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ME" sheetId="1" state="visible" r:id="rId2"/>
    <sheet name="RF_classification" sheetId="2" state="visible" r:id="rId3"/>
    <sheet name="LM_regression" sheetId="3" state="visible" r:id="rId4"/>
    <sheet name="RF_regression" sheetId="4" state="visible" r:id="rId5"/>
    <sheet name="XGB_regression" sheetId="5" state="visible" r:id="rId6"/>
    <sheet name="RF_classificationRules" sheetId="6" state="visible" r:id="rId7"/>
    <sheet name="LM_regressionRules" sheetId="7" state="visible" r:id="rId8"/>
    <sheet name="RF_regressionRules" sheetId="8" state="visible" r:id="rId9"/>
    <sheet name="XGB_regressionRule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<sst xmlns="http://schemas.openxmlformats.org/spreadsheetml/2006/main" count="917" uniqueCount="201">
  <si>
    <t xml:space="preserve">Date</t>
  </si>
  <si>
    <t xml:space="preserve">from</t>
  </si>
  <si>
    <t xml:space="preserve">tab</t>
  </si>
  <si>
    <t xml:space="preserve">info</t>
  </si>
  <si>
    <t xml:space="preserve">LAK</t>
  </si>
  <si>
    <t xml:space="preserve">README</t>
  </si>
  <si>
    <t xml:space="preserve">This sheet</t>
  </si>
  <si>
    <t xml:space="preserve">RF_classification</t>
  </si>
  <si>
    <t xml:space="preserve">An example of a classification of Iris Species using random forest</t>
  </si>
  <si>
    <t xml:space="preserve">LM_regression</t>
  </si>
  <si>
    <t xml:space="preserve">An example of a regression to predict Petal Length using a linear model</t>
  </si>
  <si>
    <t xml:space="preserve">RF_regression</t>
  </si>
  <si>
    <t xml:space="preserve">An example of predicting Petal Length using random forest regression</t>
  </si>
  <si>
    <t xml:space="preserve">XGB_regression</t>
  </si>
  <si>
    <t xml:space="preserve">An example of predicting Petal Length using a xgboost regression</t>
  </si>
  <si>
    <t xml:space="preserve">RF_classificationRules</t>
  </si>
  <si>
    <t xml:space="preserve">One row per tree in the classification random forest.  Easy-to-read SQL logic format</t>
  </si>
  <si>
    <t xml:space="preserve">LM_regressionRules</t>
  </si>
  <si>
    <t xml:space="preserve">The internal equations in the linear model in an easy-to-read format</t>
  </si>
  <si>
    <t xml:space="preserve">RF_regressionRules</t>
  </si>
  <si>
    <t xml:space="preserve">One row per tree in the regression random forest.  Easy-to-read SQL logic format</t>
  </si>
  <si>
    <t xml:space="preserve">XGB_regressionRules</t>
  </si>
  <si>
    <t xml:space="preserve">The single HUGE xgboost rule.  Easy-to-read SQL logic format</t>
  </si>
  <si>
    <t xml:space="preserve">NOTE:</t>
  </si>
  <si>
    <t xml:space="preserve">I’ve added the charts and conditional formatting *after* the spreadsheet was created</t>
  </si>
  <si>
    <t xml:space="preserve">I could have used openxlsx::read.xlsx() and read an xlsx with a template format</t>
  </si>
  <si>
    <t xml:space="preserve">which would have increased the reproducibility.  But I’m out of time! And must move on</t>
  </si>
  <si>
    <t xml:space="preserve">Also, I did the manual formatting using LibreOffice Calc </t>
  </si>
  <si>
    <t xml:space="preserve">DATA</t>
  </si>
  <si>
    <t xml:space="preserve">SUMMARY</t>
  </si>
  <si>
    <t xml:space="preserve">TREES</t>
  </si>
  <si>
    <t xml:space="preserve">Sepal.Length</t>
  </si>
  <si>
    <t xml:space="preserve">Sepal.Width</t>
  </si>
  <si>
    <t xml:space="preserve">Petal.Length</t>
  </si>
  <si>
    <t xml:space="preserve">Petal.Width</t>
  </si>
  <si>
    <t xml:space="preserve">Species</t>
  </si>
  <si>
    <t xml:space="preserve">Noise</t>
  </si>
  <si>
    <t xml:space="preserve">Noisy.Sepal.Length</t>
  </si>
  <si>
    <t xml:space="preserve">tree_target</t>
  </si>
  <si>
    <t xml:space="preserve">tree_best</t>
  </si>
  <si>
    <t xml:space="preserve">tree_confidence</t>
  </si>
  <si>
    <t xml:space="preserve">tree_match</t>
  </si>
  <si>
    <t xml:space="preserve">tree_1</t>
  </si>
  <si>
    <t xml:space="preserve">tree_2</t>
  </si>
  <si>
    <t xml:space="preserve">tree_3</t>
  </si>
  <si>
    <t xml:space="preserve">tree_4</t>
  </si>
  <si>
    <t xml:space="preserve">tree_5</t>
  </si>
  <si>
    <t xml:space="preserve">tree_6</t>
  </si>
  <si>
    <t xml:space="preserve">tree_7</t>
  </si>
  <si>
    <t xml:space="preserve">tree_8</t>
  </si>
  <si>
    <t xml:space="preserve">tree_9</t>
  </si>
  <si>
    <t xml:space="preserve">tree_10</t>
  </si>
  <si>
    <t xml:space="preserve">tree_11</t>
  </si>
  <si>
    <t xml:space="preserve">tree_12</t>
  </si>
  <si>
    <t xml:space="preserve">tree_13</t>
  </si>
  <si>
    <t xml:space="preserve">tree_14</t>
  </si>
  <si>
    <t xml:space="preserve">tree_15</t>
  </si>
  <si>
    <t xml:space="preserve">tree_16</t>
  </si>
  <si>
    <t xml:space="preserve">tree_17</t>
  </si>
  <si>
    <t xml:space="preserve">tree_18</t>
  </si>
  <si>
    <t xml:space="preserve">tree_19</t>
  </si>
  <si>
    <t xml:space="preserve">tree_20</t>
  </si>
  <si>
    <t xml:space="preserve">tree_21</t>
  </si>
  <si>
    <t xml:space="preserve">tree_22</t>
  </si>
  <si>
    <t xml:space="preserve">tree_23</t>
  </si>
  <si>
    <t xml:space="preserve">tree_24</t>
  </si>
  <si>
    <t xml:space="preserve">tree_25</t>
  </si>
  <si>
    <t xml:space="preserve">tree_26</t>
  </si>
  <si>
    <t xml:space="preserve">tree_27</t>
  </si>
  <si>
    <t xml:space="preserve">tree_28</t>
  </si>
  <si>
    <t xml:space="preserve">tree_29</t>
  </si>
  <si>
    <t xml:space="preserve">tree_30</t>
  </si>
  <si>
    <t xml:space="preserve">tree_31</t>
  </si>
  <si>
    <t xml:space="preserve">tree_32</t>
  </si>
  <si>
    <t xml:space="preserve">tree_33</t>
  </si>
  <si>
    <t xml:space="preserve">tree_34</t>
  </si>
  <si>
    <t xml:space="preserve">tree_35</t>
  </si>
  <si>
    <t xml:space="preserve">tree_36</t>
  </si>
  <si>
    <t xml:space="preserve">tree_37</t>
  </si>
  <si>
    <t xml:space="preserve">tree_38</t>
  </si>
  <si>
    <t xml:space="preserve">tree_39</t>
  </si>
  <si>
    <t xml:space="preserve">tree_40</t>
  </si>
  <si>
    <t xml:space="preserve">tree_41</t>
  </si>
  <si>
    <t xml:space="preserve">tree_42</t>
  </si>
  <si>
    <t xml:space="preserve">tree_43</t>
  </si>
  <si>
    <t xml:space="preserve">tree_44</t>
  </si>
  <si>
    <t xml:space="preserve">tree_45</t>
  </si>
  <si>
    <t xml:space="preserve">tree_46</t>
  </si>
  <si>
    <t xml:space="preserve">tree_47</t>
  </si>
  <si>
    <t xml:space="preserve">tree_48</t>
  </si>
  <si>
    <t xml:space="preserve">tree_49</t>
  </si>
  <si>
    <t xml:space="preserve">tree_50</t>
  </si>
  <si>
    <t xml:space="preserve">versicolor</t>
  </si>
  <si>
    <t xml:space="preserve">virginica</t>
  </si>
  <si>
    <t xml:space="preserve">setosa</t>
  </si>
  <si>
    <t xml:space="preserve">MODEL</t>
  </si>
  <si>
    <t xml:space="preserve">Species_n</t>
  </si>
  <si>
    <t xml:space="preserve">tree_const</t>
  </si>
  <si>
    <t xml:space="preserve">instruction</t>
  </si>
  <si>
    <t xml:space="preserve">CASE
WHEN (`Petal.Length` &lt; 3.65 AND `Sepal.Width` &gt;= 3.35) THEN 'setosa'
WHEN (`Petal.Length` &gt;= 3.65 AND `Sepal.Width` &gt;= 3.35) THEN 'virginica'
WHEN (`Petal.Length` &lt; 2.35 AND `Petal.Length` &lt; 4.85 AND `Sepal.Width` &lt; 3.35) THEN 'setosa'
WHEN (`Noise` &gt;= 0.899120978196152 AND `Petal.Length` &gt;= 2.35 AND `Petal.Length` &lt; 4.85 AND `Sepal.Width` &lt; 3.35) THEN 'virginica'
WHEN (`Noisy.Sepal.Length` &gt;= 8.26822513076477 AND `Sepal.Width` &lt; 2.75 AND `Petal.Length` &gt;= 4.85 AND `Sepal.Width` &lt; 3.35) THEN 'virginica'
WHEN (`Petal.Width` &lt; 1.55 AND `Sepal.Width` &gt;= 2.75 AND `Petal.Length` &gt;= 4.85 AND `Sepal.Width` &lt; 3.35) THEN 'versicolor'
WHEN (`Petal.Width` &gt;= 1.55 AND `Sepal.Width` &gt;= 2.75 AND `Petal.Length` &gt;= 4.85 AND `Sepal.Width` &lt; 3.35) THEN 'virginica'
WHEN (`Noisy.Sepal.Length` &lt; 6.53720883163624 AND `Noise` &lt; 0.899120978196152 AND `Petal.Length` &gt;= 2.35 AND `Petal.Length` &lt; 4.85 AND `Sepal.Width` &lt; 3.35) THEN 'virginica'
WHEN (`Noisy.Sepal.Length` &gt;= 6.53720883163624 AND `Noise` &lt; 0.899120978196152 AND `Petal.Length` &gt;= 2.35 AND `Petal.Length` &lt; 4.85 AND `Sepal.Width` &lt; 3.35) THEN 'versicolor'
WHEN (`Noisy.Sepal.Length` &lt; 6.87777586420998 AND `Noisy.Sepal.Length` &lt; 8.26822513076477 AND `Sepal.Width` &lt; 2.75 AND `Petal.Length` &gt;= 4.85 AND `Sepal.Width` &lt; 3.35) THEN 'virginica'
WHEN (`Noisy.Sepal.Length` &gt;= 6.87777586420998 AND `Noisy.Sepal.Length` &lt; 8.26822513076477 AND `Sepal.Width` &lt; 2.75 AND `Petal.Length` &gt;= 4.85 AND `Sepal.Width` &lt; 3.35) THEN 'versicolor'
END</t>
  </si>
  <si>
    <t xml:space="preserve">CASE
WHEN (`Petal.Length` &lt; 2.6) THEN 'setosa'
WHEN (`Petal.Width` &gt;= 1.75 AND `Petal.Length` &gt;= 2.6) THEN 'virginica'
WHEN (`Noisy.Sepal.Length` &lt; 6.09395241411403 AND `Petal.Width` &lt; 1.75 AND `Petal.Length` &gt;= 2.6) THEN 'virginica'
WHEN (`Petal.Width` &lt; 1.35 AND `Noisy.Sepal.Length` &gt;= 6.09395241411403 AND `Petal.Width` &lt; 1.75 AND `Petal.Length` &gt;= 2.6) THEN 'versicolor'
WHEN (`Petal.Length` &lt; 5.05 AND `Petal.Width` &gt;= 1.35 AND `Noisy.Sepal.Length` &gt;= 6.09395241411403 AND `Petal.Width` &lt; 1.75 AND `Petal.Length` &gt;= 2.6) THEN 'versicolor'
WHEN (`Petal.Length` &gt;= 5.05 AND `Petal.Width` &gt;= 1.35 AND `Noisy.Sepal.Length` &gt;= 6.09395241411403 AND `Petal.Width` &lt; 1.75 AND `Petal.Length` &gt;= 2.6) THEN 'virginica'
END</t>
  </si>
  <si>
    <t xml:space="preserve">CASE
WHEN (`Sepal.Length` &lt; 6.6 AND `Sepal.Width` &gt;= 3.45) THEN 'setosa'
WHEN (`Sepal.Length` &gt;= 6.6 AND `Sepal.Width` &gt;= 3.45) THEN 'virginica'
WHEN (`Petal.Width` &lt; 0.7 AND `Petal.Length` &lt; 4.75 AND `Sepal.Width` &lt; 3.45) THEN 'setosa'
WHEN (`Petal.Width` &gt;= 0.7 AND `Petal.Length` &lt; 4.75 AND `Sepal.Width` &lt; 3.45) THEN 'versicolor'
WHEN (`Petal.Length` &gt;= 5.15 AND `Petal.Length` &gt;= 4.75 AND `Sepal.Width` &lt; 3.45) THEN 'virginica'
WHEN (`Petal.Width` &gt;= 1.7 AND `Sepal.Length` &lt; 6.5 AND `Petal.Length` &lt; 5.15 AND `Petal.Length` &gt;= 4.75 AND `Sepal.Width` &lt; 3.45) THEN 'virginica'
WHEN (`Petal.Length` &lt; 5.05 AND `Sepal.Length` &gt;= 6.5 AND `Petal.Length` &lt; 5.15 AND `Petal.Length` &gt;= 4.75 AND `Sepal.Width` &lt; 3.45) THEN 'versicolor'
WHEN (`Petal.Length` &gt;= 5.05 AND `Sepal.Length` &gt;= 6.5 AND `Petal.Length` &lt; 5.15 AND `Petal.Length` &gt;= 4.75 AND `Sepal.Width` &lt; 3.45) THEN 'virginica'
WHEN (`Noisy.Sepal.Length` &lt; 7.49819026105106 AND `Petal.Width` &lt; 1.7 AND `Sepal.Length` &lt; 6.5 AND `Petal.Length` &lt; 5.15 AND `Petal.Length` &gt;= 4.75 AND `Sepal.Width` &lt; 3.45) THEN 'virginica'
WHEN (`Noisy.Sepal.Length` &gt;= 7.49819026105106 AND `Petal.Width` &lt; 1.7 AND `Sepal.Length` &lt; 6.5 AND `Petal.Length` &lt; 5.15 AND `Petal.Length` &gt;= 4.75 AND `Sepal.Width` &lt; 3.45) THEN 'versicolor'
END</t>
  </si>
  <si>
    <t xml:space="preserve">CASE
WHEN (`Petal.Width` &lt; 0.75) THEN 'setosa'
WHEN (`Petal.Length` &lt; 4.75 AND `Petal.Length` &lt; 4.85 AND `Petal.Width` &gt;= 0.75) THEN 'versicolor'
WHEN (`Sepal.Length` &gt;= 6.05 AND `Petal.Length` &gt;= 4.85 AND `Petal.Width` &gt;= 0.75) THEN 'virginica'
WHEN (`Petal.Width` &lt; 1.6 AND `Petal.Length` &gt;= 4.75 AND `Petal.Length` &lt; 4.85 AND `Petal.Width` &gt;= 0.75) THEN 'versicolor'
WHEN (`Petal.Width` &gt;= 1.6 AND `Petal.Length` &gt;= 4.75 AND `Petal.Length` &lt; 4.85 AND `Petal.Width` &gt;= 0.75) THEN 'virginica'
WHEN (`Sepal.Length` &lt; 5.9 AND `Sepal.Length` &lt; 6.05 AND `Petal.Length` &gt;= 4.85 AND `Petal.Width` &gt;= 0.75) THEN 'virginica'
WHEN (`Sepal.Length` &gt;= 5.9 AND `Sepal.Length` &lt; 6.05 AND `Petal.Length` &gt;= 4.85 AND `Petal.Width` &gt;= 0.75) THEN 'versicolor'
END</t>
  </si>
  <si>
    <t xml:space="preserve">CASE
WHEN (`Petal.Width` &lt; 0.75) THEN 'setosa'
WHEN (`Sepal.Length` &lt; 5.55 AND `Petal.Width` &gt;= 0.75) THEN 'versicolor'
WHEN (`Petal.Width` &gt;= 1.7 AND `Noisy.Sepal.Length` &lt; 13.1583876812365 AND `Sepal.Length` &gt;= 5.55 AND `Petal.Width` &gt;= 0.75) THEN 'virginica'
WHEN (`Sepal.Width` &lt; 2.45 AND `Petal.Width` &lt; 1.7 AND `Noisy.Sepal.Length` &lt; 13.1583876812365 AND `Sepal.Length` &gt;= 5.55 AND `Petal.Width` &gt;= 0.75) THEN 'virginica'
WHEN (`Sepal.Width` &gt;= 2.45 AND `Petal.Width` &lt; 1.7 AND `Noisy.Sepal.Length` &lt; 13.1583876812365 AND `Sepal.Length` &gt;= 5.55 AND `Petal.Width` &gt;= 0.75) THEN 'versicolor'
WHEN (`Sepal.Width` &gt;= 3.05 AND `Noisy.Sepal.Length` &lt; 15.5508363911416 AND `Noisy.Sepal.Length` &gt;= 13.1583876812365 AND `Sepal.Length` &gt;= 5.55 AND `Petal.Width` &gt;= 0.75) THEN 'versicolor'
WHEN (`Sepal.Width` &lt; 2.9 AND `Noisy.Sepal.Length` &gt;= 15.5508363911416 AND `Noisy.Sepal.Length` &gt;= 13.1583876812365 AND `Sepal.Length` &gt;= 5.55 AND `Petal.Width` &gt;= 0.75) THEN 'versicolor'
WHEN (`Sepal.Width` &gt;= 2.9 AND `Noisy.Sepal.Length` &gt;= 15.5508363911416 AND `Noisy.Sepal.Length` &gt;= 13.1583876812365 AND `Sepal.Length` &gt;= 5.55 AND `Petal.Width` &gt;= 0.75) THEN 'virginica'
WHEN (`Petal.Width` &lt; 1.3 AND `Noisy.Sepal.Length` &lt; 14.2206098028459 AND `Sepal.Width` &lt; 3.05 AND `Noisy.Sepal.Length` &lt; 15.5508363911416 AND `Noisy.Sepal.Length` &gt;= 13.1583876812365 AND `Sepal.Length` &gt;= 5.55 AND `Petal.Width` &gt;= 0.75) THEN 'versicolor'
WHEN (`Petal.Width` &gt;= 1.3 AND `Noisy.Sepal.Length` &lt; 14.2206098028459 AND `Sepal.Width` &lt; 3.05 AND `Noisy.Sepal.Length` &lt; 15.5508363911416 AND `Noisy.Sepal.Length` &gt;= 13.1583876812365 AND `Sepal.Length` &gt;= 5.55 AND `Petal.Width` &gt;= 0.75) THEN 'virginica'
WHEN (`Petal.Length` &lt; 4.9 AND `Noisy.Sepal.Length` &gt;= 14.2206098028459 AND `Sepal.Width` &lt; 3.05 AND `Noisy.Sepal.Length` &lt; 15.5508363911416 AND `Noisy.Sepal.Length` &gt;= 13.1583876812365 AND `Sepal.Length` &gt;= 5.55 AND `Petal.Width` &gt;= 0.75) THEN 'versicolor'
WHEN (`Petal.Length` &gt;= 4.9 AND `Noisy.Sepal.Length` &gt;= 14.2206098028459 AND `Sepal.Width` &lt; 3.05 AND `Noisy.Sepal.Length` &lt; 15.5508363911416 AND `Noisy.Sepal.Length` &gt;= 13.1583876812365 AND `Sepal.Length` &gt;= 5.55 AND `Petal.Width` &gt;= 0.75) THEN 'virginica'
END</t>
  </si>
  <si>
    <t xml:space="preserve">CASE
WHEN (`Petal.Length` &lt; 2.6) THEN 'setosa'
WHEN (`Sepal.Length` &gt;= 4.95 AND `Petal.Length` &lt; 4.75 AND `Petal.Length` &gt;= 2.6) THEN 'versicolor'
WHEN (`Petal.Width` &gt;= 1.75 AND `Petal.Length` &gt;= 4.75 AND `Petal.Length` &gt;= 2.6) THEN 'virginica'
WHEN (`Sepal.Width` &lt; 2.45 AND `Sepal.Length` &lt; 4.95 AND `Petal.Length` &lt; 4.75 AND `Petal.Length` &gt;= 2.6) THEN 'versicolor'
WHEN (`Sepal.Width` &gt;= 2.45 AND `Sepal.Length` &lt; 4.95 AND `Petal.Length` &lt; 4.75 AND `Petal.Length` &gt;= 2.6) THEN 'virginica'
WHEN (`Noisy.Sepal.Length` &lt; 7.49819026105106 AND `Petal.Width` &lt; 1.75 AND `Petal.Length` &gt;= 4.75 AND `Petal.Length` &gt;= 2.6) THEN 'virginica'
WHEN (`Noise` &lt; 0.417024645837955 AND `Noisy.Sepal.Length` &gt;= 7.49819026105106 AND `Petal.Width` &lt; 1.75 AND `Petal.Length` &gt;= 4.75 AND `Petal.Length` &gt;= 2.6) THEN 'versicolor'
WHEN (`Noise` &lt; 0.441584180574864 AND `Noise` &gt;= 0.417024645837955 AND `Noisy.Sepal.Length` &gt;= 7.49819026105106 AND `Petal.Width` &lt; 1.75 AND `Petal.Length` &gt;= 4.75 AND `Petal.Length` &gt;= 2.6) THEN 'virginica'
WHEN (`Noise` &gt;= 0.441584180574864 AND `Noise` &gt;= 0.417024645837955 AND `Noisy.Sepal.Length` &gt;= 7.49819026105106 AND `Petal.Width` &lt; 1.75 AND `Petal.Length` &gt;= 4.75 AND `Petal.Length` &gt;= 2.6) THEN 'versicolor'
END</t>
  </si>
  <si>
    <t xml:space="preserve">CASE
WHEN (`Petal.Width` &lt; 0.75) THEN 'setosa'
WHEN (`Petal.Width` &lt; 1.75 AND `Sepal.Length` &gt;= 6.25 AND `Petal.Width` &gt;= 0.75) THEN 'versicolor'
WHEN (`Petal.Width` &gt;= 1.75 AND `Sepal.Length` &gt;= 6.25 AND `Petal.Width` &gt;= 0.75) THEN 'virginica'
WHEN (`Petal.Width` &lt; 1.6 AND `Petal.Length` &lt; 4.75 AND `Sepal.Length` &lt; 6.25 AND `Petal.Width` &gt;= 0.75) THEN 'versicolor'
WHEN (`Petal.Width` &gt;= 1.6 AND `Petal.Length` &lt; 4.75 AND `Sepal.Length` &lt; 6.25 AND `Petal.Width` &gt;= 0.75) THEN 'virginica'
WHEN (`Noisy.Sepal.Length` &lt; 6.99766255826689 AND `Petal.Length` &gt;= 4.75 AND `Sepal.Length` &lt; 6.25 AND `Petal.Width` &gt;= 0.75) THEN 'virginica'
WHEN (`Sepal.Length` &lt; 6.05 AND `Noisy.Sepal.Length` &gt;= 6.99766255826689 AND `Petal.Length` &gt;= 4.75 AND `Sepal.Length` &lt; 6.25 AND `Petal.Width` &gt;= 0.75) THEN 'versicolor'
WHEN (`Sepal.Length` &gt;= 6.05 AND `Noisy.Sepal.Length` &gt;= 6.99766255826689 AND `Petal.Length` &gt;= 4.75 AND `Sepal.Length` &lt; 6.25 AND `Petal.Width` &gt;= 0.75) THEN 'virginica'
END</t>
  </si>
  <si>
    <t xml:space="preserve">CASE
WHEN (`Sepal.Width` &gt;= 3.05 AND `Sepal.Length` &lt; 5.45) THEN 'setosa'
WHEN (`Petal.Length` &lt; 2.2 AND `Sepal.Width` &lt; 3.05 AND `Sepal.Length` &lt; 5.45) THEN 'setosa'
WHEN (`Petal.Length` &gt;= 2.2 AND `Sepal.Width` &lt; 3.05 AND `Sepal.Length` &lt; 5.45) THEN 'versicolor'
WHEN (`Sepal.Width` &lt; 3.7 AND `Petal.Length` &lt; 4.8 AND `Sepal.Length` &gt;= 5.45) THEN 'versicolor'
WHEN (`Sepal.Width` &gt;= 3.7 AND `Petal.Length` &lt; 4.8 AND `Sepal.Length` &gt;= 5.45) THEN 'setosa'
WHEN (`Noisy.Sepal.Length` &lt; 13.7569532855414 AND `Petal.Length` &lt; 5.05 AND `Petal.Length` &gt;= 4.8 AND `Sepal.Length` &gt;= 5.45) THEN 'virginica'
WHEN (`Noisy.Sepal.Length` &gt;= 13.7569532855414 AND `Petal.Length` &lt; 5.05 AND `Petal.Length` &gt;= 4.8 AND `Sepal.Length` &gt;= 5.45) THEN 'versicolor'
WHEN (`Petal.Length` &gt;= 5.15 AND `Petal.Length` &gt;= 5.05 AND `Petal.Length` &gt;= 4.8 AND `Sepal.Length` &gt;= 5.45) THEN 'virginica'
WHEN (`Sepal.Length` &lt; 5.95 AND `Petal.Length` &lt; 5.15 AND `Petal.Length` &gt;= 5.05 AND `Petal.Length` &gt;= 4.8 AND `Sepal.Length` &gt;= 5.45) THEN 'virginica'
WHEN (`Petal.Width` &gt;= 1.8 AND `Sepal.Length` &gt;= 5.95 AND `Petal.Length` &lt; 5.15 AND `Petal.Length` &gt;= 5.05 AND `Petal.Length` &gt;= 4.8 AND `Sepal.Length` &gt;= 5.45) THEN 'virginica'
WHEN (`Sepal.Width` &lt; 2.75 AND `Petal.Width` &lt; 1.8 AND `Sepal.Length` &gt;= 5.95 AND `Petal.Length` &lt; 5.15 AND `Petal.Length` &gt;= 5.05 AND `Petal.Length` &gt;= 4.8 AND `Sepal.Length` &gt;= 5.45) THEN 'versicolor'
WHEN (`Sepal.Width` &gt;= 2.75 AND `Petal.Width` &lt; 1.8 AND `Sepal.Length` &gt;= 5.95 AND `Petal.Length` &lt; 5.15 AND `Petal.Length` &gt;= 5.05 AND `Petal.Length` &gt;= 4.8 AND `Sepal.Length` &gt;= 5.45) THEN 'virginica'
END</t>
  </si>
  <si>
    <t xml:space="preserve">CASE
WHEN (`Petal.Length` &lt; 2.6) THEN 'setosa'
WHEN (`Petal.Width` &lt; 1.65 AND `Petal.Length` &lt; 4.75 AND `Petal.Length` &gt;= 2.6) THEN 'versicolor'
WHEN (`Petal.Width` &gt;= 1.65 AND `Petal.Length` &lt; 4.75 AND `Petal.Length` &gt;= 2.6) THEN 'virginica'
WHEN (`Noisy.Sepal.Length` &gt;= 8.49394812723622 AND `Sepal.Length` &lt; 6.6 AND `Petal.Length` &gt;= 4.75 AND `Petal.Length` &gt;= 2.6) THEN 'virginica'
WHEN (`Petal.Length` &lt; 5.2 AND `Sepal.Length` &gt;= 6.6 AND `Petal.Length` &gt;= 4.75 AND `Petal.Length` &gt;= 2.6) THEN 'versicolor'
WHEN (`Petal.Length` &gt;= 5.2 AND `Sepal.Length` &gt;= 6.6 AND `Petal.Length` &gt;= 4.75 AND `Petal.Length` &gt;= 2.6) THEN 'virginica'
WHEN (`Sepal.Length` &lt; 5.95 AND `Noisy.Sepal.Length` &lt; 8.49394812723622 AND `Sepal.Length` &lt; 6.6 AND `Petal.Length` &gt;= 4.75 AND `Petal.Length` &gt;= 2.6) THEN 'virginica'
WHEN (`Sepal.Length` &gt;= 5.95 AND `Noisy.Sepal.Length` &lt; 8.49394812723622 AND `Sepal.Length` &lt; 6.6 AND `Petal.Length` &gt;= 4.75 AND `Petal.Length` &gt;= 2.6) THEN 'versicolor'
END</t>
  </si>
  <si>
    <t xml:space="preserve">CASE
WHEN (`Petal.Length` &lt; 3.65 AND `Sepal.Width` &gt;= 3.35) THEN 'setosa'
WHEN (`Petal.Length` &gt;= 3.65 AND `Sepal.Width` &gt;= 3.35) THEN 'virginica'
WHEN (`Petal.Length` &lt; 2.35 AND `Sepal.Length` &lt; 6.25 AND `Sepal.Width` &lt; 3.35) THEN 'setosa'
WHEN (`Petal.Length` &lt; 4.85 AND `Sepal.Length` &gt;= 6.25 AND `Sepal.Width` &lt; 3.35) THEN 'versicolor'
WHEN (`Noisy.Sepal.Length` &gt;= 15.4257409161422 AND `Petal.Length` &gt;= 2.35 AND `Sepal.Length` &lt; 6.25 AND `Sepal.Width` &lt; 3.35) THEN 'virginica'
WHEN (`Petal.Width` &gt;= 1.55 AND `Petal.Length` &gt;= 4.85 AND `Sepal.Length` &gt;= 6.25 AND `Sepal.Width` &lt; 3.35) THEN 'virginica'
WHEN (`Petal.Width` &lt; 1.8 AND `Noisy.Sepal.Length` &lt; 15.4257409161422 AND `Petal.Length` &gt;= 2.35 AND `Sepal.Length` &lt; 6.25 AND `Sepal.Width` &lt; 3.35) THEN 'versicolor'
WHEN (`Petal.Width` &gt;= 1.8 AND `Noisy.Sepal.Length` &lt; 15.4257409161422 AND `Petal.Length` &gt;= 2.35 AND `Sepal.Length` &lt; 6.25 AND `Sepal.Width` &lt; 3.35) THEN 'virginica'
WHEN (`Sepal.Width` &lt; 2.95 AND `Petal.Width` &lt; 1.55 AND `Petal.Length` &gt;= 4.85 AND `Sepal.Length` &gt;= 6.25 AND `Sepal.Width` &lt; 3.35) THEN 'virginica'
WHEN (`Sepal.Width` &gt;= 2.95 AND `Petal.Width` &lt; 1.55 AND `Petal.Length` &gt;= 4.85 AND `Sepal.Length` &gt;= 6.25 AND `Sepal.Width` &lt; 3.35) THEN 'versicolor'
END</t>
  </si>
  <si>
    <t xml:space="preserve">CASE
WHEN (`Petal.Length` &lt; 2.6) THEN 'setosa'
WHEN (`Petal.Length` &gt;= 4.85 AND `Petal.Length` &gt;= 2.6) THEN 'virginica'
WHEN (`Noise` &gt;= 0.899822688661516 AND `Petal.Length` &lt; 4.85 AND `Petal.Length` &gt;= 2.6) THEN 'virginica'
WHEN (`Noisy.Sepal.Length` &lt; 5.65622786041349 AND `Noise` &lt; 0.899822688661516 AND `Petal.Length` &lt; 4.85 AND `Petal.Length` &gt;= 2.6) THEN 'virginica'
WHEN (`Noisy.Sepal.Length` &gt;= 5.65622786041349 AND `Noise` &lt; 0.899822688661516 AND `Petal.Length` &lt; 4.85 AND `Petal.Length` &gt;= 2.6) THEN 'versicolor'
END</t>
  </si>
  <si>
    <t xml:space="preserve">CASE
WHEN (`Petal.Width` &gt;= 1.75 AND `Noisy.Sepal.Length` &gt;= 13.7950623345096) THEN 'virginica'
WHEN (`Petal.Width` &gt;= 1.5 AND `Noisy.Sepal.Length` &gt;= 12.3352220317814 AND `Noisy.Sepal.Length` &lt; 13.7950623345096) THEN 'virginica'
WHEN (`Petal.Length` &lt; 2.45 AND `Petal.Length` &lt; 4.85 AND `Noisy.Sepal.Length` &lt; 12.3352220317814 AND `Noisy.Sepal.Length` &lt; 13.7950623345096) THEN 'setosa'
WHEN (`Petal.Length` &gt;= 2.45 AND `Petal.Length` &lt; 4.85 AND `Noisy.Sepal.Length` &lt; 12.3352220317814 AND `Noisy.Sepal.Length` &lt; 13.7950623345096) THEN 'versicolor'
WHEN (`Petal.Width` &gt;= 1.7 AND `Petal.Length` &gt;= 4.85 AND `Noisy.Sepal.Length` &lt; 12.3352220317814 AND `Noisy.Sepal.Length` &lt; 13.7950623345096) THEN 'virginica'
WHEN (`Sepal.Width` &gt;= 3.25 AND `Petal.Width` &lt; 1.5 AND `Noisy.Sepal.Length` &gt;= 12.3352220317814 AND `Noisy.Sepal.Length` &lt; 13.7950623345096) THEN 'setosa'
WHEN (`Petal.Width` &lt; 1.0 AND `Noise` &lt; 0.254742575227283 AND `Petal.Width` &lt; 1.75 AND `Noisy.Sepal.Length` &gt;= 13.7950623345096) THEN 'setosa'
WHEN (`Petal.Width` &gt;= 1.0 AND `Noise` &lt; 0.254742575227283 AND `Petal.Width` &lt; 1.75 AND `Noisy.Sepal.Length` &gt;= 13.7950623345096) THEN 'versicolor'
WHEN (`Sepal.Length` &lt; 5.4 AND `Noise` &gt;= 0.254742575227283 AND `Petal.Width` &lt; 1.75 AND `Noisy.Sepal.Length` &gt;= 13.7950623345096) THEN 'setosa'
WHEN (`Sepal.Length` &gt;= 5.4 AND `Noise` &gt;= 0.254742575227283 AND `Petal.Width` &lt; 1.75 AND `Noisy.Sepal.Length` &gt;= 13.7950623345096) THEN 'versicolor'
WHEN (`Sepal.Length` &lt; 6.15 AND `Petal.Width` &lt; 1.7 AND `Petal.Length` &gt;= 4.85 AND `Noisy.Sepal.Length` &lt; 12.3352220317814 AND `Noisy.Sepal.Length` &lt; 13.7950623345096) THEN 'versicolor'
WHEN (`Sepal.Length` &gt;= 6.15 AND `Petal.Width` &lt; 1.7 AND `Petal.Length` &gt;= 4.85 AND `Noisy.Sepal.Length` &lt; 12.3352220317814 AND `Noisy.Sepal.Length` &lt; 13.7950623345096) THEN 'virginica'
WHEN (`Petal.Length` &lt; 5.0 AND `Sepal.Width` &lt; 3.25 AND `Petal.Width` &lt; 1.5 AND `Noisy.Sepal.Length` &gt;= 12.3352220317814 AND `Noisy.Sepal.Length` &lt; 13.7950623345096) THEN 'versicolor'
WHEN (`Petal.Length` &gt;= 5.0 AND `Sepal.Width` &lt; 3.25 AND `Petal.Width` &lt; 1.5 AND `Noisy.Sepal.Length` &gt;= 12.3352220317814 AND `Noisy.Sepal.Length` &lt; 13.7950623345096) THEN 'virginica'
END</t>
  </si>
  <si>
    <t xml:space="preserve">CASE
WHEN (`Petal.Length` &lt; 2.5 AND `Sepal.Length` &lt; 5.55) THEN 'setosa'
WHEN (`Noise` &lt; 0.0961048353929073 AND `Sepal.Length` &gt;= 5.55) THEN 'virginica'
WHEN (`Petal.Width` &lt; 1.6 AND `Petal.Length` &gt;= 2.5 AND `Sepal.Length` &lt; 5.55) THEN 'versicolor'
WHEN (`Petal.Width` &gt;= 1.6 AND `Petal.Length` &gt;= 2.5 AND `Sepal.Length` &lt; 5.55) THEN 'virginica'
WHEN (`Noise` &gt;= 0.156242099357769 AND `Petal.Length` &lt; 4.75 AND `Noise` &gt;= 0.0961048353929073 AND `Sepal.Length` &gt;= 5.55) THEN 'versicolor'
WHEN (`Petal.Width` &gt;= 1.75 AND `Petal.Length` &gt;= 4.75 AND `Noise` &gt;= 0.0961048353929073 AND `Sepal.Length` &gt;= 5.55) THEN 'virginica'
WHEN (`Sepal.Width` &lt; 3.3 AND `Noise` &lt; 0.156242099357769 AND `Petal.Length` &lt; 4.75 AND `Noise` &gt;= 0.0961048353929073 AND `Sepal.Length` &gt;= 5.55) THEN 'versicolor'
WHEN (`Sepal.Width` &gt;= 3.3 AND `Noise` &lt; 0.156242099357769 AND `Petal.Length` &lt; 4.75 AND `Noise` &gt;= 0.0961048353929073 AND `Sepal.Length` &gt;= 5.55) THEN 'setosa'
WHEN (`Sepal.Width` &lt; 2.45 AND `Sepal.Length` &lt; 6.05 AND `Petal.Width` &lt; 1.75 AND `Petal.Length` &gt;= 4.75 AND `Noise` &gt;= 0.0961048353929073 AND `Sepal.Length` &gt;= 5.55) THEN 'virginica'
WHEN (`Sepal.Width` &gt;= 2.45 AND `Sepal.Length` &lt; 6.05 AND `Petal.Width` &lt; 1.75 AND `Petal.Length` &gt;= 4.75 AND `Noise` &gt;= 0.0961048353929073 AND `Sepal.Length` &gt;= 5.55) THEN 'versicolor'
WHEN (`Noise` &lt; 0.204938562819734 AND `Sepal.Length` &gt;= 6.05 AND `Petal.Width` &lt; 1.75 AND `Petal.Length` &gt;= 4.75 AND `Noise` &gt;= 0.0961048353929073 AND `Sepal.Length` &gt;= 5.55) THEN 'versicolor'
WHEN (`Noise` &gt;= 0.204938562819734 AND `Sepal.Length` &gt;= 6.05 AND `Petal.Width` &lt; 1.75 AND `Petal.Length` &gt;= 4.75 AND `Noise` &gt;= 0.0961048353929073 AND `Sepal.Length` &gt;= 5.55) THEN 'virginica'
END</t>
  </si>
  <si>
    <t xml:space="preserve">CASE
WHEN (`Petal.Length` &lt; 2.35 AND `Sepal.Length` &lt; 5.55) THEN 'setosa'
WHEN (`Petal.Length` &gt;= 5.05 AND `Sepal.Length` &gt;= 5.55) THEN 'virginica'
WHEN (`Petal.Width` &lt; 1.6 AND `Petal.Length` &gt;= 2.35 AND `Sepal.Length` &lt; 5.55) THEN 'versicolor'
WHEN (`Petal.Width` &gt;= 1.6 AND `Petal.Length` &gt;= 2.35 AND `Sepal.Length` &lt; 5.55) THEN 'virginica'
WHEN (`Petal.Width` &gt;= 1.75 AND `Petal.Length` &lt; 5.05 AND `Sepal.Length` &gt;= 5.55) THEN 'virginica'
WHEN (`Sepal.Width` &gt;= 3.55 AND `Petal.Width` &lt; 1.75 AND `Petal.Length` &lt; 5.05 AND `Sepal.Length` &gt;= 5.55) THEN 'setosa'
WHEN (`Noisy.Sepal.Length` &lt; 6.30044647878967 AND `Sepal.Width` &lt; 3.55 AND `Petal.Width` &lt; 1.75 AND `Petal.Length` &lt; 5.05 AND `Sepal.Length` &gt;= 5.55) THEN 'virginica'
WHEN (`Noisy.Sepal.Length` &gt;= 6.30044647878967 AND `Sepal.Width` &lt; 3.55 AND `Petal.Width` &lt; 1.75 AND `Petal.Length` &lt; 5.05 AND `Sepal.Length` &gt;= 5.55) THEN 'versicolor'
END</t>
  </si>
  <si>
    <t xml:space="preserve">CASE
WHEN (`Petal.Width` &lt; 0.75) THEN 'setosa'
WHEN (`Sepal.Width` &gt;= 2.55 AND `Petal.Length` &lt; 4.85 AND `Petal.Width` &gt;= 0.75) THEN 'versicolor'
WHEN (`Petal.Width` &gt;= 1.7 AND `Petal.Length` &gt;= 4.85 AND `Petal.Width` &gt;= 0.75) THEN 'virginica'
WHEN (`Petal.Width` &lt; 1.6 AND `Sepal.Width` &lt; 2.55 AND `Petal.Length` &lt; 4.85 AND `Petal.Width` &gt;= 0.75) THEN 'versicolor'
WHEN (`Petal.Width` &gt;= 1.6 AND `Sepal.Width` &lt; 2.55 AND `Petal.Length` &lt; 4.85 AND `Petal.Width` &gt;= 0.75) THEN 'virginica'
WHEN (`Sepal.Width` &lt; 2.65 AND `Petal.Width` &lt; 1.7 AND `Petal.Length` &gt;= 4.85 AND `Petal.Width` &gt;= 0.75) THEN 'virginica'
WHEN (`Noise` &lt; 0.324905634392053 AND `Sepal.Width` &gt;= 2.65 AND `Petal.Width` &lt; 1.7 AND `Petal.Length` &gt;= 4.85 AND `Petal.Width` &gt;= 0.75) THEN 'virginica'
WHEN (`Noisy.Sepal.Length` &lt; 10.7166769072879 AND `Noise` &gt;= 0.324905634392053 AND `Sepal.Width` &gt;= 2.65 AND `Petal.Width` &lt; 1.7 AND `Petal.Length` &gt;= 4.85 AND `Petal.Width` &gt;= 0.75) THEN 'versicolor'
WHEN (`Noisy.Sepal.Length` &gt;= 10.7166769072879 AND `Noise` &gt;= 0.324905634392053 AND `Sepal.Width` &gt;= 2.65 AND `Petal.Width` &lt; 1.7 AND `Petal.Length` &gt;= 4.85 AND `Petal.Width` &gt;= 0.75) THEN 'virginica'
END</t>
  </si>
  <si>
    <t xml:space="preserve">CASE
WHEN (`Petal.Width` &lt; 0.75) THEN 'setosa'
WHEN (`Petal.Width` &gt;= 1.75 AND `Petal.Width` &gt;= 0.75) THEN 'virginica'
WHEN (`Noise` &gt;= 0.455045362818055 AND `Petal.Width` &lt; 1.75 AND `Petal.Width` &gt;= 0.75) THEN 'versicolor'
WHEN (`Petal.Width` &lt; 1.45 AND `Noise` &lt; 0.455045362818055 AND `Petal.Width` &lt; 1.75 AND `Petal.Width` &gt;= 0.75) THEN 'versicolor'
WHEN (`Noise` &lt; 0.247352492180653 AND `Petal.Width` &gt;= 1.45 AND `Noise` &lt; 0.455045362818055 AND `Petal.Width` &lt; 1.75 AND `Petal.Width` &gt;= 0.75) THEN 'versicolor'
WHEN (`Noise` &gt;= 0.247352492180653 AND `Petal.Width` &gt;= 1.45 AND `Noise` &lt; 0.455045362818055 AND `Petal.Width` &lt; 1.75 AND `Petal.Width` &gt;= 0.75) THEN 'virginica'
END</t>
  </si>
  <si>
    <t xml:space="preserve">CASE
WHEN (`Noise` &gt;= 0.220725936815143 AND `Sepal.Width` &gt;= 3.35) THEN 'setosa'
WHEN (`Sepal.Length` &lt; 5.3 AND `Noise` &gt;= 0.682806110358797 AND `Sepal.Width` &lt; 3.35) THEN 'setosa'
WHEN (`Sepal.Length` &lt; 6.45 AND `Noise` &lt; 0.220725936815143 AND `Sepal.Width` &gt;= 3.35) THEN 'setosa'
WHEN (`Sepal.Length` &gt;= 6.45 AND `Noise` &lt; 0.220725936815143 AND `Sepal.Width` &gt;= 3.35) THEN 'virginica'
WHEN (`Noisy.Sepal.Length` &lt; 6.30044647878967 AND `Sepal.Length` &lt; 6.25 AND `Noise` &lt; 0.682806110358797 AND `Sepal.Width` &lt; 3.35) THEN 'virginica'
WHEN (`Noisy.Sepal.Length` &lt; 13.7950623345096 AND `Sepal.Length` &gt;= 6.25 AND `Noise` &lt; 0.682806110358797 AND `Sepal.Width` &lt; 3.35) THEN 'virginica'
WHEN (`Petal.Width` &lt; 1.65 AND `Sepal.Length` &gt;= 5.3 AND `Noise` &gt;= 0.682806110358797 AND `Sepal.Width` &lt; 3.35) THEN 'versicolor'
WHEN (`Petal.Width` &gt;= 1.65 AND `Sepal.Length` &gt;= 5.3 AND `Noise` &gt;= 0.682806110358797 AND `Sepal.Width` &lt; 3.35) THEN 'virginica'
WHEN (`Petal.Width` &lt; 0.6 AND `Noisy.Sepal.Length` &gt;= 6.30044647878967 AND `Sepal.Length` &lt; 6.25 AND `Noise` &lt; 0.682806110358797 AND `Sepal.Width` &lt; 3.35) THEN 'setosa'
WHEN (`Petal.Width` &lt; 1.7 AND `Noisy.Sepal.Length` &gt;= 13.7950623345096 AND `Sepal.Length` &gt;= 6.25 AND `Noise` &lt; 0.682806110358797 AND `Sepal.Width` &lt; 3.35) THEN 'versicolor'
WHEN (`Petal.Width` &gt;= 1.7 AND `Noisy.Sepal.Length` &gt;= 13.7950623345096 AND `Sepal.Length` &gt;= 6.25 AND `Noise` &lt; 0.682806110358797 AND `Sepal.Width` &lt; 3.35) THEN 'virginica'
WHEN (`Petal.Length` &gt;= 5.35 AND `Petal.Width` &gt;= 0.6 AND `Noisy.Sepal.Length` &gt;= 6.30044647878967 AND `Sepal.Length` &lt; 6.25 AND `Noise` &lt; 0.682806110358797 AND `Sepal.Width` &lt; 3.35) THEN 'virginica'
WHEN (`Petal.Width` &lt; 1.75 AND `Petal.Length` &lt; 5.35 AND `Petal.Width` &gt;= 0.6 AND `Noisy.Sepal.Length` &gt;= 6.30044647878967 AND `Sepal.Length` &lt; 6.25 AND `Noise` &lt; 0.682806110358797 AND `Sepal.Width` &lt; 3.35) THEN 'versicolor'
WHEN (`Petal.Width` &gt;= 1.75 AND `Petal.Length` &lt; 5.35 AND `Petal.Width` &gt;= 0.6 AND `Noisy.Sepal.Length` &gt;= 6.30044647878967 AND `Sepal.Length` &lt; 6.25 AND `Noise` &lt; 0.682806110358797 AND `Sepal.Width` &lt; 3.35) THEN 'virginica'
END</t>
  </si>
  <si>
    <t xml:space="preserve">CASE
WHEN (`Sepal.Width` &gt;= 3.3) THEN 'setosa'
WHEN (`Petal.Length` &lt; 2.45 AND `Petal.Width` &lt; 1.55 AND `Sepal.Width` &lt; 3.3) THEN 'setosa'
WHEN (`Noise` &gt;= 0.210871215909719 AND `Petal.Width` &gt;= 1.55 AND `Sepal.Width` &lt; 3.3) THEN 'virginica'
WHEN (`Petal.Length` &lt; 4.9 AND `Petal.Length` &gt;= 2.45 AND `Petal.Width` &lt; 1.55 AND `Sepal.Width` &lt; 3.3) THEN 'versicolor'
WHEN (`Petal.Length` &gt;= 4.9 AND `Petal.Length` &gt;= 2.45 AND `Petal.Width` &lt; 1.55 AND `Sepal.Width` &lt; 3.3) THEN 'virginica'
WHEN (`Noise` &lt; 0.137934529804625 AND `Noise` &lt; 0.210871215909719 AND `Petal.Width` &gt;= 1.55 AND `Sepal.Width` &lt; 3.3) THEN 'virginica'
WHEN (`Noise` &gt;= 0.137934529804625 AND `Noise` &lt; 0.210871215909719 AND `Petal.Width` &gt;= 1.55 AND `Sepal.Width` &lt; 3.3) THEN 'versicolor'
END</t>
  </si>
  <si>
    <t xml:space="preserve">CASE
WHEN (`Petal.Width` &gt;= 1.75) THEN 'virginica'
WHEN (`Petal.Width` &lt; 0.75 AND `Petal.Width` &lt; 1.75) THEN 'setosa'
WHEN (`Petal.Width` &lt; 1.35 AND `Petal.Width` &gt;= 0.75 AND `Petal.Width` &lt; 1.75) THEN 'versicolor'
WHEN (`Sepal.Width` &lt; 2.6 AND `Petal.Length` &lt; 4.85 AND `Petal.Width` &gt;= 1.35 AND `Petal.Width` &gt;= 0.75 AND `Petal.Width` &lt; 1.75) THEN 'virginica'
WHEN (`Sepal.Width` &gt;= 2.6 AND `Petal.Length` &lt; 4.85 AND `Petal.Width` &gt;= 1.35 AND `Petal.Width` &gt;= 0.75 AND `Petal.Width` &lt; 1.75) THEN 'versicolor'
WHEN (`Sepal.Length` &lt; 6.4 AND `Petal.Length` &gt;= 4.85 AND `Petal.Width` &gt;= 1.35 AND `Petal.Width` &gt;= 0.75 AND `Petal.Width` &lt; 1.75) THEN 'virginica'
WHEN (`Sepal.Length` &gt;= 6.4 AND `Petal.Length` &gt;= 4.85 AND `Petal.Width` &gt;= 1.35 AND `Petal.Width` &gt;= 0.75 AND `Petal.Width` &lt; 1.75) THEN 'versicolor'
END</t>
  </si>
  <si>
    <t xml:space="preserve">CASE
WHEN (`Petal.Length` &lt; 2.45) THEN 'setosa'
WHEN (`Noise` &lt; 0.0697600544663146 AND `Petal.Length` &gt;= 2.45) THEN 'virginica'
WHEN (`Sepal.Length` &gt;= 5.0 AND `Petal.Length` &lt; 4.75 AND `Noise` &gt;= 0.0697600544663146 AND `Petal.Length` &gt;= 2.45) THEN 'versicolor'
WHEN (`Noise` &lt; 0.181529717636295 AND `Petal.Length` &gt;= 4.75 AND `Noise` &gt;= 0.0697600544663146 AND `Petal.Length` &gt;= 2.45) THEN 'versicolor'
WHEN (`Sepal.Width` &lt; 2.45 AND `Sepal.Length` &lt; 5.0 AND `Petal.Length` &lt; 4.75 AND `Noise` &gt;= 0.0697600544663146 AND `Petal.Length` &gt;= 2.45) THEN 'versicolor'
WHEN (`Sepal.Width` &gt;= 2.45 AND `Sepal.Length` &lt; 5.0 AND `Petal.Length` &lt; 4.75 AND `Noise` &gt;= 0.0697600544663146 AND `Petal.Length` &gt;= 2.45) THEN 'virginica'
WHEN (`Noise` &gt;= 0.46816944796592 AND `Noise` &gt;= 0.181529717636295 AND `Petal.Length` &gt;= 4.75 AND `Noise` &gt;= 0.0697600544663146 AND `Petal.Length` &gt;= 2.45) THEN 'virginica'
WHEN (`Sepal.Length` &gt;= 6.85 AND `Noise` &lt; 0.46816944796592 AND `Noise` &gt;= 0.181529717636295 AND `Petal.Length` &gt;= 4.75 AND `Noise` &gt;= 0.0697600544663146 AND `Petal.Length` &gt;= 2.45) THEN 'virginica'
WHEN (`Sepal.Width` &lt; 2.6 AND `Sepal.Length` &lt; 6.85 AND `Noise` &lt; 0.46816944796592 AND `Noise` &gt;= 0.181529717636295 AND `Petal.Length` &gt;= 4.75 AND `Noise` &gt;= 0.0697600544663146 AND `Petal.Length` &gt;= 2.45) THEN 'virginica'
WHEN (`Sepal.Width` &gt;= 2.6 AND `Sepal.Length` &lt; 6.85 AND `Noise` &lt; 0.46816944796592 AND `Noise` &gt;= 0.181529717636295 AND `Petal.Length` &gt;= 4.75 AND `Noise` &gt;= 0.0697600544663146 AND `Petal.Length` &gt;= 2.45) THEN 'versicolor'
END</t>
  </si>
  <si>
    <t xml:space="preserve">CASE
WHEN (`Petal.Width` &lt; 0.75 AND `Sepal.Length` &lt; 5.45) THEN 'setosa'
WHEN (`Petal.Width` &gt;= 1.75 AND `Sepal.Length` &gt;= 5.45) THEN 'virginica'
WHEN (`Noisy.Sepal.Length` &lt; 6.09370197514072 AND `Petal.Width` &gt;= 0.75 AND `Sepal.Length` &lt; 5.45) THEN 'virginica'
WHEN (`Noisy.Sepal.Length` &gt;= 6.09370197514072 AND `Petal.Width` &gt;= 0.75 AND `Sepal.Length` &lt; 5.45) THEN 'versicolor'
WHEN (`Petal.Length` &lt; 2.75 AND `Petal.Width` &lt; 1.75 AND `Sepal.Length` &gt;= 5.45) THEN 'setosa'
WHEN (`Petal.Width` &lt; 1.45 AND `Petal.Length` &gt;= 2.75 AND `Petal.Width` &lt; 1.75 AND `Sepal.Length` &gt;= 5.45) THEN 'versicolor'
WHEN (`Sepal.Width` &lt; 2.75 AND `Petal.Width` &gt;= 1.45 AND `Petal.Length` &gt;= 2.75 AND `Petal.Width` &lt; 1.75 AND `Sepal.Length` &gt;= 5.45) THEN 'versicolor'
WHEN (`Petal.Length` &lt; 5.05 AND `Sepal.Width` &gt;= 2.75 AND `Petal.Width` &gt;= 1.45 AND `Petal.Length` &gt;= 2.75 AND `Petal.Width` &lt; 1.75 AND `Sepal.Length` &gt;= 5.45) THEN 'versicolor'
WHEN (`Petal.Length` &gt;= 5.05 AND `Sepal.Width` &gt;= 2.75 AND `Petal.Width` &gt;= 1.45 AND `Petal.Length` &gt;= 2.75 AND `Petal.Width` &lt; 1.75 AND `Sepal.Length` &gt;= 5.45) THEN 'virginica'
END</t>
  </si>
  <si>
    <t xml:space="preserve">CASE
WHEN (`Petal.Width` &lt; 0.65 AND `Noisy.Sepal.Length` &lt; 8.86799268298782 AND `Sepal.Length` &lt; 5.3) THEN 'setosa'
WHEN (`Petal.Length` &lt; 2.6 AND `Noisy.Sepal.Length` &gt;= 8.86799268298782 AND `Sepal.Length` &lt; 5.3) THEN 'setosa'
WHEN (`Petal.Length` &gt;= 2.6 AND `Noisy.Sepal.Length` &gt;= 8.86799268298782 AND `Sepal.Length` &lt; 5.3) THEN 'versicolor'
WHEN (`Petal.Length` &gt;= 4.95 AND `Petal.Width` &lt; 1.55 AND `Sepal.Length` &gt;= 5.3) THEN 'virginica'
WHEN (`Noisy.Sepal.Length` &lt; 13.7950623345096 AND `Petal.Width` &gt;= 1.55 AND `Sepal.Length` &gt;= 5.3) THEN 'virginica'
WHEN (`Petal.Length` &lt; 3.75 AND `Petal.Width` &gt;= 0.65 AND `Noisy.Sepal.Length` &lt; 8.86799268298782 AND `Sepal.Length` &lt; 5.3) THEN 'versicolor'
WHEN (`Petal.Length` &gt;= 3.75 AND `Petal.Width` &gt;= 0.65 AND `Noisy.Sepal.Length` &lt; 8.86799268298782 AND `Sepal.Length` &lt; 5.3) THEN 'virginica'
WHEN (`Petal.Length` &lt; 2.6 AND `Petal.Length` &lt; 4.95 AND `Petal.Width` &lt; 1.55 AND `Sepal.Length` &gt;= 5.3) THEN 'setosa'
WHEN (`Petal.Length` &gt;= 2.6 AND `Petal.Length` &lt; 4.95 AND `Petal.Width` &lt; 1.55 AND `Sepal.Length` &gt;= 5.3) THEN 'versicolor'
WHEN (`Petal.Length` &lt; 4.75 AND `Noisy.Sepal.Length` &gt;= 13.7950623345096 AND `Petal.Width` &gt;= 1.55 AND `Sepal.Length` &gt;= 5.3) THEN 'versicolor'
WHEN (`Petal.Length` &gt;= 4.75 AND `Noisy.Sepal.Length` &gt;= 13.7950623345096 AND `Petal.Width` &gt;= 1.55 AND `Sepal.Length` &gt;= 5.3) THEN 'virginica'
END</t>
  </si>
  <si>
    <t xml:space="preserve">CASE
WHEN (`Petal.Width` &lt; 0.75) THEN 'setosa'
WHEN (`Petal.Length` &lt; 4.75 AND `Petal.Width` &gt;= 0.75) THEN 'versicolor'
WHEN (`Noisy.Sepal.Length` &lt; 13.7569532855414 AND `Petal.Length` &gt;= 4.75 AND `Petal.Width` &gt;= 0.75) THEN 'virginica'
WHEN (`Sepal.Width` &lt; 3.05 AND `Noisy.Sepal.Length` &gt;= 13.7569532855414 AND `Petal.Length` &gt;= 4.75 AND `Petal.Width` &gt;= 0.75) THEN 'virginica'
WHEN (`Sepal.Length` &lt; 6.65 AND `Sepal.Width` &gt;= 3.05 AND `Noisy.Sepal.Length` &gt;= 13.7569532855414 AND `Petal.Length` &gt;= 4.75 AND `Petal.Width` &gt;= 0.75) THEN 'virginica'
WHEN (`Sepal.Length` &gt;= 6.65 AND `Sepal.Width` &gt;= 3.05 AND `Noisy.Sepal.Length` &gt;= 13.7569532855414 AND `Petal.Length` &gt;= 4.75 AND `Petal.Width` &gt;= 0.75) THEN 'versicolor'
END</t>
  </si>
  <si>
    <t xml:space="preserve">CASE
WHEN (`Petal.Width` &lt; 0.7) THEN 'setosa'
WHEN (`Petal.Length` &lt; 4.75 AND `Petal.Width` &gt;= 0.7) THEN 'versicolor'
WHEN (`Sepal.Length` &lt; 6.6 AND `Noise` &lt; 0.482098437380046 AND `Petal.Length` &gt;= 4.75 AND `Petal.Width` &gt;= 0.7) THEN 'virginica'
WHEN (`Petal.Length` &gt;= 4.95 AND `Noise` &gt;= 0.482098437380046 AND `Petal.Length` &gt;= 4.75 AND `Petal.Width` &gt;= 0.7) THEN 'virginica'
WHEN (`Petal.Width` &lt; 1.9 AND `Sepal.Length` &gt;= 6.6 AND `Noise` &lt; 0.482098437380046 AND `Petal.Length` &gt;= 4.75 AND `Petal.Width` &gt;= 0.7) THEN 'versicolor'
WHEN (`Petal.Width` &gt;= 1.9 AND `Sepal.Length` &gt;= 6.6 AND `Noise` &lt; 0.482098437380046 AND `Petal.Length` &gt;= 4.75 AND `Petal.Width` &gt;= 0.7) THEN 'virginica'
WHEN (`Noise` &gt;= 0.76602230919525 AND `Petal.Length` &lt; 4.95 AND `Noise` &gt;= 0.482098437380046 AND `Petal.Length` &gt;= 4.75 AND `Petal.Width` &gt;= 0.7) THEN 'virginica'
WHEN (`Sepal.Width` &lt; 2.95 AND `Noise` &lt; 0.76602230919525 AND `Petal.Length` &lt; 4.95 AND `Noise` &gt;= 0.482098437380046 AND `Petal.Length` &gt;= 4.75 AND `Petal.Width` &gt;= 0.7) THEN 'virginica'
WHEN (`Sepal.Width` &gt;= 2.95 AND `Noise` &lt; 0.76602230919525 AND `Petal.Length` &lt; 4.95 AND `Noise` &gt;= 0.482098437380046 AND `Petal.Length` &gt;= 4.75 AND `Petal.Width` &gt;= 0.7) THEN 'versicolor'
END</t>
  </si>
  <si>
    <t xml:space="preserve">CASE
WHEN (`Petal.Length` &lt; 2.45 AND `Petal.Length` &lt; 4.75) THEN 'setosa'
WHEN (`Petal.Width` &gt;= 1.65 AND `Petal.Length` &gt;= 4.75) THEN 'virginica'
WHEN (`Sepal.Length` &lt; 4.95 AND `Petal.Length` &gt;= 2.45 AND `Petal.Length` &lt; 4.75) THEN 'virginica'
WHEN (`Sepal.Length` &gt;= 4.95 AND `Petal.Length` &gt;= 2.45 AND `Petal.Length` &lt; 4.75) THEN 'versicolor'
WHEN (`Sepal.Width` &lt; 2.95 AND `Petal.Width` &lt; 1.65 AND `Petal.Length` &gt;= 4.75) THEN 'virginica'
WHEN (`Sepal.Width` &gt;= 2.95 AND `Petal.Width` &lt; 1.65 AND `Petal.Length` &gt;= 4.75) THEN 'versicolor'
END</t>
  </si>
  <si>
    <t xml:space="preserve">CASE
WHEN (`Petal.Width` &lt; 0.75 AND `Sepal.Length` &lt; 5.45) THEN 'setosa'
WHEN (`Sepal.Width` &lt; 2.45 AND `Petal.Width` &gt;= 0.75 AND `Sepal.Length` &lt; 5.45) THEN 'versicolor'
WHEN (`Sepal.Length` &gt;= 5.55 AND `Petal.Length` &lt; 4.75 AND `Sepal.Length` &gt;= 5.45) THEN 'versicolor'
WHEN (`Petal.Length` &gt;= 5.15 AND `Petal.Length` &gt;= 4.75 AND `Sepal.Length` &gt;= 5.45) THEN 'virginica'
WHEN (`Noisy.Sepal.Length` &lt; 6.09370197514072 AND `Sepal.Width` &gt;= 2.45 AND `Petal.Width` &gt;= 0.75 AND `Sepal.Length` &lt; 5.45) THEN 'virginica'
WHEN (`Noisy.Sepal.Length` &gt;= 6.09370197514072 AND `Sepal.Width` &gt;= 2.45 AND `Petal.Width` &gt;= 0.75 AND `Sepal.Length` &lt; 5.45) THEN 'versicolor'
WHEN (`Petal.Width` &lt; 0.6 AND `Sepal.Length` &lt; 5.55 AND `Petal.Length` &lt; 4.75 AND `Sepal.Length` &gt;= 5.45) THEN 'setosa'
WHEN (`Petal.Width` &gt;= 0.6 AND `Sepal.Length` &lt; 5.55 AND `Petal.Length` &lt; 4.75 AND `Sepal.Length` &gt;= 5.45) THEN 'versicolor'
WHEN (`Petal.Length` &lt; 4.95 AND `Petal.Length` &lt; 5.15 AND `Petal.Length` &gt;= 4.75 AND `Sepal.Length` &gt;= 5.45) THEN 'virginica'
WHEN (`Noisy.Sepal.Length` &lt; 12.6272071118467 AND `Petal.Length` &lt; 5.05 AND `Petal.Length` &gt;= 4.95 AND `Petal.Length` &lt; 5.15 AND `Petal.Length` &gt;= 4.75 AND `Sepal.Length` &gt;= 5.45) THEN 'virginica'
WHEN (`Noisy.Sepal.Length` &gt;= 12.6272071118467 AND `Petal.Length` &lt; 5.05 AND `Petal.Length` &gt;= 4.95 AND `Petal.Length` &lt; 5.15 AND `Petal.Length` &gt;= 4.75 AND `Sepal.Length` &gt;= 5.45) THEN 'versicolor'
WHEN (`Petal.Width` &lt; 1.7 AND `Petal.Length` &gt;= 5.05 AND `Petal.Length` &gt;= 4.95 AND `Petal.Length` &lt; 5.15 AND `Petal.Length` &gt;= 4.75 AND `Sepal.Length` &gt;= 5.45) THEN 'versicolor'
WHEN (`Petal.Width` &gt;= 1.7 AND `Petal.Length` &gt;= 5.05 AND `Petal.Length` &gt;= 4.95 AND `Petal.Length` &lt; 5.15 AND `Petal.Length` &gt;= 4.75 AND `Sepal.Length` &gt;= 5.45) THEN 'virginica'
END</t>
  </si>
  <si>
    <t xml:space="preserve">CASE
WHEN (`Sepal.Width` &lt; 2.45 AND `Sepal.Width` &lt; 3.15) THEN 'versicolor'
WHEN (`Petal.Width` &lt; 0.95 AND `Noisy.Sepal.Length` &lt; 15.1413418099284 AND `Sepal.Width` &gt;= 3.15) THEN 'setosa'
WHEN (`Noisy.Sepal.Length` &lt; 15.4286391136236 AND `Noisy.Sepal.Length` &gt;= 15.1413418099284 AND `Sepal.Width` &gt;= 3.15) THEN 'versicolor'
WHEN (`Noisy.Sepal.Length` &gt;= 15.4286391136236 AND `Noisy.Sepal.Length` &gt;= 15.1413418099284 AND `Sepal.Width` &gt;= 3.15) THEN 'virginica'
WHEN (`Petal.Length` &lt; 2.3 AND `Petal.Length` &lt; 4.75 AND `Sepal.Width` &gt;= 2.45 AND `Sepal.Width` &lt; 3.15) THEN 'setosa'
WHEN (`Noisy.Sepal.Length` &gt;= 16.0717179683037 AND `Petal.Length` &gt;= 4.75 AND `Sepal.Width` &gt;= 2.45 AND `Sepal.Width` &lt; 3.15) THEN 'versicolor'
WHEN (`Noisy.Sepal.Length` &lt; 11.8328536448535 AND `Petal.Width` &gt;= 0.95 AND `Noisy.Sepal.Length` &lt; 15.1413418099284 AND `Sepal.Width` &gt;= 3.15) THEN 'virginica'
WHEN (`Sepal.Length` &lt; 5.0 AND `Petal.Length` &gt;= 2.3 AND `Petal.Length` &lt; 4.75 AND `Sepal.Width` &gt;= 2.45 AND `Sepal.Width` &lt; 3.15) THEN 'virginica'
WHEN (`Sepal.Length` &gt;= 5.0 AND `Petal.Length` &gt;= 2.3 AND `Petal.Length` &lt; 4.75 AND `Sepal.Width` &gt;= 2.45 AND `Sepal.Width` &lt; 3.15) THEN 'versicolor'
WHEN (`Noisy.Sepal.Length` &lt; 14.341817478789 AND `Noisy.Sepal.Length` &gt;= 11.8328536448535 AND `Petal.Width` &gt;= 0.95 AND `Noisy.Sepal.Length` &lt; 15.1413418099284 AND `Sepal.Width` &gt;= 3.15) THEN 'versicolor'
WHEN (`Noisy.Sepal.Length` &gt;= 14.341817478789 AND `Noisy.Sepal.Length` &gt;= 11.8328536448535 AND `Petal.Width` &gt;= 0.95 AND `Noisy.Sepal.Length` &lt; 15.1413418099284 AND `Sepal.Width` &gt;= 3.15) THEN 'virginica'
WHEN (`Noisy.Sepal.Length` &lt; 13.7569532855414 AND `Noise` &gt;= 0.741346785798669 AND `Noisy.Sepal.Length` &lt; 16.0717179683037 AND `Petal.Length` &gt;= 4.75 AND `Sepal.Width` &gt;= 2.45 AND `Sepal.Width` &lt; 3.15) THEN 'virginica'
WHEN (`Noise` &gt;= 0.546357420622371 AND `Sepal.Length` &lt; 6.15 AND `Noise` &lt; 0.741346785798669 AND `Noisy.Sepal.Length` &lt; 16.0717179683037 AND `Petal.Length` &gt;= 4.75 AND `Sepal.Width` &gt;= 2.45 AND `Sepal.Width` &lt; 3.15) THEN 'virginica'
WHEN (`Petal.Width` &gt;= 1.75 AND `Sepal.Length` &gt;= 6.15 AND `Noise` &lt; 0.741346785798669 AND `Noisy.Sepal.Length` &lt; 16.0717179683037 AND `Petal.Length` &gt;= 4.75 AND `Sepal.Width` &gt;= 2.45 AND `Sepal.Width` &lt; 3.15) THEN 'virginica'
WHEN (`Petal.Length` &lt; 4.85 AND `Noisy.Sepal.Length` &gt;= 13.7569532855414 AND `Noise` &gt;= 0.741346785798669 AND `Noisy.Sepal.Length` &lt; 16.0717179683037 AND `Petal.Length` &gt;= 4.75 AND `Sepal.Width` &gt;= 2.45 AND `Sepal.Width` &lt; 3.15) THEN 'virginica'
WHEN (`Petal.Length` &gt;= 4.85 AND `Noisy.Sepal.Length` &gt;= 13.7569532855414 AND `Noise` &gt;= 0.741346785798669 AND `Noisy.Sepal.Length` &lt; 16.0717179683037 AND `Petal.Length` &gt;= 4.75 AND `Sepal.Width` &gt;= 2.45 AND `Sepal.Width` &lt; 3.15) THEN 'versicolor'
WHEN (`Noise` &lt; 0.330838287482038 AND `Noise` &lt; 0.546357420622371 AND `Sepal.Length` &lt; 6.15 AND `Noise` &lt; 0.741346785798669 AND `Noisy.Sepal.Length` &lt; 16.0717179683037 AND `Petal.Length` &gt;= 4.75 AND `Sepal.Width` &gt;= 2.45 AND `Sepal.Width` &lt; 3.15) THEN 'virginica'
WHEN (`Noise` &gt;= 0.330838287482038 AND `Noise` &lt; 0.546357420622371 AND `Sepal.Length` &lt; 6.15 AND `Noise` &lt; 0.741346785798669 AND `Noisy.Sepal.Length` &lt; 16.0717179683037 AND `Petal.Length` &gt;= 4.75 AND `Sepal.Width` &gt;= 2.45 AND `Sepal.Width` &lt; 3.15) THEN 'versicolor'
WHEN (`Noisy.Sepal.Length` &lt; 10.6606394993141 AND `Petal.Width` &lt; 1.75 AND `Sepal.Length` &gt;= 6.15 AND `Noise` &lt; 0.741346785798669 AND `Noisy.Sepal.Length` &lt; 16.0717179683037 AND `Petal.Length` &gt;= 4.75 AND `Sepal.Width` &gt;= 2.45 AND `Sepal.Width` &lt; 3.15) THEN 'virginica'
WHEN (`Noisy.Sepal.Length` &gt;= 10.6606394993141 AND `Petal.Width` &lt; 1.75 AND `Sepal.Length` &gt;= 6.15 AND `Noise` &lt; 0.741346785798669 AND `Noisy.Sepal.Length` &lt; 16.0717179683037 AND `Petal.Length` &gt;= 4.75 AND `Sepal.Width` &gt;= 2.45 AND `Sepal.Width` &lt; 3.15) THEN 'versicolor'
END</t>
  </si>
  <si>
    <t xml:space="preserve">CASE
WHEN (`Petal.Width` &lt; 1.35 AND `Noise` &gt;= 0.917218477115966) THEN 'setosa'
WHEN (`Petal.Width` &gt;= 1.35 AND `Noise` &gt;= 0.917218477115966) THEN 'virginica'
WHEN (`Petal.Width` &lt; 0.75 AND `Petal.Width` &lt; 1.55 AND `Noise` &lt; 0.917218477115966) THEN 'setosa'
WHEN (`Petal.Length` &gt;= 4.8 AND `Petal.Width` &gt;= 1.55 AND `Noise` &lt; 0.917218477115966) THEN 'virginica'
WHEN (`Sepal.Length` &lt; 5.95 AND `Petal.Width` &gt;= 0.75 AND `Petal.Width` &lt; 1.55 AND `Noise` &lt; 0.917218477115966) THEN 'versicolor'
WHEN (`Noise` &lt; 0.473284797742963 AND `Petal.Length` &lt; 4.8 AND `Petal.Width` &gt;= 1.55 AND `Noise` &lt; 0.917218477115966) THEN 'virginica'
WHEN (`Noise` &gt;= 0.473284797742963 AND `Petal.Length` &lt; 4.8 AND `Petal.Width` &gt;= 1.55 AND `Noise` &lt; 0.917218477115966) THEN 'versicolor'
WHEN (`Petal.Length` &lt; 4.95 AND `Sepal.Length` &gt;= 5.95 AND `Petal.Width` &gt;= 0.75 AND `Petal.Width` &lt; 1.55 AND `Noise` &lt; 0.917218477115966) THEN 'versicolor'
WHEN (`Petal.Length` &gt;= 4.95 AND `Sepal.Length` &gt;= 5.95 AND `Petal.Width` &gt;= 0.75 AND `Petal.Width` &lt; 1.55 AND `Noise` &lt; 0.917218477115966) THEN 'virginica'
END</t>
  </si>
  <si>
    <t xml:space="preserve">CASE
WHEN (`Petal.Width` &lt; 0.75 AND `Sepal.Length` &lt; 5.45) THEN 'setosa'
WHEN (`Petal.Width` &lt; 1.55 AND `Petal.Width` &gt;= 0.75 AND `Sepal.Length` &lt; 5.45) THEN 'versicolor'
WHEN (`Petal.Width` &gt;= 1.55 AND `Petal.Width` &gt;= 0.75 AND `Sepal.Length` &lt; 5.45) THEN 'virginica'
WHEN (`Sepal.Length` &gt;= 5.75 AND `Petal.Length` &lt; 4.75 AND `Sepal.Length` &gt;= 5.45) THEN 'versicolor'
WHEN (`Noise` &lt; 0.361249633133411 AND `Petal.Length` &gt;= 4.75 AND `Sepal.Length` &gt;= 5.45) THEN 'virginica'
WHEN (`Petal.Length` &lt; 2.6 AND `Sepal.Length` &lt; 5.75 AND `Petal.Length` &lt; 4.75 AND `Sepal.Length` &gt;= 5.45) THEN 'setosa'
WHEN (`Petal.Length` &gt;= 2.6 AND `Sepal.Length` &lt; 5.75 AND `Petal.Length` &lt; 4.75 AND `Sepal.Length` &gt;= 5.45) THEN 'versicolor'
WHEN (`Petal.Width` &gt;= 1.7 AND `Noise` &gt;= 0.361249633133411 AND `Petal.Length` &gt;= 4.75 AND `Sepal.Length` &gt;= 5.45) THEN 'virginica'
WHEN (`Sepal.Width` &lt; 2.65 AND `Petal.Width` &lt; 1.7 AND `Noise` &gt;= 0.361249633133411 AND `Petal.Length` &gt;= 4.75 AND `Sepal.Length` &gt;= 5.45) THEN 'virginica'
WHEN (`Sepal.Length` &lt; 7.05 AND `Sepal.Width` &gt;= 2.65 AND `Petal.Width` &lt; 1.7 AND `Noise` &gt;= 0.361249633133411 AND `Petal.Length` &gt;= 4.75 AND `Sepal.Length` &gt;= 5.45) THEN 'versicolor'
WHEN (`Sepal.Length` &gt;= 7.05 AND `Sepal.Width` &gt;= 2.65 AND `Petal.Width` &lt; 1.7 AND `Noise` &gt;= 0.361249633133411 AND `Petal.Length` &gt;= 4.75 AND `Sepal.Length` &gt;= 5.45) THEN 'virginica'
END</t>
  </si>
  <si>
    <t xml:space="preserve">CASE
WHEN (`Petal.Width` &lt; 0.7) THEN 'setosa'
WHEN (`Sepal.Length` &lt; 4.95 AND `Petal.Length` &lt; 4.85 AND `Petal.Width` &gt;= 0.7) THEN 'virginica'
WHEN (`Sepal.Length` &gt;= 4.95 AND `Petal.Length` &lt; 4.85 AND `Petal.Width` &gt;= 0.7) THEN 'versicolor'
WHEN (`Petal.Width` &gt;= 1.7 AND `Petal.Length` &gt;= 4.85 AND `Petal.Width` &gt;= 0.7) THEN 'virginica'
WHEN (`Noise` &lt; 0.324905634392053 AND `Petal.Width` &lt; 1.7 AND `Petal.Length` &gt;= 4.85 AND `Petal.Width` &gt;= 0.7) THEN 'virginica'
WHEN (`Petal.Width` &lt; 1.55 AND `Noise` &gt;= 0.324905634392053 AND `Petal.Width` &lt; 1.7 AND `Petal.Length` &gt;= 4.85 AND `Petal.Width` &gt;= 0.7) THEN 'virginica'
WHEN (`Petal.Width` &gt;= 1.55 AND `Noise` &gt;= 0.324905634392053 AND `Petal.Width` &lt; 1.7 AND `Petal.Length` &gt;= 4.85 AND `Petal.Width` &gt;= 0.7) THEN 'versicolor'
END</t>
  </si>
  <si>
    <t xml:space="preserve">CASE
WHEN (`Petal.Width` &lt; 0.75) THEN 'setosa'
WHEN (`Petal.Length` &lt; 4.85 AND `Petal.Width` &gt;= 0.75) THEN 'versicolor'
WHEN (`Noisy.Sepal.Length` &gt;= 8.27724052318372 AND `Petal.Length` &gt;= 4.85 AND `Petal.Width` &gt;= 0.75) THEN 'virginica'
WHEN (`Noise` &gt;= 0.633421245729551 AND `Noisy.Sepal.Length` &lt; 8.27724052318372 AND `Petal.Length` &gt;= 4.85 AND `Petal.Width` &gt;= 0.75) THEN 'virginica'
WHEN (`Noisy.Sepal.Length` &lt; 7.60964764147066 AND `Noise` &lt; 0.633421245729551 AND `Noisy.Sepal.Length` &lt; 8.27724052318372 AND `Petal.Length` &gt;= 4.85 AND `Petal.Width` &gt;= 0.75) THEN 'virginica'
WHEN (`Noisy.Sepal.Length` &gt;= 7.60964764147066 AND `Noise` &lt; 0.633421245729551 AND `Noisy.Sepal.Length` &lt; 8.27724052318372 AND `Petal.Length` &gt;= 4.85 AND `Petal.Width` &gt;= 0.75) THEN 'versicolor'
END</t>
  </si>
  <si>
    <t xml:space="preserve">CASE
WHEN (`Petal.Length` &lt; 2.65 AND `Sepal.Length` &gt;= 5.45 AND `Petal.Length` &lt; 4.75) THEN 'setosa'
WHEN (`Petal.Length` &gt;= 2.65 AND `Sepal.Length` &gt;= 5.45 AND `Petal.Length` &lt; 4.75) THEN 'versicolor'
WHEN (`Sepal.Width` &lt; 2.9 AND `Petal.Length` &lt; 4.85 AND `Petal.Length` &gt;= 4.75) THEN 'versicolor'
WHEN (`Sepal.Width` &gt;= 2.9 AND `Petal.Length` &lt; 4.85 AND `Petal.Length` &gt;= 4.75) THEN 'virginica'
WHEN (`Petal.Width` &lt; 1.7 AND `Petal.Length` &gt;= 4.85 AND `Petal.Length` &gt;= 4.75) THEN 'versicolor'
WHEN (`Petal.Width` &gt;= 1.7 AND `Petal.Length` &gt;= 4.85 AND `Petal.Length` &gt;= 4.75) THEN 'virginica'
WHEN (`Petal.Length` &lt; 2.45 AND `Noisy.Sepal.Length` &lt; 14.1261965257116 AND `Sepal.Length` &lt; 5.45 AND `Petal.Length` &lt; 4.75) THEN 'setosa'
WHEN (`Petal.Length` &gt;= 2.45 AND `Noisy.Sepal.Length` &lt; 14.1261965257116 AND `Sepal.Length` &lt; 5.45 AND `Petal.Length` &lt; 4.75) THEN 'versicolor'
WHEN (`Petal.Length` &lt; 2.4 AND `Noisy.Sepal.Length` &gt;= 14.1261965257116 AND `Sepal.Length` &lt; 5.45 AND `Petal.Length` &lt; 4.75) THEN 'setosa'
WHEN (`Petal.Length` &gt;= 2.4 AND `Noisy.Sepal.Length` &gt;= 14.1261965257116 AND `Sepal.Length` &lt; 5.45 AND `Petal.Length` &lt; 4.75) THEN 'versicolor'
END</t>
  </si>
  <si>
    <t xml:space="preserve">CASE
WHEN (`Petal.Length` &lt; 2.45 AND `Petal.Length` &lt; 4.85) THEN 'setosa'
WHEN (`Petal.Length` &gt;= 5.15 AND `Petal.Length` &gt;= 4.85) THEN 'virginica'
WHEN (`Sepal.Length` &gt;= 4.95 AND `Petal.Length` &gt;= 2.45 AND `Petal.Length` &lt; 4.85) THEN 'versicolor'
WHEN (`Petal.Width` &lt; 1.35 AND `Sepal.Length` &lt; 4.95 AND `Petal.Length` &gt;= 2.45 AND `Petal.Length` &lt; 4.85) THEN 'versicolor'
WHEN (`Petal.Width` &gt;= 1.35 AND `Sepal.Length` &lt; 4.95 AND `Petal.Length` &gt;= 2.45 AND `Petal.Length` &lt; 4.85) THEN 'virginica'
WHEN (`Noise` &lt; 0.350278611644171 AND `Noisy.Sepal.Length` &lt; 12.7509145342279 AND `Petal.Length` &lt; 5.15 AND `Petal.Length` &gt;= 4.85) THEN 'virginica'
WHEN (`Sepal.Length` &lt; 6.5 AND `Noisy.Sepal.Length` &gt;= 12.7509145342279 AND `Petal.Length` &lt; 5.15 AND `Petal.Length` &gt;= 4.85) THEN 'virginica'
WHEN (`Sepal.Length` &gt;= 6.5 AND `Noisy.Sepal.Length` &gt;= 12.7509145342279 AND `Petal.Length` &lt; 5.15 AND `Petal.Length` &gt;= 4.85) THEN 'versicolor'
WHEN (`Sepal.Width` &gt;= 2.75 AND `Noise` &gt;= 0.350278611644171 AND `Noisy.Sepal.Length` &lt; 12.7509145342279 AND `Petal.Length` &lt; 5.15 AND `Petal.Length` &gt;= 4.85) THEN 'virginica'
WHEN (`Petal.Length` &lt; 5.05 AND `Sepal.Width` &lt; 2.75 AND `Noise` &gt;= 0.350278611644171 AND `Noisy.Sepal.Length` &lt; 12.7509145342279 AND `Petal.Length` &lt; 5.15 AND `Petal.Length` &gt;= 4.85) THEN 'virginica'
WHEN (`Petal.Length` &gt;= 5.05 AND `Sepal.Width` &lt; 2.75 AND `Noise` &gt;= 0.350278611644171 AND `Noisy.Sepal.Length` &lt; 12.7509145342279 AND `Petal.Length` &lt; 5.15 AND `Petal.Length` &gt;= 4.85) THEN 'versicolor'
END</t>
  </si>
  <si>
    <t xml:space="preserve">CASE
WHEN (`Noise` &gt;= 0.899822688661516 AND `Sepal.Width` &lt; 3.05) THEN 'virginica'
WHEN (`Sepal.Length` &lt; 5.9 AND `Sepal.Width` &gt;= 3.05) THEN 'setosa'
WHEN (`Petal.Width` &lt; 1.65 AND `Sepal.Length` &gt;= 5.9 AND `Sepal.Width` &gt;= 3.05) THEN 'versicolor'
WHEN (`Petal.Width` &gt;= 1.65 AND `Sepal.Length` &gt;= 5.9 AND `Sepal.Width` &gt;= 3.05) THEN 'virginica'
WHEN (`Petal.Width` &gt;= 1.75 AND `Petal.Length` &gt;= 4.85 AND `Noise` &lt; 0.899822688661516 AND `Sepal.Width` &lt; 3.05) THEN 'virginica'
WHEN (`Petal.Length` &lt; 2.2 AND `Sepal.Width` &lt; 2.95 AND `Petal.Length` &lt; 4.85 AND `Noise` &lt; 0.899822688661516 AND `Sepal.Width` &lt; 3.05) THEN 'setosa'
WHEN (`Petal.Length` &gt;= 2.2 AND `Sepal.Width` &lt; 2.95 AND `Petal.Length` &lt; 4.85 AND `Noise` &lt; 0.899822688661516 AND `Sepal.Width` &lt; 3.05) THEN 'versicolor'
WHEN (`Petal.Length` &lt; 2.8 AND `Sepal.Width` &gt;= 2.95 AND `Petal.Length` &lt; 4.85 AND `Noise` &lt; 0.899822688661516 AND `Sepal.Width` &lt; 3.05) THEN 'setosa'
WHEN (`Petal.Length` &gt;= 2.8 AND `Sepal.Width` &gt;= 2.95 AND `Petal.Length` &lt; 4.85 AND `Noise` &lt; 0.899822688661516 AND `Sepal.Width` &lt; 3.05) THEN 'versicolor'
WHEN (`Noisy.Sepal.Length` &lt; 13.879126145551 AND `Petal.Width` &lt; 1.75 AND `Petal.Length` &gt;= 4.85 AND `Noise` &lt; 0.899822688661516 AND `Sepal.Width` &lt; 3.05) THEN 'virginica'
WHEN (`Noisy.Sepal.Length` &gt;= 13.879126145551 AND `Petal.Width` &lt; 1.75 AND `Petal.Length` &gt;= 4.85 AND `Noise` &lt; 0.899822688661516 AND `Sepal.Width` &lt; 3.05) THEN 'versicolor'
END</t>
  </si>
  <si>
    <t xml:space="preserve">CASE
WHEN (`Petal.Width` &lt; 0.75) THEN 'setosa'
WHEN (`Petal.Width` &gt;= 1.75 AND `Petal.Width` &gt;= 0.75) THEN 'virginica'
WHEN (`Petal.Width` &lt; 1.45 AND `Noisy.Sepal.Length` &lt; 7.37024704371579 AND `Petal.Width` &lt; 1.75 AND `Petal.Width` &gt;= 0.75) THEN 'versicolor'
WHEN (`Petal.Width` &gt;= 1.45 AND `Noisy.Sepal.Length` &lt; 7.37024704371579 AND `Petal.Width` &lt; 1.75 AND `Petal.Width` &gt;= 0.75) THEN 'virginica'
WHEN (`Petal.Length` &lt; 5.45 AND `Noisy.Sepal.Length` &gt;= 7.37024704371579 AND `Petal.Width` &lt; 1.75 AND `Petal.Width` &gt;= 0.75) THEN 'versicolor'
WHEN (`Petal.Length` &gt;= 5.45 AND `Noisy.Sepal.Length` &gt;= 7.37024704371579 AND `Petal.Width` &lt; 1.75 AND `Petal.Width` &gt;= 0.75) THEN 'virginica'
END</t>
  </si>
  <si>
    <t xml:space="preserve">CASE
WHEN (`Petal.Width` &lt; 0.7) THEN 'setosa'
WHEN (`Petal.Width` &gt;= 1.7 AND `Sepal.Length` &gt;= 6.15 AND `Petal.Width` &gt;= 0.7) THEN 'virginica'
WHEN (`Sepal.Width` &gt;= 2.55 AND `Petal.Length` &lt; 4.75 AND `Sepal.Length` &lt; 6.15 AND `Petal.Width` &gt;= 0.7) THEN 'versicolor'
WHEN (`Petal.Width` &gt;= 1.7 AND `Petal.Length` &gt;= 4.75 AND `Sepal.Length` &lt; 6.15 AND `Petal.Width` &gt;= 0.7) THEN 'virginica'
WHEN (`Petal.Length` &lt; 5.25 AND `Petal.Width` &lt; 1.7 AND `Sepal.Length` &gt;= 6.15 AND `Petal.Width` &gt;= 0.7) THEN 'versicolor'
WHEN (`Petal.Length` &gt;= 5.25 AND `Petal.Width` &lt; 1.7 AND `Sepal.Length` &gt;= 6.15 AND `Petal.Width` &gt;= 0.7) THEN 'virginica'
WHEN (`Petal.Length` &lt; 4.25 AND `Sepal.Width` &lt; 2.55 AND `Petal.Length` &lt; 4.75 AND `Sepal.Length` &lt; 6.15 AND `Petal.Width` &gt;= 0.7) THEN 'versicolor'
WHEN (`Petal.Length` &gt;= 4.25 AND `Sepal.Width` &lt; 2.55 AND `Petal.Length` &lt; 4.75 AND `Sepal.Length` &lt; 6.15 AND `Petal.Width` &gt;= 0.7) THEN 'virginica'
WHEN (`Sepal.Width` &lt; 2.65 AND `Petal.Width` &lt; 1.7 AND `Petal.Length` &gt;= 4.75 AND `Sepal.Length` &lt; 6.15 AND `Petal.Width` &gt;= 0.7) THEN 'virginica'
WHEN (`Sepal.Width` &gt;= 2.65 AND `Petal.Width` &lt; 1.7 AND `Petal.Length` &gt;= 4.75 AND `Sepal.Length` &lt; 6.15 AND `Petal.Width` &gt;= 0.7) THEN 'versicolor'
END</t>
  </si>
  <si>
    <t xml:space="preserve">CASE
WHEN (`Petal.Width` &lt; 0.75) THEN 'setosa'
WHEN (`Noise` &gt;= 0.898909673676826 AND `Petal.Width` &gt;= 0.75) THEN 'virginica'
WHEN (`Petal.Width` &lt; 1.65 AND `Sepal.Length` &lt; 6.05 AND `Noise` &lt; 0.898909673676826 AND `Petal.Width` &gt;= 0.75) THEN 'versicolor'
WHEN (`Petal.Width` &gt;= 1.65 AND `Sepal.Length` &lt; 6.05 AND `Noise` &lt; 0.898909673676826 AND `Petal.Width` &gt;= 0.75) THEN 'virginica'
WHEN (`Petal.Length` &gt;= 5.05 AND `Sepal.Length` &gt;= 6.05 AND `Noise` &lt; 0.898909673676826 AND `Petal.Width` &gt;= 0.75) THEN 'virginica'
WHEN (`Noisy.Sepal.Length` &gt;= 13.7569532855414 AND `Petal.Length` &lt; 5.05 AND `Sepal.Length` &gt;= 6.05 AND `Noise` &lt; 0.898909673676826 AND `Petal.Width` &gt;= 0.75) THEN 'versicolor'
WHEN (`Petal.Width` &lt; 1.6 AND `Noisy.Sepal.Length` &lt; 13.7569532855414 AND `Petal.Length` &lt; 5.05 AND `Sepal.Length` &gt;= 6.05 AND `Noise` &lt; 0.898909673676826 AND `Petal.Width` &gt;= 0.75) THEN 'versicolor'
WHEN (`Petal.Width` &gt;= 1.6 AND `Noisy.Sepal.Length` &lt; 13.7569532855414 AND `Petal.Length` &lt; 5.05 AND `Sepal.Length` &gt;= 6.05 AND `Noise` &lt; 0.898909673676826 AND `Petal.Width` &gt;= 0.75) THEN 'virginica'
END</t>
  </si>
  <si>
    <t xml:space="preserve">CASE
WHEN (`Noise` &lt; 0.116733081522398 AND `Sepal.Length` &gt;= 5.55) THEN 'virginica'
WHEN (`Sepal.Length` &gt;= 5.2 AND `Noisy.Sepal.Length` &lt; 6.08611368793063 AND `Sepal.Length` &lt; 5.55) THEN 'versicolor'
WHEN (`Petal.Width` &lt; 0.7 AND `Noisy.Sepal.Length` &gt;= 6.08611368793063 AND `Sepal.Length` &lt; 5.55) THEN 'setosa'
WHEN (`Petal.Width` &gt;= 0.7 AND `Noisy.Sepal.Length` &gt;= 6.08611368793063 AND `Sepal.Length` &lt; 5.55) THEN 'versicolor'
WHEN (`Sepal.Length` &lt; 4.75 AND `Sepal.Length` &lt; 5.2 AND `Noisy.Sepal.Length` &lt; 6.08611368793063 AND `Sepal.Length` &lt; 5.55) THEN 'setosa'
WHEN (`Sepal.Length` &gt;= 4.75 AND `Sepal.Length` &lt; 5.2 AND `Noisy.Sepal.Length` &lt; 6.08611368793063 AND `Sepal.Length` &lt; 5.55) THEN 'virginica'
WHEN (`Petal.Width` &gt;= 1.65 AND `Petal.Length` &lt; 4.95 AND `Noise` &gt;= 0.116733081522398 AND `Sepal.Length` &gt;= 5.55) THEN 'virginica'
WHEN (`Petal.Width` &gt;= 1.75 AND `Petal.Length` &gt;= 4.95 AND `Noise` &gt;= 0.116733081522398 AND `Sepal.Length` &gt;= 5.55) THEN 'virginica'
WHEN (`Petal.Length` &lt; 2.6 AND `Petal.Width` &lt; 1.65 AND `Petal.Length` &lt; 4.95 AND `Noise` &gt;= 0.116733081522398 AND `Sepal.Length` &gt;= 5.55) THEN 'setosa'
WHEN (`Petal.Length` &gt;= 2.6 AND `Petal.Width` &lt; 1.65 AND `Petal.Length` &lt; 4.95 AND `Noise` &gt;= 0.116733081522398 AND `Sepal.Length` &gt;= 5.55) THEN 'versicolor'
WHEN (`Petal.Width` &lt; 1.55 AND `Petal.Width` &lt; 1.75 AND `Petal.Length` &gt;= 4.95 AND `Noise` &gt;= 0.116733081522398 AND `Sepal.Length` &gt;= 5.55) THEN 'virginica'
WHEN (`Sepal.Length` &lt; 6.95 AND `Petal.Width` &gt;= 1.55 AND `Petal.Width` &lt; 1.75 AND `Petal.Length` &gt;= 4.95 AND `Noise` &gt;= 0.116733081522398 AND `Sepal.Length` &gt;= 5.55) THEN 'versicolor'
WHEN (`Sepal.Length` &gt;= 6.95 AND `Petal.Width` &gt;= 1.55 AND `Petal.Width` &lt; 1.75 AND `Petal.Length` &gt;= 4.95 AND `Noise` &gt;= 0.116733081522398 AND `Sepal.Length` &gt;= 5.55) THEN 'virginica'
END</t>
  </si>
  <si>
    <t xml:space="preserve">CASE
WHEN (`Petal.Width` &lt; 0.75) THEN 'setosa'
WHEN (`Noise` &lt; 0.137934529804625 AND `Petal.Width` &gt;= 0.75) THEN 'virginica'
WHEN (`Petal.Length` &lt; 4.45 AND `Sepal.Length` &lt; 6.15 AND `Noise` &gt;= 0.137934529804625 AND `Petal.Width` &gt;= 0.75) THEN 'versicolor'
WHEN (`Petal.Length` &gt;= 5.05 AND `Sepal.Length` &gt;= 6.15 AND `Noise` &gt;= 0.137934529804625 AND `Petal.Width` &gt;= 0.75) THEN 'virginica'
WHEN (`Sepal.Width` &lt; 2.65 AND `Petal.Length` &gt;= 4.45 AND `Sepal.Length` &lt; 6.15 AND `Noise` &gt;= 0.137934529804625 AND `Petal.Width` &gt;= 0.75) THEN 'virginica'
WHEN (`Sepal.Length` &gt;= 6.35 AND `Petal.Length` &lt; 5.05 AND `Sepal.Length` &gt;= 6.15 AND `Noise` &gt;= 0.137934529804625 AND `Petal.Width` &gt;= 0.75) THEN 'versicolor'
WHEN (`Sepal.Length` &lt; 5.65 AND `Sepal.Width` &gt;= 2.65 AND `Petal.Length` &gt;= 4.45 AND `Sepal.Length` &lt; 6.15 AND `Noise` &gt;= 0.137934529804625 AND `Petal.Width` &gt;= 0.75) THEN 'virginica'
WHEN (`Petal.Width` &lt; 1.75 AND `Sepal.Length` &lt; 6.35 AND `Petal.Length` &lt; 5.05 AND `Sepal.Length` &gt;= 6.15 AND `Noise` &gt;= 0.137934529804625 AND `Petal.Width` &gt;= 0.75) THEN 'versicolor'
WHEN (`Petal.Width` &gt;= 1.75 AND `Sepal.Length` &lt; 6.35 AND `Petal.Length` &lt; 5.05 AND `Sepal.Length` &gt;= 6.15 AND `Noise` &gt;= 0.137934529804625 AND `Petal.Width` &gt;= 0.75) THEN 'virginica'
WHEN (`Petal.Width` &lt; 1.7 AND `Sepal.Length` &gt;= 5.65 AND `Sepal.Width` &gt;= 2.65 AND `Petal.Length` &gt;= 4.45 AND `Sepal.Length` &lt; 6.15 AND `Noise` &gt;= 0.137934529804625 AND `Petal.Width` &gt;= 0.75) THEN 'versicolor'
WHEN (`Petal.Width` &gt;= 1.7 AND `Sepal.Length` &gt;= 5.65 AND `Sepal.Width` &gt;= 2.65 AND `Petal.Length` &gt;= 4.45 AND `Sepal.Length` &lt; 6.15 AND `Noise` &gt;= 0.137934529804625 AND `Petal.Width` &gt;= 0.75) THEN 'virginica'
END</t>
  </si>
  <si>
    <t xml:space="preserve">CASE
WHEN (`Petal.Width` &lt; 0.75 AND `Sepal.Length` &lt; 5.55) THEN 'setosa'
WHEN (`Sepal.Length` &lt; 4.95 AND `Petal.Width` &gt;= 0.75 AND `Sepal.Length` &lt; 5.55) THEN 'virginica'
WHEN (`Sepal.Length` &gt;= 4.95 AND `Petal.Width` &gt;= 0.75 AND `Sepal.Length` &lt; 5.55) THEN 'versicolor'
WHEN (`Petal.Length` &lt; 2.6 AND `Petal.Length` &lt; 4.85 AND `Sepal.Length` &gt;= 5.55) THEN 'setosa'
WHEN (`Petal.Length` &gt;= 2.6 AND `Petal.Length` &lt; 4.85 AND `Sepal.Length` &gt;= 5.55) THEN 'versicolor'
WHEN (`Petal.Width` &gt;= 1.75 AND `Petal.Length` &gt;= 4.85 AND `Sepal.Length` &gt;= 5.55) THEN 'virginica'
WHEN (`Noise` &lt; 0.405372338485904 AND `Petal.Width` &lt; 1.75 AND `Petal.Length` &gt;= 4.85 AND `Sepal.Length` &gt;= 5.55) THEN 'versicolor'
WHEN (`Sepal.Width` &lt; 3.05 AND `Noise` &gt;= 0.405372338485904 AND `Petal.Width` &lt; 1.75 AND `Petal.Length` &gt;= 4.85 AND `Sepal.Length` &gt;= 5.55) THEN 'virginica'
WHEN (`Sepal.Width` &gt;= 3.05 AND `Noise` &gt;= 0.405372338485904 AND `Petal.Width` &lt; 1.75 AND `Petal.Length` &gt;= 4.85 AND `Sepal.Length` &gt;= 5.55) THEN 'versicolor'
END</t>
  </si>
  <si>
    <t xml:space="preserve">CASE
WHEN (`Petal.Width` &lt; 0.75) THEN 'setosa'
WHEN (`Noise` &lt; 0.899822688661516 AND `Petal.Length` &lt; 4.95 AND `Petal.Width` &gt;= 0.75) THEN 'versicolor'
WHEN (`Noise` &gt;= 0.899822688661516 AND `Petal.Length` &lt; 4.95 AND `Petal.Width` &gt;= 0.75) THEN 'virginica'
WHEN (`Petal.Width` &gt;= 1.7 AND `Petal.Length` &gt;= 4.95 AND `Petal.Width` &gt;= 0.75) THEN 'virginica'
WHEN (`Noise` &lt; 0.405372338485904 AND `Petal.Width` &lt; 1.7 AND `Petal.Length` &gt;= 4.95 AND `Petal.Width` &gt;= 0.75) THEN 'versicolor'
WHEN (`Noise` &gt;= 0.405372338485904 AND `Petal.Width` &lt; 1.7 AND `Petal.Length` &gt;= 4.95 AND `Petal.Width` &gt;= 0.75) THEN 'virginica'
END</t>
  </si>
  <si>
    <t xml:space="preserve">CASE
WHEN (`Petal.Width` &lt; 0.75) THEN 'setosa'
WHEN (`Petal.Width` &gt;= 1.7 AND `Petal.Length` &gt;= 5.05 AND `Petal.Width` &gt;= 0.75) THEN 'virginica'
WHEN (`Petal.Width` &lt; 1.45 AND `Petal.Width` &lt; 1.6 AND `Petal.Length` &lt; 5.05 AND `Petal.Width` &gt;= 0.75) THEN 'versicolor'
WHEN (`Sepal.Length` &lt; 5.8 AND `Petal.Width` &gt;= 1.6 AND `Petal.Length` &lt; 5.05 AND `Petal.Width` &gt;= 0.75) THEN 'virginica'
WHEN (`Sepal.Length` &gt;= 5.8 AND `Petal.Width` &gt;= 1.6 AND `Petal.Length` &lt; 5.05 AND `Petal.Width` &gt;= 0.75) THEN 'versicolor'
WHEN (`Noise` &lt; 0.417024645837955 AND `Petal.Width` &lt; 1.7 AND `Petal.Length` &gt;= 5.05 AND `Petal.Width` &gt;= 0.75) THEN 'versicolor'
WHEN (`Noise` &gt;= 0.417024645837955 AND `Petal.Width` &lt; 1.7 AND `Petal.Length` &gt;= 5.05 AND `Petal.Width` &gt;= 0.75) THEN 'virginica'
WHEN (`Sepal.Length` &lt; 5.95 AND `Petal.Width` &gt;= 1.45 AND `Petal.Width` &lt; 1.6 AND `Petal.Length` &lt; 5.05 AND `Petal.Width` &gt;= 0.75) THEN 'versicolor'
WHEN (`Noisy.Sepal.Length` &lt; 10.6176206470001 AND `Sepal.Length` &gt;= 5.95 AND `Petal.Width` &gt;= 1.45 AND `Petal.Width` &lt; 1.6 AND `Petal.Length` &lt; 5.05 AND `Petal.Width` &gt;= 0.75) THEN 'virginica'
WHEN (`Noisy.Sepal.Length` &gt;= 10.6176206470001 AND `Sepal.Length` &gt;= 5.95 AND `Petal.Width` &gt;= 1.45 AND `Petal.Width` &lt; 1.6 AND `Petal.Length` &lt; 5.05 AND `Petal.Width` &gt;= 0.75) THEN 'versicolor'
END</t>
  </si>
  <si>
    <t xml:space="preserve">CASE
WHEN (`Petal.Length` &lt; 2.6) THEN 'setosa'
WHEN (`Petal.Width` &gt;= 1.75 AND `Petal.Length` &gt;= 2.6) THEN 'virginica'
WHEN (`Petal.Length` &gt;= 5.45 AND `Petal.Width` &lt; 1.75 AND `Petal.Length` &gt;= 2.6) THEN 'virginica'
WHEN (`Noise` &gt;= 0.259241506573744 AND `Petal.Length` &lt; 5.45 AND `Petal.Width` &lt; 1.75 AND `Petal.Length` &gt;= 2.6) THEN 'versicolor'
WHEN (`Petal.Length` &lt; 5.05 AND `Noise` &lt; 0.259241506573744 AND `Petal.Length` &lt; 5.45 AND `Petal.Width` &lt; 1.75 AND `Petal.Length` &gt;= 2.6) THEN 'versicolor'
WHEN (`Petal.Length` &gt;= 5.05 AND `Noise` &lt; 0.259241506573744 AND `Petal.Length` &lt; 5.45 AND `Petal.Width` &lt; 1.75 AND `Petal.Length` &gt;= 2.6) THEN 'virginica'
END</t>
  </si>
  <si>
    <t xml:space="preserve">CASE
WHEN (`Sepal.Length` &lt; 4.95 AND `Sepal.Width` &lt; 2.7 AND `Sepal.Length` &lt; 5.55) THEN 'virginica'
WHEN (`Sepal.Length` &gt;= 4.95 AND `Sepal.Width` &lt; 2.7 AND `Sepal.Length` &lt; 5.55) THEN 'versicolor'
WHEN (`Petal.Length` &lt; 3.2 AND `Sepal.Width` &gt;= 2.7 AND `Sepal.Length` &lt; 5.55) THEN 'setosa'
WHEN (`Petal.Length` &gt;= 3.2 AND `Sepal.Width` &gt;= 2.7 AND `Sepal.Length` &lt; 5.55) THEN 'versicolor'
WHEN (`Noise` &gt;= 0.849708964466117 AND `Sepal.Length` &lt; 6.15 AND `Sepal.Length` &gt;= 5.55) THEN 'virginica'
WHEN (`Petal.Width` &lt; 1.45 AND `Sepal.Length` &gt;= 6.15 AND `Sepal.Length` &gt;= 5.55) THEN 'versicolor'
WHEN (`Petal.Length` &lt; 4.8 AND `Noise` &lt; 0.849708964466117 AND `Sepal.Length` &lt; 6.15 AND `Sepal.Length` &gt;= 5.55) THEN 'versicolor'
WHEN (`Petal.Width` &gt;= 1.7 AND `Petal.Width` &gt;= 1.45 AND `Sepal.Length` &gt;= 6.15 AND `Sepal.Length` &gt;= 5.55) THEN 'virginica'
WHEN (`Noisy.Sepal.Length` &lt; 9.33338912595064 AND `Petal.Length` &gt;= 4.8 AND `Noise` &lt; 0.849708964466117 AND `Sepal.Length` &lt; 6.15 AND `Sepal.Length` &gt;= 5.55) THEN 'versicolor'
WHEN (`Noisy.Sepal.Length` &gt;= 9.33338912595064 AND `Petal.Length` &gt;= 4.8 AND `Noise` &lt; 0.849708964466117 AND `Sepal.Length` &lt; 6.15 AND `Sepal.Length` &gt;= 5.55) THEN 'virginica'
WHEN (`Petal.Length` &lt; 4.9 AND `Petal.Width` &lt; 1.7 AND `Petal.Width` &gt;= 1.45 AND `Sepal.Length` &gt;= 6.15 AND `Sepal.Length` &gt;= 5.55) THEN 'versicolor'
WHEN (`Petal.Length` &gt;= 4.9 AND `Petal.Width` &lt; 1.7 AND `Petal.Width` &gt;= 1.45 AND `Sepal.Length` &gt;= 6.15 AND `Sepal.Length` &gt;= 5.55) THEN 'virginica'
END</t>
  </si>
  <si>
    <t xml:space="preserve">CASE
WHEN (`Petal.Length` &lt; 2.35) THEN 'setosa'
WHEN (`Petal.Length` &lt; 4.75 AND `Sepal.Width` &lt; 2.55 AND `Petal.Length` &gt;= 2.35) THEN 'versicolor'
WHEN (`Petal.Length` &gt;= 4.75 AND `Sepal.Width` &lt; 2.55 AND `Petal.Length` &gt;= 2.35) THEN 'virginica'
WHEN (`Petal.Length` &lt; 4.75 AND `Sepal.Width` &gt;= 2.55 AND `Petal.Length` &gt;= 2.35) THEN 'versicolor'
WHEN (`Petal.Width` &gt;= 1.75 AND `Petal.Length` &gt;= 4.75 AND `Sepal.Width` &gt;= 2.55 AND `Petal.Length` &gt;= 2.35) THEN 'virginica'
WHEN (`Sepal.Length` &gt;= 6.5 AND `Petal.Width` &lt; 1.75 AND `Petal.Length` &gt;= 4.75 AND `Sepal.Width` &gt;= 2.55 AND `Petal.Length` &gt;= 2.35) THEN 'versicolor'
WHEN (`Sepal.Length` &lt; 6.05 AND `Sepal.Length` &lt; 6.5 AND `Petal.Width` &lt; 1.75 AND `Petal.Length` &gt;= 4.75 AND `Sepal.Width` &gt;= 2.55 AND `Petal.Length` &gt;= 2.35) THEN 'versicolor'
WHEN (`Sepal.Length` &gt;= 6.05 AND `Sepal.Length` &lt; 6.5 AND `Petal.Width` &lt; 1.75 AND `Petal.Length` &gt;= 4.75 AND `Sepal.Width` &gt;= 2.55 AND `Petal.Length` &gt;= 2.35) THEN 'virginica'
END</t>
  </si>
  <si>
    <t xml:space="preserve">CASE
WHEN (`Petal.Length` &lt; 2.5) THEN 'setosa'
WHEN (`Petal.Width` &lt; 1.65 AND `Petal.Length` &lt; 4.75 AND `Petal.Length` &gt;= 2.5) THEN 'versicolor'
WHEN (`Petal.Width` &gt;= 1.65 AND `Petal.Length` &lt; 4.75 AND `Petal.Length` &gt;= 2.5) THEN 'virginica'
WHEN (`Petal.Width` &gt;= 1.75 AND `Petal.Length` &gt;= 4.75 AND `Petal.Length` &gt;= 2.5) THEN 'virginica'
WHEN (`Petal.Length` &lt; 4.95 AND `Petal.Width` &lt; 1.75 AND `Petal.Length` &gt;= 4.75 AND `Petal.Length` &gt;= 2.5) THEN 'versicolor'
WHEN (`Sepal.Length` &lt; 6.5 AND `Petal.Length` &gt;= 4.95 AND `Petal.Width` &lt; 1.75 AND `Petal.Length` &gt;= 4.75 AND `Petal.Length` &gt;= 2.5) THEN 'virginica'
WHEN (`Sepal.Length` &gt;= 6.5 AND `Petal.Length` &gt;= 4.95 AND `Petal.Width` &lt; 1.75 AND `Petal.Length` &gt;= 4.75 AND `Petal.Length` &gt;= 2.5) THEN 'versicolor'
END</t>
  </si>
  <si>
    <t xml:space="preserve">CASE
WHEN (`Noisy.Sepal.Length` &gt;= 15.2435504556168) THEN 'virginica'
WHEN (`Petal.Length` &lt; 3.2 AND `Sepal.Width` &gt;= 3.15 AND `Noisy.Sepal.Length` &lt; 15.2435504556168) THEN 'setosa'
WHEN (`Sepal.Length` &gt;= 4.95 AND `Petal.Length` &lt; 4.7 AND `Sepal.Width` &lt; 3.15 AND `Noisy.Sepal.Length` &lt; 15.2435504556168) THEN 'versicolor'
WHEN (`Petal.Length` &gt;= 5.15 AND `Petal.Length` &gt;= 4.7 AND `Sepal.Width` &lt; 3.15 AND `Noisy.Sepal.Length` &lt; 15.2435504556168) THEN 'virginica'
WHEN (`Sepal.Length` &gt;= 6.45 AND `Petal.Length` &gt;= 3.2 AND `Sepal.Width` &gt;= 3.15 AND `Noisy.Sepal.Length` &lt; 15.2435504556168) THEN 'virginica'
WHEN (`Petal.Width` &lt; 0.95 AND `Sepal.Length` &lt; 4.95 AND `Petal.Length` &lt; 4.7 AND `Sepal.Width` &lt; 3.15 AND `Noisy.Sepal.Length` &lt; 15.2435504556168) THEN 'setosa'
WHEN (`Petal.Width` &gt;= 0.95 AND `Sepal.Length` &lt; 4.95 AND `Petal.Length` &lt; 4.7 AND `Sepal.Width` &lt; 3.15 AND `Noisy.Sepal.Length` &lt; 15.2435504556168) THEN 'virginica'
WHEN (`Noise` &lt; 0.816225123475306 AND `Sepal.Length` &lt; 6.45 AND `Petal.Length` &gt;= 3.2 AND `Sepal.Width` &gt;= 3.15 AND `Noisy.Sepal.Length` &lt; 15.2435504556168) THEN 'virginica'
WHEN (`Noise` &gt;= 0.816225123475306 AND `Sepal.Length` &lt; 6.45 AND `Petal.Length` &gt;= 3.2 AND `Sepal.Width` &gt;= 3.15 AND `Noisy.Sepal.Length` &lt; 15.2435504556168) THEN 'versicolor'
WHEN (`Sepal.Length` &gt;= 6.5 AND `Sepal.Width` &lt; 3.05 AND `Petal.Length` &lt; 5.15 AND `Petal.Length` &gt;= 4.7 AND `Sepal.Width` &lt; 3.15 AND `Noisy.Sepal.Length` &lt; 15.2435504556168) THEN 'versicolor'
WHEN (`Noisy.Sepal.Length` &lt; 11.0933543852065 AND `Sepal.Width` &gt;= 3.05 AND `Petal.Length` &lt; 5.15 AND `Petal.Length` &gt;= 4.7 AND `Sepal.Width` &lt; 3.15 AND `Noisy.Sepal.Length` &lt; 15.2435504556168) THEN 'virginica'
WHEN (`Noisy.Sepal.Length` &gt;= 11.0933543852065 AND `Sepal.Width` &gt;= 3.05 AND `Petal.Length` &lt; 5.15 AND `Petal.Length` &gt;= 4.7 AND `Sepal.Width` &lt; 3.15 AND `Noisy.Sepal.Length` &lt; 15.2435504556168) THEN 'versicolor'
WHEN (`Petal.Width` &gt;= 1.7 AND `Sepal.Length` &lt; 6.5 AND `Sepal.Width` &lt; 3.05 AND `Petal.Length` &lt; 5.15 AND `Petal.Length` &gt;= 4.7 AND `Sepal.Width` &lt; 3.15 AND `Noisy.Sepal.Length` &lt; 15.2435504556168) THEN 'virginica'
WHEN (`Noisy.Sepal.Length` &lt; 7.49819026105106 AND `Petal.Width` &lt; 1.7 AND `Sepal.Length` &lt; 6.5 AND `Sepal.Width` &lt; 3.05 AND `Petal.Length` &lt; 5.15 AND `Petal.Length` &gt;= 4.7 AND `Sepal.Width` &lt; 3.15 AND `Noisy.Sepal.Length` &lt; 15.2435504556168) THEN 'virginica'
WHEN (`Noisy.Sepal.Length` &gt;= 7.49819026105106 AND `Petal.Width` &lt; 1.7 AND `Sepal.Length` &lt; 6.5 AND `Sepal.Width` &lt; 3.05 AND `Petal.Length` &lt; 5.15 AND `Petal.Length` &gt;= 4.7 AND `Sepal.Width` &lt; 3.15 AND `Noisy.Sepal.Length` &lt; 15.2435504556168) THEN 'versicolor'
END</t>
  </si>
  <si>
    <t xml:space="preserve">CASE
WHEN (`Sepal.Width` &gt;= 3.35 AND `Petal.Length` &lt; 4.85) THEN 'setosa'
WHEN (`Petal.Width` &gt;= 1.75 AND `Petal.Length` &gt;= 4.85) THEN 'virginica'
WHEN (`Petal.Width` &lt; 0.75 AND `Sepal.Width` &lt; 3.35 AND `Petal.Length` &lt; 4.85) THEN 'setosa'
WHEN (`Noisy.Sepal.Length` &gt;= 13.879126145551 AND `Petal.Width` &lt; 1.75 AND `Petal.Length` &gt;= 4.85) THEN 'versicolor'
WHEN (`Noise` &gt;= 0.899822688661516 AND `Petal.Width` &gt;= 0.75 AND `Sepal.Width` &lt; 3.35 AND `Petal.Length` &lt; 4.85) THEN 'virginica'
WHEN (`Noise` &gt;= 0.405372338485904 AND `Noisy.Sepal.Length` &lt; 13.879126145551 AND `Petal.Width` &lt; 1.75 AND `Petal.Length` &gt;= 4.85) THEN 'virginica'
WHEN (`Sepal.Width` &gt;= 2.55 AND `Noise` &lt; 0.899822688661516 AND `Petal.Width` &gt;= 0.75 AND `Sepal.Width` &lt; 3.35 AND `Petal.Length` &lt; 4.85) THEN 'versicolor'
WHEN (`Noisy.Sepal.Length` &lt; 7.49819026105106 AND `Noise` &lt; 0.405372338485904 AND `Noisy.Sepal.Length` &lt; 13.879126145551 AND `Petal.Width` &lt; 1.75 AND `Petal.Length` &gt;= 4.85) THEN 'virginica'
WHEN (`Noisy.Sepal.Length` &gt;= 7.49819026105106 AND `Noise` &lt; 0.405372338485904 AND `Noisy.Sepal.Length` &lt; 13.879126145551 AND `Petal.Width` &lt; 1.75 AND `Petal.Length` &gt;= 4.85) THEN 'versicolor'
WHEN (`Noisy.Sepal.Length` &lt; 5.65622786041349 AND `Sepal.Width` &lt; 2.55 AND `Noise` &lt; 0.899822688661516 AND `Petal.Width` &gt;= 0.75 AND `Sepal.Width` &lt; 3.35 AND `Petal.Length` &lt; 4.85) THEN 'virginica'
WHEN (`Noisy.Sepal.Length` &gt;= 5.65622786041349 AND `Sepal.Width` &lt; 2.55 AND `Noise` &lt; 0.899822688661516 AND `Petal.Width` &gt;= 0.75 AND `Sepal.Width` &lt; 3.35 AND `Petal.Length` &lt; 4.85) THEN 'versicolor'
END</t>
  </si>
  <si>
    <t xml:space="preserve">CASE
WHEN (`Petal.Width` &lt; 0.7) THEN 'setosa'
WHEN (`Petal.Width` &gt;= 1.65 AND `Sepal.Length` &lt; 6.65 AND `Petal.Width` &gt;= 0.7) THEN 'virginica'
WHEN (`Petal.Width` &lt; 1.55 AND `Sepal.Length` &gt;= 6.65 AND `Petal.Width` &gt;= 0.7) THEN 'versicolor'
WHEN (`Petal.Width` &gt;= 1.55 AND `Sepal.Length` &gt;= 6.65 AND `Petal.Width` &gt;= 0.7) THEN 'virginica'
WHEN (`Noise` &gt;= 0.52916388947051 AND `Petal.Width` &lt; 1.65 AND `Sepal.Length` &lt; 6.65 AND `Petal.Width` &gt;= 0.7) THEN 'versicolor'
WHEN (`Petal.Length` &gt;= 5.35 AND `Noise` &lt; 0.52916388947051 AND `Petal.Width` &lt; 1.65 AND `Sepal.Length` &lt; 6.65 AND `Petal.Width` &gt;= 0.7) THEN 'virginica'
WHEN (`Noisy.Sepal.Length` &gt;= 7.41110588223673 AND `Petal.Length` &lt; 5.35 AND `Noise` &lt; 0.52916388947051 AND `Petal.Width` &lt; 1.65 AND `Sepal.Length` &lt; 6.65 AND `Petal.Width` &gt;= 0.7) THEN 'versicolor'
WHEN (`Noisy.Sepal.Length` &lt; 6.92674018722028 AND `Noisy.Sepal.Length` &lt; 7.41110588223673 AND `Petal.Length` &lt; 5.35 AND `Noise` &lt; 0.52916388947051 AND `Petal.Width` &lt; 1.65 AND `Sepal.Length` &lt; 6.65 AND `Petal.Width` &gt;= 0.7) THEN 'versicolor'
WHEN (`Noisy.Sepal.Length` &gt;= 6.92674018722028 AND `Noisy.Sepal.Length` &lt; 7.41110588223673 AND `Petal.Length` &lt; 5.35 AND `Noise` &lt; 0.52916388947051 AND `Petal.Width` &lt; 1.65 AND `Sepal.Length` &lt; 6.65 AND `Petal.Width` &gt;= 0.7) THEN 'virginica'
END</t>
  </si>
  <si>
    <t xml:space="preserve">CASE
WHEN (`Petal.Width` &gt;= 1.7) THEN 'virginica'
WHEN (`Petal.Width` &lt; 0.7 AND `Petal.Width` &lt; 1.7) THEN 'setosa'
WHEN (`Petal.Width` &lt; 1.45 AND `Noisy.Sepal.Length` &lt; 7.37024704371579 AND `Petal.Width` &gt;= 0.7 AND `Petal.Width` &lt; 1.7) THEN 'versicolor'
WHEN (`Petal.Width` &gt;= 1.45 AND `Noisy.Sepal.Length` &lt; 7.37024704371579 AND `Petal.Width` &gt;= 0.7 AND `Petal.Width` &lt; 1.7) THEN 'virginica'
WHEN (`Sepal.Width` &gt;= 2.65 AND `Noisy.Sepal.Length` &gt;= 7.37024704371579 AND `Petal.Width` &gt;= 0.7 AND `Petal.Width` &lt; 1.7) THEN 'versicolor'
WHEN (`Petal.Length` &lt; 5.05 AND `Sepal.Width` &lt; 2.65 AND `Noisy.Sepal.Length` &gt;= 7.37024704371579 AND `Petal.Width` &gt;= 0.7 AND `Petal.Width` &lt; 1.7) THEN 'versicolor'
WHEN (`Petal.Length` &gt;= 5.05 AND `Sepal.Width` &lt; 2.65 AND `Noisy.Sepal.Length` &gt;= 7.37024704371579 AND `Petal.Width` &gt;= 0.7 AND `Petal.Width` &lt; 1.7) THEN 'virginica'
END</t>
  </si>
  <si>
    <t xml:space="preserve">-1.01114379959861 + (Sepal.Length * 0.571925027388214) + (Sepal.Width * -0.125987556765714) + (Petal.Width * 0.624846842899254) + (ifelse(Species == "versicolor", 1, 0) * 1.4672276413213) + (ifelse(Species == "virginica", 1, 0) * 1.96627512377394) + (Noise * -0.18416026265081)</t>
  </si>
  <si>
    <t xml:space="preserve">CASE
WHEN (`Noisy.Sepal.Length` &gt;= 16.240900908364 AND `Sepal.Width` &gt;= 3.35) THEN 6.4
WHEN (`Petal.Width` &gt;= 0.75 AND `Sepal.Length` &lt; 5.15 AND `Sepal.Width` &lt; 3.35) THEN 4.1
WHEN (`Petal.Width` &gt;= 1.5 AND `Noisy.Sepal.Length` &lt; 16.240900908364 AND `Sepal.Width` &gt;= 3.35) THEN 5.76666666666667
WHEN (`Sepal.Width` &gt;= 3.25 AND `Petal.Width` &lt; 0.75 AND `Sepal.Length` &lt; 5.15 AND `Sepal.Width` &lt; 3.35) THEN 1.58
WHEN (`Sepal.Length` &lt; 4.95 AND `Petal.Width` &lt; 1.5 AND `Noisy.Sepal.Length` &lt; 16.240900908364 AND `Sepal.Width` &gt;= 3.35) THEN 1.4
WHEN (`Sepal.Length` &lt; 4.5 AND `Sepal.Width` &lt; 3.25 AND `Petal.Width` &lt; 0.75 AND `Sepal.Length` &lt; 5.15 AND `Sepal.Width` &lt; 3.35) THEN 1.26
WHEN (`Sepal.Length` &gt;= 4.5 AND `Sepal.Width` &lt; 3.25 AND `Petal.Width` &lt; 0.75 AND `Sepal.Length` &lt; 5.15 AND `Sepal.Width` &lt; 3.35) THEN 1.48
WHEN (`Noise` &lt; 0.355985902599059 AND `Noisy.Sepal.Length` &lt; 12.5568596390076 AND `Petal.Width` &lt; 1.45 AND `Sepal.Length` &gt;= 5.15 AND `Sepal.Width` &lt; 3.35) THEN 4.26666666666667
WHEN (`Petal.Width` &lt; 1.25 AND `Noisy.Sepal.Length` &gt;= 12.5568596390076 AND `Petal.Width` &lt; 1.45 AND `Sepal.Length` &gt;= 5.15 AND `Sepal.Width` &lt; 3.35) THEN 4.05
WHEN (`Petal.Width` &gt;= 1.35 AND `Noise` &gt;= 0.355985902599059 AND `Noisy.Sepal.Length` &lt; 12.5568596390076 AND `Petal.Width` &lt; 1.45 AND `Sepal.Length` &gt;= 5.15 AND `Sepal.Width` &lt; 3.35) THEN 4.25
WHEN (`Noisy.Sepal.Length` &lt; 15.0856021406595 AND `Petal.Width` &gt;= 1.25 AND `Noisy.Sepal.Length` &gt;= 12.5568596390076 AND `Petal.Width` &lt; 1.45 AND `Sepal.Length` &gt;= 5.15 AND `Sepal.Width` &lt; 3.35) THEN 4.4
WHEN (`Species_n` &lt; 2.5 AND `Noise` &gt;= 0.439684848999605 AND `Petal.Width` &lt; 2.05 AND `Petal.Width` &gt;= 1.45 AND `Sepal.Length` &gt;= 5.15 AND `Sepal.Width` &lt; 3.35) THEN 4.7
WHEN (`Noisy.Sepal.Length` &lt; 10.3905218317173 AND `Sepal.Width` &lt; 3.15 AND `Petal.Width` &gt;= 2.05 AND `Petal.Width` &gt;= 1.45 AND `Sepal.Length` &gt;= 5.15 AND `Sepal.Width` &lt; 3.35) THEN 5.1
WHEN (`Noise` &lt; 0.505175790865906 AND `Sepal.Width` &gt;= 3.15 AND `Petal.Width` &gt;= 2.05 AND `Petal.Width` &gt;= 1.45 AND `Sepal.Length` &gt;= 5.15 AND `Sepal.Width` &lt; 3.35) THEN 5.7
WHEN (`Noise` &gt;= 0.505175790865906 AND `Sepal.Width` &gt;= 3.15 AND `Petal.Width` &gt;= 2.05 AND `Petal.Width` &gt;= 1.45 AND `Sepal.Length` &gt;= 5.15 AND `Sepal.Width` &lt; 3.35) THEN 5.95
WHEN (`Petal.Width` &gt;= 0.5 AND `Noise` &lt; 0.905299975420348 AND `Sepal.Length` &gt;= 4.95 AND `Petal.Width` &lt; 1.5 AND `Noisy.Sepal.Length` &lt; 16.240900908364 AND `Sepal.Width` &gt;= 3.35) THEN 1.6
WHEN (`Sepal.Width` &lt; 3.6 AND `Noise` &gt;= 0.905299975420348 AND `Sepal.Length` &gt;= 4.95 AND `Petal.Width` &lt; 1.5 AND `Noisy.Sepal.Length` &lt; 16.240900908364 AND `Sepal.Width` &gt;= 3.35) THEN 1.7
WHEN (`Sepal.Width` &gt;= 3.6 AND `Noise` &gt;= 0.905299975420348 AND `Sepal.Length` &gt;= 4.95 AND `Petal.Width` &lt; 1.5 AND `Noisy.Sepal.Length` &lt; 16.240900908364 AND `Sepal.Width` &gt;= 3.35) THEN 1.76666666666667
WHEN (`Sepal.Length` &gt;= 5.7 AND `Petal.Width` &lt; 1.35 AND `Noise` &gt;= 0.355985902599059 AND `Noisy.Sepal.Length` &lt; 12.5568596390076 AND `Petal.Width` &lt; 1.45 AND `Sepal.Length` &gt;= 5.15 AND `Sepal.Width` &lt; 3.35) THEN 3.9
WHEN (`Sepal.Length` &lt; 6.35 AND `Noisy.Sepal.Length` &gt;= 15.0856021406595 AND `Petal.Width` &gt;= 1.25 AND `Noisy.Sepal.Length` &gt;= 12.5568596390076 AND `Petal.Width` &lt; 1.45 AND `Sepal.Length` &gt;= 5.15 AND `Sepal.Width` &lt; 3.35) THEN 4.7
WHEN (`Sepal.Length` &gt;= 6.35 AND `Noisy.Sepal.Length` &gt;= 15.0856021406595 AND `Petal.Width` &gt;= 1.25 AND `Noisy.Sepal.Length` &gt;= 12.5568596390076 AND `Petal.Width` &lt; 1.45 AND `Sepal.Length` &gt;= 5.15 AND `Sepal.Width` &lt; 3.35) THEN 4.6
WHEN (`Noisy.Sepal.Length` &lt; 9.2524251001887 AND `Petal.Width` &lt; 1.55 AND `Noise` &lt; 0.439684848999605 AND `Petal.Width` &lt; 2.05 AND `Petal.Width` &gt;= 1.45 AND `Sepal.Length` &gt;= 5.15 AND `Sepal.Width` &lt; 3.35) THEN 5.08
WHEN (`Noisy.Sepal.Length` &gt;= 9.2524251001887 AND `Petal.Width` &lt; 1.55 AND `Noise` &lt; 0.439684848999605 AND `Petal.Width` &lt; 2.05 AND `Petal.Width` &gt;= 1.45 AND `Sepal.Length` &gt;= 5.15 AND `Sepal.Width` &lt; 3.35) THEN 4.7
WHEN (`Noisy.Sepal.Length` &lt; 8.47740933299065 AND `Petal.Width` &gt;= 1.55 AND `Noise` &lt; 0.439684848999605 AND `Petal.Width` &lt; 2.05 AND `Petal.Width` &gt;= 1.45 AND `Sepal.Length` &gt;= 5.15 AND `Sepal.Width` &lt; 3.35) THEN 5.1
WHEN (`Noisy.Sepal.Length` &gt;= 8.47740933299065 AND `Petal.Width` &gt;= 1.55 AND `Noise` &lt; 0.439684848999605 AND `Petal.Width` &lt; 2.05 AND `Petal.Width` &gt;= 1.45 AND `Sepal.Length` &gt;= 5.15 AND `Sepal.Width` &lt; 3.35) THEN 5.4
WHEN (`Noisy.Sepal.Length` &lt; 8.43494825698435 AND `Species_n` &gt;= 2.5 AND `Noise` &gt;= 0.439684848999605 AND `Petal.Width` &lt; 2.05 AND `Petal.Width` &gt;= 1.45 AND `Sepal.Length` &gt;= 5.15 AND `Sepal.Width` &lt; 3.35) THEN 5.1
WHEN (`Noisy.Sepal.Length` &gt;= 8.43494825698435 AND `Species_n` &gt;= 2.5 AND `Noise` &gt;= 0.439684848999605 AND `Petal.Width` &lt; 2.05 AND `Petal.Width` &gt;= 1.45 AND `Sepal.Length` &gt;= 5.15 AND `Sepal.Width` &lt; 3.35) THEN 4.86
WHEN (`Noise` &lt; 0.543168729636818 AND `Noisy.Sepal.Length` &gt;= 10.3905218317173 AND `Sepal.Width` &lt; 3.15 AND `Petal.Width` &gt;= 2.05 AND `Petal.Width` &gt;= 1.45 AND `Sepal.Length` &gt;= 5.15 AND `Sepal.Width` &lt; 3.35) THEN 5.56
WHEN (`Noise` &gt;= 0.543168729636818 AND `Noisy.Sepal.Length` &gt;= 10.3905218317173 AND `Sepal.Width` &lt; 3.15 AND `Petal.Width` &gt;= 2.05 AND `Petal.Width` &gt;= 1.45 AND `Sepal.Length` &gt;= 5.15 AND `Sepal.Width` &lt; 3.35) THEN 5.8
WHEN (`Sepal.Length` &lt; 5.05 AND `Petal.Width` &lt; 0.5 AND `Noise` &lt; 0.905299975420348 AND `Sepal.Length` &gt;= 4.95 AND `Petal.Width` &lt; 1.5 AND `Noisy.Sepal.Length` &lt; 16.240900908364 AND `Sepal.Width` &gt;= 3.35) THEN 1.3
WHEN (`Noisy.Sepal.Length` &lt; 6.58275977890007 AND `Sepal.Length` &lt; 5.7 AND `Petal.Width` &lt; 1.35 AND `Noise` &gt;= 0.355985902599059 AND `Noisy.Sepal.Length` &lt; 12.5568596390076 AND `Petal.Width` &lt; 1.45 AND `Sepal.Length` &gt;= 5.15 AND `Sepal.Width` &lt; 3.35) THEN 4.0
WHEN (`Noise` &lt; 0.584860138595104 AND `Sepal.Length` &gt;= 5.05 AND `Petal.Width` &lt; 0.5 AND `Noise` &lt; 0.905299975420348 AND `Sepal.Length` &gt;= 4.95 AND `Petal.Width` &lt; 1.5 AND `Noisy.Sepal.Length` &lt; 16.240900908364 AND `Sepal.Width` &gt;= 3.35) THEN 1.475
WHEN (`Noise` &lt; 0.620419039856642 AND `Noisy.Sepal.Length` &gt;= 6.58275977890007 AND `Sepal.Length` &lt; 5.7 AND `Petal.Width` &lt; 1.35 AND `Noise` &gt;= 0.355985902599059 AND `Noisy.Sepal.Length` &lt; 12.5568596390076 AND `Petal.Width` &lt; 1.45 AND `Sepal.Length` &gt;= 5.15 AND `Sepal.Width` &lt; 3.35) THEN 3.75
WHEN (`Noise` &gt;= 0.620419039856642 AND `Noisy.Sepal.Length` &gt;= 6.58275977890007 AND `Sepal.Length` &lt; 5.7 AND `Petal.Width` &lt; 1.35 AND `Noise` &gt;= 0.355985902599059 AND `Noisy.Sepal.Length` &lt; 12.5568596390076 AND `Petal.Width` &lt; 1.45 AND `Sepal.Length` &gt;= 5.15 AND `Sepal.Width` &lt; 3.35) THEN 3.6
WHEN (`Sepal.Width` &lt; 3.75 AND `Noise` &gt;= 0.584860138595104 AND `Sepal.Length` &gt;= 5.05 AND `Petal.Width` &lt; 0.5 AND `Noise` &lt; 0.905299975420348 AND `Sepal.Length` &gt;= 4.95 AND `Petal.Width` &lt; 1.5 AND `Noisy.Sepal.Length` &lt; 16.240900908364 AND `Sepal.Width` &gt;= 3.35) THEN 1.5
WHEN (`Sepal.Width` &gt;= 3.75 AND `Noise` &gt;= 0.584860138595104 AND `Sepal.Length` &gt;= 5.05 AND `Petal.Width` &lt; 0.5 AND `Noise` &lt; 0.905299975420348 AND `Sepal.Length` &gt;= 4.95 AND `Petal.Width` &lt; 1.5 AND `Noisy.Sepal.Length` &lt; 16.240900908364 AND `Sepal.Width` &gt;= 3.35) THEN 1.6
END</t>
  </si>
  <si>
    <t xml:space="preserve">CASE
WHEN (`Noisy.Sepal.Length` &lt; 5.24547895649448 AND `Sepal.Width` &lt; 3.65 AND `Species_n` &lt; 1.5) THEN 1.0
WHEN (`Noisy.Sepal.Length` &gt;= 14.0961173497606 AND `Sepal.Width` &gt;= 3.65 AND `Species_n` &lt; 1.5) THEN 1.65
WHEN (`Sepal.Length` &gt;= 5.45 AND `Noisy.Sepal.Length` &gt;= 5.24547895649448 AND `Sepal.Width` &lt; 3.65 AND `Species_n` &lt; 1.5) THEN 1.3
WHEN (`Noisy.Sepal.Length` &gt;= 13.5859131403267 AND `Noisy.Sepal.Length` &lt; 14.0961173497606 AND `Sepal.Width` &gt;= 3.65 AND `Species_n` &lt; 1.5) THEN 1.3
WHEN (`Noisy.Sepal.Length` &lt; 10.2578633067198 AND `Petal.Width` &lt; 1.25 AND `Species_n` &lt; 2.5 AND `Species_n` &gt;= 1.5) THEN 3.38
WHEN (`Noisy.Sepal.Length` &lt; 6.98225718620233 AND `Petal.Width` &gt;= 1.25 AND `Species_n` &lt; 2.5 AND `Species_n` &gt;= 1.5) THEN 3.96
WHEN (`Noisy.Sepal.Length` &gt;= 13.6455492275767 AND `Petal.Width` &lt; 2.05 AND `Species_n` &gt;= 2.5 AND `Species_n` &gt;= 1.5) THEN 6.1
WHEN (`Sepal.Width` &lt; 3.05 AND `Sepal.Length` &lt; 5.45 AND `Noisy.Sepal.Length` &gt;= 5.24547895649448 AND `Sepal.Width` &lt; 3.65 AND `Species_n` &lt; 1.5) THEN 1.375
WHEN (`Noisy.Sepal.Length` &lt; 6.54254761957563 AND `Noisy.Sepal.Length` &lt; 13.5859131403267 AND `Noisy.Sepal.Length` &lt; 14.0961173497606 AND `Sepal.Width` &gt;= 3.65 AND `Species_n` &lt; 1.5) THEN 1.4
WHEN (`Noisy.Sepal.Length` &gt;= 6.54254761957563 AND `Noisy.Sepal.Length` &lt; 13.5859131403267 AND `Noisy.Sepal.Length` &lt; 14.0961173497606 AND `Sepal.Width` &gt;= 3.65 AND `Species_n` &lt; 1.5) THEN 1.5
WHEN (`Noisy.Sepal.Length` &lt; 11.5222701121587 AND `Noisy.Sepal.Length` &gt;= 10.2578633067198 AND `Petal.Width` &lt; 1.25 AND `Species_n` &lt; 2.5 AND `Species_n` &gt;= 1.5) THEN 3.73333333333333
WHEN (`Noisy.Sepal.Length` &gt;= 11.5222701121587 AND `Noisy.Sepal.Length` &gt;= 10.2578633067198 AND `Petal.Width` &lt; 1.25 AND `Species_n` &lt; 2.5 AND `Species_n` &gt;= 1.5) THEN 3.92
WHEN (`Noisy.Sepal.Length` &lt; 5.76671118000522 AND `Noisy.Sepal.Length` &lt; 13.6455492275767 AND `Petal.Width` &lt; 2.05 AND `Species_n` &gt;= 2.5 AND `Species_n` &gt;= 1.5) THEN 4.5
WHEN (`Sepal.Length` &lt; 6.8 AND `Sepal.Width` &lt; 3.15 AND `Petal.Width` &gt;= 2.05 AND `Species_n` &gt;= 2.5 AND `Species_n` &gt;= 1.5) THEN 5.6
WHEN (`Sepal.Length` &gt;= 6.8 AND `Sepal.Width` &lt; 3.15 AND `Petal.Width` &gt;= 2.05 AND `Species_n` &gt;= 2.5 AND `Species_n` &gt;= 1.5) THEN 5.1
WHEN (`Sepal.Width` &lt; 3.25 AND `Sepal.Width` &gt;= 3.15 AND `Petal.Width` &gt;= 2.05 AND `Species_n` &gt;= 2.5 AND `Species_n` &gt;= 1.5) THEN 5.8
WHEN (`Sepal.Width` &gt;= 3.25 AND `Sepal.Width` &gt;= 3.15 AND `Petal.Width` &gt;= 2.05 AND `Species_n` &gt;= 2.5 AND `Species_n` &gt;= 1.5) THEN 5.65
WHEN (`Sepal.Width` &lt; 3.15 AND `Sepal.Width` &gt;= 3.05 AND `Sepal.Length` &lt; 5.45 AND `Noisy.Sepal.Length` &gt;= 5.24547895649448 AND `Sepal.Width` &lt; 3.65 AND `Species_n` &lt; 1.5) THEN 1.5
WHEN (`Noise` &gt;= 0.735100516118109 AND `Noisy.Sepal.Length` &lt; 13.664879862126 AND `Noisy.Sepal.Length` &gt;= 6.98225718620233 AND `Petal.Width` &gt;= 1.25 AND `Species_n` &lt; 2.5 AND `Species_n` &gt;= 1.5) THEN 4.2
WHEN (`Noisy.Sepal.Length` &lt; 14.0300350804348 AND `Noisy.Sepal.Length` &gt;= 13.664879862126 AND `Noisy.Sepal.Length` &gt;= 6.98225718620233 AND `Petal.Width` &gt;= 1.25 AND `Species_n` &lt; 2.5 AND `Species_n` &gt;= 1.5) THEN 4.8
WHEN (`Sepal.Length` &gt;= 6.6 AND `Noisy.Sepal.Length` &gt;= 5.76671118000522 AND `Noisy.Sepal.Length` &lt; 13.6455492275767 AND `Petal.Width` &lt; 2.05 AND `Species_n` &gt;= 2.5 AND `Species_n` &gt;= 1.5) THEN 6.05
WHEN (`Noise` &gt;= 0.933859034208581 AND `Sepal.Width` &gt;= 3.15 AND `Sepal.Width` &gt;= 3.05 AND `Sepal.Length` &lt; 5.45 AND `Noisy.Sepal.Length` &gt;= 5.24547895649448 AND `Sepal.Width` &lt; 3.65 AND `Species_n` &lt; 1.5) THEN 1.7
WHEN (`Petal.Width` &gt;= 1.55 AND `Noise` &lt; 0.735100516118109 AND `Noisy.Sepal.Length` &lt; 13.664879862126 AND `Noisy.Sepal.Length` &gt;= 6.98225718620233 AND `Petal.Width` &gt;= 1.25 AND `Species_n` &lt; 2.5 AND `Species_n` &gt;= 1.5) THEN 5.1
WHEN (`Petal.Width` &lt; 1.45 AND `Noisy.Sepal.Length` &gt;= 14.0300350804348 AND `Noisy.Sepal.Length` &gt;= 13.664879862126 AND `Noisy.Sepal.Length` &gt;= 6.98225718620233 AND `Petal.Width` &gt;= 1.25 AND `Species_n` &lt; 2.5 AND `Species_n` &gt;= 1.5) THEN 4.7
WHEN (`Petal.Width` &gt;= 1.45 AND `Noisy.Sepal.Length` &gt;= 14.0300350804348 AND `Noisy.Sepal.Length` &gt;= 13.664879862126 AND `Noisy.Sepal.Length` &gt;= 6.98225718620233 AND `Petal.Width` &gt;= 1.25 AND `Species_n` &lt; 2.5 AND `Species_n` &gt;= 1.5) THEN 4.5
WHEN (`Sepal.Length` &gt;= 6.2 AND `Sepal.Length` &lt; 6.6 AND `Noisy.Sepal.Length` &gt;= 5.76671118000522 AND `Noisy.Sepal.Length` &lt; 13.6455492275767 AND `Petal.Width` &lt; 2.05 AND `Species_n` &gt;= 2.5 AND `Species_n` &gt;= 1.5) THEN 5.325
WHEN (`Sepal.Width` &lt; 3.25 AND `Noise` &lt; 0.933859034208581 AND `Sepal.Width` &gt;= 3.15 AND `Sepal.Width` &gt;= 3.05 AND `Sepal.Length` &lt; 5.45 AND `Noisy.Sepal.Length` &gt;= 5.24547895649448 AND `Sepal.Width` &lt; 3.65 AND `Species_n` &lt; 1.5) THEN 1.3
WHEN (`Petal.Width` &lt; 1.35 AND `Petal.Width` &lt; 1.55 AND `Noise` &lt; 0.735100516118109 AND `Noisy.Sepal.Length` &lt; 13.664879862126 AND `Noisy.Sepal.Length` &gt;= 6.98225718620233 AND `Petal.Width` &gt;= 1.25 AND `Species_n` &lt; 2.5 AND `Species_n` &gt;= 1.5) THEN 4.25
WHEN (`Noisy.Sepal.Length` &lt; 8.43494825698435 AND `Sepal.Length` &lt; 6.2 AND `Sepal.Length` &lt; 6.6 AND `Noisy.Sepal.Length` &gt;= 5.76671118000522 AND `Noisy.Sepal.Length` &lt; 13.6455492275767 AND `Petal.Width` &lt; 2.05 AND `Species_n` &gt;= 2.5 AND `Species_n` &gt;= 1.5) THEN 5.1
WHEN (`Noisy.Sepal.Length` &gt;= 8.43494825698435 AND `Sepal.Length` &lt; 6.2 AND `Sepal.Length` &lt; 6.6 AND `Noisy.Sepal.Length` &gt;= 5.76671118000522 AND `Noisy.Sepal.Length` &lt; 13.6455492275767 AND `Petal.Width` &lt; 2.05 AND `Species_n` &gt;= 2.5 AND `Species_n` &gt;= 1.5) THEN 4.9
WHEN (`Sepal.Length` &gt;= 5.15 AND `Sepal.Width` &gt;= 3.25 AND `Noise` &lt; 0.933859034208581 AND `Sepal.Width` &gt;= 3.15 AND `Sepal.Width` &gt;= 3.05 AND `Sepal.Length` &lt; 5.45 AND `Noisy.Sepal.Length` &gt;= 5.24547895649448 AND `Sepal.Width` &lt; 3.65 AND `Species_n` &lt; 1.5) THEN 1.5
WHEN (`Sepal.Width` &lt; 2.9 AND `Petal.Width` &gt;= 1.35 AND `Petal.Width` &lt; 1.55 AND `Noise` &lt; 0.735100516118109 AND `Noisy.Sepal.Length` &lt; 13.664879862126 AND `Noisy.Sepal.Length` &gt;= 6.98225718620233 AND `Petal.Width` &gt;= 1.25 AND `Species_n` &lt; 2.5 AND `Species_n` &gt;= 1.5) THEN 4.6
WHEN (`Sepal.Width` &gt;= 2.9 AND `Petal.Width` &gt;= 1.35 AND `Petal.Width` &lt; 1.55 AND `Noise` &lt; 0.735100516118109 AND `Noisy.Sepal.Length` &lt; 13.664879862126 AND `Noisy.Sepal.Length` &gt;= 6.98225718620233 AND `Petal.Width` &gt;= 1.25 AND `Species_n` &lt; 2.5 AND `Species_n` &gt;= 1.5) THEN 4.52
WHEN (`Noise` &gt;= 0.8624741085805 AND `Sepal.Length` &lt; 5.15 AND `Sepal.Width` &gt;= 3.25 AND `Noise` &lt; 0.933859034208581 AND `Sepal.Width` &gt;= 3.15 AND `Sepal.Width` &gt;= 3.05 AND `Sepal.Length` &lt; 5.45 AND `Noisy.Sepal.Length` &gt;= 5.24547895649448 AND `Sepal.Width` &lt; 3.65 AND `Species_n` &lt; 1.5) THEN 1.5
WHEN (`Noisy.Sepal.Length` &lt; 9.35027921344154 AND `Noise` &lt; 0.8624741085805 AND `Sepal.Length` &lt; 5.15 AND `Sepal.Width` &gt;= 3.25 AND `Noise` &lt; 0.933859034208581 AND `Sepal.Width` &gt;= 3.15 AND `Sepal.Width` &gt;= 3.05 AND `Sepal.Length` &lt; 5.45 AND `Noisy.Sepal.Length` &gt;= 5.24547895649448 AND `Sepal.Width` &lt; 3.65 AND `Species_n` &lt; 1.5) THEN 1.38
WHEN (`Noisy.Sepal.Length` &gt;= 9.35027921344154 AND `Noise` &lt; 0.8624741085805 AND `Sepal.Length` &lt; 5.15 AND `Sepal.Width` &gt;= 3.25 AND `Noise` &lt; 0.933859034208581 AND `Sepal.Width` &gt;= 3.15 AND `Sepal.Width` &gt;= 3.05 AND `Sepal.Length` &lt; 5.45 AND `Noisy.Sepal.Length` &gt;= 5.24547895649448 AND `Sepal.Width` &lt; 3.65 AND `Species_n` &lt; 1.5) THEN 1.4
END</t>
  </si>
  <si>
    <t xml:space="preserve">CASE
WHEN (`Sepal.Width` &lt; 2.75 AND `Sepal.Length` &lt; 5.55) THEN 3.96
WHEN (`Noisy.Sepal.Length` &lt; 9.20544590861537 AND `Sepal.Length` &lt; 5.9 AND `Sepal.Length` &gt;= 5.55) THEN 3.85
WHEN (`Sepal.Length` &lt; 4.35 AND `Petal.Width` &lt; 0.35 AND `Sepal.Width` &gt;= 2.75 AND `Sepal.Length` &lt; 5.55) THEN 1.1
WHEN (`Sepal.Width` &lt; 3.65 AND `Petal.Width` &gt;= 0.35 AND `Sepal.Width` &gt;= 2.75 AND `Sepal.Length` &lt; 5.55) THEN 1.65
WHEN (`Sepal.Width` &gt;= 3.65 AND `Petal.Width` &gt;= 0.35 AND `Sepal.Width` &gt;= 2.75 AND `Sepal.Length` &lt; 5.55) THEN 1.9
WHEN (`Noise` &gt;= 0.731773939332925 AND `Noisy.Sepal.Length` &gt;= 9.20544590861537 AND `Sepal.Length` &lt; 5.9 AND `Sepal.Length` &gt;= 5.55) THEN 4.9
WHEN (`Noise` &lt; 0.273333506425843 AND `Noise` &lt; 0.731773939332925 AND `Noisy.Sepal.Length` &gt;= 9.20544590861537 AND `Sepal.Length` &lt; 5.9 AND `Sepal.Length` &gt;= 5.55) THEN 4.5
WHEN (`Sepal.Length` &lt; 6.3 AND `Noise` &lt; 0.421772146946751 AND `Species_n` &lt; 2.5 AND `Sepal.Length` &gt;= 5.9 AND `Sepal.Length` &gt;= 5.55) THEN 5.1
WHEN (`Sepal.Length` &gt;= 6.3 AND `Noise` &lt; 0.421772146946751 AND `Species_n` &lt; 2.5 AND `Sepal.Length` &gt;= 5.9 AND `Sepal.Length` &gt;= 5.55) THEN 4.76
WHEN (`Sepal.Width` &lt; 2.4 AND `Noise` &gt;= 0.421772146946751 AND `Species_n` &lt; 2.5 AND `Sepal.Length` &gt;= 5.9 AND `Sepal.Length` &gt;= 5.55) THEN 4.45
WHEN (`Sepal.Length` &gt;= 7.0 AND `Noise` &gt;= 0.627848658477888 AND `Species_n` &gt;= 2.5 AND `Sepal.Length` &gt;= 5.9 AND `Sepal.Length` &gt;= 5.55) THEN 6.45
WHEN (`Petal.Width` &lt; 0.15 AND `Noisy.Sepal.Length` &lt; 13.9237250018865 AND `Sepal.Length` &gt;= 4.35 AND `Petal.Width` &lt; 0.35 AND `Sepal.Width` &gt;= 2.75 AND `Sepal.Length` &lt; 5.55) THEN 1.5
WHEN (`Sepal.Width` &lt; 3.15 AND `Noisy.Sepal.Length` &gt;= 13.9237250018865 AND `Sepal.Length` &gt;= 4.35 AND `Petal.Width` &lt; 0.35 AND `Sepal.Width` &gt;= 2.75 AND `Sepal.Length` &lt; 5.55) THEN 1.56
WHEN (`Sepal.Width` &gt;= 3.15 AND `Noisy.Sepal.Length` &gt;= 13.9237250018865 AND `Sepal.Length` &gt;= 4.35 AND `Petal.Width` &lt; 0.35 AND `Sepal.Width` &gt;= 2.75 AND `Sepal.Length` &lt; 5.55) THEN 1.3
WHEN (`Noisy.Sepal.Length` &lt; 14.3163471533451 AND `Noise` &gt;= 0.273333506425843 AND `Noise` &lt; 0.731773939332925 AND `Noisy.Sepal.Length` &gt;= 9.20544590861537 AND `Sepal.Length` &lt; 5.9 AND `Sepal.Length` &gt;= 5.55) THEN 3.95
WHEN (`Noisy.Sepal.Length` &gt;= 14.3163471533451 AND `Noise` &gt;= 0.273333506425843 AND `Noise` &lt; 0.731773939332925 AND `Noisy.Sepal.Length` &gt;= 9.20544590861537 AND `Sepal.Length` &lt; 5.9 AND `Sepal.Length` &gt;= 5.55) THEN 4.1
WHEN (`Sepal.Length` &lt; 6.2 AND `Sepal.Width` &gt;= 2.4 AND `Noise` &gt;= 0.421772146946751 AND `Species_n` &lt; 2.5 AND `Sepal.Length` &gt;= 5.9 AND `Sepal.Length` &gt;= 5.55) THEN 4.3
WHEN (`Sepal.Length` &gt;= 7.05 AND `Noise` &lt; 0.363866494968534 AND `Noise` &lt; 0.627848658477888 AND `Species_n` &gt;= 2.5 AND `Sepal.Length` &gt;= 5.9 AND `Sepal.Length` &gt;= 5.55) THEN 6.1
WHEN (`Sepal.Length` &gt;= 7.55 AND `Noise` &gt;= 0.363866494968534 AND `Noise` &lt; 0.627848658477888 AND `Species_n` &gt;= 2.5 AND `Sepal.Length` &gt;= 5.9 AND `Sepal.Length` &gt;= 5.55) THEN 6.4
WHEN (`Sepal.Length` &lt; 6.15 AND `Sepal.Length` &lt; 7.0 AND `Noise` &gt;= 0.627848658477888 AND `Species_n` &gt;= 2.5 AND `Sepal.Length` &gt;= 5.9 AND `Sepal.Length` &gt;= 5.55) THEN 4.9
WHEN (`Petal.Width` &lt; 1.45 AND `Sepal.Length` &gt;= 6.2 AND `Sepal.Width` &gt;= 2.4 AND `Noise` &gt;= 0.421772146946751 AND `Species_n` &lt; 2.5 AND `Sepal.Length` &gt;= 5.9 AND `Sepal.Length` &gt;= 5.55) THEN 4.64
WHEN (`Petal.Width` &gt;= 1.45 AND `Sepal.Length` &gt;= 6.2 AND `Sepal.Width` &gt;= 2.4 AND `Noise` &gt;= 0.421772146946751 AND `Species_n` &lt; 2.5 AND `Sepal.Length` &gt;= 5.9 AND `Sepal.Length` &gt;= 5.55) THEN 4.9
WHEN (`Petal.Width` &lt; 1.65 AND `Sepal.Length` &lt; 7.05 AND `Noise` &lt; 0.363866494968534 AND `Noise` &lt; 0.627848658477888 AND `Species_n` &gt;= 2.5 AND `Sepal.Length` &gt;= 5.9 AND `Sepal.Length` &gt;= 5.55) THEN 5.1
WHEN (`Petal.Width` &gt;= 2.35 AND `Sepal.Length` &lt; 7.55 AND `Noise` &gt;= 0.363866494968534 AND `Noise` &lt; 0.627848658477888 AND `Species_n` &gt;= 2.5 AND `Sepal.Length` &gt;= 5.9 AND `Sepal.Length` &gt;= 5.55) THEN 5.63333333333333
WHEN (`Petal.Width` &lt; 2.15 AND `Sepal.Length` &gt;= 6.15 AND `Sepal.Length` &lt; 7.0 AND `Noise` &gt;= 0.627848658477888 AND `Species_n` &gt;= 2.5 AND `Sepal.Length` &gt;= 5.9 AND `Sepal.Length` &gt;= 5.55) THEN 5.1
WHEN (`Petal.Width` &gt;= 2.15 AND `Sepal.Length` &gt;= 6.15 AND `Sepal.Length` &lt; 7.0 AND `Noise` &gt;= 0.627848658477888 AND `Species_n` &gt;= 2.5 AND `Sepal.Length` &gt;= 5.9 AND `Sepal.Length` &gt;= 5.55) THEN 5.26666666666667
WHEN (`Sepal.Length` &lt; 4.9 AND `Sepal.Length` &lt; 5.05 AND `Petal.Width` &gt;= 0.15 AND `Noisy.Sepal.Length` &lt; 13.9237250018865 AND `Sepal.Length` &gt;= 4.35 AND `Petal.Width` &lt; 0.35 AND `Sepal.Width` &gt;= 2.75 AND `Sepal.Length` &lt; 5.55) THEN 1.375
WHEN (`Sepal.Length` &gt;= 4.9 AND `Sepal.Length` &lt; 5.05 AND `Petal.Width` &gt;= 0.15 AND `Noisy.Sepal.Length` &lt; 13.9237250018865 AND `Sepal.Length` &gt;= 4.35 AND `Petal.Width` &lt; 0.35 AND `Sepal.Width` &gt;= 2.75 AND `Sepal.Length` &lt; 5.55) THEN 1.3
WHEN (`Sepal.Length` &lt; 5.45 AND `Sepal.Length` &gt;= 5.05 AND `Petal.Width` &gt;= 0.15 AND `Noisy.Sepal.Length` &lt; 13.9237250018865 AND `Sepal.Length` &gt;= 4.35 AND `Petal.Width` &lt; 0.35 AND `Sepal.Width` &gt;= 2.75 AND `Sepal.Length` &lt; 5.55) THEN 1.475
WHEN (`Sepal.Length` &gt;= 5.45 AND `Sepal.Length` &gt;= 5.05 AND `Petal.Width` &gt;= 0.15 AND `Noisy.Sepal.Length` &lt; 13.9237250018865 AND `Sepal.Length` &gt;= 4.35 AND `Petal.Width` &lt; 0.35 AND `Sepal.Width` &gt;= 2.75 AND `Sepal.Length` &lt; 5.55) THEN 1.4
WHEN (`Sepal.Width` &gt;= 3.25 AND `Petal.Width` &lt; 2.35 AND `Sepal.Length` &lt; 7.55 AND `Noise` &gt;= 0.363866494968534 AND `Noise` &lt; 0.627848658477888 AND `Species_n` &gt;= 2.5 AND `Sepal.Length` &gt;= 5.9 AND `Sepal.Length` &gt;= 5.55) THEN 5.7
WHEN (`Noise` &lt; 0.00588652084115893 AND `Noise` &lt; 0.106843823101372 AND `Petal.Width` &gt;= 1.65 AND `Sepal.Length` &lt; 7.05 AND `Noise` &lt; 0.363866494968534 AND `Noise` &lt; 0.627848658477888 AND `Species_n` &gt;= 2.5 AND `Sepal.Length` &gt;= 5.9 AND `Sepal.Length` &gt;= 5.55) THEN 5.5
WHEN (`Noise` &gt;= 0.00588652084115893 AND `Noise` &lt; 0.106843823101372 AND `Petal.Width` &gt;= 1.65 AND `Sepal.Length` &lt; 7.05 AND `Noise` &lt; 0.363866494968534 AND `Noise` &lt; 0.627848658477888 AND `Species_n` &gt;= 2.5 AND `Sepal.Length` &gt;= 5.9 AND `Sepal.Length` &gt;= 5.55) THEN 5.66666666666667
WHEN (`Petal.Width` &lt; 2.2 AND `Noise` &gt;= 0.106843823101372 AND `Petal.Width` &gt;= 1.65 AND `Sepal.Length` &lt; 7.05 AND `Noise` &lt; 0.363866494968534 AND `Noise` &lt; 0.627848658477888 AND `Species_n` &gt;= 2.5 AND `Sepal.Length` &gt;= 5.9 AND `Sepal.Length` &gt;= 5.55) THEN 5.35
WHEN (`Petal.Width` &gt;= 2.2 AND `Noise` &gt;= 0.106843823101372 AND `Petal.Width` &gt;= 1.65 AND `Sepal.Length` &lt; 7.05 AND `Noise` &lt; 0.363866494968534 AND `Noise` &lt; 0.627848658477888 AND `Species_n` &gt;= 2.5 AND `Sepal.Length` &gt;= 5.9 AND `Sepal.Length` &gt;= 5.55) THEN 5.2
WHEN (`Petal.Width` &lt; 2.25 AND `Sepal.Width` &lt; 3.25 AND `Petal.Width` &lt; 2.35 AND `Sepal.Length` &lt; 7.55 AND `Noise` &gt;= 0.363866494968534 AND `Noise` &lt; 0.627848658477888 AND `Species_n` &gt;= 2.5 AND `Sepal.Length` &gt;= 5.9 AND `Sepal.Length` &gt;= 5.55) THEN 5.8
WHEN (`Petal.Width` &gt;= 2.25 AND `Sepal.Width` &lt; 3.25 AND `Petal.Width` &lt; 2.35 AND `Sepal.Length` &lt; 7.55 AND `Noise` &gt;= 0.363866494968534 AND `Noise` &lt; 0.627848658477888 AND `Species_n` &gt;= 2.5 AND `Sepal.Length` &gt;= 5.9 AND `Sepal.Length` &gt;= 5.55) THEN 5.9
END</t>
  </si>
  <si>
    <t xml:space="preserve">CASE
WHEN (`Petal.Width` &gt;= 0.75 AND `Sepal.Length` &lt; 5.55) THEN 3.9
WHEN (`Noisy.Sepal.Length` &lt; 7.48170442413539 AND `Sepal.Length` &gt;= 5.55) THEN 3.45
WHEN (`Sepal.Width` &gt;= 3.15 AND `Sepal.Width` &lt; 3.25 AND `Petal.Width` &lt; 0.75 AND `Sepal.Length` &lt; 5.55) THEN 1.2625
WHEN (`Noise` &gt;= 0.445795253384858 AND `Sepal.Width` &lt; 3.15 AND `Sepal.Width` &lt; 3.25 AND `Petal.Width` &lt; 0.75 AND `Sepal.Length` &lt; 5.55) THEN 1.1
WHEN (`Noise` &lt; 0.407816064893268 AND `Sepal.Length` &lt; 5.05 AND `Sepal.Width` &gt;= 3.25 AND `Petal.Width` &lt; 0.75 AND `Sepal.Length` &lt; 5.55) THEN 1.4
WHEN (`Noise` &gt;= 0.407816064893268 AND `Sepal.Length` &lt; 5.05 AND `Sepal.Width` &gt;= 3.25 AND `Petal.Width` &lt; 0.75 AND `Sepal.Length` &lt; 5.55) THEN 1.23333333333333
WHEN (`Noise` &gt;= 0.676303539308719 AND `Sepal.Length` &gt;= 5.05 AND `Sepal.Width` &gt;= 3.25 AND `Petal.Width` &lt; 0.75 AND `Sepal.Length` &lt; 5.55) THEN 1.72
WHEN (`Noisy.Sepal.Length` &lt; 9.38604959920049 AND `Sepal.Length` &lt; 5.85 AND `Species_n` &lt; 2.5 AND `Noisy.Sepal.Length` &gt;= 7.48170442413539 AND `Sepal.Length` &gt;= 5.55) THEN 3.5
WHEN (`Noisy.Sepal.Length` &gt;= 9.38604959920049 AND `Sepal.Length` &lt; 5.85 AND `Species_n` &lt; 2.5 AND `Noisy.Sepal.Length` &gt;= 7.48170442413539 AND `Sepal.Length` &gt;= 5.55) THEN 4.275
WHEN (`Noisy.Sepal.Length` &gt;= 16.2836603334639 AND `Noise` &lt; 0.864809138816781 AND `Species_n` &gt;= 2.5 AND `Noisy.Sepal.Length` &gt;= 7.48170442413539 AND `Sepal.Length` &gt;= 5.55) THEN 6.6
WHEN (`Noise` &lt; 0.912136349477805 AND `Noise` &gt;= 0.864809138816781 AND `Species_n` &gt;= 2.5 AND `Noisy.Sepal.Length` &gt;= 7.48170442413539 AND `Sepal.Length` &gt;= 5.55) THEN 4.8
WHEN (`Noise` &gt;= 0.912136349477805 AND `Noise` &gt;= 0.864809138816781 AND `Species_n` &gt;= 2.5 AND `Noisy.Sepal.Length` &gt;= 7.48170442413539 AND `Sepal.Length` &gt;= 5.55) THEN 5.175
WHEN (`Sepal.Length` &gt;= 4.95 AND `Noise` &lt; 0.445795253384858 AND `Sepal.Width` &lt; 3.15 AND `Sepal.Width` &lt; 3.25 AND `Petal.Width` &lt; 0.75 AND `Sepal.Length` &lt; 5.55) THEN 1.6
WHEN (`Noisy.Sepal.Length` &gt;= 12.9742703840137 AND `Noise` &lt; 0.676303539308719 AND `Sepal.Length` &gt;= 5.05 AND `Sepal.Width` &gt;= 3.25 AND `Petal.Width` &lt; 0.75 AND `Sepal.Length` &lt; 5.55) THEN 1.3
WHEN (`Petal.Width` &lt; 1.45 AND `Noisy.Sepal.Length` &lt; 13.5306488720234 AND `Sepal.Length` &gt;= 5.85 AND `Species_n` &lt; 2.5 AND `Noisy.Sepal.Length` &gt;= 7.48170442413539 AND `Sepal.Length` &gt;= 5.55) THEN 4.2
WHEN (`Petal.Width` &gt;= 1.45 AND `Noisy.Sepal.Length` &lt; 13.5306488720234 AND `Sepal.Length` &gt;= 5.85 AND `Species_n` &lt; 2.5 AND `Noisy.Sepal.Length` &gt;= 7.48170442413539 AND `Sepal.Length` &gt;= 5.55) THEN 4.96666666666667
WHEN (`Noise` &lt; 0.187409563455731 AND `Noisy.Sepal.Length` &gt;= 13.5306488720234 AND `Sepal.Length` &gt;= 5.85 AND `Species_n` &lt; 2.5 AND `Noisy.Sepal.Length` &gt;= 7.48170442413539 AND `Sepal.Length` &gt;= 5.55) THEN 5.0
WHEN (`Noisy.Sepal.Length` &gt;= 12.6746185699012 AND `Sepal.Length` &lt; 4.95 AND `Noise` &lt; 0.445795253384858 AND `Sepal.Width` &lt; 3.15 AND `Sepal.Width` &lt; 3.25 AND `Petal.Width` &lt; 0.75 AND `Sepal.Length` &lt; 5.55) THEN 1.5
WHEN (`Noisy.Sepal.Length` &lt; 10.8259202072397 AND `Noisy.Sepal.Length` &lt; 12.9742703840137 AND `Noise` &lt; 0.676303539308719 AND `Sepal.Length` &gt;= 5.05 AND `Sepal.Width` &gt;= 3.25 AND `Petal.Width` &lt; 0.75 AND `Sepal.Length` &lt; 5.55) THEN 1.46
WHEN (`Noisy.Sepal.Length` &gt;= 10.8259202072397 AND `Noisy.Sepal.Length` &lt; 12.9742703840137 AND `Noise` &lt; 0.676303539308719 AND `Sepal.Length` &gt;= 5.05 AND `Sepal.Width` &gt;= 3.25 AND `Petal.Width` &lt; 0.75 AND `Sepal.Length` &lt; 5.55) THEN 1.4
WHEN (`Sepal.Length` &lt; 6.15 AND `Noise` &gt;= 0.187409563455731 AND `Noisy.Sepal.Length` &gt;= 13.5306488720234 AND `Sepal.Length` &gt;= 5.85 AND `Species_n` &lt; 2.5 AND `Noisy.Sepal.Length` &gt;= 7.48170442413539 AND `Sepal.Length` &gt;= 5.55) THEN 4.7
WHEN (`Sepal.Length` &lt; 6.85 AND `Sepal.Width` &lt; 2.95 AND `Noisy.Sepal.Length` &lt; 16.2836603334639 AND `Noise` &lt; 0.864809138816781 AND `Species_n` &gt;= 2.5 AND `Noisy.Sepal.Length` &gt;= 7.48170442413539 AND `Sepal.Length` &gt;= 5.55) THEN 5.32
WHEN (`Sepal.Length` &gt;= 6.85 AND `Sepal.Width` &lt; 2.95 AND `Noisy.Sepal.Length` &lt; 16.2836603334639 AND `Noise` &lt; 0.864809138816781 AND `Species_n` &gt;= 2.5 AND `Noisy.Sepal.Length` &gt;= 7.48170442413539 AND `Sepal.Length` &gt;= 5.55) THEN 6.56666666666667
WHEN (`Sepal.Length` &lt; 4.85 AND `Noisy.Sepal.Length` &lt; 12.6746185699012 AND `Sepal.Length` &lt; 4.95 AND `Noise` &lt; 0.445795253384858 AND `Sepal.Width` &lt; 3.15 AND `Sepal.Width` &lt; 3.25 AND `Petal.Width` &lt; 0.75 AND `Sepal.Length` &lt; 5.55) THEN 1.4
WHEN (`Sepal.Length` &gt;= 4.85 AND `Noisy.Sepal.Length` &lt; 12.6746185699012 AND `Sepal.Length` &lt; 4.95 AND `Noise` &lt; 0.445795253384858 AND `Sepal.Width` &lt; 3.15 AND `Sepal.Width` &lt; 3.25 AND `Petal.Width` &lt; 0.75 AND `Sepal.Length` &lt; 5.55) THEN 1.5
WHEN (`Sepal.Width` &lt; 3.1 AND `Sepal.Length` &gt;= 6.15 AND `Noise` &gt;= 0.187409563455731 AND `Noisy.Sepal.Length` &gt;= 13.5306488720234 AND `Sepal.Length` &gt;= 5.85 AND `Species_n` &lt; 2.5 AND `Noisy.Sepal.Length` &gt;= 7.48170442413539 AND `Sepal.Length` &gt;= 5.55) THEN 4.46666666666667
WHEN (`Sepal.Width` &gt;= 3.1 AND `Sepal.Length` &gt;= 6.15 AND `Noise` &gt;= 0.187409563455731 AND `Noisy.Sepal.Length` &gt;= 13.5306488720234 AND `Sepal.Length` &gt;= 5.85 AND `Species_n` &lt; 2.5 AND `Noisy.Sepal.Length` &gt;= 7.48170442413539 AND `Sepal.Length` &gt;= 5.55) THEN 4.7
WHEN (`Noise` &gt;= 0.379162335186265 AND `Sepal.Width` &lt; 3.15 AND `Sepal.Width` &gt;= 2.95 AND `Noisy.Sepal.Length` &lt; 16.2836603334639 AND `Noise` &lt; 0.864809138816781 AND `Species_n` &gt;= 2.5 AND `Noisy.Sepal.Length` &gt;= 7.48170442413539 AND `Sepal.Length` &gt;= 5.55) THEN 5.73333333333333
WHEN (`Sepal.Length` &lt; 6.6 AND `Sepal.Width` &gt;= 3.15 AND `Sepal.Width` &gt;= 2.95 AND `Noisy.Sepal.Length` &lt; 16.2836603334639 AND `Noise` &lt; 0.864809138816781 AND `Species_n` &gt;= 2.5 AND `Noisy.Sepal.Length` &gt;= 7.48170442413539 AND `Sepal.Length` &gt;= 5.55) THEN 5.38
WHEN (`Sepal.Length` &lt; 6.7 AND `Noise` &lt; 0.379162335186265 AND `Sepal.Width` &lt; 3.15 AND `Sepal.Width` &gt;= 2.95 AND `Noisy.Sepal.Length` &lt; 16.2836603334639 AND `Noise` &lt; 0.864809138816781 AND `Species_n` &gt;= 2.5 AND `Noisy.Sepal.Length` &gt;= 7.48170442413539 AND `Sepal.Length` &gt;= 5.55) THEN 5.3
WHEN (`Sepal.Length` &gt;= 6.7 AND `Noise` &lt; 0.379162335186265 AND `Sepal.Width` &lt; 3.15 AND `Sepal.Width` &gt;= 2.95 AND `Noisy.Sepal.Length` &lt; 16.2836603334639 AND `Noise` &lt; 0.864809138816781 AND `Species_n` &gt;= 2.5 AND `Noisy.Sepal.Length` &gt;= 7.48170442413539 AND `Sepal.Length` &gt;= 5.55) THEN 5.16
WHEN (`Sepal.Length` &lt; 7.05 AND `Sepal.Length` &gt;= 6.6 AND `Sepal.Width` &gt;= 3.15 AND `Sepal.Width` &gt;= 2.95 AND `Noisy.Sepal.Length` &lt; 16.2836603334639 AND `Noise` &lt; 0.864809138816781 AND `Species_n` &gt;= 2.5 AND `Noisy.Sepal.Length` &gt;= 7.48170442413539 AND `Sepal.Length` &gt;= 5.55) THEN 5.78
WHEN (`Sepal.Length` &gt;= 7.05 AND `Sepal.Length` &gt;= 6.6 AND `Sepal.Width` &gt;= 3.15 AND `Sepal.Width` &gt;= 2.95 AND `Noisy.Sepal.Length` &lt; 16.2836603334639 AND `Noise` &lt; 0.864809138816781 AND `Species_n` &gt;= 2.5 AND `Noisy.Sepal.Length` &gt;= 7.48170442413539 AND `Sepal.Length` &gt;= 5.55) THEN 6.1
END</t>
  </si>
  <si>
    <t xml:space="preserve">CASE
WHEN (`Noise` &gt;= 0.422495371080004 AND `Sepal.Width` &lt; 3.25 AND `Species_n` &lt; 1.5) THEN 1.25
WHEN (`Noise` &gt;= 0.0823519536061212 AND `Noise` &lt; 0.125088426400907 AND `Species_n` &gt;= 1.5) THEN 6.7
WHEN (`Noise` &lt; 0.251170246512629 AND `Noise` &lt; 0.422495371080004 AND `Sepal.Width` &lt; 3.25 AND `Species_n` &lt; 1.5) THEN 1.38
WHEN (`Noise` &gt;= 0.251170246512629 AND `Noise` &lt; 0.422495371080004 AND `Sepal.Width` &lt; 3.25 AND `Species_n` &lt; 1.5) THEN 1.55
WHEN (`Noise` &gt;= 0.384687239071354 AND `Noise` &lt; 0.633368570473976 AND `Sepal.Width` &gt;= 3.25 AND `Species_n` &lt; 1.5) THEN 1.36666666666667
WHEN (`Sepal.Width` &lt; 3.35 AND `Noise` &gt;= 0.633368570473976 AND `Sepal.Width` &gt;= 3.25 AND `Species_n` &lt; 1.5) THEN 1.7
WHEN (`Sepal.Length` &lt; 5.85 AND `Noise` &lt; 0.0823519536061212 AND `Noise` &lt; 0.125088426400907 AND `Species_n` &gt;= 1.5) THEN 4.5
WHEN (`Species_n` &gt;= 2.5 AND `Petal.Width` &lt; 1.6 AND `Noise` &gt;= 0.125088426400907 AND `Species_n` &gt;= 1.5) THEN 5.05
WHEN (`Noisy.Sepal.Length` &gt;= 16.7743426376954 AND `Petal.Width` &gt;= 1.6 AND `Noise` &gt;= 0.125088426400907 AND `Species_n` &gt;= 1.5) THEN 6.4
WHEN (`Petal.Width` &gt;= 0.5 AND `Noise` &lt; 0.384687239071354 AND `Noise` &lt; 0.633368570473976 AND `Sepal.Width` &gt;= 3.25 AND `Species_n` &lt; 1.5) THEN 1.6
WHEN (`Sepal.Width` &lt; 3.6 AND `Sepal.Width` &gt;= 3.35 AND `Noise` &gt;= 0.633368570473976 AND `Sepal.Width` &gt;= 3.25 AND `Species_n` &lt; 1.5) THEN 1.55
WHEN (`Sepal.Width` &gt;= 3.6 AND `Sepal.Width` &gt;= 3.35 AND `Noise` &gt;= 0.633368570473976 AND `Sepal.Width` &gt;= 3.25 AND `Species_n` &lt; 1.5) THEN 1.6
WHEN (`Petal.Width` &lt; 1.65 AND `Sepal.Length` &gt;= 5.85 AND `Noise` &lt; 0.0823519536061212 AND `Noise` &lt; 0.125088426400907 AND `Species_n` &gt;= 1.5) THEN 4.7
WHEN (`Sepal.Length` &lt; 5.3 AND `Species_n` &lt; 2.5 AND `Petal.Width` &lt; 1.6 AND `Noise` &gt;= 0.125088426400907 AND `Species_n` &gt;= 1.5) THEN 3.15
WHEN (`Sepal.Width` &gt;= 3.2 AND `Noisy.Sepal.Length` &lt; 16.7743426376954 AND `Petal.Width` &gt;= 1.6 AND `Noise` &gt;= 0.125088426400907 AND `Species_n` &gt;= 1.5) THEN 5.675
WHEN (`Noisy.Sepal.Length` &lt; 11.7671511113178 AND `Petal.Width` &lt; 0.5 AND `Noise` &lt; 0.384687239071354 AND `Noise` &lt; 0.633368570473976 AND `Sepal.Width` &gt;= 3.25 AND `Species_n` &lt; 1.5) THEN 1.5
WHEN (`Noisy.Sepal.Length` &gt;= 11.7671511113178 AND `Petal.Width` &lt; 0.5 AND `Noise` &lt; 0.384687239071354 AND `Noise` &lt; 0.633368570473976 AND `Sepal.Width` &gt;= 3.25 AND `Species_n` &lt; 1.5) THEN 1.36666666666667
WHEN (`Noisy.Sepal.Length` &lt; 8.36742978966795 AND `Petal.Width` &gt;= 1.65 AND `Sepal.Length` &gt;= 5.85 AND `Noise` &lt; 0.0823519536061212 AND `Noise` &lt; 0.125088426400907 AND `Species_n` &gt;= 1.5) THEN 5.7
WHEN (`Noisy.Sepal.Length` &gt;= 8.36742978966795 AND `Petal.Width` &gt;= 1.65 AND `Sepal.Length` &gt;= 5.85 AND `Noise` &lt; 0.0823519536061212 AND `Noise` &lt; 0.125088426400907 AND `Species_n` &gt;= 1.5) THEN 5.575
WHEN (`Sepal.Length` &gt;= 7.1 AND `Sepal.Width` &lt; 3.2 AND `Noisy.Sepal.Length` &lt; 16.7743426376954 AND `Petal.Width` &gt;= 1.6 AND `Noise` &gt;= 0.125088426400907 AND `Species_n` &gt;= 1.5) THEN 6.3
WHEN (`Noisy.Sepal.Length` &gt;= 15.3954626698978 AND `Sepal.Width` &lt; 2.85 AND `Sepal.Length` &gt;= 5.3 AND `Species_n` &lt; 2.5 AND `Petal.Width` &lt; 1.6 AND `Noise` &gt;= 0.125088426400907 AND `Species_n` &gt;= 1.5) THEN 4.8
WHEN (`Noisy.Sepal.Length` &lt; 8.48625980024226 AND `Sepal.Width` &gt;= 2.85 AND `Sepal.Length` &gt;= 5.3 AND `Species_n` &lt; 2.5 AND `Petal.Width` &lt; 1.6 AND `Noise` &gt;= 0.125088426400907 AND `Species_n` &gt;= 1.5) THEN 3.85
WHEN (`Petal.Width` &gt;= 2.1 AND `Sepal.Length` &lt; 7.1 AND `Sepal.Width` &lt; 3.2 AND `Noisy.Sepal.Length` &lt; 16.7743426376954 AND `Petal.Width` &gt;= 1.6 AND `Noise` &gt;= 0.125088426400907 AND `Species_n` &gt;= 1.5) THEN 5.5
WHEN (`Sepal.Width` &gt;= 2.75 AND `Noisy.Sepal.Length` &lt; 15.3954626698978 AND `Sepal.Width` &lt; 2.85 AND `Sepal.Length` &gt;= 5.3 AND `Species_n` &lt; 2.5 AND `Petal.Width` &lt; 1.6 AND `Noise` &gt;= 0.125088426400907 AND `Species_n` &gt;= 1.5) THEN 4.48888888888889
WHEN (`Noisy.Sepal.Length` &gt;= 15.1677933908999 AND `Noisy.Sepal.Length` &gt;= 8.48625980024226 AND `Sepal.Width` &gt;= 2.85 AND `Sepal.Length` &gt;= 5.3 AND `Species_n` &lt; 2.5 AND `Petal.Width` &lt; 1.6 AND `Noise` &gt;= 0.125088426400907 AND `Species_n` &gt;= 1.5) THEN 4.7
WHEN (`Noise` &gt;= 0.519145333091728 AND `Petal.Width` &lt; 2.1 AND `Sepal.Length` &lt; 7.1 AND `Sepal.Width` &lt; 3.2 AND `Noisy.Sepal.Length` &lt; 16.7743426376954 AND `Petal.Width` &gt;= 1.6 AND `Noise` &gt;= 0.125088426400907 AND `Species_n` &gt;= 1.5) THEN 4.925
WHEN (`Noise` &gt;= 0.896647962043062 AND `Sepal.Width` &lt; 2.75 AND `Noisy.Sepal.Length` &lt; 15.3954626698978 AND `Sepal.Width` &lt; 2.85 AND `Sepal.Length` &gt;= 5.3 AND `Species_n` &lt; 2.5 AND `Petal.Width` &lt; 1.6 AND `Noise` &gt;= 0.125088426400907 AND `Species_n` &gt;= 1.5) THEN 4.56666666666667
WHEN (`Sepal.Length` &lt; 5.65 AND `Noisy.Sepal.Length` &lt; 15.1677933908999 AND `Noisy.Sepal.Length` &gt;= 8.48625980024226 AND `Sepal.Width` &gt;= 2.85 AND `Sepal.Length` &gt;= 5.3 AND `Species_n` &lt; 2.5 AND `Petal.Width` &lt; 1.6 AND `Noise` &gt;= 0.125088426400907 AND `Species_n` &gt;= 1.5) THEN 4.5
WHEN (`Noise` &lt; 0.230154700460844 AND `Noise` &lt; 0.519145333091728 AND `Petal.Width` &lt; 2.1 AND `Sepal.Length` &lt; 7.1 AND `Sepal.Width` &lt; 3.2 AND `Noisy.Sepal.Length` &lt; 16.7743426376954 AND `Petal.Width` &gt;= 1.6 AND `Noise` &gt;= 0.125088426400907 AND `Species_n` &gt;= 1.5) THEN 5.0
WHEN (`Sepal.Length` &lt; 5.9 AND `Noise` &lt; 0.896647962043062 AND `Sepal.Width` &lt; 2.75 AND `Noisy.Sepal.Length` &lt; 15.3954626698978 AND `Sepal.Width` &lt; 2.85 AND `Sepal.Length` &gt;= 5.3 AND `Species_n` &lt; 2.5 AND `Petal.Width` &lt; 1.6 AND `Noise` &gt;= 0.125088426400907 AND `Species_n` &gt;= 1.5) THEN 4.1
WHEN (`Sepal.Length` &gt;= 5.9 AND `Noise` &lt; 0.896647962043062 AND `Sepal.Width` &lt; 2.75 AND `Noisy.Sepal.Length` &lt; 15.3954626698978 AND `Sepal.Width` &lt; 2.85 AND `Sepal.Length` &gt;= 5.3 AND `Species_n` &lt; 2.5 AND `Petal.Width` &lt; 1.6 AND `Noise` &gt;= 0.125088426400907 AND `Species_n` &gt;= 1.5) THEN 4.5
WHEN (`Sepal.Length` &lt; 6.05 AND `Sepal.Length` &gt;= 5.65 AND `Noisy.Sepal.Length` &lt; 15.1677933908999 AND `Noisy.Sepal.Length` &gt;= 8.48625980024226 AND `Sepal.Width` &gt;= 2.85 AND `Sepal.Length` &gt;= 5.3 AND `Species_n` &lt; 2.5 AND `Petal.Width` &lt; 1.6 AND `Noise` &gt;= 0.125088426400907 AND `Species_n` &gt;= 1.5) THEN 4.2
WHEN (`Sepal.Length` &gt;= 6.05 AND `Sepal.Length` &gt;= 5.65 AND `Noisy.Sepal.Length` &lt; 15.1677933908999 AND `Noisy.Sepal.Length` &gt;= 8.48625980024226 AND `Sepal.Width` &gt;= 2.85 AND `Sepal.Length` &gt;= 5.3 AND `Species_n` &lt; 2.5 AND `Petal.Width` &lt; 1.6 AND `Noise` &gt;= 0.125088426400907 AND `Species_n` &gt;= 1.5) THEN 4.35
WHEN (`Petal.Width` &lt; 1.95 AND `Noise` &gt;= 0.230154700460844 AND `Noise` &lt; 0.519145333091728 AND `Petal.Width` &lt; 2.1 AND `Sepal.Length` &lt; 7.1 AND `Sepal.Width` &lt; 3.2 AND `Noisy.Sepal.Length` &lt; 16.7743426376954 AND `Petal.Width` &gt;= 1.6 AND `Noise` &gt;= 0.125088426400907 AND `Species_n` &gt;= 1.5) THEN 5.3
WHEN (`Petal.Width` &gt;= 1.95 AND `Noise` &gt;= 0.230154700460844 AND `Noise` &lt; 0.519145333091728 AND `Petal.Width` &lt; 2.1 AND `Sepal.Length` &lt; 7.1 AND `Sepal.Width` &lt; 3.2 AND `Noisy.Sepal.Length` &lt; 16.7743426376954 AND `Petal.Width` &gt;= 1.6 AND `Noise` &gt;= 0.125088426400907 AND `Species_n` &gt;= 1.5) THEN 5.2
END</t>
  </si>
  <si>
    <t xml:space="preserve">CASE
WHEN (`Noise` &gt;= 0.900954379932955 AND `Species_n` &lt; 1.5) THEN 1.9
WHEN (`Noisy.Sepal.Length` &lt; 5.52282187156379 AND `Petal.Width` &lt; 0.35 AND `Noise` &lt; 0.900954379932955 AND `Species_n` &lt; 1.5) THEN 1.0
WHEN (`Sepal.Width` &lt; 3.6 AND `Petal.Width` &gt;= 0.35 AND `Noise` &lt; 0.900954379932955 AND `Species_n` &lt; 1.5) THEN 1.575
WHEN (`Sepal.Width` &gt;= 3.6 AND `Petal.Width` &gt;= 0.35 AND `Noise` &lt; 0.900954379932955 AND `Species_n` &lt; 1.5) THEN 1.5
WHEN (`Noise` &gt;= 0.836781700141728 AND `Petal.Width` &lt; 1.15 AND `Petal.Width` &lt; 1.45 AND `Species_n` &gt;= 1.5) THEN 3.0
WHEN (`Noise` &gt;= 0.660113974590786 AND `Petal.Width` &gt;= 1.15 AND `Petal.Width` &lt; 1.45 AND `Species_n` &gt;= 1.5) THEN 4.0
WHEN (`Species_n` &gt;= 2.5 AND `Petal.Width` &lt; 1.55 AND `Petal.Width` &gt;= 1.45 AND `Species_n` &gt;= 1.5) THEN 5.025
WHEN (`Species_n` &lt; 2.5 AND `Petal.Width` &gt;= 1.55 AND `Petal.Width` &gt;= 1.45 AND `Species_n` &gt;= 1.5) THEN 4.93333333333333
WHEN (`Sepal.Width` &lt; 2.45 AND `Noise` &lt; 0.836781700141728 AND `Petal.Width` &lt; 1.15 AND `Petal.Width` &lt; 1.45 AND `Species_n` &gt;= 1.5) THEN 3.3
WHEN (`Sepal.Width` &gt;= 2.45 AND `Noise` &lt; 0.836781700141728 AND `Petal.Width` &lt; 1.15 AND `Petal.Width` &lt; 1.45 AND `Species_n` &gt;= 1.5) THEN 3.86
WHEN (`Sepal.Width` &gt;= 3.05 AND `Species_n` &lt; 2.5 AND `Petal.Width` &lt; 1.55 AND `Petal.Width` &gt;= 1.45 AND `Species_n` &gt;= 1.5) THEN 4.8
WHEN (`Petal.Width` &gt;= 2.45 AND `Species_n` &gt;= 2.5 AND `Petal.Width` &gt;= 1.55 AND `Petal.Width` &gt;= 1.45 AND `Species_n` &gt;= 1.5) THEN 5.875
WHEN (`Noisy.Sepal.Length` &lt; 13.1871593162417 AND `Noise` &lt; 0.217034924193285 AND `Noisy.Sepal.Length` &gt;= 5.52282187156379 AND `Petal.Width` &lt; 0.35 AND `Noise` &lt; 0.900954379932955 AND `Species_n` &lt; 1.5) THEN 1.4
WHEN (`Noisy.Sepal.Length` &gt;= 13.1871593162417 AND `Noise` &lt; 0.217034924193285 AND `Noisy.Sepal.Length` &gt;= 5.52282187156379 AND `Petal.Width` &lt; 0.35 AND `Noise` &lt; 0.900954379932955 AND `Species_n` &lt; 1.5) THEN 1.5
WHEN (`Noise` &lt; 0.329793713288382 AND `Noise` &gt;= 0.217034924193285 AND `Noisy.Sepal.Length` &gt;= 5.52282187156379 AND `Petal.Width` &lt; 0.35 AND `Noise` &lt; 0.900954379932955 AND `Species_n` &lt; 1.5) THEN 1.28
WHEN (`Sepal.Length` &lt; 6.05 AND `Petal.Width` &lt; 1.35 AND `Noise` &lt; 0.660113974590786 AND `Petal.Width` &gt;= 1.15 AND `Petal.Width` &lt; 1.45 AND `Species_n` &gt;= 1.5) THEN 4.175
WHEN (`Sepal.Length` &gt;= 6.05 AND `Petal.Width` &lt; 1.35 AND `Noise` &lt; 0.660113974590786 AND `Petal.Width` &gt;= 1.15 AND `Petal.Width` &lt; 1.45 AND `Species_n` &gt;= 1.5) THEN 4.3
WHEN (`Sepal.Length` &lt; 5.65 AND `Petal.Width` &gt;= 1.35 AND `Noise` &lt; 0.660113974590786 AND `Petal.Width` &gt;= 1.15 AND `Petal.Width` &lt; 1.45 AND `Species_n` &gt;= 1.5) THEN 3.9
WHEN (`Sepal.Length` &gt;= 5.65 AND `Petal.Width` &gt;= 1.35 AND `Noise` &lt; 0.660113974590786 AND `Petal.Width` &gt;= 1.15 AND `Petal.Width` &lt; 1.45 AND `Species_n` &gt;= 1.5) THEN 4.52
WHEN (`Sepal.Length` &lt; 6.25 AND `Sepal.Width` &lt; 3.05 AND `Species_n` &lt; 2.5 AND `Petal.Width` &lt; 1.55 AND `Petal.Width` &gt;= 1.45 AND `Species_n` &gt;= 1.5) THEN 4.5
WHEN (`Sepal.Length` &gt;= 6.25 AND `Sepal.Width` &lt; 3.05 AND `Species_n` &lt; 2.5 AND `Petal.Width` &lt; 1.55 AND `Petal.Width` &gt;= 1.45 AND `Species_n` &gt;= 1.5) THEN 4.675
WHEN (`Sepal.Length` &gt;= 7.25 AND `Petal.Width` &lt; 2.45 AND `Species_n` &gt;= 2.5 AND `Petal.Width` &gt;= 1.55 AND `Petal.Width` &gt;= 1.45 AND `Species_n` &gt;= 1.5) THEN 6.43333333333333
WHEN (`Petal.Width` &gt;= 0.25 AND `Noise` &gt;= 0.329793713288382 AND `Noise` &gt;= 0.217034924193285 AND `Noisy.Sepal.Length` &gt;= 5.52282187156379 AND `Petal.Width` &lt; 0.35 AND `Noise` &lt; 0.900954379932955 AND `Species_n` &lt; 1.5) THEN 1.4
WHEN (`Sepal.Length` &lt; 6.15 AND `Sepal.Length` &lt; 7.25 AND `Petal.Width` &lt; 2.45 AND `Species_n` &gt;= 2.5 AND `Petal.Width` &gt;= 1.55 AND `Petal.Width` &gt;= 1.45 AND `Species_n` &gt;= 1.5) THEN 5.025
WHEN (`Noisy.Sepal.Length` &lt; 6.43871867638081 AND `Petal.Width` &lt; 0.25 AND `Noise` &gt;= 0.329793713288382 AND `Noise` &gt;= 0.217034924193285 AND `Noisy.Sepal.Length` &gt;= 5.52282187156379 AND `Petal.Width` &lt; 0.35 AND `Noise` &lt; 0.900954379932955 AND `Species_n` &lt; 1.5) THEN 1.5
WHEN (`Noisy.Sepal.Length` &gt;= 6.43871867638081 AND `Petal.Width` &lt; 0.25 AND `Noise` &gt;= 0.329793713288382 AND `Noise` &gt;= 0.217034924193285 AND `Noisy.Sepal.Length` &gt;= 5.52282187156379 AND `Petal.Width` &lt; 0.35 AND `Noise` &lt; 0.900954379932955 AND `Species_n` &lt; 1.5) THEN 1.38
WHEN (`Noisy.Sepal.Length` &gt;= 13.7109845836181 AND `Sepal.Length` &gt;= 6.15 AND `Sepal.Length` &lt; 7.25 AND `Petal.Width` &lt; 2.45 AND `Species_n` &gt;= 2.5 AND `Petal.Width` &gt;= 1.55 AND `Petal.Width` &gt;= 1.45 AND `Species_n` &gt;= 1.5) THEN 5.68
WHEN (`Sepal.Width` &gt;= 3.3 AND `Noisy.Sepal.Length` &lt; 13.7109845836181 AND `Sepal.Length` &gt;= 6.15 AND `Sepal.Length` &lt; 7.25 AND `Petal.Width` &lt; 2.45 AND `Species_n` &gt;= 2.5 AND `Petal.Width` &gt;= 1.55 AND `Petal.Width` &gt;= 1.45 AND `Species_n` &gt;= 1.5) THEN 5.6
WHEN (`Noise` &lt; 0.0927557327086106 AND `Sepal.Width` &lt; 3.3 AND `Noisy.Sepal.Length` &lt; 13.7109845836181 AND `Sepal.Length` &gt;= 6.15 AND `Sepal.Length` &lt; 7.25 AND `Petal.Width` &lt; 2.45 AND `Species_n` &gt;= 2.5 AND `Petal.Width` &gt;= 1.55 AND `Petal.Width` &gt;= 1.45 AND `Species_n` &gt;= 1.5) THEN 5.56
WHEN (`Petal.Width` &lt; 1.95 AND `Noise` &gt;= 0.0927557327086106 AND `Sepal.Width` &lt; 3.3 AND `Noisy.Sepal.Length` &lt; 13.7109845836181 AND `Sepal.Length` &gt;= 6.15 AND `Sepal.Length` &lt; 7.25 AND `Petal.Width` &lt; 2.45 AND `Species_n` &gt;= 2.5 AND `Petal.Width` &gt;= 1.55 AND `Petal.Width` &gt;= 1.45 AND `Species_n` &gt;= 1.5) THEN 5.3
WHEN (`Sepal.Width` &lt; 3.15 AND `Petal.Width` &gt;= 1.95 AND `Noise` &gt;= 0.0927557327086106 AND `Sepal.Width` &lt; 3.3 AND `Noisy.Sepal.Length` &lt; 13.7109845836181 AND `Sepal.Length` &gt;= 6.15 AND `Sepal.Length` &lt; 7.25 AND `Petal.Width` &lt; 2.45 AND `Species_n` &gt;= 2.5 AND `Petal.Width` &gt;= 1.55 AND `Petal.Width` &gt;= 1.45 AND `Species_n` &gt;= 1.5) THEN 5.1
WHEN (`Sepal.Width` &gt;= 3.15 AND `Petal.Width` &gt;= 1.95 AND `Noise` &gt;= 0.0927557327086106 AND `Sepal.Width` &lt; 3.3 AND `Noisy.Sepal.Length` &lt; 13.7109845836181 AND `Sepal.Length` &gt;= 6.15 AND `Sepal.Length` &lt; 7.25 AND `Petal.Width` &lt; 2.45 AND `Species_n` &gt;= 2.5 AND `Petal.Width` &gt;= 1.55 AND `Petal.Width` &gt;= 1.45 AND `Species_n` &gt;= 1.5) THEN 5.15
END</t>
  </si>
  <si>
    <t xml:space="preserve">CASE
WHEN (`Noise` &gt;= 0.859262260841206 AND `Petal.Width` &gt;= 0.35 AND `Species_n` &lt; 1.5) THEN 1.9
WHEN (`Petal.Width` &lt; 1.75 AND `Species_n` &gt;= 2.5 AND `Species_n` &gt;= 1.5) THEN 4.86666666666667
WHEN (`Noisy.Sepal.Length` &lt; 8.42026413651183 AND `Sepal.Length` &lt; 5.05 AND `Petal.Width` &lt; 0.35 AND `Species_n` &lt; 1.5) THEN 1.42
WHEN (`Noisy.Sepal.Length` &gt;= 14.8772016886622 AND `Sepal.Length` &gt;= 5.05 AND `Petal.Width` &lt; 0.35 AND `Species_n` &lt; 1.5) THEN 1.3
WHEN (`Sepal.Width` &lt; 3.35 AND `Noise` &lt; 0.859262260841206 AND `Petal.Width` &gt;= 0.35 AND `Species_n` &lt; 1.5) THEN 1.7
WHEN (`Sepal.Width` &gt;= 3.35 AND `Noise` &lt; 0.859262260841206 AND `Petal.Width` &gt;= 0.35 AND `Species_n` &lt; 1.5) THEN 1.5
WHEN (`Sepal.Length` &gt;= 6.05 AND `Sepal.Width` &lt; 2.75 AND `Species_n` &lt; 2.5 AND `Species_n` &gt;= 1.5) THEN 4.73333333333333
WHEN (`Noise` &gt;= 0.679712986922823 AND `Sepal.Width` &gt;= 2.75 AND `Species_n` &lt; 2.5 AND `Species_n` &gt;= 1.5) THEN 4.025
WHEN (`Noisy.Sepal.Length` &gt;= 16.2836603334639 AND `Petal.Width` &gt;= 1.75 AND `Species_n` &gt;= 2.5 AND `Species_n` &gt;= 1.5) THEN 6.6
WHEN (`Sepal.Length` &lt; 4.35 AND `Noisy.Sepal.Length` &gt;= 8.42026413651183 AND `Sepal.Length` &lt; 5.05 AND `Petal.Width` &lt; 0.35 AND `Species_n` &lt; 1.5) THEN 1.1
WHEN (`Noise` &gt;= 0.947935612173751 AND `Noisy.Sepal.Length` &lt; 14.8772016886622 AND `Sepal.Length` &gt;= 5.05 AND `Petal.Width` &lt; 0.35 AND `Species_n` &lt; 1.5) THEN 1.7
WHEN (`Sepal.Length` &lt; 5.3 AND `Sepal.Length` &lt; 6.05 AND `Sepal.Width` &lt; 2.75 AND `Species_n` &lt; 2.5 AND `Species_n` &gt;= 1.5) THEN 3.0
WHEN (`Noisy.Sepal.Length` &gt;= 15.1677933908999 AND `Noise` &lt; 0.679712986922823 AND `Sepal.Width` &gt;= 2.75 AND `Species_n` &lt; 2.5 AND `Species_n` &gt;= 1.5) THEN 4.75
WHEN (`Noisy.Sepal.Length` &gt;= 14.0047567887697 AND `Sepal.Length` &gt;= 4.35 AND `Noisy.Sepal.Length` &gt;= 8.42026413651183 AND `Sepal.Length` &lt; 5.05 AND `Petal.Width` &lt; 0.35 AND `Species_n` &lt; 1.5) THEN 1.375
WHEN (`Sepal.Length` &gt;= 5.55 AND `Noise` &lt; 0.947935612173751 AND `Noisy.Sepal.Length` &lt; 14.8772016886622 AND `Sepal.Length` &gt;= 5.05 AND `Petal.Width` &lt; 0.35 AND `Species_n` &lt; 1.5) THEN 1.7
WHEN (`Noisy.Sepal.Length` &lt; 12.3634545417037 AND `Sepal.Length` &gt;= 5.3 AND `Sepal.Length` &lt; 6.05 AND `Sepal.Width` &lt; 2.75 AND `Species_n` &lt; 2.5 AND `Species_n` &gt;= 1.5) THEN 3.825
WHEN (`Noisy.Sepal.Length` &gt;= 12.3634545417037 AND `Sepal.Length` &gt;= 5.3 AND `Sepal.Length` &lt; 6.05 AND `Sepal.Width` &lt; 2.75 AND `Species_n` &lt; 2.5 AND `Species_n` &gt;= 1.5) THEN 4.03333333333333
WHEN (`Noisy.Sepal.Length` &gt;= 14.5077054457739 AND `Noisy.Sepal.Length` &lt; 15.1677933908999 AND `Noise` &lt; 0.679712986922823 AND `Sepal.Width` &gt;= 2.75 AND `Species_n` &lt; 2.5 AND `Species_n` &gt;= 1.5) THEN 4.2
WHEN (`Petal.Width` &gt;= 2.35 AND `Petal.Width` &gt;= 2.2 AND `Noisy.Sepal.Length` &lt; 16.2836603334639 AND `Petal.Width` &gt;= 1.75 AND `Species_n` &gt;= 2.5 AND `Species_n` &gt;= 1.5) THEN 5.26666666666667
WHEN (`Noise` &lt; 0.231111377011985 AND `Noisy.Sepal.Length` &lt; 14.0047567887697 AND `Sepal.Length` &gt;= 4.35 AND `Noisy.Sepal.Length` &gt;= 8.42026413651183 AND `Sepal.Length` &lt; 5.05 AND `Petal.Width` &lt; 0.35 AND `Species_n` &lt; 1.5) THEN 1.4
WHEN (`Noisy.Sepal.Length` &gt;= 14.4935570912436 AND `Sepal.Length` &lt; 5.55 AND `Noise` &lt; 0.947935612173751 AND `Noisy.Sepal.Length` &lt; 14.8772016886622 AND `Sepal.Length` &gt;= 5.05 AND `Petal.Width` &lt; 0.35 AND `Species_n` &lt; 1.5) THEN 1.6
WHEN (`Sepal.Length` &lt; 6.1 AND `Noisy.Sepal.Length` &lt; 14.5077054457739 AND `Noisy.Sepal.Length` &lt; 15.1677933908999 AND `Noise` &lt; 0.679712986922823 AND `Sepal.Width` &gt;= 2.75 AND `Species_n` &lt; 2.5 AND `Species_n` &gt;= 1.5) THEN 4.5
WHEN (`Sepal.Length` &lt; 6.1 AND `Noisy.Sepal.Length` &lt; 11.7996214682236 AND `Petal.Width` &lt; 2.2 AND `Noisy.Sepal.Length` &lt; 16.2836603334639 AND `Petal.Width` &gt;= 1.75 AND `Species_n` &gt;= 2.5 AND `Species_n` &gt;= 1.5) THEN 4.95
WHEN (`Sepal.Length` &gt;= 6.1 AND `Noisy.Sepal.Length` &lt; 11.7996214682236 AND `Petal.Width` &lt; 2.2 AND `Noisy.Sepal.Length` &lt; 16.2836603334639 AND `Petal.Width` &gt;= 1.75 AND `Species_n` &gt;= 2.5 AND `Species_n` &gt;= 1.5) THEN 5.33333333333333
WHEN (`Sepal.Width` &lt; 2.75 AND `Noisy.Sepal.Length` &gt;= 11.7996214682236 AND `Petal.Width` &lt; 2.2 AND `Noisy.Sepal.Length` &lt; 16.2836603334639 AND `Petal.Width` &gt;= 1.75 AND `Species_n` &gt;= 2.5 AND `Species_n` &gt;= 1.5) THEN 5.1
WHEN (`Sepal.Width` &gt;= 3.15 AND `Petal.Width` &lt; 2.35 AND `Petal.Width` &gt;= 2.2 AND `Noisy.Sepal.Length` &lt; 16.2836603334639 AND `Petal.Width` &gt;= 1.75 AND `Species_n` &gt;= 2.5 AND `Species_n` &gt;= 1.5) THEN 5.5
WHEN (`Sepal.Width` &gt;= 3.35 AND `Noise` &gt;= 0.231111377011985 AND `Noisy.Sepal.Length` &lt; 14.0047567887697 AND `Sepal.Length` &gt;= 4.35 AND `Noisy.Sepal.Length` &gt;= 8.42026413651183 AND `Sepal.Length` &lt; 5.05 AND `Petal.Width` &lt; 0.35 AND `Species_n` &lt; 1.5) THEN 1.3
WHEN (`Noisy.Sepal.Length` &lt; 13.8690865644254 AND `Noisy.Sepal.Length` &lt; 14.4935570912436 AND `Sepal.Length` &lt; 5.55 AND `Noise` &lt; 0.947935612173751 AND `Noisy.Sepal.Length` &lt; 14.8772016886622 AND `Sepal.Length` &gt;= 5.05 AND `Petal.Width` &lt; 0.35 AND `Species_n` &lt; 1.5) THEN 1.5
WHEN (`Noisy.Sepal.Length` &gt;= 13.8690865644254 AND `Noisy.Sepal.Length` &lt; 14.4935570912436 AND `Sepal.Length` &lt; 5.55 AND `Noise` &lt; 0.947935612173751 AND `Noisy.Sepal.Length` &lt; 14.8772016886622 AND `Sepal.Length` &gt;= 5.05 AND `Petal.Width` &lt; 0.35 AND `Species_n` &lt; 1.5) THEN 1.4
WHEN (`Noise` &lt; 0.636371093452908 AND `Sepal.Length` &gt;= 6.1 AND `Noisy.Sepal.Length` &lt; 14.5077054457739 AND `Noisy.Sepal.Length` &lt; 15.1677933908999 AND `Noise` &lt; 0.679712986922823 AND `Sepal.Width` &gt;= 2.75 AND `Species_n` &lt; 2.5 AND `Species_n` &gt;= 1.5) THEN 4.68
WHEN (`Noise` &gt;= 0.636371093452908 AND `Sepal.Length` &gt;= 6.1 AND `Noisy.Sepal.Length` &lt; 14.5077054457739 AND `Noisy.Sepal.Length` &lt; 15.1677933908999 AND `Noise` &lt; 0.679712986922823 AND `Sepal.Width` &gt;= 2.75 AND `Species_n` &lt; 2.5 AND `Species_n` &gt;= 1.5) THEN 4.4
WHEN (`Sepal.Width` &lt; 2.85 AND `Sepal.Width` &gt;= 2.75 AND `Noisy.Sepal.Length` &gt;= 11.7996214682236 AND `Petal.Width` &lt; 2.2 AND `Noisy.Sepal.Length` &lt; 16.2836603334639 AND `Petal.Width` &gt;= 1.75 AND `Species_n` &gt;= 2.5 AND `Species_n` &gt;= 1.5) THEN 6.7
WHEN (`Noisy.Sepal.Length` &lt; 10.6264190650079 AND `Sepal.Width` &lt; 3.15 AND `Petal.Width` &lt; 2.35 AND `Petal.Width` &gt;= 2.2 AND `Noisy.Sepal.Length` &lt; 16.2836603334639 AND `Petal.Width` &gt;= 1.75 AND `Species_n` &gt;= 2.5 AND `Species_n` &gt;= 1.5) THEN 5.1
WHEN (`Noisy.Sepal.Length` &gt;= 10.6264190650079 AND `Sepal.Width` &lt; 3.15 AND `Petal.Width` &lt; 2.35 AND `Petal.Width` &gt;= 2.2 AND `Noisy.Sepal.Length` &lt; 16.2836603334639 AND `Petal.Width` &gt;= 1.75 AND `Species_n` &gt;= 2.5 AND `Species_n` &gt;= 1.5) THEN 5.2
WHEN (`Noise` &lt; 0.377901848871261 AND `Sepal.Width` &lt; 3.35 AND `Noise` &gt;= 0.231111377011985 AND `Noisy.Sepal.Length` &lt; 14.0047567887697 AND `Sepal.Length` &gt;= 4.35 AND `Noisy.Sepal.Length` &gt;= 8.42026413651183 AND `Sepal.Length` &lt; 5.05 AND `Petal.Width` &lt; 0.35 AND `Species_n` &lt; 1.5) THEN 1.2
WHEN (`Noise` &gt;= 0.377901848871261 AND `Sepal.Width` &lt; 3.35 AND `Noise` &gt;= 0.231111377011985 AND `Noisy.Sepal.Length` &lt; 14.0047567887697 AND `Sepal.Length` &gt;= 4.35 AND `Noisy.Sepal.Length` &gt;= 8.42026413651183 AND `Sepal.Length` &lt; 5.05 AND `Petal.Width` &lt; 0.35 AND `Species_n` &lt; 1.5) THEN 1.3
WHEN (`Sepal.Length` &lt; 6.2 AND `Sepal.Width` &gt;= 2.85 AND `Sepal.Width` &gt;= 2.75 AND `Noisy.Sepal.Length` &gt;= 11.7996214682236 AND `Petal.Width` &lt; 2.2 AND `Noisy.Sepal.Length` &lt; 16.2836603334639 AND `Petal.Width` &gt;= 1.75 AND `Species_n` &gt;= 2.5 AND `Species_n` &gt;= 1.5) THEN 4.9
WHEN (`Noise` &lt; 0.387998432619497 AND `Sepal.Length` &gt;= 6.2 AND `Sepal.Width` &gt;= 2.85 AND `Sepal.Width` &gt;= 2.75 AND `Noisy.Sepal.Length` &gt;= 11.7996214682236 AND `Petal.Width` &lt; 2.2 AND `Noisy.Sepal.Length` &lt; 16.2836603334639 AND `Petal.Width` &gt;= 1.75 AND `Species_n` &gt;= 2.5 AND `Species_n` &gt;= 1.5) THEN 5.52
WHEN (`Noise` &gt;= 0.387998432619497 AND `Sepal.Length` &gt;= 6.2 AND `Sepal.Width` &gt;= 2.85 AND `Sepal.Width` &gt;= 2.75 AND `Noisy.Sepal.Length` &gt;= 11.7996214682236 AND `Petal.Width` &lt; 2.2 AND `Noisy.Sepal.Length` &lt; 16.2836603334639 AND `Petal.Width` &gt;= 1.75 AND `Species_n` &gt;= 2.5 AND `Species_n` &gt;= 1.5) THEN 5.7
END</t>
  </si>
  <si>
    <t xml:space="preserve">CASE
WHEN (`Petal.Width` &gt;= 0.8 AND `Sepal.Length` &lt; 5.45) THEN 3.7
WHEN (`Petal.Width` &gt;= 0.35 AND `Petal.Width` &lt; 0.8 AND `Sepal.Length` &lt; 5.45) THEN 1.56
WHEN (`Noise` &lt; 0.16397041361779 AND `Species_n` &lt; 2.5 AND `Sepal.Length` &gt;= 5.45) THEN 1.6
WHEN (`Noisy.Sepal.Length` &gt;= 16.7179652459919 AND `Species_n` &gt;= 2.5 AND `Sepal.Length` &gt;= 5.45) THEN 6.4
WHEN (`Noise` &gt;= 0.719051072723232 AND `Noisy.Sepal.Length` &lt; 16.7179652459919 AND `Species_n` &gt;= 2.5 AND `Sepal.Length` &gt;= 5.45) THEN 5.05
WHEN (`Sepal.Length` &lt; 4.35 AND `Sepal.Length` &lt; 5.05 AND `Petal.Width` &lt; 0.35 AND `Petal.Width` &lt; 0.8 AND `Sepal.Length` &lt; 5.45) THEN 1.1
WHEN (`Noisy.Sepal.Length` &gt;= 14.4935570912436 AND `Sepal.Length` &gt;= 5.05 AND `Petal.Width` &lt; 0.35 AND `Petal.Width` &lt; 0.8 AND `Sepal.Length` &lt; 5.45) THEN 1.6
WHEN (`Noise` &lt; 0.337537198094651 AND `Petal.Width` &lt; 1.25 AND `Noise` &gt;= 0.16397041361779 AND `Species_n` &lt; 2.5 AND `Sepal.Length` &gt;= 5.45) THEN 4.1
WHEN (`Noisy.Sepal.Length` &lt; 8.3974775864277 AND `Petal.Width` &gt;= 1.25 AND `Noise` &gt;= 0.16397041361779 AND `Species_n` &lt; 2.5 AND `Sepal.Length` &gt;= 5.45) THEN 4.0
WHEN (`Noisy.Sepal.Length` &lt; 11.0305854256731 AND `Noisy.Sepal.Length` &lt; 14.4935570912436 AND `Sepal.Length` &gt;= 5.05 AND `Petal.Width` &lt; 0.35 AND `Petal.Width` &lt; 0.8 AND `Sepal.Length` &lt; 5.45) THEN 1.5
WHEN (`Noisy.Sepal.Length` &gt;= 11.0305854256731 AND `Noisy.Sepal.Length` &lt; 14.4935570912436 AND `Sepal.Length` &gt;= 5.05 AND `Petal.Width` &lt; 0.35 AND `Petal.Width` &lt; 0.8 AND `Sepal.Length` &lt; 5.45) THEN 1.44
WHEN (`Sepal.Width` &lt; 2.65 AND `Noisy.Sepal.Length` &gt;= 8.3974775864277 AND `Petal.Width` &gt;= 1.25 AND `Noise` &gt;= 0.16397041361779 AND `Species_n` &lt; 2.5 AND `Sepal.Length` &gt;= 5.45) THEN 4.76666666666667
WHEN (`Noisy.Sepal.Length` &lt; 7.38821071772836 AND `Noise` &lt; 0.487095150863752 AND `Noise` &lt; 0.719051072723232 AND `Noisy.Sepal.Length` &lt; 16.7179652459919 AND `Species_n` &gt;= 2.5 AND `Sepal.Length` &gt;= 5.45) THEN 5.06666666666667
WHEN (`Noise` &lt; 0.532523956033401 AND `Noise` &gt;= 0.487095150863752 AND `Noise` &lt; 0.719051072723232 AND `Noisy.Sepal.Length` &lt; 16.7179652459919 AND `Species_n` &gt;= 2.5 AND `Sepal.Length` &gt;= 5.45) THEN 5.8
WHEN (`Noise` &gt;= 0.532523956033401 AND `Noise` &gt;= 0.487095150863752 AND `Noise` &lt; 0.719051072723232 AND `Noisy.Sepal.Length` &lt; 16.7179652459919 AND `Species_n` &gt;= 2.5 AND `Sepal.Length` &gt;= 5.45) THEN 5.86
WHEN (`Sepal.Width` &lt; 3.25 AND `Sepal.Length` &gt;= 4.95 AND `Sepal.Length` &gt;= 4.35 AND `Sepal.Length` &lt; 5.05 AND `Petal.Width` &lt; 0.35 AND `Petal.Width` &lt; 0.8 AND `Sepal.Length` &lt; 5.45) THEN 1.2
WHEN (`Sepal.Length` &lt; 5.6 AND `Noisy.Sepal.Length` &lt; 11.2181260385085 AND `Noise` &gt;= 0.337537198094651 AND `Petal.Width` &lt; 1.25 AND `Noise` &gt;= 0.16397041361779 AND `Species_n` &lt; 2.5 AND `Sepal.Length` &gt;= 5.45) THEN 3.7
WHEN (`Sepal.Length` &gt;= 5.6 AND `Noisy.Sepal.Length` &lt; 11.2181260385085 AND `Noise` &gt;= 0.337537198094651 AND `Petal.Width` &lt; 1.25 AND `Noise` &gt;= 0.16397041361779 AND `Species_n` &lt; 2.5 AND `Sepal.Length` &gt;= 5.45) THEN 3.5
WHEN (`Noisy.Sepal.Length` &lt; 12.6675986153539 AND `Noisy.Sepal.Length` &gt;= 11.2181260385085 AND `Noise` &gt;= 0.337537198094651 AND `Petal.Width` &lt; 1.25 AND `Noise` &gt;= 0.16397041361779 AND `Species_n` &lt; 2.5 AND `Sepal.Length` &gt;= 5.45) THEN 3.9
WHEN (`Noisy.Sepal.Length` &gt;= 12.6675986153539 AND `Noisy.Sepal.Length` &gt;= 11.2181260385085 AND `Noise` &gt;= 0.337537198094651 AND `Petal.Width` &lt; 1.25 AND `Noise` &gt;= 0.16397041361779 AND `Species_n` &lt; 2.5 AND `Sepal.Length` &gt;= 5.45) THEN 4.0
WHEN (`Noisy.Sepal.Length` &gt;= 15.7050731149502 AND `Sepal.Width` &gt;= 2.65 AND `Noisy.Sepal.Length` &gt;= 8.3974775864277 AND `Petal.Width` &gt;= 1.25 AND `Noise` &gt;= 0.16397041361779 AND `Species_n` &lt; 2.5 AND `Sepal.Length` &gt;= 5.45) THEN 4.8
WHEN (`Sepal.Width` &lt; 2.75 AND `Noisy.Sepal.Length` &gt;= 7.38821071772836 AND `Noise` &lt; 0.487095150863752 AND `Noise` &lt; 0.719051072723232 AND `Noisy.Sepal.Length` &lt; 16.7179652459919 AND `Species_n` &gt;= 2.5 AND `Sepal.Length` &gt;= 5.45) THEN 5.26
WHEN (`Sepal.Width` &lt; 2.95 AND `Sepal.Length` &lt; 4.5 AND `Sepal.Length` &lt; 4.95 AND `Sepal.Length` &gt;= 4.35 AND `Sepal.Length` &lt; 5.05 AND `Petal.Width` &lt; 0.35 AND `Petal.Width` &lt; 0.8 AND `Sepal.Length` &lt; 5.45) THEN 1.4
WHEN (`Sepal.Width` &gt;= 2.95 AND `Sepal.Length` &lt; 4.5 AND `Sepal.Length` &lt; 4.95 AND `Sepal.Length` &gt;= 4.35 AND `Sepal.Length` &lt; 5.05 AND `Petal.Width` &lt; 0.35 AND `Petal.Width` &lt; 0.8 AND `Sepal.Length` &lt; 5.45) THEN 1.3
WHEN (`Noisy.Sepal.Length` &gt;= 13.9237250018865 AND `Sepal.Length` &gt;= 4.5 AND `Sepal.Length` &lt; 4.95 AND `Sepal.Length` &gt;= 4.35 AND `Sepal.Length` &lt; 5.05 AND `Petal.Width` &lt; 0.35 AND `Petal.Width` &lt; 0.8 AND `Sepal.Length` &lt; 5.45) THEN 1.5
WHEN (`Noise` &lt; 0.25150779238902 AND `Sepal.Width` &gt;= 3.25 AND `Sepal.Length` &gt;= 4.95 AND `Sepal.Length` &gt;= 4.35 AND `Sepal.Length` &lt; 5.05 AND `Petal.Width` &lt; 0.35 AND `Petal.Width` &lt; 0.8 AND `Sepal.Length` &lt; 5.45) THEN 1.4
WHEN (`Noise` &gt;= 0.25150779238902 AND `Sepal.Width` &gt;= 3.25 AND `Sepal.Length` &gt;= 4.95 AND `Sepal.Length` &gt;= 4.35 AND `Sepal.Length` &lt; 5.05 AND `Petal.Width` &lt; 0.35 AND `Petal.Width` &lt; 0.8 AND `Sepal.Length` &lt; 5.45) THEN 1.32
WHEN (`Noise` &gt;= 0.472599907778203 AND `Noisy.Sepal.Length` &lt; 15.7050731149502 AND `Sepal.Width` &gt;= 2.65 AND `Noisy.Sepal.Length` &gt;= 8.3974775864277 AND `Petal.Width` &gt;= 1.25 AND `Noise` &gt;= 0.16397041361779 AND `Species_n` &lt; 2.5 AND `Sepal.Length` &gt;= 5.45) THEN 4.7
WHEN (`Sepal.Width` &gt;= 3.15 AND `Sepal.Width` &gt;= 2.75 AND `Noisy.Sepal.Length` &gt;= 7.38821071772836 AND `Noise` &lt; 0.487095150863752 AND `Noise` &lt; 0.719051072723232 AND `Noisy.Sepal.Length` &lt; 16.7179652459919 AND `Species_n` &gt;= 2.5 AND `Sepal.Length` &gt;= 5.45) THEN 5.7
WHEN (`Sepal.Width` &lt; 3.15 AND `Noisy.Sepal.Length` &lt; 13.9237250018865 AND `Sepal.Length` &gt;= 4.5 AND `Sepal.Length` &lt; 4.95 AND `Sepal.Length` &gt;= 4.35 AND `Sepal.Length` &lt; 5.05 AND `Petal.Width` &lt; 0.35 AND `Petal.Width` &lt; 0.8 AND `Sepal.Length` &lt; 5.45) THEN 1.43333333333333
WHEN (`Sepal.Width` &gt;= 3.15 AND `Noisy.Sepal.Length` &lt; 13.9237250018865 AND `Sepal.Length` &gt;= 4.5 AND `Sepal.Length` &lt; 4.95 AND `Sepal.Length` &gt;= 4.35 AND `Sepal.Length` &lt; 5.05 AND `Petal.Width` &lt; 0.35 AND `Petal.Width` &lt; 0.8 AND `Sepal.Length` &lt; 5.45) THEN 1.4
WHEN (`Noisy.Sepal.Length` &gt;= 14.8096842261497 AND `Noise` &lt; 0.472599907778203 AND `Noisy.Sepal.Length` &lt; 15.7050731149502 AND `Sepal.Width` &gt;= 2.65 AND `Noisy.Sepal.Length` &gt;= 8.3974775864277 AND `Petal.Width` &gt;= 1.25 AND `Noise` &gt;= 0.16397041361779 AND `Species_n` &lt; 2.5 AND `Sepal.Length` &gt;= 5.45) THEN 4.2
WHEN (`Sepal.Length` &lt; 6.65 AND `Sepal.Width` &lt; 3.15 AND `Sepal.Width` &gt;= 2.75 AND `Noisy.Sepal.Length` &gt;= 7.38821071772836 AND `Noise` &lt; 0.487095150863752 AND `Noise` &lt; 0.719051072723232 AND `Noisy.Sepal.Length` &lt; 16.7179652459919 AND `Species_n` &gt;= 2.5 AND `Sepal.Length` &gt;= 5.45) THEN 5.6
WHEN (`Sepal.Length` &gt;= 6.65 AND `Sepal.Width` &lt; 3.15 AND `Sepal.Width` &gt;= 2.75 AND `Noisy.Sepal.Length` &gt;= 7.38821071772836 AND `Noise` &lt; 0.487095150863752 AND `Noise` &lt; 0.719051072723232 AND `Noisy.Sepal.Length` &lt; 16.7179652459919 AND `Species_n` &gt;= 2.5 AND `Sepal.Length` &gt;= 5.45) THEN 5.4
WHEN (`Sepal.Length` &lt; 6.15 AND `Noisy.Sepal.Length` &lt; 14.8096842261497 AND `Noise` &lt; 0.472599907778203 AND `Noisy.Sepal.Length` &lt; 15.7050731149502 AND `Sepal.Width` &gt;= 2.65 AND `Noisy.Sepal.Length` &gt;= 8.3974775864277 AND `Petal.Width` &gt;= 1.25 AND `Noise` &gt;= 0.16397041361779 AND `Species_n` &lt; 2.5 AND `Sepal.Length` &gt;= 5.45) THEN 4.5
WHEN (`Sepal.Length` &gt;= 6.15 AND `Noisy.Sepal.Length` &lt; 14.8096842261497 AND `Noise` &lt; 0.472599907778203 AND `Noisy.Sepal.Length` &lt; 15.7050731149502 AND `Sepal.Width` &gt;= 2.65 AND `Noisy.Sepal.Length` &gt;= 8.3974775864277 AND `Petal.Width` &gt;= 1.25 AND `Noise` &gt;= 0.16397041361779 AND `Species_n` &lt; 2.5 AND `Sepal.Length` &gt;= 5.45) THEN 4.4
END</t>
  </si>
  <si>
    <t xml:space="preserve">CASE
WHEN (`Noise` &gt;= 0.933859034208581 AND `Species_n` &lt; 1.5) THEN 1.7
WHEN (`Petal.Width` &lt; 0.15 AND `Petal.Width` &lt; 0.25 AND `Noise` &lt; 0.933859034208581 AND `Species_n` &lt; 1.5) THEN 1.38
WHEN (`Noisy.Sepal.Length` &gt;= 14.3792907738592 AND `Petal.Width` &gt;= 0.25 AND `Noise` &lt; 0.933859034208581 AND `Species_n` &lt; 1.5) THEN 1.7
WHEN (`Sepal.Length` &lt; 5.3 AND `Petal.Width` &lt; 1.35 AND `Species_n` &lt; 2.5 AND `Species_n` &gt;= 1.5) THEN 3.15
WHEN (`Noisy.Sepal.Length` &lt; 7.14817711096257 AND `Petal.Width` &gt;= 1.35 AND `Species_n` &lt; 2.5 AND `Species_n` &gt;= 1.5) THEN 3.9
WHEN (`Noise` &lt; 0.352039361605421 AND `Sepal.Length` &lt; 6.15 AND `Species_n` &gt;= 2.5 AND `Species_n` &gt;= 1.5) THEN 4.5
WHEN (`Noise` &gt;= 0.352039361605421 AND `Sepal.Length` &lt; 6.15 AND `Species_n` &gt;= 2.5 AND `Species_n` &gt;= 1.5) THEN 4.92
WHEN (`Sepal.Width` &lt; 2.85 AND `Sepal.Length` &gt;= 6.15 AND `Species_n` &gt;= 2.5 AND `Species_n` &gt;= 1.5) THEN 6.2
WHEN (`Petal.Width` &gt;= 0.45 AND `Noisy.Sepal.Length` &lt; 14.3792907738592 AND `Petal.Width` &gt;= 0.25 AND `Noise` &lt; 0.933859034208581 AND `Species_n` &lt; 1.5) THEN 1.65
WHEN (`Noise` &gt;= 0.857414955622517 AND `Sepal.Length` &gt;= 5.3 AND `Petal.Width` &lt; 1.35 AND `Species_n` &lt; 2.5 AND `Species_n` &gt;= 1.5) THEN 4.3
WHEN (`Sepal.Length` &gt;= 7.25 AND `Sepal.Width` &gt;= 2.85 AND `Sepal.Length` &gt;= 6.15 AND `Species_n` &gt;= 2.5 AND `Species_n` &gt;= 1.5) THEN 6.425
WHEN (`Noisy.Sepal.Length` &lt; 9.49876300059259 AND `Sepal.Length` &lt; 5.05 AND `Petal.Width` &gt;= 0.15 AND `Petal.Width` &lt; 0.25 AND `Noise` &lt; 0.933859034208581 AND `Species_n` &lt; 1.5) THEN 1.4
WHEN (`Sepal.Length` &gt;= 5.45 AND `Sepal.Length` &gt;= 5.05 AND `Petal.Width` &gt;= 0.15 AND `Petal.Width` &lt; 0.25 AND `Noise` &lt; 0.933859034208581 AND `Species_n` &lt; 1.5) THEN 1.3
WHEN (`Sepal.Width` &gt;= 4.15 AND `Petal.Width` &lt; 0.45 AND `Noisy.Sepal.Length` &lt; 14.3792907738592 AND `Petal.Width` &gt;= 0.25 AND `Noise` &lt; 0.933859034208581 AND `Species_n` &lt; 1.5) THEN 1.5
WHEN (`Sepal.Length` &gt;= 5.75 AND `Noise` &lt; 0.857414955622517 AND `Sepal.Length` &gt;= 5.3 AND `Petal.Width` &lt; 1.35 AND `Species_n` &lt; 2.5 AND `Species_n` &gt;= 1.5) THEN 4.02
WHEN (`Sepal.Length` &lt; 6.65 AND `Noise` &lt; 0.333447815966792 AND `Noisy.Sepal.Length` &gt;= 7.14817711096257 AND `Petal.Width` &gt;= 1.35 AND `Species_n` &lt; 2.5 AND `Species_n` &gt;= 1.5) THEN 4.475
WHEN (`Sepal.Length` &gt;= 6.65 AND `Noise` &lt; 0.333447815966792 AND `Noisy.Sepal.Length` &gt;= 7.14817711096257 AND `Petal.Width` &gt;= 1.35 AND `Species_n` &lt; 2.5 AND `Species_n` &gt;= 1.5) THEN 4.8
WHEN (`Petal.Width` &gt;= 1.45 AND `Noise` &gt;= 0.333447815966792 AND `Noisy.Sepal.Length` &gt;= 7.14817711096257 AND `Petal.Width` &gt;= 1.35 AND `Species_n` &lt; 2.5 AND `Species_n` &gt;= 1.5) THEN 4.85
WHEN (`Noise` &gt;= 0.860693667200394 AND `Sepal.Length` &lt; 7.25 AND `Sepal.Width` &gt;= 2.85 AND `Sepal.Length` &gt;= 6.15 AND `Species_n` &gt;= 2.5 AND `Species_n` &gt;= 1.5) THEN 5.2
WHEN (`Noise` &lt; 0.571314432309009 AND `Noisy.Sepal.Length` &gt;= 9.49876300059259 AND `Sepal.Length` &lt; 5.05 AND `Petal.Width` &gt;= 0.15 AND `Petal.Width` &lt; 0.25 AND `Noise` &lt; 0.933859034208581 AND `Species_n` &lt; 1.5) THEN 1.2
WHEN (`Noise` &gt;= 0.571314432309009 AND `Noisy.Sepal.Length` &gt;= 9.49876300059259 AND `Sepal.Length` &lt; 5.05 AND `Petal.Width` &gt;= 0.15 AND `Petal.Width` &lt; 0.25 AND `Noise` &lt; 0.933859034208581 AND `Species_n` &lt; 1.5) THEN 1.3
WHEN (`Noisy.Sepal.Length` &lt; 9.28270850302652 AND `Sepal.Length` &lt; 5.45 AND `Sepal.Length` &gt;= 5.05 AND `Petal.Width` &gt;= 0.15 AND `Petal.Width` &lt; 0.25 AND `Noise` &lt; 0.933859034208581 AND `Species_n` &lt; 1.5) THEN 1.5
WHEN (`Noisy.Sepal.Length` &gt;= 9.28270850302652 AND `Sepal.Length` &lt; 5.45 AND `Sepal.Length` &gt;= 5.05 AND `Petal.Width` &gt;= 0.15 AND `Petal.Width` &lt; 0.25 AND `Noise` &lt; 0.933859034208581 AND `Species_n` &lt; 1.5) THEN 1.425
WHEN (`Sepal.Length` &lt; 4.9 AND `Sepal.Width` &lt; 4.15 AND `Petal.Width` &lt; 0.45 AND `Noisy.Sepal.Length` &lt; 14.3792907738592 AND `Petal.Width` &gt;= 0.25 AND `Noise` &lt; 0.933859034208581 AND `Species_n` &lt; 1.5) THEN 1.4
WHEN (`Sepal.Length` &gt;= 4.9 AND `Sepal.Width` &lt; 4.15 AND `Petal.Width` &lt; 0.45 AND `Noisy.Sepal.Length` &lt; 14.3792907738592 AND `Petal.Width` &gt;= 0.25 AND `Noise` &lt; 0.933859034208581 AND `Species_n` &lt; 1.5) THEN 1.325
WHEN (`Noise` &lt; 0.572042016079649 AND `Sepal.Length` &lt; 5.75 AND `Noise` &lt; 0.857414955622517 AND `Sepal.Length` &gt;= 5.3 AND `Petal.Width` &lt; 1.35 AND `Species_n` &lt; 2.5 AND `Species_n` &gt;= 1.5) THEN 3.65
WHEN (`Noise` &gt;= 0.572042016079649 AND `Sepal.Length` &lt; 5.75 AND `Noise` &lt; 0.857414955622517 AND `Sepal.Length` &gt;= 5.3 AND `Petal.Width` &lt; 1.35 AND `Species_n` &lt; 2.5 AND `Species_n` &gt;= 1.5) THEN 3.9
WHEN (`Sepal.Length` &lt; 6.75 AND `Petal.Width` &lt; 1.45 AND `Noise` &gt;= 0.333447815966792 AND `Noisy.Sepal.Length` &gt;= 7.14817711096257 AND `Petal.Width` &gt;= 1.35 AND `Species_n` &lt; 2.5 AND `Species_n` &gt;= 1.5) THEN 4.4
WHEN (`Sepal.Length` &gt;= 6.75 AND `Petal.Width` &lt; 1.45 AND `Noise` &gt;= 0.333447815966792 AND `Noisy.Sepal.Length` &gt;= 7.14817711096257 AND `Petal.Width` &gt;= 1.35 AND `Species_n` &lt; 2.5 AND `Species_n` &gt;= 1.5) THEN 4.78
WHEN (`Sepal.Length` &lt; 6.6 AND `Sepal.Width` &lt; 3.25 AND `Noise` &lt; 0.860693667200394 AND `Sepal.Length` &lt; 7.25 AND `Sepal.Width` &gt;= 2.85 AND `Sepal.Length` &gt;= 6.15 AND `Species_n` &gt;= 2.5 AND `Species_n` &gt;= 1.5) THEN 5.33333333333333
WHEN (`Noisy.Sepal.Length` &lt; 11.4605924540665 AND `Sepal.Width` &gt;= 3.25 AND `Noise` &lt; 0.860693667200394 AND `Sepal.Length` &lt; 7.25 AND `Sepal.Width` &gt;= 2.85 AND `Sepal.Length` &gt;= 6.15 AND `Species_n` &gt;= 2.5 AND `Species_n` &gt;= 1.5) THEN 6.025
WHEN (`Noisy.Sepal.Length` &gt;= 11.4605924540665 AND `Sepal.Width` &gt;= 3.25 AND `Noise` &lt; 0.860693667200394 AND `Sepal.Length` &lt; 7.25 AND `Sepal.Width` &gt;= 2.85 AND `Sepal.Length` &gt;= 6.15 AND `Species_n` &gt;= 2.5 AND `Species_n` &gt;= 1.5) THEN 5.66666666666667
WHEN (`Noisy.Sepal.Length` &gt;= 14.5640116550028 AND `Sepal.Length` &gt;= 6.6 AND `Sepal.Width` &lt; 3.25 AND `Noise` &lt; 0.860693667200394 AND `Sepal.Length` &lt; 7.25 AND `Sepal.Width` &gt;= 2.85 AND `Sepal.Length` &gt;= 6.15 AND `Species_n` &gt;= 2.5 AND `Species_n` &gt;= 1.5) THEN 5.4
WHEN (`Petal.Width` &gt;= 2.35 AND `Noisy.Sepal.Length` &lt; 14.5640116550028 AND `Sepal.Length` &gt;= 6.6 AND `Sepal.Width` &lt; 3.25 AND `Noise` &lt; 0.860693667200394 AND `Sepal.Length` &lt; 7.25 AND `Sepal.Width` &gt;= 2.85 AND `Sepal.Length` &gt;= 6.15 AND `Species_n` &gt;= 2.5 AND `Species_n` &gt;= 1.5) THEN 5.6
WHEN (`Sepal.Length` &lt; 6.85 AND `Petal.Width` &lt; 2.35 AND `Noisy.Sepal.Length` &lt; 14.5640116550028 AND `Sepal.Length` &gt;= 6.6 AND `Sepal.Width` &lt; 3.25 AND `Noise` &lt; 0.860693667200394 AND `Sepal.Length` &lt; 7.25 AND `Sepal.Width` &gt;= 2.85 AND `Sepal.Length` &gt;= 6.15 AND `Species_n` &gt;= 2.5 AND `Species_n` &gt;= 1.5) THEN 5.9
WHEN (`Sepal.Length` &gt;= 6.85 AND `Petal.Width` &lt; 2.35 AND `Noisy.Sepal.Length` &lt; 14.5640116550028 AND `Sepal.Length` &gt;= 6.6 AND `Sepal.Width` &lt; 3.25 AND `Noise` &lt; 0.860693667200394 AND `Sepal.Length` &lt; 7.25 AND `Sepal.Width` &gt;= 2.85 AND `Sepal.Length` &gt;= 6.15 AND `Species_n` &gt;= 2.5 AND `Species_n` &gt;= 1.5) THEN 5.78
END</t>
  </si>
  <si>
    <t xml:space="preserve">CASE
WHEN (`Noisy.Sepal.Length` &lt; 5.74796829284169 AND `Sepal.Length` &lt; 5.05 AND `Petal.Width` &lt; 0.75) THEN 1.0
WHEN (`Sepal.Width` &lt; 3.15 AND `Noisy.Sepal.Length` &gt;= 5.74796829284169 AND `Sepal.Length` &lt; 5.05 AND `Petal.Width` &lt; 0.75) THEN 1.475
WHEN (`Noise` &gt;= 0.801473925821483 AND `Petal.Width` &lt; 0.25 AND `Sepal.Length` &gt;= 5.05 AND `Petal.Width` &lt; 0.75) THEN 1.7
WHEN (`Petal.Width` &gt;= 0.45 AND `Petal.Width` &gt;= 0.25 AND `Sepal.Length` &gt;= 5.05 AND `Petal.Width` &lt; 0.75) THEN 1.7
WHEN (`Sepal.Width` &lt; 2.35 AND `Species_n` &lt; 2.5 AND `Sepal.Width` &lt; 2.75 AND `Petal.Width` &gt;= 0.75) THEN 4.16
WHEN (`Petal.Width` &lt; 1.75 AND `Species_n` &gt;= 2.5 AND `Sepal.Width` &lt; 2.75 AND `Petal.Width` &gt;= 0.75) THEN 4.875
WHEN (`Petal.Width` &gt;= 1.75 AND `Species_n` &gt;= 2.5 AND `Sepal.Width` &lt; 2.75 AND `Petal.Width` &gt;= 0.75) THEN 5.33333333333333
WHEN (`Noisy.Sepal.Length` &gt;= 16.2836603334639 AND `Petal.Width` &gt;= 1.55 AND `Sepal.Width` &gt;= 2.75 AND `Petal.Width` &gt;= 0.75) THEN 6.6
WHEN (`Noisy.Sepal.Length` &gt;= 14.1439390383661 AND `Sepal.Width` &gt;= 3.15 AND `Noisy.Sepal.Length` &gt;= 5.74796829284169 AND `Sepal.Length` &lt; 5.05 AND `Petal.Width` &lt; 0.75) THEN 1.3
WHEN (`Sepal.Length` &lt; 5.45 AND `Noise` &lt; 0.801473925821483 AND `Petal.Width` &lt; 0.25 AND `Sepal.Length` &gt;= 5.05 AND `Petal.Width` &lt; 0.75) THEN 1.5
WHEN (`Sepal.Length` &gt;= 5.45 AND `Noise` &lt; 0.801473925821483 AND `Petal.Width` &lt; 0.25 AND `Sepal.Length` &gt;= 5.05 AND `Petal.Width` &lt; 0.75) THEN 1.34
WHEN (`Sepal.Width` &lt; 3.75 AND `Petal.Width` &lt; 0.45 AND `Petal.Width` &gt;= 0.25 AND `Sepal.Length` &gt;= 5.05 AND `Petal.Width` &lt; 0.75) THEN 1.46666666666667
WHEN (`Sepal.Width` &gt;= 3.75 AND `Petal.Width` &lt; 0.45 AND `Petal.Width` &gt;= 0.25 AND `Sepal.Length` &gt;= 5.05 AND `Petal.Width` &lt; 0.75) THEN 1.76666666666667
WHEN (`Noise` &gt;= 0.895734947058372 AND `Sepal.Width` &gt;= 2.35 AND `Species_n` &lt; 2.5 AND `Sepal.Width` &lt; 2.75 AND `Petal.Width` &gt;= 0.75) THEN 4.9
WHEN (`Noisy.Sepal.Length` &lt; 15.5037236086559 AND `Petal.Width` &lt; 1.35 AND `Petal.Width` &lt; 1.55 AND `Sepal.Width` &gt;= 2.75 AND `Petal.Width` &gt;= 0.75) THEN 4.2
WHEN (`Noisy.Sepal.Length` &gt;= 15.5037236086559 AND `Petal.Width` &lt; 1.35 AND `Petal.Width` &lt; 1.55 AND `Sepal.Width` &gt;= 2.75 AND `Petal.Width` &gt;= 0.75) THEN 4.6
WHEN (`Noisy.Sepal.Length` &lt; 9.7674032245297 AND `Petal.Width` &gt;= 1.35 AND `Petal.Width` &lt; 1.55 AND `Sepal.Width` &gt;= 2.75 AND `Petal.Width` &gt;= 0.75) THEN 5.1
WHEN (`Sepal.Length` &lt; 4.5 AND `Noisy.Sepal.Length` &lt; 14.1439390383661 AND `Sepal.Width` &gt;= 3.15 AND `Noisy.Sepal.Length` &gt;= 5.74796829284169 AND `Sepal.Length` &lt; 5.05 AND `Petal.Width` &lt; 0.75) THEN 1.3
WHEN (`Sepal.Length` &gt;= 4.5 AND `Noisy.Sepal.Length` &lt; 14.1439390383661 AND `Sepal.Width` &gt;= 3.15 AND `Noisy.Sepal.Length` &gt;= 5.74796829284169 AND `Sepal.Length` &lt; 5.05 AND `Petal.Width` &lt; 0.75) THEN 1.4
WHEN (`Petal.Width` &gt;= 1.15 AND `Noise` &lt; 0.895734947058372 AND `Sepal.Width` &gt;= 2.35 AND `Species_n` &lt; 2.5 AND `Sepal.Width` &lt; 2.75 AND `Petal.Width` &gt;= 0.75) THEN 4.04
WHEN (`Sepal.Width` &lt; 2.9 AND `Noisy.Sepal.Length` &gt;= 9.7674032245297 AND `Petal.Width` &gt;= 1.35 AND `Petal.Width` &lt; 1.55 AND `Sepal.Width` &gt;= 2.75 AND `Petal.Width` &gt;= 0.75) THEN 4.8
WHEN (`Petal.Width` &lt; 1.7 AND `Sepal.Length` &gt;= 7.05 AND `Noisy.Sepal.Length` &lt; 16.2836603334639 AND `Petal.Width` &gt;= 1.55 AND `Sepal.Width` &gt;= 2.75 AND `Petal.Width` &gt;= 0.75) THEN 5.8
WHEN (`Petal.Width` &gt;= 1.7 AND `Sepal.Length` &gt;= 7.05 AND `Noisy.Sepal.Length` &lt; 16.2836603334639 AND `Petal.Width` &gt;= 1.55 AND `Sepal.Width` &gt;= 2.75 AND `Petal.Width` &gt;= 0.75) THEN 6.3
WHEN (`Sepal.Width` &lt; 2.45 AND `Petal.Width` &lt; 1.15 AND `Noise` &lt; 0.895734947058372 AND `Sepal.Width` &gt;= 2.35 AND `Species_n` &lt; 2.5 AND `Sepal.Width` &lt; 2.75 AND `Petal.Width` &gt;= 0.75) THEN 3.76666666666667
WHEN (`Sepal.Width` &gt;= 2.45 AND `Petal.Width` &lt; 1.15 AND `Noise` &lt; 0.895734947058372 AND `Sepal.Width` &gt;= 2.35 AND `Species_n` &lt; 2.5 AND `Sepal.Width` &lt; 2.75 AND `Petal.Width` &gt;= 0.75) THEN 3.16666666666667
WHEN (`Sepal.Width` &gt;= 3.15 AND `Sepal.Width` &gt;= 2.9 AND `Noisy.Sepal.Length` &gt;= 9.7674032245297 AND `Petal.Width` &gt;= 1.35 AND `Petal.Width` &lt; 1.55 AND `Sepal.Width` &gt;= 2.75 AND `Petal.Width` &gt;= 0.75) THEN 4.7
WHEN (`Petal.Width` &lt; 1.9 AND `Petal.Width` &lt; 2.05 AND `Sepal.Length` &lt; 7.05 AND `Noisy.Sepal.Length` &lt; 16.2836603334639 AND `Petal.Width` &gt;= 1.55 AND `Sepal.Width` &gt;= 2.75 AND `Petal.Width` &gt;= 0.75) THEN 4.82
WHEN (`Petal.Width` &gt;= 1.9 AND `Petal.Width` &lt; 2.05 AND `Sepal.Length` &lt; 7.05 AND `Noisy.Sepal.Length` &lt; 16.2836603334639 AND `Petal.Width` &gt;= 1.55 AND `Sepal.Width` &gt;= 2.75 AND `Petal.Width` &gt;= 0.75) THEN 5.06666666666667
WHEN (`Noisy.Sepal.Length` &lt; 12.7214764082804 AND `Sepal.Width` &lt; 3.15 AND `Sepal.Width` &gt;= 2.9 AND `Noisy.Sepal.Length` &gt;= 9.7674032245297 AND `Petal.Width` &gt;= 1.35 AND `Petal.Width` &lt; 1.55 AND `Sepal.Width` &gt;= 2.75 AND `Petal.Width` &gt;= 0.75) THEN 4.5
WHEN (`Noisy.Sepal.Length` &gt;= 12.7214764082804 AND `Sepal.Width` &lt; 3.15 AND `Sepal.Width` &gt;= 2.9 AND `Noisy.Sepal.Length` &gt;= 9.7674032245297 AND `Petal.Width` &gt;= 1.35 AND `Petal.Width` &lt; 1.55 AND `Sepal.Width` &gt;= 2.75 AND `Petal.Width` &gt;= 0.75) THEN 4.43333333333333
WHEN (`Noisy.Sepal.Length` &lt; 9.52520630750805 AND `Noise` &lt; 0.363866494968534 AND `Petal.Width` &gt;= 2.05 AND `Sepal.Length` &lt; 7.05 AND `Noisy.Sepal.Length` &lt; 16.2836603334639 AND `Petal.Width` &gt;= 1.55 AND `Sepal.Width` &gt;= 2.75 AND `Petal.Width` &gt;= 0.75) THEN 5.1
WHEN (`Sepal.Length` &lt; 6.25 AND `Noise` &gt;= 0.363866494968534 AND `Petal.Width` &gt;= 2.05 AND `Sepal.Length` &lt; 7.05 AND `Noisy.Sepal.Length` &lt; 16.2836603334639 AND `Petal.Width` &gt;= 1.55 AND `Sepal.Width` &gt;= 2.75 AND `Petal.Width` &gt;= 0.75) THEN 5.4
WHEN (`Noisy.Sepal.Length` &lt; 10.8982564356178 AND `Noisy.Sepal.Length` &gt;= 9.52520630750805 AND `Noise` &lt; 0.363866494968534 AND `Petal.Width` &gt;= 2.05 AND `Sepal.Length` &lt; 7.05 AND `Noisy.Sepal.Length` &lt; 16.2836603334639 AND `Petal.Width` &gt;= 1.55 AND `Sepal.Width` &gt;= 2.75 AND `Petal.Width` &gt;= 0.75) THEN 5.6
WHEN (`Noisy.Sepal.Length` &lt; 8.71136267413385 AND `Sepal.Length` &gt;= 6.25 AND `Noise` &gt;= 0.363866494968534 AND `Petal.Width` &gt;= 2.05 AND `Sepal.Length` &lt; 7.05 AND `Noisy.Sepal.Length` &lt; 16.2836603334639 AND `Petal.Width` &gt;= 1.55 AND `Sepal.Width` &gt;= 2.75 AND `Petal.Width` &gt;= 0.75) THEN 5.7
WHEN (`Noisy.Sepal.Length` &gt;= 8.71136267413385 AND `Sepal.Length` &gt;= 6.25 AND `Noise` &gt;= 0.363866494968534 AND `Petal.Width` &gt;= 2.05 AND `Sepal.Length` &lt; 7.05 AND `Noisy.Sepal.Length` &lt; 16.2836603334639 AND `Petal.Width` &gt;= 1.55 AND `Sepal.Width` &gt;= 2.75 AND `Petal.Width` &gt;= 0.75) THEN 5.84
WHEN (`Petal.Width` &lt; 2.2 AND `Noisy.Sepal.Length` &gt;= 10.8982564356178 AND `Noisy.Sepal.Length` &gt;= 9.52520630750805 AND `Noise` &lt; 0.363866494968534 AND `Petal.Width` &gt;= 2.05 AND `Sepal.Length` &lt; 7.05 AND `Noisy.Sepal.Length` &lt; 16.2836603334639 AND `Petal.Width` &gt;= 1.55 AND `Sepal.Width` &gt;= 2.75 AND `Petal.Width` &gt;= 0.75) THEN 5.4
WHEN (`Petal.Width` &gt;= 2.2 AND `Noisy.Sepal.Length` &gt;= 10.8982564356178 AND `Noisy.Sepal.Length` &gt;= 9.52520630750805 AND `Noise` &lt; 0.363866494968534 AND `Petal.Width` &gt;= 2.05 AND `Sepal.Length` &lt; 7.05 AND `Noisy.Sepal.Length` &lt; 16.2836603334639 AND `Petal.Width` &gt;= 1.55 AND `Sepal.Width` &gt;= 2.75 AND `Petal.Width` &gt;= 0.75) THEN 5.3
END</t>
  </si>
  <si>
    <t xml:space="preserve">CASE
WHEN (`Noisy.Sepal.Length` &lt; 6.92580927591771 AND `Petal.Width` &gt;= 0.35 AND `Petal.Width` &lt; 0.8) THEN 1.9
WHEN (`Noisy.Sepal.Length` &gt;= 6.92580927591771 AND `Petal.Width` &gt;= 0.35 AND `Petal.Width` &lt; 0.8) THEN 1.53333333333333
WHEN (`Noisy.Sepal.Length` &lt; 13.4915512200911 AND `Sepal.Length` &lt; 4.75 AND `Petal.Width` &lt; 0.35 AND `Petal.Width` &lt; 0.8) THEN 1.1
WHEN (`Noisy.Sepal.Length` &gt;= 13.4915512200911 AND `Sepal.Length` &lt; 4.75 AND `Petal.Width` &lt; 0.35 AND `Petal.Width` &lt; 0.8) THEN 1.375
WHEN (`Sepal.Width` &lt; 2.75 AND `Sepal.Length` &gt;= 5.85 AND `Species_n` &lt; 2.5 AND `Petal.Width` &gt;= 0.8) THEN 4.83333333333333
WHEN (`Sepal.Width` &lt; 3.3 AND `Sepal.Length` &gt;= 7.05 AND `Species_n` &gt;= 2.5 AND `Petal.Width` &gt;= 0.8) THEN 5.8
WHEN (`Sepal.Width` &gt;= 3.3 AND `Sepal.Length` &gt;= 7.05 AND `Species_n` &gt;= 2.5 AND `Petal.Width` &gt;= 0.8) THEN 6.325
WHEN (`Petal.Width` &gt;= 0.25 AND `Sepal.Length` &lt; 5.05 AND `Sepal.Length` &gt;= 4.75 AND `Petal.Width` &lt; 0.35 AND `Petal.Width` &lt; 0.8) THEN 1.3
WHEN (`Sepal.Width` &lt; 3.6 AND `Sepal.Length` &gt;= 5.05 AND `Sepal.Length` &gt;= 4.75 AND `Petal.Width` &lt; 0.35 AND `Petal.Width` &lt; 0.8) THEN 1.4
WHEN (`Noisy.Sepal.Length` &lt; 10.1938067649957 AND `Noise` &lt; 0.411687098327093 AND `Sepal.Length` &lt; 5.85 AND `Species_n` &lt; 2.5 AND `Petal.Width` &gt;= 0.8) THEN 4.13333333333333
WHEN (`Noisy.Sepal.Length` &gt;= 10.1938067649957 AND `Noise` &lt; 0.411687098327093 AND `Sepal.Length` &lt; 5.85 AND `Species_n` &lt; 2.5 AND `Petal.Width` &gt;= 0.8) THEN 4.5
WHEN (`Sepal.Length` &lt; 5.35 AND `Noise` &gt;= 0.411687098327093 AND `Sepal.Length` &lt; 5.85 AND `Species_n` &lt; 2.5 AND `Petal.Width` &gt;= 0.8) THEN 3.15
WHEN (`Sepal.Length` &lt; 6.2 AND `Sepal.Width` &gt;= 2.75 AND `Sepal.Length` &gt;= 5.85 AND `Species_n` &lt; 2.5 AND `Petal.Width` &gt;= 0.8) THEN 4.3
WHEN (`Noisy.Sepal.Length` &lt; 5.76671118000522 AND `Sepal.Length` &lt; 6.2 AND `Sepal.Length` &lt; 7.05 AND `Species_n` &gt;= 2.5 AND `Petal.Width` &gt;= 0.8) THEN 4.5
WHEN (`Noise` &gt;= 0.860693667200394 AND `Sepal.Length` &gt;= 6.2 AND `Sepal.Length` &lt; 7.05 AND `Species_n` &gt;= 2.5 AND `Petal.Width` &gt;= 0.8) THEN 5.2
WHEN (`Sepal.Width` &lt; 3.15 AND `Petal.Width` &lt; 0.25 AND `Sepal.Length` &lt; 5.05 AND `Sepal.Length` &gt;= 4.75 AND `Petal.Width` &lt; 0.35 AND `Petal.Width` &lt; 0.8) THEN 1.55
WHEN (`Sepal.Length` &lt; 5.45 AND `Sepal.Width` &gt;= 3.6 AND `Sepal.Length` &gt;= 5.05 AND `Sepal.Length` &gt;= 4.75 AND `Petal.Width` &lt; 0.35 AND `Petal.Width` &lt; 0.8) THEN 1.5
WHEN (`Sepal.Length` &gt;= 5.45 AND `Sepal.Width` &gt;= 3.6 AND `Sepal.Length` &gt;= 5.05 AND `Sepal.Length` &gt;= 4.75 AND `Petal.Width` &lt; 0.35 AND `Petal.Width` &lt; 0.8) THEN 1.4
WHEN (`Noise` &gt;= 0.772272110567428 AND `Sepal.Length` &gt;= 5.35 AND `Noise` &gt;= 0.411687098327093 AND `Sepal.Length` &lt; 5.85 AND `Species_n` &lt; 2.5 AND `Petal.Width` &gt;= 0.8) THEN 3.9
WHEN (`Petal.Width` &gt;= 1.45 AND `Sepal.Length` &gt;= 6.2 AND `Sepal.Width` &gt;= 2.75 AND `Sepal.Length` &gt;= 5.85 AND `Species_n` &lt; 2.5 AND `Petal.Width` &gt;= 0.8) THEN 4.775
WHEN (`Noise` &lt; 0.499782278086059 AND `Noisy.Sepal.Length` &gt;= 5.76671118000522 AND `Sepal.Length` &lt; 6.2 AND `Sepal.Length` &lt; 7.05 AND `Species_n` &gt;= 2.5 AND `Petal.Width` &gt;= 0.8) THEN 5.1
WHEN (`Noise` &gt;= 0.499782278086059 AND `Noisy.Sepal.Length` &gt;= 5.76671118000522 AND `Sepal.Length` &lt; 6.2 AND `Sepal.Length` &lt; 7.05 AND `Species_n` &gt;= 2.5 AND `Petal.Width` &gt;= 0.8) THEN 4.95
WHEN (`Sepal.Width` &gt;= 3.25 AND `Noise` &lt; 0.860693667200394 AND `Sepal.Length` &gt;= 6.2 AND `Sepal.Length` &lt; 7.05 AND `Species_n` &gt;= 2.5 AND `Petal.Width` &gt;= 0.8) THEN 5.75
WHEN (`Sepal.Length` &lt; 4.95 AND `Sepal.Width` &gt;= 3.15 AND `Petal.Width` &lt; 0.25 AND `Sepal.Length` &lt; 5.05 AND `Sepal.Length` &gt;= 4.75 AND `Petal.Width` &lt; 0.35 AND `Petal.Width` &lt; 0.8) THEN 1.4
WHEN (`Sepal.Length` &lt; 5.65 AND `Noise` &lt; 0.772272110567428 AND `Sepal.Length` &gt;= 5.35 AND `Noise` &gt;= 0.411687098327093 AND `Sepal.Length` &lt; 5.85 AND `Species_n` &lt; 2.5 AND `Petal.Width` &gt;= 0.8) THEN 3.6
WHEN (`Sepal.Length` &gt;= 5.65 AND `Noise` &lt; 0.772272110567428 AND `Sepal.Length` &gt;= 5.35 AND `Noise` &gt;= 0.411687098327093 AND `Sepal.Length` &lt; 5.85 AND `Species_n` &lt; 2.5 AND `Petal.Width` &gt;= 0.8) THEN 3.5
WHEN (`Sepal.Width` &gt;= 3.15 AND `Petal.Width` &lt; 1.45 AND `Sepal.Length` &gt;= 6.2 AND `Sepal.Width` &gt;= 2.75 AND `Sepal.Length` &gt;= 5.85 AND `Species_n` &lt; 2.5 AND `Petal.Width` &gt;= 0.8) THEN 4.7
WHEN (`Sepal.Length` &gt;= 6.65 AND `Sepal.Width` &lt; 3.25 AND `Noise` &lt; 0.860693667200394 AND `Sepal.Length` &gt;= 6.2 AND `Sepal.Length` &lt; 7.05 AND `Species_n` &gt;= 2.5 AND `Petal.Width` &gt;= 0.8) THEN 5.56666666666667
WHEN (`Noisy.Sepal.Length` &lt; 9.49876300059259 AND `Sepal.Length` &gt;= 4.95 AND `Sepal.Width` &gt;= 3.15 AND `Petal.Width` &lt; 0.25 AND `Sepal.Length` &lt; 5.05 AND `Sepal.Length` &gt;= 4.75 AND `Petal.Width` &lt; 0.35 AND `Petal.Width` &lt; 0.8) THEN 1.4
WHEN (`Noisy.Sepal.Length` &gt;= 9.49876300059259 AND `Sepal.Length` &gt;= 4.95 AND `Sepal.Width` &gt;= 3.15 AND `Petal.Width` &lt; 0.25 AND `Sepal.Length` &lt; 5.05 AND `Sepal.Length` &gt;= 4.75 AND `Petal.Width` &lt; 0.35 AND `Petal.Width` &lt; 0.8) THEN 1.2
WHEN (`Noise` &lt; 0.764855831977911 AND `Sepal.Width` &lt; 3.15 AND `Petal.Width` &lt; 1.45 AND `Sepal.Length` &gt;= 6.2 AND `Sepal.Width` &gt;= 2.75 AND `Sepal.Length` &gt;= 5.85 AND `Species_n` &lt; 2.5 AND `Petal.Width` &gt;= 0.8) THEN 4.4
WHEN (`Noise` &gt;= 0.764855831977911 AND `Sepal.Width` &lt; 3.15 AND `Petal.Width` &lt; 1.45 AND `Sepal.Length` &gt;= 6.2 AND `Sepal.Width` &gt;= 2.75 AND `Sepal.Length` &gt;= 5.85 AND `Species_n` &lt; 2.5 AND `Petal.Width` &gt;= 0.8) THEN 4.6
WHEN (`Noisy.Sepal.Length` &lt; 10.6667151032481 AND `Sepal.Length` &lt; 6.65 AND `Sepal.Width` &lt; 3.25 AND `Noise` &lt; 0.860693667200394 AND `Sepal.Length` &gt;= 6.2 AND `Sepal.Length` &lt; 7.05 AND `Species_n` &gt;= 2.5 AND `Petal.Width` &gt;= 0.8) THEN 5.16666666666667
WHEN (`Noise` &lt; 0.627450913656503 AND `Noisy.Sepal.Length` &gt;= 10.6667151032481 AND `Sepal.Length` &lt; 6.65 AND `Sepal.Width` &lt; 3.25 AND `Noise` &lt; 0.860693667200394 AND `Sepal.Length` &gt;= 6.2 AND `Sepal.Length` &lt; 7.05 AND `Species_n` &gt;= 2.5 AND `Petal.Width` &gt;= 0.8) THEN 5.64
WHEN (`Noise` &gt;= 0.627450913656503 AND `Noisy.Sepal.Length` &gt;= 10.6667151032481 AND `Sepal.Length` &lt; 6.65 AND `Sepal.Width` &lt; 3.25 AND `Noise` &lt; 0.860693667200394 AND `Sepal.Length` &gt;= 6.2 AND `Sepal.Length` &lt; 7.05 AND `Species_n` &gt;= 2.5 AND `Petal.Width` &gt;= 0.8) THEN 5.1
END</t>
  </si>
  <si>
    <t xml:space="preserve">CASE
WHEN (`Sepal.Width` &lt; 3.05 AND `Noisy.Sepal.Length` &lt; 6.69681347208098 AND `Sepal.Length` &lt; 5.45) THEN 4.1
WHEN (`Sepal.Width` &gt;= 3.05 AND `Noisy.Sepal.Length` &lt; 6.69681347208098 AND `Sepal.Length` &lt; 5.45) THEN 1.48
WHEN (`Petal.Width` &lt; 0.7 AND `Sepal.Length` &lt; 5.9 AND `Sepal.Length` &gt;= 5.45) THEN 1.4
WHEN (`Sepal.Length` &lt; 4.35 AND `Sepal.Width` &lt; 3.3 AND `Noisy.Sepal.Length` &gt;= 6.69681347208098 AND `Sepal.Length` &lt; 5.45) THEN 1.1
WHEN (`Noise` &lt; 0.372205945197493 AND `Petal.Width` &gt;= 0.7 AND `Sepal.Length` &lt; 5.9 AND `Sepal.Length` &gt;= 5.45) THEN 4.36
WHEN (`Sepal.Length` &gt;= 4.9 AND `Sepal.Length` &gt;= 4.35 AND `Sepal.Width` &lt; 3.3 AND `Noisy.Sepal.Length` &gt;= 6.69681347208098 AND `Sepal.Length` &lt; 5.45) THEN 1.6
WHEN (`Noisy.Sepal.Length` &gt;= 14.1714889103547 AND `Sepal.Length` &lt; 5.15 AND `Sepal.Width` &gt;= 3.3 AND `Noisy.Sepal.Length` &gt;= 6.69681347208098 AND `Sepal.Length` &lt; 5.45) THEN 1.6
WHEN (`Noise` &lt; 0.450937734916806 AND `Sepal.Length` &gt;= 5.15 AND `Sepal.Width` &gt;= 3.3 AND `Noisy.Sepal.Length` &gt;= 6.69681347208098 AND `Sepal.Length` &lt; 5.45) THEN 1.36666666666667
WHEN (`Noise` &gt;= 0.450937734916806 AND `Sepal.Length` &gt;= 5.15 AND `Sepal.Width` &gt;= 3.3 AND `Noisy.Sepal.Length` &gt;= 6.69681347208098 AND `Sepal.Length` &lt; 5.45) THEN 1.5
WHEN (`Noise` &lt; 0.331936169764958 AND `Petal.Width` &lt; 1.45 AND `Species_n` &lt; 2.5 AND `Sepal.Length` &gt;= 5.9 AND `Sepal.Length` &gt;= 5.45) THEN 4.35
WHEN (`Sepal.Length` &lt; 6.15 AND `Petal.Width` &gt;= 1.45 AND `Species_n` &lt; 2.5 AND `Sepal.Length` &gt;= 5.9 AND `Sepal.Length` &gt;= 5.45) THEN 5.1
WHEN (`Petal.Width` &gt;= 2.4 AND `Noise` &lt; 0.43212113797199 AND `Species_n` &gt;= 2.5 AND `Sepal.Length` &gt;= 5.9 AND `Sepal.Length` &gt;= 5.45) THEN 5.78
WHEN (`Sepal.Length` &lt; 6.15 AND `Noise` &gt;= 0.43212113797199 AND `Species_n` &gt;= 2.5 AND `Sepal.Length` &gt;= 5.9 AND `Sepal.Length` &gt;= 5.45) THEN 4.9
WHEN (`Sepal.Width` &lt; 3.1 AND `Sepal.Length` &lt; 4.9 AND `Sepal.Length` &gt;= 4.35 AND `Sepal.Width` &lt; 3.3 AND `Noisy.Sepal.Length` &gt;= 6.69681347208098 AND `Sepal.Length` &lt; 5.45) THEN 1.4
WHEN (`Sepal.Width` &gt;= 3.1 AND `Sepal.Length` &lt; 4.9 AND `Sepal.Length` &gt;= 4.35 AND `Sepal.Width` &lt; 3.3 AND `Noisy.Sepal.Length` &gt;= 6.69681347208098 AND `Sepal.Length` &lt; 5.45) THEN 1.3
WHEN (`Noise` &lt; 0.342546156491153 AND `Noisy.Sepal.Length` &lt; 14.1714889103547 AND `Sepal.Length` &lt; 5.15 AND `Sepal.Width` &gt;= 3.3 AND `Noisy.Sepal.Length` &gt;= 6.69681347208098 AND `Sepal.Length` &lt; 5.45) THEN 1.43333333333333
WHEN (`Noise` &gt;= 0.342546156491153 AND `Noisy.Sepal.Length` &lt; 14.1714889103547 AND `Sepal.Length` &lt; 5.15 AND `Sepal.Width` &gt;= 3.3 AND `Noisy.Sepal.Length` &gt;= 6.69681347208098 AND `Sepal.Length` &lt; 5.45) THEN 1.525
WHEN (`Petal.Width` &lt; 1.05 AND `Sepal.Width` &lt; 2.55 AND `Noise` &gt;= 0.372205945197493 AND `Petal.Width` &gt;= 0.7 AND `Sepal.Length` &lt; 5.9 AND `Sepal.Length` &gt;= 5.45) THEN 3.7
WHEN (`Noisy.Sepal.Length` &lt; 10.5960699606221 AND `Sepal.Width` &gt;= 2.55 AND `Noise` &gt;= 0.372205945197493 AND `Petal.Width` &gt;= 0.7 AND `Sepal.Length` &lt; 5.9 AND `Sepal.Length` &gt;= 5.45) THEN 3.525
WHEN (`Noisy.Sepal.Length` &gt;= 10.5960699606221 AND `Sepal.Width` &gt;= 2.55 AND `Noise` &gt;= 0.372205945197493 AND `Petal.Width` &gt;= 0.7 AND `Sepal.Length` &lt; 5.9 AND `Sepal.Length` &gt;= 5.45) THEN 3.9
WHEN (`Noisy.Sepal.Length` &lt; 14.3143055051099 AND `Noise` &gt;= 0.331936169764958 AND `Petal.Width` &lt; 1.45 AND `Species_n` &lt; 2.5 AND `Sepal.Length` &gt;= 5.9 AND `Sepal.Length` &gt;= 5.45) THEN 4.4
WHEN (`Noisy.Sepal.Length` &gt;= 14.3143055051099 AND `Noise` &gt;= 0.331936169764958 AND `Petal.Width` &lt; 1.45 AND `Species_n` &lt; 2.5 AND `Sepal.Length` &gt;= 5.9 AND `Sepal.Length` &gt;= 5.45) THEN 4.7
WHEN (`Noisy.Sepal.Length` &lt; 13.9064663924743 AND `Sepal.Length` &gt;= 6.15 AND `Petal.Width` &gt;= 1.45 AND `Species_n` &lt; 2.5 AND `Sepal.Length` &gt;= 5.9 AND `Sepal.Length` &gt;= 5.45) THEN 4.675
WHEN (`Noisy.Sepal.Length` &gt;= 13.9064663924743 AND `Sepal.Length` &gt;= 6.15 AND `Petal.Width` &gt;= 1.45 AND `Species_n` &lt; 2.5 AND `Sepal.Length` &gt;= 5.9 AND `Sepal.Length` &gt;= 5.45) THEN 4.9
WHEN (`Noise` &lt; 0.0927557327086106 AND `Petal.Width` &lt; 2.4 AND `Noise` &lt; 0.43212113797199 AND `Species_n` &gt;= 2.5 AND `Sepal.Length` &gt;= 5.9 AND `Sepal.Length` &gt;= 5.45) THEN 5.6
WHEN (`Sepal.Width` &lt; 2.95 AND `Sepal.Length` &gt;= 6.15 AND `Noise` &gt;= 0.43212113797199 AND `Species_n` &gt;= 2.5 AND `Sepal.Length` &gt;= 5.9 AND `Sepal.Length` &gt;= 5.45) THEN 5.86
WHEN (`Sepal.Length` &lt; 5.55 AND `Petal.Width` &gt;= 1.05 AND `Sepal.Width` &lt; 2.55 AND `Noise` &gt;= 0.372205945197493 AND `Petal.Width` &gt;= 0.7 AND `Sepal.Length` &lt; 5.9 AND `Sepal.Length` &gt;= 5.45) THEN 4.0
WHEN (`Sepal.Length` &gt;= 5.55 AND `Petal.Width` &gt;= 1.05 AND `Sepal.Width` &lt; 2.55 AND `Noise` &gt;= 0.372205945197493 AND `Petal.Width` &gt;= 0.7 AND `Sepal.Length` &lt; 5.9 AND `Sepal.Length` &gt;= 5.45) THEN 3.9
WHEN (`Petal.Width` &lt; 1.7 AND `Noise` &gt;= 0.0927557327086106 AND `Petal.Width` &lt; 2.4 AND `Noise` &lt; 0.43212113797199 AND `Species_n` &gt;= 2.5 AND `Sepal.Length` &gt;= 5.9 AND `Sepal.Length` &gt;= 5.45) THEN 5.05
WHEN (`Noise` &gt;= 0.774271911941469 AND `Sepal.Width` &gt;= 2.95 AND `Sepal.Length` &gt;= 6.15 AND `Noise` &gt;= 0.43212113797199 AND `Species_n` &gt;= 2.5 AND `Sepal.Length` &gt;= 5.9 AND `Sepal.Length` &gt;= 5.45) THEN 5.3
WHEN (`Noise` &gt;= 0.312416300992481 AND `Petal.Width` &gt;= 1.7 AND `Noise` &gt;= 0.0927557327086106 AND `Petal.Width` &lt; 2.4 AND `Noise` &lt; 0.43212113797199 AND `Species_n` &gt;= 2.5 AND `Sepal.Length` &gt;= 5.9 AND `Sepal.Length` &gt;= 5.45) THEN 5.4
WHEN (`Petal.Width` &lt; 2.45 AND `Noise` &lt; 0.774271911941469 AND `Sepal.Width` &gt;= 2.95 AND `Sepal.Length` &gt;= 6.15 AND `Noise` &gt;= 0.43212113797199 AND `Species_n` &gt;= 2.5 AND `Sepal.Length` &gt;= 5.9 AND `Sepal.Length` &gt;= 5.45) THEN 5.66
WHEN (`Petal.Width` &gt;= 2.45 AND `Noise` &lt; 0.774271911941469 AND `Sepal.Width` &gt;= 2.95 AND `Sepal.Length` &gt;= 6.15 AND `Noise` &gt;= 0.43212113797199 AND `Species_n` &gt;= 2.5 AND `Sepal.Length` &gt;= 5.9 AND `Sepal.Length` &gt;= 5.45) THEN 6.0
WHEN (`Noise` &gt;= 0.301368010346778 AND `Noise` &lt; 0.312416300992481 AND `Petal.Width` &gt;= 1.7 AND `Noise` &gt;= 0.0927557327086106 AND `Petal.Width` &lt; 2.4 AND `Noise` &lt; 0.43212113797199 AND `Species_n` &gt;= 2.5 AND `Sepal.Length` &gt;= 5.9 AND `Sepal.Length` &gt;= 5.45) THEN 5.1
WHEN (`Sepal.Length` &lt; 6.45 AND `Noise` &lt; 0.301368010346778 AND `Noise` &lt; 0.312416300992481 AND `Petal.Width` &gt;= 1.7 AND `Noise` &gt;= 0.0927557327086106 AND `Petal.Width` &lt; 2.4 AND `Noise` &lt; 0.43212113797199 AND `Species_n` &gt;= 2.5 AND `Sepal.Length` &gt;= 5.9 AND `Sepal.Length` &gt;= 5.45) THEN 5.3
WHEN (`Sepal.Length` &gt;= 6.45 AND `Noise` &lt; 0.301368010346778 AND `Noise` &lt; 0.312416300992481 AND `Petal.Width` &gt;= 1.7 AND `Noise` &gt;= 0.0927557327086106 AND `Petal.Width` &lt; 2.4 AND `Noise` &lt; 0.43212113797199 AND `Species_n` &gt;= 2.5 AND `Sepal.Length` &gt;= 5.9 AND `Sepal.Length` &gt;= 5.45) THEN 5.2
END</t>
  </si>
  <si>
    <t xml:space="preserve">CASE
WHEN (`Noisy.Sepal.Length` &lt; 6.51039984747767 AND `Species_n` &lt; 1.5) THEN 1.8
WHEN (`Noisy.Sepal.Length` &gt;= 16.6738357269671 AND `Species_n` &gt;= 1.5) THEN 6.53333333333333
WHEN (`Petal.Width` &gt;= 0.45 AND `Noisy.Sepal.Length` &gt;= 6.51039984747767 AND `Species_n` &lt; 1.5) THEN 1.66666666666667
WHEN (`Noisy.Sepal.Length` &gt;= 13.8047684214078 AND `Noise` &lt; 0.153525096480735 AND `Noisy.Sepal.Length` &lt; 16.6738357269671 AND `Species_n` &gt;= 1.5) THEN 6.7
WHEN (`Petal.Width` &lt; 0.15 AND `Sepal.Length` &lt; 5.05 AND `Petal.Width` &lt; 0.45 AND `Noisy.Sepal.Length` &gt;= 6.51039984747767 AND `Species_n` &lt; 1.5) THEN 1.4
WHEN (`Noisy.Sepal.Length` &gt;= 13.5859131403267 AND `Sepal.Length` &gt;= 5.05 AND `Petal.Width` &lt; 0.45 AND `Noisy.Sepal.Length` &gt;= 6.51039984747767 AND `Species_n` &lt; 1.5) THEN 1.3
WHEN (`Species_n` &lt; 2.5 AND `Noisy.Sepal.Length` &lt; 13.8047684214078 AND `Noise` &lt; 0.153525096480735 AND `Noisy.Sepal.Length` &lt; 16.6738357269671 AND `Species_n` &gt;= 1.5) THEN 4.6
WHEN (`Noisy.Sepal.Length` &lt; 8.92876338991336 AND `Petal.Width` &lt; 1.35 AND `Noise` &gt;= 0.153525096480735 AND `Noisy.Sepal.Length` &lt; 16.6738357269671 AND `Species_n` &gt;= 1.5) THEN 3.64
WHEN (`Noise` &lt; 0.0504177941475064 AND `Noisy.Sepal.Length` &lt; 13.5859131403267 AND `Sepal.Length` &gt;= 5.05 AND `Petal.Width` &lt; 0.45 AND `Noisy.Sepal.Length` &gt;= 6.51039984747767 AND `Species_n` &lt; 1.5) THEN 1.4
WHEN (`Noise` &gt;= 0.106843823101372 AND `Species_n` &gt;= 2.5 AND `Noisy.Sepal.Length` &lt; 13.8047684214078 AND `Noise` &lt; 0.153525096480735 AND `Noisy.Sepal.Length` &lt; 16.6738357269671 AND `Species_n` &gt;= 1.5) THEN 5.3
WHEN (`Sepal.Width` &gt;= 2.75 AND `Noisy.Sepal.Length` &gt;= 8.92876338991336 AND `Petal.Width` &lt; 1.35 AND `Noise` &gt;= 0.153525096480735 AND `Noisy.Sepal.Length` &lt; 16.6738357269671 AND `Species_n` &gt;= 1.5) THEN 4.43333333333333
WHEN (`Petal.Width` &gt;= 1.55 AND `Species_n` &lt; 2.5 AND `Petal.Width` &gt;= 1.35 AND `Noise` &gt;= 0.153525096480735 AND `Noisy.Sepal.Length` &lt; 16.6738357269671 AND `Species_n` &gt;= 1.5) THEN 4.975
WHEN (`Noisy.Sepal.Length` &lt; 6.93042546892539 AND `Species_n` &gt;= 2.5 AND `Petal.Width` &gt;= 1.35 AND `Noise` &gt;= 0.153525096480735 AND `Noisy.Sepal.Length` &lt; 16.6738357269671 AND `Species_n` &gt;= 1.5) THEN 4.5
WHEN (`Noisy.Sepal.Length` &lt; 12.6746185699012 AND `Noise` &lt; 0.217034924193285 AND `Petal.Width` &gt;= 0.15 AND `Sepal.Length` &lt; 5.05 AND `Petal.Width` &lt; 0.45 AND `Noisy.Sepal.Length` &gt;= 6.51039984747767 AND `Species_n` &lt; 1.5) THEN 1.4
WHEN (`Noisy.Sepal.Length` &gt;= 12.6746185699012 AND `Noise` &lt; 0.217034924193285 AND `Petal.Width` &gt;= 0.15 AND `Sepal.Length` &lt; 5.05 AND `Petal.Width` &lt; 0.45 AND `Noisy.Sepal.Length` &gt;= 6.51039984747767 AND `Species_n` &lt; 1.5) THEN 1.5
WHEN (`Sepal.Length` &lt; 4.65 AND `Noise` &gt;= 0.217034924193285 AND `Petal.Width` &gt;= 0.15 AND `Sepal.Length` &lt; 5.05 AND `Petal.Width` &lt; 0.45 AND `Noisy.Sepal.Length` &gt;= 6.51039984747767 AND `Species_n` &lt; 1.5) THEN 1.35
WHEN (`Petal.Width` &lt; 0.25 AND `Noise` &gt;= 0.0504177941475064 AND `Noisy.Sepal.Length` &lt; 13.5859131403267 AND `Sepal.Length` &gt;= 5.05 AND `Petal.Width` &lt; 0.45 AND `Noisy.Sepal.Length` &gt;= 6.51039984747767 AND `Species_n` &lt; 1.5) THEN 1.46666666666667
WHEN (`Petal.Width` &gt;= 0.25 AND `Noise` &gt;= 0.0504177941475064 AND `Noisy.Sepal.Length` &lt; 13.5859131403267 AND `Sepal.Length` &gt;= 5.05 AND `Petal.Width` &lt; 0.45 AND `Noisy.Sepal.Length` &gt;= 6.51039984747767 AND `Species_n` &lt; 1.5) THEN 1.5
WHEN (`Noisy.Sepal.Length` &lt; 9.14995334423147 AND `Noise` &lt; 0.106843823101372 AND `Species_n` &gt;= 2.5 AND `Noisy.Sepal.Length` &lt; 13.8047684214078 AND `Noise` &lt; 0.153525096480735 AND `Noisy.Sepal.Length` &lt; 16.6738357269671 AND `Species_n` &gt;= 1.5) THEN 5.7
WHEN (`Noisy.Sepal.Length` &gt;= 9.14995334423147 AND `Noise` &lt; 0.106843823101372 AND `Species_n` &gt;= 2.5 AND `Noisy.Sepal.Length` &lt; 13.8047684214078 AND `Noise` &lt; 0.153525096480735 AND `Noisy.Sepal.Length` &lt; 16.6738357269671 AND `Species_n` &gt;= 1.5) THEN 5.6
WHEN (`Noise` &lt; 0.403705110191368 AND `Sepal.Width` &lt; 2.75 AND `Noisy.Sepal.Length` &gt;= 8.92876338991336 AND `Petal.Width` &lt; 1.35 AND `Noise` &gt;= 0.153525096480735 AND `Noisy.Sepal.Length` &lt; 16.6738357269671 AND `Species_n` &gt;= 1.5) THEN 4.15
WHEN (`Noise` &gt;= 0.403705110191368 AND `Sepal.Width` &lt; 2.75 AND `Noisy.Sepal.Length` &gt;= 8.92876338991336 AND `Petal.Width` &lt; 1.35 AND `Noise` &gt;= 0.153525096480735 AND `Noisy.Sepal.Length` &lt; 16.6738357269671 AND `Species_n` &gt;= 1.5) THEN 3.9
WHEN (`Sepal.Length` &gt;= 6.75 AND `Petal.Width` &lt; 1.55 AND `Species_n` &lt; 2.5 AND `Petal.Width` &gt;= 1.35 AND `Noise` &gt;= 0.153525096480735 AND `Noisy.Sepal.Length` &lt; 16.6738357269671 AND `Species_n` &gt;= 1.5) THEN 4.82
WHEN (`Petal.Width` &lt; 0.25 AND `Sepal.Length` &gt;= 4.65 AND `Noise` &gt;= 0.217034924193285 AND `Petal.Width` &gt;= 0.15 AND `Sepal.Length` &lt; 5.05 AND `Petal.Width` &lt; 0.45 AND `Noisy.Sepal.Length` &gt;= 6.51039984747767 AND `Species_n` &lt; 1.5) THEN 1.325
WHEN (`Petal.Width` &gt;= 0.25 AND `Sepal.Length` &gt;= 4.65 AND `Noise` &gt;= 0.217034924193285 AND `Petal.Width` &gt;= 0.15 AND `Sepal.Length` &lt; 5.05 AND `Petal.Width` &lt; 0.45 AND `Noisy.Sepal.Length` &gt;= 6.51039984747767 AND `Species_n` &lt; 1.5) THEN 1.3
WHEN (`Sepal.Length` &lt; 6.55 AND `Sepal.Length` &lt; 6.75 AND `Petal.Width` &lt; 1.55 AND `Species_n` &lt; 2.5 AND `Petal.Width` &gt;= 1.35 AND `Noise` &gt;= 0.153525096480735 AND `Noisy.Sepal.Length` &lt; 16.6738357269671 AND `Species_n` &gt;= 1.5) THEN 4.575
WHEN (`Sepal.Length` &gt;= 6.55 AND `Sepal.Length` &lt; 6.75 AND `Petal.Width` &lt; 1.55 AND `Species_n` &lt; 2.5 AND `Petal.Width` &gt;= 1.35 AND `Noise` &gt;= 0.153525096480735 AND `Noisy.Sepal.Length` &lt; 16.6738357269671 AND `Species_n` &gt;= 1.5) THEN 4.4
WHEN (`Sepal.Width` &lt; 2.9 AND `Petal.Width` &lt; 2.05 AND `Noisy.Sepal.Length` &gt;= 6.93042546892539 AND `Species_n` &gt;= 2.5 AND `Petal.Width` &gt;= 1.35 AND `Noise` &gt;= 0.153525096480735 AND `Noisy.Sepal.Length` &lt; 16.6738357269671 AND `Species_n` &gt;= 1.5) THEN 5.05
WHEN (`Noisy.Sepal.Length` &lt; 8.88432388138026 AND `Petal.Width` &gt;= 2.05 AND `Noisy.Sepal.Length` &gt;= 6.93042546892539 AND `Species_n` &gt;= 2.5 AND `Petal.Width` &gt;= 1.35 AND `Noise` &gt;= 0.153525096480735 AND `Noisy.Sepal.Length` &lt; 16.6738357269671 AND `Species_n` &gt;= 1.5) THEN 5.1
WHEN (`Noisy.Sepal.Length` &lt; 13.7109845836181 AND `Sepal.Width` &gt;= 2.9 AND `Petal.Width` &lt; 2.05 AND `Noisy.Sepal.Length` &gt;= 6.93042546892539 AND `Species_n` &gt;= 2.5 AND `Petal.Width` &gt;= 1.35 AND `Noise` &gt;= 0.153525096480735 AND `Noisy.Sepal.Length` &lt; 16.6738357269671 AND `Species_n` &gt;= 1.5) THEN 5.0
WHEN (`Noisy.Sepal.Length` &gt;= 13.7109845836181 AND `Sepal.Width` &gt;= 2.9 AND `Petal.Width` &lt; 2.05 AND `Noisy.Sepal.Length` &gt;= 6.93042546892539 AND `Species_n` &gt;= 2.5 AND `Petal.Width` &gt;= 1.35 AND `Noise` &gt;= 0.153525096480735 AND `Noisy.Sepal.Length` &lt; 16.6738357269671 AND `Species_n` &gt;= 1.5) THEN 5.8
WHEN (`Sepal.Width` &lt; 3.15 AND `Noisy.Sepal.Length` &gt;= 8.88432388138026 AND `Petal.Width` &gt;= 2.05 AND `Noisy.Sepal.Length` &gt;= 6.93042546892539 AND `Species_n` &gt;= 2.5 AND `Petal.Width` &gt;= 1.35 AND `Noise` &gt;= 0.153525096480735 AND `Noisy.Sepal.Length` &lt; 16.6738357269671 AND `Species_n` &gt;= 1.5) THEN 5.56
WHEN (`Sepal.Width` &gt;= 3.15 AND `Noisy.Sepal.Length` &gt;= 8.88432388138026 AND `Petal.Width` &gt;= 2.05 AND `Noisy.Sepal.Length` &gt;= 6.93042546892539 AND `Species_n` &gt;= 2.5 AND `Petal.Width` &gt;= 1.35 AND `Noise` &gt;= 0.153525096480735 AND `Noisy.Sepal.Length` &lt; 16.6738357269671 AND `Species_n` &gt;= 1.5) THEN 5.9
END</t>
  </si>
  <si>
    <t xml:space="preserve">CASE
WHEN (`Species_n` &gt;= 2.0 AND `Sepal.Width` &gt;= 3.35) THEN 5.6
WHEN (`Sepal.Length` &lt; 6.65 AND `Noisy.Sepal.Length` &gt;= 15.0763298692182 AND `Sepal.Width` &lt; 3.35) THEN 4.8
WHEN (`Sepal.Length` &gt;= 6.65 AND `Noisy.Sepal.Length` &gt;= 15.0763298692182 AND `Sepal.Width` &lt; 3.35) THEN 6.15
WHEN (`Noisy.Sepal.Length` &lt; 6.54211717876606 AND `Species_n` &lt; 2.0 AND `Sepal.Width` &gt;= 3.35) THEN 1.76666666666667
WHEN (`Noise` &gt;= 0.653266698354855 AND `Petal.Width` &lt; 0.75 AND `Noisy.Sepal.Length` &lt; 15.0763298692182 AND `Sepal.Width` &lt; 3.35) THEN 1.55
WHEN (`Petal.Width` &lt; 0.15 AND `Noise` &lt; 0.653266698354855 AND `Petal.Width` &lt; 0.75 AND `Noisy.Sepal.Length` &lt; 15.0763298692182 AND `Sepal.Width` &lt; 3.35) THEN 1.1
WHEN (`Noise` &lt; 0.355519011965953 AND `Sepal.Length` &lt; 5.05 AND `Noisy.Sepal.Length` &gt;= 6.54211717876606 AND `Species_n` &lt; 2.0 AND `Sepal.Width` &gt;= 3.35) THEN 1.4
WHEN (`Noise` &gt;= 0.355519011965953 AND `Sepal.Length` &lt; 5.05 AND `Noisy.Sepal.Length` &gt;= 6.54211717876606 AND `Species_n` &lt; 2.0 AND `Sepal.Width` &gt;= 3.35) THEN 1.3
WHEN (`Noise` &gt;= 0.565724759362638 AND `Sepal.Length` &gt;= 5.05 AND `Noisy.Sepal.Length` &gt;= 6.54211717876606 AND `Species_n` &lt; 2.0 AND `Sepal.Width` &gt;= 3.35) THEN 1.6
WHEN (`Sepal.Width` &gt;= 3.1 AND `Petal.Width` &gt;= 0.15 AND `Noise` &lt; 0.653266698354855 AND `Petal.Width` &lt; 0.75 AND `Noisy.Sepal.Length` &lt; 15.0763298692182 AND `Sepal.Width` &lt; 3.35) THEN 1.36666666666667
WHEN (`Sepal.Width` &gt;= 2.65 AND `Petal.Width` &lt; 1.45 AND `Sepal.Width` &lt; 2.75 AND `Petal.Width` &gt;= 0.75 AND `Noisy.Sepal.Length` &lt; 15.0763298692182 AND `Sepal.Width` &lt; 3.35) THEN 3.96
WHEN (`Noise` &lt; 0.352039361605421 AND `Petal.Width` &gt;= 1.45 AND `Sepal.Width` &lt; 2.75 AND `Petal.Width` &gt;= 0.75 AND `Noisy.Sepal.Length` &lt; 15.0763298692182 AND `Sepal.Width` &lt; 3.35) THEN 4.5
WHEN (`Petal.Width` &gt;= 1.35 AND `Sepal.Length` &lt; 6.2 AND `Sepal.Width` &gt;= 2.75 AND `Petal.Width` &gt;= 0.75 AND `Noisy.Sepal.Length` &lt; 15.0763298692182 AND `Sepal.Width` &lt; 3.35) THEN 4.73333333333333
WHEN (`Sepal.Length` &lt; 4.7 AND `Sepal.Width` &lt; 3.1 AND `Petal.Width` &gt;= 0.15 AND `Noise` &lt; 0.653266698354855 AND `Petal.Width` &lt; 0.75 AND `Noisy.Sepal.Length` &lt; 15.0763298692182 AND `Sepal.Width` &lt; 3.35) THEN 1.36
WHEN (`Sepal.Length` &gt;= 4.7 AND `Sepal.Width` &lt; 3.1 AND `Petal.Width` &gt;= 0.15 AND `Noise` &lt; 0.653266698354855 AND `Petal.Width` &lt; 0.75 AND `Noisy.Sepal.Length` &lt; 15.0763298692182 AND `Sepal.Width` &lt; 3.35) THEN 1.6
WHEN (`Sepal.Length` &lt; 5.2 AND `Sepal.Width` &lt; 2.65 AND `Petal.Width` &lt; 1.45 AND `Sepal.Width` &lt; 2.75 AND `Petal.Width` &gt;= 0.75 AND `Noisy.Sepal.Length` &lt; 15.0763298692182 AND `Sepal.Width` &lt; 3.35) THEN 3.3
WHEN (`Sepal.Length` &lt; 6.5 AND `Noise` &gt;= 0.352039361605421 AND `Petal.Width` &gt;= 1.45 AND `Sepal.Width` &lt; 2.75 AND `Petal.Width` &gt;= 0.75 AND `Noisy.Sepal.Length` &lt; 15.0763298692182 AND `Sepal.Width` &lt; 3.35) THEN 5.0
WHEN (`Sepal.Length` &gt;= 6.5 AND `Noise` &gt;= 0.352039361605421 AND `Petal.Width` &gt;= 1.45 AND `Sepal.Width` &lt; 2.75 AND `Petal.Width` &gt;= 0.75 AND `Noisy.Sepal.Length` &lt; 15.0763298692182 AND `Sepal.Width` &lt; 3.35) THEN 5.8
WHEN (`Noisy.Sepal.Length` &lt; 8.48625980024226 AND `Petal.Width` &lt; 1.35 AND `Sepal.Length` &lt; 6.2 AND `Sepal.Width` &gt;= 2.75 AND `Petal.Width` &gt;= 0.75 AND `Noisy.Sepal.Length` &lt; 15.0763298692182 AND `Sepal.Width` &lt; 3.35) THEN 3.975
WHEN (`Noise` &lt; 0.187409563455731 AND `Species_n` &lt; 2.5 AND `Sepal.Length` &gt;= 6.2 AND `Sepal.Width` &gt;= 2.75 AND `Petal.Width` &gt;= 0.75 AND `Noisy.Sepal.Length` &lt; 15.0763298692182 AND `Sepal.Width` &lt; 3.35) THEN 5.0
WHEN (`Noise` &gt;= 0.187409563455731 AND `Species_n` &lt; 2.5 AND `Sepal.Length` &gt;= 6.2 AND `Sepal.Width` &gt;= 2.75 AND `Petal.Width` &gt;= 0.75 AND `Noisy.Sepal.Length` &lt; 15.0763298692182 AND `Sepal.Width` &lt; 3.35) THEN 4.525
WHEN (`Sepal.Length` &gt;= 7.25 AND `Species_n` &gt;= 2.5 AND `Sepal.Length` &gt;= 6.2 AND `Sepal.Width` &gt;= 2.75 AND `Petal.Width` &gt;= 0.75 AND `Noisy.Sepal.Length` &lt; 15.0763298692182 AND `Sepal.Width` &lt; 3.35) THEN 6.5
WHEN (`Noise` &lt; 0.184625046560541 AND `Sepal.Width` &lt; 3.6 AND `Noise` &lt; 0.565724759362638 AND `Sepal.Length` &gt;= 5.05 AND `Noisy.Sepal.Length` &gt;= 6.54211717876606 AND `Species_n` &lt; 2.0 AND `Sepal.Width` &gt;= 3.35) THEN 1.45
WHEN (`Noise` &gt;= 0.184625046560541 AND `Sepal.Width` &lt; 3.6 AND `Noise` &lt; 0.565724759362638 AND `Sepal.Length` &gt;= 5.05 AND `Noisy.Sepal.Length` &gt;= 6.54211717876606 AND `Species_n` &lt; 2.0 AND `Sepal.Width` &gt;= 3.35) THEN 1.34
WHEN (`Noise` &lt; 0.129875723156147 AND `Sepal.Width` &gt;= 3.6 AND `Noise` &lt; 0.565724759362638 AND `Sepal.Length` &gt;= 5.05 AND `Noisy.Sepal.Length` &gt;= 6.54211717876606 AND `Species_n` &lt; 2.0 AND `Sepal.Width` &gt;= 3.35) THEN 1.45
WHEN (`Noise` &gt;= 0.129875723156147 AND `Sepal.Width` &gt;= 3.6 AND `Noise` &lt; 0.565724759362638 AND `Sepal.Length` &gt;= 5.05 AND `Noisy.Sepal.Length` &gt;= 6.54211717876606 AND `Species_n` &lt; 2.0 AND `Sepal.Width` &gt;= 3.35) THEN 1.5
WHEN (`Petal.Width` &lt; 1.05 AND `Sepal.Length` &gt;= 5.2 AND `Sepal.Width` &lt; 2.65 AND `Petal.Width` &lt; 1.45 AND `Sepal.Width` &lt; 2.75 AND `Petal.Width` &gt;= 0.75 AND `Noisy.Sepal.Length` &lt; 15.0763298692182 AND `Sepal.Width` &lt; 3.35) THEN 3.5
WHEN (`Petal.Width` &gt;= 1.05 AND `Sepal.Length` &gt;= 5.2 AND `Sepal.Width` &lt; 2.65 AND `Petal.Width` &lt; 1.45 AND `Sepal.Width` &lt; 2.75 AND `Petal.Width` &gt;= 0.75 AND `Noisy.Sepal.Length` &lt; 15.0763298692182 AND `Sepal.Width` &lt; 3.35) THEN 3.94
WHEN (`Noisy.Sepal.Length` &lt; 10.9825912808068 AND `Noisy.Sepal.Length` &gt;= 8.48625980024226 AND `Petal.Width` &lt; 1.35 AND `Sepal.Length` &lt; 6.2 AND `Sepal.Width` &gt;= 2.75 AND `Petal.Width` &gt;= 0.75 AND `Noisy.Sepal.Length` &lt; 15.0763298692182 AND `Sepal.Width` &lt; 3.35) THEN 4.38
WHEN (`Noisy.Sepal.Length` &gt;= 10.9825912808068 AND `Noisy.Sepal.Length` &gt;= 8.48625980024226 AND `Petal.Width` &lt; 1.35 AND `Sepal.Length` &lt; 6.2 AND `Sepal.Width` &gt;= 2.75 AND `Petal.Width` &gt;= 0.75 AND `Noisy.Sepal.Length` &lt; 15.0763298692182 AND `Sepal.Width` &lt; 3.35) THEN 4.1
WHEN (`Sepal.Width` &gt;= 3.25 AND `Sepal.Length` &lt; 7.25 AND `Species_n` &gt;= 2.5 AND `Sepal.Length` &gt;= 6.2 AND `Sepal.Width` &gt;= 2.75 AND `Petal.Width` &gt;= 0.75 AND `Noisy.Sepal.Length` &lt; 15.0763298692182 AND `Sepal.Width` &lt; 3.35) THEN 5.7
WHEN (`Sepal.Width` &lt; 2.95 AND `Sepal.Width` &lt; 3.25 AND `Sepal.Length` &lt; 7.25 AND `Species_n` &gt;= 2.5 AND `Sepal.Length` &gt;= 6.2 AND `Sepal.Width` &gt;= 2.75 AND `Petal.Width` &gt;= 0.75 AND `Noisy.Sepal.Length` &lt; 15.0763298692182 AND `Sepal.Width` &lt; 3.35) THEN 5.6
WHEN (`Noisy.Sepal.Length` &gt;= 13.7109845836181 AND `Sepal.Width` &gt;= 2.95 AND `Sepal.Width` &lt; 3.25 AND `Sepal.Length` &lt; 7.25 AND `Species_n` &gt;= 2.5 AND `Sepal.Length` &gt;= 6.2 AND `Sepal.Width` &gt;= 2.75 AND `Petal.Width` &gt;= 0.75 AND `Noisy.Sepal.Length` &lt; 15.0763298692182 AND `Sepal.Width` &lt; 3.35) THEN 5.8
WHEN (`Sepal.Length` &gt;= 6.8 AND `Noisy.Sepal.Length` &lt; 13.7109845836181 AND `Sepal.Width` &gt;= 2.95 AND `Sepal.Width` &lt; 3.25 AND `Sepal.Length` &lt; 7.25 AND `Species_n` &gt;= 2.5 AND `Sepal.Length` &gt;= 6.2 AND `Sepal.Width` &gt;= 2.75 AND `Petal.Width` &gt;= 0.75 AND `Noisy.Sepal.Length` &lt; 15.0763298692182 AND `Sepal.Width` &lt; 3.35) THEN 5.1
WHEN (`Noisy.Sepal.Length` &lt; 12.9210148351733 AND `Sepal.Length` &lt; 6.8 AND `Noisy.Sepal.Length` &lt; 13.7109845836181 AND `Sepal.Width` &gt;= 2.95 AND `Sepal.Width` &lt; 3.25 AND `Sepal.Length` &lt; 7.25 AND `Species_n` &gt;= 2.5 AND `Sepal.Length` &gt;= 6.2 AND `Sepal.Width` &gt;= 2.75 AND `Petal.Width` &gt;= 0.75 AND `Noisy.Sepal.Length` &lt; 15.0763298692182 AND `Sepal.Width` &lt; 3.35) THEN 5.34
WHEN (`Noisy.Sepal.Length` &gt;= 12.9210148351733 AND `Sepal.Length` &lt; 6.8 AND `Noisy.Sepal.Length` &lt; 13.7109845836181 AND `Sepal.Width` &gt;= 2.95 AND `Sepal.Width` &lt; 3.25 AND `Sepal.Length` &lt; 7.25 AND `Species_n` &gt;= 2.5 AND `Sepal.Length` &gt;= 6.2 AND `Sepal.Width` &gt;= 2.75 AND `Petal.Width` &gt;= 0.75 AND `Noisy.Sepal.Length` &lt; 15.0763298692182 AND `Sepal.Width` &lt; 3.35) THEN 5.13333333333333
END</t>
  </si>
  <si>
    <t xml:space="preserve">CASE
WHEN (`Petal.Width` &gt;= 0.45 AND `Sepal.Length` &lt; 5.05 AND `Petal.Width` &lt; 0.8) THEN 1.6
WHEN (`Petal.Width` &gt;= 0.45 AND `Sepal.Length` &gt;= 5.05 AND `Petal.Width` &lt; 0.8) THEN 1.7
WHEN (`Noisy.Sepal.Length` &gt;= 16.2436810886487 AND `Species_n` &gt;= 2.5 AND `Petal.Width` &gt;= 0.8) THEN 6.53333333333333
WHEN (`Sepal.Length` &lt; 4.35 AND `Petal.Width` &lt; 0.45 AND `Sepal.Length` &lt; 5.05 AND `Petal.Width` &lt; 0.8) THEN 1.1
WHEN (`Noisy.Sepal.Length` &gt;= 14.8772016886622 AND `Petal.Width` &lt; 0.45 AND `Sepal.Length` &gt;= 5.05 AND `Petal.Width` &lt; 0.8) THEN 1.3
WHEN (`Petal.Width` &gt;= 1.4 AND `Sepal.Length` &lt; 5.65 AND `Species_n` &lt; 2.5 AND `Petal.Width` &gt;= 0.8) THEN 4.5
WHEN (`Sepal.Length` &gt;= 7.25 AND `Noisy.Sepal.Length` &lt; 16.2436810886487 AND `Species_n` &gt;= 2.5 AND `Petal.Width` &gt;= 0.8) THEN 6.5
WHEN (`Sepal.Length` &gt;= 4.75 AND `Sepal.Length` &gt;= 4.35 AND `Petal.Width` &lt; 0.45 AND `Sepal.Length` &lt; 5.05 AND `Petal.Width` &lt; 0.8) THEN 1.35
WHEN (`Sepal.Length` &lt; 5.3 AND `Petal.Width` &lt; 1.4 AND `Sepal.Length` &lt; 5.65 AND `Species_n` &lt; 2.5 AND `Petal.Width` &gt;= 0.8) THEN 3.1
WHEN (`Sepal.Length` &gt;= 6.8 AND `Sepal.Length` &gt;= 6.55 AND `Sepal.Length` &gt;= 5.65 AND `Species_n` &lt; 2.5 AND `Petal.Width` &gt;= 0.8) THEN 4.9
WHEN (`Noisy.Sepal.Length` &lt; 5.76671118000522 AND `Sepal.Length` &lt; 7.25 AND `Noisy.Sepal.Length` &lt; 16.2436810886487 AND `Species_n` &gt;= 2.5 AND `Petal.Width` &gt;= 0.8) THEN 4.5
WHEN (`Noise` &gt;= 0.5220884506125 AND `Sepal.Length` &lt; 4.75 AND `Sepal.Length` &gt;= 4.35 AND `Petal.Width` &lt; 0.45 AND `Sepal.Length` &lt; 5.05 AND `Petal.Width` &lt; 0.8) THEN 1.2
WHEN (`Noise` &gt;= 0.947935612173751 AND `Petal.Width` &lt; 0.35 AND `Noisy.Sepal.Length` &lt; 14.8772016886622 AND `Petal.Width` &lt; 0.45 AND `Sepal.Length` &gt;= 5.05 AND `Petal.Width` &lt; 0.8) THEN 1.7
WHEN (`Noisy.Sepal.Length` &lt; 13.0892760349438 AND `Petal.Width` &gt;= 0.35 AND `Noisy.Sepal.Length` &lt; 14.8772016886622 AND `Petal.Width` &lt; 0.45 AND `Sepal.Length` &gt;= 5.05 AND `Petal.Width` &lt; 0.8) THEN 1.5
WHEN (`Noisy.Sepal.Length` &gt;= 13.0892760349438 AND `Petal.Width` &gt;= 0.35 AND `Noisy.Sepal.Length` &lt; 14.8772016886622 AND `Petal.Width` &lt; 0.45 AND `Sepal.Length` &gt;= 5.05 AND `Petal.Width` &lt; 0.8) THEN 1.3
WHEN (`Sepal.Width` &gt;= 2.95 AND `Sepal.Length` &gt;= 5.3 AND `Petal.Width` &lt; 1.4 AND `Sepal.Length` &lt; 5.65 AND `Species_n` &lt; 2.5 AND `Petal.Width` &gt;= 0.8) THEN 4.1
WHEN (`Noisy.Sepal.Length` &lt; 9.18130103652365 AND `Sepal.Length` &lt; 6.05 AND `Sepal.Length` &lt; 6.55 AND `Sepal.Length` &gt;= 5.65 AND `Species_n` &lt; 2.5 AND `Petal.Width` &gt;= 0.8) THEN 5.1
WHEN (`Noisy.Sepal.Length` &gt;= 9.18130103652365 AND `Sepal.Length` &lt; 6.05 AND `Sepal.Length` &lt; 6.55 AND `Sepal.Length` &gt;= 5.65 AND `Species_n` &lt; 2.5 AND `Petal.Width` &gt;= 0.8) THEN 4.3
WHEN (`Noise` &gt;= 0.866604149690829 AND `Sepal.Length` &gt;= 6.05 AND `Sepal.Length` &lt; 6.55 AND `Sepal.Length` &gt;= 5.65 AND `Species_n` &lt; 2.5 AND `Petal.Width` &gt;= 0.8) THEN 4.9
WHEN (`Sepal.Width` &lt; 3.05 AND `Sepal.Length` &lt; 6.8 AND `Sepal.Length` &gt;= 6.55 AND `Sepal.Length` &gt;= 5.65 AND `Species_n` &lt; 2.5 AND `Petal.Width` &gt;= 0.8) THEN 5.0
WHEN (`Sepal.Width` &gt;= 3.05 AND `Sepal.Length` &lt; 6.8 AND `Sepal.Length` &gt;= 6.55 AND `Sepal.Length` &gt;= 5.65 AND `Species_n` &lt; 2.5 AND `Petal.Width` &gt;= 0.8) THEN 4.55
WHEN (`Noisy.Sepal.Length` &gt;= 14.1439390383661 AND `Noise` &lt; 0.5220884506125 AND `Sepal.Length` &lt; 4.75 AND `Sepal.Length` &gt;= 4.35 AND `Petal.Width` &lt; 0.45 AND `Sepal.Length` &lt; 5.05 AND `Petal.Width` &lt; 0.8) THEN 1.3
WHEN (`Sepal.Width` &lt; 2.7 AND `Sepal.Width` &lt; 2.95 AND `Sepal.Length` &gt;= 5.3 AND `Petal.Width` &lt; 1.4 AND `Sepal.Length` &lt; 5.65 AND `Species_n` &lt; 2.5 AND `Petal.Width` &gt;= 0.8) THEN 3.78
WHEN (`Sepal.Width` &gt;= 2.7 AND `Sepal.Width` &lt; 2.95 AND `Sepal.Length` &gt;= 5.3 AND `Petal.Width` &lt; 1.4 AND `Sepal.Length` &lt; 5.65 AND `Species_n` &lt; 2.5 AND `Petal.Width` &gt;= 0.8) THEN 3.6
WHEN (`Noise` &lt; 0.638059865683317 AND `Noise` &lt; 0.866604149690829 AND `Sepal.Length` &gt;= 6.05 AND `Sepal.Length` &lt; 6.55 AND `Sepal.Length` &gt;= 5.65 AND `Species_n` &lt; 2.5 AND `Petal.Width` &gt;= 0.8) THEN 4.43333333333333
WHEN (`Noise` &gt;= 0.638059865683317 AND `Noise` &lt; 0.866604149690829 AND `Sepal.Length` &gt;= 6.05 AND `Sepal.Length` &lt; 6.55 AND `Sepal.Length` &gt;= 5.65 AND `Species_n` &lt; 2.5 AND `Petal.Width` &gt;= 0.8) THEN 4.0
WHEN (`Sepal.Length` &lt; 6.35 AND `Noisy.Sepal.Length` &lt; 11.1455320111476 AND `Noisy.Sepal.Length` &gt;= 5.76671118000522 AND `Sepal.Length` &lt; 7.25 AND `Noisy.Sepal.Length` &lt; 16.2436810886487 AND `Species_n` &gt;= 2.5 AND `Petal.Width` &gt;= 0.8) THEN 5.1
WHEN (`Sepal.Length` &lt; 4.5 AND `Noisy.Sepal.Length` &lt; 14.1439390383661 AND `Noise` &lt; 0.5220884506125 AND `Sepal.Length` &lt; 4.75 AND `Sepal.Length` &gt;= 4.35 AND `Petal.Width` &lt; 0.45 AND `Sepal.Length` &lt; 5.05 AND `Petal.Width` &lt; 0.8) THEN 1.35
WHEN (`Sepal.Length` &gt;= 4.5 AND `Noisy.Sepal.Length` &lt; 14.1439390383661 AND `Noise` &lt; 0.5220884506125 AND `Sepal.Length` &lt; 4.75 AND `Sepal.Length` &gt;= 4.35 AND `Petal.Width` &lt; 0.45 AND `Sepal.Length` &lt; 5.05 AND `Petal.Width` &lt; 0.8) THEN 1.4
WHEN (`Sepal.Length` &lt; 5.15 AND `Sepal.Width` &lt; 3.75 AND `Noise` &lt; 0.947935612173751 AND `Petal.Width` &lt; 0.35 AND `Noisy.Sepal.Length` &lt; 14.8772016886622 AND `Petal.Width` &lt; 0.45 AND `Sepal.Length` &gt;= 5.05 AND `Petal.Width` &lt; 0.8) THEN 1.4
WHEN (`Sepal.Length` &gt;= 5.15 AND `Sepal.Width` &lt; 3.75 AND `Noise` &lt; 0.947935612173751 AND `Petal.Width` &lt; 0.35 AND `Noisy.Sepal.Length` &lt; 14.8772016886622 AND `Petal.Width` &lt; 0.45 AND `Sepal.Length` &gt;= 5.05 AND `Petal.Width` &lt; 0.8) THEN 1.5
WHEN (`Noise` &lt; 0.112182013341226 AND `Sepal.Width` &gt;= 3.75 AND `Noise` &lt; 0.947935612173751 AND `Petal.Width` &lt; 0.35 AND `Noisy.Sepal.Length` &lt; 14.8772016886622 AND `Petal.Width` &lt; 0.45 AND `Sepal.Length` &gt;= 5.05 AND `Petal.Width` &lt; 0.8) THEN 1.5
WHEN (`Noise` &gt;= 0.112182013341226 AND `Sepal.Width` &gt;= 3.75 AND `Noise` &lt; 0.947935612173751 AND `Petal.Width` &lt; 0.35 AND `Noisy.Sepal.Length` &lt; 14.8772016886622 AND `Petal.Width` &lt; 0.45 AND `Sepal.Length` &gt;= 5.05 AND `Petal.Width` &lt; 0.8) THEN 1.6
WHEN (`Noise` &lt; 0.0745377998100594 AND `Sepal.Length` &gt;= 6.35 AND `Noisy.Sepal.Length` &lt; 11.1455320111476 AND `Noisy.Sepal.Length` &gt;= 5.76671118000522 AND `Sepal.Length` &lt; 7.25 AND `Noisy.Sepal.Length` &lt; 16.2436810886487 AND `Species_n` &gt;= 2.5 AND `Petal.Width` &gt;= 0.8) THEN 5.5
WHEN (`Noise` &gt;= 0.0745377998100594 AND `Sepal.Length` &gt;= 6.35 AND `Noisy.Sepal.Length` &lt; 11.1455320111476 AND `Noisy.Sepal.Length` &gt;= 5.76671118000522 AND `Sepal.Length` &lt; 7.25 AND `Noisy.Sepal.Length` &lt; 16.2436810886487 AND `Species_n` &gt;= 2.5 AND `Petal.Width` &gt;= 0.8) THEN 5.24
WHEN (`Sepal.Width` &lt; 2.95 AND `Petal.Width` &lt; 1.9 AND `Noisy.Sepal.Length` &gt;= 11.1455320111476 AND `Noisy.Sepal.Length` &gt;= 5.76671118000522 AND `Sepal.Length` &lt; 7.25 AND `Noisy.Sepal.Length` &lt; 16.2436810886487 AND `Species_n` &gt;= 2.5 AND `Petal.Width` &gt;= 0.8) THEN 5.65
WHEN (`Sepal.Width` &gt;= 2.95 AND `Petal.Width` &lt; 1.9 AND `Noisy.Sepal.Length` &gt;= 11.1455320111476 AND `Noisy.Sepal.Length` &gt;= 5.76671118000522 AND `Sepal.Length` &lt; 7.25 AND `Noisy.Sepal.Length` &lt; 16.2436810886487 AND `Species_n` &gt;= 2.5 AND `Petal.Width` &gt;= 0.8) THEN 5.8
WHEN (`Noisy.Sepal.Length` &lt; 13.4200590975583 AND `Petal.Width` &gt;= 1.9 AND `Noisy.Sepal.Length` &gt;= 11.1455320111476 AND `Noisy.Sepal.Length` &gt;= 5.76671118000522 AND `Sepal.Length` &lt; 7.25 AND `Noisy.Sepal.Length` &lt; 16.2436810886487 AND `Species_n` &gt;= 2.5 AND `Petal.Width` &gt;= 0.8) THEN 5.6
WHEN (`Noisy.Sepal.Length` &gt;= 13.4200590975583 AND `Petal.Width` &gt;= 1.9 AND `Noisy.Sepal.Length` &gt;= 11.1455320111476 AND `Noisy.Sepal.Length` &gt;= 5.76671118000522 AND `Sepal.Length` &lt; 7.25 AND `Noisy.Sepal.Length` &lt; 16.2436810886487 AND `Species_n` &gt;= 2.5 AND `Petal.Width` &gt;= 0.8) THEN 5.34
END</t>
  </si>
  <si>
    <t xml:space="preserve">CASE
WHEN (`Petal.Width` &gt;= 0.35 AND `Species_n` &lt; 1.5) THEN 1.5
WHEN (`Species_n` &lt; 2.5 AND `Petal.Width` &gt;= 1.55 AND `Species_n` &gt;= 1.5) THEN 4.85
WHEN (`Noisy.Sepal.Length` &lt; 8.30803997940384 AND `Petal.Width` &lt; 0.15 AND `Petal.Width` &lt; 0.35 AND `Species_n` &lt; 1.5) THEN 1.5
WHEN (`Noisy.Sepal.Length` &gt;= 8.30803997940384 AND `Petal.Width` &lt; 0.15 AND `Petal.Width` &lt; 0.35 AND `Species_n` &lt; 1.5) THEN 1.4
WHEN (`Noisy.Sepal.Length` &lt; 5.52282187156379 AND `Petal.Width` &gt;= 0.15 AND `Petal.Width` &lt; 0.35 AND `Species_n` &lt; 1.5) THEN 1.0
WHEN (`Noise` &lt; 0.572042016079649 AND `Noisy.Sepal.Length` &lt; 10.6882153233048 AND `Petal.Width` &lt; 1.55 AND `Species_n` &gt;= 1.5) THEN 3.75
WHEN (`Sepal.Width` &gt;= 3.5 AND `Species_n` &gt;= 2.5 AND `Petal.Width` &gt;= 1.55 AND `Species_n` &gt;= 1.5) THEN 6.3
WHEN (`Sepal.Length` &gt;= 5.65 AND `Noise` &gt;= 0.572042016079649 AND `Noisy.Sepal.Length` &lt; 10.6882153233048 AND `Petal.Width` &lt; 1.55 AND `Species_n` &gt;= 1.5) THEN 4.45
WHEN (`Sepal.Width` &gt;= 2.85 AND `Sepal.Length` &lt; 6.15 AND `Noisy.Sepal.Length` &gt;= 10.6882153233048 AND `Petal.Width` &lt; 1.55 AND `Species_n` &gt;= 1.5) THEN 4.35
WHEN (`Noisy.Sepal.Length` &gt;= 16.2836603334639 AND `Sepal.Width` &lt; 3.5 AND `Species_n` &gt;= 2.5 AND `Petal.Width` &gt;= 1.55 AND `Species_n` &gt;= 1.5) THEN 6.6
WHEN (`Noise` &gt;= 0.240770040662028 AND `Noise` &lt; 0.338177803205326 AND `Noisy.Sepal.Length` &gt;= 5.52282187156379 AND `Petal.Width` &gt;= 0.15 AND `Petal.Width` &lt; 0.35 AND `Species_n` &lt; 1.5) THEN 1.25
WHEN (`Sepal.Length` &lt; 5.05 AND `Noise` &gt;= 0.338177803205326 AND `Noisy.Sepal.Length` &gt;= 5.52282187156379 AND `Petal.Width` &gt;= 0.15 AND `Petal.Width` &lt; 0.35 AND `Species_n` &lt; 1.5) THEN 1.35
WHEN (`Sepal.Width` &lt; 2.7 AND `Sepal.Length` &lt; 5.65 AND `Noise` &gt;= 0.572042016079649 AND `Noisy.Sepal.Length` &lt; 10.6882153233048 AND `Petal.Width` &lt; 1.55 AND `Species_n` &gt;= 1.5) THEN 4.0
WHEN (`Sepal.Width` &gt;= 2.7 AND `Sepal.Length` &lt; 5.65 AND `Noise` &gt;= 0.572042016079649 AND `Noisy.Sepal.Length` &lt; 10.6882153233048 AND `Petal.Width` &lt; 1.55 AND `Species_n` &gt;= 1.5) THEN 3.6
WHEN (`Sepal.Width` &lt; 2.45 AND `Sepal.Width` &lt; 2.85 AND `Sepal.Length` &lt; 6.15 AND `Noisy.Sepal.Length` &gt;= 10.6882153233048 AND `Petal.Width` &lt; 1.55 AND `Species_n` &gt;= 1.5) THEN 3.7
WHEN (`Sepal.Length` &lt; 6.25 AND `Sepal.Width` &lt; 2.85 AND `Sepal.Length` &gt;= 6.15 AND `Noisy.Sepal.Length` &gt;= 10.6882153233048 AND `Petal.Width` &lt; 1.55 AND `Species_n` &gt;= 1.5) THEN 4.5
WHEN (`Sepal.Length` &gt;= 6.25 AND `Sepal.Width` &lt; 2.85 AND `Sepal.Length` &gt;= 6.15 AND `Noisy.Sepal.Length` &gt;= 10.6882153233048 AND `Petal.Width` &lt; 1.55 AND `Species_n` &gt;= 1.5) THEN 4.86
WHEN (`Petal.Width` &gt;= 1.45 AND `Sepal.Width` &gt;= 2.85 AND `Sepal.Length` &gt;= 6.15 AND `Noisy.Sepal.Length` &gt;= 10.6882153233048 AND `Petal.Width` &lt; 1.55 AND `Species_n` &gt;= 1.5) THEN 4.8
WHEN (`Noisy.Sepal.Length` &lt; 8.20231515164487 AND `Noisy.Sepal.Length` &lt; 16.2836603334639 AND `Sepal.Width` &lt; 3.5 AND `Species_n` &gt;= 2.5 AND `Petal.Width` &gt;= 1.55 AND `Species_n` &gt;= 1.5) THEN 5.7
WHEN (`Sepal.Length` &gt;= 5.1 AND `Noise` &lt; 0.240770040662028 AND `Noise` &lt; 0.338177803205326 AND `Noisy.Sepal.Length` &gt;= 5.52282187156379 AND `Petal.Width` &gt;= 0.15 AND `Petal.Width` &lt; 0.35 AND `Species_n` &lt; 1.5) THEN 1.5
WHEN (`Sepal.Width` &gt;= 3.75 AND `Sepal.Length` &gt;= 5.05 AND `Noise` &gt;= 0.338177803205326 AND `Noisy.Sepal.Length` &gt;= 5.52282187156379 AND `Petal.Width` &gt;= 0.15 AND `Petal.Width` &lt; 0.35 AND `Species_n` &lt; 1.5) THEN 1.6
WHEN (`Sepal.Length` &lt; 5.7 AND `Sepal.Width` &gt;= 2.45 AND `Sepal.Width` &lt; 2.85 AND `Sepal.Length` &lt; 6.15 AND `Noisy.Sepal.Length` &gt;= 10.6882153233048 AND `Petal.Width` &lt; 1.55 AND `Species_n` &gt;= 1.5) THEN 3.9
WHEN (`Sepal.Length` &gt;= 5.7 AND `Sepal.Width` &gt;= 2.45 AND `Sepal.Width` &lt; 2.85 AND `Sepal.Length` &lt; 6.15 AND `Noisy.Sepal.Length` &gt;= 10.6882153233048 AND `Petal.Width` &lt; 1.55 AND `Species_n` &gt;= 1.5) THEN 4.02
WHEN (`Noisy.Sepal.Length` &lt; 13.654217559984 AND `Petal.Width` &lt; 1.45 AND `Sepal.Width` &gt;= 2.85 AND `Sepal.Length` &gt;= 6.15 AND `Noisy.Sepal.Length` &gt;= 10.6882153233048 AND `Petal.Width` &lt; 1.55 AND `Species_n` &gt;= 1.5) THEN 4.33333333333333
WHEN (`Noisy.Sepal.Length` &gt;= 13.654217559984 AND `Petal.Width` &lt; 1.45 AND `Sepal.Width` &gt;= 2.85 AND `Sepal.Length` &gt;= 6.15 AND `Noisy.Sepal.Length` &gt;= 10.6882153233048 AND `Petal.Width` &lt; 1.55 AND `Species_n` &gt;= 1.5) THEN 4.54
WHEN (`Sepal.Length` &lt; 6.15 AND `Noisy.Sepal.Length` &gt;= 8.20231515164487 AND `Noisy.Sepal.Length` &lt; 16.2836603334639 AND `Sepal.Width` &lt; 3.5 AND `Species_n` &gt;= 2.5 AND `Petal.Width` &gt;= 1.55 AND `Species_n` &gt;= 1.5) THEN 5.0
WHEN (`Noisy.Sepal.Length` &lt; 13.9237250018865 AND `Sepal.Length` &lt; 5.1 AND `Noise` &lt; 0.240770040662028 AND `Noise` &lt; 0.338177803205326 AND `Noisy.Sepal.Length` &gt;= 5.52282187156379 AND `Petal.Width` &gt;= 0.15 AND `Petal.Width` &lt; 0.35 AND `Species_n` &lt; 1.5) THEN 1.4
WHEN (`Noisy.Sepal.Length` &gt;= 13.9237250018865 AND `Sepal.Length` &lt; 5.1 AND `Noise` &lt; 0.240770040662028 AND `Noise` &lt; 0.338177803205326 AND `Noisy.Sepal.Length` &gt;= 5.52282187156379 AND `Petal.Width` &gt;= 0.15 AND `Petal.Width` &lt; 0.35 AND `Species_n` &lt; 1.5) THEN 1.5
WHEN (`Petal.Width` &lt; 0.25 AND `Sepal.Width` &lt; 3.75 AND `Sepal.Length` &gt;= 5.05 AND `Noise` &gt;= 0.338177803205326 AND `Noisy.Sepal.Length` &gt;= 5.52282187156379 AND `Petal.Width` &gt;= 0.15 AND `Petal.Width` &lt; 0.35 AND `Species_n` &lt; 1.5) THEN 1.5
WHEN (`Petal.Width` &gt;= 0.25 AND `Sepal.Width` &lt; 3.75 AND `Sepal.Length` &gt;= 5.05 AND `Noise` &gt;= 0.338177803205326 AND `Noisy.Sepal.Length` &gt;= 5.52282187156379 AND `Petal.Width` &gt;= 0.15 AND `Petal.Width` &lt; 0.35 AND `Species_n` &lt; 1.5) THEN 1.4
WHEN (`Noisy.Sepal.Length` &lt; 8.88432388138026 AND `Sepal.Width` &gt;= 3.05 AND `Sepal.Length` &gt;= 6.15 AND `Noisy.Sepal.Length` &gt;= 8.20231515164487 AND `Noisy.Sepal.Length` &lt; 16.2836603334639 AND `Sepal.Width` &lt; 3.5 AND `Species_n` &gt;= 2.5 AND `Petal.Width` &gt;= 1.55 AND `Species_n` &gt;= 1.5) THEN 5.1
WHEN (`Sepal.Length` &lt; 6.45 AND `Noise` &lt; 0.368114044540562 AND `Sepal.Width` &lt; 3.05 AND `Sepal.Length` &gt;= 6.15 AND `Noisy.Sepal.Length` &gt;= 8.20231515164487 AND `Noisy.Sepal.Length` &lt; 16.2836603334639 AND `Sepal.Width` &lt; 3.5 AND `Species_n` &gt;= 2.5 AND `Petal.Width` &gt;= 1.55 AND `Species_n` &gt;= 1.5) THEN 5.525
WHEN (`Sepal.Length` &gt;= 6.45 AND `Noise` &lt; 0.368114044540562 AND `Sepal.Width` &lt; 3.05 AND `Sepal.Length` &gt;= 6.15 AND `Noisy.Sepal.Length` &gt;= 8.20231515164487 AND `Noisy.Sepal.Length` &lt; 16.2836603334639 AND `Sepal.Width` &lt; 3.5 AND `Species_n` &gt;= 2.5 AND `Petal.Width` &gt;= 1.55 AND `Species_n` &gt;= 1.5) THEN 5.35
WHEN (`Petal.Width` &lt; 2.25 AND `Noise` &gt;= 0.368114044540562 AND `Sepal.Width` &lt; 3.05 AND `Sepal.Length` &gt;= 6.15 AND `Noisy.Sepal.Length` &gt;= 8.20231515164487 AND `Noisy.Sepal.Length` &lt; 16.2836603334639 AND `Sepal.Width` &lt; 3.5 AND `Species_n` &gt;= 2.5 AND `Petal.Width` &gt;= 1.55 AND `Species_n` &gt;= 1.5) THEN 5.8
WHEN (`Petal.Width` &gt;= 2.25 AND `Noise` &gt;= 0.368114044540562 AND `Sepal.Width` &lt; 3.05 AND `Sepal.Length` &gt;= 6.15 AND `Noisy.Sepal.Length` &gt;= 8.20231515164487 AND `Noisy.Sepal.Length` &lt; 16.2836603334639 AND `Sepal.Width` &lt; 3.5 AND `Species_n` &gt;= 2.5 AND `Petal.Width` &gt;= 1.55 AND `Species_n` &gt;= 1.5) THEN 5.2
WHEN (`Noisy.Sepal.Length` &lt; 10.25737400949 AND `Noisy.Sepal.Length` &gt;= 8.88432388138026 AND `Sepal.Width` &gt;= 3.05 AND `Sepal.Length` &gt;= 6.15 AND `Noisy.Sepal.Length` &gt;= 8.20231515164487 AND `Noisy.Sepal.Length` &lt; 16.2836603334639 AND `Sepal.Width` &lt; 3.5 AND `Species_n` &gt;= 2.5 AND `Petal.Width` &gt;= 1.55 AND `Species_n` &gt;= 1.5) THEN 5.9
WHEN (`Noisy.Sepal.Length` &gt;= 10.25737400949 AND `Noisy.Sepal.Length` &gt;= 8.88432388138026 AND `Sepal.Width` &gt;= 3.05 AND `Sepal.Length` &gt;= 6.15 AND `Noisy.Sepal.Length` &gt;= 8.20231515164487 AND `Noisy.Sepal.Length` &lt; 16.2836603334639 AND `Sepal.Width` &lt; 3.5 AND `Species_n` &gt;= 2.5 AND `Petal.Width` &gt;= 1.55 AND `Species_n` &gt;= 1.5) THEN 5.48
END</t>
  </si>
  <si>
    <t xml:space="preserve">CASE
WHEN (`Noisy.Sepal.Length` &lt; 5.74796829284169 AND `Sepal.Length` &lt; 5.05 AND `Petal.Width` &lt; 0.8) THEN 1.0
WHEN (`Sepal.Width` &lt; 3.35 AND `Sepal.Length` &gt;= 5.05 AND `Petal.Width` &lt; 0.8) THEN 1.7
WHEN (`Sepal.Length` &lt; 5.85 AND `Noise` &lt; 0.153974065207876 AND `Petal.Width` &gt;= 0.8) THEN 4.5
WHEN (`Petal.Width` &gt;= 0.45 AND `Noisy.Sepal.Length` &gt;= 5.74796829284169 AND `Sepal.Length` &lt; 5.05 AND `Petal.Width` &lt; 0.8) THEN 1.6
WHEN (`Noise` &gt;= 0.933859034208581 AND `Sepal.Width` &gt;= 3.35 AND `Sepal.Length` &gt;= 5.05 AND `Petal.Width` &lt; 0.8) THEN 1.7
WHEN (`Petal.Width` &lt; 2.1 AND `Sepal.Length` &gt;= 5.85 AND `Noise` &lt; 0.153974065207876 AND `Petal.Width` &gt;= 0.8) THEN 6.15
WHEN (`Petal.Width` &gt;= 2.1 AND `Sepal.Length` &gt;= 5.85 AND `Noise` &lt; 0.153974065207876 AND `Petal.Width` &gt;= 0.8) THEN 5.5
WHEN (`Sepal.Length` &lt; 6.1 AND `Petal.Width` &gt;= 1.55 AND `Noise` &gt;= 0.153974065207876 AND `Petal.Width` &gt;= 0.8) THEN 5
WHEN (`Noisy.Sepal.Length` &gt;= 14.3792907738592 AND `Noise` &lt; 0.933859034208581 AND `Sepal.Width` &gt;= 3.35 AND `Sepal.Length` &gt;= 5.05 AND `Petal.Width` &lt; 0.8) THEN 1.58
WHEN (`Noise` &lt; 0.379162335186265 AND `Sepal.Length` &gt;= 6.1 AND `Petal.Width` &gt;= 1.55 AND `Noise` &gt;= 0.153974065207876 AND `Petal.Width` &gt;= 0.8) THEN 5.42
WHEN (`Noisy.Sepal.Length` &lt; 13.9237250018865 AND `Noise` &lt; 0.226693587843329 AND `Petal.Width` &lt; 0.45 AND `Noisy.Sepal.Length` &gt;= 5.74796829284169 AND `Sepal.Length` &lt; 5.05 AND `Petal.Width` &lt; 0.8) THEN 1.4
WHEN (`Noisy.Sepal.Length` &gt;= 13.9237250018865 AND `Noise` &lt; 0.226693587843329 AND `Petal.Width` &lt; 0.45 AND `Noisy.Sepal.Length` &gt;= 5.74796829284169 AND `Sepal.Length` &lt; 5.05 AND `Petal.Width` &lt; 0.8) THEN 1.5
WHEN (`Sepal.Width` &lt; 3.1 AND `Noise` &gt;= 0.226693587843329 AND `Petal.Width` &lt; 0.45 AND `Noisy.Sepal.Length` &gt;= 5.74796829284169 AND `Sepal.Length` &lt; 5.05 AND `Petal.Width` &lt; 0.8) THEN 1.1
WHEN (`Noise` &lt; 0.129875723156147 AND `Noisy.Sepal.Length` &lt; 14.3792907738592 AND `Noise` &lt; 0.933859034208581 AND `Sepal.Width` &gt;= 3.35 AND `Sepal.Length` &gt;= 5.05 AND `Petal.Width` &lt; 0.8) THEN 1.4
WHEN (`Petal.Width` &lt; 1.05 AND `Sepal.Length` &lt; 5.65 AND `Petal.Width` &lt; 1.35 AND `Petal.Width` &lt; 1.55 AND `Noise` &gt;= 0.153974065207876 AND `Petal.Width` &gt;= 0.8) THEN 3.7
WHEN (`Petal.Width` &lt; 1.25 AND `Sepal.Length` &gt;= 5.65 AND `Petal.Width` &lt; 1.35 AND `Petal.Width` &lt; 1.55 AND `Noise` &gt;= 0.153974065207876 AND `Petal.Width` &gt;= 0.8) THEN 4.06
WHEN (`Petal.Width` &gt;= 1.25 AND `Sepal.Length` &gt;= 5.65 AND `Petal.Width` &lt; 1.35 AND `Petal.Width` &lt; 1.55 AND `Noise` &gt;= 0.153974065207876 AND `Petal.Width` &gt;= 0.8) THEN 4.425
WHEN (`Noisy.Sepal.Length` &lt; 13.654217559984 AND `Petal.Width` &lt; 1.45 AND `Petal.Width` &gt;= 1.35 AND `Petal.Width` &lt; 1.55 AND `Noise` &gt;= 0.153974065207876 AND `Petal.Width` &gt;= 0.8) THEN 4.275
WHEN (`Noise` &lt; 0.259241506573744 AND `Petal.Width` &gt;= 1.45 AND `Petal.Width` &gt;= 1.35 AND `Petal.Width` &lt; 1.55 AND `Noise` &gt;= 0.153974065207876 AND `Petal.Width` &gt;= 0.8) THEN 5.1
WHEN (`Sepal.Width` &lt; 2.95 AND `Noise` &gt;= 0.379162335186265 AND `Sepal.Length` &gt;= 6.1 AND `Petal.Width` &gt;= 1.55 AND `Noise` &gt;= 0.153974065207876 AND `Petal.Width` &gt;= 0.8) THEN 6.3
WHEN (`Sepal.Width` &lt; 3.25 AND `Sepal.Width` &gt;= 3.1 AND `Noise` &gt;= 0.226693587843329 AND `Petal.Width` &lt; 0.45 AND `Noisy.Sepal.Length` &gt;= 5.74796829284169 AND `Sepal.Length` &lt; 5.05 AND `Petal.Width` &lt; 0.8) THEN 1.3
WHEN (`Sepal.Width` &gt;= 3.25 AND `Sepal.Width` &gt;= 3.1 AND `Noise` &gt;= 0.226693587843329 AND `Petal.Width` &lt; 0.45 AND `Noisy.Sepal.Length` &gt;= 5.74796829284169 AND `Sepal.Length` &lt; 5.05 AND `Petal.Width` &lt; 0.8) THEN 1.4
WHEN (`Noisy.Sepal.Length` &gt;= 13.3724494590424 AND `Noise` &gt;= 0.129875723156147 AND `Noisy.Sepal.Length` &lt; 14.3792907738592 AND `Noise` &lt; 0.933859034208581 AND `Sepal.Width` &gt;= 3.35 AND `Sepal.Length` &gt;= 5.05 AND `Petal.Width` &lt; 0.8) THEN 1.4
WHEN (`Noisy.Sepal.Length` &lt; 6.69003141289577 AND `Petal.Width` &gt;= 1.05 AND `Sepal.Length` &lt; 5.65 AND `Petal.Width` &lt; 1.35 AND `Petal.Width` &lt; 1.55 AND `Noise` &gt;= 0.153974065207876 AND `Petal.Width` &gt;= 0.8) THEN 4.03333333333333
WHEN (`Noisy.Sepal.Length` &gt;= 6.69003141289577 AND `Petal.Width` &gt;= 1.05 AND `Sepal.Length` &lt; 5.65 AND `Petal.Width` &lt; 1.35 AND `Petal.Width` &lt; 1.55 AND `Noise` &gt;= 0.153974065207876 AND `Petal.Width` &gt;= 0.8) THEN 3.88
WHEN (`Sepal.Width` &lt; 2.85 AND `Noisy.Sepal.Length` &gt;= 13.654217559984 AND `Petal.Width` &lt; 1.45 AND `Petal.Width` &gt;= 1.35 AND `Petal.Width` &lt; 1.55 AND `Noise` &gt;= 0.153974065207876 AND `Petal.Width` &gt;= 0.8) THEN 4.8
WHEN (`Sepal.Width` &gt;= 2.85 AND `Noisy.Sepal.Length` &gt;= 13.654217559984 AND `Petal.Width` &lt; 1.45 AND `Petal.Width` &gt;= 1.35 AND `Petal.Width` &lt; 1.55 AND `Noise` &gt;= 0.153974065207876 AND `Petal.Width` &gt;= 0.8) THEN 4.7
WHEN (`Noisy.Sepal.Length` &lt; 11.6808204600122 AND `Noise` &gt;= 0.259241506573744 AND `Petal.Width` &gt;= 1.45 AND `Petal.Width` &gt;= 1.35 AND `Petal.Width` &lt; 1.55 AND `Noise` &gt;= 0.153974065207876 AND `Petal.Width` &gt;= 0.8) THEN 4.85
WHEN (`Noisy.Sepal.Length` &gt;= 11.6808204600122 AND `Noise` &gt;= 0.259241506573744 AND `Petal.Width` &gt;= 1.45 AND `Petal.Width` &gt;= 1.35 AND `Petal.Width` &lt; 1.55 AND `Noise` &gt;= 0.153974065207876 AND `Petal.Width` &gt;= 0.8) THEN 4.63333333333333
WHEN (`Sepal.Length` &lt; 6.25 AND `Sepal.Width` &gt;= 2.95 AND `Noise` &gt;= 0.379162335186265 AND `Sepal.Length` &gt;= 6.1 AND `Petal.Width` &gt;= 1.55 AND `Noise` &gt;= 0.153974065207876 AND `Petal.Width` &gt;= 0.8) THEN 5.4
WHEN (`Petal.Width` &lt; 0.3 AND `Noisy.Sepal.Length` &lt; 13.3724494590424 AND `Noise` &gt;= 0.129875723156147 AND `Noisy.Sepal.Length` &lt; 14.3792907738592 AND `Noise` &lt; 0.933859034208581 AND `Sepal.Width` &gt;= 3.35 AND `Sepal.Length` &gt;= 5.05 AND `Petal.Width` &lt; 0.8) THEN 1.475
WHEN (`Petal.Width` &gt;= 0.3 AND `Noisy.Sepal.Length` &lt; 13.3724494590424 AND `Noise` &gt;= 0.129875723156147 AND `Noisy.Sepal.Length` &lt; 14.3792907738592 AND `Noise` &lt; 0.933859034208581 AND `Sepal.Width` &gt;= 3.35 AND `Sepal.Length` &gt;= 5.05 AND `Petal.Width` &lt; 0.8) THEN 1.5
WHEN (`Sepal.Width` &lt; 3.15 AND `Sepal.Length` &gt;= 6.25 AND `Sepal.Width` &gt;= 2.95 AND `Noise` &gt;= 0.379162335186265 AND `Sepal.Length` &gt;= 6.1 AND `Petal.Width` &gt;= 1.55 AND `Noise` &gt;= 0.153974065207876 AND `Petal.Width` &gt;= 0.8) THEN 5.7
WHEN (`Sepal.Width` &gt;= 3.15 AND `Sepal.Length` &gt;= 6.25 AND `Sepal.Width` &gt;= 2.95 AND `Noise` &gt;= 0.379162335186265 AND `Sepal.Length` &gt;= 6.1 AND `Petal.Width` &gt;= 1.55 AND `Noise` &gt;= 0.153974065207876 AND `Petal.Width` &gt;= 0.8) THEN 5.93333333333333
END</t>
  </si>
  <si>
    <t xml:space="preserve">CASE
WHEN (`Noisy.Sepal.Length` &lt; 6.62074686647393 AND `Sepal.Length` &lt; 4.95 AND `Petal.Width` &lt; 0.8) THEN 1.0
WHEN (`Noisy.Sepal.Length` &lt; 14.1439390383661 AND `Noisy.Sepal.Length` &gt;= 6.62074686647393 AND `Sepal.Length` &lt; 4.95 AND `Petal.Width` &lt; 0.8) THEN 1.4
WHEN (`Noisy.Sepal.Length` &gt;= 14.1439390383661 AND `Noisy.Sepal.Length` &gt;= 6.62074686647393 AND `Sepal.Length` &lt; 4.95 AND `Petal.Width` &lt; 0.8) THEN 1.3
WHEN (`Noise` &lt; 0.129875723156147 AND `Sepal.Width` &gt;= 3.85 AND `Sepal.Length` &gt;= 4.95 AND `Petal.Width` &lt; 0.8) THEN 1.3
WHEN (`Noise` &gt;= 0.129875723156147 AND `Sepal.Width` &gt;= 3.85 AND `Sepal.Length` &gt;= 4.95 AND `Petal.Width` &lt; 0.8) THEN 1.425
WHEN (`Sepal.Length` &gt;= 6.05 AND `Sepal.Width` &lt; 2.75 AND `Petal.Width` &lt; 1.55 AND `Petal.Width` &gt;= 0.8) THEN 4.9
WHEN (`Sepal.Length` &gt;= 7.3 AND `Noise` &lt; 0.119435722241178 AND `Petal.Width` &gt;= 1.55 AND `Petal.Width` &gt;= 0.8) THEN 6.7
WHEN (`Noisy.Sepal.Length` &lt; 6.55526510421187 AND `Petal.Width` &lt; 0.25 AND `Sepal.Width` &lt; 3.85 AND `Sepal.Length` &gt;= 4.95 AND `Petal.Width` &lt; 0.8) THEN 1.7
WHEN (`Sepal.Width` &lt; 3.4 AND `Petal.Width` &gt;= 0.25 AND `Sepal.Width` &lt; 3.85 AND `Sepal.Length` &gt;= 4.95 AND `Petal.Width` &lt; 0.8) THEN 1.7
WHEN (`Sepal.Width` &gt;= 3.4 AND `Petal.Width` &gt;= 0.25 AND `Sepal.Width` &lt; 3.85 AND `Sepal.Length` &gt;= 4.95 AND `Petal.Width` &lt; 0.8) THEN 1.6
WHEN (`Sepal.Length` &lt; 5.05 AND `Sepal.Length` &lt; 6.05 AND `Sepal.Width` &lt; 2.75 AND `Petal.Width` &lt; 1.55 AND `Petal.Width` &gt;= 0.8) THEN 3.3
WHEN (`Sepal.Width` &lt; 2.85 AND `Petal.Width` &lt; 1.35 AND `Sepal.Width` &gt;= 2.75 AND `Petal.Width` &lt; 1.55 AND `Petal.Width` &gt;= 0.8) THEN 4.5
WHEN (`Noisy.Sepal.Length` &lt; 12.2064982839394 AND `Petal.Width` &gt;= 1.35 AND `Sepal.Width` &gt;= 2.75 AND `Petal.Width` &lt; 1.55 AND `Petal.Width` &gt;= 0.8) THEN 4.7
WHEN (`Noisy.Sepal.Length` &gt;= 12.2064982839394 AND `Petal.Width` &gt;= 1.35 AND `Sepal.Width` &gt;= 2.75 AND `Petal.Width` &lt; 1.55 AND `Petal.Width` &gt;= 0.8) THEN 4.52
WHEN (`Noise` &lt; 0.0241044537397102 AND `Sepal.Length` &lt; 7.3 AND `Noise` &lt; 0.119435722241178 AND `Petal.Width` &gt;= 1.55 AND `Petal.Width` &gt;= 0.8) THEN 5.7
WHEN (`Noise` &gt;= 0.0241044537397102 AND `Sepal.Length` &lt; 7.3 AND `Noise` &lt; 0.119435722241178 AND `Petal.Width` &gt;= 1.55 AND `Petal.Width` &gt;= 0.8) THEN 5.6
WHEN (`Species_n` &lt; 2.5 AND `Noise` &lt; 0.417024645837955 AND `Noise` &gt;= 0.119435722241178 AND `Petal.Width` &gt;= 1.55 AND `Petal.Width` &gt;= 0.8) THEN 5.05
WHEN (`Sepal.Width` &lt; 3.15 AND `Noisy.Sepal.Length` &gt;= 6.55526510421187 AND `Petal.Width` &lt; 0.25 AND `Sepal.Width` &lt; 3.85 AND `Sepal.Length` &gt;= 4.95 AND `Petal.Width` &lt; 0.8) THEN 1.6
WHEN (`Noise` &lt; 0.355985902599059 AND `Sepal.Length` &gt;= 5.05 AND `Sepal.Length` &lt; 6.05 AND `Sepal.Width` &lt; 2.75 AND `Petal.Width` &lt; 1.55 AND `Petal.Width` &gt;= 0.8) THEN 4.12
WHEN (`Sepal.Length` &lt; 5.65 AND `Sepal.Width` &gt;= 2.85 AND `Petal.Width` &lt; 1.35 AND `Sepal.Width` &gt;= 2.75 AND `Petal.Width` &lt; 1.55 AND `Petal.Width` &gt;= 0.8) THEN 3.6
WHEN (`Sepal.Width` &lt; 3.15 AND `Species_n` &gt;= 2.5 AND `Noise` &lt; 0.417024645837955 AND `Noise` &gt;= 0.119435722241178 AND `Petal.Width` &gt;= 1.55 AND `Petal.Width` &gt;= 0.8) THEN 5.18
WHEN (`Sepal.Width` &gt;= 3.15 AND `Species_n` &gt;= 2.5 AND `Noise` &lt; 0.417024645837955 AND `Noise` &gt;= 0.119435722241178 AND `Petal.Width` &gt;= 1.55 AND `Petal.Width` &gt;= 0.8) THEN 5.3
WHEN (`Petal.Width` &lt; 1.7 AND `Sepal.Length` &lt; 6.95 AND `Noise` &gt;= 0.417024645837955 AND `Noise` &gt;= 0.119435722241178 AND `Petal.Width` &gt;= 1.55 AND `Petal.Width` &gt;= 0.8) THEN 4.7
WHEN (`Sepal.Length` &lt; 7.25 AND `Sepal.Length` &gt;= 6.95 AND `Noise` &gt;= 0.417024645837955 AND `Noise` &gt;= 0.119435722241178 AND `Petal.Width` &gt;= 1.55 AND `Petal.Width` &gt;= 0.8) THEN 5.8
WHEN (`Sepal.Length` &gt;= 7.25 AND `Sepal.Length` &gt;= 6.95 AND `Noise` &gt;= 0.417024645837955 AND `Noise` &gt;= 0.119435722241178 AND `Petal.Width` &gt;= 1.55 AND `Petal.Width` &gt;= 0.8) THEN 6.33333333333333
WHEN (`Noisy.Sepal.Length` &lt; 8.59389094626531 AND `Sepal.Width` &gt;= 3.15 AND `Noisy.Sepal.Length` &gt;= 6.55526510421187 AND `Petal.Width` &lt; 0.25 AND `Sepal.Width` &lt; 3.85 AND `Sepal.Length` &gt;= 4.95 AND `Petal.Width` &lt; 0.8) THEN 1.4
WHEN (`Noisy.Sepal.Length` &gt;= 8.59389094626531 AND `Sepal.Width` &gt;= 3.15 AND `Noisy.Sepal.Length` &gt;= 6.55526510421187 AND `Petal.Width` &lt; 0.25 AND `Sepal.Width` &lt; 3.85 AND `Sepal.Length` &gt;= 4.95 AND `Petal.Width` &lt; 0.8) THEN 1.5
WHEN (`Noisy.Sepal.Length` &gt;= 11.2181260385085 AND `Noise` &gt;= 0.355985902599059 AND `Sepal.Length` &gt;= 5.05 AND `Sepal.Length` &lt; 6.05 AND `Sepal.Width` &lt; 2.75 AND `Petal.Width` &lt; 1.55 AND `Petal.Width` &gt;= 0.8) THEN 3.925
WHEN (`Sepal.Length` &gt;= 6.5 AND `Sepal.Length` &gt;= 5.65 AND `Sepal.Width` &gt;= 2.85 AND `Petal.Width` &lt; 1.35 AND `Sepal.Width` &gt;= 2.75 AND `Petal.Width` &lt; 1.55 AND `Petal.Width` &gt;= 0.8) THEN 4.6
WHEN (`Noisy.Sepal.Length` &lt; 8.60182486325502 AND `Noisy.Sepal.Length` &lt; 11.2181260385085 AND `Noise` &gt;= 0.355985902599059 AND `Sepal.Length` &gt;= 5.05 AND `Sepal.Length` &lt; 6.05 AND `Sepal.Width` &lt; 2.75 AND `Petal.Width` &lt; 1.55 AND `Petal.Width` &gt;= 0.8) THEN 3.95
WHEN (`Noisy.Sepal.Length` &gt;= 8.60182486325502 AND `Noisy.Sepal.Length` &lt; 11.2181260385085 AND `Noise` &gt;= 0.355985902599059 AND `Sepal.Length` &gt;= 5.05 AND `Sepal.Length` &lt; 6.05 AND `Sepal.Width` &lt; 2.75 AND `Petal.Width` &lt; 1.55 AND `Petal.Width` &gt;= 0.8) THEN 3.75
WHEN (`Noisy.Sepal.Length` &lt; 10.1291434037965 AND `Sepal.Length` &lt; 6.5 AND `Sepal.Length` &gt;= 5.65 AND `Sepal.Width` &gt;= 2.85 AND `Petal.Width` &lt; 1.35 AND `Sepal.Width` &gt;= 2.75 AND `Petal.Width` &lt; 1.55 AND `Petal.Width` &gt;= 0.8) THEN 4.2
WHEN (`Noisy.Sepal.Length` &gt;= 10.1291434037965 AND `Sepal.Length` &lt; 6.5 AND `Sepal.Length` &gt;= 5.65 AND `Sepal.Width` &gt;= 2.85 AND `Petal.Width` &lt; 1.35 AND `Sepal.Width` &gt;= 2.75 AND `Petal.Width` &lt; 1.55 AND `Petal.Width` &gt;= 0.8) THEN 4.26666666666667
WHEN (`Petal.Width` &lt; 2.2 AND `Sepal.Width` &lt; 3.05 AND `Petal.Width` &gt;= 1.7 AND `Sepal.Length` &lt; 6.95 AND `Noise` &gt;= 0.417024645837955 AND `Noise` &gt;= 0.119435722241178 AND `Petal.Width` &gt;= 1.55 AND `Petal.Width` &gt;= 0.8) THEN 5.3
WHEN (`Petal.Width` &gt;= 2.2 AND `Sepal.Width` &lt; 3.05 AND `Petal.Width` &gt;= 1.7 AND `Sepal.Length` &lt; 6.95 AND `Noise` &gt;= 0.417024645837955 AND `Noise` &gt;= 0.119435722241178 AND `Petal.Width` &gt;= 1.55 AND `Petal.Width` &gt;= 0.8) THEN 5.13333333333333
WHEN (`Petal.Width` &lt; 2.45 AND `Sepal.Width` &gt;= 3.05 AND `Petal.Width` &gt;= 1.7 AND `Sepal.Length` &lt; 6.95 AND `Noise` &gt;= 0.417024645837955 AND `Noise` &gt;= 0.119435722241178 AND `Petal.Width` &gt;= 1.55 AND `Petal.Width` &gt;= 0.8) THEN 5.6
WHEN (`Petal.Width` &gt;= 2.45 AND `Sepal.Width` &gt;= 3.05 AND `Petal.Width` &gt;= 1.7 AND `Sepal.Length` &lt; 6.95 AND `Noise` &gt;= 0.417024645837955 AND `Noise` &gt;= 0.119435722241178 AND `Petal.Width` &gt;= 1.55 AND `Petal.Width` &gt;= 0.8) THEN 6.0
END</t>
  </si>
  <si>
    <t xml:space="preserve">CASE
WHEN (`Noise` &lt; 0.122844066936523 AND `Petal.Width` &gt;= 0.25 AND `Petal.Width` &lt; 0.75) THEN 1.3
WHEN (`Noisy.Sepal.Length` &gt;= 16.7743426376954 AND `Petal.Width` &gt;= 1.75 AND `Petal.Width` &gt;= 0.75) THEN 6.4
WHEN (`Sepal.Width` &lt; 3.4 AND `Sepal.Length` &lt; 4.8 AND `Petal.Width` &lt; 0.25 AND `Petal.Width` &lt; 0.75) THEN 1.22
WHEN (`Sepal.Width` &gt;= 3.4 AND `Sepal.Length` &lt; 4.8 AND `Petal.Width` &lt; 0.25 AND `Petal.Width` &lt; 0.75) THEN 1.0
WHEN (`Sepal.Length` &gt;= 5.45 AND `Sepal.Length` &gt;= 4.8 AND `Petal.Width` &lt; 0.25 AND `Petal.Width` &lt; 0.75) THEN 1.36666666666667
WHEN (`Noisy.Sepal.Length` &gt;= 10.6882153233048 AND `Petal.Width` &lt; 1.35 AND `Petal.Width` &lt; 1.75 AND `Petal.Width` &gt;= 0.75) THEN 4.2
WHEN (`Sepal.Length` &lt; 5.3 AND `Petal.Width` &gt;= 1.35 AND `Petal.Width` &lt; 1.75 AND `Petal.Width` &gt;= 0.75) THEN 4.05
WHEN (`Noise` &gt;= 0.857167766662315 AND `Noisy.Sepal.Length` &lt; 16.7743426376954 AND `Petal.Width` &gt;= 1.75 AND `Petal.Width` &gt;= 0.75) THEN 5.02
WHEN (`Noisy.Sepal.Length` &lt; 6.08926414940506 AND `Sepal.Length` &lt; 5.45 AND `Sepal.Length` &gt;= 4.8 AND `Petal.Width` &lt; 0.25 AND `Petal.Width` &lt; 0.75) THEN 1.7
WHEN (`Noise` &lt; 0.183543954510242 AND `Petal.Width` &lt; 0.35 AND `Noise` &gt;= 0.122844066936523 AND `Petal.Width` &gt;= 0.25 AND `Petal.Width` &lt; 0.75) THEN 1.7
WHEN (`Noise` &gt;= 0.183543954510242 AND `Petal.Width` &lt; 0.35 AND `Noise` &gt;= 0.122844066936523 AND `Petal.Width` &gt;= 0.25 AND `Petal.Width` &lt; 0.75) THEN 1.48
WHEN (`Sepal.Length` &lt; 5.25 AND `Petal.Width` &gt;= 0.35 AND `Noise` &gt;= 0.122844066936523 AND `Petal.Width` &gt;= 0.25 AND `Petal.Width` &lt; 0.75) THEN 1.75
WHEN (`Sepal.Length` &gt;= 5.25 AND `Petal.Width` &gt;= 0.35 AND `Noise` &gt;= 0.122844066936523 AND `Petal.Width` &gt;= 0.25 AND `Petal.Width` &lt; 0.75) THEN 1.5
WHEN (`Sepal.Length` &lt; 5.3 AND `Noisy.Sepal.Length` &lt; 10.6882153233048 AND `Petal.Width` &lt; 1.35 AND `Petal.Width` &lt; 1.75 AND `Petal.Width` &gt;= 0.75) THEN 3.15
WHEN (`Noisy.Sepal.Length` &lt; 9.473862023931 AND `Sepal.Length` &gt;= 5.3 AND `Petal.Width` &gt;= 1.35 AND `Petal.Width` &lt; 1.75 AND `Petal.Width` &gt;= 0.75) THEN 4.95
WHEN (`Noise` &gt;= 0.778769593685865 AND `Noise` &lt; 0.857167766662315 AND `Noisy.Sepal.Length` &lt; 16.7743426376954 AND `Petal.Width` &gt;= 1.75 AND `Petal.Width` &gt;= 0.75) THEN 6.0
WHEN (`Noise` &lt; 0.0504177941475064 AND `Noisy.Sepal.Length` &gt;= 6.08926414940506 AND `Sepal.Length` &lt; 5.45 AND `Sepal.Length` &gt;= 4.8 AND `Petal.Width` &lt; 0.25 AND `Petal.Width` &lt; 0.75) THEN 1.4
WHEN (`Noisy.Sepal.Length` &lt; 6.69003141289577 AND `Sepal.Length` &gt;= 5.3 AND `Noisy.Sepal.Length` &lt; 10.6882153233048 AND `Petal.Width` &lt; 1.35 AND `Petal.Width` &lt; 1.75 AND `Petal.Width` &gt;= 0.75) THEN 4.03333333333333
WHEN (`Noisy.Sepal.Length` &gt;= 6.69003141289577 AND `Sepal.Length` &gt;= 5.3 AND `Noisy.Sepal.Length` &lt; 10.6882153233048 AND `Petal.Width` &lt; 1.35 AND `Petal.Width` &lt; 1.75 AND `Petal.Width` &gt;= 0.75) THEN 3.73333333333333
WHEN (`Sepal.Width` &lt; 2.5 AND `Noisy.Sepal.Length` &gt;= 9.473862023931 AND `Sepal.Length` &gt;= 5.3 AND `Petal.Width` &gt;= 1.35 AND `Petal.Width` &lt; 1.75 AND `Petal.Width` &gt;= 0.75) THEN 4.5
WHEN (`Petal.Width` &gt;= 2.45 AND `Noise` &lt; 0.778769593685865 AND `Noise` &lt; 0.857167766662315 AND `Noisy.Sepal.Length` &lt; 16.7743426376954 AND `Petal.Width` &gt;= 1.75 AND `Petal.Width` &gt;= 0.75) THEN 6.0
WHEN (`Sepal.Width` &gt;= 3.75 AND `Noise` &gt;= 0.0504177941475064 AND `Noisy.Sepal.Length` &gt;= 6.08926414940506 AND `Sepal.Length` &lt; 5.45 AND `Sepal.Length` &gt;= 4.8 AND `Petal.Width` &lt; 0.25 AND `Petal.Width` &lt; 0.75) THEN 1.6
WHEN (`Noisy.Sepal.Length` &lt; 13.6949482153635 AND `Sepal.Width` &gt;= 2.5 AND `Noisy.Sepal.Length` &gt;= 9.473862023931 AND `Sepal.Length` &gt;= 5.3 AND `Petal.Width` &gt;= 1.35 AND `Petal.Width` &lt; 1.75 AND `Petal.Width` &gt;= 0.75) THEN 4.56666666666667
WHEN (`Noise` &gt;= 0.654083506204188 AND `Petal.Width` &lt; 2.45 AND `Noise` &lt; 0.778769593685865 AND `Noise` &lt; 0.857167766662315 AND `Noisy.Sepal.Length` &lt; 16.7743426376954 AND `Petal.Width` &gt;= 1.75 AND `Petal.Width` &gt;= 0.75) THEN 4.9
WHEN (`Noise` &gt;= 0.730089000193402 AND `Sepal.Width` &lt; 3.75 AND `Noise` &gt;= 0.0504177941475064 AND `Noisy.Sepal.Length` &gt;= 6.08926414940506 AND `Sepal.Length` &lt; 5.45 AND `Sepal.Length` &gt;= 4.8 AND `Petal.Width` &lt; 0.25 AND `Petal.Width` &lt; 0.75) THEN 1.4
WHEN (`Sepal.Length` &lt; 6.65 AND `Noisy.Sepal.Length` &gt;= 13.6949482153635 AND `Sepal.Width` &gt;= 2.5 AND `Noisy.Sepal.Length` &gt;= 9.473862023931 AND `Sepal.Length` &gt;= 5.3 AND `Petal.Width` &gt;= 1.35 AND `Petal.Width` &lt; 1.75 AND `Petal.Width` &gt;= 0.75) THEN 4.4
WHEN (`Sepal.Length` &gt;= 6.65 AND `Noisy.Sepal.Length` &gt;= 13.6949482153635 AND `Sepal.Width` &gt;= 2.5 AND `Noisy.Sepal.Length` &gt;= 9.473862023931 AND `Sepal.Length` &gt;= 5.3 AND `Petal.Width` &gt;= 1.35 AND `Petal.Width` &lt; 1.75 AND `Petal.Width` &gt;= 0.75) THEN 4.84
WHEN (`Sepal.Width` &lt; 2.75 AND `Noise` &lt; 0.654083506204188 AND `Petal.Width` &lt; 2.45 AND `Noise` &lt; 0.778769593685865 AND `Noise` &lt; 0.857167766662315 AND `Noisy.Sepal.Length` &lt; 16.7743426376954 AND `Petal.Width` &gt;= 1.75 AND `Petal.Width` &gt;= 0.75) THEN 5.2
WHEN (`Noisy.Sepal.Length` &lt; 9.52390602319501 AND `Noise` &lt; 0.730089000193402 AND `Sepal.Width` &lt; 3.75 AND `Noise` &gt;= 0.0504177941475064 AND `Noisy.Sepal.Length` &gt;= 6.08926414940506 AND `Sepal.Length` &lt; 5.45 AND `Sepal.Length` &gt;= 4.8 AND `Petal.Width` &lt; 0.25 AND `Petal.Width` &lt; 0.75) THEN 1.5
WHEN (`Noisy.Sepal.Length` &gt;= 9.52390602319501 AND `Noise` &lt; 0.730089000193402 AND `Sepal.Width` &lt; 3.75 AND `Noise` &gt;= 0.0504177941475064 AND `Noisy.Sepal.Length` &gt;= 6.08926414940506 AND `Sepal.Length` &lt; 5.45 AND `Sepal.Length` &gt;= 4.8 AND `Petal.Width` &lt; 0.25 AND `Petal.Width` &lt; 0.75) THEN 1.4
WHEN (`Noisy.Sepal.Length` &gt;=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6.03333333333333
WHEN (`Sepal.Length` &gt;= 6.85 AND `Noisy.Sepal.Length` &lt;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5.1
WHEN (`Sepal.Length` &gt;= 6.75 AND `Sepal.Length` &lt; 6.85 AND `Noisy.Sepal.Length` &lt;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5.9
WHEN (`Petal.Width` &gt;= 2.35 AND `Sepal.Length` &lt; 6.75 AND `Sepal.Length` &lt; 6.85 AND `Noisy.Sepal.Length` &lt;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5.6
WHEN (`Noisy.Sepal.Length` &lt; 11.1455320111476 AND `Petal.Width` &lt; 2.35 AND `Sepal.Length` &lt; 6.75 AND `Sepal.Length` &lt; 6.85 AND `Noisy.Sepal.Length` &lt;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5.4
WHEN (`Noisy.Sepal.Length` &gt;= 11.1455320111476 AND `Petal.Width` &lt; 2.35 AND `Sepal.Length` &lt; 6.75 AND `Sepal.Length` &lt; 6.85 AND `Noisy.Sepal.Length` &lt;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5.6
END</t>
  </si>
  <si>
    <t xml:space="preserve">CASE
WHEN (`Sepal.Length` &lt; 4.5 AND `Petal.Width` &lt; 0.8) THEN 1.23333333333333
WHEN (`Sepal.Width` &lt; 3.05 AND `Sepal.Length` &gt;= 4.5 AND `Petal.Width` &lt; 0.8) THEN 1.4
WHEN (`Petal.Width` &gt;= 0.45 AND `Sepal.Width` &gt;= 3.05 AND `Sepal.Length` &gt;= 4.5 AND `Petal.Width` &lt; 0.8) THEN 1.66666666666667
WHEN (`Petal.Width` &lt; 1.05 AND `Petal.Width` &lt; 1.35 AND `Sepal.Length` &lt; 6.25 AND `Petal.Width` &gt;= 0.8) THEN 3.63333333333333
WHEN (`Noisy.Sepal.Length` &lt; 13.9349508937914 AND `Sepal.Length` &gt;= 7.05 AND `Sepal.Length` &gt;= 6.25 AND `Petal.Width` &gt;= 0.8) THEN 6.0
WHEN (`Noise` &gt;= 0.947935612173751 AND `Petal.Width` &lt; 0.45 AND `Sepal.Width` &gt;= 3.05 AND `Sepal.Length` &gt;= 4.5 AND `Petal.Width` &lt; 0.8) THEN 1.7
WHEN (`Noise` &lt; 0.652029347489588 AND `Petal.Width` &gt;= 1.05 AND `Petal.Width` &lt; 1.35 AND `Sepal.Length` &lt; 6.25 AND `Petal.Width` &gt;= 0.8) THEN 4.16
WHEN (`Petal.Width` &gt;= 2.15 AND `Petal.Width` &gt;= 1.75 AND `Petal.Width` &gt;= 1.35 AND `Sepal.Length` &lt; 6.25 AND `Petal.Width` &gt;= 0.8) THEN 5.4
WHEN (`Noise` &gt;= 0.912173635791987 AND `Species_n` &lt; 2.5 AND `Sepal.Length` &lt; 7.05 AND `Sepal.Length` &gt;= 6.25 AND `Petal.Width` &gt;= 0.8) THEN 4.4
WHEN (`Sepal.Width` &gt;= 3.25 AND `Species_n` &gt;= 2.5 AND `Sepal.Length` &lt; 7.05 AND `Sepal.Length` &gt;= 6.25 AND `Petal.Width` &gt;= 0.8) THEN 5.85
WHEN (`Noisy.Sepal.Length` &lt; 17.3200830046553 AND `Noisy.Sepal.Length` &gt;= 13.9349508937914 AND `Sepal.Length` &gt;= 7.05 AND `Sepal.Length` &gt;= 6.25 AND `Petal.Width` &gt;= 0.8) THEN 6.65
WHEN (`Noisy.Sepal.Length` &gt;= 17.3200830046553 AND `Noisy.Sepal.Length` &gt;= 13.9349508937914 AND `Sepal.Length` &gt;= 7.05 AND `Sepal.Length` &gt;= 6.25 AND `Petal.Width` &gt;= 0.8) THEN 6.4
WHEN (`Noisy.Sepal.Length` &gt;= 13.5470183835365 AND `Noise` &lt; 0.947935612173751 AND `Petal.Width` &lt; 0.45 AND `Sepal.Width` &gt;= 3.05 AND `Sepal.Length` &gt;= 4.5 AND `Petal.Width` &lt; 0.8) THEN 1.38
WHEN (`Sepal.Width` &gt;= 2.75 AND `Noise` &gt;= 0.652029347489588 AND `Petal.Width` &gt;= 1.05 AND `Petal.Width` &lt; 1.35 AND `Sepal.Length` &lt; 6.25 AND `Petal.Width` &gt;= 0.8) THEN 3.6
WHEN (`Noisy.Sepal.Length` &lt; 9.41739007444121 AND `Noise` &lt; 0.404091668198816 AND `Petal.Width` &lt; 1.75 AND `Petal.Width` &gt;= 1.35 AND `Sepal.Length` &lt; 6.25 AND `Petal.Width` &gt;= 0.8) THEN 4.2
WHEN (`Noisy.Sepal.Length` &gt;= 9.41739007444121 AND `Noise` &lt; 0.404091668198816 AND `Petal.Width` &lt; 1.75 AND `Petal.Width` &gt;= 1.35 AND `Sepal.Length` &lt; 6.25 AND `Petal.Width` &gt;= 0.8) THEN 4.5
WHEN (`Noise` &lt; 0.46440564666409 AND `Noise` &gt;= 0.404091668198816 AND `Petal.Width` &lt; 1.75 AND `Petal.Width` &gt;= 1.35 AND `Sepal.Length` &lt; 6.25 AND `Petal.Width` &gt;= 0.8) THEN 4.5
WHEN (`Noise` &gt;= 0.46440564666409 AND `Noise` &gt;= 0.404091668198816 AND `Petal.Width` &lt; 1.75 AND `Petal.Width` &gt;= 1.35 AND `Sepal.Length` &lt; 6.25 AND `Petal.Width` &gt;= 0.8) THEN 4.625
WHEN (`Petal.Width` &lt; 1.85 AND `Petal.Width` &lt; 2.15 AND `Petal.Width` &gt;= 1.75 AND `Petal.Width` &gt;= 1.35 AND `Sepal.Length` &lt; 6.25 AND `Petal.Width` &gt;= 0.8) THEN 4.9
WHEN (`Petal.Width` &gt;= 1.85 AND `Petal.Width` &lt; 2.15 AND `Petal.Width` &gt;= 1.75 AND `Petal.Width` &gt;= 1.35 AND `Sepal.Length` &lt; 6.25 AND `Petal.Width` &gt;= 0.8) THEN 5.05
WHEN (`Noise` &lt; 0.331936169764958 AND `Noise` &lt; 0.912173635791987 AND `Species_n` &lt; 2.5 AND `Sepal.Length` &lt; 7.05 AND `Sepal.Length` &gt;= 6.25 AND `Petal.Width` &gt;= 0.8) THEN 4.46666666666667
WHEN (`Noise` &gt;= 0.331936169764958 AND `Noise` &lt; 0.912173635791987 AND `Species_n` &lt; 2.5 AND `Sepal.Length` &lt; 7.05 AND `Sepal.Length` &gt;= 6.25 AND `Petal.Width` &gt;= 0.8) THEN 4.76666666666667
WHEN (`Petal.Width` &lt; 0.15 AND `Noisy.Sepal.Length` &lt; 13.5470183835365 AND `Noise` &lt; 0.947935612173751 AND `Petal.Width` &lt; 0.45 AND `Sepal.Width` &gt;= 3.05 AND `Sepal.Length` &gt;= 4.5 AND `Petal.Width` &lt; 0.8) THEN 1.5
WHEN (`Petal.Width` &lt; 1.15 AND `Sepal.Width` &lt; 2.75 AND `Noise` &gt;= 0.652029347489588 AND `Petal.Width` &gt;= 1.05 AND `Petal.Width` &lt; 1.35 AND `Sepal.Length` &lt; 6.25 AND `Petal.Width` &gt;= 0.8) THEN 3.9
WHEN (`Petal.Width` &gt;= 1.15 AND `Sepal.Width` &lt; 2.75 AND `Noise` &gt;= 0.652029347489588 AND `Petal.Width` &gt;= 1.05 AND `Petal.Width` &lt; 1.35 AND `Sepal.Length` &lt; 6.25 AND `Petal.Width` &gt;= 0.8) THEN 4.0
WHEN (`Petal.Width` &gt;= 2.25 AND `Sepal.Width` &lt; 3.15 AND `Sepal.Width` &lt; 3.25 AND `Species_n` &gt;= 2.5 AND `Sepal.Length` &lt; 7.05 AND `Sepal.Length` &gt;= 6.25 AND `Petal.Width` &gt;= 0.8) THEN 5.14
WHEN (`Noise` &lt; 0.62113613425754 AND `Sepal.Width` &gt;= 3.15 AND `Sepal.Width` &lt; 3.25 AND `Species_n` &gt;= 2.5 AND `Sepal.Length` &lt; 7.05 AND `Sepal.Length` &gt;= 6.25 AND `Petal.Width` &gt;= 0.8) THEN 5.75
WHEN (`Noise` &gt;= 0.62113613425754 AND `Sepal.Width` &gt;= 3.15 AND `Sepal.Width` &lt; 3.25 AND `Species_n` &gt;= 2.5 AND `Sepal.Length` &lt; 7.05 AND `Sepal.Length` &gt;= 6.25 AND `Petal.Width` &gt;= 0.8) THEN 5.1
WHEN (`Noise` &gt;= 0.8624741085805 AND `Petal.Width` &gt;= 0.15 AND `Noisy.Sepal.Length` &lt; 13.5470183835365 AND `Noise` &lt; 0.947935612173751 AND `Petal.Width` &lt; 0.45 AND `Sepal.Width` &gt;= 3.05 AND `Sepal.Length` &gt;= 4.5 AND `Petal.Width` &lt; 0.8) THEN 1.5
WHEN (`Sepal.Length` &lt; 6.35 AND `Petal.Width` &lt; 2.25 AND `Sepal.Width` &lt; 3.15 AND `Sepal.Width` &lt; 3.25 AND `Species_n` &gt;= 2.5 AND `Sepal.Length` &lt; 7.05 AND `Sepal.Length` &gt;= 6.25 AND `Petal.Width` &gt;= 0.8) THEN 5.26666666666667
WHEN (`Sepal.Length` &gt;= 6.35 AND `Petal.Width` &lt; 2.25 AND `Sepal.Width` &lt; 3.15 AND `Sepal.Width` &lt; 3.25 AND `Species_n` &gt;= 2.5 AND `Sepal.Length` &lt; 7.05 AND `Sepal.Length` &gt;= 6.25 AND `Petal.Width` &gt;= 0.8) THEN 5.42
WHEN (`Sepal.Length` &lt; 5.1 AND `Noise` &lt; 0.8624741085805 AND `Petal.Width` &gt;= 0.15 AND `Noisy.Sepal.Length` &lt; 13.5470183835365 AND `Noise` &lt; 0.947935612173751 AND `Petal.Width` &lt; 0.45 AND `Sepal.Width` &gt;= 3.05 AND `Sepal.Length` &gt;= 4.5 AND `Petal.Width` &lt; 0.8) THEN 1.35
WHEN (`Sepal.Width` &lt; 3.95 AND `Sepal.Length` &gt;= 5.1 AND `Noise` &lt; 0.8624741085805 AND `Petal.Width` &gt;= 0.15 AND `Noisy.Sepal.Length` &lt; 13.5470183835365 AND `Noise` &lt; 0.947935612173751 AND `Petal.Width` &lt; 0.45 AND `Sepal.Width` &gt;= 3.05 AND `Sepal.Length` &gt;= 4.5 AND `Petal.Width` &lt; 0.8) THEN 1.5
WHEN (`Sepal.Width` &gt;= 3.95 AND `Sepal.Length` &gt;= 5.1 AND `Noise` &lt; 0.8624741085805 AND `Petal.Width` &gt;= 0.15 AND `Noisy.Sepal.Length` &lt; 13.5470183835365 AND `Noise` &lt; 0.947935612173751 AND `Petal.Width` &lt; 0.45 AND `Sepal.Width` &gt;= 3.05 AND `Sepal.Length` &gt;= 4.5 AND `Petal.Width` &lt; 0.8) THEN 1.46666666666667
END</t>
  </si>
  <si>
    <t xml:space="preserve">CASE
WHEN (`Noisy.Sepal.Length` &lt; 5.74796829284169 AND `Sepal.Length` &lt; 4.85 AND `Petal.Width` &lt; 0.75) THEN 1.0
WHEN (`Sepal.Width` &gt;= 3.5 AND `Petal.Width` &gt;= 1.75 AND `Petal.Width` &gt;= 0.75) THEN 6.2
WHEN (`Sepal.Length` &gt;= 4.65 AND `Noisy.Sepal.Length` &gt;= 5.74796829284169 AND `Sepal.Length` &lt; 4.85 AND `Petal.Width` &lt; 0.75) THEN 1.33333333333333
WHEN (`Noisy.Sepal.Length` &lt; 6.41660980982706 AND `Sepal.Width` &lt; 3.45 AND `Sepal.Length` &gt;= 4.85 AND `Petal.Width` &lt; 0.75) THEN 1.7
WHEN (`Sepal.Length` &lt; 5.05 AND `Sepal.Width` &gt;= 3.45 AND `Sepal.Length` &gt;= 4.85 AND `Petal.Width` &lt; 0.75) THEN 1.4
WHEN (`Sepal.Length` &gt;= 5.05 AND `Sepal.Width` &gt;= 3.45 AND `Sepal.Length` &gt;= 4.85 AND `Petal.Width` &lt; 0.75) THEN 1.5
WHEN (`Species_n` &gt;= 2.5 AND `Noisy.Sepal.Length` &lt; 13.6413878483698 AND `Petal.Width` &lt; 1.75 AND `Petal.Width` &gt;= 0.75) THEN 4.66666666666667
WHEN (`Noise` &lt; 0.187409563455731 AND `Noisy.Sepal.Length` &gt;= 13.6413878483698 AND `Petal.Width` &lt; 1.75 AND `Petal.Width` &gt;= 0.75) THEN 5.0
WHEN (`Sepal.Length` &gt;= 7.1 AND `Sepal.Width` &lt; 3.5 AND `Petal.Width` &gt;= 1.75 AND `Petal.Width` &gt;= 0.75) THEN 6.575
WHEN (`Noise` &lt; 0.1612156619085 AND `Sepal.Length` &lt; 4.65 AND `Noisy.Sepal.Length` &gt;= 5.74796829284169 AND `Sepal.Length` &lt; 4.85 AND `Petal.Width` &lt; 0.75) THEN 1.5
WHEN (`Noisy.Sepal.Length` &lt; 8.39872951386496 AND `Noisy.Sepal.Length` &gt;= 6.41660980982706 AND `Sepal.Width` &lt; 3.45 AND `Sepal.Length` &gt;= 4.85 AND `Petal.Width` &lt; 0.75) THEN 1.5
WHEN (`Noisy.Sepal.Length` &gt;= 8.39872951386496 AND `Noisy.Sepal.Length` &gt;= 6.41660980982706 AND `Sepal.Width` &lt; 3.45 AND `Sepal.Length` &gt;= 4.85 AND `Petal.Width` &lt; 0.75) THEN 1.625
WHEN (`Noise` &lt; 0.0859310409286991 AND `Species_n` &lt; 2.5 AND `Noisy.Sepal.Length` &lt; 13.6413878483698 AND `Petal.Width` &lt; 1.75 AND `Petal.Width` &gt;= 0.75) THEN 4.7
WHEN (`Petal.Width` &lt; 1.35 AND `Noise` &gt;= 0.187409563455731 AND `Noisy.Sepal.Length` &gt;= 13.6413878483698 AND `Petal.Width` &lt; 1.75 AND `Petal.Width` &gt;= 0.75) THEN 4.2
WHEN (`Noise` &lt; 0.421508858562447 AND `Noise` &gt;= 0.1612156619085 AND `Sepal.Length` &lt; 4.65 AND `Noisy.Sepal.Length` &gt;= 5.74796829284169 AND `Sepal.Length` &lt; 4.85 AND `Petal.Width` &lt; 0.75) THEN 1.4
WHEN (`Noise` &gt;= 0.421508858562447 AND `Noise` &gt;= 0.1612156619085 AND `Sepal.Length` &lt; 4.65 AND `Noisy.Sepal.Length` &gt;= 5.74796829284169 AND `Sepal.Length` &lt; 4.85 AND `Petal.Width` &lt; 0.75) THEN 1.3
WHEN (`Sepal.Width` &lt; 2.5 AND `Petal.Width` &gt;= 1.35 AND `Noise` &gt;= 0.187409563455731 AND `Noisy.Sepal.Length` &gt;= 13.6413878483698 AND `Petal.Width` &lt; 1.75 AND `Petal.Width` &gt;= 0.75) THEN 4.5
WHEN (`Sepal.Width` &lt; 2.75 AND `Sepal.Length` &lt; 6.0 AND `Sepal.Length` &lt; 7.1 AND `Sepal.Width` &lt; 3.5 AND `Petal.Width` &gt;= 1.75 AND `Petal.Width` &gt;= 0.75) THEN 5.1
WHEN (`Sepal.Width` &gt;= 2.75 AND `Sepal.Length` &lt; 6.0 AND `Sepal.Length` &lt; 7.1 AND `Sepal.Width` &lt; 3.5 AND `Petal.Width` &gt;= 1.75 AND `Petal.Width` &gt;= 0.75) THEN 5.02
WHEN (`Sepal.Length` &lt; 5.15 AND `Sepal.Length` &lt; 5.9 AND `Noise` &gt;= 0.0859310409286991 AND `Species_n` &lt; 2.5 AND `Noisy.Sepal.Length` &lt; 13.6413878483698 AND `Petal.Width` &lt; 1.75 AND `Petal.Width` &gt;= 0.75) THEN 3.0
WHEN (`Noise` &lt; 0.643780462676659 AND `Sepal.Length` &gt;= 5.9 AND `Noise` &gt;= 0.0859310409286991 AND `Species_n` &lt; 2.5 AND `Noisy.Sepal.Length` &lt; 13.6413878483698 AND `Petal.Width` &lt; 1.75 AND `Petal.Width` &gt;= 0.75) THEN 4.65
WHEN (`Noise` &gt;= 0.643780462676659 AND `Sepal.Length` &gt;= 5.9 AND `Noise` &gt;= 0.0859310409286991 AND `Species_n` &lt; 2.5 AND `Noisy.Sepal.Length` &lt; 13.6413878483698 AND `Petal.Width` &lt; 1.75 AND `Petal.Width` &gt;= 0.75) THEN 4.24
WHEN (`Petal.Width` &lt; 1.45 AND `Sepal.Width` &gt;= 2.5 AND `Petal.Width` &gt;= 1.35 AND `Noise` &gt;= 0.187409563455731 AND `Noisy.Sepal.Length` &gt;= 13.6413878483698 AND `Petal.Width` &lt; 1.75 AND `Petal.Width` &gt;= 0.75) THEN 4.68
WHEN (`Petal.Width` &gt;= 1.45 AND `Sepal.Width` &gt;= 2.5 AND `Petal.Width` &gt;= 1.35 AND `Noise` &gt;= 0.187409563455731 AND `Noisy.Sepal.Length` &gt;= 13.6413878483698 AND `Petal.Width` &lt; 1.75 AND `Petal.Width` &gt;= 0.75) THEN 4.83333333333333
WHEN (`Noisy.Sepal.Length` &lt; 13.1801672033966 AND `Petal.Width` &lt; 2.05 AND `Sepal.Length` &gt;= 6.0 AND `Sepal.Length` &lt; 7.1 AND `Sepal.Width` &lt; 3.5 AND `Petal.Width` &gt;= 1.75 AND `Petal.Width` &gt;= 0.75) THEN 5.44
WHEN (`Noisy.Sepal.Length` &gt;= 13.1801672033966 AND `Petal.Width` &lt; 2.05 AND `Sepal.Length` &gt;= 6.0 AND `Sepal.Length` &lt; 7.1 AND `Sepal.Width` &lt; 3.5 AND `Petal.Width` &gt;= 1.75 AND `Petal.Width` &gt;= 0.75) THEN 5.1
WHEN (`Noisy.Sepal.Length` &lt; 8.7592215471901 AND `Petal.Width` &gt;= 2.05 AND `Sepal.Length` &gt;= 6.0 AND `Sepal.Length` &lt; 7.1 AND `Sepal.Width` &lt; 3.5 AND `Petal.Width` &gt;= 1.75 AND `Petal.Width` &gt;= 0.75) THEN 5.4
WHEN (`Sepal.Length` &gt;= 5.75 AND `Sepal.Length` &gt;= 5.15 AND `Sepal.Length` &lt; 5.9 AND `Noise` &gt;= 0.0859310409286991 AND `Species_n` &lt; 2.5 AND `Noisy.Sepal.Length` &lt; 13.6413878483698 AND `Petal.Width` &lt; 1.75 AND `Petal.Width` &gt;= 0.75) THEN 3.96666666666667
WHEN (`Noisy.Sepal.Length` &lt; 10.1593561641872 AND `Noisy.Sepal.Length` &gt;= 8.7592215471901 AND `Petal.Width` &gt;= 2.05 AND `Sepal.Length` &gt;= 6.0 AND `Sepal.Length` &lt; 7.1 AND `Sepal.Width` &lt; 3.5 AND `Petal.Width` &gt;= 1.75 AND `Petal.Width` &gt;= 0.75) THEN 5.925
WHEN (`Petal.Width` &lt; 1.2 AND `Sepal.Length` &lt; 5.75 AND `Sepal.Length` &gt;= 5.15 AND `Sepal.Length` &lt; 5.9 AND `Noise` &gt;= 0.0859310409286991 AND `Species_n` &lt; 2.5 AND `Noisy.Sepal.Length` &lt; 13.6413878483698 AND `Petal.Width` &lt; 1.75 AND `Petal.Width` &gt;= 0.75) THEN 3.66666666666667
WHEN (`Petal.Width` &lt; 2.25 AND `Noisy.Sepal.Length` &gt;= 10.1593561641872 AND `Noisy.Sepal.Length` &gt;= 8.7592215471901 AND `Petal.Width` &gt;= 2.05 AND `Sepal.Length` &gt;= 6.0 AND `Sepal.Length` &lt; 7.1 AND `Sepal.Width` &lt; 3.5 AND `Petal.Width` &gt;= 1.75 AND `Petal.Width` &gt;= 0.75) THEN 5.66
WHEN (`Petal.Width` &gt;= 2.25 AND `Noisy.Sepal.Length` &gt;= 10.1593561641872 AND `Noisy.Sepal.Length` &gt;= 8.7592215471901 AND `Petal.Width` &gt;= 2.05 AND `Sepal.Length` &gt;= 6.0 AND `Sepal.Length` &lt; 7.1 AND `Sepal.Width` &lt; 3.5 AND `Petal.Width` &gt;= 1.75 AND `Petal.Width` &gt;= 0.75) THEN 5.34
WHEN (`Petal.Width` &lt; 1.35 AND `Petal.Width` &gt;= 1.2 AND `Sepal.Length` &lt; 5.75 AND `Sepal.Length` &gt;= 5.15 AND `Sepal.Length` &lt; 5.9 AND `Noise` &gt;= 0.0859310409286991 AND `Species_n` &lt; 2.5 AND `Noisy.Sepal.Length` &lt; 13.6413878483698 AND `Petal.Width` &lt; 1.75 AND `Petal.Width` &gt;= 0.75) THEN 4.025
WHEN (`Petal.Width` &gt;= 1.35 AND `Petal.Width` &gt;= 1.2 AND `Sepal.Length` &lt; 5.75 AND `Sepal.Length` &gt;= 5.15 AND `Sepal.Length` &lt; 5.9 AND `Noise` &gt;= 0.0859310409286991 AND `Species_n` &lt; 2.5 AND `Noisy.Sepal.Length` &lt; 13.6413878483698 AND `Petal.Width` &lt; 1.75 AND `Petal.Width` &gt;= 0.75) THEN 3.9
END</t>
  </si>
  <si>
    <t xml:space="preserve">CASE
WHEN (`Species_n` &lt; 1.5 AND `Noisy.Sepal.Length` &lt; 6.79901271122508 AND `Sepal.Length` &lt; 5.45) THEN 1.7
WHEN (`Species_n` &gt;= 1.5 AND `Noisy.Sepal.Length` &lt; 6.79901271122508 AND `Sepal.Length` &lt; 5.45) THEN 4.1
WHEN (`Petal.Width` &gt;= 0.8 AND `Noisy.Sepal.Length` &gt;= 6.79901271122508 AND `Sepal.Length` &lt; 5.45) THEN 3.9
WHEN (`Noisy.Sepal.Length` &lt; 7.56398406829685 AND `Species_n` &lt; 2.5 AND `Sepal.Length` &gt;= 5.45) THEN 3.925
WHEN (`Noisy.Sepal.Length` &gt;= 16.2836603334639 AND `Species_n` &gt;= 2.5 AND `Sepal.Length` &gt;= 5.45) THEN 6.5
WHEN (`Sepal.Length` &lt; 4.35 AND `Petal.Width` &lt; 0.8 AND `Noisy.Sepal.Length` &gt;= 6.79901271122508 AND `Sepal.Length` &lt; 5.45) THEN 1.1
WHEN (`Sepal.Width` &lt; 2.8 AND `Petal.Width` &lt; 1.35 AND `Noisy.Sepal.Length` &gt;= 7.56398406829685 AND `Species_n` &lt; 2.5 AND `Sepal.Length` &gt;= 5.45) THEN 4.1
WHEN (`Sepal.Width` &gt;= 2.8 AND `Petal.Width` &lt; 1.35 AND `Noisy.Sepal.Length` &gt;= 7.56398406829685 AND `Species_n` &lt; 2.5 AND `Sepal.Length` &gt;= 5.45) THEN 4.26666666666667
WHEN (`Sepal.Width` &lt; 2.75 AND `Petal.Width` &gt;= 1.35 AND `Noisy.Sepal.Length` &gt;= 7.56398406829685 AND `Species_n` &lt; 2.5 AND `Sepal.Length` &gt;= 5.45) THEN 5.0
WHEN (`Noise` &gt;= 0.0784071530215442 AND `Noise` &lt; 0.259899061988108 AND `Noisy.Sepal.Length` &lt; 16.2836603334639 AND `Species_n` &gt;= 2.5 AND `Sepal.Length` &gt;= 5.45) THEN 6.06
WHEN (`Noise` &gt;= 0.80490460479632 AND `Noise` &gt;= 0.259899061988108 AND `Noisy.Sepal.Length` &lt; 16.2836603334639 AND `Species_n` &gt;= 2.5 AND `Sepal.Length` &gt;= 5.45) THEN 5.02
WHEN (`Noisy.Sepal.Length` &gt;= 10.1085930467583 AND `Sepal.Width` &gt;= 3.45 AND `Sepal.Length` &gt;= 4.35 AND `Petal.Width` &lt; 0.8 AND `Noisy.Sepal.Length` &gt;= 6.79901271122508 AND `Sepal.Length` &lt; 5.45) THEN 1.55
WHEN (`Petal.Width` &lt; 2.25 AND `Noise` &lt; 0.0784071530215442 AND `Noise` &lt; 0.259899061988108 AND `Noisy.Sepal.Length` &lt; 16.2836603334639 AND `Species_n` &gt;= 2.5 AND `Sepal.Length` &gt;= 5.45) THEN 5.6
WHEN (`Petal.Width` &gt;= 2.25 AND `Noise` &lt; 0.0784071530215442 AND `Noise` &lt; 0.259899061988108 AND `Noisy.Sepal.Length` &lt; 16.2836603334639 AND `Species_n` &gt;= 2.5 AND `Sepal.Length` &gt;= 5.45) THEN 5.7
WHEN (`Sepal.Length` &lt; 6.15 AND `Noise` &lt; 0.80490460479632 AND `Noise` &gt;= 0.259899061988108 AND `Noisy.Sepal.Length` &lt; 16.2836603334639 AND `Species_n` &gt;= 2.5 AND `Sepal.Length` &gt;= 5.45) THEN 4.96666666666667
WHEN (`Sepal.Length` &lt; 4.65 AND `Noisy.Sepal.Length` &lt; 12.2272578869946 AND `Sepal.Width` &lt; 3.45 AND `Sepal.Length` &gt;= 4.35 AND `Petal.Width` &lt; 0.8 AND `Noisy.Sepal.Length` &gt;= 6.79901271122508 AND `Sepal.Length` &lt; 5.45) THEN 1.33333333333333
WHEN (`Sepal.Length` &lt; 4.85 AND `Noisy.Sepal.Length` &gt;= 12.2272578869946 AND `Sepal.Width` &lt; 3.45 AND `Sepal.Length` &gt;= 4.35 AND `Petal.Width` &lt; 0.8 AND `Noisy.Sepal.Length` &gt;= 6.79901271122508 AND `Sepal.Length` &lt; 5.45) THEN 1.42
WHEN (`Sepal.Length` &gt;= 4.85 AND `Noisy.Sepal.Length` &gt;= 12.2272578869946 AND `Sepal.Width` &lt; 3.45 AND `Sepal.Length` &gt;= 4.35 AND `Petal.Width` &lt; 0.8 AND `Noisy.Sepal.Length` &gt;= 6.79901271122508 AND `Sepal.Length` &lt; 5.45) THEN 1.53333333333333
WHEN (`Sepal.Length` &lt; 5.05 AND `Noisy.Sepal.Length` &lt; 10.1085930467583 AND `Sepal.Width` &gt;= 3.45 AND `Sepal.Length` &gt;= 4.35 AND `Petal.Width` &lt; 0.8 AND `Noisy.Sepal.Length` &gt;= 6.79901271122508 AND `Sepal.Length` &lt; 5.45) THEN 1.4
WHEN (`Sepal.Length` &gt;= 5.05 AND `Noisy.Sepal.Length` &lt; 10.1085930467583 AND `Sepal.Width` &gt;= 3.45 AND `Sepal.Length` &gt;= 4.35 AND `Petal.Width` &lt; 0.8 AND `Noisy.Sepal.Length` &gt;= 6.79901271122508 AND `Sepal.Length` &lt; 5.45) THEN 1.5
WHEN (`Noise` &lt; 0.139785015955567 AND `Noisy.Sepal.Length` &lt; 13.5306488720234 AND `Sepal.Width` &gt;= 2.75 AND `Petal.Width` &gt;= 1.35 AND `Noisy.Sepal.Length` &gt;= 7.56398406829685 AND `Species_n` &lt; 2.5 AND `Sepal.Length` &gt;= 5.45) THEN 4.7
WHEN (`Noise` &lt; 0.187409563455731 AND `Noisy.Sepal.Length` &gt;= 13.5306488720234 AND `Sepal.Width` &gt;= 2.75 AND `Petal.Width` &gt;= 1.35 AND `Noisy.Sepal.Length` &gt;= 7.56398406829685 AND `Species_n` &lt; 2.5 AND `Sepal.Length` &gt;= 5.45) THEN 5.0
WHEN (`Noise` &gt;= 0.187409563455731 AND `Noisy.Sepal.Length` &gt;= 13.5306488720234 AND `Sepal.Width` &gt;= 2.75 AND `Petal.Width` &gt;= 1.35 AND `Noisy.Sepal.Length` &gt;= 7.56398406829685 AND `Species_n` &lt; 2.5 AND `Sepal.Length` &gt;= 5.45) THEN 4.66
WHEN (`Sepal.Length` &lt; 6.35 AND `Sepal.Length` &gt;= 6.15 AND `Noise` &lt; 0.80490460479632 AND `Noise` &gt;= 0.259899061988108 AND `Noisy.Sepal.Length` &lt; 16.2836603334639 AND `Species_n` &gt;= 2.5 AND `Sepal.Length` &gt;= 5.45) THEN 6.0
WHEN (`Petal.Width` &lt; 0.15 AND `Sepal.Length` &gt;= 4.65 AND `Noisy.Sepal.Length` &lt; 12.2272578869946 AND `Sepal.Width` &lt; 3.45 AND `Sepal.Length` &gt;= 4.35 AND `Petal.Width` &lt; 0.8 AND `Noisy.Sepal.Length` &gt;= 6.79901271122508 AND `Sepal.Length` &lt; 5.45) THEN 1.5
WHEN (`Noisy.Sepal.Length` &lt; 10.7234666313976 AND `Noise` &gt;= 0.139785015955567 AND `Noisy.Sepal.Length` &lt; 13.5306488720234 AND `Sepal.Width` &gt;= 2.75 AND `Petal.Width` &gt;= 1.35 AND `Noisy.Sepal.Length` &gt;= 7.56398406829685 AND `Species_n` &lt; 2.5 AND `Sepal.Length` &gt;= 5.45) THEN 4.6
WHEN (`Noisy.Sepal.Length` &gt;= 10.7234666313976 AND `Noise` &gt;= 0.139785015955567 AND `Noisy.Sepal.Length` &lt; 13.5306488720234 AND `Sepal.Width` &gt;= 2.75 AND `Petal.Width` &gt;= 1.35 AND `Noisy.Sepal.Length` &gt;= 7.56398406829685 AND `Species_n` &lt; 2.5 AND `Sepal.Length` &gt;= 5.45) THEN 4.46
WHEN (`Noise` &lt; 0.363866494968534 AND `Sepal.Length` &gt;= 6.35 AND `Sepal.Length` &gt;= 6.15 AND `Noise` &lt; 0.80490460479632 AND `Noise` &gt;= 0.259899061988108 AND `Noisy.Sepal.Length` &lt; 16.2836603334639 AND `Species_n` &gt;= 2.5 AND `Sepal.Length` &gt;= 5.45) THEN 5.28
WHEN (`Sepal.Length` &lt; 5.1 AND `Petal.Width` &gt;= 0.15 AND `Sepal.Length` &gt;= 4.65 AND `Noisy.Sepal.Length` &lt; 12.2272578869946 AND `Sepal.Width` &lt; 3.45 AND `Sepal.Length` &gt;= 4.35 AND `Petal.Width` &lt; 0.8 AND `Noisy.Sepal.Length` &gt;= 6.79901271122508 AND `Sepal.Length` &lt; 5.45) THEN 1.36
WHEN (`Sepal.Length` &gt;= 5.1 AND `Petal.Width` &gt;= 0.15 AND `Sepal.Length` &gt;= 4.65 AND `Noisy.Sepal.Length` &lt; 12.2272578869946 AND `Sepal.Width` &lt; 3.45 AND `Sepal.Length` &gt;= 4.35 AND `Petal.Width` &lt; 0.8 AND `Noisy.Sepal.Length` &gt;= 6.79901271122508 AND `Sepal.Length` &lt; 5.45) THEN 1.4
WHEN (`Noise` &gt;= 0.600248045520857 AND `Noise` &gt;= 0.363866494968534 AND `Sepal.Length` &gt;= 6.35 AND `Sepal.Length` &gt;= 6.15 AND `Noise` &lt; 0.80490460479632 AND `Noise` &gt;= 0.259899061988108 AND `Noisy.Sepal.Length` &lt; 16.2836603334639 AND `Species_n` &gt;= 2.5 AND `Sepal.Length` &gt;= 5.45) THEN 5.1
WHEN (`Sepal.Length` &gt;= 6.95 AND `Noise` &lt; 0.600248045520857 AND `Noise` &gt;= 0.363866494968534 AND `Sepal.Length` &gt;= 6.35 AND `Sepal.Length` &gt;= 6.15 AND `Noise` &lt; 0.80490460479632 AND `Noise` &gt;= 0.259899061988108 AND `Noisy.Sepal.Length` &lt; 16.2836603334639 AND `Species_n` &gt;= 2.5 AND `Sepal.Length` &gt;= 5.45) THEN 5.8
WHEN (`Sepal.Width` &lt; 3.2 AND `Sepal.Length` &lt; 6.95 AND `Noise` &lt; 0.600248045520857 AND `Noise` &gt;= 0.363866494968534 AND `Sepal.Length` &gt;= 6.35 AND `Sepal.Length` &gt;= 6.15 AND `Noise` &lt; 0.80490460479632 AND `Noise` &gt;= 0.259899061988108 AND `Noisy.Sepal.Length` &lt; 16.2836603334639 AND `Species_n` &gt;= 2.5 AND `Sepal.Length` &gt;= 5.45) THEN 5.6
WHEN (`Sepal.Width` &gt;= 3.2 AND `Sepal.Length` &lt; 6.95 AND `Noise` &lt; 0.600248045520857 AND `Noise` &gt;= 0.363866494968534 AND `Sepal.Length` &gt;= 6.35 AND `Sepal.Length` &gt;= 6.15 AND `Noise` &lt; 0.80490460479632 AND `Noise` &gt;= 0.259899061988108 AND `Noisy.Sepal.Length` &lt; 16.2836603334639 AND `Species_n` &gt;= 2.5 AND `Sepal.Length` &gt;= 5.45) THEN 5.7
END</t>
  </si>
  <si>
    <t xml:space="preserve">CASE
WHEN (`Sepal.Width` &gt;= 3.55 AND `Sepal.Length` &lt; 5.05 AND `Species_n` &lt; 1.5) THEN 1.0
WHEN (`Noisy.Sepal.Length` &gt;= 13.4356625582557 AND `Sepal.Length` &gt;= 5.05 AND `Species_n` &lt; 1.5) THEN 1.63333333333333
WHEN (`Sepal.Length` &lt; 4.35 AND `Sepal.Width` &lt; 3.55 AND `Sepal.Length` &lt; 5.05 AND `Species_n` &lt; 1.5) THEN 1.1
WHEN (`Sepal.Length` &lt; 5.15 AND `Noisy.Sepal.Length` &lt; 13.4356625582557 AND `Sepal.Length` &gt;= 5.05 AND `Species_n` &lt; 1.5) THEN 1.6
WHEN (`Noise` &lt; 0.836781700141728 AND `Petal.Width` &lt; 1.2 AND `Sepal.Width` &lt; 2.65 AND `Species_n` &gt;= 1.5) THEN 3.7
WHEN (`Noise` &gt;= 0.836781700141728 AND `Petal.Width` &lt; 1.2 AND `Sepal.Width` &lt; 2.65 AND `Species_n` &gt;= 1.5) THEN 3.0
WHEN (`Petal.Width` &lt; 1.4 AND `Petal.Width` &gt;= 1.2 AND `Sepal.Width` &lt; 2.65 AND `Species_n` &gt;= 1.5) THEN 4.13333333333333
WHEN (`Petal.Width` &gt;= 1.4 AND `Petal.Width` &gt;= 1.2 AND `Sepal.Width` &lt; 2.65 AND `Species_n` &gt;= 1.5) THEN 4.63333333333333
WHEN (`Noise` &lt; 0.302361741079949 AND `Sepal.Length` &gt;= 4.35 AND `Sepal.Width` &lt; 3.55 AND `Sepal.Length` &lt; 5.05 AND `Species_n` &lt; 1.5) THEN 1.34
WHEN (`Petal.Width` &gt;= 0.3 AND `Sepal.Length` &gt;= 5.15 AND `Noisy.Sepal.Length` &lt; 13.4356625582557 AND `Sepal.Length` &gt;= 5.05 AND `Species_n` &lt; 1.5) THEN 1.5
WHEN (`Noise` &lt; 0.233170325635001 AND `Noise` &lt; 0.264791324851103 AND `Petal.Width` &lt; 1.55 AND `Sepal.Width` &gt;= 2.65 AND `Species_n` &gt;= 1.5) THEN 4.56
WHEN (`Noise` &gt;= 0.233170325635001 AND `Noise` &lt; 0.264791324851103 AND `Petal.Width` &lt; 1.55 AND `Sepal.Width` &gt;= 2.65 AND `Species_n` &gt;= 1.5) THEN 5.1
WHEN (`Noise` &lt; 0.395222609513439 AND `Noise` &gt;= 0.264791324851103 AND `Petal.Width` &lt; 1.55 AND `Sepal.Width` &gt;= 2.65 AND `Species_n` &gt;= 1.5) THEN 4.025
WHEN (`Noisy.Sepal.Length` &lt; 13.9349508937914 AND `Sepal.Length` &gt;= 7.05 AND `Petal.Width` &gt;= 1.55 AND `Sepal.Width` &gt;= 2.65 AND `Species_n` &gt;= 1.5) THEN 6.12
WHEN (`Noisy.Sepal.Length` &gt;= 13.9349508937914 AND `Sepal.Length` &gt;= 7.05 AND `Petal.Width` &gt;= 1.55 AND `Sepal.Width` &gt;= 2.65 AND `Species_n` &gt;= 1.5) THEN 6.64
WHEN (`Noise` &gt;= 0.858128513093106 AND `Noise` &gt;= 0.302361741079949 AND `Sepal.Length` &gt;= 4.35 AND `Sepal.Width` &lt; 3.55 AND `Sepal.Length` &lt; 5.05 AND `Species_n` &lt; 1.5) THEN 1.3
WHEN (`Noisy.Sepal.Length` &lt; 6.54254761957563 AND `Petal.Width` &lt; 0.3 AND `Sepal.Length` &gt;= 5.15 AND `Noisy.Sepal.Length` &lt; 13.4356625582557 AND `Sepal.Length` &gt;= 5.05 AND `Species_n` &lt; 1.5) THEN 1.4
WHEN (`Noisy.Sepal.Length` &gt;= 6.54254761957563 AND `Petal.Width` &lt; 0.3 AND `Sepal.Length` &gt;= 5.15 AND `Noisy.Sepal.Length` &lt; 13.4356625582557 AND `Sepal.Length` &gt;= 5.05 AND `Species_n` &lt; 1.5) THEN 1.48
WHEN (`Sepal.Length` &lt; 6.3 AND `Noise` &gt;= 0.395222609513439 AND `Noise` &gt;= 0.264791324851103 AND `Petal.Width` &lt; 1.55 AND `Sepal.Width` &gt;= 2.65 AND `Species_n` &gt;= 1.5) THEN 4.14
WHEN (`Sepal.Length` &gt;= 6.3 AND `Noise` &gt;= 0.395222609513439 AND `Noise` &gt;= 0.264791324851103 AND `Petal.Width` &lt; 1.55 AND `Sepal.Width` &gt;= 2.65 AND `Species_n` &gt;= 1.5) THEN 4.76666666666667
WHEN (`Noise` &gt;= 0.668809787835926 AND `Sepal.Width` &lt; 3.15 AND `Sepal.Length` &lt; 7.05 AND `Petal.Width` &gt;= 1.55 AND `Sepal.Width` &gt;= 2.65 AND `Species_n` &gt;= 1.5) THEN 5.0
WHEN (`Noisy.Sepal.Length` &lt; 9.45864111902192 AND `Noise` &lt; 0.858128513093106 AND `Noise` &gt;= 0.302361741079949 AND `Sepal.Length` &gt;= 4.35 AND `Sepal.Width` &lt; 3.55 AND `Sepal.Length` &lt; 5.05 AND `Species_n` &lt; 1.5) THEN 1.4
WHEN (`Noisy.Sepal.Length` &gt;= 9.45864111902192 AND `Noise` &lt; 0.858128513093106 AND `Noise` &gt;= 0.302361741079949 AND `Sepal.Length` &gt;= 4.35 AND `Sepal.Width` &lt; 3.55 AND `Sepal.Length` &lt; 5.05 AND `Species_n` &lt; 1.5) THEN 1.6
WHEN (`Noise` &gt;= 0.43299818621017 AND `Noise` &lt; 0.668809787835926 AND `Sepal.Width` &lt; 3.15 AND `Sepal.Length` &lt; 7.05 AND `Petal.Width` &gt;= 1.55 AND `Sepal.Width` &gt;= 2.65 AND `Species_n` &gt;= 1.5) THEN 5.68
WHEN (`Noise` &lt; 0.481043853214942 AND `Noisy.Sepal.Length` &lt; 10.25737400949 AND `Sepal.Width` &gt;= 3.15 AND `Sepal.Length` &lt; 7.05 AND `Petal.Width` &gt;= 1.55 AND `Sepal.Width` &gt;= 2.65 AND `Species_n` &gt;= 1.5) THEN 5.7
WHEN (`Noise` &gt;= 0.481043853214942 AND `Noisy.Sepal.Length` &lt; 10.25737400949 AND `Sepal.Width` &gt;= 3.15 AND `Sepal.Length` &lt; 7.05 AND `Petal.Width` &gt;= 1.55 AND `Sepal.Width` &gt;= 2.65 AND `Species_n` &gt;= 1.5) THEN 5.9
WHEN (`Petal.Width` &lt; 2.15 AND `Noisy.Sepal.Length` &gt;= 10.25737400949 AND `Sepal.Width` &gt;= 3.15 AND `Sepal.Length` &lt; 7.05 AND `Petal.Width` &gt;= 1.55 AND `Sepal.Width` &gt;= 2.65 AND `Species_n` &gt;= 1.5) THEN 5.1
WHEN (`Petal.Width` &gt;= 2.15 AND `Noisy.Sepal.Length` &gt;= 10.25737400949 AND `Sepal.Width` &gt;= 3.15 AND `Sepal.Length` &lt; 7.05 AND `Petal.Width` &gt;= 1.55 AND `Sepal.Width` &gt;= 2.65 AND `Species_n` &gt;= 1.5) THEN 5.42
WHEN (`Noise` &lt; 0.0984084368683398 AND `Noise` &lt; 0.43299818621017 AND `Noise` &lt; 0.668809787835926 AND `Sepal.Width` &lt; 3.15 AND `Sepal.Length` &lt; 7.05 AND `Petal.Width` &gt;= 1.55 AND `Sepal.Width` &gt;= 2.65 AND `Species_n` &gt;= 1.5) THEN 5.56666666666667
WHEN (`Petal.Width` &lt; 1.8 AND `Noise` &gt;= 0.0984084368683398 AND `Noise` &lt; 0.43299818621017 AND `Noise` &lt; 0.668809787835926 AND `Sepal.Width` &lt; 3.15 AND `Sepal.Length` &lt; 7.05 AND `Petal.Width` &gt;= 1.55 AND `Sepal.Width` &gt;= 2.65 AND `Species_n` &gt;= 1.5) THEN 5.03333333333333
WHEN (`Noise` &gt;= 0.312416300992481 AND `Petal.Width` &gt;= 1.8 AND `Noise` &gt;= 0.0984084368683398 AND `Noise` &lt; 0.43299818621017 AND `Noise` &lt; 0.668809787835926 AND `Sepal.Width` &lt; 3.15 AND `Sepal.Length` &lt; 7.05 AND `Petal.Width` &gt;= 1.55 AND `Sepal.Width` &gt;= 2.65 AND `Species_n` &gt;= 1.5) THEN 5.4
WHEN (`Noisy.Sepal.Length` &lt; 9.00248807352036 AND `Noise` &lt; 0.312416300992481 AND `Petal.Width` &gt;= 1.8 AND `Noise` &gt;= 0.0984084368683398 AND `Noise` &lt; 0.43299818621017 AND `Noise` &lt; 0.668809787835926 AND `Sepal.Width` &lt; 3.15 AND `Sepal.Length` &lt; 7.05 AND `Petal.Width` &gt;= 1.55 AND `Sepal.Width` &gt;= 2.65 AND `Species_n` &gt;= 1.5) THEN 5.1
WHEN (`Noisy.Sepal.Length` &gt;= 9.00248807352036 AND `Noise` &lt; 0.312416300992481 AND `Petal.Width` &gt;= 1.8 AND `Noise` &gt;= 0.0984084368683398 AND `Noise` &lt; 0.43299818621017 AND `Noise` &lt; 0.668809787835926 AND `Sepal.Width` &lt; 3.15 AND `Sepal.Length` &lt; 7.05 AND `Petal.Width` &gt;= 1.55 AND `Sepal.Width` &gt;= 2.65 AND `Species_n` &gt;= 1.5) THEN 5.26
END</t>
  </si>
  <si>
    <t xml:space="preserve">CASE
WHEN (`Sepal.Length` &gt;= 5.25 AND `Petal.Width` &gt;= 0.35 AND `Petal.Width` &lt; 0.8) THEN 1.43333333333333
WHEN (`Species_n` &gt;= 2.5 AND `Noisy.Sepal.Length` &lt; 6.92674018722028 AND `Petal.Width` &gt;= 0.8) THEN 5.1
WHEN (`Noisy.Sepal.Length` &lt; 5.85016753198579 AND `Sepal.Width` &lt; 3.65 AND `Petal.Width` &lt; 0.35 AND `Petal.Width` &lt; 0.8) THEN 1.0
WHEN (`Sepal.Length` &lt; 5.55 AND `Sepal.Width` &gt;= 3.65 AND `Petal.Width` &lt; 0.35 AND `Petal.Width` &lt; 0.8) THEN 1.5
WHEN (`Sepal.Length` &gt;= 5.55 AND `Sepal.Width` &gt;= 3.65 AND `Petal.Width` &lt; 0.35 AND `Petal.Width` &lt; 0.8) THEN 1.7
WHEN (`Noisy.Sepal.Length` &lt; 7.94860342158936 AND `Sepal.Length` &lt; 5.25 AND `Petal.Width` &gt;= 0.35 AND `Petal.Width` &lt; 0.8) THEN 1.9
WHEN (`Noisy.Sepal.Length` &gt;= 7.94860342158936 AND `Sepal.Length` &lt; 5.25 AND `Petal.Width` &gt;= 0.35 AND `Petal.Width` &lt; 0.8) THEN 1.54
WHEN (`Sepal.Length` &lt; 5.55 AND `Species_n` &lt; 2.5 AND `Noisy.Sepal.Length` &lt; 6.92674018722028 AND `Petal.Width` &gt;= 0.8) THEN 3.98
WHEN (`Sepal.Length` &gt;= 5.55 AND `Species_n` &lt; 2.5 AND `Noisy.Sepal.Length` &lt; 6.92674018722028 AND `Petal.Width` &gt;= 0.8) THEN 4.1
WHEN (`Sepal.Length` &gt;= 7.25 AND `Petal.Width` &gt;= 1.55 AND `Noisy.Sepal.Length` &gt;= 6.92674018722028 AND `Petal.Width` &gt;= 0.8) THEN 6.65
WHEN (`Sepal.Length` &lt; 5.75 AND `Petal.Width` &lt; 1.2 AND `Petal.Width` &lt; 1.55 AND `Noisy.Sepal.Length` &gt;= 6.92674018722028 AND `Petal.Width` &gt;= 0.8) THEN 3.62
WHEN (`Sepal.Length` &gt;= 5.75 AND `Petal.Width` &lt; 1.2 AND `Petal.Width` &lt; 1.55 AND `Noisy.Sepal.Length` &gt;= 6.92674018722028 AND `Petal.Width` &gt;= 0.8) THEN 4.1
WHEN (`Noise` &lt; 0.174782563466579 AND `Sepal.Length` &lt; 4.8 AND `Noisy.Sepal.Length` &gt;= 5.85016753198579 AND `Sepal.Width` &lt; 3.65 AND `Petal.Width` &lt; 0.35 AND `Petal.Width` &lt; 0.8) THEN 1.5
WHEN (`Noise` &gt;= 0.174782563466579 AND `Sepal.Length` &lt; 4.8 AND `Noisy.Sepal.Length` &gt;= 5.85016753198579 AND `Sepal.Width` &lt; 3.65 AND `Petal.Width` &lt; 0.35 AND `Petal.Width` &lt; 0.8) THEN 1.3
WHEN (`Sepal.Length` &gt;= 5.05 AND `Sepal.Length` &gt;= 4.8 AND `Noisy.Sepal.Length` &gt;= 5.85016753198579 AND `Sepal.Width` &lt; 3.65 AND `Petal.Width` &lt; 0.35 AND `Petal.Width` &lt; 0.8) THEN 1.5
WHEN (`Noise` &gt;= 0.735100516118109 AND `Sepal.Length` &lt; 6.25 AND `Petal.Width` &gt;= 1.2 AND `Petal.Width` &lt; 1.55 AND `Noisy.Sepal.Length` &gt;= 6.92674018722028 AND `Petal.Width` &gt;= 0.8) THEN 4.0
WHEN (`Noisy.Sepal.Length` &lt; 10.4639780701138 AND `Sepal.Length` &lt; 6.2 AND `Sepal.Length` &lt; 7.25 AND `Petal.Width` &gt;= 1.55 AND `Noisy.Sepal.Length` &gt;= 6.92674018722028 AND `Petal.Width` &gt;= 0.8) THEN 5.1
WHEN (`Noisy.Sepal.Length` &gt;= 10.4639780701138 AND `Sepal.Length` &lt; 6.2 AND `Sepal.Length` &lt; 7.25 AND `Petal.Width` &gt;= 1.55 AND `Noisy.Sepal.Length` &gt;= 6.92674018722028 AND `Petal.Width` &gt;= 0.8) THEN 4.9
WHEN (`Noise` &lt; 0.41809722490143 AND `Sepal.Length` &lt; 5.05 AND `Sepal.Length` &gt;= 4.8 AND `Noisy.Sepal.Length` &gt;= 5.85016753198579 AND `Sepal.Width` &lt; 3.65 AND `Petal.Width` &lt; 0.35 AND `Petal.Width` &lt; 0.8) THEN 1.48
WHEN (`Noise` &gt;= 0.41809722490143 AND `Sepal.Length` &lt; 5.05 AND `Sepal.Length` &gt;= 4.8 AND `Noisy.Sepal.Length` &gt;= 5.85016753198579 AND `Sepal.Width` &lt; 3.65 AND `Petal.Width` &lt; 0.35 AND `Petal.Width` &lt; 0.8) THEN 1.3
WHEN (`Sepal.Width` &lt; 2.75 AND `Noise` &lt; 0.735100516118109 AND `Sepal.Length` &lt; 6.25 AND `Petal.Width` &gt;= 1.2 AND `Petal.Width` &lt; 1.55 AND `Noisy.Sepal.Length` &gt;= 6.92674018722028 AND `Petal.Width` &gt;= 0.8) THEN 4.35
WHEN (`Noisy.Sepal.Length` &lt; 15.4215323584154 AND `Petal.Width` &lt; 1.45 AND `Sepal.Length` &gt;= 6.25 AND `Petal.Width` &gt;= 1.2 AND `Petal.Width` &lt; 1.55 AND `Noisy.Sepal.Length` &gt;= 6.92674018722028 AND `Petal.Width` &gt;= 0.8) THEN 4.375
WHEN (`Noisy.Sepal.Length` &gt;= 15.4215323584154 AND `Petal.Width` &lt; 1.45 AND `Sepal.Length` &gt;= 6.25 AND `Petal.Width` &gt;= 1.2 AND `Petal.Width` &lt; 1.55 AND `Noisy.Sepal.Length` &gt;= 6.92674018722028 AND `Petal.Width` &gt;= 0.8) THEN 4.7
WHEN (`Sepal.Length` &lt; 6.4 AND `Petal.Width` &gt;= 1.45 AND `Sepal.Length` &gt;= 6.25 AND `Petal.Width` &gt;= 1.2 AND `Petal.Width` &lt; 1.55 AND `Noisy.Sepal.Length` &gt;= 6.92674018722028 AND `Petal.Width` &gt;= 0.8) THEN 5.1
WHEN (`Noise` &gt;= 0.575707329087891 AND `Petal.Width` &lt; 2.15 AND `Sepal.Length` &gt;= 6.2 AND `Sepal.Length` &lt; 7.25 AND `Petal.Width` &gt;= 1.55 AND `Noisy.Sepal.Length` &gt;= 6.92674018722028 AND `Petal.Width` &gt;= 0.8) THEN 5.1
WHEN (`Noise` &lt; 0.536853950237855 AND `Petal.Width` &gt;= 2.15 AND `Sepal.Length` &gt;= 6.2 AND `Sepal.Length` &lt; 7.25 AND `Petal.Width` &gt;= 1.55 AND `Noisy.Sepal.Length` &gt;= 6.92674018722028 AND `Petal.Width` &gt;= 0.8) THEN 5.53333333333333
WHEN (`Noise` &gt;= 0.536853950237855 AND `Petal.Width` &gt;= 2.15 AND `Sepal.Length` &gt;= 6.2 AND `Sepal.Length` &lt; 7.25 AND `Petal.Width` &gt;= 1.55 AND `Noisy.Sepal.Length` &gt;= 6.92674018722028 AND `Petal.Width` &gt;= 0.8) THEN 5.9
WHEN (`Petal.Width` &lt; 1.45 AND `Sepal.Width` &gt;= 2.75 AND `Noise` &lt; 0.735100516118109 AND `Sepal.Length` &lt; 6.25 AND `Petal.Width` &gt;= 1.2 AND `Petal.Width` &lt; 1.55 AND `Noisy.Sepal.Length` &gt;= 6.92674018722028 AND `Petal.Width` &gt;= 0.8) THEN 4.6
WHEN (`Petal.Width` &gt;= 1.45 AND `Sepal.Width` &gt;= 2.75 AND `Noise` &lt; 0.735100516118109 AND `Sepal.Length` &lt; 6.25 AND `Petal.Width` &gt;= 1.2 AND `Petal.Width` &lt; 1.55 AND `Noisy.Sepal.Length` &gt;= 6.92674018722028 AND `Petal.Width` &gt;= 0.8) THEN 4.5
WHEN (`Noisy.Sepal.Length` &lt; 12.5823158043902 AND `Sepal.Length` &gt;= 6.4 AND `Petal.Width` &gt;= 1.45 AND `Sepal.Length` &gt;= 6.25 AND `Petal.Width` &gt;= 1.2 AND `Petal.Width` &lt; 1.55 AND `Noisy.Sepal.Length` &gt;= 6.92674018722028 AND `Petal.Width` &gt;= 0.8) THEN 4.66
WHEN (`Noisy.Sepal.Length` &gt;= 12.5823158043902 AND `Sepal.Length` &gt;= 6.4 AND `Petal.Width` &gt;= 1.45 AND `Sepal.Length` &gt;= 6.25 AND `Petal.Width` &gt;= 1.2 AND `Petal.Width` &lt; 1.55 AND `Noisy.Sepal.Length` &gt;= 6.92674018722028 AND `Petal.Width` &gt;= 0.8) THEN 4.9
WHEN (`Sepal.Width` &lt; 2.75 AND `Noise` &lt; 0.575707329087891 AND `Petal.Width` &lt; 2.15 AND `Sepal.Length` &gt;= 6.2 AND `Sepal.Length` &lt; 7.25 AND `Petal.Width` &gt;= 1.55 AND `Noisy.Sepal.Length` &gt;= 6.92674018722028 AND `Petal.Width` &gt;= 0.8) THEN 5.3
WHEN (`Noise` &gt;= 0.395135875558481 AND `Sepal.Width` &gt;= 2.75 AND `Noise` &lt; 0.575707329087891 AND `Petal.Width` &lt; 2.15 AND `Sepal.Length` &gt;= 6.2 AND `Sepal.Length` &lt; 7.25 AND `Petal.Width` &gt;= 1.55 AND `Noisy.Sepal.Length` &gt;= 6.92674018722028 AND `Petal.Width` &gt;= 0.8) THEN 5.6
WHEN (`Petal.Width` &gt;= 1.9 AND `Noise` &lt; 0.395135875558481 AND `Sepal.Width` &gt;= 2.75 AND `Noise` &lt; 0.575707329087891 AND `Petal.Width` &lt; 2.15 AND `Sepal.Length` &gt;= 6.2 AND `Sepal.Length` &lt; 7.25 AND `Petal.Width` &gt;= 1.55 AND `Noisy.Sepal.Length` &gt;= 6.92674018722028 AND `Petal.Width` &gt;= 0.8) THEN 5.33333333333333
WHEN (`Sepal.Width` &lt; 2.95 AND `Petal.Width` &lt; 1.9 AND `Noise` &lt; 0.395135875558481 AND `Sepal.Width` &gt;= 2.75 AND `Noise` &lt; 0.575707329087891 AND `Petal.Width` &lt; 2.15 AND `Sepal.Length` &gt;= 6.2 AND `Sepal.Length` &lt; 7.25 AND `Petal.Width` &gt;= 1.55 AND `Noisy.Sepal.Length` &gt;= 6.92674018722028 AND `Petal.Width` &gt;= 0.8) THEN 5.6
WHEN (`Sepal.Width` &gt;= 2.95 AND `Petal.Width` &lt; 1.9 AND `Noise` &lt; 0.395135875558481 AND `Sepal.Width` &gt;= 2.75 AND `Noise` &lt; 0.575707329087891 AND `Petal.Width` &lt; 2.15 AND `Sepal.Length` &gt;= 6.2 AND `Sepal.Length` &lt; 7.25 AND `Petal.Width` &gt;= 1.55 AND `Noisy.Sepal.Length` &gt;= 6.92674018722028 AND `Petal.Width` &gt;= 0.8) THEN 5.5
END</t>
  </si>
  <si>
    <t xml:space="preserve">CASE
WHEN (`Noisy.Sepal.Length` &lt; 5.85016753198579 AND `Sepal.Width` &lt; 3.65 AND `Species_n` &lt; 1.5) THEN 1.0
WHEN (`Sepal.Width` &gt;= 3.95 AND `Sepal.Width` &gt;= 3.65 AND `Species_n` &lt; 1.5) THEN 1.43333333333333
WHEN (`Sepal.Length` &lt; 5.15 AND `Species_n` &lt; 2.5 AND `Species_n` &gt;= 1.5) THEN 3.075
WHEN (`Petal.Width` &gt;= 0.35 AND `Noisy.Sepal.Length` &gt;= 5.85016753198579 AND `Sepal.Width` &lt; 3.65 AND `Species_n` &lt; 1.5) THEN 1.5
WHEN (`Noise` &lt; 0.168112580897287 AND `Sepal.Width` &lt; 3.95 AND `Sepal.Width` &gt;= 3.65 AND `Species_n` &lt; 1.5) THEN 1.7
WHEN (`Noisy.Sepal.Length` &lt; 5.76671118000522 AND `Sepal.Length` &lt; 7.25 AND `Species_n` &gt;= 2.5 AND `Species_n` &gt;= 1.5) THEN 4.5
WHEN (`Petal.Width` &lt; 1.9 AND `Sepal.Length` &gt;= 7.25 AND `Species_n` &gt;= 2.5 AND `Species_n` &gt;= 1.5) THEN 6.3
WHEN (`Petal.Width` &gt;= 1.9 AND `Sepal.Length` &gt;= 7.25 AND `Species_n` &gt;= 2.5 AND `Species_n` &gt;= 1.5) THEN 6.575
WHEN (`Sepal.Width` &lt; 3.75 AND `Noise` &gt;= 0.168112580897287 AND `Sepal.Width` &lt; 3.95 AND `Sepal.Width` &gt;= 3.65 AND `Species_n` &lt; 1.5) THEN 1.5
WHEN (`Sepal.Width` &gt;= 3.75 AND `Noise` &gt;= 0.168112580897287 AND `Sepal.Width` &lt; 3.95 AND `Sepal.Width` &gt;= 3.65 AND `Species_n` &lt; 1.5) THEN 1.6
WHEN (`Petal.Width` &gt;= 1.35 AND `Sepal.Length` &lt; 6.15 AND `Sepal.Length` &gt;= 5.15 AND `Species_n` &lt; 2.5 AND `Species_n` &gt;= 1.5) THEN 4.42
WHEN (`Petal.Width` &lt; 1.4 AND `Sepal.Length` &gt;= 6.15 AND `Sepal.Length` &gt;= 5.15 AND `Species_n` &lt; 2.5 AND `Species_n` &gt;= 1.5) THEN 4.5
WHEN (`Petal.Width` &gt;= 1.4 AND `Sepal.Length` &gt;= 6.15 AND `Sepal.Length` &gt;= 5.15 AND `Species_n` &lt; 2.5 AND `Species_n` &gt;= 1.5) THEN 4.675
WHEN (`Petal.Width` &lt; 0.15 AND `Noisy.Sepal.Length` &lt; 11.2182515152264 AND `Petal.Width` &lt; 0.35 AND `Noisy.Sepal.Length` &gt;= 5.85016753198579 AND `Sepal.Width` &lt; 3.65 AND `Species_n` &lt; 1.5) THEN 1.5
WHEN (`Petal.Width` &lt; 0.15 AND `Noisy.Sepal.Length` &gt;= 11.2182515152264 AND `Petal.Width` &lt; 0.35 AND `Noisy.Sepal.Length` &gt;= 5.85016753198579 AND `Sepal.Width` &lt; 3.65 AND `Species_n` &lt; 1.5) THEN 1.1
WHEN (`Sepal.Width` &lt; 2.7 AND `Petal.Width` &lt; 1.35 AND `Sepal.Length` &lt; 6.15 AND `Sepal.Length` &gt;= 5.15 AND `Species_n` &lt; 2.5 AND `Species_n` &gt;= 1.5) THEN 3.82
WHEN (`Sepal.Length` &lt; 6.15 AND `Noise` &gt;= 0.754663319909014 AND `Noisy.Sepal.Length` &gt;= 5.76671118000522 AND `Sepal.Length` &lt; 7.25 AND `Species_n` &gt;= 2.5 AND `Species_n` &gt;= 1.5) THEN 4.98
WHEN (`Sepal.Length` &gt;= 6.15 AND `Noise` &gt;= 0.754663319909014 AND `Noisy.Sepal.Length` &gt;= 5.76671118000522 AND `Sepal.Length` &lt; 7.25 AND `Species_n` &gt;= 2.5 AND `Species_n` &gt;= 1.5) THEN 5.3
WHEN (`Sepal.Width` &lt; 3.4 AND `Petal.Width` &gt;= 0.15 AND `Noisy.Sepal.Length` &lt; 11.2182515152264 AND `Petal.Width` &lt; 0.35 AND `Noisy.Sepal.Length` &gt;= 5.85016753198579 AND `Sepal.Width` &lt; 3.65 AND `Species_n` &lt; 1.5) THEN 1.4
WHEN (`Sepal.Width` &gt;= 3.4 AND `Petal.Width` &gt;= 0.15 AND `Noisy.Sepal.Length` &lt; 11.2182515152264 AND `Petal.Width` &lt; 0.35 AND `Noisy.Sepal.Length` &gt;= 5.85016753198579 AND `Sepal.Width` &lt; 3.65 AND `Species_n` &lt; 1.5) THEN 1.3
WHEN (`Noisy.Sepal.Length` &lt; 11.730792261567 AND `Petal.Width` &gt;= 0.15 AND `Noisy.Sepal.Length` &gt;= 11.2182515152264 AND `Petal.Width` &lt; 0.35 AND `Noisy.Sepal.Length` &gt;= 5.85016753198579 AND `Sepal.Width` &lt; 3.65 AND `Species_n` &lt; 1.5) THEN 1.2
WHEN (`Noisy.Sepal.Length` &lt; 9.05335781918838 AND `Sepal.Width` &gt;= 2.7 AND `Petal.Width` &lt; 1.35 AND `Sepal.Length` &lt; 6.15 AND `Sepal.Length` &gt;= 5.15 AND `Species_n` &lt; 2.5 AND `Species_n` &gt;= 1.5) THEN 3.85
WHEN (`Petal.Width` &gt;= 2.1 AND `Sepal.Width` &lt; 2.85 AND `Noise` &lt; 0.754663319909014 AND `Noisy.Sepal.Length` &gt;= 5.76671118000522 AND `Sepal.Length` &lt; 7.25 AND `Species_n` &gt;= 2.5 AND `Species_n` &gt;= 1.5) THEN 5.6
WHEN (`Petal.Width` &gt;= 2.45 AND `Sepal.Width` &gt;= 2.85 AND `Noise` &lt; 0.754663319909014 AND `Noisy.Sepal.Length` &gt;= 5.76671118000522 AND `Sepal.Length` &lt; 7.25 AND `Species_n` &gt;= 2.5 AND `Species_n` &gt;= 1.5) THEN 5.8
WHEN (`Sepal.Width` &gt;= 3.45 AND `Noisy.Sepal.Length` &gt;= 11.730792261567 AND `Petal.Width` &gt;= 0.15 AND `Noisy.Sepal.Length` &gt;= 11.2182515152264 AND `Petal.Width` &lt; 0.35 AND `Noisy.Sepal.Length` &gt;= 5.85016753198579 AND `Sepal.Width` &lt; 3.65 AND `Species_n` &lt; 1.5) THEN 1.3
WHEN (`Sepal.Length` &lt; 5.9 AND `Noisy.Sepal.Length` &gt;= 9.05335781918838 AND `Sepal.Width` &gt;= 2.7 AND `Petal.Width` &lt; 1.35 AND `Sepal.Length` &lt; 6.15 AND `Sepal.Length` &gt;= 5.15 AND `Species_n` &lt; 2.5 AND `Species_n` &gt;= 1.5) THEN 4.3
WHEN (`Sepal.Length` &gt;= 5.9 AND `Noisy.Sepal.Length` &gt;= 9.05335781918838 AND `Sepal.Width` &gt;= 2.7 AND `Petal.Width` &lt; 1.35 AND `Sepal.Length` &lt; 6.15 AND `Sepal.Length` &gt;= 5.15 AND `Species_n` &lt; 2.5 AND `Species_n` &gt;= 1.5) THEN 4.0
WHEN (`Noise` &gt;= 0.519145333091728 AND `Petal.Width` &lt; 2.1 AND `Sepal.Width` &lt; 2.85 AND `Noise` &lt; 0.754663319909014 AND `Noisy.Sepal.Length` &gt;= 5.76671118000522 AND `Sepal.Length` &lt; 7.25 AND `Species_n` &gt;= 2.5 AND `Species_n` &gt;= 1.5) THEN 4.9
WHEN (`Sepal.Length` &gt;= 7.05 AND `Petal.Width` &lt; 2.45 AND `Sepal.Width` &gt;= 2.85 AND `Noise` &lt; 0.754663319909014 AND `Noisy.Sepal.Length` &gt;= 5.76671118000522 AND `Sepal.Length` &lt; 7.25 AND `Species_n` &gt;= 2.5 AND `Species_n` &gt;= 1.5) THEN 5.8
WHEN (`Noisy.Sepal.Length` &lt; 14.3957227273844 AND `Sepal.Width` &lt; 3.45 AND `Noisy.Sepal.Length` &gt;= 11.730792261567 AND `Petal.Width` &gt;= 0.15 AND `Noisy.Sepal.Length` &gt;= 11.2182515152264 AND `Petal.Width` &lt; 0.35 AND `Noisy.Sepal.Length` &gt;= 5.85016753198579 AND `Sepal.Width` &lt; 3.65 AND `Species_n` &lt; 1.5) THEN 1.44
WHEN (`Noisy.Sepal.Length` &gt;= 14.3957227273844 AND `Sepal.Width` &lt; 3.45 AND `Noisy.Sepal.Length` &gt;= 11.730792261567 AND `Petal.Width` &gt;= 0.15 AND `Noisy.Sepal.Length` &gt;= 11.2182515152264 AND `Petal.Width` &lt; 0.35 AND `Noisy.Sepal.Length` &gt;= 5.85016753198579 AND `Sepal.Width` &lt; 3.65 AND `Species_n` &lt; 1.5) THEN 1.3
WHEN (`Noise` &lt; 0.281927686184645 AND `Noise` &lt; 0.519145333091728 AND `Petal.Width` &lt; 2.1 AND `Sepal.Width` &lt; 2.85 AND `Noise` &lt; 0.754663319909014 AND `Noisy.Sepal.Length` &gt;= 5.76671118000522 AND `Sepal.Length` &lt; 7.25 AND `Species_n` &gt;= 2.5 AND `Species_n` &gt;= 1.5) THEN 5.1
WHEN (`Noise` &gt;= 0.281927686184645 AND `Noise` &lt; 0.519145333091728 AND `Petal.Width` &lt; 2.1 AND `Sepal.Width` &lt; 2.85 AND `Noise` &lt; 0.754663319909014 AND `Noisy.Sepal.Length` &gt;= 5.76671118000522 AND `Sepal.Length` &lt; 7.25 AND `Species_n` &gt;= 2.5 AND `Species_n` &gt;= 1.5) THEN 5.3
WHEN (`Sepal.Length` &lt; 6.4 AND `Petal.Width` &lt; 1.9 AND `Sepal.Length` &lt; 7.05 AND `Petal.Width` &lt; 2.45 AND `Sepal.Width` &gt;= 2.85 AND `Noise` &lt; 0.754663319909014 AND `Noisy.Sepal.Length` &gt;= 5.76671118000522 AND `Sepal.Length` &lt; 7.25 AND `Species_n` &gt;= 2.5 AND `Species_n` &gt;= 1.5) THEN 5.6
WHEN (`Sepal.Length` &gt;= 6.4 AND `Petal.Width` &lt; 1.9 AND `Sepal.Length` &lt; 7.05 AND `Petal.Width` &lt; 2.45 AND `Sepal.Width` &gt;= 2.85 AND `Noise` &lt; 0.754663319909014 AND `Noisy.Sepal.Length` &gt;= 5.76671118000522 AND `Sepal.Length` &lt; 7.25 AND `Species_n` &gt;= 2.5 AND `Species_n` &gt;= 1.5) THEN 5.5
WHEN (`Noisy.Sepal.Length` &lt; 8.88432388138026 AND `Petal.Width` &gt;= 1.9 AND `Sepal.Length` &lt; 7.05 AND `Petal.Width` &lt; 2.45 AND `Sepal.Width` &gt;= 2.85 AND `Noise` &lt; 0.754663319909014 AND `Noisy.Sepal.Length` &gt;= 5.76671118000522 AND `Sepal.Length` &lt; 7.25 AND `Species_n` &gt;= 2.5 AND `Species_n` &gt;= 1.5) THEN 5.3
WHEN (`Noisy.Sepal.Length` &gt;= 8.88432388138026 AND `Petal.Width` &gt;= 1.9 AND `Sepal.Length` &lt; 7.05 AND `Petal.Width` &lt; 2.45 AND `Sepal.Width` &gt;= 2.85 AND `Noise` &lt; 0.754663319909014 AND `Noisy.Sepal.Length` &gt;= 5.76671118000522 AND `Sepal.Length` &lt; 7.25 AND `Species_n` &gt;= 2.5 AND `Species_n` &gt;= 1.5) THEN 5.52
END</t>
  </si>
  <si>
    <t xml:space="preserve">CASE
WHEN (`Noisy.Sepal.Length` &lt; 5.85016753198579 AND `Sepal.Length` &lt; 5.05 AND `Petal.Width` &lt; 0.8) THEN 1.0
WHEN (`Sepal.Width` &lt; 3.35 AND `Sepal.Length` &gt;= 5.05 AND `Petal.Width` &lt; 0.8) THEN 1.7
WHEN (`Petal.Width` &gt;= 2.45 AND `Species_n` &gt;= 2.5 AND `Petal.Width` &gt;= 0.8) THEN 6.05
WHEN (`Noisy.Sepal.Length` &gt;= 11.2182515152264 AND `Noisy.Sepal.Length` &gt;= 5.85016753198579 AND `Sepal.Length` &lt; 5.05 AND `Petal.Width` &lt; 0.8) THEN 1.28
WHEN (`Noise` &gt;= 0.947935612173751 AND `Sepal.Width` &gt;= 3.35 AND `Sepal.Length` &gt;= 5.05 AND `Petal.Width` &lt; 0.8) THEN 1.7
WHEN (`Noise` &gt;= 0.422982765594497 AND `Noisy.Sepal.Length` &lt; 11.2182515152264 AND `Noisy.Sepal.Length` &gt;= 5.85016753198579 AND `Sepal.Length` &lt; 5.05 AND `Petal.Width` &lt; 0.8) THEN 1.3
WHEN (`Sepal.Width` &lt; 3.6 AND `Noise` &lt; 0.947935612173751 AND `Sepal.Width` &gt;= 3.35 AND `Sepal.Length` &gt;= 5.05 AND `Petal.Width` &lt; 0.8) THEN 1.4
WHEN (`Noisy.Sepal.Length` &lt; 10.2578633067198 AND `Petal.Width` &lt; 1.15 AND `Sepal.Length` &lt; 5.9 AND `Species_n` &lt; 2.5 AND `Petal.Width` &gt;= 0.8) THEN 3.36
WHEN (`Noisy.Sepal.Length` &gt;= 10.2578633067198 AND `Petal.Width` &lt; 1.15 AND `Sepal.Length` &lt; 5.9 AND `Species_n` &lt; 2.5 AND `Petal.Width` &gt;= 0.8) THEN 3.9
WHEN (`Sepal.Length` &lt; 5.3 AND `Petal.Width` &gt;= 1.15 AND `Sepal.Length` &lt; 5.9 AND `Species_n` &lt; 2.5 AND `Petal.Width` &gt;= 0.8) THEN 3.9
WHEN (`Petal.Width` &lt; 1.55 AND `Sepal.Width` &lt; 2.75 AND `Sepal.Length` &gt;= 5.9 AND `Species_n` &lt; 2.5 AND `Petal.Width` &gt;= 0.8) THEN 4.64
WHEN (`Petal.Width` &gt;= 1.55 AND `Sepal.Width` &lt; 2.75 AND `Sepal.Length` &gt;= 5.9 AND `Species_n` &lt; 2.5 AND `Petal.Width` &gt;= 0.8) THEN 5.1
WHEN (`Petal.Width` &gt;= 1.6 AND `Sepal.Width` &gt;= 2.75 AND `Sepal.Length` &gt;= 5.9 AND `Species_n` &lt; 2.5 AND `Petal.Width` &gt;= 0.8) THEN 5.0
WHEN (`Noisy.Sepal.Length` &lt; 5.76671118000522 AND `Noisy.Sepal.Length` &lt; 8.59799305130728 AND `Petal.Width` &lt; 2.45 AND `Species_n` &gt;= 2.5 AND `Petal.Width` &gt;= 0.8) THEN 4.5
WHEN (`Sepal.Length` &lt; 6.25 AND `Noisy.Sepal.Length` &gt;= 8.59799305130728 AND `Petal.Width` &lt; 2.45 AND `Species_n` &gt;= 2.5 AND `Petal.Width` &gt;= 0.8) THEN 5.02
WHEN (`Sepal.Width` &lt; 3.55 AND `Noise` &lt; 0.422982765594497 AND `Noisy.Sepal.Length` &lt; 11.2182515152264 AND `Noisy.Sepal.Length` &gt;= 5.85016753198579 AND `Sepal.Length` &lt; 5.05 AND `Petal.Width` &lt; 0.8) THEN 1.525
WHEN (`Sepal.Width` &gt;= 3.55 AND `Noise` &lt; 0.422982765594497 AND `Noisy.Sepal.Length` &lt; 11.2182515152264 AND `Noisy.Sepal.Length` &gt;= 5.85016753198579 AND `Sepal.Length` &lt; 5.05 AND `Petal.Width` &lt; 0.8) THEN 1.4
WHEN (`Noisy.Sepal.Length` &gt;= 13.9322996636387 AND `Sepal.Width` &gt;= 3.6 AND `Noise` &lt; 0.947935612173751 AND `Sepal.Width` &gt;= 3.35 AND `Sepal.Length` &gt;= 5.05 AND `Petal.Width` &lt; 0.8) THEN 1.65
WHEN (`Noise` &gt;= 0.652029347489588 AND `Sepal.Length` &gt;= 5.3 AND `Petal.Width` &gt;= 1.15 AND `Sepal.Length` &lt; 5.9 AND `Species_n` &lt; 2.5 AND `Petal.Width` &gt;= 0.8) THEN 3.8
WHEN (`Petal.Width` &lt; 1.35 AND `Petal.Width` &lt; 1.6 AND `Sepal.Width` &gt;= 2.75 AND `Sepal.Length` &gt;= 5.9 AND `Species_n` &lt; 2.5 AND `Petal.Width` &gt;= 0.8) THEN 4.42
WHEN (`Noisy.Sepal.Length` &lt; 6.65633894046769 AND `Noisy.Sepal.Length` &gt;= 5.76671118000522 AND `Noisy.Sepal.Length` &lt; 8.59799305130728 AND `Petal.Width` &lt; 2.45 AND `Species_n` &gt;= 2.5 AND `Petal.Width` &gt;= 0.8) THEN 5.03333333333333
WHEN (`Noisy.Sepal.Length` &gt;= 6.65633894046769 AND `Noisy.Sepal.Length` &gt;= 5.76671118000522 AND `Noisy.Sepal.Length` &lt; 8.59799305130728 AND `Petal.Width` &lt; 2.45 AND `Species_n` &gt;= 2.5 AND `Petal.Width` &gt;= 0.8) THEN 5.1
WHEN (`Noise` &gt;= 0.884799940977246 AND `Sepal.Length` &gt;= 6.25 AND `Noisy.Sepal.Length` &gt;= 8.59799305130728 AND `Petal.Width` &lt; 2.45 AND `Species_n` &gt;= 2.5 AND `Petal.Width` &gt;= 0.8) THEN 5.2
WHEN (`Noisy.Sepal.Length` &lt; 6.92623971672729 AND `Noisy.Sepal.Length` &lt; 13.9322996636387 AND `Sepal.Width` &gt;= 3.6 AND `Noise` &lt; 0.947935612173751 AND `Sepal.Width` &gt;= 3.35 AND `Sepal.Length` &gt;= 5.05 AND `Petal.Width` &lt; 0.8) THEN 1.43333333333333
WHEN (`Noisy.Sepal.Length` &gt;= 6.92623971672729 AND `Noisy.Sepal.Length` &lt; 13.9322996636387 AND `Sepal.Width` &gt;= 3.6 AND `Noise` &lt; 0.947935612173751 AND `Sepal.Width` &gt;= 3.35 AND `Sepal.Length` &gt;= 5.05 AND `Petal.Width` &lt; 0.8) THEN 1.5
WHEN (`Sepal.Length` &lt; 5.65 AND `Noise` &lt; 0.652029347489588 AND `Sepal.Length` &gt;= 5.3 AND `Petal.Width` &gt;= 1.15 AND `Sepal.Length` &lt; 5.9 AND `Species_n` &lt; 2.5 AND `Petal.Width` &gt;= 0.8) THEN 4.36
WHEN (`Sepal.Length` &gt;= 5.65 AND `Noise` &lt; 0.652029347489588 AND `Sepal.Length` &gt;= 5.3 AND `Petal.Width` &gt;= 1.15 AND `Sepal.Length` &lt; 5.9 AND `Species_n` &lt; 2.5 AND `Petal.Width` &gt;= 0.8) THEN 4.2
WHEN (`Noisy.Sepal.Length` &gt;= 13.560717225261 AND `Petal.Width` &gt;= 1.35 AND `Petal.Width` &lt; 1.6 AND `Sepal.Width` &gt;= 2.75 AND `Sepal.Length` &gt;= 5.9 AND `Species_n` &lt; 2.5 AND `Petal.Width` &gt;= 0.8) THEN 4.76666666666667
WHEN (`Noisy.Sepal.Length` &lt; 9.09050177955069 AND `Noise` &lt; 0.884799940977246 AND `Sepal.Length` &gt;= 6.25 AND `Noisy.Sepal.Length` &gt;= 8.59799305130728 AND `Petal.Width` &lt; 2.45 AND `Species_n` &gt;= 2.5 AND `Petal.Width` &gt;= 0.8) THEN 6.3
WHEN (`Noisy.Sepal.Length` &gt;= 12.2064982839394 AND `Noisy.Sepal.Length` &lt; 13.560717225261 AND `Petal.Width` &gt;= 1.35 AND `Petal.Width` &lt; 1.6 AND `Sepal.Width` &gt;= 2.75 AND `Sepal.Length` &gt;= 5.9 AND `Species_n` &lt; 2.5 AND `Petal.Width` &gt;= 0.8) THEN 4.4
WHEN (`Petal.Width` &gt;= 2.25 AND `Noisy.Sepal.Length` &gt;= 9.09050177955069 AND `Noise` &lt; 0.884799940977246 AND `Sepal.Length` &gt;= 6.25 AND `Noisy.Sepal.Length` &gt;= 8.59799305130728 AND `Petal.Width` &lt; 2.45 AND `Species_n` &gt;= 2.5 AND `Petal.Width` &gt;= 0.8) THEN 5.9
WHEN (`Sepal.Width` &lt; 3.05 AND `Noisy.Sepal.Length` &lt; 12.2064982839394 AND `Noisy.Sepal.Length` &lt; 13.560717225261 AND `Petal.Width` &gt;= 1.35 AND `Petal.Width` &lt; 1.6 AND `Sepal.Width` &gt;= 2.75 AND `Sepal.Length` &gt;= 5.9 AND `Species_n` &lt; 2.5 AND `Petal.Width` &gt;= 0.8) THEN 4.6
WHEN (`Sepal.Width` &gt;= 3.05 AND `Noisy.Sepal.Length` &lt; 12.2064982839394 AND `Noisy.Sepal.Length` &lt; 13.560717225261 AND `Petal.Width` &gt;= 1.35 AND `Petal.Width` &lt; 1.6 AND `Sepal.Width` &gt;= 2.75 AND `Sepal.Length` &gt;= 5.9 AND `Species_n` &lt; 2.5 AND `Petal.Width` &gt;= 0.8) THEN 4.7
WHEN (`Noise` &gt;= 0.595918051316403 AND `Petal.Width` &lt; 2.25 AND `Noisy.Sepal.Length` &gt;= 9.09050177955069 AND `Noise` &lt; 0.884799940977246 AND `Sepal.Length` &gt;= 6.25 AND `Noisy.Sepal.Length` &gt;= 8.59799305130728 AND `Petal.Width` &lt; 2.45 AND `Species_n` &gt;= 2.5 AND `Petal.Width` &gt;= 0.8) THEN 5.1
WHEN (`Noise` &gt;= 0.379162335186265 AND `Noise` &lt; 0.595918051316403 AND `Petal.Width` &lt; 2.25 AND `Noisy.Sepal.Length` &gt;= 9.09050177955069 AND `Noise` &lt; 0.884799940977246 AND `Sepal.Length` &gt;= 6.25 AND `Noisy.Sepal.Length` &gt;= 8.59799305130728 AND `Petal.Width` &lt; 2.45 AND `Species_n` &gt;= 2.5 AND `Petal.Width` &gt;= 0.8) THEN 5.76666666666667
WHEN (`Petal.Width` &lt; 2.15 AND `Noise` &lt; 0.379162335186265 AND `Noise` &lt; 0.595918051316403 AND `Petal.Width` &lt; 2.25 AND `Noisy.Sepal.Length` &gt;= 9.09050177955069 AND `Noise` &lt; 0.884799940977246 AND `Sepal.Length` &gt;= 6.25 AND `Noisy.Sepal.Length` &gt;= 8.59799305130728 AND `Petal.Width` &lt; 2.45 AND `Species_n` &gt;= 2.5 AND `Petal.Width` &gt;= 0.8) THEN 5.4
WHEN (`Petal.Width` &gt;= 2.15 AND `Noise` &lt; 0.379162335186265 AND `Noise` &lt; 0.595918051316403 AND `Petal.Width` &lt; 2.25 AND `Noisy.Sepal.Length` &gt;= 9.09050177955069 AND `Noise` &lt; 0.884799940977246 AND `Sepal.Length` &gt;= 6.25 AND `Noisy.Sepal.Length` &gt;= 8.59799305130728 AND `Petal.Width` &lt; 2.45 AND `Species_n` &gt;= 2.5 AND `Petal.Width` &gt;= 0.8) THEN 5.6
END</t>
  </si>
  <si>
    <t xml:space="preserve">CASE
WHEN (`Noisy.Sepal.Length` &lt; 5.24547895649448 AND `Petal.Width` &lt; 0.8) THEN 1.0
WHEN (`Sepal.Length` &lt; 4.5 AND `Noisy.Sepal.Length` &gt;= 5.24547895649448 AND `Petal.Width` &lt; 0.8) THEN 1.35
WHEN (`Petal.Width` &gt;= 0.5 AND `Sepal.Length` &gt;= 4.5 AND `Noisy.Sepal.Length` &gt;= 5.24547895649448 AND `Petal.Width` &lt; 0.8) THEN 1.6
WHEN (`Noisy.Sepal.Length` &lt; 7.25036410703324 AND `Sepal.Width` &lt; 2.6 AND `Sepal.Length` &lt; 6.15 AND `Petal.Width` &gt;= 0.8) THEN 4.375
WHEN (`Noisy.Sepal.Length` &gt;= 7.25036410703324 AND `Sepal.Width` &lt; 2.6 AND `Sepal.Length` &lt; 6.15 AND `Petal.Width` &gt;= 0.8) THEN 3.075
WHEN (`Noisy.Sepal.Length` &lt; 13.9349508937914 AND `Sepal.Length` &gt;= 7.05 AND `Sepal.Length` &gt;= 6.15 AND `Petal.Width` &gt;= 0.8) THEN 6.06666666666667
WHEN (`Noisy.Sepal.Length` &gt;= 13.9349508937914 AND `Sepal.Length` &gt;= 7.05 AND `Sepal.Length` &gt;= 6.15 AND `Petal.Width` &gt;= 0.8) THEN 6.525
WHEN (`Noise` &gt;= 0.947935612173751 AND `Petal.Width` &lt; 0.5 AND `Sepal.Length` &gt;= 4.5 AND `Noisy.Sepal.Length` &gt;= 5.24547895649448 AND `Petal.Width` &lt; 0.8) THEN 1.7
WHEN (`Noise` &lt; 0.568055934389122 AND `Petal.Width` &gt;= 1.55 AND `Sepal.Width` &gt;= 2.6 AND `Sepal.Length` &lt; 6.15 AND `Petal.Width` &gt;= 0.8) THEN 5.1
WHEN (`Noise` &gt;= 0.568055934389122 AND `Petal.Width` &gt;= 1.55 AND `Sepal.Width` &gt;= 2.6 AND `Sepal.Length` &lt; 6.15 AND `Petal.Width` &gt;= 0.8) THEN 5.0
WHEN (`Sepal.Length` &gt;= 6.6 AND `Sepal.Width` &gt;= 3.15 AND `Sepal.Length` &lt; 7.05 AND `Sepal.Length` &gt;= 6.15 AND `Petal.Width` &gt;= 0.8) THEN 5.78
WHEN (`Noise` &lt; 0.164825346902944 AND `Noise` &lt; 0.273333506425843 AND `Petal.Width` &lt; 1.55 AND `Sepal.Width` &gt;= 2.6 AND `Sepal.Length` &lt; 6.15 AND `Petal.Width` &gt;= 0.8) THEN 4.1
WHEN (`Noise` &gt;= 0.164825346902944 AND `Noise` &lt; 0.273333506425843 AND `Petal.Width` &lt; 1.55 AND `Sepal.Width` &gt;= 2.6 AND `Sepal.Length` &lt; 6.15 AND `Petal.Width` &gt;= 0.8) THEN 4.5
WHEN (`Petal.Width` &lt; 1.35 AND `Noise` &gt;= 0.273333506425843 AND `Petal.Width` &lt; 1.55 AND `Sepal.Width` &gt;= 2.6 AND `Sepal.Length` &lt; 6.15 AND `Petal.Width` &gt;= 0.8) THEN 4.08
WHEN (`Petal.Width` &gt;= 1.35 AND `Noise` &gt;= 0.273333506425843 AND `Petal.Width` &lt; 1.55 AND `Sepal.Width` &gt;= 2.6 AND `Sepal.Length` &lt; 6.15 AND `Petal.Width` &gt;= 0.8) THEN 4.4
WHEN (`Petal.Width` &lt; 1.45 AND `Species_n` &lt; 2.5 AND `Sepal.Width` &lt; 3.15 AND `Sepal.Length` &lt; 7.05 AND `Sepal.Length` &gt;= 6.15 AND `Petal.Width` &gt;= 0.8) THEN 4.38
WHEN (`Petal.Width` &gt;= 1.45 AND `Species_n` &lt; 2.5 AND `Sepal.Width` &lt; 3.15 AND `Sepal.Length` &lt; 7.05 AND `Sepal.Length` &gt;= 6.15 AND `Petal.Width` &gt;= 0.8) THEN 4.75
WHEN (`Petal.Width` &gt;= 2.25 AND `Species_n` &gt;= 2.5 AND `Sepal.Width` &lt; 3.15 AND `Sepal.Length` &lt; 7.05 AND `Sepal.Length` &gt;= 6.15 AND `Petal.Width` &gt;= 0.8) THEN 5.16
WHEN (`Noisy.Sepal.Length` &lt; 11.4882558035664 AND `Sepal.Length` &lt; 6.6 AND `Sepal.Width` &gt;= 3.15 AND `Sepal.Length` &lt; 7.05 AND `Sepal.Length` &gt;= 6.15 AND `Petal.Width` &gt;= 0.8) THEN 6.0
WHEN (`Noisy.Sepal.Length` &gt;= 14.3957227273844 AND `Petal.Width` &lt; 0.25 AND `Noise` &lt; 0.947935612173751 AND `Petal.Width` &lt; 0.5 AND `Sepal.Length` &gt;= 4.5 AND `Noisy.Sepal.Length` &gt;= 5.24547895649448 AND `Petal.Width` &lt; 0.8) THEN 1.3
WHEN (`Sepal.Length` &gt;= 5.55 AND `Petal.Width` &gt;= 0.25 AND `Noise` &lt; 0.947935612173751 AND `Petal.Width` &lt; 0.5 AND `Sepal.Length` &gt;= 4.5 AND `Noisy.Sepal.Length` &gt;= 5.24547895649448 AND `Petal.Width` &lt; 0.8) THEN 1.7
WHEN (`Petal.Width` &lt; 1.85 AND `Petal.Width` &lt; 2.25 AND `Species_n` &gt;= 2.5 AND `Sepal.Width` &lt; 3.15 AND `Sepal.Length` &lt; 7.05 AND `Sepal.Length` &gt;= 6.15 AND `Petal.Width` &gt;= 0.8) THEN 5.6
WHEN (`Noise` &lt; 0.669326917501166 AND `Noisy.Sepal.Length` &gt;= 11.4882558035664 AND `Sepal.Length` &lt; 6.6 AND `Sepal.Width` &gt;= 3.15 AND `Sepal.Length` &lt; 7.05 AND `Sepal.Length` &gt;= 6.15 AND `Petal.Width` &gt;= 0.8) THEN 4.7
WHEN (`Noise` &gt;= 0.669326917501166 AND `Noisy.Sepal.Length` &gt;= 11.4882558035664 AND `Sepal.Length` &lt; 6.6 AND `Sepal.Width` &gt;= 3.15 AND `Sepal.Length` &lt; 7.05 AND `Sepal.Length` &gt;= 6.15 AND `Petal.Width` &gt;= 0.8) THEN 5.22
WHEN (`Noisy.Sepal.Length` &lt; 6.54254761957563 AND `Noisy.Sepal.Length` &lt; 14.3957227273844 AND `Petal.Width` &lt; 0.25 AND `Noise` &lt; 0.947935612173751 AND `Petal.Width` &lt; 0.5 AND `Sepal.Length` &gt;= 4.5 AND `Noisy.Sepal.Length` &gt;= 5.24547895649448 AND `Petal.Width` &lt; 0.8) THEN 1.4
WHEN (`Sepal.Length` &lt; 4.95 AND `Sepal.Length` &lt; 5.55 AND `Petal.Width` &gt;= 0.25 AND `Noise` &lt; 0.947935612173751 AND `Petal.Width` &lt; 0.5 AND `Sepal.Length` &gt;= 4.5 AND `Noisy.Sepal.Length` &gt;= 5.24547895649448 AND `Petal.Width` &lt; 0.8) THEN 1.4
WHEN (`Sepal.Length` &gt;= 4.95 AND `Sepal.Length` &lt; 5.55 AND `Petal.Width` &gt;= 0.25 AND `Noise` &lt; 0.947935612173751 AND `Petal.Width` &lt; 0.5 AND `Sepal.Length` &gt;= 4.5 AND `Noisy.Sepal.Length` &gt;= 5.24547895649448 AND `Petal.Width` &lt; 0.8) THEN 1.48
WHEN (`Noisy.Sepal.Length` &lt; 10.6667151032481 AND `Petal.Width` &gt;= 1.85 AND `Petal.Width` &lt; 2.25 AND `Species_n` &gt;= 2.5 AND `Sepal.Width` &lt; 3.15 AND `Sepal.Length` &lt; 7.05 AND `Sepal.Length` &gt;= 6.15 AND `Petal.Width` &gt;= 0.8) THEN 5.25
WHEN (`Noisy.Sepal.Length` &gt;= 10.6667151032481 AND `Petal.Width` &gt;= 1.85 AND `Petal.Width` &lt; 2.25 AND `Species_n` &gt;= 2.5 AND `Sepal.Width` &lt; 3.15 AND `Sepal.Length` &lt; 7.05 AND `Sepal.Length` &gt;= 6.15 AND `Petal.Width` &gt;= 0.8) THEN 5.55
WHEN (`Noise` &lt; 0.0626328192884102 AND `Noisy.Sepal.Length` &gt;= 6.54254761957563 AND `Noisy.Sepal.Length` &lt; 14.3957227273844 AND `Petal.Width` &lt; 0.25 AND `Noise` &lt; 0.947935612173751 AND `Petal.Width` &lt; 0.5 AND `Sepal.Length` &gt;= 4.5 AND `Noisy.Sepal.Length` &gt;= 5.24547895649448 AND `Petal.Width` &lt; 0.8) THEN 1.4
WHEN (`Noisy.Sepal.Length` &lt; 9.21240898203105 AND `Noise` &gt;= 0.0626328192884102 AND `Noisy.Sepal.Length` &gt;= 6.54254761957563 AND `Noisy.Sepal.Length` &lt; 14.3957227273844 AND `Petal.Width` &lt; 0.25 AND `Noise` &lt; 0.947935612173751 AND `Petal.Width` &lt; 0.5 AND `Sepal.Length` &gt;= 4.5 AND `Noisy.Sepal.Length` &gt;= 5.24547895649448 AND `Petal.Width` &lt; 0.8) THEN 1.475
WHEN (`Noisy.Sepal.Length` &gt;= 9.21240898203105 AND `Noise` &gt;= 0.0626328192884102 AND `Noisy.Sepal.Length` &gt;= 6.54254761957563 AND `Noisy.Sepal.Length` &lt; 14.3957227273844 AND `Petal.Width` &lt; 0.25 AND `Noise` &lt; 0.947935612173751 AND `Petal.Width` &lt; 0.5 AND `Sepal.Length` &gt;= 4.5 AND `Noisy.Sepal.Length` &gt;= 5.24547895649448 AND `Petal.Width` &lt; 0.8) THEN 1.5
END</t>
  </si>
  <si>
    <t xml:space="preserve">CASE
WHEN (`Petal.Width` &lt; 0.7 AND `Sepal.Length` &gt;= 5.55) THEN 1.63333333333333
WHEN (`Noise` &lt; 0.379971028887667 AND `Sepal.Width` &lt; 2.8 AND `Sepal.Length` &lt; 5.55) THEN 4.3
WHEN (`Noise` &gt;= 0.379971028887667 AND `Sepal.Width` &lt; 2.8 AND `Sepal.Length` &lt; 5.55) THEN 3.325
WHEN (`Petal.Width` &gt;= 0.35 AND `Sepal.Width` &gt;= 2.8 AND `Sepal.Length` &lt; 5.55) THEN 1.6
WHEN (`Sepal.Width` &gt;= 3.4 AND `Sepal.Length` &lt; 4.8 AND `Petal.Width` &lt; 0.35 AND `Sepal.Width` &gt;= 2.8 AND `Sepal.Length` &lt; 5.55) THEN 1.0
WHEN (`Noisy.Sepal.Length` &gt;= 11.7892922688276 AND `Sepal.Length` &lt; 5.9 AND `Petal.Width` &lt; 1.55 AND `Petal.Width` &gt;= 0.7 AND `Sepal.Length` &gt;= 5.55) THEN 4.325
WHEN (`Species_n` &gt;= 2.5 AND `Sepal.Length` &gt;= 5.9 AND `Petal.Width` &lt; 1.55 AND `Petal.Width` &gt;= 0.7 AND `Sepal.Length` &gt;= 5.55) THEN 5.05
WHEN (`Petal.Width` &lt; 1.9 AND `Sepal.Length` &gt;= 7.25 AND `Petal.Width` &gt;= 1.55 AND `Petal.Width` &gt;= 0.7 AND `Sepal.Length` &gt;= 5.55) THEN 6.3
WHEN (`Petal.Width` &gt;= 1.9 AND `Sepal.Length` &gt;= 7.25 AND `Petal.Width` &gt;= 1.55 AND `Petal.Width` &gt;= 0.7 AND `Sepal.Length` &gt;= 5.55) THEN 6.4
WHEN (`Sepal.Length` &lt; 4.35 AND `Sepal.Width` &lt; 3.4 AND `Sepal.Length` &lt; 4.8 AND `Petal.Width` &lt; 0.35 AND `Sepal.Width` &gt;= 2.8 AND `Sepal.Length` &lt; 5.55) THEN 1.1
WHEN (`Noise` &gt;= 0.933859034208581 AND `Sepal.Width` &lt; 3.45 AND `Sepal.Length` &gt;= 4.8 AND `Petal.Width` &lt; 0.35 AND `Sepal.Width` &gt;= 2.8 AND `Sepal.Length` &lt; 5.55) THEN 1.7
WHEN (`Noisy.Sepal.Length` &gt;= 14.8772016886622 AND `Sepal.Width` &gt;= 3.45 AND `Sepal.Length` &gt;= 4.8 AND `Petal.Width` &lt; 0.35 AND `Sepal.Width` &gt;= 2.8 AND `Sepal.Length` &lt; 5.55) THEN 1.3
WHEN (`Sepal.Width` &lt; 2.6 AND `Noisy.Sepal.Length` &lt; 11.7892922688276 AND `Sepal.Length` &lt; 5.9 AND `Petal.Width` &lt; 1.55 AND `Petal.Width` &gt;= 0.7 AND `Sepal.Length` &gt;= 5.55) THEN 3.9
WHEN (`Sepal.Width` &gt;= 2.6 AND `Noisy.Sepal.Length` &lt; 11.7892922688276 AND `Sepal.Length` &lt; 5.9 AND `Petal.Width` &lt; 1.55 AND `Petal.Width` &gt;= 0.7 AND `Sepal.Length` &gt;= 5.55) THEN 4.26
WHEN (`Sepal.Length` &lt; 6.6 AND `Species_n` &lt; 2.5 AND `Sepal.Length` &gt;= 5.9 AND `Petal.Width` &lt; 1.55 AND `Petal.Width` &gt;= 0.7 AND `Sepal.Length` &gt;= 5.55) THEN 4.625
WHEN (`Sepal.Length` &gt;= 6.6 AND `Species_n` &lt; 2.5 AND `Sepal.Length` &gt;= 5.9 AND `Petal.Width` &lt; 1.55 AND `Petal.Width` &gt;= 0.7 AND `Sepal.Length` &gt;= 5.55) THEN 4.475
WHEN (`Sepal.Width` &lt; 2.6 AND `Petal.Width` &lt; 2.05 AND `Sepal.Length` &lt; 7.25 AND `Petal.Width` &gt;= 1.55 AND `Petal.Width` &gt;= 0.7 AND `Sepal.Length` &gt;= 5.55) THEN 5.8
WHEN (`Noise` &gt;= 0.743386962683871 AND `Petal.Width` &gt;= 2.05 AND `Sepal.Length` &lt; 7.25 AND `Petal.Width` &gt;= 1.55 AND `Petal.Width` &gt;= 0.7 AND `Sepal.Length` &gt;= 5.55) THEN 5.1
WHEN (`Noise` &lt; 0.421508858562447 AND `Sepal.Length` &gt;= 4.35 AND `Sepal.Width` &lt; 3.4 AND `Sepal.Length` &lt; 4.8 AND `Petal.Width` &lt; 0.35 AND `Sepal.Width` &gt;= 2.8 AND `Sepal.Length` &lt; 5.55) THEN 1.36666666666667
WHEN (`Noise` &gt;= 0.421508858562447 AND `Sepal.Length` &gt;= 4.35 AND `Sepal.Width` &lt; 3.4 AND `Sepal.Length` &lt; 4.8 AND `Petal.Width` &lt; 0.35 AND `Sepal.Width` &gt;= 2.8 AND `Sepal.Length` &lt; 5.55) THEN 1.3
WHEN (`Sepal.Length` &lt; 5.05 AND `Noise` &lt; 0.933859034208581 AND `Sepal.Width` &lt; 3.45 AND `Sepal.Length` &gt;= 4.8 AND `Petal.Width` &lt; 0.35 AND `Sepal.Width` &gt;= 2.8 AND `Sepal.Length` &lt; 5.55) THEN 1.525
WHEN (`Sepal.Length` &gt;= 5.05 AND `Noise` &lt; 0.933859034208581 AND `Sepal.Width` &lt; 3.45 AND `Sepal.Length` &gt;= 4.8 AND `Petal.Width` &lt; 0.35 AND `Sepal.Width` &gt;= 2.8 AND `Sepal.Length` &lt; 5.55) THEN 1.5
WHEN (`Noise` &gt;= 0.584860138595104 AND `Noisy.Sepal.Length` &lt; 14.8772016886622 AND `Sepal.Width` &gt;= 3.45 AND `Sepal.Length` &gt;= 4.8 AND `Petal.Width` &lt; 0.35 AND `Sepal.Width` &gt;= 2.8 AND `Sepal.Length` &lt; 5.55) THEN 1.54
WHEN (`Noise` &gt;= 0.536853950237855 AND `Noise` &lt; 0.743386962683871 AND `Petal.Width` &gt;= 2.05 AND `Sepal.Length` &lt; 7.25 AND `Petal.Width` &gt;= 1.55 AND `Petal.Width` &gt;= 0.7 AND `Sepal.Length` &gt;= 5.55) THEN 5.83333333333333
WHEN (`Petal.Width` &gt;= 0.25 AND `Noise` &lt; 0.584860138595104 AND `Noisy.Sepal.Length` &lt; 14.8772016886622 AND `Sepal.Width` &gt;= 3.45 AND `Sepal.Length` &gt;= 4.8 AND `Petal.Width` &lt; 0.35 AND `Sepal.Width` &gt;= 2.8 AND `Sepal.Length` &lt; 5.55) THEN 1.36666666666667
WHEN (`Petal.Width` &lt; 1.75 AND `Noisy.Sepal.Length` &lt; 13.7950623345096 AND `Sepal.Width` &gt;= 2.6 AND `Petal.Width` &lt; 2.05 AND `Sepal.Length` &lt; 7.25 AND `Petal.Width` &gt;= 1.55 AND `Petal.Width` &gt;= 0.7 AND `Sepal.Length` &gt;= 5.55) THEN 5.45
WHEN (`Sepal.Width` &lt; 2.85 AND `Noisy.Sepal.Length` &gt;= 13.7950623345096 AND `Sepal.Width` &gt;= 2.6 AND `Petal.Width` &lt; 2.05 AND `Sepal.Length` &lt; 7.25 AND `Petal.Width` &gt;= 1.55 AND `Petal.Width` &gt;= 0.7 AND `Sepal.Length` &gt;= 5.55) THEN 5.1
WHEN (`Sepal.Width` &gt;= 2.85 AND `Noisy.Sepal.Length` &gt;= 13.7950623345096 AND `Sepal.Width` &gt;= 2.6 AND `Petal.Width` &lt; 2.05 AND `Sepal.Length` &lt; 7.25 AND `Petal.Width` &gt;= 1.55 AND `Petal.Width` &gt;= 0.7 AND `Sepal.Length` &gt;= 5.55) THEN 4.82
WHEN (`Noise` &lt; 0.352895473479293 AND `Noise` &lt; 0.536853950237855 AND `Noise` &lt; 0.743386962683871 AND `Petal.Width` &gt;= 2.05 AND `Sepal.Length` &lt; 7.25 AND `Petal.Width` &gt;= 1.55 AND `Petal.Width` &gt;= 0.7 AND `Sepal.Length` &gt;= 5.55) THEN 5.425
WHEN (`Noise` &gt;= 0.352895473479293 AND `Noise` &lt; 0.536853950237855 AND `Noise` &lt; 0.743386962683871 AND `Petal.Width` &gt;= 2.05 AND `Sepal.Length` &lt; 7.25 AND `Petal.Width` &gt;= 1.55 AND `Petal.Width` &gt;= 0.7 AND `Sepal.Length` &gt;= 5.55) THEN 5.62
WHEN (`Noise` &lt; 0.310993318678811 AND `Petal.Width` &lt; 0.25 AND `Noise` &lt; 0.584860138595104 AND `Noisy.Sepal.Length` &lt; 14.8772016886622 AND `Sepal.Width` &gt;= 3.45 AND `Sepal.Length` &gt;= 4.8 AND `Petal.Width` &lt; 0.35 AND `Sepal.Width` &gt;= 2.8 AND `Sepal.Length` &lt; 5.55) THEN 1.5
WHEN (`Noise` &gt;= 0.310993318678811 AND `Petal.Width` &lt; 0.25 AND `Noise` &lt; 0.584860138595104 AND `Noisy.Sepal.Length` &lt; 14.8772016886622 AND `Sepal.Width` &gt;= 3.45 AND `Sepal.Length` &gt;= 4.8 AND `Petal.Width` &lt; 0.35 AND `Sepal.Width` &gt;= 2.8 AND `Sepal.Length` &lt; 5.55) THEN 1.4
WHEN (`Sepal.Width` &gt;= 3.1 AND `Petal.Width` &gt;= 1.75 AND `Noisy.Sepal.Length` &lt; 13.7950623345096 AND `Sepal.Width` &gt;= 2.6 AND `Petal.Width` &lt; 2.05 AND `Sepal.Length` &lt; 7.25 AND `Petal.Width` &gt;= 1.55 AND `Petal.Width` &gt;= 0.7 AND `Sepal.Length` &gt;= 5.55) THEN 5.1
WHEN (`Sepal.Width` &lt; 2.85 AND `Sepal.Width` &lt; 3.1 AND `Petal.Width` &gt;= 1.75 AND `Noisy.Sepal.Length` &lt; 13.7950623345096 AND `Sepal.Width` &gt;= 2.6 AND `Petal.Width` &lt; 2.05 AND `Sepal.Length` &lt; 7.25 AND `Petal.Width` &gt;= 1.55 AND `Petal.Width` &gt;= 0.7 AND `Sepal.Length` &gt;= 5.55) THEN 5.2
WHEN (`Sepal.Width` &gt;= 2.85 AND `Sepal.Width` &lt; 3.1 AND `Petal.Width` &gt;= 1.75 AND `Noisy.Sepal.Length` &lt; 13.7950623345096 AND `Sepal.Width` &gt;= 2.6 AND `Petal.Width` &lt; 2.05 AND `Sepal.Length` &lt; 7.25 AND `Petal.Width` &gt;= 1.55 AND `Petal.Width` &gt;= 0.7 AND `Sepal.Length` &gt;= 5.55) THEN 5.2
END</t>
  </si>
  <si>
    <t xml:space="preserve">CASE
WHEN (`Noisy.Sepal.Length` &gt;= 14.5292203184683 AND `Noise` &lt; 0.633368570473976 AND `Petal.Width` &lt; 0.8) THEN 1.3
WHEN (`Sepal.Length` &lt; 5.05 AND `Noise` &gt;= 0.633368570473976 AND `Petal.Width` &lt; 0.8) THEN 1.35
WHEN (`Noisy.Sepal.Length` &gt;= 14.3792907738592 AND `Noisy.Sepal.Length` &lt; 14.5292203184683 AND `Noise` &lt; 0.633368570473976 AND `Petal.Width` &lt; 0.8) THEN 1.7
WHEN (`Sepal.Width` &lt; 3.35 AND `Sepal.Length` &gt;= 5.05 AND `Noise` &gt;= 0.633368570473976 AND `Petal.Width` &lt; 0.8) THEN 1.7
WHEN (`Petal.Width` &gt;= 1.45 AND `Sepal.Length` &lt; 5.95 AND `Species_n` &lt; 2.5 AND `Petal.Width` &gt;= 0.8) THEN 4.5
WHEN (`Petal.Width` &lt; 1.35 AND `Sepal.Length` &gt;= 5.95 AND `Species_n` &lt; 2.5 AND `Petal.Width` &gt;= 0.8) THEN 4.0
WHEN (`Petal.Width` &lt; 1.85 AND `Noise` &gt;= 0.844739226973616 AND `Species_n` &gt;= 2.5 AND `Petal.Width` &gt;= 0.8) THEN 4.8
WHEN (`Sepal.Width` &gt;= 4.3 AND `Noisy.Sepal.Length` &lt; 14.3792907738592 AND `Noisy.Sepal.Length` &lt; 14.5292203184683 AND `Noise` &lt; 0.633368570473976 AND `Petal.Width` &lt; 0.8) THEN 1.5
WHEN (`Sepal.Length` &lt; 5.25 AND `Sepal.Width` &gt;= 3.35 AND `Sepal.Length` &gt;= 5.05 AND `Noise` &gt;= 0.633368570473976 AND `Petal.Width` &lt; 0.8) THEN 1.55
WHEN (`Sepal.Length` &gt;= 5.25 AND `Sepal.Width` &gt;= 3.35 AND `Sepal.Length` &gt;= 5.05 AND `Noise` &gt;= 0.633368570473976 AND `Petal.Width` &lt; 0.8) THEN 1.63333333333333
WHEN (`Sepal.Length` &lt; 5.05 AND `Petal.Width` &lt; 1.45 AND `Sepal.Length` &lt; 5.95 AND `Species_n` &lt; 2.5 AND `Petal.Width` &gt;= 0.8) THEN 3.3
WHEN (`Noise` &lt; 0.292936016689055 AND `Petal.Width` &gt;= 1.35 AND `Sepal.Length` &gt;= 5.95 AND `Species_n` &lt; 2.5 AND `Petal.Width` &gt;= 0.8) THEN 5.0
WHEN (`Sepal.Length` &gt;= 6.6 AND `Petal.Width` &lt; 2.05 AND `Noise` &lt; 0.844739226973616 AND `Species_n` &gt;= 2.5 AND `Petal.Width` &gt;= 0.8) THEN 5.8
WHEN (`Sepal.Width` &lt; 3.05 AND `Petal.Width` &gt;= 2.05 AND `Noise` &lt; 0.844739226973616 AND `Species_n` &gt;= 2.5 AND `Petal.Width` &gt;= 0.8) THEN 6.15
WHEN (`Sepal.Width` &lt; 2.9 AND `Petal.Width` &gt;= 1.85 AND `Noise` &gt;= 0.844739226973616 AND `Species_n` &gt;= 2.5 AND `Petal.Width` &gt;= 0.8) THEN 5.1
WHEN (`Sepal.Width` &gt;= 2.9 AND `Petal.Width` &gt;= 1.85 AND `Noise` &gt;= 0.844739226973616 AND `Species_n` &gt;= 2.5 AND `Petal.Width` &gt;= 0.8) THEN 5.2
WHEN (`Sepal.Width` &gt;= 3.8 AND `Sepal.Width` &lt; 4.3 AND `Noisy.Sepal.Length` &lt; 14.3792907738592 AND `Noisy.Sepal.Length` &lt; 14.5292203184683 AND `Noise` &lt; 0.633368570473976 AND `Petal.Width` &lt; 0.8) THEN 1.33333333333333
WHEN (`Sepal.Length` &lt; 6.25 AND `Noise` &gt;= 0.292936016689055 AND `Petal.Width` &gt;= 1.35 AND `Sepal.Length` &gt;= 5.95 AND `Species_n` &lt; 2.5 AND `Petal.Width` &gt;= 0.8) THEN 4.6
WHEN (`Noisy.Sepal.Length` &lt; 10.3509765947238 AND `Sepal.Length` &lt; 6.6 AND `Petal.Width` &lt; 2.05 AND `Noise` &lt; 0.844739226973616 AND `Species_n` &gt;= 2.5 AND `Petal.Width` &gt;= 0.8) THEN 5.4
WHEN (`Noise` &gt;= 0.363866494968534 AND `Sepal.Width` &gt;= 3.05 AND `Petal.Width` &gt;= 2.05 AND `Noise` &lt; 0.844739226973616 AND `Species_n` &gt;= 2.5 AND `Petal.Width` &gt;= 0.8) THEN 5.66
WHEN (`Noise` &gt;= 0.447445110767148 AND `Sepal.Width` &lt; 3.8 AND `Sepal.Width` &lt; 4.3 AND `Noisy.Sepal.Length` &lt; 14.3792907738592 AND `Noisy.Sepal.Length` &lt; 14.5292203184683 AND `Noise` &lt; 0.633368570473976 AND `Petal.Width` &lt; 0.8) THEN 1.3
WHEN (`Noisy.Sepal.Length` &lt; 6.24652455640025 AND `Sepal.Length` &lt; 5.65 AND `Sepal.Length` &gt;= 5.05 AND `Petal.Width` &lt; 1.45 AND `Sepal.Length` &lt; 5.95 AND `Species_n` &lt; 2.5 AND `Petal.Width` &gt;= 0.8) THEN 4.03333333333333
WHEN (`Petal.Width` &lt; 1.25 AND `Sepal.Length` &gt;= 5.65 AND `Sepal.Length` &gt;= 5.05 AND `Petal.Width` &lt; 1.45 AND `Sepal.Length` &lt; 5.95 AND `Species_n` &lt; 2.5 AND `Petal.Width` &gt;= 0.8) THEN 3.88
WHEN (`Petal.Width` &gt;= 1.25 AND `Sepal.Length` &gt;= 5.65 AND `Sepal.Length` &gt;= 5.05 AND `Petal.Width` &lt; 1.45 AND `Sepal.Length` &lt; 5.95 AND `Species_n` &lt; 2.5 AND `Petal.Width` &gt;= 0.8) THEN 4.35
WHEN (`Sepal.Width` &lt; 2.65 AND `Sepal.Length` &gt;= 6.25 AND `Noise` &gt;= 0.292936016689055 AND `Petal.Width` &gt;= 1.35 AND `Sepal.Length` &gt;= 5.95 AND `Species_n` &lt; 2.5 AND `Petal.Width` &gt;= 0.8) THEN 4.9
WHEN (`Sepal.Width` &lt; 2.75 AND `Noisy.Sepal.Length` &gt;= 10.3509765947238 AND `Sepal.Length` &lt; 6.6 AND `Petal.Width` &lt; 2.05 AND `Noise` &lt; 0.844739226973616 AND `Species_n` &gt;= 2.5 AND `Petal.Width` &gt;= 0.8) THEN 5.1
WHEN (`Sepal.Width` &gt;= 2.75 AND `Noisy.Sepal.Length` &gt;= 10.3509765947238 AND `Sepal.Length` &lt; 6.6 AND `Petal.Width` &lt; 2.05 AND `Noise` &lt; 0.844739226973616 AND `Species_n` &gt;= 2.5 AND `Petal.Width` &gt;= 0.8) THEN 4.95
WHEN (`Sepal.Width` &lt; 3.15 AND `Noise` &lt; 0.363866494968534 AND `Sepal.Width` &gt;= 3.05 AND `Petal.Width` &gt;= 2.05 AND `Noise` &lt; 0.844739226973616 AND `Species_n` &gt;= 2.5 AND `Petal.Width` &gt;= 0.8) THEN 5.28
WHEN (`Sepal.Width` &gt;= 3.15 AND `Noise` &lt; 0.363866494968534 AND `Sepal.Width` &gt;= 3.05 AND `Petal.Width` &gt;= 2.05 AND `Noise` &lt; 0.844739226973616 AND `Species_n` &gt;= 2.5 AND `Petal.Width` &gt;= 0.8) THEN 5.5
WHEN (`Noisy.Sepal.Length` &lt; 9.21240898203105 AND `Noise` &lt; 0.447445110767148 AND `Sepal.Width` &lt; 3.8 AND `Sepal.Width` &lt; 4.3 AND `Noisy.Sepal.Length` &lt; 14.3792907738592 AND `Noisy.Sepal.Length` &lt; 14.5292203184683 AND `Noise` &lt; 0.633368570473976 AND `Petal.Width` &lt; 0.8) THEN 1.4
WHEN (`Noise` &lt; 0.355985902599059 AND `Noisy.Sepal.Length` &gt;= 6.24652455640025 AND `Sepal.Length` &lt; 5.65 AND `Sepal.Length` &gt;= 5.05 AND `Petal.Width` &lt; 1.45 AND `Sepal.Length` &lt; 5.95 AND `Species_n` &lt; 2.5 AND `Petal.Width` &gt;= 0.8) THEN 4.2
WHEN (`Sepal.Width` &lt; 3.0 AND `Sepal.Width` &gt;= 2.65 AND `Sepal.Length` &gt;= 6.25 AND `Noise` &gt;= 0.292936016689055 AND `Petal.Width` &gt;= 1.35 AND `Sepal.Length` &gt;= 5.95 AND `Species_n` &lt; 2.5 AND `Petal.Width` &gt;= 0.8) THEN 4.6
WHEN (`Sepal.Width` &gt;= 3.0 AND `Sepal.Width` &gt;= 2.65 AND `Sepal.Length` &gt;= 6.25 AND `Noise` &gt;= 0.292936016689055 AND `Petal.Width` &gt;= 1.35 AND `Sepal.Length` &gt;= 5.95 AND `Species_n` &lt; 2.5 AND `Petal.Width` &gt;= 0.8) THEN 4.7
WHEN (`Sepal.Length` &lt; 5.05 AND `Noisy.Sepal.Length` &gt;= 9.21240898203105 AND `Noise` &lt; 0.447445110767148 AND `Sepal.Width` &lt; 3.8 AND `Sepal.Width` &lt; 4.3 AND `Noisy.Sepal.Length` &lt; 14.3792907738592 AND `Noisy.Sepal.Length` &lt; 14.5292203184683 AND `Noise` &lt; 0.633368570473976 AND `Petal.Width` &lt; 0.8) THEN 1.53333333333333
WHEN (`Sepal.Length` &gt;= 5.05 AND `Noisy.Sepal.Length` &gt;= 9.21240898203105 AND `Noise` &lt; 0.447445110767148 AND `Sepal.Width` &lt; 3.8 AND `Sepal.Width` &lt; 4.3 AND `Noisy.Sepal.Length` &lt; 14.3792907738592 AND `Noisy.Sepal.Length` &lt; 14.5292203184683 AND `Noise` &lt; 0.633368570473976 AND `Petal.Width` &lt; 0.8) THEN 1.425
WHEN (`Sepal.Length` &lt; 5.35 AND `Noise` &gt;= 0.355985902599059 AND `Noisy.Sepal.Length` &gt;= 6.24652455640025 AND `Sepal.Length` &lt; 5.65 AND `Sepal.Length` &gt;= 5.05 AND `Petal.Width` &lt; 1.45 AND `Sepal.Length` &lt; 5.95 AND `Species_n` &lt; 2.5 AND `Petal.Width` &gt;= 0.8) THEN 3.9
WHEN (`Sepal.Length` &gt;= 5.35 AND `Noise` &gt;= 0.355985902599059 AND `Noisy.Sepal.Length` &gt;= 6.24652455640025 AND `Sepal.Length` &lt; 5.65 AND `Sepal.Length` &gt;= 5.05 AND `Petal.Width` &lt; 1.45 AND `Sepal.Length` &lt; 5.95 AND `Species_n` &lt; 2.5 AND `Petal.Width` &gt;= 0.8) THEN 3.72
END</t>
  </si>
  <si>
    <t xml:space="preserve">CASE
WHEN (`Species_n` &gt;= 1.5 AND `Sepal.Length` &lt; 5.55) THEN 3.84
WHEN (`Noise` &gt;= 0.520348848658614 AND `Sepal.Length` &lt; 4.75 AND `Species_n` &lt; 1.5 AND `Sepal.Length` &lt; 5.55) THEN 1.16
WHEN (`Sepal.Length` &lt; 5.65 AND `Sepal.Length` &lt; 5.85 AND `Petal.Width` &lt; 1.55 AND `Sepal.Length` &gt;= 5.55) THEN 4.2
WHEN (`Sepal.Length` &gt;= 5.65 AND `Sepal.Length` &lt; 5.85 AND `Petal.Width` &lt; 1.55 AND `Sepal.Length` &gt;= 5.55) THEN 3.16666666666667
WHEN (`Noise` &gt;= 0.798242010874674 AND `Sepal.Length` &gt;= 5.85 AND `Petal.Width` &lt; 1.55 AND `Sepal.Length` &gt;= 5.55) THEN 4.0
WHEN (`Species_n` &lt; 2.5 AND `Noisy.Sepal.Length` &lt; 14.1003504095599 AND `Petal.Width` &gt;= 1.55 AND `Sepal.Length` &gt;= 5.55) THEN 4.84
WHEN (`Sepal.Length` &lt; 7.2 AND `Noisy.Sepal.Length` &gt;= 14.1003504095599 AND `Petal.Width` &gt;= 1.55 AND `Sepal.Length` &gt;= 5.55) THEN 5.63333333333333
WHEN (`Sepal.Length` &gt;= 7.2 AND `Noisy.Sepal.Length` &gt;= 14.1003504095599 AND `Petal.Width` &gt;= 1.55 AND `Sepal.Length` &gt;= 5.55) THEN 6.6
WHEN (`Noise` &lt; 0.1612156619085 AND `Noise` &lt; 0.520348848658614 AND `Sepal.Length` &lt; 4.75 AND `Species_n` &lt; 1.5 AND `Sepal.Length` &lt; 5.55) THEN 1.5
WHEN (`Petal.Width` &gt;= 0.5 AND `Noise` &lt; 0.676303539308719 AND `Sepal.Length` &gt;= 4.75 AND `Species_n` &lt; 1.5 AND `Sepal.Length` &lt; 5.55) THEN 1.6
WHEN (`Noisy.Sepal.Length` &lt; 11.0159332374111 AND `Noise` &gt;= 0.676303539308719 AND `Sepal.Length` &gt;= 4.75 AND `Species_n` &lt; 1.5 AND `Sepal.Length` &lt; 5.55) THEN 1.75
WHEN (`Noise` &lt; 0.209440482314676 AND `Noise` &lt; 0.798242010874674 AND `Sepal.Length` &gt;= 5.85 AND `Petal.Width` &lt; 1.55 AND `Sepal.Length` &gt;= 5.55) THEN 4.5
WHEN (`Noise` &gt;= 0.739539293455891 AND `Species_n` &gt;= 2.5 AND `Noisy.Sepal.Length` &lt; 14.1003504095599 AND `Petal.Width` &gt;= 1.55 AND `Sepal.Length` &gt;= 5.55) THEN 6.225
WHEN (`Sepal.Width` &lt; 2.95 AND `Noise` &gt;= 0.1612156619085 AND `Noise` &lt; 0.520348848658614 AND `Sepal.Length` &lt; 4.75 AND `Species_n` &lt; 1.5 AND `Sepal.Length` &lt; 5.55) THEN 1.4
WHEN (`Sepal.Width` &gt;= 2.95 AND `Noise` &gt;= 0.1612156619085 AND `Noise` &lt; 0.520348848658614 AND `Sepal.Length` &lt; 4.75 AND `Species_n` &lt; 1.5 AND `Sepal.Length` &lt; 5.55) THEN 1.34
WHEN (`Sepal.Width` &lt; 3.15 AND `Petal.Width` &lt; 0.5 AND `Noise` &lt; 0.676303539308719 AND `Sepal.Length` &gt;= 4.75 AND `Species_n` &lt; 1.5 AND `Sepal.Length` &lt; 5.55) THEN 1.52
WHEN (`Petal.Width` &lt; 0.25 AND `Noisy.Sepal.Length` &gt;= 11.0159332374111 AND `Noise` &gt;= 0.676303539308719 AND `Sepal.Length` &gt;= 4.75 AND `Species_n` &lt; 1.5 AND `Sepal.Length` &lt; 5.55) THEN 1.56666666666667
WHEN (`Petal.Width` &gt;= 0.25 AND `Noisy.Sepal.Length` &gt;= 11.0159332374111 AND `Noise` &gt;= 0.676303539308719 AND `Sepal.Length` &gt;= 4.75 AND `Species_n` &lt; 1.5 AND `Sepal.Length` &lt; 5.55) THEN 1.5
WHEN (`Noisy.Sepal.Length` &lt; 7.47049036188982 AND `Noise` &gt;= 0.209440482314676 AND `Noise` &lt; 0.798242010874674 AND `Sepal.Length` &gt;= 5.85 AND `Petal.Width` &lt; 1.55 AND `Sepal.Length` &gt;= 5.55) THEN 5.05
WHEN (`Sepal.Width` &lt; 2.85 AND `Noise` &lt; 0.739539293455891 AND `Species_n` &gt;= 2.5 AND `Noisy.Sepal.Length` &lt; 14.1003504095599 AND `Petal.Width` &gt;= 1.55 AND `Sepal.Length` &gt;= 5.55) THEN 5.35
WHEN (`Sepal.Width` &lt; 3.3 AND `Sepal.Width` &gt;= 3.15 AND `Petal.Width` &lt; 0.5 AND `Noise` &lt; 0.676303539308719 AND `Sepal.Length` &gt;= 4.75 AND `Species_n` &lt; 1.5 AND `Sepal.Length` &lt; 5.55) THEN 1.2
WHEN (`Petal.Width` &lt; 1.45 AND `Noisy.Sepal.Length` &gt;= 7.47049036188982 AND `Noise` &gt;= 0.209440482314676 AND `Noise` &lt; 0.798242010874674 AND `Sepal.Length` &gt;= 5.85 AND `Petal.Width` &lt; 1.55 AND `Sepal.Length` &gt;= 5.55) THEN 4.66
WHEN (`Petal.Width` &gt;= 1.45 AND `Noisy.Sepal.Length` &gt;= 7.47049036188982 AND `Noise` &gt;= 0.209440482314676 AND `Noise` &lt; 0.798242010874674 AND `Sepal.Length` &gt;= 5.85 AND `Petal.Width` &lt; 1.55 AND `Sepal.Length` &gt;= 5.55) THEN 4.64
WHEN (`Sepal.Length` &gt;= 7.05 AND `Sepal.Width` &gt;= 2.85 AND `Noise` &lt; 0.739539293455891 AND `Species_n` &gt;= 2.5 AND `Noisy.Sepal.Length` &lt; 14.1003504095599 AND `Petal.Width` &gt;= 1.55 AND `Sepal.Length` &gt;= 5.55) THEN 5.8
WHEN (`Sepal.Width` &gt;= 3.25 AND `Sepal.Length` &lt; 7.05 AND `Sepal.Width` &gt;= 2.85 AND `Noise` &lt; 0.739539293455891 AND `Species_n` &gt;= 2.5 AND `Noisy.Sepal.Length` &lt; 14.1003504095599 AND `Petal.Width` &gt;= 1.55 AND `Sepal.Length` &gt;= 5.55) THEN 5.7
WHEN (`Noisy.Sepal.Length` &gt;= 13.6410884055309 AND `Petal.Width` &lt; 0.25 AND `Sepal.Width` &gt;= 3.3 AND `Sepal.Width` &gt;= 3.15 AND `Petal.Width` &lt; 0.5 AND `Noise` &lt; 0.676303539308719 AND `Sepal.Length` &gt;= 4.75 AND `Species_n` &lt; 1.5 AND `Sepal.Length` &lt; 5.55) THEN 1.3
WHEN (`Petal.Width` &lt; 0.35 AND `Petal.Width` &gt;= 0.25 AND `Sepal.Width` &gt;= 3.3 AND `Sepal.Width` &gt;= 3.15 AND `Petal.Width` &lt; 0.5 AND `Noise` &lt; 0.676303539308719 AND `Sepal.Length` &gt;= 4.75 AND `Species_n` &lt; 1.5 AND `Sepal.Length` &lt; 5.55) THEN 1.36666666666667
WHEN (`Petal.Width` &gt;= 0.35 AND `Petal.Width` &gt;= 0.25 AND `Sepal.Width` &gt;= 3.3 AND `Sepal.Width` &gt;= 3.15 AND `Petal.Width` &lt; 0.5 AND `Noise` &lt; 0.676303539308719 AND `Sepal.Length` &gt;= 4.75 AND `Species_n` &lt; 1.5 AND `Sepal.Length` &lt; 5.55) THEN 1.3
WHEN (`Sepal.Length` &lt; 6.35 AND `Sepal.Width` &lt; 3.25 AND `Sepal.Length` &lt; 7.05 AND `Sepal.Width` &gt;= 2.85 AND `Noise` &lt; 0.739539293455891 AND `Species_n` &gt;= 2.5 AND `Noisy.Sepal.Length` &lt; 14.1003504095599 AND `Petal.Width` &gt;= 1.55 AND `Sepal.Length` &gt;= 5.55) THEN 5.6
WHEN (`Sepal.Length` &gt;= 6.35 AND `Sepal.Width` &lt; 3.25 AND `Sepal.Length` &lt; 7.05 AND `Sepal.Width` &gt;= 2.85 AND `Noise` &lt; 0.739539293455891 AND `Species_n` &gt;= 2.5 AND `Noisy.Sepal.Length` &lt; 14.1003504095599 AND `Petal.Width` &gt;= 1.55 AND `Sepal.Length` &gt;= 5.55) THEN 5.325
WHEN (`Sepal.Length` &lt; 5.1 AND `Noisy.Sepal.Length` &lt; 13.6410884055309 AND `Petal.Width` &lt; 0.25 AND `Sepal.Width` &gt;= 3.3 AND `Sepal.Width` &gt;= 3.15 AND `Petal.Width` &lt; 0.5 AND `Noise` &lt; 0.676303539308719 AND `Sepal.Length` &gt;= 4.75 AND `Species_n` &lt; 1.5 AND `Sepal.Length` &lt; 5.55) THEN 1.4
WHEN (`Noisy.Sepal.Length` &gt;= 11.0305854256731 AND `Sepal.Length` &gt;= 5.1 AND `Noisy.Sepal.Length` &lt; 13.6410884055309 AND `Petal.Width` &lt; 0.25 AND `Sepal.Width` &gt;= 3.3 AND `Sepal.Width` &gt;= 3.15 AND `Petal.Width` &lt; 0.5 AND `Noise` &lt; 0.676303539308719 AND `Sepal.Length` &gt;= 4.75 AND `Species_n` &lt; 1.5 AND `Sepal.Length` &lt; 5.55) THEN 1.4
WHEN (`Sepal.Length` &lt; 5.45 AND `Noisy.Sepal.Length` &lt; 11.0305854256731 AND `Sepal.Length` &gt;= 5.1 AND `Noisy.Sepal.Length` &lt; 13.6410884055309 AND `Petal.Width` &lt; 0.25 AND `Sepal.Width` &gt;= 3.3 AND `Sepal.Width` &gt;= 3.15 AND `Petal.Width` &lt; 0.5 AND `Noise` &lt; 0.676303539308719 AND `Sepal.Length` &gt;= 4.75 AND `Species_n` &lt; 1.5 AND `Sepal.Length` &lt; 5.55) THEN 1.5
WHEN (`Sepal.Length` &gt;= 5.45 AND `Noisy.Sepal.Length` &lt; 11.0305854256731 AND `Sepal.Length` &gt;= 5.1 AND `Noisy.Sepal.Length` &lt; 13.6410884055309 AND `Petal.Width` &lt; 0.25 AND `Sepal.Width` &gt;= 3.3 AND `Sepal.Width` &gt;= 3.15 AND `Petal.Width` &lt; 0.5 AND `Noise` &lt; 0.676303539308719 AND `Sepal.Length` &gt;= 4.75 AND `Species_n` &lt; 1.5 AND `Sepal.Length` &lt; 5.55) THEN 1.4
END</t>
  </si>
  <si>
    <t xml:space="preserve">CASE
WHEN (`Noisy.Sepal.Length` &lt; 6.92580927591771 AND `Petal.Width` &gt;= 0.35 AND `Species_n` &lt; 1.5) THEN 1.9
WHEN (`Noise` &gt;= 0.869075116934255 AND `Petal.Width` &gt;= 1.75 AND `Species_n` &gt;= 1.5) THEN 5.15
WHEN (`Sepal.Length` &lt; 4.35 AND `Sepal.Length` &lt; 5.05 AND `Petal.Width` &lt; 0.35 AND `Species_n` &lt; 1.5) THEN 1.1
WHEN (`Noisy.Sepal.Length` &lt; 6.08926414940506 AND `Sepal.Length` &gt;= 5.05 AND `Petal.Width` &lt; 0.35 AND `Species_n` &lt; 1.5) THEN 1.7
WHEN (`Noisy.Sepal.Length` &gt;= 13.0892760349438 AND `Noisy.Sepal.Length` &gt;= 6.92580927591771 AND `Petal.Width` &gt;= 0.35 AND `Species_n` &lt; 1.5) THEN 1.3
WHEN (`Noise` &lt; 0.694900957634673 AND `Petal.Width` &lt; 1.15 AND `Petal.Width` &lt; 1.75 AND `Species_n` &gt;= 1.5) THEN 3.62
WHEN (`Noise` &gt;= 0.694900957634673 AND `Petal.Width` &lt; 1.15 AND `Petal.Width` &lt; 1.75 AND `Species_n` &gt;= 1.5) THEN 3.0
WHEN (`Noise` &gt;= 0.584860138595104 AND `Noisy.Sepal.Length` &gt;= 6.08926414940506 AND `Sepal.Length` &gt;= 5.05 AND `Petal.Width` &lt; 0.35 AND `Species_n` &lt; 1.5) THEN 1.5
WHEN (`Noisy.Sepal.Length` &lt; 9.58169903946109 AND `Noisy.Sepal.Length` &lt; 13.0892760349438 AND `Noisy.Sepal.Length` &gt;= 6.92580927591771 AND `Petal.Width` &gt;= 0.35 AND `Species_n` &lt; 1.5) THEN 1.5
WHEN (`Noisy.Sepal.Length` &gt;= 9.58169903946109 AND `Noisy.Sepal.Length` &lt; 13.0892760349438 AND `Noisy.Sepal.Length` &gt;= 6.92580927591771 AND `Petal.Width` &gt;= 0.35 AND `Species_n` &lt; 1.5) THEN 1.6
WHEN (`Petal.Width` &lt; 1.35 AND `Noisy.Sepal.Length` &lt; 9.34882950070314 AND `Petal.Width` &gt;= 1.15 AND `Petal.Width` &lt; 1.75 AND `Species_n` &gt;= 1.5) THEN 3.86666666666667
WHEN (`Petal.Width` &lt; 2.05 AND `Sepal.Length` &lt; 7.05 AND `Noise` &lt; 0.869075116934255 AND `Petal.Width` &gt;= 1.75 AND `Species_n` &gt;= 1.5) THEN 4.9
WHEN (`Sepal.Width` &gt;= 3.3 AND `Sepal.Length` &gt;= 7.05 AND `Noise` &lt; 0.869075116934255 AND `Petal.Width` &gt;= 1.75 AND `Species_n` &gt;= 1.5) THEN 6.1
WHEN (`Noise` &lt; 0.346955263288692 AND `Noisy.Sepal.Length` &lt; 11.2182515152264 AND `Sepal.Length` &gt;= 4.35 AND `Sepal.Length` &lt; 5.05 AND `Petal.Width` &lt; 0.35 AND `Species_n` &lt; 1.5) THEN 1.4
WHEN (`Noise` &gt;= 0.346955263288692 AND `Noisy.Sepal.Length` &lt; 11.2182515152264 AND `Sepal.Length` &gt;= 4.35 AND `Sepal.Length` &lt; 5.05 AND `Petal.Width` &lt; 0.35 AND `Species_n` &lt; 1.5) THEN 1.5
WHEN (`Noise` &gt;= 0.265246699331328 AND `Noisy.Sepal.Length` &gt;= 11.2182515152264 AND `Sepal.Length` &gt;= 4.35 AND `Sepal.Length` &lt; 5.05 AND `Petal.Width` &lt; 0.35 AND `Species_n` &lt; 1.5) THEN 1.45
WHEN (`Sepal.Length` &gt;= 5.4 AND `Noise` &lt; 0.584860138595104 AND `Noisy.Sepal.Length` &gt;= 6.08926414940506 AND `Sepal.Length` &gt;= 5.05 AND `Petal.Width` &lt; 0.35 AND `Species_n` &lt; 1.5) THEN 1.35
WHEN (`Sepal.Width` &gt;= 2.9 AND `Petal.Width` &gt;= 1.35 AND `Noisy.Sepal.Length` &lt; 9.34882950070314 AND `Petal.Width` &gt;= 1.15 AND `Petal.Width` &lt; 1.75 AND `Species_n` &gt;= 1.5) THEN 4.6
WHEN (`Petal.Width` &gt;= 1.35 AND `Sepal.Length` &lt; 6.15 AND `Noisy.Sepal.Length` &gt;= 9.34882950070314 AND `Petal.Width` &gt;= 1.15 AND `Petal.Width` &lt; 1.75 AND `Species_n` &gt;= 1.5) THEN 4.54
WHEN (`Noisy.Sepal.Length` &lt; 10.9265478827525 AND `Sepal.Length` &gt;= 6.15 AND `Noisy.Sepal.Length` &gt;= 9.34882950070314 AND `Petal.Width` &gt;= 1.15 AND `Petal.Width` &lt; 1.75 AND `Species_n` &gt;= 1.5) THEN 4.3
WHEN (`Noise` &lt; 0.512313233804889 AND `Petal.Width` &gt;= 2.05 AND `Sepal.Length` &lt; 7.05 AND `Noise` &lt; 0.869075116934255 AND `Petal.Width` &gt;= 1.75 AND `Species_n` &gt;= 1.5) THEN 5.53333333333333
WHEN (`Noise` &gt;= 0.512313233804889 AND `Petal.Width` &gt;= 2.05 AND `Sepal.Length` &lt; 7.05 AND `Noise` &lt; 0.869075116934255 AND `Petal.Width` &gt;= 1.75 AND `Species_n` &gt;= 1.5) THEN 5.88
WHEN (`Noisy.Sepal.Length` &lt; 11.5509936178569 AND `Sepal.Width` &lt; 3.3 AND `Sepal.Length` &gt;= 7.05 AND `Noise` &lt; 0.869075116934255 AND `Petal.Width` &gt;= 1.75 AND `Species_n` &gt;= 1.5) THEN 6.3
WHEN (`Noise` &lt; 0.226693587843329 AND `Noise` &lt; 0.265246699331328 AND `Noisy.Sepal.Length` &gt;= 11.2182515152264 AND `Sepal.Length` &gt;= 4.35 AND `Sepal.Length` &lt; 5.05 AND `Petal.Width` &lt; 0.35 AND `Species_n` &lt; 1.5) THEN 1.4
WHEN (`Noise` &gt;= 0.226693587843329 AND `Noise` &lt; 0.265246699331328 AND `Noisy.Sepal.Length` &gt;= 11.2182515152264 AND `Sepal.Length` &gt;= 4.35 AND `Sepal.Length` &lt; 5.05 AND `Petal.Width` &lt; 0.35 AND `Species_n` &lt; 1.5) THEN 1.26
WHEN (`Noisy.Sepal.Length` &lt; 11.0305854256731 AND `Sepal.Length` &lt; 5.4 AND `Noise` &lt; 0.584860138595104 AND `Noisy.Sepal.Length` &gt;= 6.08926414940506 AND `Sepal.Length` &gt;= 5.05 AND `Petal.Width` &lt; 0.35 AND `Species_n` &lt; 1.5) THEN 1.5
WHEN (`Noisy.Sepal.Length` &gt;= 11.0305854256731 AND `Sepal.Length` &lt; 5.4 AND `Noise` &lt; 0.584860138595104 AND `Noisy.Sepal.Length` &gt;= 6.08926414940506 AND `Sepal.Length` &gt;= 5.05 AND `Petal.Width` &lt; 0.35 AND `Species_n` &lt; 1.5) THEN 1.4
WHEN (`Sepal.Length` &lt; 5.45 AND `Sepal.Width` &lt; 2.9 AND `Petal.Width` &gt;= 1.35 AND `Noisy.Sepal.Length` &lt; 9.34882950070314 AND `Petal.Width` &gt;= 1.15 AND `Petal.Width` &lt; 1.75 AND `Species_n` &gt;= 1.5) THEN 4.5
WHEN (`Sepal.Length` &lt; 5.9 AND `Petal.Width` &lt; 1.35 AND `Sepal.Length` &lt; 6.15 AND `Noisy.Sepal.Length` &gt;= 9.34882950070314 AND `Petal.Width` &gt;= 1.15 AND `Petal.Width` &lt; 1.75 AND `Species_n` &gt;= 1.5) THEN 4.2
WHEN (`Sepal.Length` &gt;= 5.9 AND `Petal.Width` &lt; 1.35 AND `Sepal.Length` &lt; 6.15 AND `Noisy.Sepal.Length` &gt;= 9.34882950070314 AND `Petal.Width` &gt;= 1.15 AND `Petal.Width` &lt; 1.75 AND `Species_n` &gt;= 1.5) THEN 4.0
WHEN (`Sepal.Length` &gt;= 6.75 AND `Noisy.Sepal.Length` &gt;= 10.9265478827525 AND `Sepal.Length` &gt;= 6.15 AND `Noisy.Sepal.Length` &gt;= 9.34882950070314 AND `Petal.Width` &gt;= 1.15 AND `Petal.Width` &lt; 1.75 AND `Species_n` &gt;= 1.5) THEN 4.76666666666667
WHEN (`Sepal.Width` &lt; 2.9 AND `Noisy.Sepal.Length` &gt;= 11.5509936178569 AND `Sepal.Width` &lt; 3.3 AND `Sepal.Length` &gt;= 7.05 AND `Noise` &lt; 0.869075116934255 AND `Petal.Width` &gt;= 1.75 AND `Species_n` &gt;= 1.5) THEN 6.7
WHEN (`Sepal.Width` &gt;= 2.9 AND `Noisy.Sepal.Length` &gt;= 11.5509936178569 AND `Sepal.Width` &lt; 3.3 AND `Sepal.Length` &gt;= 7.05 AND `Noise` &lt; 0.869075116934255 AND `Petal.Width` &gt;= 1.75 AND `Species_n` &gt;= 1.5) THEN 6.6
WHEN (`Sepal.Width` &lt; 2.45 AND `Sepal.Length` &gt;= 5.45 AND `Sepal.Width` &lt; 2.9 AND `Petal.Width` &gt;= 1.35 AND `Noisy.Sepal.Length` &lt; 9.34882950070314 AND `Petal.Width` &gt;= 1.15 AND `Petal.Width` &lt; 1.75 AND `Species_n` &gt;= 1.5) THEN 5.0
WHEN (`Sepal.Width` &gt;= 2.45 AND `Sepal.Length` &gt;= 5.45 AND `Sepal.Width` &lt; 2.9 AND `Petal.Width` &gt;= 1.35 AND `Noisy.Sepal.Length` &lt; 9.34882950070314 AND `Petal.Width` &gt;= 1.15 AND `Petal.Width` &lt; 1.75 AND `Species_n` &gt;= 1.5) THEN 5.1
WHEN (`Noisy.Sepal.Length` &lt; 11.1658423356712 AND `Sepal.Length` &lt; 6.75 AND `Noisy.Sepal.Length` &gt;= 10.9265478827525 AND `Sepal.Length` &gt;= 6.15 AND `Noisy.Sepal.Length` &gt;= 9.34882950070314 AND `Petal.Width` &gt;= 1.15 AND `Petal.Width` &lt; 1.75 AND `Species_n` &gt;= 1.5) THEN 4.9
WHEN (`Noise` &lt; 0.228109346935526 AND `Noisy.Sepal.Length` &gt;= 11.1658423356712 AND `Sepal.Length` &lt; 6.75 AND `Noisy.Sepal.Length` &gt;= 10.9265478827525 AND `Sepal.Length` &gt;= 6.15 AND `Noisy.Sepal.Length` &gt;= 9.34882950070314 AND `Petal.Width` &gt;= 1.15 AND `Petal.Width` &lt; 1.75 AND `Species_n` &gt;= 1.5) THEN 4.7
WHEN (`Noisy.Sepal.Length` &lt; 13.5306488720234 AND `Noise` &gt;= 0.228109346935526 AND `Noisy.Sepal.Length` &gt;= 11.1658423356712 AND `Sepal.Length` &lt; 6.75 AND `Noisy.Sepal.Length` &gt;= 10.9265478827525 AND `Sepal.Length` &gt;= 6.15 AND `Noisy.Sepal.Length` &gt;= 9.34882950070314 AND `Petal.Width` &gt;= 1.15 AND `Petal.Width` &lt; 1.75 AND `Species_n` &gt;= 1.5) THEN 4.4
WHEN (`Noisy.Sepal.Length` &gt;= 13.5306488720234 AND `Noise` &gt;= 0.228109346935526 AND `Noisy.Sepal.Length` &gt;= 11.1658423356712 AND `Sepal.Length` &lt; 6.75 AND `Noisy.Sepal.Length` &gt;= 10.9265478827525 AND `Sepal.Length` &gt;= 6.15 AND `Noisy.Sepal.Length` &gt;= 9.34882950070314 AND `Petal.Width` &gt;= 1.15 AND `Petal.Width` &lt; 1.75 AND `Species_n` &gt;= 1.5) THEN 4.6
END</t>
  </si>
  <si>
    <t xml:space="preserve">CASE
WHEN (`Noise` &gt;= 0.929513438721187 AND `Sepal.Width` &lt; 3.65 AND `Species_n` &lt; 1.5) THEN 1.7
WHEN (`Noisy.Sepal.Length` &lt; 6.54211717876606 AND `Sepal.Width` &gt;= 3.65 AND `Species_n` &lt; 1.5) THEN 1.76666666666667
WHEN (`Sepal.Length` &gt;= 7.05 AND `Petal.Width` &gt;= 1.55 AND `Species_n` &gt;= 1.5) THEN 6.3
WHEN (`Noise` &lt; 0.122844066936523 AND `Noisy.Sepal.Length` &gt;= 6.54211717876606 AND `Sepal.Width` &gt;= 3.65 AND `Species_n` &lt; 1.5) THEN 1.36666666666667
WHEN (`Sepal.Length` &lt; 5.15 AND `Sepal.Length` &lt; 5.65 AND `Petal.Width` &lt; 1.55 AND `Species_n` &gt;= 1.5) THEN 3.15
WHEN (`Sepal.Length` &lt; 4.8 AND `Noise` &gt;= 0.447445110767148 AND `Noise` &lt; 0.929513438721187 AND `Sepal.Width` &lt; 3.65 AND `Species_n` &lt; 1.5) THEN 1.24
WHEN (`Sepal.Length` &gt;= 4.8 AND `Noise` &gt;= 0.447445110767148 AND `Noise` &lt; 0.929513438721187 AND `Sepal.Width` &lt; 3.65 AND `Species_n` &lt; 1.5) THEN 1.4
WHEN (`Noise` &lt; 0.151334215304814 AND `Noise` &gt;= 0.122844066936523 AND `Noisy.Sepal.Length` &gt;= 6.54211717876606 AND `Sepal.Width` &gt;= 3.65 AND `Species_n` &lt; 1.5) THEN 1.7
WHEN (`Noise` &gt;= 0.151334215304814 AND `Noise` &gt;= 0.122844066936523 AND `Noisy.Sepal.Length` &gt;= 6.54211717876606 AND `Sepal.Width` &gt;= 3.65 AND `Species_n` &lt; 1.5) THEN 1.5
WHEN (`Petal.Width` &gt;= 1.45 AND `Sepal.Length` &gt;= 5.15 AND `Sepal.Length` &lt; 5.65 AND `Petal.Width` &lt; 1.55 AND `Species_n` &gt;= 1.5) THEN 4.5
WHEN (`Sepal.Width` &lt; 2.65 AND `Petal.Width` &gt;= 1.35 AND `Sepal.Length` &gt;= 5.65 AND `Petal.Width` &lt; 1.55 AND `Species_n` &gt;= 1.5) THEN 4.9
WHEN (`Noise` &lt; 0.526617774623446 AND `Species_n` &lt; 2.5 AND `Sepal.Length` &lt; 7.05 AND `Petal.Width` &gt;= 1.55 AND `Species_n` &gt;= 1.5) THEN 5.075
WHEN (`Noise` &gt;= 0.526617774623446 AND `Species_n` &lt; 2.5 AND `Sepal.Length` &lt; 7.05 AND `Petal.Width` &gt;= 1.55 AND `Species_n` &gt;= 1.5) THEN 4.7
WHEN (`Sepal.Length` &lt; 4.65 AND `Noise` &lt; 0.265246699331328 AND `Noise` &lt; 0.447445110767148 AND `Noise` &lt; 0.929513438721187 AND `Sepal.Width` &lt; 3.65 AND `Species_n` &lt; 1.5) THEN 1.42
WHEN (`Noise` &lt; 0.299559061531909 AND `Noise` &gt;= 0.265246699331328 AND `Noise` &lt; 0.447445110767148 AND `Noise` &lt; 0.929513438721187 AND `Sepal.Width` &lt; 3.65 AND `Species_n` &lt; 1.5) THEN 1.6
WHEN (`Noise` &gt;= 0.299559061531909 AND `Noise` &gt;= 0.265246699331328 AND `Noise` &lt; 0.447445110767148 AND `Noise` &lt; 0.929513438721187 AND `Sepal.Width` &lt; 3.65 AND `Species_n` &lt; 1.5) THEN 1.4
WHEN (`Noise` &lt; 0.355985902599059 AND `Petal.Width` &lt; 1.45 AND `Sepal.Length` &gt;= 5.15 AND `Sepal.Length` &lt; 5.65 AND `Petal.Width` &lt; 1.55 AND `Species_n` &gt;= 1.5) THEN 4.125
WHEN (`Petal.Width` &lt; 1.1 AND `Sepal.Length` &lt; 6.2 AND `Petal.Width` &lt; 1.35 AND `Sepal.Length` &gt;= 5.65 AND `Petal.Width` &lt; 1.55 AND `Species_n` &gt;= 1.5) THEN 4.1
WHEN (`Petal.Width` &gt;= 1.1 AND `Sepal.Length` &lt; 6.2 AND `Petal.Width` &lt; 1.35 AND `Sepal.Length` &gt;= 5.65 AND `Petal.Width` &lt; 1.55 AND `Species_n` &gt;= 1.5) THEN 4.175
WHEN (`Noisy.Sepal.Length` &gt;= 13.4325398490764 AND `Sepal.Length` &gt;= 6.2 AND `Petal.Width` &lt; 1.35 AND `Sepal.Length` &gt;= 5.65 AND `Petal.Width` &lt; 1.55 AND `Species_n` &gt;= 1.5) THEN 4.6
WHEN (`Noise` &lt; 0.437462622998282 AND `Sepal.Width` &gt;= 2.65 AND `Petal.Width` &gt;= 1.35 AND `Sepal.Length` &gt;= 5.65 AND `Petal.Width` &lt; 1.55 AND `Species_n` &gt;= 1.5) THEN 4.625
WHEN (`Noise` &gt;= 0.437462622998282 AND `Sepal.Width` &gt;= 2.65 AND `Petal.Width` &gt;= 1.35 AND `Sepal.Length` &gt;= 5.65 AND `Petal.Width` &lt; 1.55 AND `Species_n` &gt;= 1.5) THEN 4.75
WHEN (`Sepal.Width` &gt;= 3.15 AND `Noisy.Sepal.Length` &lt; 11.1455320111476 AND `Species_n` &gt;= 2.5 AND `Sepal.Length` &lt; 7.05 AND `Petal.Width` &gt;= 1.55 AND `Species_n` &gt;= 1.5) THEN 5.66666666666667
WHEN (`Sepal.Width` &lt; 2.65 AND `Noisy.Sepal.Length` &gt;= 11.1455320111476 AND `Species_n` &gt;= 2.5 AND `Sepal.Length` &lt; 7.05 AND `Petal.Width` &gt;= 1.55 AND `Species_n` &gt;= 1.5) THEN 5.8
WHEN (`Sepal.Width` &lt; 3.3 AND `Sepal.Length` &gt;= 4.65 AND `Noise` &lt; 0.265246699331328 AND `Noise` &lt; 0.447445110767148 AND `Noise` &lt; 0.929513438721187 AND `Sepal.Width` &lt; 3.65 AND `Species_n` &lt; 1.5) THEN 1.32
WHEN (`Sepal.Width` &gt;= 3.3 AND `Sepal.Length` &gt;= 4.65 AND `Noise` &lt; 0.265246699331328 AND `Noise` &lt; 0.447445110767148 AND `Noise` &lt; 0.929513438721187 AND `Sepal.Width` &lt; 3.65 AND `Species_n` &lt; 1.5) THEN 1.425
WHEN (`Sepal.Width` &lt; 2.8 AND `Noise` &gt;= 0.355985902599059 AND `Petal.Width` &lt; 1.45 AND `Sepal.Length` &gt;= 5.15 AND `Sepal.Length` &lt; 5.65 AND `Petal.Width` &lt; 1.55 AND `Species_n` &gt;= 1.5) THEN 3.86
WHEN (`Sepal.Width` &gt;= 2.8 AND `Noise` &gt;= 0.355985902599059 AND `Petal.Width` &lt; 1.45 AND `Sepal.Length` &gt;= 5.15 AND `Sepal.Length` &lt; 5.65 AND `Petal.Width` &lt; 1.55 AND `Species_n` &gt;= 1.5) THEN 3.6
WHEN (`Sepal.Width` &lt; 2.6 AND `Noisy.Sepal.Length` &lt; 13.4325398490764 AND `Sepal.Length` &gt;= 6.2 AND `Petal.Width` &lt; 1.35 AND `Sepal.Length` &gt;= 5.65 AND `Petal.Width` &lt; 1.55 AND `Species_n` &gt;= 1.5) THEN 4.4
WHEN (`Sepal.Width` &gt;= 2.6 AND `Noisy.Sepal.Length` &lt; 13.4325398490764 AND `Sepal.Length` &gt;= 6.2 AND `Petal.Width` &lt; 1.35 AND `Sepal.Length` &gt;= 5.65 AND `Petal.Width` &lt; 1.55 AND `Species_n` &gt;= 1.5) THEN 4.3
WHEN (`Noise` &lt; 0.151167403790168 AND `Sepal.Width` &lt; 3.15 AND `Noisy.Sepal.Length` &lt; 11.1455320111476 AND `Species_n` &gt;= 2.5 AND `Sepal.Length` &lt; 7.05 AND `Petal.Width` &gt;= 1.55 AND `Species_n` &gt;= 1.5) THEN 5.5
WHEN (`Noisy.Sepal.Length` &lt; 15.5196277583484 AND `Sepal.Width` &gt;= 2.65 AND `Noisy.Sepal.Length` &gt;= 11.1455320111476 AND `Species_n` &gt;= 2.5 AND `Sepal.Length` &lt; 7.05 AND `Petal.Width` &gt;= 1.55 AND `Species_n` &gt;= 1.5) THEN 5.4
WHEN (`Noisy.Sepal.Length` &gt;= 15.5196277583484 AND `Sepal.Width` &gt;= 2.65 AND `Noisy.Sepal.Length` &gt;= 11.1455320111476 AND `Species_n` &gt;= 2.5 AND `Sepal.Length` &lt; 7.05 AND `Petal.Width` &gt;= 1.55 AND `Species_n` &gt;= 1.5) THEN 5.73333333333333
WHEN (`Noisy.Sepal.Length` &lt; 10.7401713416446 AND `Noise` &gt;= 0.151167403790168 AND `Sepal.Width` &lt; 3.15 AND `Noisy.Sepal.Length` &lt; 11.1455320111476 AND `Species_n` &gt;= 2.5 AND `Sepal.Length` &lt; 7.05 AND `Petal.Width` &gt;= 1.55 AND `Species_n` &gt;= 1.5) THEN 5.12
WHEN (`Noisy.Sepal.Length` &gt;= 10.7401713416446 AND `Noise` &gt;= 0.151167403790168 AND `Sepal.Width` &lt; 3.15 AND `Noisy.Sepal.Length` &lt; 11.1455320111476 AND `Species_n` &gt;= 2.5 AND `Sepal.Length` &lt; 7.05 AND `Petal.Width` &gt;= 1.55 AND `Species_n` &gt;= 1.5) THEN 4.9
END</t>
  </si>
  <si>
    <t xml:space="preserve">CASE
WHEN (`Species_n` &gt;= 1.5 AND `Sepal.Length` &lt; 5.55) THEN 4.18
WHEN (`Species_n` &gt;= 2.5 AND `Sepal.Width` &lt; 2.75 AND `Sepal.Length` &gt;= 5.55) THEN 5.38
WHEN (`Noise` &gt;= 0.587461521150544 AND `Sepal.Width` &lt; 3.75 AND `Species_n` &lt; 1.5 AND `Sepal.Length` &lt; 5.55) THEN 1.48
WHEN (`Noisy.Sepal.Length` &lt; 6.51039984747767 AND `Sepal.Width` &gt;= 3.75 AND `Species_n` &lt; 1.5 AND `Sepal.Length` &lt; 5.55) THEN 1.9
WHEN (`Noisy.Sepal.Length` &gt;= 6.51039984747767 AND `Sepal.Width` &gt;= 3.75 AND `Species_n` &lt; 1.5 AND `Sepal.Length` &lt; 5.55) THEN 1.425
WHEN (`Noise` &gt;= 0.867843219893984 AND `Species_n` &lt; 2.5 AND `Sepal.Width` &lt; 2.75 AND `Sepal.Length` &gt;= 5.55) THEN 4.65
WHEN (`Species_n` &lt; 1.5 AND `Petal.Width` &lt; 1.55 AND `Sepal.Width` &gt;= 2.75 AND `Sepal.Length` &gt;= 5.55) THEN 1.7
WHEN (`Noise` &gt;= 0.857167766662315 AND `Petal.Width` &gt;= 1.55 AND `Sepal.Width` &gt;= 2.75 AND `Sepal.Length` &gt;= 5.55) THEN 5.03333333333333
WHEN (`Noise` &gt;= 0.517690304433927 AND `Noise` &lt; 0.587461521150544 AND `Sepal.Width` &lt; 3.75 AND `Species_n` &lt; 1.5 AND `Sepal.Length` &lt; 5.55) THEN 1.0
WHEN (`Petal.Width` &lt; 1.05 AND `Noise` &lt; 0.867843219893984 AND `Species_n` &lt; 2.5 AND `Sepal.Width` &lt; 2.75 AND `Sepal.Length` &gt;= 5.55) THEN 3.5
WHEN (`Noise` &lt; 0.403705110191368 AND `Petal.Width` &gt;= 1.05 AND `Noise` &lt; 0.867843219893984 AND `Species_n` &lt; 2.5 AND `Sepal.Width` &lt; 2.75 AND `Sepal.Length` &gt;= 5.55) THEN 4.2
WHEN (`Noise` &gt;= 0.403705110191368 AND `Petal.Width` &gt;= 1.05 AND `Noise` &lt; 0.867843219893984 AND `Species_n` &lt; 2.5 AND `Sepal.Width` &lt; 2.75 AND `Sepal.Length` &gt;= 5.55) THEN 3.94
WHEN (`Species_n` &lt; 2.5 AND `Sepal.Width` &lt; 2.95 AND `Species_n` &gt;= 1.5 AND `Petal.Width` &lt; 1.55 AND `Sepal.Width` &gt;= 2.75 AND `Sepal.Length` &gt;= 5.55) THEN 4.68
WHEN (`Species_n` &gt;= 2.5 AND `Sepal.Width` &lt; 2.95 AND `Species_n` &gt;= 1.5 AND `Petal.Width` &lt; 1.55 AND `Sepal.Width` &gt;= 2.75 AND `Sepal.Length` &gt;= 5.55) THEN 5.1
WHEN (`Noisy.Sepal.Length` &lt; 10.8834159810562 AND `Sepal.Width` &gt;= 2.95 AND `Species_n` &gt;= 1.5 AND `Petal.Width` &lt; 1.55 AND `Sepal.Width` &gt;= 2.75 AND `Sepal.Length` &gt;= 5.55) THEN 4.15
WHEN (`Noisy.Sepal.Length` &gt;= 10.8834159810562 AND `Sepal.Width` &gt;= 2.95 AND `Species_n` &gt;= 1.5 AND `Petal.Width` &lt; 1.55 AND `Sepal.Width` &gt;= 2.75 AND `Sepal.Length` &gt;= 5.55) THEN 4.5
WHEN (`Noisy.Sepal.Length` &gt;= 14.1003504095599 AND `Petal.Width` &lt; 2.05 AND `Noise` &lt; 0.857167766662315 AND `Petal.Width` &gt;= 1.55 AND `Sepal.Width` &gt;= 2.75 AND `Sepal.Length` &gt;= 5.55) THEN 6.6
WHEN (`Noise` &lt; 0.0630614723777398 AND `Sepal.Width` &lt; 3.15 AND `Noise` &lt; 0.517690304433927 AND `Noise` &lt; 0.587461521150544 AND `Sepal.Width` &lt; 3.75 AND `Species_n` &lt; 1.5 AND `Sepal.Length` &lt; 5.55) THEN 1.4
WHEN (`Noise` &gt;= 0.0630614723777398 AND `Sepal.Width` &lt; 3.15 AND `Noise` &lt; 0.517690304433927 AND `Noise` &lt; 0.587461521150544 AND `Sepal.Width` &lt; 3.75 AND `Species_n` &lt; 1.5 AND `Sepal.Length` &lt; 5.55) THEN 1.5
WHEN (`Noisy.Sepal.Length` &gt;= 10.5625677456614 AND `Sepal.Width` &gt;= 3.15 AND `Noise` &lt; 0.517690304433927 AND `Noise` &lt; 0.587461521150544 AND `Sepal.Width` &lt; 3.75 AND `Species_n` &lt; 1.5 AND `Sepal.Length` &lt; 5.55) THEN 1.325
WHEN (`Sepal.Width` &lt; 2.95 AND `Noisy.Sepal.Length` &lt; 14.1003504095599 AND `Petal.Width` &lt; 2.05 AND `Noise` &lt; 0.857167766662315 AND `Petal.Width` &gt;= 1.55 AND `Sepal.Width` &gt;= 2.75 AND `Sepal.Length` &gt;= 5.55) THEN 6.125
WHEN (`Sepal.Length` &lt; 6.65 AND `Noise` &lt; 0.363866494968534 AND `Petal.Width` &gt;= 2.05 AND `Noise` &lt; 0.857167766662315 AND `Petal.Width` &gt;= 1.55 AND `Sepal.Width` &gt;= 2.75 AND `Sepal.Length` &gt;= 5.55) THEN 5.45
WHEN (`Noise` &gt;= 0.774271911941469 AND `Noise` &gt;= 0.363866494968534 AND `Petal.Width` &gt;= 2.05 AND `Noise` &lt; 0.857167766662315 AND `Petal.Width` &gt;= 1.55 AND `Sepal.Width` &gt;= 2.75 AND `Sepal.Length` &gt;= 5.55) THEN 5.4
WHEN (`Noisy.Sepal.Length` &gt;= 9.27940366314724 AND `Noisy.Sepal.Length` &lt; 10.5625677456614 AND `Sepal.Width` &gt;= 3.15 AND `Noise` &lt; 0.517690304433927 AND `Noise` &lt; 0.587461521150544 AND `Sepal.Width` &lt; 3.75 AND `Species_n` &lt; 1.5 AND `Sepal.Length` &lt; 5.55) THEN 1.475
WHEN (`Petal.Width` &lt; 1.65 AND `Sepal.Width` &gt;= 2.95 AND `Noisy.Sepal.Length` &lt; 14.1003504095599 AND `Petal.Width` &lt; 2.05 AND `Noise` &lt; 0.857167766662315 AND `Petal.Width` &gt;= 1.55 AND `Sepal.Width` &gt;= 2.75 AND `Sepal.Length` &gt;= 5.55) THEN 5.8
WHEN (`Sepal.Width` &lt; 3.15 AND `Sepal.Length` &gt;= 6.65 AND `Noise` &lt; 0.363866494968534 AND `Petal.Width` &gt;= 2.05 AND `Noise` &lt; 0.857167766662315 AND `Petal.Width` &gt;= 1.55 AND `Sepal.Width` &gt;= 2.75 AND `Sepal.Length` &gt;= 5.55) THEN 5.3
WHEN (`Sepal.Width` &gt;= 3.15 AND `Sepal.Length` &gt;= 6.65 AND `Noise` &lt; 0.363866494968534 AND `Petal.Width` &gt;= 2.05 AND `Noise` &lt; 0.857167766662315 AND `Petal.Width` &gt;= 1.55 AND `Sepal.Width` &gt;= 2.75 AND `Sepal.Length` &gt;= 5.55) THEN 5.7
WHEN (`Sepal.Length` &gt;= 6.75 AND `Noise` &lt; 0.774271911941469 AND `Noise` &gt;= 0.363866494968534 AND `Petal.Width` &gt;= 2.05 AND `Noise` &lt; 0.857167766662315 AND `Petal.Width` &gt;= 1.55 AND `Sepal.Width` &gt;= 2.75 AND `Sepal.Length` &gt;= 5.55) THEN 5.9
WHEN (`Noise` &lt; 0.417110712383874 AND `Noisy.Sepal.Length` &lt; 9.27940366314724 AND `Noisy.Sepal.Length` &lt; 10.5625677456614 AND `Sepal.Width` &gt;= 3.15 AND `Noise` &lt; 0.517690304433927 AND `Noise` &lt; 0.587461521150544 AND `Sepal.Width` &lt; 3.75 AND `Species_n` &lt; 1.5 AND `Sepal.Length` &lt; 5.55) THEN 1.4
WHEN (`Noise` &gt;= 0.417110712383874 AND `Noisy.Sepal.Length` &lt; 9.27940366314724 AND `Noisy.Sepal.Length` &lt; 10.5625677456614 AND `Sepal.Width` &gt;= 3.15 AND `Noise` &lt; 0.517690304433927 AND `Noise` &lt; 0.587461521150544 AND `Sepal.Width` &lt; 3.75 AND `Species_n` &lt; 1.5 AND `Sepal.Length` &lt; 5.55) THEN 1.3
WHEN (`Sepal.Length` &lt; 6.3 AND `Petal.Width` &gt;= 1.65 AND `Sepal.Width` &gt;= 2.95 AND `Noisy.Sepal.Length` &lt; 14.1003504095599 AND `Petal.Width` &lt; 2.05 AND `Noise` &lt; 0.857167766662315 AND `Petal.Width` &gt;= 1.55 AND `Sepal.Width` &gt;= 2.75 AND `Sepal.Length` &gt;= 5.55) THEN 4.9
WHEN (`Sepal.Length` &gt;= 6.3 AND `Petal.Width` &gt;= 1.65 AND `Sepal.Width` &gt;= 2.95 AND `Noisy.Sepal.Length` &lt; 14.1003504095599 AND `Petal.Width` &lt; 2.05 AND `Noise` &lt; 0.857167766662315 AND `Petal.Width` &gt;= 1.55 AND `Sepal.Width` &gt;= 2.75 AND `Sepal.Length` &gt;= 5.55) THEN 5.3
WHEN (`Noise` &gt;= 0.656622874666937 AND `Sepal.Length` &lt; 6.75 AND `Noise` &lt; 0.774271911941469 AND `Noise` &gt;= 0.363866494968534 AND `Petal.Width` &gt;= 2.05 AND `Noise` &lt; 0.857167766662315 AND `Petal.Width` &gt;= 1.55 AND `Sepal.Width` &gt;= 2.75 AND `Sepal.Length` &gt;= 5.55) THEN 6.0
WHEN (`Sepal.Width` &lt; 3.2 AND `Noise` &lt; 0.656622874666937 AND `Sepal.Length` &lt; 6.75 AND `Noise` &lt; 0.774271911941469 AND `Noise` &gt;= 0.363866494968534 AND `Petal.Width` &gt;= 2.05 AND `Noise` &lt; 0.857167766662315 AND `Petal.Width` &gt;= 1.55 AND `Sepal.Width` &gt;= 2.75 AND `Sepal.Length` &gt;= 5.55) THEN 5.6
WHEN (`Sepal.Width` &gt;= 3.2 AND `Noise` &lt; 0.656622874666937 AND `Sepal.Length` &lt; 6.75 AND `Noise` &lt; 0.774271911941469 AND `Noise` &gt;= 0.363866494968534 AND `Petal.Width` &gt;= 2.05 AND `Noise` &lt; 0.857167766662315 AND `Petal.Width` &gt;= 1.55 AND `Sepal.Width` &gt;= 2.75 AND `Sepal.Length` &gt;= 5.55) THEN 5.65
END</t>
  </si>
  <si>
    <t xml:space="preserve">CASE
WHEN (`Noisy.Sepal.Length` &gt;= 16.2836603334639 AND `Sepal.Length` &gt;= 5.55) THEN 6.53333333333333
WHEN (`Noise` &gt;= 0.520348848658614 AND `Sepal.Length` &lt; 4.85 AND `Sepal.Length` &lt; 5.55) THEN 1.05
WHEN (`Noise` &lt; 0.226693587843329 AND `Noise` &lt; 0.520348848658614 AND `Sepal.Length` &lt; 4.85 AND `Sepal.Length` &lt; 5.55) THEN 1.4
WHEN (`Noise` &gt;= 0.226693587843329 AND `Noise` &lt; 0.520348848658614 AND `Sepal.Length` &lt; 4.85 AND `Sepal.Length` &lt; 5.55) THEN 1.3
WHEN (`Petal.Width` &gt;= 0.45 AND `Species_n` &lt; 1.5 AND `Sepal.Length` &gt;= 4.85 AND `Sepal.Length` &lt; 5.55) THEN 1.66666666666667
WHEN (`Sepal.Width` &gt;= 2.75 AND `Species_n` &gt;= 1.5 AND `Sepal.Length` &gt;= 4.85 AND `Sepal.Length` &lt; 5.55) THEN 4.5
WHEN (`Species_n` &lt; 2.5 AND `Sepal.Width` &gt;= 3.15 AND `Noisy.Sepal.Length` &lt; 16.2836603334639 AND `Sepal.Length` &gt;= 5.55) THEN 4.7
WHEN (`Noise` &gt;= 0.933859034208581 AND `Petal.Width` &lt; 0.45 AND `Species_n` &lt; 1.5 AND `Sepal.Length` &gt;= 4.85 AND `Sepal.Length` &lt; 5.55) THEN 1.7
WHEN (`Petal.Width` &gt;= 1.2 AND `Sepal.Width` &lt; 2.75 AND `Species_n` &gt;= 1.5 AND `Sepal.Length` &gt;= 4.85 AND `Sepal.Length` &lt; 5.55) THEN 4.25
WHEN (`Noise` &gt;= 0.774271911941469 AND `Species_n` &gt;= 2.5 AND `Sepal.Width` &gt;= 3.15 AND `Noisy.Sepal.Length` &lt; 16.2836603334639 AND `Sepal.Length` &gt;= 5.55) THEN 5.4
WHEN (`Sepal.Width` &lt; 3.1 AND `Noise` &lt; 0.933859034208581 AND `Petal.Width` &lt; 0.45 AND `Species_n` &lt; 1.5 AND `Sepal.Length` &gt;= 4.85 AND `Sepal.Length` &lt; 5.55) THEN 1.6
WHEN (`Petal.Width` &lt; 1.05 AND `Petal.Width` &lt; 1.2 AND `Sepal.Width` &lt; 2.75 AND `Species_n` &gt;= 1.5 AND `Sepal.Length` &gt;= 4.85 AND `Sepal.Length` &lt; 5.55) THEN 3.43333333333333
WHEN (`Petal.Width` &gt;= 1.05 AND `Petal.Width` &lt; 1.2 AND `Sepal.Width` &lt; 2.75 AND `Species_n` &gt;= 1.5 AND `Sepal.Length` &gt;= 4.85 AND `Sepal.Length` &lt; 5.55) THEN 3.26666666666667
WHEN (`Noisy.Sepal.Length` &lt; 8.48625980024226 AND `Petal.Width` &lt; 1.35 AND `Species_n` &lt; 2.5 AND `Sepal.Width` &lt; 3.15 AND `Noisy.Sepal.Length` &lt; 16.2836603334639 AND `Sepal.Length` &gt;= 5.55) THEN 3.85
WHEN (`Petal.Width` &gt;= 1.55 AND `Petal.Width` &gt;= 1.35 AND `Species_n` &lt; 2.5 AND `Sepal.Width` &lt; 3.15 AND `Noisy.Sepal.Length` &lt; 16.2836603334639 AND `Sepal.Length` &gt;= 5.55) THEN 5.1
WHEN (`Noisy.Sepal.Length` &lt; 10.4639780701138 AND `Sepal.Length` &lt; 6.35 AND `Species_n` &gt;= 2.5 AND `Sepal.Width` &lt; 3.15 AND `Noisy.Sepal.Length` &lt; 16.2836603334639 AND `Sepal.Length` &gt;= 5.55) THEN 5.08
WHEN (`Noisy.Sepal.Length` &gt;= 10.4639780701138 AND `Sepal.Length` &lt; 6.35 AND `Species_n` &gt;= 2.5 AND `Sepal.Width` &lt; 3.15 AND `Noisy.Sepal.Length` &lt; 16.2836603334639 AND `Sepal.Length` &gt;= 5.55) THEN 4.9
WHEN (`Petal.Width` &lt; 1.85 AND `Sepal.Length` &gt;= 6.35 AND `Species_n` &gt;= 2.5 AND `Sepal.Width` &lt; 3.15 AND `Noisy.Sepal.Length` &lt; 16.2836603334639 AND `Sepal.Length` &gt;= 5.55) THEN 5.8
WHEN (`Noisy.Sepal.Length` &gt;= 10.3927917656954 AND `Noise` &lt; 0.774271911941469 AND `Species_n` &gt;= 2.5 AND `Sepal.Width` &gt;= 3.15 AND `Noisy.Sepal.Length` &lt; 16.2836603334639 AND `Sepal.Length` &gt;= 5.55) THEN 5.425
WHEN (`Sepal.Width` &lt; 2.6 AND `Noisy.Sepal.Length` &gt;= 8.48625980024226 AND `Petal.Width` &lt; 1.35 AND `Species_n` &lt; 2.5 AND `Sepal.Width` &lt; 3.15 AND `Noisy.Sepal.Length` &lt; 16.2836603334639 AND `Sepal.Length` &gt;= 5.55) THEN 3.9
WHEN (`Noise` &gt;= 0.566713108797558 AND `Petal.Width` &lt; 1.55 AND `Petal.Width` &gt;= 1.35 AND `Species_n` &lt; 2.5 AND `Sepal.Width` &lt; 3.15 AND `Noisy.Sepal.Length` &lt; 16.2836603334639 AND `Sepal.Length` &gt;= 5.55) THEN 4.4
WHEN (`Sepal.Width` &lt; 3.25 AND `Noisy.Sepal.Length` &lt; 10.3927917656954 AND `Noise` &lt; 0.774271911941469 AND `Species_n` &gt;= 2.5 AND `Sepal.Width` &gt;= 3.15 AND `Noisy.Sepal.Length` &lt; 16.2836603334639 AND `Sepal.Length` &gt;= 5.55) THEN 5.7
WHEN (`Sepal.Width` &gt;= 3.25 AND `Noisy.Sepal.Length` &lt; 10.3927917656954 AND `Noise` &lt; 0.774271911941469 AND `Species_n` &gt;= 2.5 AND `Sepal.Width` &gt;= 3.15 AND `Noisy.Sepal.Length` &lt; 16.2836603334639 AND `Sepal.Length` &gt;= 5.55) THEN 5.98
WHEN (`Noise` &lt; 0.0785084960516542 AND `Noise` &lt; 0.338177803205326 AND `Sepal.Width` &gt;= 3.1 AND `Noise` &lt; 0.933859034208581 AND `Petal.Width` &lt; 0.45 AND `Species_n` &lt; 1.5 AND `Sepal.Length` &gt;= 4.85 AND `Sepal.Length` &lt; 5.55) THEN 1.425
WHEN (`Sepal.Width` &lt; 3.35 AND `Noise` &gt;= 0.338177803205326 AND `Sepal.Width` &gt;= 3.1 AND `Noise` &lt; 0.933859034208581 AND `Petal.Width` &lt; 0.45 AND `Species_n` &lt; 1.5 AND `Sepal.Length` &gt;= 4.85 AND `Sepal.Length` &lt; 5.55) THEN 1.4
WHEN (`Noise` &lt; 0.403705110191368 AND `Sepal.Width` &gt;= 2.6 AND `Noisy.Sepal.Length` &gt;= 8.48625980024226 AND `Petal.Width` &lt; 1.35 AND `Species_n` &lt; 2.5 AND `Sepal.Width` &lt; 3.15 AND `Noisy.Sepal.Length` &lt; 16.2836603334639 AND `Sepal.Length` &gt;= 5.55) THEN 4.3
WHEN (`Noise` &gt;= 0.403705110191368 AND `Sepal.Width` &gt;= 2.6 AND `Noisy.Sepal.Length` &gt;= 8.48625980024226 AND `Petal.Width` &lt; 1.35 AND `Species_n` &lt; 2.5 AND `Sepal.Width` &lt; 3.15 AND `Noisy.Sepal.Length` &lt; 16.2836603334639 AND `Sepal.Length` &gt;= 5.55) THEN 4.025
WHEN (`Sepal.Width` &gt;= 3.05 AND `Noise` &lt; 0.566713108797558 AND `Petal.Width` &lt; 1.55 AND `Petal.Width` &gt;= 1.35 AND `Species_n` &lt; 2.5 AND `Sepal.Width` &lt; 3.15 AND `Noisy.Sepal.Length` &lt; 16.2836603334639 AND `Sepal.Length` &gt;= 5.55) THEN 4.7
WHEN (`Sepal.Length` &lt; 6.45 AND `Noisy.Sepal.Length` &lt; 10.6667151032481 AND `Petal.Width` &gt;= 1.85 AND `Sepal.Length` &gt;= 6.35 AND `Species_n` &gt;= 2.5 AND `Sepal.Width` &lt; 3.15 AND `Noisy.Sepal.Length` &lt; 16.2836603334639 AND `Sepal.Length` &gt;= 5.55) THEN 5.3
WHEN (`Sepal.Length` &gt;= 6.45 AND `Noisy.Sepal.Length` &lt; 10.6667151032481 AND `Petal.Width` &gt;= 1.85 AND `Sepal.Length` &gt;= 6.35 AND `Species_n` &gt;= 2.5 AND `Sepal.Width` &lt; 3.15 AND `Noisy.Sepal.Length` &lt; 16.2836603334639 AND `Sepal.Length` &gt;= 5.55) THEN 5.16666666666667
WHEN (`Sepal.Width` &lt; 2.95 AND `Noisy.Sepal.Length` &gt;= 10.6667151032481 AND `Petal.Width` &gt;= 1.85 AND `Sepal.Length` &gt;= 6.35 AND `Species_n` &gt;= 2.5 AND `Sepal.Width` &lt; 3.15 AND `Noisy.Sepal.Length` &lt; 16.2836603334639 AND `Sepal.Length` &gt;= 5.55) THEN 5.6
WHEN (`Sepal.Width` &gt;= 2.95 AND `Noisy.Sepal.Length` &gt;= 10.6667151032481 AND `Petal.Width` &gt;= 1.85 AND `Sepal.Length` &gt;= 6.35 AND `Species_n` &gt;= 2.5 AND `Sepal.Width` &lt; 3.15 AND `Noisy.Sepal.Length` &lt; 16.2836603334639 AND `Sepal.Length` &gt;= 5.55) THEN 5.5
WHEN (`Noisy.Sepal.Length` &lt; 10.325006009033 AND `Noise` &gt;= 0.0785084960516542 AND `Noise` &lt; 0.338177803205326 AND `Sepal.Width` &gt;= 3.1 AND `Noise` &lt; 0.933859034208581 AND `Petal.Width` &lt; 0.45 AND `Species_n` &lt; 1.5 AND `Sepal.Length` &gt;= 4.85 AND `Sepal.Length` &lt; 5.55) THEN 1.5
WHEN (`Noise` &lt; 0.384687239071354 AND `Sepal.Width` &gt;= 3.35 AND `Noise` &gt;= 0.338177803205326 AND `Sepal.Width` &gt;= 3.1 AND `Noise` &lt; 0.933859034208581 AND `Petal.Width` &lt; 0.45 AND `Species_n` &lt; 1.5 AND `Sepal.Length` &gt;= 4.85 AND `Sepal.Length` &lt; 5.55) THEN 1.5
WHEN (`Noise` &gt;= 0.384687239071354 AND `Sepal.Width` &gt;= 3.35 AND `Noise` &gt;= 0.338177803205326 AND `Sepal.Width` &gt;= 3.1 AND `Noise` &lt; 0.933859034208581 AND `Petal.Width` &lt; 0.45 AND `Species_n` &lt; 1.5 AND `Sepal.Length` &gt;= 4.85 AND `Sepal.Length` &lt; 5.55) THEN 1.42
WHEN (`Sepal.Width` &lt; 2.5 AND `Sepal.Width` &lt; 3.05 AND `Noise` &lt; 0.566713108797558 AND `Petal.Width` &lt; 1.55 AND `Petal.Width` &gt;= 1.35 AND `Species_n` &lt; 2.5 AND `Sepal.Width` &lt; 3.15 AND `Noisy.Sepal.Length` &lt; 16.2836603334639 AND `Sepal.Length` &gt;= 5.55) THEN 4.5
WHEN (`Sepal.Width` &gt;= 2.5 AND `Sepal.Width` &lt; 3.05 AND `Noise` &lt; 0.566713108797558 AND `Petal.Width` &lt; 1.55 AND `Petal.Width` &gt;= 1.35 AND `Species_n` &lt; 2.5 AND `Sepal.Width` &lt; 3.15 AND `Noisy.Sepal.Length` &lt; 16.2836603334639 AND `Sepal.Length` &gt;= 5.55) THEN 4.56
WHEN (`Noisy.Sepal.Length` &lt; 12.506252704002 AND `Noisy.Sepal.Length` &gt;= 10.325006009033 AND `Noise` &gt;= 0.0785084960516542 AND `Noise` &lt; 0.338177803205326 AND `Sepal.Width` &gt;= 3.1 AND `Noise` &lt; 0.933859034208581 AND `Petal.Width` &lt; 0.45 AND `Species_n` &lt; 1.5 AND `Sepal.Length` &gt;= 4.85 AND `Sepal.Length` &lt; 5.55) THEN 1.2
WHEN (`Noisy.Sepal.Length` &gt;= 12.506252704002 AND `Noisy.Sepal.Length` &gt;= 10.325006009033 AND `Noise` &gt;= 0.0785084960516542 AND `Noise` &lt; 0.338177803205326 AND `Sepal.Width` &gt;= 3.1 AND `Noise` &lt; 0.933859034208581 AND `Petal.Width` &lt; 0.45 AND `Species_n` &lt; 1.5 AND `Sepal.Length` &gt;= 4.85 AND `Sepal.Length` &lt; 5.55) THEN 1.3
END</t>
  </si>
  <si>
    <t xml:space="preserve">CASE
WHEN (`Noise` &gt;= 0.520348848658614 AND `Sepal.Width` &lt; 3.05 AND `Species_n` &lt; 1.5) THEN 1.1
WHEN (`Noise` &lt; 0.350258494494483 AND `Noise` &lt; 0.520348848658614 AND `Sepal.Width` &lt; 3.05 AND `Species_n` &lt; 1.5) THEN 1.4
WHEN (`Noise` &gt;= 0.350258494494483 AND `Noise` &lt; 0.520348848658614 AND `Sepal.Width` &lt; 3.05 AND `Species_n` &lt; 1.5) THEN 1.3
WHEN (`Noise` &gt;= 0.226693587843329 AND `Noise` &lt; 0.346955263288692 AND `Sepal.Width` &gt;= 3.05 AND `Species_n` &lt; 1.5) THEN 1.32
WHEN (`Noisy.Sepal.Length` &lt; 6.41660980982706 AND `Noise` &gt;= 0.346955263288692 AND `Sepal.Width` &gt;= 3.05 AND `Species_n` &lt; 1.5) THEN 1.7
WHEN (`Sepal.Length` &gt;= 7.25 AND `Sepal.Length` &gt;= 6.6 AND `Species_n` &gt;= 2.5 AND `Species_n` &gt;= 1.5) THEN 6.35
WHEN (`Noise` &lt; 0.110174437984824 AND `Noise` &lt; 0.226693587843329 AND `Noise` &lt; 0.346955263288692 AND `Sepal.Width` &gt;= 3.05 AND `Species_n` &lt; 1.5) THEN 1.33333333333333
WHEN (`Noisy.Sepal.Length` &lt; 9.44096874790266 AND `Noisy.Sepal.Length` &gt;= 6.41660980982706 AND `Noise` &gt;= 0.346955263288692 AND `Sepal.Width` &gt;= 3.05 AND `Species_n` &lt; 1.5) THEN 1.425
WHEN (`Sepal.Width` &lt; 2.75 AND `Noise` &lt; 0.450923805241473 AND `Noisy.Sepal.Length` &lt; 10.2658894061577 AND `Species_n` &lt; 2.5 AND `Species_n` &gt;= 1.5) THEN 4.0
WHEN (`Sepal.Width` &gt;= 2.75 AND `Noise` &lt; 0.450923805241473 AND `Noisy.Sepal.Length` &lt; 10.2658894061577 AND `Species_n` &lt; 2.5 AND `Species_n` &gt;= 1.5) THEN 4.43333333333333
WHEN (`Noise` &gt;= 0.864673427306116 AND `Noise` &gt;= 0.450923805241473 AND `Noisy.Sepal.Length` &lt; 10.2658894061577 AND `Species_n` &lt; 2.5 AND `Species_n` &gt;= 1.5) THEN 4.2
WHEN (`Sepal.Width` &lt; 2.45 AND `Noisy.Sepal.Length` &lt; 13.664879862126 AND `Noisy.Sepal.Length` &gt;= 10.2658894061577 AND `Species_n` &lt; 2.5 AND `Species_n` &gt;= 1.5) THEN 3.7
WHEN (`Noise` &lt; 0.301805075374432 AND `Noisy.Sepal.Length` &gt;= 13.664879862126 AND `Noisy.Sepal.Length` &gt;= 10.2658894061577 AND `Species_n` &lt; 2.5 AND `Species_n` &gt;= 1.5) THEN 5.0
WHEN (`Sepal.Width` &lt; 2.9 AND `Sepal.Length` &lt; 6.1 AND `Sepal.Length` &lt; 6.6 AND `Species_n` &gt;= 2.5 AND `Species_n` &gt;= 1.5) THEN 5.06
WHEN (`Sepal.Width` &gt;= 2.9 AND `Sepal.Length` &lt; 6.1 AND `Sepal.Length` &lt; 6.6 AND `Species_n` &gt;= 2.5 AND `Species_n` &gt;= 1.5) THEN 4.8
WHEN (`Sepal.Width` &lt; 3.05 AND `Sepal.Length` &gt;= 6.1 AND `Sepal.Length` &lt; 6.6 AND `Species_n` &gt;= 2.5 AND `Species_n` &gt;= 1.5) THEN 5.6
WHEN (`Sepal.Width` &gt;= 3.05 AND `Sepal.Length` &gt;= 6.1 AND `Sepal.Length` &lt; 6.6 AND `Species_n` &gt;= 2.5 AND `Species_n` &gt;= 1.5) THEN 5.26666666666667
WHEN (`Noisy.Sepal.Length` &gt;= 14.5640116550028 AND `Sepal.Length` &lt; 7.25 AND `Sepal.Length` &gt;= 6.6 AND `Species_n` &gt;= 2.5 AND `Species_n` &gt;= 1.5) THEN 5.6
WHEN (`Noisy.Sepal.Length` &gt;= 14.3090062819887 AND `Noise` &gt;= 0.110174437984824 AND `Noise` &lt; 0.226693587843329 AND `Noise` &lt; 0.346955263288692 AND `Sepal.Width` &gt;= 3.05 AND `Species_n` &lt; 1.5) THEN 1.7
WHEN (`Petal.Width` &lt; 0.4 AND `Noisy.Sepal.Length` &gt;= 9.44096874790266 AND `Noisy.Sepal.Length` &gt;= 6.41660980982706 AND `Noise` &gt;= 0.346955263288692 AND `Sepal.Width` &gt;= 3.05 AND `Species_n` &lt; 1.5) THEN 1.5
WHEN (`Petal.Width` &gt;= 0.4 AND `Noisy.Sepal.Length` &gt;= 9.44096874790266 AND `Noisy.Sepal.Length` &gt;= 6.41660980982706 AND `Noise` &gt;= 0.346955263288692 AND `Sepal.Width` &gt;= 3.05 AND `Species_n` &lt; 1.5) THEN 1.63333333333333
WHEN (`Sepal.Length` &lt; 5.35 AND `Noise` &lt; 0.864673427306116 AND `Noise` &gt;= 0.450923805241473 AND `Noisy.Sepal.Length` &lt; 10.2658894061577 AND `Species_n` &lt; 2.5 AND `Species_n` &gt;= 1.5) THEN 3.15
WHEN (`Petal.Width` &lt; 1.45 AND `Noise` &gt;= 0.301805075374432 AND `Noisy.Sepal.Length` &gt;= 13.664879862126 AND `Noisy.Sepal.Length` &gt;= 10.2658894061577 AND `Species_n` &lt; 2.5 AND `Species_n` &gt;= 1.5) THEN 4.74
WHEN (`Petal.Width` &gt;= 1.45 AND `Noise` &gt;= 0.301805075374432 AND `Noisy.Sepal.Length` &gt;= 13.664879862126 AND `Noisy.Sepal.Length` &gt;= 10.2658894061577 AND `Species_n` &lt; 2.5 AND `Species_n` &gt;= 1.5) THEN 4.56666666666667
WHEN (`Noisy.Sepal.Length` &lt; 8.83646500832401 AND `Noisy.Sepal.Length` &lt; 14.5640116550028 AND `Sepal.Length` &lt; 7.25 AND `Sepal.Length` &gt;= 6.6 AND `Species_n` &gt;= 2.5 AND `Species_n` &gt;= 1.5) THEN 5.7
WHEN (`Noisy.Sepal.Length` &gt;= 8.83646500832401 AND `Noisy.Sepal.Length` &lt; 14.5640116550028 AND `Sepal.Length` &lt; 7.25 AND `Sepal.Length` &gt;= 6.6 AND `Species_n` &gt;= 2.5 AND `Species_n` &gt;= 1.5) THEN 5.9
WHEN (`Noisy.Sepal.Length` &lt; 11.5295893746894 AND `Noisy.Sepal.Length` &lt; 14.3090062819887 AND `Noise` &gt;= 0.110174437984824 AND `Noise` &lt; 0.226693587843329 AND `Noise` &lt; 0.346955263288692 AND `Sepal.Width` &gt;= 3.05 AND `Species_n` &lt; 1.5) THEN 1.5
WHEN (`Noisy.Sepal.Length` &gt;= 11.5295893746894 AND `Noisy.Sepal.Length` &lt; 14.3090062819887 AND `Noise` &gt;= 0.110174437984824 AND `Noise` &lt; 0.226693587843329 AND `Noise` &lt; 0.346955263288692 AND `Sepal.Width` &gt;= 3.05 AND `Species_n` &lt; 1.5) THEN 1.46666666666667
WHEN (`Noisy.Sepal.Length` &lt; 9.38604959920049 AND `Sepal.Length` &gt;= 5.35 AND `Noise` &lt; 0.864673427306116 AND `Noise` &gt;= 0.450923805241473 AND `Noisy.Sepal.Length` &lt; 10.2658894061577 AND `Species_n` &lt; 2.5 AND `Species_n` &gt;= 1.5) THEN 3.56
WHEN (`Noisy.Sepal.Length` &gt;= 9.38604959920049 AND `Sepal.Length` &gt;= 5.35 AND `Noise` &lt; 0.864673427306116 AND `Noise` &gt;= 0.450923805241473 AND `Noisy.Sepal.Length` &lt; 10.2658894061577 AND `Species_n` &lt; 2.5 AND `Species_n` &gt;= 1.5) THEN 4.2
WHEN (`Noisy.Sepal.Length` &lt; 11.0358578152955 AND `Petal.Width` &lt; 1.45 AND `Sepal.Width` &gt;= 2.45 AND `Noisy.Sepal.Length` &lt; 13.664879862126 AND `Noisy.Sepal.Length` &gt;= 10.2658894061577 AND `Species_n` &lt; 2.5 AND `Species_n` &gt;= 1.5) THEN 4.45
WHEN (`Noisy.Sepal.Length` &gt;= 11.0358578152955 AND `Petal.Width` &lt; 1.45 AND `Sepal.Width` &gt;= 2.45 AND `Noisy.Sepal.Length` &lt; 13.664879862126 AND `Noisy.Sepal.Length` &gt;= 10.2658894061577 AND `Species_n` &lt; 2.5 AND `Species_n` &gt;= 1.5) THEN 4.1
WHEN (`Noise` &gt;= 0.584652303135954 AND `Petal.Width` &gt;= 1.45 AND `Sepal.Width` &gt;= 2.45 AND `Noisy.Sepal.Length` &lt; 13.664879862126 AND `Noisy.Sepal.Length` &gt;= 10.2658894061577 AND `Species_n` &lt; 2.5 AND `Species_n` &gt;= 1.5) THEN 4.9
WHEN (`Noisy.Sepal.Length` &lt; 11.7430749874096 AND `Noise` &lt; 0.584652303135954 AND `Petal.Width` &gt;= 1.45 AND `Sepal.Width` &gt;= 2.45 AND `Noisy.Sepal.Length` &lt; 13.664879862126 AND `Noisy.Sepal.Length` &gt;= 10.2658894061577 AND `Species_n` &lt; 2.5 AND `Species_n` &gt;= 1.5) THEN 4.7
WHEN (`Noisy.Sepal.Length` &gt;= 11.7430749874096 AND `Noise` &lt; 0.584652303135954 AND `Petal.Width` &gt;= 1.45 AND `Sepal.Width` &gt;= 2.45 AND `Noisy.Sepal.Length` &lt; 13.664879862126 AND `Noisy.Sepal.Length` &gt;= 10.2658894061577 AND `Species_n` &lt; 2.5 AND `Species_n` &gt;= 1.5) THEN 4.5
END</t>
  </si>
  <si>
    <t xml:space="preserve">CASE
WHEN (`Noise` &gt;= 0.355985902599059 AND `Species_n` &gt;= 1.5 AND `Sepal.Length` &lt; 5.75) THEN 3.52
WHEN (`Sepal.Length` &lt; 7.25 AND `Sepal.Length` &gt;= 7.1 AND `Sepal.Length` &gt;= 5.75) THEN 5.875
WHEN (`Sepal.Length` &gt;= 7.25 AND `Sepal.Length` &gt;= 7.1 AND `Sepal.Length` &gt;= 5.75) THEN 6.5
WHEN (`Petal.Width` &gt;= 0.35 AND `Noise` &gt;= 0.585721919196658 AND `Species_n` &lt; 1.5 AND `Sepal.Length` &lt; 5.75) THEN 1.8
WHEN (`Petal.Width` &lt; 1.4 AND `Noise` &lt; 0.355985902599059 AND `Species_n` &gt;= 1.5 AND `Sepal.Length` &lt; 5.75) THEN 4.2
WHEN (`Petal.Width` &gt;= 1.4 AND `Noise` &lt; 0.355985902599059 AND `Species_n` &gt;= 1.5 AND `Sepal.Length` &lt; 5.75) THEN 4.5
WHEN (`Noisy.Sepal.Length` &gt;= 11.2182515152264 AND `Sepal.Length` &lt; 5.05 AND `Noise` &lt; 0.585721919196658 AND `Species_n` &lt; 1.5 AND `Sepal.Length` &lt; 5.75) THEN 1.225
WHEN (`Noise` &gt;= 0.252770639257506 AND `Sepal.Length` &gt;= 5.05 AND `Noise` &lt; 0.585721919196658 AND `Species_n` &lt; 1.5 AND `Sepal.Length` &lt; 5.75) THEN 1.3
WHEN (`Sepal.Width` &gt;= 3.75 AND `Petal.Width` &lt; 0.35 AND `Noise` &gt;= 0.585721919196658 AND `Species_n` &lt; 1.5 AND `Sepal.Length` &lt; 5.75) THEN 1.56666666666667
WHEN (`Sepal.Width` &lt; 2.85 AND `Petal.Width` &lt; 1.35 AND `Petal.Width` &lt; 1.65 AND `Sepal.Length` &lt; 7.1 AND `Sepal.Length` &gt;= 5.75) THEN 4.26
WHEN (`Sepal.Width` &gt;= 2.85 AND `Petal.Width` &lt; 1.35 AND `Petal.Width` &lt; 1.65 AND `Sepal.Length` &lt; 7.1 AND `Sepal.Length` &gt;= 5.75) THEN 4.45
WHEN (`Sepal.Length` &lt; 6.05 AND `Noisy.Sepal.Length` &lt; 12.9210148351733 AND `Petal.Width` &gt;= 1.65 AND `Sepal.Length` &lt; 7.1 AND `Sepal.Length` &gt;= 5.75) THEN 5.1
WHEN (`Noisy.Sepal.Length` &gt;= 15.3375404711347 AND `Noisy.Sepal.Length` &gt;= 12.9210148351733 AND `Petal.Width` &gt;= 1.65 AND `Sepal.Length` &lt; 7.1 AND `Sepal.Length` &gt;= 5.75) THEN 5.55
WHEN (`Noise` &lt; 0.41809722490143 AND `Noisy.Sepal.Length` &lt; 11.2182515152264 AND `Sepal.Length` &lt; 5.05 AND `Noise` &lt; 0.585721919196658 AND `Species_n` &lt; 1.5 AND `Sepal.Length` &lt; 5.75) THEN 1.42
WHEN (`Noise` &gt;= 0.41809722490143 AND `Noisy.Sepal.Length` &lt; 11.2182515152264 AND `Sepal.Length` &lt; 5.05 AND `Noise` &lt; 0.585721919196658 AND `Species_n` &lt; 1.5 AND `Sepal.Length` &lt; 5.75) THEN 1.3
WHEN (`Noisy.Sepal.Length` &gt;= 13.3206569073256 AND `Noise` &lt; 0.252770639257506 AND `Sepal.Length` &gt;= 5.05 AND `Noise` &lt; 0.585721919196658 AND `Species_n` &lt; 1.5 AND `Sepal.Length` &lt; 5.75) THEN 1.7
WHEN (`Noisy.Sepal.Length` &lt; 6.08926414940506 AND `Sepal.Width` &lt; 3.75 AND `Petal.Width` &lt; 0.35 AND `Noise` &gt;= 0.585721919196658 AND `Species_n` &lt; 1.5 AND `Sepal.Length` &lt; 5.75) THEN 1.7
WHEN (`Noisy.Sepal.Length` &gt;= 6.08926414940506 AND `Sepal.Width` &lt; 3.75 AND `Petal.Width` &lt; 0.35 AND `Noise` &gt;= 0.585721919196658 AND `Species_n` &lt; 1.5 AND `Sepal.Length` &lt; 5.75) THEN 1.5
WHEN (`Sepal.Width` &lt; 2.9 AND `Petal.Width` &lt; 1.45 AND `Petal.Width` &gt;= 1.35 AND `Petal.Width` &lt; 1.65 AND `Sepal.Length` &lt; 7.1 AND `Sepal.Length` &gt;= 5.75) THEN 4.8
WHEN (`Sepal.Width` &gt;= 2.9 AND `Petal.Width` &lt; 1.45 AND `Petal.Width` &gt;= 1.35 AND `Petal.Width` &lt; 1.65 AND `Sepal.Length` &lt; 7.1 AND `Sepal.Length` &gt;= 5.75) THEN 4.475
WHEN (`Sepal.Width` &lt; 2.5 AND `Petal.Width` &gt;= 1.45 AND `Petal.Width` &gt;= 1.35 AND `Petal.Width` &lt; 1.65 AND `Sepal.Length` &lt; 7.1 AND `Sepal.Length` &gt;= 5.75) THEN 4.5
WHEN (`Noisy.Sepal.Length` &lt; 8.88432388138026 AND `Sepal.Length` &gt;= 6.05 AND `Noisy.Sepal.Length` &lt; 12.9210148351733 AND `Petal.Width` &gt;= 1.65 AND `Sepal.Length` &lt; 7.1 AND `Sepal.Length` &gt;= 5.75) THEN 5.4
WHEN (`Sepal.Length` &lt; 6.3 AND `Noisy.Sepal.Length` &lt; 15.3375404711347 AND `Noisy.Sepal.Length` &gt;= 12.9210148351733 AND `Petal.Width` &gt;= 1.65 AND `Sepal.Length` &lt; 7.1 AND `Sepal.Length` &gt;= 5.75) THEN 4.96666666666667
WHEN (`Sepal.Length` &gt;= 6.3 AND `Noisy.Sepal.Length` &lt; 15.3375404711347 AND `Noisy.Sepal.Length` &gt;= 12.9210148351733 AND `Petal.Width` &gt;= 1.65 AND `Sepal.Length` &lt; 7.1 AND `Sepal.Length` &gt;= 5.75) THEN 5.13333333333333
WHEN (`Noisy.Sepal.Length` &lt; 10.8259202072397 AND `Noisy.Sepal.Length` &lt; 13.3206569073256 AND `Noise` &lt; 0.252770639257506 AND `Sepal.Length` &gt;= 5.05 AND `Noise` &lt; 0.585721919196658 AND `Species_n` &lt; 1.5 AND `Sepal.Length` &lt; 5.75) THEN 1.5
WHEN (`Noisy.Sepal.Length` &gt;= 10.8259202072397 AND `Noisy.Sepal.Length` &lt; 13.3206569073256 AND `Noise` &lt; 0.252770639257506 AND `Sepal.Length` &gt;= 5.05 AND `Noise` &lt; 0.585721919196658 AND `Species_n` &lt; 1.5 AND `Sepal.Length` &lt; 5.75) THEN 1.4
WHEN (`Noisy.Sepal.Length` &lt; 7.47049036188982 AND `Sepal.Width` &gt;= 2.5 AND `Petal.Width` &gt;= 1.45 AND `Petal.Width` &gt;= 1.35 AND `Petal.Width` &lt; 1.65 AND `Sepal.Length` &lt; 7.1 AND `Sepal.Length` &gt;= 5.75) THEN 5.1
WHEN (`Noisy.Sepal.Length` &gt;= 7.47049036188982 AND `Sepal.Width` &gt;= 2.5 AND `Petal.Width` &gt;= 1.45 AND `Petal.Width` &gt;= 1.35 AND `Petal.Width` &lt; 1.65 AND `Sepal.Length` &lt; 7.1 AND `Sepal.Length` &gt;= 5.75) THEN 4.725
WHEN (`Noisy.Sepal.Length` &lt; 9.63663793019951 AND `Noisy.Sepal.Length` &gt;= 8.88432388138026 AND `Sepal.Length` &gt;= 6.05 AND `Noisy.Sepal.Length` &lt; 12.9210148351733 AND `Petal.Width` &gt;= 1.65 AND `Sepal.Length` &lt; 7.1 AND `Sepal.Length` &gt;= 5.75) THEN 5.9
WHEN (`Sepal.Width` &lt; 2.6 AND `Noisy.Sepal.Length` &gt;= 9.63663793019951 AND `Noisy.Sepal.Length` &gt;= 8.88432388138026 AND `Sepal.Length` &gt;= 6.05 AND `Noisy.Sepal.Length` &lt; 12.9210148351733 AND `Petal.Width` &gt;= 1.65 AND `Sepal.Length` &lt; 7.1 AND `Sepal.Length` &gt;= 5.75) THEN 5.8
WHEN (`Sepal.Width` &lt; 2.75 AND `Sepal.Width` &gt;= 2.6 AND `Noisy.Sepal.Length` &gt;= 9.63663793019951 AND `Noisy.Sepal.Length` &gt;= 8.88432388138026 AND `Sepal.Length` &gt;= 6.05 AND `Noisy.Sepal.Length` &lt; 12.9210148351733 AND `Petal.Width` &gt;= 1.65 AND `Sepal.Length` &lt; 7.1 AND `Sepal.Length` &gt;= 5.75) THEN 5.3
WHEN (`Petal.Width` &lt; 2.25 AND `Sepal.Width` &gt;= 2.75 AND `Sepal.Width` &gt;= 2.6 AND `Noisy.Sepal.Length` &gt;= 9.63663793019951 AND `Noisy.Sepal.Length` &gt;= 8.88432388138026 AND `Sepal.Length` &gt;= 6.05 AND `Noisy.Sepal.Length` &lt; 12.9210148351733 AND `Petal.Width` &gt;= 1.65 AND `Sepal.Length` &lt; 7.1 AND `Sepal.Length` &gt;= 5.75) THEN 5.6
WHEN (`Petal.Width` &gt;= 2.25 AND `Sepal.Width` &gt;= 2.75 AND `Sepal.Width` &gt;= 2.6 AND `Noisy.Sepal.Length` &gt;= 9.63663793019951 AND `Noisy.Sepal.Length` &gt;= 8.88432388138026 AND `Sepal.Length` &gt;= 6.05 AND `Noisy.Sepal.Length` &lt; 12.9210148351733 AND `Petal.Width` &gt;= 1.65 AND `Sepal.Length` &lt; 7.1 AND `Sepal.Length` &gt;= 5.75) THEN 5.5
END</t>
  </si>
  <si>
    <t xml:space="preserve">CASE
WHEN (`Noise` &gt;= 0.905299975420348 AND `Species_n` &lt; 1.5) THEN 1.76666666666667
WHEN (`Noisy.Sepal.Length` &gt;= 16.6738357269671 AND `Species_n` &gt;= 1.5) THEN 6.55
WHEN (`Sepal.Length` &lt; 4.35 AND `Noisy.Sepal.Length` &lt; 14.343700287817 AND `Noise` &lt; 0.905299975420348 AND `Species_n` &lt; 1.5) THEN 1.1
WHEN (`Sepal.Width` &lt; 3.65 AND `Noisy.Sepal.Length` &gt;= 14.343700287817 AND `Noise` &lt; 0.905299975420348 AND `Species_n` &lt; 1.5) THEN 1.5
WHEN (`Sepal.Width` &gt;= 3.65 AND `Noisy.Sepal.Length` &gt;= 14.343700287817 AND `Noise` &lt; 0.905299975420348 AND `Species_n` &lt; 1.5) THEN 1.65
WHEN (`Sepal.Width` &lt; 2.6 AND `Species_n` &gt;= 2.5 AND `Noisy.Sepal.Length` &lt; 16.6738357269671 AND `Species_n` &gt;= 1.5) THEN 4.5
WHEN (`Petal.Width` &gt;= 0.45 AND `Sepal.Length` &gt;= 4.35 AND `Noisy.Sepal.Length` &lt; 14.343700287817 AND `Noise` &lt; 0.905299975420348 AND `Species_n` &lt; 1.5) THEN 1.65
WHEN (`Petal.Width` &lt; 1.15 AND `Sepal.Length` &lt; 5.9 AND `Species_n` &lt; 2.5 AND `Noisy.Sepal.Length` &lt; 16.6738357269671 AND `Species_n` &gt;= 1.5) THEN 3.56
WHEN (`Sepal.Width` &lt; 2.75 AND `Sepal.Length` &gt;= 5.9 AND `Species_n` &lt; 2.5 AND `Noisy.Sepal.Length` &lt; 16.6738357269671 AND `Species_n` &gt;= 1.5) THEN 5.0
WHEN (`Noisy.Sepal.Length` &lt; 13.5306488720234 AND `Sepal.Width` &gt;= 2.75 AND `Sepal.Length` &gt;= 5.9 AND `Species_n` &lt; 2.5 AND `Noisy.Sepal.Length` &lt; 16.6738357269671 AND `Species_n` &gt;= 1.5) THEN 4.33333333333333
WHEN (`Sepal.Width` &lt; 3.2 AND `Noise` &gt;= 0.66920753265731 AND `Sepal.Width` &gt;= 2.6 AND `Species_n` &gt;= 2.5 AND `Noisy.Sepal.Length` &lt; 16.6738357269671 AND `Species_n` &gt;= 1.5) THEN 5.08
WHEN (`Sepal.Width` &gt;= 3.2 AND `Noise` &gt;= 0.66920753265731 AND `Sepal.Width` &gt;= 2.6 AND `Species_n` &gt;= 2.5 AND `Noisy.Sepal.Length` &lt; 16.6738357269671 AND `Species_n` &gt;= 1.5) THEN 5.4
WHEN (`Sepal.Width` &lt; 3.15 AND `Sepal.Length` &lt; 5.05 AND `Petal.Width` &lt; 0.45 AND `Sepal.Length` &gt;= 4.35 AND `Noisy.Sepal.Length` &lt; 14.343700287817 AND `Noise` &lt; 0.905299975420348 AND `Species_n` &lt; 1.5) THEN 1.45
WHEN (`Sepal.Length` &gt;= 5.55 AND `Sepal.Length` &gt;= 5.05 AND `Petal.Width` &lt; 0.45 AND `Sepal.Length` &gt;= 4.35 AND `Noisy.Sepal.Length` &lt; 14.343700287817 AND `Noise` &lt; 0.905299975420348 AND `Species_n` &lt; 1.5) THEN 1.5
WHEN (`Sepal.Length` &lt; 5.55 AND `Sepal.Length` &lt; 5.65 AND `Petal.Width` &gt;= 1.15 AND `Sepal.Length` &lt; 5.9 AND `Species_n` &lt; 2.5 AND `Noisy.Sepal.Length` &lt; 16.6738357269671 AND `Species_n` &gt;= 1.5) THEN 3.95
WHEN (`Sepal.Length` &gt;= 5.55 AND `Sepal.Length` &lt; 5.65 AND `Petal.Width` &gt;= 1.15 AND `Sepal.Length` &lt; 5.9 AND `Species_n` &lt; 2.5 AND `Noisy.Sepal.Length` &lt; 16.6738357269671 AND `Species_n` &gt;= 1.5) THEN 3.82
WHEN (`Noise` &lt; 0.390347152249888 AND `Sepal.Length` &gt;= 5.65 AND `Petal.Width` &gt;= 1.15 AND `Sepal.Length` &lt; 5.9 AND `Species_n` &lt; 2.5 AND `Noisy.Sepal.Length` &lt; 16.6738357269671 AND `Species_n` &gt;= 1.5) THEN 4.35
WHEN (`Noise` &gt;= 0.390347152249888 AND `Sepal.Length` &gt;= 5.65 AND `Petal.Width` &gt;= 1.15 AND `Sepal.Length` &lt; 5.9 AND `Species_n` &lt; 2.5 AND `Noisy.Sepal.Length` &lt; 16.6738357269671 AND `Species_n` &gt;= 1.5) THEN 3.95
WHEN (`Noise` &lt; 0.46630497823935 AND `Noisy.Sepal.Length` &gt;= 13.5306488720234 AND `Sepal.Width` &gt;= 2.75 AND `Sepal.Length` &gt;= 5.9 AND `Species_n` &lt; 2.5 AND `Noisy.Sepal.Length` &lt; 16.6738357269671 AND `Species_n` &gt;= 1.5) THEN 4.8
WHEN (`Noise` &gt;= 0.46630497823935 AND `Noisy.Sepal.Length` &gt;= 13.5306488720234 AND `Sepal.Width` &gt;= 2.75 AND `Sepal.Length` &gt;= 5.9 AND `Species_n` &lt; 2.5 AND `Noisy.Sepal.Length` &lt; 16.6738357269671 AND `Species_n` &gt;= 1.5) THEN 4.7
WHEN (`Noisy.Sepal.Length` &lt; 10.1439968692604 AND `Petal.Width` &lt; 2.05 AND `Noise` &lt; 0.66920753265731 AND `Sepal.Width` &gt;= 2.6 AND `Species_n` &gt;= 2.5 AND `Noisy.Sepal.Length` &lt; 16.6738357269671 AND `Species_n` &gt;= 1.5) THEN 5.3
WHEN (`Noisy.Sepal.Length` &gt;= 10.1439968692604 AND `Petal.Width` &lt; 2.05 AND `Noise` &lt; 0.66920753265731 AND `Sepal.Width` &gt;= 2.6 AND `Species_n` &gt;= 2.5 AND `Noisy.Sepal.Length` &lt; 16.6738357269671 AND `Species_n` &gt;= 1.5) THEN 5.13333333333333
WHEN (`Petal.Width` &gt;= 2.45 AND `Petal.Width` &gt;= 2.05 AND `Noise` &lt; 0.66920753265731 AND `Sepal.Width` &gt;= 2.6 AND `Species_n` &gt;= 2.5 AND `Noisy.Sepal.Length` &lt; 16.6738357269671 AND `Species_n` &gt;= 1.5) THEN 5.9
WHEN (`Sepal.Width` &lt; 3.25 AND `Sepal.Width` &gt;= 3.15 AND `Sepal.Length` &lt; 5.05 AND `Petal.Width` &lt; 0.45 AND `Sepal.Length` &gt;= 4.35 AND `Noisy.Sepal.Length` &lt; 14.343700287817 AND `Noise` &lt; 0.905299975420348 AND `Species_n` &lt; 1.5) THEN 1.2
WHEN (`Sepal.Width` &gt;= 3.25 AND `Sepal.Width` &gt;= 3.15 AND `Sepal.Length` &lt; 5.05 AND `Petal.Width` &lt; 0.45 AND `Sepal.Length` &gt;= 4.35 AND `Noisy.Sepal.Length` &lt; 14.343700287817 AND `Noise` &lt; 0.905299975420348 AND `Species_n` &lt; 1.5) THEN 1.36
WHEN (`Sepal.Width` &gt;= 3.8 AND `Sepal.Length` &lt; 5.55 AND `Sepal.Length` &gt;= 5.05 AND `Petal.Width` &lt; 0.45 AND `Sepal.Length` &gt;= 4.35 AND `Noisy.Sepal.Length` &lt; 14.343700287817 AND `Noise` &lt; 0.905299975420348 AND `Species_n` &lt; 1.5) THEN 1.3
WHEN (`Noise` &lt; 0.0504177941475064 AND `Sepal.Width` &lt; 3.8 AND `Sepal.Length` &lt; 5.55 AND `Sepal.Length` &gt;= 5.05 AND `Petal.Width` &lt; 0.45 AND `Sepal.Length` &gt;= 4.35 AND `Noisy.Sepal.Length` &lt; 14.343700287817 AND `Noise` &lt; 0.905299975420348 AND `Species_n` &lt; 1.5) THEN 1.4
WHEN (`Noise` &lt; 0.106843823101372 AND `Noise` &lt; 0.395135875558481 AND `Petal.Width` &lt; 2.45 AND `Petal.Width` &gt;= 2.05 AND `Noise` &lt; 0.66920753265731 AND `Sepal.Width` &gt;= 2.6 AND `Species_n` &gt;= 2.5 AND `Noisy.Sepal.Length` &lt; 16.6738357269671 AND `Species_n` &gt;= 1.5) THEN 5.66666666666667
WHEN (`Noise` &lt; 0.536853950237855 AND `Noise` &gt;= 0.395135875558481 AND `Petal.Width` &lt; 2.45 AND `Petal.Width` &gt;= 2.05 AND `Noise` &lt; 0.66920753265731 AND `Sepal.Width` &gt;= 2.6 AND `Species_n` &gt;= 2.5 AND `Noisy.Sepal.Length` &lt; 16.6738357269671 AND `Species_n` &gt;= 1.5) THEN 5.6
WHEN (`Noise` &gt;= 0.536853950237855 AND `Noise` &gt;= 0.395135875558481 AND `Petal.Width` &lt; 2.45 AND `Petal.Width` &gt;= 2.05 AND `Noise` &lt; 0.66920753265731 AND `Sepal.Width` &gt;= 2.6 AND `Species_n` &gt;= 2.5 AND `Noisy.Sepal.Length` &lt; 16.6738357269671 AND `Species_n` &gt;= 1.5) THEN 5.775
WHEN (`Sepal.Width` &lt; 3.6 AND `Noise` &gt;= 0.0504177941475064 AND `Sepal.Width` &lt; 3.8 AND `Sepal.Length` &lt; 5.55 AND `Sepal.Length` &gt;= 5.05 AND `Petal.Width` &lt; 0.45 AND `Sepal.Length` &gt;= 4.35 AND `Noisy.Sepal.Length` &lt; 14.343700287817 AND `Noise` &lt; 0.905299975420348 AND `Species_n` &lt; 1.5) THEN 1.475
WHEN (`Sepal.Width` &gt;= 3.6 AND `Noise` &gt;= 0.0504177941475064 AND `Sepal.Width` &lt; 3.8 AND `Sepal.Length` &lt; 5.55 AND `Sepal.Length` &gt;= 5.05 AND `Petal.Width` &lt; 0.45 AND `Sepal.Length` &gt;= 4.35 AND `Noisy.Sepal.Length` &lt; 14.343700287817 AND `Noise` &lt; 0.905299975420348 AND `Species_n` &lt; 1.5) THEN 1.5
WHEN (`Noise` &lt; 0.312416300992481 AND `Noise` &gt;= 0.106843823101372 AND `Noise` &lt; 0.395135875558481 AND `Petal.Width` &lt; 2.45 AND `Petal.Width` &gt;= 2.05 AND `Noise` &lt; 0.66920753265731 AND `Sepal.Width` &gt;= 2.6 AND `Species_n` &gt;= 2.5 AND `Noisy.Sepal.Length` &lt; 16.6738357269671 AND `Species_n` &gt;= 1.5) THEN 5.18
WHEN (`Noise` &gt;= 0.312416300992481 AND `Noise` &gt;= 0.106843823101372 AND `Noise` &lt; 0.395135875558481 AND `Petal.Width` &lt; 2.45 AND `Petal.Width` &gt;= 2.05 AND `Noise` &lt; 0.66920753265731 AND `Sepal.Width` &gt;= 2.6 AND `Species_n` &gt;= 2.5 AND `Noisy.Sepal.Length` &lt; 16.6738357269671 AND `Species_n` &gt;= 1.5) THEN 5.4
END</t>
  </si>
  <si>
    <t xml:space="preserve">CASE
WHEN (`Petal.Width` &gt;= 1.3 AND `Sepal.Width` &gt;= 3.45) THEN 6.25
WHEN (`Sepal.Width` &lt; 2.75 AND `Sepal.Length` &lt; 5.25 AND `Sepal.Width` &lt; 3.45) THEN 3.9
WHEN (`Petal.Width` &lt; 0.25 AND `Petal.Width` &lt; 1.3 AND `Sepal.Width` &gt;= 3.45) THEN 1.16
WHEN (`Sepal.Length` &gt;= 5.05 AND `Sepal.Width` &gt;= 2.75 AND `Sepal.Length` &lt; 5.25 AND `Sepal.Width` &lt; 3.45) THEN 1.7
WHEN (`Petal.Width` &lt; 0.7 AND `Species_n` &lt; 2.5 AND `Sepal.Length` &gt;= 5.25 AND `Sepal.Width` &lt; 3.45) THEN 1.5
WHEN (`Noisy.Sepal.Length` &gt;= 16.2836603334639 AND `Species_n` &gt;= 2.5 AND `Sepal.Length` &gt;= 5.25 AND `Sepal.Width` &lt; 3.45) THEN 6.6
WHEN (`Noise` &lt; 0.122844066936523 AND `Petal.Width` &gt;= 0.25 AND `Petal.Width` &lt; 1.3 AND `Sepal.Width` &gt;= 3.45) THEN 1.3
WHEN (`Sepal.Length` &lt; 4.5 AND `Sepal.Length` &lt; 5.05 AND `Sepal.Width` &gt;= 2.75 AND `Sepal.Length` &lt; 5.25 AND `Sepal.Width` &lt; 3.45) THEN 1.3
WHEN (`Sepal.Length` &lt; 5.05 AND `Noise` &gt;= 0.122844066936523 AND `Petal.Width` &gt;= 0.25 AND `Petal.Width` &lt; 1.3 AND `Sepal.Width` &gt;= 3.45) THEN 1.6
WHEN (`Sepal.Width` &lt; 3.15 AND `Sepal.Length` &gt;= 4.5 AND `Sepal.Length` &lt; 5.05 AND `Sepal.Width` &gt;= 2.75 AND `Sepal.Length` &lt; 5.25 AND `Sepal.Width` &lt; 3.45) THEN 1.54
WHEN (`Sepal.Width` &gt;= 3.15 AND `Sepal.Length` &gt;= 4.5 AND `Sepal.Length` &lt; 5.05 AND `Sepal.Width` &gt;= 2.75 AND `Sepal.Length` &lt; 5.25 AND `Sepal.Width` &lt; 3.45) THEN 1.35
WHEN (`Petal.Width` &gt;= 1.4 AND `Sepal.Length` &lt; 5.9 AND `Petal.Width` &gt;= 0.7 AND `Species_n` &lt; 2.5 AND `Sepal.Length` &gt;= 5.25 AND `Sepal.Width` &lt; 3.45) THEN 4.5
WHEN (`Petal.Width` &gt;= 1.55 AND `Sepal.Length` &gt;= 5.9 AND `Petal.Width` &gt;= 0.7 AND `Species_n` &lt; 2.5 AND `Sepal.Length` &gt;= 5.25 AND `Sepal.Width` &lt; 3.45) THEN 4.95
WHEN (`Noise` &gt;= 0.682103600469418 AND `Petal.Width` &gt;= 2.05 AND `Noisy.Sepal.Length` &lt; 16.2836603334639 AND `Species_n` &gt;= 2.5 AND `Sepal.Length` &gt;= 5.25 AND `Sepal.Width` &lt; 3.45) THEN 5.26
WHEN (`Sepal.Length` &lt; 5.4 AND `Sepal.Length` &gt;= 5.05 AND `Noise` &gt;= 0.122844066936523 AND `Petal.Width` &gt;= 0.25 AND `Petal.Width` &lt; 1.3 AND `Sepal.Width` &gt;= 3.45) THEN 1.64
WHEN (`Sepal.Length` &gt;= 5.4 AND `Sepal.Length` &gt;= 5.05 AND `Noise` &gt;= 0.122844066936523 AND `Petal.Width` &gt;= 0.25 AND `Petal.Width` &lt; 1.3 AND `Sepal.Width` &gt;= 3.45) THEN 1.6
WHEN (`Noise` &lt; 0.372205945197493 AND `Petal.Width` &lt; 1.4 AND `Sepal.Length` &lt; 5.9 AND `Petal.Width` &gt;= 0.7 AND `Species_n` &lt; 2.5 AND `Sepal.Length` &gt;= 5.25 AND `Sepal.Width` &lt; 3.45) THEN 4.175
WHEN (`Petal.Width` &lt; 1.35 AND `Petal.Width` &lt; 1.55 AND `Sepal.Length` &gt;= 5.9 AND `Petal.Width` &gt;= 0.7 AND `Species_n` &lt; 2.5 AND `Sepal.Length` &gt;= 5.25 AND `Sepal.Width` &lt; 3.45) THEN 4.2
WHEN (`Sepal.Width` &lt; 2.35 AND `Noise` &lt; 0.595918051316403 AND `Petal.Width` &lt; 2.05 AND `Noisy.Sepal.Length` &lt; 16.2836603334639 AND `Species_n` &gt;= 2.5 AND `Sepal.Length` &gt;= 5.25 AND `Sepal.Width` &lt; 3.45) THEN 5.0
WHEN (`Noise` &gt;= 0.887800459517166 AND `Noise` &gt;= 0.595918051316403 AND `Petal.Width` &lt; 2.05 AND `Noisy.Sepal.Length` &lt; 16.2836603334639 AND `Species_n` &gt;= 2.5 AND `Sepal.Length` &gt;= 5.25 AND `Sepal.Width` &lt; 3.45) THEN 4.8
WHEN (`Sepal.Length` &gt;= 6.85 AND `Noise` &lt; 0.682103600469418 AND `Petal.Width` &gt;= 2.05 AND `Noisy.Sepal.Length` &lt; 16.2836603334639 AND `Species_n` &gt;= 2.5 AND `Sepal.Length` &gt;= 5.25 AND `Sepal.Width` &lt; 3.45) THEN 5.4
WHEN (`Sepal.Length` &gt;= 5.75 AND `Noise` &gt;= 0.372205945197493 AND `Petal.Width` &lt; 1.4 AND `Sepal.Length` &lt; 5.9 AND `Petal.Width` &gt;= 0.7 AND `Species_n` &lt; 2.5 AND `Sepal.Length` &gt;= 5.25 AND `Sepal.Width` &lt; 3.45) THEN 3.93333333333333
WHEN (`Sepal.Length` &gt;= 6.75 AND `Petal.Width` &gt;= 1.35 AND `Petal.Width` &lt; 1.55 AND `Sepal.Length` &gt;= 5.9 AND `Petal.Width` &gt;= 0.7 AND `Species_n` &lt; 2.5 AND `Sepal.Length` &gt;= 5.25 AND `Sepal.Width` &lt; 3.45) THEN 4.8
WHEN (`Noisy.Sepal.Length` &lt; 11.0835965370759 AND `Sepal.Width` &gt;= 2.35 AND `Noise` &lt; 0.595918051316403 AND `Petal.Width` &lt; 2.05 AND `Noisy.Sepal.Length` &lt; 16.2836603334639 AND `Species_n` &gt;= 2.5 AND `Sepal.Length` &gt;= 5.25 AND `Sepal.Width` &lt; 3.45) THEN 5.3
WHEN (`Noisy.Sepal.Length` &lt; 8.43494825698435 AND `Noise` &lt; 0.887800459517166 AND `Noise` &gt;= 0.595918051316403 AND `Petal.Width` &lt; 2.05 AND `Noisy.Sepal.Length` &lt; 16.2836603334639 AND `Species_n` &gt;= 2.5 AND `Sepal.Length` &gt;= 5.25 AND `Sepal.Width` &lt; 3.45) THEN 5.1
WHEN (`Noisy.Sepal.Length` &gt;= 8.43494825698435 AND `Noise` &lt; 0.887800459517166 AND `Noise` &gt;= 0.595918051316403 AND `Petal.Width` &lt; 2.05 AND `Noisy.Sepal.Length` &lt; 16.2836603334639 AND `Species_n` &gt;= 2.5 AND `Sepal.Length` &gt;= 5.25 AND `Sepal.Width` &lt; 3.45) THEN 4.94
WHEN (`Sepal.Width` &lt; 3.15 AND `Sepal.Length` &lt; 6.85 AND `Noise` &lt; 0.682103600469418 AND `Petal.Width` &gt;= 2.05 AND `Noisy.Sepal.Length` &lt; 16.2836603334639 AND `Species_n` &gt;= 2.5 AND `Sepal.Length` &gt;= 5.25 AND `Sepal.Width` &lt; 3.45) THEN 5.6
WHEN (`Sepal.Width` &gt;= 3.15 AND `Sepal.Length` &lt; 6.85 AND `Noise` &lt; 0.682103600469418 AND `Petal.Width` &gt;= 2.05 AND `Noisy.Sepal.Length` &lt; 16.2836603334639 AND `Species_n` &gt;= 2.5 AND `Sepal.Length` &gt;= 5.25 AND `Sepal.Width` &lt; 3.45) THEN 5.74
WHEN (`Noise` &lt; 0.572042016079649 AND `Sepal.Length` &lt; 5.75 AND `Noise` &gt;= 0.372205945197493 AND `Petal.Width` &lt; 1.4 AND `Sepal.Length` &lt; 5.9 AND `Petal.Width` &gt;= 0.7 AND `Species_n` &lt; 2.5 AND `Sepal.Length` &gt;= 5.25 AND `Sepal.Width` &lt; 3.45) THEN 3.7
WHEN (`Petal.Width` &lt; 1.45 AND `Sepal.Length` &lt; 6.75 AND `Petal.Width` &gt;= 1.35 AND `Petal.Width` &lt; 1.55 AND `Sepal.Length` &gt;= 5.9 AND `Petal.Width` &gt;= 0.7 AND `Species_n` &lt; 2.5 AND `Sepal.Length` &gt;= 5.25 AND `Sepal.Width` &lt; 3.45) THEN 4.46
WHEN (`Petal.Width` &gt;= 1.45 AND `Sepal.Length` &lt; 6.75 AND `Petal.Width` &gt;= 1.35 AND `Petal.Width` &lt; 1.55 AND `Sepal.Length` &gt;= 5.9 AND `Petal.Width` &gt;= 0.7 AND `Species_n` &lt; 2.5 AND `Sepal.Length` &gt;= 5.25 AND `Sepal.Width` &lt; 3.45) THEN 4.56666666666667
WHEN (`Noisy.Sepal.Length` &lt; 12.5322414105758 AND `Noisy.Sepal.Length` &gt;= 11.0835965370759 AND `Sepal.Width` &gt;= 2.35 AND `Noise` &lt; 0.595918051316403 AND `Petal.Width` &lt; 2.05 AND `Noisy.Sepal.Length` &lt; 16.2836603334639 AND `Species_n` &gt;= 2.5 AND `Sepal.Length` &gt;= 5.25 AND `Sepal.Width` &lt; 3.45) THEN 5.8
WHEN (`Noisy.Sepal.Length` &gt;= 12.5322414105758 AND `Noisy.Sepal.Length` &gt;= 11.0835965370759 AND `Sepal.Width` &gt;= 2.35 AND `Noise` &lt; 0.595918051316403 AND `Petal.Width` &lt; 2.05 AND `Noisy.Sepal.Length` &lt; 16.2836603334639 AND `Species_n` &gt;= 2.5 AND `Sepal.Length` &gt;= 5.25 AND `Sepal.Width` &lt; 3.45) THEN 5.66666666666667
WHEN (`Sepal.Length` &gt;= 5.65 AND `Noise` &gt;= 0.572042016079649 AND `Sepal.Length` &lt; 5.75 AND `Noise` &gt;= 0.372205945197493 AND `Petal.Width` &lt; 1.4 AND `Sepal.Length` &lt; 5.9 AND `Petal.Width` &gt;= 0.7 AND `Species_n` &lt; 2.5 AND `Sepal.Length` &gt;= 5.25 AND `Sepal.Width` &lt; 3.45) THEN 4.2
WHEN (`Noise` &lt; 0.862057248828933 AND `Sepal.Length` &lt; 5.65 AND `Noise` &gt;= 0.572042016079649 AND `Sepal.Length` &lt; 5.75 AND `Noise` &gt;= 0.372205945197493 AND `Petal.Width` &lt; 1.4 AND `Sepal.Length` &lt; 5.9 AND `Petal.Width` &gt;= 0.7 AND `Species_n` &lt; 2.5 AND `Sepal.Length` &gt;= 5.25 AND `Sepal.Width` &lt; 3.45) THEN 3.9
WHEN (`Noise` &gt;= 0.862057248828933 AND `Sepal.Length` &lt; 5.65 AND `Noise` &gt;= 0.572042016079649 AND `Sepal.Length` &lt; 5.75 AND `Noise` &gt;= 0.372205945197493 AND `Petal.Width` &lt; 1.4 AND `Sepal.Length` &lt; 5.9 AND `Petal.Width` &gt;= 0.7 AND `Species_n` &lt; 2.5 AND `Sepal.Length` &gt;= 5.25 AND `Sepal.Width` &lt; 3.45) THEN 4.0
END</t>
  </si>
  <si>
    <t xml:space="preserve">CASE
WHEN (`Noisy.Sepal.Length` &gt;= 8.23276548059657 AND `Petal.Width` &gt;= 0.8 AND `Sepal.Length` &lt; 5.55) THEN 3.525
WHEN (`Sepal.Width` &lt; 2.9 AND `Noisy.Sepal.Length` &gt;= 15.5343350709416 AND `Sepal.Length` &gt;= 5.55) THEN 4.8
WHEN (`Noisy.Sepal.Length` &gt;= 12.2593201062642 AND `Sepal.Length` &lt; 4.75 AND `Petal.Width` &lt; 0.8 AND `Sepal.Length` &lt; 5.55) THEN 1.25
WHEN (`Sepal.Width` &gt;= 3.85 AND `Sepal.Length` &gt;= 4.75 AND `Petal.Width` &lt; 0.8 AND `Sepal.Length` &lt; 5.55) THEN 1.425
WHEN (`Petal.Width` &lt; 1.55 AND `Noisy.Sepal.Length` &lt; 8.23276548059657 AND `Petal.Width` &gt;= 0.8 AND `Sepal.Length` &lt; 5.55) THEN 3.975
WHEN (`Petal.Width` &gt;= 1.55 AND `Noisy.Sepal.Length` &lt; 8.23276548059657 AND `Petal.Width` &gt;= 0.8 AND `Sepal.Length` &lt; 5.55) THEN 4.5
WHEN (`Petal.Width` &lt; 0.65 AND `Petal.Width` &lt; 1.7 AND `Noisy.Sepal.Length` &lt; 15.5343350709416 AND `Sepal.Length` &gt;= 5.55) THEN 1.7
WHEN (`Sepal.Length` &gt;= 7.05 AND `Petal.Width` &gt;= 1.7 AND `Noisy.Sepal.Length` &lt; 15.5343350709416 AND `Sepal.Length` &gt;= 5.55) THEN 6.3
WHEN (`Sepal.Width` &gt;= 3.35 AND `Sepal.Width` &gt;= 2.9 AND `Noisy.Sepal.Length` &gt;= 15.5343350709416 AND `Sepal.Length` &gt;= 5.55) THEN 5.4
WHEN (`Sepal.Width` &lt; 3.1 AND `Noisy.Sepal.Length` &lt; 12.2593201062642 AND `Sepal.Length` &lt; 4.75 AND `Petal.Width` &lt; 0.8 AND `Sepal.Length` &lt; 5.55) THEN 1.36666666666667
WHEN (`Sepal.Width` &gt;= 3.1 AND `Noisy.Sepal.Length` &lt; 12.2593201062642 AND `Sepal.Length` &lt; 4.75 AND `Petal.Width` &lt; 0.8 AND `Sepal.Length` &lt; 5.55) THEN 1.4
WHEN (`Noise` &gt;= 0.905299975420348 AND `Sepal.Width` &lt; 3.85 AND `Sepal.Length` &gt;= 4.75 AND `Petal.Width` &lt; 0.8 AND `Sepal.Length` &lt; 5.55) THEN 1.9
WHEN (`Noisy.Sepal.Length` &lt; 15.6814394014888 AND `Sepal.Width` &lt; 3.35 AND `Sepal.Width` &gt;= 2.9 AND `Noisy.Sepal.Length` &gt;= 15.5343350709416 AND `Sepal.Length` &gt;= 5.55) THEN 5.8
WHEN (`Noisy.Sepal.Length` &gt;= 15.6814394014888 AND `Sepal.Width` &lt; 3.35 AND `Sepal.Width` &gt;= 2.9 AND `Noisy.Sepal.Length` &gt;= 15.5343350709416 AND `Sepal.Length` &gt;= 5.55) THEN 5.7
WHEN (`Noisy.Sepal.Length` &gt;= 14.8772016886622 AND `Noise` &lt; 0.905299975420348 AND `Sepal.Width` &lt; 3.85 AND `Sepal.Length` &gt;= 4.75 AND `Petal.Width` &lt; 0.8 AND `Sepal.Length` &lt; 5.55) THEN 1.3
WHEN (`Petal.Width` &gt;= 1.25 AND `Sepal.Width` &lt; 2.65 AND `Petal.Width` &gt;= 0.65 AND `Petal.Width` &lt; 1.7 AND `Noisy.Sepal.Length` &lt; 15.5343350709416 AND `Sepal.Length` &gt;= 5.55) THEN 4.43333333333333
WHEN (`Noise` &gt;= 0.622152899042703 AND `Sepal.Width` &lt; 3.15 AND `Sepal.Length` &lt; 7.05 AND `Petal.Width` &gt;= 1.7 AND `Noisy.Sepal.Length` &lt; 15.5343350709416 AND `Sepal.Length` &gt;= 5.55) THEN 5.08
WHEN (`Noisy.Sepal.Length` &gt;= 13.4200590975583 AND `Sepal.Width` &gt;= 3.15 AND `Sepal.Length` &lt; 7.05 AND `Petal.Width` &gt;= 1.7 AND `Noisy.Sepal.Length` &lt; 15.5343350709416 AND `Sepal.Length` &gt;= 5.55) THEN 5.1
WHEN (`Noise` &lt; 0.265246699331328 AND `Noisy.Sepal.Length` &lt; 14.8772016886622 AND `Noise` &lt; 0.905299975420348 AND `Sepal.Width` &lt; 3.85 AND `Sepal.Length` &gt;= 4.75 AND `Petal.Width` &lt; 0.8 AND `Sepal.Length` &lt; 5.55) THEN 1.2
WHEN (`Sepal.Length` &lt; 5.75 AND `Petal.Width` &lt; 1.25 AND `Sepal.Width` &lt; 2.65 AND `Petal.Width` &gt;= 0.65 AND `Petal.Width` &lt; 1.7 AND `Noisy.Sepal.Length` &lt; 15.5343350709416 AND `Sepal.Length` &gt;= 5.55) THEN 3.7
WHEN (`Sepal.Length` &gt;= 5.75 AND `Petal.Width` &lt; 1.25 AND `Sepal.Width` &lt; 2.65 AND `Petal.Width` &gt;= 0.65 AND `Petal.Width` &lt; 1.7 AND `Noisy.Sepal.Length` &lt; 15.5343350709416 AND `Sepal.Length` &gt;= 5.55) THEN 4.0
WHEN (`Noise` &gt;= 0.652029347489588 AND `Petal.Width` &lt; 1.35 AND `Sepal.Width` &gt;= 2.65 AND `Petal.Width` &gt;= 0.65 AND `Petal.Width` &lt; 1.7 AND `Noisy.Sepal.Length` &lt; 15.5343350709416 AND `Sepal.Length` &gt;= 5.55) THEN 3.6
WHEN (`Noisy.Sepal.Length` &lt; 7.47049036188982 AND `Petal.Width` &gt;= 1.35 AND `Sepal.Width` &gt;= 2.65 AND `Petal.Width` &gt;= 0.65 AND `Petal.Width` &lt; 1.7 AND `Noisy.Sepal.Length` &lt; 15.5343350709416 AND `Sepal.Length` &gt;= 5.55) THEN 5.1
WHEN (`Noisy.Sepal.Length` &lt; 10.9139906787779 AND `Noise` &lt; 0.622152899042703 AND `Sepal.Width` &lt; 3.15 AND `Sepal.Length` &lt; 7.05 AND `Petal.Width` &gt;= 1.7 AND `Noisy.Sepal.Length` &lt; 15.5343350709416 AND `Sepal.Length` &gt;= 5.55) THEN 5.36
WHEN (`Noisy.Sepal.Length` &gt;= 10.9139906787779 AND `Noise` &lt; 0.622152899042703 AND `Sepal.Width` &lt; 3.15 AND `Sepal.Length` &lt; 7.05 AND `Petal.Width` &gt;= 1.7 AND `Noisy.Sepal.Length` &lt; 15.5343350709416 AND `Sepal.Length` &gt;= 5.55) THEN 5.64
WHEN (`Noise` &gt;= 0.656622874666937 AND `Noisy.Sepal.Length` &lt; 13.4200590975583 AND `Sepal.Width` &gt;= 3.15 AND `Sepal.Length` &lt; 7.05 AND `Petal.Width` &gt;= 1.7 AND `Noisy.Sepal.Length` &lt; 15.5343350709416 AND `Sepal.Length` &gt;= 5.55) THEN 6.0
WHEN (`Noise` &gt;= 0.781687280396 AND `Noise` &gt;= 0.265246699331328 AND `Noisy.Sepal.Length` &lt; 14.8772016886622 AND `Noise` &lt; 0.905299975420348 AND `Sepal.Width` &lt; 3.85 AND `Sepal.Length` &gt;= 4.75 AND `Petal.Width` &lt; 0.8 AND `Sepal.Length` &lt; 5.55) THEN 1.48
WHEN (`Noisy.Sepal.Length` &lt; 11.2858972307295 AND `Noise` &lt; 0.652029347489588 AND `Petal.Width` &lt; 1.35 AND `Sepal.Width` &gt;= 2.65 AND `Petal.Width` &gt;= 0.65 AND `Petal.Width` &lt; 1.7 AND `Noisy.Sepal.Length` &lt; 15.5343350709416 AND `Sepal.Length` &gt;= 5.55) THEN 4.24
WHEN (`Noisy.Sepal.Length` &gt;= 11.2858972307295 AND `Noise` &lt; 0.652029347489588 AND `Petal.Width` &lt; 1.35 AND `Sepal.Width` &gt;= 2.65 AND `Petal.Width` &gt;= 0.65 AND `Petal.Width` &lt; 1.7 AND `Noisy.Sepal.Length` &lt; 15.5343350709416 AND `Sepal.Length` &gt;= 5.55) THEN 4.05
WHEN (`Noise` &lt; 0.412903088261373 AND `Noisy.Sepal.Length` &gt;= 7.47049036188982 AND `Petal.Width` &gt;= 1.35 AND `Sepal.Width` &gt;= 2.65 AND `Petal.Width` &gt;= 0.65 AND `Petal.Width` &lt; 1.7 AND `Noisy.Sepal.Length` &lt; 15.5343350709416 AND `Sepal.Length` &gt;= 5.55) THEN 5.1
WHEN (`Noisy.Sepal.Length` &lt; 11.3251746978611 AND `Noise` &lt; 0.656622874666937 AND `Noisy.Sepal.Length` &lt; 13.4200590975583 AND `Sepal.Width` &gt;= 3.15 AND `Sepal.Length` &lt; 7.05 AND `Petal.Width` &gt;= 1.7 AND `Noisy.Sepal.Length` &lt; 15.5343350709416 AND `Sepal.Length` &gt;= 5.55) THEN 5.8
WHEN (`Noisy.Sepal.Length` &gt;= 11.3251746978611 AND `Noise` &lt; 0.656622874666937 AND `Noisy.Sepal.Length` &lt; 13.4200590975583 AND `Sepal.Width` &gt;= 3.15 AND `Sepal.Length` &lt; 7.05 AND `Petal.Width` &gt;= 1.7 AND `Noisy.Sepal.Length` &lt; 15.5343350709416 AND `Sepal.Length` &gt;= 5.55) THEN 5.6
WHEN (`Petal.Width` &gt;= 0.35 AND `Noise` &lt; 0.781687280396 AND `Noise` &gt;= 0.265246699331328 AND `Noisy.Sepal.Length` &lt; 14.8772016886622 AND `Noise` &lt; 0.905299975420348 AND `Sepal.Width` &lt; 3.85 AND `Sepal.Length` &gt;= 4.75 AND `Petal.Width` &lt; 0.8 AND `Sepal.Length` &lt; 5.55) THEN 1.63333333333333
WHEN (`Sepal.Width` &lt; 2.85 AND `Noise` &gt;= 0.412903088261373 AND `Noisy.Sepal.Length` &gt;= 7.47049036188982 AND `Petal.Width` &gt;= 1.35 AND `Sepal.Width` &gt;= 2.65 AND `Petal.Width` &gt;= 0.65 AND `Petal.Width` &lt; 1.7 AND `Noisy.Sepal.Length` &lt; 15.5343350709416 AND `Sepal.Length` &gt;= 5.55) THEN 4.6
WHEN (`Petal.Width` &lt; 0.15 AND `Petal.Width` &lt; 0.35 AND `Noise` &lt; 0.781687280396 AND `Noise` &gt;= 0.265246699331328 AND `Noisy.Sepal.Length` &lt; 14.8772016886622 AND `Noise` &lt; 0.905299975420348 AND `Sepal.Width` &lt; 3.85 AND `Sepal.Length` &gt;= 4.75 AND `Petal.Width` &lt; 0.8 AND `Sepal.Length` &lt; 5.55) THEN 1.5
WHEN (`Petal.Width` &gt;= 0.15 AND `Petal.Width` &lt; 0.35 AND `Noise` &lt; 0.781687280396 AND `Noise` &gt;= 0.265246699331328 AND `Noisy.Sepal.Length` &lt; 14.8772016886622 AND `Noise` &lt; 0.905299975420348 AND `Sepal.Width` &lt; 3.85 AND `Sepal.Length` &gt;= 4.75 AND `Petal.Width` &lt; 0.8 AND `Sepal.Length` &lt; 5.55) THEN 1.54285714285714
WHEN (`Sepal.Length` &gt;= 6.8 AND `Sepal.Width` &gt;= 2.85 AND `Noise` &gt;= 0.412903088261373 AND `Noisy.Sepal.Length` &gt;= 7.47049036188982 AND `Petal.Width` &gt;= 1.35 AND `Sepal.Width` &gt;= 2.65 AND `Petal.Width` &gt;= 0.65 AND `Petal.Width` &lt; 1.7 AND `Noisy.Sepal.Length` &lt; 15.5343350709416 AND `Sepal.Length` &gt;= 5.55) THEN 4.9
WHEN (`Noisy.Sepal.Length` &lt; 13.5306488720234 AND `Sepal.Length` &lt; 6.8 AND `Sepal.Width` &gt;= 2.85 AND `Noise` &gt;= 0.412903088261373 AND `Noisy.Sepal.Length` &gt;= 7.47049036188982 AND `Petal.Width` &gt;= 1.35 AND `Sepal.Width` &gt;= 2.65 AND `Petal.Width` &gt;= 0.65 AND `Petal.Width` &lt; 1.7 AND `Noisy.Sepal.Length` &lt; 15.5343350709416 AND `Sepal.Length` &gt;= 5.55) THEN 4.5
WHEN (`Noisy.Sepal.Length` &gt;= 13.5306488720234 AND `Sepal.Length` &lt; 6.8 AND `Sepal.Width` &gt;= 2.85 AND `Noise` &gt;= 0.412903088261373 AND `Noisy.Sepal.Length` &gt;= 7.47049036188982 AND `Petal.Width` &gt;= 1.35 AND `Sepal.Width` &gt;= 2.65 AND `Petal.Width` &gt;= 0.65 AND `Petal.Width` &lt; 1.7 AND `Noisy.Sepal.Length` &lt; 15.5343350709416 AND `Sepal.Length` &gt;= 5.55) THEN 4.7
END</t>
  </si>
  <si>
    <t xml:space="preserve">CASE
WHEN (`Noisy.Sepal.Length` &gt;= 15.3706641731784 AND `Sepal.Width` &gt;= 3.35) THEN 5.4
WHEN (`Noise` &gt;= 0.85120614792686 AND `Noisy.Sepal.Length` &gt;= 15.2435504556168 AND `Sepal.Width` &lt; 3.35) THEN 4.75
WHEN (`Species_n` &gt;= 2.0 AND `Noisy.Sepal.Length` &lt; 15.3706641731784 AND `Sepal.Width` &gt;= 3.35) THEN 5.6
WHEN (`Sepal.Width` &lt; 2.75 AND `Sepal.Length` &lt; 5.15 AND `Noisy.Sepal.Length` &lt; 15.2435504556168 AND `Sepal.Width` &lt; 3.35) THEN 3.42
WHEN (`Sepal.Length` &gt;= 7.25 AND `Noise` &lt; 0.85120614792686 AND `Noisy.Sepal.Length` &gt;= 15.2435504556168 AND `Sepal.Width` &lt; 3.35) THEN 6.6
WHEN (`Sepal.Length` &lt; 4.45 AND `Sepal.Width` &gt;= 2.75 AND `Sepal.Length` &lt; 5.15 AND `Noisy.Sepal.Length` &lt; 15.2435504556168 AND `Sepal.Width` &lt; 3.35) THEN 1.1
WHEN (`Noise` &lt; 0.527375270496123 AND `Sepal.Length` &lt; 7.25 AND `Noise` &lt; 0.85120614792686 AND `Noisy.Sepal.Length` &gt;= 15.2435504556168 AND `Sepal.Width` &lt; 3.35) THEN 5.08
WHEN (`Noise` &gt;= 0.527375270496123 AND `Sepal.Length` &lt; 7.25 AND `Noise` &lt; 0.85120614792686 AND `Noisy.Sepal.Length` &gt;= 15.2435504556168 AND `Sepal.Width` &lt; 3.35) THEN 5.8
WHEN (`Petal.Width` &gt;= 0.35 AND `Sepal.Width` &lt; 3.7 AND `Species_n` &lt; 2.0 AND `Noisy.Sepal.Length` &lt; 15.3706641731784 AND `Sepal.Width` &gt;= 3.35) THEN 1.55
WHEN (`Noisy.Sepal.Length` &lt; 6.54211717876606 AND `Sepal.Width` &gt;= 3.7 AND `Species_n` &lt; 2.0 AND `Noisy.Sepal.Length` &lt; 15.3706641731784 AND `Sepal.Width` &gt;= 3.35) THEN 1.9
WHEN (`Sepal.Width` &lt; 3.25 AND `Sepal.Length` &gt;= 4.45 AND `Sepal.Width` &gt;= 2.75 AND `Sepal.Length` &lt; 5.15 AND `Noisy.Sepal.Length` &lt; 15.2435504556168 AND `Sepal.Width` &lt; 3.35) THEN 1.46
WHEN (`Sepal.Width` &gt;= 3.25 AND `Sepal.Length` &gt;= 4.45 AND `Sepal.Width` &gt;= 2.75 AND `Sepal.Length` &lt; 5.15 AND `Noisy.Sepal.Length` &lt; 15.2435504556168 AND `Sepal.Width` &lt; 3.35) THEN 1.7
WHEN (`Noisy.Sepal.Length` &lt; 13.654217559984 AND `Sepal.Width` &gt;= 2.95 AND `Petal.Width` &lt; 1.45 AND `Sepal.Length` &gt;= 5.15 AND `Noisy.Sepal.Length` &lt; 15.2435504556168 AND `Sepal.Width` &lt; 3.35) THEN 4.3
WHEN (`Noisy.Sepal.Length` &gt;= 13.654217559984 AND `Sepal.Width` &gt;= 2.95 AND `Petal.Width` &lt; 1.45 AND `Sepal.Length` &gt;= 5.15 AND `Noisy.Sepal.Length` &lt; 15.2435504556168 AND `Sepal.Width` &lt; 3.35) THEN 4.625
WHEN (`Species_n` &gt;= 2.5 AND `Petal.Width` &lt; 1.75 AND `Petal.Width` &gt;= 1.45 AND `Sepal.Length` &gt;= 5.15 AND `Noisy.Sepal.Length` &lt; 15.2435504556168 AND `Sepal.Width` &lt; 3.35) THEN 5.3
WHEN (`Noise` &gt;= 0.853346768533811 AND `Petal.Width` &gt;= 1.75 AND `Petal.Width` &gt;= 1.45 AND `Sepal.Length` &gt;= 5.15 AND `Noisy.Sepal.Length` &lt; 15.2435504556168 AND `Sepal.Width` &lt; 3.35) THEN 5.15
WHEN (`Petal.Width` &gt;= 0.25 AND `Petal.Width` &lt; 0.35 AND `Sepal.Width` &lt; 3.7 AND `Species_n` &lt; 2.0 AND `Noisy.Sepal.Length` &lt; 15.3706641731784 AND `Sepal.Width` &gt;= 3.35) THEN 1.3
WHEN (`Sepal.Width` &lt; 3.85 AND `Noisy.Sepal.Length` &gt;= 6.54211717876606 AND `Sepal.Width` &gt;= 3.7 AND `Species_n` &lt; 2.0 AND `Noisy.Sepal.Length` &lt; 15.3706641731784 AND `Sepal.Width` &gt;= 3.35) THEN 1.63333333333333
WHEN (`Noisy.Sepal.Length` &lt; 7.0202338936273 AND `Noisy.Sepal.Length` &lt; 10.6882153233048 AND `Sepal.Width` &lt; 2.95 AND `Petal.Width` &lt; 1.45 AND `Sepal.Length` &gt;= 5.15 AND `Noisy.Sepal.Length` &lt; 15.2435504556168 AND `Sepal.Width` &lt; 3.35) THEN 3.98
WHEN (`Noise` &lt; 0.337537198094651 AND `Noisy.Sepal.Length` &gt;= 10.6882153233048 AND `Sepal.Width` &lt; 2.95 AND `Petal.Width` &lt; 1.45 AND `Sepal.Length` &gt;= 5.15 AND `Noisy.Sepal.Length` &lt; 15.2435504556168 AND `Sepal.Width` &lt; 3.35) THEN 4.22
WHEN (`Noise` &gt;= 0.337537198094651 AND `Noisy.Sepal.Length` &gt;= 10.6882153233048 AND `Sepal.Width` &lt; 2.95 AND `Petal.Width` &lt; 1.45 AND `Sepal.Length` &gt;= 5.15 AND `Noisy.Sepal.Length` &lt; 15.2435504556168 AND `Sepal.Width` &lt; 3.35) THEN 3.9
WHEN (`Sepal.Width` &lt; 2.75 AND `Species_n` &lt; 2.5 AND `Petal.Width` &lt; 1.75 AND `Petal.Width` &gt;= 1.45 AND `Sepal.Length` &gt;= 5.15 AND `Noisy.Sepal.Length` &lt; 15.2435504556168 AND `Sepal.Width` &lt; 3.35) THEN 5.1
WHEN (`Sepal.Width` &gt;= 2.75 AND `Species_n` &lt; 2.5 AND `Petal.Width` &lt; 1.75 AND `Petal.Width` &gt;= 1.45 AND `Sepal.Length` &gt;= 5.15 AND `Noisy.Sepal.Length` &lt; 15.2435504556168 AND `Sepal.Width` &lt; 3.35) THEN 4.74
WHEN (`Sepal.Length` &gt;= 7.0 AND `Noise` &lt; 0.853346768533811 AND `Petal.Width` &gt;= 1.75 AND `Petal.Width` &gt;= 1.45 AND `Sepal.Length` &gt;= 5.15 AND `Noisy.Sepal.Length` &lt; 15.2435504556168 AND `Sepal.Width` &lt; 3.35) THEN 6.5
WHEN (`Noise` &gt;= 0.933859034208581 AND `Petal.Width` &lt; 0.25 AND `Petal.Width` &lt; 0.35 AND `Sepal.Width` &lt; 3.7 AND `Species_n` &lt; 2.0 AND `Noisy.Sepal.Length` &lt; 15.3706641731784 AND `Sepal.Width` &gt;= 3.35) THEN 1.7
WHEN (`Petal.Width` &lt; 0.25 AND `Sepal.Width` &gt;= 3.85 AND `Noisy.Sepal.Length` &gt;= 6.54211717876606 AND `Sepal.Width` &gt;= 3.7 AND `Species_n` &lt; 2.0 AND `Noisy.Sepal.Length` &lt; 15.3706641731784 AND `Sepal.Width` &gt;= 3.35) THEN 1.5
WHEN (`Petal.Width` &gt;= 0.25 AND `Sepal.Width` &gt;= 3.85 AND `Noisy.Sepal.Length` &gt;= 6.54211717876606 AND `Sepal.Width` &gt;= 3.7 AND `Species_n` &lt; 2.0 AND `Noisy.Sepal.Length` &lt; 15.3706641731784 AND `Sepal.Width` &gt;= 3.35) THEN 1.4
WHEN (`Sepal.Width` &lt; 2.5 AND `Noisy.Sepal.Length` &gt;= 7.0202338936273 AND `Noisy.Sepal.Length` &lt; 10.6882153233048 AND `Sepal.Width` &lt; 2.95 AND `Petal.Width` &lt; 1.45 AND `Sepal.Length` &gt;= 5.15 AND `Noisy.Sepal.Length` &lt; 15.2435504556168 AND `Sepal.Width` &lt; 3.35) THEN 3.8
WHEN (`Noise` &gt;= 0.739539293455891 AND `Sepal.Length` &lt; 7.0 AND `Noise` &lt; 0.853346768533811 AND `Petal.Width` &gt;= 1.75 AND `Petal.Width` &gt;= 1.45 AND `Sepal.Length` &gt;= 5.15 AND `Noisy.Sepal.Length` &lt; 15.2435504556168 AND `Sepal.Width` &lt; 3.35) THEN 6.0
WHEN (`Noise` &gt;= 0.609972389996983 AND `Noise` &lt; 0.933859034208581 AND `Petal.Width` &lt; 0.25 AND `Petal.Width` &lt; 0.35 AND `Sepal.Width` &lt; 3.7 AND `Species_n` &lt; 2.0 AND `Noisy.Sepal.Length` &lt; 15.3706641731784 AND `Sepal.Width` &gt;= 3.35) THEN 1.5
WHEN (`Petal.Width` &lt; 1.15 AND `Sepal.Width` &gt;= 2.5 AND `Noisy.Sepal.Length` &gt;= 7.0202338936273 AND `Noisy.Sepal.Length` &lt; 10.6882153233048 AND `Sepal.Width` &lt; 2.95 AND `Petal.Width` &lt; 1.45 AND `Sepal.Length` &gt;= 5.15 AND `Noisy.Sepal.Length` &lt; 15.2435504556168 AND `Sepal.Width` &lt; 3.35) THEN 3.5
WHEN (`Petal.Width` &gt;= 1.15 AND `Sepal.Width` &gt;= 2.5 AND `Noisy.Sepal.Length` &gt;= 7.0202338936273 AND `Noisy.Sepal.Length` &lt; 10.6882153233048 AND `Sepal.Width` &lt; 2.95 AND `Petal.Width` &lt; 1.45 AND `Sepal.Length` &gt;= 5.15 AND `Noisy.Sepal.Length` &lt; 15.2435504556168 AND `Sepal.Width` &lt; 3.35) THEN 3.6
WHEN (`Noise` &gt;= 0.626482893247157 AND `Noise` &lt; 0.739539293455891 AND `Sepal.Length` &lt; 7.0 AND `Noise` &lt; 0.853346768533811 AND `Petal.Width` &gt;= 1.75 AND `Petal.Width` &gt;= 1.45 AND `Sepal.Length` &gt;= 5.15 AND `Noisy.Sepal.Length` &lt; 15.2435504556168 AND `Sepal.Width` &lt; 3.35) THEN 4.9
WHEN (`Noisy.Sepal.Length` &lt; 13.6410884055309 AND `Noise` &lt; 0.609972389996983 AND `Noise` &lt; 0.933859034208581 AND `Petal.Width` &lt; 0.25 AND `Petal.Width` &lt; 0.35 AND `Sepal.Width` &lt; 3.7 AND `Species_n` &lt; 2.0 AND `Noisy.Sepal.Length` &lt; 15.3706641731784 AND `Sepal.Width` &gt;= 3.35) THEN 1.425
WHEN (`Noisy.Sepal.Length` &gt;= 13.6410884055309 AND `Noise` &lt; 0.609972389996983 AND `Noise` &lt; 0.933859034208581 AND `Petal.Width` &lt; 0.25 AND `Petal.Width` &lt; 0.35 AND `Sepal.Width` &lt; 3.7 AND `Species_n` &lt; 2.0 AND `Noisy.Sepal.Length` &lt; 15.3706641731784 AND `Sepal.Width` &gt;= 3.35) THEN 1.3
WHEN (`Sepal.Width` &lt; 3.05 AND `Noise` &lt; 0.626482893247157 AND `Noise` &lt; 0.739539293455891 AND `Sepal.Length` &lt; 7.0 AND `Noise` &lt; 0.853346768533811 AND `Petal.Width` &gt;= 1.75 AND `Petal.Width` &gt;= 1.45 AND `Sepal.Length` &gt;= 5.15 AND `Noisy.Sepal.Length` &lt; 15.2435504556168 AND `Sepal.Width` &lt; 3.35) THEN 5.475
WHEN (`Sepal.Width` &gt;= 3.05 AND `Noise` &lt; 0.626482893247157 AND `Noise` &lt; 0.739539293455891 AND `Sepal.Length` &lt; 7.0 AND `Noise` &lt; 0.853346768533811 AND `Petal.Width` &gt;= 1.75 AND `Petal.Width` &gt;= 1.45 AND `Sepal.Length` &gt;= 5.15 AND `Noisy.Sepal.Length` &lt; 15.2435504556168 AND `Sepal.Width` &lt; 3.35) THEN 5.63333333333333
END</t>
  </si>
  <si>
    <t xml:space="preserve">CASE
WHEN (`Species_n` &gt;= 2.0 AND `Sepal.Width` &gt;= 3.4) THEN 6.1
WHEN (`Sepal.Width` &lt; 2.75 AND `Sepal.Length` &lt; 5.15 AND `Sepal.Width` &lt; 3.4) THEN 3.225
WHEN (`Noise` &gt;= 0.821423298912123 AND `Species_n` &lt; 2.0 AND `Sepal.Width` &gt;= 3.4) THEN 1.9
WHEN (`Sepal.Width` &gt;= 3.2 AND `Sepal.Width` &gt;= 2.75 AND `Sepal.Length` &lt; 5.15 AND `Sepal.Width` &lt; 3.4) THEN 1.7
WHEN (`Sepal.Length` &lt; 4.8 AND `Noise` &lt; 0.821423298912123 AND `Species_n` &lt; 2.0 AND `Sepal.Width` &gt;= 3.4) THEN 1.0
WHEN (`Noise` &gt;= 0.445795253384858 AND `Sepal.Width` &lt; 3.2 AND `Sepal.Width` &gt;= 2.75 AND `Sepal.Length` &lt; 5.15 AND `Sepal.Width` &lt; 3.4) THEN 1.1
WHEN (`Noise` &lt; 0.355985902599059 AND `Petal.Width` &lt; 1.45 AND `Sepal.Length` &lt; 6.25 AND `Sepal.Length` &gt;= 5.15 AND `Sepal.Width` &lt; 3.4) THEN 4.32
WHEN (`Noise` &lt; 0.590716137550771 AND `Petal.Width` &gt;= 1.45 AND `Sepal.Length` &lt; 6.25 AND `Sepal.Length` &gt;= 5.15 AND `Sepal.Width` &lt; 3.4) THEN 4.6
WHEN (`Petal.Width` &lt; 1.75 AND `Noise` &lt; 0.597033255151473 AND `Sepal.Length` &gt;= 6.25 AND `Sepal.Length` &gt;= 5.15 AND `Sepal.Width` &lt; 3.4) THEN 4.86
WHEN (`Noisy.Sepal.Length` &gt;= 16.4724862206727 AND `Noise` &gt;= 0.597033255151473 AND `Sepal.Length` &gt;= 6.25 AND `Sepal.Length` &gt;= 5.15 AND `Sepal.Width` &lt; 3.4) THEN 6.6
WHEN (`Noise` &lt; 0.0630614723777398 AND `Noise` &lt; 0.445795253384858 AND `Sepal.Width` &lt; 3.2 AND `Sepal.Width` &gt;= 2.75 AND `Sepal.Length` &lt; 5.15 AND `Sepal.Width` &lt; 3.4) THEN 1.4
WHEN (`Sepal.Length` &gt;= 5.95 AND `Noise` &gt;= 0.355985902599059 AND `Petal.Width` &lt; 1.45 AND `Sepal.Length` &lt; 6.25 AND `Sepal.Length` &gt;= 5.15 AND `Sepal.Width` &lt; 3.4) THEN 4.6
WHEN (`Sepal.Width` &gt;= 2.9 AND `Noise` &gt;= 0.590716137550771 AND `Petal.Width` &gt;= 1.45 AND `Sepal.Length` &lt; 6.25 AND `Sepal.Length` &gt;= 5.15 AND `Sepal.Width` &lt; 3.4) THEN 4.86666666666667
WHEN (`Petal.Width` &gt;= 2.4 AND `Noisy.Sepal.Length` &lt; 16.4724862206727 AND `Noise` &gt;= 0.597033255151473 AND `Sepal.Length` &gt;= 6.25 AND `Sepal.Length` &gt;= 5.15 AND `Sepal.Width` &lt; 3.4) THEN 6.0
WHEN (`Sepal.Length` &lt; 5.45 AND `Sepal.Width` &gt;= 3.85 AND `Sepal.Length` &gt;= 4.8 AND `Noise` &lt; 0.821423298912123 AND `Species_n` &lt; 2.0 AND `Sepal.Width` &gt;= 3.4) THEN 1.3
WHEN (`Sepal.Length` &gt;= 5.45 AND `Sepal.Width` &gt;= 3.85 AND `Sepal.Length` &gt;= 4.8 AND `Noise` &lt; 0.821423298912123 AND `Species_n` &lt; 2.0 AND `Sepal.Width` &gt;= 3.4) THEN 1.45
WHEN (`Noisy.Sepal.Length` &lt; 14.2734157959465 AND `Noise` &gt;= 0.0630614723777398 AND `Noise` &lt; 0.445795253384858 AND `Sepal.Width` &lt; 3.2 AND `Sepal.Width` &gt;= 2.75 AND `Sepal.Length` &lt; 5.15 AND `Sepal.Width` &lt; 3.4) THEN 1.5
WHEN (`Noisy.Sepal.Length` &gt;= 14.2734157959465 AND `Noise` &gt;= 0.0630614723777398 AND `Noise` &lt; 0.445795253384858 AND `Sepal.Width` &lt; 3.2 AND `Sepal.Width` &gt;= 2.75 AND `Sepal.Length` &lt; 5.15 AND `Sepal.Width` &lt; 3.4) THEN 1.6
WHEN (`Noise` &gt;= 0.572042016079649 AND `Sepal.Length` &lt; 5.95 AND `Noise` &gt;= 0.355985902599059 AND `Petal.Width` &lt; 1.45 AND `Sepal.Length` &lt; 6.25 AND `Sepal.Length` &gt;= 5.15 AND `Sepal.Width` &lt; 3.4) THEN 3.9
WHEN (`Noise` &lt; 0.826701126294211 AND `Sepal.Width` &lt; 2.9 AND `Noise` &gt;= 0.590716137550771 AND `Petal.Width` &gt;= 1.45 AND `Sepal.Length` &lt; 6.25 AND `Sepal.Length` &gt;= 5.15 AND `Sepal.Width` &lt; 3.4) THEN 4.9
WHEN (`Noise` &gt;= 0.826701126294211 AND `Sepal.Width` &lt; 2.9 AND `Noise` &gt;= 0.590716137550771 AND `Petal.Width` &gt;= 1.45 AND `Sepal.Length` &lt; 6.25 AND `Sepal.Length` &gt;= 5.15 AND `Sepal.Width` &lt; 3.4) THEN 5.1
WHEN (`Sepal.Length` &gt;= 7.2 AND `Sepal.Width` &lt; 3.05 AND `Petal.Width` &gt;= 1.75 AND `Noise` &lt; 0.597033255151473 AND `Sepal.Length` &gt;= 6.25 AND `Sepal.Length` &gt;= 5.15 AND `Sepal.Width` &lt; 3.4) THEN 6.7
WHEN (`Noise` &lt; 0.352895473479293 AND `Sepal.Width` &gt;= 3.05 AND `Petal.Width` &gt;= 1.75 AND `Noise` &lt; 0.597033255151473 AND `Sepal.Length` &gt;= 6.25 AND `Sepal.Length` &gt;= 5.15 AND `Sepal.Width` &lt; 3.4) THEN 5.22
WHEN (`Noise` &gt;= 0.352895473479293 AND `Sepal.Width` &gt;= 3.05 AND `Petal.Width` &gt;= 1.75 AND `Noise` &lt; 0.597033255151473 AND `Sepal.Length` &gt;= 6.25 AND `Sepal.Length` &gt;= 5.15 AND `Sepal.Width` &lt; 3.4) THEN 5.65
WHEN (`Sepal.Length` &lt; 6.55 AND `Petal.Width` &lt; 2.4 AND `Noisy.Sepal.Length` &lt; 16.4724862206727 AND `Noise` &gt;= 0.597033255151473 AND `Sepal.Length` &gt;= 6.25 AND `Sepal.Length` &gt;= 5.15 AND `Sepal.Width` &lt; 3.4) THEN 5.03333333333333
WHEN (`Noisy.Sepal.Length` &lt; 12.7190960266162 AND `Noise` &lt; 0.384687239071354 AND `Sepal.Width` &lt; 3.85 AND `Sepal.Length` &gt;= 4.8 AND `Noise` &lt; 0.821423298912123 AND `Species_n` &lt; 2.0 AND `Sepal.Width` &gt;= 3.4) THEN 1.54
WHEN (`Noisy.Sepal.Length` &gt;= 12.7190960266162 AND `Noise` &lt; 0.384687239071354 AND `Sepal.Width` &lt; 3.85 AND `Sepal.Length` &gt;= 4.8 AND `Noise` &lt; 0.821423298912123 AND `Species_n` &lt; 2.0 AND `Sepal.Width` &gt;= 3.4) THEN 1.3
WHEN (`Sepal.Width` &lt; 3.6 AND `Noise` &gt;= 0.384687239071354 AND `Sepal.Width` &lt; 3.85 AND `Sepal.Length` &gt;= 4.8 AND `Noise` &lt; 0.821423298912123 AND `Species_n` &lt; 2.0 AND `Sepal.Width` &gt;= 3.4) THEN 1.325
WHEN (`Sepal.Width` &gt;= 3.6 AND `Noise` &gt;= 0.384687239071354 AND `Sepal.Width` &lt; 3.85 AND `Sepal.Length` &gt;= 4.8 AND `Noise` &lt; 0.821423298912123 AND `Species_n` &lt; 2.0 AND `Sepal.Width` &gt;= 3.4) THEN 1.55
WHEN (`Petal.Width` &lt; 1.05 AND `Noise` &lt; 0.572042016079649 AND `Sepal.Length` &lt; 5.95 AND `Noise` &gt;= 0.355985902599059 AND `Petal.Width` &lt; 1.45 AND `Sepal.Length` &lt; 6.25 AND `Sepal.Length` &gt;= 5.15 AND `Sepal.Width` &lt; 3.4) THEN 3.63333333333333
WHEN (`Petal.Width` &gt;= 2.15 AND `Sepal.Length` &lt; 7.2 AND `Sepal.Width` &lt; 3.05 AND `Petal.Width` &gt;= 1.75 AND `Noise` &lt; 0.597033255151473 AND `Sepal.Length` &gt;= 6.25 AND `Sepal.Length` &gt;= 5.15 AND `Sepal.Width` &lt; 3.4) THEN 5.66666666666667
WHEN (`Noisy.Sepal.Length` &lt; 13.0937819050625 AND `Sepal.Length` &gt;= 6.55 AND `Petal.Width` &lt; 2.4 AND `Noisy.Sepal.Length` &lt; 16.4724862206727 AND `Noise` &gt;= 0.597033255151473 AND `Sepal.Length` &gt;= 6.25 AND `Sepal.Length` &gt;= 5.15 AND `Sepal.Width` &lt; 3.4) THEN 5.2
WHEN (`Petal.Width` &lt; 1.15 AND `Petal.Width` &gt;= 1.05 AND `Noise` &lt; 0.572042016079649 AND `Sepal.Length` &lt; 5.95 AND `Noise` &gt;= 0.355985902599059 AND `Petal.Width` &lt; 1.45 AND `Sepal.Length` &lt; 6.25 AND `Sepal.Length` &gt;= 5.15 AND `Sepal.Width` &lt; 3.4) THEN 3.8
WHEN (`Petal.Width` &gt;= 1.15 AND `Petal.Width` &gt;= 1.05 AND `Noise` &lt; 0.572042016079649 AND `Sepal.Length` &lt; 5.95 AND `Noise` &gt;= 0.355985902599059 AND `Petal.Width` &lt; 1.45 AND `Sepal.Length` &lt; 6.25 AND `Sepal.Length` &gt;= 5.15 AND `Sepal.Width` &lt; 3.4) THEN 3.9
WHEN (`Noise` &gt;= 0.487095150863752 AND `Petal.Width` &lt; 2.15 AND `Sepal.Length` &lt; 7.2 AND `Sepal.Width` &lt; 3.05 AND `Petal.Width` &gt;= 1.75 AND `Noise` &lt; 0.597033255151473 AND `Sepal.Length` &gt;= 6.25 AND `Sepal.Length` &gt;= 5.15 AND `Sepal.Width` &lt; 3.4) THEN 5.8
WHEN (`Sepal.Length` &lt; 6.8 AND `Noisy.Sepal.Length` &gt;= 13.0937819050625 AND `Sepal.Length` &gt;= 6.55 AND `Petal.Width` &lt; 2.4 AND `Noisy.Sepal.Length` &lt; 16.4724862206727 AND `Noise` &gt;= 0.597033255151473 AND `Sepal.Length` &gt;= 6.25 AND `Sepal.Length` &gt;= 5.15 AND `Sepal.Width` &lt; 3.4) THEN 4.52
WHEN (`Sepal.Length` &gt;= 6.8 AND `Noisy.Sepal.Length` &gt;= 13.0937819050625 AND `Sepal.Length` &gt;= 6.55 AND `Petal.Width` &lt; 2.4 AND `Noisy.Sepal.Length` &lt; 16.4724862206727 AND `Noise` &gt;= 0.597033255151473 AND `Sepal.Length` &gt;= 6.25 AND `Sepal.Length` &gt;= 5.15 AND `Sepal.Width` &lt; 3.4) THEN 4.75
WHEN (`Sepal.Width` &lt; 2.95 AND `Noise` &lt; 0.487095150863752 AND `Petal.Width` &lt; 2.15 AND `Sepal.Length` &lt; 7.2 AND `Sepal.Width` &lt; 3.05 AND `Petal.Width` &gt;= 1.75 AND `Noise` &lt; 0.597033255151473 AND `Sepal.Length` &gt;= 6.25 AND `Sepal.Length` &gt;= 5.15 AND `Sepal.Width` &lt; 3.4) THEN 5.6
WHEN (`Sepal.Width` &gt;= 2.95 AND `Noise` &lt; 0.487095150863752 AND `Petal.Width` &lt; 2.15 AND `Sepal.Length` &lt; 7.2 AND `Sepal.Width` &lt; 3.05 AND `Petal.Width` &gt;= 1.75 AND `Noise` &lt; 0.597033255151473 AND `Sepal.Length` &gt;= 6.25 AND `Sepal.Length` &gt;= 5.15 AND `Sepal.Width` &lt; 3.4) THEN 5.5
END</t>
  </si>
  <si>
    <t xml:space="preserve">CASE
WHEN (`Sepal.Length` &lt; 4.35 AND `Sepal.Width` &lt; 3.25 AND `Species_n` &lt; 1.5) THEN 1.1
WHEN (`Noisy.Sepal.Length` &lt; 14.0047567887697 AND `Sepal.Length` &gt;= 4.35 AND `Sepal.Width` &lt; 3.25 AND `Species_n` &lt; 1.5) THEN 1.3
WHEN (`Noisy.Sepal.Length` &gt;= 14.0047567887697 AND `Sepal.Length` &gt;= 4.35 AND `Sepal.Width` &lt; 3.25 AND `Species_n` &lt; 1.5) THEN 1.6
WHEN (`Noise` &gt;= 0.905299975420348 AND `Sepal.Length` &lt; 5.15 AND `Sepal.Width` &gt;= 3.25 AND `Species_n` &lt; 1.5) THEN 1.9
WHEN (`Sepal.Width` &lt; 3.45 AND `Sepal.Length` &gt;= 5.15 AND `Sepal.Width` &gt;= 3.25 AND `Species_n` &lt; 1.5) THEN 1.6
WHEN (`Species_n` &gt;= 2.5 AND `Petal.Width` &gt;= 1.35 AND `Petal.Width` &lt; 1.75 AND `Species_n` &gt;= 1.5) THEN 4.86666666666667
WHEN (`Sepal.Length` &gt;= 7.05 AND `Petal.Width` &gt;= 2.05 AND `Petal.Width` &gt;= 1.75 AND `Species_n` &gt;= 1.5) THEN 6.35
WHEN (`Petal.Width` &gt;= 0.4 AND `Noise` &lt; 0.905299975420348 AND `Sepal.Length` &lt; 5.15 AND `Sepal.Width` &gt;= 3.25 AND `Species_n` &lt; 1.5) THEN 1.65
WHEN (`Sepal.Width` &lt; 3.6 AND `Sepal.Width` &gt;= 3.45 AND `Sepal.Length` &gt;= 5.15 AND `Sepal.Width` &gt;= 3.25 AND `Species_n` &lt; 1.5) THEN 1.35
WHEN (`Noisy.Sepal.Length` &lt; 6.80786051736213 AND `Noisy.Sepal.Length` &lt; 9.38604959920049 AND `Petal.Width` &lt; 1.35 AND `Petal.Width` &lt; 1.75 AND `Species_n` &gt;= 1.5) THEN 4.05
WHEN (`Noisy.Sepal.Length` &gt;= 6.80786051736213 AND `Noisy.Sepal.Length` &lt; 9.38604959920049 AND `Petal.Width` &lt; 1.35 AND `Petal.Width` &lt; 1.75 AND `Species_n` &gt;= 1.5) THEN 3.46
WHEN (`Sepal.Width` &lt; 2.45 AND `Species_n` &lt; 2.5 AND `Petal.Width` &gt;= 1.35 AND `Petal.Width` &lt; 1.75 AND `Species_n` &gt;= 1.5) THEN 4.5
WHEN (`Noisy.Sepal.Length` &gt;= 13.1147318473551 AND `Petal.Width` &lt; 1.95 AND `Petal.Width` &lt; 2.05 AND `Petal.Width` &gt;= 1.75 AND `Species_n` &gt;= 1.5) THEN 4.85
WHEN (`Noise` &lt; 0.196065326221287 AND `Petal.Width` &gt;= 1.95 AND `Petal.Width` &lt; 2.05 AND `Petal.Width` &gt;= 1.75 AND `Species_n` &gt;= 1.5) THEN 6.7
WHEN (`Noise` &gt;= 0.196065326221287 AND `Petal.Width` &gt;= 1.95 AND `Petal.Width` &lt; 2.05 AND `Petal.Width` &gt;= 1.75 AND `Species_n` &gt;= 1.5) THEN 5.12
WHEN (`Noisy.Sepal.Length` &lt; 10.92524370295 AND `Petal.Width` &lt; 0.4 AND `Noise` &lt; 0.905299975420348 AND `Sepal.Length` &lt; 5.15 AND `Sepal.Width` &gt;= 3.25 AND `Species_n` &lt; 1.5) THEN 1.4
WHEN (`Noisy.Sepal.Length` &gt;= 10.92524370295 AND `Petal.Width` &lt; 0.4 AND `Noise` &lt; 0.905299975420348 AND `Sepal.Length` &lt; 5.15 AND `Sepal.Width` &gt;= 3.25 AND `Species_n` &lt; 1.5) THEN 1.45
WHEN (`Noisy.Sepal.Length` &lt; 14.0961173497606 AND `Sepal.Width` &gt;= 3.6 AND `Sepal.Width` &gt;= 3.45 AND `Sepal.Length` &gt;= 5.15 AND `Sepal.Width` &gt;= 3.25 AND `Species_n` &lt; 1.5) THEN 1.42
WHEN (`Noisy.Sepal.Length` &gt;= 14.0961173497606 AND `Sepal.Width` &gt;= 3.6 AND `Sepal.Width` &gt;= 3.45 AND `Sepal.Length` &gt;= 5.15 AND `Sepal.Width` &gt;= 3.25 AND `Species_n` &lt; 1.5) THEN 1.7
WHEN (`Sepal.Width` &lt; 2.45 AND `Petal.Width` &lt; 1.15 AND `Noisy.Sepal.Length` &gt;= 9.38604959920049 AND `Petal.Width` &lt; 1.35 AND `Petal.Width` &lt; 1.75 AND `Species_n` &gt;= 1.5) THEN 3.6
WHEN (`Sepal.Width` &gt;= 2.45 AND `Petal.Width` &lt; 1.15 AND `Noisy.Sepal.Length` &gt;= 9.38604959920049 AND `Petal.Width` &lt; 1.35 AND `Petal.Width` &lt; 1.75 AND `Species_n` &gt;= 1.5) THEN 3.9
WHEN (`Noise` &lt; 0.245539929368533 AND `Petal.Width` &gt;= 1.15 AND `Noisy.Sepal.Length` &gt;= 9.38604959920049 AND `Petal.Width` &lt; 1.35 AND `Petal.Width` &lt; 1.75 AND `Species_n` &gt;= 1.5) THEN 4.4
WHEN (`Sepal.Width` &lt; 2.75 AND `Sepal.Width` &gt;= 2.45 AND `Species_n` &lt; 2.5 AND `Petal.Width` &gt;= 1.35 AND `Petal.Width` &lt; 1.75 AND `Species_n` &gt;= 1.5) THEN 5.1
WHEN (`Noisy.Sepal.Length` &lt; 11.0835965370759 AND `Noisy.Sepal.Length` &lt; 13.1147318473551 AND `Petal.Width` &lt; 1.95 AND `Petal.Width` &lt; 2.05 AND `Petal.Width` &gt;= 1.75 AND `Species_n` &gt;= 1.5) THEN 5.35
WHEN (`Noisy.Sepal.Length` &gt;= 11.0835965370759 AND `Noisy.Sepal.Length` &lt; 13.1147318473551 AND `Petal.Width` &lt; 1.95 AND `Petal.Width` &lt; 2.05 AND `Petal.Width` &gt;= 1.75 AND `Species_n` &gt;= 1.5) THEN 5.7
WHEN (`Noisy.Sepal.Length` &lt; 15.5196277583484 AND `Petal.Width` &lt; 2.25 AND `Sepal.Length` &lt; 7.05 AND `Petal.Width` &gt;= 2.05 AND `Petal.Width` &gt;= 1.75 AND `Species_n` &gt;= 1.5) THEN 5.45
WHEN (`Noisy.Sepal.Length` &gt;= 15.5196277583484 AND `Petal.Width` &lt; 2.25 AND `Sepal.Length` &lt; 7.05 AND `Petal.Width` &gt;= 2.05 AND `Petal.Width` &gt;= 1.75 AND `Species_n` &gt;= 1.5) THEN 5.725
WHEN (`Noise` &gt;= 0.775237879948691 AND `Petal.Width` &gt;= 2.25 AND `Sepal.Length` &lt; 7.05 AND `Petal.Width` &gt;= 2.05 AND `Petal.Width` &gt;= 1.75 AND `Species_n` &gt;= 1.5) THEN 5.2
WHEN (`Petal.Width` &lt; 1.25 AND `Noise` &gt;= 0.245539929368533 AND `Petal.Width` &gt;= 1.15 AND `Noisy.Sepal.Length` &gt;= 9.38604959920049 AND `Petal.Width` &lt; 1.35 AND `Petal.Width` &lt; 1.75 AND `Species_n` &gt;= 1.5) THEN 4.05
WHEN (`Sepal.Length` &lt; 5.85 AND `Sepal.Width` &gt;= 2.75 AND `Sepal.Width` &gt;= 2.45 AND `Species_n` &lt; 2.5 AND `Petal.Width` &gt;= 1.35 AND `Petal.Width` &lt; 1.75 AND `Species_n` &gt;= 1.5) THEN 4.5
WHEN (`Sepal.Width` &lt; 3.3 AND `Noise` &lt; 0.775237879948691 AND `Petal.Width` &gt;= 2.25 AND `Sepal.Length` &lt; 7.05 AND `Petal.Width` &gt;= 2.05 AND `Petal.Width` &gt;= 1.75 AND `Species_n` &gt;= 1.5) THEN 5.64
WHEN (`Sepal.Width` &gt;= 3.3 AND `Noise` &lt; 0.775237879948691 AND `Petal.Width` &gt;= 2.25 AND `Sepal.Length` &lt; 7.05 AND `Petal.Width` &gt;= 2.05 AND `Petal.Width` &gt;= 1.75 AND `Species_n` &gt;= 1.5) THEN 5.6
WHEN (`Sepal.Length` &lt; 5.9 AND `Petal.Width` &gt;= 1.25 AND `Noise` &gt;= 0.245539929368533 AND `Petal.Width` &gt;= 1.15 AND `Noisy.Sepal.Length` &gt;= 9.38604959920049 AND `Petal.Width` &lt; 1.35 AND `Petal.Width` &lt; 1.75 AND `Species_n` &gt;= 1.5) THEN 4.2
WHEN (`Sepal.Length` &gt;= 5.9 AND `Petal.Width` &gt;= 1.25 AND `Noise` &gt;= 0.245539929368533 AND `Petal.Width` &gt;= 1.15 AND `Noisy.Sepal.Length` &gt;= 9.38604959920049 AND `Petal.Width` &lt; 1.35 AND `Petal.Width` &lt; 1.75 AND `Species_n` &gt;= 1.5) THEN 4.0
WHEN (`Noise` &gt;= 0.437462622998282 AND `Sepal.Length` &gt;= 5.85 AND `Sepal.Width` &gt;= 2.75 AND `Sepal.Width` &gt;= 2.45 AND `Species_n` &lt; 2.5 AND `Petal.Width` &gt;= 1.35 AND `Petal.Width` &lt; 1.75 AND `Species_n` &gt;= 1.5) THEN 4.75
WHEN (`Noisy.Sepal.Length` &lt; 9.44616212476976 AND `Noise` &lt; 0.437462622998282 AND `Sepal.Length` &gt;= 5.85 AND `Sepal.Width` &gt;= 2.75 AND `Sepal.Width` &gt;= 2.45 AND `Species_n` &lt; 2.5 AND `Petal.Width` &gt;= 1.35 AND `Petal.Width` &lt; 1.75 AND `Species_n` &gt;= 1.5) THEN 4.6
WHEN (`Noisy.Sepal.Length` &gt;= 9.44616212476976 AND `Noise` &lt; 0.437462622998282 AND `Sepal.Length` &gt;= 5.85 AND `Sepal.Width` &gt;= 2.75 AND `Sepal.Width` &gt;= 2.45 AND `Species_n` &lt; 2.5 AND `Petal.Width` &gt;= 1.35 AND `Petal.Width` &lt; 1.75 AND `Species_n` &gt;= 1.5) THEN 4.7
END</t>
  </si>
  <si>
    <t xml:space="preserve">CASE
WHEN (`Noise` &gt;= 0.905299975420348 AND `Species_n` &lt; 1.5) THEN 1.65
WHEN (`Petal.Width` &gt;= 0.45 AND `Noise` &lt; 0.905299975420348 AND `Species_n` &lt; 1.5) THEN 1.65
WHEN (`Sepal.Length` &lt; 5.15 AND `Petal.Width` &lt; 1.55 AND `Species_n` &gt;= 1.5) THEN 3.225
WHEN (`Species_n` &gt;= 2.5 AND `Sepal.Length` &gt;= 5.15 AND `Petal.Width` &lt; 1.55 AND `Species_n` &gt;= 1.5) THEN 5.05
WHEN (`Noisy.Sepal.Length` &lt; 5.76671118000522 AND `Sepal.Length` &lt; 7.05 AND `Petal.Width` &gt;= 1.55 AND `Species_n` &gt;= 1.5) THEN 4.5
WHEN (`Petal.Width` &lt; 1.7 AND `Sepal.Length` &gt;= 7.05 AND `Petal.Width` &gt;= 1.55 AND `Species_n` &gt;= 1.5) THEN 5.8
WHEN (`Sepal.Length` &gt;= 5.3 AND `Noise` &lt; 0.207353976322338 AND `Petal.Width` &lt; 0.45 AND `Noise` &lt; 0.905299975420348 AND `Species_n` &lt; 1.5) THEN 1.3
WHEN (`Petal.Width` &gt;= 0.35 AND `Noise` &gt;= 0.207353976322338 AND `Petal.Width` &lt; 0.45 AND `Noise` &lt; 0.905299975420348 AND `Species_n` &lt; 1.5) THEN 1.5
WHEN (`Noise` &lt; 0.154832787928171 AND `Petal.Width` &gt;= 1.7 AND `Sepal.Length` &gt;= 7.05 AND `Petal.Width` &gt;= 1.55 AND `Species_n` &gt;= 1.5) THEN 6.7
WHEN (`Noise` &gt;= 0.154832787928171 AND `Petal.Width` &gt;= 1.7 AND `Sepal.Length` &gt;= 7.05 AND `Petal.Width` &gt;= 1.55 AND `Species_n` &gt;= 1.5) THEN 6.34
WHEN (`Noise` &lt; 0.0504177941475064 AND `Sepal.Length` &lt; 5.3 AND `Noise` &lt; 0.207353976322338 AND `Petal.Width` &lt; 0.45 AND `Noise` &lt; 0.905299975420348 AND `Species_n` &lt; 1.5) THEN 1.4
WHEN (`Noise` &gt;= 0.0504177941475064 AND `Sepal.Length` &lt; 5.3 AND `Noise` &lt; 0.207353976322338 AND `Petal.Width` &lt; 0.45 AND `Noise` &lt; 0.905299975420348 AND `Species_n` &lt; 1.5) THEN 1.5
WHEN (`Sepal.Length` &lt; 4.5 AND `Petal.Width` &lt; 0.35 AND `Noise` &gt;= 0.207353976322338 AND `Petal.Width` &lt; 0.45 AND `Noise` &lt; 0.905299975420348 AND `Species_n` &lt; 1.5) THEN 1.3
WHEN (`Noise` &lt; 0.308002253528684 AND `Sepal.Length` &lt; 6.2 AND `Species_n` &lt; 2.5 AND `Sepal.Length` &gt;= 5.15 AND `Petal.Width` &lt; 1.55 AND `Species_n` &gt;= 1.5) THEN 4.5
WHEN (`Petal.Width` &lt; 1.35 AND `Sepal.Length` &gt;= 6.2 AND `Species_n` &lt; 2.5 AND `Sepal.Length` &gt;= 5.15 AND `Petal.Width` &lt; 1.55 AND `Species_n` &gt;= 1.5) THEN 4.36666666666667
WHEN (`Petal.Width` &lt; 1.85 AND `Sepal.Length` &lt; 6.15 AND `Noisy.Sepal.Length` &gt;= 5.76671118000522 AND `Sepal.Length` &lt; 7.05 AND `Petal.Width` &gt;= 1.55 AND `Species_n` &gt;= 1.5) THEN 4.93333333333333
WHEN (`Noise` &gt;= 0.55802389071323 AND `Sepal.Length` &gt;= 4.5 AND `Petal.Width` &lt; 0.35 AND `Noise` &gt;= 0.207353976322338 AND `Petal.Width` &lt; 0.45 AND `Noise` &lt; 0.905299975420348 AND `Species_n` &lt; 1.5) THEN 1.5
WHEN (`Noisy.Sepal.Length` &gt;= 13.3829594893847 AND `Noise` &gt;= 0.308002253528684 AND `Sepal.Length` &lt; 6.2 AND `Species_n` &lt; 2.5 AND `Sepal.Length` &gt;= 5.15 AND `Petal.Width` &lt; 1.55 AND `Species_n` &gt;= 1.5) THEN 4.7
WHEN (`Noisy.Sepal.Length` &gt;= 12.2064982839394 AND `Petal.Width` &gt;= 1.35 AND `Sepal.Length` &gt;= 6.2 AND `Species_n` &lt; 2.5 AND `Sepal.Length` &gt;= 5.15 AND `Petal.Width` &lt; 1.55 AND `Species_n` &gt;= 1.5) THEN 4.575
WHEN (`Sepal.Length` &lt; 5.7 AND `Petal.Width` &gt;= 1.85 AND `Sepal.Length` &lt; 6.15 AND `Noisy.Sepal.Length` &gt;= 5.76671118000522 AND `Sepal.Length` &lt; 7.05 AND `Petal.Width` &gt;= 1.55 AND `Species_n` &gt;= 1.5) THEN 4.9
WHEN (`Sepal.Length` &gt;= 5.7 AND `Petal.Width` &gt;= 1.85 AND `Sepal.Length` &lt; 6.15 AND `Noisy.Sepal.Length` &gt;= 5.76671118000522 AND `Sepal.Length` &lt; 7.05 AND `Petal.Width` &gt;= 1.55 AND `Species_n` &gt;= 1.5) THEN 5.1
WHEN (`Noise` &lt; 0.079221113352105 AND `Noise` &lt; 0.363866494968534 AND `Sepal.Length` &gt;= 6.15 AND `Noisy.Sepal.Length` &gt;= 5.76671118000522 AND `Sepal.Length` &lt; 7.05 AND `Petal.Width` &gt;= 1.55 AND `Species_n` &gt;= 1.5) THEN 5.6
WHEN (`Noise` &gt;= 0.079221113352105 AND `Noise` &lt; 0.363866494968534 AND `Sepal.Length` &gt;= 6.15 AND `Noisy.Sepal.Length` &gt;= 5.76671118000522 AND `Sepal.Length` &lt; 7.05 AND `Petal.Width` &gt;= 1.55 AND `Species_n` &gt;= 1.5) THEN 5.25
WHEN (`Noise` &gt;= 0.447445110767148 AND `Noise` &lt; 0.55802389071323 AND `Sepal.Length` &gt;= 4.5 AND `Petal.Width` &lt; 0.35 AND `Noise` &gt;= 0.207353976322338 AND `Petal.Width` &lt; 0.45 AND `Noise` &lt; 0.905299975420348 AND `Species_n` &lt; 1.5) THEN 1.3
WHEN (`Sepal.Width` &gt;= 2.95 AND `Noisy.Sepal.Length` &lt; 13.3829594893847 AND `Noise` &gt;= 0.308002253528684 AND `Sepal.Length` &lt; 6.2 AND `Species_n` &lt; 2.5 AND `Sepal.Length` &gt;= 5.15 AND `Petal.Width` &lt; 1.55 AND `Species_n` &gt;= 1.5) THEN 4.6
WHEN (`Sepal.Width` &lt; 2.65 AND `Noisy.Sepal.Length` &lt; 12.2064982839394 AND `Petal.Width` &gt;= 1.35 AND `Sepal.Length` &gt;= 6.2 AND `Species_n` &lt; 2.5 AND `Sepal.Length` &gt;= 5.15 AND `Petal.Width` &lt; 1.55 AND `Species_n` &gt;= 1.5) THEN 4.9
WHEN (`Petal.Width` &lt; 2.45 AND `Sepal.Length` &lt; 6.6 AND `Noise` &gt;= 0.363866494968534 AND `Sepal.Length` &gt;= 6.15 AND `Noisy.Sepal.Length` &gt;= 5.76671118000522 AND `Sepal.Length` &lt; 7.05 AND `Petal.Width` &gt;= 1.55 AND `Species_n` &gt;= 1.5) THEN 5.6
WHEN (`Petal.Width` &gt;= 2.45 AND `Sepal.Length` &lt; 6.6 AND `Noise` &gt;= 0.363866494968534 AND `Sepal.Length` &gt;= 6.15 AND `Noisy.Sepal.Length` &gt;= 5.76671118000522 AND `Sepal.Length` &lt; 7.05 AND `Petal.Width` &gt;= 1.55 AND `Species_n` &gt;= 1.5) THEN 6.0
WHEN (`Noisy.Sepal.Length` &lt; 12.9210148351733 AND `Sepal.Length` &gt;= 6.6 AND `Noise` &gt;= 0.363866494968534 AND `Sepal.Length` &gt;= 6.15 AND `Noisy.Sepal.Length` &gt;= 5.76671118000522 AND `Sepal.Length` &lt; 7.05 AND `Petal.Width` &gt;= 1.55 AND `Species_n` &gt;= 1.5) THEN 5.725
WHEN (`Noisy.Sepal.Length` &gt;= 12.9210148351733 AND `Sepal.Length` &gt;= 6.6 AND `Noise` &gt;= 0.363866494968534 AND `Sepal.Length` &gt;= 6.15 AND `Noisy.Sepal.Length` &gt;= 5.76671118000522 AND `Sepal.Length` &lt; 7.05 AND `Petal.Width` &gt;= 1.55 AND `Species_n` &gt;= 1.5) THEN 5.36666666666667
WHEN (`Sepal.Width` &lt; 3.15 AND `Noise` &lt; 0.447445110767148 AND `Noise` &lt; 0.55802389071323 AND `Sepal.Length` &gt;= 4.5 AND `Petal.Width` &lt; 0.35 AND `Noise` &gt;= 0.207353976322338 AND `Petal.Width` &lt; 0.45 AND `Noise` &lt; 0.905299975420348 AND `Species_n` &lt; 1.5) THEN 1.5
WHEN (`Sepal.Width` &gt;= 3.15 AND `Noise` &lt; 0.447445110767148 AND `Noise` &lt; 0.55802389071323 AND `Sepal.Length` &gt;= 4.5 AND `Petal.Width` &lt; 0.35 AND `Noise` &gt;= 0.207353976322338 AND `Petal.Width` &lt; 0.45 AND `Noise` &lt; 0.905299975420348 AND `Species_n` &lt; 1.5) THEN 1.36
WHEN (`Sepal.Width` &gt;= 2.85 AND `Sepal.Width` &lt; 2.95 AND `Noisy.Sepal.Length` &lt; 13.3829594893847 AND `Noise` &gt;= 0.308002253528684 AND `Sepal.Length` &lt; 6.2 AND `Species_n` &lt; 2.5 AND `Sepal.Length` &gt;= 5.15 AND `Petal.Width` &lt; 1.55 AND `Species_n` &gt;= 1.5) THEN 3.6
WHEN (`Noisy.Sepal.Length` &lt; 9.44616212476976 AND `Sepal.Width` &gt;= 2.65 AND `Noisy.Sepal.Length` &lt; 12.2064982839394 AND `Petal.Width` &gt;= 1.35 AND `Sepal.Length` &gt;= 6.2 AND `Species_n` &lt; 2.5 AND `Sepal.Length` &gt;= 5.15 AND `Petal.Width` &lt; 1.55 AND `Species_n` &gt;= 1.5) THEN 4.6
WHEN (`Noisy.Sepal.Length` &gt;= 9.44616212476976 AND `Sepal.Width` &gt;= 2.65 AND `Noisy.Sepal.Length` &lt; 12.2064982839394 AND `Petal.Width` &gt;= 1.35 AND `Sepal.Length` &gt;= 6.2 AND `Species_n` &lt; 2.5 AND `Sepal.Length` &gt;= 5.15 AND `Petal.Width` &lt; 1.55 AND `Species_n` &gt;= 1.5) THEN 4.7
WHEN (`Petal.Width` &lt; 1.2 AND `Sepal.Width` &lt; 2.85 AND `Sepal.Width` &lt; 2.95 AND `Noisy.Sepal.Length` &lt; 13.3829594893847 AND `Noise` &gt;= 0.308002253528684 AND `Sepal.Length` &lt; 6.2 AND `Species_n` &lt; 2.5 AND `Sepal.Length` &gt;= 5.15 AND `Petal.Width` &lt; 1.55 AND `Species_n` &gt;= 1.5) THEN 3.75
WHEN (`Noise` &lt; 0.355985902599059 AND `Petal.Width` &gt;= 1.2 AND `Sepal.Width` &lt; 2.85 AND `Sepal.Width` &lt; 2.95 AND `Noisy.Sepal.Length` &lt; 13.3829594893847 AND `Noise` &gt;= 0.308002253528684 AND `Sepal.Length` &lt; 6.2 AND `Species_n` &lt; 2.5 AND `Sepal.Length` &gt;= 5.15 AND `Petal.Width` &lt; 1.55 AND `Species_n` &gt;= 1.5) THEN 4.2
WHEN (`Noise` &gt;= 0.355985902599059 AND `Petal.Width` &gt;= 1.2 AND `Sepal.Width` &lt; 2.85 AND `Sepal.Width` &lt; 2.95 AND `Noisy.Sepal.Length` &lt; 13.3829594893847 AND `Noise` &gt;= 0.308002253528684 AND `Sepal.Length` &lt; 6.2 AND `Species_n` &lt; 2.5 AND `Sepal.Length` &gt;= 5.15 AND `Petal.Width` &lt; 1.55 AND `Species_n` &gt;= 1.5) THEN 3.96
END</t>
  </si>
  <si>
    <t xml:space="preserve">CASE
WHEN (`Sepal.Width` &lt; 2.7 AND `Sepal.Length` &lt; 5.3 AND `Sepal.Width` &lt; 3.15) THEN 3.42
WHEN (`Species_n` &lt; 2.5 AND `Sepal.Length` &gt;= 5.85 AND `Sepal.Width` &gt;= 3.15) THEN 4.7
WHEN (`Sepal.Length` &lt; 4.35 AND `Sepal.Width` &gt;= 2.7 AND `Sepal.Length` &lt; 5.3 AND `Sepal.Width` &lt; 3.15) THEN 1.1
WHEN (`Sepal.Length` &gt;= 4.35 AND `Sepal.Width` &gt;= 2.7 AND `Sepal.Length` &lt; 5.3 AND `Sepal.Width` &lt; 3.15) THEN 1.42
WHEN (`Sepal.Length` &gt;= 7.05 AND `Species_n` &gt;= 2.5 AND `Sepal.Length` &gt;= 5.3 AND `Sepal.Width` &lt; 3.15) THEN 6.06666666666667
WHEN (`Petal.Width` &gt;= 0.45 AND `Sepal.Length` &lt; 5.05 AND `Sepal.Length` &lt; 5.85 AND `Sepal.Width` &gt;= 3.15) THEN 1.6
WHEN (`Sepal.Width` &lt; 3.35 AND `Sepal.Length` &gt;= 5.05 AND `Sepal.Length` &lt; 5.85 AND `Sepal.Width` &gt;= 3.15) THEN 1.7
WHEN (`Sepal.Length` &gt;= 6.85 AND `Species_n` &gt;= 2.5 AND `Sepal.Length` &gt;= 5.85 AND `Sepal.Width` &gt;= 3.15) THEN 6.22
WHEN (`Petal.Width` &lt; 1.25 AND `Petal.Width` &lt; 1.35 AND `Species_n` &lt; 2.5 AND `Sepal.Length` &gt;= 5.3 AND `Sepal.Width` &lt; 3.15) THEN 4.03333333333333
WHEN (`Petal.Width` &gt;= 1.25 AND `Petal.Width` &lt; 1.35 AND `Species_n` &lt; 2.5 AND `Sepal.Length` &gt;= 5.3 AND `Sepal.Width` &lt; 3.15) THEN 4.23333333333333
WHEN (`Sepal.Length` &lt; 6.05 AND `Petal.Width` &gt;= 1.35 AND `Species_n` &lt; 2.5 AND `Sepal.Length` &gt;= 5.3 AND `Sepal.Width` &lt; 3.15) THEN 5.1
WHEN (`Noisy.Sepal.Length` &gt;= 13.2900179653428 AND `Sepal.Length` &lt; 7.05 AND `Species_n` &gt;= 2.5 AND `Sepal.Length` &gt;= 5.3 AND `Sepal.Width` &lt; 3.15) THEN 4.96
WHEN (`Noise` &gt;= 0.858128513093106 AND `Petal.Width` &lt; 0.45 AND `Sepal.Length` &lt; 5.05 AND `Sepal.Length` &lt; 5.85 AND `Sepal.Width` &gt;= 3.15) THEN 1.3
WHEN (`Petal.Width` &gt;= 0.35 AND `Sepal.Width` &gt;= 3.35 AND `Sepal.Length` &gt;= 5.05 AND `Sepal.Length` &lt; 5.85 AND `Sepal.Width` &gt;= 3.15) THEN 1.4
WHEN (`Sepal.Width` &lt; 3.25 AND `Sepal.Length` &lt; 6.85 AND `Species_n` &gt;= 2.5 AND `Sepal.Length` &gt;= 5.85 AND `Sepal.Width` &gt;= 3.15) THEN 5.23333333333333
WHEN (`Sepal.Length` &gt;= 6.8 AND `Sepal.Length` &gt;= 6.05 AND `Petal.Width` &gt;= 1.35 AND `Species_n` &lt; 2.5 AND `Sepal.Length` &gt;= 5.3 AND `Sepal.Width` &lt; 3.15) THEN 4.9
WHEN (`Noise` &gt;= 0.622152899042703 AND `Noisy.Sepal.Length` &lt; 13.2900179653428 AND `Sepal.Length` &lt; 7.05 AND `Species_n` &gt;= 2.5 AND `Sepal.Length` &gt;= 5.3 AND `Sepal.Width` &lt; 3.15) THEN 5.06666666666667
WHEN (`Noisy.Sepal.Length` &lt; 8.83411695384421 AND `Noise` &lt; 0.858128513093106 AND `Petal.Width` &lt; 0.45 AND `Sepal.Length` &lt; 5.05 AND `Sepal.Length` &lt; 5.85 AND `Sepal.Width` &gt;= 3.15) THEN 1.4
WHEN (`Noise` &lt; 0.774271911941469 AND `Sepal.Width` &gt;= 3.25 AND `Sepal.Length` &lt; 6.85 AND `Species_n` &gt;= 2.5 AND `Sepal.Length` &gt;= 5.85 AND `Sepal.Width` &gt;= 3.15) THEN 5.8
WHEN (`Noise` &gt;= 0.774271911941469 AND `Sepal.Width` &gt;= 3.25 AND `Sepal.Length` &lt; 6.85 AND `Species_n` &gt;= 2.5 AND `Sepal.Length` &gt;= 5.85 AND `Sepal.Width` &gt;= 3.15) THEN 5.4
WHEN (`Noisy.Sepal.Length` &gt;= 12.2064982839394 AND `Sepal.Length` &lt; 6.8 AND `Sepal.Length` &gt;= 6.05 AND `Petal.Width` &gt;= 1.35 AND `Species_n` &lt; 2.5 AND `Sepal.Length` &gt;= 5.3 AND `Sepal.Width` &lt; 3.15) THEN 4.5
WHEN (`Noise` &gt;= 0.439258580910973 AND `Noise` &lt; 0.622152899042703 AND `Noisy.Sepal.Length` &lt; 13.2900179653428 AND `Sepal.Length` &lt; 7.05 AND `Species_n` &gt;= 2.5 AND `Sepal.Length` &gt;= 5.3 AND `Sepal.Width` &lt; 3.15) THEN 5.66666666666667
WHEN (`Noise` &lt; 0.226693587843329 AND `Noisy.Sepal.Length` &gt;= 8.83411695384421 AND `Noise` &lt; 0.858128513093106 AND `Petal.Width` &lt; 0.45 AND `Sepal.Length` &lt; 5.05 AND `Sepal.Length` &lt; 5.85 AND `Sepal.Width` &gt;= 3.15) THEN 1.4
WHEN (`Noise` &gt;= 0.226693587843329 AND `Noisy.Sepal.Length` &gt;= 8.83411695384421 AND `Noise` &lt; 0.858128513093106 AND `Petal.Width` &lt; 0.45 AND `Sepal.Length` &lt; 5.05 AND `Sepal.Length` &lt; 5.85 AND `Sepal.Width` &gt;= 3.15) THEN 1.3
WHEN (`Noise` &gt;= 0.933859034208581 AND `Sepal.Width` &lt; 3.75 AND `Petal.Width` &lt; 0.35 AND `Sepal.Width` &gt;= 3.35 AND `Sepal.Length` &gt;= 5.05 AND `Sepal.Length` &lt; 5.85 AND `Sepal.Width` &gt;= 3.15) THEN 1.7
WHEN (`Noise` &lt; 0.822765225660987 AND `Sepal.Width` &gt;= 3.75 AND `Petal.Width` &lt; 0.35 AND `Sepal.Width` &gt;= 3.35 AND `Sepal.Length` &gt;= 5.05 AND `Sepal.Length` &lt; 5.85 AND `Sepal.Width` &gt;= 3.15) THEN 1.55
WHEN (`Noise` &gt;= 0.822765225660987 AND `Sepal.Width` &gt;= 3.75 AND `Petal.Width` &lt; 0.35 AND `Sepal.Width` &gt;= 3.35 AND `Sepal.Length` &gt;= 5.05 AND `Sepal.Length` &lt; 5.85 AND `Sepal.Width` &gt;= 3.15) THEN 1.5
WHEN (`Sepal.Length` &lt; 6.2 AND `Noisy.Sepal.Length` &lt; 12.2064982839394 AND `Sepal.Length` &lt; 6.8 AND `Sepal.Length` &gt;= 6.05 AND `Petal.Width` &gt;= 1.35 AND `Species_n` &lt; 2.5 AND `Sepal.Length` &gt;= 5.3 AND `Sepal.Width` &lt; 3.15) THEN 4.6
WHEN (`Sepal.Length` &gt;= 6.2 AND `Noisy.Sepal.Length` &lt; 12.2064982839394 AND `Sepal.Length` &lt; 6.8 AND `Sepal.Length` &gt;= 6.05 AND `Petal.Width` &gt;= 1.35 AND `Species_n` &lt; 2.5 AND `Sepal.Length` &gt;= 5.3 AND `Sepal.Width` &lt; 3.15) THEN 4.74
WHEN (`Noisy.Sepal.Length` &gt;= 10.6667151032481 AND `Noise` &lt; 0.439258580910973 AND `Noise` &lt; 0.622152899042703 AND `Noisy.Sepal.Length` &lt; 13.2900179653428 AND `Sepal.Length` &lt; 7.05 AND `Species_n` &gt;= 2.5 AND `Sepal.Length` &gt;= 5.3 AND `Sepal.Width` &lt; 3.15) THEN 5.6
WHEN (`Noisy.Sepal.Length` &lt; 13.6695363509469 AND `Noise` &lt; 0.933859034208581 AND `Sepal.Width` &lt; 3.75 AND `Petal.Width` &lt; 0.35 AND `Sepal.Width` &gt;= 3.35 AND `Sepal.Length` &gt;= 5.05 AND `Sepal.Length` &lt; 5.85 AND `Sepal.Width` &gt;= 3.15) THEN 1.48
WHEN (`Noisy.Sepal.Length` &gt;= 13.6695363509469 AND `Noise` &lt; 0.933859034208581 AND `Sepal.Width` &lt; 3.75 AND `Petal.Width` &lt; 0.35 AND `Sepal.Width` &gt;= 3.35 AND `Sepal.Length` &gt;= 5.05 AND `Sepal.Length` &lt; 5.85 AND `Sepal.Width` &gt;= 3.15) THEN 1.3
WHEN (`Noise` &lt; 0.301368010346778 AND `Noisy.Sepal.Length` &lt; 10.6667151032481 AND `Noise` &lt; 0.439258580910973 AND `Noise` &lt; 0.622152899042703 AND `Noisy.Sepal.Length` &lt; 13.2900179653428 AND `Sepal.Length` &lt; 7.05 AND `Species_n` &gt;= 2.5 AND `Sepal.Length` &gt;= 5.3 AND `Sepal.Width` &lt; 3.15) THEN 5.2
WHEN (`Noise` &gt;= 0.301368010346778 AND `Noisy.Sepal.Length` &lt; 10.6667151032481 AND `Noise` &lt; 0.439258580910973 AND `Noise` &lt; 0.622152899042703 AND `Noisy.Sepal.Length` &lt; 13.2900179653428 AND `Sepal.Length` &lt; 7.05 AND `Species_n` &gt;= 2.5 AND `Sepal.Length` &gt;= 5.3 AND `Sepal.Width` &lt; 3.15) THEN 5.06666666666667
END</t>
  </si>
  <si>
    <t xml:space="preserve">CASE
WHEN (`Sepal.Width` &gt;= 3.85 AND `Sepal.Length` &gt;= 5.05 AND `Species_n` &lt; 1.5) THEN 1.4
WHEN (`Sepal.Length` &lt; 5.25 AND `Sepal.Length` &lt; 5.75 AND `Species_n` &gt;= 1.5) THEN 3.15
WHEN (`Sepal.Length` &lt; 4.95 AND `Sepal.Width` &lt; 3.15 AND `Sepal.Length` &lt; 5.05 AND `Species_n` &lt; 1.5) THEN 1.46
WHEN (`Sepal.Length` &gt;= 4.95 AND `Sepal.Width` &lt; 3.15 AND `Sepal.Length` &lt; 5.05 AND `Species_n` &lt; 1.5) THEN 1.6
WHEN (`Noisy.Sepal.Length` &lt; 8.83411695384421 AND `Sepal.Width` &gt;= 3.15 AND `Sepal.Length` &lt; 5.05 AND `Species_n` &lt; 1.5) THEN 1.4
WHEN (`Petal.Width` &lt; 0.25 AND `Sepal.Width` &lt; 3.85 AND `Sepal.Length` &gt;= 5.05 AND `Species_n` &lt; 1.5) THEN 1.48
WHEN (`Petal.Width` &gt;= 0.25 AND `Sepal.Width` &lt; 3.85 AND `Sepal.Length` &gt;= 5.05 AND `Species_n` &lt; 1.5) THEN 1.7
WHEN (`Species_n` &gt;= 2.5 AND `Sepal.Length` &gt;= 5.25 AND `Sepal.Length` &lt; 5.75 AND `Species_n` &gt;= 1.5) THEN 4.9
WHEN (`Noisy.Sepal.Length` &lt; 12.4504826290533 AND `Noisy.Sepal.Length` &gt;= 8.83411695384421 AND `Sepal.Width` &gt;= 3.15 AND `Sepal.Length` &lt; 5.05 AND `Species_n` &lt; 1.5) THEN 1.25
WHEN (`Noisy.Sepal.Length` &gt;= 12.4504826290533 AND `Noisy.Sepal.Length` &gt;= 8.83411695384421 AND `Sepal.Width` &gt;= 3.15 AND `Sepal.Length` &lt; 5.05 AND `Species_n` &lt; 1.5) THEN 1.32
WHEN (`Noise` &lt; 0.282883013598621 AND `Species_n` &lt; 2.5 AND `Sepal.Length` &gt;= 5.25 AND `Sepal.Length` &lt; 5.75 AND `Species_n` &gt;= 1.5) THEN 4.3
WHEN (`Noisy.Sepal.Length` &lt; 6.71185593944974 AND `Noisy.Sepal.Length` &lt; 11.2751522682141 AND `Petal.Width` &lt; 1.55 AND `Sepal.Length` &gt;= 5.75 AND `Species_n` &gt;= 1.5) THEN 5.0
WHEN (`Noisy.Sepal.Length` &lt; 13.1007370797452 AND `Noisy.Sepal.Length` &gt;= 11.2751522682141 AND `Petal.Width` &lt; 1.55 AND `Sepal.Length` &gt;= 5.75 AND `Species_n` &gt;= 1.5) THEN 3.93333333333333
WHEN (`Noisy.Sepal.Length` &gt;= 13.1007370797452 AND `Noisy.Sepal.Length` &gt;= 11.2751522682141 AND `Petal.Width` &lt; 1.55 AND `Sepal.Length` &gt;= 5.75 AND `Species_n` &gt;= 1.5) THEN 4.5
WHEN (`Sepal.Length` &gt;= 7.3 AND `Petal.Width` &lt; 2.45 AND `Petal.Width` &gt;= 1.55 AND `Sepal.Length` &gt;= 5.75 AND `Species_n` &gt;= 1.5) THEN 6.7
WHEN (`Sepal.Width` &lt; 3.45 AND `Petal.Width` &gt;= 2.45 AND `Petal.Width` &gt;= 1.55 AND `Sepal.Length` &gt;= 5.75 AND `Species_n` &gt;= 1.5) THEN 5.925
WHEN (`Sepal.Width` &gt;= 3.45 AND `Petal.Width` &gt;= 2.45 AND `Petal.Width` &gt;= 1.55 AND `Sepal.Length` &gt;= 5.75 AND `Species_n` &gt;= 1.5) THEN 6.1
WHEN (`Sepal.Width` &gt;= 2.8 AND `Noise` &gt;= 0.282883013598621 AND `Species_n` &lt; 2.5 AND `Sepal.Length` &gt;= 5.25 AND `Sepal.Length` &lt; 5.75 AND `Species_n` &gt;= 1.5) THEN 4.2
WHEN (`Petal.Width` &lt; 1.35 AND `Noisy.Sepal.Length` &gt;= 6.71185593944974 AND `Noisy.Sepal.Length` &lt; 11.2751522682141 AND `Petal.Width` &lt; 1.55 AND `Sepal.Length` &gt;= 5.75 AND `Species_n` &gt;= 1.5) THEN 4.35
WHEN (`Petal.Width` &lt; 1.05 AND `Sepal.Width` &lt; 2.8 AND `Noise` &gt;= 0.282883013598621 AND `Species_n` &lt; 2.5 AND `Sepal.Length` &gt;= 5.25 AND `Sepal.Length` &lt; 5.75 AND `Species_n` &gt;= 1.5) THEN 3.56666666666667
WHEN (`Petal.Width` &gt;= 1.05 AND `Sepal.Width` &lt; 2.8 AND `Noise` &gt;= 0.282883013598621 AND `Species_n` &lt; 2.5 AND `Sepal.Length` &gt;= 5.25 AND `Sepal.Length` &lt; 5.75 AND `Species_n` &gt;= 1.5) THEN 3.925
WHEN (`Sepal.Width` &lt; 2.65 AND `Petal.Width` &gt;= 1.35 AND `Noisy.Sepal.Length` &gt;= 6.71185593944974 AND `Noisy.Sepal.Length` &lt; 11.2751522682141 AND `Petal.Width` &lt; 1.55 AND `Sepal.Length` &gt;= 5.75 AND `Species_n` &gt;= 1.5) THEN 4.9
WHEN (`Sepal.Width` &gt;= 2.65 AND `Petal.Width` &gt;= 1.35 AND `Noisy.Sepal.Length` &gt;= 6.71185593944974 AND `Noisy.Sepal.Length` &lt; 11.2751522682141 AND `Petal.Width` &lt; 1.55 AND `Sepal.Length` &gt;= 5.75 AND `Species_n` &gt;= 1.5) THEN 4.625
WHEN (`Noisy.Sepal.Length` &gt;= 14.6831020071637 AND `Noise` &gt;= 0.627848658477888 AND `Sepal.Length` &lt; 7.3 AND `Petal.Width` &lt; 2.45 AND `Petal.Width` &gt;= 1.55 AND `Sepal.Length` &gt;= 5.75 AND `Species_n` &gt;= 1.5) THEN 5.4
WHEN (`Petal.Width` &lt; 1.95 AND `Noisy.Sepal.Length` &lt; 8.88432388138026 AND `Noise` &lt; 0.627848658477888 AND `Sepal.Length` &lt; 7.3 AND `Petal.Width` &lt; 2.45 AND `Petal.Width` &gt;= 1.55 AND `Sepal.Length` &gt;= 5.75 AND `Species_n` &gt;= 1.5) THEN 5.1
WHEN (`Petal.Width` &gt;= 1.95 AND `Noisy.Sepal.Length` &lt; 8.88432388138026 AND `Noise` &lt; 0.627848658477888 AND `Sepal.Length` &lt; 7.3 AND `Petal.Width` &lt; 2.45 AND `Petal.Width` &gt;= 1.55 AND `Sepal.Length` &gt;= 5.75 AND `Species_n` &gt;= 1.5) THEN 5.22
WHEN (`Sepal.Length` &lt; 6.05 AND `Noisy.Sepal.Length` &gt;= 8.88432388138026 AND `Noise` &lt; 0.627848658477888 AND `Sepal.Length` &lt; 7.3 AND `Petal.Width` &lt; 2.45 AND `Petal.Width` &gt;= 1.55 AND `Sepal.Length` &gt;= 5.75 AND `Species_n` &gt;= 1.5) THEN 5.1
WHEN (`Noise` &lt; 0.817489262786694 AND `Noisy.Sepal.Length` &lt; 14.6831020071637 AND `Noise` &gt;= 0.627848658477888 AND `Sepal.Length` &lt; 7.3 AND `Petal.Width` &lt; 2.45 AND `Petal.Width` &gt;= 1.55 AND `Sepal.Length` &gt;= 5.75 AND `Species_n` &gt;= 1.5) THEN 4.96666666666667
WHEN (`Noise` &gt;= 0.817489262786694 AND `Noisy.Sepal.Length` &lt; 14.6831020071637 AND `Noise` &gt;= 0.627848658477888 AND `Sepal.Length` &lt; 7.3 AND `Petal.Width` &lt; 2.45 AND `Petal.Width` &gt;= 1.55 AND `Sepal.Length` &gt;= 5.75 AND `Species_n` &gt;= 1.5) THEN 5.1
WHEN (`Noisy.Sepal.Length` &lt; 9.63663793019951 AND `Sepal.Length` &gt;= 6.05 AND `Noisy.Sepal.Length` &gt;= 8.88432388138026 AND `Noise` &lt; 0.627848658477888 AND `Sepal.Length` &lt; 7.3 AND `Petal.Width` &lt; 2.45 AND `Petal.Width` &gt;= 1.55 AND `Sepal.Length` &gt;= 5.75 AND `Species_n` &gt;= 1.5) THEN 5.9
WHEN (`Petal.Width` &lt; 1.85 AND `Noisy.Sepal.Length` &gt;= 9.63663793019951 AND `Sepal.Length` &gt;= 6.05 AND `Noisy.Sepal.Length` &gt;= 8.88432388138026 AND `Noise` &lt; 0.627848658477888 AND `Sepal.Length` &lt; 7.3 AND `Petal.Width` &lt; 2.45 AND `Petal.Width` &gt;= 1.55 AND `Sepal.Length` &gt;= 5.75 AND `Species_n` &gt;= 1.5) THEN 5.73333333333333
WHEN (`Noise` &gt;= 0.387998432619497 AND `Petal.Width` &gt;= 1.85 AND `Noisy.Sepal.Length` &gt;= 9.63663793019951 AND `Sepal.Length` &gt;= 6.05 AND `Noisy.Sepal.Length` &gt;= 8.88432388138026 AND `Noise` &lt; 0.627848658477888 AND `Sepal.Length` &lt; 7.3 AND `Petal.Width` &lt; 2.45 AND `Petal.Width` &gt;= 1.55 AND `Sepal.Length` &gt;= 5.75 AND `Species_n` &gt;= 1.5) THEN 5.64
WHEN (`Sepal.Width` &lt; 2.95 AND `Noise` &lt; 0.387998432619497 AND `Petal.Width` &gt;= 1.85 AND `Noisy.Sepal.Length` &gt;= 9.63663793019951 AND `Sepal.Length` &gt;= 6.05 AND `Noisy.Sepal.Length` &gt;= 8.88432388138026 AND `Noise` &lt; 0.627848658477888 AND `Sepal.Length` &lt; 7.3 AND `Petal.Width` &lt; 2.45 AND `Petal.Width` &gt;= 1.55 AND `Sepal.Length` &gt;= 5.75 AND `Species_n` &gt;= 1.5) THEN 5.5
WHEN (`Sepal.Width` &gt;= 2.95 AND `Noise` &lt; 0.387998432619497 AND `Petal.Width` &gt;= 1.85 AND `Noisy.Sepal.Length` &gt;= 9.63663793019951 AND `Sepal.Length` &gt;= 6.05 AND `Noisy.Sepal.Length` &gt;= 8.88432388138026 AND `Noise` &lt; 0.627848658477888 AND `Sepal.Length` &lt; 7.3 AND `Petal.Width` &lt; 2.45 AND `Petal.Width` &gt;= 1.55 AND `Sepal.Length` &gt;= 5.75 AND `Species_n` &gt;= 1.5) THEN 5.33333333333333
END</t>
  </si>
  <si>
    <t xml:space="preserve">CASE
WHEN (`Petal.Width` &gt;= 0.35 AND `Species_n` &lt; 1.5) THEN 1.65
WHEN (`Noisy.Sepal.Length` &gt;= 16.2271797684487 AND `Petal.Width` &gt;= 1.55 AND `Species_n` &gt;= 1.5) THEN 6.53333333333333
WHEN (`Sepal.Length` &gt;= 5.45 AND `Noise` &lt; 0.173885290860198 AND `Petal.Width` &lt; 0.35 AND `Species_n` &lt; 1.5) THEN 1.7
WHEN (`Petal.Width` &lt; 0.15 AND `Noise` &gt;= 0.173885290860198 AND `Petal.Width` &lt; 0.35 AND `Species_n` &lt; 1.5) THEN 1.38
WHEN (`Petal.Width` &gt;= 1.15 AND `Petal.Width` &lt; 1.25 AND `Petal.Width` &lt; 1.55 AND `Species_n` &gt;= 1.5) THEN 3.96666666666667
WHEN (`Noisy.Sepal.Length` &lt; 8.37581972349435 AND `Sepal.Length` &lt; 5.45 AND `Noise` &lt; 0.173885290860198 AND `Petal.Width` &lt; 0.35 AND `Species_n` &lt; 1.5) THEN 1.4
WHEN (`Noisy.Sepal.Length` &gt;= 8.37581972349435 AND `Sepal.Length` &lt; 5.45 AND `Noise` &lt; 0.173885290860198 AND `Petal.Width` &lt; 0.35 AND `Species_n` &lt; 1.5) THEN 1.5
WHEN (`Sepal.Width` &lt; 3.1 AND `Petal.Width` &gt;= 0.15 AND `Noise` &gt;= 0.173885290860198 AND `Petal.Width` &lt; 0.35 AND `Species_n` &lt; 1.5) THEN 1.475
WHEN (`Noisy.Sepal.Length` &lt; 10.2578633067198 AND `Petal.Width` &lt; 1.15 AND `Petal.Width` &lt; 1.25 AND `Petal.Width` &lt; 1.55 AND `Species_n` &gt;= 1.5) THEN 3.24
WHEN (`Noisy.Sepal.Length` &gt;= 10.2578633067198 AND `Petal.Width` &lt; 1.15 AND `Petal.Width` &lt; 1.25 AND `Petal.Width` &lt; 1.55 AND `Species_n` &gt;= 1.5) THEN 3.875
WHEN (`Species_n` &gt;= 2.5 AND `Noisy.Sepal.Length` &lt; 10.9265478827525 AND `Petal.Width` &gt;= 1.25 AND `Petal.Width` &lt; 1.55 AND `Species_n` &gt;= 1.5) THEN 5.05
WHEN (`Petal.Width` &lt; 1.35 AND `Noisy.Sepal.Length` &gt;= 10.9265478827525 AND `Petal.Width` &gt;= 1.25 AND `Petal.Width` &lt; 1.55 AND `Species_n` &gt;= 1.5) THEN 4.25
WHEN (`Sepal.Length` &gt;= 6.95 AND `Petal.Width` &lt; 1.75 AND `Noisy.Sepal.Length` &lt; 16.2271797684487 AND `Petal.Width` &gt;= 1.55 AND `Species_n` &gt;= 1.5) THEN 5.8
WHEN (`Sepal.Width` &lt; 3.3 AND `Sepal.Width` &gt;= 3.1 AND `Petal.Width` &gt;= 0.15 AND `Noise` &gt;= 0.173885290860198 AND `Petal.Width` &lt; 0.35 AND `Species_n` &lt; 1.5) THEN 1.3
WHEN (`Noisy.Sepal.Length` &lt; 12.2784747466445 AND `Petal.Width` &gt;= 1.35 AND `Noisy.Sepal.Length` &gt;= 10.9265478827525 AND `Petal.Width` &gt;= 1.25 AND `Petal.Width` &lt; 1.55 AND `Species_n` &gt;= 1.5) THEN 4.9
WHEN (`Noise` &lt; 0.225811895332299 AND `Sepal.Length` &lt; 6.95 AND `Petal.Width` &lt; 1.75 AND `Noisy.Sepal.Length` &lt; 16.2271797684487 AND `Petal.Width` &gt;= 1.55 AND `Species_n` &gt;= 1.5) THEN 5.0
WHEN (`Noise` &gt;= 0.225811895332299 AND `Sepal.Length` &lt; 6.95 AND `Petal.Width` &lt; 1.75 AND `Noisy.Sepal.Length` &lt; 16.2271797684487 AND `Petal.Width` &gt;= 1.55 AND `Species_n` &gt;= 1.5) THEN 4.62
WHEN (`Noisy.Sepal.Length` &lt; 9.35030710012652 AND `Sepal.Width` &lt; 2.95 AND `Petal.Width` &gt;= 1.75 AND `Noisy.Sepal.Length` &lt; 16.2271797684487 AND `Petal.Width` &gt;= 1.55 AND `Species_n` &gt;= 1.5) THEN 6.3
WHEN (`Noisy.Sepal.Length` &gt;= 9.35030710012652 AND `Sepal.Width` &lt; 2.95 AND `Petal.Width` &gt;= 1.75 AND `Noisy.Sepal.Length` &lt; 16.2271797684487 AND `Petal.Width` &gt;= 1.55 AND `Species_n` &gt;= 1.5) THEN 5.58
WHEN (`Sepal.Length` &lt; 5.05 AND `Sepal.Width` &gt;= 3.3 AND `Sepal.Width` &gt;= 3.1 AND `Petal.Width` &gt;= 0.15 AND `Noise` &gt;= 0.173885290860198 AND `Petal.Width` &lt; 0.35 AND `Species_n` &lt; 1.5) THEN 1.35
WHEN (`Sepal.Length` &gt;= 5.05 AND `Sepal.Width` &gt;= 3.3 AND `Sepal.Width` &gt;= 3.1 AND `Petal.Width` &gt;= 0.15 AND `Noise` &gt;= 0.173885290860198 AND `Petal.Width` &lt; 0.35 AND `Species_n` &lt; 1.5) THEN 1.46
WHEN (`Sepal.Width` &lt; 2.8 AND `Sepal.Length` &lt; 5.65 AND `Species_n` &lt; 2.5 AND `Noisy.Sepal.Length` &lt; 10.9265478827525 AND `Petal.Width` &gt;= 1.25 AND `Petal.Width` &lt; 1.55 AND `Species_n` &gt;= 1.5) THEN 4.075
WHEN (`Sepal.Width` &gt;= 2.8 AND `Sepal.Length` &lt; 5.65 AND `Species_n` &lt; 2.5 AND `Noisy.Sepal.Length` &lt; 10.9265478827525 AND `Petal.Width` &gt;= 1.25 AND `Petal.Width` &lt; 1.55 AND `Species_n` &gt;= 1.5) THEN 3.93333333333333
WHEN (`Sepal.Length` &lt; 6.25 AND `Sepal.Length` &gt;= 5.65 AND `Species_n` &lt; 2.5 AND `Noisy.Sepal.Length` &lt; 10.9265478827525 AND `Petal.Width` &gt;= 1.25 AND `Petal.Width` &lt; 1.55 AND `Species_n` &gt;= 1.5) THEN 4.53333333333333
WHEN (`Sepal.Length` &gt;= 6.25 AND `Sepal.Length` &gt;= 5.65 AND `Species_n` &lt; 2.5 AND `Noisy.Sepal.Length` &lt; 10.9265478827525 AND `Petal.Width` &gt;= 1.25 AND `Petal.Width` &lt; 1.55 AND `Species_n` &gt;= 1.5) THEN 4.3
WHEN (`Sepal.Length` &lt; 6.5 AND `Noisy.Sepal.Length` &gt;= 12.2784747466445 AND `Petal.Width` &gt;= 1.35 AND `Noisy.Sepal.Length` &gt;= 10.9265478827525 AND `Petal.Width` &gt;= 1.25 AND `Petal.Width` &lt; 1.55 AND `Species_n` &gt;= 1.5) THEN 4.55
WHEN (`Sepal.Length` &gt;= 6.5 AND `Noisy.Sepal.Length` &gt;= 12.2784747466445 AND `Petal.Width` &gt;= 1.35 AND `Noisy.Sepal.Length` &gt;= 10.9265478827525 AND `Petal.Width` &gt;= 1.25 AND `Petal.Width` &lt; 1.55 AND `Species_n` &gt;= 1.5) THEN 4.775
WHEN (`Noisy.Sepal.Length` &lt; 9.88419154868461 AND `Petal.Width` &lt; 2.1 AND `Sepal.Width` &gt;= 2.95 AND `Petal.Width` &gt;= 1.75 AND `Noisy.Sepal.Length` &lt; 16.2271797684487 AND `Petal.Width` &gt;= 1.55 AND `Species_n` &gt;= 1.5) THEN 5.5
WHEN (`Noisy.Sepal.Length` &gt;= 9.88419154868461 AND `Petal.Width` &lt; 2.1 AND `Sepal.Width` &gt;= 2.95 AND `Petal.Width` &gt;= 1.75 AND `Noisy.Sepal.Length` &lt; 16.2271797684487 AND `Petal.Width` &gt;= 1.55 AND `Species_n` &gt;= 1.5) THEN 5.1
WHEN (`Noisy.Sepal.Length` &lt; 10.3927917656954 AND `Petal.Width` &gt;= 2.1 AND `Sepal.Width` &gt;= 2.95 AND `Petal.Width` &gt;= 1.75 AND `Noisy.Sepal.Length` &lt; 16.2271797684487 AND `Petal.Width` &gt;= 1.55 AND `Species_n` &gt;= 1.5) THEN 5.74
WHEN (`Petal.Width` &lt; 2.25 AND `Noisy.Sepal.Length` &gt;= 10.3927917656954 AND `Petal.Width` &gt;= 2.1 AND `Sepal.Width` &gt;= 2.95 AND `Petal.Width` &gt;= 1.75 AND `Noisy.Sepal.Length` &lt; 16.2271797684487 AND `Petal.Width` &gt;= 1.55 AND `Species_n` &gt;= 1.5) THEN 5.8
WHEN (`Petal.Width` &gt;= 2.25 AND `Noisy.Sepal.Length` &gt;= 10.3927917656954 AND `Petal.Width` &gt;= 2.1 AND `Sepal.Width` &gt;= 2.95 AND `Petal.Width` &gt;= 1.75 AND `Noisy.Sepal.Length` &lt; 16.2271797684487 AND `Petal.Width` &gt;= 1.55 AND `Species_n` &gt;= 1.5) THEN 5.4
END</t>
  </si>
  <si>
    <t xml:space="preserve">CASE
WHEN (`Noise` &lt; 0.0963340781163424 AND `Sepal.Length` &lt; 5.45) THEN 2.95
WHEN (`Species_n` &gt;= 1.5 AND `Noise` &gt;= 0.0963340781163424 AND `Sepal.Length` &lt; 5.45) THEN 3.0
WHEN (`Petal.Width` &lt; 0.6 AND `Sepal.Length` &lt; 5.9 AND `Sepal.Length` &gt;= 5.45) THEN 1.4
WHEN (`Species_n` &gt;= 2.5 AND `Petal.Width` &gt;= 0.6 AND `Sepal.Length` &lt; 5.9 AND `Sepal.Length` &gt;= 5.45) THEN 5.1
WHEN (`Sepal.Length` &lt; 7.45 AND `Sepal.Length` &gt;= 7.05 AND `Sepal.Length` &gt;= 5.9 AND `Sepal.Length` &gt;= 5.45) THEN 6.16666666666667
WHEN (`Sepal.Width` &gt;= 3.55 AND `Noise` &lt; 0.587461521150544 AND `Species_n` &lt; 1.5 AND `Noise` &gt;= 0.0963340781163424 AND `Sepal.Length` &lt; 5.45) THEN 1.0
WHEN (`Sepal.Length` &lt; 5.05 AND `Noise` &gt;= 0.587461521150544 AND `Species_n` &lt; 1.5 AND `Noise` &gt;= 0.0963340781163424 AND `Sepal.Length` &lt; 5.45) THEN 1.35
WHEN (`Sepal.Width` &lt; 2.75 AND `Petal.Width` &lt; 1.7 AND `Sepal.Length` &lt; 7.05 AND `Sepal.Length` &gt;= 5.9 AND `Sepal.Length` &gt;= 5.45) THEN 4.9
WHEN (`Sepal.Length` &lt; 6.2 AND `Petal.Width` &gt;= 1.7 AND `Sepal.Length` &lt; 7.05 AND `Sepal.Length` &gt;= 5.9 AND `Sepal.Length` &gt;= 5.45) THEN 4.83333333333333
WHEN (`Noisy.Sepal.Length` &lt; 17.3200830046553 AND `Sepal.Length` &gt;= 7.45 AND `Sepal.Length` &gt;= 7.05 AND `Sepal.Length` &gt;= 5.9 AND `Sepal.Length` &gt;= 5.45) THEN 6.68
WHEN (`Noisy.Sepal.Length` &gt;= 17.3200830046553 AND `Sepal.Length` &gt;= 7.45 AND `Sepal.Length` &gt;= 7.05 AND `Sepal.Length` &gt;= 5.9 AND `Sepal.Length` &gt;= 5.45) THEN 6.4
WHEN (`Noise` &lt; 0.1612156619085 AND `Sepal.Width` &lt; 3.55 AND `Noise` &lt; 0.587461521150544 AND `Species_n` &lt; 1.5 AND `Noise` &gt;= 0.0963340781163424 AND `Sepal.Length` &lt; 5.45) THEN 1.5
WHEN (`Noisy.Sepal.Length` &lt; 11.0159332374111 AND `Sepal.Length` &gt;= 5.05 AND `Noise` &gt;= 0.587461521150544 AND `Species_n` &lt; 1.5 AND `Noise` &gt;= 0.0963340781163424 AND `Sepal.Length` &lt; 5.45) THEN 1.63333333333333
WHEN (`Noisy.Sepal.Length` &lt; 11.001345876744 AND `Noise` &lt; 0.372205945197493 AND `Species_n` &lt; 2.5 AND `Petal.Width` &gt;= 0.6 AND `Sepal.Length` &lt; 5.9 AND `Sepal.Length` &gt;= 5.45) THEN 4.13333333333333
WHEN (`Noisy.Sepal.Length` &gt;= 11.001345876744 AND `Noise` &lt; 0.372205945197493 AND `Species_n` &lt; 2.5 AND `Petal.Width` &gt;= 0.6 AND `Sepal.Length` &lt; 5.9 AND `Sepal.Length` &gt;= 5.45) THEN 4.3
WHEN (`Noisy.Sepal.Length` &lt; 6.80786051736213 AND `Noise` &gt;= 0.372205945197493 AND `Species_n` &lt; 2.5 AND `Petal.Width` &gt;= 0.6 AND `Sepal.Length` &lt; 5.9 AND `Sepal.Length` &gt;= 5.45) THEN 4.0
WHEN (`Sepal.Length` &gt;= 6.75 AND `Sepal.Width` &gt;= 2.75 AND `Petal.Width` &lt; 1.7 AND `Sepal.Length` &lt; 7.05 AND `Sepal.Length` &gt;= 5.9 AND `Sepal.Length` &gt;= 5.45) THEN 4.84
WHEN (`Noisy.Sepal.Length` &lt; 12.4673579472117 AND `Noise` &gt;= 0.1612156619085 AND `Sepal.Width` &lt; 3.55 AND `Noise` &lt; 0.587461521150544 AND `Species_n` &lt; 1.5 AND `Noise` &gt;= 0.0963340781163424 AND `Sepal.Length` &lt; 5.45) THEN 1.3
WHEN (`Petal.Width` &lt; 0.25 AND `Noisy.Sepal.Length` &gt;= 11.0159332374111 AND `Sepal.Length` &gt;= 5.05 AND `Noise` &gt;= 0.587461521150544 AND `Species_n` &lt; 1.5 AND `Noise` &gt;= 0.0963340781163424 AND `Sepal.Length` &lt; 5.45) THEN 1.52
WHEN (`Petal.Width` &gt;= 0.25 AND `Noisy.Sepal.Length` &gt;= 11.0159332374111 AND `Sepal.Length` &gt;= 5.05 AND `Noise` &gt;= 0.587461521150544 AND `Species_n` &lt; 1.5 AND `Noise` &gt;= 0.0963340781163424 AND `Sepal.Length` &lt; 5.45) THEN 1.5
WHEN (`Noisy.Sepal.Length` &lt; 11.2181260385085 AND `Noisy.Sepal.Length` &gt;= 6.80786051736213 AND `Noise` &gt;= 0.372205945197493 AND `Species_n` &lt; 2.5 AND `Petal.Width` &gt;= 0.6 AND `Sepal.Length` &lt; 5.9 AND `Sepal.Length` &gt;= 5.45) THEN 3.7
WHEN (`Noisy.Sepal.Length` &gt;= 11.2181260385085 AND `Noisy.Sepal.Length` &gt;= 6.80786051736213 AND `Noise` &gt;= 0.372205945197493 AND `Species_n` &lt; 2.5 AND `Petal.Width` &gt;= 0.6 AND `Sepal.Length` &lt; 5.9 AND `Sepal.Length` &gt;= 5.45) THEN 3.9
WHEN (`Sepal.Width` &lt; 2.95 AND `Sepal.Length` &lt; 6.75 AND `Sepal.Width` &gt;= 2.75 AND `Petal.Width` &lt; 1.7 AND `Sepal.Length` &lt; 7.05 AND `Sepal.Length` &gt;= 5.9 AND `Sepal.Length` &gt;= 5.45) THEN 4.2
WHEN (`Sepal.Width` &gt;= 2.95 AND `Sepal.Length` &lt; 6.75 AND `Sepal.Width` &gt;= 2.75 AND `Petal.Width` &lt; 1.7 AND `Sepal.Length` &lt; 7.05 AND `Sepal.Length` &gt;= 5.9 AND `Sepal.Length` &gt;= 5.45) THEN 4.6
WHEN (`Petal.Width` &gt;= 2.45 AND `Sepal.Length` &lt; 6.85 AND `Sepal.Length` &gt;= 6.2 AND `Petal.Width` &gt;= 1.7 AND `Sepal.Length` &lt; 7.05 AND `Sepal.Length` &gt;= 5.9 AND `Sepal.Length` &gt;= 5.45) THEN 5.9
WHEN (`Noise` &lt; 0.312416300992481 AND `Sepal.Length` &gt;= 6.85 AND `Sepal.Length` &gt;= 6.2 AND `Petal.Width` &gt;= 1.7 AND `Sepal.Length` &lt; 7.05 AND `Sepal.Length` &gt;= 5.9 AND `Sepal.Length` &gt;= 5.45) THEN 5.1
WHEN (`Noise` &gt;= 0.312416300992481 AND `Sepal.Length` &gt;= 6.85 AND `Sepal.Length` &gt;= 6.2 AND `Petal.Width` &gt;= 1.7 AND `Sepal.Length` &lt; 7.05 AND `Sepal.Length` &gt;= 5.9 AND `Sepal.Length` &gt;= 5.45) THEN 5.4
WHEN (`Noise` &lt; 0.251170246512629 AND `Noisy.Sepal.Length` &gt;= 12.4673579472117 AND `Noise` &gt;= 0.1612156619085 AND `Sepal.Width` &lt; 3.55 AND `Noise` &lt; 0.587461521150544 AND `Species_n` &lt; 1.5 AND `Noise` &gt;= 0.0963340781163424 AND `Sepal.Length` &lt; 5.45) THEN 1.35
WHEN (`Noise` &gt;= 0.251170246512629 AND `Noisy.Sepal.Length` &gt;= 12.4673579472117 AND `Noise` &gt;= 0.1612156619085 AND `Sepal.Width` &lt; 3.55 AND `Noise` &lt; 0.587461521150544 AND `Species_n` &lt; 1.5 AND `Noise` &gt;= 0.0963340781163424 AND `Sepal.Length` &lt; 5.45) THEN 1.46666666666667
WHEN (`Noise` &gt;= 0.627848658477888 AND `Petal.Width` &lt; 2.45 AND `Sepal.Length` &lt; 6.85 AND `Sepal.Length` &gt;= 6.2 AND `Petal.Width` &gt;= 1.7 AND `Sepal.Length` &lt; 7.05 AND `Sepal.Length` &gt;= 5.9 AND `Sepal.Length` &gt;= 5.45) THEN 5.1
WHEN (`Sepal.Length` &gt;= 6.75 AND `Noise` &lt; 0.627848658477888 AND `Petal.Width` &lt; 2.45 AND `Sepal.Length` &lt; 6.85 AND `Sepal.Length` &gt;= 6.2 AND `Petal.Width` &gt;= 1.7 AND `Sepal.Length` &lt; 7.05 AND `Sepal.Length` &gt;= 5.9 AND `Sepal.Length` &gt;= 5.45) THEN 5.9
WHEN (`Noisy.Sepal.Length` &lt; 11.82418307513 AND `Sepal.Length` &lt; 6.75 AND `Noise` &lt; 0.627848658477888 AND `Petal.Width` &lt; 2.45 AND `Sepal.Length` &lt; 6.85 AND `Sepal.Length` &gt;= 6.2 AND `Petal.Width` &gt;= 1.7 AND `Sepal.Length` &lt; 7.05 AND `Sepal.Length` &gt;= 5.9 AND `Sepal.Length` &gt;= 5.45) THEN 5.44
WHEN (`Noisy.Sepal.Length` &lt; 14.3784172470681 AND `Noisy.Sepal.Length` &gt;= 11.82418307513 AND `Sepal.Length` &lt; 6.75 AND `Noise` &lt; 0.627848658477888 AND `Petal.Width` &lt; 2.45 AND `Sepal.Length` &lt; 6.85 AND `Sepal.Length` &gt;= 6.2 AND `Petal.Width` &gt;= 1.7 AND `Sepal.Length` &lt; 7.05 AND `Sepal.Length` &gt;= 5.9 AND `Sepal.Length` &gt;= 5.45) THEN 5.6
WHEN (`Noisy.Sepal.Length` &gt;= 14.3784172470681 AND `Noisy.Sepal.Length` &gt;= 11.82418307513 AND `Sepal.Length` &lt; 6.75 AND `Noise` &lt; 0.627848658477888 AND `Petal.Width` &lt; 2.45 AND `Sepal.Length` &lt; 6.85 AND `Sepal.Length` &gt;= 6.2 AND `Petal.Width` &gt;= 1.7 AND `Sepal.Length` &lt; 7.05 AND `Sepal.Length` &gt;= 5.9 AND `Sepal.Length` &gt;= 5.45) THEN 5.8
END</t>
  </si>
  <si>
    <t xml:space="preserve">CASE
WHEN (`Noise` &gt;= 0.905299975420348 AND `Species_n` &lt; 1.5) THEN 1.8
WHEN (`Noisy.Sepal.Length` &lt; 5.52282187156379 AND `Noise` &lt; 0.905299975420348 AND `Species_n` &lt; 1.5) THEN 1.0
WHEN (`Petal.Width` &gt;= 0.4 AND `Noisy.Sepal.Length` &gt;= 5.52282187156379 AND `Noise` &lt; 0.905299975420348 AND `Species_n` &lt; 1.5) THEN 1.7
WHEN (`Noise` &gt;= 0.878495937562548 AND `Petal.Width` &lt; 1.35 AND `Species_n` &lt; 2.5 AND `Species_n` &gt;= 1.5) THEN 4.4
WHEN (`Sepal.Length` &lt; 5.4 AND `Petal.Width` &gt;= 1.35 AND `Species_n` &lt; 2.5 AND `Species_n` &gt;= 1.5) THEN 3.9
WHEN (`Noise` &lt; 0.176781841670163 AND `Sepal.Width` &lt; 3.15 AND `Species_n` &gt;= 2.5 AND `Species_n` &gt;= 1.5) THEN 6.15
WHEN (`Noisy.Sepal.Length` &lt; 10.3927917656954 AND `Sepal.Width` &gt;= 3.15 AND `Species_n` &gt;= 2.5 AND `Species_n` &gt;= 1.5) THEN 5.94
WHEN (`Noisy.Sepal.Length` &gt;= 10.3927917656954 AND `Sepal.Width` &gt;= 3.15 AND `Species_n` &gt;= 2.5 AND `Species_n` &gt;= 1.5) THEN 5.46666666666667
WHEN (`Petal.Width` &gt;= 1.25 AND `Noise` &lt; 0.878495937562548 AND `Petal.Width` &lt; 1.35 AND `Species_n` &lt; 2.5 AND `Species_n` &gt;= 1.5) THEN 4.18
WHEN (`Noise` &gt;= 0.709460122976452 AND `Sepal.Length` &gt;= 5.4 AND `Petal.Width` &gt;= 1.35 AND `Species_n` &lt; 2.5 AND `Species_n` &gt;= 1.5) THEN 4.9
WHEN (`Sepal.Width` &lt; 2.6 AND `Noise` &gt;= 0.176781841670163 AND `Sepal.Width` &lt; 3.15 AND `Species_n` &gt;= 2.5 AND `Species_n` &gt;= 1.5) THEN 4.8
WHEN (`Sepal.Length` &lt; 4.35 AND `Sepal.Length` &lt; 5.05 AND `Petal.Width` &lt; 0.4 AND `Noisy.Sepal.Length` &gt;= 5.52282187156379 AND `Noise` &lt; 0.905299975420348 AND `Species_n` &lt; 1.5) THEN 1.1
WHEN (`Sepal.Length` &gt;= 5.6 AND `Sepal.Length` &gt;= 5.05 AND `Petal.Width` &lt; 0.4 AND `Noisy.Sepal.Length` &gt;= 5.52282187156379 AND `Noise` &lt; 0.905299975420348 AND `Species_n` &lt; 1.5) THEN 1.7
WHEN (`Petal.Width` &lt; 1.05 AND `Petal.Width` &lt; 1.25 AND `Noise` &lt; 0.878495937562548 AND `Petal.Width` &lt; 1.35 AND `Species_n` &lt; 2.5 AND `Species_n` &gt;= 1.5) THEN 3.6
WHEN (`Petal.Width` &gt;= 1.55 AND `Noise` &lt; 0.709460122976452 AND `Sepal.Length` &gt;= 5.4 AND `Petal.Width` &gt;= 1.35 AND `Species_n` &lt; 2.5 AND `Species_n` &gt;= 1.5) THEN 4.975
WHEN (`Petal.Width` &lt; 1.7 AND `Sepal.Width` &gt;= 2.6 AND `Noise` &gt;= 0.176781841670163 AND `Sepal.Width` &lt; 3.15 AND `Species_n` &gt;= 2.5 AND `Species_n` &gt;= 1.5) THEN 5.8
WHEN (`Sepal.Width` &lt; 3.15 AND `Sepal.Length` &gt;= 4.35 AND `Sepal.Length` &lt; 5.05 AND `Petal.Width` &lt; 0.4 AND `Noisy.Sepal.Length` &gt;= 5.52282187156379 AND `Noise` &lt; 0.905299975420348 AND `Species_n` &lt; 1.5) THEN 1.46
WHEN (`Sepal.Length` &gt;= 5.45 AND `Sepal.Length` &lt; 5.6 AND `Sepal.Length` &gt;= 5.05 AND `Petal.Width` &lt; 0.4 AND `Noisy.Sepal.Length` &gt;= 5.52282187156379 AND `Noise` &lt; 0.905299975420348 AND `Species_n` &lt; 1.5) THEN 1.35
WHEN (`Noisy.Sepal.Length` &lt; 10.9737270576414 AND `Petal.Width` &gt;= 1.05 AND `Petal.Width` &lt; 1.25 AND `Noise` &lt; 0.878495937562548 AND `Petal.Width` &lt; 1.35 AND `Species_n` &lt; 2.5 AND `Species_n` &gt;= 1.5) THEN 3.8
WHEN (`Noisy.Sepal.Length` &gt;= 13.654217559984 AND `Petal.Width` &lt; 1.55 AND `Noise` &lt; 0.709460122976452 AND `Sepal.Length` &gt;= 5.4 AND `Petal.Width` &gt;= 1.35 AND `Species_n` &lt; 2.5 AND `Species_n` &gt;= 1.5) THEN 4.725
WHEN (`Sepal.Length` &lt; 4.5 AND `Sepal.Width` &gt;= 3.15 AND `Sepal.Length` &gt;= 4.35 AND `Sepal.Length` &lt; 5.05 AND `Petal.Width` &lt; 0.4 AND `Noisy.Sepal.Length` &gt;= 5.52282187156379 AND `Noise` &lt; 0.905299975420348 AND `Species_n` &lt; 1.5) THEN 1.3
WHEN (`Noise` &lt; 0.676303539308719 AND `Sepal.Length` &lt; 5.45 AND `Sepal.Length` &lt; 5.6 AND `Sepal.Length` &gt;= 5.05 AND `Petal.Width` &lt; 0.4 AND `Noisy.Sepal.Length` &gt;= 5.52282187156379 AND `Noise` &lt; 0.905299975420348 AND `Species_n` &lt; 1.5) THEN 1.5
WHEN (`Noise` &gt;= 0.676303539308719 AND `Sepal.Length` &lt; 5.45 AND `Sepal.Length` &lt; 5.6 AND `Sepal.Length` &gt;= 5.05 AND `Petal.Width` &lt; 0.4 AND `Noisy.Sepal.Length` &gt;= 5.52282187156379 AND `Noise` &lt; 0.905299975420348 AND `Species_n` &lt; 1.5) THEN 1.55
WHEN (`Sepal.Length` &lt; 5.7 AND `Noisy.Sepal.Length` &gt;= 10.9737270576414 AND `Petal.Width` &gt;= 1.05 AND `Petal.Width` &lt; 1.25 AND `Noise` &lt; 0.878495937562548 AND `Petal.Width` &lt; 1.35 AND `Species_n` &lt; 2.5 AND `Species_n` &gt;= 1.5) THEN 3.9
WHEN (`Sepal.Length` &gt;= 5.7 AND `Noisy.Sepal.Length` &gt;= 10.9737270576414 AND `Petal.Width` &gt;= 1.05 AND `Petal.Width` &lt; 1.25 AND `Noise` &lt; 0.878495937562548 AND `Petal.Width` &lt; 1.35 AND `Species_n` &lt; 2.5 AND `Species_n` &gt;= 1.5) THEN 3.93333333333333
WHEN (`Noise` &gt;= 0.643780462676659 AND `Noisy.Sepal.Length` &lt; 13.654217559984 AND `Petal.Width` &lt; 1.55 AND `Noise` &lt; 0.709460122976452 AND `Sepal.Length` &gt;= 5.4 AND `Petal.Width` &gt;= 1.35 AND `Species_n` &lt; 2.5 AND `Species_n` &gt;= 1.5) THEN 4.4
WHEN (`Sepal.Width` &lt; 2.9 AND `Sepal.Length` &lt; 6.2 AND `Petal.Width` &gt;= 1.7 AND `Sepal.Width` &gt;= 2.6 AND `Noise` &gt;= 0.176781841670163 AND `Sepal.Width` &lt; 3.15 AND `Species_n` &gt;= 2.5 AND `Species_n` &gt;= 1.5) THEN 5.02
WHEN (`Sepal.Width` &gt;= 2.9 AND `Sepal.Length` &lt; 6.2 AND `Petal.Width` &gt;= 1.7 AND `Sepal.Width` &gt;= 2.6 AND `Noise` &gt;= 0.176781841670163 AND `Sepal.Width` &lt; 3.15 AND `Species_n` &gt;= 2.5 AND `Species_n` &gt;= 1.5) THEN 4.8
WHEN (`Petal.Width` &lt; 2.2 AND `Sepal.Length` &gt;= 6.2 AND `Petal.Width` &gt;= 1.7 AND `Sepal.Width` &gt;= 2.6 AND `Noise` &gt;= 0.176781841670163 AND `Sepal.Width` &lt; 3.15 AND `Species_n` &gt;= 2.5 AND `Species_n` &gt;= 1.5) THEN 5.325
WHEN (`Petal.Width` &gt;= 2.2 AND `Sepal.Length` &gt;= 6.2 AND `Petal.Width` &gt;= 1.7 AND `Sepal.Width` &gt;= 2.6 AND `Noise` &gt;= 0.176781841670163 AND `Sepal.Width` &lt; 3.15 AND `Species_n` &gt;= 2.5 AND `Species_n` &gt;= 1.5) THEN 5.1
WHEN (`Petal.Width` &lt; 0.25 AND `Sepal.Length` &gt;= 4.5 AND `Sepal.Width` &gt;= 3.15 AND `Sepal.Length` &gt;= 4.35 AND `Sepal.Length` &lt; 5.05 AND `Petal.Width` &lt; 0.4 AND `Noisy.Sepal.Length` &gt;= 5.52282187156379 AND `Noise` &lt; 0.905299975420348 AND `Species_n` &lt; 1.5) THEN 1.35714285714286
WHEN (`Petal.Width` &gt;= 0.25 AND `Sepal.Length` &gt;= 4.5 AND `Sepal.Width` &gt;= 3.15 AND `Sepal.Length` &gt;= 4.35 AND `Sepal.Length` &lt; 5.05 AND `Petal.Width` &lt; 0.4 AND `Noisy.Sepal.Length` &gt;= 5.52282187156379 AND `Noise` &lt; 0.905299975420348 AND `Species_n` &lt; 1.5) THEN 1.33333333333333
WHEN (`Noisy.Sepal.Length` &lt; 10.7234666313976 AND `Noise` &lt; 0.643780462676659 AND `Noisy.Sepal.Length` &lt; 13.654217559984 AND `Petal.Width` &lt; 1.55 AND `Noise` &lt; 0.709460122976452 AND `Sepal.Length` &gt;= 5.4 AND `Petal.Width` &gt;= 1.35 AND `Species_n` &lt; 2.5 AND `Species_n` &gt;= 1.5) THEN 4.6
WHEN (`Noisy.Sepal.Length` &gt;= 10.7234666313976 AND `Noise` &lt; 0.643780462676659 AND `Noisy.Sepal.Length` &lt; 13.654217559984 AND `Petal.Width` &lt; 1.55 AND `Noise` &lt; 0.709460122976452 AND `Sepal.Length` &gt;= 5.4 AND `Petal.Width` &gt;= 1.35 AND `Species_n` &lt; 2.5 AND `Species_n` &gt;= 1.5) THEN 4.5
END</t>
  </si>
  <si>
    <t xml:space="preserve">CASE
WHEN (`Petal.Width` &gt;= 0.8 AND `Sepal.Length` &lt; 5.45) THEN 3.9
WHEN (`Petal.Width` &gt;= 0.45 AND `Petal.Width` &lt; 0.8 AND `Sepal.Length` &lt; 5.45) THEN 1.66
WHEN (`Noisy.Sepal.Length` &lt; 16.447066089185 AND `Sepal.Width` &gt;= 3.45 AND `Sepal.Length` &gt;= 5.45) THEN 1.525
WHEN (`Noisy.Sepal.Length` &gt;= 16.447066089185 AND `Sepal.Width` &gt;= 3.45 AND `Sepal.Length` &gt;= 5.45) THEN 6.4
WHEN (`Noisy.Sepal.Length` &lt; 5.24547895649448 AND `Petal.Width` &lt; 0.45 AND `Petal.Width` &lt; 0.8 AND `Sepal.Length` &lt; 5.45) THEN 1.0
WHEN (`Sepal.Length` &gt;= 7.2 AND `Noise` &lt; 0.153974065207876 AND `Sepal.Width` &lt; 3.45 AND `Sepal.Length` &gt;= 5.45) THEN 6.7
WHEN (`Petal.Width` &lt; 1.65 AND `Sepal.Length` &lt; 7.2 AND `Noise` &lt; 0.153974065207876 AND `Sepal.Width` &lt; 3.45 AND `Sepal.Length` &gt;= 5.45) THEN 4.7
WHEN (`Petal.Width` &gt;= 1.65 AND `Sepal.Length` &lt; 7.2 AND `Noise` &lt; 0.153974065207876 AND `Sepal.Width` &lt; 3.45 AND `Sepal.Length` &gt;= 5.45) THEN 5.52
WHEN (`Petal.Width` &gt;= 0.25 AND `Sepal.Length` &lt; 5.05 AND `Noisy.Sepal.Length` &gt;= 5.24547895649448 AND `Petal.Width` &lt; 0.45 AND `Petal.Width` &lt; 0.8 AND `Sepal.Length` &lt; 5.45) THEN 1.35
WHEN (`Noisy.Sepal.Length` &lt; 6.08926414940506 AND `Sepal.Length` &gt;= 5.05 AND `Noisy.Sepal.Length` &gt;= 5.24547895649448 AND `Petal.Width` &lt; 0.45 AND `Petal.Width` &lt; 0.8 AND `Sepal.Length` &lt; 5.45) THEN 1.7
WHEN (`Petal.Width` &lt; 1.2 AND `Sepal.Width` &lt; 2.6 AND `Sepal.Length` &lt; 5.75 AND `Noise` &gt;= 0.153974065207876 AND `Sepal.Width` &lt; 3.45 AND `Sepal.Length` &gt;= 5.45) THEN 3.85
WHEN (`Petal.Width` &gt;= 1.2 AND `Sepal.Width` &lt; 2.6 AND `Sepal.Length` &lt; 5.75 AND `Noise` &gt;= 0.153974065207876 AND `Sepal.Width` &lt; 3.45 AND `Sepal.Length` &gt;= 5.45) THEN 4.0
WHEN (`Petal.Width` &gt;= 1.65 AND `Sepal.Width` &gt;= 2.6 AND `Sepal.Length` &lt; 5.75 AND `Noise` &gt;= 0.153974065207876 AND `Sepal.Width` &lt; 3.45 AND `Sepal.Length` &gt;= 5.45) THEN 4.9
WHEN (`Noise` &lt; 0.352788778720424 AND `Species_n` &lt; 2.5 AND `Sepal.Length` &gt;= 5.75 AND `Noise` &gt;= 0.153974065207876 AND `Sepal.Width` &lt; 3.45 AND `Sepal.Length` &gt;= 5.45) THEN 4.25
WHEN (`Sepal.Length` &gt;= 7.25 AND `Species_n` &gt;= 2.5 AND `Sepal.Length` &gt;= 5.75 AND `Noise` &gt;= 0.153974065207876 AND `Sepal.Width` &lt; 3.45 AND `Sepal.Length` &gt;= 5.45) THEN 6.45
WHEN (`Noisy.Sepal.Length` &lt; 11.2182515152264 AND `Petal.Width` &lt; 0.25 AND `Sepal.Length` &lt; 5.05 AND `Noisy.Sepal.Length` &gt;= 5.24547895649448 AND `Petal.Width` &lt; 0.45 AND `Petal.Width` &lt; 0.8 AND `Sepal.Length` &lt; 5.45) THEN 1.42
WHEN (`Noise` &lt; 0.517216327483766 AND `Noisy.Sepal.Length` &gt;= 6.08926414940506 AND `Sepal.Length` &gt;= 5.05 AND `Noisy.Sepal.Length` &gt;= 5.24547895649448 AND `Petal.Width` &lt; 0.45 AND `Petal.Width` &lt; 0.8 AND `Sepal.Length` &lt; 5.45) THEN 1.44
WHEN (`Noise` &gt;= 0.517216327483766 AND `Noisy.Sepal.Length` &gt;= 6.08926414940506 AND `Sepal.Length` &gt;= 5.05 AND `Noisy.Sepal.Length` &gt;= 5.24547895649448 AND `Petal.Width` &lt; 0.45 AND `Petal.Width` &lt; 0.8 AND `Sepal.Length` &lt; 5.45) THEN 1.54
WHEN (`Noisy.Sepal.Length` &gt;= 10.1938067649957 AND `Petal.Width` &lt; 1.65 AND `Sepal.Width` &gt;= 2.6 AND `Sepal.Length` &lt; 5.75 AND `Noise` &gt;= 0.153974065207876 AND `Sepal.Width` &lt; 3.45 AND `Sepal.Length` &gt;= 5.45) THEN 4.35
WHEN (`Sepal.Width` &gt;= 3.15 AND `Noise` &gt;= 0.352788778720424 AND `Species_n` &lt; 2.5 AND `Sepal.Length` &gt;= 5.75 AND `Noise` &gt;= 0.153974065207876 AND `Sepal.Width` &lt; 3.45 AND `Sepal.Length` &gt;= 5.45) THEN 4.7
WHEN (`Noisy.Sepal.Length` &lt; 7.71560480794869 AND `Sepal.Length` &lt; 7.25 AND `Species_n` &gt;= 2.5 AND `Sepal.Length` &gt;= 5.75 AND `Noise` &gt;= 0.153974065207876 AND `Sepal.Width` &lt; 3.45 AND `Sepal.Length` &gt;= 5.45) THEN 5.04
WHEN (`Noise` &lt; 0.174782563466579 AND `Noisy.Sepal.Length` &gt;= 11.2182515152264 AND `Petal.Width` &lt; 0.25 AND `Sepal.Length` &lt; 5.05 AND `Noisy.Sepal.Length` &gt;= 5.24547895649448 AND `Petal.Width` &lt; 0.45 AND `Petal.Width` &lt; 0.8 AND `Sepal.Length` &lt; 5.45) THEN 1.5
WHEN (`Noisy.Sepal.Length` &lt; 7.71255046301521 AND `Noisy.Sepal.Length` &lt; 10.1938067649957 AND `Petal.Width` &lt; 1.65 AND `Sepal.Width` &gt;= 2.6 AND `Sepal.Length` &lt; 5.75 AND `Noise` &gt;= 0.153974065207876 AND `Sepal.Width` &lt; 3.45 AND `Sepal.Length` &gt;= 5.45) THEN 4.1
WHEN (`Noisy.Sepal.Length` &gt;= 7.71255046301521 AND `Noisy.Sepal.Length` &lt; 10.1938067649957 AND `Petal.Width` &lt; 1.65 AND `Sepal.Width` &gt;= 2.6 AND `Sepal.Length` &lt; 5.75 AND `Noise` &gt;= 0.153974065207876 AND `Sepal.Width` &lt; 3.45 AND `Sepal.Length` &gt;= 5.45) THEN 4.2
WHEN (`Sepal.Width` &gt;= 3.05 AND `Sepal.Width` &lt; 3.15 AND `Noise` &gt;= 0.352788778720424 AND `Species_n` &lt; 2.5 AND `Sepal.Length` &gt;= 5.75 AND `Noise` &gt;= 0.153974065207876 AND `Sepal.Width` &lt; 3.45 AND `Sepal.Length` &gt;= 5.45) THEN 4.4
WHEN (`Petal.Width` &gt;= 2.45 AND `Noisy.Sepal.Length` &gt;= 7.71560480794869 AND `Sepal.Length` &lt; 7.25 AND `Species_n` &gt;= 2.5 AND `Sepal.Length` &gt;= 5.75 AND `Noise` &gt;= 0.153974065207876 AND `Sepal.Width` &lt; 3.45 AND `Sepal.Length` &gt;= 5.45) THEN 5.85
WHEN (`Petal.Width` &lt; 0.15 AND `Noise` &gt;= 0.174782563466579 AND `Noisy.Sepal.Length` &gt;= 11.2182515152264 AND `Petal.Width` &lt; 0.25 AND `Sepal.Length` &lt; 5.05 AND `Noisy.Sepal.Length` &gt;= 5.24547895649448 AND `Petal.Width` &lt; 0.45 AND `Petal.Width` &lt; 0.8 AND `Sepal.Length` &lt; 5.45) THEN 1.1
WHEN (`Noisy.Sepal.Length` &gt;= 16.3169212472159 AND `Sepal.Width` &lt; 3.05 AND `Sepal.Width` &lt; 3.15 AND `Noise` &gt;= 0.352788778720424 AND `Species_n` &lt; 2.5 AND `Sepal.Length` &gt;= 5.75 AND `Noise` &gt;= 0.153974065207876 AND `Sepal.Width` &lt; 3.45 AND `Sepal.Length` &gt;= 5.45) THEN 4.8
WHEN (`Noise` &gt;= 0.857167766662315 AND `Petal.Width` &lt; 2.45 AND `Noisy.Sepal.Length` &gt;= 7.71560480794869 AND `Sepal.Length` &lt; 7.25 AND `Species_n` &gt;= 2.5 AND `Sepal.Length` &gt;= 5.75 AND `Noise` &gt;= 0.153974065207876 AND `Sepal.Width` &lt; 3.45 AND `Sepal.Length` &gt;= 5.45) THEN 5.05
WHEN (`Noise` &lt; 0.244678278570063 AND `Petal.Width` &gt;= 0.15 AND `Noise` &gt;= 0.174782563466579 AND `Noisy.Sepal.Length` &gt;= 11.2182515152264 AND `Petal.Width` &lt; 0.25 AND `Sepal.Length` &lt; 5.05 AND `Noisy.Sepal.Length` &gt;= 5.24547895649448 AND `Petal.Width` &lt; 0.45 AND `Petal.Width` &lt; 0.8 AND `Sepal.Length` &lt; 5.45) THEN 1.3
WHEN (`Noise` &gt;= 0.244678278570063 AND `Petal.Width` &gt;= 0.15 AND `Noise` &gt;= 0.174782563466579 AND `Noisy.Sepal.Length` &gt;= 11.2182515152264 AND `Petal.Width` &lt; 0.25 AND `Sepal.Length` &lt; 5.05 AND `Noisy.Sepal.Length` &gt;= 5.24547895649448 AND `Petal.Width` &lt; 0.45 AND `Petal.Width` &lt; 0.8 AND `Sepal.Length` &lt; 5.45) THEN 1.22
WHEN (`Sepal.Width` &lt; 2.85 AND `Noisy.Sepal.Length` &lt; 16.3169212472159 AND `Sepal.Width` &lt; 3.05 AND `Sepal.Width` &lt; 3.15 AND `Noise` &gt;= 0.352788778720424 AND `Species_n` &lt; 2.5 AND `Sepal.Length` &gt;= 5.75 AND `Noise` &gt;= 0.153974065207876 AND `Sepal.Width` &lt; 3.45 AND `Sepal.Length` &gt;= 5.45) THEN 4.6
WHEN (`Sepal.Width` &gt;= 2.85 AND `Noisy.Sepal.Length` &lt; 16.3169212472159 AND `Sepal.Width` &lt; 3.05 AND `Sepal.Width` &lt; 3.15 AND `Noise` &gt;= 0.352788778720424 AND `Species_n` &lt; 2.5 AND `Sepal.Length` &gt;= 5.75 AND `Noise` &gt;= 0.153974065207876 AND `Sepal.Width` &lt; 3.45 AND `Sepal.Length` &gt;= 5.45) THEN 4.63333333333333
WHEN (`Petal.Width` &lt; 1.85 AND `Noise` &lt; 0.857167766662315 AND `Petal.Width` &lt; 2.45 AND `Noisy.Sepal.Length` &gt;= 7.71560480794869 AND `Sepal.Length` &lt; 7.25 AND `Species_n` &gt;= 2.5 AND `Sepal.Length` &gt;= 5.75 AND `Noise` &gt;= 0.153974065207876 AND `Sepal.Width` &lt; 3.45 AND `Sepal.Length` &gt;= 5.45) THEN 5.8
WHEN (`Noisy.Sepal.Length` &lt; 11.2970838436857 AND `Petal.Width` &gt;= 1.85 AND `Noise` &lt; 0.857167766662315 AND `Petal.Width` &lt; 2.45 AND `Noisy.Sepal.Length` &gt;= 7.71560480794869 AND `Sepal.Length` &lt; 7.25 AND `Species_n` &gt;= 2.5 AND `Sepal.Length` &gt;= 5.75 AND `Noise` &gt;= 0.153974065207876 AND `Sepal.Width` &lt; 3.45 AND `Sepal.Length` &gt;= 5.45) THEN 5.3
WHEN (`Noise` &lt; 0.387998432619497 AND `Noisy.Sepal.Length` &gt;= 11.2970838436857 AND `Petal.Width` &gt;= 1.85 AND `Noise` &lt; 0.857167766662315 AND `Petal.Width` &lt; 2.45 AND `Noisy.Sepal.Length` &gt;= 7.71560480794869 AND `Sepal.Length` &lt; 7.25 AND `Species_n` &gt;= 2.5 AND `Sepal.Length` &gt;= 5.75 AND `Noise` &gt;= 0.153974065207876 AND `Sepal.Width` &lt; 3.45 AND `Sepal.Length` &gt;= 5.45) THEN 5.4
WHEN (`Noise` &gt;= 0.387998432619497 AND `Noisy.Sepal.Length` &gt;= 11.2970838436857 AND `Petal.Width` &gt;= 1.85 AND `Noise` &lt; 0.857167766662315 AND `Petal.Width` &lt; 2.45 AND `Noisy.Sepal.Length` &gt;= 7.71560480794869 AND `Sepal.Length` &lt; 7.25 AND `Species_n` &gt;= 2.5 AND `Sepal.Length` &gt;= 5.75 AND `Noise` &gt;= 0.153974065207876 AND `Sepal.Width` &lt; 3.45 AND `Sepal.Length` &gt;= 5.45) THEN 5.6
END</t>
  </si>
  <si>
    <t xml:space="preserve">CASE
WHEN (`Species_n` &gt;= 2.0 AND `Sepal.Width` &gt;= 3.35) THEN 6.1
WHEN (`Noisy.Sepal.Length` &gt;= 12.7191416362301 AND `Species_n` &lt; 1.5 AND `Sepal.Width` &lt; 3.35) THEN 1.56666666666667
WHEN (`Noisy.Sepal.Length` &lt; 5.24547895649448 AND `Species_n` &lt; 2.0 AND `Sepal.Width` &gt;= 3.35) THEN 1.0
WHEN (`Petal.Width` &lt; 0.15 AND `Noisy.Sepal.Length` &lt; 12.7191416362301 AND `Species_n` &lt; 1.5 AND `Sepal.Width` &lt; 3.35) THEN 1.5
WHEN (`Petal.Width` &gt;= 0.35 AND `Noisy.Sepal.Length` &gt;= 5.24547895649448 AND `Species_n` &lt; 2.0 AND `Sepal.Width` &gt;= 3.35) THEN 1.6
WHEN (`Sepal.Length` &lt; 4.9 AND `Petal.Width` &gt;= 0.15 AND `Noisy.Sepal.Length` &lt; 12.7191416362301 AND `Species_n` &lt; 1.5 AND `Sepal.Width` &lt; 3.35) THEN 1.36
WHEN (`Sepal.Width` &lt; 2.65 AND `Noise` &lt; 0.572042016079649 AND `Petal.Width` &lt; 1.45 AND `Species_n` &gt;= 1.5 AND `Sepal.Width` &lt; 3.35) THEN 3.5
WHEN (`Sepal.Length` &lt; 6.1 AND `Species_n` &lt; 2.5 AND `Petal.Width` &gt;= 1.45 AND `Species_n` &gt;= 1.5 AND `Sepal.Width` &lt; 3.35) THEN 5.1
WHEN (`Noise` &gt;= 0.606532322592102 AND `Petal.Width` &lt; 0.35 AND `Noisy.Sepal.Length` &gt;= 5.24547895649448 AND `Species_n` &lt; 2.0 AND `Sepal.Width` &gt;= 3.35) THEN 1.65
WHEN (`Noise` &lt; 0.54556881217286 AND `Sepal.Length` &gt;= 4.9 AND `Petal.Width` &gt;= 0.15 AND `Noisy.Sepal.Length` &lt; 12.7191416362301 AND `Species_n` &lt; 1.5 AND `Sepal.Width` &lt; 3.35) THEN 1.2
WHEN (`Noise` &gt;= 0.54556881217286 AND `Sepal.Length` &gt;= 4.9 AND `Petal.Width` &gt;= 0.15 AND `Noisy.Sepal.Length` &lt; 12.7191416362301 AND `Species_n` &lt; 1.5 AND `Sepal.Width` &lt; 3.35) THEN 1.4
WHEN (`Sepal.Length` &gt;= 6.3 AND `Sepal.Width` &gt;= 2.65 AND `Noise` &lt; 0.572042016079649 AND `Petal.Width` &lt; 1.45 AND `Species_n` &gt;= 1.5 AND `Sepal.Width` &lt; 3.35) THEN 4.8
WHEN (`Petal.Width` &lt; 1.15 AND `Sepal.Width` &lt; 2.85 AND `Noise` &gt;= 0.572042016079649 AND `Petal.Width` &lt; 1.45 AND `Species_n` &gt;= 1.5 AND `Sepal.Width` &lt; 3.35) THEN 3.9
WHEN (`Sepal.Width` &gt;= 3.15 AND `Sepal.Width` &gt;= 2.85 AND `Noise` &gt;= 0.572042016079649 AND `Petal.Width` &lt; 1.45 AND `Species_n` &gt;= 1.5 AND `Sepal.Width` &lt; 3.35) THEN 4.7
WHEN (`Sepal.Width` &lt; 2.95 AND `Sepal.Length` &gt;= 6.1 AND `Species_n` &lt; 2.5 AND `Petal.Width` &gt;= 1.45 AND `Species_n` &gt;= 1.5 AND `Sepal.Width` &lt; 3.35) THEN 4.53333333333333
WHEN (`Sepal.Width` &gt;= 2.95 AND `Sepal.Length` &gt;= 6.1 AND `Species_n` &lt; 2.5 AND `Petal.Width` &gt;= 1.45 AND `Species_n` &gt;= 1.5 AND `Sepal.Width` &lt; 3.35) THEN 4.75
WHEN (`Sepal.Length` &gt;= 6.7 AND `Noise` &lt; 0.106843823101372 AND `Species_n` &gt;= 2.5 AND `Petal.Width` &gt;= 1.45 AND `Species_n` &gt;= 1.5 AND `Sepal.Width` &lt; 3.35) THEN 5.7
WHEN (`Noise` &gt;= 0.384687239071354 AND `Noise` &lt; 0.606532322592102 AND `Petal.Width` &lt; 0.35 AND `Noisy.Sepal.Length` &gt;= 5.24547895649448 AND `Species_n` &lt; 2.0 AND `Sepal.Width` &gt;= 3.35) THEN 1.325
WHEN (`Petal.Width` &lt; 1.25 AND `Sepal.Length` &lt; 6.3 AND `Sepal.Width` &gt;= 2.65 AND `Noise` &lt; 0.572042016079649 AND `Petal.Width` &lt; 1.45 AND `Species_n` &gt;= 1.5 AND `Sepal.Width` &lt; 3.35) THEN 4.0
WHEN (`Petal.Width` &gt;= 1.25 AND `Sepal.Length` &lt; 6.3 AND `Sepal.Width` &gt;= 2.65 AND `Noise` &lt; 0.572042016079649 AND `Petal.Width` &lt; 1.45 AND `Species_n` &gt;= 1.5 AND `Sepal.Width` &lt; 3.35) THEN 4.18
WHEN (`Noise` &lt; 0.907300679711625 AND `Petal.Width` &gt;= 1.15 AND `Sepal.Width` &lt; 2.85 AND `Noise` &gt;= 0.572042016079649 AND `Petal.Width` &lt; 1.45 AND `Species_n` &gt;= 1.5 AND `Sepal.Width` &lt; 3.35) THEN 4.0
WHEN (`Noise` &gt;= 0.907300679711625 AND `Petal.Width` &gt;= 1.15 AND `Sepal.Width` &lt; 2.85 AND `Noise` &gt;= 0.572042016079649 AND `Petal.Width` &lt; 1.45 AND `Species_n` &gt;= 1.5 AND `Sepal.Width` &lt; 3.35) THEN 4.4
WHEN (`Noisy.Sepal.Length` &lt; 8.3263104505837 AND `Sepal.Width` &lt; 3.15 AND `Sepal.Width` &gt;= 2.85 AND `Noise` &gt;= 0.572042016079649 AND `Petal.Width` &lt; 1.45 AND `Species_n` &gt;= 1.5 AND `Sepal.Width` &lt; 3.35) THEN 3.6
WHEN (`Noisy.Sepal.Length` &gt;= 8.3263104505837 AND `Sepal.Width` &lt; 3.15 AND `Sepal.Width` &gt;= 2.85 AND `Noise` &gt;= 0.572042016079649 AND `Petal.Width` &lt; 1.45 AND `Species_n` &gt;= 1.5 AND `Sepal.Width` &lt; 3.35) THEN 4.48
WHEN (`Sepal.Width` &lt; 2.95 AND `Sepal.Length` &lt; 6.7 AND `Noise` &lt; 0.106843823101372 AND `Species_n` &gt;= 2.5 AND `Petal.Width` &gt;= 1.45 AND `Species_n` &gt;= 1.5 AND `Sepal.Width` &lt; 3.35) THEN 5.6
WHEN (`Sepal.Width` &gt;= 2.95 AND `Sepal.Length` &lt; 6.7 AND `Noise` &lt; 0.106843823101372 AND `Species_n` &gt;= 2.5 AND `Petal.Width` &gt;= 1.45 AND `Species_n` &gt;= 1.5 AND `Sepal.Width` &lt; 3.35) THEN 5.5
WHEN (`Noise` &lt; 0.20521851174999 AND `Noise` &lt; 0.43212113797199 AND `Noise` &gt;= 0.106843823101372 AND `Species_n` &gt;= 2.5 AND `Petal.Width` &gt;= 1.45 AND `Species_n` &gt;= 1.5 AND `Sepal.Width` &lt; 3.35) THEN 5.3
WHEN (`Sepal.Width` &gt;= 3.05 AND `Noise` &gt;= 0.43212113797199 AND `Noise` &gt;= 0.106843823101372 AND `Species_n` &gt;= 2.5 AND `Petal.Width` &gt;= 1.45 AND `Species_n` &gt;= 1.5 AND `Sepal.Width` &lt; 3.35) THEN 5.86
WHEN (`Noisy.Sepal.Length` &gt;= 14.0572225929704 AND `Noise` &lt; 0.384687239071354 AND `Noise` &lt; 0.606532322592102 AND `Petal.Width` &lt; 0.35 AND `Noisy.Sepal.Length` &gt;= 5.24547895649448 AND `Species_n` &lt; 2.0 AND `Sepal.Width` &gt;= 3.35) THEN 1.7
WHEN (`Petal.Width` &lt; 1.7 AND `Noise` &gt;= 0.20521851174999 AND `Noise` &lt; 0.43212113797199 AND `Noise` &gt;= 0.106843823101372 AND `Species_n` &gt;= 2.5 AND `Petal.Width` &gt;= 1.45 AND `Species_n` &gt;= 1.5 AND `Sepal.Width` &lt; 3.35) THEN 5.0
WHEN (`Noise` &lt; 0.778769593685865 AND `Sepal.Width` &lt; 3.05 AND `Noise` &gt;= 0.43212113797199 AND `Noise` &gt;= 0.106843823101372 AND `Species_n` &gt;= 2.5 AND `Petal.Width` &gt;= 1.45 AND `Species_n` &gt;= 1.5 AND `Sepal.Width` &lt; 3.35) THEN 4.9
WHEN (`Noise` &gt;= 0.778769593685865 AND `Sepal.Width` &lt; 3.05 AND `Noise` &gt;= 0.43212113797199 AND `Noise` &gt;= 0.106843823101372 AND `Species_n` &gt;= 2.5 AND `Petal.Width` &gt;= 1.45 AND `Species_n` &gt;= 1.5 AND `Sepal.Width` &lt; 3.35) THEN 5.53333333333333
WHEN (`Petal.Width` &gt;= 0.25 AND `Noisy.Sepal.Length` &lt; 14.0572225929704 AND `Noise` &lt; 0.384687239071354 AND `Noise` &lt; 0.606532322592102 AND `Petal.Width` &lt; 0.35 AND `Noisy.Sepal.Length` &gt;= 5.24547895649448 AND `Species_n` &lt; 2.0 AND `Sepal.Width` &gt;= 3.35) THEN 1.4
WHEN (`Sepal.Width` &lt; 2.85 AND `Petal.Width` &gt;= 1.7 AND `Noise` &gt;= 0.20521851174999 AND `Noise` &lt; 0.43212113797199 AND `Noise` &gt;= 0.106843823101372 AND `Species_n` &gt;= 2.5 AND `Petal.Width` &gt;= 1.45 AND `Species_n` &gt;= 1.5 AND `Sepal.Width` &lt; 3.35) THEN 5.1
WHEN (`Sepal.Width` &gt;= 2.85 AND `Petal.Width` &gt;= 1.7 AND `Noise` &gt;= 0.20521851174999 AND `Noise` &lt; 0.43212113797199 AND `Noise` &gt;= 0.106843823101372 AND `Species_n` &gt;= 2.5 AND `Petal.Width` &gt;= 1.45 AND `Species_n` &gt;= 1.5 AND `Sepal.Width` &lt; 3.35) THEN 5.15
WHEN (`Sepal.Length` &lt; 5.1 AND `Petal.Width` &lt; 0.25 AND `Noisy.Sepal.Length` &lt; 14.0572225929704 AND `Noise` &lt; 0.384687239071354 AND `Noise` &lt; 0.606532322592102 AND `Petal.Width` &lt; 0.35 AND `Noisy.Sepal.Length` &gt;= 5.24547895649448 AND `Species_n` &lt; 2.0 AND `Sepal.Width` &gt;= 3.35) THEN 1.4
WHEN (`Sepal.Length` &gt;= 5.1 AND `Petal.Width` &lt; 0.25 AND `Noisy.Sepal.Length` &lt; 14.0572225929704 AND `Noise` &lt; 0.384687239071354 AND `Noise` &lt; 0.606532322592102 AND `Petal.Width` &lt; 0.35 AND `Noisy.Sepal.Length` &gt;= 5.24547895649448 AND `Species_n` &lt; 2.0 AND `Sepal.Width` &gt;= 3.35) THEN 1.5
END</t>
  </si>
  <si>
    <t xml:space="preserve">(((((((((((((((0.0 + CASE
WHEN ((`Noisy.Sepal.Length` &lt; 5.24547863 OR (`Noisy.Sepal.Length` IS NULL)) AND (`Petal.Width` &lt; 0.800000012 OR (`Petal.Width` IS NULL))) THEN 0.075000003
WHEN (`Noisy.Sepal.Length` &gt;= 5.24547863 AND (`Petal.Width` &lt; 0.800000012 OR (`Petal.Width` IS NULL))) THEN 0.278918922
WHEN ((`Petal.Width` &lt; 1.45000005 OR (`Petal.Width` IS NULL)) AND `Petal.Width` &gt;= 0.800000012) THEN 1.0427587
WHEN (`Petal.Width` &gt;= 1.45000005 AND `Petal.Width` &gt;= 0.800000012) THEN 1.42276597
END) + CASE
WHEN ((`Sepal.Length` &lt; 4.35000038 OR (`Sepal.Length` IS NULL)) AND (`Petal.Width` &lt; 0.800000012 OR (`Petal.Width` IS NULL))) THEN 0.048162166
WHEN (`Sepal.Length` &gt;= 4.35000038 AND (`Petal.Width` &lt; 0.800000012 OR (`Petal.Width` IS NULL))) THEN 0.198347345
WHEN (`Species_n` &gt;= 2.5 AND `Petal.Width` &gt;= 0.800000012) THEN 1.04821968
WHEN ((`Sepal.Length` &lt; 5.14999962 OR (`Sepal.Length` IS NULL)) AND (`Species_n` &lt; 2.5 OR (`Species_n` IS NULL)) AND `Petal.Width` &gt;= 0.800000012) THEN 0.321448267
WHEN (`Sepal.Length` &gt;= 5.14999962 AND (`Species_n` &lt; 2.5 OR (`Species_n` IS NULL)) AND `Petal.Width` &gt;= 0.800000012) THEN 0.782923877
END) + CASE
WHEN ((`Noisy.Sepal.Length` &lt; 5.24547863 OR (`Noisy.Sepal.Length` IS NULL)) AND (`Petal.Width` &lt; 0.800000012 OR (`Petal.Width` IS NULL))) THEN 0.0339979045
WHEN ((`Sepal.Length` &lt; 5.9000001 OR (`Sepal.Length` IS NULL)) AND `Petal.Width` &gt;= 0.800000012) THEN 0.489165634
WHEN (`Sepal.Length` &gt;= 5.9000001 AND `Petal.Width` &gt;= 0.800000012) THEN 0.720582604
WHEN ((`Sepal.Length` &lt; 4.35000038 OR (`Sepal.Length` IS NULL)) AND `Noisy.Sepal.Length` &gt;= 5.24547863 AND (`Petal.Width` &lt; 0.800000012 OR (`Petal.Width` IS NULL))) THEN 0.0409378409
WHEN (`Sepal.Length` &gt;= 4.35000038 AND `Noisy.Sepal.Length` &gt;= 5.24547863 AND (`Petal.Width` &lt; 0.800000012 OR (`Petal.Width` IS NULL))) THEN 0.142464012
END) + CASE
WHEN ((`Sepal.Width` &lt; 2.80000019 OR (`Sepal.Width` IS NULL)) AND (`Petal.Width` &lt; 1.1500001 OR (`Petal.Width` IS NULL))) THEN 0.244463027
WHEN ((`Petal.Width` &lt; 1.75 OR (`Petal.Width` IS NULL)) AND `Petal.Width` &gt;= 1.1500001) THEN 0.396160603
WHEN (`Petal.Width` &gt;= 1.75 AND `Petal.Width` &gt;= 1.1500001) THEN 0.553595304
WHEN ((`Sepal.Length` &lt; 5.05000019 OR (`Sepal.Length` IS NULL)) AND `Sepal.Width` &gt;= 2.80000019 AND (`Petal.Width` &lt; 1.1500001 OR (`Petal.Width` IS NULL))) THEN 0.0775097758
WHEN ((`Noisy.Sepal.Length` &lt; 14.8772011 OR (`Noisy.Sepal.Length` IS NULL)) AND `Sepal.Length` &gt;= 5.05000019 AND `Sepal.Width` &gt;= 2.80000019 AND (`Petal.Width` &lt; 1.1500001 OR (`Petal.Width` IS NULL))) THEN 0.117550366
WHEN (`Noisy.Sepal.Length` &gt;= 14.8772011 AND `Sepal.Length` &gt;= 5.05000019 AND `Sepal.Width` &gt;= 2.80000019 AND (`Petal.Width` &lt; 1.1500001 OR (`Petal.Width` IS NULL))) THEN 0.0270404592
END) + CASE
WHEN (`Petal.Width` &gt;= 0.449999988 AND (`Petal.Width` &lt; 1.1500001 OR (`Petal.Width` IS NULL))) THEN 0.170197576
WHEN (`Sepal.Length` &gt;= 7.0999999 AND `Petal.Width` &gt;= 1.1500001) THEN 0.539419353
WHEN ((`Sepal.Length` &lt; 6.25 OR (`Sepal.Length` IS NULL)) AND (`Sepal.Length` &lt; 7.0999999 OR (`Sepal.Length` IS NULL)) AND `Petal.Width` &gt;= 1.1500001) THEN 0.258109391
WHEN (`Sepal.Length` &gt;= 6.25 AND (`Sepal.Length` &lt; 7.0999999 OR (`Sepal.Length` IS NULL)) AND `Petal.Width` &gt;= 1.1500001) THEN 0.344377846
WHEN (`Noise` &gt;= 0.418097228 AND (`Sepal.Length` &lt; 5.05000019 OR (`Sepal.Length` IS NULL)) AND (`Petal.Width` &lt; 0.449999988 OR (`Petal.Width` IS NULL)) AND (`Petal.Width` &lt; 1.1500001 OR (`Petal.Width` IS NULL))) THEN 0.0334566981
WHEN ((`Noisy.Sepal.Length` &lt; 14.4936295 OR (`Noisy.Sepal.Length` IS NULL)) AND (`Noise` &lt; 0.418097228 OR (`Noise` IS NULL)) AND (`Sepal.Length` &lt; 5.05000019 OR (`Sepal.Length` IS NULL)) AND (`Petal.Width` &lt; 0.449999988 OR (`Petal.Width` IS NULL)) AND (`Petal.Width` &lt; 1.1500001 OR (`Petal.Width` IS NULL))) THEN 0.0607527308
WHEN (`Noisy.Sepal.Length` &gt;= 14.4936295 AND (`Noise` &lt; 0.418097228 OR (`Noise` IS NULL)) AND (`Sepal.Length` &lt; 5.05000019 OR (`Sepal.Length` IS NULL)) AND (`Petal.Width` &lt; 0.449999988 OR (`Petal.Width` IS NULL)) AND (`Petal.Width` &lt; 1.1500001 OR (`Petal.Width` IS NULL))) THEN 0.015413994
WHEN (`Noisy.Sepal.Length` &gt;= 14.8772011 AND (`Sepal.Width` &lt; 3.8499999 OR (`Sepal.Width` IS NULL)) AND `Sepal.Length` &gt;= 5.05000019 AND (`Petal.Width` &lt; 0.449999988 OR (`Petal.Width` IS NULL)) AND (`Petal.Width` &lt; 1.1500001 OR (`Petal.Width` IS NULL))) THEN 0.0229843855
WHEN ((`Sepal.Width` &lt; 4.0 OR (`Sepal.Width` IS NULL)) AND `Sepal.Width` &gt;= 3.8499999 AND `Sepal.Length` &gt;= 5.05000019 AND (`Petal.Width` &lt; 0.449999988 OR (`Petal.Width` IS NULL)) AND (`Petal.Width` &lt; 1.1500001 OR (`Petal.Width` IS NULL))) THEN 0.00940790214
WHEN (`Sepal.Width` &gt;= 4.0 AND `Sepal.Width` &gt;= 3.8499999 AND `Sepal.Length` &gt;= 5.05000019 AND (`Petal.Width` &lt; 0.449999988 OR (`Petal.Width` IS NULL)) AND (`Petal.Width` &lt; 1.1500001 OR (`Petal.Width` IS NULL))) THEN 0.0516118631
WHEN ((`Noise` &lt; 0.0504177958 OR (`Noise` IS NULL)) AND (`Noisy.Sepal.Length` &lt; 14.8772011 OR (`Noisy.Sepal.Length` IS NULL)) AND (`Sepal.Width` &lt; 3.8499999 OR (`Sepal.Width` IS NULL)) AND `Sepal.Length` &gt;= 5.05000019 AND (`Petal.Width` &lt; 0.449999988 OR (`Petal.Width` IS NULL)) AND (`Petal.Width` &lt; 1.1500001 OR (`Petal.Width` IS NULL))) THEN 0.0244079065
WHEN (`Noise` &gt;= 0.0504177958 AND (`Noisy.Sepal.Length` &lt; 14.8772011 OR (`Noisy.Sepal.Length` IS NULL)) AND (`Sepal.Width` &lt; 3.8499999 OR (`Sepal.Width` IS NULL)) AND `Sepal.Length` &gt;= 5.05000019 AND (`Petal.Width` &lt; 0.449999988 OR (`Petal.Width` IS NULL)) AND (`Petal.Width` &lt; 1.1500001 OR (`Petal.Width` IS NULL))) THEN 0.0912146121
END) + CASE
WHEN (`Sepal.Length` &gt;= 7.0999999 AND `Petal.Width` &gt;= 0.800000012) THEN 0.400711566
WHEN ((`Sepal.Length` &lt; 4.5 OR (`Sepal.Length` IS NULL)) AND (`Noise` &lt; 0.905299962 OR (`Noise` IS NULL)) AND (`Petal.Width` &lt; 0.800000012 OR (`Petal.Width` IS NULL))) THEN 0.0240977071
WHEN ((`Noisy.Sepal.Length` &lt; 9.96603203 OR (`Noisy.Sepal.Length` IS NULL)) AND `Noise` &gt;= 0.905299962 AND (`Petal.Width` &lt; 0.800000012 OR (`Petal.Width` IS NULL))) THEN 0.0943009555
WHEN (`Noisy.Sepal.Length` &gt;= 9.96603203 AND `Noise` &gt;= 0.905299962 AND (`Petal.Width` &lt; 0.800000012 OR (`Petal.Width` IS NULL))) THEN 0.0257257111
WHEN (`Petal.Width` &gt;= 2.04999995 AND (`Sepal.Length` &lt; 7.0999999 OR (`Sepal.Length` IS NULL)) AND `Petal.Width` &gt;= 0.800000012) THEN 0.276552081
WHEN ((`Noisy.Sepal.Length` &lt; 5.5228219 OR (`Noisy.Sepal.Length` IS NULL)) AND `Sepal.Length` &gt;= 4.5 AND (`Noise` &lt; 0.905299962 OR (`Noise` IS NULL)) AND (`Petal.Width` &lt; 0.800000012 OR (`Petal.Width` IS NULL))) THEN 0.0122532519
WHEN (`Noisy.Sepal.Length` &gt;= 5.5228219 AND `Sepal.Length` &gt;= 4.5 AND (`Noise` &lt; 0.905299962 OR (`Noise` IS NULL)) AND (`Petal.Width` &lt; 0.800000012 OR (`Petal.Width` IS NULL))) THEN 0.0492783524
WHEN ((`Sepal.Length` &lt; 5.30000019 OR (`Sepal.Length` IS NULL)) AND (`Petal.Width` &lt; 2.04999995 OR (`Petal.Width` IS NULL)) AND (`Sepal.Length` &lt; 7.0999999 OR (`Sepal.Length` IS NULL)) AND `Petal.Width` &gt;= 0.800000012) THEN 0.0948236734
WHEN (`Sepal.Length` &gt;= 5.30000019 AND (`Petal.Width` &lt; 2.04999995 OR (`Petal.Width` IS NULL)) AND (`Sepal.Length` &lt; 7.0999999 OR (`Sepal.Length` IS NULL)) AND `Petal.Width` &gt;= 0.800000012) THEN 0.195639998
END) + CASE
WHEN (`Sepal.Length` &gt;= 7.0999999 AND `Petal.Width` &gt;= 1.3499999) THEN 0.297671467
WHEN (`Noise` &gt;= 0.905299962 AND (`Petal.Width` &lt; 0.800000012 OR (`Petal.Width` IS NULL)) AND (`Petal.Width` &lt; 1.3499999 OR (`Petal.Width` IS NULL))) THEN 0.0675139949
WHEN (`Noisy.Sepal.Length` &gt;= 9.38604927 AND `Petal.Width` &gt;= 0.800000012 AND (`Petal.Width` &lt; 1.3499999 OR (`Petal.Width` IS NULL))) THEN 0.12573874
WHEN ((`Noisy.Sepal.Length` &lt; 7.42576408 OR (`Noisy.Sepal.Length` IS NULL)) AND (`Noisy.Sepal.Length` &lt; 9.38604927 OR (`Noisy.Sepal.Length` IS NULL)) AND `Petal.Width` &gt;= 0.800000012 AND (`Petal.Width` &lt; 1.3499999 OR (`Petal.Width` IS NULL))) THEN 0.0913969129
WHEN ((`Sepal.Length` &lt; 5.30000019 OR (`Sepal.Length` IS NULL)) AND (`Noise` &lt; 0.90469563 OR (`Noise` IS NULL)) AND (`Sepal.Length` &lt; 7.0999999 OR (`Sepal.Length` IS NULL)) AND `Petal.Width` &gt;= 1.3499999) THEN 0.0626813173
WHEN ((`Petal.Width` &lt; 2.04999995 OR (`Petal.Width` IS NULL)) AND `Noise` &gt;= 0.90469563 AND (`Sepal.Length` &lt; 7.0999999 OR (`Sepal.Length` IS NULL)) AND `Petal.Width` &gt;= 1.3499999) THEN 0.0151629932
WHEN (`Petal.Width` &gt;= 2.04999995 AND `Noise` &gt;= 0.90469563 AND (`Sepal.Length` &lt; 7.0999999 OR (`Sepal.Length` IS NULL)) AND `Petal.Width` &gt;= 1.3499999) THEN 0.088549763
WHEN ((`Noisy.Sepal.Length` &lt; 10.5050983 OR (`Noisy.Sepal.Length` IS NULL)) AND (`Noisy.Sepal.Length` &lt; 14.3437004 OR (`Noisy.Sepal.Length` IS NULL)) AND (`Noise` &lt; 0.905299962 OR (`Noise` IS NULL)) AND (`Petal.Width` &lt; 0.800000012 OR (`Petal.Width` IS NULL)) AND (`Petal.Width` &lt; 1.3499999 OR (`Petal.Width` IS NULL))) THEN 0.0345674939
WHEN ((`Sepal.Length` &lt; 4.8499999 OR (`Sepal.Length` IS NULL)) AND `Noisy.Sepal.Length` &gt;= 14.3437004 AND (`Noise` &lt; 0.905299962 OR (`Noise` IS NULL)) AND (`Petal.Width` &lt; 0.800000012 OR (`Petal.Width` IS NULL)) AND (`Petal.Width` &lt; 1.3499999 OR (`Petal.Width` IS NULL))) THEN 0.00571013708
WHEN ((`Sepal.Width` &lt; 2.75 OR (`Sepal.Width` IS NULL)) AND `Noisy.Sepal.Length` &gt;= 7.42576408 AND (`Noisy.Sepal.Length` &lt; 9.38604927 OR (`Noisy.Sepal.Length` IS NULL)) AND `Petal.Width` &gt;= 0.800000012 AND (`Petal.Width` &lt; 1.3499999 OR (`Petal.Width` IS NULL))) THEN 0.0211994648
WHEN (`Sepal.Width` &gt;= 2.75 AND `Noisy.Sepal.Length` &gt;= 7.42576408 AND (`Noisy.Sepal.Length` &lt; 9.38604927 OR (`Noisy.Sepal.Length` IS NULL)) AND `Petal.Width` &gt;= 0.800000012 AND (`Petal.Width` &lt; 1.3499999 OR (`Petal.Width` IS NULL))) THEN -0.00971374568
WHEN ((`Sepal.Width` &lt; 2.3499999 OR (`Sepal.Width` IS NULL)) AND `Sepal.Length` &gt;= 5.30000019 AND (`Noise` &lt; 0.90469563 OR (`Noise` IS NULL)) AND (`Sepal.Length` &lt; 7.0999999 OR (`Sepal.Length` IS NULL)) AND `Petal.Width` &gt;= 1.3499999) THEN 0.0682338774
WHEN (`Sepal.Width` &gt;= 2.3499999 AND `Sepal.Length` &gt;= 5.30000019 AND (`Noise` &lt; 0.90469563 OR (`Noise` IS NULL)) AND (`Sepal.Length` &lt; 7.0999999 OR (`Sepal.Length` IS NULL)) AND `Petal.Width` &gt;= 1.3499999) THEN 0.181157321
WHEN ((`Noisy.Sepal.Length` &lt; 11.730792 OR (`Noisy.Sepal.Length` IS NULL)) AND `Noisy.Sepal.Length` &gt;= 10.5050983 AND (`Noisy.Sepal.Length` &lt; 14.3437004 OR (`Noisy.Sepal.Length` IS NULL)) AND (`Noise` &lt; 0.905299962 OR (`Noise` IS NULL)) AND (`Petal.Width` &lt; 0.800000012 OR (`Petal.Width` IS NULL)) AND (`Petal.Width` &lt; 1.3499999 OR (`Petal.Width` IS NULL))) THEN 0.00418830523
WHEN (`Noisy.Sepal.Length` &gt;= 11.730792 AND `Noisy.Sepal.Length` &gt;= 10.5050983 AND (`Noisy.Sepal.Length` &lt; 14.3437004 OR (`Noisy.Sepal.Length` IS NULL)) AND (`Noise` &lt; 0.905299962 OR (`Noise` IS NULL)) AND (`Petal.Width` &lt; 0.800000012 OR (`Petal.Width` IS NULL)) AND (`Petal.Width` &lt; 1.3499999 OR (`Petal.Width` IS NULL))) THEN 0.0236197654
WHEN ((`Noisy.Sepal.Length` &lt; 14.8772011 OR (`Noisy.Sepal.Length` IS NULL)) AND `Sepal.Length` &gt;= 4.8499999 AND `Noisy.Sepal.Length` &gt;= 14.3437004 AND (`Noise` &lt; 0.905299962 OR (`Noise` IS NULL)) AND (`Petal.Width` &lt; 0.800000012 OR (`Petal.Width` IS NULL)) AND (`Petal.Width` &lt; 1.3499999 OR (`Petal.Width` IS NULL))) THEN 0.062788628
WHEN (`Noisy.Sepal.Length` &gt;= 14.8772011 AND `Sepal.Length` &gt;= 4.8499999 AND `Noisy.Sepal.Length` &gt;= 14.3437004 AND (`Noise` &lt; 0.905299962 OR (`Noise` IS NULL)) AND (`Petal.Width` &lt; 0.800000012 OR (`Petal.Width` IS NULL)) AND (`Petal.Width` &lt; 1.3499999 OR (`Petal.Width` IS NULL))) THEN 0.0121449716
END) + CASE
WHEN (`Petal.Width` &gt;= 0.449999988 AND (`Sepal.Length` &lt; 5.64999962 OR (`Sepal.Length` IS NULL))) THEN 0.0669837371
WHEN (`Sepal.Length` &gt;= 7.25 AND `Sepal.Length` &gt;= 5.64999962) THEN 0.244088188
WHEN ((`Noisy.Sepal.Length` &lt; 9.96603203 OR (`Noisy.Sepal.Length` IS NULL)) AND `Noise` &gt;= 0.905299962 AND (`Petal.Width` &lt; 0.449999988 OR (`Petal.Width` IS NULL)) AND (`Sepal.Length` &lt; 5.64999962 OR (`Sepal.Length` IS NULL))) THEN 0.0619379655
WHEN (`Noisy.Sepal.Length` &gt;= 9.96603203 AND `Noise` &gt;= 0.905299962 AND (`Petal.Width` &lt; 0.449999988 OR (`Petal.Width` IS NULL)) AND (`Sepal.Length` &lt; 5.64999962 OR (`Sepal.Length` IS NULL))) THEN 0.0117397616
WHEN ((`Noise` &lt; 0.947855473 OR (`Noise` IS NULL)) AND `Petal.Width` &gt;= 2.04999995 AND (`Sepal.Length` &lt; 7.25 OR (`Sepal.Length` IS NULL)) AND `Sepal.Length` &gt;= 5.64999962) THEN 0.15714401
WHEN (`Noise` &gt;= 0.947855473 AND `Petal.Width` &gt;= 2.04999995 AND (`Sepal.Length` &lt; 7.25 OR (`Sepal.Length` IS NULL)) AND `Sepal.Length` &gt;= 5.64999962) THEN 0.0368034132
WHEN (`Noise` &gt;= 0.422495365 AND (`Sepal.Width` &lt; 3.1500001 OR (`Sepal.Width` IS NULL)) AND (`Noise` &lt; 0.905299962 OR (`Noise` IS NULL)) AND (`Petal.Width` &lt; 0.449999988 OR (`Petal.Width` IS NULL)) AND (`Sepal.Length` &lt; 5.64999962 OR (`Sepal.Length` IS NULL))) THEN 0.0114314444
WHEN ((`Petal.Width` &lt; 0.25 OR (`Petal.Width` IS NULL)) AND (`Noise` &lt; 0.422495365 OR (`Noise` IS NULL)) AND (`Sepal.Width` &lt; 3.1500001 OR (`Sepal.Width` IS NULL)) AND (`Noise` &lt; 0.905299962 OR (`Noise` IS NULL)) AND (`Petal.Width` &lt; 0.449999988 OR (`Petal.Width` IS NULL)) AND (`Sepal.Length` &lt; 5.64999962 OR (`Sepal.Length` IS NULL))) THEN 0.0402559265
WHEN (`Petal.Width` &gt;= 0.25 AND (`Noise` &lt; 0.422495365 OR (`Noise` IS NULL)) AND (`Sepal.Width` &lt; 3.1500001 OR (`Sepal.Width` IS NULL)) AND (`Noise` &lt; 0.905299962 OR (`Noise` IS NULL)) AND (`Petal.Width` &lt; 0.449999988 OR (`Petal.Width` IS NULL)) AND (`Sepal.Length` &lt; 5.64999962 OR (`Sepal.Length` IS NULL))) THEN 0.00872420706
WHEN ((`Sepal.Length` &lt; 4.8499999 OR (`Sepal.Length` IS NULL)) AND (`Sepal.Width` &lt; 3.25 OR (`Sepal.Width` IS NULL)) AND `Sepal.Width` &gt;= 3.1500001 AND (`Noise` &lt; 0.905299962 OR (`Noise` IS NULL)) AND (`Petal.Width` &lt; 0.449999988 OR (`Petal.Width` IS NULL)) AND (`Sepal.Length` &lt; 5.64999962 OR (`Sepal.Length` IS NULL))) THEN 0.00840784982
WHEN (`Sepal.Length` &gt;= 4.8499999 AND (`Sepal.Width` &lt; 3.25 OR (`Sepal.Width` IS NULL)) AND `Sepal.Width` &gt;= 3.1500001 AND (`Noise` &lt; 0.905299962 OR (`Noise` IS NULL)) AND (`Petal.Width` &lt; 0.449999988 OR (`Petal.Width` IS NULL)) AND (`Sepal.Length` &lt; 5.64999962 OR (`Sepal.Length` IS NULL))) THEN -0.0167189073
WHEN ((`Petal.Width` &lt; 0.25 OR (`Petal.Width` IS NULL)) AND `Sepal.Width` &gt;= 3.25 AND `Sepal.Width` &gt;= 3.1500001 AND (`Noise` &lt; 0.905299962 OR (`Noise` IS NULL)) AND (`Petal.Width` &lt; 0.449999988 OR (`Petal.Width` IS NULL)) AND (`Sepal.Length` &lt; 5.64999962 OR (`Sepal.Length` IS NULL))) THEN 0.022423435
WHEN (`Petal.Width` &gt;= 0.25 AND `Sepal.Width` &gt;= 3.25 AND `Sepal.Width` &gt;= 3.1500001 AND (`Noise` &lt; 0.905299962 OR (`Noise` IS NULL)) AND (`Petal.Width` &lt; 0.449999988 OR (`Petal.Width` IS NULL)) AND (`Sepal.Length` &lt; 5.64999962 OR (`Sepal.Length` IS NULL))) THEN 0.00942222308
WHEN ((`Species_n` &lt; 2.5 OR (`Species_n` IS NULL)) AND (`Noisy.Sepal.Length` &lt; 7.69192743 OR (`Noisy.Sepal.Length` IS NULL)) AND (`Noise` &lt; 0.64378047 OR (`Noise` IS NULL)) AND (`Petal.Width` &lt; 2.04999995 OR (`Petal.Width` IS NULL)) AND (`Sepal.Length` &lt; 7.25 OR (`Sepal.Length` IS NULL)) AND `Sepal.Length` &gt;= 5.64999962) THEN 0.0183653366
WHEN (`Species_n` &gt;= 2.5 AND (`Noisy.Sepal.Length` &lt; 7.69192743 OR (`Noisy.Sepal.Length` IS NULL)) AND (`Noise` &lt; 0.64378047 OR (`Noise` IS NULL)) AND (`Petal.Width` &lt; 2.04999995 OR (`Petal.Width` IS NULL)) AND (`Sepal.Length` &lt; 7.25 OR (`Sepal.Length` IS NULL)) AND `Sepal.Length` &gt;= 5.64999962) THEN 0.0681383163
WHEN ((`Sepal.Width` &lt; 2.3499999 OR (`Sepal.Width` IS NULL)) AND `Noisy.Sepal.Length` &gt;= 7.69192743 AND (`Noise` &lt; 0.64378047 OR (`Noise` IS NULL)) AND (`Petal.Width` &lt; 2.04999995 OR (`Petal.Width` IS NULL)) AND (`Sepal.Length` &lt; 7.25 OR (`Sepal.Length` IS NULL)) AND `Sepal.Length` &gt;= 5.64999962) THEN 0.0233375076
WHEN (`Sepal.Width` &gt;= 2.3499999 AND `Noisy.Sepal.Length` &gt;= 7.69192743 AND (`Noise` &lt; 0.64378047 OR (`Noise` IS NULL)) AND (`Petal.Width` &lt; 2.04999995 OR (`Petal.Width` IS NULL)) AND (`Sepal.Length` &lt; 7.25 OR (`Sepal.Length` IS NULL)) AND `Sepal.Length` &gt;= 5.64999962) THEN 0.124951608
WHEN ((`Noise` &lt; 0.766022325 OR (`Noise` IS NULL)) AND (`Noise` &lt; 0.849708974 OR (`Noise` IS NULL)) AND `Noise` &gt;= 0.64378047 AND (`Petal.Width` &lt; 2.04999995 OR (`Petal.Width` IS NULL)) AND (`Sepal.Length` &lt; 7.25 OR (`Sepal.Length` IS NULL)) AND `Sepal.Length` &gt;= 5.64999962) THEN 0.0546173379
WHEN (`Noise` &gt;= 0.766022325 AND (`Noise` &lt; 0.849708974 OR (`Noise` IS NULL)) AND `Noise` &gt;= 0.64378047 AND (`Petal.Width` &lt; 2.04999995 OR (`Petal.Width` IS NULL)) AND (`Sepal.Length` &lt; 7.25 OR (`Sepal.Length` IS NULL)) AND `Sepal.Length` &gt;= 5.64999962) THEN -0.000198459646
WHEN ((`Sepal.Width` &lt; 2.95000005 OR (`Sepal.Width` IS NULL)) AND `Noise` &gt;= 0.849708974 AND `Noise` &gt;= 0.64378047 AND (`Petal.Width` &lt; 2.04999995 OR (`Petal.Width` IS NULL)) AND (`Sepal.Length` &lt; 7.25 OR (`Sepal.Length` IS NULL)) AND `Sepal.Length` &gt;= 5.64999962) THEN 0.097542949
WHEN (`Sepal.Width` &gt;= 2.95000005 AND `Noise` &gt;= 0.849708974 AND `Noise` &gt;= 0.64378047 AND (`Petal.Width` &lt; 2.04999995 OR (`Petal.Width` IS NULL)) AND (`Sepal.Length` &lt; 7.25 OR (`Sepal.Length` IS NULL)) AND `Sepal.Length` &gt;= 5.64999962) THEN 0.0128885517
END) + CASE
WHEN (`Sepal.Length` &gt;= 7.25 AND `Petal.Width` &gt;= 1.25) THEN 0.185507014
WHEN ((`Noise` &lt; 0.12987572 OR (`Noise` IS NULL)) AND `Petal.Width` &gt;= 0.350000024 AND (`Petal.Width` &lt; 1.25 OR (`Petal.Width` IS NULL))) THEN -0.00435132999
WHEN (`Noisy.Sepal.Length` &gt;= 14.2457924 AND (`Noisy.Sepal.Length` &lt; 14.3437004 OR (`Noisy.Sepal.Length` IS NULL)) AND (`Petal.Width` &lt; 0.350000024 OR (`Petal.Width` IS NULL)) AND (`Petal.Width` &lt; 1.25 OR (`Petal.Width` IS NULL))) THEN -0.00162234309
WHEN ((`Sepal.Length` &lt; 4.8499999 OR (`Sepal.Length` IS NULL)) AND `Noisy.Sepal.Length` &gt;= 14.3437004 AND (`Petal.Width` &lt; 0.350000024 OR (`Petal.Width` IS NULL)) AND (`Petal.Width` &lt; 1.25 OR (`Petal.Width` IS NULL))) THEN 0.00359244365
WHEN (`Noise` &gt;= 0.44633168 AND (`Noise` &lt; 0.64378047 OR (`Noise` IS NULL)) AND (`Sepal.Length` &lt; 7.25 OR (`Sepal.Length` IS NULL)) AND `Petal.Width` &gt;= 1.25) THEN 0.137516573
WHEN (`Sepal.Length` &gt;= 5.44999981 AND (`Noisy.Sepal.Length` &lt; 14.2457924 OR (`Noisy.Sepal.Length` IS NULL)) AND (`Noisy.Sepal.Length` &lt; 14.3437004 OR (`Noisy.Sepal.Length` IS NULL)) AND (`Petal.Width` &lt; 0.350000024 OR (`Petal.Width` IS NULL)) AND (`Petal.Width` &lt; 1.25 OR (`Petal.Width` IS NULL))) THEN 0.00072573428
WHEN ((`Noisy.Sepal.Length` &lt; 14.8772011 OR (`Noisy.Sepal.Length` IS NULL)) AND `Sepal.Length` &gt;= 4.8499999 AND `Noisy.Sepal.Length` &gt;= 14.3437004 AND (`Petal.Width` &lt; 0.350000024 OR (`Petal.Width` IS NULL)) AND (`Petal.Width` &lt; 1.25 OR (`Petal.Width` IS NULL))) THEN 0.0345888734
WHEN (`Noisy.Sepal.Length` &gt;= 14.8772011 AND `Sepal.Length` &gt;= 4.8499999 AND `Noisy.Sepal.Length` &gt;= 14.3437004 AND (`Petal.Width` &lt; 0.350000024 OR (`Petal.Width` IS NULL)) AND (`Petal.Width` &lt; 1.25 OR (`Petal.Width` IS NULL))) THEN 0.00695972471
WHEN ((`Sepal.Width` &lt; 3.3499999 OR (`Sepal.Width` IS NULL)) AND `Noisy.Sepal.Length` &gt;= 9.44800758 AND `Noise` &gt;= 0.12987572 AND `Petal.Width` &gt;= 0.350000024 AND (`Petal.Width` &lt; 1.25 OR (`Petal.Width` IS NULL))) THEN 0.0534194671
WHEN (`Sepal.Width` &gt;= 3.3499999 AND `Noisy.Sepal.Length` &gt;= 9.44800758 AND `Noise` &gt;= 0.12987572 AND `Petal.Width` &gt;= 0.350000024 AND (`Petal.Width` &lt; 1.25 OR (`Petal.Width` IS NULL))) THEN 0.0170917287
WHEN ((`Noise` &lt; 0.439684868 OR (`Noise` IS NULL)) AND (`Noise` &lt; 0.44633168 OR (`Noise` IS NULL)) AND (`Noise` &lt; 0.64378047 OR (`Noise` IS NULL)) AND (`Sepal.Length` &lt; 7.25 OR (`Sepal.Length` IS NULL)) AND `Petal.Width` &gt;= 1.25) THEN 0.0785645545
WHEN (`Noise` &gt;= 0.439684868 AND (`Noise` &lt; 0.44633168 OR (`Noise` IS NULL)) AND (`Noise` &lt; 0.64378047 OR (`Noise` IS NULL)) AND (`Sepal.Length` &lt; 7.25 OR (`Sepal.Length` IS NULL)) AND `Petal.Width` &gt;= 1.25) THEN 0.0198369026
WHEN ((`Sepal.Length` &lt; 5.94999981 OR (`Sepal.Length` IS NULL)) AND (`Noise` &lt; 0.723689318 OR (`Noise` IS NULL)) AND `Noise` &gt;= 0.64378047 AND (`Sepal.Length` &lt; 7.25 OR (`Sepal.Length` IS NULL)) AND `Petal.Width` &gt;= 1.25) THEN -0.018304253
WHEN (`Sepal.Length` &gt;= 5.94999981 AND (`Noise` &lt; 0.723689318 OR (`Noise` IS NULL)) AND `Noise` &gt;= 0.64378047 AND (`Sepal.Length` &lt; 7.25 OR (`Sepal.Length` IS NULL)) AND `Petal.Width` &gt;= 1.25) THEN 0.0271949545
WHEN (`Sepal.Length` &gt;= 6.14999962 AND `Noise` &gt;= 0.723689318 AND `Noise` &gt;= 0.64378047 AND (`Sepal.Length` &lt; 7.25 OR (`Sepal.Length` IS NULL)) AND `Petal.Width` &gt;= 1.25) THEN 0.092607975
WHEN ((`Sepal.Length` &lt; 5.05000019 OR (`Sepal.Length` IS NULL)) AND (`Sepal.Length` &lt; 5.44999981 OR (`Sepal.Length` IS NULL)) AND (`Noisy.Sepal.Length` &lt; 14.2457924 OR (`Noisy.Sepal.Length` IS NULL)) AND (`Noisy.Sepal.Length` &lt; 14.3437004 OR (`Noisy.Sepal.Length` IS NULL)) AND (`Petal.Width` &lt; 0.350000024 OR (`Petal.Width` IS NULL)) AND (`Petal.Width` &lt; 1.25 OR (`Petal.Width` IS NULL))) THEN 0.011474628
WHEN (`Sepal.Length` &gt;= 5.05000019 AND (`Sepal.Length` &lt; 5.44999981 OR (`Sepal.Length` IS NULL)) AND (`Noisy.Sepal.Length` &lt; 14.2457924 OR (`Noisy.Sepal.Length` IS NULL)) AND (`Noisy.Sepal.Length` &lt; 14.3437004 OR (`Noisy.Sepal.Length` IS NULL)) AND (`Petal.Width` &lt; 0.350000024 OR (`Petal.Width` IS NULL)) AND (`Petal.Width` &lt; 1.25 OR (`Petal.Width` IS NULL))) THEN 0.0211331733
WHEN ((`Sepal.Length` &lt; 5.39999962 OR (`Sepal.Length` IS NULL)) AND (`Sepal.Width` &lt; 3.1500001 OR (`Sepal.Width` IS NULL)) AND (`Noisy.Sepal.Length` &lt; 9.44800758 OR (`Noisy.Sepal.Length` IS NULL)) AND `Noise` &gt;= 0.12987572 AND `Petal.Width` &gt;= 0.350000024 AND (`Petal.Width` &lt; 1.25 OR (`Petal.Width` IS NULL))) THEN 0.00734403171
WHEN (`Sepal.Length` &gt;= 5.39999962 AND (`Sepal.Width` &lt; 3.1500001 OR (`Sepal.Width` IS NULL)) AND (`Noisy.Sepal.Length` &lt; 9.44800758 OR (`Noisy.Sepal.Length` IS NULL)) AND `Noise` &gt;= 0.12987572 AND `Petal.Width` &gt;= 0.350000024 AND (`Petal.Width` &lt; 1.25 OR (`Petal.Width` IS NULL))) THEN -0.0106949694
WHEN ((`Sepal.Width` &lt; 3.75 OR (`Sepal.Width` IS NULL)) AND `Sepal.Width` &gt;= 3.1500001 AND (`Noisy.Sepal.Length` &lt; 9.44800758 OR (`Noisy.Sepal.Length` IS NULL)) AND `Noise` &gt;= 0.12987572 AND `Petal.Width` &gt;= 0.350000024 AND (`Petal.Width` &lt; 1.25 OR (`Petal.Width` IS NULL))) THEN 0.0117355054
WHEN (`Sepal.Width` &gt;= 3.75 AND `Sepal.Width` &gt;= 3.1500001 AND (`Noisy.Sepal.Length` &lt; 9.44800758 OR (`Noisy.Sepal.Length` IS NULL)) AND `Noise` &gt;= 0.12987572 AND `Petal.Width` &gt;= 0.350000024 AND (`Petal.Width` &lt; 1.25 OR (`Petal.Width` IS NULL))) THEN 0.0456648096
WHEN ((`Sepal.Length` &lt; 5.9000001 OR (`Sepal.Length` IS NULL)) AND (`Sepal.Length` &lt; 6.14999962 OR (`Sepal.Length` IS NULL)) AND `Noise` &gt;= 0.723689318 AND `Noise` &gt;= 0.64378047 AND (`Sepal.Length` &lt; 7.25 OR (`Sepal.Length` IS NULL)) AND `Petal.Width` &gt;= 1.25) THEN 0.0598894171
WHEN (`Sepal.Length` &gt;= 5.9000001 AND (`Sepal.Length` &lt; 6.14999962 OR (`Sepal.Length` IS NULL)) AND `Noise` &gt;= 0.723689318 AND `Noise` &gt;= 0.64378047 AND (`Sepal.Length` &lt; 7.25 OR (`Sepal.Length` IS NULL)) AND `Petal.Width` &gt;= 1.25) THEN 0.00535855303
END) + CASE
WHEN (`Noisy.Sepal.Length` &gt;= 15.1548414 AND (`Petal.Width` &lt; 1.54999995 OR (`Petal.Width` IS NULL))) THEN 0.0843922868
WHEN (`Sepal.Length` &gt;= 7.25 AND `Petal.Width` &gt;= 1.54999995) THEN 0.140985385
WHEN ((`Noise` &lt; 0.0427455977 OR (`Noise` IS NULL)) AND `Petal.Width` &gt;= 1.04999995 AND (`Noisy.Sepal.Length` &lt; 15.1548414 OR (`Noisy.Sepal.Length` IS NULL)) AND (`Petal.Width` &lt; 1.54999995 OR (`Petal.Width` IS NULL))) THEN -0.00706872949
WHEN (`Petal.Width` &gt;= 1.8499999 AND `Noise` &gt;= 0.754663348 AND (`Sepal.Length` &lt; 7.25 OR (`Sepal.Length` IS NULL)) AND `Petal.Width` &gt;= 1.54999995) THEN 0.0507080294
WHEN ((`Noisy.Sepal.Length` &lt; 9.96603203 OR (`Noisy.Sepal.Length` IS NULL)) AND `Noise` &gt;= 0.905299962 AND (`Petal.Width` &lt; 1.04999995 OR (`Petal.Width` IS NULL)) AND (`Noisy.Sepal.Length` &lt; 15.1548414 OR (`Noisy.Sepal.Length` IS NULL)) AND (`Petal.Width` &lt; 1.54999995 OR (`Petal.Width` IS NULL))) THEN 0.0428705849
WHEN (`Noisy.Sepal.Length` &gt;= 9.96603203 AND `Noise` &gt;= 0.905299962 AND (`Petal.Width` &lt; 1.04999995 OR (`Petal.Width` IS NULL)) AND (`Noisy.Sepal.Length` &lt; 15.1548414 OR (`Noisy.Sepal.Length` IS NULL)) AND (`Petal.Width` &lt; 1.54999995 OR (`Petal.Width` IS NULL))) THEN 0.00680882344
WHEN ((`Noise` &lt; 0.277505308 OR (`Noise` IS NULL)) AND (`Noise` &lt; 0.361249626 OR (`Noise` IS NULL)) AND (`Noise` &lt; 0.754663348 OR (`Noise` IS NULL)) AND (`Sepal.Length` &lt; 7.25 OR (`Sepal.Length` IS NULL)) AND `Petal.Width` &gt;= 1.54999995) THEN 0.0797813237
WHEN ((`Sepal.Length` &lt; 5.80000019 OR (`Sepal.Length` IS NULL)) AND `Noise` &gt;= 0.361249626 AND (`Noise` &lt; 0.754663348 OR (`Noise` IS NULL)) AND (`Sepal.Length` &lt; 7.25 OR (`Sepal.Length` IS NULL)) AND `Petal.Width` &gt;= 1.54999995) THEN 0.0186711084
WHEN ((`Sepal.Length` &lt; 6.05000019 OR (`Sepal.Length` IS NULL)) AND (`Petal.Width` &lt; 1.8499999 OR (`Petal.Width` IS NULL)) AND `Noise` &gt;= 0.754663348 AND (`Sepal.Length` &lt; 7.25 OR (`Sepal.Length` IS NULL)) AND `Petal.Width` &gt;= 1.54999995) THEN 0.0101514822
WHEN (`Sepal.Length` &gt;= 6.05000019 AND (`Petal.Width` &lt; 1.8499999 OR (`Petal.Width` IS NULL)) AND `Noise` &gt;= 0.754663348 AND (`Sepal.Length` &lt; 7.25 OR (`Sepal.Length` IS NULL)) AND `Petal.Width` &gt;= 1.54999995) THEN 0.00221536169
WHEN ((`Noise` &lt; 0.48610118 OR (`Noise` IS NULL)) AND (`Sepal.Width` &lt; 3.1500001 OR (`Sepal.Width` IS NULL)) AND (`Noise` &lt; 0.905299962 OR (`Noise` IS NULL)) AND (`Petal.Width` &lt; 1.04999995 OR (`Petal.Width` IS NULL)) AND (`Noisy.Sepal.Length` &lt; 15.1548414 OR (`Noisy.Sepal.Length` IS NULL)) AND (`Petal.Width` &lt; 1.54999995 OR (`Petal.Width` IS NULL))) THEN 0.0261963401
WHEN (`Noise` &gt;= 0.48610118 AND (`Sepal.Width` &lt; 3.1500001 OR (`Sepal.Width` IS NULL)) AND (`Noise` &lt; 0.905299962 OR (`Noise` IS NULL)) AND (`Petal.Width` &lt; 1.04999995 OR (`Petal.Width` IS NULL)) AND (`Noisy.Sepal.Length` &lt; 15.1548414 OR (`Noisy.Sepal.Length` IS NULL)) AND (`Petal.Width` &lt; 1.54999995 OR (`Petal.Width` IS NULL))) THEN 0.000592312252
WHEN ((`Sepal.Width` &lt; 3.25 OR (`Sepal.Width` IS NULL)) AND `Sepal.Width` &gt;= 3.1500001 AND (`Noise` &lt; 0.905299962 OR (`Noise` IS NULL)) AND (`Petal.Width` &lt; 1.04999995 OR (`Petal.Width` IS NULL)) AND (`Noisy.Sepal.Length` &lt; 15.1548414 OR (`Noisy.Sepal.Length` IS NULL)) AND (`Petal.Width` &lt; 1.54999995 OR (`Petal.Width` IS NULL))) THEN -0.00275254017
WHEN (`Sepal.Width` &gt;= 3.25 AND `Sepal.Width` &gt;= 3.1500001 AND (`Noise` &lt; 0.905299962 OR (`Noise` IS NULL)) AND (`Petal.Width` &lt; 1.04999995 OR (`Petal.Width` IS NULL)) AND (`Noisy.Sepal.Length` &lt; 15.1548414 OR (`Noisy.Sepal.Length` IS NULL)) AND (`Petal.Width` &lt; 1.54999995 OR (`Petal.Width` IS NULL))) THEN 0.0121688722
WHEN ((`Noisy.Sepal.Length` &lt; 7.42576408 OR (`Noisy.Sepal.Length` IS NULL)) AND (`Noisy.Sepal.Length` &lt; 8.76881409 OR (`Noisy.Sepal.Length` IS NULL)) AND `Noise` &gt;= 0.0427455977 AND `Petal.Width` &gt;= 1.04999995 AND (`Noisy.Sepal.Length` &lt; 15.1548414 OR (`Noisy.Sepal.Length` IS NULL)) AND (`Petal.Width` &lt; 1.54999995 OR (`Petal.Width` IS NULL))) THEN 0.0406520814
WHEN (`Noisy.Sepal.Length` &gt;= 7.42576408 AND (`Noisy.Sepal.Length` &lt; 8.76881409 OR (`Noisy.Sepal.Length` IS NULL)) AND `Noise` &gt;= 0.0427455977 AND `Petal.Width` &gt;= 1.04999995 AND (`Noisy.Sepal.Length` &lt; 15.1548414 OR (`Noisy.Sepal.Length` IS NULL)) AND (`Petal.Width` &lt; 1.54999995 OR (`Petal.Width` IS NULL))) THEN -0.00769845862
WHEN ((`Noisy.Sepal.Length` &lt; 10.6962414 OR (`Noisy.Sepal.Length` IS NULL)) AND `Noisy.Sepal.Length` &gt;= 8.76881409 AND `Noise` &gt;= 0.0427455977 AND `Petal.Width` &gt;= 1.04999995 AND (`Noisy.Sepal.Length` &lt; 15.1548414 OR (`Noisy.Sepal.Length` IS NULL)) AND (`Petal.Width` &lt; 1.54999995 OR (`Petal.Width` IS NULL))) THEN 0.0694990978
WHEN (`Noisy.Sepal.Length` &gt;= 10.6962414 AND `Noisy.Sepal.Length` &gt;= 8.76881409 AND `Noise` &gt;= 0.0427455977 AND `Petal.Width` &gt;= 1.04999995 AND (`Noisy.Sepal.Length` &lt; 15.1548414 OR (`Noisy.Sepal.Length` IS NULL)) AND (`Petal.Width` &lt; 1.54999995 OR (`Petal.Width` IS NULL))) THEN 0.0326959379
WHEN ((`Petal.Width` &lt; 2.19999981 OR (`Petal.Width` IS NULL)) AND `Noise` &gt;= 0.277505308 AND (`Noise` &lt; 0.361249626 OR (`Noise` IS NULL)) AND (`Noise` &lt; 0.754663348 OR (`Noise` IS NULL)) AND (`Sepal.Length` &lt; 7.25 OR (`Sepal.Length` IS NULL)) AND `Petal.Width` &gt;= 1.54999995) THEN 0.0215912536
WHEN (`Petal.Width` &gt;= 2.19999981 AND `Noise` &gt;= 0.277505308 AND (`Noise` &lt; 0.361249626 OR (`Noise` IS NULL)) AND (`Noise` &lt; 0.754663348 OR (`Noise` IS NULL)) AND (`Sepal.Length` &lt; 7.25 OR (`Sepal.Length` IS NULL)) AND `Petal.Width` &gt;= 1.54999995) THEN -0.0274440069
WHEN ((`Noisy.Sepal.Length` &lt; 12.6258783 OR (`Noisy.Sepal.Length` IS NULL)) AND `Sepal.Length` &gt;= 5.80000019 AND `Noise` &gt;= 0.361249626 AND (`Noise` &lt; 0.754663348 OR (`Noise` IS NULL)) AND (`Sepal.Length` &lt; 7.25 OR (`Sepal.Length` IS NULL)) AND `Petal.Width` &gt;= 1.54999995) THEN 0.126280695
WHEN (`Noisy.Sepal.Length` &gt;= 12.6258783 AND `Sepal.Length` &gt;= 5.80000019 AND `Noise` &gt;= 0.361249626 AND (`Noise` &lt; 0.754663348 OR (`Noise` IS NULL)) AND (`Sepal.Length` &lt; 7.25 OR (`Sepal.Length` IS NULL)) AND `Petal.Width` &gt;= 1.54999995) THEN 0.0648649931
END) + CASE
WHEN (`Noisy.Sepal.Length` &gt;= 15.1548414 AND (`Petal.Width` &lt; 1.54999995 OR (`Petal.Width` IS NULL))) THEN 0.0641381741
WHEN (`Sepal.Length` &gt;= 7.44999981 AND `Petal.Width` &gt;= 1.54999995) THEN 0.115452044
WHEN (`Sepal.Width` &gt;= 3.1500001 AND (`Noisy.Sepal.Length` &lt; 10.2569981 OR (`Noisy.Sepal.Length` IS NULL)) AND (`Sepal.Length` &lt; 7.44999981 OR (`Sepal.Length` IS NULL)) AND `Petal.Width` &gt;= 1.54999995) THEN 0.0969042405
WHEN ((`Sepal.Length` &lt; 4.8499999 OR (`Sepal.Length` IS NULL)) AND `Noisy.Sepal.Length` &gt;= 14.3437004 AND (`Petal.Width` &lt; 0.350000024 OR (`Petal.Width` IS NULL)) AND (`Noisy.Sepal.Length` &lt; 15.1548414 OR (`Noisy.Sepal.Length` IS NULL)) AND (`Petal.Width` &lt; 1.54999995 OR (`Petal.Width` IS NULL))) THEN 0.00346645131
WHEN (`Sepal.Length` &gt;= 6.05000019 AND (`Noise` &lt; 0.168878302 OR (`Noise` IS NULL)) AND `Petal.Width` &gt;= 0.350000024 AND (`Noisy.Sepal.Length` &lt; 15.1548414 OR (`Noisy.Sepal.Length` IS NULL)) AND (`Petal.Width` &lt; 1.54999995 OR (`Petal.Width` IS NULL))) THEN -0.00844507199
WHEN ((`Noise` &lt; 0.180748791 OR (`Noise` IS NULL)) AND `Noise` &gt;= 0.168878302 AND `Petal.Width` &gt;= 0.350000024 AND (`Noisy.Sepal.Length` &lt; 15.1548414 OR (`Noisy.Sepal.Length` IS NULL)) AND (`Petal.Width` &lt; 1.54999995 OR (`Petal.Width` IS NULL))) THEN 0.0654731542
WHEN (`Sepal.Width` &gt;= 3.04999995 AND (`Sepal.Width` &lt; 3.1500001 OR (`Sepal.Width` IS NULL)) AND (`Noisy.Sepal.Length` &lt; 10.2569981 OR (`Noisy.Sepal.Length` IS NULL)) AND (`Sepal.Length` &lt; 7.44999981 OR (`Sepal.Length` IS NULL)) AND `Petal.Width` &gt;= 1.54999995) THEN -0.0233274233
WHEN (`Noisy.Sepal.Length` &gt;= 11.85359 AND (`Noise` &lt; 0.612645388 OR (`Noise` IS NULL)) AND `Noisy.Sepal.Length` &gt;= 10.2569981 AND (`Sepal.Length` &lt; 7.44999981 OR (`Sepal.Length` IS NULL)) AND `Petal.Width` &gt;= 1.54999995) THEN 0.0684776232
WHEN ((`Petal.Width` &lt; 0.25 OR (`Petal.Width` IS NULL)) AND (`Sepal.Width` &lt; 3.1500001 OR (`Sepal.Width` IS NULL)) AND (`Noisy.Sepal.Length` &lt; 14.3437004 OR (`Noisy.Sepal.Length` IS NULL)) AND (`Petal.Width` &lt; 0.350000024 OR (`Petal.Width` IS NULL)) AND (`Noisy.Sepal.Length` &lt; 15.1548414 OR (`Noisy.Sepal.Length` IS NULL)) AND (`Petal.Width` &lt; 1.54999995 OR (`Petal.Width` IS NULL))) THEN 0.0137264375
WHEN (`Petal.Width` &gt;= 0.25 AND (`Sepal.Width` &lt; 3.1500001 OR (`Sepal.Width` IS NULL)) AND (`Noisy.Sepal.Length` &lt; 14.3437004 OR (`Noisy.Sepal.Length` IS NULL)) AND (`Petal.Width` &lt; 0.350000024 OR (`Petal.Width` IS NULL)) AND (`Noisy.Sepal.Length` &lt; 15.1548414 OR (`Noisy.Sepal.Length` IS NULL)) AND (`Petal.Width` &lt; 1.54999995 OR (`Petal.Width` IS NULL))) THEN 0.00176492939
WHEN ((`Sepal.Length` &lt; 5.05000019 OR (`Sepal.Length` IS NULL)) AND `Sepal.Width` &gt;= 3.1500001 AND (`Noisy.Sepal.Length` &lt; 14.3437004 OR (`Noisy.Sepal.Length` IS NULL)) AND (`Petal.Width` &lt; 0.350000024 OR (`Petal.Width` IS NULL)) AND (`Noisy.Sepal.Length` &lt; 15.1548414 OR (`Noisy.Sepal.Length` IS NULL)) AND (`Petal.Width` &lt; 1.54999995 OR (`Petal.Width` IS NULL))) THEN -0.000514790998
WHEN (`Sepal.Length` &gt;= 5.05000019 AND `Sepal.Width` &gt;= 3.1500001 AND (`Noisy.Sepal.Length` &lt; 14.3437004 OR (`Noisy.Sepal.Length` IS NULL)) AND (`Petal.Width` &lt; 0.350000024 OR (`Petal.Width` IS NULL)) AND (`Noisy.Sepal.Length` &lt; 15.1548414 OR (`Noisy.Sepal.Length` IS NULL)) AND (`Petal.Width` &lt; 1.54999995 OR (`Petal.Width` IS NULL))) THEN 0.00853140838
WHEN ((`Noisy.Sepal.Length` &lt; 14.8772011 OR (`Noisy.Sepal.Length` IS NULL)) AND `Sepal.Length` &gt;= 4.8499999 AND `Noisy.Sepal.Length` &gt;= 14.3437004 AND (`Petal.Width` &lt; 0.350000024 OR (`Petal.Width` IS NULL)) AND (`Noisy.Sepal.Length` &lt; 15.1548414 OR (`Noisy.Sepal.Length` IS NULL)) AND (`Petal.Width` &lt; 1.54999995 OR (`Petal.Width` IS NULL))) THEN 0.0230163131
WHEN (`Noisy.Sepal.Length` &gt;= 14.8772011 AND `Sepal.Length` &gt;= 4.8499999 AND `Noisy.Sepal.Length` &gt;= 14.3437004 AND (`Petal.Width` &lt; 0.350000024 OR (`Petal.Width` IS NULL)) AND (`Noisy.Sepal.Length` &lt; 15.1548414 OR (`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</si>
</sst>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General"/>
    <numFmt numFmtId="167" formatCode="&quot;TRUE&quot;;&quot;TRUE&quot;;&quot;FALSE&quot;"/>
    <numFmt numFmtId="168" formatCode="#,##0.00;[RED]\-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77BC65"/>
        </patternFill>
      </fill>
    </dxf>
    <dxf>
      <fill>
        <patternFill patternType="solid">
          <fgColor rgb="FFF10D0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A020F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Linear Modelling in Excel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LM_regression!$I$2</c:f>
              <c:strCache>
                <c:ptCount val="1"/>
                <c:pt idx="0">
                  <c:v>tree_best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LM_regression!$H$3:$H$152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</c:v>
                </c:pt>
                <c:pt idx="53">
                  <c:v>4</c:v>
                </c:pt>
                <c:pt idx="54">
                  <c:v>4.6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</c:v>
                </c:pt>
                <c:pt idx="66">
                  <c:v>4.5</c:v>
                </c:pt>
                <c:pt idx="67">
                  <c:v>4.1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</c:v>
                </c:pt>
                <c:pt idx="73">
                  <c:v>4.7</c:v>
                </c:pt>
                <c:pt idx="74">
                  <c:v>4.3</c:v>
                </c:pt>
                <c:pt idx="75">
                  <c:v>4.4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5.1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</c:v>
                </c:pt>
                <c:pt idx="88">
                  <c:v>4.1</c:v>
                </c:pt>
                <c:pt idx="89">
                  <c:v>4</c:v>
                </c:pt>
                <c:pt idx="90">
                  <c:v>4.4</c:v>
                </c:pt>
                <c:pt idx="91">
                  <c:v>4.6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4.1</c:v>
                </c:pt>
                <c:pt idx="100">
                  <c:v>6</c:v>
                </c:pt>
                <c:pt idx="101">
                  <c:v>5.1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5.1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5.1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</c:v>
                </c:pt>
                <c:pt idx="122">
                  <c:v>6.7</c:v>
                </c:pt>
                <c:pt idx="123">
                  <c:v>4.9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5.1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5.1</c:v>
                </c:pt>
                <c:pt idx="142">
                  <c:v>5.1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5.1</c:v>
                </c:pt>
              </c:numCache>
            </c:numRef>
          </c:xVal>
          <c:yVal>
            <c:numRef>
              <c:f>LM_regression!$I$3:$I$152</c:f>
              <c:numCache>
                <c:formatCode>General</c:formatCode>
                <c:ptCount val="150"/>
                <c:pt idx="0">
                  <c:v>1.4097395971667</c:v>
                </c:pt>
                <c:pt idx="1">
                  <c:v>1.51247785003409</c:v>
                </c:pt>
                <c:pt idx="2">
                  <c:v>1.35676926406175</c:v>
                </c:pt>
                <c:pt idx="3">
                  <c:v>1.33271075258255</c:v>
                </c:pt>
                <c:pt idx="4">
                  <c:v>1.51768362441622</c:v>
                </c:pt>
                <c:pt idx="5">
                  <c:v>1.70835828828961</c:v>
                </c:pt>
                <c:pt idx="6">
                  <c:v>1.33830749561191</c:v>
                </c:pt>
                <c:pt idx="7">
                  <c:v>1.53611901498623</c:v>
                </c:pt>
                <c:pt idx="8">
                  <c:v>1.22796188383512</c:v>
                </c:pt>
                <c:pt idx="9">
                  <c:v>1.39967871325165</c:v>
                </c:pt>
                <c:pt idx="10">
                  <c:v>1.62108570023291</c:v>
                </c:pt>
                <c:pt idx="11">
                  <c:v>1.34444598991685</c:v>
                </c:pt>
                <c:pt idx="12">
                  <c:v>1.25613213611804</c:v>
                </c:pt>
                <c:pt idx="13">
                  <c:v>1.03306863350272</c:v>
                </c:pt>
                <c:pt idx="14">
                  <c:v>1.89763621918522</c:v>
                </c:pt>
                <c:pt idx="15">
                  <c:v>1.9158606796395</c:v>
                </c:pt>
                <c:pt idx="16">
                  <c:v>1.81774505423903</c:v>
                </c:pt>
                <c:pt idx="17">
                  <c:v>1.57787869125307</c:v>
                </c:pt>
                <c:pt idx="18">
                  <c:v>1.93154832912832</c:v>
                </c:pt>
                <c:pt idx="19">
                  <c:v>1.44548779965527</c:v>
                </c:pt>
                <c:pt idx="20">
                  <c:v>1.59497189506479</c:v>
                </c:pt>
                <c:pt idx="21">
                  <c:v>1.65468624110147</c:v>
                </c:pt>
                <c:pt idx="22">
                  <c:v>1.19092845998369</c:v>
                </c:pt>
                <c:pt idx="23">
                  <c:v>1.66252922150269</c:v>
                </c:pt>
                <c:pt idx="24">
                  <c:v>1.34372290810831</c:v>
                </c:pt>
                <c:pt idx="25">
                  <c:v>1.5460000852216</c:v>
                </c:pt>
                <c:pt idx="26">
                  <c:v>1.61953316202983</c:v>
                </c:pt>
                <c:pt idx="27">
                  <c:v>1.63716381921396</c:v>
                </c:pt>
                <c:pt idx="28">
                  <c:v>1.65168243253976</c:v>
                </c:pt>
                <c:pt idx="29">
                  <c:v>1.22564263314269</c:v>
                </c:pt>
                <c:pt idx="30">
                  <c:v>1.41188448838517</c:v>
                </c:pt>
                <c:pt idx="31">
                  <c:v>1.75210985931158</c:v>
                </c:pt>
                <c:pt idx="32">
                  <c:v>1.4945686899621</c:v>
                </c:pt>
                <c:pt idx="33">
                  <c:v>1.63108576876409</c:v>
                </c:pt>
                <c:pt idx="34">
                  <c:v>1.38562189377919</c:v>
                </c:pt>
                <c:pt idx="35">
                  <c:v>1.52318912942447</c:v>
                </c:pt>
                <c:pt idx="36">
                  <c:v>1.76129416365176</c:v>
                </c:pt>
                <c:pt idx="37">
                  <c:v>1.34046218013465</c:v>
                </c:pt>
                <c:pt idx="38">
                  <c:v>1.16134299019091</c:v>
                </c:pt>
                <c:pt idx="39">
                  <c:v>1.43856798034646</c:v>
                </c:pt>
                <c:pt idx="40">
                  <c:v>1.50566150798462</c:v>
                </c:pt>
                <c:pt idx="41">
                  <c:v>1.35692836946324</c:v>
                </c:pt>
                <c:pt idx="42">
                  <c:v>1.06496715948582</c:v>
                </c:pt>
                <c:pt idx="43">
                  <c:v>1.7171808342766</c:v>
                </c:pt>
                <c:pt idx="44">
                  <c:v>1.50848162869886</c:v>
                </c:pt>
                <c:pt idx="45">
                  <c:v>1.54278262558244</c:v>
                </c:pt>
                <c:pt idx="46">
                  <c:v>1.41903459730148</c:v>
                </c:pt>
                <c:pt idx="47">
                  <c:v>1.27834174985811</c:v>
                </c:pt>
                <c:pt idx="48">
                  <c:v>1.61265640476868</c:v>
                </c:pt>
                <c:pt idx="49">
                  <c:v>1.40504154769592</c:v>
                </c:pt>
                <c:pt idx="50">
                  <c:v>4.81704013609439</c:v>
                </c:pt>
                <c:pt idx="51">
                  <c:v>4.48727162835412</c:v>
                </c:pt>
                <c:pt idx="52">
                  <c:v>4.80897741814964</c:v>
                </c:pt>
                <c:pt idx="53">
                  <c:v>3.96061339890286</c:v>
                </c:pt>
                <c:pt idx="54">
                  <c:v>4.68018826117627</c:v>
                </c:pt>
                <c:pt idx="55">
                  <c:v>4.14489820814915</c:v>
                </c:pt>
                <c:pt idx="56">
                  <c:v>4.52344125659503</c:v>
                </c:pt>
                <c:pt idx="57">
                  <c:v>3.49397177849486</c:v>
                </c:pt>
                <c:pt idx="58">
                  <c:v>4.51625775231719</c:v>
                </c:pt>
                <c:pt idx="59">
                  <c:v>3.89826981852278</c:v>
                </c:pt>
                <c:pt idx="60">
                  <c:v>3.6736717709098</c:v>
                </c:pt>
                <c:pt idx="61">
                  <c:v>4.24401892398037</c:v>
                </c:pt>
                <c:pt idx="62">
                  <c:v>4.09634644338228</c:v>
                </c:pt>
                <c:pt idx="63">
                  <c:v>4.36567427444756</c:v>
                </c:pt>
                <c:pt idx="64">
                  <c:v>3.97559031929746</c:v>
                </c:pt>
                <c:pt idx="65">
                  <c:v>4.65337530151494</c:v>
                </c:pt>
                <c:pt idx="66">
                  <c:v>4.16942780138068</c:v>
                </c:pt>
                <c:pt idx="67">
                  <c:v>4.00708546825461</c:v>
                </c:pt>
                <c:pt idx="68">
                  <c:v>4.58092444758005</c:v>
                </c:pt>
                <c:pt idx="69">
                  <c:v>3.87821354401372</c:v>
                </c:pt>
                <c:pt idx="70">
                  <c:v>4.37060320838764</c:v>
                </c:pt>
                <c:pt idx="71">
                  <c:v>4.25186952184848</c:v>
                </c:pt>
                <c:pt idx="72">
                  <c:v>4.51622015106529</c:v>
                </c:pt>
                <c:pt idx="73">
                  <c:v>4.32343952370398</c:v>
                </c:pt>
                <c:pt idx="74">
                  <c:v>4.53295457830802</c:v>
                </c:pt>
                <c:pt idx="75">
                  <c:v>4.68852199596614</c:v>
                </c:pt>
                <c:pt idx="76">
                  <c:v>4.78532549356036</c:v>
                </c:pt>
                <c:pt idx="77">
                  <c:v>4.94361128468215</c:v>
                </c:pt>
                <c:pt idx="78">
                  <c:v>4.41520295867734</c:v>
                </c:pt>
                <c:pt idx="79">
                  <c:v>3.91252565725632</c:v>
                </c:pt>
                <c:pt idx="80">
                  <c:v>3.88949547403529</c:v>
                </c:pt>
                <c:pt idx="81">
                  <c:v>3.85170084284656</c:v>
                </c:pt>
                <c:pt idx="82">
                  <c:v>4.09890915012881</c:v>
                </c:pt>
                <c:pt idx="83">
                  <c:v>4.47436340234354</c:v>
                </c:pt>
                <c:pt idx="84">
                  <c:v>4.09073830667064</c:v>
                </c:pt>
                <c:pt idx="85">
                  <c:v>4.43156540708654</c:v>
                </c:pt>
                <c:pt idx="86">
                  <c:v>4.83313131274767</c:v>
                </c:pt>
                <c:pt idx="87">
                  <c:v>4.41249995096326</c:v>
                </c:pt>
                <c:pt idx="88">
                  <c:v>4.06424606419057</c:v>
                </c:pt>
                <c:pt idx="89">
                  <c:v>3.93574938841723</c:v>
                </c:pt>
                <c:pt idx="90">
                  <c:v>3.98077019500509</c:v>
                </c:pt>
                <c:pt idx="91">
                  <c:v>4.32471348822005</c:v>
                </c:pt>
                <c:pt idx="92">
                  <c:v>4.06231517652422</c:v>
                </c:pt>
                <c:pt idx="93">
                  <c:v>3.52588091362342</c:v>
                </c:pt>
                <c:pt idx="94">
                  <c:v>4.06742736932076</c:v>
                </c:pt>
                <c:pt idx="95">
                  <c:v>3.97916288082637</c:v>
                </c:pt>
                <c:pt idx="96">
                  <c:v>4.10434309784323</c:v>
                </c:pt>
                <c:pt idx="97">
                  <c:v>4.34457953908667</c:v>
                </c:pt>
                <c:pt idx="98">
                  <c:v>3.59125079033412</c:v>
                </c:pt>
                <c:pt idx="99">
                  <c:v>4.12828748766556</c:v>
                </c:pt>
                <c:pt idx="100">
                  <c:v>5.56875752620697</c:v>
                </c:pt>
                <c:pt idx="101">
                  <c:v>4.96023757922798</c:v>
                </c:pt>
                <c:pt idx="102">
                  <c:v>5.94479463050216</c:v>
                </c:pt>
                <c:pt idx="103">
                  <c:v>5.3112744105503</c:v>
                </c:pt>
                <c:pt idx="104">
                  <c:v>5.56505162600987</c:v>
                </c:pt>
                <c:pt idx="105">
                  <c:v>6.08549838524572</c:v>
                </c:pt>
                <c:pt idx="106">
                  <c:v>4.45148993783556</c:v>
                </c:pt>
                <c:pt idx="107">
                  <c:v>5.74478641745709</c:v>
                </c:pt>
                <c:pt idx="108">
                  <c:v>5.50405571935102</c:v>
                </c:pt>
                <c:pt idx="109">
                  <c:v>6.14206535964012</c:v>
                </c:pt>
                <c:pt idx="110">
                  <c:v>5.39384643776454</c:v>
                </c:pt>
                <c:pt idx="111">
                  <c:v>5.40766250362098</c:v>
                </c:pt>
                <c:pt idx="112">
                  <c:v>5.7705470388405</c:v>
                </c:pt>
                <c:pt idx="113">
                  <c:v>5.02277706686743</c:v>
                </c:pt>
                <c:pt idx="114">
                  <c:v>5.25118197172247</c:v>
                </c:pt>
                <c:pt idx="115">
                  <c:v>5.62289147981294</c:v>
                </c:pt>
                <c:pt idx="116">
                  <c:v>5.41977860985696</c:v>
                </c:pt>
                <c:pt idx="117">
                  <c:v>6.23919389687143</c:v>
                </c:pt>
                <c:pt idx="118">
                  <c:v>6.45816409117654</c:v>
                </c:pt>
                <c:pt idx="119">
                  <c:v>4.97155957709365</c:v>
                </c:pt>
                <c:pt idx="120">
                  <c:v>5.93415515047349</c:v>
                </c:pt>
                <c:pt idx="121">
                  <c:v>4.91979201380126</c:v>
                </c:pt>
                <c:pt idx="122">
                  <c:v>6.23985617440231</c:v>
                </c:pt>
                <c:pt idx="123">
                  <c:v>5.33492022191696</c:v>
                </c:pt>
                <c:pt idx="124">
                  <c:v>5.60081984413266</c:v>
                </c:pt>
                <c:pt idx="125">
                  <c:v>5.73301384057924</c:v>
                </c:pt>
                <c:pt idx="126">
                  <c:v>5.26785523395091</c:v>
                </c:pt>
                <c:pt idx="127">
                  <c:v>5.05002637206651</c:v>
                </c:pt>
                <c:pt idx="128">
                  <c:v>5.48959326513112</c:v>
                </c:pt>
                <c:pt idx="129">
                  <c:v>5.61537152798809</c:v>
                </c:pt>
                <c:pt idx="130">
                  <c:v>5.91026112421043</c:v>
                </c:pt>
                <c:pt idx="131">
                  <c:v>6.16120112798922</c:v>
                </c:pt>
                <c:pt idx="132">
                  <c:v>5.62588999328576</c:v>
                </c:pt>
                <c:pt idx="133">
                  <c:v>5.09717132420018</c:v>
                </c:pt>
                <c:pt idx="134">
                  <c:v>4.90178814958818</c:v>
                </c:pt>
                <c:pt idx="135">
                  <c:v>6.28680696467646</c:v>
                </c:pt>
                <c:pt idx="136">
                  <c:v>5.5251052559156</c:v>
                </c:pt>
                <c:pt idx="137">
                  <c:v>5.32872880834974</c:v>
                </c:pt>
                <c:pt idx="138">
                  <c:v>4.9669518516697</c:v>
                </c:pt>
                <c:pt idx="139">
                  <c:v>5.76419673266336</c:v>
                </c:pt>
                <c:pt idx="140">
                  <c:v>5.80186228148379</c:v>
                </c:pt>
                <c:pt idx="141">
                  <c:v>5.8932340685714</c:v>
                </c:pt>
                <c:pt idx="142">
                  <c:v>5.07158810786307</c:v>
                </c:pt>
                <c:pt idx="143">
                  <c:v>5.77627546482869</c:v>
                </c:pt>
                <c:pt idx="144">
                  <c:v>5.85970039718822</c:v>
                </c:pt>
                <c:pt idx="145">
                  <c:v>5.66670720426328</c:v>
                </c:pt>
                <c:pt idx="146">
                  <c:v>5.39358577922769</c:v>
                </c:pt>
                <c:pt idx="147">
                  <c:v>5.48959178554826</c:v>
                </c:pt>
                <c:pt idx="148">
                  <c:v>5.36211041019857</c:v>
                </c:pt>
                <c:pt idx="149">
                  <c:v>4.92475072326437</c:v>
                </c:pt>
              </c:numCache>
            </c:numRef>
          </c:yVal>
          <c:smooth val="0"/>
        </c:ser>
        <c:axId val="77758017"/>
        <c:axId val="68833669"/>
      </c:scatterChart>
      <c:valAx>
        <c:axId val="77758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Observed Sepal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33669"/>
        <c:crosses val="autoZero"/>
        <c:crossBetween val="midCat"/>
      </c:valAx>
      <c:valAx>
        <c:axId val="688336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 Modelled Sepal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580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Random Forests in Excel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RF_regression!$J$2</c:f>
              <c:strCache>
                <c:ptCount val="1"/>
                <c:pt idx="0">
                  <c:v>tree_best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RF_regression!$I$3:$I$152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</c:v>
                </c:pt>
                <c:pt idx="53">
                  <c:v>4</c:v>
                </c:pt>
                <c:pt idx="54">
                  <c:v>4.6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</c:v>
                </c:pt>
                <c:pt idx="66">
                  <c:v>4.5</c:v>
                </c:pt>
                <c:pt idx="67">
                  <c:v>4.1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</c:v>
                </c:pt>
                <c:pt idx="73">
                  <c:v>4.7</c:v>
                </c:pt>
                <c:pt idx="74">
                  <c:v>4.3</c:v>
                </c:pt>
                <c:pt idx="75">
                  <c:v>4.4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5.1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</c:v>
                </c:pt>
                <c:pt idx="88">
                  <c:v>4.1</c:v>
                </c:pt>
                <c:pt idx="89">
                  <c:v>4</c:v>
                </c:pt>
                <c:pt idx="90">
                  <c:v>4.4</c:v>
                </c:pt>
                <c:pt idx="91">
                  <c:v>4.6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4.1</c:v>
                </c:pt>
                <c:pt idx="100">
                  <c:v>6</c:v>
                </c:pt>
                <c:pt idx="101">
                  <c:v>5.1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5.1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5.1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</c:v>
                </c:pt>
                <c:pt idx="122">
                  <c:v>6.7</c:v>
                </c:pt>
                <c:pt idx="123">
                  <c:v>4.9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5.1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5.1</c:v>
                </c:pt>
                <c:pt idx="142">
                  <c:v>5.1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5.1</c:v>
                </c:pt>
              </c:numCache>
            </c:numRef>
          </c:xVal>
          <c:yVal>
            <c:numRef>
              <c:f>RF_regression!$J$3:$J$152</c:f>
              <c:numCache>
                <c:formatCode>General</c:formatCode>
                <c:ptCount val="150"/>
                <c:pt idx="0">
                  <c:v>1.59564</c:v>
                </c:pt>
                <c:pt idx="1">
                  <c:v>1.43476</c:v>
                </c:pt>
                <c:pt idx="2">
                  <c:v>1.34976</c:v>
                </c:pt>
                <c:pt idx="3">
                  <c:v>1.43422</c:v>
                </c:pt>
                <c:pt idx="4">
                  <c:v>1.41456</c:v>
                </c:pt>
                <c:pt idx="5">
                  <c:v>1.53544</c:v>
                </c:pt>
                <c:pt idx="6">
                  <c:v>1.36206</c:v>
                </c:pt>
                <c:pt idx="7">
                  <c:v>1.42402</c:v>
                </c:pt>
                <c:pt idx="8">
                  <c:v>1.37656</c:v>
                </c:pt>
                <c:pt idx="9">
                  <c:v>1.44956</c:v>
                </c:pt>
                <c:pt idx="10">
                  <c:v>1.5176</c:v>
                </c:pt>
                <c:pt idx="11">
                  <c:v>1.371</c:v>
                </c:pt>
                <c:pt idx="12">
                  <c:v>1.3769</c:v>
                </c:pt>
                <c:pt idx="13">
                  <c:v>1.21804</c:v>
                </c:pt>
                <c:pt idx="14">
                  <c:v>1.84354</c:v>
                </c:pt>
                <c:pt idx="15">
                  <c:v>1.74406</c:v>
                </c:pt>
                <c:pt idx="16">
                  <c:v>1.43826</c:v>
                </c:pt>
                <c:pt idx="17">
                  <c:v>1.42652</c:v>
                </c:pt>
                <c:pt idx="18">
                  <c:v>1.84304</c:v>
                </c:pt>
                <c:pt idx="19">
                  <c:v>1.58142</c:v>
                </c:pt>
                <c:pt idx="20">
                  <c:v>1.6359</c:v>
                </c:pt>
                <c:pt idx="21">
                  <c:v>1.51152</c:v>
                </c:pt>
                <c:pt idx="22">
                  <c:v>1.22874</c:v>
                </c:pt>
                <c:pt idx="23">
                  <c:v>1.62496</c:v>
                </c:pt>
                <c:pt idx="24">
                  <c:v>1.3729</c:v>
                </c:pt>
                <c:pt idx="25">
                  <c:v>1.45546</c:v>
                </c:pt>
                <c:pt idx="26">
                  <c:v>1.47154</c:v>
                </c:pt>
                <c:pt idx="27">
                  <c:v>1.47964</c:v>
                </c:pt>
                <c:pt idx="28">
                  <c:v>1.47784</c:v>
                </c:pt>
                <c:pt idx="29">
                  <c:v>1.41244</c:v>
                </c:pt>
                <c:pt idx="30">
                  <c:v>1.42592</c:v>
                </c:pt>
                <c:pt idx="31">
                  <c:v>1.53274</c:v>
                </c:pt>
                <c:pt idx="32">
                  <c:v>1.48472</c:v>
                </c:pt>
                <c:pt idx="33">
                  <c:v>1.53332</c:v>
                </c:pt>
                <c:pt idx="34">
                  <c:v>1.41362</c:v>
                </c:pt>
                <c:pt idx="35">
                  <c:v>1.34008</c:v>
                </c:pt>
                <c:pt idx="36">
                  <c:v>1.48318</c:v>
                </c:pt>
                <c:pt idx="37">
                  <c:v>1.38846</c:v>
                </c:pt>
                <c:pt idx="38">
                  <c:v>1.32706</c:v>
                </c:pt>
                <c:pt idx="39">
                  <c:v>1.51314</c:v>
                </c:pt>
                <c:pt idx="40">
                  <c:v>1.3655</c:v>
                </c:pt>
                <c:pt idx="41">
                  <c:v>1.60294</c:v>
                </c:pt>
                <c:pt idx="42">
                  <c:v>1.32464</c:v>
                </c:pt>
                <c:pt idx="43">
                  <c:v>1.55506</c:v>
                </c:pt>
                <c:pt idx="44">
                  <c:v>1.66882</c:v>
                </c:pt>
                <c:pt idx="45">
                  <c:v>1.43722</c:v>
                </c:pt>
                <c:pt idx="46">
                  <c:v>1.52346</c:v>
                </c:pt>
                <c:pt idx="47">
                  <c:v>1.36742</c:v>
                </c:pt>
                <c:pt idx="48">
                  <c:v>1.4604</c:v>
                </c:pt>
                <c:pt idx="49">
                  <c:v>1.4279</c:v>
                </c:pt>
                <c:pt idx="50">
                  <c:v>4.68786</c:v>
                </c:pt>
                <c:pt idx="51">
                  <c:v>4.68798</c:v>
                </c:pt>
                <c:pt idx="52">
                  <c:v>4.69788</c:v>
                </c:pt>
                <c:pt idx="53">
                  <c:v>3.98124</c:v>
                </c:pt>
                <c:pt idx="54">
                  <c:v>4.63858</c:v>
                </c:pt>
                <c:pt idx="55">
                  <c:v>4.2615</c:v>
                </c:pt>
                <c:pt idx="56">
                  <c:v>4.82766</c:v>
                </c:pt>
                <c:pt idx="57">
                  <c:v>3.43006</c:v>
                </c:pt>
                <c:pt idx="58">
                  <c:v>4.49268</c:v>
                </c:pt>
                <c:pt idx="59">
                  <c:v>3.93436</c:v>
                </c:pt>
                <c:pt idx="60">
                  <c:v>3.69358</c:v>
                </c:pt>
                <c:pt idx="61">
                  <c:v>4.56146</c:v>
                </c:pt>
                <c:pt idx="62">
                  <c:v>4.0479</c:v>
                </c:pt>
                <c:pt idx="63">
                  <c:v>4.57762</c:v>
                </c:pt>
                <c:pt idx="64">
                  <c:v>3.86762</c:v>
                </c:pt>
                <c:pt idx="65">
                  <c:v>4.483</c:v>
                </c:pt>
                <c:pt idx="66">
                  <c:v>4.49616</c:v>
                </c:pt>
                <c:pt idx="67">
                  <c:v>4.07816</c:v>
                </c:pt>
                <c:pt idx="68">
                  <c:v>4.61808</c:v>
                </c:pt>
                <c:pt idx="69">
                  <c:v>3.85</c:v>
                </c:pt>
                <c:pt idx="70">
                  <c:v>4.89454</c:v>
                </c:pt>
                <c:pt idx="71">
                  <c:v>4.18026</c:v>
                </c:pt>
                <c:pt idx="72">
                  <c:v>4.7566</c:v>
                </c:pt>
                <c:pt idx="73">
                  <c:v>4.30772</c:v>
                </c:pt>
                <c:pt idx="74">
                  <c:v>4.3885</c:v>
                </c:pt>
                <c:pt idx="75">
                  <c:v>4.58738</c:v>
                </c:pt>
                <c:pt idx="76">
                  <c:v>4.78506</c:v>
                </c:pt>
                <c:pt idx="77">
                  <c:v>4.88888</c:v>
                </c:pt>
                <c:pt idx="78">
                  <c:v>4.65112</c:v>
                </c:pt>
                <c:pt idx="79">
                  <c:v>3.7121</c:v>
                </c:pt>
                <c:pt idx="80">
                  <c:v>3.7502</c:v>
                </c:pt>
                <c:pt idx="81">
                  <c:v>3.74342</c:v>
                </c:pt>
                <c:pt idx="82">
                  <c:v>4.02696</c:v>
                </c:pt>
                <c:pt idx="83">
                  <c:v>4.85888</c:v>
                </c:pt>
                <c:pt idx="84">
                  <c:v>4.22326</c:v>
                </c:pt>
                <c:pt idx="85">
                  <c:v>4.91956</c:v>
                </c:pt>
                <c:pt idx="86">
                  <c:v>4.65592</c:v>
                </c:pt>
                <c:pt idx="87">
                  <c:v>4.29804</c:v>
                </c:pt>
                <c:pt idx="88">
                  <c:v>4.03576</c:v>
                </c:pt>
                <c:pt idx="89">
                  <c:v>3.97884</c:v>
                </c:pt>
                <c:pt idx="90">
                  <c:v>4.01562</c:v>
                </c:pt>
                <c:pt idx="91">
                  <c:v>4.49184</c:v>
                </c:pt>
                <c:pt idx="92">
                  <c:v>4.03642</c:v>
                </c:pt>
                <c:pt idx="93">
                  <c:v>3.55602</c:v>
                </c:pt>
                <c:pt idx="94">
                  <c:v>4.10568</c:v>
                </c:pt>
                <c:pt idx="95">
                  <c:v>4.0706</c:v>
                </c:pt>
                <c:pt idx="96">
                  <c:v>4.25424</c:v>
                </c:pt>
                <c:pt idx="97">
                  <c:v>4.3109</c:v>
                </c:pt>
                <c:pt idx="98">
                  <c:v>3.42528</c:v>
                </c:pt>
                <c:pt idx="99">
                  <c:v>4.17146</c:v>
                </c:pt>
                <c:pt idx="100">
                  <c:v>5.78748</c:v>
                </c:pt>
                <c:pt idx="101">
                  <c:v>5.04732</c:v>
                </c:pt>
                <c:pt idx="102">
                  <c:v>5.73528</c:v>
                </c:pt>
                <c:pt idx="103">
                  <c:v>5.52064</c:v>
                </c:pt>
                <c:pt idx="104">
                  <c:v>5.6071</c:v>
                </c:pt>
                <c:pt idx="105">
                  <c:v>6.28466</c:v>
                </c:pt>
                <c:pt idx="106">
                  <c:v>4.41768</c:v>
                </c:pt>
                <c:pt idx="107">
                  <c:v>6.0185</c:v>
                </c:pt>
                <c:pt idx="108">
                  <c:v>5.518</c:v>
                </c:pt>
                <c:pt idx="109">
                  <c:v>5.82732</c:v>
                </c:pt>
                <c:pt idx="110">
                  <c:v>5.27862</c:v>
                </c:pt>
                <c:pt idx="111">
                  <c:v>5.313</c:v>
                </c:pt>
                <c:pt idx="112">
                  <c:v>5.5462</c:v>
                </c:pt>
                <c:pt idx="113">
                  <c:v>4.9417</c:v>
                </c:pt>
                <c:pt idx="114">
                  <c:v>5.11772</c:v>
                </c:pt>
                <c:pt idx="115">
                  <c:v>5.48018</c:v>
                </c:pt>
                <c:pt idx="116">
                  <c:v>5.472</c:v>
                </c:pt>
                <c:pt idx="117">
                  <c:v>5.97412</c:v>
                </c:pt>
                <c:pt idx="118">
                  <c:v>5.95858</c:v>
                </c:pt>
                <c:pt idx="119">
                  <c:v>4.88172</c:v>
                </c:pt>
                <c:pt idx="120">
                  <c:v>5.56734</c:v>
                </c:pt>
                <c:pt idx="121">
                  <c:v>4.97998</c:v>
                </c:pt>
                <c:pt idx="122">
                  <c:v>6.2487</c:v>
                </c:pt>
                <c:pt idx="123">
                  <c:v>5.4621</c:v>
                </c:pt>
                <c:pt idx="124">
                  <c:v>5.66296</c:v>
                </c:pt>
                <c:pt idx="125">
                  <c:v>5.8225</c:v>
                </c:pt>
                <c:pt idx="126">
                  <c:v>5.45598</c:v>
                </c:pt>
                <c:pt idx="127">
                  <c:v>5.0807</c:v>
                </c:pt>
                <c:pt idx="128">
                  <c:v>5.5852</c:v>
                </c:pt>
                <c:pt idx="129">
                  <c:v>5.64266</c:v>
                </c:pt>
                <c:pt idx="130">
                  <c:v>5.96928</c:v>
                </c:pt>
                <c:pt idx="131">
                  <c:v>6.2679</c:v>
                </c:pt>
                <c:pt idx="132">
                  <c:v>5.57588</c:v>
                </c:pt>
                <c:pt idx="133">
                  <c:v>5.07044</c:v>
                </c:pt>
                <c:pt idx="134">
                  <c:v>4.86812</c:v>
                </c:pt>
                <c:pt idx="135">
                  <c:v>5.97136</c:v>
                </c:pt>
                <c:pt idx="136">
                  <c:v>5.63324</c:v>
                </c:pt>
                <c:pt idx="137">
                  <c:v>5.51724</c:v>
                </c:pt>
                <c:pt idx="138">
                  <c:v>5.0793</c:v>
                </c:pt>
                <c:pt idx="139">
                  <c:v>5.43584</c:v>
                </c:pt>
                <c:pt idx="140">
                  <c:v>5.56706</c:v>
                </c:pt>
                <c:pt idx="141">
                  <c:v>5.2814</c:v>
                </c:pt>
                <c:pt idx="142">
                  <c:v>5.1227</c:v>
                </c:pt>
                <c:pt idx="143">
                  <c:v>5.72262</c:v>
                </c:pt>
                <c:pt idx="144">
                  <c:v>5.69168</c:v>
                </c:pt>
                <c:pt idx="145">
                  <c:v>5.29932</c:v>
                </c:pt>
                <c:pt idx="146">
                  <c:v>5.36402</c:v>
                </c:pt>
                <c:pt idx="147">
                  <c:v>5.28246</c:v>
                </c:pt>
                <c:pt idx="148">
                  <c:v>5.48952</c:v>
                </c:pt>
                <c:pt idx="149">
                  <c:v>5.06968</c:v>
                </c:pt>
              </c:numCache>
            </c:numRef>
          </c:yVal>
          <c:smooth val="0"/>
        </c:ser>
        <c:axId val="87198229"/>
        <c:axId val="34577749"/>
      </c:scatterChart>
      <c:valAx>
        <c:axId val="871982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Observed Sepal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77749"/>
        <c:crosses val="autoZero"/>
        <c:crossBetween val="midCat"/>
      </c:valAx>
      <c:valAx>
        <c:axId val="345777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 Modelled Sepal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982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XGBoost in Excel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XGB_regression!$J$2</c:f>
              <c:strCache>
                <c:ptCount val="1"/>
                <c:pt idx="0">
                  <c:v>tree_best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XGB_regression!$I$3:$I$152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</c:v>
                </c:pt>
                <c:pt idx="53">
                  <c:v>4</c:v>
                </c:pt>
                <c:pt idx="54">
                  <c:v>4.6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</c:v>
                </c:pt>
                <c:pt idx="66">
                  <c:v>4.5</c:v>
                </c:pt>
                <c:pt idx="67">
                  <c:v>4.1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</c:v>
                </c:pt>
                <c:pt idx="73">
                  <c:v>4.7</c:v>
                </c:pt>
                <c:pt idx="74">
                  <c:v>4.3</c:v>
                </c:pt>
                <c:pt idx="75">
                  <c:v>4.4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5.1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</c:v>
                </c:pt>
                <c:pt idx="88">
                  <c:v>4.1</c:v>
                </c:pt>
                <c:pt idx="89">
                  <c:v>4</c:v>
                </c:pt>
                <c:pt idx="90">
                  <c:v>4.4</c:v>
                </c:pt>
                <c:pt idx="91">
                  <c:v>4.6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4.1</c:v>
                </c:pt>
                <c:pt idx="100">
                  <c:v>6</c:v>
                </c:pt>
                <c:pt idx="101">
                  <c:v>5.1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5.1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5.1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</c:v>
                </c:pt>
                <c:pt idx="122">
                  <c:v>6.7</c:v>
                </c:pt>
                <c:pt idx="123">
                  <c:v>4.9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5.1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5.1</c:v>
                </c:pt>
                <c:pt idx="142">
                  <c:v>5.1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5.1</c:v>
                </c:pt>
              </c:numCache>
            </c:numRef>
          </c:xVal>
          <c:yVal>
            <c:numRef>
              <c:f>XGB_regression!$J$3:$J$152</c:f>
              <c:numCache>
                <c:formatCode>General</c:formatCode>
                <c:ptCount val="150"/>
                <c:pt idx="0">
                  <c:v>1.501</c:v>
                </c:pt>
                <c:pt idx="1">
                  <c:v>1.463</c:v>
                </c:pt>
                <c:pt idx="2">
                  <c:v>1.29</c:v>
                </c:pt>
                <c:pt idx="3">
                  <c:v>1.461</c:v>
                </c:pt>
                <c:pt idx="4">
                  <c:v>1.391</c:v>
                </c:pt>
                <c:pt idx="5">
                  <c:v>1.451</c:v>
                </c:pt>
                <c:pt idx="6">
                  <c:v>1.383</c:v>
                </c:pt>
                <c:pt idx="7">
                  <c:v>1.377</c:v>
                </c:pt>
                <c:pt idx="8">
                  <c:v>1.385</c:v>
                </c:pt>
                <c:pt idx="9">
                  <c:v>1.47</c:v>
                </c:pt>
                <c:pt idx="10">
                  <c:v>1.502</c:v>
                </c:pt>
                <c:pt idx="11">
                  <c:v>1.364</c:v>
                </c:pt>
                <c:pt idx="12">
                  <c:v>1.38</c:v>
                </c:pt>
                <c:pt idx="13">
                  <c:v>1.083</c:v>
                </c:pt>
                <c:pt idx="14">
                  <c:v>1.612</c:v>
                </c:pt>
                <c:pt idx="15">
                  <c:v>1.49</c:v>
                </c:pt>
                <c:pt idx="16">
                  <c:v>1.333</c:v>
                </c:pt>
                <c:pt idx="17">
                  <c:v>1.424</c:v>
                </c:pt>
                <c:pt idx="18">
                  <c:v>1.676</c:v>
                </c:pt>
                <c:pt idx="19">
                  <c:v>1.497</c:v>
                </c:pt>
                <c:pt idx="20">
                  <c:v>1.667</c:v>
                </c:pt>
                <c:pt idx="21">
                  <c:v>1.484</c:v>
                </c:pt>
                <c:pt idx="22">
                  <c:v>1.005</c:v>
                </c:pt>
                <c:pt idx="23">
                  <c:v>1.706</c:v>
                </c:pt>
                <c:pt idx="24">
                  <c:v>1.349</c:v>
                </c:pt>
                <c:pt idx="25">
                  <c:v>1.54</c:v>
                </c:pt>
                <c:pt idx="26">
                  <c:v>1.419</c:v>
                </c:pt>
                <c:pt idx="27">
                  <c:v>1.489</c:v>
                </c:pt>
                <c:pt idx="28">
                  <c:v>1.404</c:v>
                </c:pt>
                <c:pt idx="29">
                  <c:v>1.548</c:v>
                </c:pt>
                <c:pt idx="30">
                  <c:v>1.463</c:v>
                </c:pt>
                <c:pt idx="31">
                  <c:v>1.499</c:v>
                </c:pt>
                <c:pt idx="32">
                  <c:v>1.456</c:v>
                </c:pt>
                <c:pt idx="33">
                  <c:v>1.414</c:v>
                </c:pt>
                <c:pt idx="34">
                  <c:v>1.387</c:v>
                </c:pt>
                <c:pt idx="35">
                  <c:v>1.292</c:v>
                </c:pt>
                <c:pt idx="36">
                  <c:v>1.293</c:v>
                </c:pt>
                <c:pt idx="37">
                  <c:v>1.396</c:v>
                </c:pt>
                <c:pt idx="38">
                  <c:v>1.299</c:v>
                </c:pt>
                <c:pt idx="39">
                  <c:v>1.49</c:v>
                </c:pt>
                <c:pt idx="40">
                  <c:v>1.336</c:v>
                </c:pt>
                <c:pt idx="41">
                  <c:v>1.513</c:v>
                </c:pt>
                <c:pt idx="42">
                  <c:v>1.291</c:v>
                </c:pt>
                <c:pt idx="43">
                  <c:v>1.586</c:v>
                </c:pt>
                <c:pt idx="44">
                  <c:v>1.769</c:v>
                </c:pt>
                <c:pt idx="45">
                  <c:v>1.42</c:v>
                </c:pt>
                <c:pt idx="46">
                  <c:v>1.561</c:v>
                </c:pt>
                <c:pt idx="47">
                  <c:v>1.369</c:v>
                </c:pt>
                <c:pt idx="48">
                  <c:v>1.478</c:v>
                </c:pt>
                <c:pt idx="49">
                  <c:v>1.383</c:v>
                </c:pt>
                <c:pt idx="50">
                  <c:v>4.586</c:v>
                </c:pt>
                <c:pt idx="51">
                  <c:v>4.918</c:v>
                </c:pt>
                <c:pt idx="52">
                  <c:v>4.852</c:v>
                </c:pt>
                <c:pt idx="53">
                  <c:v>3.983</c:v>
                </c:pt>
                <c:pt idx="54">
                  <c:v>4.632</c:v>
                </c:pt>
                <c:pt idx="55">
                  <c:v>4.294</c:v>
                </c:pt>
                <c:pt idx="56">
                  <c:v>4.703</c:v>
                </c:pt>
                <c:pt idx="57">
                  <c:v>3.202</c:v>
                </c:pt>
                <c:pt idx="58">
                  <c:v>4.568</c:v>
                </c:pt>
                <c:pt idx="59">
                  <c:v>3.884</c:v>
                </c:pt>
                <c:pt idx="60">
                  <c:v>3.107</c:v>
                </c:pt>
                <c:pt idx="61">
                  <c:v>4.483</c:v>
                </c:pt>
                <c:pt idx="62">
                  <c:v>3.947</c:v>
                </c:pt>
                <c:pt idx="63">
                  <c:v>4.629</c:v>
                </c:pt>
                <c:pt idx="64">
                  <c:v>3.673</c:v>
                </c:pt>
                <c:pt idx="65">
                  <c:v>4.383</c:v>
                </c:pt>
                <c:pt idx="66">
                  <c:v>4.508</c:v>
                </c:pt>
                <c:pt idx="67">
                  <c:v>4.017</c:v>
                </c:pt>
                <c:pt idx="68">
                  <c:v>4.497</c:v>
                </c:pt>
                <c:pt idx="69">
                  <c:v>3.807</c:v>
                </c:pt>
                <c:pt idx="70">
                  <c:v>4.583</c:v>
                </c:pt>
                <c:pt idx="71">
                  <c:v>4.022</c:v>
                </c:pt>
                <c:pt idx="72">
                  <c:v>4.861</c:v>
                </c:pt>
                <c:pt idx="73">
                  <c:v>4.229</c:v>
                </c:pt>
                <c:pt idx="74">
                  <c:v>4.314</c:v>
                </c:pt>
                <c:pt idx="75">
                  <c:v>4.443</c:v>
                </c:pt>
                <c:pt idx="76">
                  <c:v>4.715</c:v>
                </c:pt>
                <c:pt idx="77">
                  <c:v>4.94</c:v>
                </c:pt>
                <c:pt idx="78">
                  <c:v>4.843</c:v>
                </c:pt>
                <c:pt idx="79">
                  <c:v>3.559</c:v>
                </c:pt>
                <c:pt idx="80">
                  <c:v>3.773</c:v>
                </c:pt>
                <c:pt idx="81">
                  <c:v>3.714</c:v>
                </c:pt>
                <c:pt idx="82">
                  <c:v>3.975</c:v>
                </c:pt>
                <c:pt idx="83">
                  <c:v>4.993</c:v>
                </c:pt>
                <c:pt idx="84">
                  <c:v>4.469</c:v>
                </c:pt>
                <c:pt idx="85">
                  <c:v>4.906</c:v>
                </c:pt>
                <c:pt idx="86">
                  <c:v>4.72</c:v>
                </c:pt>
                <c:pt idx="87">
                  <c:v>4.389</c:v>
                </c:pt>
                <c:pt idx="88">
                  <c:v>4.056</c:v>
                </c:pt>
                <c:pt idx="89">
                  <c:v>3.983</c:v>
                </c:pt>
                <c:pt idx="90">
                  <c:v>3.767</c:v>
                </c:pt>
                <c:pt idx="91">
                  <c:v>4.561</c:v>
                </c:pt>
                <c:pt idx="92">
                  <c:v>3.96</c:v>
                </c:pt>
                <c:pt idx="93">
                  <c:v>3.161</c:v>
                </c:pt>
                <c:pt idx="94">
                  <c:v>4.138</c:v>
                </c:pt>
                <c:pt idx="95">
                  <c:v>4.14</c:v>
                </c:pt>
                <c:pt idx="96">
                  <c:v>4.16</c:v>
                </c:pt>
                <c:pt idx="97">
                  <c:v>4.38</c:v>
                </c:pt>
                <c:pt idx="98">
                  <c:v>3.034</c:v>
                </c:pt>
                <c:pt idx="99">
                  <c:v>4.056</c:v>
                </c:pt>
                <c:pt idx="100">
                  <c:v>5.731</c:v>
                </c:pt>
                <c:pt idx="101">
                  <c:v>5.033</c:v>
                </c:pt>
                <c:pt idx="102">
                  <c:v>5.928</c:v>
                </c:pt>
                <c:pt idx="103">
                  <c:v>5.481</c:v>
                </c:pt>
                <c:pt idx="104">
                  <c:v>5.646</c:v>
                </c:pt>
                <c:pt idx="105">
                  <c:v>6.444</c:v>
                </c:pt>
                <c:pt idx="106">
                  <c:v>4.502</c:v>
                </c:pt>
                <c:pt idx="107">
                  <c:v>6.25</c:v>
                </c:pt>
                <c:pt idx="108">
                  <c:v>5.626</c:v>
                </c:pt>
                <c:pt idx="109">
                  <c:v>6.038</c:v>
                </c:pt>
                <c:pt idx="110">
                  <c:v>5.134</c:v>
                </c:pt>
                <c:pt idx="111">
                  <c:v>5.261</c:v>
                </c:pt>
                <c:pt idx="112">
                  <c:v>5.565</c:v>
                </c:pt>
                <c:pt idx="113">
                  <c:v>4.783</c:v>
                </c:pt>
                <c:pt idx="114">
                  <c:v>5.081</c:v>
                </c:pt>
                <c:pt idx="115">
                  <c:v>5.338</c:v>
                </c:pt>
                <c:pt idx="116">
                  <c:v>5.442</c:v>
                </c:pt>
                <c:pt idx="117">
                  <c:v>6.444</c:v>
                </c:pt>
                <c:pt idx="118">
                  <c:v>6.444</c:v>
                </c:pt>
                <c:pt idx="119">
                  <c:v>4.95</c:v>
                </c:pt>
                <c:pt idx="120">
                  <c:v>5.594</c:v>
                </c:pt>
                <c:pt idx="121">
                  <c:v>4.872</c:v>
                </c:pt>
                <c:pt idx="122">
                  <c:v>6.444</c:v>
                </c:pt>
                <c:pt idx="123">
                  <c:v>5.481</c:v>
                </c:pt>
                <c:pt idx="124">
                  <c:v>5.633</c:v>
                </c:pt>
                <c:pt idx="125">
                  <c:v>5.805</c:v>
                </c:pt>
                <c:pt idx="126">
                  <c:v>5.385</c:v>
                </c:pt>
                <c:pt idx="127">
                  <c:v>4.905</c:v>
                </c:pt>
                <c:pt idx="128">
                  <c:v>5.618</c:v>
                </c:pt>
                <c:pt idx="129">
                  <c:v>5.77</c:v>
                </c:pt>
                <c:pt idx="130">
                  <c:v>6.248</c:v>
                </c:pt>
                <c:pt idx="131">
                  <c:v>6.346</c:v>
                </c:pt>
                <c:pt idx="132">
                  <c:v>5.543</c:v>
                </c:pt>
                <c:pt idx="133">
                  <c:v>5.063</c:v>
                </c:pt>
                <c:pt idx="134">
                  <c:v>4.735</c:v>
                </c:pt>
                <c:pt idx="135">
                  <c:v>6.444</c:v>
                </c:pt>
                <c:pt idx="136">
                  <c:v>5.561</c:v>
                </c:pt>
                <c:pt idx="137">
                  <c:v>5.324</c:v>
                </c:pt>
                <c:pt idx="138">
                  <c:v>4.793</c:v>
                </c:pt>
                <c:pt idx="139">
                  <c:v>5.401</c:v>
                </c:pt>
                <c:pt idx="140">
                  <c:v>5.567</c:v>
                </c:pt>
                <c:pt idx="141">
                  <c:v>5.211</c:v>
                </c:pt>
                <c:pt idx="142">
                  <c:v>5.047</c:v>
                </c:pt>
                <c:pt idx="143">
                  <c:v>5.754</c:v>
                </c:pt>
                <c:pt idx="144">
                  <c:v>5.646</c:v>
                </c:pt>
                <c:pt idx="145">
                  <c:v>5.221</c:v>
                </c:pt>
                <c:pt idx="146">
                  <c:v>5.308</c:v>
                </c:pt>
                <c:pt idx="147">
                  <c:v>5.189</c:v>
                </c:pt>
                <c:pt idx="148">
                  <c:v>5.344</c:v>
                </c:pt>
                <c:pt idx="149">
                  <c:v>5.046</c:v>
                </c:pt>
              </c:numCache>
            </c:numRef>
          </c:yVal>
          <c:smooth val="0"/>
        </c:ser>
        <c:axId val="63421506"/>
        <c:axId val="32393062"/>
      </c:scatterChart>
      <c:valAx>
        <c:axId val="634215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Observed Sepal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393062"/>
        <c:crosses val="autoZero"/>
        <c:crossBetween val="midCat"/>
      </c:valAx>
      <c:valAx>
        <c:axId val="323930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 Modelled Sepal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215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5</xdr:row>
      <xdr:rowOff>360</xdr:rowOff>
    </xdr:from>
    <xdr:to>
      <xdr:col>11</xdr:col>
      <xdr:colOff>715320</xdr:colOff>
      <xdr:row>23</xdr:row>
      <xdr:rowOff>84960</xdr:rowOff>
    </xdr:to>
    <xdr:graphicFrame>
      <xdr:nvGraphicFramePr>
        <xdr:cNvPr id="0" name=""/>
        <xdr:cNvGraphicFramePr/>
      </xdr:nvGraphicFramePr>
      <xdr:xfrm>
        <a:off x="2883600" y="876600"/>
        <a:ext cx="576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392400</xdr:colOff>
      <xdr:row>8</xdr:row>
      <xdr:rowOff>130680</xdr:rowOff>
    </xdr:from>
    <xdr:to>
      <xdr:col>12</xdr:col>
      <xdr:colOff>385200</xdr:colOff>
      <xdr:row>27</xdr:row>
      <xdr:rowOff>39960</xdr:rowOff>
    </xdr:to>
    <xdr:graphicFrame>
      <xdr:nvGraphicFramePr>
        <xdr:cNvPr id="1" name=""/>
        <xdr:cNvGraphicFramePr/>
      </xdr:nvGraphicFramePr>
      <xdr:xfrm>
        <a:off x="3275280" y="1532880"/>
        <a:ext cx="576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360</xdr:colOff>
      <xdr:row>3</xdr:row>
      <xdr:rowOff>360</xdr:rowOff>
    </xdr:from>
    <xdr:to>
      <xdr:col>13</xdr:col>
      <xdr:colOff>714600</xdr:colOff>
      <xdr:row>21</xdr:row>
      <xdr:rowOff>84960</xdr:rowOff>
    </xdr:to>
    <xdr:graphicFrame>
      <xdr:nvGraphicFramePr>
        <xdr:cNvPr id="2" name=""/>
        <xdr:cNvGraphicFramePr/>
      </xdr:nvGraphicFramePr>
      <xdr:xfrm>
        <a:off x="4325400" y="526320"/>
        <a:ext cx="576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lm_regression" displayName="lm_regression" ref="A2:L152" headerRowCount="1" totalsRowCount="0" totalsRowShown="0">
  <autoFilter ref="A2:L152"/>
  <tableColumns count="12">
    <tableColumn id="1" name="Sepal.Length"/>
    <tableColumn id="2" name="Sepal.Width"/>
    <tableColumn id="3" name="Petal.Length"/>
    <tableColumn id="4" name="Petal.Width"/>
    <tableColumn id="5" name="Species"/>
    <tableColumn id="6" name="Noise"/>
    <tableColumn id="7" name="Noisy.Sepal.Length"/>
    <tableColumn id="8" name="tree_target"/>
    <tableColumn id="9" name="tree_best"/>
    <tableColumn id="10" name="tree_confidence"/>
    <tableColumn id="11" name="tree_match"/>
    <tableColumn id="12" name="tree_1"/>
  </tableColumns>
</table>
</file>

<file path=xl/tables/table2.xml><?xml version="1.0" encoding="utf-8"?>
<table xmlns="http://schemas.openxmlformats.org/spreadsheetml/2006/main" id="2" name="lm_regressionrules" displayName="lm_regressionrules" ref="A1:A2" headerRowCount="1" totalsRowCount="0" totalsRowShown="0">
  <autoFilter ref="A1:A2"/>
  <tableColumns count="1">
    <tableColumn id="1" name="instruction"/>
  </tableColumns>
</table>
</file>

<file path=xl/tables/table3.xml><?xml version="1.0" encoding="utf-8"?>
<table xmlns="http://schemas.openxmlformats.org/spreadsheetml/2006/main" id="3" name="readme" displayName="readme" ref="A1:D10" headerRowCount="1" totalsRowCount="0" totalsRowShown="0">
  <autoFilter ref="A1:D10"/>
  <tableColumns count="4">
    <tableColumn id="1" name="Date"/>
    <tableColumn id="2" name="from"/>
    <tableColumn id="3" name="tab"/>
    <tableColumn id="4" name="info"/>
  </tableColumns>
</table>
</file>

<file path=xl/tables/table4.xml><?xml version="1.0" encoding="utf-8"?>
<table xmlns="http://schemas.openxmlformats.org/spreadsheetml/2006/main" id="4" name="rf_classification" displayName="rf_classification" ref="A2:BI152" headerRowCount="1" totalsRowCount="0" totalsRowShown="0">
  <autoFilter ref="A2:BI152"/>
  <tableColumns count="61">
    <tableColumn id="1" name="Sepal.Length"/>
    <tableColumn id="2" name="Sepal.Width"/>
    <tableColumn id="3" name="Petal.Length"/>
    <tableColumn id="4" name="Petal.Width"/>
    <tableColumn id="5" name="Species"/>
    <tableColumn id="6" name="Noise"/>
    <tableColumn id="7" name="Noisy.Sepal.Length"/>
    <tableColumn id="8" name="tree_target"/>
    <tableColumn id="9" name="tree_best"/>
    <tableColumn id="10" name="tree_confidence"/>
    <tableColumn id="11" name="tree_match"/>
    <tableColumn id="12" name="tree_1"/>
    <tableColumn id="13" name="tree_2"/>
    <tableColumn id="14" name="tree_3"/>
    <tableColumn id="15" name="tree_4"/>
    <tableColumn id="16" name="tree_5"/>
    <tableColumn id="17" name="tree_6"/>
    <tableColumn id="18" name="tree_7"/>
    <tableColumn id="19" name="tree_8"/>
    <tableColumn id="20" name="tree_9"/>
    <tableColumn id="21" name="tree_10"/>
    <tableColumn id="22" name="tree_11"/>
    <tableColumn id="23" name="tree_12"/>
    <tableColumn id="24" name="tree_13"/>
    <tableColumn id="25" name="tree_14"/>
    <tableColumn id="26" name="tree_15"/>
    <tableColumn id="27" name="tree_16"/>
    <tableColumn id="28" name="tree_17"/>
    <tableColumn id="29" name="tree_18"/>
    <tableColumn id="30" name="tree_19"/>
    <tableColumn id="31" name="tree_20"/>
    <tableColumn id="32" name="tree_21"/>
    <tableColumn id="33" name="tree_22"/>
    <tableColumn id="34" name="tree_23"/>
    <tableColumn id="35" name="tree_24"/>
    <tableColumn id="36" name="tree_25"/>
    <tableColumn id="37" name="tree_26"/>
    <tableColumn id="38" name="tree_27"/>
    <tableColumn id="39" name="tree_28"/>
    <tableColumn id="40" name="tree_29"/>
    <tableColumn id="41" name="tree_30"/>
    <tableColumn id="42" name="tree_31"/>
    <tableColumn id="43" name="tree_32"/>
    <tableColumn id="44" name="tree_33"/>
    <tableColumn id="45" name="tree_34"/>
    <tableColumn id="46" name="tree_35"/>
    <tableColumn id="47" name="tree_36"/>
    <tableColumn id="48" name="tree_37"/>
    <tableColumn id="49" name="tree_38"/>
    <tableColumn id="50" name="tree_39"/>
    <tableColumn id="51" name="tree_40"/>
    <tableColumn id="52" name="tree_41"/>
    <tableColumn id="53" name="tree_42"/>
    <tableColumn id="54" name="tree_43"/>
    <tableColumn id="55" name="tree_44"/>
    <tableColumn id="56" name="tree_45"/>
    <tableColumn id="57" name="tree_46"/>
    <tableColumn id="58" name="tree_47"/>
    <tableColumn id="59" name="tree_48"/>
    <tableColumn id="60" name="tree_49"/>
    <tableColumn id="61" name="tree_50"/>
  </tableColumns>
</table>
</file>

<file path=xl/tables/table5.xml><?xml version="1.0" encoding="utf-8"?>
<table xmlns="http://schemas.openxmlformats.org/spreadsheetml/2006/main" id="5" name="rf_classificationrules" displayName="rf_classificationrules" ref="A1:A51" headerRowCount="1" totalsRowCount="0" totalsRowShown="0">
  <autoFilter ref="A1:A51"/>
  <tableColumns count="1">
    <tableColumn id="1" name="instruction"/>
  </tableColumns>
</table>
</file>

<file path=xl/tables/table6.xml><?xml version="1.0" encoding="utf-8"?>
<table xmlns="http://schemas.openxmlformats.org/spreadsheetml/2006/main" id="6" name="rf_regression" displayName="rf_regression" ref="A2:BJ152" headerRowCount="1" totalsRowCount="0" totalsRowShown="0">
  <autoFilter ref="A2:BJ152"/>
  <tableColumns count="62">
    <tableColumn id="1" name="Sepal.Length"/>
    <tableColumn id="2" name="Sepal.Width"/>
    <tableColumn id="3" name="Petal.Length"/>
    <tableColumn id="4" name="Petal.Width"/>
    <tableColumn id="5" name="Species"/>
    <tableColumn id="6" name="Species_n"/>
    <tableColumn id="7" name="Noise"/>
    <tableColumn id="8" name="Noisy.Sepal.Length"/>
    <tableColumn id="9" name="tree_target"/>
    <tableColumn id="10" name="tree_best"/>
    <tableColumn id="11" name="tree_confidence"/>
    <tableColumn id="12" name="tree_match"/>
    <tableColumn id="13" name="tree_1"/>
    <tableColumn id="14" name="tree_2"/>
    <tableColumn id="15" name="tree_3"/>
    <tableColumn id="16" name="tree_4"/>
    <tableColumn id="17" name="tree_5"/>
    <tableColumn id="18" name="tree_6"/>
    <tableColumn id="19" name="tree_7"/>
    <tableColumn id="20" name="tree_8"/>
    <tableColumn id="21" name="tree_9"/>
    <tableColumn id="22" name="tree_10"/>
    <tableColumn id="23" name="tree_11"/>
    <tableColumn id="24" name="tree_12"/>
    <tableColumn id="25" name="tree_13"/>
    <tableColumn id="26" name="tree_14"/>
    <tableColumn id="27" name="tree_15"/>
    <tableColumn id="28" name="tree_16"/>
    <tableColumn id="29" name="tree_17"/>
    <tableColumn id="30" name="tree_18"/>
    <tableColumn id="31" name="tree_19"/>
    <tableColumn id="32" name="tree_20"/>
    <tableColumn id="33" name="tree_21"/>
    <tableColumn id="34" name="tree_22"/>
    <tableColumn id="35" name="tree_23"/>
    <tableColumn id="36" name="tree_24"/>
    <tableColumn id="37" name="tree_25"/>
    <tableColumn id="38" name="tree_26"/>
    <tableColumn id="39" name="tree_27"/>
    <tableColumn id="40" name="tree_28"/>
    <tableColumn id="41" name="tree_29"/>
    <tableColumn id="42" name="tree_30"/>
    <tableColumn id="43" name="tree_31"/>
    <tableColumn id="44" name="tree_32"/>
    <tableColumn id="45" name="tree_33"/>
    <tableColumn id="46" name="tree_34"/>
    <tableColumn id="47" name="tree_35"/>
    <tableColumn id="48" name="tree_36"/>
    <tableColumn id="49" name="tree_37"/>
    <tableColumn id="50" name="tree_38"/>
    <tableColumn id="51" name="tree_39"/>
    <tableColumn id="52" name="tree_40"/>
    <tableColumn id="53" name="tree_41"/>
    <tableColumn id="54" name="tree_42"/>
    <tableColumn id="55" name="tree_43"/>
    <tableColumn id="56" name="tree_44"/>
    <tableColumn id="57" name="tree_45"/>
    <tableColumn id="58" name="tree_46"/>
    <tableColumn id="59" name="tree_47"/>
    <tableColumn id="60" name="tree_48"/>
    <tableColumn id="61" name="tree_49"/>
    <tableColumn id="62" name="tree_50"/>
  </tableColumns>
</table>
</file>

<file path=xl/tables/table7.xml><?xml version="1.0" encoding="utf-8"?>
<table xmlns="http://schemas.openxmlformats.org/spreadsheetml/2006/main" id="7" name="rf_regressionrules" displayName="rf_regressionrules" ref="A1:A51" headerRowCount="1" totalsRowCount="0" totalsRowShown="0">
  <autoFilter ref="A1:A51"/>
  <tableColumns count="1">
    <tableColumn id="1" name="instruction"/>
  </tableColumns>
</table>
</file>

<file path=xl/tables/table8.xml><?xml version="1.0" encoding="utf-8"?>
<table xmlns="http://schemas.openxmlformats.org/spreadsheetml/2006/main" id="8" name="xgb_regression" displayName="xgb_regression" ref="A2:AB152" headerRowCount="1" totalsRowCount="0" totalsRowShown="0">
  <autoFilter ref="A2:AB152"/>
  <tableColumns count="28">
    <tableColumn id="1" name="Sepal.Length"/>
    <tableColumn id="2" name="Sepal.Width"/>
    <tableColumn id="3" name="Petal.Length"/>
    <tableColumn id="4" name="Petal.Width"/>
    <tableColumn id="5" name="Species"/>
    <tableColumn id="6" name="Species_n"/>
    <tableColumn id="7" name="Noise"/>
    <tableColumn id="8" name="Noisy.Sepal.Length"/>
    <tableColumn id="9" name="tree_target"/>
    <tableColumn id="10" name="tree_best"/>
    <tableColumn id="11" name="tree_confidence"/>
    <tableColumn id="12" name="tree_match"/>
    <tableColumn id="13" name="tree_1"/>
    <tableColumn id="14" name="tree_2"/>
    <tableColumn id="15" name="tree_3"/>
    <tableColumn id="16" name="tree_4"/>
    <tableColumn id="17" name="tree_5"/>
    <tableColumn id="18" name="tree_6"/>
    <tableColumn id="19" name="tree_7"/>
    <tableColumn id="20" name="tree_8"/>
    <tableColumn id="21" name="tree_9"/>
    <tableColumn id="22" name="tree_10"/>
    <tableColumn id="23" name="tree_11"/>
    <tableColumn id="24" name="tree_12"/>
    <tableColumn id="25" name="tree_13"/>
    <tableColumn id="26" name="tree_14"/>
    <tableColumn id="27" name="tree_15"/>
    <tableColumn id="28" name="tree_const"/>
  </tableColumns>
</table>
</file>

<file path=xl/tables/table9.xml><?xml version="1.0" encoding="utf-8"?>
<table xmlns="http://schemas.openxmlformats.org/spreadsheetml/2006/main" id="9" name="xgb_regressionrules" displayName="xgb_regressionrules" ref="A1:A2" headerRowCount="1" totalsRowCount="0" totalsRowShown="0">
  <autoFilter ref="A1:A2"/>
  <tableColumns count="1">
    <tableColumn id="1" name="instruc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6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8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2265625" defaultRowHeight="15" zeroHeight="false" outlineLevelRow="0" outlineLevelCol="0"/>
  <cols>
    <col collapsed="false" customWidth="true" hidden="false" outlineLevel="0" max="1" min="1" style="1" width="18.02"/>
    <col collapsed="false" customWidth="true" hidden="false" outlineLevel="0" max="3" min="3" style="1" width="18.96"/>
    <col collapsed="false" customWidth="true" hidden="false" outlineLevel="0" max="4" min="4" style="1" width="72.2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3" t="n">
        <v>45033.4896777303</v>
      </c>
      <c r="B2" s="1" t="s">
        <v>4</v>
      </c>
      <c r="C2" s="1" t="s">
        <v>5</v>
      </c>
      <c r="D2" s="1" t="s">
        <v>6</v>
      </c>
    </row>
    <row r="3" customFormat="false" ht="15" hidden="false" customHeight="false" outlineLevel="0" collapsed="false">
      <c r="A3" s="3" t="n">
        <v>45033.4896777303</v>
      </c>
      <c r="B3" s="1" t="s">
        <v>4</v>
      </c>
      <c r="C3" s="1" t="s">
        <v>7</v>
      </c>
      <c r="D3" s="1" t="s">
        <v>8</v>
      </c>
    </row>
    <row r="4" customFormat="false" ht="15" hidden="false" customHeight="false" outlineLevel="0" collapsed="false">
      <c r="A4" s="3" t="n">
        <v>45033.4896777303</v>
      </c>
      <c r="B4" s="1" t="s">
        <v>4</v>
      </c>
      <c r="C4" s="1" t="s">
        <v>9</v>
      </c>
      <c r="D4" s="1" t="s">
        <v>10</v>
      </c>
    </row>
    <row r="5" customFormat="false" ht="15" hidden="false" customHeight="false" outlineLevel="0" collapsed="false">
      <c r="A5" s="3" t="n">
        <v>45033.4896777303</v>
      </c>
      <c r="B5" s="1" t="s">
        <v>4</v>
      </c>
      <c r="C5" s="1" t="s">
        <v>11</v>
      </c>
      <c r="D5" s="1" t="s">
        <v>12</v>
      </c>
    </row>
    <row r="6" customFormat="false" ht="15" hidden="false" customHeight="false" outlineLevel="0" collapsed="false">
      <c r="A6" s="3" t="n">
        <v>45033.4896777303</v>
      </c>
      <c r="B6" s="1" t="s">
        <v>4</v>
      </c>
      <c r="C6" s="1" t="s">
        <v>13</v>
      </c>
      <c r="D6" s="1" t="s">
        <v>14</v>
      </c>
    </row>
    <row r="7" customFormat="false" ht="15" hidden="false" customHeight="false" outlineLevel="0" collapsed="false">
      <c r="A7" s="3" t="n">
        <v>45033.4896777303</v>
      </c>
      <c r="B7" s="1" t="s">
        <v>4</v>
      </c>
      <c r="C7" s="1" t="s">
        <v>15</v>
      </c>
      <c r="D7" s="1" t="s">
        <v>16</v>
      </c>
    </row>
    <row r="8" customFormat="false" ht="15" hidden="false" customHeight="false" outlineLevel="0" collapsed="false">
      <c r="A8" s="3" t="n">
        <v>45033.4896777303</v>
      </c>
      <c r="B8" s="1" t="s">
        <v>4</v>
      </c>
      <c r="C8" s="1" t="s">
        <v>17</v>
      </c>
      <c r="D8" s="1" t="s">
        <v>18</v>
      </c>
    </row>
    <row r="9" customFormat="false" ht="15" hidden="false" customHeight="false" outlineLevel="0" collapsed="false">
      <c r="A9" s="3" t="n">
        <v>45033.4896777303</v>
      </c>
      <c r="B9" s="1" t="s">
        <v>4</v>
      </c>
      <c r="C9" s="1" t="s">
        <v>19</v>
      </c>
      <c r="D9" s="1" t="s">
        <v>20</v>
      </c>
    </row>
    <row r="10" customFormat="false" ht="15" hidden="false" customHeight="false" outlineLevel="0" collapsed="false">
      <c r="A10" s="3" t="n">
        <v>45033.4896777303</v>
      </c>
      <c r="B10" s="1" t="s">
        <v>4</v>
      </c>
      <c r="C10" s="1" t="s">
        <v>21</v>
      </c>
      <c r="D10" s="1" t="s">
        <v>22</v>
      </c>
    </row>
    <row r="13" customFormat="false" ht="13.8" hidden="false" customHeight="false" outlineLevel="0" collapsed="false">
      <c r="A13" s="0"/>
      <c r="C13" s="1" t="s">
        <v>23</v>
      </c>
      <c r="D13" s="1" t="s">
        <v>24</v>
      </c>
    </row>
    <row r="14" customFormat="false" ht="15" hidden="false" customHeight="false" outlineLevel="0" collapsed="false">
      <c r="D14" s="1" t="s">
        <v>25</v>
      </c>
    </row>
    <row r="15" customFormat="false" ht="15" hidden="false" customHeight="false" outlineLevel="0" collapsed="false">
      <c r="D15" s="1" t="s">
        <v>26</v>
      </c>
    </row>
    <row r="16" customFormat="false" ht="15" hidden="false" customHeight="false" outlineLevel="0" collapsed="false">
      <c r="D16" s="1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A500"/>
    <pageSetUpPr fitToPage="false"/>
  </sheetPr>
  <dimension ref="A1:BI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J57" activeCellId="0" sqref="J57"/>
    </sheetView>
  </sheetViews>
  <sheetFormatPr defaultColWidth="10.2265625" defaultRowHeight="13.8" zeroHeight="false" outlineLevelRow="0" outlineLevelCol="0"/>
  <cols>
    <col collapsed="false" customWidth="false" hidden="false" outlineLevel="0" max="8" min="8" style="4" width="10.24"/>
    <col collapsed="false" customWidth="false" hidden="false" outlineLevel="0" max="11" min="11" style="5" width="10.24"/>
  </cols>
  <sheetData>
    <row r="1" s="8" customFormat="true" ht="13.8" hidden="false" customHeight="false" outlineLevel="0" collapsed="false">
      <c r="A1" s="6" t="s">
        <v>28</v>
      </c>
      <c r="B1" s="6"/>
      <c r="C1" s="6"/>
      <c r="D1" s="6"/>
      <c r="E1" s="6"/>
      <c r="F1" s="6"/>
      <c r="G1" s="6"/>
      <c r="H1" s="6" t="s">
        <v>29</v>
      </c>
      <c r="I1" s="6"/>
      <c r="J1" s="6"/>
      <c r="K1" s="6"/>
      <c r="L1" s="7" t="s">
        <v>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customFormat="false" ht="13.8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9" t="s">
        <v>38</v>
      </c>
      <c r="I2" s="2" t="s">
        <v>39</v>
      </c>
      <c r="J2" s="2" t="s">
        <v>40</v>
      </c>
      <c r="K2" s="10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46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 t="s">
        <v>52</v>
      </c>
      <c r="W2" s="2" t="s">
        <v>53</v>
      </c>
      <c r="X2" s="2" t="s">
        <v>54</v>
      </c>
      <c r="Y2" s="2" t="s">
        <v>55</v>
      </c>
      <c r="Z2" s="2" t="s">
        <v>56</v>
      </c>
      <c r="AA2" s="2" t="s">
        <v>57</v>
      </c>
      <c r="AB2" s="2" t="s">
        <v>58</v>
      </c>
      <c r="AC2" s="2" t="s">
        <v>59</v>
      </c>
      <c r="AD2" s="2" t="s">
        <v>60</v>
      </c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80</v>
      </c>
      <c r="AY2" s="2" t="s">
        <v>81</v>
      </c>
      <c r="AZ2" s="2" t="s">
        <v>82</v>
      </c>
      <c r="BA2" s="2" t="s">
        <v>83</v>
      </c>
      <c r="BB2" s="2" t="s">
        <v>84</v>
      </c>
      <c r="BC2" s="2" t="s">
        <v>85</v>
      </c>
      <c r="BD2" s="2" t="s">
        <v>86</v>
      </c>
      <c r="BE2" s="2" t="s">
        <v>87</v>
      </c>
      <c r="BF2" s="2" t="s">
        <v>88</v>
      </c>
      <c r="BG2" s="2" t="s">
        <v>89</v>
      </c>
      <c r="BH2" s="2" t="s">
        <v>90</v>
      </c>
      <c r="BI2" s="2" t="s">
        <v>91</v>
      </c>
    </row>
    <row r="3" customFormat="false" ht="13.8" hidden="false" customHeight="false" outlineLevel="0" collapsed="false">
      <c r="A3" s="1" t="n">
        <v>5.9</v>
      </c>
      <c r="B3" s="1" t="n">
        <v>3.2</v>
      </c>
      <c r="C3" s="1" t="n">
        <v>4.8</v>
      </c>
      <c r="D3" s="1" t="n">
        <v>1.8</v>
      </c>
      <c r="E3" s="1" t="s">
        <v>92</v>
      </c>
      <c r="F3" s="1" t="n">
        <v>0.989112997893244</v>
      </c>
      <c r="G3" s="1" t="n">
        <v>9.50548180062324</v>
      </c>
      <c r="H3" s="11" t="str">
        <f aca="false">E3</f>
        <v>versicolor</v>
      </c>
      <c r="I3" s="1" t="str">
        <f aca="false">INDEX(L3:BI3, MODE(MATCH(L3:BI3, L3:BI3, 0 )))</f>
        <v>virginica</v>
      </c>
      <c r="J3" s="12" t="n">
        <f aca="false">COUNTIF(L3:BI3, H3) / COUNTA(L3:BI3)</f>
        <v>0.18</v>
      </c>
      <c r="K3" s="13" t="n">
        <f aca="false">I3=H3</f>
        <v>0</v>
      </c>
      <c r="L3" s="1" t="str">
        <f aca="false">IF(AND(C3&lt;3.65,B3&gt;=3.35),"setosa",IF(AND(C3&gt;=3.65,B3&gt;=3.35),"virginica",IF(AND(C3&lt;2.35,C3&lt;4.85,B3&lt;3.35),"setosa",IF(AND(F3&gt;=0.899,C3&gt;=2.35,C3&lt;4.85,B3&lt;3.35),"virginica",IF(AND(G3&gt;=8.268,B3&lt;2.75,C3&gt;=4.85,B3&lt;3.35),"virginica",IF(AND(D3&lt;1.55,B3&gt;=2.75,C3&gt;=4.85,B3&lt;3.35),"versicolor",IF(AND(D3&gt;=1.55,B3&gt;=2.75,C3&gt;=4.85,B3&lt;3.35),"virginica",IF(AND(G3&lt;6.537,F3&lt;0.899,C3&gt;=2.35,C3&lt;4.85,B3&lt;3.35),"virginica",IF(AND(G3&gt;=6.537,F3&lt;0.899,C3&gt;=2.35,C3&lt;4.85,B3&lt;3.35),"versicolor",IF(AND(G3&lt;6.878,G3&lt;8.268,B3&lt;2.75,C3&gt;=4.85,B3&lt;3.35),"virginica",IF(AND(G3&gt;=6.878,G3&lt;8.268,B3&lt;2.75,C3&gt;=4.85,B3&lt;3.35),"versicolor","shouldnthappen")))))))))))</f>
        <v>virginica</v>
      </c>
      <c r="M3" s="1" t="str">
        <f aca="false">IF(AND(C3&lt;2.6),"setosa",IF(AND(D3&gt;=1.75,C3&gt;=2.6),"virginica",IF(AND(G3&lt;6.094,D3&lt;1.75,C3&gt;=2.6),"virginica",IF(AND(D3&lt;1.35,G3&gt;=6.094,D3&lt;1.75,C3&gt;=2.6),"versicolor",IF(AND(C3&lt;5.05,D3&gt;=1.35,G3&gt;=6.094,D3&lt;1.75,C3&gt;=2.6),"versicolor",IF(AND(C3&gt;=5.05,D3&gt;=1.35,G3&gt;=6.094,D3&lt;1.75,C3&gt;=2.6),"virginica","shouldnthappen"))))))</f>
        <v>virginica</v>
      </c>
      <c r="N3" s="1" t="str">
        <f aca="false">IF(AND(A3&lt;6.6,B3&gt;=3.45),"setosa",IF(AND(A3&gt;=6.6,B3&gt;=3.45),"virginica",IF(AND(D3&lt;0.7,C3&lt;4.75,B3&lt;3.45),"setosa",IF(AND(D3&gt;=0.7,C3&lt;4.75,B3&lt;3.45),"versicolor",IF(AND(C3&gt;=5.15,C3&gt;=4.75,B3&lt;3.45),"virginica",IF(AND(D3&gt;=1.7,A3&lt;6.5,C3&lt;5.15,C3&gt;=4.75,B3&lt;3.45),"virginica",IF(AND(C3&lt;5.05,A3&gt;=6.5,C3&lt;5.15,C3&gt;=4.75,B3&lt;3.45),"versicolor",IF(AND(C3&gt;=5.05,A3&gt;=6.5,C3&lt;5.15,C3&gt;=4.75,B3&lt;3.45),"virginica",IF(AND(G3&lt;7.498,D3&lt;1.7,A3&lt;6.5,C3&lt;5.15,C3&gt;=4.75,B3&lt;3.45),"virginica",IF(AND(G3&gt;=7.498,D3&lt;1.7,A3&lt;6.5,C3&lt;5.15,C3&gt;=4.75,B3&lt;3.45),"versicolor","shouldnthappen"))))))))))</f>
        <v>virginica</v>
      </c>
      <c r="O3" s="1" t="str">
        <f aca="false">IF(AND(D3&lt;0.75),"setosa",IF(AND(C3&lt;4.75,C3&lt;4.85,D3&gt;=0.75),"versicolor",IF(AND(A3&gt;=6.05,C3&gt;=4.85,D3&gt;=0.75),"virginica",IF(AND(D3&lt;1.6,C3&gt;=4.75,C3&lt;4.85,D3&gt;=0.75),"versicolor",IF(AND(D3&gt;=1.6,C3&gt;=4.75,C3&lt;4.85,D3&gt;=0.75),"virginica",IF(AND(A3&lt;5.9,A3&lt;6.05,C3&gt;=4.85,D3&gt;=0.75),"virginica",IF(AND(A3&gt;=5.9,A3&lt;6.05,C3&gt;=4.85,D3&gt;=0.75),"versicolor","shouldnthappen")))))))</f>
        <v>virginica</v>
      </c>
      <c r="P3" s="1" t="str">
        <f aca="false">IF(AND(D3&lt;0.75),"setosa",IF(AND(A3&lt;5.55,D3&gt;=0.75),"versicolor",IF(AND(D3&gt;=1.7,G3&lt;13.158,A3&gt;=5.55,D3&gt;=0.75),"virginica",IF(AND(B3&lt;2.45,D3&lt;1.7,G3&lt;13.158,A3&gt;=5.55,D3&gt;=0.75),"virginica",IF(AND(B3&gt;=2.45,D3&lt;1.7,G3&lt;13.158,A3&gt;=5.55,D3&gt;=0.75),"versicolor",IF(AND(B3&gt;=3.05,G3&lt;15.551,G3&gt;=13.158,A3&gt;=5.55,D3&gt;=0.75),"versicolor",IF(AND(B3&lt;2.9,G3&gt;=15.551,G3&gt;=13.158,A3&gt;=5.55,D3&gt;=0.75),"versicolor",IF(AND(B3&gt;=2.9,G3&gt;=15.551,G3&gt;=13.158,A3&gt;=5.55,D3&gt;=0.75),"virginica",IF(AND(D3&lt;1.3,G3&lt;14.221,B3&lt;3.05,G3&lt;15.551,G3&gt;=13.158,A3&gt;=5.55,D3&gt;=0.75),"versicolor",IF(AND(D3&gt;=1.3,G3&lt;14.221,B3&lt;3.05,G3&lt;15.551,G3&gt;=13.158,A3&gt;=5.55,D3&gt;=0.75),"virginica",IF(AND(C3&lt;4.9,G3&gt;=14.221,B3&lt;3.05,G3&lt;15.551,G3&gt;=13.158,A3&gt;=5.55,D3&gt;=0.75),"versicolor",IF(AND(C3&gt;=4.9,G3&gt;=14.221,B3&lt;3.05,G3&lt;15.551,G3&gt;=13.158,A3&gt;=5.55,D3&gt;=0.75),"virginica","shouldnthappen"))))))))))))</f>
        <v>virginica</v>
      </c>
      <c r="Q3" s="1" t="str">
        <f aca="false">IF(AND(C3&lt;2.6),"setosa",IF(AND(A3&gt;=4.95,C3&lt;4.75,C3&gt;=2.6),"versicolor",IF(AND(D3&gt;=1.75,C3&gt;=4.75,C3&gt;=2.6),"virginica",IF(AND(B3&lt;2.45,A3&lt;4.95,C3&lt;4.75,C3&gt;=2.6),"versicolor",IF(AND(B3&gt;=2.45,A3&lt;4.95,C3&lt;4.75,C3&gt;=2.6),"virginica",IF(AND(G3&lt;7.498,D3&lt;1.75,C3&gt;=4.75,C3&gt;=2.6),"virginica",IF(AND(F3&lt;0.417,G3&gt;=7.498,D3&lt;1.75,C3&gt;=4.75,C3&gt;=2.6),"versicolor",IF(AND(F3&lt;0.442,F3&gt;=0.417,G3&gt;=7.498,D3&lt;1.75,C3&gt;=4.75,C3&gt;=2.6),"virginica",IF(AND(F3&gt;=0.442,F3&gt;=0.417,G3&gt;=7.498,D3&lt;1.75,C3&gt;=4.75,C3&gt;=2.6),"versicolor","shouldnthappen")))))))))</f>
        <v>virginica</v>
      </c>
      <c r="R3" s="1" t="str">
        <f aca="false">IF(AND(D3&lt;0.75),"setosa",IF(AND(D3&lt;1.75,A3&gt;=6.25,D3&gt;=0.75),"versicolor",IF(AND(D3&gt;=1.75,A3&gt;=6.25,D3&gt;=0.75),"virginica",IF(AND(D3&lt;1.6,C3&lt;4.75,A3&lt;6.25,D3&gt;=0.75),"versicolor",IF(AND(D3&gt;=1.6,C3&lt;4.75,A3&lt;6.25,D3&gt;=0.75),"virginica",IF(AND(G3&lt;6.998,C3&gt;=4.75,A3&lt;6.25,D3&gt;=0.75),"virginica",IF(AND(A3&lt;6.05,G3&gt;=6.998,C3&gt;=4.75,A3&lt;6.25,D3&gt;=0.75),"versicolor",IF(AND(A3&gt;=6.05,G3&gt;=6.998,C3&gt;=4.75,A3&lt;6.25,D3&gt;=0.75),"virginica","shouldnthappen"))))))))</f>
        <v>versicolor</v>
      </c>
      <c r="S3" s="1" t="str">
        <f aca="false">IF(AND(B3&gt;=3.05,A3&lt;5.45),"setosa",IF(AND(C3&lt;2.2,B3&lt;3.05,A3&lt;5.45),"setosa",IF(AND(C3&gt;=2.2,B3&lt;3.05,A3&lt;5.45),"versicolor",IF(AND(B3&lt;3.7,C3&lt;4.8,A3&gt;=5.45),"versicolor",IF(AND(B3&gt;=3.7,C3&lt;4.8,A3&gt;=5.45),"setosa",IF(AND(G3&lt;13.757,C3&lt;5.05,C3&gt;=4.8,A3&gt;=5.45),"virginica",IF(AND(G3&gt;=13.757,C3&lt;5.05,C3&gt;=4.8,A3&gt;=5.45),"versicolor",IF(AND(C3&gt;=5.15,C3&gt;=5.05,C3&gt;=4.8,A3&gt;=5.45),"virginica",IF(AND(A3&lt;5.95,C3&lt;5.15,C3&gt;=5.05,C3&gt;=4.8,A3&gt;=5.45),"virginica",IF(AND(D3&gt;=1.8,A3&gt;=5.95,C3&lt;5.15,C3&gt;=5.05,C3&gt;=4.8,A3&gt;=5.45),"virginica",IF(AND(B3&lt;2.75,D3&lt;1.8,A3&gt;=5.95,C3&lt;5.15,C3&gt;=5.05,C3&gt;=4.8,A3&gt;=5.45),"versicolor",IF(AND(B3&gt;=2.75,D3&lt;1.8,A3&gt;=5.95,C3&lt;5.15,C3&gt;=5.05,C3&gt;=4.8,A3&gt;=5.45),"virginica","shouldnthappen"))))))))))))</f>
        <v>virginica</v>
      </c>
      <c r="T3" s="1" t="str">
        <f aca="false">IF(AND(C3&lt;2.6),"setosa",IF(AND(D3&lt;1.65,C3&lt;4.75,C3&gt;=2.6),"versicolor",IF(AND(D3&gt;=1.65,C3&lt;4.75,C3&gt;=2.6),"virginica",IF(AND(G3&gt;=8.494,A3&lt;6.6,C3&gt;=4.75,C3&gt;=2.6),"virginica",IF(AND(C3&lt;5.2,A3&gt;=6.6,C3&gt;=4.75,C3&gt;=2.6),"versicolor",IF(AND(C3&gt;=5.2,A3&gt;=6.6,C3&gt;=4.75,C3&gt;=2.6),"virginica",IF(AND(A3&lt;5.95,G3&lt;8.494,A3&lt;6.6,C3&gt;=4.75,C3&gt;=2.6),"virginica",IF(AND(A3&gt;=5.95,G3&lt;8.494,A3&lt;6.6,C3&gt;=4.75,C3&gt;=2.6),"versicolor","shouldnthappen"))))))))</f>
        <v>virginica</v>
      </c>
      <c r="U3" s="1" t="str">
        <f aca="false">IF(AND(C3&lt;3.65,B3&gt;=3.35),"setosa",IF(AND(C3&gt;=3.65,B3&gt;=3.35),"virginica",IF(AND(C3&lt;2.35,A3&lt;6.25,B3&lt;3.35),"setosa",IF(AND(C3&lt;4.85,A3&gt;=6.25,B3&lt;3.35),"versicolor",IF(AND(G3&gt;=15.426,C3&gt;=2.35,A3&lt;6.25,B3&lt;3.35),"virginica",IF(AND(D3&gt;=1.55,C3&gt;=4.85,A3&gt;=6.25,B3&lt;3.35),"virginica",IF(AND(D3&lt;1.8,G3&lt;15.426,C3&gt;=2.35,A3&lt;6.25,B3&lt;3.35),"versicolor",IF(AND(D3&gt;=1.8,G3&lt;15.426,C3&gt;=2.35,A3&lt;6.25,B3&lt;3.35),"virginica",IF(AND(B3&lt;2.95,D3&lt;1.55,C3&gt;=4.85,A3&gt;=6.25,B3&lt;3.35),"virginica",IF(AND(B3&gt;=2.95,D3&lt;1.55,C3&gt;=4.85,A3&gt;=6.25,B3&lt;3.35),"versicolor","shouldnthappen"))))))))))</f>
        <v>virginica</v>
      </c>
      <c r="V3" s="1" t="str">
        <f aca="false">IF(AND(C3&lt;2.6),"setosa",IF(AND(C3&gt;=4.85,C3&gt;=2.6),"virginica",IF(AND(F3&gt;=0.9,C3&lt;4.85,C3&gt;=2.6),"virginica",IF(AND(G3&lt;5.656,F3&lt;0.9,C3&lt;4.85,C3&gt;=2.6),"virginica",IF(AND(G3&gt;=5.656,F3&lt;0.9,C3&lt;4.85,C3&gt;=2.6),"versicolor","shouldnthappen")))))</f>
        <v>virginica</v>
      </c>
      <c r="W3" s="1" t="str">
        <f aca="false">IF(AND(D3&gt;=1.75,G3&gt;=13.795),"virginica",IF(AND(D3&gt;=1.5,G3&gt;=12.335,G3&lt;13.795),"virginica",IF(AND(C3&lt;2.45,C3&lt;4.85,G3&lt;12.335,G3&lt;13.795),"setosa",IF(AND(C3&gt;=2.45,C3&lt;4.85,G3&lt;12.335,G3&lt;13.795),"versicolor",IF(AND(D3&gt;=1.7,C3&gt;=4.85,G3&lt;12.335,G3&lt;13.795),"virginica",IF(AND(B3&gt;=3.25,D3&lt;1.5,G3&gt;=12.335,G3&lt;13.795),"setosa",IF(AND(D3&lt;1,F3&lt;0.255,D3&lt;1.75,G3&gt;=13.795),"setosa",IF(AND(D3&gt;=1,F3&lt;0.255,D3&lt;1.75,G3&gt;=13.795),"versicolor",IF(AND(A3&lt;5.4,F3&gt;=0.255,D3&lt;1.75,G3&gt;=13.795),"setosa",IF(AND(A3&gt;=5.4,F3&gt;=0.255,D3&lt;1.75,G3&gt;=13.795),"versicolor",IF(AND(A3&lt;6.15,D3&lt;1.7,C3&gt;=4.85,G3&lt;12.335,G3&lt;13.795),"versicolor",IF(AND(A3&gt;=6.15,D3&lt;1.7,C3&gt;=4.85,G3&lt;12.335,G3&lt;13.795),"virginica",IF(AND(C3&lt;5,B3&lt;3.25,D3&lt;1.5,G3&gt;=12.335,G3&lt;13.795),"versicolor",IF(AND(C3&gt;=5,B3&lt;3.25,D3&lt;1.5,G3&gt;=12.335,G3&lt;13.795),"virginica","shouldnthappen"))))))))))))))</f>
        <v>versicolor</v>
      </c>
      <c r="X3" s="1" t="str">
        <f aca="false">IF(AND(C3&lt;2.5,A3&lt;5.55),"setosa",IF(AND(F3&lt;0.096,A3&gt;=5.55),"virginica",IF(AND(D3&lt;1.6,C3&gt;=2.5,A3&lt;5.55),"versicolor",IF(AND(D3&gt;=1.6,C3&gt;=2.5,A3&lt;5.55),"virginica",IF(AND(F3&gt;=0.156,C3&lt;4.75,F3&gt;=0.096,A3&gt;=5.55),"versicolor",IF(AND(D3&gt;=1.75,C3&gt;=4.75,F3&gt;=0.096,A3&gt;=5.55),"virginica",IF(AND(B3&lt;3.3,F3&lt;0.156,C3&lt;4.75,F3&gt;=0.096,A3&gt;=5.55),"versicolor",IF(AND(B3&gt;=3.3,F3&lt;0.156,C3&lt;4.75,F3&gt;=0.096,A3&gt;=5.55),"setosa",IF(AND(B3&lt;2.45,A3&lt;6.05,D3&lt;1.75,C3&gt;=4.75,F3&gt;=0.096,A3&gt;=5.55),"virginica",IF(AND(B3&gt;=2.45,A3&lt;6.05,D3&lt;1.75,C3&gt;=4.75,F3&gt;=0.096,A3&gt;=5.55),"versicolor",IF(AND(F3&lt;0.205,A3&gt;=6.05,D3&lt;1.75,C3&gt;=4.75,F3&gt;=0.096,A3&gt;=5.55),"versicolor",IF(AND(F3&gt;=0.205,A3&gt;=6.05,D3&lt;1.75,C3&gt;=4.75,F3&gt;=0.096,A3&gt;=5.55),"virginica","shouldnthappen"))))))))))))</f>
        <v>virginica</v>
      </c>
      <c r="Y3" s="1" t="str">
        <f aca="false">IF(AND(C3&lt;2.35,A3&lt;5.55),"setosa",IF(AND(C3&gt;=5.05,A3&gt;=5.55),"virginica",IF(AND(D3&lt;1.6,C3&gt;=2.35,A3&lt;5.55),"versicolor",IF(AND(D3&gt;=1.6,C3&gt;=2.35,A3&lt;5.55),"virginica",IF(AND(D3&gt;=1.75,C3&lt;5.05,A3&gt;=5.55),"virginica",IF(AND(B3&gt;=3.55,D3&lt;1.75,C3&lt;5.05,A3&gt;=5.55),"setosa",IF(AND(G3&lt;6.3,B3&lt;3.55,D3&lt;1.75,C3&lt;5.05,A3&gt;=5.55),"virginica",IF(AND(G3&gt;=6.3,B3&lt;3.55,D3&lt;1.75,C3&lt;5.05,A3&gt;=5.55),"versicolor","shouldnthappen"))))))))</f>
        <v>virginica</v>
      </c>
      <c r="Z3" s="1" t="str">
        <f aca="false">IF(AND(D3&lt;0.75),"setosa",IF(AND(B3&gt;=2.55,C3&lt;4.85,D3&gt;=0.75),"versicolor",IF(AND(D3&gt;=1.7,C3&gt;=4.85,D3&gt;=0.75),"virginica",IF(AND(D3&lt;1.6,B3&lt;2.55,C3&lt;4.85,D3&gt;=0.75),"versicolor",IF(AND(D3&gt;=1.6,B3&lt;2.55,C3&lt;4.85,D3&gt;=0.75),"virginica",IF(AND(B3&lt;2.65,D3&lt;1.7,C3&gt;=4.85,D3&gt;=0.75),"virginica",IF(AND(F3&lt;0.325,B3&gt;=2.65,D3&lt;1.7,C3&gt;=4.85,D3&gt;=0.75),"virginica",IF(AND(G3&lt;10.717,F3&gt;=0.325,B3&gt;=2.65,D3&lt;1.7,C3&gt;=4.85,D3&gt;=0.75),"versicolor",IF(AND(G3&gt;=10.717,F3&gt;=0.325,B3&gt;=2.65,D3&lt;1.7,C3&gt;=4.85,D3&gt;=0.75),"virginica","shouldnthappen")))))))))</f>
        <v>versicolor</v>
      </c>
      <c r="AA3" s="1" t="str">
        <f aca="false">IF(AND(D3&lt;0.75),"setosa",IF(AND(D3&gt;=1.75,D3&gt;=0.75),"virginica",IF(AND(F3&gt;=0.455,D3&lt;1.75,D3&gt;=0.75),"versicolor",IF(AND(D3&lt;1.45,F3&lt;0.455,D3&lt;1.75,D3&gt;=0.75),"versicolor",IF(AND(F3&lt;0.247,D3&gt;=1.45,F3&lt;0.455,D3&lt;1.75,D3&gt;=0.75),"versicolor",IF(AND(F3&gt;=0.247,D3&gt;=1.45,F3&lt;0.455,D3&lt;1.75,D3&gt;=0.75),"virginica","shouldnthappen"))))))</f>
        <v>virginica</v>
      </c>
      <c r="AB3" s="1" t="str">
        <f aca="false">IF(AND(F3&gt;=0.221,B3&gt;=3.35),"setosa",IF(AND(A3&lt;5.3,F3&gt;=0.683,B3&lt;3.35),"setosa",IF(AND(A3&lt;6.45,F3&lt;0.221,B3&gt;=3.35),"setosa",IF(AND(A3&gt;=6.45,F3&lt;0.221,B3&gt;=3.35),"virginica",IF(AND(G3&lt;6.3,A3&lt;6.25,F3&lt;0.683,B3&lt;3.35),"virginica",IF(AND(G3&lt;13.795,A3&gt;=6.25,F3&lt;0.683,B3&lt;3.35),"virginica",IF(AND(D3&lt;1.65,A3&gt;=5.3,F3&gt;=0.683,B3&lt;3.35),"versicolor",IF(AND(D3&gt;=1.65,A3&gt;=5.3,F3&gt;=0.683,B3&lt;3.35),"virginica",IF(AND(D3&lt;0.6,G3&gt;=6.3,A3&lt;6.25,F3&lt;0.683,B3&lt;3.35),"setosa",IF(AND(D3&lt;1.7,G3&gt;=13.795,A3&gt;=6.25,F3&lt;0.683,B3&lt;3.35),"versicolor",IF(AND(D3&gt;=1.7,G3&gt;=13.795,A3&gt;=6.25,F3&lt;0.683,B3&lt;3.35),"virginica",IF(AND(C3&gt;=5.35,D3&gt;=0.6,G3&gt;=6.3,A3&lt;6.25,F3&lt;0.683,B3&lt;3.35),"virginica",IF(AND(D3&lt;1.75,C3&lt;5.35,D3&gt;=0.6,G3&gt;=6.3,A3&lt;6.25,F3&lt;0.683,B3&lt;3.35),"versicolor",IF(AND(D3&gt;=1.75,C3&lt;5.35,D3&gt;=0.6,G3&gt;=6.3,A3&lt;6.25,F3&lt;0.683,B3&lt;3.35),"virginica","shouldnthappen"))))))))))))))</f>
        <v>virginica</v>
      </c>
      <c r="AC3" s="1" t="str">
        <f aca="false">IF(AND(B3&gt;=3.3),"setosa",IF(AND(C3&lt;2.45,D3&lt;1.55,B3&lt;3.3),"setosa",IF(AND(F3&gt;=0.211,D3&gt;=1.55,B3&lt;3.3),"virginica",IF(AND(C3&lt;4.9,C3&gt;=2.45,D3&lt;1.55,B3&lt;3.3),"versicolor",IF(AND(C3&gt;=4.9,C3&gt;=2.45,D3&lt;1.55,B3&lt;3.3),"virginica",IF(AND(F3&lt;0.138,F3&lt;0.211,D3&gt;=1.55,B3&lt;3.3),"virginica",IF(AND(F3&gt;=0.138,F3&lt;0.211,D3&gt;=1.55,B3&lt;3.3),"versicolor","shouldnthappen")))))))</f>
        <v>virginica</v>
      </c>
      <c r="AD3" s="1" t="str">
        <f aca="false">IF(AND(D3&gt;=1.75),"virginica",IF(AND(D3&lt;0.75,D3&lt;1.75),"setosa",IF(AND(D3&lt;1.35,D3&gt;=0.75,D3&lt;1.75),"versicolor",IF(AND(B3&lt;2.6,C3&lt;4.85,D3&gt;=1.35,D3&gt;=0.75,D3&lt;1.75),"virginica",IF(AND(B3&gt;=2.6,C3&lt;4.85,D3&gt;=1.35,D3&gt;=0.75,D3&lt;1.75),"versicolor",IF(AND(A3&lt;6.4,C3&gt;=4.85,D3&gt;=1.35,D3&gt;=0.75,D3&lt;1.75),"virginica",IF(AND(A3&gt;=6.4,C3&gt;=4.85,D3&gt;=1.35,D3&gt;=0.75,D3&lt;1.75),"versicolor","shouldnthappen")))))))</f>
        <v>virginica</v>
      </c>
      <c r="AE3" s="1" t="str">
        <f aca="false">IF(AND(C3&lt;2.45),"setosa",IF(AND(F3&lt;0.07,C3&gt;=2.45),"virginica",IF(AND(A3&gt;=5,C3&lt;4.75,F3&gt;=0.07,C3&gt;=2.45),"versicolor",IF(AND(F3&lt;0.182,C3&gt;=4.75,F3&gt;=0.07,C3&gt;=2.45),"versicolor",IF(AND(B3&lt;2.45,A3&lt;5,C3&lt;4.75,F3&gt;=0.07,C3&gt;=2.45),"versicolor",IF(AND(B3&gt;=2.45,A3&lt;5,C3&lt;4.75,F3&gt;=0.07,C3&gt;=2.45),"virginica",IF(AND(F3&gt;=0.468,F3&gt;=0.182,C3&gt;=4.75,F3&gt;=0.07,C3&gt;=2.45),"virginica",IF(AND(A3&gt;=6.85,F3&lt;0.468,F3&gt;=0.182,C3&gt;=4.75,F3&gt;=0.07,C3&gt;=2.45),"virginica",IF(AND(B3&lt;2.6,A3&lt;6.85,F3&lt;0.468,F3&gt;=0.182,C3&gt;=4.75,F3&gt;=0.07,C3&gt;=2.45),"virginica",IF(AND(B3&gt;=2.6,A3&lt;6.85,F3&lt;0.468,F3&gt;=0.182,C3&gt;=4.75,F3&gt;=0.07,C3&gt;=2.45),"versicolor","shouldnthappen"))))))))))</f>
        <v>virginica</v>
      </c>
      <c r="AF3" s="1" t="str">
        <f aca="false">IF(AND(D3&lt;0.75,A3&lt;5.45),"setosa",IF(AND(D3&gt;=1.75,A3&gt;=5.45),"virginica",IF(AND(G3&lt;6.094,D3&gt;=0.75,A3&lt;5.45),"virginica",IF(AND(G3&gt;=6.094,D3&gt;=0.75,A3&lt;5.45),"versicolor",IF(AND(C3&lt;2.75,D3&lt;1.75,A3&gt;=5.45),"setosa",IF(AND(D3&lt;1.45,C3&gt;=2.75,D3&lt;1.75,A3&gt;=5.45),"versicolor",IF(AND(B3&lt;2.75,D3&gt;=1.45,C3&gt;=2.75,D3&lt;1.75,A3&gt;=5.45),"versicolor",IF(AND(C3&lt;5.05,B3&gt;=2.75,D3&gt;=1.45,C3&gt;=2.75,D3&lt;1.75,A3&gt;=5.45),"versicolor",IF(AND(C3&gt;=5.05,B3&gt;=2.75,D3&gt;=1.45,C3&gt;=2.75,D3&lt;1.75,A3&gt;=5.45),"virginica","shouldnthappen")))))))))</f>
        <v>virginica</v>
      </c>
      <c r="AG3" s="1" t="str">
        <f aca="false">IF(AND(D3&lt;0.65,G3&lt;8.868,A3&lt;5.3),"setosa",IF(AND(C3&lt;2.6,G3&gt;=8.868,A3&lt;5.3),"setosa",IF(AND(C3&gt;=2.6,G3&gt;=8.868,A3&lt;5.3),"versicolor",IF(AND(C3&gt;=4.95,D3&lt;1.55,A3&gt;=5.3),"virginica",IF(AND(G3&lt;13.795,D3&gt;=1.55,A3&gt;=5.3),"virginica",IF(AND(C3&lt;3.75,D3&gt;=0.65,G3&lt;8.868,A3&lt;5.3),"versicolor",IF(AND(C3&gt;=3.75,D3&gt;=0.65,G3&lt;8.868,A3&lt;5.3),"virginica",IF(AND(C3&lt;2.6,C3&lt;4.95,D3&lt;1.55,A3&gt;=5.3),"setosa",IF(AND(C3&gt;=2.6,C3&lt;4.95,D3&lt;1.55,A3&gt;=5.3),"versicolor",IF(AND(C3&lt;4.75,G3&gt;=13.795,D3&gt;=1.55,A3&gt;=5.3),"versicolor",IF(AND(C3&gt;=4.75,G3&gt;=13.795,D3&gt;=1.55,A3&gt;=5.3),"virginica","shouldnthappen")))))))))))</f>
        <v>virginica</v>
      </c>
      <c r="AH3" s="1" t="str">
        <f aca="false">IF(AND(D3&lt;0.75),"setosa",IF(AND(C3&lt;4.75,D3&gt;=0.75),"versicolor",IF(AND(G3&lt;13.757,C3&gt;=4.75,D3&gt;=0.75),"virginica",IF(AND(B3&lt;3.05,G3&gt;=13.757,C3&gt;=4.75,D3&gt;=0.75),"virginica",IF(AND(A3&lt;6.65,B3&gt;=3.05,G3&gt;=13.757,C3&gt;=4.75,D3&gt;=0.75),"virginica",IF(AND(A3&gt;=6.65,B3&gt;=3.05,G3&gt;=13.757,C3&gt;=4.75,D3&gt;=0.75),"versicolor","shouldnthappen"))))))</f>
        <v>virginica</v>
      </c>
      <c r="AI3" s="1" t="str">
        <f aca="false">IF(AND(D3&lt;0.7),"setosa",IF(AND(C3&lt;4.75,D3&gt;=0.7),"versicolor",IF(AND(A3&lt;6.6,F3&lt;0.482,C3&gt;=4.75,D3&gt;=0.7),"virginica",IF(AND(C3&gt;=4.95,F3&gt;=0.482,C3&gt;=4.75,D3&gt;=0.7),"virginica",IF(AND(D3&lt;1.9,A3&gt;=6.6,F3&lt;0.482,C3&gt;=4.75,D3&gt;=0.7),"versicolor",IF(AND(D3&gt;=1.9,A3&gt;=6.6,F3&lt;0.482,C3&gt;=4.75,D3&gt;=0.7),"virginica",IF(AND(F3&gt;=0.766,C3&lt;4.95,F3&gt;=0.482,C3&gt;=4.75,D3&gt;=0.7),"virginica",IF(AND(B3&lt;2.95,F3&lt;0.766,C3&lt;4.95,F3&gt;=0.482,C3&gt;=4.75,D3&gt;=0.7),"virginica",IF(AND(B3&gt;=2.95,F3&lt;0.766,C3&lt;4.95,F3&gt;=0.482,C3&gt;=4.75,D3&gt;=0.7),"versicolor","shouldnthappen")))))))))</f>
        <v>virginica</v>
      </c>
      <c r="AJ3" s="1" t="str">
        <f aca="false">IF(AND(C3&lt;2.45,C3&lt;4.75),"setosa",IF(AND(D3&gt;=1.65,C3&gt;=4.75),"virginica",IF(AND(A3&lt;4.95,C3&gt;=2.45,C3&lt;4.75),"virginica",IF(AND(A3&gt;=4.95,C3&gt;=2.45,C3&lt;4.75),"versicolor",IF(AND(B3&lt;2.95,D3&lt;1.65,C3&gt;=4.75),"virginica",IF(AND(B3&gt;=2.95,D3&lt;1.65,C3&gt;=4.75),"versicolor","shouldnthappen"))))))</f>
        <v>virginica</v>
      </c>
      <c r="AK3" s="1" t="str">
        <f aca="false">IF(AND(D3&lt;0.75,A3&lt;5.45),"setosa",IF(AND(B3&lt;2.45,D3&gt;=0.75,A3&lt;5.45),"versicolor",IF(AND(A3&gt;=5.55,C3&lt;4.75,A3&gt;=5.45),"versicolor",IF(AND(C3&gt;=5.15,C3&gt;=4.75,A3&gt;=5.45),"virginica",IF(AND(G3&lt;6.094,B3&gt;=2.45,D3&gt;=0.75,A3&lt;5.45),"virginica",IF(AND(G3&gt;=6.094,B3&gt;=2.45,D3&gt;=0.75,A3&lt;5.45),"versicolor",IF(AND(D3&lt;0.6,A3&lt;5.55,C3&lt;4.75,A3&gt;=5.45),"setosa",IF(AND(D3&gt;=0.6,A3&lt;5.55,C3&lt;4.75,A3&gt;=5.45),"versicolor",IF(AND(C3&lt;4.95,C3&lt;5.15,C3&gt;=4.75,A3&gt;=5.45),"virginica",IF(AND(G3&lt;12.627,C3&lt;5.05,C3&gt;=4.95,C3&lt;5.15,C3&gt;=4.75,A3&gt;=5.45),"virginica",IF(AND(G3&gt;=12.627,C3&lt;5.05,C3&gt;=4.95,C3&lt;5.15,C3&gt;=4.75,A3&gt;=5.45),"versicolor",IF(AND(D3&lt;1.7,C3&gt;=5.05,C3&gt;=4.95,C3&lt;5.15,C3&gt;=4.75,A3&gt;=5.45),"versicolor",IF(AND(D3&gt;=1.7,C3&gt;=5.05,C3&gt;=4.95,C3&lt;5.15,C3&gt;=4.75,A3&gt;=5.45),"virginica","shouldnthappen")))))))))))))</f>
        <v>virginica</v>
      </c>
      <c r="AL3" s="1" t="str">
        <f aca="false">IF(AND(B3&lt;2.45,B3&lt;3.15),"versicolor",IF(AND(D3&lt;0.95,G3&lt;15.141,B3&gt;=3.15),"setosa",IF(AND(G3&lt;15.429,G3&gt;=15.141,B3&gt;=3.15),"versicolor",IF(AND(G3&gt;=15.429,G3&gt;=15.141,B3&gt;=3.15),"virginica",IF(AND(C3&lt;2.3,C3&lt;4.75,B3&gt;=2.45,B3&lt;3.15),"setosa",IF(AND(G3&gt;=16.072,C3&gt;=4.75,B3&gt;=2.45,B3&lt;3.15),"versicolor",IF(AND(G3&lt;11.833,D3&gt;=0.95,G3&lt;15.141,B3&gt;=3.15),"virginica",IF(AND(A3&lt;5,C3&gt;=2.3,C3&lt;4.75,B3&gt;=2.45,B3&lt;3.15),"virginica",IF(AND(A3&gt;=5,C3&gt;=2.3,C3&lt;4.75,B3&gt;=2.45,B3&lt;3.15),"versicolor",IF(AND(G3&lt;14.342,G3&gt;=11.833,D3&gt;=0.95,G3&lt;15.141,B3&gt;=3.15),"versicolor",IF(AND(G3&gt;=14.342,G3&gt;=11.833,D3&gt;=0.95,G3&lt;15.141,B3&gt;=3.15),"virginica",IF(AND(G3&lt;13.757,F3&gt;=0.741,G3&lt;16.072,C3&gt;=4.75,B3&gt;=2.45,B3&lt;3.15),"virginica",IF(AND(F3&gt;=0.546,A3&lt;6.15,F3&lt;0.741,G3&lt;16.072,C3&gt;=4.75,B3&gt;=2.45,B3&lt;3.15),"virginica",IF(AND(D3&gt;=1.75,A3&gt;=6.15,F3&lt;0.741,G3&lt;16.072,C3&gt;=4.75,B3&gt;=2.45,B3&lt;3.15),"virginica",IF(AND(C3&lt;4.85,G3&gt;=13.757,F3&gt;=0.741,G3&lt;16.072,C3&gt;=4.75,B3&gt;=2.45,B3&lt;3.15),"virginica",IF(AND(C3&gt;=4.85,G3&gt;=13.757,F3&gt;=0.741,G3&lt;16.072,C3&gt;=4.75,B3&gt;=2.45,B3&lt;3.15),"versicolor",IF(AND(F3&lt;0.331,F3&lt;0.546,A3&lt;6.15,F3&lt;0.741,G3&lt;16.072,C3&gt;=4.75,B3&gt;=2.45,B3&lt;3.15),"virginica",IF(AND(F3&gt;=0.331,F3&lt;0.546,A3&lt;6.15,F3&lt;0.741,G3&lt;16.072,C3&gt;=4.75,B3&gt;=2.45,B3&lt;3.15),"versicolor",IF(AND(G3&lt;10.661,D3&lt;1.75,A3&gt;=6.15,F3&lt;0.741,G3&lt;16.072,C3&gt;=4.75,B3&gt;=2.45,B3&lt;3.15),"virginica",IF(AND(G3&gt;=10.661,D3&lt;1.75,A3&gt;=6.15,F3&lt;0.741,G3&lt;16.072,C3&gt;=4.75,B3&gt;=2.45,B3&lt;3.15),"versicolor","shouldnthappen"))))))))))))))))))))</f>
        <v>virginica</v>
      </c>
      <c r="AM3" s="1" t="str">
        <f aca="false">IF(AND(D3&lt;1.35,F3&gt;=0.917),"setosa",IF(AND(D3&gt;=1.35,F3&gt;=0.917),"virginica",IF(AND(D3&lt;0.75,D3&lt;1.55,F3&lt;0.917),"setosa",IF(AND(C3&gt;=4.8,D3&gt;=1.55,F3&lt;0.917),"virginica",IF(AND(A3&lt;5.95,D3&gt;=0.75,D3&lt;1.55,F3&lt;0.917),"versicolor",IF(AND(F3&lt;0.473,C3&lt;4.8,D3&gt;=1.55,F3&lt;0.917),"virginica",IF(AND(F3&gt;=0.473,C3&lt;4.8,D3&gt;=1.55,F3&lt;0.917),"versicolor",IF(AND(C3&lt;4.95,A3&gt;=5.95,D3&gt;=0.75,D3&lt;1.55,F3&lt;0.917),"versicolor",IF(AND(C3&gt;=4.95,A3&gt;=5.95,D3&gt;=0.75,D3&lt;1.55,F3&lt;0.917),"virginica","shouldnthappen")))))))))</f>
        <v>virginica</v>
      </c>
      <c r="AN3" s="1" t="str">
        <f aca="false">IF(AND(D3&lt;0.75,A3&lt;5.45),"setosa",IF(AND(D3&lt;1.55,D3&gt;=0.75,A3&lt;5.45),"versicolor",IF(AND(D3&gt;=1.55,D3&gt;=0.75,A3&lt;5.45),"virginica",IF(AND(A3&gt;=5.75,C3&lt;4.75,A3&gt;=5.45),"versicolor",IF(AND(F3&lt;0.361,C3&gt;=4.75,A3&gt;=5.45),"virginica",IF(AND(C3&lt;2.6,A3&lt;5.75,C3&lt;4.75,A3&gt;=5.45),"setosa",IF(AND(C3&gt;=2.6,A3&lt;5.75,C3&lt;4.75,A3&gt;=5.45),"versicolor",IF(AND(D3&gt;=1.7,F3&gt;=0.361,C3&gt;=4.75,A3&gt;=5.45),"virginica",IF(AND(B3&lt;2.65,D3&lt;1.7,F3&gt;=0.361,C3&gt;=4.75,A3&gt;=5.45),"virginica",IF(AND(A3&lt;7.05,B3&gt;=2.65,D3&lt;1.7,F3&gt;=0.361,C3&gt;=4.75,A3&gt;=5.45),"versicolor",IF(AND(A3&gt;=7.05,B3&gt;=2.65,D3&lt;1.7,F3&gt;=0.361,C3&gt;=4.75,A3&gt;=5.45),"virginica","shouldnthappen")))))))))))</f>
        <v>virginica</v>
      </c>
      <c r="AO3" s="1" t="str">
        <f aca="false">IF(AND(D3&lt;0.7),"setosa",IF(AND(A3&lt;4.95,C3&lt;4.85,D3&gt;=0.7),"virginica",IF(AND(A3&gt;=4.95,C3&lt;4.85,D3&gt;=0.7),"versicolor",IF(AND(D3&gt;=1.7,C3&gt;=4.85,D3&gt;=0.7),"virginica",IF(AND(F3&lt;0.325,D3&lt;1.7,C3&gt;=4.85,D3&gt;=0.7),"virginica",IF(AND(D3&lt;1.55,F3&gt;=0.325,D3&lt;1.7,C3&gt;=4.85,D3&gt;=0.7),"virginica",IF(AND(D3&gt;=1.55,F3&gt;=0.325,D3&lt;1.7,C3&gt;=4.85,D3&gt;=0.7),"versicolor","shouldnthappen")))))))</f>
        <v>versicolor</v>
      </c>
      <c r="AP3" s="1" t="str">
        <f aca="false">IF(AND(D3&lt;0.75),"setosa",IF(AND(C3&lt;4.85,D3&gt;=0.75),"versicolor",IF(AND(G3&gt;=8.277,C3&gt;=4.85,D3&gt;=0.75),"virginica",IF(AND(F3&gt;=0.633,G3&lt;8.277,C3&gt;=4.85,D3&gt;=0.75),"virginica",IF(AND(G3&lt;7.61,F3&lt;0.633,G3&lt;8.277,C3&gt;=4.85,D3&gt;=0.75),"virginica",IF(AND(G3&gt;=7.61,F3&lt;0.633,G3&lt;8.277,C3&gt;=4.85,D3&gt;=0.75),"versicolor","shouldnthappen"))))))</f>
        <v>versicolor</v>
      </c>
      <c r="AQ3" s="1" t="str">
        <f aca="false">IF(AND(C3&lt;2.65,A3&gt;=5.45,C3&lt;4.75),"setosa",IF(AND(C3&gt;=2.65,A3&gt;=5.45,C3&lt;4.75),"versicolor",IF(AND(B3&lt;2.9,C3&lt;4.85,C3&gt;=4.75),"versicolor",IF(AND(B3&gt;=2.9,C3&lt;4.85,C3&gt;=4.75),"virginica",IF(AND(D3&lt;1.7,C3&gt;=4.85,C3&gt;=4.75),"versicolor",IF(AND(D3&gt;=1.7,C3&gt;=4.85,C3&gt;=4.75),"virginica",IF(AND(C3&lt;2.45,G3&lt;14.126,A3&lt;5.45,C3&lt;4.75),"setosa",IF(AND(C3&gt;=2.45,G3&lt;14.126,A3&lt;5.45,C3&lt;4.75),"versicolor",IF(AND(C3&lt;2.4,G3&gt;=14.126,A3&lt;5.45,C3&lt;4.75),"setosa",IF(AND(C3&gt;=2.4,G3&gt;=14.126,A3&lt;5.45,C3&lt;4.75),"versicolor","shouldnthappen"))))))))))</f>
        <v>virginica</v>
      </c>
      <c r="AR3" s="1" t="str">
        <f aca="false">IF(AND(C3&lt;2.45,C3&lt;4.85),"setosa",IF(AND(C3&gt;=5.15,C3&gt;=4.85),"virginica",IF(AND(A3&gt;=4.95,C3&gt;=2.45,C3&lt;4.85),"versicolor",IF(AND(D3&lt;1.35,A3&lt;4.95,C3&gt;=2.45,C3&lt;4.85),"versicolor",IF(AND(D3&gt;=1.35,A3&lt;4.95,C3&gt;=2.45,C3&lt;4.85),"virginica",IF(AND(F3&lt;0.35,G3&lt;12.751,C3&lt;5.15,C3&gt;=4.85),"virginica",IF(AND(A3&lt;6.5,G3&gt;=12.751,C3&lt;5.15,C3&gt;=4.85),"virginica",IF(AND(A3&gt;=6.5,G3&gt;=12.751,C3&lt;5.15,C3&gt;=4.85),"versicolor",IF(AND(B3&gt;=2.75,F3&gt;=0.35,G3&lt;12.751,C3&lt;5.15,C3&gt;=4.85),"virginica",IF(AND(C3&lt;5.05,B3&lt;2.75,F3&gt;=0.35,G3&lt;12.751,C3&lt;5.15,C3&gt;=4.85),"virginica",IF(AND(C3&gt;=5.05,B3&lt;2.75,F3&gt;=0.35,G3&lt;12.751,C3&lt;5.15,C3&gt;=4.85),"versicolor","shouldnthappen")))))))))))</f>
        <v>versicolor</v>
      </c>
      <c r="AS3" s="1" t="str">
        <f aca="false">IF(AND(F3&gt;=0.9,B3&lt;3.05),"virginica",IF(AND(A3&lt;5.9,B3&gt;=3.05),"setosa",IF(AND(D3&lt;1.65,A3&gt;=5.9,B3&gt;=3.05),"versicolor",IF(AND(D3&gt;=1.65,A3&gt;=5.9,B3&gt;=3.05),"virginica",IF(AND(D3&gt;=1.75,C3&gt;=4.85,F3&lt;0.9,B3&lt;3.05),"virginica",IF(AND(C3&lt;2.2,B3&lt;2.95,C3&lt;4.85,F3&lt;0.9,B3&lt;3.05),"setosa",IF(AND(C3&gt;=2.2,B3&lt;2.95,C3&lt;4.85,F3&lt;0.9,B3&lt;3.05),"versicolor",IF(AND(C3&lt;2.8,B3&gt;=2.95,C3&lt;4.85,F3&lt;0.9,B3&lt;3.05),"setosa",IF(AND(C3&gt;=2.8,B3&gt;=2.95,C3&lt;4.85,F3&lt;0.9,B3&lt;3.05),"versicolor",IF(AND(G3&lt;13.879,D3&lt;1.75,C3&gt;=4.85,F3&lt;0.9,B3&lt;3.05),"virginica",IF(AND(G3&gt;=13.879,D3&lt;1.75,C3&gt;=4.85,F3&lt;0.9,B3&lt;3.05),"versicolor","shouldnthappen")))))))))))</f>
        <v>virginica</v>
      </c>
      <c r="AT3" s="1" t="str">
        <f aca="false">IF(AND(D3&lt;0.75),"setosa",IF(AND(D3&gt;=1.75,D3&gt;=0.75),"virginica",IF(AND(D3&lt;1.45,G3&lt;7.37,D3&lt;1.75,D3&gt;=0.75),"versicolor",IF(AND(D3&gt;=1.45,G3&lt;7.37,D3&lt;1.75,D3&gt;=0.75),"virginica",IF(AND(C3&lt;5.45,G3&gt;=7.37,D3&lt;1.75,D3&gt;=0.75),"versicolor",IF(AND(C3&gt;=5.45,G3&gt;=7.37,D3&lt;1.75,D3&gt;=0.75),"virginica","shouldnthappen"))))))</f>
        <v>virginica</v>
      </c>
      <c r="AU3" s="1" t="str">
        <f aca="false">IF(AND(D3&lt;0.7),"setosa",IF(AND(D3&gt;=1.7,A3&gt;=6.15,D3&gt;=0.7),"virginica",IF(AND(B3&gt;=2.55,C3&lt;4.75,A3&lt;6.15,D3&gt;=0.7),"versicolor",IF(AND(D3&gt;=1.7,C3&gt;=4.75,A3&lt;6.15,D3&gt;=0.7),"virginica",IF(AND(C3&lt;5.25,D3&lt;1.7,A3&gt;=6.15,D3&gt;=0.7),"versicolor",IF(AND(C3&gt;=5.25,D3&lt;1.7,A3&gt;=6.15,D3&gt;=0.7),"virginica",IF(AND(C3&lt;4.25,B3&lt;2.55,C3&lt;4.75,A3&lt;6.15,D3&gt;=0.7),"versicolor",IF(AND(C3&gt;=4.25,B3&lt;2.55,C3&lt;4.75,A3&lt;6.15,D3&gt;=0.7),"virginica",IF(AND(B3&lt;2.65,D3&lt;1.7,C3&gt;=4.75,A3&lt;6.15,D3&gt;=0.7),"virginica",IF(AND(B3&gt;=2.65,D3&lt;1.7,C3&gt;=4.75,A3&lt;6.15,D3&gt;=0.7),"versicolor","shouldnthappen"))))))))))</f>
        <v>virginica</v>
      </c>
      <c r="AV3" s="1" t="str">
        <f aca="false">IF(AND(D3&lt;0.75),"setosa",IF(AND(F3&gt;=0.899,D3&gt;=0.75),"virginica",IF(AND(D3&lt;1.65,A3&lt;6.05,F3&lt;0.899,D3&gt;=0.75),"versicolor",IF(AND(D3&gt;=1.65,A3&lt;6.05,F3&lt;0.899,D3&gt;=0.75),"virginica",IF(AND(C3&gt;=5.05,A3&gt;=6.05,F3&lt;0.899,D3&gt;=0.75),"virginica",IF(AND(G3&gt;=13.757,C3&lt;5.05,A3&gt;=6.05,F3&lt;0.899,D3&gt;=0.75),"versicolor",IF(AND(D3&lt;1.6,G3&lt;13.757,C3&lt;5.05,A3&gt;=6.05,F3&lt;0.899,D3&gt;=0.75),"versicolor",IF(AND(D3&gt;=1.6,G3&lt;13.757,C3&lt;5.05,A3&gt;=6.05,F3&lt;0.899,D3&gt;=0.75),"virginica","shouldnthappen"))))))))</f>
        <v>virginica</v>
      </c>
      <c r="AW3" s="1" t="str">
        <f aca="false">IF(AND(F3&lt;0.117,A3&gt;=5.55),"virginica",IF(AND(A3&gt;=5.2,G3&lt;6.086,A3&lt;5.55),"versicolor",IF(AND(D3&lt;0.7,G3&gt;=6.086,A3&lt;5.55),"setosa",IF(AND(D3&gt;=0.7,G3&gt;=6.086,A3&lt;5.55),"versicolor",IF(AND(A3&lt;4.75,A3&lt;5.2,G3&lt;6.086,A3&lt;5.55),"setosa",IF(AND(A3&gt;=4.75,A3&lt;5.2,G3&lt;6.086,A3&lt;5.55),"virginica",IF(AND(D3&gt;=1.65,C3&lt;4.95,F3&gt;=0.117,A3&gt;=5.55),"virginica",IF(AND(D3&gt;=1.75,C3&gt;=4.95,F3&gt;=0.117,A3&gt;=5.55),"virginica",IF(AND(C3&lt;2.6,D3&lt;1.65,C3&lt;4.95,F3&gt;=0.117,A3&gt;=5.55),"setosa",IF(AND(C3&gt;=2.6,D3&lt;1.65,C3&lt;4.95,F3&gt;=0.117,A3&gt;=5.55),"versicolor",IF(AND(D3&lt;1.55,D3&lt;1.75,C3&gt;=4.95,F3&gt;=0.117,A3&gt;=5.55),"virginica",IF(AND(A3&lt;6.95,D3&gt;=1.55,D3&lt;1.75,C3&gt;=4.95,F3&gt;=0.117,A3&gt;=5.55),"versicolor",IF(AND(A3&gt;=6.95,D3&gt;=1.55,D3&lt;1.75,C3&gt;=4.95,F3&gt;=0.117,A3&gt;=5.55),"virginica","shouldnthappen")))))))))))))</f>
        <v>virginica</v>
      </c>
      <c r="AX3" s="1" t="str">
        <f aca="false">IF(AND(D3&lt;0.75),"setosa",IF(AND(F3&lt;0.138,D3&gt;=0.75),"virginica",IF(AND(C3&lt;4.45,A3&lt;6.15,F3&gt;=0.138,D3&gt;=0.75),"versicolor",IF(AND(C3&gt;=5.05,A3&gt;=6.15,F3&gt;=0.138,D3&gt;=0.75),"virginica",IF(AND(B3&lt;2.65,C3&gt;=4.45,A3&lt;6.15,F3&gt;=0.138,D3&gt;=0.75),"virginica",IF(AND(A3&gt;=6.35,C3&lt;5.05,A3&gt;=6.15,F3&gt;=0.138,D3&gt;=0.75),"versicolor",IF(AND(A3&lt;5.65,B3&gt;=2.65,C3&gt;=4.45,A3&lt;6.15,F3&gt;=0.138,D3&gt;=0.75),"virginica",IF(AND(D3&lt;1.75,A3&lt;6.35,C3&lt;5.05,A3&gt;=6.15,F3&gt;=0.138,D3&gt;=0.75),"versicolor",IF(AND(D3&gt;=1.75,A3&lt;6.35,C3&lt;5.05,A3&gt;=6.15,F3&gt;=0.138,D3&gt;=0.75),"virginica",IF(AND(D3&lt;1.7,A3&gt;=5.65,B3&gt;=2.65,C3&gt;=4.45,A3&lt;6.15,F3&gt;=0.138,D3&gt;=0.75),"versicolor",IF(AND(D3&gt;=1.7,A3&gt;=5.65,B3&gt;=2.65,C3&gt;=4.45,A3&lt;6.15,F3&gt;=0.138,D3&gt;=0.75),"virginica","shouldnthappen")))))))))))</f>
        <v>virginica</v>
      </c>
      <c r="AY3" s="1" t="str">
        <f aca="false">IF(AND(D3&lt;0.75,A3&lt;5.55),"setosa",IF(AND(A3&lt;4.95,D3&gt;=0.75,A3&lt;5.55),"virginica",IF(AND(A3&gt;=4.95,D3&gt;=0.75,A3&lt;5.55),"versicolor",IF(AND(C3&lt;2.6,C3&lt;4.85,A3&gt;=5.55),"setosa",IF(AND(C3&gt;=2.6,C3&lt;4.85,A3&gt;=5.55),"versicolor",IF(AND(D3&gt;=1.75,C3&gt;=4.85,A3&gt;=5.55),"virginica",IF(AND(F3&lt;0.405,D3&lt;1.75,C3&gt;=4.85,A3&gt;=5.55),"versicolor",IF(AND(B3&lt;3.05,F3&gt;=0.405,D3&lt;1.75,C3&gt;=4.85,A3&gt;=5.55),"virginica",IF(AND(B3&gt;=3.05,F3&gt;=0.405,D3&lt;1.75,C3&gt;=4.85,A3&gt;=5.55),"versicolor","shouldnthappen")))))))))</f>
        <v>versicolor</v>
      </c>
      <c r="AZ3" s="1" t="str">
        <f aca="false">IF(AND(D3&lt;0.75),"setosa",IF(AND(F3&lt;0.9,C3&lt;4.95,D3&gt;=0.75),"versicolor",IF(AND(F3&gt;=0.9,C3&lt;4.95,D3&gt;=0.75),"virginica",IF(AND(D3&gt;=1.7,C3&gt;=4.95,D3&gt;=0.75),"virginica",IF(AND(F3&lt;0.405,D3&lt;1.7,C3&gt;=4.95,D3&gt;=0.75),"versicolor",IF(AND(F3&gt;=0.405,D3&lt;1.7,C3&gt;=4.95,D3&gt;=0.75),"virginica","shouldnthappen"))))))</f>
        <v>virginica</v>
      </c>
      <c r="BA3" s="1" t="str">
        <f aca="false">IF(AND(D3&lt;0.75),"setosa",IF(AND(D3&gt;=1.7,C3&gt;=5.05,D3&gt;=0.75),"virginica",IF(AND(D3&lt;1.45,D3&lt;1.6,C3&lt;5.05,D3&gt;=0.75),"versicolor",IF(AND(A3&lt;5.8,D3&gt;=1.6,C3&lt;5.05,D3&gt;=0.75),"virginica",IF(AND(A3&gt;=5.8,D3&gt;=1.6,C3&lt;5.05,D3&gt;=0.75),"versicolor",IF(AND(F3&lt;0.417,D3&lt;1.7,C3&gt;=5.05,D3&gt;=0.75),"versicolor",IF(AND(F3&gt;=0.417,D3&lt;1.7,C3&gt;=5.05,D3&gt;=0.75),"virginica",IF(AND(A3&lt;5.95,D3&gt;=1.45,D3&lt;1.6,C3&lt;5.05,D3&gt;=0.75),"versicolor",IF(AND(G3&lt;10.618,A3&gt;=5.95,D3&gt;=1.45,D3&lt;1.6,C3&lt;5.05,D3&gt;=0.75),"virginica",IF(AND(G3&gt;=10.618,A3&gt;=5.95,D3&gt;=1.45,D3&lt;1.6,C3&lt;5.05,D3&gt;=0.75),"versicolor","shouldnthappen"))))))))))</f>
        <v>versicolor</v>
      </c>
      <c r="BB3" s="1" t="str">
        <f aca="false">IF(AND(C3&lt;2.6),"setosa",IF(AND(D3&gt;=1.75,C3&gt;=2.6),"virginica",IF(AND(C3&gt;=5.45,D3&lt;1.75,C3&gt;=2.6),"virginica",IF(AND(F3&gt;=0.259,C3&lt;5.45,D3&lt;1.75,C3&gt;=2.6),"versicolor",IF(AND(C3&lt;5.05,F3&lt;0.259,C3&lt;5.45,D3&lt;1.75,C3&gt;=2.6),"versicolor",IF(AND(C3&gt;=5.05,F3&lt;0.259,C3&lt;5.45,D3&lt;1.75,C3&gt;=2.6),"virginica","shouldnthappen"))))))</f>
        <v>virginica</v>
      </c>
      <c r="BC3" s="1" t="str">
        <f aca="false">IF(AND(A3&lt;4.95,B3&lt;2.7,A3&lt;5.55),"virginica",IF(AND(A3&gt;=4.95,B3&lt;2.7,A3&lt;5.55),"versicolor",IF(AND(C3&lt;3.2,B3&gt;=2.7,A3&lt;5.55),"setosa",IF(AND(C3&gt;=3.2,B3&gt;=2.7,A3&lt;5.55),"versicolor",IF(AND(F3&gt;=0.85,A3&lt;6.15,A3&gt;=5.55),"virginica",IF(AND(D3&lt;1.45,A3&gt;=6.15,A3&gt;=5.55),"versicolor",IF(AND(C3&lt;4.8,F3&lt;0.85,A3&lt;6.15,A3&gt;=5.55),"versicolor",IF(AND(D3&gt;=1.7,D3&gt;=1.45,A3&gt;=6.15,A3&gt;=5.55),"virginica",IF(AND(G3&lt;9.333,C3&gt;=4.8,F3&lt;0.85,A3&lt;6.15,A3&gt;=5.55),"versicolor",IF(AND(G3&gt;=9.333,C3&gt;=4.8,F3&lt;0.85,A3&lt;6.15,A3&gt;=5.55),"virginica",IF(AND(C3&lt;4.9,D3&lt;1.7,D3&gt;=1.45,A3&gt;=6.15,A3&gt;=5.55),"versicolor",IF(AND(C3&gt;=4.9,D3&lt;1.7,D3&gt;=1.45,A3&gt;=6.15,A3&gt;=5.55),"virginica","shouldnthappen"))))))))))))</f>
        <v>virginica</v>
      </c>
      <c r="BD3" s="1" t="str">
        <f aca="false">IF(AND(C3&lt;2.35),"setosa",IF(AND(C3&lt;4.75,B3&lt;2.55,C3&gt;=2.35),"versicolor",IF(AND(C3&gt;=4.75,B3&lt;2.55,C3&gt;=2.35),"virginica",IF(AND(C3&lt;4.75,B3&gt;=2.55,C3&gt;=2.35),"versicolor",IF(AND(D3&gt;=1.75,C3&gt;=4.75,B3&gt;=2.55,C3&gt;=2.35),"virginica",IF(AND(A3&gt;=6.5,D3&lt;1.75,C3&gt;=4.75,B3&gt;=2.55,C3&gt;=2.35),"versicolor",IF(AND(A3&lt;6.05,A3&lt;6.5,D3&lt;1.75,C3&gt;=4.75,B3&gt;=2.55,C3&gt;=2.35),"versicolor",IF(AND(A3&gt;=6.05,A3&lt;6.5,D3&lt;1.75,C3&gt;=4.75,B3&gt;=2.55,C3&gt;=2.35),"virginica","shouldnthappen"))))))))</f>
        <v>virginica</v>
      </c>
      <c r="BE3" s="1" t="str">
        <f aca="false">IF(AND(C3&lt;2.5),"setosa",IF(AND(D3&lt;1.65,C3&lt;4.75,C3&gt;=2.5),"versicolor",IF(AND(D3&gt;=1.65,C3&lt;4.75,C3&gt;=2.5),"virginica",IF(AND(D3&gt;=1.75,C3&gt;=4.75,C3&gt;=2.5),"virginica",IF(AND(C3&lt;4.95,D3&lt;1.75,C3&gt;=4.75,C3&gt;=2.5),"versicolor",IF(AND(A3&lt;6.5,C3&gt;=4.95,D3&lt;1.75,C3&gt;=4.75,C3&gt;=2.5),"virginica",IF(AND(A3&gt;=6.5,C3&gt;=4.95,D3&lt;1.75,C3&gt;=4.75,C3&gt;=2.5),"versicolor","shouldnthappen")))))))</f>
        <v>virginica</v>
      </c>
      <c r="BF3" s="1" t="str">
        <f aca="false">IF(AND(G3&gt;=15.244),"virginica",IF(AND(C3&lt;3.2,B3&gt;=3.15,G3&lt;15.244),"setosa",IF(AND(A3&gt;=4.95,C3&lt;4.7,B3&lt;3.15,G3&lt;15.244),"versicolor",IF(AND(C3&gt;=5.15,C3&gt;=4.7,B3&lt;3.15,G3&lt;15.244),"virginica",IF(AND(A3&gt;=6.45,C3&gt;=3.2,B3&gt;=3.15,G3&lt;15.244),"virginica",IF(AND(D3&lt;0.95,A3&lt;4.95,C3&lt;4.7,B3&lt;3.15,G3&lt;15.244),"setosa",IF(AND(D3&gt;=0.95,A3&lt;4.95,C3&lt;4.7,B3&lt;3.15,G3&lt;15.244),"virginica",IF(AND(F3&lt;0.816,A3&lt;6.45,C3&gt;=3.2,B3&gt;=3.15,G3&lt;15.244),"virginica",IF(AND(F3&gt;=0.816,A3&lt;6.45,C3&gt;=3.2,B3&gt;=3.15,G3&lt;15.244),"versicolor",IF(AND(A3&gt;=6.5,B3&lt;3.05,C3&lt;5.15,C3&gt;=4.7,B3&lt;3.15,G3&lt;15.244),"versicolor",IF(AND(G3&lt;11.093,B3&gt;=3.05,C3&lt;5.15,C3&gt;=4.7,B3&lt;3.15,G3&lt;15.244),"virginica",IF(AND(G3&gt;=11.093,B3&gt;=3.05,C3&lt;5.15,C3&gt;=4.7,B3&lt;3.15,G3&lt;15.244),"versicolor",IF(AND(D3&gt;=1.7,A3&lt;6.5,B3&lt;3.05,C3&lt;5.15,C3&gt;=4.7,B3&lt;3.15,G3&lt;15.244),"virginica",IF(AND(G3&lt;7.498,D3&lt;1.7,A3&lt;6.5,B3&lt;3.05,C3&lt;5.15,C3&gt;=4.7,B3&lt;3.15,G3&lt;15.244),"virginica",IF(AND(G3&gt;=7.498,D3&lt;1.7,A3&lt;6.5,B3&lt;3.05,C3&lt;5.15,C3&gt;=4.7,B3&lt;3.15,G3&lt;15.244),"versicolor","shouldnthappen")))))))))))))))</f>
        <v>versicolor</v>
      </c>
      <c r="BG3" s="1" t="str">
        <f aca="false">IF(AND(B3&gt;=3.35,C3&lt;4.85),"setosa",IF(AND(D3&gt;=1.75,C3&gt;=4.85),"virginica",IF(AND(D3&lt;0.75,B3&lt;3.35,C3&lt;4.85),"setosa",IF(AND(G3&gt;=13.879,D3&lt;1.75,C3&gt;=4.85),"versicolor",IF(AND(F3&gt;=0.9,D3&gt;=0.75,B3&lt;3.35,C3&lt;4.85),"virginica",IF(AND(F3&gt;=0.405,G3&lt;13.879,D3&lt;1.75,C3&gt;=4.85),"virginica",IF(AND(B3&gt;=2.55,F3&lt;0.9,D3&gt;=0.75,B3&lt;3.35,C3&lt;4.85),"versicolor",IF(AND(G3&lt;7.498,F3&lt;0.405,G3&lt;13.879,D3&lt;1.75,C3&gt;=4.85),"virginica",IF(AND(G3&gt;=7.498,F3&lt;0.405,G3&lt;13.879,D3&lt;1.75,C3&gt;=4.85),"versicolor",IF(AND(G3&lt;5.656,B3&lt;2.55,F3&lt;0.9,D3&gt;=0.75,B3&lt;3.35,C3&lt;4.85),"virginica",IF(AND(G3&gt;=5.656,B3&lt;2.55,F3&lt;0.9,D3&gt;=0.75,B3&lt;3.35,C3&lt;4.85),"versicolor","shouldnthappen")))))))))))</f>
        <v>virginica</v>
      </c>
      <c r="BH3" s="1" t="str">
        <f aca="false">IF(AND(D3&lt;0.7),"setosa",IF(AND(D3&gt;=1.65,A3&lt;6.65,D3&gt;=0.7),"virginica",IF(AND(D3&lt;1.55,A3&gt;=6.65,D3&gt;=0.7),"versicolor",IF(AND(D3&gt;=1.55,A3&gt;=6.65,D3&gt;=0.7),"virginica",IF(AND(F3&gt;=0.529,D3&lt;1.65,A3&lt;6.65,D3&gt;=0.7),"versicolor",IF(AND(C3&gt;=5.35,F3&lt;0.529,D3&lt;1.65,A3&lt;6.65,D3&gt;=0.7),"virginica",IF(AND(G3&gt;=7.411,C3&lt;5.35,F3&lt;0.529,D3&lt;1.65,A3&lt;6.65,D3&gt;=0.7),"versicolor",IF(AND(G3&lt;6.927,G3&lt;7.411,C3&lt;5.35,F3&lt;0.529,D3&lt;1.65,A3&lt;6.65,D3&gt;=0.7),"versicolor",IF(AND(G3&gt;=6.927,G3&lt;7.411,C3&lt;5.35,F3&lt;0.529,D3&lt;1.65,A3&lt;6.65,D3&gt;=0.7),"virginica","shouldnthappen")))))))))</f>
        <v>virginica</v>
      </c>
      <c r="BI3" s="1" t="str">
        <f aca="false">IF(AND(D3&gt;=1.7),"virginica",IF(AND(D3&lt;0.7,D3&lt;1.7),"setosa",IF(AND(D3&lt;1.45,G3&lt;7.37,D3&gt;=0.7,D3&lt;1.7),"versicolor",IF(AND(D3&gt;=1.45,G3&lt;7.37,D3&gt;=0.7,D3&lt;1.7),"virginica",IF(AND(B3&gt;=2.65,G3&gt;=7.37,D3&gt;=0.7,D3&lt;1.7),"versicolor",IF(AND(C3&lt;5.05,B3&lt;2.65,G3&gt;=7.37,D3&gt;=0.7,D3&lt;1.7),"versicolor",IF(AND(C3&gt;=5.05,B3&lt;2.65,G3&gt;=7.37,D3&gt;=0.7,D3&lt;1.7),"virginica","shouldnthappen")))))))</f>
        <v>virginica</v>
      </c>
    </row>
    <row r="4" customFormat="false" ht="13.8" hidden="false" customHeight="false" outlineLevel="0" collapsed="false">
      <c r="A4" s="1" t="n">
        <v>6.3</v>
      </c>
      <c r="B4" s="1" t="n">
        <v>2.5</v>
      </c>
      <c r="C4" s="1" t="n">
        <v>4.9</v>
      </c>
      <c r="D4" s="1" t="n">
        <v>1.5</v>
      </c>
      <c r="E4" s="1" t="s">
        <v>92</v>
      </c>
      <c r="F4" s="1" t="n">
        <v>0.901520918123424</v>
      </c>
      <c r="G4" s="1" t="n">
        <v>11.1035878082737</v>
      </c>
      <c r="H4" s="11" t="str">
        <f aca="false">E4</f>
        <v>versicolor</v>
      </c>
      <c r="I4" s="1" t="str">
        <f aca="false">INDEX(L4:BI4, MODE(MATCH(L4:BI4, L4:BI4, 0 )))</f>
        <v>virginica</v>
      </c>
      <c r="J4" s="12" t="n">
        <f aca="false">COUNTIF(L4:BI4, H4) / COUNTA(L4:BI4)</f>
        <v>0.44</v>
      </c>
      <c r="K4" s="13" t="n">
        <f aca="false">I4=H4</f>
        <v>0</v>
      </c>
      <c r="L4" s="1" t="str">
        <f aca="false">IF(AND(C4&lt;3.65,B4&gt;=3.35),"setosa",IF(AND(C4&gt;=3.65,B4&gt;=3.35),"virginica",IF(AND(C4&lt;2.35,C4&lt;4.85,B4&lt;3.35),"setosa",IF(AND(F4&gt;=0.899,C4&gt;=2.35,C4&lt;4.85,B4&lt;3.35),"virginica",IF(AND(G4&gt;=8.268,B4&lt;2.75,C4&gt;=4.85,B4&lt;3.35),"virginica",IF(AND(D4&lt;1.55,B4&gt;=2.75,C4&gt;=4.85,B4&lt;3.35),"versicolor",IF(AND(D4&gt;=1.55,B4&gt;=2.75,C4&gt;=4.85,B4&lt;3.35),"virginica",IF(AND(G4&lt;6.537,F4&lt;0.899,C4&gt;=2.35,C4&lt;4.85,B4&lt;3.35),"virginica",IF(AND(G4&gt;=6.537,F4&lt;0.899,C4&gt;=2.35,C4&lt;4.85,B4&lt;3.35),"versicolor",IF(AND(G4&lt;6.878,G4&lt;8.268,B4&lt;2.75,C4&gt;=4.85,B4&lt;3.35),"virginica",IF(AND(G4&gt;=6.878,G4&lt;8.268,B4&lt;2.75,C4&gt;=4.85,B4&lt;3.35),"versicolor","shouldnthappen")))))))))))</f>
        <v>virginica</v>
      </c>
      <c r="M4" s="1" t="str">
        <f aca="false">IF(AND(C4&lt;2.6),"setosa",IF(AND(D4&gt;=1.75,C4&gt;=2.6),"virginica",IF(AND(G4&lt;6.094,D4&lt;1.75,C4&gt;=2.6),"virginica",IF(AND(D4&lt;1.35,G4&gt;=6.094,D4&lt;1.75,C4&gt;=2.6),"versicolor",IF(AND(C4&lt;5.05,D4&gt;=1.35,G4&gt;=6.094,D4&lt;1.75,C4&gt;=2.6),"versicolor",IF(AND(C4&gt;=5.05,D4&gt;=1.35,G4&gt;=6.094,D4&lt;1.75,C4&gt;=2.6),"virginica","shouldnthappen"))))))</f>
        <v>versicolor</v>
      </c>
      <c r="N4" s="1" t="str">
        <f aca="false">IF(AND(A4&lt;6.6,B4&gt;=3.45),"setosa",IF(AND(A4&gt;=6.6,B4&gt;=3.45),"virginica",IF(AND(D4&lt;0.7,C4&lt;4.75,B4&lt;3.45),"setosa",IF(AND(D4&gt;=0.7,C4&lt;4.75,B4&lt;3.45),"versicolor",IF(AND(C4&gt;=5.15,C4&gt;=4.75,B4&lt;3.45),"virginica",IF(AND(D4&gt;=1.7,A4&lt;6.5,C4&lt;5.15,C4&gt;=4.75,B4&lt;3.45),"virginica",IF(AND(C4&lt;5.05,A4&gt;=6.5,C4&lt;5.15,C4&gt;=4.75,B4&lt;3.45),"versicolor",IF(AND(C4&gt;=5.05,A4&gt;=6.5,C4&lt;5.15,C4&gt;=4.75,B4&lt;3.45),"virginica",IF(AND(G4&lt;7.498,D4&lt;1.7,A4&lt;6.5,C4&lt;5.15,C4&gt;=4.75,B4&lt;3.45),"virginica",IF(AND(G4&gt;=7.498,D4&lt;1.7,A4&lt;6.5,C4&lt;5.15,C4&gt;=4.75,B4&lt;3.45),"versicolor","shouldnthappen"))))))))))</f>
        <v>versicolor</v>
      </c>
      <c r="O4" s="1" t="str">
        <f aca="false">IF(AND(D4&lt;0.75),"setosa",IF(AND(C4&lt;4.75,C4&lt;4.85,D4&gt;=0.75),"versicolor",IF(AND(A4&gt;=6.05,C4&gt;=4.85,D4&gt;=0.75),"virginica",IF(AND(D4&lt;1.6,C4&gt;=4.75,C4&lt;4.85,D4&gt;=0.75),"versicolor",IF(AND(D4&gt;=1.6,C4&gt;=4.75,C4&lt;4.85,D4&gt;=0.75),"virginica",IF(AND(A4&lt;5.9,A4&lt;6.05,C4&gt;=4.85,D4&gt;=0.75),"virginica",IF(AND(A4&gt;=5.9,A4&lt;6.05,C4&gt;=4.85,D4&gt;=0.75),"versicolor","shouldnthappen")))))))</f>
        <v>virginica</v>
      </c>
      <c r="P4" s="1" t="str">
        <f aca="false">IF(AND(D4&lt;0.75),"setosa",IF(AND(A4&lt;5.55,D4&gt;=0.75),"versicolor",IF(AND(D4&gt;=1.7,G4&lt;13.158,A4&gt;=5.55,D4&gt;=0.75),"virginica",IF(AND(B4&lt;2.45,D4&lt;1.7,G4&lt;13.158,A4&gt;=5.55,D4&gt;=0.75),"virginica",IF(AND(B4&gt;=2.45,D4&lt;1.7,G4&lt;13.158,A4&gt;=5.55,D4&gt;=0.75),"versicolor",IF(AND(B4&gt;=3.05,G4&lt;15.551,G4&gt;=13.158,A4&gt;=5.55,D4&gt;=0.75),"versicolor",IF(AND(B4&lt;2.9,G4&gt;=15.551,G4&gt;=13.158,A4&gt;=5.55,D4&gt;=0.75),"versicolor",IF(AND(B4&gt;=2.9,G4&gt;=15.551,G4&gt;=13.158,A4&gt;=5.55,D4&gt;=0.75),"virginica",IF(AND(D4&lt;1.3,G4&lt;14.221,B4&lt;3.05,G4&lt;15.551,G4&gt;=13.158,A4&gt;=5.55,D4&gt;=0.75),"versicolor",IF(AND(D4&gt;=1.3,G4&lt;14.221,B4&lt;3.05,G4&lt;15.551,G4&gt;=13.158,A4&gt;=5.55,D4&gt;=0.75),"virginica",IF(AND(C4&lt;4.9,G4&gt;=14.221,B4&lt;3.05,G4&lt;15.551,G4&gt;=13.158,A4&gt;=5.55,D4&gt;=0.75),"versicolor",IF(AND(C4&gt;=4.9,G4&gt;=14.221,B4&lt;3.05,G4&lt;15.551,G4&gt;=13.158,A4&gt;=5.55,D4&gt;=0.75),"virginica","shouldnthappen"))))))))))))</f>
        <v>versicolor</v>
      </c>
      <c r="Q4" s="1" t="str">
        <f aca="false">IF(AND(C4&lt;2.6),"setosa",IF(AND(A4&gt;=4.95,C4&lt;4.75,C4&gt;=2.6),"versicolor",IF(AND(D4&gt;=1.75,C4&gt;=4.75,C4&gt;=2.6),"virginica",IF(AND(B4&lt;2.45,A4&lt;4.95,C4&lt;4.75,C4&gt;=2.6),"versicolor",IF(AND(B4&gt;=2.45,A4&lt;4.95,C4&lt;4.75,C4&gt;=2.6),"virginica",IF(AND(G4&lt;7.498,D4&lt;1.75,C4&gt;=4.75,C4&gt;=2.6),"virginica",IF(AND(F4&lt;0.417,G4&gt;=7.498,D4&lt;1.75,C4&gt;=4.75,C4&gt;=2.6),"versicolor",IF(AND(F4&lt;0.442,F4&gt;=0.417,G4&gt;=7.498,D4&lt;1.75,C4&gt;=4.75,C4&gt;=2.6),"virginica",IF(AND(F4&gt;=0.442,F4&gt;=0.417,G4&gt;=7.498,D4&lt;1.75,C4&gt;=4.75,C4&gt;=2.6),"versicolor","shouldnthappen")))))))))</f>
        <v>versicolor</v>
      </c>
      <c r="R4" s="1" t="str">
        <f aca="false">IF(AND(D4&lt;0.75),"setosa",IF(AND(D4&lt;1.75,A4&gt;=6.25,D4&gt;=0.75),"versicolor",IF(AND(D4&gt;=1.75,A4&gt;=6.25,D4&gt;=0.75),"virginica",IF(AND(D4&lt;1.6,C4&lt;4.75,A4&lt;6.25,D4&gt;=0.75),"versicolor",IF(AND(D4&gt;=1.6,C4&lt;4.75,A4&lt;6.25,D4&gt;=0.75),"virginica",IF(AND(G4&lt;6.998,C4&gt;=4.75,A4&lt;6.25,D4&gt;=0.75),"virginica",IF(AND(A4&lt;6.05,G4&gt;=6.998,C4&gt;=4.75,A4&lt;6.25,D4&gt;=0.75),"versicolor",IF(AND(A4&gt;=6.05,G4&gt;=6.998,C4&gt;=4.75,A4&lt;6.25,D4&gt;=0.75),"virginica","shouldnthappen"))))))))</f>
        <v>versicolor</v>
      </c>
      <c r="S4" s="1" t="str">
        <f aca="false">IF(AND(B4&gt;=3.05,A4&lt;5.45),"setosa",IF(AND(C4&lt;2.2,B4&lt;3.05,A4&lt;5.45),"setosa",IF(AND(C4&gt;=2.2,B4&lt;3.05,A4&lt;5.45),"versicolor",IF(AND(B4&lt;3.7,C4&lt;4.8,A4&gt;=5.45),"versicolor",IF(AND(B4&gt;=3.7,C4&lt;4.8,A4&gt;=5.45),"setosa",IF(AND(G4&lt;13.757,C4&lt;5.05,C4&gt;=4.8,A4&gt;=5.45),"virginica",IF(AND(G4&gt;=13.757,C4&lt;5.05,C4&gt;=4.8,A4&gt;=5.45),"versicolor",IF(AND(C4&gt;=5.15,C4&gt;=5.05,C4&gt;=4.8,A4&gt;=5.45),"virginica",IF(AND(A4&lt;5.95,C4&lt;5.15,C4&gt;=5.05,C4&gt;=4.8,A4&gt;=5.45),"virginica",IF(AND(D4&gt;=1.8,A4&gt;=5.95,C4&lt;5.15,C4&gt;=5.05,C4&gt;=4.8,A4&gt;=5.45),"virginica",IF(AND(B4&lt;2.75,D4&lt;1.8,A4&gt;=5.95,C4&lt;5.15,C4&gt;=5.05,C4&gt;=4.8,A4&gt;=5.45),"versicolor",IF(AND(B4&gt;=2.75,D4&lt;1.8,A4&gt;=5.95,C4&lt;5.15,C4&gt;=5.05,C4&gt;=4.8,A4&gt;=5.45),"virginica","shouldnthappen"))))))))))))</f>
        <v>virginica</v>
      </c>
      <c r="T4" s="1" t="str">
        <f aca="false">IF(AND(C4&lt;2.6),"setosa",IF(AND(D4&lt;1.65,C4&lt;4.75,C4&gt;=2.6),"versicolor",IF(AND(D4&gt;=1.65,C4&lt;4.75,C4&gt;=2.6),"virginica",IF(AND(G4&gt;=8.494,A4&lt;6.6,C4&gt;=4.75,C4&gt;=2.6),"virginica",IF(AND(C4&lt;5.2,A4&gt;=6.6,C4&gt;=4.75,C4&gt;=2.6),"versicolor",IF(AND(C4&gt;=5.2,A4&gt;=6.6,C4&gt;=4.75,C4&gt;=2.6),"virginica",IF(AND(A4&lt;5.95,G4&lt;8.494,A4&lt;6.6,C4&gt;=4.75,C4&gt;=2.6),"virginica",IF(AND(A4&gt;=5.95,G4&lt;8.494,A4&lt;6.6,C4&gt;=4.75,C4&gt;=2.6),"versicolor","shouldnthappen"))))))))</f>
        <v>virginica</v>
      </c>
      <c r="U4" s="1" t="str">
        <f aca="false">IF(AND(C4&lt;3.65,B4&gt;=3.35),"setosa",IF(AND(C4&gt;=3.65,B4&gt;=3.35),"virginica",IF(AND(C4&lt;2.35,A4&lt;6.25,B4&lt;3.35),"setosa",IF(AND(C4&lt;4.85,A4&gt;=6.25,B4&lt;3.35),"versicolor",IF(AND(G4&gt;=15.426,C4&gt;=2.35,A4&lt;6.25,B4&lt;3.35),"virginica",IF(AND(D4&gt;=1.55,C4&gt;=4.85,A4&gt;=6.25,B4&lt;3.35),"virginica",IF(AND(D4&lt;1.8,G4&lt;15.426,C4&gt;=2.35,A4&lt;6.25,B4&lt;3.35),"versicolor",IF(AND(D4&gt;=1.8,G4&lt;15.426,C4&gt;=2.35,A4&lt;6.25,B4&lt;3.35),"virginica",IF(AND(B4&lt;2.95,D4&lt;1.55,C4&gt;=4.85,A4&gt;=6.25,B4&lt;3.35),"virginica",IF(AND(B4&gt;=2.95,D4&lt;1.55,C4&gt;=4.85,A4&gt;=6.25,B4&lt;3.35),"versicolor","shouldnthappen"))))))))))</f>
        <v>virginica</v>
      </c>
      <c r="V4" s="1" t="str">
        <f aca="false">IF(AND(C4&lt;2.6),"setosa",IF(AND(C4&gt;=4.85,C4&gt;=2.6),"virginica",IF(AND(F4&gt;=0.9,C4&lt;4.85,C4&gt;=2.6),"virginica",IF(AND(G4&lt;5.656,F4&lt;0.9,C4&lt;4.85,C4&gt;=2.6),"virginica",IF(AND(G4&gt;=5.656,F4&lt;0.9,C4&lt;4.85,C4&gt;=2.6),"versicolor","shouldnthappen")))))</f>
        <v>virginica</v>
      </c>
      <c r="W4" s="1" t="str">
        <f aca="false">IF(AND(D4&gt;=1.75,G4&gt;=13.795),"virginica",IF(AND(D4&gt;=1.5,G4&gt;=12.335,G4&lt;13.795),"virginica",IF(AND(C4&lt;2.45,C4&lt;4.85,G4&lt;12.335,G4&lt;13.795),"setosa",IF(AND(C4&gt;=2.45,C4&lt;4.85,G4&lt;12.335,G4&lt;13.795),"versicolor",IF(AND(D4&gt;=1.7,C4&gt;=4.85,G4&lt;12.335,G4&lt;13.795),"virginica",IF(AND(B4&gt;=3.25,D4&lt;1.5,G4&gt;=12.335,G4&lt;13.795),"setosa",IF(AND(D4&lt;1,F4&lt;0.255,D4&lt;1.75,G4&gt;=13.795),"setosa",IF(AND(D4&gt;=1,F4&lt;0.255,D4&lt;1.75,G4&gt;=13.795),"versicolor",IF(AND(A4&lt;5.4,F4&gt;=0.255,D4&lt;1.75,G4&gt;=13.795),"setosa",IF(AND(A4&gt;=5.4,F4&gt;=0.255,D4&lt;1.75,G4&gt;=13.795),"versicolor",IF(AND(A4&lt;6.15,D4&lt;1.7,C4&gt;=4.85,G4&lt;12.335,G4&lt;13.795),"versicolor",IF(AND(A4&gt;=6.15,D4&lt;1.7,C4&gt;=4.85,G4&lt;12.335,G4&lt;13.795),"virginica",IF(AND(C4&lt;5,B4&lt;3.25,D4&lt;1.5,G4&gt;=12.335,G4&lt;13.795),"versicolor",IF(AND(C4&gt;=5,B4&lt;3.25,D4&lt;1.5,G4&gt;=12.335,G4&lt;13.795),"virginica","shouldnthappen"))))))))))))))</f>
        <v>virginica</v>
      </c>
      <c r="X4" s="1" t="str">
        <f aca="false">IF(AND(C4&lt;2.5,A4&lt;5.55),"setosa",IF(AND(F4&lt;0.096,A4&gt;=5.55),"virginica",IF(AND(D4&lt;1.6,C4&gt;=2.5,A4&lt;5.55),"versicolor",IF(AND(D4&gt;=1.6,C4&gt;=2.5,A4&lt;5.55),"virginica",IF(AND(F4&gt;=0.156,C4&lt;4.75,F4&gt;=0.096,A4&gt;=5.55),"versicolor",IF(AND(D4&gt;=1.75,C4&gt;=4.75,F4&gt;=0.096,A4&gt;=5.55),"virginica",IF(AND(B4&lt;3.3,F4&lt;0.156,C4&lt;4.75,F4&gt;=0.096,A4&gt;=5.55),"versicolor",IF(AND(B4&gt;=3.3,F4&lt;0.156,C4&lt;4.75,F4&gt;=0.096,A4&gt;=5.55),"setosa",IF(AND(B4&lt;2.45,A4&lt;6.05,D4&lt;1.75,C4&gt;=4.75,F4&gt;=0.096,A4&gt;=5.55),"virginica",IF(AND(B4&gt;=2.45,A4&lt;6.05,D4&lt;1.75,C4&gt;=4.75,F4&gt;=0.096,A4&gt;=5.55),"versicolor",IF(AND(F4&lt;0.205,A4&gt;=6.05,D4&lt;1.75,C4&gt;=4.75,F4&gt;=0.096,A4&gt;=5.55),"versicolor",IF(AND(F4&gt;=0.205,A4&gt;=6.05,D4&lt;1.75,C4&gt;=4.75,F4&gt;=0.096,A4&gt;=5.55),"virginica","shouldnthappen"))))))))))))</f>
        <v>virginica</v>
      </c>
      <c r="Y4" s="1" t="str">
        <f aca="false">IF(AND(C4&lt;2.35,A4&lt;5.55),"setosa",IF(AND(C4&gt;=5.05,A4&gt;=5.55),"virginica",IF(AND(D4&lt;1.6,C4&gt;=2.35,A4&lt;5.55),"versicolor",IF(AND(D4&gt;=1.6,C4&gt;=2.35,A4&lt;5.55),"virginica",IF(AND(D4&gt;=1.75,C4&lt;5.05,A4&gt;=5.55),"virginica",IF(AND(B4&gt;=3.55,D4&lt;1.75,C4&lt;5.05,A4&gt;=5.55),"setosa",IF(AND(G4&lt;6.3,B4&lt;3.55,D4&lt;1.75,C4&lt;5.05,A4&gt;=5.55),"virginica",IF(AND(G4&gt;=6.3,B4&lt;3.55,D4&lt;1.75,C4&lt;5.05,A4&gt;=5.55),"versicolor","shouldnthappen"))))))))</f>
        <v>versicolor</v>
      </c>
      <c r="Z4" s="1" t="str">
        <f aca="false">IF(AND(D4&lt;0.75),"setosa",IF(AND(B4&gt;=2.55,C4&lt;4.85,D4&gt;=0.75),"versicolor",IF(AND(D4&gt;=1.7,C4&gt;=4.85,D4&gt;=0.75),"virginica",IF(AND(D4&lt;1.6,B4&lt;2.55,C4&lt;4.85,D4&gt;=0.75),"versicolor",IF(AND(D4&gt;=1.6,B4&lt;2.55,C4&lt;4.85,D4&gt;=0.75),"virginica",IF(AND(B4&lt;2.65,D4&lt;1.7,C4&gt;=4.85,D4&gt;=0.75),"virginica",IF(AND(F4&lt;0.325,B4&gt;=2.65,D4&lt;1.7,C4&gt;=4.85,D4&gt;=0.75),"virginica",IF(AND(G4&lt;10.717,F4&gt;=0.325,B4&gt;=2.65,D4&lt;1.7,C4&gt;=4.85,D4&gt;=0.75),"versicolor",IF(AND(G4&gt;=10.717,F4&gt;=0.325,B4&gt;=2.65,D4&lt;1.7,C4&gt;=4.85,D4&gt;=0.75),"virginica","shouldnthappen")))))))))</f>
        <v>virginica</v>
      </c>
      <c r="AA4" s="1" t="str">
        <f aca="false">IF(AND(D4&lt;0.75),"setosa",IF(AND(D4&gt;=1.75,D4&gt;=0.75),"virginica",IF(AND(F4&gt;=0.455,D4&lt;1.75,D4&gt;=0.75),"versicolor",IF(AND(D4&lt;1.45,F4&lt;0.455,D4&lt;1.75,D4&gt;=0.75),"versicolor",IF(AND(F4&lt;0.247,D4&gt;=1.45,F4&lt;0.455,D4&lt;1.75,D4&gt;=0.75),"versicolor",IF(AND(F4&gt;=0.247,D4&gt;=1.45,F4&lt;0.455,D4&lt;1.75,D4&gt;=0.75),"virginica","shouldnthappen"))))))</f>
        <v>versicolor</v>
      </c>
      <c r="AB4" s="1" t="str">
        <f aca="false">IF(AND(F4&gt;=0.221,B4&gt;=3.35),"setosa",IF(AND(A4&lt;5.3,F4&gt;=0.683,B4&lt;3.35),"setosa",IF(AND(A4&lt;6.45,F4&lt;0.221,B4&gt;=3.35),"setosa",IF(AND(A4&gt;=6.45,F4&lt;0.221,B4&gt;=3.35),"virginica",IF(AND(G4&lt;6.3,A4&lt;6.25,F4&lt;0.683,B4&lt;3.35),"virginica",IF(AND(G4&lt;13.795,A4&gt;=6.25,F4&lt;0.683,B4&lt;3.35),"virginica",IF(AND(D4&lt;1.65,A4&gt;=5.3,F4&gt;=0.683,B4&lt;3.35),"versicolor",IF(AND(D4&gt;=1.65,A4&gt;=5.3,F4&gt;=0.683,B4&lt;3.35),"virginica",IF(AND(D4&lt;0.6,G4&gt;=6.3,A4&lt;6.25,F4&lt;0.683,B4&lt;3.35),"setosa",IF(AND(D4&lt;1.7,G4&gt;=13.795,A4&gt;=6.25,F4&lt;0.683,B4&lt;3.35),"versicolor",IF(AND(D4&gt;=1.7,G4&gt;=13.795,A4&gt;=6.25,F4&lt;0.683,B4&lt;3.35),"virginica",IF(AND(C4&gt;=5.35,D4&gt;=0.6,G4&gt;=6.3,A4&lt;6.25,F4&lt;0.683,B4&lt;3.35),"virginica",IF(AND(D4&lt;1.75,C4&lt;5.35,D4&gt;=0.6,G4&gt;=6.3,A4&lt;6.25,F4&lt;0.683,B4&lt;3.35),"versicolor",IF(AND(D4&gt;=1.75,C4&lt;5.35,D4&gt;=0.6,G4&gt;=6.3,A4&lt;6.25,F4&lt;0.683,B4&lt;3.35),"virginica","shouldnthappen"))))))))))))))</f>
        <v>versicolor</v>
      </c>
      <c r="AC4" s="1" t="str">
        <f aca="false">IF(AND(B4&gt;=3.3),"setosa",IF(AND(C4&lt;2.45,D4&lt;1.55,B4&lt;3.3),"setosa",IF(AND(F4&gt;=0.211,D4&gt;=1.55,B4&lt;3.3),"virginica",IF(AND(C4&lt;4.9,C4&gt;=2.45,D4&lt;1.55,B4&lt;3.3),"versicolor",IF(AND(C4&gt;=4.9,C4&gt;=2.45,D4&lt;1.55,B4&lt;3.3),"virginica",IF(AND(F4&lt;0.138,F4&lt;0.211,D4&gt;=1.55,B4&lt;3.3),"virginica",IF(AND(F4&gt;=0.138,F4&lt;0.211,D4&gt;=1.55,B4&lt;3.3),"versicolor","shouldnthappen")))))))</f>
        <v>virginica</v>
      </c>
      <c r="AD4" s="1" t="str">
        <f aca="false">IF(AND(D4&gt;=1.75),"virginica",IF(AND(D4&lt;0.75,D4&lt;1.75),"setosa",IF(AND(D4&lt;1.35,D4&gt;=0.75,D4&lt;1.75),"versicolor",IF(AND(B4&lt;2.6,C4&lt;4.85,D4&gt;=1.35,D4&gt;=0.75,D4&lt;1.75),"virginica",IF(AND(B4&gt;=2.6,C4&lt;4.85,D4&gt;=1.35,D4&gt;=0.75,D4&lt;1.75),"versicolor",IF(AND(A4&lt;6.4,C4&gt;=4.85,D4&gt;=1.35,D4&gt;=0.75,D4&lt;1.75),"virginica",IF(AND(A4&gt;=6.4,C4&gt;=4.85,D4&gt;=1.35,D4&gt;=0.75,D4&lt;1.75),"versicolor","shouldnthappen")))))))</f>
        <v>virginica</v>
      </c>
      <c r="AE4" s="1" t="str">
        <f aca="false">IF(AND(C4&lt;2.45),"setosa",IF(AND(F4&lt;0.07,C4&gt;=2.45),"virginica",IF(AND(A4&gt;=5,C4&lt;4.75,F4&gt;=0.07,C4&gt;=2.45),"versicolor",IF(AND(F4&lt;0.182,C4&gt;=4.75,F4&gt;=0.07,C4&gt;=2.45),"versicolor",IF(AND(B4&lt;2.45,A4&lt;5,C4&lt;4.75,F4&gt;=0.07,C4&gt;=2.45),"versicolor",IF(AND(B4&gt;=2.45,A4&lt;5,C4&lt;4.75,F4&gt;=0.07,C4&gt;=2.45),"virginica",IF(AND(F4&gt;=0.468,F4&gt;=0.182,C4&gt;=4.75,F4&gt;=0.07,C4&gt;=2.45),"virginica",IF(AND(A4&gt;=6.85,F4&lt;0.468,F4&gt;=0.182,C4&gt;=4.75,F4&gt;=0.07,C4&gt;=2.45),"virginica",IF(AND(B4&lt;2.6,A4&lt;6.85,F4&lt;0.468,F4&gt;=0.182,C4&gt;=4.75,F4&gt;=0.07,C4&gt;=2.45),"virginica",IF(AND(B4&gt;=2.6,A4&lt;6.85,F4&lt;0.468,F4&gt;=0.182,C4&gt;=4.75,F4&gt;=0.07,C4&gt;=2.45),"versicolor","shouldnthappen"))))))))))</f>
        <v>virginica</v>
      </c>
      <c r="AF4" s="1" t="str">
        <f aca="false">IF(AND(D4&lt;0.75,A4&lt;5.45),"setosa",IF(AND(D4&gt;=1.75,A4&gt;=5.45),"virginica",IF(AND(G4&lt;6.094,D4&gt;=0.75,A4&lt;5.45),"virginica",IF(AND(G4&gt;=6.094,D4&gt;=0.75,A4&lt;5.45),"versicolor",IF(AND(C4&lt;2.75,D4&lt;1.75,A4&gt;=5.45),"setosa",IF(AND(D4&lt;1.45,C4&gt;=2.75,D4&lt;1.75,A4&gt;=5.45),"versicolor",IF(AND(B4&lt;2.75,D4&gt;=1.45,C4&gt;=2.75,D4&lt;1.75,A4&gt;=5.45),"versicolor",IF(AND(C4&lt;5.05,B4&gt;=2.75,D4&gt;=1.45,C4&gt;=2.75,D4&lt;1.75,A4&gt;=5.45),"versicolor",IF(AND(C4&gt;=5.05,B4&gt;=2.75,D4&gt;=1.45,C4&gt;=2.75,D4&lt;1.75,A4&gt;=5.45),"virginica","shouldnthappen")))))))))</f>
        <v>versicolor</v>
      </c>
      <c r="AG4" s="1" t="str">
        <f aca="false">IF(AND(D4&lt;0.65,G4&lt;8.868,A4&lt;5.3),"setosa",IF(AND(C4&lt;2.6,G4&gt;=8.868,A4&lt;5.3),"setosa",IF(AND(C4&gt;=2.6,G4&gt;=8.868,A4&lt;5.3),"versicolor",IF(AND(C4&gt;=4.95,D4&lt;1.55,A4&gt;=5.3),"virginica",IF(AND(G4&lt;13.795,D4&gt;=1.55,A4&gt;=5.3),"virginica",IF(AND(C4&lt;3.75,D4&gt;=0.65,G4&lt;8.868,A4&lt;5.3),"versicolor",IF(AND(C4&gt;=3.75,D4&gt;=0.65,G4&lt;8.868,A4&lt;5.3),"virginica",IF(AND(C4&lt;2.6,C4&lt;4.95,D4&lt;1.55,A4&gt;=5.3),"setosa",IF(AND(C4&gt;=2.6,C4&lt;4.95,D4&lt;1.55,A4&gt;=5.3),"versicolor",IF(AND(C4&lt;4.75,G4&gt;=13.795,D4&gt;=1.55,A4&gt;=5.3),"versicolor",IF(AND(C4&gt;=4.75,G4&gt;=13.795,D4&gt;=1.55,A4&gt;=5.3),"virginica","shouldnthappen")))))))))))</f>
        <v>versicolor</v>
      </c>
      <c r="AH4" s="1" t="str">
        <f aca="false">IF(AND(D4&lt;0.75),"setosa",IF(AND(C4&lt;4.75,D4&gt;=0.75),"versicolor",IF(AND(G4&lt;13.757,C4&gt;=4.75,D4&gt;=0.75),"virginica",IF(AND(B4&lt;3.05,G4&gt;=13.757,C4&gt;=4.75,D4&gt;=0.75),"virginica",IF(AND(A4&lt;6.65,B4&gt;=3.05,G4&gt;=13.757,C4&gt;=4.75,D4&gt;=0.75),"virginica",IF(AND(A4&gt;=6.65,B4&gt;=3.05,G4&gt;=13.757,C4&gt;=4.75,D4&gt;=0.75),"versicolor","shouldnthappen"))))))</f>
        <v>virginica</v>
      </c>
      <c r="AI4" s="1" t="str">
        <f aca="false">IF(AND(D4&lt;0.7),"setosa",IF(AND(C4&lt;4.75,D4&gt;=0.7),"versicolor",IF(AND(A4&lt;6.6,F4&lt;0.482,C4&gt;=4.75,D4&gt;=0.7),"virginica",IF(AND(C4&gt;=4.95,F4&gt;=0.482,C4&gt;=4.75,D4&gt;=0.7),"virginica",IF(AND(D4&lt;1.9,A4&gt;=6.6,F4&lt;0.482,C4&gt;=4.75,D4&gt;=0.7),"versicolor",IF(AND(D4&gt;=1.9,A4&gt;=6.6,F4&lt;0.482,C4&gt;=4.75,D4&gt;=0.7),"virginica",IF(AND(F4&gt;=0.766,C4&lt;4.95,F4&gt;=0.482,C4&gt;=4.75,D4&gt;=0.7),"virginica",IF(AND(B4&lt;2.95,F4&lt;0.766,C4&lt;4.95,F4&gt;=0.482,C4&gt;=4.75,D4&gt;=0.7),"virginica",IF(AND(B4&gt;=2.95,F4&lt;0.766,C4&lt;4.95,F4&gt;=0.482,C4&gt;=4.75,D4&gt;=0.7),"versicolor","shouldnthappen")))))))))</f>
        <v>virginica</v>
      </c>
      <c r="AJ4" s="1" t="str">
        <f aca="false">IF(AND(C4&lt;2.45,C4&lt;4.75),"setosa",IF(AND(D4&gt;=1.65,C4&gt;=4.75),"virginica",IF(AND(A4&lt;4.95,C4&gt;=2.45,C4&lt;4.75),"virginica",IF(AND(A4&gt;=4.95,C4&gt;=2.45,C4&lt;4.75),"versicolor",IF(AND(B4&lt;2.95,D4&lt;1.65,C4&gt;=4.75),"virginica",IF(AND(B4&gt;=2.95,D4&lt;1.65,C4&gt;=4.75),"versicolor","shouldnthappen"))))))</f>
        <v>virginica</v>
      </c>
      <c r="AK4" s="1" t="str">
        <f aca="false">IF(AND(D4&lt;0.75,A4&lt;5.45),"setosa",IF(AND(B4&lt;2.45,D4&gt;=0.75,A4&lt;5.45),"versicolor",IF(AND(A4&gt;=5.55,C4&lt;4.75,A4&gt;=5.45),"versicolor",IF(AND(C4&gt;=5.15,C4&gt;=4.75,A4&gt;=5.45),"virginica",IF(AND(G4&lt;6.094,B4&gt;=2.45,D4&gt;=0.75,A4&lt;5.45),"virginica",IF(AND(G4&gt;=6.094,B4&gt;=2.45,D4&gt;=0.75,A4&lt;5.45),"versicolor",IF(AND(D4&lt;0.6,A4&lt;5.55,C4&lt;4.75,A4&gt;=5.45),"setosa",IF(AND(D4&gt;=0.6,A4&lt;5.55,C4&lt;4.75,A4&gt;=5.45),"versicolor",IF(AND(C4&lt;4.95,C4&lt;5.15,C4&gt;=4.75,A4&gt;=5.45),"virginica",IF(AND(G4&lt;12.627,C4&lt;5.05,C4&gt;=4.95,C4&lt;5.15,C4&gt;=4.75,A4&gt;=5.45),"virginica",IF(AND(G4&gt;=12.627,C4&lt;5.05,C4&gt;=4.95,C4&lt;5.15,C4&gt;=4.75,A4&gt;=5.45),"versicolor",IF(AND(D4&lt;1.7,C4&gt;=5.05,C4&gt;=4.95,C4&lt;5.15,C4&gt;=4.75,A4&gt;=5.45),"versicolor",IF(AND(D4&gt;=1.7,C4&gt;=5.05,C4&gt;=4.95,C4&lt;5.15,C4&gt;=4.75,A4&gt;=5.45),"virginica","shouldnthappen")))))))))))))</f>
        <v>virginica</v>
      </c>
      <c r="AL4" s="1" t="str">
        <f aca="false">IF(AND(B4&lt;2.45,B4&lt;3.15),"versicolor",IF(AND(D4&lt;0.95,G4&lt;15.141,B4&gt;=3.15),"setosa",IF(AND(G4&lt;15.429,G4&gt;=15.141,B4&gt;=3.15),"versicolor",IF(AND(G4&gt;=15.429,G4&gt;=15.141,B4&gt;=3.15),"virginica",IF(AND(C4&lt;2.3,C4&lt;4.75,B4&gt;=2.45,B4&lt;3.15),"setosa",IF(AND(G4&gt;=16.072,C4&gt;=4.75,B4&gt;=2.45,B4&lt;3.15),"versicolor",IF(AND(G4&lt;11.833,D4&gt;=0.95,G4&lt;15.141,B4&gt;=3.15),"virginica",IF(AND(A4&lt;5,C4&gt;=2.3,C4&lt;4.75,B4&gt;=2.45,B4&lt;3.15),"virginica",IF(AND(A4&gt;=5,C4&gt;=2.3,C4&lt;4.75,B4&gt;=2.45,B4&lt;3.15),"versicolor",IF(AND(G4&lt;14.342,G4&gt;=11.833,D4&gt;=0.95,G4&lt;15.141,B4&gt;=3.15),"versicolor",IF(AND(G4&gt;=14.342,G4&gt;=11.833,D4&gt;=0.95,G4&lt;15.141,B4&gt;=3.15),"virginica",IF(AND(G4&lt;13.757,F4&gt;=0.741,G4&lt;16.072,C4&gt;=4.75,B4&gt;=2.45,B4&lt;3.15),"virginica",IF(AND(F4&gt;=0.546,A4&lt;6.15,F4&lt;0.741,G4&lt;16.072,C4&gt;=4.75,B4&gt;=2.45,B4&lt;3.15),"virginica",IF(AND(D4&gt;=1.75,A4&gt;=6.15,F4&lt;0.741,G4&lt;16.072,C4&gt;=4.75,B4&gt;=2.45,B4&lt;3.15),"virginica",IF(AND(C4&lt;4.85,G4&gt;=13.757,F4&gt;=0.741,G4&lt;16.072,C4&gt;=4.75,B4&gt;=2.45,B4&lt;3.15),"virginica",IF(AND(C4&gt;=4.85,G4&gt;=13.757,F4&gt;=0.741,G4&lt;16.072,C4&gt;=4.75,B4&gt;=2.45,B4&lt;3.15),"versicolor",IF(AND(F4&lt;0.331,F4&lt;0.546,A4&lt;6.15,F4&lt;0.741,G4&lt;16.072,C4&gt;=4.75,B4&gt;=2.45,B4&lt;3.15),"virginica",IF(AND(F4&gt;=0.331,F4&lt;0.546,A4&lt;6.15,F4&lt;0.741,G4&lt;16.072,C4&gt;=4.75,B4&gt;=2.45,B4&lt;3.15),"versicolor",IF(AND(G4&lt;10.661,D4&lt;1.75,A4&gt;=6.15,F4&lt;0.741,G4&lt;16.072,C4&gt;=4.75,B4&gt;=2.45,B4&lt;3.15),"virginica",IF(AND(G4&gt;=10.661,D4&lt;1.75,A4&gt;=6.15,F4&lt;0.741,G4&lt;16.072,C4&gt;=4.75,B4&gt;=2.45,B4&lt;3.15),"versicolor","shouldnthappen"))))))))))))))))))))</f>
        <v>virginica</v>
      </c>
      <c r="AM4" s="1" t="str">
        <f aca="false">IF(AND(D4&lt;1.35,F4&gt;=0.917),"setosa",IF(AND(D4&gt;=1.35,F4&gt;=0.917),"virginica",IF(AND(D4&lt;0.75,D4&lt;1.55,F4&lt;0.917),"setosa",IF(AND(C4&gt;=4.8,D4&gt;=1.55,F4&lt;0.917),"virginica",IF(AND(A4&lt;5.95,D4&gt;=0.75,D4&lt;1.55,F4&lt;0.917),"versicolor",IF(AND(F4&lt;0.473,C4&lt;4.8,D4&gt;=1.55,F4&lt;0.917),"virginica",IF(AND(F4&gt;=0.473,C4&lt;4.8,D4&gt;=1.55,F4&lt;0.917),"versicolor",IF(AND(C4&lt;4.95,A4&gt;=5.95,D4&gt;=0.75,D4&lt;1.55,F4&lt;0.917),"versicolor",IF(AND(C4&gt;=4.95,A4&gt;=5.95,D4&gt;=0.75,D4&lt;1.55,F4&lt;0.917),"virginica","shouldnthappen")))))))))</f>
        <v>versicolor</v>
      </c>
      <c r="AN4" s="1" t="str">
        <f aca="false">IF(AND(D4&lt;0.75,A4&lt;5.45),"setosa",IF(AND(D4&lt;1.55,D4&gt;=0.75,A4&lt;5.45),"versicolor",IF(AND(D4&gt;=1.55,D4&gt;=0.75,A4&lt;5.45),"virginica",IF(AND(A4&gt;=5.75,C4&lt;4.75,A4&gt;=5.45),"versicolor",IF(AND(F4&lt;0.361,C4&gt;=4.75,A4&gt;=5.45),"virginica",IF(AND(C4&lt;2.6,A4&lt;5.75,C4&lt;4.75,A4&gt;=5.45),"setosa",IF(AND(C4&gt;=2.6,A4&lt;5.75,C4&lt;4.75,A4&gt;=5.45),"versicolor",IF(AND(D4&gt;=1.7,F4&gt;=0.361,C4&gt;=4.75,A4&gt;=5.45),"virginica",IF(AND(B4&lt;2.65,D4&lt;1.7,F4&gt;=0.361,C4&gt;=4.75,A4&gt;=5.45),"virginica",IF(AND(A4&lt;7.05,B4&gt;=2.65,D4&lt;1.7,F4&gt;=0.361,C4&gt;=4.75,A4&gt;=5.45),"versicolor",IF(AND(A4&gt;=7.05,B4&gt;=2.65,D4&lt;1.7,F4&gt;=0.361,C4&gt;=4.75,A4&gt;=5.45),"virginica","shouldnthappen")))))))))))</f>
        <v>virginica</v>
      </c>
      <c r="AO4" s="1" t="str">
        <f aca="false">IF(AND(D4&lt;0.7),"setosa",IF(AND(A4&lt;4.95,C4&lt;4.85,D4&gt;=0.7),"virginica",IF(AND(A4&gt;=4.95,C4&lt;4.85,D4&gt;=0.7),"versicolor",IF(AND(D4&gt;=1.7,C4&gt;=4.85,D4&gt;=0.7),"virginica",IF(AND(F4&lt;0.325,D4&lt;1.7,C4&gt;=4.85,D4&gt;=0.7),"virginica",IF(AND(D4&lt;1.55,F4&gt;=0.325,D4&lt;1.7,C4&gt;=4.85,D4&gt;=0.7),"virginica",IF(AND(D4&gt;=1.55,F4&gt;=0.325,D4&lt;1.7,C4&gt;=4.85,D4&gt;=0.7),"versicolor","shouldnthappen")))))))</f>
        <v>virginica</v>
      </c>
      <c r="AP4" s="1" t="str">
        <f aca="false">IF(AND(D4&lt;0.75),"setosa",IF(AND(C4&lt;4.85,D4&gt;=0.75),"versicolor",IF(AND(G4&gt;=8.277,C4&gt;=4.85,D4&gt;=0.75),"virginica",IF(AND(F4&gt;=0.633,G4&lt;8.277,C4&gt;=4.85,D4&gt;=0.75),"virginica",IF(AND(G4&lt;7.61,F4&lt;0.633,G4&lt;8.277,C4&gt;=4.85,D4&gt;=0.75),"virginica",IF(AND(G4&gt;=7.61,F4&lt;0.633,G4&lt;8.277,C4&gt;=4.85,D4&gt;=0.75),"versicolor","shouldnthappen"))))))</f>
        <v>virginica</v>
      </c>
      <c r="AQ4" s="1" t="str">
        <f aca="false">IF(AND(C4&lt;2.65,A4&gt;=5.45,C4&lt;4.75),"setosa",IF(AND(C4&gt;=2.65,A4&gt;=5.45,C4&lt;4.75),"versicolor",IF(AND(B4&lt;2.9,C4&lt;4.85,C4&gt;=4.75),"versicolor",IF(AND(B4&gt;=2.9,C4&lt;4.85,C4&gt;=4.75),"virginica",IF(AND(D4&lt;1.7,C4&gt;=4.85,C4&gt;=4.75),"versicolor",IF(AND(D4&gt;=1.7,C4&gt;=4.85,C4&gt;=4.75),"virginica",IF(AND(C4&lt;2.45,G4&lt;14.126,A4&lt;5.45,C4&lt;4.75),"setosa",IF(AND(C4&gt;=2.45,G4&lt;14.126,A4&lt;5.45,C4&lt;4.75),"versicolor",IF(AND(C4&lt;2.4,G4&gt;=14.126,A4&lt;5.45,C4&lt;4.75),"setosa",IF(AND(C4&gt;=2.4,G4&gt;=14.126,A4&lt;5.45,C4&lt;4.75),"versicolor","shouldnthappen"))))))))))</f>
        <v>versicolor</v>
      </c>
      <c r="AR4" s="1" t="str">
        <f aca="false">IF(AND(C4&lt;2.45,C4&lt;4.85),"setosa",IF(AND(C4&gt;=5.15,C4&gt;=4.85),"virginica",IF(AND(A4&gt;=4.95,C4&gt;=2.45,C4&lt;4.85),"versicolor",IF(AND(D4&lt;1.35,A4&lt;4.95,C4&gt;=2.45,C4&lt;4.85),"versicolor",IF(AND(D4&gt;=1.35,A4&lt;4.95,C4&gt;=2.45,C4&lt;4.85),"virginica",IF(AND(F4&lt;0.35,G4&lt;12.751,C4&lt;5.15,C4&gt;=4.85),"virginica",IF(AND(A4&lt;6.5,G4&gt;=12.751,C4&lt;5.15,C4&gt;=4.85),"virginica",IF(AND(A4&gt;=6.5,G4&gt;=12.751,C4&lt;5.15,C4&gt;=4.85),"versicolor",IF(AND(B4&gt;=2.75,F4&gt;=0.35,G4&lt;12.751,C4&lt;5.15,C4&gt;=4.85),"virginica",IF(AND(C4&lt;5.05,B4&lt;2.75,F4&gt;=0.35,G4&lt;12.751,C4&lt;5.15,C4&gt;=4.85),"virginica",IF(AND(C4&gt;=5.05,B4&lt;2.75,F4&gt;=0.35,G4&lt;12.751,C4&lt;5.15,C4&gt;=4.85),"versicolor","shouldnthappen")))))))))))</f>
        <v>virginica</v>
      </c>
      <c r="AS4" s="1" t="str">
        <f aca="false">IF(AND(F4&gt;=0.9,B4&lt;3.05),"virginica",IF(AND(A4&lt;5.9,B4&gt;=3.05),"setosa",IF(AND(D4&lt;1.65,A4&gt;=5.9,B4&gt;=3.05),"versicolor",IF(AND(D4&gt;=1.65,A4&gt;=5.9,B4&gt;=3.05),"virginica",IF(AND(D4&gt;=1.75,C4&gt;=4.85,F4&lt;0.9,B4&lt;3.05),"virginica",IF(AND(C4&lt;2.2,B4&lt;2.95,C4&lt;4.85,F4&lt;0.9,B4&lt;3.05),"setosa",IF(AND(C4&gt;=2.2,B4&lt;2.95,C4&lt;4.85,F4&lt;0.9,B4&lt;3.05),"versicolor",IF(AND(C4&lt;2.8,B4&gt;=2.95,C4&lt;4.85,F4&lt;0.9,B4&lt;3.05),"setosa",IF(AND(C4&gt;=2.8,B4&gt;=2.95,C4&lt;4.85,F4&lt;0.9,B4&lt;3.05),"versicolor",IF(AND(G4&lt;13.879,D4&lt;1.75,C4&gt;=4.85,F4&lt;0.9,B4&lt;3.05),"virginica",IF(AND(G4&gt;=13.879,D4&lt;1.75,C4&gt;=4.85,F4&lt;0.9,B4&lt;3.05),"versicolor","shouldnthappen")))))))))))</f>
        <v>virginica</v>
      </c>
      <c r="AT4" s="1" t="str">
        <f aca="false">IF(AND(D4&lt;0.75),"setosa",IF(AND(D4&gt;=1.75,D4&gt;=0.75),"virginica",IF(AND(D4&lt;1.45,G4&lt;7.37,D4&lt;1.75,D4&gt;=0.75),"versicolor",IF(AND(D4&gt;=1.45,G4&lt;7.37,D4&lt;1.75,D4&gt;=0.75),"virginica",IF(AND(C4&lt;5.45,G4&gt;=7.37,D4&lt;1.75,D4&gt;=0.75),"versicolor",IF(AND(C4&gt;=5.45,G4&gt;=7.37,D4&lt;1.75,D4&gt;=0.75),"virginica","shouldnthappen"))))))</f>
        <v>versicolor</v>
      </c>
      <c r="AU4" s="1" t="str">
        <f aca="false">IF(AND(D4&lt;0.7),"setosa",IF(AND(D4&gt;=1.7,A4&gt;=6.15,D4&gt;=0.7),"virginica",IF(AND(B4&gt;=2.55,C4&lt;4.75,A4&lt;6.15,D4&gt;=0.7),"versicolor",IF(AND(D4&gt;=1.7,C4&gt;=4.75,A4&lt;6.15,D4&gt;=0.7),"virginica",IF(AND(C4&lt;5.25,D4&lt;1.7,A4&gt;=6.15,D4&gt;=0.7),"versicolor",IF(AND(C4&gt;=5.25,D4&lt;1.7,A4&gt;=6.15,D4&gt;=0.7),"virginica",IF(AND(C4&lt;4.25,B4&lt;2.55,C4&lt;4.75,A4&lt;6.15,D4&gt;=0.7),"versicolor",IF(AND(C4&gt;=4.25,B4&lt;2.55,C4&lt;4.75,A4&lt;6.15,D4&gt;=0.7),"virginica",IF(AND(B4&lt;2.65,D4&lt;1.7,C4&gt;=4.75,A4&lt;6.15,D4&gt;=0.7),"virginica",IF(AND(B4&gt;=2.65,D4&lt;1.7,C4&gt;=4.75,A4&lt;6.15,D4&gt;=0.7),"versicolor","shouldnthappen"))))))))))</f>
        <v>versicolor</v>
      </c>
      <c r="AV4" s="1" t="str">
        <f aca="false">IF(AND(D4&lt;0.75),"setosa",IF(AND(F4&gt;=0.899,D4&gt;=0.75),"virginica",IF(AND(D4&lt;1.65,A4&lt;6.05,F4&lt;0.899,D4&gt;=0.75),"versicolor",IF(AND(D4&gt;=1.65,A4&lt;6.05,F4&lt;0.899,D4&gt;=0.75),"virginica",IF(AND(C4&gt;=5.05,A4&gt;=6.05,F4&lt;0.899,D4&gt;=0.75),"virginica",IF(AND(G4&gt;=13.757,C4&lt;5.05,A4&gt;=6.05,F4&lt;0.899,D4&gt;=0.75),"versicolor",IF(AND(D4&lt;1.6,G4&lt;13.757,C4&lt;5.05,A4&gt;=6.05,F4&lt;0.899,D4&gt;=0.75),"versicolor",IF(AND(D4&gt;=1.6,G4&lt;13.757,C4&lt;5.05,A4&gt;=6.05,F4&lt;0.899,D4&gt;=0.75),"virginica","shouldnthappen"))))))))</f>
        <v>virginica</v>
      </c>
      <c r="AW4" s="1" t="str">
        <f aca="false">IF(AND(F4&lt;0.117,A4&gt;=5.55),"virginica",IF(AND(A4&gt;=5.2,G4&lt;6.086,A4&lt;5.55),"versicolor",IF(AND(D4&lt;0.7,G4&gt;=6.086,A4&lt;5.55),"setosa",IF(AND(D4&gt;=0.7,G4&gt;=6.086,A4&lt;5.55),"versicolor",IF(AND(A4&lt;4.75,A4&lt;5.2,G4&lt;6.086,A4&lt;5.55),"setosa",IF(AND(A4&gt;=4.75,A4&lt;5.2,G4&lt;6.086,A4&lt;5.55),"virginica",IF(AND(D4&gt;=1.65,C4&lt;4.95,F4&gt;=0.117,A4&gt;=5.55),"virginica",IF(AND(D4&gt;=1.75,C4&gt;=4.95,F4&gt;=0.117,A4&gt;=5.55),"virginica",IF(AND(C4&lt;2.6,D4&lt;1.65,C4&lt;4.95,F4&gt;=0.117,A4&gt;=5.55),"setosa",IF(AND(C4&gt;=2.6,D4&lt;1.65,C4&lt;4.95,F4&gt;=0.117,A4&gt;=5.55),"versicolor",IF(AND(D4&lt;1.55,D4&lt;1.75,C4&gt;=4.95,F4&gt;=0.117,A4&gt;=5.55),"virginica",IF(AND(A4&lt;6.95,D4&gt;=1.55,D4&lt;1.75,C4&gt;=4.95,F4&gt;=0.117,A4&gt;=5.55),"versicolor",IF(AND(A4&gt;=6.95,D4&gt;=1.55,D4&lt;1.75,C4&gt;=4.95,F4&gt;=0.117,A4&gt;=5.55),"virginica","shouldnthappen")))))))))))))</f>
        <v>versicolor</v>
      </c>
      <c r="AX4" s="1" t="str">
        <f aca="false">IF(AND(D4&lt;0.75),"setosa",IF(AND(F4&lt;0.138,D4&gt;=0.75),"virginica",IF(AND(C4&lt;4.45,A4&lt;6.15,F4&gt;=0.138,D4&gt;=0.75),"versicolor",IF(AND(C4&gt;=5.05,A4&gt;=6.15,F4&gt;=0.138,D4&gt;=0.75),"virginica",IF(AND(B4&lt;2.65,C4&gt;=4.45,A4&lt;6.15,F4&gt;=0.138,D4&gt;=0.75),"virginica",IF(AND(A4&gt;=6.35,C4&lt;5.05,A4&gt;=6.15,F4&gt;=0.138,D4&gt;=0.75),"versicolor",IF(AND(A4&lt;5.65,B4&gt;=2.65,C4&gt;=4.45,A4&lt;6.15,F4&gt;=0.138,D4&gt;=0.75),"virginica",IF(AND(D4&lt;1.75,A4&lt;6.35,C4&lt;5.05,A4&gt;=6.15,F4&gt;=0.138,D4&gt;=0.75),"versicolor",IF(AND(D4&gt;=1.75,A4&lt;6.35,C4&lt;5.05,A4&gt;=6.15,F4&gt;=0.138,D4&gt;=0.75),"virginica",IF(AND(D4&lt;1.7,A4&gt;=5.65,B4&gt;=2.65,C4&gt;=4.45,A4&lt;6.15,F4&gt;=0.138,D4&gt;=0.75),"versicolor",IF(AND(D4&gt;=1.7,A4&gt;=5.65,B4&gt;=2.65,C4&gt;=4.45,A4&lt;6.15,F4&gt;=0.138,D4&gt;=0.75),"virginica","shouldnthappen")))))))))))</f>
        <v>versicolor</v>
      </c>
      <c r="AY4" s="1" t="str">
        <f aca="false">IF(AND(D4&lt;0.75,A4&lt;5.55),"setosa",IF(AND(A4&lt;4.95,D4&gt;=0.75,A4&lt;5.55),"virginica",IF(AND(A4&gt;=4.95,D4&gt;=0.75,A4&lt;5.55),"versicolor",IF(AND(C4&lt;2.6,C4&lt;4.85,A4&gt;=5.55),"setosa",IF(AND(C4&gt;=2.6,C4&lt;4.85,A4&gt;=5.55),"versicolor",IF(AND(D4&gt;=1.75,C4&gt;=4.85,A4&gt;=5.55),"virginica",IF(AND(F4&lt;0.405,D4&lt;1.75,C4&gt;=4.85,A4&gt;=5.55),"versicolor",IF(AND(B4&lt;3.05,F4&gt;=0.405,D4&lt;1.75,C4&gt;=4.85,A4&gt;=5.55),"virginica",IF(AND(B4&gt;=3.05,F4&gt;=0.405,D4&lt;1.75,C4&gt;=4.85,A4&gt;=5.55),"versicolor","shouldnthappen")))))))))</f>
        <v>virginica</v>
      </c>
      <c r="AZ4" s="1" t="str">
        <f aca="false">IF(AND(D4&lt;0.75),"setosa",IF(AND(F4&lt;0.9,C4&lt;4.95,D4&gt;=0.75),"versicolor",IF(AND(F4&gt;=0.9,C4&lt;4.95,D4&gt;=0.75),"virginica",IF(AND(D4&gt;=1.7,C4&gt;=4.95,D4&gt;=0.75),"virginica",IF(AND(F4&lt;0.405,D4&lt;1.7,C4&gt;=4.95,D4&gt;=0.75),"versicolor",IF(AND(F4&gt;=0.405,D4&lt;1.7,C4&gt;=4.95,D4&gt;=0.75),"virginica","shouldnthappen"))))))</f>
        <v>virginica</v>
      </c>
      <c r="BA4" s="1" t="str">
        <f aca="false">IF(AND(D4&lt;0.75),"setosa",IF(AND(D4&gt;=1.7,C4&gt;=5.05,D4&gt;=0.75),"virginica",IF(AND(D4&lt;1.45,D4&lt;1.6,C4&lt;5.05,D4&gt;=0.75),"versicolor",IF(AND(A4&lt;5.8,D4&gt;=1.6,C4&lt;5.05,D4&gt;=0.75),"virginica",IF(AND(A4&gt;=5.8,D4&gt;=1.6,C4&lt;5.05,D4&gt;=0.75),"versicolor",IF(AND(F4&lt;0.417,D4&lt;1.7,C4&gt;=5.05,D4&gt;=0.75),"versicolor",IF(AND(F4&gt;=0.417,D4&lt;1.7,C4&gt;=5.05,D4&gt;=0.75),"virginica",IF(AND(A4&lt;5.95,D4&gt;=1.45,D4&lt;1.6,C4&lt;5.05,D4&gt;=0.75),"versicolor",IF(AND(G4&lt;10.618,A4&gt;=5.95,D4&gt;=1.45,D4&lt;1.6,C4&lt;5.05,D4&gt;=0.75),"virginica",IF(AND(G4&gt;=10.618,A4&gt;=5.95,D4&gt;=1.45,D4&lt;1.6,C4&lt;5.05,D4&gt;=0.75),"versicolor","shouldnthappen"))))))))))</f>
        <v>versicolor</v>
      </c>
      <c r="BB4" s="1" t="str">
        <f aca="false">IF(AND(C4&lt;2.6),"setosa",IF(AND(D4&gt;=1.75,C4&gt;=2.6),"virginica",IF(AND(C4&gt;=5.45,D4&lt;1.75,C4&gt;=2.6),"virginica",IF(AND(F4&gt;=0.259,C4&lt;5.45,D4&lt;1.75,C4&gt;=2.6),"versicolor",IF(AND(C4&lt;5.05,F4&lt;0.259,C4&lt;5.45,D4&lt;1.75,C4&gt;=2.6),"versicolor",IF(AND(C4&gt;=5.05,F4&lt;0.259,C4&lt;5.45,D4&lt;1.75,C4&gt;=2.6),"virginica","shouldnthappen"))))))</f>
        <v>versicolor</v>
      </c>
      <c r="BC4" s="1" t="str">
        <f aca="false">IF(AND(A4&lt;4.95,B4&lt;2.7,A4&lt;5.55),"virginica",IF(AND(A4&gt;=4.95,B4&lt;2.7,A4&lt;5.55),"versicolor",IF(AND(C4&lt;3.2,B4&gt;=2.7,A4&lt;5.55),"setosa",IF(AND(C4&gt;=3.2,B4&gt;=2.7,A4&lt;5.55),"versicolor",IF(AND(F4&gt;=0.85,A4&lt;6.15,A4&gt;=5.55),"virginica",IF(AND(D4&lt;1.45,A4&gt;=6.15,A4&gt;=5.55),"versicolor",IF(AND(C4&lt;4.8,F4&lt;0.85,A4&lt;6.15,A4&gt;=5.55),"versicolor",IF(AND(D4&gt;=1.7,D4&gt;=1.45,A4&gt;=6.15,A4&gt;=5.55),"virginica",IF(AND(G4&lt;9.333,C4&gt;=4.8,F4&lt;0.85,A4&lt;6.15,A4&gt;=5.55),"versicolor",IF(AND(G4&gt;=9.333,C4&gt;=4.8,F4&lt;0.85,A4&lt;6.15,A4&gt;=5.55),"virginica",IF(AND(C4&lt;4.9,D4&lt;1.7,D4&gt;=1.45,A4&gt;=6.15,A4&gt;=5.55),"versicolor",IF(AND(C4&gt;=4.9,D4&lt;1.7,D4&gt;=1.45,A4&gt;=6.15,A4&gt;=5.55),"virginica","shouldnthappen"))))))))))))</f>
        <v>virginica</v>
      </c>
      <c r="BD4" s="1" t="str">
        <f aca="false">IF(AND(C4&lt;2.35),"setosa",IF(AND(C4&lt;4.75,B4&lt;2.55,C4&gt;=2.35),"versicolor",IF(AND(C4&gt;=4.75,B4&lt;2.55,C4&gt;=2.35),"virginica",IF(AND(C4&lt;4.75,B4&gt;=2.55,C4&gt;=2.35),"versicolor",IF(AND(D4&gt;=1.75,C4&gt;=4.75,B4&gt;=2.55,C4&gt;=2.35),"virginica",IF(AND(A4&gt;=6.5,D4&lt;1.75,C4&gt;=4.75,B4&gt;=2.55,C4&gt;=2.35),"versicolor",IF(AND(A4&lt;6.05,A4&lt;6.5,D4&lt;1.75,C4&gt;=4.75,B4&gt;=2.55,C4&gt;=2.35),"versicolor",IF(AND(A4&gt;=6.05,A4&lt;6.5,D4&lt;1.75,C4&gt;=4.75,B4&gt;=2.55,C4&gt;=2.35),"virginica","shouldnthappen"))))))))</f>
        <v>virginica</v>
      </c>
      <c r="BE4" s="1" t="str">
        <f aca="false">IF(AND(C4&lt;2.5),"setosa",IF(AND(D4&lt;1.65,C4&lt;4.75,C4&gt;=2.5),"versicolor",IF(AND(D4&gt;=1.65,C4&lt;4.75,C4&gt;=2.5),"virginica",IF(AND(D4&gt;=1.75,C4&gt;=4.75,C4&gt;=2.5),"virginica",IF(AND(C4&lt;4.95,D4&lt;1.75,C4&gt;=4.75,C4&gt;=2.5),"versicolor",IF(AND(A4&lt;6.5,C4&gt;=4.95,D4&lt;1.75,C4&gt;=4.75,C4&gt;=2.5),"virginica",IF(AND(A4&gt;=6.5,C4&gt;=4.95,D4&lt;1.75,C4&gt;=4.75,C4&gt;=2.5),"versicolor","shouldnthappen")))))))</f>
        <v>versicolor</v>
      </c>
      <c r="BF4" s="1" t="str">
        <f aca="false">IF(AND(G4&gt;=15.244),"virginica",IF(AND(C4&lt;3.2,B4&gt;=3.15,G4&lt;15.244),"setosa",IF(AND(A4&gt;=4.95,C4&lt;4.7,B4&lt;3.15,G4&lt;15.244),"versicolor",IF(AND(C4&gt;=5.15,C4&gt;=4.7,B4&lt;3.15,G4&lt;15.244),"virginica",IF(AND(A4&gt;=6.45,C4&gt;=3.2,B4&gt;=3.15,G4&lt;15.244),"virginica",IF(AND(D4&lt;0.95,A4&lt;4.95,C4&lt;4.7,B4&lt;3.15,G4&lt;15.244),"setosa",IF(AND(D4&gt;=0.95,A4&lt;4.95,C4&lt;4.7,B4&lt;3.15,G4&lt;15.244),"virginica",IF(AND(F4&lt;0.816,A4&lt;6.45,C4&gt;=3.2,B4&gt;=3.15,G4&lt;15.244),"virginica",IF(AND(F4&gt;=0.816,A4&lt;6.45,C4&gt;=3.2,B4&gt;=3.15,G4&lt;15.244),"versicolor",IF(AND(A4&gt;=6.5,B4&lt;3.05,C4&lt;5.15,C4&gt;=4.7,B4&lt;3.15,G4&lt;15.244),"versicolor",IF(AND(G4&lt;11.093,B4&gt;=3.05,C4&lt;5.15,C4&gt;=4.7,B4&lt;3.15,G4&lt;15.244),"virginica",IF(AND(G4&gt;=11.093,B4&gt;=3.05,C4&lt;5.15,C4&gt;=4.7,B4&lt;3.15,G4&lt;15.244),"versicolor",IF(AND(D4&gt;=1.7,A4&lt;6.5,B4&lt;3.05,C4&lt;5.15,C4&gt;=4.7,B4&lt;3.15,G4&lt;15.244),"virginica",IF(AND(G4&lt;7.498,D4&lt;1.7,A4&lt;6.5,B4&lt;3.05,C4&lt;5.15,C4&gt;=4.7,B4&lt;3.15,G4&lt;15.244),"virginica",IF(AND(G4&gt;=7.498,D4&lt;1.7,A4&lt;6.5,B4&lt;3.05,C4&lt;5.15,C4&gt;=4.7,B4&lt;3.15,G4&lt;15.244),"versicolor","shouldnthappen")))))))))))))))</f>
        <v>versicolor</v>
      </c>
      <c r="BG4" s="1" t="str">
        <f aca="false">IF(AND(B4&gt;=3.35,C4&lt;4.85),"setosa",IF(AND(D4&gt;=1.75,C4&gt;=4.85),"virginica",IF(AND(D4&lt;0.75,B4&lt;3.35,C4&lt;4.85),"setosa",IF(AND(G4&gt;=13.879,D4&lt;1.75,C4&gt;=4.85),"versicolor",IF(AND(F4&gt;=0.9,D4&gt;=0.75,B4&lt;3.35,C4&lt;4.85),"virginica",IF(AND(F4&gt;=0.405,G4&lt;13.879,D4&lt;1.75,C4&gt;=4.85),"virginica",IF(AND(B4&gt;=2.55,F4&lt;0.9,D4&gt;=0.75,B4&lt;3.35,C4&lt;4.85),"versicolor",IF(AND(G4&lt;7.498,F4&lt;0.405,G4&lt;13.879,D4&lt;1.75,C4&gt;=4.85),"virginica",IF(AND(G4&gt;=7.498,F4&lt;0.405,G4&lt;13.879,D4&lt;1.75,C4&gt;=4.85),"versicolor",IF(AND(G4&lt;5.656,B4&lt;2.55,F4&lt;0.9,D4&gt;=0.75,B4&lt;3.35,C4&lt;4.85),"virginica",IF(AND(G4&gt;=5.656,B4&lt;2.55,F4&lt;0.9,D4&gt;=0.75,B4&lt;3.35,C4&lt;4.85),"versicolor","shouldnthappen")))))))))))</f>
        <v>virginica</v>
      </c>
      <c r="BH4" s="1" t="str">
        <f aca="false">IF(AND(D4&lt;0.7),"setosa",IF(AND(D4&gt;=1.65,A4&lt;6.65,D4&gt;=0.7),"virginica",IF(AND(D4&lt;1.55,A4&gt;=6.65,D4&gt;=0.7),"versicolor",IF(AND(D4&gt;=1.55,A4&gt;=6.65,D4&gt;=0.7),"virginica",IF(AND(F4&gt;=0.529,D4&lt;1.65,A4&lt;6.65,D4&gt;=0.7),"versicolor",IF(AND(C4&gt;=5.35,F4&lt;0.529,D4&lt;1.65,A4&lt;6.65,D4&gt;=0.7),"virginica",IF(AND(G4&gt;=7.411,C4&lt;5.35,F4&lt;0.529,D4&lt;1.65,A4&lt;6.65,D4&gt;=0.7),"versicolor",IF(AND(G4&lt;6.927,G4&lt;7.411,C4&lt;5.35,F4&lt;0.529,D4&lt;1.65,A4&lt;6.65,D4&gt;=0.7),"versicolor",IF(AND(G4&gt;=6.927,G4&lt;7.411,C4&lt;5.35,F4&lt;0.529,D4&lt;1.65,A4&lt;6.65,D4&gt;=0.7),"virginica","shouldnthappen")))))))))</f>
        <v>versicolor</v>
      </c>
      <c r="BI4" s="1" t="str">
        <f aca="false">IF(AND(D4&gt;=1.7),"virginica",IF(AND(D4&lt;0.7,D4&lt;1.7),"setosa",IF(AND(D4&lt;1.45,G4&lt;7.37,D4&gt;=0.7,D4&lt;1.7),"versicolor",IF(AND(D4&gt;=1.45,G4&lt;7.37,D4&gt;=0.7,D4&lt;1.7),"virginica",IF(AND(B4&gt;=2.65,G4&gt;=7.37,D4&gt;=0.7,D4&lt;1.7),"versicolor",IF(AND(C4&lt;5.05,B4&lt;2.65,G4&gt;=7.37,D4&gt;=0.7,D4&lt;1.7),"versicolor",IF(AND(C4&gt;=5.05,B4&lt;2.65,G4&gt;=7.37,D4&gt;=0.7,D4&lt;1.7),"virginica","shouldnthappen")))))))</f>
        <v>versicolor</v>
      </c>
    </row>
    <row r="5" customFormat="false" ht="13.8" hidden="false" customHeight="false" outlineLevel="0" collapsed="false">
      <c r="A5" s="1" t="n">
        <v>6.7</v>
      </c>
      <c r="B5" s="1" t="n">
        <v>3</v>
      </c>
      <c r="C5" s="1" t="n">
        <v>5</v>
      </c>
      <c r="D5" s="1" t="n">
        <v>1.7</v>
      </c>
      <c r="E5" s="1" t="s">
        <v>92</v>
      </c>
      <c r="F5" s="1" t="n">
        <v>0.159177800640464</v>
      </c>
      <c r="G5" s="1" t="n">
        <v>14.0445256613195</v>
      </c>
      <c r="H5" s="11" t="str">
        <f aca="false">E5</f>
        <v>versicolor</v>
      </c>
      <c r="I5" s="1" t="str">
        <f aca="false">INDEX(L5:BI5, MODE(MATCH(L5:BI5, L5:BI5, 0 )))</f>
        <v>versicolor</v>
      </c>
      <c r="J5" s="12" t="n">
        <f aca="false">COUNTIF(L5:BI5, H5) / COUNTA(L5:BI5)</f>
        <v>0.6</v>
      </c>
      <c r="K5" s="13" t="n">
        <f aca="false">I5=H5</f>
        <v>1</v>
      </c>
      <c r="L5" s="1" t="str">
        <f aca="false">IF(AND(C5&lt;3.65,B5&gt;=3.35),"setosa",IF(AND(C5&gt;=3.65,B5&gt;=3.35),"virginica",IF(AND(C5&lt;2.35,C5&lt;4.85,B5&lt;3.35),"setosa",IF(AND(F5&gt;=0.899,C5&gt;=2.35,C5&lt;4.85,B5&lt;3.35),"virginica",IF(AND(G5&gt;=8.268,B5&lt;2.75,C5&gt;=4.85,B5&lt;3.35),"virginica",IF(AND(D5&lt;1.55,B5&gt;=2.75,C5&gt;=4.85,B5&lt;3.35),"versicolor",IF(AND(D5&gt;=1.55,B5&gt;=2.75,C5&gt;=4.85,B5&lt;3.35),"virginica",IF(AND(G5&lt;6.537,F5&lt;0.899,C5&gt;=2.35,C5&lt;4.85,B5&lt;3.35),"virginica",IF(AND(G5&gt;=6.537,F5&lt;0.899,C5&gt;=2.35,C5&lt;4.85,B5&lt;3.35),"versicolor",IF(AND(G5&lt;6.878,G5&lt;8.268,B5&lt;2.75,C5&gt;=4.85,B5&lt;3.35),"virginica",IF(AND(G5&gt;=6.878,G5&lt;8.268,B5&lt;2.75,C5&gt;=4.85,B5&lt;3.35),"versicolor","shouldnthappen")))))))))))</f>
        <v>virginica</v>
      </c>
      <c r="M5" s="1" t="str">
        <f aca="false">IF(AND(C5&lt;2.6),"setosa",IF(AND(D5&gt;=1.75,C5&gt;=2.6),"virginica",IF(AND(G5&lt;6.094,D5&lt;1.75,C5&gt;=2.6),"virginica",IF(AND(D5&lt;1.35,G5&gt;=6.094,D5&lt;1.75,C5&gt;=2.6),"versicolor",IF(AND(C5&lt;5.05,D5&gt;=1.35,G5&gt;=6.094,D5&lt;1.75,C5&gt;=2.6),"versicolor",IF(AND(C5&gt;=5.05,D5&gt;=1.35,G5&gt;=6.094,D5&lt;1.75,C5&gt;=2.6),"virginica","shouldnthappen"))))))</f>
        <v>versicolor</v>
      </c>
      <c r="N5" s="1" t="str">
        <f aca="false">IF(AND(A5&lt;6.6,B5&gt;=3.45),"setosa",IF(AND(A5&gt;=6.6,B5&gt;=3.45),"virginica",IF(AND(D5&lt;0.7,C5&lt;4.75,B5&lt;3.45),"setosa",IF(AND(D5&gt;=0.7,C5&lt;4.75,B5&lt;3.45),"versicolor",IF(AND(C5&gt;=5.15,C5&gt;=4.75,B5&lt;3.45),"virginica",IF(AND(D5&gt;=1.7,A5&lt;6.5,C5&lt;5.15,C5&gt;=4.75,B5&lt;3.45),"virginica",IF(AND(C5&lt;5.05,A5&gt;=6.5,C5&lt;5.15,C5&gt;=4.75,B5&lt;3.45),"versicolor",IF(AND(C5&gt;=5.05,A5&gt;=6.5,C5&lt;5.15,C5&gt;=4.75,B5&lt;3.45),"virginica",IF(AND(G5&lt;7.498,D5&lt;1.7,A5&lt;6.5,C5&lt;5.15,C5&gt;=4.75,B5&lt;3.45),"virginica",IF(AND(G5&gt;=7.498,D5&lt;1.7,A5&lt;6.5,C5&lt;5.15,C5&gt;=4.75,B5&lt;3.45),"versicolor","shouldnthappen"))))))))))</f>
        <v>versicolor</v>
      </c>
      <c r="O5" s="1" t="str">
        <f aca="false">IF(AND(D5&lt;0.75),"setosa",IF(AND(C5&lt;4.75,C5&lt;4.85,D5&gt;=0.75),"versicolor",IF(AND(A5&gt;=6.05,C5&gt;=4.85,D5&gt;=0.75),"virginica",IF(AND(D5&lt;1.6,C5&gt;=4.75,C5&lt;4.85,D5&gt;=0.75),"versicolor",IF(AND(D5&gt;=1.6,C5&gt;=4.75,C5&lt;4.85,D5&gt;=0.75),"virginica",IF(AND(A5&lt;5.9,A5&lt;6.05,C5&gt;=4.85,D5&gt;=0.75),"virginica",IF(AND(A5&gt;=5.9,A5&lt;6.05,C5&gt;=4.85,D5&gt;=0.75),"versicolor","shouldnthappen")))))))</f>
        <v>virginica</v>
      </c>
      <c r="P5" s="1" t="str">
        <f aca="false">IF(AND(D5&lt;0.75),"setosa",IF(AND(A5&lt;5.55,D5&gt;=0.75),"versicolor",IF(AND(D5&gt;=1.7,G5&lt;13.158,A5&gt;=5.55,D5&gt;=0.75),"virginica",IF(AND(B5&lt;2.45,D5&lt;1.7,G5&lt;13.158,A5&gt;=5.55,D5&gt;=0.75),"virginica",IF(AND(B5&gt;=2.45,D5&lt;1.7,G5&lt;13.158,A5&gt;=5.55,D5&gt;=0.75),"versicolor",IF(AND(B5&gt;=3.05,G5&lt;15.551,G5&gt;=13.158,A5&gt;=5.55,D5&gt;=0.75),"versicolor",IF(AND(B5&lt;2.9,G5&gt;=15.551,G5&gt;=13.158,A5&gt;=5.55,D5&gt;=0.75),"versicolor",IF(AND(B5&gt;=2.9,G5&gt;=15.551,G5&gt;=13.158,A5&gt;=5.55,D5&gt;=0.75),"virginica",IF(AND(D5&lt;1.3,G5&lt;14.221,B5&lt;3.05,G5&lt;15.551,G5&gt;=13.158,A5&gt;=5.55,D5&gt;=0.75),"versicolor",IF(AND(D5&gt;=1.3,G5&lt;14.221,B5&lt;3.05,G5&lt;15.551,G5&gt;=13.158,A5&gt;=5.55,D5&gt;=0.75),"virginica",IF(AND(C5&lt;4.9,G5&gt;=14.221,B5&lt;3.05,G5&lt;15.551,G5&gt;=13.158,A5&gt;=5.55,D5&gt;=0.75),"versicolor",IF(AND(C5&gt;=4.9,G5&gt;=14.221,B5&lt;3.05,G5&lt;15.551,G5&gt;=13.158,A5&gt;=5.55,D5&gt;=0.75),"virginica","shouldnthappen"))))))))))))</f>
        <v>virginica</v>
      </c>
      <c r="Q5" s="1" t="str">
        <f aca="false">IF(AND(C5&lt;2.6),"setosa",IF(AND(A5&gt;=4.95,C5&lt;4.75,C5&gt;=2.6),"versicolor",IF(AND(D5&gt;=1.75,C5&gt;=4.75,C5&gt;=2.6),"virginica",IF(AND(B5&lt;2.45,A5&lt;4.95,C5&lt;4.75,C5&gt;=2.6),"versicolor",IF(AND(B5&gt;=2.45,A5&lt;4.95,C5&lt;4.75,C5&gt;=2.6),"virginica",IF(AND(G5&lt;7.498,D5&lt;1.75,C5&gt;=4.75,C5&gt;=2.6),"virginica",IF(AND(F5&lt;0.417,G5&gt;=7.498,D5&lt;1.75,C5&gt;=4.75,C5&gt;=2.6),"versicolor",IF(AND(F5&lt;0.442,F5&gt;=0.417,G5&gt;=7.498,D5&lt;1.75,C5&gt;=4.75,C5&gt;=2.6),"virginica",IF(AND(F5&gt;=0.442,F5&gt;=0.417,G5&gt;=7.498,D5&lt;1.75,C5&gt;=4.75,C5&gt;=2.6),"versicolor","shouldnthappen")))))))))</f>
        <v>versicolor</v>
      </c>
      <c r="R5" s="1" t="str">
        <f aca="false">IF(AND(D5&lt;0.75),"setosa",IF(AND(D5&lt;1.75,A5&gt;=6.25,D5&gt;=0.75),"versicolor",IF(AND(D5&gt;=1.75,A5&gt;=6.25,D5&gt;=0.75),"virginica",IF(AND(D5&lt;1.6,C5&lt;4.75,A5&lt;6.25,D5&gt;=0.75),"versicolor",IF(AND(D5&gt;=1.6,C5&lt;4.75,A5&lt;6.25,D5&gt;=0.75),"virginica",IF(AND(G5&lt;6.998,C5&gt;=4.75,A5&lt;6.25,D5&gt;=0.75),"virginica",IF(AND(A5&lt;6.05,G5&gt;=6.998,C5&gt;=4.75,A5&lt;6.25,D5&gt;=0.75),"versicolor",IF(AND(A5&gt;=6.05,G5&gt;=6.998,C5&gt;=4.75,A5&lt;6.25,D5&gt;=0.75),"virginica","shouldnthappen"))))))))</f>
        <v>versicolor</v>
      </c>
      <c r="S5" s="1" t="str">
        <f aca="false">IF(AND(B5&gt;=3.05,A5&lt;5.45),"setosa",IF(AND(C5&lt;2.2,B5&lt;3.05,A5&lt;5.45),"setosa",IF(AND(C5&gt;=2.2,B5&lt;3.05,A5&lt;5.45),"versicolor",IF(AND(B5&lt;3.7,C5&lt;4.8,A5&gt;=5.45),"versicolor",IF(AND(B5&gt;=3.7,C5&lt;4.8,A5&gt;=5.45),"setosa",IF(AND(G5&lt;13.757,C5&lt;5.05,C5&gt;=4.8,A5&gt;=5.45),"virginica",IF(AND(G5&gt;=13.757,C5&lt;5.05,C5&gt;=4.8,A5&gt;=5.45),"versicolor",IF(AND(C5&gt;=5.15,C5&gt;=5.05,C5&gt;=4.8,A5&gt;=5.45),"virginica",IF(AND(A5&lt;5.95,C5&lt;5.15,C5&gt;=5.05,C5&gt;=4.8,A5&gt;=5.45),"virginica",IF(AND(D5&gt;=1.8,A5&gt;=5.95,C5&lt;5.15,C5&gt;=5.05,C5&gt;=4.8,A5&gt;=5.45),"virginica",IF(AND(B5&lt;2.75,D5&lt;1.8,A5&gt;=5.95,C5&lt;5.15,C5&gt;=5.05,C5&gt;=4.8,A5&gt;=5.45),"versicolor",IF(AND(B5&gt;=2.75,D5&lt;1.8,A5&gt;=5.95,C5&lt;5.15,C5&gt;=5.05,C5&gt;=4.8,A5&gt;=5.45),"virginica","shouldnthappen"))))))))))))</f>
        <v>versicolor</v>
      </c>
      <c r="T5" s="1" t="str">
        <f aca="false">IF(AND(C5&lt;2.6),"setosa",IF(AND(D5&lt;1.65,C5&lt;4.75,C5&gt;=2.6),"versicolor",IF(AND(D5&gt;=1.65,C5&lt;4.75,C5&gt;=2.6),"virginica",IF(AND(G5&gt;=8.494,A5&lt;6.6,C5&gt;=4.75,C5&gt;=2.6),"virginica",IF(AND(C5&lt;5.2,A5&gt;=6.6,C5&gt;=4.75,C5&gt;=2.6),"versicolor",IF(AND(C5&gt;=5.2,A5&gt;=6.6,C5&gt;=4.75,C5&gt;=2.6),"virginica",IF(AND(A5&lt;5.95,G5&lt;8.494,A5&lt;6.6,C5&gt;=4.75,C5&gt;=2.6),"virginica",IF(AND(A5&gt;=5.95,G5&lt;8.494,A5&lt;6.6,C5&gt;=4.75,C5&gt;=2.6),"versicolor","shouldnthappen"))))))))</f>
        <v>versicolor</v>
      </c>
      <c r="U5" s="1" t="str">
        <f aca="false">IF(AND(C5&lt;3.65,B5&gt;=3.35),"setosa",IF(AND(C5&gt;=3.65,B5&gt;=3.35),"virginica",IF(AND(C5&lt;2.35,A5&lt;6.25,B5&lt;3.35),"setosa",IF(AND(C5&lt;4.85,A5&gt;=6.25,B5&lt;3.35),"versicolor",IF(AND(G5&gt;=15.426,C5&gt;=2.35,A5&lt;6.25,B5&lt;3.35),"virginica",IF(AND(D5&gt;=1.55,C5&gt;=4.85,A5&gt;=6.25,B5&lt;3.35),"virginica",IF(AND(D5&lt;1.8,G5&lt;15.426,C5&gt;=2.35,A5&lt;6.25,B5&lt;3.35),"versicolor",IF(AND(D5&gt;=1.8,G5&lt;15.426,C5&gt;=2.35,A5&lt;6.25,B5&lt;3.35),"virginica",IF(AND(B5&lt;2.95,D5&lt;1.55,C5&gt;=4.85,A5&gt;=6.25,B5&lt;3.35),"virginica",IF(AND(B5&gt;=2.95,D5&lt;1.55,C5&gt;=4.85,A5&gt;=6.25,B5&lt;3.35),"versicolor","shouldnthappen"))))))))))</f>
        <v>virginica</v>
      </c>
      <c r="V5" s="1" t="str">
        <f aca="false">IF(AND(C5&lt;2.6),"setosa",IF(AND(C5&gt;=4.85,C5&gt;=2.6),"virginica",IF(AND(F5&gt;=0.9,C5&lt;4.85,C5&gt;=2.6),"virginica",IF(AND(G5&lt;5.656,F5&lt;0.9,C5&lt;4.85,C5&gt;=2.6),"virginica",IF(AND(G5&gt;=5.656,F5&lt;0.9,C5&lt;4.85,C5&gt;=2.6),"versicolor","shouldnthappen")))))</f>
        <v>virginica</v>
      </c>
      <c r="W5" s="1" t="str">
        <f aca="false">IF(AND(D5&gt;=1.75,G5&gt;=13.795),"virginica",IF(AND(D5&gt;=1.5,G5&gt;=12.335,G5&lt;13.795),"virginica",IF(AND(C5&lt;2.45,C5&lt;4.85,G5&lt;12.335,G5&lt;13.795),"setosa",IF(AND(C5&gt;=2.45,C5&lt;4.85,G5&lt;12.335,G5&lt;13.795),"versicolor",IF(AND(D5&gt;=1.7,C5&gt;=4.85,G5&lt;12.335,G5&lt;13.795),"virginica",IF(AND(B5&gt;=3.25,D5&lt;1.5,G5&gt;=12.335,G5&lt;13.795),"setosa",IF(AND(D5&lt;1,F5&lt;0.255,D5&lt;1.75,G5&gt;=13.795),"setosa",IF(AND(D5&gt;=1,F5&lt;0.255,D5&lt;1.75,G5&gt;=13.795),"versicolor",IF(AND(A5&lt;5.4,F5&gt;=0.255,D5&lt;1.75,G5&gt;=13.795),"setosa",IF(AND(A5&gt;=5.4,F5&gt;=0.255,D5&lt;1.75,G5&gt;=13.795),"versicolor",IF(AND(A5&lt;6.15,D5&lt;1.7,C5&gt;=4.85,G5&lt;12.335,G5&lt;13.795),"versicolor",IF(AND(A5&gt;=6.15,D5&lt;1.7,C5&gt;=4.85,G5&lt;12.335,G5&lt;13.795),"virginica",IF(AND(C5&lt;5,B5&lt;3.25,D5&lt;1.5,G5&gt;=12.335,G5&lt;13.795),"versicolor",IF(AND(C5&gt;=5,B5&lt;3.25,D5&lt;1.5,G5&gt;=12.335,G5&lt;13.795),"virginica","shouldnthappen"))))))))))))))</f>
        <v>versicolor</v>
      </c>
      <c r="X5" s="1" t="str">
        <f aca="false">IF(AND(C5&lt;2.5,A5&lt;5.55),"setosa",IF(AND(F5&lt;0.096,A5&gt;=5.55),"virginica",IF(AND(D5&lt;1.6,C5&gt;=2.5,A5&lt;5.55),"versicolor",IF(AND(D5&gt;=1.6,C5&gt;=2.5,A5&lt;5.55),"virginica",IF(AND(F5&gt;=0.156,C5&lt;4.75,F5&gt;=0.096,A5&gt;=5.55),"versicolor",IF(AND(D5&gt;=1.75,C5&gt;=4.75,F5&gt;=0.096,A5&gt;=5.55),"virginica",IF(AND(B5&lt;3.3,F5&lt;0.156,C5&lt;4.75,F5&gt;=0.096,A5&gt;=5.55),"versicolor",IF(AND(B5&gt;=3.3,F5&lt;0.156,C5&lt;4.75,F5&gt;=0.096,A5&gt;=5.55),"setosa",IF(AND(B5&lt;2.45,A5&lt;6.05,D5&lt;1.75,C5&gt;=4.75,F5&gt;=0.096,A5&gt;=5.55),"virginica",IF(AND(B5&gt;=2.45,A5&lt;6.05,D5&lt;1.75,C5&gt;=4.75,F5&gt;=0.096,A5&gt;=5.55),"versicolor",IF(AND(F5&lt;0.205,A5&gt;=6.05,D5&lt;1.75,C5&gt;=4.75,F5&gt;=0.096,A5&gt;=5.55),"versicolor",IF(AND(F5&gt;=0.205,A5&gt;=6.05,D5&lt;1.75,C5&gt;=4.75,F5&gt;=0.096,A5&gt;=5.55),"virginica","shouldnthappen"))))))))))))</f>
        <v>versicolor</v>
      </c>
      <c r="Y5" s="1" t="str">
        <f aca="false">IF(AND(C5&lt;2.35,A5&lt;5.55),"setosa",IF(AND(C5&gt;=5.05,A5&gt;=5.55),"virginica",IF(AND(D5&lt;1.6,C5&gt;=2.35,A5&lt;5.55),"versicolor",IF(AND(D5&gt;=1.6,C5&gt;=2.35,A5&lt;5.55),"virginica",IF(AND(D5&gt;=1.75,C5&lt;5.05,A5&gt;=5.55),"virginica",IF(AND(B5&gt;=3.55,D5&lt;1.75,C5&lt;5.05,A5&gt;=5.55),"setosa",IF(AND(G5&lt;6.3,B5&lt;3.55,D5&lt;1.75,C5&lt;5.05,A5&gt;=5.55),"virginica",IF(AND(G5&gt;=6.3,B5&lt;3.55,D5&lt;1.75,C5&lt;5.05,A5&gt;=5.55),"versicolor","shouldnthappen"))))))))</f>
        <v>versicolor</v>
      </c>
      <c r="Z5" s="1" t="str">
        <f aca="false">IF(AND(D5&lt;0.75),"setosa",IF(AND(B5&gt;=2.55,C5&lt;4.85,D5&gt;=0.75),"versicolor",IF(AND(D5&gt;=1.7,C5&gt;=4.85,D5&gt;=0.75),"virginica",IF(AND(D5&lt;1.6,B5&lt;2.55,C5&lt;4.85,D5&gt;=0.75),"versicolor",IF(AND(D5&gt;=1.6,B5&lt;2.55,C5&lt;4.85,D5&gt;=0.75),"virginica",IF(AND(B5&lt;2.65,D5&lt;1.7,C5&gt;=4.85,D5&gt;=0.75),"virginica",IF(AND(F5&lt;0.325,B5&gt;=2.65,D5&lt;1.7,C5&gt;=4.85,D5&gt;=0.75),"virginica",IF(AND(G5&lt;10.717,F5&gt;=0.325,B5&gt;=2.65,D5&lt;1.7,C5&gt;=4.85,D5&gt;=0.75),"versicolor",IF(AND(G5&gt;=10.717,F5&gt;=0.325,B5&gt;=2.65,D5&lt;1.7,C5&gt;=4.85,D5&gt;=0.75),"virginica","shouldnthappen")))))))))</f>
        <v>virginica</v>
      </c>
      <c r="AA5" s="1" t="str">
        <f aca="false">IF(AND(D5&lt;0.75),"setosa",IF(AND(D5&gt;=1.75,D5&gt;=0.75),"virginica",IF(AND(F5&gt;=0.455,D5&lt;1.75,D5&gt;=0.75),"versicolor",IF(AND(D5&lt;1.45,F5&lt;0.455,D5&lt;1.75,D5&gt;=0.75),"versicolor",IF(AND(F5&lt;0.247,D5&gt;=1.45,F5&lt;0.455,D5&lt;1.75,D5&gt;=0.75),"versicolor",IF(AND(F5&gt;=0.247,D5&gt;=1.45,F5&lt;0.455,D5&lt;1.75,D5&gt;=0.75),"virginica","shouldnthappen"))))))</f>
        <v>versicolor</v>
      </c>
      <c r="AB5" s="1" t="str">
        <f aca="false">IF(AND(F5&gt;=0.221,B5&gt;=3.35),"setosa",IF(AND(A5&lt;5.3,F5&gt;=0.683,B5&lt;3.35),"setosa",IF(AND(A5&lt;6.45,F5&lt;0.221,B5&gt;=3.35),"setosa",IF(AND(A5&gt;=6.45,F5&lt;0.221,B5&gt;=3.35),"virginica",IF(AND(G5&lt;6.3,A5&lt;6.25,F5&lt;0.683,B5&lt;3.35),"virginica",IF(AND(G5&lt;13.795,A5&gt;=6.25,F5&lt;0.683,B5&lt;3.35),"virginica",IF(AND(D5&lt;1.65,A5&gt;=5.3,F5&gt;=0.683,B5&lt;3.35),"versicolor",IF(AND(D5&gt;=1.65,A5&gt;=5.3,F5&gt;=0.683,B5&lt;3.35),"virginica",IF(AND(D5&lt;0.6,G5&gt;=6.3,A5&lt;6.25,F5&lt;0.683,B5&lt;3.35),"setosa",IF(AND(D5&lt;1.7,G5&gt;=13.795,A5&gt;=6.25,F5&lt;0.683,B5&lt;3.35),"versicolor",IF(AND(D5&gt;=1.7,G5&gt;=13.795,A5&gt;=6.25,F5&lt;0.683,B5&lt;3.35),"virginica",IF(AND(C5&gt;=5.35,D5&gt;=0.6,G5&gt;=6.3,A5&lt;6.25,F5&lt;0.683,B5&lt;3.35),"virginica",IF(AND(D5&lt;1.75,C5&lt;5.35,D5&gt;=0.6,G5&gt;=6.3,A5&lt;6.25,F5&lt;0.683,B5&lt;3.35),"versicolor",IF(AND(D5&gt;=1.75,C5&lt;5.35,D5&gt;=0.6,G5&gt;=6.3,A5&lt;6.25,F5&lt;0.683,B5&lt;3.35),"virginica","shouldnthappen"))))))))))))))</f>
        <v>virginica</v>
      </c>
      <c r="AC5" s="1" t="str">
        <f aca="false">IF(AND(B5&gt;=3.3),"setosa",IF(AND(C5&lt;2.45,D5&lt;1.55,B5&lt;3.3),"setosa",IF(AND(F5&gt;=0.211,D5&gt;=1.55,B5&lt;3.3),"virginica",IF(AND(C5&lt;4.9,C5&gt;=2.45,D5&lt;1.55,B5&lt;3.3),"versicolor",IF(AND(C5&gt;=4.9,C5&gt;=2.45,D5&lt;1.55,B5&lt;3.3),"virginica",IF(AND(F5&lt;0.138,F5&lt;0.211,D5&gt;=1.55,B5&lt;3.3),"virginica",IF(AND(F5&gt;=0.138,F5&lt;0.211,D5&gt;=1.55,B5&lt;3.3),"versicolor","shouldnthappen")))))))</f>
        <v>versicolor</v>
      </c>
      <c r="AD5" s="1" t="str">
        <f aca="false">IF(AND(D5&gt;=1.75),"virginica",IF(AND(D5&lt;0.75,D5&lt;1.75),"setosa",IF(AND(D5&lt;1.35,D5&gt;=0.75,D5&lt;1.75),"versicolor",IF(AND(B5&lt;2.6,C5&lt;4.85,D5&gt;=1.35,D5&gt;=0.75,D5&lt;1.75),"virginica",IF(AND(B5&gt;=2.6,C5&lt;4.85,D5&gt;=1.35,D5&gt;=0.75,D5&lt;1.75),"versicolor",IF(AND(A5&lt;6.4,C5&gt;=4.85,D5&gt;=1.35,D5&gt;=0.75,D5&lt;1.75),"virginica",IF(AND(A5&gt;=6.4,C5&gt;=4.85,D5&gt;=1.35,D5&gt;=0.75,D5&lt;1.75),"versicolor","shouldnthappen")))))))</f>
        <v>versicolor</v>
      </c>
      <c r="AE5" s="1" t="str">
        <f aca="false">IF(AND(C5&lt;2.45),"setosa",IF(AND(F5&lt;0.07,C5&gt;=2.45),"virginica",IF(AND(A5&gt;=5,C5&lt;4.75,F5&gt;=0.07,C5&gt;=2.45),"versicolor",IF(AND(F5&lt;0.182,C5&gt;=4.75,F5&gt;=0.07,C5&gt;=2.45),"versicolor",IF(AND(B5&lt;2.45,A5&lt;5,C5&lt;4.75,F5&gt;=0.07,C5&gt;=2.45),"versicolor",IF(AND(B5&gt;=2.45,A5&lt;5,C5&lt;4.75,F5&gt;=0.07,C5&gt;=2.45),"virginica",IF(AND(F5&gt;=0.468,F5&gt;=0.182,C5&gt;=4.75,F5&gt;=0.07,C5&gt;=2.45),"virginica",IF(AND(A5&gt;=6.85,F5&lt;0.468,F5&gt;=0.182,C5&gt;=4.75,F5&gt;=0.07,C5&gt;=2.45),"virginica",IF(AND(B5&lt;2.6,A5&lt;6.85,F5&lt;0.468,F5&gt;=0.182,C5&gt;=4.75,F5&gt;=0.07,C5&gt;=2.45),"virginica",IF(AND(B5&gt;=2.6,A5&lt;6.85,F5&lt;0.468,F5&gt;=0.182,C5&gt;=4.75,F5&gt;=0.07,C5&gt;=2.45),"versicolor","shouldnthappen"))))))))))</f>
        <v>versicolor</v>
      </c>
      <c r="AF5" s="1" t="str">
        <f aca="false">IF(AND(D5&lt;0.75,A5&lt;5.45),"setosa",IF(AND(D5&gt;=1.75,A5&gt;=5.45),"virginica",IF(AND(G5&lt;6.094,D5&gt;=0.75,A5&lt;5.45),"virginica",IF(AND(G5&gt;=6.094,D5&gt;=0.75,A5&lt;5.45),"versicolor",IF(AND(C5&lt;2.75,D5&lt;1.75,A5&gt;=5.45),"setosa",IF(AND(D5&lt;1.45,C5&gt;=2.75,D5&lt;1.75,A5&gt;=5.45),"versicolor",IF(AND(B5&lt;2.75,D5&gt;=1.45,C5&gt;=2.75,D5&lt;1.75,A5&gt;=5.45),"versicolor",IF(AND(C5&lt;5.05,B5&gt;=2.75,D5&gt;=1.45,C5&gt;=2.75,D5&lt;1.75,A5&gt;=5.45),"versicolor",IF(AND(C5&gt;=5.05,B5&gt;=2.75,D5&gt;=1.45,C5&gt;=2.75,D5&lt;1.75,A5&gt;=5.45),"virginica","shouldnthappen")))))))))</f>
        <v>versicolor</v>
      </c>
      <c r="AG5" s="1" t="str">
        <f aca="false">IF(AND(D5&lt;0.65,G5&lt;8.868,A5&lt;5.3),"setosa",IF(AND(C5&lt;2.6,G5&gt;=8.868,A5&lt;5.3),"setosa",IF(AND(C5&gt;=2.6,G5&gt;=8.868,A5&lt;5.3),"versicolor",IF(AND(C5&gt;=4.95,D5&lt;1.55,A5&gt;=5.3),"virginica",IF(AND(G5&lt;13.795,D5&gt;=1.55,A5&gt;=5.3),"virginica",IF(AND(C5&lt;3.75,D5&gt;=0.65,G5&lt;8.868,A5&lt;5.3),"versicolor",IF(AND(C5&gt;=3.75,D5&gt;=0.65,G5&lt;8.868,A5&lt;5.3),"virginica",IF(AND(C5&lt;2.6,C5&lt;4.95,D5&lt;1.55,A5&gt;=5.3),"setosa",IF(AND(C5&gt;=2.6,C5&lt;4.95,D5&lt;1.55,A5&gt;=5.3),"versicolor",IF(AND(C5&lt;4.75,G5&gt;=13.795,D5&gt;=1.55,A5&gt;=5.3),"versicolor",IF(AND(C5&gt;=4.75,G5&gt;=13.795,D5&gt;=1.55,A5&gt;=5.3),"virginica","shouldnthappen")))))))))))</f>
        <v>virginica</v>
      </c>
      <c r="AH5" s="1" t="str">
        <f aca="false">IF(AND(D5&lt;0.75),"setosa",IF(AND(C5&lt;4.75,D5&gt;=0.75),"versicolor",IF(AND(G5&lt;13.757,C5&gt;=4.75,D5&gt;=0.75),"virginica",IF(AND(B5&lt;3.05,G5&gt;=13.757,C5&gt;=4.75,D5&gt;=0.75),"virginica",IF(AND(A5&lt;6.65,B5&gt;=3.05,G5&gt;=13.757,C5&gt;=4.75,D5&gt;=0.75),"virginica",IF(AND(A5&gt;=6.65,B5&gt;=3.05,G5&gt;=13.757,C5&gt;=4.75,D5&gt;=0.75),"versicolor","shouldnthappen"))))))</f>
        <v>virginica</v>
      </c>
      <c r="AI5" s="1" t="str">
        <f aca="false">IF(AND(D5&lt;0.7),"setosa",IF(AND(C5&lt;4.75,D5&gt;=0.7),"versicolor",IF(AND(A5&lt;6.6,F5&lt;0.482,C5&gt;=4.75,D5&gt;=0.7),"virginica",IF(AND(C5&gt;=4.95,F5&gt;=0.482,C5&gt;=4.75,D5&gt;=0.7),"virginica",IF(AND(D5&lt;1.9,A5&gt;=6.6,F5&lt;0.482,C5&gt;=4.75,D5&gt;=0.7),"versicolor",IF(AND(D5&gt;=1.9,A5&gt;=6.6,F5&lt;0.482,C5&gt;=4.75,D5&gt;=0.7),"virginica",IF(AND(F5&gt;=0.766,C5&lt;4.95,F5&gt;=0.482,C5&gt;=4.75,D5&gt;=0.7),"virginica",IF(AND(B5&lt;2.95,F5&lt;0.766,C5&lt;4.95,F5&gt;=0.482,C5&gt;=4.75,D5&gt;=0.7),"virginica",IF(AND(B5&gt;=2.95,F5&lt;0.766,C5&lt;4.95,F5&gt;=0.482,C5&gt;=4.75,D5&gt;=0.7),"versicolor","shouldnthappen")))))))))</f>
        <v>versicolor</v>
      </c>
      <c r="AJ5" s="1" t="str">
        <f aca="false">IF(AND(C5&lt;2.45,C5&lt;4.75),"setosa",IF(AND(D5&gt;=1.65,C5&gt;=4.75),"virginica",IF(AND(A5&lt;4.95,C5&gt;=2.45,C5&lt;4.75),"virginica",IF(AND(A5&gt;=4.95,C5&gt;=2.45,C5&lt;4.75),"versicolor",IF(AND(B5&lt;2.95,D5&lt;1.65,C5&gt;=4.75),"virginica",IF(AND(B5&gt;=2.95,D5&lt;1.65,C5&gt;=4.75),"versicolor","shouldnthappen"))))))</f>
        <v>virginica</v>
      </c>
      <c r="AK5" s="1" t="str">
        <f aca="false">IF(AND(D5&lt;0.75,A5&lt;5.45),"setosa",IF(AND(B5&lt;2.45,D5&gt;=0.75,A5&lt;5.45),"versicolor",IF(AND(A5&gt;=5.55,C5&lt;4.75,A5&gt;=5.45),"versicolor",IF(AND(C5&gt;=5.15,C5&gt;=4.75,A5&gt;=5.45),"virginica",IF(AND(G5&lt;6.094,B5&gt;=2.45,D5&gt;=0.75,A5&lt;5.45),"virginica",IF(AND(G5&gt;=6.094,B5&gt;=2.45,D5&gt;=0.75,A5&lt;5.45),"versicolor",IF(AND(D5&lt;0.6,A5&lt;5.55,C5&lt;4.75,A5&gt;=5.45),"setosa",IF(AND(D5&gt;=0.6,A5&lt;5.55,C5&lt;4.75,A5&gt;=5.45),"versicolor",IF(AND(C5&lt;4.95,C5&lt;5.15,C5&gt;=4.75,A5&gt;=5.45),"virginica",IF(AND(G5&lt;12.627,C5&lt;5.05,C5&gt;=4.95,C5&lt;5.15,C5&gt;=4.75,A5&gt;=5.45),"virginica",IF(AND(G5&gt;=12.627,C5&lt;5.05,C5&gt;=4.95,C5&lt;5.15,C5&gt;=4.75,A5&gt;=5.45),"versicolor",IF(AND(D5&lt;1.7,C5&gt;=5.05,C5&gt;=4.95,C5&lt;5.15,C5&gt;=4.75,A5&gt;=5.45),"versicolor",IF(AND(D5&gt;=1.7,C5&gt;=5.05,C5&gt;=4.95,C5&lt;5.15,C5&gt;=4.75,A5&gt;=5.45),"virginica","shouldnthappen")))))))))))))</f>
        <v>versicolor</v>
      </c>
      <c r="AL5" s="1" t="str">
        <f aca="false">IF(AND(B5&lt;2.45,B5&lt;3.15),"versicolor",IF(AND(D5&lt;0.95,G5&lt;15.141,B5&gt;=3.15),"setosa",IF(AND(G5&lt;15.429,G5&gt;=15.141,B5&gt;=3.15),"versicolor",IF(AND(G5&gt;=15.429,G5&gt;=15.141,B5&gt;=3.15),"virginica",IF(AND(C5&lt;2.3,C5&lt;4.75,B5&gt;=2.45,B5&lt;3.15),"setosa",IF(AND(G5&gt;=16.072,C5&gt;=4.75,B5&gt;=2.45,B5&lt;3.15),"versicolor",IF(AND(G5&lt;11.833,D5&gt;=0.95,G5&lt;15.141,B5&gt;=3.15),"virginica",IF(AND(A5&lt;5,C5&gt;=2.3,C5&lt;4.75,B5&gt;=2.45,B5&lt;3.15),"virginica",IF(AND(A5&gt;=5,C5&gt;=2.3,C5&lt;4.75,B5&gt;=2.45,B5&lt;3.15),"versicolor",IF(AND(G5&lt;14.342,G5&gt;=11.833,D5&gt;=0.95,G5&lt;15.141,B5&gt;=3.15),"versicolor",IF(AND(G5&gt;=14.342,G5&gt;=11.833,D5&gt;=0.95,G5&lt;15.141,B5&gt;=3.15),"virginica",IF(AND(G5&lt;13.757,F5&gt;=0.741,G5&lt;16.072,C5&gt;=4.75,B5&gt;=2.45,B5&lt;3.15),"virginica",IF(AND(F5&gt;=0.546,A5&lt;6.15,F5&lt;0.741,G5&lt;16.072,C5&gt;=4.75,B5&gt;=2.45,B5&lt;3.15),"virginica",IF(AND(D5&gt;=1.75,A5&gt;=6.15,F5&lt;0.741,G5&lt;16.072,C5&gt;=4.75,B5&gt;=2.45,B5&lt;3.15),"virginica",IF(AND(C5&lt;4.85,G5&gt;=13.757,F5&gt;=0.741,G5&lt;16.072,C5&gt;=4.75,B5&gt;=2.45,B5&lt;3.15),"virginica",IF(AND(C5&gt;=4.85,G5&gt;=13.757,F5&gt;=0.741,G5&lt;16.072,C5&gt;=4.75,B5&gt;=2.45,B5&lt;3.15),"versicolor",IF(AND(F5&lt;0.331,F5&lt;0.546,A5&lt;6.15,F5&lt;0.741,G5&lt;16.072,C5&gt;=4.75,B5&gt;=2.45,B5&lt;3.15),"virginica",IF(AND(F5&gt;=0.331,F5&lt;0.546,A5&lt;6.15,F5&lt;0.741,G5&lt;16.072,C5&gt;=4.75,B5&gt;=2.45,B5&lt;3.15),"versicolor",IF(AND(G5&lt;10.661,D5&lt;1.75,A5&gt;=6.15,F5&lt;0.741,G5&lt;16.072,C5&gt;=4.75,B5&gt;=2.45,B5&lt;3.15),"virginica",IF(AND(G5&gt;=10.661,D5&lt;1.75,A5&gt;=6.15,F5&lt;0.741,G5&lt;16.072,C5&gt;=4.75,B5&gt;=2.45,B5&lt;3.15),"versicolor","shouldnthappen"))))))))))))))))))))</f>
        <v>versicolor</v>
      </c>
      <c r="AM5" s="1" t="str">
        <f aca="false">IF(AND(D5&lt;1.35,F5&gt;=0.917),"setosa",IF(AND(D5&gt;=1.35,F5&gt;=0.917),"virginica",IF(AND(D5&lt;0.75,D5&lt;1.55,F5&lt;0.917),"setosa",IF(AND(C5&gt;=4.8,D5&gt;=1.55,F5&lt;0.917),"virginica",IF(AND(A5&lt;5.95,D5&gt;=0.75,D5&lt;1.55,F5&lt;0.917),"versicolor",IF(AND(F5&lt;0.473,C5&lt;4.8,D5&gt;=1.55,F5&lt;0.917),"virginica",IF(AND(F5&gt;=0.473,C5&lt;4.8,D5&gt;=1.55,F5&lt;0.917),"versicolor",IF(AND(C5&lt;4.95,A5&gt;=5.95,D5&gt;=0.75,D5&lt;1.55,F5&lt;0.917),"versicolor",IF(AND(C5&gt;=4.95,A5&gt;=5.95,D5&gt;=0.75,D5&lt;1.55,F5&lt;0.917),"virginica","shouldnthappen")))))))))</f>
        <v>virginica</v>
      </c>
      <c r="AN5" s="1" t="str">
        <f aca="false">IF(AND(D5&lt;0.75,A5&lt;5.45),"setosa",IF(AND(D5&lt;1.55,D5&gt;=0.75,A5&lt;5.45),"versicolor",IF(AND(D5&gt;=1.55,D5&gt;=0.75,A5&lt;5.45),"virginica",IF(AND(A5&gt;=5.75,C5&lt;4.75,A5&gt;=5.45),"versicolor",IF(AND(F5&lt;0.361,C5&gt;=4.75,A5&gt;=5.45),"virginica",IF(AND(C5&lt;2.6,A5&lt;5.75,C5&lt;4.75,A5&gt;=5.45),"setosa",IF(AND(C5&gt;=2.6,A5&lt;5.75,C5&lt;4.75,A5&gt;=5.45),"versicolor",IF(AND(D5&gt;=1.7,F5&gt;=0.361,C5&gt;=4.75,A5&gt;=5.45),"virginica",IF(AND(B5&lt;2.65,D5&lt;1.7,F5&gt;=0.361,C5&gt;=4.75,A5&gt;=5.45),"virginica",IF(AND(A5&lt;7.05,B5&gt;=2.65,D5&lt;1.7,F5&gt;=0.361,C5&gt;=4.75,A5&gt;=5.45),"versicolor",IF(AND(A5&gt;=7.05,B5&gt;=2.65,D5&lt;1.7,F5&gt;=0.361,C5&gt;=4.75,A5&gt;=5.45),"virginica","shouldnthappen")))))))))))</f>
        <v>virginica</v>
      </c>
      <c r="AO5" s="1" t="str">
        <f aca="false">IF(AND(D5&lt;0.7),"setosa",IF(AND(A5&lt;4.95,C5&lt;4.85,D5&gt;=0.7),"virginica",IF(AND(A5&gt;=4.95,C5&lt;4.85,D5&gt;=0.7),"versicolor",IF(AND(D5&gt;=1.7,C5&gt;=4.85,D5&gt;=0.7),"virginica",IF(AND(F5&lt;0.325,D5&lt;1.7,C5&gt;=4.85,D5&gt;=0.7),"virginica",IF(AND(D5&lt;1.55,F5&gt;=0.325,D5&lt;1.7,C5&gt;=4.85,D5&gt;=0.7),"virginica",IF(AND(D5&gt;=1.55,F5&gt;=0.325,D5&lt;1.7,C5&gt;=4.85,D5&gt;=0.7),"versicolor","shouldnthappen")))))))</f>
        <v>virginica</v>
      </c>
      <c r="AP5" s="1" t="str">
        <f aca="false">IF(AND(D5&lt;0.75),"setosa",IF(AND(C5&lt;4.85,D5&gt;=0.75),"versicolor",IF(AND(G5&gt;=8.277,C5&gt;=4.85,D5&gt;=0.75),"virginica",IF(AND(F5&gt;=0.633,G5&lt;8.277,C5&gt;=4.85,D5&gt;=0.75),"virginica",IF(AND(G5&lt;7.61,F5&lt;0.633,G5&lt;8.277,C5&gt;=4.85,D5&gt;=0.75),"virginica",IF(AND(G5&gt;=7.61,F5&lt;0.633,G5&lt;8.277,C5&gt;=4.85,D5&gt;=0.75),"versicolor","shouldnthappen"))))))</f>
        <v>virginica</v>
      </c>
      <c r="AQ5" s="1" t="str">
        <f aca="false">IF(AND(C5&lt;2.65,A5&gt;=5.45,C5&lt;4.75),"setosa",IF(AND(C5&gt;=2.65,A5&gt;=5.45,C5&lt;4.75),"versicolor",IF(AND(B5&lt;2.9,C5&lt;4.85,C5&gt;=4.75),"versicolor",IF(AND(B5&gt;=2.9,C5&lt;4.85,C5&gt;=4.75),"virginica",IF(AND(D5&lt;1.7,C5&gt;=4.85,C5&gt;=4.75),"versicolor",IF(AND(D5&gt;=1.7,C5&gt;=4.85,C5&gt;=4.75),"virginica",IF(AND(C5&lt;2.45,G5&lt;14.126,A5&lt;5.45,C5&lt;4.75),"setosa",IF(AND(C5&gt;=2.45,G5&lt;14.126,A5&lt;5.45,C5&lt;4.75),"versicolor",IF(AND(C5&lt;2.4,G5&gt;=14.126,A5&lt;5.45,C5&lt;4.75),"setosa",IF(AND(C5&gt;=2.4,G5&gt;=14.126,A5&lt;5.45,C5&lt;4.75),"versicolor","shouldnthappen"))))))))))</f>
        <v>virginica</v>
      </c>
      <c r="AR5" s="1" t="str">
        <f aca="false">IF(AND(C5&lt;2.45,C5&lt;4.85),"setosa",IF(AND(C5&gt;=5.15,C5&gt;=4.85),"virginica",IF(AND(A5&gt;=4.95,C5&gt;=2.45,C5&lt;4.85),"versicolor",IF(AND(D5&lt;1.35,A5&lt;4.95,C5&gt;=2.45,C5&lt;4.85),"versicolor",IF(AND(D5&gt;=1.35,A5&lt;4.95,C5&gt;=2.45,C5&lt;4.85),"virginica",IF(AND(F5&lt;0.35,G5&lt;12.751,C5&lt;5.15,C5&gt;=4.85),"virginica",IF(AND(A5&lt;6.5,G5&gt;=12.751,C5&lt;5.15,C5&gt;=4.85),"virginica",IF(AND(A5&gt;=6.5,G5&gt;=12.751,C5&lt;5.15,C5&gt;=4.85),"versicolor",IF(AND(B5&gt;=2.75,F5&gt;=0.35,G5&lt;12.751,C5&lt;5.15,C5&gt;=4.85),"virginica",IF(AND(C5&lt;5.05,B5&lt;2.75,F5&gt;=0.35,G5&lt;12.751,C5&lt;5.15,C5&gt;=4.85),"virginica",IF(AND(C5&gt;=5.05,B5&lt;2.75,F5&gt;=0.35,G5&lt;12.751,C5&lt;5.15,C5&gt;=4.85),"versicolor","shouldnthappen")))))))))))</f>
        <v>versicolor</v>
      </c>
      <c r="AS5" s="1" t="str">
        <f aca="false">IF(AND(F5&gt;=0.9,B5&lt;3.05),"virginica",IF(AND(A5&lt;5.9,B5&gt;=3.05),"setosa",IF(AND(D5&lt;1.65,A5&gt;=5.9,B5&gt;=3.05),"versicolor",IF(AND(D5&gt;=1.65,A5&gt;=5.9,B5&gt;=3.05),"virginica",IF(AND(D5&gt;=1.75,C5&gt;=4.85,F5&lt;0.9,B5&lt;3.05),"virginica",IF(AND(C5&lt;2.2,B5&lt;2.95,C5&lt;4.85,F5&lt;0.9,B5&lt;3.05),"setosa",IF(AND(C5&gt;=2.2,B5&lt;2.95,C5&lt;4.85,F5&lt;0.9,B5&lt;3.05),"versicolor",IF(AND(C5&lt;2.8,B5&gt;=2.95,C5&lt;4.85,F5&lt;0.9,B5&lt;3.05),"setosa",IF(AND(C5&gt;=2.8,B5&gt;=2.95,C5&lt;4.85,F5&lt;0.9,B5&lt;3.05),"versicolor",IF(AND(G5&lt;13.879,D5&lt;1.75,C5&gt;=4.85,F5&lt;0.9,B5&lt;3.05),"virginica",IF(AND(G5&gt;=13.879,D5&lt;1.75,C5&gt;=4.85,F5&lt;0.9,B5&lt;3.05),"versicolor","shouldnthappen")))))))))))</f>
        <v>versicolor</v>
      </c>
      <c r="AT5" s="1" t="str">
        <f aca="false">IF(AND(D5&lt;0.75),"setosa",IF(AND(D5&gt;=1.75,D5&gt;=0.75),"virginica",IF(AND(D5&lt;1.45,G5&lt;7.37,D5&lt;1.75,D5&gt;=0.75),"versicolor",IF(AND(D5&gt;=1.45,G5&lt;7.37,D5&lt;1.75,D5&gt;=0.75),"virginica",IF(AND(C5&lt;5.45,G5&gt;=7.37,D5&lt;1.75,D5&gt;=0.75),"versicolor",IF(AND(C5&gt;=5.45,G5&gt;=7.37,D5&lt;1.75,D5&gt;=0.75),"virginica","shouldnthappen"))))))</f>
        <v>versicolor</v>
      </c>
      <c r="AU5" s="1" t="str">
        <f aca="false">IF(AND(D5&lt;0.7),"setosa",IF(AND(D5&gt;=1.7,A5&gt;=6.15,D5&gt;=0.7),"virginica",IF(AND(B5&gt;=2.55,C5&lt;4.75,A5&lt;6.15,D5&gt;=0.7),"versicolor",IF(AND(D5&gt;=1.7,C5&gt;=4.75,A5&lt;6.15,D5&gt;=0.7),"virginica",IF(AND(C5&lt;5.25,D5&lt;1.7,A5&gt;=6.15,D5&gt;=0.7),"versicolor",IF(AND(C5&gt;=5.25,D5&lt;1.7,A5&gt;=6.15,D5&gt;=0.7),"virginica",IF(AND(C5&lt;4.25,B5&lt;2.55,C5&lt;4.75,A5&lt;6.15,D5&gt;=0.7),"versicolor",IF(AND(C5&gt;=4.25,B5&lt;2.55,C5&lt;4.75,A5&lt;6.15,D5&gt;=0.7),"virginica",IF(AND(B5&lt;2.65,D5&lt;1.7,C5&gt;=4.75,A5&lt;6.15,D5&gt;=0.7),"virginica",IF(AND(B5&gt;=2.65,D5&lt;1.7,C5&gt;=4.75,A5&lt;6.15,D5&gt;=0.7),"versicolor","shouldnthappen"))))))))))</f>
        <v>virginica</v>
      </c>
      <c r="AV5" s="1" t="str">
        <f aca="false">IF(AND(D5&lt;0.75),"setosa",IF(AND(F5&gt;=0.899,D5&gt;=0.75),"virginica",IF(AND(D5&lt;1.65,A5&lt;6.05,F5&lt;0.899,D5&gt;=0.75),"versicolor",IF(AND(D5&gt;=1.65,A5&lt;6.05,F5&lt;0.899,D5&gt;=0.75),"virginica",IF(AND(C5&gt;=5.05,A5&gt;=6.05,F5&lt;0.899,D5&gt;=0.75),"virginica",IF(AND(G5&gt;=13.757,C5&lt;5.05,A5&gt;=6.05,F5&lt;0.899,D5&gt;=0.75),"versicolor",IF(AND(D5&lt;1.6,G5&lt;13.757,C5&lt;5.05,A5&gt;=6.05,F5&lt;0.899,D5&gt;=0.75),"versicolor",IF(AND(D5&gt;=1.6,G5&lt;13.757,C5&lt;5.05,A5&gt;=6.05,F5&lt;0.899,D5&gt;=0.75),"virginica","shouldnthappen"))))))))</f>
        <v>versicolor</v>
      </c>
      <c r="AW5" s="1" t="str">
        <f aca="false">IF(AND(F5&lt;0.117,A5&gt;=5.55),"virginica",IF(AND(A5&gt;=5.2,G5&lt;6.086,A5&lt;5.55),"versicolor",IF(AND(D5&lt;0.7,G5&gt;=6.086,A5&lt;5.55),"setosa",IF(AND(D5&gt;=0.7,G5&gt;=6.086,A5&lt;5.55),"versicolor",IF(AND(A5&lt;4.75,A5&lt;5.2,G5&lt;6.086,A5&lt;5.55),"setosa",IF(AND(A5&gt;=4.75,A5&lt;5.2,G5&lt;6.086,A5&lt;5.55),"virginica",IF(AND(D5&gt;=1.65,C5&lt;4.95,F5&gt;=0.117,A5&gt;=5.55),"virginica",IF(AND(D5&gt;=1.75,C5&gt;=4.95,F5&gt;=0.117,A5&gt;=5.55),"virginica",IF(AND(C5&lt;2.6,D5&lt;1.65,C5&lt;4.95,F5&gt;=0.117,A5&gt;=5.55),"setosa",IF(AND(C5&gt;=2.6,D5&lt;1.65,C5&lt;4.95,F5&gt;=0.117,A5&gt;=5.55),"versicolor",IF(AND(D5&lt;1.55,D5&lt;1.75,C5&gt;=4.95,F5&gt;=0.117,A5&gt;=5.55),"virginica",IF(AND(A5&lt;6.95,D5&gt;=1.55,D5&lt;1.75,C5&gt;=4.95,F5&gt;=0.117,A5&gt;=5.55),"versicolor",IF(AND(A5&gt;=6.95,D5&gt;=1.55,D5&lt;1.75,C5&gt;=4.95,F5&gt;=0.117,A5&gt;=5.55),"virginica","shouldnthappen")))))))))))))</f>
        <v>versicolor</v>
      </c>
      <c r="AX5" s="1" t="str">
        <f aca="false">IF(AND(D5&lt;0.75),"setosa",IF(AND(F5&lt;0.138,D5&gt;=0.75),"virginica",IF(AND(C5&lt;4.45,A5&lt;6.15,F5&gt;=0.138,D5&gt;=0.75),"versicolor",IF(AND(C5&gt;=5.05,A5&gt;=6.15,F5&gt;=0.138,D5&gt;=0.75),"virginica",IF(AND(B5&lt;2.65,C5&gt;=4.45,A5&lt;6.15,F5&gt;=0.138,D5&gt;=0.75),"virginica",IF(AND(A5&gt;=6.35,C5&lt;5.05,A5&gt;=6.15,F5&gt;=0.138,D5&gt;=0.75),"versicolor",IF(AND(A5&lt;5.65,B5&gt;=2.65,C5&gt;=4.45,A5&lt;6.15,F5&gt;=0.138,D5&gt;=0.75),"virginica",IF(AND(D5&lt;1.75,A5&lt;6.35,C5&lt;5.05,A5&gt;=6.15,F5&gt;=0.138,D5&gt;=0.75),"versicolor",IF(AND(D5&gt;=1.75,A5&lt;6.35,C5&lt;5.05,A5&gt;=6.15,F5&gt;=0.138,D5&gt;=0.75),"virginica",IF(AND(D5&lt;1.7,A5&gt;=5.65,B5&gt;=2.65,C5&gt;=4.45,A5&lt;6.15,F5&gt;=0.138,D5&gt;=0.75),"versicolor",IF(AND(D5&gt;=1.7,A5&gt;=5.65,B5&gt;=2.65,C5&gt;=4.45,A5&lt;6.15,F5&gt;=0.138,D5&gt;=0.75),"virginica","shouldnthappen")))))))))))</f>
        <v>versicolor</v>
      </c>
      <c r="AY5" s="1" t="str">
        <f aca="false">IF(AND(D5&lt;0.75,A5&lt;5.55),"setosa",IF(AND(A5&lt;4.95,D5&gt;=0.75,A5&lt;5.55),"virginica",IF(AND(A5&gt;=4.95,D5&gt;=0.75,A5&lt;5.55),"versicolor",IF(AND(C5&lt;2.6,C5&lt;4.85,A5&gt;=5.55),"setosa",IF(AND(C5&gt;=2.6,C5&lt;4.85,A5&gt;=5.55),"versicolor",IF(AND(D5&gt;=1.75,C5&gt;=4.85,A5&gt;=5.55),"virginica",IF(AND(F5&lt;0.405,D5&lt;1.75,C5&gt;=4.85,A5&gt;=5.55),"versicolor",IF(AND(B5&lt;3.05,F5&gt;=0.405,D5&lt;1.75,C5&gt;=4.85,A5&gt;=5.55),"virginica",IF(AND(B5&gt;=3.05,F5&gt;=0.405,D5&lt;1.75,C5&gt;=4.85,A5&gt;=5.55),"versicolor","shouldnthappen")))))))))</f>
        <v>versicolor</v>
      </c>
      <c r="AZ5" s="1" t="str">
        <f aca="false">IF(AND(D5&lt;0.75),"setosa",IF(AND(F5&lt;0.9,C5&lt;4.95,D5&gt;=0.75),"versicolor",IF(AND(F5&gt;=0.9,C5&lt;4.95,D5&gt;=0.75),"virginica",IF(AND(D5&gt;=1.7,C5&gt;=4.95,D5&gt;=0.75),"virginica",IF(AND(F5&lt;0.405,D5&lt;1.7,C5&gt;=4.95,D5&gt;=0.75),"versicolor",IF(AND(F5&gt;=0.405,D5&lt;1.7,C5&gt;=4.95,D5&gt;=0.75),"virginica","shouldnthappen"))))))</f>
        <v>virginica</v>
      </c>
      <c r="BA5" s="1" t="str">
        <f aca="false">IF(AND(D5&lt;0.75),"setosa",IF(AND(D5&gt;=1.7,C5&gt;=5.05,D5&gt;=0.75),"virginica",IF(AND(D5&lt;1.45,D5&lt;1.6,C5&lt;5.05,D5&gt;=0.75),"versicolor",IF(AND(A5&lt;5.8,D5&gt;=1.6,C5&lt;5.05,D5&gt;=0.75),"virginica",IF(AND(A5&gt;=5.8,D5&gt;=1.6,C5&lt;5.05,D5&gt;=0.75),"versicolor",IF(AND(F5&lt;0.417,D5&lt;1.7,C5&gt;=5.05,D5&gt;=0.75),"versicolor",IF(AND(F5&gt;=0.417,D5&lt;1.7,C5&gt;=5.05,D5&gt;=0.75),"virginica",IF(AND(A5&lt;5.95,D5&gt;=1.45,D5&lt;1.6,C5&lt;5.05,D5&gt;=0.75),"versicolor",IF(AND(G5&lt;10.618,A5&gt;=5.95,D5&gt;=1.45,D5&lt;1.6,C5&lt;5.05,D5&gt;=0.75),"virginica",IF(AND(G5&gt;=10.618,A5&gt;=5.95,D5&gt;=1.45,D5&lt;1.6,C5&lt;5.05,D5&gt;=0.75),"versicolor","shouldnthappen"))))))))))</f>
        <v>versicolor</v>
      </c>
      <c r="BB5" s="1" t="str">
        <f aca="false">IF(AND(C5&lt;2.6),"setosa",IF(AND(D5&gt;=1.75,C5&gt;=2.6),"virginica",IF(AND(C5&gt;=5.45,D5&lt;1.75,C5&gt;=2.6),"virginica",IF(AND(F5&gt;=0.259,C5&lt;5.45,D5&lt;1.75,C5&gt;=2.6),"versicolor",IF(AND(C5&lt;5.05,F5&lt;0.259,C5&lt;5.45,D5&lt;1.75,C5&gt;=2.6),"versicolor",IF(AND(C5&gt;=5.05,F5&lt;0.259,C5&lt;5.45,D5&lt;1.75,C5&gt;=2.6),"virginica","shouldnthappen"))))))</f>
        <v>versicolor</v>
      </c>
      <c r="BC5" s="1" t="str">
        <f aca="false">IF(AND(A5&lt;4.95,B5&lt;2.7,A5&lt;5.55),"virginica",IF(AND(A5&gt;=4.95,B5&lt;2.7,A5&lt;5.55),"versicolor",IF(AND(C5&lt;3.2,B5&gt;=2.7,A5&lt;5.55),"setosa",IF(AND(C5&gt;=3.2,B5&gt;=2.7,A5&lt;5.55),"versicolor",IF(AND(F5&gt;=0.85,A5&lt;6.15,A5&gt;=5.55),"virginica",IF(AND(D5&lt;1.45,A5&gt;=6.15,A5&gt;=5.55),"versicolor",IF(AND(C5&lt;4.8,F5&lt;0.85,A5&lt;6.15,A5&gt;=5.55),"versicolor",IF(AND(D5&gt;=1.7,D5&gt;=1.45,A5&gt;=6.15,A5&gt;=5.55),"virginica",IF(AND(G5&lt;9.333,C5&gt;=4.8,F5&lt;0.85,A5&lt;6.15,A5&gt;=5.55),"versicolor",IF(AND(G5&gt;=9.333,C5&gt;=4.8,F5&lt;0.85,A5&lt;6.15,A5&gt;=5.55),"virginica",IF(AND(C5&lt;4.9,D5&lt;1.7,D5&gt;=1.45,A5&gt;=6.15,A5&gt;=5.55),"versicolor",IF(AND(C5&gt;=4.9,D5&lt;1.7,D5&gt;=1.45,A5&gt;=6.15,A5&gt;=5.55),"virginica","shouldnthappen"))))))))))))</f>
        <v>virginica</v>
      </c>
      <c r="BD5" s="1" t="str">
        <f aca="false">IF(AND(C5&lt;2.35),"setosa",IF(AND(C5&lt;4.75,B5&lt;2.55,C5&gt;=2.35),"versicolor",IF(AND(C5&gt;=4.75,B5&lt;2.55,C5&gt;=2.35),"virginica",IF(AND(C5&lt;4.75,B5&gt;=2.55,C5&gt;=2.35),"versicolor",IF(AND(D5&gt;=1.75,C5&gt;=4.75,B5&gt;=2.55,C5&gt;=2.35),"virginica",IF(AND(A5&gt;=6.5,D5&lt;1.75,C5&gt;=4.75,B5&gt;=2.55,C5&gt;=2.35),"versicolor",IF(AND(A5&lt;6.05,A5&lt;6.5,D5&lt;1.75,C5&gt;=4.75,B5&gt;=2.55,C5&gt;=2.35),"versicolor",IF(AND(A5&gt;=6.05,A5&lt;6.5,D5&lt;1.75,C5&gt;=4.75,B5&gt;=2.55,C5&gt;=2.35),"virginica","shouldnthappen"))))))))</f>
        <v>versicolor</v>
      </c>
      <c r="BE5" s="1" t="str">
        <f aca="false">IF(AND(C5&lt;2.5),"setosa",IF(AND(D5&lt;1.65,C5&lt;4.75,C5&gt;=2.5),"versicolor",IF(AND(D5&gt;=1.65,C5&lt;4.75,C5&gt;=2.5),"virginica",IF(AND(D5&gt;=1.75,C5&gt;=4.75,C5&gt;=2.5),"virginica",IF(AND(C5&lt;4.95,D5&lt;1.75,C5&gt;=4.75,C5&gt;=2.5),"versicolor",IF(AND(A5&lt;6.5,C5&gt;=4.95,D5&lt;1.75,C5&gt;=4.75,C5&gt;=2.5),"virginica",IF(AND(A5&gt;=6.5,C5&gt;=4.95,D5&lt;1.75,C5&gt;=4.75,C5&gt;=2.5),"versicolor","shouldnthappen")))))))</f>
        <v>versicolor</v>
      </c>
      <c r="BF5" s="1" t="str">
        <f aca="false">IF(AND(G5&gt;=15.244),"virginica",IF(AND(C5&lt;3.2,B5&gt;=3.15,G5&lt;15.244),"setosa",IF(AND(A5&gt;=4.95,C5&lt;4.7,B5&lt;3.15,G5&lt;15.244),"versicolor",IF(AND(C5&gt;=5.15,C5&gt;=4.7,B5&lt;3.15,G5&lt;15.244),"virginica",IF(AND(A5&gt;=6.45,C5&gt;=3.2,B5&gt;=3.15,G5&lt;15.244),"virginica",IF(AND(D5&lt;0.95,A5&lt;4.95,C5&lt;4.7,B5&lt;3.15,G5&lt;15.244),"setosa",IF(AND(D5&gt;=0.95,A5&lt;4.95,C5&lt;4.7,B5&lt;3.15,G5&lt;15.244),"virginica",IF(AND(F5&lt;0.816,A5&lt;6.45,C5&gt;=3.2,B5&gt;=3.15,G5&lt;15.244),"virginica",IF(AND(F5&gt;=0.816,A5&lt;6.45,C5&gt;=3.2,B5&gt;=3.15,G5&lt;15.244),"versicolor",IF(AND(A5&gt;=6.5,B5&lt;3.05,C5&lt;5.15,C5&gt;=4.7,B5&lt;3.15,G5&lt;15.244),"versicolor",IF(AND(G5&lt;11.093,B5&gt;=3.05,C5&lt;5.15,C5&gt;=4.7,B5&lt;3.15,G5&lt;15.244),"virginica",IF(AND(G5&gt;=11.093,B5&gt;=3.05,C5&lt;5.15,C5&gt;=4.7,B5&lt;3.15,G5&lt;15.244),"versicolor",IF(AND(D5&gt;=1.7,A5&lt;6.5,B5&lt;3.05,C5&lt;5.15,C5&gt;=4.7,B5&lt;3.15,G5&lt;15.244),"virginica",IF(AND(G5&lt;7.498,D5&lt;1.7,A5&lt;6.5,B5&lt;3.05,C5&lt;5.15,C5&gt;=4.7,B5&lt;3.15,G5&lt;15.244),"virginica",IF(AND(G5&gt;=7.498,D5&lt;1.7,A5&lt;6.5,B5&lt;3.05,C5&lt;5.15,C5&gt;=4.7,B5&lt;3.15,G5&lt;15.244),"versicolor","shouldnthappen")))))))))))))))</f>
        <v>versicolor</v>
      </c>
      <c r="BG5" s="1" t="str">
        <f aca="false">IF(AND(B5&gt;=3.35,C5&lt;4.85),"setosa",IF(AND(D5&gt;=1.75,C5&gt;=4.85),"virginica",IF(AND(D5&lt;0.75,B5&lt;3.35,C5&lt;4.85),"setosa",IF(AND(G5&gt;=13.879,D5&lt;1.75,C5&gt;=4.85),"versicolor",IF(AND(F5&gt;=0.9,D5&gt;=0.75,B5&lt;3.35,C5&lt;4.85),"virginica",IF(AND(F5&gt;=0.405,G5&lt;13.879,D5&lt;1.75,C5&gt;=4.85),"virginica",IF(AND(B5&gt;=2.55,F5&lt;0.9,D5&gt;=0.75,B5&lt;3.35,C5&lt;4.85),"versicolor",IF(AND(G5&lt;7.498,F5&lt;0.405,G5&lt;13.879,D5&lt;1.75,C5&gt;=4.85),"virginica",IF(AND(G5&gt;=7.498,F5&lt;0.405,G5&lt;13.879,D5&lt;1.75,C5&gt;=4.85),"versicolor",IF(AND(G5&lt;5.656,B5&lt;2.55,F5&lt;0.9,D5&gt;=0.75,B5&lt;3.35,C5&lt;4.85),"virginica",IF(AND(G5&gt;=5.656,B5&lt;2.55,F5&lt;0.9,D5&gt;=0.75,B5&lt;3.35,C5&lt;4.85),"versicolor","shouldnthappen")))))))))))</f>
        <v>versicolor</v>
      </c>
      <c r="BH5" s="1" t="str">
        <f aca="false">IF(AND(D5&lt;0.7),"setosa",IF(AND(D5&gt;=1.65,A5&lt;6.65,D5&gt;=0.7),"virginica",IF(AND(D5&lt;1.55,A5&gt;=6.65,D5&gt;=0.7),"versicolor",IF(AND(D5&gt;=1.55,A5&gt;=6.65,D5&gt;=0.7),"virginica",IF(AND(F5&gt;=0.529,D5&lt;1.65,A5&lt;6.65,D5&gt;=0.7),"versicolor",IF(AND(C5&gt;=5.35,F5&lt;0.529,D5&lt;1.65,A5&lt;6.65,D5&gt;=0.7),"virginica",IF(AND(G5&gt;=7.411,C5&lt;5.35,F5&lt;0.529,D5&lt;1.65,A5&lt;6.65,D5&gt;=0.7),"versicolor",IF(AND(G5&lt;6.927,G5&lt;7.411,C5&lt;5.35,F5&lt;0.529,D5&lt;1.65,A5&lt;6.65,D5&gt;=0.7),"versicolor",IF(AND(G5&gt;=6.927,G5&lt;7.411,C5&lt;5.35,F5&lt;0.529,D5&lt;1.65,A5&lt;6.65,D5&gt;=0.7),"virginica","shouldnthappen")))))))))</f>
        <v>virginica</v>
      </c>
      <c r="BI5" s="1" t="str">
        <f aca="false">IF(AND(D5&gt;=1.7),"virginica",IF(AND(D5&lt;0.7,D5&lt;1.7),"setosa",IF(AND(D5&lt;1.45,G5&lt;7.37,D5&gt;=0.7,D5&lt;1.7),"versicolor",IF(AND(D5&gt;=1.45,G5&lt;7.37,D5&gt;=0.7,D5&lt;1.7),"virginica",IF(AND(B5&gt;=2.65,G5&gt;=7.37,D5&gt;=0.7,D5&lt;1.7),"versicolor",IF(AND(C5&lt;5.05,B5&lt;2.65,G5&gt;=7.37,D5&gt;=0.7,D5&lt;1.7),"versicolor",IF(AND(C5&gt;=5.05,B5&lt;2.65,G5&gt;=7.37,D5&gt;=0.7,D5&lt;1.7),"virginica","shouldnthappen")))))))</f>
        <v>virginica</v>
      </c>
    </row>
    <row r="6" customFormat="false" ht="13.8" hidden="false" customHeight="false" outlineLevel="0" collapsed="false">
      <c r="A6" s="1" t="n">
        <v>4.9</v>
      </c>
      <c r="B6" s="1" t="n">
        <v>2.5</v>
      </c>
      <c r="C6" s="1" t="n">
        <v>4.5</v>
      </c>
      <c r="D6" s="1" t="n">
        <v>1.7</v>
      </c>
      <c r="E6" s="1" t="s">
        <v>93</v>
      </c>
      <c r="F6" s="1" t="n">
        <v>0.292445990024135</v>
      </c>
      <c r="G6" s="1" t="n">
        <v>5.61067691314966</v>
      </c>
      <c r="H6" s="11" t="str">
        <f aca="false">E6</f>
        <v>virginica</v>
      </c>
      <c r="I6" s="1" t="str">
        <f aca="false">INDEX(L6:BI6, MODE(MATCH(L6:BI6, L6:BI6, 0 )))</f>
        <v>virginica</v>
      </c>
      <c r="J6" s="12" t="n">
        <f aca="false">COUNTIF(L6:BI6, H6) / COUNTA(L6:BI6)</f>
        <v>0.72</v>
      </c>
      <c r="K6" s="13" t="n">
        <f aca="false">I6=H6</f>
        <v>1</v>
      </c>
      <c r="L6" s="1" t="str">
        <f aca="false">IF(AND(C6&lt;3.65,B6&gt;=3.35),"setosa",IF(AND(C6&gt;=3.65,B6&gt;=3.35),"virginica",IF(AND(C6&lt;2.35,C6&lt;4.85,B6&lt;3.35),"setosa",IF(AND(F6&gt;=0.899,C6&gt;=2.35,C6&lt;4.85,B6&lt;3.35),"virginica",IF(AND(G6&gt;=8.268,B6&lt;2.75,C6&gt;=4.85,B6&lt;3.35),"virginica",IF(AND(D6&lt;1.55,B6&gt;=2.75,C6&gt;=4.85,B6&lt;3.35),"versicolor",IF(AND(D6&gt;=1.55,B6&gt;=2.75,C6&gt;=4.85,B6&lt;3.35),"virginica",IF(AND(G6&lt;6.537,F6&lt;0.899,C6&gt;=2.35,C6&lt;4.85,B6&lt;3.35),"virginica",IF(AND(G6&gt;=6.537,F6&lt;0.899,C6&gt;=2.35,C6&lt;4.85,B6&lt;3.35),"versicolor",IF(AND(G6&lt;6.878,G6&lt;8.268,B6&lt;2.75,C6&gt;=4.85,B6&lt;3.35),"virginica",IF(AND(G6&gt;=6.878,G6&lt;8.268,B6&lt;2.75,C6&gt;=4.85,B6&lt;3.35),"versicolor","shouldnthappen")))))))))))</f>
        <v>virginica</v>
      </c>
      <c r="M6" s="1" t="str">
        <f aca="false">IF(AND(C6&lt;2.6),"setosa",IF(AND(D6&gt;=1.75,C6&gt;=2.6),"virginica",IF(AND(G6&lt;6.094,D6&lt;1.75,C6&gt;=2.6),"virginica",IF(AND(D6&lt;1.35,G6&gt;=6.094,D6&lt;1.75,C6&gt;=2.6),"versicolor",IF(AND(C6&lt;5.05,D6&gt;=1.35,G6&gt;=6.094,D6&lt;1.75,C6&gt;=2.6),"versicolor",IF(AND(C6&gt;=5.05,D6&gt;=1.35,G6&gt;=6.094,D6&lt;1.75,C6&gt;=2.6),"virginica","shouldnthappen"))))))</f>
        <v>virginica</v>
      </c>
      <c r="N6" s="1" t="str">
        <f aca="false">IF(AND(A6&lt;6.6,B6&gt;=3.45),"setosa",IF(AND(A6&gt;=6.6,B6&gt;=3.45),"virginica",IF(AND(D6&lt;0.7,C6&lt;4.75,B6&lt;3.45),"setosa",IF(AND(D6&gt;=0.7,C6&lt;4.75,B6&lt;3.45),"versicolor",IF(AND(C6&gt;=5.15,C6&gt;=4.75,B6&lt;3.45),"virginica",IF(AND(D6&gt;=1.7,A6&lt;6.5,C6&lt;5.15,C6&gt;=4.75,B6&lt;3.45),"virginica",IF(AND(C6&lt;5.05,A6&gt;=6.5,C6&lt;5.15,C6&gt;=4.75,B6&lt;3.45),"versicolor",IF(AND(C6&gt;=5.05,A6&gt;=6.5,C6&lt;5.15,C6&gt;=4.75,B6&lt;3.45),"virginica",IF(AND(G6&lt;7.498,D6&lt;1.7,A6&lt;6.5,C6&lt;5.15,C6&gt;=4.75,B6&lt;3.45),"virginica",IF(AND(G6&gt;=7.498,D6&lt;1.7,A6&lt;6.5,C6&lt;5.15,C6&gt;=4.75,B6&lt;3.45),"versicolor","shouldnthappen"))))))))))</f>
        <v>versicolor</v>
      </c>
      <c r="O6" s="1" t="str">
        <f aca="false">IF(AND(D6&lt;0.75),"setosa",IF(AND(C6&lt;4.75,C6&lt;4.85,D6&gt;=0.75),"versicolor",IF(AND(A6&gt;=6.05,C6&gt;=4.85,D6&gt;=0.75),"virginica",IF(AND(D6&lt;1.6,C6&gt;=4.75,C6&lt;4.85,D6&gt;=0.75),"versicolor",IF(AND(D6&gt;=1.6,C6&gt;=4.75,C6&lt;4.85,D6&gt;=0.75),"virginica",IF(AND(A6&lt;5.9,A6&lt;6.05,C6&gt;=4.85,D6&gt;=0.75),"virginica",IF(AND(A6&gt;=5.9,A6&lt;6.05,C6&gt;=4.85,D6&gt;=0.75),"versicolor","shouldnthappen")))))))</f>
        <v>versicolor</v>
      </c>
      <c r="P6" s="1" t="str">
        <f aca="false">IF(AND(D6&lt;0.75),"setosa",IF(AND(A6&lt;5.55,D6&gt;=0.75),"versicolor",IF(AND(D6&gt;=1.7,G6&lt;13.158,A6&gt;=5.55,D6&gt;=0.75),"virginica",IF(AND(B6&lt;2.45,D6&lt;1.7,G6&lt;13.158,A6&gt;=5.55,D6&gt;=0.75),"virginica",IF(AND(B6&gt;=2.45,D6&lt;1.7,G6&lt;13.158,A6&gt;=5.55,D6&gt;=0.75),"versicolor",IF(AND(B6&gt;=3.05,G6&lt;15.551,G6&gt;=13.158,A6&gt;=5.55,D6&gt;=0.75),"versicolor",IF(AND(B6&lt;2.9,G6&gt;=15.551,G6&gt;=13.158,A6&gt;=5.55,D6&gt;=0.75),"versicolor",IF(AND(B6&gt;=2.9,G6&gt;=15.551,G6&gt;=13.158,A6&gt;=5.55,D6&gt;=0.75),"virginica",IF(AND(D6&lt;1.3,G6&lt;14.221,B6&lt;3.05,G6&lt;15.551,G6&gt;=13.158,A6&gt;=5.55,D6&gt;=0.75),"versicolor",IF(AND(D6&gt;=1.3,G6&lt;14.221,B6&lt;3.05,G6&lt;15.551,G6&gt;=13.158,A6&gt;=5.55,D6&gt;=0.75),"virginica",IF(AND(C6&lt;4.9,G6&gt;=14.221,B6&lt;3.05,G6&lt;15.551,G6&gt;=13.158,A6&gt;=5.55,D6&gt;=0.75),"versicolor",IF(AND(C6&gt;=4.9,G6&gt;=14.221,B6&lt;3.05,G6&lt;15.551,G6&gt;=13.158,A6&gt;=5.55,D6&gt;=0.75),"virginica","shouldnthappen"))))))))))))</f>
        <v>versicolor</v>
      </c>
      <c r="Q6" s="1" t="str">
        <f aca="false">IF(AND(C6&lt;2.6),"setosa",IF(AND(A6&gt;=4.95,C6&lt;4.75,C6&gt;=2.6),"versicolor",IF(AND(D6&gt;=1.75,C6&gt;=4.75,C6&gt;=2.6),"virginica",IF(AND(B6&lt;2.45,A6&lt;4.95,C6&lt;4.75,C6&gt;=2.6),"versicolor",IF(AND(B6&gt;=2.45,A6&lt;4.95,C6&lt;4.75,C6&gt;=2.6),"virginica",IF(AND(G6&lt;7.498,D6&lt;1.75,C6&gt;=4.75,C6&gt;=2.6),"virginica",IF(AND(F6&lt;0.417,G6&gt;=7.498,D6&lt;1.75,C6&gt;=4.75,C6&gt;=2.6),"versicolor",IF(AND(F6&lt;0.442,F6&gt;=0.417,G6&gt;=7.498,D6&lt;1.75,C6&gt;=4.75,C6&gt;=2.6),"virginica",IF(AND(F6&gt;=0.442,F6&gt;=0.417,G6&gt;=7.498,D6&lt;1.75,C6&gt;=4.75,C6&gt;=2.6),"versicolor","shouldnthappen")))))))))</f>
        <v>virginica</v>
      </c>
      <c r="R6" s="1" t="str">
        <f aca="false">IF(AND(D6&lt;0.75),"setosa",IF(AND(D6&lt;1.75,A6&gt;=6.25,D6&gt;=0.75),"versicolor",IF(AND(D6&gt;=1.75,A6&gt;=6.25,D6&gt;=0.75),"virginica",IF(AND(D6&lt;1.6,C6&lt;4.75,A6&lt;6.25,D6&gt;=0.75),"versicolor",IF(AND(D6&gt;=1.6,C6&lt;4.75,A6&lt;6.25,D6&gt;=0.75),"virginica",IF(AND(G6&lt;6.998,C6&gt;=4.75,A6&lt;6.25,D6&gt;=0.75),"virginica",IF(AND(A6&lt;6.05,G6&gt;=6.998,C6&gt;=4.75,A6&lt;6.25,D6&gt;=0.75),"versicolor",IF(AND(A6&gt;=6.05,G6&gt;=6.998,C6&gt;=4.75,A6&lt;6.25,D6&gt;=0.75),"virginica","shouldnthappen"))))))))</f>
        <v>virginica</v>
      </c>
      <c r="S6" s="1" t="str">
        <f aca="false">IF(AND(B6&gt;=3.05,A6&lt;5.45),"setosa",IF(AND(C6&lt;2.2,B6&lt;3.05,A6&lt;5.45),"setosa",IF(AND(C6&gt;=2.2,B6&lt;3.05,A6&lt;5.45),"versicolor",IF(AND(B6&lt;3.7,C6&lt;4.8,A6&gt;=5.45),"versicolor",IF(AND(B6&gt;=3.7,C6&lt;4.8,A6&gt;=5.45),"setosa",IF(AND(G6&lt;13.757,C6&lt;5.05,C6&gt;=4.8,A6&gt;=5.45),"virginica",IF(AND(G6&gt;=13.757,C6&lt;5.05,C6&gt;=4.8,A6&gt;=5.45),"versicolor",IF(AND(C6&gt;=5.15,C6&gt;=5.05,C6&gt;=4.8,A6&gt;=5.45),"virginica",IF(AND(A6&lt;5.95,C6&lt;5.15,C6&gt;=5.05,C6&gt;=4.8,A6&gt;=5.45),"virginica",IF(AND(D6&gt;=1.8,A6&gt;=5.95,C6&lt;5.15,C6&gt;=5.05,C6&gt;=4.8,A6&gt;=5.45),"virginica",IF(AND(B6&lt;2.75,D6&lt;1.8,A6&gt;=5.95,C6&lt;5.15,C6&gt;=5.05,C6&gt;=4.8,A6&gt;=5.45),"versicolor",IF(AND(B6&gt;=2.75,D6&lt;1.8,A6&gt;=5.95,C6&lt;5.15,C6&gt;=5.05,C6&gt;=4.8,A6&gt;=5.45),"virginica","shouldnthappen"))))))))))))</f>
        <v>versicolor</v>
      </c>
      <c r="T6" s="1" t="str">
        <f aca="false">IF(AND(C6&lt;2.6),"setosa",IF(AND(D6&lt;1.65,C6&lt;4.75,C6&gt;=2.6),"versicolor",IF(AND(D6&gt;=1.65,C6&lt;4.75,C6&gt;=2.6),"virginica",IF(AND(G6&gt;=8.494,A6&lt;6.6,C6&gt;=4.75,C6&gt;=2.6),"virginica",IF(AND(C6&lt;5.2,A6&gt;=6.6,C6&gt;=4.75,C6&gt;=2.6),"versicolor",IF(AND(C6&gt;=5.2,A6&gt;=6.6,C6&gt;=4.75,C6&gt;=2.6),"virginica",IF(AND(A6&lt;5.95,G6&lt;8.494,A6&lt;6.6,C6&gt;=4.75,C6&gt;=2.6),"virginica",IF(AND(A6&gt;=5.95,G6&lt;8.494,A6&lt;6.6,C6&gt;=4.75,C6&gt;=2.6),"versicolor","shouldnthappen"))))))))</f>
        <v>virginica</v>
      </c>
      <c r="U6" s="1" t="str">
        <f aca="false">IF(AND(C6&lt;3.65,B6&gt;=3.35),"setosa",IF(AND(C6&gt;=3.65,B6&gt;=3.35),"virginica",IF(AND(C6&lt;2.35,A6&lt;6.25,B6&lt;3.35),"setosa",IF(AND(C6&lt;4.85,A6&gt;=6.25,B6&lt;3.35),"versicolor",IF(AND(G6&gt;=15.426,C6&gt;=2.35,A6&lt;6.25,B6&lt;3.35),"virginica",IF(AND(D6&gt;=1.55,C6&gt;=4.85,A6&gt;=6.25,B6&lt;3.35),"virginica",IF(AND(D6&lt;1.8,G6&lt;15.426,C6&gt;=2.35,A6&lt;6.25,B6&lt;3.35),"versicolor",IF(AND(D6&gt;=1.8,G6&lt;15.426,C6&gt;=2.35,A6&lt;6.25,B6&lt;3.35),"virginica",IF(AND(B6&lt;2.95,D6&lt;1.55,C6&gt;=4.85,A6&gt;=6.25,B6&lt;3.35),"virginica",IF(AND(B6&gt;=2.95,D6&lt;1.55,C6&gt;=4.85,A6&gt;=6.25,B6&lt;3.35),"versicolor","shouldnthappen"))))))))))</f>
        <v>versicolor</v>
      </c>
      <c r="V6" s="1" t="str">
        <f aca="false">IF(AND(C6&lt;2.6),"setosa",IF(AND(C6&gt;=4.85,C6&gt;=2.6),"virginica",IF(AND(F6&gt;=0.9,C6&lt;4.85,C6&gt;=2.6),"virginica",IF(AND(G6&lt;5.656,F6&lt;0.9,C6&lt;4.85,C6&gt;=2.6),"virginica",IF(AND(G6&gt;=5.656,F6&lt;0.9,C6&lt;4.85,C6&gt;=2.6),"versicolor","shouldnthappen")))))</f>
        <v>virginica</v>
      </c>
      <c r="W6" s="1" t="str">
        <f aca="false">IF(AND(D6&gt;=1.75,G6&gt;=13.795),"virginica",IF(AND(D6&gt;=1.5,G6&gt;=12.335,G6&lt;13.795),"virginica",IF(AND(C6&lt;2.45,C6&lt;4.85,G6&lt;12.335,G6&lt;13.795),"setosa",IF(AND(C6&gt;=2.45,C6&lt;4.85,G6&lt;12.335,G6&lt;13.795),"versicolor",IF(AND(D6&gt;=1.7,C6&gt;=4.85,G6&lt;12.335,G6&lt;13.795),"virginica",IF(AND(B6&gt;=3.25,D6&lt;1.5,G6&gt;=12.335,G6&lt;13.795),"setosa",IF(AND(D6&lt;1,F6&lt;0.255,D6&lt;1.75,G6&gt;=13.795),"setosa",IF(AND(D6&gt;=1,F6&lt;0.255,D6&lt;1.75,G6&gt;=13.795),"versicolor",IF(AND(A6&lt;5.4,F6&gt;=0.255,D6&lt;1.75,G6&gt;=13.795),"setosa",IF(AND(A6&gt;=5.4,F6&gt;=0.255,D6&lt;1.75,G6&gt;=13.795),"versicolor",IF(AND(A6&lt;6.15,D6&lt;1.7,C6&gt;=4.85,G6&lt;12.335,G6&lt;13.795),"versicolor",IF(AND(A6&gt;=6.15,D6&lt;1.7,C6&gt;=4.85,G6&lt;12.335,G6&lt;13.795),"virginica",IF(AND(C6&lt;5,B6&lt;3.25,D6&lt;1.5,G6&gt;=12.335,G6&lt;13.795),"versicolor",IF(AND(C6&gt;=5,B6&lt;3.25,D6&lt;1.5,G6&gt;=12.335,G6&lt;13.795),"virginica","shouldnthappen"))))))))))))))</f>
        <v>versicolor</v>
      </c>
      <c r="X6" s="1" t="str">
        <f aca="false">IF(AND(C6&lt;2.5,A6&lt;5.55),"setosa",IF(AND(F6&lt;0.096,A6&gt;=5.55),"virginica",IF(AND(D6&lt;1.6,C6&gt;=2.5,A6&lt;5.55),"versicolor",IF(AND(D6&gt;=1.6,C6&gt;=2.5,A6&lt;5.55),"virginica",IF(AND(F6&gt;=0.156,C6&lt;4.75,F6&gt;=0.096,A6&gt;=5.55),"versicolor",IF(AND(D6&gt;=1.75,C6&gt;=4.75,F6&gt;=0.096,A6&gt;=5.55),"virginica",IF(AND(B6&lt;3.3,F6&lt;0.156,C6&lt;4.75,F6&gt;=0.096,A6&gt;=5.55),"versicolor",IF(AND(B6&gt;=3.3,F6&lt;0.156,C6&lt;4.75,F6&gt;=0.096,A6&gt;=5.55),"setosa",IF(AND(B6&lt;2.45,A6&lt;6.05,D6&lt;1.75,C6&gt;=4.75,F6&gt;=0.096,A6&gt;=5.55),"virginica",IF(AND(B6&gt;=2.45,A6&lt;6.05,D6&lt;1.75,C6&gt;=4.75,F6&gt;=0.096,A6&gt;=5.55),"versicolor",IF(AND(F6&lt;0.205,A6&gt;=6.05,D6&lt;1.75,C6&gt;=4.75,F6&gt;=0.096,A6&gt;=5.55),"versicolor",IF(AND(F6&gt;=0.205,A6&gt;=6.05,D6&lt;1.75,C6&gt;=4.75,F6&gt;=0.096,A6&gt;=5.55),"virginica","shouldnthappen"))))))))))))</f>
        <v>virginica</v>
      </c>
      <c r="Y6" s="1" t="str">
        <f aca="false">IF(AND(C6&lt;2.35,A6&lt;5.55),"setosa",IF(AND(C6&gt;=5.05,A6&gt;=5.55),"virginica",IF(AND(D6&lt;1.6,C6&gt;=2.35,A6&lt;5.55),"versicolor",IF(AND(D6&gt;=1.6,C6&gt;=2.35,A6&lt;5.55),"virginica",IF(AND(D6&gt;=1.75,C6&lt;5.05,A6&gt;=5.55),"virginica",IF(AND(B6&gt;=3.55,D6&lt;1.75,C6&lt;5.05,A6&gt;=5.55),"setosa",IF(AND(G6&lt;6.3,B6&lt;3.55,D6&lt;1.75,C6&lt;5.05,A6&gt;=5.55),"virginica",IF(AND(G6&gt;=6.3,B6&lt;3.55,D6&lt;1.75,C6&lt;5.05,A6&gt;=5.55),"versicolor","shouldnthappen"))))))))</f>
        <v>virginica</v>
      </c>
      <c r="Z6" s="1" t="str">
        <f aca="false">IF(AND(D6&lt;0.75),"setosa",IF(AND(B6&gt;=2.55,C6&lt;4.85,D6&gt;=0.75),"versicolor",IF(AND(D6&gt;=1.7,C6&gt;=4.85,D6&gt;=0.75),"virginica",IF(AND(D6&lt;1.6,B6&lt;2.55,C6&lt;4.85,D6&gt;=0.75),"versicolor",IF(AND(D6&gt;=1.6,B6&lt;2.55,C6&lt;4.85,D6&gt;=0.75),"virginica",IF(AND(B6&lt;2.65,D6&lt;1.7,C6&gt;=4.85,D6&gt;=0.75),"virginica",IF(AND(F6&lt;0.325,B6&gt;=2.65,D6&lt;1.7,C6&gt;=4.85,D6&gt;=0.75),"virginica",IF(AND(G6&lt;10.717,F6&gt;=0.325,B6&gt;=2.65,D6&lt;1.7,C6&gt;=4.85,D6&gt;=0.75),"versicolor",IF(AND(G6&gt;=10.717,F6&gt;=0.325,B6&gt;=2.65,D6&lt;1.7,C6&gt;=4.85,D6&gt;=0.75),"virginica","shouldnthappen")))))))))</f>
        <v>virginica</v>
      </c>
      <c r="AA6" s="1" t="str">
        <f aca="false">IF(AND(D6&lt;0.75),"setosa",IF(AND(D6&gt;=1.75,D6&gt;=0.75),"virginica",IF(AND(F6&gt;=0.455,D6&lt;1.75,D6&gt;=0.75),"versicolor",IF(AND(D6&lt;1.45,F6&lt;0.455,D6&lt;1.75,D6&gt;=0.75),"versicolor",IF(AND(F6&lt;0.247,D6&gt;=1.45,F6&lt;0.455,D6&lt;1.75,D6&gt;=0.75),"versicolor",IF(AND(F6&gt;=0.247,D6&gt;=1.45,F6&lt;0.455,D6&lt;1.75,D6&gt;=0.75),"virginica","shouldnthappen"))))))</f>
        <v>virginica</v>
      </c>
      <c r="AB6" s="1" t="str">
        <f aca="false">IF(AND(F6&gt;=0.221,B6&gt;=3.35),"setosa",IF(AND(A6&lt;5.3,F6&gt;=0.683,B6&lt;3.35),"setosa",IF(AND(A6&lt;6.45,F6&lt;0.221,B6&gt;=3.35),"setosa",IF(AND(A6&gt;=6.45,F6&lt;0.221,B6&gt;=3.35),"virginica",IF(AND(G6&lt;6.3,A6&lt;6.25,F6&lt;0.683,B6&lt;3.35),"virginica",IF(AND(G6&lt;13.795,A6&gt;=6.25,F6&lt;0.683,B6&lt;3.35),"virginica",IF(AND(D6&lt;1.65,A6&gt;=5.3,F6&gt;=0.683,B6&lt;3.35),"versicolor",IF(AND(D6&gt;=1.65,A6&gt;=5.3,F6&gt;=0.683,B6&lt;3.35),"virginica",IF(AND(D6&lt;0.6,G6&gt;=6.3,A6&lt;6.25,F6&lt;0.683,B6&lt;3.35),"setosa",IF(AND(D6&lt;1.7,G6&gt;=13.795,A6&gt;=6.25,F6&lt;0.683,B6&lt;3.35),"versicolor",IF(AND(D6&gt;=1.7,G6&gt;=13.795,A6&gt;=6.25,F6&lt;0.683,B6&lt;3.35),"virginica",IF(AND(C6&gt;=5.35,D6&gt;=0.6,G6&gt;=6.3,A6&lt;6.25,F6&lt;0.683,B6&lt;3.35),"virginica",IF(AND(D6&lt;1.75,C6&lt;5.35,D6&gt;=0.6,G6&gt;=6.3,A6&lt;6.25,F6&lt;0.683,B6&lt;3.35),"versicolor",IF(AND(D6&gt;=1.75,C6&lt;5.35,D6&gt;=0.6,G6&gt;=6.3,A6&lt;6.25,F6&lt;0.683,B6&lt;3.35),"virginica","shouldnthappen"))))))))))))))</f>
        <v>virginica</v>
      </c>
      <c r="AC6" s="1" t="str">
        <f aca="false">IF(AND(B6&gt;=3.3),"setosa",IF(AND(C6&lt;2.45,D6&lt;1.55,B6&lt;3.3),"setosa",IF(AND(F6&gt;=0.211,D6&gt;=1.55,B6&lt;3.3),"virginica",IF(AND(C6&lt;4.9,C6&gt;=2.45,D6&lt;1.55,B6&lt;3.3),"versicolor",IF(AND(C6&gt;=4.9,C6&gt;=2.45,D6&lt;1.55,B6&lt;3.3),"virginica",IF(AND(F6&lt;0.138,F6&lt;0.211,D6&gt;=1.55,B6&lt;3.3),"virginica",IF(AND(F6&gt;=0.138,F6&lt;0.211,D6&gt;=1.55,B6&lt;3.3),"versicolor","shouldnthappen")))))))</f>
        <v>virginica</v>
      </c>
      <c r="AD6" s="1" t="str">
        <f aca="false">IF(AND(D6&gt;=1.75),"virginica",IF(AND(D6&lt;0.75,D6&lt;1.75),"setosa",IF(AND(D6&lt;1.35,D6&gt;=0.75,D6&lt;1.75),"versicolor",IF(AND(B6&lt;2.6,C6&lt;4.85,D6&gt;=1.35,D6&gt;=0.75,D6&lt;1.75),"virginica",IF(AND(B6&gt;=2.6,C6&lt;4.85,D6&gt;=1.35,D6&gt;=0.75,D6&lt;1.75),"versicolor",IF(AND(A6&lt;6.4,C6&gt;=4.85,D6&gt;=1.35,D6&gt;=0.75,D6&lt;1.75),"virginica",IF(AND(A6&gt;=6.4,C6&gt;=4.85,D6&gt;=1.35,D6&gt;=0.75,D6&lt;1.75),"versicolor","shouldnthappen")))))))</f>
        <v>virginica</v>
      </c>
      <c r="AE6" s="1" t="str">
        <f aca="false">IF(AND(C6&lt;2.45),"setosa",IF(AND(F6&lt;0.07,C6&gt;=2.45),"virginica",IF(AND(A6&gt;=5,C6&lt;4.75,F6&gt;=0.07,C6&gt;=2.45),"versicolor",IF(AND(F6&lt;0.182,C6&gt;=4.75,F6&gt;=0.07,C6&gt;=2.45),"versicolor",IF(AND(B6&lt;2.45,A6&lt;5,C6&lt;4.75,F6&gt;=0.07,C6&gt;=2.45),"versicolor",IF(AND(B6&gt;=2.45,A6&lt;5,C6&lt;4.75,F6&gt;=0.07,C6&gt;=2.45),"virginica",IF(AND(F6&gt;=0.468,F6&gt;=0.182,C6&gt;=4.75,F6&gt;=0.07,C6&gt;=2.45),"virginica",IF(AND(A6&gt;=6.85,F6&lt;0.468,F6&gt;=0.182,C6&gt;=4.75,F6&gt;=0.07,C6&gt;=2.45),"virginica",IF(AND(B6&lt;2.6,A6&lt;6.85,F6&lt;0.468,F6&gt;=0.182,C6&gt;=4.75,F6&gt;=0.07,C6&gt;=2.45),"virginica",IF(AND(B6&gt;=2.6,A6&lt;6.85,F6&lt;0.468,F6&gt;=0.182,C6&gt;=4.75,F6&gt;=0.07,C6&gt;=2.45),"versicolor","shouldnthappen"))))))))))</f>
        <v>virginica</v>
      </c>
      <c r="AF6" s="1" t="str">
        <f aca="false">IF(AND(D6&lt;0.75,A6&lt;5.45),"setosa",IF(AND(D6&gt;=1.75,A6&gt;=5.45),"virginica",IF(AND(G6&lt;6.094,D6&gt;=0.75,A6&lt;5.45),"virginica",IF(AND(G6&gt;=6.094,D6&gt;=0.75,A6&lt;5.45),"versicolor",IF(AND(C6&lt;2.75,D6&lt;1.75,A6&gt;=5.45),"setosa",IF(AND(D6&lt;1.45,C6&gt;=2.75,D6&lt;1.75,A6&gt;=5.45),"versicolor",IF(AND(B6&lt;2.75,D6&gt;=1.45,C6&gt;=2.75,D6&lt;1.75,A6&gt;=5.45),"versicolor",IF(AND(C6&lt;5.05,B6&gt;=2.75,D6&gt;=1.45,C6&gt;=2.75,D6&lt;1.75,A6&gt;=5.45),"versicolor",IF(AND(C6&gt;=5.05,B6&gt;=2.75,D6&gt;=1.45,C6&gt;=2.75,D6&lt;1.75,A6&gt;=5.45),"virginica","shouldnthappen")))))))))</f>
        <v>virginica</v>
      </c>
      <c r="AG6" s="1" t="str">
        <f aca="false">IF(AND(D6&lt;0.65,G6&lt;8.868,A6&lt;5.3),"setosa",IF(AND(C6&lt;2.6,G6&gt;=8.868,A6&lt;5.3),"setosa",IF(AND(C6&gt;=2.6,G6&gt;=8.868,A6&lt;5.3),"versicolor",IF(AND(C6&gt;=4.95,D6&lt;1.55,A6&gt;=5.3),"virginica",IF(AND(G6&lt;13.795,D6&gt;=1.55,A6&gt;=5.3),"virginica",IF(AND(C6&lt;3.75,D6&gt;=0.65,G6&lt;8.868,A6&lt;5.3),"versicolor",IF(AND(C6&gt;=3.75,D6&gt;=0.65,G6&lt;8.868,A6&lt;5.3),"virginica",IF(AND(C6&lt;2.6,C6&lt;4.95,D6&lt;1.55,A6&gt;=5.3),"setosa",IF(AND(C6&gt;=2.6,C6&lt;4.95,D6&lt;1.55,A6&gt;=5.3),"versicolor",IF(AND(C6&lt;4.75,G6&gt;=13.795,D6&gt;=1.55,A6&gt;=5.3),"versicolor",IF(AND(C6&gt;=4.75,G6&gt;=13.795,D6&gt;=1.55,A6&gt;=5.3),"virginica","shouldnthappen")))))))))))</f>
        <v>virginica</v>
      </c>
      <c r="AH6" s="1" t="str">
        <f aca="false">IF(AND(D6&lt;0.75),"setosa",IF(AND(C6&lt;4.75,D6&gt;=0.75),"versicolor",IF(AND(G6&lt;13.757,C6&gt;=4.75,D6&gt;=0.75),"virginica",IF(AND(B6&lt;3.05,G6&gt;=13.757,C6&gt;=4.75,D6&gt;=0.75),"virginica",IF(AND(A6&lt;6.65,B6&gt;=3.05,G6&gt;=13.757,C6&gt;=4.75,D6&gt;=0.75),"virginica",IF(AND(A6&gt;=6.65,B6&gt;=3.05,G6&gt;=13.757,C6&gt;=4.75,D6&gt;=0.75),"versicolor","shouldnthappen"))))))</f>
        <v>versicolor</v>
      </c>
      <c r="AI6" s="1" t="str">
        <f aca="false">IF(AND(D6&lt;0.7),"setosa",IF(AND(C6&lt;4.75,D6&gt;=0.7),"versicolor",IF(AND(A6&lt;6.6,F6&lt;0.482,C6&gt;=4.75,D6&gt;=0.7),"virginica",IF(AND(C6&gt;=4.95,F6&gt;=0.482,C6&gt;=4.75,D6&gt;=0.7),"virginica",IF(AND(D6&lt;1.9,A6&gt;=6.6,F6&lt;0.482,C6&gt;=4.75,D6&gt;=0.7),"versicolor",IF(AND(D6&gt;=1.9,A6&gt;=6.6,F6&lt;0.482,C6&gt;=4.75,D6&gt;=0.7),"virginica",IF(AND(F6&gt;=0.766,C6&lt;4.95,F6&gt;=0.482,C6&gt;=4.75,D6&gt;=0.7),"virginica",IF(AND(B6&lt;2.95,F6&lt;0.766,C6&lt;4.95,F6&gt;=0.482,C6&gt;=4.75,D6&gt;=0.7),"virginica",IF(AND(B6&gt;=2.95,F6&lt;0.766,C6&lt;4.95,F6&gt;=0.482,C6&gt;=4.75,D6&gt;=0.7),"versicolor","shouldnthappen")))))))))</f>
        <v>versicolor</v>
      </c>
      <c r="AJ6" s="1" t="str">
        <f aca="false">IF(AND(C6&lt;2.45,C6&lt;4.75),"setosa",IF(AND(D6&gt;=1.65,C6&gt;=4.75),"virginica",IF(AND(A6&lt;4.95,C6&gt;=2.45,C6&lt;4.75),"virginica",IF(AND(A6&gt;=4.95,C6&gt;=2.45,C6&lt;4.75),"versicolor",IF(AND(B6&lt;2.95,D6&lt;1.65,C6&gt;=4.75),"virginica",IF(AND(B6&gt;=2.95,D6&lt;1.65,C6&gt;=4.75),"versicolor","shouldnthappen"))))))</f>
        <v>virginica</v>
      </c>
      <c r="AK6" s="1" t="str">
        <f aca="false">IF(AND(D6&lt;0.75,A6&lt;5.45),"setosa",IF(AND(B6&lt;2.45,D6&gt;=0.75,A6&lt;5.45),"versicolor",IF(AND(A6&gt;=5.55,C6&lt;4.75,A6&gt;=5.45),"versicolor",IF(AND(C6&gt;=5.15,C6&gt;=4.75,A6&gt;=5.45),"virginica",IF(AND(G6&lt;6.094,B6&gt;=2.45,D6&gt;=0.75,A6&lt;5.45),"virginica",IF(AND(G6&gt;=6.094,B6&gt;=2.45,D6&gt;=0.75,A6&lt;5.45),"versicolor",IF(AND(D6&lt;0.6,A6&lt;5.55,C6&lt;4.75,A6&gt;=5.45),"setosa",IF(AND(D6&gt;=0.6,A6&lt;5.55,C6&lt;4.75,A6&gt;=5.45),"versicolor",IF(AND(C6&lt;4.95,C6&lt;5.15,C6&gt;=4.75,A6&gt;=5.45),"virginica",IF(AND(G6&lt;12.627,C6&lt;5.05,C6&gt;=4.95,C6&lt;5.15,C6&gt;=4.75,A6&gt;=5.45),"virginica",IF(AND(G6&gt;=12.627,C6&lt;5.05,C6&gt;=4.95,C6&lt;5.15,C6&gt;=4.75,A6&gt;=5.45),"versicolor",IF(AND(D6&lt;1.7,C6&gt;=5.05,C6&gt;=4.95,C6&lt;5.15,C6&gt;=4.75,A6&gt;=5.45),"versicolor",IF(AND(D6&gt;=1.7,C6&gt;=5.05,C6&gt;=4.95,C6&lt;5.15,C6&gt;=4.75,A6&gt;=5.45),"virginica","shouldnthappen")))))))))))))</f>
        <v>virginica</v>
      </c>
      <c r="AL6" s="1" t="str">
        <f aca="false">IF(AND(B6&lt;2.45,B6&lt;3.15),"versicolor",IF(AND(D6&lt;0.95,G6&lt;15.141,B6&gt;=3.15),"setosa",IF(AND(G6&lt;15.429,G6&gt;=15.141,B6&gt;=3.15),"versicolor",IF(AND(G6&gt;=15.429,G6&gt;=15.141,B6&gt;=3.15),"virginica",IF(AND(C6&lt;2.3,C6&lt;4.75,B6&gt;=2.45,B6&lt;3.15),"setosa",IF(AND(G6&gt;=16.072,C6&gt;=4.75,B6&gt;=2.45,B6&lt;3.15),"versicolor",IF(AND(G6&lt;11.833,D6&gt;=0.95,G6&lt;15.141,B6&gt;=3.15),"virginica",IF(AND(A6&lt;5,C6&gt;=2.3,C6&lt;4.75,B6&gt;=2.45,B6&lt;3.15),"virginica",IF(AND(A6&gt;=5,C6&gt;=2.3,C6&lt;4.75,B6&gt;=2.45,B6&lt;3.15),"versicolor",IF(AND(G6&lt;14.342,G6&gt;=11.833,D6&gt;=0.95,G6&lt;15.141,B6&gt;=3.15),"versicolor",IF(AND(G6&gt;=14.342,G6&gt;=11.833,D6&gt;=0.95,G6&lt;15.141,B6&gt;=3.15),"virginica",IF(AND(G6&lt;13.757,F6&gt;=0.741,G6&lt;16.072,C6&gt;=4.75,B6&gt;=2.45,B6&lt;3.15),"virginica",IF(AND(F6&gt;=0.546,A6&lt;6.15,F6&lt;0.741,G6&lt;16.072,C6&gt;=4.75,B6&gt;=2.45,B6&lt;3.15),"virginica",IF(AND(D6&gt;=1.75,A6&gt;=6.15,F6&lt;0.741,G6&lt;16.072,C6&gt;=4.75,B6&gt;=2.45,B6&lt;3.15),"virginica",IF(AND(C6&lt;4.85,G6&gt;=13.757,F6&gt;=0.741,G6&lt;16.072,C6&gt;=4.75,B6&gt;=2.45,B6&lt;3.15),"virginica",IF(AND(C6&gt;=4.85,G6&gt;=13.757,F6&gt;=0.741,G6&lt;16.072,C6&gt;=4.75,B6&gt;=2.45,B6&lt;3.15),"versicolor",IF(AND(F6&lt;0.331,F6&lt;0.546,A6&lt;6.15,F6&lt;0.741,G6&lt;16.072,C6&gt;=4.75,B6&gt;=2.45,B6&lt;3.15),"virginica",IF(AND(F6&gt;=0.331,F6&lt;0.546,A6&lt;6.15,F6&lt;0.741,G6&lt;16.072,C6&gt;=4.75,B6&gt;=2.45,B6&lt;3.15),"versicolor",IF(AND(G6&lt;10.661,D6&lt;1.75,A6&gt;=6.15,F6&lt;0.741,G6&lt;16.072,C6&gt;=4.75,B6&gt;=2.45,B6&lt;3.15),"virginica",IF(AND(G6&gt;=10.661,D6&lt;1.75,A6&gt;=6.15,F6&lt;0.741,G6&lt;16.072,C6&gt;=4.75,B6&gt;=2.45,B6&lt;3.15),"versicolor","shouldnthappen"))))))))))))))))))))</f>
        <v>virginica</v>
      </c>
      <c r="AM6" s="1" t="str">
        <f aca="false">IF(AND(D6&lt;1.35,F6&gt;=0.917),"setosa",IF(AND(D6&gt;=1.35,F6&gt;=0.917),"virginica",IF(AND(D6&lt;0.75,D6&lt;1.55,F6&lt;0.917),"setosa",IF(AND(C6&gt;=4.8,D6&gt;=1.55,F6&lt;0.917),"virginica",IF(AND(A6&lt;5.95,D6&gt;=0.75,D6&lt;1.55,F6&lt;0.917),"versicolor",IF(AND(F6&lt;0.473,C6&lt;4.8,D6&gt;=1.55,F6&lt;0.917),"virginica",IF(AND(F6&gt;=0.473,C6&lt;4.8,D6&gt;=1.55,F6&lt;0.917),"versicolor",IF(AND(C6&lt;4.95,A6&gt;=5.95,D6&gt;=0.75,D6&lt;1.55,F6&lt;0.917),"versicolor",IF(AND(C6&gt;=4.95,A6&gt;=5.95,D6&gt;=0.75,D6&lt;1.55,F6&lt;0.917),"virginica","shouldnthappen")))))))))</f>
        <v>virginica</v>
      </c>
      <c r="AN6" s="1" t="str">
        <f aca="false">IF(AND(D6&lt;0.75,A6&lt;5.45),"setosa",IF(AND(D6&lt;1.55,D6&gt;=0.75,A6&lt;5.45),"versicolor",IF(AND(D6&gt;=1.55,D6&gt;=0.75,A6&lt;5.45),"virginica",IF(AND(A6&gt;=5.75,C6&lt;4.75,A6&gt;=5.45),"versicolor",IF(AND(F6&lt;0.361,C6&gt;=4.75,A6&gt;=5.45),"virginica",IF(AND(C6&lt;2.6,A6&lt;5.75,C6&lt;4.75,A6&gt;=5.45),"setosa",IF(AND(C6&gt;=2.6,A6&lt;5.75,C6&lt;4.75,A6&gt;=5.45),"versicolor",IF(AND(D6&gt;=1.7,F6&gt;=0.361,C6&gt;=4.75,A6&gt;=5.45),"virginica",IF(AND(B6&lt;2.65,D6&lt;1.7,F6&gt;=0.361,C6&gt;=4.75,A6&gt;=5.45),"virginica",IF(AND(A6&lt;7.05,B6&gt;=2.65,D6&lt;1.7,F6&gt;=0.361,C6&gt;=4.75,A6&gt;=5.45),"versicolor",IF(AND(A6&gt;=7.05,B6&gt;=2.65,D6&lt;1.7,F6&gt;=0.361,C6&gt;=4.75,A6&gt;=5.45),"virginica","shouldnthappen")))))))))))</f>
        <v>virginica</v>
      </c>
      <c r="AO6" s="1" t="str">
        <f aca="false">IF(AND(D6&lt;0.7),"setosa",IF(AND(A6&lt;4.95,C6&lt;4.85,D6&gt;=0.7),"virginica",IF(AND(A6&gt;=4.95,C6&lt;4.85,D6&gt;=0.7),"versicolor",IF(AND(D6&gt;=1.7,C6&gt;=4.85,D6&gt;=0.7),"virginica",IF(AND(F6&lt;0.325,D6&lt;1.7,C6&gt;=4.85,D6&gt;=0.7),"virginica",IF(AND(D6&lt;1.55,F6&gt;=0.325,D6&lt;1.7,C6&gt;=4.85,D6&gt;=0.7),"virginica",IF(AND(D6&gt;=1.55,F6&gt;=0.325,D6&lt;1.7,C6&gt;=4.85,D6&gt;=0.7),"versicolor","shouldnthappen")))))))</f>
        <v>virginica</v>
      </c>
      <c r="AP6" s="1" t="str">
        <f aca="false">IF(AND(D6&lt;0.75),"setosa",IF(AND(C6&lt;4.85,D6&gt;=0.75),"versicolor",IF(AND(G6&gt;=8.277,C6&gt;=4.85,D6&gt;=0.75),"virginica",IF(AND(F6&gt;=0.633,G6&lt;8.277,C6&gt;=4.85,D6&gt;=0.75),"virginica",IF(AND(G6&lt;7.61,F6&lt;0.633,G6&lt;8.277,C6&gt;=4.85,D6&gt;=0.75),"virginica",IF(AND(G6&gt;=7.61,F6&lt;0.633,G6&lt;8.277,C6&gt;=4.85,D6&gt;=0.75),"versicolor","shouldnthappen"))))))</f>
        <v>versicolor</v>
      </c>
      <c r="AQ6" s="1" t="str">
        <f aca="false">IF(AND(C6&lt;2.65,A6&gt;=5.45,C6&lt;4.75),"setosa",IF(AND(C6&gt;=2.65,A6&gt;=5.45,C6&lt;4.75),"versicolor",IF(AND(B6&lt;2.9,C6&lt;4.85,C6&gt;=4.75),"versicolor",IF(AND(B6&gt;=2.9,C6&lt;4.85,C6&gt;=4.75),"virginica",IF(AND(D6&lt;1.7,C6&gt;=4.85,C6&gt;=4.75),"versicolor",IF(AND(D6&gt;=1.7,C6&gt;=4.85,C6&gt;=4.75),"virginica",IF(AND(C6&lt;2.45,G6&lt;14.126,A6&lt;5.45,C6&lt;4.75),"setosa",IF(AND(C6&gt;=2.45,G6&lt;14.126,A6&lt;5.45,C6&lt;4.75),"versicolor",IF(AND(C6&lt;2.4,G6&gt;=14.126,A6&lt;5.45,C6&lt;4.75),"setosa",IF(AND(C6&gt;=2.4,G6&gt;=14.126,A6&lt;5.45,C6&lt;4.75),"versicolor","shouldnthappen"))))))))))</f>
        <v>versicolor</v>
      </c>
      <c r="AR6" s="1" t="str">
        <f aca="false">IF(AND(C6&lt;2.45,C6&lt;4.85),"setosa",IF(AND(C6&gt;=5.15,C6&gt;=4.85),"virginica",IF(AND(A6&gt;=4.95,C6&gt;=2.45,C6&lt;4.85),"versicolor",IF(AND(D6&lt;1.35,A6&lt;4.95,C6&gt;=2.45,C6&lt;4.85),"versicolor",IF(AND(D6&gt;=1.35,A6&lt;4.95,C6&gt;=2.45,C6&lt;4.85),"virginica",IF(AND(F6&lt;0.35,G6&lt;12.751,C6&lt;5.15,C6&gt;=4.85),"virginica",IF(AND(A6&lt;6.5,G6&gt;=12.751,C6&lt;5.15,C6&gt;=4.85),"virginica",IF(AND(A6&gt;=6.5,G6&gt;=12.751,C6&lt;5.15,C6&gt;=4.85),"versicolor",IF(AND(B6&gt;=2.75,F6&gt;=0.35,G6&lt;12.751,C6&lt;5.15,C6&gt;=4.85),"virginica",IF(AND(C6&lt;5.05,B6&lt;2.75,F6&gt;=0.35,G6&lt;12.751,C6&lt;5.15,C6&gt;=4.85),"virginica",IF(AND(C6&gt;=5.05,B6&lt;2.75,F6&gt;=0.35,G6&lt;12.751,C6&lt;5.15,C6&gt;=4.85),"versicolor","shouldnthappen")))))))))))</f>
        <v>virginica</v>
      </c>
      <c r="AS6" s="1" t="str">
        <f aca="false">IF(AND(F6&gt;=0.9,B6&lt;3.05),"virginica",IF(AND(A6&lt;5.9,B6&gt;=3.05),"setosa",IF(AND(D6&lt;1.65,A6&gt;=5.9,B6&gt;=3.05),"versicolor",IF(AND(D6&gt;=1.65,A6&gt;=5.9,B6&gt;=3.05),"virginica",IF(AND(D6&gt;=1.75,C6&gt;=4.85,F6&lt;0.9,B6&lt;3.05),"virginica",IF(AND(C6&lt;2.2,B6&lt;2.95,C6&lt;4.85,F6&lt;0.9,B6&lt;3.05),"setosa",IF(AND(C6&gt;=2.2,B6&lt;2.95,C6&lt;4.85,F6&lt;0.9,B6&lt;3.05),"versicolor",IF(AND(C6&lt;2.8,B6&gt;=2.95,C6&lt;4.85,F6&lt;0.9,B6&lt;3.05),"setosa",IF(AND(C6&gt;=2.8,B6&gt;=2.95,C6&lt;4.85,F6&lt;0.9,B6&lt;3.05),"versicolor",IF(AND(G6&lt;13.879,D6&lt;1.75,C6&gt;=4.85,F6&lt;0.9,B6&lt;3.05),"virginica",IF(AND(G6&gt;=13.879,D6&lt;1.75,C6&gt;=4.85,F6&lt;0.9,B6&lt;3.05),"versicolor","shouldnthappen")))))))))))</f>
        <v>versicolor</v>
      </c>
      <c r="AT6" s="1" t="str">
        <f aca="false">IF(AND(D6&lt;0.75),"setosa",IF(AND(D6&gt;=1.75,D6&gt;=0.75),"virginica",IF(AND(D6&lt;1.45,G6&lt;7.37,D6&lt;1.75,D6&gt;=0.75),"versicolor",IF(AND(D6&gt;=1.45,G6&lt;7.37,D6&lt;1.75,D6&gt;=0.75),"virginica",IF(AND(C6&lt;5.45,G6&gt;=7.37,D6&lt;1.75,D6&gt;=0.75),"versicolor",IF(AND(C6&gt;=5.45,G6&gt;=7.37,D6&lt;1.75,D6&gt;=0.75),"virginica","shouldnthappen"))))))</f>
        <v>virginica</v>
      </c>
      <c r="AU6" s="1" t="str">
        <f aca="false">IF(AND(D6&lt;0.7),"setosa",IF(AND(D6&gt;=1.7,A6&gt;=6.15,D6&gt;=0.7),"virginica",IF(AND(B6&gt;=2.55,C6&lt;4.75,A6&lt;6.15,D6&gt;=0.7),"versicolor",IF(AND(D6&gt;=1.7,C6&gt;=4.75,A6&lt;6.15,D6&gt;=0.7),"virginica",IF(AND(C6&lt;5.25,D6&lt;1.7,A6&gt;=6.15,D6&gt;=0.7),"versicolor",IF(AND(C6&gt;=5.25,D6&lt;1.7,A6&gt;=6.15,D6&gt;=0.7),"virginica",IF(AND(C6&lt;4.25,B6&lt;2.55,C6&lt;4.75,A6&lt;6.15,D6&gt;=0.7),"versicolor",IF(AND(C6&gt;=4.25,B6&lt;2.55,C6&lt;4.75,A6&lt;6.15,D6&gt;=0.7),"virginica",IF(AND(B6&lt;2.65,D6&lt;1.7,C6&gt;=4.75,A6&lt;6.15,D6&gt;=0.7),"virginica",IF(AND(B6&gt;=2.65,D6&lt;1.7,C6&gt;=4.75,A6&lt;6.15,D6&gt;=0.7),"versicolor","shouldnthappen"))))))))))</f>
        <v>virginica</v>
      </c>
      <c r="AV6" s="1" t="str">
        <f aca="false">IF(AND(D6&lt;0.75),"setosa",IF(AND(F6&gt;=0.899,D6&gt;=0.75),"virginica",IF(AND(D6&lt;1.65,A6&lt;6.05,F6&lt;0.899,D6&gt;=0.75),"versicolor",IF(AND(D6&gt;=1.65,A6&lt;6.05,F6&lt;0.899,D6&gt;=0.75),"virginica",IF(AND(C6&gt;=5.05,A6&gt;=6.05,F6&lt;0.899,D6&gt;=0.75),"virginica",IF(AND(G6&gt;=13.757,C6&lt;5.05,A6&gt;=6.05,F6&lt;0.899,D6&gt;=0.75),"versicolor",IF(AND(D6&lt;1.6,G6&lt;13.757,C6&lt;5.05,A6&gt;=6.05,F6&lt;0.899,D6&gt;=0.75),"versicolor",IF(AND(D6&gt;=1.6,G6&lt;13.757,C6&lt;5.05,A6&gt;=6.05,F6&lt;0.899,D6&gt;=0.75),"virginica","shouldnthappen"))))))))</f>
        <v>virginica</v>
      </c>
      <c r="AW6" s="1" t="str">
        <f aca="false">IF(AND(F6&lt;0.117,A6&gt;=5.55),"virginica",IF(AND(A6&gt;=5.2,G6&lt;6.086,A6&lt;5.55),"versicolor",IF(AND(D6&lt;0.7,G6&gt;=6.086,A6&lt;5.55),"setosa",IF(AND(D6&gt;=0.7,G6&gt;=6.086,A6&lt;5.55),"versicolor",IF(AND(A6&lt;4.75,A6&lt;5.2,G6&lt;6.086,A6&lt;5.55),"setosa",IF(AND(A6&gt;=4.75,A6&lt;5.2,G6&lt;6.086,A6&lt;5.55),"virginica",IF(AND(D6&gt;=1.65,C6&lt;4.95,F6&gt;=0.117,A6&gt;=5.55),"virginica",IF(AND(D6&gt;=1.75,C6&gt;=4.95,F6&gt;=0.117,A6&gt;=5.55),"virginica",IF(AND(C6&lt;2.6,D6&lt;1.65,C6&lt;4.95,F6&gt;=0.117,A6&gt;=5.55),"setosa",IF(AND(C6&gt;=2.6,D6&lt;1.65,C6&lt;4.95,F6&gt;=0.117,A6&gt;=5.55),"versicolor",IF(AND(D6&lt;1.55,D6&lt;1.75,C6&gt;=4.95,F6&gt;=0.117,A6&gt;=5.55),"virginica",IF(AND(A6&lt;6.95,D6&gt;=1.55,D6&lt;1.75,C6&gt;=4.95,F6&gt;=0.117,A6&gt;=5.55),"versicolor",IF(AND(A6&gt;=6.95,D6&gt;=1.55,D6&lt;1.75,C6&gt;=4.95,F6&gt;=0.117,A6&gt;=5.55),"virginica","shouldnthappen")))))))))))))</f>
        <v>virginica</v>
      </c>
      <c r="AX6" s="1" t="str">
        <f aca="false">IF(AND(D6&lt;0.75),"setosa",IF(AND(F6&lt;0.138,D6&gt;=0.75),"virginica",IF(AND(C6&lt;4.45,A6&lt;6.15,F6&gt;=0.138,D6&gt;=0.75),"versicolor",IF(AND(C6&gt;=5.05,A6&gt;=6.15,F6&gt;=0.138,D6&gt;=0.75),"virginica",IF(AND(B6&lt;2.65,C6&gt;=4.45,A6&lt;6.15,F6&gt;=0.138,D6&gt;=0.75),"virginica",IF(AND(A6&gt;=6.35,C6&lt;5.05,A6&gt;=6.15,F6&gt;=0.138,D6&gt;=0.75),"versicolor",IF(AND(A6&lt;5.65,B6&gt;=2.65,C6&gt;=4.45,A6&lt;6.15,F6&gt;=0.138,D6&gt;=0.75),"virginica",IF(AND(D6&lt;1.75,A6&lt;6.35,C6&lt;5.05,A6&gt;=6.15,F6&gt;=0.138,D6&gt;=0.75),"versicolor",IF(AND(D6&gt;=1.75,A6&lt;6.35,C6&lt;5.05,A6&gt;=6.15,F6&gt;=0.138,D6&gt;=0.75),"virginica",IF(AND(D6&lt;1.7,A6&gt;=5.65,B6&gt;=2.65,C6&gt;=4.45,A6&lt;6.15,F6&gt;=0.138,D6&gt;=0.75),"versicolor",IF(AND(D6&gt;=1.7,A6&gt;=5.65,B6&gt;=2.65,C6&gt;=4.45,A6&lt;6.15,F6&gt;=0.138,D6&gt;=0.75),"virginica","shouldnthappen")))))))))))</f>
        <v>virginica</v>
      </c>
      <c r="AY6" s="1" t="str">
        <f aca="false">IF(AND(D6&lt;0.75,A6&lt;5.55),"setosa",IF(AND(A6&lt;4.95,D6&gt;=0.75,A6&lt;5.55),"virginica",IF(AND(A6&gt;=4.95,D6&gt;=0.75,A6&lt;5.55),"versicolor",IF(AND(C6&lt;2.6,C6&lt;4.85,A6&gt;=5.55),"setosa",IF(AND(C6&gt;=2.6,C6&lt;4.85,A6&gt;=5.55),"versicolor",IF(AND(D6&gt;=1.75,C6&gt;=4.85,A6&gt;=5.55),"virginica",IF(AND(F6&lt;0.405,D6&lt;1.75,C6&gt;=4.85,A6&gt;=5.55),"versicolor",IF(AND(B6&lt;3.05,F6&gt;=0.405,D6&lt;1.75,C6&gt;=4.85,A6&gt;=5.55),"virginica",IF(AND(B6&gt;=3.05,F6&gt;=0.405,D6&lt;1.75,C6&gt;=4.85,A6&gt;=5.55),"versicolor","shouldnthappen")))))))))</f>
        <v>virginica</v>
      </c>
      <c r="AZ6" s="1" t="str">
        <f aca="false">IF(AND(D6&lt;0.75),"setosa",IF(AND(F6&lt;0.9,C6&lt;4.95,D6&gt;=0.75),"versicolor",IF(AND(F6&gt;=0.9,C6&lt;4.95,D6&gt;=0.75),"virginica",IF(AND(D6&gt;=1.7,C6&gt;=4.95,D6&gt;=0.75),"virginica",IF(AND(F6&lt;0.405,D6&lt;1.7,C6&gt;=4.95,D6&gt;=0.75),"versicolor",IF(AND(F6&gt;=0.405,D6&lt;1.7,C6&gt;=4.95,D6&gt;=0.75),"virginica","shouldnthappen"))))))</f>
        <v>versicolor</v>
      </c>
      <c r="BA6" s="1" t="str">
        <f aca="false">IF(AND(D6&lt;0.75),"setosa",IF(AND(D6&gt;=1.7,C6&gt;=5.05,D6&gt;=0.75),"virginica",IF(AND(D6&lt;1.45,D6&lt;1.6,C6&lt;5.05,D6&gt;=0.75),"versicolor",IF(AND(A6&lt;5.8,D6&gt;=1.6,C6&lt;5.05,D6&gt;=0.75),"virginica",IF(AND(A6&gt;=5.8,D6&gt;=1.6,C6&lt;5.05,D6&gt;=0.75),"versicolor",IF(AND(F6&lt;0.417,D6&lt;1.7,C6&gt;=5.05,D6&gt;=0.75),"versicolor",IF(AND(F6&gt;=0.417,D6&lt;1.7,C6&gt;=5.05,D6&gt;=0.75),"virginica",IF(AND(A6&lt;5.95,D6&gt;=1.45,D6&lt;1.6,C6&lt;5.05,D6&gt;=0.75),"versicolor",IF(AND(G6&lt;10.618,A6&gt;=5.95,D6&gt;=1.45,D6&lt;1.6,C6&lt;5.05,D6&gt;=0.75),"virginica",IF(AND(G6&gt;=10.618,A6&gt;=5.95,D6&gt;=1.45,D6&lt;1.6,C6&lt;5.05,D6&gt;=0.75),"versicolor","shouldnthappen"))))))))))</f>
        <v>virginica</v>
      </c>
      <c r="BB6" s="1" t="str">
        <f aca="false">IF(AND(C6&lt;2.6),"setosa",IF(AND(D6&gt;=1.75,C6&gt;=2.6),"virginica",IF(AND(C6&gt;=5.45,D6&lt;1.75,C6&gt;=2.6),"virginica",IF(AND(F6&gt;=0.259,C6&lt;5.45,D6&lt;1.75,C6&gt;=2.6),"versicolor",IF(AND(C6&lt;5.05,F6&lt;0.259,C6&lt;5.45,D6&lt;1.75,C6&gt;=2.6),"versicolor",IF(AND(C6&gt;=5.05,F6&lt;0.259,C6&lt;5.45,D6&lt;1.75,C6&gt;=2.6),"virginica","shouldnthappen"))))))</f>
        <v>versicolor</v>
      </c>
      <c r="BC6" s="1" t="str">
        <f aca="false">IF(AND(A6&lt;4.95,B6&lt;2.7,A6&lt;5.55),"virginica",IF(AND(A6&gt;=4.95,B6&lt;2.7,A6&lt;5.55),"versicolor",IF(AND(C6&lt;3.2,B6&gt;=2.7,A6&lt;5.55),"setosa",IF(AND(C6&gt;=3.2,B6&gt;=2.7,A6&lt;5.55),"versicolor",IF(AND(F6&gt;=0.85,A6&lt;6.15,A6&gt;=5.55),"virginica",IF(AND(D6&lt;1.45,A6&gt;=6.15,A6&gt;=5.55),"versicolor",IF(AND(C6&lt;4.8,F6&lt;0.85,A6&lt;6.15,A6&gt;=5.55),"versicolor",IF(AND(D6&gt;=1.7,D6&gt;=1.45,A6&gt;=6.15,A6&gt;=5.55),"virginica",IF(AND(G6&lt;9.333,C6&gt;=4.8,F6&lt;0.85,A6&lt;6.15,A6&gt;=5.55),"versicolor",IF(AND(G6&gt;=9.333,C6&gt;=4.8,F6&lt;0.85,A6&lt;6.15,A6&gt;=5.55),"virginica",IF(AND(C6&lt;4.9,D6&lt;1.7,D6&gt;=1.45,A6&gt;=6.15,A6&gt;=5.55),"versicolor",IF(AND(C6&gt;=4.9,D6&lt;1.7,D6&gt;=1.45,A6&gt;=6.15,A6&gt;=5.55),"virginica","shouldnthappen"))))))))))))</f>
        <v>virginica</v>
      </c>
      <c r="BD6" s="1" t="str">
        <f aca="false">IF(AND(C6&lt;2.35),"setosa",IF(AND(C6&lt;4.75,B6&lt;2.55,C6&gt;=2.35),"versicolor",IF(AND(C6&gt;=4.75,B6&lt;2.55,C6&gt;=2.35),"virginica",IF(AND(C6&lt;4.75,B6&gt;=2.55,C6&gt;=2.35),"versicolor",IF(AND(D6&gt;=1.75,C6&gt;=4.75,B6&gt;=2.55,C6&gt;=2.35),"virginica",IF(AND(A6&gt;=6.5,D6&lt;1.75,C6&gt;=4.75,B6&gt;=2.55,C6&gt;=2.35),"versicolor",IF(AND(A6&lt;6.05,A6&lt;6.5,D6&lt;1.75,C6&gt;=4.75,B6&gt;=2.55,C6&gt;=2.35),"versicolor",IF(AND(A6&gt;=6.05,A6&lt;6.5,D6&lt;1.75,C6&gt;=4.75,B6&gt;=2.55,C6&gt;=2.35),"virginica","shouldnthappen"))))))))</f>
        <v>versicolor</v>
      </c>
      <c r="BE6" s="1" t="str">
        <f aca="false">IF(AND(C6&lt;2.5),"setosa",IF(AND(D6&lt;1.65,C6&lt;4.75,C6&gt;=2.5),"versicolor",IF(AND(D6&gt;=1.65,C6&lt;4.75,C6&gt;=2.5),"virginica",IF(AND(D6&gt;=1.75,C6&gt;=4.75,C6&gt;=2.5),"virginica",IF(AND(C6&lt;4.95,D6&lt;1.75,C6&gt;=4.75,C6&gt;=2.5),"versicolor",IF(AND(A6&lt;6.5,C6&gt;=4.95,D6&lt;1.75,C6&gt;=4.75,C6&gt;=2.5),"virginica",IF(AND(A6&gt;=6.5,C6&gt;=4.95,D6&lt;1.75,C6&gt;=4.75,C6&gt;=2.5),"versicolor","shouldnthappen")))))))</f>
        <v>virginica</v>
      </c>
      <c r="BF6" s="1" t="str">
        <f aca="false">IF(AND(G6&gt;=15.244),"virginica",IF(AND(C6&lt;3.2,B6&gt;=3.15,G6&lt;15.244),"setosa",IF(AND(A6&gt;=4.95,C6&lt;4.7,B6&lt;3.15,G6&lt;15.244),"versicolor",IF(AND(C6&gt;=5.15,C6&gt;=4.7,B6&lt;3.15,G6&lt;15.244),"virginica",IF(AND(A6&gt;=6.45,C6&gt;=3.2,B6&gt;=3.15,G6&lt;15.244),"virginica",IF(AND(D6&lt;0.95,A6&lt;4.95,C6&lt;4.7,B6&lt;3.15,G6&lt;15.244),"setosa",IF(AND(D6&gt;=0.95,A6&lt;4.95,C6&lt;4.7,B6&lt;3.15,G6&lt;15.244),"virginica",IF(AND(F6&lt;0.816,A6&lt;6.45,C6&gt;=3.2,B6&gt;=3.15,G6&lt;15.244),"virginica",IF(AND(F6&gt;=0.816,A6&lt;6.45,C6&gt;=3.2,B6&gt;=3.15,G6&lt;15.244),"versicolor",IF(AND(A6&gt;=6.5,B6&lt;3.05,C6&lt;5.15,C6&gt;=4.7,B6&lt;3.15,G6&lt;15.244),"versicolor",IF(AND(G6&lt;11.093,B6&gt;=3.05,C6&lt;5.15,C6&gt;=4.7,B6&lt;3.15,G6&lt;15.244),"virginica",IF(AND(G6&gt;=11.093,B6&gt;=3.05,C6&lt;5.15,C6&gt;=4.7,B6&lt;3.15,G6&lt;15.244),"versicolor",IF(AND(D6&gt;=1.7,A6&lt;6.5,B6&lt;3.05,C6&lt;5.15,C6&gt;=4.7,B6&lt;3.15,G6&lt;15.244),"virginica",IF(AND(G6&lt;7.498,D6&lt;1.7,A6&lt;6.5,B6&lt;3.05,C6&lt;5.15,C6&gt;=4.7,B6&lt;3.15,G6&lt;15.244),"virginica",IF(AND(G6&gt;=7.498,D6&lt;1.7,A6&lt;6.5,B6&lt;3.05,C6&lt;5.15,C6&gt;=4.7,B6&lt;3.15,G6&lt;15.244),"versicolor","shouldnthappen")))))))))))))))</f>
        <v>virginica</v>
      </c>
      <c r="BG6" s="1" t="str">
        <f aca="false">IF(AND(B6&gt;=3.35,C6&lt;4.85),"setosa",IF(AND(D6&gt;=1.75,C6&gt;=4.85),"virginica",IF(AND(D6&lt;0.75,B6&lt;3.35,C6&lt;4.85),"setosa",IF(AND(G6&gt;=13.879,D6&lt;1.75,C6&gt;=4.85),"versicolor",IF(AND(F6&gt;=0.9,D6&gt;=0.75,B6&lt;3.35,C6&lt;4.85),"virginica",IF(AND(F6&gt;=0.405,G6&lt;13.879,D6&lt;1.75,C6&gt;=4.85),"virginica",IF(AND(B6&gt;=2.55,F6&lt;0.9,D6&gt;=0.75,B6&lt;3.35,C6&lt;4.85),"versicolor",IF(AND(G6&lt;7.498,F6&lt;0.405,G6&lt;13.879,D6&lt;1.75,C6&gt;=4.85),"virginica",IF(AND(G6&gt;=7.498,F6&lt;0.405,G6&lt;13.879,D6&lt;1.75,C6&gt;=4.85),"versicolor",IF(AND(G6&lt;5.656,B6&lt;2.55,F6&lt;0.9,D6&gt;=0.75,B6&lt;3.35,C6&lt;4.85),"virginica",IF(AND(G6&gt;=5.656,B6&lt;2.55,F6&lt;0.9,D6&gt;=0.75,B6&lt;3.35,C6&lt;4.85),"versicolor","shouldnthappen")))))))))))</f>
        <v>virginica</v>
      </c>
      <c r="BH6" s="1" t="str">
        <f aca="false">IF(AND(D6&lt;0.7),"setosa",IF(AND(D6&gt;=1.65,A6&lt;6.65,D6&gt;=0.7),"virginica",IF(AND(D6&lt;1.55,A6&gt;=6.65,D6&gt;=0.7),"versicolor",IF(AND(D6&gt;=1.55,A6&gt;=6.65,D6&gt;=0.7),"virginica",IF(AND(F6&gt;=0.529,D6&lt;1.65,A6&lt;6.65,D6&gt;=0.7),"versicolor",IF(AND(C6&gt;=5.35,F6&lt;0.529,D6&lt;1.65,A6&lt;6.65,D6&gt;=0.7),"virginica",IF(AND(G6&gt;=7.411,C6&lt;5.35,F6&lt;0.529,D6&lt;1.65,A6&lt;6.65,D6&gt;=0.7),"versicolor",IF(AND(G6&lt;6.927,G6&lt;7.411,C6&lt;5.35,F6&lt;0.529,D6&lt;1.65,A6&lt;6.65,D6&gt;=0.7),"versicolor",IF(AND(G6&gt;=6.927,G6&lt;7.411,C6&lt;5.35,F6&lt;0.529,D6&lt;1.65,A6&lt;6.65,D6&gt;=0.7),"virginica","shouldnthappen")))))))))</f>
        <v>virginica</v>
      </c>
      <c r="BI6" s="1" t="str">
        <f aca="false">IF(AND(D6&gt;=1.7),"virginica",IF(AND(D6&lt;0.7,D6&lt;1.7),"setosa",IF(AND(D6&lt;1.45,G6&lt;7.37,D6&gt;=0.7,D6&lt;1.7),"versicolor",IF(AND(D6&gt;=1.45,G6&lt;7.37,D6&gt;=0.7,D6&lt;1.7),"virginica",IF(AND(B6&gt;=2.65,G6&gt;=7.37,D6&gt;=0.7,D6&lt;1.7),"versicolor",IF(AND(C6&lt;5.05,B6&lt;2.65,G6&gt;=7.37,D6&gt;=0.7,D6&lt;1.7),"versicolor",IF(AND(C6&gt;=5.05,B6&lt;2.65,G6&gt;=7.37,D6&gt;=0.7,D6&lt;1.7),"virginica","shouldnthappen")))))))</f>
        <v>virginica</v>
      </c>
    </row>
    <row r="7" customFormat="false" ht="13.8" hidden="false" customHeight="false" outlineLevel="0" collapsed="false">
      <c r="A7" s="1" t="n">
        <v>6</v>
      </c>
      <c r="B7" s="1" t="n">
        <v>2.7</v>
      </c>
      <c r="C7" s="1" t="n">
        <v>5.1</v>
      </c>
      <c r="D7" s="1" t="n">
        <v>1.6</v>
      </c>
      <c r="E7" s="1" t="s">
        <v>92</v>
      </c>
      <c r="F7" s="1" t="n">
        <v>0.399111943785101</v>
      </c>
      <c r="G7" s="1" t="n">
        <v>7.71962718479335</v>
      </c>
      <c r="H7" s="11" t="str">
        <f aca="false">E7</f>
        <v>versicolor</v>
      </c>
      <c r="I7" s="1" t="str">
        <f aca="false">INDEX(L7:BI7, MODE(MATCH(L7:BI7, L7:BI7, 0 )))</f>
        <v>versicolor</v>
      </c>
      <c r="J7" s="12" t="n">
        <f aca="false">COUNTIF(L7:BI7, H7) / COUNTA(L7:BI7)</f>
        <v>0.74</v>
      </c>
      <c r="K7" s="13" t="n">
        <f aca="false">I7=H7</f>
        <v>1</v>
      </c>
      <c r="L7" s="1" t="str">
        <f aca="false">IF(AND(C7&lt;3.65,B7&gt;=3.35),"setosa",IF(AND(C7&gt;=3.65,B7&gt;=3.35),"virginica",IF(AND(C7&lt;2.35,C7&lt;4.85,B7&lt;3.35),"setosa",IF(AND(F7&gt;=0.899,C7&gt;=2.35,C7&lt;4.85,B7&lt;3.35),"virginica",IF(AND(G7&gt;=8.268,B7&lt;2.75,C7&gt;=4.85,B7&lt;3.35),"virginica",IF(AND(D7&lt;1.55,B7&gt;=2.75,C7&gt;=4.85,B7&lt;3.35),"versicolor",IF(AND(D7&gt;=1.55,B7&gt;=2.75,C7&gt;=4.85,B7&lt;3.35),"virginica",IF(AND(G7&lt;6.537,F7&lt;0.899,C7&gt;=2.35,C7&lt;4.85,B7&lt;3.35),"virginica",IF(AND(G7&gt;=6.537,F7&lt;0.899,C7&gt;=2.35,C7&lt;4.85,B7&lt;3.35),"versicolor",IF(AND(G7&lt;6.878,G7&lt;8.268,B7&lt;2.75,C7&gt;=4.85,B7&lt;3.35),"virginica",IF(AND(G7&gt;=6.878,G7&lt;8.268,B7&lt;2.75,C7&gt;=4.85,B7&lt;3.35),"versicolor","shouldnthappen")))))))))))</f>
        <v>versicolor</v>
      </c>
      <c r="M7" s="1" t="str">
        <f aca="false">IF(AND(C7&lt;2.6),"setosa",IF(AND(D7&gt;=1.75,C7&gt;=2.6),"virginica",IF(AND(G7&lt;6.094,D7&lt;1.75,C7&gt;=2.6),"virginica",IF(AND(D7&lt;1.35,G7&gt;=6.094,D7&lt;1.75,C7&gt;=2.6),"versicolor",IF(AND(C7&lt;5.05,D7&gt;=1.35,G7&gt;=6.094,D7&lt;1.75,C7&gt;=2.6),"versicolor",IF(AND(C7&gt;=5.05,D7&gt;=1.35,G7&gt;=6.094,D7&lt;1.75,C7&gt;=2.6),"virginica","shouldnthappen"))))))</f>
        <v>virginica</v>
      </c>
      <c r="N7" s="1" t="str">
        <f aca="false">IF(AND(A7&lt;6.6,B7&gt;=3.45),"setosa",IF(AND(A7&gt;=6.6,B7&gt;=3.45),"virginica",IF(AND(D7&lt;0.7,C7&lt;4.75,B7&lt;3.45),"setosa",IF(AND(D7&gt;=0.7,C7&lt;4.75,B7&lt;3.45),"versicolor",IF(AND(C7&gt;=5.15,C7&gt;=4.75,B7&lt;3.45),"virginica",IF(AND(D7&gt;=1.7,A7&lt;6.5,C7&lt;5.15,C7&gt;=4.75,B7&lt;3.45),"virginica",IF(AND(C7&lt;5.05,A7&gt;=6.5,C7&lt;5.15,C7&gt;=4.75,B7&lt;3.45),"versicolor",IF(AND(C7&gt;=5.05,A7&gt;=6.5,C7&lt;5.15,C7&gt;=4.75,B7&lt;3.45),"virginica",IF(AND(G7&lt;7.498,D7&lt;1.7,A7&lt;6.5,C7&lt;5.15,C7&gt;=4.75,B7&lt;3.45),"virginica",IF(AND(G7&gt;=7.498,D7&lt;1.7,A7&lt;6.5,C7&lt;5.15,C7&gt;=4.75,B7&lt;3.45),"versicolor","shouldnthappen"))))))))))</f>
        <v>versicolor</v>
      </c>
      <c r="O7" s="1" t="str">
        <f aca="false">IF(AND(D7&lt;0.75),"setosa",IF(AND(C7&lt;4.75,C7&lt;4.85,D7&gt;=0.75),"versicolor",IF(AND(A7&gt;=6.05,C7&gt;=4.85,D7&gt;=0.75),"virginica",IF(AND(D7&lt;1.6,C7&gt;=4.75,C7&lt;4.85,D7&gt;=0.75),"versicolor",IF(AND(D7&gt;=1.6,C7&gt;=4.75,C7&lt;4.85,D7&gt;=0.75),"virginica",IF(AND(A7&lt;5.9,A7&lt;6.05,C7&gt;=4.85,D7&gt;=0.75),"virginica",IF(AND(A7&gt;=5.9,A7&lt;6.05,C7&gt;=4.85,D7&gt;=0.75),"versicolor","shouldnthappen")))))))</f>
        <v>versicolor</v>
      </c>
      <c r="P7" s="1" t="str">
        <f aca="false">IF(AND(D7&lt;0.75),"setosa",IF(AND(A7&lt;5.55,D7&gt;=0.75),"versicolor",IF(AND(D7&gt;=1.7,G7&lt;13.158,A7&gt;=5.55,D7&gt;=0.75),"virginica",IF(AND(B7&lt;2.45,D7&lt;1.7,G7&lt;13.158,A7&gt;=5.55,D7&gt;=0.75),"virginica",IF(AND(B7&gt;=2.45,D7&lt;1.7,G7&lt;13.158,A7&gt;=5.55,D7&gt;=0.75),"versicolor",IF(AND(B7&gt;=3.05,G7&lt;15.551,G7&gt;=13.158,A7&gt;=5.55,D7&gt;=0.75),"versicolor",IF(AND(B7&lt;2.9,G7&gt;=15.551,G7&gt;=13.158,A7&gt;=5.55,D7&gt;=0.75),"versicolor",IF(AND(B7&gt;=2.9,G7&gt;=15.551,G7&gt;=13.158,A7&gt;=5.55,D7&gt;=0.75),"virginica",IF(AND(D7&lt;1.3,G7&lt;14.221,B7&lt;3.05,G7&lt;15.551,G7&gt;=13.158,A7&gt;=5.55,D7&gt;=0.75),"versicolor",IF(AND(D7&gt;=1.3,G7&lt;14.221,B7&lt;3.05,G7&lt;15.551,G7&gt;=13.158,A7&gt;=5.55,D7&gt;=0.75),"virginica",IF(AND(C7&lt;4.9,G7&gt;=14.221,B7&lt;3.05,G7&lt;15.551,G7&gt;=13.158,A7&gt;=5.55,D7&gt;=0.75),"versicolor",IF(AND(C7&gt;=4.9,G7&gt;=14.221,B7&lt;3.05,G7&lt;15.551,G7&gt;=13.158,A7&gt;=5.55,D7&gt;=0.75),"virginica","shouldnthappen"))))))))))))</f>
        <v>versicolor</v>
      </c>
      <c r="Q7" s="1" t="str">
        <f aca="false">IF(AND(C7&lt;2.6),"setosa",IF(AND(A7&gt;=4.95,C7&lt;4.75,C7&gt;=2.6),"versicolor",IF(AND(D7&gt;=1.75,C7&gt;=4.75,C7&gt;=2.6),"virginica",IF(AND(B7&lt;2.45,A7&lt;4.95,C7&lt;4.75,C7&gt;=2.6),"versicolor",IF(AND(B7&gt;=2.45,A7&lt;4.95,C7&lt;4.75,C7&gt;=2.6),"virginica",IF(AND(G7&lt;7.498,D7&lt;1.75,C7&gt;=4.75,C7&gt;=2.6),"virginica",IF(AND(F7&lt;0.417,G7&gt;=7.498,D7&lt;1.75,C7&gt;=4.75,C7&gt;=2.6),"versicolor",IF(AND(F7&lt;0.442,F7&gt;=0.417,G7&gt;=7.498,D7&lt;1.75,C7&gt;=4.75,C7&gt;=2.6),"virginica",IF(AND(F7&gt;=0.442,F7&gt;=0.417,G7&gt;=7.498,D7&lt;1.75,C7&gt;=4.75,C7&gt;=2.6),"versicolor","shouldnthappen")))))))))</f>
        <v>versicolor</v>
      </c>
      <c r="R7" s="1" t="str">
        <f aca="false">IF(AND(D7&lt;0.75),"setosa",IF(AND(D7&lt;1.75,A7&gt;=6.25,D7&gt;=0.75),"versicolor",IF(AND(D7&gt;=1.75,A7&gt;=6.25,D7&gt;=0.75),"virginica",IF(AND(D7&lt;1.6,C7&lt;4.75,A7&lt;6.25,D7&gt;=0.75),"versicolor",IF(AND(D7&gt;=1.6,C7&lt;4.75,A7&lt;6.25,D7&gt;=0.75),"virginica",IF(AND(G7&lt;6.998,C7&gt;=4.75,A7&lt;6.25,D7&gt;=0.75),"virginica",IF(AND(A7&lt;6.05,G7&gt;=6.998,C7&gt;=4.75,A7&lt;6.25,D7&gt;=0.75),"versicolor",IF(AND(A7&gt;=6.05,G7&gt;=6.998,C7&gt;=4.75,A7&lt;6.25,D7&gt;=0.75),"virginica","shouldnthappen"))))))))</f>
        <v>versicolor</v>
      </c>
      <c r="S7" s="1" t="str">
        <f aca="false">IF(AND(B7&gt;=3.05,A7&lt;5.45),"setosa",IF(AND(C7&lt;2.2,B7&lt;3.05,A7&lt;5.45),"setosa",IF(AND(C7&gt;=2.2,B7&lt;3.05,A7&lt;5.45),"versicolor",IF(AND(B7&lt;3.7,C7&lt;4.8,A7&gt;=5.45),"versicolor",IF(AND(B7&gt;=3.7,C7&lt;4.8,A7&gt;=5.45),"setosa",IF(AND(G7&lt;13.757,C7&lt;5.05,C7&gt;=4.8,A7&gt;=5.45),"virginica",IF(AND(G7&gt;=13.757,C7&lt;5.05,C7&gt;=4.8,A7&gt;=5.45),"versicolor",IF(AND(C7&gt;=5.15,C7&gt;=5.05,C7&gt;=4.8,A7&gt;=5.45),"virginica",IF(AND(A7&lt;5.95,C7&lt;5.15,C7&gt;=5.05,C7&gt;=4.8,A7&gt;=5.45),"virginica",IF(AND(D7&gt;=1.8,A7&gt;=5.95,C7&lt;5.15,C7&gt;=5.05,C7&gt;=4.8,A7&gt;=5.45),"virginica",IF(AND(B7&lt;2.75,D7&lt;1.8,A7&gt;=5.95,C7&lt;5.15,C7&gt;=5.05,C7&gt;=4.8,A7&gt;=5.45),"versicolor",IF(AND(B7&gt;=2.75,D7&lt;1.8,A7&gt;=5.95,C7&lt;5.15,C7&gt;=5.05,C7&gt;=4.8,A7&gt;=5.45),"virginica","shouldnthappen"))))))))))))</f>
        <v>versicolor</v>
      </c>
      <c r="T7" s="1" t="str">
        <f aca="false">IF(AND(C7&lt;2.6),"setosa",IF(AND(D7&lt;1.65,C7&lt;4.75,C7&gt;=2.6),"versicolor",IF(AND(D7&gt;=1.65,C7&lt;4.75,C7&gt;=2.6),"virginica",IF(AND(G7&gt;=8.494,A7&lt;6.6,C7&gt;=4.75,C7&gt;=2.6),"virginica",IF(AND(C7&lt;5.2,A7&gt;=6.6,C7&gt;=4.75,C7&gt;=2.6),"versicolor",IF(AND(C7&gt;=5.2,A7&gt;=6.6,C7&gt;=4.75,C7&gt;=2.6),"virginica",IF(AND(A7&lt;5.95,G7&lt;8.494,A7&lt;6.6,C7&gt;=4.75,C7&gt;=2.6),"virginica",IF(AND(A7&gt;=5.95,G7&lt;8.494,A7&lt;6.6,C7&gt;=4.75,C7&gt;=2.6),"versicolor","shouldnthappen"))))))))</f>
        <v>versicolor</v>
      </c>
      <c r="U7" s="1" t="str">
        <f aca="false">IF(AND(C7&lt;3.65,B7&gt;=3.35),"setosa",IF(AND(C7&gt;=3.65,B7&gt;=3.35),"virginica",IF(AND(C7&lt;2.35,A7&lt;6.25,B7&lt;3.35),"setosa",IF(AND(C7&lt;4.85,A7&gt;=6.25,B7&lt;3.35),"versicolor",IF(AND(G7&gt;=15.426,C7&gt;=2.35,A7&lt;6.25,B7&lt;3.35),"virginica",IF(AND(D7&gt;=1.55,C7&gt;=4.85,A7&gt;=6.25,B7&lt;3.35),"virginica",IF(AND(D7&lt;1.8,G7&lt;15.426,C7&gt;=2.35,A7&lt;6.25,B7&lt;3.35),"versicolor",IF(AND(D7&gt;=1.8,G7&lt;15.426,C7&gt;=2.35,A7&lt;6.25,B7&lt;3.35),"virginica",IF(AND(B7&lt;2.95,D7&lt;1.55,C7&gt;=4.85,A7&gt;=6.25,B7&lt;3.35),"virginica",IF(AND(B7&gt;=2.95,D7&lt;1.55,C7&gt;=4.85,A7&gt;=6.25,B7&lt;3.35),"versicolor","shouldnthappen"))))))))))</f>
        <v>versicolor</v>
      </c>
      <c r="V7" s="1" t="str">
        <f aca="false">IF(AND(C7&lt;2.6),"setosa",IF(AND(C7&gt;=4.85,C7&gt;=2.6),"virginica",IF(AND(F7&gt;=0.9,C7&lt;4.85,C7&gt;=2.6),"virginica",IF(AND(G7&lt;5.656,F7&lt;0.9,C7&lt;4.85,C7&gt;=2.6),"virginica",IF(AND(G7&gt;=5.656,F7&lt;0.9,C7&lt;4.85,C7&gt;=2.6),"versicolor","shouldnthappen")))))</f>
        <v>virginica</v>
      </c>
      <c r="W7" s="1" t="str">
        <f aca="false">IF(AND(D7&gt;=1.75,G7&gt;=13.795),"virginica",IF(AND(D7&gt;=1.5,G7&gt;=12.335,G7&lt;13.795),"virginica",IF(AND(C7&lt;2.45,C7&lt;4.85,G7&lt;12.335,G7&lt;13.795),"setosa",IF(AND(C7&gt;=2.45,C7&lt;4.85,G7&lt;12.335,G7&lt;13.795),"versicolor",IF(AND(D7&gt;=1.7,C7&gt;=4.85,G7&lt;12.335,G7&lt;13.795),"virginica",IF(AND(B7&gt;=3.25,D7&lt;1.5,G7&gt;=12.335,G7&lt;13.795),"setosa",IF(AND(D7&lt;1,F7&lt;0.255,D7&lt;1.75,G7&gt;=13.795),"setosa",IF(AND(D7&gt;=1,F7&lt;0.255,D7&lt;1.75,G7&gt;=13.795),"versicolor",IF(AND(A7&lt;5.4,F7&gt;=0.255,D7&lt;1.75,G7&gt;=13.795),"setosa",IF(AND(A7&gt;=5.4,F7&gt;=0.255,D7&lt;1.75,G7&gt;=13.795),"versicolor",IF(AND(A7&lt;6.15,D7&lt;1.7,C7&gt;=4.85,G7&lt;12.335,G7&lt;13.795),"versicolor",IF(AND(A7&gt;=6.15,D7&lt;1.7,C7&gt;=4.85,G7&lt;12.335,G7&lt;13.795),"virginica",IF(AND(C7&lt;5,B7&lt;3.25,D7&lt;1.5,G7&gt;=12.335,G7&lt;13.795),"versicolor",IF(AND(C7&gt;=5,B7&lt;3.25,D7&lt;1.5,G7&gt;=12.335,G7&lt;13.795),"virginica","shouldnthappen"))))))))))))))</f>
        <v>versicolor</v>
      </c>
      <c r="X7" s="1" t="str">
        <f aca="false">IF(AND(C7&lt;2.5,A7&lt;5.55),"setosa",IF(AND(F7&lt;0.096,A7&gt;=5.55),"virginica",IF(AND(D7&lt;1.6,C7&gt;=2.5,A7&lt;5.55),"versicolor",IF(AND(D7&gt;=1.6,C7&gt;=2.5,A7&lt;5.55),"virginica",IF(AND(F7&gt;=0.156,C7&lt;4.75,F7&gt;=0.096,A7&gt;=5.55),"versicolor",IF(AND(D7&gt;=1.75,C7&gt;=4.75,F7&gt;=0.096,A7&gt;=5.55),"virginica",IF(AND(B7&lt;3.3,F7&lt;0.156,C7&lt;4.75,F7&gt;=0.096,A7&gt;=5.55),"versicolor",IF(AND(B7&gt;=3.3,F7&lt;0.156,C7&lt;4.75,F7&gt;=0.096,A7&gt;=5.55),"setosa",IF(AND(B7&lt;2.45,A7&lt;6.05,D7&lt;1.75,C7&gt;=4.75,F7&gt;=0.096,A7&gt;=5.55),"virginica",IF(AND(B7&gt;=2.45,A7&lt;6.05,D7&lt;1.75,C7&gt;=4.75,F7&gt;=0.096,A7&gt;=5.55),"versicolor",IF(AND(F7&lt;0.205,A7&gt;=6.05,D7&lt;1.75,C7&gt;=4.75,F7&gt;=0.096,A7&gt;=5.55),"versicolor",IF(AND(F7&gt;=0.205,A7&gt;=6.05,D7&lt;1.75,C7&gt;=4.75,F7&gt;=0.096,A7&gt;=5.55),"virginica","shouldnthappen"))))))))))))</f>
        <v>versicolor</v>
      </c>
      <c r="Y7" s="1" t="str">
        <f aca="false">IF(AND(C7&lt;2.35,A7&lt;5.55),"setosa",IF(AND(C7&gt;=5.05,A7&gt;=5.55),"virginica",IF(AND(D7&lt;1.6,C7&gt;=2.35,A7&lt;5.55),"versicolor",IF(AND(D7&gt;=1.6,C7&gt;=2.35,A7&lt;5.55),"virginica",IF(AND(D7&gt;=1.75,C7&lt;5.05,A7&gt;=5.55),"virginica",IF(AND(B7&gt;=3.55,D7&lt;1.75,C7&lt;5.05,A7&gt;=5.55),"setosa",IF(AND(G7&lt;6.3,B7&lt;3.55,D7&lt;1.75,C7&lt;5.05,A7&gt;=5.55),"virginica",IF(AND(G7&gt;=6.3,B7&lt;3.55,D7&lt;1.75,C7&lt;5.05,A7&gt;=5.55),"versicolor","shouldnthappen"))))))))</f>
        <v>virginica</v>
      </c>
      <c r="Z7" s="1" t="str">
        <f aca="false">IF(AND(D7&lt;0.75),"setosa",IF(AND(B7&gt;=2.55,C7&lt;4.85,D7&gt;=0.75),"versicolor",IF(AND(D7&gt;=1.7,C7&gt;=4.85,D7&gt;=0.75),"virginica",IF(AND(D7&lt;1.6,B7&lt;2.55,C7&lt;4.85,D7&gt;=0.75),"versicolor",IF(AND(D7&gt;=1.6,B7&lt;2.55,C7&lt;4.85,D7&gt;=0.75),"virginica",IF(AND(B7&lt;2.65,D7&lt;1.7,C7&gt;=4.85,D7&gt;=0.75),"virginica",IF(AND(F7&lt;0.325,B7&gt;=2.65,D7&lt;1.7,C7&gt;=4.85,D7&gt;=0.75),"virginica",IF(AND(G7&lt;10.717,F7&gt;=0.325,B7&gt;=2.65,D7&lt;1.7,C7&gt;=4.85,D7&gt;=0.75),"versicolor",IF(AND(G7&gt;=10.717,F7&gt;=0.325,B7&gt;=2.65,D7&lt;1.7,C7&gt;=4.85,D7&gt;=0.75),"virginica","shouldnthappen")))))))))</f>
        <v>versicolor</v>
      </c>
      <c r="AA7" s="1" t="str">
        <f aca="false">IF(AND(D7&lt;0.75),"setosa",IF(AND(D7&gt;=1.75,D7&gt;=0.75),"virginica",IF(AND(F7&gt;=0.455,D7&lt;1.75,D7&gt;=0.75),"versicolor",IF(AND(D7&lt;1.45,F7&lt;0.455,D7&lt;1.75,D7&gt;=0.75),"versicolor",IF(AND(F7&lt;0.247,D7&gt;=1.45,F7&lt;0.455,D7&lt;1.75,D7&gt;=0.75),"versicolor",IF(AND(F7&gt;=0.247,D7&gt;=1.45,F7&lt;0.455,D7&lt;1.75,D7&gt;=0.75),"virginica","shouldnthappen"))))))</f>
        <v>virginica</v>
      </c>
      <c r="AB7" s="1" t="str">
        <f aca="false">IF(AND(F7&gt;=0.221,B7&gt;=3.35),"setosa",IF(AND(A7&lt;5.3,F7&gt;=0.683,B7&lt;3.35),"setosa",IF(AND(A7&lt;6.45,F7&lt;0.221,B7&gt;=3.35),"setosa",IF(AND(A7&gt;=6.45,F7&lt;0.221,B7&gt;=3.35),"virginica",IF(AND(G7&lt;6.3,A7&lt;6.25,F7&lt;0.683,B7&lt;3.35),"virginica",IF(AND(G7&lt;13.795,A7&gt;=6.25,F7&lt;0.683,B7&lt;3.35),"virginica",IF(AND(D7&lt;1.65,A7&gt;=5.3,F7&gt;=0.683,B7&lt;3.35),"versicolor",IF(AND(D7&gt;=1.65,A7&gt;=5.3,F7&gt;=0.683,B7&lt;3.35),"virginica",IF(AND(D7&lt;0.6,G7&gt;=6.3,A7&lt;6.25,F7&lt;0.683,B7&lt;3.35),"setosa",IF(AND(D7&lt;1.7,G7&gt;=13.795,A7&gt;=6.25,F7&lt;0.683,B7&lt;3.35),"versicolor",IF(AND(D7&gt;=1.7,G7&gt;=13.795,A7&gt;=6.25,F7&lt;0.683,B7&lt;3.35),"virginica",IF(AND(C7&gt;=5.35,D7&gt;=0.6,G7&gt;=6.3,A7&lt;6.25,F7&lt;0.683,B7&lt;3.35),"virginica",IF(AND(D7&lt;1.75,C7&lt;5.35,D7&gt;=0.6,G7&gt;=6.3,A7&lt;6.25,F7&lt;0.683,B7&lt;3.35),"versicolor",IF(AND(D7&gt;=1.75,C7&lt;5.35,D7&gt;=0.6,G7&gt;=6.3,A7&lt;6.25,F7&lt;0.683,B7&lt;3.35),"virginica","shouldnthappen"))))))))))))))</f>
        <v>versicolor</v>
      </c>
      <c r="AC7" s="1" t="str">
        <f aca="false">IF(AND(B7&gt;=3.3),"setosa",IF(AND(C7&lt;2.45,D7&lt;1.55,B7&lt;3.3),"setosa",IF(AND(F7&gt;=0.211,D7&gt;=1.55,B7&lt;3.3),"virginica",IF(AND(C7&lt;4.9,C7&gt;=2.45,D7&lt;1.55,B7&lt;3.3),"versicolor",IF(AND(C7&gt;=4.9,C7&gt;=2.45,D7&lt;1.55,B7&lt;3.3),"virginica",IF(AND(F7&lt;0.138,F7&lt;0.211,D7&gt;=1.55,B7&lt;3.3),"virginica",IF(AND(F7&gt;=0.138,F7&lt;0.211,D7&gt;=1.55,B7&lt;3.3),"versicolor","shouldnthappen")))))))</f>
        <v>virginica</v>
      </c>
      <c r="AD7" s="1" t="str">
        <f aca="false">IF(AND(D7&gt;=1.75),"virginica",IF(AND(D7&lt;0.75,D7&lt;1.75),"setosa",IF(AND(D7&lt;1.35,D7&gt;=0.75,D7&lt;1.75),"versicolor",IF(AND(B7&lt;2.6,C7&lt;4.85,D7&gt;=1.35,D7&gt;=0.75,D7&lt;1.75),"virginica",IF(AND(B7&gt;=2.6,C7&lt;4.85,D7&gt;=1.35,D7&gt;=0.75,D7&lt;1.75),"versicolor",IF(AND(A7&lt;6.4,C7&gt;=4.85,D7&gt;=1.35,D7&gt;=0.75,D7&lt;1.75),"virginica",IF(AND(A7&gt;=6.4,C7&gt;=4.85,D7&gt;=1.35,D7&gt;=0.75,D7&lt;1.75),"versicolor","shouldnthappen")))))))</f>
        <v>virginica</v>
      </c>
      <c r="AE7" s="1" t="str">
        <f aca="false">IF(AND(C7&lt;2.45),"setosa",IF(AND(F7&lt;0.07,C7&gt;=2.45),"virginica",IF(AND(A7&gt;=5,C7&lt;4.75,F7&gt;=0.07,C7&gt;=2.45),"versicolor",IF(AND(F7&lt;0.182,C7&gt;=4.75,F7&gt;=0.07,C7&gt;=2.45),"versicolor",IF(AND(B7&lt;2.45,A7&lt;5,C7&lt;4.75,F7&gt;=0.07,C7&gt;=2.45),"versicolor",IF(AND(B7&gt;=2.45,A7&lt;5,C7&lt;4.75,F7&gt;=0.07,C7&gt;=2.45),"virginica",IF(AND(F7&gt;=0.468,F7&gt;=0.182,C7&gt;=4.75,F7&gt;=0.07,C7&gt;=2.45),"virginica",IF(AND(A7&gt;=6.85,F7&lt;0.468,F7&gt;=0.182,C7&gt;=4.75,F7&gt;=0.07,C7&gt;=2.45),"virginica",IF(AND(B7&lt;2.6,A7&lt;6.85,F7&lt;0.468,F7&gt;=0.182,C7&gt;=4.75,F7&gt;=0.07,C7&gt;=2.45),"virginica",IF(AND(B7&gt;=2.6,A7&lt;6.85,F7&lt;0.468,F7&gt;=0.182,C7&gt;=4.75,F7&gt;=0.07,C7&gt;=2.45),"versicolor","shouldnthappen"))))))))))</f>
        <v>versicolor</v>
      </c>
      <c r="AF7" s="1" t="str">
        <f aca="false">IF(AND(D7&lt;0.75,A7&lt;5.45),"setosa",IF(AND(D7&gt;=1.75,A7&gt;=5.45),"virginica",IF(AND(G7&lt;6.094,D7&gt;=0.75,A7&lt;5.45),"virginica",IF(AND(G7&gt;=6.094,D7&gt;=0.75,A7&lt;5.45),"versicolor",IF(AND(C7&lt;2.75,D7&lt;1.75,A7&gt;=5.45),"setosa",IF(AND(D7&lt;1.45,C7&gt;=2.75,D7&lt;1.75,A7&gt;=5.45),"versicolor",IF(AND(B7&lt;2.75,D7&gt;=1.45,C7&gt;=2.75,D7&lt;1.75,A7&gt;=5.45),"versicolor",IF(AND(C7&lt;5.05,B7&gt;=2.75,D7&gt;=1.45,C7&gt;=2.75,D7&lt;1.75,A7&gt;=5.45),"versicolor",IF(AND(C7&gt;=5.05,B7&gt;=2.75,D7&gt;=1.45,C7&gt;=2.75,D7&lt;1.75,A7&gt;=5.45),"virginica","shouldnthappen")))))))))</f>
        <v>versicolor</v>
      </c>
      <c r="AG7" s="1" t="str">
        <f aca="false">IF(AND(D7&lt;0.65,G7&lt;8.868,A7&lt;5.3),"setosa",IF(AND(C7&lt;2.6,G7&gt;=8.868,A7&lt;5.3),"setosa",IF(AND(C7&gt;=2.6,G7&gt;=8.868,A7&lt;5.3),"versicolor",IF(AND(C7&gt;=4.95,D7&lt;1.55,A7&gt;=5.3),"virginica",IF(AND(G7&lt;13.795,D7&gt;=1.55,A7&gt;=5.3),"virginica",IF(AND(C7&lt;3.75,D7&gt;=0.65,G7&lt;8.868,A7&lt;5.3),"versicolor",IF(AND(C7&gt;=3.75,D7&gt;=0.65,G7&lt;8.868,A7&lt;5.3),"virginica",IF(AND(C7&lt;2.6,C7&lt;4.95,D7&lt;1.55,A7&gt;=5.3),"setosa",IF(AND(C7&gt;=2.6,C7&lt;4.95,D7&lt;1.55,A7&gt;=5.3),"versicolor",IF(AND(C7&lt;4.75,G7&gt;=13.795,D7&gt;=1.55,A7&gt;=5.3),"versicolor",IF(AND(C7&gt;=4.75,G7&gt;=13.795,D7&gt;=1.55,A7&gt;=5.3),"virginica","shouldnthappen")))))))))))</f>
        <v>virginica</v>
      </c>
      <c r="AH7" s="1" t="str">
        <f aca="false">IF(AND(D7&lt;0.75),"setosa",IF(AND(C7&lt;4.75,D7&gt;=0.75),"versicolor",IF(AND(G7&lt;13.757,C7&gt;=4.75,D7&gt;=0.75),"virginica",IF(AND(B7&lt;3.05,G7&gt;=13.757,C7&gt;=4.75,D7&gt;=0.75),"virginica",IF(AND(A7&lt;6.65,B7&gt;=3.05,G7&gt;=13.757,C7&gt;=4.75,D7&gt;=0.75),"virginica",IF(AND(A7&gt;=6.65,B7&gt;=3.05,G7&gt;=13.757,C7&gt;=4.75,D7&gt;=0.75),"versicolor","shouldnthappen"))))))</f>
        <v>virginica</v>
      </c>
      <c r="AI7" s="1" t="str">
        <f aca="false">IF(AND(D7&lt;0.7),"setosa",IF(AND(C7&lt;4.75,D7&gt;=0.7),"versicolor",IF(AND(A7&lt;6.6,F7&lt;0.482,C7&gt;=4.75,D7&gt;=0.7),"virginica",IF(AND(C7&gt;=4.95,F7&gt;=0.482,C7&gt;=4.75,D7&gt;=0.7),"virginica",IF(AND(D7&lt;1.9,A7&gt;=6.6,F7&lt;0.482,C7&gt;=4.75,D7&gt;=0.7),"versicolor",IF(AND(D7&gt;=1.9,A7&gt;=6.6,F7&lt;0.482,C7&gt;=4.75,D7&gt;=0.7),"virginica",IF(AND(F7&gt;=0.766,C7&lt;4.95,F7&gt;=0.482,C7&gt;=4.75,D7&gt;=0.7),"virginica",IF(AND(B7&lt;2.95,F7&lt;0.766,C7&lt;4.95,F7&gt;=0.482,C7&gt;=4.75,D7&gt;=0.7),"virginica",IF(AND(B7&gt;=2.95,F7&lt;0.766,C7&lt;4.95,F7&gt;=0.482,C7&gt;=4.75,D7&gt;=0.7),"versicolor","shouldnthappen")))))))))</f>
        <v>virginica</v>
      </c>
      <c r="AJ7" s="1" t="str">
        <f aca="false">IF(AND(C7&lt;2.45,C7&lt;4.75),"setosa",IF(AND(D7&gt;=1.65,C7&gt;=4.75),"virginica",IF(AND(A7&lt;4.95,C7&gt;=2.45,C7&lt;4.75),"virginica",IF(AND(A7&gt;=4.95,C7&gt;=2.45,C7&lt;4.75),"versicolor",IF(AND(B7&lt;2.95,D7&lt;1.65,C7&gt;=4.75),"virginica",IF(AND(B7&gt;=2.95,D7&lt;1.65,C7&gt;=4.75),"versicolor","shouldnthappen"))))))</f>
        <v>virginica</v>
      </c>
      <c r="AK7" s="1" t="str">
        <f aca="false">IF(AND(D7&lt;0.75,A7&lt;5.45),"setosa",IF(AND(B7&lt;2.45,D7&gt;=0.75,A7&lt;5.45),"versicolor",IF(AND(A7&gt;=5.55,C7&lt;4.75,A7&gt;=5.45),"versicolor",IF(AND(C7&gt;=5.15,C7&gt;=4.75,A7&gt;=5.45),"virginica",IF(AND(G7&lt;6.094,B7&gt;=2.45,D7&gt;=0.75,A7&lt;5.45),"virginica",IF(AND(G7&gt;=6.094,B7&gt;=2.45,D7&gt;=0.75,A7&lt;5.45),"versicolor",IF(AND(D7&lt;0.6,A7&lt;5.55,C7&lt;4.75,A7&gt;=5.45),"setosa",IF(AND(D7&gt;=0.6,A7&lt;5.55,C7&lt;4.75,A7&gt;=5.45),"versicolor",IF(AND(C7&lt;4.95,C7&lt;5.15,C7&gt;=4.75,A7&gt;=5.45),"virginica",IF(AND(G7&lt;12.627,C7&lt;5.05,C7&gt;=4.95,C7&lt;5.15,C7&gt;=4.75,A7&gt;=5.45),"virginica",IF(AND(G7&gt;=12.627,C7&lt;5.05,C7&gt;=4.95,C7&lt;5.15,C7&gt;=4.75,A7&gt;=5.45),"versicolor",IF(AND(D7&lt;1.7,C7&gt;=5.05,C7&gt;=4.95,C7&lt;5.15,C7&gt;=4.75,A7&gt;=5.45),"versicolor",IF(AND(D7&gt;=1.7,C7&gt;=5.05,C7&gt;=4.95,C7&lt;5.15,C7&gt;=4.75,A7&gt;=5.45),"virginica","shouldnthappen")))))))))))))</f>
        <v>versicolor</v>
      </c>
      <c r="AL7" s="1" t="str">
        <f aca="false">IF(AND(B7&lt;2.45,B7&lt;3.15),"versicolor",IF(AND(D7&lt;0.95,G7&lt;15.141,B7&gt;=3.15),"setosa",IF(AND(G7&lt;15.429,G7&gt;=15.141,B7&gt;=3.15),"versicolor",IF(AND(G7&gt;=15.429,G7&gt;=15.141,B7&gt;=3.15),"virginica",IF(AND(C7&lt;2.3,C7&lt;4.75,B7&gt;=2.45,B7&lt;3.15),"setosa",IF(AND(G7&gt;=16.072,C7&gt;=4.75,B7&gt;=2.45,B7&lt;3.15),"versicolor",IF(AND(G7&lt;11.833,D7&gt;=0.95,G7&lt;15.141,B7&gt;=3.15),"virginica",IF(AND(A7&lt;5,C7&gt;=2.3,C7&lt;4.75,B7&gt;=2.45,B7&lt;3.15),"virginica",IF(AND(A7&gt;=5,C7&gt;=2.3,C7&lt;4.75,B7&gt;=2.45,B7&lt;3.15),"versicolor",IF(AND(G7&lt;14.342,G7&gt;=11.833,D7&gt;=0.95,G7&lt;15.141,B7&gt;=3.15),"versicolor",IF(AND(G7&gt;=14.342,G7&gt;=11.833,D7&gt;=0.95,G7&lt;15.141,B7&gt;=3.15),"virginica",IF(AND(G7&lt;13.757,F7&gt;=0.741,G7&lt;16.072,C7&gt;=4.75,B7&gt;=2.45,B7&lt;3.15),"virginica",IF(AND(F7&gt;=0.546,A7&lt;6.15,F7&lt;0.741,G7&lt;16.072,C7&gt;=4.75,B7&gt;=2.45,B7&lt;3.15),"virginica",IF(AND(D7&gt;=1.75,A7&gt;=6.15,F7&lt;0.741,G7&lt;16.072,C7&gt;=4.75,B7&gt;=2.45,B7&lt;3.15),"virginica",IF(AND(C7&lt;4.85,G7&gt;=13.757,F7&gt;=0.741,G7&lt;16.072,C7&gt;=4.75,B7&gt;=2.45,B7&lt;3.15),"virginica",IF(AND(C7&gt;=4.85,G7&gt;=13.757,F7&gt;=0.741,G7&lt;16.072,C7&gt;=4.75,B7&gt;=2.45,B7&lt;3.15),"versicolor",IF(AND(F7&lt;0.331,F7&lt;0.546,A7&lt;6.15,F7&lt;0.741,G7&lt;16.072,C7&gt;=4.75,B7&gt;=2.45,B7&lt;3.15),"virginica",IF(AND(F7&gt;=0.331,F7&lt;0.546,A7&lt;6.15,F7&lt;0.741,G7&lt;16.072,C7&gt;=4.75,B7&gt;=2.45,B7&lt;3.15),"versicolor",IF(AND(G7&lt;10.661,D7&lt;1.75,A7&gt;=6.15,F7&lt;0.741,G7&lt;16.072,C7&gt;=4.75,B7&gt;=2.45,B7&lt;3.15),"virginica",IF(AND(G7&gt;=10.661,D7&lt;1.75,A7&gt;=6.15,F7&lt;0.741,G7&lt;16.072,C7&gt;=4.75,B7&gt;=2.45,B7&lt;3.15),"versicolor","shouldnthappen"))))))))))))))))))))</f>
        <v>versicolor</v>
      </c>
      <c r="AM7" s="1" t="str">
        <f aca="false">IF(AND(D7&lt;1.35,F7&gt;=0.917),"setosa",IF(AND(D7&gt;=1.35,F7&gt;=0.917),"virginica",IF(AND(D7&lt;0.75,D7&lt;1.55,F7&lt;0.917),"setosa",IF(AND(C7&gt;=4.8,D7&gt;=1.55,F7&lt;0.917),"virginica",IF(AND(A7&lt;5.95,D7&gt;=0.75,D7&lt;1.55,F7&lt;0.917),"versicolor",IF(AND(F7&lt;0.473,C7&lt;4.8,D7&gt;=1.55,F7&lt;0.917),"virginica",IF(AND(F7&gt;=0.473,C7&lt;4.8,D7&gt;=1.55,F7&lt;0.917),"versicolor",IF(AND(C7&lt;4.95,A7&gt;=5.95,D7&gt;=0.75,D7&lt;1.55,F7&lt;0.917),"versicolor",IF(AND(C7&gt;=4.95,A7&gt;=5.95,D7&gt;=0.75,D7&lt;1.55,F7&lt;0.917),"virginica","shouldnthappen")))))))))</f>
        <v>virginica</v>
      </c>
      <c r="AN7" s="1" t="str">
        <f aca="false">IF(AND(D7&lt;0.75,A7&lt;5.45),"setosa",IF(AND(D7&lt;1.55,D7&gt;=0.75,A7&lt;5.45),"versicolor",IF(AND(D7&gt;=1.55,D7&gt;=0.75,A7&lt;5.45),"virginica",IF(AND(A7&gt;=5.75,C7&lt;4.75,A7&gt;=5.45),"versicolor",IF(AND(F7&lt;0.361,C7&gt;=4.75,A7&gt;=5.45),"virginica",IF(AND(C7&lt;2.6,A7&lt;5.75,C7&lt;4.75,A7&gt;=5.45),"setosa",IF(AND(C7&gt;=2.6,A7&lt;5.75,C7&lt;4.75,A7&gt;=5.45),"versicolor",IF(AND(D7&gt;=1.7,F7&gt;=0.361,C7&gt;=4.75,A7&gt;=5.45),"virginica",IF(AND(B7&lt;2.65,D7&lt;1.7,F7&gt;=0.361,C7&gt;=4.75,A7&gt;=5.45),"virginica",IF(AND(A7&lt;7.05,B7&gt;=2.65,D7&lt;1.7,F7&gt;=0.361,C7&gt;=4.75,A7&gt;=5.45),"versicolor",IF(AND(A7&gt;=7.05,B7&gt;=2.65,D7&lt;1.7,F7&gt;=0.361,C7&gt;=4.75,A7&gt;=5.45),"virginica","shouldnthappen")))))))))))</f>
        <v>versicolor</v>
      </c>
      <c r="AO7" s="1" t="str">
        <f aca="false">IF(AND(D7&lt;0.7),"setosa",IF(AND(A7&lt;4.95,C7&lt;4.85,D7&gt;=0.7),"virginica",IF(AND(A7&gt;=4.95,C7&lt;4.85,D7&gt;=0.7),"versicolor",IF(AND(D7&gt;=1.7,C7&gt;=4.85,D7&gt;=0.7),"virginica",IF(AND(F7&lt;0.325,D7&lt;1.7,C7&gt;=4.85,D7&gt;=0.7),"virginica",IF(AND(D7&lt;1.55,F7&gt;=0.325,D7&lt;1.7,C7&gt;=4.85,D7&gt;=0.7),"virginica",IF(AND(D7&gt;=1.55,F7&gt;=0.325,D7&lt;1.7,C7&gt;=4.85,D7&gt;=0.7),"versicolor","shouldnthappen")))))))</f>
        <v>versicolor</v>
      </c>
      <c r="AP7" s="1" t="str">
        <f aca="false">IF(AND(D7&lt;0.75),"setosa",IF(AND(C7&lt;4.85,D7&gt;=0.75),"versicolor",IF(AND(G7&gt;=8.277,C7&gt;=4.85,D7&gt;=0.75),"virginica",IF(AND(F7&gt;=0.633,G7&lt;8.277,C7&gt;=4.85,D7&gt;=0.75),"virginica",IF(AND(G7&lt;7.61,F7&lt;0.633,G7&lt;8.277,C7&gt;=4.85,D7&gt;=0.75),"virginica",IF(AND(G7&gt;=7.61,F7&lt;0.633,G7&lt;8.277,C7&gt;=4.85,D7&gt;=0.75),"versicolor","shouldnthappen"))))))</f>
        <v>versicolor</v>
      </c>
      <c r="AQ7" s="1" t="str">
        <f aca="false">IF(AND(C7&lt;2.65,A7&gt;=5.45,C7&lt;4.75),"setosa",IF(AND(C7&gt;=2.65,A7&gt;=5.45,C7&lt;4.75),"versicolor",IF(AND(B7&lt;2.9,C7&lt;4.85,C7&gt;=4.75),"versicolor",IF(AND(B7&gt;=2.9,C7&lt;4.85,C7&gt;=4.75),"virginica",IF(AND(D7&lt;1.7,C7&gt;=4.85,C7&gt;=4.75),"versicolor",IF(AND(D7&gt;=1.7,C7&gt;=4.85,C7&gt;=4.75),"virginica",IF(AND(C7&lt;2.45,G7&lt;14.126,A7&lt;5.45,C7&lt;4.75),"setosa",IF(AND(C7&gt;=2.45,G7&lt;14.126,A7&lt;5.45,C7&lt;4.75),"versicolor",IF(AND(C7&lt;2.4,G7&gt;=14.126,A7&lt;5.45,C7&lt;4.75),"setosa",IF(AND(C7&gt;=2.4,G7&gt;=14.126,A7&lt;5.45,C7&lt;4.75),"versicolor","shouldnthappen"))))))))))</f>
        <v>versicolor</v>
      </c>
      <c r="AR7" s="1" t="str">
        <f aca="false">IF(AND(C7&lt;2.45,C7&lt;4.85),"setosa",IF(AND(C7&gt;=5.15,C7&gt;=4.85),"virginica",IF(AND(A7&gt;=4.95,C7&gt;=2.45,C7&lt;4.85),"versicolor",IF(AND(D7&lt;1.35,A7&lt;4.95,C7&gt;=2.45,C7&lt;4.85),"versicolor",IF(AND(D7&gt;=1.35,A7&lt;4.95,C7&gt;=2.45,C7&lt;4.85),"virginica",IF(AND(F7&lt;0.35,G7&lt;12.751,C7&lt;5.15,C7&gt;=4.85),"virginica",IF(AND(A7&lt;6.5,G7&gt;=12.751,C7&lt;5.15,C7&gt;=4.85),"virginica",IF(AND(A7&gt;=6.5,G7&gt;=12.751,C7&lt;5.15,C7&gt;=4.85),"versicolor",IF(AND(B7&gt;=2.75,F7&gt;=0.35,G7&lt;12.751,C7&lt;5.15,C7&gt;=4.85),"virginica",IF(AND(C7&lt;5.05,B7&lt;2.75,F7&gt;=0.35,G7&lt;12.751,C7&lt;5.15,C7&gt;=4.85),"virginica",IF(AND(C7&gt;=5.05,B7&lt;2.75,F7&gt;=0.35,G7&lt;12.751,C7&lt;5.15,C7&gt;=4.85),"versicolor","shouldnthappen")))))))))))</f>
        <v>versicolor</v>
      </c>
      <c r="AS7" s="1" t="str">
        <f aca="false">IF(AND(F7&gt;=0.9,B7&lt;3.05),"virginica",IF(AND(A7&lt;5.9,B7&gt;=3.05),"setosa",IF(AND(D7&lt;1.65,A7&gt;=5.9,B7&gt;=3.05),"versicolor",IF(AND(D7&gt;=1.65,A7&gt;=5.9,B7&gt;=3.05),"virginica",IF(AND(D7&gt;=1.75,C7&gt;=4.85,F7&lt;0.9,B7&lt;3.05),"virginica",IF(AND(C7&lt;2.2,B7&lt;2.95,C7&lt;4.85,F7&lt;0.9,B7&lt;3.05),"setosa",IF(AND(C7&gt;=2.2,B7&lt;2.95,C7&lt;4.85,F7&lt;0.9,B7&lt;3.05),"versicolor",IF(AND(C7&lt;2.8,B7&gt;=2.95,C7&lt;4.85,F7&lt;0.9,B7&lt;3.05),"setosa",IF(AND(C7&gt;=2.8,B7&gt;=2.95,C7&lt;4.85,F7&lt;0.9,B7&lt;3.05),"versicolor",IF(AND(G7&lt;13.879,D7&lt;1.75,C7&gt;=4.85,F7&lt;0.9,B7&lt;3.05),"virginica",IF(AND(G7&gt;=13.879,D7&lt;1.75,C7&gt;=4.85,F7&lt;0.9,B7&lt;3.05),"versicolor","shouldnthappen")))))))))))</f>
        <v>virginica</v>
      </c>
      <c r="AT7" s="1" t="str">
        <f aca="false">IF(AND(D7&lt;0.75),"setosa",IF(AND(D7&gt;=1.75,D7&gt;=0.75),"virginica",IF(AND(D7&lt;1.45,G7&lt;7.37,D7&lt;1.75,D7&gt;=0.75),"versicolor",IF(AND(D7&gt;=1.45,G7&lt;7.37,D7&lt;1.75,D7&gt;=0.75),"virginica",IF(AND(C7&lt;5.45,G7&gt;=7.37,D7&lt;1.75,D7&gt;=0.75),"versicolor",IF(AND(C7&gt;=5.45,G7&gt;=7.37,D7&lt;1.75,D7&gt;=0.75),"virginica","shouldnthappen"))))))</f>
        <v>versicolor</v>
      </c>
      <c r="AU7" s="1" t="str">
        <f aca="false">IF(AND(D7&lt;0.7),"setosa",IF(AND(D7&gt;=1.7,A7&gt;=6.15,D7&gt;=0.7),"virginica",IF(AND(B7&gt;=2.55,C7&lt;4.75,A7&lt;6.15,D7&gt;=0.7),"versicolor",IF(AND(D7&gt;=1.7,C7&gt;=4.75,A7&lt;6.15,D7&gt;=0.7),"virginica",IF(AND(C7&lt;5.25,D7&lt;1.7,A7&gt;=6.15,D7&gt;=0.7),"versicolor",IF(AND(C7&gt;=5.25,D7&lt;1.7,A7&gt;=6.15,D7&gt;=0.7),"virginica",IF(AND(C7&lt;4.25,B7&lt;2.55,C7&lt;4.75,A7&lt;6.15,D7&gt;=0.7),"versicolor",IF(AND(C7&gt;=4.25,B7&lt;2.55,C7&lt;4.75,A7&lt;6.15,D7&gt;=0.7),"virginica",IF(AND(B7&lt;2.65,D7&lt;1.7,C7&gt;=4.75,A7&lt;6.15,D7&gt;=0.7),"virginica",IF(AND(B7&gt;=2.65,D7&lt;1.7,C7&gt;=4.75,A7&lt;6.15,D7&gt;=0.7),"versicolor","shouldnthappen"))))))))))</f>
        <v>versicolor</v>
      </c>
      <c r="AV7" s="1" t="str">
        <f aca="false">IF(AND(D7&lt;0.75),"setosa",IF(AND(F7&gt;=0.899,D7&gt;=0.75),"virginica",IF(AND(D7&lt;1.65,A7&lt;6.05,F7&lt;0.899,D7&gt;=0.75),"versicolor",IF(AND(D7&gt;=1.65,A7&lt;6.05,F7&lt;0.899,D7&gt;=0.75),"virginica",IF(AND(C7&gt;=5.05,A7&gt;=6.05,F7&lt;0.899,D7&gt;=0.75),"virginica",IF(AND(G7&gt;=13.757,C7&lt;5.05,A7&gt;=6.05,F7&lt;0.899,D7&gt;=0.75),"versicolor",IF(AND(D7&lt;1.6,G7&lt;13.757,C7&lt;5.05,A7&gt;=6.05,F7&lt;0.899,D7&gt;=0.75),"versicolor",IF(AND(D7&gt;=1.6,G7&lt;13.757,C7&lt;5.05,A7&gt;=6.05,F7&lt;0.899,D7&gt;=0.75),"virginica","shouldnthappen"))))))))</f>
        <v>versicolor</v>
      </c>
      <c r="AW7" s="1" t="str">
        <f aca="false">IF(AND(F7&lt;0.117,A7&gt;=5.55),"virginica",IF(AND(A7&gt;=5.2,G7&lt;6.086,A7&lt;5.55),"versicolor",IF(AND(D7&lt;0.7,G7&gt;=6.086,A7&lt;5.55),"setosa",IF(AND(D7&gt;=0.7,G7&gt;=6.086,A7&lt;5.55),"versicolor",IF(AND(A7&lt;4.75,A7&lt;5.2,G7&lt;6.086,A7&lt;5.55),"setosa",IF(AND(A7&gt;=4.75,A7&lt;5.2,G7&lt;6.086,A7&lt;5.55),"virginica",IF(AND(D7&gt;=1.65,C7&lt;4.95,F7&gt;=0.117,A7&gt;=5.55),"virginica",IF(AND(D7&gt;=1.75,C7&gt;=4.95,F7&gt;=0.117,A7&gt;=5.55),"virginica",IF(AND(C7&lt;2.6,D7&lt;1.65,C7&lt;4.95,F7&gt;=0.117,A7&gt;=5.55),"setosa",IF(AND(C7&gt;=2.6,D7&lt;1.65,C7&lt;4.95,F7&gt;=0.117,A7&gt;=5.55),"versicolor",IF(AND(D7&lt;1.55,D7&lt;1.75,C7&gt;=4.95,F7&gt;=0.117,A7&gt;=5.55),"virginica",IF(AND(A7&lt;6.95,D7&gt;=1.55,D7&lt;1.75,C7&gt;=4.95,F7&gt;=0.117,A7&gt;=5.55),"versicolor",IF(AND(A7&gt;=6.95,D7&gt;=1.55,D7&lt;1.75,C7&gt;=4.95,F7&gt;=0.117,A7&gt;=5.55),"virginica","shouldnthappen")))))))))))))</f>
        <v>versicolor</v>
      </c>
      <c r="AX7" s="1" t="str">
        <f aca="false">IF(AND(D7&lt;0.75),"setosa",IF(AND(F7&lt;0.138,D7&gt;=0.75),"virginica",IF(AND(C7&lt;4.45,A7&lt;6.15,F7&gt;=0.138,D7&gt;=0.75),"versicolor",IF(AND(C7&gt;=5.05,A7&gt;=6.15,F7&gt;=0.138,D7&gt;=0.75),"virginica",IF(AND(B7&lt;2.65,C7&gt;=4.45,A7&lt;6.15,F7&gt;=0.138,D7&gt;=0.75),"virginica",IF(AND(A7&gt;=6.35,C7&lt;5.05,A7&gt;=6.15,F7&gt;=0.138,D7&gt;=0.75),"versicolor",IF(AND(A7&lt;5.65,B7&gt;=2.65,C7&gt;=4.45,A7&lt;6.15,F7&gt;=0.138,D7&gt;=0.75),"virginica",IF(AND(D7&lt;1.75,A7&lt;6.35,C7&lt;5.05,A7&gt;=6.15,F7&gt;=0.138,D7&gt;=0.75),"versicolor",IF(AND(D7&gt;=1.75,A7&lt;6.35,C7&lt;5.05,A7&gt;=6.15,F7&gt;=0.138,D7&gt;=0.75),"virginica",IF(AND(D7&lt;1.7,A7&gt;=5.65,B7&gt;=2.65,C7&gt;=4.45,A7&lt;6.15,F7&gt;=0.138,D7&gt;=0.75),"versicolor",IF(AND(D7&gt;=1.7,A7&gt;=5.65,B7&gt;=2.65,C7&gt;=4.45,A7&lt;6.15,F7&gt;=0.138,D7&gt;=0.75),"virginica","shouldnthappen")))))))))))</f>
        <v>versicolor</v>
      </c>
      <c r="AY7" s="1" t="str">
        <f aca="false">IF(AND(D7&lt;0.75,A7&lt;5.55),"setosa",IF(AND(A7&lt;4.95,D7&gt;=0.75,A7&lt;5.55),"virginica",IF(AND(A7&gt;=4.95,D7&gt;=0.75,A7&lt;5.55),"versicolor",IF(AND(C7&lt;2.6,C7&lt;4.85,A7&gt;=5.55),"setosa",IF(AND(C7&gt;=2.6,C7&lt;4.85,A7&gt;=5.55),"versicolor",IF(AND(D7&gt;=1.75,C7&gt;=4.85,A7&gt;=5.55),"virginica",IF(AND(F7&lt;0.405,D7&lt;1.75,C7&gt;=4.85,A7&gt;=5.55),"versicolor",IF(AND(B7&lt;3.05,F7&gt;=0.405,D7&lt;1.75,C7&gt;=4.85,A7&gt;=5.55),"virginica",IF(AND(B7&gt;=3.05,F7&gt;=0.405,D7&lt;1.75,C7&gt;=4.85,A7&gt;=5.55),"versicolor","shouldnthappen")))))))))</f>
        <v>versicolor</v>
      </c>
      <c r="AZ7" s="1" t="str">
        <f aca="false">IF(AND(D7&lt;0.75),"setosa",IF(AND(F7&lt;0.9,C7&lt;4.95,D7&gt;=0.75),"versicolor",IF(AND(F7&gt;=0.9,C7&lt;4.95,D7&gt;=0.75),"virginica",IF(AND(D7&gt;=1.7,C7&gt;=4.95,D7&gt;=0.75),"virginica",IF(AND(F7&lt;0.405,D7&lt;1.7,C7&gt;=4.95,D7&gt;=0.75),"versicolor",IF(AND(F7&gt;=0.405,D7&lt;1.7,C7&gt;=4.95,D7&gt;=0.75),"virginica","shouldnthappen"))))))</f>
        <v>versicolor</v>
      </c>
      <c r="BA7" s="1" t="str">
        <f aca="false">IF(AND(D7&lt;0.75),"setosa",IF(AND(D7&gt;=1.7,C7&gt;=5.05,D7&gt;=0.75),"virginica",IF(AND(D7&lt;1.45,D7&lt;1.6,C7&lt;5.05,D7&gt;=0.75),"versicolor",IF(AND(A7&lt;5.8,D7&gt;=1.6,C7&lt;5.05,D7&gt;=0.75),"virginica",IF(AND(A7&gt;=5.8,D7&gt;=1.6,C7&lt;5.05,D7&gt;=0.75),"versicolor",IF(AND(F7&lt;0.417,D7&lt;1.7,C7&gt;=5.05,D7&gt;=0.75),"versicolor",IF(AND(F7&gt;=0.417,D7&lt;1.7,C7&gt;=5.05,D7&gt;=0.75),"virginica",IF(AND(A7&lt;5.95,D7&gt;=1.45,D7&lt;1.6,C7&lt;5.05,D7&gt;=0.75),"versicolor",IF(AND(G7&lt;10.618,A7&gt;=5.95,D7&gt;=1.45,D7&lt;1.6,C7&lt;5.05,D7&gt;=0.75),"virginica",IF(AND(G7&gt;=10.618,A7&gt;=5.95,D7&gt;=1.45,D7&lt;1.6,C7&lt;5.05,D7&gt;=0.75),"versicolor","shouldnthappen"))))))))))</f>
        <v>versicolor</v>
      </c>
      <c r="BB7" s="1" t="str">
        <f aca="false">IF(AND(C7&lt;2.6),"setosa",IF(AND(D7&gt;=1.75,C7&gt;=2.6),"virginica",IF(AND(C7&gt;=5.45,D7&lt;1.75,C7&gt;=2.6),"virginica",IF(AND(F7&gt;=0.259,C7&lt;5.45,D7&lt;1.75,C7&gt;=2.6),"versicolor",IF(AND(C7&lt;5.05,F7&lt;0.259,C7&lt;5.45,D7&lt;1.75,C7&gt;=2.6),"versicolor",IF(AND(C7&gt;=5.05,F7&lt;0.259,C7&lt;5.45,D7&lt;1.75,C7&gt;=2.6),"virginica","shouldnthappen"))))))</f>
        <v>versicolor</v>
      </c>
      <c r="BC7" s="1" t="str">
        <f aca="false">IF(AND(A7&lt;4.95,B7&lt;2.7,A7&lt;5.55),"virginica",IF(AND(A7&gt;=4.95,B7&lt;2.7,A7&lt;5.55),"versicolor",IF(AND(C7&lt;3.2,B7&gt;=2.7,A7&lt;5.55),"setosa",IF(AND(C7&gt;=3.2,B7&gt;=2.7,A7&lt;5.55),"versicolor",IF(AND(F7&gt;=0.85,A7&lt;6.15,A7&gt;=5.55),"virginica",IF(AND(D7&lt;1.45,A7&gt;=6.15,A7&gt;=5.55),"versicolor",IF(AND(C7&lt;4.8,F7&lt;0.85,A7&lt;6.15,A7&gt;=5.55),"versicolor",IF(AND(D7&gt;=1.7,D7&gt;=1.45,A7&gt;=6.15,A7&gt;=5.55),"virginica",IF(AND(G7&lt;9.333,C7&gt;=4.8,F7&lt;0.85,A7&lt;6.15,A7&gt;=5.55),"versicolor",IF(AND(G7&gt;=9.333,C7&gt;=4.8,F7&lt;0.85,A7&lt;6.15,A7&gt;=5.55),"virginica",IF(AND(C7&lt;4.9,D7&lt;1.7,D7&gt;=1.45,A7&gt;=6.15,A7&gt;=5.55),"versicolor",IF(AND(C7&gt;=4.9,D7&lt;1.7,D7&gt;=1.45,A7&gt;=6.15,A7&gt;=5.55),"virginica","shouldnthappen"))))))))))))</f>
        <v>versicolor</v>
      </c>
      <c r="BD7" s="1" t="str">
        <f aca="false">IF(AND(C7&lt;2.35),"setosa",IF(AND(C7&lt;4.75,B7&lt;2.55,C7&gt;=2.35),"versicolor",IF(AND(C7&gt;=4.75,B7&lt;2.55,C7&gt;=2.35),"virginica",IF(AND(C7&lt;4.75,B7&gt;=2.55,C7&gt;=2.35),"versicolor",IF(AND(D7&gt;=1.75,C7&gt;=4.75,B7&gt;=2.55,C7&gt;=2.35),"virginica",IF(AND(A7&gt;=6.5,D7&lt;1.75,C7&gt;=4.75,B7&gt;=2.55,C7&gt;=2.35),"versicolor",IF(AND(A7&lt;6.05,A7&lt;6.5,D7&lt;1.75,C7&gt;=4.75,B7&gt;=2.55,C7&gt;=2.35),"versicolor",IF(AND(A7&gt;=6.05,A7&lt;6.5,D7&lt;1.75,C7&gt;=4.75,B7&gt;=2.55,C7&gt;=2.35),"virginica","shouldnthappen"))))))))</f>
        <v>versicolor</v>
      </c>
      <c r="BE7" s="1" t="str">
        <f aca="false">IF(AND(C7&lt;2.5),"setosa",IF(AND(D7&lt;1.65,C7&lt;4.75,C7&gt;=2.5),"versicolor",IF(AND(D7&gt;=1.65,C7&lt;4.75,C7&gt;=2.5),"virginica",IF(AND(D7&gt;=1.75,C7&gt;=4.75,C7&gt;=2.5),"virginica",IF(AND(C7&lt;4.95,D7&lt;1.75,C7&gt;=4.75,C7&gt;=2.5),"versicolor",IF(AND(A7&lt;6.5,C7&gt;=4.95,D7&lt;1.75,C7&gt;=4.75,C7&gt;=2.5),"virginica",IF(AND(A7&gt;=6.5,C7&gt;=4.95,D7&lt;1.75,C7&gt;=4.75,C7&gt;=2.5),"versicolor","shouldnthappen")))))))</f>
        <v>virginica</v>
      </c>
      <c r="BF7" s="1" t="str">
        <f aca="false">IF(AND(G7&gt;=15.244),"virginica",IF(AND(C7&lt;3.2,B7&gt;=3.15,G7&lt;15.244),"setosa",IF(AND(A7&gt;=4.95,C7&lt;4.7,B7&lt;3.15,G7&lt;15.244),"versicolor",IF(AND(C7&gt;=5.15,C7&gt;=4.7,B7&lt;3.15,G7&lt;15.244),"virginica",IF(AND(A7&gt;=6.45,C7&gt;=3.2,B7&gt;=3.15,G7&lt;15.244),"virginica",IF(AND(D7&lt;0.95,A7&lt;4.95,C7&lt;4.7,B7&lt;3.15,G7&lt;15.244),"setosa",IF(AND(D7&gt;=0.95,A7&lt;4.95,C7&lt;4.7,B7&lt;3.15,G7&lt;15.244),"virginica",IF(AND(F7&lt;0.816,A7&lt;6.45,C7&gt;=3.2,B7&gt;=3.15,G7&lt;15.244),"virginica",IF(AND(F7&gt;=0.816,A7&lt;6.45,C7&gt;=3.2,B7&gt;=3.15,G7&lt;15.244),"versicolor",IF(AND(A7&gt;=6.5,B7&lt;3.05,C7&lt;5.15,C7&gt;=4.7,B7&lt;3.15,G7&lt;15.244),"versicolor",IF(AND(G7&lt;11.093,B7&gt;=3.05,C7&lt;5.15,C7&gt;=4.7,B7&lt;3.15,G7&lt;15.244),"virginica",IF(AND(G7&gt;=11.093,B7&gt;=3.05,C7&lt;5.15,C7&gt;=4.7,B7&lt;3.15,G7&lt;15.244),"versicolor",IF(AND(D7&gt;=1.7,A7&lt;6.5,B7&lt;3.05,C7&lt;5.15,C7&gt;=4.7,B7&lt;3.15,G7&lt;15.244),"virginica",IF(AND(G7&lt;7.498,D7&lt;1.7,A7&lt;6.5,B7&lt;3.05,C7&lt;5.15,C7&gt;=4.7,B7&lt;3.15,G7&lt;15.244),"virginica",IF(AND(G7&gt;=7.498,D7&lt;1.7,A7&lt;6.5,B7&lt;3.05,C7&lt;5.15,C7&gt;=4.7,B7&lt;3.15,G7&lt;15.244),"versicolor","shouldnthappen")))))))))))))))</f>
        <v>versicolor</v>
      </c>
      <c r="BG7" s="1" t="str">
        <f aca="false">IF(AND(B7&gt;=3.35,C7&lt;4.85),"setosa",IF(AND(D7&gt;=1.75,C7&gt;=4.85),"virginica",IF(AND(D7&lt;0.75,B7&lt;3.35,C7&lt;4.85),"setosa",IF(AND(G7&gt;=13.879,D7&lt;1.75,C7&gt;=4.85),"versicolor",IF(AND(F7&gt;=0.9,D7&gt;=0.75,B7&lt;3.35,C7&lt;4.85),"virginica",IF(AND(F7&gt;=0.405,G7&lt;13.879,D7&lt;1.75,C7&gt;=4.85),"virginica",IF(AND(B7&gt;=2.55,F7&lt;0.9,D7&gt;=0.75,B7&lt;3.35,C7&lt;4.85),"versicolor",IF(AND(G7&lt;7.498,F7&lt;0.405,G7&lt;13.879,D7&lt;1.75,C7&gt;=4.85),"virginica",IF(AND(G7&gt;=7.498,F7&lt;0.405,G7&lt;13.879,D7&lt;1.75,C7&gt;=4.85),"versicolor",IF(AND(G7&lt;5.656,B7&lt;2.55,F7&lt;0.9,D7&gt;=0.75,B7&lt;3.35,C7&lt;4.85),"virginica",IF(AND(G7&gt;=5.656,B7&lt;2.55,F7&lt;0.9,D7&gt;=0.75,B7&lt;3.35,C7&lt;4.85),"versicolor","shouldnthappen")))))))))))</f>
        <v>versicolor</v>
      </c>
      <c r="BH7" s="1" t="str">
        <f aca="false">IF(AND(D7&lt;0.7),"setosa",IF(AND(D7&gt;=1.65,A7&lt;6.65,D7&gt;=0.7),"virginica",IF(AND(D7&lt;1.55,A7&gt;=6.65,D7&gt;=0.7),"versicolor",IF(AND(D7&gt;=1.55,A7&gt;=6.65,D7&gt;=0.7),"virginica",IF(AND(F7&gt;=0.529,D7&lt;1.65,A7&lt;6.65,D7&gt;=0.7),"versicolor",IF(AND(C7&gt;=5.35,F7&lt;0.529,D7&lt;1.65,A7&lt;6.65,D7&gt;=0.7),"virginica",IF(AND(G7&gt;=7.411,C7&lt;5.35,F7&lt;0.529,D7&lt;1.65,A7&lt;6.65,D7&gt;=0.7),"versicolor",IF(AND(G7&lt;6.927,G7&lt;7.411,C7&lt;5.35,F7&lt;0.529,D7&lt;1.65,A7&lt;6.65,D7&gt;=0.7),"versicolor",IF(AND(G7&gt;=6.927,G7&lt;7.411,C7&lt;5.35,F7&lt;0.529,D7&lt;1.65,A7&lt;6.65,D7&gt;=0.7),"virginica","shouldnthappen")))))))))</f>
        <v>versicolor</v>
      </c>
      <c r="BI7" s="1" t="str">
        <f aca="false">IF(AND(D7&gt;=1.7),"virginica",IF(AND(D7&lt;0.7,D7&lt;1.7),"setosa",IF(AND(D7&lt;1.45,G7&lt;7.37,D7&gt;=0.7,D7&lt;1.7),"versicolor",IF(AND(D7&gt;=1.45,G7&lt;7.37,D7&gt;=0.7,D7&lt;1.7),"virginica",IF(AND(B7&gt;=2.65,G7&gt;=7.37,D7&gt;=0.7,D7&lt;1.7),"versicolor",IF(AND(C7&lt;5.05,B7&lt;2.65,G7&gt;=7.37,D7&gt;=0.7,D7&lt;1.7),"versicolor",IF(AND(C7&gt;=5.05,B7&lt;2.65,G7&gt;=7.37,D7&gt;=0.7,D7&lt;1.7),"virginica","shouldnthappen")))))))</f>
        <v>versicolor</v>
      </c>
    </row>
    <row r="8" customFormat="false" ht="13.8" hidden="false" customHeight="false" outlineLevel="0" collapsed="false">
      <c r="A8" s="1" t="n">
        <v>6.2</v>
      </c>
      <c r="B8" s="1" t="n">
        <v>2.8</v>
      </c>
      <c r="C8" s="1" t="n">
        <v>4.8</v>
      </c>
      <c r="D8" s="1" t="n">
        <v>1.8</v>
      </c>
      <c r="E8" s="1" t="s">
        <v>93</v>
      </c>
      <c r="F8" s="1" t="n">
        <v>0.0312215546146035</v>
      </c>
      <c r="G8" s="1" t="n">
        <v>9.55540299070999</v>
      </c>
      <c r="H8" s="11" t="str">
        <f aca="false">E8</f>
        <v>virginica</v>
      </c>
      <c r="I8" s="1" t="str">
        <f aca="false">INDEX(L8:BI8, MODE(MATCH(L8:BI8, L8:BI8, 0 )))</f>
        <v>virginica</v>
      </c>
      <c r="J8" s="12" t="n">
        <f aca="false">COUNTIF(L8:BI8, H8) / COUNTA(L8:BI8)</f>
        <v>0.74</v>
      </c>
      <c r="K8" s="13" t="n">
        <f aca="false">I8=H8</f>
        <v>1</v>
      </c>
      <c r="L8" s="1" t="str">
        <f aca="false">IF(AND(C8&lt;3.65,B8&gt;=3.35),"setosa",IF(AND(C8&gt;=3.65,B8&gt;=3.35),"virginica",IF(AND(C8&lt;2.35,C8&lt;4.85,B8&lt;3.35),"setosa",IF(AND(F8&gt;=0.899,C8&gt;=2.35,C8&lt;4.85,B8&lt;3.35),"virginica",IF(AND(G8&gt;=8.268,B8&lt;2.75,C8&gt;=4.85,B8&lt;3.35),"virginica",IF(AND(D8&lt;1.55,B8&gt;=2.75,C8&gt;=4.85,B8&lt;3.35),"versicolor",IF(AND(D8&gt;=1.55,B8&gt;=2.75,C8&gt;=4.85,B8&lt;3.35),"virginica",IF(AND(G8&lt;6.537,F8&lt;0.899,C8&gt;=2.35,C8&lt;4.85,B8&lt;3.35),"virginica",IF(AND(G8&gt;=6.537,F8&lt;0.899,C8&gt;=2.35,C8&lt;4.85,B8&lt;3.35),"versicolor",IF(AND(G8&lt;6.878,G8&lt;8.268,B8&lt;2.75,C8&gt;=4.85,B8&lt;3.35),"virginica",IF(AND(G8&gt;=6.878,G8&lt;8.268,B8&lt;2.75,C8&gt;=4.85,B8&lt;3.35),"versicolor","shouldnthappen")))))))))))</f>
        <v>versicolor</v>
      </c>
      <c r="M8" s="1" t="str">
        <f aca="false">IF(AND(C8&lt;2.6),"setosa",IF(AND(D8&gt;=1.75,C8&gt;=2.6),"virginica",IF(AND(G8&lt;6.094,D8&lt;1.75,C8&gt;=2.6),"virginica",IF(AND(D8&lt;1.35,G8&gt;=6.094,D8&lt;1.75,C8&gt;=2.6),"versicolor",IF(AND(C8&lt;5.05,D8&gt;=1.35,G8&gt;=6.094,D8&lt;1.75,C8&gt;=2.6),"versicolor",IF(AND(C8&gt;=5.05,D8&gt;=1.35,G8&gt;=6.094,D8&lt;1.75,C8&gt;=2.6),"virginica","shouldnthappen"))))))</f>
        <v>virginica</v>
      </c>
      <c r="N8" s="1" t="str">
        <f aca="false">IF(AND(A8&lt;6.6,B8&gt;=3.45),"setosa",IF(AND(A8&gt;=6.6,B8&gt;=3.45),"virginica",IF(AND(D8&lt;0.7,C8&lt;4.75,B8&lt;3.45),"setosa",IF(AND(D8&gt;=0.7,C8&lt;4.75,B8&lt;3.45),"versicolor",IF(AND(C8&gt;=5.15,C8&gt;=4.75,B8&lt;3.45),"virginica",IF(AND(D8&gt;=1.7,A8&lt;6.5,C8&lt;5.15,C8&gt;=4.75,B8&lt;3.45),"virginica",IF(AND(C8&lt;5.05,A8&gt;=6.5,C8&lt;5.15,C8&gt;=4.75,B8&lt;3.45),"versicolor",IF(AND(C8&gt;=5.05,A8&gt;=6.5,C8&lt;5.15,C8&gt;=4.75,B8&lt;3.45),"virginica",IF(AND(G8&lt;7.498,D8&lt;1.7,A8&lt;6.5,C8&lt;5.15,C8&gt;=4.75,B8&lt;3.45),"virginica",IF(AND(G8&gt;=7.498,D8&lt;1.7,A8&lt;6.5,C8&lt;5.15,C8&gt;=4.75,B8&lt;3.45),"versicolor","shouldnthappen"))))))))))</f>
        <v>virginica</v>
      </c>
      <c r="O8" s="1" t="str">
        <f aca="false">IF(AND(D8&lt;0.75),"setosa",IF(AND(C8&lt;4.75,C8&lt;4.85,D8&gt;=0.75),"versicolor",IF(AND(A8&gt;=6.05,C8&gt;=4.85,D8&gt;=0.75),"virginica",IF(AND(D8&lt;1.6,C8&gt;=4.75,C8&lt;4.85,D8&gt;=0.75),"versicolor",IF(AND(D8&gt;=1.6,C8&gt;=4.75,C8&lt;4.85,D8&gt;=0.75),"virginica",IF(AND(A8&lt;5.9,A8&lt;6.05,C8&gt;=4.85,D8&gt;=0.75),"virginica",IF(AND(A8&gt;=5.9,A8&lt;6.05,C8&gt;=4.85,D8&gt;=0.75),"versicolor","shouldnthappen")))))))</f>
        <v>virginica</v>
      </c>
      <c r="P8" s="1" t="str">
        <f aca="false">IF(AND(D8&lt;0.75),"setosa",IF(AND(A8&lt;5.55,D8&gt;=0.75),"versicolor",IF(AND(D8&gt;=1.7,G8&lt;13.158,A8&gt;=5.55,D8&gt;=0.75),"virginica",IF(AND(B8&lt;2.45,D8&lt;1.7,G8&lt;13.158,A8&gt;=5.55,D8&gt;=0.75),"virginica",IF(AND(B8&gt;=2.45,D8&lt;1.7,G8&lt;13.158,A8&gt;=5.55,D8&gt;=0.75),"versicolor",IF(AND(B8&gt;=3.05,G8&lt;15.551,G8&gt;=13.158,A8&gt;=5.55,D8&gt;=0.75),"versicolor",IF(AND(B8&lt;2.9,G8&gt;=15.551,G8&gt;=13.158,A8&gt;=5.55,D8&gt;=0.75),"versicolor",IF(AND(B8&gt;=2.9,G8&gt;=15.551,G8&gt;=13.158,A8&gt;=5.55,D8&gt;=0.75),"virginica",IF(AND(D8&lt;1.3,G8&lt;14.221,B8&lt;3.05,G8&lt;15.551,G8&gt;=13.158,A8&gt;=5.55,D8&gt;=0.75),"versicolor",IF(AND(D8&gt;=1.3,G8&lt;14.221,B8&lt;3.05,G8&lt;15.551,G8&gt;=13.158,A8&gt;=5.55,D8&gt;=0.75),"virginica",IF(AND(C8&lt;4.9,G8&gt;=14.221,B8&lt;3.05,G8&lt;15.551,G8&gt;=13.158,A8&gt;=5.55,D8&gt;=0.75),"versicolor",IF(AND(C8&gt;=4.9,G8&gt;=14.221,B8&lt;3.05,G8&lt;15.551,G8&gt;=13.158,A8&gt;=5.55,D8&gt;=0.75),"virginica","shouldnthappen"))))))))))))</f>
        <v>virginica</v>
      </c>
      <c r="Q8" s="1" t="str">
        <f aca="false">IF(AND(C8&lt;2.6),"setosa",IF(AND(A8&gt;=4.95,C8&lt;4.75,C8&gt;=2.6),"versicolor",IF(AND(D8&gt;=1.75,C8&gt;=4.75,C8&gt;=2.6),"virginica",IF(AND(B8&lt;2.45,A8&lt;4.95,C8&lt;4.75,C8&gt;=2.6),"versicolor",IF(AND(B8&gt;=2.45,A8&lt;4.95,C8&lt;4.75,C8&gt;=2.6),"virginica",IF(AND(G8&lt;7.498,D8&lt;1.75,C8&gt;=4.75,C8&gt;=2.6),"virginica",IF(AND(F8&lt;0.417,G8&gt;=7.498,D8&lt;1.75,C8&gt;=4.75,C8&gt;=2.6),"versicolor",IF(AND(F8&lt;0.442,F8&gt;=0.417,G8&gt;=7.498,D8&lt;1.75,C8&gt;=4.75,C8&gt;=2.6),"virginica",IF(AND(F8&gt;=0.442,F8&gt;=0.417,G8&gt;=7.498,D8&lt;1.75,C8&gt;=4.75,C8&gt;=2.6),"versicolor","shouldnthappen")))))))))</f>
        <v>virginica</v>
      </c>
      <c r="R8" s="1" t="str">
        <f aca="false">IF(AND(D8&lt;0.75),"setosa",IF(AND(D8&lt;1.75,A8&gt;=6.25,D8&gt;=0.75),"versicolor",IF(AND(D8&gt;=1.75,A8&gt;=6.25,D8&gt;=0.75),"virginica",IF(AND(D8&lt;1.6,C8&lt;4.75,A8&lt;6.25,D8&gt;=0.75),"versicolor",IF(AND(D8&gt;=1.6,C8&lt;4.75,A8&lt;6.25,D8&gt;=0.75),"virginica",IF(AND(G8&lt;6.998,C8&gt;=4.75,A8&lt;6.25,D8&gt;=0.75),"virginica",IF(AND(A8&lt;6.05,G8&gt;=6.998,C8&gt;=4.75,A8&lt;6.25,D8&gt;=0.75),"versicolor",IF(AND(A8&gt;=6.05,G8&gt;=6.998,C8&gt;=4.75,A8&lt;6.25,D8&gt;=0.75),"virginica","shouldnthappen"))))))))</f>
        <v>virginica</v>
      </c>
      <c r="S8" s="1" t="str">
        <f aca="false">IF(AND(B8&gt;=3.05,A8&lt;5.45),"setosa",IF(AND(C8&lt;2.2,B8&lt;3.05,A8&lt;5.45),"setosa",IF(AND(C8&gt;=2.2,B8&lt;3.05,A8&lt;5.45),"versicolor",IF(AND(B8&lt;3.7,C8&lt;4.8,A8&gt;=5.45),"versicolor",IF(AND(B8&gt;=3.7,C8&lt;4.8,A8&gt;=5.45),"setosa",IF(AND(G8&lt;13.757,C8&lt;5.05,C8&gt;=4.8,A8&gt;=5.45),"virginica",IF(AND(G8&gt;=13.757,C8&lt;5.05,C8&gt;=4.8,A8&gt;=5.45),"versicolor",IF(AND(C8&gt;=5.15,C8&gt;=5.05,C8&gt;=4.8,A8&gt;=5.45),"virginica",IF(AND(A8&lt;5.95,C8&lt;5.15,C8&gt;=5.05,C8&gt;=4.8,A8&gt;=5.45),"virginica",IF(AND(D8&gt;=1.8,A8&gt;=5.95,C8&lt;5.15,C8&gt;=5.05,C8&gt;=4.8,A8&gt;=5.45),"virginica",IF(AND(B8&lt;2.75,D8&lt;1.8,A8&gt;=5.95,C8&lt;5.15,C8&gt;=5.05,C8&gt;=4.8,A8&gt;=5.45),"versicolor",IF(AND(B8&gt;=2.75,D8&lt;1.8,A8&gt;=5.95,C8&lt;5.15,C8&gt;=5.05,C8&gt;=4.8,A8&gt;=5.45),"virginica","shouldnthappen"))))))))))))</f>
        <v>virginica</v>
      </c>
      <c r="T8" s="1" t="str">
        <f aca="false">IF(AND(C8&lt;2.6),"setosa",IF(AND(D8&lt;1.65,C8&lt;4.75,C8&gt;=2.6),"versicolor",IF(AND(D8&gt;=1.65,C8&lt;4.75,C8&gt;=2.6),"virginica",IF(AND(G8&gt;=8.494,A8&lt;6.6,C8&gt;=4.75,C8&gt;=2.6),"virginica",IF(AND(C8&lt;5.2,A8&gt;=6.6,C8&gt;=4.75,C8&gt;=2.6),"versicolor",IF(AND(C8&gt;=5.2,A8&gt;=6.6,C8&gt;=4.75,C8&gt;=2.6),"virginica",IF(AND(A8&lt;5.95,G8&lt;8.494,A8&lt;6.6,C8&gt;=4.75,C8&gt;=2.6),"virginica",IF(AND(A8&gt;=5.95,G8&lt;8.494,A8&lt;6.6,C8&gt;=4.75,C8&gt;=2.6),"versicolor","shouldnthappen"))))))))</f>
        <v>virginica</v>
      </c>
      <c r="U8" s="1" t="str">
        <f aca="false">IF(AND(C8&lt;3.65,B8&gt;=3.35),"setosa",IF(AND(C8&gt;=3.65,B8&gt;=3.35),"virginica",IF(AND(C8&lt;2.35,A8&lt;6.25,B8&lt;3.35),"setosa",IF(AND(C8&lt;4.85,A8&gt;=6.25,B8&lt;3.35),"versicolor",IF(AND(G8&gt;=15.426,C8&gt;=2.35,A8&lt;6.25,B8&lt;3.35),"virginica",IF(AND(D8&gt;=1.55,C8&gt;=4.85,A8&gt;=6.25,B8&lt;3.35),"virginica",IF(AND(D8&lt;1.8,G8&lt;15.426,C8&gt;=2.35,A8&lt;6.25,B8&lt;3.35),"versicolor",IF(AND(D8&gt;=1.8,G8&lt;15.426,C8&gt;=2.35,A8&lt;6.25,B8&lt;3.35),"virginica",IF(AND(B8&lt;2.95,D8&lt;1.55,C8&gt;=4.85,A8&gt;=6.25,B8&lt;3.35),"virginica",IF(AND(B8&gt;=2.95,D8&lt;1.55,C8&gt;=4.85,A8&gt;=6.25,B8&lt;3.35),"versicolor","shouldnthappen"))))))))))</f>
        <v>virginica</v>
      </c>
      <c r="V8" s="1" t="str">
        <f aca="false">IF(AND(C8&lt;2.6),"setosa",IF(AND(C8&gt;=4.85,C8&gt;=2.6),"virginica",IF(AND(F8&gt;=0.9,C8&lt;4.85,C8&gt;=2.6),"virginica",IF(AND(G8&lt;5.656,F8&lt;0.9,C8&lt;4.85,C8&gt;=2.6),"virginica",IF(AND(G8&gt;=5.656,F8&lt;0.9,C8&lt;4.85,C8&gt;=2.6),"versicolor","shouldnthappen")))))</f>
        <v>versicolor</v>
      </c>
      <c r="W8" s="1" t="str">
        <f aca="false">IF(AND(D8&gt;=1.75,G8&gt;=13.795),"virginica",IF(AND(D8&gt;=1.5,G8&gt;=12.335,G8&lt;13.795),"virginica",IF(AND(C8&lt;2.45,C8&lt;4.85,G8&lt;12.335,G8&lt;13.795),"setosa",IF(AND(C8&gt;=2.45,C8&lt;4.85,G8&lt;12.335,G8&lt;13.795),"versicolor",IF(AND(D8&gt;=1.7,C8&gt;=4.85,G8&lt;12.335,G8&lt;13.795),"virginica",IF(AND(B8&gt;=3.25,D8&lt;1.5,G8&gt;=12.335,G8&lt;13.795),"setosa",IF(AND(D8&lt;1,F8&lt;0.255,D8&lt;1.75,G8&gt;=13.795),"setosa",IF(AND(D8&gt;=1,F8&lt;0.255,D8&lt;1.75,G8&gt;=13.795),"versicolor",IF(AND(A8&lt;5.4,F8&gt;=0.255,D8&lt;1.75,G8&gt;=13.795),"setosa",IF(AND(A8&gt;=5.4,F8&gt;=0.255,D8&lt;1.75,G8&gt;=13.795),"versicolor",IF(AND(A8&lt;6.15,D8&lt;1.7,C8&gt;=4.85,G8&lt;12.335,G8&lt;13.795),"versicolor",IF(AND(A8&gt;=6.15,D8&lt;1.7,C8&gt;=4.85,G8&lt;12.335,G8&lt;13.795),"virginica",IF(AND(C8&lt;5,B8&lt;3.25,D8&lt;1.5,G8&gt;=12.335,G8&lt;13.795),"versicolor",IF(AND(C8&gt;=5,B8&lt;3.25,D8&lt;1.5,G8&gt;=12.335,G8&lt;13.795),"virginica","shouldnthappen"))))))))))))))</f>
        <v>versicolor</v>
      </c>
      <c r="X8" s="1" t="str">
        <f aca="false">IF(AND(C8&lt;2.5,A8&lt;5.55),"setosa",IF(AND(F8&lt;0.096,A8&gt;=5.55),"virginica",IF(AND(D8&lt;1.6,C8&gt;=2.5,A8&lt;5.55),"versicolor",IF(AND(D8&gt;=1.6,C8&gt;=2.5,A8&lt;5.55),"virginica",IF(AND(F8&gt;=0.156,C8&lt;4.75,F8&gt;=0.096,A8&gt;=5.55),"versicolor",IF(AND(D8&gt;=1.75,C8&gt;=4.75,F8&gt;=0.096,A8&gt;=5.55),"virginica",IF(AND(B8&lt;3.3,F8&lt;0.156,C8&lt;4.75,F8&gt;=0.096,A8&gt;=5.55),"versicolor",IF(AND(B8&gt;=3.3,F8&lt;0.156,C8&lt;4.75,F8&gt;=0.096,A8&gt;=5.55),"setosa",IF(AND(B8&lt;2.45,A8&lt;6.05,D8&lt;1.75,C8&gt;=4.75,F8&gt;=0.096,A8&gt;=5.55),"virginica",IF(AND(B8&gt;=2.45,A8&lt;6.05,D8&lt;1.75,C8&gt;=4.75,F8&gt;=0.096,A8&gt;=5.55),"versicolor",IF(AND(F8&lt;0.205,A8&gt;=6.05,D8&lt;1.75,C8&gt;=4.75,F8&gt;=0.096,A8&gt;=5.55),"versicolor",IF(AND(F8&gt;=0.205,A8&gt;=6.05,D8&lt;1.75,C8&gt;=4.75,F8&gt;=0.096,A8&gt;=5.55),"virginica","shouldnthappen"))))))))))))</f>
        <v>virginica</v>
      </c>
      <c r="Y8" s="1" t="str">
        <f aca="false">IF(AND(C8&lt;2.35,A8&lt;5.55),"setosa",IF(AND(C8&gt;=5.05,A8&gt;=5.55),"virginica",IF(AND(D8&lt;1.6,C8&gt;=2.35,A8&lt;5.55),"versicolor",IF(AND(D8&gt;=1.6,C8&gt;=2.35,A8&lt;5.55),"virginica",IF(AND(D8&gt;=1.75,C8&lt;5.05,A8&gt;=5.55),"virginica",IF(AND(B8&gt;=3.55,D8&lt;1.75,C8&lt;5.05,A8&gt;=5.55),"setosa",IF(AND(G8&lt;6.3,B8&lt;3.55,D8&lt;1.75,C8&lt;5.05,A8&gt;=5.55),"virginica",IF(AND(G8&gt;=6.3,B8&lt;3.55,D8&lt;1.75,C8&lt;5.05,A8&gt;=5.55),"versicolor","shouldnthappen"))))))))</f>
        <v>virginica</v>
      </c>
      <c r="Z8" s="1" t="str">
        <f aca="false">IF(AND(D8&lt;0.75),"setosa",IF(AND(B8&gt;=2.55,C8&lt;4.85,D8&gt;=0.75),"versicolor",IF(AND(D8&gt;=1.7,C8&gt;=4.85,D8&gt;=0.75),"virginica",IF(AND(D8&lt;1.6,B8&lt;2.55,C8&lt;4.85,D8&gt;=0.75),"versicolor",IF(AND(D8&gt;=1.6,B8&lt;2.55,C8&lt;4.85,D8&gt;=0.75),"virginica",IF(AND(B8&lt;2.65,D8&lt;1.7,C8&gt;=4.85,D8&gt;=0.75),"virginica",IF(AND(F8&lt;0.325,B8&gt;=2.65,D8&lt;1.7,C8&gt;=4.85,D8&gt;=0.75),"virginica",IF(AND(G8&lt;10.717,F8&gt;=0.325,B8&gt;=2.65,D8&lt;1.7,C8&gt;=4.85,D8&gt;=0.75),"versicolor",IF(AND(G8&gt;=10.717,F8&gt;=0.325,B8&gt;=2.65,D8&lt;1.7,C8&gt;=4.85,D8&gt;=0.75),"virginica","shouldnthappen")))))))))</f>
        <v>versicolor</v>
      </c>
      <c r="AA8" s="1" t="str">
        <f aca="false">IF(AND(D8&lt;0.75),"setosa",IF(AND(D8&gt;=1.75,D8&gt;=0.75),"virginica",IF(AND(F8&gt;=0.455,D8&lt;1.75,D8&gt;=0.75),"versicolor",IF(AND(D8&lt;1.45,F8&lt;0.455,D8&lt;1.75,D8&gt;=0.75),"versicolor",IF(AND(F8&lt;0.247,D8&gt;=1.45,F8&lt;0.455,D8&lt;1.75,D8&gt;=0.75),"versicolor",IF(AND(F8&gt;=0.247,D8&gt;=1.45,F8&lt;0.455,D8&lt;1.75,D8&gt;=0.75),"virginica","shouldnthappen"))))))</f>
        <v>virginica</v>
      </c>
      <c r="AB8" s="1" t="str">
        <f aca="false">IF(AND(F8&gt;=0.221,B8&gt;=3.35),"setosa",IF(AND(A8&lt;5.3,F8&gt;=0.683,B8&lt;3.35),"setosa",IF(AND(A8&lt;6.45,F8&lt;0.221,B8&gt;=3.35),"setosa",IF(AND(A8&gt;=6.45,F8&lt;0.221,B8&gt;=3.35),"virginica",IF(AND(G8&lt;6.3,A8&lt;6.25,F8&lt;0.683,B8&lt;3.35),"virginica",IF(AND(G8&lt;13.795,A8&gt;=6.25,F8&lt;0.683,B8&lt;3.35),"virginica",IF(AND(D8&lt;1.65,A8&gt;=5.3,F8&gt;=0.683,B8&lt;3.35),"versicolor",IF(AND(D8&gt;=1.65,A8&gt;=5.3,F8&gt;=0.683,B8&lt;3.35),"virginica",IF(AND(D8&lt;0.6,G8&gt;=6.3,A8&lt;6.25,F8&lt;0.683,B8&lt;3.35),"setosa",IF(AND(D8&lt;1.7,G8&gt;=13.795,A8&gt;=6.25,F8&lt;0.683,B8&lt;3.35),"versicolor",IF(AND(D8&gt;=1.7,G8&gt;=13.795,A8&gt;=6.25,F8&lt;0.683,B8&lt;3.35),"virginica",IF(AND(C8&gt;=5.35,D8&gt;=0.6,G8&gt;=6.3,A8&lt;6.25,F8&lt;0.683,B8&lt;3.35),"virginica",IF(AND(D8&lt;1.75,C8&lt;5.35,D8&gt;=0.6,G8&gt;=6.3,A8&lt;6.25,F8&lt;0.683,B8&lt;3.35),"versicolor",IF(AND(D8&gt;=1.75,C8&lt;5.35,D8&gt;=0.6,G8&gt;=6.3,A8&lt;6.25,F8&lt;0.683,B8&lt;3.35),"virginica","shouldnthappen"))))))))))))))</f>
        <v>virginica</v>
      </c>
      <c r="AC8" s="1" t="str">
        <f aca="false">IF(AND(B8&gt;=3.3),"setosa",IF(AND(C8&lt;2.45,D8&lt;1.55,B8&lt;3.3),"setosa",IF(AND(F8&gt;=0.211,D8&gt;=1.55,B8&lt;3.3),"virginica",IF(AND(C8&lt;4.9,C8&gt;=2.45,D8&lt;1.55,B8&lt;3.3),"versicolor",IF(AND(C8&gt;=4.9,C8&gt;=2.45,D8&lt;1.55,B8&lt;3.3),"virginica",IF(AND(F8&lt;0.138,F8&lt;0.211,D8&gt;=1.55,B8&lt;3.3),"virginica",IF(AND(F8&gt;=0.138,F8&lt;0.211,D8&gt;=1.55,B8&lt;3.3),"versicolor","shouldnthappen")))))))</f>
        <v>virginica</v>
      </c>
      <c r="AD8" s="1" t="str">
        <f aca="false">IF(AND(D8&gt;=1.75),"virginica",IF(AND(D8&lt;0.75,D8&lt;1.75),"setosa",IF(AND(D8&lt;1.35,D8&gt;=0.75,D8&lt;1.75),"versicolor",IF(AND(B8&lt;2.6,C8&lt;4.85,D8&gt;=1.35,D8&gt;=0.75,D8&lt;1.75),"virginica",IF(AND(B8&gt;=2.6,C8&lt;4.85,D8&gt;=1.35,D8&gt;=0.75,D8&lt;1.75),"versicolor",IF(AND(A8&lt;6.4,C8&gt;=4.85,D8&gt;=1.35,D8&gt;=0.75,D8&lt;1.75),"virginica",IF(AND(A8&gt;=6.4,C8&gt;=4.85,D8&gt;=1.35,D8&gt;=0.75,D8&lt;1.75),"versicolor","shouldnthappen")))))))</f>
        <v>virginica</v>
      </c>
      <c r="AE8" s="1" t="str">
        <f aca="false">IF(AND(C8&lt;2.45),"setosa",IF(AND(F8&lt;0.07,C8&gt;=2.45),"virginica",IF(AND(A8&gt;=5,C8&lt;4.75,F8&gt;=0.07,C8&gt;=2.45),"versicolor",IF(AND(F8&lt;0.182,C8&gt;=4.75,F8&gt;=0.07,C8&gt;=2.45),"versicolor",IF(AND(B8&lt;2.45,A8&lt;5,C8&lt;4.75,F8&gt;=0.07,C8&gt;=2.45),"versicolor",IF(AND(B8&gt;=2.45,A8&lt;5,C8&lt;4.75,F8&gt;=0.07,C8&gt;=2.45),"virginica",IF(AND(F8&gt;=0.468,F8&gt;=0.182,C8&gt;=4.75,F8&gt;=0.07,C8&gt;=2.45),"virginica",IF(AND(A8&gt;=6.85,F8&lt;0.468,F8&gt;=0.182,C8&gt;=4.75,F8&gt;=0.07,C8&gt;=2.45),"virginica",IF(AND(B8&lt;2.6,A8&lt;6.85,F8&lt;0.468,F8&gt;=0.182,C8&gt;=4.75,F8&gt;=0.07,C8&gt;=2.45),"virginica",IF(AND(B8&gt;=2.6,A8&lt;6.85,F8&lt;0.468,F8&gt;=0.182,C8&gt;=4.75,F8&gt;=0.07,C8&gt;=2.45),"versicolor","shouldnthappen"))))))))))</f>
        <v>virginica</v>
      </c>
      <c r="AF8" s="1" t="str">
        <f aca="false">IF(AND(D8&lt;0.75,A8&lt;5.45),"setosa",IF(AND(D8&gt;=1.75,A8&gt;=5.45),"virginica",IF(AND(G8&lt;6.094,D8&gt;=0.75,A8&lt;5.45),"virginica",IF(AND(G8&gt;=6.094,D8&gt;=0.75,A8&lt;5.45),"versicolor",IF(AND(C8&lt;2.75,D8&lt;1.75,A8&gt;=5.45),"setosa",IF(AND(D8&lt;1.45,C8&gt;=2.75,D8&lt;1.75,A8&gt;=5.45),"versicolor",IF(AND(B8&lt;2.75,D8&gt;=1.45,C8&gt;=2.75,D8&lt;1.75,A8&gt;=5.45),"versicolor",IF(AND(C8&lt;5.05,B8&gt;=2.75,D8&gt;=1.45,C8&gt;=2.75,D8&lt;1.75,A8&gt;=5.45),"versicolor",IF(AND(C8&gt;=5.05,B8&gt;=2.75,D8&gt;=1.45,C8&gt;=2.75,D8&lt;1.75,A8&gt;=5.45),"virginica","shouldnthappen")))))))))</f>
        <v>virginica</v>
      </c>
      <c r="AG8" s="1" t="str">
        <f aca="false">IF(AND(D8&lt;0.65,G8&lt;8.868,A8&lt;5.3),"setosa",IF(AND(C8&lt;2.6,G8&gt;=8.868,A8&lt;5.3),"setosa",IF(AND(C8&gt;=2.6,G8&gt;=8.868,A8&lt;5.3),"versicolor",IF(AND(C8&gt;=4.95,D8&lt;1.55,A8&gt;=5.3),"virginica",IF(AND(G8&lt;13.795,D8&gt;=1.55,A8&gt;=5.3),"virginica",IF(AND(C8&lt;3.75,D8&gt;=0.65,G8&lt;8.868,A8&lt;5.3),"versicolor",IF(AND(C8&gt;=3.75,D8&gt;=0.65,G8&lt;8.868,A8&lt;5.3),"virginica",IF(AND(C8&lt;2.6,C8&lt;4.95,D8&lt;1.55,A8&gt;=5.3),"setosa",IF(AND(C8&gt;=2.6,C8&lt;4.95,D8&lt;1.55,A8&gt;=5.3),"versicolor",IF(AND(C8&lt;4.75,G8&gt;=13.795,D8&gt;=1.55,A8&gt;=5.3),"versicolor",IF(AND(C8&gt;=4.75,G8&gt;=13.795,D8&gt;=1.55,A8&gt;=5.3),"virginica","shouldnthappen")))))))))))</f>
        <v>virginica</v>
      </c>
      <c r="AH8" s="1" t="str">
        <f aca="false">IF(AND(D8&lt;0.75),"setosa",IF(AND(C8&lt;4.75,D8&gt;=0.75),"versicolor",IF(AND(G8&lt;13.757,C8&gt;=4.75,D8&gt;=0.75),"virginica",IF(AND(B8&lt;3.05,G8&gt;=13.757,C8&gt;=4.75,D8&gt;=0.75),"virginica",IF(AND(A8&lt;6.65,B8&gt;=3.05,G8&gt;=13.757,C8&gt;=4.75,D8&gt;=0.75),"virginica",IF(AND(A8&gt;=6.65,B8&gt;=3.05,G8&gt;=13.757,C8&gt;=4.75,D8&gt;=0.75),"versicolor","shouldnthappen"))))))</f>
        <v>virginica</v>
      </c>
      <c r="AI8" s="1" t="str">
        <f aca="false">IF(AND(D8&lt;0.7),"setosa",IF(AND(C8&lt;4.75,D8&gt;=0.7),"versicolor",IF(AND(A8&lt;6.6,F8&lt;0.482,C8&gt;=4.75,D8&gt;=0.7),"virginica",IF(AND(C8&gt;=4.95,F8&gt;=0.482,C8&gt;=4.75,D8&gt;=0.7),"virginica",IF(AND(D8&lt;1.9,A8&gt;=6.6,F8&lt;0.482,C8&gt;=4.75,D8&gt;=0.7),"versicolor",IF(AND(D8&gt;=1.9,A8&gt;=6.6,F8&lt;0.482,C8&gt;=4.75,D8&gt;=0.7),"virginica",IF(AND(F8&gt;=0.766,C8&lt;4.95,F8&gt;=0.482,C8&gt;=4.75,D8&gt;=0.7),"virginica",IF(AND(B8&lt;2.95,F8&lt;0.766,C8&lt;4.95,F8&gt;=0.482,C8&gt;=4.75,D8&gt;=0.7),"virginica",IF(AND(B8&gt;=2.95,F8&lt;0.766,C8&lt;4.95,F8&gt;=0.482,C8&gt;=4.75,D8&gt;=0.7),"versicolor","shouldnthappen")))))))))</f>
        <v>virginica</v>
      </c>
      <c r="AJ8" s="1" t="str">
        <f aca="false">IF(AND(C8&lt;2.45,C8&lt;4.75),"setosa",IF(AND(D8&gt;=1.65,C8&gt;=4.75),"virginica",IF(AND(A8&lt;4.95,C8&gt;=2.45,C8&lt;4.75),"virginica",IF(AND(A8&gt;=4.95,C8&gt;=2.45,C8&lt;4.75),"versicolor",IF(AND(B8&lt;2.95,D8&lt;1.65,C8&gt;=4.75),"virginica",IF(AND(B8&gt;=2.95,D8&lt;1.65,C8&gt;=4.75),"versicolor","shouldnthappen"))))))</f>
        <v>virginica</v>
      </c>
      <c r="AK8" s="1" t="str">
        <f aca="false">IF(AND(D8&lt;0.75,A8&lt;5.45),"setosa",IF(AND(B8&lt;2.45,D8&gt;=0.75,A8&lt;5.45),"versicolor",IF(AND(A8&gt;=5.55,C8&lt;4.75,A8&gt;=5.45),"versicolor",IF(AND(C8&gt;=5.15,C8&gt;=4.75,A8&gt;=5.45),"virginica",IF(AND(G8&lt;6.094,B8&gt;=2.45,D8&gt;=0.75,A8&lt;5.45),"virginica",IF(AND(G8&gt;=6.094,B8&gt;=2.45,D8&gt;=0.75,A8&lt;5.45),"versicolor",IF(AND(D8&lt;0.6,A8&lt;5.55,C8&lt;4.75,A8&gt;=5.45),"setosa",IF(AND(D8&gt;=0.6,A8&lt;5.55,C8&lt;4.75,A8&gt;=5.45),"versicolor",IF(AND(C8&lt;4.95,C8&lt;5.15,C8&gt;=4.75,A8&gt;=5.45),"virginica",IF(AND(G8&lt;12.627,C8&lt;5.05,C8&gt;=4.95,C8&lt;5.15,C8&gt;=4.75,A8&gt;=5.45),"virginica",IF(AND(G8&gt;=12.627,C8&lt;5.05,C8&gt;=4.95,C8&lt;5.15,C8&gt;=4.75,A8&gt;=5.45),"versicolor",IF(AND(D8&lt;1.7,C8&gt;=5.05,C8&gt;=4.95,C8&lt;5.15,C8&gt;=4.75,A8&gt;=5.45),"versicolor",IF(AND(D8&gt;=1.7,C8&gt;=5.05,C8&gt;=4.95,C8&lt;5.15,C8&gt;=4.75,A8&gt;=5.45),"virginica","shouldnthappen")))))))))))))</f>
        <v>virginica</v>
      </c>
      <c r="AL8" s="1" t="str">
        <f aca="false">IF(AND(B8&lt;2.45,B8&lt;3.15),"versicolor",IF(AND(D8&lt;0.95,G8&lt;15.141,B8&gt;=3.15),"setosa",IF(AND(G8&lt;15.429,G8&gt;=15.141,B8&gt;=3.15),"versicolor",IF(AND(G8&gt;=15.429,G8&gt;=15.141,B8&gt;=3.15),"virginica",IF(AND(C8&lt;2.3,C8&lt;4.75,B8&gt;=2.45,B8&lt;3.15),"setosa",IF(AND(G8&gt;=16.072,C8&gt;=4.75,B8&gt;=2.45,B8&lt;3.15),"versicolor",IF(AND(G8&lt;11.833,D8&gt;=0.95,G8&lt;15.141,B8&gt;=3.15),"virginica",IF(AND(A8&lt;5,C8&gt;=2.3,C8&lt;4.75,B8&gt;=2.45,B8&lt;3.15),"virginica",IF(AND(A8&gt;=5,C8&gt;=2.3,C8&lt;4.75,B8&gt;=2.45,B8&lt;3.15),"versicolor",IF(AND(G8&lt;14.342,G8&gt;=11.833,D8&gt;=0.95,G8&lt;15.141,B8&gt;=3.15),"versicolor",IF(AND(G8&gt;=14.342,G8&gt;=11.833,D8&gt;=0.95,G8&lt;15.141,B8&gt;=3.15),"virginica",IF(AND(G8&lt;13.757,F8&gt;=0.741,G8&lt;16.072,C8&gt;=4.75,B8&gt;=2.45,B8&lt;3.15),"virginica",IF(AND(F8&gt;=0.546,A8&lt;6.15,F8&lt;0.741,G8&lt;16.072,C8&gt;=4.75,B8&gt;=2.45,B8&lt;3.15),"virginica",IF(AND(D8&gt;=1.75,A8&gt;=6.15,F8&lt;0.741,G8&lt;16.072,C8&gt;=4.75,B8&gt;=2.45,B8&lt;3.15),"virginica",IF(AND(C8&lt;4.85,G8&gt;=13.757,F8&gt;=0.741,G8&lt;16.072,C8&gt;=4.75,B8&gt;=2.45,B8&lt;3.15),"virginica",IF(AND(C8&gt;=4.85,G8&gt;=13.757,F8&gt;=0.741,G8&lt;16.072,C8&gt;=4.75,B8&gt;=2.45,B8&lt;3.15),"versicolor",IF(AND(F8&lt;0.331,F8&lt;0.546,A8&lt;6.15,F8&lt;0.741,G8&lt;16.072,C8&gt;=4.75,B8&gt;=2.45,B8&lt;3.15),"virginica",IF(AND(F8&gt;=0.331,F8&lt;0.546,A8&lt;6.15,F8&lt;0.741,G8&lt;16.072,C8&gt;=4.75,B8&gt;=2.45,B8&lt;3.15),"versicolor",IF(AND(G8&lt;10.661,D8&lt;1.75,A8&gt;=6.15,F8&lt;0.741,G8&lt;16.072,C8&gt;=4.75,B8&gt;=2.45,B8&lt;3.15),"virginica",IF(AND(G8&gt;=10.661,D8&lt;1.75,A8&gt;=6.15,F8&lt;0.741,G8&lt;16.072,C8&gt;=4.75,B8&gt;=2.45,B8&lt;3.15),"versicolor","shouldnthappen"))))))))))))))))))))</f>
        <v>virginica</v>
      </c>
      <c r="AM8" s="1" t="str">
        <f aca="false">IF(AND(D8&lt;1.35,F8&gt;=0.917),"setosa",IF(AND(D8&gt;=1.35,F8&gt;=0.917),"virginica",IF(AND(D8&lt;0.75,D8&lt;1.55,F8&lt;0.917),"setosa",IF(AND(C8&gt;=4.8,D8&gt;=1.55,F8&lt;0.917),"virginica",IF(AND(A8&lt;5.95,D8&gt;=0.75,D8&lt;1.55,F8&lt;0.917),"versicolor",IF(AND(F8&lt;0.473,C8&lt;4.8,D8&gt;=1.55,F8&lt;0.917),"virginica",IF(AND(F8&gt;=0.473,C8&lt;4.8,D8&gt;=1.55,F8&lt;0.917),"versicolor",IF(AND(C8&lt;4.95,A8&gt;=5.95,D8&gt;=0.75,D8&lt;1.55,F8&lt;0.917),"versicolor",IF(AND(C8&gt;=4.95,A8&gt;=5.95,D8&gt;=0.75,D8&lt;1.55,F8&lt;0.917),"virginica","shouldnthappen")))))))))</f>
        <v>virginica</v>
      </c>
      <c r="AN8" s="1" t="str">
        <f aca="false">IF(AND(D8&lt;0.75,A8&lt;5.45),"setosa",IF(AND(D8&lt;1.55,D8&gt;=0.75,A8&lt;5.45),"versicolor",IF(AND(D8&gt;=1.55,D8&gt;=0.75,A8&lt;5.45),"virginica",IF(AND(A8&gt;=5.75,C8&lt;4.75,A8&gt;=5.45),"versicolor",IF(AND(F8&lt;0.361,C8&gt;=4.75,A8&gt;=5.45),"virginica",IF(AND(C8&lt;2.6,A8&lt;5.75,C8&lt;4.75,A8&gt;=5.45),"setosa",IF(AND(C8&gt;=2.6,A8&lt;5.75,C8&lt;4.75,A8&gt;=5.45),"versicolor",IF(AND(D8&gt;=1.7,F8&gt;=0.361,C8&gt;=4.75,A8&gt;=5.45),"virginica",IF(AND(B8&lt;2.65,D8&lt;1.7,F8&gt;=0.361,C8&gt;=4.75,A8&gt;=5.45),"virginica",IF(AND(A8&lt;7.05,B8&gt;=2.65,D8&lt;1.7,F8&gt;=0.361,C8&gt;=4.75,A8&gt;=5.45),"versicolor",IF(AND(A8&gt;=7.05,B8&gt;=2.65,D8&lt;1.7,F8&gt;=0.361,C8&gt;=4.75,A8&gt;=5.45),"virginica","shouldnthappen")))))))))))</f>
        <v>virginica</v>
      </c>
      <c r="AO8" s="1" t="str">
        <f aca="false">IF(AND(D8&lt;0.7),"setosa",IF(AND(A8&lt;4.95,C8&lt;4.85,D8&gt;=0.7),"virginica",IF(AND(A8&gt;=4.95,C8&lt;4.85,D8&gt;=0.7),"versicolor",IF(AND(D8&gt;=1.7,C8&gt;=4.85,D8&gt;=0.7),"virginica",IF(AND(F8&lt;0.325,D8&lt;1.7,C8&gt;=4.85,D8&gt;=0.7),"virginica",IF(AND(D8&lt;1.55,F8&gt;=0.325,D8&lt;1.7,C8&gt;=4.85,D8&gt;=0.7),"virginica",IF(AND(D8&gt;=1.55,F8&gt;=0.325,D8&lt;1.7,C8&gt;=4.85,D8&gt;=0.7),"versicolor","shouldnthappen")))))))</f>
        <v>versicolor</v>
      </c>
      <c r="AP8" s="1" t="str">
        <f aca="false">IF(AND(D8&lt;0.75),"setosa",IF(AND(C8&lt;4.85,D8&gt;=0.75),"versicolor",IF(AND(G8&gt;=8.277,C8&gt;=4.85,D8&gt;=0.75),"virginica",IF(AND(F8&gt;=0.633,G8&lt;8.277,C8&gt;=4.85,D8&gt;=0.75),"virginica",IF(AND(G8&lt;7.61,F8&lt;0.633,G8&lt;8.277,C8&gt;=4.85,D8&gt;=0.75),"virginica",IF(AND(G8&gt;=7.61,F8&lt;0.633,G8&lt;8.277,C8&gt;=4.85,D8&gt;=0.75),"versicolor","shouldnthappen"))))))</f>
        <v>versicolor</v>
      </c>
      <c r="AQ8" s="1" t="str">
        <f aca="false">IF(AND(C8&lt;2.65,A8&gt;=5.45,C8&lt;4.75),"setosa",IF(AND(C8&gt;=2.65,A8&gt;=5.45,C8&lt;4.75),"versicolor",IF(AND(B8&lt;2.9,C8&lt;4.85,C8&gt;=4.75),"versicolor",IF(AND(B8&gt;=2.9,C8&lt;4.85,C8&gt;=4.75),"virginica",IF(AND(D8&lt;1.7,C8&gt;=4.85,C8&gt;=4.75),"versicolor",IF(AND(D8&gt;=1.7,C8&gt;=4.85,C8&gt;=4.75),"virginica",IF(AND(C8&lt;2.45,G8&lt;14.126,A8&lt;5.45,C8&lt;4.75),"setosa",IF(AND(C8&gt;=2.45,G8&lt;14.126,A8&lt;5.45,C8&lt;4.75),"versicolor",IF(AND(C8&lt;2.4,G8&gt;=14.126,A8&lt;5.45,C8&lt;4.75),"setosa",IF(AND(C8&gt;=2.4,G8&gt;=14.126,A8&lt;5.45,C8&lt;4.75),"versicolor","shouldnthappen"))))))))))</f>
        <v>versicolor</v>
      </c>
      <c r="AR8" s="1" t="str">
        <f aca="false">IF(AND(C8&lt;2.45,C8&lt;4.85),"setosa",IF(AND(C8&gt;=5.15,C8&gt;=4.85),"virginica",IF(AND(A8&gt;=4.95,C8&gt;=2.45,C8&lt;4.85),"versicolor",IF(AND(D8&lt;1.35,A8&lt;4.95,C8&gt;=2.45,C8&lt;4.85),"versicolor",IF(AND(D8&gt;=1.35,A8&lt;4.95,C8&gt;=2.45,C8&lt;4.85),"virginica",IF(AND(F8&lt;0.35,G8&lt;12.751,C8&lt;5.15,C8&gt;=4.85),"virginica",IF(AND(A8&lt;6.5,G8&gt;=12.751,C8&lt;5.15,C8&gt;=4.85),"virginica",IF(AND(A8&gt;=6.5,G8&gt;=12.751,C8&lt;5.15,C8&gt;=4.85),"versicolor",IF(AND(B8&gt;=2.75,F8&gt;=0.35,G8&lt;12.751,C8&lt;5.15,C8&gt;=4.85),"virginica",IF(AND(C8&lt;5.05,B8&lt;2.75,F8&gt;=0.35,G8&lt;12.751,C8&lt;5.15,C8&gt;=4.85),"virginica",IF(AND(C8&gt;=5.05,B8&lt;2.75,F8&gt;=0.35,G8&lt;12.751,C8&lt;5.15,C8&gt;=4.85),"versicolor","shouldnthappen")))))))))))</f>
        <v>versicolor</v>
      </c>
      <c r="AS8" s="1" t="str">
        <f aca="false">IF(AND(F8&gt;=0.9,B8&lt;3.05),"virginica",IF(AND(A8&lt;5.9,B8&gt;=3.05),"setosa",IF(AND(D8&lt;1.65,A8&gt;=5.9,B8&gt;=3.05),"versicolor",IF(AND(D8&gt;=1.65,A8&gt;=5.9,B8&gt;=3.05),"virginica",IF(AND(D8&gt;=1.75,C8&gt;=4.85,F8&lt;0.9,B8&lt;3.05),"virginica",IF(AND(C8&lt;2.2,B8&lt;2.95,C8&lt;4.85,F8&lt;0.9,B8&lt;3.05),"setosa",IF(AND(C8&gt;=2.2,B8&lt;2.95,C8&lt;4.85,F8&lt;0.9,B8&lt;3.05),"versicolor",IF(AND(C8&lt;2.8,B8&gt;=2.95,C8&lt;4.85,F8&lt;0.9,B8&lt;3.05),"setosa",IF(AND(C8&gt;=2.8,B8&gt;=2.95,C8&lt;4.85,F8&lt;0.9,B8&lt;3.05),"versicolor",IF(AND(G8&lt;13.879,D8&lt;1.75,C8&gt;=4.85,F8&lt;0.9,B8&lt;3.05),"virginica",IF(AND(G8&gt;=13.879,D8&lt;1.75,C8&gt;=4.85,F8&lt;0.9,B8&lt;3.05),"versicolor","shouldnthappen")))))))))))</f>
        <v>versicolor</v>
      </c>
      <c r="AT8" s="1" t="str">
        <f aca="false">IF(AND(D8&lt;0.75),"setosa",IF(AND(D8&gt;=1.75,D8&gt;=0.75),"virginica",IF(AND(D8&lt;1.45,G8&lt;7.37,D8&lt;1.75,D8&gt;=0.75),"versicolor",IF(AND(D8&gt;=1.45,G8&lt;7.37,D8&lt;1.75,D8&gt;=0.75),"virginica",IF(AND(C8&lt;5.45,G8&gt;=7.37,D8&lt;1.75,D8&gt;=0.75),"versicolor",IF(AND(C8&gt;=5.45,G8&gt;=7.37,D8&lt;1.75,D8&gt;=0.75),"virginica","shouldnthappen"))))))</f>
        <v>virginica</v>
      </c>
      <c r="AU8" s="1" t="str">
        <f aca="false">IF(AND(D8&lt;0.7),"setosa",IF(AND(D8&gt;=1.7,A8&gt;=6.15,D8&gt;=0.7),"virginica",IF(AND(B8&gt;=2.55,C8&lt;4.75,A8&lt;6.15,D8&gt;=0.7),"versicolor",IF(AND(D8&gt;=1.7,C8&gt;=4.75,A8&lt;6.15,D8&gt;=0.7),"virginica",IF(AND(C8&lt;5.25,D8&lt;1.7,A8&gt;=6.15,D8&gt;=0.7),"versicolor",IF(AND(C8&gt;=5.25,D8&lt;1.7,A8&gt;=6.15,D8&gt;=0.7),"virginica",IF(AND(C8&lt;4.25,B8&lt;2.55,C8&lt;4.75,A8&lt;6.15,D8&gt;=0.7),"versicolor",IF(AND(C8&gt;=4.25,B8&lt;2.55,C8&lt;4.75,A8&lt;6.15,D8&gt;=0.7),"virginica",IF(AND(B8&lt;2.65,D8&lt;1.7,C8&gt;=4.75,A8&lt;6.15,D8&gt;=0.7),"virginica",IF(AND(B8&gt;=2.65,D8&lt;1.7,C8&gt;=4.75,A8&lt;6.15,D8&gt;=0.7),"versicolor","shouldnthappen"))))))))))</f>
        <v>virginica</v>
      </c>
      <c r="AV8" s="1" t="str">
        <f aca="false">IF(AND(D8&lt;0.75),"setosa",IF(AND(F8&gt;=0.899,D8&gt;=0.75),"virginica",IF(AND(D8&lt;1.65,A8&lt;6.05,F8&lt;0.899,D8&gt;=0.75),"versicolor",IF(AND(D8&gt;=1.65,A8&lt;6.05,F8&lt;0.899,D8&gt;=0.75),"virginica",IF(AND(C8&gt;=5.05,A8&gt;=6.05,F8&lt;0.899,D8&gt;=0.75),"virginica",IF(AND(G8&gt;=13.757,C8&lt;5.05,A8&gt;=6.05,F8&lt;0.899,D8&gt;=0.75),"versicolor",IF(AND(D8&lt;1.6,G8&lt;13.757,C8&lt;5.05,A8&gt;=6.05,F8&lt;0.899,D8&gt;=0.75),"versicolor",IF(AND(D8&gt;=1.6,G8&lt;13.757,C8&lt;5.05,A8&gt;=6.05,F8&lt;0.899,D8&gt;=0.75),"virginica","shouldnthappen"))))))))</f>
        <v>virginica</v>
      </c>
      <c r="AW8" s="1" t="str">
        <f aca="false">IF(AND(F8&lt;0.117,A8&gt;=5.55),"virginica",IF(AND(A8&gt;=5.2,G8&lt;6.086,A8&lt;5.55),"versicolor",IF(AND(D8&lt;0.7,G8&gt;=6.086,A8&lt;5.55),"setosa",IF(AND(D8&gt;=0.7,G8&gt;=6.086,A8&lt;5.55),"versicolor",IF(AND(A8&lt;4.75,A8&lt;5.2,G8&lt;6.086,A8&lt;5.55),"setosa",IF(AND(A8&gt;=4.75,A8&lt;5.2,G8&lt;6.086,A8&lt;5.55),"virginica",IF(AND(D8&gt;=1.65,C8&lt;4.95,F8&gt;=0.117,A8&gt;=5.55),"virginica",IF(AND(D8&gt;=1.75,C8&gt;=4.95,F8&gt;=0.117,A8&gt;=5.55),"virginica",IF(AND(C8&lt;2.6,D8&lt;1.65,C8&lt;4.95,F8&gt;=0.117,A8&gt;=5.55),"setosa",IF(AND(C8&gt;=2.6,D8&lt;1.65,C8&lt;4.95,F8&gt;=0.117,A8&gt;=5.55),"versicolor",IF(AND(D8&lt;1.55,D8&lt;1.75,C8&gt;=4.95,F8&gt;=0.117,A8&gt;=5.55),"virginica",IF(AND(A8&lt;6.95,D8&gt;=1.55,D8&lt;1.75,C8&gt;=4.95,F8&gt;=0.117,A8&gt;=5.55),"versicolor",IF(AND(A8&gt;=6.95,D8&gt;=1.55,D8&lt;1.75,C8&gt;=4.95,F8&gt;=0.117,A8&gt;=5.55),"virginica","shouldnthappen")))))))))))))</f>
        <v>virginica</v>
      </c>
      <c r="AX8" s="1" t="str">
        <f aca="false">IF(AND(D8&lt;0.75),"setosa",IF(AND(F8&lt;0.138,D8&gt;=0.75),"virginica",IF(AND(C8&lt;4.45,A8&lt;6.15,F8&gt;=0.138,D8&gt;=0.75),"versicolor",IF(AND(C8&gt;=5.05,A8&gt;=6.15,F8&gt;=0.138,D8&gt;=0.75),"virginica",IF(AND(B8&lt;2.65,C8&gt;=4.45,A8&lt;6.15,F8&gt;=0.138,D8&gt;=0.75),"virginica",IF(AND(A8&gt;=6.35,C8&lt;5.05,A8&gt;=6.15,F8&gt;=0.138,D8&gt;=0.75),"versicolor",IF(AND(A8&lt;5.65,B8&gt;=2.65,C8&gt;=4.45,A8&lt;6.15,F8&gt;=0.138,D8&gt;=0.75),"virginica",IF(AND(D8&lt;1.75,A8&lt;6.35,C8&lt;5.05,A8&gt;=6.15,F8&gt;=0.138,D8&gt;=0.75),"versicolor",IF(AND(D8&gt;=1.75,A8&lt;6.35,C8&lt;5.05,A8&gt;=6.15,F8&gt;=0.138,D8&gt;=0.75),"virginica",IF(AND(D8&lt;1.7,A8&gt;=5.65,B8&gt;=2.65,C8&gt;=4.45,A8&lt;6.15,F8&gt;=0.138,D8&gt;=0.75),"versicolor",IF(AND(D8&gt;=1.7,A8&gt;=5.65,B8&gt;=2.65,C8&gt;=4.45,A8&lt;6.15,F8&gt;=0.138,D8&gt;=0.75),"virginica","shouldnthappen")))))))))))</f>
        <v>virginica</v>
      </c>
      <c r="AY8" s="1" t="str">
        <f aca="false">IF(AND(D8&lt;0.75,A8&lt;5.55),"setosa",IF(AND(A8&lt;4.95,D8&gt;=0.75,A8&lt;5.55),"virginica",IF(AND(A8&gt;=4.95,D8&gt;=0.75,A8&lt;5.55),"versicolor",IF(AND(C8&lt;2.6,C8&lt;4.85,A8&gt;=5.55),"setosa",IF(AND(C8&gt;=2.6,C8&lt;4.85,A8&gt;=5.55),"versicolor",IF(AND(D8&gt;=1.75,C8&gt;=4.85,A8&gt;=5.55),"virginica",IF(AND(F8&lt;0.405,D8&lt;1.75,C8&gt;=4.85,A8&gt;=5.55),"versicolor",IF(AND(B8&lt;3.05,F8&gt;=0.405,D8&lt;1.75,C8&gt;=4.85,A8&gt;=5.55),"virginica",IF(AND(B8&gt;=3.05,F8&gt;=0.405,D8&lt;1.75,C8&gt;=4.85,A8&gt;=5.55),"versicolor","shouldnthappen")))))))))</f>
        <v>versicolor</v>
      </c>
      <c r="AZ8" s="1" t="str">
        <f aca="false">IF(AND(D8&lt;0.75),"setosa",IF(AND(F8&lt;0.9,C8&lt;4.95,D8&gt;=0.75),"versicolor",IF(AND(F8&gt;=0.9,C8&lt;4.95,D8&gt;=0.75),"virginica",IF(AND(D8&gt;=1.7,C8&gt;=4.95,D8&gt;=0.75),"virginica",IF(AND(F8&lt;0.405,D8&lt;1.7,C8&gt;=4.95,D8&gt;=0.75),"versicolor",IF(AND(F8&gt;=0.405,D8&lt;1.7,C8&gt;=4.95,D8&gt;=0.75),"virginica","shouldnthappen"))))))</f>
        <v>versicolor</v>
      </c>
      <c r="BA8" s="1" t="str">
        <f aca="false">IF(AND(D8&lt;0.75),"setosa",IF(AND(D8&gt;=1.7,C8&gt;=5.05,D8&gt;=0.75),"virginica",IF(AND(D8&lt;1.45,D8&lt;1.6,C8&lt;5.05,D8&gt;=0.75),"versicolor",IF(AND(A8&lt;5.8,D8&gt;=1.6,C8&lt;5.05,D8&gt;=0.75),"virginica",IF(AND(A8&gt;=5.8,D8&gt;=1.6,C8&lt;5.05,D8&gt;=0.75),"versicolor",IF(AND(F8&lt;0.417,D8&lt;1.7,C8&gt;=5.05,D8&gt;=0.75),"versicolor",IF(AND(F8&gt;=0.417,D8&lt;1.7,C8&gt;=5.05,D8&gt;=0.75),"virginica",IF(AND(A8&lt;5.95,D8&gt;=1.45,D8&lt;1.6,C8&lt;5.05,D8&gt;=0.75),"versicolor",IF(AND(G8&lt;10.618,A8&gt;=5.95,D8&gt;=1.45,D8&lt;1.6,C8&lt;5.05,D8&gt;=0.75),"virginica",IF(AND(G8&gt;=10.618,A8&gt;=5.95,D8&gt;=1.45,D8&lt;1.6,C8&lt;5.05,D8&gt;=0.75),"versicolor","shouldnthappen"))))))))))</f>
        <v>versicolor</v>
      </c>
      <c r="BB8" s="1" t="str">
        <f aca="false">IF(AND(C8&lt;2.6),"setosa",IF(AND(D8&gt;=1.75,C8&gt;=2.6),"virginica",IF(AND(C8&gt;=5.45,D8&lt;1.75,C8&gt;=2.6),"virginica",IF(AND(F8&gt;=0.259,C8&lt;5.45,D8&lt;1.75,C8&gt;=2.6),"versicolor",IF(AND(C8&lt;5.05,F8&lt;0.259,C8&lt;5.45,D8&lt;1.75,C8&gt;=2.6),"versicolor",IF(AND(C8&gt;=5.05,F8&lt;0.259,C8&lt;5.45,D8&lt;1.75,C8&gt;=2.6),"virginica","shouldnthappen"))))))</f>
        <v>virginica</v>
      </c>
      <c r="BC8" s="1" t="str">
        <f aca="false">IF(AND(A8&lt;4.95,B8&lt;2.7,A8&lt;5.55),"virginica",IF(AND(A8&gt;=4.95,B8&lt;2.7,A8&lt;5.55),"versicolor",IF(AND(C8&lt;3.2,B8&gt;=2.7,A8&lt;5.55),"setosa",IF(AND(C8&gt;=3.2,B8&gt;=2.7,A8&lt;5.55),"versicolor",IF(AND(F8&gt;=0.85,A8&lt;6.15,A8&gt;=5.55),"virginica",IF(AND(D8&lt;1.45,A8&gt;=6.15,A8&gt;=5.55),"versicolor",IF(AND(C8&lt;4.8,F8&lt;0.85,A8&lt;6.15,A8&gt;=5.55),"versicolor",IF(AND(D8&gt;=1.7,D8&gt;=1.45,A8&gt;=6.15,A8&gt;=5.55),"virginica",IF(AND(G8&lt;9.333,C8&gt;=4.8,F8&lt;0.85,A8&lt;6.15,A8&gt;=5.55),"versicolor",IF(AND(G8&gt;=9.333,C8&gt;=4.8,F8&lt;0.85,A8&lt;6.15,A8&gt;=5.55),"virginica",IF(AND(C8&lt;4.9,D8&lt;1.7,D8&gt;=1.45,A8&gt;=6.15,A8&gt;=5.55),"versicolor",IF(AND(C8&gt;=4.9,D8&lt;1.7,D8&gt;=1.45,A8&gt;=6.15,A8&gt;=5.55),"virginica","shouldnthappen"))))))))))))</f>
        <v>virginica</v>
      </c>
      <c r="BD8" s="1" t="str">
        <f aca="false">IF(AND(C8&lt;2.35),"setosa",IF(AND(C8&lt;4.75,B8&lt;2.55,C8&gt;=2.35),"versicolor",IF(AND(C8&gt;=4.75,B8&lt;2.55,C8&gt;=2.35),"virginica",IF(AND(C8&lt;4.75,B8&gt;=2.55,C8&gt;=2.35),"versicolor",IF(AND(D8&gt;=1.75,C8&gt;=4.75,B8&gt;=2.55,C8&gt;=2.35),"virginica",IF(AND(A8&gt;=6.5,D8&lt;1.75,C8&gt;=4.75,B8&gt;=2.55,C8&gt;=2.35),"versicolor",IF(AND(A8&lt;6.05,A8&lt;6.5,D8&lt;1.75,C8&gt;=4.75,B8&gt;=2.55,C8&gt;=2.35),"versicolor",IF(AND(A8&gt;=6.05,A8&lt;6.5,D8&lt;1.75,C8&gt;=4.75,B8&gt;=2.55,C8&gt;=2.35),"virginica","shouldnthappen"))))))))</f>
        <v>virginica</v>
      </c>
      <c r="BE8" s="1" t="str">
        <f aca="false">IF(AND(C8&lt;2.5),"setosa",IF(AND(D8&lt;1.65,C8&lt;4.75,C8&gt;=2.5),"versicolor",IF(AND(D8&gt;=1.65,C8&lt;4.75,C8&gt;=2.5),"virginica",IF(AND(D8&gt;=1.75,C8&gt;=4.75,C8&gt;=2.5),"virginica",IF(AND(C8&lt;4.95,D8&lt;1.75,C8&gt;=4.75,C8&gt;=2.5),"versicolor",IF(AND(A8&lt;6.5,C8&gt;=4.95,D8&lt;1.75,C8&gt;=4.75,C8&gt;=2.5),"virginica",IF(AND(A8&gt;=6.5,C8&gt;=4.95,D8&lt;1.75,C8&gt;=4.75,C8&gt;=2.5),"versicolor","shouldnthappen")))))))</f>
        <v>virginica</v>
      </c>
      <c r="BF8" s="1" t="str">
        <f aca="false">IF(AND(G8&gt;=15.244),"virginica",IF(AND(C8&lt;3.2,B8&gt;=3.15,G8&lt;15.244),"setosa",IF(AND(A8&gt;=4.95,C8&lt;4.7,B8&lt;3.15,G8&lt;15.244),"versicolor",IF(AND(C8&gt;=5.15,C8&gt;=4.7,B8&lt;3.15,G8&lt;15.244),"virginica",IF(AND(A8&gt;=6.45,C8&gt;=3.2,B8&gt;=3.15,G8&lt;15.244),"virginica",IF(AND(D8&lt;0.95,A8&lt;4.95,C8&lt;4.7,B8&lt;3.15,G8&lt;15.244),"setosa",IF(AND(D8&gt;=0.95,A8&lt;4.95,C8&lt;4.7,B8&lt;3.15,G8&lt;15.244),"virginica",IF(AND(F8&lt;0.816,A8&lt;6.45,C8&gt;=3.2,B8&gt;=3.15,G8&lt;15.244),"virginica",IF(AND(F8&gt;=0.816,A8&lt;6.45,C8&gt;=3.2,B8&gt;=3.15,G8&lt;15.244),"versicolor",IF(AND(A8&gt;=6.5,B8&lt;3.05,C8&lt;5.15,C8&gt;=4.7,B8&lt;3.15,G8&lt;15.244),"versicolor",IF(AND(G8&lt;11.093,B8&gt;=3.05,C8&lt;5.15,C8&gt;=4.7,B8&lt;3.15,G8&lt;15.244),"virginica",IF(AND(G8&gt;=11.093,B8&gt;=3.05,C8&lt;5.15,C8&gt;=4.7,B8&lt;3.15,G8&lt;15.244),"versicolor",IF(AND(D8&gt;=1.7,A8&lt;6.5,B8&lt;3.05,C8&lt;5.15,C8&gt;=4.7,B8&lt;3.15,G8&lt;15.244),"virginica",IF(AND(G8&lt;7.498,D8&lt;1.7,A8&lt;6.5,B8&lt;3.05,C8&lt;5.15,C8&gt;=4.7,B8&lt;3.15,G8&lt;15.244),"virginica",IF(AND(G8&gt;=7.498,D8&lt;1.7,A8&lt;6.5,B8&lt;3.05,C8&lt;5.15,C8&gt;=4.7,B8&lt;3.15,G8&lt;15.244),"versicolor","shouldnthappen")))))))))))))))</f>
        <v>virginica</v>
      </c>
      <c r="BG8" s="1" t="str">
        <f aca="false">IF(AND(B8&gt;=3.35,C8&lt;4.85),"setosa",IF(AND(D8&gt;=1.75,C8&gt;=4.85),"virginica",IF(AND(D8&lt;0.75,B8&lt;3.35,C8&lt;4.85),"setosa",IF(AND(G8&gt;=13.879,D8&lt;1.75,C8&gt;=4.85),"versicolor",IF(AND(F8&gt;=0.9,D8&gt;=0.75,B8&lt;3.35,C8&lt;4.85),"virginica",IF(AND(F8&gt;=0.405,G8&lt;13.879,D8&lt;1.75,C8&gt;=4.85),"virginica",IF(AND(B8&gt;=2.55,F8&lt;0.9,D8&gt;=0.75,B8&lt;3.35,C8&lt;4.85),"versicolor",IF(AND(G8&lt;7.498,F8&lt;0.405,G8&lt;13.879,D8&lt;1.75,C8&gt;=4.85),"virginica",IF(AND(G8&gt;=7.498,F8&lt;0.405,G8&lt;13.879,D8&lt;1.75,C8&gt;=4.85),"versicolor",IF(AND(G8&lt;5.656,B8&lt;2.55,F8&lt;0.9,D8&gt;=0.75,B8&lt;3.35,C8&lt;4.85),"virginica",IF(AND(G8&gt;=5.656,B8&lt;2.55,F8&lt;0.9,D8&gt;=0.75,B8&lt;3.35,C8&lt;4.85),"versicolor","shouldnthappen")))))))))))</f>
        <v>versicolor</v>
      </c>
      <c r="BH8" s="1" t="str">
        <f aca="false">IF(AND(D8&lt;0.7),"setosa",IF(AND(D8&gt;=1.65,A8&lt;6.65,D8&gt;=0.7),"virginica",IF(AND(D8&lt;1.55,A8&gt;=6.65,D8&gt;=0.7),"versicolor",IF(AND(D8&gt;=1.55,A8&gt;=6.65,D8&gt;=0.7),"virginica",IF(AND(F8&gt;=0.529,D8&lt;1.65,A8&lt;6.65,D8&gt;=0.7),"versicolor",IF(AND(C8&gt;=5.35,F8&lt;0.529,D8&lt;1.65,A8&lt;6.65,D8&gt;=0.7),"virginica",IF(AND(G8&gt;=7.411,C8&lt;5.35,F8&lt;0.529,D8&lt;1.65,A8&lt;6.65,D8&gt;=0.7),"versicolor",IF(AND(G8&lt;6.927,G8&lt;7.411,C8&lt;5.35,F8&lt;0.529,D8&lt;1.65,A8&lt;6.65,D8&gt;=0.7),"versicolor",IF(AND(G8&gt;=6.927,G8&lt;7.411,C8&lt;5.35,F8&lt;0.529,D8&lt;1.65,A8&lt;6.65,D8&gt;=0.7),"virginica","shouldnthappen")))))))))</f>
        <v>virginica</v>
      </c>
      <c r="BI8" s="1" t="str">
        <f aca="false">IF(AND(D8&gt;=1.7),"virginica",IF(AND(D8&lt;0.7,D8&lt;1.7),"setosa",IF(AND(D8&lt;1.45,G8&lt;7.37,D8&gt;=0.7,D8&lt;1.7),"versicolor",IF(AND(D8&gt;=1.45,G8&lt;7.37,D8&gt;=0.7,D8&lt;1.7),"virginica",IF(AND(B8&gt;=2.65,G8&gt;=7.37,D8&gt;=0.7,D8&lt;1.7),"versicolor",IF(AND(C8&lt;5.05,B8&lt;2.65,G8&gt;=7.37,D8&gt;=0.7,D8&lt;1.7),"versicolor",IF(AND(C8&gt;=5.05,B8&lt;2.65,G8&gt;=7.37,D8&gt;=0.7,D8&lt;1.7),"virginica","shouldnthappen")))))))</f>
        <v>virginica</v>
      </c>
    </row>
    <row r="9" customFormat="false" ht="13.8" hidden="false" customHeight="false" outlineLevel="0" collapsed="false">
      <c r="A9" s="1" t="n">
        <v>6</v>
      </c>
      <c r="B9" s="1" t="n">
        <v>3.4</v>
      </c>
      <c r="C9" s="1" t="n">
        <v>4.5</v>
      </c>
      <c r="D9" s="1" t="n">
        <v>1.6</v>
      </c>
      <c r="E9" s="1" t="s">
        <v>92</v>
      </c>
      <c r="F9" s="1" t="n">
        <v>0.152361918007955</v>
      </c>
      <c r="G9" s="1" t="n">
        <v>9.64788932958618</v>
      </c>
      <c r="H9" s="11" t="str">
        <f aca="false">E9</f>
        <v>versicolor</v>
      </c>
      <c r="I9" s="1" t="str">
        <f aca="false">INDEX(L9:BI9, MODE(MATCH(L9:BI9, L9:BI9, 0 )))</f>
        <v>versicolor</v>
      </c>
      <c r="J9" s="12" t="n">
        <f aca="false">COUNTIF(L9:BI9, H9) / COUNTA(L9:BI9)</f>
        <v>0.78</v>
      </c>
      <c r="K9" s="13" t="n">
        <f aca="false">I9=H9</f>
        <v>1</v>
      </c>
      <c r="L9" s="1" t="str">
        <f aca="false">IF(AND(C9&lt;3.65,B9&gt;=3.35),"setosa",IF(AND(C9&gt;=3.65,B9&gt;=3.35),"virginica",IF(AND(C9&lt;2.35,C9&lt;4.85,B9&lt;3.35),"setosa",IF(AND(F9&gt;=0.899,C9&gt;=2.35,C9&lt;4.85,B9&lt;3.35),"virginica",IF(AND(G9&gt;=8.268,B9&lt;2.75,C9&gt;=4.85,B9&lt;3.35),"virginica",IF(AND(D9&lt;1.55,B9&gt;=2.75,C9&gt;=4.85,B9&lt;3.35),"versicolor",IF(AND(D9&gt;=1.55,B9&gt;=2.75,C9&gt;=4.85,B9&lt;3.35),"virginica",IF(AND(G9&lt;6.537,F9&lt;0.899,C9&gt;=2.35,C9&lt;4.85,B9&lt;3.35),"virginica",IF(AND(G9&gt;=6.537,F9&lt;0.899,C9&gt;=2.35,C9&lt;4.85,B9&lt;3.35),"versicolor",IF(AND(G9&lt;6.878,G9&lt;8.268,B9&lt;2.75,C9&gt;=4.85,B9&lt;3.35),"virginica",IF(AND(G9&gt;=6.878,G9&lt;8.268,B9&lt;2.75,C9&gt;=4.85,B9&lt;3.35),"versicolor","shouldnthappen")))))))))))</f>
        <v>virginica</v>
      </c>
      <c r="M9" s="1" t="str">
        <f aca="false">IF(AND(C9&lt;2.6),"setosa",IF(AND(D9&gt;=1.75,C9&gt;=2.6),"virginica",IF(AND(G9&lt;6.094,D9&lt;1.75,C9&gt;=2.6),"virginica",IF(AND(D9&lt;1.35,G9&gt;=6.094,D9&lt;1.75,C9&gt;=2.6),"versicolor",IF(AND(C9&lt;5.05,D9&gt;=1.35,G9&gt;=6.094,D9&lt;1.75,C9&gt;=2.6),"versicolor",IF(AND(C9&gt;=5.05,D9&gt;=1.35,G9&gt;=6.094,D9&lt;1.75,C9&gt;=2.6),"virginica","shouldnthappen"))))))</f>
        <v>versicolor</v>
      </c>
      <c r="N9" s="1" t="str">
        <f aca="false">IF(AND(A9&lt;6.6,B9&gt;=3.45),"setosa",IF(AND(A9&gt;=6.6,B9&gt;=3.45),"virginica",IF(AND(D9&lt;0.7,C9&lt;4.75,B9&lt;3.45),"setosa",IF(AND(D9&gt;=0.7,C9&lt;4.75,B9&lt;3.45),"versicolor",IF(AND(C9&gt;=5.15,C9&gt;=4.75,B9&lt;3.45),"virginica",IF(AND(D9&gt;=1.7,A9&lt;6.5,C9&lt;5.15,C9&gt;=4.75,B9&lt;3.45),"virginica",IF(AND(C9&lt;5.05,A9&gt;=6.5,C9&lt;5.15,C9&gt;=4.75,B9&lt;3.45),"versicolor",IF(AND(C9&gt;=5.05,A9&gt;=6.5,C9&lt;5.15,C9&gt;=4.75,B9&lt;3.45),"virginica",IF(AND(G9&lt;7.498,D9&lt;1.7,A9&lt;6.5,C9&lt;5.15,C9&gt;=4.75,B9&lt;3.45),"virginica",IF(AND(G9&gt;=7.498,D9&lt;1.7,A9&lt;6.5,C9&lt;5.15,C9&gt;=4.75,B9&lt;3.45),"versicolor","shouldnthappen"))))))))))</f>
        <v>versicolor</v>
      </c>
      <c r="O9" s="1" t="str">
        <f aca="false">IF(AND(D9&lt;0.75),"setosa",IF(AND(C9&lt;4.75,C9&lt;4.85,D9&gt;=0.75),"versicolor",IF(AND(A9&gt;=6.05,C9&gt;=4.85,D9&gt;=0.75),"virginica",IF(AND(D9&lt;1.6,C9&gt;=4.75,C9&lt;4.85,D9&gt;=0.75),"versicolor",IF(AND(D9&gt;=1.6,C9&gt;=4.75,C9&lt;4.85,D9&gt;=0.75),"virginica",IF(AND(A9&lt;5.9,A9&lt;6.05,C9&gt;=4.85,D9&gt;=0.75),"virginica",IF(AND(A9&gt;=5.9,A9&lt;6.05,C9&gt;=4.85,D9&gt;=0.75),"versicolor","shouldnthappen")))))))</f>
        <v>versicolor</v>
      </c>
      <c r="P9" s="1" t="str">
        <f aca="false">IF(AND(D9&lt;0.75),"setosa",IF(AND(A9&lt;5.55,D9&gt;=0.75),"versicolor",IF(AND(D9&gt;=1.7,G9&lt;13.158,A9&gt;=5.55,D9&gt;=0.75),"virginica",IF(AND(B9&lt;2.45,D9&lt;1.7,G9&lt;13.158,A9&gt;=5.55,D9&gt;=0.75),"virginica",IF(AND(B9&gt;=2.45,D9&lt;1.7,G9&lt;13.158,A9&gt;=5.55,D9&gt;=0.75),"versicolor",IF(AND(B9&gt;=3.05,G9&lt;15.551,G9&gt;=13.158,A9&gt;=5.55,D9&gt;=0.75),"versicolor",IF(AND(B9&lt;2.9,G9&gt;=15.551,G9&gt;=13.158,A9&gt;=5.55,D9&gt;=0.75),"versicolor",IF(AND(B9&gt;=2.9,G9&gt;=15.551,G9&gt;=13.158,A9&gt;=5.55,D9&gt;=0.75),"virginica",IF(AND(D9&lt;1.3,G9&lt;14.221,B9&lt;3.05,G9&lt;15.551,G9&gt;=13.158,A9&gt;=5.55,D9&gt;=0.75),"versicolor",IF(AND(D9&gt;=1.3,G9&lt;14.221,B9&lt;3.05,G9&lt;15.551,G9&gt;=13.158,A9&gt;=5.55,D9&gt;=0.75),"virginica",IF(AND(C9&lt;4.9,G9&gt;=14.221,B9&lt;3.05,G9&lt;15.551,G9&gt;=13.158,A9&gt;=5.55,D9&gt;=0.75),"versicolor",IF(AND(C9&gt;=4.9,G9&gt;=14.221,B9&lt;3.05,G9&lt;15.551,G9&gt;=13.158,A9&gt;=5.55,D9&gt;=0.75),"virginica","shouldnthappen"))))))))))))</f>
        <v>versicolor</v>
      </c>
      <c r="Q9" s="1" t="str">
        <f aca="false">IF(AND(C9&lt;2.6),"setosa",IF(AND(A9&gt;=4.95,C9&lt;4.75,C9&gt;=2.6),"versicolor",IF(AND(D9&gt;=1.75,C9&gt;=4.75,C9&gt;=2.6),"virginica",IF(AND(B9&lt;2.45,A9&lt;4.95,C9&lt;4.75,C9&gt;=2.6),"versicolor",IF(AND(B9&gt;=2.45,A9&lt;4.95,C9&lt;4.75,C9&gt;=2.6),"virginica",IF(AND(G9&lt;7.498,D9&lt;1.75,C9&gt;=4.75,C9&gt;=2.6),"virginica",IF(AND(F9&lt;0.417,G9&gt;=7.498,D9&lt;1.75,C9&gt;=4.75,C9&gt;=2.6),"versicolor",IF(AND(F9&lt;0.442,F9&gt;=0.417,G9&gt;=7.498,D9&lt;1.75,C9&gt;=4.75,C9&gt;=2.6),"virginica",IF(AND(F9&gt;=0.442,F9&gt;=0.417,G9&gt;=7.498,D9&lt;1.75,C9&gt;=4.75,C9&gt;=2.6),"versicolor","shouldnthappen")))))))))</f>
        <v>versicolor</v>
      </c>
      <c r="R9" s="1" t="str">
        <f aca="false">IF(AND(D9&lt;0.75),"setosa",IF(AND(D9&lt;1.75,A9&gt;=6.25,D9&gt;=0.75),"versicolor",IF(AND(D9&gt;=1.75,A9&gt;=6.25,D9&gt;=0.75),"virginica",IF(AND(D9&lt;1.6,C9&lt;4.75,A9&lt;6.25,D9&gt;=0.75),"versicolor",IF(AND(D9&gt;=1.6,C9&lt;4.75,A9&lt;6.25,D9&gt;=0.75),"virginica",IF(AND(G9&lt;6.998,C9&gt;=4.75,A9&lt;6.25,D9&gt;=0.75),"virginica",IF(AND(A9&lt;6.05,G9&gt;=6.998,C9&gt;=4.75,A9&lt;6.25,D9&gt;=0.75),"versicolor",IF(AND(A9&gt;=6.05,G9&gt;=6.998,C9&gt;=4.75,A9&lt;6.25,D9&gt;=0.75),"virginica","shouldnthappen"))))))))</f>
        <v>virginica</v>
      </c>
      <c r="S9" s="1" t="str">
        <f aca="false">IF(AND(B9&gt;=3.05,A9&lt;5.45),"setosa",IF(AND(C9&lt;2.2,B9&lt;3.05,A9&lt;5.45),"setosa",IF(AND(C9&gt;=2.2,B9&lt;3.05,A9&lt;5.45),"versicolor",IF(AND(B9&lt;3.7,C9&lt;4.8,A9&gt;=5.45),"versicolor",IF(AND(B9&gt;=3.7,C9&lt;4.8,A9&gt;=5.45),"setosa",IF(AND(G9&lt;13.757,C9&lt;5.05,C9&gt;=4.8,A9&gt;=5.45),"virginica",IF(AND(G9&gt;=13.757,C9&lt;5.05,C9&gt;=4.8,A9&gt;=5.45),"versicolor",IF(AND(C9&gt;=5.15,C9&gt;=5.05,C9&gt;=4.8,A9&gt;=5.45),"virginica",IF(AND(A9&lt;5.95,C9&lt;5.15,C9&gt;=5.05,C9&gt;=4.8,A9&gt;=5.45),"virginica",IF(AND(D9&gt;=1.8,A9&gt;=5.95,C9&lt;5.15,C9&gt;=5.05,C9&gt;=4.8,A9&gt;=5.45),"virginica",IF(AND(B9&lt;2.75,D9&lt;1.8,A9&gt;=5.95,C9&lt;5.15,C9&gt;=5.05,C9&gt;=4.8,A9&gt;=5.45),"versicolor",IF(AND(B9&gt;=2.75,D9&lt;1.8,A9&gt;=5.95,C9&lt;5.15,C9&gt;=5.05,C9&gt;=4.8,A9&gt;=5.45),"virginica","shouldnthappen"))))))))))))</f>
        <v>versicolor</v>
      </c>
      <c r="T9" s="1" t="str">
        <f aca="false">IF(AND(C9&lt;2.6),"setosa",IF(AND(D9&lt;1.65,C9&lt;4.75,C9&gt;=2.6),"versicolor",IF(AND(D9&gt;=1.65,C9&lt;4.75,C9&gt;=2.6),"virginica",IF(AND(G9&gt;=8.494,A9&lt;6.6,C9&gt;=4.75,C9&gt;=2.6),"virginica",IF(AND(C9&lt;5.2,A9&gt;=6.6,C9&gt;=4.75,C9&gt;=2.6),"versicolor",IF(AND(C9&gt;=5.2,A9&gt;=6.6,C9&gt;=4.75,C9&gt;=2.6),"virginica",IF(AND(A9&lt;5.95,G9&lt;8.494,A9&lt;6.6,C9&gt;=4.75,C9&gt;=2.6),"virginica",IF(AND(A9&gt;=5.95,G9&lt;8.494,A9&lt;6.6,C9&gt;=4.75,C9&gt;=2.6),"versicolor","shouldnthappen"))))))))</f>
        <v>versicolor</v>
      </c>
      <c r="U9" s="1" t="str">
        <f aca="false">IF(AND(C9&lt;3.65,B9&gt;=3.35),"setosa",IF(AND(C9&gt;=3.65,B9&gt;=3.35),"virginica",IF(AND(C9&lt;2.35,A9&lt;6.25,B9&lt;3.35),"setosa",IF(AND(C9&lt;4.85,A9&gt;=6.25,B9&lt;3.35),"versicolor",IF(AND(G9&gt;=15.426,C9&gt;=2.35,A9&lt;6.25,B9&lt;3.35),"virginica",IF(AND(D9&gt;=1.55,C9&gt;=4.85,A9&gt;=6.25,B9&lt;3.35),"virginica",IF(AND(D9&lt;1.8,G9&lt;15.426,C9&gt;=2.35,A9&lt;6.25,B9&lt;3.35),"versicolor",IF(AND(D9&gt;=1.8,G9&lt;15.426,C9&gt;=2.35,A9&lt;6.25,B9&lt;3.35),"virginica",IF(AND(B9&lt;2.95,D9&lt;1.55,C9&gt;=4.85,A9&gt;=6.25,B9&lt;3.35),"virginica",IF(AND(B9&gt;=2.95,D9&lt;1.55,C9&gt;=4.85,A9&gt;=6.25,B9&lt;3.35),"versicolor","shouldnthappen"))))))))))</f>
        <v>virginica</v>
      </c>
      <c r="V9" s="1" t="str">
        <f aca="false">IF(AND(C9&lt;2.6),"setosa",IF(AND(C9&gt;=4.85,C9&gt;=2.6),"virginica",IF(AND(F9&gt;=0.9,C9&lt;4.85,C9&gt;=2.6),"virginica",IF(AND(G9&lt;5.656,F9&lt;0.9,C9&lt;4.85,C9&gt;=2.6),"virginica",IF(AND(G9&gt;=5.656,F9&lt;0.9,C9&lt;4.85,C9&gt;=2.6),"versicolor","shouldnthappen")))))</f>
        <v>versicolor</v>
      </c>
      <c r="W9" s="1" t="str">
        <f aca="false">IF(AND(D9&gt;=1.75,G9&gt;=13.795),"virginica",IF(AND(D9&gt;=1.5,G9&gt;=12.335,G9&lt;13.795),"virginica",IF(AND(C9&lt;2.45,C9&lt;4.85,G9&lt;12.335,G9&lt;13.795),"setosa",IF(AND(C9&gt;=2.45,C9&lt;4.85,G9&lt;12.335,G9&lt;13.795),"versicolor",IF(AND(D9&gt;=1.7,C9&gt;=4.85,G9&lt;12.335,G9&lt;13.795),"virginica",IF(AND(B9&gt;=3.25,D9&lt;1.5,G9&gt;=12.335,G9&lt;13.795),"setosa",IF(AND(D9&lt;1,F9&lt;0.255,D9&lt;1.75,G9&gt;=13.795),"setosa",IF(AND(D9&gt;=1,F9&lt;0.255,D9&lt;1.75,G9&gt;=13.795),"versicolor",IF(AND(A9&lt;5.4,F9&gt;=0.255,D9&lt;1.75,G9&gt;=13.795),"setosa",IF(AND(A9&gt;=5.4,F9&gt;=0.255,D9&lt;1.75,G9&gt;=13.795),"versicolor",IF(AND(A9&lt;6.15,D9&lt;1.7,C9&gt;=4.85,G9&lt;12.335,G9&lt;13.795),"versicolor",IF(AND(A9&gt;=6.15,D9&lt;1.7,C9&gt;=4.85,G9&lt;12.335,G9&lt;13.795),"virginica",IF(AND(C9&lt;5,B9&lt;3.25,D9&lt;1.5,G9&gt;=12.335,G9&lt;13.795),"versicolor",IF(AND(C9&gt;=5,B9&lt;3.25,D9&lt;1.5,G9&gt;=12.335,G9&lt;13.795),"virginica","shouldnthappen"))))))))))))))</f>
        <v>versicolor</v>
      </c>
      <c r="X9" s="1" t="str">
        <f aca="false">IF(AND(C9&lt;2.5,A9&lt;5.55),"setosa",IF(AND(F9&lt;0.096,A9&gt;=5.55),"virginica",IF(AND(D9&lt;1.6,C9&gt;=2.5,A9&lt;5.55),"versicolor",IF(AND(D9&gt;=1.6,C9&gt;=2.5,A9&lt;5.55),"virginica",IF(AND(F9&gt;=0.156,C9&lt;4.75,F9&gt;=0.096,A9&gt;=5.55),"versicolor",IF(AND(D9&gt;=1.75,C9&gt;=4.75,F9&gt;=0.096,A9&gt;=5.55),"virginica",IF(AND(B9&lt;3.3,F9&lt;0.156,C9&lt;4.75,F9&gt;=0.096,A9&gt;=5.55),"versicolor",IF(AND(B9&gt;=3.3,F9&lt;0.156,C9&lt;4.75,F9&gt;=0.096,A9&gt;=5.55),"setosa",IF(AND(B9&lt;2.45,A9&lt;6.05,D9&lt;1.75,C9&gt;=4.75,F9&gt;=0.096,A9&gt;=5.55),"virginica",IF(AND(B9&gt;=2.45,A9&lt;6.05,D9&lt;1.75,C9&gt;=4.75,F9&gt;=0.096,A9&gt;=5.55),"versicolor",IF(AND(F9&lt;0.205,A9&gt;=6.05,D9&lt;1.75,C9&gt;=4.75,F9&gt;=0.096,A9&gt;=5.55),"versicolor",IF(AND(F9&gt;=0.205,A9&gt;=6.05,D9&lt;1.75,C9&gt;=4.75,F9&gt;=0.096,A9&gt;=5.55),"virginica","shouldnthappen"))))))))))))</f>
        <v>setosa</v>
      </c>
      <c r="Y9" s="1" t="str">
        <f aca="false">IF(AND(C9&lt;2.35,A9&lt;5.55),"setosa",IF(AND(C9&gt;=5.05,A9&gt;=5.55),"virginica",IF(AND(D9&lt;1.6,C9&gt;=2.35,A9&lt;5.55),"versicolor",IF(AND(D9&gt;=1.6,C9&gt;=2.35,A9&lt;5.55),"virginica",IF(AND(D9&gt;=1.75,C9&lt;5.05,A9&gt;=5.55),"virginica",IF(AND(B9&gt;=3.55,D9&lt;1.75,C9&lt;5.05,A9&gt;=5.55),"setosa",IF(AND(G9&lt;6.3,B9&lt;3.55,D9&lt;1.75,C9&lt;5.05,A9&gt;=5.55),"virginica",IF(AND(G9&gt;=6.3,B9&lt;3.55,D9&lt;1.75,C9&lt;5.05,A9&gt;=5.55),"versicolor","shouldnthappen"))))))))</f>
        <v>versicolor</v>
      </c>
      <c r="Z9" s="1" t="str">
        <f aca="false">IF(AND(D9&lt;0.75),"setosa",IF(AND(B9&gt;=2.55,C9&lt;4.85,D9&gt;=0.75),"versicolor",IF(AND(D9&gt;=1.7,C9&gt;=4.85,D9&gt;=0.75),"virginica",IF(AND(D9&lt;1.6,B9&lt;2.55,C9&lt;4.85,D9&gt;=0.75),"versicolor",IF(AND(D9&gt;=1.6,B9&lt;2.55,C9&lt;4.85,D9&gt;=0.75),"virginica",IF(AND(B9&lt;2.65,D9&lt;1.7,C9&gt;=4.85,D9&gt;=0.75),"virginica",IF(AND(F9&lt;0.325,B9&gt;=2.65,D9&lt;1.7,C9&gt;=4.85,D9&gt;=0.75),"virginica",IF(AND(G9&lt;10.717,F9&gt;=0.325,B9&gt;=2.65,D9&lt;1.7,C9&gt;=4.85,D9&gt;=0.75),"versicolor",IF(AND(G9&gt;=10.717,F9&gt;=0.325,B9&gt;=2.65,D9&lt;1.7,C9&gt;=4.85,D9&gt;=0.75),"virginica","shouldnthappen")))))))))</f>
        <v>versicolor</v>
      </c>
      <c r="AA9" s="1" t="str">
        <f aca="false">IF(AND(D9&lt;0.75),"setosa",IF(AND(D9&gt;=1.75,D9&gt;=0.75),"virginica",IF(AND(F9&gt;=0.455,D9&lt;1.75,D9&gt;=0.75),"versicolor",IF(AND(D9&lt;1.45,F9&lt;0.455,D9&lt;1.75,D9&gt;=0.75),"versicolor",IF(AND(F9&lt;0.247,D9&gt;=1.45,F9&lt;0.455,D9&lt;1.75,D9&gt;=0.75),"versicolor",IF(AND(F9&gt;=0.247,D9&gt;=1.45,F9&lt;0.455,D9&lt;1.75,D9&gt;=0.75),"virginica","shouldnthappen"))))))</f>
        <v>versicolor</v>
      </c>
      <c r="AB9" s="1" t="str">
        <f aca="false">IF(AND(F9&gt;=0.221,B9&gt;=3.35),"setosa",IF(AND(A9&lt;5.3,F9&gt;=0.683,B9&lt;3.35),"setosa",IF(AND(A9&lt;6.45,F9&lt;0.221,B9&gt;=3.35),"setosa",IF(AND(A9&gt;=6.45,F9&lt;0.221,B9&gt;=3.35),"virginica",IF(AND(G9&lt;6.3,A9&lt;6.25,F9&lt;0.683,B9&lt;3.35),"virginica",IF(AND(G9&lt;13.795,A9&gt;=6.25,F9&lt;0.683,B9&lt;3.35),"virginica",IF(AND(D9&lt;1.65,A9&gt;=5.3,F9&gt;=0.683,B9&lt;3.35),"versicolor",IF(AND(D9&gt;=1.65,A9&gt;=5.3,F9&gt;=0.683,B9&lt;3.35),"virginica",IF(AND(D9&lt;0.6,G9&gt;=6.3,A9&lt;6.25,F9&lt;0.683,B9&lt;3.35),"setosa",IF(AND(D9&lt;1.7,G9&gt;=13.795,A9&gt;=6.25,F9&lt;0.683,B9&lt;3.35),"versicolor",IF(AND(D9&gt;=1.7,G9&gt;=13.795,A9&gt;=6.25,F9&lt;0.683,B9&lt;3.35),"virginica",IF(AND(C9&gt;=5.35,D9&gt;=0.6,G9&gt;=6.3,A9&lt;6.25,F9&lt;0.683,B9&lt;3.35),"virginica",IF(AND(D9&lt;1.75,C9&lt;5.35,D9&gt;=0.6,G9&gt;=6.3,A9&lt;6.25,F9&lt;0.683,B9&lt;3.35),"versicolor",IF(AND(D9&gt;=1.75,C9&lt;5.35,D9&gt;=0.6,G9&gt;=6.3,A9&lt;6.25,F9&lt;0.683,B9&lt;3.35),"virginica","shouldnthappen"))))))))))))))</f>
        <v>setosa</v>
      </c>
      <c r="AC9" s="1" t="str">
        <f aca="false">IF(AND(B9&gt;=3.3),"setosa",IF(AND(C9&lt;2.45,D9&lt;1.55,B9&lt;3.3),"setosa",IF(AND(F9&gt;=0.211,D9&gt;=1.55,B9&lt;3.3),"virginica",IF(AND(C9&lt;4.9,C9&gt;=2.45,D9&lt;1.55,B9&lt;3.3),"versicolor",IF(AND(C9&gt;=4.9,C9&gt;=2.45,D9&lt;1.55,B9&lt;3.3),"virginica",IF(AND(F9&lt;0.138,F9&lt;0.211,D9&gt;=1.55,B9&lt;3.3),"virginica",IF(AND(F9&gt;=0.138,F9&lt;0.211,D9&gt;=1.55,B9&lt;3.3),"versicolor","shouldnthappen")))))))</f>
        <v>setosa</v>
      </c>
      <c r="AD9" s="1" t="str">
        <f aca="false">IF(AND(D9&gt;=1.75),"virginica",IF(AND(D9&lt;0.75,D9&lt;1.75),"setosa",IF(AND(D9&lt;1.35,D9&gt;=0.75,D9&lt;1.75),"versicolor",IF(AND(B9&lt;2.6,C9&lt;4.85,D9&gt;=1.35,D9&gt;=0.75,D9&lt;1.75),"virginica",IF(AND(B9&gt;=2.6,C9&lt;4.85,D9&gt;=1.35,D9&gt;=0.75,D9&lt;1.75),"versicolor",IF(AND(A9&lt;6.4,C9&gt;=4.85,D9&gt;=1.35,D9&gt;=0.75,D9&lt;1.75),"virginica",IF(AND(A9&gt;=6.4,C9&gt;=4.85,D9&gt;=1.35,D9&gt;=0.75,D9&lt;1.75),"versicolor","shouldnthappen")))))))</f>
        <v>versicolor</v>
      </c>
      <c r="AE9" s="1" t="str">
        <f aca="false">IF(AND(C9&lt;2.45),"setosa",IF(AND(F9&lt;0.07,C9&gt;=2.45),"virginica",IF(AND(A9&gt;=5,C9&lt;4.75,F9&gt;=0.07,C9&gt;=2.45),"versicolor",IF(AND(F9&lt;0.182,C9&gt;=4.75,F9&gt;=0.07,C9&gt;=2.45),"versicolor",IF(AND(B9&lt;2.45,A9&lt;5,C9&lt;4.75,F9&gt;=0.07,C9&gt;=2.45),"versicolor",IF(AND(B9&gt;=2.45,A9&lt;5,C9&lt;4.75,F9&gt;=0.07,C9&gt;=2.45),"virginica",IF(AND(F9&gt;=0.468,F9&gt;=0.182,C9&gt;=4.75,F9&gt;=0.07,C9&gt;=2.45),"virginica",IF(AND(A9&gt;=6.85,F9&lt;0.468,F9&gt;=0.182,C9&gt;=4.75,F9&gt;=0.07,C9&gt;=2.45),"virginica",IF(AND(B9&lt;2.6,A9&lt;6.85,F9&lt;0.468,F9&gt;=0.182,C9&gt;=4.75,F9&gt;=0.07,C9&gt;=2.45),"virginica",IF(AND(B9&gt;=2.6,A9&lt;6.85,F9&lt;0.468,F9&gt;=0.182,C9&gt;=4.75,F9&gt;=0.07,C9&gt;=2.45),"versicolor","shouldnthappen"))))))))))</f>
        <v>versicolor</v>
      </c>
      <c r="AF9" s="1" t="str">
        <f aca="false">IF(AND(D9&lt;0.75,A9&lt;5.45),"setosa",IF(AND(D9&gt;=1.75,A9&gt;=5.45),"virginica",IF(AND(G9&lt;6.094,D9&gt;=0.75,A9&lt;5.45),"virginica",IF(AND(G9&gt;=6.094,D9&gt;=0.75,A9&lt;5.45),"versicolor",IF(AND(C9&lt;2.75,D9&lt;1.75,A9&gt;=5.45),"setosa",IF(AND(D9&lt;1.45,C9&gt;=2.75,D9&lt;1.75,A9&gt;=5.45),"versicolor",IF(AND(B9&lt;2.75,D9&gt;=1.45,C9&gt;=2.75,D9&lt;1.75,A9&gt;=5.45),"versicolor",IF(AND(C9&lt;5.05,B9&gt;=2.75,D9&gt;=1.45,C9&gt;=2.75,D9&lt;1.75,A9&gt;=5.45),"versicolor",IF(AND(C9&gt;=5.05,B9&gt;=2.75,D9&gt;=1.45,C9&gt;=2.75,D9&lt;1.75,A9&gt;=5.45),"virginica","shouldnthappen")))))))))</f>
        <v>versicolor</v>
      </c>
      <c r="AG9" s="1" t="str">
        <f aca="false">IF(AND(D9&lt;0.65,G9&lt;8.868,A9&lt;5.3),"setosa",IF(AND(C9&lt;2.6,G9&gt;=8.868,A9&lt;5.3),"setosa",IF(AND(C9&gt;=2.6,G9&gt;=8.868,A9&lt;5.3),"versicolor",IF(AND(C9&gt;=4.95,D9&lt;1.55,A9&gt;=5.3),"virginica",IF(AND(G9&lt;13.795,D9&gt;=1.55,A9&gt;=5.3),"virginica",IF(AND(C9&lt;3.75,D9&gt;=0.65,G9&lt;8.868,A9&lt;5.3),"versicolor",IF(AND(C9&gt;=3.75,D9&gt;=0.65,G9&lt;8.868,A9&lt;5.3),"virginica",IF(AND(C9&lt;2.6,C9&lt;4.95,D9&lt;1.55,A9&gt;=5.3),"setosa",IF(AND(C9&gt;=2.6,C9&lt;4.95,D9&lt;1.55,A9&gt;=5.3),"versicolor",IF(AND(C9&lt;4.75,G9&gt;=13.795,D9&gt;=1.55,A9&gt;=5.3),"versicolor",IF(AND(C9&gt;=4.75,G9&gt;=13.795,D9&gt;=1.55,A9&gt;=5.3),"virginica","shouldnthappen")))))))))))</f>
        <v>virginica</v>
      </c>
      <c r="AH9" s="1" t="str">
        <f aca="false">IF(AND(D9&lt;0.75),"setosa",IF(AND(C9&lt;4.75,D9&gt;=0.75),"versicolor",IF(AND(G9&lt;13.757,C9&gt;=4.75,D9&gt;=0.75),"virginica",IF(AND(B9&lt;3.05,G9&gt;=13.757,C9&gt;=4.75,D9&gt;=0.75),"virginica",IF(AND(A9&lt;6.65,B9&gt;=3.05,G9&gt;=13.757,C9&gt;=4.75,D9&gt;=0.75),"virginica",IF(AND(A9&gt;=6.65,B9&gt;=3.05,G9&gt;=13.757,C9&gt;=4.75,D9&gt;=0.75),"versicolor","shouldnthappen"))))))</f>
        <v>versicolor</v>
      </c>
      <c r="AI9" s="1" t="str">
        <f aca="false">IF(AND(D9&lt;0.7),"setosa",IF(AND(C9&lt;4.75,D9&gt;=0.7),"versicolor",IF(AND(A9&lt;6.6,F9&lt;0.482,C9&gt;=4.75,D9&gt;=0.7),"virginica",IF(AND(C9&gt;=4.95,F9&gt;=0.482,C9&gt;=4.75,D9&gt;=0.7),"virginica",IF(AND(D9&lt;1.9,A9&gt;=6.6,F9&lt;0.482,C9&gt;=4.75,D9&gt;=0.7),"versicolor",IF(AND(D9&gt;=1.9,A9&gt;=6.6,F9&lt;0.482,C9&gt;=4.75,D9&gt;=0.7),"virginica",IF(AND(F9&gt;=0.766,C9&lt;4.95,F9&gt;=0.482,C9&gt;=4.75,D9&gt;=0.7),"virginica",IF(AND(B9&lt;2.95,F9&lt;0.766,C9&lt;4.95,F9&gt;=0.482,C9&gt;=4.75,D9&gt;=0.7),"virginica",IF(AND(B9&gt;=2.95,F9&lt;0.766,C9&lt;4.95,F9&gt;=0.482,C9&gt;=4.75,D9&gt;=0.7),"versicolor","shouldnthappen")))))))))</f>
        <v>versicolor</v>
      </c>
      <c r="AJ9" s="1" t="str">
        <f aca="false">IF(AND(C9&lt;2.45,C9&lt;4.75),"setosa",IF(AND(D9&gt;=1.65,C9&gt;=4.75),"virginica",IF(AND(A9&lt;4.95,C9&gt;=2.45,C9&lt;4.75),"virginica",IF(AND(A9&gt;=4.95,C9&gt;=2.45,C9&lt;4.75),"versicolor",IF(AND(B9&lt;2.95,D9&lt;1.65,C9&gt;=4.75),"virginica",IF(AND(B9&gt;=2.95,D9&lt;1.65,C9&gt;=4.75),"versicolor","shouldnthappen"))))))</f>
        <v>versicolor</v>
      </c>
      <c r="AK9" s="1" t="str">
        <f aca="false">IF(AND(D9&lt;0.75,A9&lt;5.45),"setosa",IF(AND(B9&lt;2.45,D9&gt;=0.75,A9&lt;5.45),"versicolor",IF(AND(A9&gt;=5.55,C9&lt;4.75,A9&gt;=5.45),"versicolor",IF(AND(C9&gt;=5.15,C9&gt;=4.75,A9&gt;=5.45),"virginica",IF(AND(G9&lt;6.094,B9&gt;=2.45,D9&gt;=0.75,A9&lt;5.45),"virginica",IF(AND(G9&gt;=6.094,B9&gt;=2.45,D9&gt;=0.75,A9&lt;5.45),"versicolor",IF(AND(D9&lt;0.6,A9&lt;5.55,C9&lt;4.75,A9&gt;=5.45),"setosa",IF(AND(D9&gt;=0.6,A9&lt;5.55,C9&lt;4.75,A9&gt;=5.45),"versicolor",IF(AND(C9&lt;4.95,C9&lt;5.15,C9&gt;=4.75,A9&gt;=5.45),"virginica",IF(AND(G9&lt;12.627,C9&lt;5.05,C9&gt;=4.95,C9&lt;5.15,C9&gt;=4.75,A9&gt;=5.45),"virginica",IF(AND(G9&gt;=12.627,C9&lt;5.05,C9&gt;=4.95,C9&lt;5.15,C9&gt;=4.75,A9&gt;=5.45),"versicolor",IF(AND(D9&lt;1.7,C9&gt;=5.05,C9&gt;=4.95,C9&lt;5.15,C9&gt;=4.75,A9&gt;=5.45),"versicolor",IF(AND(D9&gt;=1.7,C9&gt;=5.05,C9&gt;=4.95,C9&lt;5.15,C9&gt;=4.75,A9&gt;=5.45),"virginica","shouldnthappen")))))))))))))</f>
        <v>versicolor</v>
      </c>
      <c r="AL9" s="1" t="str">
        <f aca="false">IF(AND(B9&lt;2.45,B9&lt;3.15),"versicolor",IF(AND(D9&lt;0.95,G9&lt;15.141,B9&gt;=3.15),"setosa",IF(AND(G9&lt;15.429,G9&gt;=15.141,B9&gt;=3.15),"versicolor",IF(AND(G9&gt;=15.429,G9&gt;=15.141,B9&gt;=3.15),"virginica",IF(AND(C9&lt;2.3,C9&lt;4.75,B9&gt;=2.45,B9&lt;3.15),"setosa",IF(AND(G9&gt;=16.072,C9&gt;=4.75,B9&gt;=2.45,B9&lt;3.15),"versicolor",IF(AND(G9&lt;11.833,D9&gt;=0.95,G9&lt;15.141,B9&gt;=3.15),"virginica",IF(AND(A9&lt;5,C9&gt;=2.3,C9&lt;4.75,B9&gt;=2.45,B9&lt;3.15),"virginica",IF(AND(A9&gt;=5,C9&gt;=2.3,C9&lt;4.75,B9&gt;=2.45,B9&lt;3.15),"versicolor",IF(AND(G9&lt;14.342,G9&gt;=11.833,D9&gt;=0.95,G9&lt;15.141,B9&gt;=3.15),"versicolor",IF(AND(G9&gt;=14.342,G9&gt;=11.833,D9&gt;=0.95,G9&lt;15.141,B9&gt;=3.15),"virginica",IF(AND(G9&lt;13.757,F9&gt;=0.741,G9&lt;16.072,C9&gt;=4.75,B9&gt;=2.45,B9&lt;3.15),"virginica",IF(AND(F9&gt;=0.546,A9&lt;6.15,F9&lt;0.741,G9&lt;16.072,C9&gt;=4.75,B9&gt;=2.45,B9&lt;3.15),"virginica",IF(AND(D9&gt;=1.75,A9&gt;=6.15,F9&lt;0.741,G9&lt;16.072,C9&gt;=4.75,B9&gt;=2.45,B9&lt;3.15),"virginica",IF(AND(C9&lt;4.85,G9&gt;=13.757,F9&gt;=0.741,G9&lt;16.072,C9&gt;=4.75,B9&gt;=2.45,B9&lt;3.15),"virginica",IF(AND(C9&gt;=4.85,G9&gt;=13.757,F9&gt;=0.741,G9&lt;16.072,C9&gt;=4.75,B9&gt;=2.45,B9&lt;3.15),"versicolor",IF(AND(F9&lt;0.331,F9&lt;0.546,A9&lt;6.15,F9&lt;0.741,G9&lt;16.072,C9&gt;=4.75,B9&gt;=2.45,B9&lt;3.15),"virginica",IF(AND(F9&gt;=0.331,F9&lt;0.546,A9&lt;6.15,F9&lt;0.741,G9&lt;16.072,C9&gt;=4.75,B9&gt;=2.45,B9&lt;3.15),"versicolor",IF(AND(G9&lt;10.661,D9&lt;1.75,A9&gt;=6.15,F9&lt;0.741,G9&lt;16.072,C9&gt;=4.75,B9&gt;=2.45,B9&lt;3.15),"virginica",IF(AND(G9&gt;=10.661,D9&lt;1.75,A9&gt;=6.15,F9&lt;0.741,G9&lt;16.072,C9&gt;=4.75,B9&gt;=2.45,B9&lt;3.15),"versicolor","shouldnthappen"))))))))))))))))))))</f>
        <v>virginica</v>
      </c>
      <c r="AM9" s="1" t="str">
        <f aca="false">IF(AND(D9&lt;1.35,F9&gt;=0.917),"setosa",IF(AND(D9&gt;=1.35,F9&gt;=0.917),"virginica",IF(AND(D9&lt;0.75,D9&lt;1.55,F9&lt;0.917),"setosa",IF(AND(C9&gt;=4.8,D9&gt;=1.55,F9&lt;0.917),"virginica",IF(AND(A9&lt;5.95,D9&gt;=0.75,D9&lt;1.55,F9&lt;0.917),"versicolor",IF(AND(F9&lt;0.473,C9&lt;4.8,D9&gt;=1.55,F9&lt;0.917),"virginica",IF(AND(F9&gt;=0.473,C9&lt;4.8,D9&gt;=1.55,F9&lt;0.917),"versicolor",IF(AND(C9&lt;4.95,A9&gt;=5.95,D9&gt;=0.75,D9&lt;1.55,F9&lt;0.917),"versicolor",IF(AND(C9&gt;=4.95,A9&gt;=5.95,D9&gt;=0.75,D9&lt;1.55,F9&lt;0.917),"virginica","shouldnthappen")))))))))</f>
        <v>virginica</v>
      </c>
      <c r="AN9" s="1" t="str">
        <f aca="false">IF(AND(D9&lt;0.75,A9&lt;5.45),"setosa",IF(AND(D9&lt;1.55,D9&gt;=0.75,A9&lt;5.45),"versicolor",IF(AND(D9&gt;=1.55,D9&gt;=0.75,A9&lt;5.45),"virginica",IF(AND(A9&gt;=5.75,C9&lt;4.75,A9&gt;=5.45),"versicolor",IF(AND(F9&lt;0.361,C9&gt;=4.75,A9&gt;=5.45),"virginica",IF(AND(C9&lt;2.6,A9&lt;5.75,C9&lt;4.75,A9&gt;=5.45),"setosa",IF(AND(C9&gt;=2.6,A9&lt;5.75,C9&lt;4.75,A9&gt;=5.45),"versicolor",IF(AND(D9&gt;=1.7,F9&gt;=0.361,C9&gt;=4.75,A9&gt;=5.45),"virginica",IF(AND(B9&lt;2.65,D9&lt;1.7,F9&gt;=0.361,C9&gt;=4.75,A9&gt;=5.45),"virginica",IF(AND(A9&lt;7.05,B9&gt;=2.65,D9&lt;1.7,F9&gt;=0.361,C9&gt;=4.75,A9&gt;=5.45),"versicolor",IF(AND(A9&gt;=7.05,B9&gt;=2.65,D9&lt;1.7,F9&gt;=0.361,C9&gt;=4.75,A9&gt;=5.45),"virginica","shouldnthappen")))))))))))</f>
        <v>versicolor</v>
      </c>
      <c r="AO9" s="1" t="str">
        <f aca="false">IF(AND(D9&lt;0.7),"setosa",IF(AND(A9&lt;4.95,C9&lt;4.85,D9&gt;=0.7),"virginica",IF(AND(A9&gt;=4.95,C9&lt;4.85,D9&gt;=0.7),"versicolor",IF(AND(D9&gt;=1.7,C9&gt;=4.85,D9&gt;=0.7),"virginica",IF(AND(F9&lt;0.325,D9&lt;1.7,C9&gt;=4.85,D9&gt;=0.7),"virginica",IF(AND(D9&lt;1.55,F9&gt;=0.325,D9&lt;1.7,C9&gt;=4.85,D9&gt;=0.7),"virginica",IF(AND(D9&gt;=1.55,F9&gt;=0.325,D9&lt;1.7,C9&gt;=4.85,D9&gt;=0.7),"versicolor","shouldnthappen")))))))</f>
        <v>versicolor</v>
      </c>
      <c r="AP9" s="1" t="str">
        <f aca="false">IF(AND(D9&lt;0.75),"setosa",IF(AND(C9&lt;4.85,D9&gt;=0.75),"versicolor",IF(AND(G9&gt;=8.277,C9&gt;=4.85,D9&gt;=0.75),"virginica",IF(AND(F9&gt;=0.633,G9&lt;8.277,C9&gt;=4.85,D9&gt;=0.75),"virginica",IF(AND(G9&lt;7.61,F9&lt;0.633,G9&lt;8.277,C9&gt;=4.85,D9&gt;=0.75),"virginica",IF(AND(G9&gt;=7.61,F9&lt;0.633,G9&lt;8.277,C9&gt;=4.85,D9&gt;=0.75),"versicolor","shouldnthappen"))))))</f>
        <v>versicolor</v>
      </c>
      <c r="AQ9" s="1" t="str">
        <f aca="false">IF(AND(C9&lt;2.65,A9&gt;=5.45,C9&lt;4.75),"setosa",IF(AND(C9&gt;=2.65,A9&gt;=5.45,C9&lt;4.75),"versicolor",IF(AND(B9&lt;2.9,C9&lt;4.85,C9&gt;=4.75),"versicolor",IF(AND(B9&gt;=2.9,C9&lt;4.85,C9&gt;=4.75),"virginica",IF(AND(D9&lt;1.7,C9&gt;=4.85,C9&gt;=4.75),"versicolor",IF(AND(D9&gt;=1.7,C9&gt;=4.85,C9&gt;=4.75),"virginica",IF(AND(C9&lt;2.45,G9&lt;14.126,A9&lt;5.45,C9&lt;4.75),"setosa",IF(AND(C9&gt;=2.45,G9&lt;14.126,A9&lt;5.45,C9&lt;4.75),"versicolor",IF(AND(C9&lt;2.4,G9&gt;=14.126,A9&lt;5.45,C9&lt;4.75),"setosa",IF(AND(C9&gt;=2.4,G9&gt;=14.126,A9&lt;5.45,C9&lt;4.75),"versicolor","shouldnthappen"))))))))))</f>
        <v>versicolor</v>
      </c>
      <c r="AR9" s="1" t="str">
        <f aca="false">IF(AND(C9&lt;2.45,C9&lt;4.85),"setosa",IF(AND(C9&gt;=5.15,C9&gt;=4.85),"virginica",IF(AND(A9&gt;=4.95,C9&gt;=2.45,C9&lt;4.85),"versicolor",IF(AND(D9&lt;1.35,A9&lt;4.95,C9&gt;=2.45,C9&lt;4.85),"versicolor",IF(AND(D9&gt;=1.35,A9&lt;4.95,C9&gt;=2.45,C9&lt;4.85),"virginica",IF(AND(F9&lt;0.35,G9&lt;12.751,C9&lt;5.15,C9&gt;=4.85),"virginica",IF(AND(A9&lt;6.5,G9&gt;=12.751,C9&lt;5.15,C9&gt;=4.85),"virginica",IF(AND(A9&gt;=6.5,G9&gt;=12.751,C9&lt;5.15,C9&gt;=4.85),"versicolor",IF(AND(B9&gt;=2.75,F9&gt;=0.35,G9&lt;12.751,C9&lt;5.15,C9&gt;=4.85),"virginica",IF(AND(C9&lt;5.05,B9&lt;2.75,F9&gt;=0.35,G9&lt;12.751,C9&lt;5.15,C9&gt;=4.85),"virginica",IF(AND(C9&gt;=5.05,B9&lt;2.75,F9&gt;=0.35,G9&lt;12.751,C9&lt;5.15,C9&gt;=4.85),"versicolor","shouldnthappen")))))))))))</f>
        <v>versicolor</v>
      </c>
      <c r="AS9" s="1" t="str">
        <f aca="false">IF(AND(F9&gt;=0.9,B9&lt;3.05),"virginica",IF(AND(A9&lt;5.9,B9&gt;=3.05),"setosa",IF(AND(D9&lt;1.65,A9&gt;=5.9,B9&gt;=3.05),"versicolor",IF(AND(D9&gt;=1.65,A9&gt;=5.9,B9&gt;=3.05),"virginica",IF(AND(D9&gt;=1.75,C9&gt;=4.85,F9&lt;0.9,B9&lt;3.05),"virginica",IF(AND(C9&lt;2.2,B9&lt;2.95,C9&lt;4.85,F9&lt;0.9,B9&lt;3.05),"setosa",IF(AND(C9&gt;=2.2,B9&lt;2.95,C9&lt;4.85,F9&lt;0.9,B9&lt;3.05),"versicolor",IF(AND(C9&lt;2.8,B9&gt;=2.95,C9&lt;4.85,F9&lt;0.9,B9&lt;3.05),"setosa",IF(AND(C9&gt;=2.8,B9&gt;=2.95,C9&lt;4.85,F9&lt;0.9,B9&lt;3.05),"versicolor",IF(AND(G9&lt;13.879,D9&lt;1.75,C9&gt;=4.85,F9&lt;0.9,B9&lt;3.05),"virginica",IF(AND(G9&gt;=13.879,D9&lt;1.75,C9&gt;=4.85,F9&lt;0.9,B9&lt;3.05),"versicolor","shouldnthappen")))))))))))</f>
        <v>versicolor</v>
      </c>
      <c r="AT9" s="1" t="str">
        <f aca="false">IF(AND(D9&lt;0.75),"setosa",IF(AND(D9&gt;=1.75,D9&gt;=0.75),"virginica",IF(AND(D9&lt;1.45,G9&lt;7.37,D9&lt;1.75,D9&gt;=0.75),"versicolor",IF(AND(D9&gt;=1.45,G9&lt;7.37,D9&lt;1.75,D9&gt;=0.75),"virginica",IF(AND(C9&lt;5.45,G9&gt;=7.37,D9&lt;1.75,D9&gt;=0.75),"versicolor",IF(AND(C9&gt;=5.45,G9&gt;=7.37,D9&lt;1.75,D9&gt;=0.75),"virginica","shouldnthappen"))))))</f>
        <v>versicolor</v>
      </c>
      <c r="AU9" s="1" t="str">
        <f aca="false">IF(AND(D9&lt;0.7),"setosa",IF(AND(D9&gt;=1.7,A9&gt;=6.15,D9&gt;=0.7),"virginica",IF(AND(B9&gt;=2.55,C9&lt;4.75,A9&lt;6.15,D9&gt;=0.7),"versicolor",IF(AND(D9&gt;=1.7,C9&gt;=4.75,A9&lt;6.15,D9&gt;=0.7),"virginica",IF(AND(C9&lt;5.25,D9&lt;1.7,A9&gt;=6.15,D9&gt;=0.7),"versicolor",IF(AND(C9&gt;=5.25,D9&lt;1.7,A9&gt;=6.15,D9&gt;=0.7),"virginica",IF(AND(C9&lt;4.25,B9&lt;2.55,C9&lt;4.75,A9&lt;6.15,D9&gt;=0.7),"versicolor",IF(AND(C9&gt;=4.25,B9&lt;2.55,C9&lt;4.75,A9&lt;6.15,D9&gt;=0.7),"virginica",IF(AND(B9&lt;2.65,D9&lt;1.7,C9&gt;=4.75,A9&lt;6.15,D9&gt;=0.7),"virginica",IF(AND(B9&gt;=2.65,D9&lt;1.7,C9&gt;=4.75,A9&lt;6.15,D9&gt;=0.7),"versicolor","shouldnthappen"))))))))))</f>
        <v>versicolor</v>
      </c>
      <c r="AV9" s="1" t="str">
        <f aca="false">IF(AND(D9&lt;0.75),"setosa",IF(AND(F9&gt;=0.899,D9&gt;=0.75),"virginica",IF(AND(D9&lt;1.65,A9&lt;6.05,F9&lt;0.899,D9&gt;=0.75),"versicolor",IF(AND(D9&gt;=1.65,A9&lt;6.05,F9&lt;0.899,D9&gt;=0.75),"virginica",IF(AND(C9&gt;=5.05,A9&gt;=6.05,F9&lt;0.899,D9&gt;=0.75),"virginica",IF(AND(G9&gt;=13.757,C9&lt;5.05,A9&gt;=6.05,F9&lt;0.899,D9&gt;=0.75),"versicolor",IF(AND(D9&lt;1.6,G9&lt;13.757,C9&lt;5.05,A9&gt;=6.05,F9&lt;0.899,D9&gt;=0.75),"versicolor",IF(AND(D9&gt;=1.6,G9&lt;13.757,C9&lt;5.05,A9&gt;=6.05,F9&lt;0.899,D9&gt;=0.75),"virginica","shouldnthappen"))))))))</f>
        <v>versicolor</v>
      </c>
      <c r="AW9" s="1" t="str">
        <f aca="false">IF(AND(F9&lt;0.117,A9&gt;=5.55),"virginica",IF(AND(A9&gt;=5.2,G9&lt;6.086,A9&lt;5.55),"versicolor",IF(AND(D9&lt;0.7,G9&gt;=6.086,A9&lt;5.55),"setosa",IF(AND(D9&gt;=0.7,G9&gt;=6.086,A9&lt;5.55),"versicolor",IF(AND(A9&lt;4.75,A9&lt;5.2,G9&lt;6.086,A9&lt;5.55),"setosa",IF(AND(A9&gt;=4.75,A9&lt;5.2,G9&lt;6.086,A9&lt;5.55),"virginica",IF(AND(D9&gt;=1.65,C9&lt;4.95,F9&gt;=0.117,A9&gt;=5.55),"virginica",IF(AND(D9&gt;=1.75,C9&gt;=4.95,F9&gt;=0.117,A9&gt;=5.55),"virginica",IF(AND(C9&lt;2.6,D9&lt;1.65,C9&lt;4.95,F9&gt;=0.117,A9&gt;=5.55),"setosa",IF(AND(C9&gt;=2.6,D9&lt;1.65,C9&lt;4.95,F9&gt;=0.117,A9&gt;=5.55),"versicolor",IF(AND(D9&lt;1.55,D9&lt;1.75,C9&gt;=4.95,F9&gt;=0.117,A9&gt;=5.55),"virginica",IF(AND(A9&lt;6.95,D9&gt;=1.55,D9&lt;1.75,C9&gt;=4.95,F9&gt;=0.117,A9&gt;=5.55),"versicolor",IF(AND(A9&gt;=6.95,D9&gt;=1.55,D9&lt;1.75,C9&gt;=4.95,F9&gt;=0.117,A9&gt;=5.55),"virginica","shouldnthappen")))))))))))))</f>
        <v>versicolor</v>
      </c>
      <c r="AX9" s="1" t="str">
        <f aca="false">IF(AND(D9&lt;0.75),"setosa",IF(AND(F9&lt;0.138,D9&gt;=0.75),"virginica",IF(AND(C9&lt;4.45,A9&lt;6.15,F9&gt;=0.138,D9&gt;=0.75),"versicolor",IF(AND(C9&gt;=5.05,A9&gt;=6.15,F9&gt;=0.138,D9&gt;=0.75),"virginica",IF(AND(B9&lt;2.65,C9&gt;=4.45,A9&lt;6.15,F9&gt;=0.138,D9&gt;=0.75),"virginica",IF(AND(A9&gt;=6.35,C9&lt;5.05,A9&gt;=6.15,F9&gt;=0.138,D9&gt;=0.75),"versicolor",IF(AND(A9&lt;5.65,B9&gt;=2.65,C9&gt;=4.45,A9&lt;6.15,F9&gt;=0.138,D9&gt;=0.75),"virginica",IF(AND(D9&lt;1.75,A9&lt;6.35,C9&lt;5.05,A9&gt;=6.15,F9&gt;=0.138,D9&gt;=0.75),"versicolor",IF(AND(D9&gt;=1.75,A9&lt;6.35,C9&lt;5.05,A9&gt;=6.15,F9&gt;=0.138,D9&gt;=0.75),"virginica",IF(AND(D9&lt;1.7,A9&gt;=5.65,B9&gt;=2.65,C9&gt;=4.45,A9&lt;6.15,F9&gt;=0.138,D9&gt;=0.75),"versicolor",IF(AND(D9&gt;=1.7,A9&gt;=5.65,B9&gt;=2.65,C9&gt;=4.45,A9&lt;6.15,F9&gt;=0.138,D9&gt;=0.75),"virginica","shouldnthappen")))))))))))</f>
        <v>versicolor</v>
      </c>
      <c r="AY9" s="1" t="str">
        <f aca="false">IF(AND(D9&lt;0.75,A9&lt;5.55),"setosa",IF(AND(A9&lt;4.95,D9&gt;=0.75,A9&lt;5.55),"virginica",IF(AND(A9&gt;=4.95,D9&gt;=0.75,A9&lt;5.55),"versicolor",IF(AND(C9&lt;2.6,C9&lt;4.85,A9&gt;=5.55),"setosa",IF(AND(C9&gt;=2.6,C9&lt;4.85,A9&gt;=5.55),"versicolor",IF(AND(D9&gt;=1.75,C9&gt;=4.85,A9&gt;=5.55),"virginica",IF(AND(F9&lt;0.405,D9&lt;1.75,C9&gt;=4.85,A9&gt;=5.55),"versicolor",IF(AND(B9&lt;3.05,F9&gt;=0.405,D9&lt;1.75,C9&gt;=4.85,A9&gt;=5.55),"virginica",IF(AND(B9&gt;=3.05,F9&gt;=0.405,D9&lt;1.75,C9&gt;=4.85,A9&gt;=5.55),"versicolor","shouldnthappen")))))))))</f>
        <v>versicolor</v>
      </c>
      <c r="AZ9" s="1" t="str">
        <f aca="false">IF(AND(D9&lt;0.75),"setosa",IF(AND(F9&lt;0.9,C9&lt;4.95,D9&gt;=0.75),"versicolor",IF(AND(F9&gt;=0.9,C9&lt;4.95,D9&gt;=0.75),"virginica",IF(AND(D9&gt;=1.7,C9&gt;=4.95,D9&gt;=0.75),"virginica",IF(AND(F9&lt;0.405,D9&lt;1.7,C9&gt;=4.95,D9&gt;=0.75),"versicolor",IF(AND(F9&gt;=0.405,D9&lt;1.7,C9&gt;=4.95,D9&gt;=0.75),"virginica","shouldnthappen"))))))</f>
        <v>versicolor</v>
      </c>
      <c r="BA9" s="1" t="str">
        <f aca="false">IF(AND(D9&lt;0.75),"setosa",IF(AND(D9&gt;=1.7,C9&gt;=5.05,D9&gt;=0.75),"virginica",IF(AND(D9&lt;1.45,D9&lt;1.6,C9&lt;5.05,D9&gt;=0.75),"versicolor",IF(AND(A9&lt;5.8,D9&gt;=1.6,C9&lt;5.05,D9&gt;=0.75),"virginica",IF(AND(A9&gt;=5.8,D9&gt;=1.6,C9&lt;5.05,D9&gt;=0.75),"versicolor",IF(AND(F9&lt;0.417,D9&lt;1.7,C9&gt;=5.05,D9&gt;=0.75),"versicolor",IF(AND(F9&gt;=0.417,D9&lt;1.7,C9&gt;=5.05,D9&gt;=0.75),"virginica",IF(AND(A9&lt;5.95,D9&gt;=1.45,D9&lt;1.6,C9&lt;5.05,D9&gt;=0.75),"versicolor",IF(AND(G9&lt;10.618,A9&gt;=5.95,D9&gt;=1.45,D9&lt;1.6,C9&lt;5.05,D9&gt;=0.75),"virginica",IF(AND(G9&gt;=10.618,A9&gt;=5.95,D9&gt;=1.45,D9&lt;1.6,C9&lt;5.05,D9&gt;=0.75),"versicolor","shouldnthappen"))))))))))</f>
        <v>versicolor</v>
      </c>
      <c r="BB9" s="1" t="str">
        <f aca="false">IF(AND(C9&lt;2.6),"setosa",IF(AND(D9&gt;=1.75,C9&gt;=2.6),"virginica",IF(AND(C9&gt;=5.45,D9&lt;1.75,C9&gt;=2.6),"virginica",IF(AND(F9&gt;=0.259,C9&lt;5.45,D9&lt;1.75,C9&gt;=2.6),"versicolor",IF(AND(C9&lt;5.05,F9&lt;0.259,C9&lt;5.45,D9&lt;1.75,C9&gt;=2.6),"versicolor",IF(AND(C9&gt;=5.05,F9&lt;0.259,C9&lt;5.45,D9&lt;1.75,C9&gt;=2.6),"virginica","shouldnthappen"))))))</f>
        <v>versicolor</v>
      </c>
      <c r="BC9" s="1" t="str">
        <f aca="false">IF(AND(A9&lt;4.95,B9&lt;2.7,A9&lt;5.55),"virginica",IF(AND(A9&gt;=4.95,B9&lt;2.7,A9&lt;5.55),"versicolor",IF(AND(C9&lt;3.2,B9&gt;=2.7,A9&lt;5.55),"setosa",IF(AND(C9&gt;=3.2,B9&gt;=2.7,A9&lt;5.55),"versicolor",IF(AND(F9&gt;=0.85,A9&lt;6.15,A9&gt;=5.55),"virginica",IF(AND(D9&lt;1.45,A9&gt;=6.15,A9&gt;=5.55),"versicolor",IF(AND(C9&lt;4.8,F9&lt;0.85,A9&lt;6.15,A9&gt;=5.55),"versicolor",IF(AND(D9&gt;=1.7,D9&gt;=1.45,A9&gt;=6.15,A9&gt;=5.55),"virginica",IF(AND(G9&lt;9.333,C9&gt;=4.8,F9&lt;0.85,A9&lt;6.15,A9&gt;=5.55),"versicolor",IF(AND(G9&gt;=9.333,C9&gt;=4.8,F9&lt;0.85,A9&lt;6.15,A9&gt;=5.55),"virginica",IF(AND(C9&lt;4.9,D9&lt;1.7,D9&gt;=1.45,A9&gt;=6.15,A9&gt;=5.55),"versicolor",IF(AND(C9&gt;=4.9,D9&lt;1.7,D9&gt;=1.45,A9&gt;=6.15,A9&gt;=5.55),"virginica","shouldnthappen"))))))))))))</f>
        <v>versicolor</v>
      </c>
      <c r="BD9" s="1" t="str">
        <f aca="false">IF(AND(C9&lt;2.35),"setosa",IF(AND(C9&lt;4.75,B9&lt;2.55,C9&gt;=2.35),"versicolor",IF(AND(C9&gt;=4.75,B9&lt;2.55,C9&gt;=2.35),"virginica",IF(AND(C9&lt;4.75,B9&gt;=2.55,C9&gt;=2.35),"versicolor",IF(AND(D9&gt;=1.75,C9&gt;=4.75,B9&gt;=2.55,C9&gt;=2.35),"virginica",IF(AND(A9&gt;=6.5,D9&lt;1.75,C9&gt;=4.75,B9&gt;=2.55,C9&gt;=2.35),"versicolor",IF(AND(A9&lt;6.05,A9&lt;6.5,D9&lt;1.75,C9&gt;=4.75,B9&gt;=2.55,C9&gt;=2.35),"versicolor",IF(AND(A9&gt;=6.05,A9&lt;6.5,D9&lt;1.75,C9&gt;=4.75,B9&gt;=2.55,C9&gt;=2.35),"virginica","shouldnthappen"))))))))</f>
        <v>versicolor</v>
      </c>
      <c r="BE9" s="1" t="str">
        <f aca="false">IF(AND(C9&lt;2.5),"setosa",IF(AND(D9&lt;1.65,C9&lt;4.75,C9&gt;=2.5),"versicolor",IF(AND(D9&gt;=1.65,C9&lt;4.75,C9&gt;=2.5),"virginica",IF(AND(D9&gt;=1.75,C9&gt;=4.75,C9&gt;=2.5),"virginica",IF(AND(C9&lt;4.95,D9&lt;1.75,C9&gt;=4.75,C9&gt;=2.5),"versicolor",IF(AND(A9&lt;6.5,C9&gt;=4.95,D9&lt;1.75,C9&gt;=4.75,C9&gt;=2.5),"virginica",IF(AND(A9&gt;=6.5,C9&gt;=4.95,D9&lt;1.75,C9&gt;=4.75,C9&gt;=2.5),"versicolor","shouldnthappen")))))))</f>
        <v>versicolor</v>
      </c>
      <c r="BF9" s="1" t="str">
        <f aca="false">IF(AND(G9&gt;=15.244),"virginica",IF(AND(C9&lt;3.2,B9&gt;=3.15,G9&lt;15.244),"setosa",IF(AND(A9&gt;=4.95,C9&lt;4.7,B9&lt;3.15,G9&lt;15.244),"versicolor",IF(AND(C9&gt;=5.15,C9&gt;=4.7,B9&lt;3.15,G9&lt;15.244),"virginica",IF(AND(A9&gt;=6.45,C9&gt;=3.2,B9&gt;=3.15,G9&lt;15.244),"virginica",IF(AND(D9&lt;0.95,A9&lt;4.95,C9&lt;4.7,B9&lt;3.15,G9&lt;15.244),"setosa",IF(AND(D9&gt;=0.95,A9&lt;4.95,C9&lt;4.7,B9&lt;3.15,G9&lt;15.244),"virginica",IF(AND(F9&lt;0.816,A9&lt;6.45,C9&gt;=3.2,B9&gt;=3.15,G9&lt;15.244),"virginica",IF(AND(F9&gt;=0.816,A9&lt;6.45,C9&gt;=3.2,B9&gt;=3.15,G9&lt;15.244),"versicolor",IF(AND(A9&gt;=6.5,B9&lt;3.05,C9&lt;5.15,C9&gt;=4.7,B9&lt;3.15,G9&lt;15.244),"versicolor",IF(AND(G9&lt;11.093,B9&gt;=3.05,C9&lt;5.15,C9&gt;=4.7,B9&lt;3.15,G9&lt;15.244),"virginica",IF(AND(G9&gt;=11.093,B9&gt;=3.05,C9&lt;5.15,C9&gt;=4.7,B9&lt;3.15,G9&lt;15.244),"versicolor",IF(AND(D9&gt;=1.7,A9&lt;6.5,B9&lt;3.05,C9&lt;5.15,C9&gt;=4.7,B9&lt;3.15,G9&lt;15.244),"virginica",IF(AND(G9&lt;7.498,D9&lt;1.7,A9&lt;6.5,B9&lt;3.05,C9&lt;5.15,C9&gt;=4.7,B9&lt;3.15,G9&lt;15.244),"virginica",IF(AND(G9&gt;=7.498,D9&lt;1.7,A9&lt;6.5,B9&lt;3.05,C9&lt;5.15,C9&gt;=4.7,B9&lt;3.15,G9&lt;15.244),"versicolor","shouldnthappen")))))))))))))))</f>
        <v>virginica</v>
      </c>
      <c r="BG9" s="1" t="str">
        <f aca="false">IF(AND(B9&gt;=3.35,C9&lt;4.85),"setosa",IF(AND(D9&gt;=1.75,C9&gt;=4.85),"virginica",IF(AND(D9&lt;0.75,B9&lt;3.35,C9&lt;4.85),"setosa",IF(AND(G9&gt;=13.879,D9&lt;1.75,C9&gt;=4.85),"versicolor",IF(AND(F9&gt;=0.9,D9&gt;=0.75,B9&lt;3.35,C9&lt;4.85),"virginica",IF(AND(F9&gt;=0.405,G9&lt;13.879,D9&lt;1.75,C9&gt;=4.85),"virginica",IF(AND(B9&gt;=2.55,F9&lt;0.9,D9&gt;=0.75,B9&lt;3.35,C9&lt;4.85),"versicolor",IF(AND(G9&lt;7.498,F9&lt;0.405,G9&lt;13.879,D9&lt;1.75,C9&gt;=4.85),"virginica",IF(AND(G9&gt;=7.498,F9&lt;0.405,G9&lt;13.879,D9&lt;1.75,C9&gt;=4.85),"versicolor",IF(AND(G9&lt;5.656,B9&lt;2.55,F9&lt;0.9,D9&gt;=0.75,B9&lt;3.35,C9&lt;4.85),"virginica",IF(AND(G9&gt;=5.656,B9&lt;2.55,F9&lt;0.9,D9&gt;=0.75,B9&lt;3.35,C9&lt;4.85),"versicolor","shouldnthappen")))))))))))</f>
        <v>setosa</v>
      </c>
      <c r="BH9" s="1" t="str">
        <f aca="false">IF(AND(D9&lt;0.7),"setosa",IF(AND(D9&gt;=1.65,A9&lt;6.65,D9&gt;=0.7),"virginica",IF(AND(D9&lt;1.55,A9&gt;=6.65,D9&gt;=0.7),"versicolor",IF(AND(D9&gt;=1.55,A9&gt;=6.65,D9&gt;=0.7),"virginica",IF(AND(F9&gt;=0.529,D9&lt;1.65,A9&lt;6.65,D9&gt;=0.7),"versicolor",IF(AND(C9&gt;=5.35,F9&lt;0.529,D9&lt;1.65,A9&lt;6.65,D9&gt;=0.7),"virginica",IF(AND(G9&gt;=7.411,C9&lt;5.35,F9&lt;0.529,D9&lt;1.65,A9&lt;6.65,D9&gt;=0.7),"versicolor",IF(AND(G9&lt;6.927,G9&lt;7.411,C9&lt;5.35,F9&lt;0.529,D9&lt;1.65,A9&lt;6.65,D9&gt;=0.7),"versicolor",IF(AND(G9&gt;=6.927,G9&lt;7.411,C9&lt;5.35,F9&lt;0.529,D9&lt;1.65,A9&lt;6.65,D9&gt;=0.7),"virginica","shouldnthappen")))))))))</f>
        <v>versicolor</v>
      </c>
      <c r="BI9" s="1" t="str">
        <f aca="false">IF(AND(D9&gt;=1.7),"virginica",IF(AND(D9&lt;0.7,D9&lt;1.7),"setosa",IF(AND(D9&lt;1.45,G9&lt;7.37,D9&gt;=0.7,D9&lt;1.7),"versicolor",IF(AND(D9&gt;=1.45,G9&lt;7.37,D9&gt;=0.7,D9&lt;1.7),"virginica",IF(AND(B9&gt;=2.65,G9&gt;=7.37,D9&gt;=0.7,D9&lt;1.7),"versicolor",IF(AND(C9&lt;5.05,B9&lt;2.65,G9&gt;=7.37,D9&gt;=0.7,D9&lt;1.7),"versicolor",IF(AND(C9&gt;=5.05,B9&lt;2.65,G9&gt;=7.37,D9&gt;=0.7,D9&lt;1.7),"virginica","shouldnthappen")))))))</f>
        <v>versicolor</v>
      </c>
    </row>
    <row r="10" customFormat="false" ht="13.8" hidden="false" customHeight="false" outlineLevel="0" collapsed="false">
      <c r="A10" s="1" t="n">
        <v>6</v>
      </c>
      <c r="B10" s="1" t="n">
        <v>2.2</v>
      </c>
      <c r="C10" s="1" t="n">
        <v>5</v>
      </c>
      <c r="D10" s="1" t="n">
        <v>1.5</v>
      </c>
      <c r="E10" s="1" t="s">
        <v>93</v>
      </c>
      <c r="F10" s="1" t="n">
        <v>0.411632733186707</v>
      </c>
      <c r="G10" s="1" t="n">
        <v>6.03592454362661</v>
      </c>
      <c r="H10" s="11" t="str">
        <f aca="false">E10</f>
        <v>virginica</v>
      </c>
      <c r="I10" s="1" t="str">
        <f aca="false">INDEX(L10:BI10, MODE(MATCH(L10:BI10, L10:BI10, 0 )))</f>
        <v>virginica</v>
      </c>
      <c r="J10" s="12" t="n">
        <f aca="false">COUNTIF(L10:BI10, H10) / COUNTA(L10:BI10)</f>
        <v>0.78</v>
      </c>
      <c r="K10" s="13" t="n">
        <f aca="false">I10=H10</f>
        <v>1</v>
      </c>
      <c r="L10" s="1" t="str">
        <f aca="false">IF(AND(C10&lt;3.65,B10&gt;=3.35),"setosa",IF(AND(C10&gt;=3.65,B10&gt;=3.35),"virginica",IF(AND(C10&lt;2.35,C10&lt;4.85,B10&lt;3.35),"setosa",IF(AND(F10&gt;=0.899,C10&gt;=2.35,C10&lt;4.85,B10&lt;3.35),"virginica",IF(AND(G10&gt;=8.268,B10&lt;2.75,C10&gt;=4.85,B10&lt;3.35),"virginica",IF(AND(D10&lt;1.55,B10&gt;=2.75,C10&gt;=4.85,B10&lt;3.35),"versicolor",IF(AND(D10&gt;=1.55,B10&gt;=2.75,C10&gt;=4.85,B10&lt;3.35),"virginica",IF(AND(G10&lt;6.537,F10&lt;0.899,C10&gt;=2.35,C10&lt;4.85,B10&lt;3.35),"virginica",IF(AND(G10&gt;=6.537,F10&lt;0.899,C10&gt;=2.35,C10&lt;4.85,B10&lt;3.35),"versicolor",IF(AND(G10&lt;6.878,G10&lt;8.268,B10&lt;2.75,C10&gt;=4.85,B10&lt;3.35),"virginica",IF(AND(G10&gt;=6.878,G10&lt;8.268,B10&lt;2.75,C10&gt;=4.85,B10&lt;3.35),"versicolor","shouldnthappen")))))))))))</f>
        <v>virginica</v>
      </c>
      <c r="M10" s="1" t="str">
        <f aca="false">IF(AND(C10&lt;2.6),"setosa",IF(AND(D10&gt;=1.75,C10&gt;=2.6),"virginica",IF(AND(G10&lt;6.094,D10&lt;1.75,C10&gt;=2.6),"virginica",IF(AND(D10&lt;1.35,G10&gt;=6.094,D10&lt;1.75,C10&gt;=2.6),"versicolor",IF(AND(C10&lt;5.05,D10&gt;=1.35,G10&gt;=6.094,D10&lt;1.75,C10&gt;=2.6),"versicolor",IF(AND(C10&gt;=5.05,D10&gt;=1.35,G10&gt;=6.094,D10&lt;1.75,C10&gt;=2.6),"virginica","shouldnthappen"))))))</f>
        <v>virginica</v>
      </c>
      <c r="N10" s="1" t="str">
        <f aca="false">IF(AND(A10&lt;6.6,B10&gt;=3.45),"setosa",IF(AND(A10&gt;=6.6,B10&gt;=3.45),"virginica",IF(AND(D10&lt;0.7,C10&lt;4.75,B10&lt;3.45),"setosa",IF(AND(D10&gt;=0.7,C10&lt;4.75,B10&lt;3.45),"versicolor",IF(AND(C10&gt;=5.15,C10&gt;=4.75,B10&lt;3.45),"virginica",IF(AND(D10&gt;=1.7,A10&lt;6.5,C10&lt;5.15,C10&gt;=4.75,B10&lt;3.45),"virginica",IF(AND(C10&lt;5.05,A10&gt;=6.5,C10&lt;5.15,C10&gt;=4.75,B10&lt;3.45),"versicolor",IF(AND(C10&gt;=5.05,A10&gt;=6.5,C10&lt;5.15,C10&gt;=4.75,B10&lt;3.45),"virginica",IF(AND(G10&lt;7.498,D10&lt;1.7,A10&lt;6.5,C10&lt;5.15,C10&gt;=4.75,B10&lt;3.45),"virginica",IF(AND(G10&gt;=7.498,D10&lt;1.7,A10&lt;6.5,C10&lt;5.15,C10&gt;=4.75,B10&lt;3.45),"versicolor","shouldnthappen"))))))))))</f>
        <v>virginica</v>
      </c>
      <c r="O10" s="1" t="str">
        <f aca="false">IF(AND(D10&lt;0.75),"setosa",IF(AND(C10&lt;4.75,C10&lt;4.85,D10&gt;=0.75),"versicolor",IF(AND(A10&gt;=6.05,C10&gt;=4.85,D10&gt;=0.75),"virginica",IF(AND(D10&lt;1.6,C10&gt;=4.75,C10&lt;4.85,D10&gt;=0.75),"versicolor",IF(AND(D10&gt;=1.6,C10&gt;=4.75,C10&lt;4.85,D10&gt;=0.75),"virginica",IF(AND(A10&lt;5.9,A10&lt;6.05,C10&gt;=4.85,D10&gt;=0.75),"virginica",IF(AND(A10&gt;=5.9,A10&lt;6.05,C10&gt;=4.85,D10&gt;=0.75),"versicolor","shouldnthappen")))))))</f>
        <v>versicolor</v>
      </c>
      <c r="P10" s="1" t="str">
        <f aca="false">IF(AND(D10&lt;0.75),"setosa",IF(AND(A10&lt;5.55,D10&gt;=0.75),"versicolor",IF(AND(D10&gt;=1.7,G10&lt;13.158,A10&gt;=5.55,D10&gt;=0.75),"virginica",IF(AND(B10&lt;2.45,D10&lt;1.7,G10&lt;13.158,A10&gt;=5.55,D10&gt;=0.75),"virginica",IF(AND(B10&gt;=2.45,D10&lt;1.7,G10&lt;13.158,A10&gt;=5.55,D10&gt;=0.75),"versicolor",IF(AND(B10&gt;=3.05,G10&lt;15.551,G10&gt;=13.158,A10&gt;=5.55,D10&gt;=0.75),"versicolor",IF(AND(B10&lt;2.9,G10&gt;=15.551,G10&gt;=13.158,A10&gt;=5.55,D10&gt;=0.75),"versicolor",IF(AND(B10&gt;=2.9,G10&gt;=15.551,G10&gt;=13.158,A10&gt;=5.55,D10&gt;=0.75),"virginica",IF(AND(D10&lt;1.3,G10&lt;14.221,B10&lt;3.05,G10&lt;15.551,G10&gt;=13.158,A10&gt;=5.55,D10&gt;=0.75),"versicolor",IF(AND(D10&gt;=1.3,G10&lt;14.221,B10&lt;3.05,G10&lt;15.551,G10&gt;=13.158,A10&gt;=5.55,D10&gt;=0.75),"virginica",IF(AND(C10&lt;4.9,G10&gt;=14.221,B10&lt;3.05,G10&lt;15.551,G10&gt;=13.158,A10&gt;=5.55,D10&gt;=0.75),"versicolor",IF(AND(C10&gt;=4.9,G10&gt;=14.221,B10&lt;3.05,G10&lt;15.551,G10&gt;=13.158,A10&gt;=5.55,D10&gt;=0.75),"virginica","shouldnthappen"))))))))))))</f>
        <v>virginica</v>
      </c>
      <c r="Q10" s="1" t="str">
        <f aca="false">IF(AND(C10&lt;2.6),"setosa",IF(AND(A10&gt;=4.95,C10&lt;4.75,C10&gt;=2.6),"versicolor",IF(AND(D10&gt;=1.75,C10&gt;=4.75,C10&gt;=2.6),"virginica",IF(AND(B10&lt;2.45,A10&lt;4.95,C10&lt;4.75,C10&gt;=2.6),"versicolor",IF(AND(B10&gt;=2.45,A10&lt;4.95,C10&lt;4.75,C10&gt;=2.6),"virginica",IF(AND(G10&lt;7.498,D10&lt;1.75,C10&gt;=4.75,C10&gt;=2.6),"virginica",IF(AND(F10&lt;0.417,G10&gt;=7.498,D10&lt;1.75,C10&gt;=4.75,C10&gt;=2.6),"versicolor",IF(AND(F10&lt;0.442,F10&gt;=0.417,G10&gt;=7.498,D10&lt;1.75,C10&gt;=4.75,C10&gt;=2.6),"virginica",IF(AND(F10&gt;=0.442,F10&gt;=0.417,G10&gt;=7.498,D10&lt;1.75,C10&gt;=4.75,C10&gt;=2.6),"versicolor","shouldnthappen")))))))))</f>
        <v>virginica</v>
      </c>
      <c r="R10" s="1" t="str">
        <f aca="false">IF(AND(D10&lt;0.75),"setosa",IF(AND(D10&lt;1.75,A10&gt;=6.25,D10&gt;=0.75),"versicolor",IF(AND(D10&gt;=1.75,A10&gt;=6.25,D10&gt;=0.75),"virginica",IF(AND(D10&lt;1.6,C10&lt;4.75,A10&lt;6.25,D10&gt;=0.75),"versicolor",IF(AND(D10&gt;=1.6,C10&lt;4.75,A10&lt;6.25,D10&gt;=0.75),"virginica",IF(AND(G10&lt;6.998,C10&gt;=4.75,A10&lt;6.25,D10&gt;=0.75),"virginica",IF(AND(A10&lt;6.05,G10&gt;=6.998,C10&gt;=4.75,A10&lt;6.25,D10&gt;=0.75),"versicolor",IF(AND(A10&gt;=6.05,G10&gt;=6.998,C10&gt;=4.75,A10&lt;6.25,D10&gt;=0.75),"virginica","shouldnthappen"))))))))</f>
        <v>virginica</v>
      </c>
      <c r="S10" s="1" t="str">
        <f aca="false">IF(AND(B10&gt;=3.05,A10&lt;5.45),"setosa",IF(AND(C10&lt;2.2,B10&lt;3.05,A10&lt;5.45),"setosa",IF(AND(C10&gt;=2.2,B10&lt;3.05,A10&lt;5.45),"versicolor",IF(AND(B10&lt;3.7,C10&lt;4.8,A10&gt;=5.45),"versicolor",IF(AND(B10&gt;=3.7,C10&lt;4.8,A10&gt;=5.45),"setosa",IF(AND(G10&lt;13.757,C10&lt;5.05,C10&gt;=4.8,A10&gt;=5.45),"virginica",IF(AND(G10&gt;=13.757,C10&lt;5.05,C10&gt;=4.8,A10&gt;=5.45),"versicolor",IF(AND(C10&gt;=5.15,C10&gt;=5.05,C10&gt;=4.8,A10&gt;=5.45),"virginica",IF(AND(A10&lt;5.95,C10&lt;5.15,C10&gt;=5.05,C10&gt;=4.8,A10&gt;=5.45),"virginica",IF(AND(D10&gt;=1.8,A10&gt;=5.95,C10&lt;5.15,C10&gt;=5.05,C10&gt;=4.8,A10&gt;=5.45),"virginica",IF(AND(B10&lt;2.75,D10&lt;1.8,A10&gt;=5.95,C10&lt;5.15,C10&gt;=5.05,C10&gt;=4.8,A10&gt;=5.45),"versicolor",IF(AND(B10&gt;=2.75,D10&lt;1.8,A10&gt;=5.95,C10&lt;5.15,C10&gt;=5.05,C10&gt;=4.8,A10&gt;=5.45),"virginica","shouldnthappen"))))))))))))</f>
        <v>virginica</v>
      </c>
      <c r="T10" s="1" t="str">
        <f aca="false">IF(AND(C10&lt;2.6),"setosa",IF(AND(D10&lt;1.65,C10&lt;4.75,C10&gt;=2.6),"versicolor",IF(AND(D10&gt;=1.65,C10&lt;4.75,C10&gt;=2.6),"virginica",IF(AND(G10&gt;=8.494,A10&lt;6.6,C10&gt;=4.75,C10&gt;=2.6),"virginica",IF(AND(C10&lt;5.2,A10&gt;=6.6,C10&gt;=4.75,C10&gt;=2.6),"versicolor",IF(AND(C10&gt;=5.2,A10&gt;=6.6,C10&gt;=4.75,C10&gt;=2.6),"virginica",IF(AND(A10&lt;5.95,G10&lt;8.494,A10&lt;6.6,C10&gt;=4.75,C10&gt;=2.6),"virginica",IF(AND(A10&gt;=5.95,G10&lt;8.494,A10&lt;6.6,C10&gt;=4.75,C10&gt;=2.6),"versicolor","shouldnthappen"))))))))</f>
        <v>versicolor</v>
      </c>
      <c r="U10" s="1" t="str">
        <f aca="false">IF(AND(C10&lt;3.65,B10&gt;=3.35),"setosa",IF(AND(C10&gt;=3.65,B10&gt;=3.35),"virginica",IF(AND(C10&lt;2.35,A10&lt;6.25,B10&lt;3.35),"setosa",IF(AND(C10&lt;4.85,A10&gt;=6.25,B10&lt;3.35),"versicolor",IF(AND(G10&gt;=15.426,C10&gt;=2.35,A10&lt;6.25,B10&lt;3.35),"virginica",IF(AND(D10&gt;=1.55,C10&gt;=4.85,A10&gt;=6.25,B10&lt;3.35),"virginica",IF(AND(D10&lt;1.8,G10&lt;15.426,C10&gt;=2.35,A10&lt;6.25,B10&lt;3.35),"versicolor",IF(AND(D10&gt;=1.8,G10&lt;15.426,C10&gt;=2.35,A10&lt;6.25,B10&lt;3.35),"virginica",IF(AND(B10&lt;2.95,D10&lt;1.55,C10&gt;=4.85,A10&gt;=6.25,B10&lt;3.35),"virginica",IF(AND(B10&gt;=2.95,D10&lt;1.55,C10&gt;=4.85,A10&gt;=6.25,B10&lt;3.35),"versicolor","shouldnthappen"))))))))))</f>
        <v>versicolor</v>
      </c>
      <c r="V10" s="1" t="str">
        <f aca="false">IF(AND(C10&lt;2.6),"setosa",IF(AND(C10&gt;=4.85,C10&gt;=2.6),"virginica",IF(AND(F10&gt;=0.9,C10&lt;4.85,C10&gt;=2.6),"virginica",IF(AND(G10&lt;5.656,F10&lt;0.9,C10&lt;4.85,C10&gt;=2.6),"virginica",IF(AND(G10&gt;=5.656,F10&lt;0.9,C10&lt;4.85,C10&gt;=2.6),"versicolor","shouldnthappen")))))</f>
        <v>virginica</v>
      </c>
      <c r="W10" s="1" t="str">
        <f aca="false">IF(AND(D10&gt;=1.75,G10&gt;=13.795),"virginica",IF(AND(D10&gt;=1.5,G10&gt;=12.335,G10&lt;13.795),"virginica",IF(AND(C10&lt;2.45,C10&lt;4.85,G10&lt;12.335,G10&lt;13.795),"setosa",IF(AND(C10&gt;=2.45,C10&lt;4.85,G10&lt;12.335,G10&lt;13.795),"versicolor",IF(AND(D10&gt;=1.7,C10&gt;=4.85,G10&lt;12.335,G10&lt;13.795),"virginica",IF(AND(B10&gt;=3.25,D10&lt;1.5,G10&gt;=12.335,G10&lt;13.795),"setosa",IF(AND(D10&lt;1,F10&lt;0.255,D10&lt;1.75,G10&gt;=13.795),"setosa",IF(AND(D10&gt;=1,F10&lt;0.255,D10&lt;1.75,G10&gt;=13.795),"versicolor",IF(AND(A10&lt;5.4,F10&gt;=0.255,D10&lt;1.75,G10&gt;=13.795),"setosa",IF(AND(A10&gt;=5.4,F10&gt;=0.255,D10&lt;1.75,G10&gt;=13.795),"versicolor",IF(AND(A10&lt;6.15,D10&lt;1.7,C10&gt;=4.85,G10&lt;12.335,G10&lt;13.795),"versicolor",IF(AND(A10&gt;=6.15,D10&lt;1.7,C10&gt;=4.85,G10&lt;12.335,G10&lt;13.795),"virginica",IF(AND(C10&lt;5,B10&lt;3.25,D10&lt;1.5,G10&gt;=12.335,G10&lt;13.795),"versicolor",IF(AND(C10&gt;=5,B10&lt;3.25,D10&lt;1.5,G10&gt;=12.335,G10&lt;13.795),"virginica","shouldnthappen"))))))))))))))</f>
        <v>versicolor</v>
      </c>
      <c r="X10" s="1" t="str">
        <f aca="false">IF(AND(C10&lt;2.5,A10&lt;5.55),"setosa",IF(AND(F10&lt;0.096,A10&gt;=5.55),"virginica",IF(AND(D10&lt;1.6,C10&gt;=2.5,A10&lt;5.55),"versicolor",IF(AND(D10&gt;=1.6,C10&gt;=2.5,A10&lt;5.55),"virginica",IF(AND(F10&gt;=0.156,C10&lt;4.75,F10&gt;=0.096,A10&gt;=5.55),"versicolor",IF(AND(D10&gt;=1.75,C10&gt;=4.75,F10&gt;=0.096,A10&gt;=5.55),"virginica",IF(AND(B10&lt;3.3,F10&lt;0.156,C10&lt;4.75,F10&gt;=0.096,A10&gt;=5.55),"versicolor",IF(AND(B10&gt;=3.3,F10&lt;0.156,C10&lt;4.75,F10&gt;=0.096,A10&gt;=5.55),"setosa",IF(AND(B10&lt;2.45,A10&lt;6.05,D10&lt;1.75,C10&gt;=4.75,F10&gt;=0.096,A10&gt;=5.55),"virginica",IF(AND(B10&gt;=2.45,A10&lt;6.05,D10&lt;1.75,C10&gt;=4.75,F10&gt;=0.096,A10&gt;=5.55),"versicolor",IF(AND(F10&lt;0.205,A10&gt;=6.05,D10&lt;1.75,C10&gt;=4.75,F10&gt;=0.096,A10&gt;=5.55),"versicolor",IF(AND(F10&gt;=0.205,A10&gt;=6.05,D10&lt;1.75,C10&gt;=4.75,F10&gt;=0.096,A10&gt;=5.55),"virginica","shouldnthappen"))))))))))))</f>
        <v>virginica</v>
      </c>
      <c r="Y10" s="1" t="str">
        <f aca="false">IF(AND(C10&lt;2.35,A10&lt;5.55),"setosa",IF(AND(C10&gt;=5.05,A10&gt;=5.55),"virginica",IF(AND(D10&lt;1.6,C10&gt;=2.35,A10&lt;5.55),"versicolor",IF(AND(D10&gt;=1.6,C10&gt;=2.35,A10&lt;5.55),"virginica",IF(AND(D10&gt;=1.75,C10&lt;5.05,A10&gt;=5.55),"virginica",IF(AND(B10&gt;=3.55,D10&lt;1.75,C10&lt;5.05,A10&gt;=5.55),"setosa",IF(AND(G10&lt;6.3,B10&lt;3.55,D10&lt;1.75,C10&lt;5.05,A10&gt;=5.55),"virginica",IF(AND(G10&gt;=6.3,B10&lt;3.55,D10&lt;1.75,C10&lt;5.05,A10&gt;=5.55),"versicolor","shouldnthappen"))))))))</f>
        <v>virginica</v>
      </c>
      <c r="Z10" s="1" t="str">
        <f aca="false">IF(AND(D10&lt;0.75),"setosa",IF(AND(B10&gt;=2.55,C10&lt;4.85,D10&gt;=0.75),"versicolor",IF(AND(D10&gt;=1.7,C10&gt;=4.85,D10&gt;=0.75),"virginica",IF(AND(D10&lt;1.6,B10&lt;2.55,C10&lt;4.85,D10&gt;=0.75),"versicolor",IF(AND(D10&gt;=1.6,B10&lt;2.55,C10&lt;4.85,D10&gt;=0.75),"virginica",IF(AND(B10&lt;2.65,D10&lt;1.7,C10&gt;=4.85,D10&gt;=0.75),"virginica",IF(AND(F10&lt;0.325,B10&gt;=2.65,D10&lt;1.7,C10&gt;=4.85,D10&gt;=0.75),"virginica",IF(AND(G10&lt;10.717,F10&gt;=0.325,B10&gt;=2.65,D10&lt;1.7,C10&gt;=4.85,D10&gt;=0.75),"versicolor",IF(AND(G10&gt;=10.717,F10&gt;=0.325,B10&gt;=2.65,D10&lt;1.7,C10&gt;=4.85,D10&gt;=0.75),"virginica","shouldnthappen")))))))))</f>
        <v>virginica</v>
      </c>
      <c r="AA10" s="1" t="str">
        <f aca="false">IF(AND(D10&lt;0.75),"setosa",IF(AND(D10&gt;=1.75,D10&gt;=0.75),"virginica",IF(AND(F10&gt;=0.455,D10&lt;1.75,D10&gt;=0.75),"versicolor",IF(AND(D10&lt;1.45,F10&lt;0.455,D10&lt;1.75,D10&gt;=0.75),"versicolor",IF(AND(F10&lt;0.247,D10&gt;=1.45,F10&lt;0.455,D10&lt;1.75,D10&gt;=0.75),"versicolor",IF(AND(F10&gt;=0.247,D10&gt;=1.45,F10&lt;0.455,D10&lt;1.75,D10&gt;=0.75),"virginica","shouldnthappen"))))))</f>
        <v>virginica</v>
      </c>
      <c r="AB10" s="1" t="str">
        <f aca="false">IF(AND(F10&gt;=0.221,B10&gt;=3.35),"setosa",IF(AND(A10&lt;5.3,F10&gt;=0.683,B10&lt;3.35),"setosa",IF(AND(A10&lt;6.45,F10&lt;0.221,B10&gt;=3.35),"setosa",IF(AND(A10&gt;=6.45,F10&lt;0.221,B10&gt;=3.35),"virginica",IF(AND(G10&lt;6.3,A10&lt;6.25,F10&lt;0.683,B10&lt;3.35),"virginica",IF(AND(G10&lt;13.795,A10&gt;=6.25,F10&lt;0.683,B10&lt;3.35),"virginica",IF(AND(D10&lt;1.65,A10&gt;=5.3,F10&gt;=0.683,B10&lt;3.35),"versicolor",IF(AND(D10&gt;=1.65,A10&gt;=5.3,F10&gt;=0.683,B10&lt;3.35),"virginica",IF(AND(D10&lt;0.6,G10&gt;=6.3,A10&lt;6.25,F10&lt;0.683,B10&lt;3.35),"setosa",IF(AND(D10&lt;1.7,G10&gt;=13.795,A10&gt;=6.25,F10&lt;0.683,B10&lt;3.35),"versicolor",IF(AND(D10&gt;=1.7,G10&gt;=13.795,A10&gt;=6.25,F10&lt;0.683,B10&lt;3.35),"virginica",IF(AND(C10&gt;=5.35,D10&gt;=0.6,G10&gt;=6.3,A10&lt;6.25,F10&lt;0.683,B10&lt;3.35),"virginica",IF(AND(D10&lt;1.75,C10&lt;5.35,D10&gt;=0.6,G10&gt;=6.3,A10&lt;6.25,F10&lt;0.683,B10&lt;3.35),"versicolor",IF(AND(D10&gt;=1.75,C10&lt;5.35,D10&gt;=0.6,G10&gt;=6.3,A10&lt;6.25,F10&lt;0.683,B10&lt;3.35),"virginica","shouldnthappen"))))))))))))))</f>
        <v>virginica</v>
      </c>
      <c r="AC10" s="1" t="str">
        <f aca="false">IF(AND(B10&gt;=3.3),"setosa",IF(AND(C10&lt;2.45,D10&lt;1.55,B10&lt;3.3),"setosa",IF(AND(F10&gt;=0.211,D10&gt;=1.55,B10&lt;3.3),"virginica",IF(AND(C10&lt;4.9,C10&gt;=2.45,D10&lt;1.55,B10&lt;3.3),"versicolor",IF(AND(C10&gt;=4.9,C10&gt;=2.45,D10&lt;1.55,B10&lt;3.3),"virginica",IF(AND(F10&lt;0.138,F10&lt;0.211,D10&gt;=1.55,B10&lt;3.3),"virginica",IF(AND(F10&gt;=0.138,F10&lt;0.211,D10&gt;=1.55,B10&lt;3.3),"versicolor","shouldnthappen")))))))</f>
        <v>virginica</v>
      </c>
      <c r="AD10" s="1" t="str">
        <f aca="false">IF(AND(D10&gt;=1.75),"virginica",IF(AND(D10&lt;0.75,D10&lt;1.75),"setosa",IF(AND(D10&lt;1.35,D10&gt;=0.75,D10&lt;1.75),"versicolor",IF(AND(B10&lt;2.6,C10&lt;4.85,D10&gt;=1.35,D10&gt;=0.75,D10&lt;1.75),"virginica",IF(AND(B10&gt;=2.6,C10&lt;4.85,D10&gt;=1.35,D10&gt;=0.75,D10&lt;1.75),"versicolor",IF(AND(A10&lt;6.4,C10&gt;=4.85,D10&gt;=1.35,D10&gt;=0.75,D10&lt;1.75),"virginica",IF(AND(A10&gt;=6.4,C10&gt;=4.85,D10&gt;=1.35,D10&gt;=0.75,D10&lt;1.75),"versicolor","shouldnthappen")))))))</f>
        <v>virginica</v>
      </c>
      <c r="AE10" s="1" t="str">
        <f aca="false">IF(AND(C10&lt;2.45),"setosa",IF(AND(F10&lt;0.07,C10&gt;=2.45),"virginica",IF(AND(A10&gt;=5,C10&lt;4.75,F10&gt;=0.07,C10&gt;=2.45),"versicolor",IF(AND(F10&lt;0.182,C10&gt;=4.75,F10&gt;=0.07,C10&gt;=2.45),"versicolor",IF(AND(B10&lt;2.45,A10&lt;5,C10&lt;4.75,F10&gt;=0.07,C10&gt;=2.45),"versicolor",IF(AND(B10&gt;=2.45,A10&lt;5,C10&lt;4.75,F10&gt;=0.07,C10&gt;=2.45),"virginica",IF(AND(F10&gt;=0.468,F10&gt;=0.182,C10&gt;=4.75,F10&gt;=0.07,C10&gt;=2.45),"virginica",IF(AND(A10&gt;=6.85,F10&lt;0.468,F10&gt;=0.182,C10&gt;=4.75,F10&gt;=0.07,C10&gt;=2.45),"virginica",IF(AND(B10&lt;2.6,A10&lt;6.85,F10&lt;0.468,F10&gt;=0.182,C10&gt;=4.75,F10&gt;=0.07,C10&gt;=2.45),"virginica",IF(AND(B10&gt;=2.6,A10&lt;6.85,F10&lt;0.468,F10&gt;=0.182,C10&gt;=4.75,F10&gt;=0.07,C10&gt;=2.45),"versicolor","shouldnthappen"))))))))))</f>
        <v>virginica</v>
      </c>
      <c r="AF10" s="1" t="str">
        <f aca="false">IF(AND(D10&lt;0.75,A10&lt;5.45),"setosa",IF(AND(D10&gt;=1.75,A10&gt;=5.45),"virginica",IF(AND(G10&lt;6.094,D10&gt;=0.75,A10&lt;5.45),"virginica",IF(AND(G10&gt;=6.094,D10&gt;=0.75,A10&lt;5.45),"versicolor",IF(AND(C10&lt;2.75,D10&lt;1.75,A10&gt;=5.45),"setosa",IF(AND(D10&lt;1.45,C10&gt;=2.75,D10&lt;1.75,A10&gt;=5.45),"versicolor",IF(AND(B10&lt;2.75,D10&gt;=1.45,C10&gt;=2.75,D10&lt;1.75,A10&gt;=5.45),"versicolor",IF(AND(C10&lt;5.05,B10&gt;=2.75,D10&gt;=1.45,C10&gt;=2.75,D10&lt;1.75,A10&gt;=5.45),"versicolor",IF(AND(C10&gt;=5.05,B10&gt;=2.75,D10&gt;=1.45,C10&gt;=2.75,D10&lt;1.75,A10&gt;=5.45),"virginica","shouldnthappen")))))))))</f>
        <v>versicolor</v>
      </c>
      <c r="AG10" s="1" t="str">
        <f aca="false">IF(AND(D10&lt;0.65,G10&lt;8.868,A10&lt;5.3),"setosa",IF(AND(C10&lt;2.6,G10&gt;=8.868,A10&lt;5.3),"setosa",IF(AND(C10&gt;=2.6,G10&gt;=8.868,A10&lt;5.3),"versicolor",IF(AND(C10&gt;=4.95,D10&lt;1.55,A10&gt;=5.3),"virginica",IF(AND(G10&lt;13.795,D10&gt;=1.55,A10&gt;=5.3),"virginica",IF(AND(C10&lt;3.75,D10&gt;=0.65,G10&lt;8.868,A10&lt;5.3),"versicolor",IF(AND(C10&gt;=3.75,D10&gt;=0.65,G10&lt;8.868,A10&lt;5.3),"virginica",IF(AND(C10&lt;2.6,C10&lt;4.95,D10&lt;1.55,A10&gt;=5.3),"setosa",IF(AND(C10&gt;=2.6,C10&lt;4.95,D10&lt;1.55,A10&gt;=5.3),"versicolor",IF(AND(C10&lt;4.75,G10&gt;=13.795,D10&gt;=1.55,A10&gt;=5.3),"versicolor",IF(AND(C10&gt;=4.75,G10&gt;=13.795,D10&gt;=1.55,A10&gt;=5.3),"virginica","shouldnthappen")))))))))))</f>
        <v>virginica</v>
      </c>
      <c r="AH10" s="1" t="str">
        <f aca="false">IF(AND(D10&lt;0.75),"setosa",IF(AND(C10&lt;4.75,D10&gt;=0.75),"versicolor",IF(AND(G10&lt;13.757,C10&gt;=4.75,D10&gt;=0.75),"virginica",IF(AND(B10&lt;3.05,G10&gt;=13.757,C10&gt;=4.75,D10&gt;=0.75),"virginica",IF(AND(A10&lt;6.65,B10&gt;=3.05,G10&gt;=13.757,C10&gt;=4.75,D10&gt;=0.75),"virginica",IF(AND(A10&gt;=6.65,B10&gt;=3.05,G10&gt;=13.757,C10&gt;=4.75,D10&gt;=0.75),"versicolor","shouldnthappen"))))))</f>
        <v>virginica</v>
      </c>
      <c r="AI10" s="1" t="str">
        <f aca="false">IF(AND(D10&lt;0.7),"setosa",IF(AND(C10&lt;4.75,D10&gt;=0.7),"versicolor",IF(AND(A10&lt;6.6,F10&lt;0.482,C10&gt;=4.75,D10&gt;=0.7),"virginica",IF(AND(C10&gt;=4.95,F10&gt;=0.482,C10&gt;=4.75,D10&gt;=0.7),"virginica",IF(AND(D10&lt;1.9,A10&gt;=6.6,F10&lt;0.482,C10&gt;=4.75,D10&gt;=0.7),"versicolor",IF(AND(D10&gt;=1.9,A10&gt;=6.6,F10&lt;0.482,C10&gt;=4.75,D10&gt;=0.7),"virginica",IF(AND(F10&gt;=0.766,C10&lt;4.95,F10&gt;=0.482,C10&gt;=4.75,D10&gt;=0.7),"virginica",IF(AND(B10&lt;2.95,F10&lt;0.766,C10&lt;4.95,F10&gt;=0.482,C10&gt;=4.75,D10&gt;=0.7),"virginica",IF(AND(B10&gt;=2.95,F10&lt;0.766,C10&lt;4.95,F10&gt;=0.482,C10&gt;=4.75,D10&gt;=0.7),"versicolor","shouldnthappen")))))))))</f>
        <v>virginica</v>
      </c>
      <c r="AJ10" s="1" t="str">
        <f aca="false">IF(AND(C10&lt;2.45,C10&lt;4.75),"setosa",IF(AND(D10&gt;=1.65,C10&gt;=4.75),"virginica",IF(AND(A10&lt;4.95,C10&gt;=2.45,C10&lt;4.75),"virginica",IF(AND(A10&gt;=4.95,C10&gt;=2.45,C10&lt;4.75),"versicolor",IF(AND(B10&lt;2.95,D10&lt;1.65,C10&gt;=4.75),"virginica",IF(AND(B10&gt;=2.95,D10&lt;1.65,C10&gt;=4.75),"versicolor","shouldnthappen"))))))</f>
        <v>virginica</v>
      </c>
      <c r="AK10" s="1" t="str">
        <f aca="false">IF(AND(D10&lt;0.75,A10&lt;5.45),"setosa",IF(AND(B10&lt;2.45,D10&gt;=0.75,A10&lt;5.45),"versicolor",IF(AND(A10&gt;=5.55,C10&lt;4.75,A10&gt;=5.45),"versicolor",IF(AND(C10&gt;=5.15,C10&gt;=4.75,A10&gt;=5.45),"virginica",IF(AND(G10&lt;6.094,B10&gt;=2.45,D10&gt;=0.75,A10&lt;5.45),"virginica",IF(AND(G10&gt;=6.094,B10&gt;=2.45,D10&gt;=0.75,A10&lt;5.45),"versicolor",IF(AND(D10&lt;0.6,A10&lt;5.55,C10&lt;4.75,A10&gt;=5.45),"setosa",IF(AND(D10&gt;=0.6,A10&lt;5.55,C10&lt;4.75,A10&gt;=5.45),"versicolor",IF(AND(C10&lt;4.95,C10&lt;5.15,C10&gt;=4.75,A10&gt;=5.45),"virginica",IF(AND(G10&lt;12.627,C10&lt;5.05,C10&gt;=4.95,C10&lt;5.15,C10&gt;=4.75,A10&gt;=5.45),"virginica",IF(AND(G10&gt;=12.627,C10&lt;5.05,C10&gt;=4.95,C10&lt;5.15,C10&gt;=4.75,A10&gt;=5.45),"versicolor",IF(AND(D10&lt;1.7,C10&gt;=5.05,C10&gt;=4.95,C10&lt;5.15,C10&gt;=4.75,A10&gt;=5.45),"versicolor",IF(AND(D10&gt;=1.7,C10&gt;=5.05,C10&gt;=4.95,C10&lt;5.15,C10&gt;=4.75,A10&gt;=5.45),"virginica","shouldnthappen")))))))))))))</f>
        <v>virginica</v>
      </c>
      <c r="AL10" s="1" t="str">
        <f aca="false">IF(AND(B10&lt;2.45,B10&lt;3.15),"versicolor",IF(AND(D10&lt;0.95,G10&lt;15.141,B10&gt;=3.15),"setosa",IF(AND(G10&lt;15.429,G10&gt;=15.141,B10&gt;=3.15),"versicolor",IF(AND(G10&gt;=15.429,G10&gt;=15.141,B10&gt;=3.15),"virginica",IF(AND(C10&lt;2.3,C10&lt;4.75,B10&gt;=2.45,B10&lt;3.15),"setosa",IF(AND(G10&gt;=16.072,C10&gt;=4.75,B10&gt;=2.45,B10&lt;3.15),"versicolor",IF(AND(G10&lt;11.833,D10&gt;=0.95,G10&lt;15.141,B10&gt;=3.15),"virginica",IF(AND(A10&lt;5,C10&gt;=2.3,C10&lt;4.75,B10&gt;=2.45,B10&lt;3.15),"virginica",IF(AND(A10&gt;=5,C10&gt;=2.3,C10&lt;4.75,B10&gt;=2.45,B10&lt;3.15),"versicolor",IF(AND(G10&lt;14.342,G10&gt;=11.833,D10&gt;=0.95,G10&lt;15.141,B10&gt;=3.15),"versicolor",IF(AND(G10&gt;=14.342,G10&gt;=11.833,D10&gt;=0.95,G10&lt;15.141,B10&gt;=3.15),"virginica",IF(AND(G10&lt;13.757,F10&gt;=0.741,G10&lt;16.072,C10&gt;=4.75,B10&gt;=2.45,B10&lt;3.15),"virginica",IF(AND(F10&gt;=0.546,A10&lt;6.15,F10&lt;0.741,G10&lt;16.072,C10&gt;=4.75,B10&gt;=2.45,B10&lt;3.15),"virginica",IF(AND(D10&gt;=1.75,A10&gt;=6.15,F10&lt;0.741,G10&lt;16.072,C10&gt;=4.75,B10&gt;=2.45,B10&lt;3.15),"virginica",IF(AND(C10&lt;4.85,G10&gt;=13.757,F10&gt;=0.741,G10&lt;16.072,C10&gt;=4.75,B10&gt;=2.45,B10&lt;3.15),"virginica",IF(AND(C10&gt;=4.85,G10&gt;=13.757,F10&gt;=0.741,G10&lt;16.072,C10&gt;=4.75,B10&gt;=2.45,B10&lt;3.15),"versicolor",IF(AND(F10&lt;0.331,F10&lt;0.546,A10&lt;6.15,F10&lt;0.741,G10&lt;16.072,C10&gt;=4.75,B10&gt;=2.45,B10&lt;3.15),"virginica",IF(AND(F10&gt;=0.331,F10&lt;0.546,A10&lt;6.15,F10&lt;0.741,G10&lt;16.072,C10&gt;=4.75,B10&gt;=2.45,B10&lt;3.15),"versicolor",IF(AND(G10&lt;10.661,D10&lt;1.75,A10&gt;=6.15,F10&lt;0.741,G10&lt;16.072,C10&gt;=4.75,B10&gt;=2.45,B10&lt;3.15),"virginica",IF(AND(G10&gt;=10.661,D10&lt;1.75,A10&gt;=6.15,F10&lt;0.741,G10&lt;16.072,C10&gt;=4.75,B10&gt;=2.45,B10&lt;3.15),"versicolor","shouldnthappen"))))))))))))))))))))</f>
        <v>versicolor</v>
      </c>
      <c r="AM10" s="1" t="str">
        <f aca="false">IF(AND(D10&lt;1.35,F10&gt;=0.917),"setosa",IF(AND(D10&gt;=1.35,F10&gt;=0.917),"virginica",IF(AND(D10&lt;0.75,D10&lt;1.55,F10&lt;0.917),"setosa",IF(AND(C10&gt;=4.8,D10&gt;=1.55,F10&lt;0.917),"virginica",IF(AND(A10&lt;5.95,D10&gt;=0.75,D10&lt;1.55,F10&lt;0.917),"versicolor",IF(AND(F10&lt;0.473,C10&lt;4.8,D10&gt;=1.55,F10&lt;0.917),"virginica",IF(AND(F10&gt;=0.473,C10&lt;4.8,D10&gt;=1.55,F10&lt;0.917),"versicolor",IF(AND(C10&lt;4.95,A10&gt;=5.95,D10&gt;=0.75,D10&lt;1.55,F10&lt;0.917),"versicolor",IF(AND(C10&gt;=4.95,A10&gt;=5.95,D10&gt;=0.75,D10&lt;1.55,F10&lt;0.917),"virginica","shouldnthappen")))))))))</f>
        <v>virginica</v>
      </c>
      <c r="AN10" s="1" t="str">
        <f aca="false">IF(AND(D10&lt;0.75,A10&lt;5.45),"setosa",IF(AND(D10&lt;1.55,D10&gt;=0.75,A10&lt;5.45),"versicolor",IF(AND(D10&gt;=1.55,D10&gt;=0.75,A10&lt;5.45),"virginica",IF(AND(A10&gt;=5.75,C10&lt;4.75,A10&gt;=5.45),"versicolor",IF(AND(F10&lt;0.361,C10&gt;=4.75,A10&gt;=5.45),"virginica",IF(AND(C10&lt;2.6,A10&lt;5.75,C10&lt;4.75,A10&gt;=5.45),"setosa",IF(AND(C10&gt;=2.6,A10&lt;5.75,C10&lt;4.75,A10&gt;=5.45),"versicolor",IF(AND(D10&gt;=1.7,F10&gt;=0.361,C10&gt;=4.75,A10&gt;=5.45),"virginica",IF(AND(B10&lt;2.65,D10&lt;1.7,F10&gt;=0.361,C10&gt;=4.75,A10&gt;=5.45),"virginica",IF(AND(A10&lt;7.05,B10&gt;=2.65,D10&lt;1.7,F10&gt;=0.361,C10&gt;=4.75,A10&gt;=5.45),"versicolor",IF(AND(A10&gt;=7.05,B10&gt;=2.65,D10&lt;1.7,F10&gt;=0.361,C10&gt;=4.75,A10&gt;=5.45),"virginica","shouldnthappen")))))))))))</f>
        <v>virginica</v>
      </c>
      <c r="AO10" s="1" t="str">
        <f aca="false">IF(AND(D10&lt;0.7),"setosa",IF(AND(A10&lt;4.95,C10&lt;4.85,D10&gt;=0.7),"virginica",IF(AND(A10&gt;=4.95,C10&lt;4.85,D10&gt;=0.7),"versicolor",IF(AND(D10&gt;=1.7,C10&gt;=4.85,D10&gt;=0.7),"virginica",IF(AND(F10&lt;0.325,D10&lt;1.7,C10&gt;=4.85,D10&gt;=0.7),"virginica",IF(AND(D10&lt;1.55,F10&gt;=0.325,D10&lt;1.7,C10&gt;=4.85,D10&gt;=0.7),"virginica",IF(AND(D10&gt;=1.55,F10&gt;=0.325,D10&lt;1.7,C10&gt;=4.85,D10&gt;=0.7),"versicolor","shouldnthappen")))))))</f>
        <v>virginica</v>
      </c>
      <c r="AP10" s="1" t="str">
        <f aca="false">IF(AND(D10&lt;0.75),"setosa",IF(AND(C10&lt;4.85,D10&gt;=0.75),"versicolor",IF(AND(G10&gt;=8.277,C10&gt;=4.85,D10&gt;=0.75),"virginica",IF(AND(F10&gt;=0.633,G10&lt;8.277,C10&gt;=4.85,D10&gt;=0.75),"virginica",IF(AND(G10&lt;7.61,F10&lt;0.633,G10&lt;8.277,C10&gt;=4.85,D10&gt;=0.75),"virginica",IF(AND(G10&gt;=7.61,F10&lt;0.633,G10&lt;8.277,C10&gt;=4.85,D10&gt;=0.75),"versicolor","shouldnthappen"))))))</f>
        <v>virginica</v>
      </c>
      <c r="AQ10" s="1" t="str">
        <f aca="false">IF(AND(C10&lt;2.65,A10&gt;=5.45,C10&lt;4.75),"setosa",IF(AND(C10&gt;=2.65,A10&gt;=5.45,C10&lt;4.75),"versicolor",IF(AND(B10&lt;2.9,C10&lt;4.85,C10&gt;=4.75),"versicolor",IF(AND(B10&gt;=2.9,C10&lt;4.85,C10&gt;=4.75),"virginica",IF(AND(D10&lt;1.7,C10&gt;=4.85,C10&gt;=4.75),"versicolor",IF(AND(D10&gt;=1.7,C10&gt;=4.85,C10&gt;=4.75),"virginica",IF(AND(C10&lt;2.45,G10&lt;14.126,A10&lt;5.45,C10&lt;4.75),"setosa",IF(AND(C10&gt;=2.45,G10&lt;14.126,A10&lt;5.45,C10&lt;4.75),"versicolor",IF(AND(C10&lt;2.4,G10&gt;=14.126,A10&lt;5.45,C10&lt;4.75),"setosa",IF(AND(C10&gt;=2.4,G10&gt;=14.126,A10&lt;5.45,C10&lt;4.75),"versicolor","shouldnthappen"))))))))))</f>
        <v>versicolor</v>
      </c>
      <c r="AR10" s="1" t="str">
        <f aca="false">IF(AND(C10&lt;2.45,C10&lt;4.85),"setosa",IF(AND(C10&gt;=5.15,C10&gt;=4.85),"virginica",IF(AND(A10&gt;=4.95,C10&gt;=2.45,C10&lt;4.85),"versicolor",IF(AND(D10&lt;1.35,A10&lt;4.95,C10&gt;=2.45,C10&lt;4.85),"versicolor",IF(AND(D10&gt;=1.35,A10&lt;4.95,C10&gt;=2.45,C10&lt;4.85),"virginica",IF(AND(F10&lt;0.35,G10&lt;12.751,C10&lt;5.15,C10&gt;=4.85),"virginica",IF(AND(A10&lt;6.5,G10&gt;=12.751,C10&lt;5.15,C10&gt;=4.85),"virginica",IF(AND(A10&gt;=6.5,G10&gt;=12.751,C10&lt;5.15,C10&gt;=4.85),"versicolor",IF(AND(B10&gt;=2.75,F10&gt;=0.35,G10&lt;12.751,C10&lt;5.15,C10&gt;=4.85),"virginica",IF(AND(C10&lt;5.05,B10&lt;2.75,F10&gt;=0.35,G10&lt;12.751,C10&lt;5.15,C10&gt;=4.85),"virginica",IF(AND(C10&gt;=5.05,B10&lt;2.75,F10&gt;=0.35,G10&lt;12.751,C10&lt;5.15,C10&gt;=4.85),"versicolor","shouldnthappen")))))))))))</f>
        <v>virginica</v>
      </c>
      <c r="AS10" s="1" t="str">
        <f aca="false">IF(AND(F10&gt;=0.9,B10&lt;3.05),"virginica",IF(AND(A10&lt;5.9,B10&gt;=3.05),"setosa",IF(AND(D10&lt;1.65,A10&gt;=5.9,B10&gt;=3.05),"versicolor",IF(AND(D10&gt;=1.65,A10&gt;=5.9,B10&gt;=3.05),"virginica",IF(AND(D10&gt;=1.75,C10&gt;=4.85,F10&lt;0.9,B10&lt;3.05),"virginica",IF(AND(C10&lt;2.2,B10&lt;2.95,C10&lt;4.85,F10&lt;0.9,B10&lt;3.05),"setosa",IF(AND(C10&gt;=2.2,B10&lt;2.95,C10&lt;4.85,F10&lt;0.9,B10&lt;3.05),"versicolor",IF(AND(C10&lt;2.8,B10&gt;=2.95,C10&lt;4.85,F10&lt;0.9,B10&lt;3.05),"setosa",IF(AND(C10&gt;=2.8,B10&gt;=2.95,C10&lt;4.85,F10&lt;0.9,B10&lt;3.05),"versicolor",IF(AND(G10&lt;13.879,D10&lt;1.75,C10&gt;=4.85,F10&lt;0.9,B10&lt;3.05),"virginica",IF(AND(G10&gt;=13.879,D10&lt;1.75,C10&gt;=4.85,F10&lt;0.9,B10&lt;3.05),"versicolor","shouldnthappen")))))))))))</f>
        <v>virginica</v>
      </c>
      <c r="AT10" s="1" t="str">
        <f aca="false">IF(AND(D10&lt;0.75),"setosa",IF(AND(D10&gt;=1.75,D10&gt;=0.75),"virginica",IF(AND(D10&lt;1.45,G10&lt;7.37,D10&lt;1.75,D10&gt;=0.75),"versicolor",IF(AND(D10&gt;=1.45,G10&lt;7.37,D10&lt;1.75,D10&gt;=0.75),"virginica",IF(AND(C10&lt;5.45,G10&gt;=7.37,D10&lt;1.75,D10&gt;=0.75),"versicolor",IF(AND(C10&gt;=5.45,G10&gt;=7.37,D10&lt;1.75,D10&gt;=0.75),"virginica","shouldnthappen"))))))</f>
        <v>virginica</v>
      </c>
      <c r="AU10" s="1" t="str">
        <f aca="false">IF(AND(D10&lt;0.7),"setosa",IF(AND(D10&gt;=1.7,A10&gt;=6.15,D10&gt;=0.7),"virginica",IF(AND(B10&gt;=2.55,C10&lt;4.75,A10&lt;6.15,D10&gt;=0.7),"versicolor",IF(AND(D10&gt;=1.7,C10&gt;=4.75,A10&lt;6.15,D10&gt;=0.7),"virginica",IF(AND(C10&lt;5.25,D10&lt;1.7,A10&gt;=6.15,D10&gt;=0.7),"versicolor",IF(AND(C10&gt;=5.25,D10&lt;1.7,A10&gt;=6.15,D10&gt;=0.7),"virginica",IF(AND(C10&lt;4.25,B10&lt;2.55,C10&lt;4.75,A10&lt;6.15,D10&gt;=0.7),"versicolor",IF(AND(C10&gt;=4.25,B10&lt;2.55,C10&lt;4.75,A10&lt;6.15,D10&gt;=0.7),"virginica",IF(AND(B10&lt;2.65,D10&lt;1.7,C10&gt;=4.75,A10&lt;6.15,D10&gt;=0.7),"virginica",IF(AND(B10&gt;=2.65,D10&lt;1.7,C10&gt;=4.75,A10&lt;6.15,D10&gt;=0.7),"versicolor","shouldnthappen"))))))))))</f>
        <v>virginica</v>
      </c>
      <c r="AV10" s="1" t="str">
        <f aca="false">IF(AND(D10&lt;0.75),"setosa",IF(AND(F10&gt;=0.899,D10&gt;=0.75),"virginica",IF(AND(D10&lt;1.65,A10&lt;6.05,F10&lt;0.899,D10&gt;=0.75),"versicolor",IF(AND(D10&gt;=1.65,A10&lt;6.05,F10&lt;0.899,D10&gt;=0.75),"virginica",IF(AND(C10&gt;=5.05,A10&gt;=6.05,F10&lt;0.899,D10&gt;=0.75),"virginica",IF(AND(G10&gt;=13.757,C10&lt;5.05,A10&gt;=6.05,F10&lt;0.899,D10&gt;=0.75),"versicolor",IF(AND(D10&lt;1.6,G10&lt;13.757,C10&lt;5.05,A10&gt;=6.05,F10&lt;0.899,D10&gt;=0.75),"versicolor",IF(AND(D10&gt;=1.6,G10&lt;13.757,C10&lt;5.05,A10&gt;=6.05,F10&lt;0.899,D10&gt;=0.75),"virginica","shouldnthappen"))))))))</f>
        <v>versicolor</v>
      </c>
      <c r="AW10" s="1" t="str">
        <f aca="false">IF(AND(F10&lt;0.117,A10&gt;=5.55),"virginica",IF(AND(A10&gt;=5.2,G10&lt;6.086,A10&lt;5.55),"versicolor",IF(AND(D10&lt;0.7,G10&gt;=6.086,A10&lt;5.55),"setosa",IF(AND(D10&gt;=0.7,G10&gt;=6.086,A10&lt;5.55),"versicolor",IF(AND(A10&lt;4.75,A10&lt;5.2,G10&lt;6.086,A10&lt;5.55),"setosa",IF(AND(A10&gt;=4.75,A10&lt;5.2,G10&lt;6.086,A10&lt;5.55),"virginica",IF(AND(D10&gt;=1.65,C10&lt;4.95,F10&gt;=0.117,A10&gt;=5.55),"virginica",IF(AND(D10&gt;=1.75,C10&gt;=4.95,F10&gt;=0.117,A10&gt;=5.55),"virginica",IF(AND(C10&lt;2.6,D10&lt;1.65,C10&lt;4.95,F10&gt;=0.117,A10&gt;=5.55),"setosa",IF(AND(C10&gt;=2.6,D10&lt;1.65,C10&lt;4.95,F10&gt;=0.117,A10&gt;=5.55),"versicolor",IF(AND(D10&lt;1.55,D10&lt;1.75,C10&gt;=4.95,F10&gt;=0.117,A10&gt;=5.55),"virginica",IF(AND(A10&lt;6.95,D10&gt;=1.55,D10&lt;1.75,C10&gt;=4.95,F10&gt;=0.117,A10&gt;=5.55),"versicolor",IF(AND(A10&gt;=6.95,D10&gt;=1.55,D10&lt;1.75,C10&gt;=4.95,F10&gt;=0.117,A10&gt;=5.55),"virginica","shouldnthappen")))))))))))))</f>
        <v>virginica</v>
      </c>
      <c r="AX10" s="1" t="str">
        <f aca="false">IF(AND(D10&lt;0.75),"setosa",IF(AND(F10&lt;0.138,D10&gt;=0.75),"virginica",IF(AND(C10&lt;4.45,A10&lt;6.15,F10&gt;=0.138,D10&gt;=0.75),"versicolor",IF(AND(C10&gt;=5.05,A10&gt;=6.15,F10&gt;=0.138,D10&gt;=0.75),"virginica",IF(AND(B10&lt;2.65,C10&gt;=4.45,A10&lt;6.15,F10&gt;=0.138,D10&gt;=0.75),"virginica",IF(AND(A10&gt;=6.35,C10&lt;5.05,A10&gt;=6.15,F10&gt;=0.138,D10&gt;=0.75),"versicolor",IF(AND(A10&lt;5.65,B10&gt;=2.65,C10&gt;=4.45,A10&lt;6.15,F10&gt;=0.138,D10&gt;=0.75),"virginica",IF(AND(D10&lt;1.75,A10&lt;6.35,C10&lt;5.05,A10&gt;=6.15,F10&gt;=0.138,D10&gt;=0.75),"versicolor",IF(AND(D10&gt;=1.75,A10&lt;6.35,C10&lt;5.05,A10&gt;=6.15,F10&gt;=0.138,D10&gt;=0.75),"virginica",IF(AND(D10&lt;1.7,A10&gt;=5.65,B10&gt;=2.65,C10&gt;=4.45,A10&lt;6.15,F10&gt;=0.138,D10&gt;=0.75),"versicolor",IF(AND(D10&gt;=1.7,A10&gt;=5.65,B10&gt;=2.65,C10&gt;=4.45,A10&lt;6.15,F10&gt;=0.138,D10&gt;=0.75),"virginica","shouldnthappen")))))))))))</f>
        <v>virginica</v>
      </c>
      <c r="AY10" s="1" t="str">
        <f aca="false">IF(AND(D10&lt;0.75,A10&lt;5.55),"setosa",IF(AND(A10&lt;4.95,D10&gt;=0.75,A10&lt;5.55),"virginica",IF(AND(A10&gt;=4.95,D10&gt;=0.75,A10&lt;5.55),"versicolor",IF(AND(C10&lt;2.6,C10&lt;4.85,A10&gt;=5.55),"setosa",IF(AND(C10&gt;=2.6,C10&lt;4.85,A10&gt;=5.55),"versicolor",IF(AND(D10&gt;=1.75,C10&gt;=4.85,A10&gt;=5.55),"virginica",IF(AND(F10&lt;0.405,D10&lt;1.75,C10&gt;=4.85,A10&gt;=5.55),"versicolor",IF(AND(B10&lt;3.05,F10&gt;=0.405,D10&lt;1.75,C10&gt;=4.85,A10&gt;=5.55),"virginica",IF(AND(B10&gt;=3.05,F10&gt;=0.405,D10&lt;1.75,C10&gt;=4.85,A10&gt;=5.55),"versicolor","shouldnthappen")))))))))</f>
        <v>virginica</v>
      </c>
      <c r="AZ10" s="1" t="str">
        <f aca="false">IF(AND(D10&lt;0.75),"setosa",IF(AND(F10&lt;0.9,C10&lt;4.95,D10&gt;=0.75),"versicolor",IF(AND(F10&gt;=0.9,C10&lt;4.95,D10&gt;=0.75),"virginica",IF(AND(D10&gt;=1.7,C10&gt;=4.95,D10&gt;=0.75),"virginica",IF(AND(F10&lt;0.405,D10&lt;1.7,C10&gt;=4.95,D10&gt;=0.75),"versicolor",IF(AND(F10&gt;=0.405,D10&lt;1.7,C10&gt;=4.95,D10&gt;=0.75),"virginica","shouldnthappen"))))))</f>
        <v>virginica</v>
      </c>
      <c r="BA10" s="1" t="str">
        <f aca="false">IF(AND(D10&lt;0.75),"setosa",IF(AND(D10&gt;=1.7,C10&gt;=5.05,D10&gt;=0.75),"virginica",IF(AND(D10&lt;1.45,D10&lt;1.6,C10&lt;5.05,D10&gt;=0.75),"versicolor",IF(AND(A10&lt;5.8,D10&gt;=1.6,C10&lt;5.05,D10&gt;=0.75),"virginica",IF(AND(A10&gt;=5.8,D10&gt;=1.6,C10&lt;5.05,D10&gt;=0.75),"versicolor",IF(AND(F10&lt;0.417,D10&lt;1.7,C10&gt;=5.05,D10&gt;=0.75),"versicolor",IF(AND(F10&gt;=0.417,D10&lt;1.7,C10&gt;=5.05,D10&gt;=0.75),"virginica",IF(AND(A10&lt;5.95,D10&gt;=1.45,D10&lt;1.6,C10&lt;5.05,D10&gt;=0.75),"versicolor",IF(AND(G10&lt;10.618,A10&gt;=5.95,D10&gt;=1.45,D10&lt;1.6,C10&lt;5.05,D10&gt;=0.75),"virginica",IF(AND(G10&gt;=10.618,A10&gt;=5.95,D10&gt;=1.45,D10&lt;1.6,C10&lt;5.05,D10&gt;=0.75),"versicolor","shouldnthappen"))))))))))</f>
        <v>virginica</v>
      </c>
      <c r="BB10" s="1" t="str">
        <f aca="false">IF(AND(C10&lt;2.6),"setosa",IF(AND(D10&gt;=1.75,C10&gt;=2.6),"virginica",IF(AND(C10&gt;=5.45,D10&lt;1.75,C10&gt;=2.6),"virginica",IF(AND(F10&gt;=0.259,C10&lt;5.45,D10&lt;1.75,C10&gt;=2.6),"versicolor",IF(AND(C10&lt;5.05,F10&lt;0.259,C10&lt;5.45,D10&lt;1.75,C10&gt;=2.6),"versicolor",IF(AND(C10&gt;=5.05,F10&lt;0.259,C10&lt;5.45,D10&lt;1.75,C10&gt;=2.6),"virginica","shouldnthappen"))))))</f>
        <v>versicolor</v>
      </c>
      <c r="BC10" s="1" t="str">
        <f aca="false">IF(AND(A10&lt;4.95,B10&lt;2.7,A10&lt;5.55),"virginica",IF(AND(A10&gt;=4.95,B10&lt;2.7,A10&lt;5.55),"versicolor",IF(AND(C10&lt;3.2,B10&gt;=2.7,A10&lt;5.55),"setosa",IF(AND(C10&gt;=3.2,B10&gt;=2.7,A10&lt;5.55),"versicolor",IF(AND(F10&gt;=0.85,A10&lt;6.15,A10&gt;=5.55),"virginica",IF(AND(D10&lt;1.45,A10&gt;=6.15,A10&gt;=5.55),"versicolor",IF(AND(C10&lt;4.8,F10&lt;0.85,A10&lt;6.15,A10&gt;=5.55),"versicolor",IF(AND(D10&gt;=1.7,D10&gt;=1.45,A10&gt;=6.15,A10&gt;=5.55),"virginica",IF(AND(G10&lt;9.333,C10&gt;=4.8,F10&lt;0.85,A10&lt;6.15,A10&gt;=5.55),"versicolor",IF(AND(G10&gt;=9.333,C10&gt;=4.8,F10&lt;0.85,A10&lt;6.15,A10&gt;=5.55),"virginica",IF(AND(C10&lt;4.9,D10&lt;1.7,D10&gt;=1.45,A10&gt;=6.15,A10&gt;=5.55),"versicolor",IF(AND(C10&gt;=4.9,D10&lt;1.7,D10&gt;=1.45,A10&gt;=6.15,A10&gt;=5.55),"virginica","shouldnthappen"))))))))))))</f>
        <v>versicolor</v>
      </c>
      <c r="BD10" s="1" t="str">
        <f aca="false">IF(AND(C10&lt;2.35),"setosa",IF(AND(C10&lt;4.75,B10&lt;2.55,C10&gt;=2.35),"versicolor",IF(AND(C10&gt;=4.75,B10&lt;2.55,C10&gt;=2.35),"virginica",IF(AND(C10&lt;4.75,B10&gt;=2.55,C10&gt;=2.35),"versicolor",IF(AND(D10&gt;=1.75,C10&gt;=4.75,B10&gt;=2.55,C10&gt;=2.35),"virginica",IF(AND(A10&gt;=6.5,D10&lt;1.75,C10&gt;=4.75,B10&gt;=2.55,C10&gt;=2.35),"versicolor",IF(AND(A10&lt;6.05,A10&lt;6.5,D10&lt;1.75,C10&gt;=4.75,B10&gt;=2.55,C10&gt;=2.35),"versicolor",IF(AND(A10&gt;=6.05,A10&lt;6.5,D10&lt;1.75,C10&gt;=4.75,B10&gt;=2.55,C10&gt;=2.35),"virginica","shouldnthappen"))))))))</f>
        <v>virginica</v>
      </c>
      <c r="BE10" s="1" t="str">
        <f aca="false">IF(AND(C10&lt;2.5),"setosa",IF(AND(D10&lt;1.65,C10&lt;4.75,C10&gt;=2.5),"versicolor",IF(AND(D10&gt;=1.65,C10&lt;4.75,C10&gt;=2.5),"virginica",IF(AND(D10&gt;=1.75,C10&gt;=4.75,C10&gt;=2.5),"virginica",IF(AND(C10&lt;4.95,D10&lt;1.75,C10&gt;=4.75,C10&gt;=2.5),"versicolor",IF(AND(A10&lt;6.5,C10&gt;=4.95,D10&lt;1.75,C10&gt;=4.75,C10&gt;=2.5),"virginica",IF(AND(A10&gt;=6.5,C10&gt;=4.95,D10&lt;1.75,C10&gt;=4.75,C10&gt;=2.5),"versicolor","shouldnthappen")))))))</f>
        <v>virginica</v>
      </c>
      <c r="BF10" s="1" t="str">
        <f aca="false">IF(AND(G10&gt;=15.244),"virginica",IF(AND(C10&lt;3.2,B10&gt;=3.15,G10&lt;15.244),"setosa",IF(AND(A10&gt;=4.95,C10&lt;4.7,B10&lt;3.15,G10&lt;15.244),"versicolor",IF(AND(C10&gt;=5.15,C10&gt;=4.7,B10&lt;3.15,G10&lt;15.244),"virginica",IF(AND(A10&gt;=6.45,C10&gt;=3.2,B10&gt;=3.15,G10&lt;15.244),"virginica",IF(AND(D10&lt;0.95,A10&lt;4.95,C10&lt;4.7,B10&lt;3.15,G10&lt;15.244),"setosa",IF(AND(D10&gt;=0.95,A10&lt;4.95,C10&lt;4.7,B10&lt;3.15,G10&lt;15.244),"virginica",IF(AND(F10&lt;0.816,A10&lt;6.45,C10&gt;=3.2,B10&gt;=3.15,G10&lt;15.244),"virginica",IF(AND(F10&gt;=0.816,A10&lt;6.45,C10&gt;=3.2,B10&gt;=3.15,G10&lt;15.244),"versicolor",IF(AND(A10&gt;=6.5,B10&lt;3.05,C10&lt;5.15,C10&gt;=4.7,B10&lt;3.15,G10&lt;15.244),"versicolor",IF(AND(G10&lt;11.093,B10&gt;=3.05,C10&lt;5.15,C10&gt;=4.7,B10&lt;3.15,G10&lt;15.244),"virginica",IF(AND(G10&gt;=11.093,B10&gt;=3.05,C10&lt;5.15,C10&gt;=4.7,B10&lt;3.15,G10&lt;15.244),"versicolor",IF(AND(D10&gt;=1.7,A10&lt;6.5,B10&lt;3.05,C10&lt;5.15,C10&gt;=4.7,B10&lt;3.15,G10&lt;15.244),"virginica",IF(AND(G10&lt;7.498,D10&lt;1.7,A10&lt;6.5,B10&lt;3.05,C10&lt;5.15,C10&gt;=4.7,B10&lt;3.15,G10&lt;15.244),"virginica",IF(AND(G10&gt;=7.498,D10&lt;1.7,A10&lt;6.5,B10&lt;3.05,C10&lt;5.15,C10&gt;=4.7,B10&lt;3.15,G10&lt;15.244),"versicolor","shouldnthappen")))))))))))))))</f>
        <v>virginica</v>
      </c>
      <c r="BG10" s="1" t="str">
        <f aca="false">IF(AND(B10&gt;=3.35,C10&lt;4.85),"setosa",IF(AND(D10&gt;=1.75,C10&gt;=4.85),"virginica",IF(AND(D10&lt;0.75,B10&lt;3.35,C10&lt;4.85),"setosa",IF(AND(G10&gt;=13.879,D10&lt;1.75,C10&gt;=4.85),"versicolor",IF(AND(F10&gt;=0.9,D10&gt;=0.75,B10&lt;3.35,C10&lt;4.85),"virginica",IF(AND(F10&gt;=0.405,G10&lt;13.879,D10&lt;1.75,C10&gt;=4.85),"virginica",IF(AND(B10&gt;=2.55,F10&lt;0.9,D10&gt;=0.75,B10&lt;3.35,C10&lt;4.85),"versicolor",IF(AND(G10&lt;7.498,F10&lt;0.405,G10&lt;13.879,D10&lt;1.75,C10&gt;=4.85),"virginica",IF(AND(G10&gt;=7.498,F10&lt;0.405,G10&lt;13.879,D10&lt;1.75,C10&gt;=4.85),"versicolor",IF(AND(G10&lt;5.656,B10&lt;2.55,F10&lt;0.9,D10&gt;=0.75,B10&lt;3.35,C10&lt;4.85),"virginica",IF(AND(G10&gt;=5.656,B10&lt;2.55,F10&lt;0.9,D10&gt;=0.75,B10&lt;3.35,C10&lt;4.85),"versicolor","shouldnthappen")))))))))))</f>
        <v>virginica</v>
      </c>
      <c r="BH10" s="1" t="str">
        <f aca="false">IF(AND(D10&lt;0.7),"setosa",IF(AND(D10&gt;=1.65,A10&lt;6.65,D10&gt;=0.7),"virginica",IF(AND(D10&lt;1.55,A10&gt;=6.65,D10&gt;=0.7),"versicolor",IF(AND(D10&gt;=1.55,A10&gt;=6.65,D10&gt;=0.7),"virginica",IF(AND(F10&gt;=0.529,D10&lt;1.65,A10&lt;6.65,D10&gt;=0.7),"versicolor",IF(AND(C10&gt;=5.35,F10&lt;0.529,D10&lt;1.65,A10&lt;6.65,D10&gt;=0.7),"virginica",IF(AND(G10&gt;=7.411,C10&lt;5.35,F10&lt;0.529,D10&lt;1.65,A10&lt;6.65,D10&gt;=0.7),"versicolor",IF(AND(G10&lt;6.927,G10&lt;7.411,C10&lt;5.35,F10&lt;0.529,D10&lt;1.65,A10&lt;6.65,D10&gt;=0.7),"versicolor",IF(AND(G10&gt;=6.927,G10&lt;7.411,C10&lt;5.35,F10&lt;0.529,D10&lt;1.65,A10&lt;6.65,D10&gt;=0.7),"virginica","shouldnthappen")))))))))</f>
        <v>versicolor</v>
      </c>
      <c r="BI10" s="1" t="str">
        <f aca="false">IF(AND(D10&gt;=1.7),"virginica",IF(AND(D10&lt;0.7,D10&lt;1.7),"setosa",IF(AND(D10&lt;1.45,G10&lt;7.37,D10&gt;=0.7,D10&lt;1.7),"versicolor",IF(AND(D10&gt;=1.45,G10&lt;7.37,D10&gt;=0.7,D10&lt;1.7),"virginica",IF(AND(B10&gt;=2.65,G10&gt;=7.37,D10&gt;=0.7,D10&lt;1.7),"versicolor",IF(AND(C10&lt;5.05,B10&lt;2.65,G10&gt;=7.37,D10&gt;=0.7,D10&lt;1.7),"versicolor",IF(AND(C10&gt;=5.05,B10&lt;2.65,G10&gt;=7.37,D10&gt;=0.7,D10&lt;1.7),"virginica","shouldnthappen")))))))</f>
        <v>virginica</v>
      </c>
    </row>
    <row r="11" customFormat="false" ht="13.8" hidden="false" customHeight="false" outlineLevel="0" collapsed="false">
      <c r="A11" s="1" t="n">
        <v>6.3</v>
      </c>
      <c r="B11" s="1" t="n">
        <v>2.8</v>
      </c>
      <c r="C11" s="1" t="n">
        <v>5.1</v>
      </c>
      <c r="D11" s="1" t="n">
        <v>1.5</v>
      </c>
      <c r="E11" s="1" t="s">
        <v>93</v>
      </c>
      <c r="F11" s="1" t="n">
        <v>0.250699324999005</v>
      </c>
      <c r="G11" s="1" t="n">
        <v>7.27675333730876</v>
      </c>
      <c r="H11" s="11" t="str">
        <f aca="false">E11</f>
        <v>virginica</v>
      </c>
      <c r="I11" s="1" t="str">
        <f aca="false">INDEX(L11:BI11, MODE(MATCH(L11:BI11, L11:BI11, 0 )))</f>
        <v>virginica</v>
      </c>
      <c r="J11" s="12" t="n">
        <f aca="false">COUNTIF(L11:BI11, H11) / COUNTA(L11:BI11)</f>
        <v>0.78</v>
      </c>
      <c r="K11" s="13" t="n">
        <f aca="false">I11=H11</f>
        <v>1</v>
      </c>
      <c r="L11" s="1" t="str">
        <f aca="false">IF(AND(C11&lt;3.65,B11&gt;=3.35),"setosa",IF(AND(C11&gt;=3.65,B11&gt;=3.35),"virginica",IF(AND(C11&lt;2.35,C11&lt;4.85,B11&lt;3.35),"setosa",IF(AND(F11&gt;=0.899,C11&gt;=2.35,C11&lt;4.85,B11&lt;3.35),"virginica",IF(AND(G11&gt;=8.268,B11&lt;2.75,C11&gt;=4.85,B11&lt;3.35),"virginica",IF(AND(D11&lt;1.55,B11&gt;=2.75,C11&gt;=4.85,B11&lt;3.35),"versicolor",IF(AND(D11&gt;=1.55,B11&gt;=2.75,C11&gt;=4.85,B11&lt;3.35),"virginica",IF(AND(G11&lt;6.537,F11&lt;0.899,C11&gt;=2.35,C11&lt;4.85,B11&lt;3.35),"virginica",IF(AND(G11&gt;=6.537,F11&lt;0.899,C11&gt;=2.35,C11&lt;4.85,B11&lt;3.35),"versicolor",IF(AND(G11&lt;6.878,G11&lt;8.268,B11&lt;2.75,C11&gt;=4.85,B11&lt;3.35),"virginica",IF(AND(G11&gt;=6.878,G11&lt;8.268,B11&lt;2.75,C11&gt;=4.85,B11&lt;3.35),"versicolor","shouldnthappen")))))))))))</f>
        <v>versicolor</v>
      </c>
      <c r="M11" s="1" t="str">
        <f aca="false">IF(AND(C11&lt;2.6),"setosa",IF(AND(D11&gt;=1.75,C11&gt;=2.6),"virginica",IF(AND(G11&lt;6.094,D11&lt;1.75,C11&gt;=2.6),"virginica",IF(AND(D11&lt;1.35,G11&gt;=6.094,D11&lt;1.75,C11&gt;=2.6),"versicolor",IF(AND(C11&lt;5.05,D11&gt;=1.35,G11&gt;=6.094,D11&lt;1.75,C11&gt;=2.6),"versicolor",IF(AND(C11&gt;=5.05,D11&gt;=1.35,G11&gt;=6.094,D11&lt;1.75,C11&gt;=2.6),"virginica","shouldnthappen"))))))</f>
        <v>virginica</v>
      </c>
      <c r="N11" s="1" t="str">
        <f aca="false">IF(AND(A11&lt;6.6,B11&gt;=3.45),"setosa",IF(AND(A11&gt;=6.6,B11&gt;=3.45),"virginica",IF(AND(D11&lt;0.7,C11&lt;4.75,B11&lt;3.45),"setosa",IF(AND(D11&gt;=0.7,C11&lt;4.75,B11&lt;3.45),"versicolor",IF(AND(C11&gt;=5.15,C11&gt;=4.75,B11&lt;3.45),"virginica",IF(AND(D11&gt;=1.7,A11&lt;6.5,C11&lt;5.15,C11&gt;=4.75,B11&lt;3.45),"virginica",IF(AND(C11&lt;5.05,A11&gt;=6.5,C11&lt;5.15,C11&gt;=4.75,B11&lt;3.45),"versicolor",IF(AND(C11&gt;=5.05,A11&gt;=6.5,C11&lt;5.15,C11&gt;=4.75,B11&lt;3.45),"virginica",IF(AND(G11&lt;7.498,D11&lt;1.7,A11&lt;6.5,C11&lt;5.15,C11&gt;=4.75,B11&lt;3.45),"virginica",IF(AND(G11&gt;=7.498,D11&lt;1.7,A11&lt;6.5,C11&lt;5.15,C11&gt;=4.75,B11&lt;3.45),"versicolor","shouldnthappen"))))))))))</f>
        <v>virginica</v>
      </c>
      <c r="O11" s="1" t="str">
        <f aca="false">IF(AND(D11&lt;0.75),"setosa",IF(AND(C11&lt;4.75,C11&lt;4.85,D11&gt;=0.75),"versicolor",IF(AND(A11&gt;=6.05,C11&gt;=4.85,D11&gt;=0.75),"virginica",IF(AND(D11&lt;1.6,C11&gt;=4.75,C11&lt;4.85,D11&gt;=0.75),"versicolor",IF(AND(D11&gt;=1.6,C11&gt;=4.75,C11&lt;4.85,D11&gt;=0.75),"virginica",IF(AND(A11&lt;5.9,A11&lt;6.05,C11&gt;=4.85,D11&gt;=0.75),"virginica",IF(AND(A11&gt;=5.9,A11&lt;6.05,C11&gt;=4.85,D11&gt;=0.75),"versicolor","shouldnthappen")))))))</f>
        <v>virginica</v>
      </c>
      <c r="P11" s="1" t="str">
        <f aca="false">IF(AND(D11&lt;0.75),"setosa",IF(AND(A11&lt;5.55,D11&gt;=0.75),"versicolor",IF(AND(D11&gt;=1.7,G11&lt;13.158,A11&gt;=5.55,D11&gt;=0.75),"virginica",IF(AND(B11&lt;2.45,D11&lt;1.7,G11&lt;13.158,A11&gt;=5.55,D11&gt;=0.75),"virginica",IF(AND(B11&gt;=2.45,D11&lt;1.7,G11&lt;13.158,A11&gt;=5.55,D11&gt;=0.75),"versicolor",IF(AND(B11&gt;=3.05,G11&lt;15.551,G11&gt;=13.158,A11&gt;=5.55,D11&gt;=0.75),"versicolor",IF(AND(B11&lt;2.9,G11&gt;=15.551,G11&gt;=13.158,A11&gt;=5.55,D11&gt;=0.75),"versicolor",IF(AND(B11&gt;=2.9,G11&gt;=15.551,G11&gt;=13.158,A11&gt;=5.55,D11&gt;=0.75),"virginica",IF(AND(D11&lt;1.3,G11&lt;14.221,B11&lt;3.05,G11&lt;15.551,G11&gt;=13.158,A11&gt;=5.55,D11&gt;=0.75),"versicolor",IF(AND(D11&gt;=1.3,G11&lt;14.221,B11&lt;3.05,G11&lt;15.551,G11&gt;=13.158,A11&gt;=5.55,D11&gt;=0.75),"virginica",IF(AND(C11&lt;4.9,G11&gt;=14.221,B11&lt;3.05,G11&lt;15.551,G11&gt;=13.158,A11&gt;=5.55,D11&gt;=0.75),"versicolor",IF(AND(C11&gt;=4.9,G11&gt;=14.221,B11&lt;3.05,G11&lt;15.551,G11&gt;=13.158,A11&gt;=5.55,D11&gt;=0.75),"virginica","shouldnthappen"))))))))))))</f>
        <v>versicolor</v>
      </c>
      <c r="Q11" s="1" t="str">
        <f aca="false">IF(AND(C11&lt;2.6),"setosa",IF(AND(A11&gt;=4.95,C11&lt;4.75,C11&gt;=2.6),"versicolor",IF(AND(D11&gt;=1.75,C11&gt;=4.75,C11&gt;=2.6),"virginica",IF(AND(B11&lt;2.45,A11&lt;4.95,C11&lt;4.75,C11&gt;=2.6),"versicolor",IF(AND(B11&gt;=2.45,A11&lt;4.95,C11&lt;4.75,C11&gt;=2.6),"virginica",IF(AND(G11&lt;7.498,D11&lt;1.75,C11&gt;=4.75,C11&gt;=2.6),"virginica",IF(AND(F11&lt;0.417,G11&gt;=7.498,D11&lt;1.75,C11&gt;=4.75,C11&gt;=2.6),"versicolor",IF(AND(F11&lt;0.442,F11&gt;=0.417,G11&gt;=7.498,D11&lt;1.75,C11&gt;=4.75,C11&gt;=2.6),"virginica",IF(AND(F11&gt;=0.442,F11&gt;=0.417,G11&gt;=7.498,D11&lt;1.75,C11&gt;=4.75,C11&gt;=2.6),"versicolor","shouldnthappen")))))))))</f>
        <v>virginica</v>
      </c>
      <c r="R11" s="1" t="str">
        <f aca="false">IF(AND(D11&lt;0.75),"setosa",IF(AND(D11&lt;1.75,A11&gt;=6.25,D11&gt;=0.75),"versicolor",IF(AND(D11&gt;=1.75,A11&gt;=6.25,D11&gt;=0.75),"virginica",IF(AND(D11&lt;1.6,C11&lt;4.75,A11&lt;6.25,D11&gt;=0.75),"versicolor",IF(AND(D11&gt;=1.6,C11&lt;4.75,A11&lt;6.25,D11&gt;=0.75),"virginica",IF(AND(G11&lt;6.998,C11&gt;=4.75,A11&lt;6.25,D11&gt;=0.75),"virginica",IF(AND(A11&lt;6.05,G11&gt;=6.998,C11&gt;=4.75,A11&lt;6.25,D11&gt;=0.75),"versicolor",IF(AND(A11&gt;=6.05,G11&gt;=6.998,C11&gt;=4.75,A11&lt;6.25,D11&gt;=0.75),"virginica","shouldnthappen"))))))))</f>
        <v>versicolor</v>
      </c>
      <c r="S11" s="1" t="str">
        <f aca="false">IF(AND(B11&gt;=3.05,A11&lt;5.45),"setosa",IF(AND(C11&lt;2.2,B11&lt;3.05,A11&lt;5.45),"setosa",IF(AND(C11&gt;=2.2,B11&lt;3.05,A11&lt;5.45),"versicolor",IF(AND(B11&lt;3.7,C11&lt;4.8,A11&gt;=5.45),"versicolor",IF(AND(B11&gt;=3.7,C11&lt;4.8,A11&gt;=5.45),"setosa",IF(AND(G11&lt;13.757,C11&lt;5.05,C11&gt;=4.8,A11&gt;=5.45),"virginica",IF(AND(G11&gt;=13.757,C11&lt;5.05,C11&gt;=4.8,A11&gt;=5.45),"versicolor",IF(AND(C11&gt;=5.15,C11&gt;=5.05,C11&gt;=4.8,A11&gt;=5.45),"virginica",IF(AND(A11&lt;5.95,C11&lt;5.15,C11&gt;=5.05,C11&gt;=4.8,A11&gt;=5.45),"virginica",IF(AND(D11&gt;=1.8,A11&gt;=5.95,C11&lt;5.15,C11&gt;=5.05,C11&gt;=4.8,A11&gt;=5.45),"virginica",IF(AND(B11&lt;2.75,D11&lt;1.8,A11&gt;=5.95,C11&lt;5.15,C11&gt;=5.05,C11&gt;=4.8,A11&gt;=5.45),"versicolor",IF(AND(B11&gt;=2.75,D11&lt;1.8,A11&gt;=5.95,C11&lt;5.15,C11&gt;=5.05,C11&gt;=4.8,A11&gt;=5.45),"virginica","shouldnthappen"))))))))))))</f>
        <v>virginica</v>
      </c>
      <c r="T11" s="1" t="str">
        <f aca="false">IF(AND(C11&lt;2.6),"setosa",IF(AND(D11&lt;1.65,C11&lt;4.75,C11&gt;=2.6),"versicolor",IF(AND(D11&gt;=1.65,C11&lt;4.75,C11&gt;=2.6),"virginica",IF(AND(G11&gt;=8.494,A11&lt;6.6,C11&gt;=4.75,C11&gt;=2.6),"virginica",IF(AND(C11&lt;5.2,A11&gt;=6.6,C11&gt;=4.75,C11&gt;=2.6),"versicolor",IF(AND(C11&gt;=5.2,A11&gt;=6.6,C11&gt;=4.75,C11&gt;=2.6),"virginica",IF(AND(A11&lt;5.95,G11&lt;8.494,A11&lt;6.6,C11&gt;=4.75,C11&gt;=2.6),"virginica",IF(AND(A11&gt;=5.95,G11&lt;8.494,A11&lt;6.6,C11&gt;=4.75,C11&gt;=2.6),"versicolor","shouldnthappen"))))))))</f>
        <v>versicolor</v>
      </c>
      <c r="U11" s="1" t="str">
        <f aca="false">IF(AND(C11&lt;3.65,B11&gt;=3.35),"setosa",IF(AND(C11&gt;=3.65,B11&gt;=3.35),"virginica",IF(AND(C11&lt;2.35,A11&lt;6.25,B11&lt;3.35),"setosa",IF(AND(C11&lt;4.85,A11&gt;=6.25,B11&lt;3.35),"versicolor",IF(AND(G11&gt;=15.426,C11&gt;=2.35,A11&lt;6.25,B11&lt;3.35),"virginica",IF(AND(D11&gt;=1.55,C11&gt;=4.85,A11&gt;=6.25,B11&lt;3.35),"virginica",IF(AND(D11&lt;1.8,G11&lt;15.426,C11&gt;=2.35,A11&lt;6.25,B11&lt;3.35),"versicolor",IF(AND(D11&gt;=1.8,G11&lt;15.426,C11&gt;=2.35,A11&lt;6.25,B11&lt;3.35),"virginica",IF(AND(B11&lt;2.95,D11&lt;1.55,C11&gt;=4.85,A11&gt;=6.25,B11&lt;3.35),"virginica",IF(AND(B11&gt;=2.95,D11&lt;1.55,C11&gt;=4.85,A11&gt;=6.25,B11&lt;3.35),"versicolor","shouldnthappen"))))))))))</f>
        <v>virginica</v>
      </c>
      <c r="V11" s="1" t="str">
        <f aca="false">IF(AND(C11&lt;2.6),"setosa",IF(AND(C11&gt;=4.85,C11&gt;=2.6),"virginica",IF(AND(F11&gt;=0.9,C11&lt;4.85,C11&gt;=2.6),"virginica",IF(AND(G11&lt;5.656,F11&lt;0.9,C11&lt;4.85,C11&gt;=2.6),"virginica",IF(AND(G11&gt;=5.656,F11&lt;0.9,C11&lt;4.85,C11&gt;=2.6),"versicolor","shouldnthappen")))))</f>
        <v>virginica</v>
      </c>
      <c r="W11" s="1" t="str">
        <f aca="false">IF(AND(D11&gt;=1.75,G11&gt;=13.795),"virginica",IF(AND(D11&gt;=1.5,G11&gt;=12.335,G11&lt;13.795),"virginica",IF(AND(C11&lt;2.45,C11&lt;4.85,G11&lt;12.335,G11&lt;13.795),"setosa",IF(AND(C11&gt;=2.45,C11&lt;4.85,G11&lt;12.335,G11&lt;13.795),"versicolor",IF(AND(D11&gt;=1.7,C11&gt;=4.85,G11&lt;12.335,G11&lt;13.795),"virginica",IF(AND(B11&gt;=3.25,D11&lt;1.5,G11&gt;=12.335,G11&lt;13.795),"setosa",IF(AND(D11&lt;1,F11&lt;0.255,D11&lt;1.75,G11&gt;=13.795),"setosa",IF(AND(D11&gt;=1,F11&lt;0.255,D11&lt;1.75,G11&gt;=13.795),"versicolor",IF(AND(A11&lt;5.4,F11&gt;=0.255,D11&lt;1.75,G11&gt;=13.795),"setosa",IF(AND(A11&gt;=5.4,F11&gt;=0.255,D11&lt;1.75,G11&gt;=13.795),"versicolor",IF(AND(A11&lt;6.15,D11&lt;1.7,C11&gt;=4.85,G11&lt;12.335,G11&lt;13.795),"versicolor",IF(AND(A11&gt;=6.15,D11&lt;1.7,C11&gt;=4.85,G11&lt;12.335,G11&lt;13.795),"virginica",IF(AND(C11&lt;5,B11&lt;3.25,D11&lt;1.5,G11&gt;=12.335,G11&lt;13.795),"versicolor",IF(AND(C11&gt;=5,B11&lt;3.25,D11&lt;1.5,G11&gt;=12.335,G11&lt;13.795),"virginica","shouldnthappen"))))))))))))))</f>
        <v>virginica</v>
      </c>
      <c r="X11" s="1" t="str">
        <f aca="false">IF(AND(C11&lt;2.5,A11&lt;5.55),"setosa",IF(AND(F11&lt;0.096,A11&gt;=5.55),"virginica",IF(AND(D11&lt;1.6,C11&gt;=2.5,A11&lt;5.55),"versicolor",IF(AND(D11&gt;=1.6,C11&gt;=2.5,A11&lt;5.55),"virginica",IF(AND(F11&gt;=0.156,C11&lt;4.75,F11&gt;=0.096,A11&gt;=5.55),"versicolor",IF(AND(D11&gt;=1.75,C11&gt;=4.75,F11&gt;=0.096,A11&gt;=5.55),"virginica",IF(AND(B11&lt;3.3,F11&lt;0.156,C11&lt;4.75,F11&gt;=0.096,A11&gt;=5.55),"versicolor",IF(AND(B11&gt;=3.3,F11&lt;0.156,C11&lt;4.75,F11&gt;=0.096,A11&gt;=5.55),"setosa",IF(AND(B11&lt;2.45,A11&lt;6.05,D11&lt;1.75,C11&gt;=4.75,F11&gt;=0.096,A11&gt;=5.55),"virginica",IF(AND(B11&gt;=2.45,A11&lt;6.05,D11&lt;1.75,C11&gt;=4.75,F11&gt;=0.096,A11&gt;=5.55),"versicolor",IF(AND(F11&lt;0.205,A11&gt;=6.05,D11&lt;1.75,C11&gt;=4.75,F11&gt;=0.096,A11&gt;=5.55),"versicolor",IF(AND(F11&gt;=0.205,A11&gt;=6.05,D11&lt;1.75,C11&gt;=4.75,F11&gt;=0.096,A11&gt;=5.55),"virginica","shouldnthappen"))))))))))))</f>
        <v>virginica</v>
      </c>
      <c r="Y11" s="1" t="str">
        <f aca="false">IF(AND(C11&lt;2.35,A11&lt;5.55),"setosa",IF(AND(C11&gt;=5.05,A11&gt;=5.55),"virginica",IF(AND(D11&lt;1.6,C11&gt;=2.35,A11&lt;5.55),"versicolor",IF(AND(D11&gt;=1.6,C11&gt;=2.35,A11&lt;5.55),"virginica",IF(AND(D11&gt;=1.75,C11&lt;5.05,A11&gt;=5.55),"virginica",IF(AND(B11&gt;=3.55,D11&lt;1.75,C11&lt;5.05,A11&gt;=5.55),"setosa",IF(AND(G11&lt;6.3,B11&lt;3.55,D11&lt;1.75,C11&lt;5.05,A11&gt;=5.55),"virginica",IF(AND(G11&gt;=6.3,B11&lt;3.55,D11&lt;1.75,C11&lt;5.05,A11&gt;=5.55),"versicolor","shouldnthappen"))))))))</f>
        <v>virginica</v>
      </c>
      <c r="Z11" s="1" t="str">
        <f aca="false">IF(AND(D11&lt;0.75),"setosa",IF(AND(B11&gt;=2.55,C11&lt;4.85,D11&gt;=0.75),"versicolor",IF(AND(D11&gt;=1.7,C11&gt;=4.85,D11&gt;=0.75),"virginica",IF(AND(D11&lt;1.6,B11&lt;2.55,C11&lt;4.85,D11&gt;=0.75),"versicolor",IF(AND(D11&gt;=1.6,B11&lt;2.55,C11&lt;4.85,D11&gt;=0.75),"virginica",IF(AND(B11&lt;2.65,D11&lt;1.7,C11&gt;=4.85,D11&gt;=0.75),"virginica",IF(AND(F11&lt;0.325,B11&gt;=2.65,D11&lt;1.7,C11&gt;=4.85,D11&gt;=0.75),"virginica",IF(AND(G11&lt;10.717,F11&gt;=0.325,B11&gt;=2.65,D11&lt;1.7,C11&gt;=4.85,D11&gt;=0.75),"versicolor",IF(AND(G11&gt;=10.717,F11&gt;=0.325,B11&gt;=2.65,D11&lt;1.7,C11&gt;=4.85,D11&gt;=0.75),"virginica","shouldnthappen")))))))))</f>
        <v>virginica</v>
      </c>
      <c r="AA11" s="1" t="str">
        <f aca="false">IF(AND(D11&lt;0.75),"setosa",IF(AND(D11&gt;=1.75,D11&gt;=0.75),"virginica",IF(AND(F11&gt;=0.455,D11&lt;1.75,D11&gt;=0.75),"versicolor",IF(AND(D11&lt;1.45,F11&lt;0.455,D11&lt;1.75,D11&gt;=0.75),"versicolor",IF(AND(F11&lt;0.247,D11&gt;=1.45,F11&lt;0.455,D11&lt;1.75,D11&gt;=0.75),"versicolor",IF(AND(F11&gt;=0.247,D11&gt;=1.45,F11&lt;0.455,D11&lt;1.75,D11&gt;=0.75),"virginica","shouldnthappen"))))))</f>
        <v>virginica</v>
      </c>
      <c r="AB11" s="1" t="str">
        <f aca="false">IF(AND(F11&gt;=0.221,B11&gt;=3.35),"setosa",IF(AND(A11&lt;5.3,F11&gt;=0.683,B11&lt;3.35),"setosa",IF(AND(A11&lt;6.45,F11&lt;0.221,B11&gt;=3.35),"setosa",IF(AND(A11&gt;=6.45,F11&lt;0.221,B11&gt;=3.35),"virginica",IF(AND(G11&lt;6.3,A11&lt;6.25,F11&lt;0.683,B11&lt;3.35),"virginica",IF(AND(G11&lt;13.795,A11&gt;=6.25,F11&lt;0.683,B11&lt;3.35),"virginica",IF(AND(D11&lt;1.65,A11&gt;=5.3,F11&gt;=0.683,B11&lt;3.35),"versicolor",IF(AND(D11&gt;=1.65,A11&gt;=5.3,F11&gt;=0.683,B11&lt;3.35),"virginica",IF(AND(D11&lt;0.6,G11&gt;=6.3,A11&lt;6.25,F11&lt;0.683,B11&lt;3.35),"setosa",IF(AND(D11&lt;1.7,G11&gt;=13.795,A11&gt;=6.25,F11&lt;0.683,B11&lt;3.35),"versicolor",IF(AND(D11&gt;=1.7,G11&gt;=13.795,A11&gt;=6.25,F11&lt;0.683,B11&lt;3.35),"virginica",IF(AND(C11&gt;=5.35,D11&gt;=0.6,G11&gt;=6.3,A11&lt;6.25,F11&lt;0.683,B11&lt;3.35),"virginica",IF(AND(D11&lt;1.75,C11&lt;5.35,D11&gt;=0.6,G11&gt;=6.3,A11&lt;6.25,F11&lt;0.683,B11&lt;3.35),"versicolor",IF(AND(D11&gt;=1.75,C11&lt;5.35,D11&gt;=0.6,G11&gt;=6.3,A11&lt;6.25,F11&lt;0.683,B11&lt;3.35),"virginica","shouldnthappen"))))))))))))))</f>
        <v>virginica</v>
      </c>
      <c r="AC11" s="1" t="str">
        <f aca="false">IF(AND(B11&gt;=3.3),"setosa",IF(AND(C11&lt;2.45,D11&lt;1.55,B11&lt;3.3),"setosa",IF(AND(F11&gt;=0.211,D11&gt;=1.55,B11&lt;3.3),"virginica",IF(AND(C11&lt;4.9,C11&gt;=2.45,D11&lt;1.55,B11&lt;3.3),"versicolor",IF(AND(C11&gt;=4.9,C11&gt;=2.45,D11&lt;1.55,B11&lt;3.3),"virginica",IF(AND(F11&lt;0.138,F11&lt;0.211,D11&gt;=1.55,B11&lt;3.3),"virginica",IF(AND(F11&gt;=0.138,F11&lt;0.211,D11&gt;=1.55,B11&lt;3.3),"versicolor","shouldnthappen")))))))</f>
        <v>virginica</v>
      </c>
      <c r="AD11" s="1" t="str">
        <f aca="false">IF(AND(D11&gt;=1.75),"virginica",IF(AND(D11&lt;0.75,D11&lt;1.75),"setosa",IF(AND(D11&lt;1.35,D11&gt;=0.75,D11&lt;1.75),"versicolor",IF(AND(B11&lt;2.6,C11&lt;4.85,D11&gt;=1.35,D11&gt;=0.75,D11&lt;1.75),"virginica",IF(AND(B11&gt;=2.6,C11&lt;4.85,D11&gt;=1.35,D11&gt;=0.75,D11&lt;1.75),"versicolor",IF(AND(A11&lt;6.4,C11&gt;=4.85,D11&gt;=1.35,D11&gt;=0.75,D11&lt;1.75),"virginica",IF(AND(A11&gt;=6.4,C11&gt;=4.85,D11&gt;=1.35,D11&gt;=0.75,D11&lt;1.75),"versicolor","shouldnthappen")))))))</f>
        <v>virginica</v>
      </c>
      <c r="AE11" s="1" t="str">
        <f aca="false">IF(AND(C11&lt;2.45),"setosa",IF(AND(F11&lt;0.07,C11&gt;=2.45),"virginica",IF(AND(A11&gt;=5,C11&lt;4.75,F11&gt;=0.07,C11&gt;=2.45),"versicolor",IF(AND(F11&lt;0.182,C11&gt;=4.75,F11&gt;=0.07,C11&gt;=2.45),"versicolor",IF(AND(B11&lt;2.45,A11&lt;5,C11&lt;4.75,F11&gt;=0.07,C11&gt;=2.45),"versicolor",IF(AND(B11&gt;=2.45,A11&lt;5,C11&lt;4.75,F11&gt;=0.07,C11&gt;=2.45),"virginica",IF(AND(F11&gt;=0.468,F11&gt;=0.182,C11&gt;=4.75,F11&gt;=0.07,C11&gt;=2.45),"virginica",IF(AND(A11&gt;=6.85,F11&lt;0.468,F11&gt;=0.182,C11&gt;=4.75,F11&gt;=0.07,C11&gt;=2.45),"virginica",IF(AND(B11&lt;2.6,A11&lt;6.85,F11&lt;0.468,F11&gt;=0.182,C11&gt;=4.75,F11&gt;=0.07,C11&gt;=2.45),"virginica",IF(AND(B11&gt;=2.6,A11&lt;6.85,F11&lt;0.468,F11&gt;=0.182,C11&gt;=4.75,F11&gt;=0.07,C11&gt;=2.45),"versicolor","shouldnthappen"))))))))))</f>
        <v>versicolor</v>
      </c>
      <c r="AF11" s="1" t="str">
        <f aca="false">IF(AND(D11&lt;0.75,A11&lt;5.45),"setosa",IF(AND(D11&gt;=1.75,A11&gt;=5.45),"virginica",IF(AND(G11&lt;6.094,D11&gt;=0.75,A11&lt;5.45),"virginica",IF(AND(G11&gt;=6.094,D11&gt;=0.75,A11&lt;5.45),"versicolor",IF(AND(C11&lt;2.75,D11&lt;1.75,A11&gt;=5.45),"setosa",IF(AND(D11&lt;1.45,C11&gt;=2.75,D11&lt;1.75,A11&gt;=5.45),"versicolor",IF(AND(B11&lt;2.75,D11&gt;=1.45,C11&gt;=2.75,D11&lt;1.75,A11&gt;=5.45),"versicolor",IF(AND(C11&lt;5.05,B11&gt;=2.75,D11&gt;=1.45,C11&gt;=2.75,D11&lt;1.75,A11&gt;=5.45),"versicolor",IF(AND(C11&gt;=5.05,B11&gt;=2.75,D11&gt;=1.45,C11&gt;=2.75,D11&lt;1.75,A11&gt;=5.45),"virginica","shouldnthappen")))))))))</f>
        <v>virginica</v>
      </c>
      <c r="AG11" s="1" t="str">
        <f aca="false">IF(AND(D11&lt;0.65,G11&lt;8.868,A11&lt;5.3),"setosa",IF(AND(C11&lt;2.6,G11&gt;=8.868,A11&lt;5.3),"setosa",IF(AND(C11&gt;=2.6,G11&gt;=8.868,A11&lt;5.3),"versicolor",IF(AND(C11&gt;=4.95,D11&lt;1.55,A11&gt;=5.3),"virginica",IF(AND(G11&lt;13.795,D11&gt;=1.55,A11&gt;=5.3),"virginica",IF(AND(C11&lt;3.75,D11&gt;=0.65,G11&lt;8.868,A11&lt;5.3),"versicolor",IF(AND(C11&gt;=3.75,D11&gt;=0.65,G11&lt;8.868,A11&lt;5.3),"virginica",IF(AND(C11&lt;2.6,C11&lt;4.95,D11&lt;1.55,A11&gt;=5.3),"setosa",IF(AND(C11&gt;=2.6,C11&lt;4.95,D11&lt;1.55,A11&gt;=5.3),"versicolor",IF(AND(C11&lt;4.75,G11&gt;=13.795,D11&gt;=1.55,A11&gt;=5.3),"versicolor",IF(AND(C11&gt;=4.75,G11&gt;=13.795,D11&gt;=1.55,A11&gt;=5.3),"virginica","shouldnthappen")))))))))))</f>
        <v>virginica</v>
      </c>
      <c r="AH11" s="1" t="str">
        <f aca="false">IF(AND(D11&lt;0.75),"setosa",IF(AND(C11&lt;4.75,D11&gt;=0.75),"versicolor",IF(AND(G11&lt;13.757,C11&gt;=4.75,D11&gt;=0.75),"virginica",IF(AND(B11&lt;3.05,G11&gt;=13.757,C11&gt;=4.75,D11&gt;=0.75),"virginica",IF(AND(A11&lt;6.65,B11&gt;=3.05,G11&gt;=13.757,C11&gt;=4.75,D11&gt;=0.75),"virginica",IF(AND(A11&gt;=6.65,B11&gt;=3.05,G11&gt;=13.757,C11&gt;=4.75,D11&gt;=0.75),"versicolor","shouldnthappen"))))))</f>
        <v>virginica</v>
      </c>
      <c r="AI11" s="1" t="str">
        <f aca="false">IF(AND(D11&lt;0.7),"setosa",IF(AND(C11&lt;4.75,D11&gt;=0.7),"versicolor",IF(AND(A11&lt;6.6,F11&lt;0.482,C11&gt;=4.75,D11&gt;=0.7),"virginica",IF(AND(C11&gt;=4.95,F11&gt;=0.482,C11&gt;=4.75,D11&gt;=0.7),"virginica",IF(AND(D11&lt;1.9,A11&gt;=6.6,F11&lt;0.482,C11&gt;=4.75,D11&gt;=0.7),"versicolor",IF(AND(D11&gt;=1.9,A11&gt;=6.6,F11&lt;0.482,C11&gt;=4.75,D11&gt;=0.7),"virginica",IF(AND(F11&gt;=0.766,C11&lt;4.95,F11&gt;=0.482,C11&gt;=4.75,D11&gt;=0.7),"virginica",IF(AND(B11&lt;2.95,F11&lt;0.766,C11&lt;4.95,F11&gt;=0.482,C11&gt;=4.75,D11&gt;=0.7),"virginica",IF(AND(B11&gt;=2.95,F11&lt;0.766,C11&lt;4.95,F11&gt;=0.482,C11&gt;=4.75,D11&gt;=0.7),"versicolor","shouldnthappen")))))))))</f>
        <v>virginica</v>
      </c>
      <c r="AJ11" s="1" t="str">
        <f aca="false">IF(AND(C11&lt;2.45,C11&lt;4.75),"setosa",IF(AND(D11&gt;=1.65,C11&gt;=4.75),"virginica",IF(AND(A11&lt;4.95,C11&gt;=2.45,C11&lt;4.75),"virginica",IF(AND(A11&gt;=4.95,C11&gt;=2.45,C11&lt;4.75),"versicolor",IF(AND(B11&lt;2.95,D11&lt;1.65,C11&gt;=4.75),"virginica",IF(AND(B11&gt;=2.95,D11&lt;1.65,C11&gt;=4.75),"versicolor","shouldnthappen"))))))</f>
        <v>virginica</v>
      </c>
      <c r="AK11" s="1" t="str">
        <f aca="false">IF(AND(D11&lt;0.75,A11&lt;5.45),"setosa",IF(AND(B11&lt;2.45,D11&gt;=0.75,A11&lt;5.45),"versicolor",IF(AND(A11&gt;=5.55,C11&lt;4.75,A11&gt;=5.45),"versicolor",IF(AND(C11&gt;=5.15,C11&gt;=4.75,A11&gt;=5.45),"virginica",IF(AND(G11&lt;6.094,B11&gt;=2.45,D11&gt;=0.75,A11&lt;5.45),"virginica",IF(AND(G11&gt;=6.094,B11&gt;=2.45,D11&gt;=0.75,A11&lt;5.45),"versicolor",IF(AND(D11&lt;0.6,A11&lt;5.55,C11&lt;4.75,A11&gt;=5.45),"setosa",IF(AND(D11&gt;=0.6,A11&lt;5.55,C11&lt;4.75,A11&gt;=5.45),"versicolor",IF(AND(C11&lt;4.95,C11&lt;5.15,C11&gt;=4.75,A11&gt;=5.45),"virginica",IF(AND(G11&lt;12.627,C11&lt;5.05,C11&gt;=4.95,C11&lt;5.15,C11&gt;=4.75,A11&gt;=5.45),"virginica",IF(AND(G11&gt;=12.627,C11&lt;5.05,C11&gt;=4.95,C11&lt;5.15,C11&gt;=4.75,A11&gt;=5.45),"versicolor",IF(AND(D11&lt;1.7,C11&gt;=5.05,C11&gt;=4.95,C11&lt;5.15,C11&gt;=4.75,A11&gt;=5.45),"versicolor",IF(AND(D11&gt;=1.7,C11&gt;=5.05,C11&gt;=4.95,C11&lt;5.15,C11&gt;=4.75,A11&gt;=5.45),"virginica","shouldnthappen")))))))))))))</f>
        <v>versicolor</v>
      </c>
      <c r="AL11" s="1" t="str">
        <f aca="false">IF(AND(B11&lt;2.45,B11&lt;3.15),"versicolor",IF(AND(D11&lt;0.95,G11&lt;15.141,B11&gt;=3.15),"setosa",IF(AND(G11&lt;15.429,G11&gt;=15.141,B11&gt;=3.15),"versicolor",IF(AND(G11&gt;=15.429,G11&gt;=15.141,B11&gt;=3.15),"virginica",IF(AND(C11&lt;2.3,C11&lt;4.75,B11&gt;=2.45,B11&lt;3.15),"setosa",IF(AND(G11&gt;=16.072,C11&gt;=4.75,B11&gt;=2.45,B11&lt;3.15),"versicolor",IF(AND(G11&lt;11.833,D11&gt;=0.95,G11&lt;15.141,B11&gt;=3.15),"virginica",IF(AND(A11&lt;5,C11&gt;=2.3,C11&lt;4.75,B11&gt;=2.45,B11&lt;3.15),"virginica",IF(AND(A11&gt;=5,C11&gt;=2.3,C11&lt;4.75,B11&gt;=2.45,B11&lt;3.15),"versicolor",IF(AND(G11&lt;14.342,G11&gt;=11.833,D11&gt;=0.95,G11&lt;15.141,B11&gt;=3.15),"versicolor",IF(AND(G11&gt;=14.342,G11&gt;=11.833,D11&gt;=0.95,G11&lt;15.141,B11&gt;=3.15),"virginica",IF(AND(G11&lt;13.757,F11&gt;=0.741,G11&lt;16.072,C11&gt;=4.75,B11&gt;=2.45,B11&lt;3.15),"virginica",IF(AND(F11&gt;=0.546,A11&lt;6.15,F11&lt;0.741,G11&lt;16.072,C11&gt;=4.75,B11&gt;=2.45,B11&lt;3.15),"virginica",IF(AND(D11&gt;=1.75,A11&gt;=6.15,F11&lt;0.741,G11&lt;16.072,C11&gt;=4.75,B11&gt;=2.45,B11&lt;3.15),"virginica",IF(AND(C11&lt;4.85,G11&gt;=13.757,F11&gt;=0.741,G11&lt;16.072,C11&gt;=4.75,B11&gt;=2.45,B11&lt;3.15),"virginica",IF(AND(C11&gt;=4.85,G11&gt;=13.757,F11&gt;=0.741,G11&lt;16.072,C11&gt;=4.75,B11&gt;=2.45,B11&lt;3.15),"versicolor",IF(AND(F11&lt;0.331,F11&lt;0.546,A11&lt;6.15,F11&lt;0.741,G11&lt;16.072,C11&gt;=4.75,B11&gt;=2.45,B11&lt;3.15),"virginica",IF(AND(F11&gt;=0.331,F11&lt;0.546,A11&lt;6.15,F11&lt;0.741,G11&lt;16.072,C11&gt;=4.75,B11&gt;=2.45,B11&lt;3.15),"versicolor",IF(AND(G11&lt;10.661,D11&lt;1.75,A11&gt;=6.15,F11&lt;0.741,G11&lt;16.072,C11&gt;=4.75,B11&gt;=2.45,B11&lt;3.15),"virginica",IF(AND(G11&gt;=10.661,D11&lt;1.75,A11&gt;=6.15,F11&lt;0.741,G11&lt;16.072,C11&gt;=4.75,B11&gt;=2.45,B11&lt;3.15),"versicolor","shouldnthappen"))))))))))))))))))))</f>
        <v>virginica</v>
      </c>
      <c r="AM11" s="1" t="str">
        <f aca="false">IF(AND(D11&lt;1.35,F11&gt;=0.917),"setosa",IF(AND(D11&gt;=1.35,F11&gt;=0.917),"virginica",IF(AND(D11&lt;0.75,D11&lt;1.55,F11&lt;0.917),"setosa",IF(AND(C11&gt;=4.8,D11&gt;=1.55,F11&lt;0.917),"virginica",IF(AND(A11&lt;5.95,D11&gt;=0.75,D11&lt;1.55,F11&lt;0.917),"versicolor",IF(AND(F11&lt;0.473,C11&lt;4.8,D11&gt;=1.55,F11&lt;0.917),"virginica",IF(AND(F11&gt;=0.473,C11&lt;4.8,D11&gt;=1.55,F11&lt;0.917),"versicolor",IF(AND(C11&lt;4.95,A11&gt;=5.95,D11&gt;=0.75,D11&lt;1.55,F11&lt;0.917),"versicolor",IF(AND(C11&gt;=4.95,A11&gt;=5.95,D11&gt;=0.75,D11&lt;1.55,F11&lt;0.917),"virginica","shouldnthappen")))))))))</f>
        <v>virginica</v>
      </c>
      <c r="AN11" s="1" t="str">
        <f aca="false">IF(AND(D11&lt;0.75,A11&lt;5.45),"setosa",IF(AND(D11&lt;1.55,D11&gt;=0.75,A11&lt;5.45),"versicolor",IF(AND(D11&gt;=1.55,D11&gt;=0.75,A11&lt;5.45),"virginica",IF(AND(A11&gt;=5.75,C11&lt;4.75,A11&gt;=5.45),"versicolor",IF(AND(F11&lt;0.361,C11&gt;=4.75,A11&gt;=5.45),"virginica",IF(AND(C11&lt;2.6,A11&lt;5.75,C11&lt;4.75,A11&gt;=5.45),"setosa",IF(AND(C11&gt;=2.6,A11&lt;5.75,C11&lt;4.75,A11&gt;=5.45),"versicolor",IF(AND(D11&gt;=1.7,F11&gt;=0.361,C11&gt;=4.75,A11&gt;=5.45),"virginica",IF(AND(B11&lt;2.65,D11&lt;1.7,F11&gt;=0.361,C11&gt;=4.75,A11&gt;=5.45),"virginica",IF(AND(A11&lt;7.05,B11&gt;=2.65,D11&lt;1.7,F11&gt;=0.361,C11&gt;=4.75,A11&gt;=5.45),"versicolor",IF(AND(A11&gt;=7.05,B11&gt;=2.65,D11&lt;1.7,F11&gt;=0.361,C11&gt;=4.75,A11&gt;=5.45),"virginica","shouldnthappen")))))))))))</f>
        <v>virginica</v>
      </c>
      <c r="AO11" s="1" t="str">
        <f aca="false">IF(AND(D11&lt;0.7),"setosa",IF(AND(A11&lt;4.95,C11&lt;4.85,D11&gt;=0.7),"virginica",IF(AND(A11&gt;=4.95,C11&lt;4.85,D11&gt;=0.7),"versicolor",IF(AND(D11&gt;=1.7,C11&gt;=4.85,D11&gt;=0.7),"virginica",IF(AND(F11&lt;0.325,D11&lt;1.7,C11&gt;=4.85,D11&gt;=0.7),"virginica",IF(AND(D11&lt;1.55,F11&gt;=0.325,D11&lt;1.7,C11&gt;=4.85,D11&gt;=0.7),"virginica",IF(AND(D11&gt;=1.55,F11&gt;=0.325,D11&lt;1.7,C11&gt;=4.85,D11&gt;=0.7),"versicolor","shouldnthappen")))))))</f>
        <v>virginica</v>
      </c>
      <c r="AP11" s="1" t="str">
        <f aca="false">IF(AND(D11&lt;0.75),"setosa",IF(AND(C11&lt;4.85,D11&gt;=0.75),"versicolor",IF(AND(G11&gt;=8.277,C11&gt;=4.85,D11&gt;=0.75),"virginica",IF(AND(F11&gt;=0.633,G11&lt;8.277,C11&gt;=4.85,D11&gt;=0.75),"virginica",IF(AND(G11&lt;7.61,F11&lt;0.633,G11&lt;8.277,C11&gt;=4.85,D11&gt;=0.75),"virginica",IF(AND(G11&gt;=7.61,F11&lt;0.633,G11&lt;8.277,C11&gt;=4.85,D11&gt;=0.75),"versicolor","shouldnthappen"))))))</f>
        <v>virginica</v>
      </c>
      <c r="AQ11" s="1" t="str">
        <f aca="false">IF(AND(C11&lt;2.65,A11&gt;=5.45,C11&lt;4.75),"setosa",IF(AND(C11&gt;=2.65,A11&gt;=5.45,C11&lt;4.75),"versicolor",IF(AND(B11&lt;2.9,C11&lt;4.85,C11&gt;=4.75),"versicolor",IF(AND(B11&gt;=2.9,C11&lt;4.85,C11&gt;=4.75),"virginica",IF(AND(D11&lt;1.7,C11&gt;=4.85,C11&gt;=4.75),"versicolor",IF(AND(D11&gt;=1.7,C11&gt;=4.85,C11&gt;=4.75),"virginica",IF(AND(C11&lt;2.45,G11&lt;14.126,A11&lt;5.45,C11&lt;4.75),"setosa",IF(AND(C11&gt;=2.45,G11&lt;14.126,A11&lt;5.45,C11&lt;4.75),"versicolor",IF(AND(C11&lt;2.4,G11&gt;=14.126,A11&lt;5.45,C11&lt;4.75),"setosa",IF(AND(C11&gt;=2.4,G11&gt;=14.126,A11&lt;5.45,C11&lt;4.75),"versicolor","shouldnthappen"))))))))))</f>
        <v>versicolor</v>
      </c>
      <c r="AR11" s="1" t="str">
        <f aca="false">IF(AND(C11&lt;2.45,C11&lt;4.85),"setosa",IF(AND(C11&gt;=5.15,C11&gt;=4.85),"virginica",IF(AND(A11&gt;=4.95,C11&gt;=2.45,C11&lt;4.85),"versicolor",IF(AND(D11&lt;1.35,A11&lt;4.95,C11&gt;=2.45,C11&lt;4.85),"versicolor",IF(AND(D11&gt;=1.35,A11&lt;4.95,C11&gt;=2.45,C11&lt;4.85),"virginica",IF(AND(F11&lt;0.35,G11&lt;12.751,C11&lt;5.15,C11&gt;=4.85),"virginica",IF(AND(A11&lt;6.5,G11&gt;=12.751,C11&lt;5.15,C11&gt;=4.85),"virginica",IF(AND(A11&gt;=6.5,G11&gt;=12.751,C11&lt;5.15,C11&gt;=4.85),"versicolor",IF(AND(B11&gt;=2.75,F11&gt;=0.35,G11&lt;12.751,C11&lt;5.15,C11&gt;=4.85),"virginica",IF(AND(C11&lt;5.05,B11&lt;2.75,F11&gt;=0.35,G11&lt;12.751,C11&lt;5.15,C11&gt;=4.85),"virginica",IF(AND(C11&gt;=5.05,B11&lt;2.75,F11&gt;=0.35,G11&lt;12.751,C11&lt;5.15,C11&gt;=4.85),"versicolor","shouldnthappen")))))))))))</f>
        <v>virginica</v>
      </c>
      <c r="AS11" s="1" t="str">
        <f aca="false">IF(AND(F11&gt;=0.9,B11&lt;3.05),"virginica",IF(AND(A11&lt;5.9,B11&gt;=3.05),"setosa",IF(AND(D11&lt;1.65,A11&gt;=5.9,B11&gt;=3.05),"versicolor",IF(AND(D11&gt;=1.65,A11&gt;=5.9,B11&gt;=3.05),"virginica",IF(AND(D11&gt;=1.75,C11&gt;=4.85,F11&lt;0.9,B11&lt;3.05),"virginica",IF(AND(C11&lt;2.2,B11&lt;2.95,C11&lt;4.85,F11&lt;0.9,B11&lt;3.05),"setosa",IF(AND(C11&gt;=2.2,B11&lt;2.95,C11&lt;4.85,F11&lt;0.9,B11&lt;3.05),"versicolor",IF(AND(C11&lt;2.8,B11&gt;=2.95,C11&lt;4.85,F11&lt;0.9,B11&lt;3.05),"setosa",IF(AND(C11&gt;=2.8,B11&gt;=2.95,C11&lt;4.85,F11&lt;0.9,B11&lt;3.05),"versicolor",IF(AND(G11&lt;13.879,D11&lt;1.75,C11&gt;=4.85,F11&lt;0.9,B11&lt;3.05),"virginica",IF(AND(G11&gt;=13.879,D11&lt;1.75,C11&gt;=4.85,F11&lt;0.9,B11&lt;3.05),"versicolor","shouldnthappen")))))))))))</f>
        <v>virginica</v>
      </c>
      <c r="AT11" s="1" t="str">
        <f aca="false">IF(AND(D11&lt;0.75),"setosa",IF(AND(D11&gt;=1.75,D11&gt;=0.75),"virginica",IF(AND(D11&lt;1.45,G11&lt;7.37,D11&lt;1.75,D11&gt;=0.75),"versicolor",IF(AND(D11&gt;=1.45,G11&lt;7.37,D11&lt;1.75,D11&gt;=0.75),"virginica",IF(AND(C11&lt;5.45,G11&gt;=7.37,D11&lt;1.75,D11&gt;=0.75),"versicolor",IF(AND(C11&gt;=5.45,G11&gt;=7.37,D11&lt;1.75,D11&gt;=0.75),"virginica","shouldnthappen"))))))</f>
        <v>virginica</v>
      </c>
      <c r="AU11" s="1" t="str">
        <f aca="false">IF(AND(D11&lt;0.7),"setosa",IF(AND(D11&gt;=1.7,A11&gt;=6.15,D11&gt;=0.7),"virginica",IF(AND(B11&gt;=2.55,C11&lt;4.75,A11&lt;6.15,D11&gt;=0.7),"versicolor",IF(AND(D11&gt;=1.7,C11&gt;=4.75,A11&lt;6.15,D11&gt;=0.7),"virginica",IF(AND(C11&lt;5.25,D11&lt;1.7,A11&gt;=6.15,D11&gt;=0.7),"versicolor",IF(AND(C11&gt;=5.25,D11&lt;1.7,A11&gt;=6.15,D11&gt;=0.7),"virginica",IF(AND(C11&lt;4.25,B11&lt;2.55,C11&lt;4.75,A11&lt;6.15,D11&gt;=0.7),"versicolor",IF(AND(C11&gt;=4.25,B11&lt;2.55,C11&lt;4.75,A11&lt;6.15,D11&gt;=0.7),"virginica",IF(AND(B11&lt;2.65,D11&lt;1.7,C11&gt;=4.75,A11&lt;6.15,D11&gt;=0.7),"virginica",IF(AND(B11&gt;=2.65,D11&lt;1.7,C11&gt;=4.75,A11&lt;6.15,D11&gt;=0.7),"versicolor","shouldnthappen"))))))))))</f>
        <v>versicolor</v>
      </c>
      <c r="AV11" s="1" t="str">
        <f aca="false">IF(AND(D11&lt;0.75),"setosa",IF(AND(F11&gt;=0.899,D11&gt;=0.75),"virginica",IF(AND(D11&lt;1.65,A11&lt;6.05,F11&lt;0.899,D11&gt;=0.75),"versicolor",IF(AND(D11&gt;=1.65,A11&lt;6.05,F11&lt;0.899,D11&gt;=0.75),"virginica",IF(AND(C11&gt;=5.05,A11&gt;=6.05,F11&lt;0.899,D11&gt;=0.75),"virginica",IF(AND(G11&gt;=13.757,C11&lt;5.05,A11&gt;=6.05,F11&lt;0.899,D11&gt;=0.75),"versicolor",IF(AND(D11&lt;1.6,G11&lt;13.757,C11&lt;5.05,A11&gt;=6.05,F11&lt;0.899,D11&gt;=0.75),"versicolor",IF(AND(D11&gt;=1.6,G11&lt;13.757,C11&lt;5.05,A11&gt;=6.05,F11&lt;0.899,D11&gt;=0.75),"virginica","shouldnthappen"))))))))</f>
        <v>virginica</v>
      </c>
      <c r="AW11" s="1" t="str">
        <f aca="false">IF(AND(F11&lt;0.117,A11&gt;=5.55),"virginica",IF(AND(A11&gt;=5.2,G11&lt;6.086,A11&lt;5.55),"versicolor",IF(AND(D11&lt;0.7,G11&gt;=6.086,A11&lt;5.55),"setosa",IF(AND(D11&gt;=0.7,G11&gt;=6.086,A11&lt;5.55),"versicolor",IF(AND(A11&lt;4.75,A11&lt;5.2,G11&lt;6.086,A11&lt;5.55),"setosa",IF(AND(A11&gt;=4.75,A11&lt;5.2,G11&lt;6.086,A11&lt;5.55),"virginica",IF(AND(D11&gt;=1.65,C11&lt;4.95,F11&gt;=0.117,A11&gt;=5.55),"virginica",IF(AND(D11&gt;=1.75,C11&gt;=4.95,F11&gt;=0.117,A11&gt;=5.55),"virginica",IF(AND(C11&lt;2.6,D11&lt;1.65,C11&lt;4.95,F11&gt;=0.117,A11&gt;=5.55),"setosa",IF(AND(C11&gt;=2.6,D11&lt;1.65,C11&lt;4.95,F11&gt;=0.117,A11&gt;=5.55),"versicolor",IF(AND(D11&lt;1.55,D11&lt;1.75,C11&gt;=4.95,F11&gt;=0.117,A11&gt;=5.55),"virginica",IF(AND(A11&lt;6.95,D11&gt;=1.55,D11&lt;1.75,C11&gt;=4.95,F11&gt;=0.117,A11&gt;=5.55),"versicolor",IF(AND(A11&gt;=6.95,D11&gt;=1.55,D11&lt;1.75,C11&gt;=4.95,F11&gt;=0.117,A11&gt;=5.55),"virginica","shouldnthappen")))))))))))))</f>
        <v>virginica</v>
      </c>
      <c r="AX11" s="1" t="str">
        <f aca="false">IF(AND(D11&lt;0.75),"setosa",IF(AND(F11&lt;0.138,D11&gt;=0.75),"virginica",IF(AND(C11&lt;4.45,A11&lt;6.15,F11&gt;=0.138,D11&gt;=0.75),"versicolor",IF(AND(C11&gt;=5.05,A11&gt;=6.15,F11&gt;=0.138,D11&gt;=0.75),"virginica",IF(AND(B11&lt;2.65,C11&gt;=4.45,A11&lt;6.15,F11&gt;=0.138,D11&gt;=0.75),"virginica",IF(AND(A11&gt;=6.35,C11&lt;5.05,A11&gt;=6.15,F11&gt;=0.138,D11&gt;=0.75),"versicolor",IF(AND(A11&lt;5.65,B11&gt;=2.65,C11&gt;=4.45,A11&lt;6.15,F11&gt;=0.138,D11&gt;=0.75),"virginica",IF(AND(D11&lt;1.75,A11&lt;6.35,C11&lt;5.05,A11&gt;=6.15,F11&gt;=0.138,D11&gt;=0.75),"versicolor",IF(AND(D11&gt;=1.75,A11&lt;6.35,C11&lt;5.05,A11&gt;=6.15,F11&gt;=0.138,D11&gt;=0.75),"virginica",IF(AND(D11&lt;1.7,A11&gt;=5.65,B11&gt;=2.65,C11&gt;=4.45,A11&lt;6.15,F11&gt;=0.138,D11&gt;=0.75),"versicolor",IF(AND(D11&gt;=1.7,A11&gt;=5.65,B11&gt;=2.65,C11&gt;=4.45,A11&lt;6.15,F11&gt;=0.138,D11&gt;=0.75),"virginica","shouldnthappen")))))))))))</f>
        <v>virginica</v>
      </c>
      <c r="AY11" s="1" t="str">
        <f aca="false">IF(AND(D11&lt;0.75,A11&lt;5.55),"setosa",IF(AND(A11&lt;4.95,D11&gt;=0.75,A11&lt;5.55),"virginica",IF(AND(A11&gt;=4.95,D11&gt;=0.75,A11&lt;5.55),"versicolor",IF(AND(C11&lt;2.6,C11&lt;4.85,A11&gt;=5.55),"setosa",IF(AND(C11&gt;=2.6,C11&lt;4.85,A11&gt;=5.55),"versicolor",IF(AND(D11&gt;=1.75,C11&gt;=4.85,A11&gt;=5.55),"virginica",IF(AND(F11&lt;0.405,D11&lt;1.75,C11&gt;=4.85,A11&gt;=5.55),"versicolor",IF(AND(B11&lt;3.05,F11&gt;=0.405,D11&lt;1.75,C11&gt;=4.85,A11&gt;=5.55),"virginica",IF(AND(B11&gt;=3.05,F11&gt;=0.405,D11&lt;1.75,C11&gt;=4.85,A11&gt;=5.55),"versicolor","shouldnthappen")))))))))</f>
        <v>versicolor</v>
      </c>
      <c r="AZ11" s="1" t="str">
        <f aca="false">IF(AND(D11&lt;0.75),"setosa",IF(AND(F11&lt;0.9,C11&lt;4.95,D11&gt;=0.75),"versicolor",IF(AND(F11&gt;=0.9,C11&lt;4.95,D11&gt;=0.75),"virginica",IF(AND(D11&gt;=1.7,C11&gt;=4.95,D11&gt;=0.75),"virginica",IF(AND(F11&lt;0.405,D11&lt;1.7,C11&gt;=4.95,D11&gt;=0.75),"versicolor",IF(AND(F11&gt;=0.405,D11&lt;1.7,C11&gt;=4.95,D11&gt;=0.75),"virginica","shouldnthappen"))))))</f>
        <v>versicolor</v>
      </c>
      <c r="BA11" s="1" t="str">
        <f aca="false">IF(AND(D11&lt;0.75),"setosa",IF(AND(D11&gt;=1.7,C11&gt;=5.05,D11&gt;=0.75),"virginica",IF(AND(D11&lt;1.45,D11&lt;1.6,C11&lt;5.05,D11&gt;=0.75),"versicolor",IF(AND(A11&lt;5.8,D11&gt;=1.6,C11&lt;5.05,D11&gt;=0.75),"virginica",IF(AND(A11&gt;=5.8,D11&gt;=1.6,C11&lt;5.05,D11&gt;=0.75),"versicolor",IF(AND(F11&lt;0.417,D11&lt;1.7,C11&gt;=5.05,D11&gt;=0.75),"versicolor",IF(AND(F11&gt;=0.417,D11&lt;1.7,C11&gt;=5.05,D11&gt;=0.75),"virginica",IF(AND(A11&lt;5.95,D11&gt;=1.45,D11&lt;1.6,C11&lt;5.05,D11&gt;=0.75),"versicolor",IF(AND(G11&lt;10.618,A11&gt;=5.95,D11&gt;=1.45,D11&lt;1.6,C11&lt;5.05,D11&gt;=0.75),"virginica",IF(AND(G11&gt;=10.618,A11&gt;=5.95,D11&gt;=1.45,D11&lt;1.6,C11&lt;5.05,D11&gt;=0.75),"versicolor","shouldnthappen"))))))))))</f>
        <v>versicolor</v>
      </c>
      <c r="BB11" s="1" t="str">
        <f aca="false">IF(AND(C11&lt;2.6),"setosa",IF(AND(D11&gt;=1.75,C11&gt;=2.6),"virginica",IF(AND(C11&gt;=5.45,D11&lt;1.75,C11&gt;=2.6),"virginica",IF(AND(F11&gt;=0.259,C11&lt;5.45,D11&lt;1.75,C11&gt;=2.6),"versicolor",IF(AND(C11&lt;5.05,F11&lt;0.259,C11&lt;5.45,D11&lt;1.75,C11&gt;=2.6),"versicolor",IF(AND(C11&gt;=5.05,F11&lt;0.259,C11&lt;5.45,D11&lt;1.75,C11&gt;=2.6),"virginica","shouldnthappen"))))))</f>
        <v>virginica</v>
      </c>
      <c r="BC11" s="1" t="str">
        <f aca="false">IF(AND(A11&lt;4.95,B11&lt;2.7,A11&lt;5.55),"virginica",IF(AND(A11&gt;=4.95,B11&lt;2.7,A11&lt;5.55),"versicolor",IF(AND(C11&lt;3.2,B11&gt;=2.7,A11&lt;5.55),"setosa",IF(AND(C11&gt;=3.2,B11&gt;=2.7,A11&lt;5.55),"versicolor",IF(AND(F11&gt;=0.85,A11&lt;6.15,A11&gt;=5.55),"virginica",IF(AND(D11&lt;1.45,A11&gt;=6.15,A11&gt;=5.55),"versicolor",IF(AND(C11&lt;4.8,F11&lt;0.85,A11&lt;6.15,A11&gt;=5.55),"versicolor",IF(AND(D11&gt;=1.7,D11&gt;=1.45,A11&gt;=6.15,A11&gt;=5.55),"virginica",IF(AND(G11&lt;9.333,C11&gt;=4.8,F11&lt;0.85,A11&lt;6.15,A11&gt;=5.55),"versicolor",IF(AND(G11&gt;=9.333,C11&gt;=4.8,F11&lt;0.85,A11&lt;6.15,A11&gt;=5.55),"virginica",IF(AND(C11&lt;4.9,D11&lt;1.7,D11&gt;=1.45,A11&gt;=6.15,A11&gt;=5.55),"versicolor",IF(AND(C11&gt;=4.9,D11&lt;1.7,D11&gt;=1.45,A11&gt;=6.15,A11&gt;=5.55),"virginica","shouldnthappen"))))))))))))</f>
        <v>virginica</v>
      </c>
      <c r="BD11" s="1" t="str">
        <f aca="false">IF(AND(C11&lt;2.35),"setosa",IF(AND(C11&lt;4.75,B11&lt;2.55,C11&gt;=2.35),"versicolor",IF(AND(C11&gt;=4.75,B11&lt;2.55,C11&gt;=2.35),"virginica",IF(AND(C11&lt;4.75,B11&gt;=2.55,C11&gt;=2.35),"versicolor",IF(AND(D11&gt;=1.75,C11&gt;=4.75,B11&gt;=2.55,C11&gt;=2.35),"virginica",IF(AND(A11&gt;=6.5,D11&lt;1.75,C11&gt;=4.75,B11&gt;=2.55,C11&gt;=2.35),"versicolor",IF(AND(A11&lt;6.05,A11&lt;6.5,D11&lt;1.75,C11&gt;=4.75,B11&gt;=2.55,C11&gt;=2.35),"versicolor",IF(AND(A11&gt;=6.05,A11&lt;6.5,D11&lt;1.75,C11&gt;=4.75,B11&gt;=2.55,C11&gt;=2.35),"virginica","shouldnthappen"))))))))</f>
        <v>virginica</v>
      </c>
      <c r="BE11" s="1" t="str">
        <f aca="false">IF(AND(C11&lt;2.5),"setosa",IF(AND(D11&lt;1.65,C11&lt;4.75,C11&gt;=2.5),"versicolor",IF(AND(D11&gt;=1.65,C11&lt;4.75,C11&gt;=2.5),"virginica",IF(AND(D11&gt;=1.75,C11&gt;=4.75,C11&gt;=2.5),"virginica",IF(AND(C11&lt;4.95,D11&lt;1.75,C11&gt;=4.75,C11&gt;=2.5),"versicolor",IF(AND(A11&lt;6.5,C11&gt;=4.95,D11&lt;1.75,C11&gt;=4.75,C11&gt;=2.5),"virginica",IF(AND(A11&gt;=6.5,C11&gt;=4.95,D11&lt;1.75,C11&gt;=4.75,C11&gt;=2.5),"versicolor","shouldnthappen")))))))</f>
        <v>virginica</v>
      </c>
      <c r="BF11" s="1" t="str">
        <f aca="false">IF(AND(G11&gt;=15.244),"virginica",IF(AND(C11&lt;3.2,B11&gt;=3.15,G11&lt;15.244),"setosa",IF(AND(A11&gt;=4.95,C11&lt;4.7,B11&lt;3.15,G11&lt;15.244),"versicolor",IF(AND(C11&gt;=5.15,C11&gt;=4.7,B11&lt;3.15,G11&lt;15.244),"virginica",IF(AND(A11&gt;=6.45,C11&gt;=3.2,B11&gt;=3.15,G11&lt;15.244),"virginica",IF(AND(D11&lt;0.95,A11&lt;4.95,C11&lt;4.7,B11&lt;3.15,G11&lt;15.244),"setosa",IF(AND(D11&gt;=0.95,A11&lt;4.95,C11&lt;4.7,B11&lt;3.15,G11&lt;15.244),"virginica",IF(AND(F11&lt;0.816,A11&lt;6.45,C11&gt;=3.2,B11&gt;=3.15,G11&lt;15.244),"virginica",IF(AND(F11&gt;=0.816,A11&lt;6.45,C11&gt;=3.2,B11&gt;=3.15,G11&lt;15.244),"versicolor",IF(AND(A11&gt;=6.5,B11&lt;3.05,C11&lt;5.15,C11&gt;=4.7,B11&lt;3.15,G11&lt;15.244),"versicolor",IF(AND(G11&lt;11.093,B11&gt;=3.05,C11&lt;5.15,C11&gt;=4.7,B11&lt;3.15,G11&lt;15.244),"virginica",IF(AND(G11&gt;=11.093,B11&gt;=3.05,C11&lt;5.15,C11&gt;=4.7,B11&lt;3.15,G11&lt;15.244),"versicolor",IF(AND(D11&gt;=1.7,A11&lt;6.5,B11&lt;3.05,C11&lt;5.15,C11&gt;=4.7,B11&lt;3.15,G11&lt;15.244),"virginica",IF(AND(G11&lt;7.498,D11&lt;1.7,A11&lt;6.5,B11&lt;3.05,C11&lt;5.15,C11&gt;=4.7,B11&lt;3.15,G11&lt;15.244),"virginica",IF(AND(G11&gt;=7.498,D11&lt;1.7,A11&lt;6.5,B11&lt;3.05,C11&lt;5.15,C11&gt;=4.7,B11&lt;3.15,G11&lt;15.244),"versicolor","shouldnthappen")))))))))))))))</f>
        <v>virginica</v>
      </c>
      <c r="BG11" s="1" t="str">
        <f aca="false">IF(AND(B11&gt;=3.35,C11&lt;4.85),"setosa",IF(AND(D11&gt;=1.75,C11&gt;=4.85),"virginica",IF(AND(D11&lt;0.75,B11&lt;3.35,C11&lt;4.85),"setosa",IF(AND(G11&gt;=13.879,D11&lt;1.75,C11&gt;=4.85),"versicolor",IF(AND(F11&gt;=0.9,D11&gt;=0.75,B11&lt;3.35,C11&lt;4.85),"virginica",IF(AND(F11&gt;=0.405,G11&lt;13.879,D11&lt;1.75,C11&gt;=4.85),"virginica",IF(AND(B11&gt;=2.55,F11&lt;0.9,D11&gt;=0.75,B11&lt;3.35,C11&lt;4.85),"versicolor",IF(AND(G11&lt;7.498,F11&lt;0.405,G11&lt;13.879,D11&lt;1.75,C11&gt;=4.85),"virginica",IF(AND(G11&gt;=7.498,F11&lt;0.405,G11&lt;13.879,D11&lt;1.75,C11&gt;=4.85),"versicolor",IF(AND(G11&lt;5.656,B11&lt;2.55,F11&lt;0.9,D11&gt;=0.75,B11&lt;3.35,C11&lt;4.85),"virginica",IF(AND(G11&gt;=5.656,B11&lt;2.55,F11&lt;0.9,D11&gt;=0.75,B11&lt;3.35,C11&lt;4.85),"versicolor","shouldnthappen")))))))))))</f>
        <v>virginica</v>
      </c>
      <c r="BH11" s="1" t="str">
        <f aca="false">IF(AND(D11&lt;0.7),"setosa",IF(AND(D11&gt;=1.65,A11&lt;6.65,D11&gt;=0.7),"virginica",IF(AND(D11&lt;1.55,A11&gt;=6.65,D11&gt;=0.7),"versicolor",IF(AND(D11&gt;=1.55,A11&gt;=6.65,D11&gt;=0.7),"virginica",IF(AND(F11&gt;=0.529,D11&lt;1.65,A11&lt;6.65,D11&gt;=0.7),"versicolor",IF(AND(C11&gt;=5.35,F11&lt;0.529,D11&lt;1.65,A11&lt;6.65,D11&gt;=0.7),"virginica",IF(AND(G11&gt;=7.411,C11&lt;5.35,F11&lt;0.529,D11&lt;1.65,A11&lt;6.65,D11&gt;=0.7),"versicolor",IF(AND(G11&lt;6.927,G11&lt;7.411,C11&lt;5.35,F11&lt;0.529,D11&lt;1.65,A11&lt;6.65,D11&gt;=0.7),"versicolor",IF(AND(G11&gt;=6.927,G11&lt;7.411,C11&lt;5.35,F11&lt;0.529,D11&lt;1.65,A11&lt;6.65,D11&gt;=0.7),"virginica","shouldnthappen")))))))))</f>
        <v>virginica</v>
      </c>
      <c r="BI11" s="1" t="str">
        <f aca="false">IF(AND(D11&gt;=1.7),"virginica",IF(AND(D11&lt;0.7,D11&lt;1.7),"setosa",IF(AND(D11&lt;1.45,G11&lt;7.37,D11&gt;=0.7,D11&lt;1.7),"versicolor",IF(AND(D11&gt;=1.45,G11&lt;7.37,D11&gt;=0.7,D11&lt;1.7),"virginica",IF(AND(B11&gt;=2.65,G11&gt;=7.37,D11&gt;=0.7,D11&lt;1.7),"versicolor",IF(AND(C11&lt;5.05,B11&lt;2.65,G11&gt;=7.37,D11&gt;=0.7,D11&lt;1.7),"versicolor",IF(AND(C11&gt;=5.05,B11&lt;2.65,G11&gt;=7.37,D11&gt;=0.7,D11&lt;1.7),"virginica","shouldnthappen")))))))</f>
        <v>virginica</v>
      </c>
    </row>
    <row r="12" customFormat="false" ht="13.8" hidden="false" customHeight="false" outlineLevel="0" collapsed="false">
      <c r="A12" s="1" t="n">
        <v>6.9</v>
      </c>
      <c r="B12" s="1" t="n">
        <v>3.1</v>
      </c>
      <c r="C12" s="1" t="n">
        <v>4.9</v>
      </c>
      <c r="D12" s="1" t="n">
        <v>1.5</v>
      </c>
      <c r="E12" s="1" t="s">
        <v>92</v>
      </c>
      <c r="F12" s="1" t="n">
        <v>0.764796640491113</v>
      </c>
      <c r="G12" s="1" t="n">
        <v>13.9365347457118</v>
      </c>
      <c r="H12" s="11" t="str">
        <f aca="false">E12</f>
        <v>versicolor</v>
      </c>
      <c r="I12" s="1" t="str">
        <f aca="false">INDEX(L12:BI12, MODE(MATCH(L12:BI12, L12:BI12, 0 )))</f>
        <v>versicolor</v>
      </c>
      <c r="J12" s="12" t="n">
        <f aca="false">COUNTIF(L12:BI12, H12) / COUNTA(L12:BI12)</f>
        <v>0.8</v>
      </c>
      <c r="K12" s="13" t="n">
        <f aca="false">I12=H12</f>
        <v>1</v>
      </c>
      <c r="L12" s="1" t="str">
        <f aca="false">IF(AND(C12&lt;3.65,B12&gt;=3.35),"setosa",IF(AND(C12&gt;=3.65,B12&gt;=3.35),"virginica",IF(AND(C12&lt;2.35,C12&lt;4.85,B12&lt;3.35),"setosa",IF(AND(F12&gt;=0.899,C12&gt;=2.35,C12&lt;4.85,B12&lt;3.35),"virginica",IF(AND(G12&gt;=8.268,B12&lt;2.75,C12&gt;=4.85,B12&lt;3.35),"virginica",IF(AND(D12&lt;1.55,B12&gt;=2.75,C12&gt;=4.85,B12&lt;3.35),"versicolor",IF(AND(D12&gt;=1.55,B12&gt;=2.75,C12&gt;=4.85,B12&lt;3.35),"virginica",IF(AND(G12&lt;6.537,F12&lt;0.899,C12&gt;=2.35,C12&lt;4.85,B12&lt;3.35),"virginica",IF(AND(G12&gt;=6.537,F12&lt;0.899,C12&gt;=2.35,C12&lt;4.85,B12&lt;3.35),"versicolor",IF(AND(G12&lt;6.878,G12&lt;8.268,B12&lt;2.75,C12&gt;=4.85,B12&lt;3.35),"virginica",IF(AND(G12&gt;=6.878,G12&lt;8.268,B12&lt;2.75,C12&gt;=4.85,B12&lt;3.35),"versicolor","shouldnthappen")))))))))))</f>
        <v>versicolor</v>
      </c>
      <c r="M12" s="1" t="str">
        <f aca="false">IF(AND(C12&lt;2.6),"setosa",IF(AND(D12&gt;=1.75,C12&gt;=2.6),"virginica",IF(AND(G12&lt;6.094,D12&lt;1.75,C12&gt;=2.6),"virginica",IF(AND(D12&lt;1.35,G12&gt;=6.094,D12&lt;1.75,C12&gt;=2.6),"versicolor",IF(AND(C12&lt;5.05,D12&gt;=1.35,G12&gt;=6.094,D12&lt;1.75,C12&gt;=2.6),"versicolor",IF(AND(C12&gt;=5.05,D12&gt;=1.35,G12&gt;=6.094,D12&lt;1.75,C12&gt;=2.6),"virginica","shouldnthappen"))))))</f>
        <v>versicolor</v>
      </c>
      <c r="N12" s="1" t="str">
        <f aca="false">IF(AND(A12&lt;6.6,B12&gt;=3.45),"setosa",IF(AND(A12&gt;=6.6,B12&gt;=3.45),"virginica",IF(AND(D12&lt;0.7,C12&lt;4.75,B12&lt;3.45),"setosa",IF(AND(D12&gt;=0.7,C12&lt;4.75,B12&lt;3.45),"versicolor",IF(AND(C12&gt;=5.15,C12&gt;=4.75,B12&lt;3.45),"virginica",IF(AND(D12&gt;=1.7,A12&lt;6.5,C12&lt;5.15,C12&gt;=4.75,B12&lt;3.45),"virginica",IF(AND(C12&lt;5.05,A12&gt;=6.5,C12&lt;5.15,C12&gt;=4.75,B12&lt;3.45),"versicolor",IF(AND(C12&gt;=5.05,A12&gt;=6.5,C12&lt;5.15,C12&gt;=4.75,B12&lt;3.45),"virginica",IF(AND(G12&lt;7.498,D12&lt;1.7,A12&lt;6.5,C12&lt;5.15,C12&gt;=4.75,B12&lt;3.45),"virginica",IF(AND(G12&gt;=7.498,D12&lt;1.7,A12&lt;6.5,C12&lt;5.15,C12&gt;=4.75,B12&lt;3.45),"versicolor","shouldnthappen"))))))))))</f>
        <v>versicolor</v>
      </c>
      <c r="O12" s="1" t="str">
        <f aca="false">IF(AND(D12&lt;0.75),"setosa",IF(AND(C12&lt;4.75,C12&lt;4.85,D12&gt;=0.75),"versicolor",IF(AND(A12&gt;=6.05,C12&gt;=4.85,D12&gt;=0.75),"virginica",IF(AND(D12&lt;1.6,C12&gt;=4.75,C12&lt;4.85,D12&gt;=0.75),"versicolor",IF(AND(D12&gt;=1.6,C12&gt;=4.75,C12&lt;4.85,D12&gt;=0.75),"virginica",IF(AND(A12&lt;5.9,A12&lt;6.05,C12&gt;=4.85,D12&gt;=0.75),"virginica",IF(AND(A12&gt;=5.9,A12&lt;6.05,C12&gt;=4.85,D12&gt;=0.75),"versicolor","shouldnthappen")))))))</f>
        <v>virginica</v>
      </c>
      <c r="P12" s="1" t="str">
        <f aca="false">IF(AND(D12&lt;0.75),"setosa",IF(AND(A12&lt;5.55,D12&gt;=0.75),"versicolor",IF(AND(D12&gt;=1.7,G12&lt;13.158,A12&gt;=5.55,D12&gt;=0.75),"virginica",IF(AND(B12&lt;2.45,D12&lt;1.7,G12&lt;13.158,A12&gt;=5.55,D12&gt;=0.75),"virginica",IF(AND(B12&gt;=2.45,D12&lt;1.7,G12&lt;13.158,A12&gt;=5.55,D12&gt;=0.75),"versicolor",IF(AND(B12&gt;=3.05,G12&lt;15.551,G12&gt;=13.158,A12&gt;=5.55,D12&gt;=0.75),"versicolor",IF(AND(B12&lt;2.9,G12&gt;=15.551,G12&gt;=13.158,A12&gt;=5.55,D12&gt;=0.75),"versicolor",IF(AND(B12&gt;=2.9,G12&gt;=15.551,G12&gt;=13.158,A12&gt;=5.55,D12&gt;=0.75),"virginica",IF(AND(D12&lt;1.3,G12&lt;14.221,B12&lt;3.05,G12&lt;15.551,G12&gt;=13.158,A12&gt;=5.55,D12&gt;=0.75),"versicolor",IF(AND(D12&gt;=1.3,G12&lt;14.221,B12&lt;3.05,G12&lt;15.551,G12&gt;=13.158,A12&gt;=5.55,D12&gt;=0.75),"virginica",IF(AND(C12&lt;4.9,G12&gt;=14.221,B12&lt;3.05,G12&lt;15.551,G12&gt;=13.158,A12&gt;=5.55,D12&gt;=0.75),"versicolor",IF(AND(C12&gt;=4.9,G12&gt;=14.221,B12&lt;3.05,G12&lt;15.551,G12&gt;=13.158,A12&gt;=5.55,D12&gt;=0.75),"virginica","shouldnthappen"))))))))))))</f>
        <v>versicolor</v>
      </c>
      <c r="Q12" s="1" t="str">
        <f aca="false">IF(AND(C12&lt;2.6),"setosa",IF(AND(A12&gt;=4.95,C12&lt;4.75,C12&gt;=2.6),"versicolor",IF(AND(D12&gt;=1.75,C12&gt;=4.75,C12&gt;=2.6),"virginica",IF(AND(B12&lt;2.45,A12&lt;4.95,C12&lt;4.75,C12&gt;=2.6),"versicolor",IF(AND(B12&gt;=2.45,A12&lt;4.95,C12&lt;4.75,C12&gt;=2.6),"virginica",IF(AND(G12&lt;7.498,D12&lt;1.75,C12&gt;=4.75,C12&gt;=2.6),"virginica",IF(AND(F12&lt;0.417,G12&gt;=7.498,D12&lt;1.75,C12&gt;=4.75,C12&gt;=2.6),"versicolor",IF(AND(F12&lt;0.442,F12&gt;=0.417,G12&gt;=7.498,D12&lt;1.75,C12&gt;=4.75,C12&gt;=2.6),"virginica",IF(AND(F12&gt;=0.442,F12&gt;=0.417,G12&gt;=7.498,D12&lt;1.75,C12&gt;=4.75,C12&gt;=2.6),"versicolor","shouldnthappen")))))))))</f>
        <v>versicolor</v>
      </c>
      <c r="R12" s="1" t="str">
        <f aca="false">IF(AND(D12&lt;0.75),"setosa",IF(AND(D12&lt;1.75,A12&gt;=6.25,D12&gt;=0.75),"versicolor",IF(AND(D12&gt;=1.75,A12&gt;=6.25,D12&gt;=0.75),"virginica",IF(AND(D12&lt;1.6,C12&lt;4.75,A12&lt;6.25,D12&gt;=0.75),"versicolor",IF(AND(D12&gt;=1.6,C12&lt;4.75,A12&lt;6.25,D12&gt;=0.75),"virginica",IF(AND(G12&lt;6.998,C12&gt;=4.75,A12&lt;6.25,D12&gt;=0.75),"virginica",IF(AND(A12&lt;6.05,G12&gt;=6.998,C12&gt;=4.75,A12&lt;6.25,D12&gt;=0.75),"versicolor",IF(AND(A12&gt;=6.05,G12&gt;=6.998,C12&gt;=4.75,A12&lt;6.25,D12&gt;=0.75),"virginica","shouldnthappen"))))))))</f>
        <v>versicolor</v>
      </c>
      <c r="S12" s="1" t="str">
        <f aca="false">IF(AND(B12&gt;=3.05,A12&lt;5.45),"setosa",IF(AND(C12&lt;2.2,B12&lt;3.05,A12&lt;5.45),"setosa",IF(AND(C12&gt;=2.2,B12&lt;3.05,A12&lt;5.45),"versicolor",IF(AND(B12&lt;3.7,C12&lt;4.8,A12&gt;=5.45),"versicolor",IF(AND(B12&gt;=3.7,C12&lt;4.8,A12&gt;=5.45),"setosa",IF(AND(G12&lt;13.757,C12&lt;5.05,C12&gt;=4.8,A12&gt;=5.45),"virginica",IF(AND(G12&gt;=13.757,C12&lt;5.05,C12&gt;=4.8,A12&gt;=5.45),"versicolor",IF(AND(C12&gt;=5.15,C12&gt;=5.05,C12&gt;=4.8,A12&gt;=5.45),"virginica",IF(AND(A12&lt;5.95,C12&lt;5.15,C12&gt;=5.05,C12&gt;=4.8,A12&gt;=5.45),"virginica",IF(AND(D12&gt;=1.8,A12&gt;=5.95,C12&lt;5.15,C12&gt;=5.05,C12&gt;=4.8,A12&gt;=5.45),"virginica",IF(AND(B12&lt;2.75,D12&lt;1.8,A12&gt;=5.95,C12&lt;5.15,C12&gt;=5.05,C12&gt;=4.8,A12&gt;=5.45),"versicolor",IF(AND(B12&gt;=2.75,D12&lt;1.8,A12&gt;=5.95,C12&lt;5.15,C12&gt;=5.05,C12&gt;=4.8,A12&gt;=5.45),"virginica","shouldnthappen"))))))))))))</f>
        <v>versicolor</v>
      </c>
      <c r="T12" s="1" t="str">
        <f aca="false">IF(AND(C12&lt;2.6),"setosa",IF(AND(D12&lt;1.65,C12&lt;4.75,C12&gt;=2.6),"versicolor",IF(AND(D12&gt;=1.65,C12&lt;4.75,C12&gt;=2.6),"virginica",IF(AND(G12&gt;=8.494,A12&lt;6.6,C12&gt;=4.75,C12&gt;=2.6),"virginica",IF(AND(C12&lt;5.2,A12&gt;=6.6,C12&gt;=4.75,C12&gt;=2.6),"versicolor",IF(AND(C12&gt;=5.2,A12&gt;=6.6,C12&gt;=4.75,C12&gt;=2.6),"virginica",IF(AND(A12&lt;5.95,G12&lt;8.494,A12&lt;6.6,C12&gt;=4.75,C12&gt;=2.6),"virginica",IF(AND(A12&gt;=5.95,G12&lt;8.494,A12&lt;6.6,C12&gt;=4.75,C12&gt;=2.6),"versicolor","shouldnthappen"))))))))</f>
        <v>versicolor</v>
      </c>
      <c r="U12" s="1" t="str">
        <f aca="false">IF(AND(C12&lt;3.65,B12&gt;=3.35),"setosa",IF(AND(C12&gt;=3.65,B12&gt;=3.35),"virginica",IF(AND(C12&lt;2.35,A12&lt;6.25,B12&lt;3.35),"setosa",IF(AND(C12&lt;4.85,A12&gt;=6.25,B12&lt;3.35),"versicolor",IF(AND(G12&gt;=15.426,C12&gt;=2.35,A12&lt;6.25,B12&lt;3.35),"virginica",IF(AND(D12&gt;=1.55,C12&gt;=4.85,A12&gt;=6.25,B12&lt;3.35),"virginica",IF(AND(D12&lt;1.8,G12&lt;15.426,C12&gt;=2.35,A12&lt;6.25,B12&lt;3.35),"versicolor",IF(AND(D12&gt;=1.8,G12&lt;15.426,C12&gt;=2.35,A12&lt;6.25,B12&lt;3.35),"virginica",IF(AND(B12&lt;2.95,D12&lt;1.55,C12&gt;=4.85,A12&gt;=6.25,B12&lt;3.35),"virginica",IF(AND(B12&gt;=2.95,D12&lt;1.55,C12&gt;=4.85,A12&gt;=6.25,B12&lt;3.35),"versicolor","shouldnthappen"))))))))))</f>
        <v>versicolor</v>
      </c>
      <c r="V12" s="1" t="str">
        <f aca="false">IF(AND(C12&lt;2.6),"setosa",IF(AND(C12&gt;=4.85,C12&gt;=2.6),"virginica",IF(AND(F12&gt;=0.9,C12&lt;4.85,C12&gt;=2.6),"virginica",IF(AND(G12&lt;5.656,F12&lt;0.9,C12&lt;4.85,C12&gt;=2.6),"virginica",IF(AND(G12&gt;=5.656,F12&lt;0.9,C12&lt;4.85,C12&gt;=2.6),"versicolor","shouldnthappen")))))</f>
        <v>virginica</v>
      </c>
      <c r="W12" s="1" t="str">
        <f aca="false">IF(AND(D12&gt;=1.75,G12&gt;=13.795),"virginica",IF(AND(D12&gt;=1.5,G12&gt;=12.335,G12&lt;13.795),"virginica",IF(AND(C12&lt;2.45,C12&lt;4.85,G12&lt;12.335,G12&lt;13.795),"setosa",IF(AND(C12&gt;=2.45,C12&lt;4.85,G12&lt;12.335,G12&lt;13.795),"versicolor",IF(AND(D12&gt;=1.7,C12&gt;=4.85,G12&lt;12.335,G12&lt;13.795),"virginica",IF(AND(B12&gt;=3.25,D12&lt;1.5,G12&gt;=12.335,G12&lt;13.795),"setosa",IF(AND(D12&lt;1,F12&lt;0.255,D12&lt;1.75,G12&gt;=13.795),"setosa",IF(AND(D12&gt;=1,F12&lt;0.255,D12&lt;1.75,G12&gt;=13.795),"versicolor",IF(AND(A12&lt;5.4,F12&gt;=0.255,D12&lt;1.75,G12&gt;=13.795),"setosa",IF(AND(A12&gt;=5.4,F12&gt;=0.255,D12&lt;1.75,G12&gt;=13.795),"versicolor",IF(AND(A12&lt;6.15,D12&lt;1.7,C12&gt;=4.85,G12&lt;12.335,G12&lt;13.795),"versicolor",IF(AND(A12&gt;=6.15,D12&lt;1.7,C12&gt;=4.85,G12&lt;12.335,G12&lt;13.795),"virginica",IF(AND(C12&lt;5,B12&lt;3.25,D12&lt;1.5,G12&gt;=12.335,G12&lt;13.795),"versicolor",IF(AND(C12&gt;=5,B12&lt;3.25,D12&lt;1.5,G12&gt;=12.335,G12&lt;13.795),"virginica","shouldnthappen"))))))))))))))</f>
        <v>versicolor</v>
      </c>
      <c r="X12" s="1" t="str">
        <f aca="false">IF(AND(C12&lt;2.5,A12&lt;5.55),"setosa",IF(AND(F12&lt;0.096,A12&gt;=5.55),"virginica",IF(AND(D12&lt;1.6,C12&gt;=2.5,A12&lt;5.55),"versicolor",IF(AND(D12&gt;=1.6,C12&gt;=2.5,A12&lt;5.55),"virginica",IF(AND(F12&gt;=0.156,C12&lt;4.75,F12&gt;=0.096,A12&gt;=5.55),"versicolor",IF(AND(D12&gt;=1.75,C12&gt;=4.75,F12&gt;=0.096,A12&gt;=5.55),"virginica",IF(AND(B12&lt;3.3,F12&lt;0.156,C12&lt;4.75,F12&gt;=0.096,A12&gt;=5.55),"versicolor",IF(AND(B12&gt;=3.3,F12&lt;0.156,C12&lt;4.75,F12&gt;=0.096,A12&gt;=5.55),"setosa",IF(AND(B12&lt;2.45,A12&lt;6.05,D12&lt;1.75,C12&gt;=4.75,F12&gt;=0.096,A12&gt;=5.55),"virginica",IF(AND(B12&gt;=2.45,A12&lt;6.05,D12&lt;1.75,C12&gt;=4.75,F12&gt;=0.096,A12&gt;=5.55),"versicolor",IF(AND(F12&lt;0.205,A12&gt;=6.05,D12&lt;1.75,C12&gt;=4.75,F12&gt;=0.096,A12&gt;=5.55),"versicolor",IF(AND(F12&gt;=0.205,A12&gt;=6.05,D12&lt;1.75,C12&gt;=4.75,F12&gt;=0.096,A12&gt;=5.55),"virginica","shouldnthappen"))))))))))))</f>
        <v>virginica</v>
      </c>
      <c r="Y12" s="1" t="str">
        <f aca="false">IF(AND(C12&lt;2.35,A12&lt;5.55),"setosa",IF(AND(C12&gt;=5.05,A12&gt;=5.55),"virginica",IF(AND(D12&lt;1.6,C12&gt;=2.35,A12&lt;5.55),"versicolor",IF(AND(D12&gt;=1.6,C12&gt;=2.35,A12&lt;5.55),"virginica",IF(AND(D12&gt;=1.75,C12&lt;5.05,A12&gt;=5.55),"virginica",IF(AND(B12&gt;=3.55,D12&lt;1.75,C12&lt;5.05,A12&gt;=5.55),"setosa",IF(AND(G12&lt;6.3,B12&lt;3.55,D12&lt;1.75,C12&lt;5.05,A12&gt;=5.55),"virginica",IF(AND(G12&gt;=6.3,B12&lt;3.55,D12&lt;1.75,C12&lt;5.05,A12&gt;=5.55),"versicolor","shouldnthappen"))))))))</f>
        <v>versicolor</v>
      </c>
      <c r="Z12" s="1" t="str">
        <f aca="false">IF(AND(D12&lt;0.75),"setosa",IF(AND(B12&gt;=2.55,C12&lt;4.85,D12&gt;=0.75),"versicolor",IF(AND(D12&gt;=1.7,C12&gt;=4.85,D12&gt;=0.75),"virginica",IF(AND(D12&lt;1.6,B12&lt;2.55,C12&lt;4.85,D12&gt;=0.75),"versicolor",IF(AND(D12&gt;=1.6,B12&lt;2.55,C12&lt;4.85,D12&gt;=0.75),"virginica",IF(AND(B12&lt;2.65,D12&lt;1.7,C12&gt;=4.85,D12&gt;=0.75),"virginica",IF(AND(F12&lt;0.325,B12&gt;=2.65,D12&lt;1.7,C12&gt;=4.85,D12&gt;=0.75),"virginica",IF(AND(G12&lt;10.717,F12&gt;=0.325,B12&gt;=2.65,D12&lt;1.7,C12&gt;=4.85,D12&gt;=0.75),"versicolor",IF(AND(G12&gt;=10.717,F12&gt;=0.325,B12&gt;=2.65,D12&lt;1.7,C12&gt;=4.85,D12&gt;=0.75),"virginica","shouldnthappen")))))))))</f>
        <v>virginica</v>
      </c>
      <c r="AA12" s="1" t="str">
        <f aca="false">IF(AND(D12&lt;0.75),"setosa",IF(AND(D12&gt;=1.75,D12&gt;=0.75),"virginica",IF(AND(F12&gt;=0.455,D12&lt;1.75,D12&gt;=0.75),"versicolor",IF(AND(D12&lt;1.45,F12&lt;0.455,D12&lt;1.75,D12&gt;=0.75),"versicolor",IF(AND(F12&lt;0.247,D12&gt;=1.45,F12&lt;0.455,D12&lt;1.75,D12&gt;=0.75),"versicolor",IF(AND(F12&gt;=0.247,D12&gt;=1.45,F12&lt;0.455,D12&lt;1.75,D12&gt;=0.75),"virginica","shouldnthappen"))))))</f>
        <v>versicolor</v>
      </c>
      <c r="AB12" s="1" t="str">
        <f aca="false">IF(AND(F12&gt;=0.221,B12&gt;=3.35),"setosa",IF(AND(A12&lt;5.3,F12&gt;=0.683,B12&lt;3.35),"setosa",IF(AND(A12&lt;6.45,F12&lt;0.221,B12&gt;=3.35),"setosa",IF(AND(A12&gt;=6.45,F12&lt;0.221,B12&gt;=3.35),"virginica",IF(AND(G12&lt;6.3,A12&lt;6.25,F12&lt;0.683,B12&lt;3.35),"virginica",IF(AND(G12&lt;13.795,A12&gt;=6.25,F12&lt;0.683,B12&lt;3.35),"virginica",IF(AND(D12&lt;1.65,A12&gt;=5.3,F12&gt;=0.683,B12&lt;3.35),"versicolor",IF(AND(D12&gt;=1.65,A12&gt;=5.3,F12&gt;=0.683,B12&lt;3.35),"virginica",IF(AND(D12&lt;0.6,G12&gt;=6.3,A12&lt;6.25,F12&lt;0.683,B12&lt;3.35),"setosa",IF(AND(D12&lt;1.7,G12&gt;=13.795,A12&gt;=6.25,F12&lt;0.683,B12&lt;3.35),"versicolor",IF(AND(D12&gt;=1.7,G12&gt;=13.795,A12&gt;=6.25,F12&lt;0.683,B12&lt;3.35),"virginica",IF(AND(C12&gt;=5.35,D12&gt;=0.6,G12&gt;=6.3,A12&lt;6.25,F12&lt;0.683,B12&lt;3.35),"virginica",IF(AND(D12&lt;1.75,C12&lt;5.35,D12&gt;=0.6,G12&gt;=6.3,A12&lt;6.25,F12&lt;0.683,B12&lt;3.35),"versicolor",IF(AND(D12&gt;=1.75,C12&lt;5.35,D12&gt;=0.6,G12&gt;=6.3,A12&lt;6.25,F12&lt;0.683,B12&lt;3.35),"virginica","shouldnthappen"))))))))))))))</f>
        <v>versicolor</v>
      </c>
      <c r="AC12" s="1" t="str">
        <f aca="false">IF(AND(B12&gt;=3.3),"setosa",IF(AND(C12&lt;2.45,D12&lt;1.55,B12&lt;3.3),"setosa",IF(AND(F12&gt;=0.211,D12&gt;=1.55,B12&lt;3.3),"virginica",IF(AND(C12&lt;4.9,C12&gt;=2.45,D12&lt;1.55,B12&lt;3.3),"versicolor",IF(AND(C12&gt;=4.9,C12&gt;=2.45,D12&lt;1.55,B12&lt;3.3),"virginica",IF(AND(F12&lt;0.138,F12&lt;0.211,D12&gt;=1.55,B12&lt;3.3),"virginica",IF(AND(F12&gt;=0.138,F12&lt;0.211,D12&gt;=1.55,B12&lt;3.3),"versicolor","shouldnthappen")))))))</f>
        <v>virginica</v>
      </c>
      <c r="AD12" s="1" t="str">
        <f aca="false">IF(AND(D12&gt;=1.75),"virginica",IF(AND(D12&lt;0.75,D12&lt;1.75),"setosa",IF(AND(D12&lt;1.35,D12&gt;=0.75,D12&lt;1.75),"versicolor",IF(AND(B12&lt;2.6,C12&lt;4.85,D12&gt;=1.35,D12&gt;=0.75,D12&lt;1.75),"virginica",IF(AND(B12&gt;=2.6,C12&lt;4.85,D12&gt;=1.35,D12&gt;=0.75,D12&lt;1.75),"versicolor",IF(AND(A12&lt;6.4,C12&gt;=4.85,D12&gt;=1.35,D12&gt;=0.75,D12&lt;1.75),"virginica",IF(AND(A12&gt;=6.4,C12&gt;=4.85,D12&gt;=1.35,D12&gt;=0.75,D12&lt;1.75),"versicolor","shouldnthappen")))))))</f>
        <v>versicolor</v>
      </c>
      <c r="AE12" s="1" t="str">
        <f aca="false">IF(AND(C12&lt;2.45),"setosa",IF(AND(F12&lt;0.07,C12&gt;=2.45),"virginica",IF(AND(A12&gt;=5,C12&lt;4.75,F12&gt;=0.07,C12&gt;=2.45),"versicolor",IF(AND(F12&lt;0.182,C12&gt;=4.75,F12&gt;=0.07,C12&gt;=2.45),"versicolor",IF(AND(B12&lt;2.45,A12&lt;5,C12&lt;4.75,F12&gt;=0.07,C12&gt;=2.45),"versicolor",IF(AND(B12&gt;=2.45,A12&lt;5,C12&lt;4.75,F12&gt;=0.07,C12&gt;=2.45),"virginica",IF(AND(F12&gt;=0.468,F12&gt;=0.182,C12&gt;=4.75,F12&gt;=0.07,C12&gt;=2.45),"virginica",IF(AND(A12&gt;=6.85,F12&lt;0.468,F12&gt;=0.182,C12&gt;=4.75,F12&gt;=0.07,C12&gt;=2.45),"virginica",IF(AND(B12&lt;2.6,A12&lt;6.85,F12&lt;0.468,F12&gt;=0.182,C12&gt;=4.75,F12&gt;=0.07,C12&gt;=2.45),"virginica",IF(AND(B12&gt;=2.6,A12&lt;6.85,F12&lt;0.468,F12&gt;=0.182,C12&gt;=4.75,F12&gt;=0.07,C12&gt;=2.45),"versicolor","shouldnthappen"))))))))))</f>
        <v>virginica</v>
      </c>
      <c r="AF12" s="1" t="str">
        <f aca="false">IF(AND(D12&lt;0.75,A12&lt;5.45),"setosa",IF(AND(D12&gt;=1.75,A12&gt;=5.45),"virginica",IF(AND(G12&lt;6.094,D12&gt;=0.75,A12&lt;5.45),"virginica",IF(AND(G12&gt;=6.094,D12&gt;=0.75,A12&lt;5.45),"versicolor",IF(AND(C12&lt;2.75,D12&lt;1.75,A12&gt;=5.45),"setosa",IF(AND(D12&lt;1.45,C12&gt;=2.75,D12&lt;1.75,A12&gt;=5.45),"versicolor",IF(AND(B12&lt;2.75,D12&gt;=1.45,C12&gt;=2.75,D12&lt;1.75,A12&gt;=5.45),"versicolor",IF(AND(C12&lt;5.05,B12&gt;=2.75,D12&gt;=1.45,C12&gt;=2.75,D12&lt;1.75,A12&gt;=5.45),"versicolor",IF(AND(C12&gt;=5.05,B12&gt;=2.75,D12&gt;=1.45,C12&gt;=2.75,D12&lt;1.75,A12&gt;=5.45),"virginica","shouldnthappen")))))))))</f>
        <v>versicolor</v>
      </c>
      <c r="AG12" s="1" t="str">
        <f aca="false">IF(AND(D12&lt;0.65,G12&lt;8.868,A12&lt;5.3),"setosa",IF(AND(C12&lt;2.6,G12&gt;=8.868,A12&lt;5.3),"setosa",IF(AND(C12&gt;=2.6,G12&gt;=8.868,A12&lt;5.3),"versicolor",IF(AND(C12&gt;=4.95,D12&lt;1.55,A12&gt;=5.3),"virginica",IF(AND(G12&lt;13.795,D12&gt;=1.55,A12&gt;=5.3),"virginica",IF(AND(C12&lt;3.75,D12&gt;=0.65,G12&lt;8.868,A12&lt;5.3),"versicolor",IF(AND(C12&gt;=3.75,D12&gt;=0.65,G12&lt;8.868,A12&lt;5.3),"virginica",IF(AND(C12&lt;2.6,C12&lt;4.95,D12&lt;1.55,A12&gt;=5.3),"setosa",IF(AND(C12&gt;=2.6,C12&lt;4.95,D12&lt;1.55,A12&gt;=5.3),"versicolor",IF(AND(C12&lt;4.75,G12&gt;=13.795,D12&gt;=1.55,A12&gt;=5.3),"versicolor",IF(AND(C12&gt;=4.75,G12&gt;=13.795,D12&gt;=1.55,A12&gt;=5.3),"virginica","shouldnthappen")))))))))))</f>
        <v>versicolor</v>
      </c>
      <c r="AH12" s="1" t="str">
        <f aca="false">IF(AND(D12&lt;0.75),"setosa",IF(AND(C12&lt;4.75,D12&gt;=0.75),"versicolor",IF(AND(G12&lt;13.757,C12&gt;=4.75,D12&gt;=0.75),"virginica",IF(AND(B12&lt;3.05,G12&gt;=13.757,C12&gt;=4.75,D12&gt;=0.75),"virginica",IF(AND(A12&lt;6.65,B12&gt;=3.05,G12&gt;=13.757,C12&gt;=4.75,D12&gt;=0.75),"virginica",IF(AND(A12&gt;=6.65,B12&gt;=3.05,G12&gt;=13.757,C12&gt;=4.75,D12&gt;=0.75),"versicolor","shouldnthappen"))))))</f>
        <v>versicolor</v>
      </c>
      <c r="AI12" s="1" t="str">
        <f aca="false">IF(AND(D12&lt;0.7),"setosa",IF(AND(C12&lt;4.75,D12&gt;=0.7),"versicolor",IF(AND(A12&lt;6.6,F12&lt;0.482,C12&gt;=4.75,D12&gt;=0.7),"virginica",IF(AND(C12&gt;=4.95,F12&gt;=0.482,C12&gt;=4.75,D12&gt;=0.7),"virginica",IF(AND(D12&lt;1.9,A12&gt;=6.6,F12&lt;0.482,C12&gt;=4.75,D12&gt;=0.7),"versicolor",IF(AND(D12&gt;=1.9,A12&gt;=6.6,F12&lt;0.482,C12&gt;=4.75,D12&gt;=0.7),"virginica",IF(AND(F12&gt;=0.766,C12&lt;4.95,F12&gt;=0.482,C12&gt;=4.75,D12&gt;=0.7),"virginica",IF(AND(B12&lt;2.95,F12&lt;0.766,C12&lt;4.95,F12&gt;=0.482,C12&gt;=4.75,D12&gt;=0.7),"virginica",IF(AND(B12&gt;=2.95,F12&lt;0.766,C12&lt;4.95,F12&gt;=0.482,C12&gt;=4.75,D12&gt;=0.7),"versicolor","shouldnthappen")))))))))</f>
        <v>versicolor</v>
      </c>
      <c r="AJ12" s="1" t="str">
        <f aca="false">IF(AND(C12&lt;2.45,C12&lt;4.75),"setosa",IF(AND(D12&gt;=1.65,C12&gt;=4.75),"virginica",IF(AND(A12&lt;4.95,C12&gt;=2.45,C12&lt;4.75),"virginica",IF(AND(A12&gt;=4.95,C12&gt;=2.45,C12&lt;4.75),"versicolor",IF(AND(B12&lt;2.95,D12&lt;1.65,C12&gt;=4.75),"virginica",IF(AND(B12&gt;=2.95,D12&lt;1.65,C12&gt;=4.75),"versicolor","shouldnthappen"))))))</f>
        <v>versicolor</v>
      </c>
      <c r="AK12" s="1" t="str">
        <f aca="false">IF(AND(D12&lt;0.75,A12&lt;5.45),"setosa",IF(AND(B12&lt;2.45,D12&gt;=0.75,A12&lt;5.45),"versicolor",IF(AND(A12&gt;=5.55,C12&lt;4.75,A12&gt;=5.45),"versicolor",IF(AND(C12&gt;=5.15,C12&gt;=4.75,A12&gt;=5.45),"virginica",IF(AND(G12&lt;6.094,B12&gt;=2.45,D12&gt;=0.75,A12&lt;5.45),"virginica",IF(AND(G12&gt;=6.094,B12&gt;=2.45,D12&gt;=0.75,A12&lt;5.45),"versicolor",IF(AND(D12&lt;0.6,A12&lt;5.55,C12&lt;4.75,A12&gt;=5.45),"setosa",IF(AND(D12&gt;=0.6,A12&lt;5.55,C12&lt;4.75,A12&gt;=5.45),"versicolor",IF(AND(C12&lt;4.95,C12&lt;5.15,C12&gt;=4.75,A12&gt;=5.45),"virginica",IF(AND(G12&lt;12.627,C12&lt;5.05,C12&gt;=4.95,C12&lt;5.15,C12&gt;=4.75,A12&gt;=5.45),"virginica",IF(AND(G12&gt;=12.627,C12&lt;5.05,C12&gt;=4.95,C12&lt;5.15,C12&gt;=4.75,A12&gt;=5.45),"versicolor",IF(AND(D12&lt;1.7,C12&gt;=5.05,C12&gt;=4.95,C12&lt;5.15,C12&gt;=4.75,A12&gt;=5.45),"versicolor",IF(AND(D12&gt;=1.7,C12&gt;=5.05,C12&gt;=4.95,C12&lt;5.15,C12&gt;=4.75,A12&gt;=5.45),"virginica","shouldnthappen")))))))))))))</f>
        <v>virginica</v>
      </c>
      <c r="AL12" s="1" t="str">
        <f aca="false">IF(AND(B12&lt;2.45,B12&lt;3.15),"versicolor",IF(AND(D12&lt;0.95,G12&lt;15.141,B12&gt;=3.15),"setosa",IF(AND(G12&lt;15.429,G12&gt;=15.141,B12&gt;=3.15),"versicolor",IF(AND(G12&gt;=15.429,G12&gt;=15.141,B12&gt;=3.15),"virginica",IF(AND(C12&lt;2.3,C12&lt;4.75,B12&gt;=2.45,B12&lt;3.15),"setosa",IF(AND(G12&gt;=16.072,C12&gt;=4.75,B12&gt;=2.45,B12&lt;3.15),"versicolor",IF(AND(G12&lt;11.833,D12&gt;=0.95,G12&lt;15.141,B12&gt;=3.15),"virginica",IF(AND(A12&lt;5,C12&gt;=2.3,C12&lt;4.75,B12&gt;=2.45,B12&lt;3.15),"virginica",IF(AND(A12&gt;=5,C12&gt;=2.3,C12&lt;4.75,B12&gt;=2.45,B12&lt;3.15),"versicolor",IF(AND(G12&lt;14.342,G12&gt;=11.833,D12&gt;=0.95,G12&lt;15.141,B12&gt;=3.15),"versicolor",IF(AND(G12&gt;=14.342,G12&gt;=11.833,D12&gt;=0.95,G12&lt;15.141,B12&gt;=3.15),"virginica",IF(AND(G12&lt;13.757,F12&gt;=0.741,G12&lt;16.072,C12&gt;=4.75,B12&gt;=2.45,B12&lt;3.15),"virginica",IF(AND(F12&gt;=0.546,A12&lt;6.15,F12&lt;0.741,G12&lt;16.072,C12&gt;=4.75,B12&gt;=2.45,B12&lt;3.15),"virginica",IF(AND(D12&gt;=1.75,A12&gt;=6.15,F12&lt;0.741,G12&lt;16.072,C12&gt;=4.75,B12&gt;=2.45,B12&lt;3.15),"virginica",IF(AND(C12&lt;4.85,G12&gt;=13.757,F12&gt;=0.741,G12&lt;16.072,C12&gt;=4.75,B12&gt;=2.45,B12&lt;3.15),"virginica",IF(AND(C12&gt;=4.85,G12&gt;=13.757,F12&gt;=0.741,G12&lt;16.072,C12&gt;=4.75,B12&gt;=2.45,B12&lt;3.15),"versicolor",IF(AND(F12&lt;0.331,F12&lt;0.546,A12&lt;6.15,F12&lt;0.741,G12&lt;16.072,C12&gt;=4.75,B12&gt;=2.45,B12&lt;3.15),"virginica",IF(AND(F12&gt;=0.331,F12&lt;0.546,A12&lt;6.15,F12&lt;0.741,G12&lt;16.072,C12&gt;=4.75,B12&gt;=2.45,B12&lt;3.15),"versicolor",IF(AND(G12&lt;10.661,D12&lt;1.75,A12&gt;=6.15,F12&lt;0.741,G12&lt;16.072,C12&gt;=4.75,B12&gt;=2.45,B12&lt;3.15),"virginica",IF(AND(G12&gt;=10.661,D12&lt;1.75,A12&gt;=6.15,F12&lt;0.741,G12&lt;16.072,C12&gt;=4.75,B12&gt;=2.45,B12&lt;3.15),"versicolor","shouldnthappen"))))))))))))))))))))</f>
        <v>versicolor</v>
      </c>
      <c r="AM12" s="1" t="str">
        <f aca="false">IF(AND(D12&lt;1.35,F12&gt;=0.917),"setosa",IF(AND(D12&gt;=1.35,F12&gt;=0.917),"virginica",IF(AND(D12&lt;0.75,D12&lt;1.55,F12&lt;0.917),"setosa",IF(AND(C12&gt;=4.8,D12&gt;=1.55,F12&lt;0.917),"virginica",IF(AND(A12&lt;5.95,D12&gt;=0.75,D12&lt;1.55,F12&lt;0.917),"versicolor",IF(AND(F12&lt;0.473,C12&lt;4.8,D12&gt;=1.55,F12&lt;0.917),"virginica",IF(AND(F12&gt;=0.473,C12&lt;4.8,D12&gt;=1.55,F12&lt;0.917),"versicolor",IF(AND(C12&lt;4.95,A12&gt;=5.95,D12&gt;=0.75,D12&lt;1.55,F12&lt;0.917),"versicolor",IF(AND(C12&gt;=4.95,A12&gt;=5.95,D12&gt;=0.75,D12&lt;1.55,F12&lt;0.917),"virginica","shouldnthappen")))))))))</f>
        <v>versicolor</v>
      </c>
      <c r="AN12" s="1" t="str">
        <f aca="false">IF(AND(D12&lt;0.75,A12&lt;5.45),"setosa",IF(AND(D12&lt;1.55,D12&gt;=0.75,A12&lt;5.45),"versicolor",IF(AND(D12&gt;=1.55,D12&gt;=0.75,A12&lt;5.45),"virginica",IF(AND(A12&gt;=5.75,C12&lt;4.75,A12&gt;=5.45),"versicolor",IF(AND(F12&lt;0.361,C12&gt;=4.75,A12&gt;=5.45),"virginica",IF(AND(C12&lt;2.6,A12&lt;5.75,C12&lt;4.75,A12&gt;=5.45),"setosa",IF(AND(C12&gt;=2.6,A12&lt;5.75,C12&lt;4.75,A12&gt;=5.45),"versicolor",IF(AND(D12&gt;=1.7,F12&gt;=0.361,C12&gt;=4.75,A12&gt;=5.45),"virginica",IF(AND(B12&lt;2.65,D12&lt;1.7,F12&gt;=0.361,C12&gt;=4.75,A12&gt;=5.45),"virginica",IF(AND(A12&lt;7.05,B12&gt;=2.65,D12&lt;1.7,F12&gt;=0.361,C12&gt;=4.75,A12&gt;=5.45),"versicolor",IF(AND(A12&gt;=7.05,B12&gt;=2.65,D12&lt;1.7,F12&gt;=0.361,C12&gt;=4.75,A12&gt;=5.45),"virginica","shouldnthappen")))))))))))</f>
        <v>versicolor</v>
      </c>
      <c r="AO12" s="1" t="str">
        <f aca="false">IF(AND(D12&lt;0.7),"setosa",IF(AND(A12&lt;4.95,C12&lt;4.85,D12&gt;=0.7),"virginica",IF(AND(A12&gt;=4.95,C12&lt;4.85,D12&gt;=0.7),"versicolor",IF(AND(D12&gt;=1.7,C12&gt;=4.85,D12&gt;=0.7),"virginica",IF(AND(F12&lt;0.325,D12&lt;1.7,C12&gt;=4.85,D12&gt;=0.7),"virginica",IF(AND(D12&lt;1.55,F12&gt;=0.325,D12&lt;1.7,C12&gt;=4.85,D12&gt;=0.7),"virginica",IF(AND(D12&gt;=1.55,F12&gt;=0.325,D12&lt;1.7,C12&gt;=4.85,D12&gt;=0.7),"versicolor","shouldnthappen")))))))</f>
        <v>virginica</v>
      </c>
      <c r="AP12" s="1" t="str">
        <f aca="false">IF(AND(D12&lt;0.75),"setosa",IF(AND(C12&lt;4.85,D12&gt;=0.75),"versicolor",IF(AND(G12&gt;=8.277,C12&gt;=4.85,D12&gt;=0.75),"virginica",IF(AND(F12&gt;=0.633,G12&lt;8.277,C12&gt;=4.85,D12&gt;=0.75),"virginica",IF(AND(G12&lt;7.61,F12&lt;0.633,G12&lt;8.277,C12&gt;=4.85,D12&gt;=0.75),"virginica",IF(AND(G12&gt;=7.61,F12&lt;0.633,G12&lt;8.277,C12&gt;=4.85,D12&gt;=0.75),"versicolor","shouldnthappen"))))))</f>
        <v>virginica</v>
      </c>
      <c r="AQ12" s="1" t="str">
        <f aca="false">IF(AND(C12&lt;2.65,A12&gt;=5.45,C12&lt;4.75),"setosa",IF(AND(C12&gt;=2.65,A12&gt;=5.45,C12&lt;4.75),"versicolor",IF(AND(B12&lt;2.9,C12&lt;4.85,C12&gt;=4.75),"versicolor",IF(AND(B12&gt;=2.9,C12&lt;4.85,C12&gt;=4.75),"virginica",IF(AND(D12&lt;1.7,C12&gt;=4.85,C12&gt;=4.75),"versicolor",IF(AND(D12&gt;=1.7,C12&gt;=4.85,C12&gt;=4.75),"virginica",IF(AND(C12&lt;2.45,G12&lt;14.126,A12&lt;5.45,C12&lt;4.75),"setosa",IF(AND(C12&gt;=2.45,G12&lt;14.126,A12&lt;5.45,C12&lt;4.75),"versicolor",IF(AND(C12&lt;2.4,G12&gt;=14.126,A12&lt;5.45,C12&lt;4.75),"setosa",IF(AND(C12&gt;=2.4,G12&gt;=14.126,A12&lt;5.45,C12&lt;4.75),"versicolor","shouldnthappen"))))))))))</f>
        <v>versicolor</v>
      </c>
      <c r="AR12" s="1" t="str">
        <f aca="false">IF(AND(C12&lt;2.45,C12&lt;4.85),"setosa",IF(AND(C12&gt;=5.15,C12&gt;=4.85),"virginica",IF(AND(A12&gt;=4.95,C12&gt;=2.45,C12&lt;4.85),"versicolor",IF(AND(D12&lt;1.35,A12&lt;4.95,C12&gt;=2.45,C12&lt;4.85),"versicolor",IF(AND(D12&gt;=1.35,A12&lt;4.95,C12&gt;=2.45,C12&lt;4.85),"virginica",IF(AND(F12&lt;0.35,G12&lt;12.751,C12&lt;5.15,C12&gt;=4.85),"virginica",IF(AND(A12&lt;6.5,G12&gt;=12.751,C12&lt;5.15,C12&gt;=4.85),"virginica",IF(AND(A12&gt;=6.5,G12&gt;=12.751,C12&lt;5.15,C12&gt;=4.85),"versicolor",IF(AND(B12&gt;=2.75,F12&gt;=0.35,G12&lt;12.751,C12&lt;5.15,C12&gt;=4.85),"virginica",IF(AND(C12&lt;5.05,B12&lt;2.75,F12&gt;=0.35,G12&lt;12.751,C12&lt;5.15,C12&gt;=4.85),"virginica",IF(AND(C12&gt;=5.05,B12&lt;2.75,F12&gt;=0.35,G12&lt;12.751,C12&lt;5.15,C12&gt;=4.85),"versicolor","shouldnthappen")))))))))))</f>
        <v>versicolor</v>
      </c>
      <c r="AS12" s="1" t="str">
        <f aca="false">IF(AND(F12&gt;=0.9,B12&lt;3.05),"virginica",IF(AND(A12&lt;5.9,B12&gt;=3.05),"setosa",IF(AND(D12&lt;1.65,A12&gt;=5.9,B12&gt;=3.05),"versicolor",IF(AND(D12&gt;=1.65,A12&gt;=5.9,B12&gt;=3.05),"virginica",IF(AND(D12&gt;=1.75,C12&gt;=4.85,F12&lt;0.9,B12&lt;3.05),"virginica",IF(AND(C12&lt;2.2,B12&lt;2.95,C12&lt;4.85,F12&lt;0.9,B12&lt;3.05),"setosa",IF(AND(C12&gt;=2.2,B12&lt;2.95,C12&lt;4.85,F12&lt;0.9,B12&lt;3.05),"versicolor",IF(AND(C12&lt;2.8,B12&gt;=2.95,C12&lt;4.85,F12&lt;0.9,B12&lt;3.05),"setosa",IF(AND(C12&gt;=2.8,B12&gt;=2.95,C12&lt;4.85,F12&lt;0.9,B12&lt;3.05),"versicolor",IF(AND(G12&lt;13.879,D12&lt;1.75,C12&gt;=4.85,F12&lt;0.9,B12&lt;3.05),"virginica",IF(AND(G12&gt;=13.879,D12&lt;1.75,C12&gt;=4.85,F12&lt;0.9,B12&lt;3.05),"versicolor","shouldnthappen")))))))))))</f>
        <v>versicolor</v>
      </c>
      <c r="AT12" s="1" t="str">
        <f aca="false">IF(AND(D12&lt;0.75),"setosa",IF(AND(D12&gt;=1.75,D12&gt;=0.75),"virginica",IF(AND(D12&lt;1.45,G12&lt;7.37,D12&lt;1.75,D12&gt;=0.75),"versicolor",IF(AND(D12&gt;=1.45,G12&lt;7.37,D12&lt;1.75,D12&gt;=0.75),"virginica",IF(AND(C12&lt;5.45,G12&gt;=7.37,D12&lt;1.75,D12&gt;=0.75),"versicolor",IF(AND(C12&gt;=5.45,G12&gt;=7.37,D12&lt;1.75,D12&gt;=0.75),"virginica","shouldnthappen"))))))</f>
        <v>versicolor</v>
      </c>
      <c r="AU12" s="1" t="str">
        <f aca="false">IF(AND(D12&lt;0.7),"setosa",IF(AND(D12&gt;=1.7,A12&gt;=6.15,D12&gt;=0.7),"virginica",IF(AND(B12&gt;=2.55,C12&lt;4.75,A12&lt;6.15,D12&gt;=0.7),"versicolor",IF(AND(D12&gt;=1.7,C12&gt;=4.75,A12&lt;6.15,D12&gt;=0.7),"virginica",IF(AND(C12&lt;5.25,D12&lt;1.7,A12&gt;=6.15,D12&gt;=0.7),"versicolor",IF(AND(C12&gt;=5.25,D12&lt;1.7,A12&gt;=6.15,D12&gt;=0.7),"virginica",IF(AND(C12&lt;4.25,B12&lt;2.55,C12&lt;4.75,A12&lt;6.15,D12&gt;=0.7),"versicolor",IF(AND(C12&gt;=4.25,B12&lt;2.55,C12&lt;4.75,A12&lt;6.15,D12&gt;=0.7),"virginica",IF(AND(B12&lt;2.65,D12&lt;1.7,C12&gt;=4.75,A12&lt;6.15,D12&gt;=0.7),"virginica",IF(AND(B12&gt;=2.65,D12&lt;1.7,C12&gt;=4.75,A12&lt;6.15,D12&gt;=0.7),"versicolor","shouldnthappen"))))))))))</f>
        <v>versicolor</v>
      </c>
      <c r="AV12" s="1" t="str">
        <f aca="false">IF(AND(D12&lt;0.75),"setosa",IF(AND(F12&gt;=0.899,D12&gt;=0.75),"virginica",IF(AND(D12&lt;1.65,A12&lt;6.05,F12&lt;0.899,D12&gt;=0.75),"versicolor",IF(AND(D12&gt;=1.65,A12&lt;6.05,F12&lt;0.899,D12&gt;=0.75),"virginica",IF(AND(C12&gt;=5.05,A12&gt;=6.05,F12&lt;0.899,D12&gt;=0.75),"virginica",IF(AND(G12&gt;=13.757,C12&lt;5.05,A12&gt;=6.05,F12&lt;0.899,D12&gt;=0.75),"versicolor",IF(AND(D12&lt;1.6,G12&lt;13.757,C12&lt;5.05,A12&gt;=6.05,F12&lt;0.899,D12&gt;=0.75),"versicolor",IF(AND(D12&gt;=1.6,G12&lt;13.757,C12&lt;5.05,A12&gt;=6.05,F12&lt;0.899,D12&gt;=0.75),"virginica","shouldnthappen"))))))))</f>
        <v>versicolor</v>
      </c>
      <c r="AW12" s="1" t="str">
        <f aca="false">IF(AND(F12&lt;0.117,A12&gt;=5.55),"virginica",IF(AND(A12&gt;=5.2,G12&lt;6.086,A12&lt;5.55),"versicolor",IF(AND(D12&lt;0.7,G12&gt;=6.086,A12&lt;5.55),"setosa",IF(AND(D12&gt;=0.7,G12&gt;=6.086,A12&lt;5.55),"versicolor",IF(AND(A12&lt;4.75,A12&lt;5.2,G12&lt;6.086,A12&lt;5.55),"setosa",IF(AND(A12&gt;=4.75,A12&lt;5.2,G12&lt;6.086,A12&lt;5.55),"virginica",IF(AND(D12&gt;=1.65,C12&lt;4.95,F12&gt;=0.117,A12&gt;=5.55),"virginica",IF(AND(D12&gt;=1.75,C12&gt;=4.95,F12&gt;=0.117,A12&gt;=5.55),"virginica",IF(AND(C12&lt;2.6,D12&lt;1.65,C12&lt;4.95,F12&gt;=0.117,A12&gt;=5.55),"setosa",IF(AND(C12&gt;=2.6,D12&lt;1.65,C12&lt;4.95,F12&gt;=0.117,A12&gt;=5.55),"versicolor",IF(AND(D12&lt;1.55,D12&lt;1.75,C12&gt;=4.95,F12&gt;=0.117,A12&gt;=5.55),"virginica",IF(AND(A12&lt;6.95,D12&gt;=1.55,D12&lt;1.75,C12&gt;=4.95,F12&gt;=0.117,A12&gt;=5.55),"versicolor",IF(AND(A12&gt;=6.95,D12&gt;=1.55,D12&lt;1.75,C12&gt;=4.95,F12&gt;=0.117,A12&gt;=5.55),"virginica","shouldnthappen")))))))))))))</f>
        <v>versicolor</v>
      </c>
      <c r="AX12" s="1" t="str">
        <f aca="false">IF(AND(D12&lt;0.75),"setosa",IF(AND(F12&lt;0.138,D12&gt;=0.75),"virginica",IF(AND(C12&lt;4.45,A12&lt;6.15,F12&gt;=0.138,D12&gt;=0.75),"versicolor",IF(AND(C12&gt;=5.05,A12&gt;=6.15,F12&gt;=0.138,D12&gt;=0.75),"virginica",IF(AND(B12&lt;2.65,C12&gt;=4.45,A12&lt;6.15,F12&gt;=0.138,D12&gt;=0.75),"virginica",IF(AND(A12&gt;=6.35,C12&lt;5.05,A12&gt;=6.15,F12&gt;=0.138,D12&gt;=0.75),"versicolor",IF(AND(A12&lt;5.65,B12&gt;=2.65,C12&gt;=4.45,A12&lt;6.15,F12&gt;=0.138,D12&gt;=0.75),"virginica",IF(AND(D12&lt;1.75,A12&lt;6.35,C12&lt;5.05,A12&gt;=6.15,F12&gt;=0.138,D12&gt;=0.75),"versicolor",IF(AND(D12&gt;=1.75,A12&lt;6.35,C12&lt;5.05,A12&gt;=6.15,F12&gt;=0.138,D12&gt;=0.75),"virginica",IF(AND(D12&lt;1.7,A12&gt;=5.65,B12&gt;=2.65,C12&gt;=4.45,A12&lt;6.15,F12&gt;=0.138,D12&gt;=0.75),"versicolor",IF(AND(D12&gt;=1.7,A12&gt;=5.65,B12&gt;=2.65,C12&gt;=4.45,A12&lt;6.15,F12&gt;=0.138,D12&gt;=0.75),"virginica","shouldnthappen")))))))))))</f>
        <v>versicolor</v>
      </c>
      <c r="AY12" s="1" t="str">
        <f aca="false">IF(AND(D12&lt;0.75,A12&lt;5.55),"setosa",IF(AND(A12&lt;4.95,D12&gt;=0.75,A12&lt;5.55),"virginica",IF(AND(A12&gt;=4.95,D12&gt;=0.75,A12&lt;5.55),"versicolor",IF(AND(C12&lt;2.6,C12&lt;4.85,A12&gt;=5.55),"setosa",IF(AND(C12&gt;=2.6,C12&lt;4.85,A12&gt;=5.55),"versicolor",IF(AND(D12&gt;=1.75,C12&gt;=4.85,A12&gt;=5.55),"virginica",IF(AND(F12&lt;0.405,D12&lt;1.75,C12&gt;=4.85,A12&gt;=5.55),"versicolor",IF(AND(B12&lt;3.05,F12&gt;=0.405,D12&lt;1.75,C12&gt;=4.85,A12&gt;=5.55),"virginica",IF(AND(B12&gt;=3.05,F12&gt;=0.405,D12&lt;1.75,C12&gt;=4.85,A12&gt;=5.55),"versicolor","shouldnthappen")))))))))</f>
        <v>versicolor</v>
      </c>
      <c r="AZ12" s="1" t="str">
        <f aca="false">IF(AND(D12&lt;0.75),"setosa",IF(AND(F12&lt;0.9,C12&lt;4.95,D12&gt;=0.75),"versicolor",IF(AND(F12&gt;=0.9,C12&lt;4.95,D12&gt;=0.75),"virginica",IF(AND(D12&gt;=1.7,C12&gt;=4.95,D12&gt;=0.75),"virginica",IF(AND(F12&lt;0.405,D12&lt;1.7,C12&gt;=4.95,D12&gt;=0.75),"versicolor",IF(AND(F12&gt;=0.405,D12&lt;1.7,C12&gt;=4.95,D12&gt;=0.75),"virginica","shouldnthappen"))))))</f>
        <v>versicolor</v>
      </c>
      <c r="BA12" s="1" t="str">
        <f aca="false">IF(AND(D12&lt;0.75),"setosa",IF(AND(D12&gt;=1.7,C12&gt;=5.05,D12&gt;=0.75),"virginica",IF(AND(D12&lt;1.45,D12&lt;1.6,C12&lt;5.05,D12&gt;=0.75),"versicolor",IF(AND(A12&lt;5.8,D12&gt;=1.6,C12&lt;5.05,D12&gt;=0.75),"virginica",IF(AND(A12&gt;=5.8,D12&gt;=1.6,C12&lt;5.05,D12&gt;=0.75),"versicolor",IF(AND(F12&lt;0.417,D12&lt;1.7,C12&gt;=5.05,D12&gt;=0.75),"versicolor",IF(AND(F12&gt;=0.417,D12&lt;1.7,C12&gt;=5.05,D12&gt;=0.75),"virginica",IF(AND(A12&lt;5.95,D12&gt;=1.45,D12&lt;1.6,C12&lt;5.05,D12&gt;=0.75),"versicolor",IF(AND(G12&lt;10.618,A12&gt;=5.95,D12&gt;=1.45,D12&lt;1.6,C12&lt;5.05,D12&gt;=0.75),"virginica",IF(AND(G12&gt;=10.618,A12&gt;=5.95,D12&gt;=1.45,D12&lt;1.6,C12&lt;5.05,D12&gt;=0.75),"versicolor","shouldnthappen"))))))))))</f>
        <v>versicolor</v>
      </c>
      <c r="BB12" s="1" t="str">
        <f aca="false">IF(AND(C12&lt;2.6),"setosa",IF(AND(D12&gt;=1.75,C12&gt;=2.6),"virginica",IF(AND(C12&gt;=5.45,D12&lt;1.75,C12&gt;=2.6),"virginica",IF(AND(F12&gt;=0.259,C12&lt;5.45,D12&lt;1.75,C12&gt;=2.6),"versicolor",IF(AND(C12&lt;5.05,F12&lt;0.259,C12&lt;5.45,D12&lt;1.75,C12&gt;=2.6),"versicolor",IF(AND(C12&gt;=5.05,F12&lt;0.259,C12&lt;5.45,D12&lt;1.75,C12&gt;=2.6),"virginica","shouldnthappen"))))))</f>
        <v>versicolor</v>
      </c>
      <c r="BC12" s="1" t="str">
        <f aca="false">IF(AND(A12&lt;4.95,B12&lt;2.7,A12&lt;5.55),"virginica",IF(AND(A12&gt;=4.95,B12&lt;2.7,A12&lt;5.55),"versicolor",IF(AND(C12&lt;3.2,B12&gt;=2.7,A12&lt;5.55),"setosa",IF(AND(C12&gt;=3.2,B12&gt;=2.7,A12&lt;5.55),"versicolor",IF(AND(F12&gt;=0.85,A12&lt;6.15,A12&gt;=5.55),"virginica",IF(AND(D12&lt;1.45,A12&gt;=6.15,A12&gt;=5.55),"versicolor",IF(AND(C12&lt;4.8,F12&lt;0.85,A12&lt;6.15,A12&gt;=5.55),"versicolor",IF(AND(D12&gt;=1.7,D12&gt;=1.45,A12&gt;=6.15,A12&gt;=5.55),"virginica",IF(AND(G12&lt;9.333,C12&gt;=4.8,F12&lt;0.85,A12&lt;6.15,A12&gt;=5.55),"versicolor",IF(AND(G12&gt;=9.333,C12&gt;=4.8,F12&lt;0.85,A12&lt;6.15,A12&gt;=5.55),"virginica",IF(AND(C12&lt;4.9,D12&lt;1.7,D12&gt;=1.45,A12&gt;=6.15,A12&gt;=5.55),"versicolor",IF(AND(C12&gt;=4.9,D12&lt;1.7,D12&gt;=1.45,A12&gt;=6.15,A12&gt;=5.55),"virginica","shouldnthappen"))))))))))))</f>
        <v>virginica</v>
      </c>
      <c r="BD12" s="1" t="str">
        <f aca="false">IF(AND(C12&lt;2.35),"setosa",IF(AND(C12&lt;4.75,B12&lt;2.55,C12&gt;=2.35),"versicolor",IF(AND(C12&gt;=4.75,B12&lt;2.55,C12&gt;=2.35),"virginica",IF(AND(C12&lt;4.75,B12&gt;=2.55,C12&gt;=2.35),"versicolor",IF(AND(D12&gt;=1.75,C12&gt;=4.75,B12&gt;=2.55,C12&gt;=2.35),"virginica",IF(AND(A12&gt;=6.5,D12&lt;1.75,C12&gt;=4.75,B12&gt;=2.55,C12&gt;=2.35),"versicolor",IF(AND(A12&lt;6.05,A12&lt;6.5,D12&lt;1.75,C12&gt;=4.75,B12&gt;=2.55,C12&gt;=2.35),"versicolor",IF(AND(A12&gt;=6.05,A12&lt;6.5,D12&lt;1.75,C12&gt;=4.75,B12&gt;=2.55,C12&gt;=2.35),"virginica","shouldnthappen"))))))))</f>
        <v>versicolor</v>
      </c>
      <c r="BE12" s="1" t="str">
        <f aca="false">IF(AND(C12&lt;2.5),"setosa",IF(AND(D12&lt;1.65,C12&lt;4.75,C12&gt;=2.5),"versicolor",IF(AND(D12&gt;=1.65,C12&lt;4.75,C12&gt;=2.5),"virginica",IF(AND(D12&gt;=1.75,C12&gt;=4.75,C12&gt;=2.5),"virginica",IF(AND(C12&lt;4.95,D12&lt;1.75,C12&gt;=4.75,C12&gt;=2.5),"versicolor",IF(AND(A12&lt;6.5,C12&gt;=4.95,D12&lt;1.75,C12&gt;=4.75,C12&gt;=2.5),"virginica",IF(AND(A12&gt;=6.5,C12&gt;=4.95,D12&lt;1.75,C12&gt;=4.75,C12&gt;=2.5),"versicolor","shouldnthappen")))))))</f>
        <v>versicolor</v>
      </c>
      <c r="BF12" s="1" t="str">
        <f aca="false">IF(AND(G12&gt;=15.244),"virginica",IF(AND(C12&lt;3.2,B12&gt;=3.15,G12&lt;15.244),"setosa",IF(AND(A12&gt;=4.95,C12&lt;4.7,B12&lt;3.15,G12&lt;15.244),"versicolor",IF(AND(C12&gt;=5.15,C12&gt;=4.7,B12&lt;3.15,G12&lt;15.244),"virginica",IF(AND(A12&gt;=6.45,C12&gt;=3.2,B12&gt;=3.15,G12&lt;15.244),"virginica",IF(AND(D12&lt;0.95,A12&lt;4.95,C12&lt;4.7,B12&lt;3.15,G12&lt;15.244),"setosa",IF(AND(D12&gt;=0.95,A12&lt;4.95,C12&lt;4.7,B12&lt;3.15,G12&lt;15.244),"virginica",IF(AND(F12&lt;0.816,A12&lt;6.45,C12&gt;=3.2,B12&gt;=3.15,G12&lt;15.244),"virginica",IF(AND(F12&gt;=0.816,A12&lt;6.45,C12&gt;=3.2,B12&gt;=3.15,G12&lt;15.244),"versicolor",IF(AND(A12&gt;=6.5,B12&lt;3.05,C12&lt;5.15,C12&gt;=4.7,B12&lt;3.15,G12&lt;15.244),"versicolor",IF(AND(G12&lt;11.093,B12&gt;=3.05,C12&lt;5.15,C12&gt;=4.7,B12&lt;3.15,G12&lt;15.244),"virginica",IF(AND(G12&gt;=11.093,B12&gt;=3.05,C12&lt;5.15,C12&gt;=4.7,B12&lt;3.15,G12&lt;15.244),"versicolor",IF(AND(D12&gt;=1.7,A12&lt;6.5,B12&lt;3.05,C12&lt;5.15,C12&gt;=4.7,B12&lt;3.15,G12&lt;15.244),"virginica",IF(AND(G12&lt;7.498,D12&lt;1.7,A12&lt;6.5,B12&lt;3.05,C12&lt;5.15,C12&gt;=4.7,B12&lt;3.15,G12&lt;15.244),"virginica",IF(AND(G12&gt;=7.498,D12&lt;1.7,A12&lt;6.5,B12&lt;3.05,C12&lt;5.15,C12&gt;=4.7,B12&lt;3.15,G12&lt;15.244),"versicolor","shouldnthappen")))))))))))))))</f>
        <v>versicolor</v>
      </c>
      <c r="BG12" s="1" t="str">
        <f aca="false">IF(AND(B12&gt;=3.35,C12&lt;4.85),"setosa",IF(AND(D12&gt;=1.75,C12&gt;=4.85),"virginica",IF(AND(D12&lt;0.75,B12&lt;3.35,C12&lt;4.85),"setosa",IF(AND(G12&gt;=13.879,D12&lt;1.75,C12&gt;=4.85),"versicolor",IF(AND(F12&gt;=0.9,D12&gt;=0.75,B12&lt;3.35,C12&lt;4.85),"virginica",IF(AND(F12&gt;=0.405,G12&lt;13.879,D12&lt;1.75,C12&gt;=4.85),"virginica",IF(AND(B12&gt;=2.55,F12&lt;0.9,D12&gt;=0.75,B12&lt;3.35,C12&lt;4.85),"versicolor",IF(AND(G12&lt;7.498,F12&lt;0.405,G12&lt;13.879,D12&lt;1.75,C12&gt;=4.85),"virginica",IF(AND(G12&gt;=7.498,F12&lt;0.405,G12&lt;13.879,D12&lt;1.75,C12&gt;=4.85),"versicolor",IF(AND(G12&lt;5.656,B12&lt;2.55,F12&lt;0.9,D12&gt;=0.75,B12&lt;3.35,C12&lt;4.85),"virginica",IF(AND(G12&gt;=5.656,B12&lt;2.55,F12&lt;0.9,D12&gt;=0.75,B12&lt;3.35,C12&lt;4.85),"versicolor","shouldnthappen")))))))))))</f>
        <v>versicolor</v>
      </c>
      <c r="BH12" s="1" t="str">
        <f aca="false">IF(AND(D12&lt;0.7),"setosa",IF(AND(D12&gt;=1.65,A12&lt;6.65,D12&gt;=0.7),"virginica",IF(AND(D12&lt;1.55,A12&gt;=6.65,D12&gt;=0.7),"versicolor",IF(AND(D12&gt;=1.55,A12&gt;=6.65,D12&gt;=0.7),"virginica",IF(AND(F12&gt;=0.529,D12&lt;1.65,A12&lt;6.65,D12&gt;=0.7),"versicolor",IF(AND(C12&gt;=5.35,F12&lt;0.529,D12&lt;1.65,A12&lt;6.65,D12&gt;=0.7),"virginica",IF(AND(G12&gt;=7.411,C12&lt;5.35,F12&lt;0.529,D12&lt;1.65,A12&lt;6.65,D12&gt;=0.7),"versicolor",IF(AND(G12&lt;6.927,G12&lt;7.411,C12&lt;5.35,F12&lt;0.529,D12&lt;1.65,A12&lt;6.65,D12&gt;=0.7),"versicolor",IF(AND(G12&gt;=6.927,G12&lt;7.411,C12&lt;5.35,F12&lt;0.529,D12&lt;1.65,A12&lt;6.65,D12&gt;=0.7),"virginica","shouldnthappen")))))))))</f>
        <v>versicolor</v>
      </c>
      <c r="BI12" s="1" t="str">
        <f aca="false">IF(AND(D12&gt;=1.7),"virginica",IF(AND(D12&lt;0.7,D12&lt;1.7),"setosa",IF(AND(D12&lt;1.45,G12&lt;7.37,D12&gt;=0.7,D12&lt;1.7),"versicolor",IF(AND(D12&gt;=1.45,G12&lt;7.37,D12&gt;=0.7,D12&lt;1.7),"virginica",IF(AND(B12&gt;=2.65,G12&gt;=7.37,D12&gt;=0.7,D12&lt;1.7),"versicolor",IF(AND(C12&lt;5.05,B12&lt;2.65,G12&gt;=7.37,D12&gt;=0.7,D12&lt;1.7),"versicolor",IF(AND(C12&gt;=5.05,B12&lt;2.65,G12&gt;=7.37,D12&gt;=0.7,D12&lt;1.7),"virginica","shouldnthappen")))))))</f>
        <v>versicolor</v>
      </c>
    </row>
    <row r="13" customFormat="false" ht="13.8" hidden="false" customHeight="false" outlineLevel="0" collapsed="false">
      <c r="A13" s="1" t="n">
        <v>7.2</v>
      </c>
      <c r="B13" s="1" t="n">
        <v>3</v>
      </c>
      <c r="C13" s="1" t="n">
        <v>5.8</v>
      </c>
      <c r="D13" s="1" t="n">
        <v>1.6</v>
      </c>
      <c r="E13" s="1" t="s">
        <v>93</v>
      </c>
      <c r="F13" s="1" t="n">
        <v>0.434937347890809</v>
      </c>
      <c r="G13" s="1" t="n">
        <v>13.7137266297825</v>
      </c>
      <c r="H13" s="11" t="str">
        <f aca="false">E13</f>
        <v>virginica</v>
      </c>
      <c r="I13" s="1" t="str">
        <f aca="false">INDEX(L13:BI13, MODE(MATCH(L13:BI13, L13:BI13, 0 )))</f>
        <v>virginica</v>
      </c>
      <c r="J13" s="12" t="n">
        <f aca="false">COUNTIF(L13:BI13, H13) / COUNTA(L13:BI13)</f>
        <v>0.8</v>
      </c>
      <c r="K13" s="13" t="n">
        <f aca="false">I13=H13</f>
        <v>1</v>
      </c>
      <c r="L13" s="1" t="str">
        <f aca="false">IF(AND(C13&lt;3.65,B13&gt;=3.35),"setosa",IF(AND(C13&gt;=3.65,B13&gt;=3.35),"virginica",IF(AND(C13&lt;2.35,C13&lt;4.85,B13&lt;3.35),"setosa",IF(AND(F13&gt;=0.899,C13&gt;=2.35,C13&lt;4.85,B13&lt;3.35),"virginica",IF(AND(G13&gt;=8.268,B13&lt;2.75,C13&gt;=4.85,B13&lt;3.35),"virginica",IF(AND(D13&lt;1.55,B13&gt;=2.75,C13&gt;=4.85,B13&lt;3.35),"versicolor",IF(AND(D13&gt;=1.55,B13&gt;=2.75,C13&gt;=4.85,B13&lt;3.35),"virginica",IF(AND(G13&lt;6.537,F13&lt;0.899,C13&gt;=2.35,C13&lt;4.85,B13&lt;3.35),"virginica",IF(AND(G13&gt;=6.537,F13&lt;0.899,C13&gt;=2.35,C13&lt;4.85,B13&lt;3.35),"versicolor",IF(AND(G13&lt;6.878,G13&lt;8.268,B13&lt;2.75,C13&gt;=4.85,B13&lt;3.35),"virginica",IF(AND(G13&gt;=6.878,G13&lt;8.268,B13&lt;2.75,C13&gt;=4.85,B13&lt;3.35),"versicolor","shouldnthappen")))))))))))</f>
        <v>virginica</v>
      </c>
      <c r="M13" s="1" t="str">
        <f aca="false">IF(AND(C13&lt;2.6),"setosa",IF(AND(D13&gt;=1.75,C13&gt;=2.6),"virginica",IF(AND(G13&lt;6.094,D13&lt;1.75,C13&gt;=2.6),"virginica",IF(AND(D13&lt;1.35,G13&gt;=6.094,D13&lt;1.75,C13&gt;=2.6),"versicolor",IF(AND(C13&lt;5.05,D13&gt;=1.35,G13&gt;=6.094,D13&lt;1.75,C13&gt;=2.6),"versicolor",IF(AND(C13&gt;=5.05,D13&gt;=1.35,G13&gt;=6.094,D13&lt;1.75,C13&gt;=2.6),"virginica","shouldnthappen"))))))</f>
        <v>virginica</v>
      </c>
      <c r="N13" s="1" t="str">
        <f aca="false">IF(AND(A13&lt;6.6,B13&gt;=3.45),"setosa",IF(AND(A13&gt;=6.6,B13&gt;=3.45),"virginica",IF(AND(D13&lt;0.7,C13&lt;4.75,B13&lt;3.45),"setosa",IF(AND(D13&gt;=0.7,C13&lt;4.75,B13&lt;3.45),"versicolor",IF(AND(C13&gt;=5.15,C13&gt;=4.75,B13&lt;3.45),"virginica",IF(AND(D13&gt;=1.7,A13&lt;6.5,C13&lt;5.15,C13&gt;=4.75,B13&lt;3.45),"virginica",IF(AND(C13&lt;5.05,A13&gt;=6.5,C13&lt;5.15,C13&gt;=4.75,B13&lt;3.45),"versicolor",IF(AND(C13&gt;=5.05,A13&gt;=6.5,C13&lt;5.15,C13&gt;=4.75,B13&lt;3.45),"virginica",IF(AND(G13&lt;7.498,D13&lt;1.7,A13&lt;6.5,C13&lt;5.15,C13&gt;=4.75,B13&lt;3.45),"virginica",IF(AND(G13&gt;=7.498,D13&lt;1.7,A13&lt;6.5,C13&lt;5.15,C13&gt;=4.75,B13&lt;3.45),"versicolor","shouldnthappen"))))))))))</f>
        <v>virginica</v>
      </c>
      <c r="O13" s="1" t="str">
        <f aca="false">IF(AND(D13&lt;0.75),"setosa",IF(AND(C13&lt;4.75,C13&lt;4.85,D13&gt;=0.75),"versicolor",IF(AND(A13&gt;=6.05,C13&gt;=4.85,D13&gt;=0.75),"virginica",IF(AND(D13&lt;1.6,C13&gt;=4.75,C13&lt;4.85,D13&gt;=0.75),"versicolor",IF(AND(D13&gt;=1.6,C13&gt;=4.75,C13&lt;4.85,D13&gt;=0.75),"virginica",IF(AND(A13&lt;5.9,A13&lt;6.05,C13&gt;=4.85,D13&gt;=0.75),"virginica",IF(AND(A13&gt;=5.9,A13&lt;6.05,C13&gt;=4.85,D13&gt;=0.75),"versicolor","shouldnthappen")))))))</f>
        <v>virginica</v>
      </c>
      <c r="P13" s="1" t="str">
        <f aca="false">IF(AND(D13&lt;0.75),"setosa",IF(AND(A13&lt;5.55,D13&gt;=0.75),"versicolor",IF(AND(D13&gt;=1.7,G13&lt;13.158,A13&gt;=5.55,D13&gt;=0.75),"virginica",IF(AND(B13&lt;2.45,D13&lt;1.7,G13&lt;13.158,A13&gt;=5.55,D13&gt;=0.75),"virginica",IF(AND(B13&gt;=2.45,D13&lt;1.7,G13&lt;13.158,A13&gt;=5.55,D13&gt;=0.75),"versicolor",IF(AND(B13&gt;=3.05,G13&lt;15.551,G13&gt;=13.158,A13&gt;=5.55,D13&gt;=0.75),"versicolor",IF(AND(B13&lt;2.9,G13&gt;=15.551,G13&gt;=13.158,A13&gt;=5.55,D13&gt;=0.75),"versicolor",IF(AND(B13&gt;=2.9,G13&gt;=15.551,G13&gt;=13.158,A13&gt;=5.55,D13&gt;=0.75),"virginica",IF(AND(D13&lt;1.3,G13&lt;14.221,B13&lt;3.05,G13&lt;15.551,G13&gt;=13.158,A13&gt;=5.55,D13&gt;=0.75),"versicolor",IF(AND(D13&gt;=1.3,G13&lt;14.221,B13&lt;3.05,G13&lt;15.551,G13&gt;=13.158,A13&gt;=5.55,D13&gt;=0.75),"virginica",IF(AND(C13&lt;4.9,G13&gt;=14.221,B13&lt;3.05,G13&lt;15.551,G13&gt;=13.158,A13&gt;=5.55,D13&gt;=0.75),"versicolor",IF(AND(C13&gt;=4.9,G13&gt;=14.221,B13&lt;3.05,G13&lt;15.551,G13&gt;=13.158,A13&gt;=5.55,D13&gt;=0.75),"virginica","shouldnthappen"))))))))))))</f>
        <v>virginica</v>
      </c>
      <c r="Q13" s="1" t="str">
        <f aca="false">IF(AND(C13&lt;2.6),"setosa",IF(AND(A13&gt;=4.95,C13&lt;4.75,C13&gt;=2.6),"versicolor",IF(AND(D13&gt;=1.75,C13&gt;=4.75,C13&gt;=2.6),"virginica",IF(AND(B13&lt;2.45,A13&lt;4.95,C13&lt;4.75,C13&gt;=2.6),"versicolor",IF(AND(B13&gt;=2.45,A13&lt;4.95,C13&lt;4.75,C13&gt;=2.6),"virginica",IF(AND(G13&lt;7.498,D13&lt;1.75,C13&gt;=4.75,C13&gt;=2.6),"virginica",IF(AND(F13&lt;0.417,G13&gt;=7.498,D13&lt;1.75,C13&gt;=4.75,C13&gt;=2.6),"versicolor",IF(AND(F13&lt;0.442,F13&gt;=0.417,G13&gt;=7.498,D13&lt;1.75,C13&gt;=4.75,C13&gt;=2.6),"virginica",IF(AND(F13&gt;=0.442,F13&gt;=0.417,G13&gt;=7.498,D13&lt;1.75,C13&gt;=4.75,C13&gt;=2.6),"versicolor","shouldnthappen")))))))))</f>
        <v>virginica</v>
      </c>
      <c r="R13" s="1" t="str">
        <f aca="false">IF(AND(D13&lt;0.75),"setosa",IF(AND(D13&lt;1.75,A13&gt;=6.25,D13&gt;=0.75),"versicolor",IF(AND(D13&gt;=1.75,A13&gt;=6.25,D13&gt;=0.75),"virginica",IF(AND(D13&lt;1.6,C13&lt;4.75,A13&lt;6.25,D13&gt;=0.75),"versicolor",IF(AND(D13&gt;=1.6,C13&lt;4.75,A13&lt;6.25,D13&gt;=0.75),"virginica",IF(AND(G13&lt;6.998,C13&gt;=4.75,A13&lt;6.25,D13&gt;=0.75),"virginica",IF(AND(A13&lt;6.05,G13&gt;=6.998,C13&gt;=4.75,A13&lt;6.25,D13&gt;=0.75),"versicolor",IF(AND(A13&gt;=6.05,G13&gt;=6.998,C13&gt;=4.75,A13&lt;6.25,D13&gt;=0.75),"virginica","shouldnthappen"))))))))</f>
        <v>versicolor</v>
      </c>
      <c r="S13" s="1" t="str">
        <f aca="false">IF(AND(B13&gt;=3.05,A13&lt;5.45),"setosa",IF(AND(C13&lt;2.2,B13&lt;3.05,A13&lt;5.45),"setosa",IF(AND(C13&gt;=2.2,B13&lt;3.05,A13&lt;5.45),"versicolor",IF(AND(B13&lt;3.7,C13&lt;4.8,A13&gt;=5.45),"versicolor",IF(AND(B13&gt;=3.7,C13&lt;4.8,A13&gt;=5.45),"setosa",IF(AND(G13&lt;13.757,C13&lt;5.05,C13&gt;=4.8,A13&gt;=5.45),"virginica",IF(AND(G13&gt;=13.757,C13&lt;5.05,C13&gt;=4.8,A13&gt;=5.45),"versicolor",IF(AND(C13&gt;=5.15,C13&gt;=5.05,C13&gt;=4.8,A13&gt;=5.45),"virginica",IF(AND(A13&lt;5.95,C13&lt;5.15,C13&gt;=5.05,C13&gt;=4.8,A13&gt;=5.45),"virginica",IF(AND(D13&gt;=1.8,A13&gt;=5.95,C13&lt;5.15,C13&gt;=5.05,C13&gt;=4.8,A13&gt;=5.45),"virginica",IF(AND(B13&lt;2.75,D13&lt;1.8,A13&gt;=5.95,C13&lt;5.15,C13&gt;=5.05,C13&gt;=4.8,A13&gt;=5.45),"versicolor",IF(AND(B13&gt;=2.75,D13&lt;1.8,A13&gt;=5.95,C13&lt;5.15,C13&gt;=5.05,C13&gt;=4.8,A13&gt;=5.45),"virginica","shouldnthappen"))))))))))))</f>
        <v>virginica</v>
      </c>
      <c r="T13" s="1" t="str">
        <f aca="false">IF(AND(C13&lt;2.6),"setosa",IF(AND(D13&lt;1.65,C13&lt;4.75,C13&gt;=2.6),"versicolor",IF(AND(D13&gt;=1.65,C13&lt;4.75,C13&gt;=2.6),"virginica",IF(AND(G13&gt;=8.494,A13&lt;6.6,C13&gt;=4.75,C13&gt;=2.6),"virginica",IF(AND(C13&lt;5.2,A13&gt;=6.6,C13&gt;=4.75,C13&gt;=2.6),"versicolor",IF(AND(C13&gt;=5.2,A13&gt;=6.6,C13&gt;=4.75,C13&gt;=2.6),"virginica",IF(AND(A13&lt;5.95,G13&lt;8.494,A13&lt;6.6,C13&gt;=4.75,C13&gt;=2.6),"virginica",IF(AND(A13&gt;=5.95,G13&lt;8.494,A13&lt;6.6,C13&gt;=4.75,C13&gt;=2.6),"versicolor","shouldnthappen"))))))))</f>
        <v>virginica</v>
      </c>
      <c r="U13" s="1" t="str">
        <f aca="false">IF(AND(C13&lt;3.65,B13&gt;=3.35),"setosa",IF(AND(C13&gt;=3.65,B13&gt;=3.35),"virginica",IF(AND(C13&lt;2.35,A13&lt;6.25,B13&lt;3.35),"setosa",IF(AND(C13&lt;4.85,A13&gt;=6.25,B13&lt;3.35),"versicolor",IF(AND(G13&gt;=15.426,C13&gt;=2.35,A13&lt;6.25,B13&lt;3.35),"virginica",IF(AND(D13&gt;=1.55,C13&gt;=4.85,A13&gt;=6.25,B13&lt;3.35),"virginica",IF(AND(D13&lt;1.8,G13&lt;15.426,C13&gt;=2.35,A13&lt;6.25,B13&lt;3.35),"versicolor",IF(AND(D13&gt;=1.8,G13&lt;15.426,C13&gt;=2.35,A13&lt;6.25,B13&lt;3.35),"virginica",IF(AND(B13&lt;2.95,D13&lt;1.55,C13&gt;=4.85,A13&gt;=6.25,B13&lt;3.35),"virginica",IF(AND(B13&gt;=2.95,D13&lt;1.55,C13&gt;=4.85,A13&gt;=6.25,B13&lt;3.35),"versicolor","shouldnthappen"))))))))))</f>
        <v>virginica</v>
      </c>
      <c r="V13" s="1" t="str">
        <f aca="false">IF(AND(C13&lt;2.6),"setosa",IF(AND(C13&gt;=4.85,C13&gt;=2.6),"virginica",IF(AND(F13&gt;=0.9,C13&lt;4.85,C13&gt;=2.6),"virginica",IF(AND(G13&lt;5.656,F13&lt;0.9,C13&lt;4.85,C13&gt;=2.6),"virginica",IF(AND(G13&gt;=5.656,F13&lt;0.9,C13&lt;4.85,C13&gt;=2.6),"versicolor","shouldnthappen")))))</f>
        <v>virginica</v>
      </c>
      <c r="W13" s="1" t="str">
        <f aca="false">IF(AND(D13&gt;=1.75,G13&gt;=13.795),"virginica",IF(AND(D13&gt;=1.5,G13&gt;=12.335,G13&lt;13.795),"virginica",IF(AND(C13&lt;2.45,C13&lt;4.85,G13&lt;12.335,G13&lt;13.795),"setosa",IF(AND(C13&gt;=2.45,C13&lt;4.85,G13&lt;12.335,G13&lt;13.795),"versicolor",IF(AND(D13&gt;=1.7,C13&gt;=4.85,G13&lt;12.335,G13&lt;13.795),"virginica",IF(AND(B13&gt;=3.25,D13&lt;1.5,G13&gt;=12.335,G13&lt;13.795),"setosa",IF(AND(D13&lt;1,F13&lt;0.255,D13&lt;1.75,G13&gt;=13.795),"setosa",IF(AND(D13&gt;=1,F13&lt;0.255,D13&lt;1.75,G13&gt;=13.795),"versicolor",IF(AND(A13&lt;5.4,F13&gt;=0.255,D13&lt;1.75,G13&gt;=13.795),"setosa",IF(AND(A13&gt;=5.4,F13&gt;=0.255,D13&lt;1.75,G13&gt;=13.795),"versicolor",IF(AND(A13&lt;6.15,D13&lt;1.7,C13&gt;=4.85,G13&lt;12.335,G13&lt;13.795),"versicolor",IF(AND(A13&gt;=6.15,D13&lt;1.7,C13&gt;=4.85,G13&lt;12.335,G13&lt;13.795),"virginica",IF(AND(C13&lt;5,B13&lt;3.25,D13&lt;1.5,G13&gt;=12.335,G13&lt;13.795),"versicolor",IF(AND(C13&gt;=5,B13&lt;3.25,D13&lt;1.5,G13&gt;=12.335,G13&lt;13.795),"virginica","shouldnthappen"))))))))))))))</f>
        <v>virginica</v>
      </c>
      <c r="X13" s="1" t="str">
        <f aca="false">IF(AND(C13&lt;2.5,A13&lt;5.55),"setosa",IF(AND(F13&lt;0.096,A13&gt;=5.55),"virginica",IF(AND(D13&lt;1.6,C13&gt;=2.5,A13&lt;5.55),"versicolor",IF(AND(D13&gt;=1.6,C13&gt;=2.5,A13&lt;5.55),"virginica",IF(AND(F13&gt;=0.156,C13&lt;4.75,F13&gt;=0.096,A13&gt;=5.55),"versicolor",IF(AND(D13&gt;=1.75,C13&gt;=4.75,F13&gt;=0.096,A13&gt;=5.55),"virginica",IF(AND(B13&lt;3.3,F13&lt;0.156,C13&lt;4.75,F13&gt;=0.096,A13&gt;=5.55),"versicolor",IF(AND(B13&gt;=3.3,F13&lt;0.156,C13&lt;4.75,F13&gt;=0.096,A13&gt;=5.55),"setosa",IF(AND(B13&lt;2.45,A13&lt;6.05,D13&lt;1.75,C13&gt;=4.75,F13&gt;=0.096,A13&gt;=5.55),"virginica",IF(AND(B13&gt;=2.45,A13&lt;6.05,D13&lt;1.75,C13&gt;=4.75,F13&gt;=0.096,A13&gt;=5.55),"versicolor",IF(AND(F13&lt;0.205,A13&gt;=6.05,D13&lt;1.75,C13&gt;=4.75,F13&gt;=0.096,A13&gt;=5.55),"versicolor",IF(AND(F13&gt;=0.205,A13&gt;=6.05,D13&lt;1.75,C13&gt;=4.75,F13&gt;=0.096,A13&gt;=5.55),"virginica","shouldnthappen"))))))))))))</f>
        <v>virginica</v>
      </c>
      <c r="Y13" s="1" t="str">
        <f aca="false">IF(AND(C13&lt;2.35,A13&lt;5.55),"setosa",IF(AND(C13&gt;=5.05,A13&gt;=5.55),"virginica",IF(AND(D13&lt;1.6,C13&gt;=2.35,A13&lt;5.55),"versicolor",IF(AND(D13&gt;=1.6,C13&gt;=2.35,A13&lt;5.55),"virginica",IF(AND(D13&gt;=1.75,C13&lt;5.05,A13&gt;=5.55),"virginica",IF(AND(B13&gt;=3.55,D13&lt;1.75,C13&lt;5.05,A13&gt;=5.55),"setosa",IF(AND(G13&lt;6.3,B13&lt;3.55,D13&lt;1.75,C13&lt;5.05,A13&gt;=5.55),"virginica",IF(AND(G13&gt;=6.3,B13&lt;3.55,D13&lt;1.75,C13&lt;5.05,A13&gt;=5.55),"versicolor","shouldnthappen"))))))))</f>
        <v>virginica</v>
      </c>
      <c r="Z13" s="1" t="str">
        <f aca="false">IF(AND(D13&lt;0.75),"setosa",IF(AND(B13&gt;=2.55,C13&lt;4.85,D13&gt;=0.75),"versicolor",IF(AND(D13&gt;=1.7,C13&gt;=4.85,D13&gt;=0.75),"virginica",IF(AND(D13&lt;1.6,B13&lt;2.55,C13&lt;4.85,D13&gt;=0.75),"versicolor",IF(AND(D13&gt;=1.6,B13&lt;2.55,C13&lt;4.85,D13&gt;=0.75),"virginica",IF(AND(B13&lt;2.65,D13&lt;1.7,C13&gt;=4.85,D13&gt;=0.75),"virginica",IF(AND(F13&lt;0.325,B13&gt;=2.65,D13&lt;1.7,C13&gt;=4.85,D13&gt;=0.75),"virginica",IF(AND(G13&lt;10.717,F13&gt;=0.325,B13&gt;=2.65,D13&lt;1.7,C13&gt;=4.85,D13&gt;=0.75),"versicolor",IF(AND(G13&gt;=10.717,F13&gt;=0.325,B13&gt;=2.65,D13&lt;1.7,C13&gt;=4.85,D13&gt;=0.75),"virginica","shouldnthappen")))))))))</f>
        <v>virginica</v>
      </c>
      <c r="AA13" s="1" t="str">
        <f aca="false">IF(AND(D13&lt;0.75),"setosa",IF(AND(D13&gt;=1.75,D13&gt;=0.75),"virginica",IF(AND(F13&gt;=0.455,D13&lt;1.75,D13&gt;=0.75),"versicolor",IF(AND(D13&lt;1.45,F13&lt;0.455,D13&lt;1.75,D13&gt;=0.75),"versicolor",IF(AND(F13&lt;0.247,D13&gt;=1.45,F13&lt;0.455,D13&lt;1.75,D13&gt;=0.75),"versicolor",IF(AND(F13&gt;=0.247,D13&gt;=1.45,F13&lt;0.455,D13&lt;1.75,D13&gt;=0.75),"virginica","shouldnthappen"))))))</f>
        <v>virginica</v>
      </c>
      <c r="AB13" s="1" t="str">
        <f aca="false">IF(AND(F13&gt;=0.221,B13&gt;=3.35),"setosa",IF(AND(A13&lt;5.3,F13&gt;=0.683,B13&lt;3.35),"setosa",IF(AND(A13&lt;6.45,F13&lt;0.221,B13&gt;=3.35),"setosa",IF(AND(A13&gt;=6.45,F13&lt;0.221,B13&gt;=3.35),"virginica",IF(AND(G13&lt;6.3,A13&lt;6.25,F13&lt;0.683,B13&lt;3.35),"virginica",IF(AND(G13&lt;13.795,A13&gt;=6.25,F13&lt;0.683,B13&lt;3.35),"virginica",IF(AND(D13&lt;1.65,A13&gt;=5.3,F13&gt;=0.683,B13&lt;3.35),"versicolor",IF(AND(D13&gt;=1.65,A13&gt;=5.3,F13&gt;=0.683,B13&lt;3.35),"virginica",IF(AND(D13&lt;0.6,G13&gt;=6.3,A13&lt;6.25,F13&lt;0.683,B13&lt;3.35),"setosa",IF(AND(D13&lt;1.7,G13&gt;=13.795,A13&gt;=6.25,F13&lt;0.683,B13&lt;3.35),"versicolor",IF(AND(D13&gt;=1.7,G13&gt;=13.795,A13&gt;=6.25,F13&lt;0.683,B13&lt;3.35),"virginica",IF(AND(C13&gt;=5.35,D13&gt;=0.6,G13&gt;=6.3,A13&lt;6.25,F13&lt;0.683,B13&lt;3.35),"virginica",IF(AND(D13&lt;1.75,C13&lt;5.35,D13&gt;=0.6,G13&gt;=6.3,A13&lt;6.25,F13&lt;0.683,B13&lt;3.35),"versicolor",IF(AND(D13&gt;=1.75,C13&lt;5.35,D13&gt;=0.6,G13&gt;=6.3,A13&lt;6.25,F13&lt;0.683,B13&lt;3.35),"virginica","shouldnthappen"))))))))))))))</f>
        <v>virginica</v>
      </c>
      <c r="AC13" s="1" t="str">
        <f aca="false">IF(AND(B13&gt;=3.3),"setosa",IF(AND(C13&lt;2.45,D13&lt;1.55,B13&lt;3.3),"setosa",IF(AND(F13&gt;=0.211,D13&gt;=1.55,B13&lt;3.3),"virginica",IF(AND(C13&lt;4.9,C13&gt;=2.45,D13&lt;1.55,B13&lt;3.3),"versicolor",IF(AND(C13&gt;=4.9,C13&gt;=2.45,D13&lt;1.55,B13&lt;3.3),"virginica",IF(AND(F13&lt;0.138,F13&lt;0.211,D13&gt;=1.55,B13&lt;3.3),"virginica",IF(AND(F13&gt;=0.138,F13&lt;0.211,D13&gt;=1.55,B13&lt;3.3),"versicolor","shouldnthappen")))))))</f>
        <v>virginica</v>
      </c>
      <c r="AD13" s="1" t="str">
        <f aca="false">IF(AND(D13&gt;=1.75),"virginica",IF(AND(D13&lt;0.75,D13&lt;1.75),"setosa",IF(AND(D13&lt;1.35,D13&gt;=0.75,D13&lt;1.75),"versicolor",IF(AND(B13&lt;2.6,C13&lt;4.85,D13&gt;=1.35,D13&gt;=0.75,D13&lt;1.75),"virginica",IF(AND(B13&gt;=2.6,C13&lt;4.85,D13&gt;=1.35,D13&gt;=0.75,D13&lt;1.75),"versicolor",IF(AND(A13&lt;6.4,C13&gt;=4.85,D13&gt;=1.35,D13&gt;=0.75,D13&lt;1.75),"virginica",IF(AND(A13&gt;=6.4,C13&gt;=4.85,D13&gt;=1.35,D13&gt;=0.75,D13&lt;1.75),"versicolor","shouldnthappen")))))))</f>
        <v>versicolor</v>
      </c>
      <c r="AE13" s="1" t="str">
        <f aca="false">IF(AND(C13&lt;2.45),"setosa",IF(AND(F13&lt;0.07,C13&gt;=2.45),"virginica",IF(AND(A13&gt;=5,C13&lt;4.75,F13&gt;=0.07,C13&gt;=2.45),"versicolor",IF(AND(F13&lt;0.182,C13&gt;=4.75,F13&gt;=0.07,C13&gt;=2.45),"versicolor",IF(AND(B13&lt;2.45,A13&lt;5,C13&lt;4.75,F13&gt;=0.07,C13&gt;=2.45),"versicolor",IF(AND(B13&gt;=2.45,A13&lt;5,C13&lt;4.75,F13&gt;=0.07,C13&gt;=2.45),"virginica",IF(AND(F13&gt;=0.468,F13&gt;=0.182,C13&gt;=4.75,F13&gt;=0.07,C13&gt;=2.45),"virginica",IF(AND(A13&gt;=6.85,F13&lt;0.468,F13&gt;=0.182,C13&gt;=4.75,F13&gt;=0.07,C13&gt;=2.45),"virginica",IF(AND(B13&lt;2.6,A13&lt;6.85,F13&lt;0.468,F13&gt;=0.182,C13&gt;=4.75,F13&gt;=0.07,C13&gt;=2.45),"virginica",IF(AND(B13&gt;=2.6,A13&lt;6.85,F13&lt;0.468,F13&gt;=0.182,C13&gt;=4.75,F13&gt;=0.07,C13&gt;=2.45),"versicolor","shouldnthappen"))))))))))</f>
        <v>virginica</v>
      </c>
      <c r="AF13" s="1" t="str">
        <f aca="false">IF(AND(D13&lt;0.75,A13&lt;5.45),"setosa",IF(AND(D13&gt;=1.75,A13&gt;=5.45),"virginica",IF(AND(G13&lt;6.094,D13&gt;=0.75,A13&lt;5.45),"virginica",IF(AND(G13&gt;=6.094,D13&gt;=0.75,A13&lt;5.45),"versicolor",IF(AND(C13&lt;2.75,D13&lt;1.75,A13&gt;=5.45),"setosa",IF(AND(D13&lt;1.45,C13&gt;=2.75,D13&lt;1.75,A13&gt;=5.45),"versicolor",IF(AND(B13&lt;2.75,D13&gt;=1.45,C13&gt;=2.75,D13&lt;1.75,A13&gt;=5.45),"versicolor",IF(AND(C13&lt;5.05,B13&gt;=2.75,D13&gt;=1.45,C13&gt;=2.75,D13&lt;1.75,A13&gt;=5.45),"versicolor",IF(AND(C13&gt;=5.05,B13&gt;=2.75,D13&gt;=1.45,C13&gt;=2.75,D13&lt;1.75,A13&gt;=5.45),"virginica","shouldnthappen")))))))))</f>
        <v>virginica</v>
      </c>
      <c r="AG13" s="1" t="str">
        <f aca="false">IF(AND(D13&lt;0.65,G13&lt;8.868,A13&lt;5.3),"setosa",IF(AND(C13&lt;2.6,G13&gt;=8.868,A13&lt;5.3),"setosa",IF(AND(C13&gt;=2.6,G13&gt;=8.868,A13&lt;5.3),"versicolor",IF(AND(C13&gt;=4.95,D13&lt;1.55,A13&gt;=5.3),"virginica",IF(AND(G13&lt;13.795,D13&gt;=1.55,A13&gt;=5.3),"virginica",IF(AND(C13&lt;3.75,D13&gt;=0.65,G13&lt;8.868,A13&lt;5.3),"versicolor",IF(AND(C13&gt;=3.75,D13&gt;=0.65,G13&lt;8.868,A13&lt;5.3),"virginica",IF(AND(C13&lt;2.6,C13&lt;4.95,D13&lt;1.55,A13&gt;=5.3),"setosa",IF(AND(C13&gt;=2.6,C13&lt;4.95,D13&lt;1.55,A13&gt;=5.3),"versicolor",IF(AND(C13&lt;4.75,G13&gt;=13.795,D13&gt;=1.55,A13&gt;=5.3),"versicolor",IF(AND(C13&gt;=4.75,G13&gt;=13.795,D13&gt;=1.55,A13&gt;=5.3),"virginica","shouldnthappen")))))))))))</f>
        <v>virginica</v>
      </c>
      <c r="AH13" s="1" t="str">
        <f aca="false">IF(AND(D13&lt;0.75),"setosa",IF(AND(C13&lt;4.75,D13&gt;=0.75),"versicolor",IF(AND(G13&lt;13.757,C13&gt;=4.75,D13&gt;=0.75),"virginica",IF(AND(B13&lt;3.05,G13&gt;=13.757,C13&gt;=4.75,D13&gt;=0.75),"virginica",IF(AND(A13&lt;6.65,B13&gt;=3.05,G13&gt;=13.757,C13&gt;=4.75,D13&gt;=0.75),"virginica",IF(AND(A13&gt;=6.65,B13&gt;=3.05,G13&gt;=13.757,C13&gt;=4.75,D13&gt;=0.75),"versicolor","shouldnthappen"))))))</f>
        <v>virginica</v>
      </c>
      <c r="AI13" s="1" t="str">
        <f aca="false">IF(AND(D13&lt;0.7),"setosa",IF(AND(C13&lt;4.75,D13&gt;=0.7),"versicolor",IF(AND(A13&lt;6.6,F13&lt;0.482,C13&gt;=4.75,D13&gt;=0.7),"virginica",IF(AND(C13&gt;=4.95,F13&gt;=0.482,C13&gt;=4.75,D13&gt;=0.7),"virginica",IF(AND(D13&lt;1.9,A13&gt;=6.6,F13&lt;0.482,C13&gt;=4.75,D13&gt;=0.7),"versicolor",IF(AND(D13&gt;=1.9,A13&gt;=6.6,F13&lt;0.482,C13&gt;=4.75,D13&gt;=0.7),"virginica",IF(AND(F13&gt;=0.766,C13&lt;4.95,F13&gt;=0.482,C13&gt;=4.75,D13&gt;=0.7),"virginica",IF(AND(B13&lt;2.95,F13&lt;0.766,C13&lt;4.95,F13&gt;=0.482,C13&gt;=4.75,D13&gt;=0.7),"virginica",IF(AND(B13&gt;=2.95,F13&lt;0.766,C13&lt;4.95,F13&gt;=0.482,C13&gt;=4.75,D13&gt;=0.7),"versicolor","shouldnthappen")))))))))</f>
        <v>versicolor</v>
      </c>
      <c r="AJ13" s="1" t="str">
        <f aca="false">IF(AND(C13&lt;2.45,C13&lt;4.75),"setosa",IF(AND(D13&gt;=1.65,C13&gt;=4.75),"virginica",IF(AND(A13&lt;4.95,C13&gt;=2.45,C13&lt;4.75),"virginica",IF(AND(A13&gt;=4.95,C13&gt;=2.45,C13&lt;4.75),"versicolor",IF(AND(B13&lt;2.95,D13&lt;1.65,C13&gt;=4.75),"virginica",IF(AND(B13&gt;=2.95,D13&lt;1.65,C13&gt;=4.75),"versicolor","shouldnthappen"))))))</f>
        <v>versicolor</v>
      </c>
      <c r="AK13" s="1" t="str">
        <f aca="false">IF(AND(D13&lt;0.75,A13&lt;5.45),"setosa",IF(AND(B13&lt;2.45,D13&gt;=0.75,A13&lt;5.45),"versicolor",IF(AND(A13&gt;=5.55,C13&lt;4.75,A13&gt;=5.45),"versicolor",IF(AND(C13&gt;=5.15,C13&gt;=4.75,A13&gt;=5.45),"virginica",IF(AND(G13&lt;6.094,B13&gt;=2.45,D13&gt;=0.75,A13&lt;5.45),"virginica",IF(AND(G13&gt;=6.094,B13&gt;=2.45,D13&gt;=0.75,A13&lt;5.45),"versicolor",IF(AND(D13&lt;0.6,A13&lt;5.55,C13&lt;4.75,A13&gt;=5.45),"setosa",IF(AND(D13&gt;=0.6,A13&lt;5.55,C13&lt;4.75,A13&gt;=5.45),"versicolor",IF(AND(C13&lt;4.95,C13&lt;5.15,C13&gt;=4.75,A13&gt;=5.45),"virginica",IF(AND(G13&lt;12.627,C13&lt;5.05,C13&gt;=4.95,C13&lt;5.15,C13&gt;=4.75,A13&gt;=5.45),"virginica",IF(AND(G13&gt;=12.627,C13&lt;5.05,C13&gt;=4.95,C13&lt;5.15,C13&gt;=4.75,A13&gt;=5.45),"versicolor",IF(AND(D13&lt;1.7,C13&gt;=5.05,C13&gt;=4.95,C13&lt;5.15,C13&gt;=4.75,A13&gt;=5.45),"versicolor",IF(AND(D13&gt;=1.7,C13&gt;=5.05,C13&gt;=4.95,C13&lt;5.15,C13&gt;=4.75,A13&gt;=5.45),"virginica","shouldnthappen")))))))))))))</f>
        <v>virginica</v>
      </c>
      <c r="AL13" s="1" t="str">
        <f aca="false">IF(AND(B13&lt;2.45,B13&lt;3.15),"versicolor",IF(AND(D13&lt;0.95,G13&lt;15.141,B13&gt;=3.15),"setosa",IF(AND(G13&lt;15.429,G13&gt;=15.141,B13&gt;=3.15),"versicolor",IF(AND(G13&gt;=15.429,G13&gt;=15.141,B13&gt;=3.15),"virginica",IF(AND(C13&lt;2.3,C13&lt;4.75,B13&gt;=2.45,B13&lt;3.15),"setosa",IF(AND(G13&gt;=16.072,C13&gt;=4.75,B13&gt;=2.45,B13&lt;3.15),"versicolor",IF(AND(G13&lt;11.833,D13&gt;=0.95,G13&lt;15.141,B13&gt;=3.15),"virginica",IF(AND(A13&lt;5,C13&gt;=2.3,C13&lt;4.75,B13&gt;=2.45,B13&lt;3.15),"virginica",IF(AND(A13&gt;=5,C13&gt;=2.3,C13&lt;4.75,B13&gt;=2.45,B13&lt;3.15),"versicolor",IF(AND(G13&lt;14.342,G13&gt;=11.833,D13&gt;=0.95,G13&lt;15.141,B13&gt;=3.15),"versicolor",IF(AND(G13&gt;=14.342,G13&gt;=11.833,D13&gt;=0.95,G13&lt;15.141,B13&gt;=3.15),"virginica",IF(AND(G13&lt;13.757,F13&gt;=0.741,G13&lt;16.072,C13&gt;=4.75,B13&gt;=2.45,B13&lt;3.15),"virginica",IF(AND(F13&gt;=0.546,A13&lt;6.15,F13&lt;0.741,G13&lt;16.072,C13&gt;=4.75,B13&gt;=2.45,B13&lt;3.15),"virginica",IF(AND(D13&gt;=1.75,A13&gt;=6.15,F13&lt;0.741,G13&lt;16.072,C13&gt;=4.75,B13&gt;=2.45,B13&lt;3.15),"virginica",IF(AND(C13&lt;4.85,G13&gt;=13.757,F13&gt;=0.741,G13&lt;16.072,C13&gt;=4.75,B13&gt;=2.45,B13&lt;3.15),"virginica",IF(AND(C13&gt;=4.85,G13&gt;=13.757,F13&gt;=0.741,G13&lt;16.072,C13&gt;=4.75,B13&gt;=2.45,B13&lt;3.15),"versicolor",IF(AND(F13&lt;0.331,F13&lt;0.546,A13&lt;6.15,F13&lt;0.741,G13&lt;16.072,C13&gt;=4.75,B13&gt;=2.45,B13&lt;3.15),"virginica",IF(AND(F13&gt;=0.331,F13&lt;0.546,A13&lt;6.15,F13&lt;0.741,G13&lt;16.072,C13&gt;=4.75,B13&gt;=2.45,B13&lt;3.15),"versicolor",IF(AND(G13&lt;10.661,D13&lt;1.75,A13&gt;=6.15,F13&lt;0.741,G13&lt;16.072,C13&gt;=4.75,B13&gt;=2.45,B13&lt;3.15),"virginica",IF(AND(G13&gt;=10.661,D13&lt;1.75,A13&gt;=6.15,F13&lt;0.741,G13&lt;16.072,C13&gt;=4.75,B13&gt;=2.45,B13&lt;3.15),"versicolor","shouldnthappen"))))))))))))))))))))</f>
        <v>versicolor</v>
      </c>
      <c r="AM13" s="1" t="str">
        <f aca="false">IF(AND(D13&lt;1.35,F13&gt;=0.917),"setosa",IF(AND(D13&gt;=1.35,F13&gt;=0.917),"virginica",IF(AND(D13&lt;0.75,D13&lt;1.55,F13&lt;0.917),"setosa",IF(AND(C13&gt;=4.8,D13&gt;=1.55,F13&lt;0.917),"virginica",IF(AND(A13&lt;5.95,D13&gt;=0.75,D13&lt;1.55,F13&lt;0.917),"versicolor",IF(AND(F13&lt;0.473,C13&lt;4.8,D13&gt;=1.55,F13&lt;0.917),"virginica",IF(AND(F13&gt;=0.473,C13&lt;4.8,D13&gt;=1.55,F13&lt;0.917),"versicolor",IF(AND(C13&lt;4.95,A13&gt;=5.95,D13&gt;=0.75,D13&lt;1.55,F13&lt;0.917),"versicolor",IF(AND(C13&gt;=4.95,A13&gt;=5.95,D13&gt;=0.75,D13&lt;1.55,F13&lt;0.917),"virginica","shouldnthappen")))))))))</f>
        <v>virginica</v>
      </c>
      <c r="AN13" s="1" t="str">
        <f aca="false">IF(AND(D13&lt;0.75,A13&lt;5.45),"setosa",IF(AND(D13&lt;1.55,D13&gt;=0.75,A13&lt;5.45),"versicolor",IF(AND(D13&gt;=1.55,D13&gt;=0.75,A13&lt;5.45),"virginica",IF(AND(A13&gt;=5.75,C13&lt;4.75,A13&gt;=5.45),"versicolor",IF(AND(F13&lt;0.361,C13&gt;=4.75,A13&gt;=5.45),"virginica",IF(AND(C13&lt;2.6,A13&lt;5.75,C13&lt;4.75,A13&gt;=5.45),"setosa",IF(AND(C13&gt;=2.6,A13&lt;5.75,C13&lt;4.75,A13&gt;=5.45),"versicolor",IF(AND(D13&gt;=1.7,F13&gt;=0.361,C13&gt;=4.75,A13&gt;=5.45),"virginica",IF(AND(B13&lt;2.65,D13&lt;1.7,F13&gt;=0.361,C13&gt;=4.75,A13&gt;=5.45),"virginica",IF(AND(A13&lt;7.05,B13&gt;=2.65,D13&lt;1.7,F13&gt;=0.361,C13&gt;=4.75,A13&gt;=5.45),"versicolor",IF(AND(A13&gt;=7.05,B13&gt;=2.65,D13&lt;1.7,F13&gt;=0.361,C13&gt;=4.75,A13&gt;=5.45),"virginica","shouldnthappen")))))))))))</f>
        <v>virginica</v>
      </c>
      <c r="AO13" s="1" t="str">
        <f aca="false">IF(AND(D13&lt;0.7),"setosa",IF(AND(A13&lt;4.95,C13&lt;4.85,D13&gt;=0.7),"virginica",IF(AND(A13&gt;=4.95,C13&lt;4.85,D13&gt;=0.7),"versicolor",IF(AND(D13&gt;=1.7,C13&gt;=4.85,D13&gt;=0.7),"virginica",IF(AND(F13&lt;0.325,D13&lt;1.7,C13&gt;=4.85,D13&gt;=0.7),"virginica",IF(AND(D13&lt;1.55,F13&gt;=0.325,D13&lt;1.7,C13&gt;=4.85,D13&gt;=0.7),"virginica",IF(AND(D13&gt;=1.55,F13&gt;=0.325,D13&lt;1.7,C13&gt;=4.85,D13&gt;=0.7),"versicolor","shouldnthappen")))))))</f>
        <v>versicolor</v>
      </c>
      <c r="AP13" s="1" t="str">
        <f aca="false">IF(AND(D13&lt;0.75),"setosa",IF(AND(C13&lt;4.85,D13&gt;=0.75),"versicolor",IF(AND(G13&gt;=8.277,C13&gt;=4.85,D13&gt;=0.75),"virginica",IF(AND(F13&gt;=0.633,G13&lt;8.277,C13&gt;=4.85,D13&gt;=0.75),"virginica",IF(AND(G13&lt;7.61,F13&lt;0.633,G13&lt;8.277,C13&gt;=4.85,D13&gt;=0.75),"virginica",IF(AND(G13&gt;=7.61,F13&lt;0.633,G13&lt;8.277,C13&gt;=4.85,D13&gt;=0.75),"versicolor","shouldnthappen"))))))</f>
        <v>virginica</v>
      </c>
      <c r="AQ13" s="1" t="str">
        <f aca="false">IF(AND(C13&lt;2.65,A13&gt;=5.45,C13&lt;4.75),"setosa",IF(AND(C13&gt;=2.65,A13&gt;=5.45,C13&lt;4.75),"versicolor",IF(AND(B13&lt;2.9,C13&lt;4.85,C13&gt;=4.75),"versicolor",IF(AND(B13&gt;=2.9,C13&lt;4.85,C13&gt;=4.75),"virginica",IF(AND(D13&lt;1.7,C13&gt;=4.85,C13&gt;=4.75),"versicolor",IF(AND(D13&gt;=1.7,C13&gt;=4.85,C13&gt;=4.75),"virginica",IF(AND(C13&lt;2.45,G13&lt;14.126,A13&lt;5.45,C13&lt;4.75),"setosa",IF(AND(C13&gt;=2.45,G13&lt;14.126,A13&lt;5.45,C13&lt;4.75),"versicolor",IF(AND(C13&lt;2.4,G13&gt;=14.126,A13&lt;5.45,C13&lt;4.75),"setosa",IF(AND(C13&gt;=2.4,G13&gt;=14.126,A13&lt;5.45,C13&lt;4.75),"versicolor","shouldnthappen"))))))))))</f>
        <v>versicolor</v>
      </c>
      <c r="AR13" s="1" t="str">
        <f aca="false">IF(AND(C13&lt;2.45,C13&lt;4.85),"setosa",IF(AND(C13&gt;=5.15,C13&gt;=4.85),"virginica",IF(AND(A13&gt;=4.95,C13&gt;=2.45,C13&lt;4.85),"versicolor",IF(AND(D13&lt;1.35,A13&lt;4.95,C13&gt;=2.45,C13&lt;4.85),"versicolor",IF(AND(D13&gt;=1.35,A13&lt;4.95,C13&gt;=2.45,C13&lt;4.85),"virginica",IF(AND(F13&lt;0.35,G13&lt;12.751,C13&lt;5.15,C13&gt;=4.85),"virginica",IF(AND(A13&lt;6.5,G13&gt;=12.751,C13&lt;5.15,C13&gt;=4.85),"virginica",IF(AND(A13&gt;=6.5,G13&gt;=12.751,C13&lt;5.15,C13&gt;=4.85),"versicolor",IF(AND(B13&gt;=2.75,F13&gt;=0.35,G13&lt;12.751,C13&lt;5.15,C13&gt;=4.85),"virginica",IF(AND(C13&lt;5.05,B13&lt;2.75,F13&gt;=0.35,G13&lt;12.751,C13&lt;5.15,C13&gt;=4.85),"virginica",IF(AND(C13&gt;=5.05,B13&lt;2.75,F13&gt;=0.35,G13&lt;12.751,C13&lt;5.15,C13&gt;=4.85),"versicolor","shouldnthappen")))))))))))</f>
        <v>virginica</v>
      </c>
      <c r="AS13" s="1" t="str">
        <f aca="false">IF(AND(F13&gt;=0.9,B13&lt;3.05),"virginica",IF(AND(A13&lt;5.9,B13&gt;=3.05),"setosa",IF(AND(D13&lt;1.65,A13&gt;=5.9,B13&gt;=3.05),"versicolor",IF(AND(D13&gt;=1.65,A13&gt;=5.9,B13&gt;=3.05),"virginica",IF(AND(D13&gt;=1.75,C13&gt;=4.85,F13&lt;0.9,B13&lt;3.05),"virginica",IF(AND(C13&lt;2.2,B13&lt;2.95,C13&lt;4.85,F13&lt;0.9,B13&lt;3.05),"setosa",IF(AND(C13&gt;=2.2,B13&lt;2.95,C13&lt;4.85,F13&lt;0.9,B13&lt;3.05),"versicolor",IF(AND(C13&lt;2.8,B13&gt;=2.95,C13&lt;4.85,F13&lt;0.9,B13&lt;3.05),"setosa",IF(AND(C13&gt;=2.8,B13&gt;=2.95,C13&lt;4.85,F13&lt;0.9,B13&lt;3.05),"versicolor",IF(AND(G13&lt;13.879,D13&lt;1.75,C13&gt;=4.85,F13&lt;0.9,B13&lt;3.05),"virginica",IF(AND(G13&gt;=13.879,D13&lt;1.75,C13&gt;=4.85,F13&lt;0.9,B13&lt;3.05),"versicolor","shouldnthappen")))))))))))</f>
        <v>virginica</v>
      </c>
      <c r="AT13" s="1" t="str">
        <f aca="false">IF(AND(D13&lt;0.75),"setosa",IF(AND(D13&gt;=1.75,D13&gt;=0.75),"virginica",IF(AND(D13&lt;1.45,G13&lt;7.37,D13&lt;1.75,D13&gt;=0.75),"versicolor",IF(AND(D13&gt;=1.45,G13&lt;7.37,D13&lt;1.75,D13&gt;=0.75),"virginica",IF(AND(C13&lt;5.45,G13&gt;=7.37,D13&lt;1.75,D13&gt;=0.75),"versicolor",IF(AND(C13&gt;=5.45,G13&gt;=7.37,D13&lt;1.75,D13&gt;=0.75),"virginica","shouldnthappen"))))))</f>
        <v>virginica</v>
      </c>
      <c r="AU13" s="1" t="str">
        <f aca="false">IF(AND(D13&lt;0.7),"setosa",IF(AND(D13&gt;=1.7,A13&gt;=6.15,D13&gt;=0.7),"virginica",IF(AND(B13&gt;=2.55,C13&lt;4.75,A13&lt;6.15,D13&gt;=0.7),"versicolor",IF(AND(D13&gt;=1.7,C13&gt;=4.75,A13&lt;6.15,D13&gt;=0.7),"virginica",IF(AND(C13&lt;5.25,D13&lt;1.7,A13&gt;=6.15,D13&gt;=0.7),"versicolor",IF(AND(C13&gt;=5.25,D13&lt;1.7,A13&gt;=6.15,D13&gt;=0.7),"virginica",IF(AND(C13&lt;4.25,B13&lt;2.55,C13&lt;4.75,A13&lt;6.15,D13&gt;=0.7),"versicolor",IF(AND(C13&gt;=4.25,B13&lt;2.55,C13&lt;4.75,A13&lt;6.15,D13&gt;=0.7),"virginica",IF(AND(B13&lt;2.65,D13&lt;1.7,C13&gt;=4.75,A13&lt;6.15,D13&gt;=0.7),"virginica",IF(AND(B13&gt;=2.65,D13&lt;1.7,C13&gt;=4.75,A13&lt;6.15,D13&gt;=0.7),"versicolor","shouldnthappen"))))))))))</f>
        <v>virginica</v>
      </c>
      <c r="AV13" s="1" t="str">
        <f aca="false">IF(AND(D13&lt;0.75),"setosa",IF(AND(F13&gt;=0.899,D13&gt;=0.75),"virginica",IF(AND(D13&lt;1.65,A13&lt;6.05,F13&lt;0.899,D13&gt;=0.75),"versicolor",IF(AND(D13&gt;=1.65,A13&lt;6.05,F13&lt;0.899,D13&gt;=0.75),"virginica",IF(AND(C13&gt;=5.05,A13&gt;=6.05,F13&lt;0.899,D13&gt;=0.75),"virginica",IF(AND(G13&gt;=13.757,C13&lt;5.05,A13&gt;=6.05,F13&lt;0.899,D13&gt;=0.75),"versicolor",IF(AND(D13&lt;1.6,G13&lt;13.757,C13&lt;5.05,A13&gt;=6.05,F13&lt;0.899,D13&gt;=0.75),"versicolor",IF(AND(D13&gt;=1.6,G13&lt;13.757,C13&lt;5.05,A13&gt;=6.05,F13&lt;0.899,D13&gt;=0.75),"virginica","shouldnthappen"))))))))</f>
        <v>virginica</v>
      </c>
      <c r="AW13" s="1" t="str">
        <f aca="false">IF(AND(F13&lt;0.117,A13&gt;=5.55),"virginica",IF(AND(A13&gt;=5.2,G13&lt;6.086,A13&lt;5.55),"versicolor",IF(AND(D13&lt;0.7,G13&gt;=6.086,A13&lt;5.55),"setosa",IF(AND(D13&gt;=0.7,G13&gt;=6.086,A13&lt;5.55),"versicolor",IF(AND(A13&lt;4.75,A13&lt;5.2,G13&lt;6.086,A13&lt;5.55),"setosa",IF(AND(A13&gt;=4.75,A13&lt;5.2,G13&lt;6.086,A13&lt;5.55),"virginica",IF(AND(D13&gt;=1.65,C13&lt;4.95,F13&gt;=0.117,A13&gt;=5.55),"virginica",IF(AND(D13&gt;=1.75,C13&gt;=4.95,F13&gt;=0.117,A13&gt;=5.55),"virginica",IF(AND(C13&lt;2.6,D13&lt;1.65,C13&lt;4.95,F13&gt;=0.117,A13&gt;=5.55),"setosa",IF(AND(C13&gt;=2.6,D13&lt;1.65,C13&lt;4.95,F13&gt;=0.117,A13&gt;=5.55),"versicolor",IF(AND(D13&lt;1.55,D13&lt;1.75,C13&gt;=4.95,F13&gt;=0.117,A13&gt;=5.55),"virginica",IF(AND(A13&lt;6.95,D13&gt;=1.55,D13&lt;1.75,C13&gt;=4.95,F13&gt;=0.117,A13&gt;=5.55),"versicolor",IF(AND(A13&gt;=6.95,D13&gt;=1.55,D13&lt;1.75,C13&gt;=4.95,F13&gt;=0.117,A13&gt;=5.55),"virginica","shouldnthappen")))))))))))))</f>
        <v>virginica</v>
      </c>
      <c r="AX13" s="1" t="str">
        <f aca="false">IF(AND(D13&lt;0.75),"setosa",IF(AND(F13&lt;0.138,D13&gt;=0.75),"virginica",IF(AND(C13&lt;4.45,A13&lt;6.15,F13&gt;=0.138,D13&gt;=0.75),"versicolor",IF(AND(C13&gt;=5.05,A13&gt;=6.15,F13&gt;=0.138,D13&gt;=0.75),"virginica",IF(AND(B13&lt;2.65,C13&gt;=4.45,A13&lt;6.15,F13&gt;=0.138,D13&gt;=0.75),"virginica",IF(AND(A13&gt;=6.35,C13&lt;5.05,A13&gt;=6.15,F13&gt;=0.138,D13&gt;=0.75),"versicolor",IF(AND(A13&lt;5.65,B13&gt;=2.65,C13&gt;=4.45,A13&lt;6.15,F13&gt;=0.138,D13&gt;=0.75),"virginica",IF(AND(D13&lt;1.75,A13&lt;6.35,C13&lt;5.05,A13&gt;=6.15,F13&gt;=0.138,D13&gt;=0.75),"versicolor",IF(AND(D13&gt;=1.75,A13&lt;6.35,C13&lt;5.05,A13&gt;=6.15,F13&gt;=0.138,D13&gt;=0.75),"virginica",IF(AND(D13&lt;1.7,A13&gt;=5.65,B13&gt;=2.65,C13&gt;=4.45,A13&lt;6.15,F13&gt;=0.138,D13&gt;=0.75),"versicolor",IF(AND(D13&gt;=1.7,A13&gt;=5.65,B13&gt;=2.65,C13&gt;=4.45,A13&lt;6.15,F13&gt;=0.138,D13&gt;=0.75),"virginica","shouldnthappen")))))))))))</f>
        <v>virginica</v>
      </c>
      <c r="AY13" s="1" t="str">
        <f aca="false">IF(AND(D13&lt;0.75,A13&lt;5.55),"setosa",IF(AND(A13&lt;4.95,D13&gt;=0.75,A13&lt;5.55),"virginica",IF(AND(A13&gt;=4.95,D13&gt;=0.75,A13&lt;5.55),"versicolor",IF(AND(C13&lt;2.6,C13&lt;4.85,A13&gt;=5.55),"setosa",IF(AND(C13&gt;=2.6,C13&lt;4.85,A13&gt;=5.55),"versicolor",IF(AND(D13&gt;=1.75,C13&gt;=4.85,A13&gt;=5.55),"virginica",IF(AND(F13&lt;0.405,D13&lt;1.75,C13&gt;=4.85,A13&gt;=5.55),"versicolor",IF(AND(B13&lt;3.05,F13&gt;=0.405,D13&lt;1.75,C13&gt;=4.85,A13&gt;=5.55),"virginica",IF(AND(B13&gt;=3.05,F13&gt;=0.405,D13&lt;1.75,C13&gt;=4.85,A13&gt;=5.55),"versicolor","shouldnthappen")))))))))</f>
        <v>virginica</v>
      </c>
      <c r="AZ13" s="1" t="str">
        <f aca="false">IF(AND(D13&lt;0.75),"setosa",IF(AND(F13&lt;0.9,C13&lt;4.95,D13&gt;=0.75),"versicolor",IF(AND(F13&gt;=0.9,C13&lt;4.95,D13&gt;=0.75),"virginica",IF(AND(D13&gt;=1.7,C13&gt;=4.95,D13&gt;=0.75),"virginica",IF(AND(F13&lt;0.405,D13&lt;1.7,C13&gt;=4.95,D13&gt;=0.75),"versicolor",IF(AND(F13&gt;=0.405,D13&lt;1.7,C13&gt;=4.95,D13&gt;=0.75),"virginica","shouldnthappen"))))))</f>
        <v>virginica</v>
      </c>
      <c r="BA13" s="1" t="str">
        <f aca="false">IF(AND(D13&lt;0.75),"setosa",IF(AND(D13&gt;=1.7,C13&gt;=5.05,D13&gt;=0.75),"virginica",IF(AND(D13&lt;1.45,D13&lt;1.6,C13&lt;5.05,D13&gt;=0.75),"versicolor",IF(AND(A13&lt;5.8,D13&gt;=1.6,C13&lt;5.05,D13&gt;=0.75),"virginica",IF(AND(A13&gt;=5.8,D13&gt;=1.6,C13&lt;5.05,D13&gt;=0.75),"versicolor",IF(AND(F13&lt;0.417,D13&lt;1.7,C13&gt;=5.05,D13&gt;=0.75),"versicolor",IF(AND(F13&gt;=0.417,D13&lt;1.7,C13&gt;=5.05,D13&gt;=0.75),"virginica",IF(AND(A13&lt;5.95,D13&gt;=1.45,D13&lt;1.6,C13&lt;5.05,D13&gt;=0.75),"versicolor",IF(AND(G13&lt;10.618,A13&gt;=5.95,D13&gt;=1.45,D13&lt;1.6,C13&lt;5.05,D13&gt;=0.75),"virginica",IF(AND(G13&gt;=10.618,A13&gt;=5.95,D13&gt;=1.45,D13&lt;1.6,C13&lt;5.05,D13&gt;=0.75),"versicolor","shouldnthappen"))))))))))</f>
        <v>virginica</v>
      </c>
      <c r="BB13" s="1" t="str">
        <f aca="false">IF(AND(C13&lt;2.6),"setosa",IF(AND(D13&gt;=1.75,C13&gt;=2.6),"virginica",IF(AND(C13&gt;=5.45,D13&lt;1.75,C13&gt;=2.6),"virginica",IF(AND(F13&gt;=0.259,C13&lt;5.45,D13&lt;1.75,C13&gt;=2.6),"versicolor",IF(AND(C13&lt;5.05,F13&lt;0.259,C13&lt;5.45,D13&lt;1.75,C13&gt;=2.6),"versicolor",IF(AND(C13&gt;=5.05,F13&lt;0.259,C13&lt;5.45,D13&lt;1.75,C13&gt;=2.6),"virginica","shouldnthappen"))))))</f>
        <v>virginica</v>
      </c>
      <c r="BC13" s="1" t="str">
        <f aca="false">IF(AND(A13&lt;4.95,B13&lt;2.7,A13&lt;5.55),"virginica",IF(AND(A13&gt;=4.95,B13&lt;2.7,A13&lt;5.55),"versicolor",IF(AND(C13&lt;3.2,B13&gt;=2.7,A13&lt;5.55),"setosa",IF(AND(C13&gt;=3.2,B13&gt;=2.7,A13&lt;5.55),"versicolor",IF(AND(F13&gt;=0.85,A13&lt;6.15,A13&gt;=5.55),"virginica",IF(AND(D13&lt;1.45,A13&gt;=6.15,A13&gt;=5.55),"versicolor",IF(AND(C13&lt;4.8,F13&lt;0.85,A13&lt;6.15,A13&gt;=5.55),"versicolor",IF(AND(D13&gt;=1.7,D13&gt;=1.45,A13&gt;=6.15,A13&gt;=5.55),"virginica",IF(AND(G13&lt;9.333,C13&gt;=4.8,F13&lt;0.85,A13&lt;6.15,A13&gt;=5.55),"versicolor",IF(AND(G13&gt;=9.333,C13&gt;=4.8,F13&lt;0.85,A13&lt;6.15,A13&gt;=5.55),"virginica",IF(AND(C13&lt;4.9,D13&lt;1.7,D13&gt;=1.45,A13&gt;=6.15,A13&gt;=5.55),"versicolor",IF(AND(C13&gt;=4.9,D13&lt;1.7,D13&gt;=1.45,A13&gt;=6.15,A13&gt;=5.55),"virginica","shouldnthappen"))))))))))))</f>
        <v>virginica</v>
      </c>
      <c r="BD13" s="1" t="str">
        <f aca="false">IF(AND(C13&lt;2.35),"setosa",IF(AND(C13&lt;4.75,B13&lt;2.55,C13&gt;=2.35),"versicolor",IF(AND(C13&gt;=4.75,B13&lt;2.55,C13&gt;=2.35),"virginica",IF(AND(C13&lt;4.75,B13&gt;=2.55,C13&gt;=2.35),"versicolor",IF(AND(D13&gt;=1.75,C13&gt;=4.75,B13&gt;=2.55,C13&gt;=2.35),"virginica",IF(AND(A13&gt;=6.5,D13&lt;1.75,C13&gt;=4.75,B13&gt;=2.55,C13&gt;=2.35),"versicolor",IF(AND(A13&lt;6.05,A13&lt;6.5,D13&lt;1.75,C13&gt;=4.75,B13&gt;=2.55,C13&gt;=2.35),"versicolor",IF(AND(A13&gt;=6.05,A13&lt;6.5,D13&lt;1.75,C13&gt;=4.75,B13&gt;=2.55,C13&gt;=2.35),"virginica","shouldnthappen"))))))))</f>
        <v>versicolor</v>
      </c>
      <c r="BE13" s="1" t="str">
        <f aca="false">IF(AND(C13&lt;2.5),"setosa",IF(AND(D13&lt;1.65,C13&lt;4.75,C13&gt;=2.5),"versicolor",IF(AND(D13&gt;=1.65,C13&lt;4.75,C13&gt;=2.5),"virginica",IF(AND(D13&gt;=1.75,C13&gt;=4.75,C13&gt;=2.5),"virginica",IF(AND(C13&lt;4.95,D13&lt;1.75,C13&gt;=4.75,C13&gt;=2.5),"versicolor",IF(AND(A13&lt;6.5,C13&gt;=4.95,D13&lt;1.75,C13&gt;=4.75,C13&gt;=2.5),"virginica",IF(AND(A13&gt;=6.5,C13&gt;=4.95,D13&lt;1.75,C13&gt;=4.75,C13&gt;=2.5),"versicolor","shouldnthappen")))))))</f>
        <v>versicolor</v>
      </c>
      <c r="BF13" s="1" t="str">
        <f aca="false">IF(AND(G13&gt;=15.244),"virginica",IF(AND(C13&lt;3.2,B13&gt;=3.15,G13&lt;15.244),"setosa",IF(AND(A13&gt;=4.95,C13&lt;4.7,B13&lt;3.15,G13&lt;15.244),"versicolor",IF(AND(C13&gt;=5.15,C13&gt;=4.7,B13&lt;3.15,G13&lt;15.244),"virginica",IF(AND(A13&gt;=6.45,C13&gt;=3.2,B13&gt;=3.15,G13&lt;15.244),"virginica",IF(AND(D13&lt;0.95,A13&lt;4.95,C13&lt;4.7,B13&lt;3.15,G13&lt;15.244),"setosa",IF(AND(D13&gt;=0.95,A13&lt;4.95,C13&lt;4.7,B13&lt;3.15,G13&lt;15.244),"virginica",IF(AND(F13&lt;0.816,A13&lt;6.45,C13&gt;=3.2,B13&gt;=3.15,G13&lt;15.244),"virginica",IF(AND(F13&gt;=0.816,A13&lt;6.45,C13&gt;=3.2,B13&gt;=3.15,G13&lt;15.244),"versicolor",IF(AND(A13&gt;=6.5,B13&lt;3.05,C13&lt;5.15,C13&gt;=4.7,B13&lt;3.15,G13&lt;15.244),"versicolor",IF(AND(G13&lt;11.093,B13&gt;=3.05,C13&lt;5.15,C13&gt;=4.7,B13&lt;3.15,G13&lt;15.244),"virginica",IF(AND(G13&gt;=11.093,B13&gt;=3.05,C13&lt;5.15,C13&gt;=4.7,B13&lt;3.15,G13&lt;15.244),"versicolor",IF(AND(D13&gt;=1.7,A13&lt;6.5,B13&lt;3.05,C13&lt;5.15,C13&gt;=4.7,B13&lt;3.15,G13&lt;15.244),"virginica",IF(AND(G13&lt;7.498,D13&lt;1.7,A13&lt;6.5,B13&lt;3.05,C13&lt;5.15,C13&gt;=4.7,B13&lt;3.15,G13&lt;15.244),"virginica",IF(AND(G13&gt;=7.498,D13&lt;1.7,A13&lt;6.5,B13&lt;3.05,C13&lt;5.15,C13&gt;=4.7,B13&lt;3.15,G13&lt;15.244),"versicolor","shouldnthappen")))))))))))))))</f>
        <v>virginica</v>
      </c>
      <c r="BG13" s="1" t="str">
        <f aca="false">IF(AND(B13&gt;=3.35,C13&lt;4.85),"setosa",IF(AND(D13&gt;=1.75,C13&gt;=4.85),"virginica",IF(AND(D13&lt;0.75,B13&lt;3.35,C13&lt;4.85),"setosa",IF(AND(G13&gt;=13.879,D13&lt;1.75,C13&gt;=4.85),"versicolor",IF(AND(F13&gt;=0.9,D13&gt;=0.75,B13&lt;3.35,C13&lt;4.85),"virginica",IF(AND(F13&gt;=0.405,G13&lt;13.879,D13&lt;1.75,C13&gt;=4.85),"virginica",IF(AND(B13&gt;=2.55,F13&lt;0.9,D13&gt;=0.75,B13&lt;3.35,C13&lt;4.85),"versicolor",IF(AND(G13&lt;7.498,F13&lt;0.405,G13&lt;13.879,D13&lt;1.75,C13&gt;=4.85),"virginica",IF(AND(G13&gt;=7.498,F13&lt;0.405,G13&lt;13.879,D13&lt;1.75,C13&gt;=4.85),"versicolor",IF(AND(G13&lt;5.656,B13&lt;2.55,F13&lt;0.9,D13&gt;=0.75,B13&lt;3.35,C13&lt;4.85),"virginica",IF(AND(G13&gt;=5.656,B13&lt;2.55,F13&lt;0.9,D13&gt;=0.75,B13&lt;3.35,C13&lt;4.85),"versicolor","shouldnthappen")))))))))))</f>
        <v>virginica</v>
      </c>
      <c r="BH13" s="1" t="str">
        <f aca="false">IF(AND(D13&lt;0.7),"setosa",IF(AND(D13&gt;=1.65,A13&lt;6.65,D13&gt;=0.7),"virginica",IF(AND(D13&lt;1.55,A13&gt;=6.65,D13&gt;=0.7),"versicolor",IF(AND(D13&gt;=1.55,A13&gt;=6.65,D13&gt;=0.7),"virginica",IF(AND(F13&gt;=0.529,D13&lt;1.65,A13&lt;6.65,D13&gt;=0.7),"versicolor",IF(AND(C13&gt;=5.35,F13&lt;0.529,D13&lt;1.65,A13&lt;6.65,D13&gt;=0.7),"virginica",IF(AND(G13&gt;=7.411,C13&lt;5.35,F13&lt;0.529,D13&lt;1.65,A13&lt;6.65,D13&gt;=0.7),"versicolor",IF(AND(G13&lt;6.927,G13&lt;7.411,C13&lt;5.35,F13&lt;0.529,D13&lt;1.65,A13&lt;6.65,D13&gt;=0.7),"versicolor",IF(AND(G13&gt;=6.927,G13&lt;7.411,C13&lt;5.35,F13&lt;0.529,D13&lt;1.65,A13&lt;6.65,D13&gt;=0.7),"virginica","shouldnthappen")))))))))</f>
        <v>virginica</v>
      </c>
      <c r="BI13" s="1" t="str">
        <f aca="false">IF(AND(D13&gt;=1.7),"virginica",IF(AND(D13&lt;0.7,D13&lt;1.7),"setosa",IF(AND(D13&lt;1.45,G13&lt;7.37,D13&gt;=0.7,D13&lt;1.7),"versicolor",IF(AND(D13&gt;=1.45,G13&lt;7.37,D13&gt;=0.7,D13&lt;1.7),"virginica",IF(AND(B13&gt;=2.65,G13&gt;=7.37,D13&gt;=0.7,D13&lt;1.7),"versicolor",IF(AND(C13&lt;5.05,B13&lt;2.65,G13&gt;=7.37,D13&gt;=0.7,D13&lt;1.7),"versicolor",IF(AND(C13&gt;=5.05,B13&lt;2.65,G13&gt;=7.37,D13&gt;=0.7,D13&lt;1.7),"virginica","shouldnthappen")))))))</f>
        <v>versicolor</v>
      </c>
    </row>
    <row r="14" customFormat="false" ht="13.8" hidden="false" customHeight="false" outlineLevel="0" collapsed="false">
      <c r="A14" s="1" t="n">
        <v>6.3</v>
      </c>
      <c r="B14" s="1" t="n">
        <v>2.3</v>
      </c>
      <c r="C14" s="1" t="n">
        <v>4.4</v>
      </c>
      <c r="D14" s="1" t="n">
        <v>1.3</v>
      </c>
      <c r="E14" s="1" t="s">
        <v>92</v>
      </c>
      <c r="F14" s="1" t="n">
        <v>0.92282635346055</v>
      </c>
      <c r="G14" s="1" t="n">
        <v>7.38778733527288</v>
      </c>
      <c r="H14" s="11" t="str">
        <f aca="false">E14</f>
        <v>versicolor</v>
      </c>
      <c r="I14" s="1" t="str">
        <f aca="false">INDEX(L14:BI14, MODE(MATCH(L14:BI14, L14:BI14, 0 )))</f>
        <v>versicolor</v>
      </c>
      <c r="J14" s="12" t="n">
        <f aca="false">COUNTIF(L14:BI14, H14) / COUNTA(L14:BI14)</f>
        <v>0.84</v>
      </c>
      <c r="K14" s="13" t="n">
        <f aca="false">I14=H14</f>
        <v>1</v>
      </c>
      <c r="L14" s="1" t="str">
        <f aca="false">IF(AND(C14&lt;3.65,B14&gt;=3.35),"setosa",IF(AND(C14&gt;=3.65,B14&gt;=3.35),"virginica",IF(AND(C14&lt;2.35,C14&lt;4.85,B14&lt;3.35),"setosa",IF(AND(F14&gt;=0.899,C14&gt;=2.35,C14&lt;4.85,B14&lt;3.35),"virginica",IF(AND(G14&gt;=8.268,B14&lt;2.75,C14&gt;=4.85,B14&lt;3.35),"virginica",IF(AND(D14&lt;1.55,B14&gt;=2.75,C14&gt;=4.85,B14&lt;3.35),"versicolor",IF(AND(D14&gt;=1.55,B14&gt;=2.75,C14&gt;=4.85,B14&lt;3.35),"virginica",IF(AND(G14&lt;6.537,F14&lt;0.899,C14&gt;=2.35,C14&lt;4.85,B14&lt;3.35),"virginica",IF(AND(G14&gt;=6.537,F14&lt;0.899,C14&gt;=2.35,C14&lt;4.85,B14&lt;3.35),"versicolor",IF(AND(G14&lt;6.878,G14&lt;8.268,B14&lt;2.75,C14&gt;=4.85,B14&lt;3.35),"virginica",IF(AND(G14&gt;=6.878,G14&lt;8.268,B14&lt;2.75,C14&gt;=4.85,B14&lt;3.35),"versicolor","shouldnthappen")))))))))))</f>
        <v>virginica</v>
      </c>
      <c r="M14" s="1" t="str">
        <f aca="false">IF(AND(C14&lt;2.6),"setosa",IF(AND(D14&gt;=1.75,C14&gt;=2.6),"virginica",IF(AND(G14&lt;6.094,D14&lt;1.75,C14&gt;=2.6),"virginica",IF(AND(D14&lt;1.35,G14&gt;=6.094,D14&lt;1.75,C14&gt;=2.6),"versicolor",IF(AND(C14&lt;5.05,D14&gt;=1.35,G14&gt;=6.094,D14&lt;1.75,C14&gt;=2.6),"versicolor",IF(AND(C14&gt;=5.05,D14&gt;=1.35,G14&gt;=6.094,D14&lt;1.75,C14&gt;=2.6),"virginica","shouldnthappen"))))))</f>
        <v>versicolor</v>
      </c>
      <c r="N14" s="1" t="str">
        <f aca="false">IF(AND(A14&lt;6.6,B14&gt;=3.45),"setosa",IF(AND(A14&gt;=6.6,B14&gt;=3.45),"virginica",IF(AND(D14&lt;0.7,C14&lt;4.75,B14&lt;3.45),"setosa",IF(AND(D14&gt;=0.7,C14&lt;4.75,B14&lt;3.45),"versicolor",IF(AND(C14&gt;=5.15,C14&gt;=4.75,B14&lt;3.45),"virginica",IF(AND(D14&gt;=1.7,A14&lt;6.5,C14&lt;5.15,C14&gt;=4.75,B14&lt;3.45),"virginica",IF(AND(C14&lt;5.05,A14&gt;=6.5,C14&lt;5.15,C14&gt;=4.75,B14&lt;3.45),"versicolor",IF(AND(C14&gt;=5.05,A14&gt;=6.5,C14&lt;5.15,C14&gt;=4.75,B14&lt;3.45),"virginica",IF(AND(G14&lt;7.498,D14&lt;1.7,A14&lt;6.5,C14&lt;5.15,C14&gt;=4.75,B14&lt;3.45),"virginica",IF(AND(G14&gt;=7.498,D14&lt;1.7,A14&lt;6.5,C14&lt;5.15,C14&gt;=4.75,B14&lt;3.45),"versicolor","shouldnthappen"))))))))))</f>
        <v>versicolor</v>
      </c>
      <c r="O14" s="1" t="str">
        <f aca="false">IF(AND(D14&lt;0.75),"setosa",IF(AND(C14&lt;4.75,C14&lt;4.85,D14&gt;=0.75),"versicolor",IF(AND(A14&gt;=6.05,C14&gt;=4.85,D14&gt;=0.75),"virginica",IF(AND(D14&lt;1.6,C14&gt;=4.75,C14&lt;4.85,D14&gt;=0.75),"versicolor",IF(AND(D14&gt;=1.6,C14&gt;=4.75,C14&lt;4.85,D14&gt;=0.75),"virginica",IF(AND(A14&lt;5.9,A14&lt;6.05,C14&gt;=4.85,D14&gt;=0.75),"virginica",IF(AND(A14&gt;=5.9,A14&lt;6.05,C14&gt;=4.85,D14&gt;=0.75),"versicolor","shouldnthappen")))))))</f>
        <v>versicolor</v>
      </c>
      <c r="P14" s="1" t="str">
        <f aca="false">IF(AND(D14&lt;0.75),"setosa",IF(AND(A14&lt;5.55,D14&gt;=0.75),"versicolor",IF(AND(D14&gt;=1.7,G14&lt;13.158,A14&gt;=5.55,D14&gt;=0.75),"virginica",IF(AND(B14&lt;2.45,D14&lt;1.7,G14&lt;13.158,A14&gt;=5.55,D14&gt;=0.75),"virginica",IF(AND(B14&gt;=2.45,D14&lt;1.7,G14&lt;13.158,A14&gt;=5.55,D14&gt;=0.75),"versicolor",IF(AND(B14&gt;=3.05,G14&lt;15.551,G14&gt;=13.158,A14&gt;=5.55,D14&gt;=0.75),"versicolor",IF(AND(B14&lt;2.9,G14&gt;=15.551,G14&gt;=13.158,A14&gt;=5.55,D14&gt;=0.75),"versicolor",IF(AND(B14&gt;=2.9,G14&gt;=15.551,G14&gt;=13.158,A14&gt;=5.55,D14&gt;=0.75),"virginica",IF(AND(D14&lt;1.3,G14&lt;14.221,B14&lt;3.05,G14&lt;15.551,G14&gt;=13.158,A14&gt;=5.55,D14&gt;=0.75),"versicolor",IF(AND(D14&gt;=1.3,G14&lt;14.221,B14&lt;3.05,G14&lt;15.551,G14&gt;=13.158,A14&gt;=5.55,D14&gt;=0.75),"virginica",IF(AND(C14&lt;4.9,G14&gt;=14.221,B14&lt;3.05,G14&lt;15.551,G14&gt;=13.158,A14&gt;=5.55,D14&gt;=0.75),"versicolor",IF(AND(C14&gt;=4.9,G14&gt;=14.221,B14&lt;3.05,G14&lt;15.551,G14&gt;=13.158,A14&gt;=5.55,D14&gt;=0.75),"virginica","shouldnthappen"))))))))))))</f>
        <v>virginica</v>
      </c>
      <c r="Q14" s="1" t="str">
        <f aca="false">IF(AND(C14&lt;2.6),"setosa",IF(AND(A14&gt;=4.95,C14&lt;4.75,C14&gt;=2.6),"versicolor",IF(AND(D14&gt;=1.75,C14&gt;=4.75,C14&gt;=2.6),"virginica",IF(AND(B14&lt;2.45,A14&lt;4.95,C14&lt;4.75,C14&gt;=2.6),"versicolor",IF(AND(B14&gt;=2.45,A14&lt;4.95,C14&lt;4.75,C14&gt;=2.6),"virginica",IF(AND(G14&lt;7.498,D14&lt;1.75,C14&gt;=4.75,C14&gt;=2.6),"virginica",IF(AND(F14&lt;0.417,G14&gt;=7.498,D14&lt;1.75,C14&gt;=4.75,C14&gt;=2.6),"versicolor",IF(AND(F14&lt;0.442,F14&gt;=0.417,G14&gt;=7.498,D14&lt;1.75,C14&gt;=4.75,C14&gt;=2.6),"virginica",IF(AND(F14&gt;=0.442,F14&gt;=0.417,G14&gt;=7.498,D14&lt;1.75,C14&gt;=4.75,C14&gt;=2.6),"versicolor","shouldnthappen")))))))))</f>
        <v>versicolor</v>
      </c>
      <c r="R14" s="1" t="str">
        <f aca="false">IF(AND(D14&lt;0.75),"setosa",IF(AND(D14&lt;1.75,A14&gt;=6.25,D14&gt;=0.75),"versicolor",IF(AND(D14&gt;=1.75,A14&gt;=6.25,D14&gt;=0.75),"virginica",IF(AND(D14&lt;1.6,C14&lt;4.75,A14&lt;6.25,D14&gt;=0.75),"versicolor",IF(AND(D14&gt;=1.6,C14&lt;4.75,A14&lt;6.25,D14&gt;=0.75),"virginica",IF(AND(G14&lt;6.998,C14&gt;=4.75,A14&lt;6.25,D14&gt;=0.75),"virginica",IF(AND(A14&lt;6.05,G14&gt;=6.998,C14&gt;=4.75,A14&lt;6.25,D14&gt;=0.75),"versicolor",IF(AND(A14&gt;=6.05,G14&gt;=6.998,C14&gt;=4.75,A14&lt;6.25,D14&gt;=0.75),"virginica","shouldnthappen"))))))))</f>
        <v>versicolor</v>
      </c>
      <c r="S14" s="1" t="str">
        <f aca="false">IF(AND(B14&gt;=3.05,A14&lt;5.45),"setosa",IF(AND(C14&lt;2.2,B14&lt;3.05,A14&lt;5.45),"setosa",IF(AND(C14&gt;=2.2,B14&lt;3.05,A14&lt;5.45),"versicolor",IF(AND(B14&lt;3.7,C14&lt;4.8,A14&gt;=5.45),"versicolor",IF(AND(B14&gt;=3.7,C14&lt;4.8,A14&gt;=5.45),"setosa",IF(AND(G14&lt;13.757,C14&lt;5.05,C14&gt;=4.8,A14&gt;=5.45),"virginica",IF(AND(G14&gt;=13.757,C14&lt;5.05,C14&gt;=4.8,A14&gt;=5.45),"versicolor",IF(AND(C14&gt;=5.15,C14&gt;=5.05,C14&gt;=4.8,A14&gt;=5.45),"virginica",IF(AND(A14&lt;5.95,C14&lt;5.15,C14&gt;=5.05,C14&gt;=4.8,A14&gt;=5.45),"virginica",IF(AND(D14&gt;=1.8,A14&gt;=5.95,C14&lt;5.15,C14&gt;=5.05,C14&gt;=4.8,A14&gt;=5.45),"virginica",IF(AND(B14&lt;2.75,D14&lt;1.8,A14&gt;=5.95,C14&lt;5.15,C14&gt;=5.05,C14&gt;=4.8,A14&gt;=5.45),"versicolor",IF(AND(B14&gt;=2.75,D14&lt;1.8,A14&gt;=5.95,C14&lt;5.15,C14&gt;=5.05,C14&gt;=4.8,A14&gt;=5.45),"virginica","shouldnthappen"))))))))))))</f>
        <v>versicolor</v>
      </c>
      <c r="T14" s="1" t="str">
        <f aca="false">IF(AND(C14&lt;2.6),"setosa",IF(AND(D14&lt;1.65,C14&lt;4.75,C14&gt;=2.6),"versicolor",IF(AND(D14&gt;=1.65,C14&lt;4.75,C14&gt;=2.6),"virginica",IF(AND(G14&gt;=8.494,A14&lt;6.6,C14&gt;=4.75,C14&gt;=2.6),"virginica",IF(AND(C14&lt;5.2,A14&gt;=6.6,C14&gt;=4.75,C14&gt;=2.6),"versicolor",IF(AND(C14&gt;=5.2,A14&gt;=6.6,C14&gt;=4.75,C14&gt;=2.6),"virginica",IF(AND(A14&lt;5.95,G14&lt;8.494,A14&lt;6.6,C14&gt;=4.75,C14&gt;=2.6),"virginica",IF(AND(A14&gt;=5.95,G14&lt;8.494,A14&lt;6.6,C14&gt;=4.75,C14&gt;=2.6),"versicolor","shouldnthappen"))))))))</f>
        <v>versicolor</v>
      </c>
      <c r="U14" s="1" t="str">
        <f aca="false">IF(AND(C14&lt;3.65,B14&gt;=3.35),"setosa",IF(AND(C14&gt;=3.65,B14&gt;=3.35),"virginica",IF(AND(C14&lt;2.35,A14&lt;6.25,B14&lt;3.35),"setosa",IF(AND(C14&lt;4.85,A14&gt;=6.25,B14&lt;3.35),"versicolor",IF(AND(G14&gt;=15.426,C14&gt;=2.35,A14&lt;6.25,B14&lt;3.35),"virginica",IF(AND(D14&gt;=1.55,C14&gt;=4.85,A14&gt;=6.25,B14&lt;3.35),"virginica",IF(AND(D14&lt;1.8,G14&lt;15.426,C14&gt;=2.35,A14&lt;6.25,B14&lt;3.35),"versicolor",IF(AND(D14&gt;=1.8,G14&lt;15.426,C14&gt;=2.35,A14&lt;6.25,B14&lt;3.35),"virginica",IF(AND(B14&lt;2.95,D14&lt;1.55,C14&gt;=4.85,A14&gt;=6.25,B14&lt;3.35),"virginica",IF(AND(B14&gt;=2.95,D14&lt;1.55,C14&gt;=4.85,A14&gt;=6.25,B14&lt;3.35),"versicolor","shouldnthappen"))))))))))</f>
        <v>versicolor</v>
      </c>
      <c r="V14" s="1" t="str">
        <f aca="false">IF(AND(C14&lt;2.6),"setosa",IF(AND(C14&gt;=4.85,C14&gt;=2.6),"virginica",IF(AND(F14&gt;=0.9,C14&lt;4.85,C14&gt;=2.6),"virginica",IF(AND(G14&lt;5.656,F14&lt;0.9,C14&lt;4.85,C14&gt;=2.6),"virginica",IF(AND(G14&gt;=5.656,F14&lt;0.9,C14&lt;4.85,C14&gt;=2.6),"versicolor","shouldnthappen")))))</f>
        <v>virginica</v>
      </c>
      <c r="W14" s="1" t="str">
        <f aca="false">IF(AND(D14&gt;=1.75,G14&gt;=13.795),"virginica",IF(AND(D14&gt;=1.5,G14&gt;=12.335,G14&lt;13.795),"virginica",IF(AND(C14&lt;2.45,C14&lt;4.85,G14&lt;12.335,G14&lt;13.795),"setosa",IF(AND(C14&gt;=2.45,C14&lt;4.85,G14&lt;12.335,G14&lt;13.795),"versicolor",IF(AND(D14&gt;=1.7,C14&gt;=4.85,G14&lt;12.335,G14&lt;13.795),"virginica",IF(AND(B14&gt;=3.25,D14&lt;1.5,G14&gt;=12.335,G14&lt;13.795),"setosa",IF(AND(D14&lt;1,F14&lt;0.255,D14&lt;1.75,G14&gt;=13.795),"setosa",IF(AND(D14&gt;=1,F14&lt;0.255,D14&lt;1.75,G14&gt;=13.795),"versicolor",IF(AND(A14&lt;5.4,F14&gt;=0.255,D14&lt;1.75,G14&gt;=13.795),"setosa",IF(AND(A14&gt;=5.4,F14&gt;=0.255,D14&lt;1.75,G14&gt;=13.795),"versicolor",IF(AND(A14&lt;6.15,D14&lt;1.7,C14&gt;=4.85,G14&lt;12.335,G14&lt;13.795),"versicolor",IF(AND(A14&gt;=6.15,D14&lt;1.7,C14&gt;=4.85,G14&lt;12.335,G14&lt;13.795),"virginica",IF(AND(C14&lt;5,B14&lt;3.25,D14&lt;1.5,G14&gt;=12.335,G14&lt;13.795),"versicolor",IF(AND(C14&gt;=5,B14&lt;3.25,D14&lt;1.5,G14&gt;=12.335,G14&lt;13.795),"virginica","shouldnthappen"))))))))))))))</f>
        <v>versicolor</v>
      </c>
      <c r="X14" s="1" t="str">
        <f aca="false">IF(AND(C14&lt;2.5,A14&lt;5.55),"setosa",IF(AND(F14&lt;0.096,A14&gt;=5.55),"virginica",IF(AND(D14&lt;1.6,C14&gt;=2.5,A14&lt;5.55),"versicolor",IF(AND(D14&gt;=1.6,C14&gt;=2.5,A14&lt;5.55),"virginica",IF(AND(F14&gt;=0.156,C14&lt;4.75,F14&gt;=0.096,A14&gt;=5.55),"versicolor",IF(AND(D14&gt;=1.75,C14&gt;=4.75,F14&gt;=0.096,A14&gt;=5.55),"virginica",IF(AND(B14&lt;3.3,F14&lt;0.156,C14&lt;4.75,F14&gt;=0.096,A14&gt;=5.55),"versicolor",IF(AND(B14&gt;=3.3,F14&lt;0.156,C14&lt;4.75,F14&gt;=0.096,A14&gt;=5.55),"setosa",IF(AND(B14&lt;2.45,A14&lt;6.05,D14&lt;1.75,C14&gt;=4.75,F14&gt;=0.096,A14&gt;=5.55),"virginica",IF(AND(B14&gt;=2.45,A14&lt;6.05,D14&lt;1.75,C14&gt;=4.75,F14&gt;=0.096,A14&gt;=5.55),"versicolor",IF(AND(F14&lt;0.205,A14&gt;=6.05,D14&lt;1.75,C14&gt;=4.75,F14&gt;=0.096,A14&gt;=5.55),"versicolor",IF(AND(F14&gt;=0.205,A14&gt;=6.05,D14&lt;1.75,C14&gt;=4.75,F14&gt;=0.096,A14&gt;=5.55),"virginica","shouldnthappen"))))))))))))</f>
        <v>versicolor</v>
      </c>
      <c r="Y14" s="1" t="str">
        <f aca="false">IF(AND(C14&lt;2.35,A14&lt;5.55),"setosa",IF(AND(C14&gt;=5.05,A14&gt;=5.55),"virginica",IF(AND(D14&lt;1.6,C14&gt;=2.35,A14&lt;5.55),"versicolor",IF(AND(D14&gt;=1.6,C14&gt;=2.35,A14&lt;5.55),"virginica",IF(AND(D14&gt;=1.75,C14&lt;5.05,A14&gt;=5.55),"virginica",IF(AND(B14&gt;=3.55,D14&lt;1.75,C14&lt;5.05,A14&gt;=5.55),"setosa",IF(AND(G14&lt;6.3,B14&lt;3.55,D14&lt;1.75,C14&lt;5.05,A14&gt;=5.55),"virginica",IF(AND(G14&gt;=6.3,B14&lt;3.55,D14&lt;1.75,C14&lt;5.05,A14&gt;=5.55),"versicolor","shouldnthappen"))))))))</f>
        <v>versicolor</v>
      </c>
      <c r="Z14" s="1" t="str">
        <f aca="false">IF(AND(D14&lt;0.75),"setosa",IF(AND(B14&gt;=2.55,C14&lt;4.85,D14&gt;=0.75),"versicolor",IF(AND(D14&gt;=1.7,C14&gt;=4.85,D14&gt;=0.75),"virginica",IF(AND(D14&lt;1.6,B14&lt;2.55,C14&lt;4.85,D14&gt;=0.75),"versicolor",IF(AND(D14&gt;=1.6,B14&lt;2.55,C14&lt;4.85,D14&gt;=0.75),"virginica",IF(AND(B14&lt;2.65,D14&lt;1.7,C14&gt;=4.85,D14&gt;=0.75),"virginica",IF(AND(F14&lt;0.325,B14&gt;=2.65,D14&lt;1.7,C14&gt;=4.85,D14&gt;=0.75),"virginica",IF(AND(G14&lt;10.717,F14&gt;=0.325,B14&gt;=2.65,D14&lt;1.7,C14&gt;=4.85,D14&gt;=0.75),"versicolor",IF(AND(G14&gt;=10.717,F14&gt;=0.325,B14&gt;=2.65,D14&lt;1.7,C14&gt;=4.85,D14&gt;=0.75),"virginica","shouldnthappen")))))))))</f>
        <v>versicolor</v>
      </c>
      <c r="AA14" s="1" t="str">
        <f aca="false">IF(AND(D14&lt;0.75),"setosa",IF(AND(D14&gt;=1.75,D14&gt;=0.75),"virginica",IF(AND(F14&gt;=0.455,D14&lt;1.75,D14&gt;=0.75),"versicolor",IF(AND(D14&lt;1.45,F14&lt;0.455,D14&lt;1.75,D14&gt;=0.75),"versicolor",IF(AND(F14&lt;0.247,D14&gt;=1.45,F14&lt;0.455,D14&lt;1.75,D14&gt;=0.75),"versicolor",IF(AND(F14&gt;=0.247,D14&gt;=1.45,F14&lt;0.455,D14&lt;1.75,D14&gt;=0.75),"virginica","shouldnthappen"))))))</f>
        <v>versicolor</v>
      </c>
      <c r="AB14" s="1" t="str">
        <f aca="false">IF(AND(F14&gt;=0.221,B14&gt;=3.35),"setosa",IF(AND(A14&lt;5.3,F14&gt;=0.683,B14&lt;3.35),"setosa",IF(AND(A14&lt;6.45,F14&lt;0.221,B14&gt;=3.35),"setosa",IF(AND(A14&gt;=6.45,F14&lt;0.221,B14&gt;=3.35),"virginica",IF(AND(G14&lt;6.3,A14&lt;6.25,F14&lt;0.683,B14&lt;3.35),"virginica",IF(AND(G14&lt;13.795,A14&gt;=6.25,F14&lt;0.683,B14&lt;3.35),"virginica",IF(AND(D14&lt;1.65,A14&gt;=5.3,F14&gt;=0.683,B14&lt;3.35),"versicolor",IF(AND(D14&gt;=1.65,A14&gt;=5.3,F14&gt;=0.683,B14&lt;3.35),"virginica",IF(AND(D14&lt;0.6,G14&gt;=6.3,A14&lt;6.25,F14&lt;0.683,B14&lt;3.35),"setosa",IF(AND(D14&lt;1.7,G14&gt;=13.795,A14&gt;=6.25,F14&lt;0.683,B14&lt;3.35),"versicolor",IF(AND(D14&gt;=1.7,G14&gt;=13.795,A14&gt;=6.25,F14&lt;0.683,B14&lt;3.35),"virginica",IF(AND(C14&gt;=5.35,D14&gt;=0.6,G14&gt;=6.3,A14&lt;6.25,F14&lt;0.683,B14&lt;3.35),"virginica",IF(AND(D14&lt;1.75,C14&lt;5.35,D14&gt;=0.6,G14&gt;=6.3,A14&lt;6.25,F14&lt;0.683,B14&lt;3.35),"versicolor",IF(AND(D14&gt;=1.75,C14&lt;5.35,D14&gt;=0.6,G14&gt;=6.3,A14&lt;6.25,F14&lt;0.683,B14&lt;3.35),"virginica","shouldnthappen"))))))))))))))</f>
        <v>versicolor</v>
      </c>
      <c r="AC14" s="1" t="str">
        <f aca="false">IF(AND(B14&gt;=3.3),"setosa",IF(AND(C14&lt;2.45,D14&lt;1.55,B14&lt;3.3),"setosa",IF(AND(F14&gt;=0.211,D14&gt;=1.55,B14&lt;3.3),"virginica",IF(AND(C14&lt;4.9,C14&gt;=2.45,D14&lt;1.55,B14&lt;3.3),"versicolor",IF(AND(C14&gt;=4.9,C14&gt;=2.45,D14&lt;1.55,B14&lt;3.3),"virginica",IF(AND(F14&lt;0.138,F14&lt;0.211,D14&gt;=1.55,B14&lt;3.3),"virginica",IF(AND(F14&gt;=0.138,F14&lt;0.211,D14&gt;=1.55,B14&lt;3.3),"versicolor","shouldnthappen")))))))</f>
        <v>versicolor</v>
      </c>
      <c r="AD14" s="1" t="str">
        <f aca="false">IF(AND(D14&gt;=1.75),"virginica",IF(AND(D14&lt;0.75,D14&lt;1.75),"setosa",IF(AND(D14&lt;1.35,D14&gt;=0.75,D14&lt;1.75),"versicolor",IF(AND(B14&lt;2.6,C14&lt;4.85,D14&gt;=1.35,D14&gt;=0.75,D14&lt;1.75),"virginica",IF(AND(B14&gt;=2.6,C14&lt;4.85,D14&gt;=1.35,D14&gt;=0.75,D14&lt;1.75),"versicolor",IF(AND(A14&lt;6.4,C14&gt;=4.85,D14&gt;=1.35,D14&gt;=0.75,D14&lt;1.75),"virginica",IF(AND(A14&gt;=6.4,C14&gt;=4.85,D14&gt;=1.35,D14&gt;=0.75,D14&lt;1.75),"versicolor","shouldnthappen")))))))</f>
        <v>versicolor</v>
      </c>
      <c r="AE14" s="1" t="str">
        <f aca="false">IF(AND(C14&lt;2.45),"setosa",IF(AND(F14&lt;0.07,C14&gt;=2.45),"virginica",IF(AND(A14&gt;=5,C14&lt;4.75,F14&gt;=0.07,C14&gt;=2.45),"versicolor",IF(AND(F14&lt;0.182,C14&gt;=4.75,F14&gt;=0.07,C14&gt;=2.45),"versicolor",IF(AND(B14&lt;2.45,A14&lt;5,C14&lt;4.75,F14&gt;=0.07,C14&gt;=2.45),"versicolor",IF(AND(B14&gt;=2.45,A14&lt;5,C14&lt;4.75,F14&gt;=0.07,C14&gt;=2.45),"virginica",IF(AND(F14&gt;=0.468,F14&gt;=0.182,C14&gt;=4.75,F14&gt;=0.07,C14&gt;=2.45),"virginica",IF(AND(A14&gt;=6.85,F14&lt;0.468,F14&gt;=0.182,C14&gt;=4.75,F14&gt;=0.07,C14&gt;=2.45),"virginica",IF(AND(B14&lt;2.6,A14&lt;6.85,F14&lt;0.468,F14&gt;=0.182,C14&gt;=4.75,F14&gt;=0.07,C14&gt;=2.45),"virginica",IF(AND(B14&gt;=2.6,A14&lt;6.85,F14&lt;0.468,F14&gt;=0.182,C14&gt;=4.75,F14&gt;=0.07,C14&gt;=2.45),"versicolor","shouldnthappen"))))))))))</f>
        <v>versicolor</v>
      </c>
      <c r="AF14" s="1" t="str">
        <f aca="false">IF(AND(D14&lt;0.75,A14&lt;5.45),"setosa",IF(AND(D14&gt;=1.75,A14&gt;=5.45),"virginica",IF(AND(G14&lt;6.094,D14&gt;=0.75,A14&lt;5.45),"virginica",IF(AND(G14&gt;=6.094,D14&gt;=0.75,A14&lt;5.45),"versicolor",IF(AND(C14&lt;2.75,D14&lt;1.75,A14&gt;=5.45),"setosa",IF(AND(D14&lt;1.45,C14&gt;=2.75,D14&lt;1.75,A14&gt;=5.45),"versicolor",IF(AND(B14&lt;2.75,D14&gt;=1.45,C14&gt;=2.75,D14&lt;1.75,A14&gt;=5.45),"versicolor",IF(AND(C14&lt;5.05,B14&gt;=2.75,D14&gt;=1.45,C14&gt;=2.75,D14&lt;1.75,A14&gt;=5.45),"versicolor",IF(AND(C14&gt;=5.05,B14&gt;=2.75,D14&gt;=1.45,C14&gt;=2.75,D14&lt;1.75,A14&gt;=5.45),"virginica","shouldnthappen")))))))))</f>
        <v>versicolor</v>
      </c>
      <c r="AG14" s="1" t="str">
        <f aca="false">IF(AND(D14&lt;0.65,G14&lt;8.868,A14&lt;5.3),"setosa",IF(AND(C14&lt;2.6,G14&gt;=8.868,A14&lt;5.3),"setosa",IF(AND(C14&gt;=2.6,G14&gt;=8.868,A14&lt;5.3),"versicolor",IF(AND(C14&gt;=4.95,D14&lt;1.55,A14&gt;=5.3),"virginica",IF(AND(G14&lt;13.795,D14&gt;=1.55,A14&gt;=5.3),"virginica",IF(AND(C14&lt;3.75,D14&gt;=0.65,G14&lt;8.868,A14&lt;5.3),"versicolor",IF(AND(C14&gt;=3.75,D14&gt;=0.65,G14&lt;8.868,A14&lt;5.3),"virginica",IF(AND(C14&lt;2.6,C14&lt;4.95,D14&lt;1.55,A14&gt;=5.3),"setosa",IF(AND(C14&gt;=2.6,C14&lt;4.95,D14&lt;1.55,A14&gt;=5.3),"versicolor",IF(AND(C14&lt;4.75,G14&gt;=13.795,D14&gt;=1.55,A14&gt;=5.3),"versicolor",IF(AND(C14&gt;=4.75,G14&gt;=13.795,D14&gt;=1.55,A14&gt;=5.3),"virginica","shouldnthappen")))))))))))</f>
        <v>versicolor</v>
      </c>
      <c r="AH14" s="1" t="str">
        <f aca="false">IF(AND(D14&lt;0.75),"setosa",IF(AND(C14&lt;4.75,D14&gt;=0.75),"versicolor",IF(AND(G14&lt;13.757,C14&gt;=4.75,D14&gt;=0.75),"virginica",IF(AND(B14&lt;3.05,G14&gt;=13.757,C14&gt;=4.75,D14&gt;=0.75),"virginica",IF(AND(A14&lt;6.65,B14&gt;=3.05,G14&gt;=13.757,C14&gt;=4.75,D14&gt;=0.75),"virginica",IF(AND(A14&gt;=6.65,B14&gt;=3.05,G14&gt;=13.757,C14&gt;=4.75,D14&gt;=0.75),"versicolor","shouldnthappen"))))))</f>
        <v>versicolor</v>
      </c>
      <c r="AI14" s="1" t="str">
        <f aca="false">IF(AND(D14&lt;0.7),"setosa",IF(AND(C14&lt;4.75,D14&gt;=0.7),"versicolor",IF(AND(A14&lt;6.6,F14&lt;0.482,C14&gt;=4.75,D14&gt;=0.7),"virginica",IF(AND(C14&gt;=4.95,F14&gt;=0.482,C14&gt;=4.75,D14&gt;=0.7),"virginica",IF(AND(D14&lt;1.9,A14&gt;=6.6,F14&lt;0.482,C14&gt;=4.75,D14&gt;=0.7),"versicolor",IF(AND(D14&gt;=1.9,A14&gt;=6.6,F14&lt;0.482,C14&gt;=4.75,D14&gt;=0.7),"virginica",IF(AND(F14&gt;=0.766,C14&lt;4.95,F14&gt;=0.482,C14&gt;=4.75,D14&gt;=0.7),"virginica",IF(AND(B14&lt;2.95,F14&lt;0.766,C14&lt;4.95,F14&gt;=0.482,C14&gt;=4.75,D14&gt;=0.7),"virginica",IF(AND(B14&gt;=2.95,F14&lt;0.766,C14&lt;4.95,F14&gt;=0.482,C14&gt;=4.75,D14&gt;=0.7),"versicolor","shouldnthappen")))))))))</f>
        <v>versicolor</v>
      </c>
      <c r="AJ14" s="1" t="str">
        <f aca="false">IF(AND(C14&lt;2.45,C14&lt;4.75),"setosa",IF(AND(D14&gt;=1.65,C14&gt;=4.75),"virginica",IF(AND(A14&lt;4.95,C14&gt;=2.45,C14&lt;4.75),"virginica",IF(AND(A14&gt;=4.95,C14&gt;=2.45,C14&lt;4.75),"versicolor",IF(AND(B14&lt;2.95,D14&lt;1.65,C14&gt;=4.75),"virginica",IF(AND(B14&gt;=2.95,D14&lt;1.65,C14&gt;=4.75),"versicolor","shouldnthappen"))))))</f>
        <v>versicolor</v>
      </c>
      <c r="AK14" s="1" t="str">
        <f aca="false">IF(AND(D14&lt;0.75,A14&lt;5.45),"setosa",IF(AND(B14&lt;2.45,D14&gt;=0.75,A14&lt;5.45),"versicolor",IF(AND(A14&gt;=5.55,C14&lt;4.75,A14&gt;=5.45),"versicolor",IF(AND(C14&gt;=5.15,C14&gt;=4.75,A14&gt;=5.45),"virginica",IF(AND(G14&lt;6.094,B14&gt;=2.45,D14&gt;=0.75,A14&lt;5.45),"virginica",IF(AND(G14&gt;=6.094,B14&gt;=2.45,D14&gt;=0.75,A14&lt;5.45),"versicolor",IF(AND(D14&lt;0.6,A14&lt;5.55,C14&lt;4.75,A14&gt;=5.45),"setosa",IF(AND(D14&gt;=0.6,A14&lt;5.55,C14&lt;4.75,A14&gt;=5.45),"versicolor",IF(AND(C14&lt;4.95,C14&lt;5.15,C14&gt;=4.75,A14&gt;=5.45),"virginica",IF(AND(G14&lt;12.627,C14&lt;5.05,C14&gt;=4.95,C14&lt;5.15,C14&gt;=4.75,A14&gt;=5.45),"virginica",IF(AND(G14&gt;=12.627,C14&lt;5.05,C14&gt;=4.95,C14&lt;5.15,C14&gt;=4.75,A14&gt;=5.45),"versicolor",IF(AND(D14&lt;1.7,C14&gt;=5.05,C14&gt;=4.95,C14&lt;5.15,C14&gt;=4.75,A14&gt;=5.45),"versicolor",IF(AND(D14&gt;=1.7,C14&gt;=5.05,C14&gt;=4.95,C14&lt;5.15,C14&gt;=4.75,A14&gt;=5.45),"virginica","shouldnthappen")))))))))))))</f>
        <v>versicolor</v>
      </c>
      <c r="AL14" s="1" t="str">
        <f aca="false">IF(AND(B14&lt;2.45,B14&lt;3.15),"versicolor",IF(AND(D14&lt;0.95,G14&lt;15.141,B14&gt;=3.15),"setosa",IF(AND(G14&lt;15.429,G14&gt;=15.141,B14&gt;=3.15),"versicolor",IF(AND(G14&gt;=15.429,G14&gt;=15.141,B14&gt;=3.15),"virginica",IF(AND(C14&lt;2.3,C14&lt;4.75,B14&gt;=2.45,B14&lt;3.15),"setosa",IF(AND(G14&gt;=16.072,C14&gt;=4.75,B14&gt;=2.45,B14&lt;3.15),"versicolor",IF(AND(G14&lt;11.833,D14&gt;=0.95,G14&lt;15.141,B14&gt;=3.15),"virginica",IF(AND(A14&lt;5,C14&gt;=2.3,C14&lt;4.75,B14&gt;=2.45,B14&lt;3.15),"virginica",IF(AND(A14&gt;=5,C14&gt;=2.3,C14&lt;4.75,B14&gt;=2.45,B14&lt;3.15),"versicolor",IF(AND(G14&lt;14.342,G14&gt;=11.833,D14&gt;=0.95,G14&lt;15.141,B14&gt;=3.15),"versicolor",IF(AND(G14&gt;=14.342,G14&gt;=11.833,D14&gt;=0.95,G14&lt;15.141,B14&gt;=3.15),"virginica",IF(AND(G14&lt;13.757,F14&gt;=0.741,G14&lt;16.072,C14&gt;=4.75,B14&gt;=2.45,B14&lt;3.15),"virginica",IF(AND(F14&gt;=0.546,A14&lt;6.15,F14&lt;0.741,G14&lt;16.072,C14&gt;=4.75,B14&gt;=2.45,B14&lt;3.15),"virginica",IF(AND(D14&gt;=1.75,A14&gt;=6.15,F14&lt;0.741,G14&lt;16.072,C14&gt;=4.75,B14&gt;=2.45,B14&lt;3.15),"virginica",IF(AND(C14&lt;4.85,G14&gt;=13.757,F14&gt;=0.741,G14&lt;16.072,C14&gt;=4.75,B14&gt;=2.45,B14&lt;3.15),"virginica",IF(AND(C14&gt;=4.85,G14&gt;=13.757,F14&gt;=0.741,G14&lt;16.072,C14&gt;=4.75,B14&gt;=2.45,B14&lt;3.15),"versicolor",IF(AND(F14&lt;0.331,F14&lt;0.546,A14&lt;6.15,F14&lt;0.741,G14&lt;16.072,C14&gt;=4.75,B14&gt;=2.45,B14&lt;3.15),"virginica",IF(AND(F14&gt;=0.331,F14&lt;0.546,A14&lt;6.15,F14&lt;0.741,G14&lt;16.072,C14&gt;=4.75,B14&gt;=2.45,B14&lt;3.15),"versicolor",IF(AND(G14&lt;10.661,D14&lt;1.75,A14&gt;=6.15,F14&lt;0.741,G14&lt;16.072,C14&gt;=4.75,B14&gt;=2.45,B14&lt;3.15),"virginica",IF(AND(G14&gt;=10.661,D14&lt;1.75,A14&gt;=6.15,F14&lt;0.741,G14&lt;16.072,C14&gt;=4.75,B14&gt;=2.45,B14&lt;3.15),"versicolor","shouldnthappen"))))))))))))))))))))</f>
        <v>versicolor</v>
      </c>
      <c r="AM14" s="1" t="str">
        <f aca="false">IF(AND(D14&lt;1.35,F14&gt;=0.917),"setosa",IF(AND(D14&gt;=1.35,F14&gt;=0.917),"virginica",IF(AND(D14&lt;0.75,D14&lt;1.55,F14&lt;0.917),"setosa",IF(AND(C14&gt;=4.8,D14&gt;=1.55,F14&lt;0.917),"virginica",IF(AND(A14&lt;5.95,D14&gt;=0.75,D14&lt;1.55,F14&lt;0.917),"versicolor",IF(AND(F14&lt;0.473,C14&lt;4.8,D14&gt;=1.55,F14&lt;0.917),"virginica",IF(AND(F14&gt;=0.473,C14&lt;4.8,D14&gt;=1.55,F14&lt;0.917),"versicolor",IF(AND(C14&lt;4.95,A14&gt;=5.95,D14&gt;=0.75,D14&lt;1.55,F14&lt;0.917),"versicolor",IF(AND(C14&gt;=4.95,A14&gt;=5.95,D14&gt;=0.75,D14&lt;1.55,F14&lt;0.917),"virginica","shouldnthappen")))))))))</f>
        <v>setosa</v>
      </c>
      <c r="AN14" s="1" t="str">
        <f aca="false">IF(AND(D14&lt;0.75,A14&lt;5.45),"setosa",IF(AND(D14&lt;1.55,D14&gt;=0.75,A14&lt;5.45),"versicolor",IF(AND(D14&gt;=1.55,D14&gt;=0.75,A14&lt;5.45),"virginica",IF(AND(A14&gt;=5.75,C14&lt;4.75,A14&gt;=5.45),"versicolor",IF(AND(F14&lt;0.361,C14&gt;=4.75,A14&gt;=5.45),"virginica",IF(AND(C14&lt;2.6,A14&lt;5.75,C14&lt;4.75,A14&gt;=5.45),"setosa",IF(AND(C14&gt;=2.6,A14&lt;5.75,C14&lt;4.75,A14&gt;=5.45),"versicolor",IF(AND(D14&gt;=1.7,F14&gt;=0.361,C14&gt;=4.75,A14&gt;=5.45),"virginica",IF(AND(B14&lt;2.65,D14&lt;1.7,F14&gt;=0.361,C14&gt;=4.75,A14&gt;=5.45),"virginica",IF(AND(A14&lt;7.05,B14&gt;=2.65,D14&lt;1.7,F14&gt;=0.361,C14&gt;=4.75,A14&gt;=5.45),"versicolor",IF(AND(A14&gt;=7.05,B14&gt;=2.65,D14&lt;1.7,F14&gt;=0.361,C14&gt;=4.75,A14&gt;=5.45),"virginica","shouldnthappen")))))))))))</f>
        <v>versicolor</v>
      </c>
      <c r="AO14" s="1" t="str">
        <f aca="false">IF(AND(D14&lt;0.7),"setosa",IF(AND(A14&lt;4.95,C14&lt;4.85,D14&gt;=0.7),"virginica",IF(AND(A14&gt;=4.95,C14&lt;4.85,D14&gt;=0.7),"versicolor",IF(AND(D14&gt;=1.7,C14&gt;=4.85,D14&gt;=0.7),"virginica",IF(AND(F14&lt;0.325,D14&lt;1.7,C14&gt;=4.85,D14&gt;=0.7),"virginica",IF(AND(D14&lt;1.55,F14&gt;=0.325,D14&lt;1.7,C14&gt;=4.85,D14&gt;=0.7),"virginica",IF(AND(D14&gt;=1.55,F14&gt;=0.325,D14&lt;1.7,C14&gt;=4.85,D14&gt;=0.7),"versicolor","shouldnthappen")))))))</f>
        <v>versicolor</v>
      </c>
      <c r="AP14" s="1" t="str">
        <f aca="false">IF(AND(D14&lt;0.75),"setosa",IF(AND(C14&lt;4.85,D14&gt;=0.75),"versicolor",IF(AND(G14&gt;=8.277,C14&gt;=4.85,D14&gt;=0.75),"virginica",IF(AND(F14&gt;=0.633,G14&lt;8.277,C14&gt;=4.85,D14&gt;=0.75),"virginica",IF(AND(G14&lt;7.61,F14&lt;0.633,G14&lt;8.277,C14&gt;=4.85,D14&gt;=0.75),"virginica",IF(AND(G14&gt;=7.61,F14&lt;0.633,G14&lt;8.277,C14&gt;=4.85,D14&gt;=0.75),"versicolor","shouldnthappen"))))))</f>
        <v>versicolor</v>
      </c>
      <c r="AQ14" s="1" t="str">
        <f aca="false">IF(AND(C14&lt;2.65,A14&gt;=5.45,C14&lt;4.75),"setosa",IF(AND(C14&gt;=2.65,A14&gt;=5.45,C14&lt;4.75),"versicolor",IF(AND(B14&lt;2.9,C14&lt;4.85,C14&gt;=4.75),"versicolor",IF(AND(B14&gt;=2.9,C14&lt;4.85,C14&gt;=4.75),"virginica",IF(AND(D14&lt;1.7,C14&gt;=4.85,C14&gt;=4.75),"versicolor",IF(AND(D14&gt;=1.7,C14&gt;=4.85,C14&gt;=4.75),"virginica",IF(AND(C14&lt;2.45,G14&lt;14.126,A14&lt;5.45,C14&lt;4.75),"setosa",IF(AND(C14&gt;=2.45,G14&lt;14.126,A14&lt;5.45,C14&lt;4.75),"versicolor",IF(AND(C14&lt;2.4,G14&gt;=14.126,A14&lt;5.45,C14&lt;4.75),"setosa",IF(AND(C14&gt;=2.4,G14&gt;=14.126,A14&lt;5.45,C14&lt;4.75),"versicolor","shouldnthappen"))))))))))</f>
        <v>versicolor</v>
      </c>
      <c r="AR14" s="1" t="str">
        <f aca="false">IF(AND(C14&lt;2.45,C14&lt;4.85),"setosa",IF(AND(C14&gt;=5.15,C14&gt;=4.85),"virginica",IF(AND(A14&gt;=4.95,C14&gt;=2.45,C14&lt;4.85),"versicolor",IF(AND(D14&lt;1.35,A14&lt;4.95,C14&gt;=2.45,C14&lt;4.85),"versicolor",IF(AND(D14&gt;=1.35,A14&lt;4.95,C14&gt;=2.45,C14&lt;4.85),"virginica",IF(AND(F14&lt;0.35,G14&lt;12.751,C14&lt;5.15,C14&gt;=4.85),"virginica",IF(AND(A14&lt;6.5,G14&gt;=12.751,C14&lt;5.15,C14&gt;=4.85),"virginica",IF(AND(A14&gt;=6.5,G14&gt;=12.751,C14&lt;5.15,C14&gt;=4.85),"versicolor",IF(AND(B14&gt;=2.75,F14&gt;=0.35,G14&lt;12.751,C14&lt;5.15,C14&gt;=4.85),"virginica",IF(AND(C14&lt;5.05,B14&lt;2.75,F14&gt;=0.35,G14&lt;12.751,C14&lt;5.15,C14&gt;=4.85),"virginica",IF(AND(C14&gt;=5.05,B14&lt;2.75,F14&gt;=0.35,G14&lt;12.751,C14&lt;5.15,C14&gt;=4.85),"versicolor","shouldnthappen")))))))))))</f>
        <v>versicolor</v>
      </c>
      <c r="AS14" s="1" t="str">
        <f aca="false">IF(AND(F14&gt;=0.9,B14&lt;3.05),"virginica",IF(AND(A14&lt;5.9,B14&gt;=3.05),"setosa",IF(AND(D14&lt;1.65,A14&gt;=5.9,B14&gt;=3.05),"versicolor",IF(AND(D14&gt;=1.65,A14&gt;=5.9,B14&gt;=3.05),"virginica",IF(AND(D14&gt;=1.75,C14&gt;=4.85,F14&lt;0.9,B14&lt;3.05),"virginica",IF(AND(C14&lt;2.2,B14&lt;2.95,C14&lt;4.85,F14&lt;0.9,B14&lt;3.05),"setosa",IF(AND(C14&gt;=2.2,B14&lt;2.95,C14&lt;4.85,F14&lt;0.9,B14&lt;3.05),"versicolor",IF(AND(C14&lt;2.8,B14&gt;=2.95,C14&lt;4.85,F14&lt;0.9,B14&lt;3.05),"setosa",IF(AND(C14&gt;=2.8,B14&gt;=2.95,C14&lt;4.85,F14&lt;0.9,B14&lt;3.05),"versicolor",IF(AND(G14&lt;13.879,D14&lt;1.75,C14&gt;=4.85,F14&lt;0.9,B14&lt;3.05),"virginica",IF(AND(G14&gt;=13.879,D14&lt;1.75,C14&gt;=4.85,F14&lt;0.9,B14&lt;3.05),"versicolor","shouldnthappen")))))))))))</f>
        <v>virginica</v>
      </c>
      <c r="AT14" s="1" t="str">
        <f aca="false">IF(AND(D14&lt;0.75),"setosa",IF(AND(D14&gt;=1.75,D14&gt;=0.75),"virginica",IF(AND(D14&lt;1.45,G14&lt;7.37,D14&lt;1.75,D14&gt;=0.75),"versicolor",IF(AND(D14&gt;=1.45,G14&lt;7.37,D14&lt;1.75,D14&gt;=0.75),"virginica",IF(AND(C14&lt;5.45,G14&gt;=7.37,D14&lt;1.75,D14&gt;=0.75),"versicolor",IF(AND(C14&gt;=5.45,G14&gt;=7.37,D14&lt;1.75,D14&gt;=0.75),"virginica","shouldnthappen"))))))</f>
        <v>versicolor</v>
      </c>
      <c r="AU14" s="1" t="str">
        <f aca="false">IF(AND(D14&lt;0.7),"setosa",IF(AND(D14&gt;=1.7,A14&gt;=6.15,D14&gt;=0.7),"virginica",IF(AND(B14&gt;=2.55,C14&lt;4.75,A14&lt;6.15,D14&gt;=0.7),"versicolor",IF(AND(D14&gt;=1.7,C14&gt;=4.75,A14&lt;6.15,D14&gt;=0.7),"virginica",IF(AND(C14&lt;5.25,D14&lt;1.7,A14&gt;=6.15,D14&gt;=0.7),"versicolor",IF(AND(C14&gt;=5.25,D14&lt;1.7,A14&gt;=6.15,D14&gt;=0.7),"virginica",IF(AND(C14&lt;4.25,B14&lt;2.55,C14&lt;4.75,A14&lt;6.15,D14&gt;=0.7),"versicolor",IF(AND(C14&gt;=4.25,B14&lt;2.55,C14&lt;4.75,A14&lt;6.15,D14&gt;=0.7),"virginica",IF(AND(B14&lt;2.65,D14&lt;1.7,C14&gt;=4.75,A14&lt;6.15,D14&gt;=0.7),"virginica",IF(AND(B14&gt;=2.65,D14&lt;1.7,C14&gt;=4.75,A14&lt;6.15,D14&gt;=0.7),"versicolor","shouldnthappen"))))))))))</f>
        <v>versicolor</v>
      </c>
      <c r="AV14" s="1" t="str">
        <f aca="false">IF(AND(D14&lt;0.75),"setosa",IF(AND(F14&gt;=0.899,D14&gt;=0.75),"virginica",IF(AND(D14&lt;1.65,A14&lt;6.05,F14&lt;0.899,D14&gt;=0.75),"versicolor",IF(AND(D14&gt;=1.65,A14&lt;6.05,F14&lt;0.899,D14&gt;=0.75),"virginica",IF(AND(C14&gt;=5.05,A14&gt;=6.05,F14&lt;0.899,D14&gt;=0.75),"virginica",IF(AND(G14&gt;=13.757,C14&lt;5.05,A14&gt;=6.05,F14&lt;0.899,D14&gt;=0.75),"versicolor",IF(AND(D14&lt;1.6,G14&lt;13.757,C14&lt;5.05,A14&gt;=6.05,F14&lt;0.899,D14&gt;=0.75),"versicolor",IF(AND(D14&gt;=1.6,G14&lt;13.757,C14&lt;5.05,A14&gt;=6.05,F14&lt;0.899,D14&gt;=0.75),"virginica","shouldnthappen"))))))))</f>
        <v>virginica</v>
      </c>
      <c r="AW14" s="1" t="str">
        <f aca="false">IF(AND(F14&lt;0.117,A14&gt;=5.55),"virginica",IF(AND(A14&gt;=5.2,G14&lt;6.086,A14&lt;5.55),"versicolor",IF(AND(D14&lt;0.7,G14&gt;=6.086,A14&lt;5.55),"setosa",IF(AND(D14&gt;=0.7,G14&gt;=6.086,A14&lt;5.55),"versicolor",IF(AND(A14&lt;4.75,A14&lt;5.2,G14&lt;6.086,A14&lt;5.55),"setosa",IF(AND(A14&gt;=4.75,A14&lt;5.2,G14&lt;6.086,A14&lt;5.55),"virginica",IF(AND(D14&gt;=1.65,C14&lt;4.95,F14&gt;=0.117,A14&gt;=5.55),"virginica",IF(AND(D14&gt;=1.75,C14&gt;=4.95,F14&gt;=0.117,A14&gt;=5.55),"virginica",IF(AND(C14&lt;2.6,D14&lt;1.65,C14&lt;4.95,F14&gt;=0.117,A14&gt;=5.55),"setosa",IF(AND(C14&gt;=2.6,D14&lt;1.65,C14&lt;4.95,F14&gt;=0.117,A14&gt;=5.55),"versicolor",IF(AND(D14&lt;1.55,D14&lt;1.75,C14&gt;=4.95,F14&gt;=0.117,A14&gt;=5.55),"virginica",IF(AND(A14&lt;6.95,D14&gt;=1.55,D14&lt;1.75,C14&gt;=4.95,F14&gt;=0.117,A14&gt;=5.55),"versicolor",IF(AND(A14&gt;=6.95,D14&gt;=1.55,D14&lt;1.75,C14&gt;=4.95,F14&gt;=0.117,A14&gt;=5.55),"virginica","shouldnthappen")))))))))))))</f>
        <v>versicolor</v>
      </c>
      <c r="AX14" s="1" t="str">
        <f aca="false">IF(AND(D14&lt;0.75),"setosa",IF(AND(F14&lt;0.138,D14&gt;=0.75),"virginica",IF(AND(C14&lt;4.45,A14&lt;6.15,F14&gt;=0.138,D14&gt;=0.75),"versicolor",IF(AND(C14&gt;=5.05,A14&gt;=6.15,F14&gt;=0.138,D14&gt;=0.75),"virginica",IF(AND(B14&lt;2.65,C14&gt;=4.45,A14&lt;6.15,F14&gt;=0.138,D14&gt;=0.75),"virginica",IF(AND(A14&gt;=6.35,C14&lt;5.05,A14&gt;=6.15,F14&gt;=0.138,D14&gt;=0.75),"versicolor",IF(AND(A14&lt;5.65,B14&gt;=2.65,C14&gt;=4.45,A14&lt;6.15,F14&gt;=0.138,D14&gt;=0.75),"virginica",IF(AND(D14&lt;1.75,A14&lt;6.35,C14&lt;5.05,A14&gt;=6.15,F14&gt;=0.138,D14&gt;=0.75),"versicolor",IF(AND(D14&gt;=1.75,A14&lt;6.35,C14&lt;5.05,A14&gt;=6.15,F14&gt;=0.138,D14&gt;=0.75),"virginica",IF(AND(D14&lt;1.7,A14&gt;=5.65,B14&gt;=2.65,C14&gt;=4.45,A14&lt;6.15,F14&gt;=0.138,D14&gt;=0.75),"versicolor",IF(AND(D14&gt;=1.7,A14&gt;=5.65,B14&gt;=2.65,C14&gt;=4.45,A14&lt;6.15,F14&gt;=0.138,D14&gt;=0.75),"virginica","shouldnthappen")))))))))))</f>
        <v>versicolor</v>
      </c>
      <c r="AY14" s="1" t="str">
        <f aca="false">IF(AND(D14&lt;0.75,A14&lt;5.55),"setosa",IF(AND(A14&lt;4.95,D14&gt;=0.75,A14&lt;5.55),"virginica",IF(AND(A14&gt;=4.95,D14&gt;=0.75,A14&lt;5.55),"versicolor",IF(AND(C14&lt;2.6,C14&lt;4.85,A14&gt;=5.55),"setosa",IF(AND(C14&gt;=2.6,C14&lt;4.85,A14&gt;=5.55),"versicolor",IF(AND(D14&gt;=1.75,C14&gt;=4.85,A14&gt;=5.55),"virginica",IF(AND(F14&lt;0.405,D14&lt;1.75,C14&gt;=4.85,A14&gt;=5.55),"versicolor",IF(AND(B14&lt;3.05,F14&gt;=0.405,D14&lt;1.75,C14&gt;=4.85,A14&gt;=5.55),"virginica",IF(AND(B14&gt;=3.05,F14&gt;=0.405,D14&lt;1.75,C14&gt;=4.85,A14&gt;=5.55),"versicolor","shouldnthappen")))))))))</f>
        <v>versicolor</v>
      </c>
      <c r="AZ14" s="1" t="str">
        <f aca="false">IF(AND(D14&lt;0.75),"setosa",IF(AND(F14&lt;0.9,C14&lt;4.95,D14&gt;=0.75),"versicolor",IF(AND(F14&gt;=0.9,C14&lt;4.95,D14&gt;=0.75),"virginica",IF(AND(D14&gt;=1.7,C14&gt;=4.95,D14&gt;=0.75),"virginica",IF(AND(F14&lt;0.405,D14&lt;1.7,C14&gt;=4.95,D14&gt;=0.75),"versicolor",IF(AND(F14&gt;=0.405,D14&lt;1.7,C14&gt;=4.95,D14&gt;=0.75),"virginica","shouldnthappen"))))))</f>
        <v>virginica</v>
      </c>
      <c r="BA14" s="1" t="str">
        <f aca="false">IF(AND(D14&lt;0.75),"setosa",IF(AND(D14&gt;=1.7,C14&gt;=5.05,D14&gt;=0.75),"virginica",IF(AND(D14&lt;1.45,D14&lt;1.6,C14&lt;5.05,D14&gt;=0.75),"versicolor",IF(AND(A14&lt;5.8,D14&gt;=1.6,C14&lt;5.05,D14&gt;=0.75),"virginica",IF(AND(A14&gt;=5.8,D14&gt;=1.6,C14&lt;5.05,D14&gt;=0.75),"versicolor",IF(AND(F14&lt;0.417,D14&lt;1.7,C14&gt;=5.05,D14&gt;=0.75),"versicolor",IF(AND(F14&gt;=0.417,D14&lt;1.7,C14&gt;=5.05,D14&gt;=0.75),"virginica",IF(AND(A14&lt;5.95,D14&gt;=1.45,D14&lt;1.6,C14&lt;5.05,D14&gt;=0.75),"versicolor",IF(AND(G14&lt;10.618,A14&gt;=5.95,D14&gt;=1.45,D14&lt;1.6,C14&lt;5.05,D14&gt;=0.75),"virginica",IF(AND(G14&gt;=10.618,A14&gt;=5.95,D14&gt;=1.45,D14&lt;1.6,C14&lt;5.05,D14&gt;=0.75),"versicolor","shouldnthappen"))))))))))</f>
        <v>versicolor</v>
      </c>
      <c r="BB14" s="1" t="str">
        <f aca="false">IF(AND(C14&lt;2.6),"setosa",IF(AND(D14&gt;=1.75,C14&gt;=2.6),"virginica",IF(AND(C14&gt;=5.45,D14&lt;1.75,C14&gt;=2.6),"virginica",IF(AND(F14&gt;=0.259,C14&lt;5.45,D14&lt;1.75,C14&gt;=2.6),"versicolor",IF(AND(C14&lt;5.05,F14&lt;0.259,C14&lt;5.45,D14&lt;1.75,C14&gt;=2.6),"versicolor",IF(AND(C14&gt;=5.05,F14&lt;0.259,C14&lt;5.45,D14&lt;1.75,C14&gt;=2.6),"virginica","shouldnthappen"))))))</f>
        <v>versicolor</v>
      </c>
      <c r="BC14" s="1" t="str">
        <f aca="false">IF(AND(A14&lt;4.95,B14&lt;2.7,A14&lt;5.55),"virginica",IF(AND(A14&gt;=4.95,B14&lt;2.7,A14&lt;5.55),"versicolor",IF(AND(C14&lt;3.2,B14&gt;=2.7,A14&lt;5.55),"setosa",IF(AND(C14&gt;=3.2,B14&gt;=2.7,A14&lt;5.55),"versicolor",IF(AND(F14&gt;=0.85,A14&lt;6.15,A14&gt;=5.55),"virginica",IF(AND(D14&lt;1.45,A14&gt;=6.15,A14&gt;=5.55),"versicolor",IF(AND(C14&lt;4.8,F14&lt;0.85,A14&lt;6.15,A14&gt;=5.55),"versicolor",IF(AND(D14&gt;=1.7,D14&gt;=1.45,A14&gt;=6.15,A14&gt;=5.55),"virginica",IF(AND(G14&lt;9.333,C14&gt;=4.8,F14&lt;0.85,A14&lt;6.15,A14&gt;=5.55),"versicolor",IF(AND(G14&gt;=9.333,C14&gt;=4.8,F14&lt;0.85,A14&lt;6.15,A14&gt;=5.55),"virginica",IF(AND(C14&lt;4.9,D14&lt;1.7,D14&gt;=1.45,A14&gt;=6.15,A14&gt;=5.55),"versicolor",IF(AND(C14&gt;=4.9,D14&lt;1.7,D14&gt;=1.45,A14&gt;=6.15,A14&gt;=5.55),"virginica","shouldnthappen"))))))))))))</f>
        <v>versicolor</v>
      </c>
      <c r="BD14" s="1" t="str">
        <f aca="false">IF(AND(C14&lt;2.35),"setosa",IF(AND(C14&lt;4.75,B14&lt;2.55,C14&gt;=2.35),"versicolor",IF(AND(C14&gt;=4.75,B14&lt;2.55,C14&gt;=2.35),"virginica",IF(AND(C14&lt;4.75,B14&gt;=2.55,C14&gt;=2.35),"versicolor",IF(AND(D14&gt;=1.75,C14&gt;=4.75,B14&gt;=2.55,C14&gt;=2.35),"virginica",IF(AND(A14&gt;=6.5,D14&lt;1.75,C14&gt;=4.75,B14&gt;=2.55,C14&gt;=2.35),"versicolor",IF(AND(A14&lt;6.05,A14&lt;6.5,D14&lt;1.75,C14&gt;=4.75,B14&gt;=2.55,C14&gt;=2.35),"versicolor",IF(AND(A14&gt;=6.05,A14&lt;6.5,D14&lt;1.75,C14&gt;=4.75,B14&gt;=2.55,C14&gt;=2.35),"virginica","shouldnthappen"))))))))</f>
        <v>versicolor</v>
      </c>
      <c r="BE14" s="1" t="str">
        <f aca="false">IF(AND(C14&lt;2.5),"setosa",IF(AND(D14&lt;1.65,C14&lt;4.75,C14&gt;=2.5),"versicolor",IF(AND(D14&gt;=1.65,C14&lt;4.75,C14&gt;=2.5),"virginica",IF(AND(D14&gt;=1.75,C14&gt;=4.75,C14&gt;=2.5),"virginica",IF(AND(C14&lt;4.95,D14&lt;1.75,C14&gt;=4.75,C14&gt;=2.5),"versicolor",IF(AND(A14&lt;6.5,C14&gt;=4.95,D14&lt;1.75,C14&gt;=4.75,C14&gt;=2.5),"virginica",IF(AND(A14&gt;=6.5,C14&gt;=4.95,D14&lt;1.75,C14&gt;=4.75,C14&gt;=2.5),"versicolor","shouldnthappen")))))))</f>
        <v>versicolor</v>
      </c>
      <c r="BF14" s="1" t="str">
        <f aca="false">IF(AND(G14&gt;=15.244),"virginica",IF(AND(C14&lt;3.2,B14&gt;=3.15,G14&lt;15.244),"setosa",IF(AND(A14&gt;=4.95,C14&lt;4.7,B14&lt;3.15,G14&lt;15.244),"versicolor",IF(AND(C14&gt;=5.15,C14&gt;=4.7,B14&lt;3.15,G14&lt;15.244),"virginica",IF(AND(A14&gt;=6.45,C14&gt;=3.2,B14&gt;=3.15,G14&lt;15.244),"virginica",IF(AND(D14&lt;0.95,A14&lt;4.95,C14&lt;4.7,B14&lt;3.15,G14&lt;15.244),"setosa",IF(AND(D14&gt;=0.95,A14&lt;4.95,C14&lt;4.7,B14&lt;3.15,G14&lt;15.244),"virginica",IF(AND(F14&lt;0.816,A14&lt;6.45,C14&gt;=3.2,B14&gt;=3.15,G14&lt;15.244),"virginica",IF(AND(F14&gt;=0.816,A14&lt;6.45,C14&gt;=3.2,B14&gt;=3.15,G14&lt;15.244),"versicolor",IF(AND(A14&gt;=6.5,B14&lt;3.05,C14&lt;5.15,C14&gt;=4.7,B14&lt;3.15,G14&lt;15.244),"versicolor",IF(AND(G14&lt;11.093,B14&gt;=3.05,C14&lt;5.15,C14&gt;=4.7,B14&lt;3.15,G14&lt;15.244),"virginica",IF(AND(G14&gt;=11.093,B14&gt;=3.05,C14&lt;5.15,C14&gt;=4.7,B14&lt;3.15,G14&lt;15.244),"versicolor",IF(AND(D14&gt;=1.7,A14&lt;6.5,B14&lt;3.05,C14&lt;5.15,C14&gt;=4.7,B14&lt;3.15,G14&lt;15.244),"virginica",IF(AND(G14&lt;7.498,D14&lt;1.7,A14&lt;6.5,B14&lt;3.05,C14&lt;5.15,C14&gt;=4.7,B14&lt;3.15,G14&lt;15.244),"virginica",IF(AND(G14&gt;=7.498,D14&lt;1.7,A14&lt;6.5,B14&lt;3.05,C14&lt;5.15,C14&gt;=4.7,B14&lt;3.15,G14&lt;15.244),"versicolor","shouldnthappen")))))))))))))))</f>
        <v>versicolor</v>
      </c>
      <c r="BG14" s="1" t="str">
        <f aca="false">IF(AND(B14&gt;=3.35,C14&lt;4.85),"setosa",IF(AND(D14&gt;=1.75,C14&gt;=4.85),"virginica",IF(AND(D14&lt;0.75,B14&lt;3.35,C14&lt;4.85),"setosa",IF(AND(G14&gt;=13.879,D14&lt;1.75,C14&gt;=4.85),"versicolor",IF(AND(F14&gt;=0.9,D14&gt;=0.75,B14&lt;3.35,C14&lt;4.85),"virginica",IF(AND(F14&gt;=0.405,G14&lt;13.879,D14&lt;1.75,C14&gt;=4.85),"virginica",IF(AND(B14&gt;=2.55,F14&lt;0.9,D14&gt;=0.75,B14&lt;3.35,C14&lt;4.85),"versicolor",IF(AND(G14&lt;7.498,F14&lt;0.405,G14&lt;13.879,D14&lt;1.75,C14&gt;=4.85),"virginica",IF(AND(G14&gt;=7.498,F14&lt;0.405,G14&lt;13.879,D14&lt;1.75,C14&gt;=4.85),"versicolor",IF(AND(G14&lt;5.656,B14&lt;2.55,F14&lt;0.9,D14&gt;=0.75,B14&lt;3.35,C14&lt;4.85),"virginica",IF(AND(G14&gt;=5.656,B14&lt;2.55,F14&lt;0.9,D14&gt;=0.75,B14&lt;3.35,C14&lt;4.85),"versicolor","shouldnthappen")))))))))))</f>
        <v>virginica</v>
      </c>
      <c r="BH14" s="1" t="str">
        <f aca="false">IF(AND(D14&lt;0.7),"setosa",IF(AND(D14&gt;=1.65,A14&lt;6.65,D14&gt;=0.7),"virginica",IF(AND(D14&lt;1.55,A14&gt;=6.65,D14&gt;=0.7),"versicolor",IF(AND(D14&gt;=1.55,A14&gt;=6.65,D14&gt;=0.7),"virginica",IF(AND(F14&gt;=0.529,D14&lt;1.65,A14&lt;6.65,D14&gt;=0.7),"versicolor",IF(AND(C14&gt;=5.35,F14&lt;0.529,D14&lt;1.65,A14&lt;6.65,D14&gt;=0.7),"virginica",IF(AND(G14&gt;=7.411,C14&lt;5.35,F14&lt;0.529,D14&lt;1.65,A14&lt;6.65,D14&gt;=0.7),"versicolor",IF(AND(G14&lt;6.927,G14&lt;7.411,C14&lt;5.35,F14&lt;0.529,D14&lt;1.65,A14&lt;6.65,D14&gt;=0.7),"versicolor",IF(AND(G14&gt;=6.927,G14&lt;7.411,C14&lt;5.35,F14&lt;0.529,D14&lt;1.65,A14&lt;6.65,D14&gt;=0.7),"virginica","shouldnthappen")))))))))</f>
        <v>versicolor</v>
      </c>
      <c r="BI14" s="1" t="str">
        <f aca="false">IF(AND(D14&gt;=1.7),"virginica",IF(AND(D14&lt;0.7,D14&lt;1.7),"setosa",IF(AND(D14&lt;1.45,G14&lt;7.37,D14&gt;=0.7,D14&lt;1.7),"versicolor",IF(AND(D14&gt;=1.45,G14&lt;7.37,D14&gt;=0.7,D14&lt;1.7),"virginica",IF(AND(B14&gt;=2.65,G14&gt;=7.37,D14&gt;=0.7,D14&lt;1.7),"versicolor",IF(AND(C14&lt;5.05,B14&lt;2.65,G14&gt;=7.37,D14&gt;=0.7,D14&lt;1.7),"versicolor",IF(AND(C14&gt;=5.05,B14&lt;2.65,G14&gt;=7.37,D14&gt;=0.7,D14&lt;1.7),"virginica","shouldnthappen")))))))</f>
        <v>versicolor</v>
      </c>
    </row>
    <row r="15" customFormat="false" ht="13.8" hidden="false" customHeight="false" outlineLevel="0" collapsed="false">
      <c r="A15" s="1" t="n">
        <v>6</v>
      </c>
      <c r="B15" s="1" t="n">
        <v>3</v>
      </c>
      <c r="C15" s="1" t="n">
        <v>4.8</v>
      </c>
      <c r="D15" s="1" t="n">
        <v>1.8</v>
      </c>
      <c r="E15" s="1" t="s">
        <v>93</v>
      </c>
      <c r="F15" s="1" t="n">
        <v>0.907870371360332</v>
      </c>
      <c r="G15" s="1" t="n">
        <v>15.6251651830971</v>
      </c>
      <c r="H15" s="11" t="str">
        <f aca="false">E15</f>
        <v>virginica</v>
      </c>
      <c r="I15" s="1" t="str">
        <f aca="false">INDEX(L15:BI15, MODE(MATCH(L15:BI15, L15:BI15, 0 )))</f>
        <v>virginica</v>
      </c>
      <c r="J15" s="12" t="n">
        <f aca="false">COUNTIF(L15:BI15, H15) / COUNTA(L15:BI15)</f>
        <v>0.84</v>
      </c>
      <c r="K15" s="13" t="n">
        <f aca="false">I15=H15</f>
        <v>1</v>
      </c>
      <c r="L15" s="1" t="str">
        <f aca="false">IF(AND(C15&lt;3.65,B15&gt;=3.35),"setosa",IF(AND(C15&gt;=3.65,B15&gt;=3.35),"virginica",IF(AND(C15&lt;2.35,C15&lt;4.85,B15&lt;3.35),"setosa",IF(AND(F15&gt;=0.899,C15&gt;=2.35,C15&lt;4.85,B15&lt;3.35),"virginica",IF(AND(G15&gt;=8.268,B15&lt;2.75,C15&gt;=4.85,B15&lt;3.35),"virginica",IF(AND(D15&lt;1.55,B15&gt;=2.75,C15&gt;=4.85,B15&lt;3.35),"versicolor",IF(AND(D15&gt;=1.55,B15&gt;=2.75,C15&gt;=4.85,B15&lt;3.35),"virginica",IF(AND(G15&lt;6.537,F15&lt;0.899,C15&gt;=2.35,C15&lt;4.85,B15&lt;3.35),"virginica",IF(AND(G15&gt;=6.537,F15&lt;0.899,C15&gt;=2.35,C15&lt;4.85,B15&lt;3.35),"versicolor",IF(AND(G15&lt;6.878,G15&lt;8.268,B15&lt;2.75,C15&gt;=4.85,B15&lt;3.35),"virginica",IF(AND(G15&gt;=6.878,G15&lt;8.268,B15&lt;2.75,C15&gt;=4.85,B15&lt;3.35),"versicolor","shouldnthappen")))))))))))</f>
        <v>virginica</v>
      </c>
      <c r="M15" s="1" t="str">
        <f aca="false">IF(AND(C15&lt;2.6),"setosa",IF(AND(D15&gt;=1.75,C15&gt;=2.6),"virginica",IF(AND(G15&lt;6.094,D15&lt;1.75,C15&gt;=2.6),"virginica",IF(AND(D15&lt;1.35,G15&gt;=6.094,D15&lt;1.75,C15&gt;=2.6),"versicolor",IF(AND(C15&lt;5.05,D15&gt;=1.35,G15&gt;=6.094,D15&lt;1.75,C15&gt;=2.6),"versicolor",IF(AND(C15&gt;=5.05,D15&gt;=1.35,G15&gt;=6.094,D15&lt;1.75,C15&gt;=2.6),"virginica","shouldnthappen"))))))</f>
        <v>virginica</v>
      </c>
      <c r="N15" s="1" t="str">
        <f aca="false">IF(AND(A15&lt;6.6,B15&gt;=3.45),"setosa",IF(AND(A15&gt;=6.6,B15&gt;=3.45),"virginica",IF(AND(D15&lt;0.7,C15&lt;4.75,B15&lt;3.45),"setosa",IF(AND(D15&gt;=0.7,C15&lt;4.75,B15&lt;3.45),"versicolor",IF(AND(C15&gt;=5.15,C15&gt;=4.75,B15&lt;3.45),"virginica",IF(AND(D15&gt;=1.7,A15&lt;6.5,C15&lt;5.15,C15&gt;=4.75,B15&lt;3.45),"virginica",IF(AND(C15&lt;5.05,A15&gt;=6.5,C15&lt;5.15,C15&gt;=4.75,B15&lt;3.45),"versicolor",IF(AND(C15&gt;=5.05,A15&gt;=6.5,C15&lt;5.15,C15&gt;=4.75,B15&lt;3.45),"virginica",IF(AND(G15&lt;7.498,D15&lt;1.7,A15&lt;6.5,C15&lt;5.15,C15&gt;=4.75,B15&lt;3.45),"virginica",IF(AND(G15&gt;=7.498,D15&lt;1.7,A15&lt;6.5,C15&lt;5.15,C15&gt;=4.75,B15&lt;3.45),"versicolor","shouldnthappen"))))))))))</f>
        <v>virginica</v>
      </c>
      <c r="O15" s="1" t="str">
        <f aca="false">IF(AND(D15&lt;0.75),"setosa",IF(AND(C15&lt;4.75,C15&lt;4.85,D15&gt;=0.75),"versicolor",IF(AND(A15&gt;=6.05,C15&gt;=4.85,D15&gt;=0.75),"virginica",IF(AND(D15&lt;1.6,C15&gt;=4.75,C15&lt;4.85,D15&gt;=0.75),"versicolor",IF(AND(D15&gt;=1.6,C15&gt;=4.75,C15&lt;4.85,D15&gt;=0.75),"virginica",IF(AND(A15&lt;5.9,A15&lt;6.05,C15&gt;=4.85,D15&gt;=0.75),"virginica",IF(AND(A15&gt;=5.9,A15&lt;6.05,C15&gt;=4.85,D15&gt;=0.75),"versicolor","shouldnthappen")))))))</f>
        <v>virginica</v>
      </c>
      <c r="P15" s="1" t="str">
        <f aca="false">IF(AND(D15&lt;0.75),"setosa",IF(AND(A15&lt;5.55,D15&gt;=0.75),"versicolor",IF(AND(D15&gt;=1.7,G15&lt;13.158,A15&gt;=5.55,D15&gt;=0.75),"virginica",IF(AND(B15&lt;2.45,D15&lt;1.7,G15&lt;13.158,A15&gt;=5.55,D15&gt;=0.75),"virginica",IF(AND(B15&gt;=2.45,D15&lt;1.7,G15&lt;13.158,A15&gt;=5.55,D15&gt;=0.75),"versicolor",IF(AND(B15&gt;=3.05,G15&lt;15.551,G15&gt;=13.158,A15&gt;=5.55,D15&gt;=0.75),"versicolor",IF(AND(B15&lt;2.9,G15&gt;=15.551,G15&gt;=13.158,A15&gt;=5.55,D15&gt;=0.75),"versicolor",IF(AND(B15&gt;=2.9,G15&gt;=15.551,G15&gt;=13.158,A15&gt;=5.55,D15&gt;=0.75),"virginica",IF(AND(D15&lt;1.3,G15&lt;14.221,B15&lt;3.05,G15&lt;15.551,G15&gt;=13.158,A15&gt;=5.55,D15&gt;=0.75),"versicolor",IF(AND(D15&gt;=1.3,G15&lt;14.221,B15&lt;3.05,G15&lt;15.551,G15&gt;=13.158,A15&gt;=5.55,D15&gt;=0.75),"virginica",IF(AND(C15&lt;4.9,G15&gt;=14.221,B15&lt;3.05,G15&lt;15.551,G15&gt;=13.158,A15&gt;=5.55,D15&gt;=0.75),"versicolor",IF(AND(C15&gt;=4.9,G15&gt;=14.221,B15&lt;3.05,G15&lt;15.551,G15&gt;=13.158,A15&gt;=5.55,D15&gt;=0.75),"virginica","shouldnthappen"))))))))))))</f>
        <v>virginica</v>
      </c>
      <c r="Q15" s="1" t="str">
        <f aca="false">IF(AND(C15&lt;2.6),"setosa",IF(AND(A15&gt;=4.95,C15&lt;4.75,C15&gt;=2.6),"versicolor",IF(AND(D15&gt;=1.75,C15&gt;=4.75,C15&gt;=2.6),"virginica",IF(AND(B15&lt;2.45,A15&lt;4.95,C15&lt;4.75,C15&gt;=2.6),"versicolor",IF(AND(B15&gt;=2.45,A15&lt;4.95,C15&lt;4.75,C15&gt;=2.6),"virginica",IF(AND(G15&lt;7.498,D15&lt;1.75,C15&gt;=4.75,C15&gt;=2.6),"virginica",IF(AND(F15&lt;0.417,G15&gt;=7.498,D15&lt;1.75,C15&gt;=4.75,C15&gt;=2.6),"versicolor",IF(AND(F15&lt;0.442,F15&gt;=0.417,G15&gt;=7.498,D15&lt;1.75,C15&gt;=4.75,C15&gt;=2.6),"virginica",IF(AND(F15&gt;=0.442,F15&gt;=0.417,G15&gt;=7.498,D15&lt;1.75,C15&gt;=4.75,C15&gt;=2.6),"versicolor","shouldnthappen")))))))))</f>
        <v>virginica</v>
      </c>
      <c r="R15" s="1" t="str">
        <f aca="false">IF(AND(D15&lt;0.75),"setosa",IF(AND(D15&lt;1.75,A15&gt;=6.25,D15&gt;=0.75),"versicolor",IF(AND(D15&gt;=1.75,A15&gt;=6.25,D15&gt;=0.75),"virginica",IF(AND(D15&lt;1.6,C15&lt;4.75,A15&lt;6.25,D15&gt;=0.75),"versicolor",IF(AND(D15&gt;=1.6,C15&lt;4.75,A15&lt;6.25,D15&gt;=0.75),"virginica",IF(AND(G15&lt;6.998,C15&gt;=4.75,A15&lt;6.25,D15&gt;=0.75),"virginica",IF(AND(A15&lt;6.05,G15&gt;=6.998,C15&gt;=4.75,A15&lt;6.25,D15&gt;=0.75),"versicolor",IF(AND(A15&gt;=6.05,G15&gt;=6.998,C15&gt;=4.75,A15&lt;6.25,D15&gt;=0.75),"virginica","shouldnthappen"))))))))</f>
        <v>versicolor</v>
      </c>
      <c r="S15" s="1" t="str">
        <f aca="false">IF(AND(B15&gt;=3.05,A15&lt;5.45),"setosa",IF(AND(C15&lt;2.2,B15&lt;3.05,A15&lt;5.45),"setosa",IF(AND(C15&gt;=2.2,B15&lt;3.05,A15&lt;5.45),"versicolor",IF(AND(B15&lt;3.7,C15&lt;4.8,A15&gt;=5.45),"versicolor",IF(AND(B15&gt;=3.7,C15&lt;4.8,A15&gt;=5.45),"setosa",IF(AND(G15&lt;13.757,C15&lt;5.05,C15&gt;=4.8,A15&gt;=5.45),"virginica",IF(AND(G15&gt;=13.757,C15&lt;5.05,C15&gt;=4.8,A15&gt;=5.45),"versicolor",IF(AND(C15&gt;=5.15,C15&gt;=5.05,C15&gt;=4.8,A15&gt;=5.45),"virginica",IF(AND(A15&lt;5.95,C15&lt;5.15,C15&gt;=5.05,C15&gt;=4.8,A15&gt;=5.45),"virginica",IF(AND(D15&gt;=1.8,A15&gt;=5.95,C15&lt;5.15,C15&gt;=5.05,C15&gt;=4.8,A15&gt;=5.45),"virginica",IF(AND(B15&lt;2.75,D15&lt;1.8,A15&gt;=5.95,C15&lt;5.15,C15&gt;=5.05,C15&gt;=4.8,A15&gt;=5.45),"versicolor",IF(AND(B15&gt;=2.75,D15&lt;1.8,A15&gt;=5.95,C15&lt;5.15,C15&gt;=5.05,C15&gt;=4.8,A15&gt;=5.45),"virginica","shouldnthappen"))))))))))))</f>
        <v>versicolor</v>
      </c>
      <c r="T15" s="1" t="str">
        <f aca="false">IF(AND(C15&lt;2.6),"setosa",IF(AND(D15&lt;1.65,C15&lt;4.75,C15&gt;=2.6),"versicolor",IF(AND(D15&gt;=1.65,C15&lt;4.75,C15&gt;=2.6),"virginica",IF(AND(G15&gt;=8.494,A15&lt;6.6,C15&gt;=4.75,C15&gt;=2.6),"virginica",IF(AND(C15&lt;5.2,A15&gt;=6.6,C15&gt;=4.75,C15&gt;=2.6),"versicolor",IF(AND(C15&gt;=5.2,A15&gt;=6.6,C15&gt;=4.75,C15&gt;=2.6),"virginica",IF(AND(A15&lt;5.95,G15&lt;8.494,A15&lt;6.6,C15&gt;=4.75,C15&gt;=2.6),"virginica",IF(AND(A15&gt;=5.95,G15&lt;8.494,A15&lt;6.6,C15&gt;=4.75,C15&gt;=2.6),"versicolor","shouldnthappen"))))))))</f>
        <v>virginica</v>
      </c>
      <c r="U15" s="1" t="str">
        <f aca="false">IF(AND(C15&lt;3.65,B15&gt;=3.35),"setosa",IF(AND(C15&gt;=3.65,B15&gt;=3.35),"virginica",IF(AND(C15&lt;2.35,A15&lt;6.25,B15&lt;3.35),"setosa",IF(AND(C15&lt;4.85,A15&gt;=6.25,B15&lt;3.35),"versicolor",IF(AND(G15&gt;=15.426,C15&gt;=2.35,A15&lt;6.25,B15&lt;3.35),"virginica",IF(AND(D15&gt;=1.55,C15&gt;=4.85,A15&gt;=6.25,B15&lt;3.35),"virginica",IF(AND(D15&lt;1.8,G15&lt;15.426,C15&gt;=2.35,A15&lt;6.25,B15&lt;3.35),"versicolor",IF(AND(D15&gt;=1.8,G15&lt;15.426,C15&gt;=2.35,A15&lt;6.25,B15&lt;3.35),"virginica",IF(AND(B15&lt;2.95,D15&lt;1.55,C15&gt;=4.85,A15&gt;=6.25,B15&lt;3.35),"virginica",IF(AND(B15&gt;=2.95,D15&lt;1.55,C15&gt;=4.85,A15&gt;=6.25,B15&lt;3.35),"versicolor","shouldnthappen"))))))))))</f>
        <v>virginica</v>
      </c>
      <c r="V15" s="1" t="str">
        <f aca="false">IF(AND(C15&lt;2.6),"setosa",IF(AND(C15&gt;=4.85,C15&gt;=2.6),"virginica",IF(AND(F15&gt;=0.9,C15&lt;4.85,C15&gt;=2.6),"virginica",IF(AND(G15&lt;5.656,F15&lt;0.9,C15&lt;4.85,C15&gt;=2.6),"virginica",IF(AND(G15&gt;=5.656,F15&lt;0.9,C15&lt;4.85,C15&gt;=2.6),"versicolor","shouldnthappen")))))</f>
        <v>virginica</v>
      </c>
      <c r="W15" s="1" t="str">
        <f aca="false">IF(AND(D15&gt;=1.75,G15&gt;=13.795),"virginica",IF(AND(D15&gt;=1.5,G15&gt;=12.335,G15&lt;13.795),"virginica",IF(AND(C15&lt;2.45,C15&lt;4.85,G15&lt;12.335,G15&lt;13.795),"setosa",IF(AND(C15&gt;=2.45,C15&lt;4.85,G15&lt;12.335,G15&lt;13.795),"versicolor",IF(AND(D15&gt;=1.7,C15&gt;=4.85,G15&lt;12.335,G15&lt;13.795),"virginica",IF(AND(B15&gt;=3.25,D15&lt;1.5,G15&gt;=12.335,G15&lt;13.795),"setosa",IF(AND(D15&lt;1,F15&lt;0.255,D15&lt;1.75,G15&gt;=13.795),"setosa",IF(AND(D15&gt;=1,F15&lt;0.255,D15&lt;1.75,G15&gt;=13.795),"versicolor",IF(AND(A15&lt;5.4,F15&gt;=0.255,D15&lt;1.75,G15&gt;=13.795),"setosa",IF(AND(A15&gt;=5.4,F15&gt;=0.255,D15&lt;1.75,G15&gt;=13.795),"versicolor",IF(AND(A15&lt;6.15,D15&lt;1.7,C15&gt;=4.85,G15&lt;12.335,G15&lt;13.795),"versicolor",IF(AND(A15&gt;=6.15,D15&lt;1.7,C15&gt;=4.85,G15&lt;12.335,G15&lt;13.795),"virginica",IF(AND(C15&lt;5,B15&lt;3.25,D15&lt;1.5,G15&gt;=12.335,G15&lt;13.795),"versicolor",IF(AND(C15&gt;=5,B15&lt;3.25,D15&lt;1.5,G15&gt;=12.335,G15&lt;13.795),"virginica","shouldnthappen"))))))))))))))</f>
        <v>virginica</v>
      </c>
      <c r="X15" s="1" t="str">
        <f aca="false">IF(AND(C15&lt;2.5,A15&lt;5.55),"setosa",IF(AND(F15&lt;0.096,A15&gt;=5.55),"virginica",IF(AND(D15&lt;1.6,C15&gt;=2.5,A15&lt;5.55),"versicolor",IF(AND(D15&gt;=1.6,C15&gt;=2.5,A15&lt;5.55),"virginica",IF(AND(F15&gt;=0.156,C15&lt;4.75,F15&gt;=0.096,A15&gt;=5.55),"versicolor",IF(AND(D15&gt;=1.75,C15&gt;=4.75,F15&gt;=0.096,A15&gt;=5.55),"virginica",IF(AND(B15&lt;3.3,F15&lt;0.156,C15&lt;4.75,F15&gt;=0.096,A15&gt;=5.55),"versicolor",IF(AND(B15&gt;=3.3,F15&lt;0.156,C15&lt;4.75,F15&gt;=0.096,A15&gt;=5.55),"setosa",IF(AND(B15&lt;2.45,A15&lt;6.05,D15&lt;1.75,C15&gt;=4.75,F15&gt;=0.096,A15&gt;=5.55),"virginica",IF(AND(B15&gt;=2.45,A15&lt;6.05,D15&lt;1.75,C15&gt;=4.75,F15&gt;=0.096,A15&gt;=5.55),"versicolor",IF(AND(F15&lt;0.205,A15&gt;=6.05,D15&lt;1.75,C15&gt;=4.75,F15&gt;=0.096,A15&gt;=5.55),"versicolor",IF(AND(F15&gt;=0.205,A15&gt;=6.05,D15&lt;1.75,C15&gt;=4.75,F15&gt;=0.096,A15&gt;=5.55),"virginica","shouldnthappen"))))))))))))</f>
        <v>virginica</v>
      </c>
      <c r="Y15" s="1" t="str">
        <f aca="false">IF(AND(C15&lt;2.35,A15&lt;5.55),"setosa",IF(AND(C15&gt;=5.05,A15&gt;=5.55),"virginica",IF(AND(D15&lt;1.6,C15&gt;=2.35,A15&lt;5.55),"versicolor",IF(AND(D15&gt;=1.6,C15&gt;=2.35,A15&lt;5.55),"virginica",IF(AND(D15&gt;=1.75,C15&lt;5.05,A15&gt;=5.55),"virginica",IF(AND(B15&gt;=3.55,D15&lt;1.75,C15&lt;5.05,A15&gt;=5.55),"setosa",IF(AND(G15&lt;6.3,B15&lt;3.55,D15&lt;1.75,C15&lt;5.05,A15&gt;=5.55),"virginica",IF(AND(G15&gt;=6.3,B15&lt;3.55,D15&lt;1.75,C15&lt;5.05,A15&gt;=5.55),"versicolor","shouldnthappen"))))))))</f>
        <v>virginica</v>
      </c>
      <c r="Z15" s="1" t="str">
        <f aca="false">IF(AND(D15&lt;0.75),"setosa",IF(AND(B15&gt;=2.55,C15&lt;4.85,D15&gt;=0.75),"versicolor",IF(AND(D15&gt;=1.7,C15&gt;=4.85,D15&gt;=0.75),"virginica",IF(AND(D15&lt;1.6,B15&lt;2.55,C15&lt;4.85,D15&gt;=0.75),"versicolor",IF(AND(D15&gt;=1.6,B15&lt;2.55,C15&lt;4.85,D15&gt;=0.75),"virginica",IF(AND(B15&lt;2.65,D15&lt;1.7,C15&gt;=4.85,D15&gt;=0.75),"virginica",IF(AND(F15&lt;0.325,B15&gt;=2.65,D15&lt;1.7,C15&gt;=4.85,D15&gt;=0.75),"virginica",IF(AND(G15&lt;10.717,F15&gt;=0.325,B15&gt;=2.65,D15&lt;1.7,C15&gt;=4.85,D15&gt;=0.75),"versicolor",IF(AND(G15&gt;=10.717,F15&gt;=0.325,B15&gt;=2.65,D15&lt;1.7,C15&gt;=4.85,D15&gt;=0.75),"virginica","shouldnthappen")))))))))</f>
        <v>versicolor</v>
      </c>
      <c r="AA15" s="1" t="str">
        <f aca="false">IF(AND(D15&lt;0.75),"setosa",IF(AND(D15&gt;=1.75,D15&gt;=0.75),"virginica",IF(AND(F15&gt;=0.455,D15&lt;1.75,D15&gt;=0.75),"versicolor",IF(AND(D15&lt;1.45,F15&lt;0.455,D15&lt;1.75,D15&gt;=0.75),"versicolor",IF(AND(F15&lt;0.247,D15&gt;=1.45,F15&lt;0.455,D15&lt;1.75,D15&gt;=0.75),"versicolor",IF(AND(F15&gt;=0.247,D15&gt;=1.45,F15&lt;0.455,D15&lt;1.75,D15&gt;=0.75),"virginica","shouldnthappen"))))))</f>
        <v>virginica</v>
      </c>
      <c r="AB15" s="1" t="str">
        <f aca="false">IF(AND(F15&gt;=0.221,B15&gt;=3.35),"setosa",IF(AND(A15&lt;5.3,F15&gt;=0.683,B15&lt;3.35),"setosa",IF(AND(A15&lt;6.45,F15&lt;0.221,B15&gt;=3.35),"setosa",IF(AND(A15&gt;=6.45,F15&lt;0.221,B15&gt;=3.35),"virginica",IF(AND(G15&lt;6.3,A15&lt;6.25,F15&lt;0.683,B15&lt;3.35),"virginica",IF(AND(G15&lt;13.795,A15&gt;=6.25,F15&lt;0.683,B15&lt;3.35),"virginica",IF(AND(D15&lt;1.65,A15&gt;=5.3,F15&gt;=0.683,B15&lt;3.35),"versicolor",IF(AND(D15&gt;=1.65,A15&gt;=5.3,F15&gt;=0.683,B15&lt;3.35),"virginica",IF(AND(D15&lt;0.6,G15&gt;=6.3,A15&lt;6.25,F15&lt;0.683,B15&lt;3.35),"setosa",IF(AND(D15&lt;1.7,G15&gt;=13.795,A15&gt;=6.25,F15&lt;0.683,B15&lt;3.35),"versicolor",IF(AND(D15&gt;=1.7,G15&gt;=13.795,A15&gt;=6.25,F15&lt;0.683,B15&lt;3.35),"virginica",IF(AND(C15&gt;=5.35,D15&gt;=0.6,G15&gt;=6.3,A15&lt;6.25,F15&lt;0.683,B15&lt;3.35),"virginica",IF(AND(D15&lt;1.75,C15&lt;5.35,D15&gt;=0.6,G15&gt;=6.3,A15&lt;6.25,F15&lt;0.683,B15&lt;3.35),"versicolor",IF(AND(D15&gt;=1.75,C15&lt;5.35,D15&gt;=0.6,G15&gt;=6.3,A15&lt;6.25,F15&lt;0.683,B15&lt;3.35),"virginica","shouldnthappen"))))))))))))))</f>
        <v>virginica</v>
      </c>
      <c r="AC15" s="1" t="str">
        <f aca="false">IF(AND(B15&gt;=3.3),"setosa",IF(AND(C15&lt;2.45,D15&lt;1.55,B15&lt;3.3),"setosa",IF(AND(F15&gt;=0.211,D15&gt;=1.55,B15&lt;3.3),"virginica",IF(AND(C15&lt;4.9,C15&gt;=2.45,D15&lt;1.55,B15&lt;3.3),"versicolor",IF(AND(C15&gt;=4.9,C15&gt;=2.45,D15&lt;1.55,B15&lt;3.3),"virginica",IF(AND(F15&lt;0.138,F15&lt;0.211,D15&gt;=1.55,B15&lt;3.3),"virginica",IF(AND(F15&gt;=0.138,F15&lt;0.211,D15&gt;=1.55,B15&lt;3.3),"versicolor","shouldnthappen")))))))</f>
        <v>virginica</v>
      </c>
      <c r="AD15" s="1" t="str">
        <f aca="false">IF(AND(D15&gt;=1.75),"virginica",IF(AND(D15&lt;0.75,D15&lt;1.75),"setosa",IF(AND(D15&lt;1.35,D15&gt;=0.75,D15&lt;1.75),"versicolor",IF(AND(B15&lt;2.6,C15&lt;4.85,D15&gt;=1.35,D15&gt;=0.75,D15&lt;1.75),"virginica",IF(AND(B15&gt;=2.6,C15&lt;4.85,D15&gt;=1.35,D15&gt;=0.75,D15&lt;1.75),"versicolor",IF(AND(A15&lt;6.4,C15&gt;=4.85,D15&gt;=1.35,D15&gt;=0.75,D15&lt;1.75),"virginica",IF(AND(A15&gt;=6.4,C15&gt;=4.85,D15&gt;=1.35,D15&gt;=0.75,D15&lt;1.75),"versicolor","shouldnthappen")))))))</f>
        <v>virginica</v>
      </c>
      <c r="AE15" s="1" t="str">
        <f aca="false">IF(AND(C15&lt;2.45),"setosa",IF(AND(F15&lt;0.07,C15&gt;=2.45),"virginica",IF(AND(A15&gt;=5,C15&lt;4.75,F15&gt;=0.07,C15&gt;=2.45),"versicolor",IF(AND(F15&lt;0.182,C15&gt;=4.75,F15&gt;=0.07,C15&gt;=2.45),"versicolor",IF(AND(B15&lt;2.45,A15&lt;5,C15&lt;4.75,F15&gt;=0.07,C15&gt;=2.45),"versicolor",IF(AND(B15&gt;=2.45,A15&lt;5,C15&lt;4.75,F15&gt;=0.07,C15&gt;=2.45),"virginica",IF(AND(F15&gt;=0.468,F15&gt;=0.182,C15&gt;=4.75,F15&gt;=0.07,C15&gt;=2.45),"virginica",IF(AND(A15&gt;=6.85,F15&lt;0.468,F15&gt;=0.182,C15&gt;=4.75,F15&gt;=0.07,C15&gt;=2.45),"virginica",IF(AND(B15&lt;2.6,A15&lt;6.85,F15&lt;0.468,F15&gt;=0.182,C15&gt;=4.75,F15&gt;=0.07,C15&gt;=2.45),"virginica",IF(AND(B15&gt;=2.6,A15&lt;6.85,F15&lt;0.468,F15&gt;=0.182,C15&gt;=4.75,F15&gt;=0.07,C15&gt;=2.45),"versicolor","shouldnthappen"))))))))))</f>
        <v>virginica</v>
      </c>
      <c r="AF15" s="1" t="str">
        <f aca="false">IF(AND(D15&lt;0.75,A15&lt;5.45),"setosa",IF(AND(D15&gt;=1.75,A15&gt;=5.45),"virginica",IF(AND(G15&lt;6.094,D15&gt;=0.75,A15&lt;5.45),"virginica",IF(AND(G15&gt;=6.094,D15&gt;=0.75,A15&lt;5.45),"versicolor",IF(AND(C15&lt;2.75,D15&lt;1.75,A15&gt;=5.45),"setosa",IF(AND(D15&lt;1.45,C15&gt;=2.75,D15&lt;1.75,A15&gt;=5.45),"versicolor",IF(AND(B15&lt;2.75,D15&gt;=1.45,C15&gt;=2.75,D15&lt;1.75,A15&gt;=5.45),"versicolor",IF(AND(C15&lt;5.05,B15&gt;=2.75,D15&gt;=1.45,C15&gt;=2.75,D15&lt;1.75,A15&gt;=5.45),"versicolor",IF(AND(C15&gt;=5.05,B15&gt;=2.75,D15&gt;=1.45,C15&gt;=2.75,D15&lt;1.75,A15&gt;=5.45),"virginica","shouldnthappen")))))))))</f>
        <v>virginica</v>
      </c>
      <c r="AG15" s="1" t="str">
        <f aca="false">IF(AND(D15&lt;0.65,G15&lt;8.868,A15&lt;5.3),"setosa",IF(AND(C15&lt;2.6,G15&gt;=8.868,A15&lt;5.3),"setosa",IF(AND(C15&gt;=2.6,G15&gt;=8.868,A15&lt;5.3),"versicolor",IF(AND(C15&gt;=4.95,D15&lt;1.55,A15&gt;=5.3),"virginica",IF(AND(G15&lt;13.795,D15&gt;=1.55,A15&gt;=5.3),"virginica",IF(AND(C15&lt;3.75,D15&gt;=0.65,G15&lt;8.868,A15&lt;5.3),"versicolor",IF(AND(C15&gt;=3.75,D15&gt;=0.65,G15&lt;8.868,A15&lt;5.3),"virginica",IF(AND(C15&lt;2.6,C15&lt;4.95,D15&lt;1.55,A15&gt;=5.3),"setosa",IF(AND(C15&gt;=2.6,C15&lt;4.95,D15&lt;1.55,A15&gt;=5.3),"versicolor",IF(AND(C15&lt;4.75,G15&gt;=13.795,D15&gt;=1.55,A15&gt;=5.3),"versicolor",IF(AND(C15&gt;=4.75,G15&gt;=13.795,D15&gt;=1.55,A15&gt;=5.3),"virginica","shouldnthappen")))))))))))</f>
        <v>virginica</v>
      </c>
      <c r="AH15" s="1" t="str">
        <f aca="false">IF(AND(D15&lt;0.75),"setosa",IF(AND(C15&lt;4.75,D15&gt;=0.75),"versicolor",IF(AND(G15&lt;13.757,C15&gt;=4.75,D15&gt;=0.75),"virginica",IF(AND(B15&lt;3.05,G15&gt;=13.757,C15&gt;=4.75,D15&gt;=0.75),"virginica",IF(AND(A15&lt;6.65,B15&gt;=3.05,G15&gt;=13.757,C15&gt;=4.75,D15&gt;=0.75),"virginica",IF(AND(A15&gt;=6.65,B15&gt;=3.05,G15&gt;=13.757,C15&gt;=4.75,D15&gt;=0.75),"versicolor","shouldnthappen"))))))</f>
        <v>virginica</v>
      </c>
      <c r="AI15" s="1" t="str">
        <f aca="false">IF(AND(D15&lt;0.7),"setosa",IF(AND(C15&lt;4.75,D15&gt;=0.7),"versicolor",IF(AND(A15&lt;6.6,F15&lt;0.482,C15&gt;=4.75,D15&gt;=0.7),"virginica",IF(AND(C15&gt;=4.95,F15&gt;=0.482,C15&gt;=4.75,D15&gt;=0.7),"virginica",IF(AND(D15&lt;1.9,A15&gt;=6.6,F15&lt;0.482,C15&gt;=4.75,D15&gt;=0.7),"versicolor",IF(AND(D15&gt;=1.9,A15&gt;=6.6,F15&lt;0.482,C15&gt;=4.75,D15&gt;=0.7),"virginica",IF(AND(F15&gt;=0.766,C15&lt;4.95,F15&gt;=0.482,C15&gt;=4.75,D15&gt;=0.7),"virginica",IF(AND(B15&lt;2.95,F15&lt;0.766,C15&lt;4.95,F15&gt;=0.482,C15&gt;=4.75,D15&gt;=0.7),"virginica",IF(AND(B15&gt;=2.95,F15&lt;0.766,C15&lt;4.95,F15&gt;=0.482,C15&gt;=4.75,D15&gt;=0.7),"versicolor","shouldnthappen")))))))))</f>
        <v>virginica</v>
      </c>
      <c r="AJ15" s="1" t="str">
        <f aca="false">IF(AND(C15&lt;2.45,C15&lt;4.75),"setosa",IF(AND(D15&gt;=1.65,C15&gt;=4.75),"virginica",IF(AND(A15&lt;4.95,C15&gt;=2.45,C15&lt;4.75),"virginica",IF(AND(A15&gt;=4.95,C15&gt;=2.45,C15&lt;4.75),"versicolor",IF(AND(B15&lt;2.95,D15&lt;1.65,C15&gt;=4.75),"virginica",IF(AND(B15&gt;=2.95,D15&lt;1.65,C15&gt;=4.75),"versicolor","shouldnthappen"))))))</f>
        <v>virginica</v>
      </c>
      <c r="AK15" s="1" t="str">
        <f aca="false">IF(AND(D15&lt;0.75,A15&lt;5.45),"setosa",IF(AND(B15&lt;2.45,D15&gt;=0.75,A15&lt;5.45),"versicolor",IF(AND(A15&gt;=5.55,C15&lt;4.75,A15&gt;=5.45),"versicolor",IF(AND(C15&gt;=5.15,C15&gt;=4.75,A15&gt;=5.45),"virginica",IF(AND(G15&lt;6.094,B15&gt;=2.45,D15&gt;=0.75,A15&lt;5.45),"virginica",IF(AND(G15&gt;=6.094,B15&gt;=2.45,D15&gt;=0.75,A15&lt;5.45),"versicolor",IF(AND(D15&lt;0.6,A15&lt;5.55,C15&lt;4.75,A15&gt;=5.45),"setosa",IF(AND(D15&gt;=0.6,A15&lt;5.55,C15&lt;4.75,A15&gt;=5.45),"versicolor",IF(AND(C15&lt;4.95,C15&lt;5.15,C15&gt;=4.75,A15&gt;=5.45),"virginica",IF(AND(G15&lt;12.627,C15&lt;5.05,C15&gt;=4.95,C15&lt;5.15,C15&gt;=4.75,A15&gt;=5.45),"virginica",IF(AND(G15&gt;=12.627,C15&lt;5.05,C15&gt;=4.95,C15&lt;5.15,C15&gt;=4.75,A15&gt;=5.45),"versicolor",IF(AND(D15&lt;1.7,C15&gt;=5.05,C15&gt;=4.95,C15&lt;5.15,C15&gt;=4.75,A15&gt;=5.45),"versicolor",IF(AND(D15&gt;=1.7,C15&gt;=5.05,C15&gt;=4.95,C15&lt;5.15,C15&gt;=4.75,A15&gt;=5.45),"virginica","shouldnthappen")))))))))))))</f>
        <v>virginica</v>
      </c>
      <c r="AL15" s="1" t="str">
        <f aca="false">IF(AND(B15&lt;2.45,B15&lt;3.15),"versicolor",IF(AND(D15&lt;0.95,G15&lt;15.141,B15&gt;=3.15),"setosa",IF(AND(G15&lt;15.429,G15&gt;=15.141,B15&gt;=3.15),"versicolor",IF(AND(G15&gt;=15.429,G15&gt;=15.141,B15&gt;=3.15),"virginica",IF(AND(C15&lt;2.3,C15&lt;4.75,B15&gt;=2.45,B15&lt;3.15),"setosa",IF(AND(G15&gt;=16.072,C15&gt;=4.75,B15&gt;=2.45,B15&lt;3.15),"versicolor",IF(AND(G15&lt;11.833,D15&gt;=0.95,G15&lt;15.141,B15&gt;=3.15),"virginica",IF(AND(A15&lt;5,C15&gt;=2.3,C15&lt;4.75,B15&gt;=2.45,B15&lt;3.15),"virginica",IF(AND(A15&gt;=5,C15&gt;=2.3,C15&lt;4.75,B15&gt;=2.45,B15&lt;3.15),"versicolor",IF(AND(G15&lt;14.342,G15&gt;=11.833,D15&gt;=0.95,G15&lt;15.141,B15&gt;=3.15),"versicolor",IF(AND(G15&gt;=14.342,G15&gt;=11.833,D15&gt;=0.95,G15&lt;15.141,B15&gt;=3.15),"virginica",IF(AND(G15&lt;13.757,F15&gt;=0.741,G15&lt;16.072,C15&gt;=4.75,B15&gt;=2.45,B15&lt;3.15),"virginica",IF(AND(F15&gt;=0.546,A15&lt;6.15,F15&lt;0.741,G15&lt;16.072,C15&gt;=4.75,B15&gt;=2.45,B15&lt;3.15),"virginica",IF(AND(D15&gt;=1.75,A15&gt;=6.15,F15&lt;0.741,G15&lt;16.072,C15&gt;=4.75,B15&gt;=2.45,B15&lt;3.15),"virginica",IF(AND(C15&lt;4.85,G15&gt;=13.757,F15&gt;=0.741,G15&lt;16.072,C15&gt;=4.75,B15&gt;=2.45,B15&lt;3.15),"virginica",IF(AND(C15&gt;=4.85,G15&gt;=13.757,F15&gt;=0.741,G15&lt;16.072,C15&gt;=4.75,B15&gt;=2.45,B15&lt;3.15),"versicolor",IF(AND(F15&lt;0.331,F15&lt;0.546,A15&lt;6.15,F15&lt;0.741,G15&lt;16.072,C15&gt;=4.75,B15&gt;=2.45,B15&lt;3.15),"virginica",IF(AND(F15&gt;=0.331,F15&lt;0.546,A15&lt;6.15,F15&lt;0.741,G15&lt;16.072,C15&gt;=4.75,B15&gt;=2.45,B15&lt;3.15),"versicolor",IF(AND(G15&lt;10.661,D15&lt;1.75,A15&gt;=6.15,F15&lt;0.741,G15&lt;16.072,C15&gt;=4.75,B15&gt;=2.45,B15&lt;3.15),"virginica",IF(AND(G15&gt;=10.661,D15&lt;1.75,A15&gt;=6.15,F15&lt;0.741,G15&lt;16.072,C15&gt;=4.75,B15&gt;=2.45,B15&lt;3.15),"versicolor","shouldnthappen"))))))))))))))))))))</f>
        <v>virginica</v>
      </c>
      <c r="AM15" s="1" t="str">
        <f aca="false">IF(AND(D15&lt;1.35,F15&gt;=0.917),"setosa",IF(AND(D15&gt;=1.35,F15&gt;=0.917),"virginica",IF(AND(D15&lt;0.75,D15&lt;1.55,F15&lt;0.917),"setosa",IF(AND(C15&gt;=4.8,D15&gt;=1.55,F15&lt;0.917),"virginica",IF(AND(A15&lt;5.95,D15&gt;=0.75,D15&lt;1.55,F15&lt;0.917),"versicolor",IF(AND(F15&lt;0.473,C15&lt;4.8,D15&gt;=1.55,F15&lt;0.917),"virginica",IF(AND(F15&gt;=0.473,C15&lt;4.8,D15&gt;=1.55,F15&lt;0.917),"versicolor",IF(AND(C15&lt;4.95,A15&gt;=5.95,D15&gt;=0.75,D15&lt;1.55,F15&lt;0.917),"versicolor",IF(AND(C15&gt;=4.95,A15&gt;=5.95,D15&gt;=0.75,D15&lt;1.55,F15&lt;0.917),"virginica","shouldnthappen")))))))))</f>
        <v>virginica</v>
      </c>
      <c r="AN15" s="1" t="str">
        <f aca="false">IF(AND(D15&lt;0.75,A15&lt;5.45),"setosa",IF(AND(D15&lt;1.55,D15&gt;=0.75,A15&lt;5.45),"versicolor",IF(AND(D15&gt;=1.55,D15&gt;=0.75,A15&lt;5.45),"virginica",IF(AND(A15&gt;=5.75,C15&lt;4.75,A15&gt;=5.45),"versicolor",IF(AND(F15&lt;0.361,C15&gt;=4.75,A15&gt;=5.45),"virginica",IF(AND(C15&lt;2.6,A15&lt;5.75,C15&lt;4.75,A15&gt;=5.45),"setosa",IF(AND(C15&gt;=2.6,A15&lt;5.75,C15&lt;4.75,A15&gt;=5.45),"versicolor",IF(AND(D15&gt;=1.7,F15&gt;=0.361,C15&gt;=4.75,A15&gt;=5.45),"virginica",IF(AND(B15&lt;2.65,D15&lt;1.7,F15&gt;=0.361,C15&gt;=4.75,A15&gt;=5.45),"virginica",IF(AND(A15&lt;7.05,B15&gt;=2.65,D15&lt;1.7,F15&gt;=0.361,C15&gt;=4.75,A15&gt;=5.45),"versicolor",IF(AND(A15&gt;=7.05,B15&gt;=2.65,D15&lt;1.7,F15&gt;=0.361,C15&gt;=4.75,A15&gt;=5.45),"virginica","shouldnthappen")))))))))))</f>
        <v>virginica</v>
      </c>
      <c r="AO15" s="1" t="str">
        <f aca="false">IF(AND(D15&lt;0.7),"setosa",IF(AND(A15&lt;4.95,C15&lt;4.85,D15&gt;=0.7),"virginica",IF(AND(A15&gt;=4.95,C15&lt;4.85,D15&gt;=0.7),"versicolor",IF(AND(D15&gt;=1.7,C15&gt;=4.85,D15&gt;=0.7),"virginica",IF(AND(F15&lt;0.325,D15&lt;1.7,C15&gt;=4.85,D15&gt;=0.7),"virginica",IF(AND(D15&lt;1.55,F15&gt;=0.325,D15&lt;1.7,C15&gt;=4.85,D15&gt;=0.7),"virginica",IF(AND(D15&gt;=1.55,F15&gt;=0.325,D15&lt;1.7,C15&gt;=4.85,D15&gt;=0.7),"versicolor","shouldnthappen")))))))</f>
        <v>versicolor</v>
      </c>
      <c r="AP15" s="1" t="str">
        <f aca="false">IF(AND(D15&lt;0.75),"setosa",IF(AND(C15&lt;4.85,D15&gt;=0.75),"versicolor",IF(AND(G15&gt;=8.277,C15&gt;=4.85,D15&gt;=0.75),"virginica",IF(AND(F15&gt;=0.633,G15&lt;8.277,C15&gt;=4.85,D15&gt;=0.75),"virginica",IF(AND(G15&lt;7.61,F15&lt;0.633,G15&lt;8.277,C15&gt;=4.85,D15&gt;=0.75),"virginica",IF(AND(G15&gt;=7.61,F15&lt;0.633,G15&lt;8.277,C15&gt;=4.85,D15&gt;=0.75),"versicolor","shouldnthappen"))))))</f>
        <v>versicolor</v>
      </c>
      <c r="AQ15" s="1" t="str">
        <f aca="false">IF(AND(C15&lt;2.65,A15&gt;=5.45,C15&lt;4.75),"setosa",IF(AND(C15&gt;=2.65,A15&gt;=5.45,C15&lt;4.75),"versicolor",IF(AND(B15&lt;2.9,C15&lt;4.85,C15&gt;=4.75),"versicolor",IF(AND(B15&gt;=2.9,C15&lt;4.85,C15&gt;=4.75),"virginica",IF(AND(D15&lt;1.7,C15&gt;=4.85,C15&gt;=4.75),"versicolor",IF(AND(D15&gt;=1.7,C15&gt;=4.85,C15&gt;=4.75),"virginica",IF(AND(C15&lt;2.45,G15&lt;14.126,A15&lt;5.45,C15&lt;4.75),"setosa",IF(AND(C15&gt;=2.45,G15&lt;14.126,A15&lt;5.45,C15&lt;4.75),"versicolor",IF(AND(C15&lt;2.4,G15&gt;=14.126,A15&lt;5.45,C15&lt;4.75),"setosa",IF(AND(C15&gt;=2.4,G15&gt;=14.126,A15&lt;5.45,C15&lt;4.75),"versicolor","shouldnthappen"))))))))))</f>
        <v>virginica</v>
      </c>
      <c r="AR15" s="1" t="str">
        <f aca="false">IF(AND(C15&lt;2.45,C15&lt;4.85),"setosa",IF(AND(C15&gt;=5.15,C15&gt;=4.85),"virginica",IF(AND(A15&gt;=4.95,C15&gt;=2.45,C15&lt;4.85),"versicolor",IF(AND(D15&lt;1.35,A15&lt;4.95,C15&gt;=2.45,C15&lt;4.85),"versicolor",IF(AND(D15&gt;=1.35,A15&lt;4.95,C15&gt;=2.45,C15&lt;4.85),"virginica",IF(AND(F15&lt;0.35,G15&lt;12.751,C15&lt;5.15,C15&gt;=4.85),"virginica",IF(AND(A15&lt;6.5,G15&gt;=12.751,C15&lt;5.15,C15&gt;=4.85),"virginica",IF(AND(A15&gt;=6.5,G15&gt;=12.751,C15&lt;5.15,C15&gt;=4.85),"versicolor",IF(AND(B15&gt;=2.75,F15&gt;=0.35,G15&lt;12.751,C15&lt;5.15,C15&gt;=4.85),"virginica",IF(AND(C15&lt;5.05,B15&lt;2.75,F15&gt;=0.35,G15&lt;12.751,C15&lt;5.15,C15&gt;=4.85),"virginica",IF(AND(C15&gt;=5.05,B15&lt;2.75,F15&gt;=0.35,G15&lt;12.751,C15&lt;5.15,C15&gt;=4.85),"versicolor","shouldnthappen")))))))))))</f>
        <v>versicolor</v>
      </c>
      <c r="AS15" s="1" t="str">
        <f aca="false">IF(AND(F15&gt;=0.9,B15&lt;3.05),"virginica",IF(AND(A15&lt;5.9,B15&gt;=3.05),"setosa",IF(AND(D15&lt;1.65,A15&gt;=5.9,B15&gt;=3.05),"versicolor",IF(AND(D15&gt;=1.65,A15&gt;=5.9,B15&gt;=3.05),"virginica",IF(AND(D15&gt;=1.75,C15&gt;=4.85,F15&lt;0.9,B15&lt;3.05),"virginica",IF(AND(C15&lt;2.2,B15&lt;2.95,C15&lt;4.85,F15&lt;0.9,B15&lt;3.05),"setosa",IF(AND(C15&gt;=2.2,B15&lt;2.95,C15&lt;4.85,F15&lt;0.9,B15&lt;3.05),"versicolor",IF(AND(C15&lt;2.8,B15&gt;=2.95,C15&lt;4.85,F15&lt;0.9,B15&lt;3.05),"setosa",IF(AND(C15&gt;=2.8,B15&gt;=2.95,C15&lt;4.85,F15&lt;0.9,B15&lt;3.05),"versicolor",IF(AND(G15&lt;13.879,D15&lt;1.75,C15&gt;=4.85,F15&lt;0.9,B15&lt;3.05),"virginica",IF(AND(G15&gt;=13.879,D15&lt;1.75,C15&gt;=4.85,F15&lt;0.9,B15&lt;3.05),"versicolor","shouldnthappen")))))))))))</f>
        <v>virginica</v>
      </c>
      <c r="AT15" s="1" t="str">
        <f aca="false">IF(AND(D15&lt;0.75),"setosa",IF(AND(D15&gt;=1.75,D15&gt;=0.75),"virginica",IF(AND(D15&lt;1.45,G15&lt;7.37,D15&lt;1.75,D15&gt;=0.75),"versicolor",IF(AND(D15&gt;=1.45,G15&lt;7.37,D15&lt;1.75,D15&gt;=0.75),"virginica",IF(AND(C15&lt;5.45,G15&gt;=7.37,D15&lt;1.75,D15&gt;=0.75),"versicolor",IF(AND(C15&gt;=5.45,G15&gt;=7.37,D15&lt;1.75,D15&gt;=0.75),"virginica","shouldnthappen"))))))</f>
        <v>virginica</v>
      </c>
      <c r="AU15" s="1" t="str">
        <f aca="false">IF(AND(D15&lt;0.7),"setosa",IF(AND(D15&gt;=1.7,A15&gt;=6.15,D15&gt;=0.7),"virginica",IF(AND(B15&gt;=2.55,C15&lt;4.75,A15&lt;6.15,D15&gt;=0.7),"versicolor",IF(AND(D15&gt;=1.7,C15&gt;=4.75,A15&lt;6.15,D15&gt;=0.7),"virginica",IF(AND(C15&lt;5.25,D15&lt;1.7,A15&gt;=6.15,D15&gt;=0.7),"versicolor",IF(AND(C15&gt;=5.25,D15&lt;1.7,A15&gt;=6.15,D15&gt;=0.7),"virginica",IF(AND(C15&lt;4.25,B15&lt;2.55,C15&lt;4.75,A15&lt;6.15,D15&gt;=0.7),"versicolor",IF(AND(C15&gt;=4.25,B15&lt;2.55,C15&lt;4.75,A15&lt;6.15,D15&gt;=0.7),"virginica",IF(AND(B15&lt;2.65,D15&lt;1.7,C15&gt;=4.75,A15&lt;6.15,D15&gt;=0.7),"virginica",IF(AND(B15&gt;=2.65,D15&lt;1.7,C15&gt;=4.75,A15&lt;6.15,D15&gt;=0.7),"versicolor","shouldnthappen"))))))))))</f>
        <v>virginica</v>
      </c>
      <c r="AV15" s="1" t="str">
        <f aca="false">IF(AND(D15&lt;0.75),"setosa",IF(AND(F15&gt;=0.899,D15&gt;=0.75),"virginica",IF(AND(D15&lt;1.65,A15&lt;6.05,F15&lt;0.899,D15&gt;=0.75),"versicolor",IF(AND(D15&gt;=1.65,A15&lt;6.05,F15&lt;0.899,D15&gt;=0.75),"virginica",IF(AND(C15&gt;=5.05,A15&gt;=6.05,F15&lt;0.899,D15&gt;=0.75),"virginica",IF(AND(G15&gt;=13.757,C15&lt;5.05,A15&gt;=6.05,F15&lt;0.899,D15&gt;=0.75),"versicolor",IF(AND(D15&lt;1.6,G15&lt;13.757,C15&lt;5.05,A15&gt;=6.05,F15&lt;0.899,D15&gt;=0.75),"versicolor",IF(AND(D15&gt;=1.6,G15&lt;13.757,C15&lt;5.05,A15&gt;=6.05,F15&lt;0.899,D15&gt;=0.75),"virginica","shouldnthappen"))))))))</f>
        <v>virginica</v>
      </c>
      <c r="AW15" s="1" t="str">
        <f aca="false">IF(AND(F15&lt;0.117,A15&gt;=5.55),"virginica",IF(AND(A15&gt;=5.2,G15&lt;6.086,A15&lt;5.55),"versicolor",IF(AND(D15&lt;0.7,G15&gt;=6.086,A15&lt;5.55),"setosa",IF(AND(D15&gt;=0.7,G15&gt;=6.086,A15&lt;5.55),"versicolor",IF(AND(A15&lt;4.75,A15&lt;5.2,G15&lt;6.086,A15&lt;5.55),"setosa",IF(AND(A15&gt;=4.75,A15&lt;5.2,G15&lt;6.086,A15&lt;5.55),"virginica",IF(AND(D15&gt;=1.65,C15&lt;4.95,F15&gt;=0.117,A15&gt;=5.55),"virginica",IF(AND(D15&gt;=1.75,C15&gt;=4.95,F15&gt;=0.117,A15&gt;=5.55),"virginica",IF(AND(C15&lt;2.6,D15&lt;1.65,C15&lt;4.95,F15&gt;=0.117,A15&gt;=5.55),"setosa",IF(AND(C15&gt;=2.6,D15&lt;1.65,C15&lt;4.95,F15&gt;=0.117,A15&gt;=5.55),"versicolor",IF(AND(D15&lt;1.55,D15&lt;1.75,C15&gt;=4.95,F15&gt;=0.117,A15&gt;=5.55),"virginica",IF(AND(A15&lt;6.95,D15&gt;=1.55,D15&lt;1.75,C15&gt;=4.95,F15&gt;=0.117,A15&gt;=5.55),"versicolor",IF(AND(A15&gt;=6.95,D15&gt;=1.55,D15&lt;1.75,C15&gt;=4.95,F15&gt;=0.117,A15&gt;=5.55),"virginica","shouldnthappen")))))))))))))</f>
        <v>virginica</v>
      </c>
      <c r="AX15" s="1" t="str">
        <f aca="false">IF(AND(D15&lt;0.75),"setosa",IF(AND(F15&lt;0.138,D15&gt;=0.75),"virginica",IF(AND(C15&lt;4.45,A15&lt;6.15,F15&gt;=0.138,D15&gt;=0.75),"versicolor",IF(AND(C15&gt;=5.05,A15&gt;=6.15,F15&gt;=0.138,D15&gt;=0.75),"virginica",IF(AND(B15&lt;2.65,C15&gt;=4.45,A15&lt;6.15,F15&gt;=0.138,D15&gt;=0.75),"virginica",IF(AND(A15&gt;=6.35,C15&lt;5.05,A15&gt;=6.15,F15&gt;=0.138,D15&gt;=0.75),"versicolor",IF(AND(A15&lt;5.65,B15&gt;=2.65,C15&gt;=4.45,A15&lt;6.15,F15&gt;=0.138,D15&gt;=0.75),"virginica",IF(AND(D15&lt;1.75,A15&lt;6.35,C15&lt;5.05,A15&gt;=6.15,F15&gt;=0.138,D15&gt;=0.75),"versicolor",IF(AND(D15&gt;=1.75,A15&lt;6.35,C15&lt;5.05,A15&gt;=6.15,F15&gt;=0.138,D15&gt;=0.75),"virginica",IF(AND(D15&lt;1.7,A15&gt;=5.65,B15&gt;=2.65,C15&gt;=4.45,A15&lt;6.15,F15&gt;=0.138,D15&gt;=0.75),"versicolor",IF(AND(D15&gt;=1.7,A15&gt;=5.65,B15&gt;=2.65,C15&gt;=4.45,A15&lt;6.15,F15&gt;=0.138,D15&gt;=0.75),"virginica","shouldnthappen")))))))))))</f>
        <v>virginica</v>
      </c>
      <c r="AY15" s="1" t="str">
        <f aca="false">IF(AND(D15&lt;0.75,A15&lt;5.55),"setosa",IF(AND(A15&lt;4.95,D15&gt;=0.75,A15&lt;5.55),"virginica",IF(AND(A15&gt;=4.95,D15&gt;=0.75,A15&lt;5.55),"versicolor",IF(AND(C15&lt;2.6,C15&lt;4.85,A15&gt;=5.55),"setosa",IF(AND(C15&gt;=2.6,C15&lt;4.85,A15&gt;=5.55),"versicolor",IF(AND(D15&gt;=1.75,C15&gt;=4.85,A15&gt;=5.55),"virginica",IF(AND(F15&lt;0.405,D15&lt;1.75,C15&gt;=4.85,A15&gt;=5.55),"versicolor",IF(AND(B15&lt;3.05,F15&gt;=0.405,D15&lt;1.75,C15&gt;=4.85,A15&gt;=5.55),"virginica",IF(AND(B15&gt;=3.05,F15&gt;=0.405,D15&lt;1.75,C15&gt;=4.85,A15&gt;=5.55),"versicolor","shouldnthappen")))))))))</f>
        <v>versicolor</v>
      </c>
      <c r="AZ15" s="1" t="str">
        <f aca="false">IF(AND(D15&lt;0.75),"setosa",IF(AND(F15&lt;0.9,C15&lt;4.95,D15&gt;=0.75),"versicolor",IF(AND(F15&gt;=0.9,C15&lt;4.95,D15&gt;=0.75),"virginica",IF(AND(D15&gt;=1.7,C15&gt;=4.95,D15&gt;=0.75),"virginica",IF(AND(F15&lt;0.405,D15&lt;1.7,C15&gt;=4.95,D15&gt;=0.75),"versicolor",IF(AND(F15&gt;=0.405,D15&lt;1.7,C15&gt;=4.95,D15&gt;=0.75),"virginica","shouldnthappen"))))))</f>
        <v>virginica</v>
      </c>
      <c r="BA15" s="1" t="str">
        <f aca="false">IF(AND(D15&lt;0.75),"setosa",IF(AND(D15&gt;=1.7,C15&gt;=5.05,D15&gt;=0.75),"virginica",IF(AND(D15&lt;1.45,D15&lt;1.6,C15&lt;5.05,D15&gt;=0.75),"versicolor",IF(AND(A15&lt;5.8,D15&gt;=1.6,C15&lt;5.05,D15&gt;=0.75),"virginica",IF(AND(A15&gt;=5.8,D15&gt;=1.6,C15&lt;5.05,D15&gt;=0.75),"versicolor",IF(AND(F15&lt;0.417,D15&lt;1.7,C15&gt;=5.05,D15&gt;=0.75),"versicolor",IF(AND(F15&gt;=0.417,D15&lt;1.7,C15&gt;=5.05,D15&gt;=0.75),"virginica",IF(AND(A15&lt;5.95,D15&gt;=1.45,D15&lt;1.6,C15&lt;5.05,D15&gt;=0.75),"versicolor",IF(AND(G15&lt;10.618,A15&gt;=5.95,D15&gt;=1.45,D15&lt;1.6,C15&lt;5.05,D15&gt;=0.75),"virginica",IF(AND(G15&gt;=10.618,A15&gt;=5.95,D15&gt;=1.45,D15&lt;1.6,C15&lt;5.05,D15&gt;=0.75),"versicolor","shouldnthappen"))))))))))</f>
        <v>versicolor</v>
      </c>
      <c r="BB15" s="1" t="str">
        <f aca="false">IF(AND(C15&lt;2.6),"setosa",IF(AND(D15&gt;=1.75,C15&gt;=2.6),"virginica",IF(AND(C15&gt;=5.45,D15&lt;1.75,C15&gt;=2.6),"virginica",IF(AND(F15&gt;=0.259,C15&lt;5.45,D15&lt;1.75,C15&gt;=2.6),"versicolor",IF(AND(C15&lt;5.05,F15&lt;0.259,C15&lt;5.45,D15&lt;1.75,C15&gt;=2.6),"versicolor",IF(AND(C15&gt;=5.05,F15&lt;0.259,C15&lt;5.45,D15&lt;1.75,C15&gt;=2.6),"virginica","shouldnthappen"))))))</f>
        <v>virginica</v>
      </c>
      <c r="BC15" s="1" t="str">
        <f aca="false">IF(AND(A15&lt;4.95,B15&lt;2.7,A15&lt;5.55),"virginica",IF(AND(A15&gt;=4.95,B15&lt;2.7,A15&lt;5.55),"versicolor",IF(AND(C15&lt;3.2,B15&gt;=2.7,A15&lt;5.55),"setosa",IF(AND(C15&gt;=3.2,B15&gt;=2.7,A15&lt;5.55),"versicolor",IF(AND(F15&gt;=0.85,A15&lt;6.15,A15&gt;=5.55),"virginica",IF(AND(D15&lt;1.45,A15&gt;=6.15,A15&gt;=5.55),"versicolor",IF(AND(C15&lt;4.8,F15&lt;0.85,A15&lt;6.15,A15&gt;=5.55),"versicolor",IF(AND(D15&gt;=1.7,D15&gt;=1.45,A15&gt;=6.15,A15&gt;=5.55),"virginica",IF(AND(G15&lt;9.333,C15&gt;=4.8,F15&lt;0.85,A15&lt;6.15,A15&gt;=5.55),"versicolor",IF(AND(G15&gt;=9.333,C15&gt;=4.8,F15&lt;0.85,A15&lt;6.15,A15&gt;=5.55),"virginica",IF(AND(C15&lt;4.9,D15&lt;1.7,D15&gt;=1.45,A15&gt;=6.15,A15&gt;=5.55),"versicolor",IF(AND(C15&gt;=4.9,D15&lt;1.7,D15&gt;=1.45,A15&gt;=6.15,A15&gt;=5.55),"virginica","shouldnthappen"))))))))))))</f>
        <v>virginica</v>
      </c>
      <c r="BD15" s="1" t="str">
        <f aca="false">IF(AND(C15&lt;2.35),"setosa",IF(AND(C15&lt;4.75,B15&lt;2.55,C15&gt;=2.35),"versicolor",IF(AND(C15&gt;=4.75,B15&lt;2.55,C15&gt;=2.35),"virginica",IF(AND(C15&lt;4.75,B15&gt;=2.55,C15&gt;=2.35),"versicolor",IF(AND(D15&gt;=1.75,C15&gt;=4.75,B15&gt;=2.55,C15&gt;=2.35),"virginica",IF(AND(A15&gt;=6.5,D15&lt;1.75,C15&gt;=4.75,B15&gt;=2.55,C15&gt;=2.35),"versicolor",IF(AND(A15&lt;6.05,A15&lt;6.5,D15&lt;1.75,C15&gt;=4.75,B15&gt;=2.55,C15&gt;=2.35),"versicolor",IF(AND(A15&gt;=6.05,A15&lt;6.5,D15&lt;1.75,C15&gt;=4.75,B15&gt;=2.55,C15&gt;=2.35),"virginica","shouldnthappen"))))))))</f>
        <v>virginica</v>
      </c>
      <c r="BE15" s="1" t="str">
        <f aca="false">IF(AND(C15&lt;2.5),"setosa",IF(AND(D15&lt;1.65,C15&lt;4.75,C15&gt;=2.5),"versicolor",IF(AND(D15&gt;=1.65,C15&lt;4.75,C15&gt;=2.5),"virginica",IF(AND(D15&gt;=1.75,C15&gt;=4.75,C15&gt;=2.5),"virginica",IF(AND(C15&lt;4.95,D15&lt;1.75,C15&gt;=4.75,C15&gt;=2.5),"versicolor",IF(AND(A15&lt;6.5,C15&gt;=4.95,D15&lt;1.75,C15&gt;=4.75,C15&gt;=2.5),"virginica",IF(AND(A15&gt;=6.5,C15&gt;=4.95,D15&lt;1.75,C15&gt;=4.75,C15&gt;=2.5),"versicolor","shouldnthappen")))))))</f>
        <v>virginica</v>
      </c>
      <c r="BF15" s="1" t="str">
        <f aca="false">IF(AND(G15&gt;=15.244),"virginica",IF(AND(C15&lt;3.2,B15&gt;=3.15,G15&lt;15.244),"setosa",IF(AND(A15&gt;=4.95,C15&lt;4.7,B15&lt;3.15,G15&lt;15.244),"versicolor",IF(AND(C15&gt;=5.15,C15&gt;=4.7,B15&lt;3.15,G15&lt;15.244),"virginica",IF(AND(A15&gt;=6.45,C15&gt;=3.2,B15&gt;=3.15,G15&lt;15.244),"virginica",IF(AND(D15&lt;0.95,A15&lt;4.95,C15&lt;4.7,B15&lt;3.15,G15&lt;15.244),"setosa",IF(AND(D15&gt;=0.95,A15&lt;4.95,C15&lt;4.7,B15&lt;3.15,G15&lt;15.244),"virginica",IF(AND(F15&lt;0.816,A15&lt;6.45,C15&gt;=3.2,B15&gt;=3.15,G15&lt;15.244),"virginica",IF(AND(F15&gt;=0.816,A15&lt;6.45,C15&gt;=3.2,B15&gt;=3.15,G15&lt;15.244),"versicolor",IF(AND(A15&gt;=6.5,B15&lt;3.05,C15&lt;5.15,C15&gt;=4.7,B15&lt;3.15,G15&lt;15.244),"versicolor",IF(AND(G15&lt;11.093,B15&gt;=3.05,C15&lt;5.15,C15&gt;=4.7,B15&lt;3.15,G15&lt;15.244),"virginica",IF(AND(G15&gt;=11.093,B15&gt;=3.05,C15&lt;5.15,C15&gt;=4.7,B15&lt;3.15,G15&lt;15.244),"versicolor",IF(AND(D15&gt;=1.7,A15&lt;6.5,B15&lt;3.05,C15&lt;5.15,C15&gt;=4.7,B15&lt;3.15,G15&lt;15.244),"virginica",IF(AND(G15&lt;7.498,D15&lt;1.7,A15&lt;6.5,B15&lt;3.05,C15&lt;5.15,C15&gt;=4.7,B15&lt;3.15,G15&lt;15.244),"virginica",IF(AND(G15&gt;=7.498,D15&lt;1.7,A15&lt;6.5,B15&lt;3.05,C15&lt;5.15,C15&gt;=4.7,B15&lt;3.15,G15&lt;15.244),"versicolor","shouldnthappen")))))))))))))))</f>
        <v>virginica</v>
      </c>
      <c r="BG15" s="1" t="str">
        <f aca="false">IF(AND(B15&gt;=3.35,C15&lt;4.85),"setosa",IF(AND(D15&gt;=1.75,C15&gt;=4.85),"virginica",IF(AND(D15&lt;0.75,B15&lt;3.35,C15&lt;4.85),"setosa",IF(AND(G15&gt;=13.879,D15&lt;1.75,C15&gt;=4.85),"versicolor",IF(AND(F15&gt;=0.9,D15&gt;=0.75,B15&lt;3.35,C15&lt;4.85),"virginica",IF(AND(F15&gt;=0.405,G15&lt;13.879,D15&lt;1.75,C15&gt;=4.85),"virginica",IF(AND(B15&gt;=2.55,F15&lt;0.9,D15&gt;=0.75,B15&lt;3.35,C15&lt;4.85),"versicolor",IF(AND(G15&lt;7.498,F15&lt;0.405,G15&lt;13.879,D15&lt;1.75,C15&gt;=4.85),"virginica",IF(AND(G15&gt;=7.498,F15&lt;0.405,G15&lt;13.879,D15&lt;1.75,C15&gt;=4.85),"versicolor",IF(AND(G15&lt;5.656,B15&lt;2.55,F15&lt;0.9,D15&gt;=0.75,B15&lt;3.35,C15&lt;4.85),"virginica",IF(AND(G15&gt;=5.656,B15&lt;2.55,F15&lt;0.9,D15&gt;=0.75,B15&lt;3.35,C15&lt;4.85),"versicolor","shouldnthappen")))))))))))</f>
        <v>virginica</v>
      </c>
      <c r="BH15" s="1" t="str">
        <f aca="false">IF(AND(D15&lt;0.7),"setosa",IF(AND(D15&gt;=1.65,A15&lt;6.65,D15&gt;=0.7),"virginica",IF(AND(D15&lt;1.55,A15&gt;=6.65,D15&gt;=0.7),"versicolor",IF(AND(D15&gt;=1.55,A15&gt;=6.65,D15&gt;=0.7),"virginica",IF(AND(F15&gt;=0.529,D15&lt;1.65,A15&lt;6.65,D15&gt;=0.7),"versicolor",IF(AND(C15&gt;=5.35,F15&lt;0.529,D15&lt;1.65,A15&lt;6.65,D15&gt;=0.7),"virginica",IF(AND(G15&gt;=7.411,C15&lt;5.35,F15&lt;0.529,D15&lt;1.65,A15&lt;6.65,D15&gt;=0.7),"versicolor",IF(AND(G15&lt;6.927,G15&lt;7.411,C15&lt;5.35,F15&lt;0.529,D15&lt;1.65,A15&lt;6.65,D15&gt;=0.7),"versicolor",IF(AND(G15&gt;=6.927,G15&lt;7.411,C15&lt;5.35,F15&lt;0.529,D15&lt;1.65,A15&lt;6.65,D15&gt;=0.7),"virginica","shouldnthappen")))))))))</f>
        <v>virginica</v>
      </c>
      <c r="BI15" s="1" t="str">
        <f aca="false">IF(AND(D15&gt;=1.7),"virginica",IF(AND(D15&lt;0.7,D15&lt;1.7),"setosa",IF(AND(D15&lt;1.45,G15&lt;7.37,D15&gt;=0.7,D15&lt;1.7),"versicolor",IF(AND(D15&gt;=1.45,G15&lt;7.37,D15&gt;=0.7,D15&lt;1.7),"virginica",IF(AND(B15&gt;=2.65,G15&gt;=7.37,D15&gt;=0.7,D15&lt;1.7),"versicolor",IF(AND(C15&lt;5.05,B15&lt;2.65,G15&gt;=7.37,D15&gt;=0.7,D15&lt;1.7),"versicolor",IF(AND(C15&gt;=5.05,B15&lt;2.65,G15&gt;=7.37,D15&gt;=0.7,D15&lt;1.7),"virginica","shouldnthappen")))))))</f>
        <v>virginica</v>
      </c>
    </row>
    <row r="16" customFormat="false" ht="13.8" hidden="false" customHeight="false" outlineLevel="0" collapsed="false">
      <c r="A16" s="1" t="n">
        <v>6.1</v>
      </c>
      <c r="B16" s="1" t="n">
        <v>2.6</v>
      </c>
      <c r="C16" s="1" t="n">
        <v>5.6</v>
      </c>
      <c r="D16" s="1" t="n">
        <v>1.4</v>
      </c>
      <c r="E16" s="1" t="s">
        <v>93</v>
      </c>
      <c r="F16" s="1" t="n">
        <v>0.488107882672921</v>
      </c>
      <c r="G16" s="1" t="n">
        <v>13.4457950400189</v>
      </c>
      <c r="H16" s="11" t="str">
        <f aca="false">E16</f>
        <v>virginica</v>
      </c>
      <c r="I16" s="1" t="str">
        <f aca="false">INDEX(L16:BI16, MODE(MATCH(L16:BI16, L16:BI16, 0 )))</f>
        <v>virginica</v>
      </c>
      <c r="J16" s="12" t="n">
        <f aca="false">COUNTIF(L16:BI16, H16) / COUNTA(L16:BI16)</f>
        <v>0.88</v>
      </c>
      <c r="K16" s="13" t="n">
        <f aca="false">I16=H16</f>
        <v>1</v>
      </c>
      <c r="L16" s="1" t="str">
        <f aca="false">IF(AND(C16&lt;3.65,B16&gt;=3.35),"setosa",IF(AND(C16&gt;=3.65,B16&gt;=3.35),"virginica",IF(AND(C16&lt;2.35,C16&lt;4.85,B16&lt;3.35),"setosa",IF(AND(F16&gt;=0.899,C16&gt;=2.35,C16&lt;4.85,B16&lt;3.35),"virginica",IF(AND(G16&gt;=8.268,B16&lt;2.75,C16&gt;=4.85,B16&lt;3.35),"virginica",IF(AND(D16&lt;1.55,B16&gt;=2.75,C16&gt;=4.85,B16&lt;3.35),"versicolor",IF(AND(D16&gt;=1.55,B16&gt;=2.75,C16&gt;=4.85,B16&lt;3.35),"virginica",IF(AND(G16&lt;6.537,F16&lt;0.899,C16&gt;=2.35,C16&lt;4.85,B16&lt;3.35),"virginica",IF(AND(G16&gt;=6.537,F16&lt;0.899,C16&gt;=2.35,C16&lt;4.85,B16&lt;3.35),"versicolor",IF(AND(G16&lt;6.878,G16&lt;8.268,B16&lt;2.75,C16&gt;=4.85,B16&lt;3.35),"virginica",IF(AND(G16&gt;=6.878,G16&lt;8.268,B16&lt;2.75,C16&gt;=4.85,B16&lt;3.35),"versicolor","shouldnthappen")))))))))))</f>
        <v>virginica</v>
      </c>
      <c r="M16" s="1" t="str">
        <f aca="false">IF(AND(C16&lt;2.6),"setosa",IF(AND(D16&gt;=1.75,C16&gt;=2.6),"virginica",IF(AND(G16&lt;6.094,D16&lt;1.75,C16&gt;=2.6),"virginica",IF(AND(D16&lt;1.35,G16&gt;=6.094,D16&lt;1.75,C16&gt;=2.6),"versicolor",IF(AND(C16&lt;5.05,D16&gt;=1.35,G16&gt;=6.094,D16&lt;1.75,C16&gt;=2.6),"versicolor",IF(AND(C16&gt;=5.05,D16&gt;=1.35,G16&gt;=6.094,D16&lt;1.75,C16&gt;=2.6),"virginica","shouldnthappen"))))))</f>
        <v>virginica</v>
      </c>
      <c r="N16" s="1" t="str">
        <f aca="false">IF(AND(A16&lt;6.6,B16&gt;=3.45),"setosa",IF(AND(A16&gt;=6.6,B16&gt;=3.45),"virginica",IF(AND(D16&lt;0.7,C16&lt;4.75,B16&lt;3.45),"setosa",IF(AND(D16&gt;=0.7,C16&lt;4.75,B16&lt;3.45),"versicolor",IF(AND(C16&gt;=5.15,C16&gt;=4.75,B16&lt;3.45),"virginica",IF(AND(D16&gt;=1.7,A16&lt;6.5,C16&lt;5.15,C16&gt;=4.75,B16&lt;3.45),"virginica",IF(AND(C16&lt;5.05,A16&gt;=6.5,C16&lt;5.15,C16&gt;=4.75,B16&lt;3.45),"versicolor",IF(AND(C16&gt;=5.05,A16&gt;=6.5,C16&lt;5.15,C16&gt;=4.75,B16&lt;3.45),"virginica",IF(AND(G16&lt;7.498,D16&lt;1.7,A16&lt;6.5,C16&lt;5.15,C16&gt;=4.75,B16&lt;3.45),"virginica",IF(AND(G16&gt;=7.498,D16&lt;1.7,A16&lt;6.5,C16&lt;5.15,C16&gt;=4.75,B16&lt;3.45),"versicolor","shouldnthappen"))))))))))</f>
        <v>virginica</v>
      </c>
      <c r="O16" s="1" t="str">
        <f aca="false">IF(AND(D16&lt;0.75),"setosa",IF(AND(C16&lt;4.75,C16&lt;4.85,D16&gt;=0.75),"versicolor",IF(AND(A16&gt;=6.05,C16&gt;=4.85,D16&gt;=0.75),"virginica",IF(AND(D16&lt;1.6,C16&gt;=4.75,C16&lt;4.85,D16&gt;=0.75),"versicolor",IF(AND(D16&gt;=1.6,C16&gt;=4.75,C16&lt;4.85,D16&gt;=0.75),"virginica",IF(AND(A16&lt;5.9,A16&lt;6.05,C16&gt;=4.85,D16&gt;=0.75),"virginica",IF(AND(A16&gt;=5.9,A16&lt;6.05,C16&gt;=4.85,D16&gt;=0.75),"versicolor","shouldnthappen")))))))</f>
        <v>virginica</v>
      </c>
      <c r="P16" s="1" t="str">
        <f aca="false">IF(AND(D16&lt;0.75),"setosa",IF(AND(A16&lt;5.55,D16&gt;=0.75),"versicolor",IF(AND(D16&gt;=1.7,G16&lt;13.158,A16&gt;=5.55,D16&gt;=0.75),"virginica",IF(AND(B16&lt;2.45,D16&lt;1.7,G16&lt;13.158,A16&gt;=5.55,D16&gt;=0.75),"virginica",IF(AND(B16&gt;=2.45,D16&lt;1.7,G16&lt;13.158,A16&gt;=5.55,D16&gt;=0.75),"versicolor",IF(AND(B16&gt;=3.05,G16&lt;15.551,G16&gt;=13.158,A16&gt;=5.55,D16&gt;=0.75),"versicolor",IF(AND(B16&lt;2.9,G16&gt;=15.551,G16&gt;=13.158,A16&gt;=5.55,D16&gt;=0.75),"versicolor",IF(AND(B16&gt;=2.9,G16&gt;=15.551,G16&gt;=13.158,A16&gt;=5.55,D16&gt;=0.75),"virginica",IF(AND(D16&lt;1.3,G16&lt;14.221,B16&lt;3.05,G16&lt;15.551,G16&gt;=13.158,A16&gt;=5.55,D16&gt;=0.75),"versicolor",IF(AND(D16&gt;=1.3,G16&lt;14.221,B16&lt;3.05,G16&lt;15.551,G16&gt;=13.158,A16&gt;=5.55,D16&gt;=0.75),"virginica",IF(AND(C16&lt;4.9,G16&gt;=14.221,B16&lt;3.05,G16&lt;15.551,G16&gt;=13.158,A16&gt;=5.55,D16&gt;=0.75),"versicolor",IF(AND(C16&gt;=4.9,G16&gt;=14.221,B16&lt;3.05,G16&lt;15.551,G16&gt;=13.158,A16&gt;=5.55,D16&gt;=0.75),"virginica","shouldnthappen"))))))))))))</f>
        <v>virginica</v>
      </c>
      <c r="Q16" s="1" t="str">
        <f aca="false">IF(AND(C16&lt;2.6),"setosa",IF(AND(A16&gt;=4.95,C16&lt;4.75,C16&gt;=2.6),"versicolor",IF(AND(D16&gt;=1.75,C16&gt;=4.75,C16&gt;=2.6),"virginica",IF(AND(B16&lt;2.45,A16&lt;4.95,C16&lt;4.75,C16&gt;=2.6),"versicolor",IF(AND(B16&gt;=2.45,A16&lt;4.95,C16&lt;4.75,C16&gt;=2.6),"virginica",IF(AND(G16&lt;7.498,D16&lt;1.75,C16&gt;=4.75,C16&gt;=2.6),"virginica",IF(AND(F16&lt;0.417,G16&gt;=7.498,D16&lt;1.75,C16&gt;=4.75,C16&gt;=2.6),"versicolor",IF(AND(F16&lt;0.442,F16&gt;=0.417,G16&gt;=7.498,D16&lt;1.75,C16&gt;=4.75,C16&gt;=2.6),"virginica",IF(AND(F16&gt;=0.442,F16&gt;=0.417,G16&gt;=7.498,D16&lt;1.75,C16&gt;=4.75,C16&gt;=2.6),"versicolor","shouldnthappen")))))))))</f>
        <v>versicolor</v>
      </c>
      <c r="R16" s="1" t="str">
        <f aca="false">IF(AND(D16&lt;0.75),"setosa",IF(AND(D16&lt;1.75,A16&gt;=6.25,D16&gt;=0.75),"versicolor",IF(AND(D16&gt;=1.75,A16&gt;=6.25,D16&gt;=0.75),"virginica",IF(AND(D16&lt;1.6,C16&lt;4.75,A16&lt;6.25,D16&gt;=0.75),"versicolor",IF(AND(D16&gt;=1.6,C16&lt;4.75,A16&lt;6.25,D16&gt;=0.75),"virginica",IF(AND(G16&lt;6.998,C16&gt;=4.75,A16&lt;6.25,D16&gt;=0.75),"virginica",IF(AND(A16&lt;6.05,G16&gt;=6.998,C16&gt;=4.75,A16&lt;6.25,D16&gt;=0.75),"versicolor",IF(AND(A16&gt;=6.05,G16&gt;=6.998,C16&gt;=4.75,A16&lt;6.25,D16&gt;=0.75),"virginica","shouldnthappen"))))))))</f>
        <v>virginica</v>
      </c>
      <c r="S16" s="1" t="str">
        <f aca="false">IF(AND(B16&gt;=3.05,A16&lt;5.45),"setosa",IF(AND(C16&lt;2.2,B16&lt;3.05,A16&lt;5.45),"setosa",IF(AND(C16&gt;=2.2,B16&lt;3.05,A16&lt;5.45),"versicolor",IF(AND(B16&lt;3.7,C16&lt;4.8,A16&gt;=5.45),"versicolor",IF(AND(B16&gt;=3.7,C16&lt;4.8,A16&gt;=5.45),"setosa",IF(AND(G16&lt;13.757,C16&lt;5.05,C16&gt;=4.8,A16&gt;=5.45),"virginica",IF(AND(G16&gt;=13.757,C16&lt;5.05,C16&gt;=4.8,A16&gt;=5.45),"versicolor",IF(AND(C16&gt;=5.15,C16&gt;=5.05,C16&gt;=4.8,A16&gt;=5.45),"virginica",IF(AND(A16&lt;5.95,C16&lt;5.15,C16&gt;=5.05,C16&gt;=4.8,A16&gt;=5.45),"virginica",IF(AND(D16&gt;=1.8,A16&gt;=5.95,C16&lt;5.15,C16&gt;=5.05,C16&gt;=4.8,A16&gt;=5.45),"virginica",IF(AND(B16&lt;2.75,D16&lt;1.8,A16&gt;=5.95,C16&lt;5.15,C16&gt;=5.05,C16&gt;=4.8,A16&gt;=5.45),"versicolor",IF(AND(B16&gt;=2.75,D16&lt;1.8,A16&gt;=5.95,C16&lt;5.15,C16&gt;=5.05,C16&gt;=4.8,A16&gt;=5.45),"virginica","shouldnthappen"))))))))))))</f>
        <v>virginica</v>
      </c>
      <c r="T16" s="1" t="str">
        <f aca="false">IF(AND(C16&lt;2.6),"setosa",IF(AND(D16&lt;1.65,C16&lt;4.75,C16&gt;=2.6),"versicolor",IF(AND(D16&gt;=1.65,C16&lt;4.75,C16&gt;=2.6),"virginica",IF(AND(G16&gt;=8.494,A16&lt;6.6,C16&gt;=4.75,C16&gt;=2.6),"virginica",IF(AND(C16&lt;5.2,A16&gt;=6.6,C16&gt;=4.75,C16&gt;=2.6),"versicolor",IF(AND(C16&gt;=5.2,A16&gt;=6.6,C16&gt;=4.75,C16&gt;=2.6),"virginica",IF(AND(A16&lt;5.95,G16&lt;8.494,A16&lt;6.6,C16&gt;=4.75,C16&gt;=2.6),"virginica",IF(AND(A16&gt;=5.95,G16&lt;8.494,A16&lt;6.6,C16&gt;=4.75,C16&gt;=2.6),"versicolor","shouldnthappen"))))))))</f>
        <v>virginica</v>
      </c>
      <c r="U16" s="1" t="str">
        <f aca="false">IF(AND(C16&lt;3.65,B16&gt;=3.35),"setosa",IF(AND(C16&gt;=3.65,B16&gt;=3.35),"virginica",IF(AND(C16&lt;2.35,A16&lt;6.25,B16&lt;3.35),"setosa",IF(AND(C16&lt;4.85,A16&gt;=6.25,B16&lt;3.35),"versicolor",IF(AND(G16&gt;=15.426,C16&gt;=2.35,A16&lt;6.25,B16&lt;3.35),"virginica",IF(AND(D16&gt;=1.55,C16&gt;=4.85,A16&gt;=6.25,B16&lt;3.35),"virginica",IF(AND(D16&lt;1.8,G16&lt;15.426,C16&gt;=2.35,A16&lt;6.25,B16&lt;3.35),"versicolor",IF(AND(D16&gt;=1.8,G16&lt;15.426,C16&gt;=2.35,A16&lt;6.25,B16&lt;3.35),"virginica",IF(AND(B16&lt;2.95,D16&lt;1.55,C16&gt;=4.85,A16&gt;=6.25,B16&lt;3.35),"virginica",IF(AND(B16&gt;=2.95,D16&lt;1.55,C16&gt;=4.85,A16&gt;=6.25,B16&lt;3.35),"versicolor","shouldnthappen"))))))))))</f>
        <v>versicolor</v>
      </c>
      <c r="V16" s="1" t="str">
        <f aca="false">IF(AND(C16&lt;2.6),"setosa",IF(AND(C16&gt;=4.85,C16&gt;=2.6),"virginica",IF(AND(F16&gt;=0.9,C16&lt;4.85,C16&gt;=2.6),"virginica",IF(AND(G16&lt;5.656,F16&lt;0.9,C16&lt;4.85,C16&gt;=2.6),"virginica",IF(AND(G16&gt;=5.656,F16&lt;0.9,C16&lt;4.85,C16&gt;=2.6),"versicolor","shouldnthappen")))))</f>
        <v>virginica</v>
      </c>
      <c r="W16" s="1" t="str">
        <f aca="false">IF(AND(D16&gt;=1.75,G16&gt;=13.795),"virginica",IF(AND(D16&gt;=1.5,G16&gt;=12.335,G16&lt;13.795),"virginica",IF(AND(C16&lt;2.45,C16&lt;4.85,G16&lt;12.335,G16&lt;13.795),"setosa",IF(AND(C16&gt;=2.45,C16&lt;4.85,G16&lt;12.335,G16&lt;13.795),"versicolor",IF(AND(D16&gt;=1.7,C16&gt;=4.85,G16&lt;12.335,G16&lt;13.795),"virginica",IF(AND(B16&gt;=3.25,D16&lt;1.5,G16&gt;=12.335,G16&lt;13.795),"setosa",IF(AND(D16&lt;1,F16&lt;0.255,D16&lt;1.75,G16&gt;=13.795),"setosa",IF(AND(D16&gt;=1,F16&lt;0.255,D16&lt;1.75,G16&gt;=13.795),"versicolor",IF(AND(A16&lt;5.4,F16&gt;=0.255,D16&lt;1.75,G16&gt;=13.795),"setosa",IF(AND(A16&gt;=5.4,F16&gt;=0.255,D16&lt;1.75,G16&gt;=13.795),"versicolor",IF(AND(A16&lt;6.15,D16&lt;1.7,C16&gt;=4.85,G16&lt;12.335,G16&lt;13.795),"versicolor",IF(AND(A16&gt;=6.15,D16&lt;1.7,C16&gt;=4.85,G16&lt;12.335,G16&lt;13.795),"virginica",IF(AND(C16&lt;5,B16&lt;3.25,D16&lt;1.5,G16&gt;=12.335,G16&lt;13.795),"versicolor",IF(AND(C16&gt;=5,B16&lt;3.25,D16&lt;1.5,G16&gt;=12.335,G16&lt;13.795),"virginica","shouldnthappen"))))))))))))))</f>
        <v>virginica</v>
      </c>
      <c r="X16" s="1" t="str">
        <f aca="false">IF(AND(C16&lt;2.5,A16&lt;5.55),"setosa",IF(AND(F16&lt;0.096,A16&gt;=5.55),"virginica",IF(AND(D16&lt;1.6,C16&gt;=2.5,A16&lt;5.55),"versicolor",IF(AND(D16&gt;=1.6,C16&gt;=2.5,A16&lt;5.55),"virginica",IF(AND(F16&gt;=0.156,C16&lt;4.75,F16&gt;=0.096,A16&gt;=5.55),"versicolor",IF(AND(D16&gt;=1.75,C16&gt;=4.75,F16&gt;=0.096,A16&gt;=5.55),"virginica",IF(AND(B16&lt;3.3,F16&lt;0.156,C16&lt;4.75,F16&gt;=0.096,A16&gt;=5.55),"versicolor",IF(AND(B16&gt;=3.3,F16&lt;0.156,C16&lt;4.75,F16&gt;=0.096,A16&gt;=5.55),"setosa",IF(AND(B16&lt;2.45,A16&lt;6.05,D16&lt;1.75,C16&gt;=4.75,F16&gt;=0.096,A16&gt;=5.55),"virginica",IF(AND(B16&gt;=2.45,A16&lt;6.05,D16&lt;1.75,C16&gt;=4.75,F16&gt;=0.096,A16&gt;=5.55),"versicolor",IF(AND(F16&lt;0.205,A16&gt;=6.05,D16&lt;1.75,C16&gt;=4.75,F16&gt;=0.096,A16&gt;=5.55),"versicolor",IF(AND(F16&gt;=0.205,A16&gt;=6.05,D16&lt;1.75,C16&gt;=4.75,F16&gt;=0.096,A16&gt;=5.55),"virginica","shouldnthappen"))))))))))))</f>
        <v>virginica</v>
      </c>
      <c r="Y16" s="1" t="str">
        <f aca="false">IF(AND(C16&lt;2.35,A16&lt;5.55),"setosa",IF(AND(C16&gt;=5.05,A16&gt;=5.55),"virginica",IF(AND(D16&lt;1.6,C16&gt;=2.35,A16&lt;5.55),"versicolor",IF(AND(D16&gt;=1.6,C16&gt;=2.35,A16&lt;5.55),"virginica",IF(AND(D16&gt;=1.75,C16&lt;5.05,A16&gt;=5.55),"virginica",IF(AND(B16&gt;=3.55,D16&lt;1.75,C16&lt;5.05,A16&gt;=5.55),"setosa",IF(AND(G16&lt;6.3,B16&lt;3.55,D16&lt;1.75,C16&lt;5.05,A16&gt;=5.55),"virginica",IF(AND(G16&gt;=6.3,B16&lt;3.55,D16&lt;1.75,C16&lt;5.05,A16&gt;=5.55),"versicolor","shouldnthappen"))))))))</f>
        <v>virginica</v>
      </c>
      <c r="Z16" s="1" t="str">
        <f aca="false">IF(AND(D16&lt;0.75),"setosa",IF(AND(B16&gt;=2.55,C16&lt;4.85,D16&gt;=0.75),"versicolor",IF(AND(D16&gt;=1.7,C16&gt;=4.85,D16&gt;=0.75),"virginica",IF(AND(D16&lt;1.6,B16&lt;2.55,C16&lt;4.85,D16&gt;=0.75),"versicolor",IF(AND(D16&gt;=1.6,B16&lt;2.55,C16&lt;4.85,D16&gt;=0.75),"virginica",IF(AND(B16&lt;2.65,D16&lt;1.7,C16&gt;=4.85,D16&gt;=0.75),"virginica",IF(AND(F16&lt;0.325,B16&gt;=2.65,D16&lt;1.7,C16&gt;=4.85,D16&gt;=0.75),"virginica",IF(AND(G16&lt;10.717,F16&gt;=0.325,B16&gt;=2.65,D16&lt;1.7,C16&gt;=4.85,D16&gt;=0.75),"versicolor",IF(AND(G16&gt;=10.717,F16&gt;=0.325,B16&gt;=2.65,D16&lt;1.7,C16&gt;=4.85,D16&gt;=0.75),"virginica","shouldnthappen")))))))))</f>
        <v>virginica</v>
      </c>
      <c r="AA16" s="1" t="str">
        <f aca="false">IF(AND(D16&lt;0.75),"setosa",IF(AND(D16&gt;=1.75,D16&gt;=0.75),"virginica",IF(AND(F16&gt;=0.455,D16&lt;1.75,D16&gt;=0.75),"versicolor",IF(AND(D16&lt;1.45,F16&lt;0.455,D16&lt;1.75,D16&gt;=0.75),"versicolor",IF(AND(F16&lt;0.247,D16&gt;=1.45,F16&lt;0.455,D16&lt;1.75,D16&gt;=0.75),"versicolor",IF(AND(F16&gt;=0.247,D16&gt;=1.45,F16&lt;0.455,D16&lt;1.75,D16&gt;=0.75),"virginica","shouldnthappen"))))))</f>
        <v>versicolor</v>
      </c>
      <c r="AB16" s="1" t="str">
        <f aca="false">IF(AND(F16&gt;=0.221,B16&gt;=3.35),"setosa",IF(AND(A16&lt;5.3,F16&gt;=0.683,B16&lt;3.35),"setosa",IF(AND(A16&lt;6.45,F16&lt;0.221,B16&gt;=3.35),"setosa",IF(AND(A16&gt;=6.45,F16&lt;0.221,B16&gt;=3.35),"virginica",IF(AND(G16&lt;6.3,A16&lt;6.25,F16&lt;0.683,B16&lt;3.35),"virginica",IF(AND(G16&lt;13.795,A16&gt;=6.25,F16&lt;0.683,B16&lt;3.35),"virginica",IF(AND(D16&lt;1.65,A16&gt;=5.3,F16&gt;=0.683,B16&lt;3.35),"versicolor",IF(AND(D16&gt;=1.65,A16&gt;=5.3,F16&gt;=0.683,B16&lt;3.35),"virginica",IF(AND(D16&lt;0.6,G16&gt;=6.3,A16&lt;6.25,F16&lt;0.683,B16&lt;3.35),"setosa",IF(AND(D16&lt;1.7,G16&gt;=13.795,A16&gt;=6.25,F16&lt;0.683,B16&lt;3.35),"versicolor",IF(AND(D16&gt;=1.7,G16&gt;=13.795,A16&gt;=6.25,F16&lt;0.683,B16&lt;3.35),"virginica",IF(AND(C16&gt;=5.35,D16&gt;=0.6,G16&gt;=6.3,A16&lt;6.25,F16&lt;0.683,B16&lt;3.35),"virginica",IF(AND(D16&lt;1.75,C16&lt;5.35,D16&gt;=0.6,G16&gt;=6.3,A16&lt;6.25,F16&lt;0.683,B16&lt;3.35),"versicolor",IF(AND(D16&gt;=1.75,C16&lt;5.35,D16&gt;=0.6,G16&gt;=6.3,A16&lt;6.25,F16&lt;0.683,B16&lt;3.35),"virginica","shouldnthappen"))))))))))))))</f>
        <v>virginica</v>
      </c>
      <c r="AC16" s="1" t="str">
        <f aca="false">IF(AND(B16&gt;=3.3),"setosa",IF(AND(C16&lt;2.45,D16&lt;1.55,B16&lt;3.3),"setosa",IF(AND(F16&gt;=0.211,D16&gt;=1.55,B16&lt;3.3),"virginica",IF(AND(C16&lt;4.9,C16&gt;=2.45,D16&lt;1.55,B16&lt;3.3),"versicolor",IF(AND(C16&gt;=4.9,C16&gt;=2.45,D16&lt;1.55,B16&lt;3.3),"virginica",IF(AND(F16&lt;0.138,F16&lt;0.211,D16&gt;=1.55,B16&lt;3.3),"virginica",IF(AND(F16&gt;=0.138,F16&lt;0.211,D16&gt;=1.55,B16&lt;3.3),"versicolor","shouldnthappen")))))))</f>
        <v>virginica</v>
      </c>
      <c r="AD16" s="1" t="str">
        <f aca="false">IF(AND(D16&gt;=1.75),"virginica",IF(AND(D16&lt;0.75,D16&lt;1.75),"setosa",IF(AND(D16&lt;1.35,D16&gt;=0.75,D16&lt;1.75),"versicolor",IF(AND(B16&lt;2.6,C16&lt;4.85,D16&gt;=1.35,D16&gt;=0.75,D16&lt;1.75),"virginica",IF(AND(B16&gt;=2.6,C16&lt;4.85,D16&gt;=1.35,D16&gt;=0.75,D16&lt;1.75),"versicolor",IF(AND(A16&lt;6.4,C16&gt;=4.85,D16&gt;=1.35,D16&gt;=0.75,D16&lt;1.75),"virginica",IF(AND(A16&gt;=6.4,C16&gt;=4.85,D16&gt;=1.35,D16&gt;=0.75,D16&lt;1.75),"versicolor","shouldnthappen")))))))</f>
        <v>virginica</v>
      </c>
      <c r="AE16" s="1" t="str">
        <f aca="false">IF(AND(C16&lt;2.45),"setosa",IF(AND(F16&lt;0.07,C16&gt;=2.45),"virginica",IF(AND(A16&gt;=5,C16&lt;4.75,F16&gt;=0.07,C16&gt;=2.45),"versicolor",IF(AND(F16&lt;0.182,C16&gt;=4.75,F16&gt;=0.07,C16&gt;=2.45),"versicolor",IF(AND(B16&lt;2.45,A16&lt;5,C16&lt;4.75,F16&gt;=0.07,C16&gt;=2.45),"versicolor",IF(AND(B16&gt;=2.45,A16&lt;5,C16&lt;4.75,F16&gt;=0.07,C16&gt;=2.45),"virginica",IF(AND(F16&gt;=0.468,F16&gt;=0.182,C16&gt;=4.75,F16&gt;=0.07,C16&gt;=2.45),"virginica",IF(AND(A16&gt;=6.85,F16&lt;0.468,F16&gt;=0.182,C16&gt;=4.75,F16&gt;=0.07,C16&gt;=2.45),"virginica",IF(AND(B16&lt;2.6,A16&lt;6.85,F16&lt;0.468,F16&gt;=0.182,C16&gt;=4.75,F16&gt;=0.07,C16&gt;=2.45),"virginica",IF(AND(B16&gt;=2.6,A16&lt;6.85,F16&lt;0.468,F16&gt;=0.182,C16&gt;=4.75,F16&gt;=0.07,C16&gt;=2.45),"versicolor","shouldnthappen"))))))))))</f>
        <v>virginica</v>
      </c>
      <c r="AF16" s="1" t="str">
        <f aca="false">IF(AND(D16&lt;0.75,A16&lt;5.45),"setosa",IF(AND(D16&gt;=1.75,A16&gt;=5.45),"virginica",IF(AND(G16&lt;6.094,D16&gt;=0.75,A16&lt;5.45),"virginica",IF(AND(G16&gt;=6.094,D16&gt;=0.75,A16&lt;5.45),"versicolor",IF(AND(C16&lt;2.75,D16&lt;1.75,A16&gt;=5.45),"setosa",IF(AND(D16&lt;1.45,C16&gt;=2.75,D16&lt;1.75,A16&gt;=5.45),"versicolor",IF(AND(B16&lt;2.75,D16&gt;=1.45,C16&gt;=2.75,D16&lt;1.75,A16&gt;=5.45),"versicolor",IF(AND(C16&lt;5.05,B16&gt;=2.75,D16&gt;=1.45,C16&gt;=2.75,D16&lt;1.75,A16&gt;=5.45),"versicolor",IF(AND(C16&gt;=5.05,B16&gt;=2.75,D16&gt;=1.45,C16&gt;=2.75,D16&lt;1.75,A16&gt;=5.45),"virginica","shouldnthappen")))))))))</f>
        <v>versicolor</v>
      </c>
      <c r="AG16" s="1" t="str">
        <f aca="false">IF(AND(D16&lt;0.65,G16&lt;8.868,A16&lt;5.3),"setosa",IF(AND(C16&lt;2.6,G16&gt;=8.868,A16&lt;5.3),"setosa",IF(AND(C16&gt;=2.6,G16&gt;=8.868,A16&lt;5.3),"versicolor",IF(AND(C16&gt;=4.95,D16&lt;1.55,A16&gt;=5.3),"virginica",IF(AND(G16&lt;13.795,D16&gt;=1.55,A16&gt;=5.3),"virginica",IF(AND(C16&lt;3.75,D16&gt;=0.65,G16&lt;8.868,A16&lt;5.3),"versicolor",IF(AND(C16&gt;=3.75,D16&gt;=0.65,G16&lt;8.868,A16&lt;5.3),"virginica",IF(AND(C16&lt;2.6,C16&lt;4.95,D16&lt;1.55,A16&gt;=5.3),"setosa",IF(AND(C16&gt;=2.6,C16&lt;4.95,D16&lt;1.55,A16&gt;=5.3),"versicolor",IF(AND(C16&lt;4.75,G16&gt;=13.795,D16&gt;=1.55,A16&gt;=5.3),"versicolor",IF(AND(C16&gt;=4.75,G16&gt;=13.795,D16&gt;=1.55,A16&gt;=5.3),"virginica","shouldnthappen")))))))))))</f>
        <v>virginica</v>
      </c>
      <c r="AH16" s="1" t="str">
        <f aca="false">IF(AND(D16&lt;0.75),"setosa",IF(AND(C16&lt;4.75,D16&gt;=0.75),"versicolor",IF(AND(G16&lt;13.757,C16&gt;=4.75,D16&gt;=0.75),"virginica",IF(AND(B16&lt;3.05,G16&gt;=13.757,C16&gt;=4.75,D16&gt;=0.75),"virginica",IF(AND(A16&lt;6.65,B16&gt;=3.05,G16&gt;=13.757,C16&gt;=4.75,D16&gt;=0.75),"virginica",IF(AND(A16&gt;=6.65,B16&gt;=3.05,G16&gt;=13.757,C16&gt;=4.75,D16&gt;=0.75),"versicolor","shouldnthappen"))))))</f>
        <v>virginica</v>
      </c>
      <c r="AI16" s="1" t="str">
        <f aca="false">IF(AND(D16&lt;0.7),"setosa",IF(AND(C16&lt;4.75,D16&gt;=0.7),"versicolor",IF(AND(A16&lt;6.6,F16&lt;0.482,C16&gt;=4.75,D16&gt;=0.7),"virginica",IF(AND(C16&gt;=4.95,F16&gt;=0.482,C16&gt;=4.75,D16&gt;=0.7),"virginica",IF(AND(D16&lt;1.9,A16&gt;=6.6,F16&lt;0.482,C16&gt;=4.75,D16&gt;=0.7),"versicolor",IF(AND(D16&gt;=1.9,A16&gt;=6.6,F16&lt;0.482,C16&gt;=4.75,D16&gt;=0.7),"virginica",IF(AND(F16&gt;=0.766,C16&lt;4.95,F16&gt;=0.482,C16&gt;=4.75,D16&gt;=0.7),"virginica",IF(AND(B16&lt;2.95,F16&lt;0.766,C16&lt;4.95,F16&gt;=0.482,C16&gt;=4.75,D16&gt;=0.7),"virginica",IF(AND(B16&gt;=2.95,F16&lt;0.766,C16&lt;4.95,F16&gt;=0.482,C16&gt;=4.75,D16&gt;=0.7),"versicolor","shouldnthappen")))))))))</f>
        <v>virginica</v>
      </c>
      <c r="AJ16" s="1" t="str">
        <f aca="false">IF(AND(C16&lt;2.45,C16&lt;4.75),"setosa",IF(AND(D16&gt;=1.65,C16&gt;=4.75),"virginica",IF(AND(A16&lt;4.95,C16&gt;=2.45,C16&lt;4.75),"virginica",IF(AND(A16&gt;=4.95,C16&gt;=2.45,C16&lt;4.75),"versicolor",IF(AND(B16&lt;2.95,D16&lt;1.65,C16&gt;=4.75),"virginica",IF(AND(B16&gt;=2.95,D16&lt;1.65,C16&gt;=4.75),"versicolor","shouldnthappen"))))))</f>
        <v>virginica</v>
      </c>
      <c r="AK16" s="1" t="str">
        <f aca="false">IF(AND(D16&lt;0.75,A16&lt;5.45),"setosa",IF(AND(B16&lt;2.45,D16&gt;=0.75,A16&lt;5.45),"versicolor",IF(AND(A16&gt;=5.55,C16&lt;4.75,A16&gt;=5.45),"versicolor",IF(AND(C16&gt;=5.15,C16&gt;=4.75,A16&gt;=5.45),"virginica",IF(AND(G16&lt;6.094,B16&gt;=2.45,D16&gt;=0.75,A16&lt;5.45),"virginica",IF(AND(G16&gt;=6.094,B16&gt;=2.45,D16&gt;=0.75,A16&lt;5.45),"versicolor",IF(AND(D16&lt;0.6,A16&lt;5.55,C16&lt;4.75,A16&gt;=5.45),"setosa",IF(AND(D16&gt;=0.6,A16&lt;5.55,C16&lt;4.75,A16&gt;=5.45),"versicolor",IF(AND(C16&lt;4.95,C16&lt;5.15,C16&gt;=4.75,A16&gt;=5.45),"virginica",IF(AND(G16&lt;12.627,C16&lt;5.05,C16&gt;=4.95,C16&lt;5.15,C16&gt;=4.75,A16&gt;=5.45),"virginica",IF(AND(G16&gt;=12.627,C16&lt;5.05,C16&gt;=4.95,C16&lt;5.15,C16&gt;=4.75,A16&gt;=5.45),"versicolor",IF(AND(D16&lt;1.7,C16&gt;=5.05,C16&gt;=4.95,C16&lt;5.15,C16&gt;=4.75,A16&gt;=5.45),"versicolor",IF(AND(D16&gt;=1.7,C16&gt;=5.05,C16&gt;=4.95,C16&lt;5.15,C16&gt;=4.75,A16&gt;=5.45),"virginica","shouldnthappen")))))))))))))</f>
        <v>virginica</v>
      </c>
      <c r="AL16" s="1" t="str">
        <f aca="false">IF(AND(B16&lt;2.45,B16&lt;3.15),"versicolor",IF(AND(D16&lt;0.95,G16&lt;15.141,B16&gt;=3.15),"setosa",IF(AND(G16&lt;15.429,G16&gt;=15.141,B16&gt;=3.15),"versicolor",IF(AND(G16&gt;=15.429,G16&gt;=15.141,B16&gt;=3.15),"virginica",IF(AND(C16&lt;2.3,C16&lt;4.75,B16&gt;=2.45,B16&lt;3.15),"setosa",IF(AND(G16&gt;=16.072,C16&gt;=4.75,B16&gt;=2.45,B16&lt;3.15),"versicolor",IF(AND(G16&lt;11.833,D16&gt;=0.95,G16&lt;15.141,B16&gt;=3.15),"virginica",IF(AND(A16&lt;5,C16&gt;=2.3,C16&lt;4.75,B16&gt;=2.45,B16&lt;3.15),"virginica",IF(AND(A16&gt;=5,C16&gt;=2.3,C16&lt;4.75,B16&gt;=2.45,B16&lt;3.15),"versicolor",IF(AND(G16&lt;14.342,G16&gt;=11.833,D16&gt;=0.95,G16&lt;15.141,B16&gt;=3.15),"versicolor",IF(AND(G16&gt;=14.342,G16&gt;=11.833,D16&gt;=0.95,G16&lt;15.141,B16&gt;=3.15),"virginica",IF(AND(G16&lt;13.757,F16&gt;=0.741,G16&lt;16.072,C16&gt;=4.75,B16&gt;=2.45,B16&lt;3.15),"virginica",IF(AND(F16&gt;=0.546,A16&lt;6.15,F16&lt;0.741,G16&lt;16.072,C16&gt;=4.75,B16&gt;=2.45,B16&lt;3.15),"virginica",IF(AND(D16&gt;=1.75,A16&gt;=6.15,F16&lt;0.741,G16&lt;16.072,C16&gt;=4.75,B16&gt;=2.45,B16&lt;3.15),"virginica",IF(AND(C16&lt;4.85,G16&gt;=13.757,F16&gt;=0.741,G16&lt;16.072,C16&gt;=4.75,B16&gt;=2.45,B16&lt;3.15),"virginica",IF(AND(C16&gt;=4.85,G16&gt;=13.757,F16&gt;=0.741,G16&lt;16.072,C16&gt;=4.75,B16&gt;=2.45,B16&lt;3.15),"versicolor",IF(AND(F16&lt;0.331,F16&lt;0.546,A16&lt;6.15,F16&lt;0.741,G16&lt;16.072,C16&gt;=4.75,B16&gt;=2.45,B16&lt;3.15),"virginica",IF(AND(F16&gt;=0.331,F16&lt;0.546,A16&lt;6.15,F16&lt;0.741,G16&lt;16.072,C16&gt;=4.75,B16&gt;=2.45,B16&lt;3.15),"versicolor",IF(AND(G16&lt;10.661,D16&lt;1.75,A16&gt;=6.15,F16&lt;0.741,G16&lt;16.072,C16&gt;=4.75,B16&gt;=2.45,B16&lt;3.15),"virginica",IF(AND(G16&gt;=10.661,D16&lt;1.75,A16&gt;=6.15,F16&lt;0.741,G16&lt;16.072,C16&gt;=4.75,B16&gt;=2.45,B16&lt;3.15),"versicolor","shouldnthappen"))))))))))))))))))))</f>
        <v>versicolor</v>
      </c>
      <c r="AM16" s="1" t="str">
        <f aca="false">IF(AND(D16&lt;1.35,F16&gt;=0.917),"setosa",IF(AND(D16&gt;=1.35,F16&gt;=0.917),"virginica",IF(AND(D16&lt;0.75,D16&lt;1.55,F16&lt;0.917),"setosa",IF(AND(C16&gt;=4.8,D16&gt;=1.55,F16&lt;0.917),"virginica",IF(AND(A16&lt;5.95,D16&gt;=0.75,D16&lt;1.55,F16&lt;0.917),"versicolor",IF(AND(F16&lt;0.473,C16&lt;4.8,D16&gt;=1.55,F16&lt;0.917),"virginica",IF(AND(F16&gt;=0.473,C16&lt;4.8,D16&gt;=1.55,F16&lt;0.917),"versicolor",IF(AND(C16&lt;4.95,A16&gt;=5.95,D16&gt;=0.75,D16&lt;1.55,F16&lt;0.917),"versicolor",IF(AND(C16&gt;=4.95,A16&gt;=5.95,D16&gt;=0.75,D16&lt;1.55,F16&lt;0.917),"virginica","shouldnthappen")))))))))</f>
        <v>virginica</v>
      </c>
      <c r="AN16" s="1" t="str">
        <f aca="false">IF(AND(D16&lt;0.75,A16&lt;5.45),"setosa",IF(AND(D16&lt;1.55,D16&gt;=0.75,A16&lt;5.45),"versicolor",IF(AND(D16&gt;=1.55,D16&gt;=0.75,A16&lt;5.45),"virginica",IF(AND(A16&gt;=5.75,C16&lt;4.75,A16&gt;=5.45),"versicolor",IF(AND(F16&lt;0.361,C16&gt;=4.75,A16&gt;=5.45),"virginica",IF(AND(C16&lt;2.6,A16&lt;5.75,C16&lt;4.75,A16&gt;=5.45),"setosa",IF(AND(C16&gt;=2.6,A16&lt;5.75,C16&lt;4.75,A16&gt;=5.45),"versicolor",IF(AND(D16&gt;=1.7,F16&gt;=0.361,C16&gt;=4.75,A16&gt;=5.45),"virginica",IF(AND(B16&lt;2.65,D16&lt;1.7,F16&gt;=0.361,C16&gt;=4.75,A16&gt;=5.45),"virginica",IF(AND(A16&lt;7.05,B16&gt;=2.65,D16&lt;1.7,F16&gt;=0.361,C16&gt;=4.75,A16&gt;=5.45),"versicolor",IF(AND(A16&gt;=7.05,B16&gt;=2.65,D16&lt;1.7,F16&gt;=0.361,C16&gt;=4.75,A16&gt;=5.45),"virginica","shouldnthappen")))))))))))</f>
        <v>virginica</v>
      </c>
      <c r="AO16" s="1" t="str">
        <f aca="false">IF(AND(D16&lt;0.7),"setosa",IF(AND(A16&lt;4.95,C16&lt;4.85,D16&gt;=0.7),"virginica",IF(AND(A16&gt;=4.95,C16&lt;4.85,D16&gt;=0.7),"versicolor",IF(AND(D16&gt;=1.7,C16&gt;=4.85,D16&gt;=0.7),"virginica",IF(AND(F16&lt;0.325,D16&lt;1.7,C16&gt;=4.85,D16&gt;=0.7),"virginica",IF(AND(D16&lt;1.55,F16&gt;=0.325,D16&lt;1.7,C16&gt;=4.85,D16&gt;=0.7),"virginica",IF(AND(D16&gt;=1.55,F16&gt;=0.325,D16&lt;1.7,C16&gt;=4.85,D16&gt;=0.7),"versicolor","shouldnthappen")))))))</f>
        <v>virginica</v>
      </c>
      <c r="AP16" s="1" t="str">
        <f aca="false">IF(AND(D16&lt;0.75),"setosa",IF(AND(C16&lt;4.85,D16&gt;=0.75),"versicolor",IF(AND(G16&gt;=8.277,C16&gt;=4.85,D16&gt;=0.75),"virginica",IF(AND(F16&gt;=0.633,G16&lt;8.277,C16&gt;=4.85,D16&gt;=0.75),"virginica",IF(AND(G16&lt;7.61,F16&lt;0.633,G16&lt;8.277,C16&gt;=4.85,D16&gt;=0.75),"virginica",IF(AND(G16&gt;=7.61,F16&lt;0.633,G16&lt;8.277,C16&gt;=4.85,D16&gt;=0.75),"versicolor","shouldnthappen"))))))</f>
        <v>virginica</v>
      </c>
      <c r="AQ16" s="1" t="str">
        <f aca="false">IF(AND(C16&lt;2.65,A16&gt;=5.45,C16&lt;4.75),"setosa",IF(AND(C16&gt;=2.65,A16&gt;=5.45,C16&lt;4.75),"versicolor",IF(AND(B16&lt;2.9,C16&lt;4.85,C16&gt;=4.75),"versicolor",IF(AND(B16&gt;=2.9,C16&lt;4.85,C16&gt;=4.75),"virginica",IF(AND(D16&lt;1.7,C16&gt;=4.85,C16&gt;=4.75),"versicolor",IF(AND(D16&gt;=1.7,C16&gt;=4.85,C16&gt;=4.75),"virginica",IF(AND(C16&lt;2.45,G16&lt;14.126,A16&lt;5.45,C16&lt;4.75),"setosa",IF(AND(C16&gt;=2.45,G16&lt;14.126,A16&lt;5.45,C16&lt;4.75),"versicolor",IF(AND(C16&lt;2.4,G16&gt;=14.126,A16&lt;5.45,C16&lt;4.75),"setosa",IF(AND(C16&gt;=2.4,G16&gt;=14.126,A16&lt;5.45,C16&lt;4.75),"versicolor","shouldnthappen"))))))))))</f>
        <v>versicolor</v>
      </c>
      <c r="AR16" s="1" t="str">
        <f aca="false">IF(AND(C16&lt;2.45,C16&lt;4.85),"setosa",IF(AND(C16&gt;=5.15,C16&gt;=4.85),"virginica",IF(AND(A16&gt;=4.95,C16&gt;=2.45,C16&lt;4.85),"versicolor",IF(AND(D16&lt;1.35,A16&lt;4.95,C16&gt;=2.45,C16&lt;4.85),"versicolor",IF(AND(D16&gt;=1.35,A16&lt;4.95,C16&gt;=2.45,C16&lt;4.85),"virginica",IF(AND(F16&lt;0.35,G16&lt;12.751,C16&lt;5.15,C16&gt;=4.85),"virginica",IF(AND(A16&lt;6.5,G16&gt;=12.751,C16&lt;5.15,C16&gt;=4.85),"virginica",IF(AND(A16&gt;=6.5,G16&gt;=12.751,C16&lt;5.15,C16&gt;=4.85),"versicolor",IF(AND(B16&gt;=2.75,F16&gt;=0.35,G16&lt;12.751,C16&lt;5.15,C16&gt;=4.85),"virginica",IF(AND(C16&lt;5.05,B16&lt;2.75,F16&gt;=0.35,G16&lt;12.751,C16&lt;5.15,C16&gt;=4.85),"virginica",IF(AND(C16&gt;=5.05,B16&lt;2.75,F16&gt;=0.35,G16&lt;12.751,C16&lt;5.15,C16&gt;=4.85),"versicolor","shouldnthappen")))))))))))</f>
        <v>virginica</v>
      </c>
      <c r="AS16" s="1" t="str">
        <f aca="false">IF(AND(F16&gt;=0.9,B16&lt;3.05),"virginica",IF(AND(A16&lt;5.9,B16&gt;=3.05),"setosa",IF(AND(D16&lt;1.65,A16&gt;=5.9,B16&gt;=3.05),"versicolor",IF(AND(D16&gt;=1.65,A16&gt;=5.9,B16&gt;=3.05),"virginica",IF(AND(D16&gt;=1.75,C16&gt;=4.85,F16&lt;0.9,B16&lt;3.05),"virginica",IF(AND(C16&lt;2.2,B16&lt;2.95,C16&lt;4.85,F16&lt;0.9,B16&lt;3.05),"setosa",IF(AND(C16&gt;=2.2,B16&lt;2.95,C16&lt;4.85,F16&lt;0.9,B16&lt;3.05),"versicolor",IF(AND(C16&lt;2.8,B16&gt;=2.95,C16&lt;4.85,F16&lt;0.9,B16&lt;3.05),"setosa",IF(AND(C16&gt;=2.8,B16&gt;=2.95,C16&lt;4.85,F16&lt;0.9,B16&lt;3.05),"versicolor",IF(AND(G16&lt;13.879,D16&lt;1.75,C16&gt;=4.85,F16&lt;0.9,B16&lt;3.05),"virginica",IF(AND(G16&gt;=13.879,D16&lt;1.75,C16&gt;=4.85,F16&lt;0.9,B16&lt;3.05),"versicolor","shouldnthappen")))))))))))</f>
        <v>virginica</v>
      </c>
      <c r="AT16" s="1" t="str">
        <f aca="false">IF(AND(D16&lt;0.75),"setosa",IF(AND(D16&gt;=1.75,D16&gt;=0.75),"virginica",IF(AND(D16&lt;1.45,G16&lt;7.37,D16&lt;1.75,D16&gt;=0.75),"versicolor",IF(AND(D16&gt;=1.45,G16&lt;7.37,D16&lt;1.75,D16&gt;=0.75),"virginica",IF(AND(C16&lt;5.45,G16&gt;=7.37,D16&lt;1.75,D16&gt;=0.75),"versicolor",IF(AND(C16&gt;=5.45,G16&gt;=7.37,D16&lt;1.75,D16&gt;=0.75),"virginica","shouldnthappen"))))))</f>
        <v>virginica</v>
      </c>
      <c r="AU16" s="1" t="str">
        <f aca="false">IF(AND(D16&lt;0.7),"setosa",IF(AND(D16&gt;=1.7,A16&gt;=6.15,D16&gt;=0.7),"virginica",IF(AND(B16&gt;=2.55,C16&lt;4.75,A16&lt;6.15,D16&gt;=0.7),"versicolor",IF(AND(D16&gt;=1.7,C16&gt;=4.75,A16&lt;6.15,D16&gt;=0.7),"virginica",IF(AND(C16&lt;5.25,D16&lt;1.7,A16&gt;=6.15,D16&gt;=0.7),"versicolor",IF(AND(C16&gt;=5.25,D16&lt;1.7,A16&gt;=6.15,D16&gt;=0.7),"virginica",IF(AND(C16&lt;4.25,B16&lt;2.55,C16&lt;4.75,A16&lt;6.15,D16&gt;=0.7),"versicolor",IF(AND(C16&gt;=4.25,B16&lt;2.55,C16&lt;4.75,A16&lt;6.15,D16&gt;=0.7),"virginica",IF(AND(B16&lt;2.65,D16&lt;1.7,C16&gt;=4.75,A16&lt;6.15,D16&gt;=0.7),"virginica",IF(AND(B16&gt;=2.65,D16&lt;1.7,C16&gt;=4.75,A16&lt;6.15,D16&gt;=0.7),"versicolor","shouldnthappen"))))))))))</f>
        <v>virginica</v>
      </c>
      <c r="AV16" s="1" t="str">
        <f aca="false">IF(AND(D16&lt;0.75),"setosa",IF(AND(F16&gt;=0.899,D16&gt;=0.75),"virginica",IF(AND(D16&lt;1.65,A16&lt;6.05,F16&lt;0.899,D16&gt;=0.75),"versicolor",IF(AND(D16&gt;=1.65,A16&lt;6.05,F16&lt;0.899,D16&gt;=0.75),"virginica",IF(AND(C16&gt;=5.05,A16&gt;=6.05,F16&lt;0.899,D16&gt;=0.75),"virginica",IF(AND(G16&gt;=13.757,C16&lt;5.05,A16&gt;=6.05,F16&lt;0.899,D16&gt;=0.75),"versicolor",IF(AND(D16&lt;1.6,G16&lt;13.757,C16&lt;5.05,A16&gt;=6.05,F16&lt;0.899,D16&gt;=0.75),"versicolor",IF(AND(D16&gt;=1.6,G16&lt;13.757,C16&lt;5.05,A16&gt;=6.05,F16&lt;0.899,D16&gt;=0.75),"virginica","shouldnthappen"))))))))</f>
        <v>virginica</v>
      </c>
      <c r="AW16" s="1" t="str">
        <f aca="false">IF(AND(F16&lt;0.117,A16&gt;=5.55),"virginica",IF(AND(A16&gt;=5.2,G16&lt;6.086,A16&lt;5.55),"versicolor",IF(AND(D16&lt;0.7,G16&gt;=6.086,A16&lt;5.55),"setosa",IF(AND(D16&gt;=0.7,G16&gt;=6.086,A16&lt;5.55),"versicolor",IF(AND(A16&lt;4.75,A16&lt;5.2,G16&lt;6.086,A16&lt;5.55),"setosa",IF(AND(A16&gt;=4.75,A16&lt;5.2,G16&lt;6.086,A16&lt;5.55),"virginica",IF(AND(D16&gt;=1.65,C16&lt;4.95,F16&gt;=0.117,A16&gt;=5.55),"virginica",IF(AND(D16&gt;=1.75,C16&gt;=4.95,F16&gt;=0.117,A16&gt;=5.55),"virginica",IF(AND(C16&lt;2.6,D16&lt;1.65,C16&lt;4.95,F16&gt;=0.117,A16&gt;=5.55),"setosa",IF(AND(C16&gt;=2.6,D16&lt;1.65,C16&lt;4.95,F16&gt;=0.117,A16&gt;=5.55),"versicolor",IF(AND(D16&lt;1.55,D16&lt;1.75,C16&gt;=4.95,F16&gt;=0.117,A16&gt;=5.55),"virginica",IF(AND(A16&lt;6.95,D16&gt;=1.55,D16&lt;1.75,C16&gt;=4.95,F16&gt;=0.117,A16&gt;=5.55),"versicolor",IF(AND(A16&gt;=6.95,D16&gt;=1.55,D16&lt;1.75,C16&gt;=4.95,F16&gt;=0.117,A16&gt;=5.55),"virginica","shouldnthappen")))))))))))))</f>
        <v>virginica</v>
      </c>
      <c r="AX16" s="1" t="str">
        <f aca="false">IF(AND(D16&lt;0.75),"setosa",IF(AND(F16&lt;0.138,D16&gt;=0.75),"virginica",IF(AND(C16&lt;4.45,A16&lt;6.15,F16&gt;=0.138,D16&gt;=0.75),"versicolor",IF(AND(C16&gt;=5.05,A16&gt;=6.15,F16&gt;=0.138,D16&gt;=0.75),"virginica",IF(AND(B16&lt;2.65,C16&gt;=4.45,A16&lt;6.15,F16&gt;=0.138,D16&gt;=0.75),"virginica",IF(AND(A16&gt;=6.35,C16&lt;5.05,A16&gt;=6.15,F16&gt;=0.138,D16&gt;=0.75),"versicolor",IF(AND(A16&lt;5.65,B16&gt;=2.65,C16&gt;=4.45,A16&lt;6.15,F16&gt;=0.138,D16&gt;=0.75),"virginica",IF(AND(D16&lt;1.75,A16&lt;6.35,C16&lt;5.05,A16&gt;=6.15,F16&gt;=0.138,D16&gt;=0.75),"versicolor",IF(AND(D16&gt;=1.75,A16&lt;6.35,C16&lt;5.05,A16&gt;=6.15,F16&gt;=0.138,D16&gt;=0.75),"virginica",IF(AND(D16&lt;1.7,A16&gt;=5.65,B16&gt;=2.65,C16&gt;=4.45,A16&lt;6.15,F16&gt;=0.138,D16&gt;=0.75),"versicolor",IF(AND(D16&gt;=1.7,A16&gt;=5.65,B16&gt;=2.65,C16&gt;=4.45,A16&lt;6.15,F16&gt;=0.138,D16&gt;=0.75),"virginica","shouldnthappen")))))))))))</f>
        <v>virginica</v>
      </c>
      <c r="AY16" s="1" t="str">
        <f aca="false">IF(AND(D16&lt;0.75,A16&lt;5.55),"setosa",IF(AND(A16&lt;4.95,D16&gt;=0.75,A16&lt;5.55),"virginica",IF(AND(A16&gt;=4.95,D16&gt;=0.75,A16&lt;5.55),"versicolor",IF(AND(C16&lt;2.6,C16&lt;4.85,A16&gt;=5.55),"setosa",IF(AND(C16&gt;=2.6,C16&lt;4.85,A16&gt;=5.55),"versicolor",IF(AND(D16&gt;=1.75,C16&gt;=4.85,A16&gt;=5.55),"virginica",IF(AND(F16&lt;0.405,D16&lt;1.75,C16&gt;=4.85,A16&gt;=5.55),"versicolor",IF(AND(B16&lt;3.05,F16&gt;=0.405,D16&lt;1.75,C16&gt;=4.85,A16&gt;=5.55),"virginica",IF(AND(B16&gt;=3.05,F16&gt;=0.405,D16&lt;1.75,C16&gt;=4.85,A16&gt;=5.55),"versicolor","shouldnthappen")))))))))</f>
        <v>virginica</v>
      </c>
      <c r="AZ16" s="1" t="str">
        <f aca="false">IF(AND(D16&lt;0.75),"setosa",IF(AND(F16&lt;0.9,C16&lt;4.95,D16&gt;=0.75),"versicolor",IF(AND(F16&gt;=0.9,C16&lt;4.95,D16&gt;=0.75),"virginica",IF(AND(D16&gt;=1.7,C16&gt;=4.95,D16&gt;=0.75),"virginica",IF(AND(F16&lt;0.405,D16&lt;1.7,C16&gt;=4.95,D16&gt;=0.75),"versicolor",IF(AND(F16&gt;=0.405,D16&lt;1.7,C16&gt;=4.95,D16&gt;=0.75),"virginica","shouldnthappen"))))))</f>
        <v>virginica</v>
      </c>
      <c r="BA16" s="1" t="str">
        <f aca="false">IF(AND(D16&lt;0.75),"setosa",IF(AND(D16&gt;=1.7,C16&gt;=5.05,D16&gt;=0.75),"virginica",IF(AND(D16&lt;1.45,D16&lt;1.6,C16&lt;5.05,D16&gt;=0.75),"versicolor",IF(AND(A16&lt;5.8,D16&gt;=1.6,C16&lt;5.05,D16&gt;=0.75),"virginica",IF(AND(A16&gt;=5.8,D16&gt;=1.6,C16&lt;5.05,D16&gt;=0.75),"versicolor",IF(AND(F16&lt;0.417,D16&lt;1.7,C16&gt;=5.05,D16&gt;=0.75),"versicolor",IF(AND(F16&gt;=0.417,D16&lt;1.7,C16&gt;=5.05,D16&gt;=0.75),"virginica",IF(AND(A16&lt;5.95,D16&gt;=1.45,D16&lt;1.6,C16&lt;5.05,D16&gt;=0.75),"versicolor",IF(AND(G16&lt;10.618,A16&gt;=5.95,D16&gt;=1.45,D16&lt;1.6,C16&lt;5.05,D16&gt;=0.75),"virginica",IF(AND(G16&gt;=10.618,A16&gt;=5.95,D16&gt;=1.45,D16&lt;1.6,C16&lt;5.05,D16&gt;=0.75),"versicolor","shouldnthappen"))))))))))</f>
        <v>virginica</v>
      </c>
      <c r="BB16" s="1" t="str">
        <f aca="false">IF(AND(C16&lt;2.6),"setosa",IF(AND(D16&gt;=1.75,C16&gt;=2.6),"virginica",IF(AND(C16&gt;=5.45,D16&lt;1.75,C16&gt;=2.6),"virginica",IF(AND(F16&gt;=0.259,C16&lt;5.45,D16&lt;1.75,C16&gt;=2.6),"versicolor",IF(AND(C16&lt;5.05,F16&lt;0.259,C16&lt;5.45,D16&lt;1.75,C16&gt;=2.6),"versicolor",IF(AND(C16&gt;=5.05,F16&lt;0.259,C16&lt;5.45,D16&lt;1.75,C16&gt;=2.6),"virginica","shouldnthappen"))))))</f>
        <v>virginica</v>
      </c>
      <c r="BC16" s="1" t="str">
        <f aca="false">IF(AND(A16&lt;4.95,B16&lt;2.7,A16&lt;5.55),"virginica",IF(AND(A16&gt;=4.95,B16&lt;2.7,A16&lt;5.55),"versicolor",IF(AND(C16&lt;3.2,B16&gt;=2.7,A16&lt;5.55),"setosa",IF(AND(C16&gt;=3.2,B16&gt;=2.7,A16&lt;5.55),"versicolor",IF(AND(F16&gt;=0.85,A16&lt;6.15,A16&gt;=5.55),"virginica",IF(AND(D16&lt;1.45,A16&gt;=6.15,A16&gt;=5.55),"versicolor",IF(AND(C16&lt;4.8,F16&lt;0.85,A16&lt;6.15,A16&gt;=5.55),"versicolor",IF(AND(D16&gt;=1.7,D16&gt;=1.45,A16&gt;=6.15,A16&gt;=5.55),"virginica",IF(AND(G16&lt;9.333,C16&gt;=4.8,F16&lt;0.85,A16&lt;6.15,A16&gt;=5.55),"versicolor",IF(AND(G16&gt;=9.333,C16&gt;=4.8,F16&lt;0.85,A16&lt;6.15,A16&gt;=5.55),"virginica",IF(AND(C16&lt;4.9,D16&lt;1.7,D16&gt;=1.45,A16&gt;=6.15,A16&gt;=5.55),"versicolor",IF(AND(C16&gt;=4.9,D16&lt;1.7,D16&gt;=1.45,A16&gt;=6.15,A16&gt;=5.55),"virginica","shouldnthappen"))))))))))))</f>
        <v>virginica</v>
      </c>
      <c r="BD16" s="1" t="str">
        <f aca="false">IF(AND(C16&lt;2.35),"setosa",IF(AND(C16&lt;4.75,B16&lt;2.55,C16&gt;=2.35),"versicolor",IF(AND(C16&gt;=4.75,B16&lt;2.55,C16&gt;=2.35),"virginica",IF(AND(C16&lt;4.75,B16&gt;=2.55,C16&gt;=2.35),"versicolor",IF(AND(D16&gt;=1.75,C16&gt;=4.75,B16&gt;=2.55,C16&gt;=2.35),"virginica",IF(AND(A16&gt;=6.5,D16&lt;1.75,C16&gt;=4.75,B16&gt;=2.55,C16&gt;=2.35),"versicolor",IF(AND(A16&lt;6.05,A16&lt;6.5,D16&lt;1.75,C16&gt;=4.75,B16&gt;=2.55,C16&gt;=2.35),"versicolor",IF(AND(A16&gt;=6.05,A16&lt;6.5,D16&lt;1.75,C16&gt;=4.75,B16&gt;=2.55,C16&gt;=2.35),"virginica","shouldnthappen"))))))))</f>
        <v>virginica</v>
      </c>
      <c r="BE16" s="1" t="str">
        <f aca="false">IF(AND(C16&lt;2.5),"setosa",IF(AND(D16&lt;1.65,C16&lt;4.75,C16&gt;=2.5),"versicolor",IF(AND(D16&gt;=1.65,C16&lt;4.75,C16&gt;=2.5),"virginica",IF(AND(D16&gt;=1.75,C16&gt;=4.75,C16&gt;=2.5),"virginica",IF(AND(C16&lt;4.95,D16&lt;1.75,C16&gt;=4.75,C16&gt;=2.5),"versicolor",IF(AND(A16&lt;6.5,C16&gt;=4.95,D16&lt;1.75,C16&gt;=4.75,C16&gt;=2.5),"virginica",IF(AND(A16&gt;=6.5,C16&gt;=4.95,D16&lt;1.75,C16&gt;=4.75,C16&gt;=2.5),"versicolor","shouldnthappen")))))))</f>
        <v>virginica</v>
      </c>
      <c r="BF16" s="1" t="str">
        <f aca="false">IF(AND(G16&gt;=15.244),"virginica",IF(AND(C16&lt;3.2,B16&gt;=3.15,G16&lt;15.244),"setosa",IF(AND(A16&gt;=4.95,C16&lt;4.7,B16&lt;3.15,G16&lt;15.244),"versicolor",IF(AND(C16&gt;=5.15,C16&gt;=4.7,B16&lt;3.15,G16&lt;15.244),"virginica",IF(AND(A16&gt;=6.45,C16&gt;=3.2,B16&gt;=3.15,G16&lt;15.244),"virginica",IF(AND(D16&lt;0.95,A16&lt;4.95,C16&lt;4.7,B16&lt;3.15,G16&lt;15.244),"setosa",IF(AND(D16&gt;=0.95,A16&lt;4.95,C16&lt;4.7,B16&lt;3.15,G16&lt;15.244),"virginica",IF(AND(F16&lt;0.816,A16&lt;6.45,C16&gt;=3.2,B16&gt;=3.15,G16&lt;15.244),"virginica",IF(AND(F16&gt;=0.816,A16&lt;6.45,C16&gt;=3.2,B16&gt;=3.15,G16&lt;15.244),"versicolor",IF(AND(A16&gt;=6.5,B16&lt;3.05,C16&lt;5.15,C16&gt;=4.7,B16&lt;3.15,G16&lt;15.244),"versicolor",IF(AND(G16&lt;11.093,B16&gt;=3.05,C16&lt;5.15,C16&gt;=4.7,B16&lt;3.15,G16&lt;15.244),"virginica",IF(AND(G16&gt;=11.093,B16&gt;=3.05,C16&lt;5.15,C16&gt;=4.7,B16&lt;3.15,G16&lt;15.244),"versicolor",IF(AND(D16&gt;=1.7,A16&lt;6.5,B16&lt;3.05,C16&lt;5.15,C16&gt;=4.7,B16&lt;3.15,G16&lt;15.244),"virginica",IF(AND(G16&lt;7.498,D16&lt;1.7,A16&lt;6.5,B16&lt;3.05,C16&lt;5.15,C16&gt;=4.7,B16&lt;3.15,G16&lt;15.244),"virginica",IF(AND(G16&gt;=7.498,D16&lt;1.7,A16&lt;6.5,B16&lt;3.05,C16&lt;5.15,C16&gt;=4.7,B16&lt;3.15,G16&lt;15.244),"versicolor","shouldnthappen")))))))))))))))</f>
        <v>virginica</v>
      </c>
      <c r="BG16" s="1" t="str">
        <f aca="false">IF(AND(B16&gt;=3.35,C16&lt;4.85),"setosa",IF(AND(D16&gt;=1.75,C16&gt;=4.85),"virginica",IF(AND(D16&lt;0.75,B16&lt;3.35,C16&lt;4.85),"setosa",IF(AND(G16&gt;=13.879,D16&lt;1.75,C16&gt;=4.85),"versicolor",IF(AND(F16&gt;=0.9,D16&gt;=0.75,B16&lt;3.35,C16&lt;4.85),"virginica",IF(AND(F16&gt;=0.405,G16&lt;13.879,D16&lt;1.75,C16&gt;=4.85),"virginica",IF(AND(B16&gt;=2.55,F16&lt;0.9,D16&gt;=0.75,B16&lt;3.35,C16&lt;4.85),"versicolor",IF(AND(G16&lt;7.498,F16&lt;0.405,G16&lt;13.879,D16&lt;1.75,C16&gt;=4.85),"virginica",IF(AND(G16&gt;=7.498,F16&lt;0.405,G16&lt;13.879,D16&lt;1.75,C16&gt;=4.85),"versicolor",IF(AND(G16&lt;5.656,B16&lt;2.55,F16&lt;0.9,D16&gt;=0.75,B16&lt;3.35,C16&lt;4.85),"virginica",IF(AND(G16&gt;=5.656,B16&lt;2.55,F16&lt;0.9,D16&gt;=0.75,B16&lt;3.35,C16&lt;4.85),"versicolor","shouldnthappen")))))))))))</f>
        <v>virginica</v>
      </c>
      <c r="BH16" s="1" t="str">
        <f aca="false">IF(AND(D16&lt;0.7),"setosa",IF(AND(D16&gt;=1.65,A16&lt;6.65,D16&gt;=0.7),"virginica",IF(AND(D16&lt;1.55,A16&gt;=6.65,D16&gt;=0.7),"versicolor",IF(AND(D16&gt;=1.55,A16&gt;=6.65,D16&gt;=0.7),"virginica",IF(AND(F16&gt;=0.529,D16&lt;1.65,A16&lt;6.65,D16&gt;=0.7),"versicolor",IF(AND(C16&gt;=5.35,F16&lt;0.529,D16&lt;1.65,A16&lt;6.65,D16&gt;=0.7),"virginica",IF(AND(G16&gt;=7.411,C16&lt;5.35,F16&lt;0.529,D16&lt;1.65,A16&lt;6.65,D16&gt;=0.7),"versicolor",IF(AND(G16&lt;6.927,G16&lt;7.411,C16&lt;5.35,F16&lt;0.529,D16&lt;1.65,A16&lt;6.65,D16&gt;=0.7),"versicolor",IF(AND(G16&gt;=6.927,G16&lt;7.411,C16&lt;5.35,F16&lt;0.529,D16&lt;1.65,A16&lt;6.65,D16&gt;=0.7),"virginica","shouldnthappen")))))))))</f>
        <v>virginica</v>
      </c>
      <c r="BI16" s="1" t="str">
        <f aca="false">IF(AND(D16&gt;=1.7),"virginica",IF(AND(D16&lt;0.7,D16&lt;1.7),"setosa",IF(AND(D16&lt;1.45,G16&lt;7.37,D16&gt;=0.7,D16&lt;1.7),"versicolor",IF(AND(D16&gt;=1.45,G16&lt;7.37,D16&gt;=0.7,D16&lt;1.7),"virginica",IF(AND(B16&gt;=2.65,G16&gt;=7.37,D16&gt;=0.7,D16&lt;1.7),"versicolor",IF(AND(C16&lt;5.05,B16&lt;2.65,G16&gt;=7.37,D16&gt;=0.7,D16&lt;1.7),"versicolor",IF(AND(C16&gt;=5.05,B16&lt;2.65,G16&gt;=7.37,D16&gt;=0.7,D16&lt;1.7),"virginica","shouldnthappen")))))))</f>
        <v>virginica</v>
      </c>
    </row>
    <row r="17" customFormat="false" ht="13.8" hidden="false" customHeight="false" outlineLevel="0" collapsed="false">
      <c r="A17" s="1" t="n">
        <v>4.9</v>
      </c>
      <c r="B17" s="1" t="n">
        <v>2.4</v>
      </c>
      <c r="C17" s="1" t="n">
        <v>3.3</v>
      </c>
      <c r="D17" s="1" t="n">
        <v>1</v>
      </c>
      <c r="E17" s="1" t="s">
        <v>92</v>
      </c>
      <c r="F17" s="1" t="n">
        <v>0.475153377745301</v>
      </c>
      <c r="G17" s="1" t="n">
        <v>9.88880392406136</v>
      </c>
      <c r="H17" s="11" t="str">
        <f aca="false">E17</f>
        <v>versicolor</v>
      </c>
      <c r="I17" s="1" t="str">
        <f aca="false">INDEX(L17:BI17, MODE(MATCH(L17:BI17, L17:BI17, 0 )))</f>
        <v>versicolor</v>
      </c>
      <c r="J17" s="12" t="n">
        <f aca="false">COUNTIF(L17:BI17, H17) / COUNTA(L17:BI17)</f>
        <v>0.9</v>
      </c>
      <c r="K17" s="13" t="n">
        <f aca="false">I17=H17</f>
        <v>1</v>
      </c>
      <c r="L17" s="1" t="str">
        <f aca="false">IF(AND(C17&lt;3.65,B17&gt;=3.35),"setosa",IF(AND(C17&gt;=3.65,B17&gt;=3.35),"virginica",IF(AND(C17&lt;2.35,C17&lt;4.85,B17&lt;3.35),"setosa",IF(AND(F17&gt;=0.899,C17&gt;=2.35,C17&lt;4.85,B17&lt;3.35),"virginica",IF(AND(G17&gt;=8.268,B17&lt;2.75,C17&gt;=4.85,B17&lt;3.35),"virginica",IF(AND(D17&lt;1.55,B17&gt;=2.75,C17&gt;=4.85,B17&lt;3.35),"versicolor",IF(AND(D17&gt;=1.55,B17&gt;=2.75,C17&gt;=4.85,B17&lt;3.35),"virginica",IF(AND(G17&lt;6.537,F17&lt;0.899,C17&gt;=2.35,C17&lt;4.85,B17&lt;3.35),"virginica",IF(AND(G17&gt;=6.537,F17&lt;0.899,C17&gt;=2.35,C17&lt;4.85,B17&lt;3.35),"versicolor",IF(AND(G17&lt;6.878,G17&lt;8.268,B17&lt;2.75,C17&gt;=4.85,B17&lt;3.35),"virginica",IF(AND(G17&gt;=6.878,G17&lt;8.268,B17&lt;2.75,C17&gt;=4.85,B17&lt;3.35),"versicolor","shouldnthappen")))))))))))</f>
        <v>versicolor</v>
      </c>
      <c r="M17" s="1" t="str">
        <f aca="false">IF(AND(C17&lt;2.6),"setosa",IF(AND(D17&gt;=1.75,C17&gt;=2.6),"virginica",IF(AND(G17&lt;6.094,D17&lt;1.75,C17&gt;=2.6),"virginica",IF(AND(D17&lt;1.35,G17&gt;=6.094,D17&lt;1.75,C17&gt;=2.6),"versicolor",IF(AND(C17&lt;5.05,D17&gt;=1.35,G17&gt;=6.094,D17&lt;1.75,C17&gt;=2.6),"versicolor",IF(AND(C17&gt;=5.05,D17&gt;=1.35,G17&gt;=6.094,D17&lt;1.75,C17&gt;=2.6),"virginica","shouldnthappen"))))))</f>
        <v>versicolor</v>
      </c>
      <c r="N17" s="1" t="str">
        <f aca="false">IF(AND(A17&lt;6.6,B17&gt;=3.45),"setosa",IF(AND(A17&gt;=6.6,B17&gt;=3.45),"virginica",IF(AND(D17&lt;0.7,C17&lt;4.75,B17&lt;3.45),"setosa",IF(AND(D17&gt;=0.7,C17&lt;4.75,B17&lt;3.45),"versicolor",IF(AND(C17&gt;=5.15,C17&gt;=4.75,B17&lt;3.45),"virginica",IF(AND(D17&gt;=1.7,A17&lt;6.5,C17&lt;5.15,C17&gt;=4.75,B17&lt;3.45),"virginica",IF(AND(C17&lt;5.05,A17&gt;=6.5,C17&lt;5.15,C17&gt;=4.75,B17&lt;3.45),"versicolor",IF(AND(C17&gt;=5.05,A17&gt;=6.5,C17&lt;5.15,C17&gt;=4.75,B17&lt;3.45),"virginica",IF(AND(G17&lt;7.498,D17&lt;1.7,A17&lt;6.5,C17&lt;5.15,C17&gt;=4.75,B17&lt;3.45),"virginica",IF(AND(G17&gt;=7.498,D17&lt;1.7,A17&lt;6.5,C17&lt;5.15,C17&gt;=4.75,B17&lt;3.45),"versicolor","shouldnthappen"))))))))))</f>
        <v>versicolor</v>
      </c>
      <c r="O17" s="1" t="str">
        <f aca="false">IF(AND(D17&lt;0.75),"setosa",IF(AND(C17&lt;4.75,C17&lt;4.85,D17&gt;=0.75),"versicolor",IF(AND(A17&gt;=6.05,C17&gt;=4.85,D17&gt;=0.75),"virginica",IF(AND(D17&lt;1.6,C17&gt;=4.75,C17&lt;4.85,D17&gt;=0.75),"versicolor",IF(AND(D17&gt;=1.6,C17&gt;=4.75,C17&lt;4.85,D17&gt;=0.75),"virginica",IF(AND(A17&lt;5.9,A17&lt;6.05,C17&gt;=4.85,D17&gt;=0.75),"virginica",IF(AND(A17&gt;=5.9,A17&lt;6.05,C17&gt;=4.85,D17&gt;=0.75),"versicolor","shouldnthappen")))))))</f>
        <v>versicolor</v>
      </c>
      <c r="P17" s="1" t="str">
        <f aca="false">IF(AND(D17&lt;0.75),"setosa",IF(AND(A17&lt;5.55,D17&gt;=0.75),"versicolor",IF(AND(D17&gt;=1.7,G17&lt;13.158,A17&gt;=5.55,D17&gt;=0.75),"virginica",IF(AND(B17&lt;2.45,D17&lt;1.7,G17&lt;13.158,A17&gt;=5.55,D17&gt;=0.75),"virginica",IF(AND(B17&gt;=2.45,D17&lt;1.7,G17&lt;13.158,A17&gt;=5.55,D17&gt;=0.75),"versicolor",IF(AND(B17&gt;=3.05,G17&lt;15.551,G17&gt;=13.158,A17&gt;=5.55,D17&gt;=0.75),"versicolor",IF(AND(B17&lt;2.9,G17&gt;=15.551,G17&gt;=13.158,A17&gt;=5.55,D17&gt;=0.75),"versicolor",IF(AND(B17&gt;=2.9,G17&gt;=15.551,G17&gt;=13.158,A17&gt;=5.55,D17&gt;=0.75),"virginica",IF(AND(D17&lt;1.3,G17&lt;14.221,B17&lt;3.05,G17&lt;15.551,G17&gt;=13.158,A17&gt;=5.55,D17&gt;=0.75),"versicolor",IF(AND(D17&gt;=1.3,G17&lt;14.221,B17&lt;3.05,G17&lt;15.551,G17&gt;=13.158,A17&gt;=5.55,D17&gt;=0.75),"virginica",IF(AND(C17&lt;4.9,G17&gt;=14.221,B17&lt;3.05,G17&lt;15.551,G17&gt;=13.158,A17&gt;=5.55,D17&gt;=0.75),"versicolor",IF(AND(C17&gt;=4.9,G17&gt;=14.221,B17&lt;3.05,G17&lt;15.551,G17&gt;=13.158,A17&gt;=5.55,D17&gt;=0.75),"virginica","shouldnthappen"))))))))))))</f>
        <v>versicolor</v>
      </c>
      <c r="Q17" s="1" t="str">
        <f aca="false">IF(AND(C17&lt;2.6),"setosa",IF(AND(A17&gt;=4.95,C17&lt;4.75,C17&gt;=2.6),"versicolor",IF(AND(D17&gt;=1.75,C17&gt;=4.75,C17&gt;=2.6),"virginica",IF(AND(B17&lt;2.45,A17&lt;4.95,C17&lt;4.75,C17&gt;=2.6),"versicolor",IF(AND(B17&gt;=2.45,A17&lt;4.95,C17&lt;4.75,C17&gt;=2.6),"virginica",IF(AND(G17&lt;7.498,D17&lt;1.75,C17&gt;=4.75,C17&gt;=2.6),"virginica",IF(AND(F17&lt;0.417,G17&gt;=7.498,D17&lt;1.75,C17&gt;=4.75,C17&gt;=2.6),"versicolor",IF(AND(F17&lt;0.442,F17&gt;=0.417,G17&gt;=7.498,D17&lt;1.75,C17&gt;=4.75,C17&gt;=2.6),"virginica",IF(AND(F17&gt;=0.442,F17&gt;=0.417,G17&gt;=7.498,D17&lt;1.75,C17&gt;=4.75,C17&gt;=2.6),"versicolor","shouldnthappen")))))))))</f>
        <v>versicolor</v>
      </c>
      <c r="R17" s="1" t="str">
        <f aca="false">IF(AND(D17&lt;0.75),"setosa",IF(AND(D17&lt;1.75,A17&gt;=6.25,D17&gt;=0.75),"versicolor",IF(AND(D17&gt;=1.75,A17&gt;=6.25,D17&gt;=0.75),"virginica",IF(AND(D17&lt;1.6,C17&lt;4.75,A17&lt;6.25,D17&gt;=0.75),"versicolor",IF(AND(D17&gt;=1.6,C17&lt;4.75,A17&lt;6.25,D17&gt;=0.75),"virginica",IF(AND(G17&lt;6.998,C17&gt;=4.75,A17&lt;6.25,D17&gt;=0.75),"virginica",IF(AND(A17&lt;6.05,G17&gt;=6.998,C17&gt;=4.75,A17&lt;6.25,D17&gt;=0.75),"versicolor",IF(AND(A17&gt;=6.05,G17&gt;=6.998,C17&gt;=4.75,A17&lt;6.25,D17&gt;=0.75),"virginica","shouldnthappen"))))))))</f>
        <v>versicolor</v>
      </c>
      <c r="S17" s="1" t="str">
        <f aca="false">IF(AND(B17&gt;=3.05,A17&lt;5.45),"setosa",IF(AND(C17&lt;2.2,B17&lt;3.05,A17&lt;5.45),"setosa",IF(AND(C17&gt;=2.2,B17&lt;3.05,A17&lt;5.45),"versicolor",IF(AND(B17&lt;3.7,C17&lt;4.8,A17&gt;=5.45),"versicolor",IF(AND(B17&gt;=3.7,C17&lt;4.8,A17&gt;=5.45),"setosa",IF(AND(G17&lt;13.757,C17&lt;5.05,C17&gt;=4.8,A17&gt;=5.45),"virginica",IF(AND(G17&gt;=13.757,C17&lt;5.05,C17&gt;=4.8,A17&gt;=5.45),"versicolor",IF(AND(C17&gt;=5.15,C17&gt;=5.05,C17&gt;=4.8,A17&gt;=5.45),"virginica",IF(AND(A17&lt;5.95,C17&lt;5.15,C17&gt;=5.05,C17&gt;=4.8,A17&gt;=5.45),"virginica",IF(AND(D17&gt;=1.8,A17&gt;=5.95,C17&lt;5.15,C17&gt;=5.05,C17&gt;=4.8,A17&gt;=5.45),"virginica",IF(AND(B17&lt;2.75,D17&lt;1.8,A17&gt;=5.95,C17&lt;5.15,C17&gt;=5.05,C17&gt;=4.8,A17&gt;=5.45),"versicolor",IF(AND(B17&gt;=2.75,D17&lt;1.8,A17&gt;=5.95,C17&lt;5.15,C17&gt;=5.05,C17&gt;=4.8,A17&gt;=5.45),"virginica","shouldnthappen"))))))))))))</f>
        <v>versicolor</v>
      </c>
      <c r="T17" s="1" t="str">
        <f aca="false">IF(AND(C17&lt;2.6),"setosa",IF(AND(D17&lt;1.65,C17&lt;4.75,C17&gt;=2.6),"versicolor",IF(AND(D17&gt;=1.65,C17&lt;4.75,C17&gt;=2.6),"virginica",IF(AND(G17&gt;=8.494,A17&lt;6.6,C17&gt;=4.75,C17&gt;=2.6),"virginica",IF(AND(C17&lt;5.2,A17&gt;=6.6,C17&gt;=4.75,C17&gt;=2.6),"versicolor",IF(AND(C17&gt;=5.2,A17&gt;=6.6,C17&gt;=4.75,C17&gt;=2.6),"virginica",IF(AND(A17&lt;5.95,G17&lt;8.494,A17&lt;6.6,C17&gt;=4.75,C17&gt;=2.6),"virginica",IF(AND(A17&gt;=5.95,G17&lt;8.494,A17&lt;6.6,C17&gt;=4.75,C17&gt;=2.6),"versicolor","shouldnthappen"))))))))</f>
        <v>versicolor</v>
      </c>
      <c r="U17" s="1" t="str">
        <f aca="false">IF(AND(C17&lt;3.65,B17&gt;=3.35),"setosa",IF(AND(C17&gt;=3.65,B17&gt;=3.35),"virginica",IF(AND(C17&lt;2.35,A17&lt;6.25,B17&lt;3.35),"setosa",IF(AND(C17&lt;4.85,A17&gt;=6.25,B17&lt;3.35),"versicolor",IF(AND(G17&gt;=15.426,C17&gt;=2.35,A17&lt;6.25,B17&lt;3.35),"virginica",IF(AND(D17&gt;=1.55,C17&gt;=4.85,A17&gt;=6.25,B17&lt;3.35),"virginica",IF(AND(D17&lt;1.8,G17&lt;15.426,C17&gt;=2.35,A17&lt;6.25,B17&lt;3.35),"versicolor",IF(AND(D17&gt;=1.8,G17&lt;15.426,C17&gt;=2.35,A17&lt;6.25,B17&lt;3.35),"virginica",IF(AND(B17&lt;2.95,D17&lt;1.55,C17&gt;=4.85,A17&gt;=6.25,B17&lt;3.35),"virginica",IF(AND(B17&gt;=2.95,D17&lt;1.55,C17&gt;=4.85,A17&gt;=6.25,B17&lt;3.35),"versicolor","shouldnthappen"))))))))))</f>
        <v>versicolor</v>
      </c>
      <c r="V17" s="1" t="str">
        <f aca="false">IF(AND(C17&lt;2.6),"setosa",IF(AND(C17&gt;=4.85,C17&gt;=2.6),"virginica",IF(AND(F17&gt;=0.9,C17&lt;4.85,C17&gt;=2.6),"virginica",IF(AND(G17&lt;5.656,F17&lt;0.9,C17&lt;4.85,C17&gt;=2.6),"virginica",IF(AND(G17&gt;=5.656,F17&lt;0.9,C17&lt;4.85,C17&gt;=2.6),"versicolor","shouldnthappen")))))</f>
        <v>versicolor</v>
      </c>
      <c r="W17" s="1" t="str">
        <f aca="false">IF(AND(D17&gt;=1.75,G17&gt;=13.795),"virginica",IF(AND(D17&gt;=1.5,G17&gt;=12.335,G17&lt;13.795),"virginica",IF(AND(C17&lt;2.45,C17&lt;4.85,G17&lt;12.335,G17&lt;13.795),"setosa",IF(AND(C17&gt;=2.45,C17&lt;4.85,G17&lt;12.335,G17&lt;13.795),"versicolor",IF(AND(D17&gt;=1.7,C17&gt;=4.85,G17&lt;12.335,G17&lt;13.795),"virginica",IF(AND(B17&gt;=3.25,D17&lt;1.5,G17&gt;=12.335,G17&lt;13.795),"setosa",IF(AND(D17&lt;1,F17&lt;0.255,D17&lt;1.75,G17&gt;=13.795),"setosa",IF(AND(D17&gt;=1,F17&lt;0.255,D17&lt;1.75,G17&gt;=13.795),"versicolor",IF(AND(A17&lt;5.4,F17&gt;=0.255,D17&lt;1.75,G17&gt;=13.795),"setosa",IF(AND(A17&gt;=5.4,F17&gt;=0.255,D17&lt;1.75,G17&gt;=13.795),"versicolor",IF(AND(A17&lt;6.15,D17&lt;1.7,C17&gt;=4.85,G17&lt;12.335,G17&lt;13.795),"versicolor",IF(AND(A17&gt;=6.15,D17&lt;1.7,C17&gt;=4.85,G17&lt;12.335,G17&lt;13.795),"virginica",IF(AND(C17&lt;5,B17&lt;3.25,D17&lt;1.5,G17&gt;=12.335,G17&lt;13.795),"versicolor",IF(AND(C17&gt;=5,B17&lt;3.25,D17&lt;1.5,G17&gt;=12.335,G17&lt;13.795),"virginica","shouldnthappen"))))))))))))))</f>
        <v>versicolor</v>
      </c>
      <c r="X17" s="1" t="str">
        <f aca="false">IF(AND(C17&lt;2.5,A17&lt;5.55),"setosa",IF(AND(F17&lt;0.096,A17&gt;=5.55),"virginica",IF(AND(D17&lt;1.6,C17&gt;=2.5,A17&lt;5.55),"versicolor",IF(AND(D17&gt;=1.6,C17&gt;=2.5,A17&lt;5.55),"virginica",IF(AND(F17&gt;=0.156,C17&lt;4.75,F17&gt;=0.096,A17&gt;=5.55),"versicolor",IF(AND(D17&gt;=1.75,C17&gt;=4.75,F17&gt;=0.096,A17&gt;=5.55),"virginica",IF(AND(B17&lt;3.3,F17&lt;0.156,C17&lt;4.75,F17&gt;=0.096,A17&gt;=5.55),"versicolor",IF(AND(B17&gt;=3.3,F17&lt;0.156,C17&lt;4.75,F17&gt;=0.096,A17&gt;=5.55),"setosa",IF(AND(B17&lt;2.45,A17&lt;6.05,D17&lt;1.75,C17&gt;=4.75,F17&gt;=0.096,A17&gt;=5.55),"virginica",IF(AND(B17&gt;=2.45,A17&lt;6.05,D17&lt;1.75,C17&gt;=4.75,F17&gt;=0.096,A17&gt;=5.55),"versicolor",IF(AND(F17&lt;0.205,A17&gt;=6.05,D17&lt;1.75,C17&gt;=4.75,F17&gt;=0.096,A17&gt;=5.55),"versicolor",IF(AND(F17&gt;=0.205,A17&gt;=6.05,D17&lt;1.75,C17&gt;=4.75,F17&gt;=0.096,A17&gt;=5.55),"virginica","shouldnthappen"))))))))))))</f>
        <v>versicolor</v>
      </c>
      <c r="Y17" s="1" t="str">
        <f aca="false">IF(AND(C17&lt;2.35,A17&lt;5.55),"setosa",IF(AND(C17&gt;=5.05,A17&gt;=5.55),"virginica",IF(AND(D17&lt;1.6,C17&gt;=2.35,A17&lt;5.55),"versicolor",IF(AND(D17&gt;=1.6,C17&gt;=2.35,A17&lt;5.55),"virginica",IF(AND(D17&gt;=1.75,C17&lt;5.05,A17&gt;=5.55),"virginica",IF(AND(B17&gt;=3.55,D17&lt;1.75,C17&lt;5.05,A17&gt;=5.55),"setosa",IF(AND(G17&lt;6.3,B17&lt;3.55,D17&lt;1.75,C17&lt;5.05,A17&gt;=5.55),"virginica",IF(AND(G17&gt;=6.3,B17&lt;3.55,D17&lt;1.75,C17&lt;5.05,A17&gt;=5.55),"versicolor","shouldnthappen"))))))))</f>
        <v>versicolor</v>
      </c>
      <c r="Z17" s="1" t="str">
        <f aca="false">IF(AND(D17&lt;0.75),"setosa",IF(AND(B17&gt;=2.55,C17&lt;4.85,D17&gt;=0.75),"versicolor",IF(AND(D17&gt;=1.7,C17&gt;=4.85,D17&gt;=0.75),"virginica",IF(AND(D17&lt;1.6,B17&lt;2.55,C17&lt;4.85,D17&gt;=0.75),"versicolor",IF(AND(D17&gt;=1.6,B17&lt;2.55,C17&lt;4.85,D17&gt;=0.75),"virginica",IF(AND(B17&lt;2.65,D17&lt;1.7,C17&gt;=4.85,D17&gt;=0.75),"virginica",IF(AND(F17&lt;0.325,B17&gt;=2.65,D17&lt;1.7,C17&gt;=4.85,D17&gt;=0.75),"virginica",IF(AND(G17&lt;10.717,F17&gt;=0.325,B17&gt;=2.65,D17&lt;1.7,C17&gt;=4.85,D17&gt;=0.75),"versicolor",IF(AND(G17&gt;=10.717,F17&gt;=0.325,B17&gt;=2.65,D17&lt;1.7,C17&gt;=4.85,D17&gt;=0.75),"virginica","shouldnthappen")))))))))</f>
        <v>versicolor</v>
      </c>
      <c r="AA17" s="1" t="str">
        <f aca="false">IF(AND(D17&lt;0.75),"setosa",IF(AND(D17&gt;=1.75,D17&gt;=0.75),"virginica",IF(AND(F17&gt;=0.455,D17&lt;1.75,D17&gt;=0.75),"versicolor",IF(AND(D17&lt;1.45,F17&lt;0.455,D17&lt;1.75,D17&gt;=0.75),"versicolor",IF(AND(F17&lt;0.247,D17&gt;=1.45,F17&lt;0.455,D17&lt;1.75,D17&gt;=0.75),"versicolor",IF(AND(F17&gt;=0.247,D17&gt;=1.45,F17&lt;0.455,D17&lt;1.75,D17&gt;=0.75),"virginica","shouldnthappen"))))))</f>
        <v>versicolor</v>
      </c>
      <c r="AB17" s="1" t="str">
        <f aca="false">IF(AND(F17&gt;=0.221,B17&gt;=3.35),"setosa",IF(AND(A17&lt;5.3,F17&gt;=0.683,B17&lt;3.35),"setosa",IF(AND(A17&lt;6.45,F17&lt;0.221,B17&gt;=3.35),"setosa",IF(AND(A17&gt;=6.45,F17&lt;0.221,B17&gt;=3.35),"virginica",IF(AND(G17&lt;6.3,A17&lt;6.25,F17&lt;0.683,B17&lt;3.35),"virginica",IF(AND(G17&lt;13.795,A17&gt;=6.25,F17&lt;0.683,B17&lt;3.35),"virginica",IF(AND(D17&lt;1.65,A17&gt;=5.3,F17&gt;=0.683,B17&lt;3.35),"versicolor",IF(AND(D17&gt;=1.65,A17&gt;=5.3,F17&gt;=0.683,B17&lt;3.35),"virginica",IF(AND(D17&lt;0.6,G17&gt;=6.3,A17&lt;6.25,F17&lt;0.683,B17&lt;3.35),"setosa",IF(AND(D17&lt;1.7,G17&gt;=13.795,A17&gt;=6.25,F17&lt;0.683,B17&lt;3.35),"versicolor",IF(AND(D17&gt;=1.7,G17&gt;=13.795,A17&gt;=6.25,F17&lt;0.683,B17&lt;3.35),"virginica",IF(AND(C17&gt;=5.35,D17&gt;=0.6,G17&gt;=6.3,A17&lt;6.25,F17&lt;0.683,B17&lt;3.35),"virginica",IF(AND(D17&lt;1.75,C17&lt;5.35,D17&gt;=0.6,G17&gt;=6.3,A17&lt;6.25,F17&lt;0.683,B17&lt;3.35),"versicolor",IF(AND(D17&gt;=1.75,C17&lt;5.35,D17&gt;=0.6,G17&gt;=6.3,A17&lt;6.25,F17&lt;0.683,B17&lt;3.35),"virginica","shouldnthappen"))))))))))))))</f>
        <v>versicolor</v>
      </c>
      <c r="AC17" s="1" t="str">
        <f aca="false">IF(AND(B17&gt;=3.3),"setosa",IF(AND(C17&lt;2.45,D17&lt;1.55,B17&lt;3.3),"setosa",IF(AND(F17&gt;=0.211,D17&gt;=1.55,B17&lt;3.3),"virginica",IF(AND(C17&lt;4.9,C17&gt;=2.45,D17&lt;1.55,B17&lt;3.3),"versicolor",IF(AND(C17&gt;=4.9,C17&gt;=2.45,D17&lt;1.55,B17&lt;3.3),"virginica",IF(AND(F17&lt;0.138,F17&lt;0.211,D17&gt;=1.55,B17&lt;3.3),"virginica",IF(AND(F17&gt;=0.138,F17&lt;0.211,D17&gt;=1.55,B17&lt;3.3),"versicolor","shouldnthappen")))))))</f>
        <v>versicolor</v>
      </c>
      <c r="AD17" s="1" t="str">
        <f aca="false">IF(AND(D17&gt;=1.75),"virginica",IF(AND(D17&lt;0.75,D17&lt;1.75),"setosa",IF(AND(D17&lt;1.35,D17&gt;=0.75,D17&lt;1.75),"versicolor",IF(AND(B17&lt;2.6,C17&lt;4.85,D17&gt;=1.35,D17&gt;=0.75,D17&lt;1.75),"virginica",IF(AND(B17&gt;=2.6,C17&lt;4.85,D17&gt;=1.35,D17&gt;=0.75,D17&lt;1.75),"versicolor",IF(AND(A17&lt;6.4,C17&gt;=4.85,D17&gt;=1.35,D17&gt;=0.75,D17&lt;1.75),"virginica",IF(AND(A17&gt;=6.4,C17&gt;=4.85,D17&gt;=1.35,D17&gt;=0.75,D17&lt;1.75),"versicolor","shouldnthappen")))))))</f>
        <v>versicolor</v>
      </c>
      <c r="AE17" s="1" t="str">
        <f aca="false">IF(AND(C17&lt;2.45),"setosa",IF(AND(F17&lt;0.07,C17&gt;=2.45),"virginica",IF(AND(A17&gt;=5,C17&lt;4.75,F17&gt;=0.07,C17&gt;=2.45),"versicolor",IF(AND(F17&lt;0.182,C17&gt;=4.75,F17&gt;=0.07,C17&gt;=2.45),"versicolor",IF(AND(B17&lt;2.45,A17&lt;5,C17&lt;4.75,F17&gt;=0.07,C17&gt;=2.45),"versicolor",IF(AND(B17&gt;=2.45,A17&lt;5,C17&lt;4.75,F17&gt;=0.07,C17&gt;=2.45),"virginica",IF(AND(F17&gt;=0.468,F17&gt;=0.182,C17&gt;=4.75,F17&gt;=0.07,C17&gt;=2.45),"virginica",IF(AND(A17&gt;=6.85,F17&lt;0.468,F17&gt;=0.182,C17&gt;=4.75,F17&gt;=0.07,C17&gt;=2.45),"virginica",IF(AND(B17&lt;2.6,A17&lt;6.85,F17&lt;0.468,F17&gt;=0.182,C17&gt;=4.75,F17&gt;=0.07,C17&gt;=2.45),"virginica",IF(AND(B17&gt;=2.6,A17&lt;6.85,F17&lt;0.468,F17&gt;=0.182,C17&gt;=4.75,F17&gt;=0.07,C17&gt;=2.45),"versicolor","shouldnthappen"))))))))))</f>
        <v>versicolor</v>
      </c>
      <c r="AF17" s="1" t="str">
        <f aca="false">IF(AND(D17&lt;0.75,A17&lt;5.45),"setosa",IF(AND(D17&gt;=1.75,A17&gt;=5.45),"virginica",IF(AND(G17&lt;6.094,D17&gt;=0.75,A17&lt;5.45),"virginica",IF(AND(G17&gt;=6.094,D17&gt;=0.75,A17&lt;5.45),"versicolor",IF(AND(C17&lt;2.75,D17&lt;1.75,A17&gt;=5.45),"setosa",IF(AND(D17&lt;1.45,C17&gt;=2.75,D17&lt;1.75,A17&gt;=5.45),"versicolor",IF(AND(B17&lt;2.75,D17&gt;=1.45,C17&gt;=2.75,D17&lt;1.75,A17&gt;=5.45),"versicolor",IF(AND(C17&lt;5.05,B17&gt;=2.75,D17&gt;=1.45,C17&gt;=2.75,D17&lt;1.75,A17&gt;=5.45),"versicolor",IF(AND(C17&gt;=5.05,B17&gt;=2.75,D17&gt;=1.45,C17&gt;=2.75,D17&lt;1.75,A17&gt;=5.45),"virginica","shouldnthappen")))))))))</f>
        <v>versicolor</v>
      </c>
      <c r="AG17" s="1" t="str">
        <f aca="false">IF(AND(D17&lt;0.65,G17&lt;8.868,A17&lt;5.3),"setosa",IF(AND(C17&lt;2.6,G17&gt;=8.868,A17&lt;5.3),"setosa",IF(AND(C17&gt;=2.6,G17&gt;=8.868,A17&lt;5.3),"versicolor",IF(AND(C17&gt;=4.95,D17&lt;1.55,A17&gt;=5.3),"virginica",IF(AND(G17&lt;13.795,D17&gt;=1.55,A17&gt;=5.3),"virginica",IF(AND(C17&lt;3.75,D17&gt;=0.65,G17&lt;8.868,A17&lt;5.3),"versicolor",IF(AND(C17&gt;=3.75,D17&gt;=0.65,G17&lt;8.868,A17&lt;5.3),"virginica",IF(AND(C17&lt;2.6,C17&lt;4.95,D17&lt;1.55,A17&gt;=5.3),"setosa",IF(AND(C17&gt;=2.6,C17&lt;4.95,D17&lt;1.55,A17&gt;=5.3),"versicolor",IF(AND(C17&lt;4.75,G17&gt;=13.795,D17&gt;=1.55,A17&gt;=5.3),"versicolor",IF(AND(C17&gt;=4.75,G17&gt;=13.795,D17&gt;=1.55,A17&gt;=5.3),"virginica","shouldnthappen")))))))))))</f>
        <v>versicolor</v>
      </c>
      <c r="AH17" s="1" t="str">
        <f aca="false">IF(AND(D17&lt;0.75),"setosa",IF(AND(C17&lt;4.75,D17&gt;=0.75),"versicolor",IF(AND(G17&lt;13.757,C17&gt;=4.75,D17&gt;=0.75),"virginica",IF(AND(B17&lt;3.05,G17&gt;=13.757,C17&gt;=4.75,D17&gt;=0.75),"virginica",IF(AND(A17&lt;6.65,B17&gt;=3.05,G17&gt;=13.757,C17&gt;=4.75,D17&gt;=0.75),"virginica",IF(AND(A17&gt;=6.65,B17&gt;=3.05,G17&gt;=13.757,C17&gt;=4.75,D17&gt;=0.75),"versicolor","shouldnthappen"))))))</f>
        <v>versicolor</v>
      </c>
      <c r="AI17" s="1" t="str">
        <f aca="false">IF(AND(D17&lt;0.7),"setosa",IF(AND(C17&lt;4.75,D17&gt;=0.7),"versicolor",IF(AND(A17&lt;6.6,F17&lt;0.482,C17&gt;=4.75,D17&gt;=0.7),"virginica",IF(AND(C17&gt;=4.95,F17&gt;=0.482,C17&gt;=4.75,D17&gt;=0.7),"virginica",IF(AND(D17&lt;1.9,A17&gt;=6.6,F17&lt;0.482,C17&gt;=4.75,D17&gt;=0.7),"versicolor",IF(AND(D17&gt;=1.9,A17&gt;=6.6,F17&lt;0.482,C17&gt;=4.75,D17&gt;=0.7),"virginica",IF(AND(F17&gt;=0.766,C17&lt;4.95,F17&gt;=0.482,C17&gt;=4.75,D17&gt;=0.7),"virginica",IF(AND(B17&lt;2.95,F17&lt;0.766,C17&lt;4.95,F17&gt;=0.482,C17&gt;=4.75,D17&gt;=0.7),"virginica",IF(AND(B17&gt;=2.95,F17&lt;0.766,C17&lt;4.95,F17&gt;=0.482,C17&gt;=4.75,D17&gt;=0.7),"versicolor","shouldnthappen")))))))))</f>
        <v>versicolor</v>
      </c>
      <c r="AJ17" s="1" t="str">
        <f aca="false">IF(AND(C17&lt;2.45,C17&lt;4.75),"setosa",IF(AND(D17&gt;=1.65,C17&gt;=4.75),"virginica",IF(AND(A17&lt;4.95,C17&gt;=2.45,C17&lt;4.75),"virginica",IF(AND(A17&gt;=4.95,C17&gt;=2.45,C17&lt;4.75),"versicolor",IF(AND(B17&lt;2.95,D17&lt;1.65,C17&gt;=4.75),"virginica",IF(AND(B17&gt;=2.95,D17&lt;1.65,C17&gt;=4.75),"versicolor","shouldnthappen"))))))</f>
        <v>virginica</v>
      </c>
      <c r="AK17" s="1" t="str">
        <f aca="false">IF(AND(D17&lt;0.75,A17&lt;5.45),"setosa",IF(AND(B17&lt;2.45,D17&gt;=0.75,A17&lt;5.45),"versicolor",IF(AND(A17&gt;=5.55,C17&lt;4.75,A17&gt;=5.45),"versicolor",IF(AND(C17&gt;=5.15,C17&gt;=4.75,A17&gt;=5.45),"virginica",IF(AND(G17&lt;6.094,B17&gt;=2.45,D17&gt;=0.75,A17&lt;5.45),"virginica",IF(AND(G17&gt;=6.094,B17&gt;=2.45,D17&gt;=0.75,A17&lt;5.45),"versicolor",IF(AND(D17&lt;0.6,A17&lt;5.55,C17&lt;4.75,A17&gt;=5.45),"setosa",IF(AND(D17&gt;=0.6,A17&lt;5.55,C17&lt;4.75,A17&gt;=5.45),"versicolor",IF(AND(C17&lt;4.95,C17&lt;5.15,C17&gt;=4.75,A17&gt;=5.45),"virginica",IF(AND(G17&lt;12.627,C17&lt;5.05,C17&gt;=4.95,C17&lt;5.15,C17&gt;=4.75,A17&gt;=5.45),"virginica",IF(AND(G17&gt;=12.627,C17&lt;5.05,C17&gt;=4.95,C17&lt;5.15,C17&gt;=4.75,A17&gt;=5.45),"versicolor",IF(AND(D17&lt;1.7,C17&gt;=5.05,C17&gt;=4.95,C17&lt;5.15,C17&gt;=4.75,A17&gt;=5.45),"versicolor",IF(AND(D17&gt;=1.7,C17&gt;=5.05,C17&gt;=4.95,C17&lt;5.15,C17&gt;=4.75,A17&gt;=5.45),"virginica","shouldnthappen")))))))))))))</f>
        <v>versicolor</v>
      </c>
      <c r="AL17" s="1" t="str">
        <f aca="false">IF(AND(B17&lt;2.45,B17&lt;3.15),"versicolor",IF(AND(D17&lt;0.95,G17&lt;15.141,B17&gt;=3.15),"setosa",IF(AND(G17&lt;15.429,G17&gt;=15.141,B17&gt;=3.15),"versicolor",IF(AND(G17&gt;=15.429,G17&gt;=15.141,B17&gt;=3.15),"virginica",IF(AND(C17&lt;2.3,C17&lt;4.75,B17&gt;=2.45,B17&lt;3.15),"setosa",IF(AND(G17&gt;=16.072,C17&gt;=4.75,B17&gt;=2.45,B17&lt;3.15),"versicolor",IF(AND(G17&lt;11.833,D17&gt;=0.95,G17&lt;15.141,B17&gt;=3.15),"virginica",IF(AND(A17&lt;5,C17&gt;=2.3,C17&lt;4.75,B17&gt;=2.45,B17&lt;3.15),"virginica",IF(AND(A17&gt;=5,C17&gt;=2.3,C17&lt;4.75,B17&gt;=2.45,B17&lt;3.15),"versicolor",IF(AND(G17&lt;14.342,G17&gt;=11.833,D17&gt;=0.95,G17&lt;15.141,B17&gt;=3.15),"versicolor",IF(AND(G17&gt;=14.342,G17&gt;=11.833,D17&gt;=0.95,G17&lt;15.141,B17&gt;=3.15),"virginica",IF(AND(G17&lt;13.757,F17&gt;=0.741,G17&lt;16.072,C17&gt;=4.75,B17&gt;=2.45,B17&lt;3.15),"virginica",IF(AND(F17&gt;=0.546,A17&lt;6.15,F17&lt;0.741,G17&lt;16.072,C17&gt;=4.75,B17&gt;=2.45,B17&lt;3.15),"virginica",IF(AND(D17&gt;=1.75,A17&gt;=6.15,F17&lt;0.741,G17&lt;16.072,C17&gt;=4.75,B17&gt;=2.45,B17&lt;3.15),"virginica",IF(AND(C17&lt;4.85,G17&gt;=13.757,F17&gt;=0.741,G17&lt;16.072,C17&gt;=4.75,B17&gt;=2.45,B17&lt;3.15),"virginica",IF(AND(C17&gt;=4.85,G17&gt;=13.757,F17&gt;=0.741,G17&lt;16.072,C17&gt;=4.75,B17&gt;=2.45,B17&lt;3.15),"versicolor",IF(AND(F17&lt;0.331,F17&lt;0.546,A17&lt;6.15,F17&lt;0.741,G17&lt;16.072,C17&gt;=4.75,B17&gt;=2.45,B17&lt;3.15),"virginica",IF(AND(F17&gt;=0.331,F17&lt;0.546,A17&lt;6.15,F17&lt;0.741,G17&lt;16.072,C17&gt;=4.75,B17&gt;=2.45,B17&lt;3.15),"versicolor",IF(AND(G17&lt;10.661,D17&lt;1.75,A17&gt;=6.15,F17&lt;0.741,G17&lt;16.072,C17&gt;=4.75,B17&gt;=2.45,B17&lt;3.15),"virginica",IF(AND(G17&gt;=10.661,D17&lt;1.75,A17&gt;=6.15,F17&lt;0.741,G17&lt;16.072,C17&gt;=4.75,B17&gt;=2.45,B17&lt;3.15),"versicolor","shouldnthappen"))))))))))))))))))))</f>
        <v>versicolor</v>
      </c>
      <c r="AM17" s="1" t="str">
        <f aca="false">IF(AND(D17&lt;1.35,F17&gt;=0.917),"setosa",IF(AND(D17&gt;=1.35,F17&gt;=0.917),"virginica",IF(AND(D17&lt;0.75,D17&lt;1.55,F17&lt;0.917),"setosa",IF(AND(C17&gt;=4.8,D17&gt;=1.55,F17&lt;0.917),"virginica",IF(AND(A17&lt;5.95,D17&gt;=0.75,D17&lt;1.55,F17&lt;0.917),"versicolor",IF(AND(F17&lt;0.473,C17&lt;4.8,D17&gt;=1.55,F17&lt;0.917),"virginica",IF(AND(F17&gt;=0.473,C17&lt;4.8,D17&gt;=1.55,F17&lt;0.917),"versicolor",IF(AND(C17&lt;4.95,A17&gt;=5.95,D17&gt;=0.75,D17&lt;1.55,F17&lt;0.917),"versicolor",IF(AND(C17&gt;=4.95,A17&gt;=5.95,D17&gt;=0.75,D17&lt;1.55,F17&lt;0.917),"virginica","shouldnthappen")))))))))</f>
        <v>versicolor</v>
      </c>
      <c r="AN17" s="1" t="str">
        <f aca="false">IF(AND(D17&lt;0.75,A17&lt;5.45),"setosa",IF(AND(D17&lt;1.55,D17&gt;=0.75,A17&lt;5.45),"versicolor",IF(AND(D17&gt;=1.55,D17&gt;=0.75,A17&lt;5.45),"virginica",IF(AND(A17&gt;=5.75,C17&lt;4.75,A17&gt;=5.45),"versicolor",IF(AND(F17&lt;0.361,C17&gt;=4.75,A17&gt;=5.45),"virginica",IF(AND(C17&lt;2.6,A17&lt;5.75,C17&lt;4.75,A17&gt;=5.45),"setosa",IF(AND(C17&gt;=2.6,A17&lt;5.75,C17&lt;4.75,A17&gt;=5.45),"versicolor",IF(AND(D17&gt;=1.7,F17&gt;=0.361,C17&gt;=4.75,A17&gt;=5.45),"virginica",IF(AND(B17&lt;2.65,D17&lt;1.7,F17&gt;=0.361,C17&gt;=4.75,A17&gt;=5.45),"virginica",IF(AND(A17&lt;7.05,B17&gt;=2.65,D17&lt;1.7,F17&gt;=0.361,C17&gt;=4.75,A17&gt;=5.45),"versicolor",IF(AND(A17&gt;=7.05,B17&gt;=2.65,D17&lt;1.7,F17&gt;=0.361,C17&gt;=4.75,A17&gt;=5.45),"virginica","shouldnthappen")))))))))))</f>
        <v>versicolor</v>
      </c>
      <c r="AO17" s="1" t="str">
        <f aca="false">IF(AND(D17&lt;0.7),"setosa",IF(AND(A17&lt;4.95,C17&lt;4.85,D17&gt;=0.7),"virginica",IF(AND(A17&gt;=4.95,C17&lt;4.85,D17&gt;=0.7),"versicolor",IF(AND(D17&gt;=1.7,C17&gt;=4.85,D17&gt;=0.7),"virginica",IF(AND(F17&lt;0.325,D17&lt;1.7,C17&gt;=4.85,D17&gt;=0.7),"virginica",IF(AND(D17&lt;1.55,F17&gt;=0.325,D17&lt;1.7,C17&gt;=4.85,D17&gt;=0.7),"virginica",IF(AND(D17&gt;=1.55,F17&gt;=0.325,D17&lt;1.7,C17&gt;=4.85,D17&gt;=0.7),"versicolor","shouldnthappen")))))))</f>
        <v>virginica</v>
      </c>
      <c r="AP17" s="1" t="str">
        <f aca="false">IF(AND(D17&lt;0.75),"setosa",IF(AND(C17&lt;4.85,D17&gt;=0.75),"versicolor",IF(AND(G17&gt;=8.277,C17&gt;=4.85,D17&gt;=0.75),"virginica",IF(AND(F17&gt;=0.633,G17&lt;8.277,C17&gt;=4.85,D17&gt;=0.75),"virginica",IF(AND(G17&lt;7.61,F17&lt;0.633,G17&lt;8.277,C17&gt;=4.85,D17&gt;=0.75),"virginica",IF(AND(G17&gt;=7.61,F17&lt;0.633,G17&lt;8.277,C17&gt;=4.85,D17&gt;=0.75),"versicolor","shouldnthappen"))))))</f>
        <v>versicolor</v>
      </c>
      <c r="AQ17" s="1" t="str">
        <f aca="false">IF(AND(C17&lt;2.65,A17&gt;=5.45,C17&lt;4.75),"setosa",IF(AND(C17&gt;=2.65,A17&gt;=5.45,C17&lt;4.75),"versicolor",IF(AND(B17&lt;2.9,C17&lt;4.85,C17&gt;=4.75),"versicolor",IF(AND(B17&gt;=2.9,C17&lt;4.85,C17&gt;=4.75),"virginica",IF(AND(D17&lt;1.7,C17&gt;=4.85,C17&gt;=4.75),"versicolor",IF(AND(D17&gt;=1.7,C17&gt;=4.85,C17&gt;=4.75),"virginica",IF(AND(C17&lt;2.45,G17&lt;14.126,A17&lt;5.45,C17&lt;4.75),"setosa",IF(AND(C17&gt;=2.45,G17&lt;14.126,A17&lt;5.45,C17&lt;4.75),"versicolor",IF(AND(C17&lt;2.4,G17&gt;=14.126,A17&lt;5.45,C17&lt;4.75),"setosa",IF(AND(C17&gt;=2.4,G17&gt;=14.126,A17&lt;5.45,C17&lt;4.75),"versicolor","shouldnthappen"))))))))))</f>
        <v>versicolor</v>
      </c>
      <c r="AR17" s="1" t="str">
        <f aca="false">IF(AND(C17&lt;2.45,C17&lt;4.85),"setosa",IF(AND(C17&gt;=5.15,C17&gt;=4.85),"virginica",IF(AND(A17&gt;=4.95,C17&gt;=2.45,C17&lt;4.85),"versicolor",IF(AND(D17&lt;1.35,A17&lt;4.95,C17&gt;=2.45,C17&lt;4.85),"versicolor",IF(AND(D17&gt;=1.35,A17&lt;4.95,C17&gt;=2.45,C17&lt;4.85),"virginica",IF(AND(F17&lt;0.35,G17&lt;12.751,C17&lt;5.15,C17&gt;=4.85),"virginica",IF(AND(A17&lt;6.5,G17&gt;=12.751,C17&lt;5.15,C17&gt;=4.85),"virginica",IF(AND(A17&gt;=6.5,G17&gt;=12.751,C17&lt;5.15,C17&gt;=4.85),"versicolor",IF(AND(B17&gt;=2.75,F17&gt;=0.35,G17&lt;12.751,C17&lt;5.15,C17&gt;=4.85),"virginica",IF(AND(C17&lt;5.05,B17&lt;2.75,F17&gt;=0.35,G17&lt;12.751,C17&lt;5.15,C17&gt;=4.85),"virginica",IF(AND(C17&gt;=5.05,B17&lt;2.75,F17&gt;=0.35,G17&lt;12.751,C17&lt;5.15,C17&gt;=4.85),"versicolor","shouldnthappen")))))))))))</f>
        <v>versicolor</v>
      </c>
      <c r="AS17" s="1" t="str">
        <f aca="false">IF(AND(F17&gt;=0.9,B17&lt;3.05),"virginica",IF(AND(A17&lt;5.9,B17&gt;=3.05),"setosa",IF(AND(D17&lt;1.65,A17&gt;=5.9,B17&gt;=3.05),"versicolor",IF(AND(D17&gt;=1.65,A17&gt;=5.9,B17&gt;=3.05),"virginica",IF(AND(D17&gt;=1.75,C17&gt;=4.85,F17&lt;0.9,B17&lt;3.05),"virginica",IF(AND(C17&lt;2.2,B17&lt;2.95,C17&lt;4.85,F17&lt;0.9,B17&lt;3.05),"setosa",IF(AND(C17&gt;=2.2,B17&lt;2.95,C17&lt;4.85,F17&lt;0.9,B17&lt;3.05),"versicolor",IF(AND(C17&lt;2.8,B17&gt;=2.95,C17&lt;4.85,F17&lt;0.9,B17&lt;3.05),"setosa",IF(AND(C17&gt;=2.8,B17&gt;=2.95,C17&lt;4.85,F17&lt;0.9,B17&lt;3.05),"versicolor",IF(AND(G17&lt;13.879,D17&lt;1.75,C17&gt;=4.85,F17&lt;0.9,B17&lt;3.05),"virginica",IF(AND(G17&gt;=13.879,D17&lt;1.75,C17&gt;=4.85,F17&lt;0.9,B17&lt;3.05),"versicolor","shouldnthappen")))))))))))</f>
        <v>versicolor</v>
      </c>
      <c r="AT17" s="1" t="str">
        <f aca="false">IF(AND(D17&lt;0.75),"setosa",IF(AND(D17&gt;=1.75,D17&gt;=0.75),"virginica",IF(AND(D17&lt;1.45,G17&lt;7.37,D17&lt;1.75,D17&gt;=0.75),"versicolor",IF(AND(D17&gt;=1.45,G17&lt;7.37,D17&lt;1.75,D17&gt;=0.75),"virginica",IF(AND(C17&lt;5.45,G17&gt;=7.37,D17&lt;1.75,D17&gt;=0.75),"versicolor",IF(AND(C17&gt;=5.45,G17&gt;=7.37,D17&lt;1.75,D17&gt;=0.75),"virginica","shouldnthappen"))))))</f>
        <v>versicolor</v>
      </c>
      <c r="AU17" s="1" t="str">
        <f aca="false">IF(AND(D17&lt;0.7),"setosa",IF(AND(D17&gt;=1.7,A17&gt;=6.15,D17&gt;=0.7),"virginica",IF(AND(B17&gt;=2.55,C17&lt;4.75,A17&lt;6.15,D17&gt;=0.7),"versicolor",IF(AND(D17&gt;=1.7,C17&gt;=4.75,A17&lt;6.15,D17&gt;=0.7),"virginica",IF(AND(C17&lt;5.25,D17&lt;1.7,A17&gt;=6.15,D17&gt;=0.7),"versicolor",IF(AND(C17&gt;=5.25,D17&lt;1.7,A17&gt;=6.15,D17&gt;=0.7),"virginica",IF(AND(C17&lt;4.25,B17&lt;2.55,C17&lt;4.75,A17&lt;6.15,D17&gt;=0.7),"versicolor",IF(AND(C17&gt;=4.25,B17&lt;2.55,C17&lt;4.75,A17&lt;6.15,D17&gt;=0.7),"virginica",IF(AND(B17&lt;2.65,D17&lt;1.7,C17&gt;=4.75,A17&lt;6.15,D17&gt;=0.7),"virginica",IF(AND(B17&gt;=2.65,D17&lt;1.7,C17&gt;=4.75,A17&lt;6.15,D17&gt;=0.7),"versicolor","shouldnthappen"))))))))))</f>
        <v>versicolor</v>
      </c>
      <c r="AV17" s="1" t="str">
        <f aca="false">IF(AND(D17&lt;0.75),"setosa",IF(AND(F17&gt;=0.899,D17&gt;=0.75),"virginica",IF(AND(D17&lt;1.65,A17&lt;6.05,F17&lt;0.899,D17&gt;=0.75),"versicolor",IF(AND(D17&gt;=1.65,A17&lt;6.05,F17&lt;0.899,D17&gt;=0.75),"virginica",IF(AND(C17&gt;=5.05,A17&gt;=6.05,F17&lt;0.899,D17&gt;=0.75),"virginica",IF(AND(G17&gt;=13.757,C17&lt;5.05,A17&gt;=6.05,F17&lt;0.899,D17&gt;=0.75),"versicolor",IF(AND(D17&lt;1.6,G17&lt;13.757,C17&lt;5.05,A17&gt;=6.05,F17&lt;0.899,D17&gt;=0.75),"versicolor",IF(AND(D17&gt;=1.6,G17&lt;13.757,C17&lt;5.05,A17&gt;=6.05,F17&lt;0.899,D17&gt;=0.75),"virginica","shouldnthappen"))))))))</f>
        <v>versicolor</v>
      </c>
      <c r="AW17" s="1" t="str">
        <f aca="false">IF(AND(F17&lt;0.117,A17&gt;=5.55),"virginica",IF(AND(A17&gt;=5.2,G17&lt;6.086,A17&lt;5.55),"versicolor",IF(AND(D17&lt;0.7,G17&gt;=6.086,A17&lt;5.55),"setosa",IF(AND(D17&gt;=0.7,G17&gt;=6.086,A17&lt;5.55),"versicolor",IF(AND(A17&lt;4.75,A17&lt;5.2,G17&lt;6.086,A17&lt;5.55),"setosa",IF(AND(A17&gt;=4.75,A17&lt;5.2,G17&lt;6.086,A17&lt;5.55),"virginica",IF(AND(D17&gt;=1.65,C17&lt;4.95,F17&gt;=0.117,A17&gt;=5.55),"virginica",IF(AND(D17&gt;=1.75,C17&gt;=4.95,F17&gt;=0.117,A17&gt;=5.55),"virginica",IF(AND(C17&lt;2.6,D17&lt;1.65,C17&lt;4.95,F17&gt;=0.117,A17&gt;=5.55),"setosa",IF(AND(C17&gt;=2.6,D17&lt;1.65,C17&lt;4.95,F17&gt;=0.117,A17&gt;=5.55),"versicolor",IF(AND(D17&lt;1.55,D17&lt;1.75,C17&gt;=4.95,F17&gt;=0.117,A17&gt;=5.55),"virginica",IF(AND(A17&lt;6.95,D17&gt;=1.55,D17&lt;1.75,C17&gt;=4.95,F17&gt;=0.117,A17&gt;=5.55),"versicolor",IF(AND(A17&gt;=6.95,D17&gt;=1.55,D17&lt;1.75,C17&gt;=4.95,F17&gt;=0.117,A17&gt;=5.55),"virginica","shouldnthappen")))))))))))))</f>
        <v>versicolor</v>
      </c>
      <c r="AX17" s="1" t="str">
        <f aca="false">IF(AND(D17&lt;0.75),"setosa",IF(AND(F17&lt;0.138,D17&gt;=0.75),"virginica",IF(AND(C17&lt;4.45,A17&lt;6.15,F17&gt;=0.138,D17&gt;=0.75),"versicolor",IF(AND(C17&gt;=5.05,A17&gt;=6.15,F17&gt;=0.138,D17&gt;=0.75),"virginica",IF(AND(B17&lt;2.65,C17&gt;=4.45,A17&lt;6.15,F17&gt;=0.138,D17&gt;=0.75),"virginica",IF(AND(A17&gt;=6.35,C17&lt;5.05,A17&gt;=6.15,F17&gt;=0.138,D17&gt;=0.75),"versicolor",IF(AND(A17&lt;5.65,B17&gt;=2.65,C17&gt;=4.45,A17&lt;6.15,F17&gt;=0.138,D17&gt;=0.75),"virginica",IF(AND(D17&lt;1.75,A17&lt;6.35,C17&lt;5.05,A17&gt;=6.15,F17&gt;=0.138,D17&gt;=0.75),"versicolor",IF(AND(D17&gt;=1.75,A17&lt;6.35,C17&lt;5.05,A17&gt;=6.15,F17&gt;=0.138,D17&gt;=0.75),"virginica",IF(AND(D17&lt;1.7,A17&gt;=5.65,B17&gt;=2.65,C17&gt;=4.45,A17&lt;6.15,F17&gt;=0.138,D17&gt;=0.75),"versicolor",IF(AND(D17&gt;=1.7,A17&gt;=5.65,B17&gt;=2.65,C17&gt;=4.45,A17&lt;6.15,F17&gt;=0.138,D17&gt;=0.75),"virginica","shouldnthappen")))))))))))</f>
        <v>versicolor</v>
      </c>
      <c r="AY17" s="1" t="str">
        <f aca="false">IF(AND(D17&lt;0.75,A17&lt;5.55),"setosa",IF(AND(A17&lt;4.95,D17&gt;=0.75,A17&lt;5.55),"virginica",IF(AND(A17&gt;=4.95,D17&gt;=0.75,A17&lt;5.55),"versicolor",IF(AND(C17&lt;2.6,C17&lt;4.85,A17&gt;=5.55),"setosa",IF(AND(C17&gt;=2.6,C17&lt;4.85,A17&gt;=5.55),"versicolor",IF(AND(D17&gt;=1.75,C17&gt;=4.85,A17&gt;=5.55),"virginica",IF(AND(F17&lt;0.405,D17&lt;1.75,C17&gt;=4.85,A17&gt;=5.55),"versicolor",IF(AND(B17&lt;3.05,F17&gt;=0.405,D17&lt;1.75,C17&gt;=4.85,A17&gt;=5.55),"virginica",IF(AND(B17&gt;=3.05,F17&gt;=0.405,D17&lt;1.75,C17&gt;=4.85,A17&gt;=5.55),"versicolor","shouldnthappen")))))))))</f>
        <v>virginica</v>
      </c>
      <c r="AZ17" s="1" t="str">
        <f aca="false">IF(AND(D17&lt;0.75),"setosa",IF(AND(F17&lt;0.9,C17&lt;4.95,D17&gt;=0.75),"versicolor",IF(AND(F17&gt;=0.9,C17&lt;4.95,D17&gt;=0.75),"virginica",IF(AND(D17&gt;=1.7,C17&gt;=4.95,D17&gt;=0.75),"virginica",IF(AND(F17&lt;0.405,D17&lt;1.7,C17&gt;=4.95,D17&gt;=0.75),"versicolor",IF(AND(F17&gt;=0.405,D17&lt;1.7,C17&gt;=4.95,D17&gt;=0.75),"virginica","shouldnthappen"))))))</f>
        <v>versicolor</v>
      </c>
      <c r="BA17" s="1" t="str">
        <f aca="false">IF(AND(D17&lt;0.75),"setosa",IF(AND(D17&gt;=1.7,C17&gt;=5.05,D17&gt;=0.75),"virginica",IF(AND(D17&lt;1.45,D17&lt;1.6,C17&lt;5.05,D17&gt;=0.75),"versicolor",IF(AND(A17&lt;5.8,D17&gt;=1.6,C17&lt;5.05,D17&gt;=0.75),"virginica",IF(AND(A17&gt;=5.8,D17&gt;=1.6,C17&lt;5.05,D17&gt;=0.75),"versicolor",IF(AND(F17&lt;0.417,D17&lt;1.7,C17&gt;=5.05,D17&gt;=0.75),"versicolor",IF(AND(F17&gt;=0.417,D17&lt;1.7,C17&gt;=5.05,D17&gt;=0.75),"virginica",IF(AND(A17&lt;5.95,D17&gt;=1.45,D17&lt;1.6,C17&lt;5.05,D17&gt;=0.75),"versicolor",IF(AND(G17&lt;10.618,A17&gt;=5.95,D17&gt;=1.45,D17&lt;1.6,C17&lt;5.05,D17&gt;=0.75),"virginica",IF(AND(G17&gt;=10.618,A17&gt;=5.95,D17&gt;=1.45,D17&lt;1.6,C17&lt;5.05,D17&gt;=0.75),"versicolor","shouldnthappen"))))))))))</f>
        <v>versicolor</v>
      </c>
      <c r="BB17" s="1" t="str">
        <f aca="false">IF(AND(C17&lt;2.6),"setosa",IF(AND(D17&gt;=1.75,C17&gt;=2.6),"virginica",IF(AND(C17&gt;=5.45,D17&lt;1.75,C17&gt;=2.6),"virginica",IF(AND(F17&gt;=0.259,C17&lt;5.45,D17&lt;1.75,C17&gt;=2.6),"versicolor",IF(AND(C17&lt;5.05,F17&lt;0.259,C17&lt;5.45,D17&lt;1.75,C17&gt;=2.6),"versicolor",IF(AND(C17&gt;=5.05,F17&lt;0.259,C17&lt;5.45,D17&lt;1.75,C17&gt;=2.6),"virginica","shouldnthappen"))))))</f>
        <v>versicolor</v>
      </c>
      <c r="BC17" s="1" t="str">
        <f aca="false">IF(AND(A17&lt;4.95,B17&lt;2.7,A17&lt;5.55),"virginica",IF(AND(A17&gt;=4.95,B17&lt;2.7,A17&lt;5.55),"versicolor",IF(AND(C17&lt;3.2,B17&gt;=2.7,A17&lt;5.55),"setosa",IF(AND(C17&gt;=3.2,B17&gt;=2.7,A17&lt;5.55),"versicolor",IF(AND(F17&gt;=0.85,A17&lt;6.15,A17&gt;=5.55),"virginica",IF(AND(D17&lt;1.45,A17&gt;=6.15,A17&gt;=5.55),"versicolor",IF(AND(C17&lt;4.8,F17&lt;0.85,A17&lt;6.15,A17&gt;=5.55),"versicolor",IF(AND(D17&gt;=1.7,D17&gt;=1.45,A17&gt;=6.15,A17&gt;=5.55),"virginica",IF(AND(G17&lt;9.333,C17&gt;=4.8,F17&lt;0.85,A17&lt;6.15,A17&gt;=5.55),"versicolor",IF(AND(G17&gt;=9.333,C17&gt;=4.8,F17&lt;0.85,A17&lt;6.15,A17&gt;=5.55),"virginica",IF(AND(C17&lt;4.9,D17&lt;1.7,D17&gt;=1.45,A17&gt;=6.15,A17&gt;=5.55),"versicolor",IF(AND(C17&gt;=4.9,D17&lt;1.7,D17&gt;=1.45,A17&gt;=6.15,A17&gt;=5.55),"virginica","shouldnthappen"))))))))))))</f>
        <v>virginica</v>
      </c>
      <c r="BD17" s="1" t="str">
        <f aca="false">IF(AND(C17&lt;2.35),"setosa",IF(AND(C17&lt;4.75,B17&lt;2.55,C17&gt;=2.35),"versicolor",IF(AND(C17&gt;=4.75,B17&lt;2.55,C17&gt;=2.35),"virginica",IF(AND(C17&lt;4.75,B17&gt;=2.55,C17&gt;=2.35),"versicolor",IF(AND(D17&gt;=1.75,C17&gt;=4.75,B17&gt;=2.55,C17&gt;=2.35),"virginica",IF(AND(A17&gt;=6.5,D17&lt;1.75,C17&gt;=4.75,B17&gt;=2.55,C17&gt;=2.35),"versicolor",IF(AND(A17&lt;6.05,A17&lt;6.5,D17&lt;1.75,C17&gt;=4.75,B17&gt;=2.55,C17&gt;=2.35),"versicolor",IF(AND(A17&gt;=6.05,A17&lt;6.5,D17&lt;1.75,C17&gt;=4.75,B17&gt;=2.55,C17&gt;=2.35),"virginica","shouldnthappen"))))))))</f>
        <v>versicolor</v>
      </c>
      <c r="BE17" s="1" t="str">
        <f aca="false">IF(AND(C17&lt;2.5),"setosa",IF(AND(D17&lt;1.65,C17&lt;4.75,C17&gt;=2.5),"versicolor",IF(AND(D17&gt;=1.65,C17&lt;4.75,C17&gt;=2.5),"virginica",IF(AND(D17&gt;=1.75,C17&gt;=4.75,C17&gt;=2.5),"virginica",IF(AND(C17&lt;4.95,D17&lt;1.75,C17&gt;=4.75,C17&gt;=2.5),"versicolor",IF(AND(A17&lt;6.5,C17&gt;=4.95,D17&lt;1.75,C17&gt;=4.75,C17&gt;=2.5),"virginica",IF(AND(A17&gt;=6.5,C17&gt;=4.95,D17&lt;1.75,C17&gt;=4.75,C17&gt;=2.5),"versicolor","shouldnthappen")))))))</f>
        <v>versicolor</v>
      </c>
      <c r="BF17" s="1" t="str">
        <f aca="false">IF(AND(G17&gt;=15.244),"virginica",IF(AND(C17&lt;3.2,B17&gt;=3.15,G17&lt;15.244),"setosa",IF(AND(A17&gt;=4.95,C17&lt;4.7,B17&lt;3.15,G17&lt;15.244),"versicolor",IF(AND(C17&gt;=5.15,C17&gt;=4.7,B17&lt;3.15,G17&lt;15.244),"virginica",IF(AND(A17&gt;=6.45,C17&gt;=3.2,B17&gt;=3.15,G17&lt;15.244),"virginica",IF(AND(D17&lt;0.95,A17&lt;4.95,C17&lt;4.7,B17&lt;3.15,G17&lt;15.244),"setosa",IF(AND(D17&gt;=0.95,A17&lt;4.95,C17&lt;4.7,B17&lt;3.15,G17&lt;15.244),"virginica",IF(AND(F17&lt;0.816,A17&lt;6.45,C17&gt;=3.2,B17&gt;=3.15,G17&lt;15.244),"virginica",IF(AND(F17&gt;=0.816,A17&lt;6.45,C17&gt;=3.2,B17&gt;=3.15,G17&lt;15.244),"versicolor",IF(AND(A17&gt;=6.5,B17&lt;3.05,C17&lt;5.15,C17&gt;=4.7,B17&lt;3.15,G17&lt;15.244),"versicolor",IF(AND(G17&lt;11.093,B17&gt;=3.05,C17&lt;5.15,C17&gt;=4.7,B17&lt;3.15,G17&lt;15.244),"virginica",IF(AND(G17&gt;=11.093,B17&gt;=3.05,C17&lt;5.15,C17&gt;=4.7,B17&lt;3.15,G17&lt;15.244),"versicolor",IF(AND(D17&gt;=1.7,A17&lt;6.5,B17&lt;3.05,C17&lt;5.15,C17&gt;=4.7,B17&lt;3.15,G17&lt;15.244),"virginica",IF(AND(G17&lt;7.498,D17&lt;1.7,A17&lt;6.5,B17&lt;3.05,C17&lt;5.15,C17&gt;=4.7,B17&lt;3.15,G17&lt;15.244),"virginica",IF(AND(G17&gt;=7.498,D17&lt;1.7,A17&lt;6.5,B17&lt;3.05,C17&lt;5.15,C17&gt;=4.7,B17&lt;3.15,G17&lt;15.244),"versicolor","shouldnthappen")))))))))))))))</f>
        <v>virginica</v>
      </c>
      <c r="BG17" s="1" t="str">
        <f aca="false">IF(AND(B17&gt;=3.35,C17&lt;4.85),"setosa",IF(AND(D17&gt;=1.75,C17&gt;=4.85),"virginica",IF(AND(D17&lt;0.75,B17&lt;3.35,C17&lt;4.85),"setosa",IF(AND(G17&gt;=13.879,D17&lt;1.75,C17&gt;=4.85),"versicolor",IF(AND(F17&gt;=0.9,D17&gt;=0.75,B17&lt;3.35,C17&lt;4.85),"virginica",IF(AND(F17&gt;=0.405,G17&lt;13.879,D17&lt;1.75,C17&gt;=4.85),"virginica",IF(AND(B17&gt;=2.55,F17&lt;0.9,D17&gt;=0.75,B17&lt;3.35,C17&lt;4.85),"versicolor",IF(AND(G17&lt;7.498,F17&lt;0.405,G17&lt;13.879,D17&lt;1.75,C17&gt;=4.85),"virginica",IF(AND(G17&gt;=7.498,F17&lt;0.405,G17&lt;13.879,D17&lt;1.75,C17&gt;=4.85),"versicolor",IF(AND(G17&lt;5.656,B17&lt;2.55,F17&lt;0.9,D17&gt;=0.75,B17&lt;3.35,C17&lt;4.85),"virginica",IF(AND(G17&gt;=5.656,B17&lt;2.55,F17&lt;0.9,D17&gt;=0.75,B17&lt;3.35,C17&lt;4.85),"versicolor","shouldnthappen")))))))))))</f>
        <v>versicolor</v>
      </c>
      <c r="BH17" s="1" t="str">
        <f aca="false">IF(AND(D17&lt;0.7),"setosa",IF(AND(D17&gt;=1.65,A17&lt;6.65,D17&gt;=0.7),"virginica",IF(AND(D17&lt;1.55,A17&gt;=6.65,D17&gt;=0.7),"versicolor",IF(AND(D17&gt;=1.55,A17&gt;=6.65,D17&gt;=0.7),"virginica",IF(AND(F17&gt;=0.529,D17&lt;1.65,A17&lt;6.65,D17&gt;=0.7),"versicolor",IF(AND(C17&gt;=5.35,F17&lt;0.529,D17&lt;1.65,A17&lt;6.65,D17&gt;=0.7),"virginica",IF(AND(G17&gt;=7.411,C17&lt;5.35,F17&lt;0.529,D17&lt;1.65,A17&lt;6.65,D17&gt;=0.7),"versicolor",IF(AND(G17&lt;6.927,G17&lt;7.411,C17&lt;5.35,F17&lt;0.529,D17&lt;1.65,A17&lt;6.65,D17&gt;=0.7),"versicolor",IF(AND(G17&gt;=6.927,G17&lt;7.411,C17&lt;5.35,F17&lt;0.529,D17&lt;1.65,A17&lt;6.65,D17&gt;=0.7),"virginica","shouldnthappen")))))))))</f>
        <v>versicolor</v>
      </c>
      <c r="BI17" s="1" t="str">
        <f aca="false">IF(AND(D17&gt;=1.7),"virginica",IF(AND(D17&lt;0.7,D17&lt;1.7),"setosa",IF(AND(D17&lt;1.45,G17&lt;7.37,D17&gt;=0.7,D17&lt;1.7),"versicolor",IF(AND(D17&gt;=1.45,G17&lt;7.37,D17&gt;=0.7,D17&lt;1.7),"virginica",IF(AND(B17&gt;=2.65,G17&gt;=7.37,D17&gt;=0.7,D17&lt;1.7),"versicolor",IF(AND(C17&lt;5.05,B17&lt;2.65,G17&gt;=7.37,D17&gt;=0.7,D17&lt;1.7),"versicolor",IF(AND(C17&gt;=5.05,B17&lt;2.65,G17&gt;=7.37,D17&gt;=0.7,D17&lt;1.7),"virginica","shouldnthappen")))))))</f>
        <v>versicolor</v>
      </c>
    </row>
    <row r="18" customFormat="false" ht="13.8" hidden="false" customHeight="false" outlineLevel="0" collapsed="false">
      <c r="A18" s="1" t="n">
        <v>6.8</v>
      </c>
      <c r="B18" s="1" t="n">
        <v>2.8</v>
      </c>
      <c r="C18" s="1" t="n">
        <v>4.8</v>
      </c>
      <c r="D18" s="1" t="n">
        <v>1.4</v>
      </c>
      <c r="E18" s="1" t="s">
        <v>92</v>
      </c>
      <c r="F18" s="1" t="n">
        <v>0.448231013258919</v>
      </c>
      <c r="G18" s="1" t="n">
        <v>16.5182707535103</v>
      </c>
      <c r="H18" s="11" t="str">
        <f aca="false">E18</f>
        <v>versicolor</v>
      </c>
      <c r="I18" s="1" t="str">
        <f aca="false">INDEX(L18:BI18, MODE(MATCH(L18:BI18, L18:BI18, 0 )))</f>
        <v>versicolor</v>
      </c>
      <c r="J18" s="12" t="n">
        <f aca="false">COUNTIF(L18:BI18, H18) / COUNTA(L18:BI18)</f>
        <v>0.9</v>
      </c>
      <c r="K18" s="13" t="n">
        <f aca="false">I18=H18</f>
        <v>1</v>
      </c>
      <c r="L18" s="1" t="str">
        <f aca="false">IF(AND(C18&lt;3.65,B18&gt;=3.35),"setosa",IF(AND(C18&gt;=3.65,B18&gt;=3.35),"virginica",IF(AND(C18&lt;2.35,C18&lt;4.85,B18&lt;3.35),"setosa",IF(AND(F18&gt;=0.899,C18&gt;=2.35,C18&lt;4.85,B18&lt;3.35),"virginica",IF(AND(G18&gt;=8.268,B18&lt;2.75,C18&gt;=4.85,B18&lt;3.35),"virginica",IF(AND(D18&lt;1.55,B18&gt;=2.75,C18&gt;=4.85,B18&lt;3.35),"versicolor",IF(AND(D18&gt;=1.55,B18&gt;=2.75,C18&gt;=4.85,B18&lt;3.35),"virginica",IF(AND(G18&lt;6.537,F18&lt;0.899,C18&gt;=2.35,C18&lt;4.85,B18&lt;3.35),"virginica",IF(AND(G18&gt;=6.537,F18&lt;0.899,C18&gt;=2.35,C18&lt;4.85,B18&lt;3.35),"versicolor",IF(AND(G18&lt;6.878,G18&lt;8.268,B18&lt;2.75,C18&gt;=4.85,B18&lt;3.35),"virginica",IF(AND(G18&gt;=6.878,G18&lt;8.268,B18&lt;2.75,C18&gt;=4.85,B18&lt;3.35),"versicolor","shouldnthappen")))))))))))</f>
        <v>versicolor</v>
      </c>
      <c r="M18" s="1" t="str">
        <f aca="false">IF(AND(C18&lt;2.6),"setosa",IF(AND(D18&gt;=1.75,C18&gt;=2.6),"virginica",IF(AND(G18&lt;6.094,D18&lt;1.75,C18&gt;=2.6),"virginica",IF(AND(D18&lt;1.35,G18&gt;=6.094,D18&lt;1.75,C18&gt;=2.6),"versicolor",IF(AND(C18&lt;5.05,D18&gt;=1.35,G18&gt;=6.094,D18&lt;1.75,C18&gt;=2.6),"versicolor",IF(AND(C18&gt;=5.05,D18&gt;=1.35,G18&gt;=6.094,D18&lt;1.75,C18&gt;=2.6),"virginica","shouldnthappen"))))))</f>
        <v>versicolor</v>
      </c>
      <c r="N18" s="1" t="str">
        <f aca="false">IF(AND(A18&lt;6.6,B18&gt;=3.45),"setosa",IF(AND(A18&gt;=6.6,B18&gt;=3.45),"virginica",IF(AND(D18&lt;0.7,C18&lt;4.75,B18&lt;3.45),"setosa",IF(AND(D18&gt;=0.7,C18&lt;4.75,B18&lt;3.45),"versicolor",IF(AND(C18&gt;=5.15,C18&gt;=4.75,B18&lt;3.45),"virginica",IF(AND(D18&gt;=1.7,A18&lt;6.5,C18&lt;5.15,C18&gt;=4.75,B18&lt;3.45),"virginica",IF(AND(C18&lt;5.05,A18&gt;=6.5,C18&lt;5.15,C18&gt;=4.75,B18&lt;3.45),"versicolor",IF(AND(C18&gt;=5.05,A18&gt;=6.5,C18&lt;5.15,C18&gt;=4.75,B18&lt;3.45),"virginica",IF(AND(G18&lt;7.498,D18&lt;1.7,A18&lt;6.5,C18&lt;5.15,C18&gt;=4.75,B18&lt;3.45),"virginica",IF(AND(G18&gt;=7.498,D18&lt;1.7,A18&lt;6.5,C18&lt;5.15,C18&gt;=4.75,B18&lt;3.45),"versicolor","shouldnthappen"))))))))))</f>
        <v>versicolor</v>
      </c>
      <c r="O18" s="1" t="str">
        <f aca="false">IF(AND(D18&lt;0.75),"setosa",IF(AND(C18&lt;4.75,C18&lt;4.85,D18&gt;=0.75),"versicolor",IF(AND(A18&gt;=6.05,C18&gt;=4.85,D18&gt;=0.75),"virginica",IF(AND(D18&lt;1.6,C18&gt;=4.75,C18&lt;4.85,D18&gt;=0.75),"versicolor",IF(AND(D18&gt;=1.6,C18&gt;=4.75,C18&lt;4.85,D18&gt;=0.75),"virginica",IF(AND(A18&lt;5.9,A18&lt;6.05,C18&gt;=4.85,D18&gt;=0.75),"virginica",IF(AND(A18&gt;=5.9,A18&lt;6.05,C18&gt;=4.85,D18&gt;=0.75),"versicolor","shouldnthappen")))))))</f>
        <v>versicolor</v>
      </c>
      <c r="P18" s="1" t="str">
        <f aca="false">IF(AND(D18&lt;0.75),"setosa",IF(AND(A18&lt;5.55,D18&gt;=0.75),"versicolor",IF(AND(D18&gt;=1.7,G18&lt;13.158,A18&gt;=5.55,D18&gt;=0.75),"virginica",IF(AND(B18&lt;2.45,D18&lt;1.7,G18&lt;13.158,A18&gt;=5.55,D18&gt;=0.75),"virginica",IF(AND(B18&gt;=2.45,D18&lt;1.7,G18&lt;13.158,A18&gt;=5.55,D18&gt;=0.75),"versicolor",IF(AND(B18&gt;=3.05,G18&lt;15.551,G18&gt;=13.158,A18&gt;=5.55,D18&gt;=0.75),"versicolor",IF(AND(B18&lt;2.9,G18&gt;=15.551,G18&gt;=13.158,A18&gt;=5.55,D18&gt;=0.75),"versicolor",IF(AND(B18&gt;=2.9,G18&gt;=15.551,G18&gt;=13.158,A18&gt;=5.55,D18&gt;=0.75),"virginica",IF(AND(D18&lt;1.3,G18&lt;14.221,B18&lt;3.05,G18&lt;15.551,G18&gt;=13.158,A18&gt;=5.55,D18&gt;=0.75),"versicolor",IF(AND(D18&gt;=1.3,G18&lt;14.221,B18&lt;3.05,G18&lt;15.551,G18&gt;=13.158,A18&gt;=5.55,D18&gt;=0.75),"virginica",IF(AND(C18&lt;4.9,G18&gt;=14.221,B18&lt;3.05,G18&lt;15.551,G18&gt;=13.158,A18&gt;=5.55,D18&gt;=0.75),"versicolor",IF(AND(C18&gt;=4.9,G18&gt;=14.221,B18&lt;3.05,G18&lt;15.551,G18&gt;=13.158,A18&gt;=5.55,D18&gt;=0.75),"virginica","shouldnthappen"))))))))))))</f>
        <v>versicolor</v>
      </c>
      <c r="Q18" s="1" t="str">
        <f aca="false">IF(AND(C18&lt;2.6),"setosa",IF(AND(A18&gt;=4.95,C18&lt;4.75,C18&gt;=2.6),"versicolor",IF(AND(D18&gt;=1.75,C18&gt;=4.75,C18&gt;=2.6),"virginica",IF(AND(B18&lt;2.45,A18&lt;4.95,C18&lt;4.75,C18&gt;=2.6),"versicolor",IF(AND(B18&gt;=2.45,A18&lt;4.95,C18&lt;4.75,C18&gt;=2.6),"virginica",IF(AND(G18&lt;7.498,D18&lt;1.75,C18&gt;=4.75,C18&gt;=2.6),"virginica",IF(AND(F18&lt;0.417,G18&gt;=7.498,D18&lt;1.75,C18&gt;=4.75,C18&gt;=2.6),"versicolor",IF(AND(F18&lt;0.442,F18&gt;=0.417,G18&gt;=7.498,D18&lt;1.75,C18&gt;=4.75,C18&gt;=2.6),"virginica",IF(AND(F18&gt;=0.442,F18&gt;=0.417,G18&gt;=7.498,D18&lt;1.75,C18&gt;=4.75,C18&gt;=2.6),"versicolor","shouldnthappen")))))))))</f>
        <v>versicolor</v>
      </c>
      <c r="R18" s="1" t="str">
        <f aca="false">IF(AND(D18&lt;0.75),"setosa",IF(AND(D18&lt;1.75,A18&gt;=6.25,D18&gt;=0.75),"versicolor",IF(AND(D18&gt;=1.75,A18&gt;=6.25,D18&gt;=0.75),"virginica",IF(AND(D18&lt;1.6,C18&lt;4.75,A18&lt;6.25,D18&gt;=0.75),"versicolor",IF(AND(D18&gt;=1.6,C18&lt;4.75,A18&lt;6.25,D18&gt;=0.75),"virginica",IF(AND(G18&lt;6.998,C18&gt;=4.75,A18&lt;6.25,D18&gt;=0.75),"virginica",IF(AND(A18&lt;6.05,G18&gt;=6.998,C18&gt;=4.75,A18&lt;6.25,D18&gt;=0.75),"versicolor",IF(AND(A18&gt;=6.05,G18&gt;=6.998,C18&gt;=4.75,A18&lt;6.25,D18&gt;=0.75),"virginica","shouldnthappen"))))))))</f>
        <v>versicolor</v>
      </c>
      <c r="S18" s="1" t="str">
        <f aca="false">IF(AND(B18&gt;=3.05,A18&lt;5.45),"setosa",IF(AND(C18&lt;2.2,B18&lt;3.05,A18&lt;5.45),"setosa",IF(AND(C18&gt;=2.2,B18&lt;3.05,A18&lt;5.45),"versicolor",IF(AND(B18&lt;3.7,C18&lt;4.8,A18&gt;=5.45),"versicolor",IF(AND(B18&gt;=3.7,C18&lt;4.8,A18&gt;=5.45),"setosa",IF(AND(G18&lt;13.757,C18&lt;5.05,C18&gt;=4.8,A18&gt;=5.45),"virginica",IF(AND(G18&gt;=13.757,C18&lt;5.05,C18&gt;=4.8,A18&gt;=5.45),"versicolor",IF(AND(C18&gt;=5.15,C18&gt;=5.05,C18&gt;=4.8,A18&gt;=5.45),"virginica",IF(AND(A18&lt;5.95,C18&lt;5.15,C18&gt;=5.05,C18&gt;=4.8,A18&gt;=5.45),"virginica",IF(AND(D18&gt;=1.8,A18&gt;=5.95,C18&lt;5.15,C18&gt;=5.05,C18&gt;=4.8,A18&gt;=5.45),"virginica",IF(AND(B18&lt;2.75,D18&lt;1.8,A18&gt;=5.95,C18&lt;5.15,C18&gt;=5.05,C18&gt;=4.8,A18&gt;=5.45),"versicolor",IF(AND(B18&gt;=2.75,D18&lt;1.8,A18&gt;=5.95,C18&lt;5.15,C18&gt;=5.05,C18&gt;=4.8,A18&gt;=5.45),"virginica","shouldnthappen"))))))))))))</f>
        <v>versicolor</v>
      </c>
      <c r="T18" s="1" t="str">
        <f aca="false">IF(AND(C18&lt;2.6),"setosa",IF(AND(D18&lt;1.65,C18&lt;4.75,C18&gt;=2.6),"versicolor",IF(AND(D18&gt;=1.65,C18&lt;4.75,C18&gt;=2.6),"virginica",IF(AND(G18&gt;=8.494,A18&lt;6.6,C18&gt;=4.75,C18&gt;=2.6),"virginica",IF(AND(C18&lt;5.2,A18&gt;=6.6,C18&gt;=4.75,C18&gt;=2.6),"versicolor",IF(AND(C18&gt;=5.2,A18&gt;=6.6,C18&gt;=4.75,C18&gt;=2.6),"virginica",IF(AND(A18&lt;5.95,G18&lt;8.494,A18&lt;6.6,C18&gt;=4.75,C18&gt;=2.6),"virginica",IF(AND(A18&gt;=5.95,G18&lt;8.494,A18&lt;6.6,C18&gt;=4.75,C18&gt;=2.6),"versicolor","shouldnthappen"))))))))</f>
        <v>versicolor</v>
      </c>
      <c r="U18" s="1" t="str">
        <f aca="false">IF(AND(C18&lt;3.65,B18&gt;=3.35),"setosa",IF(AND(C18&gt;=3.65,B18&gt;=3.35),"virginica",IF(AND(C18&lt;2.35,A18&lt;6.25,B18&lt;3.35),"setosa",IF(AND(C18&lt;4.85,A18&gt;=6.25,B18&lt;3.35),"versicolor",IF(AND(G18&gt;=15.426,C18&gt;=2.35,A18&lt;6.25,B18&lt;3.35),"virginica",IF(AND(D18&gt;=1.55,C18&gt;=4.85,A18&gt;=6.25,B18&lt;3.35),"virginica",IF(AND(D18&lt;1.8,G18&lt;15.426,C18&gt;=2.35,A18&lt;6.25,B18&lt;3.35),"versicolor",IF(AND(D18&gt;=1.8,G18&lt;15.426,C18&gt;=2.35,A18&lt;6.25,B18&lt;3.35),"virginica",IF(AND(B18&lt;2.95,D18&lt;1.55,C18&gt;=4.85,A18&gt;=6.25,B18&lt;3.35),"virginica",IF(AND(B18&gt;=2.95,D18&lt;1.55,C18&gt;=4.85,A18&gt;=6.25,B18&lt;3.35),"versicolor","shouldnthappen"))))))))))</f>
        <v>versicolor</v>
      </c>
      <c r="V18" s="1" t="str">
        <f aca="false">IF(AND(C18&lt;2.6),"setosa",IF(AND(C18&gt;=4.85,C18&gt;=2.6),"virginica",IF(AND(F18&gt;=0.9,C18&lt;4.85,C18&gt;=2.6),"virginica",IF(AND(G18&lt;5.656,F18&lt;0.9,C18&lt;4.85,C18&gt;=2.6),"virginica",IF(AND(G18&gt;=5.656,F18&lt;0.9,C18&lt;4.85,C18&gt;=2.6),"versicolor","shouldnthappen")))))</f>
        <v>versicolor</v>
      </c>
      <c r="W18" s="1" t="str">
        <f aca="false">IF(AND(D18&gt;=1.75,G18&gt;=13.795),"virginica",IF(AND(D18&gt;=1.5,G18&gt;=12.335,G18&lt;13.795),"virginica",IF(AND(C18&lt;2.45,C18&lt;4.85,G18&lt;12.335,G18&lt;13.795),"setosa",IF(AND(C18&gt;=2.45,C18&lt;4.85,G18&lt;12.335,G18&lt;13.795),"versicolor",IF(AND(D18&gt;=1.7,C18&gt;=4.85,G18&lt;12.335,G18&lt;13.795),"virginica",IF(AND(B18&gt;=3.25,D18&lt;1.5,G18&gt;=12.335,G18&lt;13.795),"setosa",IF(AND(D18&lt;1,F18&lt;0.255,D18&lt;1.75,G18&gt;=13.795),"setosa",IF(AND(D18&gt;=1,F18&lt;0.255,D18&lt;1.75,G18&gt;=13.795),"versicolor",IF(AND(A18&lt;5.4,F18&gt;=0.255,D18&lt;1.75,G18&gt;=13.795),"setosa",IF(AND(A18&gt;=5.4,F18&gt;=0.255,D18&lt;1.75,G18&gt;=13.795),"versicolor",IF(AND(A18&lt;6.15,D18&lt;1.7,C18&gt;=4.85,G18&lt;12.335,G18&lt;13.795),"versicolor",IF(AND(A18&gt;=6.15,D18&lt;1.7,C18&gt;=4.85,G18&lt;12.335,G18&lt;13.795),"virginica",IF(AND(C18&lt;5,B18&lt;3.25,D18&lt;1.5,G18&gt;=12.335,G18&lt;13.795),"versicolor",IF(AND(C18&gt;=5,B18&lt;3.25,D18&lt;1.5,G18&gt;=12.335,G18&lt;13.795),"virginica","shouldnthappen"))))))))))))))</f>
        <v>versicolor</v>
      </c>
      <c r="X18" s="1" t="str">
        <f aca="false">IF(AND(C18&lt;2.5,A18&lt;5.55),"setosa",IF(AND(F18&lt;0.096,A18&gt;=5.55),"virginica",IF(AND(D18&lt;1.6,C18&gt;=2.5,A18&lt;5.55),"versicolor",IF(AND(D18&gt;=1.6,C18&gt;=2.5,A18&lt;5.55),"virginica",IF(AND(F18&gt;=0.156,C18&lt;4.75,F18&gt;=0.096,A18&gt;=5.55),"versicolor",IF(AND(D18&gt;=1.75,C18&gt;=4.75,F18&gt;=0.096,A18&gt;=5.55),"virginica",IF(AND(B18&lt;3.3,F18&lt;0.156,C18&lt;4.75,F18&gt;=0.096,A18&gt;=5.55),"versicolor",IF(AND(B18&gt;=3.3,F18&lt;0.156,C18&lt;4.75,F18&gt;=0.096,A18&gt;=5.55),"setosa",IF(AND(B18&lt;2.45,A18&lt;6.05,D18&lt;1.75,C18&gt;=4.75,F18&gt;=0.096,A18&gt;=5.55),"virginica",IF(AND(B18&gt;=2.45,A18&lt;6.05,D18&lt;1.75,C18&gt;=4.75,F18&gt;=0.096,A18&gt;=5.55),"versicolor",IF(AND(F18&lt;0.205,A18&gt;=6.05,D18&lt;1.75,C18&gt;=4.75,F18&gt;=0.096,A18&gt;=5.55),"versicolor",IF(AND(F18&gt;=0.205,A18&gt;=6.05,D18&lt;1.75,C18&gt;=4.75,F18&gt;=0.096,A18&gt;=5.55),"virginica","shouldnthappen"))))))))))))</f>
        <v>virginica</v>
      </c>
      <c r="Y18" s="1" t="str">
        <f aca="false">IF(AND(C18&lt;2.35,A18&lt;5.55),"setosa",IF(AND(C18&gt;=5.05,A18&gt;=5.55),"virginica",IF(AND(D18&lt;1.6,C18&gt;=2.35,A18&lt;5.55),"versicolor",IF(AND(D18&gt;=1.6,C18&gt;=2.35,A18&lt;5.55),"virginica",IF(AND(D18&gt;=1.75,C18&lt;5.05,A18&gt;=5.55),"virginica",IF(AND(B18&gt;=3.55,D18&lt;1.75,C18&lt;5.05,A18&gt;=5.55),"setosa",IF(AND(G18&lt;6.3,B18&lt;3.55,D18&lt;1.75,C18&lt;5.05,A18&gt;=5.55),"virginica",IF(AND(G18&gt;=6.3,B18&lt;3.55,D18&lt;1.75,C18&lt;5.05,A18&gt;=5.55),"versicolor","shouldnthappen"))))))))</f>
        <v>versicolor</v>
      </c>
      <c r="Z18" s="1" t="str">
        <f aca="false">IF(AND(D18&lt;0.75),"setosa",IF(AND(B18&gt;=2.55,C18&lt;4.85,D18&gt;=0.75),"versicolor",IF(AND(D18&gt;=1.7,C18&gt;=4.85,D18&gt;=0.75),"virginica",IF(AND(D18&lt;1.6,B18&lt;2.55,C18&lt;4.85,D18&gt;=0.75),"versicolor",IF(AND(D18&gt;=1.6,B18&lt;2.55,C18&lt;4.85,D18&gt;=0.75),"virginica",IF(AND(B18&lt;2.65,D18&lt;1.7,C18&gt;=4.85,D18&gt;=0.75),"virginica",IF(AND(F18&lt;0.325,B18&gt;=2.65,D18&lt;1.7,C18&gt;=4.85,D18&gt;=0.75),"virginica",IF(AND(G18&lt;10.717,F18&gt;=0.325,B18&gt;=2.65,D18&lt;1.7,C18&gt;=4.85,D18&gt;=0.75),"versicolor",IF(AND(G18&gt;=10.717,F18&gt;=0.325,B18&gt;=2.65,D18&lt;1.7,C18&gt;=4.85,D18&gt;=0.75),"virginica","shouldnthappen")))))))))</f>
        <v>versicolor</v>
      </c>
      <c r="AA18" s="1" t="str">
        <f aca="false">IF(AND(D18&lt;0.75),"setosa",IF(AND(D18&gt;=1.75,D18&gt;=0.75),"virginica",IF(AND(F18&gt;=0.455,D18&lt;1.75,D18&gt;=0.75),"versicolor",IF(AND(D18&lt;1.45,F18&lt;0.455,D18&lt;1.75,D18&gt;=0.75),"versicolor",IF(AND(F18&lt;0.247,D18&gt;=1.45,F18&lt;0.455,D18&lt;1.75,D18&gt;=0.75),"versicolor",IF(AND(F18&gt;=0.247,D18&gt;=1.45,F18&lt;0.455,D18&lt;1.75,D18&gt;=0.75),"virginica","shouldnthappen"))))))</f>
        <v>versicolor</v>
      </c>
      <c r="AB18" s="1" t="str">
        <f aca="false">IF(AND(F18&gt;=0.221,B18&gt;=3.35),"setosa",IF(AND(A18&lt;5.3,F18&gt;=0.683,B18&lt;3.35),"setosa",IF(AND(A18&lt;6.45,F18&lt;0.221,B18&gt;=3.35),"setosa",IF(AND(A18&gt;=6.45,F18&lt;0.221,B18&gt;=3.35),"virginica",IF(AND(G18&lt;6.3,A18&lt;6.25,F18&lt;0.683,B18&lt;3.35),"virginica",IF(AND(G18&lt;13.795,A18&gt;=6.25,F18&lt;0.683,B18&lt;3.35),"virginica",IF(AND(D18&lt;1.65,A18&gt;=5.3,F18&gt;=0.683,B18&lt;3.35),"versicolor",IF(AND(D18&gt;=1.65,A18&gt;=5.3,F18&gt;=0.683,B18&lt;3.35),"virginica",IF(AND(D18&lt;0.6,G18&gt;=6.3,A18&lt;6.25,F18&lt;0.683,B18&lt;3.35),"setosa",IF(AND(D18&lt;1.7,G18&gt;=13.795,A18&gt;=6.25,F18&lt;0.683,B18&lt;3.35),"versicolor",IF(AND(D18&gt;=1.7,G18&gt;=13.795,A18&gt;=6.25,F18&lt;0.683,B18&lt;3.35),"virginica",IF(AND(C18&gt;=5.35,D18&gt;=0.6,G18&gt;=6.3,A18&lt;6.25,F18&lt;0.683,B18&lt;3.35),"virginica",IF(AND(D18&lt;1.75,C18&lt;5.35,D18&gt;=0.6,G18&gt;=6.3,A18&lt;6.25,F18&lt;0.683,B18&lt;3.35),"versicolor",IF(AND(D18&gt;=1.75,C18&lt;5.35,D18&gt;=0.6,G18&gt;=6.3,A18&lt;6.25,F18&lt;0.683,B18&lt;3.35),"virginica","shouldnthappen"))))))))))))))</f>
        <v>versicolor</v>
      </c>
      <c r="AC18" s="1" t="str">
        <f aca="false">IF(AND(B18&gt;=3.3),"setosa",IF(AND(C18&lt;2.45,D18&lt;1.55,B18&lt;3.3),"setosa",IF(AND(F18&gt;=0.211,D18&gt;=1.55,B18&lt;3.3),"virginica",IF(AND(C18&lt;4.9,C18&gt;=2.45,D18&lt;1.55,B18&lt;3.3),"versicolor",IF(AND(C18&gt;=4.9,C18&gt;=2.45,D18&lt;1.55,B18&lt;3.3),"virginica",IF(AND(F18&lt;0.138,F18&lt;0.211,D18&gt;=1.55,B18&lt;3.3),"virginica",IF(AND(F18&gt;=0.138,F18&lt;0.211,D18&gt;=1.55,B18&lt;3.3),"versicolor","shouldnthappen")))))))</f>
        <v>versicolor</v>
      </c>
      <c r="AD18" s="1" t="str">
        <f aca="false">IF(AND(D18&gt;=1.75),"virginica",IF(AND(D18&lt;0.75,D18&lt;1.75),"setosa",IF(AND(D18&lt;1.35,D18&gt;=0.75,D18&lt;1.75),"versicolor",IF(AND(B18&lt;2.6,C18&lt;4.85,D18&gt;=1.35,D18&gt;=0.75,D18&lt;1.75),"virginica",IF(AND(B18&gt;=2.6,C18&lt;4.85,D18&gt;=1.35,D18&gt;=0.75,D18&lt;1.75),"versicolor",IF(AND(A18&lt;6.4,C18&gt;=4.85,D18&gt;=1.35,D18&gt;=0.75,D18&lt;1.75),"virginica",IF(AND(A18&gt;=6.4,C18&gt;=4.85,D18&gt;=1.35,D18&gt;=0.75,D18&lt;1.75),"versicolor","shouldnthappen")))))))</f>
        <v>versicolor</v>
      </c>
      <c r="AE18" s="1" t="str">
        <f aca="false">IF(AND(C18&lt;2.45),"setosa",IF(AND(F18&lt;0.07,C18&gt;=2.45),"virginica",IF(AND(A18&gt;=5,C18&lt;4.75,F18&gt;=0.07,C18&gt;=2.45),"versicolor",IF(AND(F18&lt;0.182,C18&gt;=4.75,F18&gt;=0.07,C18&gt;=2.45),"versicolor",IF(AND(B18&lt;2.45,A18&lt;5,C18&lt;4.75,F18&gt;=0.07,C18&gt;=2.45),"versicolor",IF(AND(B18&gt;=2.45,A18&lt;5,C18&lt;4.75,F18&gt;=0.07,C18&gt;=2.45),"virginica",IF(AND(F18&gt;=0.468,F18&gt;=0.182,C18&gt;=4.75,F18&gt;=0.07,C18&gt;=2.45),"virginica",IF(AND(A18&gt;=6.85,F18&lt;0.468,F18&gt;=0.182,C18&gt;=4.75,F18&gt;=0.07,C18&gt;=2.45),"virginica",IF(AND(B18&lt;2.6,A18&lt;6.85,F18&lt;0.468,F18&gt;=0.182,C18&gt;=4.75,F18&gt;=0.07,C18&gt;=2.45),"virginica",IF(AND(B18&gt;=2.6,A18&lt;6.85,F18&lt;0.468,F18&gt;=0.182,C18&gt;=4.75,F18&gt;=0.07,C18&gt;=2.45),"versicolor","shouldnthappen"))))))))))</f>
        <v>versicolor</v>
      </c>
      <c r="AF18" s="1" t="str">
        <f aca="false">IF(AND(D18&lt;0.75,A18&lt;5.45),"setosa",IF(AND(D18&gt;=1.75,A18&gt;=5.45),"virginica",IF(AND(G18&lt;6.094,D18&gt;=0.75,A18&lt;5.45),"virginica",IF(AND(G18&gt;=6.094,D18&gt;=0.75,A18&lt;5.45),"versicolor",IF(AND(C18&lt;2.75,D18&lt;1.75,A18&gt;=5.45),"setosa",IF(AND(D18&lt;1.45,C18&gt;=2.75,D18&lt;1.75,A18&gt;=5.45),"versicolor",IF(AND(B18&lt;2.75,D18&gt;=1.45,C18&gt;=2.75,D18&lt;1.75,A18&gt;=5.45),"versicolor",IF(AND(C18&lt;5.05,B18&gt;=2.75,D18&gt;=1.45,C18&gt;=2.75,D18&lt;1.75,A18&gt;=5.45),"versicolor",IF(AND(C18&gt;=5.05,B18&gt;=2.75,D18&gt;=1.45,C18&gt;=2.75,D18&lt;1.75,A18&gt;=5.45),"virginica","shouldnthappen")))))))))</f>
        <v>versicolor</v>
      </c>
      <c r="AG18" s="1" t="str">
        <f aca="false">IF(AND(D18&lt;0.65,G18&lt;8.868,A18&lt;5.3),"setosa",IF(AND(C18&lt;2.6,G18&gt;=8.868,A18&lt;5.3),"setosa",IF(AND(C18&gt;=2.6,G18&gt;=8.868,A18&lt;5.3),"versicolor",IF(AND(C18&gt;=4.95,D18&lt;1.55,A18&gt;=5.3),"virginica",IF(AND(G18&lt;13.795,D18&gt;=1.55,A18&gt;=5.3),"virginica",IF(AND(C18&lt;3.75,D18&gt;=0.65,G18&lt;8.868,A18&lt;5.3),"versicolor",IF(AND(C18&gt;=3.75,D18&gt;=0.65,G18&lt;8.868,A18&lt;5.3),"virginica",IF(AND(C18&lt;2.6,C18&lt;4.95,D18&lt;1.55,A18&gt;=5.3),"setosa",IF(AND(C18&gt;=2.6,C18&lt;4.95,D18&lt;1.55,A18&gt;=5.3),"versicolor",IF(AND(C18&lt;4.75,G18&gt;=13.795,D18&gt;=1.55,A18&gt;=5.3),"versicolor",IF(AND(C18&gt;=4.75,G18&gt;=13.795,D18&gt;=1.55,A18&gt;=5.3),"virginica","shouldnthappen")))))))))))</f>
        <v>versicolor</v>
      </c>
      <c r="AH18" s="1" t="str">
        <f aca="false">IF(AND(D18&lt;0.75),"setosa",IF(AND(C18&lt;4.75,D18&gt;=0.75),"versicolor",IF(AND(G18&lt;13.757,C18&gt;=4.75,D18&gt;=0.75),"virginica",IF(AND(B18&lt;3.05,G18&gt;=13.757,C18&gt;=4.75,D18&gt;=0.75),"virginica",IF(AND(A18&lt;6.65,B18&gt;=3.05,G18&gt;=13.757,C18&gt;=4.75,D18&gt;=0.75),"virginica",IF(AND(A18&gt;=6.65,B18&gt;=3.05,G18&gt;=13.757,C18&gt;=4.75,D18&gt;=0.75),"versicolor","shouldnthappen"))))))</f>
        <v>virginica</v>
      </c>
      <c r="AI18" s="1" t="str">
        <f aca="false">IF(AND(D18&lt;0.7),"setosa",IF(AND(C18&lt;4.75,D18&gt;=0.7),"versicolor",IF(AND(A18&lt;6.6,F18&lt;0.482,C18&gt;=4.75,D18&gt;=0.7),"virginica",IF(AND(C18&gt;=4.95,F18&gt;=0.482,C18&gt;=4.75,D18&gt;=0.7),"virginica",IF(AND(D18&lt;1.9,A18&gt;=6.6,F18&lt;0.482,C18&gt;=4.75,D18&gt;=0.7),"versicolor",IF(AND(D18&gt;=1.9,A18&gt;=6.6,F18&lt;0.482,C18&gt;=4.75,D18&gt;=0.7),"virginica",IF(AND(F18&gt;=0.766,C18&lt;4.95,F18&gt;=0.482,C18&gt;=4.75,D18&gt;=0.7),"virginica",IF(AND(B18&lt;2.95,F18&lt;0.766,C18&lt;4.95,F18&gt;=0.482,C18&gt;=4.75,D18&gt;=0.7),"virginica",IF(AND(B18&gt;=2.95,F18&lt;0.766,C18&lt;4.95,F18&gt;=0.482,C18&gt;=4.75,D18&gt;=0.7),"versicolor","shouldnthappen")))))))))</f>
        <v>versicolor</v>
      </c>
      <c r="AJ18" s="1" t="str">
        <f aca="false">IF(AND(C18&lt;2.45,C18&lt;4.75),"setosa",IF(AND(D18&gt;=1.65,C18&gt;=4.75),"virginica",IF(AND(A18&lt;4.95,C18&gt;=2.45,C18&lt;4.75),"virginica",IF(AND(A18&gt;=4.95,C18&gt;=2.45,C18&lt;4.75),"versicolor",IF(AND(B18&lt;2.95,D18&lt;1.65,C18&gt;=4.75),"virginica",IF(AND(B18&gt;=2.95,D18&lt;1.65,C18&gt;=4.75),"versicolor","shouldnthappen"))))))</f>
        <v>virginica</v>
      </c>
      <c r="AK18" s="1" t="str">
        <f aca="false">IF(AND(D18&lt;0.75,A18&lt;5.45),"setosa",IF(AND(B18&lt;2.45,D18&gt;=0.75,A18&lt;5.45),"versicolor",IF(AND(A18&gt;=5.55,C18&lt;4.75,A18&gt;=5.45),"versicolor",IF(AND(C18&gt;=5.15,C18&gt;=4.75,A18&gt;=5.45),"virginica",IF(AND(G18&lt;6.094,B18&gt;=2.45,D18&gt;=0.75,A18&lt;5.45),"virginica",IF(AND(G18&gt;=6.094,B18&gt;=2.45,D18&gt;=0.75,A18&lt;5.45),"versicolor",IF(AND(D18&lt;0.6,A18&lt;5.55,C18&lt;4.75,A18&gt;=5.45),"setosa",IF(AND(D18&gt;=0.6,A18&lt;5.55,C18&lt;4.75,A18&gt;=5.45),"versicolor",IF(AND(C18&lt;4.95,C18&lt;5.15,C18&gt;=4.75,A18&gt;=5.45),"virginica",IF(AND(G18&lt;12.627,C18&lt;5.05,C18&gt;=4.95,C18&lt;5.15,C18&gt;=4.75,A18&gt;=5.45),"virginica",IF(AND(G18&gt;=12.627,C18&lt;5.05,C18&gt;=4.95,C18&lt;5.15,C18&gt;=4.75,A18&gt;=5.45),"versicolor",IF(AND(D18&lt;1.7,C18&gt;=5.05,C18&gt;=4.95,C18&lt;5.15,C18&gt;=4.75,A18&gt;=5.45),"versicolor",IF(AND(D18&gt;=1.7,C18&gt;=5.05,C18&gt;=4.95,C18&lt;5.15,C18&gt;=4.75,A18&gt;=5.45),"virginica","shouldnthappen")))))))))))))</f>
        <v>virginica</v>
      </c>
      <c r="AL18" s="1" t="str">
        <f aca="false">IF(AND(B18&lt;2.45,B18&lt;3.15),"versicolor",IF(AND(D18&lt;0.95,G18&lt;15.141,B18&gt;=3.15),"setosa",IF(AND(G18&lt;15.429,G18&gt;=15.141,B18&gt;=3.15),"versicolor",IF(AND(G18&gt;=15.429,G18&gt;=15.141,B18&gt;=3.15),"virginica",IF(AND(C18&lt;2.3,C18&lt;4.75,B18&gt;=2.45,B18&lt;3.15),"setosa",IF(AND(G18&gt;=16.072,C18&gt;=4.75,B18&gt;=2.45,B18&lt;3.15),"versicolor",IF(AND(G18&lt;11.833,D18&gt;=0.95,G18&lt;15.141,B18&gt;=3.15),"virginica",IF(AND(A18&lt;5,C18&gt;=2.3,C18&lt;4.75,B18&gt;=2.45,B18&lt;3.15),"virginica",IF(AND(A18&gt;=5,C18&gt;=2.3,C18&lt;4.75,B18&gt;=2.45,B18&lt;3.15),"versicolor",IF(AND(G18&lt;14.342,G18&gt;=11.833,D18&gt;=0.95,G18&lt;15.141,B18&gt;=3.15),"versicolor",IF(AND(G18&gt;=14.342,G18&gt;=11.833,D18&gt;=0.95,G18&lt;15.141,B18&gt;=3.15),"virginica",IF(AND(G18&lt;13.757,F18&gt;=0.741,G18&lt;16.072,C18&gt;=4.75,B18&gt;=2.45,B18&lt;3.15),"virginica",IF(AND(F18&gt;=0.546,A18&lt;6.15,F18&lt;0.741,G18&lt;16.072,C18&gt;=4.75,B18&gt;=2.45,B18&lt;3.15),"virginica",IF(AND(D18&gt;=1.75,A18&gt;=6.15,F18&lt;0.741,G18&lt;16.072,C18&gt;=4.75,B18&gt;=2.45,B18&lt;3.15),"virginica",IF(AND(C18&lt;4.85,G18&gt;=13.757,F18&gt;=0.741,G18&lt;16.072,C18&gt;=4.75,B18&gt;=2.45,B18&lt;3.15),"virginica",IF(AND(C18&gt;=4.85,G18&gt;=13.757,F18&gt;=0.741,G18&lt;16.072,C18&gt;=4.75,B18&gt;=2.45,B18&lt;3.15),"versicolor",IF(AND(F18&lt;0.331,F18&lt;0.546,A18&lt;6.15,F18&lt;0.741,G18&lt;16.072,C18&gt;=4.75,B18&gt;=2.45,B18&lt;3.15),"virginica",IF(AND(F18&gt;=0.331,F18&lt;0.546,A18&lt;6.15,F18&lt;0.741,G18&lt;16.072,C18&gt;=4.75,B18&gt;=2.45,B18&lt;3.15),"versicolor",IF(AND(G18&lt;10.661,D18&lt;1.75,A18&gt;=6.15,F18&lt;0.741,G18&lt;16.072,C18&gt;=4.75,B18&gt;=2.45,B18&lt;3.15),"virginica",IF(AND(G18&gt;=10.661,D18&lt;1.75,A18&gt;=6.15,F18&lt;0.741,G18&lt;16.072,C18&gt;=4.75,B18&gt;=2.45,B18&lt;3.15),"versicolor","shouldnthappen"))))))))))))))))))))</f>
        <v>versicolor</v>
      </c>
      <c r="AM18" s="1" t="str">
        <f aca="false">IF(AND(D18&lt;1.35,F18&gt;=0.917),"setosa",IF(AND(D18&gt;=1.35,F18&gt;=0.917),"virginica",IF(AND(D18&lt;0.75,D18&lt;1.55,F18&lt;0.917),"setosa",IF(AND(C18&gt;=4.8,D18&gt;=1.55,F18&lt;0.917),"virginica",IF(AND(A18&lt;5.95,D18&gt;=0.75,D18&lt;1.55,F18&lt;0.917),"versicolor",IF(AND(F18&lt;0.473,C18&lt;4.8,D18&gt;=1.55,F18&lt;0.917),"virginica",IF(AND(F18&gt;=0.473,C18&lt;4.8,D18&gt;=1.55,F18&lt;0.917),"versicolor",IF(AND(C18&lt;4.95,A18&gt;=5.95,D18&gt;=0.75,D18&lt;1.55,F18&lt;0.917),"versicolor",IF(AND(C18&gt;=4.95,A18&gt;=5.95,D18&gt;=0.75,D18&lt;1.55,F18&lt;0.917),"virginica","shouldnthappen")))))))))</f>
        <v>versicolor</v>
      </c>
      <c r="AN18" s="1" t="str">
        <f aca="false">IF(AND(D18&lt;0.75,A18&lt;5.45),"setosa",IF(AND(D18&lt;1.55,D18&gt;=0.75,A18&lt;5.45),"versicolor",IF(AND(D18&gt;=1.55,D18&gt;=0.75,A18&lt;5.45),"virginica",IF(AND(A18&gt;=5.75,C18&lt;4.75,A18&gt;=5.45),"versicolor",IF(AND(F18&lt;0.361,C18&gt;=4.75,A18&gt;=5.45),"virginica",IF(AND(C18&lt;2.6,A18&lt;5.75,C18&lt;4.75,A18&gt;=5.45),"setosa",IF(AND(C18&gt;=2.6,A18&lt;5.75,C18&lt;4.75,A18&gt;=5.45),"versicolor",IF(AND(D18&gt;=1.7,F18&gt;=0.361,C18&gt;=4.75,A18&gt;=5.45),"virginica",IF(AND(B18&lt;2.65,D18&lt;1.7,F18&gt;=0.361,C18&gt;=4.75,A18&gt;=5.45),"virginica",IF(AND(A18&lt;7.05,B18&gt;=2.65,D18&lt;1.7,F18&gt;=0.361,C18&gt;=4.75,A18&gt;=5.45),"versicolor",IF(AND(A18&gt;=7.05,B18&gt;=2.65,D18&lt;1.7,F18&gt;=0.361,C18&gt;=4.75,A18&gt;=5.45),"virginica","shouldnthappen")))))))))))</f>
        <v>versicolor</v>
      </c>
      <c r="AO18" s="1" t="str">
        <f aca="false">IF(AND(D18&lt;0.7),"setosa",IF(AND(A18&lt;4.95,C18&lt;4.85,D18&gt;=0.7),"virginica",IF(AND(A18&gt;=4.95,C18&lt;4.85,D18&gt;=0.7),"versicolor",IF(AND(D18&gt;=1.7,C18&gt;=4.85,D18&gt;=0.7),"virginica",IF(AND(F18&lt;0.325,D18&lt;1.7,C18&gt;=4.85,D18&gt;=0.7),"virginica",IF(AND(D18&lt;1.55,F18&gt;=0.325,D18&lt;1.7,C18&gt;=4.85,D18&gt;=0.7),"virginica",IF(AND(D18&gt;=1.55,F18&gt;=0.325,D18&lt;1.7,C18&gt;=4.85,D18&gt;=0.7),"versicolor","shouldnthappen")))))))</f>
        <v>versicolor</v>
      </c>
      <c r="AP18" s="1" t="str">
        <f aca="false">IF(AND(D18&lt;0.75),"setosa",IF(AND(C18&lt;4.85,D18&gt;=0.75),"versicolor",IF(AND(G18&gt;=8.277,C18&gt;=4.85,D18&gt;=0.75),"virginica",IF(AND(F18&gt;=0.633,G18&lt;8.277,C18&gt;=4.85,D18&gt;=0.75),"virginica",IF(AND(G18&lt;7.61,F18&lt;0.633,G18&lt;8.277,C18&gt;=4.85,D18&gt;=0.75),"virginica",IF(AND(G18&gt;=7.61,F18&lt;0.633,G18&lt;8.277,C18&gt;=4.85,D18&gt;=0.75),"versicolor","shouldnthappen"))))))</f>
        <v>versicolor</v>
      </c>
      <c r="AQ18" s="1" t="str">
        <f aca="false">IF(AND(C18&lt;2.65,A18&gt;=5.45,C18&lt;4.75),"setosa",IF(AND(C18&gt;=2.65,A18&gt;=5.45,C18&lt;4.75),"versicolor",IF(AND(B18&lt;2.9,C18&lt;4.85,C18&gt;=4.75),"versicolor",IF(AND(B18&gt;=2.9,C18&lt;4.85,C18&gt;=4.75),"virginica",IF(AND(D18&lt;1.7,C18&gt;=4.85,C18&gt;=4.75),"versicolor",IF(AND(D18&gt;=1.7,C18&gt;=4.85,C18&gt;=4.75),"virginica",IF(AND(C18&lt;2.45,G18&lt;14.126,A18&lt;5.45,C18&lt;4.75),"setosa",IF(AND(C18&gt;=2.45,G18&lt;14.126,A18&lt;5.45,C18&lt;4.75),"versicolor",IF(AND(C18&lt;2.4,G18&gt;=14.126,A18&lt;5.45,C18&lt;4.75),"setosa",IF(AND(C18&gt;=2.4,G18&gt;=14.126,A18&lt;5.45,C18&lt;4.75),"versicolor","shouldnthappen"))))))))))</f>
        <v>versicolor</v>
      </c>
      <c r="AR18" s="1" t="str">
        <f aca="false">IF(AND(C18&lt;2.45,C18&lt;4.85),"setosa",IF(AND(C18&gt;=5.15,C18&gt;=4.85),"virginica",IF(AND(A18&gt;=4.95,C18&gt;=2.45,C18&lt;4.85),"versicolor",IF(AND(D18&lt;1.35,A18&lt;4.95,C18&gt;=2.45,C18&lt;4.85),"versicolor",IF(AND(D18&gt;=1.35,A18&lt;4.95,C18&gt;=2.45,C18&lt;4.85),"virginica",IF(AND(F18&lt;0.35,G18&lt;12.751,C18&lt;5.15,C18&gt;=4.85),"virginica",IF(AND(A18&lt;6.5,G18&gt;=12.751,C18&lt;5.15,C18&gt;=4.85),"virginica",IF(AND(A18&gt;=6.5,G18&gt;=12.751,C18&lt;5.15,C18&gt;=4.85),"versicolor",IF(AND(B18&gt;=2.75,F18&gt;=0.35,G18&lt;12.751,C18&lt;5.15,C18&gt;=4.85),"virginica",IF(AND(C18&lt;5.05,B18&lt;2.75,F18&gt;=0.35,G18&lt;12.751,C18&lt;5.15,C18&gt;=4.85),"virginica",IF(AND(C18&gt;=5.05,B18&lt;2.75,F18&gt;=0.35,G18&lt;12.751,C18&lt;5.15,C18&gt;=4.85),"versicolor","shouldnthappen")))))))))))</f>
        <v>versicolor</v>
      </c>
      <c r="AS18" s="1" t="str">
        <f aca="false">IF(AND(F18&gt;=0.9,B18&lt;3.05),"virginica",IF(AND(A18&lt;5.9,B18&gt;=3.05),"setosa",IF(AND(D18&lt;1.65,A18&gt;=5.9,B18&gt;=3.05),"versicolor",IF(AND(D18&gt;=1.65,A18&gt;=5.9,B18&gt;=3.05),"virginica",IF(AND(D18&gt;=1.75,C18&gt;=4.85,F18&lt;0.9,B18&lt;3.05),"virginica",IF(AND(C18&lt;2.2,B18&lt;2.95,C18&lt;4.85,F18&lt;0.9,B18&lt;3.05),"setosa",IF(AND(C18&gt;=2.2,B18&lt;2.95,C18&lt;4.85,F18&lt;0.9,B18&lt;3.05),"versicolor",IF(AND(C18&lt;2.8,B18&gt;=2.95,C18&lt;4.85,F18&lt;0.9,B18&lt;3.05),"setosa",IF(AND(C18&gt;=2.8,B18&gt;=2.95,C18&lt;4.85,F18&lt;0.9,B18&lt;3.05),"versicolor",IF(AND(G18&lt;13.879,D18&lt;1.75,C18&gt;=4.85,F18&lt;0.9,B18&lt;3.05),"virginica",IF(AND(G18&gt;=13.879,D18&lt;1.75,C18&gt;=4.85,F18&lt;0.9,B18&lt;3.05),"versicolor","shouldnthappen")))))))))))</f>
        <v>versicolor</v>
      </c>
      <c r="AT18" s="1" t="str">
        <f aca="false">IF(AND(D18&lt;0.75),"setosa",IF(AND(D18&gt;=1.75,D18&gt;=0.75),"virginica",IF(AND(D18&lt;1.45,G18&lt;7.37,D18&lt;1.75,D18&gt;=0.75),"versicolor",IF(AND(D18&gt;=1.45,G18&lt;7.37,D18&lt;1.75,D18&gt;=0.75),"virginica",IF(AND(C18&lt;5.45,G18&gt;=7.37,D18&lt;1.75,D18&gt;=0.75),"versicolor",IF(AND(C18&gt;=5.45,G18&gt;=7.37,D18&lt;1.75,D18&gt;=0.75),"virginica","shouldnthappen"))))))</f>
        <v>versicolor</v>
      </c>
      <c r="AU18" s="1" t="str">
        <f aca="false">IF(AND(D18&lt;0.7),"setosa",IF(AND(D18&gt;=1.7,A18&gt;=6.15,D18&gt;=0.7),"virginica",IF(AND(B18&gt;=2.55,C18&lt;4.75,A18&lt;6.15,D18&gt;=0.7),"versicolor",IF(AND(D18&gt;=1.7,C18&gt;=4.75,A18&lt;6.15,D18&gt;=0.7),"virginica",IF(AND(C18&lt;5.25,D18&lt;1.7,A18&gt;=6.15,D18&gt;=0.7),"versicolor",IF(AND(C18&gt;=5.25,D18&lt;1.7,A18&gt;=6.15,D18&gt;=0.7),"virginica",IF(AND(C18&lt;4.25,B18&lt;2.55,C18&lt;4.75,A18&lt;6.15,D18&gt;=0.7),"versicolor",IF(AND(C18&gt;=4.25,B18&lt;2.55,C18&lt;4.75,A18&lt;6.15,D18&gt;=0.7),"virginica",IF(AND(B18&lt;2.65,D18&lt;1.7,C18&gt;=4.75,A18&lt;6.15,D18&gt;=0.7),"virginica",IF(AND(B18&gt;=2.65,D18&lt;1.7,C18&gt;=4.75,A18&lt;6.15,D18&gt;=0.7),"versicolor","shouldnthappen"))))))))))</f>
        <v>versicolor</v>
      </c>
      <c r="AV18" s="1" t="str">
        <f aca="false">IF(AND(D18&lt;0.75),"setosa",IF(AND(F18&gt;=0.899,D18&gt;=0.75),"virginica",IF(AND(D18&lt;1.65,A18&lt;6.05,F18&lt;0.899,D18&gt;=0.75),"versicolor",IF(AND(D18&gt;=1.65,A18&lt;6.05,F18&lt;0.899,D18&gt;=0.75),"virginica",IF(AND(C18&gt;=5.05,A18&gt;=6.05,F18&lt;0.899,D18&gt;=0.75),"virginica",IF(AND(G18&gt;=13.757,C18&lt;5.05,A18&gt;=6.05,F18&lt;0.899,D18&gt;=0.75),"versicolor",IF(AND(D18&lt;1.6,G18&lt;13.757,C18&lt;5.05,A18&gt;=6.05,F18&lt;0.899,D18&gt;=0.75),"versicolor",IF(AND(D18&gt;=1.6,G18&lt;13.757,C18&lt;5.05,A18&gt;=6.05,F18&lt;0.899,D18&gt;=0.75),"virginica","shouldnthappen"))))))))</f>
        <v>versicolor</v>
      </c>
      <c r="AW18" s="1" t="str">
        <f aca="false">IF(AND(F18&lt;0.117,A18&gt;=5.55),"virginica",IF(AND(A18&gt;=5.2,G18&lt;6.086,A18&lt;5.55),"versicolor",IF(AND(D18&lt;0.7,G18&gt;=6.086,A18&lt;5.55),"setosa",IF(AND(D18&gt;=0.7,G18&gt;=6.086,A18&lt;5.55),"versicolor",IF(AND(A18&lt;4.75,A18&lt;5.2,G18&lt;6.086,A18&lt;5.55),"setosa",IF(AND(A18&gt;=4.75,A18&lt;5.2,G18&lt;6.086,A18&lt;5.55),"virginica",IF(AND(D18&gt;=1.65,C18&lt;4.95,F18&gt;=0.117,A18&gt;=5.55),"virginica",IF(AND(D18&gt;=1.75,C18&gt;=4.95,F18&gt;=0.117,A18&gt;=5.55),"virginica",IF(AND(C18&lt;2.6,D18&lt;1.65,C18&lt;4.95,F18&gt;=0.117,A18&gt;=5.55),"setosa",IF(AND(C18&gt;=2.6,D18&lt;1.65,C18&lt;4.95,F18&gt;=0.117,A18&gt;=5.55),"versicolor",IF(AND(D18&lt;1.55,D18&lt;1.75,C18&gt;=4.95,F18&gt;=0.117,A18&gt;=5.55),"virginica",IF(AND(A18&lt;6.95,D18&gt;=1.55,D18&lt;1.75,C18&gt;=4.95,F18&gt;=0.117,A18&gt;=5.55),"versicolor",IF(AND(A18&gt;=6.95,D18&gt;=1.55,D18&lt;1.75,C18&gt;=4.95,F18&gt;=0.117,A18&gt;=5.55),"virginica","shouldnthappen")))))))))))))</f>
        <v>versicolor</v>
      </c>
      <c r="AX18" s="1" t="str">
        <f aca="false">IF(AND(D18&lt;0.75),"setosa",IF(AND(F18&lt;0.138,D18&gt;=0.75),"virginica",IF(AND(C18&lt;4.45,A18&lt;6.15,F18&gt;=0.138,D18&gt;=0.75),"versicolor",IF(AND(C18&gt;=5.05,A18&gt;=6.15,F18&gt;=0.138,D18&gt;=0.75),"virginica",IF(AND(B18&lt;2.65,C18&gt;=4.45,A18&lt;6.15,F18&gt;=0.138,D18&gt;=0.75),"virginica",IF(AND(A18&gt;=6.35,C18&lt;5.05,A18&gt;=6.15,F18&gt;=0.138,D18&gt;=0.75),"versicolor",IF(AND(A18&lt;5.65,B18&gt;=2.65,C18&gt;=4.45,A18&lt;6.15,F18&gt;=0.138,D18&gt;=0.75),"virginica",IF(AND(D18&lt;1.75,A18&lt;6.35,C18&lt;5.05,A18&gt;=6.15,F18&gt;=0.138,D18&gt;=0.75),"versicolor",IF(AND(D18&gt;=1.75,A18&lt;6.35,C18&lt;5.05,A18&gt;=6.15,F18&gt;=0.138,D18&gt;=0.75),"virginica",IF(AND(D18&lt;1.7,A18&gt;=5.65,B18&gt;=2.65,C18&gt;=4.45,A18&lt;6.15,F18&gt;=0.138,D18&gt;=0.75),"versicolor",IF(AND(D18&gt;=1.7,A18&gt;=5.65,B18&gt;=2.65,C18&gt;=4.45,A18&lt;6.15,F18&gt;=0.138,D18&gt;=0.75),"virginica","shouldnthappen")))))))))))</f>
        <v>versicolor</v>
      </c>
      <c r="AY18" s="1" t="str">
        <f aca="false">IF(AND(D18&lt;0.75,A18&lt;5.55),"setosa",IF(AND(A18&lt;4.95,D18&gt;=0.75,A18&lt;5.55),"virginica",IF(AND(A18&gt;=4.95,D18&gt;=0.75,A18&lt;5.55),"versicolor",IF(AND(C18&lt;2.6,C18&lt;4.85,A18&gt;=5.55),"setosa",IF(AND(C18&gt;=2.6,C18&lt;4.85,A18&gt;=5.55),"versicolor",IF(AND(D18&gt;=1.75,C18&gt;=4.85,A18&gt;=5.55),"virginica",IF(AND(F18&lt;0.405,D18&lt;1.75,C18&gt;=4.85,A18&gt;=5.55),"versicolor",IF(AND(B18&lt;3.05,F18&gt;=0.405,D18&lt;1.75,C18&gt;=4.85,A18&gt;=5.55),"virginica",IF(AND(B18&gt;=3.05,F18&gt;=0.405,D18&lt;1.75,C18&gt;=4.85,A18&gt;=5.55),"versicolor","shouldnthappen")))))))))</f>
        <v>versicolor</v>
      </c>
      <c r="AZ18" s="1" t="str">
        <f aca="false">IF(AND(D18&lt;0.75),"setosa",IF(AND(F18&lt;0.9,C18&lt;4.95,D18&gt;=0.75),"versicolor",IF(AND(F18&gt;=0.9,C18&lt;4.95,D18&gt;=0.75),"virginica",IF(AND(D18&gt;=1.7,C18&gt;=4.95,D18&gt;=0.75),"virginica",IF(AND(F18&lt;0.405,D18&lt;1.7,C18&gt;=4.95,D18&gt;=0.75),"versicolor",IF(AND(F18&gt;=0.405,D18&lt;1.7,C18&gt;=4.95,D18&gt;=0.75),"virginica","shouldnthappen"))))))</f>
        <v>versicolor</v>
      </c>
      <c r="BA18" s="1" t="str">
        <f aca="false">IF(AND(D18&lt;0.75),"setosa",IF(AND(D18&gt;=1.7,C18&gt;=5.05,D18&gt;=0.75),"virginica",IF(AND(D18&lt;1.45,D18&lt;1.6,C18&lt;5.05,D18&gt;=0.75),"versicolor",IF(AND(A18&lt;5.8,D18&gt;=1.6,C18&lt;5.05,D18&gt;=0.75),"virginica",IF(AND(A18&gt;=5.8,D18&gt;=1.6,C18&lt;5.05,D18&gt;=0.75),"versicolor",IF(AND(F18&lt;0.417,D18&lt;1.7,C18&gt;=5.05,D18&gt;=0.75),"versicolor",IF(AND(F18&gt;=0.417,D18&lt;1.7,C18&gt;=5.05,D18&gt;=0.75),"virginica",IF(AND(A18&lt;5.95,D18&gt;=1.45,D18&lt;1.6,C18&lt;5.05,D18&gt;=0.75),"versicolor",IF(AND(G18&lt;10.618,A18&gt;=5.95,D18&gt;=1.45,D18&lt;1.6,C18&lt;5.05,D18&gt;=0.75),"virginica",IF(AND(G18&gt;=10.618,A18&gt;=5.95,D18&gt;=1.45,D18&lt;1.6,C18&lt;5.05,D18&gt;=0.75),"versicolor","shouldnthappen"))))))))))</f>
        <v>versicolor</v>
      </c>
      <c r="BB18" s="1" t="str">
        <f aca="false">IF(AND(C18&lt;2.6),"setosa",IF(AND(D18&gt;=1.75,C18&gt;=2.6),"virginica",IF(AND(C18&gt;=5.45,D18&lt;1.75,C18&gt;=2.6),"virginica",IF(AND(F18&gt;=0.259,C18&lt;5.45,D18&lt;1.75,C18&gt;=2.6),"versicolor",IF(AND(C18&lt;5.05,F18&lt;0.259,C18&lt;5.45,D18&lt;1.75,C18&gt;=2.6),"versicolor",IF(AND(C18&gt;=5.05,F18&lt;0.259,C18&lt;5.45,D18&lt;1.75,C18&gt;=2.6),"virginica","shouldnthappen"))))))</f>
        <v>versicolor</v>
      </c>
      <c r="BC18" s="1" t="str">
        <f aca="false">IF(AND(A18&lt;4.95,B18&lt;2.7,A18&lt;5.55),"virginica",IF(AND(A18&gt;=4.95,B18&lt;2.7,A18&lt;5.55),"versicolor",IF(AND(C18&lt;3.2,B18&gt;=2.7,A18&lt;5.55),"setosa",IF(AND(C18&gt;=3.2,B18&gt;=2.7,A18&lt;5.55),"versicolor",IF(AND(F18&gt;=0.85,A18&lt;6.15,A18&gt;=5.55),"virginica",IF(AND(D18&lt;1.45,A18&gt;=6.15,A18&gt;=5.55),"versicolor",IF(AND(C18&lt;4.8,F18&lt;0.85,A18&lt;6.15,A18&gt;=5.55),"versicolor",IF(AND(D18&gt;=1.7,D18&gt;=1.45,A18&gt;=6.15,A18&gt;=5.55),"virginica",IF(AND(G18&lt;9.333,C18&gt;=4.8,F18&lt;0.85,A18&lt;6.15,A18&gt;=5.55),"versicolor",IF(AND(G18&gt;=9.333,C18&gt;=4.8,F18&lt;0.85,A18&lt;6.15,A18&gt;=5.55),"virginica",IF(AND(C18&lt;4.9,D18&lt;1.7,D18&gt;=1.45,A18&gt;=6.15,A18&gt;=5.55),"versicolor",IF(AND(C18&gt;=4.9,D18&lt;1.7,D18&gt;=1.45,A18&gt;=6.15,A18&gt;=5.55),"virginica","shouldnthappen"))))))))))))</f>
        <v>versicolor</v>
      </c>
      <c r="BD18" s="1" t="str">
        <f aca="false">IF(AND(C18&lt;2.35),"setosa",IF(AND(C18&lt;4.75,B18&lt;2.55,C18&gt;=2.35),"versicolor",IF(AND(C18&gt;=4.75,B18&lt;2.55,C18&gt;=2.35),"virginica",IF(AND(C18&lt;4.75,B18&gt;=2.55,C18&gt;=2.35),"versicolor",IF(AND(D18&gt;=1.75,C18&gt;=4.75,B18&gt;=2.55,C18&gt;=2.35),"virginica",IF(AND(A18&gt;=6.5,D18&lt;1.75,C18&gt;=4.75,B18&gt;=2.55,C18&gt;=2.35),"versicolor",IF(AND(A18&lt;6.05,A18&lt;6.5,D18&lt;1.75,C18&gt;=4.75,B18&gt;=2.55,C18&gt;=2.35),"versicolor",IF(AND(A18&gt;=6.05,A18&lt;6.5,D18&lt;1.75,C18&gt;=4.75,B18&gt;=2.55,C18&gt;=2.35),"virginica","shouldnthappen"))))))))</f>
        <v>versicolor</v>
      </c>
      <c r="BE18" s="1" t="str">
        <f aca="false">IF(AND(C18&lt;2.5),"setosa",IF(AND(D18&lt;1.65,C18&lt;4.75,C18&gt;=2.5),"versicolor",IF(AND(D18&gt;=1.65,C18&lt;4.75,C18&gt;=2.5),"virginica",IF(AND(D18&gt;=1.75,C18&gt;=4.75,C18&gt;=2.5),"virginica",IF(AND(C18&lt;4.95,D18&lt;1.75,C18&gt;=4.75,C18&gt;=2.5),"versicolor",IF(AND(A18&lt;6.5,C18&gt;=4.95,D18&lt;1.75,C18&gt;=4.75,C18&gt;=2.5),"virginica",IF(AND(A18&gt;=6.5,C18&gt;=4.95,D18&lt;1.75,C18&gt;=4.75,C18&gt;=2.5),"versicolor","shouldnthappen")))))))</f>
        <v>versicolor</v>
      </c>
      <c r="BF18" s="1" t="str">
        <f aca="false">IF(AND(G18&gt;=15.244),"virginica",IF(AND(C18&lt;3.2,B18&gt;=3.15,G18&lt;15.244),"setosa",IF(AND(A18&gt;=4.95,C18&lt;4.7,B18&lt;3.15,G18&lt;15.244),"versicolor",IF(AND(C18&gt;=5.15,C18&gt;=4.7,B18&lt;3.15,G18&lt;15.244),"virginica",IF(AND(A18&gt;=6.45,C18&gt;=3.2,B18&gt;=3.15,G18&lt;15.244),"virginica",IF(AND(D18&lt;0.95,A18&lt;4.95,C18&lt;4.7,B18&lt;3.15,G18&lt;15.244),"setosa",IF(AND(D18&gt;=0.95,A18&lt;4.95,C18&lt;4.7,B18&lt;3.15,G18&lt;15.244),"virginica",IF(AND(F18&lt;0.816,A18&lt;6.45,C18&gt;=3.2,B18&gt;=3.15,G18&lt;15.244),"virginica",IF(AND(F18&gt;=0.816,A18&lt;6.45,C18&gt;=3.2,B18&gt;=3.15,G18&lt;15.244),"versicolor",IF(AND(A18&gt;=6.5,B18&lt;3.05,C18&lt;5.15,C18&gt;=4.7,B18&lt;3.15,G18&lt;15.244),"versicolor",IF(AND(G18&lt;11.093,B18&gt;=3.05,C18&lt;5.15,C18&gt;=4.7,B18&lt;3.15,G18&lt;15.244),"virginica",IF(AND(G18&gt;=11.093,B18&gt;=3.05,C18&lt;5.15,C18&gt;=4.7,B18&lt;3.15,G18&lt;15.244),"versicolor",IF(AND(D18&gt;=1.7,A18&lt;6.5,B18&lt;3.05,C18&lt;5.15,C18&gt;=4.7,B18&lt;3.15,G18&lt;15.244),"virginica",IF(AND(G18&lt;7.498,D18&lt;1.7,A18&lt;6.5,B18&lt;3.05,C18&lt;5.15,C18&gt;=4.7,B18&lt;3.15,G18&lt;15.244),"virginica",IF(AND(G18&gt;=7.498,D18&lt;1.7,A18&lt;6.5,B18&lt;3.05,C18&lt;5.15,C18&gt;=4.7,B18&lt;3.15,G18&lt;15.244),"versicolor","shouldnthappen")))))))))))))))</f>
        <v>virginica</v>
      </c>
      <c r="BG18" s="1" t="str">
        <f aca="false">IF(AND(B18&gt;=3.35,C18&lt;4.85),"setosa",IF(AND(D18&gt;=1.75,C18&gt;=4.85),"virginica",IF(AND(D18&lt;0.75,B18&lt;3.35,C18&lt;4.85),"setosa",IF(AND(G18&gt;=13.879,D18&lt;1.75,C18&gt;=4.85),"versicolor",IF(AND(F18&gt;=0.9,D18&gt;=0.75,B18&lt;3.35,C18&lt;4.85),"virginica",IF(AND(F18&gt;=0.405,G18&lt;13.879,D18&lt;1.75,C18&gt;=4.85),"virginica",IF(AND(B18&gt;=2.55,F18&lt;0.9,D18&gt;=0.75,B18&lt;3.35,C18&lt;4.85),"versicolor",IF(AND(G18&lt;7.498,F18&lt;0.405,G18&lt;13.879,D18&lt;1.75,C18&gt;=4.85),"virginica",IF(AND(G18&gt;=7.498,F18&lt;0.405,G18&lt;13.879,D18&lt;1.75,C18&gt;=4.85),"versicolor",IF(AND(G18&lt;5.656,B18&lt;2.55,F18&lt;0.9,D18&gt;=0.75,B18&lt;3.35,C18&lt;4.85),"virginica",IF(AND(G18&gt;=5.656,B18&lt;2.55,F18&lt;0.9,D18&gt;=0.75,B18&lt;3.35,C18&lt;4.85),"versicolor","shouldnthappen")))))))))))</f>
        <v>versicolor</v>
      </c>
      <c r="BH18" s="1" t="str">
        <f aca="false">IF(AND(D18&lt;0.7),"setosa",IF(AND(D18&gt;=1.65,A18&lt;6.65,D18&gt;=0.7),"virginica",IF(AND(D18&lt;1.55,A18&gt;=6.65,D18&gt;=0.7),"versicolor",IF(AND(D18&gt;=1.55,A18&gt;=6.65,D18&gt;=0.7),"virginica",IF(AND(F18&gt;=0.529,D18&lt;1.65,A18&lt;6.65,D18&gt;=0.7),"versicolor",IF(AND(C18&gt;=5.35,F18&lt;0.529,D18&lt;1.65,A18&lt;6.65,D18&gt;=0.7),"virginica",IF(AND(G18&gt;=7.411,C18&lt;5.35,F18&lt;0.529,D18&lt;1.65,A18&lt;6.65,D18&gt;=0.7),"versicolor",IF(AND(G18&lt;6.927,G18&lt;7.411,C18&lt;5.35,F18&lt;0.529,D18&lt;1.65,A18&lt;6.65,D18&gt;=0.7),"versicolor",IF(AND(G18&gt;=6.927,G18&lt;7.411,C18&lt;5.35,F18&lt;0.529,D18&lt;1.65,A18&lt;6.65,D18&gt;=0.7),"virginica","shouldnthappen")))))))))</f>
        <v>versicolor</v>
      </c>
      <c r="BI18" s="1" t="str">
        <f aca="false">IF(AND(D18&gt;=1.7),"virginica",IF(AND(D18&lt;0.7,D18&lt;1.7),"setosa",IF(AND(D18&lt;1.45,G18&lt;7.37,D18&gt;=0.7,D18&lt;1.7),"versicolor",IF(AND(D18&gt;=1.45,G18&lt;7.37,D18&gt;=0.7,D18&lt;1.7),"virginica",IF(AND(B18&gt;=2.65,G18&gt;=7.37,D18&gt;=0.7,D18&lt;1.7),"versicolor",IF(AND(C18&lt;5.05,B18&lt;2.65,G18&gt;=7.37,D18&gt;=0.7,D18&lt;1.7),"versicolor",IF(AND(C18&gt;=5.05,B18&lt;2.65,G18&gt;=7.37,D18&gt;=0.7,D18&lt;1.7),"virginica","shouldnthappen")))))))</f>
        <v>versicolor</v>
      </c>
    </row>
    <row r="19" customFormat="false" ht="13.8" hidden="false" customHeight="false" outlineLevel="0" collapsed="false">
      <c r="A19" s="1" t="n">
        <v>6.7</v>
      </c>
      <c r="B19" s="1" t="n">
        <v>3.1</v>
      </c>
      <c r="C19" s="1" t="n">
        <v>4.7</v>
      </c>
      <c r="D19" s="1" t="n">
        <v>1.5</v>
      </c>
      <c r="E19" s="1" t="s">
        <v>92</v>
      </c>
      <c r="F19" s="1" t="n">
        <v>0.0117863437626511</v>
      </c>
      <c r="G19" s="1" t="n">
        <v>11.2280968630686</v>
      </c>
      <c r="H19" s="11" t="str">
        <f aca="false">E19</f>
        <v>versicolor</v>
      </c>
      <c r="I19" s="1" t="str">
        <f aca="false">INDEX(L19:BI19, MODE(MATCH(L19:BI19, L19:BI19, 0 )))</f>
        <v>versicolor</v>
      </c>
      <c r="J19" s="12" t="n">
        <f aca="false">COUNTIF(L19:BI19, H19) / COUNTA(L19:BI19)</f>
        <v>0.9</v>
      </c>
      <c r="K19" s="13" t="n">
        <f aca="false">I19=H19</f>
        <v>1</v>
      </c>
      <c r="L19" s="1" t="str">
        <f aca="false">IF(AND(C19&lt;3.65,B19&gt;=3.35),"setosa",IF(AND(C19&gt;=3.65,B19&gt;=3.35),"virginica",IF(AND(C19&lt;2.35,C19&lt;4.85,B19&lt;3.35),"setosa",IF(AND(F19&gt;=0.899,C19&gt;=2.35,C19&lt;4.85,B19&lt;3.35),"virginica",IF(AND(G19&gt;=8.268,B19&lt;2.75,C19&gt;=4.85,B19&lt;3.35),"virginica",IF(AND(D19&lt;1.55,B19&gt;=2.75,C19&gt;=4.85,B19&lt;3.35),"versicolor",IF(AND(D19&gt;=1.55,B19&gt;=2.75,C19&gt;=4.85,B19&lt;3.35),"virginica",IF(AND(G19&lt;6.537,F19&lt;0.899,C19&gt;=2.35,C19&lt;4.85,B19&lt;3.35),"virginica",IF(AND(G19&gt;=6.537,F19&lt;0.899,C19&gt;=2.35,C19&lt;4.85,B19&lt;3.35),"versicolor",IF(AND(G19&lt;6.878,G19&lt;8.268,B19&lt;2.75,C19&gt;=4.85,B19&lt;3.35),"virginica",IF(AND(G19&gt;=6.878,G19&lt;8.268,B19&lt;2.75,C19&gt;=4.85,B19&lt;3.35),"versicolor","shouldnthappen")))))))))))</f>
        <v>versicolor</v>
      </c>
      <c r="M19" s="1" t="str">
        <f aca="false">IF(AND(C19&lt;2.6),"setosa",IF(AND(D19&gt;=1.75,C19&gt;=2.6),"virginica",IF(AND(G19&lt;6.094,D19&lt;1.75,C19&gt;=2.6),"virginica",IF(AND(D19&lt;1.35,G19&gt;=6.094,D19&lt;1.75,C19&gt;=2.6),"versicolor",IF(AND(C19&lt;5.05,D19&gt;=1.35,G19&gt;=6.094,D19&lt;1.75,C19&gt;=2.6),"versicolor",IF(AND(C19&gt;=5.05,D19&gt;=1.35,G19&gt;=6.094,D19&lt;1.75,C19&gt;=2.6),"virginica","shouldnthappen"))))))</f>
        <v>versicolor</v>
      </c>
      <c r="N19" s="1" t="str">
        <f aca="false">IF(AND(A19&lt;6.6,B19&gt;=3.45),"setosa",IF(AND(A19&gt;=6.6,B19&gt;=3.45),"virginica",IF(AND(D19&lt;0.7,C19&lt;4.75,B19&lt;3.45),"setosa",IF(AND(D19&gt;=0.7,C19&lt;4.75,B19&lt;3.45),"versicolor",IF(AND(C19&gt;=5.15,C19&gt;=4.75,B19&lt;3.45),"virginica",IF(AND(D19&gt;=1.7,A19&lt;6.5,C19&lt;5.15,C19&gt;=4.75,B19&lt;3.45),"virginica",IF(AND(C19&lt;5.05,A19&gt;=6.5,C19&lt;5.15,C19&gt;=4.75,B19&lt;3.45),"versicolor",IF(AND(C19&gt;=5.05,A19&gt;=6.5,C19&lt;5.15,C19&gt;=4.75,B19&lt;3.45),"virginica",IF(AND(G19&lt;7.498,D19&lt;1.7,A19&lt;6.5,C19&lt;5.15,C19&gt;=4.75,B19&lt;3.45),"virginica",IF(AND(G19&gt;=7.498,D19&lt;1.7,A19&lt;6.5,C19&lt;5.15,C19&gt;=4.75,B19&lt;3.45),"versicolor","shouldnthappen"))))))))))</f>
        <v>versicolor</v>
      </c>
      <c r="O19" s="1" t="str">
        <f aca="false">IF(AND(D19&lt;0.75),"setosa",IF(AND(C19&lt;4.75,C19&lt;4.85,D19&gt;=0.75),"versicolor",IF(AND(A19&gt;=6.05,C19&gt;=4.85,D19&gt;=0.75),"virginica",IF(AND(D19&lt;1.6,C19&gt;=4.75,C19&lt;4.85,D19&gt;=0.75),"versicolor",IF(AND(D19&gt;=1.6,C19&gt;=4.75,C19&lt;4.85,D19&gt;=0.75),"virginica",IF(AND(A19&lt;5.9,A19&lt;6.05,C19&gt;=4.85,D19&gt;=0.75),"virginica",IF(AND(A19&gt;=5.9,A19&lt;6.05,C19&gt;=4.85,D19&gt;=0.75),"versicolor","shouldnthappen")))))))</f>
        <v>versicolor</v>
      </c>
      <c r="P19" s="1" t="str">
        <f aca="false">IF(AND(D19&lt;0.75),"setosa",IF(AND(A19&lt;5.55,D19&gt;=0.75),"versicolor",IF(AND(D19&gt;=1.7,G19&lt;13.158,A19&gt;=5.55,D19&gt;=0.75),"virginica",IF(AND(B19&lt;2.45,D19&lt;1.7,G19&lt;13.158,A19&gt;=5.55,D19&gt;=0.75),"virginica",IF(AND(B19&gt;=2.45,D19&lt;1.7,G19&lt;13.158,A19&gt;=5.55,D19&gt;=0.75),"versicolor",IF(AND(B19&gt;=3.05,G19&lt;15.551,G19&gt;=13.158,A19&gt;=5.55,D19&gt;=0.75),"versicolor",IF(AND(B19&lt;2.9,G19&gt;=15.551,G19&gt;=13.158,A19&gt;=5.55,D19&gt;=0.75),"versicolor",IF(AND(B19&gt;=2.9,G19&gt;=15.551,G19&gt;=13.158,A19&gt;=5.55,D19&gt;=0.75),"virginica",IF(AND(D19&lt;1.3,G19&lt;14.221,B19&lt;3.05,G19&lt;15.551,G19&gt;=13.158,A19&gt;=5.55,D19&gt;=0.75),"versicolor",IF(AND(D19&gt;=1.3,G19&lt;14.221,B19&lt;3.05,G19&lt;15.551,G19&gt;=13.158,A19&gt;=5.55,D19&gt;=0.75),"virginica",IF(AND(C19&lt;4.9,G19&gt;=14.221,B19&lt;3.05,G19&lt;15.551,G19&gt;=13.158,A19&gt;=5.55,D19&gt;=0.75),"versicolor",IF(AND(C19&gt;=4.9,G19&gt;=14.221,B19&lt;3.05,G19&lt;15.551,G19&gt;=13.158,A19&gt;=5.55,D19&gt;=0.75),"virginica","shouldnthappen"))))))))))))</f>
        <v>versicolor</v>
      </c>
      <c r="Q19" s="1" t="str">
        <f aca="false">IF(AND(C19&lt;2.6),"setosa",IF(AND(A19&gt;=4.95,C19&lt;4.75,C19&gt;=2.6),"versicolor",IF(AND(D19&gt;=1.75,C19&gt;=4.75,C19&gt;=2.6),"virginica",IF(AND(B19&lt;2.45,A19&lt;4.95,C19&lt;4.75,C19&gt;=2.6),"versicolor",IF(AND(B19&gt;=2.45,A19&lt;4.95,C19&lt;4.75,C19&gt;=2.6),"virginica",IF(AND(G19&lt;7.498,D19&lt;1.75,C19&gt;=4.75,C19&gt;=2.6),"virginica",IF(AND(F19&lt;0.417,G19&gt;=7.498,D19&lt;1.75,C19&gt;=4.75,C19&gt;=2.6),"versicolor",IF(AND(F19&lt;0.442,F19&gt;=0.417,G19&gt;=7.498,D19&lt;1.75,C19&gt;=4.75,C19&gt;=2.6),"virginica",IF(AND(F19&gt;=0.442,F19&gt;=0.417,G19&gt;=7.498,D19&lt;1.75,C19&gt;=4.75,C19&gt;=2.6),"versicolor","shouldnthappen")))))))))</f>
        <v>versicolor</v>
      </c>
      <c r="R19" s="1" t="str">
        <f aca="false">IF(AND(D19&lt;0.75),"setosa",IF(AND(D19&lt;1.75,A19&gt;=6.25,D19&gt;=0.75),"versicolor",IF(AND(D19&gt;=1.75,A19&gt;=6.25,D19&gt;=0.75),"virginica",IF(AND(D19&lt;1.6,C19&lt;4.75,A19&lt;6.25,D19&gt;=0.75),"versicolor",IF(AND(D19&gt;=1.6,C19&lt;4.75,A19&lt;6.25,D19&gt;=0.75),"virginica",IF(AND(G19&lt;6.998,C19&gt;=4.75,A19&lt;6.25,D19&gt;=0.75),"virginica",IF(AND(A19&lt;6.05,G19&gt;=6.998,C19&gt;=4.75,A19&lt;6.25,D19&gt;=0.75),"versicolor",IF(AND(A19&gt;=6.05,G19&gt;=6.998,C19&gt;=4.75,A19&lt;6.25,D19&gt;=0.75),"virginica","shouldnthappen"))))))))</f>
        <v>versicolor</v>
      </c>
      <c r="S19" s="1" t="str">
        <f aca="false">IF(AND(B19&gt;=3.05,A19&lt;5.45),"setosa",IF(AND(C19&lt;2.2,B19&lt;3.05,A19&lt;5.45),"setosa",IF(AND(C19&gt;=2.2,B19&lt;3.05,A19&lt;5.45),"versicolor",IF(AND(B19&lt;3.7,C19&lt;4.8,A19&gt;=5.45),"versicolor",IF(AND(B19&gt;=3.7,C19&lt;4.8,A19&gt;=5.45),"setosa",IF(AND(G19&lt;13.757,C19&lt;5.05,C19&gt;=4.8,A19&gt;=5.45),"virginica",IF(AND(G19&gt;=13.757,C19&lt;5.05,C19&gt;=4.8,A19&gt;=5.45),"versicolor",IF(AND(C19&gt;=5.15,C19&gt;=5.05,C19&gt;=4.8,A19&gt;=5.45),"virginica",IF(AND(A19&lt;5.95,C19&lt;5.15,C19&gt;=5.05,C19&gt;=4.8,A19&gt;=5.45),"virginica",IF(AND(D19&gt;=1.8,A19&gt;=5.95,C19&lt;5.15,C19&gt;=5.05,C19&gt;=4.8,A19&gt;=5.45),"virginica",IF(AND(B19&lt;2.75,D19&lt;1.8,A19&gt;=5.95,C19&lt;5.15,C19&gt;=5.05,C19&gt;=4.8,A19&gt;=5.45),"versicolor",IF(AND(B19&gt;=2.75,D19&lt;1.8,A19&gt;=5.95,C19&lt;5.15,C19&gt;=5.05,C19&gt;=4.8,A19&gt;=5.45),"virginica","shouldnthappen"))))))))))))</f>
        <v>versicolor</v>
      </c>
      <c r="T19" s="1" t="str">
        <f aca="false">IF(AND(C19&lt;2.6),"setosa",IF(AND(D19&lt;1.65,C19&lt;4.75,C19&gt;=2.6),"versicolor",IF(AND(D19&gt;=1.65,C19&lt;4.75,C19&gt;=2.6),"virginica",IF(AND(G19&gt;=8.494,A19&lt;6.6,C19&gt;=4.75,C19&gt;=2.6),"virginica",IF(AND(C19&lt;5.2,A19&gt;=6.6,C19&gt;=4.75,C19&gt;=2.6),"versicolor",IF(AND(C19&gt;=5.2,A19&gt;=6.6,C19&gt;=4.75,C19&gt;=2.6),"virginica",IF(AND(A19&lt;5.95,G19&lt;8.494,A19&lt;6.6,C19&gt;=4.75,C19&gt;=2.6),"virginica",IF(AND(A19&gt;=5.95,G19&lt;8.494,A19&lt;6.6,C19&gt;=4.75,C19&gt;=2.6),"versicolor","shouldnthappen"))))))))</f>
        <v>versicolor</v>
      </c>
      <c r="U19" s="1" t="str">
        <f aca="false">IF(AND(C19&lt;3.65,B19&gt;=3.35),"setosa",IF(AND(C19&gt;=3.65,B19&gt;=3.35),"virginica",IF(AND(C19&lt;2.35,A19&lt;6.25,B19&lt;3.35),"setosa",IF(AND(C19&lt;4.85,A19&gt;=6.25,B19&lt;3.35),"versicolor",IF(AND(G19&gt;=15.426,C19&gt;=2.35,A19&lt;6.25,B19&lt;3.35),"virginica",IF(AND(D19&gt;=1.55,C19&gt;=4.85,A19&gt;=6.25,B19&lt;3.35),"virginica",IF(AND(D19&lt;1.8,G19&lt;15.426,C19&gt;=2.35,A19&lt;6.25,B19&lt;3.35),"versicolor",IF(AND(D19&gt;=1.8,G19&lt;15.426,C19&gt;=2.35,A19&lt;6.25,B19&lt;3.35),"virginica",IF(AND(B19&lt;2.95,D19&lt;1.55,C19&gt;=4.85,A19&gt;=6.25,B19&lt;3.35),"virginica",IF(AND(B19&gt;=2.95,D19&lt;1.55,C19&gt;=4.85,A19&gt;=6.25,B19&lt;3.35),"versicolor","shouldnthappen"))))))))))</f>
        <v>versicolor</v>
      </c>
      <c r="V19" s="1" t="str">
        <f aca="false">IF(AND(C19&lt;2.6),"setosa",IF(AND(C19&gt;=4.85,C19&gt;=2.6),"virginica",IF(AND(F19&gt;=0.9,C19&lt;4.85,C19&gt;=2.6),"virginica",IF(AND(G19&lt;5.656,F19&lt;0.9,C19&lt;4.85,C19&gt;=2.6),"virginica",IF(AND(G19&gt;=5.656,F19&lt;0.9,C19&lt;4.85,C19&gt;=2.6),"versicolor","shouldnthappen")))))</f>
        <v>versicolor</v>
      </c>
      <c r="W19" s="1" t="str">
        <f aca="false">IF(AND(D19&gt;=1.75,G19&gt;=13.795),"virginica",IF(AND(D19&gt;=1.5,G19&gt;=12.335,G19&lt;13.795),"virginica",IF(AND(C19&lt;2.45,C19&lt;4.85,G19&lt;12.335,G19&lt;13.795),"setosa",IF(AND(C19&gt;=2.45,C19&lt;4.85,G19&lt;12.335,G19&lt;13.795),"versicolor",IF(AND(D19&gt;=1.7,C19&gt;=4.85,G19&lt;12.335,G19&lt;13.795),"virginica",IF(AND(B19&gt;=3.25,D19&lt;1.5,G19&gt;=12.335,G19&lt;13.795),"setosa",IF(AND(D19&lt;1,F19&lt;0.255,D19&lt;1.75,G19&gt;=13.795),"setosa",IF(AND(D19&gt;=1,F19&lt;0.255,D19&lt;1.75,G19&gt;=13.795),"versicolor",IF(AND(A19&lt;5.4,F19&gt;=0.255,D19&lt;1.75,G19&gt;=13.795),"setosa",IF(AND(A19&gt;=5.4,F19&gt;=0.255,D19&lt;1.75,G19&gt;=13.795),"versicolor",IF(AND(A19&lt;6.15,D19&lt;1.7,C19&gt;=4.85,G19&lt;12.335,G19&lt;13.795),"versicolor",IF(AND(A19&gt;=6.15,D19&lt;1.7,C19&gt;=4.85,G19&lt;12.335,G19&lt;13.795),"virginica",IF(AND(C19&lt;5,B19&lt;3.25,D19&lt;1.5,G19&gt;=12.335,G19&lt;13.795),"versicolor",IF(AND(C19&gt;=5,B19&lt;3.25,D19&lt;1.5,G19&gt;=12.335,G19&lt;13.795),"virginica","shouldnthappen"))))))))))))))</f>
        <v>versicolor</v>
      </c>
      <c r="X19" s="1" t="str">
        <f aca="false">IF(AND(C19&lt;2.5,A19&lt;5.55),"setosa",IF(AND(F19&lt;0.096,A19&gt;=5.55),"virginica",IF(AND(D19&lt;1.6,C19&gt;=2.5,A19&lt;5.55),"versicolor",IF(AND(D19&gt;=1.6,C19&gt;=2.5,A19&lt;5.55),"virginica",IF(AND(F19&gt;=0.156,C19&lt;4.75,F19&gt;=0.096,A19&gt;=5.55),"versicolor",IF(AND(D19&gt;=1.75,C19&gt;=4.75,F19&gt;=0.096,A19&gt;=5.55),"virginica",IF(AND(B19&lt;3.3,F19&lt;0.156,C19&lt;4.75,F19&gt;=0.096,A19&gt;=5.55),"versicolor",IF(AND(B19&gt;=3.3,F19&lt;0.156,C19&lt;4.75,F19&gt;=0.096,A19&gt;=5.55),"setosa",IF(AND(B19&lt;2.45,A19&lt;6.05,D19&lt;1.75,C19&gt;=4.75,F19&gt;=0.096,A19&gt;=5.55),"virginica",IF(AND(B19&gt;=2.45,A19&lt;6.05,D19&lt;1.75,C19&gt;=4.75,F19&gt;=0.096,A19&gt;=5.55),"versicolor",IF(AND(F19&lt;0.205,A19&gt;=6.05,D19&lt;1.75,C19&gt;=4.75,F19&gt;=0.096,A19&gt;=5.55),"versicolor",IF(AND(F19&gt;=0.205,A19&gt;=6.05,D19&lt;1.75,C19&gt;=4.75,F19&gt;=0.096,A19&gt;=5.55),"virginica","shouldnthappen"))))))))))))</f>
        <v>virginica</v>
      </c>
      <c r="Y19" s="1" t="str">
        <f aca="false">IF(AND(C19&lt;2.35,A19&lt;5.55),"setosa",IF(AND(C19&gt;=5.05,A19&gt;=5.55),"virginica",IF(AND(D19&lt;1.6,C19&gt;=2.35,A19&lt;5.55),"versicolor",IF(AND(D19&gt;=1.6,C19&gt;=2.35,A19&lt;5.55),"virginica",IF(AND(D19&gt;=1.75,C19&lt;5.05,A19&gt;=5.55),"virginica",IF(AND(B19&gt;=3.55,D19&lt;1.75,C19&lt;5.05,A19&gt;=5.55),"setosa",IF(AND(G19&lt;6.3,B19&lt;3.55,D19&lt;1.75,C19&lt;5.05,A19&gt;=5.55),"virginica",IF(AND(G19&gt;=6.3,B19&lt;3.55,D19&lt;1.75,C19&lt;5.05,A19&gt;=5.55),"versicolor","shouldnthappen"))))))))</f>
        <v>versicolor</v>
      </c>
      <c r="Z19" s="1" t="str">
        <f aca="false">IF(AND(D19&lt;0.75),"setosa",IF(AND(B19&gt;=2.55,C19&lt;4.85,D19&gt;=0.75),"versicolor",IF(AND(D19&gt;=1.7,C19&gt;=4.85,D19&gt;=0.75),"virginica",IF(AND(D19&lt;1.6,B19&lt;2.55,C19&lt;4.85,D19&gt;=0.75),"versicolor",IF(AND(D19&gt;=1.6,B19&lt;2.55,C19&lt;4.85,D19&gt;=0.75),"virginica",IF(AND(B19&lt;2.65,D19&lt;1.7,C19&gt;=4.85,D19&gt;=0.75),"virginica",IF(AND(F19&lt;0.325,B19&gt;=2.65,D19&lt;1.7,C19&gt;=4.85,D19&gt;=0.75),"virginica",IF(AND(G19&lt;10.717,F19&gt;=0.325,B19&gt;=2.65,D19&lt;1.7,C19&gt;=4.85,D19&gt;=0.75),"versicolor",IF(AND(G19&gt;=10.717,F19&gt;=0.325,B19&gt;=2.65,D19&lt;1.7,C19&gt;=4.85,D19&gt;=0.75),"virginica","shouldnthappen")))))))))</f>
        <v>versicolor</v>
      </c>
      <c r="AA19" s="1" t="str">
        <f aca="false">IF(AND(D19&lt;0.75),"setosa",IF(AND(D19&gt;=1.75,D19&gt;=0.75),"virginica",IF(AND(F19&gt;=0.455,D19&lt;1.75,D19&gt;=0.75),"versicolor",IF(AND(D19&lt;1.45,F19&lt;0.455,D19&lt;1.75,D19&gt;=0.75),"versicolor",IF(AND(F19&lt;0.247,D19&gt;=1.45,F19&lt;0.455,D19&lt;1.75,D19&gt;=0.75),"versicolor",IF(AND(F19&gt;=0.247,D19&gt;=1.45,F19&lt;0.455,D19&lt;1.75,D19&gt;=0.75),"virginica","shouldnthappen"))))))</f>
        <v>versicolor</v>
      </c>
      <c r="AB19" s="1" t="str">
        <f aca="false">IF(AND(F19&gt;=0.221,B19&gt;=3.35),"setosa",IF(AND(A19&lt;5.3,F19&gt;=0.683,B19&lt;3.35),"setosa",IF(AND(A19&lt;6.45,F19&lt;0.221,B19&gt;=3.35),"setosa",IF(AND(A19&gt;=6.45,F19&lt;0.221,B19&gt;=3.35),"virginica",IF(AND(G19&lt;6.3,A19&lt;6.25,F19&lt;0.683,B19&lt;3.35),"virginica",IF(AND(G19&lt;13.795,A19&gt;=6.25,F19&lt;0.683,B19&lt;3.35),"virginica",IF(AND(D19&lt;1.65,A19&gt;=5.3,F19&gt;=0.683,B19&lt;3.35),"versicolor",IF(AND(D19&gt;=1.65,A19&gt;=5.3,F19&gt;=0.683,B19&lt;3.35),"virginica",IF(AND(D19&lt;0.6,G19&gt;=6.3,A19&lt;6.25,F19&lt;0.683,B19&lt;3.35),"setosa",IF(AND(D19&lt;1.7,G19&gt;=13.795,A19&gt;=6.25,F19&lt;0.683,B19&lt;3.35),"versicolor",IF(AND(D19&gt;=1.7,G19&gt;=13.795,A19&gt;=6.25,F19&lt;0.683,B19&lt;3.35),"virginica",IF(AND(C19&gt;=5.35,D19&gt;=0.6,G19&gt;=6.3,A19&lt;6.25,F19&lt;0.683,B19&lt;3.35),"virginica",IF(AND(D19&lt;1.75,C19&lt;5.35,D19&gt;=0.6,G19&gt;=6.3,A19&lt;6.25,F19&lt;0.683,B19&lt;3.35),"versicolor",IF(AND(D19&gt;=1.75,C19&lt;5.35,D19&gt;=0.6,G19&gt;=6.3,A19&lt;6.25,F19&lt;0.683,B19&lt;3.35),"virginica","shouldnthappen"))))))))))))))</f>
        <v>virginica</v>
      </c>
      <c r="AC19" s="1" t="str">
        <f aca="false">IF(AND(B19&gt;=3.3),"setosa",IF(AND(C19&lt;2.45,D19&lt;1.55,B19&lt;3.3),"setosa",IF(AND(F19&gt;=0.211,D19&gt;=1.55,B19&lt;3.3),"virginica",IF(AND(C19&lt;4.9,C19&gt;=2.45,D19&lt;1.55,B19&lt;3.3),"versicolor",IF(AND(C19&gt;=4.9,C19&gt;=2.45,D19&lt;1.55,B19&lt;3.3),"virginica",IF(AND(F19&lt;0.138,F19&lt;0.211,D19&gt;=1.55,B19&lt;3.3),"virginica",IF(AND(F19&gt;=0.138,F19&lt;0.211,D19&gt;=1.55,B19&lt;3.3),"versicolor","shouldnthappen")))))))</f>
        <v>versicolor</v>
      </c>
      <c r="AD19" s="1" t="str">
        <f aca="false">IF(AND(D19&gt;=1.75),"virginica",IF(AND(D19&lt;0.75,D19&lt;1.75),"setosa",IF(AND(D19&lt;1.35,D19&gt;=0.75,D19&lt;1.75),"versicolor",IF(AND(B19&lt;2.6,C19&lt;4.85,D19&gt;=1.35,D19&gt;=0.75,D19&lt;1.75),"virginica",IF(AND(B19&gt;=2.6,C19&lt;4.85,D19&gt;=1.35,D19&gt;=0.75,D19&lt;1.75),"versicolor",IF(AND(A19&lt;6.4,C19&gt;=4.85,D19&gt;=1.35,D19&gt;=0.75,D19&lt;1.75),"virginica",IF(AND(A19&gt;=6.4,C19&gt;=4.85,D19&gt;=1.35,D19&gt;=0.75,D19&lt;1.75),"versicolor","shouldnthappen")))))))</f>
        <v>versicolor</v>
      </c>
      <c r="AE19" s="1" t="str">
        <f aca="false">IF(AND(C19&lt;2.45),"setosa",IF(AND(F19&lt;0.07,C19&gt;=2.45),"virginica",IF(AND(A19&gt;=5,C19&lt;4.75,F19&gt;=0.07,C19&gt;=2.45),"versicolor",IF(AND(F19&lt;0.182,C19&gt;=4.75,F19&gt;=0.07,C19&gt;=2.45),"versicolor",IF(AND(B19&lt;2.45,A19&lt;5,C19&lt;4.75,F19&gt;=0.07,C19&gt;=2.45),"versicolor",IF(AND(B19&gt;=2.45,A19&lt;5,C19&lt;4.75,F19&gt;=0.07,C19&gt;=2.45),"virginica",IF(AND(F19&gt;=0.468,F19&gt;=0.182,C19&gt;=4.75,F19&gt;=0.07,C19&gt;=2.45),"virginica",IF(AND(A19&gt;=6.85,F19&lt;0.468,F19&gt;=0.182,C19&gt;=4.75,F19&gt;=0.07,C19&gt;=2.45),"virginica",IF(AND(B19&lt;2.6,A19&lt;6.85,F19&lt;0.468,F19&gt;=0.182,C19&gt;=4.75,F19&gt;=0.07,C19&gt;=2.45),"virginica",IF(AND(B19&gt;=2.6,A19&lt;6.85,F19&lt;0.468,F19&gt;=0.182,C19&gt;=4.75,F19&gt;=0.07,C19&gt;=2.45),"versicolor","shouldnthappen"))))))))))</f>
        <v>virginica</v>
      </c>
      <c r="AF19" s="1" t="str">
        <f aca="false">IF(AND(D19&lt;0.75,A19&lt;5.45),"setosa",IF(AND(D19&gt;=1.75,A19&gt;=5.45),"virginica",IF(AND(G19&lt;6.094,D19&gt;=0.75,A19&lt;5.45),"virginica",IF(AND(G19&gt;=6.094,D19&gt;=0.75,A19&lt;5.45),"versicolor",IF(AND(C19&lt;2.75,D19&lt;1.75,A19&gt;=5.45),"setosa",IF(AND(D19&lt;1.45,C19&gt;=2.75,D19&lt;1.75,A19&gt;=5.45),"versicolor",IF(AND(B19&lt;2.75,D19&gt;=1.45,C19&gt;=2.75,D19&lt;1.75,A19&gt;=5.45),"versicolor",IF(AND(C19&lt;5.05,B19&gt;=2.75,D19&gt;=1.45,C19&gt;=2.75,D19&lt;1.75,A19&gt;=5.45),"versicolor",IF(AND(C19&gt;=5.05,B19&gt;=2.75,D19&gt;=1.45,C19&gt;=2.75,D19&lt;1.75,A19&gt;=5.45),"virginica","shouldnthappen")))))))))</f>
        <v>versicolor</v>
      </c>
      <c r="AG19" s="1" t="str">
        <f aca="false">IF(AND(D19&lt;0.65,G19&lt;8.868,A19&lt;5.3),"setosa",IF(AND(C19&lt;2.6,G19&gt;=8.868,A19&lt;5.3),"setosa",IF(AND(C19&gt;=2.6,G19&gt;=8.868,A19&lt;5.3),"versicolor",IF(AND(C19&gt;=4.95,D19&lt;1.55,A19&gt;=5.3),"virginica",IF(AND(G19&lt;13.795,D19&gt;=1.55,A19&gt;=5.3),"virginica",IF(AND(C19&lt;3.75,D19&gt;=0.65,G19&lt;8.868,A19&lt;5.3),"versicolor",IF(AND(C19&gt;=3.75,D19&gt;=0.65,G19&lt;8.868,A19&lt;5.3),"virginica",IF(AND(C19&lt;2.6,C19&lt;4.95,D19&lt;1.55,A19&gt;=5.3),"setosa",IF(AND(C19&gt;=2.6,C19&lt;4.95,D19&lt;1.55,A19&gt;=5.3),"versicolor",IF(AND(C19&lt;4.75,G19&gt;=13.795,D19&gt;=1.55,A19&gt;=5.3),"versicolor",IF(AND(C19&gt;=4.75,G19&gt;=13.795,D19&gt;=1.55,A19&gt;=5.3),"virginica","shouldnthappen")))))))))))</f>
        <v>versicolor</v>
      </c>
      <c r="AH19" s="1" t="str">
        <f aca="false">IF(AND(D19&lt;0.75),"setosa",IF(AND(C19&lt;4.75,D19&gt;=0.75),"versicolor",IF(AND(G19&lt;13.757,C19&gt;=4.75,D19&gt;=0.75),"virginica",IF(AND(B19&lt;3.05,G19&gt;=13.757,C19&gt;=4.75,D19&gt;=0.75),"virginica",IF(AND(A19&lt;6.65,B19&gt;=3.05,G19&gt;=13.757,C19&gt;=4.75,D19&gt;=0.75),"virginica",IF(AND(A19&gt;=6.65,B19&gt;=3.05,G19&gt;=13.757,C19&gt;=4.75,D19&gt;=0.75),"versicolor","shouldnthappen"))))))</f>
        <v>versicolor</v>
      </c>
      <c r="AI19" s="1" t="str">
        <f aca="false">IF(AND(D19&lt;0.7),"setosa",IF(AND(C19&lt;4.75,D19&gt;=0.7),"versicolor",IF(AND(A19&lt;6.6,F19&lt;0.482,C19&gt;=4.75,D19&gt;=0.7),"virginica",IF(AND(C19&gt;=4.95,F19&gt;=0.482,C19&gt;=4.75,D19&gt;=0.7),"virginica",IF(AND(D19&lt;1.9,A19&gt;=6.6,F19&lt;0.482,C19&gt;=4.75,D19&gt;=0.7),"versicolor",IF(AND(D19&gt;=1.9,A19&gt;=6.6,F19&lt;0.482,C19&gt;=4.75,D19&gt;=0.7),"virginica",IF(AND(F19&gt;=0.766,C19&lt;4.95,F19&gt;=0.482,C19&gt;=4.75,D19&gt;=0.7),"virginica",IF(AND(B19&lt;2.95,F19&lt;0.766,C19&lt;4.95,F19&gt;=0.482,C19&gt;=4.75,D19&gt;=0.7),"virginica",IF(AND(B19&gt;=2.95,F19&lt;0.766,C19&lt;4.95,F19&gt;=0.482,C19&gt;=4.75,D19&gt;=0.7),"versicolor","shouldnthappen")))))))))</f>
        <v>versicolor</v>
      </c>
      <c r="AJ19" s="1" t="str">
        <f aca="false">IF(AND(C19&lt;2.45,C19&lt;4.75),"setosa",IF(AND(D19&gt;=1.65,C19&gt;=4.75),"virginica",IF(AND(A19&lt;4.95,C19&gt;=2.45,C19&lt;4.75),"virginica",IF(AND(A19&gt;=4.95,C19&gt;=2.45,C19&lt;4.75),"versicolor",IF(AND(B19&lt;2.95,D19&lt;1.65,C19&gt;=4.75),"virginica",IF(AND(B19&gt;=2.95,D19&lt;1.65,C19&gt;=4.75),"versicolor","shouldnthappen"))))))</f>
        <v>versicolor</v>
      </c>
      <c r="AK19" s="1" t="str">
        <f aca="false">IF(AND(D19&lt;0.75,A19&lt;5.45),"setosa",IF(AND(B19&lt;2.45,D19&gt;=0.75,A19&lt;5.45),"versicolor",IF(AND(A19&gt;=5.55,C19&lt;4.75,A19&gt;=5.45),"versicolor",IF(AND(C19&gt;=5.15,C19&gt;=4.75,A19&gt;=5.45),"virginica",IF(AND(G19&lt;6.094,B19&gt;=2.45,D19&gt;=0.75,A19&lt;5.45),"virginica",IF(AND(G19&gt;=6.094,B19&gt;=2.45,D19&gt;=0.75,A19&lt;5.45),"versicolor",IF(AND(D19&lt;0.6,A19&lt;5.55,C19&lt;4.75,A19&gt;=5.45),"setosa",IF(AND(D19&gt;=0.6,A19&lt;5.55,C19&lt;4.75,A19&gt;=5.45),"versicolor",IF(AND(C19&lt;4.95,C19&lt;5.15,C19&gt;=4.75,A19&gt;=5.45),"virginica",IF(AND(G19&lt;12.627,C19&lt;5.05,C19&gt;=4.95,C19&lt;5.15,C19&gt;=4.75,A19&gt;=5.45),"virginica",IF(AND(G19&gt;=12.627,C19&lt;5.05,C19&gt;=4.95,C19&lt;5.15,C19&gt;=4.75,A19&gt;=5.45),"versicolor",IF(AND(D19&lt;1.7,C19&gt;=5.05,C19&gt;=4.95,C19&lt;5.15,C19&gt;=4.75,A19&gt;=5.45),"versicolor",IF(AND(D19&gt;=1.7,C19&gt;=5.05,C19&gt;=4.95,C19&lt;5.15,C19&gt;=4.75,A19&gt;=5.45),"virginica","shouldnthappen")))))))))))))</f>
        <v>versicolor</v>
      </c>
      <c r="AL19" s="1" t="str">
        <f aca="false">IF(AND(B19&lt;2.45,B19&lt;3.15),"versicolor",IF(AND(D19&lt;0.95,G19&lt;15.141,B19&gt;=3.15),"setosa",IF(AND(G19&lt;15.429,G19&gt;=15.141,B19&gt;=3.15),"versicolor",IF(AND(G19&gt;=15.429,G19&gt;=15.141,B19&gt;=3.15),"virginica",IF(AND(C19&lt;2.3,C19&lt;4.75,B19&gt;=2.45,B19&lt;3.15),"setosa",IF(AND(G19&gt;=16.072,C19&gt;=4.75,B19&gt;=2.45,B19&lt;3.15),"versicolor",IF(AND(G19&lt;11.833,D19&gt;=0.95,G19&lt;15.141,B19&gt;=3.15),"virginica",IF(AND(A19&lt;5,C19&gt;=2.3,C19&lt;4.75,B19&gt;=2.45,B19&lt;3.15),"virginica",IF(AND(A19&gt;=5,C19&gt;=2.3,C19&lt;4.75,B19&gt;=2.45,B19&lt;3.15),"versicolor",IF(AND(G19&lt;14.342,G19&gt;=11.833,D19&gt;=0.95,G19&lt;15.141,B19&gt;=3.15),"versicolor",IF(AND(G19&gt;=14.342,G19&gt;=11.833,D19&gt;=0.95,G19&lt;15.141,B19&gt;=3.15),"virginica",IF(AND(G19&lt;13.757,F19&gt;=0.741,G19&lt;16.072,C19&gt;=4.75,B19&gt;=2.45,B19&lt;3.15),"virginica",IF(AND(F19&gt;=0.546,A19&lt;6.15,F19&lt;0.741,G19&lt;16.072,C19&gt;=4.75,B19&gt;=2.45,B19&lt;3.15),"virginica",IF(AND(D19&gt;=1.75,A19&gt;=6.15,F19&lt;0.741,G19&lt;16.072,C19&gt;=4.75,B19&gt;=2.45,B19&lt;3.15),"virginica",IF(AND(C19&lt;4.85,G19&gt;=13.757,F19&gt;=0.741,G19&lt;16.072,C19&gt;=4.75,B19&gt;=2.45,B19&lt;3.15),"virginica",IF(AND(C19&gt;=4.85,G19&gt;=13.757,F19&gt;=0.741,G19&lt;16.072,C19&gt;=4.75,B19&gt;=2.45,B19&lt;3.15),"versicolor",IF(AND(F19&lt;0.331,F19&lt;0.546,A19&lt;6.15,F19&lt;0.741,G19&lt;16.072,C19&gt;=4.75,B19&gt;=2.45,B19&lt;3.15),"virginica",IF(AND(F19&gt;=0.331,F19&lt;0.546,A19&lt;6.15,F19&lt;0.741,G19&lt;16.072,C19&gt;=4.75,B19&gt;=2.45,B19&lt;3.15),"versicolor",IF(AND(G19&lt;10.661,D19&lt;1.75,A19&gt;=6.15,F19&lt;0.741,G19&lt;16.072,C19&gt;=4.75,B19&gt;=2.45,B19&lt;3.15),"virginica",IF(AND(G19&gt;=10.661,D19&lt;1.75,A19&gt;=6.15,F19&lt;0.741,G19&lt;16.072,C19&gt;=4.75,B19&gt;=2.45,B19&lt;3.15),"versicolor","shouldnthappen"))))))))))))))))))))</f>
        <v>versicolor</v>
      </c>
      <c r="AM19" s="1" t="str">
        <f aca="false">IF(AND(D19&lt;1.35,F19&gt;=0.917),"setosa",IF(AND(D19&gt;=1.35,F19&gt;=0.917),"virginica",IF(AND(D19&lt;0.75,D19&lt;1.55,F19&lt;0.917),"setosa",IF(AND(C19&gt;=4.8,D19&gt;=1.55,F19&lt;0.917),"virginica",IF(AND(A19&lt;5.95,D19&gt;=0.75,D19&lt;1.55,F19&lt;0.917),"versicolor",IF(AND(F19&lt;0.473,C19&lt;4.8,D19&gt;=1.55,F19&lt;0.917),"virginica",IF(AND(F19&gt;=0.473,C19&lt;4.8,D19&gt;=1.55,F19&lt;0.917),"versicolor",IF(AND(C19&lt;4.95,A19&gt;=5.95,D19&gt;=0.75,D19&lt;1.55,F19&lt;0.917),"versicolor",IF(AND(C19&gt;=4.95,A19&gt;=5.95,D19&gt;=0.75,D19&lt;1.55,F19&lt;0.917),"virginica","shouldnthappen")))))))))</f>
        <v>versicolor</v>
      </c>
      <c r="AN19" s="1" t="str">
        <f aca="false">IF(AND(D19&lt;0.75,A19&lt;5.45),"setosa",IF(AND(D19&lt;1.55,D19&gt;=0.75,A19&lt;5.45),"versicolor",IF(AND(D19&gt;=1.55,D19&gt;=0.75,A19&lt;5.45),"virginica",IF(AND(A19&gt;=5.75,C19&lt;4.75,A19&gt;=5.45),"versicolor",IF(AND(F19&lt;0.361,C19&gt;=4.75,A19&gt;=5.45),"virginica",IF(AND(C19&lt;2.6,A19&lt;5.75,C19&lt;4.75,A19&gt;=5.45),"setosa",IF(AND(C19&gt;=2.6,A19&lt;5.75,C19&lt;4.75,A19&gt;=5.45),"versicolor",IF(AND(D19&gt;=1.7,F19&gt;=0.361,C19&gt;=4.75,A19&gt;=5.45),"virginica",IF(AND(B19&lt;2.65,D19&lt;1.7,F19&gt;=0.361,C19&gt;=4.75,A19&gt;=5.45),"virginica",IF(AND(A19&lt;7.05,B19&gt;=2.65,D19&lt;1.7,F19&gt;=0.361,C19&gt;=4.75,A19&gt;=5.45),"versicolor",IF(AND(A19&gt;=7.05,B19&gt;=2.65,D19&lt;1.7,F19&gt;=0.361,C19&gt;=4.75,A19&gt;=5.45),"virginica","shouldnthappen")))))))))))</f>
        <v>versicolor</v>
      </c>
      <c r="AO19" s="1" t="str">
        <f aca="false">IF(AND(D19&lt;0.7),"setosa",IF(AND(A19&lt;4.95,C19&lt;4.85,D19&gt;=0.7),"virginica",IF(AND(A19&gt;=4.95,C19&lt;4.85,D19&gt;=0.7),"versicolor",IF(AND(D19&gt;=1.7,C19&gt;=4.85,D19&gt;=0.7),"virginica",IF(AND(F19&lt;0.325,D19&lt;1.7,C19&gt;=4.85,D19&gt;=0.7),"virginica",IF(AND(D19&lt;1.55,F19&gt;=0.325,D19&lt;1.7,C19&gt;=4.85,D19&gt;=0.7),"virginica",IF(AND(D19&gt;=1.55,F19&gt;=0.325,D19&lt;1.7,C19&gt;=4.85,D19&gt;=0.7),"versicolor","shouldnthappen")))))))</f>
        <v>versicolor</v>
      </c>
      <c r="AP19" s="1" t="str">
        <f aca="false">IF(AND(D19&lt;0.75),"setosa",IF(AND(C19&lt;4.85,D19&gt;=0.75),"versicolor",IF(AND(G19&gt;=8.277,C19&gt;=4.85,D19&gt;=0.75),"virginica",IF(AND(F19&gt;=0.633,G19&lt;8.277,C19&gt;=4.85,D19&gt;=0.75),"virginica",IF(AND(G19&lt;7.61,F19&lt;0.633,G19&lt;8.277,C19&gt;=4.85,D19&gt;=0.75),"virginica",IF(AND(G19&gt;=7.61,F19&lt;0.633,G19&lt;8.277,C19&gt;=4.85,D19&gt;=0.75),"versicolor","shouldnthappen"))))))</f>
        <v>versicolor</v>
      </c>
      <c r="AQ19" s="1" t="str">
        <f aca="false">IF(AND(C19&lt;2.65,A19&gt;=5.45,C19&lt;4.75),"setosa",IF(AND(C19&gt;=2.65,A19&gt;=5.45,C19&lt;4.75),"versicolor",IF(AND(B19&lt;2.9,C19&lt;4.85,C19&gt;=4.75),"versicolor",IF(AND(B19&gt;=2.9,C19&lt;4.85,C19&gt;=4.75),"virginica",IF(AND(D19&lt;1.7,C19&gt;=4.85,C19&gt;=4.75),"versicolor",IF(AND(D19&gt;=1.7,C19&gt;=4.85,C19&gt;=4.75),"virginica",IF(AND(C19&lt;2.45,G19&lt;14.126,A19&lt;5.45,C19&lt;4.75),"setosa",IF(AND(C19&gt;=2.45,G19&lt;14.126,A19&lt;5.45,C19&lt;4.75),"versicolor",IF(AND(C19&lt;2.4,G19&gt;=14.126,A19&lt;5.45,C19&lt;4.75),"setosa",IF(AND(C19&gt;=2.4,G19&gt;=14.126,A19&lt;5.45,C19&lt;4.75),"versicolor","shouldnthappen"))))))))))</f>
        <v>versicolor</v>
      </c>
      <c r="AR19" s="1" t="str">
        <f aca="false">IF(AND(C19&lt;2.45,C19&lt;4.85),"setosa",IF(AND(C19&gt;=5.15,C19&gt;=4.85),"virginica",IF(AND(A19&gt;=4.95,C19&gt;=2.45,C19&lt;4.85),"versicolor",IF(AND(D19&lt;1.35,A19&lt;4.95,C19&gt;=2.45,C19&lt;4.85),"versicolor",IF(AND(D19&gt;=1.35,A19&lt;4.95,C19&gt;=2.45,C19&lt;4.85),"virginica",IF(AND(F19&lt;0.35,G19&lt;12.751,C19&lt;5.15,C19&gt;=4.85),"virginica",IF(AND(A19&lt;6.5,G19&gt;=12.751,C19&lt;5.15,C19&gt;=4.85),"virginica",IF(AND(A19&gt;=6.5,G19&gt;=12.751,C19&lt;5.15,C19&gt;=4.85),"versicolor",IF(AND(B19&gt;=2.75,F19&gt;=0.35,G19&lt;12.751,C19&lt;5.15,C19&gt;=4.85),"virginica",IF(AND(C19&lt;5.05,B19&lt;2.75,F19&gt;=0.35,G19&lt;12.751,C19&lt;5.15,C19&gt;=4.85),"virginica",IF(AND(C19&gt;=5.05,B19&lt;2.75,F19&gt;=0.35,G19&lt;12.751,C19&lt;5.15,C19&gt;=4.85),"versicolor","shouldnthappen")))))))))))</f>
        <v>versicolor</v>
      </c>
      <c r="AS19" s="1" t="str">
        <f aca="false">IF(AND(F19&gt;=0.9,B19&lt;3.05),"virginica",IF(AND(A19&lt;5.9,B19&gt;=3.05),"setosa",IF(AND(D19&lt;1.65,A19&gt;=5.9,B19&gt;=3.05),"versicolor",IF(AND(D19&gt;=1.65,A19&gt;=5.9,B19&gt;=3.05),"virginica",IF(AND(D19&gt;=1.75,C19&gt;=4.85,F19&lt;0.9,B19&lt;3.05),"virginica",IF(AND(C19&lt;2.2,B19&lt;2.95,C19&lt;4.85,F19&lt;0.9,B19&lt;3.05),"setosa",IF(AND(C19&gt;=2.2,B19&lt;2.95,C19&lt;4.85,F19&lt;0.9,B19&lt;3.05),"versicolor",IF(AND(C19&lt;2.8,B19&gt;=2.95,C19&lt;4.85,F19&lt;0.9,B19&lt;3.05),"setosa",IF(AND(C19&gt;=2.8,B19&gt;=2.95,C19&lt;4.85,F19&lt;0.9,B19&lt;3.05),"versicolor",IF(AND(G19&lt;13.879,D19&lt;1.75,C19&gt;=4.85,F19&lt;0.9,B19&lt;3.05),"virginica",IF(AND(G19&gt;=13.879,D19&lt;1.75,C19&gt;=4.85,F19&lt;0.9,B19&lt;3.05),"versicolor","shouldnthappen")))))))))))</f>
        <v>versicolor</v>
      </c>
      <c r="AT19" s="1" t="str">
        <f aca="false">IF(AND(D19&lt;0.75),"setosa",IF(AND(D19&gt;=1.75,D19&gt;=0.75),"virginica",IF(AND(D19&lt;1.45,G19&lt;7.37,D19&lt;1.75,D19&gt;=0.75),"versicolor",IF(AND(D19&gt;=1.45,G19&lt;7.37,D19&lt;1.75,D19&gt;=0.75),"virginica",IF(AND(C19&lt;5.45,G19&gt;=7.37,D19&lt;1.75,D19&gt;=0.75),"versicolor",IF(AND(C19&gt;=5.45,G19&gt;=7.37,D19&lt;1.75,D19&gt;=0.75),"virginica","shouldnthappen"))))))</f>
        <v>versicolor</v>
      </c>
      <c r="AU19" s="1" t="str">
        <f aca="false">IF(AND(D19&lt;0.7),"setosa",IF(AND(D19&gt;=1.7,A19&gt;=6.15,D19&gt;=0.7),"virginica",IF(AND(B19&gt;=2.55,C19&lt;4.75,A19&lt;6.15,D19&gt;=0.7),"versicolor",IF(AND(D19&gt;=1.7,C19&gt;=4.75,A19&lt;6.15,D19&gt;=0.7),"virginica",IF(AND(C19&lt;5.25,D19&lt;1.7,A19&gt;=6.15,D19&gt;=0.7),"versicolor",IF(AND(C19&gt;=5.25,D19&lt;1.7,A19&gt;=6.15,D19&gt;=0.7),"virginica",IF(AND(C19&lt;4.25,B19&lt;2.55,C19&lt;4.75,A19&lt;6.15,D19&gt;=0.7),"versicolor",IF(AND(C19&gt;=4.25,B19&lt;2.55,C19&lt;4.75,A19&lt;6.15,D19&gt;=0.7),"virginica",IF(AND(B19&lt;2.65,D19&lt;1.7,C19&gt;=4.75,A19&lt;6.15,D19&gt;=0.7),"virginica",IF(AND(B19&gt;=2.65,D19&lt;1.7,C19&gt;=4.75,A19&lt;6.15,D19&gt;=0.7),"versicolor","shouldnthappen"))))))))))</f>
        <v>versicolor</v>
      </c>
      <c r="AV19" s="1" t="str">
        <f aca="false">IF(AND(D19&lt;0.75),"setosa",IF(AND(F19&gt;=0.899,D19&gt;=0.75),"virginica",IF(AND(D19&lt;1.65,A19&lt;6.05,F19&lt;0.899,D19&gt;=0.75),"versicolor",IF(AND(D19&gt;=1.65,A19&lt;6.05,F19&lt;0.899,D19&gt;=0.75),"virginica",IF(AND(C19&gt;=5.05,A19&gt;=6.05,F19&lt;0.899,D19&gt;=0.75),"virginica",IF(AND(G19&gt;=13.757,C19&lt;5.05,A19&gt;=6.05,F19&lt;0.899,D19&gt;=0.75),"versicolor",IF(AND(D19&lt;1.6,G19&lt;13.757,C19&lt;5.05,A19&gt;=6.05,F19&lt;0.899,D19&gt;=0.75),"versicolor",IF(AND(D19&gt;=1.6,G19&lt;13.757,C19&lt;5.05,A19&gt;=6.05,F19&lt;0.899,D19&gt;=0.75),"virginica","shouldnthappen"))))))))</f>
        <v>versicolor</v>
      </c>
      <c r="AW19" s="1" t="str">
        <f aca="false">IF(AND(F19&lt;0.117,A19&gt;=5.55),"virginica",IF(AND(A19&gt;=5.2,G19&lt;6.086,A19&lt;5.55),"versicolor",IF(AND(D19&lt;0.7,G19&gt;=6.086,A19&lt;5.55),"setosa",IF(AND(D19&gt;=0.7,G19&gt;=6.086,A19&lt;5.55),"versicolor",IF(AND(A19&lt;4.75,A19&lt;5.2,G19&lt;6.086,A19&lt;5.55),"setosa",IF(AND(A19&gt;=4.75,A19&lt;5.2,G19&lt;6.086,A19&lt;5.55),"virginica",IF(AND(D19&gt;=1.65,C19&lt;4.95,F19&gt;=0.117,A19&gt;=5.55),"virginica",IF(AND(D19&gt;=1.75,C19&gt;=4.95,F19&gt;=0.117,A19&gt;=5.55),"virginica",IF(AND(C19&lt;2.6,D19&lt;1.65,C19&lt;4.95,F19&gt;=0.117,A19&gt;=5.55),"setosa",IF(AND(C19&gt;=2.6,D19&lt;1.65,C19&lt;4.95,F19&gt;=0.117,A19&gt;=5.55),"versicolor",IF(AND(D19&lt;1.55,D19&lt;1.75,C19&gt;=4.95,F19&gt;=0.117,A19&gt;=5.55),"virginica",IF(AND(A19&lt;6.95,D19&gt;=1.55,D19&lt;1.75,C19&gt;=4.95,F19&gt;=0.117,A19&gt;=5.55),"versicolor",IF(AND(A19&gt;=6.95,D19&gt;=1.55,D19&lt;1.75,C19&gt;=4.95,F19&gt;=0.117,A19&gt;=5.55),"virginica","shouldnthappen")))))))))))))</f>
        <v>virginica</v>
      </c>
      <c r="AX19" s="1" t="str">
        <f aca="false">IF(AND(D19&lt;0.75),"setosa",IF(AND(F19&lt;0.138,D19&gt;=0.75),"virginica",IF(AND(C19&lt;4.45,A19&lt;6.15,F19&gt;=0.138,D19&gt;=0.75),"versicolor",IF(AND(C19&gt;=5.05,A19&gt;=6.15,F19&gt;=0.138,D19&gt;=0.75),"virginica",IF(AND(B19&lt;2.65,C19&gt;=4.45,A19&lt;6.15,F19&gt;=0.138,D19&gt;=0.75),"virginica",IF(AND(A19&gt;=6.35,C19&lt;5.05,A19&gt;=6.15,F19&gt;=0.138,D19&gt;=0.75),"versicolor",IF(AND(A19&lt;5.65,B19&gt;=2.65,C19&gt;=4.45,A19&lt;6.15,F19&gt;=0.138,D19&gt;=0.75),"virginica",IF(AND(D19&lt;1.75,A19&lt;6.35,C19&lt;5.05,A19&gt;=6.15,F19&gt;=0.138,D19&gt;=0.75),"versicolor",IF(AND(D19&gt;=1.75,A19&lt;6.35,C19&lt;5.05,A19&gt;=6.15,F19&gt;=0.138,D19&gt;=0.75),"virginica",IF(AND(D19&lt;1.7,A19&gt;=5.65,B19&gt;=2.65,C19&gt;=4.45,A19&lt;6.15,F19&gt;=0.138,D19&gt;=0.75),"versicolor",IF(AND(D19&gt;=1.7,A19&gt;=5.65,B19&gt;=2.65,C19&gt;=4.45,A19&lt;6.15,F19&gt;=0.138,D19&gt;=0.75),"virginica","shouldnthappen")))))))))))</f>
        <v>virginica</v>
      </c>
      <c r="AY19" s="1" t="str">
        <f aca="false">IF(AND(D19&lt;0.75,A19&lt;5.55),"setosa",IF(AND(A19&lt;4.95,D19&gt;=0.75,A19&lt;5.55),"virginica",IF(AND(A19&gt;=4.95,D19&gt;=0.75,A19&lt;5.55),"versicolor",IF(AND(C19&lt;2.6,C19&lt;4.85,A19&gt;=5.55),"setosa",IF(AND(C19&gt;=2.6,C19&lt;4.85,A19&gt;=5.55),"versicolor",IF(AND(D19&gt;=1.75,C19&gt;=4.85,A19&gt;=5.55),"virginica",IF(AND(F19&lt;0.405,D19&lt;1.75,C19&gt;=4.85,A19&gt;=5.55),"versicolor",IF(AND(B19&lt;3.05,F19&gt;=0.405,D19&lt;1.75,C19&gt;=4.85,A19&gt;=5.55),"virginica",IF(AND(B19&gt;=3.05,F19&gt;=0.405,D19&lt;1.75,C19&gt;=4.85,A19&gt;=5.55),"versicolor","shouldnthappen")))))))))</f>
        <v>versicolor</v>
      </c>
      <c r="AZ19" s="1" t="str">
        <f aca="false">IF(AND(D19&lt;0.75),"setosa",IF(AND(F19&lt;0.9,C19&lt;4.95,D19&gt;=0.75),"versicolor",IF(AND(F19&gt;=0.9,C19&lt;4.95,D19&gt;=0.75),"virginica",IF(AND(D19&gt;=1.7,C19&gt;=4.95,D19&gt;=0.75),"virginica",IF(AND(F19&lt;0.405,D19&lt;1.7,C19&gt;=4.95,D19&gt;=0.75),"versicolor",IF(AND(F19&gt;=0.405,D19&lt;1.7,C19&gt;=4.95,D19&gt;=0.75),"virginica","shouldnthappen"))))))</f>
        <v>versicolor</v>
      </c>
      <c r="BA19" s="1" t="str">
        <f aca="false">IF(AND(D19&lt;0.75),"setosa",IF(AND(D19&gt;=1.7,C19&gt;=5.05,D19&gt;=0.75),"virginica",IF(AND(D19&lt;1.45,D19&lt;1.6,C19&lt;5.05,D19&gt;=0.75),"versicolor",IF(AND(A19&lt;5.8,D19&gt;=1.6,C19&lt;5.05,D19&gt;=0.75),"virginica",IF(AND(A19&gt;=5.8,D19&gt;=1.6,C19&lt;5.05,D19&gt;=0.75),"versicolor",IF(AND(F19&lt;0.417,D19&lt;1.7,C19&gt;=5.05,D19&gt;=0.75),"versicolor",IF(AND(F19&gt;=0.417,D19&lt;1.7,C19&gt;=5.05,D19&gt;=0.75),"virginica",IF(AND(A19&lt;5.95,D19&gt;=1.45,D19&lt;1.6,C19&lt;5.05,D19&gt;=0.75),"versicolor",IF(AND(G19&lt;10.618,A19&gt;=5.95,D19&gt;=1.45,D19&lt;1.6,C19&lt;5.05,D19&gt;=0.75),"virginica",IF(AND(G19&gt;=10.618,A19&gt;=5.95,D19&gt;=1.45,D19&lt;1.6,C19&lt;5.05,D19&gt;=0.75),"versicolor","shouldnthappen"))))))))))</f>
        <v>versicolor</v>
      </c>
      <c r="BB19" s="1" t="str">
        <f aca="false">IF(AND(C19&lt;2.6),"setosa",IF(AND(D19&gt;=1.75,C19&gt;=2.6),"virginica",IF(AND(C19&gt;=5.45,D19&lt;1.75,C19&gt;=2.6),"virginica",IF(AND(F19&gt;=0.259,C19&lt;5.45,D19&lt;1.75,C19&gt;=2.6),"versicolor",IF(AND(C19&lt;5.05,F19&lt;0.259,C19&lt;5.45,D19&lt;1.75,C19&gt;=2.6),"versicolor",IF(AND(C19&gt;=5.05,F19&lt;0.259,C19&lt;5.45,D19&lt;1.75,C19&gt;=2.6),"virginica","shouldnthappen"))))))</f>
        <v>versicolor</v>
      </c>
      <c r="BC19" s="1" t="str">
        <f aca="false">IF(AND(A19&lt;4.95,B19&lt;2.7,A19&lt;5.55),"virginica",IF(AND(A19&gt;=4.95,B19&lt;2.7,A19&lt;5.55),"versicolor",IF(AND(C19&lt;3.2,B19&gt;=2.7,A19&lt;5.55),"setosa",IF(AND(C19&gt;=3.2,B19&gt;=2.7,A19&lt;5.55),"versicolor",IF(AND(F19&gt;=0.85,A19&lt;6.15,A19&gt;=5.55),"virginica",IF(AND(D19&lt;1.45,A19&gt;=6.15,A19&gt;=5.55),"versicolor",IF(AND(C19&lt;4.8,F19&lt;0.85,A19&lt;6.15,A19&gt;=5.55),"versicolor",IF(AND(D19&gt;=1.7,D19&gt;=1.45,A19&gt;=6.15,A19&gt;=5.55),"virginica",IF(AND(G19&lt;9.333,C19&gt;=4.8,F19&lt;0.85,A19&lt;6.15,A19&gt;=5.55),"versicolor",IF(AND(G19&gt;=9.333,C19&gt;=4.8,F19&lt;0.85,A19&lt;6.15,A19&gt;=5.55),"virginica",IF(AND(C19&lt;4.9,D19&lt;1.7,D19&gt;=1.45,A19&gt;=6.15,A19&gt;=5.55),"versicolor",IF(AND(C19&gt;=4.9,D19&lt;1.7,D19&gt;=1.45,A19&gt;=6.15,A19&gt;=5.55),"virginica","shouldnthappen"))))))))))))</f>
        <v>versicolor</v>
      </c>
      <c r="BD19" s="1" t="str">
        <f aca="false">IF(AND(C19&lt;2.35),"setosa",IF(AND(C19&lt;4.75,B19&lt;2.55,C19&gt;=2.35),"versicolor",IF(AND(C19&gt;=4.75,B19&lt;2.55,C19&gt;=2.35),"virginica",IF(AND(C19&lt;4.75,B19&gt;=2.55,C19&gt;=2.35),"versicolor",IF(AND(D19&gt;=1.75,C19&gt;=4.75,B19&gt;=2.55,C19&gt;=2.35),"virginica",IF(AND(A19&gt;=6.5,D19&lt;1.75,C19&gt;=4.75,B19&gt;=2.55,C19&gt;=2.35),"versicolor",IF(AND(A19&lt;6.05,A19&lt;6.5,D19&lt;1.75,C19&gt;=4.75,B19&gt;=2.55,C19&gt;=2.35),"versicolor",IF(AND(A19&gt;=6.05,A19&lt;6.5,D19&lt;1.75,C19&gt;=4.75,B19&gt;=2.55,C19&gt;=2.35),"virginica","shouldnthappen"))))))))</f>
        <v>versicolor</v>
      </c>
      <c r="BE19" s="1" t="str">
        <f aca="false">IF(AND(C19&lt;2.5),"setosa",IF(AND(D19&lt;1.65,C19&lt;4.75,C19&gt;=2.5),"versicolor",IF(AND(D19&gt;=1.65,C19&lt;4.75,C19&gt;=2.5),"virginica",IF(AND(D19&gt;=1.75,C19&gt;=4.75,C19&gt;=2.5),"virginica",IF(AND(C19&lt;4.95,D19&lt;1.75,C19&gt;=4.75,C19&gt;=2.5),"versicolor",IF(AND(A19&lt;6.5,C19&gt;=4.95,D19&lt;1.75,C19&gt;=4.75,C19&gt;=2.5),"virginica",IF(AND(A19&gt;=6.5,C19&gt;=4.95,D19&lt;1.75,C19&gt;=4.75,C19&gt;=2.5),"versicolor","shouldnthappen")))))))</f>
        <v>versicolor</v>
      </c>
      <c r="BF19" s="1" t="str">
        <f aca="false">IF(AND(G19&gt;=15.244),"virginica",IF(AND(C19&lt;3.2,B19&gt;=3.15,G19&lt;15.244),"setosa",IF(AND(A19&gt;=4.95,C19&lt;4.7,B19&lt;3.15,G19&lt;15.244),"versicolor",IF(AND(C19&gt;=5.15,C19&gt;=4.7,B19&lt;3.15,G19&lt;15.244),"virginica",IF(AND(A19&gt;=6.45,C19&gt;=3.2,B19&gt;=3.15,G19&lt;15.244),"virginica",IF(AND(D19&lt;0.95,A19&lt;4.95,C19&lt;4.7,B19&lt;3.15,G19&lt;15.244),"setosa",IF(AND(D19&gt;=0.95,A19&lt;4.95,C19&lt;4.7,B19&lt;3.15,G19&lt;15.244),"virginica",IF(AND(F19&lt;0.816,A19&lt;6.45,C19&gt;=3.2,B19&gt;=3.15,G19&lt;15.244),"virginica",IF(AND(F19&gt;=0.816,A19&lt;6.45,C19&gt;=3.2,B19&gt;=3.15,G19&lt;15.244),"versicolor",IF(AND(A19&gt;=6.5,B19&lt;3.05,C19&lt;5.15,C19&gt;=4.7,B19&lt;3.15,G19&lt;15.244),"versicolor",IF(AND(G19&lt;11.093,B19&gt;=3.05,C19&lt;5.15,C19&gt;=4.7,B19&lt;3.15,G19&lt;15.244),"virginica",IF(AND(G19&gt;=11.093,B19&gt;=3.05,C19&lt;5.15,C19&gt;=4.7,B19&lt;3.15,G19&lt;15.244),"versicolor",IF(AND(D19&gt;=1.7,A19&lt;6.5,B19&lt;3.05,C19&lt;5.15,C19&gt;=4.7,B19&lt;3.15,G19&lt;15.244),"virginica",IF(AND(G19&lt;7.498,D19&lt;1.7,A19&lt;6.5,B19&lt;3.05,C19&lt;5.15,C19&gt;=4.7,B19&lt;3.15,G19&lt;15.244),"virginica",IF(AND(G19&gt;=7.498,D19&lt;1.7,A19&lt;6.5,B19&lt;3.05,C19&lt;5.15,C19&gt;=4.7,B19&lt;3.15,G19&lt;15.244),"versicolor","shouldnthappen")))))))))))))))</f>
        <v>versicolor</v>
      </c>
      <c r="BG19" s="1" t="str">
        <f aca="false">IF(AND(B19&gt;=3.35,C19&lt;4.85),"setosa",IF(AND(D19&gt;=1.75,C19&gt;=4.85),"virginica",IF(AND(D19&lt;0.75,B19&lt;3.35,C19&lt;4.85),"setosa",IF(AND(G19&gt;=13.879,D19&lt;1.75,C19&gt;=4.85),"versicolor",IF(AND(F19&gt;=0.9,D19&gt;=0.75,B19&lt;3.35,C19&lt;4.85),"virginica",IF(AND(F19&gt;=0.405,G19&lt;13.879,D19&lt;1.75,C19&gt;=4.85),"virginica",IF(AND(B19&gt;=2.55,F19&lt;0.9,D19&gt;=0.75,B19&lt;3.35,C19&lt;4.85),"versicolor",IF(AND(G19&lt;7.498,F19&lt;0.405,G19&lt;13.879,D19&lt;1.75,C19&gt;=4.85),"virginica",IF(AND(G19&gt;=7.498,F19&lt;0.405,G19&lt;13.879,D19&lt;1.75,C19&gt;=4.85),"versicolor",IF(AND(G19&lt;5.656,B19&lt;2.55,F19&lt;0.9,D19&gt;=0.75,B19&lt;3.35,C19&lt;4.85),"virginica",IF(AND(G19&gt;=5.656,B19&lt;2.55,F19&lt;0.9,D19&gt;=0.75,B19&lt;3.35,C19&lt;4.85),"versicolor","shouldnthappen")))))))))))</f>
        <v>versicolor</v>
      </c>
      <c r="BH19" s="1" t="str">
        <f aca="false">IF(AND(D19&lt;0.7),"setosa",IF(AND(D19&gt;=1.65,A19&lt;6.65,D19&gt;=0.7),"virginica",IF(AND(D19&lt;1.55,A19&gt;=6.65,D19&gt;=0.7),"versicolor",IF(AND(D19&gt;=1.55,A19&gt;=6.65,D19&gt;=0.7),"virginica",IF(AND(F19&gt;=0.529,D19&lt;1.65,A19&lt;6.65,D19&gt;=0.7),"versicolor",IF(AND(C19&gt;=5.35,F19&lt;0.529,D19&lt;1.65,A19&lt;6.65,D19&gt;=0.7),"virginica",IF(AND(G19&gt;=7.411,C19&lt;5.35,F19&lt;0.529,D19&lt;1.65,A19&lt;6.65,D19&gt;=0.7),"versicolor",IF(AND(G19&lt;6.927,G19&lt;7.411,C19&lt;5.35,F19&lt;0.529,D19&lt;1.65,A19&lt;6.65,D19&gt;=0.7),"versicolor",IF(AND(G19&gt;=6.927,G19&lt;7.411,C19&lt;5.35,F19&lt;0.529,D19&lt;1.65,A19&lt;6.65,D19&gt;=0.7),"virginica","shouldnthappen")))))))))</f>
        <v>versicolor</v>
      </c>
      <c r="BI19" s="1" t="str">
        <f aca="false">IF(AND(D19&gt;=1.7),"virginica",IF(AND(D19&lt;0.7,D19&lt;1.7),"setosa",IF(AND(D19&lt;1.45,G19&lt;7.37,D19&gt;=0.7,D19&lt;1.7),"versicolor",IF(AND(D19&gt;=1.45,G19&lt;7.37,D19&gt;=0.7,D19&lt;1.7),"virginica",IF(AND(B19&gt;=2.65,G19&gt;=7.37,D19&gt;=0.7,D19&lt;1.7),"versicolor",IF(AND(C19&lt;5.05,B19&lt;2.65,G19&gt;=7.37,D19&gt;=0.7,D19&lt;1.7),"versicolor",IF(AND(C19&gt;=5.05,B19&lt;2.65,G19&gt;=7.37,D19&gt;=0.7,D19&lt;1.7),"virginica","shouldnthappen")))))))</f>
        <v>versicolor</v>
      </c>
    </row>
    <row r="20" customFormat="false" ht="13.8" hidden="false" customHeight="false" outlineLevel="0" collapsed="false">
      <c r="A20" s="1" t="n">
        <v>5.8</v>
      </c>
      <c r="B20" s="1" t="n">
        <v>4</v>
      </c>
      <c r="C20" s="1" t="n">
        <v>1.2</v>
      </c>
      <c r="D20" s="1" t="n">
        <v>0.2</v>
      </c>
      <c r="E20" s="1" t="s">
        <v>94</v>
      </c>
      <c r="F20" s="1" t="n">
        <v>0.162846634862944</v>
      </c>
      <c r="G20" s="1" t="n">
        <v>14.3814667888917</v>
      </c>
      <c r="H20" s="11" t="str">
        <f aca="false">E20</f>
        <v>setosa</v>
      </c>
      <c r="I20" s="1" t="str">
        <f aca="false">INDEX(L20:BI20, MODE(MATCH(L20:BI20, L20:BI20, 0 )))</f>
        <v>setosa</v>
      </c>
      <c r="J20" s="12" t="n">
        <f aca="false">COUNTIF(L20:BI20, H20) / COUNTA(L20:BI20)</f>
        <v>0.92</v>
      </c>
      <c r="K20" s="13" t="n">
        <f aca="false">I20=H20</f>
        <v>1</v>
      </c>
      <c r="L20" s="1" t="str">
        <f aca="false">IF(AND(C20&lt;3.65,B20&gt;=3.35),"setosa",IF(AND(C20&gt;=3.65,B20&gt;=3.35),"virginica",IF(AND(C20&lt;2.35,C20&lt;4.85,B20&lt;3.35),"setosa",IF(AND(F20&gt;=0.899,C20&gt;=2.35,C20&lt;4.85,B20&lt;3.35),"virginica",IF(AND(G20&gt;=8.268,B20&lt;2.75,C20&gt;=4.85,B20&lt;3.35),"virginica",IF(AND(D20&lt;1.55,B20&gt;=2.75,C20&gt;=4.85,B20&lt;3.35),"versicolor",IF(AND(D20&gt;=1.55,B20&gt;=2.75,C20&gt;=4.85,B20&lt;3.35),"virginica",IF(AND(G20&lt;6.537,F20&lt;0.899,C20&gt;=2.35,C20&lt;4.85,B20&lt;3.35),"virginica",IF(AND(G20&gt;=6.537,F20&lt;0.899,C20&gt;=2.35,C20&lt;4.85,B20&lt;3.35),"versicolor",IF(AND(G20&lt;6.878,G20&lt;8.268,B20&lt;2.75,C20&gt;=4.85,B20&lt;3.35),"virginica",IF(AND(G20&gt;=6.878,G20&lt;8.268,B20&lt;2.75,C20&gt;=4.85,B20&lt;3.35),"versicolor","shouldnthappen")))))))))))</f>
        <v>setosa</v>
      </c>
      <c r="M20" s="1" t="str">
        <f aca="false">IF(AND(C20&lt;2.6),"setosa",IF(AND(D20&gt;=1.75,C20&gt;=2.6),"virginica",IF(AND(G20&lt;6.094,D20&lt;1.75,C20&gt;=2.6),"virginica",IF(AND(D20&lt;1.35,G20&gt;=6.094,D20&lt;1.75,C20&gt;=2.6),"versicolor",IF(AND(C20&lt;5.05,D20&gt;=1.35,G20&gt;=6.094,D20&lt;1.75,C20&gt;=2.6),"versicolor",IF(AND(C20&gt;=5.05,D20&gt;=1.35,G20&gt;=6.094,D20&lt;1.75,C20&gt;=2.6),"virginica","shouldnthappen"))))))</f>
        <v>setosa</v>
      </c>
      <c r="N20" s="1" t="str">
        <f aca="false">IF(AND(A20&lt;6.6,B20&gt;=3.45),"setosa",IF(AND(A20&gt;=6.6,B20&gt;=3.45),"virginica",IF(AND(D20&lt;0.7,C20&lt;4.75,B20&lt;3.45),"setosa",IF(AND(D20&gt;=0.7,C20&lt;4.75,B20&lt;3.45),"versicolor",IF(AND(C20&gt;=5.15,C20&gt;=4.75,B20&lt;3.45),"virginica",IF(AND(D20&gt;=1.7,A20&lt;6.5,C20&lt;5.15,C20&gt;=4.75,B20&lt;3.45),"virginica",IF(AND(C20&lt;5.05,A20&gt;=6.5,C20&lt;5.15,C20&gt;=4.75,B20&lt;3.45),"versicolor",IF(AND(C20&gt;=5.05,A20&gt;=6.5,C20&lt;5.15,C20&gt;=4.75,B20&lt;3.45),"virginica",IF(AND(G20&lt;7.498,D20&lt;1.7,A20&lt;6.5,C20&lt;5.15,C20&gt;=4.75,B20&lt;3.45),"virginica",IF(AND(G20&gt;=7.498,D20&lt;1.7,A20&lt;6.5,C20&lt;5.15,C20&gt;=4.75,B20&lt;3.45),"versicolor","shouldnthappen"))))))))))</f>
        <v>setosa</v>
      </c>
      <c r="O20" s="1" t="str">
        <f aca="false">IF(AND(D20&lt;0.75),"setosa",IF(AND(C20&lt;4.75,C20&lt;4.85,D20&gt;=0.75),"versicolor",IF(AND(A20&gt;=6.05,C20&gt;=4.85,D20&gt;=0.75),"virginica",IF(AND(D20&lt;1.6,C20&gt;=4.75,C20&lt;4.85,D20&gt;=0.75),"versicolor",IF(AND(D20&gt;=1.6,C20&gt;=4.75,C20&lt;4.85,D20&gt;=0.75),"virginica",IF(AND(A20&lt;5.9,A20&lt;6.05,C20&gt;=4.85,D20&gt;=0.75),"virginica",IF(AND(A20&gt;=5.9,A20&lt;6.05,C20&gt;=4.85,D20&gt;=0.75),"versicolor","shouldnthappen")))))))</f>
        <v>setosa</v>
      </c>
      <c r="P20" s="1" t="str">
        <f aca="false">IF(AND(D20&lt;0.75),"setosa",IF(AND(A20&lt;5.55,D20&gt;=0.75),"versicolor",IF(AND(D20&gt;=1.7,G20&lt;13.158,A20&gt;=5.55,D20&gt;=0.75),"virginica",IF(AND(B20&lt;2.45,D20&lt;1.7,G20&lt;13.158,A20&gt;=5.55,D20&gt;=0.75),"virginica",IF(AND(B20&gt;=2.45,D20&lt;1.7,G20&lt;13.158,A20&gt;=5.55,D20&gt;=0.75),"versicolor",IF(AND(B20&gt;=3.05,G20&lt;15.551,G20&gt;=13.158,A20&gt;=5.55,D20&gt;=0.75),"versicolor",IF(AND(B20&lt;2.9,G20&gt;=15.551,G20&gt;=13.158,A20&gt;=5.55,D20&gt;=0.75),"versicolor",IF(AND(B20&gt;=2.9,G20&gt;=15.551,G20&gt;=13.158,A20&gt;=5.55,D20&gt;=0.75),"virginica",IF(AND(D20&lt;1.3,G20&lt;14.221,B20&lt;3.05,G20&lt;15.551,G20&gt;=13.158,A20&gt;=5.55,D20&gt;=0.75),"versicolor",IF(AND(D20&gt;=1.3,G20&lt;14.221,B20&lt;3.05,G20&lt;15.551,G20&gt;=13.158,A20&gt;=5.55,D20&gt;=0.75),"virginica",IF(AND(C20&lt;4.9,G20&gt;=14.221,B20&lt;3.05,G20&lt;15.551,G20&gt;=13.158,A20&gt;=5.55,D20&gt;=0.75),"versicolor",IF(AND(C20&gt;=4.9,G20&gt;=14.221,B20&lt;3.05,G20&lt;15.551,G20&gt;=13.158,A20&gt;=5.55,D20&gt;=0.75),"virginica","shouldnthappen"))))))))))))</f>
        <v>setosa</v>
      </c>
      <c r="Q20" s="1" t="str">
        <f aca="false">IF(AND(C20&lt;2.6),"setosa",IF(AND(A20&gt;=4.95,C20&lt;4.75,C20&gt;=2.6),"versicolor",IF(AND(D20&gt;=1.75,C20&gt;=4.75,C20&gt;=2.6),"virginica",IF(AND(B20&lt;2.45,A20&lt;4.95,C20&lt;4.75,C20&gt;=2.6),"versicolor",IF(AND(B20&gt;=2.45,A20&lt;4.95,C20&lt;4.75,C20&gt;=2.6),"virginica",IF(AND(G20&lt;7.498,D20&lt;1.75,C20&gt;=4.75,C20&gt;=2.6),"virginica",IF(AND(F20&lt;0.417,G20&gt;=7.498,D20&lt;1.75,C20&gt;=4.75,C20&gt;=2.6),"versicolor",IF(AND(F20&lt;0.442,F20&gt;=0.417,G20&gt;=7.498,D20&lt;1.75,C20&gt;=4.75,C20&gt;=2.6),"virginica",IF(AND(F20&gt;=0.442,F20&gt;=0.417,G20&gt;=7.498,D20&lt;1.75,C20&gt;=4.75,C20&gt;=2.6),"versicolor","shouldnthappen")))))))))</f>
        <v>setosa</v>
      </c>
      <c r="R20" s="1" t="str">
        <f aca="false">IF(AND(D20&lt;0.75),"setosa",IF(AND(D20&lt;1.75,A20&gt;=6.25,D20&gt;=0.75),"versicolor",IF(AND(D20&gt;=1.75,A20&gt;=6.25,D20&gt;=0.75),"virginica",IF(AND(D20&lt;1.6,C20&lt;4.75,A20&lt;6.25,D20&gt;=0.75),"versicolor",IF(AND(D20&gt;=1.6,C20&lt;4.75,A20&lt;6.25,D20&gt;=0.75),"virginica",IF(AND(G20&lt;6.998,C20&gt;=4.75,A20&lt;6.25,D20&gt;=0.75),"virginica",IF(AND(A20&lt;6.05,G20&gt;=6.998,C20&gt;=4.75,A20&lt;6.25,D20&gt;=0.75),"versicolor",IF(AND(A20&gt;=6.05,G20&gt;=6.998,C20&gt;=4.75,A20&lt;6.25,D20&gt;=0.75),"virginica","shouldnthappen"))))))))</f>
        <v>setosa</v>
      </c>
      <c r="S20" s="1" t="str">
        <f aca="false">IF(AND(B20&gt;=3.05,A20&lt;5.45),"setosa",IF(AND(C20&lt;2.2,B20&lt;3.05,A20&lt;5.45),"setosa",IF(AND(C20&gt;=2.2,B20&lt;3.05,A20&lt;5.45),"versicolor",IF(AND(B20&lt;3.7,C20&lt;4.8,A20&gt;=5.45),"versicolor",IF(AND(B20&gt;=3.7,C20&lt;4.8,A20&gt;=5.45),"setosa",IF(AND(G20&lt;13.757,C20&lt;5.05,C20&gt;=4.8,A20&gt;=5.45),"virginica",IF(AND(G20&gt;=13.757,C20&lt;5.05,C20&gt;=4.8,A20&gt;=5.45),"versicolor",IF(AND(C20&gt;=5.15,C20&gt;=5.05,C20&gt;=4.8,A20&gt;=5.45),"virginica",IF(AND(A20&lt;5.95,C20&lt;5.15,C20&gt;=5.05,C20&gt;=4.8,A20&gt;=5.45),"virginica",IF(AND(D20&gt;=1.8,A20&gt;=5.95,C20&lt;5.15,C20&gt;=5.05,C20&gt;=4.8,A20&gt;=5.45),"virginica",IF(AND(B20&lt;2.75,D20&lt;1.8,A20&gt;=5.95,C20&lt;5.15,C20&gt;=5.05,C20&gt;=4.8,A20&gt;=5.45),"versicolor",IF(AND(B20&gt;=2.75,D20&lt;1.8,A20&gt;=5.95,C20&lt;5.15,C20&gt;=5.05,C20&gt;=4.8,A20&gt;=5.45),"virginica","shouldnthappen"))))))))))))</f>
        <v>setosa</v>
      </c>
      <c r="T20" s="1" t="str">
        <f aca="false">IF(AND(C20&lt;2.6),"setosa",IF(AND(D20&lt;1.65,C20&lt;4.75,C20&gt;=2.6),"versicolor",IF(AND(D20&gt;=1.65,C20&lt;4.75,C20&gt;=2.6),"virginica",IF(AND(G20&gt;=8.494,A20&lt;6.6,C20&gt;=4.75,C20&gt;=2.6),"virginica",IF(AND(C20&lt;5.2,A20&gt;=6.6,C20&gt;=4.75,C20&gt;=2.6),"versicolor",IF(AND(C20&gt;=5.2,A20&gt;=6.6,C20&gt;=4.75,C20&gt;=2.6),"virginica",IF(AND(A20&lt;5.95,G20&lt;8.494,A20&lt;6.6,C20&gt;=4.75,C20&gt;=2.6),"virginica",IF(AND(A20&gt;=5.95,G20&lt;8.494,A20&lt;6.6,C20&gt;=4.75,C20&gt;=2.6),"versicolor","shouldnthappen"))))))))</f>
        <v>setosa</v>
      </c>
      <c r="U20" s="1" t="str">
        <f aca="false">IF(AND(C20&lt;3.65,B20&gt;=3.35),"setosa",IF(AND(C20&gt;=3.65,B20&gt;=3.35),"virginica",IF(AND(C20&lt;2.35,A20&lt;6.25,B20&lt;3.35),"setosa",IF(AND(C20&lt;4.85,A20&gt;=6.25,B20&lt;3.35),"versicolor",IF(AND(G20&gt;=15.426,C20&gt;=2.35,A20&lt;6.25,B20&lt;3.35),"virginica",IF(AND(D20&gt;=1.55,C20&gt;=4.85,A20&gt;=6.25,B20&lt;3.35),"virginica",IF(AND(D20&lt;1.8,G20&lt;15.426,C20&gt;=2.35,A20&lt;6.25,B20&lt;3.35),"versicolor",IF(AND(D20&gt;=1.8,G20&lt;15.426,C20&gt;=2.35,A20&lt;6.25,B20&lt;3.35),"virginica",IF(AND(B20&lt;2.95,D20&lt;1.55,C20&gt;=4.85,A20&gt;=6.25,B20&lt;3.35),"virginica",IF(AND(B20&gt;=2.95,D20&lt;1.55,C20&gt;=4.85,A20&gt;=6.25,B20&lt;3.35),"versicolor","shouldnthappen"))))))))))</f>
        <v>setosa</v>
      </c>
      <c r="V20" s="1" t="str">
        <f aca="false">IF(AND(C20&lt;2.6),"setosa",IF(AND(C20&gt;=4.85,C20&gt;=2.6),"virginica",IF(AND(F20&gt;=0.9,C20&lt;4.85,C20&gt;=2.6),"virginica",IF(AND(G20&lt;5.656,F20&lt;0.9,C20&lt;4.85,C20&gt;=2.6),"virginica",IF(AND(G20&gt;=5.656,F20&lt;0.9,C20&lt;4.85,C20&gt;=2.6),"versicolor","shouldnthappen")))))</f>
        <v>setosa</v>
      </c>
      <c r="W20" s="1" t="str">
        <f aca="false">IF(AND(D20&gt;=1.75,G20&gt;=13.795),"virginica",IF(AND(D20&gt;=1.5,G20&gt;=12.335,G20&lt;13.795),"virginica",IF(AND(C20&lt;2.45,C20&lt;4.85,G20&lt;12.335,G20&lt;13.795),"setosa",IF(AND(C20&gt;=2.45,C20&lt;4.85,G20&lt;12.335,G20&lt;13.795),"versicolor",IF(AND(D20&gt;=1.7,C20&gt;=4.85,G20&lt;12.335,G20&lt;13.795),"virginica",IF(AND(B20&gt;=3.25,D20&lt;1.5,G20&gt;=12.335,G20&lt;13.795),"setosa",IF(AND(D20&lt;1,F20&lt;0.255,D20&lt;1.75,G20&gt;=13.795),"setosa",IF(AND(D20&gt;=1,F20&lt;0.255,D20&lt;1.75,G20&gt;=13.795),"versicolor",IF(AND(A20&lt;5.4,F20&gt;=0.255,D20&lt;1.75,G20&gt;=13.795),"setosa",IF(AND(A20&gt;=5.4,F20&gt;=0.255,D20&lt;1.75,G20&gt;=13.795),"versicolor",IF(AND(A20&lt;6.15,D20&lt;1.7,C20&gt;=4.85,G20&lt;12.335,G20&lt;13.795),"versicolor",IF(AND(A20&gt;=6.15,D20&lt;1.7,C20&gt;=4.85,G20&lt;12.335,G20&lt;13.795),"virginica",IF(AND(C20&lt;5,B20&lt;3.25,D20&lt;1.5,G20&gt;=12.335,G20&lt;13.795),"versicolor",IF(AND(C20&gt;=5,B20&lt;3.25,D20&lt;1.5,G20&gt;=12.335,G20&lt;13.795),"virginica","shouldnthappen"))))))))))))))</f>
        <v>setosa</v>
      </c>
      <c r="X20" s="1" t="str">
        <f aca="false">IF(AND(C20&lt;2.5,A20&lt;5.55),"setosa",IF(AND(F20&lt;0.096,A20&gt;=5.55),"virginica",IF(AND(D20&lt;1.6,C20&gt;=2.5,A20&lt;5.55),"versicolor",IF(AND(D20&gt;=1.6,C20&gt;=2.5,A20&lt;5.55),"virginica",IF(AND(F20&gt;=0.156,C20&lt;4.75,F20&gt;=0.096,A20&gt;=5.55),"versicolor",IF(AND(D20&gt;=1.75,C20&gt;=4.75,F20&gt;=0.096,A20&gt;=5.55),"virginica",IF(AND(B20&lt;3.3,F20&lt;0.156,C20&lt;4.75,F20&gt;=0.096,A20&gt;=5.55),"versicolor",IF(AND(B20&gt;=3.3,F20&lt;0.156,C20&lt;4.75,F20&gt;=0.096,A20&gt;=5.55),"setosa",IF(AND(B20&lt;2.45,A20&lt;6.05,D20&lt;1.75,C20&gt;=4.75,F20&gt;=0.096,A20&gt;=5.55),"virginica",IF(AND(B20&gt;=2.45,A20&lt;6.05,D20&lt;1.75,C20&gt;=4.75,F20&gt;=0.096,A20&gt;=5.55),"versicolor",IF(AND(F20&lt;0.205,A20&gt;=6.05,D20&lt;1.75,C20&gt;=4.75,F20&gt;=0.096,A20&gt;=5.55),"versicolor",IF(AND(F20&gt;=0.205,A20&gt;=6.05,D20&lt;1.75,C20&gt;=4.75,F20&gt;=0.096,A20&gt;=5.55),"virginica","shouldnthappen"))))))))))))</f>
        <v>versicolor</v>
      </c>
      <c r="Y20" s="1" t="str">
        <f aca="false">IF(AND(C20&lt;2.35,A20&lt;5.55),"setosa",IF(AND(C20&gt;=5.05,A20&gt;=5.55),"virginica",IF(AND(D20&lt;1.6,C20&gt;=2.35,A20&lt;5.55),"versicolor",IF(AND(D20&gt;=1.6,C20&gt;=2.35,A20&lt;5.55),"virginica",IF(AND(D20&gt;=1.75,C20&lt;5.05,A20&gt;=5.55),"virginica",IF(AND(B20&gt;=3.55,D20&lt;1.75,C20&lt;5.05,A20&gt;=5.55),"setosa",IF(AND(G20&lt;6.3,B20&lt;3.55,D20&lt;1.75,C20&lt;5.05,A20&gt;=5.55),"virginica",IF(AND(G20&gt;=6.3,B20&lt;3.55,D20&lt;1.75,C20&lt;5.05,A20&gt;=5.55),"versicolor","shouldnthappen"))))))))</f>
        <v>setosa</v>
      </c>
      <c r="Z20" s="1" t="str">
        <f aca="false">IF(AND(D20&lt;0.75),"setosa",IF(AND(B20&gt;=2.55,C20&lt;4.85,D20&gt;=0.75),"versicolor",IF(AND(D20&gt;=1.7,C20&gt;=4.85,D20&gt;=0.75),"virginica",IF(AND(D20&lt;1.6,B20&lt;2.55,C20&lt;4.85,D20&gt;=0.75),"versicolor",IF(AND(D20&gt;=1.6,B20&lt;2.55,C20&lt;4.85,D20&gt;=0.75),"virginica",IF(AND(B20&lt;2.65,D20&lt;1.7,C20&gt;=4.85,D20&gt;=0.75),"virginica",IF(AND(F20&lt;0.325,B20&gt;=2.65,D20&lt;1.7,C20&gt;=4.85,D20&gt;=0.75),"virginica",IF(AND(G20&lt;10.717,F20&gt;=0.325,B20&gt;=2.65,D20&lt;1.7,C20&gt;=4.85,D20&gt;=0.75),"versicolor",IF(AND(G20&gt;=10.717,F20&gt;=0.325,B20&gt;=2.65,D20&lt;1.7,C20&gt;=4.85,D20&gt;=0.75),"virginica","shouldnthappen")))))))))</f>
        <v>setosa</v>
      </c>
      <c r="AA20" s="1" t="str">
        <f aca="false">IF(AND(D20&lt;0.75),"setosa",IF(AND(D20&gt;=1.75,D20&gt;=0.75),"virginica",IF(AND(F20&gt;=0.455,D20&lt;1.75,D20&gt;=0.75),"versicolor",IF(AND(D20&lt;1.45,F20&lt;0.455,D20&lt;1.75,D20&gt;=0.75),"versicolor",IF(AND(F20&lt;0.247,D20&gt;=1.45,F20&lt;0.455,D20&lt;1.75,D20&gt;=0.75),"versicolor",IF(AND(F20&gt;=0.247,D20&gt;=1.45,F20&lt;0.455,D20&lt;1.75,D20&gt;=0.75),"virginica","shouldnthappen"))))))</f>
        <v>setosa</v>
      </c>
      <c r="AB20" s="1" t="str">
        <f aca="false">IF(AND(F20&gt;=0.221,B20&gt;=3.35),"setosa",IF(AND(A20&lt;5.3,F20&gt;=0.683,B20&lt;3.35),"setosa",IF(AND(A20&lt;6.45,F20&lt;0.221,B20&gt;=3.35),"setosa",IF(AND(A20&gt;=6.45,F20&lt;0.221,B20&gt;=3.35),"virginica",IF(AND(G20&lt;6.3,A20&lt;6.25,F20&lt;0.683,B20&lt;3.35),"virginica",IF(AND(G20&lt;13.795,A20&gt;=6.25,F20&lt;0.683,B20&lt;3.35),"virginica",IF(AND(D20&lt;1.65,A20&gt;=5.3,F20&gt;=0.683,B20&lt;3.35),"versicolor",IF(AND(D20&gt;=1.65,A20&gt;=5.3,F20&gt;=0.683,B20&lt;3.35),"virginica",IF(AND(D20&lt;0.6,G20&gt;=6.3,A20&lt;6.25,F20&lt;0.683,B20&lt;3.35),"setosa",IF(AND(D20&lt;1.7,G20&gt;=13.795,A20&gt;=6.25,F20&lt;0.683,B20&lt;3.35),"versicolor",IF(AND(D20&gt;=1.7,G20&gt;=13.795,A20&gt;=6.25,F20&lt;0.683,B20&lt;3.35),"virginica",IF(AND(C20&gt;=5.35,D20&gt;=0.6,G20&gt;=6.3,A20&lt;6.25,F20&lt;0.683,B20&lt;3.35),"virginica",IF(AND(D20&lt;1.75,C20&lt;5.35,D20&gt;=0.6,G20&gt;=6.3,A20&lt;6.25,F20&lt;0.683,B20&lt;3.35),"versicolor",IF(AND(D20&gt;=1.75,C20&lt;5.35,D20&gt;=0.6,G20&gt;=6.3,A20&lt;6.25,F20&lt;0.683,B20&lt;3.35),"virginica","shouldnthappen"))))))))))))))</f>
        <v>setosa</v>
      </c>
      <c r="AC20" s="1" t="str">
        <f aca="false">IF(AND(B20&gt;=3.3),"setosa",IF(AND(C20&lt;2.45,D20&lt;1.55,B20&lt;3.3),"setosa",IF(AND(F20&gt;=0.211,D20&gt;=1.55,B20&lt;3.3),"virginica",IF(AND(C20&lt;4.9,C20&gt;=2.45,D20&lt;1.55,B20&lt;3.3),"versicolor",IF(AND(C20&gt;=4.9,C20&gt;=2.45,D20&lt;1.55,B20&lt;3.3),"virginica",IF(AND(F20&lt;0.138,F20&lt;0.211,D20&gt;=1.55,B20&lt;3.3),"virginica",IF(AND(F20&gt;=0.138,F20&lt;0.211,D20&gt;=1.55,B20&lt;3.3),"versicolor","shouldnthappen")))))))</f>
        <v>setosa</v>
      </c>
      <c r="AD20" s="1" t="str">
        <f aca="false">IF(AND(D20&gt;=1.75),"virginica",IF(AND(D20&lt;0.75,D20&lt;1.75),"setosa",IF(AND(D20&lt;1.35,D20&gt;=0.75,D20&lt;1.75),"versicolor",IF(AND(B20&lt;2.6,C20&lt;4.85,D20&gt;=1.35,D20&gt;=0.75,D20&lt;1.75),"virginica",IF(AND(B20&gt;=2.6,C20&lt;4.85,D20&gt;=1.35,D20&gt;=0.75,D20&lt;1.75),"versicolor",IF(AND(A20&lt;6.4,C20&gt;=4.85,D20&gt;=1.35,D20&gt;=0.75,D20&lt;1.75),"virginica",IF(AND(A20&gt;=6.4,C20&gt;=4.85,D20&gt;=1.35,D20&gt;=0.75,D20&lt;1.75),"versicolor","shouldnthappen")))))))</f>
        <v>setosa</v>
      </c>
      <c r="AE20" s="1" t="str">
        <f aca="false">IF(AND(C20&lt;2.45),"setosa",IF(AND(F20&lt;0.07,C20&gt;=2.45),"virginica",IF(AND(A20&gt;=5,C20&lt;4.75,F20&gt;=0.07,C20&gt;=2.45),"versicolor",IF(AND(F20&lt;0.182,C20&gt;=4.75,F20&gt;=0.07,C20&gt;=2.45),"versicolor",IF(AND(B20&lt;2.45,A20&lt;5,C20&lt;4.75,F20&gt;=0.07,C20&gt;=2.45),"versicolor",IF(AND(B20&gt;=2.45,A20&lt;5,C20&lt;4.75,F20&gt;=0.07,C20&gt;=2.45),"virginica",IF(AND(F20&gt;=0.468,F20&gt;=0.182,C20&gt;=4.75,F20&gt;=0.07,C20&gt;=2.45),"virginica",IF(AND(A20&gt;=6.85,F20&lt;0.468,F20&gt;=0.182,C20&gt;=4.75,F20&gt;=0.07,C20&gt;=2.45),"virginica",IF(AND(B20&lt;2.6,A20&lt;6.85,F20&lt;0.468,F20&gt;=0.182,C20&gt;=4.75,F20&gt;=0.07,C20&gt;=2.45),"virginica",IF(AND(B20&gt;=2.6,A20&lt;6.85,F20&lt;0.468,F20&gt;=0.182,C20&gt;=4.75,F20&gt;=0.07,C20&gt;=2.45),"versicolor","shouldnthappen"))))))))))</f>
        <v>setosa</v>
      </c>
      <c r="AF20" s="1" t="str">
        <f aca="false">IF(AND(D20&lt;0.75,A20&lt;5.45),"setosa",IF(AND(D20&gt;=1.75,A20&gt;=5.45),"virginica",IF(AND(G20&lt;6.094,D20&gt;=0.75,A20&lt;5.45),"virginica",IF(AND(G20&gt;=6.094,D20&gt;=0.75,A20&lt;5.45),"versicolor",IF(AND(C20&lt;2.75,D20&lt;1.75,A20&gt;=5.45),"setosa",IF(AND(D20&lt;1.45,C20&gt;=2.75,D20&lt;1.75,A20&gt;=5.45),"versicolor",IF(AND(B20&lt;2.75,D20&gt;=1.45,C20&gt;=2.75,D20&lt;1.75,A20&gt;=5.45),"versicolor",IF(AND(C20&lt;5.05,B20&gt;=2.75,D20&gt;=1.45,C20&gt;=2.75,D20&lt;1.75,A20&gt;=5.45),"versicolor",IF(AND(C20&gt;=5.05,B20&gt;=2.75,D20&gt;=1.45,C20&gt;=2.75,D20&lt;1.75,A20&gt;=5.45),"virginica","shouldnthappen")))))))))</f>
        <v>setosa</v>
      </c>
      <c r="AG20" s="1" t="str">
        <f aca="false">IF(AND(D20&lt;0.65,G20&lt;8.868,A20&lt;5.3),"setosa",IF(AND(C20&lt;2.6,G20&gt;=8.868,A20&lt;5.3),"setosa",IF(AND(C20&gt;=2.6,G20&gt;=8.868,A20&lt;5.3),"versicolor",IF(AND(C20&gt;=4.95,D20&lt;1.55,A20&gt;=5.3),"virginica",IF(AND(G20&lt;13.795,D20&gt;=1.55,A20&gt;=5.3),"virginica",IF(AND(C20&lt;3.75,D20&gt;=0.65,G20&lt;8.868,A20&lt;5.3),"versicolor",IF(AND(C20&gt;=3.75,D20&gt;=0.65,G20&lt;8.868,A20&lt;5.3),"virginica",IF(AND(C20&lt;2.6,C20&lt;4.95,D20&lt;1.55,A20&gt;=5.3),"setosa",IF(AND(C20&gt;=2.6,C20&lt;4.95,D20&lt;1.55,A20&gt;=5.3),"versicolor",IF(AND(C20&lt;4.75,G20&gt;=13.795,D20&gt;=1.55,A20&gt;=5.3),"versicolor",IF(AND(C20&gt;=4.75,G20&gt;=13.795,D20&gt;=1.55,A20&gt;=5.3),"virginica","shouldnthappen")))))))))))</f>
        <v>setosa</v>
      </c>
      <c r="AH20" s="1" t="str">
        <f aca="false">IF(AND(D20&lt;0.75),"setosa",IF(AND(C20&lt;4.75,D20&gt;=0.75),"versicolor",IF(AND(G20&lt;13.757,C20&gt;=4.75,D20&gt;=0.75),"virginica",IF(AND(B20&lt;3.05,G20&gt;=13.757,C20&gt;=4.75,D20&gt;=0.75),"virginica",IF(AND(A20&lt;6.65,B20&gt;=3.05,G20&gt;=13.757,C20&gt;=4.75,D20&gt;=0.75),"virginica",IF(AND(A20&gt;=6.65,B20&gt;=3.05,G20&gt;=13.757,C20&gt;=4.75,D20&gt;=0.75),"versicolor","shouldnthappen"))))))</f>
        <v>setosa</v>
      </c>
      <c r="AI20" s="1" t="str">
        <f aca="false">IF(AND(D20&lt;0.7),"setosa",IF(AND(C20&lt;4.75,D20&gt;=0.7),"versicolor",IF(AND(A20&lt;6.6,F20&lt;0.482,C20&gt;=4.75,D20&gt;=0.7),"virginica",IF(AND(C20&gt;=4.95,F20&gt;=0.482,C20&gt;=4.75,D20&gt;=0.7),"virginica",IF(AND(D20&lt;1.9,A20&gt;=6.6,F20&lt;0.482,C20&gt;=4.75,D20&gt;=0.7),"versicolor",IF(AND(D20&gt;=1.9,A20&gt;=6.6,F20&lt;0.482,C20&gt;=4.75,D20&gt;=0.7),"virginica",IF(AND(F20&gt;=0.766,C20&lt;4.95,F20&gt;=0.482,C20&gt;=4.75,D20&gt;=0.7),"virginica",IF(AND(B20&lt;2.95,F20&lt;0.766,C20&lt;4.95,F20&gt;=0.482,C20&gt;=4.75,D20&gt;=0.7),"virginica",IF(AND(B20&gt;=2.95,F20&lt;0.766,C20&lt;4.95,F20&gt;=0.482,C20&gt;=4.75,D20&gt;=0.7),"versicolor","shouldnthappen")))))))))</f>
        <v>setosa</v>
      </c>
      <c r="AJ20" s="1" t="str">
        <f aca="false">IF(AND(C20&lt;2.45,C20&lt;4.75),"setosa",IF(AND(D20&gt;=1.65,C20&gt;=4.75),"virginica",IF(AND(A20&lt;4.95,C20&gt;=2.45,C20&lt;4.75),"virginica",IF(AND(A20&gt;=4.95,C20&gt;=2.45,C20&lt;4.75),"versicolor",IF(AND(B20&lt;2.95,D20&lt;1.65,C20&gt;=4.75),"virginica",IF(AND(B20&gt;=2.95,D20&lt;1.65,C20&gt;=4.75),"versicolor","shouldnthappen"))))))</f>
        <v>setosa</v>
      </c>
      <c r="AK20" s="1" t="str">
        <f aca="false">IF(AND(D20&lt;0.75,A20&lt;5.45),"setosa",IF(AND(B20&lt;2.45,D20&gt;=0.75,A20&lt;5.45),"versicolor",IF(AND(A20&gt;=5.55,C20&lt;4.75,A20&gt;=5.45),"versicolor",IF(AND(C20&gt;=5.15,C20&gt;=4.75,A20&gt;=5.45),"virginica",IF(AND(G20&lt;6.094,B20&gt;=2.45,D20&gt;=0.75,A20&lt;5.45),"virginica",IF(AND(G20&gt;=6.094,B20&gt;=2.45,D20&gt;=0.75,A20&lt;5.45),"versicolor",IF(AND(D20&lt;0.6,A20&lt;5.55,C20&lt;4.75,A20&gt;=5.45),"setosa",IF(AND(D20&gt;=0.6,A20&lt;5.55,C20&lt;4.75,A20&gt;=5.45),"versicolor",IF(AND(C20&lt;4.95,C20&lt;5.15,C20&gt;=4.75,A20&gt;=5.45),"virginica",IF(AND(G20&lt;12.627,C20&lt;5.05,C20&gt;=4.95,C20&lt;5.15,C20&gt;=4.75,A20&gt;=5.45),"virginica",IF(AND(G20&gt;=12.627,C20&lt;5.05,C20&gt;=4.95,C20&lt;5.15,C20&gt;=4.75,A20&gt;=5.45),"versicolor",IF(AND(D20&lt;1.7,C20&gt;=5.05,C20&gt;=4.95,C20&lt;5.15,C20&gt;=4.75,A20&gt;=5.45),"versicolor",IF(AND(D20&gt;=1.7,C20&gt;=5.05,C20&gt;=4.95,C20&lt;5.15,C20&gt;=4.75,A20&gt;=5.45),"virginica","shouldnthappen")))))))))))))</f>
        <v>versicolor</v>
      </c>
      <c r="AL20" s="1" t="str">
        <f aca="false">IF(AND(B20&lt;2.45,B20&lt;3.15),"versicolor",IF(AND(D20&lt;0.95,G20&lt;15.141,B20&gt;=3.15),"setosa",IF(AND(G20&lt;15.429,G20&gt;=15.141,B20&gt;=3.15),"versicolor",IF(AND(G20&gt;=15.429,G20&gt;=15.141,B20&gt;=3.15),"virginica",IF(AND(C20&lt;2.3,C20&lt;4.75,B20&gt;=2.45,B20&lt;3.15),"setosa",IF(AND(G20&gt;=16.072,C20&gt;=4.75,B20&gt;=2.45,B20&lt;3.15),"versicolor",IF(AND(G20&lt;11.833,D20&gt;=0.95,G20&lt;15.141,B20&gt;=3.15),"virginica",IF(AND(A20&lt;5,C20&gt;=2.3,C20&lt;4.75,B20&gt;=2.45,B20&lt;3.15),"virginica",IF(AND(A20&gt;=5,C20&gt;=2.3,C20&lt;4.75,B20&gt;=2.45,B20&lt;3.15),"versicolor",IF(AND(G20&lt;14.342,G20&gt;=11.833,D20&gt;=0.95,G20&lt;15.141,B20&gt;=3.15),"versicolor",IF(AND(G20&gt;=14.342,G20&gt;=11.833,D20&gt;=0.95,G20&lt;15.141,B20&gt;=3.15),"virginica",IF(AND(G20&lt;13.757,F20&gt;=0.741,G20&lt;16.072,C20&gt;=4.75,B20&gt;=2.45,B20&lt;3.15),"virginica",IF(AND(F20&gt;=0.546,A20&lt;6.15,F20&lt;0.741,G20&lt;16.072,C20&gt;=4.75,B20&gt;=2.45,B20&lt;3.15),"virginica",IF(AND(D20&gt;=1.75,A20&gt;=6.15,F20&lt;0.741,G20&lt;16.072,C20&gt;=4.75,B20&gt;=2.45,B20&lt;3.15),"virginica",IF(AND(C20&lt;4.85,G20&gt;=13.757,F20&gt;=0.741,G20&lt;16.072,C20&gt;=4.75,B20&gt;=2.45,B20&lt;3.15),"virginica",IF(AND(C20&gt;=4.85,G20&gt;=13.757,F20&gt;=0.741,G20&lt;16.072,C20&gt;=4.75,B20&gt;=2.45,B20&lt;3.15),"versicolor",IF(AND(F20&lt;0.331,F20&lt;0.546,A20&lt;6.15,F20&lt;0.741,G20&lt;16.072,C20&gt;=4.75,B20&gt;=2.45,B20&lt;3.15),"virginica",IF(AND(F20&gt;=0.331,F20&lt;0.546,A20&lt;6.15,F20&lt;0.741,G20&lt;16.072,C20&gt;=4.75,B20&gt;=2.45,B20&lt;3.15),"versicolor",IF(AND(G20&lt;10.661,D20&lt;1.75,A20&gt;=6.15,F20&lt;0.741,G20&lt;16.072,C20&gt;=4.75,B20&gt;=2.45,B20&lt;3.15),"virginica",IF(AND(G20&gt;=10.661,D20&lt;1.75,A20&gt;=6.15,F20&lt;0.741,G20&lt;16.072,C20&gt;=4.75,B20&gt;=2.45,B20&lt;3.15),"versicolor","shouldnthappen"))))))))))))))))))))</f>
        <v>setosa</v>
      </c>
      <c r="AM20" s="1" t="str">
        <f aca="false">IF(AND(D20&lt;1.35,F20&gt;=0.917),"setosa",IF(AND(D20&gt;=1.35,F20&gt;=0.917),"virginica",IF(AND(D20&lt;0.75,D20&lt;1.55,F20&lt;0.917),"setosa",IF(AND(C20&gt;=4.8,D20&gt;=1.55,F20&lt;0.917),"virginica",IF(AND(A20&lt;5.95,D20&gt;=0.75,D20&lt;1.55,F20&lt;0.917),"versicolor",IF(AND(F20&lt;0.473,C20&lt;4.8,D20&gt;=1.55,F20&lt;0.917),"virginica",IF(AND(F20&gt;=0.473,C20&lt;4.8,D20&gt;=1.55,F20&lt;0.917),"versicolor",IF(AND(C20&lt;4.95,A20&gt;=5.95,D20&gt;=0.75,D20&lt;1.55,F20&lt;0.917),"versicolor",IF(AND(C20&gt;=4.95,A20&gt;=5.95,D20&gt;=0.75,D20&lt;1.55,F20&lt;0.917),"virginica","shouldnthappen")))))))))</f>
        <v>setosa</v>
      </c>
      <c r="AN20" s="1" t="str">
        <f aca="false">IF(AND(D20&lt;0.75,A20&lt;5.45),"setosa",IF(AND(D20&lt;1.55,D20&gt;=0.75,A20&lt;5.45),"versicolor",IF(AND(D20&gt;=1.55,D20&gt;=0.75,A20&lt;5.45),"virginica",IF(AND(A20&gt;=5.75,C20&lt;4.75,A20&gt;=5.45),"versicolor",IF(AND(F20&lt;0.361,C20&gt;=4.75,A20&gt;=5.45),"virginica",IF(AND(C20&lt;2.6,A20&lt;5.75,C20&lt;4.75,A20&gt;=5.45),"setosa",IF(AND(C20&gt;=2.6,A20&lt;5.75,C20&lt;4.75,A20&gt;=5.45),"versicolor",IF(AND(D20&gt;=1.7,F20&gt;=0.361,C20&gt;=4.75,A20&gt;=5.45),"virginica",IF(AND(B20&lt;2.65,D20&lt;1.7,F20&gt;=0.361,C20&gt;=4.75,A20&gt;=5.45),"virginica",IF(AND(A20&lt;7.05,B20&gt;=2.65,D20&lt;1.7,F20&gt;=0.361,C20&gt;=4.75,A20&gt;=5.45),"versicolor",IF(AND(A20&gt;=7.05,B20&gt;=2.65,D20&lt;1.7,F20&gt;=0.361,C20&gt;=4.75,A20&gt;=5.45),"virginica","shouldnthappen")))))))))))</f>
        <v>versicolor</v>
      </c>
      <c r="AO20" s="1" t="str">
        <f aca="false">IF(AND(D20&lt;0.7),"setosa",IF(AND(A20&lt;4.95,C20&lt;4.85,D20&gt;=0.7),"virginica",IF(AND(A20&gt;=4.95,C20&lt;4.85,D20&gt;=0.7),"versicolor",IF(AND(D20&gt;=1.7,C20&gt;=4.85,D20&gt;=0.7),"virginica",IF(AND(F20&lt;0.325,D20&lt;1.7,C20&gt;=4.85,D20&gt;=0.7),"virginica",IF(AND(D20&lt;1.55,F20&gt;=0.325,D20&lt;1.7,C20&gt;=4.85,D20&gt;=0.7),"virginica",IF(AND(D20&gt;=1.55,F20&gt;=0.325,D20&lt;1.7,C20&gt;=4.85,D20&gt;=0.7),"versicolor","shouldnthappen")))))))</f>
        <v>setosa</v>
      </c>
      <c r="AP20" s="1" t="str">
        <f aca="false">IF(AND(D20&lt;0.75),"setosa",IF(AND(C20&lt;4.85,D20&gt;=0.75),"versicolor",IF(AND(G20&gt;=8.277,C20&gt;=4.85,D20&gt;=0.75),"virginica",IF(AND(F20&gt;=0.633,G20&lt;8.277,C20&gt;=4.85,D20&gt;=0.75),"virginica",IF(AND(G20&lt;7.61,F20&lt;0.633,G20&lt;8.277,C20&gt;=4.85,D20&gt;=0.75),"virginica",IF(AND(G20&gt;=7.61,F20&lt;0.633,G20&lt;8.277,C20&gt;=4.85,D20&gt;=0.75),"versicolor","shouldnthappen"))))))</f>
        <v>setosa</v>
      </c>
      <c r="AQ20" s="1" t="str">
        <f aca="false">IF(AND(C20&lt;2.65,A20&gt;=5.45,C20&lt;4.75),"setosa",IF(AND(C20&gt;=2.65,A20&gt;=5.45,C20&lt;4.75),"versicolor",IF(AND(B20&lt;2.9,C20&lt;4.85,C20&gt;=4.75),"versicolor",IF(AND(B20&gt;=2.9,C20&lt;4.85,C20&gt;=4.75),"virginica",IF(AND(D20&lt;1.7,C20&gt;=4.85,C20&gt;=4.75),"versicolor",IF(AND(D20&gt;=1.7,C20&gt;=4.85,C20&gt;=4.75),"virginica",IF(AND(C20&lt;2.45,G20&lt;14.126,A20&lt;5.45,C20&lt;4.75),"setosa",IF(AND(C20&gt;=2.45,G20&lt;14.126,A20&lt;5.45,C20&lt;4.75),"versicolor",IF(AND(C20&lt;2.4,G20&gt;=14.126,A20&lt;5.45,C20&lt;4.75),"setosa",IF(AND(C20&gt;=2.4,G20&gt;=14.126,A20&lt;5.45,C20&lt;4.75),"versicolor","shouldnthappen"))))))))))</f>
        <v>setosa</v>
      </c>
      <c r="AR20" s="1" t="str">
        <f aca="false">IF(AND(C20&lt;2.45,C20&lt;4.85),"setosa",IF(AND(C20&gt;=5.15,C20&gt;=4.85),"virginica",IF(AND(A20&gt;=4.95,C20&gt;=2.45,C20&lt;4.85),"versicolor",IF(AND(D20&lt;1.35,A20&lt;4.95,C20&gt;=2.45,C20&lt;4.85),"versicolor",IF(AND(D20&gt;=1.35,A20&lt;4.95,C20&gt;=2.45,C20&lt;4.85),"virginica",IF(AND(F20&lt;0.35,G20&lt;12.751,C20&lt;5.15,C20&gt;=4.85),"virginica",IF(AND(A20&lt;6.5,G20&gt;=12.751,C20&lt;5.15,C20&gt;=4.85),"virginica",IF(AND(A20&gt;=6.5,G20&gt;=12.751,C20&lt;5.15,C20&gt;=4.85),"versicolor",IF(AND(B20&gt;=2.75,F20&gt;=0.35,G20&lt;12.751,C20&lt;5.15,C20&gt;=4.85),"virginica",IF(AND(C20&lt;5.05,B20&lt;2.75,F20&gt;=0.35,G20&lt;12.751,C20&lt;5.15,C20&gt;=4.85),"virginica",IF(AND(C20&gt;=5.05,B20&lt;2.75,F20&gt;=0.35,G20&lt;12.751,C20&lt;5.15,C20&gt;=4.85),"versicolor","shouldnthappen")))))))))))</f>
        <v>setosa</v>
      </c>
      <c r="AS20" s="1" t="str">
        <f aca="false">IF(AND(F20&gt;=0.9,B20&lt;3.05),"virginica",IF(AND(A20&lt;5.9,B20&gt;=3.05),"setosa",IF(AND(D20&lt;1.65,A20&gt;=5.9,B20&gt;=3.05),"versicolor",IF(AND(D20&gt;=1.65,A20&gt;=5.9,B20&gt;=3.05),"virginica",IF(AND(D20&gt;=1.75,C20&gt;=4.85,F20&lt;0.9,B20&lt;3.05),"virginica",IF(AND(C20&lt;2.2,B20&lt;2.95,C20&lt;4.85,F20&lt;0.9,B20&lt;3.05),"setosa",IF(AND(C20&gt;=2.2,B20&lt;2.95,C20&lt;4.85,F20&lt;0.9,B20&lt;3.05),"versicolor",IF(AND(C20&lt;2.8,B20&gt;=2.95,C20&lt;4.85,F20&lt;0.9,B20&lt;3.05),"setosa",IF(AND(C20&gt;=2.8,B20&gt;=2.95,C20&lt;4.85,F20&lt;0.9,B20&lt;3.05),"versicolor",IF(AND(G20&lt;13.879,D20&lt;1.75,C20&gt;=4.85,F20&lt;0.9,B20&lt;3.05),"virginica",IF(AND(G20&gt;=13.879,D20&lt;1.75,C20&gt;=4.85,F20&lt;0.9,B20&lt;3.05),"versicolor","shouldnthappen")))))))))))</f>
        <v>setosa</v>
      </c>
      <c r="AT20" s="1" t="str">
        <f aca="false">IF(AND(D20&lt;0.75),"setosa",IF(AND(D20&gt;=1.75,D20&gt;=0.75),"virginica",IF(AND(D20&lt;1.45,G20&lt;7.37,D20&lt;1.75,D20&gt;=0.75),"versicolor",IF(AND(D20&gt;=1.45,G20&lt;7.37,D20&lt;1.75,D20&gt;=0.75),"virginica",IF(AND(C20&lt;5.45,G20&gt;=7.37,D20&lt;1.75,D20&gt;=0.75),"versicolor",IF(AND(C20&gt;=5.45,G20&gt;=7.37,D20&lt;1.75,D20&gt;=0.75),"virginica","shouldnthappen"))))))</f>
        <v>setosa</v>
      </c>
      <c r="AU20" s="1" t="str">
        <f aca="false">IF(AND(D20&lt;0.7),"setosa",IF(AND(D20&gt;=1.7,A20&gt;=6.15,D20&gt;=0.7),"virginica",IF(AND(B20&gt;=2.55,C20&lt;4.75,A20&lt;6.15,D20&gt;=0.7),"versicolor",IF(AND(D20&gt;=1.7,C20&gt;=4.75,A20&lt;6.15,D20&gt;=0.7),"virginica",IF(AND(C20&lt;5.25,D20&lt;1.7,A20&gt;=6.15,D20&gt;=0.7),"versicolor",IF(AND(C20&gt;=5.25,D20&lt;1.7,A20&gt;=6.15,D20&gt;=0.7),"virginica",IF(AND(C20&lt;4.25,B20&lt;2.55,C20&lt;4.75,A20&lt;6.15,D20&gt;=0.7),"versicolor",IF(AND(C20&gt;=4.25,B20&lt;2.55,C20&lt;4.75,A20&lt;6.15,D20&gt;=0.7),"virginica",IF(AND(B20&lt;2.65,D20&lt;1.7,C20&gt;=4.75,A20&lt;6.15,D20&gt;=0.7),"virginica",IF(AND(B20&gt;=2.65,D20&lt;1.7,C20&gt;=4.75,A20&lt;6.15,D20&gt;=0.7),"versicolor","shouldnthappen"))))))))))</f>
        <v>setosa</v>
      </c>
      <c r="AV20" s="1" t="str">
        <f aca="false">IF(AND(D20&lt;0.75),"setosa",IF(AND(F20&gt;=0.899,D20&gt;=0.75),"virginica",IF(AND(D20&lt;1.65,A20&lt;6.05,F20&lt;0.899,D20&gt;=0.75),"versicolor",IF(AND(D20&gt;=1.65,A20&lt;6.05,F20&lt;0.899,D20&gt;=0.75),"virginica",IF(AND(C20&gt;=5.05,A20&gt;=6.05,F20&lt;0.899,D20&gt;=0.75),"virginica",IF(AND(G20&gt;=13.757,C20&lt;5.05,A20&gt;=6.05,F20&lt;0.899,D20&gt;=0.75),"versicolor",IF(AND(D20&lt;1.6,G20&lt;13.757,C20&lt;5.05,A20&gt;=6.05,F20&lt;0.899,D20&gt;=0.75),"versicolor",IF(AND(D20&gt;=1.6,G20&lt;13.757,C20&lt;5.05,A20&gt;=6.05,F20&lt;0.899,D20&gt;=0.75),"virginica","shouldnthappen"))))))))</f>
        <v>setosa</v>
      </c>
      <c r="AW20" s="1" t="str">
        <f aca="false">IF(AND(F20&lt;0.117,A20&gt;=5.55),"virginica",IF(AND(A20&gt;=5.2,G20&lt;6.086,A20&lt;5.55),"versicolor",IF(AND(D20&lt;0.7,G20&gt;=6.086,A20&lt;5.55),"setosa",IF(AND(D20&gt;=0.7,G20&gt;=6.086,A20&lt;5.55),"versicolor",IF(AND(A20&lt;4.75,A20&lt;5.2,G20&lt;6.086,A20&lt;5.55),"setosa",IF(AND(A20&gt;=4.75,A20&lt;5.2,G20&lt;6.086,A20&lt;5.55),"virginica",IF(AND(D20&gt;=1.65,C20&lt;4.95,F20&gt;=0.117,A20&gt;=5.55),"virginica",IF(AND(D20&gt;=1.75,C20&gt;=4.95,F20&gt;=0.117,A20&gt;=5.55),"virginica",IF(AND(C20&lt;2.6,D20&lt;1.65,C20&lt;4.95,F20&gt;=0.117,A20&gt;=5.55),"setosa",IF(AND(C20&gt;=2.6,D20&lt;1.65,C20&lt;4.95,F20&gt;=0.117,A20&gt;=5.55),"versicolor",IF(AND(D20&lt;1.55,D20&lt;1.75,C20&gt;=4.95,F20&gt;=0.117,A20&gt;=5.55),"virginica",IF(AND(A20&lt;6.95,D20&gt;=1.55,D20&lt;1.75,C20&gt;=4.95,F20&gt;=0.117,A20&gt;=5.55),"versicolor",IF(AND(A20&gt;=6.95,D20&gt;=1.55,D20&lt;1.75,C20&gt;=4.95,F20&gt;=0.117,A20&gt;=5.55),"virginica","shouldnthappen")))))))))))))</f>
        <v>setosa</v>
      </c>
      <c r="AX20" s="1" t="str">
        <f aca="false">IF(AND(D20&lt;0.75),"setosa",IF(AND(F20&lt;0.138,D20&gt;=0.75),"virginica",IF(AND(C20&lt;4.45,A20&lt;6.15,F20&gt;=0.138,D20&gt;=0.75),"versicolor",IF(AND(C20&gt;=5.05,A20&gt;=6.15,F20&gt;=0.138,D20&gt;=0.75),"virginica",IF(AND(B20&lt;2.65,C20&gt;=4.45,A20&lt;6.15,F20&gt;=0.138,D20&gt;=0.75),"virginica",IF(AND(A20&gt;=6.35,C20&lt;5.05,A20&gt;=6.15,F20&gt;=0.138,D20&gt;=0.75),"versicolor",IF(AND(A20&lt;5.65,B20&gt;=2.65,C20&gt;=4.45,A20&lt;6.15,F20&gt;=0.138,D20&gt;=0.75),"virginica",IF(AND(D20&lt;1.75,A20&lt;6.35,C20&lt;5.05,A20&gt;=6.15,F20&gt;=0.138,D20&gt;=0.75),"versicolor",IF(AND(D20&gt;=1.75,A20&lt;6.35,C20&lt;5.05,A20&gt;=6.15,F20&gt;=0.138,D20&gt;=0.75),"virginica",IF(AND(D20&lt;1.7,A20&gt;=5.65,B20&gt;=2.65,C20&gt;=4.45,A20&lt;6.15,F20&gt;=0.138,D20&gt;=0.75),"versicolor",IF(AND(D20&gt;=1.7,A20&gt;=5.65,B20&gt;=2.65,C20&gt;=4.45,A20&lt;6.15,F20&gt;=0.138,D20&gt;=0.75),"virginica","shouldnthappen")))))))))))</f>
        <v>setosa</v>
      </c>
      <c r="AY20" s="1" t="str">
        <f aca="false">IF(AND(D20&lt;0.75,A20&lt;5.55),"setosa",IF(AND(A20&lt;4.95,D20&gt;=0.75,A20&lt;5.55),"virginica",IF(AND(A20&gt;=4.95,D20&gt;=0.75,A20&lt;5.55),"versicolor",IF(AND(C20&lt;2.6,C20&lt;4.85,A20&gt;=5.55),"setosa",IF(AND(C20&gt;=2.6,C20&lt;4.85,A20&gt;=5.55),"versicolor",IF(AND(D20&gt;=1.75,C20&gt;=4.85,A20&gt;=5.55),"virginica",IF(AND(F20&lt;0.405,D20&lt;1.75,C20&gt;=4.85,A20&gt;=5.55),"versicolor",IF(AND(B20&lt;3.05,F20&gt;=0.405,D20&lt;1.75,C20&gt;=4.85,A20&gt;=5.55),"virginica",IF(AND(B20&gt;=3.05,F20&gt;=0.405,D20&lt;1.75,C20&gt;=4.85,A20&gt;=5.55),"versicolor","shouldnthappen")))))))))</f>
        <v>setosa</v>
      </c>
      <c r="AZ20" s="1" t="str">
        <f aca="false">IF(AND(D20&lt;0.75),"setosa",IF(AND(F20&lt;0.9,C20&lt;4.95,D20&gt;=0.75),"versicolor",IF(AND(F20&gt;=0.9,C20&lt;4.95,D20&gt;=0.75),"virginica",IF(AND(D20&gt;=1.7,C20&gt;=4.95,D20&gt;=0.75),"virginica",IF(AND(F20&lt;0.405,D20&lt;1.7,C20&gt;=4.95,D20&gt;=0.75),"versicolor",IF(AND(F20&gt;=0.405,D20&lt;1.7,C20&gt;=4.95,D20&gt;=0.75),"virginica","shouldnthappen"))))))</f>
        <v>setosa</v>
      </c>
      <c r="BA20" s="1" t="str">
        <f aca="false">IF(AND(D20&lt;0.75),"setosa",IF(AND(D20&gt;=1.7,C20&gt;=5.05,D20&gt;=0.75),"virginica",IF(AND(D20&lt;1.45,D20&lt;1.6,C20&lt;5.05,D20&gt;=0.75),"versicolor",IF(AND(A20&lt;5.8,D20&gt;=1.6,C20&lt;5.05,D20&gt;=0.75),"virginica",IF(AND(A20&gt;=5.8,D20&gt;=1.6,C20&lt;5.05,D20&gt;=0.75),"versicolor",IF(AND(F20&lt;0.417,D20&lt;1.7,C20&gt;=5.05,D20&gt;=0.75),"versicolor",IF(AND(F20&gt;=0.417,D20&lt;1.7,C20&gt;=5.05,D20&gt;=0.75),"virginica",IF(AND(A20&lt;5.95,D20&gt;=1.45,D20&lt;1.6,C20&lt;5.05,D20&gt;=0.75),"versicolor",IF(AND(G20&lt;10.618,A20&gt;=5.95,D20&gt;=1.45,D20&lt;1.6,C20&lt;5.05,D20&gt;=0.75),"virginica",IF(AND(G20&gt;=10.618,A20&gt;=5.95,D20&gt;=1.45,D20&lt;1.6,C20&lt;5.05,D20&gt;=0.75),"versicolor","shouldnthappen"))))))))))</f>
        <v>setosa</v>
      </c>
      <c r="BB20" s="1" t="str">
        <f aca="false">IF(AND(C20&lt;2.6),"setosa",IF(AND(D20&gt;=1.75,C20&gt;=2.6),"virginica",IF(AND(C20&gt;=5.45,D20&lt;1.75,C20&gt;=2.6),"virginica",IF(AND(F20&gt;=0.259,C20&lt;5.45,D20&lt;1.75,C20&gt;=2.6),"versicolor",IF(AND(C20&lt;5.05,F20&lt;0.259,C20&lt;5.45,D20&lt;1.75,C20&gt;=2.6),"versicolor",IF(AND(C20&gt;=5.05,F20&lt;0.259,C20&lt;5.45,D20&lt;1.75,C20&gt;=2.6),"virginica","shouldnthappen"))))))</f>
        <v>setosa</v>
      </c>
      <c r="BC20" s="1" t="str">
        <f aca="false">IF(AND(A20&lt;4.95,B20&lt;2.7,A20&lt;5.55),"virginica",IF(AND(A20&gt;=4.95,B20&lt;2.7,A20&lt;5.55),"versicolor",IF(AND(C20&lt;3.2,B20&gt;=2.7,A20&lt;5.55),"setosa",IF(AND(C20&gt;=3.2,B20&gt;=2.7,A20&lt;5.55),"versicolor",IF(AND(F20&gt;=0.85,A20&lt;6.15,A20&gt;=5.55),"virginica",IF(AND(D20&lt;1.45,A20&gt;=6.15,A20&gt;=5.55),"versicolor",IF(AND(C20&lt;4.8,F20&lt;0.85,A20&lt;6.15,A20&gt;=5.55),"versicolor",IF(AND(D20&gt;=1.7,D20&gt;=1.45,A20&gt;=6.15,A20&gt;=5.55),"virginica",IF(AND(G20&lt;9.333,C20&gt;=4.8,F20&lt;0.85,A20&lt;6.15,A20&gt;=5.55),"versicolor",IF(AND(G20&gt;=9.333,C20&gt;=4.8,F20&lt;0.85,A20&lt;6.15,A20&gt;=5.55),"virginica",IF(AND(C20&lt;4.9,D20&lt;1.7,D20&gt;=1.45,A20&gt;=6.15,A20&gt;=5.55),"versicolor",IF(AND(C20&gt;=4.9,D20&lt;1.7,D20&gt;=1.45,A20&gt;=6.15,A20&gt;=5.55),"virginica","shouldnthappen"))))))))))))</f>
        <v>versicolor</v>
      </c>
      <c r="BD20" s="1" t="str">
        <f aca="false">IF(AND(C20&lt;2.35),"setosa",IF(AND(C20&lt;4.75,B20&lt;2.55,C20&gt;=2.35),"versicolor",IF(AND(C20&gt;=4.75,B20&lt;2.55,C20&gt;=2.35),"virginica",IF(AND(C20&lt;4.75,B20&gt;=2.55,C20&gt;=2.35),"versicolor",IF(AND(D20&gt;=1.75,C20&gt;=4.75,B20&gt;=2.55,C20&gt;=2.35),"virginica",IF(AND(A20&gt;=6.5,D20&lt;1.75,C20&gt;=4.75,B20&gt;=2.55,C20&gt;=2.35),"versicolor",IF(AND(A20&lt;6.05,A20&lt;6.5,D20&lt;1.75,C20&gt;=4.75,B20&gt;=2.55,C20&gt;=2.35),"versicolor",IF(AND(A20&gt;=6.05,A20&lt;6.5,D20&lt;1.75,C20&gt;=4.75,B20&gt;=2.55,C20&gt;=2.35),"virginica","shouldnthappen"))))))))</f>
        <v>setosa</v>
      </c>
      <c r="BE20" s="1" t="str">
        <f aca="false">IF(AND(C20&lt;2.5),"setosa",IF(AND(D20&lt;1.65,C20&lt;4.75,C20&gt;=2.5),"versicolor",IF(AND(D20&gt;=1.65,C20&lt;4.75,C20&gt;=2.5),"virginica",IF(AND(D20&gt;=1.75,C20&gt;=4.75,C20&gt;=2.5),"virginica",IF(AND(C20&lt;4.95,D20&lt;1.75,C20&gt;=4.75,C20&gt;=2.5),"versicolor",IF(AND(A20&lt;6.5,C20&gt;=4.95,D20&lt;1.75,C20&gt;=4.75,C20&gt;=2.5),"virginica",IF(AND(A20&gt;=6.5,C20&gt;=4.95,D20&lt;1.75,C20&gt;=4.75,C20&gt;=2.5),"versicolor","shouldnthappen")))))))</f>
        <v>setosa</v>
      </c>
      <c r="BF20" s="1" t="str">
        <f aca="false">IF(AND(G20&gt;=15.244),"virginica",IF(AND(C20&lt;3.2,B20&gt;=3.15,G20&lt;15.244),"setosa",IF(AND(A20&gt;=4.95,C20&lt;4.7,B20&lt;3.15,G20&lt;15.244),"versicolor",IF(AND(C20&gt;=5.15,C20&gt;=4.7,B20&lt;3.15,G20&lt;15.244),"virginica",IF(AND(A20&gt;=6.45,C20&gt;=3.2,B20&gt;=3.15,G20&lt;15.244),"virginica",IF(AND(D20&lt;0.95,A20&lt;4.95,C20&lt;4.7,B20&lt;3.15,G20&lt;15.244),"setosa",IF(AND(D20&gt;=0.95,A20&lt;4.95,C20&lt;4.7,B20&lt;3.15,G20&lt;15.244),"virginica",IF(AND(F20&lt;0.816,A20&lt;6.45,C20&gt;=3.2,B20&gt;=3.15,G20&lt;15.244),"virginica",IF(AND(F20&gt;=0.816,A20&lt;6.45,C20&gt;=3.2,B20&gt;=3.15,G20&lt;15.244),"versicolor",IF(AND(A20&gt;=6.5,B20&lt;3.05,C20&lt;5.15,C20&gt;=4.7,B20&lt;3.15,G20&lt;15.244),"versicolor",IF(AND(G20&lt;11.093,B20&gt;=3.05,C20&lt;5.15,C20&gt;=4.7,B20&lt;3.15,G20&lt;15.244),"virginica",IF(AND(G20&gt;=11.093,B20&gt;=3.05,C20&lt;5.15,C20&gt;=4.7,B20&lt;3.15,G20&lt;15.244),"versicolor",IF(AND(D20&gt;=1.7,A20&lt;6.5,B20&lt;3.05,C20&lt;5.15,C20&gt;=4.7,B20&lt;3.15,G20&lt;15.244),"virginica",IF(AND(G20&lt;7.498,D20&lt;1.7,A20&lt;6.5,B20&lt;3.05,C20&lt;5.15,C20&gt;=4.7,B20&lt;3.15,G20&lt;15.244),"virginica",IF(AND(G20&gt;=7.498,D20&lt;1.7,A20&lt;6.5,B20&lt;3.05,C20&lt;5.15,C20&gt;=4.7,B20&lt;3.15,G20&lt;15.244),"versicolor","shouldnthappen")))))))))))))))</f>
        <v>setosa</v>
      </c>
      <c r="BG20" s="1" t="str">
        <f aca="false">IF(AND(B20&gt;=3.35,C20&lt;4.85),"setosa",IF(AND(D20&gt;=1.75,C20&gt;=4.85),"virginica",IF(AND(D20&lt;0.75,B20&lt;3.35,C20&lt;4.85),"setosa",IF(AND(G20&gt;=13.879,D20&lt;1.75,C20&gt;=4.85),"versicolor",IF(AND(F20&gt;=0.9,D20&gt;=0.75,B20&lt;3.35,C20&lt;4.85),"virginica",IF(AND(F20&gt;=0.405,G20&lt;13.879,D20&lt;1.75,C20&gt;=4.85),"virginica",IF(AND(B20&gt;=2.55,F20&lt;0.9,D20&gt;=0.75,B20&lt;3.35,C20&lt;4.85),"versicolor",IF(AND(G20&lt;7.498,F20&lt;0.405,G20&lt;13.879,D20&lt;1.75,C20&gt;=4.85),"virginica",IF(AND(G20&gt;=7.498,F20&lt;0.405,G20&lt;13.879,D20&lt;1.75,C20&gt;=4.85),"versicolor",IF(AND(G20&lt;5.656,B20&lt;2.55,F20&lt;0.9,D20&gt;=0.75,B20&lt;3.35,C20&lt;4.85),"virginica",IF(AND(G20&gt;=5.656,B20&lt;2.55,F20&lt;0.9,D20&gt;=0.75,B20&lt;3.35,C20&lt;4.85),"versicolor","shouldnthappen")))))))))))</f>
        <v>setosa</v>
      </c>
      <c r="BH20" s="1" t="str">
        <f aca="false">IF(AND(D20&lt;0.7),"setosa",IF(AND(D20&gt;=1.65,A20&lt;6.65,D20&gt;=0.7),"virginica",IF(AND(D20&lt;1.55,A20&gt;=6.65,D20&gt;=0.7),"versicolor",IF(AND(D20&gt;=1.55,A20&gt;=6.65,D20&gt;=0.7),"virginica",IF(AND(F20&gt;=0.529,D20&lt;1.65,A20&lt;6.65,D20&gt;=0.7),"versicolor",IF(AND(C20&gt;=5.35,F20&lt;0.529,D20&lt;1.65,A20&lt;6.65,D20&gt;=0.7),"virginica",IF(AND(G20&gt;=7.411,C20&lt;5.35,F20&lt;0.529,D20&lt;1.65,A20&lt;6.65,D20&gt;=0.7),"versicolor",IF(AND(G20&lt;6.927,G20&lt;7.411,C20&lt;5.35,F20&lt;0.529,D20&lt;1.65,A20&lt;6.65,D20&gt;=0.7),"versicolor",IF(AND(G20&gt;=6.927,G20&lt;7.411,C20&lt;5.35,F20&lt;0.529,D20&lt;1.65,A20&lt;6.65,D20&gt;=0.7),"virginica","shouldnthappen")))))))))</f>
        <v>setosa</v>
      </c>
      <c r="BI20" s="1" t="str">
        <f aca="false">IF(AND(D20&gt;=1.7),"virginica",IF(AND(D20&lt;0.7,D20&lt;1.7),"setosa",IF(AND(D20&lt;1.45,G20&lt;7.37,D20&gt;=0.7,D20&lt;1.7),"versicolor",IF(AND(D20&gt;=1.45,G20&lt;7.37,D20&gt;=0.7,D20&lt;1.7),"virginica",IF(AND(B20&gt;=2.65,G20&gt;=7.37,D20&gt;=0.7,D20&lt;1.7),"versicolor",IF(AND(C20&lt;5.05,B20&lt;2.65,G20&gt;=7.37,D20&gt;=0.7,D20&lt;1.7),"versicolor",IF(AND(C20&gt;=5.05,B20&lt;2.65,G20&gt;=7.37,D20&gt;=0.7,D20&lt;1.7),"virginica","shouldnthappen")))))))</f>
        <v>setosa</v>
      </c>
    </row>
    <row r="21" customFormat="false" ht="13.8" hidden="false" customHeight="false" outlineLevel="0" collapsed="false">
      <c r="A21" s="1" t="n">
        <v>5.6</v>
      </c>
      <c r="B21" s="1" t="n">
        <v>3</v>
      </c>
      <c r="C21" s="1" t="n">
        <v>4.1</v>
      </c>
      <c r="D21" s="1" t="n">
        <v>1.3</v>
      </c>
      <c r="E21" s="1" t="s">
        <v>92</v>
      </c>
      <c r="F21" s="1" t="n">
        <v>0.160075738094747</v>
      </c>
      <c r="G21" s="1" t="n">
        <v>5.91632207566872</v>
      </c>
      <c r="H21" s="11" t="str">
        <f aca="false">E21</f>
        <v>versicolor</v>
      </c>
      <c r="I21" s="1" t="str">
        <f aca="false">INDEX(L21:BI21, MODE(MATCH(L21:BI21, L21:BI21, 0 )))</f>
        <v>versicolor</v>
      </c>
      <c r="J21" s="12" t="n">
        <f aca="false">COUNTIF(L21:BI21, H21) / COUNTA(L21:BI21)</f>
        <v>0.92</v>
      </c>
      <c r="K21" s="13" t="n">
        <f aca="false">I21=H21</f>
        <v>1</v>
      </c>
      <c r="L21" s="1" t="str">
        <f aca="false">IF(AND(C21&lt;3.65,B21&gt;=3.35),"setosa",IF(AND(C21&gt;=3.65,B21&gt;=3.35),"virginica",IF(AND(C21&lt;2.35,C21&lt;4.85,B21&lt;3.35),"setosa",IF(AND(F21&gt;=0.899,C21&gt;=2.35,C21&lt;4.85,B21&lt;3.35),"virginica",IF(AND(G21&gt;=8.268,B21&lt;2.75,C21&gt;=4.85,B21&lt;3.35),"virginica",IF(AND(D21&lt;1.55,B21&gt;=2.75,C21&gt;=4.85,B21&lt;3.35),"versicolor",IF(AND(D21&gt;=1.55,B21&gt;=2.75,C21&gt;=4.85,B21&lt;3.35),"virginica",IF(AND(G21&lt;6.537,F21&lt;0.899,C21&gt;=2.35,C21&lt;4.85,B21&lt;3.35),"virginica",IF(AND(G21&gt;=6.537,F21&lt;0.899,C21&gt;=2.35,C21&lt;4.85,B21&lt;3.35),"versicolor",IF(AND(G21&lt;6.878,G21&lt;8.268,B21&lt;2.75,C21&gt;=4.85,B21&lt;3.35),"virginica",IF(AND(G21&gt;=6.878,G21&lt;8.268,B21&lt;2.75,C21&gt;=4.85,B21&lt;3.35),"versicolor","shouldnthappen")))))))))))</f>
        <v>virginica</v>
      </c>
      <c r="M21" s="1" t="str">
        <f aca="false">IF(AND(C21&lt;2.6),"setosa",IF(AND(D21&gt;=1.75,C21&gt;=2.6),"virginica",IF(AND(G21&lt;6.094,D21&lt;1.75,C21&gt;=2.6),"virginica",IF(AND(D21&lt;1.35,G21&gt;=6.094,D21&lt;1.75,C21&gt;=2.6),"versicolor",IF(AND(C21&lt;5.05,D21&gt;=1.35,G21&gt;=6.094,D21&lt;1.75,C21&gt;=2.6),"versicolor",IF(AND(C21&gt;=5.05,D21&gt;=1.35,G21&gt;=6.094,D21&lt;1.75,C21&gt;=2.6),"virginica","shouldnthappen"))))))</f>
        <v>virginica</v>
      </c>
      <c r="N21" s="1" t="str">
        <f aca="false">IF(AND(A21&lt;6.6,B21&gt;=3.45),"setosa",IF(AND(A21&gt;=6.6,B21&gt;=3.45),"virginica",IF(AND(D21&lt;0.7,C21&lt;4.75,B21&lt;3.45),"setosa",IF(AND(D21&gt;=0.7,C21&lt;4.75,B21&lt;3.45),"versicolor",IF(AND(C21&gt;=5.15,C21&gt;=4.75,B21&lt;3.45),"virginica",IF(AND(D21&gt;=1.7,A21&lt;6.5,C21&lt;5.15,C21&gt;=4.75,B21&lt;3.45),"virginica",IF(AND(C21&lt;5.05,A21&gt;=6.5,C21&lt;5.15,C21&gt;=4.75,B21&lt;3.45),"versicolor",IF(AND(C21&gt;=5.05,A21&gt;=6.5,C21&lt;5.15,C21&gt;=4.75,B21&lt;3.45),"virginica",IF(AND(G21&lt;7.498,D21&lt;1.7,A21&lt;6.5,C21&lt;5.15,C21&gt;=4.75,B21&lt;3.45),"virginica",IF(AND(G21&gt;=7.498,D21&lt;1.7,A21&lt;6.5,C21&lt;5.15,C21&gt;=4.75,B21&lt;3.45),"versicolor","shouldnthappen"))))))))))</f>
        <v>versicolor</v>
      </c>
      <c r="O21" s="1" t="str">
        <f aca="false">IF(AND(D21&lt;0.75),"setosa",IF(AND(C21&lt;4.75,C21&lt;4.85,D21&gt;=0.75),"versicolor",IF(AND(A21&gt;=6.05,C21&gt;=4.85,D21&gt;=0.75),"virginica",IF(AND(D21&lt;1.6,C21&gt;=4.75,C21&lt;4.85,D21&gt;=0.75),"versicolor",IF(AND(D21&gt;=1.6,C21&gt;=4.75,C21&lt;4.85,D21&gt;=0.75),"virginica",IF(AND(A21&lt;5.9,A21&lt;6.05,C21&gt;=4.85,D21&gt;=0.75),"virginica",IF(AND(A21&gt;=5.9,A21&lt;6.05,C21&gt;=4.85,D21&gt;=0.75),"versicolor","shouldnthappen")))))))</f>
        <v>versicolor</v>
      </c>
      <c r="P21" s="1" t="str">
        <f aca="false">IF(AND(D21&lt;0.75),"setosa",IF(AND(A21&lt;5.55,D21&gt;=0.75),"versicolor",IF(AND(D21&gt;=1.7,G21&lt;13.158,A21&gt;=5.55,D21&gt;=0.75),"virginica",IF(AND(B21&lt;2.45,D21&lt;1.7,G21&lt;13.158,A21&gt;=5.55,D21&gt;=0.75),"virginica",IF(AND(B21&gt;=2.45,D21&lt;1.7,G21&lt;13.158,A21&gt;=5.55,D21&gt;=0.75),"versicolor",IF(AND(B21&gt;=3.05,G21&lt;15.551,G21&gt;=13.158,A21&gt;=5.55,D21&gt;=0.75),"versicolor",IF(AND(B21&lt;2.9,G21&gt;=15.551,G21&gt;=13.158,A21&gt;=5.55,D21&gt;=0.75),"versicolor",IF(AND(B21&gt;=2.9,G21&gt;=15.551,G21&gt;=13.158,A21&gt;=5.55,D21&gt;=0.75),"virginica",IF(AND(D21&lt;1.3,G21&lt;14.221,B21&lt;3.05,G21&lt;15.551,G21&gt;=13.158,A21&gt;=5.55,D21&gt;=0.75),"versicolor",IF(AND(D21&gt;=1.3,G21&lt;14.221,B21&lt;3.05,G21&lt;15.551,G21&gt;=13.158,A21&gt;=5.55,D21&gt;=0.75),"virginica",IF(AND(C21&lt;4.9,G21&gt;=14.221,B21&lt;3.05,G21&lt;15.551,G21&gt;=13.158,A21&gt;=5.55,D21&gt;=0.75),"versicolor",IF(AND(C21&gt;=4.9,G21&gt;=14.221,B21&lt;3.05,G21&lt;15.551,G21&gt;=13.158,A21&gt;=5.55,D21&gt;=0.75),"virginica","shouldnthappen"))))))))))))</f>
        <v>versicolor</v>
      </c>
      <c r="Q21" s="1" t="str">
        <f aca="false">IF(AND(C21&lt;2.6),"setosa",IF(AND(A21&gt;=4.95,C21&lt;4.75,C21&gt;=2.6),"versicolor",IF(AND(D21&gt;=1.75,C21&gt;=4.75,C21&gt;=2.6),"virginica",IF(AND(B21&lt;2.45,A21&lt;4.95,C21&lt;4.75,C21&gt;=2.6),"versicolor",IF(AND(B21&gt;=2.45,A21&lt;4.95,C21&lt;4.75,C21&gt;=2.6),"virginica",IF(AND(G21&lt;7.498,D21&lt;1.75,C21&gt;=4.75,C21&gt;=2.6),"virginica",IF(AND(F21&lt;0.417,G21&gt;=7.498,D21&lt;1.75,C21&gt;=4.75,C21&gt;=2.6),"versicolor",IF(AND(F21&lt;0.442,F21&gt;=0.417,G21&gt;=7.498,D21&lt;1.75,C21&gt;=4.75,C21&gt;=2.6),"virginica",IF(AND(F21&gt;=0.442,F21&gt;=0.417,G21&gt;=7.498,D21&lt;1.75,C21&gt;=4.75,C21&gt;=2.6),"versicolor","shouldnthappen")))))))))</f>
        <v>versicolor</v>
      </c>
      <c r="R21" s="1" t="str">
        <f aca="false">IF(AND(D21&lt;0.75),"setosa",IF(AND(D21&lt;1.75,A21&gt;=6.25,D21&gt;=0.75),"versicolor",IF(AND(D21&gt;=1.75,A21&gt;=6.25,D21&gt;=0.75),"virginica",IF(AND(D21&lt;1.6,C21&lt;4.75,A21&lt;6.25,D21&gt;=0.75),"versicolor",IF(AND(D21&gt;=1.6,C21&lt;4.75,A21&lt;6.25,D21&gt;=0.75),"virginica",IF(AND(G21&lt;6.998,C21&gt;=4.75,A21&lt;6.25,D21&gt;=0.75),"virginica",IF(AND(A21&lt;6.05,G21&gt;=6.998,C21&gt;=4.75,A21&lt;6.25,D21&gt;=0.75),"versicolor",IF(AND(A21&gt;=6.05,G21&gt;=6.998,C21&gt;=4.75,A21&lt;6.25,D21&gt;=0.75),"virginica","shouldnthappen"))))))))</f>
        <v>versicolor</v>
      </c>
      <c r="S21" s="1" t="str">
        <f aca="false">IF(AND(B21&gt;=3.05,A21&lt;5.45),"setosa",IF(AND(C21&lt;2.2,B21&lt;3.05,A21&lt;5.45),"setosa",IF(AND(C21&gt;=2.2,B21&lt;3.05,A21&lt;5.45),"versicolor",IF(AND(B21&lt;3.7,C21&lt;4.8,A21&gt;=5.45),"versicolor",IF(AND(B21&gt;=3.7,C21&lt;4.8,A21&gt;=5.45),"setosa",IF(AND(G21&lt;13.757,C21&lt;5.05,C21&gt;=4.8,A21&gt;=5.45),"virginica",IF(AND(G21&gt;=13.757,C21&lt;5.05,C21&gt;=4.8,A21&gt;=5.45),"versicolor",IF(AND(C21&gt;=5.15,C21&gt;=5.05,C21&gt;=4.8,A21&gt;=5.45),"virginica",IF(AND(A21&lt;5.95,C21&lt;5.15,C21&gt;=5.05,C21&gt;=4.8,A21&gt;=5.45),"virginica",IF(AND(D21&gt;=1.8,A21&gt;=5.95,C21&lt;5.15,C21&gt;=5.05,C21&gt;=4.8,A21&gt;=5.45),"virginica",IF(AND(B21&lt;2.75,D21&lt;1.8,A21&gt;=5.95,C21&lt;5.15,C21&gt;=5.05,C21&gt;=4.8,A21&gt;=5.45),"versicolor",IF(AND(B21&gt;=2.75,D21&lt;1.8,A21&gt;=5.95,C21&lt;5.15,C21&gt;=5.05,C21&gt;=4.8,A21&gt;=5.45),"virginica","shouldnthappen"))))))))))))</f>
        <v>versicolor</v>
      </c>
      <c r="T21" s="1" t="str">
        <f aca="false">IF(AND(C21&lt;2.6),"setosa",IF(AND(D21&lt;1.65,C21&lt;4.75,C21&gt;=2.6),"versicolor",IF(AND(D21&gt;=1.65,C21&lt;4.75,C21&gt;=2.6),"virginica",IF(AND(G21&gt;=8.494,A21&lt;6.6,C21&gt;=4.75,C21&gt;=2.6),"virginica",IF(AND(C21&lt;5.2,A21&gt;=6.6,C21&gt;=4.75,C21&gt;=2.6),"versicolor",IF(AND(C21&gt;=5.2,A21&gt;=6.6,C21&gt;=4.75,C21&gt;=2.6),"virginica",IF(AND(A21&lt;5.95,G21&lt;8.494,A21&lt;6.6,C21&gt;=4.75,C21&gt;=2.6),"virginica",IF(AND(A21&gt;=5.95,G21&lt;8.494,A21&lt;6.6,C21&gt;=4.75,C21&gt;=2.6),"versicolor","shouldnthappen"))))))))</f>
        <v>versicolor</v>
      </c>
      <c r="U21" s="1" t="str">
        <f aca="false">IF(AND(C21&lt;3.65,B21&gt;=3.35),"setosa",IF(AND(C21&gt;=3.65,B21&gt;=3.35),"virginica",IF(AND(C21&lt;2.35,A21&lt;6.25,B21&lt;3.35),"setosa",IF(AND(C21&lt;4.85,A21&gt;=6.25,B21&lt;3.35),"versicolor",IF(AND(G21&gt;=15.426,C21&gt;=2.35,A21&lt;6.25,B21&lt;3.35),"virginica",IF(AND(D21&gt;=1.55,C21&gt;=4.85,A21&gt;=6.25,B21&lt;3.35),"virginica",IF(AND(D21&lt;1.8,G21&lt;15.426,C21&gt;=2.35,A21&lt;6.25,B21&lt;3.35),"versicolor",IF(AND(D21&gt;=1.8,G21&lt;15.426,C21&gt;=2.35,A21&lt;6.25,B21&lt;3.35),"virginica",IF(AND(B21&lt;2.95,D21&lt;1.55,C21&gt;=4.85,A21&gt;=6.25,B21&lt;3.35),"virginica",IF(AND(B21&gt;=2.95,D21&lt;1.55,C21&gt;=4.85,A21&gt;=6.25,B21&lt;3.35),"versicolor","shouldnthappen"))))))))))</f>
        <v>versicolor</v>
      </c>
      <c r="V21" s="1" t="str">
        <f aca="false">IF(AND(C21&lt;2.6),"setosa",IF(AND(C21&gt;=4.85,C21&gt;=2.6),"virginica",IF(AND(F21&gt;=0.9,C21&lt;4.85,C21&gt;=2.6),"virginica",IF(AND(G21&lt;5.656,F21&lt;0.9,C21&lt;4.85,C21&gt;=2.6),"virginica",IF(AND(G21&gt;=5.656,F21&lt;0.9,C21&lt;4.85,C21&gt;=2.6),"versicolor","shouldnthappen")))))</f>
        <v>versicolor</v>
      </c>
      <c r="W21" s="1" t="str">
        <f aca="false">IF(AND(D21&gt;=1.75,G21&gt;=13.795),"virginica",IF(AND(D21&gt;=1.5,G21&gt;=12.335,G21&lt;13.795),"virginica",IF(AND(C21&lt;2.45,C21&lt;4.85,G21&lt;12.335,G21&lt;13.795),"setosa",IF(AND(C21&gt;=2.45,C21&lt;4.85,G21&lt;12.335,G21&lt;13.795),"versicolor",IF(AND(D21&gt;=1.7,C21&gt;=4.85,G21&lt;12.335,G21&lt;13.795),"virginica",IF(AND(B21&gt;=3.25,D21&lt;1.5,G21&gt;=12.335,G21&lt;13.795),"setosa",IF(AND(D21&lt;1,F21&lt;0.255,D21&lt;1.75,G21&gt;=13.795),"setosa",IF(AND(D21&gt;=1,F21&lt;0.255,D21&lt;1.75,G21&gt;=13.795),"versicolor",IF(AND(A21&lt;5.4,F21&gt;=0.255,D21&lt;1.75,G21&gt;=13.795),"setosa",IF(AND(A21&gt;=5.4,F21&gt;=0.255,D21&lt;1.75,G21&gt;=13.795),"versicolor",IF(AND(A21&lt;6.15,D21&lt;1.7,C21&gt;=4.85,G21&lt;12.335,G21&lt;13.795),"versicolor",IF(AND(A21&gt;=6.15,D21&lt;1.7,C21&gt;=4.85,G21&lt;12.335,G21&lt;13.795),"virginica",IF(AND(C21&lt;5,B21&lt;3.25,D21&lt;1.5,G21&gt;=12.335,G21&lt;13.795),"versicolor",IF(AND(C21&gt;=5,B21&lt;3.25,D21&lt;1.5,G21&gt;=12.335,G21&lt;13.795),"virginica","shouldnthappen"))))))))))))))</f>
        <v>versicolor</v>
      </c>
      <c r="X21" s="1" t="str">
        <f aca="false">IF(AND(C21&lt;2.5,A21&lt;5.55),"setosa",IF(AND(F21&lt;0.096,A21&gt;=5.55),"virginica",IF(AND(D21&lt;1.6,C21&gt;=2.5,A21&lt;5.55),"versicolor",IF(AND(D21&gt;=1.6,C21&gt;=2.5,A21&lt;5.55),"virginica",IF(AND(F21&gt;=0.156,C21&lt;4.75,F21&gt;=0.096,A21&gt;=5.55),"versicolor",IF(AND(D21&gt;=1.75,C21&gt;=4.75,F21&gt;=0.096,A21&gt;=5.55),"virginica",IF(AND(B21&lt;3.3,F21&lt;0.156,C21&lt;4.75,F21&gt;=0.096,A21&gt;=5.55),"versicolor",IF(AND(B21&gt;=3.3,F21&lt;0.156,C21&lt;4.75,F21&gt;=0.096,A21&gt;=5.55),"setosa",IF(AND(B21&lt;2.45,A21&lt;6.05,D21&lt;1.75,C21&gt;=4.75,F21&gt;=0.096,A21&gt;=5.55),"virginica",IF(AND(B21&gt;=2.45,A21&lt;6.05,D21&lt;1.75,C21&gt;=4.75,F21&gt;=0.096,A21&gt;=5.55),"versicolor",IF(AND(F21&lt;0.205,A21&gt;=6.05,D21&lt;1.75,C21&gt;=4.75,F21&gt;=0.096,A21&gt;=5.55),"versicolor",IF(AND(F21&gt;=0.205,A21&gt;=6.05,D21&lt;1.75,C21&gt;=4.75,F21&gt;=0.096,A21&gt;=5.55),"virginica","shouldnthappen"))))))))))))</f>
        <v>versicolor</v>
      </c>
      <c r="Y21" s="1" t="str">
        <f aca="false">IF(AND(C21&lt;2.35,A21&lt;5.55),"setosa",IF(AND(C21&gt;=5.05,A21&gt;=5.55),"virginica",IF(AND(D21&lt;1.6,C21&gt;=2.35,A21&lt;5.55),"versicolor",IF(AND(D21&gt;=1.6,C21&gt;=2.35,A21&lt;5.55),"virginica",IF(AND(D21&gt;=1.75,C21&lt;5.05,A21&gt;=5.55),"virginica",IF(AND(B21&gt;=3.55,D21&lt;1.75,C21&lt;5.05,A21&gt;=5.55),"setosa",IF(AND(G21&lt;6.3,B21&lt;3.55,D21&lt;1.75,C21&lt;5.05,A21&gt;=5.55),"virginica",IF(AND(G21&gt;=6.3,B21&lt;3.55,D21&lt;1.75,C21&lt;5.05,A21&gt;=5.55),"versicolor","shouldnthappen"))))))))</f>
        <v>virginica</v>
      </c>
      <c r="Z21" s="1" t="str">
        <f aca="false">IF(AND(D21&lt;0.75),"setosa",IF(AND(B21&gt;=2.55,C21&lt;4.85,D21&gt;=0.75),"versicolor",IF(AND(D21&gt;=1.7,C21&gt;=4.85,D21&gt;=0.75),"virginica",IF(AND(D21&lt;1.6,B21&lt;2.55,C21&lt;4.85,D21&gt;=0.75),"versicolor",IF(AND(D21&gt;=1.6,B21&lt;2.55,C21&lt;4.85,D21&gt;=0.75),"virginica",IF(AND(B21&lt;2.65,D21&lt;1.7,C21&gt;=4.85,D21&gt;=0.75),"virginica",IF(AND(F21&lt;0.325,B21&gt;=2.65,D21&lt;1.7,C21&gt;=4.85,D21&gt;=0.75),"virginica",IF(AND(G21&lt;10.717,F21&gt;=0.325,B21&gt;=2.65,D21&lt;1.7,C21&gt;=4.85,D21&gt;=0.75),"versicolor",IF(AND(G21&gt;=10.717,F21&gt;=0.325,B21&gt;=2.65,D21&lt;1.7,C21&gt;=4.85,D21&gt;=0.75),"virginica","shouldnthappen")))))))))</f>
        <v>versicolor</v>
      </c>
      <c r="AA21" s="1" t="str">
        <f aca="false">IF(AND(D21&lt;0.75),"setosa",IF(AND(D21&gt;=1.75,D21&gt;=0.75),"virginica",IF(AND(F21&gt;=0.455,D21&lt;1.75,D21&gt;=0.75),"versicolor",IF(AND(D21&lt;1.45,F21&lt;0.455,D21&lt;1.75,D21&gt;=0.75),"versicolor",IF(AND(F21&lt;0.247,D21&gt;=1.45,F21&lt;0.455,D21&lt;1.75,D21&gt;=0.75),"versicolor",IF(AND(F21&gt;=0.247,D21&gt;=1.45,F21&lt;0.455,D21&lt;1.75,D21&gt;=0.75),"virginica","shouldnthappen"))))))</f>
        <v>versicolor</v>
      </c>
      <c r="AB21" s="1" t="str">
        <f aca="false">IF(AND(F21&gt;=0.221,B21&gt;=3.35),"setosa",IF(AND(A21&lt;5.3,F21&gt;=0.683,B21&lt;3.35),"setosa",IF(AND(A21&lt;6.45,F21&lt;0.221,B21&gt;=3.35),"setosa",IF(AND(A21&gt;=6.45,F21&lt;0.221,B21&gt;=3.35),"virginica",IF(AND(G21&lt;6.3,A21&lt;6.25,F21&lt;0.683,B21&lt;3.35),"virginica",IF(AND(G21&lt;13.795,A21&gt;=6.25,F21&lt;0.683,B21&lt;3.35),"virginica",IF(AND(D21&lt;1.65,A21&gt;=5.3,F21&gt;=0.683,B21&lt;3.35),"versicolor",IF(AND(D21&gt;=1.65,A21&gt;=5.3,F21&gt;=0.683,B21&lt;3.35),"virginica",IF(AND(D21&lt;0.6,G21&gt;=6.3,A21&lt;6.25,F21&lt;0.683,B21&lt;3.35),"setosa",IF(AND(D21&lt;1.7,G21&gt;=13.795,A21&gt;=6.25,F21&lt;0.683,B21&lt;3.35),"versicolor",IF(AND(D21&gt;=1.7,G21&gt;=13.795,A21&gt;=6.25,F21&lt;0.683,B21&lt;3.35),"virginica",IF(AND(C21&gt;=5.35,D21&gt;=0.6,G21&gt;=6.3,A21&lt;6.25,F21&lt;0.683,B21&lt;3.35),"virginica",IF(AND(D21&lt;1.75,C21&lt;5.35,D21&gt;=0.6,G21&gt;=6.3,A21&lt;6.25,F21&lt;0.683,B21&lt;3.35),"versicolor",IF(AND(D21&gt;=1.75,C21&lt;5.35,D21&gt;=0.6,G21&gt;=6.3,A21&lt;6.25,F21&lt;0.683,B21&lt;3.35),"virginica","shouldnthappen"))))))))))))))</f>
        <v>virginica</v>
      </c>
      <c r="AC21" s="1" t="str">
        <f aca="false">IF(AND(B21&gt;=3.3),"setosa",IF(AND(C21&lt;2.45,D21&lt;1.55,B21&lt;3.3),"setosa",IF(AND(F21&gt;=0.211,D21&gt;=1.55,B21&lt;3.3),"virginica",IF(AND(C21&lt;4.9,C21&gt;=2.45,D21&lt;1.55,B21&lt;3.3),"versicolor",IF(AND(C21&gt;=4.9,C21&gt;=2.45,D21&lt;1.55,B21&lt;3.3),"virginica",IF(AND(F21&lt;0.138,F21&lt;0.211,D21&gt;=1.55,B21&lt;3.3),"virginica",IF(AND(F21&gt;=0.138,F21&lt;0.211,D21&gt;=1.55,B21&lt;3.3),"versicolor","shouldnthappen")))))))</f>
        <v>versicolor</v>
      </c>
      <c r="AD21" s="1" t="str">
        <f aca="false">IF(AND(D21&gt;=1.75),"virginica",IF(AND(D21&lt;0.75,D21&lt;1.75),"setosa",IF(AND(D21&lt;1.35,D21&gt;=0.75,D21&lt;1.75),"versicolor",IF(AND(B21&lt;2.6,C21&lt;4.85,D21&gt;=1.35,D21&gt;=0.75,D21&lt;1.75),"virginica",IF(AND(B21&gt;=2.6,C21&lt;4.85,D21&gt;=1.35,D21&gt;=0.75,D21&lt;1.75),"versicolor",IF(AND(A21&lt;6.4,C21&gt;=4.85,D21&gt;=1.35,D21&gt;=0.75,D21&lt;1.75),"virginica",IF(AND(A21&gt;=6.4,C21&gt;=4.85,D21&gt;=1.35,D21&gt;=0.75,D21&lt;1.75),"versicolor","shouldnthappen")))))))</f>
        <v>versicolor</v>
      </c>
      <c r="AE21" s="1" t="str">
        <f aca="false">IF(AND(C21&lt;2.45),"setosa",IF(AND(F21&lt;0.07,C21&gt;=2.45),"virginica",IF(AND(A21&gt;=5,C21&lt;4.75,F21&gt;=0.07,C21&gt;=2.45),"versicolor",IF(AND(F21&lt;0.182,C21&gt;=4.75,F21&gt;=0.07,C21&gt;=2.45),"versicolor",IF(AND(B21&lt;2.45,A21&lt;5,C21&lt;4.75,F21&gt;=0.07,C21&gt;=2.45),"versicolor",IF(AND(B21&gt;=2.45,A21&lt;5,C21&lt;4.75,F21&gt;=0.07,C21&gt;=2.45),"virginica",IF(AND(F21&gt;=0.468,F21&gt;=0.182,C21&gt;=4.75,F21&gt;=0.07,C21&gt;=2.45),"virginica",IF(AND(A21&gt;=6.85,F21&lt;0.468,F21&gt;=0.182,C21&gt;=4.75,F21&gt;=0.07,C21&gt;=2.45),"virginica",IF(AND(B21&lt;2.6,A21&lt;6.85,F21&lt;0.468,F21&gt;=0.182,C21&gt;=4.75,F21&gt;=0.07,C21&gt;=2.45),"virginica",IF(AND(B21&gt;=2.6,A21&lt;6.85,F21&lt;0.468,F21&gt;=0.182,C21&gt;=4.75,F21&gt;=0.07,C21&gt;=2.45),"versicolor","shouldnthappen"))))))))))</f>
        <v>versicolor</v>
      </c>
      <c r="AF21" s="1" t="str">
        <f aca="false">IF(AND(D21&lt;0.75,A21&lt;5.45),"setosa",IF(AND(D21&gt;=1.75,A21&gt;=5.45),"virginica",IF(AND(G21&lt;6.094,D21&gt;=0.75,A21&lt;5.45),"virginica",IF(AND(G21&gt;=6.094,D21&gt;=0.75,A21&lt;5.45),"versicolor",IF(AND(C21&lt;2.75,D21&lt;1.75,A21&gt;=5.45),"setosa",IF(AND(D21&lt;1.45,C21&gt;=2.75,D21&lt;1.75,A21&gt;=5.45),"versicolor",IF(AND(B21&lt;2.75,D21&gt;=1.45,C21&gt;=2.75,D21&lt;1.75,A21&gt;=5.45),"versicolor",IF(AND(C21&lt;5.05,B21&gt;=2.75,D21&gt;=1.45,C21&gt;=2.75,D21&lt;1.75,A21&gt;=5.45),"versicolor",IF(AND(C21&gt;=5.05,B21&gt;=2.75,D21&gt;=1.45,C21&gt;=2.75,D21&lt;1.75,A21&gt;=5.45),"virginica","shouldnthappen")))))))))</f>
        <v>versicolor</v>
      </c>
      <c r="AG21" s="1" t="str">
        <f aca="false">IF(AND(D21&lt;0.65,G21&lt;8.868,A21&lt;5.3),"setosa",IF(AND(C21&lt;2.6,G21&gt;=8.868,A21&lt;5.3),"setosa",IF(AND(C21&gt;=2.6,G21&gt;=8.868,A21&lt;5.3),"versicolor",IF(AND(C21&gt;=4.95,D21&lt;1.55,A21&gt;=5.3),"virginica",IF(AND(G21&lt;13.795,D21&gt;=1.55,A21&gt;=5.3),"virginica",IF(AND(C21&lt;3.75,D21&gt;=0.65,G21&lt;8.868,A21&lt;5.3),"versicolor",IF(AND(C21&gt;=3.75,D21&gt;=0.65,G21&lt;8.868,A21&lt;5.3),"virginica",IF(AND(C21&lt;2.6,C21&lt;4.95,D21&lt;1.55,A21&gt;=5.3),"setosa",IF(AND(C21&gt;=2.6,C21&lt;4.95,D21&lt;1.55,A21&gt;=5.3),"versicolor",IF(AND(C21&lt;4.75,G21&gt;=13.795,D21&gt;=1.55,A21&gt;=5.3),"versicolor",IF(AND(C21&gt;=4.75,G21&gt;=13.795,D21&gt;=1.55,A21&gt;=5.3),"virginica","shouldnthappen")))))))))))</f>
        <v>versicolor</v>
      </c>
      <c r="AH21" s="1" t="str">
        <f aca="false">IF(AND(D21&lt;0.75),"setosa",IF(AND(C21&lt;4.75,D21&gt;=0.75),"versicolor",IF(AND(G21&lt;13.757,C21&gt;=4.75,D21&gt;=0.75),"virginica",IF(AND(B21&lt;3.05,G21&gt;=13.757,C21&gt;=4.75,D21&gt;=0.75),"virginica",IF(AND(A21&lt;6.65,B21&gt;=3.05,G21&gt;=13.757,C21&gt;=4.75,D21&gt;=0.75),"virginica",IF(AND(A21&gt;=6.65,B21&gt;=3.05,G21&gt;=13.757,C21&gt;=4.75,D21&gt;=0.75),"versicolor","shouldnthappen"))))))</f>
        <v>versicolor</v>
      </c>
      <c r="AI21" s="1" t="str">
        <f aca="false">IF(AND(D21&lt;0.7),"setosa",IF(AND(C21&lt;4.75,D21&gt;=0.7),"versicolor",IF(AND(A21&lt;6.6,F21&lt;0.482,C21&gt;=4.75,D21&gt;=0.7),"virginica",IF(AND(C21&gt;=4.95,F21&gt;=0.482,C21&gt;=4.75,D21&gt;=0.7),"virginica",IF(AND(D21&lt;1.9,A21&gt;=6.6,F21&lt;0.482,C21&gt;=4.75,D21&gt;=0.7),"versicolor",IF(AND(D21&gt;=1.9,A21&gt;=6.6,F21&lt;0.482,C21&gt;=4.75,D21&gt;=0.7),"virginica",IF(AND(F21&gt;=0.766,C21&lt;4.95,F21&gt;=0.482,C21&gt;=4.75,D21&gt;=0.7),"virginica",IF(AND(B21&lt;2.95,F21&lt;0.766,C21&lt;4.95,F21&gt;=0.482,C21&gt;=4.75,D21&gt;=0.7),"virginica",IF(AND(B21&gt;=2.95,F21&lt;0.766,C21&lt;4.95,F21&gt;=0.482,C21&gt;=4.75,D21&gt;=0.7),"versicolor","shouldnthappen")))))))))</f>
        <v>versicolor</v>
      </c>
      <c r="AJ21" s="1" t="str">
        <f aca="false">IF(AND(C21&lt;2.45,C21&lt;4.75),"setosa",IF(AND(D21&gt;=1.65,C21&gt;=4.75),"virginica",IF(AND(A21&lt;4.95,C21&gt;=2.45,C21&lt;4.75),"virginica",IF(AND(A21&gt;=4.95,C21&gt;=2.45,C21&lt;4.75),"versicolor",IF(AND(B21&lt;2.95,D21&lt;1.65,C21&gt;=4.75),"virginica",IF(AND(B21&gt;=2.95,D21&lt;1.65,C21&gt;=4.75),"versicolor","shouldnthappen"))))))</f>
        <v>versicolor</v>
      </c>
      <c r="AK21" s="1" t="str">
        <f aca="false">IF(AND(D21&lt;0.75,A21&lt;5.45),"setosa",IF(AND(B21&lt;2.45,D21&gt;=0.75,A21&lt;5.45),"versicolor",IF(AND(A21&gt;=5.55,C21&lt;4.75,A21&gt;=5.45),"versicolor",IF(AND(C21&gt;=5.15,C21&gt;=4.75,A21&gt;=5.45),"virginica",IF(AND(G21&lt;6.094,B21&gt;=2.45,D21&gt;=0.75,A21&lt;5.45),"virginica",IF(AND(G21&gt;=6.094,B21&gt;=2.45,D21&gt;=0.75,A21&lt;5.45),"versicolor",IF(AND(D21&lt;0.6,A21&lt;5.55,C21&lt;4.75,A21&gt;=5.45),"setosa",IF(AND(D21&gt;=0.6,A21&lt;5.55,C21&lt;4.75,A21&gt;=5.45),"versicolor",IF(AND(C21&lt;4.95,C21&lt;5.15,C21&gt;=4.75,A21&gt;=5.45),"virginica",IF(AND(G21&lt;12.627,C21&lt;5.05,C21&gt;=4.95,C21&lt;5.15,C21&gt;=4.75,A21&gt;=5.45),"virginica",IF(AND(G21&gt;=12.627,C21&lt;5.05,C21&gt;=4.95,C21&lt;5.15,C21&gt;=4.75,A21&gt;=5.45),"versicolor",IF(AND(D21&lt;1.7,C21&gt;=5.05,C21&gt;=4.95,C21&lt;5.15,C21&gt;=4.75,A21&gt;=5.45),"versicolor",IF(AND(D21&gt;=1.7,C21&gt;=5.05,C21&gt;=4.95,C21&lt;5.15,C21&gt;=4.75,A21&gt;=5.45),"virginica","shouldnthappen")))))))))))))</f>
        <v>versicolor</v>
      </c>
      <c r="AL21" s="1" t="str">
        <f aca="false">IF(AND(B21&lt;2.45,B21&lt;3.15),"versicolor",IF(AND(D21&lt;0.95,G21&lt;15.141,B21&gt;=3.15),"setosa",IF(AND(G21&lt;15.429,G21&gt;=15.141,B21&gt;=3.15),"versicolor",IF(AND(G21&gt;=15.429,G21&gt;=15.141,B21&gt;=3.15),"virginica",IF(AND(C21&lt;2.3,C21&lt;4.75,B21&gt;=2.45,B21&lt;3.15),"setosa",IF(AND(G21&gt;=16.072,C21&gt;=4.75,B21&gt;=2.45,B21&lt;3.15),"versicolor",IF(AND(G21&lt;11.833,D21&gt;=0.95,G21&lt;15.141,B21&gt;=3.15),"virginica",IF(AND(A21&lt;5,C21&gt;=2.3,C21&lt;4.75,B21&gt;=2.45,B21&lt;3.15),"virginica",IF(AND(A21&gt;=5,C21&gt;=2.3,C21&lt;4.75,B21&gt;=2.45,B21&lt;3.15),"versicolor",IF(AND(G21&lt;14.342,G21&gt;=11.833,D21&gt;=0.95,G21&lt;15.141,B21&gt;=3.15),"versicolor",IF(AND(G21&gt;=14.342,G21&gt;=11.833,D21&gt;=0.95,G21&lt;15.141,B21&gt;=3.15),"virginica",IF(AND(G21&lt;13.757,F21&gt;=0.741,G21&lt;16.072,C21&gt;=4.75,B21&gt;=2.45,B21&lt;3.15),"virginica",IF(AND(F21&gt;=0.546,A21&lt;6.15,F21&lt;0.741,G21&lt;16.072,C21&gt;=4.75,B21&gt;=2.45,B21&lt;3.15),"virginica",IF(AND(D21&gt;=1.75,A21&gt;=6.15,F21&lt;0.741,G21&lt;16.072,C21&gt;=4.75,B21&gt;=2.45,B21&lt;3.15),"virginica",IF(AND(C21&lt;4.85,G21&gt;=13.757,F21&gt;=0.741,G21&lt;16.072,C21&gt;=4.75,B21&gt;=2.45,B21&lt;3.15),"virginica",IF(AND(C21&gt;=4.85,G21&gt;=13.757,F21&gt;=0.741,G21&lt;16.072,C21&gt;=4.75,B21&gt;=2.45,B21&lt;3.15),"versicolor",IF(AND(F21&lt;0.331,F21&lt;0.546,A21&lt;6.15,F21&lt;0.741,G21&lt;16.072,C21&gt;=4.75,B21&gt;=2.45,B21&lt;3.15),"virginica",IF(AND(F21&gt;=0.331,F21&lt;0.546,A21&lt;6.15,F21&lt;0.741,G21&lt;16.072,C21&gt;=4.75,B21&gt;=2.45,B21&lt;3.15),"versicolor",IF(AND(G21&lt;10.661,D21&lt;1.75,A21&gt;=6.15,F21&lt;0.741,G21&lt;16.072,C21&gt;=4.75,B21&gt;=2.45,B21&lt;3.15),"virginica",IF(AND(G21&gt;=10.661,D21&lt;1.75,A21&gt;=6.15,F21&lt;0.741,G21&lt;16.072,C21&gt;=4.75,B21&gt;=2.45,B21&lt;3.15),"versicolor","shouldnthappen"))))))))))))))))))))</f>
        <v>versicolor</v>
      </c>
      <c r="AM21" s="1" t="str">
        <f aca="false">IF(AND(D21&lt;1.35,F21&gt;=0.917),"setosa",IF(AND(D21&gt;=1.35,F21&gt;=0.917),"virginica",IF(AND(D21&lt;0.75,D21&lt;1.55,F21&lt;0.917),"setosa",IF(AND(C21&gt;=4.8,D21&gt;=1.55,F21&lt;0.917),"virginica",IF(AND(A21&lt;5.95,D21&gt;=0.75,D21&lt;1.55,F21&lt;0.917),"versicolor",IF(AND(F21&lt;0.473,C21&lt;4.8,D21&gt;=1.55,F21&lt;0.917),"virginica",IF(AND(F21&gt;=0.473,C21&lt;4.8,D21&gt;=1.55,F21&lt;0.917),"versicolor",IF(AND(C21&lt;4.95,A21&gt;=5.95,D21&gt;=0.75,D21&lt;1.55,F21&lt;0.917),"versicolor",IF(AND(C21&gt;=4.95,A21&gt;=5.95,D21&gt;=0.75,D21&lt;1.55,F21&lt;0.917),"virginica","shouldnthappen")))))))))</f>
        <v>versicolor</v>
      </c>
      <c r="AN21" s="1" t="str">
        <f aca="false">IF(AND(D21&lt;0.75,A21&lt;5.45),"setosa",IF(AND(D21&lt;1.55,D21&gt;=0.75,A21&lt;5.45),"versicolor",IF(AND(D21&gt;=1.55,D21&gt;=0.75,A21&lt;5.45),"virginica",IF(AND(A21&gt;=5.75,C21&lt;4.75,A21&gt;=5.45),"versicolor",IF(AND(F21&lt;0.361,C21&gt;=4.75,A21&gt;=5.45),"virginica",IF(AND(C21&lt;2.6,A21&lt;5.75,C21&lt;4.75,A21&gt;=5.45),"setosa",IF(AND(C21&gt;=2.6,A21&lt;5.75,C21&lt;4.75,A21&gt;=5.45),"versicolor",IF(AND(D21&gt;=1.7,F21&gt;=0.361,C21&gt;=4.75,A21&gt;=5.45),"virginica",IF(AND(B21&lt;2.65,D21&lt;1.7,F21&gt;=0.361,C21&gt;=4.75,A21&gt;=5.45),"virginica",IF(AND(A21&lt;7.05,B21&gt;=2.65,D21&lt;1.7,F21&gt;=0.361,C21&gt;=4.75,A21&gt;=5.45),"versicolor",IF(AND(A21&gt;=7.05,B21&gt;=2.65,D21&lt;1.7,F21&gt;=0.361,C21&gt;=4.75,A21&gt;=5.45),"virginica","shouldnthappen")))))))))))</f>
        <v>versicolor</v>
      </c>
      <c r="AO21" s="1" t="str">
        <f aca="false">IF(AND(D21&lt;0.7),"setosa",IF(AND(A21&lt;4.95,C21&lt;4.85,D21&gt;=0.7),"virginica",IF(AND(A21&gt;=4.95,C21&lt;4.85,D21&gt;=0.7),"versicolor",IF(AND(D21&gt;=1.7,C21&gt;=4.85,D21&gt;=0.7),"virginica",IF(AND(F21&lt;0.325,D21&lt;1.7,C21&gt;=4.85,D21&gt;=0.7),"virginica",IF(AND(D21&lt;1.55,F21&gt;=0.325,D21&lt;1.7,C21&gt;=4.85,D21&gt;=0.7),"virginica",IF(AND(D21&gt;=1.55,F21&gt;=0.325,D21&lt;1.7,C21&gt;=4.85,D21&gt;=0.7),"versicolor","shouldnthappen")))))))</f>
        <v>versicolor</v>
      </c>
      <c r="AP21" s="1" t="str">
        <f aca="false">IF(AND(D21&lt;0.75),"setosa",IF(AND(C21&lt;4.85,D21&gt;=0.75),"versicolor",IF(AND(G21&gt;=8.277,C21&gt;=4.85,D21&gt;=0.75),"virginica",IF(AND(F21&gt;=0.633,G21&lt;8.277,C21&gt;=4.85,D21&gt;=0.75),"virginica",IF(AND(G21&lt;7.61,F21&lt;0.633,G21&lt;8.277,C21&gt;=4.85,D21&gt;=0.75),"virginica",IF(AND(G21&gt;=7.61,F21&lt;0.633,G21&lt;8.277,C21&gt;=4.85,D21&gt;=0.75),"versicolor","shouldnthappen"))))))</f>
        <v>versicolor</v>
      </c>
      <c r="AQ21" s="1" t="str">
        <f aca="false">IF(AND(C21&lt;2.65,A21&gt;=5.45,C21&lt;4.75),"setosa",IF(AND(C21&gt;=2.65,A21&gt;=5.45,C21&lt;4.75),"versicolor",IF(AND(B21&lt;2.9,C21&lt;4.85,C21&gt;=4.75),"versicolor",IF(AND(B21&gt;=2.9,C21&lt;4.85,C21&gt;=4.75),"virginica",IF(AND(D21&lt;1.7,C21&gt;=4.85,C21&gt;=4.75),"versicolor",IF(AND(D21&gt;=1.7,C21&gt;=4.85,C21&gt;=4.75),"virginica",IF(AND(C21&lt;2.45,G21&lt;14.126,A21&lt;5.45,C21&lt;4.75),"setosa",IF(AND(C21&gt;=2.45,G21&lt;14.126,A21&lt;5.45,C21&lt;4.75),"versicolor",IF(AND(C21&lt;2.4,G21&gt;=14.126,A21&lt;5.45,C21&lt;4.75),"setosa",IF(AND(C21&gt;=2.4,G21&gt;=14.126,A21&lt;5.45,C21&lt;4.75),"versicolor","shouldnthappen"))))))))))</f>
        <v>versicolor</v>
      </c>
      <c r="AR21" s="1" t="str">
        <f aca="false">IF(AND(C21&lt;2.45,C21&lt;4.85),"setosa",IF(AND(C21&gt;=5.15,C21&gt;=4.85),"virginica",IF(AND(A21&gt;=4.95,C21&gt;=2.45,C21&lt;4.85),"versicolor",IF(AND(D21&lt;1.35,A21&lt;4.95,C21&gt;=2.45,C21&lt;4.85),"versicolor",IF(AND(D21&gt;=1.35,A21&lt;4.95,C21&gt;=2.45,C21&lt;4.85),"virginica",IF(AND(F21&lt;0.35,G21&lt;12.751,C21&lt;5.15,C21&gt;=4.85),"virginica",IF(AND(A21&lt;6.5,G21&gt;=12.751,C21&lt;5.15,C21&gt;=4.85),"virginica",IF(AND(A21&gt;=6.5,G21&gt;=12.751,C21&lt;5.15,C21&gt;=4.85),"versicolor",IF(AND(B21&gt;=2.75,F21&gt;=0.35,G21&lt;12.751,C21&lt;5.15,C21&gt;=4.85),"virginica",IF(AND(C21&lt;5.05,B21&lt;2.75,F21&gt;=0.35,G21&lt;12.751,C21&lt;5.15,C21&gt;=4.85),"virginica",IF(AND(C21&gt;=5.05,B21&lt;2.75,F21&gt;=0.35,G21&lt;12.751,C21&lt;5.15,C21&gt;=4.85),"versicolor","shouldnthappen")))))))))))</f>
        <v>versicolor</v>
      </c>
      <c r="AS21" s="1" t="str">
        <f aca="false">IF(AND(F21&gt;=0.9,B21&lt;3.05),"virginica",IF(AND(A21&lt;5.9,B21&gt;=3.05),"setosa",IF(AND(D21&lt;1.65,A21&gt;=5.9,B21&gt;=3.05),"versicolor",IF(AND(D21&gt;=1.65,A21&gt;=5.9,B21&gt;=3.05),"virginica",IF(AND(D21&gt;=1.75,C21&gt;=4.85,F21&lt;0.9,B21&lt;3.05),"virginica",IF(AND(C21&lt;2.2,B21&lt;2.95,C21&lt;4.85,F21&lt;0.9,B21&lt;3.05),"setosa",IF(AND(C21&gt;=2.2,B21&lt;2.95,C21&lt;4.85,F21&lt;0.9,B21&lt;3.05),"versicolor",IF(AND(C21&lt;2.8,B21&gt;=2.95,C21&lt;4.85,F21&lt;0.9,B21&lt;3.05),"setosa",IF(AND(C21&gt;=2.8,B21&gt;=2.95,C21&lt;4.85,F21&lt;0.9,B21&lt;3.05),"versicolor",IF(AND(G21&lt;13.879,D21&lt;1.75,C21&gt;=4.85,F21&lt;0.9,B21&lt;3.05),"virginica",IF(AND(G21&gt;=13.879,D21&lt;1.75,C21&gt;=4.85,F21&lt;0.9,B21&lt;3.05),"versicolor","shouldnthappen")))))))))))</f>
        <v>versicolor</v>
      </c>
      <c r="AT21" s="1" t="str">
        <f aca="false">IF(AND(D21&lt;0.75),"setosa",IF(AND(D21&gt;=1.75,D21&gt;=0.75),"virginica",IF(AND(D21&lt;1.45,G21&lt;7.37,D21&lt;1.75,D21&gt;=0.75),"versicolor",IF(AND(D21&gt;=1.45,G21&lt;7.37,D21&lt;1.75,D21&gt;=0.75),"virginica",IF(AND(C21&lt;5.45,G21&gt;=7.37,D21&lt;1.75,D21&gt;=0.75),"versicolor",IF(AND(C21&gt;=5.45,G21&gt;=7.37,D21&lt;1.75,D21&gt;=0.75),"virginica","shouldnthappen"))))))</f>
        <v>versicolor</v>
      </c>
      <c r="AU21" s="1" t="str">
        <f aca="false">IF(AND(D21&lt;0.7),"setosa",IF(AND(D21&gt;=1.7,A21&gt;=6.15,D21&gt;=0.7),"virginica",IF(AND(B21&gt;=2.55,C21&lt;4.75,A21&lt;6.15,D21&gt;=0.7),"versicolor",IF(AND(D21&gt;=1.7,C21&gt;=4.75,A21&lt;6.15,D21&gt;=0.7),"virginica",IF(AND(C21&lt;5.25,D21&lt;1.7,A21&gt;=6.15,D21&gt;=0.7),"versicolor",IF(AND(C21&gt;=5.25,D21&lt;1.7,A21&gt;=6.15,D21&gt;=0.7),"virginica",IF(AND(C21&lt;4.25,B21&lt;2.55,C21&lt;4.75,A21&lt;6.15,D21&gt;=0.7),"versicolor",IF(AND(C21&gt;=4.25,B21&lt;2.55,C21&lt;4.75,A21&lt;6.15,D21&gt;=0.7),"virginica",IF(AND(B21&lt;2.65,D21&lt;1.7,C21&gt;=4.75,A21&lt;6.15,D21&gt;=0.7),"virginica",IF(AND(B21&gt;=2.65,D21&lt;1.7,C21&gt;=4.75,A21&lt;6.15,D21&gt;=0.7),"versicolor","shouldnthappen"))))))))))</f>
        <v>versicolor</v>
      </c>
      <c r="AV21" s="1" t="str">
        <f aca="false">IF(AND(D21&lt;0.75),"setosa",IF(AND(F21&gt;=0.899,D21&gt;=0.75),"virginica",IF(AND(D21&lt;1.65,A21&lt;6.05,F21&lt;0.899,D21&gt;=0.75),"versicolor",IF(AND(D21&gt;=1.65,A21&lt;6.05,F21&lt;0.899,D21&gt;=0.75),"virginica",IF(AND(C21&gt;=5.05,A21&gt;=6.05,F21&lt;0.899,D21&gt;=0.75),"virginica",IF(AND(G21&gt;=13.757,C21&lt;5.05,A21&gt;=6.05,F21&lt;0.899,D21&gt;=0.75),"versicolor",IF(AND(D21&lt;1.6,G21&lt;13.757,C21&lt;5.05,A21&gt;=6.05,F21&lt;0.899,D21&gt;=0.75),"versicolor",IF(AND(D21&gt;=1.6,G21&lt;13.757,C21&lt;5.05,A21&gt;=6.05,F21&lt;0.899,D21&gt;=0.75),"virginica","shouldnthappen"))))))))</f>
        <v>versicolor</v>
      </c>
      <c r="AW21" s="1" t="str">
        <f aca="false">IF(AND(F21&lt;0.117,A21&gt;=5.55),"virginica",IF(AND(A21&gt;=5.2,G21&lt;6.086,A21&lt;5.55),"versicolor",IF(AND(D21&lt;0.7,G21&gt;=6.086,A21&lt;5.55),"setosa",IF(AND(D21&gt;=0.7,G21&gt;=6.086,A21&lt;5.55),"versicolor",IF(AND(A21&lt;4.75,A21&lt;5.2,G21&lt;6.086,A21&lt;5.55),"setosa",IF(AND(A21&gt;=4.75,A21&lt;5.2,G21&lt;6.086,A21&lt;5.55),"virginica",IF(AND(D21&gt;=1.65,C21&lt;4.95,F21&gt;=0.117,A21&gt;=5.55),"virginica",IF(AND(D21&gt;=1.75,C21&gt;=4.95,F21&gt;=0.117,A21&gt;=5.55),"virginica",IF(AND(C21&lt;2.6,D21&lt;1.65,C21&lt;4.95,F21&gt;=0.117,A21&gt;=5.55),"setosa",IF(AND(C21&gt;=2.6,D21&lt;1.65,C21&lt;4.95,F21&gt;=0.117,A21&gt;=5.55),"versicolor",IF(AND(D21&lt;1.55,D21&lt;1.75,C21&gt;=4.95,F21&gt;=0.117,A21&gt;=5.55),"virginica",IF(AND(A21&lt;6.95,D21&gt;=1.55,D21&lt;1.75,C21&gt;=4.95,F21&gt;=0.117,A21&gt;=5.55),"versicolor",IF(AND(A21&gt;=6.95,D21&gt;=1.55,D21&lt;1.75,C21&gt;=4.95,F21&gt;=0.117,A21&gt;=5.55),"virginica","shouldnthappen")))))))))))))</f>
        <v>versicolor</v>
      </c>
      <c r="AX21" s="1" t="str">
        <f aca="false">IF(AND(D21&lt;0.75),"setosa",IF(AND(F21&lt;0.138,D21&gt;=0.75),"virginica",IF(AND(C21&lt;4.45,A21&lt;6.15,F21&gt;=0.138,D21&gt;=0.75),"versicolor",IF(AND(C21&gt;=5.05,A21&gt;=6.15,F21&gt;=0.138,D21&gt;=0.75),"virginica",IF(AND(B21&lt;2.65,C21&gt;=4.45,A21&lt;6.15,F21&gt;=0.138,D21&gt;=0.75),"virginica",IF(AND(A21&gt;=6.35,C21&lt;5.05,A21&gt;=6.15,F21&gt;=0.138,D21&gt;=0.75),"versicolor",IF(AND(A21&lt;5.65,B21&gt;=2.65,C21&gt;=4.45,A21&lt;6.15,F21&gt;=0.138,D21&gt;=0.75),"virginica",IF(AND(D21&lt;1.75,A21&lt;6.35,C21&lt;5.05,A21&gt;=6.15,F21&gt;=0.138,D21&gt;=0.75),"versicolor",IF(AND(D21&gt;=1.75,A21&lt;6.35,C21&lt;5.05,A21&gt;=6.15,F21&gt;=0.138,D21&gt;=0.75),"virginica",IF(AND(D21&lt;1.7,A21&gt;=5.65,B21&gt;=2.65,C21&gt;=4.45,A21&lt;6.15,F21&gt;=0.138,D21&gt;=0.75),"versicolor",IF(AND(D21&gt;=1.7,A21&gt;=5.65,B21&gt;=2.65,C21&gt;=4.45,A21&lt;6.15,F21&gt;=0.138,D21&gt;=0.75),"virginica","shouldnthappen")))))))))))</f>
        <v>versicolor</v>
      </c>
      <c r="AY21" s="1" t="str">
        <f aca="false">IF(AND(D21&lt;0.75,A21&lt;5.55),"setosa",IF(AND(A21&lt;4.95,D21&gt;=0.75,A21&lt;5.55),"virginica",IF(AND(A21&gt;=4.95,D21&gt;=0.75,A21&lt;5.55),"versicolor",IF(AND(C21&lt;2.6,C21&lt;4.85,A21&gt;=5.55),"setosa",IF(AND(C21&gt;=2.6,C21&lt;4.85,A21&gt;=5.55),"versicolor",IF(AND(D21&gt;=1.75,C21&gt;=4.85,A21&gt;=5.55),"virginica",IF(AND(F21&lt;0.405,D21&lt;1.75,C21&gt;=4.85,A21&gt;=5.55),"versicolor",IF(AND(B21&lt;3.05,F21&gt;=0.405,D21&lt;1.75,C21&gt;=4.85,A21&gt;=5.55),"virginica",IF(AND(B21&gt;=3.05,F21&gt;=0.405,D21&lt;1.75,C21&gt;=4.85,A21&gt;=5.55),"versicolor","shouldnthappen")))))))))</f>
        <v>versicolor</v>
      </c>
      <c r="AZ21" s="1" t="str">
        <f aca="false">IF(AND(D21&lt;0.75),"setosa",IF(AND(F21&lt;0.9,C21&lt;4.95,D21&gt;=0.75),"versicolor",IF(AND(F21&gt;=0.9,C21&lt;4.95,D21&gt;=0.75),"virginica",IF(AND(D21&gt;=1.7,C21&gt;=4.95,D21&gt;=0.75),"virginica",IF(AND(F21&lt;0.405,D21&lt;1.7,C21&gt;=4.95,D21&gt;=0.75),"versicolor",IF(AND(F21&gt;=0.405,D21&lt;1.7,C21&gt;=4.95,D21&gt;=0.75),"virginica","shouldnthappen"))))))</f>
        <v>versicolor</v>
      </c>
      <c r="BA21" s="1" t="str">
        <f aca="false">IF(AND(D21&lt;0.75),"setosa",IF(AND(D21&gt;=1.7,C21&gt;=5.05,D21&gt;=0.75),"virginica",IF(AND(D21&lt;1.45,D21&lt;1.6,C21&lt;5.05,D21&gt;=0.75),"versicolor",IF(AND(A21&lt;5.8,D21&gt;=1.6,C21&lt;5.05,D21&gt;=0.75),"virginica",IF(AND(A21&gt;=5.8,D21&gt;=1.6,C21&lt;5.05,D21&gt;=0.75),"versicolor",IF(AND(F21&lt;0.417,D21&lt;1.7,C21&gt;=5.05,D21&gt;=0.75),"versicolor",IF(AND(F21&gt;=0.417,D21&lt;1.7,C21&gt;=5.05,D21&gt;=0.75),"virginica",IF(AND(A21&lt;5.95,D21&gt;=1.45,D21&lt;1.6,C21&lt;5.05,D21&gt;=0.75),"versicolor",IF(AND(G21&lt;10.618,A21&gt;=5.95,D21&gt;=1.45,D21&lt;1.6,C21&lt;5.05,D21&gt;=0.75),"virginica",IF(AND(G21&gt;=10.618,A21&gt;=5.95,D21&gt;=1.45,D21&lt;1.6,C21&lt;5.05,D21&gt;=0.75),"versicolor","shouldnthappen"))))))))))</f>
        <v>versicolor</v>
      </c>
      <c r="BB21" s="1" t="str">
        <f aca="false">IF(AND(C21&lt;2.6),"setosa",IF(AND(D21&gt;=1.75,C21&gt;=2.6),"virginica",IF(AND(C21&gt;=5.45,D21&lt;1.75,C21&gt;=2.6),"virginica",IF(AND(F21&gt;=0.259,C21&lt;5.45,D21&lt;1.75,C21&gt;=2.6),"versicolor",IF(AND(C21&lt;5.05,F21&lt;0.259,C21&lt;5.45,D21&lt;1.75,C21&gt;=2.6),"versicolor",IF(AND(C21&gt;=5.05,F21&lt;0.259,C21&lt;5.45,D21&lt;1.75,C21&gt;=2.6),"virginica","shouldnthappen"))))))</f>
        <v>versicolor</v>
      </c>
      <c r="BC21" s="1" t="str">
        <f aca="false">IF(AND(A21&lt;4.95,B21&lt;2.7,A21&lt;5.55),"virginica",IF(AND(A21&gt;=4.95,B21&lt;2.7,A21&lt;5.55),"versicolor",IF(AND(C21&lt;3.2,B21&gt;=2.7,A21&lt;5.55),"setosa",IF(AND(C21&gt;=3.2,B21&gt;=2.7,A21&lt;5.55),"versicolor",IF(AND(F21&gt;=0.85,A21&lt;6.15,A21&gt;=5.55),"virginica",IF(AND(D21&lt;1.45,A21&gt;=6.15,A21&gt;=5.55),"versicolor",IF(AND(C21&lt;4.8,F21&lt;0.85,A21&lt;6.15,A21&gt;=5.55),"versicolor",IF(AND(D21&gt;=1.7,D21&gt;=1.45,A21&gt;=6.15,A21&gt;=5.55),"virginica",IF(AND(G21&lt;9.333,C21&gt;=4.8,F21&lt;0.85,A21&lt;6.15,A21&gt;=5.55),"versicolor",IF(AND(G21&gt;=9.333,C21&gt;=4.8,F21&lt;0.85,A21&lt;6.15,A21&gt;=5.55),"virginica",IF(AND(C21&lt;4.9,D21&lt;1.7,D21&gt;=1.45,A21&gt;=6.15,A21&gt;=5.55),"versicolor",IF(AND(C21&gt;=4.9,D21&lt;1.7,D21&gt;=1.45,A21&gt;=6.15,A21&gt;=5.55),"virginica","shouldnthappen"))))))))))))</f>
        <v>versicolor</v>
      </c>
      <c r="BD21" s="1" t="str">
        <f aca="false">IF(AND(C21&lt;2.35),"setosa",IF(AND(C21&lt;4.75,B21&lt;2.55,C21&gt;=2.35),"versicolor",IF(AND(C21&gt;=4.75,B21&lt;2.55,C21&gt;=2.35),"virginica",IF(AND(C21&lt;4.75,B21&gt;=2.55,C21&gt;=2.35),"versicolor",IF(AND(D21&gt;=1.75,C21&gt;=4.75,B21&gt;=2.55,C21&gt;=2.35),"virginica",IF(AND(A21&gt;=6.5,D21&lt;1.75,C21&gt;=4.75,B21&gt;=2.55,C21&gt;=2.35),"versicolor",IF(AND(A21&lt;6.05,A21&lt;6.5,D21&lt;1.75,C21&gt;=4.75,B21&gt;=2.55,C21&gt;=2.35),"versicolor",IF(AND(A21&gt;=6.05,A21&lt;6.5,D21&lt;1.75,C21&gt;=4.75,B21&gt;=2.55,C21&gt;=2.35),"virginica","shouldnthappen"))))))))</f>
        <v>versicolor</v>
      </c>
      <c r="BE21" s="1" t="str">
        <f aca="false">IF(AND(C21&lt;2.5),"setosa",IF(AND(D21&lt;1.65,C21&lt;4.75,C21&gt;=2.5),"versicolor",IF(AND(D21&gt;=1.65,C21&lt;4.75,C21&gt;=2.5),"virginica",IF(AND(D21&gt;=1.75,C21&gt;=4.75,C21&gt;=2.5),"virginica",IF(AND(C21&lt;4.95,D21&lt;1.75,C21&gt;=4.75,C21&gt;=2.5),"versicolor",IF(AND(A21&lt;6.5,C21&gt;=4.95,D21&lt;1.75,C21&gt;=4.75,C21&gt;=2.5),"virginica",IF(AND(A21&gt;=6.5,C21&gt;=4.95,D21&lt;1.75,C21&gt;=4.75,C21&gt;=2.5),"versicolor","shouldnthappen")))))))</f>
        <v>versicolor</v>
      </c>
      <c r="BF21" s="1" t="str">
        <f aca="false">IF(AND(G21&gt;=15.244),"virginica",IF(AND(C21&lt;3.2,B21&gt;=3.15,G21&lt;15.244),"setosa",IF(AND(A21&gt;=4.95,C21&lt;4.7,B21&lt;3.15,G21&lt;15.244),"versicolor",IF(AND(C21&gt;=5.15,C21&gt;=4.7,B21&lt;3.15,G21&lt;15.244),"virginica",IF(AND(A21&gt;=6.45,C21&gt;=3.2,B21&gt;=3.15,G21&lt;15.244),"virginica",IF(AND(D21&lt;0.95,A21&lt;4.95,C21&lt;4.7,B21&lt;3.15,G21&lt;15.244),"setosa",IF(AND(D21&gt;=0.95,A21&lt;4.95,C21&lt;4.7,B21&lt;3.15,G21&lt;15.244),"virginica",IF(AND(F21&lt;0.816,A21&lt;6.45,C21&gt;=3.2,B21&gt;=3.15,G21&lt;15.244),"virginica",IF(AND(F21&gt;=0.816,A21&lt;6.45,C21&gt;=3.2,B21&gt;=3.15,G21&lt;15.244),"versicolor",IF(AND(A21&gt;=6.5,B21&lt;3.05,C21&lt;5.15,C21&gt;=4.7,B21&lt;3.15,G21&lt;15.244),"versicolor",IF(AND(G21&lt;11.093,B21&gt;=3.05,C21&lt;5.15,C21&gt;=4.7,B21&lt;3.15,G21&lt;15.244),"virginica",IF(AND(G21&gt;=11.093,B21&gt;=3.05,C21&lt;5.15,C21&gt;=4.7,B21&lt;3.15,G21&lt;15.244),"versicolor",IF(AND(D21&gt;=1.7,A21&lt;6.5,B21&lt;3.05,C21&lt;5.15,C21&gt;=4.7,B21&lt;3.15,G21&lt;15.244),"virginica",IF(AND(G21&lt;7.498,D21&lt;1.7,A21&lt;6.5,B21&lt;3.05,C21&lt;5.15,C21&gt;=4.7,B21&lt;3.15,G21&lt;15.244),"virginica",IF(AND(G21&gt;=7.498,D21&lt;1.7,A21&lt;6.5,B21&lt;3.05,C21&lt;5.15,C21&gt;=4.7,B21&lt;3.15,G21&lt;15.244),"versicolor","shouldnthappen")))))))))))))))</f>
        <v>versicolor</v>
      </c>
      <c r="BG21" s="1" t="str">
        <f aca="false">IF(AND(B21&gt;=3.35,C21&lt;4.85),"setosa",IF(AND(D21&gt;=1.75,C21&gt;=4.85),"virginica",IF(AND(D21&lt;0.75,B21&lt;3.35,C21&lt;4.85),"setosa",IF(AND(G21&gt;=13.879,D21&lt;1.75,C21&gt;=4.85),"versicolor",IF(AND(F21&gt;=0.9,D21&gt;=0.75,B21&lt;3.35,C21&lt;4.85),"virginica",IF(AND(F21&gt;=0.405,G21&lt;13.879,D21&lt;1.75,C21&gt;=4.85),"virginica",IF(AND(B21&gt;=2.55,F21&lt;0.9,D21&gt;=0.75,B21&lt;3.35,C21&lt;4.85),"versicolor",IF(AND(G21&lt;7.498,F21&lt;0.405,G21&lt;13.879,D21&lt;1.75,C21&gt;=4.85),"virginica",IF(AND(G21&gt;=7.498,F21&lt;0.405,G21&lt;13.879,D21&lt;1.75,C21&gt;=4.85),"versicolor",IF(AND(G21&lt;5.656,B21&lt;2.55,F21&lt;0.9,D21&gt;=0.75,B21&lt;3.35,C21&lt;4.85),"virginica",IF(AND(G21&gt;=5.656,B21&lt;2.55,F21&lt;0.9,D21&gt;=0.75,B21&lt;3.35,C21&lt;4.85),"versicolor","shouldnthappen")))))))))))</f>
        <v>versicolor</v>
      </c>
      <c r="BH21" s="1" t="str">
        <f aca="false">IF(AND(D21&lt;0.7),"setosa",IF(AND(D21&gt;=1.65,A21&lt;6.65,D21&gt;=0.7),"virginica",IF(AND(D21&lt;1.55,A21&gt;=6.65,D21&gt;=0.7),"versicolor",IF(AND(D21&gt;=1.55,A21&gt;=6.65,D21&gt;=0.7),"virginica",IF(AND(F21&gt;=0.529,D21&lt;1.65,A21&lt;6.65,D21&gt;=0.7),"versicolor",IF(AND(C21&gt;=5.35,F21&lt;0.529,D21&lt;1.65,A21&lt;6.65,D21&gt;=0.7),"virginica",IF(AND(G21&gt;=7.411,C21&lt;5.35,F21&lt;0.529,D21&lt;1.65,A21&lt;6.65,D21&gt;=0.7),"versicolor",IF(AND(G21&lt;6.927,G21&lt;7.411,C21&lt;5.35,F21&lt;0.529,D21&lt;1.65,A21&lt;6.65,D21&gt;=0.7),"versicolor",IF(AND(G21&gt;=6.927,G21&lt;7.411,C21&lt;5.35,F21&lt;0.529,D21&lt;1.65,A21&lt;6.65,D21&gt;=0.7),"virginica","shouldnthappen")))))))))</f>
        <v>versicolor</v>
      </c>
      <c r="BI21" s="1" t="str">
        <f aca="false">IF(AND(D21&gt;=1.7),"virginica",IF(AND(D21&lt;0.7,D21&lt;1.7),"setosa",IF(AND(D21&lt;1.45,G21&lt;7.37,D21&gt;=0.7,D21&lt;1.7),"versicolor",IF(AND(D21&gt;=1.45,G21&lt;7.37,D21&gt;=0.7,D21&lt;1.7),"virginica",IF(AND(B21&gt;=2.65,G21&gt;=7.37,D21&gt;=0.7,D21&lt;1.7),"versicolor",IF(AND(C21&lt;5.05,B21&lt;2.65,G21&gt;=7.37,D21&gt;=0.7,D21&lt;1.7),"versicolor",IF(AND(C21&gt;=5.05,B21&lt;2.65,G21&gt;=7.37,D21&gt;=0.7,D21&lt;1.7),"virginica","shouldnthappen")))))))</f>
        <v>versicolor</v>
      </c>
    </row>
    <row r="22" customFormat="false" ht="13.8" hidden="false" customHeight="false" outlineLevel="0" collapsed="false">
      <c r="A22" s="1" t="n">
        <v>6.3</v>
      </c>
      <c r="B22" s="1" t="n">
        <v>2.7</v>
      </c>
      <c r="C22" s="1" t="n">
        <v>4.9</v>
      </c>
      <c r="D22" s="1" t="n">
        <v>1.8</v>
      </c>
      <c r="E22" s="1" t="s">
        <v>93</v>
      </c>
      <c r="F22" s="1" t="n">
        <v>0.0460857504513115</v>
      </c>
      <c r="G22" s="1" t="n">
        <v>14.0017078967765</v>
      </c>
      <c r="H22" s="11" t="str">
        <f aca="false">E22</f>
        <v>virginica</v>
      </c>
      <c r="I22" s="1" t="str">
        <f aca="false">INDEX(L22:BI22, MODE(MATCH(L22:BI22, L22:BI22, 0 )))</f>
        <v>virginica</v>
      </c>
      <c r="J22" s="12" t="n">
        <f aca="false">COUNTIF(L22:BI22, H22) / COUNTA(L22:BI22)</f>
        <v>0.92</v>
      </c>
      <c r="K22" s="13" t="n">
        <f aca="false">I22=H22</f>
        <v>1</v>
      </c>
      <c r="L22" s="1" t="str">
        <f aca="false">IF(AND(C22&lt;3.65,B22&gt;=3.35),"setosa",IF(AND(C22&gt;=3.65,B22&gt;=3.35),"virginica",IF(AND(C22&lt;2.35,C22&lt;4.85,B22&lt;3.35),"setosa",IF(AND(F22&gt;=0.899,C22&gt;=2.35,C22&lt;4.85,B22&lt;3.35),"virginica",IF(AND(G22&gt;=8.268,B22&lt;2.75,C22&gt;=4.85,B22&lt;3.35),"virginica",IF(AND(D22&lt;1.55,B22&gt;=2.75,C22&gt;=4.85,B22&lt;3.35),"versicolor",IF(AND(D22&gt;=1.55,B22&gt;=2.75,C22&gt;=4.85,B22&lt;3.35),"virginica",IF(AND(G22&lt;6.537,F22&lt;0.899,C22&gt;=2.35,C22&lt;4.85,B22&lt;3.35),"virginica",IF(AND(G22&gt;=6.537,F22&lt;0.899,C22&gt;=2.35,C22&lt;4.85,B22&lt;3.35),"versicolor",IF(AND(G22&lt;6.878,G22&lt;8.268,B22&lt;2.75,C22&gt;=4.85,B22&lt;3.35),"virginica",IF(AND(G22&gt;=6.878,G22&lt;8.268,B22&lt;2.75,C22&gt;=4.85,B22&lt;3.35),"versicolor","shouldnthappen")))))))))))</f>
        <v>virginica</v>
      </c>
      <c r="M22" s="1" t="str">
        <f aca="false">IF(AND(C22&lt;2.6),"setosa",IF(AND(D22&gt;=1.75,C22&gt;=2.6),"virginica",IF(AND(G22&lt;6.094,D22&lt;1.75,C22&gt;=2.6),"virginica",IF(AND(D22&lt;1.35,G22&gt;=6.094,D22&lt;1.75,C22&gt;=2.6),"versicolor",IF(AND(C22&lt;5.05,D22&gt;=1.35,G22&gt;=6.094,D22&lt;1.75,C22&gt;=2.6),"versicolor",IF(AND(C22&gt;=5.05,D22&gt;=1.35,G22&gt;=6.094,D22&lt;1.75,C22&gt;=2.6),"virginica","shouldnthappen"))))))</f>
        <v>virginica</v>
      </c>
      <c r="N22" s="1" t="str">
        <f aca="false">IF(AND(A22&lt;6.6,B22&gt;=3.45),"setosa",IF(AND(A22&gt;=6.6,B22&gt;=3.45),"virginica",IF(AND(D22&lt;0.7,C22&lt;4.75,B22&lt;3.45),"setosa",IF(AND(D22&gt;=0.7,C22&lt;4.75,B22&lt;3.45),"versicolor",IF(AND(C22&gt;=5.15,C22&gt;=4.75,B22&lt;3.45),"virginica",IF(AND(D22&gt;=1.7,A22&lt;6.5,C22&lt;5.15,C22&gt;=4.75,B22&lt;3.45),"virginica",IF(AND(C22&lt;5.05,A22&gt;=6.5,C22&lt;5.15,C22&gt;=4.75,B22&lt;3.45),"versicolor",IF(AND(C22&gt;=5.05,A22&gt;=6.5,C22&lt;5.15,C22&gt;=4.75,B22&lt;3.45),"virginica",IF(AND(G22&lt;7.498,D22&lt;1.7,A22&lt;6.5,C22&lt;5.15,C22&gt;=4.75,B22&lt;3.45),"virginica",IF(AND(G22&gt;=7.498,D22&lt;1.7,A22&lt;6.5,C22&lt;5.15,C22&gt;=4.75,B22&lt;3.45),"versicolor","shouldnthappen"))))))))))</f>
        <v>virginica</v>
      </c>
      <c r="O22" s="1" t="str">
        <f aca="false">IF(AND(D22&lt;0.75),"setosa",IF(AND(C22&lt;4.75,C22&lt;4.85,D22&gt;=0.75),"versicolor",IF(AND(A22&gt;=6.05,C22&gt;=4.85,D22&gt;=0.75),"virginica",IF(AND(D22&lt;1.6,C22&gt;=4.75,C22&lt;4.85,D22&gt;=0.75),"versicolor",IF(AND(D22&gt;=1.6,C22&gt;=4.75,C22&lt;4.85,D22&gt;=0.75),"virginica",IF(AND(A22&lt;5.9,A22&lt;6.05,C22&gt;=4.85,D22&gt;=0.75),"virginica",IF(AND(A22&gt;=5.9,A22&lt;6.05,C22&gt;=4.85,D22&gt;=0.75),"versicolor","shouldnthappen")))))))</f>
        <v>virginica</v>
      </c>
      <c r="P22" s="1" t="str">
        <f aca="false">IF(AND(D22&lt;0.75),"setosa",IF(AND(A22&lt;5.55,D22&gt;=0.75),"versicolor",IF(AND(D22&gt;=1.7,G22&lt;13.158,A22&gt;=5.55,D22&gt;=0.75),"virginica",IF(AND(B22&lt;2.45,D22&lt;1.7,G22&lt;13.158,A22&gt;=5.55,D22&gt;=0.75),"virginica",IF(AND(B22&gt;=2.45,D22&lt;1.7,G22&lt;13.158,A22&gt;=5.55,D22&gt;=0.75),"versicolor",IF(AND(B22&gt;=3.05,G22&lt;15.551,G22&gt;=13.158,A22&gt;=5.55,D22&gt;=0.75),"versicolor",IF(AND(B22&lt;2.9,G22&gt;=15.551,G22&gt;=13.158,A22&gt;=5.55,D22&gt;=0.75),"versicolor",IF(AND(B22&gt;=2.9,G22&gt;=15.551,G22&gt;=13.158,A22&gt;=5.55,D22&gt;=0.75),"virginica",IF(AND(D22&lt;1.3,G22&lt;14.221,B22&lt;3.05,G22&lt;15.551,G22&gt;=13.158,A22&gt;=5.55,D22&gt;=0.75),"versicolor",IF(AND(D22&gt;=1.3,G22&lt;14.221,B22&lt;3.05,G22&lt;15.551,G22&gt;=13.158,A22&gt;=5.55,D22&gt;=0.75),"virginica",IF(AND(C22&lt;4.9,G22&gt;=14.221,B22&lt;3.05,G22&lt;15.551,G22&gt;=13.158,A22&gt;=5.55,D22&gt;=0.75),"versicolor",IF(AND(C22&gt;=4.9,G22&gt;=14.221,B22&lt;3.05,G22&lt;15.551,G22&gt;=13.158,A22&gt;=5.55,D22&gt;=0.75),"virginica","shouldnthappen"))))))))))))</f>
        <v>virginica</v>
      </c>
      <c r="Q22" s="1" t="str">
        <f aca="false">IF(AND(C22&lt;2.6),"setosa",IF(AND(A22&gt;=4.95,C22&lt;4.75,C22&gt;=2.6),"versicolor",IF(AND(D22&gt;=1.75,C22&gt;=4.75,C22&gt;=2.6),"virginica",IF(AND(B22&lt;2.45,A22&lt;4.95,C22&lt;4.75,C22&gt;=2.6),"versicolor",IF(AND(B22&gt;=2.45,A22&lt;4.95,C22&lt;4.75,C22&gt;=2.6),"virginica",IF(AND(G22&lt;7.498,D22&lt;1.75,C22&gt;=4.75,C22&gt;=2.6),"virginica",IF(AND(F22&lt;0.417,G22&gt;=7.498,D22&lt;1.75,C22&gt;=4.75,C22&gt;=2.6),"versicolor",IF(AND(F22&lt;0.442,F22&gt;=0.417,G22&gt;=7.498,D22&lt;1.75,C22&gt;=4.75,C22&gt;=2.6),"virginica",IF(AND(F22&gt;=0.442,F22&gt;=0.417,G22&gt;=7.498,D22&lt;1.75,C22&gt;=4.75,C22&gt;=2.6),"versicolor","shouldnthappen")))))))))</f>
        <v>virginica</v>
      </c>
      <c r="R22" s="1" t="str">
        <f aca="false">IF(AND(D22&lt;0.75),"setosa",IF(AND(D22&lt;1.75,A22&gt;=6.25,D22&gt;=0.75),"versicolor",IF(AND(D22&gt;=1.75,A22&gt;=6.25,D22&gt;=0.75),"virginica",IF(AND(D22&lt;1.6,C22&lt;4.75,A22&lt;6.25,D22&gt;=0.75),"versicolor",IF(AND(D22&gt;=1.6,C22&lt;4.75,A22&lt;6.25,D22&gt;=0.75),"virginica",IF(AND(G22&lt;6.998,C22&gt;=4.75,A22&lt;6.25,D22&gt;=0.75),"virginica",IF(AND(A22&lt;6.05,G22&gt;=6.998,C22&gt;=4.75,A22&lt;6.25,D22&gt;=0.75),"versicolor",IF(AND(A22&gt;=6.05,G22&gt;=6.998,C22&gt;=4.75,A22&lt;6.25,D22&gt;=0.75),"virginica","shouldnthappen"))))))))</f>
        <v>virginica</v>
      </c>
      <c r="S22" s="1" t="str">
        <f aca="false">IF(AND(B22&gt;=3.05,A22&lt;5.45),"setosa",IF(AND(C22&lt;2.2,B22&lt;3.05,A22&lt;5.45),"setosa",IF(AND(C22&gt;=2.2,B22&lt;3.05,A22&lt;5.45),"versicolor",IF(AND(B22&lt;3.7,C22&lt;4.8,A22&gt;=5.45),"versicolor",IF(AND(B22&gt;=3.7,C22&lt;4.8,A22&gt;=5.45),"setosa",IF(AND(G22&lt;13.757,C22&lt;5.05,C22&gt;=4.8,A22&gt;=5.45),"virginica",IF(AND(G22&gt;=13.757,C22&lt;5.05,C22&gt;=4.8,A22&gt;=5.45),"versicolor",IF(AND(C22&gt;=5.15,C22&gt;=5.05,C22&gt;=4.8,A22&gt;=5.45),"virginica",IF(AND(A22&lt;5.95,C22&lt;5.15,C22&gt;=5.05,C22&gt;=4.8,A22&gt;=5.45),"virginica",IF(AND(D22&gt;=1.8,A22&gt;=5.95,C22&lt;5.15,C22&gt;=5.05,C22&gt;=4.8,A22&gt;=5.45),"virginica",IF(AND(B22&lt;2.75,D22&lt;1.8,A22&gt;=5.95,C22&lt;5.15,C22&gt;=5.05,C22&gt;=4.8,A22&gt;=5.45),"versicolor",IF(AND(B22&gt;=2.75,D22&lt;1.8,A22&gt;=5.95,C22&lt;5.15,C22&gt;=5.05,C22&gt;=4.8,A22&gt;=5.45),"virginica","shouldnthappen"))))))))))))</f>
        <v>versicolor</v>
      </c>
      <c r="T22" s="1" t="str">
        <f aca="false">IF(AND(C22&lt;2.6),"setosa",IF(AND(D22&lt;1.65,C22&lt;4.75,C22&gt;=2.6),"versicolor",IF(AND(D22&gt;=1.65,C22&lt;4.75,C22&gt;=2.6),"virginica",IF(AND(G22&gt;=8.494,A22&lt;6.6,C22&gt;=4.75,C22&gt;=2.6),"virginica",IF(AND(C22&lt;5.2,A22&gt;=6.6,C22&gt;=4.75,C22&gt;=2.6),"versicolor",IF(AND(C22&gt;=5.2,A22&gt;=6.6,C22&gt;=4.75,C22&gt;=2.6),"virginica",IF(AND(A22&lt;5.95,G22&lt;8.494,A22&lt;6.6,C22&gt;=4.75,C22&gt;=2.6),"virginica",IF(AND(A22&gt;=5.95,G22&lt;8.494,A22&lt;6.6,C22&gt;=4.75,C22&gt;=2.6),"versicolor","shouldnthappen"))))))))</f>
        <v>virginica</v>
      </c>
      <c r="U22" s="1" t="str">
        <f aca="false">IF(AND(C22&lt;3.65,B22&gt;=3.35),"setosa",IF(AND(C22&gt;=3.65,B22&gt;=3.35),"virginica",IF(AND(C22&lt;2.35,A22&lt;6.25,B22&lt;3.35),"setosa",IF(AND(C22&lt;4.85,A22&gt;=6.25,B22&lt;3.35),"versicolor",IF(AND(G22&gt;=15.426,C22&gt;=2.35,A22&lt;6.25,B22&lt;3.35),"virginica",IF(AND(D22&gt;=1.55,C22&gt;=4.85,A22&gt;=6.25,B22&lt;3.35),"virginica",IF(AND(D22&lt;1.8,G22&lt;15.426,C22&gt;=2.35,A22&lt;6.25,B22&lt;3.35),"versicolor",IF(AND(D22&gt;=1.8,G22&lt;15.426,C22&gt;=2.35,A22&lt;6.25,B22&lt;3.35),"virginica",IF(AND(B22&lt;2.95,D22&lt;1.55,C22&gt;=4.85,A22&gt;=6.25,B22&lt;3.35),"virginica",IF(AND(B22&gt;=2.95,D22&lt;1.55,C22&gt;=4.85,A22&gt;=6.25,B22&lt;3.35),"versicolor","shouldnthappen"))))))))))</f>
        <v>virginica</v>
      </c>
      <c r="V22" s="1" t="str">
        <f aca="false">IF(AND(C22&lt;2.6),"setosa",IF(AND(C22&gt;=4.85,C22&gt;=2.6),"virginica",IF(AND(F22&gt;=0.9,C22&lt;4.85,C22&gt;=2.6),"virginica",IF(AND(G22&lt;5.656,F22&lt;0.9,C22&lt;4.85,C22&gt;=2.6),"virginica",IF(AND(G22&gt;=5.656,F22&lt;0.9,C22&lt;4.85,C22&gt;=2.6),"versicolor","shouldnthappen")))))</f>
        <v>virginica</v>
      </c>
      <c r="W22" s="1" t="str">
        <f aca="false">IF(AND(D22&gt;=1.75,G22&gt;=13.795),"virginica",IF(AND(D22&gt;=1.5,G22&gt;=12.335,G22&lt;13.795),"virginica",IF(AND(C22&lt;2.45,C22&lt;4.85,G22&lt;12.335,G22&lt;13.795),"setosa",IF(AND(C22&gt;=2.45,C22&lt;4.85,G22&lt;12.335,G22&lt;13.795),"versicolor",IF(AND(D22&gt;=1.7,C22&gt;=4.85,G22&lt;12.335,G22&lt;13.795),"virginica",IF(AND(B22&gt;=3.25,D22&lt;1.5,G22&gt;=12.335,G22&lt;13.795),"setosa",IF(AND(D22&lt;1,F22&lt;0.255,D22&lt;1.75,G22&gt;=13.795),"setosa",IF(AND(D22&gt;=1,F22&lt;0.255,D22&lt;1.75,G22&gt;=13.795),"versicolor",IF(AND(A22&lt;5.4,F22&gt;=0.255,D22&lt;1.75,G22&gt;=13.795),"setosa",IF(AND(A22&gt;=5.4,F22&gt;=0.255,D22&lt;1.75,G22&gt;=13.795),"versicolor",IF(AND(A22&lt;6.15,D22&lt;1.7,C22&gt;=4.85,G22&lt;12.335,G22&lt;13.795),"versicolor",IF(AND(A22&gt;=6.15,D22&lt;1.7,C22&gt;=4.85,G22&lt;12.335,G22&lt;13.795),"virginica",IF(AND(C22&lt;5,B22&lt;3.25,D22&lt;1.5,G22&gt;=12.335,G22&lt;13.795),"versicolor",IF(AND(C22&gt;=5,B22&lt;3.25,D22&lt;1.5,G22&gt;=12.335,G22&lt;13.795),"virginica","shouldnthappen"))))))))))))))</f>
        <v>virginica</v>
      </c>
      <c r="X22" s="1" t="str">
        <f aca="false">IF(AND(C22&lt;2.5,A22&lt;5.55),"setosa",IF(AND(F22&lt;0.096,A22&gt;=5.55),"virginica",IF(AND(D22&lt;1.6,C22&gt;=2.5,A22&lt;5.55),"versicolor",IF(AND(D22&gt;=1.6,C22&gt;=2.5,A22&lt;5.55),"virginica",IF(AND(F22&gt;=0.156,C22&lt;4.75,F22&gt;=0.096,A22&gt;=5.55),"versicolor",IF(AND(D22&gt;=1.75,C22&gt;=4.75,F22&gt;=0.096,A22&gt;=5.55),"virginica",IF(AND(B22&lt;3.3,F22&lt;0.156,C22&lt;4.75,F22&gt;=0.096,A22&gt;=5.55),"versicolor",IF(AND(B22&gt;=3.3,F22&lt;0.156,C22&lt;4.75,F22&gt;=0.096,A22&gt;=5.55),"setosa",IF(AND(B22&lt;2.45,A22&lt;6.05,D22&lt;1.75,C22&gt;=4.75,F22&gt;=0.096,A22&gt;=5.55),"virginica",IF(AND(B22&gt;=2.45,A22&lt;6.05,D22&lt;1.75,C22&gt;=4.75,F22&gt;=0.096,A22&gt;=5.55),"versicolor",IF(AND(F22&lt;0.205,A22&gt;=6.05,D22&lt;1.75,C22&gt;=4.75,F22&gt;=0.096,A22&gt;=5.55),"versicolor",IF(AND(F22&gt;=0.205,A22&gt;=6.05,D22&lt;1.75,C22&gt;=4.75,F22&gt;=0.096,A22&gt;=5.55),"virginica","shouldnthappen"))))))))))))</f>
        <v>virginica</v>
      </c>
      <c r="Y22" s="1" t="str">
        <f aca="false">IF(AND(C22&lt;2.35,A22&lt;5.55),"setosa",IF(AND(C22&gt;=5.05,A22&gt;=5.55),"virginica",IF(AND(D22&lt;1.6,C22&gt;=2.35,A22&lt;5.55),"versicolor",IF(AND(D22&gt;=1.6,C22&gt;=2.35,A22&lt;5.55),"virginica",IF(AND(D22&gt;=1.75,C22&lt;5.05,A22&gt;=5.55),"virginica",IF(AND(B22&gt;=3.55,D22&lt;1.75,C22&lt;5.05,A22&gt;=5.55),"setosa",IF(AND(G22&lt;6.3,B22&lt;3.55,D22&lt;1.75,C22&lt;5.05,A22&gt;=5.55),"virginica",IF(AND(G22&gt;=6.3,B22&lt;3.55,D22&lt;1.75,C22&lt;5.05,A22&gt;=5.55),"versicolor","shouldnthappen"))))))))</f>
        <v>virginica</v>
      </c>
      <c r="Z22" s="1" t="str">
        <f aca="false">IF(AND(D22&lt;0.75),"setosa",IF(AND(B22&gt;=2.55,C22&lt;4.85,D22&gt;=0.75),"versicolor",IF(AND(D22&gt;=1.7,C22&gt;=4.85,D22&gt;=0.75),"virginica",IF(AND(D22&lt;1.6,B22&lt;2.55,C22&lt;4.85,D22&gt;=0.75),"versicolor",IF(AND(D22&gt;=1.6,B22&lt;2.55,C22&lt;4.85,D22&gt;=0.75),"virginica",IF(AND(B22&lt;2.65,D22&lt;1.7,C22&gt;=4.85,D22&gt;=0.75),"virginica",IF(AND(F22&lt;0.325,B22&gt;=2.65,D22&lt;1.7,C22&gt;=4.85,D22&gt;=0.75),"virginica",IF(AND(G22&lt;10.717,F22&gt;=0.325,B22&gt;=2.65,D22&lt;1.7,C22&gt;=4.85,D22&gt;=0.75),"versicolor",IF(AND(G22&gt;=10.717,F22&gt;=0.325,B22&gt;=2.65,D22&lt;1.7,C22&gt;=4.85,D22&gt;=0.75),"virginica","shouldnthappen")))))))))</f>
        <v>virginica</v>
      </c>
      <c r="AA22" s="1" t="str">
        <f aca="false">IF(AND(D22&lt;0.75),"setosa",IF(AND(D22&gt;=1.75,D22&gt;=0.75),"virginica",IF(AND(F22&gt;=0.455,D22&lt;1.75,D22&gt;=0.75),"versicolor",IF(AND(D22&lt;1.45,F22&lt;0.455,D22&lt;1.75,D22&gt;=0.75),"versicolor",IF(AND(F22&lt;0.247,D22&gt;=1.45,F22&lt;0.455,D22&lt;1.75,D22&gt;=0.75),"versicolor",IF(AND(F22&gt;=0.247,D22&gt;=1.45,F22&lt;0.455,D22&lt;1.75,D22&gt;=0.75),"virginica","shouldnthappen"))))))</f>
        <v>virginica</v>
      </c>
      <c r="AB22" s="1" t="str">
        <f aca="false">IF(AND(F22&gt;=0.221,B22&gt;=3.35),"setosa",IF(AND(A22&lt;5.3,F22&gt;=0.683,B22&lt;3.35),"setosa",IF(AND(A22&lt;6.45,F22&lt;0.221,B22&gt;=3.35),"setosa",IF(AND(A22&gt;=6.45,F22&lt;0.221,B22&gt;=3.35),"virginica",IF(AND(G22&lt;6.3,A22&lt;6.25,F22&lt;0.683,B22&lt;3.35),"virginica",IF(AND(G22&lt;13.795,A22&gt;=6.25,F22&lt;0.683,B22&lt;3.35),"virginica",IF(AND(D22&lt;1.65,A22&gt;=5.3,F22&gt;=0.683,B22&lt;3.35),"versicolor",IF(AND(D22&gt;=1.65,A22&gt;=5.3,F22&gt;=0.683,B22&lt;3.35),"virginica",IF(AND(D22&lt;0.6,G22&gt;=6.3,A22&lt;6.25,F22&lt;0.683,B22&lt;3.35),"setosa",IF(AND(D22&lt;1.7,G22&gt;=13.795,A22&gt;=6.25,F22&lt;0.683,B22&lt;3.35),"versicolor",IF(AND(D22&gt;=1.7,G22&gt;=13.795,A22&gt;=6.25,F22&lt;0.683,B22&lt;3.35),"virginica",IF(AND(C22&gt;=5.35,D22&gt;=0.6,G22&gt;=6.3,A22&lt;6.25,F22&lt;0.683,B22&lt;3.35),"virginica",IF(AND(D22&lt;1.75,C22&lt;5.35,D22&gt;=0.6,G22&gt;=6.3,A22&lt;6.25,F22&lt;0.683,B22&lt;3.35),"versicolor",IF(AND(D22&gt;=1.75,C22&lt;5.35,D22&gt;=0.6,G22&gt;=6.3,A22&lt;6.25,F22&lt;0.683,B22&lt;3.35),"virginica","shouldnthappen"))))))))))))))</f>
        <v>virginica</v>
      </c>
      <c r="AC22" s="1" t="str">
        <f aca="false">IF(AND(B22&gt;=3.3),"setosa",IF(AND(C22&lt;2.45,D22&lt;1.55,B22&lt;3.3),"setosa",IF(AND(F22&gt;=0.211,D22&gt;=1.55,B22&lt;3.3),"virginica",IF(AND(C22&lt;4.9,C22&gt;=2.45,D22&lt;1.55,B22&lt;3.3),"versicolor",IF(AND(C22&gt;=4.9,C22&gt;=2.45,D22&lt;1.55,B22&lt;3.3),"virginica",IF(AND(F22&lt;0.138,F22&lt;0.211,D22&gt;=1.55,B22&lt;3.3),"virginica",IF(AND(F22&gt;=0.138,F22&lt;0.211,D22&gt;=1.55,B22&lt;3.3),"versicolor","shouldnthappen")))))))</f>
        <v>virginica</v>
      </c>
      <c r="AD22" s="1" t="str">
        <f aca="false">IF(AND(D22&gt;=1.75),"virginica",IF(AND(D22&lt;0.75,D22&lt;1.75),"setosa",IF(AND(D22&lt;1.35,D22&gt;=0.75,D22&lt;1.75),"versicolor",IF(AND(B22&lt;2.6,C22&lt;4.85,D22&gt;=1.35,D22&gt;=0.75,D22&lt;1.75),"virginica",IF(AND(B22&gt;=2.6,C22&lt;4.85,D22&gt;=1.35,D22&gt;=0.75,D22&lt;1.75),"versicolor",IF(AND(A22&lt;6.4,C22&gt;=4.85,D22&gt;=1.35,D22&gt;=0.75,D22&lt;1.75),"virginica",IF(AND(A22&gt;=6.4,C22&gt;=4.85,D22&gt;=1.35,D22&gt;=0.75,D22&lt;1.75),"versicolor","shouldnthappen")))))))</f>
        <v>virginica</v>
      </c>
      <c r="AE22" s="1" t="str">
        <f aca="false">IF(AND(C22&lt;2.45),"setosa",IF(AND(F22&lt;0.07,C22&gt;=2.45),"virginica",IF(AND(A22&gt;=5,C22&lt;4.75,F22&gt;=0.07,C22&gt;=2.45),"versicolor",IF(AND(F22&lt;0.182,C22&gt;=4.75,F22&gt;=0.07,C22&gt;=2.45),"versicolor",IF(AND(B22&lt;2.45,A22&lt;5,C22&lt;4.75,F22&gt;=0.07,C22&gt;=2.45),"versicolor",IF(AND(B22&gt;=2.45,A22&lt;5,C22&lt;4.75,F22&gt;=0.07,C22&gt;=2.45),"virginica",IF(AND(F22&gt;=0.468,F22&gt;=0.182,C22&gt;=4.75,F22&gt;=0.07,C22&gt;=2.45),"virginica",IF(AND(A22&gt;=6.85,F22&lt;0.468,F22&gt;=0.182,C22&gt;=4.75,F22&gt;=0.07,C22&gt;=2.45),"virginica",IF(AND(B22&lt;2.6,A22&lt;6.85,F22&lt;0.468,F22&gt;=0.182,C22&gt;=4.75,F22&gt;=0.07,C22&gt;=2.45),"virginica",IF(AND(B22&gt;=2.6,A22&lt;6.85,F22&lt;0.468,F22&gt;=0.182,C22&gt;=4.75,F22&gt;=0.07,C22&gt;=2.45),"versicolor","shouldnthappen"))))))))))</f>
        <v>virginica</v>
      </c>
      <c r="AF22" s="1" t="str">
        <f aca="false">IF(AND(D22&lt;0.75,A22&lt;5.45),"setosa",IF(AND(D22&gt;=1.75,A22&gt;=5.45),"virginica",IF(AND(G22&lt;6.094,D22&gt;=0.75,A22&lt;5.45),"virginica",IF(AND(G22&gt;=6.094,D22&gt;=0.75,A22&lt;5.45),"versicolor",IF(AND(C22&lt;2.75,D22&lt;1.75,A22&gt;=5.45),"setosa",IF(AND(D22&lt;1.45,C22&gt;=2.75,D22&lt;1.75,A22&gt;=5.45),"versicolor",IF(AND(B22&lt;2.75,D22&gt;=1.45,C22&gt;=2.75,D22&lt;1.75,A22&gt;=5.45),"versicolor",IF(AND(C22&lt;5.05,B22&gt;=2.75,D22&gt;=1.45,C22&gt;=2.75,D22&lt;1.75,A22&gt;=5.45),"versicolor",IF(AND(C22&gt;=5.05,B22&gt;=2.75,D22&gt;=1.45,C22&gt;=2.75,D22&lt;1.75,A22&gt;=5.45),"virginica","shouldnthappen")))))))))</f>
        <v>virginica</v>
      </c>
      <c r="AG22" s="1" t="str">
        <f aca="false">IF(AND(D22&lt;0.65,G22&lt;8.868,A22&lt;5.3),"setosa",IF(AND(C22&lt;2.6,G22&gt;=8.868,A22&lt;5.3),"setosa",IF(AND(C22&gt;=2.6,G22&gt;=8.868,A22&lt;5.3),"versicolor",IF(AND(C22&gt;=4.95,D22&lt;1.55,A22&gt;=5.3),"virginica",IF(AND(G22&lt;13.795,D22&gt;=1.55,A22&gt;=5.3),"virginica",IF(AND(C22&lt;3.75,D22&gt;=0.65,G22&lt;8.868,A22&lt;5.3),"versicolor",IF(AND(C22&gt;=3.75,D22&gt;=0.65,G22&lt;8.868,A22&lt;5.3),"virginica",IF(AND(C22&lt;2.6,C22&lt;4.95,D22&lt;1.55,A22&gt;=5.3),"setosa",IF(AND(C22&gt;=2.6,C22&lt;4.95,D22&lt;1.55,A22&gt;=5.3),"versicolor",IF(AND(C22&lt;4.75,G22&gt;=13.795,D22&gt;=1.55,A22&gt;=5.3),"versicolor",IF(AND(C22&gt;=4.75,G22&gt;=13.795,D22&gt;=1.55,A22&gt;=5.3),"virginica","shouldnthappen")))))))))))</f>
        <v>virginica</v>
      </c>
      <c r="AH22" s="1" t="str">
        <f aca="false">IF(AND(D22&lt;0.75),"setosa",IF(AND(C22&lt;4.75,D22&gt;=0.75),"versicolor",IF(AND(G22&lt;13.757,C22&gt;=4.75,D22&gt;=0.75),"virginica",IF(AND(B22&lt;3.05,G22&gt;=13.757,C22&gt;=4.75,D22&gt;=0.75),"virginica",IF(AND(A22&lt;6.65,B22&gt;=3.05,G22&gt;=13.757,C22&gt;=4.75,D22&gt;=0.75),"virginica",IF(AND(A22&gt;=6.65,B22&gt;=3.05,G22&gt;=13.757,C22&gt;=4.75,D22&gt;=0.75),"versicolor","shouldnthappen"))))))</f>
        <v>virginica</v>
      </c>
      <c r="AI22" s="1" t="str">
        <f aca="false">IF(AND(D22&lt;0.7),"setosa",IF(AND(C22&lt;4.75,D22&gt;=0.7),"versicolor",IF(AND(A22&lt;6.6,F22&lt;0.482,C22&gt;=4.75,D22&gt;=0.7),"virginica",IF(AND(C22&gt;=4.95,F22&gt;=0.482,C22&gt;=4.75,D22&gt;=0.7),"virginica",IF(AND(D22&lt;1.9,A22&gt;=6.6,F22&lt;0.482,C22&gt;=4.75,D22&gt;=0.7),"versicolor",IF(AND(D22&gt;=1.9,A22&gt;=6.6,F22&lt;0.482,C22&gt;=4.75,D22&gt;=0.7),"virginica",IF(AND(F22&gt;=0.766,C22&lt;4.95,F22&gt;=0.482,C22&gt;=4.75,D22&gt;=0.7),"virginica",IF(AND(B22&lt;2.95,F22&lt;0.766,C22&lt;4.95,F22&gt;=0.482,C22&gt;=4.75,D22&gt;=0.7),"virginica",IF(AND(B22&gt;=2.95,F22&lt;0.766,C22&lt;4.95,F22&gt;=0.482,C22&gt;=4.75,D22&gt;=0.7),"versicolor","shouldnthappen")))))))))</f>
        <v>virginica</v>
      </c>
      <c r="AJ22" s="1" t="str">
        <f aca="false">IF(AND(C22&lt;2.45,C22&lt;4.75),"setosa",IF(AND(D22&gt;=1.65,C22&gt;=4.75),"virginica",IF(AND(A22&lt;4.95,C22&gt;=2.45,C22&lt;4.75),"virginica",IF(AND(A22&gt;=4.95,C22&gt;=2.45,C22&lt;4.75),"versicolor",IF(AND(B22&lt;2.95,D22&lt;1.65,C22&gt;=4.75),"virginica",IF(AND(B22&gt;=2.95,D22&lt;1.65,C22&gt;=4.75),"versicolor","shouldnthappen"))))))</f>
        <v>virginica</v>
      </c>
      <c r="AK22" s="1" t="str">
        <f aca="false">IF(AND(D22&lt;0.75,A22&lt;5.45),"setosa",IF(AND(B22&lt;2.45,D22&gt;=0.75,A22&lt;5.45),"versicolor",IF(AND(A22&gt;=5.55,C22&lt;4.75,A22&gt;=5.45),"versicolor",IF(AND(C22&gt;=5.15,C22&gt;=4.75,A22&gt;=5.45),"virginica",IF(AND(G22&lt;6.094,B22&gt;=2.45,D22&gt;=0.75,A22&lt;5.45),"virginica",IF(AND(G22&gt;=6.094,B22&gt;=2.45,D22&gt;=0.75,A22&lt;5.45),"versicolor",IF(AND(D22&lt;0.6,A22&lt;5.55,C22&lt;4.75,A22&gt;=5.45),"setosa",IF(AND(D22&gt;=0.6,A22&lt;5.55,C22&lt;4.75,A22&gt;=5.45),"versicolor",IF(AND(C22&lt;4.95,C22&lt;5.15,C22&gt;=4.75,A22&gt;=5.45),"virginica",IF(AND(G22&lt;12.627,C22&lt;5.05,C22&gt;=4.95,C22&lt;5.15,C22&gt;=4.75,A22&gt;=5.45),"virginica",IF(AND(G22&gt;=12.627,C22&lt;5.05,C22&gt;=4.95,C22&lt;5.15,C22&gt;=4.75,A22&gt;=5.45),"versicolor",IF(AND(D22&lt;1.7,C22&gt;=5.05,C22&gt;=4.95,C22&lt;5.15,C22&gt;=4.75,A22&gt;=5.45),"versicolor",IF(AND(D22&gt;=1.7,C22&gt;=5.05,C22&gt;=4.95,C22&lt;5.15,C22&gt;=4.75,A22&gt;=5.45),"virginica","shouldnthappen")))))))))))))</f>
        <v>virginica</v>
      </c>
      <c r="AL22" s="1" t="str">
        <f aca="false">IF(AND(B22&lt;2.45,B22&lt;3.15),"versicolor",IF(AND(D22&lt;0.95,G22&lt;15.141,B22&gt;=3.15),"setosa",IF(AND(G22&lt;15.429,G22&gt;=15.141,B22&gt;=3.15),"versicolor",IF(AND(G22&gt;=15.429,G22&gt;=15.141,B22&gt;=3.15),"virginica",IF(AND(C22&lt;2.3,C22&lt;4.75,B22&gt;=2.45,B22&lt;3.15),"setosa",IF(AND(G22&gt;=16.072,C22&gt;=4.75,B22&gt;=2.45,B22&lt;3.15),"versicolor",IF(AND(G22&lt;11.833,D22&gt;=0.95,G22&lt;15.141,B22&gt;=3.15),"virginica",IF(AND(A22&lt;5,C22&gt;=2.3,C22&lt;4.75,B22&gt;=2.45,B22&lt;3.15),"virginica",IF(AND(A22&gt;=5,C22&gt;=2.3,C22&lt;4.75,B22&gt;=2.45,B22&lt;3.15),"versicolor",IF(AND(G22&lt;14.342,G22&gt;=11.833,D22&gt;=0.95,G22&lt;15.141,B22&gt;=3.15),"versicolor",IF(AND(G22&gt;=14.342,G22&gt;=11.833,D22&gt;=0.95,G22&lt;15.141,B22&gt;=3.15),"virginica",IF(AND(G22&lt;13.757,F22&gt;=0.741,G22&lt;16.072,C22&gt;=4.75,B22&gt;=2.45,B22&lt;3.15),"virginica",IF(AND(F22&gt;=0.546,A22&lt;6.15,F22&lt;0.741,G22&lt;16.072,C22&gt;=4.75,B22&gt;=2.45,B22&lt;3.15),"virginica",IF(AND(D22&gt;=1.75,A22&gt;=6.15,F22&lt;0.741,G22&lt;16.072,C22&gt;=4.75,B22&gt;=2.45,B22&lt;3.15),"virginica",IF(AND(C22&lt;4.85,G22&gt;=13.757,F22&gt;=0.741,G22&lt;16.072,C22&gt;=4.75,B22&gt;=2.45,B22&lt;3.15),"virginica",IF(AND(C22&gt;=4.85,G22&gt;=13.757,F22&gt;=0.741,G22&lt;16.072,C22&gt;=4.75,B22&gt;=2.45,B22&lt;3.15),"versicolor",IF(AND(F22&lt;0.331,F22&lt;0.546,A22&lt;6.15,F22&lt;0.741,G22&lt;16.072,C22&gt;=4.75,B22&gt;=2.45,B22&lt;3.15),"virginica",IF(AND(F22&gt;=0.331,F22&lt;0.546,A22&lt;6.15,F22&lt;0.741,G22&lt;16.072,C22&gt;=4.75,B22&gt;=2.45,B22&lt;3.15),"versicolor",IF(AND(G22&lt;10.661,D22&lt;1.75,A22&gt;=6.15,F22&lt;0.741,G22&lt;16.072,C22&gt;=4.75,B22&gt;=2.45,B22&lt;3.15),"virginica",IF(AND(G22&gt;=10.661,D22&lt;1.75,A22&gt;=6.15,F22&lt;0.741,G22&lt;16.072,C22&gt;=4.75,B22&gt;=2.45,B22&lt;3.15),"versicolor","shouldnthappen"))))))))))))))))))))</f>
        <v>virginica</v>
      </c>
      <c r="AM22" s="1" t="str">
        <f aca="false">IF(AND(D22&lt;1.35,F22&gt;=0.917),"setosa",IF(AND(D22&gt;=1.35,F22&gt;=0.917),"virginica",IF(AND(D22&lt;0.75,D22&lt;1.55,F22&lt;0.917),"setosa",IF(AND(C22&gt;=4.8,D22&gt;=1.55,F22&lt;0.917),"virginica",IF(AND(A22&lt;5.95,D22&gt;=0.75,D22&lt;1.55,F22&lt;0.917),"versicolor",IF(AND(F22&lt;0.473,C22&lt;4.8,D22&gt;=1.55,F22&lt;0.917),"virginica",IF(AND(F22&gt;=0.473,C22&lt;4.8,D22&gt;=1.55,F22&lt;0.917),"versicolor",IF(AND(C22&lt;4.95,A22&gt;=5.95,D22&gt;=0.75,D22&lt;1.55,F22&lt;0.917),"versicolor",IF(AND(C22&gt;=4.95,A22&gt;=5.95,D22&gt;=0.75,D22&lt;1.55,F22&lt;0.917),"virginica","shouldnthappen")))))))))</f>
        <v>virginica</v>
      </c>
      <c r="AN22" s="1" t="str">
        <f aca="false">IF(AND(D22&lt;0.75,A22&lt;5.45),"setosa",IF(AND(D22&lt;1.55,D22&gt;=0.75,A22&lt;5.45),"versicolor",IF(AND(D22&gt;=1.55,D22&gt;=0.75,A22&lt;5.45),"virginica",IF(AND(A22&gt;=5.75,C22&lt;4.75,A22&gt;=5.45),"versicolor",IF(AND(F22&lt;0.361,C22&gt;=4.75,A22&gt;=5.45),"virginica",IF(AND(C22&lt;2.6,A22&lt;5.75,C22&lt;4.75,A22&gt;=5.45),"setosa",IF(AND(C22&gt;=2.6,A22&lt;5.75,C22&lt;4.75,A22&gt;=5.45),"versicolor",IF(AND(D22&gt;=1.7,F22&gt;=0.361,C22&gt;=4.75,A22&gt;=5.45),"virginica",IF(AND(B22&lt;2.65,D22&lt;1.7,F22&gt;=0.361,C22&gt;=4.75,A22&gt;=5.45),"virginica",IF(AND(A22&lt;7.05,B22&gt;=2.65,D22&lt;1.7,F22&gt;=0.361,C22&gt;=4.75,A22&gt;=5.45),"versicolor",IF(AND(A22&gt;=7.05,B22&gt;=2.65,D22&lt;1.7,F22&gt;=0.361,C22&gt;=4.75,A22&gt;=5.45),"virginica","shouldnthappen")))))))))))</f>
        <v>virginica</v>
      </c>
      <c r="AO22" s="1" t="str">
        <f aca="false">IF(AND(D22&lt;0.7),"setosa",IF(AND(A22&lt;4.95,C22&lt;4.85,D22&gt;=0.7),"virginica",IF(AND(A22&gt;=4.95,C22&lt;4.85,D22&gt;=0.7),"versicolor",IF(AND(D22&gt;=1.7,C22&gt;=4.85,D22&gt;=0.7),"virginica",IF(AND(F22&lt;0.325,D22&lt;1.7,C22&gt;=4.85,D22&gt;=0.7),"virginica",IF(AND(D22&lt;1.55,F22&gt;=0.325,D22&lt;1.7,C22&gt;=4.85,D22&gt;=0.7),"virginica",IF(AND(D22&gt;=1.55,F22&gt;=0.325,D22&lt;1.7,C22&gt;=4.85,D22&gt;=0.7),"versicolor","shouldnthappen")))))))</f>
        <v>virginica</v>
      </c>
      <c r="AP22" s="1" t="str">
        <f aca="false">IF(AND(D22&lt;0.75),"setosa",IF(AND(C22&lt;4.85,D22&gt;=0.75),"versicolor",IF(AND(G22&gt;=8.277,C22&gt;=4.85,D22&gt;=0.75),"virginica",IF(AND(F22&gt;=0.633,G22&lt;8.277,C22&gt;=4.85,D22&gt;=0.75),"virginica",IF(AND(G22&lt;7.61,F22&lt;0.633,G22&lt;8.277,C22&gt;=4.85,D22&gt;=0.75),"virginica",IF(AND(G22&gt;=7.61,F22&lt;0.633,G22&lt;8.277,C22&gt;=4.85,D22&gt;=0.75),"versicolor","shouldnthappen"))))))</f>
        <v>virginica</v>
      </c>
      <c r="AQ22" s="1" t="str">
        <f aca="false">IF(AND(C22&lt;2.65,A22&gt;=5.45,C22&lt;4.75),"setosa",IF(AND(C22&gt;=2.65,A22&gt;=5.45,C22&lt;4.75),"versicolor",IF(AND(B22&lt;2.9,C22&lt;4.85,C22&gt;=4.75),"versicolor",IF(AND(B22&gt;=2.9,C22&lt;4.85,C22&gt;=4.75),"virginica",IF(AND(D22&lt;1.7,C22&gt;=4.85,C22&gt;=4.75),"versicolor",IF(AND(D22&gt;=1.7,C22&gt;=4.85,C22&gt;=4.75),"virginica",IF(AND(C22&lt;2.45,G22&lt;14.126,A22&lt;5.45,C22&lt;4.75),"setosa",IF(AND(C22&gt;=2.45,G22&lt;14.126,A22&lt;5.45,C22&lt;4.75),"versicolor",IF(AND(C22&lt;2.4,G22&gt;=14.126,A22&lt;5.45,C22&lt;4.75),"setosa",IF(AND(C22&gt;=2.4,G22&gt;=14.126,A22&lt;5.45,C22&lt;4.75),"versicolor","shouldnthappen"))))))))))</f>
        <v>virginica</v>
      </c>
      <c r="AR22" s="1" t="str">
        <f aca="false">IF(AND(C22&lt;2.45,C22&lt;4.85),"setosa",IF(AND(C22&gt;=5.15,C22&gt;=4.85),"virginica",IF(AND(A22&gt;=4.95,C22&gt;=2.45,C22&lt;4.85),"versicolor",IF(AND(D22&lt;1.35,A22&lt;4.95,C22&gt;=2.45,C22&lt;4.85),"versicolor",IF(AND(D22&gt;=1.35,A22&lt;4.95,C22&gt;=2.45,C22&lt;4.85),"virginica",IF(AND(F22&lt;0.35,G22&lt;12.751,C22&lt;5.15,C22&gt;=4.85),"virginica",IF(AND(A22&lt;6.5,G22&gt;=12.751,C22&lt;5.15,C22&gt;=4.85),"virginica",IF(AND(A22&gt;=6.5,G22&gt;=12.751,C22&lt;5.15,C22&gt;=4.85),"versicolor",IF(AND(B22&gt;=2.75,F22&gt;=0.35,G22&lt;12.751,C22&lt;5.15,C22&gt;=4.85),"virginica",IF(AND(C22&lt;5.05,B22&lt;2.75,F22&gt;=0.35,G22&lt;12.751,C22&lt;5.15,C22&gt;=4.85),"virginica",IF(AND(C22&gt;=5.05,B22&lt;2.75,F22&gt;=0.35,G22&lt;12.751,C22&lt;5.15,C22&gt;=4.85),"versicolor","shouldnthappen")))))))))))</f>
        <v>virginica</v>
      </c>
      <c r="AS22" s="1" t="str">
        <f aca="false">IF(AND(F22&gt;=0.9,B22&lt;3.05),"virginica",IF(AND(A22&lt;5.9,B22&gt;=3.05),"setosa",IF(AND(D22&lt;1.65,A22&gt;=5.9,B22&gt;=3.05),"versicolor",IF(AND(D22&gt;=1.65,A22&gt;=5.9,B22&gt;=3.05),"virginica",IF(AND(D22&gt;=1.75,C22&gt;=4.85,F22&lt;0.9,B22&lt;3.05),"virginica",IF(AND(C22&lt;2.2,B22&lt;2.95,C22&lt;4.85,F22&lt;0.9,B22&lt;3.05),"setosa",IF(AND(C22&gt;=2.2,B22&lt;2.95,C22&lt;4.85,F22&lt;0.9,B22&lt;3.05),"versicolor",IF(AND(C22&lt;2.8,B22&gt;=2.95,C22&lt;4.85,F22&lt;0.9,B22&lt;3.05),"setosa",IF(AND(C22&gt;=2.8,B22&gt;=2.95,C22&lt;4.85,F22&lt;0.9,B22&lt;3.05),"versicolor",IF(AND(G22&lt;13.879,D22&lt;1.75,C22&gt;=4.85,F22&lt;0.9,B22&lt;3.05),"virginica",IF(AND(G22&gt;=13.879,D22&lt;1.75,C22&gt;=4.85,F22&lt;0.9,B22&lt;3.05),"versicolor","shouldnthappen")))))))))))</f>
        <v>virginica</v>
      </c>
      <c r="AT22" s="1" t="str">
        <f aca="false">IF(AND(D22&lt;0.75),"setosa",IF(AND(D22&gt;=1.75,D22&gt;=0.75),"virginica",IF(AND(D22&lt;1.45,G22&lt;7.37,D22&lt;1.75,D22&gt;=0.75),"versicolor",IF(AND(D22&gt;=1.45,G22&lt;7.37,D22&lt;1.75,D22&gt;=0.75),"virginica",IF(AND(C22&lt;5.45,G22&gt;=7.37,D22&lt;1.75,D22&gt;=0.75),"versicolor",IF(AND(C22&gt;=5.45,G22&gt;=7.37,D22&lt;1.75,D22&gt;=0.75),"virginica","shouldnthappen"))))))</f>
        <v>virginica</v>
      </c>
      <c r="AU22" s="1" t="str">
        <f aca="false">IF(AND(D22&lt;0.7),"setosa",IF(AND(D22&gt;=1.7,A22&gt;=6.15,D22&gt;=0.7),"virginica",IF(AND(B22&gt;=2.55,C22&lt;4.75,A22&lt;6.15,D22&gt;=0.7),"versicolor",IF(AND(D22&gt;=1.7,C22&gt;=4.75,A22&lt;6.15,D22&gt;=0.7),"virginica",IF(AND(C22&lt;5.25,D22&lt;1.7,A22&gt;=6.15,D22&gt;=0.7),"versicolor",IF(AND(C22&gt;=5.25,D22&lt;1.7,A22&gt;=6.15,D22&gt;=0.7),"virginica",IF(AND(C22&lt;4.25,B22&lt;2.55,C22&lt;4.75,A22&lt;6.15,D22&gt;=0.7),"versicolor",IF(AND(C22&gt;=4.25,B22&lt;2.55,C22&lt;4.75,A22&lt;6.15,D22&gt;=0.7),"virginica",IF(AND(B22&lt;2.65,D22&lt;1.7,C22&gt;=4.75,A22&lt;6.15,D22&gt;=0.7),"virginica",IF(AND(B22&gt;=2.65,D22&lt;1.7,C22&gt;=4.75,A22&lt;6.15,D22&gt;=0.7),"versicolor","shouldnthappen"))))))))))</f>
        <v>virginica</v>
      </c>
      <c r="AV22" s="1" t="str">
        <f aca="false">IF(AND(D22&lt;0.75),"setosa",IF(AND(F22&gt;=0.899,D22&gt;=0.75),"virginica",IF(AND(D22&lt;1.65,A22&lt;6.05,F22&lt;0.899,D22&gt;=0.75),"versicolor",IF(AND(D22&gt;=1.65,A22&lt;6.05,F22&lt;0.899,D22&gt;=0.75),"virginica",IF(AND(C22&gt;=5.05,A22&gt;=6.05,F22&lt;0.899,D22&gt;=0.75),"virginica",IF(AND(G22&gt;=13.757,C22&lt;5.05,A22&gt;=6.05,F22&lt;0.899,D22&gt;=0.75),"versicolor",IF(AND(D22&lt;1.6,G22&lt;13.757,C22&lt;5.05,A22&gt;=6.05,F22&lt;0.899,D22&gt;=0.75),"versicolor",IF(AND(D22&gt;=1.6,G22&lt;13.757,C22&lt;5.05,A22&gt;=6.05,F22&lt;0.899,D22&gt;=0.75),"virginica","shouldnthappen"))))))))</f>
        <v>versicolor</v>
      </c>
      <c r="AW22" s="1" t="str">
        <f aca="false">IF(AND(F22&lt;0.117,A22&gt;=5.55),"virginica",IF(AND(A22&gt;=5.2,G22&lt;6.086,A22&lt;5.55),"versicolor",IF(AND(D22&lt;0.7,G22&gt;=6.086,A22&lt;5.55),"setosa",IF(AND(D22&gt;=0.7,G22&gt;=6.086,A22&lt;5.55),"versicolor",IF(AND(A22&lt;4.75,A22&lt;5.2,G22&lt;6.086,A22&lt;5.55),"setosa",IF(AND(A22&gt;=4.75,A22&lt;5.2,G22&lt;6.086,A22&lt;5.55),"virginica",IF(AND(D22&gt;=1.65,C22&lt;4.95,F22&gt;=0.117,A22&gt;=5.55),"virginica",IF(AND(D22&gt;=1.75,C22&gt;=4.95,F22&gt;=0.117,A22&gt;=5.55),"virginica",IF(AND(C22&lt;2.6,D22&lt;1.65,C22&lt;4.95,F22&gt;=0.117,A22&gt;=5.55),"setosa",IF(AND(C22&gt;=2.6,D22&lt;1.65,C22&lt;4.95,F22&gt;=0.117,A22&gt;=5.55),"versicolor",IF(AND(D22&lt;1.55,D22&lt;1.75,C22&gt;=4.95,F22&gt;=0.117,A22&gt;=5.55),"virginica",IF(AND(A22&lt;6.95,D22&gt;=1.55,D22&lt;1.75,C22&gt;=4.95,F22&gt;=0.117,A22&gt;=5.55),"versicolor",IF(AND(A22&gt;=6.95,D22&gt;=1.55,D22&lt;1.75,C22&gt;=4.95,F22&gt;=0.117,A22&gt;=5.55),"virginica","shouldnthappen")))))))))))))</f>
        <v>virginica</v>
      </c>
      <c r="AX22" s="1" t="str">
        <f aca="false">IF(AND(D22&lt;0.75),"setosa",IF(AND(F22&lt;0.138,D22&gt;=0.75),"virginica",IF(AND(C22&lt;4.45,A22&lt;6.15,F22&gt;=0.138,D22&gt;=0.75),"versicolor",IF(AND(C22&gt;=5.05,A22&gt;=6.15,F22&gt;=0.138,D22&gt;=0.75),"virginica",IF(AND(B22&lt;2.65,C22&gt;=4.45,A22&lt;6.15,F22&gt;=0.138,D22&gt;=0.75),"virginica",IF(AND(A22&gt;=6.35,C22&lt;5.05,A22&gt;=6.15,F22&gt;=0.138,D22&gt;=0.75),"versicolor",IF(AND(A22&lt;5.65,B22&gt;=2.65,C22&gt;=4.45,A22&lt;6.15,F22&gt;=0.138,D22&gt;=0.75),"virginica",IF(AND(D22&lt;1.75,A22&lt;6.35,C22&lt;5.05,A22&gt;=6.15,F22&gt;=0.138,D22&gt;=0.75),"versicolor",IF(AND(D22&gt;=1.75,A22&lt;6.35,C22&lt;5.05,A22&gt;=6.15,F22&gt;=0.138,D22&gt;=0.75),"virginica",IF(AND(D22&lt;1.7,A22&gt;=5.65,B22&gt;=2.65,C22&gt;=4.45,A22&lt;6.15,F22&gt;=0.138,D22&gt;=0.75),"versicolor",IF(AND(D22&gt;=1.7,A22&gt;=5.65,B22&gt;=2.65,C22&gt;=4.45,A22&lt;6.15,F22&gt;=0.138,D22&gt;=0.75),"virginica","shouldnthappen")))))))))))</f>
        <v>virginica</v>
      </c>
      <c r="AY22" s="1" t="str">
        <f aca="false">IF(AND(D22&lt;0.75,A22&lt;5.55),"setosa",IF(AND(A22&lt;4.95,D22&gt;=0.75,A22&lt;5.55),"virginica",IF(AND(A22&gt;=4.95,D22&gt;=0.75,A22&lt;5.55),"versicolor",IF(AND(C22&lt;2.6,C22&lt;4.85,A22&gt;=5.55),"setosa",IF(AND(C22&gt;=2.6,C22&lt;4.85,A22&gt;=5.55),"versicolor",IF(AND(D22&gt;=1.75,C22&gt;=4.85,A22&gt;=5.55),"virginica",IF(AND(F22&lt;0.405,D22&lt;1.75,C22&gt;=4.85,A22&gt;=5.55),"versicolor",IF(AND(B22&lt;3.05,F22&gt;=0.405,D22&lt;1.75,C22&gt;=4.85,A22&gt;=5.55),"virginica",IF(AND(B22&gt;=3.05,F22&gt;=0.405,D22&lt;1.75,C22&gt;=4.85,A22&gt;=5.55),"versicolor","shouldnthappen")))))))))</f>
        <v>virginica</v>
      </c>
      <c r="AZ22" s="1" t="str">
        <f aca="false">IF(AND(D22&lt;0.75),"setosa",IF(AND(F22&lt;0.9,C22&lt;4.95,D22&gt;=0.75),"versicolor",IF(AND(F22&gt;=0.9,C22&lt;4.95,D22&gt;=0.75),"virginica",IF(AND(D22&gt;=1.7,C22&gt;=4.95,D22&gt;=0.75),"virginica",IF(AND(F22&lt;0.405,D22&lt;1.7,C22&gt;=4.95,D22&gt;=0.75),"versicolor",IF(AND(F22&gt;=0.405,D22&lt;1.7,C22&gt;=4.95,D22&gt;=0.75),"virginica","shouldnthappen"))))))</f>
        <v>versicolor</v>
      </c>
      <c r="BA22" s="1" t="str">
        <f aca="false">IF(AND(D22&lt;0.75),"setosa",IF(AND(D22&gt;=1.7,C22&gt;=5.05,D22&gt;=0.75),"virginica",IF(AND(D22&lt;1.45,D22&lt;1.6,C22&lt;5.05,D22&gt;=0.75),"versicolor",IF(AND(A22&lt;5.8,D22&gt;=1.6,C22&lt;5.05,D22&gt;=0.75),"virginica",IF(AND(A22&gt;=5.8,D22&gt;=1.6,C22&lt;5.05,D22&gt;=0.75),"versicolor",IF(AND(F22&lt;0.417,D22&lt;1.7,C22&gt;=5.05,D22&gt;=0.75),"versicolor",IF(AND(F22&gt;=0.417,D22&lt;1.7,C22&gt;=5.05,D22&gt;=0.75),"virginica",IF(AND(A22&lt;5.95,D22&gt;=1.45,D22&lt;1.6,C22&lt;5.05,D22&gt;=0.75),"versicolor",IF(AND(G22&lt;10.618,A22&gt;=5.95,D22&gt;=1.45,D22&lt;1.6,C22&lt;5.05,D22&gt;=0.75),"virginica",IF(AND(G22&gt;=10.618,A22&gt;=5.95,D22&gt;=1.45,D22&lt;1.6,C22&lt;5.05,D22&gt;=0.75),"versicolor","shouldnthappen"))))))))))</f>
        <v>versicolor</v>
      </c>
      <c r="BB22" s="1" t="str">
        <f aca="false">IF(AND(C22&lt;2.6),"setosa",IF(AND(D22&gt;=1.75,C22&gt;=2.6),"virginica",IF(AND(C22&gt;=5.45,D22&lt;1.75,C22&gt;=2.6),"virginica",IF(AND(F22&gt;=0.259,C22&lt;5.45,D22&lt;1.75,C22&gt;=2.6),"versicolor",IF(AND(C22&lt;5.05,F22&lt;0.259,C22&lt;5.45,D22&lt;1.75,C22&gt;=2.6),"versicolor",IF(AND(C22&gt;=5.05,F22&lt;0.259,C22&lt;5.45,D22&lt;1.75,C22&gt;=2.6),"virginica","shouldnthappen"))))))</f>
        <v>virginica</v>
      </c>
      <c r="BC22" s="1" t="str">
        <f aca="false">IF(AND(A22&lt;4.95,B22&lt;2.7,A22&lt;5.55),"virginica",IF(AND(A22&gt;=4.95,B22&lt;2.7,A22&lt;5.55),"versicolor",IF(AND(C22&lt;3.2,B22&gt;=2.7,A22&lt;5.55),"setosa",IF(AND(C22&gt;=3.2,B22&gt;=2.7,A22&lt;5.55),"versicolor",IF(AND(F22&gt;=0.85,A22&lt;6.15,A22&gt;=5.55),"virginica",IF(AND(D22&lt;1.45,A22&gt;=6.15,A22&gt;=5.55),"versicolor",IF(AND(C22&lt;4.8,F22&lt;0.85,A22&lt;6.15,A22&gt;=5.55),"versicolor",IF(AND(D22&gt;=1.7,D22&gt;=1.45,A22&gt;=6.15,A22&gt;=5.55),"virginica",IF(AND(G22&lt;9.333,C22&gt;=4.8,F22&lt;0.85,A22&lt;6.15,A22&gt;=5.55),"versicolor",IF(AND(G22&gt;=9.333,C22&gt;=4.8,F22&lt;0.85,A22&lt;6.15,A22&gt;=5.55),"virginica",IF(AND(C22&lt;4.9,D22&lt;1.7,D22&gt;=1.45,A22&gt;=6.15,A22&gt;=5.55),"versicolor",IF(AND(C22&gt;=4.9,D22&lt;1.7,D22&gt;=1.45,A22&gt;=6.15,A22&gt;=5.55),"virginica","shouldnthappen"))))))))))))</f>
        <v>virginica</v>
      </c>
      <c r="BD22" s="1" t="str">
        <f aca="false">IF(AND(C22&lt;2.35),"setosa",IF(AND(C22&lt;4.75,B22&lt;2.55,C22&gt;=2.35),"versicolor",IF(AND(C22&gt;=4.75,B22&lt;2.55,C22&gt;=2.35),"virginica",IF(AND(C22&lt;4.75,B22&gt;=2.55,C22&gt;=2.35),"versicolor",IF(AND(D22&gt;=1.75,C22&gt;=4.75,B22&gt;=2.55,C22&gt;=2.35),"virginica",IF(AND(A22&gt;=6.5,D22&lt;1.75,C22&gt;=4.75,B22&gt;=2.55,C22&gt;=2.35),"versicolor",IF(AND(A22&lt;6.05,A22&lt;6.5,D22&lt;1.75,C22&gt;=4.75,B22&gt;=2.55,C22&gt;=2.35),"versicolor",IF(AND(A22&gt;=6.05,A22&lt;6.5,D22&lt;1.75,C22&gt;=4.75,B22&gt;=2.55,C22&gt;=2.35),"virginica","shouldnthappen"))))))))</f>
        <v>virginica</v>
      </c>
      <c r="BE22" s="1" t="str">
        <f aca="false">IF(AND(C22&lt;2.5),"setosa",IF(AND(D22&lt;1.65,C22&lt;4.75,C22&gt;=2.5),"versicolor",IF(AND(D22&gt;=1.65,C22&lt;4.75,C22&gt;=2.5),"virginica",IF(AND(D22&gt;=1.75,C22&gt;=4.75,C22&gt;=2.5),"virginica",IF(AND(C22&lt;4.95,D22&lt;1.75,C22&gt;=4.75,C22&gt;=2.5),"versicolor",IF(AND(A22&lt;6.5,C22&gt;=4.95,D22&lt;1.75,C22&gt;=4.75,C22&gt;=2.5),"virginica",IF(AND(A22&gt;=6.5,C22&gt;=4.95,D22&lt;1.75,C22&gt;=4.75,C22&gt;=2.5),"versicolor","shouldnthappen")))))))</f>
        <v>virginica</v>
      </c>
      <c r="BF22" s="1" t="str">
        <f aca="false">IF(AND(G22&gt;=15.244),"virginica",IF(AND(C22&lt;3.2,B22&gt;=3.15,G22&lt;15.244),"setosa",IF(AND(A22&gt;=4.95,C22&lt;4.7,B22&lt;3.15,G22&lt;15.244),"versicolor",IF(AND(C22&gt;=5.15,C22&gt;=4.7,B22&lt;3.15,G22&lt;15.244),"virginica",IF(AND(A22&gt;=6.45,C22&gt;=3.2,B22&gt;=3.15,G22&lt;15.244),"virginica",IF(AND(D22&lt;0.95,A22&lt;4.95,C22&lt;4.7,B22&lt;3.15,G22&lt;15.244),"setosa",IF(AND(D22&gt;=0.95,A22&lt;4.95,C22&lt;4.7,B22&lt;3.15,G22&lt;15.244),"virginica",IF(AND(F22&lt;0.816,A22&lt;6.45,C22&gt;=3.2,B22&gt;=3.15,G22&lt;15.244),"virginica",IF(AND(F22&gt;=0.816,A22&lt;6.45,C22&gt;=3.2,B22&gt;=3.15,G22&lt;15.244),"versicolor",IF(AND(A22&gt;=6.5,B22&lt;3.05,C22&lt;5.15,C22&gt;=4.7,B22&lt;3.15,G22&lt;15.244),"versicolor",IF(AND(G22&lt;11.093,B22&gt;=3.05,C22&lt;5.15,C22&gt;=4.7,B22&lt;3.15,G22&lt;15.244),"virginica",IF(AND(G22&gt;=11.093,B22&gt;=3.05,C22&lt;5.15,C22&gt;=4.7,B22&lt;3.15,G22&lt;15.244),"versicolor",IF(AND(D22&gt;=1.7,A22&lt;6.5,B22&lt;3.05,C22&lt;5.15,C22&gt;=4.7,B22&lt;3.15,G22&lt;15.244),"virginica",IF(AND(G22&lt;7.498,D22&lt;1.7,A22&lt;6.5,B22&lt;3.05,C22&lt;5.15,C22&gt;=4.7,B22&lt;3.15,G22&lt;15.244),"virginica",IF(AND(G22&gt;=7.498,D22&lt;1.7,A22&lt;6.5,B22&lt;3.05,C22&lt;5.15,C22&gt;=4.7,B22&lt;3.15,G22&lt;15.244),"versicolor","shouldnthappen")))))))))))))))</f>
        <v>virginica</v>
      </c>
      <c r="BG22" s="1" t="str">
        <f aca="false">IF(AND(B22&gt;=3.35,C22&lt;4.85),"setosa",IF(AND(D22&gt;=1.75,C22&gt;=4.85),"virginica",IF(AND(D22&lt;0.75,B22&lt;3.35,C22&lt;4.85),"setosa",IF(AND(G22&gt;=13.879,D22&lt;1.75,C22&gt;=4.85),"versicolor",IF(AND(F22&gt;=0.9,D22&gt;=0.75,B22&lt;3.35,C22&lt;4.85),"virginica",IF(AND(F22&gt;=0.405,G22&lt;13.879,D22&lt;1.75,C22&gt;=4.85),"virginica",IF(AND(B22&gt;=2.55,F22&lt;0.9,D22&gt;=0.75,B22&lt;3.35,C22&lt;4.85),"versicolor",IF(AND(G22&lt;7.498,F22&lt;0.405,G22&lt;13.879,D22&lt;1.75,C22&gt;=4.85),"virginica",IF(AND(G22&gt;=7.498,F22&lt;0.405,G22&lt;13.879,D22&lt;1.75,C22&gt;=4.85),"versicolor",IF(AND(G22&lt;5.656,B22&lt;2.55,F22&lt;0.9,D22&gt;=0.75,B22&lt;3.35,C22&lt;4.85),"virginica",IF(AND(G22&gt;=5.656,B22&lt;2.55,F22&lt;0.9,D22&gt;=0.75,B22&lt;3.35,C22&lt;4.85),"versicolor","shouldnthappen")))))))))))</f>
        <v>virginica</v>
      </c>
      <c r="BH22" s="1" t="str">
        <f aca="false">IF(AND(D22&lt;0.7),"setosa",IF(AND(D22&gt;=1.65,A22&lt;6.65,D22&gt;=0.7),"virginica",IF(AND(D22&lt;1.55,A22&gt;=6.65,D22&gt;=0.7),"versicolor",IF(AND(D22&gt;=1.55,A22&gt;=6.65,D22&gt;=0.7),"virginica",IF(AND(F22&gt;=0.529,D22&lt;1.65,A22&lt;6.65,D22&gt;=0.7),"versicolor",IF(AND(C22&gt;=5.35,F22&lt;0.529,D22&lt;1.65,A22&lt;6.65,D22&gt;=0.7),"virginica",IF(AND(G22&gt;=7.411,C22&lt;5.35,F22&lt;0.529,D22&lt;1.65,A22&lt;6.65,D22&gt;=0.7),"versicolor",IF(AND(G22&lt;6.927,G22&lt;7.411,C22&lt;5.35,F22&lt;0.529,D22&lt;1.65,A22&lt;6.65,D22&gt;=0.7),"versicolor",IF(AND(G22&gt;=6.927,G22&lt;7.411,C22&lt;5.35,F22&lt;0.529,D22&lt;1.65,A22&lt;6.65,D22&gt;=0.7),"virginica","shouldnthappen")))))))))</f>
        <v>virginica</v>
      </c>
      <c r="BI22" s="1" t="str">
        <f aca="false">IF(AND(D22&gt;=1.7),"virginica",IF(AND(D22&lt;0.7,D22&lt;1.7),"setosa",IF(AND(D22&lt;1.45,G22&lt;7.37,D22&gt;=0.7,D22&lt;1.7),"versicolor",IF(AND(D22&gt;=1.45,G22&lt;7.37,D22&gt;=0.7,D22&lt;1.7),"virginica",IF(AND(B22&gt;=2.65,G22&gt;=7.37,D22&gt;=0.7,D22&lt;1.7),"versicolor",IF(AND(C22&lt;5.05,B22&lt;2.65,G22&gt;=7.37,D22&gt;=0.7,D22&lt;1.7),"versicolor",IF(AND(C22&gt;=5.05,B22&lt;2.65,G22&gt;=7.37,D22&gt;=0.7,D22&lt;1.7),"virginica","shouldnthappen")))))))</f>
        <v>virginica</v>
      </c>
    </row>
    <row r="23" customFormat="false" ht="13.8" hidden="false" customHeight="false" outlineLevel="0" collapsed="false">
      <c r="A23" s="1" t="n">
        <v>5.7</v>
      </c>
      <c r="B23" s="1" t="n">
        <v>4.4</v>
      </c>
      <c r="C23" s="1" t="n">
        <v>1.5</v>
      </c>
      <c r="D23" s="1" t="n">
        <v>0.4</v>
      </c>
      <c r="E23" s="1" t="s">
        <v>94</v>
      </c>
      <c r="F23" s="1" t="n">
        <v>0.158365871524438</v>
      </c>
      <c r="G23" s="1" t="n">
        <v>7.34164914516732</v>
      </c>
      <c r="H23" s="11" t="str">
        <f aca="false">E23</f>
        <v>setosa</v>
      </c>
      <c r="I23" s="1" t="str">
        <f aca="false">INDEX(L23:BI23, MODE(MATCH(L23:BI23, L23:BI23, 0 )))</f>
        <v>setosa</v>
      </c>
      <c r="J23" s="12" t="n">
        <f aca="false">COUNTIF(L23:BI23, H23) / COUNTA(L23:BI23)</f>
        <v>0.94</v>
      </c>
      <c r="K23" s="13" t="n">
        <f aca="false">I23=H23</f>
        <v>1</v>
      </c>
      <c r="L23" s="1" t="str">
        <f aca="false">IF(AND(C23&lt;3.65,B23&gt;=3.35),"setosa",IF(AND(C23&gt;=3.65,B23&gt;=3.35),"virginica",IF(AND(C23&lt;2.35,C23&lt;4.85,B23&lt;3.35),"setosa",IF(AND(F23&gt;=0.899,C23&gt;=2.35,C23&lt;4.85,B23&lt;3.35),"virginica",IF(AND(G23&gt;=8.268,B23&lt;2.75,C23&gt;=4.85,B23&lt;3.35),"virginica",IF(AND(D23&lt;1.55,B23&gt;=2.75,C23&gt;=4.85,B23&lt;3.35),"versicolor",IF(AND(D23&gt;=1.55,B23&gt;=2.75,C23&gt;=4.85,B23&lt;3.35),"virginica",IF(AND(G23&lt;6.537,F23&lt;0.899,C23&gt;=2.35,C23&lt;4.85,B23&lt;3.35),"virginica",IF(AND(G23&gt;=6.537,F23&lt;0.899,C23&gt;=2.35,C23&lt;4.85,B23&lt;3.35),"versicolor",IF(AND(G23&lt;6.878,G23&lt;8.268,B23&lt;2.75,C23&gt;=4.85,B23&lt;3.35),"virginica",IF(AND(G23&gt;=6.878,G23&lt;8.268,B23&lt;2.75,C23&gt;=4.85,B23&lt;3.35),"versicolor","shouldnthappen")))))))))))</f>
        <v>setosa</v>
      </c>
      <c r="M23" s="1" t="str">
        <f aca="false">IF(AND(C23&lt;2.6),"setosa",IF(AND(D23&gt;=1.75,C23&gt;=2.6),"virginica",IF(AND(G23&lt;6.094,D23&lt;1.75,C23&gt;=2.6),"virginica",IF(AND(D23&lt;1.35,G23&gt;=6.094,D23&lt;1.75,C23&gt;=2.6),"versicolor",IF(AND(C23&lt;5.05,D23&gt;=1.35,G23&gt;=6.094,D23&lt;1.75,C23&gt;=2.6),"versicolor",IF(AND(C23&gt;=5.05,D23&gt;=1.35,G23&gt;=6.094,D23&lt;1.75,C23&gt;=2.6),"virginica","shouldnthappen"))))))</f>
        <v>setosa</v>
      </c>
      <c r="N23" s="1" t="str">
        <f aca="false">IF(AND(A23&lt;6.6,B23&gt;=3.45),"setosa",IF(AND(A23&gt;=6.6,B23&gt;=3.45),"virginica",IF(AND(D23&lt;0.7,C23&lt;4.75,B23&lt;3.45),"setosa",IF(AND(D23&gt;=0.7,C23&lt;4.75,B23&lt;3.45),"versicolor",IF(AND(C23&gt;=5.15,C23&gt;=4.75,B23&lt;3.45),"virginica",IF(AND(D23&gt;=1.7,A23&lt;6.5,C23&lt;5.15,C23&gt;=4.75,B23&lt;3.45),"virginica",IF(AND(C23&lt;5.05,A23&gt;=6.5,C23&lt;5.15,C23&gt;=4.75,B23&lt;3.45),"versicolor",IF(AND(C23&gt;=5.05,A23&gt;=6.5,C23&lt;5.15,C23&gt;=4.75,B23&lt;3.45),"virginica",IF(AND(G23&lt;7.498,D23&lt;1.7,A23&lt;6.5,C23&lt;5.15,C23&gt;=4.75,B23&lt;3.45),"virginica",IF(AND(G23&gt;=7.498,D23&lt;1.7,A23&lt;6.5,C23&lt;5.15,C23&gt;=4.75,B23&lt;3.45),"versicolor","shouldnthappen"))))))))))</f>
        <v>setosa</v>
      </c>
      <c r="O23" s="1" t="str">
        <f aca="false">IF(AND(D23&lt;0.75),"setosa",IF(AND(C23&lt;4.75,C23&lt;4.85,D23&gt;=0.75),"versicolor",IF(AND(A23&gt;=6.05,C23&gt;=4.85,D23&gt;=0.75),"virginica",IF(AND(D23&lt;1.6,C23&gt;=4.75,C23&lt;4.85,D23&gt;=0.75),"versicolor",IF(AND(D23&gt;=1.6,C23&gt;=4.75,C23&lt;4.85,D23&gt;=0.75),"virginica",IF(AND(A23&lt;5.9,A23&lt;6.05,C23&gt;=4.85,D23&gt;=0.75),"virginica",IF(AND(A23&gt;=5.9,A23&lt;6.05,C23&gt;=4.85,D23&gt;=0.75),"versicolor","shouldnthappen")))))))</f>
        <v>setosa</v>
      </c>
      <c r="P23" s="1" t="str">
        <f aca="false">IF(AND(D23&lt;0.75),"setosa",IF(AND(A23&lt;5.55,D23&gt;=0.75),"versicolor",IF(AND(D23&gt;=1.7,G23&lt;13.158,A23&gt;=5.55,D23&gt;=0.75),"virginica",IF(AND(B23&lt;2.45,D23&lt;1.7,G23&lt;13.158,A23&gt;=5.55,D23&gt;=0.75),"virginica",IF(AND(B23&gt;=2.45,D23&lt;1.7,G23&lt;13.158,A23&gt;=5.55,D23&gt;=0.75),"versicolor",IF(AND(B23&gt;=3.05,G23&lt;15.551,G23&gt;=13.158,A23&gt;=5.55,D23&gt;=0.75),"versicolor",IF(AND(B23&lt;2.9,G23&gt;=15.551,G23&gt;=13.158,A23&gt;=5.55,D23&gt;=0.75),"versicolor",IF(AND(B23&gt;=2.9,G23&gt;=15.551,G23&gt;=13.158,A23&gt;=5.55,D23&gt;=0.75),"virginica",IF(AND(D23&lt;1.3,G23&lt;14.221,B23&lt;3.05,G23&lt;15.551,G23&gt;=13.158,A23&gt;=5.55,D23&gt;=0.75),"versicolor",IF(AND(D23&gt;=1.3,G23&lt;14.221,B23&lt;3.05,G23&lt;15.551,G23&gt;=13.158,A23&gt;=5.55,D23&gt;=0.75),"virginica",IF(AND(C23&lt;4.9,G23&gt;=14.221,B23&lt;3.05,G23&lt;15.551,G23&gt;=13.158,A23&gt;=5.55,D23&gt;=0.75),"versicolor",IF(AND(C23&gt;=4.9,G23&gt;=14.221,B23&lt;3.05,G23&lt;15.551,G23&gt;=13.158,A23&gt;=5.55,D23&gt;=0.75),"virginica","shouldnthappen"))))))))))))</f>
        <v>setosa</v>
      </c>
      <c r="Q23" s="1" t="str">
        <f aca="false">IF(AND(C23&lt;2.6),"setosa",IF(AND(A23&gt;=4.95,C23&lt;4.75,C23&gt;=2.6),"versicolor",IF(AND(D23&gt;=1.75,C23&gt;=4.75,C23&gt;=2.6),"virginica",IF(AND(B23&lt;2.45,A23&lt;4.95,C23&lt;4.75,C23&gt;=2.6),"versicolor",IF(AND(B23&gt;=2.45,A23&lt;4.95,C23&lt;4.75,C23&gt;=2.6),"virginica",IF(AND(G23&lt;7.498,D23&lt;1.75,C23&gt;=4.75,C23&gt;=2.6),"virginica",IF(AND(F23&lt;0.417,G23&gt;=7.498,D23&lt;1.75,C23&gt;=4.75,C23&gt;=2.6),"versicolor",IF(AND(F23&lt;0.442,F23&gt;=0.417,G23&gt;=7.498,D23&lt;1.75,C23&gt;=4.75,C23&gt;=2.6),"virginica",IF(AND(F23&gt;=0.442,F23&gt;=0.417,G23&gt;=7.498,D23&lt;1.75,C23&gt;=4.75,C23&gt;=2.6),"versicolor","shouldnthappen")))))))))</f>
        <v>setosa</v>
      </c>
      <c r="R23" s="1" t="str">
        <f aca="false">IF(AND(D23&lt;0.75),"setosa",IF(AND(D23&lt;1.75,A23&gt;=6.25,D23&gt;=0.75),"versicolor",IF(AND(D23&gt;=1.75,A23&gt;=6.25,D23&gt;=0.75),"virginica",IF(AND(D23&lt;1.6,C23&lt;4.75,A23&lt;6.25,D23&gt;=0.75),"versicolor",IF(AND(D23&gt;=1.6,C23&lt;4.75,A23&lt;6.25,D23&gt;=0.75),"virginica",IF(AND(G23&lt;6.998,C23&gt;=4.75,A23&lt;6.25,D23&gt;=0.75),"virginica",IF(AND(A23&lt;6.05,G23&gt;=6.998,C23&gt;=4.75,A23&lt;6.25,D23&gt;=0.75),"versicolor",IF(AND(A23&gt;=6.05,G23&gt;=6.998,C23&gt;=4.75,A23&lt;6.25,D23&gt;=0.75),"virginica","shouldnthappen"))))))))</f>
        <v>setosa</v>
      </c>
      <c r="S23" s="1" t="str">
        <f aca="false">IF(AND(B23&gt;=3.05,A23&lt;5.45),"setosa",IF(AND(C23&lt;2.2,B23&lt;3.05,A23&lt;5.45),"setosa",IF(AND(C23&gt;=2.2,B23&lt;3.05,A23&lt;5.45),"versicolor",IF(AND(B23&lt;3.7,C23&lt;4.8,A23&gt;=5.45),"versicolor",IF(AND(B23&gt;=3.7,C23&lt;4.8,A23&gt;=5.45),"setosa",IF(AND(G23&lt;13.757,C23&lt;5.05,C23&gt;=4.8,A23&gt;=5.45),"virginica",IF(AND(G23&gt;=13.757,C23&lt;5.05,C23&gt;=4.8,A23&gt;=5.45),"versicolor",IF(AND(C23&gt;=5.15,C23&gt;=5.05,C23&gt;=4.8,A23&gt;=5.45),"virginica",IF(AND(A23&lt;5.95,C23&lt;5.15,C23&gt;=5.05,C23&gt;=4.8,A23&gt;=5.45),"virginica",IF(AND(D23&gt;=1.8,A23&gt;=5.95,C23&lt;5.15,C23&gt;=5.05,C23&gt;=4.8,A23&gt;=5.45),"virginica",IF(AND(B23&lt;2.75,D23&lt;1.8,A23&gt;=5.95,C23&lt;5.15,C23&gt;=5.05,C23&gt;=4.8,A23&gt;=5.45),"versicolor",IF(AND(B23&gt;=2.75,D23&lt;1.8,A23&gt;=5.95,C23&lt;5.15,C23&gt;=5.05,C23&gt;=4.8,A23&gt;=5.45),"virginica","shouldnthappen"))))))))))))</f>
        <v>setosa</v>
      </c>
      <c r="T23" s="1" t="str">
        <f aca="false">IF(AND(C23&lt;2.6),"setosa",IF(AND(D23&lt;1.65,C23&lt;4.75,C23&gt;=2.6),"versicolor",IF(AND(D23&gt;=1.65,C23&lt;4.75,C23&gt;=2.6),"virginica",IF(AND(G23&gt;=8.494,A23&lt;6.6,C23&gt;=4.75,C23&gt;=2.6),"virginica",IF(AND(C23&lt;5.2,A23&gt;=6.6,C23&gt;=4.75,C23&gt;=2.6),"versicolor",IF(AND(C23&gt;=5.2,A23&gt;=6.6,C23&gt;=4.75,C23&gt;=2.6),"virginica",IF(AND(A23&lt;5.95,G23&lt;8.494,A23&lt;6.6,C23&gt;=4.75,C23&gt;=2.6),"virginica",IF(AND(A23&gt;=5.95,G23&lt;8.494,A23&lt;6.6,C23&gt;=4.75,C23&gt;=2.6),"versicolor","shouldnthappen"))))))))</f>
        <v>setosa</v>
      </c>
      <c r="U23" s="1" t="str">
        <f aca="false">IF(AND(C23&lt;3.65,B23&gt;=3.35),"setosa",IF(AND(C23&gt;=3.65,B23&gt;=3.35),"virginica",IF(AND(C23&lt;2.35,A23&lt;6.25,B23&lt;3.35),"setosa",IF(AND(C23&lt;4.85,A23&gt;=6.25,B23&lt;3.35),"versicolor",IF(AND(G23&gt;=15.426,C23&gt;=2.35,A23&lt;6.25,B23&lt;3.35),"virginica",IF(AND(D23&gt;=1.55,C23&gt;=4.85,A23&gt;=6.25,B23&lt;3.35),"virginica",IF(AND(D23&lt;1.8,G23&lt;15.426,C23&gt;=2.35,A23&lt;6.25,B23&lt;3.35),"versicolor",IF(AND(D23&gt;=1.8,G23&lt;15.426,C23&gt;=2.35,A23&lt;6.25,B23&lt;3.35),"virginica",IF(AND(B23&lt;2.95,D23&lt;1.55,C23&gt;=4.85,A23&gt;=6.25,B23&lt;3.35),"virginica",IF(AND(B23&gt;=2.95,D23&lt;1.55,C23&gt;=4.85,A23&gt;=6.25,B23&lt;3.35),"versicolor","shouldnthappen"))))))))))</f>
        <v>setosa</v>
      </c>
      <c r="V23" s="1" t="str">
        <f aca="false">IF(AND(C23&lt;2.6),"setosa",IF(AND(C23&gt;=4.85,C23&gt;=2.6),"virginica",IF(AND(F23&gt;=0.9,C23&lt;4.85,C23&gt;=2.6),"virginica",IF(AND(G23&lt;5.656,F23&lt;0.9,C23&lt;4.85,C23&gt;=2.6),"virginica",IF(AND(G23&gt;=5.656,F23&lt;0.9,C23&lt;4.85,C23&gt;=2.6),"versicolor","shouldnthappen")))))</f>
        <v>setosa</v>
      </c>
      <c r="W23" s="1" t="str">
        <f aca="false">IF(AND(D23&gt;=1.75,G23&gt;=13.795),"virginica",IF(AND(D23&gt;=1.5,G23&gt;=12.335,G23&lt;13.795),"virginica",IF(AND(C23&lt;2.45,C23&lt;4.85,G23&lt;12.335,G23&lt;13.795),"setosa",IF(AND(C23&gt;=2.45,C23&lt;4.85,G23&lt;12.335,G23&lt;13.795),"versicolor",IF(AND(D23&gt;=1.7,C23&gt;=4.85,G23&lt;12.335,G23&lt;13.795),"virginica",IF(AND(B23&gt;=3.25,D23&lt;1.5,G23&gt;=12.335,G23&lt;13.795),"setosa",IF(AND(D23&lt;1,F23&lt;0.255,D23&lt;1.75,G23&gt;=13.795),"setosa",IF(AND(D23&gt;=1,F23&lt;0.255,D23&lt;1.75,G23&gt;=13.795),"versicolor",IF(AND(A23&lt;5.4,F23&gt;=0.255,D23&lt;1.75,G23&gt;=13.795),"setosa",IF(AND(A23&gt;=5.4,F23&gt;=0.255,D23&lt;1.75,G23&gt;=13.795),"versicolor",IF(AND(A23&lt;6.15,D23&lt;1.7,C23&gt;=4.85,G23&lt;12.335,G23&lt;13.795),"versicolor",IF(AND(A23&gt;=6.15,D23&lt;1.7,C23&gt;=4.85,G23&lt;12.335,G23&lt;13.795),"virginica",IF(AND(C23&lt;5,B23&lt;3.25,D23&lt;1.5,G23&gt;=12.335,G23&lt;13.795),"versicolor",IF(AND(C23&gt;=5,B23&lt;3.25,D23&lt;1.5,G23&gt;=12.335,G23&lt;13.795),"virginica","shouldnthappen"))))))))))))))</f>
        <v>setosa</v>
      </c>
      <c r="X23" s="1" t="str">
        <f aca="false">IF(AND(C23&lt;2.5,A23&lt;5.55),"setosa",IF(AND(F23&lt;0.096,A23&gt;=5.55),"virginica",IF(AND(D23&lt;1.6,C23&gt;=2.5,A23&lt;5.55),"versicolor",IF(AND(D23&gt;=1.6,C23&gt;=2.5,A23&lt;5.55),"virginica",IF(AND(F23&gt;=0.156,C23&lt;4.75,F23&gt;=0.096,A23&gt;=5.55),"versicolor",IF(AND(D23&gt;=1.75,C23&gt;=4.75,F23&gt;=0.096,A23&gt;=5.55),"virginica",IF(AND(B23&lt;3.3,F23&lt;0.156,C23&lt;4.75,F23&gt;=0.096,A23&gt;=5.55),"versicolor",IF(AND(B23&gt;=3.3,F23&lt;0.156,C23&lt;4.75,F23&gt;=0.096,A23&gt;=5.55),"setosa",IF(AND(B23&lt;2.45,A23&lt;6.05,D23&lt;1.75,C23&gt;=4.75,F23&gt;=0.096,A23&gt;=5.55),"virginica",IF(AND(B23&gt;=2.45,A23&lt;6.05,D23&lt;1.75,C23&gt;=4.75,F23&gt;=0.096,A23&gt;=5.55),"versicolor",IF(AND(F23&lt;0.205,A23&gt;=6.05,D23&lt;1.75,C23&gt;=4.75,F23&gt;=0.096,A23&gt;=5.55),"versicolor",IF(AND(F23&gt;=0.205,A23&gt;=6.05,D23&lt;1.75,C23&gt;=4.75,F23&gt;=0.096,A23&gt;=5.55),"virginica","shouldnthappen"))))))))))))</f>
        <v>versicolor</v>
      </c>
      <c r="Y23" s="1" t="str">
        <f aca="false">IF(AND(C23&lt;2.35,A23&lt;5.55),"setosa",IF(AND(C23&gt;=5.05,A23&gt;=5.55),"virginica",IF(AND(D23&lt;1.6,C23&gt;=2.35,A23&lt;5.55),"versicolor",IF(AND(D23&gt;=1.6,C23&gt;=2.35,A23&lt;5.55),"virginica",IF(AND(D23&gt;=1.75,C23&lt;5.05,A23&gt;=5.55),"virginica",IF(AND(B23&gt;=3.55,D23&lt;1.75,C23&lt;5.05,A23&gt;=5.55),"setosa",IF(AND(G23&lt;6.3,B23&lt;3.55,D23&lt;1.75,C23&lt;5.05,A23&gt;=5.55),"virginica",IF(AND(G23&gt;=6.3,B23&lt;3.55,D23&lt;1.75,C23&lt;5.05,A23&gt;=5.55),"versicolor","shouldnthappen"))))))))</f>
        <v>setosa</v>
      </c>
      <c r="Z23" s="1" t="str">
        <f aca="false">IF(AND(D23&lt;0.75),"setosa",IF(AND(B23&gt;=2.55,C23&lt;4.85,D23&gt;=0.75),"versicolor",IF(AND(D23&gt;=1.7,C23&gt;=4.85,D23&gt;=0.75),"virginica",IF(AND(D23&lt;1.6,B23&lt;2.55,C23&lt;4.85,D23&gt;=0.75),"versicolor",IF(AND(D23&gt;=1.6,B23&lt;2.55,C23&lt;4.85,D23&gt;=0.75),"virginica",IF(AND(B23&lt;2.65,D23&lt;1.7,C23&gt;=4.85,D23&gt;=0.75),"virginica",IF(AND(F23&lt;0.325,B23&gt;=2.65,D23&lt;1.7,C23&gt;=4.85,D23&gt;=0.75),"virginica",IF(AND(G23&lt;10.717,F23&gt;=0.325,B23&gt;=2.65,D23&lt;1.7,C23&gt;=4.85,D23&gt;=0.75),"versicolor",IF(AND(G23&gt;=10.717,F23&gt;=0.325,B23&gt;=2.65,D23&lt;1.7,C23&gt;=4.85,D23&gt;=0.75),"virginica","shouldnthappen")))))))))</f>
        <v>setosa</v>
      </c>
      <c r="AA23" s="1" t="str">
        <f aca="false">IF(AND(D23&lt;0.75),"setosa",IF(AND(D23&gt;=1.75,D23&gt;=0.75),"virginica",IF(AND(F23&gt;=0.455,D23&lt;1.75,D23&gt;=0.75),"versicolor",IF(AND(D23&lt;1.45,F23&lt;0.455,D23&lt;1.75,D23&gt;=0.75),"versicolor",IF(AND(F23&lt;0.247,D23&gt;=1.45,F23&lt;0.455,D23&lt;1.75,D23&gt;=0.75),"versicolor",IF(AND(F23&gt;=0.247,D23&gt;=1.45,F23&lt;0.455,D23&lt;1.75,D23&gt;=0.75),"virginica","shouldnthappen"))))))</f>
        <v>setosa</v>
      </c>
      <c r="AB23" s="1" t="str">
        <f aca="false">IF(AND(F23&gt;=0.221,B23&gt;=3.35),"setosa",IF(AND(A23&lt;5.3,F23&gt;=0.683,B23&lt;3.35),"setosa",IF(AND(A23&lt;6.45,F23&lt;0.221,B23&gt;=3.35),"setosa",IF(AND(A23&gt;=6.45,F23&lt;0.221,B23&gt;=3.35),"virginica",IF(AND(G23&lt;6.3,A23&lt;6.25,F23&lt;0.683,B23&lt;3.35),"virginica",IF(AND(G23&lt;13.795,A23&gt;=6.25,F23&lt;0.683,B23&lt;3.35),"virginica",IF(AND(D23&lt;1.65,A23&gt;=5.3,F23&gt;=0.683,B23&lt;3.35),"versicolor",IF(AND(D23&gt;=1.65,A23&gt;=5.3,F23&gt;=0.683,B23&lt;3.35),"virginica",IF(AND(D23&lt;0.6,G23&gt;=6.3,A23&lt;6.25,F23&lt;0.683,B23&lt;3.35),"setosa",IF(AND(D23&lt;1.7,G23&gt;=13.795,A23&gt;=6.25,F23&lt;0.683,B23&lt;3.35),"versicolor",IF(AND(D23&gt;=1.7,G23&gt;=13.795,A23&gt;=6.25,F23&lt;0.683,B23&lt;3.35),"virginica",IF(AND(C23&gt;=5.35,D23&gt;=0.6,G23&gt;=6.3,A23&lt;6.25,F23&lt;0.683,B23&lt;3.35),"virginica",IF(AND(D23&lt;1.75,C23&lt;5.35,D23&gt;=0.6,G23&gt;=6.3,A23&lt;6.25,F23&lt;0.683,B23&lt;3.35),"versicolor",IF(AND(D23&gt;=1.75,C23&lt;5.35,D23&gt;=0.6,G23&gt;=6.3,A23&lt;6.25,F23&lt;0.683,B23&lt;3.35),"virginica","shouldnthappen"))))))))))))))</f>
        <v>setosa</v>
      </c>
      <c r="AC23" s="1" t="str">
        <f aca="false">IF(AND(B23&gt;=3.3),"setosa",IF(AND(C23&lt;2.45,D23&lt;1.55,B23&lt;3.3),"setosa",IF(AND(F23&gt;=0.211,D23&gt;=1.55,B23&lt;3.3),"virginica",IF(AND(C23&lt;4.9,C23&gt;=2.45,D23&lt;1.55,B23&lt;3.3),"versicolor",IF(AND(C23&gt;=4.9,C23&gt;=2.45,D23&lt;1.55,B23&lt;3.3),"virginica",IF(AND(F23&lt;0.138,F23&lt;0.211,D23&gt;=1.55,B23&lt;3.3),"virginica",IF(AND(F23&gt;=0.138,F23&lt;0.211,D23&gt;=1.55,B23&lt;3.3),"versicolor","shouldnthappen")))))))</f>
        <v>setosa</v>
      </c>
      <c r="AD23" s="1" t="str">
        <f aca="false">IF(AND(D23&gt;=1.75),"virginica",IF(AND(D23&lt;0.75,D23&lt;1.75),"setosa",IF(AND(D23&lt;1.35,D23&gt;=0.75,D23&lt;1.75),"versicolor",IF(AND(B23&lt;2.6,C23&lt;4.85,D23&gt;=1.35,D23&gt;=0.75,D23&lt;1.75),"virginica",IF(AND(B23&gt;=2.6,C23&lt;4.85,D23&gt;=1.35,D23&gt;=0.75,D23&lt;1.75),"versicolor",IF(AND(A23&lt;6.4,C23&gt;=4.85,D23&gt;=1.35,D23&gt;=0.75,D23&lt;1.75),"virginica",IF(AND(A23&gt;=6.4,C23&gt;=4.85,D23&gt;=1.35,D23&gt;=0.75,D23&lt;1.75),"versicolor","shouldnthappen")))))))</f>
        <v>setosa</v>
      </c>
      <c r="AE23" s="1" t="str">
        <f aca="false">IF(AND(C23&lt;2.45),"setosa",IF(AND(F23&lt;0.07,C23&gt;=2.45),"virginica",IF(AND(A23&gt;=5,C23&lt;4.75,F23&gt;=0.07,C23&gt;=2.45),"versicolor",IF(AND(F23&lt;0.182,C23&gt;=4.75,F23&gt;=0.07,C23&gt;=2.45),"versicolor",IF(AND(B23&lt;2.45,A23&lt;5,C23&lt;4.75,F23&gt;=0.07,C23&gt;=2.45),"versicolor",IF(AND(B23&gt;=2.45,A23&lt;5,C23&lt;4.75,F23&gt;=0.07,C23&gt;=2.45),"virginica",IF(AND(F23&gt;=0.468,F23&gt;=0.182,C23&gt;=4.75,F23&gt;=0.07,C23&gt;=2.45),"virginica",IF(AND(A23&gt;=6.85,F23&lt;0.468,F23&gt;=0.182,C23&gt;=4.75,F23&gt;=0.07,C23&gt;=2.45),"virginica",IF(AND(B23&lt;2.6,A23&lt;6.85,F23&lt;0.468,F23&gt;=0.182,C23&gt;=4.75,F23&gt;=0.07,C23&gt;=2.45),"virginica",IF(AND(B23&gt;=2.6,A23&lt;6.85,F23&lt;0.468,F23&gt;=0.182,C23&gt;=4.75,F23&gt;=0.07,C23&gt;=2.45),"versicolor","shouldnthappen"))))))))))</f>
        <v>setosa</v>
      </c>
      <c r="AF23" s="1" t="str">
        <f aca="false">IF(AND(D23&lt;0.75,A23&lt;5.45),"setosa",IF(AND(D23&gt;=1.75,A23&gt;=5.45),"virginica",IF(AND(G23&lt;6.094,D23&gt;=0.75,A23&lt;5.45),"virginica",IF(AND(G23&gt;=6.094,D23&gt;=0.75,A23&lt;5.45),"versicolor",IF(AND(C23&lt;2.75,D23&lt;1.75,A23&gt;=5.45),"setosa",IF(AND(D23&lt;1.45,C23&gt;=2.75,D23&lt;1.75,A23&gt;=5.45),"versicolor",IF(AND(B23&lt;2.75,D23&gt;=1.45,C23&gt;=2.75,D23&lt;1.75,A23&gt;=5.45),"versicolor",IF(AND(C23&lt;5.05,B23&gt;=2.75,D23&gt;=1.45,C23&gt;=2.75,D23&lt;1.75,A23&gt;=5.45),"versicolor",IF(AND(C23&gt;=5.05,B23&gt;=2.75,D23&gt;=1.45,C23&gt;=2.75,D23&lt;1.75,A23&gt;=5.45),"virginica","shouldnthappen")))))))))</f>
        <v>setosa</v>
      </c>
      <c r="AG23" s="1" t="str">
        <f aca="false">IF(AND(D23&lt;0.65,G23&lt;8.868,A23&lt;5.3),"setosa",IF(AND(C23&lt;2.6,G23&gt;=8.868,A23&lt;5.3),"setosa",IF(AND(C23&gt;=2.6,G23&gt;=8.868,A23&lt;5.3),"versicolor",IF(AND(C23&gt;=4.95,D23&lt;1.55,A23&gt;=5.3),"virginica",IF(AND(G23&lt;13.795,D23&gt;=1.55,A23&gt;=5.3),"virginica",IF(AND(C23&lt;3.75,D23&gt;=0.65,G23&lt;8.868,A23&lt;5.3),"versicolor",IF(AND(C23&gt;=3.75,D23&gt;=0.65,G23&lt;8.868,A23&lt;5.3),"virginica",IF(AND(C23&lt;2.6,C23&lt;4.95,D23&lt;1.55,A23&gt;=5.3),"setosa",IF(AND(C23&gt;=2.6,C23&lt;4.95,D23&lt;1.55,A23&gt;=5.3),"versicolor",IF(AND(C23&lt;4.75,G23&gt;=13.795,D23&gt;=1.55,A23&gt;=5.3),"versicolor",IF(AND(C23&gt;=4.75,G23&gt;=13.795,D23&gt;=1.55,A23&gt;=5.3),"virginica","shouldnthappen")))))))))))</f>
        <v>setosa</v>
      </c>
      <c r="AH23" s="1" t="str">
        <f aca="false">IF(AND(D23&lt;0.75),"setosa",IF(AND(C23&lt;4.75,D23&gt;=0.75),"versicolor",IF(AND(G23&lt;13.757,C23&gt;=4.75,D23&gt;=0.75),"virginica",IF(AND(B23&lt;3.05,G23&gt;=13.757,C23&gt;=4.75,D23&gt;=0.75),"virginica",IF(AND(A23&lt;6.65,B23&gt;=3.05,G23&gt;=13.757,C23&gt;=4.75,D23&gt;=0.75),"virginica",IF(AND(A23&gt;=6.65,B23&gt;=3.05,G23&gt;=13.757,C23&gt;=4.75,D23&gt;=0.75),"versicolor","shouldnthappen"))))))</f>
        <v>setosa</v>
      </c>
      <c r="AI23" s="1" t="str">
        <f aca="false">IF(AND(D23&lt;0.7),"setosa",IF(AND(C23&lt;4.75,D23&gt;=0.7),"versicolor",IF(AND(A23&lt;6.6,F23&lt;0.482,C23&gt;=4.75,D23&gt;=0.7),"virginica",IF(AND(C23&gt;=4.95,F23&gt;=0.482,C23&gt;=4.75,D23&gt;=0.7),"virginica",IF(AND(D23&lt;1.9,A23&gt;=6.6,F23&lt;0.482,C23&gt;=4.75,D23&gt;=0.7),"versicolor",IF(AND(D23&gt;=1.9,A23&gt;=6.6,F23&lt;0.482,C23&gt;=4.75,D23&gt;=0.7),"virginica",IF(AND(F23&gt;=0.766,C23&lt;4.95,F23&gt;=0.482,C23&gt;=4.75,D23&gt;=0.7),"virginica",IF(AND(B23&lt;2.95,F23&lt;0.766,C23&lt;4.95,F23&gt;=0.482,C23&gt;=4.75,D23&gt;=0.7),"virginica",IF(AND(B23&gt;=2.95,F23&lt;0.766,C23&lt;4.95,F23&gt;=0.482,C23&gt;=4.75,D23&gt;=0.7),"versicolor","shouldnthappen")))))))))</f>
        <v>setosa</v>
      </c>
      <c r="AJ23" s="1" t="str">
        <f aca="false">IF(AND(C23&lt;2.45,C23&lt;4.75),"setosa",IF(AND(D23&gt;=1.65,C23&gt;=4.75),"virginica",IF(AND(A23&lt;4.95,C23&gt;=2.45,C23&lt;4.75),"virginica",IF(AND(A23&gt;=4.95,C23&gt;=2.45,C23&lt;4.75),"versicolor",IF(AND(B23&lt;2.95,D23&lt;1.65,C23&gt;=4.75),"virginica",IF(AND(B23&gt;=2.95,D23&lt;1.65,C23&gt;=4.75),"versicolor","shouldnthappen"))))))</f>
        <v>setosa</v>
      </c>
      <c r="AK23" s="1" t="str">
        <f aca="false">IF(AND(D23&lt;0.75,A23&lt;5.45),"setosa",IF(AND(B23&lt;2.45,D23&gt;=0.75,A23&lt;5.45),"versicolor",IF(AND(A23&gt;=5.55,C23&lt;4.75,A23&gt;=5.45),"versicolor",IF(AND(C23&gt;=5.15,C23&gt;=4.75,A23&gt;=5.45),"virginica",IF(AND(G23&lt;6.094,B23&gt;=2.45,D23&gt;=0.75,A23&lt;5.45),"virginica",IF(AND(G23&gt;=6.094,B23&gt;=2.45,D23&gt;=0.75,A23&lt;5.45),"versicolor",IF(AND(D23&lt;0.6,A23&lt;5.55,C23&lt;4.75,A23&gt;=5.45),"setosa",IF(AND(D23&gt;=0.6,A23&lt;5.55,C23&lt;4.75,A23&gt;=5.45),"versicolor",IF(AND(C23&lt;4.95,C23&lt;5.15,C23&gt;=4.75,A23&gt;=5.45),"virginica",IF(AND(G23&lt;12.627,C23&lt;5.05,C23&gt;=4.95,C23&lt;5.15,C23&gt;=4.75,A23&gt;=5.45),"virginica",IF(AND(G23&gt;=12.627,C23&lt;5.05,C23&gt;=4.95,C23&lt;5.15,C23&gt;=4.75,A23&gt;=5.45),"versicolor",IF(AND(D23&lt;1.7,C23&gt;=5.05,C23&gt;=4.95,C23&lt;5.15,C23&gt;=4.75,A23&gt;=5.45),"versicolor",IF(AND(D23&gt;=1.7,C23&gt;=5.05,C23&gt;=4.95,C23&lt;5.15,C23&gt;=4.75,A23&gt;=5.45),"virginica","shouldnthappen")))))))))))))</f>
        <v>versicolor</v>
      </c>
      <c r="AL23" s="1" t="str">
        <f aca="false">IF(AND(B23&lt;2.45,B23&lt;3.15),"versicolor",IF(AND(D23&lt;0.95,G23&lt;15.141,B23&gt;=3.15),"setosa",IF(AND(G23&lt;15.429,G23&gt;=15.141,B23&gt;=3.15),"versicolor",IF(AND(G23&gt;=15.429,G23&gt;=15.141,B23&gt;=3.15),"virginica",IF(AND(C23&lt;2.3,C23&lt;4.75,B23&gt;=2.45,B23&lt;3.15),"setosa",IF(AND(G23&gt;=16.072,C23&gt;=4.75,B23&gt;=2.45,B23&lt;3.15),"versicolor",IF(AND(G23&lt;11.833,D23&gt;=0.95,G23&lt;15.141,B23&gt;=3.15),"virginica",IF(AND(A23&lt;5,C23&gt;=2.3,C23&lt;4.75,B23&gt;=2.45,B23&lt;3.15),"virginica",IF(AND(A23&gt;=5,C23&gt;=2.3,C23&lt;4.75,B23&gt;=2.45,B23&lt;3.15),"versicolor",IF(AND(G23&lt;14.342,G23&gt;=11.833,D23&gt;=0.95,G23&lt;15.141,B23&gt;=3.15),"versicolor",IF(AND(G23&gt;=14.342,G23&gt;=11.833,D23&gt;=0.95,G23&lt;15.141,B23&gt;=3.15),"virginica",IF(AND(G23&lt;13.757,F23&gt;=0.741,G23&lt;16.072,C23&gt;=4.75,B23&gt;=2.45,B23&lt;3.15),"virginica",IF(AND(F23&gt;=0.546,A23&lt;6.15,F23&lt;0.741,G23&lt;16.072,C23&gt;=4.75,B23&gt;=2.45,B23&lt;3.15),"virginica",IF(AND(D23&gt;=1.75,A23&gt;=6.15,F23&lt;0.741,G23&lt;16.072,C23&gt;=4.75,B23&gt;=2.45,B23&lt;3.15),"virginica",IF(AND(C23&lt;4.85,G23&gt;=13.757,F23&gt;=0.741,G23&lt;16.072,C23&gt;=4.75,B23&gt;=2.45,B23&lt;3.15),"virginica",IF(AND(C23&gt;=4.85,G23&gt;=13.757,F23&gt;=0.741,G23&lt;16.072,C23&gt;=4.75,B23&gt;=2.45,B23&lt;3.15),"versicolor",IF(AND(F23&lt;0.331,F23&lt;0.546,A23&lt;6.15,F23&lt;0.741,G23&lt;16.072,C23&gt;=4.75,B23&gt;=2.45,B23&lt;3.15),"virginica",IF(AND(F23&gt;=0.331,F23&lt;0.546,A23&lt;6.15,F23&lt;0.741,G23&lt;16.072,C23&gt;=4.75,B23&gt;=2.45,B23&lt;3.15),"versicolor",IF(AND(G23&lt;10.661,D23&lt;1.75,A23&gt;=6.15,F23&lt;0.741,G23&lt;16.072,C23&gt;=4.75,B23&gt;=2.45,B23&lt;3.15),"virginica",IF(AND(G23&gt;=10.661,D23&lt;1.75,A23&gt;=6.15,F23&lt;0.741,G23&lt;16.072,C23&gt;=4.75,B23&gt;=2.45,B23&lt;3.15),"versicolor","shouldnthappen"))))))))))))))))))))</f>
        <v>setosa</v>
      </c>
      <c r="AM23" s="1" t="str">
        <f aca="false">IF(AND(D23&lt;1.35,F23&gt;=0.917),"setosa",IF(AND(D23&gt;=1.35,F23&gt;=0.917),"virginica",IF(AND(D23&lt;0.75,D23&lt;1.55,F23&lt;0.917),"setosa",IF(AND(C23&gt;=4.8,D23&gt;=1.55,F23&lt;0.917),"virginica",IF(AND(A23&lt;5.95,D23&gt;=0.75,D23&lt;1.55,F23&lt;0.917),"versicolor",IF(AND(F23&lt;0.473,C23&lt;4.8,D23&gt;=1.55,F23&lt;0.917),"virginica",IF(AND(F23&gt;=0.473,C23&lt;4.8,D23&gt;=1.55,F23&lt;0.917),"versicolor",IF(AND(C23&lt;4.95,A23&gt;=5.95,D23&gt;=0.75,D23&lt;1.55,F23&lt;0.917),"versicolor",IF(AND(C23&gt;=4.95,A23&gt;=5.95,D23&gt;=0.75,D23&lt;1.55,F23&lt;0.917),"virginica","shouldnthappen")))))))))</f>
        <v>setosa</v>
      </c>
      <c r="AN23" s="1" t="str">
        <f aca="false">IF(AND(D23&lt;0.75,A23&lt;5.45),"setosa",IF(AND(D23&lt;1.55,D23&gt;=0.75,A23&lt;5.45),"versicolor",IF(AND(D23&gt;=1.55,D23&gt;=0.75,A23&lt;5.45),"virginica",IF(AND(A23&gt;=5.75,C23&lt;4.75,A23&gt;=5.45),"versicolor",IF(AND(F23&lt;0.361,C23&gt;=4.75,A23&gt;=5.45),"virginica",IF(AND(C23&lt;2.6,A23&lt;5.75,C23&lt;4.75,A23&gt;=5.45),"setosa",IF(AND(C23&gt;=2.6,A23&lt;5.75,C23&lt;4.75,A23&gt;=5.45),"versicolor",IF(AND(D23&gt;=1.7,F23&gt;=0.361,C23&gt;=4.75,A23&gt;=5.45),"virginica",IF(AND(B23&lt;2.65,D23&lt;1.7,F23&gt;=0.361,C23&gt;=4.75,A23&gt;=5.45),"virginica",IF(AND(A23&lt;7.05,B23&gt;=2.65,D23&lt;1.7,F23&gt;=0.361,C23&gt;=4.75,A23&gt;=5.45),"versicolor",IF(AND(A23&gt;=7.05,B23&gt;=2.65,D23&lt;1.7,F23&gt;=0.361,C23&gt;=4.75,A23&gt;=5.45),"virginica","shouldnthappen")))))))))))</f>
        <v>setosa</v>
      </c>
      <c r="AO23" s="1" t="str">
        <f aca="false">IF(AND(D23&lt;0.7),"setosa",IF(AND(A23&lt;4.95,C23&lt;4.85,D23&gt;=0.7),"virginica",IF(AND(A23&gt;=4.95,C23&lt;4.85,D23&gt;=0.7),"versicolor",IF(AND(D23&gt;=1.7,C23&gt;=4.85,D23&gt;=0.7),"virginica",IF(AND(F23&lt;0.325,D23&lt;1.7,C23&gt;=4.85,D23&gt;=0.7),"virginica",IF(AND(D23&lt;1.55,F23&gt;=0.325,D23&lt;1.7,C23&gt;=4.85,D23&gt;=0.7),"virginica",IF(AND(D23&gt;=1.55,F23&gt;=0.325,D23&lt;1.7,C23&gt;=4.85,D23&gt;=0.7),"versicolor","shouldnthappen")))))))</f>
        <v>setosa</v>
      </c>
      <c r="AP23" s="1" t="str">
        <f aca="false">IF(AND(D23&lt;0.75),"setosa",IF(AND(C23&lt;4.85,D23&gt;=0.75),"versicolor",IF(AND(G23&gt;=8.277,C23&gt;=4.85,D23&gt;=0.75),"virginica",IF(AND(F23&gt;=0.633,G23&lt;8.277,C23&gt;=4.85,D23&gt;=0.75),"virginica",IF(AND(G23&lt;7.61,F23&lt;0.633,G23&lt;8.277,C23&gt;=4.85,D23&gt;=0.75),"virginica",IF(AND(G23&gt;=7.61,F23&lt;0.633,G23&lt;8.277,C23&gt;=4.85,D23&gt;=0.75),"versicolor","shouldnthappen"))))))</f>
        <v>setosa</v>
      </c>
      <c r="AQ23" s="1" t="str">
        <f aca="false">IF(AND(C23&lt;2.65,A23&gt;=5.45,C23&lt;4.75),"setosa",IF(AND(C23&gt;=2.65,A23&gt;=5.45,C23&lt;4.75),"versicolor",IF(AND(B23&lt;2.9,C23&lt;4.85,C23&gt;=4.75),"versicolor",IF(AND(B23&gt;=2.9,C23&lt;4.85,C23&gt;=4.75),"virginica",IF(AND(D23&lt;1.7,C23&gt;=4.85,C23&gt;=4.75),"versicolor",IF(AND(D23&gt;=1.7,C23&gt;=4.85,C23&gt;=4.75),"virginica",IF(AND(C23&lt;2.45,G23&lt;14.126,A23&lt;5.45,C23&lt;4.75),"setosa",IF(AND(C23&gt;=2.45,G23&lt;14.126,A23&lt;5.45,C23&lt;4.75),"versicolor",IF(AND(C23&lt;2.4,G23&gt;=14.126,A23&lt;5.45,C23&lt;4.75),"setosa",IF(AND(C23&gt;=2.4,G23&gt;=14.126,A23&lt;5.45,C23&lt;4.75),"versicolor","shouldnthappen"))))))))))</f>
        <v>setosa</v>
      </c>
      <c r="AR23" s="1" t="str">
        <f aca="false">IF(AND(C23&lt;2.45,C23&lt;4.85),"setosa",IF(AND(C23&gt;=5.15,C23&gt;=4.85),"virginica",IF(AND(A23&gt;=4.95,C23&gt;=2.45,C23&lt;4.85),"versicolor",IF(AND(D23&lt;1.35,A23&lt;4.95,C23&gt;=2.45,C23&lt;4.85),"versicolor",IF(AND(D23&gt;=1.35,A23&lt;4.95,C23&gt;=2.45,C23&lt;4.85),"virginica",IF(AND(F23&lt;0.35,G23&lt;12.751,C23&lt;5.15,C23&gt;=4.85),"virginica",IF(AND(A23&lt;6.5,G23&gt;=12.751,C23&lt;5.15,C23&gt;=4.85),"virginica",IF(AND(A23&gt;=6.5,G23&gt;=12.751,C23&lt;5.15,C23&gt;=4.85),"versicolor",IF(AND(B23&gt;=2.75,F23&gt;=0.35,G23&lt;12.751,C23&lt;5.15,C23&gt;=4.85),"virginica",IF(AND(C23&lt;5.05,B23&lt;2.75,F23&gt;=0.35,G23&lt;12.751,C23&lt;5.15,C23&gt;=4.85),"virginica",IF(AND(C23&gt;=5.05,B23&lt;2.75,F23&gt;=0.35,G23&lt;12.751,C23&lt;5.15,C23&gt;=4.85),"versicolor","shouldnthappen")))))))))))</f>
        <v>setosa</v>
      </c>
      <c r="AS23" s="1" t="str">
        <f aca="false">IF(AND(F23&gt;=0.9,B23&lt;3.05),"virginica",IF(AND(A23&lt;5.9,B23&gt;=3.05),"setosa",IF(AND(D23&lt;1.65,A23&gt;=5.9,B23&gt;=3.05),"versicolor",IF(AND(D23&gt;=1.65,A23&gt;=5.9,B23&gt;=3.05),"virginica",IF(AND(D23&gt;=1.75,C23&gt;=4.85,F23&lt;0.9,B23&lt;3.05),"virginica",IF(AND(C23&lt;2.2,B23&lt;2.95,C23&lt;4.85,F23&lt;0.9,B23&lt;3.05),"setosa",IF(AND(C23&gt;=2.2,B23&lt;2.95,C23&lt;4.85,F23&lt;0.9,B23&lt;3.05),"versicolor",IF(AND(C23&lt;2.8,B23&gt;=2.95,C23&lt;4.85,F23&lt;0.9,B23&lt;3.05),"setosa",IF(AND(C23&gt;=2.8,B23&gt;=2.95,C23&lt;4.85,F23&lt;0.9,B23&lt;3.05),"versicolor",IF(AND(G23&lt;13.879,D23&lt;1.75,C23&gt;=4.85,F23&lt;0.9,B23&lt;3.05),"virginica",IF(AND(G23&gt;=13.879,D23&lt;1.75,C23&gt;=4.85,F23&lt;0.9,B23&lt;3.05),"versicolor","shouldnthappen")))))))))))</f>
        <v>setosa</v>
      </c>
      <c r="AT23" s="1" t="str">
        <f aca="false">IF(AND(D23&lt;0.75),"setosa",IF(AND(D23&gt;=1.75,D23&gt;=0.75),"virginica",IF(AND(D23&lt;1.45,G23&lt;7.37,D23&lt;1.75,D23&gt;=0.75),"versicolor",IF(AND(D23&gt;=1.45,G23&lt;7.37,D23&lt;1.75,D23&gt;=0.75),"virginica",IF(AND(C23&lt;5.45,G23&gt;=7.37,D23&lt;1.75,D23&gt;=0.75),"versicolor",IF(AND(C23&gt;=5.45,G23&gt;=7.37,D23&lt;1.75,D23&gt;=0.75),"virginica","shouldnthappen"))))))</f>
        <v>setosa</v>
      </c>
      <c r="AU23" s="1" t="str">
        <f aca="false">IF(AND(D23&lt;0.7),"setosa",IF(AND(D23&gt;=1.7,A23&gt;=6.15,D23&gt;=0.7),"virginica",IF(AND(B23&gt;=2.55,C23&lt;4.75,A23&lt;6.15,D23&gt;=0.7),"versicolor",IF(AND(D23&gt;=1.7,C23&gt;=4.75,A23&lt;6.15,D23&gt;=0.7),"virginica",IF(AND(C23&lt;5.25,D23&lt;1.7,A23&gt;=6.15,D23&gt;=0.7),"versicolor",IF(AND(C23&gt;=5.25,D23&lt;1.7,A23&gt;=6.15,D23&gt;=0.7),"virginica",IF(AND(C23&lt;4.25,B23&lt;2.55,C23&lt;4.75,A23&lt;6.15,D23&gt;=0.7),"versicolor",IF(AND(C23&gt;=4.25,B23&lt;2.55,C23&lt;4.75,A23&lt;6.15,D23&gt;=0.7),"virginica",IF(AND(B23&lt;2.65,D23&lt;1.7,C23&gt;=4.75,A23&lt;6.15,D23&gt;=0.7),"virginica",IF(AND(B23&gt;=2.65,D23&lt;1.7,C23&gt;=4.75,A23&lt;6.15,D23&gt;=0.7),"versicolor","shouldnthappen"))))))))))</f>
        <v>setosa</v>
      </c>
      <c r="AV23" s="1" t="str">
        <f aca="false">IF(AND(D23&lt;0.75),"setosa",IF(AND(F23&gt;=0.899,D23&gt;=0.75),"virginica",IF(AND(D23&lt;1.65,A23&lt;6.05,F23&lt;0.899,D23&gt;=0.75),"versicolor",IF(AND(D23&gt;=1.65,A23&lt;6.05,F23&lt;0.899,D23&gt;=0.75),"virginica",IF(AND(C23&gt;=5.05,A23&gt;=6.05,F23&lt;0.899,D23&gt;=0.75),"virginica",IF(AND(G23&gt;=13.757,C23&lt;5.05,A23&gt;=6.05,F23&lt;0.899,D23&gt;=0.75),"versicolor",IF(AND(D23&lt;1.6,G23&lt;13.757,C23&lt;5.05,A23&gt;=6.05,F23&lt;0.899,D23&gt;=0.75),"versicolor",IF(AND(D23&gt;=1.6,G23&lt;13.757,C23&lt;5.05,A23&gt;=6.05,F23&lt;0.899,D23&gt;=0.75),"virginica","shouldnthappen"))))))))</f>
        <v>setosa</v>
      </c>
      <c r="AW23" s="1" t="str">
        <f aca="false">IF(AND(F23&lt;0.117,A23&gt;=5.55),"virginica",IF(AND(A23&gt;=5.2,G23&lt;6.086,A23&lt;5.55),"versicolor",IF(AND(D23&lt;0.7,G23&gt;=6.086,A23&lt;5.55),"setosa",IF(AND(D23&gt;=0.7,G23&gt;=6.086,A23&lt;5.55),"versicolor",IF(AND(A23&lt;4.75,A23&lt;5.2,G23&lt;6.086,A23&lt;5.55),"setosa",IF(AND(A23&gt;=4.75,A23&lt;5.2,G23&lt;6.086,A23&lt;5.55),"virginica",IF(AND(D23&gt;=1.65,C23&lt;4.95,F23&gt;=0.117,A23&gt;=5.55),"virginica",IF(AND(D23&gt;=1.75,C23&gt;=4.95,F23&gt;=0.117,A23&gt;=5.55),"virginica",IF(AND(C23&lt;2.6,D23&lt;1.65,C23&lt;4.95,F23&gt;=0.117,A23&gt;=5.55),"setosa",IF(AND(C23&gt;=2.6,D23&lt;1.65,C23&lt;4.95,F23&gt;=0.117,A23&gt;=5.55),"versicolor",IF(AND(D23&lt;1.55,D23&lt;1.75,C23&gt;=4.95,F23&gt;=0.117,A23&gt;=5.55),"virginica",IF(AND(A23&lt;6.95,D23&gt;=1.55,D23&lt;1.75,C23&gt;=4.95,F23&gt;=0.117,A23&gt;=5.55),"versicolor",IF(AND(A23&gt;=6.95,D23&gt;=1.55,D23&lt;1.75,C23&gt;=4.95,F23&gt;=0.117,A23&gt;=5.55),"virginica","shouldnthappen")))))))))))))</f>
        <v>setosa</v>
      </c>
      <c r="AX23" s="1" t="str">
        <f aca="false">IF(AND(D23&lt;0.75),"setosa",IF(AND(F23&lt;0.138,D23&gt;=0.75),"virginica",IF(AND(C23&lt;4.45,A23&lt;6.15,F23&gt;=0.138,D23&gt;=0.75),"versicolor",IF(AND(C23&gt;=5.05,A23&gt;=6.15,F23&gt;=0.138,D23&gt;=0.75),"virginica",IF(AND(B23&lt;2.65,C23&gt;=4.45,A23&lt;6.15,F23&gt;=0.138,D23&gt;=0.75),"virginica",IF(AND(A23&gt;=6.35,C23&lt;5.05,A23&gt;=6.15,F23&gt;=0.138,D23&gt;=0.75),"versicolor",IF(AND(A23&lt;5.65,B23&gt;=2.65,C23&gt;=4.45,A23&lt;6.15,F23&gt;=0.138,D23&gt;=0.75),"virginica",IF(AND(D23&lt;1.75,A23&lt;6.35,C23&lt;5.05,A23&gt;=6.15,F23&gt;=0.138,D23&gt;=0.75),"versicolor",IF(AND(D23&gt;=1.75,A23&lt;6.35,C23&lt;5.05,A23&gt;=6.15,F23&gt;=0.138,D23&gt;=0.75),"virginica",IF(AND(D23&lt;1.7,A23&gt;=5.65,B23&gt;=2.65,C23&gt;=4.45,A23&lt;6.15,F23&gt;=0.138,D23&gt;=0.75),"versicolor",IF(AND(D23&gt;=1.7,A23&gt;=5.65,B23&gt;=2.65,C23&gt;=4.45,A23&lt;6.15,F23&gt;=0.138,D23&gt;=0.75),"virginica","shouldnthappen")))))))))))</f>
        <v>setosa</v>
      </c>
      <c r="AY23" s="1" t="str">
        <f aca="false">IF(AND(D23&lt;0.75,A23&lt;5.55),"setosa",IF(AND(A23&lt;4.95,D23&gt;=0.75,A23&lt;5.55),"virginica",IF(AND(A23&gt;=4.95,D23&gt;=0.75,A23&lt;5.55),"versicolor",IF(AND(C23&lt;2.6,C23&lt;4.85,A23&gt;=5.55),"setosa",IF(AND(C23&gt;=2.6,C23&lt;4.85,A23&gt;=5.55),"versicolor",IF(AND(D23&gt;=1.75,C23&gt;=4.85,A23&gt;=5.55),"virginica",IF(AND(F23&lt;0.405,D23&lt;1.75,C23&gt;=4.85,A23&gt;=5.55),"versicolor",IF(AND(B23&lt;3.05,F23&gt;=0.405,D23&lt;1.75,C23&gt;=4.85,A23&gt;=5.55),"virginica",IF(AND(B23&gt;=3.05,F23&gt;=0.405,D23&lt;1.75,C23&gt;=4.85,A23&gt;=5.55),"versicolor","shouldnthappen")))))))))</f>
        <v>setosa</v>
      </c>
      <c r="AZ23" s="1" t="str">
        <f aca="false">IF(AND(D23&lt;0.75),"setosa",IF(AND(F23&lt;0.9,C23&lt;4.95,D23&gt;=0.75),"versicolor",IF(AND(F23&gt;=0.9,C23&lt;4.95,D23&gt;=0.75),"virginica",IF(AND(D23&gt;=1.7,C23&gt;=4.95,D23&gt;=0.75),"virginica",IF(AND(F23&lt;0.405,D23&lt;1.7,C23&gt;=4.95,D23&gt;=0.75),"versicolor",IF(AND(F23&gt;=0.405,D23&lt;1.7,C23&gt;=4.95,D23&gt;=0.75),"virginica","shouldnthappen"))))))</f>
        <v>setosa</v>
      </c>
      <c r="BA23" s="1" t="str">
        <f aca="false">IF(AND(D23&lt;0.75),"setosa",IF(AND(D23&gt;=1.7,C23&gt;=5.05,D23&gt;=0.75),"virginica",IF(AND(D23&lt;1.45,D23&lt;1.6,C23&lt;5.05,D23&gt;=0.75),"versicolor",IF(AND(A23&lt;5.8,D23&gt;=1.6,C23&lt;5.05,D23&gt;=0.75),"virginica",IF(AND(A23&gt;=5.8,D23&gt;=1.6,C23&lt;5.05,D23&gt;=0.75),"versicolor",IF(AND(F23&lt;0.417,D23&lt;1.7,C23&gt;=5.05,D23&gt;=0.75),"versicolor",IF(AND(F23&gt;=0.417,D23&lt;1.7,C23&gt;=5.05,D23&gt;=0.75),"virginica",IF(AND(A23&lt;5.95,D23&gt;=1.45,D23&lt;1.6,C23&lt;5.05,D23&gt;=0.75),"versicolor",IF(AND(G23&lt;10.618,A23&gt;=5.95,D23&gt;=1.45,D23&lt;1.6,C23&lt;5.05,D23&gt;=0.75),"virginica",IF(AND(G23&gt;=10.618,A23&gt;=5.95,D23&gt;=1.45,D23&lt;1.6,C23&lt;5.05,D23&gt;=0.75),"versicolor","shouldnthappen"))))))))))</f>
        <v>setosa</v>
      </c>
      <c r="BB23" s="1" t="str">
        <f aca="false">IF(AND(C23&lt;2.6),"setosa",IF(AND(D23&gt;=1.75,C23&gt;=2.6),"virginica",IF(AND(C23&gt;=5.45,D23&lt;1.75,C23&gt;=2.6),"virginica",IF(AND(F23&gt;=0.259,C23&lt;5.45,D23&lt;1.75,C23&gt;=2.6),"versicolor",IF(AND(C23&lt;5.05,F23&lt;0.259,C23&lt;5.45,D23&lt;1.75,C23&gt;=2.6),"versicolor",IF(AND(C23&gt;=5.05,F23&lt;0.259,C23&lt;5.45,D23&lt;1.75,C23&gt;=2.6),"virginica","shouldnthappen"))))))</f>
        <v>setosa</v>
      </c>
      <c r="BC23" s="1" t="str">
        <f aca="false">IF(AND(A23&lt;4.95,B23&lt;2.7,A23&lt;5.55),"virginica",IF(AND(A23&gt;=4.95,B23&lt;2.7,A23&lt;5.55),"versicolor",IF(AND(C23&lt;3.2,B23&gt;=2.7,A23&lt;5.55),"setosa",IF(AND(C23&gt;=3.2,B23&gt;=2.7,A23&lt;5.55),"versicolor",IF(AND(F23&gt;=0.85,A23&lt;6.15,A23&gt;=5.55),"virginica",IF(AND(D23&lt;1.45,A23&gt;=6.15,A23&gt;=5.55),"versicolor",IF(AND(C23&lt;4.8,F23&lt;0.85,A23&lt;6.15,A23&gt;=5.55),"versicolor",IF(AND(D23&gt;=1.7,D23&gt;=1.45,A23&gt;=6.15,A23&gt;=5.55),"virginica",IF(AND(G23&lt;9.333,C23&gt;=4.8,F23&lt;0.85,A23&lt;6.15,A23&gt;=5.55),"versicolor",IF(AND(G23&gt;=9.333,C23&gt;=4.8,F23&lt;0.85,A23&lt;6.15,A23&gt;=5.55),"virginica",IF(AND(C23&lt;4.9,D23&lt;1.7,D23&gt;=1.45,A23&gt;=6.15,A23&gt;=5.55),"versicolor",IF(AND(C23&gt;=4.9,D23&lt;1.7,D23&gt;=1.45,A23&gt;=6.15,A23&gt;=5.55),"virginica","shouldnthappen"))))))))))))</f>
        <v>versicolor</v>
      </c>
      <c r="BD23" s="1" t="str">
        <f aca="false">IF(AND(C23&lt;2.35),"setosa",IF(AND(C23&lt;4.75,B23&lt;2.55,C23&gt;=2.35),"versicolor",IF(AND(C23&gt;=4.75,B23&lt;2.55,C23&gt;=2.35),"virginica",IF(AND(C23&lt;4.75,B23&gt;=2.55,C23&gt;=2.35),"versicolor",IF(AND(D23&gt;=1.75,C23&gt;=4.75,B23&gt;=2.55,C23&gt;=2.35),"virginica",IF(AND(A23&gt;=6.5,D23&lt;1.75,C23&gt;=4.75,B23&gt;=2.55,C23&gt;=2.35),"versicolor",IF(AND(A23&lt;6.05,A23&lt;6.5,D23&lt;1.75,C23&gt;=4.75,B23&gt;=2.55,C23&gt;=2.35),"versicolor",IF(AND(A23&gt;=6.05,A23&lt;6.5,D23&lt;1.75,C23&gt;=4.75,B23&gt;=2.55,C23&gt;=2.35),"virginica","shouldnthappen"))))))))</f>
        <v>setosa</v>
      </c>
      <c r="BE23" s="1" t="str">
        <f aca="false">IF(AND(C23&lt;2.5),"setosa",IF(AND(D23&lt;1.65,C23&lt;4.75,C23&gt;=2.5),"versicolor",IF(AND(D23&gt;=1.65,C23&lt;4.75,C23&gt;=2.5),"virginica",IF(AND(D23&gt;=1.75,C23&gt;=4.75,C23&gt;=2.5),"virginica",IF(AND(C23&lt;4.95,D23&lt;1.75,C23&gt;=4.75,C23&gt;=2.5),"versicolor",IF(AND(A23&lt;6.5,C23&gt;=4.95,D23&lt;1.75,C23&gt;=4.75,C23&gt;=2.5),"virginica",IF(AND(A23&gt;=6.5,C23&gt;=4.95,D23&lt;1.75,C23&gt;=4.75,C23&gt;=2.5),"versicolor","shouldnthappen")))))))</f>
        <v>setosa</v>
      </c>
      <c r="BF23" s="1" t="str">
        <f aca="false">IF(AND(G23&gt;=15.244),"virginica",IF(AND(C23&lt;3.2,B23&gt;=3.15,G23&lt;15.244),"setosa",IF(AND(A23&gt;=4.95,C23&lt;4.7,B23&lt;3.15,G23&lt;15.244),"versicolor",IF(AND(C23&gt;=5.15,C23&gt;=4.7,B23&lt;3.15,G23&lt;15.244),"virginica",IF(AND(A23&gt;=6.45,C23&gt;=3.2,B23&gt;=3.15,G23&lt;15.244),"virginica",IF(AND(D23&lt;0.95,A23&lt;4.95,C23&lt;4.7,B23&lt;3.15,G23&lt;15.244),"setosa",IF(AND(D23&gt;=0.95,A23&lt;4.95,C23&lt;4.7,B23&lt;3.15,G23&lt;15.244),"virginica",IF(AND(F23&lt;0.816,A23&lt;6.45,C23&gt;=3.2,B23&gt;=3.15,G23&lt;15.244),"virginica",IF(AND(F23&gt;=0.816,A23&lt;6.45,C23&gt;=3.2,B23&gt;=3.15,G23&lt;15.244),"versicolor",IF(AND(A23&gt;=6.5,B23&lt;3.05,C23&lt;5.15,C23&gt;=4.7,B23&lt;3.15,G23&lt;15.244),"versicolor",IF(AND(G23&lt;11.093,B23&gt;=3.05,C23&lt;5.15,C23&gt;=4.7,B23&lt;3.15,G23&lt;15.244),"virginica",IF(AND(G23&gt;=11.093,B23&gt;=3.05,C23&lt;5.15,C23&gt;=4.7,B23&lt;3.15,G23&lt;15.244),"versicolor",IF(AND(D23&gt;=1.7,A23&lt;6.5,B23&lt;3.05,C23&lt;5.15,C23&gt;=4.7,B23&lt;3.15,G23&lt;15.244),"virginica",IF(AND(G23&lt;7.498,D23&lt;1.7,A23&lt;6.5,B23&lt;3.05,C23&lt;5.15,C23&gt;=4.7,B23&lt;3.15,G23&lt;15.244),"virginica",IF(AND(G23&gt;=7.498,D23&lt;1.7,A23&lt;6.5,B23&lt;3.05,C23&lt;5.15,C23&gt;=4.7,B23&lt;3.15,G23&lt;15.244),"versicolor","shouldnthappen")))))))))))))))</f>
        <v>setosa</v>
      </c>
      <c r="BG23" s="1" t="str">
        <f aca="false">IF(AND(B23&gt;=3.35,C23&lt;4.85),"setosa",IF(AND(D23&gt;=1.75,C23&gt;=4.85),"virginica",IF(AND(D23&lt;0.75,B23&lt;3.35,C23&lt;4.85),"setosa",IF(AND(G23&gt;=13.879,D23&lt;1.75,C23&gt;=4.85),"versicolor",IF(AND(F23&gt;=0.9,D23&gt;=0.75,B23&lt;3.35,C23&lt;4.85),"virginica",IF(AND(F23&gt;=0.405,G23&lt;13.879,D23&lt;1.75,C23&gt;=4.85),"virginica",IF(AND(B23&gt;=2.55,F23&lt;0.9,D23&gt;=0.75,B23&lt;3.35,C23&lt;4.85),"versicolor",IF(AND(G23&lt;7.498,F23&lt;0.405,G23&lt;13.879,D23&lt;1.75,C23&gt;=4.85),"virginica",IF(AND(G23&gt;=7.498,F23&lt;0.405,G23&lt;13.879,D23&lt;1.75,C23&gt;=4.85),"versicolor",IF(AND(G23&lt;5.656,B23&lt;2.55,F23&lt;0.9,D23&gt;=0.75,B23&lt;3.35,C23&lt;4.85),"virginica",IF(AND(G23&gt;=5.656,B23&lt;2.55,F23&lt;0.9,D23&gt;=0.75,B23&lt;3.35,C23&lt;4.85),"versicolor","shouldnthappen")))))))))))</f>
        <v>setosa</v>
      </c>
      <c r="BH23" s="1" t="str">
        <f aca="false">IF(AND(D23&lt;0.7),"setosa",IF(AND(D23&gt;=1.65,A23&lt;6.65,D23&gt;=0.7),"virginica",IF(AND(D23&lt;1.55,A23&gt;=6.65,D23&gt;=0.7),"versicolor",IF(AND(D23&gt;=1.55,A23&gt;=6.65,D23&gt;=0.7),"virginica",IF(AND(F23&gt;=0.529,D23&lt;1.65,A23&lt;6.65,D23&gt;=0.7),"versicolor",IF(AND(C23&gt;=5.35,F23&lt;0.529,D23&lt;1.65,A23&lt;6.65,D23&gt;=0.7),"virginica",IF(AND(G23&gt;=7.411,C23&lt;5.35,F23&lt;0.529,D23&lt;1.65,A23&lt;6.65,D23&gt;=0.7),"versicolor",IF(AND(G23&lt;6.927,G23&lt;7.411,C23&lt;5.35,F23&lt;0.529,D23&lt;1.65,A23&lt;6.65,D23&gt;=0.7),"versicolor",IF(AND(G23&gt;=6.927,G23&lt;7.411,C23&lt;5.35,F23&lt;0.529,D23&lt;1.65,A23&lt;6.65,D23&gt;=0.7),"virginica","shouldnthappen")))))))))</f>
        <v>setosa</v>
      </c>
      <c r="BI23" s="1" t="str">
        <f aca="false">IF(AND(D23&gt;=1.7),"virginica",IF(AND(D23&lt;0.7,D23&lt;1.7),"setosa",IF(AND(D23&lt;1.45,G23&lt;7.37,D23&gt;=0.7,D23&lt;1.7),"versicolor",IF(AND(D23&gt;=1.45,G23&lt;7.37,D23&gt;=0.7,D23&lt;1.7),"virginica",IF(AND(B23&gt;=2.65,G23&gt;=7.37,D23&gt;=0.7,D23&lt;1.7),"versicolor",IF(AND(C23&lt;5.05,B23&lt;2.65,G23&gt;=7.37,D23&gt;=0.7,D23&lt;1.7),"versicolor",IF(AND(C23&gt;=5.05,B23&lt;2.65,G23&gt;=7.37,D23&gt;=0.7,D23&lt;1.7),"virginica","shouldnthappen")))))))</f>
        <v>setosa</v>
      </c>
    </row>
    <row r="24" customFormat="false" ht="13.8" hidden="false" customHeight="false" outlineLevel="0" collapsed="false">
      <c r="A24" s="1" t="n">
        <v>4.5</v>
      </c>
      <c r="B24" s="1" t="n">
        <v>2.3</v>
      </c>
      <c r="C24" s="1" t="n">
        <v>1.3</v>
      </c>
      <c r="D24" s="1" t="n">
        <v>0.3</v>
      </c>
      <c r="E24" s="1" t="s">
        <v>94</v>
      </c>
      <c r="F24" s="1" t="n">
        <v>0.5639762529172</v>
      </c>
      <c r="G24" s="1" t="n">
        <v>13.2264674995095</v>
      </c>
      <c r="H24" s="11" t="str">
        <f aca="false">E24</f>
        <v>setosa</v>
      </c>
      <c r="I24" s="1" t="str">
        <f aca="false">INDEX(L24:BI24, MODE(MATCH(L24:BI24, L24:BI24, 0 )))</f>
        <v>setosa</v>
      </c>
      <c r="J24" s="12" t="n">
        <f aca="false">COUNTIF(L24:BI24, H24) / COUNTA(L24:BI24)</f>
        <v>0.94</v>
      </c>
      <c r="K24" s="13" t="n">
        <f aca="false">I24=H24</f>
        <v>1</v>
      </c>
      <c r="L24" s="1" t="str">
        <f aca="false">IF(AND(C24&lt;3.65,B24&gt;=3.35),"setosa",IF(AND(C24&gt;=3.65,B24&gt;=3.35),"virginica",IF(AND(C24&lt;2.35,C24&lt;4.85,B24&lt;3.35),"setosa",IF(AND(F24&gt;=0.899,C24&gt;=2.35,C24&lt;4.85,B24&lt;3.35),"virginica",IF(AND(G24&gt;=8.268,B24&lt;2.75,C24&gt;=4.85,B24&lt;3.35),"virginica",IF(AND(D24&lt;1.55,B24&gt;=2.75,C24&gt;=4.85,B24&lt;3.35),"versicolor",IF(AND(D24&gt;=1.55,B24&gt;=2.75,C24&gt;=4.85,B24&lt;3.35),"virginica",IF(AND(G24&lt;6.537,F24&lt;0.899,C24&gt;=2.35,C24&lt;4.85,B24&lt;3.35),"virginica",IF(AND(G24&gt;=6.537,F24&lt;0.899,C24&gt;=2.35,C24&lt;4.85,B24&lt;3.35),"versicolor",IF(AND(G24&lt;6.878,G24&lt;8.268,B24&lt;2.75,C24&gt;=4.85,B24&lt;3.35),"virginica",IF(AND(G24&gt;=6.878,G24&lt;8.268,B24&lt;2.75,C24&gt;=4.85,B24&lt;3.35),"versicolor","shouldnthappen")))))))))))</f>
        <v>setosa</v>
      </c>
      <c r="M24" s="1" t="str">
        <f aca="false">IF(AND(C24&lt;2.6),"setosa",IF(AND(D24&gt;=1.75,C24&gt;=2.6),"virginica",IF(AND(G24&lt;6.094,D24&lt;1.75,C24&gt;=2.6),"virginica",IF(AND(D24&lt;1.35,G24&gt;=6.094,D24&lt;1.75,C24&gt;=2.6),"versicolor",IF(AND(C24&lt;5.05,D24&gt;=1.35,G24&gt;=6.094,D24&lt;1.75,C24&gt;=2.6),"versicolor",IF(AND(C24&gt;=5.05,D24&gt;=1.35,G24&gt;=6.094,D24&lt;1.75,C24&gt;=2.6),"virginica","shouldnthappen"))))))</f>
        <v>setosa</v>
      </c>
      <c r="N24" s="1" t="str">
        <f aca="false">IF(AND(A24&lt;6.6,B24&gt;=3.45),"setosa",IF(AND(A24&gt;=6.6,B24&gt;=3.45),"virginica",IF(AND(D24&lt;0.7,C24&lt;4.75,B24&lt;3.45),"setosa",IF(AND(D24&gt;=0.7,C24&lt;4.75,B24&lt;3.45),"versicolor",IF(AND(C24&gt;=5.15,C24&gt;=4.75,B24&lt;3.45),"virginica",IF(AND(D24&gt;=1.7,A24&lt;6.5,C24&lt;5.15,C24&gt;=4.75,B24&lt;3.45),"virginica",IF(AND(C24&lt;5.05,A24&gt;=6.5,C24&lt;5.15,C24&gt;=4.75,B24&lt;3.45),"versicolor",IF(AND(C24&gt;=5.05,A24&gt;=6.5,C24&lt;5.15,C24&gt;=4.75,B24&lt;3.45),"virginica",IF(AND(G24&lt;7.498,D24&lt;1.7,A24&lt;6.5,C24&lt;5.15,C24&gt;=4.75,B24&lt;3.45),"virginica",IF(AND(G24&gt;=7.498,D24&lt;1.7,A24&lt;6.5,C24&lt;5.15,C24&gt;=4.75,B24&lt;3.45),"versicolor","shouldnthappen"))))))))))</f>
        <v>setosa</v>
      </c>
      <c r="O24" s="1" t="str">
        <f aca="false">IF(AND(D24&lt;0.75),"setosa",IF(AND(C24&lt;4.75,C24&lt;4.85,D24&gt;=0.75),"versicolor",IF(AND(A24&gt;=6.05,C24&gt;=4.85,D24&gt;=0.75),"virginica",IF(AND(D24&lt;1.6,C24&gt;=4.75,C24&lt;4.85,D24&gt;=0.75),"versicolor",IF(AND(D24&gt;=1.6,C24&gt;=4.75,C24&lt;4.85,D24&gt;=0.75),"virginica",IF(AND(A24&lt;5.9,A24&lt;6.05,C24&gt;=4.85,D24&gt;=0.75),"virginica",IF(AND(A24&gt;=5.9,A24&lt;6.05,C24&gt;=4.85,D24&gt;=0.75),"versicolor","shouldnthappen")))))))</f>
        <v>setosa</v>
      </c>
      <c r="P24" s="1" t="str">
        <f aca="false">IF(AND(D24&lt;0.75),"setosa",IF(AND(A24&lt;5.55,D24&gt;=0.75),"versicolor",IF(AND(D24&gt;=1.7,G24&lt;13.158,A24&gt;=5.55,D24&gt;=0.75),"virginica",IF(AND(B24&lt;2.45,D24&lt;1.7,G24&lt;13.158,A24&gt;=5.55,D24&gt;=0.75),"virginica",IF(AND(B24&gt;=2.45,D24&lt;1.7,G24&lt;13.158,A24&gt;=5.55,D24&gt;=0.75),"versicolor",IF(AND(B24&gt;=3.05,G24&lt;15.551,G24&gt;=13.158,A24&gt;=5.55,D24&gt;=0.75),"versicolor",IF(AND(B24&lt;2.9,G24&gt;=15.551,G24&gt;=13.158,A24&gt;=5.55,D24&gt;=0.75),"versicolor",IF(AND(B24&gt;=2.9,G24&gt;=15.551,G24&gt;=13.158,A24&gt;=5.55,D24&gt;=0.75),"virginica",IF(AND(D24&lt;1.3,G24&lt;14.221,B24&lt;3.05,G24&lt;15.551,G24&gt;=13.158,A24&gt;=5.55,D24&gt;=0.75),"versicolor",IF(AND(D24&gt;=1.3,G24&lt;14.221,B24&lt;3.05,G24&lt;15.551,G24&gt;=13.158,A24&gt;=5.55,D24&gt;=0.75),"virginica",IF(AND(C24&lt;4.9,G24&gt;=14.221,B24&lt;3.05,G24&lt;15.551,G24&gt;=13.158,A24&gt;=5.55,D24&gt;=0.75),"versicolor",IF(AND(C24&gt;=4.9,G24&gt;=14.221,B24&lt;3.05,G24&lt;15.551,G24&gt;=13.158,A24&gt;=5.55,D24&gt;=0.75),"virginica","shouldnthappen"))))))))))))</f>
        <v>setosa</v>
      </c>
      <c r="Q24" s="1" t="str">
        <f aca="false">IF(AND(C24&lt;2.6),"setosa",IF(AND(A24&gt;=4.95,C24&lt;4.75,C24&gt;=2.6),"versicolor",IF(AND(D24&gt;=1.75,C24&gt;=4.75,C24&gt;=2.6),"virginica",IF(AND(B24&lt;2.45,A24&lt;4.95,C24&lt;4.75,C24&gt;=2.6),"versicolor",IF(AND(B24&gt;=2.45,A24&lt;4.95,C24&lt;4.75,C24&gt;=2.6),"virginica",IF(AND(G24&lt;7.498,D24&lt;1.75,C24&gt;=4.75,C24&gt;=2.6),"virginica",IF(AND(F24&lt;0.417,G24&gt;=7.498,D24&lt;1.75,C24&gt;=4.75,C24&gt;=2.6),"versicolor",IF(AND(F24&lt;0.442,F24&gt;=0.417,G24&gt;=7.498,D24&lt;1.75,C24&gt;=4.75,C24&gt;=2.6),"virginica",IF(AND(F24&gt;=0.442,F24&gt;=0.417,G24&gt;=7.498,D24&lt;1.75,C24&gt;=4.75,C24&gt;=2.6),"versicolor","shouldnthappen")))))))))</f>
        <v>setosa</v>
      </c>
      <c r="R24" s="1" t="str">
        <f aca="false">IF(AND(D24&lt;0.75),"setosa",IF(AND(D24&lt;1.75,A24&gt;=6.25,D24&gt;=0.75),"versicolor",IF(AND(D24&gt;=1.75,A24&gt;=6.25,D24&gt;=0.75),"virginica",IF(AND(D24&lt;1.6,C24&lt;4.75,A24&lt;6.25,D24&gt;=0.75),"versicolor",IF(AND(D24&gt;=1.6,C24&lt;4.75,A24&lt;6.25,D24&gt;=0.75),"virginica",IF(AND(G24&lt;6.998,C24&gt;=4.75,A24&lt;6.25,D24&gt;=0.75),"virginica",IF(AND(A24&lt;6.05,G24&gt;=6.998,C24&gt;=4.75,A24&lt;6.25,D24&gt;=0.75),"versicolor",IF(AND(A24&gt;=6.05,G24&gt;=6.998,C24&gt;=4.75,A24&lt;6.25,D24&gt;=0.75),"virginica","shouldnthappen"))))))))</f>
        <v>setosa</v>
      </c>
      <c r="S24" s="1" t="str">
        <f aca="false">IF(AND(B24&gt;=3.05,A24&lt;5.45),"setosa",IF(AND(C24&lt;2.2,B24&lt;3.05,A24&lt;5.45),"setosa",IF(AND(C24&gt;=2.2,B24&lt;3.05,A24&lt;5.45),"versicolor",IF(AND(B24&lt;3.7,C24&lt;4.8,A24&gt;=5.45),"versicolor",IF(AND(B24&gt;=3.7,C24&lt;4.8,A24&gt;=5.45),"setosa",IF(AND(G24&lt;13.757,C24&lt;5.05,C24&gt;=4.8,A24&gt;=5.45),"virginica",IF(AND(G24&gt;=13.757,C24&lt;5.05,C24&gt;=4.8,A24&gt;=5.45),"versicolor",IF(AND(C24&gt;=5.15,C24&gt;=5.05,C24&gt;=4.8,A24&gt;=5.45),"virginica",IF(AND(A24&lt;5.95,C24&lt;5.15,C24&gt;=5.05,C24&gt;=4.8,A24&gt;=5.45),"virginica",IF(AND(D24&gt;=1.8,A24&gt;=5.95,C24&lt;5.15,C24&gt;=5.05,C24&gt;=4.8,A24&gt;=5.45),"virginica",IF(AND(B24&lt;2.75,D24&lt;1.8,A24&gt;=5.95,C24&lt;5.15,C24&gt;=5.05,C24&gt;=4.8,A24&gt;=5.45),"versicolor",IF(AND(B24&gt;=2.75,D24&lt;1.8,A24&gt;=5.95,C24&lt;5.15,C24&gt;=5.05,C24&gt;=4.8,A24&gt;=5.45),"virginica","shouldnthappen"))))))))))))</f>
        <v>setosa</v>
      </c>
      <c r="T24" s="1" t="str">
        <f aca="false">IF(AND(C24&lt;2.6),"setosa",IF(AND(D24&lt;1.65,C24&lt;4.75,C24&gt;=2.6),"versicolor",IF(AND(D24&gt;=1.65,C24&lt;4.75,C24&gt;=2.6),"virginica",IF(AND(G24&gt;=8.494,A24&lt;6.6,C24&gt;=4.75,C24&gt;=2.6),"virginica",IF(AND(C24&lt;5.2,A24&gt;=6.6,C24&gt;=4.75,C24&gt;=2.6),"versicolor",IF(AND(C24&gt;=5.2,A24&gt;=6.6,C24&gt;=4.75,C24&gt;=2.6),"virginica",IF(AND(A24&lt;5.95,G24&lt;8.494,A24&lt;6.6,C24&gt;=4.75,C24&gt;=2.6),"virginica",IF(AND(A24&gt;=5.95,G24&lt;8.494,A24&lt;6.6,C24&gt;=4.75,C24&gt;=2.6),"versicolor","shouldnthappen"))))))))</f>
        <v>setosa</v>
      </c>
      <c r="U24" s="1" t="str">
        <f aca="false">IF(AND(C24&lt;3.65,B24&gt;=3.35),"setosa",IF(AND(C24&gt;=3.65,B24&gt;=3.35),"virginica",IF(AND(C24&lt;2.35,A24&lt;6.25,B24&lt;3.35),"setosa",IF(AND(C24&lt;4.85,A24&gt;=6.25,B24&lt;3.35),"versicolor",IF(AND(G24&gt;=15.426,C24&gt;=2.35,A24&lt;6.25,B24&lt;3.35),"virginica",IF(AND(D24&gt;=1.55,C24&gt;=4.85,A24&gt;=6.25,B24&lt;3.35),"virginica",IF(AND(D24&lt;1.8,G24&lt;15.426,C24&gt;=2.35,A24&lt;6.25,B24&lt;3.35),"versicolor",IF(AND(D24&gt;=1.8,G24&lt;15.426,C24&gt;=2.35,A24&lt;6.25,B24&lt;3.35),"virginica",IF(AND(B24&lt;2.95,D24&lt;1.55,C24&gt;=4.85,A24&gt;=6.25,B24&lt;3.35),"virginica",IF(AND(B24&gt;=2.95,D24&lt;1.55,C24&gt;=4.85,A24&gt;=6.25,B24&lt;3.35),"versicolor","shouldnthappen"))))))))))</f>
        <v>setosa</v>
      </c>
      <c r="V24" s="1" t="str">
        <f aca="false">IF(AND(C24&lt;2.6),"setosa",IF(AND(C24&gt;=4.85,C24&gt;=2.6),"virginica",IF(AND(F24&gt;=0.9,C24&lt;4.85,C24&gt;=2.6),"virginica",IF(AND(G24&lt;5.656,F24&lt;0.9,C24&lt;4.85,C24&gt;=2.6),"virginica",IF(AND(G24&gt;=5.656,F24&lt;0.9,C24&lt;4.85,C24&gt;=2.6),"versicolor","shouldnthappen")))))</f>
        <v>setosa</v>
      </c>
      <c r="W24" s="1" t="str">
        <f aca="false">IF(AND(D24&gt;=1.75,G24&gt;=13.795),"virginica",IF(AND(D24&gt;=1.5,G24&gt;=12.335,G24&lt;13.795),"virginica",IF(AND(C24&lt;2.45,C24&lt;4.85,G24&lt;12.335,G24&lt;13.795),"setosa",IF(AND(C24&gt;=2.45,C24&lt;4.85,G24&lt;12.335,G24&lt;13.795),"versicolor",IF(AND(D24&gt;=1.7,C24&gt;=4.85,G24&lt;12.335,G24&lt;13.795),"virginica",IF(AND(B24&gt;=3.25,D24&lt;1.5,G24&gt;=12.335,G24&lt;13.795),"setosa",IF(AND(D24&lt;1,F24&lt;0.255,D24&lt;1.75,G24&gt;=13.795),"setosa",IF(AND(D24&gt;=1,F24&lt;0.255,D24&lt;1.75,G24&gt;=13.795),"versicolor",IF(AND(A24&lt;5.4,F24&gt;=0.255,D24&lt;1.75,G24&gt;=13.795),"setosa",IF(AND(A24&gt;=5.4,F24&gt;=0.255,D24&lt;1.75,G24&gt;=13.795),"versicolor",IF(AND(A24&lt;6.15,D24&lt;1.7,C24&gt;=4.85,G24&lt;12.335,G24&lt;13.795),"versicolor",IF(AND(A24&gt;=6.15,D24&lt;1.7,C24&gt;=4.85,G24&lt;12.335,G24&lt;13.795),"virginica",IF(AND(C24&lt;5,B24&lt;3.25,D24&lt;1.5,G24&gt;=12.335,G24&lt;13.795),"versicolor",IF(AND(C24&gt;=5,B24&lt;3.25,D24&lt;1.5,G24&gt;=12.335,G24&lt;13.795),"virginica","shouldnthappen"))))))))))))))</f>
        <v>versicolor</v>
      </c>
      <c r="X24" s="1" t="str">
        <f aca="false">IF(AND(C24&lt;2.5,A24&lt;5.55),"setosa",IF(AND(F24&lt;0.096,A24&gt;=5.55),"virginica",IF(AND(D24&lt;1.6,C24&gt;=2.5,A24&lt;5.55),"versicolor",IF(AND(D24&gt;=1.6,C24&gt;=2.5,A24&lt;5.55),"virginica",IF(AND(F24&gt;=0.156,C24&lt;4.75,F24&gt;=0.096,A24&gt;=5.55),"versicolor",IF(AND(D24&gt;=1.75,C24&gt;=4.75,F24&gt;=0.096,A24&gt;=5.55),"virginica",IF(AND(B24&lt;3.3,F24&lt;0.156,C24&lt;4.75,F24&gt;=0.096,A24&gt;=5.55),"versicolor",IF(AND(B24&gt;=3.3,F24&lt;0.156,C24&lt;4.75,F24&gt;=0.096,A24&gt;=5.55),"setosa",IF(AND(B24&lt;2.45,A24&lt;6.05,D24&lt;1.75,C24&gt;=4.75,F24&gt;=0.096,A24&gt;=5.55),"virginica",IF(AND(B24&gt;=2.45,A24&lt;6.05,D24&lt;1.75,C24&gt;=4.75,F24&gt;=0.096,A24&gt;=5.55),"versicolor",IF(AND(F24&lt;0.205,A24&gt;=6.05,D24&lt;1.75,C24&gt;=4.75,F24&gt;=0.096,A24&gt;=5.55),"versicolor",IF(AND(F24&gt;=0.205,A24&gt;=6.05,D24&lt;1.75,C24&gt;=4.75,F24&gt;=0.096,A24&gt;=5.55),"virginica","shouldnthappen"))))))))))))</f>
        <v>setosa</v>
      </c>
      <c r="Y24" s="1" t="str">
        <f aca="false">IF(AND(C24&lt;2.35,A24&lt;5.55),"setosa",IF(AND(C24&gt;=5.05,A24&gt;=5.55),"virginica",IF(AND(D24&lt;1.6,C24&gt;=2.35,A24&lt;5.55),"versicolor",IF(AND(D24&gt;=1.6,C24&gt;=2.35,A24&lt;5.55),"virginica",IF(AND(D24&gt;=1.75,C24&lt;5.05,A24&gt;=5.55),"virginica",IF(AND(B24&gt;=3.55,D24&lt;1.75,C24&lt;5.05,A24&gt;=5.55),"setosa",IF(AND(G24&lt;6.3,B24&lt;3.55,D24&lt;1.75,C24&lt;5.05,A24&gt;=5.55),"virginica",IF(AND(G24&gt;=6.3,B24&lt;3.55,D24&lt;1.75,C24&lt;5.05,A24&gt;=5.55),"versicolor","shouldnthappen"))))))))</f>
        <v>setosa</v>
      </c>
      <c r="Z24" s="1" t="str">
        <f aca="false">IF(AND(D24&lt;0.75),"setosa",IF(AND(B24&gt;=2.55,C24&lt;4.85,D24&gt;=0.75),"versicolor",IF(AND(D24&gt;=1.7,C24&gt;=4.85,D24&gt;=0.75),"virginica",IF(AND(D24&lt;1.6,B24&lt;2.55,C24&lt;4.85,D24&gt;=0.75),"versicolor",IF(AND(D24&gt;=1.6,B24&lt;2.55,C24&lt;4.85,D24&gt;=0.75),"virginica",IF(AND(B24&lt;2.65,D24&lt;1.7,C24&gt;=4.85,D24&gt;=0.75),"virginica",IF(AND(F24&lt;0.325,B24&gt;=2.65,D24&lt;1.7,C24&gt;=4.85,D24&gt;=0.75),"virginica",IF(AND(G24&lt;10.717,F24&gt;=0.325,B24&gt;=2.65,D24&lt;1.7,C24&gt;=4.85,D24&gt;=0.75),"versicolor",IF(AND(G24&gt;=10.717,F24&gt;=0.325,B24&gt;=2.65,D24&lt;1.7,C24&gt;=4.85,D24&gt;=0.75),"virginica","shouldnthappen")))))))))</f>
        <v>setosa</v>
      </c>
      <c r="AA24" s="1" t="str">
        <f aca="false">IF(AND(D24&lt;0.75),"setosa",IF(AND(D24&gt;=1.75,D24&gt;=0.75),"virginica",IF(AND(F24&gt;=0.455,D24&lt;1.75,D24&gt;=0.75),"versicolor",IF(AND(D24&lt;1.45,F24&lt;0.455,D24&lt;1.75,D24&gt;=0.75),"versicolor",IF(AND(F24&lt;0.247,D24&gt;=1.45,F24&lt;0.455,D24&lt;1.75,D24&gt;=0.75),"versicolor",IF(AND(F24&gt;=0.247,D24&gt;=1.45,F24&lt;0.455,D24&lt;1.75,D24&gt;=0.75),"virginica","shouldnthappen"))))))</f>
        <v>setosa</v>
      </c>
      <c r="AB24" s="1" t="str">
        <f aca="false">IF(AND(F24&gt;=0.221,B24&gt;=3.35),"setosa",IF(AND(A24&lt;5.3,F24&gt;=0.683,B24&lt;3.35),"setosa",IF(AND(A24&lt;6.45,F24&lt;0.221,B24&gt;=3.35),"setosa",IF(AND(A24&gt;=6.45,F24&lt;0.221,B24&gt;=3.35),"virginica",IF(AND(G24&lt;6.3,A24&lt;6.25,F24&lt;0.683,B24&lt;3.35),"virginica",IF(AND(G24&lt;13.795,A24&gt;=6.25,F24&lt;0.683,B24&lt;3.35),"virginica",IF(AND(D24&lt;1.65,A24&gt;=5.3,F24&gt;=0.683,B24&lt;3.35),"versicolor",IF(AND(D24&gt;=1.65,A24&gt;=5.3,F24&gt;=0.683,B24&lt;3.35),"virginica",IF(AND(D24&lt;0.6,G24&gt;=6.3,A24&lt;6.25,F24&lt;0.683,B24&lt;3.35),"setosa",IF(AND(D24&lt;1.7,G24&gt;=13.795,A24&gt;=6.25,F24&lt;0.683,B24&lt;3.35),"versicolor",IF(AND(D24&gt;=1.7,G24&gt;=13.795,A24&gt;=6.25,F24&lt;0.683,B24&lt;3.35),"virginica",IF(AND(C24&gt;=5.35,D24&gt;=0.6,G24&gt;=6.3,A24&lt;6.25,F24&lt;0.683,B24&lt;3.35),"virginica",IF(AND(D24&lt;1.75,C24&lt;5.35,D24&gt;=0.6,G24&gt;=6.3,A24&lt;6.25,F24&lt;0.683,B24&lt;3.35),"versicolor",IF(AND(D24&gt;=1.75,C24&lt;5.35,D24&gt;=0.6,G24&gt;=6.3,A24&lt;6.25,F24&lt;0.683,B24&lt;3.35),"virginica","shouldnthappen"))))))))))))))</f>
        <v>setosa</v>
      </c>
      <c r="AC24" s="1" t="str">
        <f aca="false">IF(AND(B24&gt;=3.3),"setosa",IF(AND(C24&lt;2.45,D24&lt;1.55,B24&lt;3.3),"setosa",IF(AND(F24&gt;=0.211,D24&gt;=1.55,B24&lt;3.3),"virginica",IF(AND(C24&lt;4.9,C24&gt;=2.45,D24&lt;1.55,B24&lt;3.3),"versicolor",IF(AND(C24&gt;=4.9,C24&gt;=2.45,D24&lt;1.55,B24&lt;3.3),"virginica",IF(AND(F24&lt;0.138,F24&lt;0.211,D24&gt;=1.55,B24&lt;3.3),"virginica",IF(AND(F24&gt;=0.138,F24&lt;0.211,D24&gt;=1.55,B24&lt;3.3),"versicolor","shouldnthappen")))))))</f>
        <v>setosa</v>
      </c>
      <c r="AD24" s="1" t="str">
        <f aca="false">IF(AND(D24&gt;=1.75),"virginica",IF(AND(D24&lt;0.75,D24&lt;1.75),"setosa",IF(AND(D24&lt;1.35,D24&gt;=0.75,D24&lt;1.75),"versicolor",IF(AND(B24&lt;2.6,C24&lt;4.85,D24&gt;=1.35,D24&gt;=0.75,D24&lt;1.75),"virginica",IF(AND(B24&gt;=2.6,C24&lt;4.85,D24&gt;=1.35,D24&gt;=0.75,D24&lt;1.75),"versicolor",IF(AND(A24&lt;6.4,C24&gt;=4.85,D24&gt;=1.35,D24&gt;=0.75,D24&lt;1.75),"virginica",IF(AND(A24&gt;=6.4,C24&gt;=4.85,D24&gt;=1.35,D24&gt;=0.75,D24&lt;1.75),"versicolor","shouldnthappen")))))))</f>
        <v>setosa</v>
      </c>
      <c r="AE24" s="1" t="str">
        <f aca="false">IF(AND(C24&lt;2.45),"setosa",IF(AND(F24&lt;0.07,C24&gt;=2.45),"virginica",IF(AND(A24&gt;=5,C24&lt;4.75,F24&gt;=0.07,C24&gt;=2.45),"versicolor",IF(AND(F24&lt;0.182,C24&gt;=4.75,F24&gt;=0.07,C24&gt;=2.45),"versicolor",IF(AND(B24&lt;2.45,A24&lt;5,C24&lt;4.75,F24&gt;=0.07,C24&gt;=2.45),"versicolor",IF(AND(B24&gt;=2.45,A24&lt;5,C24&lt;4.75,F24&gt;=0.07,C24&gt;=2.45),"virginica",IF(AND(F24&gt;=0.468,F24&gt;=0.182,C24&gt;=4.75,F24&gt;=0.07,C24&gt;=2.45),"virginica",IF(AND(A24&gt;=6.85,F24&lt;0.468,F24&gt;=0.182,C24&gt;=4.75,F24&gt;=0.07,C24&gt;=2.45),"virginica",IF(AND(B24&lt;2.6,A24&lt;6.85,F24&lt;0.468,F24&gt;=0.182,C24&gt;=4.75,F24&gt;=0.07,C24&gt;=2.45),"virginica",IF(AND(B24&gt;=2.6,A24&lt;6.85,F24&lt;0.468,F24&gt;=0.182,C24&gt;=4.75,F24&gt;=0.07,C24&gt;=2.45),"versicolor","shouldnthappen"))))))))))</f>
        <v>setosa</v>
      </c>
      <c r="AF24" s="1" t="str">
        <f aca="false">IF(AND(D24&lt;0.75,A24&lt;5.45),"setosa",IF(AND(D24&gt;=1.75,A24&gt;=5.45),"virginica",IF(AND(G24&lt;6.094,D24&gt;=0.75,A24&lt;5.45),"virginica",IF(AND(G24&gt;=6.094,D24&gt;=0.75,A24&lt;5.45),"versicolor",IF(AND(C24&lt;2.75,D24&lt;1.75,A24&gt;=5.45),"setosa",IF(AND(D24&lt;1.45,C24&gt;=2.75,D24&lt;1.75,A24&gt;=5.45),"versicolor",IF(AND(B24&lt;2.75,D24&gt;=1.45,C24&gt;=2.75,D24&lt;1.75,A24&gt;=5.45),"versicolor",IF(AND(C24&lt;5.05,B24&gt;=2.75,D24&gt;=1.45,C24&gt;=2.75,D24&lt;1.75,A24&gt;=5.45),"versicolor",IF(AND(C24&gt;=5.05,B24&gt;=2.75,D24&gt;=1.45,C24&gt;=2.75,D24&lt;1.75,A24&gt;=5.45),"virginica","shouldnthappen")))))))))</f>
        <v>setosa</v>
      </c>
      <c r="AG24" s="1" t="str">
        <f aca="false">IF(AND(D24&lt;0.65,G24&lt;8.868,A24&lt;5.3),"setosa",IF(AND(C24&lt;2.6,G24&gt;=8.868,A24&lt;5.3),"setosa",IF(AND(C24&gt;=2.6,G24&gt;=8.868,A24&lt;5.3),"versicolor",IF(AND(C24&gt;=4.95,D24&lt;1.55,A24&gt;=5.3),"virginica",IF(AND(G24&lt;13.795,D24&gt;=1.55,A24&gt;=5.3),"virginica",IF(AND(C24&lt;3.75,D24&gt;=0.65,G24&lt;8.868,A24&lt;5.3),"versicolor",IF(AND(C24&gt;=3.75,D24&gt;=0.65,G24&lt;8.868,A24&lt;5.3),"virginica",IF(AND(C24&lt;2.6,C24&lt;4.95,D24&lt;1.55,A24&gt;=5.3),"setosa",IF(AND(C24&gt;=2.6,C24&lt;4.95,D24&lt;1.55,A24&gt;=5.3),"versicolor",IF(AND(C24&lt;4.75,G24&gt;=13.795,D24&gt;=1.55,A24&gt;=5.3),"versicolor",IF(AND(C24&gt;=4.75,G24&gt;=13.795,D24&gt;=1.55,A24&gt;=5.3),"virginica","shouldnthappen")))))))))))</f>
        <v>setosa</v>
      </c>
      <c r="AH24" s="1" t="str">
        <f aca="false">IF(AND(D24&lt;0.75),"setosa",IF(AND(C24&lt;4.75,D24&gt;=0.75),"versicolor",IF(AND(G24&lt;13.757,C24&gt;=4.75,D24&gt;=0.75),"virginica",IF(AND(B24&lt;3.05,G24&gt;=13.757,C24&gt;=4.75,D24&gt;=0.75),"virginica",IF(AND(A24&lt;6.65,B24&gt;=3.05,G24&gt;=13.757,C24&gt;=4.75,D24&gt;=0.75),"virginica",IF(AND(A24&gt;=6.65,B24&gt;=3.05,G24&gt;=13.757,C24&gt;=4.75,D24&gt;=0.75),"versicolor","shouldnthappen"))))))</f>
        <v>setosa</v>
      </c>
      <c r="AI24" s="1" t="str">
        <f aca="false">IF(AND(D24&lt;0.7),"setosa",IF(AND(C24&lt;4.75,D24&gt;=0.7),"versicolor",IF(AND(A24&lt;6.6,F24&lt;0.482,C24&gt;=4.75,D24&gt;=0.7),"virginica",IF(AND(C24&gt;=4.95,F24&gt;=0.482,C24&gt;=4.75,D24&gt;=0.7),"virginica",IF(AND(D24&lt;1.9,A24&gt;=6.6,F24&lt;0.482,C24&gt;=4.75,D24&gt;=0.7),"versicolor",IF(AND(D24&gt;=1.9,A24&gt;=6.6,F24&lt;0.482,C24&gt;=4.75,D24&gt;=0.7),"virginica",IF(AND(F24&gt;=0.766,C24&lt;4.95,F24&gt;=0.482,C24&gt;=4.75,D24&gt;=0.7),"virginica",IF(AND(B24&lt;2.95,F24&lt;0.766,C24&lt;4.95,F24&gt;=0.482,C24&gt;=4.75,D24&gt;=0.7),"virginica",IF(AND(B24&gt;=2.95,F24&lt;0.766,C24&lt;4.95,F24&gt;=0.482,C24&gt;=4.75,D24&gt;=0.7),"versicolor","shouldnthappen")))))))))</f>
        <v>setosa</v>
      </c>
      <c r="AJ24" s="1" t="str">
        <f aca="false">IF(AND(C24&lt;2.45,C24&lt;4.75),"setosa",IF(AND(D24&gt;=1.65,C24&gt;=4.75),"virginica",IF(AND(A24&lt;4.95,C24&gt;=2.45,C24&lt;4.75),"virginica",IF(AND(A24&gt;=4.95,C24&gt;=2.45,C24&lt;4.75),"versicolor",IF(AND(B24&lt;2.95,D24&lt;1.65,C24&gt;=4.75),"virginica",IF(AND(B24&gt;=2.95,D24&lt;1.65,C24&gt;=4.75),"versicolor","shouldnthappen"))))))</f>
        <v>setosa</v>
      </c>
      <c r="AK24" s="1" t="str">
        <f aca="false">IF(AND(D24&lt;0.75,A24&lt;5.45),"setosa",IF(AND(B24&lt;2.45,D24&gt;=0.75,A24&lt;5.45),"versicolor",IF(AND(A24&gt;=5.55,C24&lt;4.75,A24&gt;=5.45),"versicolor",IF(AND(C24&gt;=5.15,C24&gt;=4.75,A24&gt;=5.45),"virginica",IF(AND(G24&lt;6.094,B24&gt;=2.45,D24&gt;=0.75,A24&lt;5.45),"virginica",IF(AND(G24&gt;=6.094,B24&gt;=2.45,D24&gt;=0.75,A24&lt;5.45),"versicolor",IF(AND(D24&lt;0.6,A24&lt;5.55,C24&lt;4.75,A24&gt;=5.45),"setosa",IF(AND(D24&gt;=0.6,A24&lt;5.55,C24&lt;4.75,A24&gt;=5.45),"versicolor",IF(AND(C24&lt;4.95,C24&lt;5.15,C24&gt;=4.75,A24&gt;=5.45),"virginica",IF(AND(G24&lt;12.627,C24&lt;5.05,C24&gt;=4.95,C24&lt;5.15,C24&gt;=4.75,A24&gt;=5.45),"virginica",IF(AND(G24&gt;=12.627,C24&lt;5.05,C24&gt;=4.95,C24&lt;5.15,C24&gt;=4.75,A24&gt;=5.45),"versicolor",IF(AND(D24&lt;1.7,C24&gt;=5.05,C24&gt;=4.95,C24&lt;5.15,C24&gt;=4.75,A24&gt;=5.45),"versicolor",IF(AND(D24&gt;=1.7,C24&gt;=5.05,C24&gt;=4.95,C24&lt;5.15,C24&gt;=4.75,A24&gt;=5.45),"virginica","shouldnthappen")))))))))))))</f>
        <v>setosa</v>
      </c>
      <c r="AL24" s="1" t="str">
        <f aca="false">IF(AND(B24&lt;2.45,B24&lt;3.15),"versicolor",IF(AND(D24&lt;0.95,G24&lt;15.141,B24&gt;=3.15),"setosa",IF(AND(G24&lt;15.429,G24&gt;=15.141,B24&gt;=3.15),"versicolor",IF(AND(G24&gt;=15.429,G24&gt;=15.141,B24&gt;=3.15),"virginica",IF(AND(C24&lt;2.3,C24&lt;4.75,B24&gt;=2.45,B24&lt;3.15),"setosa",IF(AND(G24&gt;=16.072,C24&gt;=4.75,B24&gt;=2.45,B24&lt;3.15),"versicolor",IF(AND(G24&lt;11.833,D24&gt;=0.95,G24&lt;15.141,B24&gt;=3.15),"virginica",IF(AND(A24&lt;5,C24&gt;=2.3,C24&lt;4.75,B24&gt;=2.45,B24&lt;3.15),"virginica",IF(AND(A24&gt;=5,C24&gt;=2.3,C24&lt;4.75,B24&gt;=2.45,B24&lt;3.15),"versicolor",IF(AND(G24&lt;14.342,G24&gt;=11.833,D24&gt;=0.95,G24&lt;15.141,B24&gt;=3.15),"versicolor",IF(AND(G24&gt;=14.342,G24&gt;=11.833,D24&gt;=0.95,G24&lt;15.141,B24&gt;=3.15),"virginica",IF(AND(G24&lt;13.757,F24&gt;=0.741,G24&lt;16.072,C24&gt;=4.75,B24&gt;=2.45,B24&lt;3.15),"virginica",IF(AND(F24&gt;=0.546,A24&lt;6.15,F24&lt;0.741,G24&lt;16.072,C24&gt;=4.75,B24&gt;=2.45,B24&lt;3.15),"virginica",IF(AND(D24&gt;=1.75,A24&gt;=6.15,F24&lt;0.741,G24&lt;16.072,C24&gt;=4.75,B24&gt;=2.45,B24&lt;3.15),"virginica",IF(AND(C24&lt;4.85,G24&gt;=13.757,F24&gt;=0.741,G24&lt;16.072,C24&gt;=4.75,B24&gt;=2.45,B24&lt;3.15),"virginica",IF(AND(C24&gt;=4.85,G24&gt;=13.757,F24&gt;=0.741,G24&lt;16.072,C24&gt;=4.75,B24&gt;=2.45,B24&lt;3.15),"versicolor",IF(AND(F24&lt;0.331,F24&lt;0.546,A24&lt;6.15,F24&lt;0.741,G24&lt;16.072,C24&gt;=4.75,B24&gt;=2.45,B24&lt;3.15),"virginica",IF(AND(F24&gt;=0.331,F24&lt;0.546,A24&lt;6.15,F24&lt;0.741,G24&lt;16.072,C24&gt;=4.75,B24&gt;=2.45,B24&lt;3.15),"versicolor",IF(AND(G24&lt;10.661,D24&lt;1.75,A24&gt;=6.15,F24&lt;0.741,G24&lt;16.072,C24&gt;=4.75,B24&gt;=2.45,B24&lt;3.15),"virginica",IF(AND(G24&gt;=10.661,D24&lt;1.75,A24&gt;=6.15,F24&lt;0.741,G24&lt;16.072,C24&gt;=4.75,B24&gt;=2.45,B24&lt;3.15),"versicolor","shouldnthappen"))))))))))))))))))))</f>
        <v>versicolor</v>
      </c>
      <c r="AM24" s="1" t="str">
        <f aca="false">IF(AND(D24&lt;1.35,F24&gt;=0.917),"setosa",IF(AND(D24&gt;=1.35,F24&gt;=0.917),"virginica",IF(AND(D24&lt;0.75,D24&lt;1.55,F24&lt;0.917),"setosa",IF(AND(C24&gt;=4.8,D24&gt;=1.55,F24&lt;0.917),"virginica",IF(AND(A24&lt;5.95,D24&gt;=0.75,D24&lt;1.55,F24&lt;0.917),"versicolor",IF(AND(F24&lt;0.473,C24&lt;4.8,D24&gt;=1.55,F24&lt;0.917),"virginica",IF(AND(F24&gt;=0.473,C24&lt;4.8,D24&gt;=1.55,F24&lt;0.917),"versicolor",IF(AND(C24&lt;4.95,A24&gt;=5.95,D24&gt;=0.75,D24&lt;1.55,F24&lt;0.917),"versicolor",IF(AND(C24&gt;=4.95,A24&gt;=5.95,D24&gt;=0.75,D24&lt;1.55,F24&lt;0.917),"virginica","shouldnthappen")))))))))</f>
        <v>setosa</v>
      </c>
      <c r="AN24" s="1" t="str">
        <f aca="false">IF(AND(D24&lt;0.75,A24&lt;5.45),"setosa",IF(AND(D24&lt;1.55,D24&gt;=0.75,A24&lt;5.45),"versicolor",IF(AND(D24&gt;=1.55,D24&gt;=0.75,A24&lt;5.45),"virginica",IF(AND(A24&gt;=5.75,C24&lt;4.75,A24&gt;=5.45),"versicolor",IF(AND(F24&lt;0.361,C24&gt;=4.75,A24&gt;=5.45),"virginica",IF(AND(C24&lt;2.6,A24&lt;5.75,C24&lt;4.75,A24&gt;=5.45),"setosa",IF(AND(C24&gt;=2.6,A24&lt;5.75,C24&lt;4.75,A24&gt;=5.45),"versicolor",IF(AND(D24&gt;=1.7,F24&gt;=0.361,C24&gt;=4.75,A24&gt;=5.45),"virginica",IF(AND(B24&lt;2.65,D24&lt;1.7,F24&gt;=0.361,C24&gt;=4.75,A24&gt;=5.45),"virginica",IF(AND(A24&lt;7.05,B24&gt;=2.65,D24&lt;1.7,F24&gt;=0.361,C24&gt;=4.75,A24&gt;=5.45),"versicolor",IF(AND(A24&gt;=7.05,B24&gt;=2.65,D24&lt;1.7,F24&gt;=0.361,C24&gt;=4.75,A24&gt;=5.45),"virginica","shouldnthappen")))))))))))</f>
        <v>setosa</v>
      </c>
      <c r="AO24" s="1" t="str">
        <f aca="false">IF(AND(D24&lt;0.7),"setosa",IF(AND(A24&lt;4.95,C24&lt;4.85,D24&gt;=0.7),"virginica",IF(AND(A24&gt;=4.95,C24&lt;4.85,D24&gt;=0.7),"versicolor",IF(AND(D24&gt;=1.7,C24&gt;=4.85,D24&gt;=0.7),"virginica",IF(AND(F24&lt;0.325,D24&lt;1.7,C24&gt;=4.85,D24&gt;=0.7),"virginica",IF(AND(D24&lt;1.55,F24&gt;=0.325,D24&lt;1.7,C24&gt;=4.85,D24&gt;=0.7),"virginica",IF(AND(D24&gt;=1.55,F24&gt;=0.325,D24&lt;1.7,C24&gt;=4.85,D24&gt;=0.7),"versicolor","shouldnthappen")))))))</f>
        <v>setosa</v>
      </c>
      <c r="AP24" s="1" t="str">
        <f aca="false">IF(AND(D24&lt;0.75),"setosa",IF(AND(C24&lt;4.85,D24&gt;=0.75),"versicolor",IF(AND(G24&gt;=8.277,C24&gt;=4.85,D24&gt;=0.75),"virginica",IF(AND(F24&gt;=0.633,G24&lt;8.277,C24&gt;=4.85,D24&gt;=0.75),"virginica",IF(AND(G24&lt;7.61,F24&lt;0.633,G24&lt;8.277,C24&gt;=4.85,D24&gt;=0.75),"virginica",IF(AND(G24&gt;=7.61,F24&lt;0.633,G24&lt;8.277,C24&gt;=4.85,D24&gt;=0.75),"versicolor","shouldnthappen"))))))</f>
        <v>setosa</v>
      </c>
      <c r="AQ24" s="1" t="str">
        <f aca="false">IF(AND(C24&lt;2.65,A24&gt;=5.45,C24&lt;4.75),"setosa",IF(AND(C24&gt;=2.65,A24&gt;=5.45,C24&lt;4.75),"versicolor",IF(AND(B24&lt;2.9,C24&lt;4.85,C24&gt;=4.75),"versicolor",IF(AND(B24&gt;=2.9,C24&lt;4.85,C24&gt;=4.75),"virginica",IF(AND(D24&lt;1.7,C24&gt;=4.85,C24&gt;=4.75),"versicolor",IF(AND(D24&gt;=1.7,C24&gt;=4.85,C24&gt;=4.75),"virginica",IF(AND(C24&lt;2.45,G24&lt;14.126,A24&lt;5.45,C24&lt;4.75),"setosa",IF(AND(C24&gt;=2.45,G24&lt;14.126,A24&lt;5.45,C24&lt;4.75),"versicolor",IF(AND(C24&lt;2.4,G24&gt;=14.126,A24&lt;5.45,C24&lt;4.75),"setosa",IF(AND(C24&gt;=2.4,G24&gt;=14.126,A24&lt;5.45,C24&lt;4.75),"versicolor","shouldnthappen"))))))))))</f>
        <v>setosa</v>
      </c>
      <c r="AR24" s="1" t="str">
        <f aca="false">IF(AND(C24&lt;2.45,C24&lt;4.85),"setosa",IF(AND(C24&gt;=5.15,C24&gt;=4.85),"virginica",IF(AND(A24&gt;=4.95,C24&gt;=2.45,C24&lt;4.85),"versicolor",IF(AND(D24&lt;1.35,A24&lt;4.95,C24&gt;=2.45,C24&lt;4.85),"versicolor",IF(AND(D24&gt;=1.35,A24&lt;4.95,C24&gt;=2.45,C24&lt;4.85),"virginica",IF(AND(F24&lt;0.35,G24&lt;12.751,C24&lt;5.15,C24&gt;=4.85),"virginica",IF(AND(A24&lt;6.5,G24&gt;=12.751,C24&lt;5.15,C24&gt;=4.85),"virginica",IF(AND(A24&gt;=6.5,G24&gt;=12.751,C24&lt;5.15,C24&gt;=4.85),"versicolor",IF(AND(B24&gt;=2.75,F24&gt;=0.35,G24&lt;12.751,C24&lt;5.15,C24&gt;=4.85),"virginica",IF(AND(C24&lt;5.05,B24&lt;2.75,F24&gt;=0.35,G24&lt;12.751,C24&lt;5.15,C24&gt;=4.85),"virginica",IF(AND(C24&gt;=5.05,B24&lt;2.75,F24&gt;=0.35,G24&lt;12.751,C24&lt;5.15,C24&gt;=4.85),"versicolor","shouldnthappen")))))))))))</f>
        <v>setosa</v>
      </c>
      <c r="AS24" s="1" t="str">
        <f aca="false">IF(AND(F24&gt;=0.9,B24&lt;3.05),"virginica",IF(AND(A24&lt;5.9,B24&gt;=3.05),"setosa",IF(AND(D24&lt;1.65,A24&gt;=5.9,B24&gt;=3.05),"versicolor",IF(AND(D24&gt;=1.65,A24&gt;=5.9,B24&gt;=3.05),"virginica",IF(AND(D24&gt;=1.75,C24&gt;=4.85,F24&lt;0.9,B24&lt;3.05),"virginica",IF(AND(C24&lt;2.2,B24&lt;2.95,C24&lt;4.85,F24&lt;0.9,B24&lt;3.05),"setosa",IF(AND(C24&gt;=2.2,B24&lt;2.95,C24&lt;4.85,F24&lt;0.9,B24&lt;3.05),"versicolor",IF(AND(C24&lt;2.8,B24&gt;=2.95,C24&lt;4.85,F24&lt;0.9,B24&lt;3.05),"setosa",IF(AND(C24&gt;=2.8,B24&gt;=2.95,C24&lt;4.85,F24&lt;0.9,B24&lt;3.05),"versicolor",IF(AND(G24&lt;13.879,D24&lt;1.75,C24&gt;=4.85,F24&lt;0.9,B24&lt;3.05),"virginica",IF(AND(G24&gt;=13.879,D24&lt;1.75,C24&gt;=4.85,F24&lt;0.9,B24&lt;3.05),"versicolor","shouldnthappen")))))))))))</f>
        <v>setosa</v>
      </c>
      <c r="AT24" s="1" t="str">
        <f aca="false">IF(AND(D24&lt;0.75),"setosa",IF(AND(D24&gt;=1.75,D24&gt;=0.75),"virginica",IF(AND(D24&lt;1.45,G24&lt;7.37,D24&lt;1.75,D24&gt;=0.75),"versicolor",IF(AND(D24&gt;=1.45,G24&lt;7.37,D24&lt;1.75,D24&gt;=0.75),"virginica",IF(AND(C24&lt;5.45,G24&gt;=7.37,D24&lt;1.75,D24&gt;=0.75),"versicolor",IF(AND(C24&gt;=5.45,G24&gt;=7.37,D24&lt;1.75,D24&gt;=0.75),"virginica","shouldnthappen"))))))</f>
        <v>setosa</v>
      </c>
      <c r="AU24" s="1" t="str">
        <f aca="false">IF(AND(D24&lt;0.7),"setosa",IF(AND(D24&gt;=1.7,A24&gt;=6.15,D24&gt;=0.7),"virginica",IF(AND(B24&gt;=2.55,C24&lt;4.75,A24&lt;6.15,D24&gt;=0.7),"versicolor",IF(AND(D24&gt;=1.7,C24&gt;=4.75,A24&lt;6.15,D24&gt;=0.7),"virginica",IF(AND(C24&lt;5.25,D24&lt;1.7,A24&gt;=6.15,D24&gt;=0.7),"versicolor",IF(AND(C24&gt;=5.25,D24&lt;1.7,A24&gt;=6.15,D24&gt;=0.7),"virginica",IF(AND(C24&lt;4.25,B24&lt;2.55,C24&lt;4.75,A24&lt;6.15,D24&gt;=0.7),"versicolor",IF(AND(C24&gt;=4.25,B24&lt;2.55,C24&lt;4.75,A24&lt;6.15,D24&gt;=0.7),"virginica",IF(AND(B24&lt;2.65,D24&lt;1.7,C24&gt;=4.75,A24&lt;6.15,D24&gt;=0.7),"virginica",IF(AND(B24&gt;=2.65,D24&lt;1.7,C24&gt;=4.75,A24&lt;6.15,D24&gt;=0.7),"versicolor","shouldnthappen"))))))))))</f>
        <v>setosa</v>
      </c>
      <c r="AV24" s="1" t="str">
        <f aca="false">IF(AND(D24&lt;0.75),"setosa",IF(AND(F24&gt;=0.899,D24&gt;=0.75),"virginica",IF(AND(D24&lt;1.65,A24&lt;6.05,F24&lt;0.899,D24&gt;=0.75),"versicolor",IF(AND(D24&gt;=1.65,A24&lt;6.05,F24&lt;0.899,D24&gt;=0.75),"virginica",IF(AND(C24&gt;=5.05,A24&gt;=6.05,F24&lt;0.899,D24&gt;=0.75),"virginica",IF(AND(G24&gt;=13.757,C24&lt;5.05,A24&gt;=6.05,F24&lt;0.899,D24&gt;=0.75),"versicolor",IF(AND(D24&lt;1.6,G24&lt;13.757,C24&lt;5.05,A24&gt;=6.05,F24&lt;0.899,D24&gt;=0.75),"versicolor",IF(AND(D24&gt;=1.6,G24&lt;13.757,C24&lt;5.05,A24&gt;=6.05,F24&lt;0.899,D24&gt;=0.75),"virginica","shouldnthappen"))))))))</f>
        <v>setosa</v>
      </c>
      <c r="AW24" s="1" t="str">
        <f aca="false">IF(AND(F24&lt;0.117,A24&gt;=5.55),"virginica",IF(AND(A24&gt;=5.2,G24&lt;6.086,A24&lt;5.55),"versicolor",IF(AND(D24&lt;0.7,G24&gt;=6.086,A24&lt;5.55),"setosa",IF(AND(D24&gt;=0.7,G24&gt;=6.086,A24&lt;5.55),"versicolor",IF(AND(A24&lt;4.75,A24&lt;5.2,G24&lt;6.086,A24&lt;5.55),"setosa",IF(AND(A24&gt;=4.75,A24&lt;5.2,G24&lt;6.086,A24&lt;5.55),"virginica",IF(AND(D24&gt;=1.65,C24&lt;4.95,F24&gt;=0.117,A24&gt;=5.55),"virginica",IF(AND(D24&gt;=1.75,C24&gt;=4.95,F24&gt;=0.117,A24&gt;=5.55),"virginica",IF(AND(C24&lt;2.6,D24&lt;1.65,C24&lt;4.95,F24&gt;=0.117,A24&gt;=5.55),"setosa",IF(AND(C24&gt;=2.6,D24&lt;1.65,C24&lt;4.95,F24&gt;=0.117,A24&gt;=5.55),"versicolor",IF(AND(D24&lt;1.55,D24&lt;1.75,C24&gt;=4.95,F24&gt;=0.117,A24&gt;=5.55),"virginica",IF(AND(A24&lt;6.95,D24&gt;=1.55,D24&lt;1.75,C24&gt;=4.95,F24&gt;=0.117,A24&gt;=5.55),"versicolor",IF(AND(A24&gt;=6.95,D24&gt;=1.55,D24&lt;1.75,C24&gt;=4.95,F24&gt;=0.117,A24&gt;=5.55),"virginica","shouldnthappen")))))))))))))</f>
        <v>setosa</v>
      </c>
      <c r="AX24" s="1" t="str">
        <f aca="false">IF(AND(D24&lt;0.75),"setosa",IF(AND(F24&lt;0.138,D24&gt;=0.75),"virginica",IF(AND(C24&lt;4.45,A24&lt;6.15,F24&gt;=0.138,D24&gt;=0.75),"versicolor",IF(AND(C24&gt;=5.05,A24&gt;=6.15,F24&gt;=0.138,D24&gt;=0.75),"virginica",IF(AND(B24&lt;2.65,C24&gt;=4.45,A24&lt;6.15,F24&gt;=0.138,D24&gt;=0.75),"virginica",IF(AND(A24&gt;=6.35,C24&lt;5.05,A24&gt;=6.15,F24&gt;=0.138,D24&gt;=0.75),"versicolor",IF(AND(A24&lt;5.65,B24&gt;=2.65,C24&gt;=4.45,A24&lt;6.15,F24&gt;=0.138,D24&gt;=0.75),"virginica",IF(AND(D24&lt;1.75,A24&lt;6.35,C24&lt;5.05,A24&gt;=6.15,F24&gt;=0.138,D24&gt;=0.75),"versicolor",IF(AND(D24&gt;=1.75,A24&lt;6.35,C24&lt;5.05,A24&gt;=6.15,F24&gt;=0.138,D24&gt;=0.75),"virginica",IF(AND(D24&lt;1.7,A24&gt;=5.65,B24&gt;=2.65,C24&gt;=4.45,A24&lt;6.15,F24&gt;=0.138,D24&gt;=0.75),"versicolor",IF(AND(D24&gt;=1.7,A24&gt;=5.65,B24&gt;=2.65,C24&gt;=4.45,A24&lt;6.15,F24&gt;=0.138,D24&gt;=0.75),"virginica","shouldnthappen")))))))))))</f>
        <v>setosa</v>
      </c>
      <c r="AY24" s="1" t="str">
        <f aca="false">IF(AND(D24&lt;0.75,A24&lt;5.55),"setosa",IF(AND(A24&lt;4.95,D24&gt;=0.75,A24&lt;5.55),"virginica",IF(AND(A24&gt;=4.95,D24&gt;=0.75,A24&lt;5.55),"versicolor",IF(AND(C24&lt;2.6,C24&lt;4.85,A24&gt;=5.55),"setosa",IF(AND(C24&gt;=2.6,C24&lt;4.85,A24&gt;=5.55),"versicolor",IF(AND(D24&gt;=1.75,C24&gt;=4.85,A24&gt;=5.55),"virginica",IF(AND(F24&lt;0.405,D24&lt;1.75,C24&gt;=4.85,A24&gt;=5.55),"versicolor",IF(AND(B24&lt;3.05,F24&gt;=0.405,D24&lt;1.75,C24&gt;=4.85,A24&gt;=5.55),"virginica",IF(AND(B24&gt;=3.05,F24&gt;=0.405,D24&lt;1.75,C24&gt;=4.85,A24&gt;=5.55),"versicolor","shouldnthappen")))))))))</f>
        <v>setosa</v>
      </c>
      <c r="AZ24" s="1" t="str">
        <f aca="false">IF(AND(D24&lt;0.75),"setosa",IF(AND(F24&lt;0.9,C24&lt;4.95,D24&gt;=0.75),"versicolor",IF(AND(F24&gt;=0.9,C24&lt;4.95,D24&gt;=0.75),"virginica",IF(AND(D24&gt;=1.7,C24&gt;=4.95,D24&gt;=0.75),"virginica",IF(AND(F24&lt;0.405,D24&lt;1.7,C24&gt;=4.95,D24&gt;=0.75),"versicolor",IF(AND(F24&gt;=0.405,D24&lt;1.7,C24&gt;=4.95,D24&gt;=0.75),"virginica","shouldnthappen"))))))</f>
        <v>setosa</v>
      </c>
      <c r="BA24" s="1" t="str">
        <f aca="false">IF(AND(D24&lt;0.75),"setosa",IF(AND(D24&gt;=1.7,C24&gt;=5.05,D24&gt;=0.75),"virginica",IF(AND(D24&lt;1.45,D24&lt;1.6,C24&lt;5.05,D24&gt;=0.75),"versicolor",IF(AND(A24&lt;5.8,D24&gt;=1.6,C24&lt;5.05,D24&gt;=0.75),"virginica",IF(AND(A24&gt;=5.8,D24&gt;=1.6,C24&lt;5.05,D24&gt;=0.75),"versicolor",IF(AND(F24&lt;0.417,D24&lt;1.7,C24&gt;=5.05,D24&gt;=0.75),"versicolor",IF(AND(F24&gt;=0.417,D24&lt;1.7,C24&gt;=5.05,D24&gt;=0.75),"virginica",IF(AND(A24&lt;5.95,D24&gt;=1.45,D24&lt;1.6,C24&lt;5.05,D24&gt;=0.75),"versicolor",IF(AND(G24&lt;10.618,A24&gt;=5.95,D24&gt;=1.45,D24&lt;1.6,C24&lt;5.05,D24&gt;=0.75),"virginica",IF(AND(G24&gt;=10.618,A24&gt;=5.95,D24&gt;=1.45,D24&lt;1.6,C24&lt;5.05,D24&gt;=0.75),"versicolor","shouldnthappen"))))))))))</f>
        <v>setosa</v>
      </c>
      <c r="BB24" s="1" t="str">
        <f aca="false">IF(AND(C24&lt;2.6),"setosa",IF(AND(D24&gt;=1.75,C24&gt;=2.6),"virginica",IF(AND(C24&gt;=5.45,D24&lt;1.75,C24&gt;=2.6),"virginica",IF(AND(F24&gt;=0.259,C24&lt;5.45,D24&lt;1.75,C24&gt;=2.6),"versicolor",IF(AND(C24&lt;5.05,F24&lt;0.259,C24&lt;5.45,D24&lt;1.75,C24&gt;=2.6),"versicolor",IF(AND(C24&gt;=5.05,F24&lt;0.259,C24&lt;5.45,D24&lt;1.75,C24&gt;=2.6),"virginica","shouldnthappen"))))))</f>
        <v>setosa</v>
      </c>
      <c r="BC24" s="1" t="str">
        <f aca="false">IF(AND(A24&lt;4.95,B24&lt;2.7,A24&lt;5.55),"virginica",IF(AND(A24&gt;=4.95,B24&lt;2.7,A24&lt;5.55),"versicolor",IF(AND(C24&lt;3.2,B24&gt;=2.7,A24&lt;5.55),"setosa",IF(AND(C24&gt;=3.2,B24&gt;=2.7,A24&lt;5.55),"versicolor",IF(AND(F24&gt;=0.85,A24&lt;6.15,A24&gt;=5.55),"virginica",IF(AND(D24&lt;1.45,A24&gt;=6.15,A24&gt;=5.55),"versicolor",IF(AND(C24&lt;4.8,F24&lt;0.85,A24&lt;6.15,A24&gt;=5.55),"versicolor",IF(AND(D24&gt;=1.7,D24&gt;=1.45,A24&gt;=6.15,A24&gt;=5.55),"virginica",IF(AND(G24&lt;9.333,C24&gt;=4.8,F24&lt;0.85,A24&lt;6.15,A24&gt;=5.55),"versicolor",IF(AND(G24&gt;=9.333,C24&gt;=4.8,F24&lt;0.85,A24&lt;6.15,A24&gt;=5.55),"virginica",IF(AND(C24&lt;4.9,D24&lt;1.7,D24&gt;=1.45,A24&gt;=6.15,A24&gt;=5.55),"versicolor",IF(AND(C24&gt;=4.9,D24&lt;1.7,D24&gt;=1.45,A24&gt;=6.15,A24&gt;=5.55),"virginica","shouldnthappen"))))))))))))</f>
        <v>virginica</v>
      </c>
      <c r="BD24" s="1" t="str">
        <f aca="false">IF(AND(C24&lt;2.35),"setosa",IF(AND(C24&lt;4.75,B24&lt;2.55,C24&gt;=2.35),"versicolor",IF(AND(C24&gt;=4.75,B24&lt;2.55,C24&gt;=2.35),"virginica",IF(AND(C24&lt;4.75,B24&gt;=2.55,C24&gt;=2.35),"versicolor",IF(AND(D24&gt;=1.75,C24&gt;=4.75,B24&gt;=2.55,C24&gt;=2.35),"virginica",IF(AND(A24&gt;=6.5,D24&lt;1.75,C24&gt;=4.75,B24&gt;=2.55,C24&gt;=2.35),"versicolor",IF(AND(A24&lt;6.05,A24&lt;6.5,D24&lt;1.75,C24&gt;=4.75,B24&gt;=2.55,C24&gt;=2.35),"versicolor",IF(AND(A24&gt;=6.05,A24&lt;6.5,D24&lt;1.75,C24&gt;=4.75,B24&gt;=2.55,C24&gt;=2.35),"virginica","shouldnthappen"))))))))</f>
        <v>setosa</v>
      </c>
      <c r="BE24" s="1" t="str">
        <f aca="false">IF(AND(C24&lt;2.5),"setosa",IF(AND(D24&lt;1.65,C24&lt;4.75,C24&gt;=2.5),"versicolor",IF(AND(D24&gt;=1.65,C24&lt;4.75,C24&gt;=2.5),"virginica",IF(AND(D24&gt;=1.75,C24&gt;=4.75,C24&gt;=2.5),"virginica",IF(AND(C24&lt;4.95,D24&lt;1.75,C24&gt;=4.75,C24&gt;=2.5),"versicolor",IF(AND(A24&lt;6.5,C24&gt;=4.95,D24&lt;1.75,C24&gt;=4.75,C24&gt;=2.5),"virginica",IF(AND(A24&gt;=6.5,C24&gt;=4.95,D24&lt;1.75,C24&gt;=4.75,C24&gt;=2.5),"versicolor","shouldnthappen")))))))</f>
        <v>setosa</v>
      </c>
      <c r="BF24" s="1" t="str">
        <f aca="false">IF(AND(G24&gt;=15.244),"virginica",IF(AND(C24&lt;3.2,B24&gt;=3.15,G24&lt;15.244),"setosa",IF(AND(A24&gt;=4.95,C24&lt;4.7,B24&lt;3.15,G24&lt;15.244),"versicolor",IF(AND(C24&gt;=5.15,C24&gt;=4.7,B24&lt;3.15,G24&lt;15.244),"virginica",IF(AND(A24&gt;=6.45,C24&gt;=3.2,B24&gt;=3.15,G24&lt;15.244),"virginica",IF(AND(D24&lt;0.95,A24&lt;4.95,C24&lt;4.7,B24&lt;3.15,G24&lt;15.244),"setosa",IF(AND(D24&gt;=0.95,A24&lt;4.95,C24&lt;4.7,B24&lt;3.15,G24&lt;15.244),"virginica",IF(AND(F24&lt;0.816,A24&lt;6.45,C24&gt;=3.2,B24&gt;=3.15,G24&lt;15.244),"virginica",IF(AND(F24&gt;=0.816,A24&lt;6.45,C24&gt;=3.2,B24&gt;=3.15,G24&lt;15.244),"versicolor",IF(AND(A24&gt;=6.5,B24&lt;3.05,C24&lt;5.15,C24&gt;=4.7,B24&lt;3.15,G24&lt;15.244),"versicolor",IF(AND(G24&lt;11.093,B24&gt;=3.05,C24&lt;5.15,C24&gt;=4.7,B24&lt;3.15,G24&lt;15.244),"virginica",IF(AND(G24&gt;=11.093,B24&gt;=3.05,C24&lt;5.15,C24&gt;=4.7,B24&lt;3.15,G24&lt;15.244),"versicolor",IF(AND(D24&gt;=1.7,A24&lt;6.5,B24&lt;3.05,C24&lt;5.15,C24&gt;=4.7,B24&lt;3.15,G24&lt;15.244),"virginica",IF(AND(G24&lt;7.498,D24&lt;1.7,A24&lt;6.5,B24&lt;3.05,C24&lt;5.15,C24&gt;=4.7,B24&lt;3.15,G24&lt;15.244),"virginica",IF(AND(G24&gt;=7.498,D24&lt;1.7,A24&lt;6.5,B24&lt;3.05,C24&lt;5.15,C24&gt;=4.7,B24&lt;3.15,G24&lt;15.244),"versicolor","shouldnthappen")))))))))))))))</f>
        <v>setosa</v>
      </c>
      <c r="BG24" s="1" t="str">
        <f aca="false">IF(AND(B24&gt;=3.35,C24&lt;4.85),"setosa",IF(AND(D24&gt;=1.75,C24&gt;=4.85),"virginica",IF(AND(D24&lt;0.75,B24&lt;3.35,C24&lt;4.85),"setosa",IF(AND(G24&gt;=13.879,D24&lt;1.75,C24&gt;=4.85),"versicolor",IF(AND(F24&gt;=0.9,D24&gt;=0.75,B24&lt;3.35,C24&lt;4.85),"virginica",IF(AND(F24&gt;=0.405,G24&lt;13.879,D24&lt;1.75,C24&gt;=4.85),"virginica",IF(AND(B24&gt;=2.55,F24&lt;0.9,D24&gt;=0.75,B24&lt;3.35,C24&lt;4.85),"versicolor",IF(AND(G24&lt;7.498,F24&lt;0.405,G24&lt;13.879,D24&lt;1.75,C24&gt;=4.85),"virginica",IF(AND(G24&gt;=7.498,F24&lt;0.405,G24&lt;13.879,D24&lt;1.75,C24&gt;=4.85),"versicolor",IF(AND(G24&lt;5.656,B24&lt;2.55,F24&lt;0.9,D24&gt;=0.75,B24&lt;3.35,C24&lt;4.85),"virginica",IF(AND(G24&gt;=5.656,B24&lt;2.55,F24&lt;0.9,D24&gt;=0.75,B24&lt;3.35,C24&lt;4.85),"versicolor","shouldnthappen")))))))))))</f>
        <v>setosa</v>
      </c>
      <c r="BH24" s="1" t="str">
        <f aca="false">IF(AND(D24&lt;0.7),"setosa",IF(AND(D24&gt;=1.65,A24&lt;6.65,D24&gt;=0.7),"virginica",IF(AND(D24&lt;1.55,A24&gt;=6.65,D24&gt;=0.7),"versicolor",IF(AND(D24&gt;=1.55,A24&gt;=6.65,D24&gt;=0.7),"virginica",IF(AND(F24&gt;=0.529,D24&lt;1.65,A24&lt;6.65,D24&gt;=0.7),"versicolor",IF(AND(C24&gt;=5.35,F24&lt;0.529,D24&lt;1.65,A24&lt;6.65,D24&gt;=0.7),"virginica",IF(AND(G24&gt;=7.411,C24&lt;5.35,F24&lt;0.529,D24&lt;1.65,A24&lt;6.65,D24&gt;=0.7),"versicolor",IF(AND(G24&lt;6.927,G24&lt;7.411,C24&lt;5.35,F24&lt;0.529,D24&lt;1.65,A24&lt;6.65,D24&gt;=0.7),"versicolor",IF(AND(G24&gt;=6.927,G24&lt;7.411,C24&lt;5.35,F24&lt;0.529,D24&lt;1.65,A24&lt;6.65,D24&gt;=0.7),"virginica","shouldnthappen")))))))))</f>
        <v>setosa</v>
      </c>
      <c r="BI24" s="1" t="str">
        <f aca="false">IF(AND(D24&gt;=1.7),"virginica",IF(AND(D24&lt;0.7,D24&lt;1.7),"setosa",IF(AND(D24&lt;1.45,G24&lt;7.37,D24&gt;=0.7,D24&lt;1.7),"versicolor",IF(AND(D24&gt;=1.45,G24&lt;7.37,D24&gt;=0.7,D24&lt;1.7),"virginica",IF(AND(B24&gt;=2.65,G24&gt;=7.37,D24&gt;=0.7,D24&lt;1.7),"versicolor",IF(AND(C24&lt;5.05,B24&lt;2.65,G24&gt;=7.37,D24&gt;=0.7,D24&lt;1.7),"versicolor",IF(AND(C24&gt;=5.05,B24&lt;2.65,G24&gt;=7.37,D24&gt;=0.7,D24&lt;1.7),"virginica","shouldnthappen")))))))</f>
        <v>setosa</v>
      </c>
    </row>
    <row r="25" customFormat="false" ht="13.8" hidden="false" customHeight="false" outlineLevel="0" collapsed="false">
      <c r="A25" s="1" t="n">
        <v>6.5</v>
      </c>
      <c r="B25" s="1" t="n">
        <v>2.8</v>
      </c>
      <c r="C25" s="1" t="n">
        <v>4.6</v>
      </c>
      <c r="D25" s="1" t="n">
        <v>1.5</v>
      </c>
      <c r="E25" s="1" t="s">
        <v>92</v>
      </c>
      <c r="F25" s="1" t="n">
        <v>0.426694232737646</v>
      </c>
      <c r="G25" s="1" t="n">
        <v>7.66422738647088</v>
      </c>
      <c r="H25" s="11" t="str">
        <f aca="false">E25</f>
        <v>versicolor</v>
      </c>
      <c r="I25" s="1" t="str">
        <f aca="false">INDEX(L25:BI25, MODE(MATCH(L25:BI25, L25:BI25, 0 )))</f>
        <v>versicolor</v>
      </c>
      <c r="J25" s="12" t="n">
        <f aca="false">COUNTIF(L25:BI25, H25) / COUNTA(L25:BI25)</f>
        <v>0.94</v>
      </c>
      <c r="K25" s="13" t="n">
        <f aca="false">I25=H25</f>
        <v>1</v>
      </c>
      <c r="L25" s="1" t="str">
        <f aca="false">IF(AND(C25&lt;3.65,B25&gt;=3.35),"setosa",IF(AND(C25&gt;=3.65,B25&gt;=3.35),"virginica",IF(AND(C25&lt;2.35,C25&lt;4.85,B25&lt;3.35),"setosa",IF(AND(F25&gt;=0.899,C25&gt;=2.35,C25&lt;4.85,B25&lt;3.35),"virginica",IF(AND(G25&gt;=8.268,B25&lt;2.75,C25&gt;=4.85,B25&lt;3.35),"virginica",IF(AND(D25&lt;1.55,B25&gt;=2.75,C25&gt;=4.85,B25&lt;3.35),"versicolor",IF(AND(D25&gt;=1.55,B25&gt;=2.75,C25&gt;=4.85,B25&lt;3.35),"virginica",IF(AND(G25&lt;6.537,F25&lt;0.899,C25&gt;=2.35,C25&lt;4.85,B25&lt;3.35),"virginica",IF(AND(G25&gt;=6.537,F25&lt;0.899,C25&gt;=2.35,C25&lt;4.85,B25&lt;3.35),"versicolor",IF(AND(G25&lt;6.878,G25&lt;8.268,B25&lt;2.75,C25&gt;=4.85,B25&lt;3.35),"virginica",IF(AND(G25&gt;=6.878,G25&lt;8.268,B25&lt;2.75,C25&gt;=4.85,B25&lt;3.35),"versicolor","shouldnthappen")))))))))))</f>
        <v>versicolor</v>
      </c>
      <c r="M25" s="1" t="str">
        <f aca="false">IF(AND(C25&lt;2.6),"setosa",IF(AND(D25&gt;=1.75,C25&gt;=2.6),"virginica",IF(AND(G25&lt;6.094,D25&lt;1.75,C25&gt;=2.6),"virginica",IF(AND(D25&lt;1.35,G25&gt;=6.094,D25&lt;1.75,C25&gt;=2.6),"versicolor",IF(AND(C25&lt;5.05,D25&gt;=1.35,G25&gt;=6.094,D25&lt;1.75,C25&gt;=2.6),"versicolor",IF(AND(C25&gt;=5.05,D25&gt;=1.35,G25&gt;=6.094,D25&lt;1.75,C25&gt;=2.6),"virginica","shouldnthappen"))))))</f>
        <v>versicolor</v>
      </c>
      <c r="N25" s="1" t="str">
        <f aca="false">IF(AND(A25&lt;6.6,B25&gt;=3.45),"setosa",IF(AND(A25&gt;=6.6,B25&gt;=3.45),"virginica",IF(AND(D25&lt;0.7,C25&lt;4.75,B25&lt;3.45),"setosa",IF(AND(D25&gt;=0.7,C25&lt;4.75,B25&lt;3.45),"versicolor",IF(AND(C25&gt;=5.15,C25&gt;=4.75,B25&lt;3.45),"virginica",IF(AND(D25&gt;=1.7,A25&lt;6.5,C25&lt;5.15,C25&gt;=4.75,B25&lt;3.45),"virginica",IF(AND(C25&lt;5.05,A25&gt;=6.5,C25&lt;5.15,C25&gt;=4.75,B25&lt;3.45),"versicolor",IF(AND(C25&gt;=5.05,A25&gt;=6.5,C25&lt;5.15,C25&gt;=4.75,B25&lt;3.45),"virginica",IF(AND(G25&lt;7.498,D25&lt;1.7,A25&lt;6.5,C25&lt;5.15,C25&gt;=4.75,B25&lt;3.45),"virginica",IF(AND(G25&gt;=7.498,D25&lt;1.7,A25&lt;6.5,C25&lt;5.15,C25&gt;=4.75,B25&lt;3.45),"versicolor","shouldnthappen"))))))))))</f>
        <v>versicolor</v>
      </c>
      <c r="O25" s="1" t="str">
        <f aca="false">IF(AND(D25&lt;0.75),"setosa",IF(AND(C25&lt;4.75,C25&lt;4.85,D25&gt;=0.75),"versicolor",IF(AND(A25&gt;=6.05,C25&gt;=4.85,D25&gt;=0.75),"virginica",IF(AND(D25&lt;1.6,C25&gt;=4.75,C25&lt;4.85,D25&gt;=0.75),"versicolor",IF(AND(D25&gt;=1.6,C25&gt;=4.75,C25&lt;4.85,D25&gt;=0.75),"virginica",IF(AND(A25&lt;5.9,A25&lt;6.05,C25&gt;=4.85,D25&gt;=0.75),"virginica",IF(AND(A25&gt;=5.9,A25&lt;6.05,C25&gt;=4.85,D25&gt;=0.75),"versicolor","shouldnthappen")))))))</f>
        <v>versicolor</v>
      </c>
      <c r="P25" s="1" t="str">
        <f aca="false">IF(AND(D25&lt;0.75),"setosa",IF(AND(A25&lt;5.55,D25&gt;=0.75),"versicolor",IF(AND(D25&gt;=1.7,G25&lt;13.158,A25&gt;=5.55,D25&gt;=0.75),"virginica",IF(AND(B25&lt;2.45,D25&lt;1.7,G25&lt;13.158,A25&gt;=5.55,D25&gt;=0.75),"virginica",IF(AND(B25&gt;=2.45,D25&lt;1.7,G25&lt;13.158,A25&gt;=5.55,D25&gt;=0.75),"versicolor",IF(AND(B25&gt;=3.05,G25&lt;15.551,G25&gt;=13.158,A25&gt;=5.55,D25&gt;=0.75),"versicolor",IF(AND(B25&lt;2.9,G25&gt;=15.551,G25&gt;=13.158,A25&gt;=5.55,D25&gt;=0.75),"versicolor",IF(AND(B25&gt;=2.9,G25&gt;=15.551,G25&gt;=13.158,A25&gt;=5.55,D25&gt;=0.75),"virginica",IF(AND(D25&lt;1.3,G25&lt;14.221,B25&lt;3.05,G25&lt;15.551,G25&gt;=13.158,A25&gt;=5.55,D25&gt;=0.75),"versicolor",IF(AND(D25&gt;=1.3,G25&lt;14.221,B25&lt;3.05,G25&lt;15.551,G25&gt;=13.158,A25&gt;=5.55,D25&gt;=0.75),"virginica",IF(AND(C25&lt;4.9,G25&gt;=14.221,B25&lt;3.05,G25&lt;15.551,G25&gt;=13.158,A25&gt;=5.55,D25&gt;=0.75),"versicolor",IF(AND(C25&gt;=4.9,G25&gt;=14.221,B25&lt;3.05,G25&lt;15.551,G25&gt;=13.158,A25&gt;=5.55,D25&gt;=0.75),"virginica","shouldnthappen"))))))))))))</f>
        <v>versicolor</v>
      </c>
      <c r="Q25" s="1" t="str">
        <f aca="false">IF(AND(C25&lt;2.6),"setosa",IF(AND(A25&gt;=4.95,C25&lt;4.75,C25&gt;=2.6),"versicolor",IF(AND(D25&gt;=1.75,C25&gt;=4.75,C25&gt;=2.6),"virginica",IF(AND(B25&lt;2.45,A25&lt;4.95,C25&lt;4.75,C25&gt;=2.6),"versicolor",IF(AND(B25&gt;=2.45,A25&lt;4.95,C25&lt;4.75,C25&gt;=2.6),"virginica",IF(AND(G25&lt;7.498,D25&lt;1.75,C25&gt;=4.75,C25&gt;=2.6),"virginica",IF(AND(F25&lt;0.417,G25&gt;=7.498,D25&lt;1.75,C25&gt;=4.75,C25&gt;=2.6),"versicolor",IF(AND(F25&lt;0.442,F25&gt;=0.417,G25&gt;=7.498,D25&lt;1.75,C25&gt;=4.75,C25&gt;=2.6),"virginica",IF(AND(F25&gt;=0.442,F25&gt;=0.417,G25&gt;=7.498,D25&lt;1.75,C25&gt;=4.75,C25&gt;=2.6),"versicolor","shouldnthappen")))))))))</f>
        <v>versicolor</v>
      </c>
      <c r="R25" s="1" t="str">
        <f aca="false">IF(AND(D25&lt;0.75),"setosa",IF(AND(D25&lt;1.75,A25&gt;=6.25,D25&gt;=0.75),"versicolor",IF(AND(D25&gt;=1.75,A25&gt;=6.25,D25&gt;=0.75),"virginica",IF(AND(D25&lt;1.6,C25&lt;4.75,A25&lt;6.25,D25&gt;=0.75),"versicolor",IF(AND(D25&gt;=1.6,C25&lt;4.75,A25&lt;6.25,D25&gt;=0.75),"virginica",IF(AND(G25&lt;6.998,C25&gt;=4.75,A25&lt;6.25,D25&gt;=0.75),"virginica",IF(AND(A25&lt;6.05,G25&gt;=6.998,C25&gt;=4.75,A25&lt;6.25,D25&gt;=0.75),"versicolor",IF(AND(A25&gt;=6.05,G25&gt;=6.998,C25&gt;=4.75,A25&lt;6.25,D25&gt;=0.75),"virginica","shouldnthappen"))))))))</f>
        <v>versicolor</v>
      </c>
      <c r="S25" s="1" t="str">
        <f aca="false">IF(AND(B25&gt;=3.05,A25&lt;5.45),"setosa",IF(AND(C25&lt;2.2,B25&lt;3.05,A25&lt;5.45),"setosa",IF(AND(C25&gt;=2.2,B25&lt;3.05,A25&lt;5.45),"versicolor",IF(AND(B25&lt;3.7,C25&lt;4.8,A25&gt;=5.45),"versicolor",IF(AND(B25&gt;=3.7,C25&lt;4.8,A25&gt;=5.45),"setosa",IF(AND(G25&lt;13.757,C25&lt;5.05,C25&gt;=4.8,A25&gt;=5.45),"virginica",IF(AND(G25&gt;=13.757,C25&lt;5.05,C25&gt;=4.8,A25&gt;=5.45),"versicolor",IF(AND(C25&gt;=5.15,C25&gt;=5.05,C25&gt;=4.8,A25&gt;=5.45),"virginica",IF(AND(A25&lt;5.95,C25&lt;5.15,C25&gt;=5.05,C25&gt;=4.8,A25&gt;=5.45),"virginica",IF(AND(D25&gt;=1.8,A25&gt;=5.95,C25&lt;5.15,C25&gt;=5.05,C25&gt;=4.8,A25&gt;=5.45),"virginica",IF(AND(B25&lt;2.75,D25&lt;1.8,A25&gt;=5.95,C25&lt;5.15,C25&gt;=5.05,C25&gt;=4.8,A25&gt;=5.45),"versicolor",IF(AND(B25&gt;=2.75,D25&lt;1.8,A25&gt;=5.95,C25&lt;5.15,C25&gt;=5.05,C25&gt;=4.8,A25&gt;=5.45),"virginica","shouldnthappen"))))))))))))</f>
        <v>versicolor</v>
      </c>
      <c r="T25" s="1" t="str">
        <f aca="false">IF(AND(C25&lt;2.6),"setosa",IF(AND(D25&lt;1.65,C25&lt;4.75,C25&gt;=2.6),"versicolor",IF(AND(D25&gt;=1.65,C25&lt;4.75,C25&gt;=2.6),"virginica",IF(AND(G25&gt;=8.494,A25&lt;6.6,C25&gt;=4.75,C25&gt;=2.6),"virginica",IF(AND(C25&lt;5.2,A25&gt;=6.6,C25&gt;=4.75,C25&gt;=2.6),"versicolor",IF(AND(C25&gt;=5.2,A25&gt;=6.6,C25&gt;=4.75,C25&gt;=2.6),"virginica",IF(AND(A25&lt;5.95,G25&lt;8.494,A25&lt;6.6,C25&gt;=4.75,C25&gt;=2.6),"virginica",IF(AND(A25&gt;=5.95,G25&lt;8.494,A25&lt;6.6,C25&gt;=4.75,C25&gt;=2.6),"versicolor","shouldnthappen"))))))))</f>
        <v>versicolor</v>
      </c>
      <c r="U25" s="1" t="str">
        <f aca="false">IF(AND(C25&lt;3.65,B25&gt;=3.35),"setosa",IF(AND(C25&gt;=3.65,B25&gt;=3.35),"virginica",IF(AND(C25&lt;2.35,A25&lt;6.25,B25&lt;3.35),"setosa",IF(AND(C25&lt;4.85,A25&gt;=6.25,B25&lt;3.35),"versicolor",IF(AND(G25&gt;=15.426,C25&gt;=2.35,A25&lt;6.25,B25&lt;3.35),"virginica",IF(AND(D25&gt;=1.55,C25&gt;=4.85,A25&gt;=6.25,B25&lt;3.35),"virginica",IF(AND(D25&lt;1.8,G25&lt;15.426,C25&gt;=2.35,A25&lt;6.25,B25&lt;3.35),"versicolor",IF(AND(D25&gt;=1.8,G25&lt;15.426,C25&gt;=2.35,A25&lt;6.25,B25&lt;3.35),"virginica",IF(AND(B25&lt;2.95,D25&lt;1.55,C25&gt;=4.85,A25&gt;=6.25,B25&lt;3.35),"virginica",IF(AND(B25&gt;=2.95,D25&lt;1.55,C25&gt;=4.85,A25&gt;=6.25,B25&lt;3.35),"versicolor","shouldnthappen"))))))))))</f>
        <v>versicolor</v>
      </c>
      <c r="V25" s="1" t="str">
        <f aca="false">IF(AND(C25&lt;2.6),"setosa",IF(AND(C25&gt;=4.85,C25&gt;=2.6),"virginica",IF(AND(F25&gt;=0.9,C25&lt;4.85,C25&gt;=2.6),"virginica",IF(AND(G25&lt;5.656,F25&lt;0.9,C25&lt;4.85,C25&gt;=2.6),"virginica",IF(AND(G25&gt;=5.656,F25&lt;0.9,C25&lt;4.85,C25&gt;=2.6),"versicolor","shouldnthappen")))))</f>
        <v>versicolor</v>
      </c>
      <c r="W25" s="1" t="str">
        <f aca="false">IF(AND(D25&gt;=1.75,G25&gt;=13.795),"virginica",IF(AND(D25&gt;=1.5,G25&gt;=12.335,G25&lt;13.795),"virginica",IF(AND(C25&lt;2.45,C25&lt;4.85,G25&lt;12.335,G25&lt;13.795),"setosa",IF(AND(C25&gt;=2.45,C25&lt;4.85,G25&lt;12.335,G25&lt;13.795),"versicolor",IF(AND(D25&gt;=1.7,C25&gt;=4.85,G25&lt;12.335,G25&lt;13.795),"virginica",IF(AND(B25&gt;=3.25,D25&lt;1.5,G25&gt;=12.335,G25&lt;13.795),"setosa",IF(AND(D25&lt;1,F25&lt;0.255,D25&lt;1.75,G25&gt;=13.795),"setosa",IF(AND(D25&gt;=1,F25&lt;0.255,D25&lt;1.75,G25&gt;=13.795),"versicolor",IF(AND(A25&lt;5.4,F25&gt;=0.255,D25&lt;1.75,G25&gt;=13.795),"setosa",IF(AND(A25&gt;=5.4,F25&gt;=0.255,D25&lt;1.75,G25&gt;=13.795),"versicolor",IF(AND(A25&lt;6.15,D25&lt;1.7,C25&gt;=4.85,G25&lt;12.335,G25&lt;13.795),"versicolor",IF(AND(A25&gt;=6.15,D25&lt;1.7,C25&gt;=4.85,G25&lt;12.335,G25&lt;13.795),"virginica",IF(AND(C25&lt;5,B25&lt;3.25,D25&lt;1.5,G25&gt;=12.335,G25&lt;13.795),"versicolor",IF(AND(C25&gt;=5,B25&lt;3.25,D25&lt;1.5,G25&gt;=12.335,G25&lt;13.795),"virginica","shouldnthappen"))))))))))))))</f>
        <v>versicolor</v>
      </c>
      <c r="X25" s="1" t="str">
        <f aca="false">IF(AND(C25&lt;2.5,A25&lt;5.55),"setosa",IF(AND(F25&lt;0.096,A25&gt;=5.55),"virginica",IF(AND(D25&lt;1.6,C25&gt;=2.5,A25&lt;5.55),"versicolor",IF(AND(D25&gt;=1.6,C25&gt;=2.5,A25&lt;5.55),"virginica",IF(AND(F25&gt;=0.156,C25&lt;4.75,F25&gt;=0.096,A25&gt;=5.55),"versicolor",IF(AND(D25&gt;=1.75,C25&gt;=4.75,F25&gt;=0.096,A25&gt;=5.55),"virginica",IF(AND(B25&lt;3.3,F25&lt;0.156,C25&lt;4.75,F25&gt;=0.096,A25&gt;=5.55),"versicolor",IF(AND(B25&gt;=3.3,F25&lt;0.156,C25&lt;4.75,F25&gt;=0.096,A25&gt;=5.55),"setosa",IF(AND(B25&lt;2.45,A25&lt;6.05,D25&lt;1.75,C25&gt;=4.75,F25&gt;=0.096,A25&gt;=5.55),"virginica",IF(AND(B25&gt;=2.45,A25&lt;6.05,D25&lt;1.75,C25&gt;=4.75,F25&gt;=0.096,A25&gt;=5.55),"versicolor",IF(AND(F25&lt;0.205,A25&gt;=6.05,D25&lt;1.75,C25&gt;=4.75,F25&gt;=0.096,A25&gt;=5.55),"versicolor",IF(AND(F25&gt;=0.205,A25&gt;=6.05,D25&lt;1.75,C25&gt;=4.75,F25&gt;=0.096,A25&gt;=5.55),"virginica","shouldnthappen"))))))))))))</f>
        <v>versicolor</v>
      </c>
      <c r="Y25" s="1" t="str">
        <f aca="false">IF(AND(C25&lt;2.35,A25&lt;5.55),"setosa",IF(AND(C25&gt;=5.05,A25&gt;=5.55),"virginica",IF(AND(D25&lt;1.6,C25&gt;=2.35,A25&lt;5.55),"versicolor",IF(AND(D25&gt;=1.6,C25&gt;=2.35,A25&lt;5.55),"virginica",IF(AND(D25&gt;=1.75,C25&lt;5.05,A25&gt;=5.55),"virginica",IF(AND(B25&gt;=3.55,D25&lt;1.75,C25&lt;5.05,A25&gt;=5.55),"setosa",IF(AND(G25&lt;6.3,B25&lt;3.55,D25&lt;1.75,C25&lt;5.05,A25&gt;=5.55),"virginica",IF(AND(G25&gt;=6.3,B25&lt;3.55,D25&lt;1.75,C25&lt;5.05,A25&gt;=5.55),"versicolor","shouldnthappen"))))))))</f>
        <v>versicolor</v>
      </c>
      <c r="Z25" s="1" t="str">
        <f aca="false">IF(AND(D25&lt;0.75),"setosa",IF(AND(B25&gt;=2.55,C25&lt;4.85,D25&gt;=0.75),"versicolor",IF(AND(D25&gt;=1.7,C25&gt;=4.85,D25&gt;=0.75),"virginica",IF(AND(D25&lt;1.6,B25&lt;2.55,C25&lt;4.85,D25&gt;=0.75),"versicolor",IF(AND(D25&gt;=1.6,B25&lt;2.55,C25&lt;4.85,D25&gt;=0.75),"virginica",IF(AND(B25&lt;2.65,D25&lt;1.7,C25&gt;=4.85,D25&gt;=0.75),"virginica",IF(AND(F25&lt;0.325,B25&gt;=2.65,D25&lt;1.7,C25&gt;=4.85,D25&gt;=0.75),"virginica",IF(AND(G25&lt;10.717,F25&gt;=0.325,B25&gt;=2.65,D25&lt;1.7,C25&gt;=4.85,D25&gt;=0.75),"versicolor",IF(AND(G25&gt;=10.717,F25&gt;=0.325,B25&gt;=2.65,D25&lt;1.7,C25&gt;=4.85,D25&gt;=0.75),"virginica","shouldnthappen")))))))))</f>
        <v>versicolor</v>
      </c>
      <c r="AA25" s="1" t="str">
        <f aca="false">IF(AND(D25&lt;0.75),"setosa",IF(AND(D25&gt;=1.75,D25&gt;=0.75),"virginica",IF(AND(F25&gt;=0.455,D25&lt;1.75,D25&gt;=0.75),"versicolor",IF(AND(D25&lt;1.45,F25&lt;0.455,D25&lt;1.75,D25&gt;=0.75),"versicolor",IF(AND(F25&lt;0.247,D25&gt;=1.45,F25&lt;0.455,D25&lt;1.75,D25&gt;=0.75),"versicolor",IF(AND(F25&gt;=0.247,D25&gt;=1.45,F25&lt;0.455,D25&lt;1.75,D25&gt;=0.75),"virginica","shouldnthappen"))))))</f>
        <v>virginica</v>
      </c>
      <c r="AB25" s="1" t="str">
        <f aca="false">IF(AND(F25&gt;=0.221,B25&gt;=3.35),"setosa",IF(AND(A25&lt;5.3,F25&gt;=0.683,B25&lt;3.35),"setosa",IF(AND(A25&lt;6.45,F25&lt;0.221,B25&gt;=3.35),"setosa",IF(AND(A25&gt;=6.45,F25&lt;0.221,B25&gt;=3.35),"virginica",IF(AND(G25&lt;6.3,A25&lt;6.25,F25&lt;0.683,B25&lt;3.35),"virginica",IF(AND(G25&lt;13.795,A25&gt;=6.25,F25&lt;0.683,B25&lt;3.35),"virginica",IF(AND(D25&lt;1.65,A25&gt;=5.3,F25&gt;=0.683,B25&lt;3.35),"versicolor",IF(AND(D25&gt;=1.65,A25&gt;=5.3,F25&gt;=0.683,B25&lt;3.35),"virginica",IF(AND(D25&lt;0.6,G25&gt;=6.3,A25&lt;6.25,F25&lt;0.683,B25&lt;3.35),"setosa",IF(AND(D25&lt;1.7,G25&gt;=13.795,A25&gt;=6.25,F25&lt;0.683,B25&lt;3.35),"versicolor",IF(AND(D25&gt;=1.7,G25&gt;=13.795,A25&gt;=6.25,F25&lt;0.683,B25&lt;3.35),"virginica",IF(AND(C25&gt;=5.35,D25&gt;=0.6,G25&gt;=6.3,A25&lt;6.25,F25&lt;0.683,B25&lt;3.35),"virginica",IF(AND(D25&lt;1.75,C25&lt;5.35,D25&gt;=0.6,G25&gt;=6.3,A25&lt;6.25,F25&lt;0.683,B25&lt;3.35),"versicolor",IF(AND(D25&gt;=1.75,C25&lt;5.35,D25&gt;=0.6,G25&gt;=6.3,A25&lt;6.25,F25&lt;0.683,B25&lt;3.35),"virginica","shouldnthappen"))))))))))))))</f>
        <v>virginica</v>
      </c>
      <c r="AC25" s="1" t="str">
        <f aca="false">IF(AND(B25&gt;=3.3),"setosa",IF(AND(C25&lt;2.45,D25&lt;1.55,B25&lt;3.3),"setosa",IF(AND(F25&gt;=0.211,D25&gt;=1.55,B25&lt;3.3),"virginica",IF(AND(C25&lt;4.9,C25&gt;=2.45,D25&lt;1.55,B25&lt;3.3),"versicolor",IF(AND(C25&gt;=4.9,C25&gt;=2.45,D25&lt;1.55,B25&lt;3.3),"virginica",IF(AND(F25&lt;0.138,F25&lt;0.211,D25&gt;=1.55,B25&lt;3.3),"virginica",IF(AND(F25&gt;=0.138,F25&lt;0.211,D25&gt;=1.55,B25&lt;3.3),"versicolor","shouldnthappen")))))))</f>
        <v>versicolor</v>
      </c>
      <c r="AD25" s="1" t="str">
        <f aca="false">IF(AND(D25&gt;=1.75),"virginica",IF(AND(D25&lt;0.75,D25&lt;1.75),"setosa",IF(AND(D25&lt;1.35,D25&gt;=0.75,D25&lt;1.75),"versicolor",IF(AND(B25&lt;2.6,C25&lt;4.85,D25&gt;=1.35,D25&gt;=0.75,D25&lt;1.75),"virginica",IF(AND(B25&gt;=2.6,C25&lt;4.85,D25&gt;=1.35,D25&gt;=0.75,D25&lt;1.75),"versicolor",IF(AND(A25&lt;6.4,C25&gt;=4.85,D25&gt;=1.35,D25&gt;=0.75,D25&lt;1.75),"virginica",IF(AND(A25&gt;=6.4,C25&gt;=4.85,D25&gt;=1.35,D25&gt;=0.75,D25&lt;1.75),"versicolor","shouldnthappen")))))))</f>
        <v>versicolor</v>
      </c>
      <c r="AE25" s="1" t="str">
        <f aca="false">IF(AND(C25&lt;2.45),"setosa",IF(AND(F25&lt;0.07,C25&gt;=2.45),"virginica",IF(AND(A25&gt;=5,C25&lt;4.75,F25&gt;=0.07,C25&gt;=2.45),"versicolor",IF(AND(F25&lt;0.182,C25&gt;=4.75,F25&gt;=0.07,C25&gt;=2.45),"versicolor",IF(AND(B25&lt;2.45,A25&lt;5,C25&lt;4.75,F25&gt;=0.07,C25&gt;=2.45),"versicolor",IF(AND(B25&gt;=2.45,A25&lt;5,C25&lt;4.75,F25&gt;=0.07,C25&gt;=2.45),"virginica",IF(AND(F25&gt;=0.468,F25&gt;=0.182,C25&gt;=4.75,F25&gt;=0.07,C25&gt;=2.45),"virginica",IF(AND(A25&gt;=6.85,F25&lt;0.468,F25&gt;=0.182,C25&gt;=4.75,F25&gt;=0.07,C25&gt;=2.45),"virginica",IF(AND(B25&lt;2.6,A25&lt;6.85,F25&lt;0.468,F25&gt;=0.182,C25&gt;=4.75,F25&gt;=0.07,C25&gt;=2.45),"virginica",IF(AND(B25&gt;=2.6,A25&lt;6.85,F25&lt;0.468,F25&gt;=0.182,C25&gt;=4.75,F25&gt;=0.07,C25&gt;=2.45),"versicolor","shouldnthappen"))))))))))</f>
        <v>versicolor</v>
      </c>
      <c r="AF25" s="1" t="str">
        <f aca="false">IF(AND(D25&lt;0.75,A25&lt;5.45),"setosa",IF(AND(D25&gt;=1.75,A25&gt;=5.45),"virginica",IF(AND(G25&lt;6.094,D25&gt;=0.75,A25&lt;5.45),"virginica",IF(AND(G25&gt;=6.094,D25&gt;=0.75,A25&lt;5.45),"versicolor",IF(AND(C25&lt;2.75,D25&lt;1.75,A25&gt;=5.45),"setosa",IF(AND(D25&lt;1.45,C25&gt;=2.75,D25&lt;1.75,A25&gt;=5.45),"versicolor",IF(AND(B25&lt;2.75,D25&gt;=1.45,C25&gt;=2.75,D25&lt;1.75,A25&gt;=5.45),"versicolor",IF(AND(C25&lt;5.05,B25&gt;=2.75,D25&gt;=1.45,C25&gt;=2.75,D25&lt;1.75,A25&gt;=5.45),"versicolor",IF(AND(C25&gt;=5.05,B25&gt;=2.75,D25&gt;=1.45,C25&gt;=2.75,D25&lt;1.75,A25&gt;=5.45),"virginica","shouldnthappen")))))))))</f>
        <v>versicolor</v>
      </c>
      <c r="AG25" s="1" t="str">
        <f aca="false">IF(AND(D25&lt;0.65,G25&lt;8.868,A25&lt;5.3),"setosa",IF(AND(C25&lt;2.6,G25&gt;=8.868,A25&lt;5.3),"setosa",IF(AND(C25&gt;=2.6,G25&gt;=8.868,A25&lt;5.3),"versicolor",IF(AND(C25&gt;=4.95,D25&lt;1.55,A25&gt;=5.3),"virginica",IF(AND(G25&lt;13.795,D25&gt;=1.55,A25&gt;=5.3),"virginica",IF(AND(C25&lt;3.75,D25&gt;=0.65,G25&lt;8.868,A25&lt;5.3),"versicolor",IF(AND(C25&gt;=3.75,D25&gt;=0.65,G25&lt;8.868,A25&lt;5.3),"virginica",IF(AND(C25&lt;2.6,C25&lt;4.95,D25&lt;1.55,A25&gt;=5.3),"setosa",IF(AND(C25&gt;=2.6,C25&lt;4.95,D25&lt;1.55,A25&gt;=5.3),"versicolor",IF(AND(C25&lt;4.75,G25&gt;=13.795,D25&gt;=1.55,A25&gt;=5.3),"versicolor",IF(AND(C25&gt;=4.75,G25&gt;=13.795,D25&gt;=1.55,A25&gt;=5.3),"virginica","shouldnthappen")))))))))))</f>
        <v>versicolor</v>
      </c>
      <c r="AH25" s="1" t="str">
        <f aca="false">IF(AND(D25&lt;0.75),"setosa",IF(AND(C25&lt;4.75,D25&gt;=0.75),"versicolor",IF(AND(G25&lt;13.757,C25&gt;=4.75,D25&gt;=0.75),"virginica",IF(AND(B25&lt;3.05,G25&gt;=13.757,C25&gt;=4.75,D25&gt;=0.75),"virginica",IF(AND(A25&lt;6.65,B25&gt;=3.05,G25&gt;=13.757,C25&gt;=4.75,D25&gt;=0.75),"virginica",IF(AND(A25&gt;=6.65,B25&gt;=3.05,G25&gt;=13.757,C25&gt;=4.75,D25&gt;=0.75),"versicolor","shouldnthappen"))))))</f>
        <v>versicolor</v>
      </c>
      <c r="AI25" s="1" t="str">
        <f aca="false">IF(AND(D25&lt;0.7),"setosa",IF(AND(C25&lt;4.75,D25&gt;=0.7),"versicolor",IF(AND(A25&lt;6.6,F25&lt;0.482,C25&gt;=4.75,D25&gt;=0.7),"virginica",IF(AND(C25&gt;=4.95,F25&gt;=0.482,C25&gt;=4.75,D25&gt;=0.7),"virginica",IF(AND(D25&lt;1.9,A25&gt;=6.6,F25&lt;0.482,C25&gt;=4.75,D25&gt;=0.7),"versicolor",IF(AND(D25&gt;=1.9,A25&gt;=6.6,F25&lt;0.482,C25&gt;=4.75,D25&gt;=0.7),"virginica",IF(AND(F25&gt;=0.766,C25&lt;4.95,F25&gt;=0.482,C25&gt;=4.75,D25&gt;=0.7),"virginica",IF(AND(B25&lt;2.95,F25&lt;0.766,C25&lt;4.95,F25&gt;=0.482,C25&gt;=4.75,D25&gt;=0.7),"virginica",IF(AND(B25&gt;=2.95,F25&lt;0.766,C25&lt;4.95,F25&gt;=0.482,C25&gt;=4.75,D25&gt;=0.7),"versicolor","shouldnthappen")))))))))</f>
        <v>versicolor</v>
      </c>
      <c r="AJ25" s="1" t="str">
        <f aca="false">IF(AND(C25&lt;2.45,C25&lt;4.75),"setosa",IF(AND(D25&gt;=1.65,C25&gt;=4.75),"virginica",IF(AND(A25&lt;4.95,C25&gt;=2.45,C25&lt;4.75),"virginica",IF(AND(A25&gt;=4.95,C25&gt;=2.45,C25&lt;4.75),"versicolor",IF(AND(B25&lt;2.95,D25&lt;1.65,C25&gt;=4.75),"virginica",IF(AND(B25&gt;=2.95,D25&lt;1.65,C25&gt;=4.75),"versicolor","shouldnthappen"))))))</f>
        <v>versicolor</v>
      </c>
      <c r="AK25" s="1" t="str">
        <f aca="false">IF(AND(D25&lt;0.75,A25&lt;5.45),"setosa",IF(AND(B25&lt;2.45,D25&gt;=0.75,A25&lt;5.45),"versicolor",IF(AND(A25&gt;=5.55,C25&lt;4.75,A25&gt;=5.45),"versicolor",IF(AND(C25&gt;=5.15,C25&gt;=4.75,A25&gt;=5.45),"virginica",IF(AND(G25&lt;6.094,B25&gt;=2.45,D25&gt;=0.75,A25&lt;5.45),"virginica",IF(AND(G25&gt;=6.094,B25&gt;=2.45,D25&gt;=0.75,A25&lt;5.45),"versicolor",IF(AND(D25&lt;0.6,A25&lt;5.55,C25&lt;4.75,A25&gt;=5.45),"setosa",IF(AND(D25&gt;=0.6,A25&lt;5.55,C25&lt;4.75,A25&gt;=5.45),"versicolor",IF(AND(C25&lt;4.95,C25&lt;5.15,C25&gt;=4.75,A25&gt;=5.45),"virginica",IF(AND(G25&lt;12.627,C25&lt;5.05,C25&gt;=4.95,C25&lt;5.15,C25&gt;=4.75,A25&gt;=5.45),"virginica",IF(AND(G25&gt;=12.627,C25&lt;5.05,C25&gt;=4.95,C25&lt;5.15,C25&gt;=4.75,A25&gt;=5.45),"versicolor",IF(AND(D25&lt;1.7,C25&gt;=5.05,C25&gt;=4.95,C25&lt;5.15,C25&gt;=4.75,A25&gt;=5.45),"versicolor",IF(AND(D25&gt;=1.7,C25&gt;=5.05,C25&gt;=4.95,C25&lt;5.15,C25&gt;=4.75,A25&gt;=5.45),"virginica","shouldnthappen")))))))))))))</f>
        <v>versicolor</v>
      </c>
      <c r="AL25" s="1" t="str">
        <f aca="false">IF(AND(B25&lt;2.45,B25&lt;3.15),"versicolor",IF(AND(D25&lt;0.95,G25&lt;15.141,B25&gt;=3.15),"setosa",IF(AND(G25&lt;15.429,G25&gt;=15.141,B25&gt;=3.15),"versicolor",IF(AND(G25&gt;=15.429,G25&gt;=15.141,B25&gt;=3.15),"virginica",IF(AND(C25&lt;2.3,C25&lt;4.75,B25&gt;=2.45,B25&lt;3.15),"setosa",IF(AND(G25&gt;=16.072,C25&gt;=4.75,B25&gt;=2.45,B25&lt;3.15),"versicolor",IF(AND(G25&lt;11.833,D25&gt;=0.95,G25&lt;15.141,B25&gt;=3.15),"virginica",IF(AND(A25&lt;5,C25&gt;=2.3,C25&lt;4.75,B25&gt;=2.45,B25&lt;3.15),"virginica",IF(AND(A25&gt;=5,C25&gt;=2.3,C25&lt;4.75,B25&gt;=2.45,B25&lt;3.15),"versicolor",IF(AND(G25&lt;14.342,G25&gt;=11.833,D25&gt;=0.95,G25&lt;15.141,B25&gt;=3.15),"versicolor",IF(AND(G25&gt;=14.342,G25&gt;=11.833,D25&gt;=0.95,G25&lt;15.141,B25&gt;=3.15),"virginica",IF(AND(G25&lt;13.757,F25&gt;=0.741,G25&lt;16.072,C25&gt;=4.75,B25&gt;=2.45,B25&lt;3.15),"virginica",IF(AND(F25&gt;=0.546,A25&lt;6.15,F25&lt;0.741,G25&lt;16.072,C25&gt;=4.75,B25&gt;=2.45,B25&lt;3.15),"virginica",IF(AND(D25&gt;=1.75,A25&gt;=6.15,F25&lt;0.741,G25&lt;16.072,C25&gt;=4.75,B25&gt;=2.45,B25&lt;3.15),"virginica",IF(AND(C25&lt;4.85,G25&gt;=13.757,F25&gt;=0.741,G25&lt;16.072,C25&gt;=4.75,B25&gt;=2.45,B25&lt;3.15),"virginica",IF(AND(C25&gt;=4.85,G25&gt;=13.757,F25&gt;=0.741,G25&lt;16.072,C25&gt;=4.75,B25&gt;=2.45,B25&lt;3.15),"versicolor",IF(AND(F25&lt;0.331,F25&lt;0.546,A25&lt;6.15,F25&lt;0.741,G25&lt;16.072,C25&gt;=4.75,B25&gt;=2.45,B25&lt;3.15),"virginica",IF(AND(F25&gt;=0.331,F25&lt;0.546,A25&lt;6.15,F25&lt;0.741,G25&lt;16.072,C25&gt;=4.75,B25&gt;=2.45,B25&lt;3.15),"versicolor",IF(AND(G25&lt;10.661,D25&lt;1.75,A25&gt;=6.15,F25&lt;0.741,G25&lt;16.072,C25&gt;=4.75,B25&gt;=2.45,B25&lt;3.15),"virginica",IF(AND(G25&gt;=10.661,D25&lt;1.75,A25&gt;=6.15,F25&lt;0.741,G25&lt;16.072,C25&gt;=4.75,B25&gt;=2.45,B25&lt;3.15),"versicolor","shouldnthappen"))))))))))))))))))))</f>
        <v>versicolor</v>
      </c>
      <c r="AM25" s="1" t="str">
        <f aca="false">IF(AND(D25&lt;1.35,F25&gt;=0.917),"setosa",IF(AND(D25&gt;=1.35,F25&gt;=0.917),"virginica",IF(AND(D25&lt;0.75,D25&lt;1.55,F25&lt;0.917),"setosa",IF(AND(C25&gt;=4.8,D25&gt;=1.55,F25&lt;0.917),"virginica",IF(AND(A25&lt;5.95,D25&gt;=0.75,D25&lt;1.55,F25&lt;0.917),"versicolor",IF(AND(F25&lt;0.473,C25&lt;4.8,D25&gt;=1.55,F25&lt;0.917),"virginica",IF(AND(F25&gt;=0.473,C25&lt;4.8,D25&gt;=1.55,F25&lt;0.917),"versicolor",IF(AND(C25&lt;4.95,A25&gt;=5.95,D25&gt;=0.75,D25&lt;1.55,F25&lt;0.917),"versicolor",IF(AND(C25&gt;=4.95,A25&gt;=5.95,D25&gt;=0.75,D25&lt;1.55,F25&lt;0.917),"virginica","shouldnthappen")))))))))</f>
        <v>versicolor</v>
      </c>
      <c r="AN25" s="1" t="str">
        <f aca="false">IF(AND(D25&lt;0.75,A25&lt;5.45),"setosa",IF(AND(D25&lt;1.55,D25&gt;=0.75,A25&lt;5.45),"versicolor",IF(AND(D25&gt;=1.55,D25&gt;=0.75,A25&lt;5.45),"virginica",IF(AND(A25&gt;=5.75,C25&lt;4.75,A25&gt;=5.45),"versicolor",IF(AND(F25&lt;0.361,C25&gt;=4.75,A25&gt;=5.45),"virginica",IF(AND(C25&lt;2.6,A25&lt;5.75,C25&lt;4.75,A25&gt;=5.45),"setosa",IF(AND(C25&gt;=2.6,A25&lt;5.75,C25&lt;4.75,A25&gt;=5.45),"versicolor",IF(AND(D25&gt;=1.7,F25&gt;=0.361,C25&gt;=4.75,A25&gt;=5.45),"virginica",IF(AND(B25&lt;2.65,D25&lt;1.7,F25&gt;=0.361,C25&gt;=4.75,A25&gt;=5.45),"virginica",IF(AND(A25&lt;7.05,B25&gt;=2.65,D25&lt;1.7,F25&gt;=0.361,C25&gt;=4.75,A25&gt;=5.45),"versicolor",IF(AND(A25&gt;=7.05,B25&gt;=2.65,D25&lt;1.7,F25&gt;=0.361,C25&gt;=4.75,A25&gt;=5.45),"virginica","shouldnthappen")))))))))))</f>
        <v>versicolor</v>
      </c>
      <c r="AO25" s="1" t="str">
        <f aca="false">IF(AND(D25&lt;0.7),"setosa",IF(AND(A25&lt;4.95,C25&lt;4.85,D25&gt;=0.7),"virginica",IF(AND(A25&gt;=4.95,C25&lt;4.85,D25&gt;=0.7),"versicolor",IF(AND(D25&gt;=1.7,C25&gt;=4.85,D25&gt;=0.7),"virginica",IF(AND(F25&lt;0.325,D25&lt;1.7,C25&gt;=4.85,D25&gt;=0.7),"virginica",IF(AND(D25&lt;1.55,F25&gt;=0.325,D25&lt;1.7,C25&gt;=4.85,D25&gt;=0.7),"virginica",IF(AND(D25&gt;=1.55,F25&gt;=0.325,D25&lt;1.7,C25&gt;=4.85,D25&gt;=0.7),"versicolor","shouldnthappen")))))))</f>
        <v>versicolor</v>
      </c>
      <c r="AP25" s="1" t="str">
        <f aca="false">IF(AND(D25&lt;0.75),"setosa",IF(AND(C25&lt;4.85,D25&gt;=0.75),"versicolor",IF(AND(G25&gt;=8.277,C25&gt;=4.85,D25&gt;=0.75),"virginica",IF(AND(F25&gt;=0.633,G25&lt;8.277,C25&gt;=4.85,D25&gt;=0.75),"virginica",IF(AND(G25&lt;7.61,F25&lt;0.633,G25&lt;8.277,C25&gt;=4.85,D25&gt;=0.75),"virginica",IF(AND(G25&gt;=7.61,F25&lt;0.633,G25&lt;8.277,C25&gt;=4.85,D25&gt;=0.75),"versicolor","shouldnthappen"))))))</f>
        <v>versicolor</v>
      </c>
      <c r="AQ25" s="1" t="str">
        <f aca="false">IF(AND(C25&lt;2.65,A25&gt;=5.45,C25&lt;4.75),"setosa",IF(AND(C25&gt;=2.65,A25&gt;=5.45,C25&lt;4.75),"versicolor",IF(AND(B25&lt;2.9,C25&lt;4.85,C25&gt;=4.75),"versicolor",IF(AND(B25&gt;=2.9,C25&lt;4.85,C25&gt;=4.75),"virginica",IF(AND(D25&lt;1.7,C25&gt;=4.85,C25&gt;=4.75),"versicolor",IF(AND(D25&gt;=1.7,C25&gt;=4.85,C25&gt;=4.75),"virginica",IF(AND(C25&lt;2.45,G25&lt;14.126,A25&lt;5.45,C25&lt;4.75),"setosa",IF(AND(C25&gt;=2.45,G25&lt;14.126,A25&lt;5.45,C25&lt;4.75),"versicolor",IF(AND(C25&lt;2.4,G25&gt;=14.126,A25&lt;5.45,C25&lt;4.75),"setosa",IF(AND(C25&gt;=2.4,G25&gt;=14.126,A25&lt;5.45,C25&lt;4.75),"versicolor","shouldnthappen"))))))))))</f>
        <v>versicolor</v>
      </c>
      <c r="AR25" s="1" t="str">
        <f aca="false">IF(AND(C25&lt;2.45,C25&lt;4.85),"setosa",IF(AND(C25&gt;=5.15,C25&gt;=4.85),"virginica",IF(AND(A25&gt;=4.95,C25&gt;=2.45,C25&lt;4.85),"versicolor",IF(AND(D25&lt;1.35,A25&lt;4.95,C25&gt;=2.45,C25&lt;4.85),"versicolor",IF(AND(D25&gt;=1.35,A25&lt;4.95,C25&gt;=2.45,C25&lt;4.85),"virginica",IF(AND(F25&lt;0.35,G25&lt;12.751,C25&lt;5.15,C25&gt;=4.85),"virginica",IF(AND(A25&lt;6.5,G25&gt;=12.751,C25&lt;5.15,C25&gt;=4.85),"virginica",IF(AND(A25&gt;=6.5,G25&gt;=12.751,C25&lt;5.15,C25&gt;=4.85),"versicolor",IF(AND(B25&gt;=2.75,F25&gt;=0.35,G25&lt;12.751,C25&lt;5.15,C25&gt;=4.85),"virginica",IF(AND(C25&lt;5.05,B25&lt;2.75,F25&gt;=0.35,G25&lt;12.751,C25&lt;5.15,C25&gt;=4.85),"virginica",IF(AND(C25&gt;=5.05,B25&lt;2.75,F25&gt;=0.35,G25&lt;12.751,C25&lt;5.15,C25&gt;=4.85),"versicolor","shouldnthappen")))))))))))</f>
        <v>versicolor</v>
      </c>
      <c r="AS25" s="1" t="str">
        <f aca="false">IF(AND(F25&gt;=0.9,B25&lt;3.05),"virginica",IF(AND(A25&lt;5.9,B25&gt;=3.05),"setosa",IF(AND(D25&lt;1.65,A25&gt;=5.9,B25&gt;=3.05),"versicolor",IF(AND(D25&gt;=1.65,A25&gt;=5.9,B25&gt;=3.05),"virginica",IF(AND(D25&gt;=1.75,C25&gt;=4.85,F25&lt;0.9,B25&lt;3.05),"virginica",IF(AND(C25&lt;2.2,B25&lt;2.95,C25&lt;4.85,F25&lt;0.9,B25&lt;3.05),"setosa",IF(AND(C25&gt;=2.2,B25&lt;2.95,C25&lt;4.85,F25&lt;0.9,B25&lt;3.05),"versicolor",IF(AND(C25&lt;2.8,B25&gt;=2.95,C25&lt;4.85,F25&lt;0.9,B25&lt;3.05),"setosa",IF(AND(C25&gt;=2.8,B25&gt;=2.95,C25&lt;4.85,F25&lt;0.9,B25&lt;3.05),"versicolor",IF(AND(G25&lt;13.879,D25&lt;1.75,C25&gt;=4.85,F25&lt;0.9,B25&lt;3.05),"virginica",IF(AND(G25&gt;=13.879,D25&lt;1.75,C25&gt;=4.85,F25&lt;0.9,B25&lt;3.05),"versicolor","shouldnthappen")))))))))))</f>
        <v>versicolor</v>
      </c>
      <c r="AT25" s="1" t="str">
        <f aca="false">IF(AND(D25&lt;0.75),"setosa",IF(AND(D25&gt;=1.75,D25&gt;=0.75),"virginica",IF(AND(D25&lt;1.45,G25&lt;7.37,D25&lt;1.75,D25&gt;=0.75),"versicolor",IF(AND(D25&gt;=1.45,G25&lt;7.37,D25&lt;1.75,D25&gt;=0.75),"virginica",IF(AND(C25&lt;5.45,G25&gt;=7.37,D25&lt;1.75,D25&gt;=0.75),"versicolor",IF(AND(C25&gt;=5.45,G25&gt;=7.37,D25&lt;1.75,D25&gt;=0.75),"virginica","shouldnthappen"))))))</f>
        <v>versicolor</v>
      </c>
      <c r="AU25" s="1" t="str">
        <f aca="false">IF(AND(D25&lt;0.7),"setosa",IF(AND(D25&gt;=1.7,A25&gt;=6.15,D25&gt;=0.7),"virginica",IF(AND(B25&gt;=2.55,C25&lt;4.75,A25&lt;6.15,D25&gt;=0.7),"versicolor",IF(AND(D25&gt;=1.7,C25&gt;=4.75,A25&lt;6.15,D25&gt;=0.7),"virginica",IF(AND(C25&lt;5.25,D25&lt;1.7,A25&gt;=6.15,D25&gt;=0.7),"versicolor",IF(AND(C25&gt;=5.25,D25&lt;1.7,A25&gt;=6.15,D25&gt;=0.7),"virginica",IF(AND(C25&lt;4.25,B25&lt;2.55,C25&lt;4.75,A25&lt;6.15,D25&gt;=0.7),"versicolor",IF(AND(C25&gt;=4.25,B25&lt;2.55,C25&lt;4.75,A25&lt;6.15,D25&gt;=0.7),"virginica",IF(AND(B25&lt;2.65,D25&lt;1.7,C25&gt;=4.75,A25&lt;6.15,D25&gt;=0.7),"virginica",IF(AND(B25&gt;=2.65,D25&lt;1.7,C25&gt;=4.75,A25&lt;6.15,D25&gt;=0.7),"versicolor","shouldnthappen"))))))))))</f>
        <v>versicolor</v>
      </c>
      <c r="AV25" s="1" t="str">
        <f aca="false">IF(AND(D25&lt;0.75),"setosa",IF(AND(F25&gt;=0.899,D25&gt;=0.75),"virginica",IF(AND(D25&lt;1.65,A25&lt;6.05,F25&lt;0.899,D25&gt;=0.75),"versicolor",IF(AND(D25&gt;=1.65,A25&lt;6.05,F25&lt;0.899,D25&gt;=0.75),"virginica",IF(AND(C25&gt;=5.05,A25&gt;=6.05,F25&lt;0.899,D25&gt;=0.75),"virginica",IF(AND(G25&gt;=13.757,C25&lt;5.05,A25&gt;=6.05,F25&lt;0.899,D25&gt;=0.75),"versicolor",IF(AND(D25&lt;1.6,G25&lt;13.757,C25&lt;5.05,A25&gt;=6.05,F25&lt;0.899,D25&gt;=0.75),"versicolor",IF(AND(D25&gt;=1.6,G25&lt;13.757,C25&lt;5.05,A25&gt;=6.05,F25&lt;0.899,D25&gt;=0.75),"virginica","shouldnthappen"))))))))</f>
        <v>versicolor</v>
      </c>
      <c r="AW25" s="1" t="str">
        <f aca="false">IF(AND(F25&lt;0.117,A25&gt;=5.55),"virginica",IF(AND(A25&gt;=5.2,G25&lt;6.086,A25&lt;5.55),"versicolor",IF(AND(D25&lt;0.7,G25&gt;=6.086,A25&lt;5.55),"setosa",IF(AND(D25&gt;=0.7,G25&gt;=6.086,A25&lt;5.55),"versicolor",IF(AND(A25&lt;4.75,A25&lt;5.2,G25&lt;6.086,A25&lt;5.55),"setosa",IF(AND(A25&gt;=4.75,A25&lt;5.2,G25&lt;6.086,A25&lt;5.55),"virginica",IF(AND(D25&gt;=1.65,C25&lt;4.95,F25&gt;=0.117,A25&gt;=5.55),"virginica",IF(AND(D25&gt;=1.75,C25&gt;=4.95,F25&gt;=0.117,A25&gt;=5.55),"virginica",IF(AND(C25&lt;2.6,D25&lt;1.65,C25&lt;4.95,F25&gt;=0.117,A25&gt;=5.55),"setosa",IF(AND(C25&gt;=2.6,D25&lt;1.65,C25&lt;4.95,F25&gt;=0.117,A25&gt;=5.55),"versicolor",IF(AND(D25&lt;1.55,D25&lt;1.75,C25&gt;=4.95,F25&gt;=0.117,A25&gt;=5.55),"virginica",IF(AND(A25&lt;6.95,D25&gt;=1.55,D25&lt;1.75,C25&gt;=4.95,F25&gt;=0.117,A25&gt;=5.55),"versicolor",IF(AND(A25&gt;=6.95,D25&gt;=1.55,D25&lt;1.75,C25&gt;=4.95,F25&gt;=0.117,A25&gt;=5.55),"virginica","shouldnthappen")))))))))))))</f>
        <v>versicolor</v>
      </c>
      <c r="AX25" s="1" t="str">
        <f aca="false">IF(AND(D25&lt;0.75),"setosa",IF(AND(F25&lt;0.138,D25&gt;=0.75),"virginica",IF(AND(C25&lt;4.45,A25&lt;6.15,F25&gt;=0.138,D25&gt;=0.75),"versicolor",IF(AND(C25&gt;=5.05,A25&gt;=6.15,F25&gt;=0.138,D25&gt;=0.75),"virginica",IF(AND(B25&lt;2.65,C25&gt;=4.45,A25&lt;6.15,F25&gt;=0.138,D25&gt;=0.75),"virginica",IF(AND(A25&gt;=6.35,C25&lt;5.05,A25&gt;=6.15,F25&gt;=0.138,D25&gt;=0.75),"versicolor",IF(AND(A25&lt;5.65,B25&gt;=2.65,C25&gt;=4.45,A25&lt;6.15,F25&gt;=0.138,D25&gt;=0.75),"virginica",IF(AND(D25&lt;1.75,A25&lt;6.35,C25&lt;5.05,A25&gt;=6.15,F25&gt;=0.138,D25&gt;=0.75),"versicolor",IF(AND(D25&gt;=1.75,A25&lt;6.35,C25&lt;5.05,A25&gt;=6.15,F25&gt;=0.138,D25&gt;=0.75),"virginica",IF(AND(D25&lt;1.7,A25&gt;=5.65,B25&gt;=2.65,C25&gt;=4.45,A25&lt;6.15,F25&gt;=0.138,D25&gt;=0.75),"versicolor",IF(AND(D25&gt;=1.7,A25&gt;=5.65,B25&gt;=2.65,C25&gt;=4.45,A25&lt;6.15,F25&gt;=0.138,D25&gt;=0.75),"virginica","shouldnthappen")))))))))))</f>
        <v>versicolor</v>
      </c>
      <c r="AY25" s="1" t="str">
        <f aca="false">IF(AND(D25&lt;0.75,A25&lt;5.55),"setosa",IF(AND(A25&lt;4.95,D25&gt;=0.75,A25&lt;5.55),"virginica",IF(AND(A25&gt;=4.95,D25&gt;=0.75,A25&lt;5.55),"versicolor",IF(AND(C25&lt;2.6,C25&lt;4.85,A25&gt;=5.55),"setosa",IF(AND(C25&gt;=2.6,C25&lt;4.85,A25&gt;=5.55),"versicolor",IF(AND(D25&gt;=1.75,C25&gt;=4.85,A25&gt;=5.55),"virginica",IF(AND(F25&lt;0.405,D25&lt;1.75,C25&gt;=4.85,A25&gt;=5.55),"versicolor",IF(AND(B25&lt;3.05,F25&gt;=0.405,D25&lt;1.75,C25&gt;=4.85,A25&gt;=5.55),"virginica",IF(AND(B25&gt;=3.05,F25&gt;=0.405,D25&lt;1.75,C25&gt;=4.85,A25&gt;=5.55),"versicolor","shouldnthappen")))))))))</f>
        <v>versicolor</v>
      </c>
      <c r="AZ25" s="1" t="str">
        <f aca="false">IF(AND(D25&lt;0.75),"setosa",IF(AND(F25&lt;0.9,C25&lt;4.95,D25&gt;=0.75),"versicolor",IF(AND(F25&gt;=0.9,C25&lt;4.95,D25&gt;=0.75),"virginica",IF(AND(D25&gt;=1.7,C25&gt;=4.95,D25&gt;=0.75),"virginica",IF(AND(F25&lt;0.405,D25&lt;1.7,C25&gt;=4.95,D25&gt;=0.75),"versicolor",IF(AND(F25&gt;=0.405,D25&lt;1.7,C25&gt;=4.95,D25&gt;=0.75),"virginica","shouldnthappen"))))))</f>
        <v>versicolor</v>
      </c>
      <c r="BA25" s="1" t="str">
        <f aca="false">IF(AND(D25&lt;0.75),"setosa",IF(AND(D25&gt;=1.7,C25&gt;=5.05,D25&gt;=0.75),"virginica",IF(AND(D25&lt;1.45,D25&lt;1.6,C25&lt;5.05,D25&gt;=0.75),"versicolor",IF(AND(A25&lt;5.8,D25&gt;=1.6,C25&lt;5.05,D25&gt;=0.75),"virginica",IF(AND(A25&gt;=5.8,D25&gt;=1.6,C25&lt;5.05,D25&gt;=0.75),"versicolor",IF(AND(F25&lt;0.417,D25&lt;1.7,C25&gt;=5.05,D25&gt;=0.75),"versicolor",IF(AND(F25&gt;=0.417,D25&lt;1.7,C25&gt;=5.05,D25&gt;=0.75),"virginica",IF(AND(A25&lt;5.95,D25&gt;=1.45,D25&lt;1.6,C25&lt;5.05,D25&gt;=0.75),"versicolor",IF(AND(G25&lt;10.618,A25&gt;=5.95,D25&gt;=1.45,D25&lt;1.6,C25&lt;5.05,D25&gt;=0.75),"virginica",IF(AND(G25&gt;=10.618,A25&gt;=5.95,D25&gt;=1.45,D25&lt;1.6,C25&lt;5.05,D25&gt;=0.75),"versicolor","shouldnthappen"))))))))))</f>
        <v>virginica</v>
      </c>
      <c r="BB25" s="1" t="str">
        <f aca="false">IF(AND(C25&lt;2.6),"setosa",IF(AND(D25&gt;=1.75,C25&gt;=2.6),"virginica",IF(AND(C25&gt;=5.45,D25&lt;1.75,C25&gt;=2.6),"virginica",IF(AND(F25&gt;=0.259,C25&lt;5.45,D25&lt;1.75,C25&gt;=2.6),"versicolor",IF(AND(C25&lt;5.05,F25&lt;0.259,C25&lt;5.45,D25&lt;1.75,C25&gt;=2.6),"versicolor",IF(AND(C25&gt;=5.05,F25&lt;0.259,C25&lt;5.45,D25&lt;1.75,C25&gt;=2.6),"virginica","shouldnthappen"))))))</f>
        <v>versicolor</v>
      </c>
      <c r="BC25" s="1" t="str">
        <f aca="false">IF(AND(A25&lt;4.95,B25&lt;2.7,A25&lt;5.55),"virginica",IF(AND(A25&gt;=4.95,B25&lt;2.7,A25&lt;5.55),"versicolor",IF(AND(C25&lt;3.2,B25&gt;=2.7,A25&lt;5.55),"setosa",IF(AND(C25&gt;=3.2,B25&gt;=2.7,A25&lt;5.55),"versicolor",IF(AND(F25&gt;=0.85,A25&lt;6.15,A25&gt;=5.55),"virginica",IF(AND(D25&lt;1.45,A25&gt;=6.15,A25&gt;=5.55),"versicolor",IF(AND(C25&lt;4.8,F25&lt;0.85,A25&lt;6.15,A25&gt;=5.55),"versicolor",IF(AND(D25&gt;=1.7,D25&gt;=1.45,A25&gt;=6.15,A25&gt;=5.55),"virginica",IF(AND(G25&lt;9.333,C25&gt;=4.8,F25&lt;0.85,A25&lt;6.15,A25&gt;=5.55),"versicolor",IF(AND(G25&gt;=9.333,C25&gt;=4.8,F25&lt;0.85,A25&lt;6.15,A25&gt;=5.55),"virginica",IF(AND(C25&lt;4.9,D25&lt;1.7,D25&gt;=1.45,A25&gt;=6.15,A25&gt;=5.55),"versicolor",IF(AND(C25&gt;=4.9,D25&lt;1.7,D25&gt;=1.45,A25&gt;=6.15,A25&gt;=5.55),"virginica","shouldnthappen"))))))))))))</f>
        <v>versicolor</v>
      </c>
      <c r="BD25" s="1" t="str">
        <f aca="false">IF(AND(C25&lt;2.35),"setosa",IF(AND(C25&lt;4.75,B25&lt;2.55,C25&gt;=2.35),"versicolor",IF(AND(C25&gt;=4.75,B25&lt;2.55,C25&gt;=2.35),"virginica",IF(AND(C25&lt;4.75,B25&gt;=2.55,C25&gt;=2.35),"versicolor",IF(AND(D25&gt;=1.75,C25&gt;=4.75,B25&gt;=2.55,C25&gt;=2.35),"virginica",IF(AND(A25&gt;=6.5,D25&lt;1.75,C25&gt;=4.75,B25&gt;=2.55,C25&gt;=2.35),"versicolor",IF(AND(A25&lt;6.05,A25&lt;6.5,D25&lt;1.75,C25&gt;=4.75,B25&gt;=2.55,C25&gt;=2.35),"versicolor",IF(AND(A25&gt;=6.05,A25&lt;6.5,D25&lt;1.75,C25&gt;=4.75,B25&gt;=2.55,C25&gt;=2.35),"virginica","shouldnthappen"))))))))</f>
        <v>versicolor</v>
      </c>
      <c r="BE25" s="1" t="str">
        <f aca="false">IF(AND(C25&lt;2.5),"setosa",IF(AND(D25&lt;1.65,C25&lt;4.75,C25&gt;=2.5),"versicolor",IF(AND(D25&gt;=1.65,C25&lt;4.75,C25&gt;=2.5),"virginica",IF(AND(D25&gt;=1.75,C25&gt;=4.75,C25&gt;=2.5),"virginica",IF(AND(C25&lt;4.95,D25&lt;1.75,C25&gt;=4.75,C25&gt;=2.5),"versicolor",IF(AND(A25&lt;6.5,C25&gt;=4.95,D25&lt;1.75,C25&gt;=4.75,C25&gt;=2.5),"virginica",IF(AND(A25&gt;=6.5,C25&gt;=4.95,D25&lt;1.75,C25&gt;=4.75,C25&gt;=2.5),"versicolor","shouldnthappen")))))))</f>
        <v>versicolor</v>
      </c>
      <c r="BF25" s="1" t="str">
        <f aca="false">IF(AND(G25&gt;=15.244),"virginica",IF(AND(C25&lt;3.2,B25&gt;=3.15,G25&lt;15.244),"setosa",IF(AND(A25&gt;=4.95,C25&lt;4.7,B25&lt;3.15,G25&lt;15.244),"versicolor",IF(AND(C25&gt;=5.15,C25&gt;=4.7,B25&lt;3.15,G25&lt;15.244),"virginica",IF(AND(A25&gt;=6.45,C25&gt;=3.2,B25&gt;=3.15,G25&lt;15.244),"virginica",IF(AND(D25&lt;0.95,A25&lt;4.95,C25&lt;4.7,B25&lt;3.15,G25&lt;15.244),"setosa",IF(AND(D25&gt;=0.95,A25&lt;4.95,C25&lt;4.7,B25&lt;3.15,G25&lt;15.244),"virginica",IF(AND(F25&lt;0.816,A25&lt;6.45,C25&gt;=3.2,B25&gt;=3.15,G25&lt;15.244),"virginica",IF(AND(F25&gt;=0.816,A25&lt;6.45,C25&gt;=3.2,B25&gt;=3.15,G25&lt;15.244),"versicolor",IF(AND(A25&gt;=6.5,B25&lt;3.05,C25&lt;5.15,C25&gt;=4.7,B25&lt;3.15,G25&lt;15.244),"versicolor",IF(AND(G25&lt;11.093,B25&gt;=3.05,C25&lt;5.15,C25&gt;=4.7,B25&lt;3.15,G25&lt;15.244),"virginica",IF(AND(G25&gt;=11.093,B25&gt;=3.05,C25&lt;5.15,C25&gt;=4.7,B25&lt;3.15,G25&lt;15.244),"versicolor",IF(AND(D25&gt;=1.7,A25&lt;6.5,B25&lt;3.05,C25&lt;5.15,C25&gt;=4.7,B25&lt;3.15,G25&lt;15.244),"virginica",IF(AND(G25&lt;7.498,D25&lt;1.7,A25&lt;6.5,B25&lt;3.05,C25&lt;5.15,C25&gt;=4.7,B25&lt;3.15,G25&lt;15.244),"virginica",IF(AND(G25&gt;=7.498,D25&lt;1.7,A25&lt;6.5,B25&lt;3.05,C25&lt;5.15,C25&gt;=4.7,B25&lt;3.15,G25&lt;15.244),"versicolor","shouldnthappen")))))))))))))))</f>
        <v>versicolor</v>
      </c>
      <c r="BG25" s="1" t="str">
        <f aca="false">IF(AND(B25&gt;=3.35,C25&lt;4.85),"setosa",IF(AND(D25&gt;=1.75,C25&gt;=4.85),"virginica",IF(AND(D25&lt;0.75,B25&lt;3.35,C25&lt;4.85),"setosa",IF(AND(G25&gt;=13.879,D25&lt;1.75,C25&gt;=4.85),"versicolor",IF(AND(F25&gt;=0.9,D25&gt;=0.75,B25&lt;3.35,C25&lt;4.85),"virginica",IF(AND(F25&gt;=0.405,G25&lt;13.879,D25&lt;1.75,C25&gt;=4.85),"virginica",IF(AND(B25&gt;=2.55,F25&lt;0.9,D25&gt;=0.75,B25&lt;3.35,C25&lt;4.85),"versicolor",IF(AND(G25&lt;7.498,F25&lt;0.405,G25&lt;13.879,D25&lt;1.75,C25&gt;=4.85),"virginica",IF(AND(G25&gt;=7.498,F25&lt;0.405,G25&lt;13.879,D25&lt;1.75,C25&gt;=4.85),"versicolor",IF(AND(G25&lt;5.656,B25&lt;2.55,F25&lt;0.9,D25&gt;=0.75,B25&lt;3.35,C25&lt;4.85),"virginica",IF(AND(G25&gt;=5.656,B25&lt;2.55,F25&lt;0.9,D25&gt;=0.75,B25&lt;3.35,C25&lt;4.85),"versicolor","shouldnthappen")))))))))))</f>
        <v>versicolor</v>
      </c>
      <c r="BH25" s="1" t="str">
        <f aca="false">IF(AND(D25&lt;0.7),"setosa",IF(AND(D25&gt;=1.65,A25&lt;6.65,D25&gt;=0.7),"virginica",IF(AND(D25&lt;1.55,A25&gt;=6.65,D25&gt;=0.7),"versicolor",IF(AND(D25&gt;=1.55,A25&gt;=6.65,D25&gt;=0.7),"virginica",IF(AND(F25&gt;=0.529,D25&lt;1.65,A25&lt;6.65,D25&gt;=0.7),"versicolor",IF(AND(C25&gt;=5.35,F25&lt;0.529,D25&lt;1.65,A25&lt;6.65,D25&gt;=0.7),"virginica",IF(AND(G25&gt;=7.411,C25&lt;5.35,F25&lt;0.529,D25&lt;1.65,A25&lt;6.65,D25&gt;=0.7),"versicolor",IF(AND(G25&lt;6.927,G25&lt;7.411,C25&lt;5.35,F25&lt;0.529,D25&lt;1.65,A25&lt;6.65,D25&gt;=0.7),"versicolor",IF(AND(G25&gt;=6.927,G25&lt;7.411,C25&lt;5.35,F25&lt;0.529,D25&lt;1.65,A25&lt;6.65,D25&gt;=0.7),"virginica","shouldnthappen")))))))))</f>
        <v>versicolor</v>
      </c>
      <c r="BI25" s="1" t="str">
        <f aca="false">IF(AND(D25&gt;=1.7),"virginica",IF(AND(D25&lt;0.7,D25&lt;1.7),"setosa",IF(AND(D25&lt;1.45,G25&lt;7.37,D25&gt;=0.7,D25&lt;1.7),"versicolor",IF(AND(D25&gt;=1.45,G25&lt;7.37,D25&gt;=0.7,D25&lt;1.7),"virginica",IF(AND(B25&gt;=2.65,G25&gt;=7.37,D25&gt;=0.7,D25&lt;1.7),"versicolor",IF(AND(C25&lt;5.05,B25&lt;2.65,G25&gt;=7.37,D25&gt;=0.7,D25&lt;1.7),"versicolor",IF(AND(C25&gt;=5.05,B25&lt;2.65,G25&gt;=7.37,D25&gt;=0.7,D25&lt;1.7),"virginica","shouldnthappen")))))))</f>
        <v>versicolor</v>
      </c>
    </row>
    <row r="26" customFormat="false" ht="13.8" hidden="false" customHeight="false" outlineLevel="0" collapsed="false">
      <c r="A26" s="1" t="n">
        <v>6.5</v>
      </c>
      <c r="B26" s="1" t="n">
        <v>3.2</v>
      </c>
      <c r="C26" s="1" t="n">
        <v>5.1</v>
      </c>
      <c r="D26" s="1" t="n">
        <v>2</v>
      </c>
      <c r="E26" s="1" t="s">
        <v>93</v>
      </c>
      <c r="F26" s="1" t="n">
        <v>0.684530229540542</v>
      </c>
      <c r="G26" s="1" t="n">
        <v>13.7082425374538</v>
      </c>
      <c r="H26" s="11" t="str">
        <f aca="false">E26</f>
        <v>virginica</v>
      </c>
      <c r="I26" s="1" t="str">
        <f aca="false">INDEX(L26:BI26, MODE(MATCH(L26:BI26, L26:BI26, 0 )))</f>
        <v>virginica</v>
      </c>
      <c r="J26" s="12" t="n">
        <f aca="false">COUNTIF(L26:BI26, H26) / COUNTA(L26:BI26)</f>
        <v>0.94</v>
      </c>
      <c r="K26" s="13" t="n">
        <f aca="false">I26=H26</f>
        <v>1</v>
      </c>
      <c r="L26" s="1" t="str">
        <f aca="false">IF(AND(C26&lt;3.65,B26&gt;=3.35),"setosa",IF(AND(C26&gt;=3.65,B26&gt;=3.35),"virginica",IF(AND(C26&lt;2.35,C26&lt;4.85,B26&lt;3.35),"setosa",IF(AND(F26&gt;=0.899,C26&gt;=2.35,C26&lt;4.85,B26&lt;3.35),"virginica",IF(AND(G26&gt;=8.268,B26&lt;2.75,C26&gt;=4.85,B26&lt;3.35),"virginica",IF(AND(D26&lt;1.55,B26&gt;=2.75,C26&gt;=4.85,B26&lt;3.35),"versicolor",IF(AND(D26&gt;=1.55,B26&gt;=2.75,C26&gt;=4.85,B26&lt;3.35),"virginica",IF(AND(G26&lt;6.537,F26&lt;0.899,C26&gt;=2.35,C26&lt;4.85,B26&lt;3.35),"virginica",IF(AND(G26&gt;=6.537,F26&lt;0.899,C26&gt;=2.35,C26&lt;4.85,B26&lt;3.35),"versicolor",IF(AND(G26&lt;6.878,G26&lt;8.268,B26&lt;2.75,C26&gt;=4.85,B26&lt;3.35),"virginica",IF(AND(G26&gt;=6.878,G26&lt;8.268,B26&lt;2.75,C26&gt;=4.85,B26&lt;3.35),"versicolor","shouldnthappen")))))))))))</f>
        <v>virginica</v>
      </c>
      <c r="M26" s="1" t="str">
        <f aca="false">IF(AND(C26&lt;2.6),"setosa",IF(AND(D26&gt;=1.75,C26&gt;=2.6),"virginica",IF(AND(G26&lt;6.094,D26&lt;1.75,C26&gt;=2.6),"virginica",IF(AND(D26&lt;1.35,G26&gt;=6.094,D26&lt;1.75,C26&gt;=2.6),"versicolor",IF(AND(C26&lt;5.05,D26&gt;=1.35,G26&gt;=6.094,D26&lt;1.75,C26&gt;=2.6),"versicolor",IF(AND(C26&gt;=5.05,D26&gt;=1.35,G26&gt;=6.094,D26&lt;1.75,C26&gt;=2.6),"virginica","shouldnthappen"))))))</f>
        <v>virginica</v>
      </c>
      <c r="N26" s="1" t="str">
        <f aca="false">IF(AND(A26&lt;6.6,B26&gt;=3.45),"setosa",IF(AND(A26&gt;=6.6,B26&gt;=3.45),"virginica",IF(AND(D26&lt;0.7,C26&lt;4.75,B26&lt;3.45),"setosa",IF(AND(D26&gt;=0.7,C26&lt;4.75,B26&lt;3.45),"versicolor",IF(AND(C26&gt;=5.15,C26&gt;=4.75,B26&lt;3.45),"virginica",IF(AND(D26&gt;=1.7,A26&lt;6.5,C26&lt;5.15,C26&gt;=4.75,B26&lt;3.45),"virginica",IF(AND(C26&lt;5.05,A26&gt;=6.5,C26&lt;5.15,C26&gt;=4.75,B26&lt;3.45),"versicolor",IF(AND(C26&gt;=5.05,A26&gt;=6.5,C26&lt;5.15,C26&gt;=4.75,B26&lt;3.45),"virginica",IF(AND(G26&lt;7.498,D26&lt;1.7,A26&lt;6.5,C26&lt;5.15,C26&gt;=4.75,B26&lt;3.45),"virginica",IF(AND(G26&gt;=7.498,D26&lt;1.7,A26&lt;6.5,C26&lt;5.15,C26&gt;=4.75,B26&lt;3.45),"versicolor","shouldnthappen"))))))))))</f>
        <v>virginica</v>
      </c>
      <c r="O26" s="1" t="str">
        <f aca="false">IF(AND(D26&lt;0.75),"setosa",IF(AND(C26&lt;4.75,C26&lt;4.85,D26&gt;=0.75),"versicolor",IF(AND(A26&gt;=6.05,C26&gt;=4.85,D26&gt;=0.75),"virginica",IF(AND(D26&lt;1.6,C26&gt;=4.75,C26&lt;4.85,D26&gt;=0.75),"versicolor",IF(AND(D26&gt;=1.6,C26&gt;=4.75,C26&lt;4.85,D26&gt;=0.75),"virginica",IF(AND(A26&lt;5.9,A26&lt;6.05,C26&gt;=4.85,D26&gt;=0.75),"virginica",IF(AND(A26&gt;=5.9,A26&lt;6.05,C26&gt;=4.85,D26&gt;=0.75),"versicolor","shouldnthappen")))))))</f>
        <v>virginica</v>
      </c>
      <c r="P26" s="1" t="str">
        <f aca="false">IF(AND(D26&lt;0.75),"setosa",IF(AND(A26&lt;5.55,D26&gt;=0.75),"versicolor",IF(AND(D26&gt;=1.7,G26&lt;13.158,A26&gt;=5.55,D26&gt;=0.75),"virginica",IF(AND(B26&lt;2.45,D26&lt;1.7,G26&lt;13.158,A26&gt;=5.55,D26&gt;=0.75),"virginica",IF(AND(B26&gt;=2.45,D26&lt;1.7,G26&lt;13.158,A26&gt;=5.55,D26&gt;=0.75),"versicolor",IF(AND(B26&gt;=3.05,G26&lt;15.551,G26&gt;=13.158,A26&gt;=5.55,D26&gt;=0.75),"versicolor",IF(AND(B26&lt;2.9,G26&gt;=15.551,G26&gt;=13.158,A26&gt;=5.55,D26&gt;=0.75),"versicolor",IF(AND(B26&gt;=2.9,G26&gt;=15.551,G26&gt;=13.158,A26&gt;=5.55,D26&gt;=0.75),"virginica",IF(AND(D26&lt;1.3,G26&lt;14.221,B26&lt;3.05,G26&lt;15.551,G26&gt;=13.158,A26&gt;=5.55,D26&gt;=0.75),"versicolor",IF(AND(D26&gt;=1.3,G26&lt;14.221,B26&lt;3.05,G26&lt;15.551,G26&gt;=13.158,A26&gt;=5.55,D26&gt;=0.75),"virginica",IF(AND(C26&lt;4.9,G26&gt;=14.221,B26&lt;3.05,G26&lt;15.551,G26&gt;=13.158,A26&gt;=5.55,D26&gt;=0.75),"versicolor",IF(AND(C26&gt;=4.9,G26&gt;=14.221,B26&lt;3.05,G26&lt;15.551,G26&gt;=13.158,A26&gt;=5.55,D26&gt;=0.75),"virginica","shouldnthappen"))))))))))))</f>
        <v>versicolor</v>
      </c>
      <c r="Q26" s="1" t="str">
        <f aca="false">IF(AND(C26&lt;2.6),"setosa",IF(AND(A26&gt;=4.95,C26&lt;4.75,C26&gt;=2.6),"versicolor",IF(AND(D26&gt;=1.75,C26&gt;=4.75,C26&gt;=2.6),"virginica",IF(AND(B26&lt;2.45,A26&lt;4.95,C26&lt;4.75,C26&gt;=2.6),"versicolor",IF(AND(B26&gt;=2.45,A26&lt;4.95,C26&lt;4.75,C26&gt;=2.6),"virginica",IF(AND(G26&lt;7.498,D26&lt;1.75,C26&gt;=4.75,C26&gt;=2.6),"virginica",IF(AND(F26&lt;0.417,G26&gt;=7.498,D26&lt;1.75,C26&gt;=4.75,C26&gt;=2.6),"versicolor",IF(AND(F26&lt;0.442,F26&gt;=0.417,G26&gt;=7.498,D26&lt;1.75,C26&gt;=4.75,C26&gt;=2.6),"virginica",IF(AND(F26&gt;=0.442,F26&gt;=0.417,G26&gt;=7.498,D26&lt;1.75,C26&gt;=4.75,C26&gt;=2.6),"versicolor","shouldnthappen")))))))))</f>
        <v>virginica</v>
      </c>
      <c r="R26" s="1" t="str">
        <f aca="false">IF(AND(D26&lt;0.75),"setosa",IF(AND(D26&lt;1.75,A26&gt;=6.25,D26&gt;=0.75),"versicolor",IF(AND(D26&gt;=1.75,A26&gt;=6.25,D26&gt;=0.75),"virginica",IF(AND(D26&lt;1.6,C26&lt;4.75,A26&lt;6.25,D26&gt;=0.75),"versicolor",IF(AND(D26&gt;=1.6,C26&lt;4.75,A26&lt;6.25,D26&gt;=0.75),"virginica",IF(AND(G26&lt;6.998,C26&gt;=4.75,A26&lt;6.25,D26&gt;=0.75),"virginica",IF(AND(A26&lt;6.05,G26&gt;=6.998,C26&gt;=4.75,A26&lt;6.25,D26&gt;=0.75),"versicolor",IF(AND(A26&gt;=6.05,G26&gt;=6.998,C26&gt;=4.75,A26&lt;6.25,D26&gt;=0.75),"virginica","shouldnthappen"))))))))</f>
        <v>virginica</v>
      </c>
      <c r="S26" s="1" t="str">
        <f aca="false">IF(AND(B26&gt;=3.05,A26&lt;5.45),"setosa",IF(AND(C26&lt;2.2,B26&lt;3.05,A26&lt;5.45),"setosa",IF(AND(C26&gt;=2.2,B26&lt;3.05,A26&lt;5.45),"versicolor",IF(AND(B26&lt;3.7,C26&lt;4.8,A26&gt;=5.45),"versicolor",IF(AND(B26&gt;=3.7,C26&lt;4.8,A26&gt;=5.45),"setosa",IF(AND(G26&lt;13.757,C26&lt;5.05,C26&gt;=4.8,A26&gt;=5.45),"virginica",IF(AND(G26&gt;=13.757,C26&lt;5.05,C26&gt;=4.8,A26&gt;=5.45),"versicolor",IF(AND(C26&gt;=5.15,C26&gt;=5.05,C26&gt;=4.8,A26&gt;=5.45),"virginica",IF(AND(A26&lt;5.95,C26&lt;5.15,C26&gt;=5.05,C26&gt;=4.8,A26&gt;=5.45),"virginica",IF(AND(D26&gt;=1.8,A26&gt;=5.95,C26&lt;5.15,C26&gt;=5.05,C26&gt;=4.8,A26&gt;=5.45),"virginica",IF(AND(B26&lt;2.75,D26&lt;1.8,A26&gt;=5.95,C26&lt;5.15,C26&gt;=5.05,C26&gt;=4.8,A26&gt;=5.45),"versicolor",IF(AND(B26&gt;=2.75,D26&lt;1.8,A26&gt;=5.95,C26&lt;5.15,C26&gt;=5.05,C26&gt;=4.8,A26&gt;=5.45),"virginica","shouldnthappen"))))))))))))</f>
        <v>virginica</v>
      </c>
      <c r="T26" s="1" t="str">
        <f aca="false">IF(AND(C26&lt;2.6),"setosa",IF(AND(D26&lt;1.65,C26&lt;4.75,C26&gt;=2.6),"versicolor",IF(AND(D26&gt;=1.65,C26&lt;4.75,C26&gt;=2.6),"virginica",IF(AND(G26&gt;=8.494,A26&lt;6.6,C26&gt;=4.75,C26&gt;=2.6),"virginica",IF(AND(C26&lt;5.2,A26&gt;=6.6,C26&gt;=4.75,C26&gt;=2.6),"versicolor",IF(AND(C26&gt;=5.2,A26&gt;=6.6,C26&gt;=4.75,C26&gt;=2.6),"virginica",IF(AND(A26&lt;5.95,G26&lt;8.494,A26&lt;6.6,C26&gt;=4.75,C26&gt;=2.6),"virginica",IF(AND(A26&gt;=5.95,G26&lt;8.494,A26&lt;6.6,C26&gt;=4.75,C26&gt;=2.6),"versicolor","shouldnthappen"))))))))</f>
        <v>virginica</v>
      </c>
      <c r="U26" s="1" t="str">
        <f aca="false">IF(AND(C26&lt;3.65,B26&gt;=3.35),"setosa",IF(AND(C26&gt;=3.65,B26&gt;=3.35),"virginica",IF(AND(C26&lt;2.35,A26&lt;6.25,B26&lt;3.35),"setosa",IF(AND(C26&lt;4.85,A26&gt;=6.25,B26&lt;3.35),"versicolor",IF(AND(G26&gt;=15.426,C26&gt;=2.35,A26&lt;6.25,B26&lt;3.35),"virginica",IF(AND(D26&gt;=1.55,C26&gt;=4.85,A26&gt;=6.25,B26&lt;3.35),"virginica",IF(AND(D26&lt;1.8,G26&lt;15.426,C26&gt;=2.35,A26&lt;6.25,B26&lt;3.35),"versicolor",IF(AND(D26&gt;=1.8,G26&lt;15.426,C26&gt;=2.35,A26&lt;6.25,B26&lt;3.35),"virginica",IF(AND(B26&lt;2.95,D26&lt;1.55,C26&gt;=4.85,A26&gt;=6.25,B26&lt;3.35),"virginica",IF(AND(B26&gt;=2.95,D26&lt;1.55,C26&gt;=4.85,A26&gt;=6.25,B26&lt;3.35),"versicolor","shouldnthappen"))))))))))</f>
        <v>virginica</v>
      </c>
      <c r="V26" s="1" t="str">
        <f aca="false">IF(AND(C26&lt;2.6),"setosa",IF(AND(C26&gt;=4.85,C26&gt;=2.6),"virginica",IF(AND(F26&gt;=0.9,C26&lt;4.85,C26&gt;=2.6),"virginica",IF(AND(G26&lt;5.656,F26&lt;0.9,C26&lt;4.85,C26&gt;=2.6),"virginica",IF(AND(G26&gt;=5.656,F26&lt;0.9,C26&lt;4.85,C26&gt;=2.6),"versicolor","shouldnthappen")))))</f>
        <v>virginica</v>
      </c>
      <c r="W26" s="1" t="str">
        <f aca="false">IF(AND(D26&gt;=1.75,G26&gt;=13.795),"virginica",IF(AND(D26&gt;=1.5,G26&gt;=12.335,G26&lt;13.795),"virginica",IF(AND(C26&lt;2.45,C26&lt;4.85,G26&lt;12.335,G26&lt;13.795),"setosa",IF(AND(C26&gt;=2.45,C26&lt;4.85,G26&lt;12.335,G26&lt;13.795),"versicolor",IF(AND(D26&gt;=1.7,C26&gt;=4.85,G26&lt;12.335,G26&lt;13.795),"virginica",IF(AND(B26&gt;=3.25,D26&lt;1.5,G26&gt;=12.335,G26&lt;13.795),"setosa",IF(AND(D26&lt;1,F26&lt;0.255,D26&lt;1.75,G26&gt;=13.795),"setosa",IF(AND(D26&gt;=1,F26&lt;0.255,D26&lt;1.75,G26&gt;=13.795),"versicolor",IF(AND(A26&lt;5.4,F26&gt;=0.255,D26&lt;1.75,G26&gt;=13.795),"setosa",IF(AND(A26&gt;=5.4,F26&gt;=0.255,D26&lt;1.75,G26&gt;=13.795),"versicolor",IF(AND(A26&lt;6.15,D26&lt;1.7,C26&gt;=4.85,G26&lt;12.335,G26&lt;13.795),"versicolor",IF(AND(A26&gt;=6.15,D26&lt;1.7,C26&gt;=4.85,G26&lt;12.335,G26&lt;13.795),"virginica",IF(AND(C26&lt;5,B26&lt;3.25,D26&lt;1.5,G26&gt;=12.335,G26&lt;13.795),"versicolor",IF(AND(C26&gt;=5,B26&lt;3.25,D26&lt;1.5,G26&gt;=12.335,G26&lt;13.795),"virginica","shouldnthappen"))))))))))))))</f>
        <v>virginica</v>
      </c>
      <c r="X26" s="1" t="str">
        <f aca="false">IF(AND(C26&lt;2.5,A26&lt;5.55),"setosa",IF(AND(F26&lt;0.096,A26&gt;=5.55),"virginica",IF(AND(D26&lt;1.6,C26&gt;=2.5,A26&lt;5.55),"versicolor",IF(AND(D26&gt;=1.6,C26&gt;=2.5,A26&lt;5.55),"virginica",IF(AND(F26&gt;=0.156,C26&lt;4.75,F26&gt;=0.096,A26&gt;=5.55),"versicolor",IF(AND(D26&gt;=1.75,C26&gt;=4.75,F26&gt;=0.096,A26&gt;=5.55),"virginica",IF(AND(B26&lt;3.3,F26&lt;0.156,C26&lt;4.75,F26&gt;=0.096,A26&gt;=5.55),"versicolor",IF(AND(B26&gt;=3.3,F26&lt;0.156,C26&lt;4.75,F26&gt;=0.096,A26&gt;=5.55),"setosa",IF(AND(B26&lt;2.45,A26&lt;6.05,D26&lt;1.75,C26&gt;=4.75,F26&gt;=0.096,A26&gt;=5.55),"virginica",IF(AND(B26&gt;=2.45,A26&lt;6.05,D26&lt;1.75,C26&gt;=4.75,F26&gt;=0.096,A26&gt;=5.55),"versicolor",IF(AND(F26&lt;0.205,A26&gt;=6.05,D26&lt;1.75,C26&gt;=4.75,F26&gt;=0.096,A26&gt;=5.55),"versicolor",IF(AND(F26&gt;=0.205,A26&gt;=6.05,D26&lt;1.75,C26&gt;=4.75,F26&gt;=0.096,A26&gt;=5.55),"virginica","shouldnthappen"))))))))))))</f>
        <v>virginica</v>
      </c>
      <c r="Y26" s="1" t="str">
        <f aca="false">IF(AND(C26&lt;2.35,A26&lt;5.55),"setosa",IF(AND(C26&gt;=5.05,A26&gt;=5.55),"virginica",IF(AND(D26&lt;1.6,C26&gt;=2.35,A26&lt;5.55),"versicolor",IF(AND(D26&gt;=1.6,C26&gt;=2.35,A26&lt;5.55),"virginica",IF(AND(D26&gt;=1.75,C26&lt;5.05,A26&gt;=5.55),"virginica",IF(AND(B26&gt;=3.55,D26&lt;1.75,C26&lt;5.05,A26&gt;=5.55),"setosa",IF(AND(G26&lt;6.3,B26&lt;3.55,D26&lt;1.75,C26&lt;5.05,A26&gt;=5.55),"virginica",IF(AND(G26&gt;=6.3,B26&lt;3.55,D26&lt;1.75,C26&lt;5.05,A26&gt;=5.55),"versicolor","shouldnthappen"))))))))</f>
        <v>virginica</v>
      </c>
      <c r="Z26" s="1" t="str">
        <f aca="false">IF(AND(D26&lt;0.75),"setosa",IF(AND(B26&gt;=2.55,C26&lt;4.85,D26&gt;=0.75),"versicolor",IF(AND(D26&gt;=1.7,C26&gt;=4.85,D26&gt;=0.75),"virginica",IF(AND(D26&lt;1.6,B26&lt;2.55,C26&lt;4.85,D26&gt;=0.75),"versicolor",IF(AND(D26&gt;=1.6,B26&lt;2.55,C26&lt;4.85,D26&gt;=0.75),"virginica",IF(AND(B26&lt;2.65,D26&lt;1.7,C26&gt;=4.85,D26&gt;=0.75),"virginica",IF(AND(F26&lt;0.325,B26&gt;=2.65,D26&lt;1.7,C26&gt;=4.85,D26&gt;=0.75),"virginica",IF(AND(G26&lt;10.717,F26&gt;=0.325,B26&gt;=2.65,D26&lt;1.7,C26&gt;=4.85,D26&gt;=0.75),"versicolor",IF(AND(G26&gt;=10.717,F26&gt;=0.325,B26&gt;=2.65,D26&lt;1.7,C26&gt;=4.85,D26&gt;=0.75),"virginica","shouldnthappen")))))))))</f>
        <v>virginica</v>
      </c>
      <c r="AA26" s="1" t="str">
        <f aca="false">IF(AND(D26&lt;0.75),"setosa",IF(AND(D26&gt;=1.75,D26&gt;=0.75),"virginica",IF(AND(F26&gt;=0.455,D26&lt;1.75,D26&gt;=0.75),"versicolor",IF(AND(D26&lt;1.45,F26&lt;0.455,D26&lt;1.75,D26&gt;=0.75),"versicolor",IF(AND(F26&lt;0.247,D26&gt;=1.45,F26&lt;0.455,D26&lt;1.75,D26&gt;=0.75),"versicolor",IF(AND(F26&gt;=0.247,D26&gt;=1.45,F26&lt;0.455,D26&lt;1.75,D26&gt;=0.75),"virginica","shouldnthappen"))))))</f>
        <v>virginica</v>
      </c>
      <c r="AB26" s="1" t="str">
        <f aca="false">IF(AND(F26&gt;=0.221,B26&gt;=3.35),"setosa",IF(AND(A26&lt;5.3,F26&gt;=0.683,B26&lt;3.35),"setosa",IF(AND(A26&lt;6.45,F26&lt;0.221,B26&gt;=3.35),"setosa",IF(AND(A26&gt;=6.45,F26&lt;0.221,B26&gt;=3.35),"virginica",IF(AND(G26&lt;6.3,A26&lt;6.25,F26&lt;0.683,B26&lt;3.35),"virginica",IF(AND(G26&lt;13.795,A26&gt;=6.25,F26&lt;0.683,B26&lt;3.35),"virginica",IF(AND(D26&lt;1.65,A26&gt;=5.3,F26&gt;=0.683,B26&lt;3.35),"versicolor",IF(AND(D26&gt;=1.65,A26&gt;=5.3,F26&gt;=0.683,B26&lt;3.35),"virginica",IF(AND(D26&lt;0.6,G26&gt;=6.3,A26&lt;6.25,F26&lt;0.683,B26&lt;3.35),"setosa",IF(AND(D26&lt;1.7,G26&gt;=13.795,A26&gt;=6.25,F26&lt;0.683,B26&lt;3.35),"versicolor",IF(AND(D26&gt;=1.7,G26&gt;=13.795,A26&gt;=6.25,F26&lt;0.683,B26&lt;3.35),"virginica",IF(AND(C26&gt;=5.35,D26&gt;=0.6,G26&gt;=6.3,A26&lt;6.25,F26&lt;0.683,B26&lt;3.35),"virginica",IF(AND(D26&lt;1.75,C26&lt;5.35,D26&gt;=0.6,G26&gt;=6.3,A26&lt;6.25,F26&lt;0.683,B26&lt;3.35),"versicolor",IF(AND(D26&gt;=1.75,C26&lt;5.35,D26&gt;=0.6,G26&gt;=6.3,A26&lt;6.25,F26&lt;0.683,B26&lt;3.35),"virginica","shouldnthappen"))))))))))))))</f>
        <v>virginica</v>
      </c>
      <c r="AC26" s="1" t="str">
        <f aca="false">IF(AND(B26&gt;=3.3),"setosa",IF(AND(C26&lt;2.45,D26&lt;1.55,B26&lt;3.3),"setosa",IF(AND(F26&gt;=0.211,D26&gt;=1.55,B26&lt;3.3),"virginica",IF(AND(C26&lt;4.9,C26&gt;=2.45,D26&lt;1.55,B26&lt;3.3),"versicolor",IF(AND(C26&gt;=4.9,C26&gt;=2.45,D26&lt;1.55,B26&lt;3.3),"virginica",IF(AND(F26&lt;0.138,F26&lt;0.211,D26&gt;=1.55,B26&lt;3.3),"virginica",IF(AND(F26&gt;=0.138,F26&lt;0.211,D26&gt;=1.55,B26&lt;3.3),"versicolor","shouldnthappen")))))))</f>
        <v>virginica</v>
      </c>
      <c r="AD26" s="1" t="str">
        <f aca="false">IF(AND(D26&gt;=1.75),"virginica",IF(AND(D26&lt;0.75,D26&lt;1.75),"setosa",IF(AND(D26&lt;1.35,D26&gt;=0.75,D26&lt;1.75),"versicolor",IF(AND(B26&lt;2.6,C26&lt;4.85,D26&gt;=1.35,D26&gt;=0.75,D26&lt;1.75),"virginica",IF(AND(B26&gt;=2.6,C26&lt;4.85,D26&gt;=1.35,D26&gt;=0.75,D26&lt;1.75),"versicolor",IF(AND(A26&lt;6.4,C26&gt;=4.85,D26&gt;=1.35,D26&gt;=0.75,D26&lt;1.75),"virginica",IF(AND(A26&gt;=6.4,C26&gt;=4.85,D26&gt;=1.35,D26&gt;=0.75,D26&lt;1.75),"versicolor","shouldnthappen")))))))</f>
        <v>virginica</v>
      </c>
      <c r="AE26" s="1" t="str">
        <f aca="false">IF(AND(C26&lt;2.45),"setosa",IF(AND(F26&lt;0.07,C26&gt;=2.45),"virginica",IF(AND(A26&gt;=5,C26&lt;4.75,F26&gt;=0.07,C26&gt;=2.45),"versicolor",IF(AND(F26&lt;0.182,C26&gt;=4.75,F26&gt;=0.07,C26&gt;=2.45),"versicolor",IF(AND(B26&lt;2.45,A26&lt;5,C26&lt;4.75,F26&gt;=0.07,C26&gt;=2.45),"versicolor",IF(AND(B26&gt;=2.45,A26&lt;5,C26&lt;4.75,F26&gt;=0.07,C26&gt;=2.45),"virginica",IF(AND(F26&gt;=0.468,F26&gt;=0.182,C26&gt;=4.75,F26&gt;=0.07,C26&gt;=2.45),"virginica",IF(AND(A26&gt;=6.85,F26&lt;0.468,F26&gt;=0.182,C26&gt;=4.75,F26&gt;=0.07,C26&gt;=2.45),"virginica",IF(AND(B26&lt;2.6,A26&lt;6.85,F26&lt;0.468,F26&gt;=0.182,C26&gt;=4.75,F26&gt;=0.07,C26&gt;=2.45),"virginica",IF(AND(B26&gt;=2.6,A26&lt;6.85,F26&lt;0.468,F26&gt;=0.182,C26&gt;=4.75,F26&gt;=0.07,C26&gt;=2.45),"versicolor","shouldnthappen"))))))))))</f>
        <v>virginica</v>
      </c>
      <c r="AF26" s="1" t="str">
        <f aca="false">IF(AND(D26&lt;0.75,A26&lt;5.45),"setosa",IF(AND(D26&gt;=1.75,A26&gt;=5.45),"virginica",IF(AND(G26&lt;6.094,D26&gt;=0.75,A26&lt;5.45),"virginica",IF(AND(G26&gt;=6.094,D26&gt;=0.75,A26&lt;5.45),"versicolor",IF(AND(C26&lt;2.75,D26&lt;1.75,A26&gt;=5.45),"setosa",IF(AND(D26&lt;1.45,C26&gt;=2.75,D26&lt;1.75,A26&gt;=5.45),"versicolor",IF(AND(B26&lt;2.75,D26&gt;=1.45,C26&gt;=2.75,D26&lt;1.75,A26&gt;=5.45),"versicolor",IF(AND(C26&lt;5.05,B26&gt;=2.75,D26&gt;=1.45,C26&gt;=2.75,D26&lt;1.75,A26&gt;=5.45),"versicolor",IF(AND(C26&gt;=5.05,B26&gt;=2.75,D26&gt;=1.45,C26&gt;=2.75,D26&lt;1.75,A26&gt;=5.45),"virginica","shouldnthappen")))))))))</f>
        <v>virginica</v>
      </c>
      <c r="AG26" s="1" t="str">
        <f aca="false">IF(AND(D26&lt;0.65,G26&lt;8.868,A26&lt;5.3),"setosa",IF(AND(C26&lt;2.6,G26&gt;=8.868,A26&lt;5.3),"setosa",IF(AND(C26&gt;=2.6,G26&gt;=8.868,A26&lt;5.3),"versicolor",IF(AND(C26&gt;=4.95,D26&lt;1.55,A26&gt;=5.3),"virginica",IF(AND(G26&lt;13.795,D26&gt;=1.55,A26&gt;=5.3),"virginica",IF(AND(C26&lt;3.75,D26&gt;=0.65,G26&lt;8.868,A26&lt;5.3),"versicolor",IF(AND(C26&gt;=3.75,D26&gt;=0.65,G26&lt;8.868,A26&lt;5.3),"virginica",IF(AND(C26&lt;2.6,C26&lt;4.95,D26&lt;1.55,A26&gt;=5.3),"setosa",IF(AND(C26&gt;=2.6,C26&lt;4.95,D26&lt;1.55,A26&gt;=5.3),"versicolor",IF(AND(C26&lt;4.75,G26&gt;=13.795,D26&gt;=1.55,A26&gt;=5.3),"versicolor",IF(AND(C26&gt;=4.75,G26&gt;=13.795,D26&gt;=1.55,A26&gt;=5.3),"virginica","shouldnthappen")))))))))))</f>
        <v>virginica</v>
      </c>
      <c r="AH26" s="1" t="str">
        <f aca="false">IF(AND(D26&lt;0.75),"setosa",IF(AND(C26&lt;4.75,D26&gt;=0.75),"versicolor",IF(AND(G26&lt;13.757,C26&gt;=4.75,D26&gt;=0.75),"virginica",IF(AND(B26&lt;3.05,G26&gt;=13.757,C26&gt;=4.75,D26&gt;=0.75),"virginica",IF(AND(A26&lt;6.65,B26&gt;=3.05,G26&gt;=13.757,C26&gt;=4.75,D26&gt;=0.75),"virginica",IF(AND(A26&gt;=6.65,B26&gt;=3.05,G26&gt;=13.757,C26&gt;=4.75,D26&gt;=0.75),"versicolor","shouldnthappen"))))))</f>
        <v>virginica</v>
      </c>
      <c r="AI26" s="1" t="str">
        <f aca="false">IF(AND(D26&lt;0.7),"setosa",IF(AND(C26&lt;4.75,D26&gt;=0.7),"versicolor",IF(AND(A26&lt;6.6,F26&lt;0.482,C26&gt;=4.75,D26&gt;=0.7),"virginica",IF(AND(C26&gt;=4.95,F26&gt;=0.482,C26&gt;=4.75,D26&gt;=0.7),"virginica",IF(AND(D26&lt;1.9,A26&gt;=6.6,F26&lt;0.482,C26&gt;=4.75,D26&gt;=0.7),"versicolor",IF(AND(D26&gt;=1.9,A26&gt;=6.6,F26&lt;0.482,C26&gt;=4.75,D26&gt;=0.7),"virginica",IF(AND(F26&gt;=0.766,C26&lt;4.95,F26&gt;=0.482,C26&gt;=4.75,D26&gt;=0.7),"virginica",IF(AND(B26&lt;2.95,F26&lt;0.766,C26&lt;4.95,F26&gt;=0.482,C26&gt;=4.75,D26&gt;=0.7),"virginica",IF(AND(B26&gt;=2.95,F26&lt;0.766,C26&lt;4.95,F26&gt;=0.482,C26&gt;=4.75,D26&gt;=0.7),"versicolor","shouldnthappen")))))))))</f>
        <v>virginica</v>
      </c>
      <c r="AJ26" s="1" t="str">
        <f aca="false">IF(AND(C26&lt;2.45,C26&lt;4.75),"setosa",IF(AND(D26&gt;=1.65,C26&gt;=4.75),"virginica",IF(AND(A26&lt;4.95,C26&gt;=2.45,C26&lt;4.75),"virginica",IF(AND(A26&gt;=4.95,C26&gt;=2.45,C26&lt;4.75),"versicolor",IF(AND(B26&lt;2.95,D26&lt;1.65,C26&gt;=4.75),"virginica",IF(AND(B26&gt;=2.95,D26&lt;1.65,C26&gt;=4.75),"versicolor","shouldnthappen"))))))</f>
        <v>virginica</v>
      </c>
      <c r="AK26" s="1" t="str">
        <f aca="false">IF(AND(D26&lt;0.75,A26&lt;5.45),"setosa",IF(AND(B26&lt;2.45,D26&gt;=0.75,A26&lt;5.45),"versicolor",IF(AND(A26&gt;=5.55,C26&lt;4.75,A26&gt;=5.45),"versicolor",IF(AND(C26&gt;=5.15,C26&gt;=4.75,A26&gt;=5.45),"virginica",IF(AND(G26&lt;6.094,B26&gt;=2.45,D26&gt;=0.75,A26&lt;5.45),"virginica",IF(AND(G26&gt;=6.094,B26&gt;=2.45,D26&gt;=0.75,A26&lt;5.45),"versicolor",IF(AND(D26&lt;0.6,A26&lt;5.55,C26&lt;4.75,A26&gt;=5.45),"setosa",IF(AND(D26&gt;=0.6,A26&lt;5.55,C26&lt;4.75,A26&gt;=5.45),"versicolor",IF(AND(C26&lt;4.95,C26&lt;5.15,C26&gt;=4.75,A26&gt;=5.45),"virginica",IF(AND(G26&lt;12.627,C26&lt;5.05,C26&gt;=4.95,C26&lt;5.15,C26&gt;=4.75,A26&gt;=5.45),"virginica",IF(AND(G26&gt;=12.627,C26&lt;5.05,C26&gt;=4.95,C26&lt;5.15,C26&gt;=4.75,A26&gt;=5.45),"versicolor",IF(AND(D26&lt;1.7,C26&gt;=5.05,C26&gt;=4.95,C26&lt;5.15,C26&gt;=4.75,A26&gt;=5.45),"versicolor",IF(AND(D26&gt;=1.7,C26&gt;=5.05,C26&gt;=4.95,C26&lt;5.15,C26&gt;=4.75,A26&gt;=5.45),"virginica","shouldnthappen")))))))))))))</f>
        <v>virginica</v>
      </c>
      <c r="AL26" s="1" t="str">
        <f aca="false">IF(AND(B26&lt;2.45,B26&lt;3.15),"versicolor",IF(AND(D26&lt;0.95,G26&lt;15.141,B26&gt;=3.15),"setosa",IF(AND(G26&lt;15.429,G26&gt;=15.141,B26&gt;=3.15),"versicolor",IF(AND(G26&gt;=15.429,G26&gt;=15.141,B26&gt;=3.15),"virginica",IF(AND(C26&lt;2.3,C26&lt;4.75,B26&gt;=2.45,B26&lt;3.15),"setosa",IF(AND(G26&gt;=16.072,C26&gt;=4.75,B26&gt;=2.45,B26&lt;3.15),"versicolor",IF(AND(G26&lt;11.833,D26&gt;=0.95,G26&lt;15.141,B26&gt;=3.15),"virginica",IF(AND(A26&lt;5,C26&gt;=2.3,C26&lt;4.75,B26&gt;=2.45,B26&lt;3.15),"virginica",IF(AND(A26&gt;=5,C26&gt;=2.3,C26&lt;4.75,B26&gt;=2.45,B26&lt;3.15),"versicolor",IF(AND(G26&lt;14.342,G26&gt;=11.833,D26&gt;=0.95,G26&lt;15.141,B26&gt;=3.15),"versicolor",IF(AND(G26&gt;=14.342,G26&gt;=11.833,D26&gt;=0.95,G26&lt;15.141,B26&gt;=3.15),"virginica",IF(AND(G26&lt;13.757,F26&gt;=0.741,G26&lt;16.072,C26&gt;=4.75,B26&gt;=2.45,B26&lt;3.15),"virginica",IF(AND(F26&gt;=0.546,A26&lt;6.15,F26&lt;0.741,G26&lt;16.072,C26&gt;=4.75,B26&gt;=2.45,B26&lt;3.15),"virginica",IF(AND(D26&gt;=1.75,A26&gt;=6.15,F26&lt;0.741,G26&lt;16.072,C26&gt;=4.75,B26&gt;=2.45,B26&lt;3.15),"virginica",IF(AND(C26&lt;4.85,G26&gt;=13.757,F26&gt;=0.741,G26&lt;16.072,C26&gt;=4.75,B26&gt;=2.45,B26&lt;3.15),"virginica",IF(AND(C26&gt;=4.85,G26&gt;=13.757,F26&gt;=0.741,G26&lt;16.072,C26&gt;=4.75,B26&gt;=2.45,B26&lt;3.15),"versicolor",IF(AND(F26&lt;0.331,F26&lt;0.546,A26&lt;6.15,F26&lt;0.741,G26&lt;16.072,C26&gt;=4.75,B26&gt;=2.45,B26&lt;3.15),"virginica",IF(AND(F26&gt;=0.331,F26&lt;0.546,A26&lt;6.15,F26&lt;0.741,G26&lt;16.072,C26&gt;=4.75,B26&gt;=2.45,B26&lt;3.15),"versicolor",IF(AND(G26&lt;10.661,D26&lt;1.75,A26&gt;=6.15,F26&lt;0.741,G26&lt;16.072,C26&gt;=4.75,B26&gt;=2.45,B26&lt;3.15),"virginica",IF(AND(G26&gt;=10.661,D26&lt;1.75,A26&gt;=6.15,F26&lt;0.741,G26&lt;16.072,C26&gt;=4.75,B26&gt;=2.45,B26&lt;3.15),"versicolor","shouldnthappen"))))))))))))))))))))</f>
        <v>versicolor</v>
      </c>
      <c r="AM26" s="1" t="str">
        <f aca="false">IF(AND(D26&lt;1.35,F26&gt;=0.917),"setosa",IF(AND(D26&gt;=1.35,F26&gt;=0.917),"virginica",IF(AND(D26&lt;0.75,D26&lt;1.55,F26&lt;0.917),"setosa",IF(AND(C26&gt;=4.8,D26&gt;=1.55,F26&lt;0.917),"virginica",IF(AND(A26&lt;5.95,D26&gt;=0.75,D26&lt;1.55,F26&lt;0.917),"versicolor",IF(AND(F26&lt;0.473,C26&lt;4.8,D26&gt;=1.55,F26&lt;0.917),"virginica",IF(AND(F26&gt;=0.473,C26&lt;4.8,D26&gt;=1.55,F26&lt;0.917),"versicolor",IF(AND(C26&lt;4.95,A26&gt;=5.95,D26&gt;=0.75,D26&lt;1.55,F26&lt;0.917),"versicolor",IF(AND(C26&gt;=4.95,A26&gt;=5.95,D26&gt;=0.75,D26&lt;1.55,F26&lt;0.917),"virginica","shouldnthappen")))))))))</f>
        <v>virginica</v>
      </c>
      <c r="AN26" s="1" t="str">
        <f aca="false">IF(AND(D26&lt;0.75,A26&lt;5.45),"setosa",IF(AND(D26&lt;1.55,D26&gt;=0.75,A26&lt;5.45),"versicolor",IF(AND(D26&gt;=1.55,D26&gt;=0.75,A26&lt;5.45),"virginica",IF(AND(A26&gt;=5.75,C26&lt;4.75,A26&gt;=5.45),"versicolor",IF(AND(F26&lt;0.361,C26&gt;=4.75,A26&gt;=5.45),"virginica",IF(AND(C26&lt;2.6,A26&lt;5.75,C26&lt;4.75,A26&gt;=5.45),"setosa",IF(AND(C26&gt;=2.6,A26&lt;5.75,C26&lt;4.75,A26&gt;=5.45),"versicolor",IF(AND(D26&gt;=1.7,F26&gt;=0.361,C26&gt;=4.75,A26&gt;=5.45),"virginica",IF(AND(B26&lt;2.65,D26&lt;1.7,F26&gt;=0.361,C26&gt;=4.75,A26&gt;=5.45),"virginica",IF(AND(A26&lt;7.05,B26&gt;=2.65,D26&lt;1.7,F26&gt;=0.361,C26&gt;=4.75,A26&gt;=5.45),"versicolor",IF(AND(A26&gt;=7.05,B26&gt;=2.65,D26&lt;1.7,F26&gt;=0.361,C26&gt;=4.75,A26&gt;=5.45),"virginica","shouldnthappen")))))))))))</f>
        <v>virginica</v>
      </c>
      <c r="AO26" s="1" t="str">
        <f aca="false">IF(AND(D26&lt;0.7),"setosa",IF(AND(A26&lt;4.95,C26&lt;4.85,D26&gt;=0.7),"virginica",IF(AND(A26&gt;=4.95,C26&lt;4.85,D26&gt;=0.7),"versicolor",IF(AND(D26&gt;=1.7,C26&gt;=4.85,D26&gt;=0.7),"virginica",IF(AND(F26&lt;0.325,D26&lt;1.7,C26&gt;=4.85,D26&gt;=0.7),"virginica",IF(AND(D26&lt;1.55,F26&gt;=0.325,D26&lt;1.7,C26&gt;=4.85,D26&gt;=0.7),"virginica",IF(AND(D26&gt;=1.55,F26&gt;=0.325,D26&lt;1.7,C26&gt;=4.85,D26&gt;=0.7),"versicolor","shouldnthappen")))))))</f>
        <v>virginica</v>
      </c>
      <c r="AP26" s="1" t="str">
        <f aca="false">IF(AND(D26&lt;0.75),"setosa",IF(AND(C26&lt;4.85,D26&gt;=0.75),"versicolor",IF(AND(G26&gt;=8.277,C26&gt;=4.85,D26&gt;=0.75),"virginica",IF(AND(F26&gt;=0.633,G26&lt;8.277,C26&gt;=4.85,D26&gt;=0.75),"virginica",IF(AND(G26&lt;7.61,F26&lt;0.633,G26&lt;8.277,C26&gt;=4.85,D26&gt;=0.75),"virginica",IF(AND(G26&gt;=7.61,F26&lt;0.633,G26&lt;8.277,C26&gt;=4.85,D26&gt;=0.75),"versicolor","shouldnthappen"))))))</f>
        <v>virginica</v>
      </c>
      <c r="AQ26" s="1" t="str">
        <f aca="false">IF(AND(C26&lt;2.65,A26&gt;=5.45,C26&lt;4.75),"setosa",IF(AND(C26&gt;=2.65,A26&gt;=5.45,C26&lt;4.75),"versicolor",IF(AND(B26&lt;2.9,C26&lt;4.85,C26&gt;=4.75),"versicolor",IF(AND(B26&gt;=2.9,C26&lt;4.85,C26&gt;=4.75),"virginica",IF(AND(D26&lt;1.7,C26&gt;=4.85,C26&gt;=4.75),"versicolor",IF(AND(D26&gt;=1.7,C26&gt;=4.85,C26&gt;=4.75),"virginica",IF(AND(C26&lt;2.45,G26&lt;14.126,A26&lt;5.45,C26&lt;4.75),"setosa",IF(AND(C26&gt;=2.45,G26&lt;14.126,A26&lt;5.45,C26&lt;4.75),"versicolor",IF(AND(C26&lt;2.4,G26&gt;=14.126,A26&lt;5.45,C26&lt;4.75),"setosa",IF(AND(C26&gt;=2.4,G26&gt;=14.126,A26&lt;5.45,C26&lt;4.75),"versicolor","shouldnthappen"))))))))))</f>
        <v>virginica</v>
      </c>
      <c r="AR26" s="1" t="str">
        <f aca="false">IF(AND(C26&lt;2.45,C26&lt;4.85),"setosa",IF(AND(C26&gt;=5.15,C26&gt;=4.85),"virginica",IF(AND(A26&gt;=4.95,C26&gt;=2.45,C26&lt;4.85),"versicolor",IF(AND(D26&lt;1.35,A26&lt;4.95,C26&gt;=2.45,C26&lt;4.85),"versicolor",IF(AND(D26&gt;=1.35,A26&lt;4.95,C26&gt;=2.45,C26&lt;4.85),"virginica",IF(AND(F26&lt;0.35,G26&lt;12.751,C26&lt;5.15,C26&gt;=4.85),"virginica",IF(AND(A26&lt;6.5,G26&gt;=12.751,C26&lt;5.15,C26&gt;=4.85),"virginica",IF(AND(A26&gt;=6.5,G26&gt;=12.751,C26&lt;5.15,C26&gt;=4.85),"versicolor",IF(AND(B26&gt;=2.75,F26&gt;=0.35,G26&lt;12.751,C26&lt;5.15,C26&gt;=4.85),"virginica",IF(AND(C26&lt;5.05,B26&lt;2.75,F26&gt;=0.35,G26&lt;12.751,C26&lt;5.15,C26&gt;=4.85),"virginica",IF(AND(C26&gt;=5.05,B26&lt;2.75,F26&gt;=0.35,G26&lt;12.751,C26&lt;5.15,C26&gt;=4.85),"versicolor","shouldnthappen")))))))))))</f>
        <v>versicolor</v>
      </c>
      <c r="AS26" s="1" t="str">
        <f aca="false">IF(AND(F26&gt;=0.9,B26&lt;3.05),"virginica",IF(AND(A26&lt;5.9,B26&gt;=3.05),"setosa",IF(AND(D26&lt;1.65,A26&gt;=5.9,B26&gt;=3.05),"versicolor",IF(AND(D26&gt;=1.65,A26&gt;=5.9,B26&gt;=3.05),"virginica",IF(AND(D26&gt;=1.75,C26&gt;=4.85,F26&lt;0.9,B26&lt;3.05),"virginica",IF(AND(C26&lt;2.2,B26&lt;2.95,C26&lt;4.85,F26&lt;0.9,B26&lt;3.05),"setosa",IF(AND(C26&gt;=2.2,B26&lt;2.95,C26&lt;4.85,F26&lt;0.9,B26&lt;3.05),"versicolor",IF(AND(C26&lt;2.8,B26&gt;=2.95,C26&lt;4.85,F26&lt;0.9,B26&lt;3.05),"setosa",IF(AND(C26&gt;=2.8,B26&gt;=2.95,C26&lt;4.85,F26&lt;0.9,B26&lt;3.05),"versicolor",IF(AND(G26&lt;13.879,D26&lt;1.75,C26&gt;=4.85,F26&lt;0.9,B26&lt;3.05),"virginica",IF(AND(G26&gt;=13.879,D26&lt;1.75,C26&gt;=4.85,F26&lt;0.9,B26&lt;3.05),"versicolor","shouldnthappen")))))))))))</f>
        <v>virginica</v>
      </c>
      <c r="AT26" s="1" t="str">
        <f aca="false">IF(AND(D26&lt;0.75),"setosa",IF(AND(D26&gt;=1.75,D26&gt;=0.75),"virginica",IF(AND(D26&lt;1.45,G26&lt;7.37,D26&lt;1.75,D26&gt;=0.75),"versicolor",IF(AND(D26&gt;=1.45,G26&lt;7.37,D26&lt;1.75,D26&gt;=0.75),"virginica",IF(AND(C26&lt;5.45,G26&gt;=7.37,D26&lt;1.75,D26&gt;=0.75),"versicolor",IF(AND(C26&gt;=5.45,G26&gt;=7.37,D26&lt;1.75,D26&gt;=0.75),"virginica","shouldnthappen"))))))</f>
        <v>virginica</v>
      </c>
      <c r="AU26" s="1" t="str">
        <f aca="false">IF(AND(D26&lt;0.7),"setosa",IF(AND(D26&gt;=1.7,A26&gt;=6.15,D26&gt;=0.7),"virginica",IF(AND(B26&gt;=2.55,C26&lt;4.75,A26&lt;6.15,D26&gt;=0.7),"versicolor",IF(AND(D26&gt;=1.7,C26&gt;=4.75,A26&lt;6.15,D26&gt;=0.7),"virginica",IF(AND(C26&lt;5.25,D26&lt;1.7,A26&gt;=6.15,D26&gt;=0.7),"versicolor",IF(AND(C26&gt;=5.25,D26&lt;1.7,A26&gt;=6.15,D26&gt;=0.7),"virginica",IF(AND(C26&lt;4.25,B26&lt;2.55,C26&lt;4.75,A26&lt;6.15,D26&gt;=0.7),"versicolor",IF(AND(C26&gt;=4.25,B26&lt;2.55,C26&lt;4.75,A26&lt;6.15,D26&gt;=0.7),"virginica",IF(AND(B26&lt;2.65,D26&lt;1.7,C26&gt;=4.75,A26&lt;6.15,D26&gt;=0.7),"virginica",IF(AND(B26&gt;=2.65,D26&lt;1.7,C26&gt;=4.75,A26&lt;6.15,D26&gt;=0.7),"versicolor","shouldnthappen"))))))))))</f>
        <v>virginica</v>
      </c>
      <c r="AV26" s="1" t="str">
        <f aca="false">IF(AND(D26&lt;0.75),"setosa",IF(AND(F26&gt;=0.899,D26&gt;=0.75),"virginica",IF(AND(D26&lt;1.65,A26&lt;6.05,F26&lt;0.899,D26&gt;=0.75),"versicolor",IF(AND(D26&gt;=1.65,A26&lt;6.05,F26&lt;0.899,D26&gt;=0.75),"virginica",IF(AND(C26&gt;=5.05,A26&gt;=6.05,F26&lt;0.899,D26&gt;=0.75),"virginica",IF(AND(G26&gt;=13.757,C26&lt;5.05,A26&gt;=6.05,F26&lt;0.899,D26&gt;=0.75),"versicolor",IF(AND(D26&lt;1.6,G26&lt;13.757,C26&lt;5.05,A26&gt;=6.05,F26&lt;0.899,D26&gt;=0.75),"versicolor",IF(AND(D26&gt;=1.6,G26&lt;13.757,C26&lt;5.05,A26&gt;=6.05,F26&lt;0.899,D26&gt;=0.75),"virginica","shouldnthappen"))))))))</f>
        <v>virginica</v>
      </c>
      <c r="AW26" s="1" t="str">
        <f aca="false">IF(AND(F26&lt;0.117,A26&gt;=5.55),"virginica",IF(AND(A26&gt;=5.2,G26&lt;6.086,A26&lt;5.55),"versicolor",IF(AND(D26&lt;0.7,G26&gt;=6.086,A26&lt;5.55),"setosa",IF(AND(D26&gt;=0.7,G26&gt;=6.086,A26&lt;5.55),"versicolor",IF(AND(A26&lt;4.75,A26&lt;5.2,G26&lt;6.086,A26&lt;5.55),"setosa",IF(AND(A26&gt;=4.75,A26&lt;5.2,G26&lt;6.086,A26&lt;5.55),"virginica",IF(AND(D26&gt;=1.65,C26&lt;4.95,F26&gt;=0.117,A26&gt;=5.55),"virginica",IF(AND(D26&gt;=1.75,C26&gt;=4.95,F26&gt;=0.117,A26&gt;=5.55),"virginica",IF(AND(C26&lt;2.6,D26&lt;1.65,C26&lt;4.95,F26&gt;=0.117,A26&gt;=5.55),"setosa",IF(AND(C26&gt;=2.6,D26&lt;1.65,C26&lt;4.95,F26&gt;=0.117,A26&gt;=5.55),"versicolor",IF(AND(D26&lt;1.55,D26&lt;1.75,C26&gt;=4.95,F26&gt;=0.117,A26&gt;=5.55),"virginica",IF(AND(A26&lt;6.95,D26&gt;=1.55,D26&lt;1.75,C26&gt;=4.95,F26&gt;=0.117,A26&gt;=5.55),"versicolor",IF(AND(A26&gt;=6.95,D26&gt;=1.55,D26&lt;1.75,C26&gt;=4.95,F26&gt;=0.117,A26&gt;=5.55),"virginica","shouldnthappen")))))))))))))</f>
        <v>virginica</v>
      </c>
      <c r="AX26" s="1" t="str">
        <f aca="false">IF(AND(D26&lt;0.75),"setosa",IF(AND(F26&lt;0.138,D26&gt;=0.75),"virginica",IF(AND(C26&lt;4.45,A26&lt;6.15,F26&gt;=0.138,D26&gt;=0.75),"versicolor",IF(AND(C26&gt;=5.05,A26&gt;=6.15,F26&gt;=0.138,D26&gt;=0.75),"virginica",IF(AND(B26&lt;2.65,C26&gt;=4.45,A26&lt;6.15,F26&gt;=0.138,D26&gt;=0.75),"virginica",IF(AND(A26&gt;=6.35,C26&lt;5.05,A26&gt;=6.15,F26&gt;=0.138,D26&gt;=0.75),"versicolor",IF(AND(A26&lt;5.65,B26&gt;=2.65,C26&gt;=4.45,A26&lt;6.15,F26&gt;=0.138,D26&gt;=0.75),"virginica",IF(AND(D26&lt;1.75,A26&lt;6.35,C26&lt;5.05,A26&gt;=6.15,F26&gt;=0.138,D26&gt;=0.75),"versicolor",IF(AND(D26&gt;=1.75,A26&lt;6.35,C26&lt;5.05,A26&gt;=6.15,F26&gt;=0.138,D26&gt;=0.75),"virginica",IF(AND(D26&lt;1.7,A26&gt;=5.65,B26&gt;=2.65,C26&gt;=4.45,A26&lt;6.15,F26&gt;=0.138,D26&gt;=0.75),"versicolor",IF(AND(D26&gt;=1.7,A26&gt;=5.65,B26&gt;=2.65,C26&gt;=4.45,A26&lt;6.15,F26&gt;=0.138,D26&gt;=0.75),"virginica","shouldnthappen")))))))))))</f>
        <v>virginica</v>
      </c>
      <c r="AY26" s="1" t="str">
        <f aca="false">IF(AND(D26&lt;0.75,A26&lt;5.55),"setosa",IF(AND(A26&lt;4.95,D26&gt;=0.75,A26&lt;5.55),"virginica",IF(AND(A26&gt;=4.95,D26&gt;=0.75,A26&lt;5.55),"versicolor",IF(AND(C26&lt;2.6,C26&lt;4.85,A26&gt;=5.55),"setosa",IF(AND(C26&gt;=2.6,C26&lt;4.85,A26&gt;=5.55),"versicolor",IF(AND(D26&gt;=1.75,C26&gt;=4.85,A26&gt;=5.55),"virginica",IF(AND(F26&lt;0.405,D26&lt;1.75,C26&gt;=4.85,A26&gt;=5.55),"versicolor",IF(AND(B26&lt;3.05,F26&gt;=0.405,D26&lt;1.75,C26&gt;=4.85,A26&gt;=5.55),"virginica",IF(AND(B26&gt;=3.05,F26&gt;=0.405,D26&lt;1.75,C26&gt;=4.85,A26&gt;=5.55),"versicolor","shouldnthappen")))))))))</f>
        <v>virginica</v>
      </c>
      <c r="AZ26" s="1" t="str">
        <f aca="false">IF(AND(D26&lt;0.75),"setosa",IF(AND(F26&lt;0.9,C26&lt;4.95,D26&gt;=0.75),"versicolor",IF(AND(F26&gt;=0.9,C26&lt;4.95,D26&gt;=0.75),"virginica",IF(AND(D26&gt;=1.7,C26&gt;=4.95,D26&gt;=0.75),"virginica",IF(AND(F26&lt;0.405,D26&lt;1.7,C26&gt;=4.95,D26&gt;=0.75),"versicolor",IF(AND(F26&gt;=0.405,D26&lt;1.7,C26&gt;=4.95,D26&gt;=0.75),"virginica","shouldnthappen"))))))</f>
        <v>virginica</v>
      </c>
      <c r="BA26" s="1" t="str">
        <f aca="false">IF(AND(D26&lt;0.75),"setosa",IF(AND(D26&gt;=1.7,C26&gt;=5.05,D26&gt;=0.75),"virginica",IF(AND(D26&lt;1.45,D26&lt;1.6,C26&lt;5.05,D26&gt;=0.75),"versicolor",IF(AND(A26&lt;5.8,D26&gt;=1.6,C26&lt;5.05,D26&gt;=0.75),"virginica",IF(AND(A26&gt;=5.8,D26&gt;=1.6,C26&lt;5.05,D26&gt;=0.75),"versicolor",IF(AND(F26&lt;0.417,D26&lt;1.7,C26&gt;=5.05,D26&gt;=0.75),"versicolor",IF(AND(F26&gt;=0.417,D26&lt;1.7,C26&gt;=5.05,D26&gt;=0.75),"virginica",IF(AND(A26&lt;5.95,D26&gt;=1.45,D26&lt;1.6,C26&lt;5.05,D26&gt;=0.75),"versicolor",IF(AND(G26&lt;10.618,A26&gt;=5.95,D26&gt;=1.45,D26&lt;1.6,C26&lt;5.05,D26&gt;=0.75),"virginica",IF(AND(G26&gt;=10.618,A26&gt;=5.95,D26&gt;=1.45,D26&lt;1.6,C26&lt;5.05,D26&gt;=0.75),"versicolor","shouldnthappen"))))))))))</f>
        <v>virginica</v>
      </c>
      <c r="BB26" s="1" t="str">
        <f aca="false">IF(AND(C26&lt;2.6),"setosa",IF(AND(D26&gt;=1.75,C26&gt;=2.6),"virginica",IF(AND(C26&gt;=5.45,D26&lt;1.75,C26&gt;=2.6),"virginica",IF(AND(F26&gt;=0.259,C26&lt;5.45,D26&lt;1.75,C26&gt;=2.6),"versicolor",IF(AND(C26&lt;5.05,F26&lt;0.259,C26&lt;5.45,D26&lt;1.75,C26&gt;=2.6),"versicolor",IF(AND(C26&gt;=5.05,F26&lt;0.259,C26&lt;5.45,D26&lt;1.75,C26&gt;=2.6),"virginica","shouldnthappen"))))))</f>
        <v>virginica</v>
      </c>
      <c r="BC26" s="1" t="str">
        <f aca="false">IF(AND(A26&lt;4.95,B26&lt;2.7,A26&lt;5.55),"virginica",IF(AND(A26&gt;=4.95,B26&lt;2.7,A26&lt;5.55),"versicolor",IF(AND(C26&lt;3.2,B26&gt;=2.7,A26&lt;5.55),"setosa",IF(AND(C26&gt;=3.2,B26&gt;=2.7,A26&lt;5.55),"versicolor",IF(AND(F26&gt;=0.85,A26&lt;6.15,A26&gt;=5.55),"virginica",IF(AND(D26&lt;1.45,A26&gt;=6.15,A26&gt;=5.55),"versicolor",IF(AND(C26&lt;4.8,F26&lt;0.85,A26&lt;6.15,A26&gt;=5.55),"versicolor",IF(AND(D26&gt;=1.7,D26&gt;=1.45,A26&gt;=6.15,A26&gt;=5.55),"virginica",IF(AND(G26&lt;9.333,C26&gt;=4.8,F26&lt;0.85,A26&lt;6.15,A26&gt;=5.55),"versicolor",IF(AND(G26&gt;=9.333,C26&gt;=4.8,F26&lt;0.85,A26&lt;6.15,A26&gt;=5.55),"virginica",IF(AND(C26&lt;4.9,D26&lt;1.7,D26&gt;=1.45,A26&gt;=6.15,A26&gt;=5.55),"versicolor",IF(AND(C26&gt;=4.9,D26&lt;1.7,D26&gt;=1.45,A26&gt;=6.15,A26&gt;=5.55),"virginica","shouldnthappen"))))))))))))</f>
        <v>virginica</v>
      </c>
      <c r="BD26" s="1" t="str">
        <f aca="false">IF(AND(C26&lt;2.35),"setosa",IF(AND(C26&lt;4.75,B26&lt;2.55,C26&gt;=2.35),"versicolor",IF(AND(C26&gt;=4.75,B26&lt;2.55,C26&gt;=2.35),"virginica",IF(AND(C26&lt;4.75,B26&gt;=2.55,C26&gt;=2.35),"versicolor",IF(AND(D26&gt;=1.75,C26&gt;=4.75,B26&gt;=2.55,C26&gt;=2.35),"virginica",IF(AND(A26&gt;=6.5,D26&lt;1.75,C26&gt;=4.75,B26&gt;=2.55,C26&gt;=2.35),"versicolor",IF(AND(A26&lt;6.05,A26&lt;6.5,D26&lt;1.75,C26&gt;=4.75,B26&gt;=2.55,C26&gt;=2.35),"versicolor",IF(AND(A26&gt;=6.05,A26&lt;6.5,D26&lt;1.75,C26&gt;=4.75,B26&gt;=2.55,C26&gt;=2.35),"virginica","shouldnthappen"))))))))</f>
        <v>virginica</v>
      </c>
      <c r="BE26" s="1" t="str">
        <f aca="false">IF(AND(C26&lt;2.5),"setosa",IF(AND(D26&lt;1.65,C26&lt;4.75,C26&gt;=2.5),"versicolor",IF(AND(D26&gt;=1.65,C26&lt;4.75,C26&gt;=2.5),"virginica",IF(AND(D26&gt;=1.75,C26&gt;=4.75,C26&gt;=2.5),"virginica",IF(AND(C26&lt;4.95,D26&lt;1.75,C26&gt;=4.75,C26&gt;=2.5),"versicolor",IF(AND(A26&lt;6.5,C26&gt;=4.95,D26&lt;1.75,C26&gt;=4.75,C26&gt;=2.5),"virginica",IF(AND(A26&gt;=6.5,C26&gt;=4.95,D26&lt;1.75,C26&gt;=4.75,C26&gt;=2.5),"versicolor","shouldnthappen")))))))</f>
        <v>virginica</v>
      </c>
      <c r="BF26" s="1" t="str">
        <f aca="false">IF(AND(G26&gt;=15.244),"virginica",IF(AND(C26&lt;3.2,B26&gt;=3.15,G26&lt;15.244),"setosa",IF(AND(A26&gt;=4.95,C26&lt;4.7,B26&lt;3.15,G26&lt;15.244),"versicolor",IF(AND(C26&gt;=5.15,C26&gt;=4.7,B26&lt;3.15,G26&lt;15.244),"virginica",IF(AND(A26&gt;=6.45,C26&gt;=3.2,B26&gt;=3.15,G26&lt;15.244),"virginica",IF(AND(D26&lt;0.95,A26&lt;4.95,C26&lt;4.7,B26&lt;3.15,G26&lt;15.244),"setosa",IF(AND(D26&gt;=0.95,A26&lt;4.95,C26&lt;4.7,B26&lt;3.15,G26&lt;15.244),"virginica",IF(AND(F26&lt;0.816,A26&lt;6.45,C26&gt;=3.2,B26&gt;=3.15,G26&lt;15.244),"virginica",IF(AND(F26&gt;=0.816,A26&lt;6.45,C26&gt;=3.2,B26&gt;=3.15,G26&lt;15.244),"versicolor",IF(AND(A26&gt;=6.5,B26&lt;3.05,C26&lt;5.15,C26&gt;=4.7,B26&lt;3.15,G26&lt;15.244),"versicolor",IF(AND(G26&lt;11.093,B26&gt;=3.05,C26&lt;5.15,C26&gt;=4.7,B26&lt;3.15,G26&lt;15.244),"virginica",IF(AND(G26&gt;=11.093,B26&gt;=3.05,C26&lt;5.15,C26&gt;=4.7,B26&lt;3.15,G26&lt;15.244),"versicolor",IF(AND(D26&gt;=1.7,A26&lt;6.5,B26&lt;3.05,C26&lt;5.15,C26&gt;=4.7,B26&lt;3.15,G26&lt;15.244),"virginica",IF(AND(G26&lt;7.498,D26&lt;1.7,A26&lt;6.5,B26&lt;3.05,C26&lt;5.15,C26&gt;=4.7,B26&lt;3.15,G26&lt;15.244),"virginica",IF(AND(G26&gt;=7.498,D26&lt;1.7,A26&lt;6.5,B26&lt;3.05,C26&lt;5.15,C26&gt;=4.7,B26&lt;3.15,G26&lt;15.244),"versicolor","shouldnthappen")))))))))))))))</f>
        <v>virginica</v>
      </c>
      <c r="BG26" s="1" t="str">
        <f aca="false">IF(AND(B26&gt;=3.35,C26&lt;4.85),"setosa",IF(AND(D26&gt;=1.75,C26&gt;=4.85),"virginica",IF(AND(D26&lt;0.75,B26&lt;3.35,C26&lt;4.85),"setosa",IF(AND(G26&gt;=13.879,D26&lt;1.75,C26&gt;=4.85),"versicolor",IF(AND(F26&gt;=0.9,D26&gt;=0.75,B26&lt;3.35,C26&lt;4.85),"virginica",IF(AND(F26&gt;=0.405,G26&lt;13.879,D26&lt;1.75,C26&gt;=4.85),"virginica",IF(AND(B26&gt;=2.55,F26&lt;0.9,D26&gt;=0.75,B26&lt;3.35,C26&lt;4.85),"versicolor",IF(AND(G26&lt;7.498,F26&lt;0.405,G26&lt;13.879,D26&lt;1.75,C26&gt;=4.85),"virginica",IF(AND(G26&gt;=7.498,F26&lt;0.405,G26&lt;13.879,D26&lt;1.75,C26&gt;=4.85),"versicolor",IF(AND(G26&lt;5.656,B26&lt;2.55,F26&lt;0.9,D26&gt;=0.75,B26&lt;3.35,C26&lt;4.85),"virginica",IF(AND(G26&gt;=5.656,B26&lt;2.55,F26&lt;0.9,D26&gt;=0.75,B26&lt;3.35,C26&lt;4.85),"versicolor","shouldnthappen")))))))))))</f>
        <v>virginica</v>
      </c>
      <c r="BH26" s="1" t="str">
        <f aca="false">IF(AND(D26&lt;0.7),"setosa",IF(AND(D26&gt;=1.65,A26&lt;6.65,D26&gt;=0.7),"virginica",IF(AND(D26&lt;1.55,A26&gt;=6.65,D26&gt;=0.7),"versicolor",IF(AND(D26&gt;=1.55,A26&gt;=6.65,D26&gt;=0.7),"virginica",IF(AND(F26&gt;=0.529,D26&lt;1.65,A26&lt;6.65,D26&gt;=0.7),"versicolor",IF(AND(C26&gt;=5.35,F26&lt;0.529,D26&lt;1.65,A26&lt;6.65,D26&gt;=0.7),"virginica",IF(AND(G26&gt;=7.411,C26&lt;5.35,F26&lt;0.529,D26&lt;1.65,A26&lt;6.65,D26&gt;=0.7),"versicolor",IF(AND(G26&lt;6.927,G26&lt;7.411,C26&lt;5.35,F26&lt;0.529,D26&lt;1.65,A26&lt;6.65,D26&gt;=0.7),"versicolor",IF(AND(G26&gt;=6.927,G26&lt;7.411,C26&lt;5.35,F26&lt;0.529,D26&lt;1.65,A26&lt;6.65,D26&gt;=0.7),"virginica","shouldnthappen")))))))))</f>
        <v>virginica</v>
      </c>
      <c r="BI26" s="1" t="str">
        <f aca="false">IF(AND(D26&gt;=1.7),"virginica",IF(AND(D26&lt;0.7,D26&lt;1.7),"setosa",IF(AND(D26&lt;1.45,G26&lt;7.37,D26&gt;=0.7,D26&lt;1.7),"versicolor",IF(AND(D26&gt;=1.45,G26&lt;7.37,D26&gt;=0.7,D26&lt;1.7),"virginica",IF(AND(B26&gt;=2.65,G26&gt;=7.37,D26&gt;=0.7,D26&lt;1.7),"versicolor",IF(AND(C26&lt;5.05,B26&lt;2.65,G26&gt;=7.37,D26&gt;=0.7,D26&lt;1.7),"versicolor",IF(AND(C26&gt;=5.05,B26&lt;2.65,G26&gt;=7.37,D26&gt;=0.7,D26&lt;1.7),"virginica","shouldnthappen")))))))</f>
        <v>virginica</v>
      </c>
    </row>
    <row r="27" customFormat="false" ht="13.8" hidden="false" customHeight="false" outlineLevel="0" collapsed="false">
      <c r="A27" s="1" t="n">
        <v>7.7</v>
      </c>
      <c r="B27" s="1" t="n">
        <v>3.8</v>
      </c>
      <c r="C27" s="1" t="n">
        <v>6.7</v>
      </c>
      <c r="D27" s="1" t="n">
        <v>2.2</v>
      </c>
      <c r="E27" s="1" t="s">
        <v>93</v>
      </c>
      <c r="F27" s="1" t="n">
        <v>0.0891636039596051</v>
      </c>
      <c r="G27" s="1" t="n">
        <v>12.5973347619176</v>
      </c>
      <c r="H27" s="11" t="str">
        <f aca="false">E27</f>
        <v>virginica</v>
      </c>
      <c r="I27" s="1" t="str">
        <f aca="false">INDEX(L27:BI27, MODE(MATCH(L27:BI27, L27:BI27, 0 )))</f>
        <v>virginica</v>
      </c>
      <c r="J27" s="12" t="n">
        <f aca="false">COUNTIF(L27:BI27, H27) / COUNTA(L27:BI27)</f>
        <v>0.94</v>
      </c>
      <c r="K27" s="13" t="n">
        <f aca="false">I27=H27</f>
        <v>1</v>
      </c>
      <c r="L27" s="1" t="str">
        <f aca="false">IF(AND(C27&lt;3.65,B27&gt;=3.35),"setosa",IF(AND(C27&gt;=3.65,B27&gt;=3.35),"virginica",IF(AND(C27&lt;2.35,C27&lt;4.85,B27&lt;3.35),"setosa",IF(AND(F27&gt;=0.899,C27&gt;=2.35,C27&lt;4.85,B27&lt;3.35),"virginica",IF(AND(G27&gt;=8.268,B27&lt;2.75,C27&gt;=4.85,B27&lt;3.35),"virginica",IF(AND(D27&lt;1.55,B27&gt;=2.75,C27&gt;=4.85,B27&lt;3.35),"versicolor",IF(AND(D27&gt;=1.55,B27&gt;=2.75,C27&gt;=4.85,B27&lt;3.35),"virginica",IF(AND(G27&lt;6.537,F27&lt;0.899,C27&gt;=2.35,C27&lt;4.85,B27&lt;3.35),"virginica",IF(AND(G27&gt;=6.537,F27&lt;0.899,C27&gt;=2.35,C27&lt;4.85,B27&lt;3.35),"versicolor",IF(AND(G27&lt;6.878,G27&lt;8.268,B27&lt;2.75,C27&gt;=4.85,B27&lt;3.35),"virginica",IF(AND(G27&gt;=6.878,G27&lt;8.268,B27&lt;2.75,C27&gt;=4.85,B27&lt;3.35),"versicolor","shouldnthappen")))))))))))</f>
        <v>virginica</v>
      </c>
      <c r="M27" s="1" t="str">
        <f aca="false">IF(AND(C27&lt;2.6),"setosa",IF(AND(D27&gt;=1.75,C27&gt;=2.6),"virginica",IF(AND(G27&lt;6.094,D27&lt;1.75,C27&gt;=2.6),"virginica",IF(AND(D27&lt;1.35,G27&gt;=6.094,D27&lt;1.75,C27&gt;=2.6),"versicolor",IF(AND(C27&lt;5.05,D27&gt;=1.35,G27&gt;=6.094,D27&lt;1.75,C27&gt;=2.6),"versicolor",IF(AND(C27&gt;=5.05,D27&gt;=1.35,G27&gt;=6.094,D27&lt;1.75,C27&gt;=2.6),"virginica","shouldnthappen"))))))</f>
        <v>virginica</v>
      </c>
      <c r="N27" s="1" t="str">
        <f aca="false">IF(AND(A27&lt;6.6,B27&gt;=3.45),"setosa",IF(AND(A27&gt;=6.6,B27&gt;=3.45),"virginica",IF(AND(D27&lt;0.7,C27&lt;4.75,B27&lt;3.45),"setosa",IF(AND(D27&gt;=0.7,C27&lt;4.75,B27&lt;3.45),"versicolor",IF(AND(C27&gt;=5.15,C27&gt;=4.75,B27&lt;3.45),"virginica",IF(AND(D27&gt;=1.7,A27&lt;6.5,C27&lt;5.15,C27&gt;=4.75,B27&lt;3.45),"virginica",IF(AND(C27&lt;5.05,A27&gt;=6.5,C27&lt;5.15,C27&gt;=4.75,B27&lt;3.45),"versicolor",IF(AND(C27&gt;=5.05,A27&gt;=6.5,C27&lt;5.15,C27&gt;=4.75,B27&lt;3.45),"virginica",IF(AND(G27&lt;7.498,D27&lt;1.7,A27&lt;6.5,C27&lt;5.15,C27&gt;=4.75,B27&lt;3.45),"virginica",IF(AND(G27&gt;=7.498,D27&lt;1.7,A27&lt;6.5,C27&lt;5.15,C27&gt;=4.75,B27&lt;3.45),"versicolor","shouldnthappen"))))))))))</f>
        <v>virginica</v>
      </c>
      <c r="O27" s="1" t="str">
        <f aca="false">IF(AND(D27&lt;0.75),"setosa",IF(AND(C27&lt;4.75,C27&lt;4.85,D27&gt;=0.75),"versicolor",IF(AND(A27&gt;=6.05,C27&gt;=4.85,D27&gt;=0.75),"virginica",IF(AND(D27&lt;1.6,C27&gt;=4.75,C27&lt;4.85,D27&gt;=0.75),"versicolor",IF(AND(D27&gt;=1.6,C27&gt;=4.75,C27&lt;4.85,D27&gt;=0.75),"virginica",IF(AND(A27&lt;5.9,A27&lt;6.05,C27&gt;=4.85,D27&gt;=0.75),"virginica",IF(AND(A27&gt;=5.9,A27&lt;6.05,C27&gt;=4.85,D27&gt;=0.75),"versicolor","shouldnthappen")))))))</f>
        <v>virginica</v>
      </c>
      <c r="P27" s="1" t="str">
        <f aca="false">IF(AND(D27&lt;0.75),"setosa",IF(AND(A27&lt;5.55,D27&gt;=0.75),"versicolor",IF(AND(D27&gt;=1.7,G27&lt;13.158,A27&gt;=5.55,D27&gt;=0.75),"virginica",IF(AND(B27&lt;2.45,D27&lt;1.7,G27&lt;13.158,A27&gt;=5.55,D27&gt;=0.75),"virginica",IF(AND(B27&gt;=2.45,D27&lt;1.7,G27&lt;13.158,A27&gt;=5.55,D27&gt;=0.75),"versicolor",IF(AND(B27&gt;=3.05,G27&lt;15.551,G27&gt;=13.158,A27&gt;=5.55,D27&gt;=0.75),"versicolor",IF(AND(B27&lt;2.9,G27&gt;=15.551,G27&gt;=13.158,A27&gt;=5.55,D27&gt;=0.75),"versicolor",IF(AND(B27&gt;=2.9,G27&gt;=15.551,G27&gt;=13.158,A27&gt;=5.55,D27&gt;=0.75),"virginica",IF(AND(D27&lt;1.3,G27&lt;14.221,B27&lt;3.05,G27&lt;15.551,G27&gt;=13.158,A27&gt;=5.55,D27&gt;=0.75),"versicolor",IF(AND(D27&gt;=1.3,G27&lt;14.221,B27&lt;3.05,G27&lt;15.551,G27&gt;=13.158,A27&gt;=5.55,D27&gt;=0.75),"virginica",IF(AND(C27&lt;4.9,G27&gt;=14.221,B27&lt;3.05,G27&lt;15.551,G27&gt;=13.158,A27&gt;=5.55,D27&gt;=0.75),"versicolor",IF(AND(C27&gt;=4.9,G27&gt;=14.221,B27&lt;3.05,G27&lt;15.551,G27&gt;=13.158,A27&gt;=5.55,D27&gt;=0.75),"virginica","shouldnthappen"))))))))))))</f>
        <v>virginica</v>
      </c>
      <c r="Q27" s="1" t="str">
        <f aca="false">IF(AND(C27&lt;2.6),"setosa",IF(AND(A27&gt;=4.95,C27&lt;4.75,C27&gt;=2.6),"versicolor",IF(AND(D27&gt;=1.75,C27&gt;=4.75,C27&gt;=2.6),"virginica",IF(AND(B27&lt;2.45,A27&lt;4.95,C27&lt;4.75,C27&gt;=2.6),"versicolor",IF(AND(B27&gt;=2.45,A27&lt;4.95,C27&lt;4.75,C27&gt;=2.6),"virginica",IF(AND(G27&lt;7.498,D27&lt;1.75,C27&gt;=4.75,C27&gt;=2.6),"virginica",IF(AND(F27&lt;0.417,G27&gt;=7.498,D27&lt;1.75,C27&gt;=4.75,C27&gt;=2.6),"versicolor",IF(AND(F27&lt;0.442,F27&gt;=0.417,G27&gt;=7.498,D27&lt;1.75,C27&gt;=4.75,C27&gt;=2.6),"virginica",IF(AND(F27&gt;=0.442,F27&gt;=0.417,G27&gt;=7.498,D27&lt;1.75,C27&gt;=4.75,C27&gt;=2.6),"versicolor","shouldnthappen")))))))))</f>
        <v>virginica</v>
      </c>
      <c r="R27" s="1" t="str">
        <f aca="false">IF(AND(D27&lt;0.75),"setosa",IF(AND(D27&lt;1.75,A27&gt;=6.25,D27&gt;=0.75),"versicolor",IF(AND(D27&gt;=1.75,A27&gt;=6.25,D27&gt;=0.75),"virginica",IF(AND(D27&lt;1.6,C27&lt;4.75,A27&lt;6.25,D27&gt;=0.75),"versicolor",IF(AND(D27&gt;=1.6,C27&lt;4.75,A27&lt;6.25,D27&gt;=0.75),"virginica",IF(AND(G27&lt;6.998,C27&gt;=4.75,A27&lt;6.25,D27&gt;=0.75),"virginica",IF(AND(A27&lt;6.05,G27&gt;=6.998,C27&gt;=4.75,A27&lt;6.25,D27&gt;=0.75),"versicolor",IF(AND(A27&gt;=6.05,G27&gt;=6.998,C27&gt;=4.75,A27&lt;6.25,D27&gt;=0.75),"virginica","shouldnthappen"))))))))</f>
        <v>virginica</v>
      </c>
      <c r="S27" s="1" t="str">
        <f aca="false">IF(AND(B27&gt;=3.05,A27&lt;5.45),"setosa",IF(AND(C27&lt;2.2,B27&lt;3.05,A27&lt;5.45),"setosa",IF(AND(C27&gt;=2.2,B27&lt;3.05,A27&lt;5.45),"versicolor",IF(AND(B27&lt;3.7,C27&lt;4.8,A27&gt;=5.45),"versicolor",IF(AND(B27&gt;=3.7,C27&lt;4.8,A27&gt;=5.45),"setosa",IF(AND(G27&lt;13.757,C27&lt;5.05,C27&gt;=4.8,A27&gt;=5.45),"virginica",IF(AND(G27&gt;=13.757,C27&lt;5.05,C27&gt;=4.8,A27&gt;=5.45),"versicolor",IF(AND(C27&gt;=5.15,C27&gt;=5.05,C27&gt;=4.8,A27&gt;=5.45),"virginica",IF(AND(A27&lt;5.95,C27&lt;5.15,C27&gt;=5.05,C27&gt;=4.8,A27&gt;=5.45),"virginica",IF(AND(D27&gt;=1.8,A27&gt;=5.95,C27&lt;5.15,C27&gt;=5.05,C27&gt;=4.8,A27&gt;=5.45),"virginica",IF(AND(B27&lt;2.75,D27&lt;1.8,A27&gt;=5.95,C27&lt;5.15,C27&gt;=5.05,C27&gt;=4.8,A27&gt;=5.45),"versicolor",IF(AND(B27&gt;=2.75,D27&lt;1.8,A27&gt;=5.95,C27&lt;5.15,C27&gt;=5.05,C27&gt;=4.8,A27&gt;=5.45),"virginica","shouldnthappen"))))))))))))</f>
        <v>virginica</v>
      </c>
      <c r="T27" s="1" t="str">
        <f aca="false">IF(AND(C27&lt;2.6),"setosa",IF(AND(D27&lt;1.65,C27&lt;4.75,C27&gt;=2.6),"versicolor",IF(AND(D27&gt;=1.65,C27&lt;4.75,C27&gt;=2.6),"virginica",IF(AND(G27&gt;=8.494,A27&lt;6.6,C27&gt;=4.75,C27&gt;=2.6),"virginica",IF(AND(C27&lt;5.2,A27&gt;=6.6,C27&gt;=4.75,C27&gt;=2.6),"versicolor",IF(AND(C27&gt;=5.2,A27&gt;=6.6,C27&gt;=4.75,C27&gt;=2.6),"virginica",IF(AND(A27&lt;5.95,G27&lt;8.494,A27&lt;6.6,C27&gt;=4.75,C27&gt;=2.6),"virginica",IF(AND(A27&gt;=5.95,G27&lt;8.494,A27&lt;6.6,C27&gt;=4.75,C27&gt;=2.6),"versicolor","shouldnthappen"))))))))</f>
        <v>virginica</v>
      </c>
      <c r="U27" s="1" t="str">
        <f aca="false">IF(AND(C27&lt;3.65,B27&gt;=3.35),"setosa",IF(AND(C27&gt;=3.65,B27&gt;=3.35),"virginica",IF(AND(C27&lt;2.35,A27&lt;6.25,B27&lt;3.35),"setosa",IF(AND(C27&lt;4.85,A27&gt;=6.25,B27&lt;3.35),"versicolor",IF(AND(G27&gt;=15.426,C27&gt;=2.35,A27&lt;6.25,B27&lt;3.35),"virginica",IF(AND(D27&gt;=1.55,C27&gt;=4.85,A27&gt;=6.25,B27&lt;3.35),"virginica",IF(AND(D27&lt;1.8,G27&lt;15.426,C27&gt;=2.35,A27&lt;6.25,B27&lt;3.35),"versicolor",IF(AND(D27&gt;=1.8,G27&lt;15.426,C27&gt;=2.35,A27&lt;6.25,B27&lt;3.35),"virginica",IF(AND(B27&lt;2.95,D27&lt;1.55,C27&gt;=4.85,A27&gt;=6.25,B27&lt;3.35),"virginica",IF(AND(B27&gt;=2.95,D27&lt;1.55,C27&gt;=4.85,A27&gt;=6.25,B27&lt;3.35),"versicolor","shouldnthappen"))))))))))</f>
        <v>virginica</v>
      </c>
      <c r="V27" s="1" t="str">
        <f aca="false">IF(AND(C27&lt;2.6),"setosa",IF(AND(C27&gt;=4.85,C27&gt;=2.6),"virginica",IF(AND(F27&gt;=0.9,C27&lt;4.85,C27&gt;=2.6),"virginica",IF(AND(G27&lt;5.656,F27&lt;0.9,C27&lt;4.85,C27&gt;=2.6),"virginica",IF(AND(G27&gt;=5.656,F27&lt;0.9,C27&lt;4.85,C27&gt;=2.6),"versicolor","shouldnthappen")))))</f>
        <v>virginica</v>
      </c>
      <c r="W27" s="1" t="str">
        <f aca="false">IF(AND(D27&gt;=1.75,G27&gt;=13.795),"virginica",IF(AND(D27&gt;=1.5,G27&gt;=12.335,G27&lt;13.795),"virginica",IF(AND(C27&lt;2.45,C27&lt;4.85,G27&lt;12.335,G27&lt;13.795),"setosa",IF(AND(C27&gt;=2.45,C27&lt;4.85,G27&lt;12.335,G27&lt;13.795),"versicolor",IF(AND(D27&gt;=1.7,C27&gt;=4.85,G27&lt;12.335,G27&lt;13.795),"virginica",IF(AND(B27&gt;=3.25,D27&lt;1.5,G27&gt;=12.335,G27&lt;13.795),"setosa",IF(AND(D27&lt;1,F27&lt;0.255,D27&lt;1.75,G27&gt;=13.795),"setosa",IF(AND(D27&gt;=1,F27&lt;0.255,D27&lt;1.75,G27&gt;=13.795),"versicolor",IF(AND(A27&lt;5.4,F27&gt;=0.255,D27&lt;1.75,G27&gt;=13.795),"setosa",IF(AND(A27&gt;=5.4,F27&gt;=0.255,D27&lt;1.75,G27&gt;=13.795),"versicolor",IF(AND(A27&lt;6.15,D27&lt;1.7,C27&gt;=4.85,G27&lt;12.335,G27&lt;13.795),"versicolor",IF(AND(A27&gt;=6.15,D27&lt;1.7,C27&gt;=4.85,G27&lt;12.335,G27&lt;13.795),"virginica",IF(AND(C27&lt;5,B27&lt;3.25,D27&lt;1.5,G27&gt;=12.335,G27&lt;13.795),"versicolor",IF(AND(C27&gt;=5,B27&lt;3.25,D27&lt;1.5,G27&gt;=12.335,G27&lt;13.795),"virginica","shouldnthappen"))))))))))))))</f>
        <v>virginica</v>
      </c>
      <c r="X27" s="1" t="str">
        <f aca="false">IF(AND(C27&lt;2.5,A27&lt;5.55),"setosa",IF(AND(F27&lt;0.096,A27&gt;=5.55),"virginica",IF(AND(D27&lt;1.6,C27&gt;=2.5,A27&lt;5.55),"versicolor",IF(AND(D27&gt;=1.6,C27&gt;=2.5,A27&lt;5.55),"virginica",IF(AND(F27&gt;=0.156,C27&lt;4.75,F27&gt;=0.096,A27&gt;=5.55),"versicolor",IF(AND(D27&gt;=1.75,C27&gt;=4.75,F27&gt;=0.096,A27&gt;=5.55),"virginica",IF(AND(B27&lt;3.3,F27&lt;0.156,C27&lt;4.75,F27&gt;=0.096,A27&gt;=5.55),"versicolor",IF(AND(B27&gt;=3.3,F27&lt;0.156,C27&lt;4.75,F27&gt;=0.096,A27&gt;=5.55),"setosa",IF(AND(B27&lt;2.45,A27&lt;6.05,D27&lt;1.75,C27&gt;=4.75,F27&gt;=0.096,A27&gt;=5.55),"virginica",IF(AND(B27&gt;=2.45,A27&lt;6.05,D27&lt;1.75,C27&gt;=4.75,F27&gt;=0.096,A27&gt;=5.55),"versicolor",IF(AND(F27&lt;0.205,A27&gt;=6.05,D27&lt;1.75,C27&gt;=4.75,F27&gt;=0.096,A27&gt;=5.55),"versicolor",IF(AND(F27&gt;=0.205,A27&gt;=6.05,D27&lt;1.75,C27&gt;=4.75,F27&gt;=0.096,A27&gt;=5.55),"virginica","shouldnthappen"))))))))))))</f>
        <v>virginica</v>
      </c>
      <c r="Y27" s="1" t="str">
        <f aca="false">IF(AND(C27&lt;2.35,A27&lt;5.55),"setosa",IF(AND(C27&gt;=5.05,A27&gt;=5.55),"virginica",IF(AND(D27&lt;1.6,C27&gt;=2.35,A27&lt;5.55),"versicolor",IF(AND(D27&gt;=1.6,C27&gt;=2.35,A27&lt;5.55),"virginica",IF(AND(D27&gt;=1.75,C27&lt;5.05,A27&gt;=5.55),"virginica",IF(AND(B27&gt;=3.55,D27&lt;1.75,C27&lt;5.05,A27&gt;=5.55),"setosa",IF(AND(G27&lt;6.3,B27&lt;3.55,D27&lt;1.75,C27&lt;5.05,A27&gt;=5.55),"virginica",IF(AND(G27&gt;=6.3,B27&lt;3.55,D27&lt;1.75,C27&lt;5.05,A27&gt;=5.55),"versicolor","shouldnthappen"))))))))</f>
        <v>virginica</v>
      </c>
      <c r="Z27" s="1" t="str">
        <f aca="false">IF(AND(D27&lt;0.75),"setosa",IF(AND(B27&gt;=2.55,C27&lt;4.85,D27&gt;=0.75),"versicolor",IF(AND(D27&gt;=1.7,C27&gt;=4.85,D27&gt;=0.75),"virginica",IF(AND(D27&lt;1.6,B27&lt;2.55,C27&lt;4.85,D27&gt;=0.75),"versicolor",IF(AND(D27&gt;=1.6,B27&lt;2.55,C27&lt;4.85,D27&gt;=0.75),"virginica",IF(AND(B27&lt;2.65,D27&lt;1.7,C27&gt;=4.85,D27&gt;=0.75),"virginica",IF(AND(F27&lt;0.325,B27&gt;=2.65,D27&lt;1.7,C27&gt;=4.85,D27&gt;=0.75),"virginica",IF(AND(G27&lt;10.717,F27&gt;=0.325,B27&gt;=2.65,D27&lt;1.7,C27&gt;=4.85,D27&gt;=0.75),"versicolor",IF(AND(G27&gt;=10.717,F27&gt;=0.325,B27&gt;=2.65,D27&lt;1.7,C27&gt;=4.85,D27&gt;=0.75),"virginica","shouldnthappen")))))))))</f>
        <v>virginica</v>
      </c>
      <c r="AA27" s="1" t="str">
        <f aca="false">IF(AND(D27&lt;0.75),"setosa",IF(AND(D27&gt;=1.75,D27&gt;=0.75),"virginica",IF(AND(F27&gt;=0.455,D27&lt;1.75,D27&gt;=0.75),"versicolor",IF(AND(D27&lt;1.45,F27&lt;0.455,D27&lt;1.75,D27&gt;=0.75),"versicolor",IF(AND(F27&lt;0.247,D27&gt;=1.45,F27&lt;0.455,D27&lt;1.75,D27&gt;=0.75),"versicolor",IF(AND(F27&gt;=0.247,D27&gt;=1.45,F27&lt;0.455,D27&lt;1.75,D27&gt;=0.75),"virginica","shouldnthappen"))))))</f>
        <v>virginica</v>
      </c>
      <c r="AB27" s="1" t="str">
        <f aca="false">IF(AND(F27&gt;=0.221,B27&gt;=3.35),"setosa",IF(AND(A27&lt;5.3,F27&gt;=0.683,B27&lt;3.35),"setosa",IF(AND(A27&lt;6.45,F27&lt;0.221,B27&gt;=3.35),"setosa",IF(AND(A27&gt;=6.45,F27&lt;0.221,B27&gt;=3.35),"virginica",IF(AND(G27&lt;6.3,A27&lt;6.25,F27&lt;0.683,B27&lt;3.35),"virginica",IF(AND(G27&lt;13.795,A27&gt;=6.25,F27&lt;0.683,B27&lt;3.35),"virginica",IF(AND(D27&lt;1.65,A27&gt;=5.3,F27&gt;=0.683,B27&lt;3.35),"versicolor",IF(AND(D27&gt;=1.65,A27&gt;=5.3,F27&gt;=0.683,B27&lt;3.35),"virginica",IF(AND(D27&lt;0.6,G27&gt;=6.3,A27&lt;6.25,F27&lt;0.683,B27&lt;3.35),"setosa",IF(AND(D27&lt;1.7,G27&gt;=13.795,A27&gt;=6.25,F27&lt;0.683,B27&lt;3.35),"versicolor",IF(AND(D27&gt;=1.7,G27&gt;=13.795,A27&gt;=6.25,F27&lt;0.683,B27&lt;3.35),"virginica",IF(AND(C27&gt;=5.35,D27&gt;=0.6,G27&gt;=6.3,A27&lt;6.25,F27&lt;0.683,B27&lt;3.35),"virginica",IF(AND(D27&lt;1.75,C27&lt;5.35,D27&gt;=0.6,G27&gt;=6.3,A27&lt;6.25,F27&lt;0.683,B27&lt;3.35),"versicolor",IF(AND(D27&gt;=1.75,C27&lt;5.35,D27&gt;=0.6,G27&gt;=6.3,A27&lt;6.25,F27&lt;0.683,B27&lt;3.35),"virginica","shouldnthappen"))))))))))))))</f>
        <v>virginica</v>
      </c>
      <c r="AC27" s="1" t="str">
        <f aca="false">IF(AND(B27&gt;=3.3),"setosa",IF(AND(C27&lt;2.45,D27&lt;1.55,B27&lt;3.3),"setosa",IF(AND(F27&gt;=0.211,D27&gt;=1.55,B27&lt;3.3),"virginica",IF(AND(C27&lt;4.9,C27&gt;=2.45,D27&lt;1.55,B27&lt;3.3),"versicolor",IF(AND(C27&gt;=4.9,C27&gt;=2.45,D27&lt;1.55,B27&lt;3.3),"virginica",IF(AND(F27&lt;0.138,F27&lt;0.211,D27&gt;=1.55,B27&lt;3.3),"virginica",IF(AND(F27&gt;=0.138,F27&lt;0.211,D27&gt;=1.55,B27&lt;3.3),"versicolor","shouldnthappen")))))))</f>
        <v>setosa</v>
      </c>
      <c r="AD27" s="1" t="str">
        <f aca="false">IF(AND(D27&gt;=1.75),"virginica",IF(AND(D27&lt;0.75,D27&lt;1.75),"setosa",IF(AND(D27&lt;1.35,D27&gt;=0.75,D27&lt;1.75),"versicolor",IF(AND(B27&lt;2.6,C27&lt;4.85,D27&gt;=1.35,D27&gt;=0.75,D27&lt;1.75),"virginica",IF(AND(B27&gt;=2.6,C27&lt;4.85,D27&gt;=1.35,D27&gt;=0.75,D27&lt;1.75),"versicolor",IF(AND(A27&lt;6.4,C27&gt;=4.85,D27&gt;=1.35,D27&gt;=0.75,D27&lt;1.75),"virginica",IF(AND(A27&gt;=6.4,C27&gt;=4.85,D27&gt;=1.35,D27&gt;=0.75,D27&lt;1.75),"versicolor","shouldnthappen")))))))</f>
        <v>virginica</v>
      </c>
      <c r="AE27" s="1" t="str">
        <f aca="false">IF(AND(C27&lt;2.45),"setosa",IF(AND(F27&lt;0.07,C27&gt;=2.45),"virginica",IF(AND(A27&gt;=5,C27&lt;4.75,F27&gt;=0.07,C27&gt;=2.45),"versicolor",IF(AND(F27&lt;0.182,C27&gt;=4.75,F27&gt;=0.07,C27&gt;=2.45),"versicolor",IF(AND(B27&lt;2.45,A27&lt;5,C27&lt;4.75,F27&gt;=0.07,C27&gt;=2.45),"versicolor",IF(AND(B27&gt;=2.45,A27&lt;5,C27&lt;4.75,F27&gt;=0.07,C27&gt;=2.45),"virginica",IF(AND(F27&gt;=0.468,F27&gt;=0.182,C27&gt;=4.75,F27&gt;=0.07,C27&gt;=2.45),"virginica",IF(AND(A27&gt;=6.85,F27&lt;0.468,F27&gt;=0.182,C27&gt;=4.75,F27&gt;=0.07,C27&gt;=2.45),"virginica",IF(AND(B27&lt;2.6,A27&lt;6.85,F27&lt;0.468,F27&gt;=0.182,C27&gt;=4.75,F27&gt;=0.07,C27&gt;=2.45),"virginica",IF(AND(B27&gt;=2.6,A27&lt;6.85,F27&lt;0.468,F27&gt;=0.182,C27&gt;=4.75,F27&gt;=0.07,C27&gt;=2.45),"versicolor","shouldnthappen"))))))))))</f>
        <v>versicolor</v>
      </c>
      <c r="AF27" s="1" t="str">
        <f aca="false">IF(AND(D27&lt;0.75,A27&lt;5.45),"setosa",IF(AND(D27&gt;=1.75,A27&gt;=5.45),"virginica",IF(AND(G27&lt;6.094,D27&gt;=0.75,A27&lt;5.45),"virginica",IF(AND(G27&gt;=6.094,D27&gt;=0.75,A27&lt;5.45),"versicolor",IF(AND(C27&lt;2.75,D27&lt;1.75,A27&gt;=5.45),"setosa",IF(AND(D27&lt;1.45,C27&gt;=2.75,D27&lt;1.75,A27&gt;=5.45),"versicolor",IF(AND(B27&lt;2.75,D27&gt;=1.45,C27&gt;=2.75,D27&lt;1.75,A27&gt;=5.45),"versicolor",IF(AND(C27&lt;5.05,B27&gt;=2.75,D27&gt;=1.45,C27&gt;=2.75,D27&lt;1.75,A27&gt;=5.45),"versicolor",IF(AND(C27&gt;=5.05,B27&gt;=2.75,D27&gt;=1.45,C27&gt;=2.75,D27&lt;1.75,A27&gt;=5.45),"virginica","shouldnthappen")))))))))</f>
        <v>virginica</v>
      </c>
      <c r="AG27" s="1" t="str">
        <f aca="false">IF(AND(D27&lt;0.65,G27&lt;8.868,A27&lt;5.3),"setosa",IF(AND(C27&lt;2.6,G27&gt;=8.868,A27&lt;5.3),"setosa",IF(AND(C27&gt;=2.6,G27&gt;=8.868,A27&lt;5.3),"versicolor",IF(AND(C27&gt;=4.95,D27&lt;1.55,A27&gt;=5.3),"virginica",IF(AND(G27&lt;13.795,D27&gt;=1.55,A27&gt;=5.3),"virginica",IF(AND(C27&lt;3.75,D27&gt;=0.65,G27&lt;8.868,A27&lt;5.3),"versicolor",IF(AND(C27&gt;=3.75,D27&gt;=0.65,G27&lt;8.868,A27&lt;5.3),"virginica",IF(AND(C27&lt;2.6,C27&lt;4.95,D27&lt;1.55,A27&gt;=5.3),"setosa",IF(AND(C27&gt;=2.6,C27&lt;4.95,D27&lt;1.55,A27&gt;=5.3),"versicolor",IF(AND(C27&lt;4.75,G27&gt;=13.795,D27&gt;=1.55,A27&gt;=5.3),"versicolor",IF(AND(C27&gt;=4.75,G27&gt;=13.795,D27&gt;=1.55,A27&gt;=5.3),"virginica","shouldnthappen")))))))))))</f>
        <v>virginica</v>
      </c>
      <c r="AH27" s="1" t="str">
        <f aca="false">IF(AND(D27&lt;0.75),"setosa",IF(AND(C27&lt;4.75,D27&gt;=0.75),"versicolor",IF(AND(G27&lt;13.757,C27&gt;=4.75,D27&gt;=0.75),"virginica",IF(AND(B27&lt;3.05,G27&gt;=13.757,C27&gt;=4.75,D27&gt;=0.75),"virginica",IF(AND(A27&lt;6.65,B27&gt;=3.05,G27&gt;=13.757,C27&gt;=4.75,D27&gt;=0.75),"virginica",IF(AND(A27&gt;=6.65,B27&gt;=3.05,G27&gt;=13.757,C27&gt;=4.75,D27&gt;=0.75),"versicolor","shouldnthappen"))))))</f>
        <v>virginica</v>
      </c>
      <c r="AI27" s="1" t="str">
        <f aca="false">IF(AND(D27&lt;0.7),"setosa",IF(AND(C27&lt;4.75,D27&gt;=0.7),"versicolor",IF(AND(A27&lt;6.6,F27&lt;0.482,C27&gt;=4.75,D27&gt;=0.7),"virginica",IF(AND(C27&gt;=4.95,F27&gt;=0.482,C27&gt;=4.75,D27&gt;=0.7),"virginica",IF(AND(D27&lt;1.9,A27&gt;=6.6,F27&lt;0.482,C27&gt;=4.75,D27&gt;=0.7),"versicolor",IF(AND(D27&gt;=1.9,A27&gt;=6.6,F27&lt;0.482,C27&gt;=4.75,D27&gt;=0.7),"virginica",IF(AND(F27&gt;=0.766,C27&lt;4.95,F27&gt;=0.482,C27&gt;=4.75,D27&gt;=0.7),"virginica",IF(AND(B27&lt;2.95,F27&lt;0.766,C27&lt;4.95,F27&gt;=0.482,C27&gt;=4.75,D27&gt;=0.7),"virginica",IF(AND(B27&gt;=2.95,F27&lt;0.766,C27&lt;4.95,F27&gt;=0.482,C27&gt;=4.75,D27&gt;=0.7),"versicolor","shouldnthappen")))))))))</f>
        <v>virginica</v>
      </c>
      <c r="AJ27" s="1" t="str">
        <f aca="false">IF(AND(C27&lt;2.45,C27&lt;4.75),"setosa",IF(AND(D27&gt;=1.65,C27&gt;=4.75),"virginica",IF(AND(A27&lt;4.95,C27&gt;=2.45,C27&lt;4.75),"virginica",IF(AND(A27&gt;=4.95,C27&gt;=2.45,C27&lt;4.75),"versicolor",IF(AND(B27&lt;2.95,D27&lt;1.65,C27&gt;=4.75),"virginica",IF(AND(B27&gt;=2.95,D27&lt;1.65,C27&gt;=4.75),"versicolor","shouldnthappen"))))))</f>
        <v>virginica</v>
      </c>
      <c r="AK27" s="1" t="str">
        <f aca="false">IF(AND(D27&lt;0.75,A27&lt;5.45),"setosa",IF(AND(B27&lt;2.45,D27&gt;=0.75,A27&lt;5.45),"versicolor",IF(AND(A27&gt;=5.55,C27&lt;4.75,A27&gt;=5.45),"versicolor",IF(AND(C27&gt;=5.15,C27&gt;=4.75,A27&gt;=5.45),"virginica",IF(AND(G27&lt;6.094,B27&gt;=2.45,D27&gt;=0.75,A27&lt;5.45),"virginica",IF(AND(G27&gt;=6.094,B27&gt;=2.45,D27&gt;=0.75,A27&lt;5.45),"versicolor",IF(AND(D27&lt;0.6,A27&lt;5.55,C27&lt;4.75,A27&gt;=5.45),"setosa",IF(AND(D27&gt;=0.6,A27&lt;5.55,C27&lt;4.75,A27&gt;=5.45),"versicolor",IF(AND(C27&lt;4.95,C27&lt;5.15,C27&gt;=4.75,A27&gt;=5.45),"virginica",IF(AND(G27&lt;12.627,C27&lt;5.05,C27&gt;=4.95,C27&lt;5.15,C27&gt;=4.75,A27&gt;=5.45),"virginica",IF(AND(G27&gt;=12.627,C27&lt;5.05,C27&gt;=4.95,C27&lt;5.15,C27&gt;=4.75,A27&gt;=5.45),"versicolor",IF(AND(D27&lt;1.7,C27&gt;=5.05,C27&gt;=4.95,C27&lt;5.15,C27&gt;=4.75,A27&gt;=5.45),"versicolor",IF(AND(D27&gt;=1.7,C27&gt;=5.05,C27&gt;=4.95,C27&lt;5.15,C27&gt;=4.75,A27&gt;=5.45),"virginica","shouldnthappen")))))))))))))</f>
        <v>virginica</v>
      </c>
      <c r="AL27" s="1" t="str">
        <f aca="false">IF(AND(B27&lt;2.45,B27&lt;3.15),"versicolor",IF(AND(D27&lt;0.95,G27&lt;15.141,B27&gt;=3.15),"setosa",IF(AND(G27&lt;15.429,G27&gt;=15.141,B27&gt;=3.15),"versicolor",IF(AND(G27&gt;=15.429,G27&gt;=15.141,B27&gt;=3.15),"virginica",IF(AND(C27&lt;2.3,C27&lt;4.75,B27&gt;=2.45,B27&lt;3.15),"setosa",IF(AND(G27&gt;=16.072,C27&gt;=4.75,B27&gt;=2.45,B27&lt;3.15),"versicolor",IF(AND(G27&lt;11.833,D27&gt;=0.95,G27&lt;15.141,B27&gt;=3.15),"virginica",IF(AND(A27&lt;5,C27&gt;=2.3,C27&lt;4.75,B27&gt;=2.45,B27&lt;3.15),"virginica",IF(AND(A27&gt;=5,C27&gt;=2.3,C27&lt;4.75,B27&gt;=2.45,B27&lt;3.15),"versicolor",IF(AND(G27&lt;14.342,G27&gt;=11.833,D27&gt;=0.95,G27&lt;15.141,B27&gt;=3.15),"versicolor",IF(AND(G27&gt;=14.342,G27&gt;=11.833,D27&gt;=0.95,G27&lt;15.141,B27&gt;=3.15),"virginica",IF(AND(G27&lt;13.757,F27&gt;=0.741,G27&lt;16.072,C27&gt;=4.75,B27&gt;=2.45,B27&lt;3.15),"virginica",IF(AND(F27&gt;=0.546,A27&lt;6.15,F27&lt;0.741,G27&lt;16.072,C27&gt;=4.75,B27&gt;=2.45,B27&lt;3.15),"virginica",IF(AND(D27&gt;=1.75,A27&gt;=6.15,F27&lt;0.741,G27&lt;16.072,C27&gt;=4.75,B27&gt;=2.45,B27&lt;3.15),"virginica",IF(AND(C27&lt;4.85,G27&gt;=13.757,F27&gt;=0.741,G27&lt;16.072,C27&gt;=4.75,B27&gt;=2.45,B27&lt;3.15),"virginica",IF(AND(C27&gt;=4.85,G27&gt;=13.757,F27&gt;=0.741,G27&lt;16.072,C27&gt;=4.75,B27&gt;=2.45,B27&lt;3.15),"versicolor",IF(AND(F27&lt;0.331,F27&lt;0.546,A27&lt;6.15,F27&lt;0.741,G27&lt;16.072,C27&gt;=4.75,B27&gt;=2.45,B27&lt;3.15),"virginica",IF(AND(F27&gt;=0.331,F27&lt;0.546,A27&lt;6.15,F27&lt;0.741,G27&lt;16.072,C27&gt;=4.75,B27&gt;=2.45,B27&lt;3.15),"versicolor",IF(AND(G27&lt;10.661,D27&lt;1.75,A27&gt;=6.15,F27&lt;0.741,G27&lt;16.072,C27&gt;=4.75,B27&gt;=2.45,B27&lt;3.15),"virginica",IF(AND(G27&gt;=10.661,D27&lt;1.75,A27&gt;=6.15,F27&lt;0.741,G27&lt;16.072,C27&gt;=4.75,B27&gt;=2.45,B27&lt;3.15),"versicolor","shouldnthappen"))))))))))))))))))))</f>
        <v>versicolor</v>
      </c>
      <c r="AM27" s="1" t="str">
        <f aca="false">IF(AND(D27&lt;1.35,F27&gt;=0.917),"setosa",IF(AND(D27&gt;=1.35,F27&gt;=0.917),"virginica",IF(AND(D27&lt;0.75,D27&lt;1.55,F27&lt;0.917),"setosa",IF(AND(C27&gt;=4.8,D27&gt;=1.55,F27&lt;0.917),"virginica",IF(AND(A27&lt;5.95,D27&gt;=0.75,D27&lt;1.55,F27&lt;0.917),"versicolor",IF(AND(F27&lt;0.473,C27&lt;4.8,D27&gt;=1.55,F27&lt;0.917),"virginica",IF(AND(F27&gt;=0.473,C27&lt;4.8,D27&gt;=1.55,F27&lt;0.917),"versicolor",IF(AND(C27&lt;4.95,A27&gt;=5.95,D27&gt;=0.75,D27&lt;1.55,F27&lt;0.917),"versicolor",IF(AND(C27&gt;=4.95,A27&gt;=5.95,D27&gt;=0.75,D27&lt;1.55,F27&lt;0.917),"virginica","shouldnthappen")))))))))</f>
        <v>virginica</v>
      </c>
      <c r="AN27" s="1" t="str">
        <f aca="false">IF(AND(D27&lt;0.75,A27&lt;5.45),"setosa",IF(AND(D27&lt;1.55,D27&gt;=0.75,A27&lt;5.45),"versicolor",IF(AND(D27&gt;=1.55,D27&gt;=0.75,A27&lt;5.45),"virginica",IF(AND(A27&gt;=5.75,C27&lt;4.75,A27&gt;=5.45),"versicolor",IF(AND(F27&lt;0.361,C27&gt;=4.75,A27&gt;=5.45),"virginica",IF(AND(C27&lt;2.6,A27&lt;5.75,C27&lt;4.75,A27&gt;=5.45),"setosa",IF(AND(C27&gt;=2.6,A27&lt;5.75,C27&lt;4.75,A27&gt;=5.45),"versicolor",IF(AND(D27&gt;=1.7,F27&gt;=0.361,C27&gt;=4.75,A27&gt;=5.45),"virginica",IF(AND(B27&lt;2.65,D27&lt;1.7,F27&gt;=0.361,C27&gt;=4.75,A27&gt;=5.45),"virginica",IF(AND(A27&lt;7.05,B27&gt;=2.65,D27&lt;1.7,F27&gt;=0.361,C27&gt;=4.75,A27&gt;=5.45),"versicolor",IF(AND(A27&gt;=7.05,B27&gt;=2.65,D27&lt;1.7,F27&gt;=0.361,C27&gt;=4.75,A27&gt;=5.45),"virginica","shouldnthappen")))))))))))</f>
        <v>virginica</v>
      </c>
      <c r="AO27" s="1" t="str">
        <f aca="false">IF(AND(D27&lt;0.7),"setosa",IF(AND(A27&lt;4.95,C27&lt;4.85,D27&gt;=0.7),"virginica",IF(AND(A27&gt;=4.95,C27&lt;4.85,D27&gt;=0.7),"versicolor",IF(AND(D27&gt;=1.7,C27&gt;=4.85,D27&gt;=0.7),"virginica",IF(AND(F27&lt;0.325,D27&lt;1.7,C27&gt;=4.85,D27&gt;=0.7),"virginica",IF(AND(D27&lt;1.55,F27&gt;=0.325,D27&lt;1.7,C27&gt;=4.85,D27&gt;=0.7),"virginica",IF(AND(D27&gt;=1.55,F27&gt;=0.325,D27&lt;1.7,C27&gt;=4.85,D27&gt;=0.7),"versicolor","shouldnthappen")))))))</f>
        <v>virginica</v>
      </c>
      <c r="AP27" s="1" t="str">
        <f aca="false">IF(AND(D27&lt;0.75),"setosa",IF(AND(C27&lt;4.85,D27&gt;=0.75),"versicolor",IF(AND(G27&gt;=8.277,C27&gt;=4.85,D27&gt;=0.75),"virginica",IF(AND(F27&gt;=0.633,G27&lt;8.277,C27&gt;=4.85,D27&gt;=0.75),"virginica",IF(AND(G27&lt;7.61,F27&lt;0.633,G27&lt;8.277,C27&gt;=4.85,D27&gt;=0.75),"virginica",IF(AND(G27&gt;=7.61,F27&lt;0.633,G27&lt;8.277,C27&gt;=4.85,D27&gt;=0.75),"versicolor","shouldnthappen"))))))</f>
        <v>virginica</v>
      </c>
      <c r="AQ27" s="1" t="str">
        <f aca="false">IF(AND(C27&lt;2.65,A27&gt;=5.45,C27&lt;4.75),"setosa",IF(AND(C27&gt;=2.65,A27&gt;=5.45,C27&lt;4.75),"versicolor",IF(AND(B27&lt;2.9,C27&lt;4.85,C27&gt;=4.75),"versicolor",IF(AND(B27&gt;=2.9,C27&lt;4.85,C27&gt;=4.75),"virginica",IF(AND(D27&lt;1.7,C27&gt;=4.85,C27&gt;=4.75),"versicolor",IF(AND(D27&gt;=1.7,C27&gt;=4.85,C27&gt;=4.75),"virginica",IF(AND(C27&lt;2.45,G27&lt;14.126,A27&lt;5.45,C27&lt;4.75),"setosa",IF(AND(C27&gt;=2.45,G27&lt;14.126,A27&lt;5.45,C27&lt;4.75),"versicolor",IF(AND(C27&lt;2.4,G27&gt;=14.126,A27&lt;5.45,C27&lt;4.75),"setosa",IF(AND(C27&gt;=2.4,G27&gt;=14.126,A27&lt;5.45,C27&lt;4.75),"versicolor","shouldnthappen"))))))))))</f>
        <v>virginica</v>
      </c>
      <c r="AR27" s="1" t="str">
        <f aca="false">IF(AND(C27&lt;2.45,C27&lt;4.85),"setosa",IF(AND(C27&gt;=5.15,C27&gt;=4.85),"virginica",IF(AND(A27&gt;=4.95,C27&gt;=2.45,C27&lt;4.85),"versicolor",IF(AND(D27&lt;1.35,A27&lt;4.95,C27&gt;=2.45,C27&lt;4.85),"versicolor",IF(AND(D27&gt;=1.35,A27&lt;4.95,C27&gt;=2.45,C27&lt;4.85),"virginica",IF(AND(F27&lt;0.35,G27&lt;12.751,C27&lt;5.15,C27&gt;=4.85),"virginica",IF(AND(A27&lt;6.5,G27&gt;=12.751,C27&lt;5.15,C27&gt;=4.85),"virginica",IF(AND(A27&gt;=6.5,G27&gt;=12.751,C27&lt;5.15,C27&gt;=4.85),"versicolor",IF(AND(B27&gt;=2.75,F27&gt;=0.35,G27&lt;12.751,C27&lt;5.15,C27&gt;=4.85),"virginica",IF(AND(C27&lt;5.05,B27&lt;2.75,F27&gt;=0.35,G27&lt;12.751,C27&lt;5.15,C27&gt;=4.85),"virginica",IF(AND(C27&gt;=5.05,B27&lt;2.75,F27&gt;=0.35,G27&lt;12.751,C27&lt;5.15,C27&gt;=4.85),"versicolor","shouldnthappen")))))))))))</f>
        <v>virginica</v>
      </c>
      <c r="AS27" s="1" t="str">
        <f aca="false">IF(AND(F27&gt;=0.9,B27&lt;3.05),"virginica",IF(AND(A27&lt;5.9,B27&gt;=3.05),"setosa",IF(AND(D27&lt;1.65,A27&gt;=5.9,B27&gt;=3.05),"versicolor",IF(AND(D27&gt;=1.65,A27&gt;=5.9,B27&gt;=3.05),"virginica",IF(AND(D27&gt;=1.75,C27&gt;=4.85,F27&lt;0.9,B27&lt;3.05),"virginica",IF(AND(C27&lt;2.2,B27&lt;2.95,C27&lt;4.85,F27&lt;0.9,B27&lt;3.05),"setosa",IF(AND(C27&gt;=2.2,B27&lt;2.95,C27&lt;4.85,F27&lt;0.9,B27&lt;3.05),"versicolor",IF(AND(C27&lt;2.8,B27&gt;=2.95,C27&lt;4.85,F27&lt;0.9,B27&lt;3.05),"setosa",IF(AND(C27&gt;=2.8,B27&gt;=2.95,C27&lt;4.85,F27&lt;0.9,B27&lt;3.05),"versicolor",IF(AND(G27&lt;13.879,D27&lt;1.75,C27&gt;=4.85,F27&lt;0.9,B27&lt;3.05),"virginica",IF(AND(G27&gt;=13.879,D27&lt;1.75,C27&gt;=4.85,F27&lt;0.9,B27&lt;3.05),"versicolor","shouldnthappen")))))))))))</f>
        <v>virginica</v>
      </c>
      <c r="AT27" s="1" t="str">
        <f aca="false">IF(AND(D27&lt;0.75),"setosa",IF(AND(D27&gt;=1.75,D27&gt;=0.75),"virginica",IF(AND(D27&lt;1.45,G27&lt;7.37,D27&lt;1.75,D27&gt;=0.75),"versicolor",IF(AND(D27&gt;=1.45,G27&lt;7.37,D27&lt;1.75,D27&gt;=0.75),"virginica",IF(AND(C27&lt;5.45,G27&gt;=7.37,D27&lt;1.75,D27&gt;=0.75),"versicolor",IF(AND(C27&gt;=5.45,G27&gt;=7.37,D27&lt;1.75,D27&gt;=0.75),"virginica","shouldnthappen"))))))</f>
        <v>virginica</v>
      </c>
      <c r="AU27" s="1" t="str">
        <f aca="false">IF(AND(D27&lt;0.7),"setosa",IF(AND(D27&gt;=1.7,A27&gt;=6.15,D27&gt;=0.7),"virginica",IF(AND(B27&gt;=2.55,C27&lt;4.75,A27&lt;6.15,D27&gt;=0.7),"versicolor",IF(AND(D27&gt;=1.7,C27&gt;=4.75,A27&lt;6.15,D27&gt;=0.7),"virginica",IF(AND(C27&lt;5.25,D27&lt;1.7,A27&gt;=6.15,D27&gt;=0.7),"versicolor",IF(AND(C27&gt;=5.25,D27&lt;1.7,A27&gt;=6.15,D27&gt;=0.7),"virginica",IF(AND(C27&lt;4.25,B27&lt;2.55,C27&lt;4.75,A27&lt;6.15,D27&gt;=0.7),"versicolor",IF(AND(C27&gt;=4.25,B27&lt;2.55,C27&lt;4.75,A27&lt;6.15,D27&gt;=0.7),"virginica",IF(AND(B27&lt;2.65,D27&lt;1.7,C27&gt;=4.75,A27&lt;6.15,D27&gt;=0.7),"virginica",IF(AND(B27&gt;=2.65,D27&lt;1.7,C27&gt;=4.75,A27&lt;6.15,D27&gt;=0.7),"versicolor","shouldnthappen"))))))))))</f>
        <v>virginica</v>
      </c>
      <c r="AV27" s="1" t="str">
        <f aca="false">IF(AND(D27&lt;0.75),"setosa",IF(AND(F27&gt;=0.899,D27&gt;=0.75),"virginica",IF(AND(D27&lt;1.65,A27&lt;6.05,F27&lt;0.899,D27&gt;=0.75),"versicolor",IF(AND(D27&gt;=1.65,A27&lt;6.05,F27&lt;0.899,D27&gt;=0.75),"virginica",IF(AND(C27&gt;=5.05,A27&gt;=6.05,F27&lt;0.899,D27&gt;=0.75),"virginica",IF(AND(G27&gt;=13.757,C27&lt;5.05,A27&gt;=6.05,F27&lt;0.899,D27&gt;=0.75),"versicolor",IF(AND(D27&lt;1.6,G27&lt;13.757,C27&lt;5.05,A27&gt;=6.05,F27&lt;0.899,D27&gt;=0.75),"versicolor",IF(AND(D27&gt;=1.6,G27&lt;13.757,C27&lt;5.05,A27&gt;=6.05,F27&lt;0.899,D27&gt;=0.75),"virginica","shouldnthappen"))))))))</f>
        <v>virginica</v>
      </c>
      <c r="AW27" s="1" t="str">
        <f aca="false">IF(AND(F27&lt;0.117,A27&gt;=5.55),"virginica",IF(AND(A27&gt;=5.2,G27&lt;6.086,A27&lt;5.55),"versicolor",IF(AND(D27&lt;0.7,G27&gt;=6.086,A27&lt;5.55),"setosa",IF(AND(D27&gt;=0.7,G27&gt;=6.086,A27&lt;5.55),"versicolor",IF(AND(A27&lt;4.75,A27&lt;5.2,G27&lt;6.086,A27&lt;5.55),"setosa",IF(AND(A27&gt;=4.75,A27&lt;5.2,G27&lt;6.086,A27&lt;5.55),"virginica",IF(AND(D27&gt;=1.65,C27&lt;4.95,F27&gt;=0.117,A27&gt;=5.55),"virginica",IF(AND(D27&gt;=1.75,C27&gt;=4.95,F27&gt;=0.117,A27&gt;=5.55),"virginica",IF(AND(C27&lt;2.6,D27&lt;1.65,C27&lt;4.95,F27&gt;=0.117,A27&gt;=5.55),"setosa",IF(AND(C27&gt;=2.6,D27&lt;1.65,C27&lt;4.95,F27&gt;=0.117,A27&gt;=5.55),"versicolor",IF(AND(D27&lt;1.55,D27&lt;1.75,C27&gt;=4.95,F27&gt;=0.117,A27&gt;=5.55),"virginica",IF(AND(A27&lt;6.95,D27&gt;=1.55,D27&lt;1.75,C27&gt;=4.95,F27&gt;=0.117,A27&gt;=5.55),"versicolor",IF(AND(A27&gt;=6.95,D27&gt;=1.55,D27&lt;1.75,C27&gt;=4.95,F27&gt;=0.117,A27&gt;=5.55),"virginica","shouldnthappen")))))))))))))</f>
        <v>virginica</v>
      </c>
      <c r="AX27" s="1" t="str">
        <f aca="false">IF(AND(D27&lt;0.75),"setosa",IF(AND(F27&lt;0.138,D27&gt;=0.75),"virginica",IF(AND(C27&lt;4.45,A27&lt;6.15,F27&gt;=0.138,D27&gt;=0.75),"versicolor",IF(AND(C27&gt;=5.05,A27&gt;=6.15,F27&gt;=0.138,D27&gt;=0.75),"virginica",IF(AND(B27&lt;2.65,C27&gt;=4.45,A27&lt;6.15,F27&gt;=0.138,D27&gt;=0.75),"virginica",IF(AND(A27&gt;=6.35,C27&lt;5.05,A27&gt;=6.15,F27&gt;=0.138,D27&gt;=0.75),"versicolor",IF(AND(A27&lt;5.65,B27&gt;=2.65,C27&gt;=4.45,A27&lt;6.15,F27&gt;=0.138,D27&gt;=0.75),"virginica",IF(AND(D27&lt;1.75,A27&lt;6.35,C27&lt;5.05,A27&gt;=6.15,F27&gt;=0.138,D27&gt;=0.75),"versicolor",IF(AND(D27&gt;=1.75,A27&lt;6.35,C27&lt;5.05,A27&gt;=6.15,F27&gt;=0.138,D27&gt;=0.75),"virginica",IF(AND(D27&lt;1.7,A27&gt;=5.65,B27&gt;=2.65,C27&gt;=4.45,A27&lt;6.15,F27&gt;=0.138,D27&gt;=0.75),"versicolor",IF(AND(D27&gt;=1.7,A27&gt;=5.65,B27&gt;=2.65,C27&gt;=4.45,A27&lt;6.15,F27&gt;=0.138,D27&gt;=0.75),"virginica","shouldnthappen")))))))))))</f>
        <v>virginica</v>
      </c>
      <c r="AY27" s="1" t="str">
        <f aca="false">IF(AND(D27&lt;0.75,A27&lt;5.55),"setosa",IF(AND(A27&lt;4.95,D27&gt;=0.75,A27&lt;5.55),"virginica",IF(AND(A27&gt;=4.95,D27&gt;=0.75,A27&lt;5.55),"versicolor",IF(AND(C27&lt;2.6,C27&lt;4.85,A27&gt;=5.55),"setosa",IF(AND(C27&gt;=2.6,C27&lt;4.85,A27&gt;=5.55),"versicolor",IF(AND(D27&gt;=1.75,C27&gt;=4.85,A27&gt;=5.55),"virginica",IF(AND(F27&lt;0.405,D27&lt;1.75,C27&gt;=4.85,A27&gt;=5.55),"versicolor",IF(AND(B27&lt;3.05,F27&gt;=0.405,D27&lt;1.75,C27&gt;=4.85,A27&gt;=5.55),"virginica",IF(AND(B27&gt;=3.05,F27&gt;=0.405,D27&lt;1.75,C27&gt;=4.85,A27&gt;=5.55),"versicolor","shouldnthappen")))))))))</f>
        <v>virginica</v>
      </c>
      <c r="AZ27" s="1" t="str">
        <f aca="false">IF(AND(D27&lt;0.75),"setosa",IF(AND(F27&lt;0.9,C27&lt;4.95,D27&gt;=0.75),"versicolor",IF(AND(F27&gt;=0.9,C27&lt;4.95,D27&gt;=0.75),"virginica",IF(AND(D27&gt;=1.7,C27&gt;=4.95,D27&gt;=0.75),"virginica",IF(AND(F27&lt;0.405,D27&lt;1.7,C27&gt;=4.95,D27&gt;=0.75),"versicolor",IF(AND(F27&gt;=0.405,D27&lt;1.7,C27&gt;=4.95,D27&gt;=0.75),"virginica","shouldnthappen"))))))</f>
        <v>virginica</v>
      </c>
      <c r="BA27" s="1" t="str">
        <f aca="false">IF(AND(D27&lt;0.75),"setosa",IF(AND(D27&gt;=1.7,C27&gt;=5.05,D27&gt;=0.75),"virginica",IF(AND(D27&lt;1.45,D27&lt;1.6,C27&lt;5.05,D27&gt;=0.75),"versicolor",IF(AND(A27&lt;5.8,D27&gt;=1.6,C27&lt;5.05,D27&gt;=0.75),"virginica",IF(AND(A27&gt;=5.8,D27&gt;=1.6,C27&lt;5.05,D27&gt;=0.75),"versicolor",IF(AND(F27&lt;0.417,D27&lt;1.7,C27&gt;=5.05,D27&gt;=0.75),"versicolor",IF(AND(F27&gt;=0.417,D27&lt;1.7,C27&gt;=5.05,D27&gt;=0.75),"virginica",IF(AND(A27&lt;5.95,D27&gt;=1.45,D27&lt;1.6,C27&lt;5.05,D27&gt;=0.75),"versicolor",IF(AND(G27&lt;10.618,A27&gt;=5.95,D27&gt;=1.45,D27&lt;1.6,C27&lt;5.05,D27&gt;=0.75),"virginica",IF(AND(G27&gt;=10.618,A27&gt;=5.95,D27&gt;=1.45,D27&lt;1.6,C27&lt;5.05,D27&gt;=0.75),"versicolor","shouldnthappen"))))))))))</f>
        <v>virginica</v>
      </c>
      <c r="BB27" s="1" t="str">
        <f aca="false">IF(AND(C27&lt;2.6),"setosa",IF(AND(D27&gt;=1.75,C27&gt;=2.6),"virginica",IF(AND(C27&gt;=5.45,D27&lt;1.75,C27&gt;=2.6),"virginica",IF(AND(F27&gt;=0.259,C27&lt;5.45,D27&lt;1.75,C27&gt;=2.6),"versicolor",IF(AND(C27&lt;5.05,F27&lt;0.259,C27&lt;5.45,D27&lt;1.75,C27&gt;=2.6),"versicolor",IF(AND(C27&gt;=5.05,F27&lt;0.259,C27&lt;5.45,D27&lt;1.75,C27&gt;=2.6),"virginica","shouldnthappen"))))))</f>
        <v>virginica</v>
      </c>
      <c r="BC27" s="1" t="str">
        <f aca="false">IF(AND(A27&lt;4.95,B27&lt;2.7,A27&lt;5.55),"virginica",IF(AND(A27&gt;=4.95,B27&lt;2.7,A27&lt;5.55),"versicolor",IF(AND(C27&lt;3.2,B27&gt;=2.7,A27&lt;5.55),"setosa",IF(AND(C27&gt;=3.2,B27&gt;=2.7,A27&lt;5.55),"versicolor",IF(AND(F27&gt;=0.85,A27&lt;6.15,A27&gt;=5.55),"virginica",IF(AND(D27&lt;1.45,A27&gt;=6.15,A27&gt;=5.55),"versicolor",IF(AND(C27&lt;4.8,F27&lt;0.85,A27&lt;6.15,A27&gt;=5.55),"versicolor",IF(AND(D27&gt;=1.7,D27&gt;=1.45,A27&gt;=6.15,A27&gt;=5.55),"virginica",IF(AND(G27&lt;9.333,C27&gt;=4.8,F27&lt;0.85,A27&lt;6.15,A27&gt;=5.55),"versicolor",IF(AND(G27&gt;=9.333,C27&gt;=4.8,F27&lt;0.85,A27&lt;6.15,A27&gt;=5.55),"virginica",IF(AND(C27&lt;4.9,D27&lt;1.7,D27&gt;=1.45,A27&gt;=6.15,A27&gt;=5.55),"versicolor",IF(AND(C27&gt;=4.9,D27&lt;1.7,D27&gt;=1.45,A27&gt;=6.15,A27&gt;=5.55),"virginica","shouldnthappen"))))))))))))</f>
        <v>virginica</v>
      </c>
      <c r="BD27" s="1" t="str">
        <f aca="false">IF(AND(C27&lt;2.35),"setosa",IF(AND(C27&lt;4.75,B27&lt;2.55,C27&gt;=2.35),"versicolor",IF(AND(C27&gt;=4.75,B27&lt;2.55,C27&gt;=2.35),"virginica",IF(AND(C27&lt;4.75,B27&gt;=2.55,C27&gt;=2.35),"versicolor",IF(AND(D27&gt;=1.75,C27&gt;=4.75,B27&gt;=2.55,C27&gt;=2.35),"virginica",IF(AND(A27&gt;=6.5,D27&lt;1.75,C27&gt;=4.75,B27&gt;=2.55,C27&gt;=2.35),"versicolor",IF(AND(A27&lt;6.05,A27&lt;6.5,D27&lt;1.75,C27&gt;=4.75,B27&gt;=2.55,C27&gt;=2.35),"versicolor",IF(AND(A27&gt;=6.05,A27&lt;6.5,D27&lt;1.75,C27&gt;=4.75,B27&gt;=2.55,C27&gt;=2.35),"virginica","shouldnthappen"))))))))</f>
        <v>virginica</v>
      </c>
      <c r="BE27" s="1" t="str">
        <f aca="false">IF(AND(C27&lt;2.5),"setosa",IF(AND(D27&lt;1.65,C27&lt;4.75,C27&gt;=2.5),"versicolor",IF(AND(D27&gt;=1.65,C27&lt;4.75,C27&gt;=2.5),"virginica",IF(AND(D27&gt;=1.75,C27&gt;=4.75,C27&gt;=2.5),"virginica",IF(AND(C27&lt;4.95,D27&lt;1.75,C27&gt;=4.75,C27&gt;=2.5),"versicolor",IF(AND(A27&lt;6.5,C27&gt;=4.95,D27&lt;1.75,C27&gt;=4.75,C27&gt;=2.5),"virginica",IF(AND(A27&gt;=6.5,C27&gt;=4.95,D27&lt;1.75,C27&gt;=4.75,C27&gt;=2.5),"versicolor","shouldnthappen")))))))</f>
        <v>virginica</v>
      </c>
      <c r="BF27" s="1" t="str">
        <f aca="false">IF(AND(G27&gt;=15.244),"virginica",IF(AND(C27&lt;3.2,B27&gt;=3.15,G27&lt;15.244),"setosa",IF(AND(A27&gt;=4.95,C27&lt;4.7,B27&lt;3.15,G27&lt;15.244),"versicolor",IF(AND(C27&gt;=5.15,C27&gt;=4.7,B27&lt;3.15,G27&lt;15.244),"virginica",IF(AND(A27&gt;=6.45,C27&gt;=3.2,B27&gt;=3.15,G27&lt;15.244),"virginica",IF(AND(D27&lt;0.95,A27&lt;4.95,C27&lt;4.7,B27&lt;3.15,G27&lt;15.244),"setosa",IF(AND(D27&gt;=0.95,A27&lt;4.95,C27&lt;4.7,B27&lt;3.15,G27&lt;15.244),"virginica",IF(AND(F27&lt;0.816,A27&lt;6.45,C27&gt;=3.2,B27&gt;=3.15,G27&lt;15.244),"virginica",IF(AND(F27&gt;=0.816,A27&lt;6.45,C27&gt;=3.2,B27&gt;=3.15,G27&lt;15.244),"versicolor",IF(AND(A27&gt;=6.5,B27&lt;3.05,C27&lt;5.15,C27&gt;=4.7,B27&lt;3.15,G27&lt;15.244),"versicolor",IF(AND(G27&lt;11.093,B27&gt;=3.05,C27&lt;5.15,C27&gt;=4.7,B27&lt;3.15,G27&lt;15.244),"virginica",IF(AND(G27&gt;=11.093,B27&gt;=3.05,C27&lt;5.15,C27&gt;=4.7,B27&lt;3.15,G27&lt;15.244),"versicolor",IF(AND(D27&gt;=1.7,A27&lt;6.5,B27&lt;3.05,C27&lt;5.15,C27&gt;=4.7,B27&lt;3.15,G27&lt;15.244),"virginica",IF(AND(G27&lt;7.498,D27&lt;1.7,A27&lt;6.5,B27&lt;3.05,C27&lt;5.15,C27&gt;=4.7,B27&lt;3.15,G27&lt;15.244),"virginica",IF(AND(G27&gt;=7.498,D27&lt;1.7,A27&lt;6.5,B27&lt;3.05,C27&lt;5.15,C27&gt;=4.7,B27&lt;3.15,G27&lt;15.244),"versicolor","shouldnthappen")))))))))))))))</f>
        <v>virginica</v>
      </c>
      <c r="BG27" s="1" t="str">
        <f aca="false">IF(AND(B27&gt;=3.35,C27&lt;4.85),"setosa",IF(AND(D27&gt;=1.75,C27&gt;=4.85),"virginica",IF(AND(D27&lt;0.75,B27&lt;3.35,C27&lt;4.85),"setosa",IF(AND(G27&gt;=13.879,D27&lt;1.75,C27&gt;=4.85),"versicolor",IF(AND(F27&gt;=0.9,D27&gt;=0.75,B27&lt;3.35,C27&lt;4.85),"virginica",IF(AND(F27&gt;=0.405,G27&lt;13.879,D27&lt;1.75,C27&gt;=4.85),"virginica",IF(AND(B27&gt;=2.55,F27&lt;0.9,D27&gt;=0.75,B27&lt;3.35,C27&lt;4.85),"versicolor",IF(AND(G27&lt;7.498,F27&lt;0.405,G27&lt;13.879,D27&lt;1.75,C27&gt;=4.85),"virginica",IF(AND(G27&gt;=7.498,F27&lt;0.405,G27&lt;13.879,D27&lt;1.75,C27&gt;=4.85),"versicolor",IF(AND(G27&lt;5.656,B27&lt;2.55,F27&lt;0.9,D27&gt;=0.75,B27&lt;3.35,C27&lt;4.85),"virginica",IF(AND(G27&gt;=5.656,B27&lt;2.55,F27&lt;0.9,D27&gt;=0.75,B27&lt;3.35,C27&lt;4.85),"versicolor","shouldnthappen")))))))))))</f>
        <v>virginica</v>
      </c>
      <c r="BH27" s="1" t="str">
        <f aca="false">IF(AND(D27&lt;0.7),"setosa",IF(AND(D27&gt;=1.65,A27&lt;6.65,D27&gt;=0.7),"virginica",IF(AND(D27&lt;1.55,A27&gt;=6.65,D27&gt;=0.7),"versicolor",IF(AND(D27&gt;=1.55,A27&gt;=6.65,D27&gt;=0.7),"virginica",IF(AND(F27&gt;=0.529,D27&lt;1.65,A27&lt;6.65,D27&gt;=0.7),"versicolor",IF(AND(C27&gt;=5.35,F27&lt;0.529,D27&lt;1.65,A27&lt;6.65,D27&gt;=0.7),"virginica",IF(AND(G27&gt;=7.411,C27&lt;5.35,F27&lt;0.529,D27&lt;1.65,A27&lt;6.65,D27&gt;=0.7),"versicolor",IF(AND(G27&lt;6.927,G27&lt;7.411,C27&lt;5.35,F27&lt;0.529,D27&lt;1.65,A27&lt;6.65,D27&gt;=0.7),"versicolor",IF(AND(G27&gt;=6.927,G27&lt;7.411,C27&lt;5.35,F27&lt;0.529,D27&lt;1.65,A27&lt;6.65,D27&gt;=0.7),"virginica","shouldnthappen")))))))))</f>
        <v>virginica</v>
      </c>
      <c r="BI27" s="1" t="str">
        <f aca="false">IF(AND(D27&gt;=1.7),"virginica",IF(AND(D27&lt;0.7,D27&lt;1.7),"setosa",IF(AND(D27&lt;1.45,G27&lt;7.37,D27&gt;=0.7,D27&lt;1.7),"versicolor",IF(AND(D27&gt;=1.45,G27&lt;7.37,D27&gt;=0.7,D27&lt;1.7),"virginica",IF(AND(B27&gt;=2.65,G27&gt;=7.37,D27&gt;=0.7,D27&lt;1.7),"versicolor",IF(AND(C27&lt;5.05,B27&lt;2.65,G27&gt;=7.37,D27&gt;=0.7,D27&lt;1.7),"versicolor",IF(AND(C27&gt;=5.05,B27&lt;2.65,G27&gt;=7.37,D27&gt;=0.7,D27&lt;1.7),"virginica","shouldnthappen")))))))</f>
        <v>virginica</v>
      </c>
    </row>
    <row r="28" customFormat="false" ht="13.8" hidden="false" customHeight="false" outlineLevel="0" collapsed="false">
      <c r="A28" s="1" t="n">
        <v>6.7</v>
      </c>
      <c r="B28" s="1" t="n">
        <v>3.3</v>
      </c>
      <c r="C28" s="1" t="n">
        <v>5.7</v>
      </c>
      <c r="D28" s="1" t="n">
        <v>2.1</v>
      </c>
      <c r="E28" s="1" t="s">
        <v>93</v>
      </c>
      <c r="F28" s="1" t="n">
        <v>0.452609542757273</v>
      </c>
      <c r="G28" s="1" t="n">
        <v>15.737919966504</v>
      </c>
      <c r="H28" s="11" t="str">
        <f aca="false">E28</f>
        <v>virginica</v>
      </c>
      <c r="I28" s="1" t="str">
        <f aca="false">INDEX(L28:BI28, MODE(MATCH(L28:BI28, L28:BI28, 0 )))</f>
        <v>virginica</v>
      </c>
      <c r="J28" s="12" t="n">
        <f aca="false">COUNTIF(L28:BI28, H28) / COUNTA(L28:BI28)</f>
        <v>0.94</v>
      </c>
      <c r="K28" s="13" t="n">
        <f aca="false">I28=H28</f>
        <v>1</v>
      </c>
      <c r="L28" s="1" t="str">
        <f aca="false">IF(AND(C28&lt;3.65,B28&gt;=3.35),"setosa",IF(AND(C28&gt;=3.65,B28&gt;=3.35),"virginica",IF(AND(C28&lt;2.35,C28&lt;4.85,B28&lt;3.35),"setosa",IF(AND(F28&gt;=0.899,C28&gt;=2.35,C28&lt;4.85,B28&lt;3.35),"virginica",IF(AND(G28&gt;=8.268,B28&lt;2.75,C28&gt;=4.85,B28&lt;3.35),"virginica",IF(AND(D28&lt;1.55,B28&gt;=2.75,C28&gt;=4.85,B28&lt;3.35),"versicolor",IF(AND(D28&gt;=1.55,B28&gt;=2.75,C28&gt;=4.85,B28&lt;3.35),"virginica",IF(AND(G28&lt;6.537,F28&lt;0.899,C28&gt;=2.35,C28&lt;4.85,B28&lt;3.35),"virginica",IF(AND(G28&gt;=6.537,F28&lt;0.899,C28&gt;=2.35,C28&lt;4.85,B28&lt;3.35),"versicolor",IF(AND(G28&lt;6.878,G28&lt;8.268,B28&lt;2.75,C28&gt;=4.85,B28&lt;3.35),"virginica",IF(AND(G28&gt;=6.878,G28&lt;8.268,B28&lt;2.75,C28&gt;=4.85,B28&lt;3.35),"versicolor","shouldnthappen")))))))))))</f>
        <v>virginica</v>
      </c>
      <c r="M28" s="1" t="str">
        <f aca="false">IF(AND(C28&lt;2.6),"setosa",IF(AND(D28&gt;=1.75,C28&gt;=2.6),"virginica",IF(AND(G28&lt;6.094,D28&lt;1.75,C28&gt;=2.6),"virginica",IF(AND(D28&lt;1.35,G28&gt;=6.094,D28&lt;1.75,C28&gt;=2.6),"versicolor",IF(AND(C28&lt;5.05,D28&gt;=1.35,G28&gt;=6.094,D28&lt;1.75,C28&gt;=2.6),"versicolor",IF(AND(C28&gt;=5.05,D28&gt;=1.35,G28&gt;=6.094,D28&lt;1.75,C28&gt;=2.6),"virginica","shouldnthappen"))))))</f>
        <v>virginica</v>
      </c>
      <c r="N28" s="1" t="str">
        <f aca="false">IF(AND(A28&lt;6.6,B28&gt;=3.45),"setosa",IF(AND(A28&gt;=6.6,B28&gt;=3.45),"virginica",IF(AND(D28&lt;0.7,C28&lt;4.75,B28&lt;3.45),"setosa",IF(AND(D28&gt;=0.7,C28&lt;4.75,B28&lt;3.45),"versicolor",IF(AND(C28&gt;=5.15,C28&gt;=4.75,B28&lt;3.45),"virginica",IF(AND(D28&gt;=1.7,A28&lt;6.5,C28&lt;5.15,C28&gt;=4.75,B28&lt;3.45),"virginica",IF(AND(C28&lt;5.05,A28&gt;=6.5,C28&lt;5.15,C28&gt;=4.75,B28&lt;3.45),"versicolor",IF(AND(C28&gt;=5.05,A28&gt;=6.5,C28&lt;5.15,C28&gt;=4.75,B28&lt;3.45),"virginica",IF(AND(G28&lt;7.498,D28&lt;1.7,A28&lt;6.5,C28&lt;5.15,C28&gt;=4.75,B28&lt;3.45),"virginica",IF(AND(G28&gt;=7.498,D28&lt;1.7,A28&lt;6.5,C28&lt;5.15,C28&gt;=4.75,B28&lt;3.45),"versicolor","shouldnthappen"))))))))))</f>
        <v>virginica</v>
      </c>
      <c r="O28" s="1" t="str">
        <f aca="false">IF(AND(D28&lt;0.75),"setosa",IF(AND(C28&lt;4.75,C28&lt;4.85,D28&gt;=0.75),"versicolor",IF(AND(A28&gt;=6.05,C28&gt;=4.85,D28&gt;=0.75),"virginica",IF(AND(D28&lt;1.6,C28&gt;=4.75,C28&lt;4.85,D28&gt;=0.75),"versicolor",IF(AND(D28&gt;=1.6,C28&gt;=4.75,C28&lt;4.85,D28&gt;=0.75),"virginica",IF(AND(A28&lt;5.9,A28&lt;6.05,C28&gt;=4.85,D28&gt;=0.75),"virginica",IF(AND(A28&gt;=5.9,A28&lt;6.05,C28&gt;=4.85,D28&gt;=0.75),"versicolor","shouldnthappen")))))))</f>
        <v>virginica</v>
      </c>
      <c r="P28" s="1" t="str">
        <f aca="false">IF(AND(D28&lt;0.75),"setosa",IF(AND(A28&lt;5.55,D28&gt;=0.75),"versicolor",IF(AND(D28&gt;=1.7,G28&lt;13.158,A28&gt;=5.55,D28&gt;=0.75),"virginica",IF(AND(B28&lt;2.45,D28&lt;1.7,G28&lt;13.158,A28&gt;=5.55,D28&gt;=0.75),"virginica",IF(AND(B28&gt;=2.45,D28&lt;1.7,G28&lt;13.158,A28&gt;=5.55,D28&gt;=0.75),"versicolor",IF(AND(B28&gt;=3.05,G28&lt;15.551,G28&gt;=13.158,A28&gt;=5.55,D28&gt;=0.75),"versicolor",IF(AND(B28&lt;2.9,G28&gt;=15.551,G28&gt;=13.158,A28&gt;=5.55,D28&gt;=0.75),"versicolor",IF(AND(B28&gt;=2.9,G28&gt;=15.551,G28&gt;=13.158,A28&gt;=5.55,D28&gt;=0.75),"virginica",IF(AND(D28&lt;1.3,G28&lt;14.221,B28&lt;3.05,G28&lt;15.551,G28&gt;=13.158,A28&gt;=5.55,D28&gt;=0.75),"versicolor",IF(AND(D28&gt;=1.3,G28&lt;14.221,B28&lt;3.05,G28&lt;15.551,G28&gt;=13.158,A28&gt;=5.55,D28&gt;=0.75),"virginica",IF(AND(C28&lt;4.9,G28&gt;=14.221,B28&lt;3.05,G28&lt;15.551,G28&gt;=13.158,A28&gt;=5.55,D28&gt;=0.75),"versicolor",IF(AND(C28&gt;=4.9,G28&gt;=14.221,B28&lt;3.05,G28&lt;15.551,G28&gt;=13.158,A28&gt;=5.55,D28&gt;=0.75),"virginica","shouldnthappen"))))))))))))</f>
        <v>virginica</v>
      </c>
      <c r="Q28" s="1" t="str">
        <f aca="false">IF(AND(C28&lt;2.6),"setosa",IF(AND(A28&gt;=4.95,C28&lt;4.75,C28&gt;=2.6),"versicolor",IF(AND(D28&gt;=1.75,C28&gt;=4.75,C28&gt;=2.6),"virginica",IF(AND(B28&lt;2.45,A28&lt;4.95,C28&lt;4.75,C28&gt;=2.6),"versicolor",IF(AND(B28&gt;=2.45,A28&lt;4.95,C28&lt;4.75,C28&gt;=2.6),"virginica",IF(AND(G28&lt;7.498,D28&lt;1.75,C28&gt;=4.75,C28&gt;=2.6),"virginica",IF(AND(F28&lt;0.417,G28&gt;=7.498,D28&lt;1.75,C28&gt;=4.75,C28&gt;=2.6),"versicolor",IF(AND(F28&lt;0.442,F28&gt;=0.417,G28&gt;=7.498,D28&lt;1.75,C28&gt;=4.75,C28&gt;=2.6),"virginica",IF(AND(F28&gt;=0.442,F28&gt;=0.417,G28&gt;=7.498,D28&lt;1.75,C28&gt;=4.75,C28&gt;=2.6),"versicolor","shouldnthappen")))))))))</f>
        <v>virginica</v>
      </c>
      <c r="R28" s="1" t="str">
        <f aca="false">IF(AND(D28&lt;0.75),"setosa",IF(AND(D28&lt;1.75,A28&gt;=6.25,D28&gt;=0.75),"versicolor",IF(AND(D28&gt;=1.75,A28&gt;=6.25,D28&gt;=0.75),"virginica",IF(AND(D28&lt;1.6,C28&lt;4.75,A28&lt;6.25,D28&gt;=0.75),"versicolor",IF(AND(D28&gt;=1.6,C28&lt;4.75,A28&lt;6.25,D28&gt;=0.75),"virginica",IF(AND(G28&lt;6.998,C28&gt;=4.75,A28&lt;6.25,D28&gt;=0.75),"virginica",IF(AND(A28&lt;6.05,G28&gt;=6.998,C28&gt;=4.75,A28&lt;6.25,D28&gt;=0.75),"versicolor",IF(AND(A28&gt;=6.05,G28&gt;=6.998,C28&gt;=4.75,A28&lt;6.25,D28&gt;=0.75),"virginica","shouldnthappen"))))))))</f>
        <v>virginica</v>
      </c>
      <c r="S28" s="1" t="str">
        <f aca="false">IF(AND(B28&gt;=3.05,A28&lt;5.45),"setosa",IF(AND(C28&lt;2.2,B28&lt;3.05,A28&lt;5.45),"setosa",IF(AND(C28&gt;=2.2,B28&lt;3.05,A28&lt;5.45),"versicolor",IF(AND(B28&lt;3.7,C28&lt;4.8,A28&gt;=5.45),"versicolor",IF(AND(B28&gt;=3.7,C28&lt;4.8,A28&gt;=5.45),"setosa",IF(AND(G28&lt;13.757,C28&lt;5.05,C28&gt;=4.8,A28&gt;=5.45),"virginica",IF(AND(G28&gt;=13.757,C28&lt;5.05,C28&gt;=4.8,A28&gt;=5.45),"versicolor",IF(AND(C28&gt;=5.15,C28&gt;=5.05,C28&gt;=4.8,A28&gt;=5.45),"virginica",IF(AND(A28&lt;5.95,C28&lt;5.15,C28&gt;=5.05,C28&gt;=4.8,A28&gt;=5.45),"virginica",IF(AND(D28&gt;=1.8,A28&gt;=5.95,C28&lt;5.15,C28&gt;=5.05,C28&gt;=4.8,A28&gt;=5.45),"virginica",IF(AND(B28&lt;2.75,D28&lt;1.8,A28&gt;=5.95,C28&lt;5.15,C28&gt;=5.05,C28&gt;=4.8,A28&gt;=5.45),"versicolor",IF(AND(B28&gt;=2.75,D28&lt;1.8,A28&gt;=5.95,C28&lt;5.15,C28&gt;=5.05,C28&gt;=4.8,A28&gt;=5.45),"virginica","shouldnthappen"))))))))))))</f>
        <v>virginica</v>
      </c>
      <c r="T28" s="1" t="str">
        <f aca="false">IF(AND(C28&lt;2.6),"setosa",IF(AND(D28&lt;1.65,C28&lt;4.75,C28&gt;=2.6),"versicolor",IF(AND(D28&gt;=1.65,C28&lt;4.75,C28&gt;=2.6),"virginica",IF(AND(G28&gt;=8.494,A28&lt;6.6,C28&gt;=4.75,C28&gt;=2.6),"virginica",IF(AND(C28&lt;5.2,A28&gt;=6.6,C28&gt;=4.75,C28&gt;=2.6),"versicolor",IF(AND(C28&gt;=5.2,A28&gt;=6.6,C28&gt;=4.75,C28&gt;=2.6),"virginica",IF(AND(A28&lt;5.95,G28&lt;8.494,A28&lt;6.6,C28&gt;=4.75,C28&gt;=2.6),"virginica",IF(AND(A28&gt;=5.95,G28&lt;8.494,A28&lt;6.6,C28&gt;=4.75,C28&gt;=2.6),"versicolor","shouldnthappen"))))))))</f>
        <v>virginica</v>
      </c>
      <c r="U28" s="1" t="str">
        <f aca="false">IF(AND(C28&lt;3.65,B28&gt;=3.35),"setosa",IF(AND(C28&gt;=3.65,B28&gt;=3.35),"virginica",IF(AND(C28&lt;2.35,A28&lt;6.25,B28&lt;3.35),"setosa",IF(AND(C28&lt;4.85,A28&gt;=6.25,B28&lt;3.35),"versicolor",IF(AND(G28&gt;=15.426,C28&gt;=2.35,A28&lt;6.25,B28&lt;3.35),"virginica",IF(AND(D28&gt;=1.55,C28&gt;=4.85,A28&gt;=6.25,B28&lt;3.35),"virginica",IF(AND(D28&lt;1.8,G28&lt;15.426,C28&gt;=2.35,A28&lt;6.25,B28&lt;3.35),"versicolor",IF(AND(D28&gt;=1.8,G28&lt;15.426,C28&gt;=2.35,A28&lt;6.25,B28&lt;3.35),"virginica",IF(AND(B28&lt;2.95,D28&lt;1.55,C28&gt;=4.85,A28&gt;=6.25,B28&lt;3.35),"virginica",IF(AND(B28&gt;=2.95,D28&lt;1.55,C28&gt;=4.85,A28&gt;=6.25,B28&lt;3.35),"versicolor","shouldnthappen"))))))))))</f>
        <v>virginica</v>
      </c>
      <c r="V28" s="1" t="str">
        <f aca="false">IF(AND(C28&lt;2.6),"setosa",IF(AND(C28&gt;=4.85,C28&gt;=2.6),"virginica",IF(AND(F28&gt;=0.9,C28&lt;4.85,C28&gt;=2.6),"virginica",IF(AND(G28&lt;5.656,F28&lt;0.9,C28&lt;4.85,C28&gt;=2.6),"virginica",IF(AND(G28&gt;=5.656,F28&lt;0.9,C28&lt;4.85,C28&gt;=2.6),"versicolor","shouldnthappen")))))</f>
        <v>virginica</v>
      </c>
      <c r="W28" s="1" t="str">
        <f aca="false">IF(AND(D28&gt;=1.75,G28&gt;=13.795),"virginica",IF(AND(D28&gt;=1.5,G28&gt;=12.335,G28&lt;13.795),"virginica",IF(AND(C28&lt;2.45,C28&lt;4.85,G28&lt;12.335,G28&lt;13.795),"setosa",IF(AND(C28&gt;=2.45,C28&lt;4.85,G28&lt;12.335,G28&lt;13.795),"versicolor",IF(AND(D28&gt;=1.7,C28&gt;=4.85,G28&lt;12.335,G28&lt;13.795),"virginica",IF(AND(B28&gt;=3.25,D28&lt;1.5,G28&gt;=12.335,G28&lt;13.795),"setosa",IF(AND(D28&lt;1,F28&lt;0.255,D28&lt;1.75,G28&gt;=13.795),"setosa",IF(AND(D28&gt;=1,F28&lt;0.255,D28&lt;1.75,G28&gt;=13.795),"versicolor",IF(AND(A28&lt;5.4,F28&gt;=0.255,D28&lt;1.75,G28&gt;=13.795),"setosa",IF(AND(A28&gt;=5.4,F28&gt;=0.255,D28&lt;1.75,G28&gt;=13.795),"versicolor",IF(AND(A28&lt;6.15,D28&lt;1.7,C28&gt;=4.85,G28&lt;12.335,G28&lt;13.795),"versicolor",IF(AND(A28&gt;=6.15,D28&lt;1.7,C28&gt;=4.85,G28&lt;12.335,G28&lt;13.795),"virginica",IF(AND(C28&lt;5,B28&lt;3.25,D28&lt;1.5,G28&gt;=12.335,G28&lt;13.795),"versicolor",IF(AND(C28&gt;=5,B28&lt;3.25,D28&lt;1.5,G28&gt;=12.335,G28&lt;13.795),"virginica","shouldnthappen"))))))))))))))</f>
        <v>virginica</v>
      </c>
      <c r="X28" s="1" t="str">
        <f aca="false">IF(AND(C28&lt;2.5,A28&lt;5.55),"setosa",IF(AND(F28&lt;0.096,A28&gt;=5.55),"virginica",IF(AND(D28&lt;1.6,C28&gt;=2.5,A28&lt;5.55),"versicolor",IF(AND(D28&gt;=1.6,C28&gt;=2.5,A28&lt;5.55),"virginica",IF(AND(F28&gt;=0.156,C28&lt;4.75,F28&gt;=0.096,A28&gt;=5.55),"versicolor",IF(AND(D28&gt;=1.75,C28&gt;=4.75,F28&gt;=0.096,A28&gt;=5.55),"virginica",IF(AND(B28&lt;3.3,F28&lt;0.156,C28&lt;4.75,F28&gt;=0.096,A28&gt;=5.55),"versicolor",IF(AND(B28&gt;=3.3,F28&lt;0.156,C28&lt;4.75,F28&gt;=0.096,A28&gt;=5.55),"setosa",IF(AND(B28&lt;2.45,A28&lt;6.05,D28&lt;1.75,C28&gt;=4.75,F28&gt;=0.096,A28&gt;=5.55),"virginica",IF(AND(B28&gt;=2.45,A28&lt;6.05,D28&lt;1.75,C28&gt;=4.75,F28&gt;=0.096,A28&gt;=5.55),"versicolor",IF(AND(F28&lt;0.205,A28&gt;=6.05,D28&lt;1.75,C28&gt;=4.75,F28&gt;=0.096,A28&gt;=5.55),"versicolor",IF(AND(F28&gt;=0.205,A28&gt;=6.05,D28&lt;1.75,C28&gt;=4.75,F28&gt;=0.096,A28&gt;=5.55),"virginica","shouldnthappen"))))))))))))</f>
        <v>virginica</v>
      </c>
      <c r="Y28" s="1" t="str">
        <f aca="false">IF(AND(C28&lt;2.35,A28&lt;5.55),"setosa",IF(AND(C28&gt;=5.05,A28&gt;=5.55),"virginica",IF(AND(D28&lt;1.6,C28&gt;=2.35,A28&lt;5.55),"versicolor",IF(AND(D28&gt;=1.6,C28&gt;=2.35,A28&lt;5.55),"virginica",IF(AND(D28&gt;=1.75,C28&lt;5.05,A28&gt;=5.55),"virginica",IF(AND(B28&gt;=3.55,D28&lt;1.75,C28&lt;5.05,A28&gt;=5.55),"setosa",IF(AND(G28&lt;6.3,B28&lt;3.55,D28&lt;1.75,C28&lt;5.05,A28&gt;=5.55),"virginica",IF(AND(G28&gt;=6.3,B28&lt;3.55,D28&lt;1.75,C28&lt;5.05,A28&gt;=5.55),"versicolor","shouldnthappen"))))))))</f>
        <v>virginica</v>
      </c>
      <c r="Z28" s="1" t="str">
        <f aca="false">IF(AND(D28&lt;0.75),"setosa",IF(AND(B28&gt;=2.55,C28&lt;4.85,D28&gt;=0.75),"versicolor",IF(AND(D28&gt;=1.7,C28&gt;=4.85,D28&gt;=0.75),"virginica",IF(AND(D28&lt;1.6,B28&lt;2.55,C28&lt;4.85,D28&gt;=0.75),"versicolor",IF(AND(D28&gt;=1.6,B28&lt;2.55,C28&lt;4.85,D28&gt;=0.75),"virginica",IF(AND(B28&lt;2.65,D28&lt;1.7,C28&gt;=4.85,D28&gt;=0.75),"virginica",IF(AND(F28&lt;0.325,B28&gt;=2.65,D28&lt;1.7,C28&gt;=4.85,D28&gt;=0.75),"virginica",IF(AND(G28&lt;10.717,F28&gt;=0.325,B28&gt;=2.65,D28&lt;1.7,C28&gt;=4.85,D28&gt;=0.75),"versicolor",IF(AND(G28&gt;=10.717,F28&gt;=0.325,B28&gt;=2.65,D28&lt;1.7,C28&gt;=4.85,D28&gt;=0.75),"virginica","shouldnthappen")))))))))</f>
        <v>virginica</v>
      </c>
      <c r="AA28" s="1" t="str">
        <f aca="false">IF(AND(D28&lt;0.75),"setosa",IF(AND(D28&gt;=1.75,D28&gt;=0.75),"virginica",IF(AND(F28&gt;=0.455,D28&lt;1.75,D28&gt;=0.75),"versicolor",IF(AND(D28&lt;1.45,F28&lt;0.455,D28&lt;1.75,D28&gt;=0.75),"versicolor",IF(AND(F28&lt;0.247,D28&gt;=1.45,F28&lt;0.455,D28&lt;1.75,D28&gt;=0.75),"versicolor",IF(AND(F28&gt;=0.247,D28&gt;=1.45,F28&lt;0.455,D28&lt;1.75,D28&gt;=0.75),"virginica","shouldnthappen"))))))</f>
        <v>virginica</v>
      </c>
      <c r="AB28" s="1" t="str">
        <f aca="false">IF(AND(F28&gt;=0.221,B28&gt;=3.35),"setosa",IF(AND(A28&lt;5.3,F28&gt;=0.683,B28&lt;3.35),"setosa",IF(AND(A28&lt;6.45,F28&lt;0.221,B28&gt;=3.35),"setosa",IF(AND(A28&gt;=6.45,F28&lt;0.221,B28&gt;=3.35),"virginica",IF(AND(G28&lt;6.3,A28&lt;6.25,F28&lt;0.683,B28&lt;3.35),"virginica",IF(AND(G28&lt;13.795,A28&gt;=6.25,F28&lt;0.683,B28&lt;3.35),"virginica",IF(AND(D28&lt;1.65,A28&gt;=5.3,F28&gt;=0.683,B28&lt;3.35),"versicolor",IF(AND(D28&gt;=1.65,A28&gt;=5.3,F28&gt;=0.683,B28&lt;3.35),"virginica",IF(AND(D28&lt;0.6,G28&gt;=6.3,A28&lt;6.25,F28&lt;0.683,B28&lt;3.35),"setosa",IF(AND(D28&lt;1.7,G28&gt;=13.795,A28&gt;=6.25,F28&lt;0.683,B28&lt;3.35),"versicolor",IF(AND(D28&gt;=1.7,G28&gt;=13.795,A28&gt;=6.25,F28&lt;0.683,B28&lt;3.35),"virginica",IF(AND(C28&gt;=5.35,D28&gt;=0.6,G28&gt;=6.3,A28&lt;6.25,F28&lt;0.683,B28&lt;3.35),"virginica",IF(AND(D28&lt;1.75,C28&lt;5.35,D28&gt;=0.6,G28&gt;=6.3,A28&lt;6.25,F28&lt;0.683,B28&lt;3.35),"versicolor",IF(AND(D28&gt;=1.75,C28&lt;5.35,D28&gt;=0.6,G28&gt;=6.3,A28&lt;6.25,F28&lt;0.683,B28&lt;3.35),"virginica","shouldnthappen"))))))))))))))</f>
        <v>virginica</v>
      </c>
      <c r="AC28" s="1" t="str">
        <f aca="false">IF(AND(B28&gt;=3.3),"setosa",IF(AND(C28&lt;2.45,D28&lt;1.55,B28&lt;3.3),"setosa",IF(AND(F28&gt;=0.211,D28&gt;=1.55,B28&lt;3.3),"virginica",IF(AND(C28&lt;4.9,C28&gt;=2.45,D28&lt;1.55,B28&lt;3.3),"versicolor",IF(AND(C28&gt;=4.9,C28&gt;=2.45,D28&lt;1.55,B28&lt;3.3),"virginica",IF(AND(F28&lt;0.138,F28&lt;0.211,D28&gt;=1.55,B28&lt;3.3),"virginica",IF(AND(F28&gt;=0.138,F28&lt;0.211,D28&gt;=1.55,B28&lt;3.3),"versicolor","shouldnthappen")))))))</f>
        <v>setosa</v>
      </c>
      <c r="AD28" s="1" t="str">
        <f aca="false">IF(AND(D28&gt;=1.75),"virginica",IF(AND(D28&lt;0.75,D28&lt;1.75),"setosa",IF(AND(D28&lt;1.35,D28&gt;=0.75,D28&lt;1.75),"versicolor",IF(AND(B28&lt;2.6,C28&lt;4.85,D28&gt;=1.35,D28&gt;=0.75,D28&lt;1.75),"virginica",IF(AND(B28&gt;=2.6,C28&lt;4.85,D28&gt;=1.35,D28&gt;=0.75,D28&lt;1.75),"versicolor",IF(AND(A28&lt;6.4,C28&gt;=4.85,D28&gt;=1.35,D28&gt;=0.75,D28&lt;1.75),"virginica",IF(AND(A28&gt;=6.4,C28&gt;=4.85,D28&gt;=1.35,D28&gt;=0.75,D28&lt;1.75),"versicolor","shouldnthappen")))))))</f>
        <v>virginica</v>
      </c>
      <c r="AE28" s="1" t="str">
        <f aca="false">IF(AND(C28&lt;2.45),"setosa",IF(AND(F28&lt;0.07,C28&gt;=2.45),"virginica",IF(AND(A28&gt;=5,C28&lt;4.75,F28&gt;=0.07,C28&gt;=2.45),"versicolor",IF(AND(F28&lt;0.182,C28&gt;=4.75,F28&gt;=0.07,C28&gt;=2.45),"versicolor",IF(AND(B28&lt;2.45,A28&lt;5,C28&lt;4.75,F28&gt;=0.07,C28&gt;=2.45),"versicolor",IF(AND(B28&gt;=2.45,A28&lt;5,C28&lt;4.75,F28&gt;=0.07,C28&gt;=2.45),"virginica",IF(AND(F28&gt;=0.468,F28&gt;=0.182,C28&gt;=4.75,F28&gt;=0.07,C28&gt;=2.45),"virginica",IF(AND(A28&gt;=6.85,F28&lt;0.468,F28&gt;=0.182,C28&gt;=4.75,F28&gt;=0.07,C28&gt;=2.45),"virginica",IF(AND(B28&lt;2.6,A28&lt;6.85,F28&lt;0.468,F28&gt;=0.182,C28&gt;=4.75,F28&gt;=0.07,C28&gt;=2.45),"virginica",IF(AND(B28&gt;=2.6,A28&lt;6.85,F28&lt;0.468,F28&gt;=0.182,C28&gt;=4.75,F28&gt;=0.07,C28&gt;=2.45),"versicolor","shouldnthappen"))))))))))</f>
        <v>versicolor</v>
      </c>
      <c r="AF28" s="1" t="str">
        <f aca="false">IF(AND(D28&lt;0.75,A28&lt;5.45),"setosa",IF(AND(D28&gt;=1.75,A28&gt;=5.45),"virginica",IF(AND(G28&lt;6.094,D28&gt;=0.75,A28&lt;5.45),"virginica",IF(AND(G28&gt;=6.094,D28&gt;=0.75,A28&lt;5.45),"versicolor",IF(AND(C28&lt;2.75,D28&lt;1.75,A28&gt;=5.45),"setosa",IF(AND(D28&lt;1.45,C28&gt;=2.75,D28&lt;1.75,A28&gt;=5.45),"versicolor",IF(AND(B28&lt;2.75,D28&gt;=1.45,C28&gt;=2.75,D28&lt;1.75,A28&gt;=5.45),"versicolor",IF(AND(C28&lt;5.05,B28&gt;=2.75,D28&gt;=1.45,C28&gt;=2.75,D28&lt;1.75,A28&gt;=5.45),"versicolor",IF(AND(C28&gt;=5.05,B28&gt;=2.75,D28&gt;=1.45,C28&gt;=2.75,D28&lt;1.75,A28&gt;=5.45),"virginica","shouldnthappen")))))))))</f>
        <v>virginica</v>
      </c>
      <c r="AG28" s="1" t="str">
        <f aca="false">IF(AND(D28&lt;0.65,G28&lt;8.868,A28&lt;5.3),"setosa",IF(AND(C28&lt;2.6,G28&gt;=8.868,A28&lt;5.3),"setosa",IF(AND(C28&gt;=2.6,G28&gt;=8.868,A28&lt;5.3),"versicolor",IF(AND(C28&gt;=4.95,D28&lt;1.55,A28&gt;=5.3),"virginica",IF(AND(G28&lt;13.795,D28&gt;=1.55,A28&gt;=5.3),"virginica",IF(AND(C28&lt;3.75,D28&gt;=0.65,G28&lt;8.868,A28&lt;5.3),"versicolor",IF(AND(C28&gt;=3.75,D28&gt;=0.65,G28&lt;8.868,A28&lt;5.3),"virginica",IF(AND(C28&lt;2.6,C28&lt;4.95,D28&lt;1.55,A28&gt;=5.3),"setosa",IF(AND(C28&gt;=2.6,C28&lt;4.95,D28&lt;1.55,A28&gt;=5.3),"versicolor",IF(AND(C28&lt;4.75,G28&gt;=13.795,D28&gt;=1.55,A28&gt;=5.3),"versicolor",IF(AND(C28&gt;=4.75,G28&gt;=13.795,D28&gt;=1.55,A28&gt;=5.3),"virginica","shouldnthappen")))))))))))</f>
        <v>virginica</v>
      </c>
      <c r="AH28" s="1" t="str">
        <f aca="false">IF(AND(D28&lt;0.75),"setosa",IF(AND(C28&lt;4.75,D28&gt;=0.75),"versicolor",IF(AND(G28&lt;13.757,C28&gt;=4.75,D28&gt;=0.75),"virginica",IF(AND(B28&lt;3.05,G28&gt;=13.757,C28&gt;=4.75,D28&gt;=0.75),"virginica",IF(AND(A28&lt;6.65,B28&gt;=3.05,G28&gt;=13.757,C28&gt;=4.75,D28&gt;=0.75),"virginica",IF(AND(A28&gt;=6.65,B28&gt;=3.05,G28&gt;=13.757,C28&gt;=4.75,D28&gt;=0.75),"versicolor","shouldnthappen"))))))</f>
        <v>versicolor</v>
      </c>
      <c r="AI28" s="1" t="str">
        <f aca="false">IF(AND(D28&lt;0.7),"setosa",IF(AND(C28&lt;4.75,D28&gt;=0.7),"versicolor",IF(AND(A28&lt;6.6,F28&lt;0.482,C28&gt;=4.75,D28&gt;=0.7),"virginica",IF(AND(C28&gt;=4.95,F28&gt;=0.482,C28&gt;=4.75,D28&gt;=0.7),"virginica",IF(AND(D28&lt;1.9,A28&gt;=6.6,F28&lt;0.482,C28&gt;=4.75,D28&gt;=0.7),"versicolor",IF(AND(D28&gt;=1.9,A28&gt;=6.6,F28&lt;0.482,C28&gt;=4.75,D28&gt;=0.7),"virginica",IF(AND(F28&gt;=0.766,C28&lt;4.95,F28&gt;=0.482,C28&gt;=4.75,D28&gt;=0.7),"virginica",IF(AND(B28&lt;2.95,F28&lt;0.766,C28&lt;4.95,F28&gt;=0.482,C28&gt;=4.75,D28&gt;=0.7),"virginica",IF(AND(B28&gt;=2.95,F28&lt;0.766,C28&lt;4.95,F28&gt;=0.482,C28&gt;=4.75,D28&gt;=0.7),"versicolor","shouldnthappen")))))))))</f>
        <v>virginica</v>
      </c>
      <c r="AJ28" s="1" t="str">
        <f aca="false">IF(AND(C28&lt;2.45,C28&lt;4.75),"setosa",IF(AND(D28&gt;=1.65,C28&gt;=4.75),"virginica",IF(AND(A28&lt;4.95,C28&gt;=2.45,C28&lt;4.75),"virginica",IF(AND(A28&gt;=4.95,C28&gt;=2.45,C28&lt;4.75),"versicolor",IF(AND(B28&lt;2.95,D28&lt;1.65,C28&gt;=4.75),"virginica",IF(AND(B28&gt;=2.95,D28&lt;1.65,C28&gt;=4.75),"versicolor","shouldnthappen"))))))</f>
        <v>virginica</v>
      </c>
      <c r="AK28" s="1" t="str">
        <f aca="false">IF(AND(D28&lt;0.75,A28&lt;5.45),"setosa",IF(AND(B28&lt;2.45,D28&gt;=0.75,A28&lt;5.45),"versicolor",IF(AND(A28&gt;=5.55,C28&lt;4.75,A28&gt;=5.45),"versicolor",IF(AND(C28&gt;=5.15,C28&gt;=4.75,A28&gt;=5.45),"virginica",IF(AND(G28&lt;6.094,B28&gt;=2.45,D28&gt;=0.75,A28&lt;5.45),"virginica",IF(AND(G28&gt;=6.094,B28&gt;=2.45,D28&gt;=0.75,A28&lt;5.45),"versicolor",IF(AND(D28&lt;0.6,A28&lt;5.55,C28&lt;4.75,A28&gt;=5.45),"setosa",IF(AND(D28&gt;=0.6,A28&lt;5.55,C28&lt;4.75,A28&gt;=5.45),"versicolor",IF(AND(C28&lt;4.95,C28&lt;5.15,C28&gt;=4.75,A28&gt;=5.45),"virginica",IF(AND(G28&lt;12.627,C28&lt;5.05,C28&gt;=4.95,C28&lt;5.15,C28&gt;=4.75,A28&gt;=5.45),"virginica",IF(AND(G28&gt;=12.627,C28&lt;5.05,C28&gt;=4.95,C28&lt;5.15,C28&gt;=4.75,A28&gt;=5.45),"versicolor",IF(AND(D28&lt;1.7,C28&gt;=5.05,C28&gt;=4.95,C28&lt;5.15,C28&gt;=4.75,A28&gt;=5.45),"versicolor",IF(AND(D28&gt;=1.7,C28&gt;=5.05,C28&gt;=4.95,C28&lt;5.15,C28&gt;=4.75,A28&gt;=5.45),"virginica","shouldnthappen")))))))))))))</f>
        <v>virginica</v>
      </c>
      <c r="AL28" s="1" t="str">
        <f aca="false">IF(AND(B28&lt;2.45,B28&lt;3.15),"versicolor",IF(AND(D28&lt;0.95,G28&lt;15.141,B28&gt;=3.15),"setosa",IF(AND(G28&lt;15.429,G28&gt;=15.141,B28&gt;=3.15),"versicolor",IF(AND(G28&gt;=15.429,G28&gt;=15.141,B28&gt;=3.15),"virginica",IF(AND(C28&lt;2.3,C28&lt;4.75,B28&gt;=2.45,B28&lt;3.15),"setosa",IF(AND(G28&gt;=16.072,C28&gt;=4.75,B28&gt;=2.45,B28&lt;3.15),"versicolor",IF(AND(G28&lt;11.833,D28&gt;=0.95,G28&lt;15.141,B28&gt;=3.15),"virginica",IF(AND(A28&lt;5,C28&gt;=2.3,C28&lt;4.75,B28&gt;=2.45,B28&lt;3.15),"virginica",IF(AND(A28&gt;=5,C28&gt;=2.3,C28&lt;4.75,B28&gt;=2.45,B28&lt;3.15),"versicolor",IF(AND(G28&lt;14.342,G28&gt;=11.833,D28&gt;=0.95,G28&lt;15.141,B28&gt;=3.15),"versicolor",IF(AND(G28&gt;=14.342,G28&gt;=11.833,D28&gt;=0.95,G28&lt;15.141,B28&gt;=3.15),"virginica",IF(AND(G28&lt;13.757,F28&gt;=0.741,G28&lt;16.072,C28&gt;=4.75,B28&gt;=2.45,B28&lt;3.15),"virginica",IF(AND(F28&gt;=0.546,A28&lt;6.15,F28&lt;0.741,G28&lt;16.072,C28&gt;=4.75,B28&gt;=2.45,B28&lt;3.15),"virginica",IF(AND(D28&gt;=1.75,A28&gt;=6.15,F28&lt;0.741,G28&lt;16.072,C28&gt;=4.75,B28&gt;=2.45,B28&lt;3.15),"virginica",IF(AND(C28&lt;4.85,G28&gt;=13.757,F28&gt;=0.741,G28&lt;16.072,C28&gt;=4.75,B28&gt;=2.45,B28&lt;3.15),"virginica",IF(AND(C28&gt;=4.85,G28&gt;=13.757,F28&gt;=0.741,G28&lt;16.072,C28&gt;=4.75,B28&gt;=2.45,B28&lt;3.15),"versicolor",IF(AND(F28&lt;0.331,F28&lt;0.546,A28&lt;6.15,F28&lt;0.741,G28&lt;16.072,C28&gt;=4.75,B28&gt;=2.45,B28&lt;3.15),"virginica",IF(AND(F28&gt;=0.331,F28&lt;0.546,A28&lt;6.15,F28&lt;0.741,G28&lt;16.072,C28&gt;=4.75,B28&gt;=2.45,B28&lt;3.15),"versicolor",IF(AND(G28&lt;10.661,D28&lt;1.75,A28&gt;=6.15,F28&lt;0.741,G28&lt;16.072,C28&gt;=4.75,B28&gt;=2.45,B28&lt;3.15),"virginica",IF(AND(G28&gt;=10.661,D28&lt;1.75,A28&gt;=6.15,F28&lt;0.741,G28&lt;16.072,C28&gt;=4.75,B28&gt;=2.45,B28&lt;3.15),"versicolor","shouldnthappen"))))))))))))))))))))</f>
        <v>virginica</v>
      </c>
      <c r="AM28" s="1" t="str">
        <f aca="false">IF(AND(D28&lt;1.35,F28&gt;=0.917),"setosa",IF(AND(D28&gt;=1.35,F28&gt;=0.917),"virginica",IF(AND(D28&lt;0.75,D28&lt;1.55,F28&lt;0.917),"setosa",IF(AND(C28&gt;=4.8,D28&gt;=1.55,F28&lt;0.917),"virginica",IF(AND(A28&lt;5.95,D28&gt;=0.75,D28&lt;1.55,F28&lt;0.917),"versicolor",IF(AND(F28&lt;0.473,C28&lt;4.8,D28&gt;=1.55,F28&lt;0.917),"virginica",IF(AND(F28&gt;=0.473,C28&lt;4.8,D28&gt;=1.55,F28&lt;0.917),"versicolor",IF(AND(C28&lt;4.95,A28&gt;=5.95,D28&gt;=0.75,D28&lt;1.55,F28&lt;0.917),"versicolor",IF(AND(C28&gt;=4.95,A28&gt;=5.95,D28&gt;=0.75,D28&lt;1.55,F28&lt;0.917),"virginica","shouldnthappen")))))))))</f>
        <v>virginica</v>
      </c>
      <c r="AN28" s="1" t="str">
        <f aca="false">IF(AND(D28&lt;0.75,A28&lt;5.45),"setosa",IF(AND(D28&lt;1.55,D28&gt;=0.75,A28&lt;5.45),"versicolor",IF(AND(D28&gt;=1.55,D28&gt;=0.75,A28&lt;5.45),"virginica",IF(AND(A28&gt;=5.75,C28&lt;4.75,A28&gt;=5.45),"versicolor",IF(AND(F28&lt;0.361,C28&gt;=4.75,A28&gt;=5.45),"virginica",IF(AND(C28&lt;2.6,A28&lt;5.75,C28&lt;4.75,A28&gt;=5.45),"setosa",IF(AND(C28&gt;=2.6,A28&lt;5.75,C28&lt;4.75,A28&gt;=5.45),"versicolor",IF(AND(D28&gt;=1.7,F28&gt;=0.361,C28&gt;=4.75,A28&gt;=5.45),"virginica",IF(AND(B28&lt;2.65,D28&lt;1.7,F28&gt;=0.361,C28&gt;=4.75,A28&gt;=5.45),"virginica",IF(AND(A28&lt;7.05,B28&gt;=2.65,D28&lt;1.7,F28&gt;=0.361,C28&gt;=4.75,A28&gt;=5.45),"versicolor",IF(AND(A28&gt;=7.05,B28&gt;=2.65,D28&lt;1.7,F28&gt;=0.361,C28&gt;=4.75,A28&gt;=5.45),"virginica","shouldnthappen")))))))))))</f>
        <v>virginica</v>
      </c>
      <c r="AO28" s="1" t="str">
        <f aca="false">IF(AND(D28&lt;0.7),"setosa",IF(AND(A28&lt;4.95,C28&lt;4.85,D28&gt;=0.7),"virginica",IF(AND(A28&gt;=4.95,C28&lt;4.85,D28&gt;=0.7),"versicolor",IF(AND(D28&gt;=1.7,C28&gt;=4.85,D28&gt;=0.7),"virginica",IF(AND(F28&lt;0.325,D28&lt;1.7,C28&gt;=4.85,D28&gt;=0.7),"virginica",IF(AND(D28&lt;1.55,F28&gt;=0.325,D28&lt;1.7,C28&gt;=4.85,D28&gt;=0.7),"virginica",IF(AND(D28&gt;=1.55,F28&gt;=0.325,D28&lt;1.7,C28&gt;=4.85,D28&gt;=0.7),"versicolor","shouldnthappen")))))))</f>
        <v>virginica</v>
      </c>
      <c r="AP28" s="1" t="str">
        <f aca="false">IF(AND(D28&lt;0.75),"setosa",IF(AND(C28&lt;4.85,D28&gt;=0.75),"versicolor",IF(AND(G28&gt;=8.277,C28&gt;=4.85,D28&gt;=0.75),"virginica",IF(AND(F28&gt;=0.633,G28&lt;8.277,C28&gt;=4.85,D28&gt;=0.75),"virginica",IF(AND(G28&lt;7.61,F28&lt;0.633,G28&lt;8.277,C28&gt;=4.85,D28&gt;=0.75),"virginica",IF(AND(G28&gt;=7.61,F28&lt;0.633,G28&lt;8.277,C28&gt;=4.85,D28&gt;=0.75),"versicolor","shouldnthappen"))))))</f>
        <v>virginica</v>
      </c>
      <c r="AQ28" s="1" t="str">
        <f aca="false">IF(AND(C28&lt;2.65,A28&gt;=5.45,C28&lt;4.75),"setosa",IF(AND(C28&gt;=2.65,A28&gt;=5.45,C28&lt;4.75),"versicolor",IF(AND(B28&lt;2.9,C28&lt;4.85,C28&gt;=4.75),"versicolor",IF(AND(B28&gt;=2.9,C28&lt;4.85,C28&gt;=4.75),"virginica",IF(AND(D28&lt;1.7,C28&gt;=4.85,C28&gt;=4.75),"versicolor",IF(AND(D28&gt;=1.7,C28&gt;=4.85,C28&gt;=4.75),"virginica",IF(AND(C28&lt;2.45,G28&lt;14.126,A28&lt;5.45,C28&lt;4.75),"setosa",IF(AND(C28&gt;=2.45,G28&lt;14.126,A28&lt;5.45,C28&lt;4.75),"versicolor",IF(AND(C28&lt;2.4,G28&gt;=14.126,A28&lt;5.45,C28&lt;4.75),"setosa",IF(AND(C28&gt;=2.4,G28&gt;=14.126,A28&lt;5.45,C28&lt;4.75),"versicolor","shouldnthappen"))))))))))</f>
        <v>virginica</v>
      </c>
      <c r="AR28" s="1" t="str">
        <f aca="false">IF(AND(C28&lt;2.45,C28&lt;4.85),"setosa",IF(AND(C28&gt;=5.15,C28&gt;=4.85),"virginica",IF(AND(A28&gt;=4.95,C28&gt;=2.45,C28&lt;4.85),"versicolor",IF(AND(D28&lt;1.35,A28&lt;4.95,C28&gt;=2.45,C28&lt;4.85),"versicolor",IF(AND(D28&gt;=1.35,A28&lt;4.95,C28&gt;=2.45,C28&lt;4.85),"virginica",IF(AND(F28&lt;0.35,G28&lt;12.751,C28&lt;5.15,C28&gt;=4.85),"virginica",IF(AND(A28&lt;6.5,G28&gt;=12.751,C28&lt;5.15,C28&gt;=4.85),"virginica",IF(AND(A28&gt;=6.5,G28&gt;=12.751,C28&lt;5.15,C28&gt;=4.85),"versicolor",IF(AND(B28&gt;=2.75,F28&gt;=0.35,G28&lt;12.751,C28&lt;5.15,C28&gt;=4.85),"virginica",IF(AND(C28&lt;5.05,B28&lt;2.75,F28&gt;=0.35,G28&lt;12.751,C28&lt;5.15,C28&gt;=4.85),"virginica",IF(AND(C28&gt;=5.05,B28&lt;2.75,F28&gt;=0.35,G28&lt;12.751,C28&lt;5.15,C28&gt;=4.85),"versicolor","shouldnthappen")))))))))))</f>
        <v>virginica</v>
      </c>
      <c r="AS28" s="1" t="str">
        <f aca="false">IF(AND(F28&gt;=0.9,B28&lt;3.05),"virginica",IF(AND(A28&lt;5.9,B28&gt;=3.05),"setosa",IF(AND(D28&lt;1.65,A28&gt;=5.9,B28&gt;=3.05),"versicolor",IF(AND(D28&gt;=1.65,A28&gt;=5.9,B28&gt;=3.05),"virginica",IF(AND(D28&gt;=1.75,C28&gt;=4.85,F28&lt;0.9,B28&lt;3.05),"virginica",IF(AND(C28&lt;2.2,B28&lt;2.95,C28&lt;4.85,F28&lt;0.9,B28&lt;3.05),"setosa",IF(AND(C28&gt;=2.2,B28&lt;2.95,C28&lt;4.85,F28&lt;0.9,B28&lt;3.05),"versicolor",IF(AND(C28&lt;2.8,B28&gt;=2.95,C28&lt;4.85,F28&lt;0.9,B28&lt;3.05),"setosa",IF(AND(C28&gt;=2.8,B28&gt;=2.95,C28&lt;4.85,F28&lt;0.9,B28&lt;3.05),"versicolor",IF(AND(G28&lt;13.879,D28&lt;1.75,C28&gt;=4.85,F28&lt;0.9,B28&lt;3.05),"virginica",IF(AND(G28&gt;=13.879,D28&lt;1.75,C28&gt;=4.85,F28&lt;0.9,B28&lt;3.05),"versicolor","shouldnthappen")))))))))))</f>
        <v>virginica</v>
      </c>
      <c r="AT28" s="1" t="str">
        <f aca="false">IF(AND(D28&lt;0.75),"setosa",IF(AND(D28&gt;=1.75,D28&gt;=0.75),"virginica",IF(AND(D28&lt;1.45,G28&lt;7.37,D28&lt;1.75,D28&gt;=0.75),"versicolor",IF(AND(D28&gt;=1.45,G28&lt;7.37,D28&lt;1.75,D28&gt;=0.75),"virginica",IF(AND(C28&lt;5.45,G28&gt;=7.37,D28&lt;1.75,D28&gt;=0.75),"versicolor",IF(AND(C28&gt;=5.45,G28&gt;=7.37,D28&lt;1.75,D28&gt;=0.75),"virginica","shouldnthappen"))))))</f>
        <v>virginica</v>
      </c>
      <c r="AU28" s="1" t="str">
        <f aca="false">IF(AND(D28&lt;0.7),"setosa",IF(AND(D28&gt;=1.7,A28&gt;=6.15,D28&gt;=0.7),"virginica",IF(AND(B28&gt;=2.55,C28&lt;4.75,A28&lt;6.15,D28&gt;=0.7),"versicolor",IF(AND(D28&gt;=1.7,C28&gt;=4.75,A28&lt;6.15,D28&gt;=0.7),"virginica",IF(AND(C28&lt;5.25,D28&lt;1.7,A28&gt;=6.15,D28&gt;=0.7),"versicolor",IF(AND(C28&gt;=5.25,D28&lt;1.7,A28&gt;=6.15,D28&gt;=0.7),"virginica",IF(AND(C28&lt;4.25,B28&lt;2.55,C28&lt;4.75,A28&lt;6.15,D28&gt;=0.7),"versicolor",IF(AND(C28&gt;=4.25,B28&lt;2.55,C28&lt;4.75,A28&lt;6.15,D28&gt;=0.7),"virginica",IF(AND(B28&lt;2.65,D28&lt;1.7,C28&gt;=4.75,A28&lt;6.15,D28&gt;=0.7),"virginica",IF(AND(B28&gt;=2.65,D28&lt;1.7,C28&gt;=4.75,A28&lt;6.15,D28&gt;=0.7),"versicolor","shouldnthappen"))))))))))</f>
        <v>virginica</v>
      </c>
      <c r="AV28" s="1" t="str">
        <f aca="false">IF(AND(D28&lt;0.75),"setosa",IF(AND(F28&gt;=0.899,D28&gt;=0.75),"virginica",IF(AND(D28&lt;1.65,A28&lt;6.05,F28&lt;0.899,D28&gt;=0.75),"versicolor",IF(AND(D28&gt;=1.65,A28&lt;6.05,F28&lt;0.899,D28&gt;=0.75),"virginica",IF(AND(C28&gt;=5.05,A28&gt;=6.05,F28&lt;0.899,D28&gt;=0.75),"virginica",IF(AND(G28&gt;=13.757,C28&lt;5.05,A28&gt;=6.05,F28&lt;0.899,D28&gt;=0.75),"versicolor",IF(AND(D28&lt;1.6,G28&lt;13.757,C28&lt;5.05,A28&gt;=6.05,F28&lt;0.899,D28&gt;=0.75),"versicolor",IF(AND(D28&gt;=1.6,G28&lt;13.757,C28&lt;5.05,A28&gt;=6.05,F28&lt;0.899,D28&gt;=0.75),"virginica","shouldnthappen"))))))))</f>
        <v>virginica</v>
      </c>
      <c r="AW28" s="1" t="str">
        <f aca="false">IF(AND(F28&lt;0.117,A28&gt;=5.55),"virginica",IF(AND(A28&gt;=5.2,G28&lt;6.086,A28&lt;5.55),"versicolor",IF(AND(D28&lt;0.7,G28&gt;=6.086,A28&lt;5.55),"setosa",IF(AND(D28&gt;=0.7,G28&gt;=6.086,A28&lt;5.55),"versicolor",IF(AND(A28&lt;4.75,A28&lt;5.2,G28&lt;6.086,A28&lt;5.55),"setosa",IF(AND(A28&gt;=4.75,A28&lt;5.2,G28&lt;6.086,A28&lt;5.55),"virginica",IF(AND(D28&gt;=1.65,C28&lt;4.95,F28&gt;=0.117,A28&gt;=5.55),"virginica",IF(AND(D28&gt;=1.75,C28&gt;=4.95,F28&gt;=0.117,A28&gt;=5.55),"virginica",IF(AND(C28&lt;2.6,D28&lt;1.65,C28&lt;4.95,F28&gt;=0.117,A28&gt;=5.55),"setosa",IF(AND(C28&gt;=2.6,D28&lt;1.65,C28&lt;4.95,F28&gt;=0.117,A28&gt;=5.55),"versicolor",IF(AND(D28&lt;1.55,D28&lt;1.75,C28&gt;=4.95,F28&gt;=0.117,A28&gt;=5.55),"virginica",IF(AND(A28&lt;6.95,D28&gt;=1.55,D28&lt;1.75,C28&gt;=4.95,F28&gt;=0.117,A28&gt;=5.55),"versicolor",IF(AND(A28&gt;=6.95,D28&gt;=1.55,D28&lt;1.75,C28&gt;=4.95,F28&gt;=0.117,A28&gt;=5.55),"virginica","shouldnthappen")))))))))))))</f>
        <v>virginica</v>
      </c>
      <c r="AX28" s="1" t="str">
        <f aca="false">IF(AND(D28&lt;0.75),"setosa",IF(AND(F28&lt;0.138,D28&gt;=0.75),"virginica",IF(AND(C28&lt;4.45,A28&lt;6.15,F28&gt;=0.138,D28&gt;=0.75),"versicolor",IF(AND(C28&gt;=5.05,A28&gt;=6.15,F28&gt;=0.138,D28&gt;=0.75),"virginica",IF(AND(B28&lt;2.65,C28&gt;=4.45,A28&lt;6.15,F28&gt;=0.138,D28&gt;=0.75),"virginica",IF(AND(A28&gt;=6.35,C28&lt;5.05,A28&gt;=6.15,F28&gt;=0.138,D28&gt;=0.75),"versicolor",IF(AND(A28&lt;5.65,B28&gt;=2.65,C28&gt;=4.45,A28&lt;6.15,F28&gt;=0.138,D28&gt;=0.75),"virginica",IF(AND(D28&lt;1.75,A28&lt;6.35,C28&lt;5.05,A28&gt;=6.15,F28&gt;=0.138,D28&gt;=0.75),"versicolor",IF(AND(D28&gt;=1.75,A28&lt;6.35,C28&lt;5.05,A28&gt;=6.15,F28&gt;=0.138,D28&gt;=0.75),"virginica",IF(AND(D28&lt;1.7,A28&gt;=5.65,B28&gt;=2.65,C28&gt;=4.45,A28&lt;6.15,F28&gt;=0.138,D28&gt;=0.75),"versicolor",IF(AND(D28&gt;=1.7,A28&gt;=5.65,B28&gt;=2.65,C28&gt;=4.45,A28&lt;6.15,F28&gt;=0.138,D28&gt;=0.75),"virginica","shouldnthappen")))))))))))</f>
        <v>virginica</v>
      </c>
      <c r="AY28" s="1" t="str">
        <f aca="false">IF(AND(D28&lt;0.75,A28&lt;5.55),"setosa",IF(AND(A28&lt;4.95,D28&gt;=0.75,A28&lt;5.55),"virginica",IF(AND(A28&gt;=4.95,D28&gt;=0.75,A28&lt;5.55),"versicolor",IF(AND(C28&lt;2.6,C28&lt;4.85,A28&gt;=5.55),"setosa",IF(AND(C28&gt;=2.6,C28&lt;4.85,A28&gt;=5.55),"versicolor",IF(AND(D28&gt;=1.75,C28&gt;=4.85,A28&gt;=5.55),"virginica",IF(AND(F28&lt;0.405,D28&lt;1.75,C28&gt;=4.85,A28&gt;=5.55),"versicolor",IF(AND(B28&lt;3.05,F28&gt;=0.405,D28&lt;1.75,C28&gt;=4.85,A28&gt;=5.55),"virginica",IF(AND(B28&gt;=3.05,F28&gt;=0.405,D28&lt;1.75,C28&gt;=4.85,A28&gt;=5.55),"versicolor","shouldnthappen")))))))))</f>
        <v>virginica</v>
      </c>
      <c r="AZ28" s="1" t="str">
        <f aca="false">IF(AND(D28&lt;0.75),"setosa",IF(AND(F28&lt;0.9,C28&lt;4.95,D28&gt;=0.75),"versicolor",IF(AND(F28&gt;=0.9,C28&lt;4.95,D28&gt;=0.75),"virginica",IF(AND(D28&gt;=1.7,C28&gt;=4.95,D28&gt;=0.75),"virginica",IF(AND(F28&lt;0.405,D28&lt;1.7,C28&gt;=4.95,D28&gt;=0.75),"versicolor",IF(AND(F28&gt;=0.405,D28&lt;1.7,C28&gt;=4.95,D28&gt;=0.75),"virginica","shouldnthappen"))))))</f>
        <v>virginica</v>
      </c>
      <c r="BA28" s="1" t="str">
        <f aca="false">IF(AND(D28&lt;0.75),"setosa",IF(AND(D28&gt;=1.7,C28&gt;=5.05,D28&gt;=0.75),"virginica",IF(AND(D28&lt;1.45,D28&lt;1.6,C28&lt;5.05,D28&gt;=0.75),"versicolor",IF(AND(A28&lt;5.8,D28&gt;=1.6,C28&lt;5.05,D28&gt;=0.75),"virginica",IF(AND(A28&gt;=5.8,D28&gt;=1.6,C28&lt;5.05,D28&gt;=0.75),"versicolor",IF(AND(F28&lt;0.417,D28&lt;1.7,C28&gt;=5.05,D28&gt;=0.75),"versicolor",IF(AND(F28&gt;=0.417,D28&lt;1.7,C28&gt;=5.05,D28&gt;=0.75),"virginica",IF(AND(A28&lt;5.95,D28&gt;=1.45,D28&lt;1.6,C28&lt;5.05,D28&gt;=0.75),"versicolor",IF(AND(G28&lt;10.618,A28&gt;=5.95,D28&gt;=1.45,D28&lt;1.6,C28&lt;5.05,D28&gt;=0.75),"virginica",IF(AND(G28&gt;=10.618,A28&gt;=5.95,D28&gt;=1.45,D28&lt;1.6,C28&lt;5.05,D28&gt;=0.75),"versicolor","shouldnthappen"))))))))))</f>
        <v>virginica</v>
      </c>
      <c r="BB28" s="1" t="str">
        <f aca="false">IF(AND(C28&lt;2.6),"setosa",IF(AND(D28&gt;=1.75,C28&gt;=2.6),"virginica",IF(AND(C28&gt;=5.45,D28&lt;1.75,C28&gt;=2.6),"virginica",IF(AND(F28&gt;=0.259,C28&lt;5.45,D28&lt;1.75,C28&gt;=2.6),"versicolor",IF(AND(C28&lt;5.05,F28&lt;0.259,C28&lt;5.45,D28&lt;1.75,C28&gt;=2.6),"versicolor",IF(AND(C28&gt;=5.05,F28&lt;0.259,C28&lt;5.45,D28&lt;1.75,C28&gt;=2.6),"virginica","shouldnthappen"))))))</f>
        <v>virginica</v>
      </c>
      <c r="BC28" s="1" t="str">
        <f aca="false">IF(AND(A28&lt;4.95,B28&lt;2.7,A28&lt;5.55),"virginica",IF(AND(A28&gt;=4.95,B28&lt;2.7,A28&lt;5.55),"versicolor",IF(AND(C28&lt;3.2,B28&gt;=2.7,A28&lt;5.55),"setosa",IF(AND(C28&gt;=3.2,B28&gt;=2.7,A28&lt;5.55),"versicolor",IF(AND(F28&gt;=0.85,A28&lt;6.15,A28&gt;=5.55),"virginica",IF(AND(D28&lt;1.45,A28&gt;=6.15,A28&gt;=5.55),"versicolor",IF(AND(C28&lt;4.8,F28&lt;0.85,A28&lt;6.15,A28&gt;=5.55),"versicolor",IF(AND(D28&gt;=1.7,D28&gt;=1.45,A28&gt;=6.15,A28&gt;=5.55),"virginica",IF(AND(G28&lt;9.333,C28&gt;=4.8,F28&lt;0.85,A28&lt;6.15,A28&gt;=5.55),"versicolor",IF(AND(G28&gt;=9.333,C28&gt;=4.8,F28&lt;0.85,A28&lt;6.15,A28&gt;=5.55),"virginica",IF(AND(C28&lt;4.9,D28&lt;1.7,D28&gt;=1.45,A28&gt;=6.15,A28&gt;=5.55),"versicolor",IF(AND(C28&gt;=4.9,D28&lt;1.7,D28&gt;=1.45,A28&gt;=6.15,A28&gt;=5.55),"virginica","shouldnthappen"))))))))))))</f>
        <v>virginica</v>
      </c>
      <c r="BD28" s="1" t="str">
        <f aca="false">IF(AND(C28&lt;2.35),"setosa",IF(AND(C28&lt;4.75,B28&lt;2.55,C28&gt;=2.35),"versicolor",IF(AND(C28&gt;=4.75,B28&lt;2.55,C28&gt;=2.35),"virginica",IF(AND(C28&lt;4.75,B28&gt;=2.55,C28&gt;=2.35),"versicolor",IF(AND(D28&gt;=1.75,C28&gt;=4.75,B28&gt;=2.55,C28&gt;=2.35),"virginica",IF(AND(A28&gt;=6.5,D28&lt;1.75,C28&gt;=4.75,B28&gt;=2.55,C28&gt;=2.35),"versicolor",IF(AND(A28&lt;6.05,A28&lt;6.5,D28&lt;1.75,C28&gt;=4.75,B28&gt;=2.55,C28&gt;=2.35),"versicolor",IF(AND(A28&gt;=6.05,A28&lt;6.5,D28&lt;1.75,C28&gt;=4.75,B28&gt;=2.55,C28&gt;=2.35),"virginica","shouldnthappen"))))))))</f>
        <v>virginica</v>
      </c>
      <c r="BE28" s="1" t="str">
        <f aca="false">IF(AND(C28&lt;2.5),"setosa",IF(AND(D28&lt;1.65,C28&lt;4.75,C28&gt;=2.5),"versicolor",IF(AND(D28&gt;=1.65,C28&lt;4.75,C28&gt;=2.5),"virginica",IF(AND(D28&gt;=1.75,C28&gt;=4.75,C28&gt;=2.5),"virginica",IF(AND(C28&lt;4.95,D28&lt;1.75,C28&gt;=4.75,C28&gt;=2.5),"versicolor",IF(AND(A28&lt;6.5,C28&gt;=4.95,D28&lt;1.75,C28&gt;=4.75,C28&gt;=2.5),"virginica",IF(AND(A28&gt;=6.5,C28&gt;=4.95,D28&lt;1.75,C28&gt;=4.75,C28&gt;=2.5),"versicolor","shouldnthappen")))))))</f>
        <v>virginica</v>
      </c>
      <c r="BF28" s="1" t="str">
        <f aca="false">IF(AND(G28&gt;=15.244),"virginica",IF(AND(C28&lt;3.2,B28&gt;=3.15,G28&lt;15.244),"setosa",IF(AND(A28&gt;=4.95,C28&lt;4.7,B28&lt;3.15,G28&lt;15.244),"versicolor",IF(AND(C28&gt;=5.15,C28&gt;=4.7,B28&lt;3.15,G28&lt;15.244),"virginica",IF(AND(A28&gt;=6.45,C28&gt;=3.2,B28&gt;=3.15,G28&lt;15.244),"virginica",IF(AND(D28&lt;0.95,A28&lt;4.95,C28&lt;4.7,B28&lt;3.15,G28&lt;15.244),"setosa",IF(AND(D28&gt;=0.95,A28&lt;4.95,C28&lt;4.7,B28&lt;3.15,G28&lt;15.244),"virginica",IF(AND(F28&lt;0.816,A28&lt;6.45,C28&gt;=3.2,B28&gt;=3.15,G28&lt;15.244),"virginica",IF(AND(F28&gt;=0.816,A28&lt;6.45,C28&gt;=3.2,B28&gt;=3.15,G28&lt;15.244),"versicolor",IF(AND(A28&gt;=6.5,B28&lt;3.05,C28&lt;5.15,C28&gt;=4.7,B28&lt;3.15,G28&lt;15.244),"versicolor",IF(AND(G28&lt;11.093,B28&gt;=3.05,C28&lt;5.15,C28&gt;=4.7,B28&lt;3.15,G28&lt;15.244),"virginica",IF(AND(G28&gt;=11.093,B28&gt;=3.05,C28&lt;5.15,C28&gt;=4.7,B28&lt;3.15,G28&lt;15.244),"versicolor",IF(AND(D28&gt;=1.7,A28&lt;6.5,B28&lt;3.05,C28&lt;5.15,C28&gt;=4.7,B28&lt;3.15,G28&lt;15.244),"virginica",IF(AND(G28&lt;7.498,D28&lt;1.7,A28&lt;6.5,B28&lt;3.05,C28&lt;5.15,C28&gt;=4.7,B28&lt;3.15,G28&lt;15.244),"virginica",IF(AND(G28&gt;=7.498,D28&lt;1.7,A28&lt;6.5,B28&lt;3.05,C28&lt;5.15,C28&gt;=4.7,B28&lt;3.15,G28&lt;15.244),"versicolor","shouldnthappen")))))))))))))))</f>
        <v>virginica</v>
      </c>
      <c r="BG28" s="1" t="str">
        <f aca="false">IF(AND(B28&gt;=3.35,C28&lt;4.85),"setosa",IF(AND(D28&gt;=1.75,C28&gt;=4.85),"virginica",IF(AND(D28&lt;0.75,B28&lt;3.35,C28&lt;4.85),"setosa",IF(AND(G28&gt;=13.879,D28&lt;1.75,C28&gt;=4.85),"versicolor",IF(AND(F28&gt;=0.9,D28&gt;=0.75,B28&lt;3.35,C28&lt;4.85),"virginica",IF(AND(F28&gt;=0.405,G28&lt;13.879,D28&lt;1.75,C28&gt;=4.85),"virginica",IF(AND(B28&gt;=2.55,F28&lt;0.9,D28&gt;=0.75,B28&lt;3.35,C28&lt;4.85),"versicolor",IF(AND(G28&lt;7.498,F28&lt;0.405,G28&lt;13.879,D28&lt;1.75,C28&gt;=4.85),"virginica",IF(AND(G28&gt;=7.498,F28&lt;0.405,G28&lt;13.879,D28&lt;1.75,C28&gt;=4.85),"versicolor",IF(AND(G28&lt;5.656,B28&lt;2.55,F28&lt;0.9,D28&gt;=0.75,B28&lt;3.35,C28&lt;4.85),"virginica",IF(AND(G28&gt;=5.656,B28&lt;2.55,F28&lt;0.9,D28&gt;=0.75,B28&lt;3.35,C28&lt;4.85),"versicolor","shouldnthappen")))))))))))</f>
        <v>virginica</v>
      </c>
      <c r="BH28" s="1" t="str">
        <f aca="false">IF(AND(D28&lt;0.7),"setosa",IF(AND(D28&gt;=1.65,A28&lt;6.65,D28&gt;=0.7),"virginica",IF(AND(D28&lt;1.55,A28&gt;=6.65,D28&gt;=0.7),"versicolor",IF(AND(D28&gt;=1.55,A28&gt;=6.65,D28&gt;=0.7),"virginica",IF(AND(F28&gt;=0.529,D28&lt;1.65,A28&lt;6.65,D28&gt;=0.7),"versicolor",IF(AND(C28&gt;=5.35,F28&lt;0.529,D28&lt;1.65,A28&lt;6.65,D28&gt;=0.7),"virginica",IF(AND(G28&gt;=7.411,C28&lt;5.35,F28&lt;0.529,D28&lt;1.65,A28&lt;6.65,D28&gt;=0.7),"versicolor",IF(AND(G28&lt;6.927,G28&lt;7.411,C28&lt;5.35,F28&lt;0.529,D28&lt;1.65,A28&lt;6.65,D28&gt;=0.7),"versicolor",IF(AND(G28&gt;=6.927,G28&lt;7.411,C28&lt;5.35,F28&lt;0.529,D28&lt;1.65,A28&lt;6.65,D28&gt;=0.7),"virginica","shouldnthappen")))))))))</f>
        <v>virginica</v>
      </c>
      <c r="BI28" s="1" t="str">
        <f aca="false">IF(AND(D28&gt;=1.7),"virginica",IF(AND(D28&lt;0.7,D28&lt;1.7),"setosa",IF(AND(D28&lt;1.45,G28&lt;7.37,D28&gt;=0.7,D28&lt;1.7),"versicolor",IF(AND(D28&gt;=1.45,G28&lt;7.37,D28&gt;=0.7,D28&lt;1.7),"virginica",IF(AND(B28&gt;=2.65,G28&gt;=7.37,D28&gt;=0.7,D28&lt;1.7),"versicolor",IF(AND(C28&lt;5.05,B28&lt;2.65,G28&gt;=7.37,D28&gt;=0.7,D28&lt;1.7),"versicolor",IF(AND(C28&gt;=5.05,B28&lt;2.65,G28&gt;=7.37,D28&gt;=0.7,D28&lt;1.7),"virginica","shouldnthappen")))))))</f>
        <v>virginica</v>
      </c>
    </row>
    <row r="29" customFormat="false" ht="13.8" hidden="false" customHeight="false" outlineLevel="0" collapsed="false">
      <c r="A29" s="1" t="n">
        <v>7.2</v>
      </c>
      <c r="B29" s="1" t="n">
        <v>3.2</v>
      </c>
      <c r="C29" s="1" t="n">
        <v>6</v>
      </c>
      <c r="D29" s="1" t="n">
        <v>1.8</v>
      </c>
      <c r="E29" s="1" t="s">
        <v>93</v>
      </c>
      <c r="F29" s="1" t="n">
        <v>0.337968257721514</v>
      </c>
      <c r="G29" s="1" t="n">
        <v>14.5600995424204</v>
      </c>
      <c r="H29" s="11" t="str">
        <f aca="false">E29</f>
        <v>virginica</v>
      </c>
      <c r="I29" s="1" t="str">
        <f aca="false">INDEX(L29:BI29, MODE(MATCH(L29:BI29, L29:BI29, 0 )))</f>
        <v>virginica</v>
      </c>
      <c r="J29" s="12" t="n">
        <f aca="false">COUNTIF(L29:BI29, H29) / COUNTA(L29:BI29)</f>
        <v>0.94</v>
      </c>
      <c r="K29" s="13" t="n">
        <f aca="false">I29=H29</f>
        <v>1</v>
      </c>
      <c r="L29" s="1" t="str">
        <f aca="false">IF(AND(C29&lt;3.65,B29&gt;=3.35),"setosa",IF(AND(C29&gt;=3.65,B29&gt;=3.35),"virginica",IF(AND(C29&lt;2.35,C29&lt;4.85,B29&lt;3.35),"setosa",IF(AND(F29&gt;=0.899,C29&gt;=2.35,C29&lt;4.85,B29&lt;3.35),"virginica",IF(AND(G29&gt;=8.268,B29&lt;2.75,C29&gt;=4.85,B29&lt;3.35),"virginica",IF(AND(D29&lt;1.55,B29&gt;=2.75,C29&gt;=4.85,B29&lt;3.35),"versicolor",IF(AND(D29&gt;=1.55,B29&gt;=2.75,C29&gt;=4.85,B29&lt;3.35),"virginica",IF(AND(G29&lt;6.537,F29&lt;0.899,C29&gt;=2.35,C29&lt;4.85,B29&lt;3.35),"virginica",IF(AND(G29&gt;=6.537,F29&lt;0.899,C29&gt;=2.35,C29&lt;4.85,B29&lt;3.35),"versicolor",IF(AND(G29&lt;6.878,G29&lt;8.268,B29&lt;2.75,C29&gt;=4.85,B29&lt;3.35),"virginica",IF(AND(G29&gt;=6.878,G29&lt;8.268,B29&lt;2.75,C29&gt;=4.85,B29&lt;3.35),"versicolor","shouldnthappen")))))))))))</f>
        <v>virginica</v>
      </c>
      <c r="M29" s="1" t="str">
        <f aca="false">IF(AND(C29&lt;2.6),"setosa",IF(AND(D29&gt;=1.75,C29&gt;=2.6),"virginica",IF(AND(G29&lt;6.094,D29&lt;1.75,C29&gt;=2.6),"virginica",IF(AND(D29&lt;1.35,G29&gt;=6.094,D29&lt;1.75,C29&gt;=2.6),"versicolor",IF(AND(C29&lt;5.05,D29&gt;=1.35,G29&gt;=6.094,D29&lt;1.75,C29&gt;=2.6),"versicolor",IF(AND(C29&gt;=5.05,D29&gt;=1.35,G29&gt;=6.094,D29&lt;1.75,C29&gt;=2.6),"virginica","shouldnthappen"))))))</f>
        <v>virginica</v>
      </c>
      <c r="N29" s="1" t="str">
        <f aca="false">IF(AND(A29&lt;6.6,B29&gt;=3.45),"setosa",IF(AND(A29&gt;=6.6,B29&gt;=3.45),"virginica",IF(AND(D29&lt;0.7,C29&lt;4.75,B29&lt;3.45),"setosa",IF(AND(D29&gt;=0.7,C29&lt;4.75,B29&lt;3.45),"versicolor",IF(AND(C29&gt;=5.15,C29&gt;=4.75,B29&lt;3.45),"virginica",IF(AND(D29&gt;=1.7,A29&lt;6.5,C29&lt;5.15,C29&gt;=4.75,B29&lt;3.45),"virginica",IF(AND(C29&lt;5.05,A29&gt;=6.5,C29&lt;5.15,C29&gt;=4.75,B29&lt;3.45),"versicolor",IF(AND(C29&gt;=5.05,A29&gt;=6.5,C29&lt;5.15,C29&gt;=4.75,B29&lt;3.45),"virginica",IF(AND(G29&lt;7.498,D29&lt;1.7,A29&lt;6.5,C29&lt;5.15,C29&gt;=4.75,B29&lt;3.45),"virginica",IF(AND(G29&gt;=7.498,D29&lt;1.7,A29&lt;6.5,C29&lt;5.15,C29&gt;=4.75,B29&lt;3.45),"versicolor","shouldnthappen"))))))))))</f>
        <v>virginica</v>
      </c>
      <c r="O29" s="1" t="str">
        <f aca="false">IF(AND(D29&lt;0.75),"setosa",IF(AND(C29&lt;4.75,C29&lt;4.85,D29&gt;=0.75),"versicolor",IF(AND(A29&gt;=6.05,C29&gt;=4.85,D29&gt;=0.75),"virginica",IF(AND(D29&lt;1.6,C29&gt;=4.75,C29&lt;4.85,D29&gt;=0.75),"versicolor",IF(AND(D29&gt;=1.6,C29&gt;=4.75,C29&lt;4.85,D29&gt;=0.75),"virginica",IF(AND(A29&lt;5.9,A29&lt;6.05,C29&gt;=4.85,D29&gt;=0.75),"virginica",IF(AND(A29&gt;=5.9,A29&lt;6.05,C29&gt;=4.85,D29&gt;=0.75),"versicolor","shouldnthappen")))))))</f>
        <v>virginica</v>
      </c>
      <c r="P29" s="1" t="str">
        <f aca="false">IF(AND(D29&lt;0.75),"setosa",IF(AND(A29&lt;5.55,D29&gt;=0.75),"versicolor",IF(AND(D29&gt;=1.7,G29&lt;13.158,A29&gt;=5.55,D29&gt;=0.75),"virginica",IF(AND(B29&lt;2.45,D29&lt;1.7,G29&lt;13.158,A29&gt;=5.55,D29&gt;=0.75),"virginica",IF(AND(B29&gt;=2.45,D29&lt;1.7,G29&lt;13.158,A29&gt;=5.55,D29&gt;=0.75),"versicolor",IF(AND(B29&gt;=3.05,G29&lt;15.551,G29&gt;=13.158,A29&gt;=5.55,D29&gt;=0.75),"versicolor",IF(AND(B29&lt;2.9,G29&gt;=15.551,G29&gt;=13.158,A29&gt;=5.55,D29&gt;=0.75),"versicolor",IF(AND(B29&gt;=2.9,G29&gt;=15.551,G29&gt;=13.158,A29&gt;=5.55,D29&gt;=0.75),"virginica",IF(AND(D29&lt;1.3,G29&lt;14.221,B29&lt;3.05,G29&lt;15.551,G29&gt;=13.158,A29&gt;=5.55,D29&gt;=0.75),"versicolor",IF(AND(D29&gt;=1.3,G29&lt;14.221,B29&lt;3.05,G29&lt;15.551,G29&gt;=13.158,A29&gt;=5.55,D29&gt;=0.75),"virginica",IF(AND(C29&lt;4.9,G29&gt;=14.221,B29&lt;3.05,G29&lt;15.551,G29&gt;=13.158,A29&gt;=5.55,D29&gt;=0.75),"versicolor",IF(AND(C29&gt;=4.9,G29&gt;=14.221,B29&lt;3.05,G29&lt;15.551,G29&gt;=13.158,A29&gt;=5.55,D29&gt;=0.75),"virginica","shouldnthappen"))))))))))))</f>
        <v>versicolor</v>
      </c>
      <c r="Q29" s="1" t="str">
        <f aca="false">IF(AND(C29&lt;2.6),"setosa",IF(AND(A29&gt;=4.95,C29&lt;4.75,C29&gt;=2.6),"versicolor",IF(AND(D29&gt;=1.75,C29&gt;=4.75,C29&gt;=2.6),"virginica",IF(AND(B29&lt;2.45,A29&lt;4.95,C29&lt;4.75,C29&gt;=2.6),"versicolor",IF(AND(B29&gt;=2.45,A29&lt;4.95,C29&lt;4.75,C29&gt;=2.6),"virginica",IF(AND(G29&lt;7.498,D29&lt;1.75,C29&gt;=4.75,C29&gt;=2.6),"virginica",IF(AND(F29&lt;0.417,G29&gt;=7.498,D29&lt;1.75,C29&gt;=4.75,C29&gt;=2.6),"versicolor",IF(AND(F29&lt;0.442,F29&gt;=0.417,G29&gt;=7.498,D29&lt;1.75,C29&gt;=4.75,C29&gt;=2.6),"virginica",IF(AND(F29&gt;=0.442,F29&gt;=0.417,G29&gt;=7.498,D29&lt;1.75,C29&gt;=4.75,C29&gt;=2.6),"versicolor","shouldnthappen")))))))))</f>
        <v>virginica</v>
      </c>
      <c r="R29" s="1" t="str">
        <f aca="false">IF(AND(D29&lt;0.75),"setosa",IF(AND(D29&lt;1.75,A29&gt;=6.25,D29&gt;=0.75),"versicolor",IF(AND(D29&gt;=1.75,A29&gt;=6.25,D29&gt;=0.75),"virginica",IF(AND(D29&lt;1.6,C29&lt;4.75,A29&lt;6.25,D29&gt;=0.75),"versicolor",IF(AND(D29&gt;=1.6,C29&lt;4.75,A29&lt;6.25,D29&gt;=0.75),"virginica",IF(AND(G29&lt;6.998,C29&gt;=4.75,A29&lt;6.25,D29&gt;=0.75),"virginica",IF(AND(A29&lt;6.05,G29&gt;=6.998,C29&gt;=4.75,A29&lt;6.25,D29&gt;=0.75),"versicolor",IF(AND(A29&gt;=6.05,G29&gt;=6.998,C29&gt;=4.75,A29&lt;6.25,D29&gt;=0.75),"virginica","shouldnthappen"))))))))</f>
        <v>virginica</v>
      </c>
      <c r="S29" s="1" t="str">
        <f aca="false">IF(AND(B29&gt;=3.05,A29&lt;5.45),"setosa",IF(AND(C29&lt;2.2,B29&lt;3.05,A29&lt;5.45),"setosa",IF(AND(C29&gt;=2.2,B29&lt;3.05,A29&lt;5.45),"versicolor",IF(AND(B29&lt;3.7,C29&lt;4.8,A29&gt;=5.45),"versicolor",IF(AND(B29&gt;=3.7,C29&lt;4.8,A29&gt;=5.45),"setosa",IF(AND(G29&lt;13.757,C29&lt;5.05,C29&gt;=4.8,A29&gt;=5.45),"virginica",IF(AND(G29&gt;=13.757,C29&lt;5.05,C29&gt;=4.8,A29&gt;=5.45),"versicolor",IF(AND(C29&gt;=5.15,C29&gt;=5.05,C29&gt;=4.8,A29&gt;=5.45),"virginica",IF(AND(A29&lt;5.95,C29&lt;5.15,C29&gt;=5.05,C29&gt;=4.8,A29&gt;=5.45),"virginica",IF(AND(D29&gt;=1.8,A29&gt;=5.95,C29&lt;5.15,C29&gt;=5.05,C29&gt;=4.8,A29&gt;=5.45),"virginica",IF(AND(B29&lt;2.75,D29&lt;1.8,A29&gt;=5.95,C29&lt;5.15,C29&gt;=5.05,C29&gt;=4.8,A29&gt;=5.45),"versicolor",IF(AND(B29&gt;=2.75,D29&lt;1.8,A29&gt;=5.95,C29&lt;5.15,C29&gt;=5.05,C29&gt;=4.8,A29&gt;=5.45),"virginica","shouldnthappen"))))))))))))</f>
        <v>virginica</v>
      </c>
      <c r="T29" s="1" t="str">
        <f aca="false">IF(AND(C29&lt;2.6),"setosa",IF(AND(D29&lt;1.65,C29&lt;4.75,C29&gt;=2.6),"versicolor",IF(AND(D29&gt;=1.65,C29&lt;4.75,C29&gt;=2.6),"virginica",IF(AND(G29&gt;=8.494,A29&lt;6.6,C29&gt;=4.75,C29&gt;=2.6),"virginica",IF(AND(C29&lt;5.2,A29&gt;=6.6,C29&gt;=4.75,C29&gt;=2.6),"versicolor",IF(AND(C29&gt;=5.2,A29&gt;=6.6,C29&gt;=4.75,C29&gt;=2.6),"virginica",IF(AND(A29&lt;5.95,G29&lt;8.494,A29&lt;6.6,C29&gt;=4.75,C29&gt;=2.6),"virginica",IF(AND(A29&gt;=5.95,G29&lt;8.494,A29&lt;6.6,C29&gt;=4.75,C29&gt;=2.6),"versicolor","shouldnthappen"))))))))</f>
        <v>virginica</v>
      </c>
      <c r="U29" s="1" t="str">
        <f aca="false">IF(AND(C29&lt;3.65,B29&gt;=3.35),"setosa",IF(AND(C29&gt;=3.65,B29&gt;=3.35),"virginica",IF(AND(C29&lt;2.35,A29&lt;6.25,B29&lt;3.35),"setosa",IF(AND(C29&lt;4.85,A29&gt;=6.25,B29&lt;3.35),"versicolor",IF(AND(G29&gt;=15.426,C29&gt;=2.35,A29&lt;6.25,B29&lt;3.35),"virginica",IF(AND(D29&gt;=1.55,C29&gt;=4.85,A29&gt;=6.25,B29&lt;3.35),"virginica",IF(AND(D29&lt;1.8,G29&lt;15.426,C29&gt;=2.35,A29&lt;6.25,B29&lt;3.35),"versicolor",IF(AND(D29&gt;=1.8,G29&lt;15.426,C29&gt;=2.35,A29&lt;6.25,B29&lt;3.35),"virginica",IF(AND(B29&lt;2.95,D29&lt;1.55,C29&gt;=4.85,A29&gt;=6.25,B29&lt;3.35),"virginica",IF(AND(B29&gt;=2.95,D29&lt;1.55,C29&gt;=4.85,A29&gt;=6.25,B29&lt;3.35),"versicolor","shouldnthappen"))))))))))</f>
        <v>virginica</v>
      </c>
      <c r="V29" s="1" t="str">
        <f aca="false">IF(AND(C29&lt;2.6),"setosa",IF(AND(C29&gt;=4.85,C29&gt;=2.6),"virginica",IF(AND(F29&gt;=0.9,C29&lt;4.85,C29&gt;=2.6),"virginica",IF(AND(G29&lt;5.656,F29&lt;0.9,C29&lt;4.85,C29&gt;=2.6),"virginica",IF(AND(G29&gt;=5.656,F29&lt;0.9,C29&lt;4.85,C29&gt;=2.6),"versicolor","shouldnthappen")))))</f>
        <v>virginica</v>
      </c>
      <c r="W29" s="1" t="str">
        <f aca="false">IF(AND(D29&gt;=1.75,G29&gt;=13.795),"virginica",IF(AND(D29&gt;=1.5,G29&gt;=12.335,G29&lt;13.795),"virginica",IF(AND(C29&lt;2.45,C29&lt;4.85,G29&lt;12.335,G29&lt;13.795),"setosa",IF(AND(C29&gt;=2.45,C29&lt;4.85,G29&lt;12.335,G29&lt;13.795),"versicolor",IF(AND(D29&gt;=1.7,C29&gt;=4.85,G29&lt;12.335,G29&lt;13.795),"virginica",IF(AND(B29&gt;=3.25,D29&lt;1.5,G29&gt;=12.335,G29&lt;13.795),"setosa",IF(AND(D29&lt;1,F29&lt;0.255,D29&lt;1.75,G29&gt;=13.795),"setosa",IF(AND(D29&gt;=1,F29&lt;0.255,D29&lt;1.75,G29&gt;=13.795),"versicolor",IF(AND(A29&lt;5.4,F29&gt;=0.255,D29&lt;1.75,G29&gt;=13.795),"setosa",IF(AND(A29&gt;=5.4,F29&gt;=0.255,D29&lt;1.75,G29&gt;=13.795),"versicolor",IF(AND(A29&lt;6.15,D29&lt;1.7,C29&gt;=4.85,G29&lt;12.335,G29&lt;13.795),"versicolor",IF(AND(A29&gt;=6.15,D29&lt;1.7,C29&gt;=4.85,G29&lt;12.335,G29&lt;13.795),"virginica",IF(AND(C29&lt;5,B29&lt;3.25,D29&lt;1.5,G29&gt;=12.335,G29&lt;13.795),"versicolor",IF(AND(C29&gt;=5,B29&lt;3.25,D29&lt;1.5,G29&gt;=12.335,G29&lt;13.795),"virginica","shouldnthappen"))))))))))))))</f>
        <v>virginica</v>
      </c>
      <c r="X29" s="1" t="str">
        <f aca="false">IF(AND(C29&lt;2.5,A29&lt;5.55),"setosa",IF(AND(F29&lt;0.096,A29&gt;=5.55),"virginica",IF(AND(D29&lt;1.6,C29&gt;=2.5,A29&lt;5.55),"versicolor",IF(AND(D29&gt;=1.6,C29&gt;=2.5,A29&lt;5.55),"virginica",IF(AND(F29&gt;=0.156,C29&lt;4.75,F29&gt;=0.096,A29&gt;=5.55),"versicolor",IF(AND(D29&gt;=1.75,C29&gt;=4.75,F29&gt;=0.096,A29&gt;=5.55),"virginica",IF(AND(B29&lt;3.3,F29&lt;0.156,C29&lt;4.75,F29&gt;=0.096,A29&gt;=5.55),"versicolor",IF(AND(B29&gt;=3.3,F29&lt;0.156,C29&lt;4.75,F29&gt;=0.096,A29&gt;=5.55),"setosa",IF(AND(B29&lt;2.45,A29&lt;6.05,D29&lt;1.75,C29&gt;=4.75,F29&gt;=0.096,A29&gt;=5.55),"virginica",IF(AND(B29&gt;=2.45,A29&lt;6.05,D29&lt;1.75,C29&gt;=4.75,F29&gt;=0.096,A29&gt;=5.55),"versicolor",IF(AND(F29&lt;0.205,A29&gt;=6.05,D29&lt;1.75,C29&gt;=4.75,F29&gt;=0.096,A29&gt;=5.55),"versicolor",IF(AND(F29&gt;=0.205,A29&gt;=6.05,D29&lt;1.75,C29&gt;=4.75,F29&gt;=0.096,A29&gt;=5.55),"virginica","shouldnthappen"))))))))))))</f>
        <v>virginica</v>
      </c>
      <c r="Y29" s="1" t="str">
        <f aca="false">IF(AND(C29&lt;2.35,A29&lt;5.55),"setosa",IF(AND(C29&gt;=5.05,A29&gt;=5.55),"virginica",IF(AND(D29&lt;1.6,C29&gt;=2.35,A29&lt;5.55),"versicolor",IF(AND(D29&gt;=1.6,C29&gt;=2.35,A29&lt;5.55),"virginica",IF(AND(D29&gt;=1.75,C29&lt;5.05,A29&gt;=5.55),"virginica",IF(AND(B29&gt;=3.55,D29&lt;1.75,C29&lt;5.05,A29&gt;=5.55),"setosa",IF(AND(G29&lt;6.3,B29&lt;3.55,D29&lt;1.75,C29&lt;5.05,A29&gt;=5.55),"virginica",IF(AND(G29&gt;=6.3,B29&lt;3.55,D29&lt;1.75,C29&lt;5.05,A29&gt;=5.55),"versicolor","shouldnthappen"))))))))</f>
        <v>virginica</v>
      </c>
      <c r="Z29" s="1" t="str">
        <f aca="false">IF(AND(D29&lt;0.75),"setosa",IF(AND(B29&gt;=2.55,C29&lt;4.85,D29&gt;=0.75),"versicolor",IF(AND(D29&gt;=1.7,C29&gt;=4.85,D29&gt;=0.75),"virginica",IF(AND(D29&lt;1.6,B29&lt;2.55,C29&lt;4.85,D29&gt;=0.75),"versicolor",IF(AND(D29&gt;=1.6,B29&lt;2.55,C29&lt;4.85,D29&gt;=0.75),"virginica",IF(AND(B29&lt;2.65,D29&lt;1.7,C29&gt;=4.85,D29&gt;=0.75),"virginica",IF(AND(F29&lt;0.325,B29&gt;=2.65,D29&lt;1.7,C29&gt;=4.85,D29&gt;=0.75),"virginica",IF(AND(G29&lt;10.717,F29&gt;=0.325,B29&gt;=2.65,D29&lt;1.7,C29&gt;=4.85,D29&gt;=0.75),"versicolor",IF(AND(G29&gt;=10.717,F29&gt;=0.325,B29&gt;=2.65,D29&lt;1.7,C29&gt;=4.85,D29&gt;=0.75),"virginica","shouldnthappen")))))))))</f>
        <v>virginica</v>
      </c>
      <c r="AA29" s="1" t="str">
        <f aca="false">IF(AND(D29&lt;0.75),"setosa",IF(AND(D29&gt;=1.75,D29&gt;=0.75),"virginica",IF(AND(F29&gt;=0.455,D29&lt;1.75,D29&gt;=0.75),"versicolor",IF(AND(D29&lt;1.45,F29&lt;0.455,D29&lt;1.75,D29&gt;=0.75),"versicolor",IF(AND(F29&lt;0.247,D29&gt;=1.45,F29&lt;0.455,D29&lt;1.75,D29&gt;=0.75),"versicolor",IF(AND(F29&gt;=0.247,D29&gt;=1.45,F29&lt;0.455,D29&lt;1.75,D29&gt;=0.75),"virginica","shouldnthappen"))))))</f>
        <v>virginica</v>
      </c>
      <c r="AB29" s="1" t="str">
        <f aca="false">IF(AND(F29&gt;=0.221,B29&gt;=3.35),"setosa",IF(AND(A29&lt;5.3,F29&gt;=0.683,B29&lt;3.35),"setosa",IF(AND(A29&lt;6.45,F29&lt;0.221,B29&gt;=3.35),"setosa",IF(AND(A29&gt;=6.45,F29&lt;0.221,B29&gt;=3.35),"virginica",IF(AND(G29&lt;6.3,A29&lt;6.25,F29&lt;0.683,B29&lt;3.35),"virginica",IF(AND(G29&lt;13.795,A29&gt;=6.25,F29&lt;0.683,B29&lt;3.35),"virginica",IF(AND(D29&lt;1.65,A29&gt;=5.3,F29&gt;=0.683,B29&lt;3.35),"versicolor",IF(AND(D29&gt;=1.65,A29&gt;=5.3,F29&gt;=0.683,B29&lt;3.35),"virginica",IF(AND(D29&lt;0.6,G29&gt;=6.3,A29&lt;6.25,F29&lt;0.683,B29&lt;3.35),"setosa",IF(AND(D29&lt;1.7,G29&gt;=13.795,A29&gt;=6.25,F29&lt;0.683,B29&lt;3.35),"versicolor",IF(AND(D29&gt;=1.7,G29&gt;=13.795,A29&gt;=6.25,F29&lt;0.683,B29&lt;3.35),"virginica",IF(AND(C29&gt;=5.35,D29&gt;=0.6,G29&gt;=6.3,A29&lt;6.25,F29&lt;0.683,B29&lt;3.35),"virginica",IF(AND(D29&lt;1.75,C29&lt;5.35,D29&gt;=0.6,G29&gt;=6.3,A29&lt;6.25,F29&lt;0.683,B29&lt;3.35),"versicolor",IF(AND(D29&gt;=1.75,C29&lt;5.35,D29&gt;=0.6,G29&gt;=6.3,A29&lt;6.25,F29&lt;0.683,B29&lt;3.35),"virginica","shouldnthappen"))))))))))))))</f>
        <v>virginica</v>
      </c>
      <c r="AC29" s="1" t="str">
        <f aca="false">IF(AND(B29&gt;=3.3),"setosa",IF(AND(C29&lt;2.45,D29&lt;1.55,B29&lt;3.3),"setosa",IF(AND(F29&gt;=0.211,D29&gt;=1.55,B29&lt;3.3),"virginica",IF(AND(C29&lt;4.9,C29&gt;=2.45,D29&lt;1.55,B29&lt;3.3),"versicolor",IF(AND(C29&gt;=4.9,C29&gt;=2.45,D29&lt;1.55,B29&lt;3.3),"virginica",IF(AND(F29&lt;0.138,F29&lt;0.211,D29&gt;=1.55,B29&lt;3.3),"virginica",IF(AND(F29&gt;=0.138,F29&lt;0.211,D29&gt;=1.55,B29&lt;3.3),"versicolor","shouldnthappen")))))))</f>
        <v>virginica</v>
      </c>
      <c r="AD29" s="1" t="str">
        <f aca="false">IF(AND(D29&gt;=1.75),"virginica",IF(AND(D29&lt;0.75,D29&lt;1.75),"setosa",IF(AND(D29&lt;1.35,D29&gt;=0.75,D29&lt;1.75),"versicolor",IF(AND(B29&lt;2.6,C29&lt;4.85,D29&gt;=1.35,D29&gt;=0.75,D29&lt;1.75),"virginica",IF(AND(B29&gt;=2.6,C29&lt;4.85,D29&gt;=1.35,D29&gt;=0.75,D29&lt;1.75),"versicolor",IF(AND(A29&lt;6.4,C29&gt;=4.85,D29&gt;=1.35,D29&gt;=0.75,D29&lt;1.75),"virginica",IF(AND(A29&gt;=6.4,C29&gt;=4.85,D29&gt;=1.35,D29&gt;=0.75,D29&lt;1.75),"versicolor","shouldnthappen")))))))</f>
        <v>virginica</v>
      </c>
      <c r="AE29" s="1" t="str">
        <f aca="false">IF(AND(C29&lt;2.45),"setosa",IF(AND(F29&lt;0.07,C29&gt;=2.45),"virginica",IF(AND(A29&gt;=5,C29&lt;4.75,F29&gt;=0.07,C29&gt;=2.45),"versicolor",IF(AND(F29&lt;0.182,C29&gt;=4.75,F29&gt;=0.07,C29&gt;=2.45),"versicolor",IF(AND(B29&lt;2.45,A29&lt;5,C29&lt;4.75,F29&gt;=0.07,C29&gt;=2.45),"versicolor",IF(AND(B29&gt;=2.45,A29&lt;5,C29&lt;4.75,F29&gt;=0.07,C29&gt;=2.45),"virginica",IF(AND(F29&gt;=0.468,F29&gt;=0.182,C29&gt;=4.75,F29&gt;=0.07,C29&gt;=2.45),"virginica",IF(AND(A29&gt;=6.85,F29&lt;0.468,F29&gt;=0.182,C29&gt;=4.75,F29&gt;=0.07,C29&gt;=2.45),"virginica",IF(AND(B29&lt;2.6,A29&lt;6.85,F29&lt;0.468,F29&gt;=0.182,C29&gt;=4.75,F29&gt;=0.07,C29&gt;=2.45),"virginica",IF(AND(B29&gt;=2.6,A29&lt;6.85,F29&lt;0.468,F29&gt;=0.182,C29&gt;=4.75,F29&gt;=0.07,C29&gt;=2.45),"versicolor","shouldnthappen"))))))))))</f>
        <v>virginica</v>
      </c>
      <c r="AF29" s="1" t="str">
        <f aca="false">IF(AND(D29&lt;0.75,A29&lt;5.45),"setosa",IF(AND(D29&gt;=1.75,A29&gt;=5.45),"virginica",IF(AND(G29&lt;6.094,D29&gt;=0.75,A29&lt;5.45),"virginica",IF(AND(G29&gt;=6.094,D29&gt;=0.75,A29&lt;5.45),"versicolor",IF(AND(C29&lt;2.75,D29&lt;1.75,A29&gt;=5.45),"setosa",IF(AND(D29&lt;1.45,C29&gt;=2.75,D29&lt;1.75,A29&gt;=5.45),"versicolor",IF(AND(B29&lt;2.75,D29&gt;=1.45,C29&gt;=2.75,D29&lt;1.75,A29&gt;=5.45),"versicolor",IF(AND(C29&lt;5.05,B29&gt;=2.75,D29&gt;=1.45,C29&gt;=2.75,D29&lt;1.75,A29&gt;=5.45),"versicolor",IF(AND(C29&gt;=5.05,B29&gt;=2.75,D29&gt;=1.45,C29&gt;=2.75,D29&lt;1.75,A29&gt;=5.45),"virginica","shouldnthappen")))))))))</f>
        <v>virginica</v>
      </c>
      <c r="AG29" s="1" t="str">
        <f aca="false">IF(AND(D29&lt;0.65,G29&lt;8.868,A29&lt;5.3),"setosa",IF(AND(C29&lt;2.6,G29&gt;=8.868,A29&lt;5.3),"setosa",IF(AND(C29&gt;=2.6,G29&gt;=8.868,A29&lt;5.3),"versicolor",IF(AND(C29&gt;=4.95,D29&lt;1.55,A29&gt;=5.3),"virginica",IF(AND(G29&lt;13.795,D29&gt;=1.55,A29&gt;=5.3),"virginica",IF(AND(C29&lt;3.75,D29&gt;=0.65,G29&lt;8.868,A29&lt;5.3),"versicolor",IF(AND(C29&gt;=3.75,D29&gt;=0.65,G29&lt;8.868,A29&lt;5.3),"virginica",IF(AND(C29&lt;2.6,C29&lt;4.95,D29&lt;1.55,A29&gt;=5.3),"setosa",IF(AND(C29&gt;=2.6,C29&lt;4.95,D29&lt;1.55,A29&gt;=5.3),"versicolor",IF(AND(C29&lt;4.75,G29&gt;=13.795,D29&gt;=1.55,A29&gt;=5.3),"versicolor",IF(AND(C29&gt;=4.75,G29&gt;=13.795,D29&gt;=1.55,A29&gt;=5.3),"virginica","shouldnthappen")))))))))))</f>
        <v>virginica</v>
      </c>
      <c r="AH29" s="1" t="str">
        <f aca="false">IF(AND(D29&lt;0.75),"setosa",IF(AND(C29&lt;4.75,D29&gt;=0.75),"versicolor",IF(AND(G29&lt;13.757,C29&gt;=4.75,D29&gt;=0.75),"virginica",IF(AND(B29&lt;3.05,G29&gt;=13.757,C29&gt;=4.75,D29&gt;=0.75),"virginica",IF(AND(A29&lt;6.65,B29&gt;=3.05,G29&gt;=13.757,C29&gt;=4.75,D29&gt;=0.75),"virginica",IF(AND(A29&gt;=6.65,B29&gt;=3.05,G29&gt;=13.757,C29&gt;=4.75,D29&gt;=0.75),"versicolor","shouldnthappen"))))))</f>
        <v>versicolor</v>
      </c>
      <c r="AI29" s="1" t="str">
        <f aca="false">IF(AND(D29&lt;0.7),"setosa",IF(AND(C29&lt;4.75,D29&gt;=0.7),"versicolor",IF(AND(A29&lt;6.6,F29&lt;0.482,C29&gt;=4.75,D29&gt;=0.7),"virginica",IF(AND(C29&gt;=4.95,F29&gt;=0.482,C29&gt;=4.75,D29&gt;=0.7),"virginica",IF(AND(D29&lt;1.9,A29&gt;=6.6,F29&lt;0.482,C29&gt;=4.75,D29&gt;=0.7),"versicolor",IF(AND(D29&gt;=1.9,A29&gt;=6.6,F29&lt;0.482,C29&gt;=4.75,D29&gt;=0.7),"virginica",IF(AND(F29&gt;=0.766,C29&lt;4.95,F29&gt;=0.482,C29&gt;=4.75,D29&gt;=0.7),"virginica",IF(AND(B29&lt;2.95,F29&lt;0.766,C29&lt;4.95,F29&gt;=0.482,C29&gt;=4.75,D29&gt;=0.7),"virginica",IF(AND(B29&gt;=2.95,F29&lt;0.766,C29&lt;4.95,F29&gt;=0.482,C29&gt;=4.75,D29&gt;=0.7),"versicolor","shouldnthappen")))))))))</f>
        <v>versicolor</v>
      </c>
      <c r="AJ29" s="1" t="str">
        <f aca="false">IF(AND(C29&lt;2.45,C29&lt;4.75),"setosa",IF(AND(D29&gt;=1.65,C29&gt;=4.75),"virginica",IF(AND(A29&lt;4.95,C29&gt;=2.45,C29&lt;4.75),"virginica",IF(AND(A29&gt;=4.95,C29&gt;=2.45,C29&lt;4.75),"versicolor",IF(AND(B29&lt;2.95,D29&lt;1.65,C29&gt;=4.75),"virginica",IF(AND(B29&gt;=2.95,D29&lt;1.65,C29&gt;=4.75),"versicolor","shouldnthappen"))))))</f>
        <v>virginica</v>
      </c>
      <c r="AK29" s="1" t="str">
        <f aca="false">IF(AND(D29&lt;0.75,A29&lt;5.45),"setosa",IF(AND(B29&lt;2.45,D29&gt;=0.75,A29&lt;5.45),"versicolor",IF(AND(A29&gt;=5.55,C29&lt;4.75,A29&gt;=5.45),"versicolor",IF(AND(C29&gt;=5.15,C29&gt;=4.75,A29&gt;=5.45),"virginica",IF(AND(G29&lt;6.094,B29&gt;=2.45,D29&gt;=0.75,A29&lt;5.45),"virginica",IF(AND(G29&gt;=6.094,B29&gt;=2.45,D29&gt;=0.75,A29&lt;5.45),"versicolor",IF(AND(D29&lt;0.6,A29&lt;5.55,C29&lt;4.75,A29&gt;=5.45),"setosa",IF(AND(D29&gt;=0.6,A29&lt;5.55,C29&lt;4.75,A29&gt;=5.45),"versicolor",IF(AND(C29&lt;4.95,C29&lt;5.15,C29&gt;=4.75,A29&gt;=5.45),"virginica",IF(AND(G29&lt;12.627,C29&lt;5.05,C29&gt;=4.95,C29&lt;5.15,C29&gt;=4.75,A29&gt;=5.45),"virginica",IF(AND(G29&gt;=12.627,C29&lt;5.05,C29&gt;=4.95,C29&lt;5.15,C29&gt;=4.75,A29&gt;=5.45),"versicolor",IF(AND(D29&lt;1.7,C29&gt;=5.05,C29&gt;=4.95,C29&lt;5.15,C29&gt;=4.75,A29&gt;=5.45),"versicolor",IF(AND(D29&gt;=1.7,C29&gt;=5.05,C29&gt;=4.95,C29&lt;5.15,C29&gt;=4.75,A29&gt;=5.45),"virginica","shouldnthappen")))))))))))))</f>
        <v>virginica</v>
      </c>
      <c r="AL29" s="1" t="str">
        <f aca="false">IF(AND(B29&lt;2.45,B29&lt;3.15),"versicolor",IF(AND(D29&lt;0.95,G29&lt;15.141,B29&gt;=3.15),"setosa",IF(AND(G29&lt;15.429,G29&gt;=15.141,B29&gt;=3.15),"versicolor",IF(AND(G29&gt;=15.429,G29&gt;=15.141,B29&gt;=3.15),"virginica",IF(AND(C29&lt;2.3,C29&lt;4.75,B29&gt;=2.45,B29&lt;3.15),"setosa",IF(AND(G29&gt;=16.072,C29&gt;=4.75,B29&gt;=2.45,B29&lt;3.15),"versicolor",IF(AND(G29&lt;11.833,D29&gt;=0.95,G29&lt;15.141,B29&gt;=3.15),"virginica",IF(AND(A29&lt;5,C29&gt;=2.3,C29&lt;4.75,B29&gt;=2.45,B29&lt;3.15),"virginica",IF(AND(A29&gt;=5,C29&gt;=2.3,C29&lt;4.75,B29&gt;=2.45,B29&lt;3.15),"versicolor",IF(AND(G29&lt;14.342,G29&gt;=11.833,D29&gt;=0.95,G29&lt;15.141,B29&gt;=3.15),"versicolor",IF(AND(G29&gt;=14.342,G29&gt;=11.833,D29&gt;=0.95,G29&lt;15.141,B29&gt;=3.15),"virginica",IF(AND(G29&lt;13.757,F29&gt;=0.741,G29&lt;16.072,C29&gt;=4.75,B29&gt;=2.45,B29&lt;3.15),"virginica",IF(AND(F29&gt;=0.546,A29&lt;6.15,F29&lt;0.741,G29&lt;16.072,C29&gt;=4.75,B29&gt;=2.45,B29&lt;3.15),"virginica",IF(AND(D29&gt;=1.75,A29&gt;=6.15,F29&lt;0.741,G29&lt;16.072,C29&gt;=4.75,B29&gt;=2.45,B29&lt;3.15),"virginica",IF(AND(C29&lt;4.85,G29&gt;=13.757,F29&gt;=0.741,G29&lt;16.072,C29&gt;=4.75,B29&gt;=2.45,B29&lt;3.15),"virginica",IF(AND(C29&gt;=4.85,G29&gt;=13.757,F29&gt;=0.741,G29&lt;16.072,C29&gt;=4.75,B29&gt;=2.45,B29&lt;3.15),"versicolor",IF(AND(F29&lt;0.331,F29&lt;0.546,A29&lt;6.15,F29&lt;0.741,G29&lt;16.072,C29&gt;=4.75,B29&gt;=2.45,B29&lt;3.15),"virginica",IF(AND(F29&gt;=0.331,F29&lt;0.546,A29&lt;6.15,F29&lt;0.741,G29&lt;16.072,C29&gt;=4.75,B29&gt;=2.45,B29&lt;3.15),"versicolor",IF(AND(G29&lt;10.661,D29&lt;1.75,A29&gt;=6.15,F29&lt;0.741,G29&lt;16.072,C29&gt;=4.75,B29&gt;=2.45,B29&lt;3.15),"virginica",IF(AND(G29&gt;=10.661,D29&lt;1.75,A29&gt;=6.15,F29&lt;0.741,G29&lt;16.072,C29&gt;=4.75,B29&gt;=2.45,B29&lt;3.15),"versicolor","shouldnthappen"))))))))))))))))))))</f>
        <v>virginica</v>
      </c>
      <c r="AM29" s="1" t="str">
        <f aca="false">IF(AND(D29&lt;1.35,F29&gt;=0.917),"setosa",IF(AND(D29&gt;=1.35,F29&gt;=0.917),"virginica",IF(AND(D29&lt;0.75,D29&lt;1.55,F29&lt;0.917),"setosa",IF(AND(C29&gt;=4.8,D29&gt;=1.55,F29&lt;0.917),"virginica",IF(AND(A29&lt;5.95,D29&gt;=0.75,D29&lt;1.55,F29&lt;0.917),"versicolor",IF(AND(F29&lt;0.473,C29&lt;4.8,D29&gt;=1.55,F29&lt;0.917),"virginica",IF(AND(F29&gt;=0.473,C29&lt;4.8,D29&gt;=1.55,F29&lt;0.917),"versicolor",IF(AND(C29&lt;4.95,A29&gt;=5.95,D29&gt;=0.75,D29&lt;1.55,F29&lt;0.917),"versicolor",IF(AND(C29&gt;=4.95,A29&gt;=5.95,D29&gt;=0.75,D29&lt;1.55,F29&lt;0.917),"virginica","shouldnthappen")))))))))</f>
        <v>virginica</v>
      </c>
      <c r="AN29" s="1" t="str">
        <f aca="false">IF(AND(D29&lt;0.75,A29&lt;5.45),"setosa",IF(AND(D29&lt;1.55,D29&gt;=0.75,A29&lt;5.45),"versicolor",IF(AND(D29&gt;=1.55,D29&gt;=0.75,A29&lt;5.45),"virginica",IF(AND(A29&gt;=5.75,C29&lt;4.75,A29&gt;=5.45),"versicolor",IF(AND(F29&lt;0.361,C29&gt;=4.75,A29&gt;=5.45),"virginica",IF(AND(C29&lt;2.6,A29&lt;5.75,C29&lt;4.75,A29&gt;=5.45),"setosa",IF(AND(C29&gt;=2.6,A29&lt;5.75,C29&lt;4.75,A29&gt;=5.45),"versicolor",IF(AND(D29&gt;=1.7,F29&gt;=0.361,C29&gt;=4.75,A29&gt;=5.45),"virginica",IF(AND(B29&lt;2.65,D29&lt;1.7,F29&gt;=0.361,C29&gt;=4.75,A29&gt;=5.45),"virginica",IF(AND(A29&lt;7.05,B29&gt;=2.65,D29&lt;1.7,F29&gt;=0.361,C29&gt;=4.75,A29&gt;=5.45),"versicolor",IF(AND(A29&gt;=7.05,B29&gt;=2.65,D29&lt;1.7,F29&gt;=0.361,C29&gt;=4.75,A29&gt;=5.45),"virginica","shouldnthappen")))))))))))</f>
        <v>virginica</v>
      </c>
      <c r="AO29" s="1" t="str">
        <f aca="false">IF(AND(D29&lt;0.7),"setosa",IF(AND(A29&lt;4.95,C29&lt;4.85,D29&gt;=0.7),"virginica",IF(AND(A29&gt;=4.95,C29&lt;4.85,D29&gt;=0.7),"versicolor",IF(AND(D29&gt;=1.7,C29&gt;=4.85,D29&gt;=0.7),"virginica",IF(AND(F29&lt;0.325,D29&lt;1.7,C29&gt;=4.85,D29&gt;=0.7),"virginica",IF(AND(D29&lt;1.55,F29&gt;=0.325,D29&lt;1.7,C29&gt;=4.85,D29&gt;=0.7),"virginica",IF(AND(D29&gt;=1.55,F29&gt;=0.325,D29&lt;1.7,C29&gt;=4.85,D29&gt;=0.7),"versicolor","shouldnthappen")))))))</f>
        <v>virginica</v>
      </c>
      <c r="AP29" s="1" t="str">
        <f aca="false">IF(AND(D29&lt;0.75),"setosa",IF(AND(C29&lt;4.85,D29&gt;=0.75),"versicolor",IF(AND(G29&gt;=8.277,C29&gt;=4.85,D29&gt;=0.75),"virginica",IF(AND(F29&gt;=0.633,G29&lt;8.277,C29&gt;=4.85,D29&gt;=0.75),"virginica",IF(AND(G29&lt;7.61,F29&lt;0.633,G29&lt;8.277,C29&gt;=4.85,D29&gt;=0.75),"virginica",IF(AND(G29&gt;=7.61,F29&lt;0.633,G29&lt;8.277,C29&gt;=4.85,D29&gt;=0.75),"versicolor","shouldnthappen"))))))</f>
        <v>virginica</v>
      </c>
      <c r="AQ29" s="1" t="str">
        <f aca="false">IF(AND(C29&lt;2.65,A29&gt;=5.45,C29&lt;4.75),"setosa",IF(AND(C29&gt;=2.65,A29&gt;=5.45,C29&lt;4.75),"versicolor",IF(AND(B29&lt;2.9,C29&lt;4.85,C29&gt;=4.75),"versicolor",IF(AND(B29&gt;=2.9,C29&lt;4.85,C29&gt;=4.75),"virginica",IF(AND(D29&lt;1.7,C29&gt;=4.85,C29&gt;=4.75),"versicolor",IF(AND(D29&gt;=1.7,C29&gt;=4.85,C29&gt;=4.75),"virginica",IF(AND(C29&lt;2.45,G29&lt;14.126,A29&lt;5.45,C29&lt;4.75),"setosa",IF(AND(C29&gt;=2.45,G29&lt;14.126,A29&lt;5.45,C29&lt;4.75),"versicolor",IF(AND(C29&lt;2.4,G29&gt;=14.126,A29&lt;5.45,C29&lt;4.75),"setosa",IF(AND(C29&gt;=2.4,G29&gt;=14.126,A29&lt;5.45,C29&lt;4.75),"versicolor","shouldnthappen"))))))))))</f>
        <v>virginica</v>
      </c>
      <c r="AR29" s="1" t="str">
        <f aca="false">IF(AND(C29&lt;2.45,C29&lt;4.85),"setosa",IF(AND(C29&gt;=5.15,C29&gt;=4.85),"virginica",IF(AND(A29&gt;=4.95,C29&gt;=2.45,C29&lt;4.85),"versicolor",IF(AND(D29&lt;1.35,A29&lt;4.95,C29&gt;=2.45,C29&lt;4.85),"versicolor",IF(AND(D29&gt;=1.35,A29&lt;4.95,C29&gt;=2.45,C29&lt;4.85),"virginica",IF(AND(F29&lt;0.35,G29&lt;12.751,C29&lt;5.15,C29&gt;=4.85),"virginica",IF(AND(A29&lt;6.5,G29&gt;=12.751,C29&lt;5.15,C29&gt;=4.85),"virginica",IF(AND(A29&gt;=6.5,G29&gt;=12.751,C29&lt;5.15,C29&gt;=4.85),"versicolor",IF(AND(B29&gt;=2.75,F29&gt;=0.35,G29&lt;12.751,C29&lt;5.15,C29&gt;=4.85),"virginica",IF(AND(C29&lt;5.05,B29&lt;2.75,F29&gt;=0.35,G29&lt;12.751,C29&lt;5.15,C29&gt;=4.85),"virginica",IF(AND(C29&gt;=5.05,B29&lt;2.75,F29&gt;=0.35,G29&lt;12.751,C29&lt;5.15,C29&gt;=4.85),"versicolor","shouldnthappen")))))))))))</f>
        <v>virginica</v>
      </c>
      <c r="AS29" s="1" t="str">
        <f aca="false">IF(AND(F29&gt;=0.9,B29&lt;3.05),"virginica",IF(AND(A29&lt;5.9,B29&gt;=3.05),"setosa",IF(AND(D29&lt;1.65,A29&gt;=5.9,B29&gt;=3.05),"versicolor",IF(AND(D29&gt;=1.65,A29&gt;=5.9,B29&gt;=3.05),"virginica",IF(AND(D29&gt;=1.75,C29&gt;=4.85,F29&lt;0.9,B29&lt;3.05),"virginica",IF(AND(C29&lt;2.2,B29&lt;2.95,C29&lt;4.85,F29&lt;0.9,B29&lt;3.05),"setosa",IF(AND(C29&gt;=2.2,B29&lt;2.95,C29&lt;4.85,F29&lt;0.9,B29&lt;3.05),"versicolor",IF(AND(C29&lt;2.8,B29&gt;=2.95,C29&lt;4.85,F29&lt;0.9,B29&lt;3.05),"setosa",IF(AND(C29&gt;=2.8,B29&gt;=2.95,C29&lt;4.85,F29&lt;0.9,B29&lt;3.05),"versicolor",IF(AND(G29&lt;13.879,D29&lt;1.75,C29&gt;=4.85,F29&lt;0.9,B29&lt;3.05),"virginica",IF(AND(G29&gt;=13.879,D29&lt;1.75,C29&gt;=4.85,F29&lt;0.9,B29&lt;3.05),"versicolor","shouldnthappen")))))))))))</f>
        <v>virginica</v>
      </c>
      <c r="AT29" s="1" t="str">
        <f aca="false">IF(AND(D29&lt;0.75),"setosa",IF(AND(D29&gt;=1.75,D29&gt;=0.75),"virginica",IF(AND(D29&lt;1.45,G29&lt;7.37,D29&lt;1.75,D29&gt;=0.75),"versicolor",IF(AND(D29&gt;=1.45,G29&lt;7.37,D29&lt;1.75,D29&gt;=0.75),"virginica",IF(AND(C29&lt;5.45,G29&gt;=7.37,D29&lt;1.75,D29&gt;=0.75),"versicolor",IF(AND(C29&gt;=5.45,G29&gt;=7.37,D29&lt;1.75,D29&gt;=0.75),"virginica","shouldnthappen"))))))</f>
        <v>virginica</v>
      </c>
      <c r="AU29" s="1" t="str">
        <f aca="false">IF(AND(D29&lt;0.7),"setosa",IF(AND(D29&gt;=1.7,A29&gt;=6.15,D29&gt;=0.7),"virginica",IF(AND(B29&gt;=2.55,C29&lt;4.75,A29&lt;6.15,D29&gt;=0.7),"versicolor",IF(AND(D29&gt;=1.7,C29&gt;=4.75,A29&lt;6.15,D29&gt;=0.7),"virginica",IF(AND(C29&lt;5.25,D29&lt;1.7,A29&gt;=6.15,D29&gt;=0.7),"versicolor",IF(AND(C29&gt;=5.25,D29&lt;1.7,A29&gt;=6.15,D29&gt;=0.7),"virginica",IF(AND(C29&lt;4.25,B29&lt;2.55,C29&lt;4.75,A29&lt;6.15,D29&gt;=0.7),"versicolor",IF(AND(C29&gt;=4.25,B29&lt;2.55,C29&lt;4.75,A29&lt;6.15,D29&gt;=0.7),"virginica",IF(AND(B29&lt;2.65,D29&lt;1.7,C29&gt;=4.75,A29&lt;6.15,D29&gt;=0.7),"virginica",IF(AND(B29&gt;=2.65,D29&lt;1.7,C29&gt;=4.75,A29&lt;6.15,D29&gt;=0.7),"versicolor","shouldnthappen"))))))))))</f>
        <v>virginica</v>
      </c>
      <c r="AV29" s="1" t="str">
        <f aca="false">IF(AND(D29&lt;0.75),"setosa",IF(AND(F29&gt;=0.899,D29&gt;=0.75),"virginica",IF(AND(D29&lt;1.65,A29&lt;6.05,F29&lt;0.899,D29&gt;=0.75),"versicolor",IF(AND(D29&gt;=1.65,A29&lt;6.05,F29&lt;0.899,D29&gt;=0.75),"virginica",IF(AND(C29&gt;=5.05,A29&gt;=6.05,F29&lt;0.899,D29&gt;=0.75),"virginica",IF(AND(G29&gt;=13.757,C29&lt;5.05,A29&gt;=6.05,F29&lt;0.899,D29&gt;=0.75),"versicolor",IF(AND(D29&lt;1.6,G29&lt;13.757,C29&lt;5.05,A29&gt;=6.05,F29&lt;0.899,D29&gt;=0.75),"versicolor",IF(AND(D29&gt;=1.6,G29&lt;13.757,C29&lt;5.05,A29&gt;=6.05,F29&lt;0.899,D29&gt;=0.75),"virginica","shouldnthappen"))))))))</f>
        <v>virginica</v>
      </c>
      <c r="AW29" s="1" t="str">
        <f aca="false">IF(AND(F29&lt;0.117,A29&gt;=5.55),"virginica",IF(AND(A29&gt;=5.2,G29&lt;6.086,A29&lt;5.55),"versicolor",IF(AND(D29&lt;0.7,G29&gt;=6.086,A29&lt;5.55),"setosa",IF(AND(D29&gt;=0.7,G29&gt;=6.086,A29&lt;5.55),"versicolor",IF(AND(A29&lt;4.75,A29&lt;5.2,G29&lt;6.086,A29&lt;5.55),"setosa",IF(AND(A29&gt;=4.75,A29&lt;5.2,G29&lt;6.086,A29&lt;5.55),"virginica",IF(AND(D29&gt;=1.65,C29&lt;4.95,F29&gt;=0.117,A29&gt;=5.55),"virginica",IF(AND(D29&gt;=1.75,C29&gt;=4.95,F29&gt;=0.117,A29&gt;=5.55),"virginica",IF(AND(C29&lt;2.6,D29&lt;1.65,C29&lt;4.95,F29&gt;=0.117,A29&gt;=5.55),"setosa",IF(AND(C29&gt;=2.6,D29&lt;1.65,C29&lt;4.95,F29&gt;=0.117,A29&gt;=5.55),"versicolor",IF(AND(D29&lt;1.55,D29&lt;1.75,C29&gt;=4.95,F29&gt;=0.117,A29&gt;=5.55),"virginica",IF(AND(A29&lt;6.95,D29&gt;=1.55,D29&lt;1.75,C29&gt;=4.95,F29&gt;=0.117,A29&gt;=5.55),"versicolor",IF(AND(A29&gt;=6.95,D29&gt;=1.55,D29&lt;1.75,C29&gt;=4.95,F29&gt;=0.117,A29&gt;=5.55),"virginica","shouldnthappen")))))))))))))</f>
        <v>virginica</v>
      </c>
      <c r="AX29" s="1" t="str">
        <f aca="false">IF(AND(D29&lt;0.75),"setosa",IF(AND(F29&lt;0.138,D29&gt;=0.75),"virginica",IF(AND(C29&lt;4.45,A29&lt;6.15,F29&gt;=0.138,D29&gt;=0.75),"versicolor",IF(AND(C29&gt;=5.05,A29&gt;=6.15,F29&gt;=0.138,D29&gt;=0.75),"virginica",IF(AND(B29&lt;2.65,C29&gt;=4.45,A29&lt;6.15,F29&gt;=0.138,D29&gt;=0.75),"virginica",IF(AND(A29&gt;=6.35,C29&lt;5.05,A29&gt;=6.15,F29&gt;=0.138,D29&gt;=0.75),"versicolor",IF(AND(A29&lt;5.65,B29&gt;=2.65,C29&gt;=4.45,A29&lt;6.15,F29&gt;=0.138,D29&gt;=0.75),"virginica",IF(AND(D29&lt;1.75,A29&lt;6.35,C29&lt;5.05,A29&gt;=6.15,F29&gt;=0.138,D29&gt;=0.75),"versicolor",IF(AND(D29&gt;=1.75,A29&lt;6.35,C29&lt;5.05,A29&gt;=6.15,F29&gt;=0.138,D29&gt;=0.75),"virginica",IF(AND(D29&lt;1.7,A29&gt;=5.65,B29&gt;=2.65,C29&gt;=4.45,A29&lt;6.15,F29&gt;=0.138,D29&gt;=0.75),"versicolor",IF(AND(D29&gt;=1.7,A29&gt;=5.65,B29&gt;=2.65,C29&gt;=4.45,A29&lt;6.15,F29&gt;=0.138,D29&gt;=0.75),"virginica","shouldnthappen")))))))))))</f>
        <v>virginica</v>
      </c>
      <c r="AY29" s="1" t="str">
        <f aca="false">IF(AND(D29&lt;0.75,A29&lt;5.55),"setosa",IF(AND(A29&lt;4.95,D29&gt;=0.75,A29&lt;5.55),"virginica",IF(AND(A29&gt;=4.95,D29&gt;=0.75,A29&lt;5.55),"versicolor",IF(AND(C29&lt;2.6,C29&lt;4.85,A29&gt;=5.55),"setosa",IF(AND(C29&gt;=2.6,C29&lt;4.85,A29&gt;=5.55),"versicolor",IF(AND(D29&gt;=1.75,C29&gt;=4.85,A29&gt;=5.55),"virginica",IF(AND(F29&lt;0.405,D29&lt;1.75,C29&gt;=4.85,A29&gt;=5.55),"versicolor",IF(AND(B29&lt;3.05,F29&gt;=0.405,D29&lt;1.75,C29&gt;=4.85,A29&gt;=5.55),"virginica",IF(AND(B29&gt;=3.05,F29&gt;=0.405,D29&lt;1.75,C29&gt;=4.85,A29&gt;=5.55),"versicolor","shouldnthappen")))))))))</f>
        <v>virginica</v>
      </c>
      <c r="AZ29" s="1" t="str">
        <f aca="false">IF(AND(D29&lt;0.75),"setosa",IF(AND(F29&lt;0.9,C29&lt;4.95,D29&gt;=0.75),"versicolor",IF(AND(F29&gt;=0.9,C29&lt;4.95,D29&gt;=0.75),"virginica",IF(AND(D29&gt;=1.7,C29&gt;=4.95,D29&gt;=0.75),"virginica",IF(AND(F29&lt;0.405,D29&lt;1.7,C29&gt;=4.95,D29&gt;=0.75),"versicolor",IF(AND(F29&gt;=0.405,D29&lt;1.7,C29&gt;=4.95,D29&gt;=0.75),"virginica","shouldnthappen"))))))</f>
        <v>virginica</v>
      </c>
      <c r="BA29" s="1" t="str">
        <f aca="false">IF(AND(D29&lt;0.75),"setosa",IF(AND(D29&gt;=1.7,C29&gt;=5.05,D29&gt;=0.75),"virginica",IF(AND(D29&lt;1.45,D29&lt;1.6,C29&lt;5.05,D29&gt;=0.75),"versicolor",IF(AND(A29&lt;5.8,D29&gt;=1.6,C29&lt;5.05,D29&gt;=0.75),"virginica",IF(AND(A29&gt;=5.8,D29&gt;=1.6,C29&lt;5.05,D29&gt;=0.75),"versicolor",IF(AND(F29&lt;0.417,D29&lt;1.7,C29&gt;=5.05,D29&gt;=0.75),"versicolor",IF(AND(F29&gt;=0.417,D29&lt;1.7,C29&gt;=5.05,D29&gt;=0.75),"virginica",IF(AND(A29&lt;5.95,D29&gt;=1.45,D29&lt;1.6,C29&lt;5.05,D29&gt;=0.75),"versicolor",IF(AND(G29&lt;10.618,A29&gt;=5.95,D29&gt;=1.45,D29&lt;1.6,C29&lt;5.05,D29&gt;=0.75),"virginica",IF(AND(G29&gt;=10.618,A29&gt;=5.95,D29&gt;=1.45,D29&lt;1.6,C29&lt;5.05,D29&gt;=0.75),"versicolor","shouldnthappen"))))))))))</f>
        <v>virginica</v>
      </c>
      <c r="BB29" s="1" t="str">
        <f aca="false">IF(AND(C29&lt;2.6),"setosa",IF(AND(D29&gt;=1.75,C29&gt;=2.6),"virginica",IF(AND(C29&gt;=5.45,D29&lt;1.75,C29&gt;=2.6),"virginica",IF(AND(F29&gt;=0.259,C29&lt;5.45,D29&lt;1.75,C29&gt;=2.6),"versicolor",IF(AND(C29&lt;5.05,F29&lt;0.259,C29&lt;5.45,D29&lt;1.75,C29&gt;=2.6),"versicolor",IF(AND(C29&gt;=5.05,F29&lt;0.259,C29&lt;5.45,D29&lt;1.75,C29&gt;=2.6),"virginica","shouldnthappen"))))))</f>
        <v>virginica</v>
      </c>
      <c r="BC29" s="1" t="str">
        <f aca="false">IF(AND(A29&lt;4.95,B29&lt;2.7,A29&lt;5.55),"virginica",IF(AND(A29&gt;=4.95,B29&lt;2.7,A29&lt;5.55),"versicolor",IF(AND(C29&lt;3.2,B29&gt;=2.7,A29&lt;5.55),"setosa",IF(AND(C29&gt;=3.2,B29&gt;=2.7,A29&lt;5.55),"versicolor",IF(AND(F29&gt;=0.85,A29&lt;6.15,A29&gt;=5.55),"virginica",IF(AND(D29&lt;1.45,A29&gt;=6.15,A29&gt;=5.55),"versicolor",IF(AND(C29&lt;4.8,F29&lt;0.85,A29&lt;6.15,A29&gt;=5.55),"versicolor",IF(AND(D29&gt;=1.7,D29&gt;=1.45,A29&gt;=6.15,A29&gt;=5.55),"virginica",IF(AND(G29&lt;9.333,C29&gt;=4.8,F29&lt;0.85,A29&lt;6.15,A29&gt;=5.55),"versicolor",IF(AND(G29&gt;=9.333,C29&gt;=4.8,F29&lt;0.85,A29&lt;6.15,A29&gt;=5.55),"virginica",IF(AND(C29&lt;4.9,D29&lt;1.7,D29&gt;=1.45,A29&gt;=6.15,A29&gt;=5.55),"versicolor",IF(AND(C29&gt;=4.9,D29&lt;1.7,D29&gt;=1.45,A29&gt;=6.15,A29&gt;=5.55),"virginica","shouldnthappen"))))))))))))</f>
        <v>virginica</v>
      </c>
      <c r="BD29" s="1" t="str">
        <f aca="false">IF(AND(C29&lt;2.35),"setosa",IF(AND(C29&lt;4.75,B29&lt;2.55,C29&gt;=2.35),"versicolor",IF(AND(C29&gt;=4.75,B29&lt;2.55,C29&gt;=2.35),"virginica",IF(AND(C29&lt;4.75,B29&gt;=2.55,C29&gt;=2.35),"versicolor",IF(AND(D29&gt;=1.75,C29&gt;=4.75,B29&gt;=2.55,C29&gt;=2.35),"virginica",IF(AND(A29&gt;=6.5,D29&lt;1.75,C29&gt;=4.75,B29&gt;=2.55,C29&gt;=2.35),"versicolor",IF(AND(A29&lt;6.05,A29&lt;6.5,D29&lt;1.75,C29&gt;=4.75,B29&gt;=2.55,C29&gt;=2.35),"versicolor",IF(AND(A29&gt;=6.05,A29&lt;6.5,D29&lt;1.75,C29&gt;=4.75,B29&gt;=2.55,C29&gt;=2.35),"virginica","shouldnthappen"))))))))</f>
        <v>virginica</v>
      </c>
      <c r="BE29" s="1" t="str">
        <f aca="false">IF(AND(C29&lt;2.5),"setosa",IF(AND(D29&lt;1.65,C29&lt;4.75,C29&gt;=2.5),"versicolor",IF(AND(D29&gt;=1.65,C29&lt;4.75,C29&gt;=2.5),"virginica",IF(AND(D29&gt;=1.75,C29&gt;=4.75,C29&gt;=2.5),"virginica",IF(AND(C29&lt;4.95,D29&lt;1.75,C29&gt;=4.75,C29&gt;=2.5),"versicolor",IF(AND(A29&lt;6.5,C29&gt;=4.95,D29&lt;1.75,C29&gt;=4.75,C29&gt;=2.5),"virginica",IF(AND(A29&gt;=6.5,C29&gt;=4.95,D29&lt;1.75,C29&gt;=4.75,C29&gt;=2.5),"versicolor","shouldnthappen")))))))</f>
        <v>virginica</v>
      </c>
      <c r="BF29" s="1" t="str">
        <f aca="false">IF(AND(G29&gt;=15.244),"virginica",IF(AND(C29&lt;3.2,B29&gt;=3.15,G29&lt;15.244),"setosa",IF(AND(A29&gt;=4.95,C29&lt;4.7,B29&lt;3.15,G29&lt;15.244),"versicolor",IF(AND(C29&gt;=5.15,C29&gt;=4.7,B29&lt;3.15,G29&lt;15.244),"virginica",IF(AND(A29&gt;=6.45,C29&gt;=3.2,B29&gt;=3.15,G29&lt;15.244),"virginica",IF(AND(D29&lt;0.95,A29&lt;4.95,C29&lt;4.7,B29&lt;3.15,G29&lt;15.244),"setosa",IF(AND(D29&gt;=0.95,A29&lt;4.95,C29&lt;4.7,B29&lt;3.15,G29&lt;15.244),"virginica",IF(AND(F29&lt;0.816,A29&lt;6.45,C29&gt;=3.2,B29&gt;=3.15,G29&lt;15.244),"virginica",IF(AND(F29&gt;=0.816,A29&lt;6.45,C29&gt;=3.2,B29&gt;=3.15,G29&lt;15.244),"versicolor",IF(AND(A29&gt;=6.5,B29&lt;3.05,C29&lt;5.15,C29&gt;=4.7,B29&lt;3.15,G29&lt;15.244),"versicolor",IF(AND(G29&lt;11.093,B29&gt;=3.05,C29&lt;5.15,C29&gt;=4.7,B29&lt;3.15,G29&lt;15.244),"virginica",IF(AND(G29&gt;=11.093,B29&gt;=3.05,C29&lt;5.15,C29&gt;=4.7,B29&lt;3.15,G29&lt;15.244),"versicolor",IF(AND(D29&gt;=1.7,A29&lt;6.5,B29&lt;3.05,C29&lt;5.15,C29&gt;=4.7,B29&lt;3.15,G29&lt;15.244),"virginica",IF(AND(G29&lt;7.498,D29&lt;1.7,A29&lt;6.5,B29&lt;3.05,C29&lt;5.15,C29&gt;=4.7,B29&lt;3.15,G29&lt;15.244),"virginica",IF(AND(G29&gt;=7.498,D29&lt;1.7,A29&lt;6.5,B29&lt;3.05,C29&lt;5.15,C29&gt;=4.7,B29&lt;3.15,G29&lt;15.244),"versicolor","shouldnthappen")))))))))))))))</f>
        <v>virginica</v>
      </c>
      <c r="BG29" s="1" t="str">
        <f aca="false">IF(AND(B29&gt;=3.35,C29&lt;4.85),"setosa",IF(AND(D29&gt;=1.75,C29&gt;=4.85),"virginica",IF(AND(D29&lt;0.75,B29&lt;3.35,C29&lt;4.85),"setosa",IF(AND(G29&gt;=13.879,D29&lt;1.75,C29&gt;=4.85),"versicolor",IF(AND(F29&gt;=0.9,D29&gt;=0.75,B29&lt;3.35,C29&lt;4.85),"virginica",IF(AND(F29&gt;=0.405,G29&lt;13.879,D29&lt;1.75,C29&gt;=4.85),"virginica",IF(AND(B29&gt;=2.55,F29&lt;0.9,D29&gt;=0.75,B29&lt;3.35,C29&lt;4.85),"versicolor",IF(AND(G29&lt;7.498,F29&lt;0.405,G29&lt;13.879,D29&lt;1.75,C29&gt;=4.85),"virginica",IF(AND(G29&gt;=7.498,F29&lt;0.405,G29&lt;13.879,D29&lt;1.75,C29&gt;=4.85),"versicolor",IF(AND(G29&lt;5.656,B29&lt;2.55,F29&lt;0.9,D29&gt;=0.75,B29&lt;3.35,C29&lt;4.85),"virginica",IF(AND(G29&gt;=5.656,B29&lt;2.55,F29&lt;0.9,D29&gt;=0.75,B29&lt;3.35,C29&lt;4.85),"versicolor","shouldnthappen")))))))))))</f>
        <v>virginica</v>
      </c>
      <c r="BH29" s="1" t="str">
        <f aca="false">IF(AND(D29&lt;0.7),"setosa",IF(AND(D29&gt;=1.65,A29&lt;6.65,D29&gt;=0.7),"virginica",IF(AND(D29&lt;1.55,A29&gt;=6.65,D29&gt;=0.7),"versicolor",IF(AND(D29&gt;=1.55,A29&gt;=6.65,D29&gt;=0.7),"virginica",IF(AND(F29&gt;=0.529,D29&lt;1.65,A29&lt;6.65,D29&gt;=0.7),"versicolor",IF(AND(C29&gt;=5.35,F29&lt;0.529,D29&lt;1.65,A29&lt;6.65,D29&gt;=0.7),"virginica",IF(AND(G29&gt;=7.411,C29&lt;5.35,F29&lt;0.529,D29&lt;1.65,A29&lt;6.65,D29&gt;=0.7),"versicolor",IF(AND(G29&lt;6.927,G29&lt;7.411,C29&lt;5.35,F29&lt;0.529,D29&lt;1.65,A29&lt;6.65,D29&gt;=0.7),"versicolor",IF(AND(G29&gt;=6.927,G29&lt;7.411,C29&lt;5.35,F29&lt;0.529,D29&lt;1.65,A29&lt;6.65,D29&gt;=0.7),"virginica","shouldnthappen")))))))))</f>
        <v>virginica</v>
      </c>
      <c r="BI29" s="1" t="str">
        <f aca="false">IF(AND(D29&gt;=1.7),"virginica",IF(AND(D29&lt;0.7,D29&lt;1.7),"setosa",IF(AND(D29&lt;1.45,G29&lt;7.37,D29&gt;=0.7,D29&lt;1.7),"versicolor",IF(AND(D29&gt;=1.45,G29&lt;7.37,D29&gt;=0.7,D29&lt;1.7),"virginica",IF(AND(B29&gt;=2.65,G29&gt;=7.37,D29&gt;=0.7,D29&lt;1.7),"versicolor",IF(AND(C29&lt;5.05,B29&lt;2.65,G29&gt;=7.37,D29&gt;=0.7,D29&lt;1.7),"versicolor",IF(AND(C29&gt;=5.05,B29&lt;2.65,G29&gt;=7.37,D29&gt;=0.7,D29&lt;1.7),"virginica","shouldnthappen")))))))</f>
        <v>virginica</v>
      </c>
    </row>
    <row r="30" customFormat="false" ht="13.8" hidden="false" customHeight="false" outlineLevel="0" collapsed="false">
      <c r="A30" s="1" t="n">
        <v>7.9</v>
      </c>
      <c r="B30" s="1" t="n">
        <v>3.8</v>
      </c>
      <c r="C30" s="1" t="n">
        <v>6.4</v>
      </c>
      <c r="D30" s="1" t="n">
        <v>2</v>
      </c>
      <c r="E30" s="1" t="s">
        <v>93</v>
      </c>
      <c r="F30" s="1" t="n">
        <v>0.455428652232513</v>
      </c>
      <c r="G30" s="1" t="n">
        <v>17.8107653088868</v>
      </c>
      <c r="H30" s="11" t="str">
        <f aca="false">E30</f>
        <v>virginica</v>
      </c>
      <c r="I30" s="1" t="str">
        <f aca="false">INDEX(L30:BI30, MODE(MATCH(L30:BI30, L30:BI30, 0 )))</f>
        <v>virginica</v>
      </c>
      <c r="J30" s="12" t="n">
        <f aca="false">COUNTIF(L30:BI30, H30) / COUNTA(L30:BI30)</f>
        <v>0.94</v>
      </c>
      <c r="K30" s="13" t="n">
        <f aca="false">I30=H30</f>
        <v>1</v>
      </c>
      <c r="L30" s="1" t="str">
        <f aca="false">IF(AND(C30&lt;3.65,B30&gt;=3.35),"setosa",IF(AND(C30&gt;=3.65,B30&gt;=3.35),"virginica",IF(AND(C30&lt;2.35,C30&lt;4.85,B30&lt;3.35),"setosa",IF(AND(F30&gt;=0.899,C30&gt;=2.35,C30&lt;4.85,B30&lt;3.35),"virginica",IF(AND(G30&gt;=8.268,B30&lt;2.75,C30&gt;=4.85,B30&lt;3.35),"virginica",IF(AND(D30&lt;1.55,B30&gt;=2.75,C30&gt;=4.85,B30&lt;3.35),"versicolor",IF(AND(D30&gt;=1.55,B30&gt;=2.75,C30&gt;=4.85,B30&lt;3.35),"virginica",IF(AND(G30&lt;6.537,F30&lt;0.899,C30&gt;=2.35,C30&lt;4.85,B30&lt;3.35),"virginica",IF(AND(G30&gt;=6.537,F30&lt;0.899,C30&gt;=2.35,C30&lt;4.85,B30&lt;3.35),"versicolor",IF(AND(G30&lt;6.878,G30&lt;8.268,B30&lt;2.75,C30&gt;=4.85,B30&lt;3.35),"virginica",IF(AND(G30&gt;=6.878,G30&lt;8.268,B30&lt;2.75,C30&gt;=4.85,B30&lt;3.35),"versicolor","shouldnthappen")))))))))))</f>
        <v>virginica</v>
      </c>
      <c r="M30" s="1" t="str">
        <f aca="false">IF(AND(C30&lt;2.6),"setosa",IF(AND(D30&gt;=1.75,C30&gt;=2.6),"virginica",IF(AND(G30&lt;6.094,D30&lt;1.75,C30&gt;=2.6),"virginica",IF(AND(D30&lt;1.35,G30&gt;=6.094,D30&lt;1.75,C30&gt;=2.6),"versicolor",IF(AND(C30&lt;5.05,D30&gt;=1.35,G30&gt;=6.094,D30&lt;1.75,C30&gt;=2.6),"versicolor",IF(AND(C30&gt;=5.05,D30&gt;=1.35,G30&gt;=6.094,D30&lt;1.75,C30&gt;=2.6),"virginica","shouldnthappen"))))))</f>
        <v>virginica</v>
      </c>
      <c r="N30" s="1" t="str">
        <f aca="false">IF(AND(A30&lt;6.6,B30&gt;=3.45),"setosa",IF(AND(A30&gt;=6.6,B30&gt;=3.45),"virginica",IF(AND(D30&lt;0.7,C30&lt;4.75,B30&lt;3.45),"setosa",IF(AND(D30&gt;=0.7,C30&lt;4.75,B30&lt;3.45),"versicolor",IF(AND(C30&gt;=5.15,C30&gt;=4.75,B30&lt;3.45),"virginica",IF(AND(D30&gt;=1.7,A30&lt;6.5,C30&lt;5.15,C30&gt;=4.75,B30&lt;3.45),"virginica",IF(AND(C30&lt;5.05,A30&gt;=6.5,C30&lt;5.15,C30&gt;=4.75,B30&lt;3.45),"versicolor",IF(AND(C30&gt;=5.05,A30&gt;=6.5,C30&lt;5.15,C30&gt;=4.75,B30&lt;3.45),"virginica",IF(AND(G30&lt;7.498,D30&lt;1.7,A30&lt;6.5,C30&lt;5.15,C30&gt;=4.75,B30&lt;3.45),"virginica",IF(AND(G30&gt;=7.498,D30&lt;1.7,A30&lt;6.5,C30&lt;5.15,C30&gt;=4.75,B30&lt;3.45),"versicolor","shouldnthappen"))))))))))</f>
        <v>virginica</v>
      </c>
      <c r="O30" s="1" t="str">
        <f aca="false">IF(AND(D30&lt;0.75),"setosa",IF(AND(C30&lt;4.75,C30&lt;4.85,D30&gt;=0.75),"versicolor",IF(AND(A30&gt;=6.05,C30&gt;=4.85,D30&gt;=0.75),"virginica",IF(AND(D30&lt;1.6,C30&gt;=4.75,C30&lt;4.85,D30&gt;=0.75),"versicolor",IF(AND(D30&gt;=1.6,C30&gt;=4.75,C30&lt;4.85,D30&gt;=0.75),"virginica",IF(AND(A30&lt;5.9,A30&lt;6.05,C30&gt;=4.85,D30&gt;=0.75),"virginica",IF(AND(A30&gt;=5.9,A30&lt;6.05,C30&gt;=4.85,D30&gt;=0.75),"versicolor","shouldnthappen")))))))</f>
        <v>virginica</v>
      </c>
      <c r="P30" s="1" t="str">
        <f aca="false">IF(AND(D30&lt;0.75),"setosa",IF(AND(A30&lt;5.55,D30&gt;=0.75),"versicolor",IF(AND(D30&gt;=1.7,G30&lt;13.158,A30&gt;=5.55,D30&gt;=0.75),"virginica",IF(AND(B30&lt;2.45,D30&lt;1.7,G30&lt;13.158,A30&gt;=5.55,D30&gt;=0.75),"virginica",IF(AND(B30&gt;=2.45,D30&lt;1.7,G30&lt;13.158,A30&gt;=5.55,D30&gt;=0.75),"versicolor",IF(AND(B30&gt;=3.05,G30&lt;15.551,G30&gt;=13.158,A30&gt;=5.55,D30&gt;=0.75),"versicolor",IF(AND(B30&lt;2.9,G30&gt;=15.551,G30&gt;=13.158,A30&gt;=5.55,D30&gt;=0.75),"versicolor",IF(AND(B30&gt;=2.9,G30&gt;=15.551,G30&gt;=13.158,A30&gt;=5.55,D30&gt;=0.75),"virginica",IF(AND(D30&lt;1.3,G30&lt;14.221,B30&lt;3.05,G30&lt;15.551,G30&gt;=13.158,A30&gt;=5.55,D30&gt;=0.75),"versicolor",IF(AND(D30&gt;=1.3,G30&lt;14.221,B30&lt;3.05,G30&lt;15.551,G30&gt;=13.158,A30&gt;=5.55,D30&gt;=0.75),"virginica",IF(AND(C30&lt;4.9,G30&gt;=14.221,B30&lt;3.05,G30&lt;15.551,G30&gt;=13.158,A30&gt;=5.55,D30&gt;=0.75),"versicolor",IF(AND(C30&gt;=4.9,G30&gt;=14.221,B30&lt;3.05,G30&lt;15.551,G30&gt;=13.158,A30&gt;=5.55,D30&gt;=0.75),"virginica","shouldnthappen"))))))))))))</f>
        <v>virginica</v>
      </c>
      <c r="Q30" s="1" t="str">
        <f aca="false">IF(AND(C30&lt;2.6),"setosa",IF(AND(A30&gt;=4.95,C30&lt;4.75,C30&gt;=2.6),"versicolor",IF(AND(D30&gt;=1.75,C30&gt;=4.75,C30&gt;=2.6),"virginica",IF(AND(B30&lt;2.45,A30&lt;4.95,C30&lt;4.75,C30&gt;=2.6),"versicolor",IF(AND(B30&gt;=2.45,A30&lt;4.95,C30&lt;4.75,C30&gt;=2.6),"virginica",IF(AND(G30&lt;7.498,D30&lt;1.75,C30&gt;=4.75,C30&gt;=2.6),"virginica",IF(AND(F30&lt;0.417,G30&gt;=7.498,D30&lt;1.75,C30&gt;=4.75,C30&gt;=2.6),"versicolor",IF(AND(F30&lt;0.442,F30&gt;=0.417,G30&gt;=7.498,D30&lt;1.75,C30&gt;=4.75,C30&gt;=2.6),"virginica",IF(AND(F30&gt;=0.442,F30&gt;=0.417,G30&gt;=7.498,D30&lt;1.75,C30&gt;=4.75,C30&gt;=2.6),"versicolor","shouldnthappen")))))))))</f>
        <v>virginica</v>
      </c>
      <c r="R30" s="1" t="str">
        <f aca="false">IF(AND(D30&lt;0.75),"setosa",IF(AND(D30&lt;1.75,A30&gt;=6.25,D30&gt;=0.75),"versicolor",IF(AND(D30&gt;=1.75,A30&gt;=6.25,D30&gt;=0.75),"virginica",IF(AND(D30&lt;1.6,C30&lt;4.75,A30&lt;6.25,D30&gt;=0.75),"versicolor",IF(AND(D30&gt;=1.6,C30&lt;4.75,A30&lt;6.25,D30&gt;=0.75),"virginica",IF(AND(G30&lt;6.998,C30&gt;=4.75,A30&lt;6.25,D30&gt;=0.75),"virginica",IF(AND(A30&lt;6.05,G30&gt;=6.998,C30&gt;=4.75,A30&lt;6.25,D30&gt;=0.75),"versicolor",IF(AND(A30&gt;=6.05,G30&gt;=6.998,C30&gt;=4.75,A30&lt;6.25,D30&gt;=0.75),"virginica","shouldnthappen"))))))))</f>
        <v>virginica</v>
      </c>
      <c r="S30" s="1" t="str">
        <f aca="false">IF(AND(B30&gt;=3.05,A30&lt;5.45),"setosa",IF(AND(C30&lt;2.2,B30&lt;3.05,A30&lt;5.45),"setosa",IF(AND(C30&gt;=2.2,B30&lt;3.05,A30&lt;5.45),"versicolor",IF(AND(B30&lt;3.7,C30&lt;4.8,A30&gt;=5.45),"versicolor",IF(AND(B30&gt;=3.7,C30&lt;4.8,A30&gt;=5.45),"setosa",IF(AND(G30&lt;13.757,C30&lt;5.05,C30&gt;=4.8,A30&gt;=5.45),"virginica",IF(AND(G30&gt;=13.757,C30&lt;5.05,C30&gt;=4.8,A30&gt;=5.45),"versicolor",IF(AND(C30&gt;=5.15,C30&gt;=5.05,C30&gt;=4.8,A30&gt;=5.45),"virginica",IF(AND(A30&lt;5.95,C30&lt;5.15,C30&gt;=5.05,C30&gt;=4.8,A30&gt;=5.45),"virginica",IF(AND(D30&gt;=1.8,A30&gt;=5.95,C30&lt;5.15,C30&gt;=5.05,C30&gt;=4.8,A30&gt;=5.45),"virginica",IF(AND(B30&lt;2.75,D30&lt;1.8,A30&gt;=5.95,C30&lt;5.15,C30&gt;=5.05,C30&gt;=4.8,A30&gt;=5.45),"versicolor",IF(AND(B30&gt;=2.75,D30&lt;1.8,A30&gt;=5.95,C30&lt;5.15,C30&gt;=5.05,C30&gt;=4.8,A30&gt;=5.45),"virginica","shouldnthappen"))))))))))))</f>
        <v>virginica</v>
      </c>
      <c r="T30" s="1" t="str">
        <f aca="false">IF(AND(C30&lt;2.6),"setosa",IF(AND(D30&lt;1.65,C30&lt;4.75,C30&gt;=2.6),"versicolor",IF(AND(D30&gt;=1.65,C30&lt;4.75,C30&gt;=2.6),"virginica",IF(AND(G30&gt;=8.494,A30&lt;6.6,C30&gt;=4.75,C30&gt;=2.6),"virginica",IF(AND(C30&lt;5.2,A30&gt;=6.6,C30&gt;=4.75,C30&gt;=2.6),"versicolor",IF(AND(C30&gt;=5.2,A30&gt;=6.6,C30&gt;=4.75,C30&gt;=2.6),"virginica",IF(AND(A30&lt;5.95,G30&lt;8.494,A30&lt;6.6,C30&gt;=4.75,C30&gt;=2.6),"virginica",IF(AND(A30&gt;=5.95,G30&lt;8.494,A30&lt;6.6,C30&gt;=4.75,C30&gt;=2.6),"versicolor","shouldnthappen"))))))))</f>
        <v>virginica</v>
      </c>
      <c r="U30" s="1" t="str">
        <f aca="false">IF(AND(C30&lt;3.65,B30&gt;=3.35),"setosa",IF(AND(C30&gt;=3.65,B30&gt;=3.35),"virginica",IF(AND(C30&lt;2.35,A30&lt;6.25,B30&lt;3.35),"setosa",IF(AND(C30&lt;4.85,A30&gt;=6.25,B30&lt;3.35),"versicolor",IF(AND(G30&gt;=15.426,C30&gt;=2.35,A30&lt;6.25,B30&lt;3.35),"virginica",IF(AND(D30&gt;=1.55,C30&gt;=4.85,A30&gt;=6.25,B30&lt;3.35),"virginica",IF(AND(D30&lt;1.8,G30&lt;15.426,C30&gt;=2.35,A30&lt;6.25,B30&lt;3.35),"versicolor",IF(AND(D30&gt;=1.8,G30&lt;15.426,C30&gt;=2.35,A30&lt;6.25,B30&lt;3.35),"virginica",IF(AND(B30&lt;2.95,D30&lt;1.55,C30&gt;=4.85,A30&gt;=6.25,B30&lt;3.35),"virginica",IF(AND(B30&gt;=2.95,D30&lt;1.55,C30&gt;=4.85,A30&gt;=6.25,B30&lt;3.35),"versicolor","shouldnthappen"))))))))))</f>
        <v>virginica</v>
      </c>
      <c r="V30" s="1" t="str">
        <f aca="false">IF(AND(C30&lt;2.6),"setosa",IF(AND(C30&gt;=4.85,C30&gt;=2.6),"virginica",IF(AND(F30&gt;=0.9,C30&lt;4.85,C30&gt;=2.6),"virginica",IF(AND(G30&lt;5.656,F30&lt;0.9,C30&lt;4.85,C30&gt;=2.6),"virginica",IF(AND(G30&gt;=5.656,F30&lt;0.9,C30&lt;4.85,C30&gt;=2.6),"versicolor","shouldnthappen")))))</f>
        <v>virginica</v>
      </c>
      <c r="W30" s="1" t="str">
        <f aca="false">IF(AND(D30&gt;=1.75,G30&gt;=13.795),"virginica",IF(AND(D30&gt;=1.5,G30&gt;=12.335,G30&lt;13.795),"virginica",IF(AND(C30&lt;2.45,C30&lt;4.85,G30&lt;12.335,G30&lt;13.795),"setosa",IF(AND(C30&gt;=2.45,C30&lt;4.85,G30&lt;12.335,G30&lt;13.795),"versicolor",IF(AND(D30&gt;=1.7,C30&gt;=4.85,G30&lt;12.335,G30&lt;13.795),"virginica",IF(AND(B30&gt;=3.25,D30&lt;1.5,G30&gt;=12.335,G30&lt;13.795),"setosa",IF(AND(D30&lt;1,F30&lt;0.255,D30&lt;1.75,G30&gt;=13.795),"setosa",IF(AND(D30&gt;=1,F30&lt;0.255,D30&lt;1.75,G30&gt;=13.795),"versicolor",IF(AND(A30&lt;5.4,F30&gt;=0.255,D30&lt;1.75,G30&gt;=13.795),"setosa",IF(AND(A30&gt;=5.4,F30&gt;=0.255,D30&lt;1.75,G30&gt;=13.795),"versicolor",IF(AND(A30&lt;6.15,D30&lt;1.7,C30&gt;=4.85,G30&lt;12.335,G30&lt;13.795),"versicolor",IF(AND(A30&gt;=6.15,D30&lt;1.7,C30&gt;=4.85,G30&lt;12.335,G30&lt;13.795),"virginica",IF(AND(C30&lt;5,B30&lt;3.25,D30&lt;1.5,G30&gt;=12.335,G30&lt;13.795),"versicolor",IF(AND(C30&gt;=5,B30&lt;3.25,D30&lt;1.5,G30&gt;=12.335,G30&lt;13.795),"virginica","shouldnthappen"))))))))))))))</f>
        <v>virginica</v>
      </c>
      <c r="X30" s="1" t="str">
        <f aca="false">IF(AND(C30&lt;2.5,A30&lt;5.55),"setosa",IF(AND(F30&lt;0.096,A30&gt;=5.55),"virginica",IF(AND(D30&lt;1.6,C30&gt;=2.5,A30&lt;5.55),"versicolor",IF(AND(D30&gt;=1.6,C30&gt;=2.5,A30&lt;5.55),"virginica",IF(AND(F30&gt;=0.156,C30&lt;4.75,F30&gt;=0.096,A30&gt;=5.55),"versicolor",IF(AND(D30&gt;=1.75,C30&gt;=4.75,F30&gt;=0.096,A30&gt;=5.55),"virginica",IF(AND(B30&lt;3.3,F30&lt;0.156,C30&lt;4.75,F30&gt;=0.096,A30&gt;=5.55),"versicolor",IF(AND(B30&gt;=3.3,F30&lt;0.156,C30&lt;4.75,F30&gt;=0.096,A30&gt;=5.55),"setosa",IF(AND(B30&lt;2.45,A30&lt;6.05,D30&lt;1.75,C30&gt;=4.75,F30&gt;=0.096,A30&gt;=5.55),"virginica",IF(AND(B30&gt;=2.45,A30&lt;6.05,D30&lt;1.75,C30&gt;=4.75,F30&gt;=0.096,A30&gt;=5.55),"versicolor",IF(AND(F30&lt;0.205,A30&gt;=6.05,D30&lt;1.75,C30&gt;=4.75,F30&gt;=0.096,A30&gt;=5.55),"versicolor",IF(AND(F30&gt;=0.205,A30&gt;=6.05,D30&lt;1.75,C30&gt;=4.75,F30&gt;=0.096,A30&gt;=5.55),"virginica","shouldnthappen"))))))))))))</f>
        <v>virginica</v>
      </c>
      <c r="Y30" s="1" t="str">
        <f aca="false">IF(AND(C30&lt;2.35,A30&lt;5.55),"setosa",IF(AND(C30&gt;=5.05,A30&gt;=5.55),"virginica",IF(AND(D30&lt;1.6,C30&gt;=2.35,A30&lt;5.55),"versicolor",IF(AND(D30&gt;=1.6,C30&gt;=2.35,A30&lt;5.55),"virginica",IF(AND(D30&gt;=1.75,C30&lt;5.05,A30&gt;=5.55),"virginica",IF(AND(B30&gt;=3.55,D30&lt;1.75,C30&lt;5.05,A30&gt;=5.55),"setosa",IF(AND(G30&lt;6.3,B30&lt;3.55,D30&lt;1.75,C30&lt;5.05,A30&gt;=5.55),"virginica",IF(AND(G30&gt;=6.3,B30&lt;3.55,D30&lt;1.75,C30&lt;5.05,A30&gt;=5.55),"versicolor","shouldnthappen"))))))))</f>
        <v>virginica</v>
      </c>
      <c r="Z30" s="1" t="str">
        <f aca="false">IF(AND(D30&lt;0.75),"setosa",IF(AND(B30&gt;=2.55,C30&lt;4.85,D30&gt;=0.75),"versicolor",IF(AND(D30&gt;=1.7,C30&gt;=4.85,D30&gt;=0.75),"virginica",IF(AND(D30&lt;1.6,B30&lt;2.55,C30&lt;4.85,D30&gt;=0.75),"versicolor",IF(AND(D30&gt;=1.6,B30&lt;2.55,C30&lt;4.85,D30&gt;=0.75),"virginica",IF(AND(B30&lt;2.65,D30&lt;1.7,C30&gt;=4.85,D30&gt;=0.75),"virginica",IF(AND(F30&lt;0.325,B30&gt;=2.65,D30&lt;1.7,C30&gt;=4.85,D30&gt;=0.75),"virginica",IF(AND(G30&lt;10.717,F30&gt;=0.325,B30&gt;=2.65,D30&lt;1.7,C30&gt;=4.85,D30&gt;=0.75),"versicolor",IF(AND(G30&gt;=10.717,F30&gt;=0.325,B30&gt;=2.65,D30&lt;1.7,C30&gt;=4.85,D30&gt;=0.75),"virginica","shouldnthappen")))))))))</f>
        <v>virginica</v>
      </c>
      <c r="AA30" s="1" t="str">
        <f aca="false">IF(AND(D30&lt;0.75),"setosa",IF(AND(D30&gt;=1.75,D30&gt;=0.75),"virginica",IF(AND(F30&gt;=0.455,D30&lt;1.75,D30&gt;=0.75),"versicolor",IF(AND(D30&lt;1.45,F30&lt;0.455,D30&lt;1.75,D30&gt;=0.75),"versicolor",IF(AND(F30&lt;0.247,D30&gt;=1.45,F30&lt;0.455,D30&lt;1.75,D30&gt;=0.75),"versicolor",IF(AND(F30&gt;=0.247,D30&gt;=1.45,F30&lt;0.455,D30&lt;1.75,D30&gt;=0.75),"virginica","shouldnthappen"))))))</f>
        <v>virginica</v>
      </c>
      <c r="AB30" s="1" t="str">
        <f aca="false">IF(AND(F30&gt;=0.221,B30&gt;=3.35),"setosa",IF(AND(A30&lt;5.3,F30&gt;=0.683,B30&lt;3.35),"setosa",IF(AND(A30&lt;6.45,F30&lt;0.221,B30&gt;=3.35),"setosa",IF(AND(A30&gt;=6.45,F30&lt;0.221,B30&gt;=3.35),"virginica",IF(AND(G30&lt;6.3,A30&lt;6.25,F30&lt;0.683,B30&lt;3.35),"virginica",IF(AND(G30&lt;13.795,A30&gt;=6.25,F30&lt;0.683,B30&lt;3.35),"virginica",IF(AND(D30&lt;1.65,A30&gt;=5.3,F30&gt;=0.683,B30&lt;3.35),"versicolor",IF(AND(D30&gt;=1.65,A30&gt;=5.3,F30&gt;=0.683,B30&lt;3.35),"virginica",IF(AND(D30&lt;0.6,G30&gt;=6.3,A30&lt;6.25,F30&lt;0.683,B30&lt;3.35),"setosa",IF(AND(D30&lt;1.7,G30&gt;=13.795,A30&gt;=6.25,F30&lt;0.683,B30&lt;3.35),"versicolor",IF(AND(D30&gt;=1.7,G30&gt;=13.795,A30&gt;=6.25,F30&lt;0.683,B30&lt;3.35),"virginica",IF(AND(C30&gt;=5.35,D30&gt;=0.6,G30&gt;=6.3,A30&lt;6.25,F30&lt;0.683,B30&lt;3.35),"virginica",IF(AND(D30&lt;1.75,C30&lt;5.35,D30&gt;=0.6,G30&gt;=6.3,A30&lt;6.25,F30&lt;0.683,B30&lt;3.35),"versicolor",IF(AND(D30&gt;=1.75,C30&lt;5.35,D30&gt;=0.6,G30&gt;=6.3,A30&lt;6.25,F30&lt;0.683,B30&lt;3.35),"virginica","shouldnthappen"))))))))))))))</f>
        <v>setosa</v>
      </c>
      <c r="AC30" s="1" t="str">
        <f aca="false">IF(AND(B30&gt;=3.3),"setosa",IF(AND(C30&lt;2.45,D30&lt;1.55,B30&lt;3.3),"setosa",IF(AND(F30&gt;=0.211,D30&gt;=1.55,B30&lt;3.3),"virginica",IF(AND(C30&lt;4.9,C30&gt;=2.45,D30&lt;1.55,B30&lt;3.3),"versicolor",IF(AND(C30&gt;=4.9,C30&gt;=2.45,D30&lt;1.55,B30&lt;3.3),"virginica",IF(AND(F30&lt;0.138,F30&lt;0.211,D30&gt;=1.55,B30&lt;3.3),"virginica",IF(AND(F30&gt;=0.138,F30&lt;0.211,D30&gt;=1.55,B30&lt;3.3),"versicolor","shouldnthappen")))))))</f>
        <v>setosa</v>
      </c>
      <c r="AD30" s="1" t="str">
        <f aca="false">IF(AND(D30&gt;=1.75),"virginica",IF(AND(D30&lt;0.75,D30&lt;1.75),"setosa",IF(AND(D30&lt;1.35,D30&gt;=0.75,D30&lt;1.75),"versicolor",IF(AND(B30&lt;2.6,C30&lt;4.85,D30&gt;=1.35,D30&gt;=0.75,D30&lt;1.75),"virginica",IF(AND(B30&gt;=2.6,C30&lt;4.85,D30&gt;=1.35,D30&gt;=0.75,D30&lt;1.75),"versicolor",IF(AND(A30&lt;6.4,C30&gt;=4.85,D30&gt;=1.35,D30&gt;=0.75,D30&lt;1.75),"virginica",IF(AND(A30&gt;=6.4,C30&gt;=4.85,D30&gt;=1.35,D30&gt;=0.75,D30&lt;1.75),"versicolor","shouldnthappen")))))))</f>
        <v>virginica</v>
      </c>
      <c r="AE30" s="1" t="str">
        <f aca="false">IF(AND(C30&lt;2.45),"setosa",IF(AND(F30&lt;0.07,C30&gt;=2.45),"virginica",IF(AND(A30&gt;=5,C30&lt;4.75,F30&gt;=0.07,C30&gt;=2.45),"versicolor",IF(AND(F30&lt;0.182,C30&gt;=4.75,F30&gt;=0.07,C30&gt;=2.45),"versicolor",IF(AND(B30&lt;2.45,A30&lt;5,C30&lt;4.75,F30&gt;=0.07,C30&gt;=2.45),"versicolor",IF(AND(B30&gt;=2.45,A30&lt;5,C30&lt;4.75,F30&gt;=0.07,C30&gt;=2.45),"virginica",IF(AND(F30&gt;=0.468,F30&gt;=0.182,C30&gt;=4.75,F30&gt;=0.07,C30&gt;=2.45),"virginica",IF(AND(A30&gt;=6.85,F30&lt;0.468,F30&gt;=0.182,C30&gt;=4.75,F30&gt;=0.07,C30&gt;=2.45),"virginica",IF(AND(B30&lt;2.6,A30&lt;6.85,F30&lt;0.468,F30&gt;=0.182,C30&gt;=4.75,F30&gt;=0.07,C30&gt;=2.45),"virginica",IF(AND(B30&gt;=2.6,A30&lt;6.85,F30&lt;0.468,F30&gt;=0.182,C30&gt;=4.75,F30&gt;=0.07,C30&gt;=2.45),"versicolor","shouldnthappen"))))))))))</f>
        <v>virginica</v>
      </c>
      <c r="AF30" s="1" t="str">
        <f aca="false">IF(AND(D30&lt;0.75,A30&lt;5.45),"setosa",IF(AND(D30&gt;=1.75,A30&gt;=5.45),"virginica",IF(AND(G30&lt;6.094,D30&gt;=0.75,A30&lt;5.45),"virginica",IF(AND(G30&gt;=6.094,D30&gt;=0.75,A30&lt;5.45),"versicolor",IF(AND(C30&lt;2.75,D30&lt;1.75,A30&gt;=5.45),"setosa",IF(AND(D30&lt;1.45,C30&gt;=2.75,D30&lt;1.75,A30&gt;=5.45),"versicolor",IF(AND(B30&lt;2.75,D30&gt;=1.45,C30&gt;=2.75,D30&lt;1.75,A30&gt;=5.45),"versicolor",IF(AND(C30&lt;5.05,B30&gt;=2.75,D30&gt;=1.45,C30&gt;=2.75,D30&lt;1.75,A30&gt;=5.45),"versicolor",IF(AND(C30&gt;=5.05,B30&gt;=2.75,D30&gt;=1.45,C30&gt;=2.75,D30&lt;1.75,A30&gt;=5.45),"virginica","shouldnthappen")))))))))</f>
        <v>virginica</v>
      </c>
      <c r="AG30" s="1" t="str">
        <f aca="false">IF(AND(D30&lt;0.65,G30&lt;8.868,A30&lt;5.3),"setosa",IF(AND(C30&lt;2.6,G30&gt;=8.868,A30&lt;5.3),"setosa",IF(AND(C30&gt;=2.6,G30&gt;=8.868,A30&lt;5.3),"versicolor",IF(AND(C30&gt;=4.95,D30&lt;1.55,A30&gt;=5.3),"virginica",IF(AND(G30&lt;13.795,D30&gt;=1.55,A30&gt;=5.3),"virginica",IF(AND(C30&lt;3.75,D30&gt;=0.65,G30&lt;8.868,A30&lt;5.3),"versicolor",IF(AND(C30&gt;=3.75,D30&gt;=0.65,G30&lt;8.868,A30&lt;5.3),"virginica",IF(AND(C30&lt;2.6,C30&lt;4.95,D30&lt;1.55,A30&gt;=5.3),"setosa",IF(AND(C30&gt;=2.6,C30&lt;4.95,D30&lt;1.55,A30&gt;=5.3),"versicolor",IF(AND(C30&lt;4.75,G30&gt;=13.795,D30&gt;=1.55,A30&gt;=5.3),"versicolor",IF(AND(C30&gt;=4.75,G30&gt;=13.795,D30&gt;=1.55,A30&gt;=5.3),"virginica","shouldnthappen")))))))))))</f>
        <v>virginica</v>
      </c>
      <c r="AH30" s="1" t="str">
        <f aca="false">IF(AND(D30&lt;0.75),"setosa",IF(AND(C30&lt;4.75,D30&gt;=0.75),"versicolor",IF(AND(G30&lt;13.757,C30&gt;=4.75,D30&gt;=0.75),"virginica",IF(AND(B30&lt;3.05,G30&gt;=13.757,C30&gt;=4.75,D30&gt;=0.75),"virginica",IF(AND(A30&lt;6.65,B30&gt;=3.05,G30&gt;=13.757,C30&gt;=4.75,D30&gt;=0.75),"virginica",IF(AND(A30&gt;=6.65,B30&gt;=3.05,G30&gt;=13.757,C30&gt;=4.75,D30&gt;=0.75),"versicolor","shouldnthappen"))))))</f>
        <v>versicolor</v>
      </c>
      <c r="AI30" s="1" t="str">
        <f aca="false">IF(AND(D30&lt;0.7),"setosa",IF(AND(C30&lt;4.75,D30&gt;=0.7),"versicolor",IF(AND(A30&lt;6.6,F30&lt;0.482,C30&gt;=4.75,D30&gt;=0.7),"virginica",IF(AND(C30&gt;=4.95,F30&gt;=0.482,C30&gt;=4.75,D30&gt;=0.7),"virginica",IF(AND(D30&lt;1.9,A30&gt;=6.6,F30&lt;0.482,C30&gt;=4.75,D30&gt;=0.7),"versicolor",IF(AND(D30&gt;=1.9,A30&gt;=6.6,F30&lt;0.482,C30&gt;=4.75,D30&gt;=0.7),"virginica",IF(AND(F30&gt;=0.766,C30&lt;4.95,F30&gt;=0.482,C30&gt;=4.75,D30&gt;=0.7),"virginica",IF(AND(B30&lt;2.95,F30&lt;0.766,C30&lt;4.95,F30&gt;=0.482,C30&gt;=4.75,D30&gt;=0.7),"virginica",IF(AND(B30&gt;=2.95,F30&lt;0.766,C30&lt;4.95,F30&gt;=0.482,C30&gt;=4.75,D30&gt;=0.7),"versicolor","shouldnthappen")))))))))</f>
        <v>virginica</v>
      </c>
      <c r="AJ30" s="1" t="str">
        <f aca="false">IF(AND(C30&lt;2.45,C30&lt;4.75),"setosa",IF(AND(D30&gt;=1.65,C30&gt;=4.75),"virginica",IF(AND(A30&lt;4.95,C30&gt;=2.45,C30&lt;4.75),"virginica",IF(AND(A30&gt;=4.95,C30&gt;=2.45,C30&lt;4.75),"versicolor",IF(AND(B30&lt;2.95,D30&lt;1.65,C30&gt;=4.75),"virginica",IF(AND(B30&gt;=2.95,D30&lt;1.65,C30&gt;=4.75),"versicolor","shouldnthappen"))))))</f>
        <v>virginica</v>
      </c>
      <c r="AK30" s="1" t="str">
        <f aca="false">IF(AND(D30&lt;0.75,A30&lt;5.45),"setosa",IF(AND(B30&lt;2.45,D30&gt;=0.75,A30&lt;5.45),"versicolor",IF(AND(A30&gt;=5.55,C30&lt;4.75,A30&gt;=5.45),"versicolor",IF(AND(C30&gt;=5.15,C30&gt;=4.75,A30&gt;=5.45),"virginica",IF(AND(G30&lt;6.094,B30&gt;=2.45,D30&gt;=0.75,A30&lt;5.45),"virginica",IF(AND(G30&gt;=6.094,B30&gt;=2.45,D30&gt;=0.75,A30&lt;5.45),"versicolor",IF(AND(D30&lt;0.6,A30&lt;5.55,C30&lt;4.75,A30&gt;=5.45),"setosa",IF(AND(D30&gt;=0.6,A30&lt;5.55,C30&lt;4.75,A30&gt;=5.45),"versicolor",IF(AND(C30&lt;4.95,C30&lt;5.15,C30&gt;=4.75,A30&gt;=5.45),"virginica",IF(AND(G30&lt;12.627,C30&lt;5.05,C30&gt;=4.95,C30&lt;5.15,C30&gt;=4.75,A30&gt;=5.45),"virginica",IF(AND(G30&gt;=12.627,C30&lt;5.05,C30&gt;=4.95,C30&lt;5.15,C30&gt;=4.75,A30&gt;=5.45),"versicolor",IF(AND(D30&lt;1.7,C30&gt;=5.05,C30&gt;=4.95,C30&lt;5.15,C30&gt;=4.75,A30&gt;=5.45),"versicolor",IF(AND(D30&gt;=1.7,C30&gt;=5.05,C30&gt;=4.95,C30&lt;5.15,C30&gt;=4.75,A30&gt;=5.45),"virginica","shouldnthappen")))))))))))))</f>
        <v>virginica</v>
      </c>
      <c r="AL30" s="1" t="str">
        <f aca="false">IF(AND(B30&lt;2.45,B30&lt;3.15),"versicolor",IF(AND(D30&lt;0.95,G30&lt;15.141,B30&gt;=3.15),"setosa",IF(AND(G30&lt;15.429,G30&gt;=15.141,B30&gt;=3.15),"versicolor",IF(AND(G30&gt;=15.429,G30&gt;=15.141,B30&gt;=3.15),"virginica",IF(AND(C30&lt;2.3,C30&lt;4.75,B30&gt;=2.45,B30&lt;3.15),"setosa",IF(AND(G30&gt;=16.072,C30&gt;=4.75,B30&gt;=2.45,B30&lt;3.15),"versicolor",IF(AND(G30&lt;11.833,D30&gt;=0.95,G30&lt;15.141,B30&gt;=3.15),"virginica",IF(AND(A30&lt;5,C30&gt;=2.3,C30&lt;4.75,B30&gt;=2.45,B30&lt;3.15),"virginica",IF(AND(A30&gt;=5,C30&gt;=2.3,C30&lt;4.75,B30&gt;=2.45,B30&lt;3.15),"versicolor",IF(AND(G30&lt;14.342,G30&gt;=11.833,D30&gt;=0.95,G30&lt;15.141,B30&gt;=3.15),"versicolor",IF(AND(G30&gt;=14.342,G30&gt;=11.833,D30&gt;=0.95,G30&lt;15.141,B30&gt;=3.15),"virginica",IF(AND(G30&lt;13.757,F30&gt;=0.741,G30&lt;16.072,C30&gt;=4.75,B30&gt;=2.45,B30&lt;3.15),"virginica",IF(AND(F30&gt;=0.546,A30&lt;6.15,F30&lt;0.741,G30&lt;16.072,C30&gt;=4.75,B30&gt;=2.45,B30&lt;3.15),"virginica",IF(AND(D30&gt;=1.75,A30&gt;=6.15,F30&lt;0.741,G30&lt;16.072,C30&gt;=4.75,B30&gt;=2.45,B30&lt;3.15),"virginica",IF(AND(C30&lt;4.85,G30&gt;=13.757,F30&gt;=0.741,G30&lt;16.072,C30&gt;=4.75,B30&gt;=2.45,B30&lt;3.15),"virginica",IF(AND(C30&gt;=4.85,G30&gt;=13.757,F30&gt;=0.741,G30&lt;16.072,C30&gt;=4.75,B30&gt;=2.45,B30&lt;3.15),"versicolor",IF(AND(F30&lt;0.331,F30&lt;0.546,A30&lt;6.15,F30&lt;0.741,G30&lt;16.072,C30&gt;=4.75,B30&gt;=2.45,B30&lt;3.15),"virginica",IF(AND(F30&gt;=0.331,F30&lt;0.546,A30&lt;6.15,F30&lt;0.741,G30&lt;16.072,C30&gt;=4.75,B30&gt;=2.45,B30&lt;3.15),"versicolor",IF(AND(G30&lt;10.661,D30&lt;1.75,A30&gt;=6.15,F30&lt;0.741,G30&lt;16.072,C30&gt;=4.75,B30&gt;=2.45,B30&lt;3.15),"virginica",IF(AND(G30&gt;=10.661,D30&lt;1.75,A30&gt;=6.15,F30&lt;0.741,G30&lt;16.072,C30&gt;=4.75,B30&gt;=2.45,B30&lt;3.15),"versicolor","shouldnthappen"))))))))))))))))))))</f>
        <v>virginica</v>
      </c>
      <c r="AM30" s="1" t="str">
        <f aca="false">IF(AND(D30&lt;1.35,F30&gt;=0.917),"setosa",IF(AND(D30&gt;=1.35,F30&gt;=0.917),"virginica",IF(AND(D30&lt;0.75,D30&lt;1.55,F30&lt;0.917),"setosa",IF(AND(C30&gt;=4.8,D30&gt;=1.55,F30&lt;0.917),"virginica",IF(AND(A30&lt;5.95,D30&gt;=0.75,D30&lt;1.55,F30&lt;0.917),"versicolor",IF(AND(F30&lt;0.473,C30&lt;4.8,D30&gt;=1.55,F30&lt;0.917),"virginica",IF(AND(F30&gt;=0.473,C30&lt;4.8,D30&gt;=1.55,F30&lt;0.917),"versicolor",IF(AND(C30&lt;4.95,A30&gt;=5.95,D30&gt;=0.75,D30&lt;1.55,F30&lt;0.917),"versicolor",IF(AND(C30&gt;=4.95,A30&gt;=5.95,D30&gt;=0.75,D30&lt;1.55,F30&lt;0.917),"virginica","shouldnthappen")))))))))</f>
        <v>virginica</v>
      </c>
      <c r="AN30" s="1" t="str">
        <f aca="false">IF(AND(D30&lt;0.75,A30&lt;5.45),"setosa",IF(AND(D30&lt;1.55,D30&gt;=0.75,A30&lt;5.45),"versicolor",IF(AND(D30&gt;=1.55,D30&gt;=0.75,A30&lt;5.45),"virginica",IF(AND(A30&gt;=5.75,C30&lt;4.75,A30&gt;=5.45),"versicolor",IF(AND(F30&lt;0.361,C30&gt;=4.75,A30&gt;=5.45),"virginica",IF(AND(C30&lt;2.6,A30&lt;5.75,C30&lt;4.75,A30&gt;=5.45),"setosa",IF(AND(C30&gt;=2.6,A30&lt;5.75,C30&lt;4.75,A30&gt;=5.45),"versicolor",IF(AND(D30&gt;=1.7,F30&gt;=0.361,C30&gt;=4.75,A30&gt;=5.45),"virginica",IF(AND(B30&lt;2.65,D30&lt;1.7,F30&gt;=0.361,C30&gt;=4.75,A30&gt;=5.45),"virginica",IF(AND(A30&lt;7.05,B30&gt;=2.65,D30&lt;1.7,F30&gt;=0.361,C30&gt;=4.75,A30&gt;=5.45),"versicolor",IF(AND(A30&gt;=7.05,B30&gt;=2.65,D30&lt;1.7,F30&gt;=0.361,C30&gt;=4.75,A30&gt;=5.45),"virginica","shouldnthappen")))))))))))</f>
        <v>virginica</v>
      </c>
      <c r="AO30" s="1" t="str">
        <f aca="false">IF(AND(D30&lt;0.7),"setosa",IF(AND(A30&lt;4.95,C30&lt;4.85,D30&gt;=0.7),"virginica",IF(AND(A30&gt;=4.95,C30&lt;4.85,D30&gt;=0.7),"versicolor",IF(AND(D30&gt;=1.7,C30&gt;=4.85,D30&gt;=0.7),"virginica",IF(AND(F30&lt;0.325,D30&lt;1.7,C30&gt;=4.85,D30&gt;=0.7),"virginica",IF(AND(D30&lt;1.55,F30&gt;=0.325,D30&lt;1.7,C30&gt;=4.85,D30&gt;=0.7),"virginica",IF(AND(D30&gt;=1.55,F30&gt;=0.325,D30&lt;1.7,C30&gt;=4.85,D30&gt;=0.7),"versicolor","shouldnthappen")))))))</f>
        <v>virginica</v>
      </c>
      <c r="AP30" s="1" t="str">
        <f aca="false">IF(AND(D30&lt;0.75),"setosa",IF(AND(C30&lt;4.85,D30&gt;=0.75),"versicolor",IF(AND(G30&gt;=8.277,C30&gt;=4.85,D30&gt;=0.75),"virginica",IF(AND(F30&gt;=0.633,G30&lt;8.277,C30&gt;=4.85,D30&gt;=0.75),"virginica",IF(AND(G30&lt;7.61,F30&lt;0.633,G30&lt;8.277,C30&gt;=4.85,D30&gt;=0.75),"virginica",IF(AND(G30&gt;=7.61,F30&lt;0.633,G30&lt;8.277,C30&gt;=4.85,D30&gt;=0.75),"versicolor","shouldnthappen"))))))</f>
        <v>virginica</v>
      </c>
      <c r="AQ30" s="1" t="str">
        <f aca="false">IF(AND(C30&lt;2.65,A30&gt;=5.45,C30&lt;4.75),"setosa",IF(AND(C30&gt;=2.65,A30&gt;=5.45,C30&lt;4.75),"versicolor",IF(AND(B30&lt;2.9,C30&lt;4.85,C30&gt;=4.75),"versicolor",IF(AND(B30&gt;=2.9,C30&lt;4.85,C30&gt;=4.75),"virginica",IF(AND(D30&lt;1.7,C30&gt;=4.85,C30&gt;=4.75),"versicolor",IF(AND(D30&gt;=1.7,C30&gt;=4.85,C30&gt;=4.75),"virginica",IF(AND(C30&lt;2.45,G30&lt;14.126,A30&lt;5.45,C30&lt;4.75),"setosa",IF(AND(C30&gt;=2.45,G30&lt;14.126,A30&lt;5.45,C30&lt;4.75),"versicolor",IF(AND(C30&lt;2.4,G30&gt;=14.126,A30&lt;5.45,C30&lt;4.75),"setosa",IF(AND(C30&gt;=2.4,G30&gt;=14.126,A30&lt;5.45,C30&lt;4.75),"versicolor","shouldnthappen"))))))))))</f>
        <v>virginica</v>
      </c>
      <c r="AR30" s="1" t="str">
        <f aca="false">IF(AND(C30&lt;2.45,C30&lt;4.85),"setosa",IF(AND(C30&gt;=5.15,C30&gt;=4.85),"virginica",IF(AND(A30&gt;=4.95,C30&gt;=2.45,C30&lt;4.85),"versicolor",IF(AND(D30&lt;1.35,A30&lt;4.95,C30&gt;=2.45,C30&lt;4.85),"versicolor",IF(AND(D30&gt;=1.35,A30&lt;4.95,C30&gt;=2.45,C30&lt;4.85),"virginica",IF(AND(F30&lt;0.35,G30&lt;12.751,C30&lt;5.15,C30&gt;=4.85),"virginica",IF(AND(A30&lt;6.5,G30&gt;=12.751,C30&lt;5.15,C30&gt;=4.85),"virginica",IF(AND(A30&gt;=6.5,G30&gt;=12.751,C30&lt;5.15,C30&gt;=4.85),"versicolor",IF(AND(B30&gt;=2.75,F30&gt;=0.35,G30&lt;12.751,C30&lt;5.15,C30&gt;=4.85),"virginica",IF(AND(C30&lt;5.05,B30&lt;2.75,F30&gt;=0.35,G30&lt;12.751,C30&lt;5.15,C30&gt;=4.85),"virginica",IF(AND(C30&gt;=5.05,B30&lt;2.75,F30&gt;=0.35,G30&lt;12.751,C30&lt;5.15,C30&gt;=4.85),"versicolor","shouldnthappen")))))))))))</f>
        <v>virginica</v>
      </c>
      <c r="AS30" s="1" t="str">
        <f aca="false">IF(AND(F30&gt;=0.9,B30&lt;3.05),"virginica",IF(AND(A30&lt;5.9,B30&gt;=3.05),"setosa",IF(AND(D30&lt;1.65,A30&gt;=5.9,B30&gt;=3.05),"versicolor",IF(AND(D30&gt;=1.65,A30&gt;=5.9,B30&gt;=3.05),"virginica",IF(AND(D30&gt;=1.75,C30&gt;=4.85,F30&lt;0.9,B30&lt;3.05),"virginica",IF(AND(C30&lt;2.2,B30&lt;2.95,C30&lt;4.85,F30&lt;0.9,B30&lt;3.05),"setosa",IF(AND(C30&gt;=2.2,B30&lt;2.95,C30&lt;4.85,F30&lt;0.9,B30&lt;3.05),"versicolor",IF(AND(C30&lt;2.8,B30&gt;=2.95,C30&lt;4.85,F30&lt;0.9,B30&lt;3.05),"setosa",IF(AND(C30&gt;=2.8,B30&gt;=2.95,C30&lt;4.85,F30&lt;0.9,B30&lt;3.05),"versicolor",IF(AND(G30&lt;13.879,D30&lt;1.75,C30&gt;=4.85,F30&lt;0.9,B30&lt;3.05),"virginica",IF(AND(G30&gt;=13.879,D30&lt;1.75,C30&gt;=4.85,F30&lt;0.9,B30&lt;3.05),"versicolor","shouldnthappen")))))))))))</f>
        <v>virginica</v>
      </c>
      <c r="AT30" s="1" t="str">
        <f aca="false">IF(AND(D30&lt;0.75),"setosa",IF(AND(D30&gt;=1.75,D30&gt;=0.75),"virginica",IF(AND(D30&lt;1.45,G30&lt;7.37,D30&lt;1.75,D30&gt;=0.75),"versicolor",IF(AND(D30&gt;=1.45,G30&lt;7.37,D30&lt;1.75,D30&gt;=0.75),"virginica",IF(AND(C30&lt;5.45,G30&gt;=7.37,D30&lt;1.75,D30&gt;=0.75),"versicolor",IF(AND(C30&gt;=5.45,G30&gt;=7.37,D30&lt;1.75,D30&gt;=0.75),"virginica","shouldnthappen"))))))</f>
        <v>virginica</v>
      </c>
      <c r="AU30" s="1" t="str">
        <f aca="false">IF(AND(D30&lt;0.7),"setosa",IF(AND(D30&gt;=1.7,A30&gt;=6.15,D30&gt;=0.7),"virginica",IF(AND(B30&gt;=2.55,C30&lt;4.75,A30&lt;6.15,D30&gt;=0.7),"versicolor",IF(AND(D30&gt;=1.7,C30&gt;=4.75,A30&lt;6.15,D30&gt;=0.7),"virginica",IF(AND(C30&lt;5.25,D30&lt;1.7,A30&gt;=6.15,D30&gt;=0.7),"versicolor",IF(AND(C30&gt;=5.25,D30&lt;1.7,A30&gt;=6.15,D30&gt;=0.7),"virginica",IF(AND(C30&lt;4.25,B30&lt;2.55,C30&lt;4.75,A30&lt;6.15,D30&gt;=0.7),"versicolor",IF(AND(C30&gt;=4.25,B30&lt;2.55,C30&lt;4.75,A30&lt;6.15,D30&gt;=0.7),"virginica",IF(AND(B30&lt;2.65,D30&lt;1.7,C30&gt;=4.75,A30&lt;6.15,D30&gt;=0.7),"virginica",IF(AND(B30&gt;=2.65,D30&lt;1.7,C30&gt;=4.75,A30&lt;6.15,D30&gt;=0.7),"versicolor","shouldnthappen"))))))))))</f>
        <v>virginica</v>
      </c>
      <c r="AV30" s="1" t="str">
        <f aca="false">IF(AND(D30&lt;0.75),"setosa",IF(AND(F30&gt;=0.899,D30&gt;=0.75),"virginica",IF(AND(D30&lt;1.65,A30&lt;6.05,F30&lt;0.899,D30&gt;=0.75),"versicolor",IF(AND(D30&gt;=1.65,A30&lt;6.05,F30&lt;0.899,D30&gt;=0.75),"virginica",IF(AND(C30&gt;=5.05,A30&gt;=6.05,F30&lt;0.899,D30&gt;=0.75),"virginica",IF(AND(G30&gt;=13.757,C30&lt;5.05,A30&gt;=6.05,F30&lt;0.899,D30&gt;=0.75),"versicolor",IF(AND(D30&lt;1.6,G30&lt;13.757,C30&lt;5.05,A30&gt;=6.05,F30&lt;0.899,D30&gt;=0.75),"versicolor",IF(AND(D30&gt;=1.6,G30&lt;13.757,C30&lt;5.05,A30&gt;=6.05,F30&lt;0.899,D30&gt;=0.75),"virginica","shouldnthappen"))))))))</f>
        <v>virginica</v>
      </c>
      <c r="AW30" s="1" t="str">
        <f aca="false">IF(AND(F30&lt;0.117,A30&gt;=5.55),"virginica",IF(AND(A30&gt;=5.2,G30&lt;6.086,A30&lt;5.55),"versicolor",IF(AND(D30&lt;0.7,G30&gt;=6.086,A30&lt;5.55),"setosa",IF(AND(D30&gt;=0.7,G30&gt;=6.086,A30&lt;5.55),"versicolor",IF(AND(A30&lt;4.75,A30&lt;5.2,G30&lt;6.086,A30&lt;5.55),"setosa",IF(AND(A30&gt;=4.75,A30&lt;5.2,G30&lt;6.086,A30&lt;5.55),"virginica",IF(AND(D30&gt;=1.65,C30&lt;4.95,F30&gt;=0.117,A30&gt;=5.55),"virginica",IF(AND(D30&gt;=1.75,C30&gt;=4.95,F30&gt;=0.117,A30&gt;=5.55),"virginica",IF(AND(C30&lt;2.6,D30&lt;1.65,C30&lt;4.95,F30&gt;=0.117,A30&gt;=5.55),"setosa",IF(AND(C30&gt;=2.6,D30&lt;1.65,C30&lt;4.95,F30&gt;=0.117,A30&gt;=5.55),"versicolor",IF(AND(D30&lt;1.55,D30&lt;1.75,C30&gt;=4.95,F30&gt;=0.117,A30&gt;=5.55),"virginica",IF(AND(A30&lt;6.95,D30&gt;=1.55,D30&lt;1.75,C30&gt;=4.95,F30&gt;=0.117,A30&gt;=5.55),"versicolor",IF(AND(A30&gt;=6.95,D30&gt;=1.55,D30&lt;1.75,C30&gt;=4.95,F30&gt;=0.117,A30&gt;=5.55),"virginica","shouldnthappen")))))))))))))</f>
        <v>virginica</v>
      </c>
      <c r="AX30" s="1" t="str">
        <f aca="false">IF(AND(D30&lt;0.75),"setosa",IF(AND(F30&lt;0.138,D30&gt;=0.75),"virginica",IF(AND(C30&lt;4.45,A30&lt;6.15,F30&gt;=0.138,D30&gt;=0.75),"versicolor",IF(AND(C30&gt;=5.05,A30&gt;=6.15,F30&gt;=0.138,D30&gt;=0.75),"virginica",IF(AND(B30&lt;2.65,C30&gt;=4.45,A30&lt;6.15,F30&gt;=0.138,D30&gt;=0.75),"virginica",IF(AND(A30&gt;=6.35,C30&lt;5.05,A30&gt;=6.15,F30&gt;=0.138,D30&gt;=0.75),"versicolor",IF(AND(A30&lt;5.65,B30&gt;=2.65,C30&gt;=4.45,A30&lt;6.15,F30&gt;=0.138,D30&gt;=0.75),"virginica",IF(AND(D30&lt;1.75,A30&lt;6.35,C30&lt;5.05,A30&gt;=6.15,F30&gt;=0.138,D30&gt;=0.75),"versicolor",IF(AND(D30&gt;=1.75,A30&lt;6.35,C30&lt;5.05,A30&gt;=6.15,F30&gt;=0.138,D30&gt;=0.75),"virginica",IF(AND(D30&lt;1.7,A30&gt;=5.65,B30&gt;=2.65,C30&gt;=4.45,A30&lt;6.15,F30&gt;=0.138,D30&gt;=0.75),"versicolor",IF(AND(D30&gt;=1.7,A30&gt;=5.65,B30&gt;=2.65,C30&gt;=4.45,A30&lt;6.15,F30&gt;=0.138,D30&gt;=0.75),"virginica","shouldnthappen")))))))))))</f>
        <v>virginica</v>
      </c>
      <c r="AY30" s="1" t="str">
        <f aca="false">IF(AND(D30&lt;0.75,A30&lt;5.55),"setosa",IF(AND(A30&lt;4.95,D30&gt;=0.75,A30&lt;5.55),"virginica",IF(AND(A30&gt;=4.95,D30&gt;=0.75,A30&lt;5.55),"versicolor",IF(AND(C30&lt;2.6,C30&lt;4.85,A30&gt;=5.55),"setosa",IF(AND(C30&gt;=2.6,C30&lt;4.85,A30&gt;=5.55),"versicolor",IF(AND(D30&gt;=1.75,C30&gt;=4.85,A30&gt;=5.55),"virginica",IF(AND(F30&lt;0.405,D30&lt;1.75,C30&gt;=4.85,A30&gt;=5.55),"versicolor",IF(AND(B30&lt;3.05,F30&gt;=0.405,D30&lt;1.75,C30&gt;=4.85,A30&gt;=5.55),"virginica",IF(AND(B30&gt;=3.05,F30&gt;=0.405,D30&lt;1.75,C30&gt;=4.85,A30&gt;=5.55),"versicolor","shouldnthappen")))))))))</f>
        <v>virginica</v>
      </c>
      <c r="AZ30" s="1" t="str">
        <f aca="false">IF(AND(D30&lt;0.75),"setosa",IF(AND(F30&lt;0.9,C30&lt;4.95,D30&gt;=0.75),"versicolor",IF(AND(F30&gt;=0.9,C30&lt;4.95,D30&gt;=0.75),"virginica",IF(AND(D30&gt;=1.7,C30&gt;=4.95,D30&gt;=0.75),"virginica",IF(AND(F30&lt;0.405,D30&lt;1.7,C30&gt;=4.95,D30&gt;=0.75),"versicolor",IF(AND(F30&gt;=0.405,D30&lt;1.7,C30&gt;=4.95,D30&gt;=0.75),"virginica","shouldnthappen"))))))</f>
        <v>virginica</v>
      </c>
      <c r="BA30" s="1" t="str">
        <f aca="false">IF(AND(D30&lt;0.75),"setosa",IF(AND(D30&gt;=1.7,C30&gt;=5.05,D30&gt;=0.75),"virginica",IF(AND(D30&lt;1.45,D30&lt;1.6,C30&lt;5.05,D30&gt;=0.75),"versicolor",IF(AND(A30&lt;5.8,D30&gt;=1.6,C30&lt;5.05,D30&gt;=0.75),"virginica",IF(AND(A30&gt;=5.8,D30&gt;=1.6,C30&lt;5.05,D30&gt;=0.75),"versicolor",IF(AND(F30&lt;0.417,D30&lt;1.7,C30&gt;=5.05,D30&gt;=0.75),"versicolor",IF(AND(F30&gt;=0.417,D30&lt;1.7,C30&gt;=5.05,D30&gt;=0.75),"virginica",IF(AND(A30&lt;5.95,D30&gt;=1.45,D30&lt;1.6,C30&lt;5.05,D30&gt;=0.75),"versicolor",IF(AND(G30&lt;10.618,A30&gt;=5.95,D30&gt;=1.45,D30&lt;1.6,C30&lt;5.05,D30&gt;=0.75),"virginica",IF(AND(G30&gt;=10.618,A30&gt;=5.95,D30&gt;=1.45,D30&lt;1.6,C30&lt;5.05,D30&gt;=0.75),"versicolor","shouldnthappen"))))))))))</f>
        <v>virginica</v>
      </c>
      <c r="BB30" s="1" t="str">
        <f aca="false">IF(AND(C30&lt;2.6),"setosa",IF(AND(D30&gt;=1.75,C30&gt;=2.6),"virginica",IF(AND(C30&gt;=5.45,D30&lt;1.75,C30&gt;=2.6),"virginica",IF(AND(F30&gt;=0.259,C30&lt;5.45,D30&lt;1.75,C30&gt;=2.6),"versicolor",IF(AND(C30&lt;5.05,F30&lt;0.259,C30&lt;5.45,D30&lt;1.75,C30&gt;=2.6),"versicolor",IF(AND(C30&gt;=5.05,F30&lt;0.259,C30&lt;5.45,D30&lt;1.75,C30&gt;=2.6),"virginica","shouldnthappen"))))))</f>
        <v>virginica</v>
      </c>
      <c r="BC30" s="1" t="str">
        <f aca="false">IF(AND(A30&lt;4.95,B30&lt;2.7,A30&lt;5.55),"virginica",IF(AND(A30&gt;=4.95,B30&lt;2.7,A30&lt;5.55),"versicolor",IF(AND(C30&lt;3.2,B30&gt;=2.7,A30&lt;5.55),"setosa",IF(AND(C30&gt;=3.2,B30&gt;=2.7,A30&lt;5.55),"versicolor",IF(AND(F30&gt;=0.85,A30&lt;6.15,A30&gt;=5.55),"virginica",IF(AND(D30&lt;1.45,A30&gt;=6.15,A30&gt;=5.55),"versicolor",IF(AND(C30&lt;4.8,F30&lt;0.85,A30&lt;6.15,A30&gt;=5.55),"versicolor",IF(AND(D30&gt;=1.7,D30&gt;=1.45,A30&gt;=6.15,A30&gt;=5.55),"virginica",IF(AND(G30&lt;9.333,C30&gt;=4.8,F30&lt;0.85,A30&lt;6.15,A30&gt;=5.55),"versicolor",IF(AND(G30&gt;=9.333,C30&gt;=4.8,F30&lt;0.85,A30&lt;6.15,A30&gt;=5.55),"virginica",IF(AND(C30&lt;4.9,D30&lt;1.7,D30&gt;=1.45,A30&gt;=6.15,A30&gt;=5.55),"versicolor",IF(AND(C30&gt;=4.9,D30&lt;1.7,D30&gt;=1.45,A30&gt;=6.15,A30&gt;=5.55),"virginica","shouldnthappen"))))))))))))</f>
        <v>virginica</v>
      </c>
      <c r="BD30" s="1" t="str">
        <f aca="false">IF(AND(C30&lt;2.35),"setosa",IF(AND(C30&lt;4.75,B30&lt;2.55,C30&gt;=2.35),"versicolor",IF(AND(C30&gt;=4.75,B30&lt;2.55,C30&gt;=2.35),"virginica",IF(AND(C30&lt;4.75,B30&gt;=2.55,C30&gt;=2.35),"versicolor",IF(AND(D30&gt;=1.75,C30&gt;=4.75,B30&gt;=2.55,C30&gt;=2.35),"virginica",IF(AND(A30&gt;=6.5,D30&lt;1.75,C30&gt;=4.75,B30&gt;=2.55,C30&gt;=2.35),"versicolor",IF(AND(A30&lt;6.05,A30&lt;6.5,D30&lt;1.75,C30&gt;=4.75,B30&gt;=2.55,C30&gt;=2.35),"versicolor",IF(AND(A30&gt;=6.05,A30&lt;6.5,D30&lt;1.75,C30&gt;=4.75,B30&gt;=2.55,C30&gt;=2.35),"virginica","shouldnthappen"))))))))</f>
        <v>virginica</v>
      </c>
      <c r="BE30" s="1" t="str">
        <f aca="false">IF(AND(C30&lt;2.5),"setosa",IF(AND(D30&lt;1.65,C30&lt;4.75,C30&gt;=2.5),"versicolor",IF(AND(D30&gt;=1.65,C30&lt;4.75,C30&gt;=2.5),"virginica",IF(AND(D30&gt;=1.75,C30&gt;=4.75,C30&gt;=2.5),"virginica",IF(AND(C30&lt;4.95,D30&lt;1.75,C30&gt;=4.75,C30&gt;=2.5),"versicolor",IF(AND(A30&lt;6.5,C30&gt;=4.95,D30&lt;1.75,C30&gt;=4.75,C30&gt;=2.5),"virginica",IF(AND(A30&gt;=6.5,C30&gt;=4.95,D30&lt;1.75,C30&gt;=4.75,C30&gt;=2.5),"versicolor","shouldnthappen")))))))</f>
        <v>virginica</v>
      </c>
      <c r="BF30" s="1" t="str">
        <f aca="false">IF(AND(G30&gt;=15.244),"virginica",IF(AND(C30&lt;3.2,B30&gt;=3.15,G30&lt;15.244),"setosa",IF(AND(A30&gt;=4.95,C30&lt;4.7,B30&lt;3.15,G30&lt;15.244),"versicolor",IF(AND(C30&gt;=5.15,C30&gt;=4.7,B30&lt;3.15,G30&lt;15.244),"virginica",IF(AND(A30&gt;=6.45,C30&gt;=3.2,B30&gt;=3.15,G30&lt;15.244),"virginica",IF(AND(D30&lt;0.95,A30&lt;4.95,C30&lt;4.7,B30&lt;3.15,G30&lt;15.244),"setosa",IF(AND(D30&gt;=0.95,A30&lt;4.95,C30&lt;4.7,B30&lt;3.15,G30&lt;15.244),"virginica",IF(AND(F30&lt;0.816,A30&lt;6.45,C30&gt;=3.2,B30&gt;=3.15,G30&lt;15.244),"virginica",IF(AND(F30&gt;=0.816,A30&lt;6.45,C30&gt;=3.2,B30&gt;=3.15,G30&lt;15.244),"versicolor",IF(AND(A30&gt;=6.5,B30&lt;3.05,C30&lt;5.15,C30&gt;=4.7,B30&lt;3.15,G30&lt;15.244),"versicolor",IF(AND(G30&lt;11.093,B30&gt;=3.05,C30&lt;5.15,C30&gt;=4.7,B30&lt;3.15,G30&lt;15.244),"virginica",IF(AND(G30&gt;=11.093,B30&gt;=3.05,C30&lt;5.15,C30&gt;=4.7,B30&lt;3.15,G30&lt;15.244),"versicolor",IF(AND(D30&gt;=1.7,A30&lt;6.5,B30&lt;3.05,C30&lt;5.15,C30&gt;=4.7,B30&lt;3.15,G30&lt;15.244),"virginica",IF(AND(G30&lt;7.498,D30&lt;1.7,A30&lt;6.5,B30&lt;3.05,C30&lt;5.15,C30&gt;=4.7,B30&lt;3.15,G30&lt;15.244),"virginica",IF(AND(G30&gt;=7.498,D30&lt;1.7,A30&lt;6.5,B30&lt;3.05,C30&lt;5.15,C30&gt;=4.7,B30&lt;3.15,G30&lt;15.244),"versicolor","shouldnthappen")))))))))))))))</f>
        <v>virginica</v>
      </c>
      <c r="BG30" s="1" t="str">
        <f aca="false">IF(AND(B30&gt;=3.35,C30&lt;4.85),"setosa",IF(AND(D30&gt;=1.75,C30&gt;=4.85),"virginica",IF(AND(D30&lt;0.75,B30&lt;3.35,C30&lt;4.85),"setosa",IF(AND(G30&gt;=13.879,D30&lt;1.75,C30&gt;=4.85),"versicolor",IF(AND(F30&gt;=0.9,D30&gt;=0.75,B30&lt;3.35,C30&lt;4.85),"virginica",IF(AND(F30&gt;=0.405,G30&lt;13.879,D30&lt;1.75,C30&gt;=4.85),"virginica",IF(AND(B30&gt;=2.55,F30&lt;0.9,D30&gt;=0.75,B30&lt;3.35,C30&lt;4.85),"versicolor",IF(AND(G30&lt;7.498,F30&lt;0.405,G30&lt;13.879,D30&lt;1.75,C30&gt;=4.85),"virginica",IF(AND(G30&gt;=7.498,F30&lt;0.405,G30&lt;13.879,D30&lt;1.75,C30&gt;=4.85),"versicolor",IF(AND(G30&lt;5.656,B30&lt;2.55,F30&lt;0.9,D30&gt;=0.75,B30&lt;3.35,C30&lt;4.85),"virginica",IF(AND(G30&gt;=5.656,B30&lt;2.55,F30&lt;0.9,D30&gt;=0.75,B30&lt;3.35,C30&lt;4.85),"versicolor","shouldnthappen")))))))))))</f>
        <v>virginica</v>
      </c>
      <c r="BH30" s="1" t="str">
        <f aca="false">IF(AND(D30&lt;0.7),"setosa",IF(AND(D30&gt;=1.65,A30&lt;6.65,D30&gt;=0.7),"virginica",IF(AND(D30&lt;1.55,A30&gt;=6.65,D30&gt;=0.7),"versicolor",IF(AND(D30&gt;=1.55,A30&gt;=6.65,D30&gt;=0.7),"virginica",IF(AND(F30&gt;=0.529,D30&lt;1.65,A30&lt;6.65,D30&gt;=0.7),"versicolor",IF(AND(C30&gt;=5.35,F30&lt;0.529,D30&lt;1.65,A30&lt;6.65,D30&gt;=0.7),"virginica",IF(AND(G30&gt;=7.411,C30&lt;5.35,F30&lt;0.529,D30&lt;1.65,A30&lt;6.65,D30&gt;=0.7),"versicolor",IF(AND(G30&lt;6.927,G30&lt;7.411,C30&lt;5.35,F30&lt;0.529,D30&lt;1.65,A30&lt;6.65,D30&gt;=0.7),"versicolor",IF(AND(G30&gt;=6.927,G30&lt;7.411,C30&lt;5.35,F30&lt;0.529,D30&lt;1.65,A30&lt;6.65,D30&gt;=0.7),"virginica","shouldnthappen")))))))))</f>
        <v>virginica</v>
      </c>
      <c r="BI30" s="1" t="str">
        <f aca="false">IF(AND(D30&gt;=1.7),"virginica",IF(AND(D30&lt;0.7,D30&lt;1.7),"setosa",IF(AND(D30&lt;1.45,G30&lt;7.37,D30&gt;=0.7,D30&lt;1.7),"versicolor",IF(AND(D30&gt;=1.45,G30&lt;7.37,D30&gt;=0.7,D30&lt;1.7),"virginica",IF(AND(B30&gt;=2.65,G30&gt;=7.37,D30&gt;=0.7,D30&lt;1.7),"versicolor",IF(AND(C30&lt;5.05,B30&lt;2.65,G30&gt;=7.37,D30&gt;=0.7,D30&lt;1.7),"versicolor",IF(AND(C30&gt;=5.05,B30&lt;2.65,G30&gt;=7.37,D30&gt;=0.7,D30&lt;1.7),"virginica","shouldnthappen")))))))</f>
        <v>virginica</v>
      </c>
    </row>
    <row r="31" customFormat="false" ht="13.8" hidden="false" customHeight="false" outlineLevel="0" collapsed="false">
      <c r="A31" s="1" t="n">
        <v>6.3</v>
      </c>
      <c r="B31" s="1" t="n">
        <v>3.4</v>
      </c>
      <c r="C31" s="1" t="n">
        <v>5.6</v>
      </c>
      <c r="D31" s="1" t="n">
        <v>2.4</v>
      </c>
      <c r="E31" s="1" t="s">
        <v>93</v>
      </c>
      <c r="F31" s="1" t="n">
        <v>0.571167087415233</v>
      </c>
      <c r="G31" s="1" t="n">
        <v>13.1318756576628</v>
      </c>
      <c r="H31" s="11" t="str">
        <f aca="false">E31</f>
        <v>virginica</v>
      </c>
      <c r="I31" s="1" t="str">
        <f aca="false">INDEX(L31:BI31, MODE(MATCH(L31:BI31, L31:BI31, 0 )))</f>
        <v>virginica</v>
      </c>
      <c r="J31" s="12" t="n">
        <f aca="false">COUNTIF(L31:BI31, H31) / COUNTA(L31:BI31)</f>
        <v>0.94</v>
      </c>
      <c r="K31" s="13" t="n">
        <f aca="false">I31=H31</f>
        <v>1</v>
      </c>
      <c r="L31" s="1" t="str">
        <f aca="false">IF(AND(C31&lt;3.65,B31&gt;=3.35),"setosa",IF(AND(C31&gt;=3.65,B31&gt;=3.35),"virginica",IF(AND(C31&lt;2.35,C31&lt;4.85,B31&lt;3.35),"setosa",IF(AND(F31&gt;=0.899,C31&gt;=2.35,C31&lt;4.85,B31&lt;3.35),"virginica",IF(AND(G31&gt;=8.268,B31&lt;2.75,C31&gt;=4.85,B31&lt;3.35),"virginica",IF(AND(D31&lt;1.55,B31&gt;=2.75,C31&gt;=4.85,B31&lt;3.35),"versicolor",IF(AND(D31&gt;=1.55,B31&gt;=2.75,C31&gt;=4.85,B31&lt;3.35),"virginica",IF(AND(G31&lt;6.537,F31&lt;0.899,C31&gt;=2.35,C31&lt;4.85,B31&lt;3.35),"virginica",IF(AND(G31&gt;=6.537,F31&lt;0.899,C31&gt;=2.35,C31&lt;4.85,B31&lt;3.35),"versicolor",IF(AND(G31&lt;6.878,G31&lt;8.268,B31&lt;2.75,C31&gt;=4.85,B31&lt;3.35),"virginica",IF(AND(G31&gt;=6.878,G31&lt;8.268,B31&lt;2.75,C31&gt;=4.85,B31&lt;3.35),"versicolor","shouldnthappen")))))))))))</f>
        <v>virginica</v>
      </c>
      <c r="M31" s="1" t="str">
        <f aca="false">IF(AND(C31&lt;2.6),"setosa",IF(AND(D31&gt;=1.75,C31&gt;=2.6),"virginica",IF(AND(G31&lt;6.094,D31&lt;1.75,C31&gt;=2.6),"virginica",IF(AND(D31&lt;1.35,G31&gt;=6.094,D31&lt;1.75,C31&gt;=2.6),"versicolor",IF(AND(C31&lt;5.05,D31&gt;=1.35,G31&gt;=6.094,D31&lt;1.75,C31&gt;=2.6),"versicolor",IF(AND(C31&gt;=5.05,D31&gt;=1.35,G31&gt;=6.094,D31&lt;1.75,C31&gt;=2.6),"virginica","shouldnthappen"))))))</f>
        <v>virginica</v>
      </c>
      <c r="N31" s="1" t="str">
        <f aca="false">IF(AND(A31&lt;6.6,B31&gt;=3.45),"setosa",IF(AND(A31&gt;=6.6,B31&gt;=3.45),"virginica",IF(AND(D31&lt;0.7,C31&lt;4.75,B31&lt;3.45),"setosa",IF(AND(D31&gt;=0.7,C31&lt;4.75,B31&lt;3.45),"versicolor",IF(AND(C31&gt;=5.15,C31&gt;=4.75,B31&lt;3.45),"virginica",IF(AND(D31&gt;=1.7,A31&lt;6.5,C31&lt;5.15,C31&gt;=4.75,B31&lt;3.45),"virginica",IF(AND(C31&lt;5.05,A31&gt;=6.5,C31&lt;5.15,C31&gt;=4.75,B31&lt;3.45),"versicolor",IF(AND(C31&gt;=5.05,A31&gt;=6.5,C31&lt;5.15,C31&gt;=4.75,B31&lt;3.45),"virginica",IF(AND(G31&lt;7.498,D31&lt;1.7,A31&lt;6.5,C31&lt;5.15,C31&gt;=4.75,B31&lt;3.45),"virginica",IF(AND(G31&gt;=7.498,D31&lt;1.7,A31&lt;6.5,C31&lt;5.15,C31&gt;=4.75,B31&lt;3.45),"versicolor","shouldnthappen"))))))))))</f>
        <v>virginica</v>
      </c>
      <c r="O31" s="1" t="str">
        <f aca="false">IF(AND(D31&lt;0.75),"setosa",IF(AND(C31&lt;4.75,C31&lt;4.85,D31&gt;=0.75),"versicolor",IF(AND(A31&gt;=6.05,C31&gt;=4.85,D31&gt;=0.75),"virginica",IF(AND(D31&lt;1.6,C31&gt;=4.75,C31&lt;4.85,D31&gt;=0.75),"versicolor",IF(AND(D31&gt;=1.6,C31&gt;=4.75,C31&lt;4.85,D31&gt;=0.75),"virginica",IF(AND(A31&lt;5.9,A31&lt;6.05,C31&gt;=4.85,D31&gt;=0.75),"virginica",IF(AND(A31&gt;=5.9,A31&lt;6.05,C31&gt;=4.85,D31&gt;=0.75),"versicolor","shouldnthappen")))))))</f>
        <v>virginica</v>
      </c>
      <c r="P31" s="1" t="str">
        <f aca="false">IF(AND(D31&lt;0.75),"setosa",IF(AND(A31&lt;5.55,D31&gt;=0.75),"versicolor",IF(AND(D31&gt;=1.7,G31&lt;13.158,A31&gt;=5.55,D31&gt;=0.75),"virginica",IF(AND(B31&lt;2.45,D31&lt;1.7,G31&lt;13.158,A31&gt;=5.55,D31&gt;=0.75),"virginica",IF(AND(B31&gt;=2.45,D31&lt;1.7,G31&lt;13.158,A31&gt;=5.55,D31&gt;=0.75),"versicolor",IF(AND(B31&gt;=3.05,G31&lt;15.551,G31&gt;=13.158,A31&gt;=5.55,D31&gt;=0.75),"versicolor",IF(AND(B31&lt;2.9,G31&gt;=15.551,G31&gt;=13.158,A31&gt;=5.55,D31&gt;=0.75),"versicolor",IF(AND(B31&gt;=2.9,G31&gt;=15.551,G31&gt;=13.158,A31&gt;=5.55,D31&gt;=0.75),"virginica",IF(AND(D31&lt;1.3,G31&lt;14.221,B31&lt;3.05,G31&lt;15.551,G31&gt;=13.158,A31&gt;=5.55,D31&gt;=0.75),"versicolor",IF(AND(D31&gt;=1.3,G31&lt;14.221,B31&lt;3.05,G31&lt;15.551,G31&gt;=13.158,A31&gt;=5.55,D31&gt;=0.75),"virginica",IF(AND(C31&lt;4.9,G31&gt;=14.221,B31&lt;3.05,G31&lt;15.551,G31&gt;=13.158,A31&gt;=5.55,D31&gt;=0.75),"versicolor",IF(AND(C31&gt;=4.9,G31&gt;=14.221,B31&lt;3.05,G31&lt;15.551,G31&gt;=13.158,A31&gt;=5.55,D31&gt;=0.75),"virginica","shouldnthappen"))))))))))))</f>
        <v>virginica</v>
      </c>
      <c r="Q31" s="1" t="str">
        <f aca="false">IF(AND(C31&lt;2.6),"setosa",IF(AND(A31&gt;=4.95,C31&lt;4.75,C31&gt;=2.6),"versicolor",IF(AND(D31&gt;=1.75,C31&gt;=4.75,C31&gt;=2.6),"virginica",IF(AND(B31&lt;2.45,A31&lt;4.95,C31&lt;4.75,C31&gt;=2.6),"versicolor",IF(AND(B31&gt;=2.45,A31&lt;4.95,C31&lt;4.75,C31&gt;=2.6),"virginica",IF(AND(G31&lt;7.498,D31&lt;1.75,C31&gt;=4.75,C31&gt;=2.6),"virginica",IF(AND(F31&lt;0.417,G31&gt;=7.498,D31&lt;1.75,C31&gt;=4.75,C31&gt;=2.6),"versicolor",IF(AND(F31&lt;0.442,F31&gt;=0.417,G31&gt;=7.498,D31&lt;1.75,C31&gt;=4.75,C31&gt;=2.6),"virginica",IF(AND(F31&gt;=0.442,F31&gt;=0.417,G31&gt;=7.498,D31&lt;1.75,C31&gt;=4.75,C31&gt;=2.6),"versicolor","shouldnthappen")))))))))</f>
        <v>virginica</v>
      </c>
      <c r="R31" s="1" t="str">
        <f aca="false">IF(AND(D31&lt;0.75),"setosa",IF(AND(D31&lt;1.75,A31&gt;=6.25,D31&gt;=0.75),"versicolor",IF(AND(D31&gt;=1.75,A31&gt;=6.25,D31&gt;=0.75),"virginica",IF(AND(D31&lt;1.6,C31&lt;4.75,A31&lt;6.25,D31&gt;=0.75),"versicolor",IF(AND(D31&gt;=1.6,C31&lt;4.75,A31&lt;6.25,D31&gt;=0.75),"virginica",IF(AND(G31&lt;6.998,C31&gt;=4.75,A31&lt;6.25,D31&gt;=0.75),"virginica",IF(AND(A31&lt;6.05,G31&gt;=6.998,C31&gt;=4.75,A31&lt;6.25,D31&gt;=0.75),"versicolor",IF(AND(A31&gt;=6.05,G31&gt;=6.998,C31&gt;=4.75,A31&lt;6.25,D31&gt;=0.75),"virginica","shouldnthappen"))))))))</f>
        <v>virginica</v>
      </c>
      <c r="S31" s="1" t="str">
        <f aca="false">IF(AND(B31&gt;=3.05,A31&lt;5.45),"setosa",IF(AND(C31&lt;2.2,B31&lt;3.05,A31&lt;5.45),"setosa",IF(AND(C31&gt;=2.2,B31&lt;3.05,A31&lt;5.45),"versicolor",IF(AND(B31&lt;3.7,C31&lt;4.8,A31&gt;=5.45),"versicolor",IF(AND(B31&gt;=3.7,C31&lt;4.8,A31&gt;=5.45),"setosa",IF(AND(G31&lt;13.757,C31&lt;5.05,C31&gt;=4.8,A31&gt;=5.45),"virginica",IF(AND(G31&gt;=13.757,C31&lt;5.05,C31&gt;=4.8,A31&gt;=5.45),"versicolor",IF(AND(C31&gt;=5.15,C31&gt;=5.05,C31&gt;=4.8,A31&gt;=5.45),"virginica",IF(AND(A31&lt;5.95,C31&lt;5.15,C31&gt;=5.05,C31&gt;=4.8,A31&gt;=5.45),"virginica",IF(AND(D31&gt;=1.8,A31&gt;=5.95,C31&lt;5.15,C31&gt;=5.05,C31&gt;=4.8,A31&gt;=5.45),"virginica",IF(AND(B31&lt;2.75,D31&lt;1.8,A31&gt;=5.95,C31&lt;5.15,C31&gt;=5.05,C31&gt;=4.8,A31&gt;=5.45),"versicolor",IF(AND(B31&gt;=2.75,D31&lt;1.8,A31&gt;=5.95,C31&lt;5.15,C31&gt;=5.05,C31&gt;=4.8,A31&gt;=5.45),"virginica","shouldnthappen"))))))))))))</f>
        <v>virginica</v>
      </c>
      <c r="T31" s="1" t="str">
        <f aca="false">IF(AND(C31&lt;2.6),"setosa",IF(AND(D31&lt;1.65,C31&lt;4.75,C31&gt;=2.6),"versicolor",IF(AND(D31&gt;=1.65,C31&lt;4.75,C31&gt;=2.6),"virginica",IF(AND(G31&gt;=8.494,A31&lt;6.6,C31&gt;=4.75,C31&gt;=2.6),"virginica",IF(AND(C31&lt;5.2,A31&gt;=6.6,C31&gt;=4.75,C31&gt;=2.6),"versicolor",IF(AND(C31&gt;=5.2,A31&gt;=6.6,C31&gt;=4.75,C31&gt;=2.6),"virginica",IF(AND(A31&lt;5.95,G31&lt;8.494,A31&lt;6.6,C31&gt;=4.75,C31&gt;=2.6),"virginica",IF(AND(A31&gt;=5.95,G31&lt;8.494,A31&lt;6.6,C31&gt;=4.75,C31&gt;=2.6),"versicolor","shouldnthappen"))))))))</f>
        <v>virginica</v>
      </c>
      <c r="U31" s="1" t="str">
        <f aca="false">IF(AND(C31&lt;3.65,B31&gt;=3.35),"setosa",IF(AND(C31&gt;=3.65,B31&gt;=3.35),"virginica",IF(AND(C31&lt;2.35,A31&lt;6.25,B31&lt;3.35),"setosa",IF(AND(C31&lt;4.85,A31&gt;=6.25,B31&lt;3.35),"versicolor",IF(AND(G31&gt;=15.426,C31&gt;=2.35,A31&lt;6.25,B31&lt;3.35),"virginica",IF(AND(D31&gt;=1.55,C31&gt;=4.85,A31&gt;=6.25,B31&lt;3.35),"virginica",IF(AND(D31&lt;1.8,G31&lt;15.426,C31&gt;=2.35,A31&lt;6.25,B31&lt;3.35),"versicolor",IF(AND(D31&gt;=1.8,G31&lt;15.426,C31&gt;=2.35,A31&lt;6.25,B31&lt;3.35),"virginica",IF(AND(B31&lt;2.95,D31&lt;1.55,C31&gt;=4.85,A31&gt;=6.25,B31&lt;3.35),"virginica",IF(AND(B31&gt;=2.95,D31&lt;1.55,C31&gt;=4.85,A31&gt;=6.25,B31&lt;3.35),"versicolor","shouldnthappen"))))))))))</f>
        <v>virginica</v>
      </c>
      <c r="V31" s="1" t="str">
        <f aca="false">IF(AND(C31&lt;2.6),"setosa",IF(AND(C31&gt;=4.85,C31&gt;=2.6),"virginica",IF(AND(F31&gt;=0.9,C31&lt;4.85,C31&gt;=2.6),"virginica",IF(AND(G31&lt;5.656,F31&lt;0.9,C31&lt;4.85,C31&gt;=2.6),"virginica",IF(AND(G31&gt;=5.656,F31&lt;0.9,C31&lt;4.85,C31&gt;=2.6),"versicolor","shouldnthappen")))))</f>
        <v>virginica</v>
      </c>
      <c r="W31" s="1" t="str">
        <f aca="false">IF(AND(D31&gt;=1.75,G31&gt;=13.795),"virginica",IF(AND(D31&gt;=1.5,G31&gt;=12.335,G31&lt;13.795),"virginica",IF(AND(C31&lt;2.45,C31&lt;4.85,G31&lt;12.335,G31&lt;13.795),"setosa",IF(AND(C31&gt;=2.45,C31&lt;4.85,G31&lt;12.335,G31&lt;13.795),"versicolor",IF(AND(D31&gt;=1.7,C31&gt;=4.85,G31&lt;12.335,G31&lt;13.795),"virginica",IF(AND(B31&gt;=3.25,D31&lt;1.5,G31&gt;=12.335,G31&lt;13.795),"setosa",IF(AND(D31&lt;1,F31&lt;0.255,D31&lt;1.75,G31&gt;=13.795),"setosa",IF(AND(D31&gt;=1,F31&lt;0.255,D31&lt;1.75,G31&gt;=13.795),"versicolor",IF(AND(A31&lt;5.4,F31&gt;=0.255,D31&lt;1.75,G31&gt;=13.795),"setosa",IF(AND(A31&gt;=5.4,F31&gt;=0.255,D31&lt;1.75,G31&gt;=13.795),"versicolor",IF(AND(A31&lt;6.15,D31&lt;1.7,C31&gt;=4.85,G31&lt;12.335,G31&lt;13.795),"versicolor",IF(AND(A31&gt;=6.15,D31&lt;1.7,C31&gt;=4.85,G31&lt;12.335,G31&lt;13.795),"virginica",IF(AND(C31&lt;5,B31&lt;3.25,D31&lt;1.5,G31&gt;=12.335,G31&lt;13.795),"versicolor",IF(AND(C31&gt;=5,B31&lt;3.25,D31&lt;1.5,G31&gt;=12.335,G31&lt;13.795),"virginica","shouldnthappen"))))))))))))))</f>
        <v>virginica</v>
      </c>
      <c r="X31" s="1" t="str">
        <f aca="false">IF(AND(C31&lt;2.5,A31&lt;5.55),"setosa",IF(AND(F31&lt;0.096,A31&gt;=5.55),"virginica",IF(AND(D31&lt;1.6,C31&gt;=2.5,A31&lt;5.55),"versicolor",IF(AND(D31&gt;=1.6,C31&gt;=2.5,A31&lt;5.55),"virginica",IF(AND(F31&gt;=0.156,C31&lt;4.75,F31&gt;=0.096,A31&gt;=5.55),"versicolor",IF(AND(D31&gt;=1.75,C31&gt;=4.75,F31&gt;=0.096,A31&gt;=5.55),"virginica",IF(AND(B31&lt;3.3,F31&lt;0.156,C31&lt;4.75,F31&gt;=0.096,A31&gt;=5.55),"versicolor",IF(AND(B31&gt;=3.3,F31&lt;0.156,C31&lt;4.75,F31&gt;=0.096,A31&gt;=5.55),"setosa",IF(AND(B31&lt;2.45,A31&lt;6.05,D31&lt;1.75,C31&gt;=4.75,F31&gt;=0.096,A31&gt;=5.55),"virginica",IF(AND(B31&gt;=2.45,A31&lt;6.05,D31&lt;1.75,C31&gt;=4.75,F31&gt;=0.096,A31&gt;=5.55),"versicolor",IF(AND(F31&lt;0.205,A31&gt;=6.05,D31&lt;1.75,C31&gt;=4.75,F31&gt;=0.096,A31&gt;=5.55),"versicolor",IF(AND(F31&gt;=0.205,A31&gt;=6.05,D31&lt;1.75,C31&gt;=4.75,F31&gt;=0.096,A31&gt;=5.55),"virginica","shouldnthappen"))))))))))))</f>
        <v>virginica</v>
      </c>
      <c r="Y31" s="1" t="str">
        <f aca="false">IF(AND(C31&lt;2.35,A31&lt;5.55),"setosa",IF(AND(C31&gt;=5.05,A31&gt;=5.55),"virginica",IF(AND(D31&lt;1.6,C31&gt;=2.35,A31&lt;5.55),"versicolor",IF(AND(D31&gt;=1.6,C31&gt;=2.35,A31&lt;5.55),"virginica",IF(AND(D31&gt;=1.75,C31&lt;5.05,A31&gt;=5.55),"virginica",IF(AND(B31&gt;=3.55,D31&lt;1.75,C31&lt;5.05,A31&gt;=5.55),"setosa",IF(AND(G31&lt;6.3,B31&lt;3.55,D31&lt;1.75,C31&lt;5.05,A31&gt;=5.55),"virginica",IF(AND(G31&gt;=6.3,B31&lt;3.55,D31&lt;1.75,C31&lt;5.05,A31&gt;=5.55),"versicolor","shouldnthappen"))))))))</f>
        <v>virginica</v>
      </c>
      <c r="Z31" s="1" t="str">
        <f aca="false">IF(AND(D31&lt;0.75),"setosa",IF(AND(B31&gt;=2.55,C31&lt;4.85,D31&gt;=0.75),"versicolor",IF(AND(D31&gt;=1.7,C31&gt;=4.85,D31&gt;=0.75),"virginica",IF(AND(D31&lt;1.6,B31&lt;2.55,C31&lt;4.85,D31&gt;=0.75),"versicolor",IF(AND(D31&gt;=1.6,B31&lt;2.55,C31&lt;4.85,D31&gt;=0.75),"virginica",IF(AND(B31&lt;2.65,D31&lt;1.7,C31&gt;=4.85,D31&gt;=0.75),"virginica",IF(AND(F31&lt;0.325,B31&gt;=2.65,D31&lt;1.7,C31&gt;=4.85,D31&gt;=0.75),"virginica",IF(AND(G31&lt;10.717,F31&gt;=0.325,B31&gt;=2.65,D31&lt;1.7,C31&gt;=4.85,D31&gt;=0.75),"versicolor",IF(AND(G31&gt;=10.717,F31&gt;=0.325,B31&gt;=2.65,D31&lt;1.7,C31&gt;=4.85,D31&gt;=0.75),"virginica","shouldnthappen")))))))))</f>
        <v>virginica</v>
      </c>
      <c r="AA31" s="1" t="str">
        <f aca="false">IF(AND(D31&lt;0.75),"setosa",IF(AND(D31&gt;=1.75,D31&gt;=0.75),"virginica",IF(AND(F31&gt;=0.455,D31&lt;1.75,D31&gt;=0.75),"versicolor",IF(AND(D31&lt;1.45,F31&lt;0.455,D31&lt;1.75,D31&gt;=0.75),"versicolor",IF(AND(F31&lt;0.247,D31&gt;=1.45,F31&lt;0.455,D31&lt;1.75,D31&gt;=0.75),"versicolor",IF(AND(F31&gt;=0.247,D31&gt;=1.45,F31&lt;0.455,D31&lt;1.75,D31&gt;=0.75),"virginica","shouldnthappen"))))))</f>
        <v>virginica</v>
      </c>
      <c r="AB31" s="1" t="str">
        <f aca="false">IF(AND(F31&gt;=0.221,B31&gt;=3.35),"setosa",IF(AND(A31&lt;5.3,F31&gt;=0.683,B31&lt;3.35),"setosa",IF(AND(A31&lt;6.45,F31&lt;0.221,B31&gt;=3.35),"setosa",IF(AND(A31&gt;=6.45,F31&lt;0.221,B31&gt;=3.35),"virginica",IF(AND(G31&lt;6.3,A31&lt;6.25,F31&lt;0.683,B31&lt;3.35),"virginica",IF(AND(G31&lt;13.795,A31&gt;=6.25,F31&lt;0.683,B31&lt;3.35),"virginica",IF(AND(D31&lt;1.65,A31&gt;=5.3,F31&gt;=0.683,B31&lt;3.35),"versicolor",IF(AND(D31&gt;=1.65,A31&gt;=5.3,F31&gt;=0.683,B31&lt;3.35),"virginica",IF(AND(D31&lt;0.6,G31&gt;=6.3,A31&lt;6.25,F31&lt;0.683,B31&lt;3.35),"setosa",IF(AND(D31&lt;1.7,G31&gt;=13.795,A31&gt;=6.25,F31&lt;0.683,B31&lt;3.35),"versicolor",IF(AND(D31&gt;=1.7,G31&gt;=13.795,A31&gt;=6.25,F31&lt;0.683,B31&lt;3.35),"virginica",IF(AND(C31&gt;=5.35,D31&gt;=0.6,G31&gt;=6.3,A31&lt;6.25,F31&lt;0.683,B31&lt;3.35),"virginica",IF(AND(D31&lt;1.75,C31&lt;5.35,D31&gt;=0.6,G31&gt;=6.3,A31&lt;6.25,F31&lt;0.683,B31&lt;3.35),"versicolor",IF(AND(D31&gt;=1.75,C31&lt;5.35,D31&gt;=0.6,G31&gt;=6.3,A31&lt;6.25,F31&lt;0.683,B31&lt;3.35),"virginica","shouldnthappen"))))))))))))))</f>
        <v>setosa</v>
      </c>
      <c r="AC31" s="1" t="str">
        <f aca="false">IF(AND(B31&gt;=3.3),"setosa",IF(AND(C31&lt;2.45,D31&lt;1.55,B31&lt;3.3),"setosa",IF(AND(F31&gt;=0.211,D31&gt;=1.55,B31&lt;3.3),"virginica",IF(AND(C31&lt;4.9,C31&gt;=2.45,D31&lt;1.55,B31&lt;3.3),"versicolor",IF(AND(C31&gt;=4.9,C31&gt;=2.45,D31&lt;1.55,B31&lt;3.3),"virginica",IF(AND(F31&lt;0.138,F31&lt;0.211,D31&gt;=1.55,B31&lt;3.3),"virginica",IF(AND(F31&gt;=0.138,F31&lt;0.211,D31&gt;=1.55,B31&lt;3.3),"versicolor","shouldnthappen")))))))</f>
        <v>setosa</v>
      </c>
      <c r="AD31" s="1" t="str">
        <f aca="false">IF(AND(D31&gt;=1.75),"virginica",IF(AND(D31&lt;0.75,D31&lt;1.75),"setosa",IF(AND(D31&lt;1.35,D31&gt;=0.75,D31&lt;1.75),"versicolor",IF(AND(B31&lt;2.6,C31&lt;4.85,D31&gt;=1.35,D31&gt;=0.75,D31&lt;1.75),"virginica",IF(AND(B31&gt;=2.6,C31&lt;4.85,D31&gt;=1.35,D31&gt;=0.75,D31&lt;1.75),"versicolor",IF(AND(A31&lt;6.4,C31&gt;=4.85,D31&gt;=1.35,D31&gt;=0.75,D31&lt;1.75),"virginica",IF(AND(A31&gt;=6.4,C31&gt;=4.85,D31&gt;=1.35,D31&gt;=0.75,D31&lt;1.75),"versicolor","shouldnthappen")))))))</f>
        <v>virginica</v>
      </c>
      <c r="AE31" s="1" t="str">
        <f aca="false">IF(AND(C31&lt;2.45),"setosa",IF(AND(F31&lt;0.07,C31&gt;=2.45),"virginica",IF(AND(A31&gt;=5,C31&lt;4.75,F31&gt;=0.07,C31&gt;=2.45),"versicolor",IF(AND(F31&lt;0.182,C31&gt;=4.75,F31&gt;=0.07,C31&gt;=2.45),"versicolor",IF(AND(B31&lt;2.45,A31&lt;5,C31&lt;4.75,F31&gt;=0.07,C31&gt;=2.45),"versicolor",IF(AND(B31&gt;=2.45,A31&lt;5,C31&lt;4.75,F31&gt;=0.07,C31&gt;=2.45),"virginica",IF(AND(F31&gt;=0.468,F31&gt;=0.182,C31&gt;=4.75,F31&gt;=0.07,C31&gt;=2.45),"virginica",IF(AND(A31&gt;=6.85,F31&lt;0.468,F31&gt;=0.182,C31&gt;=4.75,F31&gt;=0.07,C31&gt;=2.45),"virginica",IF(AND(B31&lt;2.6,A31&lt;6.85,F31&lt;0.468,F31&gt;=0.182,C31&gt;=4.75,F31&gt;=0.07,C31&gt;=2.45),"virginica",IF(AND(B31&gt;=2.6,A31&lt;6.85,F31&lt;0.468,F31&gt;=0.182,C31&gt;=4.75,F31&gt;=0.07,C31&gt;=2.45),"versicolor","shouldnthappen"))))))))))</f>
        <v>virginica</v>
      </c>
      <c r="AF31" s="1" t="str">
        <f aca="false">IF(AND(D31&lt;0.75,A31&lt;5.45),"setosa",IF(AND(D31&gt;=1.75,A31&gt;=5.45),"virginica",IF(AND(G31&lt;6.094,D31&gt;=0.75,A31&lt;5.45),"virginica",IF(AND(G31&gt;=6.094,D31&gt;=0.75,A31&lt;5.45),"versicolor",IF(AND(C31&lt;2.75,D31&lt;1.75,A31&gt;=5.45),"setosa",IF(AND(D31&lt;1.45,C31&gt;=2.75,D31&lt;1.75,A31&gt;=5.45),"versicolor",IF(AND(B31&lt;2.75,D31&gt;=1.45,C31&gt;=2.75,D31&lt;1.75,A31&gt;=5.45),"versicolor",IF(AND(C31&lt;5.05,B31&gt;=2.75,D31&gt;=1.45,C31&gt;=2.75,D31&lt;1.75,A31&gt;=5.45),"versicolor",IF(AND(C31&gt;=5.05,B31&gt;=2.75,D31&gt;=1.45,C31&gt;=2.75,D31&lt;1.75,A31&gt;=5.45),"virginica","shouldnthappen")))))))))</f>
        <v>virginica</v>
      </c>
      <c r="AG31" s="1" t="str">
        <f aca="false">IF(AND(D31&lt;0.65,G31&lt;8.868,A31&lt;5.3),"setosa",IF(AND(C31&lt;2.6,G31&gt;=8.868,A31&lt;5.3),"setosa",IF(AND(C31&gt;=2.6,G31&gt;=8.868,A31&lt;5.3),"versicolor",IF(AND(C31&gt;=4.95,D31&lt;1.55,A31&gt;=5.3),"virginica",IF(AND(G31&lt;13.795,D31&gt;=1.55,A31&gt;=5.3),"virginica",IF(AND(C31&lt;3.75,D31&gt;=0.65,G31&lt;8.868,A31&lt;5.3),"versicolor",IF(AND(C31&gt;=3.75,D31&gt;=0.65,G31&lt;8.868,A31&lt;5.3),"virginica",IF(AND(C31&lt;2.6,C31&lt;4.95,D31&lt;1.55,A31&gt;=5.3),"setosa",IF(AND(C31&gt;=2.6,C31&lt;4.95,D31&lt;1.55,A31&gt;=5.3),"versicolor",IF(AND(C31&lt;4.75,G31&gt;=13.795,D31&gt;=1.55,A31&gt;=5.3),"versicolor",IF(AND(C31&gt;=4.75,G31&gt;=13.795,D31&gt;=1.55,A31&gt;=5.3),"virginica","shouldnthappen")))))))))))</f>
        <v>virginica</v>
      </c>
      <c r="AH31" s="1" t="str">
        <f aca="false">IF(AND(D31&lt;0.75),"setosa",IF(AND(C31&lt;4.75,D31&gt;=0.75),"versicolor",IF(AND(G31&lt;13.757,C31&gt;=4.75,D31&gt;=0.75),"virginica",IF(AND(B31&lt;3.05,G31&gt;=13.757,C31&gt;=4.75,D31&gt;=0.75),"virginica",IF(AND(A31&lt;6.65,B31&gt;=3.05,G31&gt;=13.757,C31&gt;=4.75,D31&gt;=0.75),"virginica",IF(AND(A31&gt;=6.65,B31&gt;=3.05,G31&gt;=13.757,C31&gt;=4.75,D31&gt;=0.75),"versicolor","shouldnthappen"))))))</f>
        <v>virginica</v>
      </c>
      <c r="AI31" s="1" t="str">
        <f aca="false">IF(AND(D31&lt;0.7),"setosa",IF(AND(C31&lt;4.75,D31&gt;=0.7),"versicolor",IF(AND(A31&lt;6.6,F31&lt;0.482,C31&gt;=4.75,D31&gt;=0.7),"virginica",IF(AND(C31&gt;=4.95,F31&gt;=0.482,C31&gt;=4.75,D31&gt;=0.7),"virginica",IF(AND(D31&lt;1.9,A31&gt;=6.6,F31&lt;0.482,C31&gt;=4.75,D31&gt;=0.7),"versicolor",IF(AND(D31&gt;=1.9,A31&gt;=6.6,F31&lt;0.482,C31&gt;=4.75,D31&gt;=0.7),"virginica",IF(AND(F31&gt;=0.766,C31&lt;4.95,F31&gt;=0.482,C31&gt;=4.75,D31&gt;=0.7),"virginica",IF(AND(B31&lt;2.95,F31&lt;0.766,C31&lt;4.95,F31&gt;=0.482,C31&gt;=4.75,D31&gt;=0.7),"virginica",IF(AND(B31&gt;=2.95,F31&lt;0.766,C31&lt;4.95,F31&gt;=0.482,C31&gt;=4.75,D31&gt;=0.7),"versicolor","shouldnthappen")))))))))</f>
        <v>virginica</v>
      </c>
      <c r="AJ31" s="1" t="str">
        <f aca="false">IF(AND(C31&lt;2.45,C31&lt;4.75),"setosa",IF(AND(D31&gt;=1.65,C31&gt;=4.75),"virginica",IF(AND(A31&lt;4.95,C31&gt;=2.45,C31&lt;4.75),"virginica",IF(AND(A31&gt;=4.95,C31&gt;=2.45,C31&lt;4.75),"versicolor",IF(AND(B31&lt;2.95,D31&lt;1.65,C31&gt;=4.75),"virginica",IF(AND(B31&gt;=2.95,D31&lt;1.65,C31&gt;=4.75),"versicolor","shouldnthappen"))))))</f>
        <v>virginica</v>
      </c>
      <c r="AK31" s="1" t="str">
        <f aca="false">IF(AND(D31&lt;0.75,A31&lt;5.45),"setosa",IF(AND(B31&lt;2.45,D31&gt;=0.75,A31&lt;5.45),"versicolor",IF(AND(A31&gt;=5.55,C31&lt;4.75,A31&gt;=5.45),"versicolor",IF(AND(C31&gt;=5.15,C31&gt;=4.75,A31&gt;=5.45),"virginica",IF(AND(G31&lt;6.094,B31&gt;=2.45,D31&gt;=0.75,A31&lt;5.45),"virginica",IF(AND(G31&gt;=6.094,B31&gt;=2.45,D31&gt;=0.75,A31&lt;5.45),"versicolor",IF(AND(D31&lt;0.6,A31&lt;5.55,C31&lt;4.75,A31&gt;=5.45),"setosa",IF(AND(D31&gt;=0.6,A31&lt;5.55,C31&lt;4.75,A31&gt;=5.45),"versicolor",IF(AND(C31&lt;4.95,C31&lt;5.15,C31&gt;=4.75,A31&gt;=5.45),"virginica",IF(AND(G31&lt;12.627,C31&lt;5.05,C31&gt;=4.95,C31&lt;5.15,C31&gt;=4.75,A31&gt;=5.45),"virginica",IF(AND(G31&gt;=12.627,C31&lt;5.05,C31&gt;=4.95,C31&lt;5.15,C31&gt;=4.75,A31&gt;=5.45),"versicolor",IF(AND(D31&lt;1.7,C31&gt;=5.05,C31&gt;=4.95,C31&lt;5.15,C31&gt;=4.75,A31&gt;=5.45),"versicolor",IF(AND(D31&gt;=1.7,C31&gt;=5.05,C31&gt;=4.95,C31&lt;5.15,C31&gt;=4.75,A31&gt;=5.45),"virginica","shouldnthappen")))))))))))))</f>
        <v>virginica</v>
      </c>
      <c r="AL31" s="1" t="str">
        <f aca="false">IF(AND(B31&lt;2.45,B31&lt;3.15),"versicolor",IF(AND(D31&lt;0.95,G31&lt;15.141,B31&gt;=3.15),"setosa",IF(AND(G31&lt;15.429,G31&gt;=15.141,B31&gt;=3.15),"versicolor",IF(AND(G31&gt;=15.429,G31&gt;=15.141,B31&gt;=3.15),"virginica",IF(AND(C31&lt;2.3,C31&lt;4.75,B31&gt;=2.45,B31&lt;3.15),"setosa",IF(AND(G31&gt;=16.072,C31&gt;=4.75,B31&gt;=2.45,B31&lt;3.15),"versicolor",IF(AND(G31&lt;11.833,D31&gt;=0.95,G31&lt;15.141,B31&gt;=3.15),"virginica",IF(AND(A31&lt;5,C31&gt;=2.3,C31&lt;4.75,B31&gt;=2.45,B31&lt;3.15),"virginica",IF(AND(A31&gt;=5,C31&gt;=2.3,C31&lt;4.75,B31&gt;=2.45,B31&lt;3.15),"versicolor",IF(AND(G31&lt;14.342,G31&gt;=11.833,D31&gt;=0.95,G31&lt;15.141,B31&gt;=3.15),"versicolor",IF(AND(G31&gt;=14.342,G31&gt;=11.833,D31&gt;=0.95,G31&lt;15.141,B31&gt;=3.15),"virginica",IF(AND(G31&lt;13.757,F31&gt;=0.741,G31&lt;16.072,C31&gt;=4.75,B31&gt;=2.45,B31&lt;3.15),"virginica",IF(AND(F31&gt;=0.546,A31&lt;6.15,F31&lt;0.741,G31&lt;16.072,C31&gt;=4.75,B31&gt;=2.45,B31&lt;3.15),"virginica",IF(AND(D31&gt;=1.75,A31&gt;=6.15,F31&lt;0.741,G31&lt;16.072,C31&gt;=4.75,B31&gt;=2.45,B31&lt;3.15),"virginica",IF(AND(C31&lt;4.85,G31&gt;=13.757,F31&gt;=0.741,G31&lt;16.072,C31&gt;=4.75,B31&gt;=2.45,B31&lt;3.15),"virginica",IF(AND(C31&gt;=4.85,G31&gt;=13.757,F31&gt;=0.741,G31&lt;16.072,C31&gt;=4.75,B31&gt;=2.45,B31&lt;3.15),"versicolor",IF(AND(F31&lt;0.331,F31&lt;0.546,A31&lt;6.15,F31&lt;0.741,G31&lt;16.072,C31&gt;=4.75,B31&gt;=2.45,B31&lt;3.15),"virginica",IF(AND(F31&gt;=0.331,F31&lt;0.546,A31&lt;6.15,F31&lt;0.741,G31&lt;16.072,C31&gt;=4.75,B31&gt;=2.45,B31&lt;3.15),"versicolor",IF(AND(G31&lt;10.661,D31&lt;1.75,A31&gt;=6.15,F31&lt;0.741,G31&lt;16.072,C31&gt;=4.75,B31&gt;=2.45,B31&lt;3.15),"virginica",IF(AND(G31&gt;=10.661,D31&lt;1.75,A31&gt;=6.15,F31&lt;0.741,G31&lt;16.072,C31&gt;=4.75,B31&gt;=2.45,B31&lt;3.15),"versicolor","shouldnthappen"))))))))))))))))))))</f>
        <v>versicolor</v>
      </c>
      <c r="AM31" s="1" t="str">
        <f aca="false">IF(AND(D31&lt;1.35,F31&gt;=0.917),"setosa",IF(AND(D31&gt;=1.35,F31&gt;=0.917),"virginica",IF(AND(D31&lt;0.75,D31&lt;1.55,F31&lt;0.917),"setosa",IF(AND(C31&gt;=4.8,D31&gt;=1.55,F31&lt;0.917),"virginica",IF(AND(A31&lt;5.95,D31&gt;=0.75,D31&lt;1.55,F31&lt;0.917),"versicolor",IF(AND(F31&lt;0.473,C31&lt;4.8,D31&gt;=1.55,F31&lt;0.917),"virginica",IF(AND(F31&gt;=0.473,C31&lt;4.8,D31&gt;=1.55,F31&lt;0.917),"versicolor",IF(AND(C31&lt;4.95,A31&gt;=5.95,D31&gt;=0.75,D31&lt;1.55,F31&lt;0.917),"versicolor",IF(AND(C31&gt;=4.95,A31&gt;=5.95,D31&gt;=0.75,D31&lt;1.55,F31&lt;0.917),"virginica","shouldnthappen")))))))))</f>
        <v>virginica</v>
      </c>
      <c r="AN31" s="1" t="str">
        <f aca="false">IF(AND(D31&lt;0.75,A31&lt;5.45),"setosa",IF(AND(D31&lt;1.55,D31&gt;=0.75,A31&lt;5.45),"versicolor",IF(AND(D31&gt;=1.55,D31&gt;=0.75,A31&lt;5.45),"virginica",IF(AND(A31&gt;=5.75,C31&lt;4.75,A31&gt;=5.45),"versicolor",IF(AND(F31&lt;0.361,C31&gt;=4.75,A31&gt;=5.45),"virginica",IF(AND(C31&lt;2.6,A31&lt;5.75,C31&lt;4.75,A31&gt;=5.45),"setosa",IF(AND(C31&gt;=2.6,A31&lt;5.75,C31&lt;4.75,A31&gt;=5.45),"versicolor",IF(AND(D31&gt;=1.7,F31&gt;=0.361,C31&gt;=4.75,A31&gt;=5.45),"virginica",IF(AND(B31&lt;2.65,D31&lt;1.7,F31&gt;=0.361,C31&gt;=4.75,A31&gt;=5.45),"virginica",IF(AND(A31&lt;7.05,B31&gt;=2.65,D31&lt;1.7,F31&gt;=0.361,C31&gt;=4.75,A31&gt;=5.45),"versicolor",IF(AND(A31&gt;=7.05,B31&gt;=2.65,D31&lt;1.7,F31&gt;=0.361,C31&gt;=4.75,A31&gt;=5.45),"virginica","shouldnthappen")))))))))))</f>
        <v>virginica</v>
      </c>
      <c r="AO31" s="1" t="str">
        <f aca="false">IF(AND(D31&lt;0.7),"setosa",IF(AND(A31&lt;4.95,C31&lt;4.85,D31&gt;=0.7),"virginica",IF(AND(A31&gt;=4.95,C31&lt;4.85,D31&gt;=0.7),"versicolor",IF(AND(D31&gt;=1.7,C31&gt;=4.85,D31&gt;=0.7),"virginica",IF(AND(F31&lt;0.325,D31&lt;1.7,C31&gt;=4.85,D31&gt;=0.7),"virginica",IF(AND(D31&lt;1.55,F31&gt;=0.325,D31&lt;1.7,C31&gt;=4.85,D31&gt;=0.7),"virginica",IF(AND(D31&gt;=1.55,F31&gt;=0.325,D31&lt;1.7,C31&gt;=4.85,D31&gt;=0.7),"versicolor","shouldnthappen")))))))</f>
        <v>virginica</v>
      </c>
      <c r="AP31" s="1" t="str">
        <f aca="false">IF(AND(D31&lt;0.75),"setosa",IF(AND(C31&lt;4.85,D31&gt;=0.75),"versicolor",IF(AND(G31&gt;=8.277,C31&gt;=4.85,D31&gt;=0.75),"virginica",IF(AND(F31&gt;=0.633,G31&lt;8.277,C31&gt;=4.85,D31&gt;=0.75),"virginica",IF(AND(G31&lt;7.61,F31&lt;0.633,G31&lt;8.277,C31&gt;=4.85,D31&gt;=0.75),"virginica",IF(AND(G31&gt;=7.61,F31&lt;0.633,G31&lt;8.277,C31&gt;=4.85,D31&gt;=0.75),"versicolor","shouldnthappen"))))))</f>
        <v>virginica</v>
      </c>
      <c r="AQ31" s="1" t="str">
        <f aca="false">IF(AND(C31&lt;2.65,A31&gt;=5.45,C31&lt;4.75),"setosa",IF(AND(C31&gt;=2.65,A31&gt;=5.45,C31&lt;4.75),"versicolor",IF(AND(B31&lt;2.9,C31&lt;4.85,C31&gt;=4.75),"versicolor",IF(AND(B31&gt;=2.9,C31&lt;4.85,C31&gt;=4.75),"virginica",IF(AND(D31&lt;1.7,C31&gt;=4.85,C31&gt;=4.75),"versicolor",IF(AND(D31&gt;=1.7,C31&gt;=4.85,C31&gt;=4.75),"virginica",IF(AND(C31&lt;2.45,G31&lt;14.126,A31&lt;5.45,C31&lt;4.75),"setosa",IF(AND(C31&gt;=2.45,G31&lt;14.126,A31&lt;5.45,C31&lt;4.75),"versicolor",IF(AND(C31&lt;2.4,G31&gt;=14.126,A31&lt;5.45,C31&lt;4.75),"setosa",IF(AND(C31&gt;=2.4,G31&gt;=14.126,A31&lt;5.45,C31&lt;4.75),"versicolor","shouldnthappen"))))))))))</f>
        <v>virginica</v>
      </c>
      <c r="AR31" s="1" t="str">
        <f aca="false">IF(AND(C31&lt;2.45,C31&lt;4.85),"setosa",IF(AND(C31&gt;=5.15,C31&gt;=4.85),"virginica",IF(AND(A31&gt;=4.95,C31&gt;=2.45,C31&lt;4.85),"versicolor",IF(AND(D31&lt;1.35,A31&lt;4.95,C31&gt;=2.45,C31&lt;4.85),"versicolor",IF(AND(D31&gt;=1.35,A31&lt;4.95,C31&gt;=2.45,C31&lt;4.85),"virginica",IF(AND(F31&lt;0.35,G31&lt;12.751,C31&lt;5.15,C31&gt;=4.85),"virginica",IF(AND(A31&lt;6.5,G31&gt;=12.751,C31&lt;5.15,C31&gt;=4.85),"virginica",IF(AND(A31&gt;=6.5,G31&gt;=12.751,C31&lt;5.15,C31&gt;=4.85),"versicolor",IF(AND(B31&gt;=2.75,F31&gt;=0.35,G31&lt;12.751,C31&lt;5.15,C31&gt;=4.85),"virginica",IF(AND(C31&lt;5.05,B31&lt;2.75,F31&gt;=0.35,G31&lt;12.751,C31&lt;5.15,C31&gt;=4.85),"virginica",IF(AND(C31&gt;=5.05,B31&lt;2.75,F31&gt;=0.35,G31&lt;12.751,C31&lt;5.15,C31&gt;=4.85),"versicolor","shouldnthappen")))))))))))</f>
        <v>virginica</v>
      </c>
      <c r="AS31" s="1" t="str">
        <f aca="false">IF(AND(F31&gt;=0.9,B31&lt;3.05),"virginica",IF(AND(A31&lt;5.9,B31&gt;=3.05),"setosa",IF(AND(D31&lt;1.65,A31&gt;=5.9,B31&gt;=3.05),"versicolor",IF(AND(D31&gt;=1.65,A31&gt;=5.9,B31&gt;=3.05),"virginica",IF(AND(D31&gt;=1.75,C31&gt;=4.85,F31&lt;0.9,B31&lt;3.05),"virginica",IF(AND(C31&lt;2.2,B31&lt;2.95,C31&lt;4.85,F31&lt;0.9,B31&lt;3.05),"setosa",IF(AND(C31&gt;=2.2,B31&lt;2.95,C31&lt;4.85,F31&lt;0.9,B31&lt;3.05),"versicolor",IF(AND(C31&lt;2.8,B31&gt;=2.95,C31&lt;4.85,F31&lt;0.9,B31&lt;3.05),"setosa",IF(AND(C31&gt;=2.8,B31&gt;=2.95,C31&lt;4.85,F31&lt;0.9,B31&lt;3.05),"versicolor",IF(AND(G31&lt;13.879,D31&lt;1.75,C31&gt;=4.85,F31&lt;0.9,B31&lt;3.05),"virginica",IF(AND(G31&gt;=13.879,D31&lt;1.75,C31&gt;=4.85,F31&lt;0.9,B31&lt;3.05),"versicolor","shouldnthappen")))))))))))</f>
        <v>virginica</v>
      </c>
      <c r="AT31" s="1" t="str">
        <f aca="false">IF(AND(D31&lt;0.75),"setosa",IF(AND(D31&gt;=1.75,D31&gt;=0.75),"virginica",IF(AND(D31&lt;1.45,G31&lt;7.37,D31&lt;1.75,D31&gt;=0.75),"versicolor",IF(AND(D31&gt;=1.45,G31&lt;7.37,D31&lt;1.75,D31&gt;=0.75),"virginica",IF(AND(C31&lt;5.45,G31&gt;=7.37,D31&lt;1.75,D31&gt;=0.75),"versicolor",IF(AND(C31&gt;=5.45,G31&gt;=7.37,D31&lt;1.75,D31&gt;=0.75),"virginica","shouldnthappen"))))))</f>
        <v>virginica</v>
      </c>
      <c r="AU31" s="1" t="str">
        <f aca="false">IF(AND(D31&lt;0.7),"setosa",IF(AND(D31&gt;=1.7,A31&gt;=6.15,D31&gt;=0.7),"virginica",IF(AND(B31&gt;=2.55,C31&lt;4.75,A31&lt;6.15,D31&gt;=0.7),"versicolor",IF(AND(D31&gt;=1.7,C31&gt;=4.75,A31&lt;6.15,D31&gt;=0.7),"virginica",IF(AND(C31&lt;5.25,D31&lt;1.7,A31&gt;=6.15,D31&gt;=0.7),"versicolor",IF(AND(C31&gt;=5.25,D31&lt;1.7,A31&gt;=6.15,D31&gt;=0.7),"virginica",IF(AND(C31&lt;4.25,B31&lt;2.55,C31&lt;4.75,A31&lt;6.15,D31&gt;=0.7),"versicolor",IF(AND(C31&gt;=4.25,B31&lt;2.55,C31&lt;4.75,A31&lt;6.15,D31&gt;=0.7),"virginica",IF(AND(B31&lt;2.65,D31&lt;1.7,C31&gt;=4.75,A31&lt;6.15,D31&gt;=0.7),"virginica",IF(AND(B31&gt;=2.65,D31&lt;1.7,C31&gt;=4.75,A31&lt;6.15,D31&gt;=0.7),"versicolor","shouldnthappen"))))))))))</f>
        <v>virginica</v>
      </c>
      <c r="AV31" s="1" t="str">
        <f aca="false">IF(AND(D31&lt;0.75),"setosa",IF(AND(F31&gt;=0.899,D31&gt;=0.75),"virginica",IF(AND(D31&lt;1.65,A31&lt;6.05,F31&lt;0.899,D31&gt;=0.75),"versicolor",IF(AND(D31&gt;=1.65,A31&lt;6.05,F31&lt;0.899,D31&gt;=0.75),"virginica",IF(AND(C31&gt;=5.05,A31&gt;=6.05,F31&lt;0.899,D31&gt;=0.75),"virginica",IF(AND(G31&gt;=13.757,C31&lt;5.05,A31&gt;=6.05,F31&lt;0.899,D31&gt;=0.75),"versicolor",IF(AND(D31&lt;1.6,G31&lt;13.757,C31&lt;5.05,A31&gt;=6.05,F31&lt;0.899,D31&gt;=0.75),"versicolor",IF(AND(D31&gt;=1.6,G31&lt;13.757,C31&lt;5.05,A31&gt;=6.05,F31&lt;0.899,D31&gt;=0.75),"virginica","shouldnthappen"))))))))</f>
        <v>virginica</v>
      </c>
      <c r="AW31" s="1" t="str">
        <f aca="false">IF(AND(F31&lt;0.117,A31&gt;=5.55),"virginica",IF(AND(A31&gt;=5.2,G31&lt;6.086,A31&lt;5.55),"versicolor",IF(AND(D31&lt;0.7,G31&gt;=6.086,A31&lt;5.55),"setosa",IF(AND(D31&gt;=0.7,G31&gt;=6.086,A31&lt;5.55),"versicolor",IF(AND(A31&lt;4.75,A31&lt;5.2,G31&lt;6.086,A31&lt;5.55),"setosa",IF(AND(A31&gt;=4.75,A31&lt;5.2,G31&lt;6.086,A31&lt;5.55),"virginica",IF(AND(D31&gt;=1.65,C31&lt;4.95,F31&gt;=0.117,A31&gt;=5.55),"virginica",IF(AND(D31&gt;=1.75,C31&gt;=4.95,F31&gt;=0.117,A31&gt;=5.55),"virginica",IF(AND(C31&lt;2.6,D31&lt;1.65,C31&lt;4.95,F31&gt;=0.117,A31&gt;=5.55),"setosa",IF(AND(C31&gt;=2.6,D31&lt;1.65,C31&lt;4.95,F31&gt;=0.117,A31&gt;=5.55),"versicolor",IF(AND(D31&lt;1.55,D31&lt;1.75,C31&gt;=4.95,F31&gt;=0.117,A31&gt;=5.55),"virginica",IF(AND(A31&lt;6.95,D31&gt;=1.55,D31&lt;1.75,C31&gt;=4.95,F31&gt;=0.117,A31&gt;=5.55),"versicolor",IF(AND(A31&gt;=6.95,D31&gt;=1.55,D31&lt;1.75,C31&gt;=4.95,F31&gt;=0.117,A31&gt;=5.55),"virginica","shouldnthappen")))))))))))))</f>
        <v>virginica</v>
      </c>
      <c r="AX31" s="1" t="str">
        <f aca="false">IF(AND(D31&lt;0.75),"setosa",IF(AND(F31&lt;0.138,D31&gt;=0.75),"virginica",IF(AND(C31&lt;4.45,A31&lt;6.15,F31&gt;=0.138,D31&gt;=0.75),"versicolor",IF(AND(C31&gt;=5.05,A31&gt;=6.15,F31&gt;=0.138,D31&gt;=0.75),"virginica",IF(AND(B31&lt;2.65,C31&gt;=4.45,A31&lt;6.15,F31&gt;=0.138,D31&gt;=0.75),"virginica",IF(AND(A31&gt;=6.35,C31&lt;5.05,A31&gt;=6.15,F31&gt;=0.138,D31&gt;=0.75),"versicolor",IF(AND(A31&lt;5.65,B31&gt;=2.65,C31&gt;=4.45,A31&lt;6.15,F31&gt;=0.138,D31&gt;=0.75),"virginica",IF(AND(D31&lt;1.75,A31&lt;6.35,C31&lt;5.05,A31&gt;=6.15,F31&gt;=0.138,D31&gt;=0.75),"versicolor",IF(AND(D31&gt;=1.75,A31&lt;6.35,C31&lt;5.05,A31&gt;=6.15,F31&gt;=0.138,D31&gt;=0.75),"virginica",IF(AND(D31&lt;1.7,A31&gt;=5.65,B31&gt;=2.65,C31&gt;=4.45,A31&lt;6.15,F31&gt;=0.138,D31&gt;=0.75),"versicolor",IF(AND(D31&gt;=1.7,A31&gt;=5.65,B31&gt;=2.65,C31&gt;=4.45,A31&lt;6.15,F31&gt;=0.138,D31&gt;=0.75),"virginica","shouldnthappen")))))))))))</f>
        <v>virginica</v>
      </c>
      <c r="AY31" s="1" t="str">
        <f aca="false">IF(AND(D31&lt;0.75,A31&lt;5.55),"setosa",IF(AND(A31&lt;4.95,D31&gt;=0.75,A31&lt;5.55),"virginica",IF(AND(A31&gt;=4.95,D31&gt;=0.75,A31&lt;5.55),"versicolor",IF(AND(C31&lt;2.6,C31&lt;4.85,A31&gt;=5.55),"setosa",IF(AND(C31&gt;=2.6,C31&lt;4.85,A31&gt;=5.55),"versicolor",IF(AND(D31&gt;=1.75,C31&gt;=4.85,A31&gt;=5.55),"virginica",IF(AND(F31&lt;0.405,D31&lt;1.75,C31&gt;=4.85,A31&gt;=5.55),"versicolor",IF(AND(B31&lt;3.05,F31&gt;=0.405,D31&lt;1.75,C31&gt;=4.85,A31&gt;=5.55),"virginica",IF(AND(B31&gt;=3.05,F31&gt;=0.405,D31&lt;1.75,C31&gt;=4.85,A31&gt;=5.55),"versicolor","shouldnthappen")))))))))</f>
        <v>virginica</v>
      </c>
      <c r="AZ31" s="1" t="str">
        <f aca="false">IF(AND(D31&lt;0.75),"setosa",IF(AND(F31&lt;0.9,C31&lt;4.95,D31&gt;=0.75),"versicolor",IF(AND(F31&gt;=0.9,C31&lt;4.95,D31&gt;=0.75),"virginica",IF(AND(D31&gt;=1.7,C31&gt;=4.95,D31&gt;=0.75),"virginica",IF(AND(F31&lt;0.405,D31&lt;1.7,C31&gt;=4.95,D31&gt;=0.75),"versicolor",IF(AND(F31&gt;=0.405,D31&lt;1.7,C31&gt;=4.95,D31&gt;=0.75),"virginica","shouldnthappen"))))))</f>
        <v>virginica</v>
      </c>
      <c r="BA31" s="1" t="str">
        <f aca="false">IF(AND(D31&lt;0.75),"setosa",IF(AND(D31&gt;=1.7,C31&gt;=5.05,D31&gt;=0.75),"virginica",IF(AND(D31&lt;1.45,D31&lt;1.6,C31&lt;5.05,D31&gt;=0.75),"versicolor",IF(AND(A31&lt;5.8,D31&gt;=1.6,C31&lt;5.05,D31&gt;=0.75),"virginica",IF(AND(A31&gt;=5.8,D31&gt;=1.6,C31&lt;5.05,D31&gt;=0.75),"versicolor",IF(AND(F31&lt;0.417,D31&lt;1.7,C31&gt;=5.05,D31&gt;=0.75),"versicolor",IF(AND(F31&gt;=0.417,D31&lt;1.7,C31&gt;=5.05,D31&gt;=0.75),"virginica",IF(AND(A31&lt;5.95,D31&gt;=1.45,D31&lt;1.6,C31&lt;5.05,D31&gt;=0.75),"versicolor",IF(AND(G31&lt;10.618,A31&gt;=5.95,D31&gt;=1.45,D31&lt;1.6,C31&lt;5.05,D31&gt;=0.75),"virginica",IF(AND(G31&gt;=10.618,A31&gt;=5.95,D31&gt;=1.45,D31&lt;1.6,C31&lt;5.05,D31&gt;=0.75),"versicolor","shouldnthappen"))))))))))</f>
        <v>virginica</v>
      </c>
      <c r="BB31" s="1" t="str">
        <f aca="false">IF(AND(C31&lt;2.6),"setosa",IF(AND(D31&gt;=1.75,C31&gt;=2.6),"virginica",IF(AND(C31&gt;=5.45,D31&lt;1.75,C31&gt;=2.6),"virginica",IF(AND(F31&gt;=0.259,C31&lt;5.45,D31&lt;1.75,C31&gt;=2.6),"versicolor",IF(AND(C31&lt;5.05,F31&lt;0.259,C31&lt;5.45,D31&lt;1.75,C31&gt;=2.6),"versicolor",IF(AND(C31&gt;=5.05,F31&lt;0.259,C31&lt;5.45,D31&lt;1.75,C31&gt;=2.6),"virginica","shouldnthappen"))))))</f>
        <v>virginica</v>
      </c>
      <c r="BC31" s="1" t="str">
        <f aca="false">IF(AND(A31&lt;4.95,B31&lt;2.7,A31&lt;5.55),"virginica",IF(AND(A31&gt;=4.95,B31&lt;2.7,A31&lt;5.55),"versicolor",IF(AND(C31&lt;3.2,B31&gt;=2.7,A31&lt;5.55),"setosa",IF(AND(C31&gt;=3.2,B31&gt;=2.7,A31&lt;5.55),"versicolor",IF(AND(F31&gt;=0.85,A31&lt;6.15,A31&gt;=5.55),"virginica",IF(AND(D31&lt;1.45,A31&gt;=6.15,A31&gt;=5.55),"versicolor",IF(AND(C31&lt;4.8,F31&lt;0.85,A31&lt;6.15,A31&gt;=5.55),"versicolor",IF(AND(D31&gt;=1.7,D31&gt;=1.45,A31&gt;=6.15,A31&gt;=5.55),"virginica",IF(AND(G31&lt;9.333,C31&gt;=4.8,F31&lt;0.85,A31&lt;6.15,A31&gt;=5.55),"versicolor",IF(AND(G31&gt;=9.333,C31&gt;=4.8,F31&lt;0.85,A31&lt;6.15,A31&gt;=5.55),"virginica",IF(AND(C31&lt;4.9,D31&lt;1.7,D31&gt;=1.45,A31&gt;=6.15,A31&gt;=5.55),"versicolor",IF(AND(C31&gt;=4.9,D31&lt;1.7,D31&gt;=1.45,A31&gt;=6.15,A31&gt;=5.55),"virginica","shouldnthappen"))))))))))))</f>
        <v>virginica</v>
      </c>
      <c r="BD31" s="1" t="str">
        <f aca="false">IF(AND(C31&lt;2.35),"setosa",IF(AND(C31&lt;4.75,B31&lt;2.55,C31&gt;=2.35),"versicolor",IF(AND(C31&gt;=4.75,B31&lt;2.55,C31&gt;=2.35),"virginica",IF(AND(C31&lt;4.75,B31&gt;=2.55,C31&gt;=2.35),"versicolor",IF(AND(D31&gt;=1.75,C31&gt;=4.75,B31&gt;=2.55,C31&gt;=2.35),"virginica",IF(AND(A31&gt;=6.5,D31&lt;1.75,C31&gt;=4.75,B31&gt;=2.55,C31&gt;=2.35),"versicolor",IF(AND(A31&lt;6.05,A31&lt;6.5,D31&lt;1.75,C31&gt;=4.75,B31&gt;=2.55,C31&gt;=2.35),"versicolor",IF(AND(A31&gt;=6.05,A31&lt;6.5,D31&lt;1.75,C31&gt;=4.75,B31&gt;=2.55,C31&gt;=2.35),"virginica","shouldnthappen"))))))))</f>
        <v>virginica</v>
      </c>
      <c r="BE31" s="1" t="str">
        <f aca="false">IF(AND(C31&lt;2.5),"setosa",IF(AND(D31&lt;1.65,C31&lt;4.75,C31&gt;=2.5),"versicolor",IF(AND(D31&gt;=1.65,C31&lt;4.75,C31&gt;=2.5),"virginica",IF(AND(D31&gt;=1.75,C31&gt;=4.75,C31&gt;=2.5),"virginica",IF(AND(C31&lt;4.95,D31&lt;1.75,C31&gt;=4.75,C31&gt;=2.5),"versicolor",IF(AND(A31&lt;6.5,C31&gt;=4.95,D31&lt;1.75,C31&gt;=4.75,C31&gt;=2.5),"virginica",IF(AND(A31&gt;=6.5,C31&gt;=4.95,D31&lt;1.75,C31&gt;=4.75,C31&gt;=2.5),"versicolor","shouldnthappen")))))))</f>
        <v>virginica</v>
      </c>
      <c r="BF31" s="1" t="str">
        <f aca="false">IF(AND(G31&gt;=15.244),"virginica",IF(AND(C31&lt;3.2,B31&gt;=3.15,G31&lt;15.244),"setosa",IF(AND(A31&gt;=4.95,C31&lt;4.7,B31&lt;3.15,G31&lt;15.244),"versicolor",IF(AND(C31&gt;=5.15,C31&gt;=4.7,B31&lt;3.15,G31&lt;15.244),"virginica",IF(AND(A31&gt;=6.45,C31&gt;=3.2,B31&gt;=3.15,G31&lt;15.244),"virginica",IF(AND(D31&lt;0.95,A31&lt;4.95,C31&lt;4.7,B31&lt;3.15,G31&lt;15.244),"setosa",IF(AND(D31&gt;=0.95,A31&lt;4.95,C31&lt;4.7,B31&lt;3.15,G31&lt;15.244),"virginica",IF(AND(F31&lt;0.816,A31&lt;6.45,C31&gt;=3.2,B31&gt;=3.15,G31&lt;15.244),"virginica",IF(AND(F31&gt;=0.816,A31&lt;6.45,C31&gt;=3.2,B31&gt;=3.15,G31&lt;15.244),"versicolor",IF(AND(A31&gt;=6.5,B31&lt;3.05,C31&lt;5.15,C31&gt;=4.7,B31&lt;3.15,G31&lt;15.244),"versicolor",IF(AND(G31&lt;11.093,B31&gt;=3.05,C31&lt;5.15,C31&gt;=4.7,B31&lt;3.15,G31&lt;15.244),"virginica",IF(AND(G31&gt;=11.093,B31&gt;=3.05,C31&lt;5.15,C31&gt;=4.7,B31&lt;3.15,G31&lt;15.244),"versicolor",IF(AND(D31&gt;=1.7,A31&lt;6.5,B31&lt;3.05,C31&lt;5.15,C31&gt;=4.7,B31&lt;3.15,G31&lt;15.244),"virginica",IF(AND(G31&lt;7.498,D31&lt;1.7,A31&lt;6.5,B31&lt;3.05,C31&lt;5.15,C31&gt;=4.7,B31&lt;3.15,G31&lt;15.244),"virginica",IF(AND(G31&gt;=7.498,D31&lt;1.7,A31&lt;6.5,B31&lt;3.05,C31&lt;5.15,C31&gt;=4.7,B31&lt;3.15,G31&lt;15.244),"versicolor","shouldnthappen")))))))))))))))</f>
        <v>virginica</v>
      </c>
      <c r="BG31" s="1" t="str">
        <f aca="false">IF(AND(B31&gt;=3.35,C31&lt;4.85),"setosa",IF(AND(D31&gt;=1.75,C31&gt;=4.85),"virginica",IF(AND(D31&lt;0.75,B31&lt;3.35,C31&lt;4.85),"setosa",IF(AND(G31&gt;=13.879,D31&lt;1.75,C31&gt;=4.85),"versicolor",IF(AND(F31&gt;=0.9,D31&gt;=0.75,B31&lt;3.35,C31&lt;4.85),"virginica",IF(AND(F31&gt;=0.405,G31&lt;13.879,D31&lt;1.75,C31&gt;=4.85),"virginica",IF(AND(B31&gt;=2.55,F31&lt;0.9,D31&gt;=0.75,B31&lt;3.35,C31&lt;4.85),"versicolor",IF(AND(G31&lt;7.498,F31&lt;0.405,G31&lt;13.879,D31&lt;1.75,C31&gt;=4.85),"virginica",IF(AND(G31&gt;=7.498,F31&lt;0.405,G31&lt;13.879,D31&lt;1.75,C31&gt;=4.85),"versicolor",IF(AND(G31&lt;5.656,B31&lt;2.55,F31&lt;0.9,D31&gt;=0.75,B31&lt;3.35,C31&lt;4.85),"virginica",IF(AND(G31&gt;=5.656,B31&lt;2.55,F31&lt;0.9,D31&gt;=0.75,B31&lt;3.35,C31&lt;4.85),"versicolor","shouldnthappen")))))))))))</f>
        <v>virginica</v>
      </c>
      <c r="BH31" s="1" t="str">
        <f aca="false">IF(AND(D31&lt;0.7),"setosa",IF(AND(D31&gt;=1.65,A31&lt;6.65,D31&gt;=0.7),"virginica",IF(AND(D31&lt;1.55,A31&gt;=6.65,D31&gt;=0.7),"versicolor",IF(AND(D31&gt;=1.55,A31&gt;=6.65,D31&gt;=0.7),"virginica",IF(AND(F31&gt;=0.529,D31&lt;1.65,A31&lt;6.65,D31&gt;=0.7),"versicolor",IF(AND(C31&gt;=5.35,F31&lt;0.529,D31&lt;1.65,A31&lt;6.65,D31&gt;=0.7),"virginica",IF(AND(G31&gt;=7.411,C31&lt;5.35,F31&lt;0.529,D31&lt;1.65,A31&lt;6.65,D31&gt;=0.7),"versicolor",IF(AND(G31&lt;6.927,G31&lt;7.411,C31&lt;5.35,F31&lt;0.529,D31&lt;1.65,A31&lt;6.65,D31&gt;=0.7),"versicolor",IF(AND(G31&gt;=6.927,G31&lt;7.411,C31&lt;5.35,F31&lt;0.529,D31&lt;1.65,A31&lt;6.65,D31&gt;=0.7),"virginica","shouldnthappen")))))))))</f>
        <v>virginica</v>
      </c>
      <c r="BI31" s="1" t="str">
        <f aca="false">IF(AND(D31&gt;=1.7),"virginica",IF(AND(D31&lt;0.7,D31&lt;1.7),"setosa",IF(AND(D31&lt;1.45,G31&lt;7.37,D31&gt;=0.7,D31&lt;1.7),"versicolor",IF(AND(D31&gt;=1.45,G31&lt;7.37,D31&gt;=0.7,D31&lt;1.7),"virginica",IF(AND(B31&gt;=2.65,G31&gt;=7.37,D31&gt;=0.7,D31&lt;1.7),"versicolor",IF(AND(C31&lt;5.05,B31&lt;2.65,G31&gt;=7.37,D31&gt;=0.7,D31&lt;1.7),"versicolor",IF(AND(C31&gt;=5.05,B31&lt;2.65,G31&gt;=7.37,D31&gt;=0.7,D31&lt;1.7),"virginica","shouldnthappen")))))))</f>
        <v>virginica</v>
      </c>
    </row>
    <row r="32" customFormat="false" ht="13.8" hidden="false" customHeight="false" outlineLevel="0" collapsed="false">
      <c r="A32" s="1" t="n">
        <v>6.7</v>
      </c>
      <c r="B32" s="1" t="n">
        <v>3.3</v>
      </c>
      <c r="C32" s="1" t="n">
        <v>5.7</v>
      </c>
      <c r="D32" s="1" t="n">
        <v>2.5</v>
      </c>
      <c r="E32" s="1" t="s">
        <v>93</v>
      </c>
      <c r="F32" s="1" t="n">
        <v>0.404345667455345</v>
      </c>
      <c r="G32" s="1" t="n">
        <v>8.15445627858862</v>
      </c>
      <c r="H32" s="11" t="str">
        <f aca="false">E32</f>
        <v>virginica</v>
      </c>
      <c r="I32" s="1" t="str">
        <f aca="false">INDEX(L32:BI32, MODE(MATCH(L32:BI32, L32:BI32, 0 )))</f>
        <v>virginica</v>
      </c>
      <c r="J32" s="12" t="n">
        <f aca="false">COUNTIF(L32:BI32, H32) / COUNTA(L32:BI32)</f>
        <v>0.94</v>
      </c>
      <c r="K32" s="13" t="n">
        <f aca="false">I32=H32</f>
        <v>1</v>
      </c>
      <c r="L32" s="1" t="str">
        <f aca="false">IF(AND(C32&lt;3.65,B32&gt;=3.35),"setosa",IF(AND(C32&gt;=3.65,B32&gt;=3.35),"virginica",IF(AND(C32&lt;2.35,C32&lt;4.85,B32&lt;3.35),"setosa",IF(AND(F32&gt;=0.899,C32&gt;=2.35,C32&lt;4.85,B32&lt;3.35),"virginica",IF(AND(G32&gt;=8.268,B32&lt;2.75,C32&gt;=4.85,B32&lt;3.35),"virginica",IF(AND(D32&lt;1.55,B32&gt;=2.75,C32&gt;=4.85,B32&lt;3.35),"versicolor",IF(AND(D32&gt;=1.55,B32&gt;=2.75,C32&gt;=4.85,B32&lt;3.35),"virginica",IF(AND(G32&lt;6.537,F32&lt;0.899,C32&gt;=2.35,C32&lt;4.85,B32&lt;3.35),"virginica",IF(AND(G32&gt;=6.537,F32&lt;0.899,C32&gt;=2.35,C32&lt;4.85,B32&lt;3.35),"versicolor",IF(AND(G32&lt;6.878,G32&lt;8.268,B32&lt;2.75,C32&gt;=4.85,B32&lt;3.35),"virginica",IF(AND(G32&gt;=6.878,G32&lt;8.268,B32&lt;2.75,C32&gt;=4.85,B32&lt;3.35),"versicolor","shouldnthappen")))))))))))</f>
        <v>virginica</v>
      </c>
      <c r="M32" s="1" t="str">
        <f aca="false">IF(AND(C32&lt;2.6),"setosa",IF(AND(D32&gt;=1.75,C32&gt;=2.6),"virginica",IF(AND(G32&lt;6.094,D32&lt;1.75,C32&gt;=2.6),"virginica",IF(AND(D32&lt;1.35,G32&gt;=6.094,D32&lt;1.75,C32&gt;=2.6),"versicolor",IF(AND(C32&lt;5.05,D32&gt;=1.35,G32&gt;=6.094,D32&lt;1.75,C32&gt;=2.6),"versicolor",IF(AND(C32&gt;=5.05,D32&gt;=1.35,G32&gt;=6.094,D32&lt;1.75,C32&gt;=2.6),"virginica","shouldnthappen"))))))</f>
        <v>virginica</v>
      </c>
      <c r="N32" s="1" t="str">
        <f aca="false">IF(AND(A32&lt;6.6,B32&gt;=3.45),"setosa",IF(AND(A32&gt;=6.6,B32&gt;=3.45),"virginica",IF(AND(D32&lt;0.7,C32&lt;4.75,B32&lt;3.45),"setosa",IF(AND(D32&gt;=0.7,C32&lt;4.75,B32&lt;3.45),"versicolor",IF(AND(C32&gt;=5.15,C32&gt;=4.75,B32&lt;3.45),"virginica",IF(AND(D32&gt;=1.7,A32&lt;6.5,C32&lt;5.15,C32&gt;=4.75,B32&lt;3.45),"virginica",IF(AND(C32&lt;5.05,A32&gt;=6.5,C32&lt;5.15,C32&gt;=4.75,B32&lt;3.45),"versicolor",IF(AND(C32&gt;=5.05,A32&gt;=6.5,C32&lt;5.15,C32&gt;=4.75,B32&lt;3.45),"virginica",IF(AND(G32&lt;7.498,D32&lt;1.7,A32&lt;6.5,C32&lt;5.15,C32&gt;=4.75,B32&lt;3.45),"virginica",IF(AND(G32&gt;=7.498,D32&lt;1.7,A32&lt;6.5,C32&lt;5.15,C32&gt;=4.75,B32&lt;3.45),"versicolor","shouldnthappen"))))))))))</f>
        <v>virginica</v>
      </c>
      <c r="O32" s="1" t="str">
        <f aca="false">IF(AND(D32&lt;0.75),"setosa",IF(AND(C32&lt;4.75,C32&lt;4.85,D32&gt;=0.75),"versicolor",IF(AND(A32&gt;=6.05,C32&gt;=4.85,D32&gt;=0.75),"virginica",IF(AND(D32&lt;1.6,C32&gt;=4.75,C32&lt;4.85,D32&gt;=0.75),"versicolor",IF(AND(D32&gt;=1.6,C32&gt;=4.75,C32&lt;4.85,D32&gt;=0.75),"virginica",IF(AND(A32&lt;5.9,A32&lt;6.05,C32&gt;=4.85,D32&gt;=0.75),"virginica",IF(AND(A32&gt;=5.9,A32&lt;6.05,C32&gt;=4.85,D32&gt;=0.75),"versicolor","shouldnthappen")))))))</f>
        <v>virginica</v>
      </c>
      <c r="P32" s="1" t="str">
        <f aca="false">IF(AND(D32&lt;0.75),"setosa",IF(AND(A32&lt;5.55,D32&gt;=0.75),"versicolor",IF(AND(D32&gt;=1.7,G32&lt;13.158,A32&gt;=5.55,D32&gt;=0.75),"virginica",IF(AND(B32&lt;2.45,D32&lt;1.7,G32&lt;13.158,A32&gt;=5.55,D32&gt;=0.75),"virginica",IF(AND(B32&gt;=2.45,D32&lt;1.7,G32&lt;13.158,A32&gt;=5.55,D32&gt;=0.75),"versicolor",IF(AND(B32&gt;=3.05,G32&lt;15.551,G32&gt;=13.158,A32&gt;=5.55,D32&gt;=0.75),"versicolor",IF(AND(B32&lt;2.9,G32&gt;=15.551,G32&gt;=13.158,A32&gt;=5.55,D32&gt;=0.75),"versicolor",IF(AND(B32&gt;=2.9,G32&gt;=15.551,G32&gt;=13.158,A32&gt;=5.55,D32&gt;=0.75),"virginica",IF(AND(D32&lt;1.3,G32&lt;14.221,B32&lt;3.05,G32&lt;15.551,G32&gt;=13.158,A32&gt;=5.55,D32&gt;=0.75),"versicolor",IF(AND(D32&gt;=1.3,G32&lt;14.221,B32&lt;3.05,G32&lt;15.551,G32&gt;=13.158,A32&gt;=5.55,D32&gt;=0.75),"virginica",IF(AND(C32&lt;4.9,G32&gt;=14.221,B32&lt;3.05,G32&lt;15.551,G32&gt;=13.158,A32&gt;=5.55,D32&gt;=0.75),"versicolor",IF(AND(C32&gt;=4.9,G32&gt;=14.221,B32&lt;3.05,G32&lt;15.551,G32&gt;=13.158,A32&gt;=5.55,D32&gt;=0.75),"virginica","shouldnthappen"))))))))))))</f>
        <v>virginica</v>
      </c>
      <c r="Q32" s="1" t="str">
        <f aca="false">IF(AND(C32&lt;2.6),"setosa",IF(AND(A32&gt;=4.95,C32&lt;4.75,C32&gt;=2.6),"versicolor",IF(AND(D32&gt;=1.75,C32&gt;=4.75,C32&gt;=2.6),"virginica",IF(AND(B32&lt;2.45,A32&lt;4.95,C32&lt;4.75,C32&gt;=2.6),"versicolor",IF(AND(B32&gt;=2.45,A32&lt;4.95,C32&lt;4.75,C32&gt;=2.6),"virginica",IF(AND(G32&lt;7.498,D32&lt;1.75,C32&gt;=4.75,C32&gt;=2.6),"virginica",IF(AND(F32&lt;0.417,G32&gt;=7.498,D32&lt;1.75,C32&gt;=4.75,C32&gt;=2.6),"versicolor",IF(AND(F32&lt;0.442,F32&gt;=0.417,G32&gt;=7.498,D32&lt;1.75,C32&gt;=4.75,C32&gt;=2.6),"virginica",IF(AND(F32&gt;=0.442,F32&gt;=0.417,G32&gt;=7.498,D32&lt;1.75,C32&gt;=4.75,C32&gt;=2.6),"versicolor","shouldnthappen")))))))))</f>
        <v>virginica</v>
      </c>
      <c r="R32" s="1" t="str">
        <f aca="false">IF(AND(D32&lt;0.75),"setosa",IF(AND(D32&lt;1.75,A32&gt;=6.25,D32&gt;=0.75),"versicolor",IF(AND(D32&gt;=1.75,A32&gt;=6.25,D32&gt;=0.75),"virginica",IF(AND(D32&lt;1.6,C32&lt;4.75,A32&lt;6.25,D32&gt;=0.75),"versicolor",IF(AND(D32&gt;=1.6,C32&lt;4.75,A32&lt;6.25,D32&gt;=0.75),"virginica",IF(AND(G32&lt;6.998,C32&gt;=4.75,A32&lt;6.25,D32&gt;=0.75),"virginica",IF(AND(A32&lt;6.05,G32&gt;=6.998,C32&gt;=4.75,A32&lt;6.25,D32&gt;=0.75),"versicolor",IF(AND(A32&gt;=6.05,G32&gt;=6.998,C32&gt;=4.75,A32&lt;6.25,D32&gt;=0.75),"virginica","shouldnthappen"))))))))</f>
        <v>virginica</v>
      </c>
      <c r="S32" s="1" t="str">
        <f aca="false">IF(AND(B32&gt;=3.05,A32&lt;5.45),"setosa",IF(AND(C32&lt;2.2,B32&lt;3.05,A32&lt;5.45),"setosa",IF(AND(C32&gt;=2.2,B32&lt;3.05,A32&lt;5.45),"versicolor",IF(AND(B32&lt;3.7,C32&lt;4.8,A32&gt;=5.45),"versicolor",IF(AND(B32&gt;=3.7,C32&lt;4.8,A32&gt;=5.45),"setosa",IF(AND(G32&lt;13.757,C32&lt;5.05,C32&gt;=4.8,A32&gt;=5.45),"virginica",IF(AND(G32&gt;=13.757,C32&lt;5.05,C32&gt;=4.8,A32&gt;=5.45),"versicolor",IF(AND(C32&gt;=5.15,C32&gt;=5.05,C32&gt;=4.8,A32&gt;=5.45),"virginica",IF(AND(A32&lt;5.95,C32&lt;5.15,C32&gt;=5.05,C32&gt;=4.8,A32&gt;=5.45),"virginica",IF(AND(D32&gt;=1.8,A32&gt;=5.95,C32&lt;5.15,C32&gt;=5.05,C32&gt;=4.8,A32&gt;=5.45),"virginica",IF(AND(B32&lt;2.75,D32&lt;1.8,A32&gt;=5.95,C32&lt;5.15,C32&gt;=5.05,C32&gt;=4.8,A32&gt;=5.45),"versicolor",IF(AND(B32&gt;=2.75,D32&lt;1.8,A32&gt;=5.95,C32&lt;5.15,C32&gt;=5.05,C32&gt;=4.8,A32&gt;=5.45),"virginica","shouldnthappen"))))))))))))</f>
        <v>virginica</v>
      </c>
      <c r="T32" s="1" t="str">
        <f aca="false">IF(AND(C32&lt;2.6),"setosa",IF(AND(D32&lt;1.65,C32&lt;4.75,C32&gt;=2.6),"versicolor",IF(AND(D32&gt;=1.65,C32&lt;4.75,C32&gt;=2.6),"virginica",IF(AND(G32&gt;=8.494,A32&lt;6.6,C32&gt;=4.75,C32&gt;=2.6),"virginica",IF(AND(C32&lt;5.2,A32&gt;=6.6,C32&gt;=4.75,C32&gt;=2.6),"versicolor",IF(AND(C32&gt;=5.2,A32&gt;=6.6,C32&gt;=4.75,C32&gt;=2.6),"virginica",IF(AND(A32&lt;5.95,G32&lt;8.494,A32&lt;6.6,C32&gt;=4.75,C32&gt;=2.6),"virginica",IF(AND(A32&gt;=5.95,G32&lt;8.494,A32&lt;6.6,C32&gt;=4.75,C32&gt;=2.6),"versicolor","shouldnthappen"))))))))</f>
        <v>virginica</v>
      </c>
      <c r="U32" s="1" t="str">
        <f aca="false">IF(AND(C32&lt;3.65,B32&gt;=3.35),"setosa",IF(AND(C32&gt;=3.65,B32&gt;=3.35),"virginica",IF(AND(C32&lt;2.35,A32&lt;6.25,B32&lt;3.35),"setosa",IF(AND(C32&lt;4.85,A32&gt;=6.25,B32&lt;3.35),"versicolor",IF(AND(G32&gt;=15.426,C32&gt;=2.35,A32&lt;6.25,B32&lt;3.35),"virginica",IF(AND(D32&gt;=1.55,C32&gt;=4.85,A32&gt;=6.25,B32&lt;3.35),"virginica",IF(AND(D32&lt;1.8,G32&lt;15.426,C32&gt;=2.35,A32&lt;6.25,B32&lt;3.35),"versicolor",IF(AND(D32&gt;=1.8,G32&lt;15.426,C32&gt;=2.35,A32&lt;6.25,B32&lt;3.35),"virginica",IF(AND(B32&lt;2.95,D32&lt;1.55,C32&gt;=4.85,A32&gt;=6.25,B32&lt;3.35),"virginica",IF(AND(B32&gt;=2.95,D32&lt;1.55,C32&gt;=4.85,A32&gt;=6.25,B32&lt;3.35),"versicolor","shouldnthappen"))))))))))</f>
        <v>virginica</v>
      </c>
      <c r="V32" s="1" t="str">
        <f aca="false">IF(AND(C32&lt;2.6),"setosa",IF(AND(C32&gt;=4.85,C32&gt;=2.6),"virginica",IF(AND(F32&gt;=0.9,C32&lt;4.85,C32&gt;=2.6),"virginica",IF(AND(G32&lt;5.656,F32&lt;0.9,C32&lt;4.85,C32&gt;=2.6),"virginica",IF(AND(G32&gt;=5.656,F32&lt;0.9,C32&lt;4.85,C32&gt;=2.6),"versicolor","shouldnthappen")))))</f>
        <v>virginica</v>
      </c>
      <c r="W32" s="1" t="str">
        <f aca="false">IF(AND(D32&gt;=1.75,G32&gt;=13.795),"virginica",IF(AND(D32&gt;=1.5,G32&gt;=12.335,G32&lt;13.795),"virginica",IF(AND(C32&lt;2.45,C32&lt;4.85,G32&lt;12.335,G32&lt;13.795),"setosa",IF(AND(C32&gt;=2.45,C32&lt;4.85,G32&lt;12.335,G32&lt;13.795),"versicolor",IF(AND(D32&gt;=1.7,C32&gt;=4.85,G32&lt;12.335,G32&lt;13.795),"virginica",IF(AND(B32&gt;=3.25,D32&lt;1.5,G32&gt;=12.335,G32&lt;13.795),"setosa",IF(AND(D32&lt;1,F32&lt;0.255,D32&lt;1.75,G32&gt;=13.795),"setosa",IF(AND(D32&gt;=1,F32&lt;0.255,D32&lt;1.75,G32&gt;=13.795),"versicolor",IF(AND(A32&lt;5.4,F32&gt;=0.255,D32&lt;1.75,G32&gt;=13.795),"setosa",IF(AND(A32&gt;=5.4,F32&gt;=0.255,D32&lt;1.75,G32&gt;=13.795),"versicolor",IF(AND(A32&lt;6.15,D32&lt;1.7,C32&gt;=4.85,G32&lt;12.335,G32&lt;13.795),"versicolor",IF(AND(A32&gt;=6.15,D32&lt;1.7,C32&gt;=4.85,G32&lt;12.335,G32&lt;13.795),"virginica",IF(AND(C32&lt;5,B32&lt;3.25,D32&lt;1.5,G32&gt;=12.335,G32&lt;13.795),"versicolor",IF(AND(C32&gt;=5,B32&lt;3.25,D32&lt;1.5,G32&gt;=12.335,G32&lt;13.795),"virginica","shouldnthappen"))))))))))))))</f>
        <v>virginica</v>
      </c>
      <c r="X32" s="1" t="str">
        <f aca="false">IF(AND(C32&lt;2.5,A32&lt;5.55),"setosa",IF(AND(F32&lt;0.096,A32&gt;=5.55),"virginica",IF(AND(D32&lt;1.6,C32&gt;=2.5,A32&lt;5.55),"versicolor",IF(AND(D32&gt;=1.6,C32&gt;=2.5,A32&lt;5.55),"virginica",IF(AND(F32&gt;=0.156,C32&lt;4.75,F32&gt;=0.096,A32&gt;=5.55),"versicolor",IF(AND(D32&gt;=1.75,C32&gt;=4.75,F32&gt;=0.096,A32&gt;=5.55),"virginica",IF(AND(B32&lt;3.3,F32&lt;0.156,C32&lt;4.75,F32&gt;=0.096,A32&gt;=5.55),"versicolor",IF(AND(B32&gt;=3.3,F32&lt;0.156,C32&lt;4.75,F32&gt;=0.096,A32&gt;=5.55),"setosa",IF(AND(B32&lt;2.45,A32&lt;6.05,D32&lt;1.75,C32&gt;=4.75,F32&gt;=0.096,A32&gt;=5.55),"virginica",IF(AND(B32&gt;=2.45,A32&lt;6.05,D32&lt;1.75,C32&gt;=4.75,F32&gt;=0.096,A32&gt;=5.55),"versicolor",IF(AND(F32&lt;0.205,A32&gt;=6.05,D32&lt;1.75,C32&gt;=4.75,F32&gt;=0.096,A32&gt;=5.55),"versicolor",IF(AND(F32&gt;=0.205,A32&gt;=6.05,D32&lt;1.75,C32&gt;=4.75,F32&gt;=0.096,A32&gt;=5.55),"virginica","shouldnthappen"))))))))))))</f>
        <v>virginica</v>
      </c>
      <c r="Y32" s="1" t="str">
        <f aca="false">IF(AND(C32&lt;2.35,A32&lt;5.55),"setosa",IF(AND(C32&gt;=5.05,A32&gt;=5.55),"virginica",IF(AND(D32&lt;1.6,C32&gt;=2.35,A32&lt;5.55),"versicolor",IF(AND(D32&gt;=1.6,C32&gt;=2.35,A32&lt;5.55),"virginica",IF(AND(D32&gt;=1.75,C32&lt;5.05,A32&gt;=5.55),"virginica",IF(AND(B32&gt;=3.55,D32&lt;1.75,C32&lt;5.05,A32&gt;=5.55),"setosa",IF(AND(G32&lt;6.3,B32&lt;3.55,D32&lt;1.75,C32&lt;5.05,A32&gt;=5.55),"virginica",IF(AND(G32&gt;=6.3,B32&lt;3.55,D32&lt;1.75,C32&lt;5.05,A32&gt;=5.55),"versicolor","shouldnthappen"))))))))</f>
        <v>virginica</v>
      </c>
      <c r="Z32" s="1" t="str">
        <f aca="false">IF(AND(D32&lt;0.75),"setosa",IF(AND(B32&gt;=2.55,C32&lt;4.85,D32&gt;=0.75),"versicolor",IF(AND(D32&gt;=1.7,C32&gt;=4.85,D32&gt;=0.75),"virginica",IF(AND(D32&lt;1.6,B32&lt;2.55,C32&lt;4.85,D32&gt;=0.75),"versicolor",IF(AND(D32&gt;=1.6,B32&lt;2.55,C32&lt;4.85,D32&gt;=0.75),"virginica",IF(AND(B32&lt;2.65,D32&lt;1.7,C32&gt;=4.85,D32&gt;=0.75),"virginica",IF(AND(F32&lt;0.325,B32&gt;=2.65,D32&lt;1.7,C32&gt;=4.85,D32&gt;=0.75),"virginica",IF(AND(G32&lt;10.717,F32&gt;=0.325,B32&gt;=2.65,D32&lt;1.7,C32&gt;=4.85,D32&gt;=0.75),"versicolor",IF(AND(G32&gt;=10.717,F32&gt;=0.325,B32&gt;=2.65,D32&lt;1.7,C32&gt;=4.85,D32&gt;=0.75),"virginica","shouldnthappen")))))))))</f>
        <v>virginica</v>
      </c>
      <c r="AA32" s="1" t="str">
        <f aca="false">IF(AND(D32&lt;0.75),"setosa",IF(AND(D32&gt;=1.75,D32&gt;=0.75),"virginica",IF(AND(F32&gt;=0.455,D32&lt;1.75,D32&gt;=0.75),"versicolor",IF(AND(D32&lt;1.45,F32&lt;0.455,D32&lt;1.75,D32&gt;=0.75),"versicolor",IF(AND(F32&lt;0.247,D32&gt;=1.45,F32&lt;0.455,D32&lt;1.75,D32&gt;=0.75),"versicolor",IF(AND(F32&gt;=0.247,D32&gt;=1.45,F32&lt;0.455,D32&lt;1.75,D32&gt;=0.75),"virginica","shouldnthappen"))))))</f>
        <v>virginica</v>
      </c>
      <c r="AB32" s="1" t="str">
        <f aca="false">IF(AND(F32&gt;=0.221,B32&gt;=3.35),"setosa",IF(AND(A32&lt;5.3,F32&gt;=0.683,B32&lt;3.35),"setosa",IF(AND(A32&lt;6.45,F32&lt;0.221,B32&gt;=3.35),"setosa",IF(AND(A32&gt;=6.45,F32&lt;0.221,B32&gt;=3.35),"virginica",IF(AND(G32&lt;6.3,A32&lt;6.25,F32&lt;0.683,B32&lt;3.35),"virginica",IF(AND(G32&lt;13.795,A32&gt;=6.25,F32&lt;0.683,B32&lt;3.35),"virginica",IF(AND(D32&lt;1.65,A32&gt;=5.3,F32&gt;=0.683,B32&lt;3.35),"versicolor",IF(AND(D32&gt;=1.65,A32&gt;=5.3,F32&gt;=0.683,B32&lt;3.35),"virginica",IF(AND(D32&lt;0.6,G32&gt;=6.3,A32&lt;6.25,F32&lt;0.683,B32&lt;3.35),"setosa",IF(AND(D32&lt;1.7,G32&gt;=13.795,A32&gt;=6.25,F32&lt;0.683,B32&lt;3.35),"versicolor",IF(AND(D32&gt;=1.7,G32&gt;=13.795,A32&gt;=6.25,F32&lt;0.683,B32&lt;3.35),"virginica",IF(AND(C32&gt;=5.35,D32&gt;=0.6,G32&gt;=6.3,A32&lt;6.25,F32&lt;0.683,B32&lt;3.35),"virginica",IF(AND(D32&lt;1.75,C32&lt;5.35,D32&gt;=0.6,G32&gt;=6.3,A32&lt;6.25,F32&lt;0.683,B32&lt;3.35),"versicolor",IF(AND(D32&gt;=1.75,C32&lt;5.35,D32&gt;=0.6,G32&gt;=6.3,A32&lt;6.25,F32&lt;0.683,B32&lt;3.35),"virginica","shouldnthappen"))))))))))))))</f>
        <v>virginica</v>
      </c>
      <c r="AC32" s="1" t="str">
        <f aca="false">IF(AND(B32&gt;=3.3),"setosa",IF(AND(C32&lt;2.45,D32&lt;1.55,B32&lt;3.3),"setosa",IF(AND(F32&gt;=0.211,D32&gt;=1.55,B32&lt;3.3),"virginica",IF(AND(C32&lt;4.9,C32&gt;=2.45,D32&lt;1.55,B32&lt;3.3),"versicolor",IF(AND(C32&gt;=4.9,C32&gt;=2.45,D32&lt;1.55,B32&lt;3.3),"virginica",IF(AND(F32&lt;0.138,F32&lt;0.211,D32&gt;=1.55,B32&lt;3.3),"virginica",IF(AND(F32&gt;=0.138,F32&lt;0.211,D32&gt;=1.55,B32&lt;3.3),"versicolor","shouldnthappen")))))))</f>
        <v>setosa</v>
      </c>
      <c r="AD32" s="1" t="str">
        <f aca="false">IF(AND(D32&gt;=1.75),"virginica",IF(AND(D32&lt;0.75,D32&lt;1.75),"setosa",IF(AND(D32&lt;1.35,D32&gt;=0.75,D32&lt;1.75),"versicolor",IF(AND(B32&lt;2.6,C32&lt;4.85,D32&gt;=1.35,D32&gt;=0.75,D32&lt;1.75),"virginica",IF(AND(B32&gt;=2.6,C32&lt;4.85,D32&gt;=1.35,D32&gt;=0.75,D32&lt;1.75),"versicolor",IF(AND(A32&lt;6.4,C32&gt;=4.85,D32&gt;=1.35,D32&gt;=0.75,D32&lt;1.75),"virginica",IF(AND(A32&gt;=6.4,C32&gt;=4.85,D32&gt;=1.35,D32&gt;=0.75,D32&lt;1.75),"versicolor","shouldnthappen")))))))</f>
        <v>virginica</v>
      </c>
      <c r="AE32" s="1" t="str">
        <f aca="false">IF(AND(C32&lt;2.45),"setosa",IF(AND(F32&lt;0.07,C32&gt;=2.45),"virginica",IF(AND(A32&gt;=5,C32&lt;4.75,F32&gt;=0.07,C32&gt;=2.45),"versicolor",IF(AND(F32&lt;0.182,C32&gt;=4.75,F32&gt;=0.07,C32&gt;=2.45),"versicolor",IF(AND(B32&lt;2.45,A32&lt;5,C32&lt;4.75,F32&gt;=0.07,C32&gt;=2.45),"versicolor",IF(AND(B32&gt;=2.45,A32&lt;5,C32&lt;4.75,F32&gt;=0.07,C32&gt;=2.45),"virginica",IF(AND(F32&gt;=0.468,F32&gt;=0.182,C32&gt;=4.75,F32&gt;=0.07,C32&gt;=2.45),"virginica",IF(AND(A32&gt;=6.85,F32&lt;0.468,F32&gt;=0.182,C32&gt;=4.75,F32&gt;=0.07,C32&gt;=2.45),"virginica",IF(AND(B32&lt;2.6,A32&lt;6.85,F32&lt;0.468,F32&gt;=0.182,C32&gt;=4.75,F32&gt;=0.07,C32&gt;=2.45),"virginica",IF(AND(B32&gt;=2.6,A32&lt;6.85,F32&lt;0.468,F32&gt;=0.182,C32&gt;=4.75,F32&gt;=0.07,C32&gt;=2.45),"versicolor","shouldnthappen"))))))))))</f>
        <v>versicolor</v>
      </c>
      <c r="AF32" s="1" t="str">
        <f aca="false">IF(AND(D32&lt;0.75,A32&lt;5.45),"setosa",IF(AND(D32&gt;=1.75,A32&gt;=5.45),"virginica",IF(AND(G32&lt;6.094,D32&gt;=0.75,A32&lt;5.45),"virginica",IF(AND(G32&gt;=6.094,D32&gt;=0.75,A32&lt;5.45),"versicolor",IF(AND(C32&lt;2.75,D32&lt;1.75,A32&gt;=5.45),"setosa",IF(AND(D32&lt;1.45,C32&gt;=2.75,D32&lt;1.75,A32&gt;=5.45),"versicolor",IF(AND(B32&lt;2.75,D32&gt;=1.45,C32&gt;=2.75,D32&lt;1.75,A32&gt;=5.45),"versicolor",IF(AND(C32&lt;5.05,B32&gt;=2.75,D32&gt;=1.45,C32&gt;=2.75,D32&lt;1.75,A32&gt;=5.45),"versicolor",IF(AND(C32&gt;=5.05,B32&gt;=2.75,D32&gt;=1.45,C32&gt;=2.75,D32&lt;1.75,A32&gt;=5.45),"virginica","shouldnthappen")))))))))</f>
        <v>virginica</v>
      </c>
      <c r="AG32" s="1" t="str">
        <f aca="false">IF(AND(D32&lt;0.65,G32&lt;8.868,A32&lt;5.3),"setosa",IF(AND(C32&lt;2.6,G32&gt;=8.868,A32&lt;5.3),"setosa",IF(AND(C32&gt;=2.6,G32&gt;=8.868,A32&lt;5.3),"versicolor",IF(AND(C32&gt;=4.95,D32&lt;1.55,A32&gt;=5.3),"virginica",IF(AND(G32&lt;13.795,D32&gt;=1.55,A32&gt;=5.3),"virginica",IF(AND(C32&lt;3.75,D32&gt;=0.65,G32&lt;8.868,A32&lt;5.3),"versicolor",IF(AND(C32&gt;=3.75,D32&gt;=0.65,G32&lt;8.868,A32&lt;5.3),"virginica",IF(AND(C32&lt;2.6,C32&lt;4.95,D32&lt;1.55,A32&gt;=5.3),"setosa",IF(AND(C32&gt;=2.6,C32&lt;4.95,D32&lt;1.55,A32&gt;=5.3),"versicolor",IF(AND(C32&lt;4.75,G32&gt;=13.795,D32&gt;=1.55,A32&gt;=5.3),"versicolor",IF(AND(C32&gt;=4.75,G32&gt;=13.795,D32&gt;=1.55,A32&gt;=5.3),"virginica","shouldnthappen")))))))))))</f>
        <v>virginica</v>
      </c>
      <c r="AH32" s="1" t="str">
        <f aca="false">IF(AND(D32&lt;0.75),"setosa",IF(AND(C32&lt;4.75,D32&gt;=0.75),"versicolor",IF(AND(G32&lt;13.757,C32&gt;=4.75,D32&gt;=0.75),"virginica",IF(AND(B32&lt;3.05,G32&gt;=13.757,C32&gt;=4.75,D32&gt;=0.75),"virginica",IF(AND(A32&lt;6.65,B32&gt;=3.05,G32&gt;=13.757,C32&gt;=4.75,D32&gt;=0.75),"virginica",IF(AND(A32&gt;=6.65,B32&gt;=3.05,G32&gt;=13.757,C32&gt;=4.75,D32&gt;=0.75),"versicolor","shouldnthappen"))))))</f>
        <v>virginica</v>
      </c>
      <c r="AI32" s="1" t="str">
        <f aca="false">IF(AND(D32&lt;0.7),"setosa",IF(AND(C32&lt;4.75,D32&gt;=0.7),"versicolor",IF(AND(A32&lt;6.6,F32&lt;0.482,C32&gt;=4.75,D32&gt;=0.7),"virginica",IF(AND(C32&gt;=4.95,F32&gt;=0.482,C32&gt;=4.75,D32&gt;=0.7),"virginica",IF(AND(D32&lt;1.9,A32&gt;=6.6,F32&lt;0.482,C32&gt;=4.75,D32&gt;=0.7),"versicolor",IF(AND(D32&gt;=1.9,A32&gt;=6.6,F32&lt;0.482,C32&gt;=4.75,D32&gt;=0.7),"virginica",IF(AND(F32&gt;=0.766,C32&lt;4.95,F32&gt;=0.482,C32&gt;=4.75,D32&gt;=0.7),"virginica",IF(AND(B32&lt;2.95,F32&lt;0.766,C32&lt;4.95,F32&gt;=0.482,C32&gt;=4.75,D32&gt;=0.7),"virginica",IF(AND(B32&gt;=2.95,F32&lt;0.766,C32&lt;4.95,F32&gt;=0.482,C32&gt;=4.75,D32&gt;=0.7),"versicolor","shouldnthappen")))))))))</f>
        <v>virginica</v>
      </c>
      <c r="AJ32" s="1" t="str">
        <f aca="false">IF(AND(C32&lt;2.45,C32&lt;4.75),"setosa",IF(AND(D32&gt;=1.65,C32&gt;=4.75),"virginica",IF(AND(A32&lt;4.95,C32&gt;=2.45,C32&lt;4.75),"virginica",IF(AND(A32&gt;=4.95,C32&gt;=2.45,C32&lt;4.75),"versicolor",IF(AND(B32&lt;2.95,D32&lt;1.65,C32&gt;=4.75),"virginica",IF(AND(B32&gt;=2.95,D32&lt;1.65,C32&gt;=4.75),"versicolor","shouldnthappen"))))))</f>
        <v>virginica</v>
      </c>
      <c r="AK32" s="1" t="str">
        <f aca="false">IF(AND(D32&lt;0.75,A32&lt;5.45),"setosa",IF(AND(B32&lt;2.45,D32&gt;=0.75,A32&lt;5.45),"versicolor",IF(AND(A32&gt;=5.55,C32&lt;4.75,A32&gt;=5.45),"versicolor",IF(AND(C32&gt;=5.15,C32&gt;=4.75,A32&gt;=5.45),"virginica",IF(AND(G32&lt;6.094,B32&gt;=2.45,D32&gt;=0.75,A32&lt;5.45),"virginica",IF(AND(G32&gt;=6.094,B32&gt;=2.45,D32&gt;=0.75,A32&lt;5.45),"versicolor",IF(AND(D32&lt;0.6,A32&lt;5.55,C32&lt;4.75,A32&gt;=5.45),"setosa",IF(AND(D32&gt;=0.6,A32&lt;5.55,C32&lt;4.75,A32&gt;=5.45),"versicolor",IF(AND(C32&lt;4.95,C32&lt;5.15,C32&gt;=4.75,A32&gt;=5.45),"virginica",IF(AND(G32&lt;12.627,C32&lt;5.05,C32&gt;=4.95,C32&lt;5.15,C32&gt;=4.75,A32&gt;=5.45),"virginica",IF(AND(G32&gt;=12.627,C32&lt;5.05,C32&gt;=4.95,C32&lt;5.15,C32&gt;=4.75,A32&gt;=5.45),"versicolor",IF(AND(D32&lt;1.7,C32&gt;=5.05,C32&gt;=4.95,C32&lt;5.15,C32&gt;=4.75,A32&gt;=5.45),"versicolor",IF(AND(D32&gt;=1.7,C32&gt;=5.05,C32&gt;=4.95,C32&lt;5.15,C32&gt;=4.75,A32&gt;=5.45),"virginica","shouldnthappen")))))))))))))</f>
        <v>virginica</v>
      </c>
      <c r="AL32" s="1" t="str">
        <f aca="false">IF(AND(B32&lt;2.45,B32&lt;3.15),"versicolor",IF(AND(D32&lt;0.95,G32&lt;15.141,B32&gt;=3.15),"setosa",IF(AND(G32&lt;15.429,G32&gt;=15.141,B32&gt;=3.15),"versicolor",IF(AND(G32&gt;=15.429,G32&gt;=15.141,B32&gt;=3.15),"virginica",IF(AND(C32&lt;2.3,C32&lt;4.75,B32&gt;=2.45,B32&lt;3.15),"setosa",IF(AND(G32&gt;=16.072,C32&gt;=4.75,B32&gt;=2.45,B32&lt;3.15),"versicolor",IF(AND(G32&lt;11.833,D32&gt;=0.95,G32&lt;15.141,B32&gt;=3.15),"virginica",IF(AND(A32&lt;5,C32&gt;=2.3,C32&lt;4.75,B32&gt;=2.45,B32&lt;3.15),"virginica",IF(AND(A32&gt;=5,C32&gt;=2.3,C32&lt;4.75,B32&gt;=2.45,B32&lt;3.15),"versicolor",IF(AND(G32&lt;14.342,G32&gt;=11.833,D32&gt;=0.95,G32&lt;15.141,B32&gt;=3.15),"versicolor",IF(AND(G32&gt;=14.342,G32&gt;=11.833,D32&gt;=0.95,G32&lt;15.141,B32&gt;=3.15),"virginica",IF(AND(G32&lt;13.757,F32&gt;=0.741,G32&lt;16.072,C32&gt;=4.75,B32&gt;=2.45,B32&lt;3.15),"virginica",IF(AND(F32&gt;=0.546,A32&lt;6.15,F32&lt;0.741,G32&lt;16.072,C32&gt;=4.75,B32&gt;=2.45,B32&lt;3.15),"virginica",IF(AND(D32&gt;=1.75,A32&gt;=6.15,F32&lt;0.741,G32&lt;16.072,C32&gt;=4.75,B32&gt;=2.45,B32&lt;3.15),"virginica",IF(AND(C32&lt;4.85,G32&gt;=13.757,F32&gt;=0.741,G32&lt;16.072,C32&gt;=4.75,B32&gt;=2.45,B32&lt;3.15),"virginica",IF(AND(C32&gt;=4.85,G32&gt;=13.757,F32&gt;=0.741,G32&lt;16.072,C32&gt;=4.75,B32&gt;=2.45,B32&lt;3.15),"versicolor",IF(AND(F32&lt;0.331,F32&lt;0.546,A32&lt;6.15,F32&lt;0.741,G32&lt;16.072,C32&gt;=4.75,B32&gt;=2.45,B32&lt;3.15),"virginica",IF(AND(F32&gt;=0.331,F32&lt;0.546,A32&lt;6.15,F32&lt;0.741,G32&lt;16.072,C32&gt;=4.75,B32&gt;=2.45,B32&lt;3.15),"versicolor",IF(AND(G32&lt;10.661,D32&lt;1.75,A32&gt;=6.15,F32&lt;0.741,G32&lt;16.072,C32&gt;=4.75,B32&gt;=2.45,B32&lt;3.15),"virginica",IF(AND(G32&gt;=10.661,D32&lt;1.75,A32&gt;=6.15,F32&lt;0.741,G32&lt;16.072,C32&gt;=4.75,B32&gt;=2.45,B32&lt;3.15),"versicolor","shouldnthappen"))))))))))))))))))))</f>
        <v>virginica</v>
      </c>
      <c r="AM32" s="1" t="str">
        <f aca="false">IF(AND(D32&lt;1.35,F32&gt;=0.917),"setosa",IF(AND(D32&gt;=1.35,F32&gt;=0.917),"virginica",IF(AND(D32&lt;0.75,D32&lt;1.55,F32&lt;0.917),"setosa",IF(AND(C32&gt;=4.8,D32&gt;=1.55,F32&lt;0.917),"virginica",IF(AND(A32&lt;5.95,D32&gt;=0.75,D32&lt;1.55,F32&lt;0.917),"versicolor",IF(AND(F32&lt;0.473,C32&lt;4.8,D32&gt;=1.55,F32&lt;0.917),"virginica",IF(AND(F32&gt;=0.473,C32&lt;4.8,D32&gt;=1.55,F32&lt;0.917),"versicolor",IF(AND(C32&lt;4.95,A32&gt;=5.95,D32&gt;=0.75,D32&lt;1.55,F32&lt;0.917),"versicolor",IF(AND(C32&gt;=4.95,A32&gt;=5.95,D32&gt;=0.75,D32&lt;1.55,F32&lt;0.917),"virginica","shouldnthappen")))))))))</f>
        <v>virginica</v>
      </c>
      <c r="AN32" s="1" t="str">
        <f aca="false">IF(AND(D32&lt;0.75,A32&lt;5.45),"setosa",IF(AND(D32&lt;1.55,D32&gt;=0.75,A32&lt;5.45),"versicolor",IF(AND(D32&gt;=1.55,D32&gt;=0.75,A32&lt;5.45),"virginica",IF(AND(A32&gt;=5.75,C32&lt;4.75,A32&gt;=5.45),"versicolor",IF(AND(F32&lt;0.361,C32&gt;=4.75,A32&gt;=5.45),"virginica",IF(AND(C32&lt;2.6,A32&lt;5.75,C32&lt;4.75,A32&gt;=5.45),"setosa",IF(AND(C32&gt;=2.6,A32&lt;5.75,C32&lt;4.75,A32&gt;=5.45),"versicolor",IF(AND(D32&gt;=1.7,F32&gt;=0.361,C32&gt;=4.75,A32&gt;=5.45),"virginica",IF(AND(B32&lt;2.65,D32&lt;1.7,F32&gt;=0.361,C32&gt;=4.75,A32&gt;=5.45),"virginica",IF(AND(A32&lt;7.05,B32&gt;=2.65,D32&lt;1.7,F32&gt;=0.361,C32&gt;=4.75,A32&gt;=5.45),"versicolor",IF(AND(A32&gt;=7.05,B32&gt;=2.65,D32&lt;1.7,F32&gt;=0.361,C32&gt;=4.75,A32&gt;=5.45),"virginica","shouldnthappen")))))))))))</f>
        <v>virginica</v>
      </c>
      <c r="AO32" s="1" t="str">
        <f aca="false">IF(AND(D32&lt;0.7),"setosa",IF(AND(A32&lt;4.95,C32&lt;4.85,D32&gt;=0.7),"virginica",IF(AND(A32&gt;=4.95,C32&lt;4.85,D32&gt;=0.7),"versicolor",IF(AND(D32&gt;=1.7,C32&gt;=4.85,D32&gt;=0.7),"virginica",IF(AND(F32&lt;0.325,D32&lt;1.7,C32&gt;=4.85,D32&gt;=0.7),"virginica",IF(AND(D32&lt;1.55,F32&gt;=0.325,D32&lt;1.7,C32&gt;=4.85,D32&gt;=0.7),"virginica",IF(AND(D32&gt;=1.55,F32&gt;=0.325,D32&lt;1.7,C32&gt;=4.85,D32&gt;=0.7),"versicolor","shouldnthappen")))))))</f>
        <v>virginica</v>
      </c>
      <c r="AP32" s="1" t="str">
        <f aca="false">IF(AND(D32&lt;0.75),"setosa",IF(AND(C32&lt;4.85,D32&gt;=0.75),"versicolor",IF(AND(G32&gt;=8.277,C32&gt;=4.85,D32&gt;=0.75),"virginica",IF(AND(F32&gt;=0.633,G32&lt;8.277,C32&gt;=4.85,D32&gt;=0.75),"virginica",IF(AND(G32&lt;7.61,F32&lt;0.633,G32&lt;8.277,C32&gt;=4.85,D32&gt;=0.75),"virginica",IF(AND(G32&gt;=7.61,F32&lt;0.633,G32&lt;8.277,C32&gt;=4.85,D32&gt;=0.75),"versicolor","shouldnthappen"))))))</f>
        <v>versicolor</v>
      </c>
      <c r="AQ32" s="1" t="str">
        <f aca="false">IF(AND(C32&lt;2.65,A32&gt;=5.45,C32&lt;4.75),"setosa",IF(AND(C32&gt;=2.65,A32&gt;=5.45,C32&lt;4.75),"versicolor",IF(AND(B32&lt;2.9,C32&lt;4.85,C32&gt;=4.75),"versicolor",IF(AND(B32&gt;=2.9,C32&lt;4.85,C32&gt;=4.75),"virginica",IF(AND(D32&lt;1.7,C32&gt;=4.85,C32&gt;=4.75),"versicolor",IF(AND(D32&gt;=1.7,C32&gt;=4.85,C32&gt;=4.75),"virginica",IF(AND(C32&lt;2.45,G32&lt;14.126,A32&lt;5.45,C32&lt;4.75),"setosa",IF(AND(C32&gt;=2.45,G32&lt;14.126,A32&lt;5.45,C32&lt;4.75),"versicolor",IF(AND(C32&lt;2.4,G32&gt;=14.126,A32&lt;5.45,C32&lt;4.75),"setosa",IF(AND(C32&gt;=2.4,G32&gt;=14.126,A32&lt;5.45,C32&lt;4.75),"versicolor","shouldnthappen"))))))))))</f>
        <v>virginica</v>
      </c>
      <c r="AR32" s="1" t="str">
        <f aca="false">IF(AND(C32&lt;2.45,C32&lt;4.85),"setosa",IF(AND(C32&gt;=5.15,C32&gt;=4.85),"virginica",IF(AND(A32&gt;=4.95,C32&gt;=2.45,C32&lt;4.85),"versicolor",IF(AND(D32&lt;1.35,A32&lt;4.95,C32&gt;=2.45,C32&lt;4.85),"versicolor",IF(AND(D32&gt;=1.35,A32&lt;4.95,C32&gt;=2.45,C32&lt;4.85),"virginica",IF(AND(F32&lt;0.35,G32&lt;12.751,C32&lt;5.15,C32&gt;=4.85),"virginica",IF(AND(A32&lt;6.5,G32&gt;=12.751,C32&lt;5.15,C32&gt;=4.85),"virginica",IF(AND(A32&gt;=6.5,G32&gt;=12.751,C32&lt;5.15,C32&gt;=4.85),"versicolor",IF(AND(B32&gt;=2.75,F32&gt;=0.35,G32&lt;12.751,C32&lt;5.15,C32&gt;=4.85),"virginica",IF(AND(C32&lt;5.05,B32&lt;2.75,F32&gt;=0.35,G32&lt;12.751,C32&lt;5.15,C32&gt;=4.85),"virginica",IF(AND(C32&gt;=5.05,B32&lt;2.75,F32&gt;=0.35,G32&lt;12.751,C32&lt;5.15,C32&gt;=4.85),"versicolor","shouldnthappen")))))))))))</f>
        <v>virginica</v>
      </c>
      <c r="AS32" s="1" t="str">
        <f aca="false">IF(AND(F32&gt;=0.9,B32&lt;3.05),"virginica",IF(AND(A32&lt;5.9,B32&gt;=3.05),"setosa",IF(AND(D32&lt;1.65,A32&gt;=5.9,B32&gt;=3.05),"versicolor",IF(AND(D32&gt;=1.65,A32&gt;=5.9,B32&gt;=3.05),"virginica",IF(AND(D32&gt;=1.75,C32&gt;=4.85,F32&lt;0.9,B32&lt;3.05),"virginica",IF(AND(C32&lt;2.2,B32&lt;2.95,C32&lt;4.85,F32&lt;0.9,B32&lt;3.05),"setosa",IF(AND(C32&gt;=2.2,B32&lt;2.95,C32&lt;4.85,F32&lt;0.9,B32&lt;3.05),"versicolor",IF(AND(C32&lt;2.8,B32&gt;=2.95,C32&lt;4.85,F32&lt;0.9,B32&lt;3.05),"setosa",IF(AND(C32&gt;=2.8,B32&gt;=2.95,C32&lt;4.85,F32&lt;0.9,B32&lt;3.05),"versicolor",IF(AND(G32&lt;13.879,D32&lt;1.75,C32&gt;=4.85,F32&lt;0.9,B32&lt;3.05),"virginica",IF(AND(G32&gt;=13.879,D32&lt;1.75,C32&gt;=4.85,F32&lt;0.9,B32&lt;3.05),"versicolor","shouldnthappen")))))))))))</f>
        <v>virginica</v>
      </c>
      <c r="AT32" s="1" t="str">
        <f aca="false">IF(AND(D32&lt;0.75),"setosa",IF(AND(D32&gt;=1.75,D32&gt;=0.75),"virginica",IF(AND(D32&lt;1.45,G32&lt;7.37,D32&lt;1.75,D32&gt;=0.75),"versicolor",IF(AND(D32&gt;=1.45,G32&lt;7.37,D32&lt;1.75,D32&gt;=0.75),"virginica",IF(AND(C32&lt;5.45,G32&gt;=7.37,D32&lt;1.75,D32&gt;=0.75),"versicolor",IF(AND(C32&gt;=5.45,G32&gt;=7.37,D32&lt;1.75,D32&gt;=0.75),"virginica","shouldnthappen"))))))</f>
        <v>virginica</v>
      </c>
      <c r="AU32" s="1" t="str">
        <f aca="false">IF(AND(D32&lt;0.7),"setosa",IF(AND(D32&gt;=1.7,A32&gt;=6.15,D32&gt;=0.7),"virginica",IF(AND(B32&gt;=2.55,C32&lt;4.75,A32&lt;6.15,D32&gt;=0.7),"versicolor",IF(AND(D32&gt;=1.7,C32&gt;=4.75,A32&lt;6.15,D32&gt;=0.7),"virginica",IF(AND(C32&lt;5.25,D32&lt;1.7,A32&gt;=6.15,D32&gt;=0.7),"versicolor",IF(AND(C32&gt;=5.25,D32&lt;1.7,A32&gt;=6.15,D32&gt;=0.7),"virginica",IF(AND(C32&lt;4.25,B32&lt;2.55,C32&lt;4.75,A32&lt;6.15,D32&gt;=0.7),"versicolor",IF(AND(C32&gt;=4.25,B32&lt;2.55,C32&lt;4.75,A32&lt;6.15,D32&gt;=0.7),"virginica",IF(AND(B32&lt;2.65,D32&lt;1.7,C32&gt;=4.75,A32&lt;6.15,D32&gt;=0.7),"virginica",IF(AND(B32&gt;=2.65,D32&lt;1.7,C32&gt;=4.75,A32&lt;6.15,D32&gt;=0.7),"versicolor","shouldnthappen"))))))))))</f>
        <v>virginica</v>
      </c>
      <c r="AV32" s="1" t="str">
        <f aca="false">IF(AND(D32&lt;0.75),"setosa",IF(AND(F32&gt;=0.899,D32&gt;=0.75),"virginica",IF(AND(D32&lt;1.65,A32&lt;6.05,F32&lt;0.899,D32&gt;=0.75),"versicolor",IF(AND(D32&gt;=1.65,A32&lt;6.05,F32&lt;0.899,D32&gt;=0.75),"virginica",IF(AND(C32&gt;=5.05,A32&gt;=6.05,F32&lt;0.899,D32&gt;=0.75),"virginica",IF(AND(G32&gt;=13.757,C32&lt;5.05,A32&gt;=6.05,F32&lt;0.899,D32&gt;=0.75),"versicolor",IF(AND(D32&lt;1.6,G32&lt;13.757,C32&lt;5.05,A32&gt;=6.05,F32&lt;0.899,D32&gt;=0.75),"versicolor",IF(AND(D32&gt;=1.6,G32&lt;13.757,C32&lt;5.05,A32&gt;=6.05,F32&lt;0.899,D32&gt;=0.75),"virginica","shouldnthappen"))))))))</f>
        <v>virginica</v>
      </c>
      <c r="AW32" s="1" t="str">
        <f aca="false">IF(AND(F32&lt;0.117,A32&gt;=5.55),"virginica",IF(AND(A32&gt;=5.2,G32&lt;6.086,A32&lt;5.55),"versicolor",IF(AND(D32&lt;0.7,G32&gt;=6.086,A32&lt;5.55),"setosa",IF(AND(D32&gt;=0.7,G32&gt;=6.086,A32&lt;5.55),"versicolor",IF(AND(A32&lt;4.75,A32&lt;5.2,G32&lt;6.086,A32&lt;5.55),"setosa",IF(AND(A32&gt;=4.75,A32&lt;5.2,G32&lt;6.086,A32&lt;5.55),"virginica",IF(AND(D32&gt;=1.65,C32&lt;4.95,F32&gt;=0.117,A32&gt;=5.55),"virginica",IF(AND(D32&gt;=1.75,C32&gt;=4.95,F32&gt;=0.117,A32&gt;=5.55),"virginica",IF(AND(C32&lt;2.6,D32&lt;1.65,C32&lt;4.95,F32&gt;=0.117,A32&gt;=5.55),"setosa",IF(AND(C32&gt;=2.6,D32&lt;1.65,C32&lt;4.95,F32&gt;=0.117,A32&gt;=5.55),"versicolor",IF(AND(D32&lt;1.55,D32&lt;1.75,C32&gt;=4.95,F32&gt;=0.117,A32&gt;=5.55),"virginica",IF(AND(A32&lt;6.95,D32&gt;=1.55,D32&lt;1.75,C32&gt;=4.95,F32&gt;=0.117,A32&gt;=5.55),"versicolor",IF(AND(A32&gt;=6.95,D32&gt;=1.55,D32&lt;1.75,C32&gt;=4.95,F32&gt;=0.117,A32&gt;=5.55),"virginica","shouldnthappen")))))))))))))</f>
        <v>virginica</v>
      </c>
      <c r="AX32" s="1" t="str">
        <f aca="false">IF(AND(D32&lt;0.75),"setosa",IF(AND(F32&lt;0.138,D32&gt;=0.75),"virginica",IF(AND(C32&lt;4.45,A32&lt;6.15,F32&gt;=0.138,D32&gt;=0.75),"versicolor",IF(AND(C32&gt;=5.05,A32&gt;=6.15,F32&gt;=0.138,D32&gt;=0.75),"virginica",IF(AND(B32&lt;2.65,C32&gt;=4.45,A32&lt;6.15,F32&gt;=0.138,D32&gt;=0.75),"virginica",IF(AND(A32&gt;=6.35,C32&lt;5.05,A32&gt;=6.15,F32&gt;=0.138,D32&gt;=0.75),"versicolor",IF(AND(A32&lt;5.65,B32&gt;=2.65,C32&gt;=4.45,A32&lt;6.15,F32&gt;=0.138,D32&gt;=0.75),"virginica",IF(AND(D32&lt;1.75,A32&lt;6.35,C32&lt;5.05,A32&gt;=6.15,F32&gt;=0.138,D32&gt;=0.75),"versicolor",IF(AND(D32&gt;=1.75,A32&lt;6.35,C32&lt;5.05,A32&gt;=6.15,F32&gt;=0.138,D32&gt;=0.75),"virginica",IF(AND(D32&lt;1.7,A32&gt;=5.65,B32&gt;=2.65,C32&gt;=4.45,A32&lt;6.15,F32&gt;=0.138,D32&gt;=0.75),"versicolor",IF(AND(D32&gt;=1.7,A32&gt;=5.65,B32&gt;=2.65,C32&gt;=4.45,A32&lt;6.15,F32&gt;=0.138,D32&gt;=0.75),"virginica","shouldnthappen")))))))))))</f>
        <v>virginica</v>
      </c>
      <c r="AY32" s="1" t="str">
        <f aca="false">IF(AND(D32&lt;0.75,A32&lt;5.55),"setosa",IF(AND(A32&lt;4.95,D32&gt;=0.75,A32&lt;5.55),"virginica",IF(AND(A32&gt;=4.95,D32&gt;=0.75,A32&lt;5.55),"versicolor",IF(AND(C32&lt;2.6,C32&lt;4.85,A32&gt;=5.55),"setosa",IF(AND(C32&gt;=2.6,C32&lt;4.85,A32&gt;=5.55),"versicolor",IF(AND(D32&gt;=1.75,C32&gt;=4.85,A32&gt;=5.55),"virginica",IF(AND(F32&lt;0.405,D32&lt;1.75,C32&gt;=4.85,A32&gt;=5.55),"versicolor",IF(AND(B32&lt;3.05,F32&gt;=0.405,D32&lt;1.75,C32&gt;=4.85,A32&gt;=5.55),"virginica",IF(AND(B32&gt;=3.05,F32&gt;=0.405,D32&lt;1.75,C32&gt;=4.85,A32&gt;=5.55),"versicolor","shouldnthappen")))))))))</f>
        <v>virginica</v>
      </c>
      <c r="AZ32" s="1" t="str">
        <f aca="false">IF(AND(D32&lt;0.75),"setosa",IF(AND(F32&lt;0.9,C32&lt;4.95,D32&gt;=0.75),"versicolor",IF(AND(F32&gt;=0.9,C32&lt;4.95,D32&gt;=0.75),"virginica",IF(AND(D32&gt;=1.7,C32&gt;=4.95,D32&gt;=0.75),"virginica",IF(AND(F32&lt;0.405,D32&lt;1.7,C32&gt;=4.95,D32&gt;=0.75),"versicolor",IF(AND(F32&gt;=0.405,D32&lt;1.7,C32&gt;=4.95,D32&gt;=0.75),"virginica","shouldnthappen"))))))</f>
        <v>virginica</v>
      </c>
      <c r="BA32" s="1" t="str">
        <f aca="false">IF(AND(D32&lt;0.75),"setosa",IF(AND(D32&gt;=1.7,C32&gt;=5.05,D32&gt;=0.75),"virginica",IF(AND(D32&lt;1.45,D32&lt;1.6,C32&lt;5.05,D32&gt;=0.75),"versicolor",IF(AND(A32&lt;5.8,D32&gt;=1.6,C32&lt;5.05,D32&gt;=0.75),"virginica",IF(AND(A32&gt;=5.8,D32&gt;=1.6,C32&lt;5.05,D32&gt;=0.75),"versicolor",IF(AND(F32&lt;0.417,D32&lt;1.7,C32&gt;=5.05,D32&gt;=0.75),"versicolor",IF(AND(F32&gt;=0.417,D32&lt;1.7,C32&gt;=5.05,D32&gt;=0.75),"virginica",IF(AND(A32&lt;5.95,D32&gt;=1.45,D32&lt;1.6,C32&lt;5.05,D32&gt;=0.75),"versicolor",IF(AND(G32&lt;10.618,A32&gt;=5.95,D32&gt;=1.45,D32&lt;1.6,C32&lt;5.05,D32&gt;=0.75),"virginica",IF(AND(G32&gt;=10.618,A32&gt;=5.95,D32&gt;=1.45,D32&lt;1.6,C32&lt;5.05,D32&gt;=0.75),"versicolor","shouldnthappen"))))))))))</f>
        <v>virginica</v>
      </c>
      <c r="BB32" s="1" t="str">
        <f aca="false">IF(AND(C32&lt;2.6),"setosa",IF(AND(D32&gt;=1.75,C32&gt;=2.6),"virginica",IF(AND(C32&gt;=5.45,D32&lt;1.75,C32&gt;=2.6),"virginica",IF(AND(F32&gt;=0.259,C32&lt;5.45,D32&lt;1.75,C32&gt;=2.6),"versicolor",IF(AND(C32&lt;5.05,F32&lt;0.259,C32&lt;5.45,D32&lt;1.75,C32&gt;=2.6),"versicolor",IF(AND(C32&gt;=5.05,F32&lt;0.259,C32&lt;5.45,D32&lt;1.75,C32&gt;=2.6),"virginica","shouldnthappen"))))))</f>
        <v>virginica</v>
      </c>
      <c r="BC32" s="1" t="str">
        <f aca="false">IF(AND(A32&lt;4.95,B32&lt;2.7,A32&lt;5.55),"virginica",IF(AND(A32&gt;=4.95,B32&lt;2.7,A32&lt;5.55),"versicolor",IF(AND(C32&lt;3.2,B32&gt;=2.7,A32&lt;5.55),"setosa",IF(AND(C32&gt;=3.2,B32&gt;=2.7,A32&lt;5.55),"versicolor",IF(AND(F32&gt;=0.85,A32&lt;6.15,A32&gt;=5.55),"virginica",IF(AND(D32&lt;1.45,A32&gt;=6.15,A32&gt;=5.55),"versicolor",IF(AND(C32&lt;4.8,F32&lt;0.85,A32&lt;6.15,A32&gt;=5.55),"versicolor",IF(AND(D32&gt;=1.7,D32&gt;=1.45,A32&gt;=6.15,A32&gt;=5.55),"virginica",IF(AND(G32&lt;9.333,C32&gt;=4.8,F32&lt;0.85,A32&lt;6.15,A32&gt;=5.55),"versicolor",IF(AND(G32&gt;=9.333,C32&gt;=4.8,F32&lt;0.85,A32&lt;6.15,A32&gt;=5.55),"virginica",IF(AND(C32&lt;4.9,D32&lt;1.7,D32&gt;=1.45,A32&gt;=6.15,A32&gt;=5.55),"versicolor",IF(AND(C32&gt;=4.9,D32&lt;1.7,D32&gt;=1.45,A32&gt;=6.15,A32&gt;=5.55),"virginica","shouldnthappen"))))))))))))</f>
        <v>virginica</v>
      </c>
      <c r="BD32" s="1" t="str">
        <f aca="false">IF(AND(C32&lt;2.35),"setosa",IF(AND(C32&lt;4.75,B32&lt;2.55,C32&gt;=2.35),"versicolor",IF(AND(C32&gt;=4.75,B32&lt;2.55,C32&gt;=2.35),"virginica",IF(AND(C32&lt;4.75,B32&gt;=2.55,C32&gt;=2.35),"versicolor",IF(AND(D32&gt;=1.75,C32&gt;=4.75,B32&gt;=2.55,C32&gt;=2.35),"virginica",IF(AND(A32&gt;=6.5,D32&lt;1.75,C32&gt;=4.75,B32&gt;=2.55,C32&gt;=2.35),"versicolor",IF(AND(A32&lt;6.05,A32&lt;6.5,D32&lt;1.75,C32&gt;=4.75,B32&gt;=2.55,C32&gt;=2.35),"versicolor",IF(AND(A32&gt;=6.05,A32&lt;6.5,D32&lt;1.75,C32&gt;=4.75,B32&gt;=2.55,C32&gt;=2.35),"virginica","shouldnthappen"))))))))</f>
        <v>virginica</v>
      </c>
      <c r="BE32" s="1" t="str">
        <f aca="false">IF(AND(C32&lt;2.5),"setosa",IF(AND(D32&lt;1.65,C32&lt;4.75,C32&gt;=2.5),"versicolor",IF(AND(D32&gt;=1.65,C32&lt;4.75,C32&gt;=2.5),"virginica",IF(AND(D32&gt;=1.75,C32&gt;=4.75,C32&gt;=2.5),"virginica",IF(AND(C32&lt;4.95,D32&lt;1.75,C32&gt;=4.75,C32&gt;=2.5),"versicolor",IF(AND(A32&lt;6.5,C32&gt;=4.95,D32&lt;1.75,C32&gt;=4.75,C32&gt;=2.5),"virginica",IF(AND(A32&gt;=6.5,C32&gt;=4.95,D32&lt;1.75,C32&gt;=4.75,C32&gt;=2.5),"versicolor","shouldnthappen")))))))</f>
        <v>virginica</v>
      </c>
      <c r="BF32" s="1" t="str">
        <f aca="false">IF(AND(G32&gt;=15.244),"virginica",IF(AND(C32&lt;3.2,B32&gt;=3.15,G32&lt;15.244),"setosa",IF(AND(A32&gt;=4.95,C32&lt;4.7,B32&lt;3.15,G32&lt;15.244),"versicolor",IF(AND(C32&gt;=5.15,C32&gt;=4.7,B32&lt;3.15,G32&lt;15.244),"virginica",IF(AND(A32&gt;=6.45,C32&gt;=3.2,B32&gt;=3.15,G32&lt;15.244),"virginica",IF(AND(D32&lt;0.95,A32&lt;4.95,C32&lt;4.7,B32&lt;3.15,G32&lt;15.244),"setosa",IF(AND(D32&gt;=0.95,A32&lt;4.95,C32&lt;4.7,B32&lt;3.15,G32&lt;15.244),"virginica",IF(AND(F32&lt;0.816,A32&lt;6.45,C32&gt;=3.2,B32&gt;=3.15,G32&lt;15.244),"virginica",IF(AND(F32&gt;=0.816,A32&lt;6.45,C32&gt;=3.2,B32&gt;=3.15,G32&lt;15.244),"versicolor",IF(AND(A32&gt;=6.5,B32&lt;3.05,C32&lt;5.15,C32&gt;=4.7,B32&lt;3.15,G32&lt;15.244),"versicolor",IF(AND(G32&lt;11.093,B32&gt;=3.05,C32&lt;5.15,C32&gt;=4.7,B32&lt;3.15,G32&lt;15.244),"virginica",IF(AND(G32&gt;=11.093,B32&gt;=3.05,C32&lt;5.15,C32&gt;=4.7,B32&lt;3.15,G32&lt;15.244),"versicolor",IF(AND(D32&gt;=1.7,A32&lt;6.5,B32&lt;3.05,C32&lt;5.15,C32&gt;=4.7,B32&lt;3.15,G32&lt;15.244),"virginica",IF(AND(G32&lt;7.498,D32&lt;1.7,A32&lt;6.5,B32&lt;3.05,C32&lt;5.15,C32&gt;=4.7,B32&lt;3.15,G32&lt;15.244),"virginica",IF(AND(G32&gt;=7.498,D32&lt;1.7,A32&lt;6.5,B32&lt;3.05,C32&lt;5.15,C32&gt;=4.7,B32&lt;3.15,G32&lt;15.244),"versicolor","shouldnthappen")))))))))))))))</f>
        <v>virginica</v>
      </c>
      <c r="BG32" s="1" t="str">
        <f aca="false">IF(AND(B32&gt;=3.35,C32&lt;4.85),"setosa",IF(AND(D32&gt;=1.75,C32&gt;=4.85),"virginica",IF(AND(D32&lt;0.75,B32&lt;3.35,C32&lt;4.85),"setosa",IF(AND(G32&gt;=13.879,D32&lt;1.75,C32&gt;=4.85),"versicolor",IF(AND(F32&gt;=0.9,D32&gt;=0.75,B32&lt;3.35,C32&lt;4.85),"virginica",IF(AND(F32&gt;=0.405,G32&lt;13.879,D32&lt;1.75,C32&gt;=4.85),"virginica",IF(AND(B32&gt;=2.55,F32&lt;0.9,D32&gt;=0.75,B32&lt;3.35,C32&lt;4.85),"versicolor",IF(AND(G32&lt;7.498,F32&lt;0.405,G32&lt;13.879,D32&lt;1.75,C32&gt;=4.85),"virginica",IF(AND(G32&gt;=7.498,F32&lt;0.405,G32&lt;13.879,D32&lt;1.75,C32&gt;=4.85),"versicolor",IF(AND(G32&lt;5.656,B32&lt;2.55,F32&lt;0.9,D32&gt;=0.75,B32&lt;3.35,C32&lt;4.85),"virginica",IF(AND(G32&gt;=5.656,B32&lt;2.55,F32&lt;0.9,D32&gt;=0.75,B32&lt;3.35,C32&lt;4.85),"versicolor","shouldnthappen")))))))))))</f>
        <v>virginica</v>
      </c>
      <c r="BH32" s="1" t="str">
        <f aca="false">IF(AND(D32&lt;0.7),"setosa",IF(AND(D32&gt;=1.65,A32&lt;6.65,D32&gt;=0.7),"virginica",IF(AND(D32&lt;1.55,A32&gt;=6.65,D32&gt;=0.7),"versicolor",IF(AND(D32&gt;=1.55,A32&gt;=6.65,D32&gt;=0.7),"virginica",IF(AND(F32&gt;=0.529,D32&lt;1.65,A32&lt;6.65,D32&gt;=0.7),"versicolor",IF(AND(C32&gt;=5.35,F32&lt;0.529,D32&lt;1.65,A32&lt;6.65,D32&gt;=0.7),"virginica",IF(AND(G32&gt;=7.411,C32&lt;5.35,F32&lt;0.529,D32&lt;1.65,A32&lt;6.65,D32&gt;=0.7),"versicolor",IF(AND(G32&lt;6.927,G32&lt;7.411,C32&lt;5.35,F32&lt;0.529,D32&lt;1.65,A32&lt;6.65,D32&gt;=0.7),"versicolor",IF(AND(G32&gt;=6.927,G32&lt;7.411,C32&lt;5.35,F32&lt;0.529,D32&lt;1.65,A32&lt;6.65,D32&gt;=0.7),"virginica","shouldnthappen")))))))))</f>
        <v>virginica</v>
      </c>
      <c r="BI32" s="1" t="str">
        <f aca="false">IF(AND(D32&gt;=1.7),"virginica",IF(AND(D32&lt;0.7,D32&lt;1.7),"setosa",IF(AND(D32&lt;1.45,G32&lt;7.37,D32&gt;=0.7,D32&lt;1.7),"versicolor",IF(AND(D32&gt;=1.45,G32&lt;7.37,D32&gt;=0.7,D32&lt;1.7),"virginica",IF(AND(B32&gt;=2.65,G32&gt;=7.37,D32&gt;=0.7,D32&lt;1.7),"versicolor",IF(AND(C32&lt;5.05,B32&lt;2.65,G32&gt;=7.37,D32&gt;=0.7,D32&lt;1.7),"versicolor",IF(AND(C32&gt;=5.05,B32&lt;2.65,G32&gt;=7.37,D32&gt;=0.7,D32&lt;1.7),"virginica","shouldnthappen")))))))</f>
        <v>virginica</v>
      </c>
    </row>
    <row r="33" customFormat="false" ht="13.8" hidden="false" customHeight="false" outlineLevel="0" collapsed="false">
      <c r="A33" s="1" t="n">
        <v>5.7</v>
      </c>
      <c r="B33" s="1" t="n">
        <v>3.8</v>
      </c>
      <c r="C33" s="1" t="n">
        <v>1.7</v>
      </c>
      <c r="D33" s="1" t="n">
        <v>0.3</v>
      </c>
      <c r="E33" s="1" t="s">
        <v>94</v>
      </c>
      <c r="F33" s="1" t="n">
        <v>0.14430255908519</v>
      </c>
      <c r="G33" s="1" t="n">
        <v>14.4425038730726</v>
      </c>
      <c r="H33" s="11" t="str">
        <f aca="false">E33</f>
        <v>setosa</v>
      </c>
      <c r="I33" s="1" t="str">
        <f aca="false">INDEX(L33:BI33, MODE(MATCH(L33:BI33, L33:BI33, 0 )))</f>
        <v>setosa</v>
      </c>
      <c r="J33" s="12" t="n">
        <f aca="false">COUNTIF(L33:BI33, H33) / COUNTA(L33:BI33)</f>
        <v>0.96</v>
      </c>
      <c r="K33" s="13" t="n">
        <f aca="false">I33=H33</f>
        <v>1</v>
      </c>
      <c r="L33" s="1" t="str">
        <f aca="false">IF(AND(C33&lt;3.65,B33&gt;=3.35),"setosa",IF(AND(C33&gt;=3.65,B33&gt;=3.35),"virginica",IF(AND(C33&lt;2.35,C33&lt;4.85,B33&lt;3.35),"setosa",IF(AND(F33&gt;=0.899,C33&gt;=2.35,C33&lt;4.85,B33&lt;3.35),"virginica",IF(AND(G33&gt;=8.268,B33&lt;2.75,C33&gt;=4.85,B33&lt;3.35),"virginica",IF(AND(D33&lt;1.55,B33&gt;=2.75,C33&gt;=4.85,B33&lt;3.35),"versicolor",IF(AND(D33&gt;=1.55,B33&gt;=2.75,C33&gt;=4.85,B33&lt;3.35),"virginica",IF(AND(G33&lt;6.537,F33&lt;0.899,C33&gt;=2.35,C33&lt;4.85,B33&lt;3.35),"virginica",IF(AND(G33&gt;=6.537,F33&lt;0.899,C33&gt;=2.35,C33&lt;4.85,B33&lt;3.35),"versicolor",IF(AND(G33&lt;6.878,G33&lt;8.268,B33&lt;2.75,C33&gt;=4.85,B33&lt;3.35),"virginica",IF(AND(G33&gt;=6.878,G33&lt;8.268,B33&lt;2.75,C33&gt;=4.85,B33&lt;3.35),"versicolor","shouldnthappen")))))))))))</f>
        <v>setosa</v>
      </c>
      <c r="M33" s="1" t="str">
        <f aca="false">IF(AND(C33&lt;2.6),"setosa",IF(AND(D33&gt;=1.75,C33&gt;=2.6),"virginica",IF(AND(G33&lt;6.094,D33&lt;1.75,C33&gt;=2.6),"virginica",IF(AND(D33&lt;1.35,G33&gt;=6.094,D33&lt;1.75,C33&gt;=2.6),"versicolor",IF(AND(C33&lt;5.05,D33&gt;=1.35,G33&gt;=6.094,D33&lt;1.75,C33&gt;=2.6),"versicolor",IF(AND(C33&gt;=5.05,D33&gt;=1.35,G33&gt;=6.094,D33&lt;1.75,C33&gt;=2.6),"virginica","shouldnthappen"))))))</f>
        <v>setosa</v>
      </c>
      <c r="N33" s="1" t="str">
        <f aca="false">IF(AND(A33&lt;6.6,B33&gt;=3.45),"setosa",IF(AND(A33&gt;=6.6,B33&gt;=3.45),"virginica",IF(AND(D33&lt;0.7,C33&lt;4.75,B33&lt;3.45),"setosa",IF(AND(D33&gt;=0.7,C33&lt;4.75,B33&lt;3.45),"versicolor",IF(AND(C33&gt;=5.15,C33&gt;=4.75,B33&lt;3.45),"virginica",IF(AND(D33&gt;=1.7,A33&lt;6.5,C33&lt;5.15,C33&gt;=4.75,B33&lt;3.45),"virginica",IF(AND(C33&lt;5.05,A33&gt;=6.5,C33&lt;5.15,C33&gt;=4.75,B33&lt;3.45),"versicolor",IF(AND(C33&gt;=5.05,A33&gt;=6.5,C33&lt;5.15,C33&gt;=4.75,B33&lt;3.45),"virginica",IF(AND(G33&lt;7.498,D33&lt;1.7,A33&lt;6.5,C33&lt;5.15,C33&gt;=4.75,B33&lt;3.45),"virginica",IF(AND(G33&gt;=7.498,D33&lt;1.7,A33&lt;6.5,C33&lt;5.15,C33&gt;=4.75,B33&lt;3.45),"versicolor","shouldnthappen"))))))))))</f>
        <v>setosa</v>
      </c>
      <c r="O33" s="1" t="str">
        <f aca="false">IF(AND(D33&lt;0.75),"setosa",IF(AND(C33&lt;4.75,C33&lt;4.85,D33&gt;=0.75),"versicolor",IF(AND(A33&gt;=6.05,C33&gt;=4.85,D33&gt;=0.75),"virginica",IF(AND(D33&lt;1.6,C33&gt;=4.75,C33&lt;4.85,D33&gt;=0.75),"versicolor",IF(AND(D33&gt;=1.6,C33&gt;=4.75,C33&lt;4.85,D33&gt;=0.75),"virginica",IF(AND(A33&lt;5.9,A33&lt;6.05,C33&gt;=4.85,D33&gt;=0.75),"virginica",IF(AND(A33&gt;=5.9,A33&lt;6.05,C33&gt;=4.85,D33&gt;=0.75),"versicolor","shouldnthappen")))))))</f>
        <v>setosa</v>
      </c>
      <c r="P33" s="1" t="str">
        <f aca="false">IF(AND(D33&lt;0.75),"setosa",IF(AND(A33&lt;5.55,D33&gt;=0.75),"versicolor",IF(AND(D33&gt;=1.7,G33&lt;13.158,A33&gt;=5.55,D33&gt;=0.75),"virginica",IF(AND(B33&lt;2.45,D33&lt;1.7,G33&lt;13.158,A33&gt;=5.55,D33&gt;=0.75),"virginica",IF(AND(B33&gt;=2.45,D33&lt;1.7,G33&lt;13.158,A33&gt;=5.55,D33&gt;=0.75),"versicolor",IF(AND(B33&gt;=3.05,G33&lt;15.551,G33&gt;=13.158,A33&gt;=5.55,D33&gt;=0.75),"versicolor",IF(AND(B33&lt;2.9,G33&gt;=15.551,G33&gt;=13.158,A33&gt;=5.55,D33&gt;=0.75),"versicolor",IF(AND(B33&gt;=2.9,G33&gt;=15.551,G33&gt;=13.158,A33&gt;=5.55,D33&gt;=0.75),"virginica",IF(AND(D33&lt;1.3,G33&lt;14.221,B33&lt;3.05,G33&lt;15.551,G33&gt;=13.158,A33&gt;=5.55,D33&gt;=0.75),"versicolor",IF(AND(D33&gt;=1.3,G33&lt;14.221,B33&lt;3.05,G33&lt;15.551,G33&gt;=13.158,A33&gt;=5.55,D33&gt;=0.75),"virginica",IF(AND(C33&lt;4.9,G33&gt;=14.221,B33&lt;3.05,G33&lt;15.551,G33&gt;=13.158,A33&gt;=5.55,D33&gt;=0.75),"versicolor",IF(AND(C33&gt;=4.9,G33&gt;=14.221,B33&lt;3.05,G33&lt;15.551,G33&gt;=13.158,A33&gt;=5.55,D33&gt;=0.75),"virginica","shouldnthappen"))))))))))))</f>
        <v>setosa</v>
      </c>
      <c r="Q33" s="1" t="str">
        <f aca="false">IF(AND(C33&lt;2.6),"setosa",IF(AND(A33&gt;=4.95,C33&lt;4.75,C33&gt;=2.6),"versicolor",IF(AND(D33&gt;=1.75,C33&gt;=4.75,C33&gt;=2.6),"virginica",IF(AND(B33&lt;2.45,A33&lt;4.95,C33&lt;4.75,C33&gt;=2.6),"versicolor",IF(AND(B33&gt;=2.45,A33&lt;4.95,C33&lt;4.75,C33&gt;=2.6),"virginica",IF(AND(G33&lt;7.498,D33&lt;1.75,C33&gt;=4.75,C33&gt;=2.6),"virginica",IF(AND(F33&lt;0.417,G33&gt;=7.498,D33&lt;1.75,C33&gt;=4.75,C33&gt;=2.6),"versicolor",IF(AND(F33&lt;0.442,F33&gt;=0.417,G33&gt;=7.498,D33&lt;1.75,C33&gt;=4.75,C33&gt;=2.6),"virginica",IF(AND(F33&gt;=0.442,F33&gt;=0.417,G33&gt;=7.498,D33&lt;1.75,C33&gt;=4.75,C33&gt;=2.6),"versicolor","shouldnthappen")))))))))</f>
        <v>setosa</v>
      </c>
      <c r="R33" s="1" t="str">
        <f aca="false">IF(AND(D33&lt;0.75),"setosa",IF(AND(D33&lt;1.75,A33&gt;=6.25,D33&gt;=0.75),"versicolor",IF(AND(D33&gt;=1.75,A33&gt;=6.25,D33&gt;=0.75),"virginica",IF(AND(D33&lt;1.6,C33&lt;4.75,A33&lt;6.25,D33&gt;=0.75),"versicolor",IF(AND(D33&gt;=1.6,C33&lt;4.75,A33&lt;6.25,D33&gt;=0.75),"virginica",IF(AND(G33&lt;6.998,C33&gt;=4.75,A33&lt;6.25,D33&gt;=0.75),"virginica",IF(AND(A33&lt;6.05,G33&gt;=6.998,C33&gt;=4.75,A33&lt;6.25,D33&gt;=0.75),"versicolor",IF(AND(A33&gt;=6.05,G33&gt;=6.998,C33&gt;=4.75,A33&lt;6.25,D33&gt;=0.75),"virginica","shouldnthappen"))))))))</f>
        <v>setosa</v>
      </c>
      <c r="S33" s="1" t="str">
        <f aca="false">IF(AND(B33&gt;=3.05,A33&lt;5.45),"setosa",IF(AND(C33&lt;2.2,B33&lt;3.05,A33&lt;5.45),"setosa",IF(AND(C33&gt;=2.2,B33&lt;3.05,A33&lt;5.45),"versicolor",IF(AND(B33&lt;3.7,C33&lt;4.8,A33&gt;=5.45),"versicolor",IF(AND(B33&gt;=3.7,C33&lt;4.8,A33&gt;=5.45),"setosa",IF(AND(G33&lt;13.757,C33&lt;5.05,C33&gt;=4.8,A33&gt;=5.45),"virginica",IF(AND(G33&gt;=13.757,C33&lt;5.05,C33&gt;=4.8,A33&gt;=5.45),"versicolor",IF(AND(C33&gt;=5.15,C33&gt;=5.05,C33&gt;=4.8,A33&gt;=5.45),"virginica",IF(AND(A33&lt;5.95,C33&lt;5.15,C33&gt;=5.05,C33&gt;=4.8,A33&gt;=5.45),"virginica",IF(AND(D33&gt;=1.8,A33&gt;=5.95,C33&lt;5.15,C33&gt;=5.05,C33&gt;=4.8,A33&gt;=5.45),"virginica",IF(AND(B33&lt;2.75,D33&lt;1.8,A33&gt;=5.95,C33&lt;5.15,C33&gt;=5.05,C33&gt;=4.8,A33&gt;=5.45),"versicolor",IF(AND(B33&gt;=2.75,D33&lt;1.8,A33&gt;=5.95,C33&lt;5.15,C33&gt;=5.05,C33&gt;=4.8,A33&gt;=5.45),"virginica","shouldnthappen"))))))))))))</f>
        <v>setosa</v>
      </c>
      <c r="T33" s="1" t="str">
        <f aca="false">IF(AND(C33&lt;2.6),"setosa",IF(AND(D33&lt;1.65,C33&lt;4.75,C33&gt;=2.6),"versicolor",IF(AND(D33&gt;=1.65,C33&lt;4.75,C33&gt;=2.6),"virginica",IF(AND(G33&gt;=8.494,A33&lt;6.6,C33&gt;=4.75,C33&gt;=2.6),"virginica",IF(AND(C33&lt;5.2,A33&gt;=6.6,C33&gt;=4.75,C33&gt;=2.6),"versicolor",IF(AND(C33&gt;=5.2,A33&gt;=6.6,C33&gt;=4.75,C33&gt;=2.6),"virginica",IF(AND(A33&lt;5.95,G33&lt;8.494,A33&lt;6.6,C33&gt;=4.75,C33&gt;=2.6),"virginica",IF(AND(A33&gt;=5.95,G33&lt;8.494,A33&lt;6.6,C33&gt;=4.75,C33&gt;=2.6),"versicolor","shouldnthappen"))))))))</f>
        <v>setosa</v>
      </c>
      <c r="U33" s="1" t="str">
        <f aca="false">IF(AND(C33&lt;3.65,B33&gt;=3.35),"setosa",IF(AND(C33&gt;=3.65,B33&gt;=3.35),"virginica",IF(AND(C33&lt;2.35,A33&lt;6.25,B33&lt;3.35),"setosa",IF(AND(C33&lt;4.85,A33&gt;=6.25,B33&lt;3.35),"versicolor",IF(AND(G33&gt;=15.426,C33&gt;=2.35,A33&lt;6.25,B33&lt;3.35),"virginica",IF(AND(D33&gt;=1.55,C33&gt;=4.85,A33&gt;=6.25,B33&lt;3.35),"virginica",IF(AND(D33&lt;1.8,G33&lt;15.426,C33&gt;=2.35,A33&lt;6.25,B33&lt;3.35),"versicolor",IF(AND(D33&gt;=1.8,G33&lt;15.426,C33&gt;=2.35,A33&lt;6.25,B33&lt;3.35),"virginica",IF(AND(B33&lt;2.95,D33&lt;1.55,C33&gt;=4.85,A33&gt;=6.25,B33&lt;3.35),"virginica",IF(AND(B33&gt;=2.95,D33&lt;1.55,C33&gt;=4.85,A33&gt;=6.25,B33&lt;3.35),"versicolor","shouldnthappen"))))))))))</f>
        <v>setosa</v>
      </c>
      <c r="V33" s="1" t="str">
        <f aca="false">IF(AND(C33&lt;2.6),"setosa",IF(AND(C33&gt;=4.85,C33&gt;=2.6),"virginica",IF(AND(F33&gt;=0.9,C33&lt;4.85,C33&gt;=2.6),"virginica",IF(AND(G33&lt;5.656,F33&lt;0.9,C33&lt;4.85,C33&gt;=2.6),"virginica",IF(AND(G33&gt;=5.656,F33&lt;0.9,C33&lt;4.85,C33&gt;=2.6),"versicolor","shouldnthappen")))))</f>
        <v>setosa</v>
      </c>
      <c r="W33" s="1" t="str">
        <f aca="false">IF(AND(D33&gt;=1.75,G33&gt;=13.795),"virginica",IF(AND(D33&gt;=1.5,G33&gt;=12.335,G33&lt;13.795),"virginica",IF(AND(C33&lt;2.45,C33&lt;4.85,G33&lt;12.335,G33&lt;13.795),"setosa",IF(AND(C33&gt;=2.45,C33&lt;4.85,G33&lt;12.335,G33&lt;13.795),"versicolor",IF(AND(D33&gt;=1.7,C33&gt;=4.85,G33&lt;12.335,G33&lt;13.795),"virginica",IF(AND(B33&gt;=3.25,D33&lt;1.5,G33&gt;=12.335,G33&lt;13.795),"setosa",IF(AND(D33&lt;1,F33&lt;0.255,D33&lt;1.75,G33&gt;=13.795),"setosa",IF(AND(D33&gt;=1,F33&lt;0.255,D33&lt;1.75,G33&gt;=13.795),"versicolor",IF(AND(A33&lt;5.4,F33&gt;=0.255,D33&lt;1.75,G33&gt;=13.795),"setosa",IF(AND(A33&gt;=5.4,F33&gt;=0.255,D33&lt;1.75,G33&gt;=13.795),"versicolor",IF(AND(A33&lt;6.15,D33&lt;1.7,C33&gt;=4.85,G33&lt;12.335,G33&lt;13.795),"versicolor",IF(AND(A33&gt;=6.15,D33&lt;1.7,C33&gt;=4.85,G33&lt;12.335,G33&lt;13.795),"virginica",IF(AND(C33&lt;5,B33&lt;3.25,D33&lt;1.5,G33&gt;=12.335,G33&lt;13.795),"versicolor",IF(AND(C33&gt;=5,B33&lt;3.25,D33&lt;1.5,G33&gt;=12.335,G33&lt;13.795),"virginica","shouldnthappen"))))))))))))))</f>
        <v>setosa</v>
      </c>
      <c r="X33" s="1" t="str">
        <f aca="false">IF(AND(C33&lt;2.5,A33&lt;5.55),"setosa",IF(AND(F33&lt;0.096,A33&gt;=5.55),"virginica",IF(AND(D33&lt;1.6,C33&gt;=2.5,A33&lt;5.55),"versicolor",IF(AND(D33&gt;=1.6,C33&gt;=2.5,A33&lt;5.55),"virginica",IF(AND(F33&gt;=0.156,C33&lt;4.75,F33&gt;=0.096,A33&gt;=5.55),"versicolor",IF(AND(D33&gt;=1.75,C33&gt;=4.75,F33&gt;=0.096,A33&gt;=5.55),"virginica",IF(AND(B33&lt;3.3,F33&lt;0.156,C33&lt;4.75,F33&gt;=0.096,A33&gt;=5.55),"versicolor",IF(AND(B33&gt;=3.3,F33&lt;0.156,C33&lt;4.75,F33&gt;=0.096,A33&gt;=5.55),"setosa",IF(AND(B33&lt;2.45,A33&lt;6.05,D33&lt;1.75,C33&gt;=4.75,F33&gt;=0.096,A33&gt;=5.55),"virginica",IF(AND(B33&gt;=2.45,A33&lt;6.05,D33&lt;1.75,C33&gt;=4.75,F33&gt;=0.096,A33&gt;=5.55),"versicolor",IF(AND(F33&lt;0.205,A33&gt;=6.05,D33&lt;1.75,C33&gt;=4.75,F33&gt;=0.096,A33&gt;=5.55),"versicolor",IF(AND(F33&gt;=0.205,A33&gt;=6.05,D33&lt;1.75,C33&gt;=4.75,F33&gt;=0.096,A33&gt;=5.55),"virginica","shouldnthappen"))))))))))))</f>
        <v>setosa</v>
      </c>
      <c r="Y33" s="1" t="str">
        <f aca="false">IF(AND(C33&lt;2.35,A33&lt;5.55),"setosa",IF(AND(C33&gt;=5.05,A33&gt;=5.55),"virginica",IF(AND(D33&lt;1.6,C33&gt;=2.35,A33&lt;5.55),"versicolor",IF(AND(D33&gt;=1.6,C33&gt;=2.35,A33&lt;5.55),"virginica",IF(AND(D33&gt;=1.75,C33&lt;5.05,A33&gt;=5.55),"virginica",IF(AND(B33&gt;=3.55,D33&lt;1.75,C33&lt;5.05,A33&gt;=5.55),"setosa",IF(AND(G33&lt;6.3,B33&lt;3.55,D33&lt;1.75,C33&lt;5.05,A33&gt;=5.55),"virginica",IF(AND(G33&gt;=6.3,B33&lt;3.55,D33&lt;1.75,C33&lt;5.05,A33&gt;=5.55),"versicolor","shouldnthappen"))))))))</f>
        <v>setosa</v>
      </c>
      <c r="Z33" s="1" t="str">
        <f aca="false">IF(AND(D33&lt;0.75),"setosa",IF(AND(B33&gt;=2.55,C33&lt;4.85,D33&gt;=0.75),"versicolor",IF(AND(D33&gt;=1.7,C33&gt;=4.85,D33&gt;=0.75),"virginica",IF(AND(D33&lt;1.6,B33&lt;2.55,C33&lt;4.85,D33&gt;=0.75),"versicolor",IF(AND(D33&gt;=1.6,B33&lt;2.55,C33&lt;4.85,D33&gt;=0.75),"virginica",IF(AND(B33&lt;2.65,D33&lt;1.7,C33&gt;=4.85,D33&gt;=0.75),"virginica",IF(AND(F33&lt;0.325,B33&gt;=2.65,D33&lt;1.7,C33&gt;=4.85,D33&gt;=0.75),"virginica",IF(AND(G33&lt;10.717,F33&gt;=0.325,B33&gt;=2.65,D33&lt;1.7,C33&gt;=4.85,D33&gt;=0.75),"versicolor",IF(AND(G33&gt;=10.717,F33&gt;=0.325,B33&gt;=2.65,D33&lt;1.7,C33&gt;=4.85,D33&gt;=0.75),"virginica","shouldnthappen")))))))))</f>
        <v>setosa</v>
      </c>
      <c r="AA33" s="1" t="str">
        <f aca="false">IF(AND(D33&lt;0.75),"setosa",IF(AND(D33&gt;=1.75,D33&gt;=0.75),"virginica",IF(AND(F33&gt;=0.455,D33&lt;1.75,D33&gt;=0.75),"versicolor",IF(AND(D33&lt;1.45,F33&lt;0.455,D33&lt;1.75,D33&gt;=0.75),"versicolor",IF(AND(F33&lt;0.247,D33&gt;=1.45,F33&lt;0.455,D33&lt;1.75,D33&gt;=0.75),"versicolor",IF(AND(F33&gt;=0.247,D33&gt;=1.45,F33&lt;0.455,D33&lt;1.75,D33&gt;=0.75),"virginica","shouldnthappen"))))))</f>
        <v>setosa</v>
      </c>
      <c r="AB33" s="1" t="str">
        <f aca="false">IF(AND(F33&gt;=0.221,B33&gt;=3.35),"setosa",IF(AND(A33&lt;5.3,F33&gt;=0.683,B33&lt;3.35),"setosa",IF(AND(A33&lt;6.45,F33&lt;0.221,B33&gt;=3.35),"setosa",IF(AND(A33&gt;=6.45,F33&lt;0.221,B33&gt;=3.35),"virginica",IF(AND(G33&lt;6.3,A33&lt;6.25,F33&lt;0.683,B33&lt;3.35),"virginica",IF(AND(G33&lt;13.795,A33&gt;=6.25,F33&lt;0.683,B33&lt;3.35),"virginica",IF(AND(D33&lt;1.65,A33&gt;=5.3,F33&gt;=0.683,B33&lt;3.35),"versicolor",IF(AND(D33&gt;=1.65,A33&gt;=5.3,F33&gt;=0.683,B33&lt;3.35),"virginica",IF(AND(D33&lt;0.6,G33&gt;=6.3,A33&lt;6.25,F33&lt;0.683,B33&lt;3.35),"setosa",IF(AND(D33&lt;1.7,G33&gt;=13.795,A33&gt;=6.25,F33&lt;0.683,B33&lt;3.35),"versicolor",IF(AND(D33&gt;=1.7,G33&gt;=13.795,A33&gt;=6.25,F33&lt;0.683,B33&lt;3.35),"virginica",IF(AND(C33&gt;=5.35,D33&gt;=0.6,G33&gt;=6.3,A33&lt;6.25,F33&lt;0.683,B33&lt;3.35),"virginica",IF(AND(D33&lt;1.75,C33&lt;5.35,D33&gt;=0.6,G33&gt;=6.3,A33&lt;6.25,F33&lt;0.683,B33&lt;3.35),"versicolor",IF(AND(D33&gt;=1.75,C33&lt;5.35,D33&gt;=0.6,G33&gt;=6.3,A33&lt;6.25,F33&lt;0.683,B33&lt;3.35),"virginica","shouldnthappen"))))))))))))))</f>
        <v>setosa</v>
      </c>
      <c r="AC33" s="1" t="str">
        <f aca="false">IF(AND(B33&gt;=3.3),"setosa",IF(AND(C33&lt;2.45,D33&lt;1.55,B33&lt;3.3),"setosa",IF(AND(F33&gt;=0.211,D33&gt;=1.55,B33&lt;3.3),"virginica",IF(AND(C33&lt;4.9,C33&gt;=2.45,D33&lt;1.55,B33&lt;3.3),"versicolor",IF(AND(C33&gt;=4.9,C33&gt;=2.45,D33&lt;1.55,B33&lt;3.3),"virginica",IF(AND(F33&lt;0.138,F33&lt;0.211,D33&gt;=1.55,B33&lt;3.3),"virginica",IF(AND(F33&gt;=0.138,F33&lt;0.211,D33&gt;=1.55,B33&lt;3.3),"versicolor","shouldnthappen")))))))</f>
        <v>setosa</v>
      </c>
      <c r="AD33" s="1" t="str">
        <f aca="false">IF(AND(D33&gt;=1.75),"virginica",IF(AND(D33&lt;0.75,D33&lt;1.75),"setosa",IF(AND(D33&lt;1.35,D33&gt;=0.75,D33&lt;1.75),"versicolor",IF(AND(B33&lt;2.6,C33&lt;4.85,D33&gt;=1.35,D33&gt;=0.75,D33&lt;1.75),"virginica",IF(AND(B33&gt;=2.6,C33&lt;4.85,D33&gt;=1.35,D33&gt;=0.75,D33&lt;1.75),"versicolor",IF(AND(A33&lt;6.4,C33&gt;=4.85,D33&gt;=1.35,D33&gt;=0.75,D33&lt;1.75),"virginica",IF(AND(A33&gt;=6.4,C33&gt;=4.85,D33&gt;=1.35,D33&gt;=0.75,D33&lt;1.75),"versicolor","shouldnthappen")))))))</f>
        <v>setosa</v>
      </c>
      <c r="AE33" s="1" t="str">
        <f aca="false">IF(AND(C33&lt;2.45),"setosa",IF(AND(F33&lt;0.07,C33&gt;=2.45),"virginica",IF(AND(A33&gt;=5,C33&lt;4.75,F33&gt;=0.07,C33&gt;=2.45),"versicolor",IF(AND(F33&lt;0.182,C33&gt;=4.75,F33&gt;=0.07,C33&gt;=2.45),"versicolor",IF(AND(B33&lt;2.45,A33&lt;5,C33&lt;4.75,F33&gt;=0.07,C33&gt;=2.45),"versicolor",IF(AND(B33&gt;=2.45,A33&lt;5,C33&lt;4.75,F33&gt;=0.07,C33&gt;=2.45),"virginica",IF(AND(F33&gt;=0.468,F33&gt;=0.182,C33&gt;=4.75,F33&gt;=0.07,C33&gt;=2.45),"virginica",IF(AND(A33&gt;=6.85,F33&lt;0.468,F33&gt;=0.182,C33&gt;=4.75,F33&gt;=0.07,C33&gt;=2.45),"virginica",IF(AND(B33&lt;2.6,A33&lt;6.85,F33&lt;0.468,F33&gt;=0.182,C33&gt;=4.75,F33&gt;=0.07,C33&gt;=2.45),"virginica",IF(AND(B33&gt;=2.6,A33&lt;6.85,F33&lt;0.468,F33&gt;=0.182,C33&gt;=4.75,F33&gt;=0.07,C33&gt;=2.45),"versicolor","shouldnthappen"))))))))))</f>
        <v>setosa</v>
      </c>
      <c r="AF33" s="1" t="str">
        <f aca="false">IF(AND(D33&lt;0.75,A33&lt;5.45),"setosa",IF(AND(D33&gt;=1.75,A33&gt;=5.45),"virginica",IF(AND(G33&lt;6.094,D33&gt;=0.75,A33&lt;5.45),"virginica",IF(AND(G33&gt;=6.094,D33&gt;=0.75,A33&lt;5.45),"versicolor",IF(AND(C33&lt;2.75,D33&lt;1.75,A33&gt;=5.45),"setosa",IF(AND(D33&lt;1.45,C33&gt;=2.75,D33&lt;1.75,A33&gt;=5.45),"versicolor",IF(AND(B33&lt;2.75,D33&gt;=1.45,C33&gt;=2.75,D33&lt;1.75,A33&gt;=5.45),"versicolor",IF(AND(C33&lt;5.05,B33&gt;=2.75,D33&gt;=1.45,C33&gt;=2.75,D33&lt;1.75,A33&gt;=5.45),"versicolor",IF(AND(C33&gt;=5.05,B33&gt;=2.75,D33&gt;=1.45,C33&gt;=2.75,D33&lt;1.75,A33&gt;=5.45),"virginica","shouldnthappen")))))))))</f>
        <v>setosa</v>
      </c>
      <c r="AG33" s="1" t="str">
        <f aca="false">IF(AND(D33&lt;0.65,G33&lt;8.868,A33&lt;5.3),"setosa",IF(AND(C33&lt;2.6,G33&gt;=8.868,A33&lt;5.3),"setosa",IF(AND(C33&gt;=2.6,G33&gt;=8.868,A33&lt;5.3),"versicolor",IF(AND(C33&gt;=4.95,D33&lt;1.55,A33&gt;=5.3),"virginica",IF(AND(G33&lt;13.795,D33&gt;=1.55,A33&gt;=5.3),"virginica",IF(AND(C33&lt;3.75,D33&gt;=0.65,G33&lt;8.868,A33&lt;5.3),"versicolor",IF(AND(C33&gt;=3.75,D33&gt;=0.65,G33&lt;8.868,A33&lt;5.3),"virginica",IF(AND(C33&lt;2.6,C33&lt;4.95,D33&lt;1.55,A33&gt;=5.3),"setosa",IF(AND(C33&gt;=2.6,C33&lt;4.95,D33&lt;1.55,A33&gt;=5.3),"versicolor",IF(AND(C33&lt;4.75,G33&gt;=13.795,D33&gt;=1.55,A33&gt;=5.3),"versicolor",IF(AND(C33&gt;=4.75,G33&gt;=13.795,D33&gt;=1.55,A33&gt;=5.3),"virginica","shouldnthappen")))))))))))</f>
        <v>setosa</v>
      </c>
      <c r="AH33" s="1" t="str">
        <f aca="false">IF(AND(D33&lt;0.75),"setosa",IF(AND(C33&lt;4.75,D33&gt;=0.75),"versicolor",IF(AND(G33&lt;13.757,C33&gt;=4.75,D33&gt;=0.75),"virginica",IF(AND(B33&lt;3.05,G33&gt;=13.757,C33&gt;=4.75,D33&gt;=0.75),"virginica",IF(AND(A33&lt;6.65,B33&gt;=3.05,G33&gt;=13.757,C33&gt;=4.75,D33&gt;=0.75),"virginica",IF(AND(A33&gt;=6.65,B33&gt;=3.05,G33&gt;=13.757,C33&gt;=4.75,D33&gt;=0.75),"versicolor","shouldnthappen"))))))</f>
        <v>setosa</v>
      </c>
      <c r="AI33" s="1" t="str">
        <f aca="false">IF(AND(D33&lt;0.7),"setosa",IF(AND(C33&lt;4.75,D33&gt;=0.7),"versicolor",IF(AND(A33&lt;6.6,F33&lt;0.482,C33&gt;=4.75,D33&gt;=0.7),"virginica",IF(AND(C33&gt;=4.95,F33&gt;=0.482,C33&gt;=4.75,D33&gt;=0.7),"virginica",IF(AND(D33&lt;1.9,A33&gt;=6.6,F33&lt;0.482,C33&gt;=4.75,D33&gt;=0.7),"versicolor",IF(AND(D33&gt;=1.9,A33&gt;=6.6,F33&lt;0.482,C33&gt;=4.75,D33&gt;=0.7),"virginica",IF(AND(F33&gt;=0.766,C33&lt;4.95,F33&gt;=0.482,C33&gt;=4.75,D33&gt;=0.7),"virginica",IF(AND(B33&lt;2.95,F33&lt;0.766,C33&lt;4.95,F33&gt;=0.482,C33&gt;=4.75,D33&gt;=0.7),"virginica",IF(AND(B33&gt;=2.95,F33&lt;0.766,C33&lt;4.95,F33&gt;=0.482,C33&gt;=4.75,D33&gt;=0.7),"versicolor","shouldnthappen")))))))))</f>
        <v>setosa</v>
      </c>
      <c r="AJ33" s="1" t="str">
        <f aca="false">IF(AND(C33&lt;2.45,C33&lt;4.75),"setosa",IF(AND(D33&gt;=1.65,C33&gt;=4.75),"virginica",IF(AND(A33&lt;4.95,C33&gt;=2.45,C33&lt;4.75),"virginica",IF(AND(A33&gt;=4.95,C33&gt;=2.45,C33&lt;4.75),"versicolor",IF(AND(B33&lt;2.95,D33&lt;1.65,C33&gt;=4.75),"virginica",IF(AND(B33&gt;=2.95,D33&lt;1.65,C33&gt;=4.75),"versicolor","shouldnthappen"))))))</f>
        <v>setosa</v>
      </c>
      <c r="AK33" s="1" t="str">
        <f aca="false">IF(AND(D33&lt;0.75,A33&lt;5.45),"setosa",IF(AND(B33&lt;2.45,D33&gt;=0.75,A33&lt;5.45),"versicolor",IF(AND(A33&gt;=5.55,C33&lt;4.75,A33&gt;=5.45),"versicolor",IF(AND(C33&gt;=5.15,C33&gt;=4.75,A33&gt;=5.45),"virginica",IF(AND(G33&lt;6.094,B33&gt;=2.45,D33&gt;=0.75,A33&lt;5.45),"virginica",IF(AND(G33&gt;=6.094,B33&gt;=2.45,D33&gt;=0.75,A33&lt;5.45),"versicolor",IF(AND(D33&lt;0.6,A33&lt;5.55,C33&lt;4.75,A33&gt;=5.45),"setosa",IF(AND(D33&gt;=0.6,A33&lt;5.55,C33&lt;4.75,A33&gt;=5.45),"versicolor",IF(AND(C33&lt;4.95,C33&lt;5.15,C33&gt;=4.75,A33&gt;=5.45),"virginica",IF(AND(G33&lt;12.627,C33&lt;5.05,C33&gt;=4.95,C33&lt;5.15,C33&gt;=4.75,A33&gt;=5.45),"virginica",IF(AND(G33&gt;=12.627,C33&lt;5.05,C33&gt;=4.95,C33&lt;5.15,C33&gt;=4.75,A33&gt;=5.45),"versicolor",IF(AND(D33&lt;1.7,C33&gt;=5.05,C33&gt;=4.95,C33&lt;5.15,C33&gt;=4.75,A33&gt;=5.45),"versicolor",IF(AND(D33&gt;=1.7,C33&gt;=5.05,C33&gt;=4.95,C33&lt;5.15,C33&gt;=4.75,A33&gt;=5.45),"virginica","shouldnthappen")))))))))))))</f>
        <v>versicolor</v>
      </c>
      <c r="AL33" s="1" t="str">
        <f aca="false">IF(AND(B33&lt;2.45,B33&lt;3.15),"versicolor",IF(AND(D33&lt;0.95,G33&lt;15.141,B33&gt;=3.15),"setosa",IF(AND(G33&lt;15.429,G33&gt;=15.141,B33&gt;=3.15),"versicolor",IF(AND(G33&gt;=15.429,G33&gt;=15.141,B33&gt;=3.15),"virginica",IF(AND(C33&lt;2.3,C33&lt;4.75,B33&gt;=2.45,B33&lt;3.15),"setosa",IF(AND(G33&gt;=16.072,C33&gt;=4.75,B33&gt;=2.45,B33&lt;3.15),"versicolor",IF(AND(G33&lt;11.833,D33&gt;=0.95,G33&lt;15.141,B33&gt;=3.15),"virginica",IF(AND(A33&lt;5,C33&gt;=2.3,C33&lt;4.75,B33&gt;=2.45,B33&lt;3.15),"virginica",IF(AND(A33&gt;=5,C33&gt;=2.3,C33&lt;4.75,B33&gt;=2.45,B33&lt;3.15),"versicolor",IF(AND(G33&lt;14.342,G33&gt;=11.833,D33&gt;=0.95,G33&lt;15.141,B33&gt;=3.15),"versicolor",IF(AND(G33&gt;=14.342,G33&gt;=11.833,D33&gt;=0.95,G33&lt;15.141,B33&gt;=3.15),"virginica",IF(AND(G33&lt;13.757,F33&gt;=0.741,G33&lt;16.072,C33&gt;=4.75,B33&gt;=2.45,B33&lt;3.15),"virginica",IF(AND(F33&gt;=0.546,A33&lt;6.15,F33&lt;0.741,G33&lt;16.072,C33&gt;=4.75,B33&gt;=2.45,B33&lt;3.15),"virginica",IF(AND(D33&gt;=1.75,A33&gt;=6.15,F33&lt;0.741,G33&lt;16.072,C33&gt;=4.75,B33&gt;=2.45,B33&lt;3.15),"virginica",IF(AND(C33&lt;4.85,G33&gt;=13.757,F33&gt;=0.741,G33&lt;16.072,C33&gt;=4.75,B33&gt;=2.45,B33&lt;3.15),"virginica",IF(AND(C33&gt;=4.85,G33&gt;=13.757,F33&gt;=0.741,G33&lt;16.072,C33&gt;=4.75,B33&gt;=2.45,B33&lt;3.15),"versicolor",IF(AND(F33&lt;0.331,F33&lt;0.546,A33&lt;6.15,F33&lt;0.741,G33&lt;16.072,C33&gt;=4.75,B33&gt;=2.45,B33&lt;3.15),"virginica",IF(AND(F33&gt;=0.331,F33&lt;0.546,A33&lt;6.15,F33&lt;0.741,G33&lt;16.072,C33&gt;=4.75,B33&gt;=2.45,B33&lt;3.15),"versicolor",IF(AND(G33&lt;10.661,D33&lt;1.75,A33&gt;=6.15,F33&lt;0.741,G33&lt;16.072,C33&gt;=4.75,B33&gt;=2.45,B33&lt;3.15),"virginica",IF(AND(G33&gt;=10.661,D33&lt;1.75,A33&gt;=6.15,F33&lt;0.741,G33&lt;16.072,C33&gt;=4.75,B33&gt;=2.45,B33&lt;3.15),"versicolor","shouldnthappen"))))))))))))))))))))</f>
        <v>setosa</v>
      </c>
      <c r="AM33" s="1" t="str">
        <f aca="false">IF(AND(D33&lt;1.35,F33&gt;=0.917),"setosa",IF(AND(D33&gt;=1.35,F33&gt;=0.917),"virginica",IF(AND(D33&lt;0.75,D33&lt;1.55,F33&lt;0.917),"setosa",IF(AND(C33&gt;=4.8,D33&gt;=1.55,F33&lt;0.917),"virginica",IF(AND(A33&lt;5.95,D33&gt;=0.75,D33&lt;1.55,F33&lt;0.917),"versicolor",IF(AND(F33&lt;0.473,C33&lt;4.8,D33&gt;=1.55,F33&lt;0.917),"virginica",IF(AND(F33&gt;=0.473,C33&lt;4.8,D33&gt;=1.55,F33&lt;0.917),"versicolor",IF(AND(C33&lt;4.95,A33&gt;=5.95,D33&gt;=0.75,D33&lt;1.55,F33&lt;0.917),"versicolor",IF(AND(C33&gt;=4.95,A33&gt;=5.95,D33&gt;=0.75,D33&lt;1.55,F33&lt;0.917),"virginica","shouldnthappen")))))))))</f>
        <v>setosa</v>
      </c>
      <c r="AN33" s="1" t="str">
        <f aca="false">IF(AND(D33&lt;0.75,A33&lt;5.45),"setosa",IF(AND(D33&lt;1.55,D33&gt;=0.75,A33&lt;5.45),"versicolor",IF(AND(D33&gt;=1.55,D33&gt;=0.75,A33&lt;5.45),"virginica",IF(AND(A33&gt;=5.75,C33&lt;4.75,A33&gt;=5.45),"versicolor",IF(AND(F33&lt;0.361,C33&gt;=4.75,A33&gt;=5.45),"virginica",IF(AND(C33&lt;2.6,A33&lt;5.75,C33&lt;4.75,A33&gt;=5.45),"setosa",IF(AND(C33&gt;=2.6,A33&lt;5.75,C33&lt;4.75,A33&gt;=5.45),"versicolor",IF(AND(D33&gt;=1.7,F33&gt;=0.361,C33&gt;=4.75,A33&gt;=5.45),"virginica",IF(AND(B33&lt;2.65,D33&lt;1.7,F33&gt;=0.361,C33&gt;=4.75,A33&gt;=5.45),"virginica",IF(AND(A33&lt;7.05,B33&gt;=2.65,D33&lt;1.7,F33&gt;=0.361,C33&gt;=4.75,A33&gt;=5.45),"versicolor",IF(AND(A33&gt;=7.05,B33&gt;=2.65,D33&lt;1.7,F33&gt;=0.361,C33&gt;=4.75,A33&gt;=5.45),"virginica","shouldnthappen")))))))))))</f>
        <v>setosa</v>
      </c>
      <c r="AO33" s="1" t="str">
        <f aca="false">IF(AND(D33&lt;0.7),"setosa",IF(AND(A33&lt;4.95,C33&lt;4.85,D33&gt;=0.7),"virginica",IF(AND(A33&gt;=4.95,C33&lt;4.85,D33&gt;=0.7),"versicolor",IF(AND(D33&gt;=1.7,C33&gt;=4.85,D33&gt;=0.7),"virginica",IF(AND(F33&lt;0.325,D33&lt;1.7,C33&gt;=4.85,D33&gt;=0.7),"virginica",IF(AND(D33&lt;1.55,F33&gt;=0.325,D33&lt;1.7,C33&gt;=4.85,D33&gt;=0.7),"virginica",IF(AND(D33&gt;=1.55,F33&gt;=0.325,D33&lt;1.7,C33&gt;=4.85,D33&gt;=0.7),"versicolor","shouldnthappen")))))))</f>
        <v>setosa</v>
      </c>
      <c r="AP33" s="1" t="str">
        <f aca="false">IF(AND(D33&lt;0.75),"setosa",IF(AND(C33&lt;4.85,D33&gt;=0.75),"versicolor",IF(AND(G33&gt;=8.277,C33&gt;=4.85,D33&gt;=0.75),"virginica",IF(AND(F33&gt;=0.633,G33&lt;8.277,C33&gt;=4.85,D33&gt;=0.75),"virginica",IF(AND(G33&lt;7.61,F33&lt;0.633,G33&lt;8.277,C33&gt;=4.85,D33&gt;=0.75),"virginica",IF(AND(G33&gt;=7.61,F33&lt;0.633,G33&lt;8.277,C33&gt;=4.85,D33&gt;=0.75),"versicolor","shouldnthappen"))))))</f>
        <v>setosa</v>
      </c>
      <c r="AQ33" s="1" t="str">
        <f aca="false">IF(AND(C33&lt;2.65,A33&gt;=5.45,C33&lt;4.75),"setosa",IF(AND(C33&gt;=2.65,A33&gt;=5.45,C33&lt;4.75),"versicolor",IF(AND(B33&lt;2.9,C33&lt;4.85,C33&gt;=4.75),"versicolor",IF(AND(B33&gt;=2.9,C33&lt;4.85,C33&gt;=4.75),"virginica",IF(AND(D33&lt;1.7,C33&gt;=4.85,C33&gt;=4.75),"versicolor",IF(AND(D33&gt;=1.7,C33&gt;=4.85,C33&gt;=4.75),"virginica",IF(AND(C33&lt;2.45,G33&lt;14.126,A33&lt;5.45,C33&lt;4.75),"setosa",IF(AND(C33&gt;=2.45,G33&lt;14.126,A33&lt;5.45,C33&lt;4.75),"versicolor",IF(AND(C33&lt;2.4,G33&gt;=14.126,A33&lt;5.45,C33&lt;4.75),"setosa",IF(AND(C33&gt;=2.4,G33&gt;=14.126,A33&lt;5.45,C33&lt;4.75),"versicolor","shouldnthappen"))))))))))</f>
        <v>setosa</v>
      </c>
      <c r="AR33" s="1" t="str">
        <f aca="false">IF(AND(C33&lt;2.45,C33&lt;4.85),"setosa",IF(AND(C33&gt;=5.15,C33&gt;=4.85),"virginica",IF(AND(A33&gt;=4.95,C33&gt;=2.45,C33&lt;4.85),"versicolor",IF(AND(D33&lt;1.35,A33&lt;4.95,C33&gt;=2.45,C33&lt;4.85),"versicolor",IF(AND(D33&gt;=1.35,A33&lt;4.95,C33&gt;=2.45,C33&lt;4.85),"virginica",IF(AND(F33&lt;0.35,G33&lt;12.751,C33&lt;5.15,C33&gt;=4.85),"virginica",IF(AND(A33&lt;6.5,G33&gt;=12.751,C33&lt;5.15,C33&gt;=4.85),"virginica",IF(AND(A33&gt;=6.5,G33&gt;=12.751,C33&lt;5.15,C33&gt;=4.85),"versicolor",IF(AND(B33&gt;=2.75,F33&gt;=0.35,G33&lt;12.751,C33&lt;5.15,C33&gt;=4.85),"virginica",IF(AND(C33&lt;5.05,B33&lt;2.75,F33&gt;=0.35,G33&lt;12.751,C33&lt;5.15,C33&gt;=4.85),"virginica",IF(AND(C33&gt;=5.05,B33&lt;2.75,F33&gt;=0.35,G33&lt;12.751,C33&lt;5.15,C33&gt;=4.85),"versicolor","shouldnthappen")))))))))))</f>
        <v>setosa</v>
      </c>
      <c r="AS33" s="1" t="str">
        <f aca="false">IF(AND(F33&gt;=0.9,B33&lt;3.05),"virginica",IF(AND(A33&lt;5.9,B33&gt;=3.05),"setosa",IF(AND(D33&lt;1.65,A33&gt;=5.9,B33&gt;=3.05),"versicolor",IF(AND(D33&gt;=1.65,A33&gt;=5.9,B33&gt;=3.05),"virginica",IF(AND(D33&gt;=1.75,C33&gt;=4.85,F33&lt;0.9,B33&lt;3.05),"virginica",IF(AND(C33&lt;2.2,B33&lt;2.95,C33&lt;4.85,F33&lt;0.9,B33&lt;3.05),"setosa",IF(AND(C33&gt;=2.2,B33&lt;2.95,C33&lt;4.85,F33&lt;0.9,B33&lt;3.05),"versicolor",IF(AND(C33&lt;2.8,B33&gt;=2.95,C33&lt;4.85,F33&lt;0.9,B33&lt;3.05),"setosa",IF(AND(C33&gt;=2.8,B33&gt;=2.95,C33&lt;4.85,F33&lt;0.9,B33&lt;3.05),"versicolor",IF(AND(G33&lt;13.879,D33&lt;1.75,C33&gt;=4.85,F33&lt;0.9,B33&lt;3.05),"virginica",IF(AND(G33&gt;=13.879,D33&lt;1.75,C33&gt;=4.85,F33&lt;0.9,B33&lt;3.05),"versicolor","shouldnthappen")))))))))))</f>
        <v>setosa</v>
      </c>
      <c r="AT33" s="1" t="str">
        <f aca="false">IF(AND(D33&lt;0.75),"setosa",IF(AND(D33&gt;=1.75,D33&gt;=0.75),"virginica",IF(AND(D33&lt;1.45,G33&lt;7.37,D33&lt;1.75,D33&gt;=0.75),"versicolor",IF(AND(D33&gt;=1.45,G33&lt;7.37,D33&lt;1.75,D33&gt;=0.75),"virginica",IF(AND(C33&lt;5.45,G33&gt;=7.37,D33&lt;1.75,D33&gt;=0.75),"versicolor",IF(AND(C33&gt;=5.45,G33&gt;=7.37,D33&lt;1.75,D33&gt;=0.75),"virginica","shouldnthappen"))))))</f>
        <v>setosa</v>
      </c>
      <c r="AU33" s="1" t="str">
        <f aca="false">IF(AND(D33&lt;0.7),"setosa",IF(AND(D33&gt;=1.7,A33&gt;=6.15,D33&gt;=0.7),"virginica",IF(AND(B33&gt;=2.55,C33&lt;4.75,A33&lt;6.15,D33&gt;=0.7),"versicolor",IF(AND(D33&gt;=1.7,C33&gt;=4.75,A33&lt;6.15,D33&gt;=0.7),"virginica",IF(AND(C33&lt;5.25,D33&lt;1.7,A33&gt;=6.15,D33&gt;=0.7),"versicolor",IF(AND(C33&gt;=5.25,D33&lt;1.7,A33&gt;=6.15,D33&gt;=0.7),"virginica",IF(AND(C33&lt;4.25,B33&lt;2.55,C33&lt;4.75,A33&lt;6.15,D33&gt;=0.7),"versicolor",IF(AND(C33&gt;=4.25,B33&lt;2.55,C33&lt;4.75,A33&lt;6.15,D33&gt;=0.7),"virginica",IF(AND(B33&lt;2.65,D33&lt;1.7,C33&gt;=4.75,A33&lt;6.15,D33&gt;=0.7),"virginica",IF(AND(B33&gt;=2.65,D33&lt;1.7,C33&gt;=4.75,A33&lt;6.15,D33&gt;=0.7),"versicolor","shouldnthappen"))))))))))</f>
        <v>setosa</v>
      </c>
      <c r="AV33" s="1" t="str">
        <f aca="false">IF(AND(D33&lt;0.75),"setosa",IF(AND(F33&gt;=0.899,D33&gt;=0.75),"virginica",IF(AND(D33&lt;1.65,A33&lt;6.05,F33&lt;0.899,D33&gt;=0.75),"versicolor",IF(AND(D33&gt;=1.65,A33&lt;6.05,F33&lt;0.899,D33&gt;=0.75),"virginica",IF(AND(C33&gt;=5.05,A33&gt;=6.05,F33&lt;0.899,D33&gt;=0.75),"virginica",IF(AND(G33&gt;=13.757,C33&lt;5.05,A33&gt;=6.05,F33&lt;0.899,D33&gt;=0.75),"versicolor",IF(AND(D33&lt;1.6,G33&lt;13.757,C33&lt;5.05,A33&gt;=6.05,F33&lt;0.899,D33&gt;=0.75),"versicolor",IF(AND(D33&gt;=1.6,G33&lt;13.757,C33&lt;5.05,A33&gt;=6.05,F33&lt;0.899,D33&gt;=0.75),"virginica","shouldnthappen"))))))))</f>
        <v>setosa</v>
      </c>
      <c r="AW33" s="1" t="str">
        <f aca="false">IF(AND(F33&lt;0.117,A33&gt;=5.55),"virginica",IF(AND(A33&gt;=5.2,G33&lt;6.086,A33&lt;5.55),"versicolor",IF(AND(D33&lt;0.7,G33&gt;=6.086,A33&lt;5.55),"setosa",IF(AND(D33&gt;=0.7,G33&gt;=6.086,A33&lt;5.55),"versicolor",IF(AND(A33&lt;4.75,A33&lt;5.2,G33&lt;6.086,A33&lt;5.55),"setosa",IF(AND(A33&gt;=4.75,A33&lt;5.2,G33&lt;6.086,A33&lt;5.55),"virginica",IF(AND(D33&gt;=1.65,C33&lt;4.95,F33&gt;=0.117,A33&gt;=5.55),"virginica",IF(AND(D33&gt;=1.75,C33&gt;=4.95,F33&gt;=0.117,A33&gt;=5.55),"virginica",IF(AND(C33&lt;2.6,D33&lt;1.65,C33&lt;4.95,F33&gt;=0.117,A33&gt;=5.55),"setosa",IF(AND(C33&gt;=2.6,D33&lt;1.65,C33&lt;4.95,F33&gt;=0.117,A33&gt;=5.55),"versicolor",IF(AND(D33&lt;1.55,D33&lt;1.75,C33&gt;=4.95,F33&gt;=0.117,A33&gt;=5.55),"virginica",IF(AND(A33&lt;6.95,D33&gt;=1.55,D33&lt;1.75,C33&gt;=4.95,F33&gt;=0.117,A33&gt;=5.55),"versicolor",IF(AND(A33&gt;=6.95,D33&gt;=1.55,D33&lt;1.75,C33&gt;=4.95,F33&gt;=0.117,A33&gt;=5.55),"virginica","shouldnthappen")))))))))))))</f>
        <v>setosa</v>
      </c>
      <c r="AX33" s="1" t="str">
        <f aca="false">IF(AND(D33&lt;0.75),"setosa",IF(AND(F33&lt;0.138,D33&gt;=0.75),"virginica",IF(AND(C33&lt;4.45,A33&lt;6.15,F33&gt;=0.138,D33&gt;=0.75),"versicolor",IF(AND(C33&gt;=5.05,A33&gt;=6.15,F33&gt;=0.138,D33&gt;=0.75),"virginica",IF(AND(B33&lt;2.65,C33&gt;=4.45,A33&lt;6.15,F33&gt;=0.138,D33&gt;=0.75),"virginica",IF(AND(A33&gt;=6.35,C33&lt;5.05,A33&gt;=6.15,F33&gt;=0.138,D33&gt;=0.75),"versicolor",IF(AND(A33&lt;5.65,B33&gt;=2.65,C33&gt;=4.45,A33&lt;6.15,F33&gt;=0.138,D33&gt;=0.75),"virginica",IF(AND(D33&lt;1.75,A33&lt;6.35,C33&lt;5.05,A33&gt;=6.15,F33&gt;=0.138,D33&gt;=0.75),"versicolor",IF(AND(D33&gt;=1.75,A33&lt;6.35,C33&lt;5.05,A33&gt;=6.15,F33&gt;=0.138,D33&gt;=0.75),"virginica",IF(AND(D33&lt;1.7,A33&gt;=5.65,B33&gt;=2.65,C33&gt;=4.45,A33&lt;6.15,F33&gt;=0.138,D33&gt;=0.75),"versicolor",IF(AND(D33&gt;=1.7,A33&gt;=5.65,B33&gt;=2.65,C33&gt;=4.45,A33&lt;6.15,F33&gt;=0.138,D33&gt;=0.75),"virginica","shouldnthappen")))))))))))</f>
        <v>setosa</v>
      </c>
      <c r="AY33" s="1" t="str">
        <f aca="false">IF(AND(D33&lt;0.75,A33&lt;5.55),"setosa",IF(AND(A33&lt;4.95,D33&gt;=0.75,A33&lt;5.55),"virginica",IF(AND(A33&gt;=4.95,D33&gt;=0.75,A33&lt;5.55),"versicolor",IF(AND(C33&lt;2.6,C33&lt;4.85,A33&gt;=5.55),"setosa",IF(AND(C33&gt;=2.6,C33&lt;4.85,A33&gt;=5.55),"versicolor",IF(AND(D33&gt;=1.75,C33&gt;=4.85,A33&gt;=5.55),"virginica",IF(AND(F33&lt;0.405,D33&lt;1.75,C33&gt;=4.85,A33&gt;=5.55),"versicolor",IF(AND(B33&lt;3.05,F33&gt;=0.405,D33&lt;1.75,C33&gt;=4.85,A33&gt;=5.55),"virginica",IF(AND(B33&gt;=3.05,F33&gt;=0.405,D33&lt;1.75,C33&gt;=4.85,A33&gt;=5.55),"versicolor","shouldnthappen")))))))))</f>
        <v>setosa</v>
      </c>
      <c r="AZ33" s="1" t="str">
        <f aca="false">IF(AND(D33&lt;0.75),"setosa",IF(AND(F33&lt;0.9,C33&lt;4.95,D33&gt;=0.75),"versicolor",IF(AND(F33&gt;=0.9,C33&lt;4.95,D33&gt;=0.75),"virginica",IF(AND(D33&gt;=1.7,C33&gt;=4.95,D33&gt;=0.75),"virginica",IF(AND(F33&lt;0.405,D33&lt;1.7,C33&gt;=4.95,D33&gt;=0.75),"versicolor",IF(AND(F33&gt;=0.405,D33&lt;1.7,C33&gt;=4.95,D33&gt;=0.75),"virginica","shouldnthappen"))))))</f>
        <v>setosa</v>
      </c>
      <c r="BA33" s="1" t="str">
        <f aca="false">IF(AND(D33&lt;0.75),"setosa",IF(AND(D33&gt;=1.7,C33&gt;=5.05,D33&gt;=0.75),"virginica",IF(AND(D33&lt;1.45,D33&lt;1.6,C33&lt;5.05,D33&gt;=0.75),"versicolor",IF(AND(A33&lt;5.8,D33&gt;=1.6,C33&lt;5.05,D33&gt;=0.75),"virginica",IF(AND(A33&gt;=5.8,D33&gt;=1.6,C33&lt;5.05,D33&gt;=0.75),"versicolor",IF(AND(F33&lt;0.417,D33&lt;1.7,C33&gt;=5.05,D33&gt;=0.75),"versicolor",IF(AND(F33&gt;=0.417,D33&lt;1.7,C33&gt;=5.05,D33&gt;=0.75),"virginica",IF(AND(A33&lt;5.95,D33&gt;=1.45,D33&lt;1.6,C33&lt;5.05,D33&gt;=0.75),"versicolor",IF(AND(G33&lt;10.618,A33&gt;=5.95,D33&gt;=1.45,D33&lt;1.6,C33&lt;5.05,D33&gt;=0.75),"virginica",IF(AND(G33&gt;=10.618,A33&gt;=5.95,D33&gt;=1.45,D33&lt;1.6,C33&lt;5.05,D33&gt;=0.75),"versicolor","shouldnthappen"))))))))))</f>
        <v>setosa</v>
      </c>
      <c r="BB33" s="1" t="str">
        <f aca="false">IF(AND(C33&lt;2.6),"setosa",IF(AND(D33&gt;=1.75,C33&gt;=2.6),"virginica",IF(AND(C33&gt;=5.45,D33&lt;1.75,C33&gt;=2.6),"virginica",IF(AND(F33&gt;=0.259,C33&lt;5.45,D33&lt;1.75,C33&gt;=2.6),"versicolor",IF(AND(C33&lt;5.05,F33&lt;0.259,C33&lt;5.45,D33&lt;1.75,C33&gt;=2.6),"versicolor",IF(AND(C33&gt;=5.05,F33&lt;0.259,C33&lt;5.45,D33&lt;1.75,C33&gt;=2.6),"virginica","shouldnthappen"))))))</f>
        <v>setosa</v>
      </c>
      <c r="BC33" s="1" t="str">
        <f aca="false">IF(AND(A33&lt;4.95,B33&lt;2.7,A33&lt;5.55),"virginica",IF(AND(A33&gt;=4.95,B33&lt;2.7,A33&lt;5.55),"versicolor",IF(AND(C33&lt;3.2,B33&gt;=2.7,A33&lt;5.55),"setosa",IF(AND(C33&gt;=3.2,B33&gt;=2.7,A33&lt;5.55),"versicolor",IF(AND(F33&gt;=0.85,A33&lt;6.15,A33&gt;=5.55),"virginica",IF(AND(D33&lt;1.45,A33&gt;=6.15,A33&gt;=5.55),"versicolor",IF(AND(C33&lt;4.8,F33&lt;0.85,A33&lt;6.15,A33&gt;=5.55),"versicolor",IF(AND(D33&gt;=1.7,D33&gt;=1.45,A33&gt;=6.15,A33&gt;=5.55),"virginica",IF(AND(G33&lt;9.333,C33&gt;=4.8,F33&lt;0.85,A33&lt;6.15,A33&gt;=5.55),"versicolor",IF(AND(G33&gt;=9.333,C33&gt;=4.8,F33&lt;0.85,A33&lt;6.15,A33&gt;=5.55),"virginica",IF(AND(C33&lt;4.9,D33&lt;1.7,D33&gt;=1.45,A33&gt;=6.15,A33&gt;=5.55),"versicolor",IF(AND(C33&gt;=4.9,D33&lt;1.7,D33&gt;=1.45,A33&gt;=6.15,A33&gt;=5.55),"virginica","shouldnthappen"))))))))))))</f>
        <v>versicolor</v>
      </c>
      <c r="BD33" s="1" t="str">
        <f aca="false">IF(AND(C33&lt;2.35),"setosa",IF(AND(C33&lt;4.75,B33&lt;2.55,C33&gt;=2.35),"versicolor",IF(AND(C33&gt;=4.75,B33&lt;2.55,C33&gt;=2.35),"virginica",IF(AND(C33&lt;4.75,B33&gt;=2.55,C33&gt;=2.35),"versicolor",IF(AND(D33&gt;=1.75,C33&gt;=4.75,B33&gt;=2.55,C33&gt;=2.35),"virginica",IF(AND(A33&gt;=6.5,D33&lt;1.75,C33&gt;=4.75,B33&gt;=2.55,C33&gt;=2.35),"versicolor",IF(AND(A33&lt;6.05,A33&lt;6.5,D33&lt;1.75,C33&gt;=4.75,B33&gt;=2.55,C33&gt;=2.35),"versicolor",IF(AND(A33&gt;=6.05,A33&lt;6.5,D33&lt;1.75,C33&gt;=4.75,B33&gt;=2.55,C33&gt;=2.35),"virginica","shouldnthappen"))))))))</f>
        <v>setosa</v>
      </c>
      <c r="BE33" s="1" t="str">
        <f aca="false">IF(AND(C33&lt;2.5),"setosa",IF(AND(D33&lt;1.65,C33&lt;4.75,C33&gt;=2.5),"versicolor",IF(AND(D33&gt;=1.65,C33&lt;4.75,C33&gt;=2.5),"virginica",IF(AND(D33&gt;=1.75,C33&gt;=4.75,C33&gt;=2.5),"virginica",IF(AND(C33&lt;4.95,D33&lt;1.75,C33&gt;=4.75,C33&gt;=2.5),"versicolor",IF(AND(A33&lt;6.5,C33&gt;=4.95,D33&lt;1.75,C33&gt;=4.75,C33&gt;=2.5),"virginica",IF(AND(A33&gt;=6.5,C33&gt;=4.95,D33&lt;1.75,C33&gt;=4.75,C33&gt;=2.5),"versicolor","shouldnthappen")))))))</f>
        <v>setosa</v>
      </c>
      <c r="BF33" s="1" t="str">
        <f aca="false">IF(AND(G33&gt;=15.244),"virginica",IF(AND(C33&lt;3.2,B33&gt;=3.15,G33&lt;15.244),"setosa",IF(AND(A33&gt;=4.95,C33&lt;4.7,B33&lt;3.15,G33&lt;15.244),"versicolor",IF(AND(C33&gt;=5.15,C33&gt;=4.7,B33&lt;3.15,G33&lt;15.244),"virginica",IF(AND(A33&gt;=6.45,C33&gt;=3.2,B33&gt;=3.15,G33&lt;15.244),"virginica",IF(AND(D33&lt;0.95,A33&lt;4.95,C33&lt;4.7,B33&lt;3.15,G33&lt;15.244),"setosa",IF(AND(D33&gt;=0.95,A33&lt;4.95,C33&lt;4.7,B33&lt;3.15,G33&lt;15.244),"virginica",IF(AND(F33&lt;0.816,A33&lt;6.45,C33&gt;=3.2,B33&gt;=3.15,G33&lt;15.244),"virginica",IF(AND(F33&gt;=0.816,A33&lt;6.45,C33&gt;=3.2,B33&gt;=3.15,G33&lt;15.244),"versicolor",IF(AND(A33&gt;=6.5,B33&lt;3.05,C33&lt;5.15,C33&gt;=4.7,B33&lt;3.15,G33&lt;15.244),"versicolor",IF(AND(G33&lt;11.093,B33&gt;=3.05,C33&lt;5.15,C33&gt;=4.7,B33&lt;3.15,G33&lt;15.244),"virginica",IF(AND(G33&gt;=11.093,B33&gt;=3.05,C33&lt;5.15,C33&gt;=4.7,B33&lt;3.15,G33&lt;15.244),"versicolor",IF(AND(D33&gt;=1.7,A33&lt;6.5,B33&lt;3.05,C33&lt;5.15,C33&gt;=4.7,B33&lt;3.15,G33&lt;15.244),"virginica",IF(AND(G33&lt;7.498,D33&lt;1.7,A33&lt;6.5,B33&lt;3.05,C33&lt;5.15,C33&gt;=4.7,B33&lt;3.15,G33&lt;15.244),"virginica",IF(AND(G33&gt;=7.498,D33&lt;1.7,A33&lt;6.5,B33&lt;3.05,C33&lt;5.15,C33&gt;=4.7,B33&lt;3.15,G33&lt;15.244),"versicolor","shouldnthappen")))))))))))))))</f>
        <v>setosa</v>
      </c>
      <c r="BG33" s="1" t="str">
        <f aca="false">IF(AND(B33&gt;=3.35,C33&lt;4.85),"setosa",IF(AND(D33&gt;=1.75,C33&gt;=4.85),"virginica",IF(AND(D33&lt;0.75,B33&lt;3.35,C33&lt;4.85),"setosa",IF(AND(G33&gt;=13.879,D33&lt;1.75,C33&gt;=4.85),"versicolor",IF(AND(F33&gt;=0.9,D33&gt;=0.75,B33&lt;3.35,C33&lt;4.85),"virginica",IF(AND(F33&gt;=0.405,G33&lt;13.879,D33&lt;1.75,C33&gt;=4.85),"virginica",IF(AND(B33&gt;=2.55,F33&lt;0.9,D33&gt;=0.75,B33&lt;3.35,C33&lt;4.85),"versicolor",IF(AND(G33&lt;7.498,F33&lt;0.405,G33&lt;13.879,D33&lt;1.75,C33&gt;=4.85),"virginica",IF(AND(G33&gt;=7.498,F33&lt;0.405,G33&lt;13.879,D33&lt;1.75,C33&gt;=4.85),"versicolor",IF(AND(G33&lt;5.656,B33&lt;2.55,F33&lt;0.9,D33&gt;=0.75,B33&lt;3.35,C33&lt;4.85),"virginica",IF(AND(G33&gt;=5.656,B33&lt;2.55,F33&lt;0.9,D33&gt;=0.75,B33&lt;3.35,C33&lt;4.85),"versicolor","shouldnthappen")))))))))))</f>
        <v>setosa</v>
      </c>
      <c r="BH33" s="1" t="str">
        <f aca="false">IF(AND(D33&lt;0.7),"setosa",IF(AND(D33&gt;=1.65,A33&lt;6.65,D33&gt;=0.7),"virginica",IF(AND(D33&lt;1.55,A33&gt;=6.65,D33&gt;=0.7),"versicolor",IF(AND(D33&gt;=1.55,A33&gt;=6.65,D33&gt;=0.7),"virginica",IF(AND(F33&gt;=0.529,D33&lt;1.65,A33&lt;6.65,D33&gt;=0.7),"versicolor",IF(AND(C33&gt;=5.35,F33&lt;0.529,D33&lt;1.65,A33&lt;6.65,D33&gt;=0.7),"virginica",IF(AND(G33&gt;=7.411,C33&lt;5.35,F33&lt;0.529,D33&lt;1.65,A33&lt;6.65,D33&gt;=0.7),"versicolor",IF(AND(G33&lt;6.927,G33&lt;7.411,C33&lt;5.35,F33&lt;0.529,D33&lt;1.65,A33&lt;6.65,D33&gt;=0.7),"versicolor",IF(AND(G33&gt;=6.927,G33&lt;7.411,C33&lt;5.35,F33&lt;0.529,D33&lt;1.65,A33&lt;6.65,D33&gt;=0.7),"virginica","shouldnthappen")))))))))</f>
        <v>setosa</v>
      </c>
      <c r="BI33" s="1" t="str">
        <f aca="false">IF(AND(D33&gt;=1.7),"virginica",IF(AND(D33&lt;0.7,D33&lt;1.7),"setosa",IF(AND(D33&lt;1.45,G33&lt;7.37,D33&gt;=0.7,D33&lt;1.7),"versicolor",IF(AND(D33&gt;=1.45,G33&lt;7.37,D33&gt;=0.7,D33&lt;1.7),"virginica",IF(AND(B33&gt;=2.65,G33&gt;=7.37,D33&gt;=0.7,D33&lt;1.7),"versicolor",IF(AND(C33&lt;5.05,B33&lt;2.65,G33&gt;=7.37,D33&gt;=0.7,D33&lt;1.7),"versicolor",IF(AND(C33&gt;=5.05,B33&lt;2.65,G33&gt;=7.37,D33&gt;=0.7,D33&lt;1.7),"virginica","shouldnthappen")))))))</f>
        <v>setosa</v>
      </c>
    </row>
    <row r="34" customFormat="false" ht="13.8" hidden="false" customHeight="false" outlineLevel="0" collapsed="false">
      <c r="A34" s="1" t="n">
        <v>5.5</v>
      </c>
      <c r="B34" s="1" t="n">
        <v>3.5</v>
      </c>
      <c r="C34" s="1" t="n">
        <v>1.3</v>
      </c>
      <c r="D34" s="1" t="n">
        <v>0.2</v>
      </c>
      <c r="E34" s="1" t="s">
        <v>94</v>
      </c>
      <c r="F34" s="1" t="n">
        <v>0.313618675805628</v>
      </c>
      <c r="G34" s="1" t="n">
        <v>15.0833668694831</v>
      </c>
      <c r="H34" s="11" t="str">
        <f aca="false">E34</f>
        <v>setosa</v>
      </c>
      <c r="I34" s="1" t="str">
        <f aca="false">INDEX(L34:BI34, MODE(MATCH(L34:BI34, L34:BI34, 0 )))</f>
        <v>setosa</v>
      </c>
      <c r="J34" s="12" t="n">
        <f aca="false">COUNTIF(L34:BI34, H34) / COUNTA(L34:BI34)</f>
        <v>0.96</v>
      </c>
      <c r="K34" s="13" t="n">
        <f aca="false">I34=H34</f>
        <v>1</v>
      </c>
      <c r="L34" s="1" t="str">
        <f aca="false">IF(AND(C34&lt;3.65,B34&gt;=3.35),"setosa",IF(AND(C34&gt;=3.65,B34&gt;=3.35),"virginica",IF(AND(C34&lt;2.35,C34&lt;4.85,B34&lt;3.35),"setosa",IF(AND(F34&gt;=0.899,C34&gt;=2.35,C34&lt;4.85,B34&lt;3.35),"virginica",IF(AND(G34&gt;=8.268,B34&lt;2.75,C34&gt;=4.85,B34&lt;3.35),"virginica",IF(AND(D34&lt;1.55,B34&gt;=2.75,C34&gt;=4.85,B34&lt;3.35),"versicolor",IF(AND(D34&gt;=1.55,B34&gt;=2.75,C34&gt;=4.85,B34&lt;3.35),"virginica",IF(AND(G34&lt;6.537,F34&lt;0.899,C34&gt;=2.35,C34&lt;4.85,B34&lt;3.35),"virginica",IF(AND(G34&gt;=6.537,F34&lt;0.899,C34&gt;=2.35,C34&lt;4.85,B34&lt;3.35),"versicolor",IF(AND(G34&lt;6.878,G34&lt;8.268,B34&lt;2.75,C34&gt;=4.85,B34&lt;3.35),"virginica",IF(AND(G34&gt;=6.878,G34&lt;8.268,B34&lt;2.75,C34&gt;=4.85,B34&lt;3.35),"versicolor","shouldnthappen")))))))))))</f>
        <v>setosa</v>
      </c>
      <c r="M34" s="1" t="str">
        <f aca="false">IF(AND(C34&lt;2.6),"setosa",IF(AND(D34&gt;=1.75,C34&gt;=2.6),"virginica",IF(AND(G34&lt;6.094,D34&lt;1.75,C34&gt;=2.6),"virginica",IF(AND(D34&lt;1.35,G34&gt;=6.094,D34&lt;1.75,C34&gt;=2.6),"versicolor",IF(AND(C34&lt;5.05,D34&gt;=1.35,G34&gt;=6.094,D34&lt;1.75,C34&gt;=2.6),"versicolor",IF(AND(C34&gt;=5.05,D34&gt;=1.35,G34&gt;=6.094,D34&lt;1.75,C34&gt;=2.6),"virginica","shouldnthappen"))))))</f>
        <v>setosa</v>
      </c>
      <c r="N34" s="1" t="str">
        <f aca="false">IF(AND(A34&lt;6.6,B34&gt;=3.45),"setosa",IF(AND(A34&gt;=6.6,B34&gt;=3.45),"virginica",IF(AND(D34&lt;0.7,C34&lt;4.75,B34&lt;3.45),"setosa",IF(AND(D34&gt;=0.7,C34&lt;4.75,B34&lt;3.45),"versicolor",IF(AND(C34&gt;=5.15,C34&gt;=4.75,B34&lt;3.45),"virginica",IF(AND(D34&gt;=1.7,A34&lt;6.5,C34&lt;5.15,C34&gt;=4.75,B34&lt;3.45),"virginica",IF(AND(C34&lt;5.05,A34&gt;=6.5,C34&lt;5.15,C34&gt;=4.75,B34&lt;3.45),"versicolor",IF(AND(C34&gt;=5.05,A34&gt;=6.5,C34&lt;5.15,C34&gt;=4.75,B34&lt;3.45),"virginica",IF(AND(G34&lt;7.498,D34&lt;1.7,A34&lt;6.5,C34&lt;5.15,C34&gt;=4.75,B34&lt;3.45),"virginica",IF(AND(G34&gt;=7.498,D34&lt;1.7,A34&lt;6.5,C34&lt;5.15,C34&gt;=4.75,B34&lt;3.45),"versicolor","shouldnthappen"))))))))))</f>
        <v>setosa</v>
      </c>
      <c r="O34" s="1" t="str">
        <f aca="false">IF(AND(D34&lt;0.75),"setosa",IF(AND(C34&lt;4.75,C34&lt;4.85,D34&gt;=0.75),"versicolor",IF(AND(A34&gt;=6.05,C34&gt;=4.85,D34&gt;=0.75),"virginica",IF(AND(D34&lt;1.6,C34&gt;=4.75,C34&lt;4.85,D34&gt;=0.75),"versicolor",IF(AND(D34&gt;=1.6,C34&gt;=4.75,C34&lt;4.85,D34&gt;=0.75),"virginica",IF(AND(A34&lt;5.9,A34&lt;6.05,C34&gt;=4.85,D34&gt;=0.75),"virginica",IF(AND(A34&gt;=5.9,A34&lt;6.05,C34&gt;=4.85,D34&gt;=0.75),"versicolor","shouldnthappen")))))))</f>
        <v>setosa</v>
      </c>
      <c r="P34" s="1" t="str">
        <f aca="false">IF(AND(D34&lt;0.75),"setosa",IF(AND(A34&lt;5.55,D34&gt;=0.75),"versicolor",IF(AND(D34&gt;=1.7,G34&lt;13.158,A34&gt;=5.55,D34&gt;=0.75),"virginica",IF(AND(B34&lt;2.45,D34&lt;1.7,G34&lt;13.158,A34&gt;=5.55,D34&gt;=0.75),"virginica",IF(AND(B34&gt;=2.45,D34&lt;1.7,G34&lt;13.158,A34&gt;=5.55,D34&gt;=0.75),"versicolor",IF(AND(B34&gt;=3.05,G34&lt;15.551,G34&gt;=13.158,A34&gt;=5.55,D34&gt;=0.75),"versicolor",IF(AND(B34&lt;2.9,G34&gt;=15.551,G34&gt;=13.158,A34&gt;=5.55,D34&gt;=0.75),"versicolor",IF(AND(B34&gt;=2.9,G34&gt;=15.551,G34&gt;=13.158,A34&gt;=5.55,D34&gt;=0.75),"virginica",IF(AND(D34&lt;1.3,G34&lt;14.221,B34&lt;3.05,G34&lt;15.551,G34&gt;=13.158,A34&gt;=5.55,D34&gt;=0.75),"versicolor",IF(AND(D34&gt;=1.3,G34&lt;14.221,B34&lt;3.05,G34&lt;15.551,G34&gt;=13.158,A34&gt;=5.55,D34&gt;=0.75),"virginica",IF(AND(C34&lt;4.9,G34&gt;=14.221,B34&lt;3.05,G34&lt;15.551,G34&gt;=13.158,A34&gt;=5.55,D34&gt;=0.75),"versicolor",IF(AND(C34&gt;=4.9,G34&gt;=14.221,B34&lt;3.05,G34&lt;15.551,G34&gt;=13.158,A34&gt;=5.55,D34&gt;=0.75),"virginica","shouldnthappen"))))))))))))</f>
        <v>setosa</v>
      </c>
      <c r="Q34" s="1" t="str">
        <f aca="false">IF(AND(C34&lt;2.6),"setosa",IF(AND(A34&gt;=4.95,C34&lt;4.75,C34&gt;=2.6),"versicolor",IF(AND(D34&gt;=1.75,C34&gt;=4.75,C34&gt;=2.6),"virginica",IF(AND(B34&lt;2.45,A34&lt;4.95,C34&lt;4.75,C34&gt;=2.6),"versicolor",IF(AND(B34&gt;=2.45,A34&lt;4.95,C34&lt;4.75,C34&gt;=2.6),"virginica",IF(AND(G34&lt;7.498,D34&lt;1.75,C34&gt;=4.75,C34&gt;=2.6),"virginica",IF(AND(F34&lt;0.417,G34&gt;=7.498,D34&lt;1.75,C34&gt;=4.75,C34&gt;=2.6),"versicolor",IF(AND(F34&lt;0.442,F34&gt;=0.417,G34&gt;=7.498,D34&lt;1.75,C34&gt;=4.75,C34&gt;=2.6),"virginica",IF(AND(F34&gt;=0.442,F34&gt;=0.417,G34&gt;=7.498,D34&lt;1.75,C34&gt;=4.75,C34&gt;=2.6),"versicolor","shouldnthappen")))))))))</f>
        <v>setosa</v>
      </c>
      <c r="R34" s="1" t="str">
        <f aca="false">IF(AND(D34&lt;0.75),"setosa",IF(AND(D34&lt;1.75,A34&gt;=6.25,D34&gt;=0.75),"versicolor",IF(AND(D34&gt;=1.75,A34&gt;=6.25,D34&gt;=0.75),"virginica",IF(AND(D34&lt;1.6,C34&lt;4.75,A34&lt;6.25,D34&gt;=0.75),"versicolor",IF(AND(D34&gt;=1.6,C34&lt;4.75,A34&lt;6.25,D34&gt;=0.75),"virginica",IF(AND(G34&lt;6.998,C34&gt;=4.75,A34&lt;6.25,D34&gt;=0.75),"virginica",IF(AND(A34&lt;6.05,G34&gt;=6.998,C34&gt;=4.75,A34&lt;6.25,D34&gt;=0.75),"versicolor",IF(AND(A34&gt;=6.05,G34&gt;=6.998,C34&gt;=4.75,A34&lt;6.25,D34&gt;=0.75),"virginica","shouldnthappen"))))))))</f>
        <v>setosa</v>
      </c>
      <c r="S34" s="1" t="str">
        <f aca="false">IF(AND(B34&gt;=3.05,A34&lt;5.45),"setosa",IF(AND(C34&lt;2.2,B34&lt;3.05,A34&lt;5.45),"setosa",IF(AND(C34&gt;=2.2,B34&lt;3.05,A34&lt;5.45),"versicolor",IF(AND(B34&lt;3.7,C34&lt;4.8,A34&gt;=5.45),"versicolor",IF(AND(B34&gt;=3.7,C34&lt;4.8,A34&gt;=5.45),"setosa",IF(AND(G34&lt;13.757,C34&lt;5.05,C34&gt;=4.8,A34&gt;=5.45),"virginica",IF(AND(G34&gt;=13.757,C34&lt;5.05,C34&gt;=4.8,A34&gt;=5.45),"versicolor",IF(AND(C34&gt;=5.15,C34&gt;=5.05,C34&gt;=4.8,A34&gt;=5.45),"virginica",IF(AND(A34&lt;5.95,C34&lt;5.15,C34&gt;=5.05,C34&gt;=4.8,A34&gt;=5.45),"virginica",IF(AND(D34&gt;=1.8,A34&gt;=5.95,C34&lt;5.15,C34&gt;=5.05,C34&gt;=4.8,A34&gt;=5.45),"virginica",IF(AND(B34&lt;2.75,D34&lt;1.8,A34&gt;=5.95,C34&lt;5.15,C34&gt;=5.05,C34&gt;=4.8,A34&gt;=5.45),"versicolor",IF(AND(B34&gt;=2.75,D34&lt;1.8,A34&gt;=5.95,C34&lt;5.15,C34&gt;=5.05,C34&gt;=4.8,A34&gt;=5.45),"virginica","shouldnthappen"))))))))))))</f>
        <v>versicolor</v>
      </c>
      <c r="T34" s="1" t="str">
        <f aca="false">IF(AND(C34&lt;2.6),"setosa",IF(AND(D34&lt;1.65,C34&lt;4.75,C34&gt;=2.6),"versicolor",IF(AND(D34&gt;=1.65,C34&lt;4.75,C34&gt;=2.6),"virginica",IF(AND(G34&gt;=8.494,A34&lt;6.6,C34&gt;=4.75,C34&gt;=2.6),"virginica",IF(AND(C34&lt;5.2,A34&gt;=6.6,C34&gt;=4.75,C34&gt;=2.6),"versicolor",IF(AND(C34&gt;=5.2,A34&gt;=6.6,C34&gt;=4.75,C34&gt;=2.6),"virginica",IF(AND(A34&lt;5.95,G34&lt;8.494,A34&lt;6.6,C34&gt;=4.75,C34&gt;=2.6),"virginica",IF(AND(A34&gt;=5.95,G34&lt;8.494,A34&lt;6.6,C34&gt;=4.75,C34&gt;=2.6),"versicolor","shouldnthappen"))))))))</f>
        <v>setosa</v>
      </c>
      <c r="U34" s="1" t="str">
        <f aca="false">IF(AND(C34&lt;3.65,B34&gt;=3.35),"setosa",IF(AND(C34&gt;=3.65,B34&gt;=3.35),"virginica",IF(AND(C34&lt;2.35,A34&lt;6.25,B34&lt;3.35),"setosa",IF(AND(C34&lt;4.85,A34&gt;=6.25,B34&lt;3.35),"versicolor",IF(AND(G34&gt;=15.426,C34&gt;=2.35,A34&lt;6.25,B34&lt;3.35),"virginica",IF(AND(D34&gt;=1.55,C34&gt;=4.85,A34&gt;=6.25,B34&lt;3.35),"virginica",IF(AND(D34&lt;1.8,G34&lt;15.426,C34&gt;=2.35,A34&lt;6.25,B34&lt;3.35),"versicolor",IF(AND(D34&gt;=1.8,G34&lt;15.426,C34&gt;=2.35,A34&lt;6.25,B34&lt;3.35),"virginica",IF(AND(B34&lt;2.95,D34&lt;1.55,C34&gt;=4.85,A34&gt;=6.25,B34&lt;3.35),"virginica",IF(AND(B34&gt;=2.95,D34&lt;1.55,C34&gt;=4.85,A34&gt;=6.25,B34&lt;3.35),"versicolor","shouldnthappen"))))))))))</f>
        <v>setosa</v>
      </c>
      <c r="V34" s="1" t="str">
        <f aca="false">IF(AND(C34&lt;2.6),"setosa",IF(AND(C34&gt;=4.85,C34&gt;=2.6),"virginica",IF(AND(F34&gt;=0.9,C34&lt;4.85,C34&gt;=2.6),"virginica",IF(AND(G34&lt;5.656,F34&lt;0.9,C34&lt;4.85,C34&gt;=2.6),"virginica",IF(AND(G34&gt;=5.656,F34&lt;0.9,C34&lt;4.85,C34&gt;=2.6),"versicolor","shouldnthappen")))))</f>
        <v>setosa</v>
      </c>
      <c r="W34" s="1" t="str">
        <f aca="false">IF(AND(D34&gt;=1.75,G34&gt;=13.795),"virginica",IF(AND(D34&gt;=1.5,G34&gt;=12.335,G34&lt;13.795),"virginica",IF(AND(C34&lt;2.45,C34&lt;4.85,G34&lt;12.335,G34&lt;13.795),"setosa",IF(AND(C34&gt;=2.45,C34&lt;4.85,G34&lt;12.335,G34&lt;13.795),"versicolor",IF(AND(D34&gt;=1.7,C34&gt;=4.85,G34&lt;12.335,G34&lt;13.795),"virginica",IF(AND(B34&gt;=3.25,D34&lt;1.5,G34&gt;=12.335,G34&lt;13.795),"setosa",IF(AND(D34&lt;1,F34&lt;0.255,D34&lt;1.75,G34&gt;=13.795),"setosa",IF(AND(D34&gt;=1,F34&lt;0.255,D34&lt;1.75,G34&gt;=13.795),"versicolor",IF(AND(A34&lt;5.4,F34&gt;=0.255,D34&lt;1.75,G34&gt;=13.795),"setosa",IF(AND(A34&gt;=5.4,F34&gt;=0.255,D34&lt;1.75,G34&gt;=13.795),"versicolor",IF(AND(A34&lt;6.15,D34&lt;1.7,C34&gt;=4.85,G34&lt;12.335,G34&lt;13.795),"versicolor",IF(AND(A34&gt;=6.15,D34&lt;1.7,C34&gt;=4.85,G34&lt;12.335,G34&lt;13.795),"virginica",IF(AND(C34&lt;5,B34&lt;3.25,D34&lt;1.5,G34&gt;=12.335,G34&lt;13.795),"versicolor",IF(AND(C34&gt;=5,B34&lt;3.25,D34&lt;1.5,G34&gt;=12.335,G34&lt;13.795),"virginica","shouldnthappen"))))))))))))))</f>
        <v>versicolor</v>
      </c>
      <c r="X34" s="1" t="str">
        <f aca="false">IF(AND(C34&lt;2.5,A34&lt;5.55),"setosa",IF(AND(F34&lt;0.096,A34&gt;=5.55),"virginica",IF(AND(D34&lt;1.6,C34&gt;=2.5,A34&lt;5.55),"versicolor",IF(AND(D34&gt;=1.6,C34&gt;=2.5,A34&lt;5.55),"virginica",IF(AND(F34&gt;=0.156,C34&lt;4.75,F34&gt;=0.096,A34&gt;=5.55),"versicolor",IF(AND(D34&gt;=1.75,C34&gt;=4.75,F34&gt;=0.096,A34&gt;=5.55),"virginica",IF(AND(B34&lt;3.3,F34&lt;0.156,C34&lt;4.75,F34&gt;=0.096,A34&gt;=5.55),"versicolor",IF(AND(B34&gt;=3.3,F34&lt;0.156,C34&lt;4.75,F34&gt;=0.096,A34&gt;=5.55),"setosa",IF(AND(B34&lt;2.45,A34&lt;6.05,D34&lt;1.75,C34&gt;=4.75,F34&gt;=0.096,A34&gt;=5.55),"virginica",IF(AND(B34&gt;=2.45,A34&lt;6.05,D34&lt;1.75,C34&gt;=4.75,F34&gt;=0.096,A34&gt;=5.55),"versicolor",IF(AND(F34&lt;0.205,A34&gt;=6.05,D34&lt;1.75,C34&gt;=4.75,F34&gt;=0.096,A34&gt;=5.55),"versicolor",IF(AND(F34&gt;=0.205,A34&gt;=6.05,D34&lt;1.75,C34&gt;=4.75,F34&gt;=0.096,A34&gt;=5.55),"virginica","shouldnthappen"))))))))))))</f>
        <v>setosa</v>
      </c>
      <c r="Y34" s="1" t="str">
        <f aca="false">IF(AND(C34&lt;2.35,A34&lt;5.55),"setosa",IF(AND(C34&gt;=5.05,A34&gt;=5.55),"virginica",IF(AND(D34&lt;1.6,C34&gt;=2.35,A34&lt;5.55),"versicolor",IF(AND(D34&gt;=1.6,C34&gt;=2.35,A34&lt;5.55),"virginica",IF(AND(D34&gt;=1.75,C34&lt;5.05,A34&gt;=5.55),"virginica",IF(AND(B34&gt;=3.55,D34&lt;1.75,C34&lt;5.05,A34&gt;=5.55),"setosa",IF(AND(G34&lt;6.3,B34&lt;3.55,D34&lt;1.75,C34&lt;5.05,A34&gt;=5.55),"virginica",IF(AND(G34&gt;=6.3,B34&lt;3.55,D34&lt;1.75,C34&lt;5.05,A34&gt;=5.55),"versicolor","shouldnthappen"))))))))</f>
        <v>setosa</v>
      </c>
      <c r="Z34" s="1" t="str">
        <f aca="false">IF(AND(D34&lt;0.75),"setosa",IF(AND(B34&gt;=2.55,C34&lt;4.85,D34&gt;=0.75),"versicolor",IF(AND(D34&gt;=1.7,C34&gt;=4.85,D34&gt;=0.75),"virginica",IF(AND(D34&lt;1.6,B34&lt;2.55,C34&lt;4.85,D34&gt;=0.75),"versicolor",IF(AND(D34&gt;=1.6,B34&lt;2.55,C34&lt;4.85,D34&gt;=0.75),"virginica",IF(AND(B34&lt;2.65,D34&lt;1.7,C34&gt;=4.85,D34&gt;=0.75),"virginica",IF(AND(F34&lt;0.325,B34&gt;=2.65,D34&lt;1.7,C34&gt;=4.85,D34&gt;=0.75),"virginica",IF(AND(G34&lt;10.717,F34&gt;=0.325,B34&gt;=2.65,D34&lt;1.7,C34&gt;=4.85,D34&gt;=0.75),"versicolor",IF(AND(G34&gt;=10.717,F34&gt;=0.325,B34&gt;=2.65,D34&lt;1.7,C34&gt;=4.85,D34&gt;=0.75),"virginica","shouldnthappen")))))))))</f>
        <v>setosa</v>
      </c>
      <c r="AA34" s="1" t="str">
        <f aca="false">IF(AND(D34&lt;0.75),"setosa",IF(AND(D34&gt;=1.75,D34&gt;=0.75),"virginica",IF(AND(F34&gt;=0.455,D34&lt;1.75,D34&gt;=0.75),"versicolor",IF(AND(D34&lt;1.45,F34&lt;0.455,D34&lt;1.75,D34&gt;=0.75),"versicolor",IF(AND(F34&lt;0.247,D34&gt;=1.45,F34&lt;0.455,D34&lt;1.75,D34&gt;=0.75),"versicolor",IF(AND(F34&gt;=0.247,D34&gt;=1.45,F34&lt;0.455,D34&lt;1.75,D34&gt;=0.75),"virginica","shouldnthappen"))))))</f>
        <v>setosa</v>
      </c>
      <c r="AB34" s="1" t="str">
        <f aca="false">IF(AND(F34&gt;=0.221,B34&gt;=3.35),"setosa",IF(AND(A34&lt;5.3,F34&gt;=0.683,B34&lt;3.35),"setosa",IF(AND(A34&lt;6.45,F34&lt;0.221,B34&gt;=3.35),"setosa",IF(AND(A34&gt;=6.45,F34&lt;0.221,B34&gt;=3.35),"virginica",IF(AND(G34&lt;6.3,A34&lt;6.25,F34&lt;0.683,B34&lt;3.35),"virginica",IF(AND(G34&lt;13.795,A34&gt;=6.25,F34&lt;0.683,B34&lt;3.35),"virginica",IF(AND(D34&lt;1.65,A34&gt;=5.3,F34&gt;=0.683,B34&lt;3.35),"versicolor",IF(AND(D34&gt;=1.65,A34&gt;=5.3,F34&gt;=0.683,B34&lt;3.35),"virginica",IF(AND(D34&lt;0.6,G34&gt;=6.3,A34&lt;6.25,F34&lt;0.683,B34&lt;3.35),"setosa",IF(AND(D34&lt;1.7,G34&gt;=13.795,A34&gt;=6.25,F34&lt;0.683,B34&lt;3.35),"versicolor",IF(AND(D34&gt;=1.7,G34&gt;=13.795,A34&gt;=6.25,F34&lt;0.683,B34&lt;3.35),"virginica",IF(AND(C34&gt;=5.35,D34&gt;=0.6,G34&gt;=6.3,A34&lt;6.25,F34&lt;0.683,B34&lt;3.35),"virginica",IF(AND(D34&lt;1.75,C34&lt;5.35,D34&gt;=0.6,G34&gt;=6.3,A34&lt;6.25,F34&lt;0.683,B34&lt;3.35),"versicolor",IF(AND(D34&gt;=1.75,C34&lt;5.35,D34&gt;=0.6,G34&gt;=6.3,A34&lt;6.25,F34&lt;0.683,B34&lt;3.35),"virginica","shouldnthappen"))))))))))))))</f>
        <v>setosa</v>
      </c>
      <c r="AC34" s="1" t="str">
        <f aca="false">IF(AND(B34&gt;=3.3),"setosa",IF(AND(C34&lt;2.45,D34&lt;1.55,B34&lt;3.3),"setosa",IF(AND(F34&gt;=0.211,D34&gt;=1.55,B34&lt;3.3),"virginica",IF(AND(C34&lt;4.9,C34&gt;=2.45,D34&lt;1.55,B34&lt;3.3),"versicolor",IF(AND(C34&gt;=4.9,C34&gt;=2.45,D34&lt;1.55,B34&lt;3.3),"virginica",IF(AND(F34&lt;0.138,F34&lt;0.211,D34&gt;=1.55,B34&lt;3.3),"virginica",IF(AND(F34&gt;=0.138,F34&lt;0.211,D34&gt;=1.55,B34&lt;3.3),"versicolor","shouldnthappen")))))))</f>
        <v>setosa</v>
      </c>
      <c r="AD34" s="1" t="str">
        <f aca="false">IF(AND(D34&gt;=1.75),"virginica",IF(AND(D34&lt;0.75,D34&lt;1.75),"setosa",IF(AND(D34&lt;1.35,D34&gt;=0.75,D34&lt;1.75),"versicolor",IF(AND(B34&lt;2.6,C34&lt;4.85,D34&gt;=1.35,D34&gt;=0.75,D34&lt;1.75),"virginica",IF(AND(B34&gt;=2.6,C34&lt;4.85,D34&gt;=1.35,D34&gt;=0.75,D34&lt;1.75),"versicolor",IF(AND(A34&lt;6.4,C34&gt;=4.85,D34&gt;=1.35,D34&gt;=0.75,D34&lt;1.75),"virginica",IF(AND(A34&gt;=6.4,C34&gt;=4.85,D34&gt;=1.35,D34&gt;=0.75,D34&lt;1.75),"versicolor","shouldnthappen")))))))</f>
        <v>setosa</v>
      </c>
      <c r="AE34" s="1" t="str">
        <f aca="false">IF(AND(C34&lt;2.45),"setosa",IF(AND(F34&lt;0.07,C34&gt;=2.45),"virginica",IF(AND(A34&gt;=5,C34&lt;4.75,F34&gt;=0.07,C34&gt;=2.45),"versicolor",IF(AND(F34&lt;0.182,C34&gt;=4.75,F34&gt;=0.07,C34&gt;=2.45),"versicolor",IF(AND(B34&lt;2.45,A34&lt;5,C34&lt;4.75,F34&gt;=0.07,C34&gt;=2.45),"versicolor",IF(AND(B34&gt;=2.45,A34&lt;5,C34&lt;4.75,F34&gt;=0.07,C34&gt;=2.45),"virginica",IF(AND(F34&gt;=0.468,F34&gt;=0.182,C34&gt;=4.75,F34&gt;=0.07,C34&gt;=2.45),"virginica",IF(AND(A34&gt;=6.85,F34&lt;0.468,F34&gt;=0.182,C34&gt;=4.75,F34&gt;=0.07,C34&gt;=2.45),"virginica",IF(AND(B34&lt;2.6,A34&lt;6.85,F34&lt;0.468,F34&gt;=0.182,C34&gt;=4.75,F34&gt;=0.07,C34&gt;=2.45),"virginica",IF(AND(B34&gt;=2.6,A34&lt;6.85,F34&lt;0.468,F34&gt;=0.182,C34&gt;=4.75,F34&gt;=0.07,C34&gt;=2.45),"versicolor","shouldnthappen"))))))))))</f>
        <v>setosa</v>
      </c>
      <c r="AF34" s="1" t="str">
        <f aca="false">IF(AND(D34&lt;0.75,A34&lt;5.45),"setosa",IF(AND(D34&gt;=1.75,A34&gt;=5.45),"virginica",IF(AND(G34&lt;6.094,D34&gt;=0.75,A34&lt;5.45),"virginica",IF(AND(G34&gt;=6.094,D34&gt;=0.75,A34&lt;5.45),"versicolor",IF(AND(C34&lt;2.75,D34&lt;1.75,A34&gt;=5.45),"setosa",IF(AND(D34&lt;1.45,C34&gt;=2.75,D34&lt;1.75,A34&gt;=5.45),"versicolor",IF(AND(B34&lt;2.75,D34&gt;=1.45,C34&gt;=2.75,D34&lt;1.75,A34&gt;=5.45),"versicolor",IF(AND(C34&lt;5.05,B34&gt;=2.75,D34&gt;=1.45,C34&gt;=2.75,D34&lt;1.75,A34&gt;=5.45),"versicolor",IF(AND(C34&gt;=5.05,B34&gt;=2.75,D34&gt;=1.45,C34&gt;=2.75,D34&lt;1.75,A34&gt;=5.45),"virginica","shouldnthappen")))))))))</f>
        <v>setosa</v>
      </c>
      <c r="AG34" s="1" t="str">
        <f aca="false">IF(AND(D34&lt;0.65,G34&lt;8.868,A34&lt;5.3),"setosa",IF(AND(C34&lt;2.6,G34&gt;=8.868,A34&lt;5.3),"setosa",IF(AND(C34&gt;=2.6,G34&gt;=8.868,A34&lt;5.3),"versicolor",IF(AND(C34&gt;=4.95,D34&lt;1.55,A34&gt;=5.3),"virginica",IF(AND(G34&lt;13.795,D34&gt;=1.55,A34&gt;=5.3),"virginica",IF(AND(C34&lt;3.75,D34&gt;=0.65,G34&lt;8.868,A34&lt;5.3),"versicolor",IF(AND(C34&gt;=3.75,D34&gt;=0.65,G34&lt;8.868,A34&lt;5.3),"virginica",IF(AND(C34&lt;2.6,C34&lt;4.95,D34&lt;1.55,A34&gt;=5.3),"setosa",IF(AND(C34&gt;=2.6,C34&lt;4.95,D34&lt;1.55,A34&gt;=5.3),"versicolor",IF(AND(C34&lt;4.75,G34&gt;=13.795,D34&gt;=1.55,A34&gt;=5.3),"versicolor",IF(AND(C34&gt;=4.75,G34&gt;=13.795,D34&gt;=1.55,A34&gt;=5.3),"virginica","shouldnthappen")))))))))))</f>
        <v>setosa</v>
      </c>
      <c r="AH34" s="1" t="str">
        <f aca="false">IF(AND(D34&lt;0.75),"setosa",IF(AND(C34&lt;4.75,D34&gt;=0.75),"versicolor",IF(AND(G34&lt;13.757,C34&gt;=4.75,D34&gt;=0.75),"virginica",IF(AND(B34&lt;3.05,G34&gt;=13.757,C34&gt;=4.75,D34&gt;=0.75),"virginica",IF(AND(A34&lt;6.65,B34&gt;=3.05,G34&gt;=13.757,C34&gt;=4.75,D34&gt;=0.75),"virginica",IF(AND(A34&gt;=6.65,B34&gt;=3.05,G34&gt;=13.757,C34&gt;=4.75,D34&gt;=0.75),"versicolor","shouldnthappen"))))))</f>
        <v>setosa</v>
      </c>
      <c r="AI34" s="1" t="str">
        <f aca="false">IF(AND(D34&lt;0.7),"setosa",IF(AND(C34&lt;4.75,D34&gt;=0.7),"versicolor",IF(AND(A34&lt;6.6,F34&lt;0.482,C34&gt;=4.75,D34&gt;=0.7),"virginica",IF(AND(C34&gt;=4.95,F34&gt;=0.482,C34&gt;=4.75,D34&gt;=0.7),"virginica",IF(AND(D34&lt;1.9,A34&gt;=6.6,F34&lt;0.482,C34&gt;=4.75,D34&gt;=0.7),"versicolor",IF(AND(D34&gt;=1.9,A34&gt;=6.6,F34&lt;0.482,C34&gt;=4.75,D34&gt;=0.7),"virginica",IF(AND(F34&gt;=0.766,C34&lt;4.95,F34&gt;=0.482,C34&gt;=4.75,D34&gt;=0.7),"virginica",IF(AND(B34&lt;2.95,F34&lt;0.766,C34&lt;4.95,F34&gt;=0.482,C34&gt;=4.75,D34&gt;=0.7),"virginica",IF(AND(B34&gt;=2.95,F34&lt;0.766,C34&lt;4.95,F34&gt;=0.482,C34&gt;=4.75,D34&gt;=0.7),"versicolor","shouldnthappen")))))))))</f>
        <v>setosa</v>
      </c>
      <c r="AJ34" s="1" t="str">
        <f aca="false">IF(AND(C34&lt;2.45,C34&lt;4.75),"setosa",IF(AND(D34&gt;=1.65,C34&gt;=4.75),"virginica",IF(AND(A34&lt;4.95,C34&gt;=2.45,C34&lt;4.75),"virginica",IF(AND(A34&gt;=4.95,C34&gt;=2.45,C34&lt;4.75),"versicolor",IF(AND(B34&lt;2.95,D34&lt;1.65,C34&gt;=4.75),"virginica",IF(AND(B34&gt;=2.95,D34&lt;1.65,C34&gt;=4.75),"versicolor","shouldnthappen"))))))</f>
        <v>setosa</v>
      </c>
      <c r="AK34" s="1" t="str">
        <f aca="false">IF(AND(D34&lt;0.75,A34&lt;5.45),"setosa",IF(AND(B34&lt;2.45,D34&gt;=0.75,A34&lt;5.45),"versicolor",IF(AND(A34&gt;=5.55,C34&lt;4.75,A34&gt;=5.45),"versicolor",IF(AND(C34&gt;=5.15,C34&gt;=4.75,A34&gt;=5.45),"virginica",IF(AND(G34&lt;6.094,B34&gt;=2.45,D34&gt;=0.75,A34&lt;5.45),"virginica",IF(AND(G34&gt;=6.094,B34&gt;=2.45,D34&gt;=0.75,A34&lt;5.45),"versicolor",IF(AND(D34&lt;0.6,A34&lt;5.55,C34&lt;4.75,A34&gt;=5.45),"setosa",IF(AND(D34&gt;=0.6,A34&lt;5.55,C34&lt;4.75,A34&gt;=5.45),"versicolor",IF(AND(C34&lt;4.95,C34&lt;5.15,C34&gt;=4.75,A34&gt;=5.45),"virginica",IF(AND(G34&lt;12.627,C34&lt;5.05,C34&gt;=4.95,C34&lt;5.15,C34&gt;=4.75,A34&gt;=5.45),"virginica",IF(AND(G34&gt;=12.627,C34&lt;5.05,C34&gt;=4.95,C34&lt;5.15,C34&gt;=4.75,A34&gt;=5.45),"versicolor",IF(AND(D34&lt;1.7,C34&gt;=5.05,C34&gt;=4.95,C34&lt;5.15,C34&gt;=4.75,A34&gt;=5.45),"versicolor",IF(AND(D34&gt;=1.7,C34&gt;=5.05,C34&gt;=4.95,C34&lt;5.15,C34&gt;=4.75,A34&gt;=5.45),"virginica","shouldnthappen")))))))))))))</f>
        <v>setosa</v>
      </c>
      <c r="AL34" s="1" t="str">
        <f aca="false">IF(AND(B34&lt;2.45,B34&lt;3.15),"versicolor",IF(AND(D34&lt;0.95,G34&lt;15.141,B34&gt;=3.15),"setosa",IF(AND(G34&lt;15.429,G34&gt;=15.141,B34&gt;=3.15),"versicolor",IF(AND(G34&gt;=15.429,G34&gt;=15.141,B34&gt;=3.15),"virginica",IF(AND(C34&lt;2.3,C34&lt;4.75,B34&gt;=2.45,B34&lt;3.15),"setosa",IF(AND(G34&gt;=16.072,C34&gt;=4.75,B34&gt;=2.45,B34&lt;3.15),"versicolor",IF(AND(G34&lt;11.833,D34&gt;=0.95,G34&lt;15.141,B34&gt;=3.15),"virginica",IF(AND(A34&lt;5,C34&gt;=2.3,C34&lt;4.75,B34&gt;=2.45,B34&lt;3.15),"virginica",IF(AND(A34&gt;=5,C34&gt;=2.3,C34&lt;4.75,B34&gt;=2.45,B34&lt;3.15),"versicolor",IF(AND(G34&lt;14.342,G34&gt;=11.833,D34&gt;=0.95,G34&lt;15.141,B34&gt;=3.15),"versicolor",IF(AND(G34&gt;=14.342,G34&gt;=11.833,D34&gt;=0.95,G34&lt;15.141,B34&gt;=3.15),"virginica",IF(AND(G34&lt;13.757,F34&gt;=0.741,G34&lt;16.072,C34&gt;=4.75,B34&gt;=2.45,B34&lt;3.15),"virginica",IF(AND(F34&gt;=0.546,A34&lt;6.15,F34&lt;0.741,G34&lt;16.072,C34&gt;=4.75,B34&gt;=2.45,B34&lt;3.15),"virginica",IF(AND(D34&gt;=1.75,A34&gt;=6.15,F34&lt;0.741,G34&lt;16.072,C34&gt;=4.75,B34&gt;=2.45,B34&lt;3.15),"virginica",IF(AND(C34&lt;4.85,G34&gt;=13.757,F34&gt;=0.741,G34&lt;16.072,C34&gt;=4.75,B34&gt;=2.45,B34&lt;3.15),"virginica",IF(AND(C34&gt;=4.85,G34&gt;=13.757,F34&gt;=0.741,G34&lt;16.072,C34&gt;=4.75,B34&gt;=2.45,B34&lt;3.15),"versicolor",IF(AND(F34&lt;0.331,F34&lt;0.546,A34&lt;6.15,F34&lt;0.741,G34&lt;16.072,C34&gt;=4.75,B34&gt;=2.45,B34&lt;3.15),"virginica",IF(AND(F34&gt;=0.331,F34&lt;0.546,A34&lt;6.15,F34&lt;0.741,G34&lt;16.072,C34&gt;=4.75,B34&gt;=2.45,B34&lt;3.15),"versicolor",IF(AND(G34&lt;10.661,D34&lt;1.75,A34&gt;=6.15,F34&lt;0.741,G34&lt;16.072,C34&gt;=4.75,B34&gt;=2.45,B34&lt;3.15),"virginica",IF(AND(G34&gt;=10.661,D34&lt;1.75,A34&gt;=6.15,F34&lt;0.741,G34&lt;16.072,C34&gt;=4.75,B34&gt;=2.45,B34&lt;3.15),"versicolor","shouldnthappen"))))))))))))))))))))</f>
        <v>setosa</v>
      </c>
      <c r="AM34" s="1" t="str">
        <f aca="false">IF(AND(D34&lt;1.35,F34&gt;=0.917),"setosa",IF(AND(D34&gt;=1.35,F34&gt;=0.917),"virginica",IF(AND(D34&lt;0.75,D34&lt;1.55,F34&lt;0.917),"setosa",IF(AND(C34&gt;=4.8,D34&gt;=1.55,F34&lt;0.917),"virginica",IF(AND(A34&lt;5.95,D34&gt;=0.75,D34&lt;1.55,F34&lt;0.917),"versicolor",IF(AND(F34&lt;0.473,C34&lt;4.8,D34&gt;=1.55,F34&lt;0.917),"virginica",IF(AND(F34&gt;=0.473,C34&lt;4.8,D34&gt;=1.55,F34&lt;0.917),"versicolor",IF(AND(C34&lt;4.95,A34&gt;=5.95,D34&gt;=0.75,D34&lt;1.55,F34&lt;0.917),"versicolor",IF(AND(C34&gt;=4.95,A34&gt;=5.95,D34&gt;=0.75,D34&lt;1.55,F34&lt;0.917),"virginica","shouldnthappen")))))))))</f>
        <v>setosa</v>
      </c>
      <c r="AN34" s="1" t="str">
        <f aca="false">IF(AND(D34&lt;0.75,A34&lt;5.45),"setosa",IF(AND(D34&lt;1.55,D34&gt;=0.75,A34&lt;5.45),"versicolor",IF(AND(D34&gt;=1.55,D34&gt;=0.75,A34&lt;5.45),"virginica",IF(AND(A34&gt;=5.75,C34&lt;4.75,A34&gt;=5.45),"versicolor",IF(AND(F34&lt;0.361,C34&gt;=4.75,A34&gt;=5.45),"virginica",IF(AND(C34&lt;2.6,A34&lt;5.75,C34&lt;4.75,A34&gt;=5.45),"setosa",IF(AND(C34&gt;=2.6,A34&lt;5.75,C34&lt;4.75,A34&gt;=5.45),"versicolor",IF(AND(D34&gt;=1.7,F34&gt;=0.361,C34&gt;=4.75,A34&gt;=5.45),"virginica",IF(AND(B34&lt;2.65,D34&lt;1.7,F34&gt;=0.361,C34&gt;=4.75,A34&gt;=5.45),"virginica",IF(AND(A34&lt;7.05,B34&gt;=2.65,D34&lt;1.7,F34&gt;=0.361,C34&gt;=4.75,A34&gt;=5.45),"versicolor",IF(AND(A34&gt;=7.05,B34&gt;=2.65,D34&lt;1.7,F34&gt;=0.361,C34&gt;=4.75,A34&gt;=5.45),"virginica","shouldnthappen")))))))))))</f>
        <v>setosa</v>
      </c>
      <c r="AO34" s="1" t="str">
        <f aca="false">IF(AND(D34&lt;0.7),"setosa",IF(AND(A34&lt;4.95,C34&lt;4.85,D34&gt;=0.7),"virginica",IF(AND(A34&gt;=4.95,C34&lt;4.85,D34&gt;=0.7),"versicolor",IF(AND(D34&gt;=1.7,C34&gt;=4.85,D34&gt;=0.7),"virginica",IF(AND(F34&lt;0.325,D34&lt;1.7,C34&gt;=4.85,D34&gt;=0.7),"virginica",IF(AND(D34&lt;1.55,F34&gt;=0.325,D34&lt;1.7,C34&gt;=4.85,D34&gt;=0.7),"virginica",IF(AND(D34&gt;=1.55,F34&gt;=0.325,D34&lt;1.7,C34&gt;=4.85,D34&gt;=0.7),"versicolor","shouldnthappen")))))))</f>
        <v>setosa</v>
      </c>
      <c r="AP34" s="1" t="str">
        <f aca="false">IF(AND(D34&lt;0.75),"setosa",IF(AND(C34&lt;4.85,D34&gt;=0.75),"versicolor",IF(AND(G34&gt;=8.277,C34&gt;=4.85,D34&gt;=0.75),"virginica",IF(AND(F34&gt;=0.633,G34&lt;8.277,C34&gt;=4.85,D34&gt;=0.75),"virginica",IF(AND(G34&lt;7.61,F34&lt;0.633,G34&lt;8.277,C34&gt;=4.85,D34&gt;=0.75),"virginica",IF(AND(G34&gt;=7.61,F34&lt;0.633,G34&lt;8.277,C34&gt;=4.85,D34&gt;=0.75),"versicolor","shouldnthappen"))))))</f>
        <v>setosa</v>
      </c>
      <c r="AQ34" s="1" t="str">
        <f aca="false">IF(AND(C34&lt;2.65,A34&gt;=5.45,C34&lt;4.75),"setosa",IF(AND(C34&gt;=2.65,A34&gt;=5.45,C34&lt;4.75),"versicolor",IF(AND(B34&lt;2.9,C34&lt;4.85,C34&gt;=4.75),"versicolor",IF(AND(B34&gt;=2.9,C34&lt;4.85,C34&gt;=4.75),"virginica",IF(AND(D34&lt;1.7,C34&gt;=4.85,C34&gt;=4.75),"versicolor",IF(AND(D34&gt;=1.7,C34&gt;=4.85,C34&gt;=4.75),"virginica",IF(AND(C34&lt;2.45,G34&lt;14.126,A34&lt;5.45,C34&lt;4.75),"setosa",IF(AND(C34&gt;=2.45,G34&lt;14.126,A34&lt;5.45,C34&lt;4.75),"versicolor",IF(AND(C34&lt;2.4,G34&gt;=14.126,A34&lt;5.45,C34&lt;4.75),"setosa",IF(AND(C34&gt;=2.4,G34&gt;=14.126,A34&lt;5.45,C34&lt;4.75),"versicolor","shouldnthappen"))))))))))</f>
        <v>setosa</v>
      </c>
      <c r="AR34" s="1" t="str">
        <f aca="false">IF(AND(C34&lt;2.45,C34&lt;4.85),"setosa",IF(AND(C34&gt;=5.15,C34&gt;=4.85),"virginica",IF(AND(A34&gt;=4.95,C34&gt;=2.45,C34&lt;4.85),"versicolor",IF(AND(D34&lt;1.35,A34&lt;4.95,C34&gt;=2.45,C34&lt;4.85),"versicolor",IF(AND(D34&gt;=1.35,A34&lt;4.95,C34&gt;=2.45,C34&lt;4.85),"virginica",IF(AND(F34&lt;0.35,G34&lt;12.751,C34&lt;5.15,C34&gt;=4.85),"virginica",IF(AND(A34&lt;6.5,G34&gt;=12.751,C34&lt;5.15,C34&gt;=4.85),"virginica",IF(AND(A34&gt;=6.5,G34&gt;=12.751,C34&lt;5.15,C34&gt;=4.85),"versicolor",IF(AND(B34&gt;=2.75,F34&gt;=0.35,G34&lt;12.751,C34&lt;5.15,C34&gt;=4.85),"virginica",IF(AND(C34&lt;5.05,B34&lt;2.75,F34&gt;=0.35,G34&lt;12.751,C34&lt;5.15,C34&gt;=4.85),"virginica",IF(AND(C34&gt;=5.05,B34&lt;2.75,F34&gt;=0.35,G34&lt;12.751,C34&lt;5.15,C34&gt;=4.85),"versicolor","shouldnthappen")))))))))))</f>
        <v>setosa</v>
      </c>
      <c r="AS34" s="1" t="str">
        <f aca="false">IF(AND(F34&gt;=0.9,B34&lt;3.05),"virginica",IF(AND(A34&lt;5.9,B34&gt;=3.05),"setosa",IF(AND(D34&lt;1.65,A34&gt;=5.9,B34&gt;=3.05),"versicolor",IF(AND(D34&gt;=1.65,A34&gt;=5.9,B34&gt;=3.05),"virginica",IF(AND(D34&gt;=1.75,C34&gt;=4.85,F34&lt;0.9,B34&lt;3.05),"virginica",IF(AND(C34&lt;2.2,B34&lt;2.95,C34&lt;4.85,F34&lt;0.9,B34&lt;3.05),"setosa",IF(AND(C34&gt;=2.2,B34&lt;2.95,C34&lt;4.85,F34&lt;0.9,B34&lt;3.05),"versicolor",IF(AND(C34&lt;2.8,B34&gt;=2.95,C34&lt;4.85,F34&lt;0.9,B34&lt;3.05),"setosa",IF(AND(C34&gt;=2.8,B34&gt;=2.95,C34&lt;4.85,F34&lt;0.9,B34&lt;3.05),"versicolor",IF(AND(G34&lt;13.879,D34&lt;1.75,C34&gt;=4.85,F34&lt;0.9,B34&lt;3.05),"virginica",IF(AND(G34&gt;=13.879,D34&lt;1.75,C34&gt;=4.85,F34&lt;0.9,B34&lt;3.05),"versicolor","shouldnthappen")))))))))))</f>
        <v>setosa</v>
      </c>
      <c r="AT34" s="1" t="str">
        <f aca="false">IF(AND(D34&lt;0.75),"setosa",IF(AND(D34&gt;=1.75,D34&gt;=0.75),"virginica",IF(AND(D34&lt;1.45,G34&lt;7.37,D34&lt;1.75,D34&gt;=0.75),"versicolor",IF(AND(D34&gt;=1.45,G34&lt;7.37,D34&lt;1.75,D34&gt;=0.75),"virginica",IF(AND(C34&lt;5.45,G34&gt;=7.37,D34&lt;1.75,D34&gt;=0.75),"versicolor",IF(AND(C34&gt;=5.45,G34&gt;=7.37,D34&lt;1.75,D34&gt;=0.75),"virginica","shouldnthappen"))))))</f>
        <v>setosa</v>
      </c>
      <c r="AU34" s="1" t="str">
        <f aca="false">IF(AND(D34&lt;0.7),"setosa",IF(AND(D34&gt;=1.7,A34&gt;=6.15,D34&gt;=0.7),"virginica",IF(AND(B34&gt;=2.55,C34&lt;4.75,A34&lt;6.15,D34&gt;=0.7),"versicolor",IF(AND(D34&gt;=1.7,C34&gt;=4.75,A34&lt;6.15,D34&gt;=0.7),"virginica",IF(AND(C34&lt;5.25,D34&lt;1.7,A34&gt;=6.15,D34&gt;=0.7),"versicolor",IF(AND(C34&gt;=5.25,D34&lt;1.7,A34&gt;=6.15,D34&gt;=0.7),"virginica",IF(AND(C34&lt;4.25,B34&lt;2.55,C34&lt;4.75,A34&lt;6.15,D34&gt;=0.7),"versicolor",IF(AND(C34&gt;=4.25,B34&lt;2.55,C34&lt;4.75,A34&lt;6.15,D34&gt;=0.7),"virginica",IF(AND(B34&lt;2.65,D34&lt;1.7,C34&gt;=4.75,A34&lt;6.15,D34&gt;=0.7),"virginica",IF(AND(B34&gt;=2.65,D34&lt;1.7,C34&gt;=4.75,A34&lt;6.15,D34&gt;=0.7),"versicolor","shouldnthappen"))))))))))</f>
        <v>setosa</v>
      </c>
      <c r="AV34" s="1" t="str">
        <f aca="false">IF(AND(D34&lt;0.75),"setosa",IF(AND(F34&gt;=0.899,D34&gt;=0.75),"virginica",IF(AND(D34&lt;1.65,A34&lt;6.05,F34&lt;0.899,D34&gt;=0.75),"versicolor",IF(AND(D34&gt;=1.65,A34&lt;6.05,F34&lt;0.899,D34&gt;=0.75),"virginica",IF(AND(C34&gt;=5.05,A34&gt;=6.05,F34&lt;0.899,D34&gt;=0.75),"virginica",IF(AND(G34&gt;=13.757,C34&lt;5.05,A34&gt;=6.05,F34&lt;0.899,D34&gt;=0.75),"versicolor",IF(AND(D34&lt;1.6,G34&lt;13.757,C34&lt;5.05,A34&gt;=6.05,F34&lt;0.899,D34&gt;=0.75),"versicolor",IF(AND(D34&gt;=1.6,G34&lt;13.757,C34&lt;5.05,A34&gt;=6.05,F34&lt;0.899,D34&gt;=0.75),"virginica","shouldnthappen"))))))))</f>
        <v>setosa</v>
      </c>
      <c r="AW34" s="1" t="str">
        <f aca="false">IF(AND(F34&lt;0.117,A34&gt;=5.55),"virginica",IF(AND(A34&gt;=5.2,G34&lt;6.086,A34&lt;5.55),"versicolor",IF(AND(D34&lt;0.7,G34&gt;=6.086,A34&lt;5.55),"setosa",IF(AND(D34&gt;=0.7,G34&gt;=6.086,A34&lt;5.55),"versicolor",IF(AND(A34&lt;4.75,A34&lt;5.2,G34&lt;6.086,A34&lt;5.55),"setosa",IF(AND(A34&gt;=4.75,A34&lt;5.2,G34&lt;6.086,A34&lt;5.55),"virginica",IF(AND(D34&gt;=1.65,C34&lt;4.95,F34&gt;=0.117,A34&gt;=5.55),"virginica",IF(AND(D34&gt;=1.75,C34&gt;=4.95,F34&gt;=0.117,A34&gt;=5.55),"virginica",IF(AND(C34&lt;2.6,D34&lt;1.65,C34&lt;4.95,F34&gt;=0.117,A34&gt;=5.55),"setosa",IF(AND(C34&gt;=2.6,D34&lt;1.65,C34&lt;4.95,F34&gt;=0.117,A34&gt;=5.55),"versicolor",IF(AND(D34&lt;1.55,D34&lt;1.75,C34&gt;=4.95,F34&gt;=0.117,A34&gt;=5.55),"virginica",IF(AND(A34&lt;6.95,D34&gt;=1.55,D34&lt;1.75,C34&gt;=4.95,F34&gt;=0.117,A34&gt;=5.55),"versicolor",IF(AND(A34&gt;=6.95,D34&gt;=1.55,D34&lt;1.75,C34&gt;=4.95,F34&gt;=0.117,A34&gt;=5.55),"virginica","shouldnthappen")))))))))))))</f>
        <v>setosa</v>
      </c>
      <c r="AX34" s="1" t="str">
        <f aca="false">IF(AND(D34&lt;0.75),"setosa",IF(AND(F34&lt;0.138,D34&gt;=0.75),"virginica",IF(AND(C34&lt;4.45,A34&lt;6.15,F34&gt;=0.138,D34&gt;=0.75),"versicolor",IF(AND(C34&gt;=5.05,A34&gt;=6.15,F34&gt;=0.138,D34&gt;=0.75),"virginica",IF(AND(B34&lt;2.65,C34&gt;=4.45,A34&lt;6.15,F34&gt;=0.138,D34&gt;=0.75),"virginica",IF(AND(A34&gt;=6.35,C34&lt;5.05,A34&gt;=6.15,F34&gt;=0.138,D34&gt;=0.75),"versicolor",IF(AND(A34&lt;5.65,B34&gt;=2.65,C34&gt;=4.45,A34&lt;6.15,F34&gt;=0.138,D34&gt;=0.75),"virginica",IF(AND(D34&lt;1.75,A34&lt;6.35,C34&lt;5.05,A34&gt;=6.15,F34&gt;=0.138,D34&gt;=0.75),"versicolor",IF(AND(D34&gt;=1.75,A34&lt;6.35,C34&lt;5.05,A34&gt;=6.15,F34&gt;=0.138,D34&gt;=0.75),"virginica",IF(AND(D34&lt;1.7,A34&gt;=5.65,B34&gt;=2.65,C34&gt;=4.45,A34&lt;6.15,F34&gt;=0.138,D34&gt;=0.75),"versicolor",IF(AND(D34&gt;=1.7,A34&gt;=5.65,B34&gt;=2.65,C34&gt;=4.45,A34&lt;6.15,F34&gt;=0.138,D34&gt;=0.75),"virginica","shouldnthappen")))))))))))</f>
        <v>setosa</v>
      </c>
      <c r="AY34" s="1" t="str">
        <f aca="false">IF(AND(D34&lt;0.75,A34&lt;5.55),"setosa",IF(AND(A34&lt;4.95,D34&gt;=0.75,A34&lt;5.55),"virginica",IF(AND(A34&gt;=4.95,D34&gt;=0.75,A34&lt;5.55),"versicolor",IF(AND(C34&lt;2.6,C34&lt;4.85,A34&gt;=5.55),"setosa",IF(AND(C34&gt;=2.6,C34&lt;4.85,A34&gt;=5.55),"versicolor",IF(AND(D34&gt;=1.75,C34&gt;=4.85,A34&gt;=5.55),"virginica",IF(AND(F34&lt;0.405,D34&lt;1.75,C34&gt;=4.85,A34&gt;=5.55),"versicolor",IF(AND(B34&lt;3.05,F34&gt;=0.405,D34&lt;1.75,C34&gt;=4.85,A34&gt;=5.55),"virginica",IF(AND(B34&gt;=3.05,F34&gt;=0.405,D34&lt;1.75,C34&gt;=4.85,A34&gt;=5.55),"versicolor","shouldnthappen")))))))))</f>
        <v>setosa</v>
      </c>
      <c r="AZ34" s="1" t="str">
        <f aca="false">IF(AND(D34&lt;0.75),"setosa",IF(AND(F34&lt;0.9,C34&lt;4.95,D34&gt;=0.75),"versicolor",IF(AND(F34&gt;=0.9,C34&lt;4.95,D34&gt;=0.75),"virginica",IF(AND(D34&gt;=1.7,C34&gt;=4.95,D34&gt;=0.75),"virginica",IF(AND(F34&lt;0.405,D34&lt;1.7,C34&gt;=4.95,D34&gt;=0.75),"versicolor",IF(AND(F34&gt;=0.405,D34&lt;1.7,C34&gt;=4.95,D34&gt;=0.75),"virginica","shouldnthappen"))))))</f>
        <v>setosa</v>
      </c>
      <c r="BA34" s="1" t="str">
        <f aca="false">IF(AND(D34&lt;0.75),"setosa",IF(AND(D34&gt;=1.7,C34&gt;=5.05,D34&gt;=0.75),"virginica",IF(AND(D34&lt;1.45,D34&lt;1.6,C34&lt;5.05,D34&gt;=0.75),"versicolor",IF(AND(A34&lt;5.8,D34&gt;=1.6,C34&lt;5.05,D34&gt;=0.75),"virginica",IF(AND(A34&gt;=5.8,D34&gt;=1.6,C34&lt;5.05,D34&gt;=0.75),"versicolor",IF(AND(F34&lt;0.417,D34&lt;1.7,C34&gt;=5.05,D34&gt;=0.75),"versicolor",IF(AND(F34&gt;=0.417,D34&lt;1.7,C34&gt;=5.05,D34&gt;=0.75),"virginica",IF(AND(A34&lt;5.95,D34&gt;=1.45,D34&lt;1.6,C34&lt;5.05,D34&gt;=0.75),"versicolor",IF(AND(G34&lt;10.618,A34&gt;=5.95,D34&gt;=1.45,D34&lt;1.6,C34&lt;5.05,D34&gt;=0.75),"virginica",IF(AND(G34&gt;=10.618,A34&gt;=5.95,D34&gt;=1.45,D34&lt;1.6,C34&lt;5.05,D34&gt;=0.75),"versicolor","shouldnthappen"))))))))))</f>
        <v>setosa</v>
      </c>
      <c r="BB34" s="1" t="str">
        <f aca="false">IF(AND(C34&lt;2.6),"setosa",IF(AND(D34&gt;=1.75,C34&gt;=2.6),"virginica",IF(AND(C34&gt;=5.45,D34&lt;1.75,C34&gt;=2.6),"virginica",IF(AND(F34&gt;=0.259,C34&lt;5.45,D34&lt;1.75,C34&gt;=2.6),"versicolor",IF(AND(C34&lt;5.05,F34&lt;0.259,C34&lt;5.45,D34&lt;1.75,C34&gt;=2.6),"versicolor",IF(AND(C34&gt;=5.05,F34&lt;0.259,C34&lt;5.45,D34&lt;1.75,C34&gt;=2.6),"virginica","shouldnthappen"))))))</f>
        <v>setosa</v>
      </c>
      <c r="BC34" s="1" t="str">
        <f aca="false">IF(AND(A34&lt;4.95,B34&lt;2.7,A34&lt;5.55),"virginica",IF(AND(A34&gt;=4.95,B34&lt;2.7,A34&lt;5.55),"versicolor",IF(AND(C34&lt;3.2,B34&gt;=2.7,A34&lt;5.55),"setosa",IF(AND(C34&gt;=3.2,B34&gt;=2.7,A34&lt;5.55),"versicolor",IF(AND(F34&gt;=0.85,A34&lt;6.15,A34&gt;=5.55),"virginica",IF(AND(D34&lt;1.45,A34&gt;=6.15,A34&gt;=5.55),"versicolor",IF(AND(C34&lt;4.8,F34&lt;0.85,A34&lt;6.15,A34&gt;=5.55),"versicolor",IF(AND(D34&gt;=1.7,D34&gt;=1.45,A34&gt;=6.15,A34&gt;=5.55),"virginica",IF(AND(G34&lt;9.333,C34&gt;=4.8,F34&lt;0.85,A34&lt;6.15,A34&gt;=5.55),"versicolor",IF(AND(G34&gt;=9.333,C34&gt;=4.8,F34&lt;0.85,A34&lt;6.15,A34&gt;=5.55),"virginica",IF(AND(C34&lt;4.9,D34&lt;1.7,D34&gt;=1.45,A34&gt;=6.15,A34&gt;=5.55),"versicolor",IF(AND(C34&gt;=4.9,D34&lt;1.7,D34&gt;=1.45,A34&gt;=6.15,A34&gt;=5.55),"virginica","shouldnthappen"))))))))))))</f>
        <v>setosa</v>
      </c>
      <c r="BD34" s="1" t="str">
        <f aca="false">IF(AND(C34&lt;2.35),"setosa",IF(AND(C34&lt;4.75,B34&lt;2.55,C34&gt;=2.35),"versicolor",IF(AND(C34&gt;=4.75,B34&lt;2.55,C34&gt;=2.35),"virginica",IF(AND(C34&lt;4.75,B34&gt;=2.55,C34&gt;=2.35),"versicolor",IF(AND(D34&gt;=1.75,C34&gt;=4.75,B34&gt;=2.55,C34&gt;=2.35),"virginica",IF(AND(A34&gt;=6.5,D34&lt;1.75,C34&gt;=4.75,B34&gt;=2.55,C34&gt;=2.35),"versicolor",IF(AND(A34&lt;6.05,A34&lt;6.5,D34&lt;1.75,C34&gt;=4.75,B34&gt;=2.55,C34&gt;=2.35),"versicolor",IF(AND(A34&gt;=6.05,A34&lt;6.5,D34&lt;1.75,C34&gt;=4.75,B34&gt;=2.55,C34&gt;=2.35),"virginica","shouldnthappen"))))))))</f>
        <v>setosa</v>
      </c>
      <c r="BE34" s="1" t="str">
        <f aca="false">IF(AND(C34&lt;2.5),"setosa",IF(AND(D34&lt;1.65,C34&lt;4.75,C34&gt;=2.5),"versicolor",IF(AND(D34&gt;=1.65,C34&lt;4.75,C34&gt;=2.5),"virginica",IF(AND(D34&gt;=1.75,C34&gt;=4.75,C34&gt;=2.5),"virginica",IF(AND(C34&lt;4.95,D34&lt;1.75,C34&gt;=4.75,C34&gt;=2.5),"versicolor",IF(AND(A34&lt;6.5,C34&gt;=4.95,D34&lt;1.75,C34&gt;=4.75,C34&gt;=2.5),"virginica",IF(AND(A34&gt;=6.5,C34&gt;=4.95,D34&lt;1.75,C34&gt;=4.75,C34&gt;=2.5),"versicolor","shouldnthappen")))))))</f>
        <v>setosa</v>
      </c>
      <c r="BF34" s="1" t="str">
        <f aca="false">IF(AND(G34&gt;=15.244),"virginica",IF(AND(C34&lt;3.2,B34&gt;=3.15,G34&lt;15.244),"setosa",IF(AND(A34&gt;=4.95,C34&lt;4.7,B34&lt;3.15,G34&lt;15.244),"versicolor",IF(AND(C34&gt;=5.15,C34&gt;=4.7,B34&lt;3.15,G34&lt;15.244),"virginica",IF(AND(A34&gt;=6.45,C34&gt;=3.2,B34&gt;=3.15,G34&lt;15.244),"virginica",IF(AND(D34&lt;0.95,A34&lt;4.95,C34&lt;4.7,B34&lt;3.15,G34&lt;15.244),"setosa",IF(AND(D34&gt;=0.95,A34&lt;4.95,C34&lt;4.7,B34&lt;3.15,G34&lt;15.244),"virginica",IF(AND(F34&lt;0.816,A34&lt;6.45,C34&gt;=3.2,B34&gt;=3.15,G34&lt;15.244),"virginica",IF(AND(F34&gt;=0.816,A34&lt;6.45,C34&gt;=3.2,B34&gt;=3.15,G34&lt;15.244),"versicolor",IF(AND(A34&gt;=6.5,B34&lt;3.05,C34&lt;5.15,C34&gt;=4.7,B34&lt;3.15,G34&lt;15.244),"versicolor",IF(AND(G34&lt;11.093,B34&gt;=3.05,C34&lt;5.15,C34&gt;=4.7,B34&lt;3.15,G34&lt;15.244),"virginica",IF(AND(G34&gt;=11.093,B34&gt;=3.05,C34&lt;5.15,C34&gt;=4.7,B34&lt;3.15,G34&lt;15.244),"versicolor",IF(AND(D34&gt;=1.7,A34&lt;6.5,B34&lt;3.05,C34&lt;5.15,C34&gt;=4.7,B34&lt;3.15,G34&lt;15.244),"virginica",IF(AND(G34&lt;7.498,D34&lt;1.7,A34&lt;6.5,B34&lt;3.05,C34&lt;5.15,C34&gt;=4.7,B34&lt;3.15,G34&lt;15.244),"virginica",IF(AND(G34&gt;=7.498,D34&lt;1.7,A34&lt;6.5,B34&lt;3.05,C34&lt;5.15,C34&gt;=4.7,B34&lt;3.15,G34&lt;15.244),"versicolor","shouldnthappen")))))))))))))))</f>
        <v>setosa</v>
      </c>
      <c r="BG34" s="1" t="str">
        <f aca="false">IF(AND(B34&gt;=3.35,C34&lt;4.85),"setosa",IF(AND(D34&gt;=1.75,C34&gt;=4.85),"virginica",IF(AND(D34&lt;0.75,B34&lt;3.35,C34&lt;4.85),"setosa",IF(AND(G34&gt;=13.879,D34&lt;1.75,C34&gt;=4.85),"versicolor",IF(AND(F34&gt;=0.9,D34&gt;=0.75,B34&lt;3.35,C34&lt;4.85),"virginica",IF(AND(F34&gt;=0.405,G34&lt;13.879,D34&lt;1.75,C34&gt;=4.85),"virginica",IF(AND(B34&gt;=2.55,F34&lt;0.9,D34&gt;=0.75,B34&lt;3.35,C34&lt;4.85),"versicolor",IF(AND(G34&lt;7.498,F34&lt;0.405,G34&lt;13.879,D34&lt;1.75,C34&gt;=4.85),"virginica",IF(AND(G34&gt;=7.498,F34&lt;0.405,G34&lt;13.879,D34&lt;1.75,C34&gt;=4.85),"versicolor",IF(AND(G34&lt;5.656,B34&lt;2.55,F34&lt;0.9,D34&gt;=0.75,B34&lt;3.35,C34&lt;4.85),"virginica",IF(AND(G34&gt;=5.656,B34&lt;2.55,F34&lt;0.9,D34&gt;=0.75,B34&lt;3.35,C34&lt;4.85),"versicolor","shouldnthappen")))))))))))</f>
        <v>setosa</v>
      </c>
      <c r="BH34" s="1" t="str">
        <f aca="false">IF(AND(D34&lt;0.7),"setosa",IF(AND(D34&gt;=1.65,A34&lt;6.65,D34&gt;=0.7),"virginica",IF(AND(D34&lt;1.55,A34&gt;=6.65,D34&gt;=0.7),"versicolor",IF(AND(D34&gt;=1.55,A34&gt;=6.65,D34&gt;=0.7),"virginica",IF(AND(F34&gt;=0.529,D34&lt;1.65,A34&lt;6.65,D34&gt;=0.7),"versicolor",IF(AND(C34&gt;=5.35,F34&lt;0.529,D34&lt;1.65,A34&lt;6.65,D34&gt;=0.7),"virginica",IF(AND(G34&gt;=7.411,C34&lt;5.35,F34&lt;0.529,D34&lt;1.65,A34&lt;6.65,D34&gt;=0.7),"versicolor",IF(AND(G34&lt;6.927,G34&lt;7.411,C34&lt;5.35,F34&lt;0.529,D34&lt;1.65,A34&lt;6.65,D34&gt;=0.7),"versicolor",IF(AND(G34&gt;=6.927,G34&lt;7.411,C34&lt;5.35,F34&lt;0.529,D34&lt;1.65,A34&lt;6.65,D34&gt;=0.7),"virginica","shouldnthappen")))))))))</f>
        <v>setosa</v>
      </c>
      <c r="BI34" s="1" t="str">
        <f aca="false">IF(AND(D34&gt;=1.7),"virginica",IF(AND(D34&lt;0.7,D34&lt;1.7),"setosa",IF(AND(D34&lt;1.45,G34&lt;7.37,D34&gt;=0.7,D34&lt;1.7),"versicolor",IF(AND(D34&gt;=1.45,G34&lt;7.37,D34&gt;=0.7,D34&lt;1.7),"virginica",IF(AND(B34&gt;=2.65,G34&gt;=7.37,D34&gt;=0.7,D34&lt;1.7),"versicolor",IF(AND(C34&lt;5.05,B34&lt;2.65,G34&gt;=7.37,D34&gt;=0.7,D34&lt;1.7),"versicolor",IF(AND(C34&gt;=5.05,B34&lt;2.65,G34&gt;=7.37,D34&gt;=0.7,D34&lt;1.7),"virginica","shouldnthappen")))))))</f>
        <v>setosa</v>
      </c>
    </row>
    <row r="35" customFormat="false" ht="13.8" hidden="false" customHeight="false" outlineLevel="0" collapsed="false">
      <c r="A35" s="1" t="n">
        <v>5.5</v>
      </c>
      <c r="B35" s="1" t="n">
        <v>2.3</v>
      </c>
      <c r="C35" s="1" t="n">
        <v>4</v>
      </c>
      <c r="D35" s="1" t="n">
        <v>1.3</v>
      </c>
      <c r="E35" s="1" t="s">
        <v>92</v>
      </c>
      <c r="F35" s="1" t="n">
        <v>0.8917750059627</v>
      </c>
      <c r="G35" s="1" t="n">
        <v>5.70177880767733</v>
      </c>
      <c r="H35" s="11" t="str">
        <f aca="false">E35</f>
        <v>versicolor</v>
      </c>
      <c r="I35" s="1" t="str">
        <f aca="false">INDEX(L35:BI35, MODE(MATCH(L35:BI35, L35:BI35, 0 )))</f>
        <v>versicolor</v>
      </c>
      <c r="J35" s="12" t="n">
        <f aca="false">COUNTIF(L35:BI35, H35) / COUNTA(L35:BI35)</f>
        <v>0.96</v>
      </c>
      <c r="K35" s="13" t="n">
        <f aca="false">I35=H35</f>
        <v>1</v>
      </c>
      <c r="L35" s="1" t="str">
        <f aca="false">IF(AND(C35&lt;3.65,B35&gt;=3.35),"setosa",IF(AND(C35&gt;=3.65,B35&gt;=3.35),"virginica",IF(AND(C35&lt;2.35,C35&lt;4.85,B35&lt;3.35),"setosa",IF(AND(F35&gt;=0.899,C35&gt;=2.35,C35&lt;4.85,B35&lt;3.35),"virginica",IF(AND(G35&gt;=8.268,B35&lt;2.75,C35&gt;=4.85,B35&lt;3.35),"virginica",IF(AND(D35&lt;1.55,B35&gt;=2.75,C35&gt;=4.85,B35&lt;3.35),"versicolor",IF(AND(D35&gt;=1.55,B35&gt;=2.75,C35&gt;=4.85,B35&lt;3.35),"virginica",IF(AND(G35&lt;6.537,F35&lt;0.899,C35&gt;=2.35,C35&lt;4.85,B35&lt;3.35),"virginica",IF(AND(G35&gt;=6.537,F35&lt;0.899,C35&gt;=2.35,C35&lt;4.85,B35&lt;3.35),"versicolor",IF(AND(G35&lt;6.878,G35&lt;8.268,B35&lt;2.75,C35&gt;=4.85,B35&lt;3.35),"virginica",IF(AND(G35&gt;=6.878,G35&lt;8.268,B35&lt;2.75,C35&gt;=4.85,B35&lt;3.35),"versicolor","shouldnthappen")))))))))))</f>
        <v>virginica</v>
      </c>
      <c r="M35" s="1" t="str">
        <f aca="false">IF(AND(C35&lt;2.6),"setosa",IF(AND(D35&gt;=1.75,C35&gt;=2.6),"virginica",IF(AND(G35&lt;6.094,D35&lt;1.75,C35&gt;=2.6),"virginica",IF(AND(D35&lt;1.35,G35&gt;=6.094,D35&lt;1.75,C35&gt;=2.6),"versicolor",IF(AND(C35&lt;5.05,D35&gt;=1.35,G35&gt;=6.094,D35&lt;1.75,C35&gt;=2.6),"versicolor",IF(AND(C35&gt;=5.05,D35&gt;=1.35,G35&gt;=6.094,D35&lt;1.75,C35&gt;=2.6),"virginica","shouldnthappen"))))))</f>
        <v>virginica</v>
      </c>
      <c r="N35" s="1" t="str">
        <f aca="false">IF(AND(A35&lt;6.6,B35&gt;=3.45),"setosa",IF(AND(A35&gt;=6.6,B35&gt;=3.45),"virginica",IF(AND(D35&lt;0.7,C35&lt;4.75,B35&lt;3.45),"setosa",IF(AND(D35&gt;=0.7,C35&lt;4.75,B35&lt;3.45),"versicolor",IF(AND(C35&gt;=5.15,C35&gt;=4.75,B35&lt;3.45),"virginica",IF(AND(D35&gt;=1.7,A35&lt;6.5,C35&lt;5.15,C35&gt;=4.75,B35&lt;3.45),"virginica",IF(AND(C35&lt;5.05,A35&gt;=6.5,C35&lt;5.15,C35&gt;=4.75,B35&lt;3.45),"versicolor",IF(AND(C35&gt;=5.05,A35&gt;=6.5,C35&lt;5.15,C35&gt;=4.75,B35&lt;3.45),"virginica",IF(AND(G35&lt;7.498,D35&lt;1.7,A35&lt;6.5,C35&lt;5.15,C35&gt;=4.75,B35&lt;3.45),"virginica",IF(AND(G35&gt;=7.498,D35&lt;1.7,A35&lt;6.5,C35&lt;5.15,C35&gt;=4.75,B35&lt;3.45),"versicolor","shouldnthappen"))))))))))</f>
        <v>versicolor</v>
      </c>
      <c r="O35" s="1" t="str">
        <f aca="false">IF(AND(D35&lt;0.75),"setosa",IF(AND(C35&lt;4.75,C35&lt;4.85,D35&gt;=0.75),"versicolor",IF(AND(A35&gt;=6.05,C35&gt;=4.85,D35&gt;=0.75),"virginica",IF(AND(D35&lt;1.6,C35&gt;=4.75,C35&lt;4.85,D35&gt;=0.75),"versicolor",IF(AND(D35&gt;=1.6,C35&gt;=4.75,C35&lt;4.85,D35&gt;=0.75),"virginica",IF(AND(A35&lt;5.9,A35&lt;6.05,C35&gt;=4.85,D35&gt;=0.75),"virginica",IF(AND(A35&gt;=5.9,A35&lt;6.05,C35&gt;=4.85,D35&gt;=0.75),"versicolor","shouldnthappen")))))))</f>
        <v>versicolor</v>
      </c>
      <c r="P35" s="1" t="str">
        <f aca="false">IF(AND(D35&lt;0.75),"setosa",IF(AND(A35&lt;5.55,D35&gt;=0.75),"versicolor",IF(AND(D35&gt;=1.7,G35&lt;13.158,A35&gt;=5.55,D35&gt;=0.75),"virginica",IF(AND(B35&lt;2.45,D35&lt;1.7,G35&lt;13.158,A35&gt;=5.55,D35&gt;=0.75),"virginica",IF(AND(B35&gt;=2.45,D35&lt;1.7,G35&lt;13.158,A35&gt;=5.55,D35&gt;=0.75),"versicolor",IF(AND(B35&gt;=3.05,G35&lt;15.551,G35&gt;=13.158,A35&gt;=5.55,D35&gt;=0.75),"versicolor",IF(AND(B35&lt;2.9,G35&gt;=15.551,G35&gt;=13.158,A35&gt;=5.55,D35&gt;=0.75),"versicolor",IF(AND(B35&gt;=2.9,G35&gt;=15.551,G35&gt;=13.158,A35&gt;=5.55,D35&gt;=0.75),"virginica",IF(AND(D35&lt;1.3,G35&lt;14.221,B35&lt;3.05,G35&lt;15.551,G35&gt;=13.158,A35&gt;=5.55,D35&gt;=0.75),"versicolor",IF(AND(D35&gt;=1.3,G35&lt;14.221,B35&lt;3.05,G35&lt;15.551,G35&gt;=13.158,A35&gt;=5.55,D35&gt;=0.75),"virginica",IF(AND(C35&lt;4.9,G35&gt;=14.221,B35&lt;3.05,G35&lt;15.551,G35&gt;=13.158,A35&gt;=5.55,D35&gt;=0.75),"versicolor",IF(AND(C35&gt;=4.9,G35&gt;=14.221,B35&lt;3.05,G35&lt;15.551,G35&gt;=13.158,A35&gt;=5.55,D35&gt;=0.75),"virginica","shouldnthappen"))))))))))))</f>
        <v>versicolor</v>
      </c>
      <c r="Q35" s="1" t="str">
        <f aca="false">IF(AND(C35&lt;2.6),"setosa",IF(AND(A35&gt;=4.95,C35&lt;4.75,C35&gt;=2.6),"versicolor",IF(AND(D35&gt;=1.75,C35&gt;=4.75,C35&gt;=2.6),"virginica",IF(AND(B35&lt;2.45,A35&lt;4.95,C35&lt;4.75,C35&gt;=2.6),"versicolor",IF(AND(B35&gt;=2.45,A35&lt;4.95,C35&lt;4.75,C35&gt;=2.6),"virginica",IF(AND(G35&lt;7.498,D35&lt;1.75,C35&gt;=4.75,C35&gt;=2.6),"virginica",IF(AND(F35&lt;0.417,G35&gt;=7.498,D35&lt;1.75,C35&gt;=4.75,C35&gt;=2.6),"versicolor",IF(AND(F35&lt;0.442,F35&gt;=0.417,G35&gt;=7.498,D35&lt;1.75,C35&gt;=4.75,C35&gt;=2.6),"virginica",IF(AND(F35&gt;=0.442,F35&gt;=0.417,G35&gt;=7.498,D35&lt;1.75,C35&gt;=4.75,C35&gt;=2.6),"versicolor","shouldnthappen")))))))))</f>
        <v>versicolor</v>
      </c>
      <c r="R35" s="1" t="str">
        <f aca="false">IF(AND(D35&lt;0.75),"setosa",IF(AND(D35&lt;1.75,A35&gt;=6.25,D35&gt;=0.75),"versicolor",IF(AND(D35&gt;=1.75,A35&gt;=6.25,D35&gt;=0.75),"virginica",IF(AND(D35&lt;1.6,C35&lt;4.75,A35&lt;6.25,D35&gt;=0.75),"versicolor",IF(AND(D35&gt;=1.6,C35&lt;4.75,A35&lt;6.25,D35&gt;=0.75),"virginica",IF(AND(G35&lt;6.998,C35&gt;=4.75,A35&lt;6.25,D35&gt;=0.75),"virginica",IF(AND(A35&lt;6.05,G35&gt;=6.998,C35&gt;=4.75,A35&lt;6.25,D35&gt;=0.75),"versicolor",IF(AND(A35&gt;=6.05,G35&gt;=6.998,C35&gt;=4.75,A35&lt;6.25,D35&gt;=0.75),"virginica","shouldnthappen"))))))))</f>
        <v>versicolor</v>
      </c>
      <c r="S35" s="1" t="str">
        <f aca="false">IF(AND(B35&gt;=3.05,A35&lt;5.45),"setosa",IF(AND(C35&lt;2.2,B35&lt;3.05,A35&lt;5.45),"setosa",IF(AND(C35&gt;=2.2,B35&lt;3.05,A35&lt;5.45),"versicolor",IF(AND(B35&lt;3.7,C35&lt;4.8,A35&gt;=5.45),"versicolor",IF(AND(B35&gt;=3.7,C35&lt;4.8,A35&gt;=5.45),"setosa",IF(AND(G35&lt;13.757,C35&lt;5.05,C35&gt;=4.8,A35&gt;=5.45),"virginica",IF(AND(G35&gt;=13.757,C35&lt;5.05,C35&gt;=4.8,A35&gt;=5.45),"versicolor",IF(AND(C35&gt;=5.15,C35&gt;=5.05,C35&gt;=4.8,A35&gt;=5.45),"virginica",IF(AND(A35&lt;5.95,C35&lt;5.15,C35&gt;=5.05,C35&gt;=4.8,A35&gt;=5.45),"virginica",IF(AND(D35&gt;=1.8,A35&gt;=5.95,C35&lt;5.15,C35&gt;=5.05,C35&gt;=4.8,A35&gt;=5.45),"virginica",IF(AND(B35&lt;2.75,D35&lt;1.8,A35&gt;=5.95,C35&lt;5.15,C35&gt;=5.05,C35&gt;=4.8,A35&gt;=5.45),"versicolor",IF(AND(B35&gt;=2.75,D35&lt;1.8,A35&gt;=5.95,C35&lt;5.15,C35&gt;=5.05,C35&gt;=4.8,A35&gt;=5.45),"virginica","shouldnthappen"))))))))))))</f>
        <v>versicolor</v>
      </c>
      <c r="T35" s="1" t="str">
        <f aca="false">IF(AND(C35&lt;2.6),"setosa",IF(AND(D35&lt;1.65,C35&lt;4.75,C35&gt;=2.6),"versicolor",IF(AND(D35&gt;=1.65,C35&lt;4.75,C35&gt;=2.6),"virginica",IF(AND(G35&gt;=8.494,A35&lt;6.6,C35&gt;=4.75,C35&gt;=2.6),"virginica",IF(AND(C35&lt;5.2,A35&gt;=6.6,C35&gt;=4.75,C35&gt;=2.6),"versicolor",IF(AND(C35&gt;=5.2,A35&gt;=6.6,C35&gt;=4.75,C35&gt;=2.6),"virginica",IF(AND(A35&lt;5.95,G35&lt;8.494,A35&lt;6.6,C35&gt;=4.75,C35&gt;=2.6),"virginica",IF(AND(A35&gt;=5.95,G35&lt;8.494,A35&lt;6.6,C35&gt;=4.75,C35&gt;=2.6),"versicolor","shouldnthappen"))))))))</f>
        <v>versicolor</v>
      </c>
      <c r="U35" s="1" t="str">
        <f aca="false">IF(AND(C35&lt;3.65,B35&gt;=3.35),"setosa",IF(AND(C35&gt;=3.65,B35&gt;=3.35),"virginica",IF(AND(C35&lt;2.35,A35&lt;6.25,B35&lt;3.35),"setosa",IF(AND(C35&lt;4.85,A35&gt;=6.25,B35&lt;3.35),"versicolor",IF(AND(G35&gt;=15.426,C35&gt;=2.35,A35&lt;6.25,B35&lt;3.35),"virginica",IF(AND(D35&gt;=1.55,C35&gt;=4.85,A35&gt;=6.25,B35&lt;3.35),"virginica",IF(AND(D35&lt;1.8,G35&lt;15.426,C35&gt;=2.35,A35&lt;6.25,B35&lt;3.35),"versicolor",IF(AND(D35&gt;=1.8,G35&lt;15.426,C35&gt;=2.35,A35&lt;6.25,B35&lt;3.35),"virginica",IF(AND(B35&lt;2.95,D35&lt;1.55,C35&gt;=4.85,A35&gt;=6.25,B35&lt;3.35),"virginica",IF(AND(B35&gt;=2.95,D35&lt;1.55,C35&gt;=4.85,A35&gt;=6.25,B35&lt;3.35),"versicolor","shouldnthappen"))))))))))</f>
        <v>versicolor</v>
      </c>
      <c r="V35" s="1" t="str">
        <f aca="false">IF(AND(C35&lt;2.6),"setosa",IF(AND(C35&gt;=4.85,C35&gt;=2.6),"virginica",IF(AND(F35&gt;=0.9,C35&lt;4.85,C35&gt;=2.6),"virginica",IF(AND(G35&lt;5.656,F35&lt;0.9,C35&lt;4.85,C35&gt;=2.6),"virginica",IF(AND(G35&gt;=5.656,F35&lt;0.9,C35&lt;4.85,C35&gt;=2.6),"versicolor","shouldnthappen")))))</f>
        <v>versicolor</v>
      </c>
      <c r="W35" s="1" t="str">
        <f aca="false">IF(AND(D35&gt;=1.75,G35&gt;=13.795),"virginica",IF(AND(D35&gt;=1.5,G35&gt;=12.335,G35&lt;13.795),"virginica",IF(AND(C35&lt;2.45,C35&lt;4.85,G35&lt;12.335,G35&lt;13.795),"setosa",IF(AND(C35&gt;=2.45,C35&lt;4.85,G35&lt;12.335,G35&lt;13.795),"versicolor",IF(AND(D35&gt;=1.7,C35&gt;=4.85,G35&lt;12.335,G35&lt;13.795),"virginica",IF(AND(B35&gt;=3.25,D35&lt;1.5,G35&gt;=12.335,G35&lt;13.795),"setosa",IF(AND(D35&lt;1,F35&lt;0.255,D35&lt;1.75,G35&gt;=13.795),"setosa",IF(AND(D35&gt;=1,F35&lt;0.255,D35&lt;1.75,G35&gt;=13.795),"versicolor",IF(AND(A35&lt;5.4,F35&gt;=0.255,D35&lt;1.75,G35&gt;=13.795),"setosa",IF(AND(A35&gt;=5.4,F35&gt;=0.255,D35&lt;1.75,G35&gt;=13.795),"versicolor",IF(AND(A35&lt;6.15,D35&lt;1.7,C35&gt;=4.85,G35&lt;12.335,G35&lt;13.795),"versicolor",IF(AND(A35&gt;=6.15,D35&lt;1.7,C35&gt;=4.85,G35&lt;12.335,G35&lt;13.795),"virginica",IF(AND(C35&lt;5,B35&lt;3.25,D35&lt;1.5,G35&gt;=12.335,G35&lt;13.795),"versicolor",IF(AND(C35&gt;=5,B35&lt;3.25,D35&lt;1.5,G35&gt;=12.335,G35&lt;13.795),"virginica","shouldnthappen"))))))))))))))</f>
        <v>versicolor</v>
      </c>
      <c r="X35" s="1" t="str">
        <f aca="false">IF(AND(C35&lt;2.5,A35&lt;5.55),"setosa",IF(AND(F35&lt;0.096,A35&gt;=5.55),"virginica",IF(AND(D35&lt;1.6,C35&gt;=2.5,A35&lt;5.55),"versicolor",IF(AND(D35&gt;=1.6,C35&gt;=2.5,A35&lt;5.55),"virginica",IF(AND(F35&gt;=0.156,C35&lt;4.75,F35&gt;=0.096,A35&gt;=5.55),"versicolor",IF(AND(D35&gt;=1.75,C35&gt;=4.75,F35&gt;=0.096,A35&gt;=5.55),"virginica",IF(AND(B35&lt;3.3,F35&lt;0.156,C35&lt;4.75,F35&gt;=0.096,A35&gt;=5.55),"versicolor",IF(AND(B35&gt;=3.3,F35&lt;0.156,C35&lt;4.75,F35&gt;=0.096,A35&gt;=5.55),"setosa",IF(AND(B35&lt;2.45,A35&lt;6.05,D35&lt;1.75,C35&gt;=4.75,F35&gt;=0.096,A35&gt;=5.55),"virginica",IF(AND(B35&gt;=2.45,A35&lt;6.05,D35&lt;1.75,C35&gt;=4.75,F35&gt;=0.096,A35&gt;=5.55),"versicolor",IF(AND(F35&lt;0.205,A35&gt;=6.05,D35&lt;1.75,C35&gt;=4.75,F35&gt;=0.096,A35&gt;=5.55),"versicolor",IF(AND(F35&gt;=0.205,A35&gt;=6.05,D35&lt;1.75,C35&gt;=4.75,F35&gt;=0.096,A35&gt;=5.55),"virginica","shouldnthappen"))))))))))))</f>
        <v>versicolor</v>
      </c>
      <c r="Y35" s="1" t="str">
        <f aca="false">IF(AND(C35&lt;2.35,A35&lt;5.55),"setosa",IF(AND(C35&gt;=5.05,A35&gt;=5.55),"virginica",IF(AND(D35&lt;1.6,C35&gt;=2.35,A35&lt;5.55),"versicolor",IF(AND(D35&gt;=1.6,C35&gt;=2.35,A35&lt;5.55),"virginica",IF(AND(D35&gt;=1.75,C35&lt;5.05,A35&gt;=5.55),"virginica",IF(AND(B35&gt;=3.55,D35&lt;1.75,C35&lt;5.05,A35&gt;=5.55),"setosa",IF(AND(G35&lt;6.3,B35&lt;3.55,D35&lt;1.75,C35&lt;5.05,A35&gt;=5.55),"virginica",IF(AND(G35&gt;=6.3,B35&lt;3.55,D35&lt;1.75,C35&lt;5.05,A35&gt;=5.55),"versicolor","shouldnthappen"))))))))</f>
        <v>versicolor</v>
      </c>
      <c r="Z35" s="1" t="str">
        <f aca="false">IF(AND(D35&lt;0.75),"setosa",IF(AND(B35&gt;=2.55,C35&lt;4.85,D35&gt;=0.75),"versicolor",IF(AND(D35&gt;=1.7,C35&gt;=4.85,D35&gt;=0.75),"virginica",IF(AND(D35&lt;1.6,B35&lt;2.55,C35&lt;4.85,D35&gt;=0.75),"versicolor",IF(AND(D35&gt;=1.6,B35&lt;2.55,C35&lt;4.85,D35&gt;=0.75),"virginica",IF(AND(B35&lt;2.65,D35&lt;1.7,C35&gt;=4.85,D35&gt;=0.75),"virginica",IF(AND(F35&lt;0.325,B35&gt;=2.65,D35&lt;1.7,C35&gt;=4.85,D35&gt;=0.75),"virginica",IF(AND(G35&lt;10.717,F35&gt;=0.325,B35&gt;=2.65,D35&lt;1.7,C35&gt;=4.85,D35&gt;=0.75),"versicolor",IF(AND(G35&gt;=10.717,F35&gt;=0.325,B35&gt;=2.65,D35&lt;1.7,C35&gt;=4.85,D35&gt;=0.75),"virginica","shouldnthappen")))))))))</f>
        <v>versicolor</v>
      </c>
      <c r="AA35" s="1" t="str">
        <f aca="false">IF(AND(D35&lt;0.75),"setosa",IF(AND(D35&gt;=1.75,D35&gt;=0.75),"virginica",IF(AND(F35&gt;=0.455,D35&lt;1.75,D35&gt;=0.75),"versicolor",IF(AND(D35&lt;1.45,F35&lt;0.455,D35&lt;1.75,D35&gt;=0.75),"versicolor",IF(AND(F35&lt;0.247,D35&gt;=1.45,F35&lt;0.455,D35&lt;1.75,D35&gt;=0.75),"versicolor",IF(AND(F35&gt;=0.247,D35&gt;=1.45,F35&lt;0.455,D35&lt;1.75,D35&gt;=0.75),"virginica","shouldnthappen"))))))</f>
        <v>versicolor</v>
      </c>
      <c r="AB35" s="1" t="str">
        <f aca="false">IF(AND(F35&gt;=0.221,B35&gt;=3.35),"setosa",IF(AND(A35&lt;5.3,F35&gt;=0.683,B35&lt;3.35),"setosa",IF(AND(A35&lt;6.45,F35&lt;0.221,B35&gt;=3.35),"setosa",IF(AND(A35&gt;=6.45,F35&lt;0.221,B35&gt;=3.35),"virginica",IF(AND(G35&lt;6.3,A35&lt;6.25,F35&lt;0.683,B35&lt;3.35),"virginica",IF(AND(G35&lt;13.795,A35&gt;=6.25,F35&lt;0.683,B35&lt;3.35),"virginica",IF(AND(D35&lt;1.65,A35&gt;=5.3,F35&gt;=0.683,B35&lt;3.35),"versicolor",IF(AND(D35&gt;=1.65,A35&gt;=5.3,F35&gt;=0.683,B35&lt;3.35),"virginica",IF(AND(D35&lt;0.6,G35&gt;=6.3,A35&lt;6.25,F35&lt;0.683,B35&lt;3.35),"setosa",IF(AND(D35&lt;1.7,G35&gt;=13.795,A35&gt;=6.25,F35&lt;0.683,B35&lt;3.35),"versicolor",IF(AND(D35&gt;=1.7,G35&gt;=13.795,A35&gt;=6.25,F35&lt;0.683,B35&lt;3.35),"virginica",IF(AND(C35&gt;=5.35,D35&gt;=0.6,G35&gt;=6.3,A35&lt;6.25,F35&lt;0.683,B35&lt;3.35),"virginica",IF(AND(D35&lt;1.75,C35&lt;5.35,D35&gt;=0.6,G35&gt;=6.3,A35&lt;6.25,F35&lt;0.683,B35&lt;3.35),"versicolor",IF(AND(D35&gt;=1.75,C35&lt;5.35,D35&gt;=0.6,G35&gt;=6.3,A35&lt;6.25,F35&lt;0.683,B35&lt;3.35),"virginica","shouldnthappen"))))))))))))))</f>
        <v>versicolor</v>
      </c>
      <c r="AC35" s="1" t="str">
        <f aca="false">IF(AND(B35&gt;=3.3),"setosa",IF(AND(C35&lt;2.45,D35&lt;1.55,B35&lt;3.3),"setosa",IF(AND(F35&gt;=0.211,D35&gt;=1.55,B35&lt;3.3),"virginica",IF(AND(C35&lt;4.9,C35&gt;=2.45,D35&lt;1.55,B35&lt;3.3),"versicolor",IF(AND(C35&gt;=4.9,C35&gt;=2.45,D35&lt;1.55,B35&lt;3.3),"virginica",IF(AND(F35&lt;0.138,F35&lt;0.211,D35&gt;=1.55,B35&lt;3.3),"virginica",IF(AND(F35&gt;=0.138,F35&lt;0.211,D35&gt;=1.55,B35&lt;3.3),"versicolor","shouldnthappen")))))))</f>
        <v>versicolor</v>
      </c>
      <c r="AD35" s="1" t="str">
        <f aca="false">IF(AND(D35&gt;=1.75),"virginica",IF(AND(D35&lt;0.75,D35&lt;1.75),"setosa",IF(AND(D35&lt;1.35,D35&gt;=0.75,D35&lt;1.75),"versicolor",IF(AND(B35&lt;2.6,C35&lt;4.85,D35&gt;=1.35,D35&gt;=0.75,D35&lt;1.75),"virginica",IF(AND(B35&gt;=2.6,C35&lt;4.85,D35&gt;=1.35,D35&gt;=0.75,D35&lt;1.75),"versicolor",IF(AND(A35&lt;6.4,C35&gt;=4.85,D35&gt;=1.35,D35&gt;=0.75,D35&lt;1.75),"virginica",IF(AND(A35&gt;=6.4,C35&gt;=4.85,D35&gt;=1.35,D35&gt;=0.75,D35&lt;1.75),"versicolor","shouldnthappen")))))))</f>
        <v>versicolor</v>
      </c>
      <c r="AE35" s="1" t="str">
        <f aca="false">IF(AND(C35&lt;2.45),"setosa",IF(AND(F35&lt;0.07,C35&gt;=2.45),"virginica",IF(AND(A35&gt;=5,C35&lt;4.75,F35&gt;=0.07,C35&gt;=2.45),"versicolor",IF(AND(F35&lt;0.182,C35&gt;=4.75,F35&gt;=0.07,C35&gt;=2.45),"versicolor",IF(AND(B35&lt;2.45,A35&lt;5,C35&lt;4.75,F35&gt;=0.07,C35&gt;=2.45),"versicolor",IF(AND(B35&gt;=2.45,A35&lt;5,C35&lt;4.75,F35&gt;=0.07,C35&gt;=2.45),"virginica",IF(AND(F35&gt;=0.468,F35&gt;=0.182,C35&gt;=4.75,F35&gt;=0.07,C35&gt;=2.45),"virginica",IF(AND(A35&gt;=6.85,F35&lt;0.468,F35&gt;=0.182,C35&gt;=4.75,F35&gt;=0.07,C35&gt;=2.45),"virginica",IF(AND(B35&lt;2.6,A35&lt;6.85,F35&lt;0.468,F35&gt;=0.182,C35&gt;=4.75,F35&gt;=0.07,C35&gt;=2.45),"virginica",IF(AND(B35&gt;=2.6,A35&lt;6.85,F35&lt;0.468,F35&gt;=0.182,C35&gt;=4.75,F35&gt;=0.07,C35&gt;=2.45),"versicolor","shouldnthappen"))))))))))</f>
        <v>versicolor</v>
      </c>
      <c r="AF35" s="1" t="str">
        <f aca="false">IF(AND(D35&lt;0.75,A35&lt;5.45),"setosa",IF(AND(D35&gt;=1.75,A35&gt;=5.45),"virginica",IF(AND(G35&lt;6.094,D35&gt;=0.75,A35&lt;5.45),"virginica",IF(AND(G35&gt;=6.094,D35&gt;=0.75,A35&lt;5.45),"versicolor",IF(AND(C35&lt;2.75,D35&lt;1.75,A35&gt;=5.45),"setosa",IF(AND(D35&lt;1.45,C35&gt;=2.75,D35&lt;1.75,A35&gt;=5.45),"versicolor",IF(AND(B35&lt;2.75,D35&gt;=1.45,C35&gt;=2.75,D35&lt;1.75,A35&gt;=5.45),"versicolor",IF(AND(C35&lt;5.05,B35&gt;=2.75,D35&gt;=1.45,C35&gt;=2.75,D35&lt;1.75,A35&gt;=5.45),"versicolor",IF(AND(C35&gt;=5.05,B35&gt;=2.75,D35&gt;=1.45,C35&gt;=2.75,D35&lt;1.75,A35&gt;=5.45),"virginica","shouldnthappen")))))))))</f>
        <v>versicolor</v>
      </c>
      <c r="AG35" s="1" t="str">
        <f aca="false">IF(AND(D35&lt;0.65,G35&lt;8.868,A35&lt;5.3),"setosa",IF(AND(C35&lt;2.6,G35&gt;=8.868,A35&lt;5.3),"setosa",IF(AND(C35&gt;=2.6,G35&gt;=8.868,A35&lt;5.3),"versicolor",IF(AND(C35&gt;=4.95,D35&lt;1.55,A35&gt;=5.3),"virginica",IF(AND(G35&lt;13.795,D35&gt;=1.55,A35&gt;=5.3),"virginica",IF(AND(C35&lt;3.75,D35&gt;=0.65,G35&lt;8.868,A35&lt;5.3),"versicolor",IF(AND(C35&gt;=3.75,D35&gt;=0.65,G35&lt;8.868,A35&lt;5.3),"virginica",IF(AND(C35&lt;2.6,C35&lt;4.95,D35&lt;1.55,A35&gt;=5.3),"setosa",IF(AND(C35&gt;=2.6,C35&lt;4.95,D35&lt;1.55,A35&gt;=5.3),"versicolor",IF(AND(C35&lt;4.75,G35&gt;=13.795,D35&gt;=1.55,A35&gt;=5.3),"versicolor",IF(AND(C35&gt;=4.75,G35&gt;=13.795,D35&gt;=1.55,A35&gt;=5.3),"virginica","shouldnthappen")))))))))))</f>
        <v>versicolor</v>
      </c>
      <c r="AH35" s="1" t="str">
        <f aca="false">IF(AND(D35&lt;0.75),"setosa",IF(AND(C35&lt;4.75,D35&gt;=0.75),"versicolor",IF(AND(G35&lt;13.757,C35&gt;=4.75,D35&gt;=0.75),"virginica",IF(AND(B35&lt;3.05,G35&gt;=13.757,C35&gt;=4.75,D35&gt;=0.75),"virginica",IF(AND(A35&lt;6.65,B35&gt;=3.05,G35&gt;=13.757,C35&gt;=4.75,D35&gt;=0.75),"virginica",IF(AND(A35&gt;=6.65,B35&gt;=3.05,G35&gt;=13.757,C35&gt;=4.75,D35&gt;=0.75),"versicolor","shouldnthappen"))))))</f>
        <v>versicolor</v>
      </c>
      <c r="AI35" s="1" t="str">
        <f aca="false">IF(AND(D35&lt;0.7),"setosa",IF(AND(C35&lt;4.75,D35&gt;=0.7),"versicolor",IF(AND(A35&lt;6.6,F35&lt;0.482,C35&gt;=4.75,D35&gt;=0.7),"virginica",IF(AND(C35&gt;=4.95,F35&gt;=0.482,C35&gt;=4.75,D35&gt;=0.7),"virginica",IF(AND(D35&lt;1.9,A35&gt;=6.6,F35&lt;0.482,C35&gt;=4.75,D35&gt;=0.7),"versicolor",IF(AND(D35&gt;=1.9,A35&gt;=6.6,F35&lt;0.482,C35&gt;=4.75,D35&gt;=0.7),"virginica",IF(AND(F35&gt;=0.766,C35&lt;4.95,F35&gt;=0.482,C35&gt;=4.75,D35&gt;=0.7),"virginica",IF(AND(B35&lt;2.95,F35&lt;0.766,C35&lt;4.95,F35&gt;=0.482,C35&gt;=4.75,D35&gt;=0.7),"virginica",IF(AND(B35&gt;=2.95,F35&lt;0.766,C35&lt;4.95,F35&gt;=0.482,C35&gt;=4.75,D35&gt;=0.7),"versicolor","shouldnthappen")))))))))</f>
        <v>versicolor</v>
      </c>
      <c r="AJ35" s="1" t="str">
        <f aca="false">IF(AND(C35&lt;2.45,C35&lt;4.75),"setosa",IF(AND(D35&gt;=1.65,C35&gt;=4.75),"virginica",IF(AND(A35&lt;4.95,C35&gt;=2.45,C35&lt;4.75),"virginica",IF(AND(A35&gt;=4.95,C35&gt;=2.45,C35&lt;4.75),"versicolor",IF(AND(B35&lt;2.95,D35&lt;1.65,C35&gt;=4.75),"virginica",IF(AND(B35&gt;=2.95,D35&lt;1.65,C35&gt;=4.75),"versicolor","shouldnthappen"))))))</f>
        <v>versicolor</v>
      </c>
      <c r="AK35" s="1" t="str">
        <f aca="false">IF(AND(D35&lt;0.75,A35&lt;5.45),"setosa",IF(AND(B35&lt;2.45,D35&gt;=0.75,A35&lt;5.45),"versicolor",IF(AND(A35&gt;=5.55,C35&lt;4.75,A35&gt;=5.45),"versicolor",IF(AND(C35&gt;=5.15,C35&gt;=4.75,A35&gt;=5.45),"virginica",IF(AND(G35&lt;6.094,B35&gt;=2.45,D35&gt;=0.75,A35&lt;5.45),"virginica",IF(AND(G35&gt;=6.094,B35&gt;=2.45,D35&gt;=0.75,A35&lt;5.45),"versicolor",IF(AND(D35&lt;0.6,A35&lt;5.55,C35&lt;4.75,A35&gt;=5.45),"setosa",IF(AND(D35&gt;=0.6,A35&lt;5.55,C35&lt;4.75,A35&gt;=5.45),"versicolor",IF(AND(C35&lt;4.95,C35&lt;5.15,C35&gt;=4.75,A35&gt;=5.45),"virginica",IF(AND(G35&lt;12.627,C35&lt;5.05,C35&gt;=4.95,C35&lt;5.15,C35&gt;=4.75,A35&gt;=5.45),"virginica",IF(AND(G35&gt;=12.627,C35&lt;5.05,C35&gt;=4.95,C35&lt;5.15,C35&gt;=4.75,A35&gt;=5.45),"versicolor",IF(AND(D35&lt;1.7,C35&gt;=5.05,C35&gt;=4.95,C35&lt;5.15,C35&gt;=4.75,A35&gt;=5.45),"versicolor",IF(AND(D35&gt;=1.7,C35&gt;=5.05,C35&gt;=4.95,C35&lt;5.15,C35&gt;=4.75,A35&gt;=5.45),"virginica","shouldnthappen")))))))))))))</f>
        <v>versicolor</v>
      </c>
      <c r="AL35" s="1" t="str">
        <f aca="false">IF(AND(B35&lt;2.45,B35&lt;3.15),"versicolor",IF(AND(D35&lt;0.95,G35&lt;15.141,B35&gt;=3.15),"setosa",IF(AND(G35&lt;15.429,G35&gt;=15.141,B35&gt;=3.15),"versicolor",IF(AND(G35&gt;=15.429,G35&gt;=15.141,B35&gt;=3.15),"virginica",IF(AND(C35&lt;2.3,C35&lt;4.75,B35&gt;=2.45,B35&lt;3.15),"setosa",IF(AND(G35&gt;=16.072,C35&gt;=4.75,B35&gt;=2.45,B35&lt;3.15),"versicolor",IF(AND(G35&lt;11.833,D35&gt;=0.95,G35&lt;15.141,B35&gt;=3.15),"virginica",IF(AND(A35&lt;5,C35&gt;=2.3,C35&lt;4.75,B35&gt;=2.45,B35&lt;3.15),"virginica",IF(AND(A35&gt;=5,C35&gt;=2.3,C35&lt;4.75,B35&gt;=2.45,B35&lt;3.15),"versicolor",IF(AND(G35&lt;14.342,G35&gt;=11.833,D35&gt;=0.95,G35&lt;15.141,B35&gt;=3.15),"versicolor",IF(AND(G35&gt;=14.342,G35&gt;=11.833,D35&gt;=0.95,G35&lt;15.141,B35&gt;=3.15),"virginica",IF(AND(G35&lt;13.757,F35&gt;=0.741,G35&lt;16.072,C35&gt;=4.75,B35&gt;=2.45,B35&lt;3.15),"virginica",IF(AND(F35&gt;=0.546,A35&lt;6.15,F35&lt;0.741,G35&lt;16.072,C35&gt;=4.75,B35&gt;=2.45,B35&lt;3.15),"virginica",IF(AND(D35&gt;=1.75,A35&gt;=6.15,F35&lt;0.741,G35&lt;16.072,C35&gt;=4.75,B35&gt;=2.45,B35&lt;3.15),"virginica",IF(AND(C35&lt;4.85,G35&gt;=13.757,F35&gt;=0.741,G35&lt;16.072,C35&gt;=4.75,B35&gt;=2.45,B35&lt;3.15),"virginica",IF(AND(C35&gt;=4.85,G35&gt;=13.757,F35&gt;=0.741,G35&lt;16.072,C35&gt;=4.75,B35&gt;=2.45,B35&lt;3.15),"versicolor",IF(AND(F35&lt;0.331,F35&lt;0.546,A35&lt;6.15,F35&lt;0.741,G35&lt;16.072,C35&gt;=4.75,B35&gt;=2.45,B35&lt;3.15),"virginica",IF(AND(F35&gt;=0.331,F35&lt;0.546,A35&lt;6.15,F35&lt;0.741,G35&lt;16.072,C35&gt;=4.75,B35&gt;=2.45,B35&lt;3.15),"versicolor",IF(AND(G35&lt;10.661,D35&lt;1.75,A35&gt;=6.15,F35&lt;0.741,G35&lt;16.072,C35&gt;=4.75,B35&gt;=2.45,B35&lt;3.15),"virginica",IF(AND(G35&gt;=10.661,D35&lt;1.75,A35&gt;=6.15,F35&lt;0.741,G35&lt;16.072,C35&gt;=4.75,B35&gt;=2.45,B35&lt;3.15),"versicolor","shouldnthappen"))))))))))))))))))))</f>
        <v>versicolor</v>
      </c>
      <c r="AM35" s="1" t="str">
        <f aca="false">IF(AND(D35&lt;1.35,F35&gt;=0.917),"setosa",IF(AND(D35&gt;=1.35,F35&gt;=0.917),"virginica",IF(AND(D35&lt;0.75,D35&lt;1.55,F35&lt;0.917),"setosa",IF(AND(C35&gt;=4.8,D35&gt;=1.55,F35&lt;0.917),"virginica",IF(AND(A35&lt;5.95,D35&gt;=0.75,D35&lt;1.55,F35&lt;0.917),"versicolor",IF(AND(F35&lt;0.473,C35&lt;4.8,D35&gt;=1.55,F35&lt;0.917),"virginica",IF(AND(F35&gt;=0.473,C35&lt;4.8,D35&gt;=1.55,F35&lt;0.917),"versicolor",IF(AND(C35&lt;4.95,A35&gt;=5.95,D35&gt;=0.75,D35&lt;1.55,F35&lt;0.917),"versicolor",IF(AND(C35&gt;=4.95,A35&gt;=5.95,D35&gt;=0.75,D35&lt;1.55,F35&lt;0.917),"virginica","shouldnthappen")))))))))</f>
        <v>versicolor</v>
      </c>
      <c r="AN35" s="1" t="str">
        <f aca="false">IF(AND(D35&lt;0.75,A35&lt;5.45),"setosa",IF(AND(D35&lt;1.55,D35&gt;=0.75,A35&lt;5.45),"versicolor",IF(AND(D35&gt;=1.55,D35&gt;=0.75,A35&lt;5.45),"virginica",IF(AND(A35&gt;=5.75,C35&lt;4.75,A35&gt;=5.45),"versicolor",IF(AND(F35&lt;0.361,C35&gt;=4.75,A35&gt;=5.45),"virginica",IF(AND(C35&lt;2.6,A35&lt;5.75,C35&lt;4.75,A35&gt;=5.45),"setosa",IF(AND(C35&gt;=2.6,A35&lt;5.75,C35&lt;4.75,A35&gt;=5.45),"versicolor",IF(AND(D35&gt;=1.7,F35&gt;=0.361,C35&gt;=4.75,A35&gt;=5.45),"virginica",IF(AND(B35&lt;2.65,D35&lt;1.7,F35&gt;=0.361,C35&gt;=4.75,A35&gt;=5.45),"virginica",IF(AND(A35&lt;7.05,B35&gt;=2.65,D35&lt;1.7,F35&gt;=0.361,C35&gt;=4.75,A35&gt;=5.45),"versicolor",IF(AND(A35&gt;=7.05,B35&gt;=2.65,D35&lt;1.7,F35&gt;=0.361,C35&gt;=4.75,A35&gt;=5.45),"virginica","shouldnthappen")))))))))))</f>
        <v>versicolor</v>
      </c>
      <c r="AO35" s="1" t="str">
        <f aca="false">IF(AND(D35&lt;0.7),"setosa",IF(AND(A35&lt;4.95,C35&lt;4.85,D35&gt;=0.7),"virginica",IF(AND(A35&gt;=4.95,C35&lt;4.85,D35&gt;=0.7),"versicolor",IF(AND(D35&gt;=1.7,C35&gt;=4.85,D35&gt;=0.7),"virginica",IF(AND(F35&lt;0.325,D35&lt;1.7,C35&gt;=4.85,D35&gt;=0.7),"virginica",IF(AND(D35&lt;1.55,F35&gt;=0.325,D35&lt;1.7,C35&gt;=4.85,D35&gt;=0.7),"virginica",IF(AND(D35&gt;=1.55,F35&gt;=0.325,D35&lt;1.7,C35&gt;=4.85,D35&gt;=0.7),"versicolor","shouldnthappen")))))))</f>
        <v>versicolor</v>
      </c>
      <c r="AP35" s="1" t="str">
        <f aca="false">IF(AND(D35&lt;0.75),"setosa",IF(AND(C35&lt;4.85,D35&gt;=0.75),"versicolor",IF(AND(G35&gt;=8.277,C35&gt;=4.85,D35&gt;=0.75),"virginica",IF(AND(F35&gt;=0.633,G35&lt;8.277,C35&gt;=4.85,D35&gt;=0.75),"virginica",IF(AND(G35&lt;7.61,F35&lt;0.633,G35&lt;8.277,C35&gt;=4.85,D35&gt;=0.75),"virginica",IF(AND(G35&gt;=7.61,F35&lt;0.633,G35&lt;8.277,C35&gt;=4.85,D35&gt;=0.75),"versicolor","shouldnthappen"))))))</f>
        <v>versicolor</v>
      </c>
      <c r="AQ35" s="1" t="str">
        <f aca="false">IF(AND(C35&lt;2.65,A35&gt;=5.45,C35&lt;4.75),"setosa",IF(AND(C35&gt;=2.65,A35&gt;=5.45,C35&lt;4.75),"versicolor",IF(AND(B35&lt;2.9,C35&lt;4.85,C35&gt;=4.75),"versicolor",IF(AND(B35&gt;=2.9,C35&lt;4.85,C35&gt;=4.75),"virginica",IF(AND(D35&lt;1.7,C35&gt;=4.85,C35&gt;=4.75),"versicolor",IF(AND(D35&gt;=1.7,C35&gt;=4.85,C35&gt;=4.75),"virginica",IF(AND(C35&lt;2.45,G35&lt;14.126,A35&lt;5.45,C35&lt;4.75),"setosa",IF(AND(C35&gt;=2.45,G35&lt;14.126,A35&lt;5.45,C35&lt;4.75),"versicolor",IF(AND(C35&lt;2.4,G35&gt;=14.126,A35&lt;5.45,C35&lt;4.75),"setosa",IF(AND(C35&gt;=2.4,G35&gt;=14.126,A35&lt;5.45,C35&lt;4.75),"versicolor","shouldnthappen"))))))))))</f>
        <v>versicolor</v>
      </c>
      <c r="AR35" s="1" t="str">
        <f aca="false">IF(AND(C35&lt;2.45,C35&lt;4.85),"setosa",IF(AND(C35&gt;=5.15,C35&gt;=4.85),"virginica",IF(AND(A35&gt;=4.95,C35&gt;=2.45,C35&lt;4.85),"versicolor",IF(AND(D35&lt;1.35,A35&lt;4.95,C35&gt;=2.45,C35&lt;4.85),"versicolor",IF(AND(D35&gt;=1.35,A35&lt;4.95,C35&gt;=2.45,C35&lt;4.85),"virginica",IF(AND(F35&lt;0.35,G35&lt;12.751,C35&lt;5.15,C35&gt;=4.85),"virginica",IF(AND(A35&lt;6.5,G35&gt;=12.751,C35&lt;5.15,C35&gt;=4.85),"virginica",IF(AND(A35&gt;=6.5,G35&gt;=12.751,C35&lt;5.15,C35&gt;=4.85),"versicolor",IF(AND(B35&gt;=2.75,F35&gt;=0.35,G35&lt;12.751,C35&lt;5.15,C35&gt;=4.85),"virginica",IF(AND(C35&lt;5.05,B35&lt;2.75,F35&gt;=0.35,G35&lt;12.751,C35&lt;5.15,C35&gt;=4.85),"virginica",IF(AND(C35&gt;=5.05,B35&lt;2.75,F35&gt;=0.35,G35&lt;12.751,C35&lt;5.15,C35&gt;=4.85),"versicolor","shouldnthappen")))))))))))</f>
        <v>versicolor</v>
      </c>
      <c r="AS35" s="1" t="str">
        <f aca="false">IF(AND(F35&gt;=0.9,B35&lt;3.05),"virginica",IF(AND(A35&lt;5.9,B35&gt;=3.05),"setosa",IF(AND(D35&lt;1.65,A35&gt;=5.9,B35&gt;=3.05),"versicolor",IF(AND(D35&gt;=1.65,A35&gt;=5.9,B35&gt;=3.05),"virginica",IF(AND(D35&gt;=1.75,C35&gt;=4.85,F35&lt;0.9,B35&lt;3.05),"virginica",IF(AND(C35&lt;2.2,B35&lt;2.95,C35&lt;4.85,F35&lt;0.9,B35&lt;3.05),"setosa",IF(AND(C35&gt;=2.2,B35&lt;2.95,C35&lt;4.85,F35&lt;0.9,B35&lt;3.05),"versicolor",IF(AND(C35&lt;2.8,B35&gt;=2.95,C35&lt;4.85,F35&lt;0.9,B35&lt;3.05),"setosa",IF(AND(C35&gt;=2.8,B35&gt;=2.95,C35&lt;4.85,F35&lt;0.9,B35&lt;3.05),"versicolor",IF(AND(G35&lt;13.879,D35&lt;1.75,C35&gt;=4.85,F35&lt;0.9,B35&lt;3.05),"virginica",IF(AND(G35&gt;=13.879,D35&lt;1.75,C35&gt;=4.85,F35&lt;0.9,B35&lt;3.05),"versicolor","shouldnthappen")))))))))))</f>
        <v>versicolor</v>
      </c>
      <c r="AT35" s="1" t="str">
        <f aca="false">IF(AND(D35&lt;0.75),"setosa",IF(AND(D35&gt;=1.75,D35&gt;=0.75),"virginica",IF(AND(D35&lt;1.45,G35&lt;7.37,D35&lt;1.75,D35&gt;=0.75),"versicolor",IF(AND(D35&gt;=1.45,G35&lt;7.37,D35&lt;1.75,D35&gt;=0.75),"virginica",IF(AND(C35&lt;5.45,G35&gt;=7.37,D35&lt;1.75,D35&gt;=0.75),"versicolor",IF(AND(C35&gt;=5.45,G35&gt;=7.37,D35&lt;1.75,D35&gt;=0.75),"virginica","shouldnthappen"))))))</f>
        <v>versicolor</v>
      </c>
      <c r="AU35" s="1" t="str">
        <f aca="false">IF(AND(D35&lt;0.7),"setosa",IF(AND(D35&gt;=1.7,A35&gt;=6.15,D35&gt;=0.7),"virginica",IF(AND(B35&gt;=2.55,C35&lt;4.75,A35&lt;6.15,D35&gt;=0.7),"versicolor",IF(AND(D35&gt;=1.7,C35&gt;=4.75,A35&lt;6.15,D35&gt;=0.7),"virginica",IF(AND(C35&lt;5.25,D35&lt;1.7,A35&gt;=6.15,D35&gt;=0.7),"versicolor",IF(AND(C35&gt;=5.25,D35&lt;1.7,A35&gt;=6.15,D35&gt;=0.7),"virginica",IF(AND(C35&lt;4.25,B35&lt;2.55,C35&lt;4.75,A35&lt;6.15,D35&gt;=0.7),"versicolor",IF(AND(C35&gt;=4.25,B35&lt;2.55,C35&lt;4.75,A35&lt;6.15,D35&gt;=0.7),"virginica",IF(AND(B35&lt;2.65,D35&lt;1.7,C35&gt;=4.75,A35&lt;6.15,D35&gt;=0.7),"virginica",IF(AND(B35&gt;=2.65,D35&lt;1.7,C35&gt;=4.75,A35&lt;6.15,D35&gt;=0.7),"versicolor","shouldnthappen"))))))))))</f>
        <v>versicolor</v>
      </c>
      <c r="AV35" s="1" t="str">
        <f aca="false">IF(AND(D35&lt;0.75),"setosa",IF(AND(F35&gt;=0.899,D35&gt;=0.75),"virginica",IF(AND(D35&lt;1.65,A35&lt;6.05,F35&lt;0.899,D35&gt;=0.75),"versicolor",IF(AND(D35&gt;=1.65,A35&lt;6.05,F35&lt;0.899,D35&gt;=0.75),"virginica",IF(AND(C35&gt;=5.05,A35&gt;=6.05,F35&lt;0.899,D35&gt;=0.75),"virginica",IF(AND(G35&gt;=13.757,C35&lt;5.05,A35&gt;=6.05,F35&lt;0.899,D35&gt;=0.75),"versicolor",IF(AND(D35&lt;1.6,G35&lt;13.757,C35&lt;5.05,A35&gt;=6.05,F35&lt;0.899,D35&gt;=0.75),"versicolor",IF(AND(D35&gt;=1.6,G35&lt;13.757,C35&lt;5.05,A35&gt;=6.05,F35&lt;0.899,D35&gt;=0.75),"virginica","shouldnthappen"))))))))</f>
        <v>versicolor</v>
      </c>
      <c r="AW35" s="1" t="str">
        <f aca="false">IF(AND(F35&lt;0.117,A35&gt;=5.55),"virginica",IF(AND(A35&gt;=5.2,G35&lt;6.086,A35&lt;5.55),"versicolor",IF(AND(D35&lt;0.7,G35&gt;=6.086,A35&lt;5.55),"setosa",IF(AND(D35&gt;=0.7,G35&gt;=6.086,A35&lt;5.55),"versicolor",IF(AND(A35&lt;4.75,A35&lt;5.2,G35&lt;6.086,A35&lt;5.55),"setosa",IF(AND(A35&gt;=4.75,A35&lt;5.2,G35&lt;6.086,A35&lt;5.55),"virginica",IF(AND(D35&gt;=1.65,C35&lt;4.95,F35&gt;=0.117,A35&gt;=5.55),"virginica",IF(AND(D35&gt;=1.75,C35&gt;=4.95,F35&gt;=0.117,A35&gt;=5.55),"virginica",IF(AND(C35&lt;2.6,D35&lt;1.65,C35&lt;4.95,F35&gt;=0.117,A35&gt;=5.55),"setosa",IF(AND(C35&gt;=2.6,D35&lt;1.65,C35&lt;4.95,F35&gt;=0.117,A35&gt;=5.55),"versicolor",IF(AND(D35&lt;1.55,D35&lt;1.75,C35&gt;=4.95,F35&gt;=0.117,A35&gt;=5.55),"virginica",IF(AND(A35&lt;6.95,D35&gt;=1.55,D35&lt;1.75,C35&gt;=4.95,F35&gt;=0.117,A35&gt;=5.55),"versicolor",IF(AND(A35&gt;=6.95,D35&gt;=1.55,D35&lt;1.75,C35&gt;=4.95,F35&gt;=0.117,A35&gt;=5.55),"virginica","shouldnthappen")))))))))))))</f>
        <v>versicolor</v>
      </c>
      <c r="AX35" s="1" t="str">
        <f aca="false">IF(AND(D35&lt;0.75),"setosa",IF(AND(F35&lt;0.138,D35&gt;=0.75),"virginica",IF(AND(C35&lt;4.45,A35&lt;6.15,F35&gt;=0.138,D35&gt;=0.75),"versicolor",IF(AND(C35&gt;=5.05,A35&gt;=6.15,F35&gt;=0.138,D35&gt;=0.75),"virginica",IF(AND(B35&lt;2.65,C35&gt;=4.45,A35&lt;6.15,F35&gt;=0.138,D35&gt;=0.75),"virginica",IF(AND(A35&gt;=6.35,C35&lt;5.05,A35&gt;=6.15,F35&gt;=0.138,D35&gt;=0.75),"versicolor",IF(AND(A35&lt;5.65,B35&gt;=2.65,C35&gt;=4.45,A35&lt;6.15,F35&gt;=0.138,D35&gt;=0.75),"virginica",IF(AND(D35&lt;1.75,A35&lt;6.35,C35&lt;5.05,A35&gt;=6.15,F35&gt;=0.138,D35&gt;=0.75),"versicolor",IF(AND(D35&gt;=1.75,A35&lt;6.35,C35&lt;5.05,A35&gt;=6.15,F35&gt;=0.138,D35&gt;=0.75),"virginica",IF(AND(D35&lt;1.7,A35&gt;=5.65,B35&gt;=2.65,C35&gt;=4.45,A35&lt;6.15,F35&gt;=0.138,D35&gt;=0.75),"versicolor",IF(AND(D35&gt;=1.7,A35&gt;=5.65,B35&gt;=2.65,C35&gt;=4.45,A35&lt;6.15,F35&gt;=0.138,D35&gt;=0.75),"virginica","shouldnthappen")))))))))))</f>
        <v>versicolor</v>
      </c>
      <c r="AY35" s="1" t="str">
        <f aca="false">IF(AND(D35&lt;0.75,A35&lt;5.55),"setosa",IF(AND(A35&lt;4.95,D35&gt;=0.75,A35&lt;5.55),"virginica",IF(AND(A35&gt;=4.95,D35&gt;=0.75,A35&lt;5.55),"versicolor",IF(AND(C35&lt;2.6,C35&lt;4.85,A35&gt;=5.55),"setosa",IF(AND(C35&gt;=2.6,C35&lt;4.85,A35&gt;=5.55),"versicolor",IF(AND(D35&gt;=1.75,C35&gt;=4.85,A35&gt;=5.55),"virginica",IF(AND(F35&lt;0.405,D35&lt;1.75,C35&gt;=4.85,A35&gt;=5.55),"versicolor",IF(AND(B35&lt;3.05,F35&gt;=0.405,D35&lt;1.75,C35&gt;=4.85,A35&gt;=5.55),"virginica",IF(AND(B35&gt;=3.05,F35&gt;=0.405,D35&lt;1.75,C35&gt;=4.85,A35&gt;=5.55),"versicolor","shouldnthappen")))))))))</f>
        <v>versicolor</v>
      </c>
      <c r="AZ35" s="1" t="str">
        <f aca="false">IF(AND(D35&lt;0.75),"setosa",IF(AND(F35&lt;0.9,C35&lt;4.95,D35&gt;=0.75),"versicolor",IF(AND(F35&gt;=0.9,C35&lt;4.95,D35&gt;=0.75),"virginica",IF(AND(D35&gt;=1.7,C35&gt;=4.95,D35&gt;=0.75),"virginica",IF(AND(F35&lt;0.405,D35&lt;1.7,C35&gt;=4.95,D35&gt;=0.75),"versicolor",IF(AND(F35&gt;=0.405,D35&lt;1.7,C35&gt;=4.95,D35&gt;=0.75),"virginica","shouldnthappen"))))))</f>
        <v>versicolor</v>
      </c>
      <c r="BA35" s="1" t="str">
        <f aca="false">IF(AND(D35&lt;0.75),"setosa",IF(AND(D35&gt;=1.7,C35&gt;=5.05,D35&gt;=0.75),"virginica",IF(AND(D35&lt;1.45,D35&lt;1.6,C35&lt;5.05,D35&gt;=0.75),"versicolor",IF(AND(A35&lt;5.8,D35&gt;=1.6,C35&lt;5.05,D35&gt;=0.75),"virginica",IF(AND(A35&gt;=5.8,D35&gt;=1.6,C35&lt;5.05,D35&gt;=0.75),"versicolor",IF(AND(F35&lt;0.417,D35&lt;1.7,C35&gt;=5.05,D35&gt;=0.75),"versicolor",IF(AND(F35&gt;=0.417,D35&lt;1.7,C35&gt;=5.05,D35&gt;=0.75),"virginica",IF(AND(A35&lt;5.95,D35&gt;=1.45,D35&lt;1.6,C35&lt;5.05,D35&gt;=0.75),"versicolor",IF(AND(G35&lt;10.618,A35&gt;=5.95,D35&gt;=1.45,D35&lt;1.6,C35&lt;5.05,D35&gt;=0.75),"virginica",IF(AND(G35&gt;=10.618,A35&gt;=5.95,D35&gt;=1.45,D35&lt;1.6,C35&lt;5.05,D35&gt;=0.75),"versicolor","shouldnthappen"))))))))))</f>
        <v>versicolor</v>
      </c>
      <c r="BB35" s="1" t="str">
        <f aca="false">IF(AND(C35&lt;2.6),"setosa",IF(AND(D35&gt;=1.75,C35&gt;=2.6),"virginica",IF(AND(C35&gt;=5.45,D35&lt;1.75,C35&gt;=2.6),"virginica",IF(AND(F35&gt;=0.259,C35&lt;5.45,D35&lt;1.75,C35&gt;=2.6),"versicolor",IF(AND(C35&lt;5.05,F35&lt;0.259,C35&lt;5.45,D35&lt;1.75,C35&gt;=2.6),"versicolor",IF(AND(C35&gt;=5.05,F35&lt;0.259,C35&lt;5.45,D35&lt;1.75,C35&gt;=2.6),"virginica","shouldnthappen"))))))</f>
        <v>versicolor</v>
      </c>
      <c r="BC35" s="1" t="str">
        <f aca="false">IF(AND(A35&lt;4.95,B35&lt;2.7,A35&lt;5.55),"virginica",IF(AND(A35&gt;=4.95,B35&lt;2.7,A35&lt;5.55),"versicolor",IF(AND(C35&lt;3.2,B35&gt;=2.7,A35&lt;5.55),"setosa",IF(AND(C35&gt;=3.2,B35&gt;=2.7,A35&lt;5.55),"versicolor",IF(AND(F35&gt;=0.85,A35&lt;6.15,A35&gt;=5.55),"virginica",IF(AND(D35&lt;1.45,A35&gt;=6.15,A35&gt;=5.55),"versicolor",IF(AND(C35&lt;4.8,F35&lt;0.85,A35&lt;6.15,A35&gt;=5.55),"versicolor",IF(AND(D35&gt;=1.7,D35&gt;=1.45,A35&gt;=6.15,A35&gt;=5.55),"virginica",IF(AND(G35&lt;9.333,C35&gt;=4.8,F35&lt;0.85,A35&lt;6.15,A35&gt;=5.55),"versicolor",IF(AND(G35&gt;=9.333,C35&gt;=4.8,F35&lt;0.85,A35&lt;6.15,A35&gt;=5.55),"virginica",IF(AND(C35&lt;4.9,D35&lt;1.7,D35&gt;=1.45,A35&gt;=6.15,A35&gt;=5.55),"versicolor",IF(AND(C35&gt;=4.9,D35&lt;1.7,D35&gt;=1.45,A35&gt;=6.15,A35&gt;=5.55),"virginica","shouldnthappen"))))))))))))</f>
        <v>versicolor</v>
      </c>
      <c r="BD35" s="1" t="str">
        <f aca="false">IF(AND(C35&lt;2.35),"setosa",IF(AND(C35&lt;4.75,B35&lt;2.55,C35&gt;=2.35),"versicolor",IF(AND(C35&gt;=4.75,B35&lt;2.55,C35&gt;=2.35),"virginica",IF(AND(C35&lt;4.75,B35&gt;=2.55,C35&gt;=2.35),"versicolor",IF(AND(D35&gt;=1.75,C35&gt;=4.75,B35&gt;=2.55,C35&gt;=2.35),"virginica",IF(AND(A35&gt;=6.5,D35&lt;1.75,C35&gt;=4.75,B35&gt;=2.55,C35&gt;=2.35),"versicolor",IF(AND(A35&lt;6.05,A35&lt;6.5,D35&lt;1.75,C35&gt;=4.75,B35&gt;=2.55,C35&gt;=2.35),"versicolor",IF(AND(A35&gt;=6.05,A35&lt;6.5,D35&lt;1.75,C35&gt;=4.75,B35&gt;=2.55,C35&gt;=2.35),"virginica","shouldnthappen"))))))))</f>
        <v>versicolor</v>
      </c>
      <c r="BE35" s="1" t="str">
        <f aca="false">IF(AND(C35&lt;2.5),"setosa",IF(AND(D35&lt;1.65,C35&lt;4.75,C35&gt;=2.5),"versicolor",IF(AND(D35&gt;=1.65,C35&lt;4.75,C35&gt;=2.5),"virginica",IF(AND(D35&gt;=1.75,C35&gt;=4.75,C35&gt;=2.5),"virginica",IF(AND(C35&lt;4.95,D35&lt;1.75,C35&gt;=4.75,C35&gt;=2.5),"versicolor",IF(AND(A35&lt;6.5,C35&gt;=4.95,D35&lt;1.75,C35&gt;=4.75,C35&gt;=2.5),"virginica",IF(AND(A35&gt;=6.5,C35&gt;=4.95,D35&lt;1.75,C35&gt;=4.75,C35&gt;=2.5),"versicolor","shouldnthappen")))))))</f>
        <v>versicolor</v>
      </c>
      <c r="BF35" s="1" t="str">
        <f aca="false">IF(AND(G35&gt;=15.244),"virginica",IF(AND(C35&lt;3.2,B35&gt;=3.15,G35&lt;15.244),"setosa",IF(AND(A35&gt;=4.95,C35&lt;4.7,B35&lt;3.15,G35&lt;15.244),"versicolor",IF(AND(C35&gt;=5.15,C35&gt;=4.7,B35&lt;3.15,G35&lt;15.244),"virginica",IF(AND(A35&gt;=6.45,C35&gt;=3.2,B35&gt;=3.15,G35&lt;15.244),"virginica",IF(AND(D35&lt;0.95,A35&lt;4.95,C35&lt;4.7,B35&lt;3.15,G35&lt;15.244),"setosa",IF(AND(D35&gt;=0.95,A35&lt;4.95,C35&lt;4.7,B35&lt;3.15,G35&lt;15.244),"virginica",IF(AND(F35&lt;0.816,A35&lt;6.45,C35&gt;=3.2,B35&gt;=3.15,G35&lt;15.244),"virginica",IF(AND(F35&gt;=0.816,A35&lt;6.45,C35&gt;=3.2,B35&gt;=3.15,G35&lt;15.244),"versicolor",IF(AND(A35&gt;=6.5,B35&lt;3.05,C35&lt;5.15,C35&gt;=4.7,B35&lt;3.15,G35&lt;15.244),"versicolor",IF(AND(G35&lt;11.093,B35&gt;=3.05,C35&lt;5.15,C35&gt;=4.7,B35&lt;3.15,G35&lt;15.244),"virginica",IF(AND(G35&gt;=11.093,B35&gt;=3.05,C35&lt;5.15,C35&gt;=4.7,B35&lt;3.15,G35&lt;15.244),"versicolor",IF(AND(D35&gt;=1.7,A35&lt;6.5,B35&lt;3.05,C35&lt;5.15,C35&gt;=4.7,B35&lt;3.15,G35&lt;15.244),"virginica",IF(AND(G35&lt;7.498,D35&lt;1.7,A35&lt;6.5,B35&lt;3.05,C35&lt;5.15,C35&gt;=4.7,B35&lt;3.15,G35&lt;15.244),"virginica",IF(AND(G35&gt;=7.498,D35&lt;1.7,A35&lt;6.5,B35&lt;3.05,C35&lt;5.15,C35&gt;=4.7,B35&lt;3.15,G35&lt;15.244),"versicolor","shouldnthappen")))))))))))))))</f>
        <v>versicolor</v>
      </c>
      <c r="BG35" s="1" t="str">
        <f aca="false">IF(AND(B35&gt;=3.35,C35&lt;4.85),"setosa",IF(AND(D35&gt;=1.75,C35&gt;=4.85),"virginica",IF(AND(D35&lt;0.75,B35&lt;3.35,C35&lt;4.85),"setosa",IF(AND(G35&gt;=13.879,D35&lt;1.75,C35&gt;=4.85),"versicolor",IF(AND(F35&gt;=0.9,D35&gt;=0.75,B35&lt;3.35,C35&lt;4.85),"virginica",IF(AND(F35&gt;=0.405,G35&lt;13.879,D35&lt;1.75,C35&gt;=4.85),"virginica",IF(AND(B35&gt;=2.55,F35&lt;0.9,D35&gt;=0.75,B35&lt;3.35,C35&lt;4.85),"versicolor",IF(AND(G35&lt;7.498,F35&lt;0.405,G35&lt;13.879,D35&lt;1.75,C35&gt;=4.85),"virginica",IF(AND(G35&gt;=7.498,F35&lt;0.405,G35&lt;13.879,D35&lt;1.75,C35&gt;=4.85),"versicolor",IF(AND(G35&lt;5.656,B35&lt;2.55,F35&lt;0.9,D35&gt;=0.75,B35&lt;3.35,C35&lt;4.85),"virginica",IF(AND(G35&gt;=5.656,B35&lt;2.55,F35&lt;0.9,D35&gt;=0.75,B35&lt;3.35,C35&lt;4.85),"versicolor","shouldnthappen")))))))))))</f>
        <v>versicolor</v>
      </c>
      <c r="BH35" s="1" t="str">
        <f aca="false">IF(AND(D35&lt;0.7),"setosa",IF(AND(D35&gt;=1.65,A35&lt;6.65,D35&gt;=0.7),"virginica",IF(AND(D35&lt;1.55,A35&gt;=6.65,D35&gt;=0.7),"versicolor",IF(AND(D35&gt;=1.55,A35&gt;=6.65,D35&gt;=0.7),"virginica",IF(AND(F35&gt;=0.529,D35&lt;1.65,A35&lt;6.65,D35&gt;=0.7),"versicolor",IF(AND(C35&gt;=5.35,F35&lt;0.529,D35&lt;1.65,A35&lt;6.65,D35&gt;=0.7),"virginica",IF(AND(G35&gt;=7.411,C35&lt;5.35,F35&lt;0.529,D35&lt;1.65,A35&lt;6.65,D35&gt;=0.7),"versicolor",IF(AND(G35&lt;6.927,G35&lt;7.411,C35&lt;5.35,F35&lt;0.529,D35&lt;1.65,A35&lt;6.65,D35&gt;=0.7),"versicolor",IF(AND(G35&gt;=6.927,G35&lt;7.411,C35&lt;5.35,F35&lt;0.529,D35&lt;1.65,A35&lt;6.65,D35&gt;=0.7),"virginica","shouldnthappen")))))))))</f>
        <v>versicolor</v>
      </c>
      <c r="BI35" s="1" t="str">
        <f aca="false">IF(AND(D35&gt;=1.7),"virginica",IF(AND(D35&lt;0.7,D35&lt;1.7),"setosa",IF(AND(D35&lt;1.45,G35&lt;7.37,D35&gt;=0.7,D35&lt;1.7),"versicolor",IF(AND(D35&gt;=1.45,G35&lt;7.37,D35&gt;=0.7,D35&lt;1.7),"virginica",IF(AND(B35&gt;=2.65,G35&gt;=7.37,D35&gt;=0.7,D35&lt;1.7),"versicolor",IF(AND(C35&lt;5.05,B35&lt;2.65,G35&gt;=7.37,D35&gt;=0.7,D35&lt;1.7),"versicolor",IF(AND(C35&gt;=5.05,B35&lt;2.65,G35&gt;=7.37,D35&gt;=0.7,D35&lt;1.7),"virginica","shouldnthappen")))))))</f>
        <v>versicolor</v>
      </c>
    </row>
    <row r="36" customFormat="false" ht="13.8" hidden="false" customHeight="false" outlineLevel="0" collapsed="false">
      <c r="A36" s="1" t="n">
        <v>6.3</v>
      </c>
      <c r="B36" s="1" t="n">
        <v>3.3</v>
      </c>
      <c r="C36" s="1" t="n">
        <v>4.7</v>
      </c>
      <c r="D36" s="1" t="n">
        <v>1.6</v>
      </c>
      <c r="E36" s="1" t="s">
        <v>92</v>
      </c>
      <c r="F36" s="1" t="n">
        <v>0.654123605461791</v>
      </c>
      <c r="G36" s="1" t="n">
        <v>13.8763980392367</v>
      </c>
      <c r="H36" s="11" t="str">
        <f aca="false">E36</f>
        <v>versicolor</v>
      </c>
      <c r="I36" s="1" t="str">
        <f aca="false">INDEX(L36:BI36, MODE(MATCH(L36:BI36, L36:BI36, 0 )))</f>
        <v>versicolor</v>
      </c>
      <c r="J36" s="12" t="n">
        <f aca="false">COUNTIF(L36:BI36, H36) / COUNTA(L36:BI36)</f>
        <v>0.96</v>
      </c>
      <c r="K36" s="13" t="n">
        <f aca="false">I36=H36</f>
        <v>1</v>
      </c>
      <c r="L36" s="1" t="str">
        <f aca="false">IF(AND(C36&lt;3.65,B36&gt;=3.35),"setosa",IF(AND(C36&gt;=3.65,B36&gt;=3.35),"virginica",IF(AND(C36&lt;2.35,C36&lt;4.85,B36&lt;3.35),"setosa",IF(AND(F36&gt;=0.899,C36&gt;=2.35,C36&lt;4.85,B36&lt;3.35),"virginica",IF(AND(G36&gt;=8.268,B36&lt;2.75,C36&gt;=4.85,B36&lt;3.35),"virginica",IF(AND(D36&lt;1.55,B36&gt;=2.75,C36&gt;=4.85,B36&lt;3.35),"versicolor",IF(AND(D36&gt;=1.55,B36&gt;=2.75,C36&gt;=4.85,B36&lt;3.35),"virginica",IF(AND(G36&lt;6.537,F36&lt;0.899,C36&gt;=2.35,C36&lt;4.85,B36&lt;3.35),"virginica",IF(AND(G36&gt;=6.537,F36&lt;0.899,C36&gt;=2.35,C36&lt;4.85,B36&lt;3.35),"versicolor",IF(AND(G36&lt;6.878,G36&lt;8.268,B36&lt;2.75,C36&gt;=4.85,B36&lt;3.35),"virginica",IF(AND(G36&gt;=6.878,G36&lt;8.268,B36&lt;2.75,C36&gt;=4.85,B36&lt;3.35),"versicolor","shouldnthappen")))))))))))</f>
        <v>versicolor</v>
      </c>
      <c r="M36" s="1" t="str">
        <f aca="false">IF(AND(C36&lt;2.6),"setosa",IF(AND(D36&gt;=1.75,C36&gt;=2.6),"virginica",IF(AND(G36&lt;6.094,D36&lt;1.75,C36&gt;=2.6),"virginica",IF(AND(D36&lt;1.35,G36&gt;=6.094,D36&lt;1.75,C36&gt;=2.6),"versicolor",IF(AND(C36&lt;5.05,D36&gt;=1.35,G36&gt;=6.094,D36&lt;1.75,C36&gt;=2.6),"versicolor",IF(AND(C36&gt;=5.05,D36&gt;=1.35,G36&gt;=6.094,D36&lt;1.75,C36&gt;=2.6),"virginica","shouldnthappen"))))))</f>
        <v>versicolor</v>
      </c>
      <c r="N36" s="1" t="str">
        <f aca="false">IF(AND(A36&lt;6.6,B36&gt;=3.45),"setosa",IF(AND(A36&gt;=6.6,B36&gt;=3.45),"virginica",IF(AND(D36&lt;0.7,C36&lt;4.75,B36&lt;3.45),"setosa",IF(AND(D36&gt;=0.7,C36&lt;4.75,B36&lt;3.45),"versicolor",IF(AND(C36&gt;=5.15,C36&gt;=4.75,B36&lt;3.45),"virginica",IF(AND(D36&gt;=1.7,A36&lt;6.5,C36&lt;5.15,C36&gt;=4.75,B36&lt;3.45),"virginica",IF(AND(C36&lt;5.05,A36&gt;=6.5,C36&lt;5.15,C36&gt;=4.75,B36&lt;3.45),"versicolor",IF(AND(C36&gt;=5.05,A36&gt;=6.5,C36&lt;5.15,C36&gt;=4.75,B36&lt;3.45),"virginica",IF(AND(G36&lt;7.498,D36&lt;1.7,A36&lt;6.5,C36&lt;5.15,C36&gt;=4.75,B36&lt;3.45),"virginica",IF(AND(G36&gt;=7.498,D36&lt;1.7,A36&lt;6.5,C36&lt;5.15,C36&gt;=4.75,B36&lt;3.45),"versicolor","shouldnthappen"))))))))))</f>
        <v>versicolor</v>
      </c>
      <c r="O36" s="1" t="str">
        <f aca="false">IF(AND(D36&lt;0.75),"setosa",IF(AND(C36&lt;4.75,C36&lt;4.85,D36&gt;=0.75),"versicolor",IF(AND(A36&gt;=6.05,C36&gt;=4.85,D36&gt;=0.75),"virginica",IF(AND(D36&lt;1.6,C36&gt;=4.75,C36&lt;4.85,D36&gt;=0.75),"versicolor",IF(AND(D36&gt;=1.6,C36&gt;=4.75,C36&lt;4.85,D36&gt;=0.75),"virginica",IF(AND(A36&lt;5.9,A36&lt;6.05,C36&gt;=4.85,D36&gt;=0.75),"virginica",IF(AND(A36&gt;=5.9,A36&lt;6.05,C36&gt;=4.85,D36&gt;=0.75),"versicolor","shouldnthappen")))))))</f>
        <v>versicolor</v>
      </c>
      <c r="P36" s="1" t="str">
        <f aca="false">IF(AND(D36&lt;0.75),"setosa",IF(AND(A36&lt;5.55,D36&gt;=0.75),"versicolor",IF(AND(D36&gt;=1.7,G36&lt;13.158,A36&gt;=5.55,D36&gt;=0.75),"virginica",IF(AND(B36&lt;2.45,D36&lt;1.7,G36&lt;13.158,A36&gt;=5.55,D36&gt;=0.75),"virginica",IF(AND(B36&gt;=2.45,D36&lt;1.7,G36&lt;13.158,A36&gt;=5.55,D36&gt;=0.75),"versicolor",IF(AND(B36&gt;=3.05,G36&lt;15.551,G36&gt;=13.158,A36&gt;=5.55,D36&gt;=0.75),"versicolor",IF(AND(B36&lt;2.9,G36&gt;=15.551,G36&gt;=13.158,A36&gt;=5.55,D36&gt;=0.75),"versicolor",IF(AND(B36&gt;=2.9,G36&gt;=15.551,G36&gt;=13.158,A36&gt;=5.55,D36&gt;=0.75),"virginica",IF(AND(D36&lt;1.3,G36&lt;14.221,B36&lt;3.05,G36&lt;15.551,G36&gt;=13.158,A36&gt;=5.55,D36&gt;=0.75),"versicolor",IF(AND(D36&gt;=1.3,G36&lt;14.221,B36&lt;3.05,G36&lt;15.551,G36&gt;=13.158,A36&gt;=5.55,D36&gt;=0.75),"virginica",IF(AND(C36&lt;4.9,G36&gt;=14.221,B36&lt;3.05,G36&lt;15.551,G36&gt;=13.158,A36&gt;=5.55,D36&gt;=0.75),"versicolor",IF(AND(C36&gt;=4.9,G36&gt;=14.221,B36&lt;3.05,G36&lt;15.551,G36&gt;=13.158,A36&gt;=5.55,D36&gt;=0.75),"virginica","shouldnthappen"))))))))))))</f>
        <v>versicolor</v>
      </c>
      <c r="Q36" s="1" t="str">
        <f aca="false">IF(AND(C36&lt;2.6),"setosa",IF(AND(A36&gt;=4.95,C36&lt;4.75,C36&gt;=2.6),"versicolor",IF(AND(D36&gt;=1.75,C36&gt;=4.75,C36&gt;=2.6),"virginica",IF(AND(B36&lt;2.45,A36&lt;4.95,C36&lt;4.75,C36&gt;=2.6),"versicolor",IF(AND(B36&gt;=2.45,A36&lt;4.95,C36&lt;4.75,C36&gt;=2.6),"virginica",IF(AND(G36&lt;7.498,D36&lt;1.75,C36&gt;=4.75,C36&gt;=2.6),"virginica",IF(AND(F36&lt;0.417,G36&gt;=7.498,D36&lt;1.75,C36&gt;=4.75,C36&gt;=2.6),"versicolor",IF(AND(F36&lt;0.442,F36&gt;=0.417,G36&gt;=7.498,D36&lt;1.75,C36&gt;=4.75,C36&gt;=2.6),"virginica",IF(AND(F36&gt;=0.442,F36&gt;=0.417,G36&gt;=7.498,D36&lt;1.75,C36&gt;=4.75,C36&gt;=2.6),"versicolor","shouldnthappen")))))))))</f>
        <v>versicolor</v>
      </c>
      <c r="R36" s="1" t="str">
        <f aca="false">IF(AND(D36&lt;0.75),"setosa",IF(AND(D36&lt;1.75,A36&gt;=6.25,D36&gt;=0.75),"versicolor",IF(AND(D36&gt;=1.75,A36&gt;=6.25,D36&gt;=0.75),"virginica",IF(AND(D36&lt;1.6,C36&lt;4.75,A36&lt;6.25,D36&gt;=0.75),"versicolor",IF(AND(D36&gt;=1.6,C36&lt;4.75,A36&lt;6.25,D36&gt;=0.75),"virginica",IF(AND(G36&lt;6.998,C36&gt;=4.75,A36&lt;6.25,D36&gt;=0.75),"virginica",IF(AND(A36&lt;6.05,G36&gt;=6.998,C36&gt;=4.75,A36&lt;6.25,D36&gt;=0.75),"versicolor",IF(AND(A36&gt;=6.05,G36&gt;=6.998,C36&gt;=4.75,A36&lt;6.25,D36&gt;=0.75),"virginica","shouldnthappen"))))))))</f>
        <v>versicolor</v>
      </c>
      <c r="S36" s="1" t="str">
        <f aca="false">IF(AND(B36&gt;=3.05,A36&lt;5.45),"setosa",IF(AND(C36&lt;2.2,B36&lt;3.05,A36&lt;5.45),"setosa",IF(AND(C36&gt;=2.2,B36&lt;3.05,A36&lt;5.45),"versicolor",IF(AND(B36&lt;3.7,C36&lt;4.8,A36&gt;=5.45),"versicolor",IF(AND(B36&gt;=3.7,C36&lt;4.8,A36&gt;=5.45),"setosa",IF(AND(G36&lt;13.757,C36&lt;5.05,C36&gt;=4.8,A36&gt;=5.45),"virginica",IF(AND(G36&gt;=13.757,C36&lt;5.05,C36&gt;=4.8,A36&gt;=5.45),"versicolor",IF(AND(C36&gt;=5.15,C36&gt;=5.05,C36&gt;=4.8,A36&gt;=5.45),"virginica",IF(AND(A36&lt;5.95,C36&lt;5.15,C36&gt;=5.05,C36&gt;=4.8,A36&gt;=5.45),"virginica",IF(AND(D36&gt;=1.8,A36&gt;=5.95,C36&lt;5.15,C36&gt;=5.05,C36&gt;=4.8,A36&gt;=5.45),"virginica",IF(AND(B36&lt;2.75,D36&lt;1.8,A36&gt;=5.95,C36&lt;5.15,C36&gt;=5.05,C36&gt;=4.8,A36&gt;=5.45),"versicolor",IF(AND(B36&gt;=2.75,D36&lt;1.8,A36&gt;=5.95,C36&lt;5.15,C36&gt;=5.05,C36&gt;=4.8,A36&gt;=5.45),"virginica","shouldnthappen"))))))))))))</f>
        <v>versicolor</v>
      </c>
      <c r="T36" s="1" t="str">
        <f aca="false">IF(AND(C36&lt;2.6),"setosa",IF(AND(D36&lt;1.65,C36&lt;4.75,C36&gt;=2.6),"versicolor",IF(AND(D36&gt;=1.65,C36&lt;4.75,C36&gt;=2.6),"virginica",IF(AND(G36&gt;=8.494,A36&lt;6.6,C36&gt;=4.75,C36&gt;=2.6),"virginica",IF(AND(C36&lt;5.2,A36&gt;=6.6,C36&gt;=4.75,C36&gt;=2.6),"versicolor",IF(AND(C36&gt;=5.2,A36&gt;=6.6,C36&gt;=4.75,C36&gt;=2.6),"virginica",IF(AND(A36&lt;5.95,G36&lt;8.494,A36&lt;6.6,C36&gt;=4.75,C36&gt;=2.6),"virginica",IF(AND(A36&gt;=5.95,G36&lt;8.494,A36&lt;6.6,C36&gt;=4.75,C36&gt;=2.6),"versicolor","shouldnthappen"))))))))</f>
        <v>versicolor</v>
      </c>
      <c r="U36" s="1" t="str">
        <f aca="false">IF(AND(C36&lt;3.65,B36&gt;=3.35),"setosa",IF(AND(C36&gt;=3.65,B36&gt;=3.35),"virginica",IF(AND(C36&lt;2.35,A36&lt;6.25,B36&lt;3.35),"setosa",IF(AND(C36&lt;4.85,A36&gt;=6.25,B36&lt;3.35),"versicolor",IF(AND(G36&gt;=15.426,C36&gt;=2.35,A36&lt;6.25,B36&lt;3.35),"virginica",IF(AND(D36&gt;=1.55,C36&gt;=4.85,A36&gt;=6.25,B36&lt;3.35),"virginica",IF(AND(D36&lt;1.8,G36&lt;15.426,C36&gt;=2.35,A36&lt;6.25,B36&lt;3.35),"versicolor",IF(AND(D36&gt;=1.8,G36&lt;15.426,C36&gt;=2.35,A36&lt;6.25,B36&lt;3.35),"virginica",IF(AND(B36&lt;2.95,D36&lt;1.55,C36&gt;=4.85,A36&gt;=6.25,B36&lt;3.35),"virginica",IF(AND(B36&gt;=2.95,D36&lt;1.55,C36&gt;=4.85,A36&gt;=6.25,B36&lt;3.35),"versicolor","shouldnthappen"))))))))))</f>
        <v>versicolor</v>
      </c>
      <c r="V36" s="1" t="str">
        <f aca="false">IF(AND(C36&lt;2.6),"setosa",IF(AND(C36&gt;=4.85,C36&gt;=2.6),"virginica",IF(AND(F36&gt;=0.9,C36&lt;4.85,C36&gt;=2.6),"virginica",IF(AND(G36&lt;5.656,F36&lt;0.9,C36&lt;4.85,C36&gt;=2.6),"virginica",IF(AND(G36&gt;=5.656,F36&lt;0.9,C36&lt;4.85,C36&gt;=2.6),"versicolor","shouldnthappen")))))</f>
        <v>versicolor</v>
      </c>
      <c r="W36" s="1" t="str">
        <f aca="false">IF(AND(D36&gt;=1.75,G36&gt;=13.795),"virginica",IF(AND(D36&gt;=1.5,G36&gt;=12.335,G36&lt;13.795),"virginica",IF(AND(C36&lt;2.45,C36&lt;4.85,G36&lt;12.335,G36&lt;13.795),"setosa",IF(AND(C36&gt;=2.45,C36&lt;4.85,G36&lt;12.335,G36&lt;13.795),"versicolor",IF(AND(D36&gt;=1.7,C36&gt;=4.85,G36&lt;12.335,G36&lt;13.795),"virginica",IF(AND(B36&gt;=3.25,D36&lt;1.5,G36&gt;=12.335,G36&lt;13.795),"setosa",IF(AND(D36&lt;1,F36&lt;0.255,D36&lt;1.75,G36&gt;=13.795),"setosa",IF(AND(D36&gt;=1,F36&lt;0.255,D36&lt;1.75,G36&gt;=13.795),"versicolor",IF(AND(A36&lt;5.4,F36&gt;=0.255,D36&lt;1.75,G36&gt;=13.795),"setosa",IF(AND(A36&gt;=5.4,F36&gt;=0.255,D36&lt;1.75,G36&gt;=13.795),"versicolor",IF(AND(A36&lt;6.15,D36&lt;1.7,C36&gt;=4.85,G36&lt;12.335,G36&lt;13.795),"versicolor",IF(AND(A36&gt;=6.15,D36&lt;1.7,C36&gt;=4.85,G36&lt;12.335,G36&lt;13.795),"virginica",IF(AND(C36&lt;5,B36&lt;3.25,D36&lt;1.5,G36&gt;=12.335,G36&lt;13.795),"versicolor",IF(AND(C36&gt;=5,B36&lt;3.25,D36&lt;1.5,G36&gt;=12.335,G36&lt;13.795),"virginica","shouldnthappen"))))))))))))))</f>
        <v>versicolor</v>
      </c>
      <c r="X36" s="1" t="str">
        <f aca="false">IF(AND(C36&lt;2.5,A36&lt;5.55),"setosa",IF(AND(F36&lt;0.096,A36&gt;=5.55),"virginica",IF(AND(D36&lt;1.6,C36&gt;=2.5,A36&lt;5.55),"versicolor",IF(AND(D36&gt;=1.6,C36&gt;=2.5,A36&lt;5.55),"virginica",IF(AND(F36&gt;=0.156,C36&lt;4.75,F36&gt;=0.096,A36&gt;=5.55),"versicolor",IF(AND(D36&gt;=1.75,C36&gt;=4.75,F36&gt;=0.096,A36&gt;=5.55),"virginica",IF(AND(B36&lt;3.3,F36&lt;0.156,C36&lt;4.75,F36&gt;=0.096,A36&gt;=5.55),"versicolor",IF(AND(B36&gt;=3.3,F36&lt;0.156,C36&lt;4.75,F36&gt;=0.096,A36&gt;=5.55),"setosa",IF(AND(B36&lt;2.45,A36&lt;6.05,D36&lt;1.75,C36&gt;=4.75,F36&gt;=0.096,A36&gt;=5.55),"virginica",IF(AND(B36&gt;=2.45,A36&lt;6.05,D36&lt;1.75,C36&gt;=4.75,F36&gt;=0.096,A36&gt;=5.55),"versicolor",IF(AND(F36&lt;0.205,A36&gt;=6.05,D36&lt;1.75,C36&gt;=4.75,F36&gt;=0.096,A36&gt;=5.55),"versicolor",IF(AND(F36&gt;=0.205,A36&gt;=6.05,D36&lt;1.75,C36&gt;=4.75,F36&gt;=0.096,A36&gt;=5.55),"virginica","shouldnthappen"))))))))))))</f>
        <v>versicolor</v>
      </c>
      <c r="Y36" s="1" t="str">
        <f aca="false">IF(AND(C36&lt;2.35,A36&lt;5.55),"setosa",IF(AND(C36&gt;=5.05,A36&gt;=5.55),"virginica",IF(AND(D36&lt;1.6,C36&gt;=2.35,A36&lt;5.55),"versicolor",IF(AND(D36&gt;=1.6,C36&gt;=2.35,A36&lt;5.55),"virginica",IF(AND(D36&gt;=1.75,C36&lt;5.05,A36&gt;=5.55),"virginica",IF(AND(B36&gt;=3.55,D36&lt;1.75,C36&lt;5.05,A36&gt;=5.55),"setosa",IF(AND(G36&lt;6.3,B36&lt;3.55,D36&lt;1.75,C36&lt;5.05,A36&gt;=5.55),"virginica",IF(AND(G36&gt;=6.3,B36&lt;3.55,D36&lt;1.75,C36&lt;5.05,A36&gt;=5.55),"versicolor","shouldnthappen"))))))))</f>
        <v>versicolor</v>
      </c>
      <c r="Z36" s="1" t="str">
        <f aca="false">IF(AND(D36&lt;0.75),"setosa",IF(AND(B36&gt;=2.55,C36&lt;4.85,D36&gt;=0.75),"versicolor",IF(AND(D36&gt;=1.7,C36&gt;=4.85,D36&gt;=0.75),"virginica",IF(AND(D36&lt;1.6,B36&lt;2.55,C36&lt;4.85,D36&gt;=0.75),"versicolor",IF(AND(D36&gt;=1.6,B36&lt;2.55,C36&lt;4.85,D36&gt;=0.75),"virginica",IF(AND(B36&lt;2.65,D36&lt;1.7,C36&gt;=4.85,D36&gt;=0.75),"virginica",IF(AND(F36&lt;0.325,B36&gt;=2.65,D36&lt;1.7,C36&gt;=4.85,D36&gt;=0.75),"virginica",IF(AND(G36&lt;10.717,F36&gt;=0.325,B36&gt;=2.65,D36&lt;1.7,C36&gt;=4.85,D36&gt;=0.75),"versicolor",IF(AND(G36&gt;=10.717,F36&gt;=0.325,B36&gt;=2.65,D36&lt;1.7,C36&gt;=4.85,D36&gt;=0.75),"virginica","shouldnthappen")))))))))</f>
        <v>versicolor</v>
      </c>
      <c r="AA36" s="1" t="str">
        <f aca="false">IF(AND(D36&lt;0.75),"setosa",IF(AND(D36&gt;=1.75,D36&gt;=0.75),"virginica",IF(AND(F36&gt;=0.455,D36&lt;1.75,D36&gt;=0.75),"versicolor",IF(AND(D36&lt;1.45,F36&lt;0.455,D36&lt;1.75,D36&gt;=0.75),"versicolor",IF(AND(F36&lt;0.247,D36&gt;=1.45,F36&lt;0.455,D36&lt;1.75,D36&gt;=0.75),"versicolor",IF(AND(F36&gt;=0.247,D36&gt;=1.45,F36&lt;0.455,D36&lt;1.75,D36&gt;=0.75),"virginica","shouldnthappen"))))))</f>
        <v>versicolor</v>
      </c>
      <c r="AB36" s="1" t="str">
        <f aca="false">IF(AND(F36&gt;=0.221,B36&gt;=3.35),"setosa",IF(AND(A36&lt;5.3,F36&gt;=0.683,B36&lt;3.35),"setosa",IF(AND(A36&lt;6.45,F36&lt;0.221,B36&gt;=3.35),"setosa",IF(AND(A36&gt;=6.45,F36&lt;0.221,B36&gt;=3.35),"virginica",IF(AND(G36&lt;6.3,A36&lt;6.25,F36&lt;0.683,B36&lt;3.35),"virginica",IF(AND(G36&lt;13.795,A36&gt;=6.25,F36&lt;0.683,B36&lt;3.35),"virginica",IF(AND(D36&lt;1.65,A36&gt;=5.3,F36&gt;=0.683,B36&lt;3.35),"versicolor",IF(AND(D36&gt;=1.65,A36&gt;=5.3,F36&gt;=0.683,B36&lt;3.35),"virginica",IF(AND(D36&lt;0.6,G36&gt;=6.3,A36&lt;6.25,F36&lt;0.683,B36&lt;3.35),"setosa",IF(AND(D36&lt;1.7,G36&gt;=13.795,A36&gt;=6.25,F36&lt;0.683,B36&lt;3.35),"versicolor",IF(AND(D36&gt;=1.7,G36&gt;=13.795,A36&gt;=6.25,F36&lt;0.683,B36&lt;3.35),"virginica",IF(AND(C36&gt;=5.35,D36&gt;=0.6,G36&gt;=6.3,A36&lt;6.25,F36&lt;0.683,B36&lt;3.35),"virginica",IF(AND(D36&lt;1.75,C36&lt;5.35,D36&gt;=0.6,G36&gt;=6.3,A36&lt;6.25,F36&lt;0.683,B36&lt;3.35),"versicolor",IF(AND(D36&gt;=1.75,C36&lt;5.35,D36&gt;=0.6,G36&gt;=6.3,A36&lt;6.25,F36&lt;0.683,B36&lt;3.35),"virginica","shouldnthappen"))))))))))))))</f>
        <v>versicolor</v>
      </c>
      <c r="AC36" s="1" t="str">
        <f aca="false">IF(AND(B36&gt;=3.3),"setosa",IF(AND(C36&lt;2.45,D36&lt;1.55,B36&lt;3.3),"setosa",IF(AND(F36&gt;=0.211,D36&gt;=1.55,B36&lt;3.3),"virginica",IF(AND(C36&lt;4.9,C36&gt;=2.45,D36&lt;1.55,B36&lt;3.3),"versicolor",IF(AND(C36&gt;=4.9,C36&gt;=2.45,D36&lt;1.55,B36&lt;3.3),"virginica",IF(AND(F36&lt;0.138,F36&lt;0.211,D36&gt;=1.55,B36&lt;3.3),"virginica",IF(AND(F36&gt;=0.138,F36&lt;0.211,D36&gt;=1.55,B36&lt;3.3),"versicolor","shouldnthappen")))))))</f>
        <v>setosa</v>
      </c>
      <c r="AD36" s="1" t="str">
        <f aca="false">IF(AND(D36&gt;=1.75),"virginica",IF(AND(D36&lt;0.75,D36&lt;1.75),"setosa",IF(AND(D36&lt;1.35,D36&gt;=0.75,D36&lt;1.75),"versicolor",IF(AND(B36&lt;2.6,C36&lt;4.85,D36&gt;=1.35,D36&gt;=0.75,D36&lt;1.75),"virginica",IF(AND(B36&gt;=2.6,C36&lt;4.85,D36&gt;=1.35,D36&gt;=0.75,D36&lt;1.75),"versicolor",IF(AND(A36&lt;6.4,C36&gt;=4.85,D36&gt;=1.35,D36&gt;=0.75,D36&lt;1.75),"virginica",IF(AND(A36&gt;=6.4,C36&gt;=4.85,D36&gt;=1.35,D36&gt;=0.75,D36&lt;1.75),"versicolor","shouldnthappen")))))))</f>
        <v>versicolor</v>
      </c>
      <c r="AE36" s="1" t="str">
        <f aca="false">IF(AND(C36&lt;2.45),"setosa",IF(AND(F36&lt;0.07,C36&gt;=2.45),"virginica",IF(AND(A36&gt;=5,C36&lt;4.75,F36&gt;=0.07,C36&gt;=2.45),"versicolor",IF(AND(F36&lt;0.182,C36&gt;=4.75,F36&gt;=0.07,C36&gt;=2.45),"versicolor",IF(AND(B36&lt;2.45,A36&lt;5,C36&lt;4.75,F36&gt;=0.07,C36&gt;=2.45),"versicolor",IF(AND(B36&gt;=2.45,A36&lt;5,C36&lt;4.75,F36&gt;=0.07,C36&gt;=2.45),"virginica",IF(AND(F36&gt;=0.468,F36&gt;=0.182,C36&gt;=4.75,F36&gt;=0.07,C36&gt;=2.45),"virginica",IF(AND(A36&gt;=6.85,F36&lt;0.468,F36&gt;=0.182,C36&gt;=4.75,F36&gt;=0.07,C36&gt;=2.45),"virginica",IF(AND(B36&lt;2.6,A36&lt;6.85,F36&lt;0.468,F36&gt;=0.182,C36&gt;=4.75,F36&gt;=0.07,C36&gt;=2.45),"virginica",IF(AND(B36&gt;=2.6,A36&lt;6.85,F36&lt;0.468,F36&gt;=0.182,C36&gt;=4.75,F36&gt;=0.07,C36&gt;=2.45),"versicolor","shouldnthappen"))))))))))</f>
        <v>versicolor</v>
      </c>
      <c r="AF36" s="1" t="str">
        <f aca="false">IF(AND(D36&lt;0.75,A36&lt;5.45),"setosa",IF(AND(D36&gt;=1.75,A36&gt;=5.45),"virginica",IF(AND(G36&lt;6.094,D36&gt;=0.75,A36&lt;5.45),"virginica",IF(AND(G36&gt;=6.094,D36&gt;=0.75,A36&lt;5.45),"versicolor",IF(AND(C36&lt;2.75,D36&lt;1.75,A36&gt;=5.45),"setosa",IF(AND(D36&lt;1.45,C36&gt;=2.75,D36&lt;1.75,A36&gt;=5.45),"versicolor",IF(AND(B36&lt;2.75,D36&gt;=1.45,C36&gt;=2.75,D36&lt;1.75,A36&gt;=5.45),"versicolor",IF(AND(C36&lt;5.05,B36&gt;=2.75,D36&gt;=1.45,C36&gt;=2.75,D36&lt;1.75,A36&gt;=5.45),"versicolor",IF(AND(C36&gt;=5.05,B36&gt;=2.75,D36&gt;=1.45,C36&gt;=2.75,D36&lt;1.75,A36&gt;=5.45),"virginica","shouldnthappen")))))))))</f>
        <v>versicolor</v>
      </c>
      <c r="AG36" s="1" t="str">
        <f aca="false">IF(AND(D36&lt;0.65,G36&lt;8.868,A36&lt;5.3),"setosa",IF(AND(C36&lt;2.6,G36&gt;=8.868,A36&lt;5.3),"setosa",IF(AND(C36&gt;=2.6,G36&gt;=8.868,A36&lt;5.3),"versicolor",IF(AND(C36&gt;=4.95,D36&lt;1.55,A36&gt;=5.3),"virginica",IF(AND(G36&lt;13.795,D36&gt;=1.55,A36&gt;=5.3),"virginica",IF(AND(C36&lt;3.75,D36&gt;=0.65,G36&lt;8.868,A36&lt;5.3),"versicolor",IF(AND(C36&gt;=3.75,D36&gt;=0.65,G36&lt;8.868,A36&lt;5.3),"virginica",IF(AND(C36&lt;2.6,C36&lt;4.95,D36&lt;1.55,A36&gt;=5.3),"setosa",IF(AND(C36&gt;=2.6,C36&lt;4.95,D36&lt;1.55,A36&gt;=5.3),"versicolor",IF(AND(C36&lt;4.75,G36&gt;=13.795,D36&gt;=1.55,A36&gt;=5.3),"versicolor",IF(AND(C36&gt;=4.75,G36&gt;=13.795,D36&gt;=1.55,A36&gt;=5.3),"virginica","shouldnthappen")))))))))))</f>
        <v>versicolor</v>
      </c>
      <c r="AH36" s="1" t="str">
        <f aca="false">IF(AND(D36&lt;0.75),"setosa",IF(AND(C36&lt;4.75,D36&gt;=0.75),"versicolor",IF(AND(G36&lt;13.757,C36&gt;=4.75,D36&gt;=0.75),"virginica",IF(AND(B36&lt;3.05,G36&gt;=13.757,C36&gt;=4.75,D36&gt;=0.75),"virginica",IF(AND(A36&lt;6.65,B36&gt;=3.05,G36&gt;=13.757,C36&gt;=4.75,D36&gt;=0.75),"virginica",IF(AND(A36&gt;=6.65,B36&gt;=3.05,G36&gt;=13.757,C36&gt;=4.75,D36&gt;=0.75),"versicolor","shouldnthappen"))))))</f>
        <v>versicolor</v>
      </c>
      <c r="AI36" s="1" t="str">
        <f aca="false">IF(AND(D36&lt;0.7),"setosa",IF(AND(C36&lt;4.75,D36&gt;=0.7),"versicolor",IF(AND(A36&lt;6.6,F36&lt;0.482,C36&gt;=4.75,D36&gt;=0.7),"virginica",IF(AND(C36&gt;=4.95,F36&gt;=0.482,C36&gt;=4.75,D36&gt;=0.7),"virginica",IF(AND(D36&lt;1.9,A36&gt;=6.6,F36&lt;0.482,C36&gt;=4.75,D36&gt;=0.7),"versicolor",IF(AND(D36&gt;=1.9,A36&gt;=6.6,F36&lt;0.482,C36&gt;=4.75,D36&gt;=0.7),"virginica",IF(AND(F36&gt;=0.766,C36&lt;4.95,F36&gt;=0.482,C36&gt;=4.75,D36&gt;=0.7),"virginica",IF(AND(B36&lt;2.95,F36&lt;0.766,C36&lt;4.95,F36&gt;=0.482,C36&gt;=4.75,D36&gt;=0.7),"virginica",IF(AND(B36&gt;=2.95,F36&lt;0.766,C36&lt;4.95,F36&gt;=0.482,C36&gt;=4.75,D36&gt;=0.7),"versicolor","shouldnthappen")))))))))</f>
        <v>versicolor</v>
      </c>
      <c r="AJ36" s="1" t="str">
        <f aca="false">IF(AND(C36&lt;2.45,C36&lt;4.75),"setosa",IF(AND(D36&gt;=1.65,C36&gt;=4.75),"virginica",IF(AND(A36&lt;4.95,C36&gt;=2.45,C36&lt;4.75),"virginica",IF(AND(A36&gt;=4.95,C36&gt;=2.45,C36&lt;4.75),"versicolor",IF(AND(B36&lt;2.95,D36&lt;1.65,C36&gt;=4.75),"virginica",IF(AND(B36&gt;=2.95,D36&lt;1.65,C36&gt;=4.75),"versicolor","shouldnthappen"))))))</f>
        <v>versicolor</v>
      </c>
      <c r="AK36" s="1" t="str">
        <f aca="false">IF(AND(D36&lt;0.75,A36&lt;5.45),"setosa",IF(AND(B36&lt;2.45,D36&gt;=0.75,A36&lt;5.45),"versicolor",IF(AND(A36&gt;=5.55,C36&lt;4.75,A36&gt;=5.45),"versicolor",IF(AND(C36&gt;=5.15,C36&gt;=4.75,A36&gt;=5.45),"virginica",IF(AND(G36&lt;6.094,B36&gt;=2.45,D36&gt;=0.75,A36&lt;5.45),"virginica",IF(AND(G36&gt;=6.094,B36&gt;=2.45,D36&gt;=0.75,A36&lt;5.45),"versicolor",IF(AND(D36&lt;0.6,A36&lt;5.55,C36&lt;4.75,A36&gt;=5.45),"setosa",IF(AND(D36&gt;=0.6,A36&lt;5.55,C36&lt;4.75,A36&gt;=5.45),"versicolor",IF(AND(C36&lt;4.95,C36&lt;5.15,C36&gt;=4.75,A36&gt;=5.45),"virginica",IF(AND(G36&lt;12.627,C36&lt;5.05,C36&gt;=4.95,C36&lt;5.15,C36&gt;=4.75,A36&gt;=5.45),"virginica",IF(AND(G36&gt;=12.627,C36&lt;5.05,C36&gt;=4.95,C36&lt;5.15,C36&gt;=4.75,A36&gt;=5.45),"versicolor",IF(AND(D36&lt;1.7,C36&gt;=5.05,C36&gt;=4.95,C36&lt;5.15,C36&gt;=4.75,A36&gt;=5.45),"versicolor",IF(AND(D36&gt;=1.7,C36&gt;=5.05,C36&gt;=4.95,C36&lt;5.15,C36&gt;=4.75,A36&gt;=5.45),"virginica","shouldnthappen")))))))))))))</f>
        <v>versicolor</v>
      </c>
      <c r="AL36" s="1" t="str">
        <f aca="false">IF(AND(B36&lt;2.45,B36&lt;3.15),"versicolor",IF(AND(D36&lt;0.95,G36&lt;15.141,B36&gt;=3.15),"setosa",IF(AND(G36&lt;15.429,G36&gt;=15.141,B36&gt;=3.15),"versicolor",IF(AND(G36&gt;=15.429,G36&gt;=15.141,B36&gt;=3.15),"virginica",IF(AND(C36&lt;2.3,C36&lt;4.75,B36&gt;=2.45,B36&lt;3.15),"setosa",IF(AND(G36&gt;=16.072,C36&gt;=4.75,B36&gt;=2.45,B36&lt;3.15),"versicolor",IF(AND(G36&lt;11.833,D36&gt;=0.95,G36&lt;15.141,B36&gt;=3.15),"virginica",IF(AND(A36&lt;5,C36&gt;=2.3,C36&lt;4.75,B36&gt;=2.45,B36&lt;3.15),"virginica",IF(AND(A36&gt;=5,C36&gt;=2.3,C36&lt;4.75,B36&gt;=2.45,B36&lt;3.15),"versicolor",IF(AND(G36&lt;14.342,G36&gt;=11.833,D36&gt;=0.95,G36&lt;15.141,B36&gt;=3.15),"versicolor",IF(AND(G36&gt;=14.342,G36&gt;=11.833,D36&gt;=0.95,G36&lt;15.141,B36&gt;=3.15),"virginica",IF(AND(G36&lt;13.757,F36&gt;=0.741,G36&lt;16.072,C36&gt;=4.75,B36&gt;=2.45,B36&lt;3.15),"virginica",IF(AND(F36&gt;=0.546,A36&lt;6.15,F36&lt;0.741,G36&lt;16.072,C36&gt;=4.75,B36&gt;=2.45,B36&lt;3.15),"virginica",IF(AND(D36&gt;=1.75,A36&gt;=6.15,F36&lt;0.741,G36&lt;16.072,C36&gt;=4.75,B36&gt;=2.45,B36&lt;3.15),"virginica",IF(AND(C36&lt;4.85,G36&gt;=13.757,F36&gt;=0.741,G36&lt;16.072,C36&gt;=4.75,B36&gt;=2.45,B36&lt;3.15),"virginica",IF(AND(C36&gt;=4.85,G36&gt;=13.757,F36&gt;=0.741,G36&lt;16.072,C36&gt;=4.75,B36&gt;=2.45,B36&lt;3.15),"versicolor",IF(AND(F36&lt;0.331,F36&lt;0.546,A36&lt;6.15,F36&lt;0.741,G36&lt;16.072,C36&gt;=4.75,B36&gt;=2.45,B36&lt;3.15),"virginica",IF(AND(F36&gt;=0.331,F36&lt;0.546,A36&lt;6.15,F36&lt;0.741,G36&lt;16.072,C36&gt;=4.75,B36&gt;=2.45,B36&lt;3.15),"versicolor",IF(AND(G36&lt;10.661,D36&lt;1.75,A36&gt;=6.15,F36&lt;0.741,G36&lt;16.072,C36&gt;=4.75,B36&gt;=2.45,B36&lt;3.15),"virginica",IF(AND(G36&gt;=10.661,D36&lt;1.75,A36&gt;=6.15,F36&lt;0.741,G36&lt;16.072,C36&gt;=4.75,B36&gt;=2.45,B36&lt;3.15),"versicolor","shouldnthappen"))))))))))))))))))))</f>
        <v>versicolor</v>
      </c>
      <c r="AM36" s="1" t="str">
        <f aca="false">IF(AND(D36&lt;1.35,F36&gt;=0.917),"setosa",IF(AND(D36&gt;=1.35,F36&gt;=0.917),"virginica",IF(AND(D36&lt;0.75,D36&lt;1.55,F36&lt;0.917),"setosa",IF(AND(C36&gt;=4.8,D36&gt;=1.55,F36&lt;0.917),"virginica",IF(AND(A36&lt;5.95,D36&gt;=0.75,D36&lt;1.55,F36&lt;0.917),"versicolor",IF(AND(F36&lt;0.473,C36&lt;4.8,D36&gt;=1.55,F36&lt;0.917),"virginica",IF(AND(F36&gt;=0.473,C36&lt;4.8,D36&gt;=1.55,F36&lt;0.917),"versicolor",IF(AND(C36&lt;4.95,A36&gt;=5.95,D36&gt;=0.75,D36&lt;1.55,F36&lt;0.917),"versicolor",IF(AND(C36&gt;=4.95,A36&gt;=5.95,D36&gt;=0.75,D36&lt;1.55,F36&lt;0.917),"virginica","shouldnthappen")))))))))</f>
        <v>versicolor</v>
      </c>
      <c r="AN36" s="1" t="str">
        <f aca="false">IF(AND(D36&lt;0.75,A36&lt;5.45),"setosa",IF(AND(D36&lt;1.55,D36&gt;=0.75,A36&lt;5.45),"versicolor",IF(AND(D36&gt;=1.55,D36&gt;=0.75,A36&lt;5.45),"virginica",IF(AND(A36&gt;=5.75,C36&lt;4.75,A36&gt;=5.45),"versicolor",IF(AND(F36&lt;0.361,C36&gt;=4.75,A36&gt;=5.45),"virginica",IF(AND(C36&lt;2.6,A36&lt;5.75,C36&lt;4.75,A36&gt;=5.45),"setosa",IF(AND(C36&gt;=2.6,A36&lt;5.75,C36&lt;4.75,A36&gt;=5.45),"versicolor",IF(AND(D36&gt;=1.7,F36&gt;=0.361,C36&gt;=4.75,A36&gt;=5.45),"virginica",IF(AND(B36&lt;2.65,D36&lt;1.7,F36&gt;=0.361,C36&gt;=4.75,A36&gt;=5.45),"virginica",IF(AND(A36&lt;7.05,B36&gt;=2.65,D36&lt;1.7,F36&gt;=0.361,C36&gt;=4.75,A36&gt;=5.45),"versicolor",IF(AND(A36&gt;=7.05,B36&gt;=2.65,D36&lt;1.7,F36&gt;=0.361,C36&gt;=4.75,A36&gt;=5.45),"virginica","shouldnthappen")))))))))))</f>
        <v>versicolor</v>
      </c>
      <c r="AO36" s="1" t="str">
        <f aca="false">IF(AND(D36&lt;0.7),"setosa",IF(AND(A36&lt;4.95,C36&lt;4.85,D36&gt;=0.7),"virginica",IF(AND(A36&gt;=4.95,C36&lt;4.85,D36&gt;=0.7),"versicolor",IF(AND(D36&gt;=1.7,C36&gt;=4.85,D36&gt;=0.7),"virginica",IF(AND(F36&lt;0.325,D36&lt;1.7,C36&gt;=4.85,D36&gt;=0.7),"virginica",IF(AND(D36&lt;1.55,F36&gt;=0.325,D36&lt;1.7,C36&gt;=4.85,D36&gt;=0.7),"virginica",IF(AND(D36&gt;=1.55,F36&gt;=0.325,D36&lt;1.7,C36&gt;=4.85,D36&gt;=0.7),"versicolor","shouldnthappen")))))))</f>
        <v>versicolor</v>
      </c>
      <c r="AP36" s="1" t="str">
        <f aca="false">IF(AND(D36&lt;0.75),"setosa",IF(AND(C36&lt;4.85,D36&gt;=0.75),"versicolor",IF(AND(G36&gt;=8.277,C36&gt;=4.85,D36&gt;=0.75),"virginica",IF(AND(F36&gt;=0.633,G36&lt;8.277,C36&gt;=4.85,D36&gt;=0.75),"virginica",IF(AND(G36&lt;7.61,F36&lt;0.633,G36&lt;8.277,C36&gt;=4.85,D36&gt;=0.75),"virginica",IF(AND(G36&gt;=7.61,F36&lt;0.633,G36&lt;8.277,C36&gt;=4.85,D36&gt;=0.75),"versicolor","shouldnthappen"))))))</f>
        <v>versicolor</v>
      </c>
      <c r="AQ36" s="1" t="str">
        <f aca="false">IF(AND(C36&lt;2.65,A36&gt;=5.45,C36&lt;4.75),"setosa",IF(AND(C36&gt;=2.65,A36&gt;=5.45,C36&lt;4.75),"versicolor",IF(AND(B36&lt;2.9,C36&lt;4.85,C36&gt;=4.75),"versicolor",IF(AND(B36&gt;=2.9,C36&lt;4.85,C36&gt;=4.75),"virginica",IF(AND(D36&lt;1.7,C36&gt;=4.85,C36&gt;=4.75),"versicolor",IF(AND(D36&gt;=1.7,C36&gt;=4.85,C36&gt;=4.75),"virginica",IF(AND(C36&lt;2.45,G36&lt;14.126,A36&lt;5.45,C36&lt;4.75),"setosa",IF(AND(C36&gt;=2.45,G36&lt;14.126,A36&lt;5.45,C36&lt;4.75),"versicolor",IF(AND(C36&lt;2.4,G36&gt;=14.126,A36&lt;5.45,C36&lt;4.75),"setosa",IF(AND(C36&gt;=2.4,G36&gt;=14.126,A36&lt;5.45,C36&lt;4.75),"versicolor","shouldnthappen"))))))))))</f>
        <v>versicolor</v>
      </c>
      <c r="AR36" s="1" t="str">
        <f aca="false">IF(AND(C36&lt;2.45,C36&lt;4.85),"setosa",IF(AND(C36&gt;=5.15,C36&gt;=4.85),"virginica",IF(AND(A36&gt;=4.95,C36&gt;=2.45,C36&lt;4.85),"versicolor",IF(AND(D36&lt;1.35,A36&lt;4.95,C36&gt;=2.45,C36&lt;4.85),"versicolor",IF(AND(D36&gt;=1.35,A36&lt;4.95,C36&gt;=2.45,C36&lt;4.85),"virginica",IF(AND(F36&lt;0.35,G36&lt;12.751,C36&lt;5.15,C36&gt;=4.85),"virginica",IF(AND(A36&lt;6.5,G36&gt;=12.751,C36&lt;5.15,C36&gt;=4.85),"virginica",IF(AND(A36&gt;=6.5,G36&gt;=12.751,C36&lt;5.15,C36&gt;=4.85),"versicolor",IF(AND(B36&gt;=2.75,F36&gt;=0.35,G36&lt;12.751,C36&lt;5.15,C36&gt;=4.85),"virginica",IF(AND(C36&lt;5.05,B36&lt;2.75,F36&gt;=0.35,G36&lt;12.751,C36&lt;5.15,C36&gt;=4.85),"virginica",IF(AND(C36&gt;=5.05,B36&lt;2.75,F36&gt;=0.35,G36&lt;12.751,C36&lt;5.15,C36&gt;=4.85),"versicolor","shouldnthappen")))))))))))</f>
        <v>versicolor</v>
      </c>
      <c r="AS36" s="1" t="str">
        <f aca="false">IF(AND(F36&gt;=0.9,B36&lt;3.05),"virginica",IF(AND(A36&lt;5.9,B36&gt;=3.05),"setosa",IF(AND(D36&lt;1.65,A36&gt;=5.9,B36&gt;=3.05),"versicolor",IF(AND(D36&gt;=1.65,A36&gt;=5.9,B36&gt;=3.05),"virginica",IF(AND(D36&gt;=1.75,C36&gt;=4.85,F36&lt;0.9,B36&lt;3.05),"virginica",IF(AND(C36&lt;2.2,B36&lt;2.95,C36&lt;4.85,F36&lt;0.9,B36&lt;3.05),"setosa",IF(AND(C36&gt;=2.2,B36&lt;2.95,C36&lt;4.85,F36&lt;0.9,B36&lt;3.05),"versicolor",IF(AND(C36&lt;2.8,B36&gt;=2.95,C36&lt;4.85,F36&lt;0.9,B36&lt;3.05),"setosa",IF(AND(C36&gt;=2.8,B36&gt;=2.95,C36&lt;4.85,F36&lt;0.9,B36&lt;3.05),"versicolor",IF(AND(G36&lt;13.879,D36&lt;1.75,C36&gt;=4.85,F36&lt;0.9,B36&lt;3.05),"virginica",IF(AND(G36&gt;=13.879,D36&lt;1.75,C36&gt;=4.85,F36&lt;0.9,B36&lt;3.05),"versicolor","shouldnthappen")))))))))))</f>
        <v>versicolor</v>
      </c>
      <c r="AT36" s="1" t="str">
        <f aca="false">IF(AND(D36&lt;0.75),"setosa",IF(AND(D36&gt;=1.75,D36&gt;=0.75),"virginica",IF(AND(D36&lt;1.45,G36&lt;7.37,D36&lt;1.75,D36&gt;=0.75),"versicolor",IF(AND(D36&gt;=1.45,G36&lt;7.37,D36&lt;1.75,D36&gt;=0.75),"virginica",IF(AND(C36&lt;5.45,G36&gt;=7.37,D36&lt;1.75,D36&gt;=0.75),"versicolor",IF(AND(C36&gt;=5.45,G36&gt;=7.37,D36&lt;1.75,D36&gt;=0.75),"virginica","shouldnthappen"))))))</f>
        <v>versicolor</v>
      </c>
      <c r="AU36" s="1" t="str">
        <f aca="false">IF(AND(D36&lt;0.7),"setosa",IF(AND(D36&gt;=1.7,A36&gt;=6.15,D36&gt;=0.7),"virginica",IF(AND(B36&gt;=2.55,C36&lt;4.75,A36&lt;6.15,D36&gt;=0.7),"versicolor",IF(AND(D36&gt;=1.7,C36&gt;=4.75,A36&lt;6.15,D36&gt;=0.7),"virginica",IF(AND(C36&lt;5.25,D36&lt;1.7,A36&gt;=6.15,D36&gt;=0.7),"versicolor",IF(AND(C36&gt;=5.25,D36&lt;1.7,A36&gt;=6.15,D36&gt;=0.7),"virginica",IF(AND(C36&lt;4.25,B36&lt;2.55,C36&lt;4.75,A36&lt;6.15,D36&gt;=0.7),"versicolor",IF(AND(C36&gt;=4.25,B36&lt;2.55,C36&lt;4.75,A36&lt;6.15,D36&gt;=0.7),"virginica",IF(AND(B36&lt;2.65,D36&lt;1.7,C36&gt;=4.75,A36&lt;6.15,D36&gt;=0.7),"virginica",IF(AND(B36&gt;=2.65,D36&lt;1.7,C36&gt;=4.75,A36&lt;6.15,D36&gt;=0.7),"versicolor","shouldnthappen"))))))))))</f>
        <v>versicolor</v>
      </c>
      <c r="AV36" s="1" t="str">
        <f aca="false">IF(AND(D36&lt;0.75),"setosa",IF(AND(F36&gt;=0.899,D36&gt;=0.75),"virginica",IF(AND(D36&lt;1.65,A36&lt;6.05,F36&lt;0.899,D36&gt;=0.75),"versicolor",IF(AND(D36&gt;=1.65,A36&lt;6.05,F36&lt;0.899,D36&gt;=0.75),"virginica",IF(AND(C36&gt;=5.05,A36&gt;=6.05,F36&lt;0.899,D36&gt;=0.75),"virginica",IF(AND(G36&gt;=13.757,C36&lt;5.05,A36&gt;=6.05,F36&lt;0.899,D36&gt;=0.75),"versicolor",IF(AND(D36&lt;1.6,G36&lt;13.757,C36&lt;5.05,A36&gt;=6.05,F36&lt;0.899,D36&gt;=0.75),"versicolor",IF(AND(D36&gt;=1.6,G36&lt;13.757,C36&lt;5.05,A36&gt;=6.05,F36&lt;0.899,D36&gt;=0.75),"virginica","shouldnthappen"))))))))</f>
        <v>versicolor</v>
      </c>
      <c r="AW36" s="1" t="str">
        <f aca="false">IF(AND(F36&lt;0.117,A36&gt;=5.55),"virginica",IF(AND(A36&gt;=5.2,G36&lt;6.086,A36&lt;5.55),"versicolor",IF(AND(D36&lt;0.7,G36&gt;=6.086,A36&lt;5.55),"setosa",IF(AND(D36&gt;=0.7,G36&gt;=6.086,A36&lt;5.55),"versicolor",IF(AND(A36&lt;4.75,A36&lt;5.2,G36&lt;6.086,A36&lt;5.55),"setosa",IF(AND(A36&gt;=4.75,A36&lt;5.2,G36&lt;6.086,A36&lt;5.55),"virginica",IF(AND(D36&gt;=1.65,C36&lt;4.95,F36&gt;=0.117,A36&gt;=5.55),"virginica",IF(AND(D36&gt;=1.75,C36&gt;=4.95,F36&gt;=0.117,A36&gt;=5.55),"virginica",IF(AND(C36&lt;2.6,D36&lt;1.65,C36&lt;4.95,F36&gt;=0.117,A36&gt;=5.55),"setosa",IF(AND(C36&gt;=2.6,D36&lt;1.65,C36&lt;4.95,F36&gt;=0.117,A36&gt;=5.55),"versicolor",IF(AND(D36&lt;1.55,D36&lt;1.75,C36&gt;=4.95,F36&gt;=0.117,A36&gt;=5.55),"virginica",IF(AND(A36&lt;6.95,D36&gt;=1.55,D36&lt;1.75,C36&gt;=4.95,F36&gt;=0.117,A36&gt;=5.55),"versicolor",IF(AND(A36&gt;=6.95,D36&gt;=1.55,D36&lt;1.75,C36&gt;=4.95,F36&gt;=0.117,A36&gt;=5.55),"virginica","shouldnthappen")))))))))))))</f>
        <v>versicolor</v>
      </c>
      <c r="AX36" s="1" t="str">
        <f aca="false">IF(AND(D36&lt;0.75),"setosa",IF(AND(F36&lt;0.138,D36&gt;=0.75),"virginica",IF(AND(C36&lt;4.45,A36&lt;6.15,F36&gt;=0.138,D36&gt;=0.75),"versicolor",IF(AND(C36&gt;=5.05,A36&gt;=6.15,F36&gt;=0.138,D36&gt;=0.75),"virginica",IF(AND(B36&lt;2.65,C36&gt;=4.45,A36&lt;6.15,F36&gt;=0.138,D36&gt;=0.75),"virginica",IF(AND(A36&gt;=6.35,C36&lt;5.05,A36&gt;=6.15,F36&gt;=0.138,D36&gt;=0.75),"versicolor",IF(AND(A36&lt;5.65,B36&gt;=2.65,C36&gt;=4.45,A36&lt;6.15,F36&gt;=0.138,D36&gt;=0.75),"virginica",IF(AND(D36&lt;1.75,A36&lt;6.35,C36&lt;5.05,A36&gt;=6.15,F36&gt;=0.138,D36&gt;=0.75),"versicolor",IF(AND(D36&gt;=1.75,A36&lt;6.35,C36&lt;5.05,A36&gt;=6.15,F36&gt;=0.138,D36&gt;=0.75),"virginica",IF(AND(D36&lt;1.7,A36&gt;=5.65,B36&gt;=2.65,C36&gt;=4.45,A36&lt;6.15,F36&gt;=0.138,D36&gt;=0.75),"versicolor",IF(AND(D36&gt;=1.7,A36&gt;=5.65,B36&gt;=2.65,C36&gt;=4.45,A36&lt;6.15,F36&gt;=0.138,D36&gt;=0.75),"virginica","shouldnthappen")))))))))))</f>
        <v>versicolor</v>
      </c>
      <c r="AY36" s="1" t="str">
        <f aca="false">IF(AND(D36&lt;0.75,A36&lt;5.55),"setosa",IF(AND(A36&lt;4.95,D36&gt;=0.75,A36&lt;5.55),"virginica",IF(AND(A36&gt;=4.95,D36&gt;=0.75,A36&lt;5.55),"versicolor",IF(AND(C36&lt;2.6,C36&lt;4.85,A36&gt;=5.55),"setosa",IF(AND(C36&gt;=2.6,C36&lt;4.85,A36&gt;=5.55),"versicolor",IF(AND(D36&gt;=1.75,C36&gt;=4.85,A36&gt;=5.55),"virginica",IF(AND(F36&lt;0.405,D36&lt;1.75,C36&gt;=4.85,A36&gt;=5.55),"versicolor",IF(AND(B36&lt;3.05,F36&gt;=0.405,D36&lt;1.75,C36&gt;=4.85,A36&gt;=5.55),"virginica",IF(AND(B36&gt;=3.05,F36&gt;=0.405,D36&lt;1.75,C36&gt;=4.85,A36&gt;=5.55),"versicolor","shouldnthappen")))))))))</f>
        <v>versicolor</v>
      </c>
      <c r="AZ36" s="1" t="str">
        <f aca="false">IF(AND(D36&lt;0.75),"setosa",IF(AND(F36&lt;0.9,C36&lt;4.95,D36&gt;=0.75),"versicolor",IF(AND(F36&gt;=0.9,C36&lt;4.95,D36&gt;=0.75),"virginica",IF(AND(D36&gt;=1.7,C36&gt;=4.95,D36&gt;=0.75),"virginica",IF(AND(F36&lt;0.405,D36&lt;1.7,C36&gt;=4.95,D36&gt;=0.75),"versicolor",IF(AND(F36&gt;=0.405,D36&lt;1.7,C36&gt;=4.95,D36&gt;=0.75),"virginica","shouldnthappen"))))))</f>
        <v>versicolor</v>
      </c>
      <c r="BA36" s="1" t="str">
        <f aca="false">IF(AND(D36&lt;0.75),"setosa",IF(AND(D36&gt;=1.7,C36&gt;=5.05,D36&gt;=0.75),"virginica",IF(AND(D36&lt;1.45,D36&lt;1.6,C36&lt;5.05,D36&gt;=0.75),"versicolor",IF(AND(A36&lt;5.8,D36&gt;=1.6,C36&lt;5.05,D36&gt;=0.75),"virginica",IF(AND(A36&gt;=5.8,D36&gt;=1.6,C36&lt;5.05,D36&gt;=0.75),"versicolor",IF(AND(F36&lt;0.417,D36&lt;1.7,C36&gt;=5.05,D36&gt;=0.75),"versicolor",IF(AND(F36&gt;=0.417,D36&lt;1.7,C36&gt;=5.05,D36&gt;=0.75),"virginica",IF(AND(A36&lt;5.95,D36&gt;=1.45,D36&lt;1.6,C36&lt;5.05,D36&gt;=0.75),"versicolor",IF(AND(G36&lt;10.618,A36&gt;=5.95,D36&gt;=1.45,D36&lt;1.6,C36&lt;5.05,D36&gt;=0.75),"virginica",IF(AND(G36&gt;=10.618,A36&gt;=5.95,D36&gt;=1.45,D36&lt;1.6,C36&lt;5.05,D36&gt;=0.75),"versicolor","shouldnthappen"))))))))))</f>
        <v>versicolor</v>
      </c>
      <c r="BB36" s="1" t="str">
        <f aca="false">IF(AND(C36&lt;2.6),"setosa",IF(AND(D36&gt;=1.75,C36&gt;=2.6),"virginica",IF(AND(C36&gt;=5.45,D36&lt;1.75,C36&gt;=2.6),"virginica",IF(AND(F36&gt;=0.259,C36&lt;5.45,D36&lt;1.75,C36&gt;=2.6),"versicolor",IF(AND(C36&lt;5.05,F36&lt;0.259,C36&lt;5.45,D36&lt;1.75,C36&gt;=2.6),"versicolor",IF(AND(C36&gt;=5.05,F36&lt;0.259,C36&lt;5.45,D36&lt;1.75,C36&gt;=2.6),"virginica","shouldnthappen"))))))</f>
        <v>versicolor</v>
      </c>
      <c r="BC36" s="1" t="str">
        <f aca="false">IF(AND(A36&lt;4.95,B36&lt;2.7,A36&lt;5.55),"virginica",IF(AND(A36&gt;=4.95,B36&lt;2.7,A36&lt;5.55),"versicolor",IF(AND(C36&lt;3.2,B36&gt;=2.7,A36&lt;5.55),"setosa",IF(AND(C36&gt;=3.2,B36&gt;=2.7,A36&lt;5.55),"versicolor",IF(AND(F36&gt;=0.85,A36&lt;6.15,A36&gt;=5.55),"virginica",IF(AND(D36&lt;1.45,A36&gt;=6.15,A36&gt;=5.55),"versicolor",IF(AND(C36&lt;4.8,F36&lt;0.85,A36&lt;6.15,A36&gt;=5.55),"versicolor",IF(AND(D36&gt;=1.7,D36&gt;=1.45,A36&gt;=6.15,A36&gt;=5.55),"virginica",IF(AND(G36&lt;9.333,C36&gt;=4.8,F36&lt;0.85,A36&lt;6.15,A36&gt;=5.55),"versicolor",IF(AND(G36&gt;=9.333,C36&gt;=4.8,F36&lt;0.85,A36&lt;6.15,A36&gt;=5.55),"virginica",IF(AND(C36&lt;4.9,D36&lt;1.7,D36&gt;=1.45,A36&gt;=6.15,A36&gt;=5.55),"versicolor",IF(AND(C36&gt;=4.9,D36&lt;1.7,D36&gt;=1.45,A36&gt;=6.15,A36&gt;=5.55),"virginica","shouldnthappen"))))))))))))</f>
        <v>versicolor</v>
      </c>
      <c r="BD36" s="1" t="str">
        <f aca="false">IF(AND(C36&lt;2.35),"setosa",IF(AND(C36&lt;4.75,B36&lt;2.55,C36&gt;=2.35),"versicolor",IF(AND(C36&gt;=4.75,B36&lt;2.55,C36&gt;=2.35),"virginica",IF(AND(C36&lt;4.75,B36&gt;=2.55,C36&gt;=2.35),"versicolor",IF(AND(D36&gt;=1.75,C36&gt;=4.75,B36&gt;=2.55,C36&gt;=2.35),"virginica",IF(AND(A36&gt;=6.5,D36&lt;1.75,C36&gt;=4.75,B36&gt;=2.55,C36&gt;=2.35),"versicolor",IF(AND(A36&lt;6.05,A36&lt;6.5,D36&lt;1.75,C36&gt;=4.75,B36&gt;=2.55,C36&gt;=2.35),"versicolor",IF(AND(A36&gt;=6.05,A36&lt;6.5,D36&lt;1.75,C36&gt;=4.75,B36&gt;=2.55,C36&gt;=2.35),"virginica","shouldnthappen"))))))))</f>
        <v>versicolor</v>
      </c>
      <c r="BE36" s="1" t="str">
        <f aca="false">IF(AND(C36&lt;2.5),"setosa",IF(AND(D36&lt;1.65,C36&lt;4.75,C36&gt;=2.5),"versicolor",IF(AND(D36&gt;=1.65,C36&lt;4.75,C36&gt;=2.5),"virginica",IF(AND(D36&gt;=1.75,C36&gt;=4.75,C36&gt;=2.5),"virginica",IF(AND(C36&lt;4.95,D36&lt;1.75,C36&gt;=4.75,C36&gt;=2.5),"versicolor",IF(AND(A36&lt;6.5,C36&gt;=4.95,D36&lt;1.75,C36&gt;=4.75,C36&gt;=2.5),"virginica",IF(AND(A36&gt;=6.5,C36&gt;=4.95,D36&lt;1.75,C36&gt;=4.75,C36&gt;=2.5),"versicolor","shouldnthappen")))))))</f>
        <v>versicolor</v>
      </c>
      <c r="BF36" s="1" t="str">
        <f aca="false">IF(AND(G36&gt;=15.244),"virginica",IF(AND(C36&lt;3.2,B36&gt;=3.15,G36&lt;15.244),"setosa",IF(AND(A36&gt;=4.95,C36&lt;4.7,B36&lt;3.15,G36&lt;15.244),"versicolor",IF(AND(C36&gt;=5.15,C36&gt;=4.7,B36&lt;3.15,G36&lt;15.244),"virginica",IF(AND(A36&gt;=6.45,C36&gt;=3.2,B36&gt;=3.15,G36&lt;15.244),"virginica",IF(AND(D36&lt;0.95,A36&lt;4.95,C36&lt;4.7,B36&lt;3.15,G36&lt;15.244),"setosa",IF(AND(D36&gt;=0.95,A36&lt;4.95,C36&lt;4.7,B36&lt;3.15,G36&lt;15.244),"virginica",IF(AND(F36&lt;0.816,A36&lt;6.45,C36&gt;=3.2,B36&gt;=3.15,G36&lt;15.244),"virginica",IF(AND(F36&gt;=0.816,A36&lt;6.45,C36&gt;=3.2,B36&gt;=3.15,G36&lt;15.244),"versicolor",IF(AND(A36&gt;=6.5,B36&lt;3.05,C36&lt;5.15,C36&gt;=4.7,B36&lt;3.15,G36&lt;15.244),"versicolor",IF(AND(G36&lt;11.093,B36&gt;=3.05,C36&lt;5.15,C36&gt;=4.7,B36&lt;3.15,G36&lt;15.244),"virginica",IF(AND(G36&gt;=11.093,B36&gt;=3.05,C36&lt;5.15,C36&gt;=4.7,B36&lt;3.15,G36&lt;15.244),"versicolor",IF(AND(D36&gt;=1.7,A36&lt;6.5,B36&lt;3.05,C36&lt;5.15,C36&gt;=4.7,B36&lt;3.15,G36&lt;15.244),"virginica",IF(AND(G36&lt;7.498,D36&lt;1.7,A36&lt;6.5,B36&lt;3.05,C36&lt;5.15,C36&gt;=4.7,B36&lt;3.15,G36&lt;15.244),"virginica",IF(AND(G36&gt;=7.498,D36&lt;1.7,A36&lt;6.5,B36&lt;3.05,C36&lt;5.15,C36&gt;=4.7,B36&lt;3.15,G36&lt;15.244),"versicolor","shouldnthappen")))))))))))))))</f>
        <v>virginica</v>
      </c>
      <c r="BG36" s="1" t="str">
        <f aca="false">IF(AND(B36&gt;=3.35,C36&lt;4.85),"setosa",IF(AND(D36&gt;=1.75,C36&gt;=4.85),"virginica",IF(AND(D36&lt;0.75,B36&lt;3.35,C36&lt;4.85),"setosa",IF(AND(G36&gt;=13.879,D36&lt;1.75,C36&gt;=4.85),"versicolor",IF(AND(F36&gt;=0.9,D36&gt;=0.75,B36&lt;3.35,C36&lt;4.85),"virginica",IF(AND(F36&gt;=0.405,G36&lt;13.879,D36&lt;1.75,C36&gt;=4.85),"virginica",IF(AND(B36&gt;=2.55,F36&lt;0.9,D36&gt;=0.75,B36&lt;3.35,C36&lt;4.85),"versicolor",IF(AND(G36&lt;7.498,F36&lt;0.405,G36&lt;13.879,D36&lt;1.75,C36&gt;=4.85),"virginica",IF(AND(G36&gt;=7.498,F36&lt;0.405,G36&lt;13.879,D36&lt;1.75,C36&gt;=4.85),"versicolor",IF(AND(G36&lt;5.656,B36&lt;2.55,F36&lt;0.9,D36&gt;=0.75,B36&lt;3.35,C36&lt;4.85),"virginica",IF(AND(G36&gt;=5.656,B36&lt;2.55,F36&lt;0.9,D36&gt;=0.75,B36&lt;3.35,C36&lt;4.85),"versicolor","shouldnthappen")))))))))))</f>
        <v>versicolor</v>
      </c>
      <c r="BH36" s="1" t="str">
        <f aca="false">IF(AND(D36&lt;0.7),"setosa",IF(AND(D36&gt;=1.65,A36&lt;6.65,D36&gt;=0.7),"virginica",IF(AND(D36&lt;1.55,A36&gt;=6.65,D36&gt;=0.7),"versicolor",IF(AND(D36&gt;=1.55,A36&gt;=6.65,D36&gt;=0.7),"virginica",IF(AND(F36&gt;=0.529,D36&lt;1.65,A36&lt;6.65,D36&gt;=0.7),"versicolor",IF(AND(C36&gt;=5.35,F36&lt;0.529,D36&lt;1.65,A36&lt;6.65,D36&gt;=0.7),"virginica",IF(AND(G36&gt;=7.411,C36&lt;5.35,F36&lt;0.529,D36&lt;1.65,A36&lt;6.65,D36&gt;=0.7),"versicolor",IF(AND(G36&lt;6.927,G36&lt;7.411,C36&lt;5.35,F36&lt;0.529,D36&lt;1.65,A36&lt;6.65,D36&gt;=0.7),"versicolor",IF(AND(G36&gt;=6.927,G36&lt;7.411,C36&lt;5.35,F36&lt;0.529,D36&lt;1.65,A36&lt;6.65,D36&gt;=0.7),"virginica","shouldnthappen")))))))))</f>
        <v>versicolor</v>
      </c>
      <c r="BI36" s="1" t="str">
        <f aca="false">IF(AND(D36&gt;=1.7),"virginica",IF(AND(D36&lt;0.7,D36&lt;1.7),"setosa",IF(AND(D36&lt;1.45,G36&lt;7.37,D36&gt;=0.7,D36&lt;1.7),"versicolor",IF(AND(D36&gt;=1.45,G36&lt;7.37,D36&gt;=0.7,D36&lt;1.7),"virginica",IF(AND(B36&gt;=2.65,G36&gt;=7.37,D36&gt;=0.7,D36&lt;1.7),"versicolor",IF(AND(C36&lt;5.05,B36&lt;2.65,G36&gt;=7.37,D36&gt;=0.7,D36&lt;1.7),"versicolor",IF(AND(C36&gt;=5.05,B36&lt;2.65,G36&gt;=7.37,D36&gt;=0.7,D36&lt;1.7),"virginica","shouldnthappen")))))))</f>
        <v>versicolor</v>
      </c>
    </row>
    <row r="37" customFormat="false" ht="13.8" hidden="false" customHeight="false" outlineLevel="0" collapsed="false">
      <c r="A37" s="1" t="n">
        <v>6.6</v>
      </c>
      <c r="B37" s="1" t="n">
        <v>2.9</v>
      </c>
      <c r="C37" s="1" t="n">
        <v>4.6</v>
      </c>
      <c r="D37" s="1" t="n">
        <v>1.3</v>
      </c>
      <c r="E37" s="1" t="s">
        <v>92</v>
      </c>
      <c r="F37" s="1" t="n">
        <v>0.880664389580488</v>
      </c>
      <c r="G37" s="1" t="n">
        <v>16.1155717409216</v>
      </c>
      <c r="H37" s="11" t="str">
        <f aca="false">E37</f>
        <v>versicolor</v>
      </c>
      <c r="I37" s="1" t="str">
        <f aca="false">INDEX(L37:BI37, MODE(MATCH(L37:BI37, L37:BI37, 0 )))</f>
        <v>versicolor</v>
      </c>
      <c r="J37" s="12" t="n">
        <f aca="false">COUNTIF(L37:BI37, H37) / COUNTA(L37:BI37)</f>
        <v>0.96</v>
      </c>
      <c r="K37" s="13" t="n">
        <f aca="false">I37=H37</f>
        <v>1</v>
      </c>
      <c r="L37" s="1" t="str">
        <f aca="false">IF(AND(C37&lt;3.65,B37&gt;=3.35),"setosa",IF(AND(C37&gt;=3.65,B37&gt;=3.35),"virginica",IF(AND(C37&lt;2.35,C37&lt;4.85,B37&lt;3.35),"setosa",IF(AND(F37&gt;=0.899,C37&gt;=2.35,C37&lt;4.85,B37&lt;3.35),"virginica",IF(AND(G37&gt;=8.268,B37&lt;2.75,C37&gt;=4.85,B37&lt;3.35),"virginica",IF(AND(D37&lt;1.55,B37&gt;=2.75,C37&gt;=4.85,B37&lt;3.35),"versicolor",IF(AND(D37&gt;=1.55,B37&gt;=2.75,C37&gt;=4.85,B37&lt;3.35),"virginica",IF(AND(G37&lt;6.537,F37&lt;0.899,C37&gt;=2.35,C37&lt;4.85,B37&lt;3.35),"virginica",IF(AND(G37&gt;=6.537,F37&lt;0.899,C37&gt;=2.35,C37&lt;4.85,B37&lt;3.35),"versicolor",IF(AND(G37&lt;6.878,G37&lt;8.268,B37&lt;2.75,C37&gt;=4.85,B37&lt;3.35),"virginica",IF(AND(G37&gt;=6.878,G37&lt;8.268,B37&lt;2.75,C37&gt;=4.85,B37&lt;3.35),"versicolor","shouldnthappen")))))))))))</f>
        <v>versicolor</v>
      </c>
      <c r="M37" s="1" t="str">
        <f aca="false">IF(AND(C37&lt;2.6),"setosa",IF(AND(D37&gt;=1.75,C37&gt;=2.6),"virginica",IF(AND(G37&lt;6.094,D37&lt;1.75,C37&gt;=2.6),"virginica",IF(AND(D37&lt;1.35,G37&gt;=6.094,D37&lt;1.75,C37&gt;=2.6),"versicolor",IF(AND(C37&lt;5.05,D37&gt;=1.35,G37&gt;=6.094,D37&lt;1.75,C37&gt;=2.6),"versicolor",IF(AND(C37&gt;=5.05,D37&gt;=1.35,G37&gt;=6.094,D37&lt;1.75,C37&gt;=2.6),"virginica","shouldnthappen"))))))</f>
        <v>versicolor</v>
      </c>
      <c r="N37" s="1" t="str">
        <f aca="false">IF(AND(A37&lt;6.6,B37&gt;=3.45),"setosa",IF(AND(A37&gt;=6.6,B37&gt;=3.45),"virginica",IF(AND(D37&lt;0.7,C37&lt;4.75,B37&lt;3.45),"setosa",IF(AND(D37&gt;=0.7,C37&lt;4.75,B37&lt;3.45),"versicolor",IF(AND(C37&gt;=5.15,C37&gt;=4.75,B37&lt;3.45),"virginica",IF(AND(D37&gt;=1.7,A37&lt;6.5,C37&lt;5.15,C37&gt;=4.75,B37&lt;3.45),"virginica",IF(AND(C37&lt;5.05,A37&gt;=6.5,C37&lt;5.15,C37&gt;=4.75,B37&lt;3.45),"versicolor",IF(AND(C37&gt;=5.05,A37&gt;=6.5,C37&lt;5.15,C37&gt;=4.75,B37&lt;3.45),"virginica",IF(AND(G37&lt;7.498,D37&lt;1.7,A37&lt;6.5,C37&lt;5.15,C37&gt;=4.75,B37&lt;3.45),"virginica",IF(AND(G37&gt;=7.498,D37&lt;1.7,A37&lt;6.5,C37&lt;5.15,C37&gt;=4.75,B37&lt;3.45),"versicolor","shouldnthappen"))))))))))</f>
        <v>versicolor</v>
      </c>
      <c r="O37" s="1" t="str">
        <f aca="false">IF(AND(D37&lt;0.75),"setosa",IF(AND(C37&lt;4.75,C37&lt;4.85,D37&gt;=0.75),"versicolor",IF(AND(A37&gt;=6.05,C37&gt;=4.85,D37&gt;=0.75),"virginica",IF(AND(D37&lt;1.6,C37&gt;=4.75,C37&lt;4.85,D37&gt;=0.75),"versicolor",IF(AND(D37&gt;=1.6,C37&gt;=4.75,C37&lt;4.85,D37&gt;=0.75),"virginica",IF(AND(A37&lt;5.9,A37&lt;6.05,C37&gt;=4.85,D37&gt;=0.75),"virginica",IF(AND(A37&gt;=5.9,A37&lt;6.05,C37&gt;=4.85,D37&gt;=0.75),"versicolor","shouldnthappen")))))))</f>
        <v>versicolor</v>
      </c>
      <c r="P37" s="1" t="str">
        <f aca="false">IF(AND(D37&lt;0.75),"setosa",IF(AND(A37&lt;5.55,D37&gt;=0.75),"versicolor",IF(AND(D37&gt;=1.7,G37&lt;13.158,A37&gt;=5.55,D37&gt;=0.75),"virginica",IF(AND(B37&lt;2.45,D37&lt;1.7,G37&lt;13.158,A37&gt;=5.55,D37&gt;=0.75),"virginica",IF(AND(B37&gt;=2.45,D37&lt;1.7,G37&lt;13.158,A37&gt;=5.55,D37&gt;=0.75),"versicolor",IF(AND(B37&gt;=3.05,G37&lt;15.551,G37&gt;=13.158,A37&gt;=5.55,D37&gt;=0.75),"versicolor",IF(AND(B37&lt;2.9,G37&gt;=15.551,G37&gt;=13.158,A37&gt;=5.55,D37&gt;=0.75),"versicolor",IF(AND(B37&gt;=2.9,G37&gt;=15.551,G37&gt;=13.158,A37&gt;=5.55,D37&gt;=0.75),"virginica",IF(AND(D37&lt;1.3,G37&lt;14.221,B37&lt;3.05,G37&lt;15.551,G37&gt;=13.158,A37&gt;=5.55,D37&gt;=0.75),"versicolor",IF(AND(D37&gt;=1.3,G37&lt;14.221,B37&lt;3.05,G37&lt;15.551,G37&gt;=13.158,A37&gt;=5.55,D37&gt;=0.75),"virginica",IF(AND(C37&lt;4.9,G37&gt;=14.221,B37&lt;3.05,G37&lt;15.551,G37&gt;=13.158,A37&gt;=5.55,D37&gt;=0.75),"versicolor",IF(AND(C37&gt;=4.9,G37&gt;=14.221,B37&lt;3.05,G37&lt;15.551,G37&gt;=13.158,A37&gt;=5.55,D37&gt;=0.75),"virginica","shouldnthappen"))))))))))))</f>
        <v>virginica</v>
      </c>
      <c r="Q37" s="1" t="str">
        <f aca="false">IF(AND(C37&lt;2.6),"setosa",IF(AND(A37&gt;=4.95,C37&lt;4.75,C37&gt;=2.6),"versicolor",IF(AND(D37&gt;=1.75,C37&gt;=4.75,C37&gt;=2.6),"virginica",IF(AND(B37&lt;2.45,A37&lt;4.95,C37&lt;4.75,C37&gt;=2.6),"versicolor",IF(AND(B37&gt;=2.45,A37&lt;4.95,C37&lt;4.75,C37&gt;=2.6),"virginica",IF(AND(G37&lt;7.498,D37&lt;1.75,C37&gt;=4.75,C37&gt;=2.6),"virginica",IF(AND(F37&lt;0.417,G37&gt;=7.498,D37&lt;1.75,C37&gt;=4.75,C37&gt;=2.6),"versicolor",IF(AND(F37&lt;0.442,F37&gt;=0.417,G37&gt;=7.498,D37&lt;1.75,C37&gt;=4.75,C37&gt;=2.6),"virginica",IF(AND(F37&gt;=0.442,F37&gt;=0.417,G37&gt;=7.498,D37&lt;1.75,C37&gt;=4.75,C37&gt;=2.6),"versicolor","shouldnthappen")))))))))</f>
        <v>versicolor</v>
      </c>
      <c r="R37" s="1" t="str">
        <f aca="false">IF(AND(D37&lt;0.75),"setosa",IF(AND(D37&lt;1.75,A37&gt;=6.25,D37&gt;=0.75),"versicolor",IF(AND(D37&gt;=1.75,A37&gt;=6.25,D37&gt;=0.75),"virginica",IF(AND(D37&lt;1.6,C37&lt;4.75,A37&lt;6.25,D37&gt;=0.75),"versicolor",IF(AND(D37&gt;=1.6,C37&lt;4.75,A37&lt;6.25,D37&gt;=0.75),"virginica",IF(AND(G37&lt;6.998,C37&gt;=4.75,A37&lt;6.25,D37&gt;=0.75),"virginica",IF(AND(A37&lt;6.05,G37&gt;=6.998,C37&gt;=4.75,A37&lt;6.25,D37&gt;=0.75),"versicolor",IF(AND(A37&gt;=6.05,G37&gt;=6.998,C37&gt;=4.75,A37&lt;6.25,D37&gt;=0.75),"virginica","shouldnthappen"))))))))</f>
        <v>versicolor</v>
      </c>
      <c r="S37" s="1" t="str">
        <f aca="false">IF(AND(B37&gt;=3.05,A37&lt;5.45),"setosa",IF(AND(C37&lt;2.2,B37&lt;3.05,A37&lt;5.45),"setosa",IF(AND(C37&gt;=2.2,B37&lt;3.05,A37&lt;5.45),"versicolor",IF(AND(B37&lt;3.7,C37&lt;4.8,A37&gt;=5.45),"versicolor",IF(AND(B37&gt;=3.7,C37&lt;4.8,A37&gt;=5.45),"setosa",IF(AND(G37&lt;13.757,C37&lt;5.05,C37&gt;=4.8,A37&gt;=5.45),"virginica",IF(AND(G37&gt;=13.757,C37&lt;5.05,C37&gt;=4.8,A37&gt;=5.45),"versicolor",IF(AND(C37&gt;=5.15,C37&gt;=5.05,C37&gt;=4.8,A37&gt;=5.45),"virginica",IF(AND(A37&lt;5.95,C37&lt;5.15,C37&gt;=5.05,C37&gt;=4.8,A37&gt;=5.45),"virginica",IF(AND(D37&gt;=1.8,A37&gt;=5.95,C37&lt;5.15,C37&gt;=5.05,C37&gt;=4.8,A37&gt;=5.45),"virginica",IF(AND(B37&lt;2.75,D37&lt;1.8,A37&gt;=5.95,C37&lt;5.15,C37&gt;=5.05,C37&gt;=4.8,A37&gt;=5.45),"versicolor",IF(AND(B37&gt;=2.75,D37&lt;1.8,A37&gt;=5.95,C37&lt;5.15,C37&gt;=5.05,C37&gt;=4.8,A37&gt;=5.45),"virginica","shouldnthappen"))))))))))))</f>
        <v>versicolor</v>
      </c>
      <c r="T37" s="1" t="str">
        <f aca="false">IF(AND(C37&lt;2.6),"setosa",IF(AND(D37&lt;1.65,C37&lt;4.75,C37&gt;=2.6),"versicolor",IF(AND(D37&gt;=1.65,C37&lt;4.75,C37&gt;=2.6),"virginica",IF(AND(G37&gt;=8.494,A37&lt;6.6,C37&gt;=4.75,C37&gt;=2.6),"virginica",IF(AND(C37&lt;5.2,A37&gt;=6.6,C37&gt;=4.75,C37&gt;=2.6),"versicolor",IF(AND(C37&gt;=5.2,A37&gt;=6.6,C37&gt;=4.75,C37&gt;=2.6),"virginica",IF(AND(A37&lt;5.95,G37&lt;8.494,A37&lt;6.6,C37&gt;=4.75,C37&gt;=2.6),"virginica",IF(AND(A37&gt;=5.95,G37&lt;8.494,A37&lt;6.6,C37&gt;=4.75,C37&gt;=2.6),"versicolor","shouldnthappen"))))))))</f>
        <v>versicolor</v>
      </c>
      <c r="U37" s="1" t="str">
        <f aca="false">IF(AND(C37&lt;3.65,B37&gt;=3.35),"setosa",IF(AND(C37&gt;=3.65,B37&gt;=3.35),"virginica",IF(AND(C37&lt;2.35,A37&lt;6.25,B37&lt;3.35),"setosa",IF(AND(C37&lt;4.85,A37&gt;=6.25,B37&lt;3.35),"versicolor",IF(AND(G37&gt;=15.426,C37&gt;=2.35,A37&lt;6.25,B37&lt;3.35),"virginica",IF(AND(D37&gt;=1.55,C37&gt;=4.85,A37&gt;=6.25,B37&lt;3.35),"virginica",IF(AND(D37&lt;1.8,G37&lt;15.426,C37&gt;=2.35,A37&lt;6.25,B37&lt;3.35),"versicolor",IF(AND(D37&gt;=1.8,G37&lt;15.426,C37&gt;=2.35,A37&lt;6.25,B37&lt;3.35),"virginica",IF(AND(B37&lt;2.95,D37&lt;1.55,C37&gt;=4.85,A37&gt;=6.25,B37&lt;3.35),"virginica",IF(AND(B37&gt;=2.95,D37&lt;1.55,C37&gt;=4.85,A37&gt;=6.25,B37&lt;3.35),"versicolor","shouldnthappen"))))))))))</f>
        <v>versicolor</v>
      </c>
      <c r="V37" s="1" t="str">
        <f aca="false">IF(AND(C37&lt;2.6),"setosa",IF(AND(C37&gt;=4.85,C37&gt;=2.6),"virginica",IF(AND(F37&gt;=0.9,C37&lt;4.85,C37&gt;=2.6),"virginica",IF(AND(G37&lt;5.656,F37&lt;0.9,C37&lt;4.85,C37&gt;=2.6),"virginica",IF(AND(G37&gt;=5.656,F37&lt;0.9,C37&lt;4.85,C37&gt;=2.6),"versicolor","shouldnthappen")))))</f>
        <v>versicolor</v>
      </c>
      <c r="W37" s="1" t="str">
        <f aca="false">IF(AND(D37&gt;=1.75,G37&gt;=13.795),"virginica",IF(AND(D37&gt;=1.5,G37&gt;=12.335,G37&lt;13.795),"virginica",IF(AND(C37&lt;2.45,C37&lt;4.85,G37&lt;12.335,G37&lt;13.795),"setosa",IF(AND(C37&gt;=2.45,C37&lt;4.85,G37&lt;12.335,G37&lt;13.795),"versicolor",IF(AND(D37&gt;=1.7,C37&gt;=4.85,G37&lt;12.335,G37&lt;13.795),"virginica",IF(AND(B37&gt;=3.25,D37&lt;1.5,G37&gt;=12.335,G37&lt;13.795),"setosa",IF(AND(D37&lt;1,F37&lt;0.255,D37&lt;1.75,G37&gt;=13.795),"setosa",IF(AND(D37&gt;=1,F37&lt;0.255,D37&lt;1.75,G37&gt;=13.795),"versicolor",IF(AND(A37&lt;5.4,F37&gt;=0.255,D37&lt;1.75,G37&gt;=13.795),"setosa",IF(AND(A37&gt;=5.4,F37&gt;=0.255,D37&lt;1.75,G37&gt;=13.795),"versicolor",IF(AND(A37&lt;6.15,D37&lt;1.7,C37&gt;=4.85,G37&lt;12.335,G37&lt;13.795),"versicolor",IF(AND(A37&gt;=6.15,D37&lt;1.7,C37&gt;=4.85,G37&lt;12.335,G37&lt;13.795),"virginica",IF(AND(C37&lt;5,B37&lt;3.25,D37&lt;1.5,G37&gt;=12.335,G37&lt;13.795),"versicolor",IF(AND(C37&gt;=5,B37&lt;3.25,D37&lt;1.5,G37&gt;=12.335,G37&lt;13.795),"virginica","shouldnthappen"))))))))))))))</f>
        <v>versicolor</v>
      </c>
      <c r="X37" s="1" t="str">
        <f aca="false">IF(AND(C37&lt;2.5,A37&lt;5.55),"setosa",IF(AND(F37&lt;0.096,A37&gt;=5.55),"virginica",IF(AND(D37&lt;1.6,C37&gt;=2.5,A37&lt;5.55),"versicolor",IF(AND(D37&gt;=1.6,C37&gt;=2.5,A37&lt;5.55),"virginica",IF(AND(F37&gt;=0.156,C37&lt;4.75,F37&gt;=0.096,A37&gt;=5.55),"versicolor",IF(AND(D37&gt;=1.75,C37&gt;=4.75,F37&gt;=0.096,A37&gt;=5.55),"virginica",IF(AND(B37&lt;3.3,F37&lt;0.156,C37&lt;4.75,F37&gt;=0.096,A37&gt;=5.55),"versicolor",IF(AND(B37&gt;=3.3,F37&lt;0.156,C37&lt;4.75,F37&gt;=0.096,A37&gt;=5.55),"setosa",IF(AND(B37&lt;2.45,A37&lt;6.05,D37&lt;1.75,C37&gt;=4.75,F37&gt;=0.096,A37&gt;=5.55),"virginica",IF(AND(B37&gt;=2.45,A37&lt;6.05,D37&lt;1.75,C37&gt;=4.75,F37&gt;=0.096,A37&gt;=5.55),"versicolor",IF(AND(F37&lt;0.205,A37&gt;=6.05,D37&lt;1.75,C37&gt;=4.75,F37&gt;=0.096,A37&gt;=5.55),"versicolor",IF(AND(F37&gt;=0.205,A37&gt;=6.05,D37&lt;1.75,C37&gt;=4.75,F37&gt;=0.096,A37&gt;=5.55),"virginica","shouldnthappen"))))))))))))</f>
        <v>versicolor</v>
      </c>
      <c r="Y37" s="1" t="str">
        <f aca="false">IF(AND(C37&lt;2.35,A37&lt;5.55),"setosa",IF(AND(C37&gt;=5.05,A37&gt;=5.55),"virginica",IF(AND(D37&lt;1.6,C37&gt;=2.35,A37&lt;5.55),"versicolor",IF(AND(D37&gt;=1.6,C37&gt;=2.35,A37&lt;5.55),"virginica",IF(AND(D37&gt;=1.75,C37&lt;5.05,A37&gt;=5.55),"virginica",IF(AND(B37&gt;=3.55,D37&lt;1.75,C37&lt;5.05,A37&gt;=5.55),"setosa",IF(AND(G37&lt;6.3,B37&lt;3.55,D37&lt;1.75,C37&lt;5.05,A37&gt;=5.55),"virginica",IF(AND(G37&gt;=6.3,B37&lt;3.55,D37&lt;1.75,C37&lt;5.05,A37&gt;=5.55),"versicolor","shouldnthappen"))))))))</f>
        <v>versicolor</v>
      </c>
      <c r="Z37" s="1" t="str">
        <f aca="false">IF(AND(D37&lt;0.75),"setosa",IF(AND(B37&gt;=2.55,C37&lt;4.85,D37&gt;=0.75),"versicolor",IF(AND(D37&gt;=1.7,C37&gt;=4.85,D37&gt;=0.75),"virginica",IF(AND(D37&lt;1.6,B37&lt;2.55,C37&lt;4.85,D37&gt;=0.75),"versicolor",IF(AND(D37&gt;=1.6,B37&lt;2.55,C37&lt;4.85,D37&gt;=0.75),"virginica",IF(AND(B37&lt;2.65,D37&lt;1.7,C37&gt;=4.85,D37&gt;=0.75),"virginica",IF(AND(F37&lt;0.325,B37&gt;=2.65,D37&lt;1.7,C37&gt;=4.85,D37&gt;=0.75),"virginica",IF(AND(G37&lt;10.717,F37&gt;=0.325,B37&gt;=2.65,D37&lt;1.7,C37&gt;=4.85,D37&gt;=0.75),"versicolor",IF(AND(G37&gt;=10.717,F37&gt;=0.325,B37&gt;=2.65,D37&lt;1.7,C37&gt;=4.85,D37&gt;=0.75),"virginica","shouldnthappen")))))))))</f>
        <v>versicolor</v>
      </c>
      <c r="AA37" s="1" t="str">
        <f aca="false">IF(AND(D37&lt;0.75),"setosa",IF(AND(D37&gt;=1.75,D37&gt;=0.75),"virginica",IF(AND(F37&gt;=0.455,D37&lt;1.75,D37&gt;=0.75),"versicolor",IF(AND(D37&lt;1.45,F37&lt;0.455,D37&lt;1.75,D37&gt;=0.75),"versicolor",IF(AND(F37&lt;0.247,D37&gt;=1.45,F37&lt;0.455,D37&lt;1.75,D37&gt;=0.75),"versicolor",IF(AND(F37&gt;=0.247,D37&gt;=1.45,F37&lt;0.455,D37&lt;1.75,D37&gt;=0.75),"virginica","shouldnthappen"))))))</f>
        <v>versicolor</v>
      </c>
      <c r="AB37" s="1" t="str">
        <f aca="false">IF(AND(F37&gt;=0.221,B37&gt;=3.35),"setosa",IF(AND(A37&lt;5.3,F37&gt;=0.683,B37&lt;3.35),"setosa",IF(AND(A37&lt;6.45,F37&lt;0.221,B37&gt;=3.35),"setosa",IF(AND(A37&gt;=6.45,F37&lt;0.221,B37&gt;=3.35),"virginica",IF(AND(G37&lt;6.3,A37&lt;6.25,F37&lt;0.683,B37&lt;3.35),"virginica",IF(AND(G37&lt;13.795,A37&gt;=6.25,F37&lt;0.683,B37&lt;3.35),"virginica",IF(AND(D37&lt;1.65,A37&gt;=5.3,F37&gt;=0.683,B37&lt;3.35),"versicolor",IF(AND(D37&gt;=1.65,A37&gt;=5.3,F37&gt;=0.683,B37&lt;3.35),"virginica",IF(AND(D37&lt;0.6,G37&gt;=6.3,A37&lt;6.25,F37&lt;0.683,B37&lt;3.35),"setosa",IF(AND(D37&lt;1.7,G37&gt;=13.795,A37&gt;=6.25,F37&lt;0.683,B37&lt;3.35),"versicolor",IF(AND(D37&gt;=1.7,G37&gt;=13.795,A37&gt;=6.25,F37&lt;0.683,B37&lt;3.35),"virginica",IF(AND(C37&gt;=5.35,D37&gt;=0.6,G37&gt;=6.3,A37&lt;6.25,F37&lt;0.683,B37&lt;3.35),"virginica",IF(AND(D37&lt;1.75,C37&lt;5.35,D37&gt;=0.6,G37&gt;=6.3,A37&lt;6.25,F37&lt;0.683,B37&lt;3.35),"versicolor",IF(AND(D37&gt;=1.75,C37&lt;5.35,D37&gt;=0.6,G37&gt;=6.3,A37&lt;6.25,F37&lt;0.683,B37&lt;3.35),"virginica","shouldnthappen"))))))))))))))</f>
        <v>versicolor</v>
      </c>
      <c r="AC37" s="1" t="str">
        <f aca="false">IF(AND(B37&gt;=3.3),"setosa",IF(AND(C37&lt;2.45,D37&lt;1.55,B37&lt;3.3),"setosa",IF(AND(F37&gt;=0.211,D37&gt;=1.55,B37&lt;3.3),"virginica",IF(AND(C37&lt;4.9,C37&gt;=2.45,D37&lt;1.55,B37&lt;3.3),"versicolor",IF(AND(C37&gt;=4.9,C37&gt;=2.45,D37&lt;1.55,B37&lt;3.3),"virginica",IF(AND(F37&lt;0.138,F37&lt;0.211,D37&gt;=1.55,B37&lt;3.3),"virginica",IF(AND(F37&gt;=0.138,F37&lt;0.211,D37&gt;=1.55,B37&lt;3.3),"versicolor","shouldnthappen")))))))</f>
        <v>versicolor</v>
      </c>
      <c r="AD37" s="1" t="str">
        <f aca="false">IF(AND(D37&gt;=1.75),"virginica",IF(AND(D37&lt;0.75,D37&lt;1.75),"setosa",IF(AND(D37&lt;1.35,D37&gt;=0.75,D37&lt;1.75),"versicolor",IF(AND(B37&lt;2.6,C37&lt;4.85,D37&gt;=1.35,D37&gt;=0.75,D37&lt;1.75),"virginica",IF(AND(B37&gt;=2.6,C37&lt;4.85,D37&gt;=1.35,D37&gt;=0.75,D37&lt;1.75),"versicolor",IF(AND(A37&lt;6.4,C37&gt;=4.85,D37&gt;=1.35,D37&gt;=0.75,D37&lt;1.75),"virginica",IF(AND(A37&gt;=6.4,C37&gt;=4.85,D37&gt;=1.35,D37&gt;=0.75,D37&lt;1.75),"versicolor","shouldnthappen")))))))</f>
        <v>versicolor</v>
      </c>
      <c r="AE37" s="1" t="str">
        <f aca="false">IF(AND(C37&lt;2.45),"setosa",IF(AND(F37&lt;0.07,C37&gt;=2.45),"virginica",IF(AND(A37&gt;=5,C37&lt;4.75,F37&gt;=0.07,C37&gt;=2.45),"versicolor",IF(AND(F37&lt;0.182,C37&gt;=4.75,F37&gt;=0.07,C37&gt;=2.45),"versicolor",IF(AND(B37&lt;2.45,A37&lt;5,C37&lt;4.75,F37&gt;=0.07,C37&gt;=2.45),"versicolor",IF(AND(B37&gt;=2.45,A37&lt;5,C37&lt;4.75,F37&gt;=0.07,C37&gt;=2.45),"virginica",IF(AND(F37&gt;=0.468,F37&gt;=0.182,C37&gt;=4.75,F37&gt;=0.07,C37&gt;=2.45),"virginica",IF(AND(A37&gt;=6.85,F37&lt;0.468,F37&gt;=0.182,C37&gt;=4.75,F37&gt;=0.07,C37&gt;=2.45),"virginica",IF(AND(B37&lt;2.6,A37&lt;6.85,F37&lt;0.468,F37&gt;=0.182,C37&gt;=4.75,F37&gt;=0.07,C37&gt;=2.45),"virginica",IF(AND(B37&gt;=2.6,A37&lt;6.85,F37&lt;0.468,F37&gt;=0.182,C37&gt;=4.75,F37&gt;=0.07,C37&gt;=2.45),"versicolor","shouldnthappen"))))))))))</f>
        <v>versicolor</v>
      </c>
      <c r="AF37" s="1" t="str">
        <f aca="false">IF(AND(D37&lt;0.75,A37&lt;5.45),"setosa",IF(AND(D37&gt;=1.75,A37&gt;=5.45),"virginica",IF(AND(G37&lt;6.094,D37&gt;=0.75,A37&lt;5.45),"virginica",IF(AND(G37&gt;=6.094,D37&gt;=0.75,A37&lt;5.45),"versicolor",IF(AND(C37&lt;2.75,D37&lt;1.75,A37&gt;=5.45),"setosa",IF(AND(D37&lt;1.45,C37&gt;=2.75,D37&lt;1.75,A37&gt;=5.45),"versicolor",IF(AND(B37&lt;2.75,D37&gt;=1.45,C37&gt;=2.75,D37&lt;1.75,A37&gt;=5.45),"versicolor",IF(AND(C37&lt;5.05,B37&gt;=2.75,D37&gt;=1.45,C37&gt;=2.75,D37&lt;1.75,A37&gt;=5.45),"versicolor",IF(AND(C37&gt;=5.05,B37&gt;=2.75,D37&gt;=1.45,C37&gt;=2.75,D37&lt;1.75,A37&gt;=5.45),"virginica","shouldnthappen")))))))))</f>
        <v>versicolor</v>
      </c>
      <c r="AG37" s="1" t="str">
        <f aca="false">IF(AND(D37&lt;0.65,G37&lt;8.868,A37&lt;5.3),"setosa",IF(AND(C37&lt;2.6,G37&gt;=8.868,A37&lt;5.3),"setosa",IF(AND(C37&gt;=2.6,G37&gt;=8.868,A37&lt;5.3),"versicolor",IF(AND(C37&gt;=4.95,D37&lt;1.55,A37&gt;=5.3),"virginica",IF(AND(G37&lt;13.795,D37&gt;=1.55,A37&gt;=5.3),"virginica",IF(AND(C37&lt;3.75,D37&gt;=0.65,G37&lt;8.868,A37&lt;5.3),"versicolor",IF(AND(C37&gt;=3.75,D37&gt;=0.65,G37&lt;8.868,A37&lt;5.3),"virginica",IF(AND(C37&lt;2.6,C37&lt;4.95,D37&lt;1.55,A37&gt;=5.3),"setosa",IF(AND(C37&gt;=2.6,C37&lt;4.95,D37&lt;1.55,A37&gt;=5.3),"versicolor",IF(AND(C37&lt;4.75,G37&gt;=13.795,D37&gt;=1.55,A37&gt;=5.3),"versicolor",IF(AND(C37&gt;=4.75,G37&gt;=13.795,D37&gt;=1.55,A37&gt;=5.3),"virginica","shouldnthappen")))))))))))</f>
        <v>versicolor</v>
      </c>
      <c r="AH37" s="1" t="str">
        <f aca="false">IF(AND(D37&lt;0.75),"setosa",IF(AND(C37&lt;4.75,D37&gt;=0.75),"versicolor",IF(AND(G37&lt;13.757,C37&gt;=4.75,D37&gt;=0.75),"virginica",IF(AND(B37&lt;3.05,G37&gt;=13.757,C37&gt;=4.75,D37&gt;=0.75),"virginica",IF(AND(A37&lt;6.65,B37&gt;=3.05,G37&gt;=13.757,C37&gt;=4.75,D37&gt;=0.75),"virginica",IF(AND(A37&gt;=6.65,B37&gt;=3.05,G37&gt;=13.757,C37&gt;=4.75,D37&gt;=0.75),"versicolor","shouldnthappen"))))))</f>
        <v>versicolor</v>
      </c>
      <c r="AI37" s="1" t="str">
        <f aca="false">IF(AND(D37&lt;0.7),"setosa",IF(AND(C37&lt;4.75,D37&gt;=0.7),"versicolor",IF(AND(A37&lt;6.6,F37&lt;0.482,C37&gt;=4.75,D37&gt;=0.7),"virginica",IF(AND(C37&gt;=4.95,F37&gt;=0.482,C37&gt;=4.75,D37&gt;=0.7),"virginica",IF(AND(D37&lt;1.9,A37&gt;=6.6,F37&lt;0.482,C37&gt;=4.75,D37&gt;=0.7),"versicolor",IF(AND(D37&gt;=1.9,A37&gt;=6.6,F37&lt;0.482,C37&gt;=4.75,D37&gt;=0.7),"virginica",IF(AND(F37&gt;=0.766,C37&lt;4.95,F37&gt;=0.482,C37&gt;=4.75,D37&gt;=0.7),"virginica",IF(AND(B37&lt;2.95,F37&lt;0.766,C37&lt;4.95,F37&gt;=0.482,C37&gt;=4.75,D37&gt;=0.7),"virginica",IF(AND(B37&gt;=2.95,F37&lt;0.766,C37&lt;4.95,F37&gt;=0.482,C37&gt;=4.75,D37&gt;=0.7),"versicolor","shouldnthappen")))))))))</f>
        <v>versicolor</v>
      </c>
      <c r="AJ37" s="1" t="str">
        <f aca="false">IF(AND(C37&lt;2.45,C37&lt;4.75),"setosa",IF(AND(D37&gt;=1.65,C37&gt;=4.75),"virginica",IF(AND(A37&lt;4.95,C37&gt;=2.45,C37&lt;4.75),"virginica",IF(AND(A37&gt;=4.95,C37&gt;=2.45,C37&lt;4.75),"versicolor",IF(AND(B37&lt;2.95,D37&lt;1.65,C37&gt;=4.75),"virginica",IF(AND(B37&gt;=2.95,D37&lt;1.65,C37&gt;=4.75),"versicolor","shouldnthappen"))))))</f>
        <v>versicolor</v>
      </c>
      <c r="AK37" s="1" t="str">
        <f aca="false">IF(AND(D37&lt;0.75,A37&lt;5.45),"setosa",IF(AND(B37&lt;2.45,D37&gt;=0.75,A37&lt;5.45),"versicolor",IF(AND(A37&gt;=5.55,C37&lt;4.75,A37&gt;=5.45),"versicolor",IF(AND(C37&gt;=5.15,C37&gt;=4.75,A37&gt;=5.45),"virginica",IF(AND(G37&lt;6.094,B37&gt;=2.45,D37&gt;=0.75,A37&lt;5.45),"virginica",IF(AND(G37&gt;=6.094,B37&gt;=2.45,D37&gt;=0.75,A37&lt;5.45),"versicolor",IF(AND(D37&lt;0.6,A37&lt;5.55,C37&lt;4.75,A37&gt;=5.45),"setosa",IF(AND(D37&gt;=0.6,A37&lt;5.55,C37&lt;4.75,A37&gt;=5.45),"versicolor",IF(AND(C37&lt;4.95,C37&lt;5.15,C37&gt;=4.75,A37&gt;=5.45),"virginica",IF(AND(G37&lt;12.627,C37&lt;5.05,C37&gt;=4.95,C37&lt;5.15,C37&gt;=4.75,A37&gt;=5.45),"virginica",IF(AND(G37&gt;=12.627,C37&lt;5.05,C37&gt;=4.95,C37&lt;5.15,C37&gt;=4.75,A37&gt;=5.45),"versicolor",IF(AND(D37&lt;1.7,C37&gt;=5.05,C37&gt;=4.95,C37&lt;5.15,C37&gt;=4.75,A37&gt;=5.45),"versicolor",IF(AND(D37&gt;=1.7,C37&gt;=5.05,C37&gt;=4.95,C37&lt;5.15,C37&gt;=4.75,A37&gt;=5.45),"virginica","shouldnthappen")))))))))))))</f>
        <v>versicolor</v>
      </c>
      <c r="AL37" s="1" t="str">
        <f aca="false">IF(AND(B37&lt;2.45,B37&lt;3.15),"versicolor",IF(AND(D37&lt;0.95,G37&lt;15.141,B37&gt;=3.15),"setosa",IF(AND(G37&lt;15.429,G37&gt;=15.141,B37&gt;=3.15),"versicolor",IF(AND(G37&gt;=15.429,G37&gt;=15.141,B37&gt;=3.15),"virginica",IF(AND(C37&lt;2.3,C37&lt;4.75,B37&gt;=2.45,B37&lt;3.15),"setosa",IF(AND(G37&gt;=16.072,C37&gt;=4.75,B37&gt;=2.45,B37&lt;3.15),"versicolor",IF(AND(G37&lt;11.833,D37&gt;=0.95,G37&lt;15.141,B37&gt;=3.15),"virginica",IF(AND(A37&lt;5,C37&gt;=2.3,C37&lt;4.75,B37&gt;=2.45,B37&lt;3.15),"virginica",IF(AND(A37&gt;=5,C37&gt;=2.3,C37&lt;4.75,B37&gt;=2.45,B37&lt;3.15),"versicolor",IF(AND(G37&lt;14.342,G37&gt;=11.833,D37&gt;=0.95,G37&lt;15.141,B37&gt;=3.15),"versicolor",IF(AND(G37&gt;=14.342,G37&gt;=11.833,D37&gt;=0.95,G37&lt;15.141,B37&gt;=3.15),"virginica",IF(AND(G37&lt;13.757,F37&gt;=0.741,G37&lt;16.072,C37&gt;=4.75,B37&gt;=2.45,B37&lt;3.15),"virginica",IF(AND(F37&gt;=0.546,A37&lt;6.15,F37&lt;0.741,G37&lt;16.072,C37&gt;=4.75,B37&gt;=2.45,B37&lt;3.15),"virginica",IF(AND(D37&gt;=1.75,A37&gt;=6.15,F37&lt;0.741,G37&lt;16.072,C37&gt;=4.75,B37&gt;=2.45,B37&lt;3.15),"virginica",IF(AND(C37&lt;4.85,G37&gt;=13.757,F37&gt;=0.741,G37&lt;16.072,C37&gt;=4.75,B37&gt;=2.45,B37&lt;3.15),"virginica",IF(AND(C37&gt;=4.85,G37&gt;=13.757,F37&gt;=0.741,G37&lt;16.072,C37&gt;=4.75,B37&gt;=2.45,B37&lt;3.15),"versicolor",IF(AND(F37&lt;0.331,F37&lt;0.546,A37&lt;6.15,F37&lt;0.741,G37&lt;16.072,C37&gt;=4.75,B37&gt;=2.45,B37&lt;3.15),"virginica",IF(AND(F37&gt;=0.331,F37&lt;0.546,A37&lt;6.15,F37&lt;0.741,G37&lt;16.072,C37&gt;=4.75,B37&gt;=2.45,B37&lt;3.15),"versicolor",IF(AND(G37&lt;10.661,D37&lt;1.75,A37&gt;=6.15,F37&lt;0.741,G37&lt;16.072,C37&gt;=4.75,B37&gt;=2.45,B37&lt;3.15),"virginica",IF(AND(G37&gt;=10.661,D37&lt;1.75,A37&gt;=6.15,F37&lt;0.741,G37&lt;16.072,C37&gt;=4.75,B37&gt;=2.45,B37&lt;3.15),"versicolor","shouldnthappen"))))))))))))))))))))</f>
        <v>versicolor</v>
      </c>
      <c r="AM37" s="1" t="str">
        <f aca="false">IF(AND(D37&lt;1.35,F37&gt;=0.917),"setosa",IF(AND(D37&gt;=1.35,F37&gt;=0.917),"virginica",IF(AND(D37&lt;0.75,D37&lt;1.55,F37&lt;0.917),"setosa",IF(AND(C37&gt;=4.8,D37&gt;=1.55,F37&lt;0.917),"virginica",IF(AND(A37&lt;5.95,D37&gt;=0.75,D37&lt;1.55,F37&lt;0.917),"versicolor",IF(AND(F37&lt;0.473,C37&lt;4.8,D37&gt;=1.55,F37&lt;0.917),"virginica",IF(AND(F37&gt;=0.473,C37&lt;4.8,D37&gt;=1.55,F37&lt;0.917),"versicolor",IF(AND(C37&lt;4.95,A37&gt;=5.95,D37&gt;=0.75,D37&lt;1.55,F37&lt;0.917),"versicolor",IF(AND(C37&gt;=4.95,A37&gt;=5.95,D37&gt;=0.75,D37&lt;1.55,F37&lt;0.917),"virginica","shouldnthappen")))))))))</f>
        <v>versicolor</v>
      </c>
      <c r="AN37" s="1" t="str">
        <f aca="false">IF(AND(D37&lt;0.75,A37&lt;5.45),"setosa",IF(AND(D37&lt;1.55,D37&gt;=0.75,A37&lt;5.45),"versicolor",IF(AND(D37&gt;=1.55,D37&gt;=0.75,A37&lt;5.45),"virginica",IF(AND(A37&gt;=5.75,C37&lt;4.75,A37&gt;=5.45),"versicolor",IF(AND(F37&lt;0.361,C37&gt;=4.75,A37&gt;=5.45),"virginica",IF(AND(C37&lt;2.6,A37&lt;5.75,C37&lt;4.75,A37&gt;=5.45),"setosa",IF(AND(C37&gt;=2.6,A37&lt;5.75,C37&lt;4.75,A37&gt;=5.45),"versicolor",IF(AND(D37&gt;=1.7,F37&gt;=0.361,C37&gt;=4.75,A37&gt;=5.45),"virginica",IF(AND(B37&lt;2.65,D37&lt;1.7,F37&gt;=0.361,C37&gt;=4.75,A37&gt;=5.45),"virginica",IF(AND(A37&lt;7.05,B37&gt;=2.65,D37&lt;1.7,F37&gt;=0.361,C37&gt;=4.75,A37&gt;=5.45),"versicolor",IF(AND(A37&gt;=7.05,B37&gt;=2.65,D37&lt;1.7,F37&gt;=0.361,C37&gt;=4.75,A37&gt;=5.45),"virginica","shouldnthappen")))))))))))</f>
        <v>versicolor</v>
      </c>
      <c r="AO37" s="1" t="str">
        <f aca="false">IF(AND(D37&lt;0.7),"setosa",IF(AND(A37&lt;4.95,C37&lt;4.85,D37&gt;=0.7),"virginica",IF(AND(A37&gt;=4.95,C37&lt;4.85,D37&gt;=0.7),"versicolor",IF(AND(D37&gt;=1.7,C37&gt;=4.85,D37&gt;=0.7),"virginica",IF(AND(F37&lt;0.325,D37&lt;1.7,C37&gt;=4.85,D37&gt;=0.7),"virginica",IF(AND(D37&lt;1.55,F37&gt;=0.325,D37&lt;1.7,C37&gt;=4.85,D37&gt;=0.7),"virginica",IF(AND(D37&gt;=1.55,F37&gt;=0.325,D37&lt;1.7,C37&gt;=4.85,D37&gt;=0.7),"versicolor","shouldnthappen")))))))</f>
        <v>versicolor</v>
      </c>
      <c r="AP37" s="1" t="str">
        <f aca="false">IF(AND(D37&lt;0.75),"setosa",IF(AND(C37&lt;4.85,D37&gt;=0.75),"versicolor",IF(AND(G37&gt;=8.277,C37&gt;=4.85,D37&gt;=0.75),"virginica",IF(AND(F37&gt;=0.633,G37&lt;8.277,C37&gt;=4.85,D37&gt;=0.75),"virginica",IF(AND(G37&lt;7.61,F37&lt;0.633,G37&lt;8.277,C37&gt;=4.85,D37&gt;=0.75),"virginica",IF(AND(G37&gt;=7.61,F37&lt;0.633,G37&lt;8.277,C37&gt;=4.85,D37&gt;=0.75),"versicolor","shouldnthappen"))))))</f>
        <v>versicolor</v>
      </c>
      <c r="AQ37" s="1" t="str">
        <f aca="false">IF(AND(C37&lt;2.65,A37&gt;=5.45,C37&lt;4.75),"setosa",IF(AND(C37&gt;=2.65,A37&gt;=5.45,C37&lt;4.75),"versicolor",IF(AND(B37&lt;2.9,C37&lt;4.85,C37&gt;=4.75),"versicolor",IF(AND(B37&gt;=2.9,C37&lt;4.85,C37&gt;=4.75),"virginica",IF(AND(D37&lt;1.7,C37&gt;=4.85,C37&gt;=4.75),"versicolor",IF(AND(D37&gt;=1.7,C37&gt;=4.85,C37&gt;=4.75),"virginica",IF(AND(C37&lt;2.45,G37&lt;14.126,A37&lt;5.45,C37&lt;4.75),"setosa",IF(AND(C37&gt;=2.45,G37&lt;14.126,A37&lt;5.45,C37&lt;4.75),"versicolor",IF(AND(C37&lt;2.4,G37&gt;=14.126,A37&lt;5.45,C37&lt;4.75),"setosa",IF(AND(C37&gt;=2.4,G37&gt;=14.126,A37&lt;5.45,C37&lt;4.75),"versicolor","shouldnthappen"))))))))))</f>
        <v>versicolor</v>
      </c>
      <c r="AR37" s="1" t="str">
        <f aca="false">IF(AND(C37&lt;2.45,C37&lt;4.85),"setosa",IF(AND(C37&gt;=5.15,C37&gt;=4.85),"virginica",IF(AND(A37&gt;=4.95,C37&gt;=2.45,C37&lt;4.85),"versicolor",IF(AND(D37&lt;1.35,A37&lt;4.95,C37&gt;=2.45,C37&lt;4.85),"versicolor",IF(AND(D37&gt;=1.35,A37&lt;4.95,C37&gt;=2.45,C37&lt;4.85),"virginica",IF(AND(F37&lt;0.35,G37&lt;12.751,C37&lt;5.15,C37&gt;=4.85),"virginica",IF(AND(A37&lt;6.5,G37&gt;=12.751,C37&lt;5.15,C37&gt;=4.85),"virginica",IF(AND(A37&gt;=6.5,G37&gt;=12.751,C37&lt;5.15,C37&gt;=4.85),"versicolor",IF(AND(B37&gt;=2.75,F37&gt;=0.35,G37&lt;12.751,C37&lt;5.15,C37&gt;=4.85),"virginica",IF(AND(C37&lt;5.05,B37&lt;2.75,F37&gt;=0.35,G37&lt;12.751,C37&lt;5.15,C37&gt;=4.85),"virginica",IF(AND(C37&gt;=5.05,B37&lt;2.75,F37&gt;=0.35,G37&lt;12.751,C37&lt;5.15,C37&gt;=4.85),"versicolor","shouldnthappen")))))))))))</f>
        <v>versicolor</v>
      </c>
      <c r="AS37" s="1" t="str">
        <f aca="false">IF(AND(F37&gt;=0.9,B37&lt;3.05),"virginica",IF(AND(A37&lt;5.9,B37&gt;=3.05),"setosa",IF(AND(D37&lt;1.65,A37&gt;=5.9,B37&gt;=3.05),"versicolor",IF(AND(D37&gt;=1.65,A37&gt;=5.9,B37&gt;=3.05),"virginica",IF(AND(D37&gt;=1.75,C37&gt;=4.85,F37&lt;0.9,B37&lt;3.05),"virginica",IF(AND(C37&lt;2.2,B37&lt;2.95,C37&lt;4.85,F37&lt;0.9,B37&lt;3.05),"setosa",IF(AND(C37&gt;=2.2,B37&lt;2.95,C37&lt;4.85,F37&lt;0.9,B37&lt;3.05),"versicolor",IF(AND(C37&lt;2.8,B37&gt;=2.95,C37&lt;4.85,F37&lt;0.9,B37&lt;3.05),"setosa",IF(AND(C37&gt;=2.8,B37&gt;=2.95,C37&lt;4.85,F37&lt;0.9,B37&lt;3.05),"versicolor",IF(AND(G37&lt;13.879,D37&lt;1.75,C37&gt;=4.85,F37&lt;0.9,B37&lt;3.05),"virginica",IF(AND(G37&gt;=13.879,D37&lt;1.75,C37&gt;=4.85,F37&lt;0.9,B37&lt;3.05),"versicolor","shouldnthappen")))))))))))</f>
        <v>versicolor</v>
      </c>
      <c r="AT37" s="1" t="str">
        <f aca="false">IF(AND(D37&lt;0.75),"setosa",IF(AND(D37&gt;=1.75,D37&gt;=0.75),"virginica",IF(AND(D37&lt;1.45,G37&lt;7.37,D37&lt;1.75,D37&gt;=0.75),"versicolor",IF(AND(D37&gt;=1.45,G37&lt;7.37,D37&lt;1.75,D37&gt;=0.75),"virginica",IF(AND(C37&lt;5.45,G37&gt;=7.37,D37&lt;1.75,D37&gt;=0.75),"versicolor",IF(AND(C37&gt;=5.45,G37&gt;=7.37,D37&lt;1.75,D37&gt;=0.75),"virginica","shouldnthappen"))))))</f>
        <v>versicolor</v>
      </c>
      <c r="AU37" s="1" t="str">
        <f aca="false">IF(AND(D37&lt;0.7),"setosa",IF(AND(D37&gt;=1.7,A37&gt;=6.15,D37&gt;=0.7),"virginica",IF(AND(B37&gt;=2.55,C37&lt;4.75,A37&lt;6.15,D37&gt;=0.7),"versicolor",IF(AND(D37&gt;=1.7,C37&gt;=4.75,A37&lt;6.15,D37&gt;=0.7),"virginica",IF(AND(C37&lt;5.25,D37&lt;1.7,A37&gt;=6.15,D37&gt;=0.7),"versicolor",IF(AND(C37&gt;=5.25,D37&lt;1.7,A37&gt;=6.15,D37&gt;=0.7),"virginica",IF(AND(C37&lt;4.25,B37&lt;2.55,C37&lt;4.75,A37&lt;6.15,D37&gt;=0.7),"versicolor",IF(AND(C37&gt;=4.25,B37&lt;2.55,C37&lt;4.75,A37&lt;6.15,D37&gt;=0.7),"virginica",IF(AND(B37&lt;2.65,D37&lt;1.7,C37&gt;=4.75,A37&lt;6.15,D37&gt;=0.7),"virginica",IF(AND(B37&gt;=2.65,D37&lt;1.7,C37&gt;=4.75,A37&lt;6.15,D37&gt;=0.7),"versicolor","shouldnthappen"))))))))))</f>
        <v>versicolor</v>
      </c>
      <c r="AV37" s="1" t="str">
        <f aca="false">IF(AND(D37&lt;0.75),"setosa",IF(AND(F37&gt;=0.899,D37&gt;=0.75),"virginica",IF(AND(D37&lt;1.65,A37&lt;6.05,F37&lt;0.899,D37&gt;=0.75),"versicolor",IF(AND(D37&gt;=1.65,A37&lt;6.05,F37&lt;0.899,D37&gt;=0.75),"virginica",IF(AND(C37&gt;=5.05,A37&gt;=6.05,F37&lt;0.899,D37&gt;=0.75),"virginica",IF(AND(G37&gt;=13.757,C37&lt;5.05,A37&gt;=6.05,F37&lt;0.899,D37&gt;=0.75),"versicolor",IF(AND(D37&lt;1.6,G37&lt;13.757,C37&lt;5.05,A37&gt;=6.05,F37&lt;0.899,D37&gt;=0.75),"versicolor",IF(AND(D37&gt;=1.6,G37&lt;13.757,C37&lt;5.05,A37&gt;=6.05,F37&lt;0.899,D37&gt;=0.75),"virginica","shouldnthappen"))))))))</f>
        <v>versicolor</v>
      </c>
      <c r="AW37" s="1" t="str">
        <f aca="false">IF(AND(F37&lt;0.117,A37&gt;=5.55),"virginica",IF(AND(A37&gt;=5.2,G37&lt;6.086,A37&lt;5.55),"versicolor",IF(AND(D37&lt;0.7,G37&gt;=6.086,A37&lt;5.55),"setosa",IF(AND(D37&gt;=0.7,G37&gt;=6.086,A37&lt;5.55),"versicolor",IF(AND(A37&lt;4.75,A37&lt;5.2,G37&lt;6.086,A37&lt;5.55),"setosa",IF(AND(A37&gt;=4.75,A37&lt;5.2,G37&lt;6.086,A37&lt;5.55),"virginica",IF(AND(D37&gt;=1.65,C37&lt;4.95,F37&gt;=0.117,A37&gt;=5.55),"virginica",IF(AND(D37&gt;=1.75,C37&gt;=4.95,F37&gt;=0.117,A37&gt;=5.55),"virginica",IF(AND(C37&lt;2.6,D37&lt;1.65,C37&lt;4.95,F37&gt;=0.117,A37&gt;=5.55),"setosa",IF(AND(C37&gt;=2.6,D37&lt;1.65,C37&lt;4.95,F37&gt;=0.117,A37&gt;=5.55),"versicolor",IF(AND(D37&lt;1.55,D37&lt;1.75,C37&gt;=4.95,F37&gt;=0.117,A37&gt;=5.55),"virginica",IF(AND(A37&lt;6.95,D37&gt;=1.55,D37&lt;1.75,C37&gt;=4.95,F37&gt;=0.117,A37&gt;=5.55),"versicolor",IF(AND(A37&gt;=6.95,D37&gt;=1.55,D37&lt;1.75,C37&gt;=4.95,F37&gt;=0.117,A37&gt;=5.55),"virginica","shouldnthappen")))))))))))))</f>
        <v>versicolor</v>
      </c>
      <c r="AX37" s="1" t="str">
        <f aca="false">IF(AND(D37&lt;0.75),"setosa",IF(AND(F37&lt;0.138,D37&gt;=0.75),"virginica",IF(AND(C37&lt;4.45,A37&lt;6.15,F37&gt;=0.138,D37&gt;=0.75),"versicolor",IF(AND(C37&gt;=5.05,A37&gt;=6.15,F37&gt;=0.138,D37&gt;=0.75),"virginica",IF(AND(B37&lt;2.65,C37&gt;=4.45,A37&lt;6.15,F37&gt;=0.138,D37&gt;=0.75),"virginica",IF(AND(A37&gt;=6.35,C37&lt;5.05,A37&gt;=6.15,F37&gt;=0.138,D37&gt;=0.75),"versicolor",IF(AND(A37&lt;5.65,B37&gt;=2.65,C37&gt;=4.45,A37&lt;6.15,F37&gt;=0.138,D37&gt;=0.75),"virginica",IF(AND(D37&lt;1.75,A37&lt;6.35,C37&lt;5.05,A37&gt;=6.15,F37&gt;=0.138,D37&gt;=0.75),"versicolor",IF(AND(D37&gt;=1.75,A37&lt;6.35,C37&lt;5.05,A37&gt;=6.15,F37&gt;=0.138,D37&gt;=0.75),"virginica",IF(AND(D37&lt;1.7,A37&gt;=5.65,B37&gt;=2.65,C37&gt;=4.45,A37&lt;6.15,F37&gt;=0.138,D37&gt;=0.75),"versicolor",IF(AND(D37&gt;=1.7,A37&gt;=5.65,B37&gt;=2.65,C37&gt;=4.45,A37&lt;6.15,F37&gt;=0.138,D37&gt;=0.75),"virginica","shouldnthappen")))))))))))</f>
        <v>versicolor</v>
      </c>
      <c r="AY37" s="1" t="str">
        <f aca="false">IF(AND(D37&lt;0.75,A37&lt;5.55),"setosa",IF(AND(A37&lt;4.95,D37&gt;=0.75,A37&lt;5.55),"virginica",IF(AND(A37&gt;=4.95,D37&gt;=0.75,A37&lt;5.55),"versicolor",IF(AND(C37&lt;2.6,C37&lt;4.85,A37&gt;=5.55),"setosa",IF(AND(C37&gt;=2.6,C37&lt;4.85,A37&gt;=5.55),"versicolor",IF(AND(D37&gt;=1.75,C37&gt;=4.85,A37&gt;=5.55),"virginica",IF(AND(F37&lt;0.405,D37&lt;1.75,C37&gt;=4.85,A37&gt;=5.55),"versicolor",IF(AND(B37&lt;3.05,F37&gt;=0.405,D37&lt;1.75,C37&gt;=4.85,A37&gt;=5.55),"virginica",IF(AND(B37&gt;=3.05,F37&gt;=0.405,D37&lt;1.75,C37&gt;=4.85,A37&gt;=5.55),"versicolor","shouldnthappen")))))))))</f>
        <v>versicolor</v>
      </c>
      <c r="AZ37" s="1" t="str">
        <f aca="false">IF(AND(D37&lt;0.75),"setosa",IF(AND(F37&lt;0.9,C37&lt;4.95,D37&gt;=0.75),"versicolor",IF(AND(F37&gt;=0.9,C37&lt;4.95,D37&gt;=0.75),"virginica",IF(AND(D37&gt;=1.7,C37&gt;=4.95,D37&gt;=0.75),"virginica",IF(AND(F37&lt;0.405,D37&lt;1.7,C37&gt;=4.95,D37&gt;=0.75),"versicolor",IF(AND(F37&gt;=0.405,D37&lt;1.7,C37&gt;=4.95,D37&gt;=0.75),"virginica","shouldnthappen"))))))</f>
        <v>versicolor</v>
      </c>
      <c r="BA37" s="1" t="str">
        <f aca="false">IF(AND(D37&lt;0.75),"setosa",IF(AND(D37&gt;=1.7,C37&gt;=5.05,D37&gt;=0.75),"virginica",IF(AND(D37&lt;1.45,D37&lt;1.6,C37&lt;5.05,D37&gt;=0.75),"versicolor",IF(AND(A37&lt;5.8,D37&gt;=1.6,C37&lt;5.05,D37&gt;=0.75),"virginica",IF(AND(A37&gt;=5.8,D37&gt;=1.6,C37&lt;5.05,D37&gt;=0.75),"versicolor",IF(AND(F37&lt;0.417,D37&lt;1.7,C37&gt;=5.05,D37&gt;=0.75),"versicolor",IF(AND(F37&gt;=0.417,D37&lt;1.7,C37&gt;=5.05,D37&gt;=0.75),"virginica",IF(AND(A37&lt;5.95,D37&gt;=1.45,D37&lt;1.6,C37&lt;5.05,D37&gt;=0.75),"versicolor",IF(AND(G37&lt;10.618,A37&gt;=5.95,D37&gt;=1.45,D37&lt;1.6,C37&lt;5.05,D37&gt;=0.75),"virginica",IF(AND(G37&gt;=10.618,A37&gt;=5.95,D37&gt;=1.45,D37&lt;1.6,C37&lt;5.05,D37&gt;=0.75),"versicolor","shouldnthappen"))))))))))</f>
        <v>versicolor</v>
      </c>
      <c r="BB37" s="1" t="str">
        <f aca="false">IF(AND(C37&lt;2.6),"setosa",IF(AND(D37&gt;=1.75,C37&gt;=2.6),"virginica",IF(AND(C37&gt;=5.45,D37&lt;1.75,C37&gt;=2.6),"virginica",IF(AND(F37&gt;=0.259,C37&lt;5.45,D37&lt;1.75,C37&gt;=2.6),"versicolor",IF(AND(C37&lt;5.05,F37&lt;0.259,C37&lt;5.45,D37&lt;1.75,C37&gt;=2.6),"versicolor",IF(AND(C37&gt;=5.05,F37&lt;0.259,C37&lt;5.45,D37&lt;1.75,C37&gt;=2.6),"virginica","shouldnthappen"))))))</f>
        <v>versicolor</v>
      </c>
      <c r="BC37" s="1" t="str">
        <f aca="false">IF(AND(A37&lt;4.95,B37&lt;2.7,A37&lt;5.55),"virginica",IF(AND(A37&gt;=4.95,B37&lt;2.7,A37&lt;5.55),"versicolor",IF(AND(C37&lt;3.2,B37&gt;=2.7,A37&lt;5.55),"setosa",IF(AND(C37&gt;=3.2,B37&gt;=2.7,A37&lt;5.55),"versicolor",IF(AND(F37&gt;=0.85,A37&lt;6.15,A37&gt;=5.55),"virginica",IF(AND(D37&lt;1.45,A37&gt;=6.15,A37&gt;=5.55),"versicolor",IF(AND(C37&lt;4.8,F37&lt;0.85,A37&lt;6.15,A37&gt;=5.55),"versicolor",IF(AND(D37&gt;=1.7,D37&gt;=1.45,A37&gt;=6.15,A37&gt;=5.55),"virginica",IF(AND(G37&lt;9.333,C37&gt;=4.8,F37&lt;0.85,A37&lt;6.15,A37&gt;=5.55),"versicolor",IF(AND(G37&gt;=9.333,C37&gt;=4.8,F37&lt;0.85,A37&lt;6.15,A37&gt;=5.55),"virginica",IF(AND(C37&lt;4.9,D37&lt;1.7,D37&gt;=1.45,A37&gt;=6.15,A37&gt;=5.55),"versicolor",IF(AND(C37&gt;=4.9,D37&lt;1.7,D37&gt;=1.45,A37&gt;=6.15,A37&gt;=5.55),"virginica","shouldnthappen"))))))))))))</f>
        <v>versicolor</v>
      </c>
      <c r="BD37" s="1" t="str">
        <f aca="false">IF(AND(C37&lt;2.35),"setosa",IF(AND(C37&lt;4.75,B37&lt;2.55,C37&gt;=2.35),"versicolor",IF(AND(C37&gt;=4.75,B37&lt;2.55,C37&gt;=2.35),"virginica",IF(AND(C37&lt;4.75,B37&gt;=2.55,C37&gt;=2.35),"versicolor",IF(AND(D37&gt;=1.75,C37&gt;=4.75,B37&gt;=2.55,C37&gt;=2.35),"virginica",IF(AND(A37&gt;=6.5,D37&lt;1.75,C37&gt;=4.75,B37&gt;=2.55,C37&gt;=2.35),"versicolor",IF(AND(A37&lt;6.05,A37&lt;6.5,D37&lt;1.75,C37&gt;=4.75,B37&gt;=2.55,C37&gt;=2.35),"versicolor",IF(AND(A37&gt;=6.05,A37&lt;6.5,D37&lt;1.75,C37&gt;=4.75,B37&gt;=2.55,C37&gt;=2.35),"virginica","shouldnthappen"))))))))</f>
        <v>versicolor</v>
      </c>
      <c r="BE37" s="1" t="str">
        <f aca="false">IF(AND(C37&lt;2.5),"setosa",IF(AND(D37&lt;1.65,C37&lt;4.75,C37&gt;=2.5),"versicolor",IF(AND(D37&gt;=1.65,C37&lt;4.75,C37&gt;=2.5),"virginica",IF(AND(D37&gt;=1.75,C37&gt;=4.75,C37&gt;=2.5),"virginica",IF(AND(C37&lt;4.95,D37&lt;1.75,C37&gt;=4.75,C37&gt;=2.5),"versicolor",IF(AND(A37&lt;6.5,C37&gt;=4.95,D37&lt;1.75,C37&gt;=4.75,C37&gt;=2.5),"virginica",IF(AND(A37&gt;=6.5,C37&gt;=4.95,D37&lt;1.75,C37&gt;=4.75,C37&gt;=2.5),"versicolor","shouldnthappen")))))))</f>
        <v>versicolor</v>
      </c>
      <c r="BF37" s="1" t="str">
        <f aca="false">IF(AND(G37&gt;=15.244),"virginica",IF(AND(C37&lt;3.2,B37&gt;=3.15,G37&lt;15.244),"setosa",IF(AND(A37&gt;=4.95,C37&lt;4.7,B37&lt;3.15,G37&lt;15.244),"versicolor",IF(AND(C37&gt;=5.15,C37&gt;=4.7,B37&lt;3.15,G37&lt;15.244),"virginica",IF(AND(A37&gt;=6.45,C37&gt;=3.2,B37&gt;=3.15,G37&lt;15.244),"virginica",IF(AND(D37&lt;0.95,A37&lt;4.95,C37&lt;4.7,B37&lt;3.15,G37&lt;15.244),"setosa",IF(AND(D37&gt;=0.95,A37&lt;4.95,C37&lt;4.7,B37&lt;3.15,G37&lt;15.244),"virginica",IF(AND(F37&lt;0.816,A37&lt;6.45,C37&gt;=3.2,B37&gt;=3.15,G37&lt;15.244),"virginica",IF(AND(F37&gt;=0.816,A37&lt;6.45,C37&gt;=3.2,B37&gt;=3.15,G37&lt;15.244),"versicolor",IF(AND(A37&gt;=6.5,B37&lt;3.05,C37&lt;5.15,C37&gt;=4.7,B37&lt;3.15,G37&lt;15.244),"versicolor",IF(AND(G37&lt;11.093,B37&gt;=3.05,C37&lt;5.15,C37&gt;=4.7,B37&lt;3.15,G37&lt;15.244),"virginica",IF(AND(G37&gt;=11.093,B37&gt;=3.05,C37&lt;5.15,C37&gt;=4.7,B37&lt;3.15,G37&lt;15.244),"versicolor",IF(AND(D37&gt;=1.7,A37&lt;6.5,B37&lt;3.05,C37&lt;5.15,C37&gt;=4.7,B37&lt;3.15,G37&lt;15.244),"virginica",IF(AND(G37&lt;7.498,D37&lt;1.7,A37&lt;6.5,B37&lt;3.05,C37&lt;5.15,C37&gt;=4.7,B37&lt;3.15,G37&lt;15.244),"virginica",IF(AND(G37&gt;=7.498,D37&lt;1.7,A37&lt;6.5,B37&lt;3.05,C37&lt;5.15,C37&gt;=4.7,B37&lt;3.15,G37&lt;15.244),"versicolor","shouldnthappen")))))))))))))))</f>
        <v>virginica</v>
      </c>
      <c r="BG37" s="1" t="str">
        <f aca="false">IF(AND(B37&gt;=3.35,C37&lt;4.85),"setosa",IF(AND(D37&gt;=1.75,C37&gt;=4.85),"virginica",IF(AND(D37&lt;0.75,B37&lt;3.35,C37&lt;4.85),"setosa",IF(AND(G37&gt;=13.879,D37&lt;1.75,C37&gt;=4.85),"versicolor",IF(AND(F37&gt;=0.9,D37&gt;=0.75,B37&lt;3.35,C37&lt;4.85),"virginica",IF(AND(F37&gt;=0.405,G37&lt;13.879,D37&lt;1.75,C37&gt;=4.85),"virginica",IF(AND(B37&gt;=2.55,F37&lt;0.9,D37&gt;=0.75,B37&lt;3.35,C37&lt;4.85),"versicolor",IF(AND(G37&lt;7.498,F37&lt;0.405,G37&lt;13.879,D37&lt;1.75,C37&gt;=4.85),"virginica",IF(AND(G37&gt;=7.498,F37&lt;0.405,G37&lt;13.879,D37&lt;1.75,C37&gt;=4.85),"versicolor",IF(AND(G37&lt;5.656,B37&lt;2.55,F37&lt;0.9,D37&gt;=0.75,B37&lt;3.35,C37&lt;4.85),"virginica",IF(AND(G37&gt;=5.656,B37&lt;2.55,F37&lt;0.9,D37&gt;=0.75,B37&lt;3.35,C37&lt;4.85),"versicolor","shouldnthappen")))))))))))</f>
        <v>versicolor</v>
      </c>
      <c r="BH37" s="1" t="str">
        <f aca="false">IF(AND(D37&lt;0.7),"setosa",IF(AND(D37&gt;=1.65,A37&lt;6.65,D37&gt;=0.7),"virginica",IF(AND(D37&lt;1.55,A37&gt;=6.65,D37&gt;=0.7),"versicolor",IF(AND(D37&gt;=1.55,A37&gt;=6.65,D37&gt;=0.7),"virginica",IF(AND(F37&gt;=0.529,D37&lt;1.65,A37&lt;6.65,D37&gt;=0.7),"versicolor",IF(AND(C37&gt;=5.35,F37&lt;0.529,D37&lt;1.65,A37&lt;6.65,D37&gt;=0.7),"virginica",IF(AND(G37&gt;=7.411,C37&lt;5.35,F37&lt;0.529,D37&lt;1.65,A37&lt;6.65,D37&gt;=0.7),"versicolor",IF(AND(G37&lt;6.927,G37&lt;7.411,C37&lt;5.35,F37&lt;0.529,D37&lt;1.65,A37&lt;6.65,D37&gt;=0.7),"versicolor",IF(AND(G37&gt;=6.927,G37&lt;7.411,C37&lt;5.35,F37&lt;0.529,D37&lt;1.65,A37&lt;6.65,D37&gt;=0.7),"virginica","shouldnthappen")))))))))</f>
        <v>versicolor</v>
      </c>
      <c r="BI37" s="1" t="str">
        <f aca="false">IF(AND(D37&gt;=1.7),"virginica",IF(AND(D37&lt;0.7,D37&lt;1.7),"setosa",IF(AND(D37&lt;1.45,G37&lt;7.37,D37&gt;=0.7,D37&lt;1.7),"versicolor",IF(AND(D37&gt;=1.45,G37&lt;7.37,D37&gt;=0.7,D37&lt;1.7),"virginica",IF(AND(B37&gt;=2.65,G37&gt;=7.37,D37&gt;=0.7,D37&lt;1.7),"versicolor",IF(AND(C37&lt;5.05,B37&lt;2.65,G37&gt;=7.37,D37&gt;=0.7,D37&lt;1.7),"versicolor",IF(AND(C37&gt;=5.05,B37&lt;2.65,G37&gt;=7.37,D37&gt;=0.7,D37&lt;1.7),"virginica","shouldnthappen")))))))</f>
        <v>versicolor</v>
      </c>
    </row>
    <row r="38" customFormat="false" ht="13.8" hidden="false" customHeight="false" outlineLevel="0" collapsed="false">
      <c r="A38" s="1" t="n">
        <v>6.1</v>
      </c>
      <c r="B38" s="1" t="n">
        <v>2.9</v>
      </c>
      <c r="C38" s="1" t="n">
        <v>4.7</v>
      </c>
      <c r="D38" s="1" t="n">
        <v>1.4</v>
      </c>
      <c r="E38" s="1" t="s">
        <v>92</v>
      </c>
      <c r="F38" s="1" t="n">
        <v>0.484378943219781</v>
      </c>
      <c r="G38" s="1" t="n">
        <v>15.4437113054097</v>
      </c>
      <c r="H38" s="11" t="str">
        <f aca="false">E38</f>
        <v>versicolor</v>
      </c>
      <c r="I38" s="1" t="str">
        <f aca="false">INDEX(L38:BI38, MODE(MATCH(L38:BI38, L38:BI38, 0 )))</f>
        <v>versicolor</v>
      </c>
      <c r="J38" s="12" t="n">
        <f aca="false">COUNTIF(L38:BI38, H38) / COUNTA(L38:BI38)</f>
        <v>0.96</v>
      </c>
      <c r="K38" s="13" t="n">
        <f aca="false">I38=H38</f>
        <v>1</v>
      </c>
      <c r="L38" s="1" t="str">
        <f aca="false">IF(AND(C38&lt;3.65,B38&gt;=3.35),"setosa",IF(AND(C38&gt;=3.65,B38&gt;=3.35),"virginica",IF(AND(C38&lt;2.35,C38&lt;4.85,B38&lt;3.35),"setosa",IF(AND(F38&gt;=0.899,C38&gt;=2.35,C38&lt;4.85,B38&lt;3.35),"virginica",IF(AND(G38&gt;=8.268,B38&lt;2.75,C38&gt;=4.85,B38&lt;3.35),"virginica",IF(AND(D38&lt;1.55,B38&gt;=2.75,C38&gt;=4.85,B38&lt;3.35),"versicolor",IF(AND(D38&gt;=1.55,B38&gt;=2.75,C38&gt;=4.85,B38&lt;3.35),"virginica",IF(AND(G38&lt;6.537,F38&lt;0.899,C38&gt;=2.35,C38&lt;4.85,B38&lt;3.35),"virginica",IF(AND(G38&gt;=6.537,F38&lt;0.899,C38&gt;=2.35,C38&lt;4.85,B38&lt;3.35),"versicolor",IF(AND(G38&lt;6.878,G38&lt;8.268,B38&lt;2.75,C38&gt;=4.85,B38&lt;3.35),"virginica",IF(AND(G38&gt;=6.878,G38&lt;8.268,B38&lt;2.75,C38&gt;=4.85,B38&lt;3.35),"versicolor","shouldnthappen")))))))))))</f>
        <v>versicolor</v>
      </c>
      <c r="M38" s="1" t="str">
        <f aca="false">IF(AND(C38&lt;2.6),"setosa",IF(AND(D38&gt;=1.75,C38&gt;=2.6),"virginica",IF(AND(G38&lt;6.094,D38&lt;1.75,C38&gt;=2.6),"virginica",IF(AND(D38&lt;1.35,G38&gt;=6.094,D38&lt;1.75,C38&gt;=2.6),"versicolor",IF(AND(C38&lt;5.05,D38&gt;=1.35,G38&gt;=6.094,D38&lt;1.75,C38&gt;=2.6),"versicolor",IF(AND(C38&gt;=5.05,D38&gt;=1.35,G38&gt;=6.094,D38&lt;1.75,C38&gt;=2.6),"virginica","shouldnthappen"))))))</f>
        <v>versicolor</v>
      </c>
      <c r="N38" s="1" t="str">
        <f aca="false">IF(AND(A38&lt;6.6,B38&gt;=3.45),"setosa",IF(AND(A38&gt;=6.6,B38&gt;=3.45),"virginica",IF(AND(D38&lt;0.7,C38&lt;4.75,B38&lt;3.45),"setosa",IF(AND(D38&gt;=0.7,C38&lt;4.75,B38&lt;3.45),"versicolor",IF(AND(C38&gt;=5.15,C38&gt;=4.75,B38&lt;3.45),"virginica",IF(AND(D38&gt;=1.7,A38&lt;6.5,C38&lt;5.15,C38&gt;=4.75,B38&lt;3.45),"virginica",IF(AND(C38&lt;5.05,A38&gt;=6.5,C38&lt;5.15,C38&gt;=4.75,B38&lt;3.45),"versicolor",IF(AND(C38&gt;=5.05,A38&gt;=6.5,C38&lt;5.15,C38&gt;=4.75,B38&lt;3.45),"virginica",IF(AND(G38&lt;7.498,D38&lt;1.7,A38&lt;6.5,C38&lt;5.15,C38&gt;=4.75,B38&lt;3.45),"virginica",IF(AND(G38&gt;=7.498,D38&lt;1.7,A38&lt;6.5,C38&lt;5.15,C38&gt;=4.75,B38&lt;3.45),"versicolor","shouldnthappen"))))))))))</f>
        <v>versicolor</v>
      </c>
      <c r="O38" s="1" t="str">
        <f aca="false">IF(AND(D38&lt;0.75),"setosa",IF(AND(C38&lt;4.75,C38&lt;4.85,D38&gt;=0.75),"versicolor",IF(AND(A38&gt;=6.05,C38&gt;=4.85,D38&gt;=0.75),"virginica",IF(AND(D38&lt;1.6,C38&gt;=4.75,C38&lt;4.85,D38&gt;=0.75),"versicolor",IF(AND(D38&gt;=1.6,C38&gt;=4.75,C38&lt;4.85,D38&gt;=0.75),"virginica",IF(AND(A38&lt;5.9,A38&lt;6.05,C38&gt;=4.85,D38&gt;=0.75),"virginica",IF(AND(A38&gt;=5.9,A38&lt;6.05,C38&gt;=4.85,D38&gt;=0.75),"versicolor","shouldnthappen")))))))</f>
        <v>versicolor</v>
      </c>
      <c r="P38" s="1" t="str">
        <f aca="false">IF(AND(D38&lt;0.75),"setosa",IF(AND(A38&lt;5.55,D38&gt;=0.75),"versicolor",IF(AND(D38&gt;=1.7,G38&lt;13.158,A38&gt;=5.55,D38&gt;=0.75),"virginica",IF(AND(B38&lt;2.45,D38&lt;1.7,G38&lt;13.158,A38&gt;=5.55,D38&gt;=0.75),"virginica",IF(AND(B38&gt;=2.45,D38&lt;1.7,G38&lt;13.158,A38&gt;=5.55,D38&gt;=0.75),"versicolor",IF(AND(B38&gt;=3.05,G38&lt;15.551,G38&gt;=13.158,A38&gt;=5.55,D38&gt;=0.75),"versicolor",IF(AND(B38&lt;2.9,G38&gt;=15.551,G38&gt;=13.158,A38&gt;=5.55,D38&gt;=0.75),"versicolor",IF(AND(B38&gt;=2.9,G38&gt;=15.551,G38&gt;=13.158,A38&gt;=5.55,D38&gt;=0.75),"virginica",IF(AND(D38&lt;1.3,G38&lt;14.221,B38&lt;3.05,G38&lt;15.551,G38&gt;=13.158,A38&gt;=5.55,D38&gt;=0.75),"versicolor",IF(AND(D38&gt;=1.3,G38&lt;14.221,B38&lt;3.05,G38&lt;15.551,G38&gt;=13.158,A38&gt;=5.55,D38&gt;=0.75),"virginica",IF(AND(C38&lt;4.9,G38&gt;=14.221,B38&lt;3.05,G38&lt;15.551,G38&gt;=13.158,A38&gt;=5.55,D38&gt;=0.75),"versicolor",IF(AND(C38&gt;=4.9,G38&gt;=14.221,B38&lt;3.05,G38&lt;15.551,G38&gt;=13.158,A38&gt;=5.55,D38&gt;=0.75),"virginica","shouldnthappen"))))))))))))</f>
        <v>versicolor</v>
      </c>
      <c r="Q38" s="1" t="str">
        <f aca="false">IF(AND(C38&lt;2.6),"setosa",IF(AND(A38&gt;=4.95,C38&lt;4.75,C38&gt;=2.6),"versicolor",IF(AND(D38&gt;=1.75,C38&gt;=4.75,C38&gt;=2.6),"virginica",IF(AND(B38&lt;2.45,A38&lt;4.95,C38&lt;4.75,C38&gt;=2.6),"versicolor",IF(AND(B38&gt;=2.45,A38&lt;4.95,C38&lt;4.75,C38&gt;=2.6),"virginica",IF(AND(G38&lt;7.498,D38&lt;1.75,C38&gt;=4.75,C38&gt;=2.6),"virginica",IF(AND(F38&lt;0.417,G38&gt;=7.498,D38&lt;1.75,C38&gt;=4.75,C38&gt;=2.6),"versicolor",IF(AND(F38&lt;0.442,F38&gt;=0.417,G38&gt;=7.498,D38&lt;1.75,C38&gt;=4.75,C38&gt;=2.6),"virginica",IF(AND(F38&gt;=0.442,F38&gt;=0.417,G38&gt;=7.498,D38&lt;1.75,C38&gt;=4.75,C38&gt;=2.6),"versicolor","shouldnthappen")))))))))</f>
        <v>versicolor</v>
      </c>
      <c r="R38" s="1" t="str">
        <f aca="false">IF(AND(D38&lt;0.75),"setosa",IF(AND(D38&lt;1.75,A38&gt;=6.25,D38&gt;=0.75),"versicolor",IF(AND(D38&gt;=1.75,A38&gt;=6.25,D38&gt;=0.75),"virginica",IF(AND(D38&lt;1.6,C38&lt;4.75,A38&lt;6.25,D38&gt;=0.75),"versicolor",IF(AND(D38&gt;=1.6,C38&lt;4.75,A38&lt;6.25,D38&gt;=0.75),"virginica",IF(AND(G38&lt;6.998,C38&gt;=4.75,A38&lt;6.25,D38&gt;=0.75),"virginica",IF(AND(A38&lt;6.05,G38&gt;=6.998,C38&gt;=4.75,A38&lt;6.25,D38&gt;=0.75),"versicolor",IF(AND(A38&gt;=6.05,G38&gt;=6.998,C38&gt;=4.75,A38&lt;6.25,D38&gt;=0.75),"virginica","shouldnthappen"))))))))</f>
        <v>versicolor</v>
      </c>
      <c r="S38" s="1" t="str">
        <f aca="false">IF(AND(B38&gt;=3.05,A38&lt;5.45),"setosa",IF(AND(C38&lt;2.2,B38&lt;3.05,A38&lt;5.45),"setosa",IF(AND(C38&gt;=2.2,B38&lt;3.05,A38&lt;5.45),"versicolor",IF(AND(B38&lt;3.7,C38&lt;4.8,A38&gt;=5.45),"versicolor",IF(AND(B38&gt;=3.7,C38&lt;4.8,A38&gt;=5.45),"setosa",IF(AND(G38&lt;13.757,C38&lt;5.05,C38&gt;=4.8,A38&gt;=5.45),"virginica",IF(AND(G38&gt;=13.757,C38&lt;5.05,C38&gt;=4.8,A38&gt;=5.45),"versicolor",IF(AND(C38&gt;=5.15,C38&gt;=5.05,C38&gt;=4.8,A38&gt;=5.45),"virginica",IF(AND(A38&lt;5.95,C38&lt;5.15,C38&gt;=5.05,C38&gt;=4.8,A38&gt;=5.45),"virginica",IF(AND(D38&gt;=1.8,A38&gt;=5.95,C38&lt;5.15,C38&gt;=5.05,C38&gt;=4.8,A38&gt;=5.45),"virginica",IF(AND(B38&lt;2.75,D38&lt;1.8,A38&gt;=5.95,C38&lt;5.15,C38&gt;=5.05,C38&gt;=4.8,A38&gt;=5.45),"versicolor",IF(AND(B38&gt;=2.75,D38&lt;1.8,A38&gt;=5.95,C38&lt;5.15,C38&gt;=5.05,C38&gt;=4.8,A38&gt;=5.45),"virginica","shouldnthappen"))))))))))))</f>
        <v>versicolor</v>
      </c>
      <c r="T38" s="1" t="str">
        <f aca="false">IF(AND(C38&lt;2.6),"setosa",IF(AND(D38&lt;1.65,C38&lt;4.75,C38&gt;=2.6),"versicolor",IF(AND(D38&gt;=1.65,C38&lt;4.75,C38&gt;=2.6),"virginica",IF(AND(G38&gt;=8.494,A38&lt;6.6,C38&gt;=4.75,C38&gt;=2.6),"virginica",IF(AND(C38&lt;5.2,A38&gt;=6.6,C38&gt;=4.75,C38&gt;=2.6),"versicolor",IF(AND(C38&gt;=5.2,A38&gt;=6.6,C38&gt;=4.75,C38&gt;=2.6),"virginica",IF(AND(A38&lt;5.95,G38&lt;8.494,A38&lt;6.6,C38&gt;=4.75,C38&gt;=2.6),"virginica",IF(AND(A38&gt;=5.95,G38&lt;8.494,A38&lt;6.6,C38&gt;=4.75,C38&gt;=2.6),"versicolor","shouldnthappen"))))))))</f>
        <v>versicolor</v>
      </c>
      <c r="U38" s="1" t="str">
        <f aca="false">IF(AND(C38&lt;3.65,B38&gt;=3.35),"setosa",IF(AND(C38&gt;=3.65,B38&gt;=3.35),"virginica",IF(AND(C38&lt;2.35,A38&lt;6.25,B38&lt;3.35),"setosa",IF(AND(C38&lt;4.85,A38&gt;=6.25,B38&lt;3.35),"versicolor",IF(AND(G38&gt;=15.426,C38&gt;=2.35,A38&lt;6.25,B38&lt;3.35),"virginica",IF(AND(D38&gt;=1.55,C38&gt;=4.85,A38&gt;=6.25,B38&lt;3.35),"virginica",IF(AND(D38&lt;1.8,G38&lt;15.426,C38&gt;=2.35,A38&lt;6.25,B38&lt;3.35),"versicolor",IF(AND(D38&gt;=1.8,G38&lt;15.426,C38&gt;=2.35,A38&lt;6.25,B38&lt;3.35),"virginica",IF(AND(B38&lt;2.95,D38&lt;1.55,C38&gt;=4.85,A38&gt;=6.25,B38&lt;3.35),"virginica",IF(AND(B38&gt;=2.95,D38&lt;1.55,C38&gt;=4.85,A38&gt;=6.25,B38&lt;3.35),"versicolor","shouldnthappen"))))))))))</f>
        <v>virginica</v>
      </c>
      <c r="V38" s="1" t="str">
        <f aca="false">IF(AND(C38&lt;2.6),"setosa",IF(AND(C38&gt;=4.85,C38&gt;=2.6),"virginica",IF(AND(F38&gt;=0.9,C38&lt;4.85,C38&gt;=2.6),"virginica",IF(AND(G38&lt;5.656,F38&lt;0.9,C38&lt;4.85,C38&gt;=2.6),"virginica",IF(AND(G38&gt;=5.656,F38&lt;0.9,C38&lt;4.85,C38&gt;=2.6),"versicolor","shouldnthappen")))))</f>
        <v>versicolor</v>
      </c>
      <c r="W38" s="1" t="str">
        <f aca="false">IF(AND(D38&gt;=1.75,G38&gt;=13.795),"virginica",IF(AND(D38&gt;=1.5,G38&gt;=12.335,G38&lt;13.795),"virginica",IF(AND(C38&lt;2.45,C38&lt;4.85,G38&lt;12.335,G38&lt;13.795),"setosa",IF(AND(C38&gt;=2.45,C38&lt;4.85,G38&lt;12.335,G38&lt;13.795),"versicolor",IF(AND(D38&gt;=1.7,C38&gt;=4.85,G38&lt;12.335,G38&lt;13.795),"virginica",IF(AND(B38&gt;=3.25,D38&lt;1.5,G38&gt;=12.335,G38&lt;13.795),"setosa",IF(AND(D38&lt;1,F38&lt;0.255,D38&lt;1.75,G38&gt;=13.795),"setosa",IF(AND(D38&gt;=1,F38&lt;0.255,D38&lt;1.75,G38&gt;=13.795),"versicolor",IF(AND(A38&lt;5.4,F38&gt;=0.255,D38&lt;1.75,G38&gt;=13.795),"setosa",IF(AND(A38&gt;=5.4,F38&gt;=0.255,D38&lt;1.75,G38&gt;=13.795),"versicolor",IF(AND(A38&lt;6.15,D38&lt;1.7,C38&gt;=4.85,G38&lt;12.335,G38&lt;13.795),"versicolor",IF(AND(A38&gt;=6.15,D38&lt;1.7,C38&gt;=4.85,G38&lt;12.335,G38&lt;13.795),"virginica",IF(AND(C38&lt;5,B38&lt;3.25,D38&lt;1.5,G38&gt;=12.335,G38&lt;13.795),"versicolor",IF(AND(C38&gt;=5,B38&lt;3.25,D38&lt;1.5,G38&gt;=12.335,G38&lt;13.795),"virginica","shouldnthappen"))))))))))))))</f>
        <v>versicolor</v>
      </c>
      <c r="X38" s="1" t="str">
        <f aca="false">IF(AND(C38&lt;2.5,A38&lt;5.55),"setosa",IF(AND(F38&lt;0.096,A38&gt;=5.55),"virginica",IF(AND(D38&lt;1.6,C38&gt;=2.5,A38&lt;5.55),"versicolor",IF(AND(D38&gt;=1.6,C38&gt;=2.5,A38&lt;5.55),"virginica",IF(AND(F38&gt;=0.156,C38&lt;4.75,F38&gt;=0.096,A38&gt;=5.55),"versicolor",IF(AND(D38&gt;=1.75,C38&gt;=4.75,F38&gt;=0.096,A38&gt;=5.55),"virginica",IF(AND(B38&lt;3.3,F38&lt;0.156,C38&lt;4.75,F38&gt;=0.096,A38&gt;=5.55),"versicolor",IF(AND(B38&gt;=3.3,F38&lt;0.156,C38&lt;4.75,F38&gt;=0.096,A38&gt;=5.55),"setosa",IF(AND(B38&lt;2.45,A38&lt;6.05,D38&lt;1.75,C38&gt;=4.75,F38&gt;=0.096,A38&gt;=5.55),"virginica",IF(AND(B38&gt;=2.45,A38&lt;6.05,D38&lt;1.75,C38&gt;=4.75,F38&gt;=0.096,A38&gt;=5.55),"versicolor",IF(AND(F38&lt;0.205,A38&gt;=6.05,D38&lt;1.75,C38&gt;=4.75,F38&gt;=0.096,A38&gt;=5.55),"versicolor",IF(AND(F38&gt;=0.205,A38&gt;=6.05,D38&lt;1.75,C38&gt;=4.75,F38&gt;=0.096,A38&gt;=5.55),"virginica","shouldnthappen"))))))))))))</f>
        <v>versicolor</v>
      </c>
      <c r="Y38" s="1" t="str">
        <f aca="false">IF(AND(C38&lt;2.35,A38&lt;5.55),"setosa",IF(AND(C38&gt;=5.05,A38&gt;=5.55),"virginica",IF(AND(D38&lt;1.6,C38&gt;=2.35,A38&lt;5.55),"versicolor",IF(AND(D38&gt;=1.6,C38&gt;=2.35,A38&lt;5.55),"virginica",IF(AND(D38&gt;=1.75,C38&lt;5.05,A38&gt;=5.55),"virginica",IF(AND(B38&gt;=3.55,D38&lt;1.75,C38&lt;5.05,A38&gt;=5.55),"setosa",IF(AND(G38&lt;6.3,B38&lt;3.55,D38&lt;1.75,C38&lt;5.05,A38&gt;=5.55),"virginica",IF(AND(G38&gt;=6.3,B38&lt;3.55,D38&lt;1.75,C38&lt;5.05,A38&gt;=5.55),"versicolor","shouldnthappen"))))))))</f>
        <v>versicolor</v>
      </c>
      <c r="Z38" s="1" t="str">
        <f aca="false">IF(AND(D38&lt;0.75),"setosa",IF(AND(B38&gt;=2.55,C38&lt;4.85,D38&gt;=0.75),"versicolor",IF(AND(D38&gt;=1.7,C38&gt;=4.85,D38&gt;=0.75),"virginica",IF(AND(D38&lt;1.6,B38&lt;2.55,C38&lt;4.85,D38&gt;=0.75),"versicolor",IF(AND(D38&gt;=1.6,B38&lt;2.55,C38&lt;4.85,D38&gt;=0.75),"virginica",IF(AND(B38&lt;2.65,D38&lt;1.7,C38&gt;=4.85,D38&gt;=0.75),"virginica",IF(AND(F38&lt;0.325,B38&gt;=2.65,D38&lt;1.7,C38&gt;=4.85,D38&gt;=0.75),"virginica",IF(AND(G38&lt;10.717,F38&gt;=0.325,B38&gt;=2.65,D38&lt;1.7,C38&gt;=4.85,D38&gt;=0.75),"versicolor",IF(AND(G38&gt;=10.717,F38&gt;=0.325,B38&gt;=2.65,D38&lt;1.7,C38&gt;=4.85,D38&gt;=0.75),"virginica","shouldnthappen")))))))))</f>
        <v>versicolor</v>
      </c>
      <c r="AA38" s="1" t="str">
        <f aca="false">IF(AND(D38&lt;0.75),"setosa",IF(AND(D38&gt;=1.75,D38&gt;=0.75),"virginica",IF(AND(F38&gt;=0.455,D38&lt;1.75,D38&gt;=0.75),"versicolor",IF(AND(D38&lt;1.45,F38&lt;0.455,D38&lt;1.75,D38&gt;=0.75),"versicolor",IF(AND(F38&lt;0.247,D38&gt;=1.45,F38&lt;0.455,D38&lt;1.75,D38&gt;=0.75),"versicolor",IF(AND(F38&gt;=0.247,D38&gt;=1.45,F38&lt;0.455,D38&lt;1.75,D38&gt;=0.75),"virginica","shouldnthappen"))))))</f>
        <v>versicolor</v>
      </c>
      <c r="AB38" s="1" t="str">
        <f aca="false">IF(AND(F38&gt;=0.221,B38&gt;=3.35),"setosa",IF(AND(A38&lt;5.3,F38&gt;=0.683,B38&lt;3.35),"setosa",IF(AND(A38&lt;6.45,F38&lt;0.221,B38&gt;=3.35),"setosa",IF(AND(A38&gt;=6.45,F38&lt;0.221,B38&gt;=3.35),"virginica",IF(AND(G38&lt;6.3,A38&lt;6.25,F38&lt;0.683,B38&lt;3.35),"virginica",IF(AND(G38&lt;13.795,A38&gt;=6.25,F38&lt;0.683,B38&lt;3.35),"virginica",IF(AND(D38&lt;1.65,A38&gt;=5.3,F38&gt;=0.683,B38&lt;3.35),"versicolor",IF(AND(D38&gt;=1.65,A38&gt;=5.3,F38&gt;=0.683,B38&lt;3.35),"virginica",IF(AND(D38&lt;0.6,G38&gt;=6.3,A38&lt;6.25,F38&lt;0.683,B38&lt;3.35),"setosa",IF(AND(D38&lt;1.7,G38&gt;=13.795,A38&gt;=6.25,F38&lt;0.683,B38&lt;3.35),"versicolor",IF(AND(D38&gt;=1.7,G38&gt;=13.795,A38&gt;=6.25,F38&lt;0.683,B38&lt;3.35),"virginica",IF(AND(C38&gt;=5.35,D38&gt;=0.6,G38&gt;=6.3,A38&lt;6.25,F38&lt;0.683,B38&lt;3.35),"virginica",IF(AND(D38&lt;1.75,C38&lt;5.35,D38&gt;=0.6,G38&gt;=6.3,A38&lt;6.25,F38&lt;0.683,B38&lt;3.35),"versicolor",IF(AND(D38&gt;=1.75,C38&lt;5.35,D38&gt;=0.6,G38&gt;=6.3,A38&lt;6.25,F38&lt;0.683,B38&lt;3.35),"virginica","shouldnthappen"))))))))))))))</f>
        <v>versicolor</v>
      </c>
      <c r="AC38" s="1" t="str">
        <f aca="false">IF(AND(B38&gt;=3.3),"setosa",IF(AND(C38&lt;2.45,D38&lt;1.55,B38&lt;3.3),"setosa",IF(AND(F38&gt;=0.211,D38&gt;=1.55,B38&lt;3.3),"virginica",IF(AND(C38&lt;4.9,C38&gt;=2.45,D38&lt;1.55,B38&lt;3.3),"versicolor",IF(AND(C38&gt;=4.9,C38&gt;=2.45,D38&lt;1.55,B38&lt;3.3),"virginica",IF(AND(F38&lt;0.138,F38&lt;0.211,D38&gt;=1.55,B38&lt;3.3),"virginica",IF(AND(F38&gt;=0.138,F38&lt;0.211,D38&gt;=1.55,B38&lt;3.3),"versicolor","shouldnthappen")))))))</f>
        <v>versicolor</v>
      </c>
      <c r="AD38" s="1" t="str">
        <f aca="false">IF(AND(D38&gt;=1.75),"virginica",IF(AND(D38&lt;0.75,D38&lt;1.75),"setosa",IF(AND(D38&lt;1.35,D38&gt;=0.75,D38&lt;1.75),"versicolor",IF(AND(B38&lt;2.6,C38&lt;4.85,D38&gt;=1.35,D38&gt;=0.75,D38&lt;1.75),"virginica",IF(AND(B38&gt;=2.6,C38&lt;4.85,D38&gt;=1.35,D38&gt;=0.75,D38&lt;1.75),"versicolor",IF(AND(A38&lt;6.4,C38&gt;=4.85,D38&gt;=1.35,D38&gt;=0.75,D38&lt;1.75),"virginica",IF(AND(A38&gt;=6.4,C38&gt;=4.85,D38&gt;=1.35,D38&gt;=0.75,D38&lt;1.75),"versicolor","shouldnthappen")))))))</f>
        <v>versicolor</v>
      </c>
      <c r="AE38" s="1" t="str">
        <f aca="false">IF(AND(C38&lt;2.45),"setosa",IF(AND(F38&lt;0.07,C38&gt;=2.45),"virginica",IF(AND(A38&gt;=5,C38&lt;4.75,F38&gt;=0.07,C38&gt;=2.45),"versicolor",IF(AND(F38&lt;0.182,C38&gt;=4.75,F38&gt;=0.07,C38&gt;=2.45),"versicolor",IF(AND(B38&lt;2.45,A38&lt;5,C38&lt;4.75,F38&gt;=0.07,C38&gt;=2.45),"versicolor",IF(AND(B38&gt;=2.45,A38&lt;5,C38&lt;4.75,F38&gt;=0.07,C38&gt;=2.45),"virginica",IF(AND(F38&gt;=0.468,F38&gt;=0.182,C38&gt;=4.75,F38&gt;=0.07,C38&gt;=2.45),"virginica",IF(AND(A38&gt;=6.85,F38&lt;0.468,F38&gt;=0.182,C38&gt;=4.75,F38&gt;=0.07,C38&gt;=2.45),"virginica",IF(AND(B38&lt;2.6,A38&lt;6.85,F38&lt;0.468,F38&gt;=0.182,C38&gt;=4.75,F38&gt;=0.07,C38&gt;=2.45),"virginica",IF(AND(B38&gt;=2.6,A38&lt;6.85,F38&lt;0.468,F38&gt;=0.182,C38&gt;=4.75,F38&gt;=0.07,C38&gt;=2.45),"versicolor","shouldnthappen"))))))))))</f>
        <v>versicolor</v>
      </c>
      <c r="AF38" s="1" t="str">
        <f aca="false">IF(AND(D38&lt;0.75,A38&lt;5.45),"setosa",IF(AND(D38&gt;=1.75,A38&gt;=5.45),"virginica",IF(AND(G38&lt;6.094,D38&gt;=0.75,A38&lt;5.45),"virginica",IF(AND(G38&gt;=6.094,D38&gt;=0.75,A38&lt;5.45),"versicolor",IF(AND(C38&lt;2.75,D38&lt;1.75,A38&gt;=5.45),"setosa",IF(AND(D38&lt;1.45,C38&gt;=2.75,D38&lt;1.75,A38&gt;=5.45),"versicolor",IF(AND(B38&lt;2.75,D38&gt;=1.45,C38&gt;=2.75,D38&lt;1.75,A38&gt;=5.45),"versicolor",IF(AND(C38&lt;5.05,B38&gt;=2.75,D38&gt;=1.45,C38&gt;=2.75,D38&lt;1.75,A38&gt;=5.45),"versicolor",IF(AND(C38&gt;=5.05,B38&gt;=2.75,D38&gt;=1.45,C38&gt;=2.75,D38&lt;1.75,A38&gt;=5.45),"virginica","shouldnthappen")))))))))</f>
        <v>versicolor</v>
      </c>
      <c r="AG38" s="1" t="str">
        <f aca="false">IF(AND(D38&lt;0.65,G38&lt;8.868,A38&lt;5.3),"setosa",IF(AND(C38&lt;2.6,G38&gt;=8.868,A38&lt;5.3),"setosa",IF(AND(C38&gt;=2.6,G38&gt;=8.868,A38&lt;5.3),"versicolor",IF(AND(C38&gt;=4.95,D38&lt;1.55,A38&gt;=5.3),"virginica",IF(AND(G38&lt;13.795,D38&gt;=1.55,A38&gt;=5.3),"virginica",IF(AND(C38&lt;3.75,D38&gt;=0.65,G38&lt;8.868,A38&lt;5.3),"versicolor",IF(AND(C38&gt;=3.75,D38&gt;=0.65,G38&lt;8.868,A38&lt;5.3),"virginica",IF(AND(C38&lt;2.6,C38&lt;4.95,D38&lt;1.55,A38&gt;=5.3),"setosa",IF(AND(C38&gt;=2.6,C38&lt;4.95,D38&lt;1.55,A38&gt;=5.3),"versicolor",IF(AND(C38&lt;4.75,G38&gt;=13.795,D38&gt;=1.55,A38&gt;=5.3),"versicolor",IF(AND(C38&gt;=4.75,G38&gt;=13.795,D38&gt;=1.55,A38&gt;=5.3),"virginica","shouldnthappen")))))))))))</f>
        <v>versicolor</v>
      </c>
      <c r="AH38" s="1" t="str">
        <f aca="false">IF(AND(D38&lt;0.75),"setosa",IF(AND(C38&lt;4.75,D38&gt;=0.75),"versicolor",IF(AND(G38&lt;13.757,C38&gt;=4.75,D38&gt;=0.75),"virginica",IF(AND(B38&lt;3.05,G38&gt;=13.757,C38&gt;=4.75,D38&gt;=0.75),"virginica",IF(AND(A38&lt;6.65,B38&gt;=3.05,G38&gt;=13.757,C38&gt;=4.75,D38&gt;=0.75),"virginica",IF(AND(A38&gt;=6.65,B38&gt;=3.05,G38&gt;=13.757,C38&gt;=4.75,D38&gt;=0.75),"versicolor","shouldnthappen"))))))</f>
        <v>versicolor</v>
      </c>
      <c r="AI38" s="1" t="str">
        <f aca="false">IF(AND(D38&lt;0.7),"setosa",IF(AND(C38&lt;4.75,D38&gt;=0.7),"versicolor",IF(AND(A38&lt;6.6,F38&lt;0.482,C38&gt;=4.75,D38&gt;=0.7),"virginica",IF(AND(C38&gt;=4.95,F38&gt;=0.482,C38&gt;=4.75,D38&gt;=0.7),"virginica",IF(AND(D38&lt;1.9,A38&gt;=6.6,F38&lt;0.482,C38&gt;=4.75,D38&gt;=0.7),"versicolor",IF(AND(D38&gt;=1.9,A38&gt;=6.6,F38&lt;0.482,C38&gt;=4.75,D38&gt;=0.7),"virginica",IF(AND(F38&gt;=0.766,C38&lt;4.95,F38&gt;=0.482,C38&gt;=4.75,D38&gt;=0.7),"virginica",IF(AND(B38&lt;2.95,F38&lt;0.766,C38&lt;4.95,F38&gt;=0.482,C38&gt;=4.75,D38&gt;=0.7),"virginica",IF(AND(B38&gt;=2.95,F38&lt;0.766,C38&lt;4.95,F38&gt;=0.482,C38&gt;=4.75,D38&gt;=0.7),"versicolor","shouldnthappen")))))))))</f>
        <v>versicolor</v>
      </c>
      <c r="AJ38" s="1" t="str">
        <f aca="false">IF(AND(C38&lt;2.45,C38&lt;4.75),"setosa",IF(AND(D38&gt;=1.65,C38&gt;=4.75),"virginica",IF(AND(A38&lt;4.95,C38&gt;=2.45,C38&lt;4.75),"virginica",IF(AND(A38&gt;=4.95,C38&gt;=2.45,C38&lt;4.75),"versicolor",IF(AND(B38&lt;2.95,D38&lt;1.65,C38&gt;=4.75),"virginica",IF(AND(B38&gt;=2.95,D38&lt;1.65,C38&gt;=4.75),"versicolor","shouldnthappen"))))))</f>
        <v>versicolor</v>
      </c>
      <c r="AK38" s="1" t="str">
        <f aca="false">IF(AND(D38&lt;0.75,A38&lt;5.45),"setosa",IF(AND(B38&lt;2.45,D38&gt;=0.75,A38&lt;5.45),"versicolor",IF(AND(A38&gt;=5.55,C38&lt;4.75,A38&gt;=5.45),"versicolor",IF(AND(C38&gt;=5.15,C38&gt;=4.75,A38&gt;=5.45),"virginica",IF(AND(G38&lt;6.094,B38&gt;=2.45,D38&gt;=0.75,A38&lt;5.45),"virginica",IF(AND(G38&gt;=6.094,B38&gt;=2.45,D38&gt;=0.75,A38&lt;5.45),"versicolor",IF(AND(D38&lt;0.6,A38&lt;5.55,C38&lt;4.75,A38&gt;=5.45),"setosa",IF(AND(D38&gt;=0.6,A38&lt;5.55,C38&lt;4.75,A38&gt;=5.45),"versicolor",IF(AND(C38&lt;4.95,C38&lt;5.15,C38&gt;=4.75,A38&gt;=5.45),"virginica",IF(AND(G38&lt;12.627,C38&lt;5.05,C38&gt;=4.95,C38&lt;5.15,C38&gt;=4.75,A38&gt;=5.45),"virginica",IF(AND(G38&gt;=12.627,C38&lt;5.05,C38&gt;=4.95,C38&lt;5.15,C38&gt;=4.75,A38&gt;=5.45),"versicolor",IF(AND(D38&lt;1.7,C38&gt;=5.05,C38&gt;=4.95,C38&lt;5.15,C38&gt;=4.75,A38&gt;=5.45),"versicolor",IF(AND(D38&gt;=1.7,C38&gt;=5.05,C38&gt;=4.95,C38&lt;5.15,C38&gt;=4.75,A38&gt;=5.45),"virginica","shouldnthappen")))))))))))))</f>
        <v>versicolor</v>
      </c>
      <c r="AL38" s="1" t="str">
        <f aca="false">IF(AND(B38&lt;2.45,B38&lt;3.15),"versicolor",IF(AND(D38&lt;0.95,G38&lt;15.141,B38&gt;=3.15),"setosa",IF(AND(G38&lt;15.429,G38&gt;=15.141,B38&gt;=3.15),"versicolor",IF(AND(G38&gt;=15.429,G38&gt;=15.141,B38&gt;=3.15),"virginica",IF(AND(C38&lt;2.3,C38&lt;4.75,B38&gt;=2.45,B38&lt;3.15),"setosa",IF(AND(G38&gt;=16.072,C38&gt;=4.75,B38&gt;=2.45,B38&lt;3.15),"versicolor",IF(AND(G38&lt;11.833,D38&gt;=0.95,G38&lt;15.141,B38&gt;=3.15),"virginica",IF(AND(A38&lt;5,C38&gt;=2.3,C38&lt;4.75,B38&gt;=2.45,B38&lt;3.15),"virginica",IF(AND(A38&gt;=5,C38&gt;=2.3,C38&lt;4.75,B38&gt;=2.45,B38&lt;3.15),"versicolor",IF(AND(G38&lt;14.342,G38&gt;=11.833,D38&gt;=0.95,G38&lt;15.141,B38&gt;=3.15),"versicolor",IF(AND(G38&gt;=14.342,G38&gt;=11.833,D38&gt;=0.95,G38&lt;15.141,B38&gt;=3.15),"virginica",IF(AND(G38&lt;13.757,F38&gt;=0.741,G38&lt;16.072,C38&gt;=4.75,B38&gt;=2.45,B38&lt;3.15),"virginica",IF(AND(F38&gt;=0.546,A38&lt;6.15,F38&lt;0.741,G38&lt;16.072,C38&gt;=4.75,B38&gt;=2.45,B38&lt;3.15),"virginica",IF(AND(D38&gt;=1.75,A38&gt;=6.15,F38&lt;0.741,G38&lt;16.072,C38&gt;=4.75,B38&gt;=2.45,B38&lt;3.15),"virginica",IF(AND(C38&lt;4.85,G38&gt;=13.757,F38&gt;=0.741,G38&lt;16.072,C38&gt;=4.75,B38&gt;=2.45,B38&lt;3.15),"virginica",IF(AND(C38&gt;=4.85,G38&gt;=13.757,F38&gt;=0.741,G38&lt;16.072,C38&gt;=4.75,B38&gt;=2.45,B38&lt;3.15),"versicolor",IF(AND(F38&lt;0.331,F38&lt;0.546,A38&lt;6.15,F38&lt;0.741,G38&lt;16.072,C38&gt;=4.75,B38&gt;=2.45,B38&lt;3.15),"virginica",IF(AND(F38&gt;=0.331,F38&lt;0.546,A38&lt;6.15,F38&lt;0.741,G38&lt;16.072,C38&gt;=4.75,B38&gt;=2.45,B38&lt;3.15),"versicolor",IF(AND(G38&lt;10.661,D38&lt;1.75,A38&gt;=6.15,F38&lt;0.741,G38&lt;16.072,C38&gt;=4.75,B38&gt;=2.45,B38&lt;3.15),"virginica",IF(AND(G38&gt;=10.661,D38&lt;1.75,A38&gt;=6.15,F38&lt;0.741,G38&lt;16.072,C38&gt;=4.75,B38&gt;=2.45,B38&lt;3.15),"versicolor","shouldnthappen"))))))))))))))))))))</f>
        <v>versicolor</v>
      </c>
      <c r="AM38" s="1" t="str">
        <f aca="false">IF(AND(D38&lt;1.35,F38&gt;=0.917),"setosa",IF(AND(D38&gt;=1.35,F38&gt;=0.917),"virginica",IF(AND(D38&lt;0.75,D38&lt;1.55,F38&lt;0.917),"setosa",IF(AND(C38&gt;=4.8,D38&gt;=1.55,F38&lt;0.917),"virginica",IF(AND(A38&lt;5.95,D38&gt;=0.75,D38&lt;1.55,F38&lt;0.917),"versicolor",IF(AND(F38&lt;0.473,C38&lt;4.8,D38&gt;=1.55,F38&lt;0.917),"virginica",IF(AND(F38&gt;=0.473,C38&lt;4.8,D38&gt;=1.55,F38&lt;0.917),"versicolor",IF(AND(C38&lt;4.95,A38&gt;=5.95,D38&gt;=0.75,D38&lt;1.55,F38&lt;0.917),"versicolor",IF(AND(C38&gt;=4.95,A38&gt;=5.95,D38&gt;=0.75,D38&lt;1.55,F38&lt;0.917),"virginica","shouldnthappen")))))))))</f>
        <v>versicolor</v>
      </c>
      <c r="AN38" s="1" t="str">
        <f aca="false">IF(AND(D38&lt;0.75,A38&lt;5.45),"setosa",IF(AND(D38&lt;1.55,D38&gt;=0.75,A38&lt;5.45),"versicolor",IF(AND(D38&gt;=1.55,D38&gt;=0.75,A38&lt;5.45),"virginica",IF(AND(A38&gt;=5.75,C38&lt;4.75,A38&gt;=5.45),"versicolor",IF(AND(F38&lt;0.361,C38&gt;=4.75,A38&gt;=5.45),"virginica",IF(AND(C38&lt;2.6,A38&lt;5.75,C38&lt;4.75,A38&gt;=5.45),"setosa",IF(AND(C38&gt;=2.6,A38&lt;5.75,C38&lt;4.75,A38&gt;=5.45),"versicolor",IF(AND(D38&gt;=1.7,F38&gt;=0.361,C38&gt;=4.75,A38&gt;=5.45),"virginica",IF(AND(B38&lt;2.65,D38&lt;1.7,F38&gt;=0.361,C38&gt;=4.75,A38&gt;=5.45),"virginica",IF(AND(A38&lt;7.05,B38&gt;=2.65,D38&lt;1.7,F38&gt;=0.361,C38&gt;=4.75,A38&gt;=5.45),"versicolor",IF(AND(A38&gt;=7.05,B38&gt;=2.65,D38&lt;1.7,F38&gt;=0.361,C38&gt;=4.75,A38&gt;=5.45),"virginica","shouldnthappen")))))))))))</f>
        <v>versicolor</v>
      </c>
      <c r="AO38" s="1" t="str">
        <f aca="false">IF(AND(D38&lt;0.7),"setosa",IF(AND(A38&lt;4.95,C38&lt;4.85,D38&gt;=0.7),"virginica",IF(AND(A38&gt;=4.95,C38&lt;4.85,D38&gt;=0.7),"versicolor",IF(AND(D38&gt;=1.7,C38&gt;=4.85,D38&gt;=0.7),"virginica",IF(AND(F38&lt;0.325,D38&lt;1.7,C38&gt;=4.85,D38&gt;=0.7),"virginica",IF(AND(D38&lt;1.55,F38&gt;=0.325,D38&lt;1.7,C38&gt;=4.85,D38&gt;=0.7),"virginica",IF(AND(D38&gt;=1.55,F38&gt;=0.325,D38&lt;1.7,C38&gt;=4.85,D38&gt;=0.7),"versicolor","shouldnthappen")))))))</f>
        <v>versicolor</v>
      </c>
      <c r="AP38" s="1" t="str">
        <f aca="false">IF(AND(D38&lt;0.75),"setosa",IF(AND(C38&lt;4.85,D38&gt;=0.75),"versicolor",IF(AND(G38&gt;=8.277,C38&gt;=4.85,D38&gt;=0.75),"virginica",IF(AND(F38&gt;=0.633,G38&lt;8.277,C38&gt;=4.85,D38&gt;=0.75),"virginica",IF(AND(G38&lt;7.61,F38&lt;0.633,G38&lt;8.277,C38&gt;=4.85,D38&gt;=0.75),"virginica",IF(AND(G38&gt;=7.61,F38&lt;0.633,G38&lt;8.277,C38&gt;=4.85,D38&gt;=0.75),"versicolor","shouldnthappen"))))))</f>
        <v>versicolor</v>
      </c>
      <c r="AQ38" s="1" t="str">
        <f aca="false">IF(AND(C38&lt;2.65,A38&gt;=5.45,C38&lt;4.75),"setosa",IF(AND(C38&gt;=2.65,A38&gt;=5.45,C38&lt;4.75),"versicolor",IF(AND(B38&lt;2.9,C38&lt;4.85,C38&gt;=4.75),"versicolor",IF(AND(B38&gt;=2.9,C38&lt;4.85,C38&gt;=4.75),"virginica",IF(AND(D38&lt;1.7,C38&gt;=4.85,C38&gt;=4.75),"versicolor",IF(AND(D38&gt;=1.7,C38&gt;=4.85,C38&gt;=4.75),"virginica",IF(AND(C38&lt;2.45,G38&lt;14.126,A38&lt;5.45,C38&lt;4.75),"setosa",IF(AND(C38&gt;=2.45,G38&lt;14.126,A38&lt;5.45,C38&lt;4.75),"versicolor",IF(AND(C38&lt;2.4,G38&gt;=14.126,A38&lt;5.45,C38&lt;4.75),"setosa",IF(AND(C38&gt;=2.4,G38&gt;=14.126,A38&lt;5.45,C38&lt;4.75),"versicolor","shouldnthappen"))))))))))</f>
        <v>versicolor</v>
      </c>
      <c r="AR38" s="1" t="str">
        <f aca="false">IF(AND(C38&lt;2.45,C38&lt;4.85),"setosa",IF(AND(C38&gt;=5.15,C38&gt;=4.85),"virginica",IF(AND(A38&gt;=4.95,C38&gt;=2.45,C38&lt;4.85),"versicolor",IF(AND(D38&lt;1.35,A38&lt;4.95,C38&gt;=2.45,C38&lt;4.85),"versicolor",IF(AND(D38&gt;=1.35,A38&lt;4.95,C38&gt;=2.45,C38&lt;4.85),"virginica",IF(AND(F38&lt;0.35,G38&lt;12.751,C38&lt;5.15,C38&gt;=4.85),"virginica",IF(AND(A38&lt;6.5,G38&gt;=12.751,C38&lt;5.15,C38&gt;=4.85),"virginica",IF(AND(A38&gt;=6.5,G38&gt;=12.751,C38&lt;5.15,C38&gt;=4.85),"versicolor",IF(AND(B38&gt;=2.75,F38&gt;=0.35,G38&lt;12.751,C38&lt;5.15,C38&gt;=4.85),"virginica",IF(AND(C38&lt;5.05,B38&lt;2.75,F38&gt;=0.35,G38&lt;12.751,C38&lt;5.15,C38&gt;=4.85),"virginica",IF(AND(C38&gt;=5.05,B38&lt;2.75,F38&gt;=0.35,G38&lt;12.751,C38&lt;5.15,C38&gt;=4.85),"versicolor","shouldnthappen")))))))))))</f>
        <v>versicolor</v>
      </c>
      <c r="AS38" s="1" t="str">
        <f aca="false">IF(AND(F38&gt;=0.9,B38&lt;3.05),"virginica",IF(AND(A38&lt;5.9,B38&gt;=3.05),"setosa",IF(AND(D38&lt;1.65,A38&gt;=5.9,B38&gt;=3.05),"versicolor",IF(AND(D38&gt;=1.65,A38&gt;=5.9,B38&gt;=3.05),"virginica",IF(AND(D38&gt;=1.75,C38&gt;=4.85,F38&lt;0.9,B38&lt;3.05),"virginica",IF(AND(C38&lt;2.2,B38&lt;2.95,C38&lt;4.85,F38&lt;0.9,B38&lt;3.05),"setosa",IF(AND(C38&gt;=2.2,B38&lt;2.95,C38&lt;4.85,F38&lt;0.9,B38&lt;3.05),"versicolor",IF(AND(C38&lt;2.8,B38&gt;=2.95,C38&lt;4.85,F38&lt;0.9,B38&lt;3.05),"setosa",IF(AND(C38&gt;=2.8,B38&gt;=2.95,C38&lt;4.85,F38&lt;0.9,B38&lt;3.05),"versicolor",IF(AND(G38&lt;13.879,D38&lt;1.75,C38&gt;=4.85,F38&lt;0.9,B38&lt;3.05),"virginica",IF(AND(G38&gt;=13.879,D38&lt;1.75,C38&gt;=4.85,F38&lt;0.9,B38&lt;3.05),"versicolor","shouldnthappen")))))))))))</f>
        <v>versicolor</v>
      </c>
      <c r="AT38" s="1" t="str">
        <f aca="false">IF(AND(D38&lt;0.75),"setosa",IF(AND(D38&gt;=1.75,D38&gt;=0.75),"virginica",IF(AND(D38&lt;1.45,G38&lt;7.37,D38&lt;1.75,D38&gt;=0.75),"versicolor",IF(AND(D38&gt;=1.45,G38&lt;7.37,D38&lt;1.75,D38&gt;=0.75),"virginica",IF(AND(C38&lt;5.45,G38&gt;=7.37,D38&lt;1.75,D38&gt;=0.75),"versicolor",IF(AND(C38&gt;=5.45,G38&gt;=7.37,D38&lt;1.75,D38&gt;=0.75),"virginica","shouldnthappen"))))))</f>
        <v>versicolor</v>
      </c>
      <c r="AU38" s="1" t="str">
        <f aca="false">IF(AND(D38&lt;0.7),"setosa",IF(AND(D38&gt;=1.7,A38&gt;=6.15,D38&gt;=0.7),"virginica",IF(AND(B38&gt;=2.55,C38&lt;4.75,A38&lt;6.15,D38&gt;=0.7),"versicolor",IF(AND(D38&gt;=1.7,C38&gt;=4.75,A38&lt;6.15,D38&gt;=0.7),"virginica",IF(AND(C38&lt;5.25,D38&lt;1.7,A38&gt;=6.15,D38&gt;=0.7),"versicolor",IF(AND(C38&gt;=5.25,D38&lt;1.7,A38&gt;=6.15,D38&gt;=0.7),"virginica",IF(AND(C38&lt;4.25,B38&lt;2.55,C38&lt;4.75,A38&lt;6.15,D38&gt;=0.7),"versicolor",IF(AND(C38&gt;=4.25,B38&lt;2.55,C38&lt;4.75,A38&lt;6.15,D38&gt;=0.7),"virginica",IF(AND(B38&lt;2.65,D38&lt;1.7,C38&gt;=4.75,A38&lt;6.15,D38&gt;=0.7),"virginica",IF(AND(B38&gt;=2.65,D38&lt;1.7,C38&gt;=4.75,A38&lt;6.15,D38&gt;=0.7),"versicolor","shouldnthappen"))))))))))</f>
        <v>versicolor</v>
      </c>
      <c r="AV38" s="1" t="str">
        <f aca="false">IF(AND(D38&lt;0.75),"setosa",IF(AND(F38&gt;=0.899,D38&gt;=0.75),"virginica",IF(AND(D38&lt;1.65,A38&lt;6.05,F38&lt;0.899,D38&gt;=0.75),"versicolor",IF(AND(D38&gt;=1.65,A38&lt;6.05,F38&lt;0.899,D38&gt;=0.75),"virginica",IF(AND(C38&gt;=5.05,A38&gt;=6.05,F38&lt;0.899,D38&gt;=0.75),"virginica",IF(AND(G38&gt;=13.757,C38&lt;5.05,A38&gt;=6.05,F38&lt;0.899,D38&gt;=0.75),"versicolor",IF(AND(D38&lt;1.6,G38&lt;13.757,C38&lt;5.05,A38&gt;=6.05,F38&lt;0.899,D38&gt;=0.75),"versicolor",IF(AND(D38&gt;=1.6,G38&lt;13.757,C38&lt;5.05,A38&gt;=6.05,F38&lt;0.899,D38&gt;=0.75),"virginica","shouldnthappen"))))))))</f>
        <v>versicolor</v>
      </c>
      <c r="AW38" s="1" t="str">
        <f aca="false">IF(AND(F38&lt;0.117,A38&gt;=5.55),"virginica",IF(AND(A38&gt;=5.2,G38&lt;6.086,A38&lt;5.55),"versicolor",IF(AND(D38&lt;0.7,G38&gt;=6.086,A38&lt;5.55),"setosa",IF(AND(D38&gt;=0.7,G38&gt;=6.086,A38&lt;5.55),"versicolor",IF(AND(A38&lt;4.75,A38&lt;5.2,G38&lt;6.086,A38&lt;5.55),"setosa",IF(AND(A38&gt;=4.75,A38&lt;5.2,G38&lt;6.086,A38&lt;5.55),"virginica",IF(AND(D38&gt;=1.65,C38&lt;4.95,F38&gt;=0.117,A38&gt;=5.55),"virginica",IF(AND(D38&gt;=1.75,C38&gt;=4.95,F38&gt;=0.117,A38&gt;=5.55),"virginica",IF(AND(C38&lt;2.6,D38&lt;1.65,C38&lt;4.95,F38&gt;=0.117,A38&gt;=5.55),"setosa",IF(AND(C38&gt;=2.6,D38&lt;1.65,C38&lt;4.95,F38&gt;=0.117,A38&gt;=5.55),"versicolor",IF(AND(D38&lt;1.55,D38&lt;1.75,C38&gt;=4.95,F38&gt;=0.117,A38&gt;=5.55),"virginica",IF(AND(A38&lt;6.95,D38&gt;=1.55,D38&lt;1.75,C38&gt;=4.95,F38&gt;=0.117,A38&gt;=5.55),"versicolor",IF(AND(A38&gt;=6.95,D38&gt;=1.55,D38&lt;1.75,C38&gt;=4.95,F38&gt;=0.117,A38&gt;=5.55),"virginica","shouldnthappen")))))))))))))</f>
        <v>versicolor</v>
      </c>
      <c r="AX38" s="1" t="str">
        <f aca="false">IF(AND(D38&lt;0.75),"setosa",IF(AND(F38&lt;0.138,D38&gt;=0.75),"virginica",IF(AND(C38&lt;4.45,A38&lt;6.15,F38&gt;=0.138,D38&gt;=0.75),"versicolor",IF(AND(C38&gt;=5.05,A38&gt;=6.15,F38&gt;=0.138,D38&gt;=0.75),"virginica",IF(AND(B38&lt;2.65,C38&gt;=4.45,A38&lt;6.15,F38&gt;=0.138,D38&gt;=0.75),"virginica",IF(AND(A38&gt;=6.35,C38&lt;5.05,A38&gt;=6.15,F38&gt;=0.138,D38&gt;=0.75),"versicolor",IF(AND(A38&lt;5.65,B38&gt;=2.65,C38&gt;=4.45,A38&lt;6.15,F38&gt;=0.138,D38&gt;=0.75),"virginica",IF(AND(D38&lt;1.75,A38&lt;6.35,C38&lt;5.05,A38&gt;=6.15,F38&gt;=0.138,D38&gt;=0.75),"versicolor",IF(AND(D38&gt;=1.75,A38&lt;6.35,C38&lt;5.05,A38&gt;=6.15,F38&gt;=0.138,D38&gt;=0.75),"virginica",IF(AND(D38&lt;1.7,A38&gt;=5.65,B38&gt;=2.65,C38&gt;=4.45,A38&lt;6.15,F38&gt;=0.138,D38&gt;=0.75),"versicolor",IF(AND(D38&gt;=1.7,A38&gt;=5.65,B38&gt;=2.65,C38&gt;=4.45,A38&lt;6.15,F38&gt;=0.138,D38&gt;=0.75),"virginica","shouldnthappen")))))))))))</f>
        <v>versicolor</v>
      </c>
      <c r="AY38" s="1" t="str">
        <f aca="false">IF(AND(D38&lt;0.75,A38&lt;5.55),"setosa",IF(AND(A38&lt;4.95,D38&gt;=0.75,A38&lt;5.55),"virginica",IF(AND(A38&gt;=4.95,D38&gt;=0.75,A38&lt;5.55),"versicolor",IF(AND(C38&lt;2.6,C38&lt;4.85,A38&gt;=5.55),"setosa",IF(AND(C38&gt;=2.6,C38&lt;4.85,A38&gt;=5.55),"versicolor",IF(AND(D38&gt;=1.75,C38&gt;=4.85,A38&gt;=5.55),"virginica",IF(AND(F38&lt;0.405,D38&lt;1.75,C38&gt;=4.85,A38&gt;=5.55),"versicolor",IF(AND(B38&lt;3.05,F38&gt;=0.405,D38&lt;1.75,C38&gt;=4.85,A38&gt;=5.55),"virginica",IF(AND(B38&gt;=3.05,F38&gt;=0.405,D38&lt;1.75,C38&gt;=4.85,A38&gt;=5.55),"versicolor","shouldnthappen")))))))))</f>
        <v>versicolor</v>
      </c>
      <c r="AZ38" s="1" t="str">
        <f aca="false">IF(AND(D38&lt;0.75),"setosa",IF(AND(F38&lt;0.9,C38&lt;4.95,D38&gt;=0.75),"versicolor",IF(AND(F38&gt;=0.9,C38&lt;4.95,D38&gt;=0.75),"virginica",IF(AND(D38&gt;=1.7,C38&gt;=4.95,D38&gt;=0.75),"virginica",IF(AND(F38&lt;0.405,D38&lt;1.7,C38&gt;=4.95,D38&gt;=0.75),"versicolor",IF(AND(F38&gt;=0.405,D38&lt;1.7,C38&gt;=4.95,D38&gt;=0.75),"virginica","shouldnthappen"))))))</f>
        <v>versicolor</v>
      </c>
      <c r="BA38" s="1" t="str">
        <f aca="false">IF(AND(D38&lt;0.75),"setosa",IF(AND(D38&gt;=1.7,C38&gt;=5.05,D38&gt;=0.75),"virginica",IF(AND(D38&lt;1.45,D38&lt;1.6,C38&lt;5.05,D38&gt;=0.75),"versicolor",IF(AND(A38&lt;5.8,D38&gt;=1.6,C38&lt;5.05,D38&gt;=0.75),"virginica",IF(AND(A38&gt;=5.8,D38&gt;=1.6,C38&lt;5.05,D38&gt;=0.75),"versicolor",IF(AND(F38&lt;0.417,D38&lt;1.7,C38&gt;=5.05,D38&gt;=0.75),"versicolor",IF(AND(F38&gt;=0.417,D38&lt;1.7,C38&gt;=5.05,D38&gt;=0.75),"virginica",IF(AND(A38&lt;5.95,D38&gt;=1.45,D38&lt;1.6,C38&lt;5.05,D38&gt;=0.75),"versicolor",IF(AND(G38&lt;10.618,A38&gt;=5.95,D38&gt;=1.45,D38&lt;1.6,C38&lt;5.05,D38&gt;=0.75),"virginica",IF(AND(G38&gt;=10.618,A38&gt;=5.95,D38&gt;=1.45,D38&lt;1.6,C38&lt;5.05,D38&gt;=0.75),"versicolor","shouldnthappen"))))))))))</f>
        <v>versicolor</v>
      </c>
      <c r="BB38" s="1" t="str">
        <f aca="false">IF(AND(C38&lt;2.6),"setosa",IF(AND(D38&gt;=1.75,C38&gt;=2.6),"virginica",IF(AND(C38&gt;=5.45,D38&lt;1.75,C38&gt;=2.6),"virginica",IF(AND(F38&gt;=0.259,C38&lt;5.45,D38&lt;1.75,C38&gt;=2.6),"versicolor",IF(AND(C38&lt;5.05,F38&lt;0.259,C38&lt;5.45,D38&lt;1.75,C38&gt;=2.6),"versicolor",IF(AND(C38&gt;=5.05,F38&lt;0.259,C38&lt;5.45,D38&lt;1.75,C38&gt;=2.6),"virginica","shouldnthappen"))))))</f>
        <v>versicolor</v>
      </c>
      <c r="BC38" s="1" t="str">
        <f aca="false">IF(AND(A38&lt;4.95,B38&lt;2.7,A38&lt;5.55),"virginica",IF(AND(A38&gt;=4.95,B38&lt;2.7,A38&lt;5.55),"versicolor",IF(AND(C38&lt;3.2,B38&gt;=2.7,A38&lt;5.55),"setosa",IF(AND(C38&gt;=3.2,B38&gt;=2.7,A38&lt;5.55),"versicolor",IF(AND(F38&gt;=0.85,A38&lt;6.15,A38&gt;=5.55),"virginica",IF(AND(D38&lt;1.45,A38&gt;=6.15,A38&gt;=5.55),"versicolor",IF(AND(C38&lt;4.8,F38&lt;0.85,A38&lt;6.15,A38&gt;=5.55),"versicolor",IF(AND(D38&gt;=1.7,D38&gt;=1.45,A38&gt;=6.15,A38&gt;=5.55),"virginica",IF(AND(G38&lt;9.333,C38&gt;=4.8,F38&lt;0.85,A38&lt;6.15,A38&gt;=5.55),"versicolor",IF(AND(G38&gt;=9.333,C38&gt;=4.8,F38&lt;0.85,A38&lt;6.15,A38&gt;=5.55),"virginica",IF(AND(C38&lt;4.9,D38&lt;1.7,D38&gt;=1.45,A38&gt;=6.15,A38&gt;=5.55),"versicolor",IF(AND(C38&gt;=4.9,D38&lt;1.7,D38&gt;=1.45,A38&gt;=6.15,A38&gt;=5.55),"virginica","shouldnthappen"))))))))))))</f>
        <v>versicolor</v>
      </c>
      <c r="BD38" s="1" t="str">
        <f aca="false">IF(AND(C38&lt;2.35),"setosa",IF(AND(C38&lt;4.75,B38&lt;2.55,C38&gt;=2.35),"versicolor",IF(AND(C38&gt;=4.75,B38&lt;2.55,C38&gt;=2.35),"virginica",IF(AND(C38&lt;4.75,B38&gt;=2.55,C38&gt;=2.35),"versicolor",IF(AND(D38&gt;=1.75,C38&gt;=4.75,B38&gt;=2.55,C38&gt;=2.35),"virginica",IF(AND(A38&gt;=6.5,D38&lt;1.75,C38&gt;=4.75,B38&gt;=2.55,C38&gt;=2.35),"versicolor",IF(AND(A38&lt;6.05,A38&lt;6.5,D38&lt;1.75,C38&gt;=4.75,B38&gt;=2.55,C38&gt;=2.35),"versicolor",IF(AND(A38&gt;=6.05,A38&lt;6.5,D38&lt;1.75,C38&gt;=4.75,B38&gt;=2.55,C38&gt;=2.35),"virginica","shouldnthappen"))))))))</f>
        <v>versicolor</v>
      </c>
      <c r="BE38" s="1" t="str">
        <f aca="false">IF(AND(C38&lt;2.5),"setosa",IF(AND(D38&lt;1.65,C38&lt;4.75,C38&gt;=2.5),"versicolor",IF(AND(D38&gt;=1.65,C38&lt;4.75,C38&gt;=2.5),"virginica",IF(AND(D38&gt;=1.75,C38&gt;=4.75,C38&gt;=2.5),"virginica",IF(AND(C38&lt;4.95,D38&lt;1.75,C38&gt;=4.75,C38&gt;=2.5),"versicolor",IF(AND(A38&lt;6.5,C38&gt;=4.95,D38&lt;1.75,C38&gt;=4.75,C38&gt;=2.5),"virginica",IF(AND(A38&gt;=6.5,C38&gt;=4.95,D38&lt;1.75,C38&gt;=4.75,C38&gt;=2.5),"versicolor","shouldnthappen")))))))</f>
        <v>versicolor</v>
      </c>
      <c r="BF38" s="1" t="str">
        <f aca="false">IF(AND(G38&gt;=15.244),"virginica",IF(AND(C38&lt;3.2,B38&gt;=3.15,G38&lt;15.244),"setosa",IF(AND(A38&gt;=4.95,C38&lt;4.7,B38&lt;3.15,G38&lt;15.244),"versicolor",IF(AND(C38&gt;=5.15,C38&gt;=4.7,B38&lt;3.15,G38&lt;15.244),"virginica",IF(AND(A38&gt;=6.45,C38&gt;=3.2,B38&gt;=3.15,G38&lt;15.244),"virginica",IF(AND(D38&lt;0.95,A38&lt;4.95,C38&lt;4.7,B38&lt;3.15,G38&lt;15.244),"setosa",IF(AND(D38&gt;=0.95,A38&lt;4.95,C38&lt;4.7,B38&lt;3.15,G38&lt;15.244),"virginica",IF(AND(F38&lt;0.816,A38&lt;6.45,C38&gt;=3.2,B38&gt;=3.15,G38&lt;15.244),"virginica",IF(AND(F38&gt;=0.816,A38&lt;6.45,C38&gt;=3.2,B38&gt;=3.15,G38&lt;15.244),"versicolor",IF(AND(A38&gt;=6.5,B38&lt;3.05,C38&lt;5.15,C38&gt;=4.7,B38&lt;3.15,G38&lt;15.244),"versicolor",IF(AND(G38&lt;11.093,B38&gt;=3.05,C38&lt;5.15,C38&gt;=4.7,B38&lt;3.15,G38&lt;15.244),"virginica",IF(AND(G38&gt;=11.093,B38&gt;=3.05,C38&lt;5.15,C38&gt;=4.7,B38&lt;3.15,G38&lt;15.244),"versicolor",IF(AND(D38&gt;=1.7,A38&lt;6.5,B38&lt;3.05,C38&lt;5.15,C38&gt;=4.7,B38&lt;3.15,G38&lt;15.244),"virginica",IF(AND(G38&lt;7.498,D38&lt;1.7,A38&lt;6.5,B38&lt;3.05,C38&lt;5.15,C38&gt;=4.7,B38&lt;3.15,G38&lt;15.244),"virginica",IF(AND(G38&gt;=7.498,D38&lt;1.7,A38&lt;6.5,B38&lt;3.05,C38&lt;5.15,C38&gt;=4.7,B38&lt;3.15,G38&lt;15.244),"versicolor","shouldnthappen")))))))))))))))</f>
        <v>virginica</v>
      </c>
      <c r="BG38" s="1" t="str">
        <f aca="false">IF(AND(B38&gt;=3.35,C38&lt;4.85),"setosa",IF(AND(D38&gt;=1.75,C38&gt;=4.85),"virginica",IF(AND(D38&lt;0.75,B38&lt;3.35,C38&lt;4.85),"setosa",IF(AND(G38&gt;=13.879,D38&lt;1.75,C38&gt;=4.85),"versicolor",IF(AND(F38&gt;=0.9,D38&gt;=0.75,B38&lt;3.35,C38&lt;4.85),"virginica",IF(AND(F38&gt;=0.405,G38&lt;13.879,D38&lt;1.75,C38&gt;=4.85),"virginica",IF(AND(B38&gt;=2.55,F38&lt;0.9,D38&gt;=0.75,B38&lt;3.35,C38&lt;4.85),"versicolor",IF(AND(G38&lt;7.498,F38&lt;0.405,G38&lt;13.879,D38&lt;1.75,C38&gt;=4.85),"virginica",IF(AND(G38&gt;=7.498,F38&lt;0.405,G38&lt;13.879,D38&lt;1.75,C38&gt;=4.85),"versicolor",IF(AND(G38&lt;5.656,B38&lt;2.55,F38&lt;0.9,D38&gt;=0.75,B38&lt;3.35,C38&lt;4.85),"virginica",IF(AND(G38&gt;=5.656,B38&lt;2.55,F38&lt;0.9,D38&gt;=0.75,B38&lt;3.35,C38&lt;4.85),"versicolor","shouldnthappen")))))))))))</f>
        <v>versicolor</v>
      </c>
      <c r="BH38" s="1" t="str">
        <f aca="false">IF(AND(D38&lt;0.7),"setosa",IF(AND(D38&gt;=1.65,A38&lt;6.65,D38&gt;=0.7),"virginica",IF(AND(D38&lt;1.55,A38&gt;=6.65,D38&gt;=0.7),"versicolor",IF(AND(D38&gt;=1.55,A38&gt;=6.65,D38&gt;=0.7),"virginica",IF(AND(F38&gt;=0.529,D38&lt;1.65,A38&lt;6.65,D38&gt;=0.7),"versicolor",IF(AND(C38&gt;=5.35,F38&lt;0.529,D38&lt;1.65,A38&lt;6.65,D38&gt;=0.7),"virginica",IF(AND(G38&gt;=7.411,C38&lt;5.35,F38&lt;0.529,D38&lt;1.65,A38&lt;6.65,D38&gt;=0.7),"versicolor",IF(AND(G38&lt;6.927,G38&lt;7.411,C38&lt;5.35,F38&lt;0.529,D38&lt;1.65,A38&lt;6.65,D38&gt;=0.7),"versicolor",IF(AND(G38&gt;=6.927,G38&lt;7.411,C38&lt;5.35,F38&lt;0.529,D38&lt;1.65,A38&lt;6.65,D38&gt;=0.7),"virginica","shouldnthappen")))))))))</f>
        <v>versicolor</v>
      </c>
      <c r="BI38" s="1" t="str">
        <f aca="false">IF(AND(D38&gt;=1.7),"virginica",IF(AND(D38&lt;0.7,D38&lt;1.7),"setosa",IF(AND(D38&lt;1.45,G38&lt;7.37,D38&gt;=0.7,D38&lt;1.7),"versicolor",IF(AND(D38&gt;=1.45,G38&lt;7.37,D38&gt;=0.7,D38&lt;1.7),"virginica",IF(AND(B38&gt;=2.65,G38&gt;=7.37,D38&gt;=0.7,D38&lt;1.7),"versicolor",IF(AND(C38&lt;5.05,B38&lt;2.65,G38&gt;=7.37,D38&gt;=0.7,D38&lt;1.7),"versicolor",IF(AND(C38&gt;=5.05,B38&lt;2.65,G38&gt;=7.37,D38&gt;=0.7,D38&lt;1.7),"virginica","shouldnthappen")))))))</f>
        <v>versicolor</v>
      </c>
    </row>
    <row r="39" customFormat="false" ht="13.8" hidden="false" customHeight="false" outlineLevel="0" collapsed="false">
      <c r="A39" s="1" t="n">
        <v>5.6</v>
      </c>
      <c r="B39" s="1" t="n">
        <v>3</v>
      </c>
      <c r="C39" s="1" t="n">
        <v>4.5</v>
      </c>
      <c r="D39" s="1" t="n">
        <v>1.5</v>
      </c>
      <c r="E39" s="1" t="s">
        <v>92</v>
      </c>
      <c r="F39" s="1" t="n">
        <v>0.267783688148484</v>
      </c>
      <c r="G39" s="1" t="n">
        <v>12.2580531117506</v>
      </c>
      <c r="H39" s="11" t="str">
        <f aca="false">E39</f>
        <v>versicolor</v>
      </c>
      <c r="I39" s="1" t="str">
        <f aca="false">INDEX(L39:BI39, MODE(MATCH(L39:BI39, L39:BI39, 0 )))</f>
        <v>versicolor</v>
      </c>
      <c r="J39" s="12" t="n">
        <f aca="false">COUNTIF(L39:BI39, H39) / COUNTA(L39:BI39)</f>
        <v>0.96</v>
      </c>
      <c r="K39" s="13" t="n">
        <f aca="false">I39=H39</f>
        <v>1</v>
      </c>
      <c r="L39" s="1" t="str">
        <f aca="false">IF(AND(C39&lt;3.65,B39&gt;=3.35),"setosa",IF(AND(C39&gt;=3.65,B39&gt;=3.35),"virginica",IF(AND(C39&lt;2.35,C39&lt;4.85,B39&lt;3.35),"setosa",IF(AND(F39&gt;=0.899,C39&gt;=2.35,C39&lt;4.85,B39&lt;3.35),"virginica",IF(AND(G39&gt;=8.268,B39&lt;2.75,C39&gt;=4.85,B39&lt;3.35),"virginica",IF(AND(D39&lt;1.55,B39&gt;=2.75,C39&gt;=4.85,B39&lt;3.35),"versicolor",IF(AND(D39&gt;=1.55,B39&gt;=2.75,C39&gt;=4.85,B39&lt;3.35),"virginica",IF(AND(G39&lt;6.537,F39&lt;0.899,C39&gt;=2.35,C39&lt;4.85,B39&lt;3.35),"virginica",IF(AND(G39&gt;=6.537,F39&lt;0.899,C39&gt;=2.35,C39&lt;4.85,B39&lt;3.35),"versicolor",IF(AND(G39&lt;6.878,G39&lt;8.268,B39&lt;2.75,C39&gt;=4.85,B39&lt;3.35),"virginica",IF(AND(G39&gt;=6.878,G39&lt;8.268,B39&lt;2.75,C39&gt;=4.85,B39&lt;3.35),"versicolor","shouldnthappen")))))))))))</f>
        <v>versicolor</v>
      </c>
      <c r="M39" s="1" t="str">
        <f aca="false">IF(AND(C39&lt;2.6),"setosa",IF(AND(D39&gt;=1.75,C39&gt;=2.6),"virginica",IF(AND(G39&lt;6.094,D39&lt;1.75,C39&gt;=2.6),"virginica",IF(AND(D39&lt;1.35,G39&gt;=6.094,D39&lt;1.75,C39&gt;=2.6),"versicolor",IF(AND(C39&lt;5.05,D39&gt;=1.35,G39&gt;=6.094,D39&lt;1.75,C39&gt;=2.6),"versicolor",IF(AND(C39&gt;=5.05,D39&gt;=1.35,G39&gt;=6.094,D39&lt;1.75,C39&gt;=2.6),"virginica","shouldnthappen"))))))</f>
        <v>versicolor</v>
      </c>
      <c r="N39" s="1" t="str">
        <f aca="false">IF(AND(A39&lt;6.6,B39&gt;=3.45),"setosa",IF(AND(A39&gt;=6.6,B39&gt;=3.45),"virginica",IF(AND(D39&lt;0.7,C39&lt;4.75,B39&lt;3.45),"setosa",IF(AND(D39&gt;=0.7,C39&lt;4.75,B39&lt;3.45),"versicolor",IF(AND(C39&gt;=5.15,C39&gt;=4.75,B39&lt;3.45),"virginica",IF(AND(D39&gt;=1.7,A39&lt;6.5,C39&lt;5.15,C39&gt;=4.75,B39&lt;3.45),"virginica",IF(AND(C39&lt;5.05,A39&gt;=6.5,C39&lt;5.15,C39&gt;=4.75,B39&lt;3.45),"versicolor",IF(AND(C39&gt;=5.05,A39&gt;=6.5,C39&lt;5.15,C39&gt;=4.75,B39&lt;3.45),"virginica",IF(AND(G39&lt;7.498,D39&lt;1.7,A39&lt;6.5,C39&lt;5.15,C39&gt;=4.75,B39&lt;3.45),"virginica",IF(AND(G39&gt;=7.498,D39&lt;1.7,A39&lt;6.5,C39&lt;5.15,C39&gt;=4.75,B39&lt;3.45),"versicolor","shouldnthappen"))))))))))</f>
        <v>versicolor</v>
      </c>
      <c r="O39" s="1" t="str">
        <f aca="false">IF(AND(D39&lt;0.75),"setosa",IF(AND(C39&lt;4.75,C39&lt;4.85,D39&gt;=0.75),"versicolor",IF(AND(A39&gt;=6.05,C39&gt;=4.85,D39&gt;=0.75),"virginica",IF(AND(D39&lt;1.6,C39&gt;=4.75,C39&lt;4.85,D39&gt;=0.75),"versicolor",IF(AND(D39&gt;=1.6,C39&gt;=4.75,C39&lt;4.85,D39&gt;=0.75),"virginica",IF(AND(A39&lt;5.9,A39&lt;6.05,C39&gt;=4.85,D39&gt;=0.75),"virginica",IF(AND(A39&gt;=5.9,A39&lt;6.05,C39&gt;=4.85,D39&gt;=0.75),"versicolor","shouldnthappen")))))))</f>
        <v>versicolor</v>
      </c>
      <c r="P39" s="1" t="str">
        <f aca="false">IF(AND(D39&lt;0.75),"setosa",IF(AND(A39&lt;5.55,D39&gt;=0.75),"versicolor",IF(AND(D39&gt;=1.7,G39&lt;13.158,A39&gt;=5.55,D39&gt;=0.75),"virginica",IF(AND(B39&lt;2.45,D39&lt;1.7,G39&lt;13.158,A39&gt;=5.55,D39&gt;=0.75),"virginica",IF(AND(B39&gt;=2.45,D39&lt;1.7,G39&lt;13.158,A39&gt;=5.55,D39&gt;=0.75),"versicolor",IF(AND(B39&gt;=3.05,G39&lt;15.551,G39&gt;=13.158,A39&gt;=5.55,D39&gt;=0.75),"versicolor",IF(AND(B39&lt;2.9,G39&gt;=15.551,G39&gt;=13.158,A39&gt;=5.55,D39&gt;=0.75),"versicolor",IF(AND(B39&gt;=2.9,G39&gt;=15.551,G39&gt;=13.158,A39&gt;=5.55,D39&gt;=0.75),"virginica",IF(AND(D39&lt;1.3,G39&lt;14.221,B39&lt;3.05,G39&lt;15.551,G39&gt;=13.158,A39&gt;=5.55,D39&gt;=0.75),"versicolor",IF(AND(D39&gt;=1.3,G39&lt;14.221,B39&lt;3.05,G39&lt;15.551,G39&gt;=13.158,A39&gt;=5.55,D39&gt;=0.75),"virginica",IF(AND(C39&lt;4.9,G39&gt;=14.221,B39&lt;3.05,G39&lt;15.551,G39&gt;=13.158,A39&gt;=5.55,D39&gt;=0.75),"versicolor",IF(AND(C39&gt;=4.9,G39&gt;=14.221,B39&lt;3.05,G39&lt;15.551,G39&gt;=13.158,A39&gt;=5.55,D39&gt;=0.75),"virginica","shouldnthappen"))))))))))))</f>
        <v>versicolor</v>
      </c>
      <c r="Q39" s="1" t="str">
        <f aca="false">IF(AND(C39&lt;2.6),"setosa",IF(AND(A39&gt;=4.95,C39&lt;4.75,C39&gt;=2.6),"versicolor",IF(AND(D39&gt;=1.75,C39&gt;=4.75,C39&gt;=2.6),"virginica",IF(AND(B39&lt;2.45,A39&lt;4.95,C39&lt;4.75,C39&gt;=2.6),"versicolor",IF(AND(B39&gt;=2.45,A39&lt;4.95,C39&lt;4.75,C39&gt;=2.6),"virginica",IF(AND(G39&lt;7.498,D39&lt;1.75,C39&gt;=4.75,C39&gt;=2.6),"virginica",IF(AND(F39&lt;0.417,G39&gt;=7.498,D39&lt;1.75,C39&gt;=4.75,C39&gt;=2.6),"versicolor",IF(AND(F39&lt;0.442,F39&gt;=0.417,G39&gt;=7.498,D39&lt;1.75,C39&gt;=4.75,C39&gt;=2.6),"virginica",IF(AND(F39&gt;=0.442,F39&gt;=0.417,G39&gt;=7.498,D39&lt;1.75,C39&gt;=4.75,C39&gt;=2.6),"versicolor","shouldnthappen")))))))))</f>
        <v>versicolor</v>
      </c>
      <c r="R39" s="1" t="str">
        <f aca="false">IF(AND(D39&lt;0.75),"setosa",IF(AND(D39&lt;1.75,A39&gt;=6.25,D39&gt;=0.75),"versicolor",IF(AND(D39&gt;=1.75,A39&gt;=6.25,D39&gt;=0.75),"virginica",IF(AND(D39&lt;1.6,C39&lt;4.75,A39&lt;6.25,D39&gt;=0.75),"versicolor",IF(AND(D39&gt;=1.6,C39&lt;4.75,A39&lt;6.25,D39&gt;=0.75),"virginica",IF(AND(G39&lt;6.998,C39&gt;=4.75,A39&lt;6.25,D39&gt;=0.75),"virginica",IF(AND(A39&lt;6.05,G39&gt;=6.998,C39&gt;=4.75,A39&lt;6.25,D39&gt;=0.75),"versicolor",IF(AND(A39&gt;=6.05,G39&gt;=6.998,C39&gt;=4.75,A39&lt;6.25,D39&gt;=0.75),"virginica","shouldnthappen"))))))))</f>
        <v>versicolor</v>
      </c>
      <c r="S39" s="1" t="str">
        <f aca="false">IF(AND(B39&gt;=3.05,A39&lt;5.45),"setosa",IF(AND(C39&lt;2.2,B39&lt;3.05,A39&lt;5.45),"setosa",IF(AND(C39&gt;=2.2,B39&lt;3.05,A39&lt;5.45),"versicolor",IF(AND(B39&lt;3.7,C39&lt;4.8,A39&gt;=5.45),"versicolor",IF(AND(B39&gt;=3.7,C39&lt;4.8,A39&gt;=5.45),"setosa",IF(AND(G39&lt;13.757,C39&lt;5.05,C39&gt;=4.8,A39&gt;=5.45),"virginica",IF(AND(G39&gt;=13.757,C39&lt;5.05,C39&gt;=4.8,A39&gt;=5.45),"versicolor",IF(AND(C39&gt;=5.15,C39&gt;=5.05,C39&gt;=4.8,A39&gt;=5.45),"virginica",IF(AND(A39&lt;5.95,C39&lt;5.15,C39&gt;=5.05,C39&gt;=4.8,A39&gt;=5.45),"virginica",IF(AND(D39&gt;=1.8,A39&gt;=5.95,C39&lt;5.15,C39&gt;=5.05,C39&gt;=4.8,A39&gt;=5.45),"virginica",IF(AND(B39&lt;2.75,D39&lt;1.8,A39&gt;=5.95,C39&lt;5.15,C39&gt;=5.05,C39&gt;=4.8,A39&gt;=5.45),"versicolor",IF(AND(B39&gt;=2.75,D39&lt;1.8,A39&gt;=5.95,C39&lt;5.15,C39&gt;=5.05,C39&gt;=4.8,A39&gt;=5.45),"virginica","shouldnthappen"))))))))))))</f>
        <v>versicolor</v>
      </c>
      <c r="T39" s="1" t="str">
        <f aca="false">IF(AND(C39&lt;2.6),"setosa",IF(AND(D39&lt;1.65,C39&lt;4.75,C39&gt;=2.6),"versicolor",IF(AND(D39&gt;=1.65,C39&lt;4.75,C39&gt;=2.6),"virginica",IF(AND(G39&gt;=8.494,A39&lt;6.6,C39&gt;=4.75,C39&gt;=2.6),"virginica",IF(AND(C39&lt;5.2,A39&gt;=6.6,C39&gt;=4.75,C39&gt;=2.6),"versicolor",IF(AND(C39&gt;=5.2,A39&gt;=6.6,C39&gt;=4.75,C39&gt;=2.6),"virginica",IF(AND(A39&lt;5.95,G39&lt;8.494,A39&lt;6.6,C39&gt;=4.75,C39&gt;=2.6),"virginica",IF(AND(A39&gt;=5.95,G39&lt;8.494,A39&lt;6.6,C39&gt;=4.75,C39&gt;=2.6),"versicolor","shouldnthappen"))))))))</f>
        <v>versicolor</v>
      </c>
      <c r="U39" s="1" t="str">
        <f aca="false">IF(AND(C39&lt;3.65,B39&gt;=3.35),"setosa",IF(AND(C39&gt;=3.65,B39&gt;=3.35),"virginica",IF(AND(C39&lt;2.35,A39&lt;6.25,B39&lt;3.35),"setosa",IF(AND(C39&lt;4.85,A39&gt;=6.25,B39&lt;3.35),"versicolor",IF(AND(G39&gt;=15.426,C39&gt;=2.35,A39&lt;6.25,B39&lt;3.35),"virginica",IF(AND(D39&gt;=1.55,C39&gt;=4.85,A39&gt;=6.25,B39&lt;3.35),"virginica",IF(AND(D39&lt;1.8,G39&lt;15.426,C39&gt;=2.35,A39&lt;6.25,B39&lt;3.35),"versicolor",IF(AND(D39&gt;=1.8,G39&lt;15.426,C39&gt;=2.35,A39&lt;6.25,B39&lt;3.35),"virginica",IF(AND(B39&lt;2.95,D39&lt;1.55,C39&gt;=4.85,A39&gt;=6.25,B39&lt;3.35),"virginica",IF(AND(B39&gt;=2.95,D39&lt;1.55,C39&gt;=4.85,A39&gt;=6.25,B39&lt;3.35),"versicolor","shouldnthappen"))))))))))</f>
        <v>versicolor</v>
      </c>
      <c r="V39" s="1" t="str">
        <f aca="false">IF(AND(C39&lt;2.6),"setosa",IF(AND(C39&gt;=4.85,C39&gt;=2.6),"virginica",IF(AND(F39&gt;=0.9,C39&lt;4.85,C39&gt;=2.6),"virginica",IF(AND(G39&lt;5.656,F39&lt;0.9,C39&lt;4.85,C39&gt;=2.6),"virginica",IF(AND(G39&gt;=5.656,F39&lt;0.9,C39&lt;4.85,C39&gt;=2.6),"versicolor","shouldnthappen")))))</f>
        <v>versicolor</v>
      </c>
      <c r="W39" s="1" t="str">
        <f aca="false">IF(AND(D39&gt;=1.75,G39&gt;=13.795),"virginica",IF(AND(D39&gt;=1.5,G39&gt;=12.335,G39&lt;13.795),"virginica",IF(AND(C39&lt;2.45,C39&lt;4.85,G39&lt;12.335,G39&lt;13.795),"setosa",IF(AND(C39&gt;=2.45,C39&lt;4.85,G39&lt;12.335,G39&lt;13.795),"versicolor",IF(AND(D39&gt;=1.7,C39&gt;=4.85,G39&lt;12.335,G39&lt;13.795),"virginica",IF(AND(B39&gt;=3.25,D39&lt;1.5,G39&gt;=12.335,G39&lt;13.795),"setosa",IF(AND(D39&lt;1,F39&lt;0.255,D39&lt;1.75,G39&gt;=13.795),"setosa",IF(AND(D39&gt;=1,F39&lt;0.255,D39&lt;1.75,G39&gt;=13.795),"versicolor",IF(AND(A39&lt;5.4,F39&gt;=0.255,D39&lt;1.75,G39&gt;=13.795),"setosa",IF(AND(A39&gt;=5.4,F39&gt;=0.255,D39&lt;1.75,G39&gt;=13.795),"versicolor",IF(AND(A39&lt;6.15,D39&lt;1.7,C39&gt;=4.85,G39&lt;12.335,G39&lt;13.795),"versicolor",IF(AND(A39&gt;=6.15,D39&lt;1.7,C39&gt;=4.85,G39&lt;12.335,G39&lt;13.795),"virginica",IF(AND(C39&lt;5,B39&lt;3.25,D39&lt;1.5,G39&gt;=12.335,G39&lt;13.795),"versicolor",IF(AND(C39&gt;=5,B39&lt;3.25,D39&lt;1.5,G39&gt;=12.335,G39&lt;13.795),"virginica","shouldnthappen"))))))))))))))</f>
        <v>versicolor</v>
      </c>
      <c r="X39" s="1" t="str">
        <f aca="false">IF(AND(C39&lt;2.5,A39&lt;5.55),"setosa",IF(AND(F39&lt;0.096,A39&gt;=5.55),"virginica",IF(AND(D39&lt;1.6,C39&gt;=2.5,A39&lt;5.55),"versicolor",IF(AND(D39&gt;=1.6,C39&gt;=2.5,A39&lt;5.55),"virginica",IF(AND(F39&gt;=0.156,C39&lt;4.75,F39&gt;=0.096,A39&gt;=5.55),"versicolor",IF(AND(D39&gt;=1.75,C39&gt;=4.75,F39&gt;=0.096,A39&gt;=5.55),"virginica",IF(AND(B39&lt;3.3,F39&lt;0.156,C39&lt;4.75,F39&gt;=0.096,A39&gt;=5.55),"versicolor",IF(AND(B39&gt;=3.3,F39&lt;0.156,C39&lt;4.75,F39&gt;=0.096,A39&gt;=5.55),"setosa",IF(AND(B39&lt;2.45,A39&lt;6.05,D39&lt;1.75,C39&gt;=4.75,F39&gt;=0.096,A39&gt;=5.55),"virginica",IF(AND(B39&gt;=2.45,A39&lt;6.05,D39&lt;1.75,C39&gt;=4.75,F39&gt;=0.096,A39&gt;=5.55),"versicolor",IF(AND(F39&lt;0.205,A39&gt;=6.05,D39&lt;1.75,C39&gt;=4.75,F39&gt;=0.096,A39&gt;=5.55),"versicolor",IF(AND(F39&gt;=0.205,A39&gt;=6.05,D39&lt;1.75,C39&gt;=4.75,F39&gt;=0.096,A39&gt;=5.55),"virginica","shouldnthappen"))))))))))))</f>
        <v>versicolor</v>
      </c>
      <c r="Y39" s="1" t="str">
        <f aca="false">IF(AND(C39&lt;2.35,A39&lt;5.55),"setosa",IF(AND(C39&gt;=5.05,A39&gt;=5.55),"virginica",IF(AND(D39&lt;1.6,C39&gt;=2.35,A39&lt;5.55),"versicolor",IF(AND(D39&gt;=1.6,C39&gt;=2.35,A39&lt;5.55),"virginica",IF(AND(D39&gt;=1.75,C39&lt;5.05,A39&gt;=5.55),"virginica",IF(AND(B39&gt;=3.55,D39&lt;1.75,C39&lt;5.05,A39&gt;=5.55),"setosa",IF(AND(G39&lt;6.3,B39&lt;3.55,D39&lt;1.75,C39&lt;5.05,A39&gt;=5.55),"virginica",IF(AND(G39&gt;=6.3,B39&lt;3.55,D39&lt;1.75,C39&lt;5.05,A39&gt;=5.55),"versicolor","shouldnthappen"))))))))</f>
        <v>versicolor</v>
      </c>
      <c r="Z39" s="1" t="str">
        <f aca="false">IF(AND(D39&lt;0.75),"setosa",IF(AND(B39&gt;=2.55,C39&lt;4.85,D39&gt;=0.75),"versicolor",IF(AND(D39&gt;=1.7,C39&gt;=4.85,D39&gt;=0.75),"virginica",IF(AND(D39&lt;1.6,B39&lt;2.55,C39&lt;4.85,D39&gt;=0.75),"versicolor",IF(AND(D39&gt;=1.6,B39&lt;2.55,C39&lt;4.85,D39&gt;=0.75),"virginica",IF(AND(B39&lt;2.65,D39&lt;1.7,C39&gt;=4.85,D39&gt;=0.75),"virginica",IF(AND(F39&lt;0.325,B39&gt;=2.65,D39&lt;1.7,C39&gt;=4.85,D39&gt;=0.75),"virginica",IF(AND(G39&lt;10.717,F39&gt;=0.325,B39&gt;=2.65,D39&lt;1.7,C39&gt;=4.85,D39&gt;=0.75),"versicolor",IF(AND(G39&gt;=10.717,F39&gt;=0.325,B39&gt;=2.65,D39&lt;1.7,C39&gt;=4.85,D39&gt;=0.75),"virginica","shouldnthappen")))))))))</f>
        <v>versicolor</v>
      </c>
      <c r="AA39" s="1" t="str">
        <f aca="false">IF(AND(D39&lt;0.75),"setosa",IF(AND(D39&gt;=1.75,D39&gt;=0.75),"virginica",IF(AND(F39&gt;=0.455,D39&lt;1.75,D39&gt;=0.75),"versicolor",IF(AND(D39&lt;1.45,F39&lt;0.455,D39&lt;1.75,D39&gt;=0.75),"versicolor",IF(AND(F39&lt;0.247,D39&gt;=1.45,F39&lt;0.455,D39&lt;1.75,D39&gt;=0.75),"versicolor",IF(AND(F39&gt;=0.247,D39&gt;=1.45,F39&lt;0.455,D39&lt;1.75,D39&gt;=0.75),"virginica","shouldnthappen"))))))</f>
        <v>virginica</v>
      </c>
      <c r="AB39" s="1" t="str">
        <f aca="false">IF(AND(F39&gt;=0.221,B39&gt;=3.35),"setosa",IF(AND(A39&lt;5.3,F39&gt;=0.683,B39&lt;3.35),"setosa",IF(AND(A39&lt;6.45,F39&lt;0.221,B39&gt;=3.35),"setosa",IF(AND(A39&gt;=6.45,F39&lt;0.221,B39&gt;=3.35),"virginica",IF(AND(G39&lt;6.3,A39&lt;6.25,F39&lt;0.683,B39&lt;3.35),"virginica",IF(AND(G39&lt;13.795,A39&gt;=6.25,F39&lt;0.683,B39&lt;3.35),"virginica",IF(AND(D39&lt;1.65,A39&gt;=5.3,F39&gt;=0.683,B39&lt;3.35),"versicolor",IF(AND(D39&gt;=1.65,A39&gt;=5.3,F39&gt;=0.683,B39&lt;3.35),"virginica",IF(AND(D39&lt;0.6,G39&gt;=6.3,A39&lt;6.25,F39&lt;0.683,B39&lt;3.35),"setosa",IF(AND(D39&lt;1.7,G39&gt;=13.795,A39&gt;=6.25,F39&lt;0.683,B39&lt;3.35),"versicolor",IF(AND(D39&gt;=1.7,G39&gt;=13.795,A39&gt;=6.25,F39&lt;0.683,B39&lt;3.35),"virginica",IF(AND(C39&gt;=5.35,D39&gt;=0.6,G39&gt;=6.3,A39&lt;6.25,F39&lt;0.683,B39&lt;3.35),"virginica",IF(AND(D39&lt;1.75,C39&lt;5.35,D39&gt;=0.6,G39&gt;=6.3,A39&lt;6.25,F39&lt;0.683,B39&lt;3.35),"versicolor",IF(AND(D39&gt;=1.75,C39&lt;5.35,D39&gt;=0.6,G39&gt;=6.3,A39&lt;6.25,F39&lt;0.683,B39&lt;3.35),"virginica","shouldnthappen"))))))))))))))</f>
        <v>versicolor</v>
      </c>
      <c r="AC39" s="1" t="str">
        <f aca="false">IF(AND(B39&gt;=3.3),"setosa",IF(AND(C39&lt;2.45,D39&lt;1.55,B39&lt;3.3),"setosa",IF(AND(F39&gt;=0.211,D39&gt;=1.55,B39&lt;3.3),"virginica",IF(AND(C39&lt;4.9,C39&gt;=2.45,D39&lt;1.55,B39&lt;3.3),"versicolor",IF(AND(C39&gt;=4.9,C39&gt;=2.45,D39&lt;1.55,B39&lt;3.3),"virginica",IF(AND(F39&lt;0.138,F39&lt;0.211,D39&gt;=1.55,B39&lt;3.3),"virginica",IF(AND(F39&gt;=0.138,F39&lt;0.211,D39&gt;=1.55,B39&lt;3.3),"versicolor","shouldnthappen")))))))</f>
        <v>versicolor</v>
      </c>
      <c r="AD39" s="1" t="str">
        <f aca="false">IF(AND(D39&gt;=1.75),"virginica",IF(AND(D39&lt;0.75,D39&lt;1.75),"setosa",IF(AND(D39&lt;1.35,D39&gt;=0.75,D39&lt;1.75),"versicolor",IF(AND(B39&lt;2.6,C39&lt;4.85,D39&gt;=1.35,D39&gt;=0.75,D39&lt;1.75),"virginica",IF(AND(B39&gt;=2.6,C39&lt;4.85,D39&gt;=1.35,D39&gt;=0.75,D39&lt;1.75),"versicolor",IF(AND(A39&lt;6.4,C39&gt;=4.85,D39&gt;=1.35,D39&gt;=0.75,D39&lt;1.75),"virginica",IF(AND(A39&gt;=6.4,C39&gt;=4.85,D39&gt;=1.35,D39&gt;=0.75,D39&lt;1.75),"versicolor","shouldnthappen")))))))</f>
        <v>versicolor</v>
      </c>
      <c r="AE39" s="1" t="str">
        <f aca="false">IF(AND(C39&lt;2.45),"setosa",IF(AND(F39&lt;0.07,C39&gt;=2.45),"virginica",IF(AND(A39&gt;=5,C39&lt;4.75,F39&gt;=0.07,C39&gt;=2.45),"versicolor",IF(AND(F39&lt;0.182,C39&gt;=4.75,F39&gt;=0.07,C39&gt;=2.45),"versicolor",IF(AND(B39&lt;2.45,A39&lt;5,C39&lt;4.75,F39&gt;=0.07,C39&gt;=2.45),"versicolor",IF(AND(B39&gt;=2.45,A39&lt;5,C39&lt;4.75,F39&gt;=0.07,C39&gt;=2.45),"virginica",IF(AND(F39&gt;=0.468,F39&gt;=0.182,C39&gt;=4.75,F39&gt;=0.07,C39&gt;=2.45),"virginica",IF(AND(A39&gt;=6.85,F39&lt;0.468,F39&gt;=0.182,C39&gt;=4.75,F39&gt;=0.07,C39&gt;=2.45),"virginica",IF(AND(B39&lt;2.6,A39&lt;6.85,F39&lt;0.468,F39&gt;=0.182,C39&gt;=4.75,F39&gt;=0.07,C39&gt;=2.45),"virginica",IF(AND(B39&gt;=2.6,A39&lt;6.85,F39&lt;0.468,F39&gt;=0.182,C39&gt;=4.75,F39&gt;=0.07,C39&gt;=2.45),"versicolor","shouldnthappen"))))))))))</f>
        <v>versicolor</v>
      </c>
      <c r="AF39" s="1" t="str">
        <f aca="false">IF(AND(D39&lt;0.75,A39&lt;5.45),"setosa",IF(AND(D39&gt;=1.75,A39&gt;=5.45),"virginica",IF(AND(G39&lt;6.094,D39&gt;=0.75,A39&lt;5.45),"virginica",IF(AND(G39&gt;=6.094,D39&gt;=0.75,A39&lt;5.45),"versicolor",IF(AND(C39&lt;2.75,D39&lt;1.75,A39&gt;=5.45),"setosa",IF(AND(D39&lt;1.45,C39&gt;=2.75,D39&lt;1.75,A39&gt;=5.45),"versicolor",IF(AND(B39&lt;2.75,D39&gt;=1.45,C39&gt;=2.75,D39&lt;1.75,A39&gt;=5.45),"versicolor",IF(AND(C39&lt;5.05,B39&gt;=2.75,D39&gt;=1.45,C39&gt;=2.75,D39&lt;1.75,A39&gt;=5.45),"versicolor",IF(AND(C39&gt;=5.05,B39&gt;=2.75,D39&gt;=1.45,C39&gt;=2.75,D39&lt;1.75,A39&gt;=5.45),"virginica","shouldnthappen")))))))))</f>
        <v>versicolor</v>
      </c>
      <c r="AG39" s="1" t="str">
        <f aca="false">IF(AND(D39&lt;0.65,G39&lt;8.868,A39&lt;5.3),"setosa",IF(AND(C39&lt;2.6,G39&gt;=8.868,A39&lt;5.3),"setosa",IF(AND(C39&gt;=2.6,G39&gt;=8.868,A39&lt;5.3),"versicolor",IF(AND(C39&gt;=4.95,D39&lt;1.55,A39&gt;=5.3),"virginica",IF(AND(G39&lt;13.795,D39&gt;=1.55,A39&gt;=5.3),"virginica",IF(AND(C39&lt;3.75,D39&gt;=0.65,G39&lt;8.868,A39&lt;5.3),"versicolor",IF(AND(C39&gt;=3.75,D39&gt;=0.65,G39&lt;8.868,A39&lt;5.3),"virginica",IF(AND(C39&lt;2.6,C39&lt;4.95,D39&lt;1.55,A39&gt;=5.3),"setosa",IF(AND(C39&gt;=2.6,C39&lt;4.95,D39&lt;1.55,A39&gt;=5.3),"versicolor",IF(AND(C39&lt;4.75,G39&gt;=13.795,D39&gt;=1.55,A39&gt;=5.3),"versicolor",IF(AND(C39&gt;=4.75,G39&gt;=13.795,D39&gt;=1.55,A39&gt;=5.3),"virginica","shouldnthappen")))))))))))</f>
        <v>versicolor</v>
      </c>
      <c r="AH39" s="1" t="str">
        <f aca="false">IF(AND(D39&lt;0.75),"setosa",IF(AND(C39&lt;4.75,D39&gt;=0.75),"versicolor",IF(AND(G39&lt;13.757,C39&gt;=4.75,D39&gt;=0.75),"virginica",IF(AND(B39&lt;3.05,G39&gt;=13.757,C39&gt;=4.75,D39&gt;=0.75),"virginica",IF(AND(A39&lt;6.65,B39&gt;=3.05,G39&gt;=13.757,C39&gt;=4.75,D39&gt;=0.75),"virginica",IF(AND(A39&gt;=6.65,B39&gt;=3.05,G39&gt;=13.757,C39&gt;=4.75,D39&gt;=0.75),"versicolor","shouldnthappen"))))))</f>
        <v>versicolor</v>
      </c>
      <c r="AI39" s="1" t="str">
        <f aca="false">IF(AND(D39&lt;0.7),"setosa",IF(AND(C39&lt;4.75,D39&gt;=0.7),"versicolor",IF(AND(A39&lt;6.6,F39&lt;0.482,C39&gt;=4.75,D39&gt;=0.7),"virginica",IF(AND(C39&gt;=4.95,F39&gt;=0.482,C39&gt;=4.75,D39&gt;=0.7),"virginica",IF(AND(D39&lt;1.9,A39&gt;=6.6,F39&lt;0.482,C39&gt;=4.75,D39&gt;=0.7),"versicolor",IF(AND(D39&gt;=1.9,A39&gt;=6.6,F39&lt;0.482,C39&gt;=4.75,D39&gt;=0.7),"virginica",IF(AND(F39&gt;=0.766,C39&lt;4.95,F39&gt;=0.482,C39&gt;=4.75,D39&gt;=0.7),"virginica",IF(AND(B39&lt;2.95,F39&lt;0.766,C39&lt;4.95,F39&gt;=0.482,C39&gt;=4.75,D39&gt;=0.7),"virginica",IF(AND(B39&gt;=2.95,F39&lt;0.766,C39&lt;4.95,F39&gt;=0.482,C39&gt;=4.75,D39&gt;=0.7),"versicolor","shouldnthappen")))))))))</f>
        <v>versicolor</v>
      </c>
      <c r="AJ39" s="1" t="str">
        <f aca="false">IF(AND(C39&lt;2.45,C39&lt;4.75),"setosa",IF(AND(D39&gt;=1.65,C39&gt;=4.75),"virginica",IF(AND(A39&lt;4.95,C39&gt;=2.45,C39&lt;4.75),"virginica",IF(AND(A39&gt;=4.95,C39&gt;=2.45,C39&lt;4.75),"versicolor",IF(AND(B39&lt;2.95,D39&lt;1.65,C39&gt;=4.75),"virginica",IF(AND(B39&gt;=2.95,D39&lt;1.65,C39&gt;=4.75),"versicolor","shouldnthappen"))))))</f>
        <v>versicolor</v>
      </c>
      <c r="AK39" s="1" t="str">
        <f aca="false">IF(AND(D39&lt;0.75,A39&lt;5.45),"setosa",IF(AND(B39&lt;2.45,D39&gt;=0.75,A39&lt;5.45),"versicolor",IF(AND(A39&gt;=5.55,C39&lt;4.75,A39&gt;=5.45),"versicolor",IF(AND(C39&gt;=5.15,C39&gt;=4.75,A39&gt;=5.45),"virginica",IF(AND(G39&lt;6.094,B39&gt;=2.45,D39&gt;=0.75,A39&lt;5.45),"virginica",IF(AND(G39&gt;=6.094,B39&gt;=2.45,D39&gt;=0.75,A39&lt;5.45),"versicolor",IF(AND(D39&lt;0.6,A39&lt;5.55,C39&lt;4.75,A39&gt;=5.45),"setosa",IF(AND(D39&gt;=0.6,A39&lt;5.55,C39&lt;4.75,A39&gt;=5.45),"versicolor",IF(AND(C39&lt;4.95,C39&lt;5.15,C39&gt;=4.75,A39&gt;=5.45),"virginica",IF(AND(G39&lt;12.627,C39&lt;5.05,C39&gt;=4.95,C39&lt;5.15,C39&gt;=4.75,A39&gt;=5.45),"virginica",IF(AND(G39&gt;=12.627,C39&lt;5.05,C39&gt;=4.95,C39&lt;5.15,C39&gt;=4.75,A39&gt;=5.45),"versicolor",IF(AND(D39&lt;1.7,C39&gt;=5.05,C39&gt;=4.95,C39&lt;5.15,C39&gt;=4.75,A39&gt;=5.45),"versicolor",IF(AND(D39&gt;=1.7,C39&gt;=5.05,C39&gt;=4.95,C39&lt;5.15,C39&gt;=4.75,A39&gt;=5.45),"virginica","shouldnthappen")))))))))))))</f>
        <v>versicolor</v>
      </c>
      <c r="AL39" s="1" t="str">
        <f aca="false">IF(AND(B39&lt;2.45,B39&lt;3.15),"versicolor",IF(AND(D39&lt;0.95,G39&lt;15.141,B39&gt;=3.15),"setosa",IF(AND(G39&lt;15.429,G39&gt;=15.141,B39&gt;=3.15),"versicolor",IF(AND(G39&gt;=15.429,G39&gt;=15.141,B39&gt;=3.15),"virginica",IF(AND(C39&lt;2.3,C39&lt;4.75,B39&gt;=2.45,B39&lt;3.15),"setosa",IF(AND(G39&gt;=16.072,C39&gt;=4.75,B39&gt;=2.45,B39&lt;3.15),"versicolor",IF(AND(G39&lt;11.833,D39&gt;=0.95,G39&lt;15.141,B39&gt;=3.15),"virginica",IF(AND(A39&lt;5,C39&gt;=2.3,C39&lt;4.75,B39&gt;=2.45,B39&lt;3.15),"virginica",IF(AND(A39&gt;=5,C39&gt;=2.3,C39&lt;4.75,B39&gt;=2.45,B39&lt;3.15),"versicolor",IF(AND(G39&lt;14.342,G39&gt;=11.833,D39&gt;=0.95,G39&lt;15.141,B39&gt;=3.15),"versicolor",IF(AND(G39&gt;=14.342,G39&gt;=11.833,D39&gt;=0.95,G39&lt;15.141,B39&gt;=3.15),"virginica",IF(AND(G39&lt;13.757,F39&gt;=0.741,G39&lt;16.072,C39&gt;=4.75,B39&gt;=2.45,B39&lt;3.15),"virginica",IF(AND(F39&gt;=0.546,A39&lt;6.15,F39&lt;0.741,G39&lt;16.072,C39&gt;=4.75,B39&gt;=2.45,B39&lt;3.15),"virginica",IF(AND(D39&gt;=1.75,A39&gt;=6.15,F39&lt;0.741,G39&lt;16.072,C39&gt;=4.75,B39&gt;=2.45,B39&lt;3.15),"virginica",IF(AND(C39&lt;4.85,G39&gt;=13.757,F39&gt;=0.741,G39&lt;16.072,C39&gt;=4.75,B39&gt;=2.45,B39&lt;3.15),"virginica",IF(AND(C39&gt;=4.85,G39&gt;=13.757,F39&gt;=0.741,G39&lt;16.072,C39&gt;=4.75,B39&gt;=2.45,B39&lt;3.15),"versicolor",IF(AND(F39&lt;0.331,F39&lt;0.546,A39&lt;6.15,F39&lt;0.741,G39&lt;16.072,C39&gt;=4.75,B39&gt;=2.45,B39&lt;3.15),"virginica",IF(AND(F39&gt;=0.331,F39&lt;0.546,A39&lt;6.15,F39&lt;0.741,G39&lt;16.072,C39&gt;=4.75,B39&gt;=2.45,B39&lt;3.15),"versicolor",IF(AND(G39&lt;10.661,D39&lt;1.75,A39&gt;=6.15,F39&lt;0.741,G39&lt;16.072,C39&gt;=4.75,B39&gt;=2.45,B39&lt;3.15),"virginica",IF(AND(G39&gt;=10.661,D39&lt;1.75,A39&gt;=6.15,F39&lt;0.741,G39&lt;16.072,C39&gt;=4.75,B39&gt;=2.45,B39&lt;3.15),"versicolor","shouldnthappen"))))))))))))))))))))</f>
        <v>versicolor</v>
      </c>
      <c r="AM39" s="1" t="str">
        <f aca="false">IF(AND(D39&lt;1.35,F39&gt;=0.917),"setosa",IF(AND(D39&gt;=1.35,F39&gt;=0.917),"virginica",IF(AND(D39&lt;0.75,D39&lt;1.55,F39&lt;0.917),"setosa",IF(AND(C39&gt;=4.8,D39&gt;=1.55,F39&lt;0.917),"virginica",IF(AND(A39&lt;5.95,D39&gt;=0.75,D39&lt;1.55,F39&lt;0.917),"versicolor",IF(AND(F39&lt;0.473,C39&lt;4.8,D39&gt;=1.55,F39&lt;0.917),"virginica",IF(AND(F39&gt;=0.473,C39&lt;4.8,D39&gt;=1.55,F39&lt;0.917),"versicolor",IF(AND(C39&lt;4.95,A39&gt;=5.95,D39&gt;=0.75,D39&lt;1.55,F39&lt;0.917),"versicolor",IF(AND(C39&gt;=4.95,A39&gt;=5.95,D39&gt;=0.75,D39&lt;1.55,F39&lt;0.917),"virginica","shouldnthappen")))))))))</f>
        <v>versicolor</v>
      </c>
      <c r="AN39" s="1" t="str">
        <f aca="false">IF(AND(D39&lt;0.75,A39&lt;5.45),"setosa",IF(AND(D39&lt;1.55,D39&gt;=0.75,A39&lt;5.45),"versicolor",IF(AND(D39&gt;=1.55,D39&gt;=0.75,A39&lt;5.45),"virginica",IF(AND(A39&gt;=5.75,C39&lt;4.75,A39&gt;=5.45),"versicolor",IF(AND(F39&lt;0.361,C39&gt;=4.75,A39&gt;=5.45),"virginica",IF(AND(C39&lt;2.6,A39&lt;5.75,C39&lt;4.75,A39&gt;=5.45),"setosa",IF(AND(C39&gt;=2.6,A39&lt;5.75,C39&lt;4.75,A39&gt;=5.45),"versicolor",IF(AND(D39&gt;=1.7,F39&gt;=0.361,C39&gt;=4.75,A39&gt;=5.45),"virginica",IF(AND(B39&lt;2.65,D39&lt;1.7,F39&gt;=0.361,C39&gt;=4.75,A39&gt;=5.45),"virginica",IF(AND(A39&lt;7.05,B39&gt;=2.65,D39&lt;1.7,F39&gt;=0.361,C39&gt;=4.75,A39&gt;=5.45),"versicolor",IF(AND(A39&gt;=7.05,B39&gt;=2.65,D39&lt;1.7,F39&gt;=0.361,C39&gt;=4.75,A39&gt;=5.45),"virginica","shouldnthappen")))))))))))</f>
        <v>versicolor</v>
      </c>
      <c r="AO39" s="1" t="str">
        <f aca="false">IF(AND(D39&lt;0.7),"setosa",IF(AND(A39&lt;4.95,C39&lt;4.85,D39&gt;=0.7),"virginica",IF(AND(A39&gt;=4.95,C39&lt;4.85,D39&gt;=0.7),"versicolor",IF(AND(D39&gt;=1.7,C39&gt;=4.85,D39&gt;=0.7),"virginica",IF(AND(F39&lt;0.325,D39&lt;1.7,C39&gt;=4.85,D39&gt;=0.7),"virginica",IF(AND(D39&lt;1.55,F39&gt;=0.325,D39&lt;1.7,C39&gt;=4.85,D39&gt;=0.7),"virginica",IF(AND(D39&gt;=1.55,F39&gt;=0.325,D39&lt;1.7,C39&gt;=4.85,D39&gt;=0.7),"versicolor","shouldnthappen")))))))</f>
        <v>versicolor</v>
      </c>
      <c r="AP39" s="1" t="str">
        <f aca="false">IF(AND(D39&lt;0.75),"setosa",IF(AND(C39&lt;4.85,D39&gt;=0.75),"versicolor",IF(AND(G39&gt;=8.277,C39&gt;=4.85,D39&gt;=0.75),"virginica",IF(AND(F39&gt;=0.633,G39&lt;8.277,C39&gt;=4.85,D39&gt;=0.75),"virginica",IF(AND(G39&lt;7.61,F39&lt;0.633,G39&lt;8.277,C39&gt;=4.85,D39&gt;=0.75),"virginica",IF(AND(G39&gt;=7.61,F39&lt;0.633,G39&lt;8.277,C39&gt;=4.85,D39&gt;=0.75),"versicolor","shouldnthappen"))))))</f>
        <v>versicolor</v>
      </c>
      <c r="AQ39" s="1" t="str">
        <f aca="false">IF(AND(C39&lt;2.65,A39&gt;=5.45,C39&lt;4.75),"setosa",IF(AND(C39&gt;=2.65,A39&gt;=5.45,C39&lt;4.75),"versicolor",IF(AND(B39&lt;2.9,C39&lt;4.85,C39&gt;=4.75),"versicolor",IF(AND(B39&gt;=2.9,C39&lt;4.85,C39&gt;=4.75),"virginica",IF(AND(D39&lt;1.7,C39&gt;=4.85,C39&gt;=4.75),"versicolor",IF(AND(D39&gt;=1.7,C39&gt;=4.85,C39&gt;=4.75),"virginica",IF(AND(C39&lt;2.45,G39&lt;14.126,A39&lt;5.45,C39&lt;4.75),"setosa",IF(AND(C39&gt;=2.45,G39&lt;14.126,A39&lt;5.45,C39&lt;4.75),"versicolor",IF(AND(C39&lt;2.4,G39&gt;=14.126,A39&lt;5.45,C39&lt;4.75),"setosa",IF(AND(C39&gt;=2.4,G39&gt;=14.126,A39&lt;5.45,C39&lt;4.75),"versicolor","shouldnthappen"))))))))))</f>
        <v>versicolor</v>
      </c>
      <c r="AR39" s="1" t="str">
        <f aca="false">IF(AND(C39&lt;2.45,C39&lt;4.85),"setosa",IF(AND(C39&gt;=5.15,C39&gt;=4.85),"virginica",IF(AND(A39&gt;=4.95,C39&gt;=2.45,C39&lt;4.85),"versicolor",IF(AND(D39&lt;1.35,A39&lt;4.95,C39&gt;=2.45,C39&lt;4.85),"versicolor",IF(AND(D39&gt;=1.35,A39&lt;4.95,C39&gt;=2.45,C39&lt;4.85),"virginica",IF(AND(F39&lt;0.35,G39&lt;12.751,C39&lt;5.15,C39&gt;=4.85),"virginica",IF(AND(A39&lt;6.5,G39&gt;=12.751,C39&lt;5.15,C39&gt;=4.85),"virginica",IF(AND(A39&gt;=6.5,G39&gt;=12.751,C39&lt;5.15,C39&gt;=4.85),"versicolor",IF(AND(B39&gt;=2.75,F39&gt;=0.35,G39&lt;12.751,C39&lt;5.15,C39&gt;=4.85),"virginica",IF(AND(C39&lt;5.05,B39&lt;2.75,F39&gt;=0.35,G39&lt;12.751,C39&lt;5.15,C39&gt;=4.85),"virginica",IF(AND(C39&gt;=5.05,B39&lt;2.75,F39&gt;=0.35,G39&lt;12.751,C39&lt;5.15,C39&gt;=4.85),"versicolor","shouldnthappen")))))))))))</f>
        <v>versicolor</v>
      </c>
      <c r="AS39" s="1" t="str">
        <f aca="false">IF(AND(F39&gt;=0.9,B39&lt;3.05),"virginica",IF(AND(A39&lt;5.9,B39&gt;=3.05),"setosa",IF(AND(D39&lt;1.65,A39&gt;=5.9,B39&gt;=3.05),"versicolor",IF(AND(D39&gt;=1.65,A39&gt;=5.9,B39&gt;=3.05),"virginica",IF(AND(D39&gt;=1.75,C39&gt;=4.85,F39&lt;0.9,B39&lt;3.05),"virginica",IF(AND(C39&lt;2.2,B39&lt;2.95,C39&lt;4.85,F39&lt;0.9,B39&lt;3.05),"setosa",IF(AND(C39&gt;=2.2,B39&lt;2.95,C39&lt;4.85,F39&lt;0.9,B39&lt;3.05),"versicolor",IF(AND(C39&lt;2.8,B39&gt;=2.95,C39&lt;4.85,F39&lt;0.9,B39&lt;3.05),"setosa",IF(AND(C39&gt;=2.8,B39&gt;=2.95,C39&lt;4.85,F39&lt;0.9,B39&lt;3.05),"versicolor",IF(AND(G39&lt;13.879,D39&lt;1.75,C39&gt;=4.85,F39&lt;0.9,B39&lt;3.05),"virginica",IF(AND(G39&gt;=13.879,D39&lt;1.75,C39&gt;=4.85,F39&lt;0.9,B39&lt;3.05),"versicolor","shouldnthappen")))))))))))</f>
        <v>versicolor</v>
      </c>
      <c r="AT39" s="1" t="str">
        <f aca="false">IF(AND(D39&lt;0.75),"setosa",IF(AND(D39&gt;=1.75,D39&gt;=0.75),"virginica",IF(AND(D39&lt;1.45,G39&lt;7.37,D39&lt;1.75,D39&gt;=0.75),"versicolor",IF(AND(D39&gt;=1.45,G39&lt;7.37,D39&lt;1.75,D39&gt;=0.75),"virginica",IF(AND(C39&lt;5.45,G39&gt;=7.37,D39&lt;1.75,D39&gt;=0.75),"versicolor",IF(AND(C39&gt;=5.45,G39&gt;=7.37,D39&lt;1.75,D39&gt;=0.75),"virginica","shouldnthappen"))))))</f>
        <v>versicolor</v>
      </c>
      <c r="AU39" s="1" t="str">
        <f aca="false">IF(AND(D39&lt;0.7),"setosa",IF(AND(D39&gt;=1.7,A39&gt;=6.15,D39&gt;=0.7),"virginica",IF(AND(B39&gt;=2.55,C39&lt;4.75,A39&lt;6.15,D39&gt;=0.7),"versicolor",IF(AND(D39&gt;=1.7,C39&gt;=4.75,A39&lt;6.15,D39&gt;=0.7),"virginica",IF(AND(C39&lt;5.25,D39&lt;1.7,A39&gt;=6.15,D39&gt;=0.7),"versicolor",IF(AND(C39&gt;=5.25,D39&lt;1.7,A39&gt;=6.15,D39&gt;=0.7),"virginica",IF(AND(C39&lt;4.25,B39&lt;2.55,C39&lt;4.75,A39&lt;6.15,D39&gt;=0.7),"versicolor",IF(AND(C39&gt;=4.25,B39&lt;2.55,C39&lt;4.75,A39&lt;6.15,D39&gt;=0.7),"virginica",IF(AND(B39&lt;2.65,D39&lt;1.7,C39&gt;=4.75,A39&lt;6.15,D39&gt;=0.7),"virginica",IF(AND(B39&gt;=2.65,D39&lt;1.7,C39&gt;=4.75,A39&lt;6.15,D39&gt;=0.7),"versicolor","shouldnthappen"))))))))))</f>
        <v>versicolor</v>
      </c>
      <c r="AV39" s="1" t="str">
        <f aca="false">IF(AND(D39&lt;0.75),"setosa",IF(AND(F39&gt;=0.899,D39&gt;=0.75),"virginica",IF(AND(D39&lt;1.65,A39&lt;6.05,F39&lt;0.899,D39&gt;=0.75),"versicolor",IF(AND(D39&gt;=1.65,A39&lt;6.05,F39&lt;0.899,D39&gt;=0.75),"virginica",IF(AND(C39&gt;=5.05,A39&gt;=6.05,F39&lt;0.899,D39&gt;=0.75),"virginica",IF(AND(G39&gt;=13.757,C39&lt;5.05,A39&gt;=6.05,F39&lt;0.899,D39&gt;=0.75),"versicolor",IF(AND(D39&lt;1.6,G39&lt;13.757,C39&lt;5.05,A39&gt;=6.05,F39&lt;0.899,D39&gt;=0.75),"versicolor",IF(AND(D39&gt;=1.6,G39&lt;13.757,C39&lt;5.05,A39&gt;=6.05,F39&lt;0.899,D39&gt;=0.75),"virginica","shouldnthappen"))))))))</f>
        <v>versicolor</v>
      </c>
      <c r="AW39" s="1" t="str">
        <f aca="false">IF(AND(F39&lt;0.117,A39&gt;=5.55),"virginica",IF(AND(A39&gt;=5.2,G39&lt;6.086,A39&lt;5.55),"versicolor",IF(AND(D39&lt;0.7,G39&gt;=6.086,A39&lt;5.55),"setosa",IF(AND(D39&gt;=0.7,G39&gt;=6.086,A39&lt;5.55),"versicolor",IF(AND(A39&lt;4.75,A39&lt;5.2,G39&lt;6.086,A39&lt;5.55),"setosa",IF(AND(A39&gt;=4.75,A39&lt;5.2,G39&lt;6.086,A39&lt;5.55),"virginica",IF(AND(D39&gt;=1.65,C39&lt;4.95,F39&gt;=0.117,A39&gt;=5.55),"virginica",IF(AND(D39&gt;=1.75,C39&gt;=4.95,F39&gt;=0.117,A39&gt;=5.55),"virginica",IF(AND(C39&lt;2.6,D39&lt;1.65,C39&lt;4.95,F39&gt;=0.117,A39&gt;=5.55),"setosa",IF(AND(C39&gt;=2.6,D39&lt;1.65,C39&lt;4.95,F39&gt;=0.117,A39&gt;=5.55),"versicolor",IF(AND(D39&lt;1.55,D39&lt;1.75,C39&gt;=4.95,F39&gt;=0.117,A39&gt;=5.55),"virginica",IF(AND(A39&lt;6.95,D39&gt;=1.55,D39&lt;1.75,C39&gt;=4.95,F39&gt;=0.117,A39&gt;=5.55),"versicolor",IF(AND(A39&gt;=6.95,D39&gt;=1.55,D39&lt;1.75,C39&gt;=4.95,F39&gt;=0.117,A39&gt;=5.55),"virginica","shouldnthappen")))))))))))))</f>
        <v>versicolor</v>
      </c>
      <c r="AX39" s="1" t="str">
        <f aca="false">IF(AND(D39&lt;0.75),"setosa",IF(AND(F39&lt;0.138,D39&gt;=0.75),"virginica",IF(AND(C39&lt;4.45,A39&lt;6.15,F39&gt;=0.138,D39&gt;=0.75),"versicolor",IF(AND(C39&gt;=5.05,A39&gt;=6.15,F39&gt;=0.138,D39&gt;=0.75),"virginica",IF(AND(B39&lt;2.65,C39&gt;=4.45,A39&lt;6.15,F39&gt;=0.138,D39&gt;=0.75),"virginica",IF(AND(A39&gt;=6.35,C39&lt;5.05,A39&gt;=6.15,F39&gt;=0.138,D39&gt;=0.75),"versicolor",IF(AND(A39&lt;5.65,B39&gt;=2.65,C39&gt;=4.45,A39&lt;6.15,F39&gt;=0.138,D39&gt;=0.75),"virginica",IF(AND(D39&lt;1.75,A39&lt;6.35,C39&lt;5.05,A39&gt;=6.15,F39&gt;=0.138,D39&gt;=0.75),"versicolor",IF(AND(D39&gt;=1.75,A39&lt;6.35,C39&lt;5.05,A39&gt;=6.15,F39&gt;=0.138,D39&gt;=0.75),"virginica",IF(AND(D39&lt;1.7,A39&gt;=5.65,B39&gt;=2.65,C39&gt;=4.45,A39&lt;6.15,F39&gt;=0.138,D39&gt;=0.75),"versicolor",IF(AND(D39&gt;=1.7,A39&gt;=5.65,B39&gt;=2.65,C39&gt;=4.45,A39&lt;6.15,F39&gt;=0.138,D39&gt;=0.75),"virginica","shouldnthappen")))))))))))</f>
        <v>virginica</v>
      </c>
      <c r="AY39" s="1" t="str">
        <f aca="false">IF(AND(D39&lt;0.75,A39&lt;5.55),"setosa",IF(AND(A39&lt;4.95,D39&gt;=0.75,A39&lt;5.55),"virginica",IF(AND(A39&gt;=4.95,D39&gt;=0.75,A39&lt;5.55),"versicolor",IF(AND(C39&lt;2.6,C39&lt;4.85,A39&gt;=5.55),"setosa",IF(AND(C39&gt;=2.6,C39&lt;4.85,A39&gt;=5.55),"versicolor",IF(AND(D39&gt;=1.75,C39&gt;=4.85,A39&gt;=5.55),"virginica",IF(AND(F39&lt;0.405,D39&lt;1.75,C39&gt;=4.85,A39&gt;=5.55),"versicolor",IF(AND(B39&lt;3.05,F39&gt;=0.405,D39&lt;1.75,C39&gt;=4.85,A39&gt;=5.55),"virginica",IF(AND(B39&gt;=3.05,F39&gt;=0.405,D39&lt;1.75,C39&gt;=4.85,A39&gt;=5.55),"versicolor","shouldnthappen")))))))))</f>
        <v>versicolor</v>
      </c>
      <c r="AZ39" s="1" t="str">
        <f aca="false">IF(AND(D39&lt;0.75),"setosa",IF(AND(F39&lt;0.9,C39&lt;4.95,D39&gt;=0.75),"versicolor",IF(AND(F39&gt;=0.9,C39&lt;4.95,D39&gt;=0.75),"virginica",IF(AND(D39&gt;=1.7,C39&gt;=4.95,D39&gt;=0.75),"virginica",IF(AND(F39&lt;0.405,D39&lt;1.7,C39&gt;=4.95,D39&gt;=0.75),"versicolor",IF(AND(F39&gt;=0.405,D39&lt;1.7,C39&gt;=4.95,D39&gt;=0.75),"virginica","shouldnthappen"))))))</f>
        <v>versicolor</v>
      </c>
      <c r="BA39" s="1" t="str">
        <f aca="false">IF(AND(D39&lt;0.75),"setosa",IF(AND(D39&gt;=1.7,C39&gt;=5.05,D39&gt;=0.75),"virginica",IF(AND(D39&lt;1.45,D39&lt;1.6,C39&lt;5.05,D39&gt;=0.75),"versicolor",IF(AND(A39&lt;5.8,D39&gt;=1.6,C39&lt;5.05,D39&gt;=0.75),"virginica",IF(AND(A39&gt;=5.8,D39&gt;=1.6,C39&lt;5.05,D39&gt;=0.75),"versicolor",IF(AND(F39&lt;0.417,D39&lt;1.7,C39&gt;=5.05,D39&gt;=0.75),"versicolor",IF(AND(F39&gt;=0.417,D39&lt;1.7,C39&gt;=5.05,D39&gt;=0.75),"virginica",IF(AND(A39&lt;5.95,D39&gt;=1.45,D39&lt;1.6,C39&lt;5.05,D39&gt;=0.75),"versicolor",IF(AND(G39&lt;10.618,A39&gt;=5.95,D39&gt;=1.45,D39&lt;1.6,C39&lt;5.05,D39&gt;=0.75),"virginica",IF(AND(G39&gt;=10.618,A39&gt;=5.95,D39&gt;=1.45,D39&lt;1.6,C39&lt;5.05,D39&gt;=0.75),"versicolor","shouldnthappen"))))))))))</f>
        <v>versicolor</v>
      </c>
      <c r="BB39" s="1" t="str">
        <f aca="false">IF(AND(C39&lt;2.6),"setosa",IF(AND(D39&gt;=1.75,C39&gt;=2.6),"virginica",IF(AND(C39&gt;=5.45,D39&lt;1.75,C39&gt;=2.6),"virginica",IF(AND(F39&gt;=0.259,C39&lt;5.45,D39&lt;1.75,C39&gt;=2.6),"versicolor",IF(AND(C39&lt;5.05,F39&lt;0.259,C39&lt;5.45,D39&lt;1.75,C39&gt;=2.6),"versicolor",IF(AND(C39&gt;=5.05,F39&lt;0.259,C39&lt;5.45,D39&lt;1.75,C39&gt;=2.6),"virginica","shouldnthappen"))))))</f>
        <v>versicolor</v>
      </c>
      <c r="BC39" s="1" t="str">
        <f aca="false">IF(AND(A39&lt;4.95,B39&lt;2.7,A39&lt;5.55),"virginica",IF(AND(A39&gt;=4.95,B39&lt;2.7,A39&lt;5.55),"versicolor",IF(AND(C39&lt;3.2,B39&gt;=2.7,A39&lt;5.55),"setosa",IF(AND(C39&gt;=3.2,B39&gt;=2.7,A39&lt;5.55),"versicolor",IF(AND(F39&gt;=0.85,A39&lt;6.15,A39&gt;=5.55),"virginica",IF(AND(D39&lt;1.45,A39&gt;=6.15,A39&gt;=5.55),"versicolor",IF(AND(C39&lt;4.8,F39&lt;0.85,A39&lt;6.15,A39&gt;=5.55),"versicolor",IF(AND(D39&gt;=1.7,D39&gt;=1.45,A39&gt;=6.15,A39&gt;=5.55),"virginica",IF(AND(G39&lt;9.333,C39&gt;=4.8,F39&lt;0.85,A39&lt;6.15,A39&gt;=5.55),"versicolor",IF(AND(G39&gt;=9.333,C39&gt;=4.8,F39&lt;0.85,A39&lt;6.15,A39&gt;=5.55),"virginica",IF(AND(C39&lt;4.9,D39&lt;1.7,D39&gt;=1.45,A39&gt;=6.15,A39&gt;=5.55),"versicolor",IF(AND(C39&gt;=4.9,D39&lt;1.7,D39&gt;=1.45,A39&gt;=6.15,A39&gt;=5.55),"virginica","shouldnthappen"))))))))))))</f>
        <v>versicolor</v>
      </c>
      <c r="BD39" s="1" t="str">
        <f aca="false">IF(AND(C39&lt;2.35),"setosa",IF(AND(C39&lt;4.75,B39&lt;2.55,C39&gt;=2.35),"versicolor",IF(AND(C39&gt;=4.75,B39&lt;2.55,C39&gt;=2.35),"virginica",IF(AND(C39&lt;4.75,B39&gt;=2.55,C39&gt;=2.35),"versicolor",IF(AND(D39&gt;=1.75,C39&gt;=4.75,B39&gt;=2.55,C39&gt;=2.35),"virginica",IF(AND(A39&gt;=6.5,D39&lt;1.75,C39&gt;=4.75,B39&gt;=2.55,C39&gt;=2.35),"versicolor",IF(AND(A39&lt;6.05,A39&lt;6.5,D39&lt;1.75,C39&gt;=4.75,B39&gt;=2.55,C39&gt;=2.35),"versicolor",IF(AND(A39&gt;=6.05,A39&lt;6.5,D39&lt;1.75,C39&gt;=4.75,B39&gt;=2.55,C39&gt;=2.35),"virginica","shouldnthappen"))))))))</f>
        <v>versicolor</v>
      </c>
      <c r="BE39" s="1" t="str">
        <f aca="false">IF(AND(C39&lt;2.5),"setosa",IF(AND(D39&lt;1.65,C39&lt;4.75,C39&gt;=2.5),"versicolor",IF(AND(D39&gt;=1.65,C39&lt;4.75,C39&gt;=2.5),"virginica",IF(AND(D39&gt;=1.75,C39&gt;=4.75,C39&gt;=2.5),"virginica",IF(AND(C39&lt;4.95,D39&lt;1.75,C39&gt;=4.75,C39&gt;=2.5),"versicolor",IF(AND(A39&lt;6.5,C39&gt;=4.95,D39&lt;1.75,C39&gt;=4.75,C39&gt;=2.5),"virginica",IF(AND(A39&gt;=6.5,C39&gt;=4.95,D39&lt;1.75,C39&gt;=4.75,C39&gt;=2.5),"versicolor","shouldnthappen")))))))</f>
        <v>versicolor</v>
      </c>
      <c r="BF39" s="1" t="str">
        <f aca="false">IF(AND(G39&gt;=15.244),"virginica",IF(AND(C39&lt;3.2,B39&gt;=3.15,G39&lt;15.244),"setosa",IF(AND(A39&gt;=4.95,C39&lt;4.7,B39&lt;3.15,G39&lt;15.244),"versicolor",IF(AND(C39&gt;=5.15,C39&gt;=4.7,B39&lt;3.15,G39&lt;15.244),"virginica",IF(AND(A39&gt;=6.45,C39&gt;=3.2,B39&gt;=3.15,G39&lt;15.244),"virginica",IF(AND(D39&lt;0.95,A39&lt;4.95,C39&lt;4.7,B39&lt;3.15,G39&lt;15.244),"setosa",IF(AND(D39&gt;=0.95,A39&lt;4.95,C39&lt;4.7,B39&lt;3.15,G39&lt;15.244),"virginica",IF(AND(F39&lt;0.816,A39&lt;6.45,C39&gt;=3.2,B39&gt;=3.15,G39&lt;15.244),"virginica",IF(AND(F39&gt;=0.816,A39&lt;6.45,C39&gt;=3.2,B39&gt;=3.15,G39&lt;15.244),"versicolor",IF(AND(A39&gt;=6.5,B39&lt;3.05,C39&lt;5.15,C39&gt;=4.7,B39&lt;3.15,G39&lt;15.244),"versicolor",IF(AND(G39&lt;11.093,B39&gt;=3.05,C39&lt;5.15,C39&gt;=4.7,B39&lt;3.15,G39&lt;15.244),"virginica",IF(AND(G39&gt;=11.093,B39&gt;=3.05,C39&lt;5.15,C39&gt;=4.7,B39&lt;3.15,G39&lt;15.244),"versicolor",IF(AND(D39&gt;=1.7,A39&lt;6.5,B39&lt;3.05,C39&lt;5.15,C39&gt;=4.7,B39&lt;3.15,G39&lt;15.244),"virginica",IF(AND(G39&lt;7.498,D39&lt;1.7,A39&lt;6.5,B39&lt;3.05,C39&lt;5.15,C39&gt;=4.7,B39&lt;3.15,G39&lt;15.244),"virginica",IF(AND(G39&gt;=7.498,D39&lt;1.7,A39&lt;6.5,B39&lt;3.05,C39&lt;5.15,C39&gt;=4.7,B39&lt;3.15,G39&lt;15.244),"versicolor","shouldnthappen")))))))))))))))</f>
        <v>versicolor</v>
      </c>
      <c r="BG39" s="1" t="str">
        <f aca="false">IF(AND(B39&gt;=3.35,C39&lt;4.85),"setosa",IF(AND(D39&gt;=1.75,C39&gt;=4.85),"virginica",IF(AND(D39&lt;0.75,B39&lt;3.35,C39&lt;4.85),"setosa",IF(AND(G39&gt;=13.879,D39&lt;1.75,C39&gt;=4.85),"versicolor",IF(AND(F39&gt;=0.9,D39&gt;=0.75,B39&lt;3.35,C39&lt;4.85),"virginica",IF(AND(F39&gt;=0.405,G39&lt;13.879,D39&lt;1.75,C39&gt;=4.85),"virginica",IF(AND(B39&gt;=2.55,F39&lt;0.9,D39&gt;=0.75,B39&lt;3.35,C39&lt;4.85),"versicolor",IF(AND(G39&lt;7.498,F39&lt;0.405,G39&lt;13.879,D39&lt;1.75,C39&gt;=4.85),"virginica",IF(AND(G39&gt;=7.498,F39&lt;0.405,G39&lt;13.879,D39&lt;1.75,C39&gt;=4.85),"versicolor",IF(AND(G39&lt;5.656,B39&lt;2.55,F39&lt;0.9,D39&gt;=0.75,B39&lt;3.35,C39&lt;4.85),"virginica",IF(AND(G39&gt;=5.656,B39&lt;2.55,F39&lt;0.9,D39&gt;=0.75,B39&lt;3.35,C39&lt;4.85),"versicolor","shouldnthappen")))))))))))</f>
        <v>versicolor</v>
      </c>
      <c r="BH39" s="1" t="str">
        <f aca="false">IF(AND(D39&lt;0.7),"setosa",IF(AND(D39&gt;=1.65,A39&lt;6.65,D39&gt;=0.7),"virginica",IF(AND(D39&lt;1.55,A39&gt;=6.65,D39&gt;=0.7),"versicolor",IF(AND(D39&gt;=1.55,A39&gt;=6.65,D39&gt;=0.7),"virginica",IF(AND(F39&gt;=0.529,D39&lt;1.65,A39&lt;6.65,D39&gt;=0.7),"versicolor",IF(AND(C39&gt;=5.35,F39&lt;0.529,D39&lt;1.65,A39&lt;6.65,D39&gt;=0.7),"virginica",IF(AND(G39&gt;=7.411,C39&lt;5.35,F39&lt;0.529,D39&lt;1.65,A39&lt;6.65,D39&gt;=0.7),"versicolor",IF(AND(G39&lt;6.927,G39&lt;7.411,C39&lt;5.35,F39&lt;0.529,D39&lt;1.65,A39&lt;6.65,D39&gt;=0.7),"versicolor",IF(AND(G39&gt;=6.927,G39&lt;7.411,C39&lt;5.35,F39&lt;0.529,D39&lt;1.65,A39&lt;6.65,D39&gt;=0.7),"virginica","shouldnthappen")))))))))</f>
        <v>versicolor</v>
      </c>
      <c r="BI39" s="1" t="str">
        <f aca="false">IF(AND(D39&gt;=1.7),"virginica",IF(AND(D39&lt;0.7,D39&lt;1.7),"setosa",IF(AND(D39&lt;1.45,G39&lt;7.37,D39&gt;=0.7,D39&lt;1.7),"versicolor",IF(AND(D39&gt;=1.45,G39&lt;7.37,D39&gt;=0.7,D39&lt;1.7),"virginica",IF(AND(B39&gt;=2.65,G39&gt;=7.37,D39&gt;=0.7,D39&lt;1.7),"versicolor",IF(AND(C39&lt;5.05,B39&lt;2.65,G39&gt;=7.37,D39&gt;=0.7,D39&lt;1.7),"versicolor",IF(AND(C39&gt;=5.05,B39&lt;2.65,G39&gt;=7.37,D39&gt;=0.7,D39&lt;1.7),"virginica","shouldnthappen")))))))</f>
        <v>versicolor</v>
      </c>
    </row>
    <row r="40" customFormat="false" ht="13.8" hidden="false" customHeight="false" outlineLevel="0" collapsed="false">
      <c r="A40" s="1" t="n">
        <v>6.2</v>
      </c>
      <c r="B40" s="1" t="n">
        <v>2.2</v>
      </c>
      <c r="C40" s="1" t="n">
        <v>4.5</v>
      </c>
      <c r="D40" s="1" t="n">
        <v>1.5</v>
      </c>
      <c r="E40" s="1" t="s">
        <v>92</v>
      </c>
      <c r="F40" s="1" t="n">
        <v>0.4444323501084</v>
      </c>
      <c r="G40" s="1" t="n">
        <v>14.2726545862854</v>
      </c>
      <c r="H40" s="11" t="str">
        <f aca="false">E40</f>
        <v>versicolor</v>
      </c>
      <c r="I40" s="1" t="str">
        <f aca="false">INDEX(L40:BI40, MODE(MATCH(L40:BI40, L40:BI40, 0 )))</f>
        <v>versicolor</v>
      </c>
      <c r="J40" s="12" t="n">
        <f aca="false">COUNTIF(L40:BI40, H40) / COUNTA(L40:BI40)</f>
        <v>0.96</v>
      </c>
      <c r="K40" s="13" t="n">
        <f aca="false">I40=H40</f>
        <v>1</v>
      </c>
      <c r="L40" s="1" t="str">
        <f aca="false">IF(AND(C40&lt;3.65,B40&gt;=3.35),"setosa",IF(AND(C40&gt;=3.65,B40&gt;=3.35),"virginica",IF(AND(C40&lt;2.35,C40&lt;4.85,B40&lt;3.35),"setosa",IF(AND(F40&gt;=0.899,C40&gt;=2.35,C40&lt;4.85,B40&lt;3.35),"virginica",IF(AND(G40&gt;=8.268,B40&lt;2.75,C40&gt;=4.85,B40&lt;3.35),"virginica",IF(AND(D40&lt;1.55,B40&gt;=2.75,C40&gt;=4.85,B40&lt;3.35),"versicolor",IF(AND(D40&gt;=1.55,B40&gt;=2.75,C40&gt;=4.85,B40&lt;3.35),"virginica",IF(AND(G40&lt;6.537,F40&lt;0.899,C40&gt;=2.35,C40&lt;4.85,B40&lt;3.35),"virginica",IF(AND(G40&gt;=6.537,F40&lt;0.899,C40&gt;=2.35,C40&lt;4.85,B40&lt;3.35),"versicolor",IF(AND(G40&lt;6.878,G40&lt;8.268,B40&lt;2.75,C40&gt;=4.85,B40&lt;3.35),"virginica",IF(AND(G40&gt;=6.878,G40&lt;8.268,B40&lt;2.75,C40&gt;=4.85,B40&lt;3.35),"versicolor","shouldnthappen")))))))))))</f>
        <v>versicolor</v>
      </c>
      <c r="M40" s="1" t="str">
        <f aca="false">IF(AND(C40&lt;2.6),"setosa",IF(AND(D40&gt;=1.75,C40&gt;=2.6),"virginica",IF(AND(G40&lt;6.094,D40&lt;1.75,C40&gt;=2.6),"virginica",IF(AND(D40&lt;1.35,G40&gt;=6.094,D40&lt;1.75,C40&gt;=2.6),"versicolor",IF(AND(C40&lt;5.05,D40&gt;=1.35,G40&gt;=6.094,D40&lt;1.75,C40&gt;=2.6),"versicolor",IF(AND(C40&gt;=5.05,D40&gt;=1.35,G40&gt;=6.094,D40&lt;1.75,C40&gt;=2.6),"virginica","shouldnthappen"))))))</f>
        <v>versicolor</v>
      </c>
      <c r="N40" s="1" t="str">
        <f aca="false">IF(AND(A40&lt;6.6,B40&gt;=3.45),"setosa",IF(AND(A40&gt;=6.6,B40&gt;=3.45),"virginica",IF(AND(D40&lt;0.7,C40&lt;4.75,B40&lt;3.45),"setosa",IF(AND(D40&gt;=0.7,C40&lt;4.75,B40&lt;3.45),"versicolor",IF(AND(C40&gt;=5.15,C40&gt;=4.75,B40&lt;3.45),"virginica",IF(AND(D40&gt;=1.7,A40&lt;6.5,C40&lt;5.15,C40&gt;=4.75,B40&lt;3.45),"virginica",IF(AND(C40&lt;5.05,A40&gt;=6.5,C40&lt;5.15,C40&gt;=4.75,B40&lt;3.45),"versicolor",IF(AND(C40&gt;=5.05,A40&gt;=6.5,C40&lt;5.15,C40&gt;=4.75,B40&lt;3.45),"virginica",IF(AND(G40&lt;7.498,D40&lt;1.7,A40&lt;6.5,C40&lt;5.15,C40&gt;=4.75,B40&lt;3.45),"virginica",IF(AND(G40&gt;=7.498,D40&lt;1.7,A40&lt;6.5,C40&lt;5.15,C40&gt;=4.75,B40&lt;3.45),"versicolor","shouldnthappen"))))))))))</f>
        <v>versicolor</v>
      </c>
      <c r="O40" s="1" t="str">
        <f aca="false">IF(AND(D40&lt;0.75),"setosa",IF(AND(C40&lt;4.75,C40&lt;4.85,D40&gt;=0.75),"versicolor",IF(AND(A40&gt;=6.05,C40&gt;=4.85,D40&gt;=0.75),"virginica",IF(AND(D40&lt;1.6,C40&gt;=4.75,C40&lt;4.85,D40&gt;=0.75),"versicolor",IF(AND(D40&gt;=1.6,C40&gt;=4.75,C40&lt;4.85,D40&gt;=0.75),"virginica",IF(AND(A40&lt;5.9,A40&lt;6.05,C40&gt;=4.85,D40&gt;=0.75),"virginica",IF(AND(A40&gt;=5.9,A40&lt;6.05,C40&gt;=4.85,D40&gt;=0.75),"versicolor","shouldnthappen")))))))</f>
        <v>versicolor</v>
      </c>
      <c r="P40" s="1" t="str">
        <f aca="false">IF(AND(D40&lt;0.75),"setosa",IF(AND(A40&lt;5.55,D40&gt;=0.75),"versicolor",IF(AND(D40&gt;=1.7,G40&lt;13.158,A40&gt;=5.55,D40&gt;=0.75),"virginica",IF(AND(B40&lt;2.45,D40&lt;1.7,G40&lt;13.158,A40&gt;=5.55,D40&gt;=0.75),"virginica",IF(AND(B40&gt;=2.45,D40&lt;1.7,G40&lt;13.158,A40&gt;=5.55,D40&gt;=0.75),"versicolor",IF(AND(B40&gt;=3.05,G40&lt;15.551,G40&gt;=13.158,A40&gt;=5.55,D40&gt;=0.75),"versicolor",IF(AND(B40&lt;2.9,G40&gt;=15.551,G40&gt;=13.158,A40&gt;=5.55,D40&gt;=0.75),"versicolor",IF(AND(B40&gt;=2.9,G40&gt;=15.551,G40&gt;=13.158,A40&gt;=5.55,D40&gt;=0.75),"virginica",IF(AND(D40&lt;1.3,G40&lt;14.221,B40&lt;3.05,G40&lt;15.551,G40&gt;=13.158,A40&gt;=5.55,D40&gt;=0.75),"versicolor",IF(AND(D40&gt;=1.3,G40&lt;14.221,B40&lt;3.05,G40&lt;15.551,G40&gt;=13.158,A40&gt;=5.55,D40&gt;=0.75),"virginica",IF(AND(C40&lt;4.9,G40&gt;=14.221,B40&lt;3.05,G40&lt;15.551,G40&gt;=13.158,A40&gt;=5.55,D40&gt;=0.75),"versicolor",IF(AND(C40&gt;=4.9,G40&gt;=14.221,B40&lt;3.05,G40&lt;15.551,G40&gt;=13.158,A40&gt;=5.55,D40&gt;=0.75),"virginica","shouldnthappen"))))))))))))</f>
        <v>versicolor</v>
      </c>
      <c r="Q40" s="1" t="str">
        <f aca="false">IF(AND(C40&lt;2.6),"setosa",IF(AND(A40&gt;=4.95,C40&lt;4.75,C40&gt;=2.6),"versicolor",IF(AND(D40&gt;=1.75,C40&gt;=4.75,C40&gt;=2.6),"virginica",IF(AND(B40&lt;2.45,A40&lt;4.95,C40&lt;4.75,C40&gt;=2.6),"versicolor",IF(AND(B40&gt;=2.45,A40&lt;4.95,C40&lt;4.75,C40&gt;=2.6),"virginica",IF(AND(G40&lt;7.498,D40&lt;1.75,C40&gt;=4.75,C40&gt;=2.6),"virginica",IF(AND(F40&lt;0.417,G40&gt;=7.498,D40&lt;1.75,C40&gt;=4.75,C40&gt;=2.6),"versicolor",IF(AND(F40&lt;0.442,F40&gt;=0.417,G40&gt;=7.498,D40&lt;1.75,C40&gt;=4.75,C40&gt;=2.6),"virginica",IF(AND(F40&gt;=0.442,F40&gt;=0.417,G40&gt;=7.498,D40&lt;1.75,C40&gt;=4.75,C40&gt;=2.6),"versicolor","shouldnthappen")))))))))</f>
        <v>versicolor</v>
      </c>
      <c r="R40" s="1" t="str">
        <f aca="false">IF(AND(D40&lt;0.75),"setosa",IF(AND(D40&lt;1.75,A40&gt;=6.25,D40&gt;=0.75),"versicolor",IF(AND(D40&gt;=1.75,A40&gt;=6.25,D40&gt;=0.75),"virginica",IF(AND(D40&lt;1.6,C40&lt;4.75,A40&lt;6.25,D40&gt;=0.75),"versicolor",IF(AND(D40&gt;=1.6,C40&lt;4.75,A40&lt;6.25,D40&gt;=0.75),"virginica",IF(AND(G40&lt;6.998,C40&gt;=4.75,A40&lt;6.25,D40&gt;=0.75),"virginica",IF(AND(A40&lt;6.05,G40&gt;=6.998,C40&gt;=4.75,A40&lt;6.25,D40&gt;=0.75),"versicolor",IF(AND(A40&gt;=6.05,G40&gt;=6.998,C40&gt;=4.75,A40&lt;6.25,D40&gt;=0.75),"virginica","shouldnthappen"))))))))</f>
        <v>versicolor</v>
      </c>
      <c r="S40" s="1" t="str">
        <f aca="false">IF(AND(B40&gt;=3.05,A40&lt;5.45),"setosa",IF(AND(C40&lt;2.2,B40&lt;3.05,A40&lt;5.45),"setosa",IF(AND(C40&gt;=2.2,B40&lt;3.05,A40&lt;5.45),"versicolor",IF(AND(B40&lt;3.7,C40&lt;4.8,A40&gt;=5.45),"versicolor",IF(AND(B40&gt;=3.7,C40&lt;4.8,A40&gt;=5.45),"setosa",IF(AND(G40&lt;13.757,C40&lt;5.05,C40&gt;=4.8,A40&gt;=5.45),"virginica",IF(AND(G40&gt;=13.757,C40&lt;5.05,C40&gt;=4.8,A40&gt;=5.45),"versicolor",IF(AND(C40&gt;=5.15,C40&gt;=5.05,C40&gt;=4.8,A40&gt;=5.45),"virginica",IF(AND(A40&lt;5.95,C40&lt;5.15,C40&gt;=5.05,C40&gt;=4.8,A40&gt;=5.45),"virginica",IF(AND(D40&gt;=1.8,A40&gt;=5.95,C40&lt;5.15,C40&gt;=5.05,C40&gt;=4.8,A40&gt;=5.45),"virginica",IF(AND(B40&lt;2.75,D40&lt;1.8,A40&gt;=5.95,C40&lt;5.15,C40&gt;=5.05,C40&gt;=4.8,A40&gt;=5.45),"versicolor",IF(AND(B40&gt;=2.75,D40&lt;1.8,A40&gt;=5.95,C40&lt;5.15,C40&gt;=5.05,C40&gt;=4.8,A40&gt;=5.45),"virginica","shouldnthappen"))))))))))))</f>
        <v>versicolor</v>
      </c>
      <c r="T40" s="1" t="str">
        <f aca="false">IF(AND(C40&lt;2.6),"setosa",IF(AND(D40&lt;1.65,C40&lt;4.75,C40&gt;=2.6),"versicolor",IF(AND(D40&gt;=1.65,C40&lt;4.75,C40&gt;=2.6),"virginica",IF(AND(G40&gt;=8.494,A40&lt;6.6,C40&gt;=4.75,C40&gt;=2.6),"virginica",IF(AND(C40&lt;5.2,A40&gt;=6.6,C40&gt;=4.75,C40&gt;=2.6),"versicolor",IF(AND(C40&gt;=5.2,A40&gt;=6.6,C40&gt;=4.75,C40&gt;=2.6),"virginica",IF(AND(A40&lt;5.95,G40&lt;8.494,A40&lt;6.6,C40&gt;=4.75,C40&gt;=2.6),"virginica",IF(AND(A40&gt;=5.95,G40&lt;8.494,A40&lt;6.6,C40&gt;=4.75,C40&gt;=2.6),"versicolor","shouldnthappen"))))))))</f>
        <v>versicolor</v>
      </c>
      <c r="U40" s="1" t="str">
        <f aca="false">IF(AND(C40&lt;3.65,B40&gt;=3.35),"setosa",IF(AND(C40&gt;=3.65,B40&gt;=3.35),"virginica",IF(AND(C40&lt;2.35,A40&lt;6.25,B40&lt;3.35),"setosa",IF(AND(C40&lt;4.85,A40&gt;=6.25,B40&lt;3.35),"versicolor",IF(AND(G40&gt;=15.426,C40&gt;=2.35,A40&lt;6.25,B40&lt;3.35),"virginica",IF(AND(D40&gt;=1.55,C40&gt;=4.85,A40&gt;=6.25,B40&lt;3.35),"virginica",IF(AND(D40&lt;1.8,G40&lt;15.426,C40&gt;=2.35,A40&lt;6.25,B40&lt;3.35),"versicolor",IF(AND(D40&gt;=1.8,G40&lt;15.426,C40&gt;=2.35,A40&lt;6.25,B40&lt;3.35),"virginica",IF(AND(B40&lt;2.95,D40&lt;1.55,C40&gt;=4.85,A40&gt;=6.25,B40&lt;3.35),"virginica",IF(AND(B40&gt;=2.95,D40&lt;1.55,C40&gt;=4.85,A40&gt;=6.25,B40&lt;3.35),"versicolor","shouldnthappen"))))))))))</f>
        <v>versicolor</v>
      </c>
      <c r="V40" s="1" t="str">
        <f aca="false">IF(AND(C40&lt;2.6),"setosa",IF(AND(C40&gt;=4.85,C40&gt;=2.6),"virginica",IF(AND(F40&gt;=0.9,C40&lt;4.85,C40&gt;=2.6),"virginica",IF(AND(G40&lt;5.656,F40&lt;0.9,C40&lt;4.85,C40&gt;=2.6),"virginica",IF(AND(G40&gt;=5.656,F40&lt;0.9,C40&lt;4.85,C40&gt;=2.6),"versicolor","shouldnthappen")))))</f>
        <v>versicolor</v>
      </c>
      <c r="W40" s="1" t="str">
        <f aca="false">IF(AND(D40&gt;=1.75,G40&gt;=13.795),"virginica",IF(AND(D40&gt;=1.5,G40&gt;=12.335,G40&lt;13.795),"virginica",IF(AND(C40&lt;2.45,C40&lt;4.85,G40&lt;12.335,G40&lt;13.795),"setosa",IF(AND(C40&gt;=2.45,C40&lt;4.85,G40&lt;12.335,G40&lt;13.795),"versicolor",IF(AND(D40&gt;=1.7,C40&gt;=4.85,G40&lt;12.335,G40&lt;13.795),"virginica",IF(AND(B40&gt;=3.25,D40&lt;1.5,G40&gt;=12.335,G40&lt;13.795),"setosa",IF(AND(D40&lt;1,F40&lt;0.255,D40&lt;1.75,G40&gt;=13.795),"setosa",IF(AND(D40&gt;=1,F40&lt;0.255,D40&lt;1.75,G40&gt;=13.795),"versicolor",IF(AND(A40&lt;5.4,F40&gt;=0.255,D40&lt;1.75,G40&gt;=13.795),"setosa",IF(AND(A40&gt;=5.4,F40&gt;=0.255,D40&lt;1.75,G40&gt;=13.795),"versicolor",IF(AND(A40&lt;6.15,D40&lt;1.7,C40&gt;=4.85,G40&lt;12.335,G40&lt;13.795),"versicolor",IF(AND(A40&gt;=6.15,D40&lt;1.7,C40&gt;=4.85,G40&lt;12.335,G40&lt;13.795),"virginica",IF(AND(C40&lt;5,B40&lt;3.25,D40&lt;1.5,G40&gt;=12.335,G40&lt;13.795),"versicolor",IF(AND(C40&gt;=5,B40&lt;3.25,D40&lt;1.5,G40&gt;=12.335,G40&lt;13.795),"virginica","shouldnthappen"))))))))))))))</f>
        <v>versicolor</v>
      </c>
      <c r="X40" s="1" t="str">
        <f aca="false">IF(AND(C40&lt;2.5,A40&lt;5.55),"setosa",IF(AND(F40&lt;0.096,A40&gt;=5.55),"virginica",IF(AND(D40&lt;1.6,C40&gt;=2.5,A40&lt;5.55),"versicolor",IF(AND(D40&gt;=1.6,C40&gt;=2.5,A40&lt;5.55),"virginica",IF(AND(F40&gt;=0.156,C40&lt;4.75,F40&gt;=0.096,A40&gt;=5.55),"versicolor",IF(AND(D40&gt;=1.75,C40&gt;=4.75,F40&gt;=0.096,A40&gt;=5.55),"virginica",IF(AND(B40&lt;3.3,F40&lt;0.156,C40&lt;4.75,F40&gt;=0.096,A40&gt;=5.55),"versicolor",IF(AND(B40&gt;=3.3,F40&lt;0.156,C40&lt;4.75,F40&gt;=0.096,A40&gt;=5.55),"setosa",IF(AND(B40&lt;2.45,A40&lt;6.05,D40&lt;1.75,C40&gt;=4.75,F40&gt;=0.096,A40&gt;=5.55),"virginica",IF(AND(B40&gt;=2.45,A40&lt;6.05,D40&lt;1.75,C40&gt;=4.75,F40&gt;=0.096,A40&gt;=5.55),"versicolor",IF(AND(F40&lt;0.205,A40&gt;=6.05,D40&lt;1.75,C40&gt;=4.75,F40&gt;=0.096,A40&gt;=5.55),"versicolor",IF(AND(F40&gt;=0.205,A40&gt;=6.05,D40&lt;1.75,C40&gt;=4.75,F40&gt;=0.096,A40&gt;=5.55),"virginica","shouldnthappen"))))))))))))</f>
        <v>versicolor</v>
      </c>
      <c r="Y40" s="1" t="str">
        <f aca="false">IF(AND(C40&lt;2.35,A40&lt;5.55),"setosa",IF(AND(C40&gt;=5.05,A40&gt;=5.55),"virginica",IF(AND(D40&lt;1.6,C40&gt;=2.35,A40&lt;5.55),"versicolor",IF(AND(D40&gt;=1.6,C40&gt;=2.35,A40&lt;5.55),"virginica",IF(AND(D40&gt;=1.75,C40&lt;5.05,A40&gt;=5.55),"virginica",IF(AND(B40&gt;=3.55,D40&lt;1.75,C40&lt;5.05,A40&gt;=5.55),"setosa",IF(AND(G40&lt;6.3,B40&lt;3.55,D40&lt;1.75,C40&lt;5.05,A40&gt;=5.55),"virginica",IF(AND(G40&gt;=6.3,B40&lt;3.55,D40&lt;1.75,C40&lt;5.05,A40&gt;=5.55),"versicolor","shouldnthappen"))))))))</f>
        <v>versicolor</v>
      </c>
      <c r="Z40" s="1" t="str">
        <f aca="false">IF(AND(D40&lt;0.75),"setosa",IF(AND(B40&gt;=2.55,C40&lt;4.85,D40&gt;=0.75),"versicolor",IF(AND(D40&gt;=1.7,C40&gt;=4.85,D40&gt;=0.75),"virginica",IF(AND(D40&lt;1.6,B40&lt;2.55,C40&lt;4.85,D40&gt;=0.75),"versicolor",IF(AND(D40&gt;=1.6,B40&lt;2.55,C40&lt;4.85,D40&gt;=0.75),"virginica",IF(AND(B40&lt;2.65,D40&lt;1.7,C40&gt;=4.85,D40&gt;=0.75),"virginica",IF(AND(F40&lt;0.325,B40&gt;=2.65,D40&lt;1.7,C40&gt;=4.85,D40&gt;=0.75),"virginica",IF(AND(G40&lt;10.717,F40&gt;=0.325,B40&gt;=2.65,D40&lt;1.7,C40&gt;=4.85,D40&gt;=0.75),"versicolor",IF(AND(G40&gt;=10.717,F40&gt;=0.325,B40&gt;=2.65,D40&lt;1.7,C40&gt;=4.85,D40&gt;=0.75),"virginica","shouldnthappen")))))))))</f>
        <v>versicolor</v>
      </c>
      <c r="AA40" s="1" t="str">
        <f aca="false">IF(AND(D40&lt;0.75),"setosa",IF(AND(D40&gt;=1.75,D40&gt;=0.75),"virginica",IF(AND(F40&gt;=0.455,D40&lt;1.75,D40&gt;=0.75),"versicolor",IF(AND(D40&lt;1.45,F40&lt;0.455,D40&lt;1.75,D40&gt;=0.75),"versicolor",IF(AND(F40&lt;0.247,D40&gt;=1.45,F40&lt;0.455,D40&lt;1.75,D40&gt;=0.75),"versicolor",IF(AND(F40&gt;=0.247,D40&gt;=1.45,F40&lt;0.455,D40&lt;1.75,D40&gt;=0.75),"virginica","shouldnthappen"))))))</f>
        <v>virginica</v>
      </c>
      <c r="AB40" s="1" t="str">
        <f aca="false">IF(AND(F40&gt;=0.221,B40&gt;=3.35),"setosa",IF(AND(A40&lt;5.3,F40&gt;=0.683,B40&lt;3.35),"setosa",IF(AND(A40&lt;6.45,F40&lt;0.221,B40&gt;=3.35),"setosa",IF(AND(A40&gt;=6.45,F40&lt;0.221,B40&gt;=3.35),"virginica",IF(AND(G40&lt;6.3,A40&lt;6.25,F40&lt;0.683,B40&lt;3.35),"virginica",IF(AND(G40&lt;13.795,A40&gt;=6.25,F40&lt;0.683,B40&lt;3.35),"virginica",IF(AND(D40&lt;1.65,A40&gt;=5.3,F40&gt;=0.683,B40&lt;3.35),"versicolor",IF(AND(D40&gt;=1.65,A40&gt;=5.3,F40&gt;=0.683,B40&lt;3.35),"virginica",IF(AND(D40&lt;0.6,G40&gt;=6.3,A40&lt;6.25,F40&lt;0.683,B40&lt;3.35),"setosa",IF(AND(D40&lt;1.7,G40&gt;=13.795,A40&gt;=6.25,F40&lt;0.683,B40&lt;3.35),"versicolor",IF(AND(D40&gt;=1.7,G40&gt;=13.795,A40&gt;=6.25,F40&lt;0.683,B40&lt;3.35),"virginica",IF(AND(C40&gt;=5.35,D40&gt;=0.6,G40&gt;=6.3,A40&lt;6.25,F40&lt;0.683,B40&lt;3.35),"virginica",IF(AND(D40&lt;1.75,C40&lt;5.35,D40&gt;=0.6,G40&gt;=6.3,A40&lt;6.25,F40&lt;0.683,B40&lt;3.35),"versicolor",IF(AND(D40&gt;=1.75,C40&lt;5.35,D40&gt;=0.6,G40&gt;=6.3,A40&lt;6.25,F40&lt;0.683,B40&lt;3.35),"virginica","shouldnthappen"))))))))))))))</f>
        <v>versicolor</v>
      </c>
      <c r="AC40" s="1" t="str">
        <f aca="false">IF(AND(B40&gt;=3.3),"setosa",IF(AND(C40&lt;2.45,D40&lt;1.55,B40&lt;3.3),"setosa",IF(AND(F40&gt;=0.211,D40&gt;=1.55,B40&lt;3.3),"virginica",IF(AND(C40&lt;4.9,C40&gt;=2.45,D40&lt;1.55,B40&lt;3.3),"versicolor",IF(AND(C40&gt;=4.9,C40&gt;=2.45,D40&lt;1.55,B40&lt;3.3),"virginica",IF(AND(F40&lt;0.138,F40&lt;0.211,D40&gt;=1.55,B40&lt;3.3),"virginica",IF(AND(F40&gt;=0.138,F40&lt;0.211,D40&gt;=1.55,B40&lt;3.3),"versicolor","shouldnthappen")))))))</f>
        <v>versicolor</v>
      </c>
      <c r="AD40" s="1" t="str">
        <f aca="false">IF(AND(D40&gt;=1.75),"virginica",IF(AND(D40&lt;0.75,D40&lt;1.75),"setosa",IF(AND(D40&lt;1.35,D40&gt;=0.75,D40&lt;1.75),"versicolor",IF(AND(B40&lt;2.6,C40&lt;4.85,D40&gt;=1.35,D40&gt;=0.75,D40&lt;1.75),"virginica",IF(AND(B40&gt;=2.6,C40&lt;4.85,D40&gt;=1.35,D40&gt;=0.75,D40&lt;1.75),"versicolor",IF(AND(A40&lt;6.4,C40&gt;=4.85,D40&gt;=1.35,D40&gt;=0.75,D40&lt;1.75),"virginica",IF(AND(A40&gt;=6.4,C40&gt;=4.85,D40&gt;=1.35,D40&gt;=0.75,D40&lt;1.75),"versicolor","shouldnthappen")))))))</f>
        <v>virginica</v>
      </c>
      <c r="AE40" s="1" t="str">
        <f aca="false">IF(AND(C40&lt;2.45),"setosa",IF(AND(F40&lt;0.07,C40&gt;=2.45),"virginica",IF(AND(A40&gt;=5,C40&lt;4.75,F40&gt;=0.07,C40&gt;=2.45),"versicolor",IF(AND(F40&lt;0.182,C40&gt;=4.75,F40&gt;=0.07,C40&gt;=2.45),"versicolor",IF(AND(B40&lt;2.45,A40&lt;5,C40&lt;4.75,F40&gt;=0.07,C40&gt;=2.45),"versicolor",IF(AND(B40&gt;=2.45,A40&lt;5,C40&lt;4.75,F40&gt;=0.07,C40&gt;=2.45),"virginica",IF(AND(F40&gt;=0.468,F40&gt;=0.182,C40&gt;=4.75,F40&gt;=0.07,C40&gt;=2.45),"virginica",IF(AND(A40&gt;=6.85,F40&lt;0.468,F40&gt;=0.182,C40&gt;=4.75,F40&gt;=0.07,C40&gt;=2.45),"virginica",IF(AND(B40&lt;2.6,A40&lt;6.85,F40&lt;0.468,F40&gt;=0.182,C40&gt;=4.75,F40&gt;=0.07,C40&gt;=2.45),"virginica",IF(AND(B40&gt;=2.6,A40&lt;6.85,F40&lt;0.468,F40&gt;=0.182,C40&gt;=4.75,F40&gt;=0.07,C40&gt;=2.45),"versicolor","shouldnthappen"))))))))))</f>
        <v>versicolor</v>
      </c>
      <c r="AF40" s="1" t="str">
        <f aca="false">IF(AND(D40&lt;0.75,A40&lt;5.45),"setosa",IF(AND(D40&gt;=1.75,A40&gt;=5.45),"virginica",IF(AND(G40&lt;6.094,D40&gt;=0.75,A40&lt;5.45),"virginica",IF(AND(G40&gt;=6.094,D40&gt;=0.75,A40&lt;5.45),"versicolor",IF(AND(C40&lt;2.75,D40&lt;1.75,A40&gt;=5.45),"setosa",IF(AND(D40&lt;1.45,C40&gt;=2.75,D40&lt;1.75,A40&gt;=5.45),"versicolor",IF(AND(B40&lt;2.75,D40&gt;=1.45,C40&gt;=2.75,D40&lt;1.75,A40&gt;=5.45),"versicolor",IF(AND(C40&lt;5.05,B40&gt;=2.75,D40&gt;=1.45,C40&gt;=2.75,D40&lt;1.75,A40&gt;=5.45),"versicolor",IF(AND(C40&gt;=5.05,B40&gt;=2.75,D40&gt;=1.45,C40&gt;=2.75,D40&lt;1.75,A40&gt;=5.45),"virginica","shouldnthappen")))))))))</f>
        <v>versicolor</v>
      </c>
      <c r="AG40" s="1" t="str">
        <f aca="false">IF(AND(D40&lt;0.65,G40&lt;8.868,A40&lt;5.3),"setosa",IF(AND(C40&lt;2.6,G40&gt;=8.868,A40&lt;5.3),"setosa",IF(AND(C40&gt;=2.6,G40&gt;=8.868,A40&lt;5.3),"versicolor",IF(AND(C40&gt;=4.95,D40&lt;1.55,A40&gt;=5.3),"virginica",IF(AND(G40&lt;13.795,D40&gt;=1.55,A40&gt;=5.3),"virginica",IF(AND(C40&lt;3.75,D40&gt;=0.65,G40&lt;8.868,A40&lt;5.3),"versicolor",IF(AND(C40&gt;=3.75,D40&gt;=0.65,G40&lt;8.868,A40&lt;5.3),"virginica",IF(AND(C40&lt;2.6,C40&lt;4.95,D40&lt;1.55,A40&gt;=5.3),"setosa",IF(AND(C40&gt;=2.6,C40&lt;4.95,D40&lt;1.55,A40&gt;=5.3),"versicolor",IF(AND(C40&lt;4.75,G40&gt;=13.795,D40&gt;=1.55,A40&gt;=5.3),"versicolor",IF(AND(C40&gt;=4.75,G40&gt;=13.795,D40&gt;=1.55,A40&gt;=5.3),"virginica","shouldnthappen")))))))))))</f>
        <v>versicolor</v>
      </c>
      <c r="AH40" s="1" t="str">
        <f aca="false">IF(AND(D40&lt;0.75),"setosa",IF(AND(C40&lt;4.75,D40&gt;=0.75),"versicolor",IF(AND(G40&lt;13.757,C40&gt;=4.75,D40&gt;=0.75),"virginica",IF(AND(B40&lt;3.05,G40&gt;=13.757,C40&gt;=4.75,D40&gt;=0.75),"virginica",IF(AND(A40&lt;6.65,B40&gt;=3.05,G40&gt;=13.757,C40&gt;=4.75,D40&gt;=0.75),"virginica",IF(AND(A40&gt;=6.65,B40&gt;=3.05,G40&gt;=13.757,C40&gt;=4.75,D40&gt;=0.75),"versicolor","shouldnthappen"))))))</f>
        <v>versicolor</v>
      </c>
      <c r="AI40" s="1" t="str">
        <f aca="false">IF(AND(D40&lt;0.7),"setosa",IF(AND(C40&lt;4.75,D40&gt;=0.7),"versicolor",IF(AND(A40&lt;6.6,F40&lt;0.482,C40&gt;=4.75,D40&gt;=0.7),"virginica",IF(AND(C40&gt;=4.95,F40&gt;=0.482,C40&gt;=4.75,D40&gt;=0.7),"virginica",IF(AND(D40&lt;1.9,A40&gt;=6.6,F40&lt;0.482,C40&gt;=4.75,D40&gt;=0.7),"versicolor",IF(AND(D40&gt;=1.9,A40&gt;=6.6,F40&lt;0.482,C40&gt;=4.75,D40&gt;=0.7),"virginica",IF(AND(F40&gt;=0.766,C40&lt;4.95,F40&gt;=0.482,C40&gt;=4.75,D40&gt;=0.7),"virginica",IF(AND(B40&lt;2.95,F40&lt;0.766,C40&lt;4.95,F40&gt;=0.482,C40&gt;=4.75,D40&gt;=0.7),"virginica",IF(AND(B40&gt;=2.95,F40&lt;0.766,C40&lt;4.95,F40&gt;=0.482,C40&gt;=4.75,D40&gt;=0.7),"versicolor","shouldnthappen")))))))))</f>
        <v>versicolor</v>
      </c>
      <c r="AJ40" s="1" t="str">
        <f aca="false">IF(AND(C40&lt;2.45,C40&lt;4.75),"setosa",IF(AND(D40&gt;=1.65,C40&gt;=4.75),"virginica",IF(AND(A40&lt;4.95,C40&gt;=2.45,C40&lt;4.75),"virginica",IF(AND(A40&gt;=4.95,C40&gt;=2.45,C40&lt;4.75),"versicolor",IF(AND(B40&lt;2.95,D40&lt;1.65,C40&gt;=4.75),"virginica",IF(AND(B40&gt;=2.95,D40&lt;1.65,C40&gt;=4.75),"versicolor","shouldnthappen"))))))</f>
        <v>versicolor</v>
      </c>
      <c r="AK40" s="1" t="str">
        <f aca="false">IF(AND(D40&lt;0.75,A40&lt;5.45),"setosa",IF(AND(B40&lt;2.45,D40&gt;=0.75,A40&lt;5.45),"versicolor",IF(AND(A40&gt;=5.55,C40&lt;4.75,A40&gt;=5.45),"versicolor",IF(AND(C40&gt;=5.15,C40&gt;=4.75,A40&gt;=5.45),"virginica",IF(AND(G40&lt;6.094,B40&gt;=2.45,D40&gt;=0.75,A40&lt;5.45),"virginica",IF(AND(G40&gt;=6.094,B40&gt;=2.45,D40&gt;=0.75,A40&lt;5.45),"versicolor",IF(AND(D40&lt;0.6,A40&lt;5.55,C40&lt;4.75,A40&gt;=5.45),"setosa",IF(AND(D40&gt;=0.6,A40&lt;5.55,C40&lt;4.75,A40&gt;=5.45),"versicolor",IF(AND(C40&lt;4.95,C40&lt;5.15,C40&gt;=4.75,A40&gt;=5.45),"virginica",IF(AND(G40&lt;12.627,C40&lt;5.05,C40&gt;=4.95,C40&lt;5.15,C40&gt;=4.75,A40&gt;=5.45),"virginica",IF(AND(G40&gt;=12.627,C40&lt;5.05,C40&gt;=4.95,C40&lt;5.15,C40&gt;=4.75,A40&gt;=5.45),"versicolor",IF(AND(D40&lt;1.7,C40&gt;=5.05,C40&gt;=4.95,C40&lt;5.15,C40&gt;=4.75,A40&gt;=5.45),"versicolor",IF(AND(D40&gt;=1.7,C40&gt;=5.05,C40&gt;=4.95,C40&lt;5.15,C40&gt;=4.75,A40&gt;=5.45),"virginica","shouldnthappen")))))))))))))</f>
        <v>versicolor</v>
      </c>
      <c r="AL40" s="1" t="str">
        <f aca="false">IF(AND(B40&lt;2.45,B40&lt;3.15),"versicolor",IF(AND(D40&lt;0.95,G40&lt;15.141,B40&gt;=3.15),"setosa",IF(AND(G40&lt;15.429,G40&gt;=15.141,B40&gt;=3.15),"versicolor",IF(AND(G40&gt;=15.429,G40&gt;=15.141,B40&gt;=3.15),"virginica",IF(AND(C40&lt;2.3,C40&lt;4.75,B40&gt;=2.45,B40&lt;3.15),"setosa",IF(AND(G40&gt;=16.072,C40&gt;=4.75,B40&gt;=2.45,B40&lt;3.15),"versicolor",IF(AND(G40&lt;11.833,D40&gt;=0.95,G40&lt;15.141,B40&gt;=3.15),"virginica",IF(AND(A40&lt;5,C40&gt;=2.3,C40&lt;4.75,B40&gt;=2.45,B40&lt;3.15),"virginica",IF(AND(A40&gt;=5,C40&gt;=2.3,C40&lt;4.75,B40&gt;=2.45,B40&lt;3.15),"versicolor",IF(AND(G40&lt;14.342,G40&gt;=11.833,D40&gt;=0.95,G40&lt;15.141,B40&gt;=3.15),"versicolor",IF(AND(G40&gt;=14.342,G40&gt;=11.833,D40&gt;=0.95,G40&lt;15.141,B40&gt;=3.15),"virginica",IF(AND(G40&lt;13.757,F40&gt;=0.741,G40&lt;16.072,C40&gt;=4.75,B40&gt;=2.45,B40&lt;3.15),"virginica",IF(AND(F40&gt;=0.546,A40&lt;6.15,F40&lt;0.741,G40&lt;16.072,C40&gt;=4.75,B40&gt;=2.45,B40&lt;3.15),"virginica",IF(AND(D40&gt;=1.75,A40&gt;=6.15,F40&lt;0.741,G40&lt;16.072,C40&gt;=4.75,B40&gt;=2.45,B40&lt;3.15),"virginica",IF(AND(C40&lt;4.85,G40&gt;=13.757,F40&gt;=0.741,G40&lt;16.072,C40&gt;=4.75,B40&gt;=2.45,B40&lt;3.15),"virginica",IF(AND(C40&gt;=4.85,G40&gt;=13.757,F40&gt;=0.741,G40&lt;16.072,C40&gt;=4.75,B40&gt;=2.45,B40&lt;3.15),"versicolor",IF(AND(F40&lt;0.331,F40&lt;0.546,A40&lt;6.15,F40&lt;0.741,G40&lt;16.072,C40&gt;=4.75,B40&gt;=2.45,B40&lt;3.15),"virginica",IF(AND(F40&gt;=0.331,F40&lt;0.546,A40&lt;6.15,F40&lt;0.741,G40&lt;16.072,C40&gt;=4.75,B40&gt;=2.45,B40&lt;3.15),"versicolor",IF(AND(G40&lt;10.661,D40&lt;1.75,A40&gt;=6.15,F40&lt;0.741,G40&lt;16.072,C40&gt;=4.75,B40&gt;=2.45,B40&lt;3.15),"virginica",IF(AND(G40&gt;=10.661,D40&lt;1.75,A40&gt;=6.15,F40&lt;0.741,G40&lt;16.072,C40&gt;=4.75,B40&gt;=2.45,B40&lt;3.15),"versicolor","shouldnthappen"))))))))))))))))))))</f>
        <v>versicolor</v>
      </c>
      <c r="AM40" s="1" t="str">
        <f aca="false">IF(AND(D40&lt;1.35,F40&gt;=0.917),"setosa",IF(AND(D40&gt;=1.35,F40&gt;=0.917),"virginica",IF(AND(D40&lt;0.75,D40&lt;1.55,F40&lt;0.917),"setosa",IF(AND(C40&gt;=4.8,D40&gt;=1.55,F40&lt;0.917),"virginica",IF(AND(A40&lt;5.95,D40&gt;=0.75,D40&lt;1.55,F40&lt;0.917),"versicolor",IF(AND(F40&lt;0.473,C40&lt;4.8,D40&gt;=1.55,F40&lt;0.917),"virginica",IF(AND(F40&gt;=0.473,C40&lt;4.8,D40&gt;=1.55,F40&lt;0.917),"versicolor",IF(AND(C40&lt;4.95,A40&gt;=5.95,D40&gt;=0.75,D40&lt;1.55,F40&lt;0.917),"versicolor",IF(AND(C40&gt;=4.95,A40&gt;=5.95,D40&gt;=0.75,D40&lt;1.55,F40&lt;0.917),"virginica","shouldnthappen")))))))))</f>
        <v>versicolor</v>
      </c>
      <c r="AN40" s="1" t="str">
        <f aca="false">IF(AND(D40&lt;0.75,A40&lt;5.45),"setosa",IF(AND(D40&lt;1.55,D40&gt;=0.75,A40&lt;5.45),"versicolor",IF(AND(D40&gt;=1.55,D40&gt;=0.75,A40&lt;5.45),"virginica",IF(AND(A40&gt;=5.75,C40&lt;4.75,A40&gt;=5.45),"versicolor",IF(AND(F40&lt;0.361,C40&gt;=4.75,A40&gt;=5.45),"virginica",IF(AND(C40&lt;2.6,A40&lt;5.75,C40&lt;4.75,A40&gt;=5.45),"setosa",IF(AND(C40&gt;=2.6,A40&lt;5.75,C40&lt;4.75,A40&gt;=5.45),"versicolor",IF(AND(D40&gt;=1.7,F40&gt;=0.361,C40&gt;=4.75,A40&gt;=5.45),"virginica",IF(AND(B40&lt;2.65,D40&lt;1.7,F40&gt;=0.361,C40&gt;=4.75,A40&gt;=5.45),"virginica",IF(AND(A40&lt;7.05,B40&gt;=2.65,D40&lt;1.7,F40&gt;=0.361,C40&gt;=4.75,A40&gt;=5.45),"versicolor",IF(AND(A40&gt;=7.05,B40&gt;=2.65,D40&lt;1.7,F40&gt;=0.361,C40&gt;=4.75,A40&gt;=5.45),"virginica","shouldnthappen")))))))))))</f>
        <v>versicolor</v>
      </c>
      <c r="AO40" s="1" t="str">
        <f aca="false">IF(AND(D40&lt;0.7),"setosa",IF(AND(A40&lt;4.95,C40&lt;4.85,D40&gt;=0.7),"virginica",IF(AND(A40&gt;=4.95,C40&lt;4.85,D40&gt;=0.7),"versicolor",IF(AND(D40&gt;=1.7,C40&gt;=4.85,D40&gt;=0.7),"virginica",IF(AND(F40&lt;0.325,D40&lt;1.7,C40&gt;=4.85,D40&gt;=0.7),"virginica",IF(AND(D40&lt;1.55,F40&gt;=0.325,D40&lt;1.7,C40&gt;=4.85,D40&gt;=0.7),"virginica",IF(AND(D40&gt;=1.55,F40&gt;=0.325,D40&lt;1.7,C40&gt;=4.85,D40&gt;=0.7),"versicolor","shouldnthappen")))))))</f>
        <v>versicolor</v>
      </c>
      <c r="AP40" s="1" t="str">
        <f aca="false">IF(AND(D40&lt;0.75),"setosa",IF(AND(C40&lt;4.85,D40&gt;=0.75),"versicolor",IF(AND(G40&gt;=8.277,C40&gt;=4.85,D40&gt;=0.75),"virginica",IF(AND(F40&gt;=0.633,G40&lt;8.277,C40&gt;=4.85,D40&gt;=0.75),"virginica",IF(AND(G40&lt;7.61,F40&lt;0.633,G40&lt;8.277,C40&gt;=4.85,D40&gt;=0.75),"virginica",IF(AND(G40&gt;=7.61,F40&lt;0.633,G40&lt;8.277,C40&gt;=4.85,D40&gt;=0.75),"versicolor","shouldnthappen"))))))</f>
        <v>versicolor</v>
      </c>
      <c r="AQ40" s="1" t="str">
        <f aca="false">IF(AND(C40&lt;2.65,A40&gt;=5.45,C40&lt;4.75),"setosa",IF(AND(C40&gt;=2.65,A40&gt;=5.45,C40&lt;4.75),"versicolor",IF(AND(B40&lt;2.9,C40&lt;4.85,C40&gt;=4.75),"versicolor",IF(AND(B40&gt;=2.9,C40&lt;4.85,C40&gt;=4.75),"virginica",IF(AND(D40&lt;1.7,C40&gt;=4.85,C40&gt;=4.75),"versicolor",IF(AND(D40&gt;=1.7,C40&gt;=4.85,C40&gt;=4.75),"virginica",IF(AND(C40&lt;2.45,G40&lt;14.126,A40&lt;5.45,C40&lt;4.75),"setosa",IF(AND(C40&gt;=2.45,G40&lt;14.126,A40&lt;5.45,C40&lt;4.75),"versicolor",IF(AND(C40&lt;2.4,G40&gt;=14.126,A40&lt;5.45,C40&lt;4.75),"setosa",IF(AND(C40&gt;=2.4,G40&gt;=14.126,A40&lt;5.45,C40&lt;4.75),"versicolor","shouldnthappen"))))))))))</f>
        <v>versicolor</v>
      </c>
      <c r="AR40" s="1" t="str">
        <f aca="false">IF(AND(C40&lt;2.45,C40&lt;4.85),"setosa",IF(AND(C40&gt;=5.15,C40&gt;=4.85),"virginica",IF(AND(A40&gt;=4.95,C40&gt;=2.45,C40&lt;4.85),"versicolor",IF(AND(D40&lt;1.35,A40&lt;4.95,C40&gt;=2.45,C40&lt;4.85),"versicolor",IF(AND(D40&gt;=1.35,A40&lt;4.95,C40&gt;=2.45,C40&lt;4.85),"virginica",IF(AND(F40&lt;0.35,G40&lt;12.751,C40&lt;5.15,C40&gt;=4.85),"virginica",IF(AND(A40&lt;6.5,G40&gt;=12.751,C40&lt;5.15,C40&gt;=4.85),"virginica",IF(AND(A40&gt;=6.5,G40&gt;=12.751,C40&lt;5.15,C40&gt;=4.85),"versicolor",IF(AND(B40&gt;=2.75,F40&gt;=0.35,G40&lt;12.751,C40&lt;5.15,C40&gt;=4.85),"virginica",IF(AND(C40&lt;5.05,B40&lt;2.75,F40&gt;=0.35,G40&lt;12.751,C40&lt;5.15,C40&gt;=4.85),"virginica",IF(AND(C40&gt;=5.05,B40&lt;2.75,F40&gt;=0.35,G40&lt;12.751,C40&lt;5.15,C40&gt;=4.85),"versicolor","shouldnthappen")))))))))))</f>
        <v>versicolor</v>
      </c>
      <c r="AS40" s="1" t="str">
        <f aca="false">IF(AND(F40&gt;=0.9,B40&lt;3.05),"virginica",IF(AND(A40&lt;5.9,B40&gt;=3.05),"setosa",IF(AND(D40&lt;1.65,A40&gt;=5.9,B40&gt;=3.05),"versicolor",IF(AND(D40&gt;=1.65,A40&gt;=5.9,B40&gt;=3.05),"virginica",IF(AND(D40&gt;=1.75,C40&gt;=4.85,F40&lt;0.9,B40&lt;3.05),"virginica",IF(AND(C40&lt;2.2,B40&lt;2.95,C40&lt;4.85,F40&lt;0.9,B40&lt;3.05),"setosa",IF(AND(C40&gt;=2.2,B40&lt;2.95,C40&lt;4.85,F40&lt;0.9,B40&lt;3.05),"versicolor",IF(AND(C40&lt;2.8,B40&gt;=2.95,C40&lt;4.85,F40&lt;0.9,B40&lt;3.05),"setosa",IF(AND(C40&gt;=2.8,B40&gt;=2.95,C40&lt;4.85,F40&lt;0.9,B40&lt;3.05),"versicolor",IF(AND(G40&lt;13.879,D40&lt;1.75,C40&gt;=4.85,F40&lt;0.9,B40&lt;3.05),"virginica",IF(AND(G40&gt;=13.879,D40&lt;1.75,C40&gt;=4.85,F40&lt;0.9,B40&lt;3.05),"versicolor","shouldnthappen")))))))))))</f>
        <v>versicolor</v>
      </c>
      <c r="AT40" s="1" t="str">
        <f aca="false">IF(AND(D40&lt;0.75),"setosa",IF(AND(D40&gt;=1.75,D40&gt;=0.75),"virginica",IF(AND(D40&lt;1.45,G40&lt;7.37,D40&lt;1.75,D40&gt;=0.75),"versicolor",IF(AND(D40&gt;=1.45,G40&lt;7.37,D40&lt;1.75,D40&gt;=0.75),"virginica",IF(AND(C40&lt;5.45,G40&gt;=7.37,D40&lt;1.75,D40&gt;=0.75),"versicolor",IF(AND(C40&gt;=5.45,G40&gt;=7.37,D40&lt;1.75,D40&gt;=0.75),"virginica","shouldnthappen"))))))</f>
        <v>versicolor</v>
      </c>
      <c r="AU40" s="1" t="str">
        <f aca="false">IF(AND(D40&lt;0.7),"setosa",IF(AND(D40&gt;=1.7,A40&gt;=6.15,D40&gt;=0.7),"virginica",IF(AND(B40&gt;=2.55,C40&lt;4.75,A40&lt;6.15,D40&gt;=0.7),"versicolor",IF(AND(D40&gt;=1.7,C40&gt;=4.75,A40&lt;6.15,D40&gt;=0.7),"virginica",IF(AND(C40&lt;5.25,D40&lt;1.7,A40&gt;=6.15,D40&gt;=0.7),"versicolor",IF(AND(C40&gt;=5.25,D40&lt;1.7,A40&gt;=6.15,D40&gt;=0.7),"virginica",IF(AND(C40&lt;4.25,B40&lt;2.55,C40&lt;4.75,A40&lt;6.15,D40&gt;=0.7),"versicolor",IF(AND(C40&gt;=4.25,B40&lt;2.55,C40&lt;4.75,A40&lt;6.15,D40&gt;=0.7),"virginica",IF(AND(B40&lt;2.65,D40&lt;1.7,C40&gt;=4.75,A40&lt;6.15,D40&gt;=0.7),"virginica",IF(AND(B40&gt;=2.65,D40&lt;1.7,C40&gt;=4.75,A40&lt;6.15,D40&gt;=0.7),"versicolor","shouldnthappen"))))))))))</f>
        <v>versicolor</v>
      </c>
      <c r="AV40" s="1" t="str">
        <f aca="false">IF(AND(D40&lt;0.75),"setosa",IF(AND(F40&gt;=0.899,D40&gt;=0.75),"virginica",IF(AND(D40&lt;1.65,A40&lt;6.05,F40&lt;0.899,D40&gt;=0.75),"versicolor",IF(AND(D40&gt;=1.65,A40&lt;6.05,F40&lt;0.899,D40&gt;=0.75),"virginica",IF(AND(C40&gt;=5.05,A40&gt;=6.05,F40&lt;0.899,D40&gt;=0.75),"virginica",IF(AND(G40&gt;=13.757,C40&lt;5.05,A40&gt;=6.05,F40&lt;0.899,D40&gt;=0.75),"versicolor",IF(AND(D40&lt;1.6,G40&lt;13.757,C40&lt;5.05,A40&gt;=6.05,F40&lt;0.899,D40&gt;=0.75),"versicolor",IF(AND(D40&gt;=1.6,G40&lt;13.757,C40&lt;5.05,A40&gt;=6.05,F40&lt;0.899,D40&gt;=0.75),"virginica","shouldnthappen"))))))))</f>
        <v>versicolor</v>
      </c>
      <c r="AW40" s="1" t="str">
        <f aca="false">IF(AND(F40&lt;0.117,A40&gt;=5.55),"virginica",IF(AND(A40&gt;=5.2,G40&lt;6.086,A40&lt;5.55),"versicolor",IF(AND(D40&lt;0.7,G40&gt;=6.086,A40&lt;5.55),"setosa",IF(AND(D40&gt;=0.7,G40&gt;=6.086,A40&lt;5.55),"versicolor",IF(AND(A40&lt;4.75,A40&lt;5.2,G40&lt;6.086,A40&lt;5.55),"setosa",IF(AND(A40&gt;=4.75,A40&lt;5.2,G40&lt;6.086,A40&lt;5.55),"virginica",IF(AND(D40&gt;=1.65,C40&lt;4.95,F40&gt;=0.117,A40&gt;=5.55),"virginica",IF(AND(D40&gt;=1.75,C40&gt;=4.95,F40&gt;=0.117,A40&gt;=5.55),"virginica",IF(AND(C40&lt;2.6,D40&lt;1.65,C40&lt;4.95,F40&gt;=0.117,A40&gt;=5.55),"setosa",IF(AND(C40&gt;=2.6,D40&lt;1.65,C40&lt;4.95,F40&gt;=0.117,A40&gt;=5.55),"versicolor",IF(AND(D40&lt;1.55,D40&lt;1.75,C40&gt;=4.95,F40&gt;=0.117,A40&gt;=5.55),"virginica",IF(AND(A40&lt;6.95,D40&gt;=1.55,D40&lt;1.75,C40&gt;=4.95,F40&gt;=0.117,A40&gt;=5.55),"versicolor",IF(AND(A40&gt;=6.95,D40&gt;=1.55,D40&lt;1.75,C40&gt;=4.95,F40&gt;=0.117,A40&gt;=5.55),"virginica","shouldnthappen")))))))))))))</f>
        <v>versicolor</v>
      </c>
      <c r="AX40" s="1" t="str">
        <f aca="false">IF(AND(D40&lt;0.75),"setosa",IF(AND(F40&lt;0.138,D40&gt;=0.75),"virginica",IF(AND(C40&lt;4.45,A40&lt;6.15,F40&gt;=0.138,D40&gt;=0.75),"versicolor",IF(AND(C40&gt;=5.05,A40&gt;=6.15,F40&gt;=0.138,D40&gt;=0.75),"virginica",IF(AND(B40&lt;2.65,C40&gt;=4.45,A40&lt;6.15,F40&gt;=0.138,D40&gt;=0.75),"virginica",IF(AND(A40&gt;=6.35,C40&lt;5.05,A40&gt;=6.15,F40&gt;=0.138,D40&gt;=0.75),"versicolor",IF(AND(A40&lt;5.65,B40&gt;=2.65,C40&gt;=4.45,A40&lt;6.15,F40&gt;=0.138,D40&gt;=0.75),"virginica",IF(AND(D40&lt;1.75,A40&lt;6.35,C40&lt;5.05,A40&gt;=6.15,F40&gt;=0.138,D40&gt;=0.75),"versicolor",IF(AND(D40&gt;=1.75,A40&lt;6.35,C40&lt;5.05,A40&gt;=6.15,F40&gt;=0.138,D40&gt;=0.75),"virginica",IF(AND(D40&lt;1.7,A40&gt;=5.65,B40&gt;=2.65,C40&gt;=4.45,A40&lt;6.15,F40&gt;=0.138,D40&gt;=0.75),"versicolor",IF(AND(D40&gt;=1.7,A40&gt;=5.65,B40&gt;=2.65,C40&gt;=4.45,A40&lt;6.15,F40&gt;=0.138,D40&gt;=0.75),"virginica","shouldnthappen")))))))))))</f>
        <v>versicolor</v>
      </c>
      <c r="AY40" s="1" t="str">
        <f aca="false">IF(AND(D40&lt;0.75,A40&lt;5.55),"setosa",IF(AND(A40&lt;4.95,D40&gt;=0.75,A40&lt;5.55),"virginica",IF(AND(A40&gt;=4.95,D40&gt;=0.75,A40&lt;5.55),"versicolor",IF(AND(C40&lt;2.6,C40&lt;4.85,A40&gt;=5.55),"setosa",IF(AND(C40&gt;=2.6,C40&lt;4.85,A40&gt;=5.55),"versicolor",IF(AND(D40&gt;=1.75,C40&gt;=4.85,A40&gt;=5.55),"virginica",IF(AND(F40&lt;0.405,D40&lt;1.75,C40&gt;=4.85,A40&gt;=5.55),"versicolor",IF(AND(B40&lt;3.05,F40&gt;=0.405,D40&lt;1.75,C40&gt;=4.85,A40&gt;=5.55),"virginica",IF(AND(B40&gt;=3.05,F40&gt;=0.405,D40&lt;1.75,C40&gt;=4.85,A40&gt;=5.55),"versicolor","shouldnthappen")))))))))</f>
        <v>versicolor</v>
      </c>
      <c r="AZ40" s="1" t="str">
        <f aca="false">IF(AND(D40&lt;0.75),"setosa",IF(AND(F40&lt;0.9,C40&lt;4.95,D40&gt;=0.75),"versicolor",IF(AND(F40&gt;=0.9,C40&lt;4.95,D40&gt;=0.75),"virginica",IF(AND(D40&gt;=1.7,C40&gt;=4.95,D40&gt;=0.75),"virginica",IF(AND(F40&lt;0.405,D40&lt;1.7,C40&gt;=4.95,D40&gt;=0.75),"versicolor",IF(AND(F40&gt;=0.405,D40&lt;1.7,C40&gt;=4.95,D40&gt;=0.75),"virginica","shouldnthappen"))))))</f>
        <v>versicolor</v>
      </c>
      <c r="BA40" s="1" t="str">
        <f aca="false">IF(AND(D40&lt;0.75),"setosa",IF(AND(D40&gt;=1.7,C40&gt;=5.05,D40&gt;=0.75),"virginica",IF(AND(D40&lt;1.45,D40&lt;1.6,C40&lt;5.05,D40&gt;=0.75),"versicolor",IF(AND(A40&lt;5.8,D40&gt;=1.6,C40&lt;5.05,D40&gt;=0.75),"virginica",IF(AND(A40&gt;=5.8,D40&gt;=1.6,C40&lt;5.05,D40&gt;=0.75),"versicolor",IF(AND(F40&lt;0.417,D40&lt;1.7,C40&gt;=5.05,D40&gt;=0.75),"versicolor",IF(AND(F40&gt;=0.417,D40&lt;1.7,C40&gt;=5.05,D40&gt;=0.75),"virginica",IF(AND(A40&lt;5.95,D40&gt;=1.45,D40&lt;1.6,C40&lt;5.05,D40&gt;=0.75),"versicolor",IF(AND(G40&lt;10.618,A40&gt;=5.95,D40&gt;=1.45,D40&lt;1.6,C40&lt;5.05,D40&gt;=0.75),"virginica",IF(AND(G40&gt;=10.618,A40&gt;=5.95,D40&gt;=1.45,D40&lt;1.6,C40&lt;5.05,D40&gt;=0.75),"versicolor","shouldnthappen"))))))))))</f>
        <v>versicolor</v>
      </c>
      <c r="BB40" s="1" t="str">
        <f aca="false">IF(AND(C40&lt;2.6),"setosa",IF(AND(D40&gt;=1.75,C40&gt;=2.6),"virginica",IF(AND(C40&gt;=5.45,D40&lt;1.75,C40&gt;=2.6),"virginica",IF(AND(F40&gt;=0.259,C40&lt;5.45,D40&lt;1.75,C40&gt;=2.6),"versicolor",IF(AND(C40&lt;5.05,F40&lt;0.259,C40&lt;5.45,D40&lt;1.75,C40&gt;=2.6),"versicolor",IF(AND(C40&gt;=5.05,F40&lt;0.259,C40&lt;5.45,D40&lt;1.75,C40&gt;=2.6),"virginica","shouldnthappen"))))))</f>
        <v>versicolor</v>
      </c>
      <c r="BC40" s="1" t="str">
        <f aca="false">IF(AND(A40&lt;4.95,B40&lt;2.7,A40&lt;5.55),"virginica",IF(AND(A40&gt;=4.95,B40&lt;2.7,A40&lt;5.55),"versicolor",IF(AND(C40&lt;3.2,B40&gt;=2.7,A40&lt;5.55),"setosa",IF(AND(C40&gt;=3.2,B40&gt;=2.7,A40&lt;5.55),"versicolor",IF(AND(F40&gt;=0.85,A40&lt;6.15,A40&gt;=5.55),"virginica",IF(AND(D40&lt;1.45,A40&gt;=6.15,A40&gt;=5.55),"versicolor",IF(AND(C40&lt;4.8,F40&lt;0.85,A40&lt;6.15,A40&gt;=5.55),"versicolor",IF(AND(D40&gt;=1.7,D40&gt;=1.45,A40&gt;=6.15,A40&gt;=5.55),"virginica",IF(AND(G40&lt;9.333,C40&gt;=4.8,F40&lt;0.85,A40&lt;6.15,A40&gt;=5.55),"versicolor",IF(AND(G40&gt;=9.333,C40&gt;=4.8,F40&lt;0.85,A40&lt;6.15,A40&gt;=5.55),"virginica",IF(AND(C40&lt;4.9,D40&lt;1.7,D40&gt;=1.45,A40&gt;=6.15,A40&gt;=5.55),"versicolor",IF(AND(C40&gt;=4.9,D40&lt;1.7,D40&gt;=1.45,A40&gt;=6.15,A40&gt;=5.55),"virginica","shouldnthappen"))))))))))))</f>
        <v>versicolor</v>
      </c>
      <c r="BD40" s="1" t="str">
        <f aca="false">IF(AND(C40&lt;2.35),"setosa",IF(AND(C40&lt;4.75,B40&lt;2.55,C40&gt;=2.35),"versicolor",IF(AND(C40&gt;=4.75,B40&lt;2.55,C40&gt;=2.35),"virginica",IF(AND(C40&lt;4.75,B40&gt;=2.55,C40&gt;=2.35),"versicolor",IF(AND(D40&gt;=1.75,C40&gt;=4.75,B40&gt;=2.55,C40&gt;=2.35),"virginica",IF(AND(A40&gt;=6.5,D40&lt;1.75,C40&gt;=4.75,B40&gt;=2.55,C40&gt;=2.35),"versicolor",IF(AND(A40&lt;6.05,A40&lt;6.5,D40&lt;1.75,C40&gt;=4.75,B40&gt;=2.55,C40&gt;=2.35),"versicolor",IF(AND(A40&gt;=6.05,A40&lt;6.5,D40&lt;1.75,C40&gt;=4.75,B40&gt;=2.55,C40&gt;=2.35),"virginica","shouldnthappen"))))))))</f>
        <v>versicolor</v>
      </c>
      <c r="BE40" s="1" t="str">
        <f aca="false">IF(AND(C40&lt;2.5),"setosa",IF(AND(D40&lt;1.65,C40&lt;4.75,C40&gt;=2.5),"versicolor",IF(AND(D40&gt;=1.65,C40&lt;4.75,C40&gt;=2.5),"virginica",IF(AND(D40&gt;=1.75,C40&gt;=4.75,C40&gt;=2.5),"virginica",IF(AND(C40&lt;4.95,D40&lt;1.75,C40&gt;=4.75,C40&gt;=2.5),"versicolor",IF(AND(A40&lt;6.5,C40&gt;=4.95,D40&lt;1.75,C40&gt;=4.75,C40&gt;=2.5),"virginica",IF(AND(A40&gt;=6.5,C40&gt;=4.95,D40&lt;1.75,C40&gt;=4.75,C40&gt;=2.5),"versicolor","shouldnthappen")))))))</f>
        <v>versicolor</v>
      </c>
      <c r="BF40" s="1" t="str">
        <f aca="false">IF(AND(G40&gt;=15.244),"virginica",IF(AND(C40&lt;3.2,B40&gt;=3.15,G40&lt;15.244),"setosa",IF(AND(A40&gt;=4.95,C40&lt;4.7,B40&lt;3.15,G40&lt;15.244),"versicolor",IF(AND(C40&gt;=5.15,C40&gt;=4.7,B40&lt;3.15,G40&lt;15.244),"virginica",IF(AND(A40&gt;=6.45,C40&gt;=3.2,B40&gt;=3.15,G40&lt;15.244),"virginica",IF(AND(D40&lt;0.95,A40&lt;4.95,C40&lt;4.7,B40&lt;3.15,G40&lt;15.244),"setosa",IF(AND(D40&gt;=0.95,A40&lt;4.95,C40&lt;4.7,B40&lt;3.15,G40&lt;15.244),"virginica",IF(AND(F40&lt;0.816,A40&lt;6.45,C40&gt;=3.2,B40&gt;=3.15,G40&lt;15.244),"virginica",IF(AND(F40&gt;=0.816,A40&lt;6.45,C40&gt;=3.2,B40&gt;=3.15,G40&lt;15.244),"versicolor",IF(AND(A40&gt;=6.5,B40&lt;3.05,C40&lt;5.15,C40&gt;=4.7,B40&lt;3.15,G40&lt;15.244),"versicolor",IF(AND(G40&lt;11.093,B40&gt;=3.05,C40&lt;5.15,C40&gt;=4.7,B40&lt;3.15,G40&lt;15.244),"virginica",IF(AND(G40&gt;=11.093,B40&gt;=3.05,C40&lt;5.15,C40&gt;=4.7,B40&lt;3.15,G40&lt;15.244),"versicolor",IF(AND(D40&gt;=1.7,A40&lt;6.5,B40&lt;3.05,C40&lt;5.15,C40&gt;=4.7,B40&lt;3.15,G40&lt;15.244),"virginica",IF(AND(G40&lt;7.498,D40&lt;1.7,A40&lt;6.5,B40&lt;3.05,C40&lt;5.15,C40&gt;=4.7,B40&lt;3.15,G40&lt;15.244),"virginica",IF(AND(G40&gt;=7.498,D40&lt;1.7,A40&lt;6.5,B40&lt;3.05,C40&lt;5.15,C40&gt;=4.7,B40&lt;3.15,G40&lt;15.244),"versicolor","shouldnthappen")))))))))))))))</f>
        <v>versicolor</v>
      </c>
      <c r="BG40" s="1" t="str">
        <f aca="false">IF(AND(B40&gt;=3.35,C40&lt;4.85),"setosa",IF(AND(D40&gt;=1.75,C40&gt;=4.85),"virginica",IF(AND(D40&lt;0.75,B40&lt;3.35,C40&lt;4.85),"setosa",IF(AND(G40&gt;=13.879,D40&lt;1.75,C40&gt;=4.85),"versicolor",IF(AND(F40&gt;=0.9,D40&gt;=0.75,B40&lt;3.35,C40&lt;4.85),"virginica",IF(AND(F40&gt;=0.405,G40&lt;13.879,D40&lt;1.75,C40&gt;=4.85),"virginica",IF(AND(B40&gt;=2.55,F40&lt;0.9,D40&gt;=0.75,B40&lt;3.35,C40&lt;4.85),"versicolor",IF(AND(G40&lt;7.498,F40&lt;0.405,G40&lt;13.879,D40&lt;1.75,C40&gt;=4.85),"virginica",IF(AND(G40&gt;=7.498,F40&lt;0.405,G40&lt;13.879,D40&lt;1.75,C40&gt;=4.85),"versicolor",IF(AND(G40&lt;5.656,B40&lt;2.55,F40&lt;0.9,D40&gt;=0.75,B40&lt;3.35,C40&lt;4.85),"virginica",IF(AND(G40&gt;=5.656,B40&lt;2.55,F40&lt;0.9,D40&gt;=0.75,B40&lt;3.35,C40&lt;4.85),"versicolor","shouldnthappen")))))))))))</f>
        <v>versicolor</v>
      </c>
      <c r="BH40" s="1" t="str">
        <f aca="false">IF(AND(D40&lt;0.7),"setosa",IF(AND(D40&gt;=1.65,A40&lt;6.65,D40&gt;=0.7),"virginica",IF(AND(D40&lt;1.55,A40&gt;=6.65,D40&gt;=0.7),"versicolor",IF(AND(D40&gt;=1.55,A40&gt;=6.65,D40&gt;=0.7),"virginica",IF(AND(F40&gt;=0.529,D40&lt;1.65,A40&lt;6.65,D40&gt;=0.7),"versicolor",IF(AND(C40&gt;=5.35,F40&lt;0.529,D40&lt;1.65,A40&lt;6.65,D40&gt;=0.7),"virginica",IF(AND(G40&gt;=7.411,C40&lt;5.35,F40&lt;0.529,D40&lt;1.65,A40&lt;6.65,D40&gt;=0.7),"versicolor",IF(AND(G40&lt;6.927,G40&lt;7.411,C40&lt;5.35,F40&lt;0.529,D40&lt;1.65,A40&lt;6.65,D40&gt;=0.7),"versicolor",IF(AND(G40&gt;=6.927,G40&lt;7.411,C40&lt;5.35,F40&lt;0.529,D40&lt;1.65,A40&lt;6.65,D40&gt;=0.7),"virginica","shouldnthappen")))))))))</f>
        <v>versicolor</v>
      </c>
      <c r="BI40" s="1" t="str">
        <f aca="false">IF(AND(D40&gt;=1.7),"virginica",IF(AND(D40&lt;0.7,D40&lt;1.7),"setosa",IF(AND(D40&lt;1.45,G40&lt;7.37,D40&gt;=0.7,D40&lt;1.7),"versicolor",IF(AND(D40&gt;=1.45,G40&lt;7.37,D40&gt;=0.7,D40&lt;1.7),"virginica",IF(AND(B40&gt;=2.65,G40&gt;=7.37,D40&gt;=0.7,D40&lt;1.7),"versicolor",IF(AND(C40&lt;5.05,B40&lt;2.65,G40&gt;=7.37,D40&gt;=0.7,D40&lt;1.7),"versicolor",IF(AND(C40&gt;=5.05,B40&lt;2.65,G40&gt;=7.37,D40&gt;=0.7,D40&lt;1.7),"virginica","shouldnthappen")))))))</f>
        <v>versicolor</v>
      </c>
    </row>
    <row r="41" customFormat="false" ht="13.8" hidden="false" customHeight="false" outlineLevel="0" collapsed="false">
      <c r="A41" s="1" t="n">
        <v>6.1</v>
      </c>
      <c r="B41" s="1" t="n">
        <v>2.8</v>
      </c>
      <c r="C41" s="1" t="n">
        <v>4.7</v>
      </c>
      <c r="D41" s="1" t="n">
        <v>1.2</v>
      </c>
      <c r="E41" s="1" t="s">
        <v>92</v>
      </c>
      <c r="F41" s="1" t="n">
        <v>0.103046066826209</v>
      </c>
      <c r="G41" s="1" t="n">
        <v>10.6256678014994</v>
      </c>
      <c r="H41" s="11" t="str">
        <f aca="false">E41</f>
        <v>versicolor</v>
      </c>
      <c r="I41" s="1" t="str">
        <f aca="false">INDEX(L41:BI41, MODE(MATCH(L41:BI41, L41:BI41, 0 )))</f>
        <v>versicolor</v>
      </c>
      <c r="J41" s="12" t="n">
        <f aca="false">COUNTIF(L41:BI41, H41) / COUNTA(L41:BI41)</f>
        <v>0.96</v>
      </c>
      <c r="K41" s="13" t="n">
        <f aca="false">I41=H41</f>
        <v>1</v>
      </c>
      <c r="L41" s="1" t="str">
        <f aca="false">IF(AND(C41&lt;3.65,B41&gt;=3.35),"setosa",IF(AND(C41&gt;=3.65,B41&gt;=3.35),"virginica",IF(AND(C41&lt;2.35,C41&lt;4.85,B41&lt;3.35),"setosa",IF(AND(F41&gt;=0.899,C41&gt;=2.35,C41&lt;4.85,B41&lt;3.35),"virginica",IF(AND(G41&gt;=8.268,B41&lt;2.75,C41&gt;=4.85,B41&lt;3.35),"virginica",IF(AND(D41&lt;1.55,B41&gt;=2.75,C41&gt;=4.85,B41&lt;3.35),"versicolor",IF(AND(D41&gt;=1.55,B41&gt;=2.75,C41&gt;=4.85,B41&lt;3.35),"virginica",IF(AND(G41&lt;6.537,F41&lt;0.899,C41&gt;=2.35,C41&lt;4.85,B41&lt;3.35),"virginica",IF(AND(G41&gt;=6.537,F41&lt;0.899,C41&gt;=2.35,C41&lt;4.85,B41&lt;3.35),"versicolor",IF(AND(G41&lt;6.878,G41&lt;8.268,B41&lt;2.75,C41&gt;=4.85,B41&lt;3.35),"virginica",IF(AND(G41&gt;=6.878,G41&lt;8.268,B41&lt;2.75,C41&gt;=4.85,B41&lt;3.35),"versicolor","shouldnthappen")))))))))))</f>
        <v>versicolor</v>
      </c>
      <c r="M41" s="1" t="str">
        <f aca="false">IF(AND(C41&lt;2.6),"setosa",IF(AND(D41&gt;=1.75,C41&gt;=2.6),"virginica",IF(AND(G41&lt;6.094,D41&lt;1.75,C41&gt;=2.6),"virginica",IF(AND(D41&lt;1.35,G41&gt;=6.094,D41&lt;1.75,C41&gt;=2.6),"versicolor",IF(AND(C41&lt;5.05,D41&gt;=1.35,G41&gt;=6.094,D41&lt;1.75,C41&gt;=2.6),"versicolor",IF(AND(C41&gt;=5.05,D41&gt;=1.35,G41&gt;=6.094,D41&lt;1.75,C41&gt;=2.6),"virginica","shouldnthappen"))))))</f>
        <v>versicolor</v>
      </c>
      <c r="N41" s="1" t="str">
        <f aca="false">IF(AND(A41&lt;6.6,B41&gt;=3.45),"setosa",IF(AND(A41&gt;=6.6,B41&gt;=3.45),"virginica",IF(AND(D41&lt;0.7,C41&lt;4.75,B41&lt;3.45),"setosa",IF(AND(D41&gt;=0.7,C41&lt;4.75,B41&lt;3.45),"versicolor",IF(AND(C41&gt;=5.15,C41&gt;=4.75,B41&lt;3.45),"virginica",IF(AND(D41&gt;=1.7,A41&lt;6.5,C41&lt;5.15,C41&gt;=4.75,B41&lt;3.45),"virginica",IF(AND(C41&lt;5.05,A41&gt;=6.5,C41&lt;5.15,C41&gt;=4.75,B41&lt;3.45),"versicolor",IF(AND(C41&gt;=5.05,A41&gt;=6.5,C41&lt;5.15,C41&gt;=4.75,B41&lt;3.45),"virginica",IF(AND(G41&lt;7.498,D41&lt;1.7,A41&lt;6.5,C41&lt;5.15,C41&gt;=4.75,B41&lt;3.45),"virginica",IF(AND(G41&gt;=7.498,D41&lt;1.7,A41&lt;6.5,C41&lt;5.15,C41&gt;=4.75,B41&lt;3.45),"versicolor","shouldnthappen"))))))))))</f>
        <v>versicolor</v>
      </c>
      <c r="O41" s="1" t="str">
        <f aca="false">IF(AND(D41&lt;0.75),"setosa",IF(AND(C41&lt;4.75,C41&lt;4.85,D41&gt;=0.75),"versicolor",IF(AND(A41&gt;=6.05,C41&gt;=4.85,D41&gt;=0.75),"virginica",IF(AND(D41&lt;1.6,C41&gt;=4.75,C41&lt;4.85,D41&gt;=0.75),"versicolor",IF(AND(D41&gt;=1.6,C41&gt;=4.75,C41&lt;4.85,D41&gt;=0.75),"virginica",IF(AND(A41&lt;5.9,A41&lt;6.05,C41&gt;=4.85,D41&gt;=0.75),"virginica",IF(AND(A41&gt;=5.9,A41&lt;6.05,C41&gt;=4.85,D41&gt;=0.75),"versicolor","shouldnthappen")))))))</f>
        <v>versicolor</v>
      </c>
      <c r="P41" s="1" t="str">
        <f aca="false">IF(AND(D41&lt;0.75),"setosa",IF(AND(A41&lt;5.55,D41&gt;=0.75),"versicolor",IF(AND(D41&gt;=1.7,G41&lt;13.158,A41&gt;=5.55,D41&gt;=0.75),"virginica",IF(AND(B41&lt;2.45,D41&lt;1.7,G41&lt;13.158,A41&gt;=5.55,D41&gt;=0.75),"virginica",IF(AND(B41&gt;=2.45,D41&lt;1.7,G41&lt;13.158,A41&gt;=5.55,D41&gt;=0.75),"versicolor",IF(AND(B41&gt;=3.05,G41&lt;15.551,G41&gt;=13.158,A41&gt;=5.55,D41&gt;=0.75),"versicolor",IF(AND(B41&lt;2.9,G41&gt;=15.551,G41&gt;=13.158,A41&gt;=5.55,D41&gt;=0.75),"versicolor",IF(AND(B41&gt;=2.9,G41&gt;=15.551,G41&gt;=13.158,A41&gt;=5.55,D41&gt;=0.75),"virginica",IF(AND(D41&lt;1.3,G41&lt;14.221,B41&lt;3.05,G41&lt;15.551,G41&gt;=13.158,A41&gt;=5.55,D41&gt;=0.75),"versicolor",IF(AND(D41&gt;=1.3,G41&lt;14.221,B41&lt;3.05,G41&lt;15.551,G41&gt;=13.158,A41&gt;=5.55,D41&gt;=0.75),"virginica",IF(AND(C41&lt;4.9,G41&gt;=14.221,B41&lt;3.05,G41&lt;15.551,G41&gt;=13.158,A41&gt;=5.55,D41&gt;=0.75),"versicolor",IF(AND(C41&gt;=4.9,G41&gt;=14.221,B41&lt;3.05,G41&lt;15.551,G41&gt;=13.158,A41&gt;=5.55,D41&gt;=0.75),"virginica","shouldnthappen"))))))))))))</f>
        <v>versicolor</v>
      </c>
      <c r="Q41" s="1" t="str">
        <f aca="false">IF(AND(C41&lt;2.6),"setosa",IF(AND(A41&gt;=4.95,C41&lt;4.75,C41&gt;=2.6),"versicolor",IF(AND(D41&gt;=1.75,C41&gt;=4.75,C41&gt;=2.6),"virginica",IF(AND(B41&lt;2.45,A41&lt;4.95,C41&lt;4.75,C41&gt;=2.6),"versicolor",IF(AND(B41&gt;=2.45,A41&lt;4.95,C41&lt;4.75,C41&gt;=2.6),"virginica",IF(AND(G41&lt;7.498,D41&lt;1.75,C41&gt;=4.75,C41&gt;=2.6),"virginica",IF(AND(F41&lt;0.417,G41&gt;=7.498,D41&lt;1.75,C41&gt;=4.75,C41&gt;=2.6),"versicolor",IF(AND(F41&lt;0.442,F41&gt;=0.417,G41&gt;=7.498,D41&lt;1.75,C41&gt;=4.75,C41&gt;=2.6),"virginica",IF(AND(F41&gt;=0.442,F41&gt;=0.417,G41&gt;=7.498,D41&lt;1.75,C41&gt;=4.75,C41&gt;=2.6),"versicolor","shouldnthappen")))))))))</f>
        <v>versicolor</v>
      </c>
      <c r="R41" s="1" t="str">
        <f aca="false">IF(AND(D41&lt;0.75),"setosa",IF(AND(D41&lt;1.75,A41&gt;=6.25,D41&gt;=0.75),"versicolor",IF(AND(D41&gt;=1.75,A41&gt;=6.25,D41&gt;=0.75),"virginica",IF(AND(D41&lt;1.6,C41&lt;4.75,A41&lt;6.25,D41&gt;=0.75),"versicolor",IF(AND(D41&gt;=1.6,C41&lt;4.75,A41&lt;6.25,D41&gt;=0.75),"virginica",IF(AND(G41&lt;6.998,C41&gt;=4.75,A41&lt;6.25,D41&gt;=0.75),"virginica",IF(AND(A41&lt;6.05,G41&gt;=6.998,C41&gt;=4.75,A41&lt;6.25,D41&gt;=0.75),"versicolor",IF(AND(A41&gt;=6.05,G41&gt;=6.998,C41&gt;=4.75,A41&lt;6.25,D41&gt;=0.75),"virginica","shouldnthappen"))))))))</f>
        <v>versicolor</v>
      </c>
      <c r="S41" s="1" t="str">
        <f aca="false">IF(AND(B41&gt;=3.05,A41&lt;5.45),"setosa",IF(AND(C41&lt;2.2,B41&lt;3.05,A41&lt;5.45),"setosa",IF(AND(C41&gt;=2.2,B41&lt;3.05,A41&lt;5.45),"versicolor",IF(AND(B41&lt;3.7,C41&lt;4.8,A41&gt;=5.45),"versicolor",IF(AND(B41&gt;=3.7,C41&lt;4.8,A41&gt;=5.45),"setosa",IF(AND(G41&lt;13.757,C41&lt;5.05,C41&gt;=4.8,A41&gt;=5.45),"virginica",IF(AND(G41&gt;=13.757,C41&lt;5.05,C41&gt;=4.8,A41&gt;=5.45),"versicolor",IF(AND(C41&gt;=5.15,C41&gt;=5.05,C41&gt;=4.8,A41&gt;=5.45),"virginica",IF(AND(A41&lt;5.95,C41&lt;5.15,C41&gt;=5.05,C41&gt;=4.8,A41&gt;=5.45),"virginica",IF(AND(D41&gt;=1.8,A41&gt;=5.95,C41&lt;5.15,C41&gt;=5.05,C41&gt;=4.8,A41&gt;=5.45),"virginica",IF(AND(B41&lt;2.75,D41&lt;1.8,A41&gt;=5.95,C41&lt;5.15,C41&gt;=5.05,C41&gt;=4.8,A41&gt;=5.45),"versicolor",IF(AND(B41&gt;=2.75,D41&lt;1.8,A41&gt;=5.95,C41&lt;5.15,C41&gt;=5.05,C41&gt;=4.8,A41&gt;=5.45),"virginica","shouldnthappen"))))))))))))</f>
        <v>versicolor</v>
      </c>
      <c r="T41" s="1" t="str">
        <f aca="false">IF(AND(C41&lt;2.6),"setosa",IF(AND(D41&lt;1.65,C41&lt;4.75,C41&gt;=2.6),"versicolor",IF(AND(D41&gt;=1.65,C41&lt;4.75,C41&gt;=2.6),"virginica",IF(AND(G41&gt;=8.494,A41&lt;6.6,C41&gt;=4.75,C41&gt;=2.6),"virginica",IF(AND(C41&lt;5.2,A41&gt;=6.6,C41&gt;=4.75,C41&gt;=2.6),"versicolor",IF(AND(C41&gt;=5.2,A41&gt;=6.6,C41&gt;=4.75,C41&gt;=2.6),"virginica",IF(AND(A41&lt;5.95,G41&lt;8.494,A41&lt;6.6,C41&gt;=4.75,C41&gt;=2.6),"virginica",IF(AND(A41&gt;=5.95,G41&lt;8.494,A41&lt;6.6,C41&gt;=4.75,C41&gt;=2.6),"versicolor","shouldnthappen"))))))))</f>
        <v>versicolor</v>
      </c>
      <c r="U41" s="1" t="str">
        <f aca="false">IF(AND(C41&lt;3.65,B41&gt;=3.35),"setosa",IF(AND(C41&gt;=3.65,B41&gt;=3.35),"virginica",IF(AND(C41&lt;2.35,A41&lt;6.25,B41&lt;3.35),"setosa",IF(AND(C41&lt;4.85,A41&gt;=6.25,B41&lt;3.35),"versicolor",IF(AND(G41&gt;=15.426,C41&gt;=2.35,A41&lt;6.25,B41&lt;3.35),"virginica",IF(AND(D41&gt;=1.55,C41&gt;=4.85,A41&gt;=6.25,B41&lt;3.35),"virginica",IF(AND(D41&lt;1.8,G41&lt;15.426,C41&gt;=2.35,A41&lt;6.25,B41&lt;3.35),"versicolor",IF(AND(D41&gt;=1.8,G41&lt;15.426,C41&gt;=2.35,A41&lt;6.25,B41&lt;3.35),"virginica",IF(AND(B41&lt;2.95,D41&lt;1.55,C41&gt;=4.85,A41&gt;=6.25,B41&lt;3.35),"virginica",IF(AND(B41&gt;=2.95,D41&lt;1.55,C41&gt;=4.85,A41&gt;=6.25,B41&lt;3.35),"versicolor","shouldnthappen"))))))))))</f>
        <v>versicolor</v>
      </c>
      <c r="V41" s="1" t="str">
        <f aca="false">IF(AND(C41&lt;2.6),"setosa",IF(AND(C41&gt;=4.85,C41&gt;=2.6),"virginica",IF(AND(F41&gt;=0.9,C41&lt;4.85,C41&gt;=2.6),"virginica",IF(AND(G41&lt;5.656,F41&lt;0.9,C41&lt;4.85,C41&gt;=2.6),"virginica",IF(AND(G41&gt;=5.656,F41&lt;0.9,C41&lt;4.85,C41&gt;=2.6),"versicolor","shouldnthappen")))))</f>
        <v>versicolor</v>
      </c>
      <c r="W41" s="1" t="str">
        <f aca="false">IF(AND(D41&gt;=1.75,G41&gt;=13.795),"virginica",IF(AND(D41&gt;=1.5,G41&gt;=12.335,G41&lt;13.795),"virginica",IF(AND(C41&lt;2.45,C41&lt;4.85,G41&lt;12.335,G41&lt;13.795),"setosa",IF(AND(C41&gt;=2.45,C41&lt;4.85,G41&lt;12.335,G41&lt;13.795),"versicolor",IF(AND(D41&gt;=1.7,C41&gt;=4.85,G41&lt;12.335,G41&lt;13.795),"virginica",IF(AND(B41&gt;=3.25,D41&lt;1.5,G41&gt;=12.335,G41&lt;13.795),"setosa",IF(AND(D41&lt;1,F41&lt;0.255,D41&lt;1.75,G41&gt;=13.795),"setosa",IF(AND(D41&gt;=1,F41&lt;0.255,D41&lt;1.75,G41&gt;=13.795),"versicolor",IF(AND(A41&lt;5.4,F41&gt;=0.255,D41&lt;1.75,G41&gt;=13.795),"setosa",IF(AND(A41&gt;=5.4,F41&gt;=0.255,D41&lt;1.75,G41&gt;=13.795),"versicolor",IF(AND(A41&lt;6.15,D41&lt;1.7,C41&gt;=4.85,G41&lt;12.335,G41&lt;13.795),"versicolor",IF(AND(A41&gt;=6.15,D41&lt;1.7,C41&gt;=4.85,G41&lt;12.335,G41&lt;13.795),"virginica",IF(AND(C41&lt;5,B41&lt;3.25,D41&lt;1.5,G41&gt;=12.335,G41&lt;13.795),"versicolor",IF(AND(C41&gt;=5,B41&lt;3.25,D41&lt;1.5,G41&gt;=12.335,G41&lt;13.795),"virginica","shouldnthappen"))))))))))))))</f>
        <v>versicolor</v>
      </c>
      <c r="X41" s="1" t="str">
        <f aca="false">IF(AND(C41&lt;2.5,A41&lt;5.55),"setosa",IF(AND(F41&lt;0.096,A41&gt;=5.55),"virginica",IF(AND(D41&lt;1.6,C41&gt;=2.5,A41&lt;5.55),"versicolor",IF(AND(D41&gt;=1.6,C41&gt;=2.5,A41&lt;5.55),"virginica",IF(AND(F41&gt;=0.156,C41&lt;4.75,F41&gt;=0.096,A41&gt;=5.55),"versicolor",IF(AND(D41&gt;=1.75,C41&gt;=4.75,F41&gt;=0.096,A41&gt;=5.55),"virginica",IF(AND(B41&lt;3.3,F41&lt;0.156,C41&lt;4.75,F41&gt;=0.096,A41&gt;=5.55),"versicolor",IF(AND(B41&gt;=3.3,F41&lt;0.156,C41&lt;4.75,F41&gt;=0.096,A41&gt;=5.55),"setosa",IF(AND(B41&lt;2.45,A41&lt;6.05,D41&lt;1.75,C41&gt;=4.75,F41&gt;=0.096,A41&gt;=5.55),"virginica",IF(AND(B41&gt;=2.45,A41&lt;6.05,D41&lt;1.75,C41&gt;=4.75,F41&gt;=0.096,A41&gt;=5.55),"versicolor",IF(AND(F41&lt;0.205,A41&gt;=6.05,D41&lt;1.75,C41&gt;=4.75,F41&gt;=0.096,A41&gt;=5.55),"versicolor",IF(AND(F41&gt;=0.205,A41&gt;=6.05,D41&lt;1.75,C41&gt;=4.75,F41&gt;=0.096,A41&gt;=5.55),"virginica","shouldnthappen"))))))))))))</f>
        <v>versicolor</v>
      </c>
      <c r="Y41" s="1" t="str">
        <f aca="false">IF(AND(C41&lt;2.35,A41&lt;5.55),"setosa",IF(AND(C41&gt;=5.05,A41&gt;=5.55),"virginica",IF(AND(D41&lt;1.6,C41&gt;=2.35,A41&lt;5.55),"versicolor",IF(AND(D41&gt;=1.6,C41&gt;=2.35,A41&lt;5.55),"virginica",IF(AND(D41&gt;=1.75,C41&lt;5.05,A41&gt;=5.55),"virginica",IF(AND(B41&gt;=3.55,D41&lt;1.75,C41&lt;5.05,A41&gt;=5.55),"setosa",IF(AND(G41&lt;6.3,B41&lt;3.55,D41&lt;1.75,C41&lt;5.05,A41&gt;=5.55),"virginica",IF(AND(G41&gt;=6.3,B41&lt;3.55,D41&lt;1.75,C41&lt;5.05,A41&gt;=5.55),"versicolor","shouldnthappen"))))))))</f>
        <v>versicolor</v>
      </c>
      <c r="Z41" s="1" t="str">
        <f aca="false">IF(AND(D41&lt;0.75),"setosa",IF(AND(B41&gt;=2.55,C41&lt;4.85,D41&gt;=0.75),"versicolor",IF(AND(D41&gt;=1.7,C41&gt;=4.85,D41&gt;=0.75),"virginica",IF(AND(D41&lt;1.6,B41&lt;2.55,C41&lt;4.85,D41&gt;=0.75),"versicolor",IF(AND(D41&gt;=1.6,B41&lt;2.55,C41&lt;4.85,D41&gt;=0.75),"virginica",IF(AND(B41&lt;2.65,D41&lt;1.7,C41&gt;=4.85,D41&gt;=0.75),"virginica",IF(AND(F41&lt;0.325,B41&gt;=2.65,D41&lt;1.7,C41&gt;=4.85,D41&gt;=0.75),"virginica",IF(AND(G41&lt;10.717,F41&gt;=0.325,B41&gt;=2.65,D41&lt;1.7,C41&gt;=4.85,D41&gt;=0.75),"versicolor",IF(AND(G41&gt;=10.717,F41&gt;=0.325,B41&gt;=2.65,D41&lt;1.7,C41&gt;=4.85,D41&gt;=0.75),"virginica","shouldnthappen")))))))))</f>
        <v>versicolor</v>
      </c>
      <c r="AA41" s="1" t="str">
        <f aca="false">IF(AND(D41&lt;0.75),"setosa",IF(AND(D41&gt;=1.75,D41&gt;=0.75),"virginica",IF(AND(F41&gt;=0.455,D41&lt;1.75,D41&gt;=0.75),"versicolor",IF(AND(D41&lt;1.45,F41&lt;0.455,D41&lt;1.75,D41&gt;=0.75),"versicolor",IF(AND(F41&lt;0.247,D41&gt;=1.45,F41&lt;0.455,D41&lt;1.75,D41&gt;=0.75),"versicolor",IF(AND(F41&gt;=0.247,D41&gt;=1.45,F41&lt;0.455,D41&lt;1.75,D41&gt;=0.75),"virginica","shouldnthappen"))))))</f>
        <v>versicolor</v>
      </c>
      <c r="AB41" s="1" t="str">
        <f aca="false">IF(AND(F41&gt;=0.221,B41&gt;=3.35),"setosa",IF(AND(A41&lt;5.3,F41&gt;=0.683,B41&lt;3.35),"setosa",IF(AND(A41&lt;6.45,F41&lt;0.221,B41&gt;=3.35),"setosa",IF(AND(A41&gt;=6.45,F41&lt;0.221,B41&gt;=3.35),"virginica",IF(AND(G41&lt;6.3,A41&lt;6.25,F41&lt;0.683,B41&lt;3.35),"virginica",IF(AND(G41&lt;13.795,A41&gt;=6.25,F41&lt;0.683,B41&lt;3.35),"virginica",IF(AND(D41&lt;1.65,A41&gt;=5.3,F41&gt;=0.683,B41&lt;3.35),"versicolor",IF(AND(D41&gt;=1.65,A41&gt;=5.3,F41&gt;=0.683,B41&lt;3.35),"virginica",IF(AND(D41&lt;0.6,G41&gt;=6.3,A41&lt;6.25,F41&lt;0.683,B41&lt;3.35),"setosa",IF(AND(D41&lt;1.7,G41&gt;=13.795,A41&gt;=6.25,F41&lt;0.683,B41&lt;3.35),"versicolor",IF(AND(D41&gt;=1.7,G41&gt;=13.795,A41&gt;=6.25,F41&lt;0.683,B41&lt;3.35),"virginica",IF(AND(C41&gt;=5.35,D41&gt;=0.6,G41&gt;=6.3,A41&lt;6.25,F41&lt;0.683,B41&lt;3.35),"virginica",IF(AND(D41&lt;1.75,C41&lt;5.35,D41&gt;=0.6,G41&gt;=6.3,A41&lt;6.25,F41&lt;0.683,B41&lt;3.35),"versicolor",IF(AND(D41&gt;=1.75,C41&lt;5.35,D41&gt;=0.6,G41&gt;=6.3,A41&lt;6.25,F41&lt;0.683,B41&lt;3.35),"virginica","shouldnthappen"))))))))))))))</f>
        <v>versicolor</v>
      </c>
      <c r="AC41" s="1" t="str">
        <f aca="false">IF(AND(B41&gt;=3.3),"setosa",IF(AND(C41&lt;2.45,D41&lt;1.55,B41&lt;3.3),"setosa",IF(AND(F41&gt;=0.211,D41&gt;=1.55,B41&lt;3.3),"virginica",IF(AND(C41&lt;4.9,C41&gt;=2.45,D41&lt;1.55,B41&lt;3.3),"versicolor",IF(AND(C41&gt;=4.9,C41&gt;=2.45,D41&lt;1.55,B41&lt;3.3),"virginica",IF(AND(F41&lt;0.138,F41&lt;0.211,D41&gt;=1.55,B41&lt;3.3),"virginica",IF(AND(F41&gt;=0.138,F41&lt;0.211,D41&gt;=1.55,B41&lt;3.3),"versicolor","shouldnthappen")))))))</f>
        <v>versicolor</v>
      </c>
      <c r="AD41" s="1" t="str">
        <f aca="false">IF(AND(D41&gt;=1.75),"virginica",IF(AND(D41&lt;0.75,D41&lt;1.75),"setosa",IF(AND(D41&lt;1.35,D41&gt;=0.75,D41&lt;1.75),"versicolor",IF(AND(B41&lt;2.6,C41&lt;4.85,D41&gt;=1.35,D41&gt;=0.75,D41&lt;1.75),"virginica",IF(AND(B41&gt;=2.6,C41&lt;4.85,D41&gt;=1.35,D41&gt;=0.75,D41&lt;1.75),"versicolor",IF(AND(A41&lt;6.4,C41&gt;=4.85,D41&gt;=1.35,D41&gt;=0.75,D41&lt;1.75),"virginica",IF(AND(A41&gt;=6.4,C41&gt;=4.85,D41&gt;=1.35,D41&gt;=0.75,D41&lt;1.75),"versicolor","shouldnthappen")))))))</f>
        <v>versicolor</v>
      </c>
      <c r="AE41" s="1" t="str">
        <f aca="false">IF(AND(C41&lt;2.45),"setosa",IF(AND(F41&lt;0.07,C41&gt;=2.45),"virginica",IF(AND(A41&gt;=5,C41&lt;4.75,F41&gt;=0.07,C41&gt;=2.45),"versicolor",IF(AND(F41&lt;0.182,C41&gt;=4.75,F41&gt;=0.07,C41&gt;=2.45),"versicolor",IF(AND(B41&lt;2.45,A41&lt;5,C41&lt;4.75,F41&gt;=0.07,C41&gt;=2.45),"versicolor",IF(AND(B41&gt;=2.45,A41&lt;5,C41&lt;4.75,F41&gt;=0.07,C41&gt;=2.45),"virginica",IF(AND(F41&gt;=0.468,F41&gt;=0.182,C41&gt;=4.75,F41&gt;=0.07,C41&gt;=2.45),"virginica",IF(AND(A41&gt;=6.85,F41&lt;0.468,F41&gt;=0.182,C41&gt;=4.75,F41&gt;=0.07,C41&gt;=2.45),"virginica",IF(AND(B41&lt;2.6,A41&lt;6.85,F41&lt;0.468,F41&gt;=0.182,C41&gt;=4.75,F41&gt;=0.07,C41&gt;=2.45),"virginica",IF(AND(B41&gt;=2.6,A41&lt;6.85,F41&lt;0.468,F41&gt;=0.182,C41&gt;=4.75,F41&gt;=0.07,C41&gt;=2.45),"versicolor","shouldnthappen"))))))))))</f>
        <v>versicolor</v>
      </c>
      <c r="AF41" s="1" t="str">
        <f aca="false">IF(AND(D41&lt;0.75,A41&lt;5.45),"setosa",IF(AND(D41&gt;=1.75,A41&gt;=5.45),"virginica",IF(AND(G41&lt;6.094,D41&gt;=0.75,A41&lt;5.45),"virginica",IF(AND(G41&gt;=6.094,D41&gt;=0.75,A41&lt;5.45),"versicolor",IF(AND(C41&lt;2.75,D41&lt;1.75,A41&gt;=5.45),"setosa",IF(AND(D41&lt;1.45,C41&gt;=2.75,D41&lt;1.75,A41&gt;=5.45),"versicolor",IF(AND(B41&lt;2.75,D41&gt;=1.45,C41&gt;=2.75,D41&lt;1.75,A41&gt;=5.45),"versicolor",IF(AND(C41&lt;5.05,B41&gt;=2.75,D41&gt;=1.45,C41&gt;=2.75,D41&lt;1.75,A41&gt;=5.45),"versicolor",IF(AND(C41&gt;=5.05,B41&gt;=2.75,D41&gt;=1.45,C41&gt;=2.75,D41&lt;1.75,A41&gt;=5.45),"virginica","shouldnthappen")))))))))</f>
        <v>versicolor</v>
      </c>
      <c r="AG41" s="1" t="str">
        <f aca="false">IF(AND(D41&lt;0.65,G41&lt;8.868,A41&lt;5.3),"setosa",IF(AND(C41&lt;2.6,G41&gt;=8.868,A41&lt;5.3),"setosa",IF(AND(C41&gt;=2.6,G41&gt;=8.868,A41&lt;5.3),"versicolor",IF(AND(C41&gt;=4.95,D41&lt;1.55,A41&gt;=5.3),"virginica",IF(AND(G41&lt;13.795,D41&gt;=1.55,A41&gt;=5.3),"virginica",IF(AND(C41&lt;3.75,D41&gt;=0.65,G41&lt;8.868,A41&lt;5.3),"versicolor",IF(AND(C41&gt;=3.75,D41&gt;=0.65,G41&lt;8.868,A41&lt;5.3),"virginica",IF(AND(C41&lt;2.6,C41&lt;4.95,D41&lt;1.55,A41&gt;=5.3),"setosa",IF(AND(C41&gt;=2.6,C41&lt;4.95,D41&lt;1.55,A41&gt;=5.3),"versicolor",IF(AND(C41&lt;4.75,G41&gt;=13.795,D41&gt;=1.55,A41&gt;=5.3),"versicolor",IF(AND(C41&gt;=4.75,G41&gt;=13.795,D41&gt;=1.55,A41&gt;=5.3),"virginica","shouldnthappen")))))))))))</f>
        <v>versicolor</v>
      </c>
      <c r="AH41" s="1" t="str">
        <f aca="false">IF(AND(D41&lt;0.75),"setosa",IF(AND(C41&lt;4.75,D41&gt;=0.75),"versicolor",IF(AND(G41&lt;13.757,C41&gt;=4.75,D41&gt;=0.75),"virginica",IF(AND(B41&lt;3.05,G41&gt;=13.757,C41&gt;=4.75,D41&gt;=0.75),"virginica",IF(AND(A41&lt;6.65,B41&gt;=3.05,G41&gt;=13.757,C41&gt;=4.75,D41&gt;=0.75),"virginica",IF(AND(A41&gt;=6.65,B41&gt;=3.05,G41&gt;=13.757,C41&gt;=4.75,D41&gt;=0.75),"versicolor","shouldnthappen"))))))</f>
        <v>versicolor</v>
      </c>
      <c r="AI41" s="1" t="str">
        <f aca="false">IF(AND(D41&lt;0.7),"setosa",IF(AND(C41&lt;4.75,D41&gt;=0.7),"versicolor",IF(AND(A41&lt;6.6,F41&lt;0.482,C41&gt;=4.75,D41&gt;=0.7),"virginica",IF(AND(C41&gt;=4.95,F41&gt;=0.482,C41&gt;=4.75,D41&gt;=0.7),"virginica",IF(AND(D41&lt;1.9,A41&gt;=6.6,F41&lt;0.482,C41&gt;=4.75,D41&gt;=0.7),"versicolor",IF(AND(D41&gt;=1.9,A41&gt;=6.6,F41&lt;0.482,C41&gt;=4.75,D41&gt;=0.7),"virginica",IF(AND(F41&gt;=0.766,C41&lt;4.95,F41&gt;=0.482,C41&gt;=4.75,D41&gt;=0.7),"virginica",IF(AND(B41&lt;2.95,F41&lt;0.766,C41&lt;4.95,F41&gt;=0.482,C41&gt;=4.75,D41&gt;=0.7),"virginica",IF(AND(B41&gt;=2.95,F41&lt;0.766,C41&lt;4.95,F41&gt;=0.482,C41&gt;=4.75,D41&gt;=0.7),"versicolor","shouldnthappen")))))))))</f>
        <v>versicolor</v>
      </c>
      <c r="AJ41" s="1" t="str">
        <f aca="false">IF(AND(C41&lt;2.45,C41&lt;4.75),"setosa",IF(AND(D41&gt;=1.65,C41&gt;=4.75),"virginica",IF(AND(A41&lt;4.95,C41&gt;=2.45,C41&lt;4.75),"virginica",IF(AND(A41&gt;=4.95,C41&gt;=2.45,C41&lt;4.75),"versicolor",IF(AND(B41&lt;2.95,D41&lt;1.65,C41&gt;=4.75),"virginica",IF(AND(B41&gt;=2.95,D41&lt;1.65,C41&gt;=4.75),"versicolor","shouldnthappen"))))))</f>
        <v>versicolor</v>
      </c>
      <c r="AK41" s="1" t="str">
        <f aca="false">IF(AND(D41&lt;0.75,A41&lt;5.45),"setosa",IF(AND(B41&lt;2.45,D41&gt;=0.75,A41&lt;5.45),"versicolor",IF(AND(A41&gt;=5.55,C41&lt;4.75,A41&gt;=5.45),"versicolor",IF(AND(C41&gt;=5.15,C41&gt;=4.75,A41&gt;=5.45),"virginica",IF(AND(G41&lt;6.094,B41&gt;=2.45,D41&gt;=0.75,A41&lt;5.45),"virginica",IF(AND(G41&gt;=6.094,B41&gt;=2.45,D41&gt;=0.75,A41&lt;5.45),"versicolor",IF(AND(D41&lt;0.6,A41&lt;5.55,C41&lt;4.75,A41&gt;=5.45),"setosa",IF(AND(D41&gt;=0.6,A41&lt;5.55,C41&lt;4.75,A41&gt;=5.45),"versicolor",IF(AND(C41&lt;4.95,C41&lt;5.15,C41&gt;=4.75,A41&gt;=5.45),"virginica",IF(AND(G41&lt;12.627,C41&lt;5.05,C41&gt;=4.95,C41&lt;5.15,C41&gt;=4.75,A41&gt;=5.45),"virginica",IF(AND(G41&gt;=12.627,C41&lt;5.05,C41&gt;=4.95,C41&lt;5.15,C41&gt;=4.75,A41&gt;=5.45),"versicolor",IF(AND(D41&lt;1.7,C41&gt;=5.05,C41&gt;=4.95,C41&lt;5.15,C41&gt;=4.75,A41&gt;=5.45),"versicolor",IF(AND(D41&gt;=1.7,C41&gt;=5.05,C41&gt;=4.95,C41&lt;5.15,C41&gt;=4.75,A41&gt;=5.45),"virginica","shouldnthappen")))))))))))))</f>
        <v>versicolor</v>
      </c>
      <c r="AL41" s="1" t="str">
        <f aca="false">IF(AND(B41&lt;2.45,B41&lt;3.15),"versicolor",IF(AND(D41&lt;0.95,G41&lt;15.141,B41&gt;=3.15),"setosa",IF(AND(G41&lt;15.429,G41&gt;=15.141,B41&gt;=3.15),"versicolor",IF(AND(G41&gt;=15.429,G41&gt;=15.141,B41&gt;=3.15),"virginica",IF(AND(C41&lt;2.3,C41&lt;4.75,B41&gt;=2.45,B41&lt;3.15),"setosa",IF(AND(G41&gt;=16.072,C41&gt;=4.75,B41&gt;=2.45,B41&lt;3.15),"versicolor",IF(AND(G41&lt;11.833,D41&gt;=0.95,G41&lt;15.141,B41&gt;=3.15),"virginica",IF(AND(A41&lt;5,C41&gt;=2.3,C41&lt;4.75,B41&gt;=2.45,B41&lt;3.15),"virginica",IF(AND(A41&gt;=5,C41&gt;=2.3,C41&lt;4.75,B41&gt;=2.45,B41&lt;3.15),"versicolor",IF(AND(G41&lt;14.342,G41&gt;=11.833,D41&gt;=0.95,G41&lt;15.141,B41&gt;=3.15),"versicolor",IF(AND(G41&gt;=14.342,G41&gt;=11.833,D41&gt;=0.95,G41&lt;15.141,B41&gt;=3.15),"virginica",IF(AND(G41&lt;13.757,F41&gt;=0.741,G41&lt;16.072,C41&gt;=4.75,B41&gt;=2.45,B41&lt;3.15),"virginica",IF(AND(F41&gt;=0.546,A41&lt;6.15,F41&lt;0.741,G41&lt;16.072,C41&gt;=4.75,B41&gt;=2.45,B41&lt;3.15),"virginica",IF(AND(D41&gt;=1.75,A41&gt;=6.15,F41&lt;0.741,G41&lt;16.072,C41&gt;=4.75,B41&gt;=2.45,B41&lt;3.15),"virginica",IF(AND(C41&lt;4.85,G41&gt;=13.757,F41&gt;=0.741,G41&lt;16.072,C41&gt;=4.75,B41&gt;=2.45,B41&lt;3.15),"virginica",IF(AND(C41&gt;=4.85,G41&gt;=13.757,F41&gt;=0.741,G41&lt;16.072,C41&gt;=4.75,B41&gt;=2.45,B41&lt;3.15),"versicolor",IF(AND(F41&lt;0.331,F41&lt;0.546,A41&lt;6.15,F41&lt;0.741,G41&lt;16.072,C41&gt;=4.75,B41&gt;=2.45,B41&lt;3.15),"virginica",IF(AND(F41&gt;=0.331,F41&lt;0.546,A41&lt;6.15,F41&lt;0.741,G41&lt;16.072,C41&gt;=4.75,B41&gt;=2.45,B41&lt;3.15),"versicolor",IF(AND(G41&lt;10.661,D41&lt;1.75,A41&gt;=6.15,F41&lt;0.741,G41&lt;16.072,C41&gt;=4.75,B41&gt;=2.45,B41&lt;3.15),"virginica",IF(AND(G41&gt;=10.661,D41&lt;1.75,A41&gt;=6.15,F41&lt;0.741,G41&lt;16.072,C41&gt;=4.75,B41&gt;=2.45,B41&lt;3.15),"versicolor","shouldnthappen"))))))))))))))))))))</f>
        <v>versicolor</v>
      </c>
      <c r="AM41" s="1" t="str">
        <f aca="false">IF(AND(D41&lt;1.35,F41&gt;=0.917),"setosa",IF(AND(D41&gt;=1.35,F41&gt;=0.917),"virginica",IF(AND(D41&lt;0.75,D41&lt;1.55,F41&lt;0.917),"setosa",IF(AND(C41&gt;=4.8,D41&gt;=1.55,F41&lt;0.917),"virginica",IF(AND(A41&lt;5.95,D41&gt;=0.75,D41&lt;1.55,F41&lt;0.917),"versicolor",IF(AND(F41&lt;0.473,C41&lt;4.8,D41&gt;=1.55,F41&lt;0.917),"virginica",IF(AND(F41&gt;=0.473,C41&lt;4.8,D41&gt;=1.55,F41&lt;0.917),"versicolor",IF(AND(C41&lt;4.95,A41&gt;=5.95,D41&gt;=0.75,D41&lt;1.55,F41&lt;0.917),"versicolor",IF(AND(C41&gt;=4.95,A41&gt;=5.95,D41&gt;=0.75,D41&lt;1.55,F41&lt;0.917),"virginica","shouldnthappen")))))))))</f>
        <v>versicolor</v>
      </c>
      <c r="AN41" s="1" t="str">
        <f aca="false">IF(AND(D41&lt;0.75,A41&lt;5.45),"setosa",IF(AND(D41&lt;1.55,D41&gt;=0.75,A41&lt;5.45),"versicolor",IF(AND(D41&gt;=1.55,D41&gt;=0.75,A41&lt;5.45),"virginica",IF(AND(A41&gt;=5.75,C41&lt;4.75,A41&gt;=5.45),"versicolor",IF(AND(F41&lt;0.361,C41&gt;=4.75,A41&gt;=5.45),"virginica",IF(AND(C41&lt;2.6,A41&lt;5.75,C41&lt;4.75,A41&gt;=5.45),"setosa",IF(AND(C41&gt;=2.6,A41&lt;5.75,C41&lt;4.75,A41&gt;=5.45),"versicolor",IF(AND(D41&gt;=1.7,F41&gt;=0.361,C41&gt;=4.75,A41&gt;=5.45),"virginica",IF(AND(B41&lt;2.65,D41&lt;1.7,F41&gt;=0.361,C41&gt;=4.75,A41&gt;=5.45),"virginica",IF(AND(A41&lt;7.05,B41&gt;=2.65,D41&lt;1.7,F41&gt;=0.361,C41&gt;=4.75,A41&gt;=5.45),"versicolor",IF(AND(A41&gt;=7.05,B41&gt;=2.65,D41&lt;1.7,F41&gt;=0.361,C41&gt;=4.75,A41&gt;=5.45),"virginica","shouldnthappen")))))))))))</f>
        <v>versicolor</v>
      </c>
      <c r="AO41" s="1" t="str">
        <f aca="false">IF(AND(D41&lt;0.7),"setosa",IF(AND(A41&lt;4.95,C41&lt;4.85,D41&gt;=0.7),"virginica",IF(AND(A41&gt;=4.95,C41&lt;4.85,D41&gt;=0.7),"versicolor",IF(AND(D41&gt;=1.7,C41&gt;=4.85,D41&gt;=0.7),"virginica",IF(AND(F41&lt;0.325,D41&lt;1.7,C41&gt;=4.85,D41&gt;=0.7),"virginica",IF(AND(D41&lt;1.55,F41&gt;=0.325,D41&lt;1.7,C41&gt;=4.85,D41&gt;=0.7),"virginica",IF(AND(D41&gt;=1.55,F41&gt;=0.325,D41&lt;1.7,C41&gt;=4.85,D41&gt;=0.7),"versicolor","shouldnthappen")))))))</f>
        <v>versicolor</v>
      </c>
      <c r="AP41" s="1" t="str">
        <f aca="false">IF(AND(D41&lt;0.75),"setosa",IF(AND(C41&lt;4.85,D41&gt;=0.75),"versicolor",IF(AND(G41&gt;=8.277,C41&gt;=4.85,D41&gt;=0.75),"virginica",IF(AND(F41&gt;=0.633,G41&lt;8.277,C41&gt;=4.85,D41&gt;=0.75),"virginica",IF(AND(G41&lt;7.61,F41&lt;0.633,G41&lt;8.277,C41&gt;=4.85,D41&gt;=0.75),"virginica",IF(AND(G41&gt;=7.61,F41&lt;0.633,G41&lt;8.277,C41&gt;=4.85,D41&gt;=0.75),"versicolor","shouldnthappen"))))))</f>
        <v>versicolor</v>
      </c>
      <c r="AQ41" s="1" t="str">
        <f aca="false">IF(AND(C41&lt;2.65,A41&gt;=5.45,C41&lt;4.75),"setosa",IF(AND(C41&gt;=2.65,A41&gt;=5.45,C41&lt;4.75),"versicolor",IF(AND(B41&lt;2.9,C41&lt;4.85,C41&gt;=4.75),"versicolor",IF(AND(B41&gt;=2.9,C41&lt;4.85,C41&gt;=4.75),"virginica",IF(AND(D41&lt;1.7,C41&gt;=4.85,C41&gt;=4.75),"versicolor",IF(AND(D41&gt;=1.7,C41&gt;=4.85,C41&gt;=4.75),"virginica",IF(AND(C41&lt;2.45,G41&lt;14.126,A41&lt;5.45,C41&lt;4.75),"setosa",IF(AND(C41&gt;=2.45,G41&lt;14.126,A41&lt;5.45,C41&lt;4.75),"versicolor",IF(AND(C41&lt;2.4,G41&gt;=14.126,A41&lt;5.45,C41&lt;4.75),"setosa",IF(AND(C41&gt;=2.4,G41&gt;=14.126,A41&lt;5.45,C41&lt;4.75),"versicolor","shouldnthappen"))))))))))</f>
        <v>versicolor</v>
      </c>
      <c r="AR41" s="1" t="str">
        <f aca="false">IF(AND(C41&lt;2.45,C41&lt;4.85),"setosa",IF(AND(C41&gt;=5.15,C41&gt;=4.85),"virginica",IF(AND(A41&gt;=4.95,C41&gt;=2.45,C41&lt;4.85),"versicolor",IF(AND(D41&lt;1.35,A41&lt;4.95,C41&gt;=2.45,C41&lt;4.85),"versicolor",IF(AND(D41&gt;=1.35,A41&lt;4.95,C41&gt;=2.45,C41&lt;4.85),"virginica",IF(AND(F41&lt;0.35,G41&lt;12.751,C41&lt;5.15,C41&gt;=4.85),"virginica",IF(AND(A41&lt;6.5,G41&gt;=12.751,C41&lt;5.15,C41&gt;=4.85),"virginica",IF(AND(A41&gt;=6.5,G41&gt;=12.751,C41&lt;5.15,C41&gt;=4.85),"versicolor",IF(AND(B41&gt;=2.75,F41&gt;=0.35,G41&lt;12.751,C41&lt;5.15,C41&gt;=4.85),"virginica",IF(AND(C41&lt;5.05,B41&lt;2.75,F41&gt;=0.35,G41&lt;12.751,C41&lt;5.15,C41&gt;=4.85),"virginica",IF(AND(C41&gt;=5.05,B41&lt;2.75,F41&gt;=0.35,G41&lt;12.751,C41&lt;5.15,C41&gt;=4.85),"versicolor","shouldnthappen")))))))))))</f>
        <v>versicolor</v>
      </c>
      <c r="AS41" s="1" t="str">
        <f aca="false">IF(AND(F41&gt;=0.9,B41&lt;3.05),"virginica",IF(AND(A41&lt;5.9,B41&gt;=3.05),"setosa",IF(AND(D41&lt;1.65,A41&gt;=5.9,B41&gt;=3.05),"versicolor",IF(AND(D41&gt;=1.65,A41&gt;=5.9,B41&gt;=3.05),"virginica",IF(AND(D41&gt;=1.75,C41&gt;=4.85,F41&lt;0.9,B41&lt;3.05),"virginica",IF(AND(C41&lt;2.2,B41&lt;2.95,C41&lt;4.85,F41&lt;0.9,B41&lt;3.05),"setosa",IF(AND(C41&gt;=2.2,B41&lt;2.95,C41&lt;4.85,F41&lt;0.9,B41&lt;3.05),"versicolor",IF(AND(C41&lt;2.8,B41&gt;=2.95,C41&lt;4.85,F41&lt;0.9,B41&lt;3.05),"setosa",IF(AND(C41&gt;=2.8,B41&gt;=2.95,C41&lt;4.85,F41&lt;0.9,B41&lt;3.05),"versicolor",IF(AND(G41&lt;13.879,D41&lt;1.75,C41&gt;=4.85,F41&lt;0.9,B41&lt;3.05),"virginica",IF(AND(G41&gt;=13.879,D41&lt;1.75,C41&gt;=4.85,F41&lt;0.9,B41&lt;3.05),"versicolor","shouldnthappen")))))))))))</f>
        <v>versicolor</v>
      </c>
      <c r="AT41" s="1" t="str">
        <f aca="false">IF(AND(D41&lt;0.75),"setosa",IF(AND(D41&gt;=1.75,D41&gt;=0.75),"virginica",IF(AND(D41&lt;1.45,G41&lt;7.37,D41&lt;1.75,D41&gt;=0.75),"versicolor",IF(AND(D41&gt;=1.45,G41&lt;7.37,D41&lt;1.75,D41&gt;=0.75),"virginica",IF(AND(C41&lt;5.45,G41&gt;=7.37,D41&lt;1.75,D41&gt;=0.75),"versicolor",IF(AND(C41&gt;=5.45,G41&gt;=7.37,D41&lt;1.75,D41&gt;=0.75),"virginica","shouldnthappen"))))))</f>
        <v>versicolor</v>
      </c>
      <c r="AU41" s="1" t="str">
        <f aca="false">IF(AND(D41&lt;0.7),"setosa",IF(AND(D41&gt;=1.7,A41&gt;=6.15,D41&gt;=0.7),"virginica",IF(AND(B41&gt;=2.55,C41&lt;4.75,A41&lt;6.15,D41&gt;=0.7),"versicolor",IF(AND(D41&gt;=1.7,C41&gt;=4.75,A41&lt;6.15,D41&gt;=0.7),"virginica",IF(AND(C41&lt;5.25,D41&lt;1.7,A41&gt;=6.15,D41&gt;=0.7),"versicolor",IF(AND(C41&gt;=5.25,D41&lt;1.7,A41&gt;=6.15,D41&gt;=0.7),"virginica",IF(AND(C41&lt;4.25,B41&lt;2.55,C41&lt;4.75,A41&lt;6.15,D41&gt;=0.7),"versicolor",IF(AND(C41&gt;=4.25,B41&lt;2.55,C41&lt;4.75,A41&lt;6.15,D41&gt;=0.7),"virginica",IF(AND(B41&lt;2.65,D41&lt;1.7,C41&gt;=4.75,A41&lt;6.15,D41&gt;=0.7),"virginica",IF(AND(B41&gt;=2.65,D41&lt;1.7,C41&gt;=4.75,A41&lt;6.15,D41&gt;=0.7),"versicolor","shouldnthappen"))))))))))</f>
        <v>versicolor</v>
      </c>
      <c r="AV41" s="1" t="str">
        <f aca="false">IF(AND(D41&lt;0.75),"setosa",IF(AND(F41&gt;=0.899,D41&gt;=0.75),"virginica",IF(AND(D41&lt;1.65,A41&lt;6.05,F41&lt;0.899,D41&gt;=0.75),"versicolor",IF(AND(D41&gt;=1.65,A41&lt;6.05,F41&lt;0.899,D41&gt;=0.75),"virginica",IF(AND(C41&gt;=5.05,A41&gt;=6.05,F41&lt;0.899,D41&gt;=0.75),"virginica",IF(AND(G41&gt;=13.757,C41&lt;5.05,A41&gt;=6.05,F41&lt;0.899,D41&gt;=0.75),"versicolor",IF(AND(D41&lt;1.6,G41&lt;13.757,C41&lt;5.05,A41&gt;=6.05,F41&lt;0.899,D41&gt;=0.75),"versicolor",IF(AND(D41&gt;=1.6,G41&lt;13.757,C41&lt;5.05,A41&gt;=6.05,F41&lt;0.899,D41&gt;=0.75),"virginica","shouldnthappen"))))))))</f>
        <v>versicolor</v>
      </c>
      <c r="AW41" s="1" t="str">
        <f aca="false">IF(AND(F41&lt;0.117,A41&gt;=5.55),"virginica",IF(AND(A41&gt;=5.2,G41&lt;6.086,A41&lt;5.55),"versicolor",IF(AND(D41&lt;0.7,G41&gt;=6.086,A41&lt;5.55),"setosa",IF(AND(D41&gt;=0.7,G41&gt;=6.086,A41&lt;5.55),"versicolor",IF(AND(A41&lt;4.75,A41&lt;5.2,G41&lt;6.086,A41&lt;5.55),"setosa",IF(AND(A41&gt;=4.75,A41&lt;5.2,G41&lt;6.086,A41&lt;5.55),"virginica",IF(AND(D41&gt;=1.65,C41&lt;4.95,F41&gt;=0.117,A41&gt;=5.55),"virginica",IF(AND(D41&gt;=1.75,C41&gt;=4.95,F41&gt;=0.117,A41&gt;=5.55),"virginica",IF(AND(C41&lt;2.6,D41&lt;1.65,C41&lt;4.95,F41&gt;=0.117,A41&gt;=5.55),"setosa",IF(AND(C41&gt;=2.6,D41&lt;1.65,C41&lt;4.95,F41&gt;=0.117,A41&gt;=5.55),"versicolor",IF(AND(D41&lt;1.55,D41&lt;1.75,C41&gt;=4.95,F41&gt;=0.117,A41&gt;=5.55),"virginica",IF(AND(A41&lt;6.95,D41&gt;=1.55,D41&lt;1.75,C41&gt;=4.95,F41&gt;=0.117,A41&gt;=5.55),"versicolor",IF(AND(A41&gt;=6.95,D41&gt;=1.55,D41&lt;1.75,C41&gt;=4.95,F41&gt;=0.117,A41&gt;=5.55),"virginica","shouldnthappen")))))))))))))</f>
        <v>virginica</v>
      </c>
      <c r="AX41" s="1" t="str">
        <f aca="false">IF(AND(D41&lt;0.75),"setosa",IF(AND(F41&lt;0.138,D41&gt;=0.75),"virginica",IF(AND(C41&lt;4.45,A41&lt;6.15,F41&gt;=0.138,D41&gt;=0.75),"versicolor",IF(AND(C41&gt;=5.05,A41&gt;=6.15,F41&gt;=0.138,D41&gt;=0.75),"virginica",IF(AND(B41&lt;2.65,C41&gt;=4.45,A41&lt;6.15,F41&gt;=0.138,D41&gt;=0.75),"virginica",IF(AND(A41&gt;=6.35,C41&lt;5.05,A41&gt;=6.15,F41&gt;=0.138,D41&gt;=0.75),"versicolor",IF(AND(A41&lt;5.65,B41&gt;=2.65,C41&gt;=4.45,A41&lt;6.15,F41&gt;=0.138,D41&gt;=0.75),"virginica",IF(AND(D41&lt;1.75,A41&lt;6.35,C41&lt;5.05,A41&gt;=6.15,F41&gt;=0.138,D41&gt;=0.75),"versicolor",IF(AND(D41&gt;=1.75,A41&lt;6.35,C41&lt;5.05,A41&gt;=6.15,F41&gt;=0.138,D41&gt;=0.75),"virginica",IF(AND(D41&lt;1.7,A41&gt;=5.65,B41&gt;=2.65,C41&gt;=4.45,A41&lt;6.15,F41&gt;=0.138,D41&gt;=0.75),"versicolor",IF(AND(D41&gt;=1.7,A41&gt;=5.65,B41&gt;=2.65,C41&gt;=4.45,A41&lt;6.15,F41&gt;=0.138,D41&gt;=0.75),"virginica","shouldnthappen")))))))))))</f>
        <v>virginica</v>
      </c>
      <c r="AY41" s="1" t="str">
        <f aca="false">IF(AND(D41&lt;0.75,A41&lt;5.55),"setosa",IF(AND(A41&lt;4.95,D41&gt;=0.75,A41&lt;5.55),"virginica",IF(AND(A41&gt;=4.95,D41&gt;=0.75,A41&lt;5.55),"versicolor",IF(AND(C41&lt;2.6,C41&lt;4.85,A41&gt;=5.55),"setosa",IF(AND(C41&gt;=2.6,C41&lt;4.85,A41&gt;=5.55),"versicolor",IF(AND(D41&gt;=1.75,C41&gt;=4.85,A41&gt;=5.55),"virginica",IF(AND(F41&lt;0.405,D41&lt;1.75,C41&gt;=4.85,A41&gt;=5.55),"versicolor",IF(AND(B41&lt;3.05,F41&gt;=0.405,D41&lt;1.75,C41&gt;=4.85,A41&gt;=5.55),"virginica",IF(AND(B41&gt;=3.05,F41&gt;=0.405,D41&lt;1.75,C41&gt;=4.85,A41&gt;=5.55),"versicolor","shouldnthappen")))))))))</f>
        <v>versicolor</v>
      </c>
      <c r="AZ41" s="1" t="str">
        <f aca="false">IF(AND(D41&lt;0.75),"setosa",IF(AND(F41&lt;0.9,C41&lt;4.95,D41&gt;=0.75),"versicolor",IF(AND(F41&gt;=0.9,C41&lt;4.95,D41&gt;=0.75),"virginica",IF(AND(D41&gt;=1.7,C41&gt;=4.95,D41&gt;=0.75),"virginica",IF(AND(F41&lt;0.405,D41&lt;1.7,C41&gt;=4.95,D41&gt;=0.75),"versicolor",IF(AND(F41&gt;=0.405,D41&lt;1.7,C41&gt;=4.95,D41&gt;=0.75),"virginica","shouldnthappen"))))))</f>
        <v>versicolor</v>
      </c>
      <c r="BA41" s="1" t="str">
        <f aca="false">IF(AND(D41&lt;0.75),"setosa",IF(AND(D41&gt;=1.7,C41&gt;=5.05,D41&gt;=0.75),"virginica",IF(AND(D41&lt;1.45,D41&lt;1.6,C41&lt;5.05,D41&gt;=0.75),"versicolor",IF(AND(A41&lt;5.8,D41&gt;=1.6,C41&lt;5.05,D41&gt;=0.75),"virginica",IF(AND(A41&gt;=5.8,D41&gt;=1.6,C41&lt;5.05,D41&gt;=0.75),"versicolor",IF(AND(F41&lt;0.417,D41&lt;1.7,C41&gt;=5.05,D41&gt;=0.75),"versicolor",IF(AND(F41&gt;=0.417,D41&lt;1.7,C41&gt;=5.05,D41&gt;=0.75),"virginica",IF(AND(A41&lt;5.95,D41&gt;=1.45,D41&lt;1.6,C41&lt;5.05,D41&gt;=0.75),"versicolor",IF(AND(G41&lt;10.618,A41&gt;=5.95,D41&gt;=1.45,D41&lt;1.6,C41&lt;5.05,D41&gt;=0.75),"virginica",IF(AND(G41&gt;=10.618,A41&gt;=5.95,D41&gt;=1.45,D41&lt;1.6,C41&lt;5.05,D41&gt;=0.75),"versicolor","shouldnthappen"))))))))))</f>
        <v>versicolor</v>
      </c>
      <c r="BB41" s="1" t="str">
        <f aca="false">IF(AND(C41&lt;2.6),"setosa",IF(AND(D41&gt;=1.75,C41&gt;=2.6),"virginica",IF(AND(C41&gt;=5.45,D41&lt;1.75,C41&gt;=2.6),"virginica",IF(AND(F41&gt;=0.259,C41&lt;5.45,D41&lt;1.75,C41&gt;=2.6),"versicolor",IF(AND(C41&lt;5.05,F41&lt;0.259,C41&lt;5.45,D41&lt;1.75,C41&gt;=2.6),"versicolor",IF(AND(C41&gt;=5.05,F41&lt;0.259,C41&lt;5.45,D41&lt;1.75,C41&gt;=2.6),"virginica","shouldnthappen"))))))</f>
        <v>versicolor</v>
      </c>
      <c r="BC41" s="1" t="str">
        <f aca="false">IF(AND(A41&lt;4.95,B41&lt;2.7,A41&lt;5.55),"virginica",IF(AND(A41&gt;=4.95,B41&lt;2.7,A41&lt;5.55),"versicolor",IF(AND(C41&lt;3.2,B41&gt;=2.7,A41&lt;5.55),"setosa",IF(AND(C41&gt;=3.2,B41&gt;=2.7,A41&lt;5.55),"versicolor",IF(AND(F41&gt;=0.85,A41&lt;6.15,A41&gt;=5.55),"virginica",IF(AND(D41&lt;1.45,A41&gt;=6.15,A41&gt;=5.55),"versicolor",IF(AND(C41&lt;4.8,F41&lt;0.85,A41&lt;6.15,A41&gt;=5.55),"versicolor",IF(AND(D41&gt;=1.7,D41&gt;=1.45,A41&gt;=6.15,A41&gt;=5.55),"virginica",IF(AND(G41&lt;9.333,C41&gt;=4.8,F41&lt;0.85,A41&lt;6.15,A41&gt;=5.55),"versicolor",IF(AND(G41&gt;=9.333,C41&gt;=4.8,F41&lt;0.85,A41&lt;6.15,A41&gt;=5.55),"virginica",IF(AND(C41&lt;4.9,D41&lt;1.7,D41&gt;=1.45,A41&gt;=6.15,A41&gt;=5.55),"versicolor",IF(AND(C41&gt;=4.9,D41&lt;1.7,D41&gt;=1.45,A41&gt;=6.15,A41&gt;=5.55),"virginica","shouldnthappen"))))))))))))</f>
        <v>versicolor</v>
      </c>
      <c r="BD41" s="1" t="str">
        <f aca="false">IF(AND(C41&lt;2.35),"setosa",IF(AND(C41&lt;4.75,B41&lt;2.55,C41&gt;=2.35),"versicolor",IF(AND(C41&gt;=4.75,B41&lt;2.55,C41&gt;=2.35),"virginica",IF(AND(C41&lt;4.75,B41&gt;=2.55,C41&gt;=2.35),"versicolor",IF(AND(D41&gt;=1.75,C41&gt;=4.75,B41&gt;=2.55,C41&gt;=2.35),"virginica",IF(AND(A41&gt;=6.5,D41&lt;1.75,C41&gt;=4.75,B41&gt;=2.55,C41&gt;=2.35),"versicolor",IF(AND(A41&lt;6.05,A41&lt;6.5,D41&lt;1.75,C41&gt;=4.75,B41&gt;=2.55,C41&gt;=2.35),"versicolor",IF(AND(A41&gt;=6.05,A41&lt;6.5,D41&lt;1.75,C41&gt;=4.75,B41&gt;=2.55,C41&gt;=2.35),"virginica","shouldnthappen"))))))))</f>
        <v>versicolor</v>
      </c>
      <c r="BE41" s="1" t="str">
        <f aca="false">IF(AND(C41&lt;2.5),"setosa",IF(AND(D41&lt;1.65,C41&lt;4.75,C41&gt;=2.5),"versicolor",IF(AND(D41&gt;=1.65,C41&lt;4.75,C41&gt;=2.5),"virginica",IF(AND(D41&gt;=1.75,C41&gt;=4.75,C41&gt;=2.5),"virginica",IF(AND(C41&lt;4.95,D41&lt;1.75,C41&gt;=4.75,C41&gt;=2.5),"versicolor",IF(AND(A41&lt;6.5,C41&gt;=4.95,D41&lt;1.75,C41&gt;=4.75,C41&gt;=2.5),"virginica",IF(AND(A41&gt;=6.5,C41&gt;=4.95,D41&lt;1.75,C41&gt;=4.75,C41&gt;=2.5),"versicolor","shouldnthappen")))))))</f>
        <v>versicolor</v>
      </c>
      <c r="BF41" s="1" t="str">
        <f aca="false">IF(AND(G41&gt;=15.244),"virginica",IF(AND(C41&lt;3.2,B41&gt;=3.15,G41&lt;15.244),"setosa",IF(AND(A41&gt;=4.95,C41&lt;4.7,B41&lt;3.15,G41&lt;15.244),"versicolor",IF(AND(C41&gt;=5.15,C41&gt;=4.7,B41&lt;3.15,G41&lt;15.244),"virginica",IF(AND(A41&gt;=6.45,C41&gt;=3.2,B41&gt;=3.15,G41&lt;15.244),"virginica",IF(AND(D41&lt;0.95,A41&lt;4.95,C41&lt;4.7,B41&lt;3.15,G41&lt;15.244),"setosa",IF(AND(D41&gt;=0.95,A41&lt;4.95,C41&lt;4.7,B41&lt;3.15,G41&lt;15.244),"virginica",IF(AND(F41&lt;0.816,A41&lt;6.45,C41&gt;=3.2,B41&gt;=3.15,G41&lt;15.244),"virginica",IF(AND(F41&gt;=0.816,A41&lt;6.45,C41&gt;=3.2,B41&gt;=3.15,G41&lt;15.244),"versicolor",IF(AND(A41&gt;=6.5,B41&lt;3.05,C41&lt;5.15,C41&gt;=4.7,B41&lt;3.15,G41&lt;15.244),"versicolor",IF(AND(G41&lt;11.093,B41&gt;=3.05,C41&lt;5.15,C41&gt;=4.7,B41&lt;3.15,G41&lt;15.244),"virginica",IF(AND(G41&gt;=11.093,B41&gt;=3.05,C41&lt;5.15,C41&gt;=4.7,B41&lt;3.15,G41&lt;15.244),"versicolor",IF(AND(D41&gt;=1.7,A41&lt;6.5,B41&lt;3.05,C41&lt;5.15,C41&gt;=4.7,B41&lt;3.15,G41&lt;15.244),"virginica",IF(AND(G41&lt;7.498,D41&lt;1.7,A41&lt;6.5,B41&lt;3.05,C41&lt;5.15,C41&gt;=4.7,B41&lt;3.15,G41&lt;15.244),"virginica",IF(AND(G41&gt;=7.498,D41&lt;1.7,A41&lt;6.5,B41&lt;3.05,C41&lt;5.15,C41&gt;=4.7,B41&lt;3.15,G41&lt;15.244),"versicolor","shouldnthappen")))))))))))))))</f>
        <v>versicolor</v>
      </c>
      <c r="BG41" s="1" t="str">
        <f aca="false">IF(AND(B41&gt;=3.35,C41&lt;4.85),"setosa",IF(AND(D41&gt;=1.75,C41&gt;=4.85),"virginica",IF(AND(D41&lt;0.75,B41&lt;3.35,C41&lt;4.85),"setosa",IF(AND(G41&gt;=13.879,D41&lt;1.75,C41&gt;=4.85),"versicolor",IF(AND(F41&gt;=0.9,D41&gt;=0.75,B41&lt;3.35,C41&lt;4.85),"virginica",IF(AND(F41&gt;=0.405,G41&lt;13.879,D41&lt;1.75,C41&gt;=4.85),"virginica",IF(AND(B41&gt;=2.55,F41&lt;0.9,D41&gt;=0.75,B41&lt;3.35,C41&lt;4.85),"versicolor",IF(AND(G41&lt;7.498,F41&lt;0.405,G41&lt;13.879,D41&lt;1.75,C41&gt;=4.85),"virginica",IF(AND(G41&gt;=7.498,F41&lt;0.405,G41&lt;13.879,D41&lt;1.75,C41&gt;=4.85),"versicolor",IF(AND(G41&lt;5.656,B41&lt;2.55,F41&lt;0.9,D41&gt;=0.75,B41&lt;3.35,C41&lt;4.85),"virginica",IF(AND(G41&gt;=5.656,B41&lt;2.55,F41&lt;0.9,D41&gt;=0.75,B41&lt;3.35,C41&lt;4.85),"versicolor","shouldnthappen")))))))))))</f>
        <v>versicolor</v>
      </c>
      <c r="BH41" s="1" t="str">
        <f aca="false">IF(AND(D41&lt;0.7),"setosa",IF(AND(D41&gt;=1.65,A41&lt;6.65,D41&gt;=0.7),"virginica",IF(AND(D41&lt;1.55,A41&gt;=6.65,D41&gt;=0.7),"versicolor",IF(AND(D41&gt;=1.55,A41&gt;=6.65,D41&gt;=0.7),"virginica",IF(AND(F41&gt;=0.529,D41&lt;1.65,A41&lt;6.65,D41&gt;=0.7),"versicolor",IF(AND(C41&gt;=5.35,F41&lt;0.529,D41&lt;1.65,A41&lt;6.65,D41&gt;=0.7),"virginica",IF(AND(G41&gt;=7.411,C41&lt;5.35,F41&lt;0.529,D41&lt;1.65,A41&lt;6.65,D41&gt;=0.7),"versicolor",IF(AND(G41&lt;6.927,G41&lt;7.411,C41&lt;5.35,F41&lt;0.529,D41&lt;1.65,A41&lt;6.65,D41&gt;=0.7),"versicolor",IF(AND(G41&gt;=6.927,G41&lt;7.411,C41&lt;5.35,F41&lt;0.529,D41&lt;1.65,A41&lt;6.65,D41&gt;=0.7),"virginica","shouldnthappen")))))))))</f>
        <v>versicolor</v>
      </c>
      <c r="BI41" s="1" t="str">
        <f aca="false">IF(AND(D41&gt;=1.7),"virginica",IF(AND(D41&lt;0.7,D41&lt;1.7),"setosa",IF(AND(D41&lt;1.45,G41&lt;7.37,D41&gt;=0.7,D41&lt;1.7),"versicolor",IF(AND(D41&gt;=1.45,G41&lt;7.37,D41&gt;=0.7,D41&lt;1.7),"virginica",IF(AND(B41&gt;=2.65,G41&gt;=7.37,D41&gt;=0.7,D41&lt;1.7),"versicolor",IF(AND(C41&lt;5.05,B41&lt;2.65,G41&gt;=7.37,D41&gt;=0.7,D41&lt;1.7),"versicolor",IF(AND(C41&gt;=5.05,B41&lt;2.65,G41&gt;=7.37,D41&gt;=0.7,D41&lt;1.7),"virginica","shouldnthappen")))))))</f>
        <v>versicolor</v>
      </c>
    </row>
    <row r="42" customFormat="false" ht="13.8" hidden="false" customHeight="false" outlineLevel="0" collapsed="false">
      <c r="A42" s="1" t="n">
        <v>5.4</v>
      </c>
      <c r="B42" s="1" t="n">
        <v>3</v>
      </c>
      <c r="C42" s="1" t="n">
        <v>4.5</v>
      </c>
      <c r="D42" s="1" t="n">
        <v>1.5</v>
      </c>
      <c r="E42" s="1" t="s">
        <v>92</v>
      </c>
      <c r="F42" s="1" t="n">
        <v>0.0737048550508916</v>
      </c>
      <c r="G42" s="1" t="n">
        <v>13.4533616850153</v>
      </c>
      <c r="H42" s="11" t="str">
        <f aca="false">E42</f>
        <v>versicolor</v>
      </c>
      <c r="I42" s="1" t="str">
        <f aca="false">INDEX(L42:BI42, MODE(MATCH(L42:BI42, L42:BI42, 0 )))</f>
        <v>versicolor</v>
      </c>
      <c r="J42" s="12" t="n">
        <f aca="false">COUNTIF(L42:BI42, H42) / COUNTA(L42:BI42)</f>
        <v>0.96</v>
      </c>
      <c r="K42" s="13" t="n">
        <f aca="false">I42=H42</f>
        <v>1</v>
      </c>
      <c r="L42" s="1" t="str">
        <f aca="false">IF(AND(C42&lt;3.65,B42&gt;=3.35),"setosa",IF(AND(C42&gt;=3.65,B42&gt;=3.35),"virginica",IF(AND(C42&lt;2.35,C42&lt;4.85,B42&lt;3.35),"setosa",IF(AND(F42&gt;=0.899,C42&gt;=2.35,C42&lt;4.85,B42&lt;3.35),"virginica",IF(AND(G42&gt;=8.268,B42&lt;2.75,C42&gt;=4.85,B42&lt;3.35),"virginica",IF(AND(D42&lt;1.55,B42&gt;=2.75,C42&gt;=4.85,B42&lt;3.35),"versicolor",IF(AND(D42&gt;=1.55,B42&gt;=2.75,C42&gt;=4.85,B42&lt;3.35),"virginica",IF(AND(G42&lt;6.537,F42&lt;0.899,C42&gt;=2.35,C42&lt;4.85,B42&lt;3.35),"virginica",IF(AND(G42&gt;=6.537,F42&lt;0.899,C42&gt;=2.35,C42&lt;4.85,B42&lt;3.35),"versicolor",IF(AND(G42&lt;6.878,G42&lt;8.268,B42&lt;2.75,C42&gt;=4.85,B42&lt;3.35),"virginica",IF(AND(G42&gt;=6.878,G42&lt;8.268,B42&lt;2.75,C42&gt;=4.85,B42&lt;3.35),"versicolor","shouldnthappen")))))))))))</f>
        <v>versicolor</v>
      </c>
      <c r="M42" s="1" t="str">
        <f aca="false">IF(AND(C42&lt;2.6),"setosa",IF(AND(D42&gt;=1.75,C42&gt;=2.6),"virginica",IF(AND(G42&lt;6.094,D42&lt;1.75,C42&gt;=2.6),"virginica",IF(AND(D42&lt;1.35,G42&gt;=6.094,D42&lt;1.75,C42&gt;=2.6),"versicolor",IF(AND(C42&lt;5.05,D42&gt;=1.35,G42&gt;=6.094,D42&lt;1.75,C42&gt;=2.6),"versicolor",IF(AND(C42&gt;=5.05,D42&gt;=1.35,G42&gt;=6.094,D42&lt;1.75,C42&gt;=2.6),"virginica","shouldnthappen"))))))</f>
        <v>versicolor</v>
      </c>
      <c r="N42" s="1" t="str">
        <f aca="false">IF(AND(A42&lt;6.6,B42&gt;=3.45),"setosa",IF(AND(A42&gt;=6.6,B42&gt;=3.45),"virginica",IF(AND(D42&lt;0.7,C42&lt;4.75,B42&lt;3.45),"setosa",IF(AND(D42&gt;=0.7,C42&lt;4.75,B42&lt;3.45),"versicolor",IF(AND(C42&gt;=5.15,C42&gt;=4.75,B42&lt;3.45),"virginica",IF(AND(D42&gt;=1.7,A42&lt;6.5,C42&lt;5.15,C42&gt;=4.75,B42&lt;3.45),"virginica",IF(AND(C42&lt;5.05,A42&gt;=6.5,C42&lt;5.15,C42&gt;=4.75,B42&lt;3.45),"versicolor",IF(AND(C42&gt;=5.05,A42&gt;=6.5,C42&lt;5.15,C42&gt;=4.75,B42&lt;3.45),"virginica",IF(AND(G42&lt;7.498,D42&lt;1.7,A42&lt;6.5,C42&lt;5.15,C42&gt;=4.75,B42&lt;3.45),"virginica",IF(AND(G42&gt;=7.498,D42&lt;1.7,A42&lt;6.5,C42&lt;5.15,C42&gt;=4.75,B42&lt;3.45),"versicolor","shouldnthappen"))))))))))</f>
        <v>versicolor</v>
      </c>
      <c r="O42" s="1" t="str">
        <f aca="false">IF(AND(D42&lt;0.75),"setosa",IF(AND(C42&lt;4.75,C42&lt;4.85,D42&gt;=0.75),"versicolor",IF(AND(A42&gt;=6.05,C42&gt;=4.85,D42&gt;=0.75),"virginica",IF(AND(D42&lt;1.6,C42&gt;=4.75,C42&lt;4.85,D42&gt;=0.75),"versicolor",IF(AND(D42&gt;=1.6,C42&gt;=4.75,C42&lt;4.85,D42&gt;=0.75),"virginica",IF(AND(A42&lt;5.9,A42&lt;6.05,C42&gt;=4.85,D42&gt;=0.75),"virginica",IF(AND(A42&gt;=5.9,A42&lt;6.05,C42&gt;=4.85,D42&gt;=0.75),"versicolor","shouldnthappen")))))))</f>
        <v>versicolor</v>
      </c>
      <c r="P42" s="1" t="str">
        <f aca="false">IF(AND(D42&lt;0.75),"setosa",IF(AND(A42&lt;5.55,D42&gt;=0.75),"versicolor",IF(AND(D42&gt;=1.7,G42&lt;13.158,A42&gt;=5.55,D42&gt;=0.75),"virginica",IF(AND(B42&lt;2.45,D42&lt;1.7,G42&lt;13.158,A42&gt;=5.55,D42&gt;=0.75),"virginica",IF(AND(B42&gt;=2.45,D42&lt;1.7,G42&lt;13.158,A42&gt;=5.55,D42&gt;=0.75),"versicolor",IF(AND(B42&gt;=3.05,G42&lt;15.551,G42&gt;=13.158,A42&gt;=5.55,D42&gt;=0.75),"versicolor",IF(AND(B42&lt;2.9,G42&gt;=15.551,G42&gt;=13.158,A42&gt;=5.55,D42&gt;=0.75),"versicolor",IF(AND(B42&gt;=2.9,G42&gt;=15.551,G42&gt;=13.158,A42&gt;=5.55,D42&gt;=0.75),"virginica",IF(AND(D42&lt;1.3,G42&lt;14.221,B42&lt;3.05,G42&lt;15.551,G42&gt;=13.158,A42&gt;=5.55,D42&gt;=0.75),"versicolor",IF(AND(D42&gt;=1.3,G42&lt;14.221,B42&lt;3.05,G42&lt;15.551,G42&gt;=13.158,A42&gt;=5.55,D42&gt;=0.75),"virginica",IF(AND(C42&lt;4.9,G42&gt;=14.221,B42&lt;3.05,G42&lt;15.551,G42&gt;=13.158,A42&gt;=5.55,D42&gt;=0.75),"versicolor",IF(AND(C42&gt;=4.9,G42&gt;=14.221,B42&lt;3.05,G42&lt;15.551,G42&gt;=13.158,A42&gt;=5.55,D42&gt;=0.75),"virginica","shouldnthappen"))))))))))))</f>
        <v>versicolor</v>
      </c>
      <c r="Q42" s="1" t="str">
        <f aca="false">IF(AND(C42&lt;2.6),"setosa",IF(AND(A42&gt;=4.95,C42&lt;4.75,C42&gt;=2.6),"versicolor",IF(AND(D42&gt;=1.75,C42&gt;=4.75,C42&gt;=2.6),"virginica",IF(AND(B42&lt;2.45,A42&lt;4.95,C42&lt;4.75,C42&gt;=2.6),"versicolor",IF(AND(B42&gt;=2.45,A42&lt;4.95,C42&lt;4.75,C42&gt;=2.6),"virginica",IF(AND(G42&lt;7.498,D42&lt;1.75,C42&gt;=4.75,C42&gt;=2.6),"virginica",IF(AND(F42&lt;0.417,G42&gt;=7.498,D42&lt;1.75,C42&gt;=4.75,C42&gt;=2.6),"versicolor",IF(AND(F42&lt;0.442,F42&gt;=0.417,G42&gt;=7.498,D42&lt;1.75,C42&gt;=4.75,C42&gt;=2.6),"virginica",IF(AND(F42&gt;=0.442,F42&gt;=0.417,G42&gt;=7.498,D42&lt;1.75,C42&gt;=4.75,C42&gt;=2.6),"versicolor","shouldnthappen")))))))))</f>
        <v>versicolor</v>
      </c>
      <c r="R42" s="1" t="str">
        <f aca="false">IF(AND(D42&lt;0.75),"setosa",IF(AND(D42&lt;1.75,A42&gt;=6.25,D42&gt;=0.75),"versicolor",IF(AND(D42&gt;=1.75,A42&gt;=6.25,D42&gt;=0.75),"virginica",IF(AND(D42&lt;1.6,C42&lt;4.75,A42&lt;6.25,D42&gt;=0.75),"versicolor",IF(AND(D42&gt;=1.6,C42&lt;4.75,A42&lt;6.25,D42&gt;=0.75),"virginica",IF(AND(G42&lt;6.998,C42&gt;=4.75,A42&lt;6.25,D42&gt;=0.75),"virginica",IF(AND(A42&lt;6.05,G42&gt;=6.998,C42&gt;=4.75,A42&lt;6.25,D42&gt;=0.75),"versicolor",IF(AND(A42&gt;=6.05,G42&gt;=6.998,C42&gt;=4.75,A42&lt;6.25,D42&gt;=0.75),"virginica","shouldnthappen"))))))))</f>
        <v>versicolor</v>
      </c>
      <c r="S42" s="1" t="str">
        <f aca="false">IF(AND(B42&gt;=3.05,A42&lt;5.45),"setosa",IF(AND(C42&lt;2.2,B42&lt;3.05,A42&lt;5.45),"setosa",IF(AND(C42&gt;=2.2,B42&lt;3.05,A42&lt;5.45),"versicolor",IF(AND(B42&lt;3.7,C42&lt;4.8,A42&gt;=5.45),"versicolor",IF(AND(B42&gt;=3.7,C42&lt;4.8,A42&gt;=5.45),"setosa",IF(AND(G42&lt;13.757,C42&lt;5.05,C42&gt;=4.8,A42&gt;=5.45),"virginica",IF(AND(G42&gt;=13.757,C42&lt;5.05,C42&gt;=4.8,A42&gt;=5.45),"versicolor",IF(AND(C42&gt;=5.15,C42&gt;=5.05,C42&gt;=4.8,A42&gt;=5.45),"virginica",IF(AND(A42&lt;5.95,C42&lt;5.15,C42&gt;=5.05,C42&gt;=4.8,A42&gt;=5.45),"virginica",IF(AND(D42&gt;=1.8,A42&gt;=5.95,C42&lt;5.15,C42&gt;=5.05,C42&gt;=4.8,A42&gt;=5.45),"virginica",IF(AND(B42&lt;2.75,D42&lt;1.8,A42&gt;=5.95,C42&lt;5.15,C42&gt;=5.05,C42&gt;=4.8,A42&gt;=5.45),"versicolor",IF(AND(B42&gt;=2.75,D42&lt;1.8,A42&gt;=5.95,C42&lt;5.15,C42&gt;=5.05,C42&gt;=4.8,A42&gt;=5.45),"virginica","shouldnthappen"))))))))))))</f>
        <v>versicolor</v>
      </c>
      <c r="T42" s="1" t="str">
        <f aca="false">IF(AND(C42&lt;2.6),"setosa",IF(AND(D42&lt;1.65,C42&lt;4.75,C42&gt;=2.6),"versicolor",IF(AND(D42&gt;=1.65,C42&lt;4.75,C42&gt;=2.6),"virginica",IF(AND(G42&gt;=8.494,A42&lt;6.6,C42&gt;=4.75,C42&gt;=2.6),"virginica",IF(AND(C42&lt;5.2,A42&gt;=6.6,C42&gt;=4.75,C42&gt;=2.6),"versicolor",IF(AND(C42&gt;=5.2,A42&gt;=6.6,C42&gt;=4.75,C42&gt;=2.6),"virginica",IF(AND(A42&lt;5.95,G42&lt;8.494,A42&lt;6.6,C42&gt;=4.75,C42&gt;=2.6),"virginica",IF(AND(A42&gt;=5.95,G42&lt;8.494,A42&lt;6.6,C42&gt;=4.75,C42&gt;=2.6),"versicolor","shouldnthappen"))))))))</f>
        <v>versicolor</v>
      </c>
      <c r="U42" s="1" t="str">
        <f aca="false">IF(AND(C42&lt;3.65,B42&gt;=3.35),"setosa",IF(AND(C42&gt;=3.65,B42&gt;=3.35),"virginica",IF(AND(C42&lt;2.35,A42&lt;6.25,B42&lt;3.35),"setosa",IF(AND(C42&lt;4.85,A42&gt;=6.25,B42&lt;3.35),"versicolor",IF(AND(G42&gt;=15.426,C42&gt;=2.35,A42&lt;6.25,B42&lt;3.35),"virginica",IF(AND(D42&gt;=1.55,C42&gt;=4.85,A42&gt;=6.25,B42&lt;3.35),"virginica",IF(AND(D42&lt;1.8,G42&lt;15.426,C42&gt;=2.35,A42&lt;6.25,B42&lt;3.35),"versicolor",IF(AND(D42&gt;=1.8,G42&lt;15.426,C42&gt;=2.35,A42&lt;6.25,B42&lt;3.35),"virginica",IF(AND(B42&lt;2.95,D42&lt;1.55,C42&gt;=4.85,A42&gt;=6.25,B42&lt;3.35),"virginica",IF(AND(B42&gt;=2.95,D42&lt;1.55,C42&gt;=4.85,A42&gt;=6.25,B42&lt;3.35),"versicolor","shouldnthappen"))))))))))</f>
        <v>versicolor</v>
      </c>
      <c r="V42" s="1" t="str">
        <f aca="false">IF(AND(C42&lt;2.6),"setosa",IF(AND(C42&gt;=4.85,C42&gt;=2.6),"virginica",IF(AND(F42&gt;=0.9,C42&lt;4.85,C42&gt;=2.6),"virginica",IF(AND(G42&lt;5.656,F42&lt;0.9,C42&lt;4.85,C42&gt;=2.6),"virginica",IF(AND(G42&gt;=5.656,F42&lt;0.9,C42&lt;4.85,C42&gt;=2.6),"versicolor","shouldnthappen")))))</f>
        <v>versicolor</v>
      </c>
      <c r="W42" s="1" t="str">
        <f aca="false">IF(AND(D42&gt;=1.75,G42&gt;=13.795),"virginica",IF(AND(D42&gt;=1.5,G42&gt;=12.335,G42&lt;13.795),"virginica",IF(AND(C42&lt;2.45,C42&lt;4.85,G42&lt;12.335,G42&lt;13.795),"setosa",IF(AND(C42&gt;=2.45,C42&lt;4.85,G42&lt;12.335,G42&lt;13.795),"versicolor",IF(AND(D42&gt;=1.7,C42&gt;=4.85,G42&lt;12.335,G42&lt;13.795),"virginica",IF(AND(B42&gt;=3.25,D42&lt;1.5,G42&gt;=12.335,G42&lt;13.795),"setosa",IF(AND(D42&lt;1,F42&lt;0.255,D42&lt;1.75,G42&gt;=13.795),"setosa",IF(AND(D42&gt;=1,F42&lt;0.255,D42&lt;1.75,G42&gt;=13.795),"versicolor",IF(AND(A42&lt;5.4,F42&gt;=0.255,D42&lt;1.75,G42&gt;=13.795),"setosa",IF(AND(A42&gt;=5.4,F42&gt;=0.255,D42&lt;1.75,G42&gt;=13.795),"versicolor",IF(AND(A42&lt;6.15,D42&lt;1.7,C42&gt;=4.85,G42&lt;12.335,G42&lt;13.795),"versicolor",IF(AND(A42&gt;=6.15,D42&lt;1.7,C42&gt;=4.85,G42&lt;12.335,G42&lt;13.795),"virginica",IF(AND(C42&lt;5,B42&lt;3.25,D42&lt;1.5,G42&gt;=12.335,G42&lt;13.795),"versicolor",IF(AND(C42&gt;=5,B42&lt;3.25,D42&lt;1.5,G42&gt;=12.335,G42&lt;13.795),"virginica","shouldnthappen"))))))))))))))</f>
        <v>virginica</v>
      </c>
      <c r="X42" s="1" t="str">
        <f aca="false">IF(AND(C42&lt;2.5,A42&lt;5.55),"setosa",IF(AND(F42&lt;0.096,A42&gt;=5.55),"virginica",IF(AND(D42&lt;1.6,C42&gt;=2.5,A42&lt;5.55),"versicolor",IF(AND(D42&gt;=1.6,C42&gt;=2.5,A42&lt;5.55),"virginica",IF(AND(F42&gt;=0.156,C42&lt;4.75,F42&gt;=0.096,A42&gt;=5.55),"versicolor",IF(AND(D42&gt;=1.75,C42&gt;=4.75,F42&gt;=0.096,A42&gt;=5.55),"virginica",IF(AND(B42&lt;3.3,F42&lt;0.156,C42&lt;4.75,F42&gt;=0.096,A42&gt;=5.55),"versicolor",IF(AND(B42&gt;=3.3,F42&lt;0.156,C42&lt;4.75,F42&gt;=0.096,A42&gt;=5.55),"setosa",IF(AND(B42&lt;2.45,A42&lt;6.05,D42&lt;1.75,C42&gt;=4.75,F42&gt;=0.096,A42&gt;=5.55),"virginica",IF(AND(B42&gt;=2.45,A42&lt;6.05,D42&lt;1.75,C42&gt;=4.75,F42&gt;=0.096,A42&gt;=5.55),"versicolor",IF(AND(F42&lt;0.205,A42&gt;=6.05,D42&lt;1.75,C42&gt;=4.75,F42&gt;=0.096,A42&gt;=5.55),"versicolor",IF(AND(F42&gt;=0.205,A42&gt;=6.05,D42&lt;1.75,C42&gt;=4.75,F42&gt;=0.096,A42&gt;=5.55),"virginica","shouldnthappen"))))))))))))</f>
        <v>versicolor</v>
      </c>
      <c r="Y42" s="1" t="str">
        <f aca="false">IF(AND(C42&lt;2.35,A42&lt;5.55),"setosa",IF(AND(C42&gt;=5.05,A42&gt;=5.55),"virginica",IF(AND(D42&lt;1.6,C42&gt;=2.35,A42&lt;5.55),"versicolor",IF(AND(D42&gt;=1.6,C42&gt;=2.35,A42&lt;5.55),"virginica",IF(AND(D42&gt;=1.75,C42&lt;5.05,A42&gt;=5.55),"virginica",IF(AND(B42&gt;=3.55,D42&lt;1.75,C42&lt;5.05,A42&gt;=5.55),"setosa",IF(AND(G42&lt;6.3,B42&lt;3.55,D42&lt;1.75,C42&lt;5.05,A42&gt;=5.55),"virginica",IF(AND(G42&gt;=6.3,B42&lt;3.55,D42&lt;1.75,C42&lt;5.05,A42&gt;=5.55),"versicolor","shouldnthappen"))))))))</f>
        <v>versicolor</v>
      </c>
      <c r="Z42" s="1" t="str">
        <f aca="false">IF(AND(D42&lt;0.75),"setosa",IF(AND(B42&gt;=2.55,C42&lt;4.85,D42&gt;=0.75),"versicolor",IF(AND(D42&gt;=1.7,C42&gt;=4.85,D42&gt;=0.75),"virginica",IF(AND(D42&lt;1.6,B42&lt;2.55,C42&lt;4.85,D42&gt;=0.75),"versicolor",IF(AND(D42&gt;=1.6,B42&lt;2.55,C42&lt;4.85,D42&gt;=0.75),"virginica",IF(AND(B42&lt;2.65,D42&lt;1.7,C42&gt;=4.85,D42&gt;=0.75),"virginica",IF(AND(F42&lt;0.325,B42&gt;=2.65,D42&lt;1.7,C42&gt;=4.85,D42&gt;=0.75),"virginica",IF(AND(G42&lt;10.717,F42&gt;=0.325,B42&gt;=2.65,D42&lt;1.7,C42&gt;=4.85,D42&gt;=0.75),"versicolor",IF(AND(G42&gt;=10.717,F42&gt;=0.325,B42&gt;=2.65,D42&lt;1.7,C42&gt;=4.85,D42&gt;=0.75),"virginica","shouldnthappen")))))))))</f>
        <v>versicolor</v>
      </c>
      <c r="AA42" s="1" t="str">
        <f aca="false">IF(AND(D42&lt;0.75),"setosa",IF(AND(D42&gt;=1.75,D42&gt;=0.75),"virginica",IF(AND(F42&gt;=0.455,D42&lt;1.75,D42&gt;=0.75),"versicolor",IF(AND(D42&lt;1.45,F42&lt;0.455,D42&lt;1.75,D42&gt;=0.75),"versicolor",IF(AND(F42&lt;0.247,D42&gt;=1.45,F42&lt;0.455,D42&lt;1.75,D42&gt;=0.75),"versicolor",IF(AND(F42&gt;=0.247,D42&gt;=1.45,F42&lt;0.455,D42&lt;1.75,D42&gt;=0.75),"virginica","shouldnthappen"))))))</f>
        <v>versicolor</v>
      </c>
      <c r="AB42" s="1" t="str">
        <f aca="false">IF(AND(F42&gt;=0.221,B42&gt;=3.35),"setosa",IF(AND(A42&lt;5.3,F42&gt;=0.683,B42&lt;3.35),"setosa",IF(AND(A42&lt;6.45,F42&lt;0.221,B42&gt;=3.35),"setosa",IF(AND(A42&gt;=6.45,F42&lt;0.221,B42&gt;=3.35),"virginica",IF(AND(G42&lt;6.3,A42&lt;6.25,F42&lt;0.683,B42&lt;3.35),"virginica",IF(AND(G42&lt;13.795,A42&gt;=6.25,F42&lt;0.683,B42&lt;3.35),"virginica",IF(AND(D42&lt;1.65,A42&gt;=5.3,F42&gt;=0.683,B42&lt;3.35),"versicolor",IF(AND(D42&gt;=1.65,A42&gt;=5.3,F42&gt;=0.683,B42&lt;3.35),"virginica",IF(AND(D42&lt;0.6,G42&gt;=6.3,A42&lt;6.25,F42&lt;0.683,B42&lt;3.35),"setosa",IF(AND(D42&lt;1.7,G42&gt;=13.795,A42&gt;=6.25,F42&lt;0.683,B42&lt;3.35),"versicolor",IF(AND(D42&gt;=1.7,G42&gt;=13.795,A42&gt;=6.25,F42&lt;0.683,B42&lt;3.35),"virginica",IF(AND(C42&gt;=5.35,D42&gt;=0.6,G42&gt;=6.3,A42&lt;6.25,F42&lt;0.683,B42&lt;3.35),"virginica",IF(AND(D42&lt;1.75,C42&lt;5.35,D42&gt;=0.6,G42&gt;=6.3,A42&lt;6.25,F42&lt;0.683,B42&lt;3.35),"versicolor",IF(AND(D42&gt;=1.75,C42&lt;5.35,D42&gt;=0.6,G42&gt;=6.3,A42&lt;6.25,F42&lt;0.683,B42&lt;3.35),"virginica","shouldnthappen"))))))))))))))</f>
        <v>versicolor</v>
      </c>
      <c r="AC42" s="1" t="str">
        <f aca="false">IF(AND(B42&gt;=3.3),"setosa",IF(AND(C42&lt;2.45,D42&lt;1.55,B42&lt;3.3),"setosa",IF(AND(F42&gt;=0.211,D42&gt;=1.55,B42&lt;3.3),"virginica",IF(AND(C42&lt;4.9,C42&gt;=2.45,D42&lt;1.55,B42&lt;3.3),"versicolor",IF(AND(C42&gt;=4.9,C42&gt;=2.45,D42&lt;1.55,B42&lt;3.3),"virginica",IF(AND(F42&lt;0.138,F42&lt;0.211,D42&gt;=1.55,B42&lt;3.3),"virginica",IF(AND(F42&gt;=0.138,F42&lt;0.211,D42&gt;=1.55,B42&lt;3.3),"versicolor","shouldnthappen")))))))</f>
        <v>versicolor</v>
      </c>
      <c r="AD42" s="1" t="str">
        <f aca="false">IF(AND(D42&gt;=1.75),"virginica",IF(AND(D42&lt;0.75,D42&lt;1.75),"setosa",IF(AND(D42&lt;1.35,D42&gt;=0.75,D42&lt;1.75),"versicolor",IF(AND(B42&lt;2.6,C42&lt;4.85,D42&gt;=1.35,D42&gt;=0.75,D42&lt;1.75),"virginica",IF(AND(B42&gt;=2.6,C42&lt;4.85,D42&gt;=1.35,D42&gt;=0.75,D42&lt;1.75),"versicolor",IF(AND(A42&lt;6.4,C42&gt;=4.85,D42&gt;=1.35,D42&gt;=0.75,D42&lt;1.75),"virginica",IF(AND(A42&gt;=6.4,C42&gt;=4.85,D42&gt;=1.35,D42&gt;=0.75,D42&lt;1.75),"versicolor","shouldnthappen")))))))</f>
        <v>versicolor</v>
      </c>
      <c r="AE42" s="1" t="str">
        <f aca="false">IF(AND(C42&lt;2.45),"setosa",IF(AND(F42&lt;0.07,C42&gt;=2.45),"virginica",IF(AND(A42&gt;=5,C42&lt;4.75,F42&gt;=0.07,C42&gt;=2.45),"versicolor",IF(AND(F42&lt;0.182,C42&gt;=4.75,F42&gt;=0.07,C42&gt;=2.45),"versicolor",IF(AND(B42&lt;2.45,A42&lt;5,C42&lt;4.75,F42&gt;=0.07,C42&gt;=2.45),"versicolor",IF(AND(B42&gt;=2.45,A42&lt;5,C42&lt;4.75,F42&gt;=0.07,C42&gt;=2.45),"virginica",IF(AND(F42&gt;=0.468,F42&gt;=0.182,C42&gt;=4.75,F42&gt;=0.07,C42&gt;=2.45),"virginica",IF(AND(A42&gt;=6.85,F42&lt;0.468,F42&gt;=0.182,C42&gt;=4.75,F42&gt;=0.07,C42&gt;=2.45),"virginica",IF(AND(B42&lt;2.6,A42&lt;6.85,F42&lt;0.468,F42&gt;=0.182,C42&gt;=4.75,F42&gt;=0.07,C42&gt;=2.45),"virginica",IF(AND(B42&gt;=2.6,A42&lt;6.85,F42&lt;0.468,F42&gt;=0.182,C42&gt;=4.75,F42&gt;=0.07,C42&gt;=2.45),"versicolor","shouldnthappen"))))))))))</f>
        <v>versicolor</v>
      </c>
      <c r="AF42" s="1" t="str">
        <f aca="false">IF(AND(D42&lt;0.75,A42&lt;5.45),"setosa",IF(AND(D42&gt;=1.75,A42&gt;=5.45),"virginica",IF(AND(G42&lt;6.094,D42&gt;=0.75,A42&lt;5.45),"virginica",IF(AND(G42&gt;=6.094,D42&gt;=0.75,A42&lt;5.45),"versicolor",IF(AND(C42&lt;2.75,D42&lt;1.75,A42&gt;=5.45),"setosa",IF(AND(D42&lt;1.45,C42&gt;=2.75,D42&lt;1.75,A42&gt;=5.45),"versicolor",IF(AND(B42&lt;2.75,D42&gt;=1.45,C42&gt;=2.75,D42&lt;1.75,A42&gt;=5.45),"versicolor",IF(AND(C42&lt;5.05,B42&gt;=2.75,D42&gt;=1.45,C42&gt;=2.75,D42&lt;1.75,A42&gt;=5.45),"versicolor",IF(AND(C42&gt;=5.05,B42&gt;=2.75,D42&gt;=1.45,C42&gt;=2.75,D42&lt;1.75,A42&gt;=5.45),"virginica","shouldnthappen")))))))))</f>
        <v>versicolor</v>
      </c>
      <c r="AG42" s="1" t="str">
        <f aca="false">IF(AND(D42&lt;0.65,G42&lt;8.868,A42&lt;5.3),"setosa",IF(AND(C42&lt;2.6,G42&gt;=8.868,A42&lt;5.3),"setosa",IF(AND(C42&gt;=2.6,G42&gt;=8.868,A42&lt;5.3),"versicolor",IF(AND(C42&gt;=4.95,D42&lt;1.55,A42&gt;=5.3),"virginica",IF(AND(G42&lt;13.795,D42&gt;=1.55,A42&gt;=5.3),"virginica",IF(AND(C42&lt;3.75,D42&gt;=0.65,G42&lt;8.868,A42&lt;5.3),"versicolor",IF(AND(C42&gt;=3.75,D42&gt;=0.65,G42&lt;8.868,A42&lt;5.3),"virginica",IF(AND(C42&lt;2.6,C42&lt;4.95,D42&lt;1.55,A42&gt;=5.3),"setosa",IF(AND(C42&gt;=2.6,C42&lt;4.95,D42&lt;1.55,A42&gt;=5.3),"versicolor",IF(AND(C42&lt;4.75,G42&gt;=13.795,D42&gt;=1.55,A42&gt;=5.3),"versicolor",IF(AND(C42&gt;=4.75,G42&gt;=13.795,D42&gt;=1.55,A42&gt;=5.3),"virginica","shouldnthappen")))))))))))</f>
        <v>versicolor</v>
      </c>
      <c r="AH42" s="1" t="str">
        <f aca="false">IF(AND(D42&lt;0.75),"setosa",IF(AND(C42&lt;4.75,D42&gt;=0.75),"versicolor",IF(AND(G42&lt;13.757,C42&gt;=4.75,D42&gt;=0.75),"virginica",IF(AND(B42&lt;3.05,G42&gt;=13.757,C42&gt;=4.75,D42&gt;=0.75),"virginica",IF(AND(A42&lt;6.65,B42&gt;=3.05,G42&gt;=13.757,C42&gt;=4.75,D42&gt;=0.75),"virginica",IF(AND(A42&gt;=6.65,B42&gt;=3.05,G42&gt;=13.757,C42&gt;=4.75,D42&gt;=0.75),"versicolor","shouldnthappen"))))))</f>
        <v>versicolor</v>
      </c>
      <c r="AI42" s="1" t="str">
        <f aca="false">IF(AND(D42&lt;0.7),"setosa",IF(AND(C42&lt;4.75,D42&gt;=0.7),"versicolor",IF(AND(A42&lt;6.6,F42&lt;0.482,C42&gt;=4.75,D42&gt;=0.7),"virginica",IF(AND(C42&gt;=4.95,F42&gt;=0.482,C42&gt;=4.75,D42&gt;=0.7),"virginica",IF(AND(D42&lt;1.9,A42&gt;=6.6,F42&lt;0.482,C42&gt;=4.75,D42&gt;=0.7),"versicolor",IF(AND(D42&gt;=1.9,A42&gt;=6.6,F42&lt;0.482,C42&gt;=4.75,D42&gt;=0.7),"virginica",IF(AND(F42&gt;=0.766,C42&lt;4.95,F42&gt;=0.482,C42&gt;=4.75,D42&gt;=0.7),"virginica",IF(AND(B42&lt;2.95,F42&lt;0.766,C42&lt;4.95,F42&gt;=0.482,C42&gt;=4.75,D42&gt;=0.7),"virginica",IF(AND(B42&gt;=2.95,F42&lt;0.766,C42&lt;4.95,F42&gt;=0.482,C42&gt;=4.75,D42&gt;=0.7),"versicolor","shouldnthappen")))))))))</f>
        <v>versicolor</v>
      </c>
      <c r="AJ42" s="1" t="str">
        <f aca="false">IF(AND(C42&lt;2.45,C42&lt;4.75),"setosa",IF(AND(D42&gt;=1.65,C42&gt;=4.75),"virginica",IF(AND(A42&lt;4.95,C42&gt;=2.45,C42&lt;4.75),"virginica",IF(AND(A42&gt;=4.95,C42&gt;=2.45,C42&lt;4.75),"versicolor",IF(AND(B42&lt;2.95,D42&lt;1.65,C42&gt;=4.75),"virginica",IF(AND(B42&gt;=2.95,D42&lt;1.65,C42&gt;=4.75),"versicolor","shouldnthappen"))))))</f>
        <v>versicolor</v>
      </c>
      <c r="AK42" s="1" t="str">
        <f aca="false">IF(AND(D42&lt;0.75,A42&lt;5.45),"setosa",IF(AND(B42&lt;2.45,D42&gt;=0.75,A42&lt;5.45),"versicolor",IF(AND(A42&gt;=5.55,C42&lt;4.75,A42&gt;=5.45),"versicolor",IF(AND(C42&gt;=5.15,C42&gt;=4.75,A42&gt;=5.45),"virginica",IF(AND(G42&lt;6.094,B42&gt;=2.45,D42&gt;=0.75,A42&lt;5.45),"virginica",IF(AND(G42&gt;=6.094,B42&gt;=2.45,D42&gt;=0.75,A42&lt;5.45),"versicolor",IF(AND(D42&lt;0.6,A42&lt;5.55,C42&lt;4.75,A42&gt;=5.45),"setosa",IF(AND(D42&gt;=0.6,A42&lt;5.55,C42&lt;4.75,A42&gt;=5.45),"versicolor",IF(AND(C42&lt;4.95,C42&lt;5.15,C42&gt;=4.75,A42&gt;=5.45),"virginica",IF(AND(G42&lt;12.627,C42&lt;5.05,C42&gt;=4.95,C42&lt;5.15,C42&gt;=4.75,A42&gt;=5.45),"virginica",IF(AND(G42&gt;=12.627,C42&lt;5.05,C42&gt;=4.95,C42&lt;5.15,C42&gt;=4.75,A42&gt;=5.45),"versicolor",IF(AND(D42&lt;1.7,C42&gt;=5.05,C42&gt;=4.95,C42&lt;5.15,C42&gt;=4.75,A42&gt;=5.45),"versicolor",IF(AND(D42&gt;=1.7,C42&gt;=5.05,C42&gt;=4.95,C42&lt;5.15,C42&gt;=4.75,A42&gt;=5.45),"virginica","shouldnthappen")))))))))))))</f>
        <v>versicolor</v>
      </c>
      <c r="AL42" s="1" t="str">
        <f aca="false">IF(AND(B42&lt;2.45,B42&lt;3.15),"versicolor",IF(AND(D42&lt;0.95,G42&lt;15.141,B42&gt;=3.15),"setosa",IF(AND(G42&lt;15.429,G42&gt;=15.141,B42&gt;=3.15),"versicolor",IF(AND(G42&gt;=15.429,G42&gt;=15.141,B42&gt;=3.15),"virginica",IF(AND(C42&lt;2.3,C42&lt;4.75,B42&gt;=2.45,B42&lt;3.15),"setosa",IF(AND(G42&gt;=16.072,C42&gt;=4.75,B42&gt;=2.45,B42&lt;3.15),"versicolor",IF(AND(G42&lt;11.833,D42&gt;=0.95,G42&lt;15.141,B42&gt;=3.15),"virginica",IF(AND(A42&lt;5,C42&gt;=2.3,C42&lt;4.75,B42&gt;=2.45,B42&lt;3.15),"virginica",IF(AND(A42&gt;=5,C42&gt;=2.3,C42&lt;4.75,B42&gt;=2.45,B42&lt;3.15),"versicolor",IF(AND(G42&lt;14.342,G42&gt;=11.833,D42&gt;=0.95,G42&lt;15.141,B42&gt;=3.15),"versicolor",IF(AND(G42&gt;=14.342,G42&gt;=11.833,D42&gt;=0.95,G42&lt;15.141,B42&gt;=3.15),"virginica",IF(AND(G42&lt;13.757,F42&gt;=0.741,G42&lt;16.072,C42&gt;=4.75,B42&gt;=2.45,B42&lt;3.15),"virginica",IF(AND(F42&gt;=0.546,A42&lt;6.15,F42&lt;0.741,G42&lt;16.072,C42&gt;=4.75,B42&gt;=2.45,B42&lt;3.15),"virginica",IF(AND(D42&gt;=1.75,A42&gt;=6.15,F42&lt;0.741,G42&lt;16.072,C42&gt;=4.75,B42&gt;=2.45,B42&lt;3.15),"virginica",IF(AND(C42&lt;4.85,G42&gt;=13.757,F42&gt;=0.741,G42&lt;16.072,C42&gt;=4.75,B42&gt;=2.45,B42&lt;3.15),"virginica",IF(AND(C42&gt;=4.85,G42&gt;=13.757,F42&gt;=0.741,G42&lt;16.072,C42&gt;=4.75,B42&gt;=2.45,B42&lt;3.15),"versicolor",IF(AND(F42&lt;0.331,F42&lt;0.546,A42&lt;6.15,F42&lt;0.741,G42&lt;16.072,C42&gt;=4.75,B42&gt;=2.45,B42&lt;3.15),"virginica",IF(AND(F42&gt;=0.331,F42&lt;0.546,A42&lt;6.15,F42&lt;0.741,G42&lt;16.072,C42&gt;=4.75,B42&gt;=2.45,B42&lt;3.15),"versicolor",IF(AND(G42&lt;10.661,D42&lt;1.75,A42&gt;=6.15,F42&lt;0.741,G42&lt;16.072,C42&gt;=4.75,B42&gt;=2.45,B42&lt;3.15),"virginica",IF(AND(G42&gt;=10.661,D42&lt;1.75,A42&gt;=6.15,F42&lt;0.741,G42&lt;16.072,C42&gt;=4.75,B42&gt;=2.45,B42&lt;3.15),"versicolor","shouldnthappen"))))))))))))))))))))</f>
        <v>versicolor</v>
      </c>
      <c r="AM42" s="1" t="str">
        <f aca="false">IF(AND(D42&lt;1.35,F42&gt;=0.917),"setosa",IF(AND(D42&gt;=1.35,F42&gt;=0.917),"virginica",IF(AND(D42&lt;0.75,D42&lt;1.55,F42&lt;0.917),"setosa",IF(AND(C42&gt;=4.8,D42&gt;=1.55,F42&lt;0.917),"virginica",IF(AND(A42&lt;5.95,D42&gt;=0.75,D42&lt;1.55,F42&lt;0.917),"versicolor",IF(AND(F42&lt;0.473,C42&lt;4.8,D42&gt;=1.55,F42&lt;0.917),"virginica",IF(AND(F42&gt;=0.473,C42&lt;4.8,D42&gt;=1.55,F42&lt;0.917),"versicolor",IF(AND(C42&lt;4.95,A42&gt;=5.95,D42&gt;=0.75,D42&lt;1.55,F42&lt;0.917),"versicolor",IF(AND(C42&gt;=4.95,A42&gt;=5.95,D42&gt;=0.75,D42&lt;1.55,F42&lt;0.917),"virginica","shouldnthappen")))))))))</f>
        <v>versicolor</v>
      </c>
      <c r="AN42" s="1" t="str">
        <f aca="false">IF(AND(D42&lt;0.75,A42&lt;5.45),"setosa",IF(AND(D42&lt;1.55,D42&gt;=0.75,A42&lt;5.45),"versicolor",IF(AND(D42&gt;=1.55,D42&gt;=0.75,A42&lt;5.45),"virginica",IF(AND(A42&gt;=5.75,C42&lt;4.75,A42&gt;=5.45),"versicolor",IF(AND(F42&lt;0.361,C42&gt;=4.75,A42&gt;=5.45),"virginica",IF(AND(C42&lt;2.6,A42&lt;5.75,C42&lt;4.75,A42&gt;=5.45),"setosa",IF(AND(C42&gt;=2.6,A42&lt;5.75,C42&lt;4.75,A42&gt;=5.45),"versicolor",IF(AND(D42&gt;=1.7,F42&gt;=0.361,C42&gt;=4.75,A42&gt;=5.45),"virginica",IF(AND(B42&lt;2.65,D42&lt;1.7,F42&gt;=0.361,C42&gt;=4.75,A42&gt;=5.45),"virginica",IF(AND(A42&lt;7.05,B42&gt;=2.65,D42&lt;1.7,F42&gt;=0.361,C42&gt;=4.75,A42&gt;=5.45),"versicolor",IF(AND(A42&gt;=7.05,B42&gt;=2.65,D42&lt;1.7,F42&gt;=0.361,C42&gt;=4.75,A42&gt;=5.45),"virginica","shouldnthappen")))))))))))</f>
        <v>versicolor</v>
      </c>
      <c r="AO42" s="1" t="str">
        <f aca="false">IF(AND(D42&lt;0.7),"setosa",IF(AND(A42&lt;4.95,C42&lt;4.85,D42&gt;=0.7),"virginica",IF(AND(A42&gt;=4.95,C42&lt;4.85,D42&gt;=0.7),"versicolor",IF(AND(D42&gt;=1.7,C42&gt;=4.85,D42&gt;=0.7),"virginica",IF(AND(F42&lt;0.325,D42&lt;1.7,C42&gt;=4.85,D42&gt;=0.7),"virginica",IF(AND(D42&lt;1.55,F42&gt;=0.325,D42&lt;1.7,C42&gt;=4.85,D42&gt;=0.7),"virginica",IF(AND(D42&gt;=1.55,F42&gt;=0.325,D42&lt;1.7,C42&gt;=4.85,D42&gt;=0.7),"versicolor","shouldnthappen")))))))</f>
        <v>versicolor</v>
      </c>
      <c r="AP42" s="1" t="str">
        <f aca="false">IF(AND(D42&lt;0.75),"setosa",IF(AND(C42&lt;4.85,D42&gt;=0.75),"versicolor",IF(AND(G42&gt;=8.277,C42&gt;=4.85,D42&gt;=0.75),"virginica",IF(AND(F42&gt;=0.633,G42&lt;8.277,C42&gt;=4.85,D42&gt;=0.75),"virginica",IF(AND(G42&lt;7.61,F42&lt;0.633,G42&lt;8.277,C42&gt;=4.85,D42&gt;=0.75),"virginica",IF(AND(G42&gt;=7.61,F42&lt;0.633,G42&lt;8.277,C42&gt;=4.85,D42&gt;=0.75),"versicolor","shouldnthappen"))))))</f>
        <v>versicolor</v>
      </c>
      <c r="AQ42" s="1" t="str">
        <f aca="false">IF(AND(C42&lt;2.65,A42&gt;=5.45,C42&lt;4.75),"setosa",IF(AND(C42&gt;=2.65,A42&gt;=5.45,C42&lt;4.75),"versicolor",IF(AND(B42&lt;2.9,C42&lt;4.85,C42&gt;=4.75),"versicolor",IF(AND(B42&gt;=2.9,C42&lt;4.85,C42&gt;=4.75),"virginica",IF(AND(D42&lt;1.7,C42&gt;=4.85,C42&gt;=4.75),"versicolor",IF(AND(D42&gt;=1.7,C42&gt;=4.85,C42&gt;=4.75),"virginica",IF(AND(C42&lt;2.45,G42&lt;14.126,A42&lt;5.45,C42&lt;4.75),"setosa",IF(AND(C42&gt;=2.45,G42&lt;14.126,A42&lt;5.45,C42&lt;4.75),"versicolor",IF(AND(C42&lt;2.4,G42&gt;=14.126,A42&lt;5.45,C42&lt;4.75),"setosa",IF(AND(C42&gt;=2.4,G42&gt;=14.126,A42&lt;5.45,C42&lt;4.75),"versicolor","shouldnthappen"))))))))))</f>
        <v>versicolor</v>
      </c>
      <c r="AR42" s="1" t="str">
        <f aca="false">IF(AND(C42&lt;2.45,C42&lt;4.85),"setosa",IF(AND(C42&gt;=5.15,C42&gt;=4.85),"virginica",IF(AND(A42&gt;=4.95,C42&gt;=2.45,C42&lt;4.85),"versicolor",IF(AND(D42&lt;1.35,A42&lt;4.95,C42&gt;=2.45,C42&lt;4.85),"versicolor",IF(AND(D42&gt;=1.35,A42&lt;4.95,C42&gt;=2.45,C42&lt;4.85),"virginica",IF(AND(F42&lt;0.35,G42&lt;12.751,C42&lt;5.15,C42&gt;=4.85),"virginica",IF(AND(A42&lt;6.5,G42&gt;=12.751,C42&lt;5.15,C42&gt;=4.85),"virginica",IF(AND(A42&gt;=6.5,G42&gt;=12.751,C42&lt;5.15,C42&gt;=4.85),"versicolor",IF(AND(B42&gt;=2.75,F42&gt;=0.35,G42&lt;12.751,C42&lt;5.15,C42&gt;=4.85),"virginica",IF(AND(C42&lt;5.05,B42&lt;2.75,F42&gt;=0.35,G42&lt;12.751,C42&lt;5.15,C42&gt;=4.85),"virginica",IF(AND(C42&gt;=5.05,B42&lt;2.75,F42&gt;=0.35,G42&lt;12.751,C42&lt;5.15,C42&gt;=4.85),"versicolor","shouldnthappen")))))))))))</f>
        <v>versicolor</v>
      </c>
      <c r="AS42" s="1" t="str">
        <f aca="false">IF(AND(F42&gt;=0.9,B42&lt;3.05),"virginica",IF(AND(A42&lt;5.9,B42&gt;=3.05),"setosa",IF(AND(D42&lt;1.65,A42&gt;=5.9,B42&gt;=3.05),"versicolor",IF(AND(D42&gt;=1.65,A42&gt;=5.9,B42&gt;=3.05),"virginica",IF(AND(D42&gt;=1.75,C42&gt;=4.85,F42&lt;0.9,B42&lt;3.05),"virginica",IF(AND(C42&lt;2.2,B42&lt;2.95,C42&lt;4.85,F42&lt;0.9,B42&lt;3.05),"setosa",IF(AND(C42&gt;=2.2,B42&lt;2.95,C42&lt;4.85,F42&lt;0.9,B42&lt;3.05),"versicolor",IF(AND(C42&lt;2.8,B42&gt;=2.95,C42&lt;4.85,F42&lt;0.9,B42&lt;3.05),"setosa",IF(AND(C42&gt;=2.8,B42&gt;=2.95,C42&lt;4.85,F42&lt;0.9,B42&lt;3.05),"versicolor",IF(AND(G42&lt;13.879,D42&lt;1.75,C42&gt;=4.85,F42&lt;0.9,B42&lt;3.05),"virginica",IF(AND(G42&gt;=13.879,D42&lt;1.75,C42&gt;=4.85,F42&lt;0.9,B42&lt;3.05),"versicolor","shouldnthappen")))))))))))</f>
        <v>versicolor</v>
      </c>
      <c r="AT42" s="1" t="str">
        <f aca="false">IF(AND(D42&lt;0.75),"setosa",IF(AND(D42&gt;=1.75,D42&gt;=0.75),"virginica",IF(AND(D42&lt;1.45,G42&lt;7.37,D42&lt;1.75,D42&gt;=0.75),"versicolor",IF(AND(D42&gt;=1.45,G42&lt;7.37,D42&lt;1.75,D42&gt;=0.75),"virginica",IF(AND(C42&lt;5.45,G42&gt;=7.37,D42&lt;1.75,D42&gt;=0.75),"versicolor",IF(AND(C42&gt;=5.45,G42&gt;=7.37,D42&lt;1.75,D42&gt;=0.75),"virginica","shouldnthappen"))))))</f>
        <v>versicolor</v>
      </c>
      <c r="AU42" s="1" t="str">
        <f aca="false">IF(AND(D42&lt;0.7),"setosa",IF(AND(D42&gt;=1.7,A42&gt;=6.15,D42&gt;=0.7),"virginica",IF(AND(B42&gt;=2.55,C42&lt;4.75,A42&lt;6.15,D42&gt;=0.7),"versicolor",IF(AND(D42&gt;=1.7,C42&gt;=4.75,A42&lt;6.15,D42&gt;=0.7),"virginica",IF(AND(C42&lt;5.25,D42&lt;1.7,A42&gt;=6.15,D42&gt;=0.7),"versicolor",IF(AND(C42&gt;=5.25,D42&lt;1.7,A42&gt;=6.15,D42&gt;=0.7),"virginica",IF(AND(C42&lt;4.25,B42&lt;2.55,C42&lt;4.75,A42&lt;6.15,D42&gt;=0.7),"versicolor",IF(AND(C42&gt;=4.25,B42&lt;2.55,C42&lt;4.75,A42&lt;6.15,D42&gt;=0.7),"virginica",IF(AND(B42&lt;2.65,D42&lt;1.7,C42&gt;=4.75,A42&lt;6.15,D42&gt;=0.7),"virginica",IF(AND(B42&gt;=2.65,D42&lt;1.7,C42&gt;=4.75,A42&lt;6.15,D42&gt;=0.7),"versicolor","shouldnthappen"))))))))))</f>
        <v>versicolor</v>
      </c>
      <c r="AV42" s="1" t="str">
        <f aca="false">IF(AND(D42&lt;0.75),"setosa",IF(AND(F42&gt;=0.899,D42&gt;=0.75),"virginica",IF(AND(D42&lt;1.65,A42&lt;6.05,F42&lt;0.899,D42&gt;=0.75),"versicolor",IF(AND(D42&gt;=1.65,A42&lt;6.05,F42&lt;0.899,D42&gt;=0.75),"virginica",IF(AND(C42&gt;=5.05,A42&gt;=6.05,F42&lt;0.899,D42&gt;=0.75),"virginica",IF(AND(G42&gt;=13.757,C42&lt;5.05,A42&gt;=6.05,F42&lt;0.899,D42&gt;=0.75),"versicolor",IF(AND(D42&lt;1.6,G42&lt;13.757,C42&lt;5.05,A42&gt;=6.05,F42&lt;0.899,D42&gt;=0.75),"versicolor",IF(AND(D42&gt;=1.6,G42&lt;13.757,C42&lt;5.05,A42&gt;=6.05,F42&lt;0.899,D42&gt;=0.75),"virginica","shouldnthappen"))))))))</f>
        <v>versicolor</v>
      </c>
      <c r="AW42" s="1" t="str">
        <f aca="false">IF(AND(F42&lt;0.117,A42&gt;=5.55),"virginica",IF(AND(A42&gt;=5.2,G42&lt;6.086,A42&lt;5.55),"versicolor",IF(AND(D42&lt;0.7,G42&gt;=6.086,A42&lt;5.55),"setosa",IF(AND(D42&gt;=0.7,G42&gt;=6.086,A42&lt;5.55),"versicolor",IF(AND(A42&lt;4.75,A42&lt;5.2,G42&lt;6.086,A42&lt;5.55),"setosa",IF(AND(A42&gt;=4.75,A42&lt;5.2,G42&lt;6.086,A42&lt;5.55),"virginica",IF(AND(D42&gt;=1.65,C42&lt;4.95,F42&gt;=0.117,A42&gt;=5.55),"virginica",IF(AND(D42&gt;=1.75,C42&gt;=4.95,F42&gt;=0.117,A42&gt;=5.55),"virginica",IF(AND(C42&lt;2.6,D42&lt;1.65,C42&lt;4.95,F42&gt;=0.117,A42&gt;=5.55),"setosa",IF(AND(C42&gt;=2.6,D42&lt;1.65,C42&lt;4.95,F42&gt;=0.117,A42&gt;=5.55),"versicolor",IF(AND(D42&lt;1.55,D42&lt;1.75,C42&gt;=4.95,F42&gt;=0.117,A42&gt;=5.55),"virginica",IF(AND(A42&lt;6.95,D42&gt;=1.55,D42&lt;1.75,C42&gt;=4.95,F42&gt;=0.117,A42&gt;=5.55),"versicolor",IF(AND(A42&gt;=6.95,D42&gt;=1.55,D42&lt;1.75,C42&gt;=4.95,F42&gt;=0.117,A42&gt;=5.55),"virginica","shouldnthappen")))))))))))))</f>
        <v>versicolor</v>
      </c>
      <c r="AX42" s="1" t="str">
        <f aca="false">IF(AND(D42&lt;0.75),"setosa",IF(AND(F42&lt;0.138,D42&gt;=0.75),"virginica",IF(AND(C42&lt;4.45,A42&lt;6.15,F42&gt;=0.138,D42&gt;=0.75),"versicolor",IF(AND(C42&gt;=5.05,A42&gt;=6.15,F42&gt;=0.138,D42&gt;=0.75),"virginica",IF(AND(B42&lt;2.65,C42&gt;=4.45,A42&lt;6.15,F42&gt;=0.138,D42&gt;=0.75),"virginica",IF(AND(A42&gt;=6.35,C42&lt;5.05,A42&gt;=6.15,F42&gt;=0.138,D42&gt;=0.75),"versicolor",IF(AND(A42&lt;5.65,B42&gt;=2.65,C42&gt;=4.45,A42&lt;6.15,F42&gt;=0.138,D42&gt;=0.75),"virginica",IF(AND(D42&lt;1.75,A42&lt;6.35,C42&lt;5.05,A42&gt;=6.15,F42&gt;=0.138,D42&gt;=0.75),"versicolor",IF(AND(D42&gt;=1.75,A42&lt;6.35,C42&lt;5.05,A42&gt;=6.15,F42&gt;=0.138,D42&gt;=0.75),"virginica",IF(AND(D42&lt;1.7,A42&gt;=5.65,B42&gt;=2.65,C42&gt;=4.45,A42&lt;6.15,F42&gt;=0.138,D42&gt;=0.75),"versicolor",IF(AND(D42&gt;=1.7,A42&gt;=5.65,B42&gt;=2.65,C42&gt;=4.45,A42&lt;6.15,F42&gt;=0.138,D42&gt;=0.75),"virginica","shouldnthappen")))))))))))</f>
        <v>virginica</v>
      </c>
      <c r="AY42" s="1" t="str">
        <f aca="false">IF(AND(D42&lt;0.75,A42&lt;5.55),"setosa",IF(AND(A42&lt;4.95,D42&gt;=0.75,A42&lt;5.55),"virginica",IF(AND(A42&gt;=4.95,D42&gt;=0.75,A42&lt;5.55),"versicolor",IF(AND(C42&lt;2.6,C42&lt;4.85,A42&gt;=5.55),"setosa",IF(AND(C42&gt;=2.6,C42&lt;4.85,A42&gt;=5.55),"versicolor",IF(AND(D42&gt;=1.75,C42&gt;=4.85,A42&gt;=5.55),"virginica",IF(AND(F42&lt;0.405,D42&lt;1.75,C42&gt;=4.85,A42&gt;=5.55),"versicolor",IF(AND(B42&lt;3.05,F42&gt;=0.405,D42&lt;1.75,C42&gt;=4.85,A42&gt;=5.55),"virginica",IF(AND(B42&gt;=3.05,F42&gt;=0.405,D42&lt;1.75,C42&gt;=4.85,A42&gt;=5.55),"versicolor","shouldnthappen")))))))))</f>
        <v>versicolor</v>
      </c>
      <c r="AZ42" s="1" t="str">
        <f aca="false">IF(AND(D42&lt;0.75),"setosa",IF(AND(F42&lt;0.9,C42&lt;4.95,D42&gt;=0.75),"versicolor",IF(AND(F42&gt;=0.9,C42&lt;4.95,D42&gt;=0.75),"virginica",IF(AND(D42&gt;=1.7,C42&gt;=4.95,D42&gt;=0.75),"virginica",IF(AND(F42&lt;0.405,D42&lt;1.7,C42&gt;=4.95,D42&gt;=0.75),"versicolor",IF(AND(F42&gt;=0.405,D42&lt;1.7,C42&gt;=4.95,D42&gt;=0.75),"virginica","shouldnthappen"))))))</f>
        <v>versicolor</v>
      </c>
      <c r="BA42" s="1" t="str">
        <f aca="false">IF(AND(D42&lt;0.75),"setosa",IF(AND(D42&gt;=1.7,C42&gt;=5.05,D42&gt;=0.75),"virginica",IF(AND(D42&lt;1.45,D42&lt;1.6,C42&lt;5.05,D42&gt;=0.75),"versicolor",IF(AND(A42&lt;5.8,D42&gt;=1.6,C42&lt;5.05,D42&gt;=0.75),"virginica",IF(AND(A42&gt;=5.8,D42&gt;=1.6,C42&lt;5.05,D42&gt;=0.75),"versicolor",IF(AND(F42&lt;0.417,D42&lt;1.7,C42&gt;=5.05,D42&gt;=0.75),"versicolor",IF(AND(F42&gt;=0.417,D42&lt;1.7,C42&gt;=5.05,D42&gt;=0.75),"virginica",IF(AND(A42&lt;5.95,D42&gt;=1.45,D42&lt;1.6,C42&lt;5.05,D42&gt;=0.75),"versicolor",IF(AND(G42&lt;10.618,A42&gt;=5.95,D42&gt;=1.45,D42&lt;1.6,C42&lt;5.05,D42&gt;=0.75),"virginica",IF(AND(G42&gt;=10.618,A42&gt;=5.95,D42&gt;=1.45,D42&lt;1.6,C42&lt;5.05,D42&gt;=0.75),"versicolor","shouldnthappen"))))))))))</f>
        <v>versicolor</v>
      </c>
      <c r="BB42" s="1" t="str">
        <f aca="false">IF(AND(C42&lt;2.6),"setosa",IF(AND(D42&gt;=1.75,C42&gt;=2.6),"virginica",IF(AND(C42&gt;=5.45,D42&lt;1.75,C42&gt;=2.6),"virginica",IF(AND(F42&gt;=0.259,C42&lt;5.45,D42&lt;1.75,C42&gt;=2.6),"versicolor",IF(AND(C42&lt;5.05,F42&lt;0.259,C42&lt;5.45,D42&lt;1.75,C42&gt;=2.6),"versicolor",IF(AND(C42&gt;=5.05,F42&lt;0.259,C42&lt;5.45,D42&lt;1.75,C42&gt;=2.6),"virginica","shouldnthappen"))))))</f>
        <v>versicolor</v>
      </c>
      <c r="BC42" s="1" t="str">
        <f aca="false">IF(AND(A42&lt;4.95,B42&lt;2.7,A42&lt;5.55),"virginica",IF(AND(A42&gt;=4.95,B42&lt;2.7,A42&lt;5.55),"versicolor",IF(AND(C42&lt;3.2,B42&gt;=2.7,A42&lt;5.55),"setosa",IF(AND(C42&gt;=3.2,B42&gt;=2.7,A42&lt;5.55),"versicolor",IF(AND(F42&gt;=0.85,A42&lt;6.15,A42&gt;=5.55),"virginica",IF(AND(D42&lt;1.45,A42&gt;=6.15,A42&gt;=5.55),"versicolor",IF(AND(C42&lt;4.8,F42&lt;0.85,A42&lt;6.15,A42&gt;=5.55),"versicolor",IF(AND(D42&gt;=1.7,D42&gt;=1.45,A42&gt;=6.15,A42&gt;=5.55),"virginica",IF(AND(G42&lt;9.333,C42&gt;=4.8,F42&lt;0.85,A42&lt;6.15,A42&gt;=5.55),"versicolor",IF(AND(G42&gt;=9.333,C42&gt;=4.8,F42&lt;0.85,A42&lt;6.15,A42&gt;=5.55),"virginica",IF(AND(C42&lt;4.9,D42&lt;1.7,D42&gt;=1.45,A42&gt;=6.15,A42&gt;=5.55),"versicolor",IF(AND(C42&gt;=4.9,D42&lt;1.7,D42&gt;=1.45,A42&gt;=6.15,A42&gt;=5.55),"virginica","shouldnthappen"))))))))))))</f>
        <v>versicolor</v>
      </c>
      <c r="BD42" s="1" t="str">
        <f aca="false">IF(AND(C42&lt;2.35),"setosa",IF(AND(C42&lt;4.75,B42&lt;2.55,C42&gt;=2.35),"versicolor",IF(AND(C42&gt;=4.75,B42&lt;2.55,C42&gt;=2.35),"virginica",IF(AND(C42&lt;4.75,B42&gt;=2.55,C42&gt;=2.35),"versicolor",IF(AND(D42&gt;=1.75,C42&gt;=4.75,B42&gt;=2.55,C42&gt;=2.35),"virginica",IF(AND(A42&gt;=6.5,D42&lt;1.75,C42&gt;=4.75,B42&gt;=2.55,C42&gt;=2.35),"versicolor",IF(AND(A42&lt;6.05,A42&lt;6.5,D42&lt;1.75,C42&gt;=4.75,B42&gt;=2.55,C42&gt;=2.35),"versicolor",IF(AND(A42&gt;=6.05,A42&lt;6.5,D42&lt;1.75,C42&gt;=4.75,B42&gt;=2.55,C42&gt;=2.35),"virginica","shouldnthappen"))))))))</f>
        <v>versicolor</v>
      </c>
      <c r="BE42" s="1" t="str">
        <f aca="false">IF(AND(C42&lt;2.5),"setosa",IF(AND(D42&lt;1.65,C42&lt;4.75,C42&gt;=2.5),"versicolor",IF(AND(D42&gt;=1.65,C42&lt;4.75,C42&gt;=2.5),"virginica",IF(AND(D42&gt;=1.75,C42&gt;=4.75,C42&gt;=2.5),"virginica",IF(AND(C42&lt;4.95,D42&lt;1.75,C42&gt;=4.75,C42&gt;=2.5),"versicolor",IF(AND(A42&lt;6.5,C42&gt;=4.95,D42&lt;1.75,C42&gt;=4.75,C42&gt;=2.5),"virginica",IF(AND(A42&gt;=6.5,C42&gt;=4.95,D42&lt;1.75,C42&gt;=4.75,C42&gt;=2.5),"versicolor","shouldnthappen")))))))</f>
        <v>versicolor</v>
      </c>
      <c r="BF42" s="1" t="str">
        <f aca="false">IF(AND(G42&gt;=15.244),"virginica",IF(AND(C42&lt;3.2,B42&gt;=3.15,G42&lt;15.244),"setosa",IF(AND(A42&gt;=4.95,C42&lt;4.7,B42&lt;3.15,G42&lt;15.244),"versicolor",IF(AND(C42&gt;=5.15,C42&gt;=4.7,B42&lt;3.15,G42&lt;15.244),"virginica",IF(AND(A42&gt;=6.45,C42&gt;=3.2,B42&gt;=3.15,G42&lt;15.244),"virginica",IF(AND(D42&lt;0.95,A42&lt;4.95,C42&lt;4.7,B42&lt;3.15,G42&lt;15.244),"setosa",IF(AND(D42&gt;=0.95,A42&lt;4.95,C42&lt;4.7,B42&lt;3.15,G42&lt;15.244),"virginica",IF(AND(F42&lt;0.816,A42&lt;6.45,C42&gt;=3.2,B42&gt;=3.15,G42&lt;15.244),"virginica",IF(AND(F42&gt;=0.816,A42&lt;6.45,C42&gt;=3.2,B42&gt;=3.15,G42&lt;15.244),"versicolor",IF(AND(A42&gt;=6.5,B42&lt;3.05,C42&lt;5.15,C42&gt;=4.7,B42&lt;3.15,G42&lt;15.244),"versicolor",IF(AND(G42&lt;11.093,B42&gt;=3.05,C42&lt;5.15,C42&gt;=4.7,B42&lt;3.15,G42&lt;15.244),"virginica",IF(AND(G42&gt;=11.093,B42&gt;=3.05,C42&lt;5.15,C42&gt;=4.7,B42&lt;3.15,G42&lt;15.244),"versicolor",IF(AND(D42&gt;=1.7,A42&lt;6.5,B42&lt;3.05,C42&lt;5.15,C42&gt;=4.7,B42&lt;3.15,G42&lt;15.244),"virginica",IF(AND(G42&lt;7.498,D42&lt;1.7,A42&lt;6.5,B42&lt;3.05,C42&lt;5.15,C42&gt;=4.7,B42&lt;3.15,G42&lt;15.244),"virginica",IF(AND(G42&gt;=7.498,D42&lt;1.7,A42&lt;6.5,B42&lt;3.05,C42&lt;5.15,C42&gt;=4.7,B42&lt;3.15,G42&lt;15.244),"versicolor","shouldnthappen")))))))))))))))</f>
        <v>versicolor</v>
      </c>
      <c r="BG42" s="1" t="str">
        <f aca="false">IF(AND(B42&gt;=3.35,C42&lt;4.85),"setosa",IF(AND(D42&gt;=1.75,C42&gt;=4.85),"virginica",IF(AND(D42&lt;0.75,B42&lt;3.35,C42&lt;4.85),"setosa",IF(AND(G42&gt;=13.879,D42&lt;1.75,C42&gt;=4.85),"versicolor",IF(AND(F42&gt;=0.9,D42&gt;=0.75,B42&lt;3.35,C42&lt;4.85),"virginica",IF(AND(F42&gt;=0.405,G42&lt;13.879,D42&lt;1.75,C42&gt;=4.85),"virginica",IF(AND(B42&gt;=2.55,F42&lt;0.9,D42&gt;=0.75,B42&lt;3.35,C42&lt;4.85),"versicolor",IF(AND(G42&lt;7.498,F42&lt;0.405,G42&lt;13.879,D42&lt;1.75,C42&gt;=4.85),"virginica",IF(AND(G42&gt;=7.498,F42&lt;0.405,G42&lt;13.879,D42&lt;1.75,C42&gt;=4.85),"versicolor",IF(AND(G42&lt;5.656,B42&lt;2.55,F42&lt;0.9,D42&gt;=0.75,B42&lt;3.35,C42&lt;4.85),"virginica",IF(AND(G42&gt;=5.656,B42&lt;2.55,F42&lt;0.9,D42&gt;=0.75,B42&lt;3.35,C42&lt;4.85),"versicolor","shouldnthappen")))))))))))</f>
        <v>versicolor</v>
      </c>
      <c r="BH42" s="1" t="str">
        <f aca="false">IF(AND(D42&lt;0.7),"setosa",IF(AND(D42&gt;=1.65,A42&lt;6.65,D42&gt;=0.7),"virginica",IF(AND(D42&lt;1.55,A42&gt;=6.65,D42&gt;=0.7),"versicolor",IF(AND(D42&gt;=1.55,A42&gt;=6.65,D42&gt;=0.7),"virginica",IF(AND(F42&gt;=0.529,D42&lt;1.65,A42&lt;6.65,D42&gt;=0.7),"versicolor",IF(AND(C42&gt;=5.35,F42&lt;0.529,D42&lt;1.65,A42&lt;6.65,D42&gt;=0.7),"virginica",IF(AND(G42&gt;=7.411,C42&lt;5.35,F42&lt;0.529,D42&lt;1.65,A42&lt;6.65,D42&gt;=0.7),"versicolor",IF(AND(G42&lt;6.927,G42&lt;7.411,C42&lt;5.35,F42&lt;0.529,D42&lt;1.65,A42&lt;6.65,D42&gt;=0.7),"versicolor",IF(AND(G42&gt;=6.927,G42&lt;7.411,C42&lt;5.35,F42&lt;0.529,D42&lt;1.65,A42&lt;6.65,D42&gt;=0.7),"virginica","shouldnthappen")))))))))</f>
        <v>versicolor</v>
      </c>
      <c r="BI42" s="1" t="str">
        <f aca="false">IF(AND(D42&gt;=1.7),"virginica",IF(AND(D42&lt;0.7,D42&lt;1.7),"setosa",IF(AND(D42&lt;1.45,G42&lt;7.37,D42&gt;=0.7,D42&lt;1.7),"versicolor",IF(AND(D42&gt;=1.45,G42&lt;7.37,D42&gt;=0.7,D42&lt;1.7),"virginica",IF(AND(B42&gt;=2.65,G42&gt;=7.37,D42&gt;=0.7,D42&lt;1.7),"versicolor",IF(AND(C42&lt;5.05,B42&lt;2.65,G42&gt;=7.37,D42&gt;=0.7,D42&lt;1.7),"versicolor",IF(AND(C42&gt;=5.05,B42&lt;2.65,G42&gt;=7.37,D42&gt;=0.7,D42&lt;1.7),"virginica","shouldnthappen")))))))</f>
        <v>versicolor</v>
      </c>
    </row>
    <row r="43" customFormat="false" ht="13.8" hidden="false" customHeight="false" outlineLevel="0" collapsed="false">
      <c r="A43" s="1" t="n">
        <v>6.4</v>
      </c>
      <c r="B43" s="1" t="n">
        <v>3.2</v>
      </c>
      <c r="C43" s="1" t="n">
        <v>5.3</v>
      </c>
      <c r="D43" s="1" t="n">
        <v>2.3</v>
      </c>
      <c r="E43" s="1" t="s">
        <v>93</v>
      </c>
      <c r="F43" s="1" t="n">
        <v>0.147872392321005</v>
      </c>
      <c r="G43" s="1" t="n">
        <v>10.9962742809206</v>
      </c>
      <c r="H43" s="11" t="str">
        <f aca="false">E43</f>
        <v>virginica</v>
      </c>
      <c r="I43" s="1" t="str">
        <f aca="false">INDEX(L43:BI43, MODE(MATCH(L43:BI43, L43:BI43, 0 )))</f>
        <v>virginica</v>
      </c>
      <c r="J43" s="12" t="n">
        <f aca="false">COUNTIF(L43:BI43, H43) / COUNTA(L43:BI43)</f>
        <v>0.96</v>
      </c>
      <c r="K43" s="13" t="n">
        <f aca="false">I43=H43</f>
        <v>1</v>
      </c>
      <c r="L43" s="1" t="str">
        <f aca="false">IF(AND(C43&lt;3.65,B43&gt;=3.35),"setosa",IF(AND(C43&gt;=3.65,B43&gt;=3.35),"virginica",IF(AND(C43&lt;2.35,C43&lt;4.85,B43&lt;3.35),"setosa",IF(AND(F43&gt;=0.899,C43&gt;=2.35,C43&lt;4.85,B43&lt;3.35),"virginica",IF(AND(G43&gt;=8.268,B43&lt;2.75,C43&gt;=4.85,B43&lt;3.35),"virginica",IF(AND(D43&lt;1.55,B43&gt;=2.75,C43&gt;=4.85,B43&lt;3.35),"versicolor",IF(AND(D43&gt;=1.55,B43&gt;=2.75,C43&gt;=4.85,B43&lt;3.35),"virginica",IF(AND(G43&lt;6.537,F43&lt;0.899,C43&gt;=2.35,C43&lt;4.85,B43&lt;3.35),"virginica",IF(AND(G43&gt;=6.537,F43&lt;0.899,C43&gt;=2.35,C43&lt;4.85,B43&lt;3.35),"versicolor",IF(AND(G43&lt;6.878,G43&lt;8.268,B43&lt;2.75,C43&gt;=4.85,B43&lt;3.35),"virginica",IF(AND(G43&gt;=6.878,G43&lt;8.268,B43&lt;2.75,C43&gt;=4.85,B43&lt;3.35),"versicolor","shouldnthappen")))))))))))</f>
        <v>virginica</v>
      </c>
      <c r="M43" s="1" t="str">
        <f aca="false">IF(AND(C43&lt;2.6),"setosa",IF(AND(D43&gt;=1.75,C43&gt;=2.6),"virginica",IF(AND(G43&lt;6.094,D43&lt;1.75,C43&gt;=2.6),"virginica",IF(AND(D43&lt;1.35,G43&gt;=6.094,D43&lt;1.75,C43&gt;=2.6),"versicolor",IF(AND(C43&lt;5.05,D43&gt;=1.35,G43&gt;=6.094,D43&lt;1.75,C43&gt;=2.6),"versicolor",IF(AND(C43&gt;=5.05,D43&gt;=1.35,G43&gt;=6.094,D43&lt;1.75,C43&gt;=2.6),"virginica","shouldnthappen"))))))</f>
        <v>virginica</v>
      </c>
      <c r="N43" s="1" t="str">
        <f aca="false">IF(AND(A43&lt;6.6,B43&gt;=3.45),"setosa",IF(AND(A43&gt;=6.6,B43&gt;=3.45),"virginica",IF(AND(D43&lt;0.7,C43&lt;4.75,B43&lt;3.45),"setosa",IF(AND(D43&gt;=0.7,C43&lt;4.75,B43&lt;3.45),"versicolor",IF(AND(C43&gt;=5.15,C43&gt;=4.75,B43&lt;3.45),"virginica",IF(AND(D43&gt;=1.7,A43&lt;6.5,C43&lt;5.15,C43&gt;=4.75,B43&lt;3.45),"virginica",IF(AND(C43&lt;5.05,A43&gt;=6.5,C43&lt;5.15,C43&gt;=4.75,B43&lt;3.45),"versicolor",IF(AND(C43&gt;=5.05,A43&gt;=6.5,C43&lt;5.15,C43&gt;=4.75,B43&lt;3.45),"virginica",IF(AND(G43&lt;7.498,D43&lt;1.7,A43&lt;6.5,C43&lt;5.15,C43&gt;=4.75,B43&lt;3.45),"virginica",IF(AND(G43&gt;=7.498,D43&lt;1.7,A43&lt;6.5,C43&lt;5.15,C43&gt;=4.75,B43&lt;3.45),"versicolor","shouldnthappen"))))))))))</f>
        <v>virginica</v>
      </c>
      <c r="O43" s="1" t="str">
        <f aca="false">IF(AND(D43&lt;0.75),"setosa",IF(AND(C43&lt;4.75,C43&lt;4.85,D43&gt;=0.75),"versicolor",IF(AND(A43&gt;=6.05,C43&gt;=4.85,D43&gt;=0.75),"virginica",IF(AND(D43&lt;1.6,C43&gt;=4.75,C43&lt;4.85,D43&gt;=0.75),"versicolor",IF(AND(D43&gt;=1.6,C43&gt;=4.75,C43&lt;4.85,D43&gt;=0.75),"virginica",IF(AND(A43&lt;5.9,A43&lt;6.05,C43&gt;=4.85,D43&gt;=0.75),"virginica",IF(AND(A43&gt;=5.9,A43&lt;6.05,C43&gt;=4.85,D43&gt;=0.75),"versicolor","shouldnthappen")))))))</f>
        <v>virginica</v>
      </c>
      <c r="P43" s="1" t="str">
        <f aca="false">IF(AND(D43&lt;0.75),"setosa",IF(AND(A43&lt;5.55,D43&gt;=0.75),"versicolor",IF(AND(D43&gt;=1.7,G43&lt;13.158,A43&gt;=5.55,D43&gt;=0.75),"virginica",IF(AND(B43&lt;2.45,D43&lt;1.7,G43&lt;13.158,A43&gt;=5.55,D43&gt;=0.75),"virginica",IF(AND(B43&gt;=2.45,D43&lt;1.7,G43&lt;13.158,A43&gt;=5.55,D43&gt;=0.75),"versicolor",IF(AND(B43&gt;=3.05,G43&lt;15.551,G43&gt;=13.158,A43&gt;=5.55,D43&gt;=0.75),"versicolor",IF(AND(B43&lt;2.9,G43&gt;=15.551,G43&gt;=13.158,A43&gt;=5.55,D43&gt;=0.75),"versicolor",IF(AND(B43&gt;=2.9,G43&gt;=15.551,G43&gt;=13.158,A43&gt;=5.55,D43&gt;=0.75),"virginica",IF(AND(D43&lt;1.3,G43&lt;14.221,B43&lt;3.05,G43&lt;15.551,G43&gt;=13.158,A43&gt;=5.55,D43&gt;=0.75),"versicolor",IF(AND(D43&gt;=1.3,G43&lt;14.221,B43&lt;3.05,G43&lt;15.551,G43&gt;=13.158,A43&gt;=5.55,D43&gt;=0.75),"virginica",IF(AND(C43&lt;4.9,G43&gt;=14.221,B43&lt;3.05,G43&lt;15.551,G43&gt;=13.158,A43&gt;=5.55,D43&gt;=0.75),"versicolor",IF(AND(C43&gt;=4.9,G43&gt;=14.221,B43&lt;3.05,G43&lt;15.551,G43&gt;=13.158,A43&gt;=5.55,D43&gt;=0.75),"virginica","shouldnthappen"))))))))))))</f>
        <v>virginica</v>
      </c>
      <c r="Q43" s="1" t="str">
        <f aca="false">IF(AND(C43&lt;2.6),"setosa",IF(AND(A43&gt;=4.95,C43&lt;4.75,C43&gt;=2.6),"versicolor",IF(AND(D43&gt;=1.75,C43&gt;=4.75,C43&gt;=2.6),"virginica",IF(AND(B43&lt;2.45,A43&lt;4.95,C43&lt;4.75,C43&gt;=2.6),"versicolor",IF(AND(B43&gt;=2.45,A43&lt;4.95,C43&lt;4.75,C43&gt;=2.6),"virginica",IF(AND(G43&lt;7.498,D43&lt;1.75,C43&gt;=4.75,C43&gt;=2.6),"virginica",IF(AND(F43&lt;0.417,G43&gt;=7.498,D43&lt;1.75,C43&gt;=4.75,C43&gt;=2.6),"versicolor",IF(AND(F43&lt;0.442,F43&gt;=0.417,G43&gt;=7.498,D43&lt;1.75,C43&gt;=4.75,C43&gt;=2.6),"virginica",IF(AND(F43&gt;=0.442,F43&gt;=0.417,G43&gt;=7.498,D43&lt;1.75,C43&gt;=4.75,C43&gt;=2.6),"versicolor","shouldnthappen")))))))))</f>
        <v>virginica</v>
      </c>
      <c r="R43" s="1" t="str">
        <f aca="false">IF(AND(D43&lt;0.75),"setosa",IF(AND(D43&lt;1.75,A43&gt;=6.25,D43&gt;=0.75),"versicolor",IF(AND(D43&gt;=1.75,A43&gt;=6.25,D43&gt;=0.75),"virginica",IF(AND(D43&lt;1.6,C43&lt;4.75,A43&lt;6.25,D43&gt;=0.75),"versicolor",IF(AND(D43&gt;=1.6,C43&lt;4.75,A43&lt;6.25,D43&gt;=0.75),"virginica",IF(AND(G43&lt;6.998,C43&gt;=4.75,A43&lt;6.25,D43&gt;=0.75),"virginica",IF(AND(A43&lt;6.05,G43&gt;=6.998,C43&gt;=4.75,A43&lt;6.25,D43&gt;=0.75),"versicolor",IF(AND(A43&gt;=6.05,G43&gt;=6.998,C43&gt;=4.75,A43&lt;6.25,D43&gt;=0.75),"virginica","shouldnthappen"))))))))</f>
        <v>virginica</v>
      </c>
      <c r="S43" s="1" t="str">
        <f aca="false">IF(AND(B43&gt;=3.05,A43&lt;5.45),"setosa",IF(AND(C43&lt;2.2,B43&lt;3.05,A43&lt;5.45),"setosa",IF(AND(C43&gt;=2.2,B43&lt;3.05,A43&lt;5.45),"versicolor",IF(AND(B43&lt;3.7,C43&lt;4.8,A43&gt;=5.45),"versicolor",IF(AND(B43&gt;=3.7,C43&lt;4.8,A43&gt;=5.45),"setosa",IF(AND(G43&lt;13.757,C43&lt;5.05,C43&gt;=4.8,A43&gt;=5.45),"virginica",IF(AND(G43&gt;=13.757,C43&lt;5.05,C43&gt;=4.8,A43&gt;=5.45),"versicolor",IF(AND(C43&gt;=5.15,C43&gt;=5.05,C43&gt;=4.8,A43&gt;=5.45),"virginica",IF(AND(A43&lt;5.95,C43&lt;5.15,C43&gt;=5.05,C43&gt;=4.8,A43&gt;=5.45),"virginica",IF(AND(D43&gt;=1.8,A43&gt;=5.95,C43&lt;5.15,C43&gt;=5.05,C43&gt;=4.8,A43&gt;=5.45),"virginica",IF(AND(B43&lt;2.75,D43&lt;1.8,A43&gt;=5.95,C43&lt;5.15,C43&gt;=5.05,C43&gt;=4.8,A43&gt;=5.45),"versicolor",IF(AND(B43&gt;=2.75,D43&lt;1.8,A43&gt;=5.95,C43&lt;5.15,C43&gt;=5.05,C43&gt;=4.8,A43&gt;=5.45),"virginica","shouldnthappen"))))))))))))</f>
        <v>virginica</v>
      </c>
      <c r="T43" s="1" t="str">
        <f aca="false">IF(AND(C43&lt;2.6),"setosa",IF(AND(D43&lt;1.65,C43&lt;4.75,C43&gt;=2.6),"versicolor",IF(AND(D43&gt;=1.65,C43&lt;4.75,C43&gt;=2.6),"virginica",IF(AND(G43&gt;=8.494,A43&lt;6.6,C43&gt;=4.75,C43&gt;=2.6),"virginica",IF(AND(C43&lt;5.2,A43&gt;=6.6,C43&gt;=4.75,C43&gt;=2.6),"versicolor",IF(AND(C43&gt;=5.2,A43&gt;=6.6,C43&gt;=4.75,C43&gt;=2.6),"virginica",IF(AND(A43&lt;5.95,G43&lt;8.494,A43&lt;6.6,C43&gt;=4.75,C43&gt;=2.6),"virginica",IF(AND(A43&gt;=5.95,G43&lt;8.494,A43&lt;6.6,C43&gt;=4.75,C43&gt;=2.6),"versicolor","shouldnthappen"))))))))</f>
        <v>virginica</v>
      </c>
      <c r="U43" s="1" t="str">
        <f aca="false">IF(AND(C43&lt;3.65,B43&gt;=3.35),"setosa",IF(AND(C43&gt;=3.65,B43&gt;=3.35),"virginica",IF(AND(C43&lt;2.35,A43&lt;6.25,B43&lt;3.35),"setosa",IF(AND(C43&lt;4.85,A43&gt;=6.25,B43&lt;3.35),"versicolor",IF(AND(G43&gt;=15.426,C43&gt;=2.35,A43&lt;6.25,B43&lt;3.35),"virginica",IF(AND(D43&gt;=1.55,C43&gt;=4.85,A43&gt;=6.25,B43&lt;3.35),"virginica",IF(AND(D43&lt;1.8,G43&lt;15.426,C43&gt;=2.35,A43&lt;6.25,B43&lt;3.35),"versicolor",IF(AND(D43&gt;=1.8,G43&lt;15.426,C43&gt;=2.35,A43&lt;6.25,B43&lt;3.35),"virginica",IF(AND(B43&lt;2.95,D43&lt;1.55,C43&gt;=4.85,A43&gt;=6.25,B43&lt;3.35),"virginica",IF(AND(B43&gt;=2.95,D43&lt;1.55,C43&gt;=4.85,A43&gt;=6.25,B43&lt;3.35),"versicolor","shouldnthappen"))))))))))</f>
        <v>virginica</v>
      </c>
      <c r="V43" s="1" t="str">
        <f aca="false">IF(AND(C43&lt;2.6),"setosa",IF(AND(C43&gt;=4.85,C43&gt;=2.6),"virginica",IF(AND(F43&gt;=0.9,C43&lt;4.85,C43&gt;=2.6),"virginica",IF(AND(G43&lt;5.656,F43&lt;0.9,C43&lt;4.85,C43&gt;=2.6),"virginica",IF(AND(G43&gt;=5.656,F43&lt;0.9,C43&lt;4.85,C43&gt;=2.6),"versicolor","shouldnthappen")))))</f>
        <v>virginica</v>
      </c>
      <c r="W43" s="1" t="str">
        <f aca="false">IF(AND(D43&gt;=1.75,G43&gt;=13.795),"virginica",IF(AND(D43&gt;=1.5,G43&gt;=12.335,G43&lt;13.795),"virginica",IF(AND(C43&lt;2.45,C43&lt;4.85,G43&lt;12.335,G43&lt;13.795),"setosa",IF(AND(C43&gt;=2.45,C43&lt;4.85,G43&lt;12.335,G43&lt;13.795),"versicolor",IF(AND(D43&gt;=1.7,C43&gt;=4.85,G43&lt;12.335,G43&lt;13.795),"virginica",IF(AND(B43&gt;=3.25,D43&lt;1.5,G43&gt;=12.335,G43&lt;13.795),"setosa",IF(AND(D43&lt;1,F43&lt;0.255,D43&lt;1.75,G43&gt;=13.795),"setosa",IF(AND(D43&gt;=1,F43&lt;0.255,D43&lt;1.75,G43&gt;=13.795),"versicolor",IF(AND(A43&lt;5.4,F43&gt;=0.255,D43&lt;1.75,G43&gt;=13.795),"setosa",IF(AND(A43&gt;=5.4,F43&gt;=0.255,D43&lt;1.75,G43&gt;=13.795),"versicolor",IF(AND(A43&lt;6.15,D43&lt;1.7,C43&gt;=4.85,G43&lt;12.335,G43&lt;13.795),"versicolor",IF(AND(A43&gt;=6.15,D43&lt;1.7,C43&gt;=4.85,G43&lt;12.335,G43&lt;13.795),"virginica",IF(AND(C43&lt;5,B43&lt;3.25,D43&lt;1.5,G43&gt;=12.335,G43&lt;13.795),"versicolor",IF(AND(C43&gt;=5,B43&lt;3.25,D43&lt;1.5,G43&gt;=12.335,G43&lt;13.795),"virginica","shouldnthappen"))))))))))))))</f>
        <v>virginica</v>
      </c>
      <c r="X43" s="1" t="str">
        <f aca="false">IF(AND(C43&lt;2.5,A43&lt;5.55),"setosa",IF(AND(F43&lt;0.096,A43&gt;=5.55),"virginica",IF(AND(D43&lt;1.6,C43&gt;=2.5,A43&lt;5.55),"versicolor",IF(AND(D43&gt;=1.6,C43&gt;=2.5,A43&lt;5.55),"virginica",IF(AND(F43&gt;=0.156,C43&lt;4.75,F43&gt;=0.096,A43&gt;=5.55),"versicolor",IF(AND(D43&gt;=1.75,C43&gt;=4.75,F43&gt;=0.096,A43&gt;=5.55),"virginica",IF(AND(B43&lt;3.3,F43&lt;0.156,C43&lt;4.75,F43&gt;=0.096,A43&gt;=5.55),"versicolor",IF(AND(B43&gt;=3.3,F43&lt;0.156,C43&lt;4.75,F43&gt;=0.096,A43&gt;=5.55),"setosa",IF(AND(B43&lt;2.45,A43&lt;6.05,D43&lt;1.75,C43&gt;=4.75,F43&gt;=0.096,A43&gt;=5.55),"virginica",IF(AND(B43&gt;=2.45,A43&lt;6.05,D43&lt;1.75,C43&gt;=4.75,F43&gt;=0.096,A43&gt;=5.55),"versicolor",IF(AND(F43&lt;0.205,A43&gt;=6.05,D43&lt;1.75,C43&gt;=4.75,F43&gt;=0.096,A43&gt;=5.55),"versicolor",IF(AND(F43&gt;=0.205,A43&gt;=6.05,D43&lt;1.75,C43&gt;=4.75,F43&gt;=0.096,A43&gt;=5.55),"virginica","shouldnthappen"))))))))))))</f>
        <v>virginica</v>
      </c>
      <c r="Y43" s="1" t="str">
        <f aca="false">IF(AND(C43&lt;2.35,A43&lt;5.55),"setosa",IF(AND(C43&gt;=5.05,A43&gt;=5.55),"virginica",IF(AND(D43&lt;1.6,C43&gt;=2.35,A43&lt;5.55),"versicolor",IF(AND(D43&gt;=1.6,C43&gt;=2.35,A43&lt;5.55),"virginica",IF(AND(D43&gt;=1.75,C43&lt;5.05,A43&gt;=5.55),"virginica",IF(AND(B43&gt;=3.55,D43&lt;1.75,C43&lt;5.05,A43&gt;=5.55),"setosa",IF(AND(G43&lt;6.3,B43&lt;3.55,D43&lt;1.75,C43&lt;5.05,A43&gt;=5.55),"virginica",IF(AND(G43&gt;=6.3,B43&lt;3.55,D43&lt;1.75,C43&lt;5.05,A43&gt;=5.55),"versicolor","shouldnthappen"))))))))</f>
        <v>virginica</v>
      </c>
      <c r="Z43" s="1" t="str">
        <f aca="false">IF(AND(D43&lt;0.75),"setosa",IF(AND(B43&gt;=2.55,C43&lt;4.85,D43&gt;=0.75),"versicolor",IF(AND(D43&gt;=1.7,C43&gt;=4.85,D43&gt;=0.75),"virginica",IF(AND(D43&lt;1.6,B43&lt;2.55,C43&lt;4.85,D43&gt;=0.75),"versicolor",IF(AND(D43&gt;=1.6,B43&lt;2.55,C43&lt;4.85,D43&gt;=0.75),"virginica",IF(AND(B43&lt;2.65,D43&lt;1.7,C43&gt;=4.85,D43&gt;=0.75),"virginica",IF(AND(F43&lt;0.325,B43&gt;=2.65,D43&lt;1.7,C43&gt;=4.85,D43&gt;=0.75),"virginica",IF(AND(G43&lt;10.717,F43&gt;=0.325,B43&gt;=2.65,D43&lt;1.7,C43&gt;=4.85,D43&gt;=0.75),"versicolor",IF(AND(G43&gt;=10.717,F43&gt;=0.325,B43&gt;=2.65,D43&lt;1.7,C43&gt;=4.85,D43&gt;=0.75),"virginica","shouldnthappen")))))))))</f>
        <v>virginica</v>
      </c>
      <c r="AA43" s="1" t="str">
        <f aca="false">IF(AND(D43&lt;0.75),"setosa",IF(AND(D43&gt;=1.75,D43&gt;=0.75),"virginica",IF(AND(F43&gt;=0.455,D43&lt;1.75,D43&gt;=0.75),"versicolor",IF(AND(D43&lt;1.45,F43&lt;0.455,D43&lt;1.75,D43&gt;=0.75),"versicolor",IF(AND(F43&lt;0.247,D43&gt;=1.45,F43&lt;0.455,D43&lt;1.75,D43&gt;=0.75),"versicolor",IF(AND(F43&gt;=0.247,D43&gt;=1.45,F43&lt;0.455,D43&lt;1.75,D43&gt;=0.75),"virginica","shouldnthappen"))))))</f>
        <v>virginica</v>
      </c>
      <c r="AB43" s="1" t="str">
        <f aca="false">IF(AND(F43&gt;=0.221,B43&gt;=3.35),"setosa",IF(AND(A43&lt;5.3,F43&gt;=0.683,B43&lt;3.35),"setosa",IF(AND(A43&lt;6.45,F43&lt;0.221,B43&gt;=3.35),"setosa",IF(AND(A43&gt;=6.45,F43&lt;0.221,B43&gt;=3.35),"virginica",IF(AND(G43&lt;6.3,A43&lt;6.25,F43&lt;0.683,B43&lt;3.35),"virginica",IF(AND(G43&lt;13.795,A43&gt;=6.25,F43&lt;0.683,B43&lt;3.35),"virginica",IF(AND(D43&lt;1.65,A43&gt;=5.3,F43&gt;=0.683,B43&lt;3.35),"versicolor",IF(AND(D43&gt;=1.65,A43&gt;=5.3,F43&gt;=0.683,B43&lt;3.35),"virginica",IF(AND(D43&lt;0.6,G43&gt;=6.3,A43&lt;6.25,F43&lt;0.683,B43&lt;3.35),"setosa",IF(AND(D43&lt;1.7,G43&gt;=13.795,A43&gt;=6.25,F43&lt;0.683,B43&lt;3.35),"versicolor",IF(AND(D43&gt;=1.7,G43&gt;=13.795,A43&gt;=6.25,F43&lt;0.683,B43&lt;3.35),"virginica",IF(AND(C43&gt;=5.35,D43&gt;=0.6,G43&gt;=6.3,A43&lt;6.25,F43&lt;0.683,B43&lt;3.35),"virginica",IF(AND(D43&lt;1.75,C43&lt;5.35,D43&gt;=0.6,G43&gt;=6.3,A43&lt;6.25,F43&lt;0.683,B43&lt;3.35),"versicolor",IF(AND(D43&gt;=1.75,C43&lt;5.35,D43&gt;=0.6,G43&gt;=6.3,A43&lt;6.25,F43&lt;0.683,B43&lt;3.35),"virginica","shouldnthappen"))))))))))))))</f>
        <v>virginica</v>
      </c>
      <c r="AC43" s="1" t="str">
        <f aca="false">IF(AND(B43&gt;=3.3),"setosa",IF(AND(C43&lt;2.45,D43&lt;1.55,B43&lt;3.3),"setosa",IF(AND(F43&gt;=0.211,D43&gt;=1.55,B43&lt;3.3),"virginica",IF(AND(C43&lt;4.9,C43&gt;=2.45,D43&lt;1.55,B43&lt;3.3),"versicolor",IF(AND(C43&gt;=4.9,C43&gt;=2.45,D43&lt;1.55,B43&lt;3.3),"virginica",IF(AND(F43&lt;0.138,F43&lt;0.211,D43&gt;=1.55,B43&lt;3.3),"virginica",IF(AND(F43&gt;=0.138,F43&lt;0.211,D43&gt;=1.55,B43&lt;3.3),"versicolor","shouldnthappen")))))))</f>
        <v>versicolor</v>
      </c>
      <c r="AD43" s="1" t="str">
        <f aca="false">IF(AND(D43&gt;=1.75),"virginica",IF(AND(D43&lt;0.75,D43&lt;1.75),"setosa",IF(AND(D43&lt;1.35,D43&gt;=0.75,D43&lt;1.75),"versicolor",IF(AND(B43&lt;2.6,C43&lt;4.85,D43&gt;=1.35,D43&gt;=0.75,D43&lt;1.75),"virginica",IF(AND(B43&gt;=2.6,C43&lt;4.85,D43&gt;=1.35,D43&gt;=0.75,D43&lt;1.75),"versicolor",IF(AND(A43&lt;6.4,C43&gt;=4.85,D43&gt;=1.35,D43&gt;=0.75,D43&lt;1.75),"virginica",IF(AND(A43&gt;=6.4,C43&gt;=4.85,D43&gt;=1.35,D43&gt;=0.75,D43&lt;1.75),"versicolor","shouldnthappen")))))))</f>
        <v>virginica</v>
      </c>
      <c r="AE43" s="1" t="str">
        <f aca="false">IF(AND(C43&lt;2.45),"setosa",IF(AND(F43&lt;0.07,C43&gt;=2.45),"virginica",IF(AND(A43&gt;=5,C43&lt;4.75,F43&gt;=0.07,C43&gt;=2.45),"versicolor",IF(AND(F43&lt;0.182,C43&gt;=4.75,F43&gt;=0.07,C43&gt;=2.45),"versicolor",IF(AND(B43&lt;2.45,A43&lt;5,C43&lt;4.75,F43&gt;=0.07,C43&gt;=2.45),"versicolor",IF(AND(B43&gt;=2.45,A43&lt;5,C43&lt;4.75,F43&gt;=0.07,C43&gt;=2.45),"virginica",IF(AND(F43&gt;=0.468,F43&gt;=0.182,C43&gt;=4.75,F43&gt;=0.07,C43&gt;=2.45),"virginica",IF(AND(A43&gt;=6.85,F43&lt;0.468,F43&gt;=0.182,C43&gt;=4.75,F43&gt;=0.07,C43&gt;=2.45),"virginica",IF(AND(B43&lt;2.6,A43&lt;6.85,F43&lt;0.468,F43&gt;=0.182,C43&gt;=4.75,F43&gt;=0.07,C43&gt;=2.45),"virginica",IF(AND(B43&gt;=2.6,A43&lt;6.85,F43&lt;0.468,F43&gt;=0.182,C43&gt;=4.75,F43&gt;=0.07,C43&gt;=2.45),"versicolor","shouldnthappen"))))))))))</f>
        <v>versicolor</v>
      </c>
      <c r="AF43" s="1" t="str">
        <f aca="false">IF(AND(D43&lt;0.75,A43&lt;5.45),"setosa",IF(AND(D43&gt;=1.75,A43&gt;=5.45),"virginica",IF(AND(G43&lt;6.094,D43&gt;=0.75,A43&lt;5.45),"virginica",IF(AND(G43&gt;=6.094,D43&gt;=0.75,A43&lt;5.45),"versicolor",IF(AND(C43&lt;2.75,D43&lt;1.75,A43&gt;=5.45),"setosa",IF(AND(D43&lt;1.45,C43&gt;=2.75,D43&lt;1.75,A43&gt;=5.45),"versicolor",IF(AND(B43&lt;2.75,D43&gt;=1.45,C43&gt;=2.75,D43&lt;1.75,A43&gt;=5.45),"versicolor",IF(AND(C43&lt;5.05,B43&gt;=2.75,D43&gt;=1.45,C43&gt;=2.75,D43&lt;1.75,A43&gt;=5.45),"versicolor",IF(AND(C43&gt;=5.05,B43&gt;=2.75,D43&gt;=1.45,C43&gt;=2.75,D43&lt;1.75,A43&gt;=5.45),"virginica","shouldnthappen")))))))))</f>
        <v>virginica</v>
      </c>
      <c r="AG43" s="1" t="str">
        <f aca="false">IF(AND(D43&lt;0.65,G43&lt;8.868,A43&lt;5.3),"setosa",IF(AND(C43&lt;2.6,G43&gt;=8.868,A43&lt;5.3),"setosa",IF(AND(C43&gt;=2.6,G43&gt;=8.868,A43&lt;5.3),"versicolor",IF(AND(C43&gt;=4.95,D43&lt;1.55,A43&gt;=5.3),"virginica",IF(AND(G43&lt;13.795,D43&gt;=1.55,A43&gt;=5.3),"virginica",IF(AND(C43&lt;3.75,D43&gt;=0.65,G43&lt;8.868,A43&lt;5.3),"versicolor",IF(AND(C43&gt;=3.75,D43&gt;=0.65,G43&lt;8.868,A43&lt;5.3),"virginica",IF(AND(C43&lt;2.6,C43&lt;4.95,D43&lt;1.55,A43&gt;=5.3),"setosa",IF(AND(C43&gt;=2.6,C43&lt;4.95,D43&lt;1.55,A43&gt;=5.3),"versicolor",IF(AND(C43&lt;4.75,G43&gt;=13.795,D43&gt;=1.55,A43&gt;=5.3),"versicolor",IF(AND(C43&gt;=4.75,G43&gt;=13.795,D43&gt;=1.55,A43&gt;=5.3),"virginica","shouldnthappen")))))))))))</f>
        <v>virginica</v>
      </c>
      <c r="AH43" s="1" t="str">
        <f aca="false">IF(AND(D43&lt;0.75),"setosa",IF(AND(C43&lt;4.75,D43&gt;=0.75),"versicolor",IF(AND(G43&lt;13.757,C43&gt;=4.75,D43&gt;=0.75),"virginica",IF(AND(B43&lt;3.05,G43&gt;=13.757,C43&gt;=4.75,D43&gt;=0.75),"virginica",IF(AND(A43&lt;6.65,B43&gt;=3.05,G43&gt;=13.757,C43&gt;=4.75,D43&gt;=0.75),"virginica",IF(AND(A43&gt;=6.65,B43&gt;=3.05,G43&gt;=13.757,C43&gt;=4.75,D43&gt;=0.75),"versicolor","shouldnthappen"))))))</f>
        <v>virginica</v>
      </c>
      <c r="AI43" s="1" t="str">
        <f aca="false">IF(AND(D43&lt;0.7),"setosa",IF(AND(C43&lt;4.75,D43&gt;=0.7),"versicolor",IF(AND(A43&lt;6.6,F43&lt;0.482,C43&gt;=4.75,D43&gt;=0.7),"virginica",IF(AND(C43&gt;=4.95,F43&gt;=0.482,C43&gt;=4.75,D43&gt;=0.7),"virginica",IF(AND(D43&lt;1.9,A43&gt;=6.6,F43&lt;0.482,C43&gt;=4.75,D43&gt;=0.7),"versicolor",IF(AND(D43&gt;=1.9,A43&gt;=6.6,F43&lt;0.482,C43&gt;=4.75,D43&gt;=0.7),"virginica",IF(AND(F43&gt;=0.766,C43&lt;4.95,F43&gt;=0.482,C43&gt;=4.75,D43&gt;=0.7),"virginica",IF(AND(B43&lt;2.95,F43&lt;0.766,C43&lt;4.95,F43&gt;=0.482,C43&gt;=4.75,D43&gt;=0.7),"virginica",IF(AND(B43&gt;=2.95,F43&lt;0.766,C43&lt;4.95,F43&gt;=0.482,C43&gt;=4.75,D43&gt;=0.7),"versicolor","shouldnthappen")))))))))</f>
        <v>virginica</v>
      </c>
      <c r="AJ43" s="1" t="str">
        <f aca="false">IF(AND(C43&lt;2.45,C43&lt;4.75),"setosa",IF(AND(D43&gt;=1.65,C43&gt;=4.75),"virginica",IF(AND(A43&lt;4.95,C43&gt;=2.45,C43&lt;4.75),"virginica",IF(AND(A43&gt;=4.95,C43&gt;=2.45,C43&lt;4.75),"versicolor",IF(AND(B43&lt;2.95,D43&lt;1.65,C43&gt;=4.75),"virginica",IF(AND(B43&gt;=2.95,D43&lt;1.65,C43&gt;=4.75),"versicolor","shouldnthappen"))))))</f>
        <v>virginica</v>
      </c>
      <c r="AK43" s="1" t="str">
        <f aca="false">IF(AND(D43&lt;0.75,A43&lt;5.45),"setosa",IF(AND(B43&lt;2.45,D43&gt;=0.75,A43&lt;5.45),"versicolor",IF(AND(A43&gt;=5.55,C43&lt;4.75,A43&gt;=5.45),"versicolor",IF(AND(C43&gt;=5.15,C43&gt;=4.75,A43&gt;=5.45),"virginica",IF(AND(G43&lt;6.094,B43&gt;=2.45,D43&gt;=0.75,A43&lt;5.45),"virginica",IF(AND(G43&gt;=6.094,B43&gt;=2.45,D43&gt;=0.75,A43&lt;5.45),"versicolor",IF(AND(D43&lt;0.6,A43&lt;5.55,C43&lt;4.75,A43&gt;=5.45),"setosa",IF(AND(D43&gt;=0.6,A43&lt;5.55,C43&lt;4.75,A43&gt;=5.45),"versicolor",IF(AND(C43&lt;4.95,C43&lt;5.15,C43&gt;=4.75,A43&gt;=5.45),"virginica",IF(AND(G43&lt;12.627,C43&lt;5.05,C43&gt;=4.95,C43&lt;5.15,C43&gt;=4.75,A43&gt;=5.45),"virginica",IF(AND(G43&gt;=12.627,C43&lt;5.05,C43&gt;=4.95,C43&lt;5.15,C43&gt;=4.75,A43&gt;=5.45),"versicolor",IF(AND(D43&lt;1.7,C43&gt;=5.05,C43&gt;=4.95,C43&lt;5.15,C43&gt;=4.75,A43&gt;=5.45),"versicolor",IF(AND(D43&gt;=1.7,C43&gt;=5.05,C43&gt;=4.95,C43&lt;5.15,C43&gt;=4.75,A43&gt;=5.45),"virginica","shouldnthappen")))))))))))))</f>
        <v>virginica</v>
      </c>
      <c r="AL43" s="1" t="str">
        <f aca="false">IF(AND(B43&lt;2.45,B43&lt;3.15),"versicolor",IF(AND(D43&lt;0.95,G43&lt;15.141,B43&gt;=3.15),"setosa",IF(AND(G43&lt;15.429,G43&gt;=15.141,B43&gt;=3.15),"versicolor",IF(AND(G43&gt;=15.429,G43&gt;=15.141,B43&gt;=3.15),"virginica",IF(AND(C43&lt;2.3,C43&lt;4.75,B43&gt;=2.45,B43&lt;3.15),"setosa",IF(AND(G43&gt;=16.072,C43&gt;=4.75,B43&gt;=2.45,B43&lt;3.15),"versicolor",IF(AND(G43&lt;11.833,D43&gt;=0.95,G43&lt;15.141,B43&gt;=3.15),"virginica",IF(AND(A43&lt;5,C43&gt;=2.3,C43&lt;4.75,B43&gt;=2.45,B43&lt;3.15),"virginica",IF(AND(A43&gt;=5,C43&gt;=2.3,C43&lt;4.75,B43&gt;=2.45,B43&lt;3.15),"versicolor",IF(AND(G43&lt;14.342,G43&gt;=11.833,D43&gt;=0.95,G43&lt;15.141,B43&gt;=3.15),"versicolor",IF(AND(G43&gt;=14.342,G43&gt;=11.833,D43&gt;=0.95,G43&lt;15.141,B43&gt;=3.15),"virginica",IF(AND(G43&lt;13.757,F43&gt;=0.741,G43&lt;16.072,C43&gt;=4.75,B43&gt;=2.45,B43&lt;3.15),"virginica",IF(AND(F43&gt;=0.546,A43&lt;6.15,F43&lt;0.741,G43&lt;16.072,C43&gt;=4.75,B43&gt;=2.45,B43&lt;3.15),"virginica",IF(AND(D43&gt;=1.75,A43&gt;=6.15,F43&lt;0.741,G43&lt;16.072,C43&gt;=4.75,B43&gt;=2.45,B43&lt;3.15),"virginica",IF(AND(C43&lt;4.85,G43&gt;=13.757,F43&gt;=0.741,G43&lt;16.072,C43&gt;=4.75,B43&gt;=2.45,B43&lt;3.15),"virginica",IF(AND(C43&gt;=4.85,G43&gt;=13.757,F43&gt;=0.741,G43&lt;16.072,C43&gt;=4.75,B43&gt;=2.45,B43&lt;3.15),"versicolor",IF(AND(F43&lt;0.331,F43&lt;0.546,A43&lt;6.15,F43&lt;0.741,G43&lt;16.072,C43&gt;=4.75,B43&gt;=2.45,B43&lt;3.15),"virginica",IF(AND(F43&gt;=0.331,F43&lt;0.546,A43&lt;6.15,F43&lt;0.741,G43&lt;16.072,C43&gt;=4.75,B43&gt;=2.45,B43&lt;3.15),"versicolor",IF(AND(G43&lt;10.661,D43&lt;1.75,A43&gt;=6.15,F43&lt;0.741,G43&lt;16.072,C43&gt;=4.75,B43&gt;=2.45,B43&lt;3.15),"virginica",IF(AND(G43&gt;=10.661,D43&lt;1.75,A43&gt;=6.15,F43&lt;0.741,G43&lt;16.072,C43&gt;=4.75,B43&gt;=2.45,B43&lt;3.15),"versicolor","shouldnthappen"))))))))))))))))))))</f>
        <v>virginica</v>
      </c>
      <c r="AM43" s="1" t="str">
        <f aca="false">IF(AND(D43&lt;1.35,F43&gt;=0.917),"setosa",IF(AND(D43&gt;=1.35,F43&gt;=0.917),"virginica",IF(AND(D43&lt;0.75,D43&lt;1.55,F43&lt;0.917),"setosa",IF(AND(C43&gt;=4.8,D43&gt;=1.55,F43&lt;0.917),"virginica",IF(AND(A43&lt;5.95,D43&gt;=0.75,D43&lt;1.55,F43&lt;0.917),"versicolor",IF(AND(F43&lt;0.473,C43&lt;4.8,D43&gt;=1.55,F43&lt;0.917),"virginica",IF(AND(F43&gt;=0.473,C43&lt;4.8,D43&gt;=1.55,F43&lt;0.917),"versicolor",IF(AND(C43&lt;4.95,A43&gt;=5.95,D43&gt;=0.75,D43&lt;1.55,F43&lt;0.917),"versicolor",IF(AND(C43&gt;=4.95,A43&gt;=5.95,D43&gt;=0.75,D43&lt;1.55,F43&lt;0.917),"virginica","shouldnthappen")))))))))</f>
        <v>virginica</v>
      </c>
      <c r="AN43" s="1" t="str">
        <f aca="false">IF(AND(D43&lt;0.75,A43&lt;5.45),"setosa",IF(AND(D43&lt;1.55,D43&gt;=0.75,A43&lt;5.45),"versicolor",IF(AND(D43&gt;=1.55,D43&gt;=0.75,A43&lt;5.45),"virginica",IF(AND(A43&gt;=5.75,C43&lt;4.75,A43&gt;=5.45),"versicolor",IF(AND(F43&lt;0.361,C43&gt;=4.75,A43&gt;=5.45),"virginica",IF(AND(C43&lt;2.6,A43&lt;5.75,C43&lt;4.75,A43&gt;=5.45),"setosa",IF(AND(C43&gt;=2.6,A43&lt;5.75,C43&lt;4.75,A43&gt;=5.45),"versicolor",IF(AND(D43&gt;=1.7,F43&gt;=0.361,C43&gt;=4.75,A43&gt;=5.45),"virginica",IF(AND(B43&lt;2.65,D43&lt;1.7,F43&gt;=0.361,C43&gt;=4.75,A43&gt;=5.45),"virginica",IF(AND(A43&lt;7.05,B43&gt;=2.65,D43&lt;1.7,F43&gt;=0.361,C43&gt;=4.75,A43&gt;=5.45),"versicolor",IF(AND(A43&gt;=7.05,B43&gt;=2.65,D43&lt;1.7,F43&gt;=0.361,C43&gt;=4.75,A43&gt;=5.45),"virginica","shouldnthappen")))))))))))</f>
        <v>virginica</v>
      </c>
      <c r="AO43" s="1" t="str">
        <f aca="false">IF(AND(D43&lt;0.7),"setosa",IF(AND(A43&lt;4.95,C43&lt;4.85,D43&gt;=0.7),"virginica",IF(AND(A43&gt;=4.95,C43&lt;4.85,D43&gt;=0.7),"versicolor",IF(AND(D43&gt;=1.7,C43&gt;=4.85,D43&gt;=0.7),"virginica",IF(AND(F43&lt;0.325,D43&lt;1.7,C43&gt;=4.85,D43&gt;=0.7),"virginica",IF(AND(D43&lt;1.55,F43&gt;=0.325,D43&lt;1.7,C43&gt;=4.85,D43&gt;=0.7),"virginica",IF(AND(D43&gt;=1.55,F43&gt;=0.325,D43&lt;1.7,C43&gt;=4.85,D43&gt;=0.7),"versicolor","shouldnthappen")))))))</f>
        <v>virginica</v>
      </c>
      <c r="AP43" s="1" t="str">
        <f aca="false">IF(AND(D43&lt;0.75),"setosa",IF(AND(C43&lt;4.85,D43&gt;=0.75),"versicolor",IF(AND(G43&gt;=8.277,C43&gt;=4.85,D43&gt;=0.75),"virginica",IF(AND(F43&gt;=0.633,G43&lt;8.277,C43&gt;=4.85,D43&gt;=0.75),"virginica",IF(AND(G43&lt;7.61,F43&lt;0.633,G43&lt;8.277,C43&gt;=4.85,D43&gt;=0.75),"virginica",IF(AND(G43&gt;=7.61,F43&lt;0.633,G43&lt;8.277,C43&gt;=4.85,D43&gt;=0.75),"versicolor","shouldnthappen"))))))</f>
        <v>virginica</v>
      </c>
      <c r="AQ43" s="1" t="str">
        <f aca="false">IF(AND(C43&lt;2.65,A43&gt;=5.45,C43&lt;4.75),"setosa",IF(AND(C43&gt;=2.65,A43&gt;=5.45,C43&lt;4.75),"versicolor",IF(AND(B43&lt;2.9,C43&lt;4.85,C43&gt;=4.75),"versicolor",IF(AND(B43&gt;=2.9,C43&lt;4.85,C43&gt;=4.75),"virginica",IF(AND(D43&lt;1.7,C43&gt;=4.85,C43&gt;=4.75),"versicolor",IF(AND(D43&gt;=1.7,C43&gt;=4.85,C43&gt;=4.75),"virginica",IF(AND(C43&lt;2.45,G43&lt;14.126,A43&lt;5.45,C43&lt;4.75),"setosa",IF(AND(C43&gt;=2.45,G43&lt;14.126,A43&lt;5.45,C43&lt;4.75),"versicolor",IF(AND(C43&lt;2.4,G43&gt;=14.126,A43&lt;5.45,C43&lt;4.75),"setosa",IF(AND(C43&gt;=2.4,G43&gt;=14.126,A43&lt;5.45,C43&lt;4.75),"versicolor","shouldnthappen"))))))))))</f>
        <v>virginica</v>
      </c>
      <c r="AR43" s="1" t="str">
        <f aca="false">IF(AND(C43&lt;2.45,C43&lt;4.85),"setosa",IF(AND(C43&gt;=5.15,C43&gt;=4.85),"virginica",IF(AND(A43&gt;=4.95,C43&gt;=2.45,C43&lt;4.85),"versicolor",IF(AND(D43&lt;1.35,A43&lt;4.95,C43&gt;=2.45,C43&lt;4.85),"versicolor",IF(AND(D43&gt;=1.35,A43&lt;4.95,C43&gt;=2.45,C43&lt;4.85),"virginica",IF(AND(F43&lt;0.35,G43&lt;12.751,C43&lt;5.15,C43&gt;=4.85),"virginica",IF(AND(A43&lt;6.5,G43&gt;=12.751,C43&lt;5.15,C43&gt;=4.85),"virginica",IF(AND(A43&gt;=6.5,G43&gt;=12.751,C43&lt;5.15,C43&gt;=4.85),"versicolor",IF(AND(B43&gt;=2.75,F43&gt;=0.35,G43&lt;12.751,C43&lt;5.15,C43&gt;=4.85),"virginica",IF(AND(C43&lt;5.05,B43&lt;2.75,F43&gt;=0.35,G43&lt;12.751,C43&lt;5.15,C43&gt;=4.85),"virginica",IF(AND(C43&gt;=5.05,B43&lt;2.75,F43&gt;=0.35,G43&lt;12.751,C43&lt;5.15,C43&gt;=4.85),"versicolor","shouldnthappen")))))))))))</f>
        <v>virginica</v>
      </c>
      <c r="AS43" s="1" t="str">
        <f aca="false">IF(AND(F43&gt;=0.9,B43&lt;3.05),"virginica",IF(AND(A43&lt;5.9,B43&gt;=3.05),"setosa",IF(AND(D43&lt;1.65,A43&gt;=5.9,B43&gt;=3.05),"versicolor",IF(AND(D43&gt;=1.65,A43&gt;=5.9,B43&gt;=3.05),"virginica",IF(AND(D43&gt;=1.75,C43&gt;=4.85,F43&lt;0.9,B43&lt;3.05),"virginica",IF(AND(C43&lt;2.2,B43&lt;2.95,C43&lt;4.85,F43&lt;0.9,B43&lt;3.05),"setosa",IF(AND(C43&gt;=2.2,B43&lt;2.95,C43&lt;4.85,F43&lt;0.9,B43&lt;3.05),"versicolor",IF(AND(C43&lt;2.8,B43&gt;=2.95,C43&lt;4.85,F43&lt;0.9,B43&lt;3.05),"setosa",IF(AND(C43&gt;=2.8,B43&gt;=2.95,C43&lt;4.85,F43&lt;0.9,B43&lt;3.05),"versicolor",IF(AND(G43&lt;13.879,D43&lt;1.75,C43&gt;=4.85,F43&lt;0.9,B43&lt;3.05),"virginica",IF(AND(G43&gt;=13.879,D43&lt;1.75,C43&gt;=4.85,F43&lt;0.9,B43&lt;3.05),"versicolor","shouldnthappen")))))))))))</f>
        <v>virginica</v>
      </c>
      <c r="AT43" s="1" t="str">
        <f aca="false">IF(AND(D43&lt;0.75),"setosa",IF(AND(D43&gt;=1.75,D43&gt;=0.75),"virginica",IF(AND(D43&lt;1.45,G43&lt;7.37,D43&lt;1.75,D43&gt;=0.75),"versicolor",IF(AND(D43&gt;=1.45,G43&lt;7.37,D43&lt;1.75,D43&gt;=0.75),"virginica",IF(AND(C43&lt;5.45,G43&gt;=7.37,D43&lt;1.75,D43&gt;=0.75),"versicolor",IF(AND(C43&gt;=5.45,G43&gt;=7.37,D43&lt;1.75,D43&gt;=0.75),"virginica","shouldnthappen"))))))</f>
        <v>virginica</v>
      </c>
      <c r="AU43" s="1" t="str">
        <f aca="false">IF(AND(D43&lt;0.7),"setosa",IF(AND(D43&gt;=1.7,A43&gt;=6.15,D43&gt;=0.7),"virginica",IF(AND(B43&gt;=2.55,C43&lt;4.75,A43&lt;6.15,D43&gt;=0.7),"versicolor",IF(AND(D43&gt;=1.7,C43&gt;=4.75,A43&lt;6.15,D43&gt;=0.7),"virginica",IF(AND(C43&lt;5.25,D43&lt;1.7,A43&gt;=6.15,D43&gt;=0.7),"versicolor",IF(AND(C43&gt;=5.25,D43&lt;1.7,A43&gt;=6.15,D43&gt;=0.7),"virginica",IF(AND(C43&lt;4.25,B43&lt;2.55,C43&lt;4.75,A43&lt;6.15,D43&gt;=0.7),"versicolor",IF(AND(C43&gt;=4.25,B43&lt;2.55,C43&lt;4.75,A43&lt;6.15,D43&gt;=0.7),"virginica",IF(AND(B43&lt;2.65,D43&lt;1.7,C43&gt;=4.75,A43&lt;6.15,D43&gt;=0.7),"virginica",IF(AND(B43&gt;=2.65,D43&lt;1.7,C43&gt;=4.75,A43&lt;6.15,D43&gt;=0.7),"versicolor","shouldnthappen"))))))))))</f>
        <v>virginica</v>
      </c>
      <c r="AV43" s="1" t="str">
        <f aca="false">IF(AND(D43&lt;0.75),"setosa",IF(AND(F43&gt;=0.899,D43&gt;=0.75),"virginica",IF(AND(D43&lt;1.65,A43&lt;6.05,F43&lt;0.899,D43&gt;=0.75),"versicolor",IF(AND(D43&gt;=1.65,A43&lt;6.05,F43&lt;0.899,D43&gt;=0.75),"virginica",IF(AND(C43&gt;=5.05,A43&gt;=6.05,F43&lt;0.899,D43&gt;=0.75),"virginica",IF(AND(G43&gt;=13.757,C43&lt;5.05,A43&gt;=6.05,F43&lt;0.899,D43&gt;=0.75),"versicolor",IF(AND(D43&lt;1.6,G43&lt;13.757,C43&lt;5.05,A43&gt;=6.05,F43&lt;0.899,D43&gt;=0.75),"versicolor",IF(AND(D43&gt;=1.6,G43&lt;13.757,C43&lt;5.05,A43&gt;=6.05,F43&lt;0.899,D43&gt;=0.75),"virginica","shouldnthappen"))))))))</f>
        <v>virginica</v>
      </c>
      <c r="AW43" s="1" t="str">
        <f aca="false">IF(AND(F43&lt;0.117,A43&gt;=5.55),"virginica",IF(AND(A43&gt;=5.2,G43&lt;6.086,A43&lt;5.55),"versicolor",IF(AND(D43&lt;0.7,G43&gt;=6.086,A43&lt;5.55),"setosa",IF(AND(D43&gt;=0.7,G43&gt;=6.086,A43&lt;5.55),"versicolor",IF(AND(A43&lt;4.75,A43&lt;5.2,G43&lt;6.086,A43&lt;5.55),"setosa",IF(AND(A43&gt;=4.75,A43&lt;5.2,G43&lt;6.086,A43&lt;5.55),"virginica",IF(AND(D43&gt;=1.65,C43&lt;4.95,F43&gt;=0.117,A43&gt;=5.55),"virginica",IF(AND(D43&gt;=1.75,C43&gt;=4.95,F43&gt;=0.117,A43&gt;=5.55),"virginica",IF(AND(C43&lt;2.6,D43&lt;1.65,C43&lt;4.95,F43&gt;=0.117,A43&gt;=5.55),"setosa",IF(AND(C43&gt;=2.6,D43&lt;1.65,C43&lt;4.95,F43&gt;=0.117,A43&gt;=5.55),"versicolor",IF(AND(D43&lt;1.55,D43&lt;1.75,C43&gt;=4.95,F43&gt;=0.117,A43&gt;=5.55),"virginica",IF(AND(A43&lt;6.95,D43&gt;=1.55,D43&lt;1.75,C43&gt;=4.95,F43&gt;=0.117,A43&gt;=5.55),"versicolor",IF(AND(A43&gt;=6.95,D43&gt;=1.55,D43&lt;1.75,C43&gt;=4.95,F43&gt;=0.117,A43&gt;=5.55),"virginica","shouldnthappen")))))))))))))</f>
        <v>virginica</v>
      </c>
      <c r="AX43" s="1" t="str">
        <f aca="false">IF(AND(D43&lt;0.75),"setosa",IF(AND(F43&lt;0.138,D43&gt;=0.75),"virginica",IF(AND(C43&lt;4.45,A43&lt;6.15,F43&gt;=0.138,D43&gt;=0.75),"versicolor",IF(AND(C43&gt;=5.05,A43&gt;=6.15,F43&gt;=0.138,D43&gt;=0.75),"virginica",IF(AND(B43&lt;2.65,C43&gt;=4.45,A43&lt;6.15,F43&gt;=0.138,D43&gt;=0.75),"virginica",IF(AND(A43&gt;=6.35,C43&lt;5.05,A43&gt;=6.15,F43&gt;=0.138,D43&gt;=0.75),"versicolor",IF(AND(A43&lt;5.65,B43&gt;=2.65,C43&gt;=4.45,A43&lt;6.15,F43&gt;=0.138,D43&gt;=0.75),"virginica",IF(AND(D43&lt;1.75,A43&lt;6.35,C43&lt;5.05,A43&gt;=6.15,F43&gt;=0.138,D43&gt;=0.75),"versicolor",IF(AND(D43&gt;=1.75,A43&lt;6.35,C43&lt;5.05,A43&gt;=6.15,F43&gt;=0.138,D43&gt;=0.75),"virginica",IF(AND(D43&lt;1.7,A43&gt;=5.65,B43&gt;=2.65,C43&gt;=4.45,A43&lt;6.15,F43&gt;=0.138,D43&gt;=0.75),"versicolor",IF(AND(D43&gt;=1.7,A43&gt;=5.65,B43&gt;=2.65,C43&gt;=4.45,A43&lt;6.15,F43&gt;=0.138,D43&gt;=0.75),"virginica","shouldnthappen")))))))))))</f>
        <v>virginica</v>
      </c>
      <c r="AY43" s="1" t="str">
        <f aca="false">IF(AND(D43&lt;0.75,A43&lt;5.55),"setosa",IF(AND(A43&lt;4.95,D43&gt;=0.75,A43&lt;5.55),"virginica",IF(AND(A43&gt;=4.95,D43&gt;=0.75,A43&lt;5.55),"versicolor",IF(AND(C43&lt;2.6,C43&lt;4.85,A43&gt;=5.55),"setosa",IF(AND(C43&gt;=2.6,C43&lt;4.85,A43&gt;=5.55),"versicolor",IF(AND(D43&gt;=1.75,C43&gt;=4.85,A43&gt;=5.55),"virginica",IF(AND(F43&lt;0.405,D43&lt;1.75,C43&gt;=4.85,A43&gt;=5.55),"versicolor",IF(AND(B43&lt;3.05,F43&gt;=0.405,D43&lt;1.75,C43&gt;=4.85,A43&gt;=5.55),"virginica",IF(AND(B43&gt;=3.05,F43&gt;=0.405,D43&lt;1.75,C43&gt;=4.85,A43&gt;=5.55),"versicolor","shouldnthappen")))))))))</f>
        <v>virginica</v>
      </c>
      <c r="AZ43" s="1" t="str">
        <f aca="false">IF(AND(D43&lt;0.75),"setosa",IF(AND(F43&lt;0.9,C43&lt;4.95,D43&gt;=0.75),"versicolor",IF(AND(F43&gt;=0.9,C43&lt;4.95,D43&gt;=0.75),"virginica",IF(AND(D43&gt;=1.7,C43&gt;=4.95,D43&gt;=0.75),"virginica",IF(AND(F43&lt;0.405,D43&lt;1.7,C43&gt;=4.95,D43&gt;=0.75),"versicolor",IF(AND(F43&gt;=0.405,D43&lt;1.7,C43&gt;=4.95,D43&gt;=0.75),"virginica","shouldnthappen"))))))</f>
        <v>virginica</v>
      </c>
      <c r="BA43" s="1" t="str">
        <f aca="false">IF(AND(D43&lt;0.75),"setosa",IF(AND(D43&gt;=1.7,C43&gt;=5.05,D43&gt;=0.75),"virginica",IF(AND(D43&lt;1.45,D43&lt;1.6,C43&lt;5.05,D43&gt;=0.75),"versicolor",IF(AND(A43&lt;5.8,D43&gt;=1.6,C43&lt;5.05,D43&gt;=0.75),"virginica",IF(AND(A43&gt;=5.8,D43&gt;=1.6,C43&lt;5.05,D43&gt;=0.75),"versicolor",IF(AND(F43&lt;0.417,D43&lt;1.7,C43&gt;=5.05,D43&gt;=0.75),"versicolor",IF(AND(F43&gt;=0.417,D43&lt;1.7,C43&gt;=5.05,D43&gt;=0.75),"virginica",IF(AND(A43&lt;5.95,D43&gt;=1.45,D43&lt;1.6,C43&lt;5.05,D43&gt;=0.75),"versicolor",IF(AND(G43&lt;10.618,A43&gt;=5.95,D43&gt;=1.45,D43&lt;1.6,C43&lt;5.05,D43&gt;=0.75),"virginica",IF(AND(G43&gt;=10.618,A43&gt;=5.95,D43&gt;=1.45,D43&lt;1.6,C43&lt;5.05,D43&gt;=0.75),"versicolor","shouldnthappen"))))))))))</f>
        <v>virginica</v>
      </c>
      <c r="BB43" s="1" t="str">
        <f aca="false">IF(AND(C43&lt;2.6),"setosa",IF(AND(D43&gt;=1.75,C43&gt;=2.6),"virginica",IF(AND(C43&gt;=5.45,D43&lt;1.75,C43&gt;=2.6),"virginica",IF(AND(F43&gt;=0.259,C43&lt;5.45,D43&lt;1.75,C43&gt;=2.6),"versicolor",IF(AND(C43&lt;5.05,F43&lt;0.259,C43&lt;5.45,D43&lt;1.75,C43&gt;=2.6),"versicolor",IF(AND(C43&gt;=5.05,F43&lt;0.259,C43&lt;5.45,D43&lt;1.75,C43&gt;=2.6),"virginica","shouldnthappen"))))))</f>
        <v>virginica</v>
      </c>
      <c r="BC43" s="1" t="str">
        <f aca="false">IF(AND(A43&lt;4.95,B43&lt;2.7,A43&lt;5.55),"virginica",IF(AND(A43&gt;=4.95,B43&lt;2.7,A43&lt;5.55),"versicolor",IF(AND(C43&lt;3.2,B43&gt;=2.7,A43&lt;5.55),"setosa",IF(AND(C43&gt;=3.2,B43&gt;=2.7,A43&lt;5.55),"versicolor",IF(AND(F43&gt;=0.85,A43&lt;6.15,A43&gt;=5.55),"virginica",IF(AND(D43&lt;1.45,A43&gt;=6.15,A43&gt;=5.55),"versicolor",IF(AND(C43&lt;4.8,F43&lt;0.85,A43&lt;6.15,A43&gt;=5.55),"versicolor",IF(AND(D43&gt;=1.7,D43&gt;=1.45,A43&gt;=6.15,A43&gt;=5.55),"virginica",IF(AND(G43&lt;9.333,C43&gt;=4.8,F43&lt;0.85,A43&lt;6.15,A43&gt;=5.55),"versicolor",IF(AND(G43&gt;=9.333,C43&gt;=4.8,F43&lt;0.85,A43&lt;6.15,A43&gt;=5.55),"virginica",IF(AND(C43&lt;4.9,D43&lt;1.7,D43&gt;=1.45,A43&gt;=6.15,A43&gt;=5.55),"versicolor",IF(AND(C43&gt;=4.9,D43&lt;1.7,D43&gt;=1.45,A43&gt;=6.15,A43&gt;=5.55),"virginica","shouldnthappen"))))))))))))</f>
        <v>virginica</v>
      </c>
      <c r="BD43" s="1" t="str">
        <f aca="false">IF(AND(C43&lt;2.35),"setosa",IF(AND(C43&lt;4.75,B43&lt;2.55,C43&gt;=2.35),"versicolor",IF(AND(C43&gt;=4.75,B43&lt;2.55,C43&gt;=2.35),"virginica",IF(AND(C43&lt;4.75,B43&gt;=2.55,C43&gt;=2.35),"versicolor",IF(AND(D43&gt;=1.75,C43&gt;=4.75,B43&gt;=2.55,C43&gt;=2.35),"virginica",IF(AND(A43&gt;=6.5,D43&lt;1.75,C43&gt;=4.75,B43&gt;=2.55,C43&gt;=2.35),"versicolor",IF(AND(A43&lt;6.05,A43&lt;6.5,D43&lt;1.75,C43&gt;=4.75,B43&gt;=2.55,C43&gt;=2.35),"versicolor",IF(AND(A43&gt;=6.05,A43&lt;6.5,D43&lt;1.75,C43&gt;=4.75,B43&gt;=2.55,C43&gt;=2.35),"virginica","shouldnthappen"))))))))</f>
        <v>virginica</v>
      </c>
      <c r="BE43" s="1" t="str">
        <f aca="false">IF(AND(C43&lt;2.5),"setosa",IF(AND(D43&lt;1.65,C43&lt;4.75,C43&gt;=2.5),"versicolor",IF(AND(D43&gt;=1.65,C43&lt;4.75,C43&gt;=2.5),"virginica",IF(AND(D43&gt;=1.75,C43&gt;=4.75,C43&gt;=2.5),"virginica",IF(AND(C43&lt;4.95,D43&lt;1.75,C43&gt;=4.75,C43&gt;=2.5),"versicolor",IF(AND(A43&lt;6.5,C43&gt;=4.95,D43&lt;1.75,C43&gt;=4.75,C43&gt;=2.5),"virginica",IF(AND(A43&gt;=6.5,C43&gt;=4.95,D43&lt;1.75,C43&gt;=4.75,C43&gt;=2.5),"versicolor","shouldnthappen")))))))</f>
        <v>virginica</v>
      </c>
      <c r="BF43" s="1" t="str">
        <f aca="false">IF(AND(G43&gt;=15.244),"virginica",IF(AND(C43&lt;3.2,B43&gt;=3.15,G43&lt;15.244),"setosa",IF(AND(A43&gt;=4.95,C43&lt;4.7,B43&lt;3.15,G43&lt;15.244),"versicolor",IF(AND(C43&gt;=5.15,C43&gt;=4.7,B43&lt;3.15,G43&lt;15.244),"virginica",IF(AND(A43&gt;=6.45,C43&gt;=3.2,B43&gt;=3.15,G43&lt;15.244),"virginica",IF(AND(D43&lt;0.95,A43&lt;4.95,C43&lt;4.7,B43&lt;3.15,G43&lt;15.244),"setosa",IF(AND(D43&gt;=0.95,A43&lt;4.95,C43&lt;4.7,B43&lt;3.15,G43&lt;15.244),"virginica",IF(AND(F43&lt;0.816,A43&lt;6.45,C43&gt;=3.2,B43&gt;=3.15,G43&lt;15.244),"virginica",IF(AND(F43&gt;=0.816,A43&lt;6.45,C43&gt;=3.2,B43&gt;=3.15,G43&lt;15.244),"versicolor",IF(AND(A43&gt;=6.5,B43&lt;3.05,C43&lt;5.15,C43&gt;=4.7,B43&lt;3.15,G43&lt;15.244),"versicolor",IF(AND(G43&lt;11.093,B43&gt;=3.05,C43&lt;5.15,C43&gt;=4.7,B43&lt;3.15,G43&lt;15.244),"virginica",IF(AND(G43&gt;=11.093,B43&gt;=3.05,C43&lt;5.15,C43&gt;=4.7,B43&lt;3.15,G43&lt;15.244),"versicolor",IF(AND(D43&gt;=1.7,A43&lt;6.5,B43&lt;3.05,C43&lt;5.15,C43&gt;=4.7,B43&lt;3.15,G43&lt;15.244),"virginica",IF(AND(G43&lt;7.498,D43&lt;1.7,A43&lt;6.5,B43&lt;3.05,C43&lt;5.15,C43&gt;=4.7,B43&lt;3.15,G43&lt;15.244),"virginica",IF(AND(G43&gt;=7.498,D43&lt;1.7,A43&lt;6.5,B43&lt;3.05,C43&lt;5.15,C43&gt;=4.7,B43&lt;3.15,G43&lt;15.244),"versicolor","shouldnthappen")))))))))))))))</f>
        <v>virginica</v>
      </c>
      <c r="BG43" s="1" t="str">
        <f aca="false">IF(AND(B43&gt;=3.35,C43&lt;4.85),"setosa",IF(AND(D43&gt;=1.75,C43&gt;=4.85),"virginica",IF(AND(D43&lt;0.75,B43&lt;3.35,C43&lt;4.85),"setosa",IF(AND(G43&gt;=13.879,D43&lt;1.75,C43&gt;=4.85),"versicolor",IF(AND(F43&gt;=0.9,D43&gt;=0.75,B43&lt;3.35,C43&lt;4.85),"virginica",IF(AND(F43&gt;=0.405,G43&lt;13.879,D43&lt;1.75,C43&gt;=4.85),"virginica",IF(AND(B43&gt;=2.55,F43&lt;0.9,D43&gt;=0.75,B43&lt;3.35,C43&lt;4.85),"versicolor",IF(AND(G43&lt;7.498,F43&lt;0.405,G43&lt;13.879,D43&lt;1.75,C43&gt;=4.85),"virginica",IF(AND(G43&gt;=7.498,F43&lt;0.405,G43&lt;13.879,D43&lt;1.75,C43&gt;=4.85),"versicolor",IF(AND(G43&lt;5.656,B43&lt;2.55,F43&lt;0.9,D43&gt;=0.75,B43&lt;3.35,C43&lt;4.85),"virginica",IF(AND(G43&gt;=5.656,B43&lt;2.55,F43&lt;0.9,D43&gt;=0.75,B43&lt;3.35,C43&lt;4.85),"versicolor","shouldnthappen")))))))))))</f>
        <v>virginica</v>
      </c>
      <c r="BH43" s="1" t="str">
        <f aca="false">IF(AND(D43&lt;0.7),"setosa",IF(AND(D43&gt;=1.65,A43&lt;6.65,D43&gt;=0.7),"virginica",IF(AND(D43&lt;1.55,A43&gt;=6.65,D43&gt;=0.7),"versicolor",IF(AND(D43&gt;=1.55,A43&gt;=6.65,D43&gt;=0.7),"virginica",IF(AND(F43&gt;=0.529,D43&lt;1.65,A43&lt;6.65,D43&gt;=0.7),"versicolor",IF(AND(C43&gt;=5.35,F43&lt;0.529,D43&lt;1.65,A43&lt;6.65,D43&gt;=0.7),"virginica",IF(AND(G43&gt;=7.411,C43&lt;5.35,F43&lt;0.529,D43&lt;1.65,A43&lt;6.65,D43&gt;=0.7),"versicolor",IF(AND(G43&lt;6.927,G43&lt;7.411,C43&lt;5.35,F43&lt;0.529,D43&lt;1.65,A43&lt;6.65,D43&gt;=0.7),"versicolor",IF(AND(G43&gt;=6.927,G43&lt;7.411,C43&lt;5.35,F43&lt;0.529,D43&lt;1.65,A43&lt;6.65,D43&gt;=0.7),"virginica","shouldnthappen")))))))))</f>
        <v>virginica</v>
      </c>
      <c r="BI43" s="1" t="str">
        <f aca="false">IF(AND(D43&gt;=1.7),"virginica",IF(AND(D43&lt;0.7,D43&lt;1.7),"setosa",IF(AND(D43&lt;1.45,G43&lt;7.37,D43&gt;=0.7,D43&lt;1.7),"versicolor",IF(AND(D43&gt;=1.45,G43&lt;7.37,D43&gt;=0.7,D43&lt;1.7),"virginica",IF(AND(B43&gt;=2.65,G43&gt;=7.37,D43&gt;=0.7,D43&lt;1.7),"versicolor",IF(AND(C43&lt;5.05,B43&lt;2.65,G43&gt;=7.37,D43&gt;=0.7,D43&lt;1.7),"versicolor",IF(AND(C43&gt;=5.05,B43&lt;2.65,G43&gt;=7.37,D43&gt;=0.7,D43&lt;1.7),"virginica","shouldnthappen")))))))</f>
        <v>virginica</v>
      </c>
    </row>
    <row r="44" customFormat="false" ht="13.8" hidden="false" customHeight="false" outlineLevel="0" collapsed="false">
      <c r="A44" s="1" t="n">
        <v>5.6</v>
      </c>
      <c r="B44" s="1" t="n">
        <v>2.8</v>
      </c>
      <c r="C44" s="1" t="n">
        <v>4.9</v>
      </c>
      <c r="D44" s="1" t="n">
        <v>2</v>
      </c>
      <c r="E44" s="1" t="s">
        <v>93</v>
      </c>
      <c r="F44" s="1" t="n">
        <v>0.736999924993142</v>
      </c>
      <c r="G44" s="1" t="n">
        <v>10.9471510671079</v>
      </c>
      <c r="H44" s="11" t="str">
        <f aca="false">E44</f>
        <v>virginica</v>
      </c>
      <c r="I44" s="1" t="str">
        <f aca="false">INDEX(L44:BI44, MODE(MATCH(L44:BI44, L44:BI44, 0 )))</f>
        <v>virginica</v>
      </c>
      <c r="J44" s="12" t="n">
        <f aca="false">COUNTIF(L44:BI44, H44) / COUNTA(L44:BI44)</f>
        <v>0.96</v>
      </c>
      <c r="K44" s="13" t="n">
        <f aca="false">I44=H44</f>
        <v>1</v>
      </c>
      <c r="L44" s="1" t="str">
        <f aca="false">IF(AND(C44&lt;3.65,B44&gt;=3.35),"setosa",IF(AND(C44&gt;=3.65,B44&gt;=3.35),"virginica",IF(AND(C44&lt;2.35,C44&lt;4.85,B44&lt;3.35),"setosa",IF(AND(F44&gt;=0.899,C44&gt;=2.35,C44&lt;4.85,B44&lt;3.35),"virginica",IF(AND(G44&gt;=8.268,B44&lt;2.75,C44&gt;=4.85,B44&lt;3.35),"virginica",IF(AND(D44&lt;1.55,B44&gt;=2.75,C44&gt;=4.85,B44&lt;3.35),"versicolor",IF(AND(D44&gt;=1.55,B44&gt;=2.75,C44&gt;=4.85,B44&lt;3.35),"virginica",IF(AND(G44&lt;6.537,F44&lt;0.899,C44&gt;=2.35,C44&lt;4.85,B44&lt;3.35),"virginica",IF(AND(G44&gt;=6.537,F44&lt;0.899,C44&gt;=2.35,C44&lt;4.85,B44&lt;3.35),"versicolor",IF(AND(G44&lt;6.878,G44&lt;8.268,B44&lt;2.75,C44&gt;=4.85,B44&lt;3.35),"virginica",IF(AND(G44&gt;=6.878,G44&lt;8.268,B44&lt;2.75,C44&gt;=4.85,B44&lt;3.35),"versicolor","shouldnthappen")))))))))))</f>
        <v>virginica</v>
      </c>
      <c r="M44" s="1" t="str">
        <f aca="false">IF(AND(C44&lt;2.6),"setosa",IF(AND(D44&gt;=1.75,C44&gt;=2.6),"virginica",IF(AND(G44&lt;6.094,D44&lt;1.75,C44&gt;=2.6),"virginica",IF(AND(D44&lt;1.35,G44&gt;=6.094,D44&lt;1.75,C44&gt;=2.6),"versicolor",IF(AND(C44&lt;5.05,D44&gt;=1.35,G44&gt;=6.094,D44&lt;1.75,C44&gt;=2.6),"versicolor",IF(AND(C44&gt;=5.05,D44&gt;=1.35,G44&gt;=6.094,D44&lt;1.75,C44&gt;=2.6),"virginica","shouldnthappen"))))))</f>
        <v>virginica</v>
      </c>
      <c r="N44" s="1" t="str">
        <f aca="false">IF(AND(A44&lt;6.6,B44&gt;=3.45),"setosa",IF(AND(A44&gt;=6.6,B44&gt;=3.45),"virginica",IF(AND(D44&lt;0.7,C44&lt;4.75,B44&lt;3.45),"setosa",IF(AND(D44&gt;=0.7,C44&lt;4.75,B44&lt;3.45),"versicolor",IF(AND(C44&gt;=5.15,C44&gt;=4.75,B44&lt;3.45),"virginica",IF(AND(D44&gt;=1.7,A44&lt;6.5,C44&lt;5.15,C44&gt;=4.75,B44&lt;3.45),"virginica",IF(AND(C44&lt;5.05,A44&gt;=6.5,C44&lt;5.15,C44&gt;=4.75,B44&lt;3.45),"versicolor",IF(AND(C44&gt;=5.05,A44&gt;=6.5,C44&lt;5.15,C44&gt;=4.75,B44&lt;3.45),"virginica",IF(AND(G44&lt;7.498,D44&lt;1.7,A44&lt;6.5,C44&lt;5.15,C44&gt;=4.75,B44&lt;3.45),"virginica",IF(AND(G44&gt;=7.498,D44&lt;1.7,A44&lt;6.5,C44&lt;5.15,C44&gt;=4.75,B44&lt;3.45),"versicolor","shouldnthappen"))))))))))</f>
        <v>virginica</v>
      </c>
      <c r="O44" s="1" t="str">
        <f aca="false">IF(AND(D44&lt;0.75),"setosa",IF(AND(C44&lt;4.75,C44&lt;4.85,D44&gt;=0.75),"versicolor",IF(AND(A44&gt;=6.05,C44&gt;=4.85,D44&gt;=0.75),"virginica",IF(AND(D44&lt;1.6,C44&gt;=4.75,C44&lt;4.85,D44&gt;=0.75),"versicolor",IF(AND(D44&gt;=1.6,C44&gt;=4.75,C44&lt;4.85,D44&gt;=0.75),"virginica",IF(AND(A44&lt;5.9,A44&lt;6.05,C44&gt;=4.85,D44&gt;=0.75),"virginica",IF(AND(A44&gt;=5.9,A44&lt;6.05,C44&gt;=4.85,D44&gt;=0.75),"versicolor","shouldnthappen")))))))</f>
        <v>virginica</v>
      </c>
      <c r="P44" s="1" t="str">
        <f aca="false">IF(AND(D44&lt;0.75),"setosa",IF(AND(A44&lt;5.55,D44&gt;=0.75),"versicolor",IF(AND(D44&gt;=1.7,G44&lt;13.158,A44&gt;=5.55,D44&gt;=0.75),"virginica",IF(AND(B44&lt;2.45,D44&lt;1.7,G44&lt;13.158,A44&gt;=5.55,D44&gt;=0.75),"virginica",IF(AND(B44&gt;=2.45,D44&lt;1.7,G44&lt;13.158,A44&gt;=5.55,D44&gt;=0.75),"versicolor",IF(AND(B44&gt;=3.05,G44&lt;15.551,G44&gt;=13.158,A44&gt;=5.55,D44&gt;=0.75),"versicolor",IF(AND(B44&lt;2.9,G44&gt;=15.551,G44&gt;=13.158,A44&gt;=5.55,D44&gt;=0.75),"versicolor",IF(AND(B44&gt;=2.9,G44&gt;=15.551,G44&gt;=13.158,A44&gt;=5.55,D44&gt;=0.75),"virginica",IF(AND(D44&lt;1.3,G44&lt;14.221,B44&lt;3.05,G44&lt;15.551,G44&gt;=13.158,A44&gt;=5.55,D44&gt;=0.75),"versicolor",IF(AND(D44&gt;=1.3,G44&lt;14.221,B44&lt;3.05,G44&lt;15.551,G44&gt;=13.158,A44&gt;=5.55,D44&gt;=0.75),"virginica",IF(AND(C44&lt;4.9,G44&gt;=14.221,B44&lt;3.05,G44&lt;15.551,G44&gt;=13.158,A44&gt;=5.55,D44&gt;=0.75),"versicolor",IF(AND(C44&gt;=4.9,G44&gt;=14.221,B44&lt;3.05,G44&lt;15.551,G44&gt;=13.158,A44&gt;=5.55,D44&gt;=0.75),"virginica","shouldnthappen"))))))))))))</f>
        <v>virginica</v>
      </c>
      <c r="Q44" s="1" t="str">
        <f aca="false">IF(AND(C44&lt;2.6),"setosa",IF(AND(A44&gt;=4.95,C44&lt;4.75,C44&gt;=2.6),"versicolor",IF(AND(D44&gt;=1.75,C44&gt;=4.75,C44&gt;=2.6),"virginica",IF(AND(B44&lt;2.45,A44&lt;4.95,C44&lt;4.75,C44&gt;=2.6),"versicolor",IF(AND(B44&gt;=2.45,A44&lt;4.95,C44&lt;4.75,C44&gt;=2.6),"virginica",IF(AND(G44&lt;7.498,D44&lt;1.75,C44&gt;=4.75,C44&gt;=2.6),"virginica",IF(AND(F44&lt;0.417,G44&gt;=7.498,D44&lt;1.75,C44&gt;=4.75,C44&gt;=2.6),"versicolor",IF(AND(F44&lt;0.442,F44&gt;=0.417,G44&gt;=7.498,D44&lt;1.75,C44&gt;=4.75,C44&gt;=2.6),"virginica",IF(AND(F44&gt;=0.442,F44&gt;=0.417,G44&gt;=7.498,D44&lt;1.75,C44&gt;=4.75,C44&gt;=2.6),"versicolor","shouldnthappen")))))))))</f>
        <v>virginica</v>
      </c>
      <c r="R44" s="1" t="str">
        <f aca="false">IF(AND(D44&lt;0.75),"setosa",IF(AND(D44&lt;1.75,A44&gt;=6.25,D44&gt;=0.75),"versicolor",IF(AND(D44&gt;=1.75,A44&gt;=6.25,D44&gt;=0.75),"virginica",IF(AND(D44&lt;1.6,C44&lt;4.75,A44&lt;6.25,D44&gt;=0.75),"versicolor",IF(AND(D44&gt;=1.6,C44&lt;4.75,A44&lt;6.25,D44&gt;=0.75),"virginica",IF(AND(G44&lt;6.998,C44&gt;=4.75,A44&lt;6.25,D44&gt;=0.75),"virginica",IF(AND(A44&lt;6.05,G44&gt;=6.998,C44&gt;=4.75,A44&lt;6.25,D44&gt;=0.75),"versicolor",IF(AND(A44&gt;=6.05,G44&gt;=6.998,C44&gt;=4.75,A44&lt;6.25,D44&gt;=0.75),"virginica","shouldnthappen"))))))))</f>
        <v>versicolor</v>
      </c>
      <c r="S44" s="1" t="str">
        <f aca="false">IF(AND(B44&gt;=3.05,A44&lt;5.45),"setosa",IF(AND(C44&lt;2.2,B44&lt;3.05,A44&lt;5.45),"setosa",IF(AND(C44&gt;=2.2,B44&lt;3.05,A44&lt;5.45),"versicolor",IF(AND(B44&lt;3.7,C44&lt;4.8,A44&gt;=5.45),"versicolor",IF(AND(B44&gt;=3.7,C44&lt;4.8,A44&gt;=5.45),"setosa",IF(AND(G44&lt;13.757,C44&lt;5.05,C44&gt;=4.8,A44&gt;=5.45),"virginica",IF(AND(G44&gt;=13.757,C44&lt;5.05,C44&gt;=4.8,A44&gt;=5.45),"versicolor",IF(AND(C44&gt;=5.15,C44&gt;=5.05,C44&gt;=4.8,A44&gt;=5.45),"virginica",IF(AND(A44&lt;5.95,C44&lt;5.15,C44&gt;=5.05,C44&gt;=4.8,A44&gt;=5.45),"virginica",IF(AND(D44&gt;=1.8,A44&gt;=5.95,C44&lt;5.15,C44&gt;=5.05,C44&gt;=4.8,A44&gt;=5.45),"virginica",IF(AND(B44&lt;2.75,D44&lt;1.8,A44&gt;=5.95,C44&lt;5.15,C44&gt;=5.05,C44&gt;=4.8,A44&gt;=5.45),"versicolor",IF(AND(B44&gt;=2.75,D44&lt;1.8,A44&gt;=5.95,C44&lt;5.15,C44&gt;=5.05,C44&gt;=4.8,A44&gt;=5.45),"virginica","shouldnthappen"))))))))))))</f>
        <v>virginica</v>
      </c>
      <c r="T44" s="1" t="str">
        <f aca="false">IF(AND(C44&lt;2.6),"setosa",IF(AND(D44&lt;1.65,C44&lt;4.75,C44&gt;=2.6),"versicolor",IF(AND(D44&gt;=1.65,C44&lt;4.75,C44&gt;=2.6),"virginica",IF(AND(G44&gt;=8.494,A44&lt;6.6,C44&gt;=4.75,C44&gt;=2.6),"virginica",IF(AND(C44&lt;5.2,A44&gt;=6.6,C44&gt;=4.75,C44&gt;=2.6),"versicolor",IF(AND(C44&gt;=5.2,A44&gt;=6.6,C44&gt;=4.75,C44&gt;=2.6),"virginica",IF(AND(A44&lt;5.95,G44&lt;8.494,A44&lt;6.6,C44&gt;=4.75,C44&gt;=2.6),"virginica",IF(AND(A44&gt;=5.95,G44&lt;8.494,A44&lt;6.6,C44&gt;=4.75,C44&gt;=2.6),"versicolor","shouldnthappen"))))))))</f>
        <v>virginica</v>
      </c>
      <c r="U44" s="1" t="str">
        <f aca="false">IF(AND(C44&lt;3.65,B44&gt;=3.35),"setosa",IF(AND(C44&gt;=3.65,B44&gt;=3.35),"virginica",IF(AND(C44&lt;2.35,A44&lt;6.25,B44&lt;3.35),"setosa",IF(AND(C44&lt;4.85,A44&gt;=6.25,B44&lt;3.35),"versicolor",IF(AND(G44&gt;=15.426,C44&gt;=2.35,A44&lt;6.25,B44&lt;3.35),"virginica",IF(AND(D44&gt;=1.55,C44&gt;=4.85,A44&gt;=6.25,B44&lt;3.35),"virginica",IF(AND(D44&lt;1.8,G44&lt;15.426,C44&gt;=2.35,A44&lt;6.25,B44&lt;3.35),"versicolor",IF(AND(D44&gt;=1.8,G44&lt;15.426,C44&gt;=2.35,A44&lt;6.25,B44&lt;3.35),"virginica",IF(AND(B44&lt;2.95,D44&lt;1.55,C44&gt;=4.85,A44&gt;=6.25,B44&lt;3.35),"virginica",IF(AND(B44&gt;=2.95,D44&lt;1.55,C44&gt;=4.85,A44&gt;=6.25,B44&lt;3.35),"versicolor","shouldnthappen"))))))))))</f>
        <v>virginica</v>
      </c>
      <c r="V44" s="1" t="str">
        <f aca="false">IF(AND(C44&lt;2.6),"setosa",IF(AND(C44&gt;=4.85,C44&gt;=2.6),"virginica",IF(AND(F44&gt;=0.9,C44&lt;4.85,C44&gt;=2.6),"virginica",IF(AND(G44&lt;5.656,F44&lt;0.9,C44&lt;4.85,C44&gt;=2.6),"virginica",IF(AND(G44&gt;=5.656,F44&lt;0.9,C44&lt;4.85,C44&gt;=2.6),"versicolor","shouldnthappen")))))</f>
        <v>virginica</v>
      </c>
      <c r="W44" s="1" t="str">
        <f aca="false">IF(AND(D44&gt;=1.75,G44&gt;=13.795),"virginica",IF(AND(D44&gt;=1.5,G44&gt;=12.335,G44&lt;13.795),"virginica",IF(AND(C44&lt;2.45,C44&lt;4.85,G44&lt;12.335,G44&lt;13.795),"setosa",IF(AND(C44&gt;=2.45,C44&lt;4.85,G44&lt;12.335,G44&lt;13.795),"versicolor",IF(AND(D44&gt;=1.7,C44&gt;=4.85,G44&lt;12.335,G44&lt;13.795),"virginica",IF(AND(B44&gt;=3.25,D44&lt;1.5,G44&gt;=12.335,G44&lt;13.795),"setosa",IF(AND(D44&lt;1,F44&lt;0.255,D44&lt;1.75,G44&gt;=13.795),"setosa",IF(AND(D44&gt;=1,F44&lt;0.255,D44&lt;1.75,G44&gt;=13.795),"versicolor",IF(AND(A44&lt;5.4,F44&gt;=0.255,D44&lt;1.75,G44&gt;=13.795),"setosa",IF(AND(A44&gt;=5.4,F44&gt;=0.255,D44&lt;1.75,G44&gt;=13.795),"versicolor",IF(AND(A44&lt;6.15,D44&lt;1.7,C44&gt;=4.85,G44&lt;12.335,G44&lt;13.795),"versicolor",IF(AND(A44&gt;=6.15,D44&lt;1.7,C44&gt;=4.85,G44&lt;12.335,G44&lt;13.795),"virginica",IF(AND(C44&lt;5,B44&lt;3.25,D44&lt;1.5,G44&gt;=12.335,G44&lt;13.795),"versicolor",IF(AND(C44&gt;=5,B44&lt;3.25,D44&lt;1.5,G44&gt;=12.335,G44&lt;13.795),"virginica","shouldnthappen"))))))))))))))</f>
        <v>virginica</v>
      </c>
      <c r="X44" s="1" t="str">
        <f aca="false">IF(AND(C44&lt;2.5,A44&lt;5.55),"setosa",IF(AND(F44&lt;0.096,A44&gt;=5.55),"virginica",IF(AND(D44&lt;1.6,C44&gt;=2.5,A44&lt;5.55),"versicolor",IF(AND(D44&gt;=1.6,C44&gt;=2.5,A44&lt;5.55),"virginica",IF(AND(F44&gt;=0.156,C44&lt;4.75,F44&gt;=0.096,A44&gt;=5.55),"versicolor",IF(AND(D44&gt;=1.75,C44&gt;=4.75,F44&gt;=0.096,A44&gt;=5.55),"virginica",IF(AND(B44&lt;3.3,F44&lt;0.156,C44&lt;4.75,F44&gt;=0.096,A44&gt;=5.55),"versicolor",IF(AND(B44&gt;=3.3,F44&lt;0.156,C44&lt;4.75,F44&gt;=0.096,A44&gt;=5.55),"setosa",IF(AND(B44&lt;2.45,A44&lt;6.05,D44&lt;1.75,C44&gt;=4.75,F44&gt;=0.096,A44&gt;=5.55),"virginica",IF(AND(B44&gt;=2.45,A44&lt;6.05,D44&lt;1.75,C44&gt;=4.75,F44&gt;=0.096,A44&gt;=5.55),"versicolor",IF(AND(F44&lt;0.205,A44&gt;=6.05,D44&lt;1.75,C44&gt;=4.75,F44&gt;=0.096,A44&gt;=5.55),"versicolor",IF(AND(F44&gt;=0.205,A44&gt;=6.05,D44&lt;1.75,C44&gt;=4.75,F44&gt;=0.096,A44&gt;=5.55),"virginica","shouldnthappen"))))))))))))</f>
        <v>virginica</v>
      </c>
      <c r="Y44" s="1" t="str">
        <f aca="false">IF(AND(C44&lt;2.35,A44&lt;5.55),"setosa",IF(AND(C44&gt;=5.05,A44&gt;=5.55),"virginica",IF(AND(D44&lt;1.6,C44&gt;=2.35,A44&lt;5.55),"versicolor",IF(AND(D44&gt;=1.6,C44&gt;=2.35,A44&lt;5.55),"virginica",IF(AND(D44&gt;=1.75,C44&lt;5.05,A44&gt;=5.55),"virginica",IF(AND(B44&gt;=3.55,D44&lt;1.75,C44&lt;5.05,A44&gt;=5.55),"setosa",IF(AND(G44&lt;6.3,B44&lt;3.55,D44&lt;1.75,C44&lt;5.05,A44&gt;=5.55),"virginica",IF(AND(G44&gt;=6.3,B44&lt;3.55,D44&lt;1.75,C44&lt;5.05,A44&gt;=5.55),"versicolor","shouldnthappen"))))))))</f>
        <v>virginica</v>
      </c>
      <c r="Z44" s="1" t="str">
        <f aca="false">IF(AND(D44&lt;0.75),"setosa",IF(AND(B44&gt;=2.55,C44&lt;4.85,D44&gt;=0.75),"versicolor",IF(AND(D44&gt;=1.7,C44&gt;=4.85,D44&gt;=0.75),"virginica",IF(AND(D44&lt;1.6,B44&lt;2.55,C44&lt;4.85,D44&gt;=0.75),"versicolor",IF(AND(D44&gt;=1.6,B44&lt;2.55,C44&lt;4.85,D44&gt;=0.75),"virginica",IF(AND(B44&lt;2.65,D44&lt;1.7,C44&gt;=4.85,D44&gt;=0.75),"virginica",IF(AND(F44&lt;0.325,B44&gt;=2.65,D44&lt;1.7,C44&gt;=4.85,D44&gt;=0.75),"virginica",IF(AND(G44&lt;10.717,F44&gt;=0.325,B44&gt;=2.65,D44&lt;1.7,C44&gt;=4.85,D44&gt;=0.75),"versicolor",IF(AND(G44&gt;=10.717,F44&gt;=0.325,B44&gt;=2.65,D44&lt;1.7,C44&gt;=4.85,D44&gt;=0.75),"virginica","shouldnthappen")))))))))</f>
        <v>virginica</v>
      </c>
      <c r="AA44" s="1" t="str">
        <f aca="false">IF(AND(D44&lt;0.75),"setosa",IF(AND(D44&gt;=1.75,D44&gt;=0.75),"virginica",IF(AND(F44&gt;=0.455,D44&lt;1.75,D44&gt;=0.75),"versicolor",IF(AND(D44&lt;1.45,F44&lt;0.455,D44&lt;1.75,D44&gt;=0.75),"versicolor",IF(AND(F44&lt;0.247,D44&gt;=1.45,F44&lt;0.455,D44&lt;1.75,D44&gt;=0.75),"versicolor",IF(AND(F44&gt;=0.247,D44&gt;=1.45,F44&lt;0.455,D44&lt;1.75,D44&gt;=0.75),"virginica","shouldnthappen"))))))</f>
        <v>virginica</v>
      </c>
      <c r="AB44" s="1" t="str">
        <f aca="false">IF(AND(F44&gt;=0.221,B44&gt;=3.35),"setosa",IF(AND(A44&lt;5.3,F44&gt;=0.683,B44&lt;3.35),"setosa",IF(AND(A44&lt;6.45,F44&lt;0.221,B44&gt;=3.35),"setosa",IF(AND(A44&gt;=6.45,F44&lt;0.221,B44&gt;=3.35),"virginica",IF(AND(G44&lt;6.3,A44&lt;6.25,F44&lt;0.683,B44&lt;3.35),"virginica",IF(AND(G44&lt;13.795,A44&gt;=6.25,F44&lt;0.683,B44&lt;3.35),"virginica",IF(AND(D44&lt;1.65,A44&gt;=5.3,F44&gt;=0.683,B44&lt;3.35),"versicolor",IF(AND(D44&gt;=1.65,A44&gt;=5.3,F44&gt;=0.683,B44&lt;3.35),"virginica",IF(AND(D44&lt;0.6,G44&gt;=6.3,A44&lt;6.25,F44&lt;0.683,B44&lt;3.35),"setosa",IF(AND(D44&lt;1.7,G44&gt;=13.795,A44&gt;=6.25,F44&lt;0.683,B44&lt;3.35),"versicolor",IF(AND(D44&gt;=1.7,G44&gt;=13.795,A44&gt;=6.25,F44&lt;0.683,B44&lt;3.35),"virginica",IF(AND(C44&gt;=5.35,D44&gt;=0.6,G44&gt;=6.3,A44&lt;6.25,F44&lt;0.683,B44&lt;3.35),"virginica",IF(AND(D44&lt;1.75,C44&lt;5.35,D44&gt;=0.6,G44&gt;=6.3,A44&lt;6.25,F44&lt;0.683,B44&lt;3.35),"versicolor",IF(AND(D44&gt;=1.75,C44&lt;5.35,D44&gt;=0.6,G44&gt;=6.3,A44&lt;6.25,F44&lt;0.683,B44&lt;3.35),"virginica","shouldnthappen"))))))))))))))</f>
        <v>virginica</v>
      </c>
      <c r="AC44" s="1" t="str">
        <f aca="false">IF(AND(B44&gt;=3.3),"setosa",IF(AND(C44&lt;2.45,D44&lt;1.55,B44&lt;3.3),"setosa",IF(AND(F44&gt;=0.211,D44&gt;=1.55,B44&lt;3.3),"virginica",IF(AND(C44&lt;4.9,C44&gt;=2.45,D44&lt;1.55,B44&lt;3.3),"versicolor",IF(AND(C44&gt;=4.9,C44&gt;=2.45,D44&lt;1.55,B44&lt;3.3),"virginica",IF(AND(F44&lt;0.138,F44&lt;0.211,D44&gt;=1.55,B44&lt;3.3),"virginica",IF(AND(F44&gt;=0.138,F44&lt;0.211,D44&gt;=1.55,B44&lt;3.3),"versicolor","shouldnthappen")))))))</f>
        <v>virginica</v>
      </c>
      <c r="AD44" s="1" t="str">
        <f aca="false">IF(AND(D44&gt;=1.75),"virginica",IF(AND(D44&lt;0.75,D44&lt;1.75),"setosa",IF(AND(D44&lt;1.35,D44&gt;=0.75,D44&lt;1.75),"versicolor",IF(AND(B44&lt;2.6,C44&lt;4.85,D44&gt;=1.35,D44&gt;=0.75,D44&lt;1.75),"virginica",IF(AND(B44&gt;=2.6,C44&lt;4.85,D44&gt;=1.35,D44&gt;=0.75,D44&lt;1.75),"versicolor",IF(AND(A44&lt;6.4,C44&gt;=4.85,D44&gt;=1.35,D44&gt;=0.75,D44&lt;1.75),"virginica",IF(AND(A44&gt;=6.4,C44&gt;=4.85,D44&gt;=1.35,D44&gt;=0.75,D44&lt;1.75),"versicolor","shouldnthappen")))))))</f>
        <v>virginica</v>
      </c>
      <c r="AE44" s="1" t="str">
        <f aca="false">IF(AND(C44&lt;2.45),"setosa",IF(AND(F44&lt;0.07,C44&gt;=2.45),"virginica",IF(AND(A44&gt;=5,C44&lt;4.75,F44&gt;=0.07,C44&gt;=2.45),"versicolor",IF(AND(F44&lt;0.182,C44&gt;=4.75,F44&gt;=0.07,C44&gt;=2.45),"versicolor",IF(AND(B44&lt;2.45,A44&lt;5,C44&lt;4.75,F44&gt;=0.07,C44&gt;=2.45),"versicolor",IF(AND(B44&gt;=2.45,A44&lt;5,C44&lt;4.75,F44&gt;=0.07,C44&gt;=2.45),"virginica",IF(AND(F44&gt;=0.468,F44&gt;=0.182,C44&gt;=4.75,F44&gt;=0.07,C44&gt;=2.45),"virginica",IF(AND(A44&gt;=6.85,F44&lt;0.468,F44&gt;=0.182,C44&gt;=4.75,F44&gt;=0.07,C44&gt;=2.45),"virginica",IF(AND(B44&lt;2.6,A44&lt;6.85,F44&lt;0.468,F44&gt;=0.182,C44&gt;=4.75,F44&gt;=0.07,C44&gt;=2.45),"virginica",IF(AND(B44&gt;=2.6,A44&lt;6.85,F44&lt;0.468,F44&gt;=0.182,C44&gt;=4.75,F44&gt;=0.07,C44&gt;=2.45),"versicolor","shouldnthappen"))))))))))</f>
        <v>virginica</v>
      </c>
      <c r="AF44" s="1" t="str">
        <f aca="false">IF(AND(D44&lt;0.75,A44&lt;5.45),"setosa",IF(AND(D44&gt;=1.75,A44&gt;=5.45),"virginica",IF(AND(G44&lt;6.094,D44&gt;=0.75,A44&lt;5.45),"virginica",IF(AND(G44&gt;=6.094,D44&gt;=0.75,A44&lt;5.45),"versicolor",IF(AND(C44&lt;2.75,D44&lt;1.75,A44&gt;=5.45),"setosa",IF(AND(D44&lt;1.45,C44&gt;=2.75,D44&lt;1.75,A44&gt;=5.45),"versicolor",IF(AND(B44&lt;2.75,D44&gt;=1.45,C44&gt;=2.75,D44&lt;1.75,A44&gt;=5.45),"versicolor",IF(AND(C44&lt;5.05,B44&gt;=2.75,D44&gt;=1.45,C44&gt;=2.75,D44&lt;1.75,A44&gt;=5.45),"versicolor",IF(AND(C44&gt;=5.05,B44&gt;=2.75,D44&gt;=1.45,C44&gt;=2.75,D44&lt;1.75,A44&gt;=5.45),"virginica","shouldnthappen")))))))))</f>
        <v>virginica</v>
      </c>
      <c r="AG44" s="1" t="str">
        <f aca="false">IF(AND(D44&lt;0.65,G44&lt;8.868,A44&lt;5.3),"setosa",IF(AND(C44&lt;2.6,G44&gt;=8.868,A44&lt;5.3),"setosa",IF(AND(C44&gt;=2.6,G44&gt;=8.868,A44&lt;5.3),"versicolor",IF(AND(C44&gt;=4.95,D44&lt;1.55,A44&gt;=5.3),"virginica",IF(AND(G44&lt;13.795,D44&gt;=1.55,A44&gt;=5.3),"virginica",IF(AND(C44&lt;3.75,D44&gt;=0.65,G44&lt;8.868,A44&lt;5.3),"versicolor",IF(AND(C44&gt;=3.75,D44&gt;=0.65,G44&lt;8.868,A44&lt;5.3),"virginica",IF(AND(C44&lt;2.6,C44&lt;4.95,D44&lt;1.55,A44&gt;=5.3),"setosa",IF(AND(C44&gt;=2.6,C44&lt;4.95,D44&lt;1.55,A44&gt;=5.3),"versicolor",IF(AND(C44&lt;4.75,G44&gt;=13.795,D44&gt;=1.55,A44&gt;=5.3),"versicolor",IF(AND(C44&gt;=4.75,G44&gt;=13.795,D44&gt;=1.55,A44&gt;=5.3),"virginica","shouldnthappen")))))))))))</f>
        <v>virginica</v>
      </c>
      <c r="AH44" s="1" t="str">
        <f aca="false">IF(AND(D44&lt;0.75),"setosa",IF(AND(C44&lt;4.75,D44&gt;=0.75),"versicolor",IF(AND(G44&lt;13.757,C44&gt;=4.75,D44&gt;=0.75),"virginica",IF(AND(B44&lt;3.05,G44&gt;=13.757,C44&gt;=4.75,D44&gt;=0.75),"virginica",IF(AND(A44&lt;6.65,B44&gt;=3.05,G44&gt;=13.757,C44&gt;=4.75,D44&gt;=0.75),"virginica",IF(AND(A44&gt;=6.65,B44&gt;=3.05,G44&gt;=13.757,C44&gt;=4.75,D44&gt;=0.75),"versicolor","shouldnthappen"))))))</f>
        <v>virginica</v>
      </c>
      <c r="AI44" s="1" t="str">
        <f aca="false">IF(AND(D44&lt;0.7),"setosa",IF(AND(C44&lt;4.75,D44&gt;=0.7),"versicolor",IF(AND(A44&lt;6.6,F44&lt;0.482,C44&gt;=4.75,D44&gt;=0.7),"virginica",IF(AND(C44&gt;=4.95,F44&gt;=0.482,C44&gt;=4.75,D44&gt;=0.7),"virginica",IF(AND(D44&lt;1.9,A44&gt;=6.6,F44&lt;0.482,C44&gt;=4.75,D44&gt;=0.7),"versicolor",IF(AND(D44&gt;=1.9,A44&gt;=6.6,F44&lt;0.482,C44&gt;=4.75,D44&gt;=0.7),"virginica",IF(AND(F44&gt;=0.766,C44&lt;4.95,F44&gt;=0.482,C44&gt;=4.75,D44&gt;=0.7),"virginica",IF(AND(B44&lt;2.95,F44&lt;0.766,C44&lt;4.95,F44&gt;=0.482,C44&gt;=4.75,D44&gt;=0.7),"virginica",IF(AND(B44&gt;=2.95,F44&lt;0.766,C44&lt;4.95,F44&gt;=0.482,C44&gt;=4.75,D44&gt;=0.7),"versicolor","shouldnthappen")))))))))</f>
        <v>virginica</v>
      </c>
      <c r="AJ44" s="1" t="str">
        <f aca="false">IF(AND(C44&lt;2.45,C44&lt;4.75),"setosa",IF(AND(D44&gt;=1.65,C44&gt;=4.75),"virginica",IF(AND(A44&lt;4.95,C44&gt;=2.45,C44&lt;4.75),"virginica",IF(AND(A44&gt;=4.95,C44&gt;=2.45,C44&lt;4.75),"versicolor",IF(AND(B44&lt;2.95,D44&lt;1.65,C44&gt;=4.75),"virginica",IF(AND(B44&gt;=2.95,D44&lt;1.65,C44&gt;=4.75),"versicolor","shouldnthappen"))))))</f>
        <v>virginica</v>
      </c>
      <c r="AK44" s="1" t="str">
        <f aca="false">IF(AND(D44&lt;0.75,A44&lt;5.45),"setosa",IF(AND(B44&lt;2.45,D44&gt;=0.75,A44&lt;5.45),"versicolor",IF(AND(A44&gt;=5.55,C44&lt;4.75,A44&gt;=5.45),"versicolor",IF(AND(C44&gt;=5.15,C44&gt;=4.75,A44&gt;=5.45),"virginica",IF(AND(G44&lt;6.094,B44&gt;=2.45,D44&gt;=0.75,A44&lt;5.45),"virginica",IF(AND(G44&gt;=6.094,B44&gt;=2.45,D44&gt;=0.75,A44&lt;5.45),"versicolor",IF(AND(D44&lt;0.6,A44&lt;5.55,C44&lt;4.75,A44&gt;=5.45),"setosa",IF(AND(D44&gt;=0.6,A44&lt;5.55,C44&lt;4.75,A44&gt;=5.45),"versicolor",IF(AND(C44&lt;4.95,C44&lt;5.15,C44&gt;=4.75,A44&gt;=5.45),"virginica",IF(AND(G44&lt;12.627,C44&lt;5.05,C44&gt;=4.95,C44&lt;5.15,C44&gt;=4.75,A44&gt;=5.45),"virginica",IF(AND(G44&gt;=12.627,C44&lt;5.05,C44&gt;=4.95,C44&lt;5.15,C44&gt;=4.75,A44&gt;=5.45),"versicolor",IF(AND(D44&lt;1.7,C44&gt;=5.05,C44&gt;=4.95,C44&lt;5.15,C44&gt;=4.75,A44&gt;=5.45),"versicolor",IF(AND(D44&gt;=1.7,C44&gt;=5.05,C44&gt;=4.95,C44&lt;5.15,C44&gt;=4.75,A44&gt;=5.45),"virginica","shouldnthappen")))))))))))))</f>
        <v>virginica</v>
      </c>
      <c r="AL44" s="1" t="str">
        <f aca="false">IF(AND(B44&lt;2.45,B44&lt;3.15),"versicolor",IF(AND(D44&lt;0.95,G44&lt;15.141,B44&gt;=3.15),"setosa",IF(AND(G44&lt;15.429,G44&gt;=15.141,B44&gt;=3.15),"versicolor",IF(AND(G44&gt;=15.429,G44&gt;=15.141,B44&gt;=3.15),"virginica",IF(AND(C44&lt;2.3,C44&lt;4.75,B44&gt;=2.45,B44&lt;3.15),"setosa",IF(AND(G44&gt;=16.072,C44&gt;=4.75,B44&gt;=2.45,B44&lt;3.15),"versicolor",IF(AND(G44&lt;11.833,D44&gt;=0.95,G44&lt;15.141,B44&gt;=3.15),"virginica",IF(AND(A44&lt;5,C44&gt;=2.3,C44&lt;4.75,B44&gt;=2.45,B44&lt;3.15),"virginica",IF(AND(A44&gt;=5,C44&gt;=2.3,C44&lt;4.75,B44&gt;=2.45,B44&lt;3.15),"versicolor",IF(AND(G44&lt;14.342,G44&gt;=11.833,D44&gt;=0.95,G44&lt;15.141,B44&gt;=3.15),"versicolor",IF(AND(G44&gt;=14.342,G44&gt;=11.833,D44&gt;=0.95,G44&lt;15.141,B44&gt;=3.15),"virginica",IF(AND(G44&lt;13.757,F44&gt;=0.741,G44&lt;16.072,C44&gt;=4.75,B44&gt;=2.45,B44&lt;3.15),"virginica",IF(AND(F44&gt;=0.546,A44&lt;6.15,F44&lt;0.741,G44&lt;16.072,C44&gt;=4.75,B44&gt;=2.45,B44&lt;3.15),"virginica",IF(AND(D44&gt;=1.75,A44&gt;=6.15,F44&lt;0.741,G44&lt;16.072,C44&gt;=4.75,B44&gt;=2.45,B44&lt;3.15),"virginica",IF(AND(C44&lt;4.85,G44&gt;=13.757,F44&gt;=0.741,G44&lt;16.072,C44&gt;=4.75,B44&gt;=2.45,B44&lt;3.15),"virginica",IF(AND(C44&gt;=4.85,G44&gt;=13.757,F44&gt;=0.741,G44&lt;16.072,C44&gt;=4.75,B44&gt;=2.45,B44&lt;3.15),"versicolor",IF(AND(F44&lt;0.331,F44&lt;0.546,A44&lt;6.15,F44&lt;0.741,G44&lt;16.072,C44&gt;=4.75,B44&gt;=2.45,B44&lt;3.15),"virginica",IF(AND(F44&gt;=0.331,F44&lt;0.546,A44&lt;6.15,F44&lt;0.741,G44&lt;16.072,C44&gt;=4.75,B44&gt;=2.45,B44&lt;3.15),"versicolor",IF(AND(G44&lt;10.661,D44&lt;1.75,A44&gt;=6.15,F44&lt;0.741,G44&lt;16.072,C44&gt;=4.75,B44&gt;=2.45,B44&lt;3.15),"virginica",IF(AND(G44&gt;=10.661,D44&lt;1.75,A44&gt;=6.15,F44&lt;0.741,G44&lt;16.072,C44&gt;=4.75,B44&gt;=2.45,B44&lt;3.15),"versicolor","shouldnthappen"))))))))))))))))))))</f>
        <v>virginica</v>
      </c>
      <c r="AM44" s="1" t="str">
        <f aca="false">IF(AND(D44&lt;1.35,F44&gt;=0.917),"setosa",IF(AND(D44&gt;=1.35,F44&gt;=0.917),"virginica",IF(AND(D44&lt;0.75,D44&lt;1.55,F44&lt;0.917),"setosa",IF(AND(C44&gt;=4.8,D44&gt;=1.55,F44&lt;0.917),"virginica",IF(AND(A44&lt;5.95,D44&gt;=0.75,D44&lt;1.55,F44&lt;0.917),"versicolor",IF(AND(F44&lt;0.473,C44&lt;4.8,D44&gt;=1.55,F44&lt;0.917),"virginica",IF(AND(F44&gt;=0.473,C44&lt;4.8,D44&gt;=1.55,F44&lt;0.917),"versicolor",IF(AND(C44&lt;4.95,A44&gt;=5.95,D44&gt;=0.75,D44&lt;1.55,F44&lt;0.917),"versicolor",IF(AND(C44&gt;=4.95,A44&gt;=5.95,D44&gt;=0.75,D44&lt;1.55,F44&lt;0.917),"virginica","shouldnthappen")))))))))</f>
        <v>virginica</v>
      </c>
      <c r="AN44" s="1" t="str">
        <f aca="false">IF(AND(D44&lt;0.75,A44&lt;5.45),"setosa",IF(AND(D44&lt;1.55,D44&gt;=0.75,A44&lt;5.45),"versicolor",IF(AND(D44&gt;=1.55,D44&gt;=0.75,A44&lt;5.45),"virginica",IF(AND(A44&gt;=5.75,C44&lt;4.75,A44&gt;=5.45),"versicolor",IF(AND(F44&lt;0.361,C44&gt;=4.75,A44&gt;=5.45),"virginica",IF(AND(C44&lt;2.6,A44&lt;5.75,C44&lt;4.75,A44&gt;=5.45),"setosa",IF(AND(C44&gt;=2.6,A44&lt;5.75,C44&lt;4.75,A44&gt;=5.45),"versicolor",IF(AND(D44&gt;=1.7,F44&gt;=0.361,C44&gt;=4.75,A44&gt;=5.45),"virginica",IF(AND(B44&lt;2.65,D44&lt;1.7,F44&gt;=0.361,C44&gt;=4.75,A44&gt;=5.45),"virginica",IF(AND(A44&lt;7.05,B44&gt;=2.65,D44&lt;1.7,F44&gt;=0.361,C44&gt;=4.75,A44&gt;=5.45),"versicolor",IF(AND(A44&gt;=7.05,B44&gt;=2.65,D44&lt;1.7,F44&gt;=0.361,C44&gt;=4.75,A44&gt;=5.45),"virginica","shouldnthappen")))))))))))</f>
        <v>virginica</v>
      </c>
      <c r="AO44" s="1" t="str">
        <f aca="false">IF(AND(D44&lt;0.7),"setosa",IF(AND(A44&lt;4.95,C44&lt;4.85,D44&gt;=0.7),"virginica",IF(AND(A44&gt;=4.95,C44&lt;4.85,D44&gt;=0.7),"versicolor",IF(AND(D44&gt;=1.7,C44&gt;=4.85,D44&gt;=0.7),"virginica",IF(AND(F44&lt;0.325,D44&lt;1.7,C44&gt;=4.85,D44&gt;=0.7),"virginica",IF(AND(D44&lt;1.55,F44&gt;=0.325,D44&lt;1.7,C44&gt;=4.85,D44&gt;=0.7),"virginica",IF(AND(D44&gt;=1.55,F44&gt;=0.325,D44&lt;1.7,C44&gt;=4.85,D44&gt;=0.7),"versicolor","shouldnthappen")))))))</f>
        <v>virginica</v>
      </c>
      <c r="AP44" s="1" t="str">
        <f aca="false">IF(AND(D44&lt;0.75),"setosa",IF(AND(C44&lt;4.85,D44&gt;=0.75),"versicolor",IF(AND(G44&gt;=8.277,C44&gt;=4.85,D44&gt;=0.75),"virginica",IF(AND(F44&gt;=0.633,G44&lt;8.277,C44&gt;=4.85,D44&gt;=0.75),"virginica",IF(AND(G44&lt;7.61,F44&lt;0.633,G44&lt;8.277,C44&gt;=4.85,D44&gt;=0.75),"virginica",IF(AND(G44&gt;=7.61,F44&lt;0.633,G44&lt;8.277,C44&gt;=4.85,D44&gt;=0.75),"versicolor","shouldnthappen"))))))</f>
        <v>virginica</v>
      </c>
      <c r="AQ44" s="1" t="str">
        <f aca="false">IF(AND(C44&lt;2.65,A44&gt;=5.45,C44&lt;4.75),"setosa",IF(AND(C44&gt;=2.65,A44&gt;=5.45,C44&lt;4.75),"versicolor",IF(AND(B44&lt;2.9,C44&lt;4.85,C44&gt;=4.75),"versicolor",IF(AND(B44&gt;=2.9,C44&lt;4.85,C44&gt;=4.75),"virginica",IF(AND(D44&lt;1.7,C44&gt;=4.85,C44&gt;=4.75),"versicolor",IF(AND(D44&gt;=1.7,C44&gt;=4.85,C44&gt;=4.75),"virginica",IF(AND(C44&lt;2.45,G44&lt;14.126,A44&lt;5.45,C44&lt;4.75),"setosa",IF(AND(C44&gt;=2.45,G44&lt;14.126,A44&lt;5.45,C44&lt;4.75),"versicolor",IF(AND(C44&lt;2.4,G44&gt;=14.126,A44&lt;5.45,C44&lt;4.75),"setosa",IF(AND(C44&gt;=2.4,G44&gt;=14.126,A44&lt;5.45,C44&lt;4.75),"versicolor","shouldnthappen"))))))))))</f>
        <v>virginica</v>
      </c>
      <c r="AR44" s="1" t="str">
        <f aca="false">IF(AND(C44&lt;2.45,C44&lt;4.85),"setosa",IF(AND(C44&gt;=5.15,C44&gt;=4.85),"virginica",IF(AND(A44&gt;=4.95,C44&gt;=2.45,C44&lt;4.85),"versicolor",IF(AND(D44&lt;1.35,A44&lt;4.95,C44&gt;=2.45,C44&lt;4.85),"versicolor",IF(AND(D44&gt;=1.35,A44&lt;4.95,C44&gt;=2.45,C44&lt;4.85),"virginica",IF(AND(F44&lt;0.35,G44&lt;12.751,C44&lt;5.15,C44&gt;=4.85),"virginica",IF(AND(A44&lt;6.5,G44&gt;=12.751,C44&lt;5.15,C44&gt;=4.85),"virginica",IF(AND(A44&gt;=6.5,G44&gt;=12.751,C44&lt;5.15,C44&gt;=4.85),"versicolor",IF(AND(B44&gt;=2.75,F44&gt;=0.35,G44&lt;12.751,C44&lt;5.15,C44&gt;=4.85),"virginica",IF(AND(C44&lt;5.05,B44&lt;2.75,F44&gt;=0.35,G44&lt;12.751,C44&lt;5.15,C44&gt;=4.85),"virginica",IF(AND(C44&gt;=5.05,B44&lt;2.75,F44&gt;=0.35,G44&lt;12.751,C44&lt;5.15,C44&gt;=4.85),"versicolor","shouldnthappen")))))))))))</f>
        <v>virginica</v>
      </c>
      <c r="AS44" s="1" t="str">
        <f aca="false">IF(AND(F44&gt;=0.9,B44&lt;3.05),"virginica",IF(AND(A44&lt;5.9,B44&gt;=3.05),"setosa",IF(AND(D44&lt;1.65,A44&gt;=5.9,B44&gt;=3.05),"versicolor",IF(AND(D44&gt;=1.65,A44&gt;=5.9,B44&gt;=3.05),"virginica",IF(AND(D44&gt;=1.75,C44&gt;=4.85,F44&lt;0.9,B44&lt;3.05),"virginica",IF(AND(C44&lt;2.2,B44&lt;2.95,C44&lt;4.85,F44&lt;0.9,B44&lt;3.05),"setosa",IF(AND(C44&gt;=2.2,B44&lt;2.95,C44&lt;4.85,F44&lt;0.9,B44&lt;3.05),"versicolor",IF(AND(C44&lt;2.8,B44&gt;=2.95,C44&lt;4.85,F44&lt;0.9,B44&lt;3.05),"setosa",IF(AND(C44&gt;=2.8,B44&gt;=2.95,C44&lt;4.85,F44&lt;0.9,B44&lt;3.05),"versicolor",IF(AND(G44&lt;13.879,D44&lt;1.75,C44&gt;=4.85,F44&lt;0.9,B44&lt;3.05),"virginica",IF(AND(G44&gt;=13.879,D44&lt;1.75,C44&gt;=4.85,F44&lt;0.9,B44&lt;3.05),"versicolor","shouldnthappen")))))))))))</f>
        <v>virginica</v>
      </c>
      <c r="AT44" s="1" t="str">
        <f aca="false">IF(AND(D44&lt;0.75),"setosa",IF(AND(D44&gt;=1.75,D44&gt;=0.75),"virginica",IF(AND(D44&lt;1.45,G44&lt;7.37,D44&lt;1.75,D44&gt;=0.75),"versicolor",IF(AND(D44&gt;=1.45,G44&lt;7.37,D44&lt;1.75,D44&gt;=0.75),"virginica",IF(AND(C44&lt;5.45,G44&gt;=7.37,D44&lt;1.75,D44&gt;=0.75),"versicolor",IF(AND(C44&gt;=5.45,G44&gt;=7.37,D44&lt;1.75,D44&gt;=0.75),"virginica","shouldnthappen"))))))</f>
        <v>virginica</v>
      </c>
      <c r="AU44" s="1" t="str">
        <f aca="false">IF(AND(D44&lt;0.7),"setosa",IF(AND(D44&gt;=1.7,A44&gt;=6.15,D44&gt;=0.7),"virginica",IF(AND(B44&gt;=2.55,C44&lt;4.75,A44&lt;6.15,D44&gt;=0.7),"versicolor",IF(AND(D44&gt;=1.7,C44&gt;=4.75,A44&lt;6.15,D44&gt;=0.7),"virginica",IF(AND(C44&lt;5.25,D44&lt;1.7,A44&gt;=6.15,D44&gt;=0.7),"versicolor",IF(AND(C44&gt;=5.25,D44&lt;1.7,A44&gt;=6.15,D44&gt;=0.7),"virginica",IF(AND(C44&lt;4.25,B44&lt;2.55,C44&lt;4.75,A44&lt;6.15,D44&gt;=0.7),"versicolor",IF(AND(C44&gt;=4.25,B44&lt;2.55,C44&lt;4.75,A44&lt;6.15,D44&gt;=0.7),"virginica",IF(AND(B44&lt;2.65,D44&lt;1.7,C44&gt;=4.75,A44&lt;6.15,D44&gt;=0.7),"virginica",IF(AND(B44&gt;=2.65,D44&lt;1.7,C44&gt;=4.75,A44&lt;6.15,D44&gt;=0.7),"versicolor","shouldnthappen"))))))))))</f>
        <v>virginica</v>
      </c>
      <c r="AV44" s="1" t="str">
        <f aca="false">IF(AND(D44&lt;0.75),"setosa",IF(AND(F44&gt;=0.899,D44&gt;=0.75),"virginica",IF(AND(D44&lt;1.65,A44&lt;6.05,F44&lt;0.899,D44&gt;=0.75),"versicolor",IF(AND(D44&gt;=1.65,A44&lt;6.05,F44&lt;0.899,D44&gt;=0.75),"virginica",IF(AND(C44&gt;=5.05,A44&gt;=6.05,F44&lt;0.899,D44&gt;=0.75),"virginica",IF(AND(G44&gt;=13.757,C44&lt;5.05,A44&gt;=6.05,F44&lt;0.899,D44&gt;=0.75),"versicolor",IF(AND(D44&lt;1.6,G44&lt;13.757,C44&lt;5.05,A44&gt;=6.05,F44&lt;0.899,D44&gt;=0.75),"versicolor",IF(AND(D44&gt;=1.6,G44&lt;13.757,C44&lt;5.05,A44&gt;=6.05,F44&lt;0.899,D44&gt;=0.75),"virginica","shouldnthappen"))))))))</f>
        <v>virginica</v>
      </c>
      <c r="AW44" s="1" t="str">
        <f aca="false">IF(AND(F44&lt;0.117,A44&gt;=5.55),"virginica",IF(AND(A44&gt;=5.2,G44&lt;6.086,A44&lt;5.55),"versicolor",IF(AND(D44&lt;0.7,G44&gt;=6.086,A44&lt;5.55),"setosa",IF(AND(D44&gt;=0.7,G44&gt;=6.086,A44&lt;5.55),"versicolor",IF(AND(A44&lt;4.75,A44&lt;5.2,G44&lt;6.086,A44&lt;5.55),"setosa",IF(AND(A44&gt;=4.75,A44&lt;5.2,G44&lt;6.086,A44&lt;5.55),"virginica",IF(AND(D44&gt;=1.65,C44&lt;4.95,F44&gt;=0.117,A44&gt;=5.55),"virginica",IF(AND(D44&gt;=1.75,C44&gt;=4.95,F44&gt;=0.117,A44&gt;=5.55),"virginica",IF(AND(C44&lt;2.6,D44&lt;1.65,C44&lt;4.95,F44&gt;=0.117,A44&gt;=5.55),"setosa",IF(AND(C44&gt;=2.6,D44&lt;1.65,C44&lt;4.95,F44&gt;=0.117,A44&gt;=5.55),"versicolor",IF(AND(D44&lt;1.55,D44&lt;1.75,C44&gt;=4.95,F44&gt;=0.117,A44&gt;=5.55),"virginica",IF(AND(A44&lt;6.95,D44&gt;=1.55,D44&lt;1.75,C44&gt;=4.95,F44&gt;=0.117,A44&gt;=5.55),"versicolor",IF(AND(A44&gt;=6.95,D44&gt;=1.55,D44&lt;1.75,C44&gt;=4.95,F44&gt;=0.117,A44&gt;=5.55),"virginica","shouldnthappen")))))))))))))</f>
        <v>virginica</v>
      </c>
      <c r="AX44" s="1" t="str">
        <f aca="false">IF(AND(D44&lt;0.75),"setosa",IF(AND(F44&lt;0.138,D44&gt;=0.75),"virginica",IF(AND(C44&lt;4.45,A44&lt;6.15,F44&gt;=0.138,D44&gt;=0.75),"versicolor",IF(AND(C44&gt;=5.05,A44&gt;=6.15,F44&gt;=0.138,D44&gt;=0.75),"virginica",IF(AND(B44&lt;2.65,C44&gt;=4.45,A44&lt;6.15,F44&gt;=0.138,D44&gt;=0.75),"virginica",IF(AND(A44&gt;=6.35,C44&lt;5.05,A44&gt;=6.15,F44&gt;=0.138,D44&gt;=0.75),"versicolor",IF(AND(A44&lt;5.65,B44&gt;=2.65,C44&gt;=4.45,A44&lt;6.15,F44&gt;=0.138,D44&gt;=0.75),"virginica",IF(AND(D44&lt;1.75,A44&lt;6.35,C44&lt;5.05,A44&gt;=6.15,F44&gt;=0.138,D44&gt;=0.75),"versicolor",IF(AND(D44&gt;=1.75,A44&lt;6.35,C44&lt;5.05,A44&gt;=6.15,F44&gt;=0.138,D44&gt;=0.75),"virginica",IF(AND(D44&lt;1.7,A44&gt;=5.65,B44&gt;=2.65,C44&gt;=4.45,A44&lt;6.15,F44&gt;=0.138,D44&gt;=0.75),"versicolor",IF(AND(D44&gt;=1.7,A44&gt;=5.65,B44&gt;=2.65,C44&gt;=4.45,A44&lt;6.15,F44&gt;=0.138,D44&gt;=0.75),"virginica","shouldnthappen")))))))))))</f>
        <v>virginica</v>
      </c>
      <c r="AY44" s="1" t="str">
        <f aca="false">IF(AND(D44&lt;0.75,A44&lt;5.55),"setosa",IF(AND(A44&lt;4.95,D44&gt;=0.75,A44&lt;5.55),"virginica",IF(AND(A44&gt;=4.95,D44&gt;=0.75,A44&lt;5.55),"versicolor",IF(AND(C44&lt;2.6,C44&lt;4.85,A44&gt;=5.55),"setosa",IF(AND(C44&gt;=2.6,C44&lt;4.85,A44&gt;=5.55),"versicolor",IF(AND(D44&gt;=1.75,C44&gt;=4.85,A44&gt;=5.55),"virginica",IF(AND(F44&lt;0.405,D44&lt;1.75,C44&gt;=4.85,A44&gt;=5.55),"versicolor",IF(AND(B44&lt;3.05,F44&gt;=0.405,D44&lt;1.75,C44&gt;=4.85,A44&gt;=5.55),"virginica",IF(AND(B44&gt;=3.05,F44&gt;=0.405,D44&lt;1.75,C44&gt;=4.85,A44&gt;=5.55),"versicolor","shouldnthappen")))))))))</f>
        <v>virginica</v>
      </c>
      <c r="AZ44" s="1" t="str">
        <f aca="false">IF(AND(D44&lt;0.75),"setosa",IF(AND(F44&lt;0.9,C44&lt;4.95,D44&gt;=0.75),"versicolor",IF(AND(F44&gt;=0.9,C44&lt;4.95,D44&gt;=0.75),"virginica",IF(AND(D44&gt;=1.7,C44&gt;=4.95,D44&gt;=0.75),"virginica",IF(AND(F44&lt;0.405,D44&lt;1.7,C44&gt;=4.95,D44&gt;=0.75),"versicolor",IF(AND(F44&gt;=0.405,D44&lt;1.7,C44&gt;=4.95,D44&gt;=0.75),"virginica","shouldnthappen"))))))</f>
        <v>versicolor</v>
      </c>
      <c r="BA44" s="1" t="str">
        <f aca="false">IF(AND(D44&lt;0.75),"setosa",IF(AND(D44&gt;=1.7,C44&gt;=5.05,D44&gt;=0.75),"virginica",IF(AND(D44&lt;1.45,D44&lt;1.6,C44&lt;5.05,D44&gt;=0.75),"versicolor",IF(AND(A44&lt;5.8,D44&gt;=1.6,C44&lt;5.05,D44&gt;=0.75),"virginica",IF(AND(A44&gt;=5.8,D44&gt;=1.6,C44&lt;5.05,D44&gt;=0.75),"versicolor",IF(AND(F44&lt;0.417,D44&lt;1.7,C44&gt;=5.05,D44&gt;=0.75),"versicolor",IF(AND(F44&gt;=0.417,D44&lt;1.7,C44&gt;=5.05,D44&gt;=0.75),"virginica",IF(AND(A44&lt;5.95,D44&gt;=1.45,D44&lt;1.6,C44&lt;5.05,D44&gt;=0.75),"versicolor",IF(AND(G44&lt;10.618,A44&gt;=5.95,D44&gt;=1.45,D44&lt;1.6,C44&lt;5.05,D44&gt;=0.75),"virginica",IF(AND(G44&gt;=10.618,A44&gt;=5.95,D44&gt;=1.45,D44&lt;1.6,C44&lt;5.05,D44&gt;=0.75),"versicolor","shouldnthappen"))))))))))</f>
        <v>virginica</v>
      </c>
      <c r="BB44" s="1" t="str">
        <f aca="false">IF(AND(C44&lt;2.6),"setosa",IF(AND(D44&gt;=1.75,C44&gt;=2.6),"virginica",IF(AND(C44&gt;=5.45,D44&lt;1.75,C44&gt;=2.6),"virginica",IF(AND(F44&gt;=0.259,C44&lt;5.45,D44&lt;1.75,C44&gt;=2.6),"versicolor",IF(AND(C44&lt;5.05,F44&lt;0.259,C44&lt;5.45,D44&lt;1.75,C44&gt;=2.6),"versicolor",IF(AND(C44&gt;=5.05,F44&lt;0.259,C44&lt;5.45,D44&lt;1.75,C44&gt;=2.6),"virginica","shouldnthappen"))))))</f>
        <v>virginica</v>
      </c>
      <c r="BC44" s="1" t="str">
        <f aca="false">IF(AND(A44&lt;4.95,B44&lt;2.7,A44&lt;5.55),"virginica",IF(AND(A44&gt;=4.95,B44&lt;2.7,A44&lt;5.55),"versicolor",IF(AND(C44&lt;3.2,B44&gt;=2.7,A44&lt;5.55),"setosa",IF(AND(C44&gt;=3.2,B44&gt;=2.7,A44&lt;5.55),"versicolor",IF(AND(F44&gt;=0.85,A44&lt;6.15,A44&gt;=5.55),"virginica",IF(AND(D44&lt;1.45,A44&gt;=6.15,A44&gt;=5.55),"versicolor",IF(AND(C44&lt;4.8,F44&lt;0.85,A44&lt;6.15,A44&gt;=5.55),"versicolor",IF(AND(D44&gt;=1.7,D44&gt;=1.45,A44&gt;=6.15,A44&gt;=5.55),"virginica",IF(AND(G44&lt;9.333,C44&gt;=4.8,F44&lt;0.85,A44&lt;6.15,A44&gt;=5.55),"versicolor",IF(AND(G44&gt;=9.333,C44&gt;=4.8,F44&lt;0.85,A44&lt;6.15,A44&gt;=5.55),"virginica",IF(AND(C44&lt;4.9,D44&lt;1.7,D44&gt;=1.45,A44&gt;=6.15,A44&gt;=5.55),"versicolor",IF(AND(C44&gt;=4.9,D44&lt;1.7,D44&gt;=1.45,A44&gt;=6.15,A44&gt;=5.55),"virginica","shouldnthappen"))))))))))))</f>
        <v>virginica</v>
      </c>
      <c r="BD44" s="1" t="str">
        <f aca="false">IF(AND(C44&lt;2.35),"setosa",IF(AND(C44&lt;4.75,B44&lt;2.55,C44&gt;=2.35),"versicolor",IF(AND(C44&gt;=4.75,B44&lt;2.55,C44&gt;=2.35),"virginica",IF(AND(C44&lt;4.75,B44&gt;=2.55,C44&gt;=2.35),"versicolor",IF(AND(D44&gt;=1.75,C44&gt;=4.75,B44&gt;=2.55,C44&gt;=2.35),"virginica",IF(AND(A44&gt;=6.5,D44&lt;1.75,C44&gt;=4.75,B44&gt;=2.55,C44&gt;=2.35),"versicolor",IF(AND(A44&lt;6.05,A44&lt;6.5,D44&lt;1.75,C44&gt;=4.75,B44&gt;=2.55,C44&gt;=2.35),"versicolor",IF(AND(A44&gt;=6.05,A44&lt;6.5,D44&lt;1.75,C44&gt;=4.75,B44&gt;=2.55,C44&gt;=2.35),"virginica","shouldnthappen"))))))))</f>
        <v>virginica</v>
      </c>
      <c r="BE44" s="1" t="str">
        <f aca="false">IF(AND(C44&lt;2.5),"setosa",IF(AND(D44&lt;1.65,C44&lt;4.75,C44&gt;=2.5),"versicolor",IF(AND(D44&gt;=1.65,C44&lt;4.75,C44&gt;=2.5),"virginica",IF(AND(D44&gt;=1.75,C44&gt;=4.75,C44&gt;=2.5),"virginica",IF(AND(C44&lt;4.95,D44&lt;1.75,C44&gt;=4.75,C44&gt;=2.5),"versicolor",IF(AND(A44&lt;6.5,C44&gt;=4.95,D44&lt;1.75,C44&gt;=4.75,C44&gt;=2.5),"virginica",IF(AND(A44&gt;=6.5,C44&gt;=4.95,D44&lt;1.75,C44&gt;=4.75,C44&gt;=2.5),"versicolor","shouldnthappen")))))))</f>
        <v>virginica</v>
      </c>
      <c r="BF44" s="1" t="str">
        <f aca="false">IF(AND(G44&gt;=15.244),"virginica",IF(AND(C44&lt;3.2,B44&gt;=3.15,G44&lt;15.244),"setosa",IF(AND(A44&gt;=4.95,C44&lt;4.7,B44&lt;3.15,G44&lt;15.244),"versicolor",IF(AND(C44&gt;=5.15,C44&gt;=4.7,B44&lt;3.15,G44&lt;15.244),"virginica",IF(AND(A44&gt;=6.45,C44&gt;=3.2,B44&gt;=3.15,G44&lt;15.244),"virginica",IF(AND(D44&lt;0.95,A44&lt;4.95,C44&lt;4.7,B44&lt;3.15,G44&lt;15.244),"setosa",IF(AND(D44&gt;=0.95,A44&lt;4.95,C44&lt;4.7,B44&lt;3.15,G44&lt;15.244),"virginica",IF(AND(F44&lt;0.816,A44&lt;6.45,C44&gt;=3.2,B44&gt;=3.15,G44&lt;15.244),"virginica",IF(AND(F44&gt;=0.816,A44&lt;6.45,C44&gt;=3.2,B44&gt;=3.15,G44&lt;15.244),"versicolor",IF(AND(A44&gt;=6.5,B44&lt;3.05,C44&lt;5.15,C44&gt;=4.7,B44&lt;3.15,G44&lt;15.244),"versicolor",IF(AND(G44&lt;11.093,B44&gt;=3.05,C44&lt;5.15,C44&gt;=4.7,B44&lt;3.15,G44&lt;15.244),"virginica",IF(AND(G44&gt;=11.093,B44&gt;=3.05,C44&lt;5.15,C44&gt;=4.7,B44&lt;3.15,G44&lt;15.244),"versicolor",IF(AND(D44&gt;=1.7,A44&lt;6.5,B44&lt;3.05,C44&lt;5.15,C44&gt;=4.7,B44&lt;3.15,G44&lt;15.244),"virginica",IF(AND(G44&lt;7.498,D44&lt;1.7,A44&lt;6.5,B44&lt;3.05,C44&lt;5.15,C44&gt;=4.7,B44&lt;3.15,G44&lt;15.244),"virginica",IF(AND(G44&gt;=7.498,D44&lt;1.7,A44&lt;6.5,B44&lt;3.05,C44&lt;5.15,C44&gt;=4.7,B44&lt;3.15,G44&lt;15.244),"versicolor","shouldnthappen")))))))))))))))</f>
        <v>virginica</v>
      </c>
      <c r="BG44" s="1" t="str">
        <f aca="false">IF(AND(B44&gt;=3.35,C44&lt;4.85),"setosa",IF(AND(D44&gt;=1.75,C44&gt;=4.85),"virginica",IF(AND(D44&lt;0.75,B44&lt;3.35,C44&lt;4.85),"setosa",IF(AND(G44&gt;=13.879,D44&lt;1.75,C44&gt;=4.85),"versicolor",IF(AND(F44&gt;=0.9,D44&gt;=0.75,B44&lt;3.35,C44&lt;4.85),"virginica",IF(AND(F44&gt;=0.405,G44&lt;13.879,D44&lt;1.75,C44&gt;=4.85),"virginica",IF(AND(B44&gt;=2.55,F44&lt;0.9,D44&gt;=0.75,B44&lt;3.35,C44&lt;4.85),"versicolor",IF(AND(G44&lt;7.498,F44&lt;0.405,G44&lt;13.879,D44&lt;1.75,C44&gt;=4.85),"virginica",IF(AND(G44&gt;=7.498,F44&lt;0.405,G44&lt;13.879,D44&lt;1.75,C44&gt;=4.85),"versicolor",IF(AND(G44&lt;5.656,B44&lt;2.55,F44&lt;0.9,D44&gt;=0.75,B44&lt;3.35,C44&lt;4.85),"virginica",IF(AND(G44&gt;=5.656,B44&lt;2.55,F44&lt;0.9,D44&gt;=0.75,B44&lt;3.35,C44&lt;4.85),"versicolor","shouldnthappen")))))))))))</f>
        <v>virginica</v>
      </c>
      <c r="BH44" s="1" t="str">
        <f aca="false">IF(AND(D44&lt;0.7),"setosa",IF(AND(D44&gt;=1.65,A44&lt;6.65,D44&gt;=0.7),"virginica",IF(AND(D44&lt;1.55,A44&gt;=6.65,D44&gt;=0.7),"versicolor",IF(AND(D44&gt;=1.55,A44&gt;=6.65,D44&gt;=0.7),"virginica",IF(AND(F44&gt;=0.529,D44&lt;1.65,A44&lt;6.65,D44&gt;=0.7),"versicolor",IF(AND(C44&gt;=5.35,F44&lt;0.529,D44&lt;1.65,A44&lt;6.65,D44&gt;=0.7),"virginica",IF(AND(G44&gt;=7.411,C44&lt;5.35,F44&lt;0.529,D44&lt;1.65,A44&lt;6.65,D44&gt;=0.7),"versicolor",IF(AND(G44&lt;6.927,G44&lt;7.411,C44&lt;5.35,F44&lt;0.529,D44&lt;1.65,A44&lt;6.65,D44&gt;=0.7),"versicolor",IF(AND(G44&gt;=6.927,G44&lt;7.411,C44&lt;5.35,F44&lt;0.529,D44&lt;1.65,A44&lt;6.65,D44&gt;=0.7),"virginica","shouldnthappen")))))))))</f>
        <v>virginica</v>
      </c>
      <c r="BI44" s="1" t="str">
        <f aca="false">IF(AND(D44&gt;=1.7),"virginica",IF(AND(D44&lt;0.7,D44&lt;1.7),"setosa",IF(AND(D44&lt;1.45,G44&lt;7.37,D44&gt;=0.7,D44&lt;1.7),"versicolor",IF(AND(D44&gt;=1.45,G44&lt;7.37,D44&gt;=0.7,D44&lt;1.7),"virginica",IF(AND(B44&gt;=2.65,G44&gt;=7.37,D44&gt;=0.7,D44&lt;1.7),"versicolor",IF(AND(C44&lt;5.05,B44&lt;2.65,G44&gt;=7.37,D44&gt;=0.7,D44&lt;1.7),"versicolor",IF(AND(C44&gt;=5.05,B44&lt;2.65,G44&gt;=7.37,D44&gt;=0.7,D44&lt;1.7),"virginica","shouldnthappen")))))))</f>
        <v>virginica</v>
      </c>
    </row>
    <row r="45" customFormat="false" ht="13.8" hidden="false" customHeight="false" outlineLevel="0" collapsed="false">
      <c r="A45" s="1" t="n">
        <v>6.1</v>
      </c>
      <c r="B45" s="1" t="n">
        <v>3</v>
      </c>
      <c r="C45" s="1" t="n">
        <v>4.9</v>
      </c>
      <c r="D45" s="1" t="n">
        <v>1.8</v>
      </c>
      <c r="E45" s="1" t="s">
        <v>93</v>
      </c>
      <c r="F45" s="1" t="n">
        <v>0.767247977899387</v>
      </c>
      <c r="G45" s="1" t="n">
        <v>13.5773718253709</v>
      </c>
      <c r="H45" s="11" t="str">
        <f aca="false">E45</f>
        <v>virginica</v>
      </c>
      <c r="I45" s="1" t="str">
        <f aca="false">INDEX(L45:BI45, MODE(MATCH(L45:BI45, L45:BI45, 0 )))</f>
        <v>virginica</v>
      </c>
      <c r="J45" s="12" t="n">
        <f aca="false">COUNTIF(L45:BI45, H45) / COUNTA(L45:BI45)</f>
        <v>0.96</v>
      </c>
      <c r="K45" s="13" t="n">
        <f aca="false">I45=H45</f>
        <v>1</v>
      </c>
      <c r="L45" s="1" t="str">
        <f aca="false">IF(AND(C45&lt;3.65,B45&gt;=3.35),"setosa",IF(AND(C45&gt;=3.65,B45&gt;=3.35),"virginica",IF(AND(C45&lt;2.35,C45&lt;4.85,B45&lt;3.35),"setosa",IF(AND(F45&gt;=0.899,C45&gt;=2.35,C45&lt;4.85,B45&lt;3.35),"virginica",IF(AND(G45&gt;=8.268,B45&lt;2.75,C45&gt;=4.85,B45&lt;3.35),"virginica",IF(AND(D45&lt;1.55,B45&gt;=2.75,C45&gt;=4.85,B45&lt;3.35),"versicolor",IF(AND(D45&gt;=1.55,B45&gt;=2.75,C45&gt;=4.85,B45&lt;3.35),"virginica",IF(AND(G45&lt;6.537,F45&lt;0.899,C45&gt;=2.35,C45&lt;4.85,B45&lt;3.35),"virginica",IF(AND(G45&gt;=6.537,F45&lt;0.899,C45&gt;=2.35,C45&lt;4.85,B45&lt;3.35),"versicolor",IF(AND(G45&lt;6.878,G45&lt;8.268,B45&lt;2.75,C45&gt;=4.85,B45&lt;3.35),"virginica",IF(AND(G45&gt;=6.878,G45&lt;8.268,B45&lt;2.75,C45&gt;=4.85,B45&lt;3.35),"versicolor","shouldnthappen")))))))))))</f>
        <v>virginica</v>
      </c>
      <c r="M45" s="1" t="str">
        <f aca="false">IF(AND(C45&lt;2.6),"setosa",IF(AND(D45&gt;=1.75,C45&gt;=2.6),"virginica",IF(AND(G45&lt;6.094,D45&lt;1.75,C45&gt;=2.6),"virginica",IF(AND(D45&lt;1.35,G45&gt;=6.094,D45&lt;1.75,C45&gt;=2.6),"versicolor",IF(AND(C45&lt;5.05,D45&gt;=1.35,G45&gt;=6.094,D45&lt;1.75,C45&gt;=2.6),"versicolor",IF(AND(C45&gt;=5.05,D45&gt;=1.35,G45&gt;=6.094,D45&lt;1.75,C45&gt;=2.6),"virginica","shouldnthappen"))))))</f>
        <v>virginica</v>
      </c>
      <c r="N45" s="1" t="str">
        <f aca="false">IF(AND(A45&lt;6.6,B45&gt;=3.45),"setosa",IF(AND(A45&gt;=6.6,B45&gt;=3.45),"virginica",IF(AND(D45&lt;0.7,C45&lt;4.75,B45&lt;3.45),"setosa",IF(AND(D45&gt;=0.7,C45&lt;4.75,B45&lt;3.45),"versicolor",IF(AND(C45&gt;=5.15,C45&gt;=4.75,B45&lt;3.45),"virginica",IF(AND(D45&gt;=1.7,A45&lt;6.5,C45&lt;5.15,C45&gt;=4.75,B45&lt;3.45),"virginica",IF(AND(C45&lt;5.05,A45&gt;=6.5,C45&lt;5.15,C45&gt;=4.75,B45&lt;3.45),"versicolor",IF(AND(C45&gt;=5.05,A45&gt;=6.5,C45&lt;5.15,C45&gt;=4.75,B45&lt;3.45),"virginica",IF(AND(G45&lt;7.498,D45&lt;1.7,A45&lt;6.5,C45&lt;5.15,C45&gt;=4.75,B45&lt;3.45),"virginica",IF(AND(G45&gt;=7.498,D45&lt;1.7,A45&lt;6.5,C45&lt;5.15,C45&gt;=4.75,B45&lt;3.45),"versicolor","shouldnthappen"))))))))))</f>
        <v>virginica</v>
      </c>
      <c r="O45" s="1" t="str">
        <f aca="false">IF(AND(D45&lt;0.75),"setosa",IF(AND(C45&lt;4.75,C45&lt;4.85,D45&gt;=0.75),"versicolor",IF(AND(A45&gt;=6.05,C45&gt;=4.85,D45&gt;=0.75),"virginica",IF(AND(D45&lt;1.6,C45&gt;=4.75,C45&lt;4.85,D45&gt;=0.75),"versicolor",IF(AND(D45&gt;=1.6,C45&gt;=4.75,C45&lt;4.85,D45&gt;=0.75),"virginica",IF(AND(A45&lt;5.9,A45&lt;6.05,C45&gt;=4.85,D45&gt;=0.75),"virginica",IF(AND(A45&gt;=5.9,A45&lt;6.05,C45&gt;=4.85,D45&gt;=0.75),"versicolor","shouldnthappen")))))))</f>
        <v>virginica</v>
      </c>
      <c r="P45" s="1" t="str">
        <f aca="false">IF(AND(D45&lt;0.75),"setosa",IF(AND(A45&lt;5.55,D45&gt;=0.75),"versicolor",IF(AND(D45&gt;=1.7,G45&lt;13.158,A45&gt;=5.55,D45&gt;=0.75),"virginica",IF(AND(B45&lt;2.45,D45&lt;1.7,G45&lt;13.158,A45&gt;=5.55,D45&gt;=0.75),"virginica",IF(AND(B45&gt;=2.45,D45&lt;1.7,G45&lt;13.158,A45&gt;=5.55,D45&gt;=0.75),"versicolor",IF(AND(B45&gt;=3.05,G45&lt;15.551,G45&gt;=13.158,A45&gt;=5.55,D45&gt;=0.75),"versicolor",IF(AND(B45&lt;2.9,G45&gt;=15.551,G45&gt;=13.158,A45&gt;=5.55,D45&gt;=0.75),"versicolor",IF(AND(B45&gt;=2.9,G45&gt;=15.551,G45&gt;=13.158,A45&gt;=5.55,D45&gt;=0.75),"virginica",IF(AND(D45&lt;1.3,G45&lt;14.221,B45&lt;3.05,G45&lt;15.551,G45&gt;=13.158,A45&gt;=5.55,D45&gt;=0.75),"versicolor",IF(AND(D45&gt;=1.3,G45&lt;14.221,B45&lt;3.05,G45&lt;15.551,G45&gt;=13.158,A45&gt;=5.55,D45&gt;=0.75),"virginica",IF(AND(C45&lt;4.9,G45&gt;=14.221,B45&lt;3.05,G45&lt;15.551,G45&gt;=13.158,A45&gt;=5.55,D45&gt;=0.75),"versicolor",IF(AND(C45&gt;=4.9,G45&gt;=14.221,B45&lt;3.05,G45&lt;15.551,G45&gt;=13.158,A45&gt;=5.55,D45&gt;=0.75),"virginica","shouldnthappen"))))))))))))</f>
        <v>virginica</v>
      </c>
      <c r="Q45" s="1" t="str">
        <f aca="false">IF(AND(C45&lt;2.6),"setosa",IF(AND(A45&gt;=4.95,C45&lt;4.75,C45&gt;=2.6),"versicolor",IF(AND(D45&gt;=1.75,C45&gt;=4.75,C45&gt;=2.6),"virginica",IF(AND(B45&lt;2.45,A45&lt;4.95,C45&lt;4.75,C45&gt;=2.6),"versicolor",IF(AND(B45&gt;=2.45,A45&lt;4.95,C45&lt;4.75,C45&gt;=2.6),"virginica",IF(AND(G45&lt;7.498,D45&lt;1.75,C45&gt;=4.75,C45&gt;=2.6),"virginica",IF(AND(F45&lt;0.417,G45&gt;=7.498,D45&lt;1.75,C45&gt;=4.75,C45&gt;=2.6),"versicolor",IF(AND(F45&lt;0.442,F45&gt;=0.417,G45&gt;=7.498,D45&lt;1.75,C45&gt;=4.75,C45&gt;=2.6),"virginica",IF(AND(F45&gt;=0.442,F45&gt;=0.417,G45&gt;=7.498,D45&lt;1.75,C45&gt;=4.75,C45&gt;=2.6),"versicolor","shouldnthappen")))))))))</f>
        <v>virginica</v>
      </c>
      <c r="R45" s="1" t="str">
        <f aca="false">IF(AND(D45&lt;0.75),"setosa",IF(AND(D45&lt;1.75,A45&gt;=6.25,D45&gt;=0.75),"versicolor",IF(AND(D45&gt;=1.75,A45&gt;=6.25,D45&gt;=0.75),"virginica",IF(AND(D45&lt;1.6,C45&lt;4.75,A45&lt;6.25,D45&gt;=0.75),"versicolor",IF(AND(D45&gt;=1.6,C45&lt;4.75,A45&lt;6.25,D45&gt;=0.75),"virginica",IF(AND(G45&lt;6.998,C45&gt;=4.75,A45&lt;6.25,D45&gt;=0.75),"virginica",IF(AND(A45&lt;6.05,G45&gt;=6.998,C45&gt;=4.75,A45&lt;6.25,D45&gt;=0.75),"versicolor",IF(AND(A45&gt;=6.05,G45&gt;=6.998,C45&gt;=4.75,A45&lt;6.25,D45&gt;=0.75),"virginica","shouldnthappen"))))))))</f>
        <v>virginica</v>
      </c>
      <c r="S45" s="1" t="str">
        <f aca="false">IF(AND(B45&gt;=3.05,A45&lt;5.45),"setosa",IF(AND(C45&lt;2.2,B45&lt;3.05,A45&lt;5.45),"setosa",IF(AND(C45&gt;=2.2,B45&lt;3.05,A45&lt;5.45),"versicolor",IF(AND(B45&lt;3.7,C45&lt;4.8,A45&gt;=5.45),"versicolor",IF(AND(B45&gt;=3.7,C45&lt;4.8,A45&gt;=5.45),"setosa",IF(AND(G45&lt;13.757,C45&lt;5.05,C45&gt;=4.8,A45&gt;=5.45),"virginica",IF(AND(G45&gt;=13.757,C45&lt;5.05,C45&gt;=4.8,A45&gt;=5.45),"versicolor",IF(AND(C45&gt;=5.15,C45&gt;=5.05,C45&gt;=4.8,A45&gt;=5.45),"virginica",IF(AND(A45&lt;5.95,C45&lt;5.15,C45&gt;=5.05,C45&gt;=4.8,A45&gt;=5.45),"virginica",IF(AND(D45&gt;=1.8,A45&gt;=5.95,C45&lt;5.15,C45&gt;=5.05,C45&gt;=4.8,A45&gt;=5.45),"virginica",IF(AND(B45&lt;2.75,D45&lt;1.8,A45&gt;=5.95,C45&lt;5.15,C45&gt;=5.05,C45&gt;=4.8,A45&gt;=5.45),"versicolor",IF(AND(B45&gt;=2.75,D45&lt;1.8,A45&gt;=5.95,C45&lt;5.15,C45&gt;=5.05,C45&gt;=4.8,A45&gt;=5.45),"virginica","shouldnthappen"))))))))))))</f>
        <v>virginica</v>
      </c>
      <c r="T45" s="1" t="str">
        <f aca="false">IF(AND(C45&lt;2.6),"setosa",IF(AND(D45&lt;1.65,C45&lt;4.75,C45&gt;=2.6),"versicolor",IF(AND(D45&gt;=1.65,C45&lt;4.75,C45&gt;=2.6),"virginica",IF(AND(G45&gt;=8.494,A45&lt;6.6,C45&gt;=4.75,C45&gt;=2.6),"virginica",IF(AND(C45&lt;5.2,A45&gt;=6.6,C45&gt;=4.75,C45&gt;=2.6),"versicolor",IF(AND(C45&gt;=5.2,A45&gt;=6.6,C45&gt;=4.75,C45&gt;=2.6),"virginica",IF(AND(A45&lt;5.95,G45&lt;8.494,A45&lt;6.6,C45&gt;=4.75,C45&gt;=2.6),"virginica",IF(AND(A45&gt;=5.95,G45&lt;8.494,A45&lt;6.6,C45&gt;=4.75,C45&gt;=2.6),"versicolor","shouldnthappen"))))))))</f>
        <v>virginica</v>
      </c>
      <c r="U45" s="1" t="str">
        <f aca="false">IF(AND(C45&lt;3.65,B45&gt;=3.35),"setosa",IF(AND(C45&gt;=3.65,B45&gt;=3.35),"virginica",IF(AND(C45&lt;2.35,A45&lt;6.25,B45&lt;3.35),"setosa",IF(AND(C45&lt;4.85,A45&gt;=6.25,B45&lt;3.35),"versicolor",IF(AND(G45&gt;=15.426,C45&gt;=2.35,A45&lt;6.25,B45&lt;3.35),"virginica",IF(AND(D45&gt;=1.55,C45&gt;=4.85,A45&gt;=6.25,B45&lt;3.35),"virginica",IF(AND(D45&lt;1.8,G45&lt;15.426,C45&gt;=2.35,A45&lt;6.25,B45&lt;3.35),"versicolor",IF(AND(D45&gt;=1.8,G45&lt;15.426,C45&gt;=2.35,A45&lt;6.25,B45&lt;3.35),"virginica",IF(AND(B45&lt;2.95,D45&lt;1.55,C45&gt;=4.85,A45&gt;=6.25,B45&lt;3.35),"virginica",IF(AND(B45&gt;=2.95,D45&lt;1.55,C45&gt;=4.85,A45&gt;=6.25,B45&lt;3.35),"versicolor","shouldnthappen"))))))))))</f>
        <v>virginica</v>
      </c>
      <c r="V45" s="1" t="str">
        <f aca="false">IF(AND(C45&lt;2.6),"setosa",IF(AND(C45&gt;=4.85,C45&gt;=2.6),"virginica",IF(AND(F45&gt;=0.9,C45&lt;4.85,C45&gt;=2.6),"virginica",IF(AND(G45&lt;5.656,F45&lt;0.9,C45&lt;4.85,C45&gt;=2.6),"virginica",IF(AND(G45&gt;=5.656,F45&lt;0.9,C45&lt;4.85,C45&gt;=2.6),"versicolor","shouldnthappen")))))</f>
        <v>virginica</v>
      </c>
      <c r="W45" s="1" t="str">
        <f aca="false">IF(AND(D45&gt;=1.75,G45&gt;=13.795),"virginica",IF(AND(D45&gt;=1.5,G45&gt;=12.335,G45&lt;13.795),"virginica",IF(AND(C45&lt;2.45,C45&lt;4.85,G45&lt;12.335,G45&lt;13.795),"setosa",IF(AND(C45&gt;=2.45,C45&lt;4.85,G45&lt;12.335,G45&lt;13.795),"versicolor",IF(AND(D45&gt;=1.7,C45&gt;=4.85,G45&lt;12.335,G45&lt;13.795),"virginica",IF(AND(B45&gt;=3.25,D45&lt;1.5,G45&gt;=12.335,G45&lt;13.795),"setosa",IF(AND(D45&lt;1,F45&lt;0.255,D45&lt;1.75,G45&gt;=13.795),"setosa",IF(AND(D45&gt;=1,F45&lt;0.255,D45&lt;1.75,G45&gt;=13.795),"versicolor",IF(AND(A45&lt;5.4,F45&gt;=0.255,D45&lt;1.75,G45&gt;=13.795),"setosa",IF(AND(A45&gt;=5.4,F45&gt;=0.255,D45&lt;1.75,G45&gt;=13.795),"versicolor",IF(AND(A45&lt;6.15,D45&lt;1.7,C45&gt;=4.85,G45&lt;12.335,G45&lt;13.795),"versicolor",IF(AND(A45&gt;=6.15,D45&lt;1.7,C45&gt;=4.85,G45&lt;12.335,G45&lt;13.795),"virginica",IF(AND(C45&lt;5,B45&lt;3.25,D45&lt;1.5,G45&gt;=12.335,G45&lt;13.795),"versicolor",IF(AND(C45&gt;=5,B45&lt;3.25,D45&lt;1.5,G45&gt;=12.335,G45&lt;13.795),"virginica","shouldnthappen"))))))))))))))</f>
        <v>virginica</v>
      </c>
      <c r="X45" s="1" t="str">
        <f aca="false">IF(AND(C45&lt;2.5,A45&lt;5.55),"setosa",IF(AND(F45&lt;0.096,A45&gt;=5.55),"virginica",IF(AND(D45&lt;1.6,C45&gt;=2.5,A45&lt;5.55),"versicolor",IF(AND(D45&gt;=1.6,C45&gt;=2.5,A45&lt;5.55),"virginica",IF(AND(F45&gt;=0.156,C45&lt;4.75,F45&gt;=0.096,A45&gt;=5.55),"versicolor",IF(AND(D45&gt;=1.75,C45&gt;=4.75,F45&gt;=0.096,A45&gt;=5.55),"virginica",IF(AND(B45&lt;3.3,F45&lt;0.156,C45&lt;4.75,F45&gt;=0.096,A45&gt;=5.55),"versicolor",IF(AND(B45&gt;=3.3,F45&lt;0.156,C45&lt;4.75,F45&gt;=0.096,A45&gt;=5.55),"setosa",IF(AND(B45&lt;2.45,A45&lt;6.05,D45&lt;1.75,C45&gt;=4.75,F45&gt;=0.096,A45&gt;=5.55),"virginica",IF(AND(B45&gt;=2.45,A45&lt;6.05,D45&lt;1.75,C45&gt;=4.75,F45&gt;=0.096,A45&gt;=5.55),"versicolor",IF(AND(F45&lt;0.205,A45&gt;=6.05,D45&lt;1.75,C45&gt;=4.75,F45&gt;=0.096,A45&gt;=5.55),"versicolor",IF(AND(F45&gt;=0.205,A45&gt;=6.05,D45&lt;1.75,C45&gt;=4.75,F45&gt;=0.096,A45&gt;=5.55),"virginica","shouldnthappen"))))))))))))</f>
        <v>virginica</v>
      </c>
      <c r="Y45" s="1" t="str">
        <f aca="false">IF(AND(C45&lt;2.35,A45&lt;5.55),"setosa",IF(AND(C45&gt;=5.05,A45&gt;=5.55),"virginica",IF(AND(D45&lt;1.6,C45&gt;=2.35,A45&lt;5.55),"versicolor",IF(AND(D45&gt;=1.6,C45&gt;=2.35,A45&lt;5.55),"virginica",IF(AND(D45&gt;=1.75,C45&lt;5.05,A45&gt;=5.55),"virginica",IF(AND(B45&gt;=3.55,D45&lt;1.75,C45&lt;5.05,A45&gt;=5.55),"setosa",IF(AND(G45&lt;6.3,B45&lt;3.55,D45&lt;1.75,C45&lt;5.05,A45&gt;=5.55),"virginica",IF(AND(G45&gt;=6.3,B45&lt;3.55,D45&lt;1.75,C45&lt;5.05,A45&gt;=5.55),"versicolor","shouldnthappen"))))))))</f>
        <v>virginica</v>
      </c>
      <c r="Z45" s="1" t="str">
        <f aca="false">IF(AND(D45&lt;0.75),"setosa",IF(AND(B45&gt;=2.55,C45&lt;4.85,D45&gt;=0.75),"versicolor",IF(AND(D45&gt;=1.7,C45&gt;=4.85,D45&gt;=0.75),"virginica",IF(AND(D45&lt;1.6,B45&lt;2.55,C45&lt;4.85,D45&gt;=0.75),"versicolor",IF(AND(D45&gt;=1.6,B45&lt;2.55,C45&lt;4.85,D45&gt;=0.75),"virginica",IF(AND(B45&lt;2.65,D45&lt;1.7,C45&gt;=4.85,D45&gt;=0.75),"virginica",IF(AND(F45&lt;0.325,B45&gt;=2.65,D45&lt;1.7,C45&gt;=4.85,D45&gt;=0.75),"virginica",IF(AND(G45&lt;10.717,F45&gt;=0.325,B45&gt;=2.65,D45&lt;1.7,C45&gt;=4.85,D45&gt;=0.75),"versicolor",IF(AND(G45&gt;=10.717,F45&gt;=0.325,B45&gt;=2.65,D45&lt;1.7,C45&gt;=4.85,D45&gt;=0.75),"virginica","shouldnthappen")))))))))</f>
        <v>virginica</v>
      </c>
      <c r="AA45" s="1" t="str">
        <f aca="false">IF(AND(D45&lt;0.75),"setosa",IF(AND(D45&gt;=1.75,D45&gt;=0.75),"virginica",IF(AND(F45&gt;=0.455,D45&lt;1.75,D45&gt;=0.75),"versicolor",IF(AND(D45&lt;1.45,F45&lt;0.455,D45&lt;1.75,D45&gt;=0.75),"versicolor",IF(AND(F45&lt;0.247,D45&gt;=1.45,F45&lt;0.455,D45&lt;1.75,D45&gt;=0.75),"versicolor",IF(AND(F45&gt;=0.247,D45&gt;=1.45,F45&lt;0.455,D45&lt;1.75,D45&gt;=0.75),"virginica","shouldnthappen"))))))</f>
        <v>virginica</v>
      </c>
      <c r="AB45" s="1" t="str">
        <f aca="false">IF(AND(F45&gt;=0.221,B45&gt;=3.35),"setosa",IF(AND(A45&lt;5.3,F45&gt;=0.683,B45&lt;3.35),"setosa",IF(AND(A45&lt;6.45,F45&lt;0.221,B45&gt;=3.35),"setosa",IF(AND(A45&gt;=6.45,F45&lt;0.221,B45&gt;=3.35),"virginica",IF(AND(G45&lt;6.3,A45&lt;6.25,F45&lt;0.683,B45&lt;3.35),"virginica",IF(AND(G45&lt;13.795,A45&gt;=6.25,F45&lt;0.683,B45&lt;3.35),"virginica",IF(AND(D45&lt;1.65,A45&gt;=5.3,F45&gt;=0.683,B45&lt;3.35),"versicolor",IF(AND(D45&gt;=1.65,A45&gt;=5.3,F45&gt;=0.683,B45&lt;3.35),"virginica",IF(AND(D45&lt;0.6,G45&gt;=6.3,A45&lt;6.25,F45&lt;0.683,B45&lt;3.35),"setosa",IF(AND(D45&lt;1.7,G45&gt;=13.795,A45&gt;=6.25,F45&lt;0.683,B45&lt;3.35),"versicolor",IF(AND(D45&gt;=1.7,G45&gt;=13.795,A45&gt;=6.25,F45&lt;0.683,B45&lt;3.35),"virginica",IF(AND(C45&gt;=5.35,D45&gt;=0.6,G45&gt;=6.3,A45&lt;6.25,F45&lt;0.683,B45&lt;3.35),"virginica",IF(AND(D45&lt;1.75,C45&lt;5.35,D45&gt;=0.6,G45&gt;=6.3,A45&lt;6.25,F45&lt;0.683,B45&lt;3.35),"versicolor",IF(AND(D45&gt;=1.75,C45&lt;5.35,D45&gt;=0.6,G45&gt;=6.3,A45&lt;6.25,F45&lt;0.683,B45&lt;3.35),"virginica","shouldnthappen"))))))))))))))</f>
        <v>virginica</v>
      </c>
      <c r="AC45" s="1" t="str">
        <f aca="false">IF(AND(B45&gt;=3.3),"setosa",IF(AND(C45&lt;2.45,D45&lt;1.55,B45&lt;3.3),"setosa",IF(AND(F45&gt;=0.211,D45&gt;=1.55,B45&lt;3.3),"virginica",IF(AND(C45&lt;4.9,C45&gt;=2.45,D45&lt;1.55,B45&lt;3.3),"versicolor",IF(AND(C45&gt;=4.9,C45&gt;=2.45,D45&lt;1.55,B45&lt;3.3),"virginica",IF(AND(F45&lt;0.138,F45&lt;0.211,D45&gt;=1.55,B45&lt;3.3),"virginica",IF(AND(F45&gt;=0.138,F45&lt;0.211,D45&gt;=1.55,B45&lt;3.3),"versicolor","shouldnthappen")))))))</f>
        <v>virginica</v>
      </c>
      <c r="AD45" s="1" t="str">
        <f aca="false">IF(AND(D45&gt;=1.75),"virginica",IF(AND(D45&lt;0.75,D45&lt;1.75),"setosa",IF(AND(D45&lt;1.35,D45&gt;=0.75,D45&lt;1.75),"versicolor",IF(AND(B45&lt;2.6,C45&lt;4.85,D45&gt;=1.35,D45&gt;=0.75,D45&lt;1.75),"virginica",IF(AND(B45&gt;=2.6,C45&lt;4.85,D45&gt;=1.35,D45&gt;=0.75,D45&lt;1.75),"versicolor",IF(AND(A45&lt;6.4,C45&gt;=4.85,D45&gt;=1.35,D45&gt;=0.75,D45&lt;1.75),"virginica",IF(AND(A45&gt;=6.4,C45&gt;=4.85,D45&gt;=1.35,D45&gt;=0.75,D45&lt;1.75),"versicolor","shouldnthappen")))))))</f>
        <v>virginica</v>
      </c>
      <c r="AE45" s="1" t="str">
        <f aca="false">IF(AND(C45&lt;2.45),"setosa",IF(AND(F45&lt;0.07,C45&gt;=2.45),"virginica",IF(AND(A45&gt;=5,C45&lt;4.75,F45&gt;=0.07,C45&gt;=2.45),"versicolor",IF(AND(F45&lt;0.182,C45&gt;=4.75,F45&gt;=0.07,C45&gt;=2.45),"versicolor",IF(AND(B45&lt;2.45,A45&lt;5,C45&lt;4.75,F45&gt;=0.07,C45&gt;=2.45),"versicolor",IF(AND(B45&gt;=2.45,A45&lt;5,C45&lt;4.75,F45&gt;=0.07,C45&gt;=2.45),"virginica",IF(AND(F45&gt;=0.468,F45&gt;=0.182,C45&gt;=4.75,F45&gt;=0.07,C45&gt;=2.45),"virginica",IF(AND(A45&gt;=6.85,F45&lt;0.468,F45&gt;=0.182,C45&gt;=4.75,F45&gt;=0.07,C45&gt;=2.45),"virginica",IF(AND(B45&lt;2.6,A45&lt;6.85,F45&lt;0.468,F45&gt;=0.182,C45&gt;=4.75,F45&gt;=0.07,C45&gt;=2.45),"virginica",IF(AND(B45&gt;=2.6,A45&lt;6.85,F45&lt;0.468,F45&gt;=0.182,C45&gt;=4.75,F45&gt;=0.07,C45&gt;=2.45),"versicolor","shouldnthappen"))))))))))</f>
        <v>virginica</v>
      </c>
      <c r="AF45" s="1" t="str">
        <f aca="false">IF(AND(D45&lt;0.75,A45&lt;5.45),"setosa",IF(AND(D45&gt;=1.75,A45&gt;=5.45),"virginica",IF(AND(G45&lt;6.094,D45&gt;=0.75,A45&lt;5.45),"virginica",IF(AND(G45&gt;=6.094,D45&gt;=0.75,A45&lt;5.45),"versicolor",IF(AND(C45&lt;2.75,D45&lt;1.75,A45&gt;=5.45),"setosa",IF(AND(D45&lt;1.45,C45&gt;=2.75,D45&lt;1.75,A45&gt;=5.45),"versicolor",IF(AND(B45&lt;2.75,D45&gt;=1.45,C45&gt;=2.75,D45&lt;1.75,A45&gt;=5.45),"versicolor",IF(AND(C45&lt;5.05,B45&gt;=2.75,D45&gt;=1.45,C45&gt;=2.75,D45&lt;1.75,A45&gt;=5.45),"versicolor",IF(AND(C45&gt;=5.05,B45&gt;=2.75,D45&gt;=1.45,C45&gt;=2.75,D45&lt;1.75,A45&gt;=5.45),"virginica","shouldnthappen")))))))))</f>
        <v>virginica</v>
      </c>
      <c r="AG45" s="1" t="str">
        <f aca="false">IF(AND(D45&lt;0.65,G45&lt;8.868,A45&lt;5.3),"setosa",IF(AND(C45&lt;2.6,G45&gt;=8.868,A45&lt;5.3),"setosa",IF(AND(C45&gt;=2.6,G45&gt;=8.868,A45&lt;5.3),"versicolor",IF(AND(C45&gt;=4.95,D45&lt;1.55,A45&gt;=5.3),"virginica",IF(AND(G45&lt;13.795,D45&gt;=1.55,A45&gt;=5.3),"virginica",IF(AND(C45&lt;3.75,D45&gt;=0.65,G45&lt;8.868,A45&lt;5.3),"versicolor",IF(AND(C45&gt;=3.75,D45&gt;=0.65,G45&lt;8.868,A45&lt;5.3),"virginica",IF(AND(C45&lt;2.6,C45&lt;4.95,D45&lt;1.55,A45&gt;=5.3),"setosa",IF(AND(C45&gt;=2.6,C45&lt;4.95,D45&lt;1.55,A45&gt;=5.3),"versicolor",IF(AND(C45&lt;4.75,G45&gt;=13.795,D45&gt;=1.55,A45&gt;=5.3),"versicolor",IF(AND(C45&gt;=4.75,G45&gt;=13.795,D45&gt;=1.55,A45&gt;=5.3),"virginica","shouldnthappen")))))))))))</f>
        <v>virginica</v>
      </c>
      <c r="AH45" s="1" t="str">
        <f aca="false">IF(AND(D45&lt;0.75),"setosa",IF(AND(C45&lt;4.75,D45&gt;=0.75),"versicolor",IF(AND(G45&lt;13.757,C45&gt;=4.75,D45&gt;=0.75),"virginica",IF(AND(B45&lt;3.05,G45&gt;=13.757,C45&gt;=4.75,D45&gt;=0.75),"virginica",IF(AND(A45&lt;6.65,B45&gt;=3.05,G45&gt;=13.757,C45&gt;=4.75,D45&gt;=0.75),"virginica",IF(AND(A45&gt;=6.65,B45&gt;=3.05,G45&gt;=13.757,C45&gt;=4.75,D45&gt;=0.75),"versicolor","shouldnthappen"))))))</f>
        <v>virginica</v>
      </c>
      <c r="AI45" s="1" t="str">
        <f aca="false">IF(AND(D45&lt;0.7),"setosa",IF(AND(C45&lt;4.75,D45&gt;=0.7),"versicolor",IF(AND(A45&lt;6.6,F45&lt;0.482,C45&gt;=4.75,D45&gt;=0.7),"virginica",IF(AND(C45&gt;=4.95,F45&gt;=0.482,C45&gt;=4.75,D45&gt;=0.7),"virginica",IF(AND(D45&lt;1.9,A45&gt;=6.6,F45&lt;0.482,C45&gt;=4.75,D45&gt;=0.7),"versicolor",IF(AND(D45&gt;=1.9,A45&gt;=6.6,F45&lt;0.482,C45&gt;=4.75,D45&gt;=0.7),"virginica",IF(AND(F45&gt;=0.766,C45&lt;4.95,F45&gt;=0.482,C45&gt;=4.75,D45&gt;=0.7),"virginica",IF(AND(B45&lt;2.95,F45&lt;0.766,C45&lt;4.95,F45&gt;=0.482,C45&gt;=4.75,D45&gt;=0.7),"virginica",IF(AND(B45&gt;=2.95,F45&lt;0.766,C45&lt;4.95,F45&gt;=0.482,C45&gt;=4.75,D45&gt;=0.7),"versicolor","shouldnthappen")))))))))</f>
        <v>virginica</v>
      </c>
      <c r="AJ45" s="1" t="str">
        <f aca="false">IF(AND(C45&lt;2.45,C45&lt;4.75),"setosa",IF(AND(D45&gt;=1.65,C45&gt;=4.75),"virginica",IF(AND(A45&lt;4.95,C45&gt;=2.45,C45&lt;4.75),"virginica",IF(AND(A45&gt;=4.95,C45&gt;=2.45,C45&lt;4.75),"versicolor",IF(AND(B45&lt;2.95,D45&lt;1.65,C45&gt;=4.75),"virginica",IF(AND(B45&gt;=2.95,D45&lt;1.65,C45&gt;=4.75),"versicolor","shouldnthappen"))))))</f>
        <v>virginica</v>
      </c>
      <c r="AK45" s="1" t="str">
        <f aca="false">IF(AND(D45&lt;0.75,A45&lt;5.45),"setosa",IF(AND(B45&lt;2.45,D45&gt;=0.75,A45&lt;5.45),"versicolor",IF(AND(A45&gt;=5.55,C45&lt;4.75,A45&gt;=5.45),"versicolor",IF(AND(C45&gt;=5.15,C45&gt;=4.75,A45&gt;=5.45),"virginica",IF(AND(G45&lt;6.094,B45&gt;=2.45,D45&gt;=0.75,A45&lt;5.45),"virginica",IF(AND(G45&gt;=6.094,B45&gt;=2.45,D45&gt;=0.75,A45&lt;5.45),"versicolor",IF(AND(D45&lt;0.6,A45&lt;5.55,C45&lt;4.75,A45&gt;=5.45),"setosa",IF(AND(D45&gt;=0.6,A45&lt;5.55,C45&lt;4.75,A45&gt;=5.45),"versicolor",IF(AND(C45&lt;4.95,C45&lt;5.15,C45&gt;=4.75,A45&gt;=5.45),"virginica",IF(AND(G45&lt;12.627,C45&lt;5.05,C45&gt;=4.95,C45&lt;5.15,C45&gt;=4.75,A45&gt;=5.45),"virginica",IF(AND(G45&gt;=12.627,C45&lt;5.05,C45&gt;=4.95,C45&lt;5.15,C45&gt;=4.75,A45&gt;=5.45),"versicolor",IF(AND(D45&lt;1.7,C45&gt;=5.05,C45&gt;=4.95,C45&lt;5.15,C45&gt;=4.75,A45&gt;=5.45),"versicolor",IF(AND(D45&gt;=1.7,C45&gt;=5.05,C45&gt;=4.95,C45&lt;5.15,C45&gt;=4.75,A45&gt;=5.45),"virginica","shouldnthappen")))))))))))))</f>
        <v>virginica</v>
      </c>
      <c r="AL45" s="1" t="str">
        <f aca="false">IF(AND(B45&lt;2.45,B45&lt;3.15),"versicolor",IF(AND(D45&lt;0.95,G45&lt;15.141,B45&gt;=3.15),"setosa",IF(AND(G45&lt;15.429,G45&gt;=15.141,B45&gt;=3.15),"versicolor",IF(AND(G45&gt;=15.429,G45&gt;=15.141,B45&gt;=3.15),"virginica",IF(AND(C45&lt;2.3,C45&lt;4.75,B45&gt;=2.45,B45&lt;3.15),"setosa",IF(AND(G45&gt;=16.072,C45&gt;=4.75,B45&gt;=2.45,B45&lt;3.15),"versicolor",IF(AND(G45&lt;11.833,D45&gt;=0.95,G45&lt;15.141,B45&gt;=3.15),"virginica",IF(AND(A45&lt;5,C45&gt;=2.3,C45&lt;4.75,B45&gt;=2.45,B45&lt;3.15),"virginica",IF(AND(A45&gt;=5,C45&gt;=2.3,C45&lt;4.75,B45&gt;=2.45,B45&lt;3.15),"versicolor",IF(AND(G45&lt;14.342,G45&gt;=11.833,D45&gt;=0.95,G45&lt;15.141,B45&gt;=3.15),"versicolor",IF(AND(G45&gt;=14.342,G45&gt;=11.833,D45&gt;=0.95,G45&lt;15.141,B45&gt;=3.15),"virginica",IF(AND(G45&lt;13.757,F45&gt;=0.741,G45&lt;16.072,C45&gt;=4.75,B45&gt;=2.45,B45&lt;3.15),"virginica",IF(AND(F45&gt;=0.546,A45&lt;6.15,F45&lt;0.741,G45&lt;16.072,C45&gt;=4.75,B45&gt;=2.45,B45&lt;3.15),"virginica",IF(AND(D45&gt;=1.75,A45&gt;=6.15,F45&lt;0.741,G45&lt;16.072,C45&gt;=4.75,B45&gt;=2.45,B45&lt;3.15),"virginica",IF(AND(C45&lt;4.85,G45&gt;=13.757,F45&gt;=0.741,G45&lt;16.072,C45&gt;=4.75,B45&gt;=2.45,B45&lt;3.15),"virginica",IF(AND(C45&gt;=4.85,G45&gt;=13.757,F45&gt;=0.741,G45&lt;16.072,C45&gt;=4.75,B45&gt;=2.45,B45&lt;3.15),"versicolor",IF(AND(F45&lt;0.331,F45&lt;0.546,A45&lt;6.15,F45&lt;0.741,G45&lt;16.072,C45&gt;=4.75,B45&gt;=2.45,B45&lt;3.15),"virginica",IF(AND(F45&gt;=0.331,F45&lt;0.546,A45&lt;6.15,F45&lt;0.741,G45&lt;16.072,C45&gt;=4.75,B45&gt;=2.45,B45&lt;3.15),"versicolor",IF(AND(G45&lt;10.661,D45&lt;1.75,A45&gt;=6.15,F45&lt;0.741,G45&lt;16.072,C45&gt;=4.75,B45&gt;=2.45,B45&lt;3.15),"virginica",IF(AND(G45&gt;=10.661,D45&lt;1.75,A45&gt;=6.15,F45&lt;0.741,G45&lt;16.072,C45&gt;=4.75,B45&gt;=2.45,B45&lt;3.15),"versicolor","shouldnthappen"))))))))))))))))))))</f>
        <v>virginica</v>
      </c>
      <c r="AM45" s="1" t="str">
        <f aca="false">IF(AND(D45&lt;1.35,F45&gt;=0.917),"setosa",IF(AND(D45&gt;=1.35,F45&gt;=0.917),"virginica",IF(AND(D45&lt;0.75,D45&lt;1.55,F45&lt;0.917),"setosa",IF(AND(C45&gt;=4.8,D45&gt;=1.55,F45&lt;0.917),"virginica",IF(AND(A45&lt;5.95,D45&gt;=0.75,D45&lt;1.55,F45&lt;0.917),"versicolor",IF(AND(F45&lt;0.473,C45&lt;4.8,D45&gt;=1.55,F45&lt;0.917),"virginica",IF(AND(F45&gt;=0.473,C45&lt;4.8,D45&gt;=1.55,F45&lt;0.917),"versicolor",IF(AND(C45&lt;4.95,A45&gt;=5.95,D45&gt;=0.75,D45&lt;1.55,F45&lt;0.917),"versicolor",IF(AND(C45&gt;=4.95,A45&gt;=5.95,D45&gt;=0.75,D45&lt;1.55,F45&lt;0.917),"virginica","shouldnthappen")))))))))</f>
        <v>virginica</v>
      </c>
      <c r="AN45" s="1" t="str">
        <f aca="false">IF(AND(D45&lt;0.75,A45&lt;5.45),"setosa",IF(AND(D45&lt;1.55,D45&gt;=0.75,A45&lt;5.45),"versicolor",IF(AND(D45&gt;=1.55,D45&gt;=0.75,A45&lt;5.45),"virginica",IF(AND(A45&gt;=5.75,C45&lt;4.75,A45&gt;=5.45),"versicolor",IF(AND(F45&lt;0.361,C45&gt;=4.75,A45&gt;=5.45),"virginica",IF(AND(C45&lt;2.6,A45&lt;5.75,C45&lt;4.75,A45&gt;=5.45),"setosa",IF(AND(C45&gt;=2.6,A45&lt;5.75,C45&lt;4.75,A45&gt;=5.45),"versicolor",IF(AND(D45&gt;=1.7,F45&gt;=0.361,C45&gt;=4.75,A45&gt;=5.45),"virginica",IF(AND(B45&lt;2.65,D45&lt;1.7,F45&gt;=0.361,C45&gt;=4.75,A45&gt;=5.45),"virginica",IF(AND(A45&lt;7.05,B45&gt;=2.65,D45&lt;1.7,F45&gt;=0.361,C45&gt;=4.75,A45&gt;=5.45),"versicolor",IF(AND(A45&gt;=7.05,B45&gt;=2.65,D45&lt;1.7,F45&gt;=0.361,C45&gt;=4.75,A45&gt;=5.45),"virginica","shouldnthappen")))))))))))</f>
        <v>virginica</v>
      </c>
      <c r="AO45" s="1" t="str">
        <f aca="false">IF(AND(D45&lt;0.7),"setosa",IF(AND(A45&lt;4.95,C45&lt;4.85,D45&gt;=0.7),"virginica",IF(AND(A45&gt;=4.95,C45&lt;4.85,D45&gt;=0.7),"versicolor",IF(AND(D45&gt;=1.7,C45&gt;=4.85,D45&gt;=0.7),"virginica",IF(AND(F45&lt;0.325,D45&lt;1.7,C45&gt;=4.85,D45&gt;=0.7),"virginica",IF(AND(D45&lt;1.55,F45&gt;=0.325,D45&lt;1.7,C45&gt;=4.85,D45&gt;=0.7),"virginica",IF(AND(D45&gt;=1.55,F45&gt;=0.325,D45&lt;1.7,C45&gt;=4.85,D45&gt;=0.7),"versicolor","shouldnthappen")))))))</f>
        <v>virginica</v>
      </c>
      <c r="AP45" s="1" t="str">
        <f aca="false">IF(AND(D45&lt;0.75),"setosa",IF(AND(C45&lt;4.85,D45&gt;=0.75),"versicolor",IF(AND(G45&gt;=8.277,C45&gt;=4.85,D45&gt;=0.75),"virginica",IF(AND(F45&gt;=0.633,G45&lt;8.277,C45&gt;=4.85,D45&gt;=0.75),"virginica",IF(AND(G45&lt;7.61,F45&lt;0.633,G45&lt;8.277,C45&gt;=4.85,D45&gt;=0.75),"virginica",IF(AND(G45&gt;=7.61,F45&lt;0.633,G45&lt;8.277,C45&gt;=4.85,D45&gt;=0.75),"versicolor","shouldnthappen"))))))</f>
        <v>virginica</v>
      </c>
      <c r="AQ45" s="1" t="str">
        <f aca="false">IF(AND(C45&lt;2.65,A45&gt;=5.45,C45&lt;4.75),"setosa",IF(AND(C45&gt;=2.65,A45&gt;=5.45,C45&lt;4.75),"versicolor",IF(AND(B45&lt;2.9,C45&lt;4.85,C45&gt;=4.75),"versicolor",IF(AND(B45&gt;=2.9,C45&lt;4.85,C45&gt;=4.75),"virginica",IF(AND(D45&lt;1.7,C45&gt;=4.85,C45&gt;=4.75),"versicolor",IF(AND(D45&gt;=1.7,C45&gt;=4.85,C45&gt;=4.75),"virginica",IF(AND(C45&lt;2.45,G45&lt;14.126,A45&lt;5.45,C45&lt;4.75),"setosa",IF(AND(C45&gt;=2.45,G45&lt;14.126,A45&lt;5.45,C45&lt;4.75),"versicolor",IF(AND(C45&lt;2.4,G45&gt;=14.126,A45&lt;5.45,C45&lt;4.75),"setosa",IF(AND(C45&gt;=2.4,G45&gt;=14.126,A45&lt;5.45,C45&lt;4.75),"versicolor","shouldnthappen"))))))))))</f>
        <v>virginica</v>
      </c>
      <c r="AR45" s="1" t="str">
        <f aca="false">IF(AND(C45&lt;2.45,C45&lt;4.85),"setosa",IF(AND(C45&gt;=5.15,C45&gt;=4.85),"virginica",IF(AND(A45&gt;=4.95,C45&gt;=2.45,C45&lt;4.85),"versicolor",IF(AND(D45&lt;1.35,A45&lt;4.95,C45&gt;=2.45,C45&lt;4.85),"versicolor",IF(AND(D45&gt;=1.35,A45&lt;4.95,C45&gt;=2.45,C45&lt;4.85),"virginica",IF(AND(F45&lt;0.35,G45&lt;12.751,C45&lt;5.15,C45&gt;=4.85),"virginica",IF(AND(A45&lt;6.5,G45&gt;=12.751,C45&lt;5.15,C45&gt;=4.85),"virginica",IF(AND(A45&gt;=6.5,G45&gt;=12.751,C45&lt;5.15,C45&gt;=4.85),"versicolor",IF(AND(B45&gt;=2.75,F45&gt;=0.35,G45&lt;12.751,C45&lt;5.15,C45&gt;=4.85),"virginica",IF(AND(C45&lt;5.05,B45&lt;2.75,F45&gt;=0.35,G45&lt;12.751,C45&lt;5.15,C45&gt;=4.85),"virginica",IF(AND(C45&gt;=5.05,B45&lt;2.75,F45&gt;=0.35,G45&lt;12.751,C45&lt;5.15,C45&gt;=4.85),"versicolor","shouldnthappen")))))))))))</f>
        <v>virginica</v>
      </c>
      <c r="AS45" s="1" t="str">
        <f aca="false">IF(AND(F45&gt;=0.9,B45&lt;3.05),"virginica",IF(AND(A45&lt;5.9,B45&gt;=3.05),"setosa",IF(AND(D45&lt;1.65,A45&gt;=5.9,B45&gt;=3.05),"versicolor",IF(AND(D45&gt;=1.65,A45&gt;=5.9,B45&gt;=3.05),"virginica",IF(AND(D45&gt;=1.75,C45&gt;=4.85,F45&lt;0.9,B45&lt;3.05),"virginica",IF(AND(C45&lt;2.2,B45&lt;2.95,C45&lt;4.85,F45&lt;0.9,B45&lt;3.05),"setosa",IF(AND(C45&gt;=2.2,B45&lt;2.95,C45&lt;4.85,F45&lt;0.9,B45&lt;3.05),"versicolor",IF(AND(C45&lt;2.8,B45&gt;=2.95,C45&lt;4.85,F45&lt;0.9,B45&lt;3.05),"setosa",IF(AND(C45&gt;=2.8,B45&gt;=2.95,C45&lt;4.85,F45&lt;0.9,B45&lt;3.05),"versicolor",IF(AND(G45&lt;13.879,D45&lt;1.75,C45&gt;=4.85,F45&lt;0.9,B45&lt;3.05),"virginica",IF(AND(G45&gt;=13.879,D45&lt;1.75,C45&gt;=4.85,F45&lt;0.9,B45&lt;3.05),"versicolor","shouldnthappen")))))))))))</f>
        <v>virginica</v>
      </c>
      <c r="AT45" s="1" t="str">
        <f aca="false">IF(AND(D45&lt;0.75),"setosa",IF(AND(D45&gt;=1.75,D45&gt;=0.75),"virginica",IF(AND(D45&lt;1.45,G45&lt;7.37,D45&lt;1.75,D45&gt;=0.75),"versicolor",IF(AND(D45&gt;=1.45,G45&lt;7.37,D45&lt;1.75,D45&gt;=0.75),"virginica",IF(AND(C45&lt;5.45,G45&gt;=7.37,D45&lt;1.75,D45&gt;=0.75),"versicolor",IF(AND(C45&gt;=5.45,G45&gt;=7.37,D45&lt;1.75,D45&gt;=0.75),"virginica","shouldnthappen"))))))</f>
        <v>virginica</v>
      </c>
      <c r="AU45" s="1" t="str">
        <f aca="false">IF(AND(D45&lt;0.7),"setosa",IF(AND(D45&gt;=1.7,A45&gt;=6.15,D45&gt;=0.7),"virginica",IF(AND(B45&gt;=2.55,C45&lt;4.75,A45&lt;6.15,D45&gt;=0.7),"versicolor",IF(AND(D45&gt;=1.7,C45&gt;=4.75,A45&lt;6.15,D45&gt;=0.7),"virginica",IF(AND(C45&lt;5.25,D45&lt;1.7,A45&gt;=6.15,D45&gt;=0.7),"versicolor",IF(AND(C45&gt;=5.25,D45&lt;1.7,A45&gt;=6.15,D45&gt;=0.7),"virginica",IF(AND(C45&lt;4.25,B45&lt;2.55,C45&lt;4.75,A45&lt;6.15,D45&gt;=0.7),"versicolor",IF(AND(C45&gt;=4.25,B45&lt;2.55,C45&lt;4.75,A45&lt;6.15,D45&gt;=0.7),"virginica",IF(AND(B45&lt;2.65,D45&lt;1.7,C45&gt;=4.75,A45&lt;6.15,D45&gt;=0.7),"virginica",IF(AND(B45&gt;=2.65,D45&lt;1.7,C45&gt;=4.75,A45&lt;6.15,D45&gt;=0.7),"versicolor","shouldnthappen"))))))))))</f>
        <v>virginica</v>
      </c>
      <c r="AV45" s="1" t="str">
        <f aca="false">IF(AND(D45&lt;0.75),"setosa",IF(AND(F45&gt;=0.899,D45&gt;=0.75),"virginica",IF(AND(D45&lt;1.65,A45&lt;6.05,F45&lt;0.899,D45&gt;=0.75),"versicolor",IF(AND(D45&gt;=1.65,A45&lt;6.05,F45&lt;0.899,D45&gt;=0.75),"virginica",IF(AND(C45&gt;=5.05,A45&gt;=6.05,F45&lt;0.899,D45&gt;=0.75),"virginica",IF(AND(G45&gt;=13.757,C45&lt;5.05,A45&gt;=6.05,F45&lt;0.899,D45&gt;=0.75),"versicolor",IF(AND(D45&lt;1.6,G45&lt;13.757,C45&lt;5.05,A45&gt;=6.05,F45&lt;0.899,D45&gt;=0.75),"versicolor",IF(AND(D45&gt;=1.6,G45&lt;13.757,C45&lt;5.05,A45&gt;=6.05,F45&lt;0.899,D45&gt;=0.75),"virginica","shouldnthappen"))))))))</f>
        <v>virginica</v>
      </c>
      <c r="AW45" s="1" t="str">
        <f aca="false">IF(AND(F45&lt;0.117,A45&gt;=5.55),"virginica",IF(AND(A45&gt;=5.2,G45&lt;6.086,A45&lt;5.55),"versicolor",IF(AND(D45&lt;0.7,G45&gt;=6.086,A45&lt;5.55),"setosa",IF(AND(D45&gt;=0.7,G45&gt;=6.086,A45&lt;5.55),"versicolor",IF(AND(A45&lt;4.75,A45&lt;5.2,G45&lt;6.086,A45&lt;5.55),"setosa",IF(AND(A45&gt;=4.75,A45&lt;5.2,G45&lt;6.086,A45&lt;5.55),"virginica",IF(AND(D45&gt;=1.65,C45&lt;4.95,F45&gt;=0.117,A45&gt;=5.55),"virginica",IF(AND(D45&gt;=1.75,C45&gt;=4.95,F45&gt;=0.117,A45&gt;=5.55),"virginica",IF(AND(C45&lt;2.6,D45&lt;1.65,C45&lt;4.95,F45&gt;=0.117,A45&gt;=5.55),"setosa",IF(AND(C45&gt;=2.6,D45&lt;1.65,C45&lt;4.95,F45&gt;=0.117,A45&gt;=5.55),"versicolor",IF(AND(D45&lt;1.55,D45&lt;1.75,C45&gt;=4.95,F45&gt;=0.117,A45&gt;=5.55),"virginica",IF(AND(A45&lt;6.95,D45&gt;=1.55,D45&lt;1.75,C45&gt;=4.95,F45&gt;=0.117,A45&gt;=5.55),"versicolor",IF(AND(A45&gt;=6.95,D45&gt;=1.55,D45&lt;1.75,C45&gt;=4.95,F45&gt;=0.117,A45&gt;=5.55),"virginica","shouldnthappen")))))))))))))</f>
        <v>virginica</v>
      </c>
      <c r="AX45" s="1" t="str">
        <f aca="false">IF(AND(D45&lt;0.75),"setosa",IF(AND(F45&lt;0.138,D45&gt;=0.75),"virginica",IF(AND(C45&lt;4.45,A45&lt;6.15,F45&gt;=0.138,D45&gt;=0.75),"versicolor",IF(AND(C45&gt;=5.05,A45&gt;=6.15,F45&gt;=0.138,D45&gt;=0.75),"virginica",IF(AND(B45&lt;2.65,C45&gt;=4.45,A45&lt;6.15,F45&gt;=0.138,D45&gt;=0.75),"virginica",IF(AND(A45&gt;=6.35,C45&lt;5.05,A45&gt;=6.15,F45&gt;=0.138,D45&gt;=0.75),"versicolor",IF(AND(A45&lt;5.65,B45&gt;=2.65,C45&gt;=4.45,A45&lt;6.15,F45&gt;=0.138,D45&gt;=0.75),"virginica",IF(AND(D45&lt;1.75,A45&lt;6.35,C45&lt;5.05,A45&gt;=6.15,F45&gt;=0.138,D45&gt;=0.75),"versicolor",IF(AND(D45&gt;=1.75,A45&lt;6.35,C45&lt;5.05,A45&gt;=6.15,F45&gt;=0.138,D45&gt;=0.75),"virginica",IF(AND(D45&lt;1.7,A45&gt;=5.65,B45&gt;=2.65,C45&gt;=4.45,A45&lt;6.15,F45&gt;=0.138,D45&gt;=0.75),"versicolor",IF(AND(D45&gt;=1.7,A45&gt;=5.65,B45&gt;=2.65,C45&gt;=4.45,A45&lt;6.15,F45&gt;=0.138,D45&gt;=0.75),"virginica","shouldnthappen")))))))))))</f>
        <v>virginica</v>
      </c>
      <c r="AY45" s="1" t="str">
        <f aca="false">IF(AND(D45&lt;0.75,A45&lt;5.55),"setosa",IF(AND(A45&lt;4.95,D45&gt;=0.75,A45&lt;5.55),"virginica",IF(AND(A45&gt;=4.95,D45&gt;=0.75,A45&lt;5.55),"versicolor",IF(AND(C45&lt;2.6,C45&lt;4.85,A45&gt;=5.55),"setosa",IF(AND(C45&gt;=2.6,C45&lt;4.85,A45&gt;=5.55),"versicolor",IF(AND(D45&gt;=1.75,C45&gt;=4.85,A45&gt;=5.55),"virginica",IF(AND(F45&lt;0.405,D45&lt;1.75,C45&gt;=4.85,A45&gt;=5.55),"versicolor",IF(AND(B45&lt;3.05,F45&gt;=0.405,D45&lt;1.75,C45&gt;=4.85,A45&gt;=5.55),"virginica",IF(AND(B45&gt;=3.05,F45&gt;=0.405,D45&lt;1.75,C45&gt;=4.85,A45&gt;=5.55),"versicolor","shouldnthappen")))))))))</f>
        <v>virginica</v>
      </c>
      <c r="AZ45" s="1" t="str">
        <f aca="false">IF(AND(D45&lt;0.75),"setosa",IF(AND(F45&lt;0.9,C45&lt;4.95,D45&gt;=0.75),"versicolor",IF(AND(F45&gt;=0.9,C45&lt;4.95,D45&gt;=0.75),"virginica",IF(AND(D45&gt;=1.7,C45&gt;=4.95,D45&gt;=0.75),"virginica",IF(AND(F45&lt;0.405,D45&lt;1.7,C45&gt;=4.95,D45&gt;=0.75),"versicolor",IF(AND(F45&gt;=0.405,D45&lt;1.7,C45&gt;=4.95,D45&gt;=0.75),"virginica","shouldnthappen"))))))</f>
        <v>versicolor</v>
      </c>
      <c r="BA45" s="1" t="str">
        <f aca="false">IF(AND(D45&lt;0.75),"setosa",IF(AND(D45&gt;=1.7,C45&gt;=5.05,D45&gt;=0.75),"virginica",IF(AND(D45&lt;1.45,D45&lt;1.6,C45&lt;5.05,D45&gt;=0.75),"versicolor",IF(AND(A45&lt;5.8,D45&gt;=1.6,C45&lt;5.05,D45&gt;=0.75),"virginica",IF(AND(A45&gt;=5.8,D45&gt;=1.6,C45&lt;5.05,D45&gt;=0.75),"versicolor",IF(AND(F45&lt;0.417,D45&lt;1.7,C45&gt;=5.05,D45&gt;=0.75),"versicolor",IF(AND(F45&gt;=0.417,D45&lt;1.7,C45&gt;=5.05,D45&gt;=0.75),"virginica",IF(AND(A45&lt;5.95,D45&gt;=1.45,D45&lt;1.6,C45&lt;5.05,D45&gt;=0.75),"versicolor",IF(AND(G45&lt;10.618,A45&gt;=5.95,D45&gt;=1.45,D45&lt;1.6,C45&lt;5.05,D45&gt;=0.75),"virginica",IF(AND(G45&gt;=10.618,A45&gt;=5.95,D45&gt;=1.45,D45&lt;1.6,C45&lt;5.05,D45&gt;=0.75),"versicolor","shouldnthappen"))))))))))</f>
        <v>versicolor</v>
      </c>
      <c r="BB45" s="1" t="str">
        <f aca="false">IF(AND(C45&lt;2.6),"setosa",IF(AND(D45&gt;=1.75,C45&gt;=2.6),"virginica",IF(AND(C45&gt;=5.45,D45&lt;1.75,C45&gt;=2.6),"virginica",IF(AND(F45&gt;=0.259,C45&lt;5.45,D45&lt;1.75,C45&gt;=2.6),"versicolor",IF(AND(C45&lt;5.05,F45&lt;0.259,C45&lt;5.45,D45&lt;1.75,C45&gt;=2.6),"versicolor",IF(AND(C45&gt;=5.05,F45&lt;0.259,C45&lt;5.45,D45&lt;1.75,C45&gt;=2.6),"virginica","shouldnthappen"))))))</f>
        <v>virginica</v>
      </c>
      <c r="BC45" s="1" t="str">
        <f aca="false">IF(AND(A45&lt;4.95,B45&lt;2.7,A45&lt;5.55),"virginica",IF(AND(A45&gt;=4.95,B45&lt;2.7,A45&lt;5.55),"versicolor",IF(AND(C45&lt;3.2,B45&gt;=2.7,A45&lt;5.55),"setosa",IF(AND(C45&gt;=3.2,B45&gt;=2.7,A45&lt;5.55),"versicolor",IF(AND(F45&gt;=0.85,A45&lt;6.15,A45&gt;=5.55),"virginica",IF(AND(D45&lt;1.45,A45&gt;=6.15,A45&gt;=5.55),"versicolor",IF(AND(C45&lt;4.8,F45&lt;0.85,A45&lt;6.15,A45&gt;=5.55),"versicolor",IF(AND(D45&gt;=1.7,D45&gt;=1.45,A45&gt;=6.15,A45&gt;=5.55),"virginica",IF(AND(G45&lt;9.333,C45&gt;=4.8,F45&lt;0.85,A45&lt;6.15,A45&gt;=5.55),"versicolor",IF(AND(G45&gt;=9.333,C45&gt;=4.8,F45&lt;0.85,A45&lt;6.15,A45&gt;=5.55),"virginica",IF(AND(C45&lt;4.9,D45&lt;1.7,D45&gt;=1.45,A45&gt;=6.15,A45&gt;=5.55),"versicolor",IF(AND(C45&gt;=4.9,D45&lt;1.7,D45&gt;=1.45,A45&gt;=6.15,A45&gt;=5.55),"virginica","shouldnthappen"))))))))))))</f>
        <v>virginica</v>
      </c>
      <c r="BD45" s="1" t="str">
        <f aca="false">IF(AND(C45&lt;2.35),"setosa",IF(AND(C45&lt;4.75,B45&lt;2.55,C45&gt;=2.35),"versicolor",IF(AND(C45&gt;=4.75,B45&lt;2.55,C45&gt;=2.35),"virginica",IF(AND(C45&lt;4.75,B45&gt;=2.55,C45&gt;=2.35),"versicolor",IF(AND(D45&gt;=1.75,C45&gt;=4.75,B45&gt;=2.55,C45&gt;=2.35),"virginica",IF(AND(A45&gt;=6.5,D45&lt;1.75,C45&gt;=4.75,B45&gt;=2.55,C45&gt;=2.35),"versicolor",IF(AND(A45&lt;6.05,A45&lt;6.5,D45&lt;1.75,C45&gt;=4.75,B45&gt;=2.55,C45&gt;=2.35),"versicolor",IF(AND(A45&gt;=6.05,A45&lt;6.5,D45&lt;1.75,C45&gt;=4.75,B45&gt;=2.55,C45&gt;=2.35),"virginica","shouldnthappen"))))))))</f>
        <v>virginica</v>
      </c>
      <c r="BE45" s="1" t="str">
        <f aca="false">IF(AND(C45&lt;2.5),"setosa",IF(AND(D45&lt;1.65,C45&lt;4.75,C45&gt;=2.5),"versicolor",IF(AND(D45&gt;=1.65,C45&lt;4.75,C45&gt;=2.5),"virginica",IF(AND(D45&gt;=1.75,C45&gt;=4.75,C45&gt;=2.5),"virginica",IF(AND(C45&lt;4.95,D45&lt;1.75,C45&gt;=4.75,C45&gt;=2.5),"versicolor",IF(AND(A45&lt;6.5,C45&gt;=4.95,D45&lt;1.75,C45&gt;=4.75,C45&gt;=2.5),"virginica",IF(AND(A45&gt;=6.5,C45&gt;=4.95,D45&lt;1.75,C45&gt;=4.75,C45&gt;=2.5),"versicolor","shouldnthappen")))))))</f>
        <v>virginica</v>
      </c>
      <c r="BF45" s="1" t="str">
        <f aca="false">IF(AND(G45&gt;=15.244),"virginica",IF(AND(C45&lt;3.2,B45&gt;=3.15,G45&lt;15.244),"setosa",IF(AND(A45&gt;=4.95,C45&lt;4.7,B45&lt;3.15,G45&lt;15.244),"versicolor",IF(AND(C45&gt;=5.15,C45&gt;=4.7,B45&lt;3.15,G45&lt;15.244),"virginica",IF(AND(A45&gt;=6.45,C45&gt;=3.2,B45&gt;=3.15,G45&lt;15.244),"virginica",IF(AND(D45&lt;0.95,A45&lt;4.95,C45&lt;4.7,B45&lt;3.15,G45&lt;15.244),"setosa",IF(AND(D45&gt;=0.95,A45&lt;4.95,C45&lt;4.7,B45&lt;3.15,G45&lt;15.244),"virginica",IF(AND(F45&lt;0.816,A45&lt;6.45,C45&gt;=3.2,B45&gt;=3.15,G45&lt;15.244),"virginica",IF(AND(F45&gt;=0.816,A45&lt;6.45,C45&gt;=3.2,B45&gt;=3.15,G45&lt;15.244),"versicolor",IF(AND(A45&gt;=6.5,B45&lt;3.05,C45&lt;5.15,C45&gt;=4.7,B45&lt;3.15,G45&lt;15.244),"versicolor",IF(AND(G45&lt;11.093,B45&gt;=3.05,C45&lt;5.15,C45&gt;=4.7,B45&lt;3.15,G45&lt;15.244),"virginica",IF(AND(G45&gt;=11.093,B45&gt;=3.05,C45&lt;5.15,C45&gt;=4.7,B45&lt;3.15,G45&lt;15.244),"versicolor",IF(AND(D45&gt;=1.7,A45&lt;6.5,B45&lt;3.05,C45&lt;5.15,C45&gt;=4.7,B45&lt;3.15,G45&lt;15.244),"virginica",IF(AND(G45&lt;7.498,D45&lt;1.7,A45&lt;6.5,B45&lt;3.05,C45&lt;5.15,C45&gt;=4.7,B45&lt;3.15,G45&lt;15.244),"virginica",IF(AND(G45&gt;=7.498,D45&lt;1.7,A45&lt;6.5,B45&lt;3.05,C45&lt;5.15,C45&gt;=4.7,B45&lt;3.15,G45&lt;15.244),"versicolor","shouldnthappen")))))))))))))))</f>
        <v>virginica</v>
      </c>
      <c r="BG45" s="1" t="str">
        <f aca="false">IF(AND(B45&gt;=3.35,C45&lt;4.85),"setosa",IF(AND(D45&gt;=1.75,C45&gt;=4.85),"virginica",IF(AND(D45&lt;0.75,B45&lt;3.35,C45&lt;4.85),"setosa",IF(AND(G45&gt;=13.879,D45&lt;1.75,C45&gt;=4.85),"versicolor",IF(AND(F45&gt;=0.9,D45&gt;=0.75,B45&lt;3.35,C45&lt;4.85),"virginica",IF(AND(F45&gt;=0.405,G45&lt;13.879,D45&lt;1.75,C45&gt;=4.85),"virginica",IF(AND(B45&gt;=2.55,F45&lt;0.9,D45&gt;=0.75,B45&lt;3.35,C45&lt;4.85),"versicolor",IF(AND(G45&lt;7.498,F45&lt;0.405,G45&lt;13.879,D45&lt;1.75,C45&gt;=4.85),"virginica",IF(AND(G45&gt;=7.498,F45&lt;0.405,G45&lt;13.879,D45&lt;1.75,C45&gt;=4.85),"versicolor",IF(AND(G45&lt;5.656,B45&lt;2.55,F45&lt;0.9,D45&gt;=0.75,B45&lt;3.35,C45&lt;4.85),"virginica",IF(AND(G45&gt;=5.656,B45&lt;2.55,F45&lt;0.9,D45&gt;=0.75,B45&lt;3.35,C45&lt;4.85),"versicolor","shouldnthappen")))))))))))</f>
        <v>virginica</v>
      </c>
      <c r="BH45" s="1" t="str">
        <f aca="false">IF(AND(D45&lt;0.7),"setosa",IF(AND(D45&gt;=1.65,A45&lt;6.65,D45&gt;=0.7),"virginica",IF(AND(D45&lt;1.55,A45&gt;=6.65,D45&gt;=0.7),"versicolor",IF(AND(D45&gt;=1.55,A45&gt;=6.65,D45&gt;=0.7),"virginica",IF(AND(F45&gt;=0.529,D45&lt;1.65,A45&lt;6.65,D45&gt;=0.7),"versicolor",IF(AND(C45&gt;=5.35,F45&lt;0.529,D45&lt;1.65,A45&lt;6.65,D45&gt;=0.7),"virginica",IF(AND(G45&gt;=7.411,C45&lt;5.35,F45&lt;0.529,D45&lt;1.65,A45&lt;6.65,D45&gt;=0.7),"versicolor",IF(AND(G45&lt;6.927,G45&lt;7.411,C45&lt;5.35,F45&lt;0.529,D45&lt;1.65,A45&lt;6.65,D45&gt;=0.7),"versicolor",IF(AND(G45&gt;=6.927,G45&lt;7.411,C45&lt;5.35,F45&lt;0.529,D45&lt;1.65,A45&lt;6.65,D45&gt;=0.7),"virginica","shouldnthappen")))))))))</f>
        <v>virginica</v>
      </c>
      <c r="BI45" s="1" t="str">
        <f aca="false">IF(AND(D45&gt;=1.7),"virginica",IF(AND(D45&lt;0.7,D45&lt;1.7),"setosa",IF(AND(D45&lt;1.45,G45&lt;7.37,D45&gt;=0.7,D45&lt;1.7),"versicolor",IF(AND(D45&gt;=1.45,G45&lt;7.37,D45&gt;=0.7,D45&lt;1.7),"virginica",IF(AND(B45&gt;=2.65,G45&gt;=7.37,D45&gt;=0.7,D45&lt;1.7),"versicolor",IF(AND(C45&lt;5.05,B45&lt;2.65,G45&gt;=7.37,D45&gt;=0.7,D45&lt;1.7),"versicolor",IF(AND(C45&gt;=5.05,B45&lt;2.65,G45&gt;=7.37,D45&gt;=0.7,D45&lt;1.7),"virginica","shouldnthappen")))))))</f>
        <v>virginica</v>
      </c>
    </row>
    <row r="46" customFormat="false" ht="13.8" hidden="false" customHeight="false" outlineLevel="0" collapsed="false">
      <c r="A46" s="1" t="n">
        <v>6.9</v>
      </c>
      <c r="B46" s="1" t="n">
        <v>3.1</v>
      </c>
      <c r="C46" s="1" t="n">
        <v>5.4</v>
      </c>
      <c r="D46" s="1" t="n">
        <v>2.1</v>
      </c>
      <c r="E46" s="1" t="s">
        <v>93</v>
      </c>
      <c r="F46" s="1" t="n">
        <v>0.323387322481722</v>
      </c>
      <c r="G46" s="1" t="n">
        <v>15.4142966802232</v>
      </c>
      <c r="H46" s="11" t="str">
        <f aca="false">E46</f>
        <v>virginica</v>
      </c>
      <c r="I46" s="1" t="str">
        <f aca="false">INDEX(L46:BI46, MODE(MATCH(L46:BI46, L46:BI46, 0 )))</f>
        <v>virginica</v>
      </c>
      <c r="J46" s="12" t="n">
        <f aca="false">COUNTIF(L46:BI46, H46) / COUNTA(L46:BI46)</f>
        <v>0.96</v>
      </c>
      <c r="K46" s="13" t="n">
        <f aca="false">I46=H46</f>
        <v>1</v>
      </c>
      <c r="L46" s="1" t="str">
        <f aca="false">IF(AND(C46&lt;3.65,B46&gt;=3.35),"setosa",IF(AND(C46&gt;=3.65,B46&gt;=3.35),"virginica",IF(AND(C46&lt;2.35,C46&lt;4.85,B46&lt;3.35),"setosa",IF(AND(F46&gt;=0.899,C46&gt;=2.35,C46&lt;4.85,B46&lt;3.35),"virginica",IF(AND(G46&gt;=8.268,B46&lt;2.75,C46&gt;=4.85,B46&lt;3.35),"virginica",IF(AND(D46&lt;1.55,B46&gt;=2.75,C46&gt;=4.85,B46&lt;3.35),"versicolor",IF(AND(D46&gt;=1.55,B46&gt;=2.75,C46&gt;=4.85,B46&lt;3.35),"virginica",IF(AND(G46&lt;6.537,F46&lt;0.899,C46&gt;=2.35,C46&lt;4.85,B46&lt;3.35),"virginica",IF(AND(G46&gt;=6.537,F46&lt;0.899,C46&gt;=2.35,C46&lt;4.85,B46&lt;3.35),"versicolor",IF(AND(G46&lt;6.878,G46&lt;8.268,B46&lt;2.75,C46&gt;=4.85,B46&lt;3.35),"virginica",IF(AND(G46&gt;=6.878,G46&lt;8.268,B46&lt;2.75,C46&gt;=4.85,B46&lt;3.35),"versicolor","shouldnthappen")))))))))))</f>
        <v>virginica</v>
      </c>
      <c r="M46" s="1" t="str">
        <f aca="false">IF(AND(C46&lt;2.6),"setosa",IF(AND(D46&gt;=1.75,C46&gt;=2.6),"virginica",IF(AND(G46&lt;6.094,D46&lt;1.75,C46&gt;=2.6),"virginica",IF(AND(D46&lt;1.35,G46&gt;=6.094,D46&lt;1.75,C46&gt;=2.6),"versicolor",IF(AND(C46&lt;5.05,D46&gt;=1.35,G46&gt;=6.094,D46&lt;1.75,C46&gt;=2.6),"versicolor",IF(AND(C46&gt;=5.05,D46&gt;=1.35,G46&gt;=6.094,D46&lt;1.75,C46&gt;=2.6),"virginica","shouldnthappen"))))))</f>
        <v>virginica</v>
      </c>
      <c r="N46" s="1" t="str">
        <f aca="false">IF(AND(A46&lt;6.6,B46&gt;=3.45),"setosa",IF(AND(A46&gt;=6.6,B46&gt;=3.45),"virginica",IF(AND(D46&lt;0.7,C46&lt;4.75,B46&lt;3.45),"setosa",IF(AND(D46&gt;=0.7,C46&lt;4.75,B46&lt;3.45),"versicolor",IF(AND(C46&gt;=5.15,C46&gt;=4.75,B46&lt;3.45),"virginica",IF(AND(D46&gt;=1.7,A46&lt;6.5,C46&lt;5.15,C46&gt;=4.75,B46&lt;3.45),"virginica",IF(AND(C46&lt;5.05,A46&gt;=6.5,C46&lt;5.15,C46&gt;=4.75,B46&lt;3.45),"versicolor",IF(AND(C46&gt;=5.05,A46&gt;=6.5,C46&lt;5.15,C46&gt;=4.75,B46&lt;3.45),"virginica",IF(AND(G46&lt;7.498,D46&lt;1.7,A46&lt;6.5,C46&lt;5.15,C46&gt;=4.75,B46&lt;3.45),"virginica",IF(AND(G46&gt;=7.498,D46&lt;1.7,A46&lt;6.5,C46&lt;5.15,C46&gt;=4.75,B46&lt;3.45),"versicolor","shouldnthappen"))))))))))</f>
        <v>virginica</v>
      </c>
      <c r="O46" s="1" t="str">
        <f aca="false">IF(AND(D46&lt;0.75),"setosa",IF(AND(C46&lt;4.75,C46&lt;4.85,D46&gt;=0.75),"versicolor",IF(AND(A46&gt;=6.05,C46&gt;=4.85,D46&gt;=0.75),"virginica",IF(AND(D46&lt;1.6,C46&gt;=4.75,C46&lt;4.85,D46&gt;=0.75),"versicolor",IF(AND(D46&gt;=1.6,C46&gt;=4.75,C46&lt;4.85,D46&gt;=0.75),"virginica",IF(AND(A46&lt;5.9,A46&lt;6.05,C46&gt;=4.85,D46&gt;=0.75),"virginica",IF(AND(A46&gt;=5.9,A46&lt;6.05,C46&gt;=4.85,D46&gt;=0.75),"versicolor","shouldnthappen")))))))</f>
        <v>virginica</v>
      </c>
      <c r="P46" s="1" t="str">
        <f aca="false">IF(AND(D46&lt;0.75),"setosa",IF(AND(A46&lt;5.55,D46&gt;=0.75),"versicolor",IF(AND(D46&gt;=1.7,G46&lt;13.158,A46&gt;=5.55,D46&gt;=0.75),"virginica",IF(AND(B46&lt;2.45,D46&lt;1.7,G46&lt;13.158,A46&gt;=5.55,D46&gt;=0.75),"virginica",IF(AND(B46&gt;=2.45,D46&lt;1.7,G46&lt;13.158,A46&gt;=5.55,D46&gt;=0.75),"versicolor",IF(AND(B46&gt;=3.05,G46&lt;15.551,G46&gt;=13.158,A46&gt;=5.55,D46&gt;=0.75),"versicolor",IF(AND(B46&lt;2.9,G46&gt;=15.551,G46&gt;=13.158,A46&gt;=5.55,D46&gt;=0.75),"versicolor",IF(AND(B46&gt;=2.9,G46&gt;=15.551,G46&gt;=13.158,A46&gt;=5.55,D46&gt;=0.75),"virginica",IF(AND(D46&lt;1.3,G46&lt;14.221,B46&lt;3.05,G46&lt;15.551,G46&gt;=13.158,A46&gt;=5.55,D46&gt;=0.75),"versicolor",IF(AND(D46&gt;=1.3,G46&lt;14.221,B46&lt;3.05,G46&lt;15.551,G46&gt;=13.158,A46&gt;=5.55,D46&gt;=0.75),"virginica",IF(AND(C46&lt;4.9,G46&gt;=14.221,B46&lt;3.05,G46&lt;15.551,G46&gt;=13.158,A46&gt;=5.55,D46&gt;=0.75),"versicolor",IF(AND(C46&gt;=4.9,G46&gt;=14.221,B46&lt;3.05,G46&lt;15.551,G46&gt;=13.158,A46&gt;=5.55,D46&gt;=0.75),"virginica","shouldnthappen"))))))))))))</f>
        <v>versicolor</v>
      </c>
      <c r="Q46" s="1" t="str">
        <f aca="false">IF(AND(C46&lt;2.6),"setosa",IF(AND(A46&gt;=4.95,C46&lt;4.75,C46&gt;=2.6),"versicolor",IF(AND(D46&gt;=1.75,C46&gt;=4.75,C46&gt;=2.6),"virginica",IF(AND(B46&lt;2.45,A46&lt;4.95,C46&lt;4.75,C46&gt;=2.6),"versicolor",IF(AND(B46&gt;=2.45,A46&lt;4.95,C46&lt;4.75,C46&gt;=2.6),"virginica",IF(AND(G46&lt;7.498,D46&lt;1.75,C46&gt;=4.75,C46&gt;=2.6),"virginica",IF(AND(F46&lt;0.417,G46&gt;=7.498,D46&lt;1.75,C46&gt;=4.75,C46&gt;=2.6),"versicolor",IF(AND(F46&lt;0.442,F46&gt;=0.417,G46&gt;=7.498,D46&lt;1.75,C46&gt;=4.75,C46&gt;=2.6),"virginica",IF(AND(F46&gt;=0.442,F46&gt;=0.417,G46&gt;=7.498,D46&lt;1.75,C46&gt;=4.75,C46&gt;=2.6),"versicolor","shouldnthappen")))))))))</f>
        <v>virginica</v>
      </c>
      <c r="R46" s="1" t="str">
        <f aca="false">IF(AND(D46&lt;0.75),"setosa",IF(AND(D46&lt;1.75,A46&gt;=6.25,D46&gt;=0.75),"versicolor",IF(AND(D46&gt;=1.75,A46&gt;=6.25,D46&gt;=0.75),"virginica",IF(AND(D46&lt;1.6,C46&lt;4.75,A46&lt;6.25,D46&gt;=0.75),"versicolor",IF(AND(D46&gt;=1.6,C46&lt;4.75,A46&lt;6.25,D46&gt;=0.75),"virginica",IF(AND(G46&lt;6.998,C46&gt;=4.75,A46&lt;6.25,D46&gt;=0.75),"virginica",IF(AND(A46&lt;6.05,G46&gt;=6.998,C46&gt;=4.75,A46&lt;6.25,D46&gt;=0.75),"versicolor",IF(AND(A46&gt;=6.05,G46&gt;=6.998,C46&gt;=4.75,A46&lt;6.25,D46&gt;=0.75),"virginica","shouldnthappen"))))))))</f>
        <v>virginica</v>
      </c>
      <c r="S46" s="1" t="str">
        <f aca="false">IF(AND(B46&gt;=3.05,A46&lt;5.45),"setosa",IF(AND(C46&lt;2.2,B46&lt;3.05,A46&lt;5.45),"setosa",IF(AND(C46&gt;=2.2,B46&lt;3.05,A46&lt;5.45),"versicolor",IF(AND(B46&lt;3.7,C46&lt;4.8,A46&gt;=5.45),"versicolor",IF(AND(B46&gt;=3.7,C46&lt;4.8,A46&gt;=5.45),"setosa",IF(AND(G46&lt;13.757,C46&lt;5.05,C46&gt;=4.8,A46&gt;=5.45),"virginica",IF(AND(G46&gt;=13.757,C46&lt;5.05,C46&gt;=4.8,A46&gt;=5.45),"versicolor",IF(AND(C46&gt;=5.15,C46&gt;=5.05,C46&gt;=4.8,A46&gt;=5.45),"virginica",IF(AND(A46&lt;5.95,C46&lt;5.15,C46&gt;=5.05,C46&gt;=4.8,A46&gt;=5.45),"virginica",IF(AND(D46&gt;=1.8,A46&gt;=5.95,C46&lt;5.15,C46&gt;=5.05,C46&gt;=4.8,A46&gt;=5.45),"virginica",IF(AND(B46&lt;2.75,D46&lt;1.8,A46&gt;=5.95,C46&lt;5.15,C46&gt;=5.05,C46&gt;=4.8,A46&gt;=5.45),"versicolor",IF(AND(B46&gt;=2.75,D46&lt;1.8,A46&gt;=5.95,C46&lt;5.15,C46&gt;=5.05,C46&gt;=4.8,A46&gt;=5.45),"virginica","shouldnthappen"))))))))))))</f>
        <v>virginica</v>
      </c>
      <c r="T46" s="1" t="str">
        <f aca="false">IF(AND(C46&lt;2.6),"setosa",IF(AND(D46&lt;1.65,C46&lt;4.75,C46&gt;=2.6),"versicolor",IF(AND(D46&gt;=1.65,C46&lt;4.75,C46&gt;=2.6),"virginica",IF(AND(G46&gt;=8.494,A46&lt;6.6,C46&gt;=4.75,C46&gt;=2.6),"virginica",IF(AND(C46&lt;5.2,A46&gt;=6.6,C46&gt;=4.75,C46&gt;=2.6),"versicolor",IF(AND(C46&gt;=5.2,A46&gt;=6.6,C46&gt;=4.75,C46&gt;=2.6),"virginica",IF(AND(A46&lt;5.95,G46&lt;8.494,A46&lt;6.6,C46&gt;=4.75,C46&gt;=2.6),"virginica",IF(AND(A46&gt;=5.95,G46&lt;8.494,A46&lt;6.6,C46&gt;=4.75,C46&gt;=2.6),"versicolor","shouldnthappen"))))))))</f>
        <v>virginica</v>
      </c>
      <c r="U46" s="1" t="str">
        <f aca="false">IF(AND(C46&lt;3.65,B46&gt;=3.35),"setosa",IF(AND(C46&gt;=3.65,B46&gt;=3.35),"virginica",IF(AND(C46&lt;2.35,A46&lt;6.25,B46&lt;3.35),"setosa",IF(AND(C46&lt;4.85,A46&gt;=6.25,B46&lt;3.35),"versicolor",IF(AND(G46&gt;=15.426,C46&gt;=2.35,A46&lt;6.25,B46&lt;3.35),"virginica",IF(AND(D46&gt;=1.55,C46&gt;=4.85,A46&gt;=6.25,B46&lt;3.35),"virginica",IF(AND(D46&lt;1.8,G46&lt;15.426,C46&gt;=2.35,A46&lt;6.25,B46&lt;3.35),"versicolor",IF(AND(D46&gt;=1.8,G46&lt;15.426,C46&gt;=2.35,A46&lt;6.25,B46&lt;3.35),"virginica",IF(AND(B46&lt;2.95,D46&lt;1.55,C46&gt;=4.85,A46&gt;=6.25,B46&lt;3.35),"virginica",IF(AND(B46&gt;=2.95,D46&lt;1.55,C46&gt;=4.85,A46&gt;=6.25,B46&lt;3.35),"versicolor","shouldnthappen"))))))))))</f>
        <v>virginica</v>
      </c>
      <c r="V46" s="1" t="str">
        <f aca="false">IF(AND(C46&lt;2.6),"setosa",IF(AND(C46&gt;=4.85,C46&gt;=2.6),"virginica",IF(AND(F46&gt;=0.9,C46&lt;4.85,C46&gt;=2.6),"virginica",IF(AND(G46&lt;5.656,F46&lt;0.9,C46&lt;4.85,C46&gt;=2.6),"virginica",IF(AND(G46&gt;=5.656,F46&lt;0.9,C46&lt;4.85,C46&gt;=2.6),"versicolor","shouldnthappen")))))</f>
        <v>virginica</v>
      </c>
      <c r="W46" s="1" t="str">
        <f aca="false">IF(AND(D46&gt;=1.75,G46&gt;=13.795),"virginica",IF(AND(D46&gt;=1.5,G46&gt;=12.335,G46&lt;13.795),"virginica",IF(AND(C46&lt;2.45,C46&lt;4.85,G46&lt;12.335,G46&lt;13.795),"setosa",IF(AND(C46&gt;=2.45,C46&lt;4.85,G46&lt;12.335,G46&lt;13.795),"versicolor",IF(AND(D46&gt;=1.7,C46&gt;=4.85,G46&lt;12.335,G46&lt;13.795),"virginica",IF(AND(B46&gt;=3.25,D46&lt;1.5,G46&gt;=12.335,G46&lt;13.795),"setosa",IF(AND(D46&lt;1,F46&lt;0.255,D46&lt;1.75,G46&gt;=13.795),"setosa",IF(AND(D46&gt;=1,F46&lt;0.255,D46&lt;1.75,G46&gt;=13.795),"versicolor",IF(AND(A46&lt;5.4,F46&gt;=0.255,D46&lt;1.75,G46&gt;=13.795),"setosa",IF(AND(A46&gt;=5.4,F46&gt;=0.255,D46&lt;1.75,G46&gt;=13.795),"versicolor",IF(AND(A46&lt;6.15,D46&lt;1.7,C46&gt;=4.85,G46&lt;12.335,G46&lt;13.795),"versicolor",IF(AND(A46&gt;=6.15,D46&lt;1.7,C46&gt;=4.85,G46&lt;12.335,G46&lt;13.795),"virginica",IF(AND(C46&lt;5,B46&lt;3.25,D46&lt;1.5,G46&gt;=12.335,G46&lt;13.795),"versicolor",IF(AND(C46&gt;=5,B46&lt;3.25,D46&lt;1.5,G46&gt;=12.335,G46&lt;13.795),"virginica","shouldnthappen"))))))))))))))</f>
        <v>virginica</v>
      </c>
      <c r="X46" s="1" t="str">
        <f aca="false">IF(AND(C46&lt;2.5,A46&lt;5.55),"setosa",IF(AND(F46&lt;0.096,A46&gt;=5.55),"virginica",IF(AND(D46&lt;1.6,C46&gt;=2.5,A46&lt;5.55),"versicolor",IF(AND(D46&gt;=1.6,C46&gt;=2.5,A46&lt;5.55),"virginica",IF(AND(F46&gt;=0.156,C46&lt;4.75,F46&gt;=0.096,A46&gt;=5.55),"versicolor",IF(AND(D46&gt;=1.75,C46&gt;=4.75,F46&gt;=0.096,A46&gt;=5.55),"virginica",IF(AND(B46&lt;3.3,F46&lt;0.156,C46&lt;4.75,F46&gt;=0.096,A46&gt;=5.55),"versicolor",IF(AND(B46&gt;=3.3,F46&lt;0.156,C46&lt;4.75,F46&gt;=0.096,A46&gt;=5.55),"setosa",IF(AND(B46&lt;2.45,A46&lt;6.05,D46&lt;1.75,C46&gt;=4.75,F46&gt;=0.096,A46&gt;=5.55),"virginica",IF(AND(B46&gt;=2.45,A46&lt;6.05,D46&lt;1.75,C46&gt;=4.75,F46&gt;=0.096,A46&gt;=5.55),"versicolor",IF(AND(F46&lt;0.205,A46&gt;=6.05,D46&lt;1.75,C46&gt;=4.75,F46&gt;=0.096,A46&gt;=5.55),"versicolor",IF(AND(F46&gt;=0.205,A46&gt;=6.05,D46&lt;1.75,C46&gt;=4.75,F46&gt;=0.096,A46&gt;=5.55),"virginica","shouldnthappen"))))))))))))</f>
        <v>virginica</v>
      </c>
      <c r="Y46" s="1" t="str">
        <f aca="false">IF(AND(C46&lt;2.35,A46&lt;5.55),"setosa",IF(AND(C46&gt;=5.05,A46&gt;=5.55),"virginica",IF(AND(D46&lt;1.6,C46&gt;=2.35,A46&lt;5.55),"versicolor",IF(AND(D46&gt;=1.6,C46&gt;=2.35,A46&lt;5.55),"virginica",IF(AND(D46&gt;=1.75,C46&lt;5.05,A46&gt;=5.55),"virginica",IF(AND(B46&gt;=3.55,D46&lt;1.75,C46&lt;5.05,A46&gt;=5.55),"setosa",IF(AND(G46&lt;6.3,B46&lt;3.55,D46&lt;1.75,C46&lt;5.05,A46&gt;=5.55),"virginica",IF(AND(G46&gt;=6.3,B46&lt;3.55,D46&lt;1.75,C46&lt;5.05,A46&gt;=5.55),"versicolor","shouldnthappen"))))))))</f>
        <v>virginica</v>
      </c>
      <c r="Z46" s="1" t="str">
        <f aca="false">IF(AND(D46&lt;0.75),"setosa",IF(AND(B46&gt;=2.55,C46&lt;4.85,D46&gt;=0.75),"versicolor",IF(AND(D46&gt;=1.7,C46&gt;=4.85,D46&gt;=0.75),"virginica",IF(AND(D46&lt;1.6,B46&lt;2.55,C46&lt;4.85,D46&gt;=0.75),"versicolor",IF(AND(D46&gt;=1.6,B46&lt;2.55,C46&lt;4.85,D46&gt;=0.75),"virginica",IF(AND(B46&lt;2.65,D46&lt;1.7,C46&gt;=4.85,D46&gt;=0.75),"virginica",IF(AND(F46&lt;0.325,B46&gt;=2.65,D46&lt;1.7,C46&gt;=4.85,D46&gt;=0.75),"virginica",IF(AND(G46&lt;10.717,F46&gt;=0.325,B46&gt;=2.65,D46&lt;1.7,C46&gt;=4.85,D46&gt;=0.75),"versicolor",IF(AND(G46&gt;=10.717,F46&gt;=0.325,B46&gt;=2.65,D46&lt;1.7,C46&gt;=4.85,D46&gt;=0.75),"virginica","shouldnthappen")))))))))</f>
        <v>virginica</v>
      </c>
      <c r="AA46" s="1" t="str">
        <f aca="false">IF(AND(D46&lt;0.75),"setosa",IF(AND(D46&gt;=1.75,D46&gt;=0.75),"virginica",IF(AND(F46&gt;=0.455,D46&lt;1.75,D46&gt;=0.75),"versicolor",IF(AND(D46&lt;1.45,F46&lt;0.455,D46&lt;1.75,D46&gt;=0.75),"versicolor",IF(AND(F46&lt;0.247,D46&gt;=1.45,F46&lt;0.455,D46&lt;1.75,D46&gt;=0.75),"versicolor",IF(AND(F46&gt;=0.247,D46&gt;=1.45,F46&lt;0.455,D46&lt;1.75,D46&gt;=0.75),"virginica","shouldnthappen"))))))</f>
        <v>virginica</v>
      </c>
      <c r="AB46" s="1" t="str">
        <f aca="false">IF(AND(F46&gt;=0.221,B46&gt;=3.35),"setosa",IF(AND(A46&lt;5.3,F46&gt;=0.683,B46&lt;3.35),"setosa",IF(AND(A46&lt;6.45,F46&lt;0.221,B46&gt;=3.35),"setosa",IF(AND(A46&gt;=6.45,F46&lt;0.221,B46&gt;=3.35),"virginica",IF(AND(G46&lt;6.3,A46&lt;6.25,F46&lt;0.683,B46&lt;3.35),"virginica",IF(AND(G46&lt;13.795,A46&gt;=6.25,F46&lt;0.683,B46&lt;3.35),"virginica",IF(AND(D46&lt;1.65,A46&gt;=5.3,F46&gt;=0.683,B46&lt;3.35),"versicolor",IF(AND(D46&gt;=1.65,A46&gt;=5.3,F46&gt;=0.683,B46&lt;3.35),"virginica",IF(AND(D46&lt;0.6,G46&gt;=6.3,A46&lt;6.25,F46&lt;0.683,B46&lt;3.35),"setosa",IF(AND(D46&lt;1.7,G46&gt;=13.795,A46&gt;=6.25,F46&lt;0.683,B46&lt;3.35),"versicolor",IF(AND(D46&gt;=1.7,G46&gt;=13.795,A46&gt;=6.25,F46&lt;0.683,B46&lt;3.35),"virginica",IF(AND(C46&gt;=5.35,D46&gt;=0.6,G46&gt;=6.3,A46&lt;6.25,F46&lt;0.683,B46&lt;3.35),"virginica",IF(AND(D46&lt;1.75,C46&lt;5.35,D46&gt;=0.6,G46&gt;=6.3,A46&lt;6.25,F46&lt;0.683,B46&lt;3.35),"versicolor",IF(AND(D46&gt;=1.75,C46&lt;5.35,D46&gt;=0.6,G46&gt;=6.3,A46&lt;6.25,F46&lt;0.683,B46&lt;3.35),"virginica","shouldnthappen"))))))))))))))</f>
        <v>virginica</v>
      </c>
      <c r="AC46" s="1" t="str">
        <f aca="false">IF(AND(B46&gt;=3.3),"setosa",IF(AND(C46&lt;2.45,D46&lt;1.55,B46&lt;3.3),"setosa",IF(AND(F46&gt;=0.211,D46&gt;=1.55,B46&lt;3.3),"virginica",IF(AND(C46&lt;4.9,C46&gt;=2.45,D46&lt;1.55,B46&lt;3.3),"versicolor",IF(AND(C46&gt;=4.9,C46&gt;=2.45,D46&lt;1.55,B46&lt;3.3),"virginica",IF(AND(F46&lt;0.138,F46&lt;0.211,D46&gt;=1.55,B46&lt;3.3),"virginica",IF(AND(F46&gt;=0.138,F46&lt;0.211,D46&gt;=1.55,B46&lt;3.3),"versicolor","shouldnthappen")))))))</f>
        <v>virginica</v>
      </c>
      <c r="AD46" s="1" t="str">
        <f aca="false">IF(AND(D46&gt;=1.75),"virginica",IF(AND(D46&lt;0.75,D46&lt;1.75),"setosa",IF(AND(D46&lt;1.35,D46&gt;=0.75,D46&lt;1.75),"versicolor",IF(AND(B46&lt;2.6,C46&lt;4.85,D46&gt;=1.35,D46&gt;=0.75,D46&lt;1.75),"virginica",IF(AND(B46&gt;=2.6,C46&lt;4.85,D46&gt;=1.35,D46&gt;=0.75,D46&lt;1.75),"versicolor",IF(AND(A46&lt;6.4,C46&gt;=4.85,D46&gt;=1.35,D46&gt;=0.75,D46&lt;1.75),"virginica",IF(AND(A46&gt;=6.4,C46&gt;=4.85,D46&gt;=1.35,D46&gt;=0.75,D46&lt;1.75),"versicolor","shouldnthappen")))))))</f>
        <v>virginica</v>
      </c>
      <c r="AE46" s="1" t="str">
        <f aca="false">IF(AND(C46&lt;2.45),"setosa",IF(AND(F46&lt;0.07,C46&gt;=2.45),"virginica",IF(AND(A46&gt;=5,C46&lt;4.75,F46&gt;=0.07,C46&gt;=2.45),"versicolor",IF(AND(F46&lt;0.182,C46&gt;=4.75,F46&gt;=0.07,C46&gt;=2.45),"versicolor",IF(AND(B46&lt;2.45,A46&lt;5,C46&lt;4.75,F46&gt;=0.07,C46&gt;=2.45),"versicolor",IF(AND(B46&gt;=2.45,A46&lt;5,C46&lt;4.75,F46&gt;=0.07,C46&gt;=2.45),"virginica",IF(AND(F46&gt;=0.468,F46&gt;=0.182,C46&gt;=4.75,F46&gt;=0.07,C46&gt;=2.45),"virginica",IF(AND(A46&gt;=6.85,F46&lt;0.468,F46&gt;=0.182,C46&gt;=4.75,F46&gt;=0.07,C46&gt;=2.45),"virginica",IF(AND(B46&lt;2.6,A46&lt;6.85,F46&lt;0.468,F46&gt;=0.182,C46&gt;=4.75,F46&gt;=0.07,C46&gt;=2.45),"virginica",IF(AND(B46&gt;=2.6,A46&lt;6.85,F46&lt;0.468,F46&gt;=0.182,C46&gt;=4.75,F46&gt;=0.07,C46&gt;=2.45),"versicolor","shouldnthappen"))))))))))</f>
        <v>virginica</v>
      </c>
      <c r="AF46" s="1" t="str">
        <f aca="false">IF(AND(D46&lt;0.75,A46&lt;5.45),"setosa",IF(AND(D46&gt;=1.75,A46&gt;=5.45),"virginica",IF(AND(G46&lt;6.094,D46&gt;=0.75,A46&lt;5.45),"virginica",IF(AND(G46&gt;=6.094,D46&gt;=0.75,A46&lt;5.45),"versicolor",IF(AND(C46&lt;2.75,D46&lt;1.75,A46&gt;=5.45),"setosa",IF(AND(D46&lt;1.45,C46&gt;=2.75,D46&lt;1.75,A46&gt;=5.45),"versicolor",IF(AND(B46&lt;2.75,D46&gt;=1.45,C46&gt;=2.75,D46&lt;1.75,A46&gt;=5.45),"versicolor",IF(AND(C46&lt;5.05,B46&gt;=2.75,D46&gt;=1.45,C46&gt;=2.75,D46&lt;1.75,A46&gt;=5.45),"versicolor",IF(AND(C46&gt;=5.05,B46&gt;=2.75,D46&gt;=1.45,C46&gt;=2.75,D46&lt;1.75,A46&gt;=5.45),"virginica","shouldnthappen")))))))))</f>
        <v>virginica</v>
      </c>
      <c r="AG46" s="1" t="str">
        <f aca="false">IF(AND(D46&lt;0.65,G46&lt;8.868,A46&lt;5.3),"setosa",IF(AND(C46&lt;2.6,G46&gt;=8.868,A46&lt;5.3),"setosa",IF(AND(C46&gt;=2.6,G46&gt;=8.868,A46&lt;5.3),"versicolor",IF(AND(C46&gt;=4.95,D46&lt;1.55,A46&gt;=5.3),"virginica",IF(AND(G46&lt;13.795,D46&gt;=1.55,A46&gt;=5.3),"virginica",IF(AND(C46&lt;3.75,D46&gt;=0.65,G46&lt;8.868,A46&lt;5.3),"versicolor",IF(AND(C46&gt;=3.75,D46&gt;=0.65,G46&lt;8.868,A46&lt;5.3),"virginica",IF(AND(C46&lt;2.6,C46&lt;4.95,D46&lt;1.55,A46&gt;=5.3),"setosa",IF(AND(C46&gt;=2.6,C46&lt;4.95,D46&lt;1.55,A46&gt;=5.3),"versicolor",IF(AND(C46&lt;4.75,G46&gt;=13.795,D46&gt;=1.55,A46&gt;=5.3),"versicolor",IF(AND(C46&gt;=4.75,G46&gt;=13.795,D46&gt;=1.55,A46&gt;=5.3),"virginica","shouldnthappen")))))))))))</f>
        <v>virginica</v>
      </c>
      <c r="AH46" s="1" t="str">
        <f aca="false">IF(AND(D46&lt;0.75),"setosa",IF(AND(C46&lt;4.75,D46&gt;=0.75),"versicolor",IF(AND(G46&lt;13.757,C46&gt;=4.75,D46&gt;=0.75),"virginica",IF(AND(B46&lt;3.05,G46&gt;=13.757,C46&gt;=4.75,D46&gt;=0.75),"virginica",IF(AND(A46&lt;6.65,B46&gt;=3.05,G46&gt;=13.757,C46&gt;=4.75,D46&gt;=0.75),"virginica",IF(AND(A46&gt;=6.65,B46&gt;=3.05,G46&gt;=13.757,C46&gt;=4.75,D46&gt;=0.75),"versicolor","shouldnthappen"))))))</f>
        <v>versicolor</v>
      </c>
      <c r="AI46" s="1" t="str">
        <f aca="false">IF(AND(D46&lt;0.7),"setosa",IF(AND(C46&lt;4.75,D46&gt;=0.7),"versicolor",IF(AND(A46&lt;6.6,F46&lt;0.482,C46&gt;=4.75,D46&gt;=0.7),"virginica",IF(AND(C46&gt;=4.95,F46&gt;=0.482,C46&gt;=4.75,D46&gt;=0.7),"virginica",IF(AND(D46&lt;1.9,A46&gt;=6.6,F46&lt;0.482,C46&gt;=4.75,D46&gt;=0.7),"versicolor",IF(AND(D46&gt;=1.9,A46&gt;=6.6,F46&lt;0.482,C46&gt;=4.75,D46&gt;=0.7),"virginica",IF(AND(F46&gt;=0.766,C46&lt;4.95,F46&gt;=0.482,C46&gt;=4.75,D46&gt;=0.7),"virginica",IF(AND(B46&lt;2.95,F46&lt;0.766,C46&lt;4.95,F46&gt;=0.482,C46&gt;=4.75,D46&gt;=0.7),"virginica",IF(AND(B46&gt;=2.95,F46&lt;0.766,C46&lt;4.95,F46&gt;=0.482,C46&gt;=4.75,D46&gt;=0.7),"versicolor","shouldnthappen")))))))))</f>
        <v>virginica</v>
      </c>
      <c r="AJ46" s="1" t="str">
        <f aca="false">IF(AND(C46&lt;2.45,C46&lt;4.75),"setosa",IF(AND(D46&gt;=1.65,C46&gt;=4.75),"virginica",IF(AND(A46&lt;4.95,C46&gt;=2.45,C46&lt;4.75),"virginica",IF(AND(A46&gt;=4.95,C46&gt;=2.45,C46&lt;4.75),"versicolor",IF(AND(B46&lt;2.95,D46&lt;1.65,C46&gt;=4.75),"virginica",IF(AND(B46&gt;=2.95,D46&lt;1.65,C46&gt;=4.75),"versicolor","shouldnthappen"))))))</f>
        <v>virginica</v>
      </c>
      <c r="AK46" s="1" t="str">
        <f aca="false">IF(AND(D46&lt;0.75,A46&lt;5.45),"setosa",IF(AND(B46&lt;2.45,D46&gt;=0.75,A46&lt;5.45),"versicolor",IF(AND(A46&gt;=5.55,C46&lt;4.75,A46&gt;=5.45),"versicolor",IF(AND(C46&gt;=5.15,C46&gt;=4.75,A46&gt;=5.45),"virginica",IF(AND(G46&lt;6.094,B46&gt;=2.45,D46&gt;=0.75,A46&lt;5.45),"virginica",IF(AND(G46&gt;=6.094,B46&gt;=2.45,D46&gt;=0.75,A46&lt;5.45),"versicolor",IF(AND(D46&lt;0.6,A46&lt;5.55,C46&lt;4.75,A46&gt;=5.45),"setosa",IF(AND(D46&gt;=0.6,A46&lt;5.55,C46&lt;4.75,A46&gt;=5.45),"versicolor",IF(AND(C46&lt;4.95,C46&lt;5.15,C46&gt;=4.75,A46&gt;=5.45),"virginica",IF(AND(G46&lt;12.627,C46&lt;5.05,C46&gt;=4.95,C46&lt;5.15,C46&gt;=4.75,A46&gt;=5.45),"virginica",IF(AND(G46&gt;=12.627,C46&lt;5.05,C46&gt;=4.95,C46&lt;5.15,C46&gt;=4.75,A46&gt;=5.45),"versicolor",IF(AND(D46&lt;1.7,C46&gt;=5.05,C46&gt;=4.95,C46&lt;5.15,C46&gt;=4.75,A46&gt;=5.45),"versicolor",IF(AND(D46&gt;=1.7,C46&gt;=5.05,C46&gt;=4.95,C46&lt;5.15,C46&gt;=4.75,A46&gt;=5.45),"virginica","shouldnthappen")))))))))))))</f>
        <v>virginica</v>
      </c>
      <c r="AL46" s="1" t="str">
        <f aca="false">IF(AND(B46&lt;2.45,B46&lt;3.15),"versicolor",IF(AND(D46&lt;0.95,G46&lt;15.141,B46&gt;=3.15),"setosa",IF(AND(G46&lt;15.429,G46&gt;=15.141,B46&gt;=3.15),"versicolor",IF(AND(G46&gt;=15.429,G46&gt;=15.141,B46&gt;=3.15),"virginica",IF(AND(C46&lt;2.3,C46&lt;4.75,B46&gt;=2.45,B46&lt;3.15),"setosa",IF(AND(G46&gt;=16.072,C46&gt;=4.75,B46&gt;=2.45,B46&lt;3.15),"versicolor",IF(AND(G46&lt;11.833,D46&gt;=0.95,G46&lt;15.141,B46&gt;=3.15),"virginica",IF(AND(A46&lt;5,C46&gt;=2.3,C46&lt;4.75,B46&gt;=2.45,B46&lt;3.15),"virginica",IF(AND(A46&gt;=5,C46&gt;=2.3,C46&lt;4.75,B46&gt;=2.45,B46&lt;3.15),"versicolor",IF(AND(G46&lt;14.342,G46&gt;=11.833,D46&gt;=0.95,G46&lt;15.141,B46&gt;=3.15),"versicolor",IF(AND(G46&gt;=14.342,G46&gt;=11.833,D46&gt;=0.95,G46&lt;15.141,B46&gt;=3.15),"virginica",IF(AND(G46&lt;13.757,F46&gt;=0.741,G46&lt;16.072,C46&gt;=4.75,B46&gt;=2.45,B46&lt;3.15),"virginica",IF(AND(F46&gt;=0.546,A46&lt;6.15,F46&lt;0.741,G46&lt;16.072,C46&gt;=4.75,B46&gt;=2.45,B46&lt;3.15),"virginica",IF(AND(D46&gt;=1.75,A46&gt;=6.15,F46&lt;0.741,G46&lt;16.072,C46&gt;=4.75,B46&gt;=2.45,B46&lt;3.15),"virginica",IF(AND(C46&lt;4.85,G46&gt;=13.757,F46&gt;=0.741,G46&lt;16.072,C46&gt;=4.75,B46&gt;=2.45,B46&lt;3.15),"virginica",IF(AND(C46&gt;=4.85,G46&gt;=13.757,F46&gt;=0.741,G46&lt;16.072,C46&gt;=4.75,B46&gt;=2.45,B46&lt;3.15),"versicolor",IF(AND(F46&lt;0.331,F46&lt;0.546,A46&lt;6.15,F46&lt;0.741,G46&lt;16.072,C46&gt;=4.75,B46&gt;=2.45,B46&lt;3.15),"virginica",IF(AND(F46&gt;=0.331,F46&lt;0.546,A46&lt;6.15,F46&lt;0.741,G46&lt;16.072,C46&gt;=4.75,B46&gt;=2.45,B46&lt;3.15),"versicolor",IF(AND(G46&lt;10.661,D46&lt;1.75,A46&gt;=6.15,F46&lt;0.741,G46&lt;16.072,C46&gt;=4.75,B46&gt;=2.45,B46&lt;3.15),"virginica",IF(AND(G46&gt;=10.661,D46&lt;1.75,A46&gt;=6.15,F46&lt;0.741,G46&lt;16.072,C46&gt;=4.75,B46&gt;=2.45,B46&lt;3.15),"versicolor","shouldnthappen"))))))))))))))))))))</f>
        <v>virginica</v>
      </c>
      <c r="AM46" s="1" t="str">
        <f aca="false">IF(AND(D46&lt;1.35,F46&gt;=0.917),"setosa",IF(AND(D46&gt;=1.35,F46&gt;=0.917),"virginica",IF(AND(D46&lt;0.75,D46&lt;1.55,F46&lt;0.917),"setosa",IF(AND(C46&gt;=4.8,D46&gt;=1.55,F46&lt;0.917),"virginica",IF(AND(A46&lt;5.95,D46&gt;=0.75,D46&lt;1.55,F46&lt;0.917),"versicolor",IF(AND(F46&lt;0.473,C46&lt;4.8,D46&gt;=1.55,F46&lt;0.917),"virginica",IF(AND(F46&gt;=0.473,C46&lt;4.8,D46&gt;=1.55,F46&lt;0.917),"versicolor",IF(AND(C46&lt;4.95,A46&gt;=5.95,D46&gt;=0.75,D46&lt;1.55,F46&lt;0.917),"versicolor",IF(AND(C46&gt;=4.95,A46&gt;=5.95,D46&gt;=0.75,D46&lt;1.55,F46&lt;0.917),"virginica","shouldnthappen")))))))))</f>
        <v>virginica</v>
      </c>
      <c r="AN46" s="1" t="str">
        <f aca="false">IF(AND(D46&lt;0.75,A46&lt;5.45),"setosa",IF(AND(D46&lt;1.55,D46&gt;=0.75,A46&lt;5.45),"versicolor",IF(AND(D46&gt;=1.55,D46&gt;=0.75,A46&lt;5.45),"virginica",IF(AND(A46&gt;=5.75,C46&lt;4.75,A46&gt;=5.45),"versicolor",IF(AND(F46&lt;0.361,C46&gt;=4.75,A46&gt;=5.45),"virginica",IF(AND(C46&lt;2.6,A46&lt;5.75,C46&lt;4.75,A46&gt;=5.45),"setosa",IF(AND(C46&gt;=2.6,A46&lt;5.75,C46&lt;4.75,A46&gt;=5.45),"versicolor",IF(AND(D46&gt;=1.7,F46&gt;=0.361,C46&gt;=4.75,A46&gt;=5.45),"virginica",IF(AND(B46&lt;2.65,D46&lt;1.7,F46&gt;=0.361,C46&gt;=4.75,A46&gt;=5.45),"virginica",IF(AND(A46&lt;7.05,B46&gt;=2.65,D46&lt;1.7,F46&gt;=0.361,C46&gt;=4.75,A46&gt;=5.45),"versicolor",IF(AND(A46&gt;=7.05,B46&gt;=2.65,D46&lt;1.7,F46&gt;=0.361,C46&gt;=4.75,A46&gt;=5.45),"virginica","shouldnthappen")))))))))))</f>
        <v>virginica</v>
      </c>
      <c r="AO46" s="1" t="str">
        <f aca="false">IF(AND(D46&lt;0.7),"setosa",IF(AND(A46&lt;4.95,C46&lt;4.85,D46&gt;=0.7),"virginica",IF(AND(A46&gt;=4.95,C46&lt;4.85,D46&gt;=0.7),"versicolor",IF(AND(D46&gt;=1.7,C46&gt;=4.85,D46&gt;=0.7),"virginica",IF(AND(F46&lt;0.325,D46&lt;1.7,C46&gt;=4.85,D46&gt;=0.7),"virginica",IF(AND(D46&lt;1.55,F46&gt;=0.325,D46&lt;1.7,C46&gt;=4.85,D46&gt;=0.7),"virginica",IF(AND(D46&gt;=1.55,F46&gt;=0.325,D46&lt;1.7,C46&gt;=4.85,D46&gt;=0.7),"versicolor","shouldnthappen")))))))</f>
        <v>virginica</v>
      </c>
      <c r="AP46" s="1" t="str">
        <f aca="false">IF(AND(D46&lt;0.75),"setosa",IF(AND(C46&lt;4.85,D46&gt;=0.75),"versicolor",IF(AND(G46&gt;=8.277,C46&gt;=4.85,D46&gt;=0.75),"virginica",IF(AND(F46&gt;=0.633,G46&lt;8.277,C46&gt;=4.85,D46&gt;=0.75),"virginica",IF(AND(G46&lt;7.61,F46&lt;0.633,G46&lt;8.277,C46&gt;=4.85,D46&gt;=0.75),"virginica",IF(AND(G46&gt;=7.61,F46&lt;0.633,G46&lt;8.277,C46&gt;=4.85,D46&gt;=0.75),"versicolor","shouldnthappen"))))))</f>
        <v>virginica</v>
      </c>
      <c r="AQ46" s="1" t="str">
        <f aca="false">IF(AND(C46&lt;2.65,A46&gt;=5.45,C46&lt;4.75),"setosa",IF(AND(C46&gt;=2.65,A46&gt;=5.45,C46&lt;4.75),"versicolor",IF(AND(B46&lt;2.9,C46&lt;4.85,C46&gt;=4.75),"versicolor",IF(AND(B46&gt;=2.9,C46&lt;4.85,C46&gt;=4.75),"virginica",IF(AND(D46&lt;1.7,C46&gt;=4.85,C46&gt;=4.75),"versicolor",IF(AND(D46&gt;=1.7,C46&gt;=4.85,C46&gt;=4.75),"virginica",IF(AND(C46&lt;2.45,G46&lt;14.126,A46&lt;5.45,C46&lt;4.75),"setosa",IF(AND(C46&gt;=2.45,G46&lt;14.126,A46&lt;5.45,C46&lt;4.75),"versicolor",IF(AND(C46&lt;2.4,G46&gt;=14.126,A46&lt;5.45,C46&lt;4.75),"setosa",IF(AND(C46&gt;=2.4,G46&gt;=14.126,A46&lt;5.45,C46&lt;4.75),"versicolor","shouldnthappen"))))))))))</f>
        <v>virginica</v>
      </c>
      <c r="AR46" s="1" t="str">
        <f aca="false">IF(AND(C46&lt;2.45,C46&lt;4.85),"setosa",IF(AND(C46&gt;=5.15,C46&gt;=4.85),"virginica",IF(AND(A46&gt;=4.95,C46&gt;=2.45,C46&lt;4.85),"versicolor",IF(AND(D46&lt;1.35,A46&lt;4.95,C46&gt;=2.45,C46&lt;4.85),"versicolor",IF(AND(D46&gt;=1.35,A46&lt;4.95,C46&gt;=2.45,C46&lt;4.85),"virginica",IF(AND(F46&lt;0.35,G46&lt;12.751,C46&lt;5.15,C46&gt;=4.85),"virginica",IF(AND(A46&lt;6.5,G46&gt;=12.751,C46&lt;5.15,C46&gt;=4.85),"virginica",IF(AND(A46&gt;=6.5,G46&gt;=12.751,C46&lt;5.15,C46&gt;=4.85),"versicolor",IF(AND(B46&gt;=2.75,F46&gt;=0.35,G46&lt;12.751,C46&lt;5.15,C46&gt;=4.85),"virginica",IF(AND(C46&lt;5.05,B46&lt;2.75,F46&gt;=0.35,G46&lt;12.751,C46&lt;5.15,C46&gt;=4.85),"virginica",IF(AND(C46&gt;=5.05,B46&lt;2.75,F46&gt;=0.35,G46&lt;12.751,C46&lt;5.15,C46&gt;=4.85),"versicolor","shouldnthappen")))))))))))</f>
        <v>virginica</v>
      </c>
      <c r="AS46" s="1" t="str">
        <f aca="false">IF(AND(F46&gt;=0.9,B46&lt;3.05),"virginica",IF(AND(A46&lt;5.9,B46&gt;=3.05),"setosa",IF(AND(D46&lt;1.65,A46&gt;=5.9,B46&gt;=3.05),"versicolor",IF(AND(D46&gt;=1.65,A46&gt;=5.9,B46&gt;=3.05),"virginica",IF(AND(D46&gt;=1.75,C46&gt;=4.85,F46&lt;0.9,B46&lt;3.05),"virginica",IF(AND(C46&lt;2.2,B46&lt;2.95,C46&lt;4.85,F46&lt;0.9,B46&lt;3.05),"setosa",IF(AND(C46&gt;=2.2,B46&lt;2.95,C46&lt;4.85,F46&lt;0.9,B46&lt;3.05),"versicolor",IF(AND(C46&lt;2.8,B46&gt;=2.95,C46&lt;4.85,F46&lt;0.9,B46&lt;3.05),"setosa",IF(AND(C46&gt;=2.8,B46&gt;=2.95,C46&lt;4.85,F46&lt;0.9,B46&lt;3.05),"versicolor",IF(AND(G46&lt;13.879,D46&lt;1.75,C46&gt;=4.85,F46&lt;0.9,B46&lt;3.05),"virginica",IF(AND(G46&gt;=13.879,D46&lt;1.75,C46&gt;=4.85,F46&lt;0.9,B46&lt;3.05),"versicolor","shouldnthappen")))))))))))</f>
        <v>virginica</v>
      </c>
      <c r="AT46" s="1" t="str">
        <f aca="false">IF(AND(D46&lt;0.75),"setosa",IF(AND(D46&gt;=1.75,D46&gt;=0.75),"virginica",IF(AND(D46&lt;1.45,G46&lt;7.37,D46&lt;1.75,D46&gt;=0.75),"versicolor",IF(AND(D46&gt;=1.45,G46&lt;7.37,D46&lt;1.75,D46&gt;=0.75),"virginica",IF(AND(C46&lt;5.45,G46&gt;=7.37,D46&lt;1.75,D46&gt;=0.75),"versicolor",IF(AND(C46&gt;=5.45,G46&gt;=7.37,D46&lt;1.75,D46&gt;=0.75),"virginica","shouldnthappen"))))))</f>
        <v>virginica</v>
      </c>
      <c r="AU46" s="1" t="str">
        <f aca="false">IF(AND(D46&lt;0.7),"setosa",IF(AND(D46&gt;=1.7,A46&gt;=6.15,D46&gt;=0.7),"virginica",IF(AND(B46&gt;=2.55,C46&lt;4.75,A46&lt;6.15,D46&gt;=0.7),"versicolor",IF(AND(D46&gt;=1.7,C46&gt;=4.75,A46&lt;6.15,D46&gt;=0.7),"virginica",IF(AND(C46&lt;5.25,D46&lt;1.7,A46&gt;=6.15,D46&gt;=0.7),"versicolor",IF(AND(C46&gt;=5.25,D46&lt;1.7,A46&gt;=6.15,D46&gt;=0.7),"virginica",IF(AND(C46&lt;4.25,B46&lt;2.55,C46&lt;4.75,A46&lt;6.15,D46&gt;=0.7),"versicolor",IF(AND(C46&gt;=4.25,B46&lt;2.55,C46&lt;4.75,A46&lt;6.15,D46&gt;=0.7),"virginica",IF(AND(B46&lt;2.65,D46&lt;1.7,C46&gt;=4.75,A46&lt;6.15,D46&gt;=0.7),"virginica",IF(AND(B46&gt;=2.65,D46&lt;1.7,C46&gt;=4.75,A46&lt;6.15,D46&gt;=0.7),"versicolor","shouldnthappen"))))))))))</f>
        <v>virginica</v>
      </c>
      <c r="AV46" s="1" t="str">
        <f aca="false">IF(AND(D46&lt;0.75),"setosa",IF(AND(F46&gt;=0.899,D46&gt;=0.75),"virginica",IF(AND(D46&lt;1.65,A46&lt;6.05,F46&lt;0.899,D46&gt;=0.75),"versicolor",IF(AND(D46&gt;=1.65,A46&lt;6.05,F46&lt;0.899,D46&gt;=0.75),"virginica",IF(AND(C46&gt;=5.05,A46&gt;=6.05,F46&lt;0.899,D46&gt;=0.75),"virginica",IF(AND(G46&gt;=13.757,C46&lt;5.05,A46&gt;=6.05,F46&lt;0.899,D46&gt;=0.75),"versicolor",IF(AND(D46&lt;1.6,G46&lt;13.757,C46&lt;5.05,A46&gt;=6.05,F46&lt;0.899,D46&gt;=0.75),"versicolor",IF(AND(D46&gt;=1.6,G46&lt;13.757,C46&lt;5.05,A46&gt;=6.05,F46&lt;0.899,D46&gt;=0.75),"virginica","shouldnthappen"))))))))</f>
        <v>virginica</v>
      </c>
      <c r="AW46" s="1" t="str">
        <f aca="false">IF(AND(F46&lt;0.117,A46&gt;=5.55),"virginica",IF(AND(A46&gt;=5.2,G46&lt;6.086,A46&lt;5.55),"versicolor",IF(AND(D46&lt;0.7,G46&gt;=6.086,A46&lt;5.55),"setosa",IF(AND(D46&gt;=0.7,G46&gt;=6.086,A46&lt;5.55),"versicolor",IF(AND(A46&lt;4.75,A46&lt;5.2,G46&lt;6.086,A46&lt;5.55),"setosa",IF(AND(A46&gt;=4.75,A46&lt;5.2,G46&lt;6.086,A46&lt;5.55),"virginica",IF(AND(D46&gt;=1.65,C46&lt;4.95,F46&gt;=0.117,A46&gt;=5.55),"virginica",IF(AND(D46&gt;=1.75,C46&gt;=4.95,F46&gt;=0.117,A46&gt;=5.55),"virginica",IF(AND(C46&lt;2.6,D46&lt;1.65,C46&lt;4.95,F46&gt;=0.117,A46&gt;=5.55),"setosa",IF(AND(C46&gt;=2.6,D46&lt;1.65,C46&lt;4.95,F46&gt;=0.117,A46&gt;=5.55),"versicolor",IF(AND(D46&lt;1.55,D46&lt;1.75,C46&gt;=4.95,F46&gt;=0.117,A46&gt;=5.55),"virginica",IF(AND(A46&lt;6.95,D46&gt;=1.55,D46&lt;1.75,C46&gt;=4.95,F46&gt;=0.117,A46&gt;=5.55),"versicolor",IF(AND(A46&gt;=6.95,D46&gt;=1.55,D46&lt;1.75,C46&gt;=4.95,F46&gt;=0.117,A46&gt;=5.55),"virginica","shouldnthappen")))))))))))))</f>
        <v>virginica</v>
      </c>
      <c r="AX46" s="1" t="str">
        <f aca="false">IF(AND(D46&lt;0.75),"setosa",IF(AND(F46&lt;0.138,D46&gt;=0.75),"virginica",IF(AND(C46&lt;4.45,A46&lt;6.15,F46&gt;=0.138,D46&gt;=0.75),"versicolor",IF(AND(C46&gt;=5.05,A46&gt;=6.15,F46&gt;=0.138,D46&gt;=0.75),"virginica",IF(AND(B46&lt;2.65,C46&gt;=4.45,A46&lt;6.15,F46&gt;=0.138,D46&gt;=0.75),"virginica",IF(AND(A46&gt;=6.35,C46&lt;5.05,A46&gt;=6.15,F46&gt;=0.138,D46&gt;=0.75),"versicolor",IF(AND(A46&lt;5.65,B46&gt;=2.65,C46&gt;=4.45,A46&lt;6.15,F46&gt;=0.138,D46&gt;=0.75),"virginica",IF(AND(D46&lt;1.75,A46&lt;6.35,C46&lt;5.05,A46&gt;=6.15,F46&gt;=0.138,D46&gt;=0.75),"versicolor",IF(AND(D46&gt;=1.75,A46&lt;6.35,C46&lt;5.05,A46&gt;=6.15,F46&gt;=0.138,D46&gt;=0.75),"virginica",IF(AND(D46&lt;1.7,A46&gt;=5.65,B46&gt;=2.65,C46&gt;=4.45,A46&lt;6.15,F46&gt;=0.138,D46&gt;=0.75),"versicolor",IF(AND(D46&gt;=1.7,A46&gt;=5.65,B46&gt;=2.65,C46&gt;=4.45,A46&lt;6.15,F46&gt;=0.138,D46&gt;=0.75),"virginica","shouldnthappen")))))))))))</f>
        <v>virginica</v>
      </c>
      <c r="AY46" s="1" t="str">
        <f aca="false">IF(AND(D46&lt;0.75,A46&lt;5.55),"setosa",IF(AND(A46&lt;4.95,D46&gt;=0.75,A46&lt;5.55),"virginica",IF(AND(A46&gt;=4.95,D46&gt;=0.75,A46&lt;5.55),"versicolor",IF(AND(C46&lt;2.6,C46&lt;4.85,A46&gt;=5.55),"setosa",IF(AND(C46&gt;=2.6,C46&lt;4.85,A46&gt;=5.55),"versicolor",IF(AND(D46&gt;=1.75,C46&gt;=4.85,A46&gt;=5.55),"virginica",IF(AND(F46&lt;0.405,D46&lt;1.75,C46&gt;=4.85,A46&gt;=5.55),"versicolor",IF(AND(B46&lt;3.05,F46&gt;=0.405,D46&lt;1.75,C46&gt;=4.85,A46&gt;=5.55),"virginica",IF(AND(B46&gt;=3.05,F46&gt;=0.405,D46&lt;1.75,C46&gt;=4.85,A46&gt;=5.55),"versicolor","shouldnthappen")))))))))</f>
        <v>virginica</v>
      </c>
      <c r="AZ46" s="1" t="str">
        <f aca="false">IF(AND(D46&lt;0.75),"setosa",IF(AND(F46&lt;0.9,C46&lt;4.95,D46&gt;=0.75),"versicolor",IF(AND(F46&gt;=0.9,C46&lt;4.95,D46&gt;=0.75),"virginica",IF(AND(D46&gt;=1.7,C46&gt;=4.95,D46&gt;=0.75),"virginica",IF(AND(F46&lt;0.405,D46&lt;1.7,C46&gt;=4.95,D46&gt;=0.75),"versicolor",IF(AND(F46&gt;=0.405,D46&lt;1.7,C46&gt;=4.95,D46&gt;=0.75),"virginica","shouldnthappen"))))))</f>
        <v>virginica</v>
      </c>
      <c r="BA46" s="1" t="str">
        <f aca="false">IF(AND(D46&lt;0.75),"setosa",IF(AND(D46&gt;=1.7,C46&gt;=5.05,D46&gt;=0.75),"virginica",IF(AND(D46&lt;1.45,D46&lt;1.6,C46&lt;5.05,D46&gt;=0.75),"versicolor",IF(AND(A46&lt;5.8,D46&gt;=1.6,C46&lt;5.05,D46&gt;=0.75),"virginica",IF(AND(A46&gt;=5.8,D46&gt;=1.6,C46&lt;5.05,D46&gt;=0.75),"versicolor",IF(AND(F46&lt;0.417,D46&lt;1.7,C46&gt;=5.05,D46&gt;=0.75),"versicolor",IF(AND(F46&gt;=0.417,D46&lt;1.7,C46&gt;=5.05,D46&gt;=0.75),"virginica",IF(AND(A46&lt;5.95,D46&gt;=1.45,D46&lt;1.6,C46&lt;5.05,D46&gt;=0.75),"versicolor",IF(AND(G46&lt;10.618,A46&gt;=5.95,D46&gt;=1.45,D46&lt;1.6,C46&lt;5.05,D46&gt;=0.75),"virginica",IF(AND(G46&gt;=10.618,A46&gt;=5.95,D46&gt;=1.45,D46&lt;1.6,C46&lt;5.05,D46&gt;=0.75),"versicolor","shouldnthappen"))))))))))</f>
        <v>virginica</v>
      </c>
      <c r="BB46" s="1" t="str">
        <f aca="false">IF(AND(C46&lt;2.6),"setosa",IF(AND(D46&gt;=1.75,C46&gt;=2.6),"virginica",IF(AND(C46&gt;=5.45,D46&lt;1.75,C46&gt;=2.6),"virginica",IF(AND(F46&gt;=0.259,C46&lt;5.45,D46&lt;1.75,C46&gt;=2.6),"versicolor",IF(AND(C46&lt;5.05,F46&lt;0.259,C46&lt;5.45,D46&lt;1.75,C46&gt;=2.6),"versicolor",IF(AND(C46&gt;=5.05,F46&lt;0.259,C46&lt;5.45,D46&lt;1.75,C46&gt;=2.6),"virginica","shouldnthappen"))))))</f>
        <v>virginica</v>
      </c>
      <c r="BC46" s="1" t="str">
        <f aca="false">IF(AND(A46&lt;4.95,B46&lt;2.7,A46&lt;5.55),"virginica",IF(AND(A46&gt;=4.95,B46&lt;2.7,A46&lt;5.55),"versicolor",IF(AND(C46&lt;3.2,B46&gt;=2.7,A46&lt;5.55),"setosa",IF(AND(C46&gt;=3.2,B46&gt;=2.7,A46&lt;5.55),"versicolor",IF(AND(F46&gt;=0.85,A46&lt;6.15,A46&gt;=5.55),"virginica",IF(AND(D46&lt;1.45,A46&gt;=6.15,A46&gt;=5.55),"versicolor",IF(AND(C46&lt;4.8,F46&lt;0.85,A46&lt;6.15,A46&gt;=5.55),"versicolor",IF(AND(D46&gt;=1.7,D46&gt;=1.45,A46&gt;=6.15,A46&gt;=5.55),"virginica",IF(AND(G46&lt;9.333,C46&gt;=4.8,F46&lt;0.85,A46&lt;6.15,A46&gt;=5.55),"versicolor",IF(AND(G46&gt;=9.333,C46&gt;=4.8,F46&lt;0.85,A46&lt;6.15,A46&gt;=5.55),"virginica",IF(AND(C46&lt;4.9,D46&lt;1.7,D46&gt;=1.45,A46&gt;=6.15,A46&gt;=5.55),"versicolor",IF(AND(C46&gt;=4.9,D46&lt;1.7,D46&gt;=1.45,A46&gt;=6.15,A46&gt;=5.55),"virginica","shouldnthappen"))))))))))))</f>
        <v>virginica</v>
      </c>
      <c r="BD46" s="1" t="str">
        <f aca="false">IF(AND(C46&lt;2.35),"setosa",IF(AND(C46&lt;4.75,B46&lt;2.55,C46&gt;=2.35),"versicolor",IF(AND(C46&gt;=4.75,B46&lt;2.55,C46&gt;=2.35),"virginica",IF(AND(C46&lt;4.75,B46&gt;=2.55,C46&gt;=2.35),"versicolor",IF(AND(D46&gt;=1.75,C46&gt;=4.75,B46&gt;=2.55,C46&gt;=2.35),"virginica",IF(AND(A46&gt;=6.5,D46&lt;1.75,C46&gt;=4.75,B46&gt;=2.55,C46&gt;=2.35),"versicolor",IF(AND(A46&lt;6.05,A46&lt;6.5,D46&lt;1.75,C46&gt;=4.75,B46&gt;=2.55,C46&gt;=2.35),"versicolor",IF(AND(A46&gt;=6.05,A46&lt;6.5,D46&lt;1.75,C46&gt;=4.75,B46&gt;=2.55,C46&gt;=2.35),"virginica","shouldnthappen"))))))))</f>
        <v>virginica</v>
      </c>
      <c r="BE46" s="1" t="str">
        <f aca="false">IF(AND(C46&lt;2.5),"setosa",IF(AND(D46&lt;1.65,C46&lt;4.75,C46&gt;=2.5),"versicolor",IF(AND(D46&gt;=1.65,C46&lt;4.75,C46&gt;=2.5),"virginica",IF(AND(D46&gt;=1.75,C46&gt;=4.75,C46&gt;=2.5),"virginica",IF(AND(C46&lt;4.95,D46&lt;1.75,C46&gt;=4.75,C46&gt;=2.5),"versicolor",IF(AND(A46&lt;6.5,C46&gt;=4.95,D46&lt;1.75,C46&gt;=4.75,C46&gt;=2.5),"virginica",IF(AND(A46&gt;=6.5,C46&gt;=4.95,D46&lt;1.75,C46&gt;=4.75,C46&gt;=2.5),"versicolor","shouldnthappen")))))))</f>
        <v>virginica</v>
      </c>
      <c r="BF46" s="1" t="str">
        <f aca="false">IF(AND(G46&gt;=15.244),"virginica",IF(AND(C46&lt;3.2,B46&gt;=3.15,G46&lt;15.244),"setosa",IF(AND(A46&gt;=4.95,C46&lt;4.7,B46&lt;3.15,G46&lt;15.244),"versicolor",IF(AND(C46&gt;=5.15,C46&gt;=4.7,B46&lt;3.15,G46&lt;15.244),"virginica",IF(AND(A46&gt;=6.45,C46&gt;=3.2,B46&gt;=3.15,G46&lt;15.244),"virginica",IF(AND(D46&lt;0.95,A46&lt;4.95,C46&lt;4.7,B46&lt;3.15,G46&lt;15.244),"setosa",IF(AND(D46&gt;=0.95,A46&lt;4.95,C46&lt;4.7,B46&lt;3.15,G46&lt;15.244),"virginica",IF(AND(F46&lt;0.816,A46&lt;6.45,C46&gt;=3.2,B46&gt;=3.15,G46&lt;15.244),"virginica",IF(AND(F46&gt;=0.816,A46&lt;6.45,C46&gt;=3.2,B46&gt;=3.15,G46&lt;15.244),"versicolor",IF(AND(A46&gt;=6.5,B46&lt;3.05,C46&lt;5.15,C46&gt;=4.7,B46&lt;3.15,G46&lt;15.244),"versicolor",IF(AND(G46&lt;11.093,B46&gt;=3.05,C46&lt;5.15,C46&gt;=4.7,B46&lt;3.15,G46&lt;15.244),"virginica",IF(AND(G46&gt;=11.093,B46&gt;=3.05,C46&lt;5.15,C46&gt;=4.7,B46&lt;3.15,G46&lt;15.244),"versicolor",IF(AND(D46&gt;=1.7,A46&lt;6.5,B46&lt;3.05,C46&lt;5.15,C46&gt;=4.7,B46&lt;3.15,G46&lt;15.244),"virginica",IF(AND(G46&lt;7.498,D46&lt;1.7,A46&lt;6.5,B46&lt;3.05,C46&lt;5.15,C46&gt;=4.7,B46&lt;3.15,G46&lt;15.244),"virginica",IF(AND(G46&gt;=7.498,D46&lt;1.7,A46&lt;6.5,B46&lt;3.05,C46&lt;5.15,C46&gt;=4.7,B46&lt;3.15,G46&lt;15.244),"versicolor","shouldnthappen")))))))))))))))</f>
        <v>virginica</v>
      </c>
      <c r="BG46" s="1" t="str">
        <f aca="false">IF(AND(B46&gt;=3.35,C46&lt;4.85),"setosa",IF(AND(D46&gt;=1.75,C46&gt;=4.85),"virginica",IF(AND(D46&lt;0.75,B46&lt;3.35,C46&lt;4.85),"setosa",IF(AND(G46&gt;=13.879,D46&lt;1.75,C46&gt;=4.85),"versicolor",IF(AND(F46&gt;=0.9,D46&gt;=0.75,B46&lt;3.35,C46&lt;4.85),"virginica",IF(AND(F46&gt;=0.405,G46&lt;13.879,D46&lt;1.75,C46&gt;=4.85),"virginica",IF(AND(B46&gt;=2.55,F46&lt;0.9,D46&gt;=0.75,B46&lt;3.35,C46&lt;4.85),"versicolor",IF(AND(G46&lt;7.498,F46&lt;0.405,G46&lt;13.879,D46&lt;1.75,C46&gt;=4.85),"virginica",IF(AND(G46&gt;=7.498,F46&lt;0.405,G46&lt;13.879,D46&lt;1.75,C46&gt;=4.85),"versicolor",IF(AND(G46&lt;5.656,B46&lt;2.55,F46&lt;0.9,D46&gt;=0.75,B46&lt;3.35,C46&lt;4.85),"virginica",IF(AND(G46&gt;=5.656,B46&lt;2.55,F46&lt;0.9,D46&gt;=0.75,B46&lt;3.35,C46&lt;4.85),"versicolor","shouldnthappen")))))))))))</f>
        <v>virginica</v>
      </c>
      <c r="BH46" s="1" t="str">
        <f aca="false">IF(AND(D46&lt;0.7),"setosa",IF(AND(D46&gt;=1.65,A46&lt;6.65,D46&gt;=0.7),"virginica",IF(AND(D46&lt;1.55,A46&gt;=6.65,D46&gt;=0.7),"versicolor",IF(AND(D46&gt;=1.55,A46&gt;=6.65,D46&gt;=0.7),"virginica",IF(AND(F46&gt;=0.529,D46&lt;1.65,A46&lt;6.65,D46&gt;=0.7),"versicolor",IF(AND(C46&gt;=5.35,F46&lt;0.529,D46&lt;1.65,A46&lt;6.65,D46&gt;=0.7),"virginica",IF(AND(G46&gt;=7.411,C46&lt;5.35,F46&lt;0.529,D46&lt;1.65,A46&lt;6.65,D46&gt;=0.7),"versicolor",IF(AND(G46&lt;6.927,G46&lt;7.411,C46&lt;5.35,F46&lt;0.529,D46&lt;1.65,A46&lt;6.65,D46&gt;=0.7),"versicolor",IF(AND(G46&gt;=6.927,G46&lt;7.411,C46&lt;5.35,F46&lt;0.529,D46&lt;1.65,A46&lt;6.65,D46&gt;=0.7),"virginica","shouldnthappen")))))))))</f>
        <v>virginica</v>
      </c>
      <c r="BI46" s="1" t="str">
        <f aca="false">IF(AND(D46&gt;=1.7),"virginica",IF(AND(D46&lt;0.7,D46&lt;1.7),"setosa",IF(AND(D46&lt;1.45,G46&lt;7.37,D46&gt;=0.7,D46&lt;1.7),"versicolor",IF(AND(D46&gt;=1.45,G46&lt;7.37,D46&gt;=0.7,D46&lt;1.7),"virginica",IF(AND(B46&gt;=2.65,G46&gt;=7.37,D46&gt;=0.7,D46&lt;1.7),"versicolor",IF(AND(C46&lt;5.05,B46&lt;2.65,G46&gt;=7.37,D46&gt;=0.7,D46&lt;1.7),"versicolor",IF(AND(C46&gt;=5.05,B46&lt;2.65,G46&gt;=7.37,D46&gt;=0.7,D46&lt;1.7),"virginica","shouldnthappen")))))))</f>
        <v>virginica</v>
      </c>
    </row>
    <row r="47" customFormat="false" ht="13.8" hidden="false" customHeight="false" outlineLevel="0" collapsed="false">
      <c r="A47" s="1" t="n">
        <v>6.9</v>
      </c>
      <c r="B47" s="1" t="n">
        <v>3.1</v>
      </c>
      <c r="C47" s="1" t="n">
        <v>5.1</v>
      </c>
      <c r="D47" s="1" t="n">
        <v>2.3</v>
      </c>
      <c r="E47" s="1" t="s">
        <v>93</v>
      </c>
      <c r="F47" s="1" t="n">
        <v>0.301445279503241</v>
      </c>
      <c r="G47" s="1" t="n">
        <v>8.25017402470112</v>
      </c>
      <c r="H47" s="11" t="str">
        <f aca="false">E47</f>
        <v>virginica</v>
      </c>
      <c r="I47" s="1" t="str">
        <f aca="false">INDEX(L47:BI47, MODE(MATCH(L47:BI47, L47:BI47, 0 )))</f>
        <v>virginica</v>
      </c>
      <c r="J47" s="12" t="n">
        <f aca="false">COUNTIF(L47:BI47, H47) / COUNTA(L47:BI47)</f>
        <v>0.96</v>
      </c>
      <c r="K47" s="13" t="n">
        <f aca="false">I47=H47</f>
        <v>1</v>
      </c>
      <c r="L47" s="1" t="str">
        <f aca="false">IF(AND(C47&lt;3.65,B47&gt;=3.35),"setosa",IF(AND(C47&gt;=3.65,B47&gt;=3.35),"virginica",IF(AND(C47&lt;2.35,C47&lt;4.85,B47&lt;3.35),"setosa",IF(AND(F47&gt;=0.899,C47&gt;=2.35,C47&lt;4.85,B47&lt;3.35),"virginica",IF(AND(G47&gt;=8.268,B47&lt;2.75,C47&gt;=4.85,B47&lt;3.35),"virginica",IF(AND(D47&lt;1.55,B47&gt;=2.75,C47&gt;=4.85,B47&lt;3.35),"versicolor",IF(AND(D47&gt;=1.55,B47&gt;=2.75,C47&gt;=4.85,B47&lt;3.35),"virginica",IF(AND(G47&lt;6.537,F47&lt;0.899,C47&gt;=2.35,C47&lt;4.85,B47&lt;3.35),"virginica",IF(AND(G47&gt;=6.537,F47&lt;0.899,C47&gt;=2.35,C47&lt;4.85,B47&lt;3.35),"versicolor",IF(AND(G47&lt;6.878,G47&lt;8.268,B47&lt;2.75,C47&gt;=4.85,B47&lt;3.35),"virginica",IF(AND(G47&gt;=6.878,G47&lt;8.268,B47&lt;2.75,C47&gt;=4.85,B47&lt;3.35),"versicolor","shouldnthappen")))))))))))</f>
        <v>virginica</v>
      </c>
      <c r="M47" s="1" t="str">
        <f aca="false">IF(AND(C47&lt;2.6),"setosa",IF(AND(D47&gt;=1.75,C47&gt;=2.6),"virginica",IF(AND(G47&lt;6.094,D47&lt;1.75,C47&gt;=2.6),"virginica",IF(AND(D47&lt;1.35,G47&gt;=6.094,D47&lt;1.75,C47&gt;=2.6),"versicolor",IF(AND(C47&lt;5.05,D47&gt;=1.35,G47&gt;=6.094,D47&lt;1.75,C47&gt;=2.6),"versicolor",IF(AND(C47&gt;=5.05,D47&gt;=1.35,G47&gt;=6.094,D47&lt;1.75,C47&gt;=2.6),"virginica","shouldnthappen"))))))</f>
        <v>virginica</v>
      </c>
      <c r="N47" s="1" t="str">
        <f aca="false">IF(AND(A47&lt;6.6,B47&gt;=3.45),"setosa",IF(AND(A47&gt;=6.6,B47&gt;=3.45),"virginica",IF(AND(D47&lt;0.7,C47&lt;4.75,B47&lt;3.45),"setosa",IF(AND(D47&gt;=0.7,C47&lt;4.75,B47&lt;3.45),"versicolor",IF(AND(C47&gt;=5.15,C47&gt;=4.75,B47&lt;3.45),"virginica",IF(AND(D47&gt;=1.7,A47&lt;6.5,C47&lt;5.15,C47&gt;=4.75,B47&lt;3.45),"virginica",IF(AND(C47&lt;5.05,A47&gt;=6.5,C47&lt;5.15,C47&gt;=4.75,B47&lt;3.45),"versicolor",IF(AND(C47&gt;=5.05,A47&gt;=6.5,C47&lt;5.15,C47&gt;=4.75,B47&lt;3.45),"virginica",IF(AND(G47&lt;7.498,D47&lt;1.7,A47&lt;6.5,C47&lt;5.15,C47&gt;=4.75,B47&lt;3.45),"virginica",IF(AND(G47&gt;=7.498,D47&lt;1.7,A47&lt;6.5,C47&lt;5.15,C47&gt;=4.75,B47&lt;3.45),"versicolor","shouldnthappen"))))))))))</f>
        <v>virginica</v>
      </c>
      <c r="O47" s="1" t="str">
        <f aca="false">IF(AND(D47&lt;0.75),"setosa",IF(AND(C47&lt;4.75,C47&lt;4.85,D47&gt;=0.75),"versicolor",IF(AND(A47&gt;=6.05,C47&gt;=4.85,D47&gt;=0.75),"virginica",IF(AND(D47&lt;1.6,C47&gt;=4.75,C47&lt;4.85,D47&gt;=0.75),"versicolor",IF(AND(D47&gt;=1.6,C47&gt;=4.75,C47&lt;4.85,D47&gt;=0.75),"virginica",IF(AND(A47&lt;5.9,A47&lt;6.05,C47&gt;=4.85,D47&gt;=0.75),"virginica",IF(AND(A47&gt;=5.9,A47&lt;6.05,C47&gt;=4.85,D47&gt;=0.75),"versicolor","shouldnthappen")))))))</f>
        <v>virginica</v>
      </c>
      <c r="P47" s="1" t="str">
        <f aca="false">IF(AND(D47&lt;0.75),"setosa",IF(AND(A47&lt;5.55,D47&gt;=0.75),"versicolor",IF(AND(D47&gt;=1.7,G47&lt;13.158,A47&gt;=5.55,D47&gt;=0.75),"virginica",IF(AND(B47&lt;2.45,D47&lt;1.7,G47&lt;13.158,A47&gt;=5.55,D47&gt;=0.75),"virginica",IF(AND(B47&gt;=2.45,D47&lt;1.7,G47&lt;13.158,A47&gt;=5.55,D47&gt;=0.75),"versicolor",IF(AND(B47&gt;=3.05,G47&lt;15.551,G47&gt;=13.158,A47&gt;=5.55,D47&gt;=0.75),"versicolor",IF(AND(B47&lt;2.9,G47&gt;=15.551,G47&gt;=13.158,A47&gt;=5.55,D47&gt;=0.75),"versicolor",IF(AND(B47&gt;=2.9,G47&gt;=15.551,G47&gt;=13.158,A47&gt;=5.55,D47&gt;=0.75),"virginica",IF(AND(D47&lt;1.3,G47&lt;14.221,B47&lt;3.05,G47&lt;15.551,G47&gt;=13.158,A47&gt;=5.55,D47&gt;=0.75),"versicolor",IF(AND(D47&gt;=1.3,G47&lt;14.221,B47&lt;3.05,G47&lt;15.551,G47&gt;=13.158,A47&gt;=5.55,D47&gt;=0.75),"virginica",IF(AND(C47&lt;4.9,G47&gt;=14.221,B47&lt;3.05,G47&lt;15.551,G47&gt;=13.158,A47&gt;=5.55,D47&gt;=0.75),"versicolor",IF(AND(C47&gt;=4.9,G47&gt;=14.221,B47&lt;3.05,G47&lt;15.551,G47&gt;=13.158,A47&gt;=5.55,D47&gt;=0.75),"virginica","shouldnthappen"))))))))))))</f>
        <v>virginica</v>
      </c>
      <c r="Q47" s="1" t="str">
        <f aca="false">IF(AND(C47&lt;2.6),"setosa",IF(AND(A47&gt;=4.95,C47&lt;4.75,C47&gt;=2.6),"versicolor",IF(AND(D47&gt;=1.75,C47&gt;=4.75,C47&gt;=2.6),"virginica",IF(AND(B47&lt;2.45,A47&lt;4.95,C47&lt;4.75,C47&gt;=2.6),"versicolor",IF(AND(B47&gt;=2.45,A47&lt;4.95,C47&lt;4.75,C47&gt;=2.6),"virginica",IF(AND(G47&lt;7.498,D47&lt;1.75,C47&gt;=4.75,C47&gt;=2.6),"virginica",IF(AND(F47&lt;0.417,G47&gt;=7.498,D47&lt;1.75,C47&gt;=4.75,C47&gt;=2.6),"versicolor",IF(AND(F47&lt;0.442,F47&gt;=0.417,G47&gt;=7.498,D47&lt;1.75,C47&gt;=4.75,C47&gt;=2.6),"virginica",IF(AND(F47&gt;=0.442,F47&gt;=0.417,G47&gt;=7.498,D47&lt;1.75,C47&gt;=4.75,C47&gt;=2.6),"versicolor","shouldnthappen")))))))))</f>
        <v>virginica</v>
      </c>
      <c r="R47" s="1" t="str">
        <f aca="false">IF(AND(D47&lt;0.75),"setosa",IF(AND(D47&lt;1.75,A47&gt;=6.25,D47&gt;=0.75),"versicolor",IF(AND(D47&gt;=1.75,A47&gt;=6.25,D47&gt;=0.75),"virginica",IF(AND(D47&lt;1.6,C47&lt;4.75,A47&lt;6.25,D47&gt;=0.75),"versicolor",IF(AND(D47&gt;=1.6,C47&lt;4.75,A47&lt;6.25,D47&gt;=0.75),"virginica",IF(AND(G47&lt;6.998,C47&gt;=4.75,A47&lt;6.25,D47&gt;=0.75),"virginica",IF(AND(A47&lt;6.05,G47&gt;=6.998,C47&gt;=4.75,A47&lt;6.25,D47&gt;=0.75),"versicolor",IF(AND(A47&gt;=6.05,G47&gt;=6.998,C47&gt;=4.75,A47&lt;6.25,D47&gt;=0.75),"virginica","shouldnthappen"))))))))</f>
        <v>virginica</v>
      </c>
      <c r="S47" s="1" t="str">
        <f aca="false">IF(AND(B47&gt;=3.05,A47&lt;5.45),"setosa",IF(AND(C47&lt;2.2,B47&lt;3.05,A47&lt;5.45),"setosa",IF(AND(C47&gt;=2.2,B47&lt;3.05,A47&lt;5.45),"versicolor",IF(AND(B47&lt;3.7,C47&lt;4.8,A47&gt;=5.45),"versicolor",IF(AND(B47&gt;=3.7,C47&lt;4.8,A47&gt;=5.45),"setosa",IF(AND(G47&lt;13.757,C47&lt;5.05,C47&gt;=4.8,A47&gt;=5.45),"virginica",IF(AND(G47&gt;=13.757,C47&lt;5.05,C47&gt;=4.8,A47&gt;=5.45),"versicolor",IF(AND(C47&gt;=5.15,C47&gt;=5.05,C47&gt;=4.8,A47&gt;=5.45),"virginica",IF(AND(A47&lt;5.95,C47&lt;5.15,C47&gt;=5.05,C47&gt;=4.8,A47&gt;=5.45),"virginica",IF(AND(D47&gt;=1.8,A47&gt;=5.95,C47&lt;5.15,C47&gt;=5.05,C47&gt;=4.8,A47&gt;=5.45),"virginica",IF(AND(B47&lt;2.75,D47&lt;1.8,A47&gt;=5.95,C47&lt;5.15,C47&gt;=5.05,C47&gt;=4.8,A47&gt;=5.45),"versicolor",IF(AND(B47&gt;=2.75,D47&lt;1.8,A47&gt;=5.95,C47&lt;5.15,C47&gt;=5.05,C47&gt;=4.8,A47&gt;=5.45),"virginica","shouldnthappen"))))))))))))</f>
        <v>virginica</v>
      </c>
      <c r="T47" s="1" t="str">
        <f aca="false">IF(AND(C47&lt;2.6),"setosa",IF(AND(D47&lt;1.65,C47&lt;4.75,C47&gt;=2.6),"versicolor",IF(AND(D47&gt;=1.65,C47&lt;4.75,C47&gt;=2.6),"virginica",IF(AND(G47&gt;=8.494,A47&lt;6.6,C47&gt;=4.75,C47&gt;=2.6),"virginica",IF(AND(C47&lt;5.2,A47&gt;=6.6,C47&gt;=4.75,C47&gt;=2.6),"versicolor",IF(AND(C47&gt;=5.2,A47&gt;=6.6,C47&gt;=4.75,C47&gt;=2.6),"virginica",IF(AND(A47&lt;5.95,G47&lt;8.494,A47&lt;6.6,C47&gt;=4.75,C47&gt;=2.6),"virginica",IF(AND(A47&gt;=5.95,G47&lt;8.494,A47&lt;6.6,C47&gt;=4.75,C47&gt;=2.6),"versicolor","shouldnthappen"))))))))</f>
        <v>versicolor</v>
      </c>
      <c r="U47" s="1" t="str">
        <f aca="false">IF(AND(C47&lt;3.65,B47&gt;=3.35),"setosa",IF(AND(C47&gt;=3.65,B47&gt;=3.35),"virginica",IF(AND(C47&lt;2.35,A47&lt;6.25,B47&lt;3.35),"setosa",IF(AND(C47&lt;4.85,A47&gt;=6.25,B47&lt;3.35),"versicolor",IF(AND(G47&gt;=15.426,C47&gt;=2.35,A47&lt;6.25,B47&lt;3.35),"virginica",IF(AND(D47&gt;=1.55,C47&gt;=4.85,A47&gt;=6.25,B47&lt;3.35),"virginica",IF(AND(D47&lt;1.8,G47&lt;15.426,C47&gt;=2.35,A47&lt;6.25,B47&lt;3.35),"versicolor",IF(AND(D47&gt;=1.8,G47&lt;15.426,C47&gt;=2.35,A47&lt;6.25,B47&lt;3.35),"virginica",IF(AND(B47&lt;2.95,D47&lt;1.55,C47&gt;=4.85,A47&gt;=6.25,B47&lt;3.35),"virginica",IF(AND(B47&gt;=2.95,D47&lt;1.55,C47&gt;=4.85,A47&gt;=6.25,B47&lt;3.35),"versicolor","shouldnthappen"))))))))))</f>
        <v>virginica</v>
      </c>
      <c r="V47" s="1" t="str">
        <f aca="false">IF(AND(C47&lt;2.6),"setosa",IF(AND(C47&gt;=4.85,C47&gt;=2.6),"virginica",IF(AND(F47&gt;=0.9,C47&lt;4.85,C47&gt;=2.6),"virginica",IF(AND(G47&lt;5.656,F47&lt;0.9,C47&lt;4.85,C47&gt;=2.6),"virginica",IF(AND(G47&gt;=5.656,F47&lt;0.9,C47&lt;4.85,C47&gt;=2.6),"versicolor","shouldnthappen")))))</f>
        <v>virginica</v>
      </c>
      <c r="W47" s="1" t="str">
        <f aca="false">IF(AND(D47&gt;=1.75,G47&gt;=13.795),"virginica",IF(AND(D47&gt;=1.5,G47&gt;=12.335,G47&lt;13.795),"virginica",IF(AND(C47&lt;2.45,C47&lt;4.85,G47&lt;12.335,G47&lt;13.795),"setosa",IF(AND(C47&gt;=2.45,C47&lt;4.85,G47&lt;12.335,G47&lt;13.795),"versicolor",IF(AND(D47&gt;=1.7,C47&gt;=4.85,G47&lt;12.335,G47&lt;13.795),"virginica",IF(AND(B47&gt;=3.25,D47&lt;1.5,G47&gt;=12.335,G47&lt;13.795),"setosa",IF(AND(D47&lt;1,F47&lt;0.255,D47&lt;1.75,G47&gt;=13.795),"setosa",IF(AND(D47&gt;=1,F47&lt;0.255,D47&lt;1.75,G47&gt;=13.795),"versicolor",IF(AND(A47&lt;5.4,F47&gt;=0.255,D47&lt;1.75,G47&gt;=13.795),"setosa",IF(AND(A47&gt;=5.4,F47&gt;=0.255,D47&lt;1.75,G47&gt;=13.795),"versicolor",IF(AND(A47&lt;6.15,D47&lt;1.7,C47&gt;=4.85,G47&lt;12.335,G47&lt;13.795),"versicolor",IF(AND(A47&gt;=6.15,D47&lt;1.7,C47&gt;=4.85,G47&lt;12.335,G47&lt;13.795),"virginica",IF(AND(C47&lt;5,B47&lt;3.25,D47&lt;1.5,G47&gt;=12.335,G47&lt;13.795),"versicolor",IF(AND(C47&gt;=5,B47&lt;3.25,D47&lt;1.5,G47&gt;=12.335,G47&lt;13.795),"virginica","shouldnthappen"))))))))))))))</f>
        <v>virginica</v>
      </c>
      <c r="X47" s="1" t="str">
        <f aca="false">IF(AND(C47&lt;2.5,A47&lt;5.55),"setosa",IF(AND(F47&lt;0.096,A47&gt;=5.55),"virginica",IF(AND(D47&lt;1.6,C47&gt;=2.5,A47&lt;5.55),"versicolor",IF(AND(D47&gt;=1.6,C47&gt;=2.5,A47&lt;5.55),"virginica",IF(AND(F47&gt;=0.156,C47&lt;4.75,F47&gt;=0.096,A47&gt;=5.55),"versicolor",IF(AND(D47&gt;=1.75,C47&gt;=4.75,F47&gt;=0.096,A47&gt;=5.55),"virginica",IF(AND(B47&lt;3.3,F47&lt;0.156,C47&lt;4.75,F47&gt;=0.096,A47&gt;=5.55),"versicolor",IF(AND(B47&gt;=3.3,F47&lt;0.156,C47&lt;4.75,F47&gt;=0.096,A47&gt;=5.55),"setosa",IF(AND(B47&lt;2.45,A47&lt;6.05,D47&lt;1.75,C47&gt;=4.75,F47&gt;=0.096,A47&gt;=5.55),"virginica",IF(AND(B47&gt;=2.45,A47&lt;6.05,D47&lt;1.75,C47&gt;=4.75,F47&gt;=0.096,A47&gt;=5.55),"versicolor",IF(AND(F47&lt;0.205,A47&gt;=6.05,D47&lt;1.75,C47&gt;=4.75,F47&gt;=0.096,A47&gt;=5.55),"versicolor",IF(AND(F47&gt;=0.205,A47&gt;=6.05,D47&lt;1.75,C47&gt;=4.75,F47&gt;=0.096,A47&gt;=5.55),"virginica","shouldnthappen"))))))))))))</f>
        <v>virginica</v>
      </c>
      <c r="Y47" s="1" t="str">
        <f aca="false">IF(AND(C47&lt;2.35,A47&lt;5.55),"setosa",IF(AND(C47&gt;=5.05,A47&gt;=5.55),"virginica",IF(AND(D47&lt;1.6,C47&gt;=2.35,A47&lt;5.55),"versicolor",IF(AND(D47&gt;=1.6,C47&gt;=2.35,A47&lt;5.55),"virginica",IF(AND(D47&gt;=1.75,C47&lt;5.05,A47&gt;=5.55),"virginica",IF(AND(B47&gt;=3.55,D47&lt;1.75,C47&lt;5.05,A47&gt;=5.55),"setosa",IF(AND(G47&lt;6.3,B47&lt;3.55,D47&lt;1.75,C47&lt;5.05,A47&gt;=5.55),"virginica",IF(AND(G47&gt;=6.3,B47&lt;3.55,D47&lt;1.75,C47&lt;5.05,A47&gt;=5.55),"versicolor","shouldnthappen"))))))))</f>
        <v>virginica</v>
      </c>
      <c r="Z47" s="1" t="str">
        <f aca="false">IF(AND(D47&lt;0.75),"setosa",IF(AND(B47&gt;=2.55,C47&lt;4.85,D47&gt;=0.75),"versicolor",IF(AND(D47&gt;=1.7,C47&gt;=4.85,D47&gt;=0.75),"virginica",IF(AND(D47&lt;1.6,B47&lt;2.55,C47&lt;4.85,D47&gt;=0.75),"versicolor",IF(AND(D47&gt;=1.6,B47&lt;2.55,C47&lt;4.85,D47&gt;=0.75),"virginica",IF(AND(B47&lt;2.65,D47&lt;1.7,C47&gt;=4.85,D47&gt;=0.75),"virginica",IF(AND(F47&lt;0.325,B47&gt;=2.65,D47&lt;1.7,C47&gt;=4.85,D47&gt;=0.75),"virginica",IF(AND(G47&lt;10.717,F47&gt;=0.325,B47&gt;=2.65,D47&lt;1.7,C47&gt;=4.85,D47&gt;=0.75),"versicolor",IF(AND(G47&gt;=10.717,F47&gt;=0.325,B47&gt;=2.65,D47&lt;1.7,C47&gt;=4.85,D47&gt;=0.75),"virginica","shouldnthappen")))))))))</f>
        <v>virginica</v>
      </c>
      <c r="AA47" s="1" t="str">
        <f aca="false">IF(AND(D47&lt;0.75),"setosa",IF(AND(D47&gt;=1.75,D47&gt;=0.75),"virginica",IF(AND(F47&gt;=0.455,D47&lt;1.75,D47&gt;=0.75),"versicolor",IF(AND(D47&lt;1.45,F47&lt;0.455,D47&lt;1.75,D47&gt;=0.75),"versicolor",IF(AND(F47&lt;0.247,D47&gt;=1.45,F47&lt;0.455,D47&lt;1.75,D47&gt;=0.75),"versicolor",IF(AND(F47&gt;=0.247,D47&gt;=1.45,F47&lt;0.455,D47&lt;1.75,D47&gt;=0.75),"virginica","shouldnthappen"))))))</f>
        <v>virginica</v>
      </c>
      <c r="AB47" s="1" t="str">
        <f aca="false">IF(AND(F47&gt;=0.221,B47&gt;=3.35),"setosa",IF(AND(A47&lt;5.3,F47&gt;=0.683,B47&lt;3.35),"setosa",IF(AND(A47&lt;6.45,F47&lt;0.221,B47&gt;=3.35),"setosa",IF(AND(A47&gt;=6.45,F47&lt;0.221,B47&gt;=3.35),"virginica",IF(AND(G47&lt;6.3,A47&lt;6.25,F47&lt;0.683,B47&lt;3.35),"virginica",IF(AND(G47&lt;13.795,A47&gt;=6.25,F47&lt;0.683,B47&lt;3.35),"virginica",IF(AND(D47&lt;1.65,A47&gt;=5.3,F47&gt;=0.683,B47&lt;3.35),"versicolor",IF(AND(D47&gt;=1.65,A47&gt;=5.3,F47&gt;=0.683,B47&lt;3.35),"virginica",IF(AND(D47&lt;0.6,G47&gt;=6.3,A47&lt;6.25,F47&lt;0.683,B47&lt;3.35),"setosa",IF(AND(D47&lt;1.7,G47&gt;=13.795,A47&gt;=6.25,F47&lt;0.683,B47&lt;3.35),"versicolor",IF(AND(D47&gt;=1.7,G47&gt;=13.795,A47&gt;=6.25,F47&lt;0.683,B47&lt;3.35),"virginica",IF(AND(C47&gt;=5.35,D47&gt;=0.6,G47&gt;=6.3,A47&lt;6.25,F47&lt;0.683,B47&lt;3.35),"virginica",IF(AND(D47&lt;1.75,C47&lt;5.35,D47&gt;=0.6,G47&gt;=6.3,A47&lt;6.25,F47&lt;0.683,B47&lt;3.35),"versicolor",IF(AND(D47&gt;=1.75,C47&lt;5.35,D47&gt;=0.6,G47&gt;=6.3,A47&lt;6.25,F47&lt;0.683,B47&lt;3.35),"virginica","shouldnthappen"))))))))))))))</f>
        <v>virginica</v>
      </c>
      <c r="AC47" s="1" t="str">
        <f aca="false">IF(AND(B47&gt;=3.3),"setosa",IF(AND(C47&lt;2.45,D47&lt;1.55,B47&lt;3.3),"setosa",IF(AND(F47&gt;=0.211,D47&gt;=1.55,B47&lt;3.3),"virginica",IF(AND(C47&lt;4.9,C47&gt;=2.45,D47&lt;1.55,B47&lt;3.3),"versicolor",IF(AND(C47&gt;=4.9,C47&gt;=2.45,D47&lt;1.55,B47&lt;3.3),"virginica",IF(AND(F47&lt;0.138,F47&lt;0.211,D47&gt;=1.55,B47&lt;3.3),"virginica",IF(AND(F47&gt;=0.138,F47&lt;0.211,D47&gt;=1.55,B47&lt;3.3),"versicolor","shouldnthappen")))))))</f>
        <v>virginica</v>
      </c>
      <c r="AD47" s="1" t="str">
        <f aca="false">IF(AND(D47&gt;=1.75),"virginica",IF(AND(D47&lt;0.75,D47&lt;1.75),"setosa",IF(AND(D47&lt;1.35,D47&gt;=0.75,D47&lt;1.75),"versicolor",IF(AND(B47&lt;2.6,C47&lt;4.85,D47&gt;=1.35,D47&gt;=0.75,D47&lt;1.75),"virginica",IF(AND(B47&gt;=2.6,C47&lt;4.85,D47&gt;=1.35,D47&gt;=0.75,D47&lt;1.75),"versicolor",IF(AND(A47&lt;6.4,C47&gt;=4.85,D47&gt;=1.35,D47&gt;=0.75,D47&lt;1.75),"virginica",IF(AND(A47&gt;=6.4,C47&gt;=4.85,D47&gt;=1.35,D47&gt;=0.75,D47&lt;1.75),"versicolor","shouldnthappen")))))))</f>
        <v>virginica</v>
      </c>
      <c r="AE47" s="1" t="str">
        <f aca="false">IF(AND(C47&lt;2.45),"setosa",IF(AND(F47&lt;0.07,C47&gt;=2.45),"virginica",IF(AND(A47&gt;=5,C47&lt;4.75,F47&gt;=0.07,C47&gt;=2.45),"versicolor",IF(AND(F47&lt;0.182,C47&gt;=4.75,F47&gt;=0.07,C47&gt;=2.45),"versicolor",IF(AND(B47&lt;2.45,A47&lt;5,C47&lt;4.75,F47&gt;=0.07,C47&gt;=2.45),"versicolor",IF(AND(B47&gt;=2.45,A47&lt;5,C47&lt;4.75,F47&gt;=0.07,C47&gt;=2.45),"virginica",IF(AND(F47&gt;=0.468,F47&gt;=0.182,C47&gt;=4.75,F47&gt;=0.07,C47&gt;=2.45),"virginica",IF(AND(A47&gt;=6.85,F47&lt;0.468,F47&gt;=0.182,C47&gt;=4.75,F47&gt;=0.07,C47&gt;=2.45),"virginica",IF(AND(B47&lt;2.6,A47&lt;6.85,F47&lt;0.468,F47&gt;=0.182,C47&gt;=4.75,F47&gt;=0.07,C47&gt;=2.45),"virginica",IF(AND(B47&gt;=2.6,A47&lt;6.85,F47&lt;0.468,F47&gt;=0.182,C47&gt;=4.75,F47&gt;=0.07,C47&gt;=2.45),"versicolor","shouldnthappen"))))))))))</f>
        <v>virginica</v>
      </c>
      <c r="AF47" s="1" t="str">
        <f aca="false">IF(AND(D47&lt;0.75,A47&lt;5.45),"setosa",IF(AND(D47&gt;=1.75,A47&gt;=5.45),"virginica",IF(AND(G47&lt;6.094,D47&gt;=0.75,A47&lt;5.45),"virginica",IF(AND(G47&gt;=6.094,D47&gt;=0.75,A47&lt;5.45),"versicolor",IF(AND(C47&lt;2.75,D47&lt;1.75,A47&gt;=5.45),"setosa",IF(AND(D47&lt;1.45,C47&gt;=2.75,D47&lt;1.75,A47&gt;=5.45),"versicolor",IF(AND(B47&lt;2.75,D47&gt;=1.45,C47&gt;=2.75,D47&lt;1.75,A47&gt;=5.45),"versicolor",IF(AND(C47&lt;5.05,B47&gt;=2.75,D47&gt;=1.45,C47&gt;=2.75,D47&lt;1.75,A47&gt;=5.45),"versicolor",IF(AND(C47&gt;=5.05,B47&gt;=2.75,D47&gt;=1.45,C47&gt;=2.75,D47&lt;1.75,A47&gt;=5.45),"virginica","shouldnthappen")))))))))</f>
        <v>virginica</v>
      </c>
      <c r="AG47" s="1" t="str">
        <f aca="false">IF(AND(D47&lt;0.65,G47&lt;8.868,A47&lt;5.3),"setosa",IF(AND(C47&lt;2.6,G47&gt;=8.868,A47&lt;5.3),"setosa",IF(AND(C47&gt;=2.6,G47&gt;=8.868,A47&lt;5.3),"versicolor",IF(AND(C47&gt;=4.95,D47&lt;1.55,A47&gt;=5.3),"virginica",IF(AND(G47&lt;13.795,D47&gt;=1.55,A47&gt;=5.3),"virginica",IF(AND(C47&lt;3.75,D47&gt;=0.65,G47&lt;8.868,A47&lt;5.3),"versicolor",IF(AND(C47&gt;=3.75,D47&gt;=0.65,G47&lt;8.868,A47&lt;5.3),"virginica",IF(AND(C47&lt;2.6,C47&lt;4.95,D47&lt;1.55,A47&gt;=5.3),"setosa",IF(AND(C47&gt;=2.6,C47&lt;4.95,D47&lt;1.55,A47&gt;=5.3),"versicolor",IF(AND(C47&lt;4.75,G47&gt;=13.795,D47&gt;=1.55,A47&gt;=5.3),"versicolor",IF(AND(C47&gt;=4.75,G47&gt;=13.795,D47&gt;=1.55,A47&gt;=5.3),"virginica","shouldnthappen")))))))))))</f>
        <v>virginica</v>
      </c>
      <c r="AH47" s="1" t="str">
        <f aca="false">IF(AND(D47&lt;0.75),"setosa",IF(AND(C47&lt;4.75,D47&gt;=0.75),"versicolor",IF(AND(G47&lt;13.757,C47&gt;=4.75,D47&gt;=0.75),"virginica",IF(AND(B47&lt;3.05,G47&gt;=13.757,C47&gt;=4.75,D47&gt;=0.75),"virginica",IF(AND(A47&lt;6.65,B47&gt;=3.05,G47&gt;=13.757,C47&gt;=4.75,D47&gt;=0.75),"virginica",IF(AND(A47&gt;=6.65,B47&gt;=3.05,G47&gt;=13.757,C47&gt;=4.75,D47&gt;=0.75),"versicolor","shouldnthappen"))))))</f>
        <v>virginica</v>
      </c>
      <c r="AI47" s="1" t="str">
        <f aca="false">IF(AND(D47&lt;0.7),"setosa",IF(AND(C47&lt;4.75,D47&gt;=0.7),"versicolor",IF(AND(A47&lt;6.6,F47&lt;0.482,C47&gt;=4.75,D47&gt;=0.7),"virginica",IF(AND(C47&gt;=4.95,F47&gt;=0.482,C47&gt;=4.75,D47&gt;=0.7),"virginica",IF(AND(D47&lt;1.9,A47&gt;=6.6,F47&lt;0.482,C47&gt;=4.75,D47&gt;=0.7),"versicolor",IF(AND(D47&gt;=1.9,A47&gt;=6.6,F47&lt;0.482,C47&gt;=4.75,D47&gt;=0.7),"virginica",IF(AND(F47&gt;=0.766,C47&lt;4.95,F47&gt;=0.482,C47&gt;=4.75,D47&gt;=0.7),"virginica",IF(AND(B47&lt;2.95,F47&lt;0.766,C47&lt;4.95,F47&gt;=0.482,C47&gt;=4.75,D47&gt;=0.7),"virginica",IF(AND(B47&gt;=2.95,F47&lt;0.766,C47&lt;4.95,F47&gt;=0.482,C47&gt;=4.75,D47&gt;=0.7),"versicolor","shouldnthappen")))))))))</f>
        <v>virginica</v>
      </c>
      <c r="AJ47" s="1" t="str">
        <f aca="false">IF(AND(C47&lt;2.45,C47&lt;4.75),"setosa",IF(AND(D47&gt;=1.65,C47&gt;=4.75),"virginica",IF(AND(A47&lt;4.95,C47&gt;=2.45,C47&lt;4.75),"virginica",IF(AND(A47&gt;=4.95,C47&gt;=2.45,C47&lt;4.75),"versicolor",IF(AND(B47&lt;2.95,D47&lt;1.65,C47&gt;=4.75),"virginica",IF(AND(B47&gt;=2.95,D47&lt;1.65,C47&gt;=4.75),"versicolor","shouldnthappen"))))))</f>
        <v>virginica</v>
      </c>
      <c r="AK47" s="1" t="str">
        <f aca="false">IF(AND(D47&lt;0.75,A47&lt;5.45),"setosa",IF(AND(B47&lt;2.45,D47&gt;=0.75,A47&lt;5.45),"versicolor",IF(AND(A47&gt;=5.55,C47&lt;4.75,A47&gt;=5.45),"versicolor",IF(AND(C47&gt;=5.15,C47&gt;=4.75,A47&gt;=5.45),"virginica",IF(AND(G47&lt;6.094,B47&gt;=2.45,D47&gt;=0.75,A47&lt;5.45),"virginica",IF(AND(G47&gt;=6.094,B47&gt;=2.45,D47&gt;=0.75,A47&lt;5.45),"versicolor",IF(AND(D47&lt;0.6,A47&lt;5.55,C47&lt;4.75,A47&gt;=5.45),"setosa",IF(AND(D47&gt;=0.6,A47&lt;5.55,C47&lt;4.75,A47&gt;=5.45),"versicolor",IF(AND(C47&lt;4.95,C47&lt;5.15,C47&gt;=4.75,A47&gt;=5.45),"virginica",IF(AND(G47&lt;12.627,C47&lt;5.05,C47&gt;=4.95,C47&lt;5.15,C47&gt;=4.75,A47&gt;=5.45),"virginica",IF(AND(G47&gt;=12.627,C47&lt;5.05,C47&gt;=4.95,C47&lt;5.15,C47&gt;=4.75,A47&gt;=5.45),"versicolor",IF(AND(D47&lt;1.7,C47&gt;=5.05,C47&gt;=4.95,C47&lt;5.15,C47&gt;=4.75,A47&gt;=5.45),"versicolor",IF(AND(D47&gt;=1.7,C47&gt;=5.05,C47&gt;=4.95,C47&lt;5.15,C47&gt;=4.75,A47&gt;=5.45),"virginica","shouldnthappen")))))))))))))</f>
        <v>virginica</v>
      </c>
      <c r="AL47" s="1" t="str">
        <f aca="false">IF(AND(B47&lt;2.45,B47&lt;3.15),"versicolor",IF(AND(D47&lt;0.95,G47&lt;15.141,B47&gt;=3.15),"setosa",IF(AND(G47&lt;15.429,G47&gt;=15.141,B47&gt;=3.15),"versicolor",IF(AND(G47&gt;=15.429,G47&gt;=15.141,B47&gt;=3.15),"virginica",IF(AND(C47&lt;2.3,C47&lt;4.75,B47&gt;=2.45,B47&lt;3.15),"setosa",IF(AND(G47&gt;=16.072,C47&gt;=4.75,B47&gt;=2.45,B47&lt;3.15),"versicolor",IF(AND(G47&lt;11.833,D47&gt;=0.95,G47&lt;15.141,B47&gt;=3.15),"virginica",IF(AND(A47&lt;5,C47&gt;=2.3,C47&lt;4.75,B47&gt;=2.45,B47&lt;3.15),"virginica",IF(AND(A47&gt;=5,C47&gt;=2.3,C47&lt;4.75,B47&gt;=2.45,B47&lt;3.15),"versicolor",IF(AND(G47&lt;14.342,G47&gt;=11.833,D47&gt;=0.95,G47&lt;15.141,B47&gt;=3.15),"versicolor",IF(AND(G47&gt;=14.342,G47&gt;=11.833,D47&gt;=0.95,G47&lt;15.141,B47&gt;=3.15),"virginica",IF(AND(G47&lt;13.757,F47&gt;=0.741,G47&lt;16.072,C47&gt;=4.75,B47&gt;=2.45,B47&lt;3.15),"virginica",IF(AND(F47&gt;=0.546,A47&lt;6.15,F47&lt;0.741,G47&lt;16.072,C47&gt;=4.75,B47&gt;=2.45,B47&lt;3.15),"virginica",IF(AND(D47&gt;=1.75,A47&gt;=6.15,F47&lt;0.741,G47&lt;16.072,C47&gt;=4.75,B47&gt;=2.45,B47&lt;3.15),"virginica",IF(AND(C47&lt;4.85,G47&gt;=13.757,F47&gt;=0.741,G47&lt;16.072,C47&gt;=4.75,B47&gt;=2.45,B47&lt;3.15),"virginica",IF(AND(C47&gt;=4.85,G47&gt;=13.757,F47&gt;=0.741,G47&lt;16.072,C47&gt;=4.75,B47&gt;=2.45,B47&lt;3.15),"versicolor",IF(AND(F47&lt;0.331,F47&lt;0.546,A47&lt;6.15,F47&lt;0.741,G47&lt;16.072,C47&gt;=4.75,B47&gt;=2.45,B47&lt;3.15),"virginica",IF(AND(F47&gt;=0.331,F47&lt;0.546,A47&lt;6.15,F47&lt;0.741,G47&lt;16.072,C47&gt;=4.75,B47&gt;=2.45,B47&lt;3.15),"versicolor",IF(AND(G47&lt;10.661,D47&lt;1.75,A47&gt;=6.15,F47&lt;0.741,G47&lt;16.072,C47&gt;=4.75,B47&gt;=2.45,B47&lt;3.15),"virginica",IF(AND(G47&gt;=10.661,D47&lt;1.75,A47&gt;=6.15,F47&lt;0.741,G47&lt;16.072,C47&gt;=4.75,B47&gt;=2.45,B47&lt;3.15),"versicolor","shouldnthappen"))))))))))))))))))))</f>
        <v>virginica</v>
      </c>
      <c r="AM47" s="1" t="str">
        <f aca="false">IF(AND(D47&lt;1.35,F47&gt;=0.917),"setosa",IF(AND(D47&gt;=1.35,F47&gt;=0.917),"virginica",IF(AND(D47&lt;0.75,D47&lt;1.55,F47&lt;0.917),"setosa",IF(AND(C47&gt;=4.8,D47&gt;=1.55,F47&lt;0.917),"virginica",IF(AND(A47&lt;5.95,D47&gt;=0.75,D47&lt;1.55,F47&lt;0.917),"versicolor",IF(AND(F47&lt;0.473,C47&lt;4.8,D47&gt;=1.55,F47&lt;0.917),"virginica",IF(AND(F47&gt;=0.473,C47&lt;4.8,D47&gt;=1.55,F47&lt;0.917),"versicolor",IF(AND(C47&lt;4.95,A47&gt;=5.95,D47&gt;=0.75,D47&lt;1.55,F47&lt;0.917),"versicolor",IF(AND(C47&gt;=4.95,A47&gt;=5.95,D47&gt;=0.75,D47&lt;1.55,F47&lt;0.917),"virginica","shouldnthappen")))))))))</f>
        <v>virginica</v>
      </c>
      <c r="AN47" s="1" t="str">
        <f aca="false">IF(AND(D47&lt;0.75,A47&lt;5.45),"setosa",IF(AND(D47&lt;1.55,D47&gt;=0.75,A47&lt;5.45),"versicolor",IF(AND(D47&gt;=1.55,D47&gt;=0.75,A47&lt;5.45),"virginica",IF(AND(A47&gt;=5.75,C47&lt;4.75,A47&gt;=5.45),"versicolor",IF(AND(F47&lt;0.361,C47&gt;=4.75,A47&gt;=5.45),"virginica",IF(AND(C47&lt;2.6,A47&lt;5.75,C47&lt;4.75,A47&gt;=5.45),"setosa",IF(AND(C47&gt;=2.6,A47&lt;5.75,C47&lt;4.75,A47&gt;=5.45),"versicolor",IF(AND(D47&gt;=1.7,F47&gt;=0.361,C47&gt;=4.75,A47&gt;=5.45),"virginica",IF(AND(B47&lt;2.65,D47&lt;1.7,F47&gt;=0.361,C47&gt;=4.75,A47&gt;=5.45),"virginica",IF(AND(A47&lt;7.05,B47&gt;=2.65,D47&lt;1.7,F47&gt;=0.361,C47&gt;=4.75,A47&gt;=5.45),"versicolor",IF(AND(A47&gt;=7.05,B47&gt;=2.65,D47&lt;1.7,F47&gt;=0.361,C47&gt;=4.75,A47&gt;=5.45),"virginica","shouldnthappen")))))))))))</f>
        <v>virginica</v>
      </c>
      <c r="AO47" s="1" t="str">
        <f aca="false">IF(AND(D47&lt;0.7),"setosa",IF(AND(A47&lt;4.95,C47&lt;4.85,D47&gt;=0.7),"virginica",IF(AND(A47&gt;=4.95,C47&lt;4.85,D47&gt;=0.7),"versicolor",IF(AND(D47&gt;=1.7,C47&gt;=4.85,D47&gt;=0.7),"virginica",IF(AND(F47&lt;0.325,D47&lt;1.7,C47&gt;=4.85,D47&gt;=0.7),"virginica",IF(AND(D47&lt;1.55,F47&gt;=0.325,D47&lt;1.7,C47&gt;=4.85,D47&gt;=0.7),"virginica",IF(AND(D47&gt;=1.55,F47&gt;=0.325,D47&lt;1.7,C47&gt;=4.85,D47&gt;=0.7),"versicolor","shouldnthappen")))))))</f>
        <v>virginica</v>
      </c>
      <c r="AP47" s="1" t="str">
        <f aca="false">IF(AND(D47&lt;0.75),"setosa",IF(AND(C47&lt;4.85,D47&gt;=0.75),"versicolor",IF(AND(G47&gt;=8.277,C47&gt;=4.85,D47&gt;=0.75),"virginica",IF(AND(F47&gt;=0.633,G47&lt;8.277,C47&gt;=4.85,D47&gt;=0.75),"virginica",IF(AND(G47&lt;7.61,F47&lt;0.633,G47&lt;8.277,C47&gt;=4.85,D47&gt;=0.75),"virginica",IF(AND(G47&gt;=7.61,F47&lt;0.633,G47&lt;8.277,C47&gt;=4.85,D47&gt;=0.75),"versicolor","shouldnthappen"))))))</f>
        <v>versicolor</v>
      </c>
      <c r="AQ47" s="1" t="str">
        <f aca="false">IF(AND(C47&lt;2.65,A47&gt;=5.45,C47&lt;4.75),"setosa",IF(AND(C47&gt;=2.65,A47&gt;=5.45,C47&lt;4.75),"versicolor",IF(AND(B47&lt;2.9,C47&lt;4.85,C47&gt;=4.75),"versicolor",IF(AND(B47&gt;=2.9,C47&lt;4.85,C47&gt;=4.75),"virginica",IF(AND(D47&lt;1.7,C47&gt;=4.85,C47&gt;=4.75),"versicolor",IF(AND(D47&gt;=1.7,C47&gt;=4.85,C47&gt;=4.75),"virginica",IF(AND(C47&lt;2.45,G47&lt;14.126,A47&lt;5.45,C47&lt;4.75),"setosa",IF(AND(C47&gt;=2.45,G47&lt;14.126,A47&lt;5.45,C47&lt;4.75),"versicolor",IF(AND(C47&lt;2.4,G47&gt;=14.126,A47&lt;5.45,C47&lt;4.75),"setosa",IF(AND(C47&gt;=2.4,G47&gt;=14.126,A47&lt;5.45,C47&lt;4.75),"versicolor","shouldnthappen"))))))))))</f>
        <v>virginica</v>
      </c>
      <c r="AR47" s="1" t="str">
        <f aca="false">IF(AND(C47&lt;2.45,C47&lt;4.85),"setosa",IF(AND(C47&gt;=5.15,C47&gt;=4.85),"virginica",IF(AND(A47&gt;=4.95,C47&gt;=2.45,C47&lt;4.85),"versicolor",IF(AND(D47&lt;1.35,A47&lt;4.95,C47&gt;=2.45,C47&lt;4.85),"versicolor",IF(AND(D47&gt;=1.35,A47&lt;4.95,C47&gt;=2.45,C47&lt;4.85),"virginica",IF(AND(F47&lt;0.35,G47&lt;12.751,C47&lt;5.15,C47&gt;=4.85),"virginica",IF(AND(A47&lt;6.5,G47&gt;=12.751,C47&lt;5.15,C47&gt;=4.85),"virginica",IF(AND(A47&gt;=6.5,G47&gt;=12.751,C47&lt;5.15,C47&gt;=4.85),"versicolor",IF(AND(B47&gt;=2.75,F47&gt;=0.35,G47&lt;12.751,C47&lt;5.15,C47&gt;=4.85),"virginica",IF(AND(C47&lt;5.05,B47&lt;2.75,F47&gt;=0.35,G47&lt;12.751,C47&lt;5.15,C47&gt;=4.85),"virginica",IF(AND(C47&gt;=5.05,B47&lt;2.75,F47&gt;=0.35,G47&lt;12.751,C47&lt;5.15,C47&gt;=4.85),"versicolor","shouldnthappen")))))))))))</f>
        <v>virginica</v>
      </c>
      <c r="AS47" s="1" t="str">
        <f aca="false">IF(AND(F47&gt;=0.9,B47&lt;3.05),"virginica",IF(AND(A47&lt;5.9,B47&gt;=3.05),"setosa",IF(AND(D47&lt;1.65,A47&gt;=5.9,B47&gt;=3.05),"versicolor",IF(AND(D47&gt;=1.65,A47&gt;=5.9,B47&gt;=3.05),"virginica",IF(AND(D47&gt;=1.75,C47&gt;=4.85,F47&lt;0.9,B47&lt;3.05),"virginica",IF(AND(C47&lt;2.2,B47&lt;2.95,C47&lt;4.85,F47&lt;0.9,B47&lt;3.05),"setosa",IF(AND(C47&gt;=2.2,B47&lt;2.95,C47&lt;4.85,F47&lt;0.9,B47&lt;3.05),"versicolor",IF(AND(C47&lt;2.8,B47&gt;=2.95,C47&lt;4.85,F47&lt;0.9,B47&lt;3.05),"setosa",IF(AND(C47&gt;=2.8,B47&gt;=2.95,C47&lt;4.85,F47&lt;0.9,B47&lt;3.05),"versicolor",IF(AND(G47&lt;13.879,D47&lt;1.75,C47&gt;=4.85,F47&lt;0.9,B47&lt;3.05),"virginica",IF(AND(G47&gt;=13.879,D47&lt;1.75,C47&gt;=4.85,F47&lt;0.9,B47&lt;3.05),"versicolor","shouldnthappen")))))))))))</f>
        <v>virginica</v>
      </c>
      <c r="AT47" s="1" t="str">
        <f aca="false">IF(AND(D47&lt;0.75),"setosa",IF(AND(D47&gt;=1.75,D47&gt;=0.75),"virginica",IF(AND(D47&lt;1.45,G47&lt;7.37,D47&lt;1.75,D47&gt;=0.75),"versicolor",IF(AND(D47&gt;=1.45,G47&lt;7.37,D47&lt;1.75,D47&gt;=0.75),"virginica",IF(AND(C47&lt;5.45,G47&gt;=7.37,D47&lt;1.75,D47&gt;=0.75),"versicolor",IF(AND(C47&gt;=5.45,G47&gt;=7.37,D47&lt;1.75,D47&gt;=0.75),"virginica","shouldnthappen"))))))</f>
        <v>virginica</v>
      </c>
      <c r="AU47" s="1" t="str">
        <f aca="false">IF(AND(D47&lt;0.7),"setosa",IF(AND(D47&gt;=1.7,A47&gt;=6.15,D47&gt;=0.7),"virginica",IF(AND(B47&gt;=2.55,C47&lt;4.75,A47&lt;6.15,D47&gt;=0.7),"versicolor",IF(AND(D47&gt;=1.7,C47&gt;=4.75,A47&lt;6.15,D47&gt;=0.7),"virginica",IF(AND(C47&lt;5.25,D47&lt;1.7,A47&gt;=6.15,D47&gt;=0.7),"versicolor",IF(AND(C47&gt;=5.25,D47&lt;1.7,A47&gt;=6.15,D47&gt;=0.7),"virginica",IF(AND(C47&lt;4.25,B47&lt;2.55,C47&lt;4.75,A47&lt;6.15,D47&gt;=0.7),"versicolor",IF(AND(C47&gt;=4.25,B47&lt;2.55,C47&lt;4.75,A47&lt;6.15,D47&gt;=0.7),"virginica",IF(AND(B47&lt;2.65,D47&lt;1.7,C47&gt;=4.75,A47&lt;6.15,D47&gt;=0.7),"virginica",IF(AND(B47&gt;=2.65,D47&lt;1.7,C47&gt;=4.75,A47&lt;6.15,D47&gt;=0.7),"versicolor","shouldnthappen"))))))))))</f>
        <v>virginica</v>
      </c>
      <c r="AV47" s="1" t="str">
        <f aca="false">IF(AND(D47&lt;0.75),"setosa",IF(AND(F47&gt;=0.899,D47&gt;=0.75),"virginica",IF(AND(D47&lt;1.65,A47&lt;6.05,F47&lt;0.899,D47&gt;=0.75),"versicolor",IF(AND(D47&gt;=1.65,A47&lt;6.05,F47&lt;0.899,D47&gt;=0.75),"virginica",IF(AND(C47&gt;=5.05,A47&gt;=6.05,F47&lt;0.899,D47&gt;=0.75),"virginica",IF(AND(G47&gt;=13.757,C47&lt;5.05,A47&gt;=6.05,F47&lt;0.899,D47&gt;=0.75),"versicolor",IF(AND(D47&lt;1.6,G47&lt;13.757,C47&lt;5.05,A47&gt;=6.05,F47&lt;0.899,D47&gt;=0.75),"versicolor",IF(AND(D47&gt;=1.6,G47&lt;13.757,C47&lt;5.05,A47&gt;=6.05,F47&lt;0.899,D47&gt;=0.75),"virginica","shouldnthappen"))))))))</f>
        <v>virginica</v>
      </c>
      <c r="AW47" s="1" t="str">
        <f aca="false">IF(AND(F47&lt;0.117,A47&gt;=5.55),"virginica",IF(AND(A47&gt;=5.2,G47&lt;6.086,A47&lt;5.55),"versicolor",IF(AND(D47&lt;0.7,G47&gt;=6.086,A47&lt;5.55),"setosa",IF(AND(D47&gt;=0.7,G47&gt;=6.086,A47&lt;5.55),"versicolor",IF(AND(A47&lt;4.75,A47&lt;5.2,G47&lt;6.086,A47&lt;5.55),"setosa",IF(AND(A47&gt;=4.75,A47&lt;5.2,G47&lt;6.086,A47&lt;5.55),"virginica",IF(AND(D47&gt;=1.65,C47&lt;4.95,F47&gt;=0.117,A47&gt;=5.55),"virginica",IF(AND(D47&gt;=1.75,C47&gt;=4.95,F47&gt;=0.117,A47&gt;=5.55),"virginica",IF(AND(C47&lt;2.6,D47&lt;1.65,C47&lt;4.95,F47&gt;=0.117,A47&gt;=5.55),"setosa",IF(AND(C47&gt;=2.6,D47&lt;1.65,C47&lt;4.95,F47&gt;=0.117,A47&gt;=5.55),"versicolor",IF(AND(D47&lt;1.55,D47&lt;1.75,C47&gt;=4.95,F47&gt;=0.117,A47&gt;=5.55),"virginica",IF(AND(A47&lt;6.95,D47&gt;=1.55,D47&lt;1.75,C47&gt;=4.95,F47&gt;=0.117,A47&gt;=5.55),"versicolor",IF(AND(A47&gt;=6.95,D47&gt;=1.55,D47&lt;1.75,C47&gt;=4.95,F47&gt;=0.117,A47&gt;=5.55),"virginica","shouldnthappen")))))))))))))</f>
        <v>virginica</v>
      </c>
      <c r="AX47" s="1" t="str">
        <f aca="false">IF(AND(D47&lt;0.75),"setosa",IF(AND(F47&lt;0.138,D47&gt;=0.75),"virginica",IF(AND(C47&lt;4.45,A47&lt;6.15,F47&gt;=0.138,D47&gt;=0.75),"versicolor",IF(AND(C47&gt;=5.05,A47&gt;=6.15,F47&gt;=0.138,D47&gt;=0.75),"virginica",IF(AND(B47&lt;2.65,C47&gt;=4.45,A47&lt;6.15,F47&gt;=0.138,D47&gt;=0.75),"virginica",IF(AND(A47&gt;=6.35,C47&lt;5.05,A47&gt;=6.15,F47&gt;=0.138,D47&gt;=0.75),"versicolor",IF(AND(A47&lt;5.65,B47&gt;=2.65,C47&gt;=4.45,A47&lt;6.15,F47&gt;=0.138,D47&gt;=0.75),"virginica",IF(AND(D47&lt;1.75,A47&lt;6.35,C47&lt;5.05,A47&gt;=6.15,F47&gt;=0.138,D47&gt;=0.75),"versicolor",IF(AND(D47&gt;=1.75,A47&lt;6.35,C47&lt;5.05,A47&gt;=6.15,F47&gt;=0.138,D47&gt;=0.75),"virginica",IF(AND(D47&lt;1.7,A47&gt;=5.65,B47&gt;=2.65,C47&gt;=4.45,A47&lt;6.15,F47&gt;=0.138,D47&gt;=0.75),"versicolor",IF(AND(D47&gt;=1.7,A47&gt;=5.65,B47&gt;=2.65,C47&gt;=4.45,A47&lt;6.15,F47&gt;=0.138,D47&gt;=0.75),"virginica","shouldnthappen")))))))))))</f>
        <v>virginica</v>
      </c>
      <c r="AY47" s="1" t="str">
        <f aca="false">IF(AND(D47&lt;0.75,A47&lt;5.55),"setosa",IF(AND(A47&lt;4.95,D47&gt;=0.75,A47&lt;5.55),"virginica",IF(AND(A47&gt;=4.95,D47&gt;=0.75,A47&lt;5.55),"versicolor",IF(AND(C47&lt;2.6,C47&lt;4.85,A47&gt;=5.55),"setosa",IF(AND(C47&gt;=2.6,C47&lt;4.85,A47&gt;=5.55),"versicolor",IF(AND(D47&gt;=1.75,C47&gt;=4.85,A47&gt;=5.55),"virginica",IF(AND(F47&lt;0.405,D47&lt;1.75,C47&gt;=4.85,A47&gt;=5.55),"versicolor",IF(AND(B47&lt;3.05,F47&gt;=0.405,D47&lt;1.75,C47&gt;=4.85,A47&gt;=5.55),"virginica",IF(AND(B47&gt;=3.05,F47&gt;=0.405,D47&lt;1.75,C47&gt;=4.85,A47&gt;=5.55),"versicolor","shouldnthappen")))))))))</f>
        <v>virginica</v>
      </c>
      <c r="AZ47" s="1" t="str">
        <f aca="false">IF(AND(D47&lt;0.75),"setosa",IF(AND(F47&lt;0.9,C47&lt;4.95,D47&gt;=0.75),"versicolor",IF(AND(F47&gt;=0.9,C47&lt;4.95,D47&gt;=0.75),"virginica",IF(AND(D47&gt;=1.7,C47&gt;=4.95,D47&gt;=0.75),"virginica",IF(AND(F47&lt;0.405,D47&lt;1.7,C47&gt;=4.95,D47&gt;=0.75),"versicolor",IF(AND(F47&gt;=0.405,D47&lt;1.7,C47&gt;=4.95,D47&gt;=0.75),"virginica","shouldnthappen"))))))</f>
        <v>virginica</v>
      </c>
      <c r="BA47" s="1" t="str">
        <f aca="false">IF(AND(D47&lt;0.75),"setosa",IF(AND(D47&gt;=1.7,C47&gt;=5.05,D47&gt;=0.75),"virginica",IF(AND(D47&lt;1.45,D47&lt;1.6,C47&lt;5.05,D47&gt;=0.75),"versicolor",IF(AND(A47&lt;5.8,D47&gt;=1.6,C47&lt;5.05,D47&gt;=0.75),"virginica",IF(AND(A47&gt;=5.8,D47&gt;=1.6,C47&lt;5.05,D47&gt;=0.75),"versicolor",IF(AND(F47&lt;0.417,D47&lt;1.7,C47&gt;=5.05,D47&gt;=0.75),"versicolor",IF(AND(F47&gt;=0.417,D47&lt;1.7,C47&gt;=5.05,D47&gt;=0.75),"virginica",IF(AND(A47&lt;5.95,D47&gt;=1.45,D47&lt;1.6,C47&lt;5.05,D47&gt;=0.75),"versicolor",IF(AND(G47&lt;10.618,A47&gt;=5.95,D47&gt;=1.45,D47&lt;1.6,C47&lt;5.05,D47&gt;=0.75),"virginica",IF(AND(G47&gt;=10.618,A47&gt;=5.95,D47&gt;=1.45,D47&lt;1.6,C47&lt;5.05,D47&gt;=0.75),"versicolor","shouldnthappen"))))))))))</f>
        <v>virginica</v>
      </c>
      <c r="BB47" s="1" t="str">
        <f aca="false">IF(AND(C47&lt;2.6),"setosa",IF(AND(D47&gt;=1.75,C47&gt;=2.6),"virginica",IF(AND(C47&gt;=5.45,D47&lt;1.75,C47&gt;=2.6),"virginica",IF(AND(F47&gt;=0.259,C47&lt;5.45,D47&lt;1.75,C47&gt;=2.6),"versicolor",IF(AND(C47&lt;5.05,F47&lt;0.259,C47&lt;5.45,D47&lt;1.75,C47&gt;=2.6),"versicolor",IF(AND(C47&gt;=5.05,F47&lt;0.259,C47&lt;5.45,D47&lt;1.75,C47&gt;=2.6),"virginica","shouldnthappen"))))))</f>
        <v>virginica</v>
      </c>
      <c r="BC47" s="1" t="str">
        <f aca="false">IF(AND(A47&lt;4.95,B47&lt;2.7,A47&lt;5.55),"virginica",IF(AND(A47&gt;=4.95,B47&lt;2.7,A47&lt;5.55),"versicolor",IF(AND(C47&lt;3.2,B47&gt;=2.7,A47&lt;5.55),"setosa",IF(AND(C47&gt;=3.2,B47&gt;=2.7,A47&lt;5.55),"versicolor",IF(AND(F47&gt;=0.85,A47&lt;6.15,A47&gt;=5.55),"virginica",IF(AND(D47&lt;1.45,A47&gt;=6.15,A47&gt;=5.55),"versicolor",IF(AND(C47&lt;4.8,F47&lt;0.85,A47&lt;6.15,A47&gt;=5.55),"versicolor",IF(AND(D47&gt;=1.7,D47&gt;=1.45,A47&gt;=6.15,A47&gt;=5.55),"virginica",IF(AND(G47&lt;9.333,C47&gt;=4.8,F47&lt;0.85,A47&lt;6.15,A47&gt;=5.55),"versicolor",IF(AND(G47&gt;=9.333,C47&gt;=4.8,F47&lt;0.85,A47&lt;6.15,A47&gt;=5.55),"virginica",IF(AND(C47&lt;4.9,D47&lt;1.7,D47&gt;=1.45,A47&gt;=6.15,A47&gt;=5.55),"versicolor",IF(AND(C47&gt;=4.9,D47&lt;1.7,D47&gt;=1.45,A47&gt;=6.15,A47&gt;=5.55),"virginica","shouldnthappen"))))))))))))</f>
        <v>virginica</v>
      </c>
      <c r="BD47" s="1" t="str">
        <f aca="false">IF(AND(C47&lt;2.35),"setosa",IF(AND(C47&lt;4.75,B47&lt;2.55,C47&gt;=2.35),"versicolor",IF(AND(C47&gt;=4.75,B47&lt;2.55,C47&gt;=2.35),"virginica",IF(AND(C47&lt;4.75,B47&gt;=2.55,C47&gt;=2.35),"versicolor",IF(AND(D47&gt;=1.75,C47&gt;=4.75,B47&gt;=2.55,C47&gt;=2.35),"virginica",IF(AND(A47&gt;=6.5,D47&lt;1.75,C47&gt;=4.75,B47&gt;=2.55,C47&gt;=2.35),"versicolor",IF(AND(A47&lt;6.05,A47&lt;6.5,D47&lt;1.75,C47&gt;=4.75,B47&gt;=2.55,C47&gt;=2.35),"versicolor",IF(AND(A47&gt;=6.05,A47&lt;6.5,D47&lt;1.75,C47&gt;=4.75,B47&gt;=2.55,C47&gt;=2.35),"virginica","shouldnthappen"))))))))</f>
        <v>virginica</v>
      </c>
      <c r="BE47" s="1" t="str">
        <f aca="false">IF(AND(C47&lt;2.5),"setosa",IF(AND(D47&lt;1.65,C47&lt;4.75,C47&gt;=2.5),"versicolor",IF(AND(D47&gt;=1.65,C47&lt;4.75,C47&gt;=2.5),"virginica",IF(AND(D47&gt;=1.75,C47&gt;=4.75,C47&gt;=2.5),"virginica",IF(AND(C47&lt;4.95,D47&lt;1.75,C47&gt;=4.75,C47&gt;=2.5),"versicolor",IF(AND(A47&lt;6.5,C47&gt;=4.95,D47&lt;1.75,C47&gt;=4.75,C47&gt;=2.5),"virginica",IF(AND(A47&gt;=6.5,C47&gt;=4.95,D47&lt;1.75,C47&gt;=4.75,C47&gt;=2.5),"versicolor","shouldnthappen")))))))</f>
        <v>virginica</v>
      </c>
      <c r="BF47" s="1" t="str">
        <f aca="false">IF(AND(G47&gt;=15.244),"virginica",IF(AND(C47&lt;3.2,B47&gt;=3.15,G47&lt;15.244),"setosa",IF(AND(A47&gt;=4.95,C47&lt;4.7,B47&lt;3.15,G47&lt;15.244),"versicolor",IF(AND(C47&gt;=5.15,C47&gt;=4.7,B47&lt;3.15,G47&lt;15.244),"virginica",IF(AND(A47&gt;=6.45,C47&gt;=3.2,B47&gt;=3.15,G47&lt;15.244),"virginica",IF(AND(D47&lt;0.95,A47&lt;4.95,C47&lt;4.7,B47&lt;3.15,G47&lt;15.244),"setosa",IF(AND(D47&gt;=0.95,A47&lt;4.95,C47&lt;4.7,B47&lt;3.15,G47&lt;15.244),"virginica",IF(AND(F47&lt;0.816,A47&lt;6.45,C47&gt;=3.2,B47&gt;=3.15,G47&lt;15.244),"virginica",IF(AND(F47&gt;=0.816,A47&lt;6.45,C47&gt;=3.2,B47&gt;=3.15,G47&lt;15.244),"versicolor",IF(AND(A47&gt;=6.5,B47&lt;3.05,C47&lt;5.15,C47&gt;=4.7,B47&lt;3.15,G47&lt;15.244),"versicolor",IF(AND(G47&lt;11.093,B47&gt;=3.05,C47&lt;5.15,C47&gt;=4.7,B47&lt;3.15,G47&lt;15.244),"virginica",IF(AND(G47&gt;=11.093,B47&gt;=3.05,C47&lt;5.15,C47&gt;=4.7,B47&lt;3.15,G47&lt;15.244),"versicolor",IF(AND(D47&gt;=1.7,A47&lt;6.5,B47&lt;3.05,C47&lt;5.15,C47&gt;=4.7,B47&lt;3.15,G47&lt;15.244),"virginica",IF(AND(G47&lt;7.498,D47&lt;1.7,A47&lt;6.5,B47&lt;3.05,C47&lt;5.15,C47&gt;=4.7,B47&lt;3.15,G47&lt;15.244),"virginica",IF(AND(G47&gt;=7.498,D47&lt;1.7,A47&lt;6.5,B47&lt;3.05,C47&lt;5.15,C47&gt;=4.7,B47&lt;3.15,G47&lt;15.244),"versicolor","shouldnthappen")))))))))))))))</f>
        <v>virginica</v>
      </c>
      <c r="BG47" s="1" t="str">
        <f aca="false">IF(AND(B47&gt;=3.35,C47&lt;4.85),"setosa",IF(AND(D47&gt;=1.75,C47&gt;=4.85),"virginica",IF(AND(D47&lt;0.75,B47&lt;3.35,C47&lt;4.85),"setosa",IF(AND(G47&gt;=13.879,D47&lt;1.75,C47&gt;=4.85),"versicolor",IF(AND(F47&gt;=0.9,D47&gt;=0.75,B47&lt;3.35,C47&lt;4.85),"virginica",IF(AND(F47&gt;=0.405,G47&lt;13.879,D47&lt;1.75,C47&gt;=4.85),"virginica",IF(AND(B47&gt;=2.55,F47&lt;0.9,D47&gt;=0.75,B47&lt;3.35,C47&lt;4.85),"versicolor",IF(AND(G47&lt;7.498,F47&lt;0.405,G47&lt;13.879,D47&lt;1.75,C47&gt;=4.85),"virginica",IF(AND(G47&gt;=7.498,F47&lt;0.405,G47&lt;13.879,D47&lt;1.75,C47&gt;=4.85),"versicolor",IF(AND(G47&lt;5.656,B47&lt;2.55,F47&lt;0.9,D47&gt;=0.75,B47&lt;3.35,C47&lt;4.85),"virginica",IF(AND(G47&gt;=5.656,B47&lt;2.55,F47&lt;0.9,D47&gt;=0.75,B47&lt;3.35,C47&lt;4.85),"versicolor","shouldnthappen")))))))))))</f>
        <v>virginica</v>
      </c>
      <c r="BH47" s="1" t="str">
        <f aca="false">IF(AND(D47&lt;0.7),"setosa",IF(AND(D47&gt;=1.65,A47&lt;6.65,D47&gt;=0.7),"virginica",IF(AND(D47&lt;1.55,A47&gt;=6.65,D47&gt;=0.7),"versicolor",IF(AND(D47&gt;=1.55,A47&gt;=6.65,D47&gt;=0.7),"virginica",IF(AND(F47&gt;=0.529,D47&lt;1.65,A47&lt;6.65,D47&gt;=0.7),"versicolor",IF(AND(C47&gt;=5.35,F47&lt;0.529,D47&lt;1.65,A47&lt;6.65,D47&gt;=0.7),"virginica",IF(AND(G47&gt;=7.411,C47&lt;5.35,F47&lt;0.529,D47&lt;1.65,A47&lt;6.65,D47&gt;=0.7),"versicolor",IF(AND(G47&lt;6.927,G47&lt;7.411,C47&lt;5.35,F47&lt;0.529,D47&lt;1.65,A47&lt;6.65,D47&gt;=0.7),"versicolor",IF(AND(G47&gt;=6.927,G47&lt;7.411,C47&lt;5.35,F47&lt;0.529,D47&lt;1.65,A47&lt;6.65,D47&gt;=0.7),"virginica","shouldnthappen")))))))))</f>
        <v>virginica</v>
      </c>
      <c r="BI47" s="1" t="str">
        <f aca="false">IF(AND(D47&gt;=1.7),"virginica",IF(AND(D47&lt;0.7,D47&lt;1.7),"setosa",IF(AND(D47&lt;1.45,G47&lt;7.37,D47&gt;=0.7,D47&lt;1.7),"versicolor",IF(AND(D47&gt;=1.45,G47&lt;7.37,D47&gt;=0.7,D47&lt;1.7),"virginica",IF(AND(B47&gt;=2.65,G47&gt;=7.37,D47&gt;=0.7,D47&lt;1.7),"versicolor",IF(AND(C47&lt;5.05,B47&lt;2.65,G47&gt;=7.37,D47&gt;=0.7,D47&lt;1.7),"versicolor",IF(AND(C47&gt;=5.05,B47&lt;2.65,G47&gt;=7.37,D47&gt;=0.7,D47&lt;1.7),"virginica","shouldnthappen")))))))</f>
        <v>virginica</v>
      </c>
    </row>
    <row r="48" customFormat="false" ht="13.8" hidden="false" customHeight="false" outlineLevel="0" collapsed="false">
      <c r="A48" s="1" t="n">
        <v>5.8</v>
      </c>
      <c r="B48" s="1" t="n">
        <v>2.7</v>
      </c>
      <c r="C48" s="1" t="n">
        <v>5.1</v>
      </c>
      <c r="D48" s="1" t="n">
        <v>1.9</v>
      </c>
      <c r="E48" s="1" t="s">
        <v>93</v>
      </c>
      <c r="F48" s="1" t="n">
        <v>0.262564631178975</v>
      </c>
      <c r="G48" s="1" t="n">
        <v>15.2607842620462</v>
      </c>
      <c r="H48" s="11" t="str">
        <f aca="false">E48</f>
        <v>virginica</v>
      </c>
      <c r="I48" s="1" t="str">
        <f aca="false">INDEX(L48:BI48, MODE(MATCH(L48:BI48, L48:BI48, 0 )))</f>
        <v>virginica</v>
      </c>
      <c r="J48" s="12" t="n">
        <f aca="false">COUNTIF(L48:BI48, H48) / COUNTA(L48:BI48)</f>
        <v>0.96</v>
      </c>
      <c r="K48" s="13" t="n">
        <f aca="false">I48=H48</f>
        <v>1</v>
      </c>
      <c r="L48" s="1" t="str">
        <f aca="false">IF(AND(C48&lt;3.65,B48&gt;=3.35),"setosa",IF(AND(C48&gt;=3.65,B48&gt;=3.35),"virginica",IF(AND(C48&lt;2.35,C48&lt;4.85,B48&lt;3.35),"setosa",IF(AND(F48&gt;=0.899,C48&gt;=2.35,C48&lt;4.85,B48&lt;3.35),"virginica",IF(AND(G48&gt;=8.268,B48&lt;2.75,C48&gt;=4.85,B48&lt;3.35),"virginica",IF(AND(D48&lt;1.55,B48&gt;=2.75,C48&gt;=4.85,B48&lt;3.35),"versicolor",IF(AND(D48&gt;=1.55,B48&gt;=2.75,C48&gt;=4.85,B48&lt;3.35),"virginica",IF(AND(G48&lt;6.537,F48&lt;0.899,C48&gt;=2.35,C48&lt;4.85,B48&lt;3.35),"virginica",IF(AND(G48&gt;=6.537,F48&lt;0.899,C48&gt;=2.35,C48&lt;4.85,B48&lt;3.35),"versicolor",IF(AND(G48&lt;6.878,G48&lt;8.268,B48&lt;2.75,C48&gt;=4.85,B48&lt;3.35),"virginica",IF(AND(G48&gt;=6.878,G48&lt;8.268,B48&lt;2.75,C48&gt;=4.85,B48&lt;3.35),"versicolor","shouldnthappen")))))))))))</f>
        <v>virginica</v>
      </c>
      <c r="M48" s="1" t="str">
        <f aca="false">IF(AND(C48&lt;2.6),"setosa",IF(AND(D48&gt;=1.75,C48&gt;=2.6),"virginica",IF(AND(G48&lt;6.094,D48&lt;1.75,C48&gt;=2.6),"virginica",IF(AND(D48&lt;1.35,G48&gt;=6.094,D48&lt;1.75,C48&gt;=2.6),"versicolor",IF(AND(C48&lt;5.05,D48&gt;=1.35,G48&gt;=6.094,D48&lt;1.75,C48&gt;=2.6),"versicolor",IF(AND(C48&gt;=5.05,D48&gt;=1.35,G48&gt;=6.094,D48&lt;1.75,C48&gt;=2.6),"virginica","shouldnthappen"))))))</f>
        <v>virginica</v>
      </c>
      <c r="N48" s="1" t="str">
        <f aca="false">IF(AND(A48&lt;6.6,B48&gt;=3.45),"setosa",IF(AND(A48&gt;=6.6,B48&gt;=3.45),"virginica",IF(AND(D48&lt;0.7,C48&lt;4.75,B48&lt;3.45),"setosa",IF(AND(D48&gt;=0.7,C48&lt;4.75,B48&lt;3.45),"versicolor",IF(AND(C48&gt;=5.15,C48&gt;=4.75,B48&lt;3.45),"virginica",IF(AND(D48&gt;=1.7,A48&lt;6.5,C48&lt;5.15,C48&gt;=4.75,B48&lt;3.45),"virginica",IF(AND(C48&lt;5.05,A48&gt;=6.5,C48&lt;5.15,C48&gt;=4.75,B48&lt;3.45),"versicolor",IF(AND(C48&gt;=5.05,A48&gt;=6.5,C48&lt;5.15,C48&gt;=4.75,B48&lt;3.45),"virginica",IF(AND(G48&lt;7.498,D48&lt;1.7,A48&lt;6.5,C48&lt;5.15,C48&gt;=4.75,B48&lt;3.45),"virginica",IF(AND(G48&gt;=7.498,D48&lt;1.7,A48&lt;6.5,C48&lt;5.15,C48&gt;=4.75,B48&lt;3.45),"versicolor","shouldnthappen"))))))))))</f>
        <v>virginica</v>
      </c>
      <c r="O48" s="1" t="str">
        <f aca="false">IF(AND(D48&lt;0.75),"setosa",IF(AND(C48&lt;4.75,C48&lt;4.85,D48&gt;=0.75),"versicolor",IF(AND(A48&gt;=6.05,C48&gt;=4.85,D48&gt;=0.75),"virginica",IF(AND(D48&lt;1.6,C48&gt;=4.75,C48&lt;4.85,D48&gt;=0.75),"versicolor",IF(AND(D48&gt;=1.6,C48&gt;=4.75,C48&lt;4.85,D48&gt;=0.75),"virginica",IF(AND(A48&lt;5.9,A48&lt;6.05,C48&gt;=4.85,D48&gt;=0.75),"virginica",IF(AND(A48&gt;=5.9,A48&lt;6.05,C48&gt;=4.85,D48&gt;=0.75),"versicolor","shouldnthappen")))))))</f>
        <v>virginica</v>
      </c>
      <c r="P48" s="1" t="str">
        <f aca="false">IF(AND(D48&lt;0.75),"setosa",IF(AND(A48&lt;5.55,D48&gt;=0.75),"versicolor",IF(AND(D48&gt;=1.7,G48&lt;13.158,A48&gt;=5.55,D48&gt;=0.75),"virginica",IF(AND(B48&lt;2.45,D48&lt;1.7,G48&lt;13.158,A48&gt;=5.55,D48&gt;=0.75),"virginica",IF(AND(B48&gt;=2.45,D48&lt;1.7,G48&lt;13.158,A48&gt;=5.55,D48&gt;=0.75),"versicolor",IF(AND(B48&gt;=3.05,G48&lt;15.551,G48&gt;=13.158,A48&gt;=5.55,D48&gt;=0.75),"versicolor",IF(AND(B48&lt;2.9,G48&gt;=15.551,G48&gt;=13.158,A48&gt;=5.55,D48&gt;=0.75),"versicolor",IF(AND(B48&gt;=2.9,G48&gt;=15.551,G48&gt;=13.158,A48&gt;=5.55,D48&gt;=0.75),"virginica",IF(AND(D48&lt;1.3,G48&lt;14.221,B48&lt;3.05,G48&lt;15.551,G48&gt;=13.158,A48&gt;=5.55,D48&gt;=0.75),"versicolor",IF(AND(D48&gt;=1.3,G48&lt;14.221,B48&lt;3.05,G48&lt;15.551,G48&gt;=13.158,A48&gt;=5.55,D48&gt;=0.75),"virginica",IF(AND(C48&lt;4.9,G48&gt;=14.221,B48&lt;3.05,G48&lt;15.551,G48&gt;=13.158,A48&gt;=5.55,D48&gt;=0.75),"versicolor",IF(AND(C48&gt;=4.9,G48&gt;=14.221,B48&lt;3.05,G48&lt;15.551,G48&gt;=13.158,A48&gt;=5.55,D48&gt;=0.75),"virginica","shouldnthappen"))))))))))))</f>
        <v>virginica</v>
      </c>
      <c r="Q48" s="1" t="str">
        <f aca="false">IF(AND(C48&lt;2.6),"setosa",IF(AND(A48&gt;=4.95,C48&lt;4.75,C48&gt;=2.6),"versicolor",IF(AND(D48&gt;=1.75,C48&gt;=4.75,C48&gt;=2.6),"virginica",IF(AND(B48&lt;2.45,A48&lt;4.95,C48&lt;4.75,C48&gt;=2.6),"versicolor",IF(AND(B48&gt;=2.45,A48&lt;4.95,C48&lt;4.75,C48&gt;=2.6),"virginica",IF(AND(G48&lt;7.498,D48&lt;1.75,C48&gt;=4.75,C48&gt;=2.6),"virginica",IF(AND(F48&lt;0.417,G48&gt;=7.498,D48&lt;1.75,C48&gt;=4.75,C48&gt;=2.6),"versicolor",IF(AND(F48&lt;0.442,F48&gt;=0.417,G48&gt;=7.498,D48&lt;1.75,C48&gt;=4.75,C48&gt;=2.6),"virginica",IF(AND(F48&gt;=0.442,F48&gt;=0.417,G48&gt;=7.498,D48&lt;1.75,C48&gt;=4.75,C48&gt;=2.6),"versicolor","shouldnthappen")))))))))</f>
        <v>virginica</v>
      </c>
      <c r="R48" s="1" t="str">
        <f aca="false">IF(AND(D48&lt;0.75),"setosa",IF(AND(D48&lt;1.75,A48&gt;=6.25,D48&gt;=0.75),"versicolor",IF(AND(D48&gt;=1.75,A48&gt;=6.25,D48&gt;=0.75),"virginica",IF(AND(D48&lt;1.6,C48&lt;4.75,A48&lt;6.25,D48&gt;=0.75),"versicolor",IF(AND(D48&gt;=1.6,C48&lt;4.75,A48&lt;6.25,D48&gt;=0.75),"virginica",IF(AND(G48&lt;6.998,C48&gt;=4.75,A48&lt;6.25,D48&gt;=0.75),"virginica",IF(AND(A48&lt;6.05,G48&gt;=6.998,C48&gt;=4.75,A48&lt;6.25,D48&gt;=0.75),"versicolor",IF(AND(A48&gt;=6.05,G48&gt;=6.998,C48&gt;=4.75,A48&lt;6.25,D48&gt;=0.75),"virginica","shouldnthappen"))))))))</f>
        <v>versicolor</v>
      </c>
      <c r="S48" s="1" t="str">
        <f aca="false">IF(AND(B48&gt;=3.05,A48&lt;5.45),"setosa",IF(AND(C48&lt;2.2,B48&lt;3.05,A48&lt;5.45),"setosa",IF(AND(C48&gt;=2.2,B48&lt;3.05,A48&lt;5.45),"versicolor",IF(AND(B48&lt;3.7,C48&lt;4.8,A48&gt;=5.45),"versicolor",IF(AND(B48&gt;=3.7,C48&lt;4.8,A48&gt;=5.45),"setosa",IF(AND(G48&lt;13.757,C48&lt;5.05,C48&gt;=4.8,A48&gt;=5.45),"virginica",IF(AND(G48&gt;=13.757,C48&lt;5.05,C48&gt;=4.8,A48&gt;=5.45),"versicolor",IF(AND(C48&gt;=5.15,C48&gt;=5.05,C48&gt;=4.8,A48&gt;=5.45),"virginica",IF(AND(A48&lt;5.95,C48&lt;5.15,C48&gt;=5.05,C48&gt;=4.8,A48&gt;=5.45),"virginica",IF(AND(D48&gt;=1.8,A48&gt;=5.95,C48&lt;5.15,C48&gt;=5.05,C48&gt;=4.8,A48&gt;=5.45),"virginica",IF(AND(B48&lt;2.75,D48&lt;1.8,A48&gt;=5.95,C48&lt;5.15,C48&gt;=5.05,C48&gt;=4.8,A48&gt;=5.45),"versicolor",IF(AND(B48&gt;=2.75,D48&lt;1.8,A48&gt;=5.95,C48&lt;5.15,C48&gt;=5.05,C48&gt;=4.8,A48&gt;=5.45),"virginica","shouldnthappen"))))))))))))</f>
        <v>virginica</v>
      </c>
      <c r="T48" s="1" t="str">
        <f aca="false">IF(AND(C48&lt;2.6),"setosa",IF(AND(D48&lt;1.65,C48&lt;4.75,C48&gt;=2.6),"versicolor",IF(AND(D48&gt;=1.65,C48&lt;4.75,C48&gt;=2.6),"virginica",IF(AND(G48&gt;=8.494,A48&lt;6.6,C48&gt;=4.75,C48&gt;=2.6),"virginica",IF(AND(C48&lt;5.2,A48&gt;=6.6,C48&gt;=4.75,C48&gt;=2.6),"versicolor",IF(AND(C48&gt;=5.2,A48&gt;=6.6,C48&gt;=4.75,C48&gt;=2.6),"virginica",IF(AND(A48&lt;5.95,G48&lt;8.494,A48&lt;6.6,C48&gt;=4.75,C48&gt;=2.6),"virginica",IF(AND(A48&gt;=5.95,G48&lt;8.494,A48&lt;6.6,C48&gt;=4.75,C48&gt;=2.6),"versicolor","shouldnthappen"))))))))</f>
        <v>virginica</v>
      </c>
      <c r="U48" s="1" t="str">
        <f aca="false">IF(AND(C48&lt;3.65,B48&gt;=3.35),"setosa",IF(AND(C48&gt;=3.65,B48&gt;=3.35),"virginica",IF(AND(C48&lt;2.35,A48&lt;6.25,B48&lt;3.35),"setosa",IF(AND(C48&lt;4.85,A48&gt;=6.25,B48&lt;3.35),"versicolor",IF(AND(G48&gt;=15.426,C48&gt;=2.35,A48&lt;6.25,B48&lt;3.35),"virginica",IF(AND(D48&gt;=1.55,C48&gt;=4.85,A48&gt;=6.25,B48&lt;3.35),"virginica",IF(AND(D48&lt;1.8,G48&lt;15.426,C48&gt;=2.35,A48&lt;6.25,B48&lt;3.35),"versicolor",IF(AND(D48&gt;=1.8,G48&lt;15.426,C48&gt;=2.35,A48&lt;6.25,B48&lt;3.35),"virginica",IF(AND(B48&lt;2.95,D48&lt;1.55,C48&gt;=4.85,A48&gt;=6.25,B48&lt;3.35),"virginica",IF(AND(B48&gt;=2.95,D48&lt;1.55,C48&gt;=4.85,A48&gt;=6.25,B48&lt;3.35),"versicolor","shouldnthappen"))))))))))</f>
        <v>virginica</v>
      </c>
      <c r="V48" s="1" t="str">
        <f aca="false">IF(AND(C48&lt;2.6),"setosa",IF(AND(C48&gt;=4.85,C48&gt;=2.6),"virginica",IF(AND(F48&gt;=0.9,C48&lt;4.85,C48&gt;=2.6),"virginica",IF(AND(G48&lt;5.656,F48&lt;0.9,C48&lt;4.85,C48&gt;=2.6),"virginica",IF(AND(G48&gt;=5.656,F48&lt;0.9,C48&lt;4.85,C48&gt;=2.6),"versicolor","shouldnthappen")))))</f>
        <v>virginica</v>
      </c>
      <c r="W48" s="1" t="str">
        <f aca="false">IF(AND(D48&gt;=1.75,G48&gt;=13.795),"virginica",IF(AND(D48&gt;=1.5,G48&gt;=12.335,G48&lt;13.795),"virginica",IF(AND(C48&lt;2.45,C48&lt;4.85,G48&lt;12.335,G48&lt;13.795),"setosa",IF(AND(C48&gt;=2.45,C48&lt;4.85,G48&lt;12.335,G48&lt;13.795),"versicolor",IF(AND(D48&gt;=1.7,C48&gt;=4.85,G48&lt;12.335,G48&lt;13.795),"virginica",IF(AND(B48&gt;=3.25,D48&lt;1.5,G48&gt;=12.335,G48&lt;13.795),"setosa",IF(AND(D48&lt;1,F48&lt;0.255,D48&lt;1.75,G48&gt;=13.795),"setosa",IF(AND(D48&gt;=1,F48&lt;0.255,D48&lt;1.75,G48&gt;=13.795),"versicolor",IF(AND(A48&lt;5.4,F48&gt;=0.255,D48&lt;1.75,G48&gt;=13.795),"setosa",IF(AND(A48&gt;=5.4,F48&gt;=0.255,D48&lt;1.75,G48&gt;=13.795),"versicolor",IF(AND(A48&lt;6.15,D48&lt;1.7,C48&gt;=4.85,G48&lt;12.335,G48&lt;13.795),"versicolor",IF(AND(A48&gt;=6.15,D48&lt;1.7,C48&gt;=4.85,G48&lt;12.335,G48&lt;13.795),"virginica",IF(AND(C48&lt;5,B48&lt;3.25,D48&lt;1.5,G48&gt;=12.335,G48&lt;13.795),"versicolor",IF(AND(C48&gt;=5,B48&lt;3.25,D48&lt;1.5,G48&gt;=12.335,G48&lt;13.795),"virginica","shouldnthappen"))))))))))))))</f>
        <v>virginica</v>
      </c>
      <c r="X48" s="1" t="str">
        <f aca="false">IF(AND(C48&lt;2.5,A48&lt;5.55),"setosa",IF(AND(F48&lt;0.096,A48&gt;=5.55),"virginica",IF(AND(D48&lt;1.6,C48&gt;=2.5,A48&lt;5.55),"versicolor",IF(AND(D48&gt;=1.6,C48&gt;=2.5,A48&lt;5.55),"virginica",IF(AND(F48&gt;=0.156,C48&lt;4.75,F48&gt;=0.096,A48&gt;=5.55),"versicolor",IF(AND(D48&gt;=1.75,C48&gt;=4.75,F48&gt;=0.096,A48&gt;=5.55),"virginica",IF(AND(B48&lt;3.3,F48&lt;0.156,C48&lt;4.75,F48&gt;=0.096,A48&gt;=5.55),"versicolor",IF(AND(B48&gt;=3.3,F48&lt;0.156,C48&lt;4.75,F48&gt;=0.096,A48&gt;=5.55),"setosa",IF(AND(B48&lt;2.45,A48&lt;6.05,D48&lt;1.75,C48&gt;=4.75,F48&gt;=0.096,A48&gt;=5.55),"virginica",IF(AND(B48&gt;=2.45,A48&lt;6.05,D48&lt;1.75,C48&gt;=4.75,F48&gt;=0.096,A48&gt;=5.55),"versicolor",IF(AND(F48&lt;0.205,A48&gt;=6.05,D48&lt;1.75,C48&gt;=4.75,F48&gt;=0.096,A48&gt;=5.55),"versicolor",IF(AND(F48&gt;=0.205,A48&gt;=6.05,D48&lt;1.75,C48&gt;=4.75,F48&gt;=0.096,A48&gt;=5.55),"virginica","shouldnthappen"))))))))))))</f>
        <v>virginica</v>
      </c>
      <c r="Y48" s="1" t="str">
        <f aca="false">IF(AND(C48&lt;2.35,A48&lt;5.55),"setosa",IF(AND(C48&gt;=5.05,A48&gt;=5.55),"virginica",IF(AND(D48&lt;1.6,C48&gt;=2.35,A48&lt;5.55),"versicolor",IF(AND(D48&gt;=1.6,C48&gt;=2.35,A48&lt;5.55),"virginica",IF(AND(D48&gt;=1.75,C48&lt;5.05,A48&gt;=5.55),"virginica",IF(AND(B48&gt;=3.55,D48&lt;1.75,C48&lt;5.05,A48&gt;=5.55),"setosa",IF(AND(G48&lt;6.3,B48&lt;3.55,D48&lt;1.75,C48&lt;5.05,A48&gt;=5.55),"virginica",IF(AND(G48&gt;=6.3,B48&lt;3.55,D48&lt;1.75,C48&lt;5.05,A48&gt;=5.55),"versicolor","shouldnthappen"))))))))</f>
        <v>virginica</v>
      </c>
      <c r="Z48" s="1" t="str">
        <f aca="false">IF(AND(D48&lt;0.75),"setosa",IF(AND(B48&gt;=2.55,C48&lt;4.85,D48&gt;=0.75),"versicolor",IF(AND(D48&gt;=1.7,C48&gt;=4.85,D48&gt;=0.75),"virginica",IF(AND(D48&lt;1.6,B48&lt;2.55,C48&lt;4.85,D48&gt;=0.75),"versicolor",IF(AND(D48&gt;=1.6,B48&lt;2.55,C48&lt;4.85,D48&gt;=0.75),"virginica",IF(AND(B48&lt;2.65,D48&lt;1.7,C48&gt;=4.85,D48&gt;=0.75),"virginica",IF(AND(F48&lt;0.325,B48&gt;=2.65,D48&lt;1.7,C48&gt;=4.85,D48&gt;=0.75),"virginica",IF(AND(G48&lt;10.717,F48&gt;=0.325,B48&gt;=2.65,D48&lt;1.7,C48&gt;=4.85,D48&gt;=0.75),"versicolor",IF(AND(G48&gt;=10.717,F48&gt;=0.325,B48&gt;=2.65,D48&lt;1.7,C48&gt;=4.85,D48&gt;=0.75),"virginica","shouldnthappen")))))))))</f>
        <v>virginica</v>
      </c>
      <c r="AA48" s="1" t="str">
        <f aca="false">IF(AND(D48&lt;0.75),"setosa",IF(AND(D48&gt;=1.75,D48&gt;=0.75),"virginica",IF(AND(F48&gt;=0.455,D48&lt;1.75,D48&gt;=0.75),"versicolor",IF(AND(D48&lt;1.45,F48&lt;0.455,D48&lt;1.75,D48&gt;=0.75),"versicolor",IF(AND(F48&lt;0.247,D48&gt;=1.45,F48&lt;0.455,D48&lt;1.75,D48&gt;=0.75),"versicolor",IF(AND(F48&gt;=0.247,D48&gt;=1.45,F48&lt;0.455,D48&lt;1.75,D48&gt;=0.75),"virginica","shouldnthappen"))))))</f>
        <v>virginica</v>
      </c>
      <c r="AB48" s="1" t="str">
        <f aca="false">IF(AND(F48&gt;=0.221,B48&gt;=3.35),"setosa",IF(AND(A48&lt;5.3,F48&gt;=0.683,B48&lt;3.35),"setosa",IF(AND(A48&lt;6.45,F48&lt;0.221,B48&gt;=3.35),"setosa",IF(AND(A48&gt;=6.45,F48&lt;0.221,B48&gt;=3.35),"virginica",IF(AND(G48&lt;6.3,A48&lt;6.25,F48&lt;0.683,B48&lt;3.35),"virginica",IF(AND(G48&lt;13.795,A48&gt;=6.25,F48&lt;0.683,B48&lt;3.35),"virginica",IF(AND(D48&lt;1.65,A48&gt;=5.3,F48&gt;=0.683,B48&lt;3.35),"versicolor",IF(AND(D48&gt;=1.65,A48&gt;=5.3,F48&gt;=0.683,B48&lt;3.35),"virginica",IF(AND(D48&lt;0.6,G48&gt;=6.3,A48&lt;6.25,F48&lt;0.683,B48&lt;3.35),"setosa",IF(AND(D48&lt;1.7,G48&gt;=13.795,A48&gt;=6.25,F48&lt;0.683,B48&lt;3.35),"versicolor",IF(AND(D48&gt;=1.7,G48&gt;=13.795,A48&gt;=6.25,F48&lt;0.683,B48&lt;3.35),"virginica",IF(AND(C48&gt;=5.35,D48&gt;=0.6,G48&gt;=6.3,A48&lt;6.25,F48&lt;0.683,B48&lt;3.35),"virginica",IF(AND(D48&lt;1.75,C48&lt;5.35,D48&gt;=0.6,G48&gt;=6.3,A48&lt;6.25,F48&lt;0.683,B48&lt;3.35),"versicolor",IF(AND(D48&gt;=1.75,C48&lt;5.35,D48&gt;=0.6,G48&gt;=6.3,A48&lt;6.25,F48&lt;0.683,B48&lt;3.35),"virginica","shouldnthappen"))))))))))))))</f>
        <v>virginica</v>
      </c>
      <c r="AC48" s="1" t="str">
        <f aca="false">IF(AND(B48&gt;=3.3),"setosa",IF(AND(C48&lt;2.45,D48&lt;1.55,B48&lt;3.3),"setosa",IF(AND(F48&gt;=0.211,D48&gt;=1.55,B48&lt;3.3),"virginica",IF(AND(C48&lt;4.9,C48&gt;=2.45,D48&lt;1.55,B48&lt;3.3),"versicolor",IF(AND(C48&gt;=4.9,C48&gt;=2.45,D48&lt;1.55,B48&lt;3.3),"virginica",IF(AND(F48&lt;0.138,F48&lt;0.211,D48&gt;=1.55,B48&lt;3.3),"virginica",IF(AND(F48&gt;=0.138,F48&lt;0.211,D48&gt;=1.55,B48&lt;3.3),"versicolor","shouldnthappen")))))))</f>
        <v>virginica</v>
      </c>
      <c r="AD48" s="1" t="str">
        <f aca="false">IF(AND(D48&gt;=1.75),"virginica",IF(AND(D48&lt;0.75,D48&lt;1.75),"setosa",IF(AND(D48&lt;1.35,D48&gt;=0.75,D48&lt;1.75),"versicolor",IF(AND(B48&lt;2.6,C48&lt;4.85,D48&gt;=1.35,D48&gt;=0.75,D48&lt;1.75),"virginica",IF(AND(B48&gt;=2.6,C48&lt;4.85,D48&gt;=1.35,D48&gt;=0.75,D48&lt;1.75),"versicolor",IF(AND(A48&lt;6.4,C48&gt;=4.85,D48&gt;=1.35,D48&gt;=0.75,D48&lt;1.75),"virginica",IF(AND(A48&gt;=6.4,C48&gt;=4.85,D48&gt;=1.35,D48&gt;=0.75,D48&lt;1.75),"versicolor","shouldnthappen")))))))</f>
        <v>virginica</v>
      </c>
      <c r="AE48" s="1" t="str">
        <f aca="false">IF(AND(C48&lt;2.45),"setosa",IF(AND(F48&lt;0.07,C48&gt;=2.45),"virginica",IF(AND(A48&gt;=5,C48&lt;4.75,F48&gt;=0.07,C48&gt;=2.45),"versicolor",IF(AND(F48&lt;0.182,C48&gt;=4.75,F48&gt;=0.07,C48&gt;=2.45),"versicolor",IF(AND(B48&lt;2.45,A48&lt;5,C48&lt;4.75,F48&gt;=0.07,C48&gt;=2.45),"versicolor",IF(AND(B48&gt;=2.45,A48&lt;5,C48&lt;4.75,F48&gt;=0.07,C48&gt;=2.45),"virginica",IF(AND(F48&gt;=0.468,F48&gt;=0.182,C48&gt;=4.75,F48&gt;=0.07,C48&gt;=2.45),"virginica",IF(AND(A48&gt;=6.85,F48&lt;0.468,F48&gt;=0.182,C48&gt;=4.75,F48&gt;=0.07,C48&gt;=2.45),"virginica",IF(AND(B48&lt;2.6,A48&lt;6.85,F48&lt;0.468,F48&gt;=0.182,C48&gt;=4.75,F48&gt;=0.07,C48&gt;=2.45),"virginica",IF(AND(B48&gt;=2.6,A48&lt;6.85,F48&lt;0.468,F48&gt;=0.182,C48&gt;=4.75,F48&gt;=0.07,C48&gt;=2.45),"versicolor","shouldnthappen"))))))))))</f>
        <v>versicolor</v>
      </c>
      <c r="AF48" s="1" t="str">
        <f aca="false">IF(AND(D48&lt;0.75,A48&lt;5.45),"setosa",IF(AND(D48&gt;=1.75,A48&gt;=5.45),"virginica",IF(AND(G48&lt;6.094,D48&gt;=0.75,A48&lt;5.45),"virginica",IF(AND(G48&gt;=6.094,D48&gt;=0.75,A48&lt;5.45),"versicolor",IF(AND(C48&lt;2.75,D48&lt;1.75,A48&gt;=5.45),"setosa",IF(AND(D48&lt;1.45,C48&gt;=2.75,D48&lt;1.75,A48&gt;=5.45),"versicolor",IF(AND(B48&lt;2.75,D48&gt;=1.45,C48&gt;=2.75,D48&lt;1.75,A48&gt;=5.45),"versicolor",IF(AND(C48&lt;5.05,B48&gt;=2.75,D48&gt;=1.45,C48&gt;=2.75,D48&lt;1.75,A48&gt;=5.45),"versicolor",IF(AND(C48&gt;=5.05,B48&gt;=2.75,D48&gt;=1.45,C48&gt;=2.75,D48&lt;1.75,A48&gt;=5.45),"virginica","shouldnthappen")))))))))</f>
        <v>virginica</v>
      </c>
      <c r="AG48" s="1" t="str">
        <f aca="false">IF(AND(D48&lt;0.65,G48&lt;8.868,A48&lt;5.3),"setosa",IF(AND(C48&lt;2.6,G48&gt;=8.868,A48&lt;5.3),"setosa",IF(AND(C48&gt;=2.6,G48&gt;=8.868,A48&lt;5.3),"versicolor",IF(AND(C48&gt;=4.95,D48&lt;1.55,A48&gt;=5.3),"virginica",IF(AND(G48&lt;13.795,D48&gt;=1.55,A48&gt;=5.3),"virginica",IF(AND(C48&lt;3.75,D48&gt;=0.65,G48&lt;8.868,A48&lt;5.3),"versicolor",IF(AND(C48&gt;=3.75,D48&gt;=0.65,G48&lt;8.868,A48&lt;5.3),"virginica",IF(AND(C48&lt;2.6,C48&lt;4.95,D48&lt;1.55,A48&gt;=5.3),"setosa",IF(AND(C48&gt;=2.6,C48&lt;4.95,D48&lt;1.55,A48&gt;=5.3),"versicolor",IF(AND(C48&lt;4.75,G48&gt;=13.795,D48&gt;=1.55,A48&gt;=5.3),"versicolor",IF(AND(C48&gt;=4.75,G48&gt;=13.795,D48&gt;=1.55,A48&gt;=5.3),"virginica","shouldnthappen")))))))))))</f>
        <v>virginica</v>
      </c>
      <c r="AH48" s="1" t="str">
        <f aca="false">IF(AND(D48&lt;0.75),"setosa",IF(AND(C48&lt;4.75,D48&gt;=0.75),"versicolor",IF(AND(G48&lt;13.757,C48&gt;=4.75,D48&gt;=0.75),"virginica",IF(AND(B48&lt;3.05,G48&gt;=13.757,C48&gt;=4.75,D48&gt;=0.75),"virginica",IF(AND(A48&lt;6.65,B48&gt;=3.05,G48&gt;=13.757,C48&gt;=4.75,D48&gt;=0.75),"virginica",IF(AND(A48&gt;=6.65,B48&gt;=3.05,G48&gt;=13.757,C48&gt;=4.75,D48&gt;=0.75),"versicolor","shouldnthappen"))))))</f>
        <v>virginica</v>
      </c>
      <c r="AI48" s="1" t="str">
        <f aca="false">IF(AND(D48&lt;0.7),"setosa",IF(AND(C48&lt;4.75,D48&gt;=0.7),"versicolor",IF(AND(A48&lt;6.6,F48&lt;0.482,C48&gt;=4.75,D48&gt;=0.7),"virginica",IF(AND(C48&gt;=4.95,F48&gt;=0.482,C48&gt;=4.75,D48&gt;=0.7),"virginica",IF(AND(D48&lt;1.9,A48&gt;=6.6,F48&lt;0.482,C48&gt;=4.75,D48&gt;=0.7),"versicolor",IF(AND(D48&gt;=1.9,A48&gt;=6.6,F48&lt;0.482,C48&gt;=4.75,D48&gt;=0.7),"virginica",IF(AND(F48&gt;=0.766,C48&lt;4.95,F48&gt;=0.482,C48&gt;=4.75,D48&gt;=0.7),"virginica",IF(AND(B48&lt;2.95,F48&lt;0.766,C48&lt;4.95,F48&gt;=0.482,C48&gt;=4.75,D48&gt;=0.7),"virginica",IF(AND(B48&gt;=2.95,F48&lt;0.766,C48&lt;4.95,F48&gt;=0.482,C48&gt;=4.75,D48&gt;=0.7),"versicolor","shouldnthappen")))))))))</f>
        <v>virginica</v>
      </c>
      <c r="AJ48" s="1" t="str">
        <f aca="false">IF(AND(C48&lt;2.45,C48&lt;4.75),"setosa",IF(AND(D48&gt;=1.65,C48&gt;=4.75),"virginica",IF(AND(A48&lt;4.95,C48&gt;=2.45,C48&lt;4.75),"virginica",IF(AND(A48&gt;=4.95,C48&gt;=2.45,C48&lt;4.75),"versicolor",IF(AND(B48&lt;2.95,D48&lt;1.65,C48&gt;=4.75),"virginica",IF(AND(B48&gt;=2.95,D48&lt;1.65,C48&gt;=4.75),"versicolor","shouldnthappen"))))))</f>
        <v>virginica</v>
      </c>
      <c r="AK48" s="1" t="str">
        <f aca="false">IF(AND(D48&lt;0.75,A48&lt;5.45),"setosa",IF(AND(B48&lt;2.45,D48&gt;=0.75,A48&lt;5.45),"versicolor",IF(AND(A48&gt;=5.55,C48&lt;4.75,A48&gt;=5.45),"versicolor",IF(AND(C48&gt;=5.15,C48&gt;=4.75,A48&gt;=5.45),"virginica",IF(AND(G48&lt;6.094,B48&gt;=2.45,D48&gt;=0.75,A48&lt;5.45),"virginica",IF(AND(G48&gt;=6.094,B48&gt;=2.45,D48&gt;=0.75,A48&lt;5.45),"versicolor",IF(AND(D48&lt;0.6,A48&lt;5.55,C48&lt;4.75,A48&gt;=5.45),"setosa",IF(AND(D48&gt;=0.6,A48&lt;5.55,C48&lt;4.75,A48&gt;=5.45),"versicolor",IF(AND(C48&lt;4.95,C48&lt;5.15,C48&gt;=4.75,A48&gt;=5.45),"virginica",IF(AND(G48&lt;12.627,C48&lt;5.05,C48&gt;=4.95,C48&lt;5.15,C48&gt;=4.75,A48&gt;=5.45),"virginica",IF(AND(G48&gt;=12.627,C48&lt;5.05,C48&gt;=4.95,C48&lt;5.15,C48&gt;=4.75,A48&gt;=5.45),"versicolor",IF(AND(D48&lt;1.7,C48&gt;=5.05,C48&gt;=4.95,C48&lt;5.15,C48&gt;=4.75,A48&gt;=5.45),"versicolor",IF(AND(D48&gt;=1.7,C48&gt;=5.05,C48&gt;=4.95,C48&lt;5.15,C48&gt;=4.75,A48&gt;=5.45),"virginica","shouldnthappen")))))))))))))</f>
        <v>virginica</v>
      </c>
      <c r="AL48" s="1" t="str">
        <f aca="false">IF(AND(B48&lt;2.45,B48&lt;3.15),"versicolor",IF(AND(D48&lt;0.95,G48&lt;15.141,B48&gt;=3.15),"setosa",IF(AND(G48&lt;15.429,G48&gt;=15.141,B48&gt;=3.15),"versicolor",IF(AND(G48&gt;=15.429,G48&gt;=15.141,B48&gt;=3.15),"virginica",IF(AND(C48&lt;2.3,C48&lt;4.75,B48&gt;=2.45,B48&lt;3.15),"setosa",IF(AND(G48&gt;=16.072,C48&gt;=4.75,B48&gt;=2.45,B48&lt;3.15),"versicolor",IF(AND(G48&lt;11.833,D48&gt;=0.95,G48&lt;15.141,B48&gt;=3.15),"virginica",IF(AND(A48&lt;5,C48&gt;=2.3,C48&lt;4.75,B48&gt;=2.45,B48&lt;3.15),"virginica",IF(AND(A48&gt;=5,C48&gt;=2.3,C48&lt;4.75,B48&gt;=2.45,B48&lt;3.15),"versicolor",IF(AND(G48&lt;14.342,G48&gt;=11.833,D48&gt;=0.95,G48&lt;15.141,B48&gt;=3.15),"versicolor",IF(AND(G48&gt;=14.342,G48&gt;=11.833,D48&gt;=0.95,G48&lt;15.141,B48&gt;=3.15),"virginica",IF(AND(G48&lt;13.757,F48&gt;=0.741,G48&lt;16.072,C48&gt;=4.75,B48&gt;=2.45,B48&lt;3.15),"virginica",IF(AND(F48&gt;=0.546,A48&lt;6.15,F48&lt;0.741,G48&lt;16.072,C48&gt;=4.75,B48&gt;=2.45,B48&lt;3.15),"virginica",IF(AND(D48&gt;=1.75,A48&gt;=6.15,F48&lt;0.741,G48&lt;16.072,C48&gt;=4.75,B48&gt;=2.45,B48&lt;3.15),"virginica",IF(AND(C48&lt;4.85,G48&gt;=13.757,F48&gt;=0.741,G48&lt;16.072,C48&gt;=4.75,B48&gt;=2.45,B48&lt;3.15),"virginica",IF(AND(C48&gt;=4.85,G48&gt;=13.757,F48&gt;=0.741,G48&lt;16.072,C48&gt;=4.75,B48&gt;=2.45,B48&lt;3.15),"versicolor",IF(AND(F48&lt;0.331,F48&lt;0.546,A48&lt;6.15,F48&lt;0.741,G48&lt;16.072,C48&gt;=4.75,B48&gt;=2.45,B48&lt;3.15),"virginica",IF(AND(F48&gt;=0.331,F48&lt;0.546,A48&lt;6.15,F48&lt;0.741,G48&lt;16.072,C48&gt;=4.75,B48&gt;=2.45,B48&lt;3.15),"versicolor",IF(AND(G48&lt;10.661,D48&lt;1.75,A48&gt;=6.15,F48&lt;0.741,G48&lt;16.072,C48&gt;=4.75,B48&gt;=2.45,B48&lt;3.15),"virginica",IF(AND(G48&gt;=10.661,D48&lt;1.75,A48&gt;=6.15,F48&lt;0.741,G48&lt;16.072,C48&gt;=4.75,B48&gt;=2.45,B48&lt;3.15),"versicolor","shouldnthappen"))))))))))))))))))))</f>
        <v>virginica</v>
      </c>
      <c r="AM48" s="1" t="str">
        <f aca="false">IF(AND(D48&lt;1.35,F48&gt;=0.917),"setosa",IF(AND(D48&gt;=1.35,F48&gt;=0.917),"virginica",IF(AND(D48&lt;0.75,D48&lt;1.55,F48&lt;0.917),"setosa",IF(AND(C48&gt;=4.8,D48&gt;=1.55,F48&lt;0.917),"virginica",IF(AND(A48&lt;5.95,D48&gt;=0.75,D48&lt;1.55,F48&lt;0.917),"versicolor",IF(AND(F48&lt;0.473,C48&lt;4.8,D48&gt;=1.55,F48&lt;0.917),"virginica",IF(AND(F48&gt;=0.473,C48&lt;4.8,D48&gt;=1.55,F48&lt;0.917),"versicolor",IF(AND(C48&lt;4.95,A48&gt;=5.95,D48&gt;=0.75,D48&lt;1.55,F48&lt;0.917),"versicolor",IF(AND(C48&gt;=4.95,A48&gt;=5.95,D48&gt;=0.75,D48&lt;1.55,F48&lt;0.917),"virginica","shouldnthappen")))))))))</f>
        <v>virginica</v>
      </c>
      <c r="AN48" s="1" t="str">
        <f aca="false">IF(AND(D48&lt;0.75,A48&lt;5.45),"setosa",IF(AND(D48&lt;1.55,D48&gt;=0.75,A48&lt;5.45),"versicolor",IF(AND(D48&gt;=1.55,D48&gt;=0.75,A48&lt;5.45),"virginica",IF(AND(A48&gt;=5.75,C48&lt;4.75,A48&gt;=5.45),"versicolor",IF(AND(F48&lt;0.361,C48&gt;=4.75,A48&gt;=5.45),"virginica",IF(AND(C48&lt;2.6,A48&lt;5.75,C48&lt;4.75,A48&gt;=5.45),"setosa",IF(AND(C48&gt;=2.6,A48&lt;5.75,C48&lt;4.75,A48&gt;=5.45),"versicolor",IF(AND(D48&gt;=1.7,F48&gt;=0.361,C48&gt;=4.75,A48&gt;=5.45),"virginica",IF(AND(B48&lt;2.65,D48&lt;1.7,F48&gt;=0.361,C48&gt;=4.75,A48&gt;=5.45),"virginica",IF(AND(A48&lt;7.05,B48&gt;=2.65,D48&lt;1.7,F48&gt;=0.361,C48&gt;=4.75,A48&gt;=5.45),"versicolor",IF(AND(A48&gt;=7.05,B48&gt;=2.65,D48&lt;1.7,F48&gt;=0.361,C48&gt;=4.75,A48&gt;=5.45),"virginica","shouldnthappen")))))))))))</f>
        <v>virginica</v>
      </c>
      <c r="AO48" s="1" t="str">
        <f aca="false">IF(AND(D48&lt;0.7),"setosa",IF(AND(A48&lt;4.95,C48&lt;4.85,D48&gt;=0.7),"virginica",IF(AND(A48&gt;=4.95,C48&lt;4.85,D48&gt;=0.7),"versicolor",IF(AND(D48&gt;=1.7,C48&gt;=4.85,D48&gt;=0.7),"virginica",IF(AND(F48&lt;0.325,D48&lt;1.7,C48&gt;=4.85,D48&gt;=0.7),"virginica",IF(AND(D48&lt;1.55,F48&gt;=0.325,D48&lt;1.7,C48&gt;=4.85,D48&gt;=0.7),"virginica",IF(AND(D48&gt;=1.55,F48&gt;=0.325,D48&lt;1.7,C48&gt;=4.85,D48&gt;=0.7),"versicolor","shouldnthappen")))))))</f>
        <v>virginica</v>
      </c>
      <c r="AP48" s="1" t="str">
        <f aca="false">IF(AND(D48&lt;0.75),"setosa",IF(AND(C48&lt;4.85,D48&gt;=0.75),"versicolor",IF(AND(G48&gt;=8.277,C48&gt;=4.85,D48&gt;=0.75),"virginica",IF(AND(F48&gt;=0.633,G48&lt;8.277,C48&gt;=4.85,D48&gt;=0.75),"virginica",IF(AND(G48&lt;7.61,F48&lt;0.633,G48&lt;8.277,C48&gt;=4.85,D48&gt;=0.75),"virginica",IF(AND(G48&gt;=7.61,F48&lt;0.633,G48&lt;8.277,C48&gt;=4.85,D48&gt;=0.75),"versicolor","shouldnthappen"))))))</f>
        <v>virginica</v>
      </c>
      <c r="AQ48" s="1" t="str">
        <f aca="false">IF(AND(C48&lt;2.65,A48&gt;=5.45,C48&lt;4.75),"setosa",IF(AND(C48&gt;=2.65,A48&gt;=5.45,C48&lt;4.75),"versicolor",IF(AND(B48&lt;2.9,C48&lt;4.85,C48&gt;=4.75),"versicolor",IF(AND(B48&gt;=2.9,C48&lt;4.85,C48&gt;=4.75),"virginica",IF(AND(D48&lt;1.7,C48&gt;=4.85,C48&gt;=4.75),"versicolor",IF(AND(D48&gt;=1.7,C48&gt;=4.85,C48&gt;=4.75),"virginica",IF(AND(C48&lt;2.45,G48&lt;14.126,A48&lt;5.45,C48&lt;4.75),"setosa",IF(AND(C48&gt;=2.45,G48&lt;14.126,A48&lt;5.45,C48&lt;4.75),"versicolor",IF(AND(C48&lt;2.4,G48&gt;=14.126,A48&lt;5.45,C48&lt;4.75),"setosa",IF(AND(C48&gt;=2.4,G48&gt;=14.126,A48&lt;5.45,C48&lt;4.75),"versicolor","shouldnthappen"))))))))))</f>
        <v>virginica</v>
      </c>
      <c r="AR48" s="1" t="str">
        <f aca="false">IF(AND(C48&lt;2.45,C48&lt;4.85),"setosa",IF(AND(C48&gt;=5.15,C48&gt;=4.85),"virginica",IF(AND(A48&gt;=4.95,C48&gt;=2.45,C48&lt;4.85),"versicolor",IF(AND(D48&lt;1.35,A48&lt;4.95,C48&gt;=2.45,C48&lt;4.85),"versicolor",IF(AND(D48&gt;=1.35,A48&lt;4.95,C48&gt;=2.45,C48&lt;4.85),"virginica",IF(AND(F48&lt;0.35,G48&lt;12.751,C48&lt;5.15,C48&gt;=4.85),"virginica",IF(AND(A48&lt;6.5,G48&gt;=12.751,C48&lt;5.15,C48&gt;=4.85),"virginica",IF(AND(A48&gt;=6.5,G48&gt;=12.751,C48&lt;5.15,C48&gt;=4.85),"versicolor",IF(AND(B48&gt;=2.75,F48&gt;=0.35,G48&lt;12.751,C48&lt;5.15,C48&gt;=4.85),"virginica",IF(AND(C48&lt;5.05,B48&lt;2.75,F48&gt;=0.35,G48&lt;12.751,C48&lt;5.15,C48&gt;=4.85),"virginica",IF(AND(C48&gt;=5.05,B48&lt;2.75,F48&gt;=0.35,G48&lt;12.751,C48&lt;5.15,C48&gt;=4.85),"versicolor","shouldnthappen")))))))))))</f>
        <v>virginica</v>
      </c>
      <c r="AS48" s="1" t="str">
        <f aca="false">IF(AND(F48&gt;=0.9,B48&lt;3.05),"virginica",IF(AND(A48&lt;5.9,B48&gt;=3.05),"setosa",IF(AND(D48&lt;1.65,A48&gt;=5.9,B48&gt;=3.05),"versicolor",IF(AND(D48&gt;=1.65,A48&gt;=5.9,B48&gt;=3.05),"virginica",IF(AND(D48&gt;=1.75,C48&gt;=4.85,F48&lt;0.9,B48&lt;3.05),"virginica",IF(AND(C48&lt;2.2,B48&lt;2.95,C48&lt;4.85,F48&lt;0.9,B48&lt;3.05),"setosa",IF(AND(C48&gt;=2.2,B48&lt;2.95,C48&lt;4.85,F48&lt;0.9,B48&lt;3.05),"versicolor",IF(AND(C48&lt;2.8,B48&gt;=2.95,C48&lt;4.85,F48&lt;0.9,B48&lt;3.05),"setosa",IF(AND(C48&gt;=2.8,B48&gt;=2.95,C48&lt;4.85,F48&lt;0.9,B48&lt;3.05),"versicolor",IF(AND(G48&lt;13.879,D48&lt;1.75,C48&gt;=4.85,F48&lt;0.9,B48&lt;3.05),"virginica",IF(AND(G48&gt;=13.879,D48&lt;1.75,C48&gt;=4.85,F48&lt;0.9,B48&lt;3.05),"versicolor","shouldnthappen")))))))))))</f>
        <v>virginica</v>
      </c>
      <c r="AT48" s="1" t="str">
        <f aca="false">IF(AND(D48&lt;0.75),"setosa",IF(AND(D48&gt;=1.75,D48&gt;=0.75),"virginica",IF(AND(D48&lt;1.45,G48&lt;7.37,D48&lt;1.75,D48&gt;=0.75),"versicolor",IF(AND(D48&gt;=1.45,G48&lt;7.37,D48&lt;1.75,D48&gt;=0.75),"virginica",IF(AND(C48&lt;5.45,G48&gt;=7.37,D48&lt;1.75,D48&gt;=0.75),"versicolor",IF(AND(C48&gt;=5.45,G48&gt;=7.37,D48&lt;1.75,D48&gt;=0.75),"virginica","shouldnthappen"))))))</f>
        <v>virginica</v>
      </c>
      <c r="AU48" s="1" t="str">
        <f aca="false">IF(AND(D48&lt;0.7),"setosa",IF(AND(D48&gt;=1.7,A48&gt;=6.15,D48&gt;=0.7),"virginica",IF(AND(B48&gt;=2.55,C48&lt;4.75,A48&lt;6.15,D48&gt;=0.7),"versicolor",IF(AND(D48&gt;=1.7,C48&gt;=4.75,A48&lt;6.15,D48&gt;=0.7),"virginica",IF(AND(C48&lt;5.25,D48&lt;1.7,A48&gt;=6.15,D48&gt;=0.7),"versicolor",IF(AND(C48&gt;=5.25,D48&lt;1.7,A48&gt;=6.15,D48&gt;=0.7),"virginica",IF(AND(C48&lt;4.25,B48&lt;2.55,C48&lt;4.75,A48&lt;6.15,D48&gt;=0.7),"versicolor",IF(AND(C48&gt;=4.25,B48&lt;2.55,C48&lt;4.75,A48&lt;6.15,D48&gt;=0.7),"virginica",IF(AND(B48&lt;2.65,D48&lt;1.7,C48&gt;=4.75,A48&lt;6.15,D48&gt;=0.7),"virginica",IF(AND(B48&gt;=2.65,D48&lt;1.7,C48&gt;=4.75,A48&lt;6.15,D48&gt;=0.7),"versicolor","shouldnthappen"))))))))))</f>
        <v>virginica</v>
      </c>
      <c r="AV48" s="1" t="str">
        <f aca="false">IF(AND(D48&lt;0.75),"setosa",IF(AND(F48&gt;=0.899,D48&gt;=0.75),"virginica",IF(AND(D48&lt;1.65,A48&lt;6.05,F48&lt;0.899,D48&gt;=0.75),"versicolor",IF(AND(D48&gt;=1.65,A48&lt;6.05,F48&lt;0.899,D48&gt;=0.75),"virginica",IF(AND(C48&gt;=5.05,A48&gt;=6.05,F48&lt;0.899,D48&gt;=0.75),"virginica",IF(AND(G48&gt;=13.757,C48&lt;5.05,A48&gt;=6.05,F48&lt;0.899,D48&gt;=0.75),"versicolor",IF(AND(D48&lt;1.6,G48&lt;13.757,C48&lt;5.05,A48&gt;=6.05,F48&lt;0.899,D48&gt;=0.75),"versicolor",IF(AND(D48&gt;=1.6,G48&lt;13.757,C48&lt;5.05,A48&gt;=6.05,F48&lt;0.899,D48&gt;=0.75),"virginica","shouldnthappen"))))))))</f>
        <v>virginica</v>
      </c>
      <c r="AW48" s="1" t="str">
        <f aca="false">IF(AND(F48&lt;0.117,A48&gt;=5.55),"virginica",IF(AND(A48&gt;=5.2,G48&lt;6.086,A48&lt;5.55),"versicolor",IF(AND(D48&lt;0.7,G48&gt;=6.086,A48&lt;5.55),"setosa",IF(AND(D48&gt;=0.7,G48&gt;=6.086,A48&lt;5.55),"versicolor",IF(AND(A48&lt;4.75,A48&lt;5.2,G48&lt;6.086,A48&lt;5.55),"setosa",IF(AND(A48&gt;=4.75,A48&lt;5.2,G48&lt;6.086,A48&lt;5.55),"virginica",IF(AND(D48&gt;=1.65,C48&lt;4.95,F48&gt;=0.117,A48&gt;=5.55),"virginica",IF(AND(D48&gt;=1.75,C48&gt;=4.95,F48&gt;=0.117,A48&gt;=5.55),"virginica",IF(AND(C48&lt;2.6,D48&lt;1.65,C48&lt;4.95,F48&gt;=0.117,A48&gt;=5.55),"setosa",IF(AND(C48&gt;=2.6,D48&lt;1.65,C48&lt;4.95,F48&gt;=0.117,A48&gt;=5.55),"versicolor",IF(AND(D48&lt;1.55,D48&lt;1.75,C48&gt;=4.95,F48&gt;=0.117,A48&gt;=5.55),"virginica",IF(AND(A48&lt;6.95,D48&gt;=1.55,D48&lt;1.75,C48&gt;=4.95,F48&gt;=0.117,A48&gt;=5.55),"versicolor",IF(AND(A48&gt;=6.95,D48&gt;=1.55,D48&lt;1.75,C48&gt;=4.95,F48&gt;=0.117,A48&gt;=5.55),"virginica","shouldnthappen")))))))))))))</f>
        <v>virginica</v>
      </c>
      <c r="AX48" s="1" t="str">
        <f aca="false">IF(AND(D48&lt;0.75),"setosa",IF(AND(F48&lt;0.138,D48&gt;=0.75),"virginica",IF(AND(C48&lt;4.45,A48&lt;6.15,F48&gt;=0.138,D48&gt;=0.75),"versicolor",IF(AND(C48&gt;=5.05,A48&gt;=6.15,F48&gt;=0.138,D48&gt;=0.75),"virginica",IF(AND(B48&lt;2.65,C48&gt;=4.45,A48&lt;6.15,F48&gt;=0.138,D48&gt;=0.75),"virginica",IF(AND(A48&gt;=6.35,C48&lt;5.05,A48&gt;=6.15,F48&gt;=0.138,D48&gt;=0.75),"versicolor",IF(AND(A48&lt;5.65,B48&gt;=2.65,C48&gt;=4.45,A48&lt;6.15,F48&gt;=0.138,D48&gt;=0.75),"virginica",IF(AND(D48&lt;1.75,A48&lt;6.35,C48&lt;5.05,A48&gt;=6.15,F48&gt;=0.138,D48&gt;=0.75),"versicolor",IF(AND(D48&gt;=1.75,A48&lt;6.35,C48&lt;5.05,A48&gt;=6.15,F48&gt;=0.138,D48&gt;=0.75),"virginica",IF(AND(D48&lt;1.7,A48&gt;=5.65,B48&gt;=2.65,C48&gt;=4.45,A48&lt;6.15,F48&gt;=0.138,D48&gt;=0.75),"versicolor",IF(AND(D48&gt;=1.7,A48&gt;=5.65,B48&gt;=2.65,C48&gt;=4.45,A48&lt;6.15,F48&gt;=0.138,D48&gt;=0.75),"virginica","shouldnthappen")))))))))))</f>
        <v>virginica</v>
      </c>
      <c r="AY48" s="1" t="str">
        <f aca="false">IF(AND(D48&lt;0.75,A48&lt;5.55),"setosa",IF(AND(A48&lt;4.95,D48&gt;=0.75,A48&lt;5.55),"virginica",IF(AND(A48&gt;=4.95,D48&gt;=0.75,A48&lt;5.55),"versicolor",IF(AND(C48&lt;2.6,C48&lt;4.85,A48&gt;=5.55),"setosa",IF(AND(C48&gt;=2.6,C48&lt;4.85,A48&gt;=5.55),"versicolor",IF(AND(D48&gt;=1.75,C48&gt;=4.85,A48&gt;=5.55),"virginica",IF(AND(F48&lt;0.405,D48&lt;1.75,C48&gt;=4.85,A48&gt;=5.55),"versicolor",IF(AND(B48&lt;3.05,F48&gt;=0.405,D48&lt;1.75,C48&gt;=4.85,A48&gt;=5.55),"virginica",IF(AND(B48&gt;=3.05,F48&gt;=0.405,D48&lt;1.75,C48&gt;=4.85,A48&gt;=5.55),"versicolor","shouldnthappen")))))))))</f>
        <v>virginica</v>
      </c>
      <c r="AZ48" s="1" t="str">
        <f aca="false">IF(AND(D48&lt;0.75),"setosa",IF(AND(F48&lt;0.9,C48&lt;4.95,D48&gt;=0.75),"versicolor",IF(AND(F48&gt;=0.9,C48&lt;4.95,D48&gt;=0.75),"virginica",IF(AND(D48&gt;=1.7,C48&gt;=4.95,D48&gt;=0.75),"virginica",IF(AND(F48&lt;0.405,D48&lt;1.7,C48&gt;=4.95,D48&gt;=0.75),"versicolor",IF(AND(F48&gt;=0.405,D48&lt;1.7,C48&gt;=4.95,D48&gt;=0.75),"virginica","shouldnthappen"))))))</f>
        <v>virginica</v>
      </c>
      <c r="BA48" s="1" t="str">
        <f aca="false">IF(AND(D48&lt;0.75),"setosa",IF(AND(D48&gt;=1.7,C48&gt;=5.05,D48&gt;=0.75),"virginica",IF(AND(D48&lt;1.45,D48&lt;1.6,C48&lt;5.05,D48&gt;=0.75),"versicolor",IF(AND(A48&lt;5.8,D48&gt;=1.6,C48&lt;5.05,D48&gt;=0.75),"virginica",IF(AND(A48&gt;=5.8,D48&gt;=1.6,C48&lt;5.05,D48&gt;=0.75),"versicolor",IF(AND(F48&lt;0.417,D48&lt;1.7,C48&gt;=5.05,D48&gt;=0.75),"versicolor",IF(AND(F48&gt;=0.417,D48&lt;1.7,C48&gt;=5.05,D48&gt;=0.75),"virginica",IF(AND(A48&lt;5.95,D48&gt;=1.45,D48&lt;1.6,C48&lt;5.05,D48&gt;=0.75),"versicolor",IF(AND(G48&lt;10.618,A48&gt;=5.95,D48&gt;=1.45,D48&lt;1.6,C48&lt;5.05,D48&gt;=0.75),"virginica",IF(AND(G48&gt;=10.618,A48&gt;=5.95,D48&gt;=1.45,D48&lt;1.6,C48&lt;5.05,D48&gt;=0.75),"versicolor","shouldnthappen"))))))))))</f>
        <v>virginica</v>
      </c>
      <c r="BB48" s="1" t="str">
        <f aca="false">IF(AND(C48&lt;2.6),"setosa",IF(AND(D48&gt;=1.75,C48&gt;=2.6),"virginica",IF(AND(C48&gt;=5.45,D48&lt;1.75,C48&gt;=2.6),"virginica",IF(AND(F48&gt;=0.259,C48&lt;5.45,D48&lt;1.75,C48&gt;=2.6),"versicolor",IF(AND(C48&lt;5.05,F48&lt;0.259,C48&lt;5.45,D48&lt;1.75,C48&gt;=2.6),"versicolor",IF(AND(C48&gt;=5.05,F48&lt;0.259,C48&lt;5.45,D48&lt;1.75,C48&gt;=2.6),"virginica","shouldnthappen"))))))</f>
        <v>virginica</v>
      </c>
      <c r="BC48" s="1" t="str">
        <f aca="false">IF(AND(A48&lt;4.95,B48&lt;2.7,A48&lt;5.55),"virginica",IF(AND(A48&gt;=4.95,B48&lt;2.7,A48&lt;5.55),"versicolor",IF(AND(C48&lt;3.2,B48&gt;=2.7,A48&lt;5.55),"setosa",IF(AND(C48&gt;=3.2,B48&gt;=2.7,A48&lt;5.55),"versicolor",IF(AND(F48&gt;=0.85,A48&lt;6.15,A48&gt;=5.55),"virginica",IF(AND(D48&lt;1.45,A48&gt;=6.15,A48&gt;=5.55),"versicolor",IF(AND(C48&lt;4.8,F48&lt;0.85,A48&lt;6.15,A48&gt;=5.55),"versicolor",IF(AND(D48&gt;=1.7,D48&gt;=1.45,A48&gt;=6.15,A48&gt;=5.55),"virginica",IF(AND(G48&lt;9.333,C48&gt;=4.8,F48&lt;0.85,A48&lt;6.15,A48&gt;=5.55),"versicolor",IF(AND(G48&gt;=9.333,C48&gt;=4.8,F48&lt;0.85,A48&lt;6.15,A48&gt;=5.55),"virginica",IF(AND(C48&lt;4.9,D48&lt;1.7,D48&gt;=1.45,A48&gt;=6.15,A48&gt;=5.55),"versicolor",IF(AND(C48&gt;=4.9,D48&lt;1.7,D48&gt;=1.45,A48&gt;=6.15,A48&gt;=5.55),"virginica","shouldnthappen"))))))))))))</f>
        <v>virginica</v>
      </c>
      <c r="BD48" s="1" t="str">
        <f aca="false">IF(AND(C48&lt;2.35),"setosa",IF(AND(C48&lt;4.75,B48&lt;2.55,C48&gt;=2.35),"versicolor",IF(AND(C48&gt;=4.75,B48&lt;2.55,C48&gt;=2.35),"virginica",IF(AND(C48&lt;4.75,B48&gt;=2.55,C48&gt;=2.35),"versicolor",IF(AND(D48&gt;=1.75,C48&gt;=4.75,B48&gt;=2.55,C48&gt;=2.35),"virginica",IF(AND(A48&gt;=6.5,D48&lt;1.75,C48&gt;=4.75,B48&gt;=2.55,C48&gt;=2.35),"versicolor",IF(AND(A48&lt;6.05,A48&lt;6.5,D48&lt;1.75,C48&gt;=4.75,B48&gt;=2.55,C48&gt;=2.35),"versicolor",IF(AND(A48&gt;=6.05,A48&lt;6.5,D48&lt;1.75,C48&gt;=4.75,B48&gt;=2.55,C48&gt;=2.35),"virginica","shouldnthappen"))))))))</f>
        <v>virginica</v>
      </c>
      <c r="BE48" s="1" t="str">
        <f aca="false">IF(AND(C48&lt;2.5),"setosa",IF(AND(D48&lt;1.65,C48&lt;4.75,C48&gt;=2.5),"versicolor",IF(AND(D48&gt;=1.65,C48&lt;4.75,C48&gt;=2.5),"virginica",IF(AND(D48&gt;=1.75,C48&gt;=4.75,C48&gt;=2.5),"virginica",IF(AND(C48&lt;4.95,D48&lt;1.75,C48&gt;=4.75,C48&gt;=2.5),"versicolor",IF(AND(A48&lt;6.5,C48&gt;=4.95,D48&lt;1.75,C48&gt;=4.75,C48&gt;=2.5),"virginica",IF(AND(A48&gt;=6.5,C48&gt;=4.95,D48&lt;1.75,C48&gt;=4.75,C48&gt;=2.5),"versicolor","shouldnthappen")))))))</f>
        <v>virginica</v>
      </c>
      <c r="BF48" s="1" t="str">
        <f aca="false">IF(AND(G48&gt;=15.244),"virginica",IF(AND(C48&lt;3.2,B48&gt;=3.15,G48&lt;15.244),"setosa",IF(AND(A48&gt;=4.95,C48&lt;4.7,B48&lt;3.15,G48&lt;15.244),"versicolor",IF(AND(C48&gt;=5.15,C48&gt;=4.7,B48&lt;3.15,G48&lt;15.244),"virginica",IF(AND(A48&gt;=6.45,C48&gt;=3.2,B48&gt;=3.15,G48&lt;15.244),"virginica",IF(AND(D48&lt;0.95,A48&lt;4.95,C48&lt;4.7,B48&lt;3.15,G48&lt;15.244),"setosa",IF(AND(D48&gt;=0.95,A48&lt;4.95,C48&lt;4.7,B48&lt;3.15,G48&lt;15.244),"virginica",IF(AND(F48&lt;0.816,A48&lt;6.45,C48&gt;=3.2,B48&gt;=3.15,G48&lt;15.244),"virginica",IF(AND(F48&gt;=0.816,A48&lt;6.45,C48&gt;=3.2,B48&gt;=3.15,G48&lt;15.244),"versicolor",IF(AND(A48&gt;=6.5,B48&lt;3.05,C48&lt;5.15,C48&gt;=4.7,B48&lt;3.15,G48&lt;15.244),"versicolor",IF(AND(G48&lt;11.093,B48&gt;=3.05,C48&lt;5.15,C48&gt;=4.7,B48&lt;3.15,G48&lt;15.244),"virginica",IF(AND(G48&gt;=11.093,B48&gt;=3.05,C48&lt;5.15,C48&gt;=4.7,B48&lt;3.15,G48&lt;15.244),"versicolor",IF(AND(D48&gt;=1.7,A48&lt;6.5,B48&lt;3.05,C48&lt;5.15,C48&gt;=4.7,B48&lt;3.15,G48&lt;15.244),"virginica",IF(AND(G48&lt;7.498,D48&lt;1.7,A48&lt;6.5,B48&lt;3.05,C48&lt;5.15,C48&gt;=4.7,B48&lt;3.15,G48&lt;15.244),"virginica",IF(AND(G48&gt;=7.498,D48&lt;1.7,A48&lt;6.5,B48&lt;3.05,C48&lt;5.15,C48&gt;=4.7,B48&lt;3.15,G48&lt;15.244),"versicolor","shouldnthappen")))))))))))))))</f>
        <v>virginica</v>
      </c>
      <c r="BG48" s="1" t="str">
        <f aca="false">IF(AND(B48&gt;=3.35,C48&lt;4.85),"setosa",IF(AND(D48&gt;=1.75,C48&gt;=4.85),"virginica",IF(AND(D48&lt;0.75,B48&lt;3.35,C48&lt;4.85),"setosa",IF(AND(G48&gt;=13.879,D48&lt;1.75,C48&gt;=4.85),"versicolor",IF(AND(F48&gt;=0.9,D48&gt;=0.75,B48&lt;3.35,C48&lt;4.85),"virginica",IF(AND(F48&gt;=0.405,G48&lt;13.879,D48&lt;1.75,C48&gt;=4.85),"virginica",IF(AND(B48&gt;=2.55,F48&lt;0.9,D48&gt;=0.75,B48&lt;3.35,C48&lt;4.85),"versicolor",IF(AND(G48&lt;7.498,F48&lt;0.405,G48&lt;13.879,D48&lt;1.75,C48&gt;=4.85),"virginica",IF(AND(G48&gt;=7.498,F48&lt;0.405,G48&lt;13.879,D48&lt;1.75,C48&gt;=4.85),"versicolor",IF(AND(G48&lt;5.656,B48&lt;2.55,F48&lt;0.9,D48&gt;=0.75,B48&lt;3.35,C48&lt;4.85),"virginica",IF(AND(G48&gt;=5.656,B48&lt;2.55,F48&lt;0.9,D48&gt;=0.75,B48&lt;3.35,C48&lt;4.85),"versicolor","shouldnthappen")))))))))))</f>
        <v>virginica</v>
      </c>
      <c r="BH48" s="1" t="str">
        <f aca="false">IF(AND(D48&lt;0.7),"setosa",IF(AND(D48&gt;=1.65,A48&lt;6.65,D48&gt;=0.7),"virginica",IF(AND(D48&lt;1.55,A48&gt;=6.65,D48&gt;=0.7),"versicolor",IF(AND(D48&gt;=1.55,A48&gt;=6.65,D48&gt;=0.7),"virginica",IF(AND(F48&gt;=0.529,D48&lt;1.65,A48&lt;6.65,D48&gt;=0.7),"versicolor",IF(AND(C48&gt;=5.35,F48&lt;0.529,D48&lt;1.65,A48&lt;6.65,D48&gt;=0.7),"virginica",IF(AND(G48&gt;=7.411,C48&lt;5.35,F48&lt;0.529,D48&lt;1.65,A48&lt;6.65,D48&gt;=0.7),"versicolor",IF(AND(G48&lt;6.927,G48&lt;7.411,C48&lt;5.35,F48&lt;0.529,D48&lt;1.65,A48&lt;6.65,D48&gt;=0.7),"versicolor",IF(AND(G48&gt;=6.927,G48&lt;7.411,C48&lt;5.35,F48&lt;0.529,D48&lt;1.65,A48&lt;6.65,D48&gt;=0.7),"virginica","shouldnthappen")))))))))</f>
        <v>virginica</v>
      </c>
      <c r="BI48" s="1" t="str">
        <f aca="false">IF(AND(D48&gt;=1.7),"virginica",IF(AND(D48&lt;0.7,D48&lt;1.7),"setosa",IF(AND(D48&lt;1.45,G48&lt;7.37,D48&gt;=0.7,D48&lt;1.7),"versicolor",IF(AND(D48&gt;=1.45,G48&lt;7.37,D48&gt;=0.7,D48&lt;1.7),"virginica",IF(AND(B48&gt;=2.65,G48&gt;=7.37,D48&gt;=0.7,D48&lt;1.7),"versicolor",IF(AND(C48&lt;5.05,B48&lt;2.65,G48&gt;=7.37,D48&gt;=0.7,D48&lt;1.7),"versicolor",IF(AND(C48&gt;=5.05,B48&lt;2.65,G48&gt;=7.37,D48&gt;=0.7,D48&lt;1.7),"virginica","shouldnthappen")))))))</f>
        <v>virginica</v>
      </c>
    </row>
    <row r="49" customFormat="false" ht="13.8" hidden="false" customHeight="false" outlineLevel="0" collapsed="false">
      <c r="A49" s="1" t="n">
        <v>6.3</v>
      </c>
      <c r="B49" s="1" t="n">
        <v>2.5</v>
      </c>
      <c r="C49" s="1" t="n">
        <v>5</v>
      </c>
      <c r="D49" s="1" t="n">
        <v>1.9</v>
      </c>
      <c r="E49" s="1" t="s">
        <v>93</v>
      </c>
      <c r="F49" s="1" t="n">
        <v>0.203881634632125</v>
      </c>
      <c r="G49" s="1" t="n">
        <v>11.565294322744</v>
      </c>
      <c r="H49" s="11" t="str">
        <f aca="false">E49</f>
        <v>virginica</v>
      </c>
      <c r="I49" s="1" t="str">
        <f aca="false">INDEX(L49:BI49, MODE(MATCH(L49:BI49, L49:BI49, 0 )))</f>
        <v>virginica</v>
      </c>
      <c r="J49" s="12" t="n">
        <f aca="false">COUNTIF(L49:BI49, H49) / COUNTA(L49:BI49)</f>
        <v>0.96</v>
      </c>
      <c r="K49" s="13" t="n">
        <f aca="false">I49=H49</f>
        <v>1</v>
      </c>
      <c r="L49" s="1" t="str">
        <f aca="false">IF(AND(C49&lt;3.65,B49&gt;=3.35),"setosa",IF(AND(C49&gt;=3.65,B49&gt;=3.35),"virginica",IF(AND(C49&lt;2.35,C49&lt;4.85,B49&lt;3.35),"setosa",IF(AND(F49&gt;=0.899,C49&gt;=2.35,C49&lt;4.85,B49&lt;3.35),"virginica",IF(AND(G49&gt;=8.268,B49&lt;2.75,C49&gt;=4.85,B49&lt;3.35),"virginica",IF(AND(D49&lt;1.55,B49&gt;=2.75,C49&gt;=4.85,B49&lt;3.35),"versicolor",IF(AND(D49&gt;=1.55,B49&gt;=2.75,C49&gt;=4.85,B49&lt;3.35),"virginica",IF(AND(G49&lt;6.537,F49&lt;0.899,C49&gt;=2.35,C49&lt;4.85,B49&lt;3.35),"virginica",IF(AND(G49&gt;=6.537,F49&lt;0.899,C49&gt;=2.35,C49&lt;4.85,B49&lt;3.35),"versicolor",IF(AND(G49&lt;6.878,G49&lt;8.268,B49&lt;2.75,C49&gt;=4.85,B49&lt;3.35),"virginica",IF(AND(G49&gt;=6.878,G49&lt;8.268,B49&lt;2.75,C49&gt;=4.85,B49&lt;3.35),"versicolor","shouldnthappen")))))))))))</f>
        <v>virginica</v>
      </c>
      <c r="M49" s="1" t="str">
        <f aca="false">IF(AND(C49&lt;2.6),"setosa",IF(AND(D49&gt;=1.75,C49&gt;=2.6),"virginica",IF(AND(G49&lt;6.094,D49&lt;1.75,C49&gt;=2.6),"virginica",IF(AND(D49&lt;1.35,G49&gt;=6.094,D49&lt;1.75,C49&gt;=2.6),"versicolor",IF(AND(C49&lt;5.05,D49&gt;=1.35,G49&gt;=6.094,D49&lt;1.75,C49&gt;=2.6),"versicolor",IF(AND(C49&gt;=5.05,D49&gt;=1.35,G49&gt;=6.094,D49&lt;1.75,C49&gt;=2.6),"virginica","shouldnthappen"))))))</f>
        <v>virginica</v>
      </c>
      <c r="N49" s="1" t="str">
        <f aca="false">IF(AND(A49&lt;6.6,B49&gt;=3.45),"setosa",IF(AND(A49&gt;=6.6,B49&gt;=3.45),"virginica",IF(AND(D49&lt;0.7,C49&lt;4.75,B49&lt;3.45),"setosa",IF(AND(D49&gt;=0.7,C49&lt;4.75,B49&lt;3.45),"versicolor",IF(AND(C49&gt;=5.15,C49&gt;=4.75,B49&lt;3.45),"virginica",IF(AND(D49&gt;=1.7,A49&lt;6.5,C49&lt;5.15,C49&gt;=4.75,B49&lt;3.45),"virginica",IF(AND(C49&lt;5.05,A49&gt;=6.5,C49&lt;5.15,C49&gt;=4.75,B49&lt;3.45),"versicolor",IF(AND(C49&gt;=5.05,A49&gt;=6.5,C49&lt;5.15,C49&gt;=4.75,B49&lt;3.45),"virginica",IF(AND(G49&lt;7.498,D49&lt;1.7,A49&lt;6.5,C49&lt;5.15,C49&gt;=4.75,B49&lt;3.45),"virginica",IF(AND(G49&gt;=7.498,D49&lt;1.7,A49&lt;6.5,C49&lt;5.15,C49&gt;=4.75,B49&lt;3.45),"versicolor","shouldnthappen"))))))))))</f>
        <v>virginica</v>
      </c>
      <c r="O49" s="1" t="str">
        <f aca="false">IF(AND(D49&lt;0.75),"setosa",IF(AND(C49&lt;4.75,C49&lt;4.85,D49&gt;=0.75),"versicolor",IF(AND(A49&gt;=6.05,C49&gt;=4.85,D49&gt;=0.75),"virginica",IF(AND(D49&lt;1.6,C49&gt;=4.75,C49&lt;4.85,D49&gt;=0.75),"versicolor",IF(AND(D49&gt;=1.6,C49&gt;=4.75,C49&lt;4.85,D49&gt;=0.75),"virginica",IF(AND(A49&lt;5.9,A49&lt;6.05,C49&gt;=4.85,D49&gt;=0.75),"virginica",IF(AND(A49&gt;=5.9,A49&lt;6.05,C49&gt;=4.85,D49&gt;=0.75),"versicolor","shouldnthappen")))))))</f>
        <v>virginica</v>
      </c>
      <c r="P49" s="1" t="str">
        <f aca="false">IF(AND(D49&lt;0.75),"setosa",IF(AND(A49&lt;5.55,D49&gt;=0.75),"versicolor",IF(AND(D49&gt;=1.7,G49&lt;13.158,A49&gt;=5.55,D49&gt;=0.75),"virginica",IF(AND(B49&lt;2.45,D49&lt;1.7,G49&lt;13.158,A49&gt;=5.55,D49&gt;=0.75),"virginica",IF(AND(B49&gt;=2.45,D49&lt;1.7,G49&lt;13.158,A49&gt;=5.55,D49&gt;=0.75),"versicolor",IF(AND(B49&gt;=3.05,G49&lt;15.551,G49&gt;=13.158,A49&gt;=5.55,D49&gt;=0.75),"versicolor",IF(AND(B49&lt;2.9,G49&gt;=15.551,G49&gt;=13.158,A49&gt;=5.55,D49&gt;=0.75),"versicolor",IF(AND(B49&gt;=2.9,G49&gt;=15.551,G49&gt;=13.158,A49&gt;=5.55,D49&gt;=0.75),"virginica",IF(AND(D49&lt;1.3,G49&lt;14.221,B49&lt;3.05,G49&lt;15.551,G49&gt;=13.158,A49&gt;=5.55,D49&gt;=0.75),"versicolor",IF(AND(D49&gt;=1.3,G49&lt;14.221,B49&lt;3.05,G49&lt;15.551,G49&gt;=13.158,A49&gt;=5.55,D49&gt;=0.75),"virginica",IF(AND(C49&lt;4.9,G49&gt;=14.221,B49&lt;3.05,G49&lt;15.551,G49&gt;=13.158,A49&gt;=5.55,D49&gt;=0.75),"versicolor",IF(AND(C49&gt;=4.9,G49&gt;=14.221,B49&lt;3.05,G49&lt;15.551,G49&gt;=13.158,A49&gt;=5.55,D49&gt;=0.75),"virginica","shouldnthappen"))))))))))))</f>
        <v>virginica</v>
      </c>
      <c r="Q49" s="1" t="str">
        <f aca="false">IF(AND(C49&lt;2.6),"setosa",IF(AND(A49&gt;=4.95,C49&lt;4.75,C49&gt;=2.6),"versicolor",IF(AND(D49&gt;=1.75,C49&gt;=4.75,C49&gt;=2.6),"virginica",IF(AND(B49&lt;2.45,A49&lt;4.95,C49&lt;4.75,C49&gt;=2.6),"versicolor",IF(AND(B49&gt;=2.45,A49&lt;4.95,C49&lt;4.75,C49&gt;=2.6),"virginica",IF(AND(G49&lt;7.498,D49&lt;1.75,C49&gt;=4.75,C49&gt;=2.6),"virginica",IF(AND(F49&lt;0.417,G49&gt;=7.498,D49&lt;1.75,C49&gt;=4.75,C49&gt;=2.6),"versicolor",IF(AND(F49&lt;0.442,F49&gt;=0.417,G49&gt;=7.498,D49&lt;1.75,C49&gt;=4.75,C49&gt;=2.6),"virginica",IF(AND(F49&gt;=0.442,F49&gt;=0.417,G49&gt;=7.498,D49&lt;1.75,C49&gt;=4.75,C49&gt;=2.6),"versicolor","shouldnthappen")))))))))</f>
        <v>virginica</v>
      </c>
      <c r="R49" s="1" t="str">
        <f aca="false">IF(AND(D49&lt;0.75),"setosa",IF(AND(D49&lt;1.75,A49&gt;=6.25,D49&gt;=0.75),"versicolor",IF(AND(D49&gt;=1.75,A49&gt;=6.25,D49&gt;=0.75),"virginica",IF(AND(D49&lt;1.6,C49&lt;4.75,A49&lt;6.25,D49&gt;=0.75),"versicolor",IF(AND(D49&gt;=1.6,C49&lt;4.75,A49&lt;6.25,D49&gt;=0.75),"virginica",IF(AND(G49&lt;6.998,C49&gt;=4.75,A49&lt;6.25,D49&gt;=0.75),"virginica",IF(AND(A49&lt;6.05,G49&gt;=6.998,C49&gt;=4.75,A49&lt;6.25,D49&gt;=0.75),"versicolor",IF(AND(A49&gt;=6.05,G49&gt;=6.998,C49&gt;=4.75,A49&lt;6.25,D49&gt;=0.75),"virginica","shouldnthappen"))))))))</f>
        <v>virginica</v>
      </c>
      <c r="S49" s="1" t="str">
        <f aca="false">IF(AND(B49&gt;=3.05,A49&lt;5.45),"setosa",IF(AND(C49&lt;2.2,B49&lt;3.05,A49&lt;5.45),"setosa",IF(AND(C49&gt;=2.2,B49&lt;3.05,A49&lt;5.45),"versicolor",IF(AND(B49&lt;3.7,C49&lt;4.8,A49&gt;=5.45),"versicolor",IF(AND(B49&gt;=3.7,C49&lt;4.8,A49&gt;=5.45),"setosa",IF(AND(G49&lt;13.757,C49&lt;5.05,C49&gt;=4.8,A49&gt;=5.45),"virginica",IF(AND(G49&gt;=13.757,C49&lt;5.05,C49&gt;=4.8,A49&gt;=5.45),"versicolor",IF(AND(C49&gt;=5.15,C49&gt;=5.05,C49&gt;=4.8,A49&gt;=5.45),"virginica",IF(AND(A49&lt;5.95,C49&lt;5.15,C49&gt;=5.05,C49&gt;=4.8,A49&gt;=5.45),"virginica",IF(AND(D49&gt;=1.8,A49&gt;=5.95,C49&lt;5.15,C49&gt;=5.05,C49&gt;=4.8,A49&gt;=5.45),"virginica",IF(AND(B49&lt;2.75,D49&lt;1.8,A49&gt;=5.95,C49&lt;5.15,C49&gt;=5.05,C49&gt;=4.8,A49&gt;=5.45),"versicolor",IF(AND(B49&gt;=2.75,D49&lt;1.8,A49&gt;=5.95,C49&lt;5.15,C49&gt;=5.05,C49&gt;=4.8,A49&gt;=5.45),"virginica","shouldnthappen"))))))))))))</f>
        <v>virginica</v>
      </c>
      <c r="T49" s="1" t="str">
        <f aca="false">IF(AND(C49&lt;2.6),"setosa",IF(AND(D49&lt;1.65,C49&lt;4.75,C49&gt;=2.6),"versicolor",IF(AND(D49&gt;=1.65,C49&lt;4.75,C49&gt;=2.6),"virginica",IF(AND(G49&gt;=8.494,A49&lt;6.6,C49&gt;=4.75,C49&gt;=2.6),"virginica",IF(AND(C49&lt;5.2,A49&gt;=6.6,C49&gt;=4.75,C49&gt;=2.6),"versicolor",IF(AND(C49&gt;=5.2,A49&gt;=6.6,C49&gt;=4.75,C49&gt;=2.6),"virginica",IF(AND(A49&lt;5.95,G49&lt;8.494,A49&lt;6.6,C49&gt;=4.75,C49&gt;=2.6),"virginica",IF(AND(A49&gt;=5.95,G49&lt;8.494,A49&lt;6.6,C49&gt;=4.75,C49&gt;=2.6),"versicolor","shouldnthappen"))))))))</f>
        <v>virginica</v>
      </c>
      <c r="U49" s="1" t="str">
        <f aca="false">IF(AND(C49&lt;3.65,B49&gt;=3.35),"setosa",IF(AND(C49&gt;=3.65,B49&gt;=3.35),"virginica",IF(AND(C49&lt;2.35,A49&lt;6.25,B49&lt;3.35),"setosa",IF(AND(C49&lt;4.85,A49&gt;=6.25,B49&lt;3.35),"versicolor",IF(AND(G49&gt;=15.426,C49&gt;=2.35,A49&lt;6.25,B49&lt;3.35),"virginica",IF(AND(D49&gt;=1.55,C49&gt;=4.85,A49&gt;=6.25,B49&lt;3.35),"virginica",IF(AND(D49&lt;1.8,G49&lt;15.426,C49&gt;=2.35,A49&lt;6.25,B49&lt;3.35),"versicolor",IF(AND(D49&gt;=1.8,G49&lt;15.426,C49&gt;=2.35,A49&lt;6.25,B49&lt;3.35),"virginica",IF(AND(B49&lt;2.95,D49&lt;1.55,C49&gt;=4.85,A49&gt;=6.25,B49&lt;3.35),"virginica",IF(AND(B49&gt;=2.95,D49&lt;1.55,C49&gt;=4.85,A49&gt;=6.25,B49&lt;3.35),"versicolor","shouldnthappen"))))))))))</f>
        <v>virginica</v>
      </c>
      <c r="V49" s="1" t="str">
        <f aca="false">IF(AND(C49&lt;2.6),"setosa",IF(AND(C49&gt;=4.85,C49&gt;=2.6),"virginica",IF(AND(F49&gt;=0.9,C49&lt;4.85,C49&gt;=2.6),"virginica",IF(AND(G49&lt;5.656,F49&lt;0.9,C49&lt;4.85,C49&gt;=2.6),"virginica",IF(AND(G49&gt;=5.656,F49&lt;0.9,C49&lt;4.85,C49&gt;=2.6),"versicolor","shouldnthappen")))))</f>
        <v>virginica</v>
      </c>
      <c r="W49" s="1" t="str">
        <f aca="false">IF(AND(D49&gt;=1.75,G49&gt;=13.795),"virginica",IF(AND(D49&gt;=1.5,G49&gt;=12.335,G49&lt;13.795),"virginica",IF(AND(C49&lt;2.45,C49&lt;4.85,G49&lt;12.335,G49&lt;13.795),"setosa",IF(AND(C49&gt;=2.45,C49&lt;4.85,G49&lt;12.335,G49&lt;13.795),"versicolor",IF(AND(D49&gt;=1.7,C49&gt;=4.85,G49&lt;12.335,G49&lt;13.795),"virginica",IF(AND(B49&gt;=3.25,D49&lt;1.5,G49&gt;=12.335,G49&lt;13.795),"setosa",IF(AND(D49&lt;1,F49&lt;0.255,D49&lt;1.75,G49&gt;=13.795),"setosa",IF(AND(D49&gt;=1,F49&lt;0.255,D49&lt;1.75,G49&gt;=13.795),"versicolor",IF(AND(A49&lt;5.4,F49&gt;=0.255,D49&lt;1.75,G49&gt;=13.795),"setosa",IF(AND(A49&gt;=5.4,F49&gt;=0.255,D49&lt;1.75,G49&gt;=13.795),"versicolor",IF(AND(A49&lt;6.15,D49&lt;1.7,C49&gt;=4.85,G49&lt;12.335,G49&lt;13.795),"versicolor",IF(AND(A49&gt;=6.15,D49&lt;1.7,C49&gt;=4.85,G49&lt;12.335,G49&lt;13.795),"virginica",IF(AND(C49&lt;5,B49&lt;3.25,D49&lt;1.5,G49&gt;=12.335,G49&lt;13.795),"versicolor",IF(AND(C49&gt;=5,B49&lt;3.25,D49&lt;1.5,G49&gt;=12.335,G49&lt;13.795),"virginica","shouldnthappen"))))))))))))))</f>
        <v>virginica</v>
      </c>
      <c r="X49" s="1" t="str">
        <f aca="false">IF(AND(C49&lt;2.5,A49&lt;5.55),"setosa",IF(AND(F49&lt;0.096,A49&gt;=5.55),"virginica",IF(AND(D49&lt;1.6,C49&gt;=2.5,A49&lt;5.55),"versicolor",IF(AND(D49&gt;=1.6,C49&gt;=2.5,A49&lt;5.55),"virginica",IF(AND(F49&gt;=0.156,C49&lt;4.75,F49&gt;=0.096,A49&gt;=5.55),"versicolor",IF(AND(D49&gt;=1.75,C49&gt;=4.75,F49&gt;=0.096,A49&gt;=5.55),"virginica",IF(AND(B49&lt;3.3,F49&lt;0.156,C49&lt;4.75,F49&gt;=0.096,A49&gt;=5.55),"versicolor",IF(AND(B49&gt;=3.3,F49&lt;0.156,C49&lt;4.75,F49&gt;=0.096,A49&gt;=5.55),"setosa",IF(AND(B49&lt;2.45,A49&lt;6.05,D49&lt;1.75,C49&gt;=4.75,F49&gt;=0.096,A49&gt;=5.55),"virginica",IF(AND(B49&gt;=2.45,A49&lt;6.05,D49&lt;1.75,C49&gt;=4.75,F49&gt;=0.096,A49&gt;=5.55),"versicolor",IF(AND(F49&lt;0.205,A49&gt;=6.05,D49&lt;1.75,C49&gt;=4.75,F49&gt;=0.096,A49&gt;=5.55),"versicolor",IF(AND(F49&gt;=0.205,A49&gt;=6.05,D49&lt;1.75,C49&gt;=4.75,F49&gt;=0.096,A49&gt;=5.55),"virginica","shouldnthappen"))))))))))))</f>
        <v>virginica</v>
      </c>
      <c r="Y49" s="1" t="str">
        <f aca="false">IF(AND(C49&lt;2.35,A49&lt;5.55),"setosa",IF(AND(C49&gt;=5.05,A49&gt;=5.55),"virginica",IF(AND(D49&lt;1.6,C49&gt;=2.35,A49&lt;5.55),"versicolor",IF(AND(D49&gt;=1.6,C49&gt;=2.35,A49&lt;5.55),"virginica",IF(AND(D49&gt;=1.75,C49&lt;5.05,A49&gt;=5.55),"virginica",IF(AND(B49&gt;=3.55,D49&lt;1.75,C49&lt;5.05,A49&gt;=5.55),"setosa",IF(AND(G49&lt;6.3,B49&lt;3.55,D49&lt;1.75,C49&lt;5.05,A49&gt;=5.55),"virginica",IF(AND(G49&gt;=6.3,B49&lt;3.55,D49&lt;1.75,C49&lt;5.05,A49&gt;=5.55),"versicolor","shouldnthappen"))))))))</f>
        <v>virginica</v>
      </c>
      <c r="Z49" s="1" t="str">
        <f aca="false">IF(AND(D49&lt;0.75),"setosa",IF(AND(B49&gt;=2.55,C49&lt;4.85,D49&gt;=0.75),"versicolor",IF(AND(D49&gt;=1.7,C49&gt;=4.85,D49&gt;=0.75),"virginica",IF(AND(D49&lt;1.6,B49&lt;2.55,C49&lt;4.85,D49&gt;=0.75),"versicolor",IF(AND(D49&gt;=1.6,B49&lt;2.55,C49&lt;4.85,D49&gt;=0.75),"virginica",IF(AND(B49&lt;2.65,D49&lt;1.7,C49&gt;=4.85,D49&gt;=0.75),"virginica",IF(AND(F49&lt;0.325,B49&gt;=2.65,D49&lt;1.7,C49&gt;=4.85,D49&gt;=0.75),"virginica",IF(AND(G49&lt;10.717,F49&gt;=0.325,B49&gt;=2.65,D49&lt;1.7,C49&gt;=4.85,D49&gt;=0.75),"versicolor",IF(AND(G49&gt;=10.717,F49&gt;=0.325,B49&gt;=2.65,D49&lt;1.7,C49&gt;=4.85,D49&gt;=0.75),"virginica","shouldnthappen")))))))))</f>
        <v>virginica</v>
      </c>
      <c r="AA49" s="1" t="str">
        <f aca="false">IF(AND(D49&lt;0.75),"setosa",IF(AND(D49&gt;=1.75,D49&gt;=0.75),"virginica",IF(AND(F49&gt;=0.455,D49&lt;1.75,D49&gt;=0.75),"versicolor",IF(AND(D49&lt;1.45,F49&lt;0.455,D49&lt;1.75,D49&gt;=0.75),"versicolor",IF(AND(F49&lt;0.247,D49&gt;=1.45,F49&lt;0.455,D49&lt;1.75,D49&gt;=0.75),"versicolor",IF(AND(F49&gt;=0.247,D49&gt;=1.45,F49&lt;0.455,D49&lt;1.75,D49&gt;=0.75),"virginica","shouldnthappen"))))))</f>
        <v>virginica</v>
      </c>
      <c r="AB49" s="1" t="str">
        <f aca="false">IF(AND(F49&gt;=0.221,B49&gt;=3.35),"setosa",IF(AND(A49&lt;5.3,F49&gt;=0.683,B49&lt;3.35),"setosa",IF(AND(A49&lt;6.45,F49&lt;0.221,B49&gt;=3.35),"setosa",IF(AND(A49&gt;=6.45,F49&lt;0.221,B49&gt;=3.35),"virginica",IF(AND(G49&lt;6.3,A49&lt;6.25,F49&lt;0.683,B49&lt;3.35),"virginica",IF(AND(G49&lt;13.795,A49&gt;=6.25,F49&lt;0.683,B49&lt;3.35),"virginica",IF(AND(D49&lt;1.65,A49&gt;=5.3,F49&gt;=0.683,B49&lt;3.35),"versicolor",IF(AND(D49&gt;=1.65,A49&gt;=5.3,F49&gt;=0.683,B49&lt;3.35),"virginica",IF(AND(D49&lt;0.6,G49&gt;=6.3,A49&lt;6.25,F49&lt;0.683,B49&lt;3.35),"setosa",IF(AND(D49&lt;1.7,G49&gt;=13.795,A49&gt;=6.25,F49&lt;0.683,B49&lt;3.35),"versicolor",IF(AND(D49&gt;=1.7,G49&gt;=13.795,A49&gt;=6.25,F49&lt;0.683,B49&lt;3.35),"virginica",IF(AND(C49&gt;=5.35,D49&gt;=0.6,G49&gt;=6.3,A49&lt;6.25,F49&lt;0.683,B49&lt;3.35),"virginica",IF(AND(D49&lt;1.75,C49&lt;5.35,D49&gt;=0.6,G49&gt;=6.3,A49&lt;6.25,F49&lt;0.683,B49&lt;3.35),"versicolor",IF(AND(D49&gt;=1.75,C49&lt;5.35,D49&gt;=0.6,G49&gt;=6.3,A49&lt;6.25,F49&lt;0.683,B49&lt;3.35),"virginica","shouldnthappen"))))))))))))))</f>
        <v>virginica</v>
      </c>
      <c r="AC49" s="1" t="str">
        <f aca="false">IF(AND(B49&gt;=3.3),"setosa",IF(AND(C49&lt;2.45,D49&lt;1.55,B49&lt;3.3),"setosa",IF(AND(F49&gt;=0.211,D49&gt;=1.55,B49&lt;3.3),"virginica",IF(AND(C49&lt;4.9,C49&gt;=2.45,D49&lt;1.55,B49&lt;3.3),"versicolor",IF(AND(C49&gt;=4.9,C49&gt;=2.45,D49&lt;1.55,B49&lt;3.3),"virginica",IF(AND(F49&lt;0.138,F49&lt;0.211,D49&gt;=1.55,B49&lt;3.3),"virginica",IF(AND(F49&gt;=0.138,F49&lt;0.211,D49&gt;=1.55,B49&lt;3.3),"versicolor","shouldnthappen")))))))</f>
        <v>versicolor</v>
      </c>
      <c r="AD49" s="1" t="str">
        <f aca="false">IF(AND(D49&gt;=1.75),"virginica",IF(AND(D49&lt;0.75,D49&lt;1.75),"setosa",IF(AND(D49&lt;1.35,D49&gt;=0.75,D49&lt;1.75),"versicolor",IF(AND(B49&lt;2.6,C49&lt;4.85,D49&gt;=1.35,D49&gt;=0.75,D49&lt;1.75),"virginica",IF(AND(B49&gt;=2.6,C49&lt;4.85,D49&gt;=1.35,D49&gt;=0.75,D49&lt;1.75),"versicolor",IF(AND(A49&lt;6.4,C49&gt;=4.85,D49&gt;=1.35,D49&gt;=0.75,D49&lt;1.75),"virginica",IF(AND(A49&gt;=6.4,C49&gt;=4.85,D49&gt;=1.35,D49&gt;=0.75,D49&lt;1.75),"versicolor","shouldnthappen")))))))</f>
        <v>virginica</v>
      </c>
      <c r="AE49" s="1" t="str">
        <f aca="false">IF(AND(C49&lt;2.45),"setosa",IF(AND(F49&lt;0.07,C49&gt;=2.45),"virginica",IF(AND(A49&gt;=5,C49&lt;4.75,F49&gt;=0.07,C49&gt;=2.45),"versicolor",IF(AND(F49&lt;0.182,C49&gt;=4.75,F49&gt;=0.07,C49&gt;=2.45),"versicolor",IF(AND(B49&lt;2.45,A49&lt;5,C49&lt;4.75,F49&gt;=0.07,C49&gt;=2.45),"versicolor",IF(AND(B49&gt;=2.45,A49&lt;5,C49&lt;4.75,F49&gt;=0.07,C49&gt;=2.45),"virginica",IF(AND(F49&gt;=0.468,F49&gt;=0.182,C49&gt;=4.75,F49&gt;=0.07,C49&gt;=2.45),"virginica",IF(AND(A49&gt;=6.85,F49&lt;0.468,F49&gt;=0.182,C49&gt;=4.75,F49&gt;=0.07,C49&gt;=2.45),"virginica",IF(AND(B49&lt;2.6,A49&lt;6.85,F49&lt;0.468,F49&gt;=0.182,C49&gt;=4.75,F49&gt;=0.07,C49&gt;=2.45),"virginica",IF(AND(B49&gt;=2.6,A49&lt;6.85,F49&lt;0.468,F49&gt;=0.182,C49&gt;=4.75,F49&gt;=0.07,C49&gt;=2.45),"versicolor","shouldnthappen"))))))))))</f>
        <v>virginica</v>
      </c>
      <c r="AF49" s="1" t="str">
        <f aca="false">IF(AND(D49&lt;0.75,A49&lt;5.45),"setosa",IF(AND(D49&gt;=1.75,A49&gt;=5.45),"virginica",IF(AND(G49&lt;6.094,D49&gt;=0.75,A49&lt;5.45),"virginica",IF(AND(G49&gt;=6.094,D49&gt;=0.75,A49&lt;5.45),"versicolor",IF(AND(C49&lt;2.75,D49&lt;1.75,A49&gt;=5.45),"setosa",IF(AND(D49&lt;1.45,C49&gt;=2.75,D49&lt;1.75,A49&gt;=5.45),"versicolor",IF(AND(B49&lt;2.75,D49&gt;=1.45,C49&gt;=2.75,D49&lt;1.75,A49&gt;=5.45),"versicolor",IF(AND(C49&lt;5.05,B49&gt;=2.75,D49&gt;=1.45,C49&gt;=2.75,D49&lt;1.75,A49&gt;=5.45),"versicolor",IF(AND(C49&gt;=5.05,B49&gt;=2.75,D49&gt;=1.45,C49&gt;=2.75,D49&lt;1.75,A49&gt;=5.45),"virginica","shouldnthappen")))))))))</f>
        <v>virginica</v>
      </c>
      <c r="AG49" s="1" t="str">
        <f aca="false">IF(AND(D49&lt;0.65,G49&lt;8.868,A49&lt;5.3),"setosa",IF(AND(C49&lt;2.6,G49&gt;=8.868,A49&lt;5.3),"setosa",IF(AND(C49&gt;=2.6,G49&gt;=8.868,A49&lt;5.3),"versicolor",IF(AND(C49&gt;=4.95,D49&lt;1.55,A49&gt;=5.3),"virginica",IF(AND(G49&lt;13.795,D49&gt;=1.55,A49&gt;=5.3),"virginica",IF(AND(C49&lt;3.75,D49&gt;=0.65,G49&lt;8.868,A49&lt;5.3),"versicolor",IF(AND(C49&gt;=3.75,D49&gt;=0.65,G49&lt;8.868,A49&lt;5.3),"virginica",IF(AND(C49&lt;2.6,C49&lt;4.95,D49&lt;1.55,A49&gt;=5.3),"setosa",IF(AND(C49&gt;=2.6,C49&lt;4.95,D49&lt;1.55,A49&gt;=5.3),"versicolor",IF(AND(C49&lt;4.75,G49&gt;=13.795,D49&gt;=1.55,A49&gt;=5.3),"versicolor",IF(AND(C49&gt;=4.75,G49&gt;=13.795,D49&gt;=1.55,A49&gt;=5.3),"virginica","shouldnthappen")))))))))))</f>
        <v>virginica</v>
      </c>
      <c r="AH49" s="1" t="str">
        <f aca="false">IF(AND(D49&lt;0.75),"setosa",IF(AND(C49&lt;4.75,D49&gt;=0.75),"versicolor",IF(AND(G49&lt;13.757,C49&gt;=4.75,D49&gt;=0.75),"virginica",IF(AND(B49&lt;3.05,G49&gt;=13.757,C49&gt;=4.75,D49&gt;=0.75),"virginica",IF(AND(A49&lt;6.65,B49&gt;=3.05,G49&gt;=13.757,C49&gt;=4.75,D49&gt;=0.75),"virginica",IF(AND(A49&gt;=6.65,B49&gt;=3.05,G49&gt;=13.757,C49&gt;=4.75,D49&gt;=0.75),"versicolor","shouldnthappen"))))))</f>
        <v>virginica</v>
      </c>
      <c r="AI49" s="1" t="str">
        <f aca="false">IF(AND(D49&lt;0.7),"setosa",IF(AND(C49&lt;4.75,D49&gt;=0.7),"versicolor",IF(AND(A49&lt;6.6,F49&lt;0.482,C49&gt;=4.75,D49&gt;=0.7),"virginica",IF(AND(C49&gt;=4.95,F49&gt;=0.482,C49&gt;=4.75,D49&gt;=0.7),"virginica",IF(AND(D49&lt;1.9,A49&gt;=6.6,F49&lt;0.482,C49&gt;=4.75,D49&gt;=0.7),"versicolor",IF(AND(D49&gt;=1.9,A49&gt;=6.6,F49&lt;0.482,C49&gt;=4.75,D49&gt;=0.7),"virginica",IF(AND(F49&gt;=0.766,C49&lt;4.95,F49&gt;=0.482,C49&gt;=4.75,D49&gt;=0.7),"virginica",IF(AND(B49&lt;2.95,F49&lt;0.766,C49&lt;4.95,F49&gt;=0.482,C49&gt;=4.75,D49&gt;=0.7),"virginica",IF(AND(B49&gt;=2.95,F49&lt;0.766,C49&lt;4.95,F49&gt;=0.482,C49&gt;=4.75,D49&gt;=0.7),"versicolor","shouldnthappen")))))))))</f>
        <v>virginica</v>
      </c>
      <c r="AJ49" s="1" t="str">
        <f aca="false">IF(AND(C49&lt;2.45,C49&lt;4.75),"setosa",IF(AND(D49&gt;=1.65,C49&gt;=4.75),"virginica",IF(AND(A49&lt;4.95,C49&gt;=2.45,C49&lt;4.75),"virginica",IF(AND(A49&gt;=4.95,C49&gt;=2.45,C49&lt;4.75),"versicolor",IF(AND(B49&lt;2.95,D49&lt;1.65,C49&gt;=4.75),"virginica",IF(AND(B49&gt;=2.95,D49&lt;1.65,C49&gt;=4.75),"versicolor","shouldnthappen"))))))</f>
        <v>virginica</v>
      </c>
      <c r="AK49" s="1" t="str">
        <f aca="false">IF(AND(D49&lt;0.75,A49&lt;5.45),"setosa",IF(AND(B49&lt;2.45,D49&gt;=0.75,A49&lt;5.45),"versicolor",IF(AND(A49&gt;=5.55,C49&lt;4.75,A49&gt;=5.45),"versicolor",IF(AND(C49&gt;=5.15,C49&gt;=4.75,A49&gt;=5.45),"virginica",IF(AND(G49&lt;6.094,B49&gt;=2.45,D49&gt;=0.75,A49&lt;5.45),"virginica",IF(AND(G49&gt;=6.094,B49&gt;=2.45,D49&gt;=0.75,A49&lt;5.45),"versicolor",IF(AND(D49&lt;0.6,A49&lt;5.55,C49&lt;4.75,A49&gt;=5.45),"setosa",IF(AND(D49&gt;=0.6,A49&lt;5.55,C49&lt;4.75,A49&gt;=5.45),"versicolor",IF(AND(C49&lt;4.95,C49&lt;5.15,C49&gt;=4.75,A49&gt;=5.45),"virginica",IF(AND(G49&lt;12.627,C49&lt;5.05,C49&gt;=4.95,C49&lt;5.15,C49&gt;=4.75,A49&gt;=5.45),"virginica",IF(AND(G49&gt;=12.627,C49&lt;5.05,C49&gt;=4.95,C49&lt;5.15,C49&gt;=4.75,A49&gt;=5.45),"versicolor",IF(AND(D49&lt;1.7,C49&gt;=5.05,C49&gt;=4.95,C49&lt;5.15,C49&gt;=4.75,A49&gt;=5.45),"versicolor",IF(AND(D49&gt;=1.7,C49&gt;=5.05,C49&gt;=4.95,C49&lt;5.15,C49&gt;=4.75,A49&gt;=5.45),"virginica","shouldnthappen")))))))))))))</f>
        <v>virginica</v>
      </c>
      <c r="AL49" s="1" t="str">
        <f aca="false">IF(AND(B49&lt;2.45,B49&lt;3.15),"versicolor",IF(AND(D49&lt;0.95,G49&lt;15.141,B49&gt;=3.15),"setosa",IF(AND(G49&lt;15.429,G49&gt;=15.141,B49&gt;=3.15),"versicolor",IF(AND(G49&gt;=15.429,G49&gt;=15.141,B49&gt;=3.15),"virginica",IF(AND(C49&lt;2.3,C49&lt;4.75,B49&gt;=2.45,B49&lt;3.15),"setosa",IF(AND(G49&gt;=16.072,C49&gt;=4.75,B49&gt;=2.45,B49&lt;3.15),"versicolor",IF(AND(G49&lt;11.833,D49&gt;=0.95,G49&lt;15.141,B49&gt;=3.15),"virginica",IF(AND(A49&lt;5,C49&gt;=2.3,C49&lt;4.75,B49&gt;=2.45,B49&lt;3.15),"virginica",IF(AND(A49&gt;=5,C49&gt;=2.3,C49&lt;4.75,B49&gt;=2.45,B49&lt;3.15),"versicolor",IF(AND(G49&lt;14.342,G49&gt;=11.833,D49&gt;=0.95,G49&lt;15.141,B49&gt;=3.15),"versicolor",IF(AND(G49&gt;=14.342,G49&gt;=11.833,D49&gt;=0.95,G49&lt;15.141,B49&gt;=3.15),"virginica",IF(AND(G49&lt;13.757,F49&gt;=0.741,G49&lt;16.072,C49&gt;=4.75,B49&gt;=2.45,B49&lt;3.15),"virginica",IF(AND(F49&gt;=0.546,A49&lt;6.15,F49&lt;0.741,G49&lt;16.072,C49&gt;=4.75,B49&gt;=2.45,B49&lt;3.15),"virginica",IF(AND(D49&gt;=1.75,A49&gt;=6.15,F49&lt;0.741,G49&lt;16.072,C49&gt;=4.75,B49&gt;=2.45,B49&lt;3.15),"virginica",IF(AND(C49&lt;4.85,G49&gt;=13.757,F49&gt;=0.741,G49&lt;16.072,C49&gt;=4.75,B49&gt;=2.45,B49&lt;3.15),"virginica",IF(AND(C49&gt;=4.85,G49&gt;=13.757,F49&gt;=0.741,G49&lt;16.072,C49&gt;=4.75,B49&gt;=2.45,B49&lt;3.15),"versicolor",IF(AND(F49&lt;0.331,F49&lt;0.546,A49&lt;6.15,F49&lt;0.741,G49&lt;16.072,C49&gt;=4.75,B49&gt;=2.45,B49&lt;3.15),"virginica",IF(AND(F49&gt;=0.331,F49&lt;0.546,A49&lt;6.15,F49&lt;0.741,G49&lt;16.072,C49&gt;=4.75,B49&gt;=2.45,B49&lt;3.15),"versicolor",IF(AND(G49&lt;10.661,D49&lt;1.75,A49&gt;=6.15,F49&lt;0.741,G49&lt;16.072,C49&gt;=4.75,B49&gt;=2.45,B49&lt;3.15),"virginica",IF(AND(G49&gt;=10.661,D49&lt;1.75,A49&gt;=6.15,F49&lt;0.741,G49&lt;16.072,C49&gt;=4.75,B49&gt;=2.45,B49&lt;3.15),"versicolor","shouldnthappen"))))))))))))))))))))</f>
        <v>virginica</v>
      </c>
      <c r="AM49" s="1" t="str">
        <f aca="false">IF(AND(D49&lt;1.35,F49&gt;=0.917),"setosa",IF(AND(D49&gt;=1.35,F49&gt;=0.917),"virginica",IF(AND(D49&lt;0.75,D49&lt;1.55,F49&lt;0.917),"setosa",IF(AND(C49&gt;=4.8,D49&gt;=1.55,F49&lt;0.917),"virginica",IF(AND(A49&lt;5.95,D49&gt;=0.75,D49&lt;1.55,F49&lt;0.917),"versicolor",IF(AND(F49&lt;0.473,C49&lt;4.8,D49&gt;=1.55,F49&lt;0.917),"virginica",IF(AND(F49&gt;=0.473,C49&lt;4.8,D49&gt;=1.55,F49&lt;0.917),"versicolor",IF(AND(C49&lt;4.95,A49&gt;=5.95,D49&gt;=0.75,D49&lt;1.55,F49&lt;0.917),"versicolor",IF(AND(C49&gt;=4.95,A49&gt;=5.95,D49&gt;=0.75,D49&lt;1.55,F49&lt;0.917),"virginica","shouldnthappen")))))))))</f>
        <v>virginica</v>
      </c>
      <c r="AN49" s="1" t="str">
        <f aca="false">IF(AND(D49&lt;0.75,A49&lt;5.45),"setosa",IF(AND(D49&lt;1.55,D49&gt;=0.75,A49&lt;5.45),"versicolor",IF(AND(D49&gt;=1.55,D49&gt;=0.75,A49&lt;5.45),"virginica",IF(AND(A49&gt;=5.75,C49&lt;4.75,A49&gt;=5.45),"versicolor",IF(AND(F49&lt;0.361,C49&gt;=4.75,A49&gt;=5.45),"virginica",IF(AND(C49&lt;2.6,A49&lt;5.75,C49&lt;4.75,A49&gt;=5.45),"setosa",IF(AND(C49&gt;=2.6,A49&lt;5.75,C49&lt;4.75,A49&gt;=5.45),"versicolor",IF(AND(D49&gt;=1.7,F49&gt;=0.361,C49&gt;=4.75,A49&gt;=5.45),"virginica",IF(AND(B49&lt;2.65,D49&lt;1.7,F49&gt;=0.361,C49&gt;=4.75,A49&gt;=5.45),"virginica",IF(AND(A49&lt;7.05,B49&gt;=2.65,D49&lt;1.7,F49&gt;=0.361,C49&gt;=4.75,A49&gt;=5.45),"versicolor",IF(AND(A49&gt;=7.05,B49&gt;=2.65,D49&lt;1.7,F49&gt;=0.361,C49&gt;=4.75,A49&gt;=5.45),"virginica","shouldnthappen")))))))))))</f>
        <v>virginica</v>
      </c>
      <c r="AO49" s="1" t="str">
        <f aca="false">IF(AND(D49&lt;0.7),"setosa",IF(AND(A49&lt;4.95,C49&lt;4.85,D49&gt;=0.7),"virginica",IF(AND(A49&gt;=4.95,C49&lt;4.85,D49&gt;=0.7),"versicolor",IF(AND(D49&gt;=1.7,C49&gt;=4.85,D49&gt;=0.7),"virginica",IF(AND(F49&lt;0.325,D49&lt;1.7,C49&gt;=4.85,D49&gt;=0.7),"virginica",IF(AND(D49&lt;1.55,F49&gt;=0.325,D49&lt;1.7,C49&gt;=4.85,D49&gt;=0.7),"virginica",IF(AND(D49&gt;=1.55,F49&gt;=0.325,D49&lt;1.7,C49&gt;=4.85,D49&gt;=0.7),"versicolor","shouldnthappen")))))))</f>
        <v>virginica</v>
      </c>
      <c r="AP49" s="1" t="str">
        <f aca="false">IF(AND(D49&lt;0.75),"setosa",IF(AND(C49&lt;4.85,D49&gt;=0.75),"versicolor",IF(AND(G49&gt;=8.277,C49&gt;=4.85,D49&gt;=0.75),"virginica",IF(AND(F49&gt;=0.633,G49&lt;8.277,C49&gt;=4.85,D49&gt;=0.75),"virginica",IF(AND(G49&lt;7.61,F49&lt;0.633,G49&lt;8.277,C49&gt;=4.85,D49&gt;=0.75),"virginica",IF(AND(G49&gt;=7.61,F49&lt;0.633,G49&lt;8.277,C49&gt;=4.85,D49&gt;=0.75),"versicolor","shouldnthappen"))))))</f>
        <v>virginica</v>
      </c>
      <c r="AQ49" s="1" t="str">
        <f aca="false">IF(AND(C49&lt;2.65,A49&gt;=5.45,C49&lt;4.75),"setosa",IF(AND(C49&gt;=2.65,A49&gt;=5.45,C49&lt;4.75),"versicolor",IF(AND(B49&lt;2.9,C49&lt;4.85,C49&gt;=4.75),"versicolor",IF(AND(B49&gt;=2.9,C49&lt;4.85,C49&gt;=4.75),"virginica",IF(AND(D49&lt;1.7,C49&gt;=4.85,C49&gt;=4.75),"versicolor",IF(AND(D49&gt;=1.7,C49&gt;=4.85,C49&gt;=4.75),"virginica",IF(AND(C49&lt;2.45,G49&lt;14.126,A49&lt;5.45,C49&lt;4.75),"setosa",IF(AND(C49&gt;=2.45,G49&lt;14.126,A49&lt;5.45,C49&lt;4.75),"versicolor",IF(AND(C49&lt;2.4,G49&gt;=14.126,A49&lt;5.45,C49&lt;4.75),"setosa",IF(AND(C49&gt;=2.4,G49&gt;=14.126,A49&lt;5.45,C49&lt;4.75),"versicolor","shouldnthappen"))))))))))</f>
        <v>virginica</v>
      </c>
      <c r="AR49" s="1" t="str">
        <f aca="false">IF(AND(C49&lt;2.45,C49&lt;4.85),"setosa",IF(AND(C49&gt;=5.15,C49&gt;=4.85),"virginica",IF(AND(A49&gt;=4.95,C49&gt;=2.45,C49&lt;4.85),"versicolor",IF(AND(D49&lt;1.35,A49&lt;4.95,C49&gt;=2.45,C49&lt;4.85),"versicolor",IF(AND(D49&gt;=1.35,A49&lt;4.95,C49&gt;=2.45,C49&lt;4.85),"virginica",IF(AND(F49&lt;0.35,G49&lt;12.751,C49&lt;5.15,C49&gt;=4.85),"virginica",IF(AND(A49&lt;6.5,G49&gt;=12.751,C49&lt;5.15,C49&gt;=4.85),"virginica",IF(AND(A49&gt;=6.5,G49&gt;=12.751,C49&lt;5.15,C49&gt;=4.85),"versicolor",IF(AND(B49&gt;=2.75,F49&gt;=0.35,G49&lt;12.751,C49&lt;5.15,C49&gt;=4.85),"virginica",IF(AND(C49&lt;5.05,B49&lt;2.75,F49&gt;=0.35,G49&lt;12.751,C49&lt;5.15,C49&gt;=4.85),"virginica",IF(AND(C49&gt;=5.05,B49&lt;2.75,F49&gt;=0.35,G49&lt;12.751,C49&lt;5.15,C49&gt;=4.85),"versicolor","shouldnthappen")))))))))))</f>
        <v>virginica</v>
      </c>
      <c r="AS49" s="1" t="str">
        <f aca="false">IF(AND(F49&gt;=0.9,B49&lt;3.05),"virginica",IF(AND(A49&lt;5.9,B49&gt;=3.05),"setosa",IF(AND(D49&lt;1.65,A49&gt;=5.9,B49&gt;=3.05),"versicolor",IF(AND(D49&gt;=1.65,A49&gt;=5.9,B49&gt;=3.05),"virginica",IF(AND(D49&gt;=1.75,C49&gt;=4.85,F49&lt;0.9,B49&lt;3.05),"virginica",IF(AND(C49&lt;2.2,B49&lt;2.95,C49&lt;4.85,F49&lt;0.9,B49&lt;3.05),"setosa",IF(AND(C49&gt;=2.2,B49&lt;2.95,C49&lt;4.85,F49&lt;0.9,B49&lt;3.05),"versicolor",IF(AND(C49&lt;2.8,B49&gt;=2.95,C49&lt;4.85,F49&lt;0.9,B49&lt;3.05),"setosa",IF(AND(C49&gt;=2.8,B49&gt;=2.95,C49&lt;4.85,F49&lt;0.9,B49&lt;3.05),"versicolor",IF(AND(G49&lt;13.879,D49&lt;1.75,C49&gt;=4.85,F49&lt;0.9,B49&lt;3.05),"virginica",IF(AND(G49&gt;=13.879,D49&lt;1.75,C49&gt;=4.85,F49&lt;0.9,B49&lt;3.05),"versicolor","shouldnthappen")))))))))))</f>
        <v>virginica</v>
      </c>
      <c r="AT49" s="1" t="str">
        <f aca="false">IF(AND(D49&lt;0.75),"setosa",IF(AND(D49&gt;=1.75,D49&gt;=0.75),"virginica",IF(AND(D49&lt;1.45,G49&lt;7.37,D49&lt;1.75,D49&gt;=0.75),"versicolor",IF(AND(D49&gt;=1.45,G49&lt;7.37,D49&lt;1.75,D49&gt;=0.75),"virginica",IF(AND(C49&lt;5.45,G49&gt;=7.37,D49&lt;1.75,D49&gt;=0.75),"versicolor",IF(AND(C49&gt;=5.45,G49&gt;=7.37,D49&lt;1.75,D49&gt;=0.75),"virginica","shouldnthappen"))))))</f>
        <v>virginica</v>
      </c>
      <c r="AU49" s="1" t="str">
        <f aca="false">IF(AND(D49&lt;0.7),"setosa",IF(AND(D49&gt;=1.7,A49&gt;=6.15,D49&gt;=0.7),"virginica",IF(AND(B49&gt;=2.55,C49&lt;4.75,A49&lt;6.15,D49&gt;=0.7),"versicolor",IF(AND(D49&gt;=1.7,C49&gt;=4.75,A49&lt;6.15,D49&gt;=0.7),"virginica",IF(AND(C49&lt;5.25,D49&lt;1.7,A49&gt;=6.15,D49&gt;=0.7),"versicolor",IF(AND(C49&gt;=5.25,D49&lt;1.7,A49&gt;=6.15,D49&gt;=0.7),"virginica",IF(AND(C49&lt;4.25,B49&lt;2.55,C49&lt;4.75,A49&lt;6.15,D49&gt;=0.7),"versicolor",IF(AND(C49&gt;=4.25,B49&lt;2.55,C49&lt;4.75,A49&lt;6.15,D49&gt;=0.7),"virginica",IF(AND(B49&lt;2.65,D49&lt;1.7,C49&gt;=4.75,A49&lt;6.15,D49&gt;=0.7),"virginica",IF(AND(B49&gt;=2.65,D49&lt;1.7,C49&gt;=4.75,A49&lt;6.15,D49&gt;=0.7),"versicolor","shouldnthappen"))))))))))</f>
        <v>virginica</v>
      </c>
      <c r="AV49" s="1" t="str">
        <f aca="false">IF(AND(D49&lt;0.75),"setosa",IF(AND(F49&gt;=0.899,D49&gt;=0.75),"virginica",IF(AND(D49&lt;1.65,A49&lt;6.05,F49&lt;0.899,D49&gt;=0.75),"versicolor",IF(AND(D49&gt;=1.65,A49&lt;6.05,F49&lt;0.899,D49&gt;=0.75),"virginica",IF(AND(C49&gt;=5.05,A49&gt;=6.05,F49&lt;0.899,D49&gt;=0.75),"virginica",IF(AND(G49&gt;=13.757,C49&lt;5.05,A49&gt;=6.05,F49&lt;0.899,D49&gt;=0.75),"versicolor",IF(AND(D49&lt;1.6,G49&lt;13.757,C49&lt;5.05,A49&gt;=6.05,F49&lt;0.899,D49&gt;=0.75),"versicolor",IF(AND(D49&gt;=1.6,G49&lt;13.757,C49&lt;5.05,A49&gt;=6.05,F49&lt;0.899,D49&gt;=0.75),"virginica","shouldnthappen"))))))))</f>
        <v>virginica</v>
      </c>
      <c r="AW49" s="1" t="str">
        <f aca="false">IF(AND(F49&lt;0.117,A49&gt;=5.55),"virginica",IF(AND(A49&gt;=5.2,G49&lt;6.086,A49&lt;5.55),"versicolor",IF(AND(D49&lt;0.7,G49&gt;=6.086,A49&lt;5.55),"setosa",IF(AND(D49&gt;=0.7,G49&gt;=6.086,A49&lt;5.55),"versicolor",IF(AND(A49&lt;4.75,A49&lt;5.2,G49&lt;6.086,A49&lt;5.55),"setosa",IF(AND(A49&gt;=4.75,A49&lt;5.2,G49&lt;6.086,A49&lt;5.55),"virginica",IF(AND(D49&gt;=1.65,C49&lt;4.95,F49&gt;=0.117,A49&gt;=5.55),"virginica",IF(AND(D49&gt;=1.75,C49&gt;=4.95,F49&gt;=0.117,A49&gt;=5.55),"virginica",IF(AND(C49&lt;2.6,D49&lt;1.65,C49&lt;4.95,F49&gt;=0.117,A49&gt;=5.55),"setosa",IF(AND(C49&gt;=2.6,D49&lt;1.65,C49&lt;4.95,F49&gt;=0.117,A49&gt;=5.55),"versicolor",IF(AND(D49&lt;1.55,D49&lt;1.75,C49&gt;=4.95,F49&gt;=0.117,A49&gt;=5.55),"virginica",IF(AND(A49&lt;6.95,D49&gt;=1.55,D49&lt;1.75,C49&gt;=4.95,F49&gt;=0.117,A49&gt;=5.55),"versicolor",IF(AND(A49&gt;=6.95,D49&gt;=1.55,D49&lt;1.75,C49&gt;=4.95,F49&gt;=0.117,A49&gt;=5.55),"virginica","shouldnthappen")))))))))))))</f>
        <v>virginica</v>
      </c>
      <c r="AX49" s="1" t="str">
        <f aca="false">IF(AND(D49&lt;0.75),"setosa",IF(AND(F49&lt;0.138,D49&gt;=0.75),"virginica",IF(AND(C49&lt;4.45,A49&lt;6.15,F49&gt;=0.138,D49&gt;=0.75),"versicolor",IF(AND(C49&gt;=5.05,A49&gt;=6.15,F49&gt;=0.138,D49&gt;=0.75),"virginica",IF(AND(B49&lt;2.65,C49&gt;=4.45,A49&lt;6.15,F49&gt;=0.138,D49&gt;=0.75),"virginica",IF(AND(A49&gt;=6.35,C49&lt;5.05,A49&gt;=6.15,F49&gt;=0.138,D49&gt;=0.75),"versicolor",IF(AND(A49&lt;5.65,B49&gt;=2.65,C49&gt;=4.45,A49&lt;6.15,F49&gt;=0.138,D49&gt;=0.75),"virginica",IF(AND(D49&lt;1.75,A49&lt;6.35,C49&lt;5.05,A49&gt;=6.15,F49&gt;=0.138,D49&gt;=0.75),"versicolor",IF(AND(D49&gt;=1.75,A49&lt;6.35,C49&lt;5.05,A49&gt;=6.15,F49&gt;=0.138,D49&gt;=0.75),"virginica",IF(AND(D49&lt;1.7,A49&gt;=5.65,B49&gt;=2.65,C49&gt;=4.45,A49&lt;6.15,F49&gt;=0.138,D49&gt;=0.75),"versicolor",IF(AND(D49&gt;=1.7,A49&gt;=5.65,B49&gt;=2.65,C49&gt;=4.45,A49&lt;6.15,F49&gt;=0.138,D49&gt;=0.75),"virginica","shouldnthappen")))))))))))</f>
        <v>virginica</v>
      </c>
      <c r="AY49" s="1" t="str">
        <f aca="false">IF(AND(D49&lt;0.75,A49&lt;5.55),"setosa",IF(AND(A49&lt;4.95,D49&gt;=0.75,A49&lt;5.55),"virginica",IF(AND(A49&gt;=4.95,D49&gt;=0.75,A49&lt;5.55),"versicolor",IF(AND(C49&lt;2.6,C49&lt;4.85,A49&gt;=5.55),"setosa",IF(AND(C49&gt;=2.6,C49&lt;4.85,A49&gt;=5.55),"versicolor",IF(AND(D49&gt;=1.75,C49&gt;=4.85,A49&gt;=5.55),"virginica",IF(AND(F49&lt;0.405,D49&lt;1.75,C49&gt;=4.85,A49&gt;=5.55),"versicolor",IF(AND(B49&lt;3.05,F49&gt;=0.405,D49&lt;1.75,C49&gt;=4.85,A49&gt;=5.55),"virginica",IF(AND(B49&gt;=3.05,F49&gt;=0.405,D49&lt;1.75,C49&gt;=4.85,A49&gt;=5.55),"versicolor","shouldnthappen")))))))))</f>
        <v>virginica</v>
      </c>
      <c r="AZ49" s="1" t="str">
        <f aca="false">IF(AND(D49&lt;0.75),"setosa",IF(AND(F49&lt;0.9,C49&lt;4.95,D49&gt;=0.75),"versicolor",IF(AND(F49&gt;=0.9,C49&lt;4.95,D49&gt;=0.75),"virginica",IF(AND(D49&gt;=1.7,C49&gt;=4.95,D49&gt;=0.75),"virginica",IF(AND(F49&lt;0.405,D49&lt;1.7,C49&gt;=4.95,D49&gt;=0.75),"versicolor",IF(AND(F49&gt;=0.405,D49&lt;1.7,C49&gt;=4.95,D49&gt;=0.75),"virginica","shouldnthappen"))))))</f>
        <v>virginica</v>
      </c>
      <c r="BA49" s="1" t="str">
        <f aca="false">IF(AND(D49&lt;0.75),"setosa",IF(AND(D49&gt;=1.7,C49&gt;=5.05,D49&gt;=0.75),"virginica",IF(AND(D49&lt;1.45,D49&lt;1.6,C49&lt;5.05,D49&gt;=0.75),"versicolor",IF(AND(A49&lt;5.8,D49&gt;=1.6,C49&lt;5.05,D49&gt;=0.75),"virginica",IF(AND(A49&gt;=5.8,D49&gt;=1.6,C49&lt;5.05,D49&gt;=0.75),"versicolor",IF(AND(F49&lt;0.417,D49&lt;1.7,C49&gt;=5.05,D49&gt;=0.75),"versicolor",IF(AND(F49&gt;=0.417,D49&lt;1.7,C49&gt;=5.05,D49&gt;=0.75),"virginica",IF(AND(A49&lt;5.95,D49&gt;=1.45,D49&lt;1.6,C49&lt;5.05,D49&gt;=0.75),"versicolor",IF(AND(G49&lt;10.618,A49&gt;=5.95,D49&gt;=1.45,D49&lt;1.6,C49&lt;5.05,D49&gt;=0.75),"virginica",IF(AND(G49&gt;=10.618,A49&gt;=5.95,D49&gt;=1.45,D49&lt;1.6,C49&lt;5.05,D49&gt;=0.75),"versicolor","shouldnthappen"))))))))))</f>
        <v>versicolor</v>
      </c>
      <c r="BB49" s="1" t="str">
        <f aca="false">IF(AND(C49&lt;2.6),"setosa",IF(AND(D49&gt;=1.75,C49&gt;=2.6),"virginica",IF(AND(C49&gt;=5.45,D49&lt;1.75,C49&gt;=2.6),"virginica",IF(AND(F49&gt;=0.259,C49&lt;5.45,D49&lt;1.75,C49&gt;=2.6),"versicolor",IF(AND(C49&lt;5.05,F49&lt;0.259,C49&lt;5.45,D49&lt;1.75,C49&gt;=2.6),"versicolor",IF(AND(C49&gt;=5.05,F49&lt;0.259,C49&lt;5.45,D49&lt;1.75,C49&gt;=2.6),"virginica","shouldnthappen"))))))</f>
        <v>virginica</v>
      </c>
      <c r="BC49" s="1" t="str">
        <f aca="false">IF(AND(A49&lt;4.95,B49&lt;2.7,A49&lt;5.55),"virginica",IF(AND(A49&gt;=4.95,B49&lt;2.7,A49&lt;5.55),"versicolor",IF(AND(C49&lt;3.2,B49&gt;=2.7,A49&lt;5.55),"setosa",IF(AND(C49&gt;=3.2,B49&gt;=2.7,A49&lt;5.55),"versicolor",IF(AND(F49&gt;=0.85,A49&lt;6.15,A49&gt;=5.55),"virginica",IF(AND(D49&lt;1.45,A49&gt;=6.15,A49&gt;=5.55),"versicolor",IF(AND(C49&lt;4.8,F49&lt;0.85,A49&lt;6.15,A49&gt;=5.55),"versicolor",IF(AND(D49&gt;=1.7,D49&gt;=1.45,A49&gt;=6.15,A49&gt;=5.55),"virginica",IF(AND(G49&lt;9.333,C49&gt;=4.8,F49&lt;0.85,A49&lt;6.15,A49&gt;=5.55),"versicolor",IF(AND(G49&gt;=9.333,C49&gt;=4.8,F49&lt;0.85,A49&lt;6.15,A49&gt;=5.55),"virginica",IF(AND(C49&lt;4.9,D49&lt;1.7,D49&gt;=1.45,A49&gt;=6.15,A49&gt;=5.55),"versicolor",IF(AND(C49&gt;=4.9,D49&lt;1.7,D49&gt;=1.45,A49&gt;=6.15,A49&gt;=5.55),"virginica","shouldnthappen"))))))))))))</f>
        <v>virginica</v>
      </c>
      <c r="BD49" s="1" t="str">
        <f aca="false">IF(AND(C49&lt;2.35),"setosa",IF(AND(C49&lt;4.75,B49&lt;2.55,C49&gt;=2.35),"versicolor",IF(AND(C49&gt;=4.75,B49&lt;2.55,C49&gt;=2.35),"virginica",IF(AND(C49&lt;4.75,B49&gt;=2.55,C49&gt;=2.35),"versicolor",IF(AND(D49&gt;=1.75,C49&gt;=4.75,B49&gt;=2.55,C49&gt;=2.35),"virginica",IF(AND(A49&gt;=6.5,D49&lt;1.75,C49&gt;=4.75,B49&gt;=2.55,C49&gt;=2.35),"versicolor",IF(AND(A49&lt;6.05,A49&lt;6.5,D49&lt;1.75,C49&gt;=4.75,B49&gt;=2.55,C49&gt;=2.35),"versicolor",IF(AND(A49&gt;=6.05,A49&lt;6.5,D49&lt;1.75,C49&gt;=4.75,B49&gt;=2.55,C49&gt;=2.35),"virginica","shouldnthappen"))))))))</f>
        <v>virginica</v>
      </c>
      <c r="BE49" s="1" t="str">
        <f aca="false">IF(AND(C49&lt;2.5),"setosa",IF(AND(D49&lt;1.65,C49&lt;4.75,C49&gt;=2.5),"versicolor",IF(AND(D49&gt;=1.65,C49&lt;4.75,C49&gt;=2.5),"virginica",IF(AND(D49&gt;=1.75,C49&gt;=4.75,C49&gt;=2.5),"virginica",IF(AND(C49&lt;4.95,D49&lt;1.75,C49&gt;=4.75,C49&gt;=2.5),"versicolor",IF(AND(A49&lt;6.5,C49&gt;=4.95,D49&lt;1.75,C49&gt;=4.75,C49&gt;=2.5),"virginica",IF(AND(A49&gt;=6.5,C49&gt;=4.95,D49&lt;1.75,C49&gt;=4.75,C49&gt;=2.5),"versicolor","shouldnthappen")))))))</f>
        <v>virginica</v>
      </c>
      <c r="BF49" s="1" t="str">
        <f aca="false">IF(AND(G49&gt;=15.244),"virginica",IF(AND(C49&lt;3.2,B49&gt;=3.15,G49&lt;15.244),"setosa",IF(AND(A49&gt;=4.95,C49&lt;4.7,B49&lt;3.15,G49&lt;15.244),"versicolor",IF(AND(C49&gt;=5.15,C49&gt;=4.7,B49&lt;3.15,G49&lt;15.244),"virginica",IF(AND(A49&gt;=6.45,C49&gt;=3.2,B49&gt;=3.15,G49&lt;15.244),"virginica",IF(AND(D49&lt;0.95,A49&lt;4.95,C49&lt;4.7,B49&lt;3.15,G49&lt;15.244),"setosa",IF(AND(D49&gt;=0.95,A49&lt;4.95,C49&lt;4.7,B49&lt;3.15,G49&lt;15.244),"virginica",IF(AND(F49&lt;0.816,A49&lt;6.45,C49&gt;=3.2,B49&gt;=3.15,G49&lt;15.244),"virginica",IF(AND(F49&gt;=0.816,A49&lt;6.45,C49&gt;=3.2,B49&gt;=3.15,G49&lt;15.244),"versicolor",IF(AND(A49&gt;=6.5,B49&lt;3.05,C49&lt;5.15,C49&gt;=4.7,B49&lt;3.15,G49&lt;15.244),"versicolor",IF(AND(G49&lt;11.093,B49&gt;=3.05,C49&lt;5.15,C49&gt;=4.7,B49&lt;3.15,G49&lt;15.244),"virginica",IF(AND(G49&gt;=11.093,B49&gt;=3.05,C49&lt;5.15,C49&gt;=4.7,B49&lt;3.15,G49&lt;15.244),"versicolor",IF(AND(D49&gt;=1.7,A49&lt;6.5,B49&lt;3.05,C49&lt;5.15,C49&gt;=4.7,B49&lt;3.15,G49&lt;15.244),"virginica",IF(AND(G49&lt;7.498,D49&lt;1.7,A49&lt;6.5,B49&lt;3.05,C49&lt;5.15,C49&gt;=4.7,B49&lt;3.15,G49&lt;15.244),"virginica",IF(AND(G49&gt;=7.498,D49&lt;1.7,A49&lt;6.5,B49&lt;3.05,C49&lt;5.15,C49&gt;=4.7,B49&lt;3.15,G49&lt;15.244),"versicolor","shouldnthappen")))))))))))))))</f>
        <v>virginica</v>
      </c>
      <c r="BG49" s="1" t="str">
        <f aca="false">IF(AND(B49&gt;=3.35,C49&lt;4.85),"setosa",IF(AND(D49&gt;=1.75,C49&gt;=4.85),"virginica",IF(AND(D49&lt;0.75,B49&lt;3.35,C49&lt;4.85),"setosa",IF(AND(G49&gt;=13.879,D49&lt;1.75,C49&gt;=4.85),"versicolor",IF(AND(F49&gt;=0.9,D49&gt;=0.75,B49&lt;3.35,C49&lt;4.85),"virginica",IF(AND(F49&gt;=0.405,G49&lt;13.879,D49&lt;1.75,C49&gt;=4.85),"virginica",IF(AND(B49&gt;=2.55,F49&lt;0.9,D49&gt;=0.75,B49&lt;3.35,C49&lt;4.85),"versicolor",IF(AND(G49&lt;7.498,F49&lt;0.405,G49&lt;13.879,D49&lt;1.75,C49&gt;=4.85),"virginica",IF(AND(G49&gt;=7.498,F49&lt;0.405,G49&lt;13.879,D49&lt;1.75,C49&gt;=4.85),"versicolor",IF(AND(G49&lt;5.656,B49&lt;2.55,F49&lt;0.9,D49&gt;=0.75,B49&lt;3.35,C49&lt;4.85),"virginica",IF(AND(G49&gt;=5.656,B49&lt;2.55,F49&lt;0.9,D49&gt;=0.75,B49&lt;3.35,C49&lt;4.85),"versicolor","shouldnthappen")))))))))))</f>
        <v>virginica</v>
      </c>
      <c r="BH49" s="1" t="str">
        <f aca="false">IF(AND(D49&lt;0.7),"setosa",IF(AND(D49&gt;=1.65,A49&lt;6.65,D49&gt;=0.7),"virginica",IF(AND(D49&lt;1.55,A49&gt;=6.65,D49&gt;=0.7),"versicolor",IF(AND(D49&gt;=1.55,A49&gt;=6.65,D49&gt;=0.7),"virginica",IF(AND(F49&gt;=0.529,D49&lt;1.65,A49&lt;6.65,D49&gt;=0.7),"versicolor",IF(AND(C49&gt;=5.35,F49&lt;0.529,D49&lt;1.65,A49&lt;6.65,D49&gt;=0.7),"virginica",IF(AND(G49&gt;=7.411,C49&lt;5.35,F49&lt;0.529,D49&lt;1.65,A49&lt;6.65,D49&gt;=0.7),"versicolor",IF(AND(G49&lt;6.927,G49&lt;7.411,C49&lt;5.35,F49&lt;0.529,D49&lt;1.65,A49&lt;6.65,D49&gt;=0.7),"versicolor",IF(AND(G49&gt;=6.927,G49&lt;7.411,C49&lt;5.35,F49&lt;0.529,D49&lt;1.65,A49&lt;6.65,D49&gt;=0.7),"virginica","shouldnthappen")))))))))</f>
        <v>virginica</v>
      </c>
      <c r="BI49" s="1" t="str">
        <f aca="false">IF(AND(D49&gt;=1.7),"virginica",IF(AND(D49&lt;0.7,D49&lt;1.7),"setosa",IF(AND(D49&lt;1.45,G49&lt;7.37,D49&gt;=0.7,D49&lt;1.7),"versicolor",IF(AND(D49&gt;=1.45,G49&lt;7.37,D49&gt;=0.7,D49&lt;1.7),"virginica",IF(AND(B49&gt;=2.65,G49&gt;=7.37,D49&gt;=0.7,D49&lt;1.7),"versicolor",IF(AND(C49&lt;5.05,B49&lt;2.65,G49&gt;=7.37,D49&gt;=0.7,D49&lt;1.7),"versicolor",IF(AND(C49&gt;=5.05,B49&lt;2.65,G49&gt;=7.37,D49&gt;=0.7,D49&lt;1.7),"virginica","shouldnthappen")))))))</f>
        <v>virginica</v>
      </c>
    </row>
    <row r="50" customFormat="false" ht="13.8" hidden="false" customHeight="false" outlineLevel="0" collapsed="false">
      <c r="A50" s="1" t="n">
        <v>6.2</v>
      </c>
      <c r="B50" s="1" t="n">
        <v>3.4</v>
      </c>
      <c r="C50" s="1" t="n">
        <v>5.4</v>
      </c>
      <c r="D50" s="1" t="n">
        <v>2.3</v>
      </c>
      <c r="E50" s="1" t="s">
        <v>93</v>
      </c>
      <c r="F50" s="1" t="n">
        <v>0.806465161964297</v>
      </c>
      <c r="G50" s="1" t="n">
        <v>15.6579614768736</v>
      </c>
      <c r="H50" s="11" t="str">
        <f aca="false">E50</f>
        <v>virginica</v>
      </c>
      <c r="I50" s="1" t="str">
        <f aca="false">INDEX(L50:BI50, MODE(MATCH(L50:BI50, L50:BI50, 0 )))</f>
        <v>virginica</v>
      </c>
      <c r="J50" s="12" t="n">
        <f aca="false">COUNTIF(L50:BI50, H50) / COUNTA(L50:BI50)</f>
        <v>0.96</v>
      </c>
      <c r="K50" s="13" t="n">
        <f aca="false">I50=H50</f>
        <v>1</v>
      </c>
      <c r="L50" s="1" t="str">
        <f aca="false">IF(AND(C50&lt;3.65,B50&gt;=3.35),"setosa",IF(AND(C50&gt;=3.65,B50&gt;=3.35),"virginica",IF(AND(C50&lt;2.35,C50&lt;4.85,B50&lt;3.35),"setosa",IF(AND(F50&gt;=0.899,C50&gt;=2.35,C50&lt;4.85,B50&lt;3.35),"virginica",IF(AND(G50&gt;=8.268,B50&lt;2.75,C50&gt;=4.85,B50&lt;3.35),"virginica",IF(AND(D50&lt;1.55,B50&gt;=2.75,C50&gt;=4.85,B50&lt;3.35),"versicolor",IF(AND(D50&gt;=1.55,B50&gt;=2.75,C50&gt;=4.85,B50&lt;3.35),"virginica",IF(AND(G50&lt;6.537,F50&lt;0.899,C50&gt;=2.35,C50&lt;4.85,B50&lt;3.35),"virginica",IF(AND(G50&gt;=6.537,F50&lt;0.899,C50&gt;=2.35,C50&lt;4.85,B50&lt;3.35),"versicolor",IF(AND(G50&lt;6.878,G50&lt;8.268,B50&lt;2.75,C50&gt;=4.85,B50&lt;3.35),"virginica",IF(AND(G50&gt;=6.878,G50&lt;8.268,B50&lt;2.75,C50&gt;=4.85,B50&lt;3.35),"versicolor","shouldnthappen")))))))))))</f>
        <v>virginica</v>
      </c>
      <c r="M50" s="1" t="str">
        <f aca="false">IF(AND(C50&lt;2.6),"setosa",IF(AND(D50&gt;=1.75,C50&gt;=2.6),"virginica",IF(AND(G50&lt;6.094,D50&lt;1.75,C50&gt;=2.6),"virginica",IF(AND(D50&lt;1.35,G50&gt;=6.094,D50&lt;1.75,C50&gt;=2.6),"versicolor",IF(AND(C50&lt;5.05,D50&gt;=1.35,G50&gt;=6.094,D50&lt;1.75,C50&gt;=2.6),"versicolor",IF(AND(C50&gt;=5.05,D50&gt;=1.35,G50&gt;=6.094,D50&lt;1.75,C50&gt;=2.6),"virginica","shouldnthappen"))))))</f>
        <v>virginica</v>
      </c>
      <c r="N50" s="1" t="str">
        <f aca="false">IF(AND(A50&lt;6.6,B50&gt;=3.45),"setosa",IF(AND(A50&gt;=6.6,B50&gt;=3.45),"virginica",IF(AND(D50&lt;0.7,C50&lt;4.75,B50&lt;3.45),"setosa",IF(AND(D50&gt;=0.7,C50&lt;4.75,B50&lt;3.45),"versicolor",IF(AND(C50&gt;=5.15,C50&gt;=4.75,B50&lt;3.45),"virginica",IF(AND(D50&gt;=1.7,A50&lt;6.5,C50&lt;5.15,C50&gt;=4.75,B50&lt;3.45),"virginica",IF(AND(C50&lt;5.05,A50&gt;=6.5,C50&lt;5.15,C50&gt;=4.75,B50&lt;3.45),"versicolor",IF(AND(C50&gt;=5.05,A50&gt;=6.5,C50&lt;5.15,C50&gt;=4.75,B50&lt;3.45),"virginica",IF(AND(G50&lt;7.498,D50&lt;1.7,A50&lt;6.5,C50&lt;5.15,C50&gt;=4.75,B50&lt;3.45),"virginica",IF(AND(G50&gt;=7.498,D50&lt;1.7,A50&lt;6.5,C50&lt;5.15,C50&gt;=4.75,B50&lt;3.45),"versicolor","shouldnthappen"))))))))))</f>
        <v>virginica</v>
      </c>
      <c r="O50" s="1" t="str">
        <f aca="false">IF(AND(D50&lt;0.75),"setosa",IF(AND(C50&lt;4.75,C50&lt;4.85,D50&gt;=0.75),"versicolor",IF(AND(A50&gt;=6.05,C50&gt;=4.85,D50&gt;=0.75),"virginica",IF(AND(D50&lt;1.6,C50&gt;=4.75,C50&lt;4.85,D50&gt;=0.75),"versicolor",IF(AND(D50&gt;=1.6,C50&gt;=4.75,C50&lt;4.85,D50&gt;=0.75),"virginica",IF(AND(A50&lt;5.9,A50&lt;6.05,C50&gt;=4.85,D50&gt;=0.75),"virginica",IF(AND(A50&gt;=5.9,A50&lt;6.05,C50&gt;=4.85,D50&gt;=0.75),"versicolor","shouldnthappen")))))))</f>
        <v>virginica</v>
      </c>
      <c r="P50" s="1" t="str">
        <f aca="false">IF(AND(D50&lt;0.75),"setosa",IF(AND(A50&lt;5.55,D50&gt;=0.75),"versicolor",IF(AND(D50&gt;=1.7,G50&lt;13.158,A50&gt;=5.55,D50&gt;=0.75),"virginica",IF(AND(B50&lt;2.45,D50&lt;1.7,G50&lt;13.158,A50&gt;=5.55,D50&gt;=0.75),"virginica",IF(AND(B50&gt;=2.45,D50&lt;1.7,G50&lt;13.158,A50&gt;=5.55,D50&gt;=0.75),"versicolor",IF(AND(B50&gt;=3.05,G50&lt;15.551,G50&gt;=13.158,A50&gt;=5.55,D50&gt;=0.75),"versicolor",IF(AND(B50&lt;2.9,G50&gt;=15.551,G50&gt;=13.158,A50&gt;=5.55,D50&gt;=0.75),"versicolor",IF(AND(B50&gt;=2.9,G50&gt;=15.551,G50&gt;=13.158,A50&gt;=5.55,D50&gt;=0.75),"virginica",IF(AND(D50&lt;1.3,G50&lt;14.221,B50&lt;3.05,G50&lt;15.551,G50&gt;=13.158,A50&gt;=5.55,D50&gt;=0.75),"versicolor",IF(AND(D50&gt;=1.3,G50&lt;14.221,B50&lt;3.05,G50&lt;15.551,G50&gt;=13.158,A50&gt;=5.55,D50&gt;=0.75),"virginica",IF(AND(C50&lt;4.9,G50&gt;=14.221,B50&lt;3.05,G50&lt;15.551,G50&gt;=13.158,A50&gt;=5.55,D50&gt;=0.75),"versicolor",IF(AND(C50&gt;=4.9,G50&gt;=14.221,B50&lt;3.05,G50&lt;15.551,G50&gt;=13.158,A50&gt;=5.55,D50&gt;=0.75),"virginica","shouldnthappen"))))))))))))</f>
        <v>virginica</v>
      </c>
      <c r="Q50" s="1" t="str">
        <f aca="false">IF(AND(C50&lt;2.6),"setosa",IF(AND(A50&gt;=4.95,C50&lt;4.75,C50&gt;=2.6),"versicolor",IF(AND(D50&gt;=1.75,C50&gt;=4.75,C50&gt;=2.6),"virginica",IF(AND(B50&lt;2.45,A50&lt;4.95,C50&lt;4.75,C50&gt;=2.6),"versicolor",IF(AND(B50&gt;=2.45,A50&lt;4.95,C50&lt;4.75,C50&gt;=2.6),"virginica",IF(AND(G50&lt;7.498,D50&lt;1.75,C50&gt;=4.75,C50&gt;=2.6),"virginica",IF(AND(F50&lt;0.417,G50&gt;=7.498,D50&lt;1.75,C50&gt;=4.75,C50&gt;=2.6),"versicolor",IF(AND(F50&lt;0.442,F50&gt;=0.417,G50&gt;=7.498,D50&lt;1.75,C50&gt;=4.75,C50&gt;=2.6),"virginica",IF(AND(F50&gt;=0.442,F50&gt;=0.417,G50&gt;=7.498,D50&lt;1.75,C50&gt;=4.75,C50&gt;=2.6),"versicolor","shouldnthappen")))))))))</f>
        <v>virginica</v>
      </c>
      <c r="R50" s="1" t="str">
        <f aca="false">IF(AND(D50&lt;0.75),"setosa",IF(AND(D50&lt;1.75,A50&gt;=6.25,D50&gt;=0.75),"versicolor",IF(AND(D50&gt;=1.75,A50&gt;=6.25,D50&gt;=0.75),"virginica",IF(AND(D50&lt;1.6,C50&lt;4.75,A50&lt;6.25,D50&gt;=0.75),"versicolor",IF(AND(D50&gt;=1.6,C50&lt;4.75,A50&lt;6.25,D50&gt;=0.75),"virginica",IF(AND(G50&lt;6.998,C50&gt;=4.75,A50&lt;6.25,D50&gt;=0.75),"virginica",IF(AND(A50&lt;6.05,G50&gt;=6.998,C50&gt;=4.75,A50&lt;6.25,D50&gt;=0.75),"versicolor",IF(AND(A50&gt;=6.05,G50&gt;=6.998,C50&gt;=4.75,A50&lt;6.25,D50&gt;=0.75),"virginica","shouldnthappen"))))))))</f>
        <v>virginica</v>
      </c>
      <c r="S50" s="1" t="str">
        <f aca="false">IF(AND(B50&gt;=3.05,A50&lt;5.45),"setosa",IF(AND(C50&lt;2.2,B50&lt;3.05,A50&lt;5.45),"setosa",IF(AND(C50&gt;=2.2,B50&lt;3.05,A50&lt;5.45),"versicolor",IF(AND(B50&lt;3.7,C50&lt;4.8,A50&gt;=5.45),"versicolor",IF(AND(B50&gt;=3.7,C50&lt;4.8,A50&gt;=5.45),"setosa",IF(AND(G50&lt;13.757,C50&lt;5.05,C50&gt;=4.8,A50&gt;=5.45),"virginica",IF(AND(G50&gt;=13.757,C50&lt;5.05,C50&gt;=4.8,A50&gt;=5.45),"versicolor",IF(AND(C50&gt;=5.15,C50&gt;=5.05,C50&gt;=4.8,A50&gt;=5.45),"virginica",IF(AND(A50&lt;5.95,C50&lt;5.15,C50&gt;=5.05,C50&gt;=4.8,A50&gt;=5.45),"virginica",IF(AND(D50&gt;=1.8,A50&gt;=5.95,C50&lt;5.15,C50&gt;=5.05,C50&gt;=4.8,A50&gt;=5.45),"virginica",IF(AND(B50&lt;2.75,D50&lt;1.8,A50&gt;=5.95,C50&lt;5.15,C50&gt;=5.05,C50&gt;=4.8,A50&gt;=5.45),"versicolor",IF(AND(B50&gt;=2.75,D50&lt;1.8,A50&gt;=5.95,C50&lt;5.15,C50&gt;=5.05,C50&gt;=4.8,A50&gt;=5.45),"virginica","shouldnthappen"))))))))))))</f>
        <v>virginica</v>
      </c>
      <c r="T50" s="1" t="str">
        <f aca="false">IF(AND(C50&lt;2.6),"setosa",IF(AND(D50&lt;1.65,C50&lt;4.75,C50&gt;=2.6),"versicolor",IF(AND(D50&gt;=1.65,C50&lt;4.75,C50&gt;=2.6),"virginica",IF(AND(G50&gt;=8.494,A50&lt;6.6,C50&gt;=4.75,C50&gt;=2.6),"virginica",IF(AND(C50&lt;5.2,A50&gt;=6.6,C50&gt;=4.75,C50&gt;=2.6),"versicolor",IF(AND(C50&gt;=5.2,A50&gt;=6.6,C50&gt;=4.75,C50&gt;=2.6),"virginica",IF(AND(A50&lt;5.95,G50&lt;8.494,A50&lt;6.6,C50&gt;=4.75,C50&gt;=2.6),"virginica",IF(AND(A50&gt;=5.95,G50&lt;8.494,A50&lt;6.6,C50&gt;=4.75,C50&gt;=2.6),"versicolor","shouldnthappen"))))))))</f>
        <v>virginica</v>
      </c>
      <c r="U50" s="1" t="str">
        <f aca="false">IF(AND(C50&lt;3.65,B50&gt;=3.35),"setosa",IF(AND(C50&gt;=3.65,B50&gt;=3.35),"virginica",IF(AND(C50&lt;2.35,A50&lt;6.25,B50&lt;3.35),"setosa",IF(AND(C50&lt;4.85,A50&gt;=6.25,B50&lt;3.35),"versicolor",IF(AND(G50&gt;=15.426,C50&gt;=2.35,A50&lt;6.25,B50&lt;3.35),"virginica",IF(AND(D50&gt;=1.55,C50&gt;=4.85,A50&gt;=6.25,B50&lt;3.35),"virginica",IF(AND(D50&lt;1.8,G50&lt;15.426,C50&gt;=2.35,A50&lt;6.25,B50&lt;3.35),"versicolor",IF(AND(D50&gt;=1.8,G50&lt;15.426,C50&gt;=2.35,A50&lt;6.25,B50&lt;3.35),"virginica",IF(AND(B50&lt;2.95,D50&lt;1.55,C50&gt;=4.85,A50&gt;=6.25,B50&lt;3.35),"virginica",IF(AND(B50&gt;=2.95,D50&lt;1.55,C50&gt;=4.85,A50&gt;=6.25,B50&lt;3.35),"versicolor","shouldnthappen"))))))))))</f>
        <v>virginica</v>
      </c>
      <c r="V50" s="1" t="str">
        <f aca="false">IF(AND(C50&lt;2.6),"setosa",IF(AND(C50&gt;=4.85,C50&gt;=2.6),"virginica",IF(AND(F50&gt;=0.9,C50&lt;4.85,C50&gt;=2.6),"virginica",IF(AND(G50&lt;5.656,F50&lt;0.9,C50&lt;4.85,C50&gt;=2.6),"virginica",IF(AND(G50&gt;=5.656,F50&lt;0.9,C50&lt;4.85,C50&gt;=2.6),"versicolor","shouldnthappen")))))</f>
        <v>virginica</v>
      </c>
      <c r="W50" s="1" t="str">
        <f aca="false">IF(AND(D50&gt;=1.75,G50&gt;=13.795),"virginica",IF(AND(D50&gt;=1.5,G50&gt;=12.335,G50&lt;13.795),"virginica",IF(AND(C50&lt;2.45,C50&lt;4.85,G50&lt;12.335,G50&lt;13.795),"setosa",IF(AND(C50&gt;=2.45,C50&lt;4.85,G50&lt;12.335,G50&lt;13.795),"versicolor",IF(AND(D50&gt;=1.7,C50&gt;=4.85,G50&lt;12.335,G50&lt;13.795),"virginica",IF(AND(B50&gt;=3.25,D50&lt;1.5,G50&gt;=12.335,G50&lt;13.795),"setosa",IF(AND(D50&lt;1,F50&lt;0.255,D50&lt;1.75,G50&gt;=13.795),"setosa",IF(AND(D50&gt;=1,F50&lt;0.255,D50&lt;1.75,G50&gt;=13.795),"versicolor",IF(AND(A50&lt;5.4,F50&gt;=0.255,D50&lt;1.75,G50&gt;=13.795),"setosa",IF(AND(A50&gt;=5.4,F50&gt;=0.255,D50&lt;1.75,G50&gt;=13.795),"versicolor",IF(AND(A50&lt;6.15,D50&lt;1.7,C50&gt;=4.85,G50&lt;12.335,G50&lt;13.795),"versicolor",IF(AND(A50&gt;=6.15,D50&lt;1.7,C50&gt;=4.85,G50&lt;12.335,G50&lt;13.795),"virginica",IF(AND(C50&lt;5,B50&lt;3.25,D50&lt;1.5,G50&gt;=12.335,G50&lt;13.795),"versicolor",IF(AND(C50&gt;=5,B50&lt;3.25,D50&lt;1.5,G50&gt;=12.335,G50&lt;13.795),"virginica","shouldnthappen"))))))))))))))</f>
        <v>virginica</v>
      </c>
      <c r="X50" s="1" t="str">
        <f aca="false">IF(AND(C50&lt;2.5,A50&lt;5.55),"setosa",IF(AND(F50&lt;0.096,A50&gt;=5.55),"virginica",IF(AND(D50&lt;1.6,C50&gt;=2.5,A50&lt;5.55),"versicolor",IF(AND(D50&gt;=1.6,C50&gt;=2.5,A50&lt;5.55),"virginica",IF(AND(F50&gt;=0.156,C50&lt;4.75,F50&gt;=0.096,A50&gt;=5.55),"versicolor",IF(AND(D50&gt;=1.75,C50&gt;=4.75,F50&gt;=0.096,A50&gt;=5.55),"virginica",IF(AND(B50&lt;3.3,F50&lt;0.156,C50&lt;4.75,F50&gt;=0.096,A50&gt;=5.55),"versicolor",IF(AND(B50&gt;=3.3,F50&lt;0.156,C50&lt;4.75,F50&gt;=0.096,A50&gt;=5.55),"setosa",IF(AND(B50&lt;2.45,A50&lt;6.05,D50&lt;1.75,C50&gt;=4.75,F50&gt;=0.096,A50&gt;=5.55),"virginica",IF(AND(B50&gt;=2.45,A50&lt;6.05,D50&lt;1.75,C50&gt;=4.75,F50&gt;=0.096,A50&gt;=5.55),"versicolor",IF(AND(F50&lt;0.205,A50&gt;=6.05,D50&lt;1.75,C50&gt;=4.75,F50&gt;=0.096,A50&gt;=5.55),"versicolor",IF(AND(F50&gt;=0.205,A50&gt;=6.05,D50&lt;1.75,C50&gt;=4.75,F50&gt;=0.096,A50&gt;=5.55),"virginica","shouldnthappen"))))))))))))</f>
        <v>virginica</v>
      </c>
      <c r="Y50" s="1" t="str">
        <f aca="false">IF(AND(C50&lt;2.35,A50&lt;5.55),"setosa",IF(AND(C50&gt;=5.05,A50&gt;=5.55),"virginica",IF(AND(D50&lt;1.6,C50&gt;=2.35,A50&lt;5.55),"versicolor",IF(AND(D50&gt;=1.6,C50&gt;=2.35,A50&lt;5.55),"virginica",IF(AND(D50&gt;=1.75,C50&lt;5.05,A50&gt;=5.55),"virginica",IF(AND(B50&gt;=3.55,D50&lt;1.75,C50&lt;5.05,A50&gt;=5.55),"setosa",IF(AND(G50&lt;6.3,B50&lt;3.55,D50&lt;1.75,C50&lt;5.05,A50&gt;=5.55),"virginica",IF(AND(G50&gt;=6.3,B50&lt;3.55,D50&lt;1.75,C50&lt;5.05,A50&gt;=5.55),"versicolor","shouldnthappen"))))))))</f>
        <v>virginica</v>
      </c>
      <c r="Z50" s="1" t="str">
        <f aca="false">IF(AND(D50&lt;0.75),"setosa",IF(AND(B50&gt;=2.55,C50&lt;4.85,D50&gt;=0.75),"versicolor",IF(AND(D50&gt;=1.7,C50&gt;=4.85,D50&gt;=0.75),"virginica",IF(AND(D50&lt;1.6,B50&lt;2.55,C50&lt;4.85,D50&gt;=0.75),"versicolor",IF(AND(D50&gt;=1.6,B50&lt;2.55,C50&lt;4.85,D50&gt;=0.75),"virginica",IF(AND(B50&lt;2.65,D50&lt;1.7,C50&gt;=4.85,D50&gt;=0.75),"virginica",IF(AND(F50&lt;0.325,B50&gt;=2.65,D50&lt;1.7,C50&gt;=4.85,D50&gt;=0.75),"virginica",IF(AND(G50&lt;10.717,F50&gt;=0.325,B50&gt;=2.65,D50&lt;1.7,C50&gt;=4.85,D50&gt;=0.75),"versicolor",IF(AND(G50&gt;=10.717,F50&gt;=0.325,B50&gt;=2.65,D50&lt;1.7,C50&gt;=4.85,D50&gt;=0.75),"virginica","shouldnthappen")))))))))</f>
        <v>virginica</v>
      </c>
      <c r="AA50" s="1" t="str">
        <f aca="false">IF(AND(D50&lt;0.75),"setosa",IF(AND(D50&gt;=1.75,D50&gt;=0.75),"virginica",IF(AND(F50&gt;=0.455,D50&lt;1.75,D50&gt;=0.75),"versicolor",IF(AND(D50&lt;1.45,F50&lt;0.455,D50&lt;1.75,D50&gt;=0.75),"versicolor",IF(AND(F50&lt;0.247,D50&gt;=1.45,F50&lt;0.455,D50&lt;1.75,D50&gt;=0.75),"versicolor",IF(AND(F50&gt;=0.247,D50&gt;=1.45,F50&lt;0.455,D50&lt;1.75,D50&gt;=0.75),"virginica","shouldnthappen"))))))</f>
        <v>virginica</v>
      </c>
      <c r="AB50" s="1" t="str">
        <f aca="false">IF(AND(F50&gt;=0.221,B50&gt;=3.35),"setosa",IF(AND(A50&lt;5.3,F50&gt;=0.683,B50&lt;3.35),"setosa",IF(AND(A50&lt;6.45,F50&lt;0.221,B50&gt;=3.35),"setosa",IF(AND(A50&gt;=6.45,F50&lt;0.221,B50&gt;=3.35),"virginica",IF(AND(G50&lt;6.3,A50&lt;6.25,F50&lt;0.683,B50&lt;3.35),"virginica",IF(AND(G50&lt;13.795,A50&gt;=6.25,F50&lt;0.683,B50&lt;3.35),"virginica",IF(AND(D50&lt;1.65,A50&gt;=5.3,F50&gt;=0.683,B50&lt;3.35),"versicolor",IF(AND(D50&gt;=1.65,A50&gt;=5.3,F50&gt;=0.683,B50&lt;3.35),"virginica",IF(AND(D50&lt;0.6,G50&gt;=6.3,A50&lt;6.25,F50&lt;0.683,B50&lt;3.35),"setosa",IF(AND(D50&lt;1.7,G50&gt;=13.795,A50&gt;=6.25,F50&lt;0.683,B50&lt;3.35),"versicolor",IF(AND(D50&gt;=1.7,G50&gt;=13.795,A50&gt;=6.25,F50&lt;0.683,B50&lt;3.35),"virginica",IF(AND(C50&gt;=5.35,D50&gt;=0.6,G50&gt;=6.3,A50&lt;6.25,F50&lt;0.683,B50&lt;3.35),"virginica",IF(AND(D50&lt;1.75,C50&lt;5.35,D50&gt;=0.6,G50&gt;=6.3,A50&lt;6.25,F50&lt;0.683,B50&lt;3.35),"versicolor",IF(AND(D50&gt;=1.75,C50&lt;5.35,D50&gt;=0.6,G50&gt;=6.3,A50&lt;6.25,F50&lt;0.683,B50&lt;3.35),"virginica","shouldnthappen"))))))))))))))</f>
        <v>setosa</v>
      </c>
      <c r="AC50" s="1" t="str">
        <f aca="false">IF(AND(B50&gt;=3.3),"setosa",IF(AND(C50&lt;2.45,D50&lt;1.55,B50&lt;3.3),"setosa",IF(AND(F50&gt;=0.211,D50&gt;=1.55,B50&lt;3.3),"virginica",IF(AND(C50&lt;4.9,C50&gt;=2.45,D50&lt;1.55,B50&lt;3.3),"versicolor",IF(AND(C50&gt;=4.9,C50&gt;=2.45,D50&lt;1.55,B50&lt;3.3),"virginica",IF(AND(F50&lt;0.138,F50&lt;0.211,D50&gt;=1.55,B50&lt;3.3),"virginica",IF(AND(F50&gt;=0.138,F50&lt;0.211,D50&gt;=1.55,B50&lt;3.3),"versicolor","shouldnthappen")))))))</f>
        <v>setosa</v>
      </c>
      <c r="AD50" s="1" t="str">
        <f aca="false">IF(AND(D50&gt;=1.75),"virginica",IF(AND(D50&lt;0.75,D50&lt;1.75),"setosa",IF(AND(D50&lt;1.35,D50&gt;=0.75,D50&lt;1.75),"versicolor",IF(AND(B50&lt;2.6,C50&lt;4.85,D50&gt;=1.35,D50&gt;=0.75,D50&lt;1.75),"virginica",IF(AND(B50&gt;=2.6,C50&lt;4.85,D50&gt;=1.35,D50&gt;=0.75,D50&lt;1.75),"versicolor",IF(AND(A50&lt;6.4,C50&gt;=4.85,D50&gt;=1.35,D50&gt;=0.75,D50&lt;1.75),"virginica",IF(AND(A50&gt;=6.4,C50&gt;=4.85,D50&gt;=1.35,D50&gt;=0.75,D50&lt;1.75),"versicolor","shouldnthappen")))))))</f>
        <v>virginica</v>
      </c>
      <c r="AE50" s="1" t="str">
        <f aca="false">IF(AND(C50&lt;2.45),"setosa",IF(AND(F50&lt;0.07,C50&gt;=2.45),"virginica",IF(AND(A50&gt;=5,C50&lt;4.75,F50&gt;=0.07,C50&gt;=2.45),"versicolor",IF(AND(F50&lt;0.182,C50&gt;=4.75,F50&gt;=0.07,C50&gt;=2.45),"versicolor",IF(AND(B50&lt;2.45,A50&lt;5,C50&lt;4.75,F50&gt;=0.07,C50&gt;=2.45),"versicolor",IF(AND(B50&gt;=2.45,A50&lt;5,C50&lt;4.75,F50&gt;=0.07,C50&gt;=2.45),"virginica",IF(AND(F50&gt;=0.468,F50&gt;=0.182,C50&gt;=4.75,F50&gt;=0.07,C50&gt;=2.45),"virginica",IF(AND(A50&gt;=6.85,F50&lt;0.468,F50&gt;=0.182,C50&gt;=4.75,F50&gt;=0.07,C50&gt;=2.45),"virginica",IF(AND(B50&lt;2.6,A50&lt;6.85,F50&lt;0.468,F50&gt;=0.182,C50&gt;=4.75,F50&gt;=0.07,C50&gt;=2.45),"virginica",IF(AND(B50&gt;=2.6,A50&lt;6.85,F50&lt;0.468,F50&gt;=0.182,C50&gt;=4.75,F50&gt;=0.07,C50&gt;=2.45),"versicolor","shouldnthappen"))))))))))</f>
        <v>virginica</v>
      </c>
      <c r="AF50" s="1" t="str">
        <f aca="false">IF(AND(D50&lt;0.75,A50&lt;5.45),"setosa",IF(AND(D50&gt;=1.75,A50&gt;=5.45),"virginica",IF(AND(G50&lt;6.094,D50&gt;=0.75,A50&lt;5.45),"virginica",IF(AND(G50&gt;=6.094,D50&gt;=0.75,A50&lt;5.45),"versicolor",IF(AND(C50&lt;2.75,D50&lt;1.75,A50&gt;=5.45),"setosa",IF(AND(D50&lt;1.45,C50&gt;=2.75,D50&lt;1.75,A50&gt;=5.45),"versicolor",IF(AND(B50&lt;2.75,D50&gt;=1.45,C50&gt;=2.75,D50&lt;1.75,A50&gt;=5.45),"versicolor",IF(AND(C50&lt;5.05,B50&gt;=2.75,D50&gt;=1.45,C50&gt;=2.75,D50&lt;1.75,A50&gt;=5.45),"versicolor",IF(AND(C50&gt;=5.05,B50&gt;=2.75,D50&gt;=1.45,C50&gt;=2.75,D50&lt;1.75,A50&gt;=5.45),"virginica","shouldnthappen")))))))))</f>
        <v>virginica</v>
      </c>
      <c r="AG50" s="1" t="str">
        <f aca="false">IF(AND(D50&lt;0.65,G50&lt;8.868,A50&lt;5.3),"setosa",IF(AND(C50&lt;2.6,G50&gt;=8.868,A50&lt;5.3),"setosa",IF(AND(C50&gt;=2.6,G50&gt;=8.868,A50&lt;5.3),"versicolor",IF(AND(C50&gt;=4.95,D50&lt;1.55,A50&gt;=5.3),"virginica",IF(AND(G50&lt;13.795,D50&gt;=1.55,A50&gt;=5.3),"virginica",IF(AND(C50&lt;3.75,D50&gt;=0.65,G50&lt;8.868,A50&lt;5.3),"versicolor",IF(AND(C50&gt;=3.75,D50&gt;=0.65,G50&lt;8.868,A50&lt;5.3),"virginica",IF(AND(C50&lt;2.6,C50&lt;4.95,D50&lt;1.55,A50&gt;=5.3),"setosa",IF(AND(C50&gt;=2.6,C50&lt;4.95,D50&lt;1.55,A50&gt;=5.3),"versicolor",IF(AND(C50&lt;4.75,G50&gt;=13.795,D50&gt;=1.55,A50&gt;=5.3),"versicolor",IF(AND(C50&gt;=4.75,G50&gt;=13.795,D50&gt;=1.55,A50&gt;=5.3),"virginica","shouldnthappen")))))))))))</f>
        <v>virginica</v>
      </c>
      <c r="AH50" s="1" t="str">
        <f aca="false">IF(AND(D50&lt;0.75),"setosa",IF(AND(C50&lt;4.75,D50&gt;=0.75),"versicolor",IF(AND(G50&lt;13.757,C50&gt;=4.75,D50&gt;=0.75),"virginica",IF(AND(B50&lt;3.05,G50&gt;=13.757,C50&gt;=4.75,D50&gt;=0.75),"virginica",IF(AND(A50&lt;6.65,B50&gt;=3.05,G50&gt;=13.757,C50&gt;=4.75,D50&gt;=0.75),"virginica",IF(AND(A50&gt;=6.65,B50&gt;=3.05,G50&gt;=13.757,C50&gt;=4.75,D50&gt;=0.75),"versicolor","shouldnthappen"))))))</f>
        <v>virginica</v>
      </c>
      <c r="AI50" s="1" t="str">
        <f aca="false">IF(AND(D50&lt;0.7),"setosa",IF(AND(C50&lt;4.75,D50&gt;=0.7),"versicolor",IF(AND(A50&lt;6.6,F50&lt;0.482,C50&gt;=4.75,D50&gt;=0.7),"virginica",IF(AND(C50&gt;=4.95,F50&gt;=0.482,C50&gt;=4.75,D50&gt;=0.7),"virginica",IF(AND(D50&lt;1.9,A50&gt;=6.6,F50&lt;0.482,C50&gt;=4.75,D50&gt;=0.7),"versicolor",IF(AND(D50&gt;=1.9,A50&gt;=6.6,F50&lt;0.482,C50&gt;=4.75,D50&gt;=0.7),"virginica",IF(AND(F50&gt;=0.766,C50&lt;4.95,F50&gt;=0.482,C50&gt;=4.75,D50&gt;=0.7),"virginica",IF(AND(B50&lt;2.95,F50&lt;0.766,C50&lt;4.95,F50&gt;=0.482,C50&gt;=4.75,D50&gt;=0.7),"virginica",IF(AND(B50&gt;=2.95,F50&lt;0.766,C50&lt;4.95,F50&gt;=0.482,C50&gt;=4.75,D50&gt;=0.7),"versicolor","shouldnthappen")))))))))</f>
        <v>virginica</v>
      </c>
      <c r="AJ50" s="1" t="str">
        <f aca="false">IF(AND(C50&lt;2.45,C50&lt;4.75),"setosa",IF(AND(D50&gt;=1.65,C50&gt;=4.75),"virginica",IF(AND(A50&lt;4.95,C50&gt;=2.45,C50&lt;4.75),"virginica",IF(AND(A50&gt;=4.95,C50&gt;=2.45,C50&lt;4.75),"versicolor",IF(AND(B50&lt;2.95,D50&lt;1.65,C50&gt;=4.75),"virginica",IF(AND(B50&gt;=2.95,D50&lt;1.65,C50&gt;=4.75),"versicolor","shouldnthappen"))))))</f>
        <v>virginica</v>
      </c>
      <c r="AK50" s="1" t="str">
        <f aca="false">IF(AND(D50&lt;0.75,A50&lt;5.45),"setosa",IF(AND(B50&lt;2.45,D50&gt;=0.75,A50&lt;5.45),"versicolor",IF(AND(A50&gt;=5.55,C50&lt;4.75,A50&gt;=5.45),"versicolor",IF(AND(C50&gt;=5.15,C50&gt;=4.75,A50&gt;=5.45),"virginica",IF(AND(G50&lt;6.094,B50&gt;=2.45,D50&gt;=0.75,A50&lt;5.45),"virginica",IF(AND(G50&gt;=6.094,B50&gt;=2.45,D50&gt;=0.75,A50&lt;5.45),"versicolor",IF(AND(D50&lt;0.6,A50&lt;5.55,C50&lt;4.75,A50&gt;=5.45),"setosa",IF(AND(D50&gt;=0.6,A50&lt;5.55,C50&lt;4.75,A50&gt;=5.45),"versicolor",IF(AND(C50&lt;4.95,C50&lt;5.15,C50&gt;=4.75,A50&gt;=5.45),"virginica",IF(AND(G50&lt;12.627,C50&lt;5.05,C50&gt;=4.95,C50&lt;5.15,C50&gt;=4.75,A50&gt;=5.45),"virginica",IF(AND(G50&gt;=12.627,C50&lt;5.05,C50&gt;=4.95,C50&lt;5.15,C50&gt;=4.75,A50&gt;=5.45),"versicolor",IF(AND(D50&lt;1.7,C50&gt;=5.05,C50&gt;=4.95,C50&lt;5.15,C50&gt;=4.75,A50&gt;=5.45),"versicolor",IF(AND(D50&gt;=1.7,C50&gt;=5.05,C50&gt;=4.95,C50&lt;5.15,C50&gt;=4.75,A50&gt;=5.45),"virginica","shouldnthappen")))))))))))))</f>
        <v>virginica</v>
      </c>
      <c r="AL50" s="1" t="str">
        <f aca="false">IF(AND(B50&lt;2.45,B50&lt;3.15),"versicolor",IF(AND(D50&lt;0.95,G50&lt;15.141,B50&gt;=3.15),"setosa",IF(AND(G50&lt;15.429,G50&gt;=15.141,B50&gt;=3.15),"versicolor",IF(AND(G50&gt;=15.429,G50&gt;=15.141,B50&gt;=3.15),"virginica",IF(AND(C50&lt;2.3,C50&lt;4.75,B50&gt;=2.45,B50&lt;3.15),"setosa",IF(AND(G50&gt;=16.072,C50&gt;=4.75,B50&gt;=2.45,B50&lt;3.15),"versicolor",IF(AND(G50&lt;11.833,D50&gt;=0.95,G50&lt;15.141,B50&gt;=3.15),"virginica",IF(AND(A50&lt;5,C50&gt;=2.3,C50&lt;4.75,B50&gt;=2.45,B50&lt;3.15),"virginica",IF(AND(A50&gt;=5,C50&gt;=2.3,C50&lt;4.75,B50&gt;=2.45,B50&lt;3.15),"versicolor",IF(AND(G50&lt;14.342,G50&gt;=11.833,D50&gt;=0.95,G50&lt;15.141,B50&gt;=3.15),"versicolor",IF(AND(G50&gt;=14.342,G50&gt;=11.833,D50&gt;=0.95,G50&lt;15.141,B50&gt;=3.15),"virginica",IF(AND(G50&lt;13.757,F50&gt;=0.741,G50&lt;16.072,C50&gt;=4.75,B50&gt;=2.45,B50&lt;3.15),"virginica",IF(AND(F50&gt;=0.546,A50&lt;6.15,F50&lt;0.741,G50&lt;16.072,C50&gt;=4.75,B50&gt;=2.45,B50&lt;3.15),"virginica",IF(AND(D50&gt;=1.75,A50&gt;=6.15,F50&lt;0.741,G50&lt;16.072,C50&gt;=4.75,B50&gt;=2.45,B50&lt;3.15),"virginica",IF(AND(C50&lt;4.85,G50&gt;=13.757,F50&gt;=0.741,G50&lt;16.072,C50&gt;=4.75,B50&gt;=2.45,B50&lt;3.15),"virginica",IF(AND(C50&gt;=4.85,G50&gt;=13.757,F50&gt;=0.741,G50&lt;16.072,C50&gt;=4.75,B50&gt;=2.45,B50&lt;3.15),"versicolor",IF(AND(F50&lt;0.331,F50&lt;0.546,A50&lt;6.15,F50&lt;0.741,G50&lt;16.072,C50&gt;=4.75,B50&gt;=2.45,B50&lt;3.15),"virginica",IF(AND(F50&gt;=0.331,F50&lt;0.546,A50&lt;6.15,F50&lt;0.741,G50&lt;16.072,C50&gt;=4.75,B50&gt;=2.45,B50&lt;3.15),"versicolor",IF(AND(G50&lt;10.661,D50&lt;1.75,A50&gt;=6.15,F50&lt;0.741,G50&lt;16.072,C50&gt;=4.75,B50&gt;=2.45,B50&lt;3.15),"virginica",IF(AND(G50&gt;=10.661,D50&lt;1.75,A50&gt;=6.15,F50&lt;0.741,G50&lt;16.072,C50&gt;=4.75,B50&gt;=2.45,B50&lt;3.15),"versicolor","shouldnthappen"))))))))))))))))))))</f>
        <v>virginica</v>
      </c>
      <c r="AM50" s="1" t="str">
        <f aca="false">IF(AND(D50&lt;1.35,F50&gt;=0.917),"setosa",IF(AND(D50&gt;=1.35,F50&gt;=0.917),"virginica",IF(AND(D50&lt;0.75,D50&lt;1.55,F50&lt;0.917),"setosa",IF(AND(C50&gt;=4.8,D50&gt;=1.55,F50&lt;0.917),"virginica",IF(AND(A50&lt;5.95,D50&gt;=0.75,D50&lt;1.55,F50&lt;0.917),"versicolor",IF(AND(F50&lt;0.473,C50&lt;4.8,D50&gt;=1.55,F50&lt;0.917),"virginica",IF(AND(F50&gt;=0.473,C50&lt;4.8,D50&gt;=1.55,F50&lt;0.917),"versicolor",IF(AND(C50&lt;4.95,A50&gt;=5.95,D50&gt;=0.75,D50&lt;1.55,F50&lt;0.917),"versicolor",IF(AND(C50&gt;=4.95,A50&gt;=5.95,D50&gt;=0.75,D50&lt;1.55,F50&lt;0.917),"virginica","shouldnthappen")))))))))</f>
        <v>virginica</v>
      </c>
      <c r="AN50" s="1" t="str">
        <f aca="false">IF(AND(D50&lt;0.75,A50&lt;5.45),"setosa",IF(AND(D50&lt;1.55,D50&gt;=0.75,A50&lt;5.45),"versicolor",IF(AND(D50&gt;=1.55,D50&gt;=0.75,A50&lt;5.45),"virginica",IF(AND(A50&gt;=5.75,C50&lt;4.75,A50&gt;=5.45),"versicolor",IF(AND(F50&lt;0.361,C50&gt;=4.75,A50&gt;=5.45),"virginica",IF(AND(C50&lt;2.6,A50&lt;5.75,C50&lt;4.75,A50&gt;=5.45),"setosa",IF(AND(C50&gt;=2.6,A50&lt;5.75,C50&lt;4.75,A50&gt;=5.45),"versicolor",IF(AND(D50&gt;=1.7,F50&gt;=0.361,C50&gt;=4.75,A50&gt;=5.45),"virginica",IF(AND(B50&lt;2.65,D50&lt;1.7,F50&gt;=0.361,C50&gt;=4.75,A50&gt;=5.45),"virginica",IF(AND(A50&lt;7.05,B50&gt;=2.65,D50&lt;1.7,F50&gt;=0.361,C50&gt;=4.75,A50&gt;=5.45),"versicolor",IF(AND(A50&gt;=7.05,B50&gt;=2.65,D50&lt;1.7,F50&gt;=0.361,C50&gt;=4.75,A50&gt;=5.45),"virginica","shouldnthappen")))))))))))</f>
        <v>virginica</v>
      </c>
      <c r="AO50" s="1" t="str">
        <f aca="false">IF(AND(D50&lt;0.7),"setosa",IF(AND(A50&lt;4.95,C50&lt;4.85,D50&gt;=0.7),"virginica",IF(AND(A50&gt;=4.95,C50&lt;4.85,D50&gt;=0.7),"versicolor",IF(AND(D50&gt;=1.7,C50&gt;=4.85,D50&gt;=0.7),"virginica",IF(AND(F50&lt;0.325,D50&lt;1.7,C50&gt;=4.85,D50&gt;=0.7),"virginica",IF(AND(D50&lt;1.55,F50&gt;=0.325,D50&lt;1.7,C50&gt;=4.85,D50&gt;=0.7),"virginica",IF(AND(D50&gt;=1.55,F50&gt;=0.325,D50&lt;1.7,C50&gt;=4.85,D50&gt;=0.7),"versicolor","shouldnthappen")))))))</f>
        <v>virginica</v>
      </c>
      <c r="AP50" s="1" t="str">
        <f aca="false">IF(AND(D50&lt;0.75),"setosa",IF(AND(C50&lt;4.85,D50&gt;=0.75),"versicolor",IF(AND(G50&gt;=8.277,C50&gt;=4.85,D50&gt;=0.75),"virginica",IF(AND(F50&gt;=0.633,G50&lt;8.277,C50&gt;=4.85,D50&gt;=0.75),"virginica",IF(AND(G50&lt;7.61,F50&lt;0.633,G50&lt;8.277,C50&gt;=4.85,D50&gt;=0.75),"virginica",IF(AND(G50&gt;=7.61,F50&lt;0.633,G50&lt;8.277,C50&gt;=4.85,D50&gt;=0.75),"versicolor","shouldnthappen"))))))</f>
        <v>virginica</v>
      </c>
      <c r="AQ50" s="1" t="str">
        <f aca="false">IF(AND(C50&lt;2.65,A50&gt;=5.45,C50&lt;4.75),"setosa",IF(AND(C50&gt;=2.65,A50&gt;=5.45,C50&lt;4.75),"versicolor",IF(AND(B50&lt;2.9,C50&lt;4.85,C50&gt;=4.75),"versicolor",IF(AND(B50&gt;=2.9,C50&lt;4.85,C50&gt;=4.75),"virginica",IF(AND(D50&lt;1.7,C50&gt;=4.85,C50&gt;=4.75),"versicolor",IF(AND(D50&gt;=1.7,C50&gt;=4.85,C50&gt;=4.75),"virginica",IF(AND(C50&lt;2.45,G50&lt;14.126,A50&lt;5.45,C50&lt;4.75),"setosa",IF(AND(C50&gt;=2.45,G50&lt;14.126,A50&lt;5.45,C50&lt;4.75),"versicolor",IF(AND(C50&lt;2.4,G50&gt;=14.126,A50&lt;5.45,C50&lt;4.75),"setosa",IF(AND(C50&gt;=2.4,G50&gt;=14.126,A50&lt;5.45,C50&lt;4.75),"versicolor","shouldnthappen"))))))))))</f>
        <v>virginica</v>
      </c>
      <c r="AR50" s="1" t="str">
        <f aca="false">IF(AND(C50&lt;2.45,C50&lt;4.85),"setosa",IF(AND(C50&gt;=5.15,C50&gt;=4.85),"virginica",IF(AND(A50&gt;=4.95,C50&gt;=2.45,C50&lt;4.85),"versicolor",IF(AND(D50&lt;1.35,A50&lt;4.95,C50&gt;=2.45,C50&lt;4.85),"versicolor",IF(AND(D50&gt;=1.35,A50&lt;4.95,C50&gt;=2.45,C50&lt;4.85),"virginica",IF(AND(F50&lt;0.35,G50&lt;12.751,C50&lt;5.15,C50&gt;=4.85),"virginica",IF(AND(A50&lt;6.5,G50&gt;=12.751,C50&lt;5.15,C50&gt;=4.85),"virginica",IF(AND(A50&gt;=6.5,G50&gt;=12.751,C50&lt;5.15,C50&gt;=4.85),"versicolor",IF(AND(B50&gt;=2.75,F50&gt;=0.35,G50&lt;12.751,C50&lt;5.15,C50&gt;=4.85),"virginica",IF(AND(C50&lt;5.05,B50&lt;2.75,F50&gt;=0.35,G50&lt;12.751,C50&lt;5.15,C50&gt;=4.85),"virginica",IF(AND(C50&gt;=5.05,B50&lt;2.75,F50&gt;=0.35,G50&lt;12.751,C50&lt;5.15,C50&gt;=4.85),"versicolor","shouldnthappen")))))))))))</f>
        <v>virginica</v>
      </c>
      <c r="AS50" s="1" t="str">
        <f aca="false">IF(AND(F50&gt;=0.9,B50&lt;3.05),"virginica",IF(AND(A50&lt;5.9,B50&gt;=3.05),"setosa",IF(AND(D50&lt;1.65,A50&gt;=5.9,B50&gt;=3.05),"versicolor",IF(AND(D50&gt;=1.65,A50&gt;=5.9,B50&gt;=3.05),"virginica",IF(AND(D50&gt;=1.75,C50&gt;=4.85,F50&lt;0.9,B50&lt;3.05),"virginica",IF(AND(C50&lt;2.2,B50&lt;2.95,C50&lt;4.85,F50&lt;0.9,B50&lt;3.05),"setosa",IF(AND(C50&gt;=2.2,B50&lt;2.95,C50&lt;4.85,F50&lt;0.9,B50&lt;3.05),"versicolor",IF(AND(C50&lt;2.8,B50&gt;=2.95,C50&lt;4.85,F50&lt;0.9,B50&lt;3.05),"setosa",IF(AND(C50&gt;=2.8,B50&gt;=2.95,C50&lt;4.85,F50&lt;0.9,B50&lt;3.05),"versicolor",IF(AND(G50&lt;13.879,D50&lt;1.75,C50&gt;=4.85,F50&lt;0.9,B50&lt;3.05),"virginica",IF(AND(G50&gt;=13.879,D50&lt;1.75,C50&gt;=4.85,F50&lt;0.9,B50&lt;3.05),"versicolor","shouldnthappen")))))))))))</f>
        <v>virginica</v>
      </c>
      <c r="AT50" s="1" t="str">
        <f aca="false">IF(AND(D50&lt;0.75),"setosa",IF(AND(D50&gt;=1.75,D50&gt;=0.75),"virginica",IF(AND(D50&lt;1.45,G50&lt;7.37,D50&lt;1.75,D50&gt;=0.75),"versicolor",IF(AND(D50&gt;=1.45,G50&lt;7.37,D50&lt;1.75,D50&gt;=0.75),"virginica",IF(AND(C50&lt;5.45,G50&gt;=7.37,D50&lt;1.75,D50&gt;=0.75),"versicolor",IF(AND(C50&gt;=5.45,G50&gt;=7.37,D50&lt;1.75,D50&gt;=0.75),"virginica","shouldnthappen"))))))</f>
        <v>virginica</v>
      </c>
      <c r="AU50" s="1" t="str">
        <f aca="false">IF(AND(D50&lt;0.7),"setosa",IF(AND(D50&gt;=1.7,A50&gt;=6.15,D50&gt;=0.7),"virginica",IF(AND(B50&gt;=2.55,C50&lt;4.75,A50&lt;6.15,D50&gt;=0.7),"versicolor",IF(AND(D50&gt;=1.7,C50&gt;=4.75,A50&lt;6.15,D50&gt;=0.7),"virginica",IF(AND(C50&lt;5.25,D50&lt;1.7,A50&gt;=6.15,D50&gt;=0.7),"versicolor",IF(AND(C50&gt;=5.25,D50&lt;1.7,A50&gt;=6.15,D50&gt;=0.7),"virginica",IF(AND(C50&lt;4.25,B50&lt;2.55,C50&lt;4.75,A50&lt;6.15,D50&gt;=0.7),"versicolor",IF(AND(C50&gt;=4.25,B50&lt;2.55,C50&lt;4.75,A50&lt;6.15,D50&gt;=0.7),"virginica",IF(AND(B50&lt;2.65,D50&lt;1.7,C50&gt;=4.75,A50&lt;6.15,D50&gt;=0.7),"virginica",IF(AND(B50&gt;=2.65,D50&lt;1.7,C50&gt;=4.75,A50&lt;6.15,D50&gt;=0.7),"versicolor","shouldnthappen"))))))))))</f>
        <v>virginica</v>
      </c>
      <c r="AV50" s="1" t="str">
        <f aca="false">IF(AND(D50&lt;0.75),"setosa",IF(AND(F50&gt;=0.899,D50&gt;=0.75),"virginica",IF(AND(D50&lt;1.65,A50&lt;6.05,F50&lt;0.899,D50&gt;=0.75),"versicolor",IF(AND(D50&gt;=1.65,A50&lt;6.05,F50&lt;0.899,D50&gt;=0.75),"virginica",IF(AND(C50&gt;=5.05,A50&gt;=6.05,F50&lt;0.899,D50&gt;=0.75),"virginica",IF(AND(G50&gt;=13.757,C50&lt;5.05,A50&gt;=6.05,F50&lt;0.899,D50&gt;=0.75),"versicolor",IF(AND(D50&lt;1.6,G50&lt;13.757,C50&lt;5.05,A50&gt;=6.05,F50&lt;0.899,D50&gt;=0.75),"versicolor",IF(AND(D50&gt;=1.6,G50&lt;13.757,C50&lt;5.05,A50&gt;=6.05,F50&lt;0.899,D50&gt;=0.75),"virginica","shouldnthappen"))))))))</f>
        <v>virginica</v>
      </c>
      <c r="AW50" s="1" t="str">
        <f aca="false">IF(AND(F50&lt;0.117,A50&gt;=5.55),"virginica",IF(AND(A50&gt;=5.2,G50&lt;6.086,A50&lt;5.55),"versicolor",IF(AND(D50&lt;0.7,G50&gt;=6.086,A50&lt;5.55),"setosa",IF(AND(D50&gt;=0.7,G50&gt;=6.086,A50&lt;5.55),"versicolor",IF(AND(A50&lt;4.75,A50&lt;5.2,G50&lt;6.086,A50&lt;5.55),"setosa",IF(AND(A50&gt;=4.75,A50&lt;5.2,G50&lt;6.086,A50&lt;5.55),"virginica",IF(AND(D50&gt;=1.65,C50&lt;4.95,F50&gt;=0.117,A50&gt;=5.55),"virginica",IF(AND(D50&gt;=1.75,C50&gt;=4.95,F50&gt;=0.117,A50&gt;=5.55),"virginica",IF(AND(C50&lt;2.6,D50&lt;1.65,C50&lt;4.95,F50&gt;=0.117,A50&gt;=5.55),"setosa",IF(AND(C50&gt;=2.6,D50&lt;1.65,C50&lt;4.95,F50&gt;=0.117,A50&gt;=5.55),"versicolor",IF(AND(D50&lt;1.55,D50&lt;1.75,C50&gt;=4.95,F50&gt;=0.117,A50&gt;=5.55),"virginica",IF(AND(A50&lt;6.95,D50&gt;=1.55,D50&lt;1.75,C50&gt;=4.95,F50&gt;=0.117,A50&gt;=5.55),"versicolor",IF(AND(A50&gt;=6.95,D50&gt;=1.55,D50&lt;1.75,C50&gt;=4.95,F50&gt;=0.117,A50&gt;=5.55),"virginica","shouldnthappen")))))))))))))</f>
        <v>virginica</v>
      </c>
      <c r="AX50" s="1" t="str">
        <f aca="false">IF(AND(D50&lt;0.75),"setosa",IF(AND(F50&lt;0.138,D50&gt;=0.75),"virginica",IF(AND(C50&lt;4.45,A50&lt;6.15,F50&gt;=0.138,D50&gt;=0.75),"versicolor",IF(AND(C50&gt;=5.05,A50&gt;=6.15,F50&gt;=0.138,D50&gt;=0.75),"virginica",IF(AND(B50&lt;2.65,C50&gt;=4.45,A50&lt;6.15,F50&gt;=0.138,D50&gt;=0.75),"virginica",IF(AND(A50&gt;=6.35,C50&lt;5.05,A50&gt;=6.15,F50&gt;=0.138,D50&gt;=0.75),"versicolor",IF(AND(A50&lt;5.65,B50&gt;=2.65,C50&gt;=4.45,A50&lt;6.15,F50&gt;=0.138,D50&gt;=0.75),"virginica",IF(AND(D50&lt;1.75,A50&lt;6.35,C50&lt;5.05,A50&gt;=6.15,F50&gt;=0.138,D50&gt;=0.75),"versicolor",IF(AND(D50&gt;=1.75,A50&lt;6.35,C50&lt;5.05,A50&gt;=6.15,F50&gt;=0.138,D50&gt;=0.75),"virginica",IF(AND(D50&lt;1.7,A50&gt;=5.65,B50&gt;=2.65,C50&gt;=4.45,A50&lt;6.15,F50&gt;=0.138,D50&gt;=0.75),"versicolor",IF(AND(D50&gt;=1.7,A50&gt;=5.65,B50&gt;=2.65,C50&gt;=4.45,A50&lt;6.15,F50&gt;=0.138,D50&gt;=0.75),"virginica","shouldnthappen")))))))))))</f>
        <v>virginica</v>
      </c>
      <c r="AY50" s="1" t="str">
        <f aca="false">IF(AND(D50&lt;0.75,A50&lt;5.55),"setosa",IF(AND(A50&lt;4.95,D50&gt;=0.75,A50&lt;5.55),"virginica",IF(AND(A50&gt;=4.95,D50&gt;=0.75,A50&lt;5.55),"versicolor",IF(AND(C50&lt;2.6,C50&lt;4.85,A50&gt;=5.55),"setosa",IF(AND(C50&gt;=2.6,C50&lt;4.85,A50&gt;=5.55),"versicolor",IF(AND(D50&gt;=1.75,C50&gt;=4.85,A50&gt;=5.55),"virginica",IF(AND(F50&lt;0.405,D50&lt;1.75,C50&gt;=4.85,A50&gt;=5.55),"versicolor",IF(AND(B50&lt;3.05,F50&gt;=0.405,D50&lt;1.75,C50&gt;=4.85,A50&gt;=5.55),"virginica",IF(AND(B50&gt;=3.05,F50&gt;=0.405,D50&lt;1.75,C50&gt;=4.85,A50&gt;=5.55),"versicolor","shouldnthappen")))))))))</f>
        <v>virginica</v>
      </c>
      <c r="AZ50" s="1" t="str">
        <f aca="false">IF(AND(D50&lt;0.75),"setosa",IF(AND(F50&lt;0.9,C50&lt;4.95,D50&gt;=0.75),"versicolor",IF(AND(F50&gt;=0.9,C50&lt;4.95,D50&gt;=0.75),"virginica",IF(AND(D50&gt;=1.7,C50&gt;=4.95,D50&gt;=0.75),"virginica",IF(AND(F50&lt;0.405,D50&lt;1.7,C50&gt;=4.95,D50&gt;=0.75),"versicolor",IF(AND(F50&gt;=0.405,D50&lt;1.7,C50&gt;=4.95,D50&gt;=0.75),"virginica","shouldnthappen"))))))</f>
        <v>virginica</v>
      </c>
      <c r="BA50" s="1" t="str">
        <f aca="false">IF(AND(D50&lt;0.75),"setosa",IF(AND(D50&gt;=1.7,C50&gt;=5.05,D50&gt;=0.75),"virginica",IF(AND(D50&lt;1.45,D50&lt;1.6,C50&lt;5.05,D50&gt;=0.75),"versicolor",IF(AND(A50&lt;5.8,D50&gt;=1.6,C50&lt;5.05,D50&gt;=0.75),"virginica",IF(AND(A50&gt;=5.8,D50&gt;=1.6,C50&lt;5.05,D50&gt;=0.75),"versicolor",IF(AND(F50&lt;0.417,D50&lt;1.7,C50&gt;=5.05,D50&gt;=0.75),"versicolor",IF(AND(F50&gt;=0.417,D50&lt;1.7,C50&gt;=5.05,D50&gt;=0.75),"virginica",IF(AND(A50&lt;5.95,D50&gt;=1.45,D50&lt;1.6,C50&lt;5.05,D50&gt;=0.75),"versicolor",IF(AND(G50&lt;10.618,A50&gt;=5.95,D50&gt;=1.45,D50&lt;1.6,C50&lt;5.05,D50&gt;=0.75),"virginica",IF(AND(G50&gt;=10.618,A50&gt;=5.95,D50&gt;=1.45,D50&lt;1.6,C50&lt;5.05,D50&gt;=0.75),"versicolor","shouldnthappen"))))))))))</f>
        <v>virginica</v>
      </c>
      <c r="BB50" s="1" t="str">
        <f aca="false">IF(AND(C50&lt;2.6),"setosa",IF(AND(D50&gt;=1.75,C50&gt;=2.6),"virginica",IF(AND(C50&gt;=5.45,D50&lt;1.75,C50&gt;=2.6),"virginica",IF(AND(F50&gt;=0.259,C50&lt;5.45,D50&lt;1.75,C50&gt;=2.6),"versicolor",IF(AND(C50&lt;5.05,F50&lt;0.259,C50&lt;5.45,D50&lt;1.75,C50&gt;=2.6),"versicolor",IF(AND(C50&gt;=5.05,F50&lt;0.259,C50&lt;5.45,D50&lt;1.75,C50&gt;=2.6),"virginica","shouldnthappen"))))))</f>
        <v>virginica</v>
      </c>
      <c r="BC50" s="1" t="str">
        <f aca="false">IF(AND(A50&lt;4.95,B50&lt;2.7,A50&lt;5.55),"virginica",IF(AND(A50&gt;=4.95,B50&lt;2.7,A50&lt;5.55),"versicolor",IF(AND(C50&lt;3.2,B50&gt;=2.7,A50&lt;5.55),"setosa",IF(AND(C50&gt;=3.2,B50&gt;=2.7,A50&lt;5.55),"versicolor",IF(AND(F50&gt;=0.85,A50&lt;6.15,A50&gt;=5.55),"virginica",IF(AND(D50&lt;1.45,A50&gt;=6.15,A50&gt;=5.55),"versicolor",IF(AND(C50&lt;4.8,F50&lt;0.85,A50&lt;6.15,A50&gt;=5.55),"versicolor",IF(AND(D50&gt;=1.7,D50&gt;=1.45,A50&gt;=6.15,A50&gt;=5.55),"virginica",IF(AND(G50&lt;9.333,C50&gt;=4.8,F50&lt;0.85,A50&lt;6.15,A50&gt;=5.55),"versicolor",IF(AND(G50&gt;=9.333,C50&gt;=4.8,F50&lt;0.85,A50&lt;6.15,A50&gt;=5.55),"virginica",IF(AND(C50&lt;4.9,D50&lt;1.7,D50&gt;=1.45,A50&gt;=6.15,A50&gt;=5.55),"versicolor",IF(AND(C50&gt;=4.9,D50&lt;1.7,D50&gt;=1.45,A50&gt;=6.15,A50&gt;=5.55),"virginica","shouldnthappen"))))))))))))</f>
        <v>virginica</v>
      </c>
      <c r="BD50" s="1" t="str">
        <f aca="false">IF(AND(C50&lt;2.35),"setosa",IF(AND(C50&lt;4.75,B50&lt;2.55,C50&gt;=2.35),"versicolor",IF(AND(C50&gt;=4.75,B50&lt;2.55,C50&gt;=2.35),"virginica",IF(AND(C50&lt;4.75,B50&gt;=2.55,C50&gt;=2.35),"versicolor",IF(AND(D50&gt;=1.75,C50&gt;=4.75,B50&gt;=2.55,C50&gt;=2.35),"virginica",IF(AND(A50&gt;=6.5,D50&lt;1.75,C50&gt;=4.75,B50&gt;=2.55,C50&gt;=2.35),"versicolor",IF(AND(A50&lt;6.05,A50&lt;6.5,D50&lt;1.75,C50&gt;=4.75,B50&gt;=2.55,C50&gt;=2.35),"versicolor",IF(AND(A50&gt;=6.05,A50&lt;6.5,D50&lt;1.75,C50&gt;=4.75,B50&gt;=2.55,C50&gt;=2.35),"virginica","shouldnthappen"))))))))</f>
        <v>virginica</v>
      </c>
      <c r="BE50" s="1" t="str">
        <f aca="false">IF(AND(C50&lt;2.5),"setosa",IF(AND(D50&lt;1.65,C50&lt;4.75,C50&gt;=2.5),"versicolor",IF(AND(D50&gt;=1.65,C50&lt;4.75,C50&gt;=2.5),"virginica",IF(AND(D50&gt;=1.75,C50&gt;=4.75,C50&gt;=2.5),"virginica",IF(AND(C50&lt;4.95,D50&lt;1.75,C50&gt;=4.75,C50&gt;=2.5),"versicolor",IF(AND(A50&lt;6.5,C50&gt;=4.95,D50&lt;1.75,C50&gt;=4.75,C50&gt;=2.5),"virginica",IF(AND(A50&gt;=6.5,C50&gt;=4.95,D50&lt;1.75,C50&gt;=4.75,C50&gt;=2.5),"versicolor","shouldnthappen")))))))</f>
        <v>virginica</v>
      </c>
      <c r="BF50" s="1" t="str">
        <f aca="false">IF(AND(G50&gt;=15.244),"virginica",IF(AND(C50&lt;3.2,B50&gt;=3.15,G50&lt;15.244),"setosa",IF(AND(A50&gt;=4.95,C50&lt;4.7,B50&lt;3.15,G50&lt;15.244),"versicolor",IF(AND(C50&gt;=5.15,C50&gt;=4.7,B50&lt;3.15,G50&lt;15.244),"virginica",IF(AND(A50&gt;=6.45,C50&gt;=3.2,B50&gt;=3.15,G50&lt;15.244),"virginica",IF(AND(D50&lt;0.95,A50&lt;4.95,C50&lt;4.7,B50&lt;3.15,G50&lt;15.244),"setosa",IF(AND(D50&gt;=0.95,A50&lt;4.95,C50&lt;4.7,B50&lt;3.15,G50&lt;15.244),"virginica",IF(AND(F50&lt;0.816,A50&lt;6.45,C50&gt;=3.2,B50&gt;=3.15,G50&lt;15.244),"virginica",IF(AND(F50&gt;=0.816,A50&lt;6.45,C50&gt;=3.2,B50&gt;=3.15,G50&lt;15.244),"versicolor",IF(AND(A50&gt;=6.5,B50&lt;3.05,C50&lt;5.15,C50&gt;=4.7,B50&lt;3.15,G50&lt;15.244),"versicolor",IF(AND(G50&lt;11.093,B50&gt;=3.05,C50&lt;5.15,C50&gt;=4.7,B50&lt;3.15,G50&lt;15.244),"virginica",IF(AND(G50&gt;=11.093,B50&gt;=3.05,C50&lt;5.15,C50&gt;=4.7,B50&lt;3.15,G50&lt;15.244),"versicolor",IF(AND(D50&gt;=1.7,A50&lt;6.5,B50&lt;3.05,C50&lt;5.15,C50&gt;=4.7,B50&lt;3.15,G50&lt;15.244),"virginica",IF(AND(G50&lt;7.498,D50&lt;1.7,A50&lt;6.5,B50&lt;3.05,C50&lt;5.15,C50&gt;=4.7,B50&lt;3.15,G50&lt;15.244),"virginica",IF(AND(G50&gt;=7.498,D50&lt;1.7,A50&lt;6.5,B50&lt;3.05,C50&lt;5.15,C50&gt;=4.7,B50&lt;3.15,G50&lt;15.244),"versicolor","shouldnthappen")))))))))))))))</f>
        <v>virginica</v>
      </c>
      <c r="BG50" s="1" t="str">
        <f aca="false">IF(AND(B50&gt;=3.35,C50&lt;4.85),"setosa",IF(AND(D50&gt;=1.75,C50&gt;=4.85),"virginica",IF(AND(D50&lt;0.75,B50&lt;3.35,C50&lt;4.85),"setosa",IF(AND(G50&gt;=13.879,D50&lt;1.75,C50&gt;=4.85),"versicolor",IF(AND(F50&gt;=0.9,D50&gt;=0.75,B50&lt;3.35,C50&lt;4.85),"virginica",IF(AND(F50&gt;=0.405,G50&lt;13.879,D50&lt;1.75,C50&gt;=4.85),"virginica",IF(AND(B50&gt;=2.55,F50&lt;0.9,D50&gt;=0.75,B50&lt;3.35,C50&lt;4.85),"versicolor",IF(AND(G50&lt;7.498,F50&lt;0.405,G50&lt;13.879,D50&lt;1.75,C50&gt;=4.85),"virginica",IF(AND(G50&gt;=7.498,F50&lt;0.405,G50&lt;13.879,D50&lt;1.75,C50&gt;=4.85),"versicolor",IF(AND(G50&lt;5.656,B50&lt;2.55,F50&lt;0.9,D50&gt;=0.75,B50&lt;3.35,C50&lt;4.85),"virginica",IF(AND(G50&gt;=5.656,B50&lt;2.55,F50&lt;0.9,D50&gt;=0.75,B50&lt;3.35,C50&lt;4.85),"versicolor","shouldnthappen")))))))))))</f>
        <v>virginica</v>
      </c>
      <c r="BH50" s="1" t="str">
        <f aca="false">IF(AND(D50&lt;0.7),"setosa",IF(AND(D50&gt;=1.65,A50&lt;6.65,D50&gt;=0.7),"virginica",IF(AND(D50&lt;1.55,A50&gt;=6.65,D50&gt;=0.7),"versicolor",IF(AND(D50&gt;=1.55,A50&gt;=6.65,D50&gt;=0.7),"virginica",IF(AND(F50&gt;=0.529,D50&lt;1.65,A50&lt;6.65,D50&gt;=0.7),"versicolor",IF(AND(C50&gt;=5.35,F50&lt;0.529,D50&lt;1.65,A50&lt;6.65,D50&gt;=0.7),"virginica",IF(AND(G50&gt;=7.411,C50&lt;5.35,F50&lt;0.529,D50&lt;1.65,A50&lt;6.65,D50&gt;=0.7),"versicolor",IF(AND(G50&lt;6.927,G50&lt;7.411,C50&lt;5.35,F50&lt;0.529,D50&lt;1.65,A50&lt;6.65,D50&gt;=0.7),"versicolor",IF(AND(G50&gt;=6.927,G50&lt;7.411,C50&lt;5.35,F50&lt;0.529,D50&lt;1.65,A50&lt;6.65,D50&gt;=0.7),"virginica","shouldnthappen")))))))))</f>
        <v>virginica</v>
      </c>
      <c r="BI50" s="1" t="str">
        <f aca="false">IF(AND(D50&gt;=1.7),"virginica",IF(AND(D50&lt;0.7,D50&lt;1.7),"setosa",IF(AND(D50&lt;1.45,G50&lt;7.37,D50&gt;=0.7,D50&lt;1.7),"versicolor",IF(AND(D50&gt;=1.45,G50&lt;7.37,D50&gt;=0.7,D50&lt;1.7),"virginica",IF(AND(B50&gt;=2.65,G50&gt;=7.37,D50&gt;=0.7,D50&lt;1.7),"versicolor",IF(AND(C50&lt;5.05,B50&lt;2.65,G50&gt;=7.37,D50&gt;=0.7,D50&lt;1.7),"versicolor",IF(AND(C50&gt;=5.05,B50&lt;2.65,G50&gt;=7.37,D50&gt;=0.7,D50&lt;1.7),"virginica","shouldnthappen")))))))</f>
        <v>virginica</v>
      </c>
    </row>
    <row r="51" customFormat="false" ht="13.8" hidden="false" customHeight="false" outlineLevel="0" collapsed="false">
      <c r="A51" s="1" t="n">
        <v>5.9</v>
      </c>
      <c r="B51" s="1" t="n">
        <v>3</v>
      </c>
      <c r="C51" s="1" t="n">
        <v>5.1</v>
      </c>
      <c r="D51" s="1" t="n">
        <v>1.8</v>
      </c>
      <c r="E51" s="1" t="s">
        <v>93</v>
      </c>
      <c r="F51" s="1" t="n">
        <v>0.826354764867574</v>
      </c>
      <c r="G51" s="1" t="n">
        <v>6.27569793174043</v>
      </c>
      <c r="H51" s="11" t="str">
        <f aca="false">E51</f>
        <v>virginica</v>
      </c>
      <c r="I51" s="1" t="str">
        <f aca="false">INDEX(L51:BI51, MODE(MATCH(L51:BI51, L51:BI51, 0 )))</f>
        <v>virginica</v>
      </c>
      <c r="J51" s="12" t="n">
        <f aca="false">COUNTIF(L51:BI51, H51) / COUNTA(L51:BI51)</f>
        <v>0.96</v>
      </c>
      <c r="K51" s="13" t="n">
        <f aca="false">I51=H51</f>
        <v>1</v>
      </c>
      <c r="L51" s="1" t="str">
        <f aca="false">IF(AND(C51&lt;3.65,B51&gt;=3.35),"setosa",IF(AND(C51&gt;=3.65,B51&gt;=3.35),"virginica",IF(AND(C51&lt;2.35,C51&lt;4.85,B51&lt;3.35),"setosa",IF(AND(F51&gt;=0.899,C51&gt;=2.35,C51&lt;4.85,B51&lt;3.35),"virginica",IF(AND(G51&gt;=8.268,B51&lt;2.75,C51&gt;=4.85,B51&lt;3.35),"virginica",IF(AND(D51&lt;1.55,B51&gt;=2.75,C51&gt;=4.85,B51&lt;3.35),"versicolor",IF(AND(D51&gt;=1.55,B51&gt;=2.75,C51&gt;=4.85,B51&lt;3.35),"virginica",IF(AND(G51&lt;6.537,F51&lt;0.899,C51&gt;=2.35,C51&lt;4.85,B51&lt;3.35),"virginica",IF(AND(G51&gt;=6.537,F51&lt;0.899,C51&gt;=2.35,C51&lt;4.85,B51&lt;3.35),"versicolor",IF(AND(G51&lt;6.878,G51&lt;8.268,B51&lt;2.75,C51&gt;=4.85,B51&lt;3.35),"virginica",IF(AND(G51&gt;=6.878,G51&lt;8.268,B51&lt;2.75,C51&gt;=4.85,B51&lt;3.35),"versicolor","shouldnthappen")))))))))))</f>
        <v>virginica</v>
      </c>
      <c r="M51" s="1" t="str">
        <f aca="false">IF(AND(C51&lt;2.6),"setosa",IF(AND(D51&gt;=1.75,C51&gt;=2.6),"virginica",IF(AND(G51&lt;6.094,D51&lt;1.75,C51&gt;=2.6),"virginica",IF(AND(D51&lt;1.35,G51&gt;=6.094,D51&lt;1.75,C51&gt;=2.6),"versicolor",IF(AND(C51&lt;5.05,D51&gt;=1.35,G51&gt;=6.094,D51&lt;1.75,C51&gt;=2.6),"versicolor",IF(AND(C51&gt;=5.05,D51&gt;=1.35,G51&gt;=6.094,D51&lt;1.75,C51&gt;=2.6),"virginica","shouldnthappen"))))))</f>
        <v>virginica</v>
      </c>
      <c r="N51" s="1" t="str">
        <f aca="false">IF(AND(A51&lt;6.6,B51&gt;=3.45),"setosa",IF(AND(A51&gt;=6.6,B51&gt;=3.45),"virginica",IF(AND(D51&lt;0.7,C51&lt;4.75,B51&lt;3.45),"setosa",IF(AND(D51&gt;=0.7,C51&lt;4.75,B51&lt;3.45),"versicolor",IF(AND(C51&gt;=5.15,C51&gt;=4.75,B51&lt;3.45),"virginica",IF(AND(D51&gt;=1.7,A51&lt;6.5,C51&lt;5.15,C51&gt;=4.75,B51&lt;3.45),"virginica",IF(AND(C51&lt;5.05,A51&gt;=6.5,C51&lt;5.15,C51&gt;=4.75,B51&lt;3.45),"versicolor",IF(AND(C51&gt;=5.05,A51&gt;=6.5,C51&lt;5.15,C51&gt;=4.75,B51&lt;3.45),"virginica",IF(AND(G51&lt;7.498,D51&lt;1.7,A51&lt;6.5,C51&lt;5.15,C51&gt;=4.75,B51&lt;3.45),"virginica",IF(AND(G51&gt;=7.498,D51&lt;1.7,A51&lt;6.5,C51&lt;5.15,C51&gt;=4.75,B51&lt;3.45),"versicolor","shouldnthappen"))))))))))</f>
        <v>virginica</v>
      </c>
      <c r="O51" s="1" t="str">
        <f aca="false">IF(AND(D51&lt;0.75),"setosa",IF(AND(C51&lt;4.75,C51&lt;4.85,D51&gt;=0.75),"versicolor",IF(AND(A51&gt;=6.05,C51&gt;=4.85,D51&gt;=0.75),"virginica",IF(AND(D51&lt;1.6,C51&gt;=4.75,C51&lt;4.85,D51&gt;=0.75),"versicolor",IF(AND(D51&gt;=1.6,C51&gt;=4.75,C51&lt;4.85,D51&gt;=0.75),"virginica",IF(AND(A51&lt;5.9,A51&lt;6.05,C51&gt;=4.85,D51&gt;=0.75),"virginica",IF(AND(A51&gt;=5.9,A51&lt;6.05,C51&gt;=4.85,D51&gt;=0.75),"versicolor","shouldnthappen")))))))</f>
        <v>versicolor</v>
      </c>
      <c r="P51" s="1" t="str">
        <f aca="false">IF(AND(D51&lt;0.75),"setosa",IF(AND(A51&lt;5.55,D51&gt;=0.75),"versicolor",IF(AND(D51&gt;=1.7,G51&lt;13.158,A51&gt;=5.55,D51&gt;=0.75),"virginica",IF(AND(B51&lt;2.45,D51&lt;1.7,G51&lt;13.158,A51&gt;=5.55,D51&gt;=0.75),"virginica",IF(AND(B51&gt;=2.45,D51&lt;1.7,G51&lt;13.158,A51&gt;=5.55,D51&gt;=0.75),"versicolor",IF(AND(B51&gt;=3.05,G51&lt;15.551,G51&gt;=13.158,A51&gt;=5.55,D51&gt;=0.75),"versicolor",IF(AND(B51&lt;2.9,G51&gt;=15.551,G51&gt;=13.158,A51&gt;=5.55,D51&gt;=0.75),"versicolor",IF(AND(B51&gt;=2.9,G51&gt;=15.551,G51&gt;=13.158,A51&gt;=5.55,D51&gt;=0.75),"virginica",IF(AND(D51&lt;1.3,G51&lt;14.221,B51&lt;3.05,G51&lt;15.551,G51&gt;=13.158,A51&gt;=5.55,D51&gt;=0.75),"versicolor",IF(AND(D51&gt;=1.3,G51&lt;14.221,B51&lt;3.05,G51&lt;15.551,G51&gt;=13.158,A51&gt;=5.55,D51&gt;=0.75),"virginica",IF(AND(C51&lt;4.9,G51&gt;=14.221,B51&lt;3.05,G51&lt;15.551,G51&gt;=13.158,A51&gt;=5.55,D51&gt;=0.75),"versicolor",IF(AND(C51&gt;=4.9,G51&gt;=14.221,B51&lt;3.05,G51&lt;15.551,G51&gt;=13.158,A51&gt;=5.55,D51&gt;=0.75),"virginica","shouldnthappen"))))))))))))</f>
        <v>virginica</v>
      </c>
      <c r="Q51" s="1" t="str">
        <f aca="false">IF(AND(C51&lt;2.6),"setosa",IF(AND(A51&gt;=4.95,C51&lt;4.75,C51&gt;=2.6),"versicolor",IF(AND(D51&gt;=1.75,C51&gt;=4.75,C51&gt;=2.6),"virginica",IF(AND(B51&lt;2.45,A51&lt;4.95,C51&lt;4.75,C51&gt;=2.6),"versicolor",IF(AND(B51&gt;=2.45,A51&lt;4.95,C51&lt;4.75,C51&gt;=2.6),"virginica",IF(AND(G51&lt;7.498,D51&lt;1.75,C51&gt;=4.75,C51&gt;=2.6),"virginica",IF(AND(F51&lt;0.417,G51&gt;=7.498,D51&lt;1.75,C51&gt;=4.75,C51&gt;=2.6),"versicolor",IF(AND(F51&lt;0.442,F51&gt;=0.417,G51&gt;=7.498,D51&lt;1.75,C51&gt;=4.75,C51&gt;=2.6),"virginica",IF(AND(F51&gt;=0.442,F51&gt;=0.417,G51&gt;=7.498,D51&lt;1.75,C51&gt;=4.75,C51&gt;=2.6),"versicolor","shouldnthappen")))))))))</f>
        <v>virginica</v>
      </c>
      <c r="R51" s="1" t="str">
        <f aca="false">IF(AND(D51&lt;0.75),"setosa",IF(AND(D51&lt;1.75,A51&gt;=6.25,D51&gt;=0.75),"versicolor",IF(AND(D51&gt;=1.75,A51&gt;=6.25,D51&gt;=0.75),"virginica",IF(AND(D51&lt;1.6,C51&lt;4.75,A51&lt;6.25,D51&gt;=0.75),"versicolor",IF(AND(D51&gt;=1.6,C51&lt;4.75,A51&lt;6.25,D51&gt;=0.75),"virginica",IF(AND(G51&lt;6.998,C51&gt;=4.75,A51&lt;6.25,D51&gt;=0.75),"virginica",IF(AND(A51&lt;6.05,G51&gt;=6.998,C51&gt;=4.75,A51&lt;6.25,D51&gt;=0.75),"versicolor",IF(AND(A51&gt;=6.05,G51&gt;=6.998,C51&gt;=4.75,A51&lt;6.25,D51&gt;=0.75),"virginica","shouldnthappen"))))))))</f>
        <v>virginica</v>
      </c>
      <c r="S51" s="1" t="str">
        <f aca="false">IF(AND(B51&gt;=3.05,A51&lt;5.45),"setosa",IF(AND(C51&lt;2.2,B51&lt;3.05,A51&lt;5.45),"setosa",IF(AND(C51&gt;=2.2,B51&lt;3.05,A51&lt;5.45),"versicolor",IF(AND(B51&lt;3.7,C51&lt;4.8,A51&gt;=5.45),"versicolor",IF(AND(B51&gt;=3.7,C51&lt;4.8,A51&gt;=5.45),"setosa",IF(AND(G51&lt;13.757,C51&lt;5.05,C51&gt;=4.8,A51&gt;=5.45),"virginica",IF(AND(G51&gt;=13.757,C51&lt;5.05,C51&gt;=4.8,A51&gt;=5.45),"versicolor",IF(AND(C51&gt;=5.15,C51&gt;=5.05,C51&gt;=4.8,A51&gt;=5.45),"virginica",IF(AND(A51&lt;5.95,C51&lt;5.15,C51&gt;=5.05,C51&gt;=4.8,A51&gt;=5.45),"virginica",IF(AND(D51&gt;=1.8,A51&gt;=5.95,C51&lt;5.15,C51&gt;=5.05,C51&gt;=4.8,A51&gt;=5.45),"virginica",IF(AND(B51&lt;2.75,D51&lt;1.8,A51&gt;=5.95,C51&lt;5.15,C51&gt;=5.05,C51&gt;=4.8,A51&gt;=5.45),"versicolor",IF(AND(B51&gt;=2.75,D51&lt;1.8,A51&gt;=5.95,C51&lt;5.15,C51&gt;=5.05,C51&gt;=4.8,A51&gt;=5.45),"virginica","shouldnthappen"))))))))))))</f>
        <v>virginica</v>
      </c>
      <c r="T51" s="1" t="str">
        <f aca="false">IF(AND(C51&lt;2.6),"setosa",IF(AND(D51&lt;1.65,C51&lt;4.75,C51&gt;=2.6),"versicolor",IF(AND(D51&gt;=1.65,C51&lt;4.75,C51&gt;=2.6),"virginica",IF(AND(G51&gt;=8.494,A51&lt;6.6,C51&gt;=4.75,C51&gt;=2.6),"virginica",IF(AND(C51&lt;5.2,A51&gt;=6.6,C51&gt;=4.75,C51&gt;=2.6),"versicolor",IF(AND(C51&gt;=5.2,A51&gt;=6.6,C51&gt;=4.75,C51&gt;=2.6),"virginica",IF(AND(A51&lt;5.95,G51&lt;8.494,A51&lt;6.6,C51&gt;=4.75,C51&gt;=2.6),"virginica",IF(AND(A51&gt;=5.95,G51&lt;8.494,A51&lt;6.6,C51&gt;=4.75,C51&gt;=2.6),"versicolor","shouldnthappen"))))))))</f>
        <v>virginica</v>
      </c>
      <c r="U51" s="1" t="str">
        <f aca="false">IF(AND(C51&lt;3.65,B51&gt;=3.35),"setosa",IF(AND(C51&gt;=3.65,B51&gt;=3.35),"virginica",IF(AND(C51&lt;2.35,A51&lt;6.25,B51&lt;3.35),"setosa",IF(AND(C51&lt;4.85,A51&gt;=6.25,B51&lt;3.35),"versicolor",IF(AND(G51&gt;=15.426,C51&gt;=2.35,A51&lt;6.25,B51&lt;3.35),"virginica",IF(AND(D51&gt;=1.55,C51&gt;=4.85,A51&gt;=6.25,B51&lt;3.35),"virginica",IF(AND(D51&lt;1.8,G51&lt;15.426,C51&gt;=2.35,A51&lt;6.25,B51&lt;3.35),"versicolor",IF(AND(D51&gt;=1.8,G51&lt;15.426,C51&gt;=2.35,A51&lt;6.25,B51&lt;3.35),"virginica",IF(AND(B51&lt;2.95,D51&lt;1.55,C51&gt;=4.85,A51&gt;=6.25,B51&lt;3.35),"virginica",IF(AND(B51&gt;=2.95,D51&lt;1.55,C51&gt;=4.85,A51&gt;=6.25,B51&lt;3.35),"versicolor","shouldnthappen"))))))))))</f>
        <v>virginica</v>
      </c>
      <c r="V51" s="1" t="str">
        <f aca="false">IF(AND(C51&lt;2.6),"setosa",IF(AND(C51&gt;=4.85,C51&gt;=2.6),"virginica",IF(AND(F51&gt;=0.9,C51&lt;4.85,C51&gt;=2.6),"virginica",IF(AND(G51&lt;5.656,F51&lt;0.9,C51&lt;4.85,C51&gt;=2.6),"virginica",IF(AND(G51&gt;=5.656,F51&lt;0.9,C51&lt;4.85,C51&gt;=2.6),"versicolor","shouldnthappen")))))</f>
        <v>virginica</v>
      </c>
      <c r="W51" s="1" t="str">
        <f aca="false">IF(AND(D51&gt;=1.75,G51&gt;=13.795),"virginica",IF(AND(D51&gt;=1.5,G51&gt;=12.335,G51&lt;13.795),"virginica",IF(AND(C51&lt;2.45,C51&lt;4.85,G51&lt;12.335,G51&lt;13.795),"setosa",IF(AND(C51&gt;=2.45,C51&lt;4.85,G51&lt;12.335,G51&lt;13.795),"versicolor",IF(AND(D51&gt;=1.7,C51&gt;=4.85,G51&lt;12.335,G51&lt;13.795),"virginica",IF(AND(B51&gt;=3.25,D51&lt;1.5,G51&gt;=12.335,G51&lt;13.795),"setosa",IF(AND(D51&lt;1,F51&lt;0.255,D51&lt;1.75,G51&gt;=13.795),"setosa",IF(AND(D51&gt;=1,F51&lt;0.255,D51&lt;1.75,G51&gt;=13.795),"versicolor",IF(AND(A51&lt;5.4,F51&gt;=0.255,D51&lt;1.75,G51&gt;=13.795),"setosa",IF(AND(A51&gt;=5.4,F51&gt;=0.255,D51&lt;1.75,G51&gt;=13.795),"versicolor",IF(AND(A51&lt;6.15,D51&lt;1.7,C51&gt;=4.85,G51&lt;12.335,G51&lt;13.795),"versicolor",IF(AND(A51&gt;=6.15,D51&lt;1.7,C51&gt;=4.85,G51&lt;12.335,G51&lt;13.795),"virginica",IF(AND(C51&lt;5,B51&lt;3.25,D51&lt;1.5,G51&gt;=12.335,G51&lt;13.795),"versicolor",IF(AND(C51&gt;=5,B51&lt;3.25,D51&lt;1.5,G51&gt;=12.335,G51&lt;13.795),"virginica","shouldnthappen"))))))))))))))</f>
        <v>virginica</v>
      </c>
      <c r="X51" s="1" t="str">
        <f aca="false">IF(AND(C51&lt;2.5,A51&lt;5.55),"setosa",IF(AND(F51&lt;0.096,A51&gt;=5.55),"virginica",IF(AND(D51&lt;1.6,C51&gt;=2.5,A51&lt;5.55),"versicolor",IF(AND(D51&gt;=1.6,C51&gt;=2.5,A51&lt;5.55),"virginica",IF(AND(F51&gt;=0.156,C51&lt;4.75,F51&gt;=0.096,A51&gt;=5.55),"versicolor",IF(AND(D51&gt;=1.75,C51&gt;=4.75,F51&gt;=0.096,A51&gt;=5.55),"virginica",IF(AND(B51&lt;3.3,F51&lt;0.156,C51&lt;4.75,F51&gt;=0.096,A51&gt;=5.55),"versicolor",IF(AND(B51&gt;=3.3,F51&lt;0.156,C51&lt;4.75,F51&gt;=0.096,A51&gt;=5.55),"setosa",IF(AND(B51&lt;2.45,A51&lt;6.05,D51&lt;1.75,C51&gt;=4.75,F51&gt;=0.096,A51&gt;=5.55),"virginica",IF(AND(B51&gt;=2.45,A51&lt;6.05,D51&lt;1.75,C51&gt;=4.75,F51&gt;=0.096,A51&gt;=5.55),"versicolor",IF(AND(F51&lt;0.205,A51&gt;=6.05,D51&lt;1.75,C51&gt;=4.75,F51&gt;=0.096,A51&gt;=5.55),"versicolor",IF(AND(F51&gt;=0.205,A51&gt;=6.05,D51&lt;1.75,C51&gt;=4.75,F51&gt;=0.096,A51&gt;=5.55),"virginica","shouldnthappen"))))))))))))</f>
        <v>virginica</v>
      </c>
      <c r="Y51" s="1" t="str">
        <f aca="false">IF(AND(C51&lt;2.35,A51&lt;5.55),"setosa",IF(AND(C51&gt;=5.05,A51&gt;=5.55),"virginica",IF(AND(D51&lt;1.6,C51&gt;=2.35,A51&lt;5.55),"versicolor",IF(AND(D51&gt;=1.6,C51&gt;=2.35,A51&lt;5.55),"virginica",IF(AND(D51&gt;=1.75,C51&lt;5.05,A51&gt;=5.55),"virginica",IF(AND(B51&gt;=3.55,D51&lt;1.75,C51&lt;5.05,A51&gt;=5.55),"setosa",IF(AND(G51&lt;6.3,B51&lt;3.55,D51&lt;1.75,C51&lt;5.05,A51&gt;=5.55),"virginica",IF(AND(G51&gt;=6.3,B51&lt;3.55,D51&lt;1.75,C51&lt;5.05,A51&gt;=5.55),"versicolor","shouldnthappen"))))))))</f>
        <v>virginica</v>
      </c>
      <c r="Z51" s="1" t="str">
        <f aca="false">IF(AND(D51&lt;0.75),"setosa",IF(AND(B51&gt;=2.55,C51&lt;4.85,D51&gt;=0.75),"versicolor",IF(AND(D51&gt;=1.7,C51&gt;=4.85,D51&gt;=0.75),"virginica",IF(AND(D51&lt;1.6,B51&lt;2.55,C51&lt;4.85,D51&gt;=0.75),"versicolor",IF(AND(D51&gt;=1.6,B51&lt;2.55,C51&lt;4.85,D51&gt;=0.75),"virginica",IF(AND(B51&lt;2.65,D51&lt;1.7,C51&gt;=4.85,D51&gt;=0.75),"virginica",IF(AND(F51&lt;0.325,B51&gt;=2.65,D51&lt;1.7,C51&gt;=4.85,D51&gt;=0.75),"virginica",IF(AND(G51&lt;10.717,F51&gt;=0.325,B51&gt;=2.65,D51&lt;1.7,C51&gt;=4.85,D51&gt;=0.75),"versicolor",IF(AND(G51&gt;=10.717,F51&gt;=0.325,B51&gt;=2.65,D51&lt;1.7,C51&gt;=4.85,D51&gt;=0.75),"virginica","shouldnthappen")))))))))</f>
        <v>virginica</v>
      </c>
      <c r="AA51" s="1" t="str">
        <f aca="false">IF(AND(D51&lt;0.75),"setosa",IF(AND(D51&gt;=1.75,D51&gt;=0.75),"virginica",IF(AND(F51&gt;=0.455,D51&lt;1.75,D51&gt;=0.75),"versicolor",IF(AND(D51&lt;1.45,F51&lt;0.455,D51&lt;1.75,D51&gt;=0.75),"versicolor",IF(AND(F51&lt;0.247,D51&gt;=1.45,F51&lt;0.455,D51&lt;1.75,D51&gt;=0.75),"versicolor",IF(AND(F51&gt;=0.247,D51&gt;=1.45,F51&lt;0.455,D51&lt;1.75,D51&gt;=0.75),"virginica","shouldnthappen"))))))</f>
        <v>virginica</v>
      </c>
      <c r="AB51" s="1" t="str">
        <f aca="false">IF(AND(F51&gt;=0.221,B51&gt;=3.35),"setosa",IF(AND(A51&lt;5.3,F51&gt;=0.683,B51&lt;3.35),"setosa",IF(AND(A51&lt;6.45,F51&lt;0.221,B51&gt;=3.35),"setosa",IF(AND(A51&gt;=6.45,F51&lt;0.221,B51&gt;=3.35),"virginica",IF(AND(G51&lt;6.3,A51&lt;6.25,F51&lt;0.683,B51&lt;3.35),"virginica",IF(AND(G51&lt;13.795,A51&gt;=6.25,F51&lt;0.683,B51&lt;3.35),"virginica",IF(AND(D51&lt;1.65,A51&gt;=5.3,F51&gt;=0.683,B51&lt;3.35),"versicolor",IF(AND(D51&gt;=1.65,A51&gt;=5.3,F51&gt;=0.683,B51&lt;3.35),"virginica",IF(AND(D51&lt;0.6,G51&gt;=6.3,A51&lt;6.25,F51&lt;0.683,B51&lt;3.35),"setosa",IF(AND(D51&lt;1.7,G51&gt;=13.795,A51&gt;=6.25,F51&lt;0.683,B51&lt;3.35),"versicolor",IF(AND(D51&gt;=1.7,G51&gt;=13.795,A51&gt;=6.25,F51&lt;0.683,B51&lt;3.35),"virginica",IF(AND(C51&gt;=5.35,D51&gt;=0.6,G51&gt;=6.3,A51&lt;6.25,F51&lt;0.683,B51&lt;3.35),"virginica",IF(AND(D51&lt;1.75,C51&lt;5.35,D51&gt;=0.6,G51&gt;=6.3,A51&lt;6.25,F51&lt;0.683,B51&lt;3.35),"versicolor",IF(AND(D51&gt;=1.75,C51&lt;5.35,D51&gt;=0.6,G51&gt;=6.3,A51&lt;6.25,F51&lt;0.683,B51&lt;3.35),"virginica","shouldnthappen"))))))))))))))</f>
        <v>virginica</v>
      </c>
      <c r="AC51" s="1" t="str">
        <f aca="false">IF(AND(B51&gt;=3.3),"setosa",IF(AND(C51&lt;2.45,D51&lt;1.55,B51&lt;3.3),"setosa",IF(AND(F51&gt;=0.211,D51&gt;=1.55,B51&lt;3.3),"virginica",IF(AND(C51&lt;4.9,C51&gt;=2.45,D51&lt;1.55,B51&lt;3.3),"versicolor",IF(AND(C51&gt;=4.9,C51&gt;=2.45,D51&lt;1.55,B51&lt;3.3),"virginica",IF(AND(F51&lt;0.138,F51&lt;0.211,D51&gt;=1.55,B51&lt;3.3),"virginica",IF(AND(F51&gt;=0.138,F51&lt;0.211,D51&gt;=1.55,B51&lt;3.3),"versicolor","shouldnthappen")))))))</f>
        <v>virginica</v>
      </c>
      <c r="AD51" s="1" t="str">
        <f aca="false">IF(AND(D51&gt;=1.75),"virginica",IF(AND(D51&lt;0.75,D51&lt;1.75),"setosa",IF(AND(D51&lt;1.35,D51&gt;=0.75,D51&lt;1.75),"versicolor",IF(AND(B51&lt;2.6,C51&lt;4.85,D51&gt;=1.35,D51&gt;=0.75,D51&lt;1.75),"virginica",IF(AND(B51&gt;=2.6,C51&lt;4.85,D51&gt;=1.35,D51&gt;=0.75,D51&lt;1.75),"versicolor",IF(AND(A51&lt;6.4,C51&gt;=4.85,D51&gt;=1.35,D51&gt;=0.75,D51&lt;1.75),"virginica",IF(AND(A51&gt;=6.4,C51&gt;=4.85,D51&gt;=1.35,D51&gt;=0.75,D51&lt;1.75),"versicolor","shouldnthappen")))))))</f>
        <v>virginica</v>
      </c>
      <c r="AE51" s="1" t="str">
        <f aca="false">IF(AND(C51&lt;2.45),"setosa",IF(AND(F51&lt;0.07,C51&gt;=2.45),"virginica",IF(AND(A51&gt;=5,C51&lt;4.75,F51&gt;=0.07,C51&gt;=2.45),"versicolor",IF(AND(F51&lt;0.182,C51&gt;=4.75,F51&gt;=0.07,C51&gt;=2.45),"versicolor",IF(AND(B51&lt;2.45,A51&lt;5,C51&lt;4.75,F51&gt;=0.07,C51&gt;=2.45),"versicolor",IF(AND(B51&gt;=2.45,A51&lt;5,C51&lt;4.75,F51&gt;=0.07,C51&gt;=2.45),"virginica",IF(AND(F51&gt;=0.468,F51&gt;=0.182,C51&gt;=4.75,F51&gt;=0.07,C51&gt;=2.45),"virginica",IF(AND(A51&gt;=6.85,F51&lt;0.468,F51&gt;=0.182,C51&gt;=4.75,F51&gt;=0.07,C51&gt;=2.45),"virginica",IF(AND(B51&lt;2.6,A51&lt;6.85,F51&lt;0.468,F51&gt;=0.182,C51&gt;=4.75,F51&gt;=0.07,C51&gt;=2.45),"virginica",IF(AND(B51&gt;=2.6,A51&lt;6.85,F51&lt;0.468,F51&gt;=0.182,C51&gt;=4.75,F51&gt;=0.07,C51&gt;=2.45),"versicolor","shouldnthappen"))))))))))</f>
        <v>virginica</v>
      </c>
      <c r="AF51" s="1" t="str">
        <f aca="false">IF(AND(D51&lt;0.75,A51&lt;5.45),"setosa",IF(AND(D51&gt;=1.75,A51&gt;=5.45),"virginica",IF(AND(G51&lt;6.094,D51&gt;=0.75,A51&lt;5.45),"virginica",IF(AND(G51&gt;=6.094,D51&gt;=0.75,A51&lt;5.45),"versicolor",IF(AND(C51&lt;2.75,D51&lt;1.75,A51&gt;=5.45),"setosa",IF(AND(D51&lt;1.45,C51&gt;=2.75,D51&lt;1.75,A51&gt;=5.45),"versicolor",IF(AND(B51&lt;2.75,D51&gt;=1.45,C51&gt;=2.75,D51&lt;1.75,A51&gt;=5.45),"versicolor",IF(AND(C51&lt;5.05,B51&gt;=2.75,D51&gt;=1.45,C51&gt;=2.75,D51&lt;1.75,A51&gt;=5.45),"versicolor",IF(AND(C51&gt;=5.05,B51&gt;=2.75,D51&gt;=1.45,C51&gt;=2.75,D51&lt;1.75,A51&gt;=5.45),"virginica","shouldnthappen")))))))))</f>
        <v>virginica</v>
      </c>
      <c r="AG51" s="1" t="str">
        <f aca="false">IF(AND(D51&lt;0.65,G51&lt;8.868,A51&lt;5.3),"setosa",IF(AND(C51&lt;2.6,G51&gt;=8.868,A51&lt;5.3),"setosa",IF(AND(C51&gt;=2.6,G51&gt;=8.868,A51&lt;5.3),"versicolor",IF(AND(C51&gt;=4.95,D51&lt;1.55,A51&gt;=5.3),"virginica",IF(AND(G51&lt;13.795,D51&gt;=1.55,A51&gt;=5.3),"virginica",IF(AND(C51&lt;3.75,D51&gt;=0.65,G51&lt;8.868,A51&lt;5.3),"versicolor",IF(AND(C51&gt;=3.75,D51&gt;=0.65,G51&lt;8.868,A51&lt;5.3),"virginica",IF(AND(C51&lt;2.6,C51&lt;4.95,D51&lt;1.55,A51&gt;=5.3),"setosa",IF(AND(C51&gt;=2.6,C51&lt;4.95,D51&lt;1.55,A51&gt;=5.3),"versicolor",IF(AND(C51&lt;4.75,G51&gt;=13.795,D51&gt;=1.55,A51&gt;=5.3),"versicolor",IF(AND(C51&gt;=4.75,G51&gt;=13.795,D51&gt;=1.55,A51&gt;=5.3),"virginica","shouldnthappen")))))))))))</f>
        <v>virginica</v>
      </c>
      <c r="AH51" s="1" t="str">
        <f aca="false">IF(AND(D51&lt;0.75),"setosa",IF(AND(C51&lt;4.75,D51&gt;=0.75),"versicolor",IF(AND(G51&lt;13.757,C51&gt;=4.75,D51&gt;=0.75),"virginica",IF(AND(B51&lt;3.05,G51&gt;=13.757,C51&gt;=4.75,D51&gt;=0.75),"virginica",IF(AND(A51&lt;6.65,B51&gt;=3.05,G51&gt;=13.757,C51&gt;=4.75,D51&gt;=0.75),"virginica",IF(AND(A51&gt;=6.65,B51&gt;=3.05,G51&gt;=13.757,C51&gt;=4.75,D51&gt;=0.75),"versicolor","shouldnthappen"))))))</f>
        <v>virginica</v>
      </c>
      <c r="AI51" s="1" t="str">
        <f aca="false">IF(AND(D51&lt;0.7),"setosa",IF(AND(C51&lt;4.75,D51&gt;=0.7),"versicolor",IF(AND(A51&lt;6.6,F51&lt;0.482,C51&gt;=4.75,D51&gt;=0.7),"virginica",IF(AND(C51&gt;=4.95,F51&gt;=0.482,C51&gt;=4.75,D51&gt;=0.7),"virginica",IF(AND(D51&lt;1.9,A51&gt;=6.6,F51&lt;0.482,C51&gt;=4.75,D51&gt;=0.7),"versicolor",IF(AND(D51&gt;=1.9,A51&gt;=6.6,F51&lt;0.482,C51&gt;=4.75,D51&gt;=0.7),"virginica",IF(AND(F51&gt;=0.766,C51&lt;4.95,F51&gt;=0.482,C51&gt;=4.75,D51&gt;=0.7),"virginica",IF(AND(B51&lt;2.95,F51&lt;0.766,C51&lt;4.95,F51&gt;=0.482,C51&gt;=4.75,D51&gt;=0.7),"virginica",IF(AND(B51&gt;=2.95,F51&lt;0.766,C51&lt;4.95,F51&gt;=0.482,C51&gt;=4.75,D51&gt;=0.7),"versicolor","shouldnthappen")))))))))</f>
        <v>virginica</v>
      </c>
      <c r="AJ51" s="1" t="str">
        <f aca="false">IF(AND(C51&lt;2.45,C51&lt;4.75),"setosa",IF(AND(D51&gt;=1.65,C51&gt;=4.75),"virginica",IF(AND(A51&lt;4.95,C51&gt;=2.45,C51&lt;4.75),"virginica",IF(AND(A51&gt;=4.95,C51&gt;=2.45,C51&lt;4.75),"versicolor",IF(AND(B51&lt;2.95,D51&lt;1.65,C51&gt;=4.75),"virginica",IF(AND(B51&gt;=2.95,D51&lt;1.65,C51&gt;=4.75),"versicolor","shouldnthappen"))))))</f>
        <v>virginica</v>
      </c>
      <c r="AK51" s="1" t="str">
        <f aca="false">IF(AND(D51&lt;0.75,A51&lt;5.45),"setosa",IF(AND(B51&lt;2.45,D51&gt;=0.75,A51&lt;5.45),"versicolor",IF(AND(A51&gt;=5.55,C51&lt;4.75,A51&gt;=5.45),"versicolor",IF(AND(C51&gt;=5.15,C51&gt;=4.75,A51&gt;=5.45),"virginica",IF(AND(G51&lt;6.094,B51&gt;=2.45,D51&gt;=0.75,A51&lt;5.45),"virginica",IF(AND(G51&gt;=6.094,B51&gt;=2.45,D51&gt;=0.75,A51&lt;5.45),"versicolor",IF(AND(D51&lt;0.6,A51&lt;5.55,C51&lt;4.75,A51&gt;=5.45),"setosa",IF(AND(D51&gt;=0.6,A51&lt;5.55,C51&lt;4.75,A51&gt;=5.45),"versicolor",IF(AND(C51&lt;4.95,C51&lt;5.15,C51&gt;=4.75,A51&gt;=5.45),"virginica",IF(AND(G51&lt;12.627,C51&lt;5.05,C51&gt;=4.95,C51&lt;5.15,C51&gt;=4.75,A51&gt;=5.45),"virginica",IF(AND(G51&gt;=12.627,C51&lt;5.05,C51&gt;=4.95,C51&lt;5.15,C51&gt;=4.75,A51&gt;=5.45),"versicolor",IF(AND(D51&lt;1.7,C51&gt;=5.05,C51&gt;=4.95,C51&lt;5.15,C51&gt;=4.75,A51&gt;=5.45),"versicolor",IF(AND(D51&gt;=1.7,C51&gt;=5.05,C51&gt;=4.95,C51&lt;5.15,C51&gt;=4.75,A51&gt;=5.45),"virginica","shouldnthappen")))))))))))))</f>
        <v>virginica</v>
      </c>
      <c r="AL51" s="1" t="str">
        <f aca="false">IF(AND(B51&lt;2.45,B51&lt;3.15),"versicolor",IF(AND(D51&lt;0.95,G51&lt;15.141,B51&gt;=3.15),"setosa",IF(AND(G51&lt;15.429,G51&gt;=15.141,B51&gt;=3.15),"versicolor",IF(AND(G51&gt;=15.429,G51&gt;=15.141,B51&gt;=3.15),"virginica",IF(AND(C51&lt;2.3,C51&lt;4.75,B51&gt;=2.45,B51&lt;3.15),"setosa",IF(AND(G51&gt;=16.072,C51&gt;=4.75,B51&gt;=2.45,B51&lt;3.15),"versicolor",IF(AND(G51&lt;11.833,D51&gt;=0.95,G51&lt;15.141,B51&gt;=3.15),"virginica",IF(AND(A51&lt;5,C51&gt;=2.3,C51&lt;4.75,B51&gt;=2.45,B51&lt;3.15),"virginica",IF(AND(A51&gt;=5,C51&gt;=2.3,C51&lt;4.75,B51&gt;=2.45,B51&lt;3.15),"versicolor",IF(AND(G51&lt;14.342,G51&gt;=11.833,D51&gt;=0.95,G51&lt;15.141,B51&gt;=3.15),"versicolor",IF(AND(G51&gt;=14.342,G51&gt;=11.833,D51&gt;=0.95,G51&lt;15.141,B51&gt;=3.15),"virginica",IF(AND(G51&lt;13.757,F51&gt;=0.741,G51&lt;16.072,C51&gt;=4.75,B51&gt;=2.45,B51&lt;3.15),"virginica",IF(AND(F51&gt;=0.546,A51&lt;6.15,F51&lt;0.741,G51&lt;16.072,C51&gt;=4.75,B51&gt;=2.45,B51&lt;3.15),"virginica",IF(AND(D51&gt;=1.75,A51&gt;=6.15,F51&lt;0.741,G51&lt;16.072,C51&gt;=4.75,B51&gt;=2.45,B51&lt;3.15),"virginica",IF(AND(C51&lt;4.85,G51&gt;=13.757,F51&gt;=0.741,G51&lt;16.072,C51&gt;=4.75,B51&gt;=2.45,B51&lt;3.15),"virginica",IF(AND(C51&gt;=4.85,G51&gt;=13.757,F51&gt;=0.741,G51&lt;16.072,C51&gt;=4.75,B51&gt;=2.45,B51&lt;3.15),"versicolor",IF(AND(F51&lt;0.331,F51&lt;0.546,A51&lt;6.15,F51&lt;0.741,G51&lt;16.072,C51&gt;=4.75,B51&gt;=2.45,B51&lt;3.15),"virginica",IF(AND(F51&gt;=0.331,F51&lt;0.546,A51&lt;6.15,F51&lt;0.741,G51&lt;16.072,C51&gt;=4.75,B51&gt;=2.45,B51&lt;3.15),"versicolor",IF(AND(G51&lt;10.661,D51&lt;1.75,A51&gt;=6.15,F51&lt;0.741,G51&lt;16.072,C51&gt;=4.75,B51&gt;=2.45,B51&lt;3.15),"virginica",IF(AND(G51&gt;=10.661,D51&lt;1.75,A51&gt;=6.15,F51&lt;0.741,G51&lt;16.072,C51&gt;=4.75,B51&gt;=2.45,B51&lt;3.15),"versicolor","shouldnthappen"))))))))))))))))))))</f>
        <v>virginica</v>
      </c>
      <c r="AM51" s="1" t="str">
        <f aca="false">IF(AND(D51&lt;1.35,F51&gt;=0.917),"setosa",IF(AND(D51&gt;=1.35,F51&gt;=0.917),"virginica",IF(AND(D51&lt;0.75,D51&lt;1.55,F51&lt;0.917),"setosa",IF(AND(C51&gt;=4.8,D51&gt;=1.55,F51&lt;0.917),"virginica",IF(AND(A51&lt;5.95,D51&gt;=0.75,D51&lt;1.55,F51&lt;0.917),"versicolor",IF(AND(F51&lt;0.473,C51&lt;4.8,D51&gt;=1.55,F51&lt;0.917),"virginica",IF(AND(F51&gt;=0.473,C51&lt;4.8,D51&gt;=1.55,F51&lt;0.917),"versicolor",IF(AND(C51&lt;4.95,A51&gt;=5.95,D51&gt;=0.75,D51&lt;1.55,F51&lt;0.917),"versicolor",IF(AND(C51&gt;=4.95,A51&gt;=5.95,D51&gt;=0.75,D51&lt;1.55,F51&lt;0.917),"virginica","shouldnthappen")))))))))</f>
        <v>virginica</v>
      </c>
      <c r="AN51" s="1" t="str">
        <f aca="false">IF(AND(D51&lt;0.75,A51&lt;5.45),"setosa",IF(AND(D51&lt;1.55,D51&gt;=0.75,A51&lt;5.45),"versicolor",IF(AND(D51&gt;=1.55,D51&gt;=0.75,A51&lt;5.45),"virginica",IF(AND(A51&gt;=5.75,C51&lt;4.75,A51&gt;=5.45),"versicolor",IF(AND(F51&lt;0.361,C51&gt;=4.75,A51&gt;=5.45),"virginica",IF(AND(C51&lt;2.6,A51&lt;5.75,C51&lt;4.75,A51&gt;=5.45),"setosa",IF(AND(C51&gt;=2.6,A51&lt;5.75,C51&lt;4.75,A51&gt;=5.45),"versicolor",IF(AND(D51&gt;=1.7,F51&gt;=0.361,C51&gt;=4.75,A51&gt;=5.45),"virginica",IF(AND(B51&lt;2.65,D51&lt;1.7,F51&gt;=0.361,C51&gt;=4.75,A51&gt;=5.45),"virginica",IF(AND(A51&lt;7.05,B51&gt;=2.65,D51&lt;1.7,F51&gt;=0.361,C51&gt;=4.75,A51&gt;=5.45),"versicolor",IF(AND(A51&gt;=7.05,B51&gt;=2.65,D51&lt;1.7,F51&gt;=0.361,C51&gt;=4.75,A51&gt;=5.45),"virginica","shouldnthappen")))))))))))</f>
        <v>virginica</v>
      </c>
      <c r="AO51" s="1" t="str">
        <f aca="false">IF(AND(D51&lt;0.7),"setosa",IF(AND(A51&lt;4.95,C51&lt;4.85,D51&gt;=0.7),"virginica",IF(AND(A51&gt;=4.95,C51&lt;4.85,D51&gt;=0.7),"versicolor",IF(AND(D51&gt;=1.7,C51&gt;=4.85,D51&gt;=0.7),"virginica",IF(AND(F51&lt;0.325,D51&lt;1.7,C51&gt;=4.85,D51&gt;=0.7),"virginica",IF(AND(D51&lt;1.55,F51&gt;=0.325,D51&lt;1.7,C51&gt;=4.85,D51&gt;=0.7),"virginica",IF(AND(D51&gt;=1.55,F51&gt;=0.325,D51&lt;1.7,C51&gt;=4.85,D51&gt;=0.7),"versicolor","shouldnthappen")))))))</f>
        <v>virginica</v>
      </c>
      <c r="AP51" s="1" t="str">
        <f aca="false">IF(AND(D51&lt;0.75),"setosa",IF(AND(C51&lt;4.85,D51&gt;=0.75),"versicolor",IF(AND(G51&gt;=8.277,C51&gt;=4.85,D51&gt;=0.75),"virginica",IF(AND(F51&gt;=0.633,G51&lt;8.277,C51&gt;=4.85,D51&gt;=0.75),"virginica",IF(AND(G51&lt;7.61,F51&lt;0.633,G51&lt;8.277,C51&gt;=4.85,D51&gt;=0.75),"virginica",IF(AND(G51&gt;=7.61,F51&lt;0.633,G51&lt;8.277,C51&gt;=4.85,D51&gt;=0.75),"versicolor","shouldnthappen"))))))</f>
        <v>virginica</v>
      </c>
      <c r="AQ51" s="1" t="str">
        <f aca="false">IF(AND(C51&lt;2.65,A51&gt;=5.45,C51&lt;4.75),"setosa",IF(AND(C51&gt;=2.65,A51&gt;=5.45,C51&lt;4.75),"versicolor",IF(AND(B51&lt;2.9,C51&lt;4.85,C51&gt;=4.75),"versicolor",IF(AND(B51&gt;=2.9,C51&lt;4.85,C51&gt;=4.75),"virginica",IF(AND(D51&lt;1.7,C51&gt;=4.85,C51&gt;=4.75),"versicolor",IF(AND(D51&gt;=1.7,C51&gt;=4.85,C51&gt;=4.75),"virginica",IF(AND(C51&lt;2.45,G51&lt;14.126,A51&lt;5.45,C51&lt;4.75),"setosa",IF(AND(C51&gt;=2.45,G51&lt;14.126,A51&lt;5.45,C51&lt;4.75),"versicolor",IF(AND(C51&lt;2.4,G51&gt;=14.126,A51&lt;5.45,C51&lt;4.75),"setosa",IF(AND(C51&gt;=2.4,G51&gt;=14.126,A51&lt;5.45,C51&lt;4.75),"versicolor","shouldnthappen"))))))))))</f>
        <v>virginica</v>
      </c>
      <c r="AR51" s="1" t="str">
        <f aca="false">IF(AND(C51&lt;2.45,C51&lt;4.85),"setosa",IF(AND(C51&gt;=5.15,C51&gt;=4.85),"virginica",IF(AND(A51&gt;=4.95,C51&gt;=2.45,C51&lt;4.85),"versicolor",IF(AND(D51&lt;1.35,A51&lt;4.95,C51&gt;=2.45,C51&lt;4.85),"versicolor",IF(AND(D51&gt;=1.35,A51&lt;4.95,C51&gt;=2.45,C51&lt;4.85),"virginica",IF(AND(F51&lt;0.35,G51&lt;12.751,C51&lt;5.15,C51&gt;=4.85),"virginica",IF(AND(A51&lt;6.5,G51&gt;=12.751,C51&lt;5.15,C51&gt;=4.85),"virginica",IF(AND(A51&gt;=6.5,G51&gt;=12.751,C51&lt;5.15,C51&gt;=4.85),"versicolor",IF(AND(B51&gt;=2.75,F51&gt;=0.35,G51&lt;12.751,C51&lt;5.15,C51&gt;=4.85),"virginica",IF(AND(C51&lt;5.05,B51&lt;2.75,F51&gt;=0.35,G51&lt;12.751,C51&lt;5.15,C51&gt;=4.85),"virginica",IF(AND(C51&gt;=5.05,B51&lt;2.75,F51&gt;=0.35,G51&lt;12.751,C51&lt;5.15,C51&gt;=4.85),"versicolor","shouldnthappen")))))))))))</f>
        <v>virginica</v>
      </c>
      <c r="AS51" s="1" t="str">
        <f aca="false">IF(AND(F51&gt;=0.9,B51&lt;3.05),"virginica",IF(AND(A51&lt;5.9,B51&gt;=3.05),"setosa",IF(AND(D51&lt;1.65,A51&gt;=5.9,B51&gt;=3.05),"versicolor",IF(AND(D51&gt;=1.65,A51&gt;=5.9,B51&gt;=3.05),"virginica",IF(AND(D51&gt;=1.75,C51&gt;=4.85,F51&lt;0.9,B51&lt;3.05),"virginica",IF(AND(C51&lt;2.2,B51&lt;2.95,C51&lt;4.85,F51&lt;0.9,B51&lt;3.05),"setosa",IF(AND(C51&gt;=2.2,B51&lt;2.95,C51&lt;4.85,F51&lt;0.9,B51&lt;3.05),"versicolor",IF(AND(C51&lt;2.8,B51&gt;=2.95,C51&lt;4.85,F51&lt;0.9,B51&lt;3.05),"setosa",IF(AND(C51&gt;=2.8,B51&gt;=2.95,C51&lt;4.85,F51&lt;0.9,B51&lt;3.05),"versicolor",IF(AND(G51&lt;13.879,D51&lt;1.75,C51&gt;=4.85,F51&lt;0.9,B51&lt;3.05),"virginica",IF(AND(G51&gt;=13.879,D51&lt;1.75,C51&gt;=4.85,F51&lt;0.9,B51&lt;3.05),"versicolor","shouldnthappen")))))))))))</f>
        <v>virginica</v>
      </c>
      <c r="AT51" s="1" t="str">
        <f aca="false">IF(AND(D51&lt;0.75),"setosa",IF(AND(D51&gt;=1.75,D51&gt;=0.75),"virginica",IF(AND(D51&lt;1.45,G51&lt;7.37,D51&lt;1.75,D51&gt;=0.75),"versicolor",IF(AND(D51&gt;=1.45,G51&lt;7.37,D51&lt;1.75,D51&gt;=0.75),"virginica",IF(AND(C51&lt;5.45,G51&gt;=7.37,D51&lt;1.75,D51&gt;=0.75),"versicolor",IF(AND(C51&gt;=5.45,G51&gt;=7.37,D51&lt;1.75,D51&gt;=0.75),"virginica","shouldnthappen"))))))</f>
        <v>virginica</v>
      </c>
      <c r="AU51" s="1" t="str">
        <f aca="false">IF(AND(D51&lt;0.7),"setosa",IF(AND(D51&gt;=1.7,A51&gt;=6.15,D51&gt;=0.7),"virginica",IF(AND(B51&gt;=2.55,C51&lt;4.75,A51&lt;6.15,D51&gt;=0.7),"versicolor",IF(AND(D51&gt;=1.7,C51&gt;=4.75,A51&lt;6.15,D51&gt;=0.7),"virginica",IF(AND(C51&lt;5.25,D51&lt;1.7,A51&gt;=6.15,D51&gt;=0.7),"versicolor",IF(AND(C51&gt;=5.25,D51&lt;1.7,A51&gt;=6.15,D51&gt;=0.7),"virginica",IF(AND(C51&lt;4.25,B51&lt;2.55,C51&lt;4.75,A51&lt;6.15,D51&gt;=0.7),"versicolor",IF(AND(C51&gt;=4.25,B51&lt;2.55,C51&lt;4.75,A51&lt;6.15,D51&gt;=0.7),"virginica",IF(AND(B51&lt;2.65,D51&lt;1.7,C51&gt;=4.75,A51&lt;6.15,D51&gt;=0.7),"virginica",IF(AND(B51&gt;=2.65,D51&lt;1.7,C51&gt;=4.75,A51&lt;6.15,D51&gt;=0.7),"versicolor","shouldnthappen"))))))))))</f>
        <v>virginica</v>
      </c>
      <c r="AV51" s="1" t="str">
        <f aca="false">IF(AND(D51&lt;0.75),"setosa",IF(AND(F51&gt;=0.899,D51&gt;=0.75),"virginica",IF(AND(D51&lt;1.65,A51&lt;6.05,F51&lt;0.899,D51&gt;=0.75),"versicolor",IF(AND(D51&gt;=1.65,A51&lt;6.05,F51&lt;0.899,D51&gt;=0.75),"virginica",IF(AND(C51&gt;=5.05,A51&gt;=6.05,F51&lt;0.899,D51&gt;=0.75),"virginica",IF(AND(G51&gt;=13.757,C51&lt;5.05,A51&gt;=6.05,F51&lt;0.899,D51&gt;=0.75),"versicolor",IF(AND(D51&lt;1.6,G51&lt;13.757,C51&lt;5.05,A51&gt;=6.05,F51&lt;0.899,D51&gt;=0.75),"versicolor",IF(AND(D51&gt;=1.6,G51&lt;13.757,C51&lt;5.05,A51&gt;=6.05,F51&lt;0.899,D51&gt;=0.75),"virginica","shouldnthappen"))))))))</f>
        <v>virginica</v>
      </c>
      <c r="AW51" s="1" t="str">
        <f aca="false">IF(AND(F51&lt;0.117,A51&gt;=5.55),"virginica",IF(AND(A51&gt;=5.2,G51&lt;6.086,A51&lt;5.55),"versicolor",IF(AND(D51&lt;0.7,G51&gt;=6.086,A51&lt;5.55),"setosa",IF(AND(D51&gt;=0.7,G51&gt;=6.086,A51&lt;5.55),"versicolor",IF(AND(A51&lt;4.75,A51&lt;5.2,G51&lt;6.086,A51&lt;5.55),"setosa",IF(AND(A51&gt;=4.75,A51&lt;5.2,G51&lt;6.086,A51&lt;5.55),"virginica",IF(AND(D51&gt;=1.65,C51&lt;4.95,F51&gt;=0.117,A51&gt;=5.55),"virginica",IF(AND(D51&gt;=1.75,C51&gt;=4.95,F51&gt;=0.117,A51&gt;=5.55),"virginica",IF(AND(C51&lt;2.6,D51&lt;1.65,C51&lt;4.95,F51&gt;=0.117,A51&gt;=5.55),"setosa",IF(AND(C51&gt;=2.6,D51&lt;1.65,C51&lt;4.95,F51&gt;=0.117,A51&gt;=5.55),"versicolor",IF(AND(D51&lt;1.55,D51&lt;1.75,C51&gt;=4.95,F51&gt;=0.117,A51&gt;=5.55),"virginica",IF(AND(A51&lt;6.95,D51&gt;=1.55,D51&lt;1.75,C51&gt;=4.95,F51&gt;=0.117,A51&gt;=5.55),"versicolor",IF(AND(A51&gt;=6.95,D51&gt;=1.55,D51&lt;1.75,C51&gt;=4.95,F51&gt;=0.117,A51&gt;=5.55),"virginica","shouldnthappen")))))))))))))</f>
        <v>virginica</v>
      </c>
      <c r="AX51" s="1" t="str">
        <f aca="false">IF(AND(D51&lt;0.75),"setosa",IF(AND(F51&lt;0.138,D51&gt;=0.75),"virginica",IF(AND(C51&lt;4.45,A51&lt;6.15,F51&gt;=0.138,D51&gt;=0.75),"versicolor",IF(AND(C51&gt;=5.05,A51&gt;=6.15,F51&gt;=0.138,D51&gt;=0.75),"virginica",IF(AND(B51&lt;2.65,C51&gt;=4.45,A51&lt;6.15,F51&gt;=0.138,D51&gt;=0.75),"virginica",IF(AND(A51&gt;=6.35,C51&lt;5.05,A51&gt;=6.15,F51&gt;=0.138,D51&gt;=0.75),"versicolor",IF(AND(A51&lt;5.65,B51&gt;=2.65,C51&gt;=4.45,A51&lt;6.15,F51&gt;=0.138,D51&gt;=0.75),"virginica",IF(AND(D51&lt;1.75,A51&lt;6.35,C51&lt;5.05,A51&gt;=6.15,F51&gt;=0.138,D51&gt;=0.75),"versicolor",IF(AND(D51&gt;=1.75,A51&lt;6.35,C51&lt;5.05,A51&gt;=6.15,F51&gt;=0.138,D51&gt;=0.75),"virginica",IF(AND(D51&lt;1.7,A51&gt;=5.65,B51&gt;=2.65,C51&gt;=4.45,A51&lt;6.15,F51&gt;=0.138,D51&gt;=0.75),"versicolor",IF(AND(D51&gt;=1.7,A51&gt;=5.65,B51&gt;=2.65,C51&gt;=4.45,A51&lt;6.15,F51&gt;=0.138,D51&gt;=0.75),"virginica","shouldnthappen")))))))))))</f>
        <v>virginica</v>
      </c>
      <c r="AY51" s="1" t="str">
        <f aca="false">IF(AND(D51&lt;0.75,A51&lt;5.55),"setosa",IF(AND(A51&lt;4.95,D51&gt;=0.75,A51&lt;5.55),"virginica",IF(AND(A51&gt;=4.95,D51&gt;=0.75,A51&lt;5.55),"versicolor",IF(AND(C51&lt;2.6,C51&lt;4.85,A51&gt;=5.55),"setosa",IF(AND(C51&gt;=2.6,C51&lt;4.85,A51&gt;=5.55),"versicolor",IF(AND(D51&gt;=1.75,C51&gt;=4.85,A51&gt;=5.55),"virginica",IF(AND(F51&lt;0.405,D51&lt;1.75,C51&gt;=4.85,A51&gt;=5.55),"versicolor",IF(AND(B51&lt;3.05,F51&gt;=0.405,D51&lt;1.75,C51&gt;=4.85,A51&gt;=5.55),"virginica",IF(AND(B51&gt;=3.05,F51&gt;=0.405,D51&lt;1.75,C51&gt;=4.85,A51&gt;=5.55),"versicolor","shouldnthappen")))))))))</f>
        <v>virginica</v>
      </c>
      <c r="AZ51" s="1" t="str">
        <f aca="false">IF(AND(D51&lt;0.75),"setosa",IF(AND(F51&lt;0.9,C51&lt;4.95,D51&gt;=0.75),"versicolor",IF(AND(F51&gt;=0.9,C51&lt;4.95,D51&gt;=0.75),"virginica",IF(AND(D51&gt;=1.7,C51&gt;=4.95,D51&gt;=0.75),"virginica",IF(AND(F51&lt;0.405,D51&lt;1.7,C51&gt;=4.95,D51&gt;=0.75),"versicolor",IF(AND(F51&gt;=0.405,D51&lt;1.7,C51&gt;=4.95,D51&gt;=0.75),"virginica","shouldnthappen"))))))</f>
        <v>virginica</v>
      </c>
      <c r="BA51" s="1" t="str">
        <f aca="false">IF(AND(D51&lt;0.75),"setosa",IF(AND(D51&gt;=1.7,C51&gt;=5.05,D51&gt;=0.75),"virginica",IF(AND(D51&lt;1.45,D51&lt;1.6,C51&lt;5.05,D51&gt;=0.75),"versicolor",IF(AND(A51&lt;5.8,D51&gt;=1.6,C51&lt;5.05,D51&gt;=0.75),"virginica",IF(AND(A51&gt;=5.8,D51&gt;=1.6,C51&lt;5.05,D51&gt;=0.75),"versicolor",IF(AND(F51&lt;0.417,D51&lt;1.7,C51&gt;=5.05,D51&gt;=0.75),"versicolor",IF(AND(F51&gt;=0.417,D51&lt;1.7,C51&gt;=5.05,D51&gt;=0.75),"virginica",IF(AND(A51&lt;5.95,D51&gt;=1.45,D51&lt;1.6,C51&lt;5.05,D51&gt;=0.75),"versicolor",IF(AND(G51&lt;10.618,A51&gt;=5.95,D51&gt;=1.45,D51&lt;1.6,C51&lt;5.05,D51&gt;=0.75),"virginica",IF(AND(G51&gt;=10.618,A51&gt;=5.95,D51&gt;=1.45,D51&lt;1.6,C51&lt;5.05,D51&gt;=0.75),"versicolor","shouldnthappen"))))))))))</f>
        <v>virginica</v>
      </c>
      <c r="BB51" s="1" t="str">
        <f aca="false">IF(AND(C51&lt;2.6),"setosa",IF(AND(D51&gt;=1.75,C51&gt;=2.6),"virginica",IF(AND(C51&gt;=5.45,D51&lt;1.75,C51&gt;=2.6),"virginica",IF(AND(F51&gt;=0.259,C51&lt;5.45,D51&lt;1.75,C51&gt;=2.6),"versicolor",IF(AND(C51&lt;5.05,F51&lt;0.259,C51&lt;5.45,D51&lt;1.75,C51&gt;=2.6),"versicolor",IF(AND(C51&gt;=5.05,F51&lt;0.259,C51&lt;5.45,D51&lt;1.75,C51&gt;=2.6),"virginica","shouldnthappen"))))))</f>
        <v>virginica</v>
      </c>
      <c r="BC51" s="1" t="str">
        <f aca="false">IF(AND(A51&lt;4.95,B51&lt;2.7,A51&lt;5.55),"virginica",IF(AND(A51&gt;=4.95,B51&lt;2.7,A51&lt;5.55),"versicolor",IF(AND(C51&lt;3.2,B51&gt;=2.7,A51&lt;5.55),"setosa",IF(AND(C51&gt;=3.2,B51&gt;=2.7,A51&lt;5.55),"versicolor",IF(AND(F51&gt;=0.85,A51&lt;6.15,A51&gt;=5.55),"virginica",IF(AND(D51&lt;1.45,A51&gt;=6.15,A51&gt;=5.55),"versicolor",IF(AND(C51&lt;4.8,F51&lt;0.85,A51&lt;6.15,A51&gt;=5.55),"versicolor",IF(AND(D51&gt;=1.7,D51&gt;=1.45,A51&gt;=6.15,A51&gt;=5.55),"virginica",IF(AND(G51&lt;9.333,C51&gt;=4.8,F51&lt;0.85,A51&lt;6.15,A51&gt;=5.55),"versicolor",IF(AND(G51&gt;=9.333,C51&gt;=4.8,F51&lt;0.85,A51&lt;6.15,A51&gt;=5.55),"virginica",IF(AND(C51&lt;4.9,D51&lt;1.7,D51&gt;=1.45,A51&gt;=6.15,A51&gt;=5.55),"versicolor",IF(AND(C51&gt;=4.9,D51&lt;1.7,D51&gt;=1.45,A51&gt;=6.15,A51&gt;=5.55),"virginica","shouldnthappen"))))))))))))</f>
        <v>versicolor</v>
      </c>
      <c r="BD51" s="1" t="str">
        <f aca="false">IF(AND(C51&lt;2.35),"setosa",IF(AND(C51&lt;4.75,B51&lt;2.55,C51&gt;=2.35),"versicolor",IF(AND(C51&gt;=4.75,B51&lt;2.55,C51&gt;=2.35),"virginica",IF(AND(C51&lt;4.75,B51&gt;=2.55,C51&gt;=2.35),"versicolor",IF(AND(D51&gt;=1.75,C51&gt;=4.75,B51&gt;=2.55,C51&gt;=2.35),"virginica",IF(AND(A51&gt;=6.5,D51&lt;1.75,C51&gt;=4.75,B51&gt;=2.55,C51&gt;=2.35),"versicolor",IF(AND(A51&lt;6.05,A51&lt;6.5,D51&lt;1.75,C51&gt;=4.75,B51&gt;=2.55,C51&gt;=2.35),"versicolor",IF(AND(A51&gt;=6.05,A51&lt;6.5,D51&lt;1.75,C51&gt;=4.75,B51&gt;=2.55,C51&gt;=2.35),"virginica","shouldnthappen"))))))))</f>
        <v>virginica</v>
      </c>
      <c r="BE51" s="1" t="str">
        <f aca="false">IF(AND(C51&lt;2.5),"setosa",IF(AND(D51&lt;1.65,C51&lt;4.75,C51&gt;=2.5),"versicolor",IF(AND(D51&gt;=1.65,C51&lt;4.75,C51&gt;=2.5),"virginica",IF(AND(D51&gt;=1.75,C51&gt;=4.75,C51&gt;=2.5),"virginica",IF(AND(C51&lt;4.95,D51&lt;1.75,C51&gt;=4.75,C51&gt;=2.5),"versicolor",IF(AND(A51&lt;6.5,C51&gt;=4.95,D51&lt;1.75,C51&gt;=4.75,C51&gt;=2.5),"virginica",IF(AND(A51&gt;=6.5,C51&gt;=4.95,D51&lt;1.75,C51&gt;=4.75,C51&gt;=2.5),"versicolor","shouldnthappen")))))))</f>
        <v>virginica</v>
      </c>
      <c r="BF51" s="1" t="str">
        <f aca="false">IF(AND(G51&gt;=15.244),"virginica",IF(AND(C51&lt;3.2,B51&gt;=3.15,G51&lt;15.244),"setosa",IF(AND(A51&gt;=4.95,C51&lt;4.7,B51&lt;3.15,G51&lt;15.244),"versicolor",IF(AND(C51&gt;=5.15,C51&gt;=4.7,B51&lt;3.15,G51&lt;15.244),"virginica",IF(AND(A51&gt;=6.45,C51&gt;=3.2,B51&gt;=3.15,G51&lt;15.244),"virginica",IF(AND(D51&lt;0.95,A51&lt;4.95,C51&lt;4.7,B51&lt;3.15,G51&lt;15.244),"setosa",IF(AND(D51&gt;=0.95,A51&lt;4.95,C51&lt;4.7,B51&lt;3.15,G51&lt;15.244),"virginica",IF(AND(F51&lt;0.816,A51&lt;6.45,C51&gt;=3.2,B51&gt;=3.15,G51&lt;15.244),"virginica",IF(AND(F51&gt;=0.816,A51&lt;6.45,C51&gt;=3.2,B51&gt;=3.15,G51&lt;15.244),"versicolor",IF(AND(A51&gt;=6.5,B51&lt;3.05,C51&lt;5.15,C51&gt;=4.7,B51&lt;3.15,G51&lt;15.244),"versicolor",IF(AND(G51&lt;11.093,B51&gt;=3.05,C51&lt;5.15,C51&gt;=4.7,B51&lt;3.15,G51&lt;15.244),"virginica",IF(AND(G51&gt;=11.093,B51&gt;=3.05,C51&lt;5.15,C51&gt;=4.7,B51&lt;3.15,G51&lt;15.244),"versicolor",IF(AND(D51&gt;=1.7,A51&lt;6.5,B51&lt;3.05,C51&lt;5.15,C51&gt;=4.7,B51&lt;3.15,G51&lt;15.244),"virginica",IF(AND(G51&lt;7.498,D51&lt;1.7,A51&lt;6.5,B51&lt;3.05,C51&lt;5.15,C51&gt;=4.7,B51&lt;3.15,G51&lt;15.244),"virginica",IF(AND(G51&gt;=7.498,D51&lt;1.7,A51&lt;6.5,B51&lt;3.05,C51&lt;5.15,C51&gt;=4.7,B51&lt;3.15,G51&lt;15.244),"versicolor","shouldnthappen")))))))))))))))</f>
        <v>virginica</v>
      </c>
      <c r="BG51" s="1" t="str">
        <f aca="false">IF(AND(B51&gt;=3.35,C51&lt;4.85),"setosa",IF(AND(D51&gt;=1.75,C51&gt;=4.85),"virginica",IF(AND(D51&lt;0.75,B51&lt;3.35,C51&lt;4.85),"setosa",IF(AND(G51&gt;=13.879,D51&lt;1.75,C51&gt;=4.85),"versicolor",IF(AND(F51&gt;=0.9,D51&gt;=0.75,B51&lt;3.35,C51&lt;4.85),"virginica",IF(AND(F51&gt;=0.405,G51&lt;13.879,D51&lt;1.75,C51&gt;=4.85),"virginica",IF(AND(B51&gt;=2.55,F51&lt;0.9,D51&gt;=0.75,B51&lt;3.35,C51&lt;4.85),"versicolor",IF(AND(G51&lt;7.498,F51&lt;0.405,G51&lt;13.879,D51&lt;1.75,C51&gt;=4.85),"virginica",IF(AND(G51&gt;=7.498,F51&lt;0.405,G51&lt;13.879,D51&lt;1.75,C51&gt;=4.85),"versicolor",IF(AND(G51&lt;5.656,B51&lt;2.55,F51&lt;0.9,D51&gt;=0.75,B51&lt;3.35,C51&lt;4.85),"virginica",IF(AND(G51&gt;=5.656,B51&lt;2.55,F51&lt;0.9,D51&gt;=0.75,B51&lt;3.35,C51&lt;4.85),"versicolor","shouldnthappen")))))))))))</f>
        <v>virginica</v>
      </c>
      <c r="BH51" s="1" t="str">
        <f aca="false">IF(AND(D51&lt;0.7),"setosa",IF(AND(D51&gt;=1.65,A51&lt;6.65,D51&gt;=0.7),"virginica",IF(AND(D51&lt;1.55,A51&gt;=6.65,D51&gt;=0.7),"versicolor",IF(AND(D51&gt;=1.55,A51&gt;=6.65,D51&gt;=0.7),"virginica",IF(AND(F51&gt;=0.529,D51&lt;1.65,A51&lt;6.65,D51&gt;=0.7),"versicolor",IF(AND(C51&gt;=5.35,F51&lt;0.529,D51&lt;1.65,A51&lt;6.65,D51&gt;=0.7),"virginica",IF(AND(G51&gt;=7.411,C51&lt;5.35,F51&lt;0.529,D51&lt;1.65,A51&lt;6.65,D51&gt;=0.7),"versicolor",IF(AND(G51&lt;6.927,G51&lt;7.411,C51&lt;5.35,F51&lt;0.529,D51&lt;1.65,A51&lt;6.65,D51&gt;=0.7),"versicolor",IF(AND(G51&gt;=6.927,G51&lt;7.411,C51&lt;5.35,F51&lt;0.529,D51&lt;1.65,A51&lt;6.65,D51&gt;=0.7),"virginica","shouldnthappen")))))))))</f>
        <v>virginica</v>
      </c>
      <c r="BI51" s="1" t="str">
        <f aca="false">IF(AND(D51&gt;=1.7),"virginica",IF(AND(D51&lt;0.7,D51&lt;1.7),"setosa",IF(AND(D51&lt;1.45,G51&lt;7.37,D51&gt;=0.7,D51&lt;1.7),"versicolor",IF(AND(D51&gt;=1.45,G51&lt;7.37,D51&gt;=0.7,D51&lt;1.7),"virginica",IF(AND(B51&gt;=2.65,G51&gt;=7.37,D51&gt;=0.7,D51&lt;1.7),"versicolor",IF(AND(C51&lt;5.05,B51&lt;2.65,G51&gt;=7.37,D51&gt;=0.7,D51&lt;1.7),"versicolor",IF(AND(C51&gt;=5.05,B51&lt;2.65,G51&gt;=7.37,D51&gt;=0.7,D51&lt;1.7),"virginica","shouldnthappen")))))))</f>
        <v>virginica</v>
      </c>
    </row>
    <row r="52" customFormat="false" ht="13.8" hidden="false" customHeight="false" outlineLevel="0" collapsed="false">
      <c r="A52" s="1" t="n">
        <v>4.3</v>
      </c>
      <c r="B52" s="1" t="n">
        <v>3</v>
      </c>
      <c r="C52" s="1" t="n">
        <v>1.1</v>
      </c>
      <c r="D52" s="1" t="n">
        <v>0.1</v>
      </c>
      <c r="E52" s="1" t="s">
        <v>94</v>
      </c>
      <c r="F52" s="1" t="n">
        <v>0.543648730963469</v>
      </c>
      <c r="G52" s="1" t="n">
        <v>13.3449117636308</v>
      </c>
      <c r="H52" s="11" t="str">
        <f aca="false">E52</f>
        <v>setosa</v>
      </c>
      <c r="I52" s="1" t="str">
        <f aca="false">INDEX(L52:BI52, MODE(MATCH(L52:BI52, L52:BI52, 0 )))</f>
        <v>setosa</v>
      </c>
      <c r="J52" s="12" t="n">
        <f aca="false">COUNTIF(L52:BI52, H52) / COUNTA(L52:BI52)</f>
        <v>0.98</v>
      </c>
      <c r="K52" s="13" t="n">
        <f aca="false">I52=H52</f>
        <v>1</v>
      </c>
      <c r="L52" s="1" t="str">
        <f aca="false">IF(AND(C52&lt;3.65,B52&gt;=3.35),"setosa",IF(AND(C52&gt;=3.65,B52&gt;=3.35),"virginica",IF(AND(C52&lt;2.35,C52&lt;4.85,B52&lt;3.35),"setosa",IF(AND(F52&gt;=0.899,C52&gt;=2.35,C52&lt;4.85,B52&lt;3.35),"virginica",IF(AND(G52&gt;=8.268,B52&lt;2.75,C52&gt;=4.85,B52&lt;3.35),"virginica",IF(AND(D52&lt;1.55,B52&gt;=2.75,C52&gt;=4.85,B52&lt;3.35),"versicolor",IF(AND(D52&gt;=1.55,B52&gt;=2.75,C52&gt;=4.85,B52&lt;3.35),"virginica",IF(AND(G52&lt;6.537,F52&lt;0.899,C52&gt;=2.35,C52&lt;4.85,B52&lt;3.35),"virginica",IF(AND(G52&gt;=6.537,F52&lt;0.899,C52&gt;=2.35,C52&lt;4.85,B52&lt;3.35),"versicolor",IF(AND(G52&lt;6.878,G52&lt;8.268,B52&lt;2.75,C52&gt;=4.85,B52&lt;3.35),"virginica",IF(AND(G52&gt;=6.878,G52&lt;8.268,B52&lt;2.75,C52&gt;=4.85,B52&lt;3.35),"versicolor","shouldnthappen")))))))))))</f>
        <v>setosa</v>
      </c>
      <c r="M52" s="1" t="str">
        <f aca="false">IF(AND(C52&lt;2.6),"setosa",IF(AND(D52&gt;=1.75,C52&gt;=2.6),"virginica",IF(AND(G52&lt;6.094,D52&lt;1.75,C52&gt;=2.6),"virginica",IF(AND(D52&lt;1.35,G52&gt;=6.094,D52&lt;1.75,C52&gt;=2.6),"versicolor",IF(AND(C52&lt;5.05,D52&gt;=1.35,G52&gt;=6.094,D52&lt;1.75,C52&gt;=2.6),"versicolor",IF(AND(C52&gt;=5.05,D52&gt;=1.35,G52&gt;=6.094,D52&lt;1.75,C52&gt;=2.6),"virginica","shouldnthappen"))))))</f>
        <v>setosa</v>
      </c>
      <c r="N52" s="1" t="str">
        <f aca="false">IF(AND(A52&lt;6.6,B52&gt;=3.45),"setosa",IF(AND(A52&gt;=6.6,B52&gt;=3.45),"virginica",IF(AND(D52&lt;0.7,C52&lt;4.75,B52&lt;3.45),"setosa",IF(AND(D52&gt;=0.7,C52&lt;4.75,B52&lt;3.45),"versicolor",IF(AND(C52&gt;=5.15,C52&gt;=4.75,B52&lt;3.45),"virginica",IF(AND(D52&gt;=1.7,A52&lt;6.5,C52&lt;5.15,C52&gt;=4.75,B52&lt;3.45),"virginica",IF(AND(C52&lt;5.05,A52&gt;=6.5,C52&lt;5.15,C52&gt;=4.75,B52&lt;3.45),"versicolor",IF(AND(C52&gt;=5.05,A52&gt;=6.5,C52&lt;5.15,C52&gt;=4.75,B52&lt;3.45),"virginica",IF(AND(G52&lt;7.498,D52&lt;1.7,A52&lt;6.5,C52&lt;5.15,C52&gt;=4.75,B52&lt;3.45),"virginica",IF(AND(G52&gt;=7.498,D52&lt;1.7,A52&lt;6.5,C52&lt;5.15,C52&gt;=4.75,B52&lt;3.45),"versicolor","shouldnthappen"))))))))))</f>
        <v>setosa</v>
      </c>
      <c r="O52" s="1" t="str">
        <f aca="false">IF(AND(D52&lt;0.75),"setosa",IF(AND(C52&lt;4.75,C52&lt;4.85,D52&gt;=0.75),"versicolor",IF(AND(A52&gt;=6.05,C52&gt;=4.85,D52&gt;=0.75),"virginica",IF(AND(D52&lt;1.6,C52&gt;=4.75,C52&lt;4.85,D52&gt;=0.75),"versicolor",IF(AND(D52&gt;=1.6,C52&gt;=4.75,C52&lt;4.85,D52&gt;=0.75),"virginica",IF(AND(A52&lt;5.9,A52&lt;6.05,C52&gt;=4.85,D52&gt;=0.75),"virginica",IF(AND(A52&gt;=5.9,A52&lt;6.05,C52&gt;=4.85,D52&gt;=0.75),"versicolor","shouldnthappen")))))))</f>
        <v>setosa</v>
      </c>
      <c r="P52" s="1" t="str">
        <f aca="false">IF(AND(D52&lt;0.75),"setosa",IF(AND(A52&lt;5.55,D52&gt;=0.75),"versicolor",IF(AND(D52&gt;=1.7,G52&lt;13.158,A52&gt;=5.55,D52&gt;=0.75),"virginica",IF(AND(B52&lt;2.45,D52&lt;1.7,G52&lt;13.158,A52&gt;=5.55,D52&gt;=0.75),"virginica",IF(AND(B52&gt;=2.45,D52&lt;1.7,G52&lt;13.158,A52&gt;=5.55,D52&gt;=0.75),"versicolor",IF(AND(B52&gt;=3.05,G52&lt;15.551,G52&gt;=13.158,A52&gt;=5.55,D52&gt;=0.75),"versicolor",IF(AND(B52&lt;2.9,G52&gt;=15.551,G52&gt;=13.158,A52&gt;=5.55,D52&gt;=0.75),"versicolor",IF(AND(B52&gt;=2.9,G52&gt;=15.551,G52&gt;=13.158,A52&gt;=5.55,D52&gt;=0.75),"virginica",IF(AND(D52&lt;1.3,G52&lt;14.221,B52&lt;3.05,G52&lt;15.551,G52&gt;=13.158,A52&gt;=5.55,D52&gt;=0.75),"versicolor",IF(AND(D52&gt;=1.3,G52&lt;14.221,B52&lt;3.05,G52&lt;15.551,G52&gt;=13.158,A52&gt;=5.55,D52&gt;=0.75),"virginica",IF(AND(C52&lt;4.9,G52&gt;=14.221,B52&lt;3.05,G52&lt;15.551,G52&gt;=13.158,A52&gt;=5.55,D52&gt;=0.75),"versicolor",IF(AND(C52&gt;=4.9,G52&gt;=14.221,B52&lt;3.05,G52&lt;15.551,G52&gt;=13.158,A52&gt;=5.55,D52&gt;=0.75),"virginica","shouldnthappen"))))))))))))</f>
        <v>setosa</v>
      </c>
      <c r="Q52" s="1" t="str">
        <f aca="false">IF(AND(C52&lt;2.6),"setosa",IF(AND(A52&gt;=4.95,C52&lt;4.75,C52&gt;=2.6),"versicolor",IF(AND(D52&gt;=1.75,C52&gt;=4.75,C52&gt;=2.6),"virginica",IF(AND(B52&lt;2.45,A52&lt;4.95,C52&lt;4.75,C52&gt;=2.6),"versicolor",IF(AND(B52&gt;=2.45,A52&lt;4.95,C52&lt;4.75,C52&gt;=2.6),"virginica",IF(AND(G52&lt;7.498,D52&lt;1.75,C52&gt;=4.75,C52&gt;=2.6),"virginica",IF(AND(F52&lt;0.417,G52&gt;=7.498,D52&lt;1.75,C52&gt;=4.75,C52&gt;=2.6),"versicolor",IF(AND(F52&lt;0.442,F52&gt;=0.417,G52&gt;=7.498,D52&lt;1.75,C52&gt;=4.75,C52&gt;=2.6),"virginica",IF(AND(F52&gt;=0.442,F52&gt;=0.417,G52&gt;=7.498,D52&lt;1.75,C52&gt;=4.75,C52&gt;=2.6),"versicolor","shouldnthappen")))))))))</f>
        <v>setosa</v>
      </c>
      <c r="R52" s="1" t="str">
        <f aca="false">IF(AND(D52&lt;0.75),"setosa",IF(AND(D52&lt;1.75,A52&gt;=6.25,D52&gt;=0.75),"versicolor",IF(AND(D52&gt;=1.75,A52&gt;=6.25,D52&gt;=0.75),"virginica",IF(AND(D52&lt;1.6,C52&lt;4.75,A52&lt;6.25,D52&gt;=0.75),"versicolor",IF(AND(D52&gt;=1.6,C52&lt;4.75,A52&lt;6.25,D52&gt;=0.75),"virginica",IF(AND(G52&lt;6.998,C52&gt;=4.75,A52&lt;6.25,D52&gt;=0.75),"virginica",IF(AND(A52&lt;6.05,G52&gt;=6.998,C52&gt;=4.75,A52&lt;6.25,D52&gt;=0.75),"versicolor",IF(AND(A52&gt;=6.05,G52&gt;=6.998,C52&gt;=4.75,A52&lt;6.25,D52&gt;=0.75),"virginica","shouldnthappen"))))))))</f>
        <v>setosa</v>
      </c>
      <c r="S52" s="1" t="str">
        <f aca="false">IF(AND(B52&gt;=3.05,A52&lt;5.45),"setosa",IF(AND(C52&lt;2.2,B52&lt;3.05,A52&lt;5.45),"setosa",IF(AND(C52&gt;=2.2,B52&lt;3.05,A52&lt;5.45),"versicolor",IF(AND(B52&lt;3.7,C52&lt;4.8,A52&gt;=5.45),"versicolor",IF(AND(B52&gt;=3.7,C52&lt;4.8,A52&gt;=5.45),"setosa",IF(AND(G52&lt;13.757,C52&lt;5.05,C52&gt;=4.8,A52&gt;=5.45),"virginica",IF(AND(G52&gt;=13.757,C52&lt;5.05,C52&gt;=4.8,A52&gt;=5.45),"versicolor",IF(AND(C52&gt;=5.15,C52&gt;=5.05,C52&gt;=4.8,A52&gt;=5.45),"virginica",IF(AND(A52&lt;5.95,C52&lt;5.15,C52&gt;=5.05,C52&gt;=4.8,A52&gt;=5.45),"virginica",IF(AND(D52&gt;=1.8,A52&gt;=5.95,C52&lt;5.15,C52&gt;=5.05,C52&gt;=4.8,A52&gt;=5.45),"virginica",IF(AND(B52&lt;2.75,D52&lt;1.8,A52&gt;=5.95,C52&lt;5.15,C52&gt;=5.05,C52&gt;=4.8,A52&gt;=5.45),"versicolor",IF(AND(B52&gt;=2.75,D52&lt;1.8,A52&gt;=5.95,C52&lt;5.15,C52&gt;=5.05,C52&gt;=4.8,A52&gt;=5.45),"virginica","shouldnthappen"))))))))))))</f>
        <v>setosa</v>
      </c>
      <c r="T52" s="1" t="str">
        <f aca="false">IF(AND(C52&lt;2.6),"setosa",IF(AND(D52&lt;1.65,C52&lt;4.75,C52&gt;=2.6),"versicolor",IF(AND(D52&gt;=1.65,C52&lt;4.75,C52&gt;=2.6),"virginica",IF(AND(G52&gt;=8.494,A52&lt;6.6,C52&gt;=4.75,C52&gt;=2.6),"virginica",IF(AND(C52&lt;5.2,A52&gt;=6.6,C52&gt;=4.75,C52&gt;=2.6),"versicolor",IF(AND(C52&gt;=5.2,A52&gt;=6.6,C52&gt;=4.75,C52&gt;=2.6),"virginica",IF(AND(A52&lt;5.95,G52&lt;8.494,A52&lt;6.6,C52&gt;=4.75,C52&gt;=2.6),"virginica",IF(AND(A52&gt;=5.95,G52&lt;8.494,A52&lt;6.6,C52&gt;=4.75,C52&gt;=2.6),"versicolor","shouldnthappen"))))))))</f>
        <v>setosa</v>
      </c>
      <c r="U52" s="1" t="str">
        <f aca="false">IF(AND(C52&lt;3.65,B52&gt;=3.35),"setosa",IF(AND(C52&gt;=3.65,B52&gt;=3.35),"virginica",IF(AND(C52&lt;2.35,A52&lt;6.25,B52&lt;3.35),"setosa",IF(AND(C52&lt;4.85,A52&gt;=6.25,B52&lt;3.35),"versicolor",IF(AND(G52&gt;=15.426,C52&gt;=2.35,A52&lt;6.25,B52&lt;3.35),"virginica",IF(AND(D52&gt;=1.55,C52&gt;=4.85,A52&gt;=6.25,B52&lt;3.35),"virginica",IF(AND(D52&lt;1.8,G52&lt;15.426,C52&gt;=2.35,A52&lt;6.25,B52&lt;3.35),"versicolor",IF(AND(D52&gt;=1.8,G52&lt;15.426,C52&gt;=2.35,A52&lt;6.25,B52&lt;3.35),"virginica",IF(AND(B52&lt;2.95,D52&lt;1.55,C52&gt;=4.85,A52&gt;=6.25,B52&lt;3.35),"virginica",IF(AND(B52&gt;=2.95,D52&lt;1.55,C52&gt;=4.85,A52&gt;=6.25,B52&lt;3.35),"versicolor","shouldnthappen"))))))))))</f>
        <v>setosa</v>
      </c>
      <c r="V52" s="1" t="str">
        <f aca="false">IF(AND(C52&lt;2.6),"setosa",IF(AND(C52&gt;=4.85,C52&gt;=2.6),"virginica",IF(AND(F52&gt;=0.9,C52&lt;4.85,C52&gt;=2.6),"virginica",IF(AND(G52&lt;5.656,F52&lt;0.9,C52&lt;4.85,C52&gt;=2.6),"virginica",IF(AND(G52&gt;=5.656,F52&lt;0.9,C52&lt;4.85,C52&gt;=2.6),"versicolor","shouldnthappen")))))</f>
        <v>setosa</v>
      </c>
      <c r="W52" s="1" t="str">
        <f aca="false">IF(AND(D52&gt;=1.75,G52&gt;=13.795),"virginica",IF(AND(D52&gt;=1.5,G52&gt;=12.335,G52&lt;13.795),"virginica",IF(AND(C52&lt;2.45,C52&lt;4.85,G52&lt;12.335,G52&lt;13.795),"setosa",IF(AND(C52&gt;=2.45,C52&lt;4.85,G52&lt;12.335,G52&lt;13.795),"versicolor",IF(AND(D52&gt;=1.7,C52&gt;=4.85,G52&lt;12.335,G52&lt;13.795),"virginica",IF(AND(B52&gt;=3.25,D52&lt;1.5,G52&gt;=12.335,G52&lt;13.795),"setosa",IF(AND(D52&lt;1,F52&lt;0.255,D52&lt;1.75,G52&gt;=13.795),"setosa",IF(AND(D52&gt;=1,F52&lt;0.255,D52&lt;1.75,G52&gt;=13.795),"versicolor",IF(AND(A52&lt;5.4,F52&gt;=0.255,D52&lt;1.75,G52&gt;=13.795),"setosa",IF(AND(A52&gt;=5.4,F52&gt;=0.255,D52&lt;1.75,G52&gt;=13.795),"versicolor",IF(AND(A52&lt;6.15,D52&lt;1.7,C52&gt;=4.85,G52&lt;12.335,G52&lt;13.795),"versicolor",IF(AND(A52&gt;=6.15,D52&lt;1.7,C52&gt;=4.85,G52&lt;12.335,G52&lt;13.795),"virginica",IF(AND(C52&lt;5,B52&lt;3.25,D52&lt;1.5,G52&gt;=12.335,G52&lt;13.795),"versicolor",IF(AND(C52&gt;=5,B52&lt;3.25,D52&lt;1.5,G52&gt;=12.335,G52&lt;13.795),"virginica","shouldnthappen"))))))))))))))</f>
        <v>versicolor</v>
      </c>
      <c r="X52" s="1" t="str">
        <f aca="false">IF(AND(C52&lt;2.5,A52&lt;5.55),"setosa",IF(AND(F52&lt;0.096,A52&gt;=5.55),"virginica",IF(AND(D52&lt;1.6,C52&gt;=2.5,A52&lt;5.55),"versicolor",IF(AND(D52&gt;=1.6,C52&gt;=2.5,A52&lt;5.55),"virginica",IF(AND(F52&gt;=0.156,C52&lt;4.75,F52&gt;=0.096,A52&gt;=5.55),"versicolor",IF(AND(D52&gt;=1.75,C52&gt;=4.75,F52&gt;=0.096,A52&gt;=5.55),"virginica",IF(AND(B52&lt;3.3,F52&lt;0.156,C52&lt;4.75,F52&gt;=0.096,A52&gt;=5.55),"versicolor",IF(AND(B52&gt;=3.3,F52&lt;0.156,C52&lt;4.75,F52&gt;=0.096,A52&gt;=5.55),"setosa",IF(AND(B52&lt;2.45,A52&lt;6.05,D52&lt;1.75,C52&gt;=4.75,F52&gt;=0.096,A52&gt;=5.55),"virginica",IF(AND(B52&gt;=2.45,A52&lt;6.05,D52&lt;1.75,C52&gt;=4.75,F52&gt;=0.096,A52&gt;=5.55),"versicolor",IF(AND(F52&lt;0.205,A52&gt;=6.05,D52&lt;1.75,C52&gt;=4.75,F52&gt;=0.096,A52&gt;=5.55),"versicolor",IF(AND(F52&gt;=0.205,A52&gt;=6.05,D52&lt;1.75,C52&gt;=4.75,F52&gt;=0.096,A52&gt;=5.55),"virginica","shouldnthappen"))))))))))))</f>
        <v>setosa</v>
      </c>
      <c r="Y52" s="1" t="str">
        <f aca="false">IF(AND(C52&lt;2.35,A52&lt;5.55),"setosa",IF(AND(C52&gt;=5.05,A52&gt;=5.55),"virginica",IF(AND(D52&lt;1.6,C52&gt;=2.35,A52&lt;5.55),"versicolor",IF(AND(D52&gt;=1.6,C52&gt;=2.35,A52&lt;5.55),"virginica",IF(AND(D52&gt;=1.75,C52&lt;5.05,A52&gt;=5.55),"virginica",IF(AND(B52&gt;=3.55,D52&lt;1.75,C52&lt;5.05,A52&gt;=5.55),"setosa",IF(AND(G52&lt;6.3,B52&lt;3.55,D52&lt;1.75,C52&lt;5.05,A52&gt;=5.55),"virginica",IF(AND(G52&gt;=6.3,B52&lt;3.55,D52&lt;1.75,C52&lt;5.05,A52&gt;=5.55),"versicolor","shouldnthappen"))))))))</f>
        <v>setosa</v>
      </c>
      <c r="Z52" s="1" t="str">
        <f aca="false">IF(AND(D52&lt;0.75),"setosa",IF(AND(B52&gt;=2.55,C52&lt;4.85,D52&gt;=0.75),"versicolor",IF(AND(D52&gt;=1.7,C52&gt;=4.85,D52&gt;=0.75),"virginica",IF(AND(D52&lt;1.6,B52&lt;2.55,C52&lt;4.85,D52&gt;=0.75),"versicolor",IF(AND(D52&gt;=1.6,B52&lt;2.55,C52&lt;4.85,D52&gt;=0.75),"virginica",IF(AND(B52&lt;2.65,D52&lt;1.7,C52&gt;=4.85,D52&gt;=0.75),"virginica",IF(AND(F52&lt;0.325,B52&gt;=2.65,D52&lt;1.7,C52&gt;=4.85,D52&gt;=0.75),"virginica",IF(AND(G52&lt;10.717,F52&gt;=0.325,B52&gt;=2.65,D52&lt;1.7,C52&gt;=4.85,D52&gt;=0.75),"versicolor",IF(AND(G52&gt;=10.717,F52&gt;=0.325,B52&gt;=2.65,D52&lt;1.7,C52&gt;=4.85,D52&gt;=0.75),"virginica","shouldnthappen")))))))))</f>
        <v>setosa</v>
      </c>
      <c r="AA52" s="1" t="str">
        <f aca="false">IF(AND(D52&lt;0.75),"setosa",IF(AND(D52&gt;=1.75,D52&gt;=0.75),"virginica",IF(AND(F52&gt;=0.455,D52&lt;1.75,D52&gt;=0.75),"versicolor",IF(AND(D52&lt;1.45,F52&lt;0.455,D52&lt;1.75,D52&gt;=0.75),"versicolor",IF(AND(F52&lt;0.247,D52&gt;=1.45,F52&lt;0.455,D52&lt;1.75,D52&gt;=0.75),"versicolor",IF(AND(F52&gt;=0.247,D52&gt;=1.45,F52&lt;0.455,D52&lt;1.75,D52&gt;=0.75),"virginica","shouldnthappen"))))))</f>
        <v>setosa</v>
      </c>
      <c r="AB52" s="1" t="str">
        <f aca="false">IF(AND(F52&gt;=0.221,B52&gt;=3.35),"setosa",IF(AND(A52&lt;5.3,F52&gt;=0.683,B52&lt;3.35),"setosa",IF(AND(A52&lt;6.45,F52&lt;0.221,B52&gt;=3.35),"setosa",IF(AND(A52&gt;=6.45,F52&lt;0.221,B52&gt;=3.35),"virginica",IF(AND(G52&lt;6.3,A52&lt;6.25,F52&lt;0.683,B52&lt;3.35),"virginica",IF(AND(G52&lt;13.795,A52&gt;=6.25,F52&lt;0.683,B52&lt;3.35),"virginica",IF(AND(D52&lt;1.65,A52&gt;=5.3,F52&gt;=0.683,B52&lt;3.35),"versicolor",IF(AND(D52&gt;=1.65,A52&gt;=5.3,F52&gt;=0.683,B52&lt;3.35),"virginica",IF(AND(D52&lt;0.6,G52&gt;=6.3,A52&lt;6.25,F52&lt;0.683,B52&lt;3.35),"setosa",IF(AND(D52&lt;1.7,G52&gt;=13.795,A52&gt;=6.25,F52&lt;0.683,B52&lt;3.35),"versicolor",IF(AND(D52&gt;=1.7,G52&gt;=13.795,A52&gt;=6.25,F52&lt;0.683,B52&lt;3.35),"virginica",IF(AND(C52&gt;=5.35,D52&gt;=0.6,G52&gt;=6.3,A52&lt;6.25,F52&lt;0.683,B52&lt;3.35),"virginica",IF(AND(D52&lt;1.75,C52&lt;5.35,D52&gt;=0.6,G52&gt;=6.3,A52&lt;6.25,F52&lt;0.683,B52&lt;3.35),"versicolor",IF(AND(D52&gt;=1.75,C52&lt;5.35,D52&gt;=0.6,G52&gt;=6.3,A52&lt;6.25,F52&lt;0.683,B52&lt;3.35),"virginica","shouldnthappen"))))))))))))))</f>
        <v>setosa</v>
      </c>
      <c r="AC52" s="1" t="str">
        <f aca="false">IF(AND(B52&gt;=3.3),"setosa",IF(AND(C52&lt;2.45,D52&lt;1.55,B52&lt;3.3),"setosa",IF(AND(F52&gt;=0.211,D52&gt;=1.55,B52&lt;3.3),"virginica",IF(AND(C52&lt;4.9,C52&gt;=2.45,D52&lt;1.55,B52&lt;3.3),"versicolor",IF(AND(C52&gt;=4.9,C52&gt;=2.45,D52&lt;1.55,B52&lt;3.3),"virginica",IF(AND(F52&lt;0.138,F52&lt;0.211,D52&gt;=1.55,B52&lt;3.3),"virginica",IF(AND(F52&gt;=0.138,F52&lt;0.211,D52&gt;=1.55,B52&lt;3.3),"versicolor","shouldnthappen")))))))</f>
        <v>setosa</v>
      </c>
      <c r="AD52" s="1" t="str">
        <f aca="false">IF(AND(D52&gt;=1.75),"virginica",IF(AND(D52&lt;0.75,D52&lt;1.75),"setosa",IF(AND(D52&lt;1.35,D52&gt;=0.75,D52&lt;1.75),"versicolor",IF(AND(B52&lt;2.6,C52&lt;4.85,D52&gt;=1.35,D52&gt;=0.75,D52&lt;1.75),"virginica",IF(AND(B52&gt;=2.6,C52&lt;4.85,D52&gt;=1.35,D52&gt;=0.75,D52&lt;1.75),"versicolor",IF(AND(A52&lt;6.4,C52&gt;=4.85,D52&gt;=1.35,D52&gt;=0.75,D52&lt;1.75),"virginica",IF(AND(A52&gt;=6.4,C52&gt;=4.85,D52&gt;=1.35,D52&gt;=0.75,D52&lt;1.75),"versicolor","shouldnthappen")))))))</f>
        <v>setosa</v>
      </c>
      <c r="AE52" s="1" t="str">
        <f aca="false">IF(AND(C52&lt;2.45),"setosa",IF(AND(F52&lt;0.07,C52&gt;=2.45),"virginica",IF(AND(A52&gt;=5,C52&lt;4.75,F52&gt;=0.07,C52&gt;=2.45),"versicolor",IF(AND(F52&lt;0.182,C52&gt;=4.75,F52&gt;=0.07,C52&gt;=2.45),"versicolor",IF(AND(B52&lt;2.45,A52&lt;5,C52&lt;4.75,F52&gt;=0.07,C52&gt;=2.45),"versicolor",IF(AND(B52&gt;=2.45,A52&lt;5,C52&lt;4.75,F52&gt;=0.07,C52&gt;=2.45),"virginica",IF(AND(F52&gt;=0.468,F52&gt;=0.182,C52&gt;=4.75,F52&gt;=0.07,C52&gt;=2.45),"virginica",IF(AND(A52&gt;=6.85,F52&lt;0.468,F52&gt;=0.182,C52&gt;=4.75,F52&gt;=0.07,C52&gt;=2.45),"virginica",IF(AND(B52&lt;2.6,A52&lt;6.85,F52&lt;0.468,F52&gt;=0.182,C52&gt;=4.75,F52&gt;=0.07,C52&gt;=2.45),"virginica",IF(AND(B52&gt;=2.6,A52&lt;6.85,F52&lt;0.468,F52&gt;=0.182,C52&gt;=4.75,F52&gt;=0.07,C52&gt;=2.45),"versicolor","shouldnthappen"))))))))))</f>
        <v>setosa</v>
      </c>
      <c r="AF52" s="1" t="str">
        <f aca="false">IF(AND(D52&lt;0.75,A52&lt;5.45),"setosa",IF(AND(D52&gt;=1.75,A52&gt;=5.45),"virginica",IF(AND(G52&lt;6.094,D52&gt;=0.75,A52&lt;5.45),"virginica",IF(AND(G52&gt;=6.094,D52&gt;=0.75,A52&lt;5.45),"versicolor",IF(AND(C52&lt;2.75,D52&lt;1.75,A52&gt;=5.45),"setosa",IF(AND(D52&lt;1.45,C52&gt;=2.75,D52&lt;1.75,A52&gt;=5.45),"versicolor",IF(AND(B52&lt;2.75,D52&gt;=1.45,C52&gt;=2.75,D52&lt;1.75,A52&gt;=5.45),"versicolor",IF(AND(C52&lt;5.05,B52&gt;=2.75,D52&gt;=1.45,C52&gt;=2.75,D52&lt;1.75,A52&gt;=5.45),"versicolor",IF(AND(C52&gt;=5.05,B52&gt;=2.75,D52&gt;=1.45,C52&gt;=2.75,D52&lt;1.75,A52&gt;=5.45),"virginica","shouldnthappen")))))))))</f>
        <v>setosa</v>
      </c>
      <c r="AG52" s="1" t="str">
        <f aca="false">IF(AND(D52&lt;0.65,G52&lt;8.868,A52&lt;5.3),"setosa",IF(AND(C52&lt;2.6,G52&gt;=8.868,A52&lt;5.3),"setosa",IF(AND(C52&gt;=2.6,G52&gt;=8.868,A52&lt;5.3),"versicolor",IF(AND(C52&gt;=4.95,D52&lt;1.55,A52&gt;=5.3),"virginica",IF(AND(G52&lt;13.795,D52&gt;=1.55,A52&gt;=5.3),"virginica",IF(AND(C52&lt;3.75,D52&gt;=0.65,G52&lt;8.868,A52&lt;5.3),"versicolor",IF(AND(C52&gt;=3.75,D52&gt;=0.65,G52&lt;8.868,A52&lt;5.3),"virginica",IF(AND(C52&lt;2.6,C52&lt;4.95,D52&lt;1.55,A52&gt;=5.3),"setosa",IF(AND(C52&gt;=2.6,C52&lt;4.95,D52&lt;1.55,A52&gt;=5.3),"versicolor",IF(AND(C52&lt;4.75,G52&gt;=13.795,D52&gt;=1.55,A52&gt;=5.3),"versicolor",IF(AND(C52&gt;=4.75,G52&gt;=13.795,D52&gt;=1.55,A52&gt;=5.3),"virginica","shouldnthappen")))))))))))</f>
        <v>setosa</v>
      </c>
      <c r="AH52" s="1" t="str">
        <f aca="false">IF(AND(D52&lt;0.75),"setosa",IF(AND(C52&lt;4.75,D52&gt;=0.75),"versicolor",IF(AND(G52&lt;13.757,C52&gt;=4.75,D52&gt;=0.75),"virginica",IF(AND(B52&lt;3.05,G52&gt;=13.757,C52&gt;=4.75,D52&gt;=0.75),"virginica",IF(AND(A52&lt;6.65,B52&gt;=3.05,G52&gt;=13.757,C52&gt;=4.75,D52&gt;=0.75),"virginica",IF(AND(A52&gt;=6.65,B52&gt;=3.05,G52&gt;=13.757,C52&gt;=4.75,D52&gt;=0.75),"versicolor","shouldnthappen"))))))</f>
        <v>setosa</v>
      </c>
      <c r="AI52" s="1" t="str">
        <f aca="false">IF(AND(D52&lt;0.7),"setosa",IF(AND(C52&lt;4.75,D52&gt;=0.7),"versicolor",IF(AND(A52&lt;6.6,F52&lt;0.482,C52&gt;=4.75,D52&gt;=0.7),"virginica",IF(AND(C52&gt;=4.95,F52&gt;=0.482,C52&gt;=4.75,D52&gt;=0.7),"virginica",IF(AND(D52&lt;1.9,A52&gt;=6.6,F52&lt;0.482,C52&gt;=4.75,D52&gt;=0.7),"versicolor",IF(AND(D52&gt;=1.9,A52&gt;=6.6,F52&lt;0.482,C52&gt;=4.75,D52&gt;=0.7),"virginica",IF(AND(F52&gt;=0.766,C52&lt;4.95,F52&gt;=0.482,C52&gt;=4.75,D52&gt;=0.7),"virginica",IF(AND(B52&lt;2.95,F52&lt;0.766,C52&lt;4.95,F52&gt;=0.482,C52&gt;=4.75,D52&gt;=0.7),"virginica",IF(AND(B52&gt;=2.95,F52&lt;0.766,C52&lt;4.95,F52&gt;=0.482,C52&gt;=4.75,D52&gt;=0.7),"versicolor","shouldnthappen")))))))))</f>
        <v>setosa</v>
      </c>
      <c r="AJ52" s="1" t="str">
        <f aca="false">IF(AND(C52&lt;2.45,C52&lt;4.75),"setosa",IF(AND(D52&gt;=1.65,C52&gt;=4.75),"virginica",IF(AND(A52&lt;4.95,C52&gt;=2.45,C52&lt;4.75),"virginica",IF(AND(A52&gt;=4.95,C52&gt;=2.45,C52&lt;4.75),"versicolor",IF(AND(B52&lt;2.95,D52&lt;1.65,C52&gt;=4.75),"virginica",IF(AND(B52&gt;=2.95,D52&lt;1.65,C52&gt;=4.75),"versicolor","shouldnthappen"))))))</f>
        <v>setosa</v>
      </c>
      <c r="AK52" s="1" t="str">
        <f aca="false">IF(AND(D52&lt;0.75,A52&lt;5.45),"setosa",IF(AND(B52&lt;2.45,D52&gt;=0.75,A52&lt;5.45),"versicolor",IF(AND(A52&gt;=5.55,C52&lt;4.75,A52&gt;=5.45),"versicolor",IF(AND(C52&gt;=5.15,C52&gt;=4.75,A52&gt;=5.45),"virginica",IF(AND(G52&lt;6.094,B52&gt;=2.45,D52&gt;=0.75,A52&lt;5.45),"virginica",IF(AND(G52&gt;=6.094,B52&gt;=2.45,D52&gt;=0.75,A52&lt;5.45),"versicolor",IF(AND(D52&lt;0.6,A52&lt;5.55,C52&lt;4.75,A52&gt;=5.45),"setosa",IF(AND(D52&gt;=0.6,A52&lt;5.55,C52&lt;4.75,A52&gt;=5.45),"versicolor",IF(AND(C52&lt;4.95,C52&lt;5.15,C52&gt;=4.75,A52&gt;=5.45),"virginica",IF(AND(G52&lt;12.627,C52&lt;5.05,C52&gt;=4.95,C52&lt;5.15,C52&gt;=4.75,A52&gt;=5.45),"virginica",IF(AND(G52&gt;=12.627,C52&lt;5.05,C52&gt;=4.95,C52&lt;5.15,C52&gt;=4.75,A52&gt;=5.45),"versicolor",IF(AND(D52&lt;1.7,C52&gt;=5.05,C52&gt;=4.95,C52&lt;5.15,C52&gt;=4.75,A52&gt;=5.45),"versicolor",IF(AND(D52&gt;=1.7,C52&gt;=5.05,C52&gt;=4.95,C52&lt;5.15,C52&gt;=4.75,A52&gt;=5.45),"virginica","shouldnthappen")))))))))))))</f>
        <v>setosa</v>
      </c>
      <c r="AL52" s="1" t="str">
        <f aca="false">IF(AND(B52&lt;2.45,B52&lt;3.15),"versicolor",IF(AND(D52&lt;0.95,G52&lt;15.141,B52&gt;=3.15),"setosa",IF(AND(G52&lt;15.429,G52&gt;=15.141,B52&gt;=3.15),"versicolor",IF(AND(G52&gt;=15.429,G52&gt;=15.141,B52&gt;=3.15),"virginica",IF(AND(C52&lt;2.3,C52&lt;4.75,B52&gt;=2.45,B52&lt;3.15),"setosa",IF(AND(G52&gt;=16.072,C52&gt;=4.75,B52&gt;=2.45,B52&lt;3.15),"versicolor",IF(AND(G52&lt;11.833,D52&gt;=0.95,G52&lt;15.141,B52&gt;=3.15),"virginica",IF(AND(A52&lt;5,C52&gt;=2.3,C52&lt;4.75,B52&gt;=2.45,B52&lt;3.15),"virginica",IF(AND(A52&gt;=5,C52&gt;=2.3,C52&lt;4.75,B52&gt;=2.45,B52&lt;3.15),"versicolor",IF(AND(G52&lt;14.342,G52&gt;=11.833,D52&gt;=0.95,G52&lt;15.141,B52&gt;=3.15),"versicolor",IF(AND(G52&gt;=14.342,G52&gt;=11.833,D52&gt;=0.95,G52&lt;15.141,B52&gt;=3.15),"virginica",IF(AND(G52&lt;13.757,F52&gt;=0.741,G52&lt;16.072,C52&gt;=4.75,B52&gt;=2.45,B52&lt;3.15),"virginica",IF(AND(F52&gt;=0.546,A52&lt;6.15,F52&lt;0.741,G52&lt;16.072,C52&gt;=4.75,B52&gt;=2.45,B52&lt;3.15),"virginica",IF(AND(D52&gt;=1.75,A52&gt;=6.15,F52&lt;0.741,G52&lt;16.072,C52&gt;=4.75,B52&gt;=2.45,B52&lt;3.15),"virginica",IF(AND(C52&lt;4.85,G52&gt;=13.757,F52&gt;=0.741,G52&lt;16.072,C52&gt;=4.75,B52&gt;=2.45,B52&lt;3.15),"virginica",IF(AND(C52&gt;=4.85,G52&gt;=13.757,F52&gt;=0.741,G52&lt;16.072,C52&gt;=4.75,B52&gt;=2.45,B52&lt;3.15),"versicolor",IF(AND(F52&lt;0.331,F52&lt;0.546,A52&lt;6.15,F52&lt;0.741,G52&lt;16.072,C52&gt;=4.75,B52&gt;=2.45,B52&lt;3.15),"virginica",IF(AND(F52&gt;=0.331,F52&lt;0.546,A52&lt;6.15,F52&lt;0.741,G52&lt;16.072,C52&gt;=4.75,B52&gt;=2.45,B52&lt;3.15),"versicolor",IF(AND(G52&lt;10.661,D52&lt;1.75,A52&gt;=6.15,F52&lt;0.741,G52&lt;16.072,C52&gt;=4.75,B52&gt;=2.45,B52&lt;3.15),"virginica",IF(AND(G52&gt;=10.661,D52&lt;1.75,A52&gt;=6.15,F52&lt;0.741,G52&lt;16.072,C52&gt;=4.75,B52&gt;=2.45,B52&lt;3.15),"versicolor","shouldnthappen"))))))))))))))))))))</f>
        <v>setosa</v>
      </c>
      <c r="AM52" s="1" t="str">
        <f aca="false">IF(AND(D52&lt;1.35,F52&gt;=0.917),"setosa",IF(AND(D52&gt;=1.35,F52&gt;=0.917),"virginica",IF(AND(D52&lt;0.75,D52&lt;1.55,F52&lt;0.917),"setosa",IF(AND(C52&gt;=4.8,D52&gt;=1.55,F52&lt;0.917),"virginica",IF(AND(A52&lt;5.95,D52&gt;=0.75,D52&lt;1.55,F52&lt;0.917),"versicolor",IF(AND(F52&lt;0.473,C52&lt;4.8,D52&gt;=1.55,F52&lt;0.917),"virginica",IF(AND(F52&gt;=0.473,C52&lt;4.8,D52&gt;=1.55,F52&lt;0.917),"versicolor",IF(AND(C52&lt;4.95,A52&gt;=5.95,D52&gt;=0.75,D52&lt;1.55,F52&lt;0.917),"versicolor",IF(AND(C52&gt;=4.95,A52&gt;=5.95,D52&gt;=0.75,D52&lt;1.55,F52&lt;0.917),"virginica","shouldnthappen")))))))))</f>
        <v>setosa</v>
      </c>
      <c r="AN52" s="1" t="str">
        <f aca="false">IF(AND(D52&lt;0.75,A52&lt;5.45),"setosa",IF(AND(D52&lt;1.55,D52&gt;=0.75,A52&lt;5.45),"versicolor",IF(AND(D52&gt;=1.55,D52&gt;=0.75,A52&lt;5.45),"virginica",IF(AND(A52&gt;=5.75,C52&lt;4.75,A52&gt;=5.45),"versicolor",IF(AND(F52&lt;0.361,C52&gt;=4.75,A52&gt;=5.45),"virginica",IF(AND(C52&lt;2.6,A52&lt;5.75,C52&lt;4.75,A52&gt;=5.45),"setosa",IF(AND(C52&gt;=2.6,A52&lt;5.75,C52&lt;4.75,A52&gt;=5.45),"versicolor",IF(AND(D52&gt;=1.7,F52&gt;=0.361,C52&gt;=4.75,A52&gt;=5.45),"virginica",IF(AND(B52&lt;2.65,D52&lt;1.7,F52&gt;=0.361,C52&gt;=4.75,A52&gt;=5.45),"virginica",IF(AND(A52&lt;7.05,B52&gt;=2.65,D52&lt;1.7,F52&gt;=0.361,C52&gt;=4.75,A52&gt;=5.45),"versicolor",IF(AND(A52&gt;=7.05,B52&gt;=2.65,D52&lt;1.7,F52&gt;=0.361,C52&gt;=4.75,A52&gt;=5.45),"virginica","shouldnthappen")))))))))))</f>
        <v>setosa</v>
      </c>
      <c r="AO52" s="1" t="str">
        <f aca="false">IF(AND(D52&lt;0.7),"setosa",IF(AND(A52&lt;4.95,C52&lt;4.85,D52&gt;=0.7),"virginica",IF(AND(A52&gt;=4.95,C52&lt;4.85,D52&gt;=0.7),"versicolor",IF(AND(D52&gt;=1.7,C52&gt;=4.85,D52&gt;=0.7),"virginica",IF(AND(F52&lt;0.325,D52&lt;1.7,C52&gt;=4.85,D52&gt;=0.7),"virginica",IF(AND(D52&lt;1.55,F52&gt;=0.325,D52&lt;1.7,C52&gt;=4.85,D52&gt;=0.7),"virginica",IF(AND(D52&gt;=1.55,F52&gt;=0.325,D52&lt;1.7,C52&gt;=4.85,D52&gt;=0.7),"versicolor","shouldnthappen")))))))</f>
        <v>setosa</v>
      </c>
      <c r="AP52" s="1" t="str">
        <f aca="false">IF(AND(D52&lt;0.75),"setosa",IF(AND(C52&lt;4.85,D52&gt;=0.75),"versicolor",IF(AND(G52&gt;=8.277,C52&gt;=4.85,D52&gt;=0.75),"virginica",IF(AND(F52&gt;=0.633,G52&lt;8.277,C52&gt;=4.85,D52&gt;=0.75),"virginica",IF(AND(G52&lt;7.61,F52&lt;0.633,G52&lt;8.277,C52&gt;=4.85,D52&gt;=0.75),"virginica",IF(AND(G52&gt;=7.61,F52&lt;0.633,G52&lt;8.277,C52&gt;=4.85,D52&gt;=0.75),"versicolor","shouldnthappen"))))))</f>
        <v>setosa</v>
      </c>
      <c r="AQ52" s="1" t="str">
        <f aca="false">IF(AND(C52&lt;2.65,A52&gt;=5.45,C52&lt;4.75),"setosa",IF(AND(C52&gt;=2.65,A52&gt;=5.45,C52&lt;4.75),"versicolor",IF(AND(B52&lt;2.9,C52&lt;4.85,C52&gt;=4.75),"versicolor",IF(AND(B52&gt;=2.9,C52&lt;4.85,C52&gt;=4.75),"virginica",IF(AND(D52&lt;1.7,C52&gt;=4.85,C52&gt;=4.75),"versicolor",IF(AND(D52&gt;=1.7,C52&gt;=4.85,C52&gt;=4.75),"virginica",IF(AND(C52&lt;2.45,G52&lt;14.126,A52&lt;5.45,C52&lt;4.75),"setosa",IF(AND(C52&gt;=2.45,G52&lt;14.126,A52&lt;5.45,C52&lt;4.75),"versicolor",IF(AND(C52&lt;2.4,G52&gt;=14.126,A52&lt;5.45,C52&lt;4.75),"setosa",IF(AND(C52&gt;=2.4,G52&gt;=14.126,A52&lt;5.45,C52&lt;4.75),"versicolor","shouldnthappen"))))))))))</f>
        <v>setosa</v>
      </c>
      <c r="AR52" s="1" t="str">
        <f aca="false">IF(AND(C52&lt;2.45,C52&lt;4.85),"setosa",IF(AND(C52&gt;=5.15,C52&gt;=4.85),"virginica",IF(AND(A52&gt;=4.95,C52&gt;=2.45,C52&lt;4.85),"versicolor",IF(AND(D52&lt;1.35,A52&lt;4.95,C52&gt;=2.45,C52&lt;4.85),"versicolor",IF(AND(D52&gt;=1.35,A52&lt;4.95,C52&gt;=2.45,C52&lt;4.85),"virginica",IF(AND(F52&lt;0.35,G52&lt;12.751,C52&lt;5.15,C52&gt;=4.85),"virginica",IF(AND(A52&lt;6.5,G52&gt;=12.751,C52&lt;5.15,C52&gt;=4.85),"virginica",IF(AND(A52&gt;=6.5,G52&gt;=12.751,C52&lt;5.15,C52&gt;=4.85),"versicolor",IF(AND(B52&gt;=2.75,F52&gt;=0.35,G52&lt;12.751,C52&lt;5.15,C52&gt;=4.85),"virginica",IF(AND(C52&lt;5.05,B52&lt;2.75,F52&gt;=0.35,G52&lt;12.751,C52&lt;5.15,C52&gt;=4.85),"virginica",IF(AND(C52&gt;=5.05,B52&lt;2.75,F52&gt;=0.35,G52&lt;12.751,C52&lt;5.15,C52&gt;=4.85),"versicolor","shouldnthappen")))))))))))</f>
        <v>setosa</v>
      </c>
      <c r="AS52" s="1" t="str">
        <f aca="false">IF(AND(F52&gt;=0.9,B52&lt;3.05),"virginica",IF(AND(A52&lt;5.9,B52&gt;=3.05),"setosa",IF(AND(D52&lt;1.65,A52&gt;=5.9,B52&gt;=3.05),"versicolor",IF(AND(D52&gt;=1.65,A52&gt;=5.9,B52&gt;=3.05),"virginica",IF(AND(D52&gt;=1.75,C52&gt;=4.85,F52&lt;0.9,B52&lt;3.05),"virginica",IF(AND(C52&lt;2.2,B52&lt;2.95,C52&lt;4.85,F52&lt;0.9,B52&lt;3.05),"setosa",IF(AND(C52&gt;=2.2,B52&lt;2.95,C52&lt;4.85,F52&lt;0.9,B52&lt;3.05),"versicolor",IF(AND(C52&lt;2.8,B52&gt;=2.95,C52&lt;4.85,F52&lt;0.9,B52&lt;3.05),"setosa",IF(AND(C52&gt;=2.8,B52&gt;=2.95,C52&lt;4.85,F52&lt;0.9,B52&lt;3.05),"versicolor",IF(AND(G52&lt;13.879,D52&lt;1.75,C52&gt;=4.85,F52&lt;0.9,B52&lt;3.05),"virginica",IF(AND(G52&gt;=13.879,D52&lt;1.75,C52&gt;=4.85,F52&lt;0.9,B52&lt;3.05),"versicolor","shouldnthappen")))))))))))</f>
        <v>setosa</v>
      </c>
      <c r="AT52" s="1" t="str">
        <f aca="false">IF(AND(D52&lt;0.75),"setosa",IF(AND(D52&gt;=1.75,D52&gt;=0.75),"virginica",IF(AND(D52&lt;1.45,G52&lt;7.37,D52&lt;1.75,D52&gt;=0.75),"versicolor",IF(AND(D52&gt;=1.45,G52&lt;7.37,D52&lt;1.75,D52&gt;=0.75),"virginica",IF(AND(C52&lt;5.45,G52&gt;=7.37,D52&lt;1.75,D52&gt;=0.75),"versicolor",IF(AND(C52&gt;=5.45,G52&gt;=7.37,D52&lt;1.75,D52&gt;=0.75),"virginica","shouldnthappen"))))))</f>
        <v>setosa</v>
      </c>
      <c r="AU52" s="1" t="str">
        <f aca="false">IF(AND(D52&lt;0.7),"setosa",IF(AND(D52&gt;=1.7,A52&gt;=6.15,D52&gt;=0.7),"virginica",IF(AND(B52&gt;=2.55,C52&lt;4.75,A52&lt;6.15,D52&gt;=0.7),"versicolor",IF(AND(D52&gt;=1.7,C52&gt;=4.75,A52&lt;6.15,D52&gt;=0.7),"virginica",IF(AND(C52&lt;5.25,D52&lt;1.7,A52&gt;=6.15,D52&gt;=0.7),"versicolor",IF(AND(C52&gt;=5.25,D52&lt;1.7,A52&gt;=6.15,D52&gt;=0.7),"virginica",IF(AND(C52&lt;4.25,B52&lt;2.55,C52&lt;4.75,A52&lt;6.15,D52&gt;=0.7),"versicolor",IF(AND(C52&gt;=4.25,B52&lt;2.55,C52&lt;4.75,A52&lt;6.15,D52&gt;=0.7),"virginica",IF(AND(B52&lt;2.65,D52&lt;1.7,C52&gt;=4.75,A52&lt;6.15,D52&gt;=0.7),"virginica",IF(AND(B52&gt;=2.65,D52&lt;1.7,C52&gt;=4.75,A52&lt;6.15,D52&gt;=0.7),"versicolor","shouldnthappen"))))))))))</f>
        <v>setosa</v>
      </c>
      <c r="AV52" s="1" t="str">
        <f aca="false">IF(AND(D52&lt;0.75),"setosa",IF(AND(F52&gt;=0.899,D52&gt;=0.75),"virginica",IF(AND(D52&lt;1.65,A52&lt;6.05,F52&lt;0.899,D52&gt;=0.75),"versicolor",IF(AND(D52&gt;=1.65,A52&lt;6.05,F52&lt;0.899,D52&gt;=0.75),"virginica",IF(AND(C52&gt;=5.05,A52&gt;=6.05,F52&lt;0.899,D52&gt;=0.75),"virginica",IF(AND(G52&gt;=13.757,C52&lt;5.05,A52&gt;=6.05,F52&lt;0.899,D52&gt;=0.75),"versicolor",IF(AND(D52&lt;1.6,G52&lt;13.757,C52&lt;5.05,A52&gt;=6.05,F52&lt;0.899,D52&gt;=0.75),"versicolor",IF(AND(D52&gt;=1.6,G52&lt;13.757,C52&lt;5.05,A52&gt;=6.05,F52&lt;0.899,D52&gt;=0.75),"virginica","shouldnthappen"))))))))</f>
        <v>setosa</v>
      </c>
      <c r="AW52" s="1" t="str">
        <f aca="false">IF(AND(F52&lt;0.117,A52&gt;=5.55),"virginica",IF(AND(A52&gt;=5.2,G52&lt;6.086,A52&lt;5.55),"versicolor",IF(AND(D52&lt;0.7,G52&gt;=6.086,A52&lt;5.55),"setosa",IF(AND(D52&gt;=0.7,G52&gt;=6.086,A52&lt;5.55),"versicolor",IF(AND(A52&lt;4.75,A52&lt;5.2,G52&lt;6.086,A52&lt;5.55),"setosa",IF(AND(A52&gt;=4.75,A52&lt;5.2,G52&lt;6.086,A52&lt;5.55),"virginica",IF(AND(D52&gt;=1.65,C52&lt;4.95,F52&gt;=0.117,A52&gt;=5.55),"virginica",IF(AND(D52&gt;=1.75,C52&gt;=4.95,F52&gt;=0.117,A52&gt;=5.55),"virginica",IF(AND(C52&lt;2.6,D52&lt;1.65,C52&lt;4.95,F52&gt;=0.117,A52&gt;=5.55),"setosa",IF(AND(C52&gt;=2.6,D52&lt;1.65,C52&lt;4.95,F52&gt;=0.117,A52&gt;=5.55),"versicolor",IF(AND(D52&lt;1.55,D52&lt;1.75,C52&gt;=4.95,F52&gt;=0.117,A52&gt;=5.55),"virginica",IF(AND(A52&lt;6.95,D52&gt;=1.55,D52&lt;1.75,C52&gt;=4.95,F52&gt;=0.117,A52&gt;=5.55),"versicolor",IF(AND(A52&gt;=6.95,D52&gt;=1.55,D52&lt;1.75,C52&gt;=4.95,F52&gt;=0.117,A52&gt;=5.55),"virginica","shouldnthappen")))))))))))))</f>
        <v>setosa</v>
      </c>
      <c r="AX52" s="1" t="str">
        <f aca="false">IF(AND(D52&lt;0.75),"setosa",IF(AND(F52&lt;0.138,D52&gt;=0.75),"virginica",IF(AND(C52&lt;4.45,A52&lt;6.15,F52&gt;=0.138,D52&gt;=0.75),"versicolor",IF(AND(C52&gt;=5.05,A52&gt;=6.15,F52&gt;=0.138,D52&gt;=0.75),"virginica",IF(AND(B52&lt;2.65,C52&gt;=4.45,A52&lt;6.15,F52&gt;=0.138,D52&gt;=0.75),"virginica",IF(AND(A52&gt;=6.35,C52&lt;5.05,A52&gt;=6.15,F52&gt;=0.138,D52&gt;=0.75),"versicolor",IF(AND(A52&lt;5.65,B52&gt;=2.65,C52&gt;=4.45,A52&lt;6.15,F52&gt;=0.138,D52&gt;=0.75),"virginica",IF(AND(D52&lt;1.75,A52&lt;6.35,C52&lt;5.05,A52&gt;=6.15,F52&gt;=0.138,D52&gt;=0.75),"versicolor",IF(AND(D52&gt;=1.75,A52&lt;6.35,C52&lt;5.05,A52&gt;=6.15,F52&gt;=0.138,D52&gt;=0.75),"virginica",IF(AND(D52&lt;1.7,A52&gt;=5.65,B52&gt;=2.65,C52&gt;=4.45,A52&lt;6.15,F52&gt;=0.138,D52&gt;=0.75),"versicolor",IF(AND(D52&gt;=1.7,A52&gt;=5.65,B52&gt;=2.65,C52&gt;=4.45,A52&lt;6.15,F52&gt;=0.138,D52&gt;=0.75),"virginica","shouldnthappen")))))))))))</f>
        <v>setosa</v>
      </c>
      <c r="AY52" s="1" t="str">
        <f aca="false">IF(AND(D52&lt;0.75,A52&lt;5.55),"setosa",IF(AND(A52&lt;4.95,D52&gt;=0.75,A52&lt;5.55),"virginica",IF(AND(A52&gt;=4.95,D52&gt;=0.75,A52&lt;5.55),"versicolor",IF(AND(C52&lt;2.6,C52&lt;4.85,A52&gt;=5.55),"setosa",IF(AND(C52&gt;=2.6,C52&lt;4.85,A52&gt;=5.55),"versicolor",IF(AND(D52&gt;=1.75,C52&gt;=4.85,A52&gt;=5.55),"virginica",IF(AND(F52&lt;0.405,D52&lt;1.75,C52&gt;=4.85,A52&gt;=5.55),"versicolor",IF(AND(B52&lt;3.05,F52&gt;=0.405,D52&lt;1.75,C52&gt;=4.85,A52&gt;=5.55),"virginica",IF(AND(B52&gt;=3.05,F52&gt;=0.405,D52&lt;1.75,C52&gt;=4.85,A52&gt;=5.55),"versicolor","shouldnthappen")))))))))</f>
        <v>setosa</v>
      </c>
      <c r="AZ52" s="1" t="str">
        <f aca="false">IF(AND(D52&lt;0.75),"setosa",IF(AND(F52&lt;0.9,C52&lt;4.95,D52&gt;=0.75),"versicolor",IF(AND(F52&gt;=0.9,C52&lt;4.95,D52&gt;=0.75),"virginica",IF(AND(D52&gt;=1.7,C52&gt;=4.95,D52&gt;=0.75),"virginica",IF(AND(F52&lt;0.405,D52&lt;1.7,C52&gt;=4.95,D52&gt;=0.75),"versicolor",IF(AND(F52&gt;=0.405,D52&lt;1.7,C52&gt;=4.95,D52&gt;=0.75),"virginica","shouldnthappen"))))))</f>
        <v>setosa</v>
      </c>
      <c r="BA52" s="1" t="str">
        <f aca="false">IF(AND(D52&lt;0.75),"setosa",IF(AND(D52&gt;=1.7,C52&gt;=5.05,D52&gt;=0.75),"virginica",IF(AND(D52&lt;1.45,D52&lt;1.6,C52&lt;5.05,D52&gt;=0.75),"versicolor",IF(AND(A52&lt;5.8,D52&gt;=1.6,C52&lt;5.05,D52&gt;=0.75),"virginica",IF(AND(A52&gt;=5.8,D52&gt;=1.6,C52&lt;5.05,D52&gt;=0.75),"versicolor",IF(AND(F52&lt;0.417,D52&lt;1.7,C52&gt;=5.05,D52&gt;=0.75),"versicolor",IF(AND(F52&gt;=0.417,D52&lt;1.7,C52&gt;=5.05,D52&gt;=0.75),"virginica",IF(AND(A52&lt;5.95,D52&gt;=1.45,D52&lt;1.6,C52&lt;5.05,D52&gt;=0.75),"versicolor",IF(AND(G52&lt;10.618,A52&gt;=5.95,D52&gt;=1.45,D52&lt;1.6,C52&lt;5.05,D52&gt;=0.75),"virginica",IF(AND(G52&gt;=10.618,A52&gt;=5.95,D52&gt;=1.45,D52&lt;1.6,C52&lt;5.05,D52&gt;=0.75),"versicolor","shouldnthappen"))))))))))</f>
        <v>setosa</v>
      </c>
      <c r="BB52" s="1" t="str">
        <f aca="false">IF(AND(C52&lt;2.6),"setosa",IF(AND(D52&gt;=1.75,C52&gt;=2.6),"virginica",IF(AND(C52&gt;=5.45,D52&lt;1.75,C52&gt;=2.6),"virginica",IF(AND(F52&gt;=0.259,C52&lt;5.45,D52&lt;1.75,C52&gt;=2.6),"versicolor",IF(AND(C52&lt;5.05,F52&lt;0.259,C52&lt;5.45,D52&lt;1.75,C52&gt;=2.6),"versicolor",IF(AND(C52&gt;=5.05,F52&lt;0.259,C52&lt;5.45,D52&lt;1.75,C52&gt;=2.6),"virginica","shouldnthappen"))))))</f>
        <v>setosa</v>
      </c>
      <c r="BC52" s="1" t="str">
        <f aca="false">IF(AND(A52&lt;4.95,B52&lt;2.7,A52&lt;5.55),"virginica",IF(AND(A52&gt;=4.95,B52&lt;2.7,A52&lt;5.55),"versicolor",IF(AND(C52&lt;3.2,B52&gt;=2.7,A52&lt;5.55),"setosa",IF(AND(C52&gt;=3.2,B52&gt;=2.7,A52&lt;5.55),"versicolor",IF(AND(F52&gt;=0.85,A52&lt;6.15,A52&gt;=5.55),"virginica",IF(AND(D52&lt;1.45,A52&gt;=6.15,A52&gt;=5.55),"versicolor",IF(AND(C52&lt;4.8,F52&lt;0.85,A52&lt;6.15,A52&gt;=5.55),"versicolor",IF(AND(D52&gt;=1.7,D52&gt;=1.45,A52&gt;=6.15,A52&gt;=5.55),"virginica",IF(AND(G52&lt;9.333,C52&gt;=4.8,F52&lt;0.85,A52&lt;6.15,A52&gt;=5.55),"versicolor",IF(AND(G52&gt;=9.333,C52&gt;=4.8,F52&lt;0.85,A52&lt;6.15,A52&gt;=5.55),"virginica",IF(AND(C52&lt;4.9,D52&lt;1.7,D52&gt;=1.45,A52&gt;=6.15,A52&gt;=5.55),"versicolor",IF(AND(C52&gt;=4.9,D52&lt;1.7,D52&gt;=1.45,A52&gt;=6.15,A52&gt;=5.55),"virginica","shouldnthappen"))))))))))))</f>
        <v>setosa</v>
      </c>
      <c r="BD52" s="1" t="str">
        <f aca="false">IF(AND(C52&lt;2.35),"setosa",IF(AND(C52&lt;4.75,B52&lt;2.55,C52&gt;=2.35),"versicolor",IF(AND(C52&gt;=4.75,B52&lt;2.55,C52&gt;=2.35),"virginica",IF(AND(C52&lt;4.75,B52&gt;=2.55,C52&gt;=2.35),"versicolor",IF(AND(D52&gt;=1.75,C52&gt;=4.75,B52&gt;=2.55,C52&gt;=2.35),"virginica",IF(AND(A52&gt;=6.5,D52&lt;1.75,C52&gt;=4.75,B52&gt;=2.55,C52&gt;=2.35),"versicolor",IF(AND(A52&lt;6.05,A52&lt;6.5,D52&lt;1.75,C52&gt;=4.75,B52&gt;=2.55,C52&gt;=2.35),"versicolor",IF(AND(A52&gt;=6.05,A52&lt;6.5,D52&lt;1.75,C52&gt;=4.75,B52&gt;=2.55,C52&gt;=2.35),"virginica","shouldnthappen"))))))))</f>
        <v>setosa</v>
      </c>
      <c r="BE52" s="1" t="str">
        <f aca="false">IF(AND(C52&lt;2.5),"setosa",IF(AND(D52&lt;1.65,C52&lt;4.75,C52&gt;=2.5),"versicolor",IF(AND(D52&gt;=1.65,C52&lt;4.75,C52&gt;=2.5),"virginica",IF(AND(D52&gt;=1.75,C52&gt;=4.75,C52&gt;=2.5),"virginica",IF(AND(C52&lt;4.95,D52&lt;1.75,C52&gt;=4.75,C52&gt;=2.5),"versicolor",IF(AND(A52&lt;6.5,C52&gt;=4.95,D52&lt;1.75,C52&gt;=4.75,C52&gt;=2.5),"virginica",IF(AND(A52&gt;=6.5,C52&gt;=4.95,D52&lt;1.75,C52&gt;=4.75,C52&gt;=2.5),"versicolor","shouldnthappen")))))))</f>
        <v>setosa</v>
      </c>
      <c r="BF52" s="1" t="str">
        <f aca="false">IF(AND(G52&gt;=15.244),"virginica",IF(AND(C52&lt;3.2,B52&gt;=3.15,G52&lt;15.244),"setosa",IF(AND(A52&gt;=4.95,C52&lt;4.7,B52&lt;3.15,G52&lt;15.244),"versicolor",IF(AND(C52&gt;=5.15,C52&gt;=4.7,B52&lt;3.15,G52&lt;15.244),"virginica",IF(AND(A52&gt;=6.45,C52&gt;=3.2,B52&gt;=3.15,G52&lt;15.244),"virginica",IF(AND(D52&lt;0.95,A52&lt;4.95,C52&lt;4.7,B52&lt;3.15,G52&lt;15.244),"setosa",IF(AND(D52&gt;=0.95,A52&lt;4.95,C52&lt;4.7,B52&lt;3.15,G52&lt;15.244),"virginica",IF(AND(F52&lt;0.816,A52&lt;6.45,C52&gt;=3.2,B52&gt;=3.15,G52&lt;15.244),"virginica",IF(AND(F52&gt;=0.816,A52&lt;6.45,C52&gt;=3.2,B52&gt;=3.15,G52&lt;15.244),"versicolor",IF(AND(A52&gt;=6.5,B52&lt;3.05,C52&lt;5.15,C52&gt;=4.7,B52&lt;3.15,G52&lt;15.244),"versicolor",IF(AND(G52&lt;11.093,B52&gt;=3.05,C52&lt;5.15,C52&gt;=4.7,B52&lt;3.15,G52&lt;15.244),"virginica",IF(AND(G52&gt;=11.093,B52&gt;=3.05,C52&lt;5.15,C52&gt;=4.7,B52&lt;3.15,G52&lt;15.244),"versicolor",IF(AND(D52&gt;=1.7,A52&lt;6.5,B52&lt;3.05,C52&lt;5.15,C52&gt;=4.7,B52&lt;3.15,G52&lt;15.244),"virginica",IF(AND(G52&lt;7.498,D52&lt;1.7,A52&lt;6.5,B52&lt;3.05,C52&lt;5.15,C52&gt;=4.7,B52&lt;3.15,G52&lt;15.244),"virginica",IF(AND(G52&gt;=7.498,D52&lt;1.7,A52&lt;6.5,B52&lt;3.05,C52&lt;5.15,C52&gt;=4.7,B52&lt;3.15,G52&lt;15.244),"versicolor","shouldnthappen")))))))))))))))</f>
        <v>setosa</v>
      </c>
      <c r="BG52" s="1" t="str">
        <f aca="false">IF(AND(B52&gt;=3.35,C52&lt;4.85),"setosa",IF(AND(D52&gt;=1.75,C52&gt;=4.85),"virginica",IF(AND(D52&lt;0.75,B52&lt;3.35,C52&lt;4.85),"setosa",IF(AND(G52&gt;=13.879,D52&lt;1.75,C52&gt;=4.85),"versicolor",IF(AND(F52&gt;=0.9,D52&gt;=0.75,B52&lt;3.35,C52&lt;4.85),"virginica",IF(AND(F52&gt;=0.405,G52&lt;13.879,D52&lt;1.75,C52&gt;=4.85),"virginica",IF(AND(B52&gt;=2.55,F52&lt;0.9,D52&gt;=0.75,B52&lt;3.35,C52&lt;4.85),"versicolor",IF(AND(G52&lt;7.498,F52&lt;0.405,G52&lt;13.879,D52&lt;1.75,C52&gt;=4.85),"virginica",IF(AND(G52&gt;=7.498,F52&lt;0.405,G52&lt;13.879,D52&lt;1.75,C52&gt;=4.85),"versicolor",IF(AND(G52&lt;5.656,B52&lt;2.55,F52&lt;0.9,D52&gt;=0.75,B52&lt;3.35,C52&lt;4.85),"virginica",IF(AND(G52&gt;=5.656,B52&lt;2.55,F52&lt;0.9,D52&gt;=0.75,B52&lt;3.35,C52&lt;4.85),"versicolor","shouldnthappen")))))))))))</f>
        <v>setosa</v>
      </c>
      <c r="BH52" s="1" t="str">
        <f aca="false">IF(AND(D52&lt;0.7),"setosa",IF(AND(D52&gt;=1.65,A52&lt;6.65,D52&gt;=0.7),"virginica",IF(AND(D52&lt;1.55,A52&gt;=6.65,D52&gt;=0.7),"versicolor",IF(AND(D52&gt;=1.55,A52&gt;=6.65,D52&gt;=0.7),"virginica",IF(AND(F52&gt;=0.529,D52&lt;1.65,A52&lt;6.65,D52&gt;=0.7),"versicolor",IF(AND(C52&gt;=5.35,F52&lt;0.529,D52&lt;1.65,A52&lt;6.65,D52&gt;=0.7),"virginica",IF(AND(G52&gt;=7.411,C52&lt;5.35,F52&lt;0.529,D52&lt;1.65,A52&lt;6.65,D52&gt;=0.7),"versicolor",IF(AND(G52&lt;6.927,G52&lt;7.411,C52&lt;5.35,F52&lt;0.529,D52&lt;1.65,A52&lt;6.65,D52&gt;=0.7),"versicolor",IF(AND(G52&gt;=6.927,G52&lt;7.411,C52&lt;5.35,F52&lt;0.529,D52&lt;1.65,A52&lt;6.65,D52&gt;=0.7),"virginica","shouldnthappen")))))))))</f>
        <v>setosa</v>
      </c>
      <c r="BI52" s="1" t="str">
        <f aca="false">IF(AND(D52&gt;=1.7),"virginica",IF(AND(D52&lt;0.7,D52&lt;1.7),"setosa",IF(AND(D52&lt;1.45,G52&lt;7.37,D52&gt;=0.7,D52&lt;1.7),"versicolor",IF(AND(D52&gt;=1.45,G52&lt;7.37,D52&gt;=0.7,D52&lt;1.7),"virginica",IF(AND(B52&gt;=2.65,G52&gt;=7.37,D52&gt;=0.7,D52&lt;1.7),"versicolor",IF(AND(C52&lt;5.05,B52&lt;2.65,G52&gt;=7.37,D52&gt;=0.7,D52&lt;1.7),"versicolor",IF(AND(C52&gt;=5.05,B52&lt;2.65,G52&gt;=7.37,D52&gt;=0.7,D52&lt;1.7),"virginica","shouldnthappen")))))))</f>
        <v>setosa</v>
      </c>
    </row>
    <row r="53" customFormat="false" ht="13.8" hidden="false" customHeight="false" outlineLevel="0" collapsed="false">
      <c r="A53" s="1" t="n">
        <v>5.4</v>
      </c>
      <c r="B53" s="1" t="n">
        <v>3.4</v>
      </c>
      <c r="C53" s="1" t="n">
        <v>1.7</v>
      </c>
      <c r="D53" s="1" t="n">
        <v>0.2</v>
      </c>
      <c r="E53" s="1" t="s">
        <v>94</v>
      </c>
      <c r="F53" s="1" t="n">
        <v>0.975152744213119</v>
      </c>
      <c r="G53" s="1" t="n">
        <v>5.81192123433575</v>
      </c>
      <c r="H53" s="11" t="str">
        <f aca="false">E53</f>
        <v>setosa</v>
      </c>
      <c r="I53" s="1" t="str">
        <f aca="false">INDEX(L53:BI53, MODE(MATCH(L53:BI53, L53:BI53, 0 )))</f>
        <v>setosa</v>
      </c>
      <c r="J53" s="12" t="n">
        <f aca="false">COUNTIF(L53:BI53, H53) / COUNTA(L53:BI53)</f>
        <v>0.98</v>
      </c>
      <c r="K53" s="13" t="n">
        <f aca="false">I53=H53</f>
        <v>1</v>
      </c>
      <c r="L53" s="1" t="str">
        <f aca="false">IF(AND(C53&lt;3.65,B53&gt;=3.35),"setosa",IF(AND(C53&gt;=3.65,B53&gt;=3.35),"virginica",IF(AND(C53&lt;2.35,C53&lt;4.85,B53&lt;3.35),"setosa",IF(AND(F53&gt;=0.899,C53&gt;=2.35,C53&lt;4.85,B53&lt;3.35),"virginica",IF(AND(G53&gt;=8.268,B53&lt;2.75,C53&gt;=4.85,B53&lt;3.35),"virginica",IF(AND(D53&lt;1.55,B53&gt;=2.75,C53&gt;=4.85,B53&lt;3.35),"versicolor",IF(AND(D53&gt;=1.55,B53&gt;=2.75,C53&gt;=4.85,B53&lt;3.35),"virginica",IF(AND(G53&lt;6.537,F53&lt;0.899,C53&gt;=2.35,C53&lt;4.85,B53&lt;3.35),"virginica",IF(AND(G53&gt;=6.537,F53&lt;0.899,C53&gt;=2.35,C53&lt;4.85,B53&lt;3.35),"versicolor",IF(AND(G53&lt;6.878,G53&lt;8.268,B53&lt;2.75,C53&gt;=4.85,B53&lt;3.35),"virginica",IF(AND(G53&gt;=6.878,G53&lt;8.268,B53&lt;2.75,C53&gt;=4.85,B53&lt;3.35),"versicolor","shouldnthappen")))))))))))</f>
        <v>setosa</v>
      </c>
      <c r="M53" s="1" t="str">
        <f aca="false">IF(AND(C53&lt;2.6),"setosa",IF(AND(D53&gt;=1.75,C53&gt;=2.6),"virginica",IF(AND(G53&lt;6.094,D53&lt;1.75,C53&gt;=2.6),"virginica",IF(AND(D53&lt;1.35,G53&gt;=6.094,D53&lt;1.75,C53&gt;=2.6),"versicolor",IF(AND(C53&lt;5.05,D53&gt;=1.35,G53&gt;=6.094,D53&lt;1.75,C53&gt;=2.6),"versicolor",IF(AND(C53&gt;=5.05,D53&gt;=1.35,G53&gt;=6.094,D53&lt;1.75,C53&gt;=2.6),"virginica","shouldnthappen"))))))</f>
        <v>setosa</v>
      </c>
      <c r="N53" s="1" t="str">
        <f aca="false">IF(AND(A53&lt;6.6,B53&gt;=3.45),"setosa",IF(AND(A53&gt;=6.6,B53&gt;=3.45),"virginica",IF(AND(D53&lt;0.7,C53&lt;4.75,B53&lt;3.45),"setosa",IF(AND(D53&gt;=0.7,C53&lt;4.75,B53&lt;3.45),"versicolor",IF(AND(C53&gt;=5.15,C53&gt;=4.75,B53&lt;3.45),"virginica",IF(AND(D53&gt;=1.7,A53&lt;6.5,C53&lt;5.15,C53&gt;=4.75,B53&lt;3.45),"virginica",IF(AND(C53&lt;5.05,A53&gt;=6.5,C53&lt;5.15,C53&gt;=4.75,B53&lt;3.45),"versicolor",IF(AND(C53&gt;=5.05,A53&gt;=6.5,C53&lt;5.15,C53&gt;=4.75,B53&lt;3.45),"virginica",IF(AND(G53&lt;7.498,D53&lt;1.7,A53&lt;6.5,C53&lt;5.15,C53&gt;=4.75,B53&lt;3.45),"virginica",IF(AND(G53&gt;=7.498,D53&lt;1.7,A53&lt;6.5,C53&lt;5.15,C53&gt;=4.75,B53&lt;3.45),"versicolor","shouldnthappen"))))))))))</f>
        <v>setosa</v>
      </c>
      <c r="O53" s="1" t="str">
        <f aca="false">IF(AND(D53&lt;0.75),"setosa",IF(AND(C53&lt;4.75,C53&lt;4.85,D53&gt;=0.75),"versicolor",IF(AND(A53&gt;=6.05,C53&gt;=4.85,D53&gt;=0.75),"virginica",IF(AND(D53&lt;1.6,C53&gt;=4.75,C53&lt;4.85,D53&gt;=0.75),"versicolor",IF(AND(D53&gt;=1.6,C53&gt;=4.75,C53&lt;4.85,D53&gt;=0.75),"virginica",IF(AND(A53&lt;5.9,A53&lt;6.05,C53&gt;=4.85,D53&gt;=0.75),"virginica",IF(AND(A53&gt;=5.9,A53&lt;6.05,C53&gt;=4.85,D53&gt;=0.75),"versicolor","shouldnthappen")))))))</f>
        <v>setosa</v>
      </c>
      <c r="P53" s="1" t="str">
        <f aca="false">IF(AND(D53&lt;0.75),"setosa",IF(AND(A53&lt;5.55,D53&gt;=0.75),"versicolor",IF(AND(D53&gt;=1.7,G53&lt;13.158,A53&gt;=5.55,D53&gt;=0.75),"virginica",IF(AND(B53&lt;2.45,D53&lt;1.7,G53&lt;13.158,A53&gt;=5.55,D53&gt;=0.75),"virginica",IF(AND(B53&gt;=2.45,D53&lt;1.7,G53&lt;13.158,A53&gt;=5.55,D53&gt;=0.75),"versicolor",IF(AND(B53&gt;=3.05,G53&lt;15.551,G53&gt;=13.158,A53&gt;=5.55,D53&gt;=0.75),"versicolor",IF(AND(B53&lt;2.9,G53&gt;=15.551,G53&gt;=13.158,A53&gt;=5.55,D53&gt;=0.75),"versicolor",IF(AND(B53&gt;=2.9,G53&gt;=15.551,G53&gt;=13.158,A53&gt;=5.55,D53&gt;=0.75),"virginica",IF(AND(D53&lt;1.3,G53&lt;14.221,B53&lt;3.05,G53&lt;15.551,G53&gt;=13.158,A53&gt;=5.55,D53&gt;=0.75),"versicolor",IF(AND(D53&gt;=1.3,G53&lt;14.221,B53&lt;3.05,G53&lt;15.551,G53&gt;=13.158,A53&gt;=5.55,D53&gt;=0.75),"virginica",IF(AND(C53&lt;4.9,G53&gt;=14.221,B53&lt;3.05,G53&lt;15.551,G53&gt;=13.158,A53&gt;=5.55,D53&gt;=0.75),"versicolor",IF(AND(C53&gt;=4.9,G53&gt;=14.221,B53&lt;3.05,G53&lt;15.551,G53&gt;=13.158,A53&gt;=5.55,D53&gt;=0.75),"virginica","shouldnthappen"))))))))))))</f>
        <v>setosa</v>
      </c>
      <c r="Q53" s="1" t="str">
        <f aca="false">IF(AND(C53&lt;2.6),"setosa",IF(AND(A53&gt;=4.95,C53&lt;4.75,C53&gt;=2.6),"versicolor",IF(AND(D53&gt;=1.75,C53&gt;=4.75,C53&gt;=2.6),"virginica",IF(AND(B53&lt;2.45,A53&lt;4.95,C53&lt;4.75,C53&gt;=2.6),"versicolor",IF(AND(B53&gt;=2.45,A53&lt;4.95,C53&lt;4.75,C53&gt;=2.6),"virginica",IF(AND(G53&lt;7.498,D53&lt;1.75,C53&gt;=4.75,C53&gt;=2.6),"virginica",IF(AND(F53&lt;0.417,G53&gt;=7.498,D53&lt;1.75,C53&gt;=4.75,C53&gt;=2.6),"versicolor",IF(AND(F53&lt;0.442,F53&gt;=0.417,G53&gt;=7.498,D53&lt;1.75,C53&gt;=4.75,C53&gt;=2.6),"virginica",IF(AND(F53&gt;=0.442,F53&gt;=0.417,G53&gt;=7.498,D53&lt;1.75,C53&gt;=4.75,C53&gt;=2.6),"versicolor","shouldnthappen")))))))))</f>
        <v>setosa</v>
      </c>
      <c r="R53" s="1" t="str">
        <f aca="false">IF(AND(D53&lt;0.75),"setosa",IF(AND(D53&lt;1.75,A53&gt;=6.25,D53&gt;=0.75),"versicolor",IF(AND(D53&gt;=1.75,A53&gt;=6.25,D53&gt;=0.75),"virginica",IF(AND(D53&lt;1.6,C53&lt;4.75,A53&lt;6.25,D53&gt;=0.75),"versicolor",IF(AND(D53&gt;=1.6,C53&lt;4.75,A53&lt;6.25,D53&gt;=0.75),"virginica",IF(AND(G53&lt;6.998,C53&gt;=4.75,A53&lt;6.25,D53&gt;=0.75),"virginica",IF(AND(A53&lt;6.05,G53&gt;=6.998,C53&gt;=4.75,A53&lt;6.25,D53&gt;=0.75),"versicolor",IF(AND(A53&gt;=6.05,G53&gt;=6.998,C53&gt;=4.75,A53&lt;6.25,D53&gt;=0.75),"virginica","shouldnthappen"))))))))</f>
        <v>setosa</v>
      </c>
      <c r="S53" s="1" t="str">
        <f aca="false">IF(AND(B53&gt;=3.05,A53&lt;5.45),"setosa",IF(AND(C53&lt;2.2,B53&lt;3.05,A53&lt;5.45),"setosa",IF(AND(C53&gt;=2.2,B53&lt;3.05,A53&lt;5.45),"versicolor",IF(AND(B53&lt;3.7,C53&lt;4.8,A53&gt;=5.45),"versicolor",IF(AND(B53&gt;=3.7,C53&lt;4.8,A53&gt;=5.45),"setosa",IF(AND(G53&lt;13.757,C53&lt;5.05,C53&gt;=4.8,A53&gt;=5.45),"virginica",IF(AND(G53&gt;=13.757,C53&lt;5.05,C53&gt;=4.8,A53&gt;=5.45),"versicolor",IF(AND(C53&gt;=5.15,C53&gt;=5.05,C53&gt;=4.8,A53&gt;=5.45),"virginica",IF(AND(A53&lt;5.95,C53&lt;5.15,C53&gt;=5.05,C53&gt;=4.8,A53&gt;=5.45),"virginica",IF(AND(D53&gt;=1.8,A53&gt;=5.95,C53&lt;5.15,C53&gt;=5.05,C53&gt;=4.8,A53&gt;=5.45),"virginica",IF(AND(B53&lt;2.75,D53&lt;1.8,A53&gt;=5.95,C53&lt;5.15,C53&gt;=5.05,C53&gt;=4.8,A53&gt;=5.45),"versicolor",IF(AND(B53&gt;=2.75,D53&lt;1.8,A53&gt;=5.95,C53&lt;5.15,C53&gt;=5.05,C53&gt;=4.8,A53&gt;=5.45),"virginica","shouldnthappen"))))))))))))</f>
        <v>setosa</v>
      </c>
      <c r="T53" s="1" t="str">
        <f aca="false">IF(AND(C53&lt;2.6),"setosa",IF(AND(D53&lt;1.65,C53&lt;4.75,C53&gt;=2.6),"versicolor",IF(AND(D53&gt;=1.65,C53&lt;4.75,C53&gt;=2.6),"virginica",IF(AND(G53&gt;=8.494,A53&lt;6.6,C53&gt;=4.75,C53&gt;=2.6),"virginica",IF(AND(C53&lt;5.2,A53&gt;=6.6,C53&gt;=4.75,C53&gt;=2.6),"versicolor",IF(AND(C53&gt;=5.2,A53&gt;=6.6,C53&gt;=4.75,C53&gt;=2.6),"virginica",IF(AND(A53&lt;5.95,G53&lt;8.494,A53&lt;6.6,C53&gt;=4.75,C53&gt;=2.6),"virginica",IF(AND(A53&gt;=5.95,G53&lt;8.494,A53&lt;6.6,C53&gt;=4.75,C53&gt;=2.6),"versicolor","shouldnthappen"))))))))</f>
        <v>setosa</v>
      </c>
      <c r="U53" s="1" t="str">
        <f aca="false">IF(AND(C53&lt;3.65,B53&gt;=3.35),"setosa",IF(AND(C53&gt;=3.65,B53&gt;=3.35),"virginica",IF(AND(C53&lt;2.35,A53&lt;6.25,B53&lt;3.35),"setosa",IF(AND(C53&lt;4.85,A53&gt;=6.25,B53&lt;3.35),"versicolor",IF(AND(G53&gt;=15.426,C53&gt;=2.35,A53&lt;6.25,B53&lt;3.35),"virginica",IF(AND(D53&gt;=1.55,C53&gt;=4.85,A53&gt;=6.25,B53&lt;3.35),"virginica",IF(AND(D53&lt;1.8,G53&lt;15.426,C53&gt;=2.35,A53&lt;6.25,B53&lt;3.35),"versicolor",IF(AND(D53&gt;=1.8,G53&lt;15.426,C53&gt;=2.35,A53&lt;6.25,B53&lt;3.35),"virginica",IF(AND(B53&lt;2.95,D53&lt;1.55,C53&gt;=4.85,A53&gt;=6.25,B53&lt;3.35),"virginica",IF(AND(B53&gt;=2.95,D53&lt;1.55,C53&gt;=4.85,A53&gt;=6.25,B53&lt;3.35),"versicolor","shouldnthappen"))))))))))</f>
        <v>setosa</v>
      </c>
      <c r="V53" s="1" t="str">
        <f aca="false">IF(AND(C53&lt;2.6),"setosa",IF(AND(C53&gt;=4.85,C53&gt;=2.6),"virginica",IF(AND(F53&gt;=0.9,C53&lt;4.85,C53&gt;=2.6),"virginica",IF(AND(G53&lt;5.656,F53&lt;0.9,C53&lt;4.85,C53&gt;=2.6),"virginica",IF(AND(G53&gt;=5.656,F53&lt;0.9,C53&lt;4.85,C53&gt;=2.6),"versicolor","shouldnthappen")))))</f>
        <v>setosa</v>
      </c>
      <c r="W53" s="1" t="str">
        <f aca="false">IF(AND(D53&gt;=1.75,G53&gt;=13.795),"virginica",IF(AND(D53&gt;=1.5,G53&gt;=12.335,G53&lt;13.795),"virginica",IF(AND(C53&lt;2.45,C53&lt;4.85,G53&lt;12.335,G53&lt;13.795),"setosa",IF(AND(C53&gt;=2.45,C53&lt;4.85,G53&lt;12.335,G53&lt;13.795),"versicolor",IF(AND(D53&gt;=1.7,C53&gt;=4.85,G53&lt;12.335,G53&lt;13.795),"virginica",IF(AND(B53&gt;=3.25,D53&lt;1.5,G53&gt;=12.335,G53&lt;13.795),"setosa",IF(AND(D53&lt;1,F53&lt;0.255,D53&lt;1.75,G53&gt;=13.795),"setosa",IF(AND(D53&gt;=1,F53&lt;0.255,D53&lt;1.75,G53&gt;=13.795),"versicolor",IF(AND(A53&lt;5.4,F53&gt;=0.255,D53&lt;1.75,G53&gt;=13.795),"setosa",IF(AND(A53&gt;=5.4,F53&gt;=0.255,D53&lt;1.75,G53&gt;=13.795),"versicolor",IF(AND(A53&lt;6.15,D53&lt;1.7,C53&gt;=4.85,G53&lt;12.335,G53&lt;13.795),"versicolor",IF(AND(A53&gt;=6.15,D53&lt;1.7,C53&gt;=4.85,G53&lt;12.335,G53&lt;13.795),"virginica",IF(AND(C53&lt;5,B53&lt;3.25,D53&lt;1.5,G53&gt;=12.335,G53&lt;13.795),"versicolor",IF(AND(C53&gt;=5,B53&lt;3.25,D53&lt;1.5,G53&gt;=12.335,G53&lt;13.795),"virginica","shouldnthappen"))))))))))))))</f>
        <v>setosa</v>
      </c>
      <c r="X53" s="1" t="str">
        <f aca="false">IF(AND(C53&lt;2.5,A53&lt;5.55),"setosa",IF(AND(F53&lt;0.096,A53&gt;=5.55),"virginica",IF(AND(D53&lt;1.6,C53&gt;=2.5,A53&lt;5.55),"versicolor",IF(AND(D53&gt;=1.6,C53&gt;=2.5,A53&lt;5.55),"virginica",IF(AND(F53&gt;=0.156,C53&lt;4.75,F53&gt;=0.096,A53&gt;=5.55),"versicolor",IF(AND(D53&gt;=1.75,C53&gt;=4.75,F53&gt;=0.096,A53&gt;=5.55),"virginica",IF(AND(B53&lt;3.3,F53&lt;0.156,C53&lt;4.75,F53&gt;=0.096,A53&gt;=5.55),"versicolor",IF(AND(B53&gt;=3.3,F53&lt;0.156,C53&lt;4.75,F53&gt;=0.096,A53&gt;=5.55),"setosa",IF(AND(B53&lt;2.45,A53&lt;6.05,D53&lt;1.75,C53&gt;=4.75,F53&gt;=0.096,A53&gt;=5.55),"virginica",IF(AND(B53&gt;=2.45,A53&lt;6.05,D53&lt;1.75,C53&gt;=4.75,F53&gt;=0.096,A53&gt;=5.55),"versicolor",IF(AND(F53&lt;0.205,A53&gt;=6.05,D53&lt;1.75,C53&gt;=4.75,F53&gt;=0.096,A53&gt;=5.55),"versicolor",IF(AND(F53&gt;=0.205,A53&gt;=6.05,D53&lt;1.75,C53&gt;=4.75,F53&gt;=0.096,A53&gt;=5.55),"virginica","shouldnthappen"))))))))))))</f>
        <v>setosa</v>
      </c>
      <c r="Y53" s="1" t="str">
        <f aca="false">IF(AND(C53&lt;2.35,A53&lt;5.55),"setosa",IF(AND(C53&gt;=5.05,A53&gt;=5.55),"virginica",IF(AND(D53&lt;1.6,C53&gt;=2.35,A53&lt;5.55),"versicolor",IF(AND(D53&gt;=1.6,C53&gt;=2.35,A53&lt;5.55),"virginica",IF(AND(D53&gt;=1.75,C53&lt;5.05,A53&gt;=5.55),"virginica",IF(AND(B53&gt;=3.55,D53&lt;1.75,C53&lt;5.05,A53&gt;=5.55),"setosa",IF(AND(G53&lt;6.3,B53&lt;3.55,D53&lt;1.75,C53&lt;5.05,A53&gt;=5.55),"virginica",IF(AND(G53&gt;=6.3,B53&lt;3.55,D53&lt;1.75,C53&lt;5.05,A53&gt;=5.55),"versicolor","shouldnthappen"))))))))</f>
        <v>setosa</v>
      </c>
      <c r="Z53" s="1" t="str">
        <f aca="false">IF(AND(D53&lt;0.75),"setosa",IF(AND(B53&gt;=2.55,C53&lt;4.85,D53&gt;=0.75),"versicolor",IF(AND(D53&gt;=1.7,C53&gt;=4.85,D53&gt;=0.75),"virginica",IF(AND(D53&lt;1.6,B53&lt;2.55,C53&lt;4.85,D53&gt;=0.75),"versicolor",IF(AND(D53&gt;=1.6,B53&lt;2.55,C53&lt;4.85,D53&gt;=0.75),"virginica",IF(AND(B53&lt;2.65,D53&lt;1.7,C53&gt;=4.85,D53&gt;=0.75),"virginica",IF(AND(F53&lt;0.325,B53&gt;=2.65,D53&lt;1.7,C53&gt;=4.85,D53&gt;=0.75),"virginica",IF(AND(G53&lt;10.717,F53&gt;=0.325,B53&gt;=2.65,D53&lt;1.7,C53&gt;=4.85,D53&gt;=0.75),"versicolor",IF(AND(G53&gt;=10.717,F53&gt;=0.325,B53&gt;=2.65,D53&lt;1.7,C53&gt;=4.85,D53&gt;=0.75),"virginica","shouldnthappen")))))))))</f>
        <v>setosa</v>
      </c>
      <c r="AA53" s="1" t="str">
        <f aca="false">IF(AND(D53&lt;0.75),"setosa",IF(AND(D53&gt;=1.75,D53&gt;=0.75),"virginica",IF(AND(F53&gt;=0.455,D53&lt;1.75,D53&gt;=0.75),"versicolor",IF(AND(D53&lt;1.45,F53&lt;0.455,D53&lt;1.75,D53&gt;=0.75),"versicolor",IF(AND(F53&lt;0.247,D53&gt;=1.45,F53&lt;0.455,D53&lt;1.75,D53&gt;=0.75),"versicolor",IF(AND(F53&gt;=0.247,D53&gt;=1.45,F53&lt;0.455,D53&lt;1.75,D53&gt;=0.75),"virginica","shouldnthappen"))))))</f>
        <v>setosa</v>
      </c>
      <c r="AB53" s="1" t="str">
        <f aca="false">IF(AND(F53&gt;=0.221,B53&gt;=3.35),"setosa",IF(AND(A53&lt;5.3,F53&gt;=0.683,B53&lt;3.35),"setosa",IF(AND(A53&lt;6.45,F53&lt;0.221,B53&gt;=3.35),"setosa",IF(AND(A53&gt;=6.45,F53&lt;0.221,B53&gt;=3.35),"virginica",IF(AND(G53&lt;6.3,A53&lt;6.25,F53&lt;0.683,B53&lt;3.35),"virginica",IF(AND(G53&lt;13.795,A53&gt;=6.25,F53&lt;0.683,B53&lt;3.35),"virginica",IF(AND(D53&lt;1.65,A53&gt;=5.3,F53&gt;=0.683,B53&lt;3.35),"versicolor",IF(AND(D53&gt;=1.65,A53&gt;=5.3,F53&gt;=0.683,B53&lt;3.35),"virginica",IF(AND(D53&lt;0.6,G53&gt;=6.3,A53&lt;6.25,F53&lt;0.683,B53&lt;3.35),"setosa",IF(AND(D53&lt;1.7,G53&gt;=13.795,A53&gt;=6.25,F53&lt;0.683,B53&lt;3.35),"versicolor",IF(AND(D53&gt;=1.7,G53&gt;=13.795,A53&gt;=6.25,F53&lt;0.683,B53&lt;3.35),"virginica",IF(AND(C53&gt;=5.35,D53&gt;=0.6,G53&gt;=6.3,A53&lt;6.25,F53&lt;0.683,B53&lt;3.35),"virginica",IF(AND(D53&lt;1.75,C53&lt;5.35,D53&gt;=0.6,G53&gt;=6.3,A53&lt;6.25,F53&lt;0.683,B53&lt;3.35),"versicolor",IF(AND(D53&gt;=1.75,C53&lt;5.35,D53&gt;=0.6,G53&gt;=6.3,A53&lt;6.25,F53&lt;0.683,B53&lt;3.35),"virginica","shouldnthappen"))))))))))))))</f>
        <v>setosa</v>
      </c>
      <c r="AC53" s="1" t="str">
        <f aca="false">IF(AND(B53&gt;=3.3),"setosa",IF(AND(C53&lt;2.45,D53&lt;1.55,B53&lt;3.3),"setosa",IF(AND(F53&gt;=0.211,D53&gt;=1.55,B53&lt;3.3),"virginica",IF(AND(C53&lt;4.9,C53&gt;=2.45,D53&lt;1.55,B53&lt;3.3),"versicolor",IF(AND(C53&gt;=4.9,C53&gt;=2.45,D53&lt;1.55,B53&lt;3.3),"virginica",IF(AND(F53&lt;0.138,F53&lt;0.211,D53&gt;=1.55,B53&lt;3.3),"virginica",IF(AND(F53&gt;=0.138,F53&lt;0.211,D53&gt;=1.55,B53&lt;3.3),"versicolor","shouldnthappen")))))))</f>
        <v>setosa</v>
      </c>
      <c r="AD53" s="1" t="str">
        <f aca="false">IF(AND(D53&gt;=1.75),"virginica",IF(AND(D53&lt;0.75,D53&lt;1.75),"setosa",IF(AND(D53&lt;1.35,D53&gt;=0.75,D53&lt;1.75),"versicolor",IF(AND(B53&lt;2.6,C53&lt;4.85,D53&gt;=1.35,D53&gt;=0.75,D53&lt;1.75),"virginica",IF(AND(B53&gt;=2.6,C53&lt;4.85,D53&gt;=1.35,D53&gt;=0.75,D53&lt;1.75),"versicolor",IF(AND(A53&lt;6.4,C53&gt;=4.85,D53&gt;=1.35,D53&gt;=0.75,D53&lt;1.75),"virginica",IF(AND(A53&gt;=6.4,C53&gt;=4.85,D53&gt;=1.35,D53&gt;=0.75,D53&lt;1.75),"versicolor","shouldnthappen")))))))</f>
        <v>setosa</v>
      </c>
      <c r="AE53" s="1" t="str">
        <f aca="false">IF(AND(C53&lt;2.45),"setosa",IF(AND(F53&lt;0.07,C53&gt;=2.45),"virginica",IF(AND(A53&gt;=5,C53&lt;4.75,F53&gt;=0.07,C53&gt;=2.45),"versicolor",IF(AND(F53&lt;0.182,C53&gt;=4.75,F53&gt;=0.07,C53&gt;=2.45),"versicolor",IF(AND(B53&lt;2.45,A53&lt;5,C53&lt;4.75,F53&gt;=0.07,C53&gt;=2.45),"versicolor",IF(AND(B53&gt;=2.45,A53&lt;5,C53&lt;4.75,F53&gt;=0.07,C53&gt;=2.45),"virginica",IF(AND(F53&gt;=0.468,F53&gt;=0.182,C53&gt;=4.75,F53&gt;=0.07,C53&gt;=2.45),"virginica",IF(AND(A53&gt;=6.85,F53&lt;0.468,F53&gt;=0.182,C53&gt;=4.75,F53&gt;=0.07,C53&gt;=2.45),"virginica",IF(AND(B53&lt;2.6,A53&lt;6.85,F53&lt;0.468,F53&gt;=0.182,C53&gt;=4.75,F53&gt;=0.07,C53&gt;=2.45),"virginica",IF(AND(B53&gt;=2.6,A53&lt;6.85,F53&lt;0.468,F53&gt;=0.182,C53&gt;=4.75,F53&gt;=0.07,C53&gt;=2.45),"versicolor","shouldnthappen"))))))))))</f>
        <v>setosa</v>
      </c>
      <c r="AF53" s="1" t="str">
        <f aca="false">IF(AND(D53&lt;0.75,A53&lt;5.45),"setosa",IF(AND(D53&gt;=1.75,A53&gt;=5.45),"virginica",IF(AND(G53&lt;6.094,D53&gt;=0.75,A53&lt;5.45),"virginica",IF(AND(G53&gt;=6.094,D53&gt;=0.75,A53&lt;5.45),"versicolor",IF(AND(C53&lt;2.75,D53&lt;1.75,A53&gt;=5.45),"setosa",IF(AND(D53&lt;1.45,C53&gt;=2.75,D53&lt;1.75,A53&gt;=5.45),"versicolor",IF(AND(B53&lt;2.75,D53&gt;=1.45,C53&gt;=2.75,D53&lt;1.75,A53&gt;=5.45),"versicolor",IF(AND(C53&lt;5.05,B53&gt;=2.75,D53&gt;=1.45,C53&gt;=2.75,D53&lt;1.75,A53&gt;=5.45),"versicolor",IF(AND(C53&gt;=5.05,B53&gt;=2.75,D53&gt;=1.45,C53&gt;=2.75,D53&lt;1.75,A53&gt;=5.45),"virginica","shouldnthappen")))))))))</f>
        <v>setosa</v>
      </c>
      <c r="AG53" s="1" t="str">
        <f aca="false">IF(AND(D53&lt;0.65,G53&lt;8.868,A53&lt;5.3),"setosa",IF(AND(C53&lt;2.6,G53&gt;=8.868,A53&lt;5.3),"setosa",IF(AND(C53&gt;=2.6,G53&gt;=8.868,A53&lt;5.3),"versicolor",IF(AND(C53&gt;=4.95,D53&lt;1.55,A53&gt;=5.3),"virginica",IF(AND(G53&lt;13.795,D53&gt;=1.55,A53&gt;=5.3),"virginica",IF(AND(C53&lt;3.75,D53&gt;=0.65,G53&lt;8.868,A53&lt;5.3),"versicolor",IF(AND(C53&gt;=3.75,D53&gt;=0.65,G53&lt;8.868,A53&lt;5.3),"virginica",IF(AND(C53&lt;2.6,C53&lt;4.95,D53&lt;1.55,A53&gt;=5.3),"setosa",IF(AND(C53&gt;=2.6,C53&lt;4.95,D53&lt;1.55,A53&gt;=5.3),"versicolor",IF(AND(C53&lt;4.75,G53&gt;=13.795,D53&gt;=1.55,A53&gt;=5.3),"versicolor",IF(AND(C53&gt;=4.75,G53&gt;=13.795,D53&gt;=1.55,A53&gt;=5.3),"virginica","shouldnthappen")))))))))))</f>
        <v>setosa</v>
      </c>
      <c r="AH53" s="1" t="str">
        <f aca="false">IF(AND(D53&lt;0.75),"setosa",IF(AND(C53&lt;4.75,D53&gt;=0.75),"versicolor",IF(AND(G53&lt;13.757,C53&gt;=4.75,D53&gt;=0.75),"virginica",IF(AND(B53&lt;3.05,G53&gt;=13.757,C53&gt;=4.75,D53&gt;=0.75),"virginica",IF(AND(A53&lt;6.65,B53&gt;=3.05,G53&gt;=13.757,C53&gt;=4.75,D53&gt;=0.75),"virginica",IF(AND(A53&gt;=6.65,B53&gt;=3.05,G53&gt;=13.757,C53&gt;=4.75,D53&gt;=0.75),"versicolor","shouldnthappen"))))))</f>
        <v>setosa</v>
      </c>
      <c r="AI53" s="1" t="str">
        <f aca="false">IF(AND(D53&lt;0.7),"setosa",IF(AND(C53&lt;4.75,D53&gt;=0.7),"versicolor",IF(AND(A53&lt;6.6,F53&lt;0.482,C53&gt;=4.75,D53&gt;=0.7),"virginica",IF(AND(C53&gt;=4.95,F53&gt;=0.482,C53&gt;=4.75,D53&gt;=0.7),"virginica",IF(AND(D53&lt;1.9,A53&gt;=6.6,F53&lt;0.482,C53&gt;=4.75,D53&gt;=0.7),"versicolor",IF(AND(D53&gt;=1.9,A53&gt;=6.6,F53&lt;0.482,C53&gt;=4.75,D53&gt;=0.7),"virginica",IF(AND(F53&gt;=0.766,C53&lt;4.95,F53&gt;=0.482,C53&gt;=4.75,D53&gt;=0.7),"virginica",IF(AND(B53&lt;2.95,F53&lt;0.766,C53&lt;4.95,F53&gt;=0.482,C53&gt;=4.75,D53&gt;=0.7),"virginica",IF(AND(B53&gt;=2.95,F53&lt;0.766,C53&lt;4.95,F53&gt;=0.482,C53&gt;=4.75,D53&gt;=0.7),"versicolor","shouldnthappen")))))))))</f>
        <v>setosa</v>
      </c>
      <c r="AJ53" s="1" t="str">
        <f aca="false">IF(AND(C53&lt;2.45,C53&lt;4.75),"setosa",IF(AND(D53&gt;=1.65,C53&gt;=4.75),"virginica",IF(AND(A53&lt;4.95,C53&gt;=2.45,C53&lt;4.75),"virginica",IF(AND(A53&gt;=4.95,C53&gt;=2.45,C53&lt;4.75),"versicolor",IF(AND(B53&lt;2.95,D53&lt;1.65,C53&gt;=4.75),"virginica",IF(AND(B53&gt;=2.95,D53&lt;1.65,C53&gt;=4.75),"versicolor","shouldnthappen"))))))</f>
        <v>setosa</v>
      </c>
      <c r="AK53" s="1" t="str">
        <f aca="false">IF(AND(D53&lt;0.75,A53&lt;5.45),"setosa",IF(AND(B53&lt;2.45,D53&gt;=0.75,A53&lt;5.45),"versicolor",IF(AND(A53&gt;=5.55,C53&lt;4.75,A53&gt;=5.45),"versicolor",IF(AND(C53&gt;=5.15,C53&gt;=4.75,A53&gt;=5.45),"virginica",IF(AND(G53&lt;6.094,B53&gt;=2.45,D53&gt;=0.75,A53&lt;5.45),"virginica",IF(AND(G53&gt;=6.094,B53&gt;=2.45,D53&gt;=0.75,A53&lt;5.45),"versicolor",IF(AND(D53&lt;0.6,A53&lt;5.55,C53&lt;4.75,A53&gt;=5.45),"setosa",IF(AND(D53&gt;=0.6,A53&lt;5.55,C53&lt;4.75,A53&gt;=5.45),"versicolor",IF(AND(C53&lt;4.95,C53&lt;5.15,C53&gt;=4.75,A53&gt;=5.45),"virginica",IF(AND(G53&lt;12.627,C53&lt;5.05,C53&gt;=4.95,C53&lt;5.15,C53&gt;=4.75,A53&gt;=5.45),"virginica",IF(AND(G53&gt;=12.627,C53&lt;5.05,C53&gt;=4.95,C53&lt;5.15,C53&gt;=4.75,A53&gt;=5.45),"versicolor",IF(AND(D53&lt;1.7,C53&gt;=5.05,C53&gt;=4.95,C53&lt;5.15,C53&gt;=4.75,A53&gt;=5.45),"versicolor",IF(AND(D53&gt;=1.7,C53&gt;=5.05,C53&gt;=4.95,C53&lt;5.15,C53&gt;=4.75,A53&gt;=5.45),"virginica","shouldnthappen")))))))))))))</f>
        <v>setosa</v>
      </c>
      <c r="AL53" s="1" t="str">
        <f aca="false">IF(AND(B53&lt;2.45,B53&lt;3.15),"versicolor",IF(AND(D53&lt;0.95,G53&lt;15.141,B53&gt;=3.15),"setosa",IF(AND(G53&lt;15.429,G53&gt;=15.141,B53&gt;=3.15),"versicolor",IF(AND(G53&gt;=15.429,G53&gt;=15.141,B53&gt;=3.15),"virginica",IF(AND(C53&lt;2.3,C53&lt;4.75,B53&gt;=2.45,B53&lt;3.15),"setosa",IF(AND(G53&gt;=16.072,C53&gt;=4.75,B53&gt;=2.45,B53&lt;3.15),"versicolor",IF(AND(G53&lt;11.833,D53&gt;=0.95,G53&lt;15.141,B53&gt;=3.15),"virginica",IF(AND(A53&lt;5,C53&gt;=2.3,C53&lt;4.75,B53&gt;=2.45,B53&lt;3.15),"virginica",IF(AND(A53&gt;=5,C53&gt;=2.3,C53&lt;4.75,B53&gt;=2.45,B53&lt;3.15),"versicolor",IF(AND(G53&lt;14.342,G53&gt;=11.833,D53&gt;=0.95,G53&lt;15.141,B53&gt;=3.15),"versicolor",IF(AND(G53&gt;=14.342,G53&gt;=11.833,D53&gt;=0.95,G53&lt;15.141,B53&gt;=3.15),"virginica",IF(AND(G53&lt;13.757,F53&gt;=0.741,G53&lt;16.072,C53&gt;=4.75,B53&gt;=2.45,B53&lt;3.15),"virginica",IF(AND(F53&gt;=0.546,A53&lt;6.15,F53&lt;0.741,G53&lt;16.072,C53&gt;=4.75,B53&gt;=2.45,B53&lt;3.15),"virginica",IF(AND(D53&gt;=1.75,A53&gt;=6.15,F53&lt;0.741,G53&lt;16.072,C53&gt;=4.75,B53&gt;=2.45,B53&lt;3.15),"virginica",IF(AND(C53&lt;4.85,G53&gt;=13.757,F53&gt;=0.741,G53&lt;16.072,C53&gt;=4.75,B53&gt;=2.45,B53&lt;3.15),"virginica",IF(AND(C53&gt;=4.85,G53&gt;=13.757,F53&gt;=0.741,G53&lt;16.072,C53&gt;=4.75,B53&gt;=2.45,B53&lt;3.15),"versicolor",IF(AND(F53&lt;0.331,F53&lt;0.546,A53&lt;6.15,F53&lt;0.741,G53&lt;16.072,C53&gt;=4.75,B53&gt;=2.45,B53&lt;3.15),"virginica",IF(AND(F53&gt;=0.331,F53&lt;0.546,A53&lt;6.15,F53&lt;0.741,G53&lt;16.072,C53&gt;=4.75,B53&gt;=2.45,B53&lt;3.15),"versicolor",IF(AND(G53&lt;10.661,D53&lt;1.75,A53&gt;=6.15,F53&lt;0.741,G53&lt;16.072,C53&gt;=4.75,B53&gt;=2.45,B53&lt;3.15),"virginica",IF(AND(G53&gt;=10.661,D53&lt;1.75,A53&gt;=6.15,F53&lt;0.741,G53&lt;16.072,C53&gt;=4.75,B53&gt;=2.45,B53&lt;3.15),"versicolor","shouldnthappen"))))))))))))))))))))</f>
        <v>setosa</v>
      </c>
      <c r="AM53" s="1" t="str">
        <f aca="false">IF(AND(D53&lt;1.35,F53&gt;=0.917),"setosa",IF(AND(D53&gt;=1.35,F53&gt;=0.917),"virginica",IF(AND(D53&lt;0.75,D53&lt;1.55,F53&lt;0.917),"setosa",IF(AND(C53&gt;=4.8,D53&gt;=1.55,F53&lt;0.917),"virginica",IF(AND(A53&lt;5.95,D53&gt;=0.75,D53&lt;1.55,F53&lt;0.917),"versicolor",IF(AND(F53&lt;0.473,C53&lt;4.8,D53&gt;=1.55,F53&lt;0.917),"virginica",IF(AND(F53&gt;=0.473,C53&lt;4.8,D53&gt;=1.55,F53&lt;0.917),"versicolor",IF(AND(C53&lt;4.95,A53&gt;=5.95,D53&gt;=0.75,D53&lt;1.55,F53&lt;0.917),"versicolor",IF(AND(C53&gt;=4.95,A53&gt;=5.95,D53&gt;=0.75,D53&lt;1.55,F53&lt;0.917),"virginica","shouldnthappen")))))))))</f>
        <v>setosa</v>
      </c>
      <c r="AN53" s="1" t="str">
        <f aca="false">IF(AND(D53&lt;0.75,A53&lt;5.45),"setosa",IF(AND(D53&lt;1.55,D53&gt;=0.75,A53&lt;5.45),"versicolor",IF(AND(D53&gt;=1.55,D53&gt;=0.75,A53&lt;5.45),"virginica",IF(AND(A53&gt;=5.75,C53&lt;4.75,A53&gt;=5.45),"versicolor",IF(AND(F53&lt;0.361,C53&gt;=4.75,A53&gt;=5.45),"virginica",IF(AND(C53&lt;2.6,A53&lt;5.75,C53&lt;4.75,A53&gt;=5.45),"setosa",IF(AND(C53&gt;=2.6,A53&lt;5.75,C53&lt;4.75,A53&gt;=5.45),"versicolor",IF(AND(D53&gt;=1.7,F53&gt;=0.361,C53&gt;=4.75,A53&gt;=5.45),"virginica",IF(AND(B53&lt;2.65,D53&lt;1.7,F53&gt;=0.361,C53&gt;=4.75,A53&gt;=5.45),"virginica",IF(AND(A53&lt;7.05,B53&gt;=2.65,D53&lt;1.7,F53&gt;=0.361,C53&gt;=4.75,A53&gt;=5.45),"versicolor",IF(AND(A53&gt;=7.05,B53&gt;=2.65,D53&lt;1.7,F53&gt;=0.361,C53&gt;=4.75,A53&gt;=5.45),"virginica","shouldnthappen")))))))))))</f>
        <v>setosa</v>
      </c>
      <c r="AO53" s="1" t="str">
        <f aca="false">IF(AND(D53&lt;0.7),"setosa",IF(AND(A53&lt;4.95,C53&lt;4.85,D53&gt;=0.7),"virginica",IF(AND(A53&gt;=4.95,C53&lt;4.85,D53&gt;=0.7),"versicolor",IF(AND(D53&gt;=1.7,C53&gt;=4.85,D53&gt;=0.7),"virginica",IF(AND(F53&lt;0.325,D53&lt;1.7,C53&gt;=4.85,D53&gt;=0.7),"virginica",IF(AND(D53&lt;1.55,F53&gt;=0.325,D53&lt;1.7,C53&gt;=4.85,D53&gt;=0.7),"virginica",IF(AND(D53&gt;=1.55,F53&gt;=0.325,D53&lt;1.7,C53&gt;=4.85,D53&gt;=0.7),"versicolor","shouldnthappen")))))))</f>
        <v>setosa</v>
      </c>
      <c r="AP53" s="1" t="str">
        <f aca="false">IF(AND(D53&lt;0.75),"setosa",IF(AND(C53&lt;4.85,D53&gt;=0.75),"versicolor",IF(AND(G53&gt;=8.277,C53&gt;=4.85,D53&gt;=0.75),"virginica",IF(AND(F53&gt;=0.633,G53&lt;8.277,C53&gt;=4.85,D53&gt;=0.75),"virginica",IF(AND(G53&lt;7.61,F53&lt;0.633,G53&lt;8.277,C53&gt;=4.85,D53&gt;=0.75),"virginica",IF(AND(G53&gt;=7.61,F53&lt;0.633,G53&lt;8.277,C53&gt;=4.85,D53&gt;=0.75),"versicolor","shouldnthappen"))))))</f>
        <v>setosa</v>
      </c>
      <c r="AQ53" s="1" t="str">
        <f aca="false">IF(AND(C53&lt;2.65,A53&gt;=5.45,C53&lt;4.75),"setosa",IF(AND(C53&gt;=2.65,A53&gt;=5.45,C53&lt;4.75),"versicolor",IF(AND(B53&lt;2.9,C53&lt;4.85,C53&gt;=4.75),"versicolor",IF(AND(B53&gt;=2.9,C53&lt;4.85,C53&gt;=4.75),"virginica",IF(AND(D53&lt;1.7,C53&gt;=4.85,C53&gt;=4.75),"versicolor",IF(AND(D53&gt;=1.7,C53&gt;=4.85,C53&gt;=4.75),"virginica",IF(AND(C53&lt;2.45,G53&lt;14.126,A53&lt;5.45,C53&lt;4.75),"setosa",IF(AND(C53&gt;=2.45,G53&lt;14.126,A53&lt;5.45,C53&lt;4.75),"versicolor",IF(AND(C53&lt;2.4,G53&gt;=14.126,A53&lt;5.45,C53&lt;4.75),"setosa",IF(AND(C53&gt;=2.4,G53&gt;=14.126,A53&lt;5.45,C53&lt;4.75),"versicolor","shouldnthappen"))))))))))</f>
        <v>setosa</v>
      </c>
      <c r="AR53" s="1" t="str">
        <f aca="false">IF(AND(C53&lt;2.45,C53&lt;4.85),"setosa",IF(AND(C53&gt;=5.15,C53&gt;=4.85),"virginica",IF(AND(A53&gt;=4.95,C53&gt;=2.45,C53&lt;4.85),"versicolor",IF(AND(D53&lt;1.35,A53&lt;4.95,C53&gt;=2.45,C53&lt;4.85),"versicolor",IF(AND(D53&gt;=1.35,A53&lt;4.95,C53&gt;=2.45,C53&lt;4.85),"virginica",IF(AND(F53&lt;0.35,G53&lt;12.751,C53&lt;5.15,C53&gt;=4.85),"virginica",IF(AND(A53&lt;6.5,G53&gt;=12.751,C53&lt;5.15,C53&gt;=4.85),"virginica",IF(AND(A53&gt;=6.5,G53&gt;=12.751,C53&lt;5.15,C53&gt;=4.85),"versicolor",IF(AND(B53&gt;=2.75,F53&gt;=0.35,G53&lt;12.751,C53&lt;5.15,C53&gt;=4.85),"virginica",IF(AND(C53&lt;5.05,B53&lt;2.75,F53&gt;=0.35,G53&lt;12.751,C53&lt;5.15,C53&gt;=4.85),"virginica",IF(AND(C53&gt;=5.05,B53&lt;2.75,F53&gt;=0.35,G53&lt;12.751,C53&lt;5.15,C53&gt;=4.85),"versicolor","shouldnthappen")))))))))))</f>
        <v>setosa</v>
      </c>
      <c r="AS53" s="1" t="str">
        <f aca="false">IF(AND(F53&gt;=0.9,B53&lt;3.05),"virginica",IF(AND(A53&lt;5.9,B53&gt;=3.05),"setosa",IF(AND(D53&lt;1.65,A53&gt;=5.9,B53&gt;=3.05),"versicolor",IF(AND(D53&gt;=1.65,A53&gt;=5.9,B53&gt;=3.05),"virginica",IF(AND(D53&gt;=1.75,C53&gt;=4.85,F53&lt;0.9,B53&lt;3.05),"virginica",IF(AND(C53&lt;2.2,B53&lt;2.95,C53&lt;4.85,F53&lt;0.9,B53&lt;3.05),"setosa",IF(AND(C53&gt;=2.2,B53&lt;2.95,C53&lt;4.85,F53&lt;0.9,B53&lt;3.05),"versicolor",IF(AND(C53&lt;2.8,B53&gt;=2.95,C53&lt;4.85,F53&lt;0.9,B53&lt;3.05),"setosa",IF(AND(C53&gt;=2.8,B53&gt;=2.95,C53&lt;4.85,F53&lt;0.9,B53&lt;3.05),"versicolor",IF(AND(G53&lt;13.879,D53&lt;1.75,C53&gt;=4.85,F53&lt;0.9,B53&lt;3.05),"virginica",IF(AND(G53&gt;=13.879,D53&lt;1.75,C53&gt;=4.85,F53&lt;0.9,B53&lt;3.05),"versicolor","shouldnthappen")))))))))))</f>
        <v>setosa</v>
      </c>
      <c r="AT53" s="1" t="str">
        <f aca="false">IF(AND(D53&lt;0.75),"setosa",IF(AND(D53&gt;=1.75,D53&gt;=0.75),"virginica",IF(AND(D53&lt;1.45,G53&lt;7.37,D53&lt;1.75,D53&gt;=0.75),"versicolor",IF(AND(D53&gt;=1.45,G53&lt;7.37,D53&lt;1.75,D53&gt;=0.75),"virginica",IF(AND(C53&lt;5.45,G53&gt;=7.37,D53&lt;1.75,D53&gt;=0.75),"versicolor",IF(AND(C53&gt;=5.45,G53&gt;=7.37,D53&lt;1.75,D53&gt;=0.75),"virginica","shouldnthappen"))))))</f>
        <v>setosa</v>
      </c>
      <c r="AU53" s="1" t="str">
        <f aca="false">IF(AND(D53&lt;0.7),"setosa",IF(AND(D53&gt;=1.7,A53&gt;=6.15,D53&gt;=0.7),"virginica",IF(AND(B53&gt;=2.55,C53&lt;4.75,A53&lt;6.15,D53&gt;=0.7),"versicolor",IF(AND(D53&gt;=1.7,C53&gt;=4.75,A53&lt;6.15,D53&gt;=0.7),"virginica",IF(AND(C53&lt;5.25,D53&lt;1.7,A53&gt;=6.15,D53&gt;=0.7),"versicolor",IF(AND(C53&gt;=5.25,D53&lt;1.7,A53&gt;=6.15,D53&gt;=0.7),"virginica",IF(AND(C53&lt;4.25,B53&lt;2.55,C53&lt;4.75,A53&lt;6.15,D53&gt;=0.7),"versicolor",IF(AND(C53&gt;=4.25,B53&lt;2.55,C53&lt;4.75,A53&lt;6.15,D53&gt;=0.7),"virginica",IF(AND(B53&lt;2.65,D53&lt;1.7,C53&gt;=4.75,A53&lt;6.15,D53&gt;=0.7),"virginica",IF(AND(B53&gt;=2.65,D53&lt;1.7,C53&gt;=4.75,A53&lt;6.15,D53&gt;=0.7),"versicolor","shouldnthappen"))))))))))</f>
        <v>setosa</v>
      </c>
      <c r="AV53" s="1" t="str">
        <f aca="false">IF(AND(D53&lt;0.75),"setosa",IF(AND(F53&gt;=0.899,D53&gt;=0.75),"virginica",IF(AND(D53&lt;1.65,A53&lt;6.05,F53&lt;0.899,D53&gt;=0.75),"versicolor",IF(AND(D53&gt;=1.65,A53&lt;6.05,F53&lt;0.899,D53&gt;=0.75),"virginica",IF(AND(C53&gt;=5.05,A53&gt;=6.05,F53&lt;0.899,D53&gt;=0.75),"virginica",IF(AND(G53&gt;=13.757,C53&lt;5.05,A53&gt;=6.05,F53&lt;0.899,D53&gt;=0.75),"versicolor",IF(AND(D53&lt;1.6,G53&lt;13.757,C53&lt;5.05,A53&gt;=6.05,F53&lt;0.899,D53&gt;=0.75),"versicolor",IF(AND(D53&gt;=1.6,G53&lt;13.757,C53&lt;5.05,A53&gt;=6.05,F53&lt;0.899,D53&gt;=0.75),"virginica","shouldnthappen"))))))))</f>
        <v>setosa</v>
      </c>
      <c r="AW53" s="1" t="str">
        <f aca="false">IF(AND(F53&lt;0.117,A53&gt;=5.55),"virginica",IF(AND(A53&gt;=5.2,G53&lt;6.086,A53&lt;5.55),"versicolor",IF(AND(D53&lt;0.7,G53&gt;=6.086,A53&lt;5.55),"setosa",IF(AND(D53&gt;=0.7,G53&gt;=6.086,A53&lt;5.55),"versicolor",IF(AND(A53&lt;4.75,A53&lt;5.2,G53&lt;6.086,A53&lt;5.55),"setosa",IF(AND(A53&gt;=4.75,A53&lt;5.2,G53&lt;6.086,A53&lt;5.55),"virginica",IF(AND(D53&gt;=1.65,C53&lt;4.95,F53&gt;=0.117,A53&gt;=5.55),"virginica",IF(AND(D53&gt;=1.75,C53&gt;=4.95,F53&gt;=0.117,A53&gt;=5.55),"virginica",IF(AND(C53&lt;2.6,D53&lt;1.65,C53&lt;4.95,F53&gt;=0.117,A53&gt;=5.55),"setosa",IF(AND(C53&gt;=2.6,D53&lt;1.65,C53&lt;4.95,F53&gt;=0.117,A53&gt;=5.55),"versicolor",IF(AND(D53&lt;1.55,D53&lt;1.75,C53&gt;=4.95,F53&gt;=0.117,A53&gt;=5.55),"virginica",IF(AND(A53&lt;6.95,D53&gt;=1.55,D53&lt;1.75,C53&gt;=4.95,F53&gt;=0.117,A53&gt;=5.55),"versicolor",IF(AND(A53&gt;=6.95,D53&gt;=1.55,D53&lt;1.75,C53&gt;=4.95,F53&gt;=0.117,A53&gt;=5.55),"virginica","shouldnthappen")))))))))))))</f>
        <v>versicolor</v>
      </c>
      <c r="AX53" s="1" t="str">
        <f aca="false">IF(AND(D53&lt;0.75),"setosa",IF(AND(F53&lt;0.138,D53&gt;=0.75),"virginica",IF(AND(C53&lt;4.45,A53&lt;6.15,F53&gt;=0.138,D53&gt;=0.75),"versicolor",IF(AND(C53&gt;=5.05,A53&gt;=6.15,F53&gt;=0.138,D53&gt;=0.75),"virginica",IF(AND(B53&lt;2.65,C53&gt;=4.45,A53&lt;6.15,F53&gt;=0.138,D53&gt;=0.75),"virginica",IF(AND(A53&gt;=6.35,C53&lt;5.05,A53&gt;=6.15,F53&gt;=0.138,D53&gt;=0.75),"versicolor",IF(AND(A53&lt;5.65,B53&gt;=2.65,C53&gt;=4.45,A53&lt;6.15,F53&gt;=0.138,D53&gt;=0.75),"virginica",IF(AND(D53&lt;1.75,A53&lt;6.35,C53&lt;5.05,A53&gt;=6.15,F53&gt;=0.138,D53&gt;=0.75),"versicolor",IF(AND(D53&gt;=1.75,A53&lt;6.35,C53&lt;5.05,A53&gt;=6.15,F53&gt;=0.138,D53&gt;=0.75),"virginica",IF(AND(D53&lt;1.7,A53&gt;=5.65,B53&gt;=2.65,C53&gt;=4.45,A53&lt;6.15,F53&gt;=0.138,D53&gt;=0.75),"versicolor",IF(AND(D53&gt;=1.7,A53&gt;=5.65,B53&gt;=2.65,C53&gt;=4.45,A53&lt;6.15,F53&gt;=0.138,D53&gt;=0.75),"virginica","shouldnthappen")))))))))))</f>
        <v>setosa</v>
      </c>
      <c r="AY53" s="1" t="str">
        <f aca="false">IF(AND(D53&lt;0.75,A53&lt;5.55),"setosa",IF(AND(A53&lt;4.95,D53&gt;=0.75,A53&lt;5.55),"virginica",IF(AND(A53&gt;=4.95,D53&gt;=0.75,A53&lt;5.55),"versicolor",IF(AND(C53&lt;2.6,C53&lt;4.85,A53&gt;=5.55),"setosa",IF(AND(C53&gt;=2.6,C53&lt;4.85,A53&gt;=5.55),"versicolor",IF(AND(D53&gt;=1.75,C53&gt;=4.85,A53&gt;=5.55),"virginica",IF(AND(F53&lt;0.405,D53&lt;1.75,C53&gt;=4.85,A53&gt;=5.55),"versicolor",IF(AND(B53&lt;3.05,F53&gt;=0.405,D53&lt;1.75,C53&gt;=4.85,A53&gt;=5.55),"virginica",IF(AND(B53&gt;=3.05,F53&gt;=0.405,D53&lt;1.75,C53&gt;=4.85,A53&gt;=5.55),"versicolor","shouldnthappen")))))))))</f>
        <v>setosa</v>
      </c>
      <c r="AZ53" s="1" t="str">
        <f aca="false">IF(AND(D53&lt;0.75),"setosa",IF(AND(F53&lt;0.9,C53&lt;4.95,D53&gt;=0.75),"versicolor",IF(AND(F53&gt;=0.9,C53&lt;4.95,D53&gt;=0.75),"virginica",IF(AND(D53&gt;=1.7,C53&gt;=4.95,D53&gt;=0.75),"virginica",IF(AND(F53&lt;0.405,D53&lt;1.7,C53&gt;=4.95,D53&gt;=0.75),"versicolor",IF(AND(F53&gt;=0.405,D53&lt;1.7,C53&gt;=4.95,D53&gt;=0.75),"virginica","shouldnthappen"))))))</f>
        <v>setosa</v>
      </c>
      <c r="BA53" s="1" t="str">
        <f aca="false">IF(AND(D53&lt;0.75),"setosa",IF(AND(D53&gt;=1.7,C53&gt;=5.05,D53&gt;=0.75),"virginica",IF(AND(D53&lt;1.45,D53&lt;1.6,C53&lt;5.05,D53&gt;=0.75),"versicolor",IF(AND(A53&lt;5.8,D53&gt;=1.6,C53&lt;5.05,D53&gt;=0.75),"virginica",IF(AND(A53&gt;=5.8,D53&gt;=1.6,C53&lt;5.05,D53&gt;=0.75),"versicolor",IF(AND(F53&lt;0.417,D53&lt;1.7,C53&gt;=5.05,D53&gt;=0.75),"versicolor",IF(AND(F53&gt;=0.417,D53&lt;1.7,C53&gt;=5.05,D53&gt;=0.75),"virginica",IF(AND(A53&lt;5.95,D53&gt;=1.45,D53&lt;1.6,C53&lt;5.05,D53&gt;=0.75),"versicolor",IF(AND(G53&lt;10.618,A53&gt;=5.95,D53&gt;=1.45,D53&lt;1.6,C53&lt;5.05,D53&gt;=0.75),"virginica",IF(AND(G53&gt;=10.618,A53&gt;=5.95,D53&gt;=1.45,D53&lt;1.6,C53&lt;5.05,D53&gt;=0.75),"versicolor","shouldnthappen"))))))))))</f>
        <v>setosa</v>
      </c>
      <c r="BB53" s="1" t="str">
        <f aca="false">IF(AND(C53&lt;2.6),"setosa",IF(AND(D53&gt;=1.75,C53&gt;=2.6),"virginica",IF(AND(C53&gt;=5.45,D53&lt;1.75,C53&gt;=2.6),"virginica",IF(AND(F53&gt;=0.259,C53&lt;5.45,D53&lt;1.75,C53&gt;=2.6),"versicolor",IF(AND(C53&lt;5.05,F53&lt;0.259,C53&lt;5.45,D53&lt;1.75,C53&gt;=2.6),"versicolor",IF(AND(C53&gt;=5.05,F53&lt;0.259,C53&lt;5.45,D53&lt;1.75,C53&gt;=2.6),"virginica","shouldnthappen"))))))</f>
        <v>setosa</v>
      </c>
      <c r="BC53" s="1" t="str">
        <f aca="false">IF(AND(A53&lt;4.95,B53&lt;2.7,A53&lt;5.55),"virginica",IF(AND(A53&gt;=4.95,B53&lt;2.7,A53&lt;5.55),"versicolor",IF(AND(C53&lt;3.2,B53&gt;=2.7,A53&lt;5.55),"setosa",IF(AND(C53&gt;=3.2,B53&gt;=2.7,A53&lt;5.55),"versicolor",IF(AND(F53&gt;=0.85,A53&lt;6.15,A53&gt;=5.55),"virginica",IF(AND(D53&lt;1.45,A53&gt;=6.15,A53&gt;=5.55),"versicolor",IF(AND(C53&lt;4.8,F53&lt;0.85,A53&lt;6.15,A53&gt;=5.55),"versicolor",IF(AND(D53&gt;=1.7,D53&gt;=1.45,A53&gt;=6.15,A53&gt;=5.55),"virginica",IF(AND(G53&lt;9.333,C53&gt;=4.8,F53&lt;0.85,A53&lt;6.15,A53&gt;=5.55),"versicolor",IF(AND(G53&gt;=9.333,C53&gt;=4.8,F53&lt;0.85,A53&lt;6.15,A53&gt;=5.55),"virginica",IF(AND(C53&lt;4.9,D53&lt;1.7,D53&gt;=1.45,A53&gt;=6.15,A53&gt;=5.55),"versicolor",IF(AND(C53&gt;=4.9,D53&lt;1.7,D53&gt;=1.45,A53&gt;=6.15,A53&gt;=5.55),"virginica","shouldnthappen"))))))))))))</f>
        <v>setosa</v>
      </c>
      <c r="BD53" s="1" t="str">
        <f aca="false">IF(AND(C53&lt;2.35),"setosa",IF(AND(C53&lt;4.75,B53&lt;2.55,C53&gt;=2.35),"versicolor",IF(AND(C53&gt;=4.75,B53&lt;2.55,C53&gt;=2.35),"virginica",IF(AND(C53&lt;4.75,B53&gt;=2.55,C53&gt;=2.35),"versicolor",IF(AND(D53&gt;=1.75,C53&gt;=4.75,B53&gt;=2.55,C53&gt;=2.35),"virginica",IF(AND(A53&gt;=6.5,D53&lt;1.75,C53&gt;=4.75,B53&gt;=2.55,C53&gt;=2.35),"versicolor",IF(AND(A53&lt;6.05,A53&lt;6.5,D53&lt;1.75,C53&gt;=4.75,B53&gt;=2.55,C53&gt;=2.35),"versicolor",IF(AND(A53&gt;=6.05,A53&lt;6.5,D53&lt;1.75,C53&gt;=4.75,B53&gt;=2.55,C53&gt;=2.35),"virginica","shouldnthappen"))))))))</f>
        <v>setosa</v>
      </c>
      <c r="BE53" s="1" t="str">
        <f aca="false">IF(AND(C53&lt;2.5),"setosa",IF(AND(D53&lt;1.65,C53&lt;4.75,C53&gt;=2.5),"versicolor",IF(AND(D53&gt;=1.65,C53&lt;4.75,C53&gt;=2.5),"virginica",IF(AND(D53&gt;=1.75,C53&gt;=4.75,C53&gt;=2.5),"virginica",IF(AND(C53&lt;4.95,D53&lt;1.75,C53&gt;=4.75,C53&gt;=2.5),"versicolor",IF(AND(A53&lt;6.5,C53&gt;=4.95,D53&lt;1.75,C53&gt;=4.75,C53&gt;=2.5),"virginica",IF(AND(A53&gt;=6.5,C53&gt;=4.95,D53&lt;1.75,C53&gt;=4.75,C53&gt;=2.5),"versicolor","shouldnthappen")))))))</f>
        <v>setosa</v>
      </c>
      <c r="BF53" s="1" t="str">
        <f aca="false">IF(AND(G53&gt;=15.244),"virginica",IF(AND(C53&lt;3.2,B53&gt;=3.15,G53&lt;15.244),"setosa",IF(AND(A53&gt;=4.95,C53&lt;4.7,B53&lt;3.15,G53&lt;15.244),"versicolor",IF(AND(C53&gt;=5.15,C53&gt;=4.7,B53&lt;3.15,G53&lt;15.244),"virginica",IF(AND(A53&gt;=6.45,C53&gt;=3.2,B53&gt;=3.15,G53&lt;15.244),"virginica",IF(AND(D53&lt;0.95,A53&lt;4.95,C53&lt;4.7,B53&lt;3.15,G53&lt;15.244),"setosa",IF(AND(D53&gt;=0.95,A53&lt;4.95,C53&lt;4.7,B53&lt;3.15,G53&lt;15.244),"virginica",IF(AND(F53&lt;0.816,A53&lt;6.45,C53&gt;=3.2,B53&gt;=3.15,G53&lt;15.244),"virginica",IF(AND(F53&gt;=0.816,A53&lt;6.45,C53&gt;=3.2,B53&gt;=3.15,G53&lt;15.244),"versicolor",IF(AND(A53&gt;=6.5,B53&lt;3.05,C53&lt;5.15,C53&gt;=4.7,B53&lt;3.15,G53&lt;15.244),"versicolor",IF(AND(G53&lt;11.093,B53&gt;=3.05,C53&lt;5.15,C53&gt;=4.7,B53&lt;3.15,G53&lt;15.244),"virginica",IF(AND(G53&gt;=11.093,B53&gt;=3.05,C53&lt;5.15,C53&gt;=4.7,B53&lt;3.15,G53&lt;15.244),"versicolor",IF(AND(D53&gt;=1.7,A53&lt;6.5,B53&lt;3.05,C53&lt;5.15,C53&gt;=4.7,B53&lt;3.15,G53&lt;15.244),"virginica",IF(AND(G53&lt;7.498,D53&lt;1.7,A53&lt;6.5,B53&lt;3.05,C53&lt;5.15,C53&gt;=4.7,B53&lt;3.15,G53&lt;15.244),"virginica",IF(AND(G53&gt;=7.498,D53&lt;1.7,A53&lt;6.5,B53&lt;3.05,C53&lt;5.15,C53&gt;=4.7,B53&lt;3.15,G53&lt;15.244),"versicolor","shouldnthappen")))))))))))))))</f>
        <v>setosa</v>
      </c>
      <c r="BG53" s="1" t="str">
        <f aca="false">IF(AND(B53&gt;=3.35,C53&lt;4.85),"setosa",IF(AND(D53&gt;=1.75,C53&gt;=4.85),"virginica",IF(AND(D53&lt;0.75,B53&lt;3.35,C53&lt;4.85),"setosa",IF(AND(G53&gt;=13.879,D53&lt;1.75,C53&gt;=4.85),"versicolor",IF(AND(F53&gt;=0.9,D53&gt;=0.75,B53&lt;3.35,C53&lt;4.85),"virginica",IF(AND(F53&gt;=0.405,G53&lt;13.879,D53&lt;1.75,C53&gt;=4.85),"virginica",IF(AND(B53&gt;=2.55,F53&lt;0.9,D53&gt;=0.75,B53&lt;3.35,C53&lt;4.85),"versicolor",IF(AND(G53&lt;7.498,F53&lt;0.405,G53&lt;13.879,D53&lt;1.75,C53&gt;=4.85),"virginica",IF(AND(G53&gt;=7.498,F53&lt;0.405,G53&lt;13.879,D53&lt;1.75,C53&gt;=4.85),"versicolor",IF(AND(G53&lt;5.656,B53&lt;2.55,F53&lt;0.9,D53&gt;=0.75,B53&lt;3.35,C53&lt;4.85),"virginica",IF(AND(G53&gt;=5.656,B53&lt;2.55,F53&lt;0.9,D53&gt;=0.75,B53&lt;3.35,C53&lt;4.85),"versicolor","shouldnthappen")))))))))))</f>
        <v>setosa</v>
      </c>
      <c r="BH53" s="1" t="str">
        <f aca="false">IF(AND(D53&lt;0.7),"setosa",IF(AND(D53&gt;=1.65,A53&lt;6.65,D53&gt;=0.7),"virginica",IF(AND(D53&lt;1.55,A53&gt;=6.65,D53&gt;=0.7),"versicolor",IF(AND(D53&gt;=1.55,A53&gt;=6.65,D53&gt;=0.7),"virginica",IF(AND(F53&gt;=0.529,D53&lt;1.65,A53&lt;6.65,D53&gt;=0.7),"versicolor",IF(AND(C53&gt;=5.35,F53&lt;0.529,D53&lt;1.65,A53&lt;6.65,D53&gt;=0.7),"virginica",IF(AND(G53&gt;=7.411,C53&lt;5.35,F53&lt;0.529,D53&lt;1.65,A53&lt;6.65,D53&gt;=0.7),"versicolor",IF(AND(G53&lt;6.927,G53&lt;7.411,C53&lt;5.35,F53&lt;0.529,D53&lt;1.65,A53&lt;6.65,D53&gt;=0.7),"versicolor",IF(AND(G53&gt;=6.927,G53&lt;7.411,C53&lt;5.35,F53&lt;0.529,D53&lt;1.65,A53&lt;6.65,D53&gt;=0.7),"virginica","shouldnthappen")))))))))</f>
        <v>setosa</v>
      </c>
      <c r="BI53" s="1" t="str">
        <f aca="false">IF(AND(D53&gt;=1.7),"virginica",IF(AND(D53&lt;0.7,D53&lt;1.7),"setosa",IF(AND(D53&lt;1.45,G53&lt;7.37,D53&gt;=0.7,D53&lt;1.7),"versicolor",IF(AND(D53&gt;=1.45,G53&lt;7.37,D53&gt;=0.7,D53&lt;1.7),"virginica",IF(AND(B53&gt;=2.65,G53&gt;=7.37,D53&gt;=0.7,D53&lt;1.7),"versicolor",IF(AND(C53&lt;5.05,B53&lt;2.65,G53&gt;=7.37,D53&gt;=0.7,D53&lt;1.7),"versicolor",IF(AND(C53&gt;=5.05,B53&lt;2.65,G53&gt;=7.37,D53&gt;=0.7,D53&lt;1.7),"virginica","shouldnthappen")))))))</f>
        <v>setosa</v>
      </c>
    </row>
    <row r="54" customFormat="false" ht="13.8" hidden="false" customHeight="false" outlineLevel="0" collapsed="false">
      <c r="A54" s="1" t="n">
        <v>5</v>
      </c>
      <c r="B54" s="1" t="n">
        <v>3</v>
      </c>
      <c r="C54" s="1" t="n">
        <v>1.6</v>
      </c>
      <c r="D54" s="1" t="n">
        <v>0.2</v>
      </c>
      <c r="E54" s="1" t="s">
        <v>94</v>
      </c>
      <c r="F54" s="1" t="n">
        <v>0.271738667273894</v>
      </c>
      <c r="G54" s="1" t="n">
        <v>14.3713229009882</v>
      </c>
      <c r="H54" s="11" t="str">
        <f aca="false">E54</f>
        <v>setosa</v>
      </c>
      <c r="I54" s="1" t="str">
        <f aca="false">INDEX(L54:BI54, MODE(MATCH(L54:BI54, L54:BI54, 0 )))</f>
        <v>setosa</v>
      </c>
      <c r="J54" s="12" t="n">
        <f aca="false">COUNTIF(L54:BI54, H54) / COUNTA(L54:BI54)</f>
        <v>0.98</v>
      </c>
      <c r="K54" s="13" t="n">
        <f aca="false">I54=H54</f>
        <v>1</v>
      </c>
      <c r="L54" s="1" t="str">
        <f aca="false">IF(AND(C54&lt;3.65,B54&gt;=3.35),"setosa",IF(AND(C54&gt;=3.65,B54&gt;=3.35),"virginica",IF(AND(C54&lt;2.35,C54&lt;4.85,B54&lt;3.35),"setosa",IF(AND(F54&gt;=0.899,C54&gt;=2.35,C54&lt;4.85,B54&lt;3.35),"virginica",IF(AND(G54&gt;=8.268,B54&lt;2.75,C54&gt;=4.85,B54&lt;3.35),"virginica",IF(AND(D54&lt;1.55,B54&gt;=2.75,C54&gt;=4.85,B54&lt;3.35),"versicolor",IF(AND(D54&gt;=1.55,B54&gt;=2.75,C54&gt;=4.85,B54&lt;3.35),"virginica",IF(AND(G54&lt;6.537,F54&lt;0.899,C54&gt;=2.35,C54&lt;4.85,B54&lt;3.35),"virginica",IF(AND(G54&gt;=6.537,F54&lt;0.899,C54&gt;=2.35,C54&lt;4.85,B54&lt;3.35),"versicolor",IF(AND(G54&lt;6.878,G54&lt;8.268,B54&lt;2.75,C54&gt;=4.85,B54&lt;3.35),"virginica",IF(AND(G54&gt;=6.878,G54&lt;8.268,B54&lt;2.75,C54&gt;=4.85,B54&lt;3.35),"versicolor","shouldnthappen")))))))))))</f>
        <v>setosa</v>
      </c>
      <c r="M54" s="1" t="str">
        <f aca="false">IF(AND(C54&lt;2.6),"setosa",IF(AND(D54&gt;=1.75,C54&gt;=2.6),"virginica",IF(AND(G54&lt;6.094,D54&lt;1.75,C54&gt;=2.6),"virginica",IF(AND(D54&lt;1.35,G54&gt;=6.094,D54&lt;1.75,C54&gt;=2.6),"versicolor",IF(AND(C54&lt;5.05,D54&gt;=1.35,G54&gt;=6.094,D54&lt;1.75,C54&gt;=2.6),"versicolor",IF(AND(C54&gt;=5.05,D54&gt;=1.35,G54&gt;=6.094,D54&lt;1.75,C54&gt;=2.6),"virginica","shouldnthappen"))))))</f>
        <v>setosa</v>
      </c>
      <c r="N54" s="1" t="str">
        <f aca="false">IF(AND(A54&lt;6.6,B54&gt;=3.45),"setosa",IF(AND(A54&gt;=6.6,B54&gt;=3.45),"virginica",IF(AND(D54&lt;0.7,C54&lt;4.75,B54&lt;3.45),"setosa",IF(AND(D54&gt;=0.7,C54&lt;4.75,B54&lt;3.45),"versicolor",IF(AND(C54&gt;=5.15,C54&gt;=4.75,B54&lt;3.45),"virginica",IF(AND(D54&gt;=1.7,A54&lt;6.5,C54&lt;5.15,C54&gt;=4.75,B54&lt;3.45),"virginica",IF(AND(C54&lt;5.05,A54&gt;=6.5,C54&lt;5.15,C54&gt;=4.75,B54&lt;3.45),"versicolor",IF(AND(C54&gt;=5.05,A54&gt;=6.5,C54&lt;5.15,C54&gt;=4.75,B54&lt;3.45),"virginica",IF(AND(G54&lt;7.498,D54&lt;1.7,A54&lt;6.5,C54&lt;5.15,C54&gt;=4.75,B54&lt;3.45),"virginica",IF(AND(G54&gt;=7.498,D54&lt;1.7,A54&lt;6.5,C54&lt;5.15,C54&gt;=4.75,B54&lt;3.45),"versicolor","shouldnthappen"))))))))))</f>
        <v>setosa</v>
      </c>
      <c r="O54" s="1" t="str">
        <f aca="false">IF(AND(D54&lt;0.75),"setosa",IF(AND(C54&lt;4.75,C54&lt;4.85,D54&gt;=0.75),"versicolor",IF(AND(A54&gt;=6.05,C54&gt;=4.85,D54&gt;=0.75),"virginica",IF(AND(D54&lt;1.6,C54&gt;=4.75,C54&lt;4.85,D54&gt;=0.75),"versicolor",IF(AND(D54&gt;=1.6,C54&gt;=4.75,C54&lt;4.85,D54&gt;=0.75),"virginica",IF(AND(A54&lt;5.9,A54&lt;6.05,C54&gt;=4.85,D54&gt;=0.75),"virginica",IF(AND(A54&gt;=5.9,A54&lt;6.05,C54&gt;=4.85,D54&gt;=0.75),"versicolor","shouldnthappen")))))))</f>
        <v>setosa</v>
      </c>
      <c r="P54" s="1" t="str">
        <f aca="false">IF(AND(D54&lt;0.75),"setosa",IF(AND(A54&lt;5.55,D54&gt;=0.75),"versicolor",IF(AND(D54&gt;=1.7,G54&lt;13.158,A54&gt;=5.55,D54&gt;=0.75),"virginica",IF(AND(B54&lt;2.45,D54&lt;1.7,G54&lt;13.158,A54&gt;=5.55,D54&gt;=0.75),"virginica",IF(AND(B54&gt;=2.45,D54&lt;1.7,G54&lt;13.158,A54&gt;=5.55,D54&gt;=0.75),"versicolor",IF(AND(B54&gt;=3.05,G54&lt;15.551,G54&gt;=13.158,A54&gt;=5.55,D54&gt;=0.75),"versicolor",IF(AND(B54&lt;2.9,G54&gt;=15.551,G54&gt;=13.158,A54&gt;=5.55,D54&gt;=0.75),"versicolor",IF(AND(B54&gt;=2.9,G54&gt;=15.551,G54&gt;=13.158,A54&gt;=5.55,D54&gt;=0.75),"virginica",IF(AND(D54&lt;1.3,G54&lt;14.221,B54&lt;3.05,G54&lt;15.551,G54&gt;=13.158,A54&gt;=5.55,D54&gt;=0.75),"versicolor",IF(AND(D54&gt;=1.3,G54&lt;14.221,B54&lt;3.05,G54&lt;15.551,G54&gt;=13.158,A54&gt;=5.55,D54&gt;=0.75),"virginica",IF(AND(C54&lt;4.9,G54&gt;=14.221,B54&lt;3.05,G54&lt;15.551,G54&gt;=13.158,A54&gt;=5.55,D54&gt;=0.75),"versicolor",IF(AND(C54&gt;=4.9,G54&gt;=14.221,B54&lt;3.05,G54&lt;15.551,G54&gt;=13.158,A54&gt;=5.55,D54&gt;=0.75),"virginica","shouldnthappen"))))))))))))</f>
        <v>setosa</v>
      </c>
      <c r="Q54" s="1" t="str">
        <f aca="false">IF(AND(C54&lt;2.6),"setosa",IF(AND(A54&gt;=4.95,C54&lt;4.75,C54&gt;=2.6),"versicolor",IF(AND(D54&gt;=1.75,C54&gt;=4.75,C54&gt;=2.6),"virginica",IF(AND(B54&lt;2.45,A54&lt;4.95,C54&lt;4.75,C54&gt;=2.6),"versicolor",IF(AND(B54&gt;=2.45,A54&lt;4.95,C54&lt;4.75,C54&gt;=2.6),"virginica",IF(AND(G54&lt;7.498,D54&lt;1.75,C54&gt;=4.75,C54&gt;=2.6),"virginica",IF(AND(F54&lt;0.417,G54&gt;=7.498,D54&lt;1.75,C54&gt;=4.75,C54&gt;=2.6),"versicolor",IF(AND(F54&lt;0.442,F54&gt;=0.417,G54&gt;=7.498,D54&lt;1.75,C54&gt;=4.75,C54&gt;=2.6),"virginica",IF(AND(F54&gt;=0.442,F54&gt;=0.417,G54&gt;=7.498,D54&lt;1.75,C54&gt;=4.75,C54&gt;=2.6),"versicolor","shouldnthappen")))))))))</f>
        <v>setosa</v>
      </c>
      <c r="R54" s="1" t="str">
        <f aca="false">IF(AND(D54&lt;0.75),"setosa",IF(AND(D54&lt;1.75,A54&gt;=6.25,D54&gt;=0.75),"versicolor",IF(AND(D54&gt;=1.75,A54&gt;=6.25,D54&gt;=0.75),"virginica",IF(AND(D54&lt;1.6,C54&lt;4.75,A54&lt;6.25,D54&gt;=0.75),"versicolor",IF(AND(D54&gt;=1.6,C54&lt;4.75,A54&lt;6.25,D54&gt;=0.75),"virginica",IF(AND(G54&lt;6.998,C54&gt;=4.75,A54&lt;6.25,D54&gt;=0.75),"virginica",IF(AND(A54&lt;6.05,G54&gt;=6.998,C54&gt;=4.75,A54&lt;6.25,D54&gt;=0.75),"versicolor",IF(AND(A54&gt;=6.05,G54&gt;=6.998,C54&gt;=4.75,A54&lt;6.25,D54&gt;=0.75),"virginica","shouldnthappen"))))))))</f>
        <v>setosa</v>
      </c>
      <c r="S54" s="1" t="str">
        <f aca="false">IF(AND(B54&gt;=3.05,A54&lt;5.45),"setosa",IF(AND(C54&lt;2.2,B54&lt;3.05,A54&lt;5.45),"setosa",IF(AND(C54&gt;=2.2,B54&lt;3.05,A54&lt;5.45),"versicolor",IF(AND(B54&lt;3.7,C54&lt;4.8,A54&gt;=5.45),"versicolor",IF(AND(B54&gt;=3.7,C54&lt;4.8,A54&gt;=5.45),"setosa",IF(AND(G54&lt;13.757,C54&lt;5.05,C54&gt;=4.8,A54&gt;=5.45),"virginica",IF(AND(G54&gt;=13.757,C54&lt;5.05,C54&gt;=4.8,A54&gt;=5.45),"versicolor",IF(AND(C54&gt;=5.15,C54&gt;=5.05,C54&gt;=4.8,A54&gt;=5.45),"virginica",IF(AND(A54&lt;5.95,C54&lt;5.15,C54&gt;=5.05,C54&gt;=4.8,A54&gt;=5.45),"virginica",IF(AND(D54&gt;=1.8,A54&gt;=5.95,C54&lt;5.15,C54&gt;=5.05,C54&gt;=4.8,A54&gt;=5.45),"virginica",IF(AND(B54&lt;2.75,D54&lt;1.8,A54&gt;=5.95,C54&lt;5.15,C54&gt;=5.05,C54&gt;=4.8,A54&gt;=5.45),"versicolor",IF(AND(B54&gt;=2.75,D54&lt;1.8,A54&gt;=5.95,C54&lt;5.15,C54&gt;=5.05,C54&gt;=4.8,A54&gt;=5.45),"virginica","shouldnthappen"))))))))))))</f>
        <v>setosa</v>
      </c>
      <c r="T54" s="1" t="str">
        <f aca="false">IF(AND(C54&lt;2.6),"setosa",IF(AND(D54&lt;1.65,C54&lt;4.75,C54&gt;=2.6),"versicolor",IF(AND(D54&gt;=1.65,C54&lt;4.75,C54&gt;=2.6),"virginica",IF(AND(G54&gt;=8.494,A54&lt;6.6,C54&gt;=4.75,C54&gt;=2.6),"virginica",IF(AND(C54&lt;5.2,A54&gt;=6.6,C54&gt;=4.75,C54&gt;=2.6),"versicolor",IF(AND(C54&gt;=5.2,A54&gt;=6.6,C54&gt;=4.75,C54&gt;=2.6),"virginica",IF(AND(A54&lt;5.95,G54&lt;8.494,A54&lt;6.6,C54&gt;=4.75,C54&gt;=2.6),"virginica",IF(AND(A54&gt;=5.95,G54&lt;8.494,A54&lt;6.6,C54&gt;=4.75,C54&gt;=2.6),"versicolor","shouldnthappen"))))))))</f>
        <v>setosa</v>
      </c>
      <c r="U54" s="1" t="str">
        <f aca="false">IF(AND(C54&lt;3.65,B54&gt;=3.35),"setosa",IF(AND(C54&gt;=3.65,B54&gt;=3.35),"virginica",IF(AND(C54&lt;2.35,A54&lt;6.25,B54&lt;3.35),"setosa",IF(AND(C54&lt;4.85,A54&gt;=6.25,B54&lt;3.35),"versicolor",IF(AND(G54&gt;=15.426,C54&gt;=2.35,A54&lt;6.25,B54&lt;3.35),"virginica",IF(AND(D54&gt;=1.55,C54&gt;=4.85,A54&gt;=6.25,B54&lt;3.35),"virginica",IF(AND(D54&lt;1.8,G54&lt;15.426,C54&gt;=2.35,A54&lt;6.25,B54&lt;3.35),"versicolor",IF(AND(D54&gt;=1.8,G54&lt;15.426,C54&gt;=2.35,A54&lt;6.25,B54&lt;3.35),"virginica",IF(AND(B54&lt;2.95,D54&lt;1.55,C54&gt;=4.85,A54&gt;=6.25,B54&lt;3.35),"virginica",IF(AND(B54&gt;=2.95,D54&lt;1.55,C54&gt;=4.85,A54&gt;=6.25,B54&lt;3.35),"versicolor","shouldnthappen"))))))))))</f>
        <v>setosa</v>
      </c>
      <c r="V54" s="1" t="str">
        <f aca="false">IF(AND(C54&lt;2.6),"setosa",IF(AND(C54&gt;=4.85,C54&gt;=2.6),"virginica",IF(AND(F54&gt;=0.9,C54&lt;4.85,C54&gt;=2.6),"virginica",IF(AND(G54&lt;5.656,F54&lt;0.9,C54&lt;4.85,C54&gt;=2.6),"virginica",IF(AND(G54&gt;=5.656,F54&lt;0.9,C54&lt;4.85,C54&gt;=2.6),"versicolor","shouldnthappen")))))</f>
        <v>setosa</v>
      </c>
      <c r="W54" s="1" t="str">
        <f aca="false">IF(AND(D54&gt;=1.75,G54&gt;=13.795),"virginica",IF(AND(D54&gt;=1.5,G54&gt;=12.335,G54&lt;13.795),"virginica",IF(AND(C54&lt;2.45,C54&lt;4.85,G54&lt;12.335,G54&lt;13.795),"setosa",IF(AND(C54&gt;=2.45,C54&lt;4.85,G54&lt;12.335,G54&lt;13.795),"versicolor",IF(AND(D54&gt;=1.7,C54&gt;=4.85,G54&lt;12.335,G54&lt;13.795),"virginica",IF(AND(B54&gt;=3.25,D54&lt;1.5,G54&gt;=12.335,G54&lt;13.795),"setosa",IF(AND(D54&lt;1,F54&lt;0.255,D54&lt;1.75,G54&gt;=13.795),"setosa",IF(AND(D54&gt;=1,F54&lt;0.255,D54&lt;1.75,G54&gt;=13.795),"versicolor",IF(AND(A54&lt;5.4,F54&gt;=0.255,D54&lt;1.75,G54&gt;=13.795),"setosa",IF(AND(A54&gt;=5.4,F54&gt;=0.255,D54&lt;1.75,G54&gt;=13.795),"versicolor",IF(AND(A54&lt;6.15,D54&lt;1.7,C54&gt;=4.85,G54&lt;12.335,G54&lt;13.795),"versicolor",IF(AND(A54&gt;=6.15,D54&lt;1.7,C54&gt;=4.85,G54&lt;12.335,G54&lt;13.795),"virginica",IF(AND(C54&lt;5,B54&lt;3.25,D54&lt;1.5,G54&gt;=12.335,G54&lt;13.795),"versicolor",IF(AND(C54&gt;=5,B54&lt;3.25,D54&lt;1.5,G54&gt;=12.335,G54&lt;13.795),"virginica","shouldnthappen"))))))))))))))</f>
        <v>setosa</v>
      </c>
      <c r="X54" s="1" t="str">
        <f aca="false">IF(AND(C54&lt;2.5,A54&lt;5.55),"setosa",IF(AND(F54&lt;0.096,A54&gt;=5.55),"virginica",IF(AND(D54&lt;1.6,C54&gt;=2.5,A54&lt;5.55),"versicolor",IF(AND(D54&gt;=1.6,C54&gt;=2.5,A54&lt;5.55),"virginica",IF(AND(F54&gt;=0.156,C54&lt;4.75,F54&gt;=0.096,A54&gt;=5.55),"versicolor",IF(AND(D54&gt;=1.75,C54&gt;=4.75,F54&gt;=0.096,A54&gt;=5.55),"virginica",IF(AND(B54&lt;3.3,F54&lt;0.156,C54&lt;4.75,F54&gt;=0.096,A54&gt;=5.55),"versicolor",IF(AND(B54&gt;=3.3,F54&lt;0.156,C54&lt;4.75,F54&gt;=0.096,A54&gt;=5.55),"setosa",IF(AND(B54&lt;2.45,A54&lt;6.05,D54&lt;1.75,C54&gt;=4.75,F54&gt;=0.096,A54&gt;=5.55),"virginica",IF(AND(B54&gt;=2.45,A54&lt;6.05,D54&lt;1.75,C54&gt;=4.75,F54&gt;=0.096,A54&gt;=5.55),"versicolor",IF(AND(F54&lt;0.205,A54&gt;=6.05,D54&lt;1.75,C54&gt;=4.75,F54&gt;=0.096,A54&gt;=5.55),"versicolor",IF(AND(F54&gt;=0.205,A54&gt;=6.05,D54&lt;1.75,C54&gt;=4.75,F54&gt;=0.096,A54&gt;=5.55),"virginica","shouldnthappen"))))))))))))</f>
        <v>setosa</v>
      </c>
      <c r="Y54" s="1" t="str">
        <f aca="false">IF(AND(C54&lt;2.35,A54&lt;5.55),"setosa",IF(AND(C54&gt;=5.05,A54&gt;=5.55),"virginica",IF(AND(D54&lt;1.6,C54&gt;=2.35,A54&lt;5.55),"versicolor",IF(AND(D54&gt;=1.6,C54&gt;=2.35,A54&lt;5.55),"virginica",IF(AND(D54&gt;=1.75,C54&lt;5.05,A54&gt;=5.55),"virginica",IF(AND(B54&gt;=3.55,D54&lt;1.75,C54&lt;5.05,A54&gt;=5.55),"setosa",IF(AND(G54&lt;6.3,B54&lt;3.55,D54&lt;1.75,C54&lt;5.05,A54&gt;=5.55),"virginica",IF(AND(G54&gt;=6.3,B54&lt;3.55,D54&lt;1.75,C54&lt;5.05,A54&gt;=5.55),"versicolor","shouldnthappen"))))))))</f>
        <v>setosa</v>
      </c>
      <c r="Z54" s="1" t="str">
        <f aca="false">IF(AND(D54&lt;0.75),"setosa",IF(AND(B54&gt;=2.55,C54&lt;4.85,D54&gt;=0.75),"versicolor",IF(AND(D54&gt;=1.7,C54&gt;=4.85,D54&gt;=0.75),"virginica",IF(AND(D54&lt;1.6,B54&lt;2.55,C54&lt;4.85,D54&gt;=0.75),"versicolor",IF(AND(D54&gt;=1.6,B54&lt;2.55,C54&lt;4.85,D54&gt;=0.75),"virginica",IF(AND(B54&lt;2.65,D54&lt;1.7,C54&gt;=4.85,D54&gt;=0.75),"virginica",IF(AND(F54&lt;0.325,B54&gt;=2.65,D54&lt;1.7,C54&gt;=4.85,D54&gt;=0.75),"virginica",IF(AND(G54&lt;10.717,F54&gt;=0.325,B54&gt;=2.65,D54&lt;1.7,C54&gt;=4.85,D54&gt;=0.75),"versicolor",IF(AND(G54&gt;=10.717,F54&gt;=0.325,B54&gt;=2.65,D54&lt;1.7,C54&gt;=4.85,D54&gt;=0.75),"virginica","shouldnthappen")))))))))</f>
        <v>setosa</v>
      </c>
      <c r="AA54" s="1" t="str">
        <f aca="false">IF(AND(D54&lt;0.75),"setosa",IF(AND(D54&gt;=1.75,D54&gt;=0.75),"virginica",IF(AND(F54&gt;=0.455,D54&lt;1.75,D54&gt;=0.75),"versicolor",IF(AND(D54&lt;1.45,F54&lt;0.455,D54&lt;1.75,D54&gt;=0.75),"versicolor",IF(AND(F54&lt;0.247,D54&gt;=1.45,F54&lt;0.455,D54&lt;1.75,D54&gt;=0.75),"versicolor",IF(AND(F54&gt;=0.247,D54&gt;=1.45,F54&lt;0.455,D54&lt;1.75,D54&gt;=0.75),"virginica","shouldnthappen"))))))</f>
        <v>setosa</v>
      </c>
      <c r="AB54" s="1" t="str">
        <f aca="false">IF(AND(F54&gt;=0.221,B54&gt;=3.35),"setosa",IF(AND(A54&lt;5.3,F54&gt;=0.683,B54&lt;3.35),"setosa",IF(AND(A54&lt;6.45,F54&lt;0.221,B54&gt;=3.35),"setosa",IF(AND(A54&gt;=6.45,F54&lt;0.221,B54&gt;=3.35),"virginica",IF(AND(G54&lt;6.3,A54&lt;6.25,F54&lt;0.683,B54&lt;3.35),"virginica",IF(AND(G54&lt;13.795,A54&gt;=6.25,F54&lt;0.683,B54&lt;3.35),"virginica",IF(AND(D54&lt;1.65,A54&gt;=5.3,F54&gt;=0.683,B54&lt;3.35),"versicolor",IF(AND(D54&gt;=1.65,A54&gt;=5.3,F54&gt;=0.683,B54&lt;3.35),"virginica",IF(AND(D54&lt;0.6,G54&gt;=6.3,A54&lt;6.25,F54&lt;0.683,B54&lt;3.35),"setosa",IF(AND(D54&lt;1.7,G54&gt;=13.795,A54&gt;=6.25,F54&lt;0.683,B54&lt;3.35),"versicolor",IF(AND(D54&gt;=1.7,G54&gt;=13.795,A54&gt;=6.25,F54&lt;0.683,B54&lt;3.35),"virginica",IF(AND(C54&gt;=5.35,D54&gt;=0.6,G54&gt;=6.3,A54&lt;6.25,F54&lt;0.683,B54&lt;3.35),"virginica",IF(AND(D54&lt;1.75,C54&lt;5.35,D54&gt;=0.6,G54&gt;=6.3,A54&lt;6.25,F54&lt;0.683,B54&lt;3.35),"versicolor",IF(AND(D54&gt;=1.75,C54&lt;5.35,D54&gt;=0.6,G54&gt;=6.3,A54&lt;6.25,F54&lt;0.683,B54&lt;3.35),"virginica","shouldnthappen"))))))))))))))</f>
        <v>setosa</v>
      </c>
      <c r="AC54" s="1" t="str">
        <f aca="false">IF(AND(B54&gt;=3.3),"setosa",IF(AND(C54&lt;2.45,D54&lt;1.55,B54&lt;3.3),"setosa",IF(AND(F54&gt;=0.211,D54&gt;=1.55,B54&lt;3.3),"virginica",IF(AND(C54&lt;4.9,C54&gt;=2.45,D54&lt;1.55,B54&lt;3.3),"versicolor",IF(AND(C54&gt;=4.9,C54&gt;=2.45,D54&lt;1.55,B54&lt;3.3),"virginica",IF(AND(F54&lt;0.138,F54&lt;0.211,D54&gt;=1.55,B54&lt;3.3),"virginica",IF(AND(F54&gt;=0.138,F54&lt;0.211,D54&gt;=1.55,B54&lt;3.3),"versicolor","shouldnthappen")))))))</f>
        <v>setosa</v>
      </c>
      <c r="AD54" s="1" t="str">
        <f aca="false">IF(AND(D54&gt;=1.75),"virginica",IF(AND(D54&lt;0.75,D54&lt;1.75),"setosa",IF(AND(D54&lt;1.35,D54&gt;=0.75,D54&lt;1.75),"versicolor",IF(AND(B54&lt;2.6,C54&lt;4.85,D54&gt;=1.35,D54&gt;=0.75,D54&lt;1.75),"virginica",IF(AND(B54&gt;=2.6,C54&lt;4.85,D54&gt;=1.35,D54&gt;=0.75,D54&lt;1.75),"versicolor",IF(AND(A54&lt;6.4,C54&gt;=4.85,D54&gt;=1.35,D54&gt;=0.75,D54&lt;1.75),"virginica",IF(AND(A54&gt;=6.4,C54&gt;=4.85,D54&gt;=1.35,D54&gt;=0.75,D54&lt;1.75),"versicolor","shouldnthappen")))))))</f>
        <v>setosa</v>
      </c>
      <c r="AE54" s="1" t="str">
        <f aca="false">IF(AND(C54&lt;2.45),"setosa",IF(AND(F54&lt;0.07,C54&gt;=2.45),"virginica",IF(AND(A54&gt;=5,C54&lt;4.75,F54&gt;=0.07,C54&gt;=2.45),"versicolor",IF(AND(F54&lt;0.182,C54&gt;=4.75,F54&gt;=0.07,C54&gt;=2.45),"versicolor",IF(AND(B54&lt;2.45,A54&lt;5,C54&lt;4.75,F54&gt;=0.07,C54&gt;=2.45),"versicolor",IF(AND(B54&gt;=2.45,A54&lt;5,C54&lt;4.75,F54&gt;=0.07,C54&gt;=2.45),"virginica",IF(AND(F54&gt;=0.468,F54&gt;=0.182,C54&gt;=4.75,F54&gt;=0.07,C54&gt;=2.45),"virginica",IF(AND(A54&gt;=6.85,F54&lt;0.468,F54&gt;=0.182,C54&gt;=4.75,F54&gt;=0.07,C54&gt;=2.45),"virginica",IF(AND(B54&lt;2.6,A54&lt;6.85,F54&lt;0.468,F54&gt;=0.182,C54&gt;=4.75,F54&gt;=0.07,C54&gt;=2.45),"virginica",IF(AND(B54&gt;=2.6,A54&lt;6.85,F54&lt;0.468,F54&gt;=0.182,C54&gt;=4.75,F54&gt;=0.07,C54&gt;=2.45),"versicolor","shouldnthappen"))))))))))</f>
        <v>setosa</v>
      </c>
      <c r="AF54" s="1" t="str">
        <f aca="false">IF(AND(D54&lt;0.75,A54&lt;5.45),"setosa",IF(AND(D54&gt;=1.75,A54&gt;=5.45),"virginica",IF(AND(G54&lt;6.094,D54&gt;=0.75,A54&lt;5.45),"virginica",IF(AND(G54&gt;=6.094,D54&gt;=0.75,A54&lt;5.45),"versicolor",IF(AND(C54&lt;2.75,D54&lt;1.75,A54&gt;=5.45),"setosa",IF(AND(D54&lt;1.45,C54&gt;=2.75,D54&lt;1.75,A54&gt;=5.45),"versicolor",IF(AND(B54&lt;2.75,D54&gt;=1.45,C54&gt;=2.75,D54&lt;1.75,A54&gt;=5.45),"versicolor",IF(AND(C54&lt;5.05,B54&gt;=2.75,D54&gt;=1.45,C54&gt;=2.75,D54&lt;1.75,A54&gt;=5.45),"versicolor",IF(AND(C54&gt;=5.05,B54&gt;=2.75,D54&gt;=1.45,C54&gt;=2.75,D54&lt;1.75,A54&gt;=5.45),"virginica","shouldnthappen")))))))))</f>
        <v>setosa</v>
      </c>
      <c r="AG54" s="1" t="str">
        <f aca="false">IF(AND(D54&lt;0.65,G54&lt;8.868,A54&lt;5.3),"setosa",IF(AND(C54&lt;2.6,G54&gt;=8.868,A54&lt;5.3),"setosa",IF(AND(C54&gt;=2.6,G54&gt;=8.868,A54&lt;5.3),"versicolor",IF(AND(C54&gt;=4.95,D54&lt;1.55,A54&gt;=5.3),"virginica",IF(AND(G54&lt;13.795,D54&gt;=1.55,A54&gt;=5.3),"virginica",IF(AND(C54&lt;3.75,D54&gt;=0.65,G54&lt;8.868,A54&lt;5.3),"versicolor",IF(AND(C54&gt;=3.75,D54&gt;=0.65,G54&lt;8.868,A54&lt;5.3),"virginica",IF(AND(C54&lt;2.6,C54&lt;4.95,D54&lt;1.55,A54&gt;=5.3),"setosa",IF(AND(C54&gt;=2.6,C54&lt;4.95,D54&lt;1.55,A54&gt;=5.3),"versicolor",IF(AND(C54&lt;4.75,G54&gt;=13.795,D54&gt;=1.55,A54&gt;=5.3),"versicolor",IF(AND(C54&gt;=4.75,G54&gt;=13.795,D54&gt;=1.55,A54&gt;=5.3),"virginica","shouldnthappen")))))))))))</f>
        <v>setosa</v>
      </c>
      <c r="AH54" s="1" t="str">
        <f aca="false">IF(AND(D54&lt;0.75),"setosa",IF(AND(C54&lt;4.75,D54&gt;=0.75),"versicolor",IF(AND(G54&lt;13.757,C54&gt;=4.75,D54&gt;=0.75),"virginica",IF(AND(B54&lt;3.05,G54&gt;=13.757,C54&gt;=4.75,D54&gt;=0.75),"virginica",IF(AND(A54&lt;6.65,B54&gt;=3.05,G54&gt;=13.757,C54&gt;=4.75,D54&gt;=0.75),"virginica",IF(AND(A54&gt;=6.65,B54&gt;=3.05,G54&gt;=13.757,C54&gt;=4.75,D54&gt;=0.75),"versicolor","shouldnthappen"))))))</f>
        <v>setosa</v>
      </c>
      <c r="AI54" s="1" t="str">
        <f aca="false">IF(AND(D54&lt;0.7),"setosa",IF(AND(C54&lt;4.75,D54&gt;=0.7),"versicolor",IF(AND(A54&lt;6.6,F54&lt;0.482,C54&gt;=4.75,D54&gt;=0.7),"virginica",IF(AND(C54&gt;=4.95,F54&gt;=0.482,C54&gt;=4.75,D54&gt;=0.7),"virginica",IF(AND(D54&lt;1.9,A54&gt;=6.6,F54&lt;0.482,C54&gt;=4.75,D54&gt;=0.7),"versicolor",IF(AND(D54&gt;=1.9,A54&gt;=6.6,F54&lt;0.482,C54&gt;=4.75,D54&gt;=0.7),"virginica",IF(AND(F54&gt;=0.766,C54&lt;4.95,F54&gt;=0.482,C54&gt;=4.75,D54&gt;=0.7),"virginica",IF(AND(B54&lt;2.95,F54&lt;0.766,C54&lt;4.95,F54&gt;=0.482,C54&gt;=4.75,D54&gt;=0.7),"virginica",IF(AND(B54&gt;=2.95,F54&lt;0.766,C54&lt;4.95,F54&gt;=0.482,C54&gt;=4.75,D54&gt;=0.7),"versicolor","shouldnthappen")))))))))</f>
        <v>setosa</v>
      </c>
      <c r="AJ54" s="1" t="str">
        <f aca="false">IF(AND(C54&lt;2.45,C54&lt;4.75),"setosa",IF(AND(D54&gt;=1.65,C54&gt;=4.75),"virginica",IF(AND(A54&lt;4.95,C54&gt;=2.45,C54&lt;4.75),"virginica",IF(AND(A54&gt;=4.95,C54&gt;=2.45,C54&lt;4.75),"versicolor",IF(AND(B54&lt;2.95,D54&lt;1.65,C54&gt;=4.75),"virginica",IF(AND(B54&gt;=2.95,D54&lt;1.65,C54&gt;=4.75),"versicolor","shouldnthappen"))))))</f>
        <v>setosa</v>
      </c>
      <c r="AK54" s="1" t="str">
        <f aca="false">IF(AND(D54&lt;0.75,A54&lt;5.45),"setosa",IF(AND(B54&lt;2.45,D54&gt;=0.75,A54&lt;5.45),"versicolor",IF(AND(A54&gt;=5.55,C54&lt;4.75,A54&gt;=5.45),"versicolor",IF(AND(C54&gt;=5.15,C54&gt;=4.75,A54&gt;=5.45),"virginica",IF(AND(G54&lt;6.094,B54&gt;=2.45,D54&gt;=0.75,A54&lt;5.45),"virginica",IF(AND(G54&gt;=6.094,B54&gt;=2.45,D54&gt;=0.75,A54&lt;5.45),"versicolor",IF(AND(D54&lt;0.6,A54&lt;5.55,C54&lt;4.75,A54&gt;=5.45),"setosa",IF(AND(D54&gt;=0.6,A54&lt;5.55,C54&lt;4.75,A54&gt;=5.45),"versicolor",IF(AND(C54&lt;4.95,C54&lt;5.15,C54&gt;=4.75,A54&gt;=5.45),"virginica",IF(AND(G54&lt;12.627,C54&lt;5.05,C54&gt;=4.95,C54&lt;5.15,C54&gt;=4.75,A54&gt;=5.45),"virginica",IF(AND(G54&gt;=12.627,C54&lt;5.05,C54&gt;=4.95,C54&lt;5.15,C54&gt;=4.75,A54&gt;=5.45),"versicolor",IF(AND(D54&lt;1.7,C54&gt;=5.05,C54&gt;=4.95,C54&lt;5.15,C54&gt;=4.75,A54&gt;=5.45),"versicolor",IF(AND(D54&gt;=1.7,C54&gt;=5.05,C54&gt;=4.95,C54&lt;5.15,C54&gt;=4.75,A54&gt;=5.45),"virginica","shouldnthappen")))))))))))))</f>
        <v>setosa</v>
      </c>
      <c r="AL54" s="1" t="str">
        <f aca="false">IF(AND(B54&lt;2.45,B54&lt;3.15),"versicolor",IF(AND(D54&lt;0.95,G54&lt;15.141,B54&gt;=3.15),"setosa",IF(AND(G54&lt;15.429,G54&gt;=15.141,B54&gt;=3.15),"versicolor",IF(AND(G54&gt;=15.429,G54&gt;=15.141,B54&gt;=3.15),"virginica",IF(AND(C54&lt;2.3,C54&lt;4.75,B54&gt;=2.45,B54&lt;3.15),"setosa",IF(AND(G54&gt;=16.072,C54&gt;=4.75,B54&gt;=2.45,B54&lt;3.15),"versicolor",IF(AND(G54&lt;11.833,D54&gt;=0.95,G54&lt;15.141,B54&gt;=3.15),"virginica",IF(AND(A54&lt;5,C54&gt;=2.3,C54&lt;4.75,B54&gt;=2.45,B54&lt;3.15),"virginica",IF(AND(A54&gt;=5,C54&gt;=2.3,C54&lt;4.75,B54&gt;=2.45,B54&lt;3.15),"versicolor",IF(AND(G54&lt;14.342,G54&gt;=11.833,D54&gt;=0.95,G54&lt;15.141,B54&gt;=3.15),"versicolor",IF(AND(G54&gt;=14.342,G54&gt;=11.833,D54&gt;=0.95,G54&lt;15.141,B54&gt;=3.15),"virginica",IF(AND(G54&lt;13.757,F54&gt;=0.741,G54&lt;16.072,C54&gt;=4.75,B54&gt;=2.45,B54&lt;3.15),"virginica",IF(AND(F54&gt;=0.546,A54&lt;6.15,F54&lt;0.741,G54&lt;16.072,C54&gt;=4.75,B54&gt;=2.45,B54&lt;3.15),"virginica",IF(AND(D54&gt;=1.75,A54&gt;=6.15,F54&lt;0.741,G54&lt;16.072,C54&gt;=4.75,B54&gt;=2.45,B54&lt;3.15),"virginica",IF(AND(C54&lt;4.85,G54&gt;=13.757,F54&gt;=0.741,G54&lt;16.072,C54&gt;=4.75,B54&gt;=2.45,B54&lt;3.15),"virginica",IF(AND(C54&gt;=4.85,G54&gt;=13.757,F54&gt;=0.741,G54&lt;16.072,C54&gt;=4.75,B54&gt;=2.45,B54&lt;3.15),"versicolor",IF(AND(F54&lt;0.331,F54&lt;0.546,A54&lt;6.15,F54&lt;0.741,G54&lt;16.072,C54&gt;=4.75,B54&gt;=2.45,B54&lt;3.15),"virginica",IF(AND(F54&gt;=0.331,F54&lt;0.546,A54&lt;6.15,F54&lt;0.741,G54&lt;16.072,C54&gt;=4.75,B54&gt;=2.45,B54&lt;3.15),"versicolor",IF(AND(G54&lt;10.661,D54&lt;1.75,A54&gt;=6.15,F54&lt;0.741,G54&lt;16.072,C54&gt;=4.75,B54&gt;=2.45,B54&lt;3.15),"virginica",IF(AND(G54&gt;=10.661,D54&lt;1.75,A54&gt;=6.15,F54&lt;0.741,G54&lt;16.072,C54&gt;=4.75,B54&gt;=2.45,B54&lt;3.15),"versicolor","shouldnthappen"))))))))))))))))))))</f>
        <v>setosa</v>
      </c>
      <c r="AM54" s="1" t="str">
        <f aca="false">IF(AND(D54&lt;1.35,F54&gt;=0.917),"setosa",IF(AND(D54&gt;=1.35,F54&gt;=0.917),"virginica",IF(AND(D54&lt;0.75,D54&lt;1.55,F54&lt;0.917),"setosa",IF(AND(C54&gt;=4.8,D54&gt;=1.55,F54&lt;0.917),"virginica",IF(AND(A54&lt;5.95,D54&gt;=0.75,D54&lt;1.55,F54&lt;0.917),"versicolor",IF(AND(F54&lt;0.473,C54&lt;4.8,D54&gt;=1.55,F54&lt;0.917),"virginica",IF(AND(F54&gt;=0.473,C54&lt;4.8,D54&gt;=1.55,F54&lt;0.917),"versicolor",IF(AND(C54&lt;4.95,A54&gt;=5.95,D54&gt;=0.75,D54&lt;1.55,F54&lt;0.917),"versicolor",IF(AND(C54&gt;=4.95,A54&gt;=5.95,D54&gt;=0.75,D54&lt;1.55,F54&lt;0.917),"virginica","shouldnthappen")))))))))</f>
        <v>setosa</v>
      </c>
      <c r="AN54" s="1" t="str">
        <f aca="false">IF(AND(D54&lt;0.75,A54&lt;5.45),"setosa",IF(AND(D54&lt;1.55,D54&gt;=0.75,A54&lt;5.45),"versicolor",IF(AND(D54&gt;=1.55,D54&gt;=0.75,A54&lt;5.45),"virginica",IF(AND(A54&gt;=5.75,C54&lt;4.75,A54&gt;=5.45),"versicolor",IF(AND(F54&lt;0.361,C54&gt;=4.75,A54&gt;=5.45),"virginica",IF(AND(C54&lt;2.6,A54&lt;5.75,C54&lt;4.75,A54&gt;=5.45),"setosa",IF(AND(C54&gt;=2.6,A54&lt;5.75,C54&lt;4.75,A54&gt;=5.45),"versicolor",IF(AND(D54&gt;=1.7,F54&gt;=0.361,C54&gt;=4.75,A54&gt;=5.45),"virginica",IF(AND(B54&lt;2.65,D54&lt;1.7,F54&gt;=0.361,C54&gt;=4.75,A54&gt;=5.45),"virginica",IF(AND(A54&lt;7.05,B54&gt;=2.65,D54&lt;1.7,F54&gt;=0.361,C54&gt;=4.75,A54&gt;=5.45),"versicolor",IF(AND(A54&gt;=7.05,B54&gt;=2.65,D54&lt;1.7,F54&gt;=0.361,C54&gt;=4.75,A54&gt;=5.45),"virginica","shouldnthappen")))))))))))</f>
        <v>setosa</v>
      </c>
      <c r="AO54" s="1" t="str">
        <f aca="false">IF(AND(D54&lt;0.7),"setosa",IF(AND(A54&lt;4.95,C54&lt;4.85,D54&gt;=0.7),"virginica",IF(AND(A54&gt;=4.95,C54&lt;4.85,D54&gt;=0.7),"versicolor",IF(AND(D54&gt;=1.7,C54&gt;=4.85,D54&gt;=0.7),"virginica",IF(AND(F54&lt;0.325,D54&lt;1.7,C54&gt;=4.85,D54&gt;=0.7),"virginica",IF(AND(D54&lt;1.55,F54&gt;=0.325,D54&lt;1.7,C54&gt;=4.85,D54&gt;=0.7),"virginica",IF(AND(D54&gt;=1.55,F54&gt;=0.325,D54&lt;1.7,C54&gt;=4.85,D54&gt;=0.7),"versicolor","shouldnthappen")))))))</f>
        <v>setosa</v>
      </c>
      <c r="AP54" s="1" t="str">
        <f aca="false">IF(AND(D54&lt;0.75),"setosa",IF(AND(C54&lt;4.85,D54&gt;=0.75),"versicolor",IF(AND(G54&gt;=8.277,C54&gt;=4.85,D54&gt;=0.75),"virginica",IF(AND(F54&gt;=0.633,G54&lt;8.277,C54&gt;=4.85,D54&gt;=0.75),"virginica",IF(AND(G54&lt;7.61,F54&lt;0.633,G54&lt;8.277,C54&gt;=4.85,D54&gt;=0.75),"virginica",IF(AND(G54&gt;=7.61,F54&lt;0.633,G54&lt;8.277,C54&gt;=4.85,D54&gt;=0.75),"versicolor","shouldnthappen"))))))</f>
        <v>setosa</v>
      </c>
      <c r="AQ54" s="1" t="str">
        <f aca="false">IF(AND(C54&lt;2.65,A54&gt;=5.45,C54&lt;4.75),"setosa",IF(AND(C54&gt;=2.65,A54&gt;=5.45,C54&lt;4.75),"versicolor",IF(AND(B54&lt;2.9,C54&lt;4.85,C54&gt;=4.75),"versicolor",IF(AND(B54&gt;=2.9,C54&lt;4.85,C54&gt;=4.75),"virginica",IF(AND(D54&lt;1.7,C54&gt;=4.85,C54&gt;=4.75),"versicolor",IF(AND(D54&gt;=1.7,C54&gt;=4.85,C54&gt;=4.75),"virginica",IF(AND(C54&lt;2.45,G54&lt;14.126,A54&lt;5.45,C54&lt;4.75),"setosa",IF(AND(C54&gt;=2.45,G54&lt;14.126,A54&lt;5.45,C54&lt;4.75),"versicolor",IF(AND(C54&lt;2.4,G54&gt;=14.126,A54&lt;5.45,C54&lt;4.75),"setosa",IF(AND(C54&gt;=2.4,G54&gt;=14.126,A54&lt;5.45,C54&lt;4.75),"versicolor","shouldnthappen"))))))))))</f>
        <v>setosa</v>
      </c>
      <c r="AR54" s="1" t="str">
        <f aca="false">IF(AND(C54&lt;2.45,C54&lt;4.85),"setosa",IF(AND(C54&gt;=5.15,C54&gt;=4.85),"virginica",IF(AND(A54&gt;=4.95,C54&gt;=2.45,C54&lt;4.85),"versicolor",IF(AND(D54&lt;1.35,A54&lt;4.95,C54&gt;=2.45,C54&lt;4.85),"versicolor",IF(AND(D54&gt;=1.35,A54&lt;4.95,C54&gt;=2.45,C54&lt;4.85),"virginica",IF(AND(F54&lt;0.35,G54&lt;12.751,C54&lt;5.15,C54&gt;=4.85),"virginica",IF(AND(A54&lt;6.5,G54&gt;=12.751,C54&lt;5.15,C54&gt;=4.85),"virginica",IF(AND(A54&gt;=6.5,G54&gt;=12.751,C54&lt;5.15,C54&gt;=4.85),"versicolor",IF(AND(B54&gt;=2.75,F54&gt;=0.35,G54&lt;12.751,C54&lt;5.15,C54&gt;=4.85),"virginica",IF(AND(C54&lt;5.05,B54&lt;2.75,F54&gt;=0.35,G54&lt;12.751,C54&lt;5.15,C54&gt;=4.85),"virginica",IF(AND(C54&gt;=5.05,B54&lt;2.75,F54&gt;=0.35,G54&lt;12.751,C54&lt;5.15,C54&gt;=4.85),"versicolor","shouldnthappen")))))))))))</f>
        <v>setosa</v>
      </c>
      <c r="AS54" s="1" t="str">
        <f aca="false">IF(AND(F54&gt;=0.9,B54&lt;3.05),"virginica",IF(AND(A54&lt;5.9,B54&gt;=3.05),"setosa",IF(AND(D54&lt;1.65,A54&gt;=5.9,B54&gt;=3.05),"versicolor",IF(AND(D54&gt;=1.65,A54&gt;=5.9,B54&gt;=3.05),"virginica",IF(AND(D54&gt;=1.75,C54&gt;=4.85,F54&lt;0.9,B54&lt;3.05),"virginica",IF(AND(C54&lt;2.2,B54&lt;2.95,C54&lt;4.85,F54&lt;0.9,B54&lt;3.05),"setosa",IF(AND(C54&gt;=2.2,B54&lt;2.95,C54&lt;4.85,F54&lt;0.9,B54&lt;3.05),"versicolor",IF(AND(C54&lt;2.8,B54&gt;=2.95,C54&lt;4.85,F54&lt;0.9,B54&lt;3.05),"setosa",IF(AND(C54&gt;=2.8,B54&gt;=2.95,C54&lt;4.85,F54&lt;0.9,B54&lt;3.05),"versicolor",IF(AND(G54&lt;13.879,D54&lt;1.75,C54&gt;=4.85,F54&lt;0.9,B54&lt;3.05),"virginica",IF(AND(G54&gt;=13.879,D54&lt;1.75,C54&gt;=4.85,F54&lt;0.9,B54&lt;3.05),"versicolor","shouldnthappen")))))))))))</f>
        <v>setosa</v>
      </c>
      <c r="AT54" s="1" t="str">
        <f aca="false">IF(AND(D54&lt;0.75),"setosa",IF(AND(D54&gt;=1.75,D54&gt;=0.75),"virginica",IF(AND(D54&lt;1.45,G54&lt;7.37,D54&lt;1.75,D54&gt;=0.75),"versicolor",IF(AND(D54&gt;=1.45,G54&lt;7.37,D54&lt;1.75,D54&gt;=0.75),"virginica",IF(AND(C54&lt;5.45,G54&gt;=7.37,D54&lt;1.75,D54&gt;=0.75),"versicolor",IF(AND(C54&gt;=5.45,G54&gt;=7.37,D54&lt;1.75,D54&gt;=0.75),"virginica","shouldnthappen"))))))</f>
        <v>setosa</v>
      </c>
      <c r="AU54" s="1" t="str">
        <f aca="false">IF(AND(D54&lt;0.7),"setosa",IF(AND(D54&gt;=1.7,A54&gt;=6.15,D54&gt;=0.7),"virginica",IF(AND(B54&gt;=2.55,C54&lt;4.75,A54&lt;6.15,D54&gt;=0.7),"versicolor",IF(AND(D54&gt;=1.7,C54&gt;=4.75,A54&lt;6.15,D54&gt;=0.7),"virginica",IF(AND(C54&lt;5.25,D54&lt;1.7,A54&gt;=6.15,D54&gt;=0.7),"versicolor",IF(AND(C54&gt;=5.25,D54&lt;1.7,A54&gt;=6.15,D54&gt;=0.7),"virginica",IF(AND(C54&lt;4.25,B54&lt;2.55,C54&lt;4.75,A54&lt;6.15,D54&gt;=0.7),"versicolor",IF(AND(C54&gt;=4.25,B54&lt;2.55,C54&lt;4.75,A54&lt;6.15,D54&gt;=0.7),"virginica",IF(AND(B54&lt;2.65,D54&lt;1.7,C54&gt;=4.75,A54&lt;6.15,D54&gt;=0.7),"virginica",IF(AND(B54&gt;=2.65,D54&lt;1.7,C54&gt;=4.75,A54&lt;6.15,D54&gt;=0.7),"versicolor","shouldnthappen"))))))))))</f>
        <v>setosa</v>
      </c>
      <c r="AV54" s="1" t="str">
        <f aca="false">IF(AND(D54&lt;0.75),"setosa",IF(AND(F54&gt;=0.899,D54&gt;=0.75),"virginica",IF(AND(D54&lt;1.65,A54&lt;6.05,F54&lt;0.899,D54&gt;=0.75),"versicolor",IF(AND(D54&gt;=1.65,A54&lt;6.05,F54&lt;0.899,D54&gt;=0.75),"virginica",IF(AND(C54&gt;=5.05,A54&gt;=6.05,F54&lt;0.899,D54&gt;=0.75),"virginica",IF(AND(G54&gt;=13.757,C54&lt;5.05,A54&gt;=6.05,F54&lt;0.899,D54&gt;=0.75),"versicolor",IF(AND(D54&lt;1.6,G54&lt;13.757,C54&lt;5.05,A54&gt;=6.05,F54&lt;0.899,D54&gt;=0.75),"versicolor",IF(AND(D54&gt;=1.6,G54&lt;13.757,C54&lt;5.05,A54&gt;=6.05,F54&lt;0.899,D54&gt;=0.75),"virginica","shouldnthappen"))))))))</f>
        <v>setosa</v>
      </c>
      <c r="AW54" s="1" t="str">
        <f aca="false">IF(AND(F54&lt;0.117,A54&gt;=5.55),"virginica",IF(AND(A54&gt;=5.2,G54&lt;6.086,A54&lt;5.55),"versicolor",IF(AND(D54&lt;0.7,G54&gt;=6.086,A54&lt;5.55),"setosa",IF(AND(D54&gt;=0.7,G54&gt;=6.086,A54&lt;5.55),"versicolor",IF(AND(A54&lt;4.75,A54&lt;5.2,G54&lt;6.086,A54&lt;5.55),"setosa",IF(AND(A54&gt;=4.75,A54&lt;5.2,G54&lt;6.086,A54&lt;5.55),"virginica",IF(AND(D54&gt;=1.65,C54&lt;4.95,F54&gt;=0.117,A54&gt;=5.55),"virginica",IF(AND(D54&gt;=1.75,C54&gt;=4.95,F54&gt;=0.117,A54&gt;=5.55),"virginica",IF(AND(C54&lt;2.6,D54&lt;1.65,C54&lt;4.95,F54&gt;=0.117,A54&gt;=5.55),"setosa",IF(AND(C54&gt;=2.6,D54&lt;1.65,C54&lt;4.95,F54&gt;=0.117,A54&gt;=5.55),"versicolor",IF(AND(D54&lt;1.55,D54&lt;1.75,C54&gt;=4.95,F54&gt;=0.117,A54&gt;=5.55),"virginica",IF(AND(A54&lt;6.95,D54&gt;=1.55,D54&lt;1.75,C54&gt;=4.95,F54&gt;=0.117,A54&gt;=5.55),"versicolor",IF(AND(A54&gt;=6.95,D54&gt;=1.55,D54&lt;1.75,C54&gt;=4.95,F54&gt;=0.117,A54&gt;=5.55),"virginica","shouldnthappen")))))))))))))</f>
        <v>setosa</v>
      </c>
      <c r="AX54" s="1" t="str">
        <f aca="false">IF(AND(D54&lt;0.75),"setosa",IF(AND(F54&lt;0.138,D54&gt;=0.75),"virginica",IF(AND(C54&lt;4.45,A54&lt;6.15,F54&gt;=0.138,D54&gt;=0.75),"versicolor",IF(AND(C54&gt;=5.05,A54&gt;=6.15,F54&gt;=0.138,D54&gt;=0.75),"virginica",IF(AND(B54&lt;2.65,C54&gt;=4.45,A54&lt;6.15,F54&gt;=0.138,D54&gt;=0.75),"virginica",IF(AND(A54&gt;=6.35,C54&lt;5.05,A54&gt;=6.15,F54&gt;=0.138,D54&gt;=0.75),"versicolor",IF(AND(A54&lt;5.65,B54&gt;=2.65,C54&gt;=4.45,A54&lt;6.15,F54&gt;=0.138,D54&gt;=0.75),"virginica",IF(AND(D54&lt;1.75,A54&lt;6.35,C54&lt;5.05,A54&gt;=6.15,F54&gt;=0.138,D54&gt;=0.75),"versicolor",IF(AND(D54&gt;=1.75,A54&lt;6.35,C54&lt;5.05,A54&gt;=6.15,F54&gt;=0.138,D54&gt;=0.75),"virginica",IF(AND(D54&lt;1.7,A54&gt;=5.65,B54&gt;=2.65,C54&gt;=4.45,A54&lt;6.15,F54&gt;=0.138,D54&gt;=0.75),"versicolor",IF(AND(D54&gt;=1.7,A54&gt;=5.65,B54&gt;=2.65,C54&gt;=4.45,A54&lt;6.15,F54&gt;=0.138,D54&gt;=0.75),"virginica","shouldnthappen")))))))))))</f>
        <v>setosa</v>
      </c>
      <c r="AY54" s="1" t="str">
        <f aca="false">IF(AND(D54&lt;0.75,A54&lt;5.55),"setosa",IF(AND(A54&lt;4.95,D54&gt;=0.75,A54&lt;5.55),"virginica",IF(AND(A54&gt;=4.95,D54&gt;=0.75,A54&lt;5.55),"versicolor",IF(AND(C54&lt;2.6,C54&lt;4.85,A54&gt;=5.55),"setosa",IF(AND(C54&gt;=2.6,C54&lt;4.85,A54&gt;=5.55),"versicolor",IF(AND(D54&gt;=1.75,C54&gt;=4.85,A54&gt;=5.55),"virginica",IF(AND(F54&lt;0.405,D54&lt;1.75,C54&gt;=4.85,A54&gt;=5.55),"versicolor",IF(AND(B54&lt;3.05,F54&gt;=0.405,D54&lt;1.75,C54&gt;=4.85,A54&gt;=5.55),"virginica",IF(AND(B54&gt;=3.05,F54&gt;=0.405,D54&lt;1.75,C54&gt;=4.85,A54&gt;=5.55),"versicolor","shouldnthappen")))))))))</f>
        <v>setosa</v>
      </c>
      <c r="AZ54" s="1" t="str">
        <f aca="false">IF(AND(D54&lt;0.75),"setosa",IF(AND(F54&lt;0.9,C54&lt;4.95,D54&gt;=0.75),"versicolor",IF(AND(F54&gt;=0.9,C54&lt;4.95,D54&gt;=0.75),"virginica",IF(AND(D54&gt;=1.7,C54&gt;=4.95,D54&gt;=0.75),"virginica",IF(AND(F54&lt;0.405,D54&lt;1.7,C54&gt;=4.95,D54&gt;=0.75),"versicolor",IF(AND(F54&gt;=0.405,D54&lt;1.7,C54&gt;=4.95,D54&gt;=0.75),"virginica","shouldnthappen"))))))</f>
        <v>setosa</v>
      </c>
      <c r="BA54" s="1" t="str">
        <f aca="false">IF(AND(D54&lt;0.75),"setosa",IF(AND(D54&gt;=1.7,C54&gt;=5.05,D54&gt;=0.75),"virginica",IF(AND(D54&lt;1.45,D54&lt;1.6,C54&lt;5.05,D54&gt;=0.75),"versicolor",IF(AND(A54&lt;5.8,D54&gt;=1.6,C54&lt;5.05,D54&gt;=0.75),"virginica",IF(AND(A54&gt;=5.8,D54&gt;=1.6,C54&lt;5.05,D54&gt;=0.75),"versicolor",IF(AND(F54&lt;0.417,D54&lt;1.7,C54&gt;=5.05,D54&gt;=0.75),"versicolor",IF(AND(F54&gt;=0.417,D54&lt;1.7,C54&gt;=5.05,D54&gt;=0.75),"virginica",IF(AND(A54&lt;5.95,D54&gt;=1.45,D54&lt;1.6,C54&lt;5.05,D54&gt;=0.75),"versicolor",IF(AND(G54&lt;10.618,A54&gt;=5.95,D54&gt;=1.45,D54&lt;1.6,C54&lt;5.05,D54&gt;=0.75),"virginica",IF(AND(G54&gt;=10.618,A54&gt;=5.95,D54&gt;=1.45,D54&lt;1.6,C54&lt;5.05,D54&gt;=0.75),"versicolor","shouldnthappen"))))))))))</f>
        <v>setosa</v>
      </c>
      <c r="BB54" s="1" t="str">
        <f aca="false">IF(AND(C54&lt;2.6),"setosa",IF(AND(D54&gt;=1.75,C54&gt;=2.6),"virginica",IF(AND(C54&gt;=5.45,D54&lt;1.75,C54&gt;=2.6),"virginica",IF(AND(F54&gt;=0.259,C54&lt;5.45,D54&lt;1.75,C54&gt;=2.6),"versicolor",IF(AND(C54&lt;5.05,F54&lt;0.259,C54&lt;5.45,D54&lt;1.75,C54&gt;=2.6),"versicolor",IF(AND(C54&gt;=5.05,F54&lt;0.259,C54&lt;5.45,D54&lt;1.75,C54&gt;=2.6),"virginica","shouldnthappen"))))))</f>
        <v>setosa</v>
      </c>
      <c r="BC54" s="1" t="str">
        <f aca="false">IF(AND(A54&lt;4.95,B54&lt;2.7,A54&lt;5.55),"virginica",IF(AND(A54&gt;=4.95,B54&lt;2.7,A54&lt;5.55),"versicolor",IF(AND(C54&lt;3.2,B54&gt;=2.7,A54&lt;5.55),"setosa",IF(AND(C54&gt;=3.2,B54&gt;=2.7,A54&lt;5.55),"versicolor",IF(AND(F54&gt;=0.85,A54&lt;6.15,A54&gt;=5.55),"virginica",IF(AND(D54&lt;1.45,A54&gt;=6.15,A54&gt;=5.55),"versicolor",IF(AND(C54&lt;4.8,F54&lt;0.85,A54&lt;6.15,A54&gt;=5.55),"versicolor",IF(AND(D54&gt;=1.7,D54&gt;=1.45,A54&gt;=6.15,A54&gt;=5.55),"virginica",IF(AND(G54&lt;9.333,C54&gt;=4.8,F54&lt;0.85,A54&lt;6.15,A54&gt;=5.55),"versicolor",IF(AND(G54&gt;=9.333,C54&gt;=4.8,F54&lt;0.85,A54&lt;6.15,A54&gt;=5.55),"virginica",IF(AND(C54&lt;4.9,D54&lt;1.7,D54&gt;=1.45,A54&gt;=6.15,A54&gt;=5.55),"versicolor",IF(AND(C54&gt;=4.9,D54&lt;1.7,D54&gt;=1.45,A54&gt;=6.15,A54&gt;=5.55),"virginica","shouldnthappen"))))))))))))</f>
        <v>setosa</v>
      </c>
      <c r="BD54" s="1" t="str">
        <f aca="false">IF(AND(C54&lt;2.35),"setosa",IF(AND(C54&lt;4.75,B54&lt;2.55,C54&gt;=2.35),"versicolor",IF(AND(C54&gt;=4.75,B54&lt;2.55,C54&gt;=2.35),"virginica",IF(AND(C54&lt;4.75,B54&gt;=2.55,C54&gt;=2.35),"versicolor",IF(AND(D54&gt;=1.75,C54&gt;=4.75,B54&gt;=2.55,C54&gt;=2.35),"virginica",IF(AND(A54&gt;=6.5,D54&lt;1.75,C54&gt;=4.75,B54&gt;=2.55,C54&gt;=2.35),"versicolor",IF(AND(A54&lt;6.05,A54&lt;6.5,D54&lt;1.75,C54&gt;=4.75,B54&gt;=2.55,C54&gt;=2.35),"versicolor",IF(AND(A54&gt;=6.05,A54&lt;6.5,D54&lt;1.75,C54&gt;=4.75,B54&gt;=2.55,C54&gt;=2.35),"virginica","shouldnthappen"))))))))</f>
        <v>setosa</v>
      </c>
      <c r="BE54" s="1" t="str">
        <f aca="false">IF(AND(C54&lt;2.5),"setosa",IF(AND(D54&lt;1.65,C54&lt;4.75,C54&gt;=2.5),"versicolor",IF(AND(D54&gt;=1.65,C54&lt;4.75,C54&gt;=2.5),"virginica",IF(AND(D54&gt;=1.75,C54&gt;=4.75,C54&gt;=2.5),"virginica",IF(AND(C54&lt;4.95,D54&lt;1.75,C54&gt;=4.75,C54&gt;=2.5),"versicolor",IF(AND(A54&lt;6.5,C54&gt;=4.95,D54&lt;1.75,C54&gt;=4.75,C54&gt;=2.5),"virginica",IF(AND(A54&gt;=6.5,C54&gt;=4.95,D54&lt;1.75,C54&gt;=4.75,C54&gt;=2.5),"versicolor","shouldnthappen")))))))</f>
        <v>setosa</v>
      </c>
      <c r="BF54" s="1" t="str">
        <f aca="false">IF(AND(G54&gt;=15.244),"virginica",IF(AND(C54&lt;3.2,B54&gt;=3.15,G54&lt;15.244),"setosa",IF(AND(A54&gt;=4.95,C54&lt;4.7,B54&lt;3.15,G54&lt;15.244),"versicolor",IF(AND(C54&gt;=5.15,C54&gt;=4.7,B54&lt;3.15,G54&lt;15.244),"virginica",IF(AND(A54&gt;=6.45,C54&gt;=3.2,B54&gt;=3.15,G54&lt;15.244),"virginica",IF(AND(D54&lt;0.95,A54&lt;4.95,C54&lt;4.7,B54&lt;3.15,G54&lt;15.244),"setosa",IF(AND(D54&gt;=0.95,A54&lt;4.95,C54&lt;4.7,B54&lt;3.15,G54&lt;15.244),"virginica",IF(AND(F54&lt;0.816,A54&lt;6.45,C54&gt;=3.2,B54&gt;=3.15,G54&lt;15.244),"virginica",IF(AND(F54&gt;=0.816,A54&lt;6.45,C54&gt;=3.2,B54&gt;=3.15,G54&lt;15.244),"versicolor",IF(AND(A54&gt;=6.5,B54&lt;3.05,C54&lt;5.15,C54&gt;=4.7,B54&lt;3.15,G54&lt;15.244),"versicolor",IF(AND(G54&lt;11.093,B54&gt;=3.05,C54&lt;5.15,C54&gt;=4.7,B54&lt;3.15,G54&lt;15.244),"virginica",IF(AND(G54&gt;=11.093,B54&gt;=3.05,C54&lt;5.15,C54&gt;=4.7,B54&lt;3.15,G54&lt;15.244),"versicolor",IF(AND(D54&gt;=1.7,A54&lt;6.5,B54&lt;3.05,C54&lt;5.15,C54&gt;=4.7,B54&lt;3.15,G54&lt;15.244),"virginica",IF(AND(G54&lt;7.498,D54&lt;1.7,A54&lt;6.5,B54&lt;3.05,C54&lt;5.15,C54&gt;=4.7,B54&lt;3.15,G54&lt;15.244),"virginica",IF(AND(G54&gt;=7.498,D54&lt;1.7,A54&lt;6.5,B54&lt;3.05,C54&lt;5.15,C54&gt;=4.7,B54&lt;3.15,G54&lt;15.244),"versicolor","shouldnthappen")))))))))))))))</f>
        <v>versicolor</v>
      </c>
      <c r="BG54" s="1" t="str">
        <f aca="false">IF(AND(B54&gt;=3.35,C54&lt;4.85),"setosa",IF(AND(D54&gt;=1.75,C54&gt;=4.85),"virginica",IF(AND(D54&lt;0.75,B54&lt;3.35,C54&lt;4.85),"setosa",IF(AND(G54&gt;=13.879,D54&lt;1.75,C54&gt;=4.85),"versicolor",IF(AND(F54&gt;=0.9,D54&gt;=0.75,B54&lt;3.35,C54&lt;4.85),"virginica",IF(AND(F54&gt;=0.405,G54&lt;13.879,D54&lt;1.75,C54&gt;=4.85),"virginica",IF(AND(B54&gt;=2.55,F54&lt;0.9,D54&gt;=0.75,B54&lt;3.35,C54&lt;4.85),"versicolor",IF(AND(G54&lt;7.498,F54&lt;0.405,G54&lt;13.879,D54&lt;1.75,C54&gt;=4.85),"virginica",IF(AND(G54&gt;=7.498,F54&lt;0.405,G54&lt;13.879,D54&lt;1.75,C54&gt;=4.85),"versicolor",IF(AND(G54&lt;5.656,B54&lt;2.55,F54&lt;0.9,D54&gt;=0.75,B54&lt;3.35,C54&lt;4.85),"virginica",IF(AND(G54&gt;=5.656,B54&lt;2.55,F54&lt;0.9,D54&gt;=0.75,B54&lt;3.35,C54&lt;4.85),"versicolor","shouldnthappen")))))))))))</f>
        <v>setosa</v>
      </c>
      <c r="BH54" s="1" t="str">
        <f aca="false">IF(AND(D54&lt;0.7),"setosa",IF(AND(D54&gt;=1.65,A54&lt;6.65,D54&gt;=0.7),"virginica",IF(AND(D54&lt;1.55,A54&gt;=6.65,D54&gt;=0.7),"versicolor",IF(AND(D54&gt;=1.55,A54&gt;=6.65,D54&gt;=0.7),"virginica",IF(AND(F54&gt;=0.529,D54&lt;1.65,A54&lt;6.65,D54&gt;=0.7),"versicolor",IF(AND(C54&gt;=5.35,F54&lt;0.529,D54&lt;1.65,A54&lt;6.65,D54&gt;=0.7),"virginica",IF(AND(G54&gt;=7.411,C54&lt;5.35,F54&lt;0.529,D54&lt;1.65,A54&lt;6.65,D54&gt;=0.7),"versicolor",IF(AND(G54&lt;6.927,G54&lt;7.411,C54&lt;5.35,F54&lt;0.529,D54&lt;1.65,A54&lt;6.65,D54&gt;=0.7),"versicolor",IF(AND(G54&gt;=6.927,G54&lt;7.411,C54&lt;5.35,F54&lt;0.529,D54&lt;1.65,A54&lt;6.65,D54&gt;=0.7),"virginica","shouldnthappen")))))))))</f>
        <v>setosa</v>
      </c>
      <c r="BI54" s="1" t="str">
        <f aca="false">IF(AND(D54&gt;=1.7),"virginica",IF(AND(D54&lt;0.7,D54&lt;1.7),"setosa",IF(AND(D54&lt;1.45,G54&lt;7.37,D54&gt;=0.7,D54&lt;1.7),"versicolor",IF(AND(D54&gt;=1.45,G54&lt;7.37,D54&gt;=0.7,D54&lt;1.7),"virginica",IF(AND(B54&gt;=2.65,G54&gt;=7.37,D54&gt;=0.7,D54&lt;1.7),"versicolor",IF(AND(C54&lt;5.05,B54&lt;2.65,G54&gt;=7.37,D54&gt;=0.7,D54&lt;1.7),"versicolor",IF(AND(C54&gt;=5.05,B54&lt;2.65,G54&gt;=7.37,D54&gt;=0.7,D54&lt;1.7),"virginica","shouldnthappen")))))))</f>
        <v>setosa</v>
      </c>
    </row>
    <row r="55" customFormat="false" ht="13.8" hidden="false" customHeight="false" outlineLevel="0" collapsed="false">
      <c r="A55" s="1" t="n">
        <v>4.4</v>
      </c>
      <c r="B55" s="1" t="n">
        <v>3.2</v>
      </c>
      <c r="C55" s="1" t="n">
        <v>1.3</v>
      </c>
      <c r="D55" s="1" t="n">
        <v>0.2</v>
      </c>
      <c r="E55" s="1" t="s">
        <v>94</v>
      </c>
      <c r="F55" s="1" t="n">
        <v>0.883874133229256</v>
      </c>
      <c r="G55" s="1" t="n">
        <v>13.6381906765513</v>
      </c>
      <c r="H55" s="11" t="str">
        <f aca="false">E55</f>
        <v>setosa</v>
      </c>
      <c r="I55" s="1" t="str">
        <f aca="false">INDEX(L55:BI55, MODE(MATCH(L55:BI55, L55:BI55, 0 )))</f>
        <v>setosa</v>
      </c>
      <c r="J55" s="12" t="n">
        <f aca="false">COUNTIF(L55:BI55, H55) / COUNTA(L55:BI55)</f>
        <v>0.98</v>
      </c>
      <c r="K55" s="13" t="n">
        <f aca="false">I55=H55</f>
        <v>1</v>
      </c>
      <c r="L55" s="1" t="str">
        <f aca="false">IF(AND(C55&lt;3.65,B55&gt;=3.35),"setosa",IF(AND(C55&gt;=3.65,B55&gt;=3.35),"virginica",IF(AND(C55&lt;2.35,C55&lt;4.85,B55&lt;3.35),"setosa",IF(AND(F55&gt;=0.899,C55&gt;=2.35,C55&lt;4.85,B55&lt;3.35),"virginica",IF(AND(G55&gt;=8.268,B55&lt;2.75,C55&gt;=4.85,B55&lt;3.35),"virginica",IF(AND(D55&lt;1.55,B55&gt;=2.75,C55&gt;=4.85,B55&lt;3.35),"versicolor",IF(AND(D55&gt;=1.55,B55&gt;=2.75,C55&gt;=4.85,B55&lt;3.35),"virginica",IF(AND(G55&lt;6.537,F55&lt;0.899,C55&gt;=2.35,C55&lt;4.85,B55&lt;3.35),"virginica",IF(AND(G55&gt;=6.537,F55&lt;0.899,C55&gt;=2.35,C55&lt;4.85,B55&lt;3.35),"versicolor",IF(AND(G55&lt;6.878,G55&lt;8.268,B55&lt;2.75,C55&gt;=4.85,B55&lt;3.35),"virginica",IF(AND(G55&gt;=6.878,G55&lt;8.268,B55&lt;2.75,C55&gt;=4.85,B55&lt;3.35),"versicolor","shouldnthappen")))))))))))</f>
        <v>setosa</v>
      </c>
      <c r="M55" s="1" t="str">
        <f aca="false">IF(AND(C55&lt;2.6),"setosa",IF(AND(D55&gt;=1.75,C55&gt;=2.6),"virginica",IF(AND(G55&lt;6.094,D55&lt;1.75,C55&gt;=2.6),"virginica",IF(AND(D55&lt;1.35,G55&gt;=6.094,D55&lt;1.75,C55&gt;=2.6),"versicolor",IF(AND(C55&lt;5.05,D55&gt;=1.35,G55&gt;=6.094,D55&lt;1.75,C55&gt;=2.6),"versicolor",IF(AND(C55&gt;=5.05,D55&gt;=1.35,G55&gt;=6.094,D55&lt;1.75,C55&gt;=2.6),"virginica","shouldnthappen"))))))</f>
        <v>setosa</v>
      </c>
      <c r="N55" s="1" t="str">
        <f aca="false">IF(AND(A55&lt;6.6,B55&gt;=3.45),"setosa",IF(AND(A55&gt;=6.6,B55&gt;=3.45),"virginica",IF(AND(D55&lt;0.7,C55&lt;4.75,B55&lt;3.45),"setosa",IF(AND(D55&gt;=0.7,C55&lt;4.75,B55&lt;3.45),"versicolor",IF(AND(C55&gt;=5.15,C55&gt;=4.75,B55&lt;3.45),"virginica",IF(AND(D55&gt;=1.7,A55&lt;6.5,C55&lt;5.15,C55&gt;=4.75,B55&lt;3.45),"virginica",IF(AND(C55&lt;5.05,A55&gt;=6.5,C55&lt;5.15,C55&gt;=4.75,B55&lt;3.45),"versicolor",IF(AND(C55&gt;=5.05,A55&gt;=6.5,C55&lt;5.15,C55&gt;=4.75,B55&lt;3.45),"virginica",IF(AND(G55&lt;7.498,D55&lt;1.7,A55&lt;6.5,C55&lt;5.15,C55&gt;=4.75,B55&lt;3.45),"virginica",IF(AND(G55&gt;=7.498,D55&lt;1.7,A55&lt;6.5,C55&lt;5.15,C55&gt;=4.75,B55&lt;3.45),"versicolor","shouldnthappen"))))))))))</f>
        <v>setosa</v>
      </c>
      <c r="O55" s="1" t="str">
        <f aca="false">IF(AND(D55&lt;0.75),"setosa",IF(AND(C55&lt;4.75,C55&lt;4.85,D55&gt;=0.75),"versicolor",IF(AND(A55&gt;=6.05,C55&gt;=4.85,D55&gt;=0.75),"virginica",IF(AND(D55&lt;1.6,C55&gt;=4.75,C55&lt;4.85,D55&gt;=0.75),"versicolor",IF(AND(D55&gt;=1.6,C55&gt;=4.75,C55&lt;4.85,D55&gt;=0.75),"virginica",IF(AND(A55&lt;5.9,A55&lt;6.05,C55&gt;=4.85,D55&gt;=0.75),"virginica",IF(AND(A55&gt;=5.9,A55&lt;6.05,C55&gt;=4.85,D55&gt;=0.75),"versicolor","shouldnthappen")))))))</f>
        <v>setosa</v>
      </c>
      <c r="P55" s="1" t="str">
        <f aca="false">IF(AND(D55&lt;0.75),"setosa",IF(AND(A55&lt;5.55,D55&gt;=0.75),"versicolor",IF(AND(D55&gt;=1.7,G55&lt;13.158,A55&gt;=5.55,D55&gt;=0.75),"virginica",IF(AND(B55&lt;2.45,D55&lt;1.7,G55&lt;13.158,A55&gt;=5.55,D55&gt;=0.75),"virginica",IF(AND(B55&gt;=2.45,D55&lt;1.7,G55&lt;13.158,A55&gt;=5.55,D55&gt;=0.75),"versicolor",IF(AND(B55&gt;=3.05,G55&lt;15.551,G55&gt;=13.158,A55&gt;=5.55,D55&gt;=0.75),"versicolor",IF(AND(B55&lt;2.9,G55&gt;=15.551,G55&gt;=13.158,A55&gt;=5.55,D55&gt;=0.75),"versicolor",IF(AND(B55&gt;=2.9,G55&gt;=15.551,G55&gt;=13.158,A55&gt;=5.55,D55&gt;=0.75),"virginica",IF(AND(D55&lt;1.3,G55&lt;14.221,B55&lt;3.05,G55&lt;15.551,G55&gt;=13.158,A55&gt;=5.55,D55&gt;=0.75),"versicolor",IF(AND(D55&gt;=1.3,G55&lt;14.221,B55&lt;3.05,G55&lt;15.551,G55&gt;=13.158,A55&gt;=5.55,D55&gt;=0.75),"virginica",IF(AND(C55&lt;4.9,G55&gt;=14.221,B55&lt;3.05,G55&lt;15.551,G55&gt;=13.158,A55&gt;=5.55,D55&gt;=0.75),"versicolor",IF(AND(C55&gt;=4.9,G55&gt;=14.221,B55&lt;3.05,G55&lt;15.551,G55&gt;=13.158,A55&gt;=5.55,D55&gt;=0.75),"virginica","shouldnthappen"))))))))))))</f>
        <v>setosa</v>
      </c>
      <c r="Q55" s="1" t="str">
        <f aca="false">IF(AND(C55&lt;2.6),"setosa",IF(AND(A55&gt;=4.95,C55&lt;4.75,C55&gt;=2.6),"versicolor",IF(AND(D55&gt;=1.75,C55&gt;=4.75,C55&gt;=2.6),"virginica",IF(AND(B55&lt;2.45,A55&lt;4.95,C55&lt;4.75,C55&gt;=2.6),"versicolor",IF(AND(B55&gt;=2.45,A55&lt;4.95,C55&lt;4.75,C55&gt;=2.6),"virginica",IF(AND(G55&lt;7.498,D55&lt;1.75,C55&gt;=4.75,C55&gt;=2.6),"virginica",IF(AND(F55&lt;0.417,G55&gt;=7.498,D55&lt;1.75,C55&gt;=4.75,C55&gt;=2.6),"versicolor",IF(AND(F55&lt;0.442,F55&gt;=0.417,G55&gt;=7.498,D55&lt;1.75,C55&gt;=4.75,C55&gt;=2.6),"virginica",IF(AND(F55&gt;=0.442,F55&gt;=0.417,G55&gt;=7.498,D55&lt;1.75,C55&gt;=4.75,C55&gt;=2.6),"versicolor","shouldnthappen")))))))))</f>
        <v>setosa</v>
      </c>
      <c r="R55" s="1" t="str">
        <f aca="false">IF(AND(D55&lt;0.75),"setosa",IF(AND(D55&lt;1.75,A55&gt;=6.25,D55&gt;=0.75),"versicolor",IF(AND(D55&gt;=1.75,A55&gt;=6.25,D55&gt;=0.75),"virginica",IF(AND(D55&lt;1.6,C55&lt;4.75,A55&lt;6.25,D55&gt;=0.75),"versicolor",IF(AND(D55&gt;=1.6,C55&lt;4.75,A55&lt;6.25,D55&gt;=0.75),"virginica",IF(AND(G55&lt;6.998,C55&gt;=4.75,A55&lt;6.25,D55&gt;=0.75),"virginica",IF(AND(A55&lt;6.05,G55&gt;=6.998,C55&gt;=4.75,A55&lt;6.25,D55&gt;=0.75),"versicolor",IF(AND(A55&gt;=6.05,G55&gt;=6.998,C55&gt;=4.75,A55&lt;6.25,D55&gt;=0.75),"virginica","shouldnthappen"))))))))</f>
        <v>setosa</v>
      </c>
      <c r="S55" s="1" t="str">
        <f aca="false">IF(AND(B55&gt;=3.05,A55&lt;5.45),"setosa",IF(AND(C55&lt;2.2,B55&lt;3.05,A55&lt;5.45),"setosa",IF(AND(C55&gt;=2.2,B55&lt;3.05,A55&lt;5.45),"versicolor",IF(AND(B55&lt;3.7,C55&lt;4.8,A55&gt;=5.45),"versicolor",IF(AND(B55&gt;=3.7,C55&lt;4.8,A55&gt;=5.45),"setosa",IF(AND(G55&lt;13.757,C55&lt;5.05,C55&gt;=4.8,A55&gt;=5.45),"virginica",IF(AND(G55&gt;=13.757,C55&lt;5.05,C55&gt;=4.8,A55&gt;=5.45),"versicolor",IF(AND(C55&gt;=5.15,C55&gt;=5.05,C55&gt;=4.8,A55&gt;=5.45),"virginica",IF(AND(A55&lt;5.95,C55&lt;5.15,C55&gt;=5.05,C55&gt;=4.8,A55&gt;=5.45),"virginica",IF(AND(D55&gt;=1.8,A55&gt;=5.95,C55&lt;5.15,C55&gt;=5.05,C55&gt;=4.8,A55&gt;=5.45),"virginica",IF(AND(B55&lt;2.75,D55&lt;1.8,A55&gt;=5.95,C55&lt;5.15,C55&gt;=5.05,C55&gt;=4.8,A55&gt;=5.45),"versicolor",IF(AND(B55&gt;=2.75,D55&lt;1.8,A55&gt;=5.95,C55&lt;5.15,C55&gt;=5.05,C55&gt;=4.8,A55&gt;=5.45),"virginica","shouldnthappen"))))))))))))</f>
        <v>setosa</v>
      </c>
      <c r="T55" s="1" t="str">
        <f aca="false">IF(AND(C55&lt;2.6),"setosa",IF(AND(D55&lt;1.65,C55&lt;4.75,C55&gt;=2.6),"versicolor",IF(AND(D55&gt;=1.65,C55&lt;4.75,C55&gt;=2.6),"virginica",IF(AND(G55&gt;=8.494,A55&lt;6.6,C55&gt;=4.75,C55&gt;=2.6),"virginica",IF(AND(C55&lt;5.2,A55&gt;=6.6,C55&gt;=4.75,C55&gt;=2.6),"versicolor",IF(AND(C55&gt;=5.2,A55&gt;=6.6,C55&gt;=4.75,C55&gt;=2.6),"virginica",IF(AND(A55&lt;5.95,G55&lt;8.494,A55&lt;6.6,C55&gt;=4.75,C55&gt;=2.6),"virginica",IF(AND(A55&gt;=5.95,G55&lt;8.494,A55&lt;6.6,C55&gt;=4.75,C55&gt;=2.6),"versicolor","shouldnthappen"))))))))</f>
        <v>setosa</v>
      </c>
      <c r="U55" s="1" t="str">
        <f aca="false">IF(AND(C55&lt;3.65,B55&gt;=3.35),"setosa",IF(AND(C55&gt;=3.65,B55&gt;=3.35),"virginica",IF(AND(C55&lt;2.35,A55&lt;6.25,B55&lt;3.35),"setosa",IF(AND(C55&lt;4.85,A55&gt;=6.25,B55&lt;3.35),"versicolor",IF(AND(G55&gt;=15.426,C55&gt;=2.35,A55&lt;6.25,B55&lt;3.35),"virginica",IF(AND(D55&gt;=1.55,C55&gt;=4.85,A55&gt;=6.25,B55&lt;3.35),"virginica",IF(AND(D55&lt;1.8,G55&lt;15.426,C55&gt;=2.35,A55&lt;6.25,B55&lt;3.35),"versicolor",IF(AND(D55&gt;=1.8,G55&lt;15.426,C55&gt;=2.35,A55&lt;6.25,B55&lt;3.35),"virginica",IF(AND(B55&lt;2.95,D55&lt;1.55,C55&gt;=4.85,A55&gt;=6.25,B55&lt;3.35),"virginica",IF(AND(B55&gt;=2.95,D55&lt;1.55,C55&gt;=4.85,A55&gt;=6.25,B55&lt;3.35),"versicolor","shouldnthappen"))))))))))</f>
        <v>setosa</v>
      </c>
      <c r="V55" s="1" t="str">
        <f aca="false">IF(AND(C55&lt;2.6),"setosa",IF(AND(C55&gt;=4.85,C55&gt;=2.6),"virginica",IF(AND(F55&gt;=0.9,C55&lt;4.85,C55&gt;=2.6),"virginica",IF(AND(G55&lt;5.656,F55&lt;0.9,C55&lt;4.85,C55&gt;=2.6),"virginica",IF(AND(G55&gt;=5.656,F55&lt;0.9,C55&lt;4.85,C55&gt;=2.6),"versicolor","shouldnthappen")))))</f>
        <v>setosa</v>
      </c>
      <c r="W55" s="1" t="str">
        <f aca="false">IF(AND(D55&gt;=1.75,G55&gt;=13.795),"virginica",IF(AND(D55&gt;=1.5,G55&gt;=12.335,G55&lt;13.795),"virginica",IF(AND(C55&lt;2.45,C55&lt;4.85,G55&lt;12.335,G55&lt;13.795),"setosa",IF(AND(C55&gt;=2.45,C55&lt;4.85,G55&lt;12.335,G55&lt;13.795),"versicolor",IF(AND(D55&gt;=1.7,C55&gt;=4.85,G55&lt;12.335,G55&lt;13.795),"virginica",IF(AND(B55&gt;=3.25,D55&lt;1.5,G55&gt;=12.335,G55&lt;13.795),"setosa",IF(AND(D55&lt;1,F55&lt;0.255,D55&lt;1.75,G55&gt;=13.795),"setosa",IF(AND(D55&gt;=1,F55&lt;0.255,D55&lt;1.75,G55&gt;=13.795),"versicolor",IF(AND(A55&lt;5.4,F55&gt;=0.255,D55&lt;1.75,G55&gt;=13.795),"setosa",IF(AND(A55&gt;=5.4,F55&gt;=0.255,D55&lt;1.75,G55&gt;=13.795),"versicolor",IF(AND(A55&lt;6.15,D55&lt;1.7,C55&gt;=4.85,G55&lt;12.335,G55&lt;13.795),"versicolor",IF(AND(A55&gt;=6.15,D55&lt;1.7,C55&gt;=4.85,G55&lt;12.335,G55&lt;13.795),"virginica",IF(AND(C55&lt;5,B55&lt;3.25,D55&lt;1.5,G55&gt;=12.335,G55&lt;13.795),"versicolor",IF(AND(C55&gt;=5,B55&lt;3.25,D55&lt;1.5,G55&gt;=12.335,G55&lt;13.795),"virginica","shouldnthappen"))))))))))))))</f>
        <v>versicolor</v>
      </c>
      <c r="X55" s="1" t="str">
        <f aca="false">IF(AND(C55&lt;2.5,A55&lt;5.55),"setosa",IF(AND(F55&lt;0.096,A55&gt;=5.55),"virginica",IF(AND(D55&lt;1.6,C55&gt;=2.5,A55&lt;5.55),"versicolor",IF(AND(D55&gt;=1.6,C55&gt;=2.5,A55&lt;5.55),"virginica",IF(AND(F55&gt;=0.156,C55&lt;4.75,F55&gt;=0.096,A55&gt;=5.55),"versicolor",IF(AND(D55&gt;=1.75,C55&gt;=4.75,F55&gt;=0.096,A55&gt;=5.55),"virginica",IF(AND(B55&lt;3.3,F55&lt;0.156,C55&lt;4.75,F55&gt;=0.096,A55&gt;=5.55),"versicolor",IF(AND(B55&gt;=3.3,F55&lt;0.156,C55&lt;4.75,F55&gt;=0.096,A55&gt;=5.55),"setosa",IF(AND(B55&lt;2.45,A55&lt;6.05,D55&lt;1.75,C55&gt;=4.75,F55&gt;=0.096,A55&gt;=5.55),"virginica",IF(AND(B55&gt;=2.45,A55&lt;6.05,D55&lt;1.75,C55&gt;=4.75,F55&gt;=0.096,A55&gt;=5.55),"versicolor",IF(AND(F55&lt;0.205,A55&gt;=6.05,D55&lt;1.75,C55&gt;=4.75,F55&gt;=0.096,A55&gt;=5.55),"versicolor",IF(AND(F55&gt;=0.205,A55&gt;=6.05,D55&lt;1.75,C55&gt;=4.75,F55&gt;=0.096,A55&gt;=5.55),"virginica","shouldnthappen"))))))))))))</f>
        <v>setosa</v>
      </c>
      <c r="Y55" s="1" t="str">
        <f aca="false">IF(AND(C55&lt;2.35,A55&lt;5.55),"setosa",IF(AND(C55&gt;=5.05,A55&gt;=5.55),"virginica",IF(AND(D55&lt;1.6,C55&gt;=2.35,A55&lt;5.55),"versicolor",IF(AND(D55&gt;=1.6,C55&gt;=2.35,A55&lt;5.55),"virginica",IF(AND(D55&gt;=1.75,C55&lt;5.05,A55&gt;=5.55),"virginica",IF(AND(B55&gt;=3.55,D55&lt;1.75,C55&lt;5.05,A55&gt;=5.55),"setosa",IF(AND(G55&lt;6.3,B55&lt;3.55,D55&lt;1.75,C55&lt;5.05,A55&gt;=5.55),"virginica",IF(AND(G55&gt;=6.3,B55&lt;3.55,D55&lt;1.75,C55&lt;5.05,A55&gt;=5.55),"versicolor","shouldnthappen"))))))))</f>
        <v>setosa</v>
      </c>
      <c r="Z55" s="1" t="str">
        <f aca="false">IF(AND(D55&lt;0.75),"setosa",IF(AND(B55&gt;=2.55,C55&lt;4.85,D55&gt;=0.75),"versicolor",IF(AND(D55&gt;=1.7,C55&gt;=4.85,D55&gt;=0.75),"virginica",IF(AND(D55&lt;1.6,B55&lt;2.55,C55&lt;4.85,D55&gt;=0.75),"versicolor",IF(AND(D55&gt;=1.6,B55&lt;2.55,C55&lt;4.85,D55&gt;=0.75),"virginica",IF(AND(B55&lt;2.65,D55&lt;1.7,C55&gt;=4.85,D55&gt;=0.75),"virginica",IF(AND(F55&lt;0.325,B55&gt;=2.65,D55&lt;1.7,C55&gt;=4.85,D55&gt;=0.75),"virginica",IF(AND(G55&lt;10.717,F55&gt;=0.325,B55&gt;=2.65,D55&lt;1.7,C55&gt;=4.85,D55&gt;=0.75),"versicolor",IF(AND(G55&gt;=10.717,F55&gt;=0.325,B55&gt;=2.65,D55&lt;1.7,C55&gt;=4.85,D55&gt;=0.75),"virginica","shouldnthappen")))))))))</f>
        <v>setosa</v>
      </c>
      <c r="AA55" s="1" t="str">
        <f aca="false">IF(AND(D55&lt;0.75),"setosa",IF(AND(D55&gt;=1.75,D55&gt;=0.75),"virginica",IF(AND(F55&gt;=0.455,D55&lt;1.75,D55&gt;=0.75),"versicolor",IF(AND(D55&lt;1.45,F55&lt;0.455,D55&lt;1.75,D55&gt;=0.75),"versicolor",IF(AND(F55&lt;0.247,D55&gt;=1.45,F55&lt;0.455,D55&lt;1.75,D55&gt;=0.75),"versicolor",IF(AND(F55&gt;=0.247,D55&gt;=1.45,F55&lt;0.455,D55&lt;1.75,D55&gt;=0.75),"virginica","shouldnthappen"))))))</f>
        <v>setosa</v>
      </c>
      <c r="AB55" s="1" t="str">
        <f aca="false">IF(AND(F55&gt;=0.221,B55&gt;=3.35),"setosa",IF(AND(A55&lt;5.3,F55&gt;=0.683,B55&lt;3.35),"setosa",IF(AND(A55&lt;6.45,F55&lt;0.221,B55&gt;=3.35),"setosa",IF(AND(A55&gt;=6.45,F55&lt;0.221,B55&gt;=3.35),"virginica",IF(AND(G55&lt;6.3,A55&lt;6.25,F55&lt;0.683,B55&lt;3.35),"virginica",IF(AND(G55&lt;13.795,A55&gt;=6.25,F55&lt;0.683,B55&lt;3.35),"virginica",IF(AND(D55&lt;1.65,A55&gt;=5.3,F55&gt;=0.683,B55&lt;3.35),"versicolor",IF(AND(D55&gt;=1.65,A55&gt;=5.3,F55&gt;=0.683,B55&lt;3.35),"virginica",IF(AND(D55&lt;0.6,G55&gt;=6.3,A55&lt;6.25,F55&lt;0.683,B55&lt;3.35),"setosa",IF(AND(D55&lt;1.7,G55&gt;=13.795,A55&gt;=6.25,F55&lt;0.683,B55&lt;3.35),"versicolor",IF(AND(D55&gt;=1.7,G55&gt;=13.795,A55&gt;=6.25,F55&lt;0.683,B55&lt;3.35),"virginica",IF(AND(C55&gt;=5.35,D55&gt;=0.6,G55&gt;=6.3,A55&lt;6.25,F55&lt;0.683,B55&lt;3.35),"virginica",IF(AND(D55&lt;1.75,C55&lt;5.35,D55&gt;=0.6,G55&gt;=6.3,A55&lt;6.25,F55&lt;0.683,B55&lt;3.35),"versicolor",IF(AND(D55&gt;=1.75,C55&lt;5.35,D55&gt;=0.6,G55&gt;=6.3,A55&lt;6.25,F55&lt;0.683,B55&lt;3.35),"virginica","shouldnthappen"))))))))))))))</f>
        <v>setosa</v>
      </c>
      <c r="AC55" s="1" t="str">
        <f aca="false">IF(AND(B55&gt;=3.3),"setosa",IF(AND(C55&lt;2.45,D55&lt;1.55,B55&lt;3.3),"setosa",IF(AND(F55&gt;=0.211,D55&gt;=1.55,B55&lt;3.3),"virginica",IF(AND(C55&lt;4.9,C55&gt;=2.45,D55&lt;1.55,B55&lt;3.3),"versicolor",IF(AND(C55&gt;=4.9,C55&gt;=2.45,D55&lt;1.55,B55&lt;3.3),"virginica",IF(AND(F55&lt;0.138,F55&lt;0.211,D55&gt;=1.55,B55&lt;3.3),"virginica",IF(AND(F55&gt;=0.138,F55&lt;0.211,D55&gt;=1.55,B55&lt;3.3),"versicolor","shouldnthappen")))))))</f>
        <v>setosa</v>
      </c>
      <c r="AD55" s="1" t="str">
        <f aca="false">IF(AND(D55&gt;=1.75),"virginica",IF(AND(D55&lt;0.75,D55&lt;1.75),"setosa",IF(AND(D55&lt;1.35,D55&gt;=0.75,D55&lt;1.75),"versicolor",IF(AND(B55&lt;2.6,C55&lt;4.85,D55&gt;=1.35,D55&gt;=0.75,D55&lt;1.75),"virginica",IF(AND(B55&gt;=2.6,C55&lt;4.85,D55&gt;=1.35,D55&gt;=0.75,D55&lt;1.75),"versicolor",IF(AND(A55&lt;6.4,C55&gt;=4.85,D55&gt;=1.35,D55&gt;=0.75,D55&lt;1.75),"virginica",IF(AND(A55&gt;=6.4,C55&gt;=4.85,D55&gt;=1.35,D55&gt;=0.75,D55&lt;1.75),"versicolor","shouldnthappen")))))))</f>
        <v>setosa</v>
      </c>
      <c r="AE55" s="1" t="str">
        <f aca="false">IF(AND(C55&lt;2.45),"setosa",IF(AND(F55&lt;0.07,C55&gt;=2.45),"virginica",IF(AND(A55&gt;=5,C55&lt;4.75,F55&gt;=0.07,C55&gt;=2.45),"versicolor",IF(AND(F55&lt;0.182,C55&gt;=4.75,F55&gt;=0.07,C55&gt;=2.45),"versicolor",IF(AND(B55&lt;2.45,A55&lt;5,C55&lt;4.75,F55&gt;=0.07,C55&gt;=2.45),"versicolor",IF(AND(B55&gt;=2.45,A55&lt;5,C55&lt;4.75,F55&gt;=0.07,C55&gt;=2.45),"virginica",IF(AND(F55&gt;=0.468,F55&gt;=0.182,C55&gt;=4.75,F55&gt;=0.07,C55&gt;=2.45),"virginica",IF(AND(A55&gt;=6.85,F55&lt;0.468,F55&gt;=0.182,C55&gt;=4.75,F55&gt;=0.07,C55&gt;=2.45),"virginica",IF(AND(B55&lt;2.6,A55&lt;6.85,F55&lt;0.468,F55&gt;=0.182,C55&gt;=4.75,F55&gt;=0.07,C55&gt;=2.45),"virginica",IF(AND(B55&gt;=2.6,A55&lt;6.85,F55&lt;0.468,F55&gt;=0.182,C55&gt;=4.75,F55&gt;=0.07,C55&gt;=2.45),"versicolor","shouldnthappen"))))))))))</f>
        <v>setosa</v>
      </c>
      <c r="AF55" s="1" t="str">
        <f aca="false">IF(AND(D55&lt;0.75,A55&lt;5.45),"setosa",IF(AND(D55&gt;=1.75,A55&gt;=5.45),"virginica",IF(AND(G55&lt;6.094,D55&gt;=0.75,A55&lt;5.45),"virginica",IF(AND(G55&gt;=6.094,D55&gt;=0.75,A55&lt;5.45),"versicolor",IF(AND(C55&lt;2.75,D55&lt;1.75,A55&gt;=5.45),"setosa",IF(AND(D55&lt;1.45,C55&gt;=2.75,D55&lt;1.75,A55&gt;=5.45),"versicolor",IF(AND(B55&lt;2.75,D55&gt;=1.45,C55&gt;=2.75,D55&lt;1.75,A55&gt;=5.45),"versicolor",IF(AND(C55&lt;5.05,B55&gt;=2.75,D55&gt;=1.45,C55&gt;=2.75,D55&lt;1.75,A55&gt;=5.45),"versicolor",IF(AND(C55&gt;=5.05,B55&gt;=2.75,D55&gt;=1.45,C55&gt;=2.75,D55&lt;1.75,A55&gt;=5.45),"virginica","shouldnthappen")))))))))</f>
        <v>setosa</v>
      </c>
      <c r="AG55" s="1" t="str">
        <f aca="false">IF(AND(D55&lt;0.65,G55&lt;8.868,A55&lt;5.3),"setosa",IF(AND(C55&lt;2.6,G55&gt;=8.868,A55&lt;5.3),"setosa",IF(AND(C55&gt;=2.6,G55&gt;=8.868,A55&lt;5.3),"versicolor",IF(AND(C55&gt;=4.95,D55&lt;1.55,A55&gt;=5.3),"virginica",IF(AND(G55&lt;13.795,D55&gt;=1.55,A55&gt;=5.3),"virginica",IF(AND(C55&lt;3.75,D55&gt;=0.65,G55&lt;8.868,A55&lt;5.3),"versicolor",IF(AND(C55&gt;=3.75,D55&gt;=0.65,G55&lt;8.868,A55&lt;5.3),"virginica",IF(AND(C55&lt;2.6,C55&lt;4.95,D55&lt;1.55,A55&gt;=5.3),"setosa",IF(AND(C55&gt;=2.6,C55&lt;4.95,D55&lt;1.55,A55&gt;=5.3),"versicolor",IF(AND(C55&lt;4.75,G55&gt;=13.795,D55&gt;=1.55,A55&gt;=5.3),"versicolor",IF(AND(C55&gt;=4.75,G55&gt;=13.795,D55&gt;=1.55,A55&gt;=5.3),"virginica","shouldnthappen")))))))))))</f>
        <v>setosa</v>
      </c>
      <c r="AH55" s="1" t="str">
        <f aca="false">IF(AND(D55&lt;0.75),"setosa",IF(AND(C55&lt;4.75,D55&gt;=0.75),"versicolor",IF(AND(G55&lt;13.757,C55&gt;=4.75,D55&gt;=0.75),"virginica",IF(AND(B55&lt;3.05,G55&gt;=13.757,C55&gt;=4.75,D55&gt;=0.75),"virginica",IF(AND(A55&lt;6.65,B55&gt;=3.05,G55&gt;=13.757,C55&gt;=4.75,D55&gt;=0.75),"virginica",IF(AND(A55&gt;=6.65,B55&gt;=3.05,G55&gt;=13.757,C55&gt;=4.75,D55&gt;=0.75),"versicolor","shouldnthappen"))))))</f>
        <v>setosa</v>
      </c>
      <c r="AI55" s="1" t="str">
        <f aca="false">IF(AND(D55&lt;0.7),"setosa",IF(AND(C55&lt;4.75,D55&gt;=0.7),"versicolor",IF(AND(A55&lt;6.6,F55&lt;0.482,C55&gt;=4.75,D55&gt;=0.7),"virginica",IF(AND(C55&gt;=4.95,F55&gt;=0.482,C55&gt;=4.75,D55&gt;=0.7),"virginica",IF(AND(D55&lt;1.9,A55&gt;=6.6,F55&lt;0.482,C55&gt;=4.75,D55&gt;=0.7),"versicolor",IF(AND(D55&gt;=1.9,A55&gt;=6.6,F55&lt;0.482,C55&gt;=4.75,D55&gt;=0.7),"virginica",IF(AND(F55&gt;=0.766,C55&lt;4.95,F55&gt;=0.482,C55&gt;=4.75,D55&gt;=0.7),"virginica",IF(AND(B55&lt;2.95,F55&lt;0.766,C55&lt;4.95,F55&gt;=0.482,C55&gt;=4.75,D55&gt;=0.7),"virginica",IF(AND(B55&gt;=2.95,F55&lt;0.766,C55&lt;4.95,F55&gt;=0.482,C55&gt;=4.75,D55&gt;=0.7),"versicolor","shouldnthappen")))))))))</f>
        <v>setosa</v>
      </c>
      <c r="AJ55" s="1" t="str">
        <f aca="false">IF(AND(C55&lt;2.45,C55&lt;4.75),"setosa",IF(AND(D55&gt;=1.65,C55&gt;=4.75),"virginica",IF(AND(A55&lt;4.95,C55&gt;=2.45,C55&lt;4.75),"virginica",IF(AND(A55&gt;=4.95,C55&gt;=2.45,C55&lt;4.75),"versicolor",IF(AND(B55&lt;2.95,D55&lt;1.65,C55&gt;=4.75),"virginica",IF(AND(B55&gt;=2.95,D55&lt;1.65,C55&gt;=4.75),"versicolor","shouldnthappen"))))))</f>
        <v>setosa</v>
      </c>
      <c r="AK55" s="1" t="str">
        <f aca="false">IF(AND(D55&lt;0.75,A55&lt;5.45),"setosa",IF(AND(B55&lt;2.45,D55&gt;=0.75,A55&lt;5.45),"versicolor",IF(AND(A55&gt;=5.55,C55&lt;4.75,A55&gt;=5.45),"versicolor",IF(AND(C55&gt;=5.15,C55&gt;=4.75,A55&gt;=5.45),"virginica",IF(AND(G55&lt;6.094,B55&gt;=2.45,D55&gt;=0.75,A55&lt;5.45),"virginica",IF(AND(G55&gt;=6.094,B55&gt;=2.45,D55&gt;=0.75,A55&lt;5.45),"versicolor",IF(AND(D55&lt;0.6,A55&lt;5.55,C55&lt;4.75,A55&gt;=5.45),"setosa",IF(AND(D55&gt;=0.6,A55&lt;5.55,C55&lt;4.75,A55&gt;=5.45),"versicolor",IF(AND(C55&lt;4.95,C55&lt;5.15,C55&gt;=4.75,A55&gt;=5.45),"virginica",IF(AND(G55&lt;12.627,C55&lt;5.05,C55&gt;=4.95,C55&lt;5.15,C55&gt;=4.75,A55&gt;=5.45),"virginica",IF(AND(G55&gt;=12.627,C55&lt;5.05,C55&gt;=4.95,C55&lt;5.15,C55&gt;=4.75,A55&gt;=5.45),"versicolor",IF(AND(D55&lt;1.7,C55&gt;=5.05,C55&gt;=4.95,C55&lt;5.15,C55&gt;=4.75,A55&gt;=5.45),"versicolor",IF(AND(D55&gt;=1.7,C55&gt;=5.05,C55&gt;=4.95,C55&lt;5.15,C55&gt;=4.75,A55&gt;=5.45),"virginica","shouldnthappen")))))))))))))</f>
        <v>setosa</v>
      </c>
      <c r="AL55" s="1" t="str">
        <f aca="false">IF(AND(B55&lt;2.45,B55&lt;3.15),"versicolor",IF(AND(D55&lt;0.95,G55&lt;15.141,B55&gt;=3.15),"setosa",IF(AND(G55&lt;15.429,G55&gt;=15.141,B55&gt;=3.15),"versicolor",IF(AND(G55&gt;=15.429,G55&gt;=15.141,B55&gt;=3.15),"virginica",IF(AND(C55&lt;2.3,C55&lt;4.75,B55&gt;=2.45,B55&lt;3.15),"setosa",IF(AND(G55&gt;=16.072,C55&gt;=4.75,B55&gt;=2.45,B55&lt;3.15),"versicolor",IF(AND(G55&lt;11.833,D55&gt;=0.95,G55&lt;15.141,B55&gt;=3.15),"virginica",IF(AND(A55&lt;5,C55&gt;=2.3,C55&lt;4.75,B55&gt;=2.45,B55&lt;3.15),"virginica",IF(AND(A55&gt;=5,C55&gt;=2.3,C55&lt;4.75,B55&gt;=2.45,B55&lt;3.15),"versicolor",IF(AND(G55&lt;14.342,G55&gt;=11.833,D55&gt;=0.95,G55&lt;15.141,B55&gt;=3.15),"versicolor",IF(AND(G55&gt;=14.342,G55&gt;=11.833,D55&gt;=0.95,G55&lt;15.141,B55&gt;=3.15),"virginica",IF(AND(G55&lt;13.757,F55&gt;=0.741,G55&lt;16.072,C55&gt;=4.75,B55&gt;=2.45,B55&lt;3.15),"virginica",IF(AND(F55&gt;=0.546,A55&lt;6.15,F55&lt;0.741,G55&lt;16.072,C55&gt;=4.75,B55&gt;=2.45,B55&lt;3.15),"virginica",IF(AND(D55&gt;=1.75,A55&gt;=6.15,F55&lt;0.741,G55&lt;16.072,C55&gt;=4.75,B55&gt;=2.45,B55&lt;3.15),"virginica",IF(AND(C55&lt;4.85,G55&gt;=13.757,F55&gt;=0.741,G55&lt;16.072,C55&gt;=4.75,B55&gt;=2.45,B55&lt;3.15),"virginica",IF(AND(C55&gt;=4.85,G55&gt;=13.757,F55&gt;=0.741,G55&lt;16.072,C55&gt;=4.75,B55&gt;=2.45,B55&lt;3.15),"versicolor",IF(AND(F55&lt;0.331,F55&lt;0.546,A55&lt;6.15,F55&lt;0.741,G55&lt;16.072,C55&gt;=4.75,B55&gt;=2.45,B55&lt;3.15),"virginica",IF(AND(F55&gt;=0.331,F55&lt;0.546,A55&lt;6.15,F55&lt;0.741,G55&lt;16.072,C55&gt;=4.75,B55&gt;=2.45,B55&lt;3.15),"versicolor",IF(AND(G55&lt;10.661,D55&lt;1.75,A55&gt;=6.15,F55&lt;0.741,G55&lt;16.072,C55&gt;=4.75,B55&gt;=2.45,B55&lt;3.15),"virginica",IF(AND(G55&gt;=10.661,D55&lt;1.75,A55&gt;=6.15,F55&lt;0.741,G55&lt;16.072,C55&gt;=4.75,B55&gt;=2.45,B55&lt;3.15),"versicolor","shouldnthappen"))))))))))))))))))))</f>
        <v>setosa</v>
      </c>
      <c r="AM55" s="1" t="str">
        <f aca="false">IF(AND(D55&lt;1.35,F55&gt;=0.917),"setosa",IF(AND(D55&gt;=1.35,F55&gt;=0.917),"virginica",IF(AND(D55&lt;0.75,D55&lt;1.55,F55&lt;0.917),"setosa",IF(AND(C55&gt;=4.8,D55&gt;=1.55,F55&lt;0.917),"virginica",IF(AND(A55&lt;5.95,D55&gt;=0.75,D55&lt;1.55,F55&lt;0.917),"versicolor",IF(AND(F55&lt;0.473,C55&lt;4.8,D55&gt;=1.55,F55&lt;0.917),"virginica",IF(AND(F55&gt;=0.473,C55&lt;4.8,D55&gt;=1.55,F55&lt;0.917),"versicolor",IF(AND(C55&lt;4.95,A55&gt;=5.95,D55&gt;=0.75,D55&lt;1.55,F55&lt;0.917),"versicolor",IF(AND(C55&gt;=4.95,A55&gt;=5.95,D55&gt;=0.75,D55&lt;1.55,F55&lt;0.917),"virginica","shouldnthappen")))))))))</f>
        <v>setosa</v>
      </c>
      <c r="AN55" s="1" t="str">
        <f aca="false">IF(AND(D55&lt;0.75,A55&lt;5.45),"setosa",IF(AND(D55&lt;1.55,D55&gt;=0.75,A55&lt;5.45),"versicolor",IF(AND(D55&gt;=1.55,D55&gt;=0.75,A55&lt;5.45),"virginica",IF(AND(A55&gt;=5.75,C55&lt;4.75,A55&gt;=5.45),"versicolor",IF(AND(F55&lt;0.361,C55&gt;=4.75,A55&gt;=5.45),"virginica",IF(AND(C55&lt;2.6,A55&lt;5.75,C55&lt;4.75,A55&gt;=5.45),"setosa",IF(AND(C55&gt;=2.6,A55&lt;5.75,C55&lt;4.75,A55&gt;=5.45),"versicolor",IF(AND(D55&gt;=1.7,F55&gt;=0.361,C55&gt;=4.75,A55&gt;=5.45),"virginica",IF(AND(B55&lt;2.65,D55&lt;1.7,F55&gt;=0.361,C55&gt;=4.75,A55&gt;=5.45),"virginica",IF(AND(A55&lt;7.05,B55&gt;=2.65,D55&lt;1.7,F55&gt;=0.361,C55&gt;=4.75,A55&gt;=5.45),"versicolor",IF(AND(A55&gt;=7.05,B55&gt;=2.65,D55&lt;1.7,F55&gt;=0.361,C55&gt;=4.75,A55&gt;=5.45),"virginica","shouldnthappen")))))))))))</f>
        <v>setosa</v>
      </c>
      <c r="AO55" s="1" t="str">
        <f aca="false">IF(AND(D55&lt;0.7),"setosa",IF(AND(A55&lt;4.95,C55&lt;4.85,D55&gt;=0.7),"virginica",IF(AND(A55&gt;=4.95,C55&lt;4.85,D55&gt;=0.7),"versicolor",IF(AND(D55&gt;=1.7,C55&gt;=4.85,D55&gt;=0.7),"virginica",IF(AND(F55&lt;0.325,D55&lt;1.7,C55&gt;=4.85,D55&gt;=0.7),"virginica",IF(AND(D55&lt;1.55,F55&gt;=0.325,D55&lt;1.7,C55&gt;=4.85,D55&gt;=0.7),"virginica",IF(AND(D55&gt;=1.55,F55&gt;=0.325,D55&lt;1.7,C55&gt;=4.85,D55&gt;=0.7),"versicolor","shouldnthappen")))))))</f>
        <v>setosa</v>
      </c>
      <c r="AP55" s="1" t="str">
        <f aca="false">IF(AND(D55&lt;0.75),"setosa",IF(AND(C55&lt;4.85,D55&gt;=0.75),"versicolor",IF(AND(G55&gt;=8.277,C55&gt;=4.85,D55&gt;=0.75),"virginica",IF(AND(F55&gt;=0.633,G55&lt;8.277,C55&gt;=4.85,D55&gt;=0.75),"virginica",IF(AND(G55&lt;7.61,F55&lt;0.633,G55&lt;8.277,C55&gt;=4.85,D55&gt;=0.75),"virginica",IF(AND(G55&gt;=7.61,F55&lt;0.633,G55&lt;8.277,C55&gt;=4.85,D55&gt;=0.75),"versicolor","shouldnthappen"))))))</f>
        <v>setosa</v>
      </c>
      <c r="AQ55" s="1" t="str">
        <f aca="false">IF(AND(C55&lt;2.65,A55&gt;=5.45,C55&lt;4.75),"setosa",IF(AND(C55&gt;=2.65,A55&gt;=5.45,C55&lt;4.75),"versicolor",IF(AND(B55&lt;2.9,C55&lt;4.85,C55&gt;=4.75),"versicolor",IF(AND(B55&gt;=2.9,C55&lt;4.85,C55&gt;=4.75),"virginica",IF(AND(D55&lt;1.7,C55&gt;=4.85,C55&gt;=4.75),"versicolor",IF(AND(D55&gt;=1.7,C55&gt;=4.85,C55&gt;=4.75),"virginica",IF(AND(C55&lt;2.45,G55&lt;14.126,A55&lt;5.45,C55&lt;4.75),"setosa",IF(AND(C55&gt;=2.45,G55&lt;14.126,A55&lt;5.45,C55&lt;4.75),"versicolor",IF(AND(C55&lt;2.4,G55&gt;=14.126,A55&lt;5.45,C55&lt;4.75),"setosa",IF(AND(C55&gt;=2.4,G55&gt;=14.126,A55&lt;5.45,C55&lt;4.75),"versicolor","shouldnthappen"))))))))))</f>
        <v>setosa</v>
      </c>
      <c r="AR55" s="1" t="str">
        <f aca="false">IF(AND(C55&lt;2.45,C55&lt;4.85),"setosa",IF(AND(C55&gt;=5.15,C55&gt;=4.85),"virginica",IF(AND(A55&gt;=4.95,C55&gt;=2.45,C55&lt;4.85),"versicolor",IF(AND(D55&lt;1.35,A55&lt;4.95,C55&gt;=2.45,C55&lt;4.85),"versicolor",IF(AND(D55&gt;=1.35,A55&lt;4.95,C55&gt;=2.45,C55&lt;4.85),"virginica",IF(AND(F55&lt;0.35,G55&lt;12.751,C55&lt;5.15,C55&gt;=4.85),"virginica",IF(AND(A55&lt;6.5,G55&gt;=12.751,C55&lt;5.15,C55&gt;=4.85),"virginica",IF(AND(A55&gt;=6.5,G55&gt;=12.751,C55&lt;5.15,C55&gt;=4.85),"versicolor",IF(AND(B55&gt;=2.75,F55&gt;=0.35,G55&lt;12.751,C55&lt;5.15,C55&gt;=4.85),"virginica",IF(AND(C55&lt;5.05,B55&lt;2.75,F55&gt;=0.35,G55&lt;12.751,C55&lt;5.15,C55&gt;=4.85),"virginica",IF(AND(C55&gt;=5.05,B55&lt;2.75,F55&gt;=0.35,G55&lt;12.751,C55&lt;5.15,C55&gt;=4.85),"versicolor","shouldnthappen")))))))))))</f>
        <v>setosa</v>
      </c>
      <c r="AS55" s="1" t="str">
        <f aca="false">IF(AND(F55&gt;=0.9,B55&lt;3.05),"virginica",IF(AND(A55&lt;5.9,B55&gt;=3.05),"setosa",IF(AND(D55&lt;1.65,A55&gt;=5.9,B55&gt;=3.05),"versicolor",IF(AND(D55&gt;=1.65,A55&gt;=5.9,B55&gt;=3.05),"virginica",IF(AND(D55&gt;=1.75,C55&gt;=4.85,F55&lt;0.9,B55&lt;3.05),"virginica",IF(AND(C55&lt;2.2,B55&lt;2.95,C55&lt;4.85,F55&lt;0.9,B55&lt;3.05),"setosa",IF(AND(C55&gt;=2.2,B55&lt;2.95,C55&lt;4.85,F55&lt;0.9,B55&lt;3.05),"versicolor",IF(AND(C55&lt;2.8,B55&gt;=2.95,C55&lt;4.85,F55&lt;0.9,B55&lt;3.05),"setosa",IF(AND(C55&gt;=2.8,B55&gt;=2.95,C55&lt;4.85,F55&lt;0.9,B55&lt;3.05),"versicolor",IF(AND(G55&lt;13.879,D55&lt;1.75,C55&gt;=4.85,F55&lt;0.9,B55&lt;3.05),"virginica",IF(AND(G55&gt;=13.879,D55&lt;1.75,C55&gt;=4.85,F55&lt;0.9,B55&lt;3.05),"versicolor","shouldnthappen")))))))))))</f>
        <v>setosa</v>
      </c>
      <c r="AT55" s="1" t="str">
        <f aca="false">IF(AND(D55&lt;0.75),"setosa",IF(AND(D55&gt;=1.75,D55&gt;=0.75),"virginica",IF(AND(D55&lt;1.45,G55&lt;7.37,D55&lt;1.75,D55&gt;=0.75),"versicolor",IF(AND(D55&gt;=1.45,G55&lt;7.37,D55&lt;1.75,D55&gt;=0.75),"virginica",IF(AND(C55&lt;5.45,G55&gt;=7.37,D55&lt;1.75,D55&gt;=0.75),"versicolor",IF(AND(C55&gt;=5.45,G55&gt;=7.37,D55&lt;1.75,D55&gt;=0.75),"virginica","shouldnthappen"))))))</f>
        <v>setosa</v>
      </c>
      <c r="AU55" s="1" t="str">
        <f aca="false">IF(AND(D55&lt;0.7),"setosa",IF(AND(D55&gt;=1.7,A55&gt;=6.15,D55&gt;=0.7),"virginica",IF(AND(B55&gt;=2.55,C55&lt;4.75,A55&lt;6.15,D55&gt;=0.7),"versicolor",IF(AND(D55&gt;=1.7,C55&gt;=4.75,A55&lt;6.15,D55&gt;=0.7),"virginica",IF(AND(C55&lt;5.25,D55&lt;1.7,A55&gt;=6.15,D55&gt;=0.7),"versicolor",IF(AND(C55&gt;=5.25,D55&lt;1.7,A55&gt;=6.15,D55&gt;=0.7),"virginica",IF(AND(C55&lt;4.25,B55&lt;2.55,C55&lt;4.75,A55&lt;6.15,D55&gt;=0.7),"versicolor",IF(AND(C55&gt;=4.25,B55&lt;2.55,C55&lt;4.75,A55&lt;6.15,D55&gt;=0.7),"virginica",IF(AND(B55&lt;2.65,D55&lt;1.7,C55&gt;=4.75,A55&lt;6.15,D55&gt;=0.7),"virginica",IF(AND(B55&gt;=2.65,D55&lt;1.7,C55&gt;=4.75,A55&lt;6.15,D55&gt;=0.7),"versicolor","shouldnthappen"))))))))))</f>
        <v>setosa</v>
      </c>
      <c r="AV55" s="1" t="str">
        <f aca="false">IF(AND(D55&lt;0.75),"setosa",IF(AND(F55&gt;=0.899,D55&gt;=0.75),"virginica",IF(AND(D55&lt;1.65,A55&lt;6.05,F55&lt;0.899,D55&gt;=0.75),"versicolor",IF(AND(D55&gt;=1.65,A55&lt;6.05,F55&lt;0.899,D55&gt;=0.75),"virginica",IF(AND(C55&gt;=5.05,A55&gt;=6.05,F55&lt;0.899,D55&gt;=0.75),"virginica",IF(AND(G55&gt;=13.757,C55&lt;5.05,A55&gt;=6.05,F55&lt;0.899,D55&gt;=0.75),"versicolor",IF(AND(D55&lt;1.6,G55&lt;13.757,C55&lt;5.05,A55&gt;=6.05,F55&lt;0.899,D55&gt;=0.75),"versicolor",IF(AND(D55&gt;=1.6,G55&lt;13.757,C55&lt;5.05,A55&gt;=6.05,F55&lt;0.899,D55&gt;=0.75),"virginica","shouldnthappen"))))))))</f>
        <v>setosa</v>
      </c>
      <c r="AW55" s="1" t="str">
        <f aca="false">IF(AND(F55&lt;0.117,A55&gt;=5.55),"virginica",IF(AND(A55&gt;=5.2,G55&lt;6.086,A55&lt;5.55),"versicolor",IF(AND(D55&lt;0.7,G55&gt;=6.086,A55&lt;5.55),"setosa",IF(AND(D55&gt;=0.7,G55&gt;=6.086,A55&lt;5.55),"versicolor",IF(AND(A55&lt;4.75,A55&lt;5.2,G55&lt;6.086,A55&lt;5.55),"setosa",IF(AND(A55&gt;=4.75,A55&lt;5.2,G55&lt;6.086,A55&lt;5.55),"virginica",IF(AND(D55&gt;=1.65,C55&lt;4.95,F55&gt;=0.117,A55&gt;=5.55),"virginica",IF(AND(D55&gt;=1.75,C55&gt;=4.95,F55&gt;=0.117,A55&gt;=5.55),"virginica",IF(AND(C55&lt;2.6,D55&lt;1.65,C55&lt;4.95,F55&gt;=0.117,A55&gt;=5.55),"setosa",IF(AND(C55&gt;=2.6,D55&lt;1.65,C55&lt;4.95,F55&gt;=0.117,A55&gt;=5.55),"versicolor",IF(AND(D55&lt;1.55,D55&lt;1.75,C55&gt;=4.95,F55&gt;=0.117,A55&gt;=5.55),"virginica",IF(AND(A55&lt;6.95,D55&gt;=1.55,D55&lt;1.75,C55&gt;=4.95,F55&gt;=0.117,A55&gt;=5.55),"versicolor",IF(AND(A55&gt;=6.95,D55&gt;=1.55,D55&lt;1.75,C55&gt;=4.95,F55&gt;=0.117,A55&gt;=5.55),"virginica","shouldnthappen")))))))))))))</f>
        <v>setosa</v>
      </c>
      <c r="AX55" s="1" t="str">
        <f aca="false">IF(AND(D55&lt;0.75),"setosa",IF(AND(F55&lt;0.138,D55&gt;=0.75),"virginica",IF(AND(C55&lt;4.45,A55&lt;6.15,F55&gt;=0.138,D55&gt;=0.75),"versicolor",IF(AND(C55&gt;=5.05,A55&gt;=6.15,F55&gt;=0.138,D55&gt;=0.75),"virginica",IF(AND(B55&lt;2.65,C55&gt;=4.45,A55&lt;6.15,F55&gt;=0.138,D55&gt;=0.75),"virginica",IF(AND(A55&gt;=6.35,C55&lt;5.05,A55&gt;=6.15,F55&gt;=0.138,D55&gt;=0.75),"versicolor",IF(AND(A55&lt;5.65,B55&gt;=2.65,C55&gt;=4.45,A55&lt;6.15,F55&gt;=0.138,D55&gt;=0.75),"virginica",IF(AND(D55&lt;1.75,A55&lt;6.35,C55&lt;5.05,A55&gt;=6.15,F55&gt;=0.138,D55&gt;=0.75),"versicolor",IF(AND(D55&gt;=1.75,A55&lt;6.35,C55&lt;5.05,A55&gt;=6.15,F55&gt;=0.138,D55&gt;=0.75),"virginica",IF(AND(D55&lt;1.7,A55&gt;=5.65,B55&gt;=2.65,C55&gt;=4.45,A55&lt;6.15,F55&gt;=0.138,D55&gt;=0.75),"versicolor",IF(AND(D55&gt;=1.7,A55&gt;=5.65,B55&gt;=2.65,C55&gt;=4.45,A55&lt;6.15,F55&gt;=0.138,D55&gt;=0.75),"virginica","shouldnthappen")))))))))))</f>
        <v>setosa</v>
      </c>
      <c r="AY55" s="1" t="str">
        <f aca="false">IF(AND(D55&lt;0.75,A55&lt;5.55),"setosa",IF(AND(A55&lt;4.95,D55&gt;=0.75,A55&lt;5.55),"virginica",IF(AND(A55&gt;=4.95,D55&gt;=0.75,A55&lt;5.55),"versicolor",IF(AND(C55&lt;2.6,C55&lt;4.85,A55&gt;=5.55),"setosa",IF(AND(C55&gt;=2.6,C55&lt;4.85,A55&gt;=5.55),"versicolor",IF(AND(D55&gt;=1.75,C55&gt;=4.85,A55&gt;=5.55),"virginica",IF(AND(F55&lt;0.405,D55&lt;1.75,C55&gt;=4.85,A55&gt;=5.55),"versicolor",IF(AND(B55&lt;3.05,F55&gt;=0.405,D55&lt;1.75,C55&gt;=4.85,A55&gt;=5.55),"virginica",IF(AND(B55&gt;=3.05,F55&gt;=0.405,D55&lt;1.75,C55&gt;=4.85,A55&gt;=5.55),"versicolor","shouldnthappen")))))))))</f>
        <v>setosa</v>
      </c>
      <c r="AZ55" s="1" t="str">
        <f aca="false">IF(AND(D55&lt;0.75),"setosa",IF(AND(F55&lt;0.9,C55&lt;4.95,D55&gt;=0.75),"versicolor",IF(AND(F55&gt;=0.9,C55&lt;4.95,D55&gt;=0.75),"virginica",IF(AND(D55&gt;=1.7,C55&gt;=4.95,D55&gt;=0.75),"virginica",IF(AND(F55&lt;0.405,D55&lt;1.7,C55&gt;=4.95,D55&gt;=0.75),"versicolor",IF(AND(F55&gt;=0.405,D55&lt;1.7,C55&gt;=4.95,D55&gt;=0.75),"virginica","shouldnthappen"))))))</f>
        <v>setosa</v>
      </c>
      <c r="BA55" s="1" t="str">
        <f aca="false">IF(AND(D55&lt;0.75),"setosa",IF(AND(D55&gt;=1.7,C55&gt;=5.05,D55&gt;=0.75),"virginica",IF(AND(D55&lt;1.45,D55&lt;1.6,C55&lt;5.05,D55&gt;=0.75),"versicolor",IF(AND(A55&lt;5.8,D55&gt;=1.6,C55&lt;5.05,D55&gt;=0.75),"virginica",IF(AND(A55&gt;=5.8,D55&gt;=1.6,C55&lt;5.05,D55&gt;=0.75),"versicolor",IF(AND(F55&lt;0.417,D55&lt;1.7,C55&gt;=5.05,D55&gt;=0.75),"versicolor",IF(AND(F55&gt;=0.417,D55&lt;1.7,C55&gt;=5.05,D55&gt;=0.75),"virginica",IF(AND(A55&lt;5.95,D55&gt;=1.45,D55&lt;1.6,C55&lt;5.05,D55&gt;=0.75),"versicolor",IF(AND(G55&lt;10.618,A55&gt;=5.95,D55&gt;=1.45,D55&lt;1.6,C55&lt;5.05,D55&gt;=0.75),"virginica",IF(AND(G55&gt;=10.618,A55&gt;=5.95,D55&gt;=1.45,D55&lt;1.6,C55&lt;5.05,D55&gt;=0.75),"versicolor","shouldnthappen"))))))))))</f>
        <v>setosa</v>
      </c>
      <c r="BB55" s="1" t="str">
        <f aca="false">IF(AND(C55&lt;2.6),"setosa",IF(AND(D55&gt;=1.75,C55&gt;=2.6),"virginica",IF(AND(C55&gt;=5.45,D55&lt;1.75,C55&gt;=2.6),"virginica",IF(AND(F55&gt;=0.259,C55&lt;5.45,D55&lt;1.75,C55&gt;=2.6),"versicolor",IF(AND(C55&lt;5.05,F55&lt;0.259,C55&lt;5.45,D55&lt;1.75,C55&gt;=2.6),"versicolor",IF(AND(C55&gt;=5.05,F55&lt;0.259,C55&lt;5.45,D55&lt;1.75,C55&gt;=2.6),"virginica","shouldnthappen"))))))</f>
        <v>setosa</v>
      </c>
      <c r="BC55" s="1" t="str">
        <f aca="false">IF(AND(A55&lt;4.95,B55&lt;2.7,A55&lt;5.55),"virginica",IF(AND(A55&gt;=4.95,B55&lt;2.7,A55&lt;5.55),"versicolor",IF(AND(C55&lt;3.2,B55&gt;=2.7,A55&lt;5.55),"setosa",IF(AND(C55&gt;=3.2,B55&gt;=2.7,A55&lt;5.55),"versicolor",IF(AND(F55&gt;=0.85,A55&lt;6.15,A55&gt;=5.55),"virginica",IF(AND(D55&lt;1.45,A55&gt;=6.15,A55&gt;=5.55),"versicolor",IF(AND(C55&lt;4.8,F55&lt;0.85,A55&lt;6.15,A55&gt;=5.55),"versicolor",IF(AND(D55&gt;=1.7,D55&gt;=1.45,A55&gt;=6.15,A55&gt;=5.55),"virginica",IF(AND(G55&lt;9.333,C55&gt;=4.8,F55&lt;0.85,A55&lt;6.15,A55&gt;=5.55),"versicolor",IF(AND(G55&gt;=9.333,C55&gt;=4.8,F55&lt;0.85,A55&lt;6.15,A55&gt;=5.55),"virginica",IF(AND(C55&lt;4.9,D55&lt;1.7,D55&gt;=1.45,A55&gt;=6.15,A55&gt;=5.55),"versicolor",IF(AND(C55&gt;=4.9,D55&lt;1.7,D55&gt;=1.45,A55&gt;=6.15,A55&gt;=5.55),"virginica","shouldnthappen"))))))))))))</f>
        <v>setosa</v>
      </c>
      <c r="BD55" s="1" t="str">
        <f aca="false">IF(AND(C55&lt;2.35),"setosa",IF(AND(C55&lt;4.75,B55&lt;2.55,C55&gt;=2.35),"versicolor",IF(AND(C55&gt;=4.75,B55&lt;2.55,C55&gt;=2.35),"virginica",IF(AND(C55&lt;4.75,B55&gt;=2.55,C55&gt;=2.35),"versicolor",IF(AND(D55&gt;=1.75,C55&gt;=4.75,B55&gt;=2.55,C55&gt;=2.35),"virginica",IF(AND(A55&gt;=6.5,D55&lt;1.75,C55&gt;=4.75,B55&gt;=2.55,C55&gt;=2.35),"versicolor",IF(AND(A55&lt;6.05,A55&lt;6.5,D55&lt;1.75,C55&gt;=4.75,B55&gt;=2.55,C55&gt;=2.35),"versicolor",IF(AND(A55&gt;=6.05,A55&lt;6.5,D55&lt;1.75,C55&gt;=4.75,B55&gt;=2.55,C55&gt;=2.35),"virginica","shouldnthappen"))))))))</f>
        <v>setosa</v>
      </c>
      <c r="BE55" s="1" t="str">
        <f aca="false">IF(AND(C55&lt;2.5),"setosa",IF(AND(D55&lt;1.65,C55&lt;4.75,C55&gt;=2.5),"versicolor",IF(AND(D55&gt;=1.65,C55&lt;4.75,C55&gt;=2.5),"virginica",IF(AND(D55&gt;=1.75,C55&gt;=4.75,C55&gt;=2.5),"virginica",IF(AND(C55&lt;4.95,D55&lt;1.75,C55&gt;=4.75,C55&gt;=2.5),"versicolor",IF(AND(A55&lt;6.5,C55&gt;=4.95,D55&lt;1.75,C55&gt;=4.75,C55&gt;=2.5),"virginica",IF(AND(A55&gt;=6.5,C55&gt;=4.95,D55&lt;1.75,C55&gt;=4.75,C55&gt;=2.5),"versicolor","shouldnthappen")))))))</f>
        <v>setosa</v>
      </c>
      <c r="BF55" s="1" t="str">
        <f aca="false">IF(AND(G55&gt;=15.244),"virginica",IF(AND(C55&lt;3.2,B55&gt;=3.15,G55&lt;15.244),"setosa",IF(AND(A55&gt;=4.95,C55&lt;4.7,B55&lt;3.15,G55&lt;15.244),"versicolor",IF(AND(C55&gt;=5.15,C55&gt;=4.7,B55&lt;3.15,G55&lt;15.244),"virginica",IF(AND(A55&gt;=6.45,C55&gt;=3.2,B55&gt;=3.15,G55&lt;15.244),"virginica",IF(AND(D55&lt;0.95,A55&lt;4.95,C55&lt;4.7,B55&lt;3.15,G55&lt;15.244),"setosa",IF(AND(D55&gt;=0.95,A55&lt;4.95,C55&lt;4.7,B55&lt;3.15,G55&lt;15.244),"virginica",IF(AND(F55&lt;0.816,A55&lt;6.45,C55&gt;=3.2,B55&gt;=3.15,G55&lt;15.244),"virginica",IF(AND(F55&gt;=0.816,A55&lt;6.45,C55&gt;=3.2,B55&gt;=3.15,G55&lt;15.244),"versicolor",IF(AND(A55&gt;=6.5,B55&lt;3.05,C55&lt;5.15,C55&gt;=4.7,B55&lt;3.15,G55&lt;15.244),"versicolor",IF(AND(G55&lt;11.093,B55&gt;=3.05,C55&lt;5.15,C55&gt;=4.7,B55&lt;3.15,G55&lt;15.244),"virginica",IF(AND(G55&gt;=11.093,B55&gt;=3.05,C55&lt;5.15,C55&gt;=4.7,B55&lt;3.15,G55&lt;15.244),"versicolor",IF(AND(D55&gt;=1.7,A55&lt;6.5,B55&lt;3.05,C55&lt;5.15,C55&gt;=4.7,B55&lt;3.15,G55&lt;15.244),"virginica",IF(AND(G55&lt;7.498,D55&lt;1.7,A55&lt;6.5,B55&lt;3.05,C55&lt;5.15,C55&gt;=4.7,B55&lt;3.15,G55&lt;15.244),"virginica",IF(AND(G55&gt;=7.498,D55&lt;1.7,A55&lt;6.5,B55&lt;3.05,C55&lt;5.15,C55&gt;=4.7,B55&lt;3.15,G55&lt;15.244),"versicolor","shouldnthappen")))))))))))))))</f>
        <v>setosa</v>
      </c>
      <c r="BG55" s="1" t="str">
        <f aca="false">IF(AND(B55&gt;=3.35,C55&lt;4.85),"setosa",IF(AND(D55&gt;=1.75,C55&gt;=4.85),"virginica",IF(AND(D55&lt;0.75,B55&lt;3.35,C55&lt;4.85),"setosa",IF(AND(G55&gt;=13.879,D55&lt;1.75,C55&gt;=4.85),"versicolor",IF(AND(F55&gt;=0.9,D55&gt;=0.75,B55&lt;3.35,C55&lt;4.85),"virginica",IF(AND(F55&gt;=0.405,G55&lt;13.879,D55&lt;1.75,C55&gt;=4.85),"virginica",IF(AND(B55&gt;=2.55,F55&lt;0.9,D55&gt;=0.75,B55&lt;3.35,C55&lt;4.85),"versicolor",IF(AND(G55&lt;7.498,F55&lt;0.405,G55&lt;13.879,D55&lt;1.75,C55&gt;=4.85),"virginica",IF(AND(G55&gt;=7.498,F55&lt;0.405,G55&lt;13.879,D55&lt;1.75,C55&gt;=4.85),"versicolor",IF(AND(G55&lt;5.656,B55&lt;2.55,F55&lt;0.9,D55&gt;=0.75,B55&lt;3.35,C55&lt;4.85),"virginica",IF(AND(G55&gt;=5.656,B55&lt;2.55,F55&lt;0.9,D55&gt;=0.75,B55&lt;3.35,C55&lt;4.85),"versicolor","shouldnthappen")))))))))))</f>
        <v>setosa</v>
      </c>
      <c r="BH55" s="1" t="str">
        <f aca="false">IF(AND(D55&lt;0.7),"setosa",IF(AND(D55&gt;=1.65,A55&lt;6.65,D55&gt;=0.7),"virginica",IF(AND(D55&lt;1.55,A55&gt;=6.65,D55&gt;=0.7),"versicolor",IF(AND(D55&gt;=1.55,A55&gt;=6.65,D55&gt;=0.7),"virginica",IF(AND(F55&gt;=0.529,D55&lt;1.65,A55&lt;6.65,D55&gt;=0.7),"versicolor",IF(AND(C55&gt;=5.35,F55&lt;0.529,D55&lt;1.65,A55&lt;6.65,D55&gt;=0.7),"virginica",IF(AND(G55&gt;=7.411,C55&lt;5.35,F55&lt;0.529,D55&lt;1.65,A55&lt;6.65,D55&gt;=0.7),"versicolor",IF(AND(G55&lt;6.927,G55&lt;7.411,C55&lt;5.35,F55&lt;0.529,D55&lt;1.65,A55&lt;6.65,D55&gt;=0.7),"versicolor",IF(AND(G55&gt;=6.927,G55&lt;7.411,C55&lt;5.35,F55&lt;0.529,D55&lt;1.65,A55&lt;6.65,D55&gt;=0.7),"virginica","shouldnthappen")))))))))</f>
        <v>setosa</v>
      </c>
      <c r="BI55" s="1" t="str">
        <f aca="false">IF(AND(D55&gt;=1.7),"virginica",IF(AND(D55&lt;0.7,D55&lt;1.7),"setosa",IF(AND(D55&lt;1.45,G55&lt;7.37,D55&gt;=0.7,D55&lt;1.7),"versicolor",IF(AND(D55&gt;=1.45,G55&lt;7.37,D55&gt;=0.7,D55&lt;1.7),"virginica",IF(AND(B55&gt;=2.65,G55&gt;=7.37,D55&gt;=0.7,D55&lt;1.7),"versicolor",IF(AND(C55&lt;5.05,B55&lt;2.65,G55&gt;=7.37,D55&gt;=0.7,D55&lt;1.7),"versicolor",IF(AND(C55&gt;=5.05,B55&lt;2.65,G55&gt;=7.37,D55&gt;=0.7,D55&lt;1.7),"virginica","shouldnthappen")))))))</f>
        <v>setosa</v>
      </c>
    </row>
    <row r="56" customFormat="false" ht="13.8" hidden="false" customHeight="false" outlineLevel="0" collapsed="false">
      <c r="A56" s="1" t="n">
        <v>7</v>
      </c>
      <c r="B56" s="1" t="n">
        <v>3.2</v>
      </c>
      <c r="C56" s="1" t="n">
        <v>4.7</v>
      </c>
      <c r="D56" s="1" t="n">
        <v>1.4</v>
      </c>
      <c r="E56" s="1" t="s">
        <v>92</v>
      </c>
      <c r="F56" s="1" t="n">
        <v>0.623694912530482</v>
      </c>
      <c r="G56" s="1" t="n">
        <v>14.1235354151577</v>
      </c>
      <c r="H56" s="11" t="str">
        <f aca="false">E56</f>
        <v>versicolor</v>
      </c>
      <c r="I56" s="1" t="str">
        <f aca="false">INDEX(L56:BI56, MODE(MATCH(L56:BI56, L56:BI56, 0 )))</f>
        <v>versicolor</v>
      </c>
      <c r="J56" s="12" t="n">
        <f aca="false">COUNTIF(L56:BI56, H56) / COUNTA(L56:BI56)</f>
        <v>0.98</v>
      </c>
      <c r="K56" s="13" t="n">
        <f aca="false">I56=H56</f>
        <v>1</v>
      </c>
      <c r="L56" s="1" t="str">
        <f aca="false">IF(AND(C56&lt;3.65,B56&gt;=3.35),"setosa",IF(AND(C56&gt;=3.65,B56&gt;=3.35),"virginica",IF(AND(C56&lt;2.35,C56&lt;4.85,B56&lt;3.35),"setosa",IF(AND(F56&gt;=0.899,C56&gt;=2.35,C56&lt;4.85,B56&lt;3.35),"virginica",IF(AND(G56&gt;=8.268,B56&lt;2.75,C56&gt;=4.85,B56&lt;3.35),"virginica",IF(AND(D56&lt;1.55,B56&gt;=2.75,C56&gt;=4.85,B56&lt;3.35),"versicolor",IF(AND(D56&gt;=1.55,B56&gt;=2.75,C56&gt;=4.85,B56&lt;3.35),"virginica",IF(AND(G56&lt;6.537,F56&lt;0.899,C56&gt;=2.35,C56&lt;4.85,B56&lt;3.35),"virginica",IF(AND(G56&gt;=6.537,F56&lt;0.899,C56&gt;=2.35,C56&lt;4.85,B56&lt;3.35),"versicolor",IF(AND(G56&lt;6.878,G56&lt;8.268,B56&lt;2.75,C56&gt;=4.85,B56&lt;3.35),"virginica",IF(AND(G56&gt;=6.878,G56&lt;8.268,B56&lt;2.75,C56&gt;=4.85,B56&lt;3.35),"versicolor","shouldnthappen")))))))))))</f>
        <v>versicolor</v>
      </c>
      <c r="M56" s="1" t="str">
        <f aca="false">IF(AND(C56&lt;2.6),"setosa",IF(AND(D56&gt;=1.75,C56&gt;=2.6),"virginica",IF(AND(G56&lt;6.094,D56&lt;1.75,C56&gt;=2.6),"virginica",IF(AND(D56&lt;1.35,G56&gt;=6.094,D56&lt;1.75,C56&gt;=2.6),"versicolor",IF(AND(C56&lt;5.05,D56&gt;=1.35,G56&gt;=6.094,D56&lt;1.75,C56&gt;=2.6),"versicolor",IF(AND(C56&gt;=5.05,D56&gt;=1.35,G56&gt;=6.094,D56&lt;1.75,C56&gt;=2.6),"virginica","shouldnthappen"))))))</f>
        <v>versicolor</v>
      </c>
      <c r="N56" s="1" t="str">
        <f aca="false">IF(AND(A56&lt;6.6,B56&gt;=3.45),"setosa",IF(AND(A56&gt;=6.6,B56&gt;=3.45),"virginica",IF(AND(D56&lt;0.7,C56&lt;4.75,B56&lt;3.45),"setosa",IF(AND(D56&gt;=0.7,C56&lt;4.75,B56&lt;3.45),"versicolor",IF(AND(C56&gt;=5.15,C56&gt;=4.75,B56&lt;3.45),"virginica",IF(AND(D56&gt;=1.7,A56&lt;6.5,C56&lt;5.15,C56&gt;=4.75,B56&lt;3.45),"virginica",IF(AND(C56&lt;5.05,A56&gt;=6.5,C56&lt;5.15,C56&gt;=4.75,B56&lt;3.45),"versicolor",IF(AND(C56&gt;=5.05,A56&gt;=6.5,C56&lt;5.15,C56&gt;=4.75,B56&lt;3.45),"virginica",IF(AND(G56&lt;7.498,D56&lt;1.7,A56&lt;6.5,C56&lt;5.15,C56&gt;=4.75,B56&lt;3.45),"virginica",IF(AND(G56&gt;=7.498,D56&lt;1.7,A56&lt;6.5,C56&lt;5.15,C56&gt;=4.75,B56&lt;3.45),"versicolor","shouldnthappen"))))))))))</f>
        <v>versicolor</v>
      </c>
      <c r="O56" s="1" t="str">
        <f aca="false">IF(AND(D56&lt;0.75),"setosa",IF(AND(C56&lt;4.75,C56&lt;4.85,D56&gt;=0.75),"versicolor",IF(AND(A56&gt;=6.05,C56&gt;=4.85,D56&gt;=0.75),"virginica",IF(AND(D56&lt;1.6,C56&gt;=4.75,C56&lt;4.85,D56&gt;=0.75),"versicolor",IF(AND(D56&gt;=1.6,C56&gt;=4.75,C56&lt;4.85,D56&gt;=0.75),"virginica",IF(AND(A56&lt;5.9,A56&lt;6.05,C56&gt;=4.85,D56&gt;=0.75),"virginica",IF(AND(A56&gt;=5.9,A56&lt;6.05,C56&gt;=4.85,D56&gt;=0.75),"versicolor","shouldnthappen")))))))</f>
        <v>versicolor</v>
      </c>
      <c r="P56" s="1" t="str">
        <f aca="false">IF(AND(D56&lt;0.75),"setosa",IF(AND(A56&lt;5.55,D56&gt;=0.75),"versicolor",IF(AND(D56&gt;=1.7,G56&lt;13.158,A56&gt;=5.55,D56&gt;=0.75),"virginica",IF(AND(B56&lt;2.45,D56&lt;1.7,G56&lt;13.158,A56&gt;=5.55,D56&gt;=0.75),"virginica",IF(AND(B56&gt;=2.45,D56&lt;1.7,G56&lt;13.158,A56&gt;=5.55,D56&gt;=0.75),"versicolor",IF(AND(B56&gt;=3.05,G56&lt;15.551,G56&gt;=13.158,A56&gt;=5.55,D56&gt;=0.75),"versicolor",IF(AND(B56&lt;2.9,G56&gt;=15.551,G56&gt;=13.158,A56&gt;=5.55,D56&gt;=0.75),"versicolor",IF(AND(B56&gt;=2.9,G56&gt;=15.551,G56&gt;=13.158,A56&gt;=5.55,D56&gt;=0.75),"virginica",IF(AND(D56&lt;1.3,G56&lt;14.221,B56&lt;3.05,G56&lt;15.551,G56&gt;=13.158,A56&gt;=5.55,D56&gt;=0.75),"versicolor",IF(AND(D56&gt;=1.3,G56&lt;14.221,B56&lt;3.05,G56&lt;15.551,G56&gt;=13.158,A56&gt;=5.55,D56&gt;=0.75),"virginica",IF(AND(C56&lt;4.9,G56&gt;=14.221,B56&lt;3.05,G56&lt;15.551,G56&gt;=13.158,A56&gt;=5.55,D56&gt;=0.75),"versicolor",IF(AND(C56&gt;=4.9,G56&gt;=14.221,B56&lt;3.05,G56&lt;15.551,G56&gt;=13.158,A56&gt;=5.55,D56&gt;=0.75),"virginica","shouldnthappen"))))))))))))</f>
        <v>versicolor</v>
      </c>
      <c r="Q56" s="1" t="str">
        <f aca="false">IF(AND(C56&lt;2.6),"setosa",IF(AND(A56&gt;=4.95,C56&lt;4.75,C56&gt;=2.6),"versicolor",IF(AND(D56&gt;=1.75,C56&gt;=4.75,C56&gt;=2.6),"virginica",IF(AND(B56&lt;2.45,A56&lt;4.95,C56&lt;4.75,C56&gt;=2.6),"versicolor",IF(AND(B56&gt;=2.45,A56&lt;4.95,C56&lt;4.75,C56&gt;=2.6),"virginica",IF(AND(G56&lt;7.498,D56&lt;1.75,C56&gt;=4.75,C56&gt;=2.6),"virginica",IF(AND(F56&lt;0.417,G56&gt;=7.498,D56&lt;1.75,C56&gt;=4.75,C56&gt;=2.6),"versicolor",IF(AND(F56&lt;0.442,F56&gt;=0.417,G56&gt;=7.498,D56&lt;1.75,C56&gt;=4.75,C56&gt;=2.6),"virginica",IF(AND(F56&gt;=0.442,F56&gt;=0.417,G56&gt;=7.498,D56&lt;1.75,C56&gt;=4.75,C56&gt;=2.6),"versicolor","shouldnthappen")))))))))</f>
        <v>versicolor</v>
      </c>
      <c r="R56" s="1" t="str">
        <f aca="false">IF(AND(D56&lt;0.75),"setosa",IF(AND(D56&lt;1.75,A56&gt;=6.25,D56&gt;=0.75),"versicolor",IF(AND(D56&gt;=1.75,A56&gt;=6.25,D56&gt;=0.75),"virginica",IF(AND(D56&lt;1.6,C56&lt;4.75,A56&lt;6.25,D56&gt;=0.75),"versicolor",IF(AND(D56&gt;=1.6,C56&lt;4.75,A56&lt;6.25,D56&gt;=0.75),"virginica",IF(AND(G56&lt;6.998,C56&gt;=4.75,A56&lt;6.25,D56&gt;=0.75),"virginica",IF(AND(A56&lt;6.05,G56&gt;=6.998,C56&gt;=4.75,A56&lt;6.25,D56&gt;=0.75),"versicolor",IF(AND(A56&gt;=6.05,G56&gt;=6.998,C56&gt;=4.75,A56&lt;6.25,D56&gt;=0.75),"virginica","shouldnthappen"))))))))</f>
        <v>versicolor</v>
      </c>
      <c r="S56" s="1" t="str">
        <f aca="false">IF(AND(B56&gt;=3.05,A56&lt;5.45),"setosa",IF(AND(C56&lt;2.2,B56&lt;3.05,A56&lt;5.45),"setosa",IF(AND(C56&gt;=2.2,B56&lt;3.05,A56&lt;5.45),"versicolor",IF(AND(B56&lt;3.7,C56&lt;4.8,A56&gt;=5.45),"versicolor",IF(AND(B56&gt;=3.7,C56&lt;4.8,A56&gt;=5.45),"setosa",IF(AND(G56&lt;13.757,C56&lt;5.05,C56&gt;=4.8,A56&gt;=5.45),"virginica",IF(AND(G56&gt;=13.757,C56&lt;5.05,C56&gt;=4.8,A56&gt;=5.45),"versicolor",IF(AND(C56&gt;=5.15,C56&gt;=5.05,C56&gt;=4.8,A56&gt;=5.45),"virginica",IF(AND(A56&lt;5.95,C56&lt;5.15,C56&gt;=5.05,C56&gt;=4.8,A56&gt;=5.45),"virginica",IF(AND(D56&gt;=1.8,A56&gt;=5.95,C56&lt;5.15,C56&gt;=5.05,C56&gt;=4.8,A56&gt;=5.45),"virginica",IF(AND(B56&lt;2.75,D56&lt;1.8,A56&gt;=5.95,C56&lt;5.15,C56&gt;=5.05,C56&gt;=4.8,A56&gt;=5.45),"versicolor",IF(AND(B56&gt;=2.75,D56&lt;1.8,A56&gt;=5.95,C56&lt;5.15,C56&gt;=5.05,C56&gt;=4.8,A56&gt;=5.45),"virginica","shouldnthappen"))))))))))))</f>
        <v>versicolor</v>
      </c>
      <c r="T56" s="1" t="str">
        <f aca="false">IF(AND(C56&lt;2.6),"setosa",IF(AND(D56&lt;1.65,C56&lt;4.75,C56&gt;=2.6),"versicolor",IF(AND(D56&gt;=1.65,C56&lt;4.75,C56&gt;=2.6),"virginica",IF(AND(G56&gt;=8.494,A56&lt;6.6,C56&gt;=4.75,C56&gt;=2.6),"virginica",IF(AND(C56&lt;5.2,A56&gt;=6.6,C56&gt;=4.75,C56&gt;=2.6),"versicolor",IF(AND(C56&gt;=5.2,A56&gt;=6.6,C56&gt;=4.75,C56&gt;=2.6),"virginica",IF(AND(A56&lt;5.95,G56&lt;8.494,A56&lt;6.6,C56&gt;=4.75,C56&gt;=2.6),"virginica",IF(AND(A56&gt;=5.95,G56&lt;8.494,A56&lt;6.6,C56&gt;=4.75,C56&gt;=2.6),"versicolor","shouldnthappen"))))))))</f>
        <v>versicolor</v>
      </c>
      <c r="U56" s="1" t="str">
        <f aca="false">IF(AND(C56&lt;3.65,B56&gt;=3.35),"setosa",IF(AND(C56&gt;=3.65,B56&gt;=3.35),"virginica",IF(AND(C56&lt;2.35,A56&lt;6.25,B56&lt;3.35),"setosa",IF(AND(C56&lt;4.85,A56&gt;=6.25,B56&lt;3.35),"versicolor",IF(AND(G56&gt;=15.426,C56&gt;=2.35,A56&lt;6.25,B56&lt;3.35),"virginica",IF(AND(D56&gt;=1.55,C56&gt;=4.85,A56&gt;=6.25,B56&lt;3.35),"virginica",IF(AND(D56&lt;1.8,G56&lt;15.426,C56&gt;=2.35,A56&lt;6.25,B56&lt;3.35),"versicolor",IF(AND(D56&gt;=1.8,G56&lt;15.426,C56&gt;=2.35,A56&lt;6.25,B56&lt;3.35),"virginica",IF(AND(B56&lt;2.95,D56&lt;1.55,C56&gt;=4.85,A56&gt;=6.25,B56&lt;3.35),"virginica",IF(AND(B56&gt;=2.95,D56&lt;1.55,C56&gt;=4.85,A56&gt;=6.25,B56&lt;3.35),"versicolor","shouldnthappen"))))))))))</f>
        <v>versicolor</v>
      </c>
      <c r="V56" s="1" t="str">
        <f aca="false">IF(AND(C56&lt;2.6),"setosa",IF(AND(C56&gt;=4.85,C56&gt;=2.6),"virginica",IF(AND(F56&gt;=0.9,C56&lt;4.85,C56&gt;=2.6),"virginica",IF(AND(G56&lt;5.656,F56&lt;0.9,C56&lt;4.85,C56&gt;=2.6),"virginica",IF(AND(G56&gt;=5.656,F56&lt;0.9,C56&lt;4.85,C56&gt;=2.6),"versicolor","shouldnthappen")))))</f>
        <v>versicolor</v>
      </c>
      <c r="W56" s="1" t="str">
        <f aca="false">IF(AND(D56&gt;=1.75,G56&gt;=13.795),"virginica",IF(AND(D56&gt;=1.5,G56&gt;=12.335,G56&lt;13.795),"virginica",IF(AND(C56&lt;2.45,C56&lt;4.85,G56&lt;12.335,G56&lt;13.795),"setosa",IF(AND(C56&gt;=2.45,C56&lt;4.85,G56&lt;12.335,G56&lt;13.795),"versicolor",IF(AND(D56&gt;=1.7,C56&gt;=4.85,G56&lt;12.335,G56&lt;13.795),"virginica",IF(AND(B56&gt;=3.25,D56&lt;1.5,G56&gt;=12.335,G56&lt;13.795),"setosa",IF(AND(D56&lt;1,F56&lt;0.255,D56&lt;1.75,G56&gt;=13.795),"setosa",IF(AND(D56&gt;=1,F56&lt;0.255,D56&lt;1.75,G56&gt;=13.795),"versicolor",IF(AND(A56&lt;5.4,F56&gt;=0.255,D56&lt;1.75,G56&gt;=13.795),"setosa",IF(AND(A56&gt;=5.4,F56&gt;=0.255,D56&lt;1.75,G56&gt;=13.795),"versicolor",IF(AND(A56&lt;6.15,D56&lt;1.7,C56&gt;=4.85,G56&lt;12.335,G56&lt;13.795),"versicolor",IF(AND(A56&gt;=6.15,D56&lt;1.7,C56&gt;=4.85,G56&lt;12.335,G56&lt;13.795),"virginica",IF(AND(C56&lt;5,B56&lt;3.25,D56&lt;1.5,G56&gt;=12.335,G56&lt;13.795),"versicolor",IF(AND(C56&gt;=5,B56&lt;3.25,D56&lt;1.5,G56&gt;=12.335,G56&lt;13.795),"virginica","shouldnthappen"))))))))))))))</f>
        <v>versicolor</v>
      </c>
      <c r="X56" s="1" t="str">
        <f aca="false">IF(AND(C56&lt;2.5,A56&lt;5.55),"setosa",IF(AND(F56&lt;0.096,A56&gt;=5.55),"virginica",IF(AND(D56&lt;1.6,C56&gt;=2.5,A56&lt;5.55),"versicolor",IF(AND(D56&gt;=1.6,C56&gt;=2.5,A56&lt;5.55),"virginica",IF(AND(F56&gt;=0.156,C56&lt;4.75,F56&gt;=0.096,A56&gt;=5.55),"versicolor",IF(AND(D56&gt;=1.75,C56&gt;=4.75,F56&gt;=0.096,A56&gt;=5.55),"virginica",IF(AND(B56&lt;3.3,F56&lt;0.156,C56&lt;4.75,F56&gt;=0.096,A56&gt;=5.55),"versicolor",IF(AND(B56&gt;=3.3,F56&lt;0.156,C56&lt;4.75,F56&gt;=0.096,A56&gt;=5.55),"setosa",IF(AND(B56&lt;2.45,A56&lt;6.05,D56&lt;1.75,C56&gt;=4.75,F56&gt;=0.096,A56&gt;=5.55),"virginica",IF(AND(B56&gt;=2.45,A56&lt;6.05,D56&lt;1.75,C56&gt;=4.75,F56&gt;=0.096,A56&gt;=5.55),"versicolor",IF(AND(F56&lt;0.205,A56&gt;=6.05,D56&lt;1.75,C56&gt;=4.75,F56&gt;=0.096,A56&gt;=5.55),"versicolor",IF(AND(F56&gt;=0.205,A56&gt;=6.05,D56&lt;1.75,C56&gt;=4.75,F56&gt;=0.096,A56&gt;=5.55),"virginica","shouldnthappen"))))))))))))</f>
        <v>versicolor</v>
      </c>
      <c r="Y56" s="1" t="str">
        <f aca="false">IF(AND(C56&lt;2.35,A56&lt;5.55),"setosa",IF(AND(C56&gt;=5.05,A56&gt;=5.55),"virginica",IF(AND(D56&lt;1.6,C56&gt;=2.35,A56&lt;5.55),"versicolor",IF(AND(D56&gt;=1.6,C56&gt;=2.35,A56&lt;5.55),"virginica",IF(AND(D56&gt;=1.75,C56&lt;5.05,A56&gt;=5.55),"virginica",IF(AND(B56&gt;=3.55,D56&lt;1.75,C56&lt;5.05,A56&gt;=5.55),"setosa",IF(AND(G56&lt;6.3,B56&lt;3.55,D56&lt;1.75,C56&lt;5.05,A56&gt;=5.55),"virginica",IF(AND(G56&gt;=6.3,B56&lt;3.55,D56&lt;1.75,C56&lt;5.05,A56&gt;=5.55),"versicolor","shouldnthappen"))))))))</f>
        <v>versicolor</v>
      </c>
      <c r="Z56" s="1" t="str">
        <f aca="false">IF(AND(D56&lt;0.75),"setosa",IF(AND(B56&gt;=2.55,C56&lt;4.85,D56&gt;=0.75),"versicolor",IF(AND(D56&gt;=1.7,C56&gt;=4.85,D56&gt;=0.75),"virginica",IF(AND(D56&lt;1.6,B56&lt;2.55,C56&lt;4.85,D56&gt;=0.75),"versicolor",IF(AND(D56&gt;=1.6,B56&lt;2.55,C56&lt;4.85,D56&gt;=0.75),"virginica",IF(AND(B56&lt;2.65,D56&lt;1.7,C56&gt;=4.85,D56&gt;=0.75),"virginica",IF(AND(F56&lt;0.325,B56&gt;=2.65,D56&lt;1.7,C56&gt;=4.85,D56&gt;=0.75),"virginica",IF(AND(G56&lt;10.717,F56&gt;=0.325,B56&gt;=2.65,D56&lt;1.7,C56&gt;=4.85,D56&gt;=0.75),"versicolor",IF(AND(G56&gt;=10.717,F56&gt;=0.325,B56&gt;=2.65,D56&lt;1.7,C56&gt;=4.85,D56&gt;=0.75),"virginica","shouldnthappen")))))))))</f>
        <v>versicolor</v>
      </c>
      <c r="AA56" s="1" t="str">
        <f aca="false">IF(AND(D56&lt;0.75),"setosa",IF(AND(D56&gt;=1.75,D56&gt;=0.75),"virginica",IF(AND(F56&gt;=0.455,D56&lt;1.75,D56&gt;=0.75),"versicolor",IF(AND(D56&lt;1.45,F56&lt;0.455,D56&lt;1.75,D56&gt;=0.75),"versicolor",IF(AND(F56&lt;0.247,D56&gt;=1.45,F56&lt;0.455,D56&lt;1.75,D56&gt;=0.75),"versicolor",IF(AND(F56&gt;=0.247,D56&gt;=1.45,F56&lt;0.455,D56&lt;1.75,D56&gt;=0.75),"virginica","shouldnthappen"))))))</f>
        <v>versicolor</v>
      </c>
      <c r="AB56" s="1" t="str">
        <f aca="false">IF(AND(F56&gt;=0.221,B56&gt;=3.35),"setosa",IF(AND(A56&lt;5.3,F56&gt;=0.683,B56&lt;3.35),"setosa",IF(AND(A56&lt;6.45,F56&lt;0.221,B56&gt;=3.35),"setosa",IF(AND(A56&gt;=6.45,F56&lt;0.221,B56&gt;=3.35),"virginica",IF(AND(G56&lt;6.3,A56&lt;6.25,F56&lt;0.683,B56&lt;3.35),"virginica",IF(AND(G56&lt;13.795,A56&gt;=6.25,F56&lt;0.683,B56&lt;3.35),"virginica",IF(AND(D56&lt;1.65,A56&gt;=5.3,F56&gt;=0.683,B56&lt;3.35),"versicolor",IF(AND(D56&gt;=1.65,A56&gt;=5.3,F56&gt;=0.683,B56&lt;3.35),"virginica",IF(AND(D56&lt;0.6,G56&gt;=6.3,A56&lt;6.25,F56&lt;0.683,B56&lt;3.35),"setosa",IF(AND(D56&lt;1.7,G56&gt;=13.795,A56&gt;=6.25,F56&lt;0.683,B56&lt;3.35),"versicolor",IF(AND(D56&gt;=1.7,G56&gt;=13.795,A56&gt;=6.25,F56&lt;0.683,B56&lt;3.35),"virginica",IF(AND(C56&gt;=5.35,D56&gt;=0.6,G56&gt;=6.3,A56&lt;6.25,F56&lt;0.683,B56&lt;3.35),"virginica",IF(AND(D56&lt;1.75,C56&lt;5.35,D56&gt;=0.6,G56&gt;=6.3,A56&lt;6.25,F56&lt;0.683,B56&lt;3.35),"versicolor",IF(AND(D56&gt;=1.75,C56&lt;5.35,D56&gt;=0.6,G56&gt;=6.3,A56&lt;6.25,F56&lt;0.683,B56&lt;3.35),"virginica","shouldnthappen"))))))))))))))</f>
        <v>versicolor</v>
      </c>
      <c r="AC56" s="1" t="str">
        <f aca="false">IF(AND(B56&gt;=3.3),"setosa",IF(AND(C56&lt;2.45,D56&lt;1.55,B56&lt;3.3),"setosa",IF(AND(F56&gt;=0.211,D56&gt;=1.55,B56&lt;3.3),"virginica",IF(AND(C56&lt;4.9,C56&gt;=2.45,D56&lt;1.55,B56&lt;3.3),"versicolor",IF(AND(C56&gt;=4.9,C56&gt;=2.45,D56&lt;1.55,B56&lt;3.3),"virginica",IF(AND(F56&lt;0.138,F56&lt;0.211,D56&gt;=1.55,B56&lt;3.3),"virginica",IF(AND(F56&gt;=0.138,F56&lt;0.211,D56&gt;=1.55,B56&lt;3.3),"versicolor","shouldnthappen")))))))</f>
        <v>versicolor</v>
      </c>
      <c r="AD56" s="1" t="str">
        <f aca="false">IF(AND(D56&gt;=1.75),"virginica",IF(AND(D56&lt;0.75,D56&lt;1.75),"setosa",IF(AND(D56&lt;1.35,D56&gt;=0.75,D56&lt;1.75),"versicolor",IF(AND(B56&lt;2.6,C56&lt;4.85,D56&gt;=1.35,D56&gt;=0.75,D56&lt;1.75),"virginica",IF(AND(B56&gt;=2.6,C56&lt;4.85,D56&gt;=1.35,D56&gt;=0.75,D56&lt;1.75),"versicolor",IF(AND(A56&lt;6.4,C56&gt;=4.85,D56&gt;=1.35,D56&gt;=0.75,D56&lt;1.75),"virginica",IF(AND(A56&gt;=6.4,C56&gt;=4.85,D56&gt;=1.35,D56&gt;=0.75,D56&lt;1.75),"versicolor","shouldnthappen")))))))</f>
        <v>versicolor</v>
      </c>
      <c r="AE56" s="1" t="str">
        <f aca="false">IF(AND(C56&lt;2.45),"setosa",IF(AND(F56&lt;0.07,C56&gt;=2.45),"virginica",IF(AND(A56&gt;=5,C56&lt;4.75,F56&gt;=0.07,C56&gt;=2.45),"versicolor",IF(AND(F56&lt;0.182,C56&gt;=4.75,F56&gt;=0.07,C56&gt;=2.45),"versicolor",IF(AND(B56&lt;2.45,A56&lt;5,C56&lt;4.75,F56&gt;=0.07,C56&gt;=2.45),"versicolor",IF(AND(B56&gt;=2.45,A56&lt;5,C56&lt;4.75,F56&gt;=0.07,C56&gt;=2.45),"virginica",IF(AND(F56&gt;=0.468,F56&gt;=0.182,C56&gt;=4.75,F56&gt;=0.07,C56&gt;=2.45),"virginica",IF(AND(A56&gt;=6.85,F56&lt;0.468,F56&gt;=0.182,C56&gt;=4.75,F56&gt;=0.07,C56&gt;=2.45),"virginica",IF(AND(B56&lt;2.6,A56&lt;6.85,F56&lt;0.468,F56&gt;=0.182,C56&gt;=4.75,F56&gt;=0.07,C56&gt;=2.45),"virginica",IF(AND(B56&gt;=2.6,A56&lt;6.85,F56&lt;0.468,F56&gt;=0.182,C56&gt;=4.75,F56&gt;=0.07,C56&gt;=2.45),"versicolor","shouldnthappen"))))))))))</f>
        <v>versicolor</v>
      </c>
      <c r="AF56" s="1" t="str">
        <f aca="false">IF(AND(D56&lt;0.75,A56&lt;5.45),"setosa",IF(AND(D56&gt;=1.75,A56&gt;=5.45),"virginica",IF(AND(G56&lt;6.094,D56&gt;=0.75,A56&lt;5.45),"virginica",IF(AND(G56&gt;=6.094,D56&gt;=0.75,A56&lt;5.45),"versicolor",IF(AND(C56&lt;2.75,D56&lt;1.75,A56&gt;=5.45),"setosa",IF(AND(D56&lt;1.45,C56&gt;=2.75,D56&lt;1.75,A56&gt;=5.45),"versicolor",IF(AND(B56&lt;2.75,D56&gt;=1.45,C56&gt;=2.75,D56&lt;1.75,A56&gt;=5.45),"versicolor",IF(AND(C56&lt;5.05,B56&gt;=2.75,D56&gt;=1.45,C56&gt;=2.75,D56&lt;1.75,A56&gt;=5.45),"versicolor",IF(AND(C56&gt;=5.05,B56&gt;=2.75,D56&gt;=1.45,C56&gt;=2.75,D56&lt;1.75,A56&gt;=5.45),"virginica","shouldnthappen")))))))))</f>
        <v>versicolor</v>
      </c>
      <c r="AG56" s="1" t="str">
        <f aca="false">IF(AND(D56&lt;0.65,G56&lt;8.868,A56&lt;5.3),"setosa",IF(AND(C56&lt;2.6,G56&gt;=8.868,A56&lt;5.3),"setosa",IF(AND(C56&gt;=2.6,G56&gt;=8.868,A56&lt;5.3),"versicolor",IF(AND(C56&gt;=4.95,D56&lt;1.55,A56&gt;=5.3),"virginica",IF(AND(G56&lt;13.795,D56&gt;=1.55,A56&gt;=5.3),"virginica",IF(AND(C56&lt;3.75,D56&gt;=0.65,G56&lt;8.868,A56&lt;5.3),"versicolor",IF(AND(C56&gt;=3.75,D56&gt;=0.65,G56&lt;8.868,A56&lt;5.3),"virginica",IF(AND(C56&lt;2.6,C56&lt;4.95,D56&lt;1.55,A56&gt;=5.3),"setosa",IF(AND(C56&gt;=2.6,C56&lt;4.95,D56&lt;1.55,A56&gt;=5.3),"versicolor",IF(AND(C56&lt;4.75,G56&gt;=13.795,D56&gt;=1.55,A56&gt;=5.3),"versicolor",IF(AND(C56&gt;=4.75,G56&gt;=13.795,D56&gt;=1.55,A56&gt;=5.3),"virginica","shouldnthappen")))))))))))</f>
        <v>versicolor</v>
      </c>
      <c r="AH56" s="1" t="str">
        <f aca="false">IF(AND(D56&lt;0.75),"setosa",IF(AND(C56&lt;4.75,D56&gt;=0.75),"versicolor",IF(AND(G56&lt;13.757,C56&gt;=4.75,D56&gt;=0.75),"virginica",IF(AND(B56&lt;3.05,G56&gt;=13.757,C56&gt;=4.75,D56&gt;=0.75),"virginica",IF(AND(A56&lt;6.65,B56&gt;=3.05,G56&gt;=13.757,C56&gt;=4.75,D56&gt;=0.75),"virginica",IF(AND(A56&gt;=6.65,B56&gt;=3.05,G56&gt;=13.757,C56&gt;=4.75,D56&gt;=0.75),"versicolor","shouldnthappen"))))))</f>
        <v>versicolor</v>
      </c>
      <c r="AI56" s="1" t="str">
        <f aca="false">IF(AND(D56&lt;0.7),"setosa",IF(AND(C56&lt;4.75,D56&gt;=0.7),"versicolor",IF(AND(A56&lt;6.6,F56&lt;0.482,C56&gt;=4.75,D56&gt;=0.7),"virginica",IF(AND(C56&gt;=4.95,F56&gt;=0.482,C56&gt;=4.75,D56&gt;=0.7),"virginica",IF(AND(D56&lt;1.9,A56&gt;=6.6,F56&lt;0.482,C56&gt;=4.75,D56&gt;=0.7),"versicolor",IF(AND(D56&gt;=1.9,A56&gt;=6.6,F56&lt;0.482,C56&gt;=4.75,D56&gt;=0.7),"virginica",IF(AND(F56&gt;=0.766,C56&lt;4.95,F56&gt;=0.482,C56&gt;=4.75,D56&gt;=0.7),"virginica",IF(AND(B56&lt;2.95,F56&lt;0.766,C56&lt;4.95,F56&gt;=0.482,C56&gt;=4.75,D56&gt;=0.7),"virginica",IF(AND(B56&gt;=2.95,F56&lt;0.766,C56&lt;4.95,F56&gt;=0.482,C56&gt;=4.75,D56&gt;=0.7),"versicolor","shouldnthappen")))))))))</f>
        <v>versicolor</v>
      </c>
      <c r="AJ56" s="1" t="str">
        <f aca="false">IF(AND(C56&lt;2.45,C56&lt;4.75),"setosa",IF(AND(D56&gt;=1.65,C56&gt;=4.75),"virginica",IF(AND(A56&lt;4.95,C56&gt;=2.45,C56&lt;4.75),"virginica",IF(AND(A56&gt;=4.95,C56&gt;=2.45,C56&lt;4.75),"versicolor",IF(AND(B56&lt;2.95,D56&lt;1.65,C56&gt;=4.75),"virginica",IF(AND(B56&gt;=2.95,D56&lt;1.65,C56&gt;=4.75),"versicolor","shouldnthappen"))))))</f>
        <v>versicolor</v>
      </c>
      <c r="AK56" s="1" t="str">
        <f aca="false">IF(AND(D56&lt;0.75,A56&lt;5.45),"setosa",IF(AND(B56&lt;2.45,D56&gt;=0.75,A56&lt;5.45),"versicolor",IF(AND(A56&gt;=5.55,C56&lt;4.75,A56&gt;=5.45),"versicolor",IF(AND(C56&gt;=5.15,C56&gt;=4.75,A56&gt;=5.45),"virginica",IF(AND(G56&lt;6.094,B56&gt;=2.45,D56&gt;=0.75,A56&lt;5.45),"virginica",IF(AND(G56&gt;=6.094,B56&gt;=2.45,D56&gt;=0.75,A56&lt;5.45),"versicolor",IF(AND(D56&lt;0.6,A56&lt;5.55,C56&lt;4.75,A56&gt;=5.45),"setosa",IF(AND(D56&gt;=0.6,A56&lt;5.55,C56&lt;4.75,A56&gt;=5.45),"versicolor",IF(AND(C56&lt;4.95,C56&lt;5.15,C56&gt;=4.75,A56&gt;=5.45),"virginica",IF(AND(G56&lt;12.627,C56&lt;5.05,C56&gt;=4.95,C56&lt;5.15,C56&gt;=4.75,A56&gt;=5.45),"virginica",IF(AND(G56&gt;=12.627,C56&lt;5.05,C56&gt;=4.95,C56&lt;5.15,C56&gt;=4.75,A56&gt;=5.45),"versicolor",IF(AND(D56&lt;1.7,C56&gt;=5.05,C56&gt;=4.95,C56&lt;5.15,C56&gt;=4.75,A56&gt;=5.45),"versicolor",IF(AND(D56&gt;=1.7,C56&gt;=5.05,C56&gt;=4.95,C56&lt;5.15,C56&gt;=4.75,A56&gt;=5.45),"virginica","shouldnthappen")))))))))))))</f>
        <v>versicolor</v>
      </c>
      <c r="AL56" s="1" t="str">
        <f aca="false">IF(AND(B56&lt;2.45,B56&lt;3.15),"versicolor",IF(AND(D56&lt;0.95,G56&lt;15.141,B56&gt;=3.15),"setosa",IF(AND(G56&lt;15.429,G56&gt;=15.141,B56&gt;=3.15),"versicolor",IF(AND(G56&gt;=15.429,G56&gt;=15.141,B56&gt;=3.15),"virginica",IF(AND(C56&lt;2.3,C56&lt;4.75,B56&gt;=2.45,B56&lt;3.15),"setosa",IF(AND(G56&gt;=16.072,C56&gt;=4.75,B56&gt;=2.45,B56&lt;3.15),"versicolor",IF(AND(G56&lt;11.833,D56&gt;=0.95,G56&lt;15.141,B56&gt;=3.15),"virginica",IF(AND(A56&lt;5,C56&gt;=2.3,C56&lt;4.75,B56&gt;=2.45,B56&lt;3.15),"virginica",IF(AND(A56&gt;=5,C56&gt;=2.3,C56&lt;4.75,B56&gt;=2.45,B56&lt;3.15),"versicolor",IF(AND(G56&lt;14.342,G56&gt;=11.833,D56&gt;=0.95,G56&lt;15.141,B56&gt;=3.15),"versicolor",IF(AND(G56&gt;=14.342,G56&gt;=11.833,D56&gt;=0.95,G56&lt;15.141,B56&gt;=3.15),"virginica",IF(AND(G56&lt;13.757,F56&gt;=0.741,G56&lt;16.072,C56&gt;=4.75,B56&gt;=2.45,B56&lt;3.15),"virginica",IF(AND(F56&gt;=0.546,A56&lt;6.15,F56&lt;0.741,G56&lt;16.072,C56&gt;=4.75,B56&gt;=2.45,B56&lt;3.15),"virginica",IF(AND(D56&gt;=1.75,A56&gt;=6.15,F56&lt;0.741,G56&lt;16.072,C56&gt;=4.75,B56&gt;=2.45,B56&lt;3.15),"virginica",IF(AND(C56&lt;4.85,G56&gt;=13.757,F56&gt;=0.741,G56&lt;16.072,C56&gt;=4.75,B56&gt;=2.45,B56&lt;3.15),"virginica",IF(AND(C56&gt;=4.85,G56&gt;=13.757,F56&gt;=0.741,G56&lt;16.072,C56&gt;=4.75,B56&gt;=2.45,B56&lt;3.15),"versicolor",IF(AND(F56&lt;0.331,F56&lt;0.546,A56&lt;6.15,F56&lt;0.741,G56&lt;16.072,C56&gt;=4.75,B56&gt;=2.45,B56&lt;3.15),"virginica",IF(AND(F56&gt;=0.331,F56&lt;0.546,A56&lt;6.15,F56&lt;0.741,G56&lt;16.072,C56&gt;=4.75,B56&gt;=2.45,B56&lt;3.15),"versicolor",IF(AND(G56&lt;10.661,D56&lt;1.75,A56&gt;=6.15,F56&lt;0.741,G56&lt;16.072,C56&gt;=4.75,B56&gt;=2.45,B56&lt;3.15),"virginica",IF(AND(G56&gt;=10.661,D56&lt;1.75,A56&gt;=6.15,F56&lt;0.741,G56&lt;16.072,C56&gt;=4.75,B56&gt;=2.45,B56&lt;3.15),"versicolor","shouldnthappen"))))))))))))))))))))</f>
        <v>versicolor</v>
      </c>
      <c r="AM56" s="1" t="str">
        <f aca="false">IF(AND(D56&lt;1.35,F56&gt;=0.917),"setosa",IF(AND(D56&gt;=1.35,F56&gt;=0.917),"virginica",IF(AND(D56&lt;0.75,D56&lt;1.55,F56&lt;0.917),"setosa",IF(AND(C56&gt;=4.8,D56&gt;=1.55,F56&lt;0.917),"virginica",IF(AND(A56&lt;5.95,D56&gt;=0.75,D56&lt;1.55,F56&lt;0.917),"versicolor",IF(AND(F56&lt;0.473,C56&lt;4.8,D56&gt;=1.55,F56&lt;0.917),"virginica",IF(AND(F56&gt;=0.473,C56&lt;4.8,D56&gt;=1.55,F56&lt;0.917),"versicolor",IF(AND(C56&lt;4.95,A56&gt;=5.95,D56&gt;=0.75,D56&lt;1.55,F56&lt;0.917),"versicolor",IF(AND(C56&gt;=4.95,A56&gt;=5.95,D56&gt;=0.75,D56&lt;1.55,F56&lt;0.917),"virginica","shouldnthappen")))))))))</f>
        <v>versicolor</v>
      </c>
      <c r="AN56" s="1" t="str">
        <f aca="false">IF(AND(D56&lt;0.75,A56&lt;5.45),"setosa",IF(AND(D56&lt;1.55,D56&gt;=0.75,A56&lt;5.45),"versicolor",IF(AND(D56&gt;=1.55,D56&gt;=0.75,A56&lt;5.45),"virginica",IF(AND(A56&gt;=5.75,C56&lt;4.75,A56&gt;=5.45),"versicolor",IF(AND(F56&lt;0.361,C56&gt;=4.75,A56&gt;=5.45),"virginica",IF(AND(C56&lt;2.6,A56&lt;5.75,C56&lt;4.75,A56&gt;=5.45),"setosa",IF(AND(C56&gt;=2.6,A56&lt;5.75,C56&lt;4.75,A56&gt;=5.45),"versicolor",IF(AND(D56&gt;=1.7,F56&gt;=0.361,C56&gt;=4.75,A56&gt;=5.45),"virginica",IF(AND(B56&lt;2.65,D56&lt;1.7,F56&gt;=0.361,C56&gt;=4.75,A56&gt;=5.45),"virginica",IF(AND(A56&lt;7.05,B56&gt;=2.65,D56&lt;1.7,F56&gt;=0.361,C56&gt;=4.75,A56&gt;=5.45),"versicolor",IF(AND(A56&gt;=7.05,B56&gt;=2.65,D56&lt;1.7,F56&gt;=0.361,C56&gt;=4.75,A56&gt;=5.45),"virginica","shouldnthappen")))))))))))</f>
        <v>versicolor</v>
      </c>
      <c r="AO56" s="1" t="str">
        <f aca="false">IF(AND(D56&lt;0.7),"setosa",IF(AND(A56&lt;4.95,C56&lt;4.85,D56&gt;=0.7),"virginica",IF(AND(A56&gt;=4.95,C56&lt;4.85,D56&gt;=0.7),"versicolor",IF(AND(D56&gt;=1.7,C56&gt;=4.85,D56&gt;=0.7),"virginica",IF(AND(F56&lt;0.325,D56&lt;1.7,C56&gt;=4.85,D56&gt;=0.7),"virginica",IF(AND(D56&lt;1.55,F56&gt;=0.325,D56&lt;1.7,C56&gt;=4.85,D56&gt;=0.7),"virginica",IF(AND(D56&gt;=1.55,F56&gt;=0.325,D56&lt;1.7,C56&gt;=4.85,D56&gt;=0.7),"versicolor","shouldnthappen")))))))</f>
        <v>versicolor</v>
      </c>
      <c r="AP56" s="1" t="str">
        <f aca="false">IF(AND(D56&lt;0.75),"setosa",IF(AND(C56&lt;4.85,D56&gt;=0.75),"versicolor",IF(AND(G56&gt;=8.277,C56&gt;=4.85,D56&gt;=0.75),"virginica",IF(AND(F56&gt;=0.633,G56&lt;8.277,C56&gt;=4.85,D56&gt;=0.75),"virginica",IF(AND(G56&lt;7.61,F56&lt;0.633,G56&lt;8.277,C56&gt;=4.85,D56&gt;=0.75),"virginica",IF(AND(G56&gt;=7.61,F56&lt;0.633,G56&lt;8.277,C56&gt;=4.85,D56&gt;=0.75),"versicolor","shouldnthappen"))))))</f>
        <v>versicolor</v>
      </c>
      <c r="AQ56" s="1" t="str">
        <f aca="false">IF(AND(C56&lt;2.65,A56&gt;=5.45,C56&lt;4.75),"setosa",IF(AND(C56&gt;=2.65,A56&gt;=5.45,C56&lt;4.75),"versicolor",IF(AND(B56&lt;2.9,C56&lt;4.85,C56&gt;=4.75),"versicolor",IF(AND(B56&gt;=2.9,C56&lt;4.85,C56&gt;=4.75),"virginica",IF(AND(D56&lt;1.7,C56&gt;=4.85,C56&gt;=4.75),"versicolor",IF(AND(D56&gt;=1.7,C56&gt;=4.85,C56&gt;=4.75),"virginica",IF(AND(C56&lt;2.45,G56&lt;14.126,A56&lt;5.45,C56&lt;4.75),"setosa",IF(AND(C56&gt;=2.45,G56&lt;14.126,A56&lt;5.45,C56&lt;4.75),"versicolor",IF(AND(C56&lt;2.4,G56&gt;=14.126,A56&lt;5.45,C56&lt;4.75),"setosa",IF(AND(C56&gt;=2.4,G56&gt;=14.126,A56&lt;5.45,C56&lt;4.75),"versicolor","shouldnthappen"))))))))))</f>
        <v>versicolor</v>
      </c>
      <c r="AR56" s="1" t="str">
        <f aca="false">IF(AND(C56&lt;2.45,C56&lt;4.85),"setosa",IF(AND(C56&gt;=5.15,C56&gt;=4.85),"virginica",IF(AND(A56&gt;=4.95,C56&gt;=2.45,C56&lt;4.85),"versicolor",IF(AND(D56&lt;1.35,A56&lt;4.95,C56&gt;=2.45,C56&lt;4.85),"versicolor",IF(AND(D56&gt;=1.35,A56&lt;4.95,C56&gt;=2.45,C56&lt;4.85),"virginica",IF(AND(F56&lt;0.35,G56&lt;12.751,C56&lt;5.15,C56&gt;=4.85),"virginica",IF(AND(A56&lt;6.5,G56&gt;=12.751,C56&lt;5.15,C56&gt;=4.85),"virginica",IF(AND(A56&gt;=6.5,G56&gt;=12.751,C56&lt;5.15,C56&gt;=4.85),"versicolor",IF(AND(B56&gt;=2.75,F56&gt;=0.35,G56&lt;12.751,C56&lt;5.15,C56&gt;=4.85),"virginica",IF(AND(C56&lt;5.05,B56&lt;2.75,F56&gt;=0.35,G56&lt;12.751,C56&lt;5.15,C56&gt;=4.85),"virginica",IF(AND(C56&gt;=5.05,B56&lt;2.75,F56&gt;=0.35,G56&lt;12.751,C56&lt;5.15,C56&gt;=4.85),"versicolor","shouldnthappen")))))))))))</f>
        <v>versicolor</v>
      </c>
      <c r="AS56" s="1" t="str">
        <f aca="false">IF(AND(F56&gt;=0.9,B56&lt;3.05),"virginica",IF(AND(A56&lt;5.9,B56&gt;=3.05),"setosa",IF(AND(D56&lt;1.65,A56&gt;=5.9,B56&gt;=3.05),"versicolor",IF(AND(D56&gt;=1.65,A56&gt;=5.9,B56&gt;=3.05),"virginica",IF(AND(D56&gt;=1.75,C56&gt;=4.85,F56&lt;0.9,B56&lt;3.05),"virginica",IF(AND(C56&lt;2.2,B56&lt;2.95,C56&lt;4.85,F56&lt;0.9,B56&lt;3.05),"setosa",IF(AND(C56&gt;=2.2,B56&lt;2.95,C56&lt;4.85,F56&lt;0.9,B56&lt;3.05),"versicolor",IF(AND(C56&lt;2.8,B56&gt;=2.95,C56&lt;4.85,F56&lt;0.9,B56&lt;3.05),"setosa",IF(AND(C56&gt;=2.8,B56&gt;=2.95,C56&lt;4.85,F56&lt;0.9,B56&lt;3.05),"versicolor",IF(AND(G56&lt;13.879,D56&lt;1.75,C56&gt;=4.85,F56&lt;0.9,B56&lt;3.05),"virginica",IF(AND(G56&gt;=13.879,D56&lt;1.75,C56&gt;=4.85,F56&lt;0.9,B56&lt;3.05),"versicolor","shouldnthappen")))))))))))</f>
        <v>versicolor</v>
      </c>
      <c r="AT56" s="1" t="str">
        <f aca="false">IF(AND(D56&lt;0.75),"setosa",IF(AND(D56&gt;=1.75,D56&gt;=0.75),"virginica",IF(AND(D56&lt;1.45,G56&lt;7.37,D56&lt;1.75,D56&gt;=0.75),"versicolor",IF(AND(D56&gt;=1.45,G56&lt;7.37,D56&lt;1.75,D56&gt;=0.75),"virginica",IF(AND(C56&lt;5.45,G56&gt;=7.37,D56&lt;1.75,D56&gt;=0.75),"versicolor",IF(AND(C56&gt;=5.45,G56&gt;=7.37,D56&lt;1.75,D56&gt;=0.75),"virginica","shouldnthappen"))))))</f>
        <v>versicolor</v>
      </c>
      <c r="AU56" s="1" t="str">
        <f aca="false">IF(AND(D56&lt;0.7),"setosa",IF(AND(D56&gt;=1.7,A56&gt;=6.15,D56&gt;=0.7),"virginica",IF(AND(B56&gt;=2.55,C56&lt;4.75,A56&lt;6.15,D56&gt;=0.7),"versicolor",IF(AND(D56&gt;=1.7,C56&gt;=4.75,A56&lt;6.15,D56&gt;=0.7),"virginica",IF(AND(C56&lt;5.25,D56&lt;1.7,A56&gt;=6.15,D56&gt;=0.7),"versicolor",IF(AND(C56&gt;=5.25,D56&lt;1.7,A56&gt;=6.15,D56&gt;=0.7),"virginica",IF(AND(C56&lt;4.25,B56&lt;2.55,C56&lt;4.75,A56&lt;6.15,D56&gt;=0.7),"versicolor",IF(AND(C56&gt;=4.25,B56&lt;2.55,C56&lt;4.75,A56&lt;6.15,D56&gt;=0.7),"virginica",IF(AND(B56&lt;2.65,D56&lt;1.7,C56&gt;=4.75,A56&lt;6.15,D56&gt;=0.7),"virginica",IF(AND(B56&gt;=2.65,D56&lt;1.7,C56&gt;=4.75,A56&lt;6.15,D56&gt;=0.7),"versicolor","shouldnthappen"))))))))))</f>
        <v>versicolor</v>
      </c>
      <c r="AV56" s="1" t="str">
        <f aca="false">IF(AND(D56&lt;0.75),"setosa",IF(AND(F56&gt;=0.899,D56&gt;=0.75),"virginica",IF(AND(D56&lt;1.65,A56&lt;6.05,F56&lt;0.899,D56&gt;=0.75),"versicolor",IF(AND(D56&gt;=1.65,A56&lt;6.05,F56&lt;0.899,D56&gt;=0.75),"virginica",IF(AND(C56&gt;=5.05,A56&gt;=6.05,F56&lt;0.899,D56&gt;=0.75),"virginica",IF(AND(G56&gt;=13.757,C56&lt;5.05,A56&gt;=6.05,F56&lt;0.899,D56&gt;=0.75),"versicolor",IF(AND(D56&lt;1.6,G56&lt;13.757,C56&lt;5.05,A56&gt;=6.05,F56&lt;0.899,D56&gt;=0.75),"versicolor",IF(AND(D56&gt;=1.6,G56&lt;13.757,C56&lt;5.05,A56&gt;=6.05,F56&lt;0.899,D56&gt;=0.75),"virginica","shouldnthappen"))))))))</f>
        <v>versicolor</v>
      </c>
      <c r="AW56" s="1" t="str">
        <f aca="false">IF(AND(F56&lt;0.117,A56&gt;=5.55),"virginica",IF(AND(A56&gt;=5.2,G56&lt;6.086,A56&lt;5.55),"versicolor",IF(AND(D56&lt;0.7,G56&gt;=6.086,A56&lt;5.55),"setosa",IF(AND(D56&gt;=0.7,G56&gt;=6.086,A56&lt;5.55),"versicolor",IF(AND(A56&lt;4.75,A56&lt;5.2,G56&lt;6.086,A56&lt;5.55),"setosa",IF(AND(A56&gt;=4.75,A56&lt;5.2,G56&lt;6.086,A56&lt;5.55),"virginica",IF(AND(D56&gt;=1.65,C56&lt;4.95,F56&gt;=0.117,A56&gt;=5.55),"virginica",IF(AND(D56&gt;=1.75,C56&gt;=4.95,F56&gt;=0.117,A56&gt;=5.55),"virginica",IF(AND(C56&lt;2.6,D56&lt;1.65,C56&lt;4.95,F56&gt;=0.117,A56&gt;=5.55),"setosa",IF(AND(C56&gt;=2.6,D56&lt;1.65,C56&lt;4.95,F56&gt;=0.117,A56&gt;=5.55),"versicolor",IF(AND(D56&lt;1.55,D56&lt;1.75,C56&gt;=4.95,F56&gt;=0.117,A56&gt;=5.55),"virginica",IF(AND(A56&lt;6.95,D56&gt;=1.55,D56&lt;1.75,C56&gt;=4.95,F56&gt;=0.117,A56&gt;=5.55),"versicolor",IF(AND(A56&gt;=6.95,D56&gt;=1.55,D56&lt;1.75,C56&gt;=4.95,F56&gt;=0.117,A56&gt;=5.55),"virginica","shouldnthappen")))))))))))))</f>
        <v>versicolor</v>
      </c>
      <c r="AX56" s="1" t="str">
        <f aca="false">IF(AND(D56&lt;0.75),"setosa",IF(AND(F56&lt;0.138,D56&gt;=0.75),"virginica",IF(AND(C56&lt;4.45,A56&lt;6.15,F56&gt;=0.138,D56&gt;=0.75),"versicolor",IF(AND(C56&gt;=5.05,A56&gt;=6.15,F56&gt;=0.138,D56&gt;=0.75),"virginica",IF(AND(B56&lt;2.65,C56&gt;=4.45,A56&lt;6.15,F56&gt;=0.138,D56&gt;=0.75),"virginica",IF(AND(A56&gt;=6.35,C56&lt;5.05,A56&gt;=6.15,F56&gt;=0.138,D56&gt;=0.75),"versicolor",IF(AND(A56&lt;5.65,B56&gt;=2.65,C56&gt;=4.45,A56&lt;6.15,F56&gt;=0.138,D56&gt;=0.75),"virginica",IF(AND(D56&lt;1.75,A56&lt;6.35,C56&lt;5.05,A56&gt;=6.15,F56&gt;=0.138,D56&gt;=0.75),"versicolor",IF(AND(D56&gt;=1.75,A56&lt;6.35,C56&lt;5.05,A56&gt;=6.15,F56&gt;=0.138,D56&gt;=0.75),"virginica",IF(AND(D56&lt;1.7,A56&gt;=5.65,B56&gt;=2.65,C56&gt;=4.45,A56&lt;6.15,F56&gt;=0.138,D56&gt;=0.75),"versicolor",IF(AND(D56&gt;=1.7,A56&gt;=5.65,B56&gt;=2.65,C56&gt;=4.45,A56&lt;6.15,F56&gt;=0.138,D56&gt;=0.75),"virginica","shouldnthappen")))))))))))</f>
        <v>versicolor</v>
      </c>
      <c r="AY56" s="1" t="str">
        <f aca="false">IF(AND(D56&lt;0.75,A56&lt;5.55),"setosa",IF(AND(A56&lt;4.95,D56&gt;=0.75,A56&lt;5.55),"virginica",IF(AND(A56&gt;=4.95,D56&gt;=0.75,A56&lt;5.55),"versicolor",IF(AND(C56&lt;2.6,C56&lt;4.85,A56&gt;=5.55),"setosa",IF(AND(C56&gt;=2.6,C56&lt;4.85,A56&gt;=5.55),"versicolor",IF(AND(D56&gt;=1.75,C56&gt;=4.85,A56&gt;=5.55),"virginica",IF(AND(F56&lt;0.405,D56&lt;1.75,C56&gt;=4.85,A56&gt;=5.55),"versicolor",IF(AND(B56&lt;3.05,F56&gt;=0.405,D56&lt;1.75,C56&gt;=4.85,A56&gt;=5.55),"virginica",IF(AND(B56&gt;=3.05,F56&gt;=0.405,D56&lt;1.75,C56&gt;=4.85,A56&gt;=5.55),"versicolor","shouldnthappen")))))))))</f>
        <v>versicolor</v>
      </c>
      <c r="AZ56" s="1" t="str">
        <f aca="false">IF(AND(D56&lt;0.75),"setosa",IF(AND(F56&lt;0.9,C56&lt;4.95,D56&gt;=0.75),"versicolor",IF(AND(F56&gt;=0.9,C56&lt;4.95,D56&gt;=0.75),"virginica",IF(AND(D56&gt;=1.7,C56&gt;=4.95,D56&gt;=0.75),"virginica",IF(AND(F56&lt;0.405,D56&lt;1.7,C56&gt;=4.95,D56&gt;=0.75),"versicolor",IF(AND(F56&gt;=0.405,D56&lt;1.7,C56&gt;=4.95,D56&gt;=0.75),"virginica","shouldnthappen"))))))</f>
        <v>versicolor</v>
      </c>
      <c r="BA56" s="1" t="str">
        <f aca="false">IF(AND(D56&lt;0.75),"setosa",IF(AND(D56&gt;=1.7,C56&gt;=5.05,D56&gt;=0.75),"virginica",IF(AND(D56&lt;1.45,D56&lt;1.6,C56&lt;5.05,D56&gt;=0.75),"versicolor",IF(AND(A56&lt;5.8,D56&gt;=1.6,C56&lt;5.05,D56&gt;=0.75),"virginica",IF(AND(A56&gt;=5.8,D56&gt;=1.6,C56&lt;5.05,D56&gt;=0.75),"versicolor",IF(AND(F56&lt;0.417,D56&lt;1.7,C56&gt;=5.05,D56&gt;=0.75),"versicolor",IF(AND(F56&gt;=0.417,D56&lt;1.7,C56&gt;=5.05,D56&gt;=0.75),"virginica",IF(AND(A56&lt;5.95,D56&gt;=1.45,D56&lt;1.6,C56&lt;5.05,D56&gt;=0.75),"versicolor",IF(AND(G56&lt;10.618,A56&gt;=5.95,D56&gt;=1.45,D56&lt;1.6,C56&lt;5.05,D56&gt;=0.75),"virginica",IF(AND(G56&gt;=10.618,A56&gt;=5.95,D56&gt;=1.45,D56&lt;1.6,C56&lt;5.05,D56&gt;=0.75),"versicolor","shouldnthappen"))))))))))</f>
        <v>versicolor</v>
      </c>
      <c r="BB56" s="1" t="str">
        <f aca="false">IF(AND(C56&lt;2.6),"setosa",IF(AND(D56&gt;=1.75,C56&gt;=2.6),"virginica",IF(AND(C56&gt;=5.45,D56&lt;1.75,C56&gt;=2.6),"virginica",IF(AND(F56&gt;=0.259,C56&lt;5.45,D56&lt;1.75,C56&gt;=2.6),"versicolor",IF(AND(C56&lt;5.05,F56&lt;0.259,C56&lt;5.45,D56&lt;1.75,C56&gt;=2.6),"versicolor",IF(AND(C56&gt;=5.05,F56&lt;0.259,C56&lt;5.45,D56&lt;1.75,C56&gt;=2.6),"virginica","shouldnthappen"))))))</f>
        <v>versicolor</v>
      </c>
      <c r="BC56" s="1" t="str">
        <f aca="false">IF(AND(A56&lt;4.95,B56&lt;2.7,A56&lt;5.55),"virginica",IF(AND(A56&gt;=4.95,B56&lt;2.7,A56&lt;5.55),"versicolor",IF(AND(C56&lt;3.2,B56&gt;=2.7,A56&lt;5.55),"setosa",IF(AND(C56&gt;=3.2,B56&gt;=2.7,A56&lt;5.55),"versicolor",IF(AND(F56&gt;=0.85,A56&lt;6.15,A56&gt;=5.55),"virginica",IF(AND(D56&lt;1.45,A56&gt;=6.15,A56&gt;=5.55),"versicolor",IF(AND(C56&lt;4.8,F56&lt;0.85,A56&lt;6.15,A56&gt;=5.55),"versicolor",IF(AND(D56&gt;=1.7,D56&gt;=1.45,A56&gt;=6.15,A56&gt;=5.55),"virginica",IF(AND(G56&lt;9.333,C56&gt;=4.8,F56&lt;0.85,A56&lt;6.15,A56&gt;=5.55),"versicolor",IF(AND(G56&gt;=9.333,C56&gt;=4.8,F56&lt;0.85,A56&lt;6.15,A56&gt;=5.55),"virginica",IF(AND(C56&lt;4.9,D56&lt;1.7,D56&gt;=1.45,A56&gt;=6.15,A56&gt;=5.55),"versicolor",IF(AND(C56&gt;=4.9,D56&lt;1.7,D56&gt;=1.45,A56&gt;=6.15,A56&gt;=5.55),"virginica","shouldnthappen"))))))))))))</f>
        <v>versicolor</v>
      </c>
      <c r="BD56" s="1" t="str">
        <f aca="false">IF(AND(C56&lt;2.35),"setosa",IF(AND(C56&lt;4.75,B56&lt;2.55,C56&gt;=2.35),"versicolor",IF(AND(C56&gt;=4.75,B56&lt;2.55,C56&gt;=2.35),"virginica",IF(AND(C56&lt;4.75,B56&gt;=2.55,C56&gt;=2.35),"versicolor",IF(AND(D56&gt;=1.75,C56&gt;=4.75,B56&gt;=2.55,C56&gt;=2.35),"virginica",IF(AND(A56&gt;=6.5,D56&lt;1.75,C56&gt;=4.75,B56&gt;=2.55,C56&gt;=2.35),"versicolor",IF(AND(A56&lt;6.05,A56&lt;6.5,D56&lt;1.75,C56&gt;=4.75,B56&gt;=2.55,C56&gt;=2.35),"versicolor",IF(AND(A56&gt;=6.05,A56&lt;6.5,D56&lt;1.75,C56&gt;=4.75,B56&gt;=2.55,C56&gt;=2.35),"virginica","shouldnthappen"))))))))</f>
        <v>versicolor</v>
      </c>
      <c r="BE56" s="1" t="str">
        <f aca="false">IF(AND(C56&lt;2.5),"setosa",IF(AND(D56&lt;1.65,C56&lt;4.75,C56&gt;=2.5),"versicolor",IF(AND(D56&gt;=1.65,C56&lt;4.75,C56&gt;=2.5),"virginica",IF(AND(D56&gt;=1.75,C56&gt;=4.75,C56&gt;=2.5),"virginica",IF(AND(C56&lt;4.95,D56&lt;1.75,C56&gt;=4.75,C56&gt;=2.5),"versicolor",IF(AND(A56&lt;6.5,C56&gt;=4.95,D56&lt;1.75,C56&gt;=4.75,C56&gt;=2.5),"virginica",IF(AND(A56&gt;=6.5,C56&gt;=4.95,D56&lt;1.75,C56&gt;=4.75,C56&gt;=2.5),"versicolor","shouldnthappen")))))))</f>
        <v>versicolor</v>
      </c>
      <c r="BF56" s="1" t="str">
        <f aca="false">IF(AND(G56&gt;=15.244),"virginica",IF(AND(C56&lt;3.2,B56&gt;=3.15,G56&lt;15.244),"setosa",IF(AND(A56&gt;=4.95,C56&lt;4.7,B56&lt;3.15,G56&lt;15.244),"versicolor",IF(AND(C56&gt;=5.15,C56&gt;=4.7,B56&lt;3.15,G56&lt;15.244),"virginica",IF(AND(A56&gt;=6.45,C56&gt;=3.2,B56&gt;=3.15,G56&lt;15.244),"virginica",IF(AND(D56&lt;0.95,A56&lt;4.95,C56&lt;4.7,B56&lt;3.15,G56&lt;15.244),"setosa",IF(AND(D56&gt;=0.95,A56&lt;4.95,C56&lt;4.7,B56&lt;3.15,G56&lt;15.244),"virginica",IF(AND(F56&lt;0.816,A56&lt;6.45,C56&gt;=3.2,B56&gt;=3.15,G56&lt;15.244),"virginica",IF(AND(F56&gt;=0.816,A56&lt;6.45,C56&gt;=3.2,B56&gt;=3.15,G56&lt;15.244),"versicolor",IF(AND(A56&gt;=6.5,B56&lt;3.05,C56&lt;5.15,C56&gt;=4.7,B56&lt;3.15,G56&lt;15.244),"versicolor",IF(AND(G56&lt;11.093,B56&gt;=3.05,C56&lt;5.15,C56&gt;=4.7,B56&lt;3.15,G56&lt;15.244),"virginica",IF(AND(G56&gt;=11.093,B56&gt;=3.05,C56&lt;5.15,C56&gt;=4.7,B56&lt;3.15,G56&lt;15.244),"versicolor",IF(AND(D56&gt;=1.7,A56&lt;6.5,B56&lt;3.05,C56&lt;5.15,C56&gt;=4.7,B56&lt;3.15,G56&lt;15.244),"virginica",IF(AND(G56&lt;7.498,D56&lt;1.7,A56&lt;6.5,B56&lt;3.05,C56&lt;5.15,C56&gt;=4.7,B56&lt;3.15,G56&lt;15.244),"virginica",IF(AND(G56&gt;=7.498,D56&lt;1.7,A56&lt;6.5,B56&lt;3.05,C56&lt;5.15,C56&gt;=4.7,B56&lt;3.15,G56&lt;15.244),"versicolor","shouldnthappen")))))))))))))))</f>
        <v>virginica</v>
      </c>
      <c r="BG56" s="1" t="str">
        <f aca="false">IF(AND(B56&gt;=3.35,C56&lt;4.85),"setosa",IF(AND(D56&gt;=1.75,C56&gt;=4.85),"virginica",IF(AND(D56&lt;0.75,B56&lt;3.35,C56&lt;4.85),"setosa",IF(AND(G56&gt;=13.879,D56&lt;1.75,C56&gt;=4.85),"versicolor",IF(AND(F56&gt;=0.9,D56&gt;=0.75,B56&lt;3.35,C56&lt;4.85),"virginica",IF(AND(F56&gt;=0.405,G56&lt;13.879,D56&lt;1.75,C56&gt;=4.85),"virginica",IF(AND(B56&gt;=2.55,F56&lt;0.9,D56&gt;=0.75,B56&lt;3.35,C56&lt;4.85),"versicolor",IF(AND(G56&lt;7.498,F56&lt;0.405,G56&lt;13.879,D56&lt;1.75,C56&gt;=4.85),"virginica",IF(AND(G56&gt;=7.498,F56&lt;0.405,G56&lt;13.879,D56&lt;1.75,C56&gt;=4.85),"versicolor",IF(AND(G56&lt;5.656,B56&lt;2.55,F56&lt;0.9,D56&gt;=0.75,B56&lt;3.35,C56&lt;4.85),"virginica",IF(AND(G56&gt;=5.656,B56&lt;2.55,F56&lt;0.9,D56&gt;=0.75,B56&lt;3.35,C56&lt;4.85),"versicolor","shouldnthappen")))))))))))</f>
        <v>versicolor</v>
      </c>
      <c r="BH56" s="1" t="str">
        <f aca="false">IF(AND(D56&lt;0.7),"setosa",IF(AND(D56&gt;=1.65,A56&lt;6.65,D56&gt;=0.7),"virginica",IF(AND(D56&lt;1.55,A56&gt;=6.65,D56&gt;=0.7),"versicolor",IF(AND(D56&gt;=1.55,A56&gt;=6.65,D56&gt;=0.7),"virginica",IF(AND(F56&gt;=0.529,D56&lt;1.65,A56&lt;6.65,D56&gt;=0.7),"versicolor",IF(AND(C56&gt;=5.35,F56&lt;0.529,D56&lt;1.65,A56&lt;6.65,D56&gt;=0.7),"virginica",IF(AND(G56&gt;=7.411,C56&lt;5.35,F56&lt;0.529,D56&lt;1.65,A56&lt;6.65,D56&gt;=0.7),"versicolor",IF(AND(G56&lt;6.927,G56&lt;7.411,C56&lt;5.35,F56&lt;0.529,D56&lt;1.65,A56&lt;6.65,D56&gt;=0.7),"versicolor",IF(AND(G56&gt;=6.927,G56&lt;7.411,C56&lt;5.35,F56&lt;0.529,D56&lt;1.65,A56&lt;6.65,D56&gt;=0.7),"virginica","shouldnthappen")))))))))</f>
        <v>versicolor</v>
      </c>
      <c r="BI56" s="1" t="str">
        <f aca="false">IF(AND(D56&gt;=1.7),"virginica",IF(AND(D56&lt;0.7,D56&lt;1.7),"setosa",IF(AND(D56&lt;1.45,G56&lt;7.37,D56&gt;=0.7,D56&lt;1.7),"versicolor",IF(AND(D56&gt;=1.45,G56&lt;7.37,D56&gt;=0.7,D56&lt;1.7),"virginica",IF(AND(B56&gt;=2.65,G56&gt;=7.37,D56&gt;=0.7,D56&lt;1.7),"versicolor",IF(AND(C56&lt;5.05,B56&lt;2.65,G56&gt;=7.37,D56&gt;=0.7,D56&lt;1.7),"versicolor",IF(AND(C56&gt;=5.05,B56&lt;2.65,G56&gt;=7.37,D56&gt;=0.7,D56&lt;1.7),"virginica","shouldnthappen")))))))</f>
        <v>versicolor</v>
      </c>
    </row>
    <row r="57" customFormat="false" ht="13.8" hidden="false" customHeight="false" outlineLevel="0" collapsed="false">
      <c r="A57" s="1" t="n">
        <v>5.2</v>
      </c>
      <c r="B57" s="1" t="n">
        <v>2.7</v>
      </c>
      <c r="C57" s="1" t="n">
        <v>3.9</v>
      </c>
      <c r="D57" s="1" t="n">
        <v>1.4</v>
      </c>
      <c r="E57" s="1" t="s">
        <v>92</v>
      </c>
      <c r="F57" s="1" t="n">
        <v>0.363750986289233</v>
      </c>
      <c r="G57" s="1" t="n">
        <v>6.57672703713179</v>
      </c>
      <c r="H57" s="11" t="str">
        <f aca="false">E57</f>
        <v>versicolor</v>
      </c>
      <c r="I57" s="1" t="str">
        <f aca="false">INDEX(L57:BI57, MODE(MATCH(L57:BI57, L57:BI57, 0 )))</f>
        <v>versicolor</v>
      </c>
      <c r="J57" s="12" t="n">
        <f aca="false">COUNTIF(L57:BI57, H57) / COUNTA(L57:BI57)</f>
        <v>0.98</v>
      </c>
      <c r="K57" s="13" t="n">
        <f aca="false">I57=H57</f>
        <v>1</v>
      </c>
      <c r="L57" s="1" t="str">
        <f aca="false">IF(AND(C57&lt;3.65,B57&gt;=3.35),"setosa",IF(AND(C57&gt;=3.65,B57&gt;=3.35),"virginica",IF(AND(C57&lt;2.35,C57&lt;4.85,B57&lt;3.35),"setosa",IF(AND(F57&gt;=0.899,C57&gt;=2.35,C57&lt;4.85,B57&lt;3.35),"virginica",IF(AND(G57&gt;=8.268,B57&lt;2.75,C57&gt;=4.85,B57&lt;3.35),"virginica",IF(AND(D57&lt;1.55,B57&gt;=2.75,C57&gt;=4.85,B57&lt;3.35),"versicolor",IF(AND(D57&gt;=1.55,B57&gt;=2.75,C57&gt;=4.85,B57&lt;3.35),"virginica",IF(AND(G57&lt;6.537,F57&lt;0.899,C57&gt;=2.35,C57&lt;4.85,B57&lt;3.35),"virginica",IF(AND(G57&gt;=6.537,F57&lt;0.899,C57&gt;=2.35,C57&lt;4.85,B57&lt;3.35),"versicolor",IF(AND(G57&lt;6.878,G57&lt;8.268,B57&lt;2.75,C57&gt;=4.85,B57&lt;3.35),"virginica",IF(AND(G57&gt;=6.878,G57&lt;8.268,B57&lt;2.75,C57&gt;=4.85,B57&lt;3.35),"versicolor","shouldnthappen")))))))))))</f>
        <v>versicolor</v>
      </c>
      <c r="M57" s="1" t="str">
        <f aca="false">IF(AND(C57&lt;2.6),"setosa",IF(AND(D57&gt;=1.75,C57&gt;=2.6),"virginica",IF(AND(G57&lt;6.094,D57&lt;1.75,C57&gt;=2.6),"virginica",IF(AND(D57&lt;1.35,G57&gt;=6.094,D57&lt;1.75,C57&gt;=2.6),"versicolor",IF(AND(C57&lt;5.05,D57&gt;=1.35,G57&gt;=6.094,D57&lt;1.75,C57&gt;=2.6),"versicolor",IF(AND(C57&gt;=5.05,D57&gt;=1.35,G57&gt;=6.094,D57&lt;1.75,C57&gt;=2.6),"virginica","shouldnthappen"))))))</f>
        <v>versicolor</v>
      </c>
      <c r="N57" s="1" t="str">
        <f aca="false">IF(AND(A57&lt;6.6,B57&gt;=3.45),"setosa",IF(AND(A57&gt;=6.6,B57&gt;=3.45),"virginica",IF(AND(D57&lt;0.7,C57&lt;4.75,B57&lt;3.45),"setosa",IF(AND(D57&gt;=0.7,C57&lt;4.75,B57&lt;3.45),"versicolor",IF(AND(C57&gt;=5.15,C57&gt;=4.75,B57&lt;3.45),"virginica",IF(AND(D57&gt;=1.7,A57&lt;6.5,C57&lt;5.15,C57&gt;=4.75,B57&lt;3.45),"virginica",IF(AND(C57&lt;5.05,A57&gt;=6.5,C57&lt;5.15,C57&gt;=4.75,B57&lt;3.45),"versicolor",IF(AND(C57&gt;=5.05,A57&gt;=6.5,C57&lt;5.15,C57&gt;=4.75,B57&lt;3.45),"virginica",IF(AND(G57&lt;7.498,D57&lt;1.7,A57&lt;6.5,C57&lt;5.15,C57&gt;=4.75,B57&lt;3.45),"virginica",IF(AND(G57&gt;=7.498,D57&lt;1.7,A57&lt;6.5,C57&lt;5.15,C57&gt;=4.75,B57&lt;3.45),"versicolor","shouldnthappen"))))))))))</f>
        <v>versicolor</v>
      </c>
      <c r="O57" s="1" t="str">
        <f aca="false">IF(AND(D57&lt;0.75),"setosa",IF(AND(C57&lt;4.75,C57&lt;4.85,D57&gt;=0.75),"versicolor",IF(AND(A57&gt;=6.05,C57&gt;=4.85,D57&gt;=0.75),"virginica",IF(AND(D57&lt;1.6,C57&gt;=4.75,C57&lt;4.85,D57&gt;=0.75),"versicolor",IF(AND(D57&gt;=1.6,C57&gt;=4.75,C57&lt;4.85,D57&gt;=0.75),"virginica",IF(AND(A57&lt;5.9,A57&lt;6.05,C57&gt;=4.85,D57&gt;=0.75),"virginica",IF(AND(A57&gt;=5.9,A57&lt;6.05,C57&gt;=4.85,D57&gt;=0.75),"versicolor","shouldnthappen")))))))</f>
        <v>versicolor</v>
      </c>
      <c r="P57" s="1" t="str">
        <f aca="false">IF(AND(D57&lt;0.75),"setosa",IF(AND(A57&lt;5.55,D57&gt;=0.75),"versicolor",IF(AND(D57&gt;=1.7,G57&lt;13.158,A57&gt;=5.55,D57&gt;=0.75),"virginica",IF(AND(B57&lt;2.45,D57&lt;1.7,G57&lt;13.158,A57&gt;=5.55,D57&gt;=0.75),"virginica",IF(AND(B57&gt;=2.45,D57&lt;1.7,G57&lt;13.158,A57&gt;=5.55,D57&gt;=0.75),"versicolor",IF(AND(B57&gt;=3.05,G57&lt;15.551,G57&gt;=13.158,A57&gt;=5.55,D57&gt;=0.75),"versicolor",IF(AND(B57&lt;2.9,G57&gt;=15.551,G57&gt;=13.158,A57&gt;=5.55,D57&gt;=0.75),"versicolor",IF(AND(B57&gt;=2.9,G57&gt;=15.551,G57&gt;=13.158,A57&gt;=5.55,D57&gt;=0.75),"virginica",IF(AND(D57&lt;1.3,G57&lt;14.221,B57&lt;3.05,G57&lt;15.551,G57&gt;=13.158,A57&gt;=5.55,D57&gt;=0.75),"versicolor",IF(AND(D57&gt;=1.3,G57&lt;14.221,B57&lt;3.05,G57&lt;15.551,G57&gt;=13.158,A57&gt;=5.55,D57&gt;=0.75),"virginica",IF(AND(C57&lt;4.9,G57&gt;=14.221,B57&lt;3.05,G57&lt;15.551,G57&gt;=13.158,A57&gt;=5.55,D57&gt;=0.75),"versicolor",IF(AND(C57&gt;=4.9,G57&gt;=14.221,B57&lt;3.05,G57&lt;15.551,G57&gt;=13.158,A57&gt;=5.55,D57&gt;=0.75),"virginica","shouldnthappen"))))))))))))</f>
        <v>versicolor</v>
      </c>
      <c r="Q57" s="1" t="str">
        <f aca="false">IF(AND(C57&lt;2.6),"setosa",IF(AND(A57&gt;=4.95,C57&lt;4.75,C57&gt;=2.6),"versicolor",IF(AND(D57&gt;=1.75,C57&gt;=4.75,C57&gt;=2.6),"virginica",IF(AND(B57&lt;2.45,A57&lt;4.95,C57&lt;4.75,C57&gt;=2.6),"versicolor",IF(AND(B57&gt;=2.45,A57&lt;4.95,C57&lt;4.75,C57&gt;=2.6),"virginica",IF(AND(G57&lt;7.498,D57&lt;1.75,C57&gt;=4.75,C57&gt;=2.6),"virginica",IF(AND(F57&lt;0.417,G57&gt;=7.498,D57&lt;1.75,C57&gt;=4.75,C57&gt;=2.6),"versicolor",IF(AND(F57&lt;0.442,F57&gt;=0.417,G57&gt;=7.498,D57&lt;1.75,C57&gt;=4.75,C57&gt;=2.6),"virginica",IF(AND(F57&gt;=0.442,F57&gt;=0.417,G57&gt;=7.498,D57&lt;1.75,C57&gt;=4.75,C57&gt;=2.6),"versicolor","shouldnthappen")))))))))</f>
        <v>versicolor</v>
      </c>
      <c r="R57" s="1" t="str">
        <f aca="false">IF(AND(D57&lt;0.75),"setosa",IF(AND(D57&lt;1.75,A57&gt;=6.25,D57&gt;=0.75),"versicolor",IF(AND(D57&gt;=1.75,A57&gt;=6.25,D57&gt;=0.75),"virginica",IF(AND(D57&lt;1.6,C57&lt;4.75,A57&lt;6.25,D57&gt;=0.75),"versicolor",IF(AND(D57&gt;=1.6,C57&lt;4.75,A57&lt;6.25,D57&gt;=0.75),"virginica",IF(AND(G57&lt;6.998,C57&gt;=4.75,A57&lt;6.25,D57&gt;=0.75),"virginica",IF(AND(A57&lt;6.05,G57&gt;=6.998,C57&gt;=4.75,A57&lt;6.25,D57&gt;=0.75),"versicolor",IF(AND(A57&gt;=6.05,G57&gt;=6.998,C57&gt;=4.75,A57&lt;6.25,D57&gt;=0.75),"virginica","shouldnthappen"))))))))</f>
        <v>versicolor</v>
      </c>
      <c r="S57" s="1" t="str">
        <f aca="false">IF(AND(B57&gt;=3.05,A57&lt;5.45),"setosa",IF(AND(C57&lt;2.2,B57&lt;3.05,A57&lt;5.45),"setosa",IF(AND(C57&gt;=2.2,B57&lt;3.05,A57&lt;5.45),"versicolor",IF(AND(B57&lt;3.7,C57&lt;4.8,A57&gt;=5.45),"versicolor",IF(AND(B57&gt;=3.7,C57&lt;4.8,A57&gt;=5.45),"setosa",IF(AND(G57&lt;13.757,C57&lt;5.05,C57&gt;=4.8,A57&gt;=5.45),"virginica",IF(AND(G57&gt;=13.757,C57&lt;5.05,C57&gt;=4.8,A57&gt;=5.45),"versicolor",IF(AND(C57&gt;=5.15,C57&gt;=5.05,C57&gt;=4.8,A57&gt;=5.45),"virginica",IF(AND(A57&lt;5.95,C57&lt;5.15,C57&gt;=5.05,C57&gt;=4.8,A57&gt;=5.45),"virginica",IF(AND(D57&gt;=1.8,A57&gt;=5.95,C57&lt;5.15,C57&gt;=5.05,C57&gt;=4.8,A57&gt;=5.45),"virginica",IF(AND(B57&lt;2.75,D57&lt;1.8,A57&gt;=5.95,C57&lt;5.15,C57&gt;=5.05,C57&gt;=4.8,A57&gt;=5.45),"versicolor",IF(AND(B57&gt;=2.75,D57&lt;1.8,A57&gt;=5.95,C57&lt;5.15,C57&gt;=5.05,C57&gt;=4.8,A57&gt;=5.45),"virginica","shouldnthappen"))))))))))))</f>
        <v>versicolor</v>
      </c>
      <c r="T57" s="1" t="str">
        <f aca="false">IF(AND(C57&lt;2.6),"setosa",IF(AND(D57&lt;1.65,C57&lt;4.75,C57&gt;=2.6),"versicolor",IF(AND(D57&gt;=1.65,C57&lt;4.75,C57&gt;=2.6),"virginica",IF(AND(G57&gt;=8.494,A57&lt;6.6,C57&gt;=4.75,C57&gt;=2.6),"virginica",IF(AND(C57&lt;5.2,A57&gt;=6.6,C57&gt;=4.75,C57&gt;=2.6),"versicolor",IF(AND(C57&gt;=5.2,A57&gt;=6.6,C57&gt;=4.75,C57&gt;=2.6),"virginica",IF(AND(A57&lt;5.95,G57&lt;8.494,A57&lt;6.6,C57&gt;=4.75,C57&gt;=2.6),"virginica",IF(AND(A57&gt;=5.95,G57&lt;8.494,A57&lt;6.6,C57&gt;=4.75,C57&gt;=2.6),"versicolor","shouldnthappen"))))))))</f>
        <v>versicolor</v>
      </c>
      <c r="U57" s="1" t="str">
        <f aca="false">IF(AND(C57&lt;3.65,B57&gt;=3.35),"setosa",IF(AND(C57&gt;=3.65,B57&gt;=3.35),"virginica",IF(AND(C57&lt;2.35,A57&lt;6.25,B57&lt;3.35),"setosa",IF(AND(C57&lt;4.85,A57&gt;=6.25,B57&lt;3.35),"versicolor",IF(AND(G57&gt;=15.426,C57&gt;=2.35,A57&lt;6.25,B57&lt;3.35),"virginica",IF(AND(D57&gt;=1.55,C57&gt;=4.85,A57&gt;=6.25,B57&lt;3.35),"virginica",IF(AND(D57&lt;1.8,G57&lt;15.426,C57&gt;=2.35,A57&lt;6.25,B57&lt;3.35),"versicolor",IF(AND(D57&gt;=1.8,G57&lt;15.426,C57&gt;=2.35,A57&lt;6.25,B57&lt;3.35),"virginica",IF(AND(B57&lt;2.95,D57&lt;1.55,C57&gt;=4.85,A57&gt;=6.25,B57&lt;3.35),"virginica",IF(AND(B57&gt;=2.95,D57&lt;1.55,C57&gt;=4.85,A57&gt;=6.25,B57&lt;3.35),"versicolor","shouldnthappen"))))))))))</f>
        <v>versicolor</v>
      </c>
      <c r="V57" s="1" t="str">
        <f aca="false">IF(AND(C57&lt;2.6),"setosa",IF(AND(C57&gt;=4.85,C57&gt;=2.6),"virginica",IF(AND(F57&gt;=0.9,C57&lt;4.85,C57&gt;=2.6),"virginica",IF(AND(G57&lt;5.656,F57&lt;0.9,C57&lt;4.85,C57&gt;=2.6),"virginica",IF(AND(G57&gt;=5.656,F57&lt;0.9,C57&lt;4.85,C57&gt;=2.6),"versicolor","shouldnthappen")))))</f>
        <v>versicolor</v>
      </c>
      <c r="W57" s="1" t="str">
        <f aca="false">IF(AND(D57&gt;=1.75,G57&gt;=13.795),"virginica",IF(AND(D57&gt;=1.5,G57&gt;=12.335,G57&lt;13.795),"virginica",IF(AND(C57&lt;2.45,C57&lt;4.85,G57&lt;12.335,G57&lt;13.795),"setosa",IF(AND(C57&gt;=2.45,C57&lt;4.85,G57&lt;12.335,G57&lt;13.795),"versicolor",IF(AND(D57&gt;=1.7,C57&gt;=4.85,G57&lt;12.335,G57&lt;13.795),"virginica",IF(AND(B57&gt;=3.25,D57&lt;1.5,G57&gt;=12.335,G57&lt;13.795),"setosa",IF(AND(D57&lt;1,F57&lt;0.255,D57&lt;1.75,G57&gt;=13.795),"setosa",IF(AND(D57&gt;=1,F57&lt;0.255,D57&lt;1.75,G57&gt;=13.795),"versicolor",IF(AND(A57&lt;5.4,F57&gt;=0.255,D57&lt;1.75,G57&gt;=13.795),"setosa",IF(AND(A57&gt;=5.4,F57&gt;=0.255,D57&lt;1.75,G57&gt;=13.795),"versicolor",IF(AND(A57&lt;6.15,D57&lt;1.7,C57&gt;=4.85,G57&lt;12.335,G57&lt;13.795),"versicolor",IF(AND(A57&gt;=6.15,D57&lt;1.7,C57&gt;=4.85,G57&lt;12.335,G57&lt;13.795),"virginica",IF(AND(C57&lt;5,B57&lt;3.25,D57&lt;1.5,G57&gt;=12.335,G57&lt;13.795),"versicolor",IF(AND(C57&gt;=5,B57&lt;3.25,D57&lt;1.5,G57&gt;=12.335,G57&lt;13.795),"virginica","shouldnthappen"))))))))))))))</f>
        <v>versicolor</v>
      </c>
      <c r="X57" s="1" t="str">
        <f aca="false">IF(AND(C57&lt;2.5,A57&lt;5.55),"setosa",IF(AND(F57&lt;0.096,A57&gt;=5.55),"virginica",IF(AND(D57&lt;1.6,C57&gt;=2.5,A57&lt;5.55),"versicolor",IF(AND(D57&gt;=1.6,C57&gt;=2.5,A57&lt;5.55),"virginica",IF(AND(F57&gt;=0.156,C57&lt;4.75,F57&gt;=0.096,A57&gt;=5.55),"versicolor",IF(AND(D57&gt;=1.75,C57&gt;=4.75,F57&gt;=0.096,A57&gt;=5.55),"virginica",IF(AND(B57&lt;3.3,F57&lt;0.156,C57&lt;4.75,F57&gt;=0.096,A57&gt;=5.55),"versicolor",IF(AND(B57&gt;=3.3,F57&lt;0.156,C57&lt;4.75,F57&gt;=0.096,A57&gt;=5.55),"setosa",IF(AND(B57&lt;2.45,A57&lt;6.05,D57&lt;1.75,C57&gt;=4.75,F57&gt;=0.096,A57&gt;=5.55),"virginica",IF(AND(B57&gt;=2.45,A57&lt;6.05,D57&lt;1.75,C57&gt;=4.75,F57&gt;=0.096,A57&gt;=5.55),"versicolor",IF(AND(F57&lt;0.205,A57&gt;=6.05,D57&lt;1.75,C57&gt;=4.75,F57&gt;=0.096,A57&gt;=5.55),"versicolor",IF(AND(F57&gt;=0.205,A57&gt;=6.05,D57&lt;1.75,C57&gt;=4.75,F57&gt;=0.096,A57&gt;=5.55),"virginica","shouldnthappen"))))))))))))</f>
        <v>versicolor</v>
      </c>
      <c r="Y57" s="1" t="str">
        <f aca="false">IF(AND(C57&lt;2.35,A57&lt;5.55),"setosa",IF(AND(C57&gt;=5.05,A57&gt;=5.55),"virginica",IF(AND(D57&lt;1.6,C57&gt;=2.35,A57&lt;5.55),"versicolor",IF(AND(D57&gt;=1.6,C57&gt;=2.35,A57&lt;5.55),"virginica",IF(AND(D57&gt;=1.75,C57&lt;5.05,A57&gt;=5.55),"virginica",IF(AND(B57&gt;=3.55,D57&lt;1.75,C57&lt;5.05,A57&gt;=5.55),"setosa",IF(AND(G57&lt;6.3,B57&lt;3.55,D57&lt;1.75,C57&lt;5.05,A57&gt;=5.55),"virginica",IF(AND(G57&gt;=6.3,B57&lt;3.55,D57&lt;1.75,C57&lt;5.05,A57&gt;=5.55),"versicolor","shouldnthappen"))))))))</f>
        <v>versicolor</v>
      </c>
      <c r="Z57" s="1" t="str">
        <f aca="false">IF(AND(D57&lt;0.75),"setosa",IF(AND(B57&gt;=2.55,C57&lt;4.85,D57&gt;=0.75),"versicolor",IF(AND(D57&gt;=1.7,C57&gt;=4.85,D57&gt;=0.75),"virginica",IF(AND(D57&lt;1.6,B57&lt;2.55,C57&lt;4.85,D57&gt;=0.75),"versicolor",IF(AND(D57&gt;=1.6,B57&lt;2.55,C57&lt;4.85,D57&gt;=0.75),"virginica",IF(AND(B57&lt;2.65,D57&lt;1.7,C57&gt;=4.85,D57&gt;=0.75),"virginica",IF(AND(F57&lt;0.325,B57&gt;=2.65,D57&lt;1.7,C57&gt;=4.85,D57&gt;=0.75),"virginica",IF(AND(G57&lt;10.717,F57&gt;=0.325,B57&gt;=2.65,D57&lt;1.7,C57&gt;=4.85,D57&gt;=0.75),"versicolor",IF(AND(G57&gt;=10.717,F57&gt;=0.325,B57&gt;=2.65,D57&lt;1.7,C57&gt;=4.85,D57&gt;=0.75),"virginica","shouldnthappen")))))))))</f>
        <v>versicolor</v>
      </c>
      <c r="AA57" s="1" t="str">
        <f aca="false">IF(AND(D57&lt;0.75),"setosa",IF(AND(D57&gt;=1.75,D57&gt;=0.75),"virginica",IF(AND(F57&gt;=0.455,D57&lt;1.75,D57&gt;=0.75),"versicolor",IF(AND(D57&lt;1.45,F57&lt;0.455,D57&lt;1.75,D57&gt;=0.75),"versicolor",IF(AND(F57&lt;0.247,D57&gt;=1.45,F57&lt;0.455,D57&lt;1.75,D57&gt;=0.75),"versicolor",IF(AND(F57&gt;=0.247,D57&gt;=1.45,F57&lt;0.455,D57&lt;1.75,D57&gt;=0.75),"virginica","shouldnthappen"))))))</f>
        <v>versicolor</v>
      </c>
      <c r="AB57" s="1" t="str">
        <f aca="false">IF(AND(F57&gt;=0.221,B57&gt;=3.35),"setosa",IF(AND(A57&lt;5.3,F57&gt;=0.683,B57&lt;3.35),"setosa",IF(AND(A57&lt;6.45,F57&lt;0.221,B57&gt;=3.35),"setosa",IF(AND(A57&gt;=6.45,F57&lt;0.221,B57&gt;=3.35),"virginica",IF(AND(G57&lt;6.3,A57&lt;6.25,F57&lt;0.683,B57&lt;3.35),"virginica",IF(AND(G57&lt;13.795,A57&gt;=6.25,F57&lt;0.683,B57&lt;3.35),"virginica",IF(AND(D57&lt;1.65,A57&gt;=5.3,F57&gt;=0.683,B57&lt;3.35),"versicolor",IF(AND(D57&gt;=1.65,A57&gt;=5.3,F57&gt;=0.683,B57&lt;3.35),"virginica",IF(AND(D57&lt;0.6,G57&gt;=6.3,A57&lt;6.25,F57&lt;0.683,B57&lt;3.35),"setosa",IF(AND(D57&lt;1.7,G57&gt;=13.795,A57&gt;=6.25,F57&lt;0.683,B57&lt;3.35),"versicolor",IF(AND(D57&gt;=1.7,G57&gt;=13.795,A57&gt;=6.25,F57&lt;0.683,B57&lt;3.35),"virginica",IF(AND(C57&gt;=5.35,D57&gt;=0.6,G57&gt;=6.3,A57&lt;6.25,F57&lt;0.683,B57&lt;3.35),"virginica",IF(AND(D57&lt;1.75,C57&lt;5.35,D57&gt;=0.6,G57&gt;=6.3,A57&lt;6.25,F57&lt;0.683,B57&lt;3.35),"versicolor",IF(AND(D57&gt;=1.75,C57&lt;5.35,D57&gt;=0.6,G57&gt;=6.3,A57&lt;6.25,F57&lt;0.683,B57&lt;3.35),"virginica","shouldnthappen"))))))))))))))</f>
        <v>versicolor</v>
      </c>
      <c r="AC57" s="1" t="str">
        <f aca="false">IF(AND(B57&gt;=3.3),"setosa",IF(AND(C57&lt;2.45,D57&lt;1.55,B57&lt;3.3),"setosa",IF(AND(F57&gt;=0.211,D57&gt;=1.55,B57&lt;3.3),"virginica",IF(AND(C57&lt;4.9,C57&gt;=2.45,D57&lt;1.55,B57&lt;3.3),"versicolor",IF(AND(C57&gt;=4.9,C57&gt;=2.45,D57&lt;1.55,B57&lt;3.3),"virginica",IF(AND(F57&lt;0.138,F57&lt;0.211,D57&gt;=1.55,B57&lt;3.3),"virginica",IF(AND(F57&gt;=0.138,F57&lt;0.211,D57&gt;=1.55,B57&lt;3.3),"versicolor","shouldnthappen")))))))</f>
        <v>versicolor</v>
      </c>
      <c r="AD57" s="1" t="str">
        <f aca="false">IF(AND(D57&gt;=1.75),"virginica",IF(AND(D57&lt;0.75,D57&lt;1.75),"setosa",IF(AND(D57&lt;1.35,D57&gt;=0.75,D57&lt;1.75),"versicolor",IF(AND(B57&lt;2.6,C57&lt;4.85,D57&gt;=1.35,D57&gt;=0.75,D57&lt;1.75),"virginica",IF(AND(B57&gt;=2.6,C57&lt;4.85,D57&gt;=1.35,D57&gt;=0.75,D57&lt;1.75),"versicolor",IF(AND(A57&lt;6.4,C57&gt;=4.85,D57&gt;=1.35,D57&gt;=0.75,D57&lt;1.75),"virginica",IF(AND(A57&gt;=6.4,C57&gt;=4.85,D57&gt;=1.35,D57&gt;=0.75,D57&lt;1.75),"versicolor","shouldnthappen")))))))</f>
        <v>versicolor</v>
      </c>
      <c r="AE57" s="1" t="str">
        <f aca="false">IF(AND(C57&lt;2.45),"setosa",IF(AND(F57&lt;0.07,C57&gt;=2.45),"virginica",IF(AND(A57&gt;=5,C57&lt;4.75,F57&gt;=0.07,C57&gt;=2.45),"versicolor",IF(AND(F57&lt;0.182,C57&gt;=4.75,F57&gt;=0.07,C57&gt;=2.45),"versicolor",IF(AND(B57&lt;2.45,A57&lt;5,C57&lt;4.75,F57&gt;=0.07,C57&gt;=2.45),"versicolor",IF(AND(B57&gt;=2.45,A57&lt;5,C57&lt;4.75,F57&gt;=0.07,C57&gt;=2.45),"virginica",IF(AND(F57&gt;=0.468,F57&gt;=0.182,C57&gt;=4.75,F57&gt;=0.07,C57&gt;=2.45),"virginica",IF(AND(A57&gt;=6.85,F57&lt;0.468,F57&gt;=0.182,C57&gt;=4.75,F57&gt;=0.07,C57&gt;=2.45),"virginica",IF(AND(B57&lt;2.6,A57&lt;6.85,F57&lt;0.468,F57&gt;=0.182,C57&gt;=4.75,F57&gt;=0.07,C57&gt;=2.45),"virginica",IF(AND(B57&gt;=2.6,A57&lt;6.85,F57&lt;0.468,F57&gt;=0.182,C57&gt;=4.75,F57&gt;=0.07,C57&gt;=2.45),"versicolor","shouldnthappen"))))))))))</f>
        <v>versicolor</v>
      </c>
      <c r="AF57" s="1" t="str">
        <f aca="false">IF(AND(D57&lt;0.75,A57&lt;5.45),"setosa",IF(AND(D57&gt;=1.75,A57&gt;=5.45),"virginica",IF(AND(G57&lt;6.094,D57&gt;=0.75,A57&lt;5.45),"virginica",IF(AND(G57&gt;=6.094,D57&gt;=0.75,A57&lt;5.45),"versicolor",IF(AND(C57&lt;2.75,D57&lt;1.75,A57&gt;=5.45),"setosa",IF(AND(D57&lt;1.45,C57&gt;=2.75,D57&lt;1.75,A57&gt;=5.45),"versicolor",IF(AND(B57&lt;2.75,D57&gt;=1.45,C57&gt;=2.75,D57&lt;1.75,A57&gt;=5.45),"versicolor",IF(AND(C57&lt;5.05,B57&gt;=2.75,D57&gt;=1.45,C57&gt;=2.75,D57&lt;1.75,A57&gt;=5.45),"versicolor",IF(AND(C57&gt;=5.05,B57&gt;=2.75,D57&gt;=1.45,C57&gt;=2.75,D57&lt;1.75,A57&gt;=5.45),"virginica","shouldnthappen")))))))))</f>
        <v>versicolor</v>
      </c>
      <c r="AG57" s="1" t="str">
        <f aca="false">IF(AND(D57&lt;0.65,G57&lt;8.868,A57&lt;5.3),"setosa",IF(AND(C57&lt;2.6,G57&gt;=8.868,A57&lt;5.3),"setosa",IF(AND(C57&gt;=2.6,G57&gt;=8.868,A57&lt;5.3),"versicolor",IF(AND(C57&gt;=4.95,D57&lt;1.55,A57&gt;=5.3),"virginica",IF(AND(G57&lt;13.795,D57&gt;=1.55,A57&gt;=5.3),"virginica",IF(AND(C57&lt;3.75,D57&gt;=0.65,G57&lt;8.868,A57&lt;5.3),"versicolor",IF(AND(C57&gt;=3.75,D57&gt;=0.65,G57&lt;8.868,A57&lt;5.3),"virginica",IF(AND(C57&lt;2.6,C57&lt;4.95,D57&lt;1.55,A57&gt;=5.3),"setosa",IF(AND(C57&gt;=2.6,C57&lt;4.95,D57&lt;1.55,A57&gt;=5.3),"versicolor",IF(AND(C57&lt;4.75,G57&gt;=13.795,D57&gt;=1.55,A57&gt;=5.3),"versicolor",IF(AND(C57&gt;=4.75,G57&gt;=13.795,D57&gt;=1.55,A57&gt;=5.3),"virginica","shouldnthappen")))))))))))</f>
        <v>virginica</v>
      </c>
      <c r="AH57" s="1" t="str">
        <f aca="false">IF(AND(D57&lt;0.75),"setosa",IF(AND(C57&lt;4.75,D57&gt;=0.75),"versicolor",IF(AND(G57&lt;13.757,C57&gt;=4.75,D57&gt;=0.75),"virginica",IF(AND(B57&lt;3.05,G57&gt;=13.757,C57&gt;=4.75,D57&gt;=0.75),"virginica",IF(AND(A57&lt;6.65,B57&gt;=3.05,G57&gt;=13.757,C57&gt;=4.75,D57&gt;=0.75),"virginica",IF(AND(A57&gt;=6.65,B57&gt;=3.05,G57&gt;=13.757,C57&gt;=4.75,D57&gt;=0.75),"versicolor","shouldnthappen"))))))</f>
        <v>versicolor</v>
      </c>
      <c r="AI57" s="1" t="str">
        <f aca="false">IF(AND(D57&lt;0.7),"setosa",IF(AND(C57&lt;4.75,D57&gt;=0.7),"versicolor",IF(AND(A57&lt;6.6,F57&lt;0.482,C57&gt;=4.75,D57&gt;=0.7),"virginica",IF(AND(C57&gt;=4.95,F57&gt;=0.482,C57&gt;=4.75,D57&gt;=0.7),"virginica",IF(AND(D57&lt;1.9,A57&gt;=6.6,F57&lt;0.482,C57&gt;=4.75,D57&gt;=0.7),"versicolor",IF(AND(D57&gt;=1.9,A57&gt;=6.6,F57&lt;0.482,C57&gt;=4.75,D57&gt;=0.7),"virginica",IF(AND(F57&gt;=0.766,C57&lt;4.95,F57&gt;=0.482,C57&gt;=4.75,D57&gt;=0.7),"virginica",IF(AND(B57&lt;2.95,F57&lt;0.766,C57&lt;4.95,F57&gt;=0.482,C57&gt;=4.75,D57&gt;=0.7),"virginica",IF(AND(B57&gt;=2.95,F57&lt;0.766,C57&lt;4.95,F57&gt;=0.482,C57&gt;=4.75,D57&gt;=0.7),"versicolor","shouldnthappen")))))))))</f>
        <v>versicolor</v>
      </c>
      <c r="AJ57" s="1" t="str">
        <f aca="false">IF(AND(C57&lt;2.45,C57&lt;4.75),"setosa",IF(AND(D57&gt;=1.65,C57&gt;=4.75),"virginica",IF(AND(A57&lt;4.95,C57&gt;=2.45,C57&lt;4.75),"virginica",IF(AND(A57&gt;=4.95,C57&gt;=2.45,C57&lt;4.75),"versicolor",IF(AND(B57&lt;2.95,D57&lt;1.65,C57&gt;=4.75),"virginica",IF(AND(B57&gt;=2.95,D57&lt;1.65,C57&gt;=4.75),"versicolor","shouldnthappen"))))))</f>
        <v>versicolor</v>
      </c>
      <c r="AK57" s="1" t="str">
        <f aca="false">IF(AND(D57&lt;0.75,A57&lt;5.45),"setosa",IF(AND(B57&lt;2.45,D57&gt;=0.75,A57&lt;5.45),"versicolor",IF(AND(A57&gt;=5.55,C57&lt;4.75,A57&gt;=5.45),"versicolor",IF(AND(C57&gt;=5.15,C57&gt;=4.75,A57&gt;=5.45),"virginica",IF(AND(G57&lt;6.094,B57&gt;=2.45,D57&gt;=0.75,A57&lt;5.45),"virginica",IF(AND(G57&gt;=6.094,B57&gt;=2.45,D57&gt;=0.75,A57&lt;5.45),"versicolor",IF(AND(D57&lt;0.6,A57&lt;5.55,C57&lt;4.75,A57&gt;=5.45),"setosa",IF(AND(D57&gt;=0.6,A57&lt;5.55,C57&lt;4.75,A57&gt;=5.45),"versicolor",IF(AND(C57&lt;4.95,C57&lt;5.15,C57&gt;=4.75,A57&gt;=5.45),"virginica",IF(AND(G57&lt;12.627,C57&lt;5.05,C57&gt;=4.95,C57&lt;5.15,C57&gt;=4.75,A57&gt;=5.45),"virginica",IF(AND(G57&gt;=12.627,C57&lt;5.05,C57&gt;=4.95,C57&lt;5.15,C57&gt;=4.75,A57&gt;=5.45),"versicolor",IF(AND(D57&lt;1.7,C57&gt;=5.05,C57&gt;=4.95,C57&lt;5.15,C57&gt;=4.75,A57&gt;=5.45),"versicolor",IF(AND(D57&gt;=1.7,C57&gt;=5.05,C57&gt;=4.95,C57&lt;5.15,C57&gt;=4.75,A57&gt;=5.45),"virginica","shouldnthappen")))))))))))))</f>
        <v>versicolor</v>
      </c>
      <c r="AL57" s="1" t="str">
        <f aca="false">IF(AND(B57&lt;2.45,B57&lt;3.15),"versicolor",IF(AND(D57&lt;0.95,G57&lt;15.141,B57&gt;=3.15),"setosa",IF(AND(G57&lt;15.429,G57&gt;=15.141,B57&gt;=3.15),"versicolor",IF(AND(G57&gt;=15.429,G57&gt;=15.141,B57&gt;=3.15),"virginica",IF(AND(C57&lt;2.3,C57&lt;4.75,B57&gt;=2.45,B57&lt;3.15),"setosa",IF(AND(G57&gt;=16.072,C57&gt;=4.75,B57&gt;=2.45,B57&lt;3.15),"versicolor",IF(AND(G57&lt;11.833,D57&gt;=0.95,G57&lt;15.141,B57&gt;=3.15),"virginica",IF(AND(A57&lt;5,C57&gt;=2.3,C57&lt;4.75,B57&gt;=2.45,B57&lt;3.15),"virginica",IF(AND(A57&gt;=5,C57&gt;=2.3,C57&lt;4.75,B57&gt;=2.45,B57&lt;3.15),"versicolor",IF(AND(G57&lt;14.342,G57&gt;=11.833,D57&gt;=0.95,G57&lt;15.141,B57&gt;=3.15),"versicolor",IF(AND(G57&gt;=14.342,G57&gt;=11.833,D57&gt;=0.95,G57&lt;15.141,B57&gt;=3.15),"virginica",IF(AND(G57&lt;13.757,F57&gt;=0.741,G57&lt;16.072,C57&gt;=4.75,B57&gt;=2.45,B57&lt;3.15),"virginica",IF(AND(F57&gt;=0.546,A57&lt;6.15,F57&lt;0.741,G57&lt;16.072,C57&gt;=4.75,B57&gt;=2.45,B57&lt;3.15),"virginica",IF(AND(D57&gt;=1.75,A57&gt;=6.15,F57&lt;0.741,G57&lt;16.072,C57&gt;=4.75,B57&gt;=2.45,B57&lt;3.15),"virginica",IF(AND(C57&lt;4.85,G57&gt;=13.757,F57&gt;=0.741,G57&lt;16.072,C57&gt;=4.75,B57&gt;=2.45,B57&lt;3.15),"virginica",IF(AND(C57&gt;=4.85,G57&gt;=13.757,F57&gt;=0.741,G57&lt;16.072,C57&gt;=4.75,B57&gt;=2.45,B57&lt;3.15),"versicolor",IF(AND(F57&lt;0.331,F57&lt;0.546,A57&lt;6.15,F57&lt;0.741,G57&lt;16.072,C57&gt;=4.75,B57&gt;=2.45,B57&lt;3.15),"virginica",IF(AND(F57&gt;=0.331,F57&lt;0.546,A57&lt;6.15,F57&lt;0.741,G57&lt;16.072,C57&gt;=4.75,B57&gt;=2.45,B57&lt;3.15),"versicolor",IF(AND(G57&lt;10.661,D57&lt;1.75,A57&gt;=6.15,F57&lt;0.741,G57&lt;16.072,C57&gt;=4.75,B57&gt;=2.45,B57&lt;3.15),"virginica",IF(AND(G57&gt;=10.661,D57&lt;1.75,A57&gt;=6.15,F57&lt;0.741,G57&lt;16.072,C57&gt;=4.75,B57&gt;=2.45,B57&lt;3.15),"versicolor","shouldnthappen"))))))))))))))))))))</f>
        <v>versicolor</v>
      </c>
      <c r="AM57" s="1" t="str">
        <f aca="false">IF(AND(D57&lt;1.35,F57&gt;=0.917),"setosa",IF(AND(D57&gt;=1.35,F57&gt;=0.917),"virginica",IF(AND(D57&lt;0.75,D57&lt;1.55,F57&lt;0.917),"setosa",IF(AND(C57&gt;=4.8,D57&gt;=1.55,F57&lt;0.917),"virginica",IF(AND(A57&lt;5.95,D57&gt;=0.75,D57&lt;1.55,F57&lt;0.917),"versicolor",IF(AND(F57&lt;0.473,C57&lt;4.8,D57&gt;=1.55,F57&lt;0.917),"virginica",IF(AND(F57&gt;=0.473,C57&lt;4.8,D57&gt;=1.55,F57&lt;0.917),"versicolor",IF(AND(C57&lt;4.95,A57&gt;=5.95,D57&gt;=0.75,D57&lt;1.55,F57&lt;0.917),"versicolor",IF(AND(C57&gt;=4.95,A57&gt;=5.95,D57&gt;=0.75,D57&lt;1.55,F57&lt;0.917),"virginica","shouldnthappen")))))))))</f>
        <v>versicolor</v>
      </c>
      <c r="AN57" s="1" t="str">
        <f aca="false">IF(AND(D57&lt;0.75,A57&lt;5.45),"setosa",IF(AND(D57&lt;1.55,D57&gt;=0.75,A57&lt;5.45),"versicolor",IF(AND(D57&gt;=1.55,D57&gt;=0.75,A57&lt;5.45),"virginica",IF(AND(A57&gt;=5.75,C57&lt;4.75,A57&gt;=5.45),"versicolor",IF(AND(F57&lt;0.361,C57&gt;=4.75,A57&gt;=5.45),"virginica",IF(AND(C57&lt;2.6,A57&lt;5.75,C57&lt;4.75,A57&gt;=5.45),"setosa",IF(AND(C57&gt;=2.6,A57&lt;5.75,C57&lt;4.75,A57&gt;=5.45),"versicolor",IF(AND(D57&gt;=1.7,F57&gt;=0.361,C57&gt;=4.75,A57&gt;=5.45),"virginica",IF(AND(B57&lt;2.65,D57&lt;1.7,F57&gt;=0.361,C57&gt;=4.75,A57&gt;=5.45),"virginica",IF(AND(A57&lt;7.05,B57&gt;=2.65,D57&lt;1.7,F57&gt;=0.361,C57&gt;=4.75,A57&gt;=5.45),"versicolor",IF(AND(A57&gt;=7.05,B57&gt;=2.65,D57&lt;1.7,F57&gt;=0.361,C57&gt;=4.75,A57&gt;=5.45),"virginica","shouldnthappen")))))))))))</f>
        <v>versicolor</v>
      </c>
      <c r="AO57" s="1" t="str">
        <f aca="false">IF(AND(D57&lt;0.7),"setosa",IF(AND(A57&lt;4.95,C57&lt;4.85,D57&gt;=0.7),"virginica",IF(AND(A57&gt;=4.95,C57&lt;4.85,D57&gt;=0.7),"versicolor",IF(AND(D57&gt;=1.7,C57&gt;=4.85,D57&gt;=0.7),"virginica",IF(AND(F57&lt;0.325,D57&lt;1.7,C57&gt;=4.85,D57&gt;=0.7),"virginica",IF(AND(D57&lt;1.55,F57&gt;=0.325,D57&lt;1.7,C57&gt;=4.85,D57&gt;=0.7),"virginica",IF(AND(D57&gt;=1.55,F57&gt;=0.325,D57&lt;1.7,C57&gt;=4.85,D57&gt;=0.7),"versicolor","shouldnthappen")))))))</f>
        <v>versicolor</v>
      </c>
      <c r="AP57" s="1" t="str">
        <f aca="false">IF(AND(D57&lt;0.75),"setosa",IF(AND(C57&lt;4.85,D57&gt;=0.75),"versicolor",IF(AND(G57&gt;=8.277,C57&gt;=4.85,D57&gt;=0.75),"virginica",IF(AND(F57&gt;=0.633,G57&lt;8.277,C57&gt;=4.85,D57&gt;=0.75),"virginica",IF(AND(G57&lt;7.61,F57&lt;0.633,G57&lt;8.277,C57&gt;=4.85,D57&gt;=0.75),"virginica",IF(AND(G57&gt;=7.61,F57&lt;0.633,G57&lt;8.277,C57&gt;=4.85,D57&gt;=0.75),"versicolor","shouldnthappen"))))))</f>
        <v>versicolor</v>
      </c>
      <c r="AQ57" s="1" t="str">
        <f aca="false">IF(AND(C57&lt;2.65,A57&gt;=5.45,C57&lt;4.75),"setosa",IF(AND(C57&gt;=2.65,A57&gt;=5.45,C57&lt;4.75),"versicolor",IF(AND(B57&lt;2.9,C57&lt;4.85,C57&gt;=4.75),"versicolor",IF(AND(B57&gt;=2.9,C57&lt;4.85,C57&gt;=4.75),"virginica",IF(AND(D57&lt;1.7,C57&gt;=4.85,C57&gt;=4.75),"versicolor",IF(AND(D57&gt;=1.7,C57&gt;=4.85,C57&gt;=4.75),"virginica",IF(AND(C57&lt;2.45,G57&lt;14.126,A57&lt;5.45,C57&lt;4.75),"setosa",IF(AND(C57&gt;=2.45,G57&lt;14.126,A57&lt;5.45,C57&lt;4.75),"versicolor",IF(AND(C57&lt;2.4,G57&gt;=14.126,A57&lt;5.45,C57&lt;4.75),"setosa",IF(AND(C57&gt;=2.4,G57&gt;=14.126,A57&lt;5.45,C57&lt;4.75),"versicolor","shouldnthappen"))))))))))</f>
        <v>versicolor</v>
      </c>
      <c r="AR57" s="1" t="str">
        <f aca="false">IF(AND(C57&lt;2.45,C57&lt;4.85),"setosa",IF(AND(C57&gt;=5.15,C57&gt;=4.85),"virginica",IF(AND(A57&gt;=4.95,C57&gt;=2.45,C57&lt;4.85),"versicolor",IF(AND(D57&lt;1.35,A57&lt;4.95,C57&gt;=2.45,C57&lt;4.85),"versicolor",IF(AND(D57&gt;=1.35,A57&lt;4.95,C57&gt;=2.45,C57&lt;4.85),"virginica",IF(AND(F57&lt;0.35,G57&lt;12.751,C57&lt;5.15,C57&gt;=4.85),"virginica",IF(AND(A57&lt;6.5,G57&gt;=12.751,C57&lt;5.15,C57&gt;=4.85),"virginica",IF(AND(A57&gt;=6.5,G57&gt;=12.751,C57&lt;5.15,C57&gt;=4.85),"versicolor",IF(AND(B57&gt;=2.75,F57&gt;=0.35,G57&lt;12.751,C57&lt;5.15,C57&gt;=4.85),"virginica",IF(AND(C57&lt;5.05,B57&lt;2.75,F57&gt;=0.35,G57&lt;12.751,C57&lt;5.15,C57&gt;=4.85),"virginica",IF(AND(C57&gt;=5.05,B57&lt;2.75,F57&gt;=0.35,G57&lt;12.751,C57&lt;5.15,C57&gt;=4.85),"versicolor","shouldnthappen")))))))))))</f>
        <v>versicolor</v>
      </c>
      <c r="AS57" s="1" t="str">
        <f aca="false">IF(AND(F57&gt;=0.9,B57&lt;3.05),"virginica",IF(AND(A57&lt;5.9,B57&gt;=3.05),"setosa",IF(AND(D57&lt;1.65,A57&gt;=5.9,B57&gt;=3.05),"versicolor",IF(AND(D57&gt;=1.65,A57&gt;=5.9,B57&gt;=3.05),"virginica",IF(AND(D57&gt;=1.75,C57&gt;=4.85,F57&lt;0.9,B57&lt;3.05),"virginica",IF(AND(C57&lt;2.2,B57&lt;2.95,C57&lt;4.85,F57&lt;0.9,B57&lt;3.05),"setosa",IF(AND(C57&gt;=2.2,B57&lt;2.95,C57&lt;4.85,F57&lt;0.9,B57&lt;3.05),"versicolor",IF(AND(C57&lt;2.8,B57&gt;=2.95,C57&lt;4.85,F57&lt;0.9,B57&lt;3.05),"setosa",IF(AND(C57&gt;=2.8,B57&gt;=2.95,C57&lt;4.85,F57&lt;0.9,B57&lt;3.05),"versicolor",IF(AND(G57&lt;13.879,D57&lt;1.75,C57&gt;=4.85,F57&lt;0.9,B57&lt;3.05),"virginica",IF(AND(G57&gt;=13.879,D57&lt;1.75,C57&gt;=4.85,F57&lt;0.9,B57&lt;3.05),"versicolor","shouldnthappen")))))))))))</f>
        <v>versicolor</v>
      </c>
      <c r="AT57" s="1" t="str">
        <f aca="false">IF(AND(D57&lt;0.75),"setosa",IF(AND(D57&gt;=1.75,D57&gt;=0.75),"virginica",IF(AND(D57&lt;1.45,G57&lt;7.37,D57&lt;1.75,D57&gt;=0.75),"versicolor",IF(AND(D57&gt;=1.45,G57&lt;7.37,D57&lt;1.75,D57&gt;=0.75),"virginica",IF(AND(C57&lt;5.45,G57&gt;=7.37,D57&lt;1.75,D57&gt;=0.75),"versicolor",IF(AND(C57&gt;=5.45,G57&gt;=7.37,D57&lt;1.75,D57&gt;=0.75),"virginica","shouldnthappen"))))))</f>
        <v>versicolor</v>
      </c>
      <c r="AU57" s="1" t="str">
        <f aca="false">IF(AND(D57&lt;0.7),"setosa",IF(AND(D57&gt;=1.7,A57&gt;=6.15,D57&gt;=0.7),"virginica",IF(AND(B57&gt;=2.55,C57&lt;4.75,A57&lt;6.15,D57&gt;=0.7),"versicolor",IF(AND(D57&gt;=1.7,C57&gt;=4.75,A57&lt;6.15,D57&gt;=0.7),"virginica",IF(AND(C57&lt;5.25,D57&lt;1.7,A57&gt;=6.15,D57&gt;=0.7),"versicolor",IF(AND(C57&gt;=5.25,D57&lt;1.7,A57&gt;=6.15,D57&gt;=0.7),"virginica",IF(AND(C57&lt;4.25,B57&lt;2.55,C57&lt;4.75,A57&lt;6.15,D57&gt;=0.7),"versicolor",IF(AND(C57&gt;=4.25,B57&lt;2.55,C57&lt;4.75,A57&lt;6.15,D57&gt;=0.7),"virginica",IF(AND(B57&lt;2.65,D57&lt;1.7,C57&gt;=4.75,A57&lt;6.15,D57&gt;=0.7),"virginica",IF(AND(B57&gt;=2.65,D57&lt;1.7,C57&gt;=4.75,A57&lt;6.15,D57&gt;=0.7),"versicolor","shouldnthappen"))))))))))</f>
        <v>versicolor</v>
      </c>
      <c r="AV57" s="1" t="str">
        <f aca="false">IF(AND(D57&lt;0.75),"setosa",IF(AND(F57&gt;=0.899,D57&gt;=0.75),"virginica",IF(AND(D57&lt;1.65,A57&lt;6.05,F57&lt;0.899,D57&gt;=0.75),"versicolor",IF(AND(D57&gt;=1.65,A57&lt;6.05,F57&lt;0.899,D57&gt;=0.75),"virginica",IF(AND(C57&gt;=5.05,A57&gt;=6.05,F57&lt;0.899,D57&gt;=0.75),"virginica",IF(AND(G57&gt;=13.757,C57&lt;5.05,A57&gt;=6.05,F57&lt;0.899,D57&gt;=0.75),"versicolor",IF(AND(D57&lt;1.6,G57&lt;13.757,C57&lt;5.05,A57&gt;=6.05,F57&lt;0.899,D57&gt;=0.75),"versicolor",IF(AND(D57&gt;=1.6,G57&lt;13.757,C57&lt;5.05,A57&gt;=6.05,F57&lt;0.899,D57&gt;=0.75),"virginica","shouldnthappen"))))))))</f>
        <v>versicolor</v>
      </c>
      <c r="AW57" s="1" t="str">
        <f aca="false">IF(AND(F57&lt;0.117,A57&gt;=5.55),"virginica",IF(AND(A57&gt;=5.2,G57&lt;6.086,A57&lt;5.55),"versicolor",IF(AND(D57&lt;0.7,G57&gt;=6.086,A57&lt;5.55),"setosa",IF(AND(D57&gt;=0.7,G57&gt;=6.086,A57&lt;5.55),"versicolor",IF(AND(A57&lt;4.75,A57&lt;5.2,G57&lt;6.086,A57&lt;5.55),"setosa",IF(AND(A57&gt;=4.75,A57&lt;5.2,G57&lt;6.086,A57&lt;5.55),"virginica",IF(AND(D57&gt;=1.65,C57&lt;4.95,F57&gt;=0.117,A57&gt;=5.55),"virginica",IF(AND(D57&gt;=1.75,C57&gt;=4.95,F57&gt;=0.117,A57&gt;=5.55),"virginica",IF(AND(C57&lt;2.6,D57&lt;1.65,C57&lt;4.95,F57&gt;=0.117,A57&gt;=5.55),"setosa",IF(AND(C57&gt;=2.6,D57&lt;1.65,C57&lt;4.95,F57&gt;=0.117,A57&gt;=5.55),"versicolor",IF(AND(D57&lt;1.55,D57&lt;1.75,C57&gt;=4.95,F57&gt;=0.117,A57&gt;=5.55),"virginica",IF(AND(A57&lt;6.95,D57&gt;=1.55,D57&lt;1.75,C57&gt;=4.95,F57&gt;=0.117,A57&gt;=5.55),"versicolor",IF(AND(A57&gt;=6.95,D57&gt;=1.55,D57&lt;1.75,C57&gt;=4.95,F57&gt;=0.117,A57&gt;=5.55),"virginica","shouldnthappen")))))))))))))</f>
        <v>versicolor</v>
      </c>
      <c r="AX57" s="1" t="str">
        <f aca="false">IF(AND(D57&lt;0.75),"setosa",IF(AND(F57&lt;0.138,D57&gt;=0.75),"virginica",IF(AND(C57&lt;4.45,A57&lt;6.15,F57&gt;=0.138,D57&gt;=0.75),"versicolor",IF(AND(C57&gt;=5.05,A57&gt;=6.15,F57&gt;=0.138,D57&gt;=0.75),"virginica",IF(AND(B57&lt;2.65,C57&gt;=4.45,A57&lt;6.15,F57&gt;=0.138,D57&gt;=0.75),"virginica",IF(AND(A57&gt;=6.35,C57&lt;5.05,A57&gt;=6.15,F57&gt;=0.138,D57&gt;=0.75),"versicolor",IF(AND(A57&lt;5.65,B57&gt;=2.65,C57&gt;=4.45,A57&lt;6.15,F57&gt;=0.138,D57&gt;=0.75),"virginica",IF(AND(D57&lt;1.75,A57&lt;6.35,C57&lt;5.05,A57&gt;=6.15,F57&gt;=0.138,D57&gt;=0.75),"versicolor",IF(AND(D57&gt;=1.75,A57&lt;6.35,C57&lt;5.05,A57&gt;=6.15,F57&gt;=0.138,D57&gt;=0.75),"virginica",IF(AND(D57&lt;1.7,A57&gt;=5.65,B57&gt;=2.65,C57&gt;=4.45,A57&lt;6.15,F57&gt;=0.138,D57&gt;=0.75),"versicolor",IF(AND(D57&gt;=1.7,A57&gt;=5.65,B57&gt;=2.65,C57&gt;=4.45,A57&lt;6.15,F57&gt;=0.138,D57&gt;=0.75),"virginica","shouldnthappen")))))))))))</f>
        <v>versicolor</v>
      </c>
      <c r="AY57" s="1" t="str">
        <f aca="false">IF(AND(D57&lt;0.75,A57&lt;5.55),"setosa",IF(AND(A57&lt;4.95,D57&gt;=0.75,A57&lt;5.55),"virginica",IF(AND(A57&gt;=4.95,D57&gt;=0.75,A57&lt;5.55),"versicolor",IF(AND(C57&lt;2.6,C57&lt;4.85,A57&gt;=5.55),"setosa",IF(AND(C57&gt;=2.6,C57&lt;4.85,A57&gt;=5.55),"versicolor",IF(AND(D57&gt;=1.75,C57&gt;=4.85,A57&gt;=5.55),"virginica",IF(AND(F57&lt;0.405,D57&lt;1.75,C57&gt;=4.85,A57&gt;=5.55),"versicolor",IF(AND(B57&lt;3.05,F57&gt;=0.405,D57&lt;1.75,C57&gt;=4.85,A57&gt;=5.55),"virginica",IF(AND(B57&gt;=3.05,F57&gt;=0.405,D57&lt;1.75,C57&gt;=4.85,A57&gt;=5.55),"versicolor","shouldnthappen")))))))))</f>
        <v>versicolor</v>
      </c>
      <c r="AZ57" s="1" t="str">
        <f aca="false">IF(AND(D57&lt;0.75),"setosa",IF(AND(F57&lt;0.9,C57&lt;4.95,D57&gt;=0.75),"versicolor",IF(AND(F57&gt;=0.9,C57&lt;4.95,D57&gt;=0.75),"virginica",IF(AND(D57&gt;=1.7,C57&gt;=4.95,D57&gt;=0.75),"virginica",IF(AND(F57&lt;0.405,D57&lt;1.7,C57&gt;=4.95,D57&gt;=0.75),"versicolor",IF(AND(F57&gt;=0.405,D57&lt;1.7,C57&gt;=4.95,D57&gt;=0.75),"virginica","shouldnthappen"))))))</f>
        <v>versicolor</v>
      </c>
      <c r="BA57" s="1" t="str">
        <f aca="false">IF(AND(D57&lt;0.75),"setosa",IF(AND(D57&gt;=1.7,C57&gt;=5.05,D57&gt;=0.75),"virginica",IF(AND(D57&lt;1.45,D57&lt;1.6,C57&lt;5.05,D57&gt;=0.75),"versicolor",IF(AND(A57&lt;5.8,D57&gt;=1.6,C57&lt;5.05,D57&gt;=0.75),"virginica",IF(AND(A57&gt;=5.8,D57&gt;=1.6,C57&lt;5.05,D57&gt;=0.75),"versicolor",IF(AND(F57&lt;0.417,D57&lt;1.7,C57&gt;=5.05,D57&gt;=0.75),"versicolor",IF(AND(F57&gt;=0.417,D57&lt;1.7,C57&gt;=5.05,D57&gt;=0.75),"virginica",IF(AND(A57&lt;5.95,D57&gt;=1.45,D57&lt;1.6,C57&lt;5.05,D57&gt;=0.75),"versicolor",IF(AND(G57&lt;10.618,A57&gt;=5.95,D57&gt;=1.45,D57&lt;1.6,C57&lt;5.05,D57&gt;=0.75),"virginica",IF(AND(G57&gt;=10.618,A57&gt;=5.95,D57&gt;=1.45,D57&lt;1.6,C57&lt;5.05,D57&gt;=0.75),"versicolor","shouldnthappen"))))))))))</f>
        <v>versicolor</v>
      </c>
      <c r="BB57" s="1" t="str">
        <f aca="false">IF(AND(C57&lt;2.6),"setosa",IF(AND(D57&gt;=1.75,C57&gt;=2.6),"virginica",IF(AND(C57&gt;=5.45,D57&lt;1.75,C57&gt;=2.6),"virginica",IF(AND(F57&gt;=0.259,C57&lt;5.45,D57&lt;1.75,C57&gt;=2.6),"versicolor",IF(AND(C57&lt;5.05,F57&lt;0.259,C57&lt;5.45,D57&lt;1.75,C57&gt;=2.6),"versicolor",IF(AND(C57&gt;=5.05,F57&lt;0.259,C57&lt;5.45,D57&lt;1.75,C57&gt;=2.6),"virginica","shouldnthappen"))))))</f>
        <v>versicolor</v>
      </c>
      <c r="BC57" s="1" t="str">
        <f aca="false">IF(AND(A57&lt;4.95,B57&lt;2.7,A57&lt;5.55),"virginica",IF(AND(A57&gt;=4.95,B57&lt;2.7,A57&lt;5.55),"versicolor",IF(AND(C57&lt;3.2,B57&gt;=2.7,A57&lt;5.55),"setosa",IF(AND(C57&gt;=3.2,B57&gt;=2.7,A57&lt;5.55),"versicolor",IF(AND(F57&gt;=0.85,A57&lt;6.15,A57&gt;=5.55),"virginica",IF(AND(D57&lt;1.45,A57&gt;=6.15,A57&gt;=5.55),"versicolor",IF(AND(C57&lt;4.8,F57&lt;0.85,A57&lt;6.15,A57&gt;=5.55),"versicolor",IF(AND(D57&gt;=1.7,D57&gt;=1.45,A57&gt;=6.15,A57&gt;=5.55),"virginica",IF(AND(G57&lt;9.333,C57&gt;=4.8,F57&lt;0.85,A57&lt;6.15,A57&gt;=5.55),"versicolor",IF(AND(G57&gt;=9.333,C57&gt;=4.8,F57&lt;0.85,A57&lt;6.15,A57&gt;=5.55),"virginica",IF(AND(C57&lt;4.9,D57&lt;1.7,D57&gt;=1.45,A57&gt;=6.15,A57&gt;=5.55),"versicolor",IF(AND(C57&gt;=4.9,D57&lt;1.7,D57&gt;=1.45,A57&gt;=6.15,A57&gt;=5.55),"virginica","shouldnthappen"))))))))))))</f>
        <v>versicolor</v>
      </c>
      <c r="BD57" s="1" t="str">
        <f aca="false">IF(AND(C57&lt;2.35),"setosa",IF(AND(C57&lt;4.75,B57&lt;2.55,C57&gt;=2.35),"versicolor",IF(AND(C57&gt;=4.75,B57&lt;2.55,C57&gt;=2.35),"virginica",IF(AND(C57&lt;4.75,B57&gt;=2.55,C57&gt;=2.35),"versicolor",IF(AND(D57&gt;=1.75,C57&gt;=4.75,B57&gt;=2.55,C57&gt;=2.35),"virginica",IF(AND(A57&gt;=6.5,D57&lt;1.75,C57&gt;=4.75,B57&gt;=2.55,C57&gt;=2.35),"versicolor",IF(AND(A57&lt;6.05,A57&lt;6.5,D57&lt;1.75,C57&gt;=4.75,B57&gt;=2.55,C57&gt;=2.35),"versicolor",IF(AND(A57&gt;=6.05,A57&lt;6.5,D57&lt;1.75,C57&gt;=4.75,B57&gt;=2.55,C57&gt;=2.35),"virginica","shouldnthappen"))))))))</f>
        <v>versicolor</v>
      </c>
      <c r="BE57" s="1" t="str">
        <f aca="false">IF(AND(C57&lt;2.5),"setosa",IF(AND(D57&lt;1.65,C57&lt;4.75,C57&gt;=2.5),"versicolor",IF(AND(D57&gt;=1.65,C57&lt;4.75,C57&gt;=2.5),"virginica",IF(AND(D57&gt;=1.75,C57&gt;=4.75,C57&gt;=2.5),"virginica",IF(AND(C57&lt;4.95,D57&lt;1.75,C57&gt;=4.75,C57&gt;=2.5),"versicolor",IF(AND(A57&lt;6.5,C57&gt;=4.95,D57&lt;1.75,C57&gt;=4.75,C57&gt;=2.5),"virginica",IF(AND(A57&gt;=6.5,C57&gt;=4.95,D57&lt;1.75,C57&gt;=4.75,C57&gt;=2.5),"versicolor","shouldnthappen")))))))</f>
        <v>versicolor</v>
      </c>
      <c r="BF57" s="1" t="str">
        <f aca="false">IF(AND(G57&gt;=15.244),"virginica",IF(AND(C57&lt;3.2,B57&gt;=3.15,G57&lt;15.244),"setosa",IF(AND(A57&gt;=4.95,C57&lt;4.7,B57&lt;3.15,G57&lt;15.244),"versicolor",IF(AND(C57&gt;=5.15,C57&gt;=4.7,B57&lt;3.15,G57&lt;15.244),"virginica",IF(AND(A57&gt;=6.45,C57&gt;=3.2,B57&gt;=3.15,G57&lt;15.244),"virginica",IF(AND(D57&lt;0.95,A57&lt;4.95,C57&lt;4.7,B57&lt;3.15,G57&lt;15.244),"setosa",IF(AND(D57&gt;=0.95,A57&lt;4.95,C57&lt;4.7,B57&lt;3.15,G57&lt;15.244),"virginica",IF(AND(F57&lt;0.816,A57&lt;6.45,C57&gt;=3.2,B57&gt;=3.15,G57&lt;15.244),"virginica",IF(AND(F57&gt;=0.816,A57&lt;6.45,C57&gt;=3.2,B57&gt;=3.15,G57&lt;15.244),"versicolor",IF(AND(A57&gt;=6.5,B57&lt;3.05,C57&lt;5.15,C57&gt;=4.7,B57&lt;3.15,G57&lt;15.244),"versicolor",IF(AND(G57&lt;11.093,B57&gt;=3.05,C57&lt;5.15,C57&gt;=4.7,B57&lt;3.15,G57&lt;15.244),"virginica",IF(AND(G57&gt;=11.093,B57&gt;=3.05,C57&lt;5.15,C57&gt;=4.7,B57&lt;3.15,G57&lt;15.244),"versicolor",IF(AND(D57&gt;=1.7,A57&lt;6.5,B57&lt;3.05,C57&lt;5.15,C57&gt;=4.7,B57&lt;3.15,G57&lt;15.244),"virginica",IF(AND(G57&lt;7.498,D57&lt;1.7,A57&lt;6.5,B57&lt;3.05,C57&lt;5.15,C57&gt;=4.7,B57&lt;3.15,G57&lt;15.244),"virginica",IF(AND(G57&gt;=7.498,D57&lt;1.7,A57&lt;6.5,B57&lt;3.05,C57&lt;5.15,C57&gt;=4.7,B57&lt;3.15,G57&lt;15.244),"versicolor","shouldnthappen")))))))))))))))</f>
        <v>versicolor</v>
      </c>
      <c r="BG57" s="1" t="str">
        <f aca="false">IF(AND(B57&gt;=3.35,C57&lt;4.85),"setosa",IF(AND(D57&gt;=1.75,C57&gt;=4.85),"virginica",IF(AND(D57&lt;0.75,B57&lt;3.35,C57&lt;4.85),"setosa",IF(AND(G57&gt;=13.879,D57&lt;1.75,C57&gt;=4.85),"versicolor",IF(AND(F57&gt;=0.9,D57&gt;=0.75,B57&lt;3.35,C57&lt;4.85),"virginica",IF(AND(F57&gt;=0.405,G57&lt;13.879,D57&lt;1.75,C57&gt;=4.85),"virginica",IF(AND(B57&gt;=2.55,F57&lt;0.9,D57&gt;=0.75,B57&lt;3.35,C57&lt;4.85),"versicolor",IF(AND(G57&lt;7.498,F57&lt;0.405,G57&lt;13.879,D57&lt;1.75,C57&gt;=4.85),"virginica",IF(AND(G57&gt;=7.498,F57&lt;0.405,G57&lt;13.879,D57&lt;1.75,C57&gt;=4.85),"versicolor",IF(AND(G57&lt;5.656,B57&lt;2.55,F57&lt;0.9,D57&gt;=0.75,B57&lt;3.35,C57&lt;4.85),"virginica",IF(AND(G57&gt;=5.656,B57&lt;2.55,F57&lt;0.9,D57&gt;=0.75,B57&lt;3.35,C57&lt;4.85),"versicolor","shouldnthappen")))))))))))</f>
        <v>versicolor</v>
      </c>
      <c r="BH57" s="1" t="str">
        <f aca="false">IF(AND(D57&lt;0.7),"setosa",IF(AND(D57&gt;=1.65,A57&lt;6.65,D57&gt;=0.7),"virginica",IF(AND(D57&lt;1.55,A57&gt;=6.65,D57&gt;=0.7),"versicolor",IF(AND(D57&gt;=1.55,A57&gt;=6.65,D57&gt;=0.7),"virginica",IF(AND(F57&gt;=0.529,D57&lt;1.65,A57&lt;6.65,D57&gt;=0.7),"versicolor",IF(AND(C57&gt;=5.35,F57&lt;0.529,D57&lt;1.65,A57&lt;6.65,D57&gt;=0.7),"virginica",IF(AND(G57&gt;=7.411,C57&lt;5.35,F57&lt;0.529,D57&lt;1.65,A57&lt;6.65,D57&gt;=0.7),"versicolor",IF(AND(G57&lt;6.927,G57&lt;7.411,C57&lt;5.35,F57&lt;0.529,D57&lt;1.65,A57&lt;6.65,D57&gt;=0.7),"versicolor",IF(AND(G57&gt;=6.927,G57&lt;7.411,C57&lt;5.35,F57&lt;0.529,D57&lt;1.65,A57&lt;6.65,D57&gt;=0.7),"virginica","shouldnthappen")))))))))</f>
        <v>versicolor</v>
      </c>
      <c r="BI57" s="1" t="str">
        <f aca="false">IF(AND(D57&gt;=1.7),"virginica",IF(AND(D57&lt;0.7,D57&lt;1.7),"setosa",IF(AND(D57&lt;1.45,G57&lt;7.37,D57&gt;=0.7,D57&lt;1.7),"versicolor",IF(AND(D57&gt;=1.45,G57&lt;7.37,D57&gt;=0.7,D57&lt;1.7),"virginica",IF(AND(B57&gt;=2.65,G57&gt;=7.37,D57&gt;=0.7,D57&lt;1.7),"versicolor",IF(AND(C57&lt;5.05,B57&lt;2.65,G57&gt;=7.37,D57&gt;=0.7,D57&lt;1.7),"versicolor",IF(AND(C57&gt;=5.05,B57&lt;2.65,G57&gt;=7.37,D57&gt;=0.7,D57&lt;1.7),"virginica","shouldnthappen")))))))</f>
        <v>versicolor</v>
      </c>
    </row>
    <row r="58" customFormat="false" ht="13.8" hidden="false" customHeight="false" outlineLevel="0" collapsed="false">
      <c r="A58" s="1" t="n">
        <v>5</v>
      </c>
      <c r="B58" s="1" t="n">
        <v>2</v>
      </c>
      <c r="C58" s="1" t="n">
        <v>3.5</v>
      </c>
      <c r="D58" s="1" t="n">
        <v>1</v>
      </c>
      <c r="E58" s="1" t="s">
        <v>92</v>
      </c>
      <c r="F58" s="1" t="n">
        <v>0.0833055928815156</v>
      </c>
      <c r="G58" s="1" t="n">
        <v>11.4346477552317</v>
      </c>
      <c r="H58" s="11" t="str">
        <f aca="false">E58</f>
        <v>versicolor</v>
      </c>
      <c r="I58" s="1" t="str">
        <f aca="false">INDEX(L58:BI58, MODE(MATCH(L58:BI58, L58:BI58, 0 )))</f>
        <v>versicolor</v>
      </c>
      <c r="J58" s="12" t="n">
        <f aca="false">COUNTIF(L58:BI58, H58) / COUNTA(L58:BI58)</f>
        <v>0.98</v>
      </c>
      <c r="K58" s="13" t="n">
        <f aca="false">I58=H58</f>
        <v>1</v>
      </c>
      <c r="L58" s="1" t="str">
        <f aca="false">IF(AND(C58&lt;3.65,B58&gt;=3.35),"setosa",IF(AND(C58&gt;=3.65,B58&gt;=3.35),"virginica",IF(AND(C58&lt;2.35,C58&lt;4.85,B58&lt;3.35),"setosa",IF(AND(F58&gt;=0.899,C58&gt;=2.35,C58&lt;4.85,B58&lt;3.35),"virginica",IF(AND(G58&gt;=8.268,B58&lt;2.75,C58&gt;=4.85,B58&lt;3.35),"virginica",IF(AND(D58&lt;1.55,B58&gt;=2.75,C58&gt;=4.85,B58&lt;3.35),"versicolor",IF(AND(D58&gt;=1.55,B58&gt;=2.75,C58&gt;=4.85,B58&lt;3.35),"virginica",IF(AND(G58&lt;6.537,F58&lt;0.899,C58&gt;=2.35,C58&lt;4.85,B58&lt;3.35),"virginica",IF(AND(G58&gt;=6.537,F58&lt;0.899,C58&gt;=2.35,C58&lt;4.85,B58&lt;3.35),"versicolor",IF(AND(G58&lt;6.878,G58&lt;8.268,B58&lt;2.75,C58&gt;=4.85,B58&lt;3.35),"virginica",IF(AND(G58&gt;=6.878,G58&lt;8.268,B58&lt;2.75,C58&gt;=4.85,B58&lt;3.35),"versicolor","shouldnthappen")))))))))))</f>
        <v>versicolor</v>
      </c>
      <c r="M58" s="1" t="str">
        <f aca="false">IF(AND(C58&lt;2.6),"setosa",IF(AND(D58&gt;=1.75,C58&gt;=2.6),"virginica",IF(AND(G58&lt;6.094,D58&lt;1.75,C58&gt;=2.6),"virginica",IF(AND(D58&lt;1.35,G58&gt;=6.094,D58&lt;1.75,C58&gt;=2.6),"versicolor",IF(AND(C58&lt;5.05,D58&gt;=1.35,G58&gt;=6.094,D58&lt;1.75,C58&gt;=2.6),"versicolor",IF(AND(C58&gt;=5.05,D58&gt;=1.35,G58&gt;=6.094,D58&lt;1.75,C58&gt;=2.6),"virginica","shouldnthappen"))))))</f>
        <v>versicolor</v>
      </c>
      <c r="N58" s="1" t="str">
        <f aca="false">IF(AND(A58&lt;6.6,B58&gt;=3.45),"setosa",IF(AND(A58&gt;=6.6,B58&gt;=3.45),"virginica",IF(AND(D58&lt;0.7,C58&lt;4.75,B58&lt;3.45),"setosa",IF(AND(D58&gt;=0.7,C58&lt;4.75,B58&lt;3.45),"versicolor",IF(AND(C58&gt;=5.15,C58&gt;=4.75,B58&lt;3.45),"virginica",IF(AND(D58&gt;=1.7,A58&lt;6.5,C58&lt;5.15,C58&gt;=4.75,B58&lt;3.45),"virginica",IF(AND(C58&lt;5.05,A58&gt;=6.5,C58&lt;5.15,C58&gt;=4.75,B58&lt;3.45),"versicolor",IF(AND(C58&gt;=5.05,A58&gt;=6.5,C58&lt;5.15,C58&gt;=4.75,B58&lt;3.45),"virginica",IF(AND(G58&lt;7.498,D58&lt;1.7,A58&lt;6.5,C58&lt;5.15,C58&gt;=4.75,B58&lt;3.45),"virginica",IF(AND(G58&gt;=7.498,D58&lt;1.7,A58&lt;6.5,C58&lt;5.15,C58&gt;=4.75,B58&lt;3.45),"versicolor","shouldnthappen"))))))))))</f>
        <v>versicolor</v>
      </c>
      <c r="O58" s="1" t="str">
        <f aca="false">IF(AND(D58&lt;0.75),"setosa",IF(AND(C58&lt;4.75,C58&lt;4.85,D58&gt;=0.75),"versicolor",IF(AND(A58&gt;=6.05,C58&gt;=4.85,D58&gt;=0.75),"virginica",IF(AND(D58&lt;1.6,C58&gt;=4.75,C58&lt;4.85,D58&gt;=0.75),"versicolor",IF(AND(D58&gt;=1.6,C58&gt;=4.75,C58&lt;4.85,D58&gt;=0.75),"virginica",IF(AND(A58&lt;5.9,A58&lt;6.05,C58&gt;=4.85,D58&gt;=0.75),"virginica",IF(AND(A58&gt;=5.9,A58&lt;6.05,C58&gt;=4.85,D58&gt;=0.75),"versicolor","shouldnthappen")))))))</f>
        <v>versicolor</v>
      </c>
      <c r="P58" s="1" t="str">
        <f aca="false">IF(AND(D58&lt;0.75),"setosa",IF(AND(A58&lt;5.55,D58&gt;=0.75),"versicolor",IF(AND(D58&gt;=1.7,G58&lt;13.158,A58&gt;=5.55,D58&gt;=0.75),"virginica",IF(AND(B58&lt;2.45,D58&lt;1.7,G58&lt;13.158,A58&gt;=5.55,D58&gt;=0.75),"virginica",IF(AND(B58&gt;=2.45,D58&lt;1.7,G58&lt;13.158,A58&gt;=5.55,D58&gt;=0.75),"versicolor",IF(AND(B58&gt;=3.05,G58&lt;15.551,G58&gt;=13.158,A58&gt;=5.55,D58&gt;=0.75),"versicolor",IF(AND(B58&lt;2.9,G58&gt;=15.551,G58&gt;=13.158,A58&gt;=5.55,D58&gt;=0.75),"versicolor",IF(AND(B58&gt;=2.9,G58&gt;=15.551,G58&gt;=13.158,A58&gt;=5.55,D58&gt;=0.75),"virginica",IF(AND(D58&lt;1.3,G58&lt;14.221,B58&lt;3.05,G58&lt;15.551,G58&gt;=13.158,A58&gt;=5.55,D58&gt;=0.75),"versicolor",IF(AND(D58&gt;=1.3,G58&lt;14.221,B58&lt;3.05,G58&lt;15.551,G58&gt;=13.158,A58&gt;=5.55,D58&gt;=0.75),"virginica",IF(AND(C58&lt;4.9,G58&gt;=14.221,B58&lt;3.05,G58&lt;15.551,G58&gt;=13.158,A58&gt;=5.55,D58&gt;=0.75),"versicolor",IF(AND(C58&gt;=4.9,G58&gt;=14.221,B58&lt;3.05,G58&lt;15.551,G58&gt;=13.158,A58&gt;=5.55,D58&gt;=0.75),"virginica","shouldnthappen"))))))))))))</f>
        <v>versicolor</v>
      </c>
      <c r="Q58" s="1" t="str">
        <f aca="false">IF(AND(C58&lt;2.6),"setosa",IF(AND(A58&gt;=4.95,C58&lt;4.75,C58&gt;=2.6),"versicolor",IF(AND(D58&gt;=1.75,C58&gt;=4.75,C58&gt;=2.6),"virginica",IF(AND(B58&lt;2.45,A58&lt;4.95,C58&lt;4.75,C58&gt;=2.6),"versicolor",IF(AND(B58&gt;=2.45,A58&lt;4.95,C58&lt;4.75,C58&gt;=2.6),"virginica",IF(AND(G58&lt;7.498,D58&lt;1.75,C58&gt;=4.75,C58&gt;=2.6),"virginica",IF(AND(F58&lt;0.417,G58&gt;=7.498,D58&lt;1.75,C58&gt;=4.75,C58&gt;=2.6),"versicolor",IF(AND(F58&lt;0.442,F58&gt;=0.417,G58&gt;=7.498,D58&lt;1.75,C58&gt;=4.75,C58&gt;=2.6),"virginica",IF(AND(F58&gt;=0.442,F58&gt;=0.417,G58&gt;=7.498,D58&lt;1.75,C58&gt;=4.75,C58&gt;=2.6),"versicolor","shouldnthappen")))))))))</f>
        <v>versicolor</v>
      </c>
      <c r="R58" s="1" t="str">
        <f aca="false">IF(AND(D58&lt;0.75),"setosa",IF(AND(D58&lt;1.75,A58&gt;=6.25,D58&gt;=0.75),"versicolor",IF(AND(D58&gt;=1.75,A58&gt;=6.25,D58&gt;=0.75),"virginica",IF(AND(D58&lt;1.6,C58&lt;4.75,A58&lt;6.25,D58&gt;=0.75),"versicolor",IF(AND(D58&gt;=1.6,C58&lt;4.75,A58&lt;6.25,D58&gt;=0.75),"virginica",IF(AND(G58&lt;6.998,C58&gt;=4.75,A58&lt;6.25,D58&gt;=0.75),"virginica",IF(AND(A58&lt;6.05,G58&gt;=6.998,C58&gt;=4.75,A58&lt;6.25,D58&gt;=0.75),"versicolor",IF(AND(A58&gt;=6.05,G58&gt;=6.998,C58&gt;=4.75,A58&lt;6.25,D58&gt;=0.75),"virginica","shouldnthappen"))))))))</f>
        <v>versicolor</v>
      </c>
      <c r="S58" s="1" t="str">
        <f aca="false">IF(AND(B58&gt;=3.05,A58&lt;5.45),"setosa",IF(AND(C58&lt;2.2,B58&lt;3.05,A58&lt;5.45),"setosa",IF(AND(C58&gt;=2.2,B58&lt;3.05,A58&lt;5.45),"versicolor",IF(AND(B58&lt;3.7,C58&lt;4.8,A58&gt;=5.45),"versicolor",IF(AND(B58&gt;=3.7,C58&lt;4.8,A58&gt;=5.45),"setosa",IF(AND(G58&lt;13.757,C58&lt;5.05,C58&gt;=4.8,A58&gt;=5.45),"virginica",IF(AND(G58&gt;=13.757,C58&lt;5.05,C58&gt;=4.8,A58&gt;=5.45),"versicolor",IF(AND(C58&gt;=5.15,C58&gt;=5.05,C58&gt;=4.8,A58&gt;=5.45),"virginica",IF(AND(A58&lt;5.95,C58&lt;5.15,C58&gt;=5.05,C58&gt;=4.8,A58&gt;=5.45),"virginica",IF(AND(D58&gt;=1.8,A58&gt;=5.95,C58&lt;5.15,C58&gt;=5.05,C58&gt;=4.8,A58&gt;=5.45),"virginica",IF(AND(B58&lt;2.75,D58&lt;1.8,A58&gt;=5.95,C58&lt;5.15,C58&gt;=5.05,C58&gt;=4.8,A58&gt;=5.45),"versicolor",IF(AND(B58&gt;=2.75,D58&lt;1.8,A58&gt;=5.95,C58&lt;5.15,C58&gt;=5.05,C58&gt;=4.8,A58&gt;=5.45),"virginica","shouldnthappen"))))))))))))</f>
        <v>versicolor</v>
      </c>
      <c r="T58" s="1" t="str">
        <f aca="false">IF(AND(C58&lt;2.6),"setosa",IF(AND(D58&lt;1.65,C58&lt;4.75,C58&gt;=2.6),"versicolor",IF(AND(D58&gt;=1.65,C58&lt;4.75,C58&gt;=2.6),"virginica",IF(AND(G58&gt;=8.494,A58&lt;6.6,C58&gt;=4.75,C58&gt;=2.6),"virginica",IF(AND(C58&lt;5.2,A58&gt;=6.6,C58&gt;=4.75,C58&gt;=2.6),"versicolor",IF(AND(C58&gt;=5.2,A58&gt;=6.6,C58&gt;=4.75,C58&gt;=2.6),"virginica",IF(AND(A58&lt;5.95,G58&lt;8.494,A58&lt;6.6,C58&gt;=4.75,C58&gt;=2.6),"virginica",IF(AND(A58&gt;=5.95,G58&lt;8.494,A58&lt;6.6,C58&gt;=4.75,C58&gt;=2.6),"versicolor","shouldnthappen"))))))))</f>
        <v>versicolor</v>
      </c>
      <c r="U58" s="1" t="str">
        <f aca="false">IF(AND(C58&lt;3.65,B58&gt;=3.35),"setosa",IF(AND(C58&gt;=3.65,B58&gt;=3.35),"virginica",IF(AND(C58&lt;2.35,A58&lt;6.25,B58&lt;3.35),"setosa",IF(AND(C58&lt;4.85,A58&gt;=6.25,B58&lt;3.35),"versicolor",IF(AND(G58&gt;=15.426,C58&gt;=2.35,A58&lt;6.25,B58&lt;3.35),"virginica",IF(AND(D58&gt;=1.55,C58&gt;=4.85,A58&gt;=6.25,B58&lt;3.35),"virginica",IF(AND(D58&lt;1.8,G58&lt;15.426,C58&gt;=2.35,A58&lt;6.25,B58&lt;3.35),"versicolor",IF(AND(D58&gt;=1.8,G58&lt;15.426,C58&gt;=2.35,A58&lt;6.25,B58&lt;3.35),"virginica",IF(AND(B58&lt;2.95,D58&lt;1.55,C58&gt;=4.85,A58&gt;=6.25,B58&lt;3.35),"virginica",IF(AND(B58&gt;=2.95,D58&lt;1.55,C58&gt;=4.85,A58&gt;=6.25,B58&lt;3.35),"versicolor","shouldnthappen"))))))))))</f>
        <v>versicolor</v>
      </c>
      <c r="V58" s="1" t="str">
        <f aca="false">IF(AND(C58&lt;2.6),"setosa",IF(AND(C58&gt;=4.85,C58&gt;=2.6),"virginica",IF(AND(F58&gt;=0.9,C58&lt;4.85,C58&gt;=2.6),"virginica",IF(AND(G58&lt;5.656,F58&lt;0.9,C58&lt;4.85,C58&gt;=2.6),"virginica",IF(AND(G58&gt;=5.656,F58&lt;0.9,C58&lt;4.85,C58&gt;=2.6),"versicolor","shouldnthappen")))))</f>
        <v>versicolor</v>
      </c>
      <c r="W58" s="1" t="str">
        <f aca="false">IF(AND(D58&gt;=1.75,G58&gt;=13.795),"virginica",IF(AND(D58&gt;=1.5,G58&gt;=12.335,G58&lt;13.795),"virginica",IF(AND(C58&lt;2.45,C58&lt;4.85,G58&lt;12.335,G58&lt;13.795),"setosa",IF(AND(C58&gt;=2.45,C58&lt;4.85,G58&lt;12.335,G58&lt;13.795),"versicolor",IF(AND(D58&gt;=1.7,C58&gt;=4.85,G58&lt;12.335,G58&lt;13.795),"virginica",IF(AND(B58&gt;=3.25,D58&lt;1.5,G58&gt;=12.335,G58&lt;13.795),"setosa",IF(AND(D58&lt;1,F58&lt;0.255,D58&lt;1.75,G58&gt;=13.795),"setosa",IF(AND(D58&gt;=1,F58&lt;0.255,D58&lt;1.75,G58&gt;=13.795),"versicolor",IF(AND(A58&lt;5.4,F58&gt;=0.255,D58&lt;1.75,G58&gt;=13.795),"setosa",IF(AND(A58&gt;=5.4,F58&gt;=0.255,D58&lt;1.75,G58&gt;=13.795),"versicolor",IF(AND(A58&lt;6.15,D58&lt;1.7,C58&gt;=4.85,G58&lt;12.335,G58&lt;13.795),"versicolor",IF(AND(A58&gt;=6.15,D58&lt;1.7,C58&gt;=4.85,G58&lt;12.335,G58&lt;13.795),"virginica",IF(AND(C58&lt;5,B58&lt;3.25,D58&lt;1.5,G58&gt;=12.335,G58&lt;13.795),"versicolor",IF(AND(C58&gt;=5,B58&lt;3.25,D58&lt;1.5,G58&gt;=12.335,G58&lt;13.795),"virginica","shouldnthappen"))))))))))))))</f>
        <v>versicolor</v>
      </c>
      <c r="X58" s="1" t="str">
        <f aca="false">IF(AND(C58&lt;2.5,A58&lt;5.55),"setosa",IF(AND(F58&lt;0.096,A58&gt;=5.55),"virginica",IF(AND(D58&lt;1.6,C58&gt;=2.5,A58&lt;5.55),"versicolor",IF(AND(D58&gt;=1.6,C58&gt;=2.5,A58&lt;5.55),"virginica",IF(AND(F58&gt;=0.156,C58&lt;4.75,F58&gt;=0.096,A58&gt;=5.55),"versicolor",IF(AND(D58&gt;=1.75,C58&gt;=4.75,F58&gt;=0.096,A58&gt;=5.55),"virginica",IF(AND(B58&lt;3.3,F58&lt;0.156,C58&lt;4.75,F58&gt;=0.096,A58&gt;=5.55),"versicolor",IF(AND(B58&gt;=3.3,F58&lt;0.156,C58&lt;4.75,F58&gt;=0.096,A58&gt;=5.55),"setosa",IF(AND(B58&lt;2.45,A58&lt;6.05,D58&lt;1.75,C58&gt;=4.75,F58&gt;=0.096,A58&gt;=5.55),"virginica",IF(AND(B58&gt;=2.45,A58&lt;6.05,D58&lt;1.75,C58&gt;=4.75,F58&gt;=0.096,A58&gt;=5.55),"versicolor",IF(AND(F58&lt;0.205,A58&gt;=6.05,D58&lt;1.75,C58&gt;=4.75,F58&gt;=0.096,A58&gt;=5.55),"versicolor",IF(AND(F58&gt;=0.205,A58&gt;=6.05,D58&lt;1.75,C58&gt;=4.75,F58&gt;=0.096,A58&gt;=5.55),"virginica","shouldnthappen"))))))))))))</f>
        <v>versicolor</v>
      </c>
      <c r="Y58" s="1" t="str">
        <f aca="false">IF(AND(C58&lt;2.35,A58&lt;5.55),"setosa",IF(AND(C58&gt;=5.05,A58&gt;=5.55),"virginica",IF(AND(D58&lt;1.6,C58&gt;=2.35,A58&lt;5.55),"versicolor",IF(AND(D58&gt;=1.6,C58&gt;=2.35,A58&lt;5.55),"virginica",IF(AND(D58&gt;=1.75,C58&lt;5.05,A58&gt;=5.55),"virginica",IF(AND(B58&gt;=3.55,D58&lt;1.75,C58&lt;5.05,A58&gt;=5.55),"setosa",IF(AND(G58&lt;6.3,B58&lt;3.55,D58&lt;1.75,C58&lt;5.05,A58&gt;=5.55),"virginica",IF(AND(G58&gt;=6.3,B58&lt;3.55,D58&lt;1.75,C58&lt;5.05,A58&gt;=5.55),"versicolor","shouldnthappen"))))))))</f>
        <v>versicolor</v>
      </c>
      <c r="Z58" s="1" t="str">
        <f aca="false">IF(AND(D58&lt;0.75),"setosa",IF(AND(B58&gt;=2.55,C58&lt;4.85,D58&gt;=0.75),"versicolor",IF(AND(D58&gt;=1.7,C58&gt;=4.85,D58&gt;=0.75),"virginica",IF(AND(D58&lt;1.6,B58&lt;2.55,C58&lt;4.85,D58&gt;=0.75),"versicolor",IF(AND(D58&gt;=1.6,B58&lt;2.55,C58&lt;4.85,D58&gt;=0.75),"virginica",IF(AND(B58&lt;2.65,D58&lt;1.7,C58&gt;=4.85,D58&gt;=0.75),"virginica",IF(AND(F58&lt;0.325,B58&gt;=2.65,D58&lt;1.7,C58&gt;=4.85,D58&gt;=0.75),"virginica",IF(AND(G58&lt;10.717,F58&gt;=0.325,B58&gt;=2.65,D58&lt;1.7,C58&gt;=4.85,D58&gt;=0.75),"versicolor",IF(AND(G58&gt;=10.717,F58&gt;=0.325,B58&gt;=2.65,D58&lt;1.7,C58&gt;=4.85,D58&gt;=0.75),"virginica","shouldnthappen")))))))))</f>
        <v>versicolor</v>
      </c>
      <c r="AA58" s="1" t="str">
        <f aca="false">IF(AND(D58&lt;0.75),"setosa",IF(AND(D58&gt;=1.75,D58&gt;=0.75),"virginica",IF(AND(F58&gt;=0.455,D58&lt;1.75,D58&gt;=0.75),"versicolor",IF(AND(D58&lt;1.45,F58&lt;0.455,D58&lt;1.75,D58&gt;=0.75),"versicolor",IF(AND(F58&lt;0.247,D58&gt;=1.45,F58&lt;0.455,D58&lt;1.75,D58&gt;=0.75),"versicolor",IF(AND(F58&gt;=0.247,D58&gt;=1.45,F58&lt;0.455,D58&lt;1.75,D58&gt;=0.75),"virginica","shouldnthappen"))))))</f>
        <v>versicolor</v>
      </c>
      <c r="AB58" s="1" t="str">
        <f aca="false">IF(AND(F58&gt;=0.221,B58&gt;=3.35),"setosa",IF(AND(A58&lt;5.3,F58&gt;=0.683,B58&lt;3.35),"setosa",IF(AND(A58&lt;6.45,F58&lt;0.221,B58&gt;=3.35),"setosa",IF(AND(A58&gt;=6.45,F58&lt;0.221,B58&gt;=3.35),"virginica",IF(AND(G58&lt;6.3,A58&lt;6.25,F58&lt;0.683,B58&lt;3.35),"virginica",IF(AND(G58&lt;13.795,A58&gt;=6.25,F58&lt;0.683,B58&lt;3.35),"virginica",IF(AND(D58&lt;1.65,A58&gt;=5.3,F58&gt;=0.683,B58&lt;3.35),"versicolor",IF(AND(D58&gt;=1.65,A58&gt;=5.3,F58&gt;=0.683,B58&lt;3.35),"virginica",IF(AND(D58&lt;0.6,G58&gt;=6.3,A58&lt;6.25,F58&lt;0.683,B58&lt;3.35),"setosa",IF(AND(D58&lt;1.7,G58&gt;=13.795,A58&gt;=6.25,F58&lt;0.683,B58&lt;3.35),"versicolor",IF(AND(D58&gt;=1.7,G58&gt;=13.795,A58&gt;=6.25,F58&lt;0.683,B58&lt;3.35),"virginica",IF(AND(C58&gt;=5.35,D58&gt;=0.6,G58&gt;=6.3,A58&lt;6.25,F58&lt;0.683,B58&lt;3.35),"virginica",IF(AND(D58&lt;1.75,C58&lt;5.35,D58&gt;=0.6,G58&gt;=6.3,A58&lt;6.25,F58&lt;0.683,B58&lt;3.35),"versicolor",IF(AND(D58&gt;=1.75,C58&lt;5.35,D58&gt;=0.6,G58&gt;=6.3,A58&lt;6.25,F58&lt;0.683,B58&lt;3.35),"virginica","shouldnthappen"))))))))))))))</f>
        <v>versicolor</v>
      </c>
      <c r="AC58" s="1" t="str">
        <f aca="false">IF(AND(B58&gt;=3.3),"setosa",IF(AND(C58&lt;2.45,D58&lt;1.55,B58&lt;3.3),"setosa",IF(AND(F58&gt;=0.211,D58&gt;=1.55,B58&lt;3.3),"virginica",IF(AND(C58&lt;4.9,C58&gt;=2.45,D58&lt;1.55,B58&lt;3.3),"versicolor",IF(AND(C58&gt;=4.9,C58&gt;=2.45,D58&lt;1.55,B58&lt;3.3),"virginica",IF(AND(F58&lt;0.138,F58&lt;0.211,D58&gt;=1.55,B58&lt;3.3),"virginica",IF(AND(F58&gt;=0.138,F58&lt;0.211,D58&gt;=1.55,B58&lt;3.3),"versicolor","shouldnthappen")))))))</f>
        <v>versicolor</v>
      </c>
      <c r="AD58" s="1" t="str">
        <f aca="false">IF(AND(D58&gt;=1.75),"virginica",IF(AND(D58&lt;0.75,D58&lt;1.75),"setosa",IF(AND(D58&lt;1.35,D58&gt;=0.75,D58&lt;1.75),"versicolor",IF(AND(B58&lt;2.6,C58&lt;4.85,D58&gt;=1.35,D58&gt;=0.75,D58&lt;1.75),"virginica",IF(AND(B58&gt;=2.6,C58&lt;4.85,D58&gt;=1.35,D58&gt;=0.75,D58&lt;1.75),"versicolor",IF(AND(A58&lt;6.4,C58&gt;=4.85,D58&gt;=1.35,D58&gt;=0.75,D58&lt;1.75),"virginica",IF(AND(A58&gt;=6.4,C58&gt;=4.85,D58&gt;=1.35,D58&gt;=0.75,D58&lt;1.75),"versicolor","shouldnthappen")))))))</f>
        <v>versicolor</v>
      </c>
      <c r="AE58" s="1" t="str">
        <f aca="false">IF(AND(C58&lt;2.45),"setosa",IF(AND(F58&lt;0.07,C58&gt;=2.45),"virginica",IF(AND(A58&gt;=5,C58&lt;4.75,F58&gt;=0.07,C58&gt;=2.45),"versicolor",IF(AND(F58&lt;0.182,C58&gt;=4.75,F58&gt;=0.07,C58&gt;=2.45),"versicolor",IF(AND(B58&lt;2.45,A58&lt;5,C58&lt;4.75,F58&gt;=0.07,C58&gt;=2.45),"versicolor",IF(AND(B58&gt;=2.45,A58&lt;5,C58&lt;4.75,F58&gt;=0.07,C58&gt;=2.45),"virginica",IF(AND(F58&gt;=0.468,F58&gt;=0.182,C58&gt;=4.75,F58&gt;=0.07,C58&gt;=2.45),"virginica",IF(AND(A58&gt;=6.85,F58&lt;0.468,F58&gt;=0.182,C58&gt;=4.75,F58&gt;=0.07,C58&gt;=2.45),"virginica",IF(AND(B58&lt;2.6,A58&lt;6.85,F58&lt;0.468,F58&gt;=0.182,C58&gt;=4.75,F58&gt;=0.07,C58&gt;=2.45),"virginica",IF(AND(B58&gt;=2.6,A58&lt;6.85,F58&lt;0.468,F58&gt;=0.182,C58&gt;=4.75,F58&gt;=0.07,C58&gt;=2.45),"versicolor","shouldnthappen"))))))))))</f>
        <v>versicolor</v>
      </c>
      <c r="AF58" s="1" t="str">
        <f aca="false">IF(AND(D58&lt;0.75,A58&lt;5.45),"setosa",IF(AND(D58&gt;=1.75,A58&gt;=5.45),"virginica",IF(AND(G58&lt;6.094,D58&gt;=0.75,A58&lt;5.45),"virginica",IF(AND(G58&gt;=6.094,D58&gt;=0.75,A58&lt;5.45),"versicolor",IF(AND(C58&lt;2.75,D58&lt;1.75,A58&gt;=5.45),"setosa",IF(AND(D58&lt;1.45,C58&gt;=2.75,D58&lt;1.75,A58&gt;=5.45),"versicolor",IF(AND(B58&lt;2.75,D58&gt;=1.45,C58&gt;=2.75,D58&lt;1.75,A58&gt;=5.45),"versicolor",IF(AND(C58&lt;5.05,B58&gt;=2.75,D58&gt;=1.45,C58&gt;=2.75,D58&lt;1.75,A58&gt;=5.45),"versicolor",IF(AND(C58&gt;=5.05,B58&gt;=2.75,D58&gt;=1.45,C58&gt;=2.75,D58&lt;1.75,A58&gt;=5.45),"virginica","shouldnthappen")))))))))</f>
        <v>versicolor</v>
      </c>
      <c r="AG58" s="1" t="str">
        <f aca="false">IF(AND(D58&lt;0.65,G58&lt;8.868,A58&lt;5.3),"setosa",IF(AND(C58&lt;2.6,G58&gt;=8.868,A58&lt;5.3),"setosa",IF(AND(C58&gt;=2.6,G58&gt;=8.868,A58&lt;5.3),"versicolor",IF(AND(C58&gt;=4.95,D58&lt;1.55,A58&gt;=5.3),"virginica",IF(AND(G58&lt;13.795,D58&gt;=1.55,A58&gt;=5.3),"virginica",IF(AND(C58&lt;3.75,D58&gt;=0.65,G58&lt;8.868,A58&lt;5.3),"versicolor",IF(AND(C58&gt;=3.75,D58&gt;=0.65,G58&lt;8.868,A58&lt;5.3),"virginica",IF(AND(C58&lt;2.6,C58&lt;4.95,D58&lt;1.55,A58&gt;=5.3),"setosa",IF(AND(C58&gt;=2.6,C58&lt;4.95,D58&lt;1.55,A58&gt;=5.3),"versicolor",IF(AND(C58&lt;4.75,G58&gt;=13.795,D58&gt;=1.55,A58&gt;=5.3),"versicolor",IF(AND(C58&gt;=4.75,G58&gt;=13.795,D58&gt;=1.55,A58&gt;=5.3),"virginica","shouldnthappen")))))))))))</f>
        <v>versicolor</v>
      </c>
      <c r="AH58" s="1" t="str">
        <f aca="false">IF(AND(D58&lt;0.75),"setosa",IF(AND(C58&lt;4.75,D58&gt;=0.75),"versicolor",IF(AND(G58&lt;13.757,C58&gt;=4.75,D58&gt;=0.75),"virginica",IF(AND(B58&lt;3.05,G58&gt;=13.757,C58&gt;=4.75,D58&gt;=0.75),"virginica",IF(AND(A58&lt;6.65,B58&gt;=3.05,G58&gt;=13.757,C58&gt;=4.75,D58&gt;=0.75),"virginica",IF(AND(A58&gt;=6.65,B58&gt;=3.05,G58&gt;=13.757,C58&gt;=4.75,D58&gt;=0.75),"versicolor","shouldnthappen"))))))</f>
        <v>versicolor</v>
      </c>
      <c r="AI58" s="1" t="str">
        <f aca="false">IF(AND(D58&lt;0.7),"setosa",IF(AND(C58&lt;4.75,D58&gt;=0.7),"versicolor",IF(AND(A58&lt;6.6,F58&lt;0.482,C58&gt;=4.75,D58&gt;=0.7),"virginica",IF(AND(C58&gt;=4.95,F58&gt;=0.482,C58&gt;=4.75,D58&gt;=0.7),"virginica",IF(AND(D58&lt;1.9,A58&gt;=6.6,F58&lt;0.482,C58&gt;=4.75,D58&gt;=0.7),"versicolor",IF(AND(D58&gt;=1.9,A58&gt;=6.6,F58&lt;0.482,C58&gt;=4.75,D58&gt;=0.7),"virginica",IF(AND(F58&gt;=0.766,C58&lt;4.95,F58&gt;=0.482,C58&gt;=4.75,D58&gt;=0.7),"virginica",IF(AND(B58&lt;2.95,F58&lt;0.766,C58&lt;4.95,F58&gt;=0.482,C58&gt;=4.75,D58&gt;=0.7),"virginica",IF(AND(B58&gt;=2.95,F58&lt;0.766,C58&lt;4.95,F58&gt;=0.482,C58&gt;=4.75,D58&gt;=0.7),"versicolor","shouldnthappen")))))))))</f>
        <v>versicolor</v>
      </c>
      <c r="AJ58" s="1" t="str">
        <f aca="false">IF(AND(C58&lt;2.45,C58&lt;4.75),"setosa",IF(AND(D58&gt;=1.65,C58&gt;=4.75),"virginica",IF(AND(A58&lt;4.95,C58&gt;=2.45,C58&lt;4.75),"virginica",IF(AND(A58&gt;=4.95,C58&gt;=2.45,C58&lt;4.75),"versicolor",IF(AND(B58&lt;2.95,D58&lt;1.65,C58&gt;=4.75),"virginica",IF(AND(B58&gt;=2.95,D58&lt;1.65,C58&gt;=4.75),"versicolor","shouldnthappen"))))))</f>
        <v>versicolor</v>
      </c>
      <c r="AK58" s="1" t="str">
        <f aca="false">IF(AND(D58&lt;0.75,A58&lt;5.45),"setosa",IF(AND(B58&lt;2.45,D58&gt;=0.75,A58&lt;5.45),"versicolor",IF(AND(A58&gt;=5.55,C58&lt;4.75,A58&gt;=5.45),"versicolor",IF(AND(C58&gt;=5.15,C58&gt;=4.75,A58&gt;=5.45),"virginica",IF(AND(G58&lt;6.094,B58&gt;=2.45,D58&gt;=0.75,A58&lt;5.45),"virginica",IF(AND(G58&gt;=6.094,B58&gt;=2.45,D58&gt;=0.75,A58&lt;5.45),"versicolor",IF(AND(D58&lt;0.6,A58&lt;5.55,C58&lt;4.75,A58&gt;=5.45),"setosa",IF(AND(D58&gt;=0.6,A58&lt;5.55,C58&lt;4.75,A58&gt;=5.45),"versicolor",IF(AND(C58&lt;4.95,C58&lt;5.15,C58&gt;=4.75,A58&gt;=5.45),"virginica",IF(AND(G58&lt;12.627,C58&lt;5.05,C58&gt;=4.95,C58&lt;5.15,C58&gt;=4.75,A58&gt;=5.45),"virginica",IF(AND(G58&gt;=12.627,C58&lt;5.05,C58&gt;=4.95,C58&lt;5.15,C58&gt;=4.75,A58&gt;=5.45),"versicolor",IF(AND(D58&lt;1.7,C58&gt;=5.05,C58&gt;=4.95,C58&lt;5.15,C58&gt;=4.75,A58&gt;=5.45),"versicolor",IF(AND(D58&gt;=1.7,C58&gt;=5.05,C58&gt;=4.95,C58&lt;5.15,C58&gt;=4.75,A58&gt;=5.45),"virginica","shouldnthappen")))))))))))))</f>
        <v>versicolor</v>
      </c>
      <c r="AL58" s="1" t="str">
        <f aca="false">IF(AND(B58&lt;2.45,B58&lt;3.15),"versicolor",IF(AND(D58&lt;0.95,G58&lt;15.141,B58&gt;=3.15),"setosa",IF(AND(G58&lt;15.429,G58&gt;=15.141,B58&gt;=3.15),"versicolor",IF(AND(G58&gt;=15.429,G58&gt;=15.141,B58&gt;=3.15),"virginica",IF(AND(C58&lt;2.3,C58&lt;4.75,B58&gt;=2.45,B58&lt;3.15),"setosa",IF(AND(G58&gt;=16.072,C58&gt;=4.75,B58&gt;=2.45,B58&lt;3.15),"versicolor",IF(AND(G58&lt;11.833,D58&gt;=0.95,G58&lt;15.141,B58&gt;=3.15),"virginica",IF(AND(A58&lt;5,C58&gt;=2.3,C58&lt;4.75,B58&gt;=2.45,B58&lt;3.15),"virginica",IF(AND(A58&gt;=5,C58&gt;=2.3,C58&lt;4.75,B58&gt;=2.45,B58&lt;3.15),"versicolor",IF(AND(G58&lt;14.342,G58&gt;=11.833,D58&gt;=0.95,G58&lt;15.141,B58&gt;=3.15),"versicolor",IF(AND(G58&gt;=14.342,G58&gt;=11.833,D58&gt;=0.95,G58&lt;15.141,B58&gt;=3.15),"virginica",IF(AND(G58&lt;13.757,F58&gt;=0.741,G58&lt;16.072,C58&gt;=4.75,B58&gt;=2.45,B58&lt;3.15),"virginica",IF(AND(F58&gt;=0.546,A58&lt;6.15,F58&lt;0.741,G58&lt;16.072,C58&gt;=4.75,B58&gt;=2.45,B58&lt;3.15),"virginica",IF(AND(D58&gt;=1.75,A58&gt;=6.15,F58&lt;0.741,G58&lt;16.072,C58&gt;=4.75,B58&gt;=2.45,B58&lt;3.15),"virginica",IF(AND(C58&lt;4.85,G58&gt;=13.757,F58&gt;=0.741,G58&lt;16.072,C58&gt;=4.75,B58&gt;=2.45,B58&lt;3.15),"virginica",IF(AND(C58&gt;=4.85,G58&gt;=13.757,F58&gt;=0.741,G58&lt;16.072,C58&gt;=4.75,B58&gt;=2.45,B58&lt;3.15),"versicolor",IF(AND(F58&lt;0.331,F58&lt;0.546,A58&lt;6.15,F58&lt;0.741,G58&lt;16.072,C58&gt;=4.75,B58&gt;=2.45,B58&lt;3.15),"virginica",IF(AND(F58&gt;=0.331,F58&lt;0.546,A58&lt;6.15,F58&lt;0.741,G58&lt;16.072,C58&gt;=4.75,B58&gt;=2.45,B58&lt;3.15),"versicolor",IF(AND(G58&lt;10.661,D58&lt;1.75,A58&gt;=6.15,F58&lt;0.741,G58&lt;16.072,C58&gt;=4.75,B58&gt;=2.45,B58&lt;3.15),"virginica",IF(AND(G58&gt;=10.661,D58&lt;1.75,A58&gt;=6.15,F58&lt;0.741,G58&lt;16.072,C58&gt;=4.75,B58&gt;=2.45,B58&lt;3.15),"versicolor","shouldnthappen"))))))))))))))))))))</f>
        <v>versicolor</v>
      </c>
      <c r="AM58" s="1" t="str">
        <f aca="false">IF(AND(D58&lt;1.35,F58&gt;=0.917),"setosa",IF(AND(D58&gt;=1.35,F58&gt;=0.917),"virginica",IF(AND(D58&lt;0.75,D58&lt;1.55,F58&lt;0.917),"setosa",IF(AND(C58&gt;=4.8,D58&gt;=1.55,F58&lt;0.917),"virginica",IF(AND(A58&lt;5.95,D58&gt;=0.75,D58&lt;1.55,F58&lt;0.917),"versicolor",IF(AND(F58&lt;0.473,C58&lt;4.8,D58&gt;=1.55,F58&lt;0.917),"virginica",IF(AND(F58&gt;=0.473,C58&lt;4.8,D58&gt;=1.55,F58&lt;0.917),"versicolor",IF(AND(C58&lt;4.95,A58&gt;=5.95,D58&gt;=0.75,D58&lt;1.55,F58&lt;0.917),"versicolor",IF(AND(C58&gt;=4.95,A58&gt;=5.95,D58&gt;=0.75,D58&lt;1.55,F58&lt;0.917),"virginica","shouldnthappen")))))))))</f>
        <v>versicolor</v>
      </c>
      <c r="AN58" s="1" t="str">
        <f aca="false">IF(AND(D58&lt;0.75,A58&lt;5.45),"setosa",IF(AND(D58&lt;1.55,D58&gt;=0.75,A58&lt;5.45),"versicolor",IF(AND(D58&gt;=1.55,D58&gt;=0.75,A58&lt;5.45),"virginica",IF(AND(A58&gt;=5.75,C58&lt;4.75,A58&gt;=5.45),"versicolor",IF(AND(F58&lt;0.361,C58&gt;=4.75,A58&gt;=5.45),"virginica",IF(AND(C58&lt;2.6,A58&lt;5.75,C58&lt;4.75,A58&gt;=5.45),"setosa",IF(AND(C58&gt;=2.6,A58&lt;5.75,C58&lt;4.75,A58&gt;=5.45),"versicolor",IF(AND(D58&gt;=1.7,F58&gt;=0.361,C58&gt;=4.75,A58&gt;=5.45),"virginica",IF(AND(B58&lt;2.65,D58&lt;1.7,F58&gt;=0.361,C58&gt;=4.75,A58&gt;=5.45),"virginica",IF(AND(A58&lt;7.05,B58&gt;=2.65,D58&lt;1.7,F58&gt;=0.361,C58&gt;=4.75,A58&gt;=5.45),"versicolor",IF(AND(A58&gt;=7.05,B58&gt;=2.65,D58&lt;1.7,F58&gt;=0.361,C58&gt;=4.75,A58&gt;=5.45),"virginica","shouldnthappen")))))))))))</f>
        <v>versicolor</v>
      </c>
      <c r="AO58" s="1" t="str">
        <f aca="false">IF(AND(D58&lt;0.7),"setosa",IF(AND(A58&lt;4.95,C58&lt;4.85,D58&gt;=0.7),"virginica",IF(AND(A58&gt;=4.95,C58&lt;4.85,D58&gt;=0.7),"versicolor",IF(AND(D58&gt;=1.7,C58&gt;=4.85,D58&gt;=0.7),"virginica",IF(AND(F58&lt;0.325,D58&lt;1.7,C58&gt;=4.85,D58&gt;=0.7),"virginica",IF(AND(D58&lt;1.55,F58&gt;=0.325,D58&lt;1.7,C58&gt;=4.85,D58&gt;=0.7),"virginica",IF(AND(D58&gt;=1.55,F58&gt;=0.325,D58&lt;1.7,C58&gt;=4.85,D58&gt;=0.7),"versicolor","shouldnthappen")))))))</f>
        <v>versicolor</v>
      </c>
      <c r="AP58" s="1" t="str">
        <f aca="false">IF(AND(D58&lt;0.75),"setosa",IF(AND(C58&lt;4.85,D58&gt;=0.75),"versicolor",IF(AND(G58&gt;=8.277,C58&gt;=4.85,D58&gt;=0.75),"virginica",IF(AND(F58&gt;=0.633,G58&lt;8.277,C58&gt;=4.85,D58&gt;=0.75),"virginica",IF(AND(G58&lt;7.61,F58&lt;0.633,G58&lt;8.277,C58&gt;=4.85,D58&gt;=0.75),"virginica",IF(AND(G58&gt;=7.61,F58&lt;0.633,G58&lt;8.277,C58&gt;=4.85,D58&gt;=0.75),"versicolor","shouldnthappen"))))))</f>
        <v>versicolor</v>
      </c>
      <c r="AQ58" s="1" t="str">
        <f aca="false">IF(AND(C58&lt;2.65,A58&gt;=5.45,C58&lt;4.75),"setosa",IF(AND(C58&gt;=2.65,A58&gt;=5.45,C58&lt;4.75),"versicolor",IF(AND(B58&lt;2.9,C58&lt;4.85,C58&gt;=4.75),"versicolor",IF(AND(B58&gt;=2.9,C58&lt;4.85,C58&gt;=4.75),"virginica",IF(AND(D58&lt;1.7,C58&gt;=4.85,C58&gt;=4.75),"versicolor",IF(AND(D58&gt;=1.7,C58&gt;=4.85,C58&gt;=4.75),"virginica",IF(AND(C58&lt;2.45,G58&lt;14.126,A58&lt;5.45,C58&lt;4.75),"setosa",IF(AND(C58&gt;=2.45,G58&lt;14.126,A58&lt;5.45,C58&lt;4.75),"versicolor",IF(AND(C58&lt;2.4,G58&gt;=14.126,A58&lt;5.45,C58&lt;4.75),"setosa",IF(AND(C58&gt;=2.4,G58&gt;=14.126,A58&lt;5.45,C58&lt;4.75),"versicolor","shouldnthappen"))))))))))</f>
        <v>versicolor</v>
      </c>
      <c r="AR58" s="1" t="str">
        <f aca="false">IF(AND(C58&lt;2.45,C58&lt;4.85),"setosa",IF(AND(C58&gt;=5.15,C58&gt;=4.85),"virginica",IF(AND(A58&gt;=4.95,C58&gt;=2.45,C58&lt;4.85),"versicolor",IF(AND(D58&lt;1.35,A58&lt;4.95,C58&gt;=2.45,C58&lt;4.85),"versicolor",IF(AND(D58&gt;=1.35,A58&lt;4.95,C58&gt;=2.45,C58&lt;4.85),"virginica",IF(AND(F58&lt;0.35,G58&lt;12.751,C58&lt;5.15,C58&gt;=4.85),"virginica",IF(AND(A58&lt;6.5,G58&gt;=12.751,C58&lt;5.15,C58&gt;=4.85),"virginica",IF(AND(A58&gt;=6.5,G58&gt;=12.751,C58&lt;5.15,C58&gt;=4.85),"versicolor",IF(AND(B58&gt;=2.75,F58&gt;=0.35,G58&lt;12.751,C58&lt;5.15,C58&gt;=4.85),"virginica",IF(AND(C58&lt;5.05,B58&lt;2.75,F58&gt;=0.35,G58&lt;12.751,C58&lt;5.15,C58&gt;=4.85),"virginica",IF(AND(C58&gt;=5.05,B58&lt;2.75,F58&gt;=0.35,G58&lt;12.751,C58&lt;5.15,C58&gt;=4.85),"versicolor","shouldnthappen")))))))))))</f>
        <v>versicolor</v>
      </c>
      <c r="AS58" s="1" t="str">
        <f aca="false">IF(AND(F58&gt;=0.9,B58&lt;3.05),"virginica",IF(AND(A58&lt;5.9,B58&gt;=3.05),"setosa",IF(AND(D58&lt;1.65,A58&gt;=5.9,B58&gt;=3.05),"versicolor",IF(AND(D58&gt;=1.65,A58&gt;=5.9,B58&gt;=3.05),"virginica",IF(AND(D58&gt;=1.75,C58&gt;=4.85,F58&lt;0.9,B58&lt;3.05),"virginica",IF(AND(C58&lt;2.2,B58&lt;2.95,C58&lt;4.85,F58&lt;0.9,B58&lt;3.05),"setosa",IF(AND(C58&gt;=2.2,B58&lt;2.95,C58&lt;4.85,F58&lt;0.9,B58&lt;3.05),"versicolor",IF(AND(C58&lt;2.8,B58&gt;=2.95,C58&lt;4.85,F58&lt;0.9,B58&lt;3.05),"setosa",IF(AND(C58&gt;=2.8,B58&gt;=2.95,C58&lt;4.85,F58&lt;0.9,B58&lt;3.05),"versicolor",IF(AND(G58&lt;13.879,D58&lt;1.75,C58&gt;=4.85,F58&lt;0.9,B58&lt;3.05),"virginica",IF(AND(G58&gt;=13.879,D58&lt;1.75,C58&gt;=4.85,F58&lt;0.9,B58&lt;3.05),"versicolor","shouldnthappen")))))))))))</f>
        <v>versicolor</v>
      </c>
      <c r="AT58" s="1" t="str">
        <f aca="false">IF(AND(D58&lt;0.75),"setosa",IF(AND(D58&gt;=1.75,D58&gt;=0.75),"virginica",IF(AND(D58&lt;1.45,G58&lt;7.37,D58&lt;1.75,D58&gt;=0.75),"versicolor",IF(AND(D58&gt;=1.45,G58&lt;7.37,D58&lt;1.75,D58&gt;=0.75),"virginica",IF(AND(C58&lt;5.45,G58&gt;=7.37,D58&lt;1.75,D58&gt;=0.75),"versicolor",IF(AND(C58&gt;=5.45,G58&gt;=7.37,D58&lt;1.75,D58&gt;=0.75),"virginica","shouldnthappen"))))))</f>
        <v>versicolor</v>
      </c>
      <c r="AU58" s="1" t="str">
        <f aca="false">IF(AND(D58&lt;0.7),"setosa",IF(AND(D58&gt;=1.7,A58&gt;=6.15,D58&gt;=0.7),"virginica",IF(AND(B58&gt;=2.55,C58&lt;4.75,A58&lt;6.15,D58&gt;=0.7),"versicolor",IF(AND(D58&gt;=1.7,C58&gt;=4.75,A58&lt;6.15,D58&gt;=0.7),"virginica",IF(AND(C58&lt;5.25,D58&lt;1.7,A58&gt;=6.15,D58&gt;=0.7),"versicolor",IF(AND(C58&gt;=5.25,D58&lt;1.7,A58&gt;=6.15,D58&gt;=0.7),"virginica",IF(AND(C58&lt;4.25,B58&lt;2.55,C58&lt;4.75,A58&lt;6.15,D58&gt;=0.7),"versicolor",IF(AND(C58&gt;=4.25,B58&lt;2.55,C58&lt;4.75,A58&lt;6.15,D58&gt;=0.7),"virginica",IF(AND(B58&lt;2.65,D58&lt;1.7,C58&gt;=4.75,A58&lt;6.15,D58&gt;=0.7),"virginica",IF(AND(B58&gt;=2.65,D58&lt;1.7,C58&gt;=4.75,A58&lt;6.15,D58&gt;=0.7),"versicolor","shouldnthappen"))))))))))</f>
        <v>versicolor</v>
      </c>
      <c r="AV58" s="1" t="str">
        <f aca="false">IF(AND(D58&lt;0.75),"setosa",IF(AND(F58&gt;=0.899,D58&gt;=0.75),"virginica",IF(AND(D58&lt;1.65,A58&lt;6.05,F58&lt;0.899,D58&gt;=0.75),"versicolor",IF(AND(D58&gt;=1.65,A58&lt;6.05,F58&lt;0.899,D58&gt;=0.75),"virginica",IF(AND(C58&gt;=5.05,A58&gt;=6.05,F58&lt;0.899,D58&gt;=0.75),"virginica",IF(AND(G58&gt;=13.757,C58&lt;5.05,A58&gt;=6.05,F58&lt;0.899,D58&gt;=0.75),"versicolor",IF(AND(D58&lt;1.6,G58&lt;13.757,C58&lt;5.05,A58&gt;=6.05,F58&lt;0.899,D58&gt;=0.75),"versicolor",IF(AND(D58&gt;=1.6,G58&lt;13.757,C58&lt;5.05,A58&gt;=6.05,F58&lt;0.899,D58&gt;=0.75),"virginica","shouldnthappen"))))))))</f>
        <v>versicolor</v>
      </c>
      <c r="AW58" s="1" t="str">
        <f aca="false">IF(AND(F58&lt;0.117,A58&gt;=5.55),"virginica",IF(AND(A58&gt;=5.2,G58&lt;6.086,A58&lt;5.55),"versicolor",IF(AND(D58&lt;0.7,G58&gt;=6.086,A58&lt;5.55),"setosa",IF(AND(D58&gt;=0.7,G58&gt;=6.086,A58&lt;5.55),"versicolor",IF(AND(A58&lt;4.75,A58&lt;5.2,G58&lt;6.086,A58&lt;5.55),"setosa",IF(AND(A58&gt;=4.75,A58&lt;5.2,G58&lt;6.086,A58&lt;5.55),"virginica",IF(AND(D58&gt;=1.65,C58&lt;4.95,F58&gt;=0.117,A58&gt;=5.55),"virginica",IF(AND(D58&gt;=1.75,C58&gt;=4.95,F58&gt;=0.117,A58&gt;=5.55),"virginica",IF(AND(C58&lt;2.6,D58&lt;1.65,C58&lt;4.95,F58&gt;=0.117,A58&gt;=5.55),"setosa",IF(AND(C58&gt;=2.6,D58&lt;1.65,C58&lt;4.95,F58&gt;=0.117,A58&gt;=5.55),"versicolor",IF(AND(D58&lt;1.55,D58&lt;1.75,C58&gt;=4.95,F58&gt;=0.117,A58&gt;=5.55),"virginica",IF(AND(A58&lt;6.95,D58&gt;=1.55,D58&lt;1.75,C58&gt;=4.95,F58&gt;=0.117,A58&gt;=5.55),"versicolor",IF(AND(A58&gt;=6.95,D58&gt;=1.55,D58&lt;1.75,C58&gt;=4.95,F58&gt;=0.117,A58&gt;=5.55),"virginica","shouldnthappen")))))))))))))</f>
        <v>versicolor</v>
      </c>
      <c r="AX58" s="1" t="str">
        <f aca="false">IF(AND(D58&lt;0.75),"setosa",IF(AND(F58&lt;0.138,D58&gt;=0.75),"virginica",IF(AND(C58&lt;4.45,A58&lt;6.15,F58&gt;=0.138,D58&gt;=0.75),"versicolor",IF(AND(C58&gt;=5.05,A58&gt;=6.15,F58&gt;=0.138,D58&gt;=0.75),"virginica",IF(AND(B58&lt;2.65,C58&gt;=4.45,A58&lt;6.15,F58&gt;=0.138,D58&gt;=0.75),"virginica",IF(AND(A58&gt;=6.35,C58&lt;5.05,A58&gt;=6.15,F58&gt;=0.138,D58&gt;=0.75),"versicolor",IF(AND(A58&lt;5.65,B58&gt;=2.65,C58&gt;=4.45,A58&lt;6.15,F58&gt;=0.138,D58&gt;=0.75),"virginica",IF(AND(D58&lt;1.75,A58&lt;6.35,C58&lt;5.05,A58&gt;=6.15,F58&gt;=0.138,D58&gt;=0.75),"versicolor",IF(AND(D58&gt;=1.75,A58&lt;6.35,C58&lt;5.05,A58&gt;=6.15,F58&gt;=0.138,D58&gt;=0.75),"virginica",IF(AND(D58&lt;1.7,A58&gt;=5.65,B58&gt;=2.65,C58&gt;=4.45,A58&lt;6.15,F58&gt;=0.138,D58&gt;=0.75),"versicolor",IF(AND(D58&gt;=1.7,A58&gt;=5.65,B58&gt;=2.65,C58&gt;=4.45,A58&lt;6.15,F58&gt;=0.138,D58&gt;=0.75),"virginica","shouldnthappen")))))))))))</f>
        <v>virginica</v>
      </c>
      <c r="AY58" s="1" t="str">
        <f aca="false">IF(AND(D58&lt;0.75,A58&lt;5.55),"setosa",IF(AND(A58&lt;4.95,D58&gt;=0.75,A58&lt;5.55),"virginica",IF(AND(A58&gt;=4.95,D58&gt;=0.75,A58&lt;5.55),"versicolor",IF(AND(C58&lt;2.6,C58&lt;4.85,A58&gt;=5.55),"setosa",IF(AND(C58&gt;=2.6,C58&lt;4.85,A58&gt;=5.55),"versicolor",IF(AND(D58&gt;=1.75,C58&gt;=4.85,A58&gt;=5.55),"virginica",IF(AND(F58&lt;0.405,D58&lt;1.75,C58&gt;=4.85,A58&gt;=5.55),"versicolor",IF(AND(B58&lt;3.05,F58&gt;=0.405,D58&lt;1.75,C58&gt;=4.85,A58&gt;=5.55),"virginica",IF(AND(B58&gt;=3.05,F58&gt;=0.405,D58&lt;1.75,C58&gt;=4.85,A58&gt;=5.55),"versicolor","shouldnthappen")))))))))</f>
        <v>versicolor</v>
      </c>
      <c r="AZ58" s="1" t="str">
        <f aca="false">IF(AND(D58&lt;0.75),"setosa",IF(AND(F58&lt;0.9,C58&lt;4.95,D58&gt;=0.75),"versicolor",IF(AND(F58&gt;=0.9,C58&lt;4.95,D58&gt;=0.75),"virginica",IF(AND(D58&gt;=1.7,C58&gt;=4.95,D58&gt;=0.75),"virginica",IF(AND(F58&lt;0.405,D58&lt;1.7,C58&gt;=4.95,D58&gt;=0.75),"versicolor",IF(AND(F58&gt;=0.405,D58&lt;1.7,C58&gt;=4.95,D58&gt;=0.75),"virginica","shouldnthappen"))))))</f>
        <v>versicolor</v>
      </c>
      <c r="BA58" s="1" t="str">
        <f aca="false">IF(AND(D58&lt;0.75),"setosa",IF(AND(D58&gt;=1.7,C58&gt;=5.05,D58&gt;=0.75),"virginica",IF(AND(D58&lt;1.45,D58&lt;1.6,C58&lt;5.05,D58&gt;=0.75),"versicolor",IF(AND(A58&lt;5.8,D58&gt;=1.6,C58&lt;5.05,D58&gt;=0.75),"virginica",IF(AND(A58&gt;=5.8,D58&gt;=1.6,C58&lt;5.05,D58&gt;=0.75),"versicolor",IF(AND(F58&lt;0.417,D58&lt;1.7,C58&gt;=5.05,D58&gt;=0.75),"versicolor",IF(AND(F58&gt;=0.417,D58&lt;1.7,C58&gt;=5.05,D58&gt;=0.75),"virginica",IF(AND(A58&lt;5.95,D58&gt;=1.45,D58&lt;1.6,C58&lt;5.05,D58&gt;=0.75),"versicolor",IF(AND(G58&lt;10.618,A58&gt;=5.95,D58&gt;=1.45,D58&lt;1.6,C58&lt;5.05,D58&gt;=0.75),"virginica",IF(AND(G58&gt;=10.618,A58&gt;=5.95,D58&gt;=1.45,D58&lt;1.6,C58&lt;5.05,D58&gt;=0.75),"versicolor","shouldnthappen"))))))))))</f>
        <v>versicolor</v>
      </c>
      <c r="BB58" s="1" t="str">
        <f aca="false">IF(AND(C58&lt;2.6),"setosa",IF(AND(D58&gt;=1.75,C58&gt;=2.6),"virginica",IF(AND(C58&gt;=5.45,D58&lt;1.75,C58&gt;=2.6),"virginica",IF(AND(F58&gt;=0.259,C58&lt;5.45,D58&lt;1.75,C58&gt;=2.6),"versicolor",IF(AND(C58&lt;5.05,F58&lt;0.259,C58&lt;5.45,D58&lt;1.75,C58&gt;=2.6),"versicolor",IF(AND(C58&gt;=5.05,F58&lt;0.259,C58&lt;5.45,D58&lt;1.75,C58&gt;=2.6),"virginica","shouldnthappen"))))))</f>
        <v>versicolor</v>
      </c>
      <c r="BC58" s="1" t="str">
        <f aca="false">IF(AND(A58&lt;4.95,B58&lt;2.7,A58&lt;5.55),"virginica",IF(AND(A58&gt;=4.95,B58&lt;2.7,A58&lt;5.55),"versicolor",IF(AND(C58&lt;3.2,B58&gt;=2.7,A58&lt;5.55),"setosa",IF(AND(C58&gt;=3.2,B58&gt;=2.7,A58&lt;5.55),"versicolor",IF(AND(F58&gt;=0.85,A58&lt;6.15,A58&gt;=5.55),"virginica",IF(AND(D58&lt;1.45,A58&gt;=6.15,A58&gt;=5.55),"versicolor",IF(AND(C58&lt;4.8,F58&lt;0.85,A58&lt;6.15,A58&gt;=5.55),"versicolor",IF(AND(D58&gt;=1.7,D58&gt;=1.45,A58&gt;=6.15,A58&gt;=5.55),"virginica",IF(AND(G58&lt;9.333,C58&gt;=4.8,F58&lt;0.85,A58&lt;6.15,A58&gt;=5.55),"versicolor",IF(AND(G58&gt;=9.333,C58&gt;=4.8,F58&lt;0.85,A58&lt;6.15,A58&gt;=5.55),"virginica",IF(AND(C58&lt;4.9,D58&lt;1.7,D58&gt;=1.45,A58&gt;=6.15,A58&gt;=5.55),"versicolor",IF(AND(C58&gt;=4.9,D58&lt;1.7,D58&gt;=1.45,A58&gt;=6.15,A58&gt;=5.55),"virginica","shouldnthappen"))))))))))))</f>
        <v>versicolor</v>
      </c>
      <c r="BD58" s="1" t="str">
        <f aca="false">IF(AND(C58&lt;2.35),"setosa",IF(AND(C58&lt;4.75,B58&lt;2.55,C58&gt;=2.35),"versicolor",IF(AND(C58&gt;=4.75,B58&lt;2.55,C58&gt;=2.35),"virginica",IF(AND(C58&lt;4.75,B58&gt;=2.55,C58&gt;=2.35),"versicolor",IF(AND(D58&gt;=1.75,C58&gt;=4.75,B58&gt;=2.55,C58&gt;=2.35),"virginica",IF(AND(A58&gt;=6.5,D58&lt;1.75,C58&gt;=4.75,B58&gt;=2.55,C58&gt;=2.35),"versicolor",IF(AND(A58&lt;6.05,A58&lt;6.5,D58&lt;1.75,C58&gt;=4.75,B58&gt;=2.55,C58&gt;=2.35),"versicolor",IF(AND(A58&gt;=6.05,A58&lt;6.5,D58&lt;1.75,C58&gt;=4.75,B58&gt;=2.55,C58&gt;=2.35),"virginica","shouldnthappen"))))))))</f>
        <v>versicolor</v>
      </c>
      <c r="BE58" s="1" t="str">
        <f aca="false">IF(AND(C58&lt;2.5),"setosa",IF(AND(D58&lt;1.65,C58&lt;4.75,C58&gt;=2.5),"versicolor",IF(AND(D58&gt;=1.65,C58&lt;4.75,C58&gt;=2.5),"virginica",IF(AND(D58&gt;=1.75,C58&gt;=4.75,C58&gt;=2.5),"virginica",IF(AND(C58&lt;4.95,D58&lt;1.75,C58&gt;=4.75,C58&gt;=2.5),"versicolor",IF(AND(A58&lt;6.5,C58&gt;=4.95,D58&lt;1.75,C58&gt;=4.75,C58&gt;=2.5),"virginica",IF(AND(A58&gt;=6.5,C58&gt;=4.95,D58&lt;1.75,C58&gt;=4.75,C58&gt;=2.5),"versicolor","shouldnthappen")))))))</f>
        <v>versicolor</v>
      </c>
      <c r="BF58" s="1" t="str">
        <f aca="false">IF(AND(G58&gt;=15.244),"virginica",IF(AND(C58&lt;3.2,B58&gt;=3.15,G58&lt;15.244),"setosa",IF(AND(A58&gt;=4.95,C58&lt;4.7,B58&lt;3.15,G58&lt;15.244),"versicolor",IF(AND(C58&gt;=5.15,C58&gt;=4.7,B58&lt;3.15,G58&lt;15.244),"virginica",IF(AND(A58&gt;=6.45,C58&gt;=3.2,B58&gt;=3.15,G58&lt;15.244),"virginica",IF(AND(D58&lt;0.95,A58&lt;4.95,C58&lt;4.7,B58&lt;3.15,G58&lt;15.244),"setosa",IF(AND(D58&gt;=0.95,A58&lt;4.95,C58&lt;4.7,B58&lt;3.15,G58&lt;15.244),"virginica",IF(AND(F58&lt;0.816,A58&lt;6.45,C58&gt;=3.2,B58&gt;=3.15,G58&lt;15.244),"virginica",IF(AND(F58&gt;=0.816,A58&lt;6.45,C58&gt;=3.2,B58&gt;=3.15,G58&lt;15.244),"versicolor",IF(AND(A58&gt;=6.5,B58&lt;3.05,C58&lt;5.15,C58&gt;=4.7,B58&lt;3.15,G58&lt;15.244),"versicolor",IF(AND(G58&lt;11.093,B58&gt;=3.05,C58&lt;5.15,C58&gt;=4.7,B58&lt;3.15,G58&lt;15.244),"virginica",IF(AND(G58&gt;=11.093,B58&gt;=3.05,C58&lt;5.15,C58&gt;=4.7,B58&lt;3.15,G58&lt;15.244),"versicolor",IF(AND(D58&gt;=1.7,A58&lt;6.5,B58&lt;3.05,C58&lt;5.15,C58&gt;=4.7,B58&lt;3.15,G58&lt;15.244),"virginica",IF(AND(G58&lt;7.498,D58&lt;1.7,A58&lt;6.5,B58&lt;3.05,C58&lt;5.15,C58&gt;=4.7,B58&lt;3.15,G58&lt;15.244),"virginica",IF(AND(G58&gt;=7.498,D58&lt;1.7,A58&lt;6.5,B58&lt;3.05,C58&lt;5.15,C58&gt;=4.7,B58&lt;3.15,G58&lt;15.244),"versicolor","shouldnthappen")))))))))))))))</f>
        <v>versicolor</v>
      </c>
      <c r="BG58" s="1" t="str">
        <f aca="false">IF(AND(B58&gt;=3.35,C58&lt;4.85),"setosa",IF(AND(D58&gt;=1.75,C58&gt;=4.85),"virginica",IF(AND(D58&lt;0.75,B58&lt;3.35,C58&lt;4.85),"setosa",IF(AND(G58&gt;=13.879,D58&lt;1.75,C58&gt;=4.85),"versicolor",IF(AND(F58&gt;=0.9,D58&gt;=0.75,B58&lt;3.35,C58&lt;4.85),"virginica",IF(AND(F58&gt;=0.405,G58&lt;13.879,D58&lt;1.75,C58&gt;=4.85),"virginica",IF(AND(B58&gt;=2.55,F58&lt;0.9,D58&gt;=0.75,B58&lt;3.35,C58&lt;4.85),"versicolor",IF(AND(G58&lt;7.498,F58&lt;0.405,G58&lt;13.879,D58&lt;1.75,C58&gt;=4.85),"virginica",IF(AND(G58&gt;=7.498,F58&lt;0.405,G58&lt;13.879,D58&lt;1.75,C58&gt;=4.85),"versicolor",IF(AND(G58&lt;5.656,B58&lt;2.55,F58&lt;0.9,D58&gt;=0.75,B58&lt;3.35,C58&lt;4.85),"virginica",IF(AND(G58&gt;=5.656,B58&lt;2.55,F58&lt;0.9,D58&gt;=0.75,B58&lt;3.35,C58&lt;4.85),"versicolor","shouldnthappen")))))))))))</f>
        <v>versicolor</v>
      </c>
      <c r="BH58" s="1" t="str">
        <f aca="false">IF(AND(D58&lt;0.7),"setosa",IF(AND(D58&gt;=1.65,A58&lt;6.65,D58&gt;=0.7),"virginica",IF(AND(D58&lt;1.55,A58&gt;=6.65,D58&gt;=0.7),"versicolor",IF(AND(D58&gt;=1.55,A58&gt;=6.65,D58&gt;=0.7),"virginica",IF(AND(F58&gt;=0.529,D58&lt;1.65,A58&lt;6.65,D58&gt;=0.7),"versicolor",IF(AND(C58&gt;=5.35,F58&lt;0.529,D58&lt;1.65,A58&lt;6.65,D58&gt;=0.7),"virginica",IF(AND(G58&gt;=7.411,C58&lt;5.35,F58&lt;0.529,D58&lt;1.65,A58&lt;6.65,D58&gt;=0.7),"versicolor",IF(AND(G58&lt;6.927,G58&lt;7.411,C58&lt;5.35,F58&lt;0.529,D58&lt;1.65,A58&lt;6.65,D58&gt;=0.7),"versicolor",IF(AND(G58&gt;=6.927,G58&lt;7.411,C58&lt;5.35,F58&lt;0.529,D58&lt;1.65,A58&lt;6.65,D58&gt;=0.7),"virginica","shouldnthappen")))))))))</f>
        <v>versicolor</v>
      </c>
      <c r="BI58" s="1" t="str">
        <f aca="false">IF(AND(D58&gt;=1.7),"virginica",IF(AND(D58&lt;0.7,D58&lt;1.7),"setosa",IF(AND(D58&lt;1.45,G58&lt;7.37,D58&gt;=0.7,D58&lt;1.7),"versicolor",IF(AND(D58&gt;=1.45,G58&lt;7.37,D58&gt;=0.7,D58&lt;1.7),"virginica",IF(AND(B58&gt;=2.65,G58&gt;=7.37,D58&gt;=0.7,D58&lt;1.7),"versicolor",IF(AND(C58&lt;5.05,B58&lt;2.65,G58&gt;=7.37,D58&gt;=0.7,D58&lt;1.7),"versicolor",IF(AND(C58&gt;=5.05,B58&lt;2.65,G58&gt;=7.37,D58&gt;=0.7,D58&lt;1.7),"virginica","shouldnthappen")))))))</f>
        <v>versicolor</v>
      </c>
    </row>
    <row r="59" customFormat="false" ht="13.8" hidden="false" customHeight="false" outlineLevel="0" collapsed="false">
      <c r="A59" s="1" t="n">
        <v>6</v>
      </c>
      <c r="B59" s="1" t="n">
        <v>2.2</v>
      </c>
      <c r="C59" s="1" t="n">
        <v>4</v>
      </c>
      <c r="D59" s="1" t="n">
        <v>1</v>
      </c>
      <c r="E59" s="1" t="s">
        <v>92</v>
      </c>
      <c r="F59" s="1" t="n">
        <v>0.75789976422675</v>
      </c>
      <c r="G59" s="1" t="n">
        <v>12.999419494532</v>
      </c>
      <c r="H59" s="11" t="str">
        <f aca="false">E59</f>
        <v>versicolor</v>
      </c>
      <c r="I59" s="1" t="str">
        <f aca="false">INDEX(L59:BI59, MODE(MATCH(L59:BI59, L59:BI59, 0 )))</f>
        <v>versicolor</v>
      </c>
      <c r="J59" s="12" t="n">
        <f aca="false">COUNTIF(L59:BI59, H59) / COUNTA(L59:BI59)</f>
        <v>0.98</v>
      </c>
      <c r="K59" s="13" t="n">
        <f aca="false">I59=H59</f>
        <v>1</v>
      </c>
      <c r="L59" s="1" t="str">
        <f aca="false">IF(AND(C59&lt;3.65,B59&gt;=3.35),"setosa",IF(AND(C59&gt;=3.65,B59&gt;=3.35),"virginica",IF(AND(C59&lt;2.35,C59&lt;4.85,B59&lt;3.35),"setosa",IF(AND(F59&gt;=0.899,C59&gt;=2.35,C59&lt;4.85,B59&lt;3.35),"virginica",IF(AND(G59&gt;=8.268,B59&lt;2.75,C59&gt;=4.85,B59&lt;3.35),"virginica",IF(AND(D59&lt;1.55,B59&gt;=2.75,C59&gt;=4.85,B59&lt;3.35),"versicolor",IF(AND(D59&gt;=1.55,B59&gt;=2.75,C59&gt;=4.85,B59&lt;3.35),"virginica",IF(AND(G59&lt;6.537,F59&lt;0.899,C59&gt;=2.35,C59&lt;4.85,B59&lt;3.35),"virginica",IF(AND(G59&gt;=6.537,F59&lt;0.899,C59&gt;=2.35,C59&lt;4.85,B59&lt;3.35),"versicolor",IF(AND(G59&lt;6.878,G59&lt;8.268,B59&lt;2.75,C59&gt;=4.85,B59&lt;3.35),"virginica",IF(AND(G59&gt;=6.878,G59&lt;8.268,B59&lt;2.75,C59&gt;=4.85,B59&lt;3.35),"versicolor","shouldnthappen")))))))))))</f>
        <v>versicolor</v>
      </c>
      <c r="M59" s="1" t="str">
        <f aca="false">IF(AND(C59&lt;2.6),"setosa",IF(AND(D59&gt;=1.75,C59&gt;=2.6),"virginica",IF(AND(G59&lt;6.094,D59&lt;1.75,C59&gt;=2.6),"virginica",IF(AND(D59&lt;1.35,G59&gt;=6.094,D59&lt;1.75,C59&gt;=2.6),"versicolor",IF(AND(C59&lt;5.05,D59&gt;=1.35,G59&gt;=6.094,D59&lt;1.75,C59&gt;=2.6),"versicolor",IF(AND(C59&gt;=5.05,D59&gt;=1.35,G59&gt;=6.094,D59&lt;1.75,C59&gt;=2.6),"virginica","shouldnthappen"))))))</f>
        <v>versicolor</v>
      </c>
      <c r="N59" s="1" t="str">
        <f aca="false">IF(AND(A59&lt;6.6,B59&gt;=3.45),"setosa",IF(AND(A59&gt;=6.6,B59&gt;=3.45),"virginica",IF(AND(D59&lt;0.7,C59&lt;4.75,B59&lt;3.45),"setosa",IF(AND(D59&gt;=0.7,C59&lt;4.75,B59&lt;3.45),"versicolor",IF(AND(C59&gt;=5.15,C59&gt;=4.75,B59&lt;3.45),"virginica",IF(AND(D59&gt;=1.7,A59&lt;6.5,C59&lt;5.15,C59&gt;=4.75,B59&lt;3.45),"virginica",IF(AND(C59&lt;5.05,A59&gt;=6.5,C59&lt;5.15,C59&gt;=4.75,B59&lt;3.45),"versicolor",IF(AND(C59&gt;=5.05,A59&gt;=6.5,C59&lt;5.15,C59&gt;=4.75,B59&lt;3.45),"virginica",IF(AND(G59&lt;7.498,D59&lt;1.7,A59&lt;6.5,C59&lt;5.15,C59&gt;=4.75,B59&lt;3.45),"virginica",IF(AND(G59&gt;=7.498,D59&lt;1.7,A59&lt;6.5,C59&lt;5.15,C59&gt;=4.75,B59&lt;3.45),"versicolor","shouldnthappen"))))))))))</f>
        <v>versicolor</v>
      </c>
      <c r="O59" s="1" t="str">
        <f aca="false">IF(AND(D59&lt;0.75),"setosa",IF(AND(C59&lt;4.75,C59&lt;4.85,D59&gt;=0.75),"versicolor",IF(AND(A59&gt;=6.05,C59&gt;=4.85,D59&gt;=0.75),"virginica",IF(AND(D59&lt;1.6,C59&gt;=4.75,C59&lt;4.85,D59&gt;=0.75),"versicolor",IF(AND(D59&gt;=1.6,C59&gt;=4.75,C59&lt;4.85,D59&gt;=0.75),"virginica",IF(AND(A59&lt;5.9,A59&lt;6.05,C59&gt;=4.85,D59&gt;=0.75),"virginica",IF(AND(A59&gt;=5.9,A59&lt;6.05,C59&gt;=4.85,D59&gt;=0.75),"versicolor","shouldnthappen")))))))</f>
        <v>versicolor</v>
      </c>
      <c r="P59" s="1" t="str">
        <f aca="false">IF(AND(D59&lt;0.75),"setosa",IF(AND(A59&lt;5.55,D59&gt;=0.75),"versicolor",IF(AND(D59&gt;=1.7,G59&lt;13.158,A59&gt;=5.55,D59&gt;=0.75),"virginica",IF(AND(B59&lt;2.45,D59&lt;1.7,G59&lt;13.158,A59&gt;=5.55,D59&gt;=0.75),"virginica",IF(AND(B59&gt;=2.45,D59&lt;1.7,G59&lt;13.158,A59&gt;=5.55,D59&gt;=0.75),"versicolor",IF(AND(B59&gt;=3.05,G59&lt;15.551,G59&gt;=13.158,A59&gt;=5.55,D59&gt;=0.75),"versicolor",IF(AND(B59&lt;2.9,G59&gt;=15.551,G59&gt;=13.158,A59&gt;=5.55,D59&gt;=0.75),"versicolor",IF(AND(B59&gt;=2.9,G59&gt;=15.551,G59&gt;=13.158,A59&gt;=5.55,D59&gt;=0.75),"virginica",IF(AND(D59&lt;1.3,G59&lt;14.221,B59&lt;3.05,G59&lt;15.551,G59&gt;=13.158,A59&gt;=5.55,D59&gt;=0.75),"versicolor",IF(AND(D59&gt;=1.3,G59&lt;14.221,B59&lt;3.05,G59&lt;15.551,G59&gt;=13.158,A59&gt;=5.55,D59&gt;=0.75),"virginica",IF(AND(C59&lt;4.9,G59&gt;=14.221,B59&lt;3.05,G59&lt;15.551,G59&gt;=13.158,A59&gt;=5.55,D59&gt;=0.75),"versicolor",IF(AND(C59&gt;=4.9,G59&gt;=14.221,B59&lt;3.05,G59&lt;15.551,G59&gt;=13.158,A59&gt;=5.55,D59&gt;=0.75),"virginica","shouldnthappen"))))))))))))</f>
        <v>virginica</v>
      </c>
      <c r="Q59" s="1" t="str">
        <f aca="false">IF(AND(C59&lt;2.6),"setosa",IF(AND(A59&gt;=4.95,C59&lt;4.75,C59&gt;=2.6),"versicolor",IF(AND(D59&gt;=1.75,C59&gt;=4.75,C59&gt;=2.6),"virginica",IF(AND(B59&lt;2.45,A59&lt;4.95,C59&lt;4.75,C59&gt;=2.6),"versicolor",IF(AND(B59&gt;=2.45,A59&lt;4.95,C59&lt;4.75,C59&gt;=2.6),"virginica",IF(AND(G59&lt;7.498,D59&lt;1.75,C59&gt;=4.75,C59&gt;=2.6),"virginica",IF(AND(F59&lt;0.417,G59&gt;=7.498,D59&lt;1.75,C59&gt;=4.75,C59&gt;=2.6),"versicolor",IF(AND(F59&lt;0.442,F59&gt;=0.417,G59&gt;=7.498,D59&lt;1.75,C59&gt;=4.75,C59&gt;=2.6),"virginica",IF(AND(F59&gt;=0.442,F59&gt;=0.417,G59&gt;=7.498,D59&lt;1.75,C59&gt;=4.75,C59&gt;=2.6),"versicolor","shouldnthappen")))))))))</f>
        <v>versicolor</v>
      </c>
      <c r="R59" s="1" t="str">
        <f aca="false">IF(AND(D59&lt;0.75),"setosa",IF(AND(D59&lt;1.75,A59&gt;=6.25,D59&gt;=0.75),"versicolor",IF(AND(D59&gt;=1.75,A59&gt;=6.25,D59&gt;=0.75),"virginica",IF(AND(D59&lt;1.6,C59&lt;4.75,A59&lt;6.25,D59&gt;=0.75),"versicolor",IF(AND(D59&gt;=1.6,C59&lt;4.75,A59&lt;6.25,D59&gt;=0.75),"virginica",IF(AND(G59&lt;6.998,C59&gt;=4.75,A59&lt;6.25,D59&gt;=0.75),"virginica",IF(AND(A59&lt;6.05,G59&gt;=6.998,C59&gt;=4.75,A59&lt;6.25,D59&gt;=0.75),"versicolor",IF(AND(A59&gt;=6.05,G59&gt;=6.998,C59&gt;=4.75,A59&lt;6.25,D59&gt;=0.75),"virginica","shouldnthappen"))))))))</f>
        <v>versicolor</v>
      </c>
      <c r="S59" s="1" t="str">
        <f aca="false">IF(AND(B59&gt;=3.05,A59&lt;5.45),"setosa",IF(AND(C59&lt;2.2,B59&lt;3.05,A59&lt;5.45),"setosa",IF(AND(C59&gt;=2.2,B59&lt;3.05,A59&lt;5.45),"versicolor",IF(AND(B59&lt;3.7,C59&lt;4.8,A59&gt;=5.45),"versicolor",IF(AND(B59&gt;=3.7,C59&lt;4.8,A59&gt;=5.45),"setosa",IF(AND(G59&lt;13.757,C59&lt;5.05,C59&gt;=4.8,A59&gt;=5.45),"virginica",IF(AND(G59&gt;=13.757,C59&lt;5.05,C59&gt;=4.8,A59&gt;=5.45),"versicolor",IF(AND(C59&gt;=5.15,C59&gt;=5.05,C59&gt;=4.8,A59&gt;=5.45),"virginica",IF(AND(A59&lt;5.95,C59&lt;5.15,C59&gt;=5.05,C59&gt;=4.8,A59&gt;=5.45),"virginica",IF(AND(D59&gt;=1.8,A59&gt;=5.95,C59&lt;5.15,C59&gt;=5.05,C59&gt;=4.8,A59&gt;=5.45),"virginica",IF(AND(B59&lt;2.75,D59&lt;1.8,A59&gt;=5.95,C59&lt;5.15,C59&gt;=5.05,C59&gt;=4.8,A59&gt;=5.45),"versicolor",IF(AND(B59&gt;=2.75,D59&lt;1.8,A59&gt;=5.95,C59&lt;5.15,C59&gt;=5.05,C59&gt;=4.8,A59&gt;=5.45),"virginica","shouldnthappen"))))))))))))</f>
        <v>versicolor</v>
      </c>
      <c r="T59" s="1" t="str">
        <f aca="false">IF(AND(C59&lt;2.6),"setosa",IF(AND(D59&lt;1.65,C59&lt;4.75,C59&gt;=2.6),"versicolor",IF(AND(D59&gt;=1.65,C59&lt;4.75,C59&gt;=2.6),"virginica",IF(AND(G59&gt;=8.494,A59&lt;6.6,C59&gt;=4.75,C59&gt;=2.6),"virginica",IF(AND(C59&lt;5.2,A59&gt;=6.6,C59&gt;=4.75,C59&gt;=2.6),"versicolor",IF(AND(C59&gt;=5.2,A59&gt;=6.6,C59&gt;=4.75,C59&gt;=2.6),"virginica",IF(AND(A59&lt;5.95,G59&lt;8.494,A59&lt;6.6,C59&gt;=4.75,C59&gt;=2.6),"virginica",IF(AND(A59&gt;=5.95,G59&lt;8.494,A59&lt;6.6,C59&gt;=4.75,C59&gt;=2.6),"versicolor","shouldnthappen"))))))))</f>
        <v>versicolor</v>
      </c>
      <c r="U59" s="1" t="str">
        <f aca="false">IF(AND(C59&lt;3.65,B59&gt;=3.35),"setosa",IF(AND(C59&gt;=3.65,B59&gt;=3.35),"virginica",IF(AND(C59&lt;2.35,A59&lt;6.25,B59&lt;3.35),"setosa",IF(AND(C59&lt;4.85,A59&gt;=6.25,B59&lt;3.35),"versicolor",IF(AND(G59&gt;=15.426,C59&gt;=2.35,A59&lt;6.25,B59&lt;3.35),"virginica",IF(AND(D59&gt;=1.55,C59&gt;=4.85,A59&gt;=6.25,B59&lt;3.35),"virginica",IF(AND(D59&lt;1.8,G59&lt;15.426,C59&gt;=2.35,A59&lt;6.25,B59&lt;3.35),"versicolor",IF(AND(D59&gt;=1.8,G59&lt;15.426,C59&gt;=2.35,A59&lt;6.25,B59&lt;3.35),"virginica",IF(AND(B59&lt;2.95,D59&lt;1.55,C59&gt;=4.85,A59&gt;=6.25,B59&lt;3.35),"virginica",IF(AND(B59&gt;=2.95,D59&lt;1.55,C59&gt;=4.85,A59&gt;=6.25,B59&lt;3.35),"versicolor","shouldnthappen"))))))))))</f>
        <v>versicolor</v>
      </c>
      <c r="V59" s="1" t="str">
        <f aca="false">IF(AND(C59&lt;2.6),"setosa",IF(AND(C59&gt;=4.85,C59&gt;=2.6),"virginica",IF(AND(F59&gt;=0.9,C59&lt;4.85,C59&gt;=2.6),"virginica",IF(AND(G59&lt;5.656,F59&lt;0.9,C59&lt;4.85,C59&gt;=2.6),"virginica",IF(AND(G59&gt;=5.656,F59&lt;0.9,C59&lt;4.85,C59&gt;=2.6),"versicolor","shouldnthappen")))))</f>
        <v>versicolor</v>
      </c>
      <c r="W59" s="1" t="str">
        <f aca="false">IF(AND(D59&gt;=1.75,G59&gt;=13.795),"virginica",IF(AND(D59&gt;=1.5,G59&gt;=12.335,G59&lt;13.795),"virginica",IF(AND(C59&lt;2.45,C59&lt;4.85,G59&lt;12.335,G59&lt;13.795),"setosa",IF(AND(C59&gt;=2.45,C59&lt;4.85,G59&lt;12.335,G59&lt;13.795),"versicolor",IF(AND(D59&gt;=1.7,C59&gt;=4.85,G59&lt;12.335,G59&lt;13.795),"virginica",IF(AND(B59&gt;=3.25,D59&lt;1.5,G59&gt;=12.335,G59&lt;13.795),"setosa",IF(AND(D59&lt;1,F59&lt;0.255,D59&lt;1.75,G59&gt;=13.795),"setosa",IF(AND(D59&gt;=1,F59&lt;0.255,D59&lt;1.75,G59&gt;=13.795),"versicolor",IF(AND(A59&lt;5.4,F59&gt;=0.255,D59&lt;1.75,G59&gt;=13.795),"setosa",IF(AND(A59&gt;=5.4,F59&gt;=0.255,D59&lt;1.75,G59&gt;=13.795),"versicolor",IF(AND(A59&lt;6.15,D59&lt;1.7,C59&gt;=4.85,G59&lt;12.335,G59&lt;13.795),"versicolor",IF(AND(A59&gt;=6.15,D59&lt;1.7,C59&gt;=4.85,G59&lt;12.335,G59&lt;13.795),"virginica",IF(AND(C59&lt;5,B59&lt;3.25,D59&lt;1.5,G59&gt;=12.335,G59&lt;13.795),"versicolor",IF(AND(C59&gt;=5,B59&lt;3.25,D59&lt;1.5,G59&gt;=12.335,G59&lt;13.795),"virginica","shouldnthappen"))))))))))))))</f>
        <v>versicolor</v>
      </c>
      <c r="X59" s="1" t="str">
        <f aca="false">IF(AND(C59&lt;2.5,A59&lt;5.55),"setosa",IF(AND(F59&lt;0.096,A59&gt;=5.55),"virginica",IF(AND(D59&lt;1.6,C59&gt;=2.5,A59&lt;5.55),"versicolor",IF(AND(D59&gt;=1.6,C59&gt;=2.5,A59&lt;5.55),"virginica",IF(AND(F59&gt;=0.156,C59&lt;4.75,F59&gt;=0.096,A59&gt;=5.55),"versicolor",IF(AND(D59&gt;=1.75,C59&gt;=4.75,F59&gt;=0.096,A59&gt;=5.55),"virginica",IF(AND(B59&lt;3.3,F59&lt;0.156,C59&lt;4.75,F59&gt;=0.096,A59&gt;=5.55),"versicolor",IF(AND(B59&gt;=3.3,F59&lt;0.156,C59&lt;4.75,F59&gt;=0.096,A59&gt;=5.55),"setosa",IF(AND(B59&lt;2.45,A59&lt;6.05,D59&lt;1.75,C59&gt;=4.75,F59&gt;=0.096,A59&gt;=5.55),"virginica",IF(AND(B59&gt;=2.45,A59&lt;6.05,D59&lt;1.75,C59&gt;=4.75,F59&gt;=0.096,A59&gt;=5.55),"versicolor",IF(AND(F59&lt;0.205,A59&gt;=6.05,D59&lt;1.75,C59&gt;=4.75,F59&gt;=0.096,A59&gt;=5.55),"versicolor",IF(AND(F59&gt;=0.205,A59&gt;=6.05,D59&lt;1.75,C59&gt;=4.75,F59&gt;=0.096,A59&gt;=5.55),"virginica","shouldnthappen"))))))))))))</f>
        <v>versicolor</v>
      </c>
      <c r="Y59" s="1" t="str">
        <f aca="false">IF(AND(C59&lt;2.35,A59&lt;5.55),"setosa",IF(AND(C59&gt;=5.05,A59&gt;=5.55),"virginica",IF(AND(D59&lt;1.6,C59&gt;=2.35,A59&lt;5.55),"versicolor",IF(AND(D59&gt;=1.6,C59&gt;=2.35,A59&lt;5.55),"virginica",IF(AND(D59&gt;=1.75,C59&lt;5.05,A59&gt;=5.55),"virginica",IF(AND(B59&gt;=3.55,D59&lt;1.75,C59&lt;5.05,A59&gt;=5.55),"setosa",IF(AND(G59&lt;6.3,B59&lt;3.55,D59&lt;1.75,C59&lt;5.05,A59&gt;=5.55),"virginica",IF(AND(G59&gt;=6.3,B59&lt;3.55,D59&lt;1.75,C59&lt;5.05,A59&gt;=5.55),"versicolor","shouldnthappen"))))))))</f>
        <v>versicolor</v>
      </c>
      <c r="Z59" s="1" t="str">
        <f aca="false">IF(AND(D59&lt;0.75),"setosa",IF(AND(B59&gt;=2.55,C59&lt;4.85,D59&gt;=0.75),"versicolor",IF(AND(D59&gt;=1.7,C59&gt;=4.85,D59&gt;=0.75),"virginica",IF(AND(D59&lt;1.6,B59&lt;2.55,C59&lt;4.85,D59&gt;=0.75),"versicolor",IF(AND(D59&gt;=1.6,B59&lt;2.55,C59&lt;4.85,D59&gt;=0.75),"virginica",IF(AND(B59&lt;2.65,D59&lt;1.7,C59&gt;=4.85,D59&gt;=0.75),"virginica",IF(AND(F59&lt;0.325,B59&gt;=2.65,D59&lt;1.7,C59&gt;=4.85,D59&gt;=0.75),"virginica",IF(AND(G59&lt;10.717,F59&gt;=0.325,B59&gt;=2.65,D59&lt;1.7,C59&gt;=4.85,D59&gt;=0.75),"versicolor",IF(AND(G59&gt;=10.717,F59&gt;=0.325,B59&gt;=2.65,D59&lt;1.7,C59&gt;=4.85,D59&gt;=0.75),"virginica","shouldnthappen")))))))))</f>
        <v>versicolor</v>
      </c>
      <c r="AA59" s="1" t="str">
        <f aca="false">IF(AND(D59&lt;0.75),"setosa",IF(AND(D59&gt;=1.75,D59&gt;=0.75),"virginica",IF(AND(F59&gt;=0.455,D59&lt;1.75,D59&gt;=0.75),"versicolor",IF(AND(D59&lt;1.45,F59&lt;0.455,D59&lt;1.75,D59&gt;=0.75),"versicolor",IF(AND(F59&lt;0.247,D59&gt;=1.45,F59&lt;0.455,D59&lt;1.75,D59&gt;=0.75),"versicolor",IF(AND(F59&gt;=0.247,D59&gt;=1.45,F59&lt;0.455,D59&lt;1.75,D59&gt;=0.75),"virginica","shouldnthappen"))))))</f>
        <v>versicolor</v>
      </c>
      <c r="AB59" s="1" t="str">
        <f aca="false">IF(AND(F59&gt;=0.221,B59&gt;=3.35),"setosa",IF(AND(A59&lt;5.3,F59&gt;=0.683,B59&lt;3.35),"setosa",IF(AND(A59&lt;6.45,F59&lt;0.221,B59&gt;=3.35),"setosa",IF(AND(A59&gt;=6.45,F59&lt;0.221,B59&gt;=3.35),"virginica",IF(AND(G59&lt;6.3,A59&lt;6.25,F59&lt;0.683,B59&lt;3.35),"virginica",IF(AND(G59&lt;13.795,A59&gt;=6.25,F59&lt;0.683,B59&lt;3.35),"virginica",IF(AND(D59&lt;1.65,A59&gt;=5.3,F59&gt;=0.683,B59&lt;3.35),"versicolor",IF(AND(D59&gt;=1.65,A59&gt;=5.3,F59&gt;=0.683,B59&lt;3.35),"virginica",IF(AND(D59&lt;0.6,G59&gt;=6.3,A59&lt;6.25,F59&lt;0.683,B59&lt;3.35),"setosa",IF(AND(D59&lt;1.7,G59&gt;=13.795,A59&gt;=6.25,F59&lt;0.683,B59&lt;3.35),"versicolor",IF(AND(D59&gt;=1.7,G59&gt;=13.795,A59&gt;=6.25,F59&lt;0.683,B59&lt;3.35),"virginica",IF(AND(C59&gt;=5.35,D59&gt;=0.6,G59&gt;=6.3,A59&lt;6.25,F59&lt;0.683,B59&lt;3.35),"virginica",IF(AND(D59&lt;1.75,C59&lt;5.35,D59&gt;=0.6,G59&gt;=6.3,A59&lt;6.25,F59&lt;0.683,B59&lt;3.35),"versicolor",IF(AND(D59&gt;=1.75,C59&lt;5.35,D59&gt;=0.6,G59&gt;=6.3,A59&lt;6.25,F59&lt;0.683,B59&lt;3.35),"virginica","shouldnthappen"))))))))))))))</f>
        <v>versicolor</v>
      </c>
      <c r="AC59" s="1" t="str">
        <f aca="false">IF(AND(B59&gt;=3.3),"setosa",IF(AND(C59&lt;2.45,D59&lt;1.55,B59&lt;3.3),"setosa",IF(AND(F59&gt;=0.211,D59&gt;=1.55,B59&lt;3.3),"virginica",IF(AND(C59&lt;4.9,C59&gt;=2.45,D59&lt;1.55,B59&lt;3.3),"versicolor",IF(AND(C59&gt;=4.9,C59&gt;=2.45,D59&lt;1.55,B59&lt;3.3),"virginica",IF(AND(F59&lt;0.138,F59&lt;0.211,D59&gt;=1.55,B59&lt;3.3),"virginica",IF(AND(F59&gt;=0.138,F59&lt;0.211,D59&gt;=1.55,B59&lt;3.3),"versicolor","shouldnthappen")))))))</f>
        <v>versicolor</v>
      </c>
      <c r="AD59" s="1" t="str">
        <f aca="false">IF(AND(D59&gt;=1.75),"virginica",IF(AND(D59&lt;0.75,D59&lt;1.75),"setosa",IF(AND(D59&lt;1.35,D59&gt;=0.75,D59&lt;1.75),"versicolor",IF(AND(B59&lt;2.6,C59&lt;4.85,D59&gt;=1.35,D59&gt;=0.75,D59&lt;1.75),"virginica",IF(AND(B59&gt;=2.6,C59&lt;4.85,D59&gt;=1.35,D59&gt;=0.75,D59&lt;1.75),"versicolor",IF(AND(A59&lt;6.4,C59&gt;=4.85,D59&gt;=1.35,D59&gt;=0.75,D59&lt;1.75),"virginica",IF(AND(A59&gt;=6.4,C59&gt;=4.85,D59&gt;=1.35,D59&gt;=0.75,D59&lt;1.75),"versicolor","shouldnthappen")))))))</f>
        <v>versicolor</v>
      </c>
      <c r="AE59" s="1" t="str">
        <f aca="false">IF(AND(C59&lt;2.45),"setosa",IF(AND(F59&lt;0.07,C59&gt;=2.45),"virginica",IF(AND(A59&gt;=5,C59&lt;4.75,F59&gt;=0.07,C59&gt;=2.45),"versicolor",IF(AND(F59&lt;0.182,C59&gt;=4.75,F59&gt;=0.07,C59&gt;=2.45),"versicolor",IF(AND(B59&lt;2.45,A59&lt;5,C59&lt;4.75,F59&gt;=0.07,C59&gt;=2.45),"versicolor",IF(AND(B59&gt;=2.45,A59&lt;5,C59&lt;4.75,F59&gt;=0.07,C59&gt;=2.45),"virginica",IF(AND(F59&gt;=0.468,F59&gt;=0.182,C59&gt;=4.75,F59&gt;=0.07,C59&gt;=2.45),"virginica",IF(AND(A59&gt;=6.85,F59&lt;0.468,F59&gt;=0.182,C59&gt;=4.75,F59&gt;=0.07,C59&gt;=2.45),"virginica",IF(AND(B59&lt;2.6,A59&lt;6.85,F59&lt;0.468,F59&gt;=0.182,C59&gt;=4.75,F59&gt;=0.07,C59&gt;=2.45),"virginica",IF(AND(B59&gt;=2.6,A59&lt;6.85,F59&lt;0.468,F59&gt;=0.182,C59&gt;=4.75,F59&gt;=0.07,C59&gt;=2.45),"versicolor","shouldnthappen"))))))))))</f>
        <v>versicolor</v>
      </c>
      <c r="AF59" s="1" t="str">
        <f aca="false">IF(AND(D59&lt;0.75,A59&lt;5.45),"setosa",IF(AND(D59&gt;=1.75,A59&gt;=5.45),"virginica",IF(AND(G59&lt;6.094,D59&gt;=0.75,A59&lt;5.45),"virginica",IF(AND(G59&gt;=6.094,D59&gt;=0.75,A59&lt;5.45),"versicolor",IF(AND(C59&lt;2.75,D59&lt;1.75,A59&gt;=5.45),"setosa",IF(AND(D59&lt;1.45,C59&gt;=2.75,D59&lt;1.75,A59&gt;=5.45),"versicolor",IF(AND(B59&lt;2.75,D59&gt;=1.45,C59&gt;=2.75,D59&lt;1.75,A59&gt;=5.45),"versicolor",IF(AND(C59&lt;5.05,B59&gt;=2.75,D59&gt;=1.45,C59&gt;=2.75,D59&lt;1.75,A59&gt;=5.45),"versicolor",IF(AND(C59&gt;=5.05,B59&gt;=2.75,D59&gt;=1.45,C59&gt;=2.75,D59&lt;1.75,A59&gt;=5.45),"virginica","shouldnthappen")))))))))</f>
        <v>versicolor</v>
      </c>
      <c r="AG59" s="1" t="str">
        <f aca="false">IF(AND(D59&lt;0.65,G59&lt;8.868,A59&lt;5.3),"setosa",IF(AND(C59&lt;2.6,G59&gt;=8.868,A59&lt;5.3),"setosa",IF(AND(C59&gt;=2.6,G59&gt;=8.868,A59&lt;5.3),"versicolor",IF(AND(C59&gt;=4.95,D59&lt;1.55,A59&gt;=5.3),"virginica",IF(AND(G59&lt;13.795,D59&gt;=1.55,A59&gt;=5.3),"virginica",IF(AND(C59&lt;3.75,D59&gt;=0.65,G59&lt;8.868,A59&lt;5.3),"versicolor",IF(AND(C59&gt;=3.75,D59&gt;=0.65,G59&lt;8.868,A59&lt;5.3),"virginica",IF(AND(C59&lt;2.6,C59&lt;4.95,D59&lt;1.55,A59&gt;=5.3),"setosa",IF(AND(C59&gt;=2.6,C59&lt;4.95,D59&lt;1.55,A59&gt;=5.3),"versicolor",IF(AND(C59&lt;4.75,G59&gt;=13.795,D59&gt;=1.55,A59&gt;=5.3),"versicolor",IF(AND(C59&gt;=4.75,G59&gt;=13.795,D59&gt;=1.55,A59&gt;=5.3),"virginica","shouldnthappen")))))))))))</f>
        <v>versicolor</v>
      </c>
      <c r="AH59" s="1" t="str">
        <f aca="false">IF(AND(D59&lt;0.75),"setosa",IF(AND(C59&lt;4.75,D59&gt;=0.75),"versicolor",IF(AND(G59&lt;13.757,C59&gt;=4.75,D59&gt;=0.75),"virginica",IF(AND(B59&lt;3.05,G59&gt;=13.757,C59&gt;=4.75,D59&gt;=0.75),"virginica",IF(AND(A59&lt;6.65,B59&gt;=3.05,G59&gt;=13.757,C59&gt;=4.75,D59&gt;=0.75),"virginica",IF(AND(A59&gt;=6.65,B59&gt;=3.05,G59&gt;=13.757,C59&gt;=4.75,D59&gt;=0.75),"versicolor","shouldnthappen"))))))</f>
        <v>versicolor</v>
      </c>
      <c r="AI59" s="1" t="str">
        <f aca="false">IF(AND(D59&lt;0.7),"setosa",IF(AND(C59&lt;4.75,D59&gt;=0.7),"versicolor",IF(AND(A59&lt;6.6,F59&lt;0.482,C59&gt;=4.75,D59&gt;=0.7),"virginica",IF(AND(C59&gt;=4.95,F59&gt;=0.482,C59&gt;=4.75,D59&gt;=0.7),"virginica",IF(AND(D59&lt;1.9,A59&gt;=6.6,F59&lt;0.482,C59&gt;=4.75,D59&gt;=0.7),"versicolor",IF(AND(D59&gt;=1.9,A59&gt;=6.6,F59&lt;0.482,C59&gt;=4.75,D59&gt;=0.7),"virginica",IF(AND(F59&gt;=0.766,C59&lt;4.95,F59&gt;=0.482,C59&gt;=4.75,D59&gt;=0.7),"virginica",IF(AND(B59&lt;2.95,F59&lt;0.766,C59&lt;4.95,F59&gt;=0.482,C59&gt;=4.75,D59&gt;=0.7),"virginica",IF(AND(B59&gt;=2.95,F59&lt;0.766,C59&lt;4.95,F59&gt;=0.482,C59&gt;=4.75,D59&gt;=0.7),"versicolor","shouldnthappen")))))))))</f>
        <v>versicolor</v>
      </c>
      <c r="AJ59" s="1" t="str">
        <f aca="false">IF(AND(C59&lt;2.45,C59&lt;4.75),"setosa",IF(AND(D59&gt;=1.65,C59&gt;=4.75),"virginica",IF(AND(A59&lt;4.95,C59&gt;=2.45,C59&lt;4.75),"virginica",IF(AND(A59&gt;=4.95,C59&gt;=2.45,C59&lt;4.75),"versicolor",IF(AND(B59&lt;2.95,D59&lt;1.65,C59&gt;=4.75),"virginica",IF(AND(B59&gt;=2.95,D59&lt;1.65,C59&gt;=4.75),"versicolor","shouldnthappen"))))))</f>
        <v>versicolor</v>
      </c>
      <c r="AK59" s="1" t="str">
        <f aca="false">IF(AND(D59&lt;0.75,A59&lt;5.45),"setosa",IF(AND(B59&lt;2.45,D59&gt;=0.75,A59&lt;5.45),"versicolor",IF(AND(A59&gt;=5.55,C59&lt;4.75,A59&gt;=5.45),"versicolor",IF(AND(C59&gt;=5.15,C59&gt;=4.75,A59&gt;=5.45),"virginica",IF(AND(G59&lt;6.094,B59&gt;=2.45,D59&gt;=0.75,A59&lt;5.45),"virginica",IF(AND(G59&gt;=6.094,B59&gt;=2.45,D59&gt;=0.75,A59&lt;5.45),"versicolor",IF(AND(D59&lt;0.6,A59&lt;5.55,C59&lt;4.75,A59&gt;=5.45),"setosa",IF(AND(D59&gt;=0.6,A59&lt;5.55,C59&lt;4.75,A59&gt;=5.45),"versicolor",IF(AND(C59&lt;4.95,C59&lt;5.15,C59&gt;=4.75,A59&gt;=5.45),"virginica",IF(AND(G59&lt;12.627,C59&lt;5.05,C59&gt;=4.95,C59&lt;5.15,C59&gt;=4.75,A59&gt;=5.45),"virginica",IF(AND(G59&gt;=12.627,C59&lt;5.05,C59&gt;=4.95,C59&lt;5.15,C59&gt;=4.75,A59&gt;=5.45),"versicolor",IF(AND(D59&lt;1.7,C59&gt;=5.05,C59&gt;=4.95,C59&lt;5.15,C59&gt;=4.75,A59&gt;=5.45),"versicolor",IF(AND(D59&gt;=1.7,C59&gt;=5.05,C59&gt;=4.95,C59&lt;5.15,C59&gt;=4.75,A59&gt;=5.45),"virginica","shouldnthappen")))))))))))))</f>
        <v>versicolor</v>
      </c>
      <c r="AL59" s="1" t="str">
        <f aca="false">IF(AND(B59&lt;2.45,B59&lt;3.15),"versicolor",IF(AND(D59&lt;0.95,G59&lt;15.141,B59&gt;=3.15),"setosa",IF(AND(G59&lt;15.429,G59&gt;=15.141,B59&gt;=3.15),"versicolor",IF(AND(G59&gt;=15.429,G59&gt;=15.141,B59&gt;=3.15),"virginica",IF(AND(C59&lt;2.3,C59&lt;4.75,B59&gt;=2.45,B59&lt;3.15),"setosa",IF(AND(G59&gt;=16.072,C59&gt;=4.75,B59&gt;=2.45,B59&lt;3.15),"versicolor",IF(AND(G59&lt;11.833,D59&gt;=0.95,G59&lt;15.141,B59&gt;=3.15),"virginica",IF(AND(A59&lt;5,C59&gt;=2.3,C59&lt;4.75,B59&gt;=2.45,B59&lt;3.15),"virginica",IF(AND(A59&gt;=5,C59&gt;=2.3,C59&lt;4.75,B59&gt;=2.45,B59&lt;3.15),"versicolor",IF(AND(G59&lt;14.342,G59&gt;=11.833,D59&gt;=0.95,G59&lt;15.141,B59&gt;=3.15),"versicolor",IF(AND(G59&gt;=14.342,G59&gt;=11.833,D59&gt;=0.95,G59&lt;15.141,B59&gt;=3.15),"virginica",IF(AND(G59&lt;13.757,F59&gt;=0.741,G59&lt;16.072,C59&gt;=4.75,B59&gt;=2.45,B59&lt;3.15),"virginica",IF(AND(F59&gt;=0.546,A59&lt;6.15,F59&lt;0.741,G59&lt;16.072,C59&gt;=4.75,B59&gt;=2.45,B59&lt;3.15),"virginica",IF(AND(D59&gt;=1.75,A59&gt;=6.15,F59&lt;0.741,G59&lt;16.072,C59&gt;=4.75,B59&gt;=2.45,B59&lt;3.15),"virginica",IF(AND(C59&lt;4.85,G59&gt;=13.757,F59&gt;=0.741,G59&lt;16.072,C59&gt;=4.75,B59&gt;=2.45,B59&lt;3.15),"virginica",IF(AND(C59&gt;=4.85,G59&gt;=13.757,F59&gt;=0.741,G59&lt;16.072,C59&gt;=4.75,B59&gt;=2.45,B59&lt;3.15),"versicolor",IF(AND(F59&lt;0.331,F59&lt;0.546,A59&lt;6.15,F59&lt;0.741,G59&lt;16.072,C59&gt;=4.75,B59&gt;=2.45,B59&lt;3.15),"virginica",IF(AND(F59&gt;=0.331,F59&lt;0.546,A59&lt;6.15,F59&lt;0.741,G59&lt;16.072,C59&gt;=4.75,B59&gt;=2.45,B59&lt;3.15),"versicolor",IF(AND(G59&lt;10.661,D59&lt;1.75,A59&gt;=6.15,F59&lt;0.741,G59&lt;16.072,C59&gt;=4.75,B59&gt;=2.45,B59&lt;3.15),"virginica",IF(AND(G59&gt;=10.661,D59&lt;1.75,A59&gt;=6.15,F59&lt;0.741,G59&lt;16.072,C59&gt;=4.75,B59&gt;=2.45,B59&lt;3.15),"versicolor","shouldnthappen"))))))))))))))))))))</f>
        <v>versicolor</v>
      </c>
      <c r="AM59" s="1" t="str">
        <f aca="false">IF(AND(D59&lt;1.35,F59&gt;=0.917),"setosa",IF(AND(D59&gt;=1.35,F59&gt;=0.917),"virginica",IF(AND(D59&lt;0.75,D59&lt;1.55,F59&lt;0.917),"setosa",IF(AND(C59&gt;=4.8,D59&gt;=1.55,F59&lt;0.917),"virginica",IF(AND(A59&lt;5.95,D59&gt;=0.75,D59&lt;1.55,F59&lt;0.917),"versicolor",IF(AND(F59&lt;0.473,C59&lt;4.8,D59&gt;=1.55,F59&lt;0.917),"virginica",IF(AND(F59&gt;=0.473,C59&lt;4.8,D59&gt;=1.55,F59&lt;0.917),"versicolor",IF(AND(C59&lt;4.95,A59&gt;=5.95,D59&gt;=0.75,D59&lt;1.55,F59&lt;0.917),"versicolor",IF(AND(C59&gt;=4.95,A59&gt;=5.95,D59&gt;=0.75,D59&lt;1.55,F59&lt;0.917),"virginica","shouldnthappen")))))))))</f>
        <v>versicolor</v>
      </c>
      <c r="AN59" s="1" t="str">
        <f aca="false">IF(AND(D59&lt;0.75,A59&lt;5.45),"setosa",IF(AND(D59&lt;1.55,D59&gt;=0.75,A59&lt;5.45),"versicolor",IF(AND(D59&gt;=1.55,D59&gt;=0.75,A59&lt;5.45),"virginica",IF(AND(A59&gt;=5.75,C59&lt;4.75,A59&gt;=5.45),"versicolor",IF(AND(F59&lt;0.361,C59&gt;=4.75,A59&gt;=5.45),"virginica",IF(AND(C59&lt;2.6,A59&lt;5.75,C59&lt;4.75,A59&gt;=5.45),"setosa",IF(AND(C59&gt;=2.6,A59&lt;5.75,C59&lt;4.75,A59&gt;=5.45),"versicolor",IF(AND(D59&gt;=1.7,F59&gt;=0.361,C59&gt;=4.75,A59&gt;=5.45),"virginica",IF(AND(B59&lt;2.65,D59&lt;1.7,F59&gt;=0.361,C59&gt;=4.75,A59&gt;=5.45),"virginica",IF(AND(A59&lt;7.05,B59&gt;=2.65,D59&lt;1.7,F59&gt;=0.361,C59&gt;=4.75,A59&gt;=5.45),"versicolor",IF(AND(A59&gt;=7.05,B59&gt;=2.65,D59&lt;1.7,F59&gt;=0.361,C59&gt;=4.75,A59&gt;=5.45),"virginica","shouldnthappen")))))))))))</f>
        <v>versicolor</v>
      </c>
      <c r="AO59" s="1" t="str">
        <f aca="false">IF(AND(D59&lt;0.7),"setosa",IF(AND(A59&lt;4.95,C59&lt;4.85,D59&gt;=0.7),"virginica",IF(AND(A59&gt;=4.95,C59&lt;4.85,D59&gt;=0.7),"versicolor",IF(AND(D59&gt;=1.7,C59&gt;=4.85,D59&gt;=0.7),"virginica",IF(AND(F59&lt;0.325,D59&lt;1.7,C59&gt;=4.85,D59&gt;=0.7),"virginica",IF(AND(D59&lt;1.55,F59&gt;=0.325,D59&lt;1.7,C59&gt;=4.85,D59&gt;=0.7),"virginica",IF(AND(D59&gt;=1.55,F59&gt;=0.325,D59&lt;1.7,C59&gt;=4.85,D59&gt;=0.7),"versicolor","shouldnthappen")))))))</f>
        <v>versicolor</v>
      </c>
      <c r="AP59" s="1" t="str">
        <f aca="false">IF(AND(D59&lt;0.75),"setosa",IF(AND(C59&lt;4.85,D59&gt;=0.75),"versicolor",IF(AND(G59&gt;=8.277,C59&gt;=4.85,D59&gt;=0.75),"virginica",IF(AND(F59&gt;=0.633,G59&lt;8.277,C59&gt;=4.85,D59&gt;=0.75),"virginica",IF(AND(G59&lt;7.61,F59&lt;0.633,G59&lt;8.277,C59&gt;=4.85,D59&gt;=0.75),"virginica",IF(AND(G59&gt;=7.61,F59&lt;0.633,G59&lt;8.277,C59&gt;=4.85,D59&gt;=0.75),"versicolor","shouldnthappen"))))))</f>
        <v>versicolor</v>
      </c>
      <c r="AQ59" s="1" t="str">
        <f aca="false">IF(AND(C59&lt;2.65,A59&gt;=5.45,C59&lt;4.75),"setosa",IF(AND(C59&gt;=2.65,A59&gt;=5.45,C59&lt;4.75),"versicolor",IF(AND(B59&lt;2.9,C59&lt;4.85,C59&gt;=4.75),"versicolor",IF(AND(B59&gt;=2.9,C59&lt;4.85,C59&gt;=4.75),"virginica",IF(AND(D59&lt;1.7,C59&gt;=4.85,C59&gt;=4.75),"versicolor",IF(AND(D59&gt;=1.7,C59&gt;=4.85,C59&gt;=4.75),"virginica",IF(AND(C59&lt;2.45,G59&lt;14.126,A59&lt;5.45,C59&lt;4.75),"setosa",IF(AND(C59&gt;=2.45,G59&lt;14.126,A59&lt;5.45,C59&lt;4.75),"versicolor",IF(AND(C59&lt;2.4,G59&gt;=14.126,A59&lt;5.45,C59&lt;4.75),"setosa",IF(AND(C59&gt;=2.4,G59&gt;=14.126,A59&lt;5.45,C59&lt;4.75),"versicolor","shouldnthappen"))))))))))</f>
        <v>versicolor</v>
      </c>
      <c r="AR59" s="1" t="str">
        <f aca="false">IF(AND(C59&lt;2.45,C59&lt;4.85),"setosa",IF(AND(C59&gt;=5.15,C59&gt;=4.85),"virginica",IF(AND(A59&gt;=4.95,C59&gt;=2.45,C59&lt;4.85),"versicolor",IF(AND(D59&lt;1.35,A59&lt;4.95,C59&gt;=2.45,C59&lt;4.85),"versicolor",IF(AND(D59&gt;=1.35,A59&lt;4.95,C59&gt;=2.45,C59&lt;4.85),"virginica",IF(AND(F59&lt;0.35,G59&lt;12.751,C59&lt;5.15,C59&gt;=4.85),"virginica",IF(AND(A59&lt;6.5,G59&gt;=12.751,C59&lt;5.15,C59&gt;=4.85),"virginica",IF(AND(A59&gt;=6.5,G59&gt;=12.751,C59&lt;5.15,C59&gt;=4.85),"versicolor",IF(AND(B59&gt;=2.75,F59&gt;=0.35,G59&lt;12.751,C59&lt;5.15,C59&gt;=4.85),"virginica",IF(AND(C59&lt;5.05,B59&lt;2.75,F59&gt;=0.35,G59&lt;12.751,C59&lt;5.15,C59&gt;=4.85),"virginica",IF(AND(C59&gt;=5.05,B59&lt;2.75,F59&gt;=0.35,G59&lt;12.751,C59&lt;5.15,C59&gt;=4.85),"versicolor","shouldnthappen")))))))))))</f>
        <v>versicolor</v>
      </c>
      <c r="AS59" s="1" t="str">
        <f aca="false">IF(AND(F59&gt;=0.9,B59&lt;3.05),"virginica",IF(AND(A59&lt;5.9,B59&gt;=3.05),"setosa",IF(AND(D59&lt;1.65,A59&gt;=5.9,B59&gt;=3.05),"versicolor",IF(AND(D59&gt;=1.65,A59&gt;=5.9,B59&gt;=3.05),"virginica",IF(AND(D59&gt;=1.75,C59&gt;=4.85,F59&lt;0.9,B59&lt;3.05),"virginica",IF(AND(C59&lt;2.2,B59&lt;2.95,C59&lt;4.85,F59&lt;0.9,B59&lt;3.05),"setosa",IF(AND(C59&gt;=2.2,B59&lt;2.95,C59&lt;4.85,F59&lt;0.9,B59&lt;3.05),"versicolor",IF(AND(C59&lt;2.8,B59&gt;=2.95,C59&lt;4.85,F59&lt;0.9,B59&lt;3.05),"setosa",IF(AND(C59&gt;=2.8,B59&gt;=2.95,C59&lt;4.85,F59&lt;0.9,B59&lt;3.05),"versicolor",IF(AND(G59&lt;13.879,D59&lt;1.75,C59&gt;=4.85,F59&lt;0.9,B59&lt;3.05),"virginica",IF(AND(G59&gt;=13.879,D59&lt;1.75,C59&gt;=4.85,F59&lt;0.9,B59&lt;3.05),"versicolor","shouldnthappen")))))))))))</f>
        <v>versicolor</v>
      </c>
      <c r="AT59" s="1" t="str">
        <f aca="false">IF(AND(D59&lt;0.75),"setosa",IF(AND(D59&gt;=1.75,D59&gt;=0.75),"virginica",IF(AND(D59&lt;1.45,G59&lt;7.37,D59&lt;1.75,D59&gt;=0.75),"versicolor",IF(AND(D59&gt;=1.45,G59&lt;7.37,D59&lt;1.75,D59&gt;=0.75),"virginica",IF(AND(C59&lt;5.45,G59&gt;=7.37,D59&lt;1.75,D59&gt;=0.75),"versicolor",IF(AND(C59&gt;=5.45,G59&gt;=7.37,D59&lt;1.75,D59&gt;=0.75),"virginica","shouldnthappen"))))))</f>
        <v>versicolor</v>
      </c>
      <c r="AU59" s="1" t="str">
        <f aca="false">IF(AND(D59&lt;0.7),"setosa",IF(AND(D59&gt;=1.7,A59&gt;=6.15,D59&gt;=0.7),"virginica",IF(AND(B59&gt;=2.55,C59&lt;4.75,A59&lt;6.15,D59&gt;=0.7),"versicolor",IF(AND(D59&gt;=1.7,C59&gt;=4.75,A59&lt;6.15,D59&gt;=0.7),"virginica",IF(AND(C59&lt;5.25,D59&lt;1.7,A59&gt;=6.15,D59&gt;=0.7),"versicolor",IF(AND(C59&gt;=5.25,D59&lt;1.7,A59&gt;=6.15,D59&gt;=0.7),"virginica",IF(AND(C59&lt;4.25,B59&lt;2.55,C59&lt;4.75,A59&lt;6.15,D59&gt;=0.7),"versicolor",IF(AND(C59&gt;=4.25,B59&lt;2.55,C59&lt;4.75,A59&lt;6.15,D59&gt;=0.7),"virginica",IF(AND(B59&lt;2.65,D59&lt;1.7,C59&gt;=4.75,A59&lt;6.15,D59&gt;=0.7),"virginica",IF(AND(B59&gt;=2.65,D59&lt;1.7,C59&gt;=4.75,A59&lt;6.15,D59&gt;=0.7),"versicolor","shouldnthappen"))))))))))</f>
        <v>versicolor</v>
      </c>
      <c r="AV59" s="1" t="str">
        <f aca="false">IF(AND(D59&lt;0.75),"setosa",IF(AND(F59&gt;=0.899,D59&gt;=0.75),"virginica",IF(AND(D59&lt;1.65,A59&lt;6.05,F59&lt;0.899,D59&gt;=0.75),"versicolor",IF(AND(D59&gt;=1.65,A59&lt;6.05,F59&lt;0.899,D59&gt;=0.75),"virginica",IF(AND(C59&gt;=5.05,A59&gt;=6.05,F59&lt;0.899,D59&gt;=0.75),"virginica",IF(AND(G59&gt;=13.757,C59&lt;5.05,A59&gt;=6.05,F59&lt;0.899,D59&gt;=0.75),"versicolor",IF(AND(D59&lt;1.6,G59&lt;13.757,C59&lt;5.05,A59&gt;=6.05,F59&lt;0.899,D59&gt;=0.75),"versicolor",IF(AND(D59&gt;=1.6,G59&lt;13.757,C59&lt;5.05,A59&gt;=6.05,F59&lt;0.899,D59&gt;=0.75),"virginica","shouldnthappen"))))))))</f>
        <v>versicolor</v>
      </c>
      <c r="AW59" s="1" t="str">
        <f aca="false">IF(AND(F59&lt;0.117,A59&gt;=5.55),"virginica",IF(AND(A59&gt;=5.2,G59&lt;6.086,A59&lt;5.55),"versicolor",IF(AND(D59&lt;0.7,G59&gt;=6.086,A59&lt;5.55),"setosa",IF(AND(D59&gt;=0.7,G59&gt;=6.086,A59&lt;5.55),"versicolor",IF(AND(A59&lt;4.75,A59&lt;5.2,G59&lt;6.086,A59&lt;5.55),"setosa",IF(AND(A59&gt;=4.75,A59&lt;5.2,G59&lt;6.086,A59&lt;5.55),"virginica",IF(AND(D59&gt;=1.65,C59&lt;4.95,F59&gt;=0.117,A59&gt;=5.55),"virginica",IF(AND(D59&gt;=1.75,C59&gt;=4.95,F59&gt;=0.117,A59&gt;=5.55),"virginica",IF(AND(C59&lt;2.6,D59&lt;1.65,C59&lt;4.95,F59&gt;=0.117,A59&gt;=5.55),"setosa",IF(AND(C59&gt;=2.6,D59&lt;1.65,C59&lt;4.95,F59&gt;=0.117,A59&gt;=5.55),"versicolor",IF(AND(D59&lt;1.55,D59&lt;1.75,C59&gt;=4.95,F59&gt;=0.117,A59&gt;=5.55),"virginica",IF(AND(A59&lt;6.95,D59&gt;=1.55,D59&lt;1.75,C59&gt;=4.95,F59&gt;=0.117,A59&gt;=5.55),"versicolor",IF(AND(A59&gt;=6.95,D59&gt;=1.55,D59&lt;1.75,C59&gt;=4.95,F59&gt;=0.117,A59&gt;=5.55),"virginica","shouldnthappen")))))))))))))</f>
        <v>versicolor</v>
      </c>
      <c r="AX59" s="1" t="str">
        <f aca="false">IF(AND(D59&lt;0.75),"setosa",IF(AND(F59&lt;0.138,D59&gt;=0.75),"virginica",IF(AND(C59&lt;4.45,A59&lt;6.15,F59&gt;=0.138,D59&gt;=0.75),"versicolor",IF(AND(C59&gt;=5.05,A59&gt;=6.15,F59&gt;=0.138,D59&gt;=0.75),"virginica",IF(AND(B59&lt;2.65,C59&gt;=4.45,A59&lt;6.15,F59&gt;=0.138,D59&gt;=0.75),"virginica",IF(AND(A59&gt;=6.35,C59&lt;5.05,A59&gt;=6.15,F59&gt;=0.138,D59&gt;=0.75),"versicolor",IF(AND(A59&lt;5.65,B59&gt;=2.65,C59&gt;=4.45,A59&lt;6.15,F59&gt;=0.138,D59&gt;=0.75),"virginica",IF(AND(D59&lt;1.75,A59&lt;6.35,C59&lt;5.05,A59&gt;=6.15,F59&gt;=0.138,D59&gt;=0.75),"versicolor",IF(AND(D59&gt;=1.75,A59&lt;6.35,C59&lt;5.05,A59&gt;=6.15,F59&gt;=0.138,D59&gt;=0.75),"virginica",IF(AND(D59&lt;1.7,A59&gt;=5.65,B59&gt;=2.65,C59&gt;=4.45,A59&lt;6.15,F59&gt;=0.138,D59&gt;=0.75),"versicolor",IF(AND(D59&gt;=1.7,A59&gt;=5.65,B59&gt;=2.65,C59&gt;=4.45,A59&lt;6.15,F59&gt;=0.138,D59&gt;=0.75),"virginica","shouldnthappen")))))))))))</f>
        <v>versicolor</v>
      </c>
      <c r="AY59" s="1" t="str">
        <f aca="false">IF(AND(D59&lt;0.75,A59&lt;5.55),"setosa",IF(AND(A59&lt;4.95,D59&gt;=0.75,A59&lt;5.55),"virginica",IF(AND(A59&gt;=4.95,D59&gt;=0.75,A59&lt;5.55),"versicolor",IF(AND(C59&lt;2.6,C59&lt;4.85,A59&gt;=5.55),"setosa",IF(AND(C59&gt;=2.6,C59&lt;4.85,A59&gt;=5.55),"versicolor",IF(AND(D59&gt;=1.75,C59&gt;=4.85,A59&gt;=5.55),"virginica",IF(AND(F59&lt;0.405,D59&lt;1.75,C59&gt;=4.85,A59&gt;=5.55),"versicolor",IF(AND(B59&lt;3.05,F59&gt;=0.405,D59&lt;1.75,C59&gt;=4.85,A59&gt;=5.55),"virginica",IF(AND(B59&gt;=3.05,F59&gt;=0.405,D59&lt;1.75,C59&gt;=4.85,A59&gt;=5.55),"versicolor","shouldnthappen")))))))))</f>
        <v>versicolor</v>
      </c>
      <c r="AZ59" s="1" t="str">
        <f aca="false">IF(AND(D59&lt;0.75),"setosa",IF(AND(F59&lt;0.9,C59&lt;4.95,D59&gt;=0.75),"versicolor",IF(AND(F59&gt;=0.9,C59&lt;4.95,D59&gt;=0.75),"virginica",IF(AND(D59&gt;=1.7,C59&gt;=4.95,D59&gt;=0.75),"virginica",IF(AND(F59&lt;0.405,D59&lt;1.7,C59&gt;=4.95,D59&gt;=0.75),"versicolor",IF(AND(F59&gt;=0.405,D59&lt;1.7,C59&gt;=4.95,D59&gt;=0.75),"virginica","shouldnthappen"))))))</f>
        <v>versicolor</v>
      </c>
      <c r="BA59" s="1" t="str">
        <f aca="false">IF(AND(D59&lt;0.75),"setosa",IF(AND(D59&gt;=1.7,C59&gt;=5.05,D59&gt;=0.75),"virginica",IF(AND(D59&lt;1.45,D59&lt;1.6,C59&lt;5.05,D59&gt;=0.75),"versicolor",IF(AND(A59&lt;5.8,D59&gt;=1.6,C59&lt;5.05,D59&gt;=0.75),"virginica",IF(AND(A59&gt;=5.8,D59&gt;=1.6,C59&lt;5.05,D59&gt;=0.75),"versicolor",IF(AND(F59&lt;0.417,D59&lt;1.7,C59&gt;=5.05,D59&gt;=0.75),"versicolor",IF(AND(F59&gt;=0.417,D59&lt;1.7,C59&gt;=5.05,D59&gt;=0.75),"virginica",IF(AND(A59&lt;5.95,D59&gt;=1.45,D59&lt;1.6,C59&lt;5.05,D59&gt;=0.75),"versicolor",IF(AND(G59&lt;10.618,A59&gt;=5.95,D59&gt;=1.45,D59&lt;1.6,C59&lt;5.05,D59&gt;=0.75),"virginica",IF(AND(G59&gt;=10.618,A59&gt;=5.95,D59&gt;=1.45,D59&lt;1.6,C59&lt;5.05,D59&gt;=0.75),"versicolor","shouldnthappen"))))))))))</f>
        <v>versicolor</v>
      </c>
      <c r="BB59" s="1" t="str">
        <f aca="false">IF(AND(C59&lt;2.6),"setosa",IF(AND(D59&gt;=1.75,C59&gt;=2.6),"virginica",IF(AND(C59&gt;=5.45,D59&lt;1.75,C59&gt;=2.6),"virginica",IF(AND(F59&gt;=0.259,C59&lt;5.45,D59&lt;1.75,C59&gt;=2.6),"versicolor",IF(AND(C59&lt;5.05,F59&lt;0.259,C59&lt;5.45,D59&lt;1.75,C59&gt;=2.6),"versicolor",IF(AND(C59&gt;=5.05,F59&lt;0.259,C59&lt;5.45,D59&lt;1.75,C59&gt;=2.6),"virginica","shouldnthappen"))))))</f>
        <v>versicolor</v>
      </c>
      <c r="BC59" s="1" t="str">
        <f aca="false">IF(AND(A59&lt;4.95,B59&lt;2.7,A59&lt;5.55),"virginica",IF(AND(A59&gt;=4.95,B59&lt;2.7,A59&lt;5.55),"versicolor",IF(AND(C59&lt;3.2,B59&gt;=2.7,A59&lt;5.55),"setosa",IF(AND(C59&gt;=3.2,B59&gt;=2.7,A59&lt;5.55),"versicolor",IF(AND(F59&gt;=0.85,A59&lt;6.15,A59&gt;=5.55),"virginica",IF(AND(D59&lt;1.45,A59&gt;=6.15,A59&gt;=5.55),"versicolor",IF(AND(C59&lt;4.8,F59&lt;0.85,A59&lt;6.15,A59&gt;=5.55),"versicolor",IF(AND(D59&gt;=1.7,D59&gt;=1.45,A59&gt;=6.15,A59&gt;=5.55),"virginica",IF(AND(G59&lt;9.333,C59&gt;=4.8,F59&lt;0.85,A59&lt;6.15,A59&gt;=5.55),"versicolor",IF(AND(G59&gt;=9.333,C59&gt;=4.8,F59&lt;0.85,A59&lt;6.15,A59&gt;=5.55),"virginica",IF(AND(C59&lt;4.9,D59&lt;1.7,D59&gt;=1.45,A59&gt;=6.15,A59&gt;=5.55),"versicolor",IF(AND(C59&gt;=4.9,D59&lt;1.7,D59&gt;=1.45,A59&gt;=6.15,A59&gt;=5.55),"virginica","shouldnthappen"))))))))))))</f>
        <v>versicolor</v>
      </c>
      <c r="BD59" s="1" t="str">
        <f aca="false">IF(AND(C59&lt;2.35),"setosa",IF(AND(C59&lt;4.75,B59&lt;2.55,C59&gt;=2.35),"versicolor",IF(AND(C59&gt;=4.75,B59&lt;2.55,C59&gt;=2.35),"virginica",IF(AND(C59&lt;4.75,B59&gt;=2.55,C59&gt;=2.35),"versicolor",IF(AND(D59&gt;=1.75,C59&gt;=4.75,B59&gt;=2.55,C59&gt;=2.35),"virginica",IF(AND(A59&gt;=6.5,D59&lt;1.75,C59&gt;=4.75,B59&gt;=2.55,C59&gt;=2.35),"versicolor",IF(AND(A59&lt;6.05,A59&lt;6.5,D59&lt;1.75,C59&gt;=4.75,B59&gt;=2.55,C59&gt;=2.35),"versicolor",IF(AND(A59&gt;=6.05,A59&lt;6.5,D59&lt;1.75,C59&gt;=4.75,B59&gt;=2.55,C59&gt;=2.35),"virginica","shouldnthappen"))))))))</f>
        <v>versicolor</v>
      </c>
      <c r="BE59" s="1" t="str">
        <f aca="false">IF(AND(C59&lt;2.5),"setosa",IF(AND(D59&lt;1.65,C59&lt;4.75,C59&gt;=2.5),"versicolor",IF(AND(D59&gt;=1.65,C59&lt;4.75,C59&gt;=2.5),"virginica",IF(AND(D59&gt;=1.75,C59&gt;=4.75,C59&gt;=2.5),"virginica",IF(AND(C59&lt;4.95,D59&lt;1.75,C59&gt;=4.75,C59&gt;=2.5),"versicolor",IF(AND(A59&lt;6.5,C59&gt;=4.95,D59&lt;1.75,C59&gt;=4.75,C59&gt;=2.5),"virginica",IF(AND(A59&gt;=6.5,C59&gt;=4.95,D59&lt;1.75,C59&gt;=4.75,C59&gt;=2.5),"versicolor","shouldnthappen")))))))</f>
        <v>versicolor</v>
      </c>
      <c r="BF59" s="1" t="str">
        <f aca="false">IF(AND(G59&gt;=15.244),"virginica",IF(AND(C59&lt;3.2,B59&gt;=3.15,G59&lt;15.244),"setosa",IF(AND(A59&gt;=4.95,C59&lt;4.7,B59&lt;3.15,G59&lt;15.244),"versicolor",IF(AND(C59&gt;=5.15,C59&gt;=4.7,B59&lt;3.15,G59&lt;15.244),"virginica",IF(AND(A59&gt;=6.45,C59&gt;=3.2,B59&gt;=3.15,G59&lt;15.244),"virginica",IF(AND(D59&lt;0.95,A59&lt;4.95,C59&lt;4.7,B59&lt;3.15,G59&lt;15.244),"setosa",IF(AND(D59&gt;=0.95,A59&lt;4.95,C59&lt;4.7,B59&lt;3.15,G59&lt;15.244),"virginica",IF(AND(F59&lt;0.816,A59&lt;6.45,C59&gt;=3.2,B59&gt;=3.15,G59&lt;15.244),"virginica",IF(AND(F59&gt;=0.816,A59&lt;6.45,C59&gt;=3.2,B59&gt;=3.15,G59&lt;15.244),"versicolor",IF(AND(A59&gt;=6.5,B59&lt;3.05,C59&lt;5.15,C59&gt;=4.7,B59&lt;3.15,G59&lt;15.244),"versicolor",IF(AND(G59&lt;11.093,B59&gt;=3.05,C59&lt;5.15,C59&gt;=4.7,B59&lt;3.15,G59&lt;15.244),"virginica",IF(AND(G59&gt;=11.093,B59&gt;=3.05,C59&lt;5.15,C59&gt;=4.7,B59&lt;3.15,G59&lt;15.244),"versicolor",IF(AND(D59&gt;=1.7,A59&lt;6.5,B59&lt;3.05,C59&lt;5.15,C59&gt;=4.7,B59&lt;3.15,G59&lt;15.244),"virginica",IF(AND(G59&lt;7.498,D59&lt;1.7,A59&lt;6.5,B59&lt;3.05,C59&lt;5.15,C59&gt;=4.7,B59&lt;3.15,G59&lt;15.244),"virginica",IF(AND(G59&gt;=7.498,D59&lt;1.7,A59&lt;6.5,B59&lt;3.05,C59&lt;5.15,C59&gt;=4.7,B59&lt;3.15,G59&lt;15.244),"versicolor","shouldnthappen")))))))))))))))</f>
        <v>versicolor</v>
      </c>
      <c r="BG59" s="1" t="str">
        <f aca="false">IF(AND(B59&gt;=3.35,C59&lt;4.85),"setosa",IF(AND(D59&gt;=1.75,C59&gt;=4.85),"virginica",IF(AND(D59&lt;0.75,B59&lt;3.35,C59&lt;4.85),"setosa",IF(AND(G59&gt;=13.879,D59&lt;1.75,C59&gt;=4.85),"versicolor",IF(AND(F59&gt;=0.9,D59&gt;=0.75,B59&lt;3.35,C59&lt;4.85),"virginica",IF(AND(F59&gt;=0.405,G59&lt;13.879,D59&lt;1.75,C59&gt;=4.85),"virginica",IF(AND(B59&gt;=2.55,F59&lt;0.9,D59&gt;=0.75,B59&lt;3.35,C59&lt;4.85),"versicolor",IF(AND(G59&lt;7.498,F59&lt;0.405,G59&lt;13.879,D59&lt;1.75,C59&gt;=4.85),"virginica",IF(AND(G59&gt;=7.498,F59&lt;0.405,G59&lt;13.879,D59&lt;1.75,C59&gt;=4.85),"versicolor",IF(AND(G59&lt;5.656,B59&lt;2.55,F59&lt;0.9,D59&gt;=0.75,B59&lt;3.35,C59&lt;4.85),"virginica",IF(AND(G59&gt;=5.656,B59&lt;2.55,F59&lt;0.9,D59&gt;=0.75,B59&lt;3.35,C59&lt;4.85),"versicolor","shouldnthappen")))))))))))</f>
        <v>versicolor</v>
      </c>
      <c r="BH59" s="1" t="str">
        <f aca="false">IF(AND(D59&lt;0.7),"setosa",IF(AND(D59&gt;=1.65,A59&lt;6.65,D59&gt;=0.7),"virginica",IF(AND(D59&lt;1.55,A59&gt;=6.65,D59&gt;=0.7),"versicolor",IF(AND(D59&gt;=1.55,A59&gt;=6.65,D59&gt;=0.7),"virginica",IF(AND(F59&gt;=0.529,D59&lt;1.65,A59&lt;6.65,D59&gt;=0.7),"versicolor",IF(AND(C59&gt;=5.35,F59&lt;0.529,D59&lt;1.65,A59&lt;6.65,D59&gt;=0.7),"virginica",IF(AND(G59&gt;=7.411,C59&lt;5.35,F59&lt;0.529,D59&lt;1.65,A59&lt;6.65,D59&gt;=0.7),"versicolor",IF(AND(G59&lt;6.927,G59&lt;7.411,C59&lt;5.35,F59&lt;0.529,D59&lt;1.65,A59&lt;6.65,D59&gt;=0.7),"versicolor",IF(AND(G59&gt;=6.927,G59&lt;7.411,C59&lt;5.35,F59&lt;0.529,D59&lt;1.65,A59&lt;6.65,D59&gt;=0.7),"virginica","shouldnthappen")))))))))</f>
        <v>versicolor</v>
      </c>
      <c r="BI59" s="1" t="str">
        <f aca="false">IF(AND(D59&gt;=1.7),"virginica",IF(AND(D59&lt;0.7,D59&lt;1.7),"setosa",IF(AND(D59&lt;1.45,G59&lt;7.37,D59&gt;=0.7,D59&lt;1.7),"versicolor",IF(AND(D59&gt;=1.45,G59&lt;7.37,D59&gt;=0.7,D59&lt;1.7),"virginica",IF(AND(B59&gt;=2.65,G59&gt;=7.37,D59&gt;=0.7,D59&lt;1.7),"versicolor",IF(AND(C59&lt;5.05,B59&lt;2.65,G59&gt;=7.37,D59&gt;=0.7,D59&lt;1.7),"versicolor",IF(AND(C59&gt;=5.05,B59&lt;2.65,G59&gt;=7.37,D59&gt;=0.7,D59&lt;1.7),"virginica","shouldnthappen")))))))</f>
        <v>versicolor</v>
      </c>
    </row>
    <row r="60" customFormat="false" ht="13.8" hidden="false" customHeight="false" outlineLevel="0" collapsed="false">
      <c r="A60" s="1" t="n">
        <v>6.7</v>
      </c>
      <c r="B60" s="1" t="n">
        <v>3.1</v>
      </c>
      <c r="C60" s="1" t="n">
        <v>4.4</v>
      </c>
      <c r="D60" s="1" t="n">
        <v>1.4</v>
      </c>
      <c r="E60" s="1" t="s">
        <v>92</v>
      </c>
      <c r="F60" s="1" t="n">
        <v>0.649047274375334</v>
      </c>
      <c r="G60" s="1" t="n">
        <v>13.1848997048102</v>
      </c>
      <c r="H60" s="11" t="str">
        <f aca="false">E60</f>
        <v>versicolor</v>
      </c>
      <c r="I60" s="1" t="str">
        <f aca="false">INDEX(L60:BI60, MODE(MATCH(L60:BI60, L60:BI60, 0 )))</f>
        <v>versicolor</v>
      </c>
      <c r="J60" s="12" t="n">
        <f aca="false">COUNTIF(L60:BI60, H60) / COUNTA(L60:BI60)</f>
        <v>0.98</v>
      </c>
      <c r="K60" s="13" t="n">
        <f aca="false">I60=H60</f>
        <v>1</v>
      </c>
      <c r="L60" s="1" t="str">
        <f aca="false">IF(AND(C60&lt;3.65,B60&gt;=3.35),"setosa",IF(AND(C60&gt;=3.65,B60&gt;=3.35),"virginica",IF(AND(C60&lt;2.35,C60&lt;4.85,B60&lt;3.35),"setosa",IF(AND(F60&gt;=0.899,C60&gt;=2.35,C60&lt;4.85,B60&lt;3.35),"virginica",IF(AND(G60&gt;=8.268,B60&lt;2.75,C60&gt;=4.85,B60&lt;3.35),"virginica",IF(AND(D60&lt;1.55,B60&gt;=2.75,C60&gt;=4.85,B60&lt;3.35),"versicolor",IF(AND(D60&gt;=1.55,B60&gt;=2.75,C60&gt;=4.85,B60&lt;3.35),"virginica",IF(AND(G60&lt;6.537,F60&lt;0.899,C60&gt;=2.35,C60&lt;4.85,B60&lt;3.35),"virginica",IF(AND(G60&gt;=6.537,F60&lt;0.899,C60&gt;=2.35,C60&lt;4.85,B60&lt;3.35),"versicolor",IF(AND(G60&lt;6.878,G60&lt;8.268,B60&lt;2.75,C60&gt;=4.85,B60&lt;3.35),"virginica",IF(AND(G60&gt;=6.878,G60&lt;8.268,B60&lt;2.75,C60&gt;=4.85,B60&lt;3.35),"versicolor","shouldnthappen")))))))))))</f>
        <v>versicolor</v>
      </c>
      <c r="M60" s="1" t="str">
        <f aca="false">IF(AND(C60&lt;2.6),"setosa",IF(AND(D60&gt;=1.75,C60&gt;=2.6),"virginica",IF(AND(G60&lt;6.094,D60&lt;1.75,C60&gt;=2.6),"virginica",IF(AND(D60&lt;1.35,G60&gt;=6.094,D60&lt;1.75,C60&gt;=2.6),"versicolor",IF(AND(C60&lt;5.05,D60&gt;=1.35,G60&gt;=6.094,D60&lt;1.75,C60&gt;=2.6),"versicolor",IF(AND(C60&gt;=5.05,D60&gt;=1.35,G60&gt;=6.094,D60&lt;1.75,C60&gt;=2.6),"virginica","shouldnthappen"))))))</f>
        <v>versicolor</v>
      </c>
      <c r="N60" s="1" t="str">
        <f aca="false">IF(AND(A60&lt;6.6,B60&gt;=3.45),"setosa",IF(AND(A60&gt;=6.6,B60&gt;=3.45),"virginica",IF(AND(D60&lt;0.7,C60&lt;4.75,B60&lt;3.45),"setosa",IF(AND(D60&gt;=0.7,C60&lt;4.75,B60&lt;3.45),"versicolor",IF(AND(C60&gt;=5.15,C60&gt;=4.75,B60&lt;3.45),"virginica",IF(AND(D60&gt;=1.7,A60&lt;6.5,C60&lt;5.15,C60&gt;=4.75,B60&lt;3.45),"virginica",IF(AND(C60&lt;5.05,A60&gt;=6.5,C60&lt;5.15,C60&gt;=4.75,B60&lt;3.45),"versicolor",IF(AND(C60&gt;=5.05,A60&gt;=6.5,C60&lt;5.15,C60&gt;=4.75,B60&lt;3.45),"virginica",IF(AND(G60&lt;7.498,D60&lt;1.7,A60&lt;6.5,C60&lt;5.15,C60&gt;=4.75,B60&lt;3.45),"virginica",IF(AND(G60&gt;=7.498,D60&lt;1.7,A60&lt;6.5,C60&lt;5.15,C60&gt;=4.75,B60&lt;3.45),"versicolor","shouldnthappen"))))))))))</f>
        <v>versicolor</v>
      </c>
      <c r="O60" s="1" t="str">
        <f aca="false">IF(AND(D60&lt;0.75),"setosa",IF(AND(C60&lt;4.75,C60&lt;4.85,D60&gt;=0.75),"versicolor",IF(AND(A60&gt;=6.05,C60&gt;=4.85,D60&gt;=0.75),"virginica",IF(AND(D60&lt;1.6,C60&gt;=4.75,C60&lt;4.85,D60&gt;=0.75),"versicolor",IF(AND(D60&gt;=1.6,C60&gt;=4.75,C60&lt;4.85,D60&gt;=0.75),"virginica",IF(AND(A60&lt;5.9,A60&lt;6.05,C60&gt;=4.85,D60&gt;=0.75),"virginica",IF(AND(A60&gt;=5.9,A60&lt;6.05,C60&gt;=4.85,D60&gt;=0.75),"versicolor","shouldnthappen")))))))</f>
        <v>versicolor</v>
      </c>
      <c r="P60" s="1" t="str">
        <f aca="false">IF(AND(D60&lt;0.75),"setosa",IF(AND(A60&lt;5.55,D60&gt;=0.75),"versicolor",IF(AND(D60&gt;=1.7,G60&lt;13.158,A60&gt;=5.55,D60&gt;=0.75),"virginica",IF(AND(B60&lt;2.45,D60&lt;1.7,G60&lt;13.158,A60&gt;=5.55,D60&gt;=0.75),"virginica",IF(AND(B60&gt;=2.45,D60&lt;1.7,G60&lt;13.158,A60&gt;=5.55,D60&gt;=0.75),"versicolor",IF(AND(B60&gt;=3.05,G60&lt;15.551,G60&gt;=13.158,A60&gt;=5.55,D60&gt;=0.75),"versicolor",IF(AND(B60&lt;2.9,G60&gt;=15.551,G60&gt;=13.158,A60&gt;=5.55,D60&gt;=0.75),"versicolor",IF(AND(B60&gt;=2.9,G60&gt;=15.551,G60&gt;=13.158,A60&gt;=5.55,D60&gt;=0.75),"virginica",IF(AND(D60&lt;1.3,G60&lt;14.221,B60&lt;3.05,G60&lt;15.551,G60&gt;=13.158,A60&gt;=5.55,D60&gt;=0.75),"versicolor",IF(AND(D60&gt;=1.3,G60&lt;14.221,B60&lt;3.05,G60&lt;15.551,G60&gt;=13.158,A60&gt;=5.55,D60&gt;=0.75),"virginica",IF(AND(C60&lt;4.9,G60&gt;=14.221,B60&lt;3.05,G60&lt;15.551,G60&gt;=13.158,A60&gt;=5.55,D60&gt;=0.75),"versicolor",IF(AND(C60&gt;=4.9,G60&gt;=14.221,B60&lt;3.05,G60&lt;15.551,G60&gt;=13.158,A60&gt;=5.55,D60&gt;=0.75),"virginica","shouldnthappen"))))))))))))</f>
        <v>versicolor</v>
      </c>
      <c r="Q60" s="1" t="str">
        <f aca="false">IF(AND(C60&lt;2.6),"setosa",IF(AND(A60&gt;=4.95,C60&lt;4.75,C60&gt;=2.6),"versicolor",IF(AND(D60&gt;=1.75,C60&gt;=4.75,C60&gt;=2.6),"virginica",IF(AND(B60&lt;2.45,A60&lt;4.95,C60&lt;4.75,C60&gt;=2.6),"versicolor",IF(AND(B60&gt;=2.45,A60&lt;4.95,C60&lt;4.75,C60&gt;=2.6),"virginica",IF(AND(G60&lt;7.498,D60&lt;1.75,C60&gt;=4.75,C60&gt;=2.6),"virginica",IF(AND(F60&lt;0.417,G60&gt;=7.498,D60&lt;1.75,C60&gt;=4.75,C60&gt;=2.6),"versicolor",IF(AND(F60&lt;0.442,F60&gt;=0.417,G60&gt;=7.498,D60&lt;1.75,C60&gt;=4.75,C60&gt;=2.6),"virginica",IF(AND(F60&gt;=0.442,F60&gt;=0.417,G60&gt;=7.498,D60&lt;1.75,C60&gt;=4.75,C60&gt;=2.6),"versicolor","shouldnthappen")))))))))</f>
        <v>versicolor</v>
      </c>
      <c r="R60" s="1" t="str">
        <f aca="false">IF(AND(D60&lt;0.75),"setosa",IF(AND(D60&lt;1.75,A60&gt;=6.25,D60&gt;=0.75),"versicolor",IF(AND(D60&gt;=1.75,A60&gt;=6.25,D60&gt;=0.75),"virginica",IF(AND(D60&lt;1.6,C60&lt;4.75,A60&lt;6.25,D60&gt;=0.75),"versicolor",IF(AND(D60&gt;=1.6,C60&lt;4.75,A60&lt;6.25,D60&gt;=0.75),"virginica",IF(AND(G60&lt;6.998,C60&gt;=4.75,A60&lt;6.25,D60&gt;=0.75),"virginica",IF(AND(A60&lt;6.05,G60&gt;=6.998,C60&gt;=4.75,A60&lt;6.25,D60&gt;=0.75),"versicolor",IF(AND(A60&gt;=6.05,G60&gt;=6.998,C60&gt;=4.75,A60&lt;6.25,D60&gt;=0.75),"virginica","shouldnthappen"))))))))</f>
        <v>versicolor</v>
      </c>
      <c r="S60" s="1" t="str">
        <f aca="false">IF(AND(B60&gt;=3.05,A60&lt;5.45),"setosa",IF(AND(C60&lt;2.2,B60&lt;3.05,A60&lt;5.45),"setosa",IF(AND(C60&gt;=2.2,B60&lt;3.05,A60&lt;5.45),"versicolor",IF(AND(B60&lt;3.7,C60&lt;4.8,A60&gt;=5.45),"versicolor",IF(AND(B60&gt;=3.7,C60&lt;4.8,A60&gt;=5.45),"setosa",IF(AND(G60&lt;13.757,C60&lt;5.05,C60&gt;=4.8,A60&gt;=5.45),"virginica",IF(AND(G60&gt;=13.757,C60&lt;5.05,C60&gt;=4.8,A60&gt;=5.45),"versicolor",IF(AND(C60&gt;=5.15,C60&gt;=5.05,C60&gt;=4.8,A60&gt;=5.45),"virginica",IF(AND(A60&lt;5.95,C60&lt;5.15,C60&gt;=5.05,C60&gt;=4.8,A60&gt;=5.45),"virginica",IF(AND(D60&gt;=1.8,A60&gt;=5.95,C60&lt;5.15,C60&gt;=5.05,C60&gt;=4.8,A60&gt;=5.45),"virginica",IF(AND(B60&lt;2.75,D60&lt;1.8,A60&gt;=5.95,C60&lt;5.15,C60&gt;=5.05,C60&gt;=4.8,A60&gt;=5.45),"versicolor",IF(AND(B60&gt;=2.75,D60&lt;1.8,A60&gt;=5.95,C60&lt;5.15,C60&gt;=5.05,C60&gt;=4.8,A60&gt;=5.45),"virginica","shouldnthappen"))))))))))))</f>
        <v>versicolor</v>
      </c>
      <c r="T60" s="1" t="str">
        <f aca="false">IF(AND(C60&lt;2.6),"setosa",IF(AND(D60&lt;1.65,C60&lt;4.75,C60&gt;=2.6),"versicolor",IF(AND(D60&gt;=1.65,C60&lt;4.75,C60&gt;=2.6),"virginica",IF(AND(G60&gt;=8.494,A60&lt;6.6,C60&gt;=4.75,C60&gt;=2.6),"virginica",IF(AND(C60&lt;5.2,A60&gt;=6.6,C60&gt;=4.75,C60&gt;=2.6),"versicolor",IF(AND(C60&gt;=5.2,A60&gt;=6.6,C60&gt;=4.75,C60&gt;=2.6),"virginica",IF(AND(A60&lt;5.95,G60&lt;8.494,A60&lt;6.6,C60&gt;=4.75,C60&gt;=2.6),"virginica",IF(AND(A60&gt;=5.95,G60&lt;8.494,A60&lt;6.6,C60&gt;=4.75,C60&gt;=2.6),"versicolor","shouldnthappen"))))))))</f>
        <v>versicolor</v>
      </c>
      <c r="U60" s="1" t="str">
        <f aca="false">IF(AND(C60&lt;3.65,B60&gt;=3.35),"setosa",IF(AND(C60&gt;=3.65,B60&gt;=3.35),"virginica",IF(AND(C60&lt;2.35,A60&lt;6.25,B60&lt;3.35),"setosa",IF(AND(C60&lt;4.85,A60&gt;=6.25,B60&lt;3.35),"versicolor",IF(AND(G60&gt;=15.426,C60&gt;=2.35,A60&lt;6.25,B60&lt;3.35),"virginica",IF(AND(D60&gt;=1.55,C60&gt;=4.85,A60&gt;=6.25,B60&lt;3.35),"virginica",IF(AND(D60&lt;1.8,G60&lt;15.426,C60&gt;=2.35,A60&lt;6.25,B60&lt;3.35),"versicolor",IF(AND(D60&gt;=1.8,G60&lt;15.426,C60&gt;=2.35,A60&lt;6.25,B60&lt;3.35),"virginica",IF(AND(B60&lt;2.95,D60&lt;1.55,C60&gt;=4.85,A60&gt;=6.25,B60&lt;3.35),"virginica",IF(AND(B60&gt;=2.95,D60&lt;1.55,C60&gt;=4.85,A60&gt;=6.25,B60&lt;3.35),"versicolor","shouldnthappen"))))))))))</f>
        <v>versicolor</v>
      </c>
      <c r="V60" s="1" t="str">
        <f aca="false">IF(AND(C60&lt;2.6),"setosa",IF(AND(C60&gt;=4.85,C60&gt;=2.6),"virginica",IF(AND(F60&gt;=0.9,C60&lt;4.85,C60&gt;=2.6),"virginica",IF(AND(G60&lt;5.656,F60&lt;0.9,C60&lt;4.85,C60&gt;=2.6),"virginica",IF(AND(G60&gt;=5.656,F60&lt;0.9,C60&lt;4.85,C60&gt;=2.6),"versicolor","shouldnthappen")))))</f>
        <v>versicolor</v>
      </c>
      <c r="W60" s="1" t="str">
        <f aca="false">IF(AND(D60&gt;=1.75,G60&gt;=13.795),"virginica",IF(AND(D60&gt;=1.5,G60&gt;=12.335,G60&lt;13.795),"virginica",IF(AND(C60&lt;2.45,C60&lt;4.85,G60&lt;12.335,G60&lt;13.795),"setosa",IF(AND(C60&gt;=2.45,C60&lt;4.85,G60&lt;12.335,G60&lt;13.795),"versicolor",IF(AND(D60&gt;=1.7,C60&gt;=4.85,G60&lt;12.335,G60&lt;13.795),"virginica",IF(AND(B60&gt;=3.25,D60&lt;1.5,G60&gt;=12.335,G60&lt;13.795),"setosa",IF(AND(D60&lt;1,F60&lt;0.255,D60&lt;1.75,G60&gt;=13.795),"setosa",IF(AND(D60&gt;=1,F60&lt;0.255,D60&lt;1.75,G60&gt;=13.795),"versicolor",IF(AND(A60&lt;5.4,F60&gt;=0.255,D60&lt;1.75,G60&gt;=13.795),"setosa",IF(AND(A60&gt;=5.4,F60&gt;=0.255,D60&lt;1.75,G60&gt;=13.795),"versicolor",IF(AND(A60&lt;6.15,D60&lt;1.7,C60&gt;=4.85,G60&lt;12.335,G60&lt;13.795),"versicolor",IF(AND(A60&gt;=6.15,D60&lt;1.7,C60&gt;=4.85,G60&lt;12.335,G60&lt;13.795),"virginica",IF(AND(C60&lt;5,B60&lt;3.25,D60&lt;1.5,G60&gt;=12.335,G60&lt;13.795),"versicolor",IF(AND(C60&gt;=5,B60&lt;3.25,D60&lt;1.5,G60&gt;=12.335,G60&lt;13.795),"virginica","shouldnthappen"))))))))))))))</f>
        <v>versicolor</v>
      </c>
      <c r="X60" s="1" t="str">
        <f aca="false">IF(AND(C60&lt;2.5,A60&lt;5.55),"setosa",IF(AND(F60&lt;0.096,A60&gt;=5.55),"virginica",IF(AND(D60&lt;1.6,C60&gt;=2.5,A60&lt;5.55),"versicolor",IF(AND(D60&gt;=1.6,C60&gt;=2.5,A60&lt;5.55),"virginica",IF(AND(F60&gt;=0.156,C60&lt;4.75,F60&gt;=0.096,A60&gt;=5.55),"versicolor",IF(AND(D60&gt;=1.75,C60&gt;=4.75,F60&gt;=0.096,A60&gt;=5.55),"virginica",IF(AND(B60&lt;3.3,F60&lt;0.156,C60&lt;4.75,F60&gt;=0.096,A60&gt;=5.55),"versicolor",IF(AND(B60&gt;=3.3,F60&lt;0.156,C60&lt;4.75,F60&gt;=0.096,A60&gt;=5.55),"setosa",IF(AND(B60&lt;2.45,A60&lt;6.05,D60&lt;1.75,C60&gt;=4.75,F60&gt;=0.096,A60&gt;=5.55),"virginica",IF(AND(B60&gt;=2.45,A60&lt;6.05,D60&lt;1.75,C60&gt;=4.75,F60&gt;=0.096,A60&gt;=5.55),"versicolor",IF(AND(F60&lt;0.205,A60&gt;=6.05,D60&lt;1.75,C60&gt;=4.75,F60&gt;=0.096,A60&gt;=5.55),"versicolor",IF(AND(F60&gt;=0.205,A60&gt;=6.05,D60&lt;1.75,C60&gt;=4.75,F60&gt;=0.096,A60&gt;=5.55),"virginica","shouldnthappen"))))))))))))</f>
        <v>versicolor</v>
      </c>
      <c r="Y60" s="1" t="str">
        <f aca="false">IF(AND(C60&lt;2.35,A60&lt;5.55),"setosa",IF(AND(C60&gt;=5.05,A60&gt;=5.55),"virginica",IF(AND(D60&lt;1.6,C60&gt;=2.35,A60&lt;5.55),"versicolor",IF(AND(D60&gt;=1.6,C60&gt;=2.35,A60&lt;5.55),"virginica",IF(AND(D60&gt;=1.75,C60&lt;5.05,A60&gt;=5.55),"virginica",IF(AND(B60&gt;=3.55,D60&lt;1.75,C60&lt;5.05,A60&gt;=5.55),"setosa",IF(AND(G60&lt;6.3,B60&lt;3.55,D60&lt;1.75,C60&lt;5.05,A60&gt;=5.55),"virginica",IF(AND(G60&gt;=6.3,B60&lt;3.55,D60&lt;1.75,C60&lt;5.05,A60&gt;=5.55),"versicolor","shouldnthappen"))))))))</f>
        <v>versicolor</v>
      </c>
      <c r="Z60" s="1" t="str">
        <f aca="false">IF(AND(D60&lt;0.75),"setosa",IF(AND(B60&gt;=2.55,C60&lt;4.85,D60&gt;=0.75),"versicolor",IF(AND(D60&gt;=1.7,C60&gt;=4.85,D60&gt;=0.75),"virginica",IF(AND(D60&lt;1.6,B60&lt;2.55,C60&lt;4.85,D60&gt;=0.75),"versicolor",IF(AND(D60&gt;=1.6,B60&lt;2.55,C60&lt;4.85,D60&gt;=0.75),"virginica",IF(AND(B60&lt;2.65,D60&lt;1.7,C60&gt;=4.85,D60&gt;=0.75),"virginica",IF(AND(F60&lt;0.325,B60&gt;=2.65,D60&lt;1.7,C60&gt;=4.85,D60&gt;=0.75),"virginica",IF(AND(G60&lt;10.717,F60&gt;=0.325,B60&gt;=2.65,D60&lt;1.7,C60&gt;=4.85,D60&gt;=0.75),"versicolor",IF(AND(G60&gt;=10.717,F60&gt;=0.325,B60&gt;=2.65,D60&lt;1.7,C60&gt;=4.85,D60&gt;=0.75),"virginica","shouldnthappen")))))))))</f>
        <v>versicolor</v>
      </c>
      <c r="AA60" s="1" t="str">
        <f aca="false">IF(AND(D60&lt;0.75),"setosa",IF(AND(D60&gt;=1.75,D60&gt;=0.75),"virginica",IF(AND(F60&gt;=0.455,D60&lt;1.75,D60&gt;=0.75),"versicolor",IF(AND(D60&lt;1.45,F60&lt;0.455,D60&lt;1.75,D60&gt;=0.75),"versicolor",IF(AND(F60&lt;0.247,D60&gt;=1.45,F60&lt;0.455,D60&lt;1.75,D60&gt;=0.75),"versicolor",IF(AND(F60&gt;=0.247,D60&gt;=1.45,F60&lt;0.455,D60&lt;1.75,D60&gt;=0.75),"virginica","shouldnthappen"))))))</f>
        <v>versicolor</v>
      </c>
      <c r="AB60" s="1" t="str">
        <f aca="false">IF(AND(F60&gt;=0.221,B60&gt;=3.35),"setosa",IF(AND(A60&lt;5.3,F60&gt;=0.683,B60&lt;3.35),"setosa",IF(AND(A60&lt;6.45,F60&lt;0.221,B60&gt;=3.35),"setosa",IF(AND(A60&gt;=6.45,F60&lt;0.221,B60&gt;=3.35),"virginica",IF(AND(G60&lt;6.3,A60&lt;6.25,F60&lt;0.683,B60&lt;3.35),"virginica",IF(AND(G60&lt;13.795,A60&gt;=6.25,F60&lt;0.683,B60&lt;3.35),"virginica",IF(AND(D60&lt;1.65,A60&gt;=5.3,F60&gt;=0.683,B60&lt;3.35),"versicolor",IF(AND(D60&gt;=1.65,A60&gt;=5.3,F60&gt;=0.683,B60&lt;3.35),"virginica",IF(AND(D60&lt;0.6,G60&gt;=6.3,A60&lt;6.25,F60&lt;0.683,B60&lt;3.35),"setosa",IF(AND(D60&lt;1.7,G60&gt;=13.795,A60&gt;=6.25,F60&lt;0.683,B60&lt;3.35),"versicolor",IF(AND(D60&gt;=1.7,G60&gt;=13.795,A60&gt;=6.25,F60&lt;0.683,B60&lt;3.35),"virginica",IF(AND(C60&gt;=5.35,D60&gt;=0.6,G60&gt;=6.3,A60&lt;6.25,F60&lt;0.683,B60&lt;3.35),"virginica",IF(AND(D60&lt;1.75,C60&lt;5.35,D60&gt;=0.6,G60&gt;=6.3,A60&lt;6.25,F60&lt;0.683,B60&lt;3.35),"versicolor",IF(AND(D60&gt;=1.75,C60&lt;5.35,D60&gt;=0.6,G60&gt;=6.3,A60&lt;6.25,F60&lt;0.683,B60&lt;3.35),"virginica","shouldnthappen"))))))))))))))</f>
        <v>virginica</v>
      </c>
      <c r="AC60" s="1" t="str">
        <f aca="false">IF(AND(B60&gt;=3.3),"setosa",IF(AND(C60&lt;2.45,D60&lt;1.55,B60&lt;3.3),"setosa",IF(AND(F60&gt;=0.211,D60&gt;=1.55,B60&lt;3.3),"virginica",IF(AND(C60&lt;4.9,C60&gt;=2.45,D60&lt;1.55,B60&lt;3.3),"versicolor",IF(AND(C60&gt;=4.9,C60&gt;=2.45,D60&lt;1.55,B60&lt;3.3),"virginica",IF(AND(F60&lt;0.138,F60&lt;0.211,D60&gt;=1.55,B60&lt;3.3),"virginica",IF(AND(F60&gt;=0.138,F60&lt;0.211,D60&gt;=1.55,B60&lt;3.3),"versicolor","shouldnthappen")))))))</f>
        <v>versicolor</v>
      </c>
      <c r="AD60" s="1" t="str">
        <f aca="false">IF(AND(D60&gt;=1.75),"virginica",IF(AND(D60&lt;0.75,D60&lt;1.75),"setosa",IF(AND(D60&lt;1.35,D60&gt;=0.75,D60&lt;1.75),"versicolor",IF(AND(B60&lt;2.6,C60&lt;4.85,D60&gt;=1.35,D60&gt;=0.75,D60&lt;1.75),"virginica",IF(AND(B60&gt;=2.6,C60&lt;4.85,D60&gt;=1.35,D60&gt;=0.75,D60&lt;1.75),"versicolor",IF(AND(A60&lt;6.4,C60&gt;=4.85,D60&gt;=1.35,D60&gt;=0.75,D60&lt;1.75),"virginica",IF(AND(A60&gt;=6.4,C60&gt;=4.85,D60&gt;=1.35,D60&gt;=0.75,D60&lt;1.75),"versicolor","shouldnthappen")))))))</f>
        <v>versicolor</v>
      </c>
      <c r="AE60" s="1" t="str">
        <f aca="false">IF(AND(C60&lt;2.45),"setosa",IF(AND(F60&lt;0.07,C60&gt;=2.45),"virginica",IF(AND(A60&gt;=5,C60&lt;4.75,F60&gt;=0.07,C60&gt;=2.45),"versicolor",IF(AND(F60&lt;0.182,C60&gt;=4.75,F60&gt;=0.07,C60&gt;=2.45),"versicolor",IF(AND(B60&lt;2.45,A60&lt;5,C60&lt;4.75,F60&gt;=0.07,C60&gt;=2.45),"versicolor",IF(AND(B60&gt;=2.45,A60&lt;5,C60&lt;4.75,F60&gt;=0.07,C60&gt;=2.45),"virginica",IF(AND(F60&gt;=0.468,F60&gt;=0.182,C60&gt;=4.75,F60&gt;=0.07,C60&gt;=2.45),"virginica",IF(AND(A60&gt;=6.85,F60&lt;0.468,F60&gt;=0.182,C60&gt;=4.75,F60&gt;=0.07,C60&gt;=2.45),"virginica",IF(AND(B60&lt;2.6,A60&lt;6.85,F60&lt;0.468,F60&gt;=0.182,C60&gt;=4.75,F60&gt;=0.07,C60&gt;=2.45),"virginica",IF(AND(B60&gt;=2.6,A60&lt;6.85,F60&lt;0.468,F60&gt;=0.182,C60&gt;=4.75,F60&gt;=0.07,C60&gt;=2.45),"versicolor","shouldnthappen"))))))))))</f>
        <v>versicolor</v>
      </c>
      <c r="AF60" s="1" t="str">
        <f aca="false">IF(AND(D60&lt;0.75,A60&lt;5.45),"setosa",IF(AND(D60&gt;=1.75,A60&gt;=5.45),"virginica",IF(AND(G60&lt;6.094,D60&gt;=0.75,A60&lt;5.45),"virginica",IF(AND(G60&gt;=6.094,D60&gt;=0.75,A60&lt;5.45),"versicolor",IF(AND(C60&lt;2.75,D60&lt;1.75,A60&gt;=5.45),"setosa",IF(AND(D60&lt;1.45,C60&gt;=2.75,D60&lt;1.75,A60&gt;=5.45),"versicolor",IF(AND(B60&lt;2.75,D60&gt;=1.45,C60&gt;=2.75,D60&lt;1.75,A60&gt;=5.45),"versicolor",IF(AND(C60&lt;5.05,B60&gt;=2.75,D60&gt;=1.45,C60&gt;=2.75,D60&lt;1.75,A60&gt;=5.45),"versicolor",IF(AND(C60&gt;=5.05,B60&gt;=2.75,D60&gt;=1.45,C60&gt;=2.75,D60&lt;1.75,A60&gt;=5.45),"virginica","shouldnthappen")))))))))</f>
        <v>versicolor</v>
      </c>
      <c r="AG60" s="1" t="str">
        <f aca="false">IF(AND(D60&lt;0.65,G60&lt;8.868,A60&lt;5.3),"setosa",IF(AND(C60&lt;2.6,G60&gt;=8.868,A60&lt;5.3),"setosa",IF(AND(C60&gt;=2.6,G60&gt;=8.868,A60&lt;5.3),"versicolor",IF(AND(C60&gt;=4.95,D60&lt;1.55,A60&gt;=5.3),"virginica",IF(AND(G60&lt;13.795,D60&gt;=1.55,A60&gt;=5.3),"virginica",IF(AND(C60&lt;3.75,D60&gt;=0.65,G60&lt;8.868,A60&lt;5.3),"versicolor",IF(AND(C60&gt;=3.75,D60&gt;=0.65,G60&lt;8.868,A60&lt;5.3),"virginica",IF(AND(C60&lt;2.6,C60&lt;4.95,D60&lt;1.55,A60&gt;=5.3),"setosa",IF(AND(C60&gt;=2.6,C60&lt;4.95,D60&lt;1.55,A60&gt;=5.3),"versicolor",IF(AND(C60&lt;4.75,G60&gt;=13.795,D60&gt;=1.55,A60&gt;=5.3),"versicolor",IF(AND(C60&gt;=4.75,G60&gt;=13.795,D60&gt;=1.55,A60&gt;=5.3),"virginica","shouldnthappen")))))))))))</f>
        <v>versicolor</v>
      </c>
      <c r="AH60" s="1" t="str">
        <f aca="false">IF(AND(D60&lt;0.75),"setosa",IF(AND(C60&lt;4.75,D60&gt;=0.75),"versicolor",IF(AND(G60&lt;13.757,C60&gt;=4.75,D60&gt;=0.75),"virginica",IF(AND(B60&lt;3.05,G60&gt;=13.757,C60&gt;=4.75,D60&gt;=0.75),"virginica",IF(AND(A60&lt;6.65,B60&gt;=3.05,G60&gt;=13.757,C60&gt;=4.75,D60&gt;=0.75),"virginica",IF(AND(A60&gt;=6.65,B60&gt;=3.05,G60&gt;=13.757,C60&gt;=4.75,D60&gt;=0.75),"versicolor","shouldnthappen"))))))</f>
        <v>versicolor</v>
      </c>
      <c r="AI60" s="1" t="str">
        <f aca="false">IF(AND(D60&lt;0.7),"setosa",IF(AND(C60&lt;4.75,D60&gt;=0.7),"versicolor",IF(AND(A60&lt;6.6,F60&lt;0.482,C60&gt;=4.75,D60&gt;=0.7),"virginica",IF(AND(C60&gt;=4.95,F60&gt;=0.482,C60&gt;=4.75,D60&gt;=0.7),"virginica",IF(AND(D60&lt;1.9,A60&gt;=6.6,F60&lt;0.482,C60&gt;=4.75,D60&gt;=0.7),"versicolor",IF(AND(D60&gt;=1.9,A60&gt;=6.6,F60&lt;0.482,C60&gt;=4.75,D60&gt;=0.7),"virginica",IF(AND(F60&gt;=0.766,C60&lt;4.95,F60&gt;=0.482,C60&gt;=4.75,D60&gt;=0.7),"virginica",IF(AND(B60&lt;2.95,F60&lt;0.766,C60&lt;4.95,F60&gt;=0.482,C60&gt;=4.75,D60&gt;=0.7),"virginica",IF(AND(B60&gt;=2.95,F60&lt;0.766,C60&lt;4.95,F60&gt;=0.482,C60&gt;=4.75,D60&gt;=0.7),"versicolor","shouldnthappen")))))))))</f>
        <v>versicolor</v>
      </c>
      <c r="AJ60" s="1" t="str">
        <f aca="false">IF(AND(C60&lt;2.45,C60&lt;4.75),"setosa",IF(AND(D60&gt;=1.65,C60&gt;=4.75),"virginica",IF(AND(A60&lt;4.95,C60&gt;=2.45,C60&lt;4.75),"virginica",IF(AND(A60&gt;=4.95,C60&gt;=2.45,C60&lt;4.75),"versicolor",IF(AND(B60&lt;2.95,D60&lt;1.65,C60&gt;=4.75),"virginica",IF(AND(B60&gt;=2.95,D60&lt;1.65,C60&gt;=4.75),"versicolor","shouldnthappen"))))))</f>
        <v>versicolor</v>
      </c>
      <c r="AK60" s="1" t="str">
        <f aca="false">IF(AND(D60&lt;0.75,A60&lt;5.45),"setosa",IF(AND(B60&lt;2.45,D60&gt;=0.75,A60&lt;5.45),"versicolor",IF(AND(A60&gt;=5.55,C60&lt;4.75,A60&gt;=5.45),"versicolor",IF(AND(C60&gt;=5.15,C60&gt;=4.75,A60&gt;=5.45),"virginica",IF(AND(G60&lt;6.094,B60&gt;=2.45,D60&gt;=0.75,A60&lt;5.45),"virginica",IF(AND(G60&gt;=6.094,B60&gt;=2.45,D60&gt;=0.75,A60&lt;5.45),"versicolor",IF(AND(D60&lt;0.6,A60&lt;5.55,C60&lt;4.75,A60&gt;=5.45),"setosa",IF(AND(D60&gt;=0.6,A60&lt;5.55,C60&lt;4.75,A60&gt;=5.45),"versicolor",IF(AND(C60&lt;4.95,C60&lt;5.15,C60&gt;=4.75,A60&gt;=5.45),"virginica",IF(AND(G60&lt;12.627,C60&lt;5.05,C60&gt;=4.95,C60&lt;5.15,C60&gt;=4.75,A60&gt;=5.45),"virginica",IF(AND(G60&gt;=12.627,C60&lt;5.05,C60&gt;=4.95,C60&lt;5.15,C60&gt;=4.75,A60&gt;=5.45),"versicolor",IF(AND(D60&lt;1.7,C60&gt;=5.05,C60&gt;=4.95,C60&lt;5.15,C60&gt;=4.75,A60&gt;=5.45),"versicolor",IF(AND(D60&gt;=1.7,C60&gt;=5.05,C60&gt;=4.95,C60&lt;5.15,C60&gt;=4.75,A60&gt;=5.45),"virginica","shouldnthappen")))))))))))))</f>
        <v>versicolor</v>
      </c>
      <c r="AL60" s="1" t="str">
        <f aca="false">IF(AND(B60&lt;2.45,B60&lt;3.15),"versicolor",IF(AND(D60&lt;0.95,G60&lt;15.141,B60&gt;=3.15),"setosa",IF(AND(G60&lt;15.429,G60&gt;=15.141,B60&gt;=3.15),"versicolor",IF(AND(G60&gt;=15.429,G60&gt;=15.141,B60&gt;=3.15),"virginica",IF(AND(C60&lt;2.3,C60&lt;4.75,B60&gt;=2.45,B60&lt;3.15),"setosa",IF(AND(G60&gt;=16.072,C60&gt;=4.75,B60&gt;=2.45,B60&lt;3.15),"versicolor",IF(AND(G60&lt;11.833,D60&gt;=0.95,G60&lt;15.141,B60&gt;=3.15),"virginica",IF(AND(A60&lt;5,C60&gt;=2.3,C60&lt;4.75,B60&gt;=2.45,B60&lt;3.15),"virginica",IF(AND(A60&gt;=5,C60&gt;=2.3,C60&lt;4.75,B60&gt;=2.45,B60&lt;3.15),"versicolor",IF(AND(G60&lt;14.342,G60&gt;=11.833,D60&gt;=0.95,G60&lt;15.141,B60&gt;=3.15),"versicolor",IF(AND(G60&gt;=14.342,G60&gt;=11.833,D60&gt;=0.95,G60&lt;15.141,B60&gt;=3.15),"virginica",IF(AND(G60&lt;13.757,F60&gt;=0.741,G60&lt;16.072,C60&gt;=4.75,B60&gt;=2.45,B60&lt;3.15),"virginica",IF(AND(F60&gt;=0.546,A60&lt;6.15,F60&lt;0.741,G60&lt;16.072,C60&gt;=4.75,B60&gt;=2.45,B60&lt;3.15),"virginica",IF(AND(D60&gt;=1.75,A60&gt;=6.15,F60&lt;0.741,G60&lt;16.072,C60&gt;=4.75,B60&gt;=2.45,B60&lt;3.15),"virginica",IF(AND(C60&lt;4.85,G60&gt;=13.757,F60&gt;=0.741,G60&lt;16.072,C60&gt;=4.75,B60&gt;=2.45,B60&lt;3.15),"virginica",IF(AND(C60&gt;=4.85,G60&gt;=13.757,F60&gt;=0.741,G60&lt;16.072,C60&gt;=4.75,B60&gt;=2.45,B60&lt;3.15),"versicolor",IF(AND(F60&lt;0.331,F60&lt;0.546,A60&lt;6.15,F60&lt;0.741,G60&lt;16.072,C60&gt;=4.75,B60&gt;=2.45,B60&lt;3.15),"virginica",IF(AND(F60&gt;=0.331,F60&lt;0.546,A60&lt;6.15,F60&lt;0.741,G60&lt;16.072,C60&gt;=4.75,B60&gt;=2.45,B60&lt;3.15),"versicolor",IF(AND(G60&lt;10.661,D60&lt;1.75,A60&gt;=6.15,F60&lt;0.741,G60&lt;16.072,C60&gt;=4.75,B60&gt;=2.45,B60&lt;3.15),"virginica",IF(AND(G60&gt;=10.661,D60&lt;1.75,A60&gt;=6.15,F60&lt;0.741,G60&lt;16.072,C60&gt;=4.75,B60&gt;=2.45,B60&lt;3.15),"versicolor","shouldnthappen"))))))))))))))))))))</f>
        <v>versicolor</v>
      </c>
      <c r="AM60" s="1" t="str">
        <f aca="false">IF(AND(D60&lt;1.35,F60&gt;=0.917),"setosa",IF(AND(D60&gt;=1.35,F60&gt;=0.917),"virginica",IF(AND(D60&lt;0.75,D60&lt;1.55,F60&lt;0.917),"setosa",IF(AND(C60&gt;=4.8,D60&gt;=1.55,F60&lt;0.917),"virginica",IF(AND(A60&lt;5.95,D60&gt;=0.75,D60&lt;1.55,F60&lt;0.917),"versicolor",IF(AND(F60&lt;0.473,C60&lt;4.8,D60&gt;=1.55,F60&lt;0.917),"virginica",IF(AND(F60&gt;=0.473,C60&lt;4.8,D60&gt;=1.55,F60&lt;0.917),"versicolor",IF(AND(C60&lt;4.95,A60&gt;=5.95,D60&gt;=0.75,D60&lt;1.55,F60&lt;0.917),"versicolor",IF(AND(C60&gt;=4.95,A60&gt;=5.95,D60&gt;=0.75,D60&lt;1.55,F60&lt;0.917),"virginica","shouldnthappen")))))))))</f>
        <v>versicolor</v>
      </c>
      <c r="AN60" s="1" t="str">
        <f aca="false">IF(AND(D60&lt;0.75,A60&lt;5.45),"setosa",IF(AND(D60&lt;1.55,D60&gt;=0.75,A60&lt;5.45),"versicolor",IF(AND(D60&gt;=1.55,D60&gt;=0.75,A60&lt;5.45),"virginica",IF(AND(A60&gt;=5.75,C60&lt;4.75,A60&gt;=5.45),"versicolor",IF(AND(F60&lt;0.361,C60&gt;=4.75,A60&gt;=5.45),"virginica",IF(AND(C60&lt;2.6,A60&lt;5.75,C60&lt;4.75,A60&gt;=5.45),"setosa",IF(AND(C60&gt;=2.6,A60&lt;5.75,C60&lt;4.75,A60&gt;=5.45),"versicolor",IF(AND(D60&gt;=1.7,F60&gt;=0.361,C60&gt;=4.75,A60&gt;=5.45),"virginica",IF(AND(B60&lt;2.65,D60&lt;1.7,F60&gt;=0.361,C60&gt;=4.75,A60&gt;=5.45),"virginica",IF(AND(A60&lt;7.05,B60&gt;=2.65,D60&lt;1.7,F60&gt;=0.361,C60&gt;=4.75,A60&gt;=5.45),"versicolor",IF(AND(A60&gt;=7.05,B60&gt;=2.65,D60&lt;1.7,F60&gt;=0.361,C60&gt;=4.75,A60&gt;=5.45),"virginica","shouldnthappen")))))))))))</f>
        <v>versicolor</v>
      </c>
      <c r="AO60" s="1" t="str">
        <f aca="false">IF(AND(D60&lt;0.7),"setosa",IF(AND(A60&lt;4.95,C60&lt;4.85,D60&gt;=0.7),"virginica",IF(AND(A60&gt;=4.95,C60&lt;4.85,D60&gt;=0.7),"versicolor",IF(AND(D60&gt;=1.7,C60&gt;=4.85,D60&gt;=0.7),"virginica",IF(AND(F60&lt;0.325,D60&lt;1.7,C60&gt;=4.85,D60&gt;=0.7),"virginica",IF(AND(D60&lt;1.55,F60&gt;=0.325,D60&lt;1.7,C60&gt;=4.85,D60&gt;=0.7),"virginica",IF(AND(D60&gt;=1.55,F60&gt;=0.325,D60&lt;1.7,C60&gt;=4.85,D60&gt;=0.7),"versicolor","shouldnthappen")))))))</f>
        <v>versicolor</v>
      </c>
      <c r="AP60" s="1" t="str">
        <f aca="false">IF(AND(D60&lt;0.75),"setosa",IF(AND(C60&lt;4.85,D60&gt;=0.75),"versicolor",IF(AND(G60&gt;=8.277,C60&gt;=4.85,D60&gt;=0.75),"virginica",IF(AND(F60&gt;=0.633,G60&lt;8.277,C60&gt;=4.85,D60&gt;=0.75),"virginica",IF(AND(G60&lt;7.61,F60&lt;0.633,G60&lt;8.277,C60&gt;=4.85,D60&gt;=0.75),"virginica",IF(AND(G60&gt;=7.61,F60&lt;0.633,G60&lt;8.277,C60&gt;=4.85,D60&gt;=0.75),"versicolor","shouldnthappen"))))))</f>
        <v>versicolor</v>
      </c>
      <c r="AQ60" s="1" t="str">
        <f aca="false">IF(AND(C60&lt;2.65,A60&gt;=5.45,C60&lt;4.75),"setosa",IF(AND(C60&gt;=2.65,A60&gt;=5.45,C60&lt;4.75),"versicolor",IF(AND(B60&lt;2.9,C60&lt;4.85,C60&gt;=4.75),"versicolor",IF(AND(B60&gt;=2.9,C60&lt;4.85,C60&gt;=4.75),"virginica",IF(AND(D60&lt;1.7,C60&gt;=4.85,C60&gt;=4.75),"versicolor",IF(AND(D60&gt;=1.7,C60&gt;=4.85,C60&gt;=4.75),"virginica",IF(AND(C60&lt;2.45,G60&lt;14.126,A60&lt;5.45,C60&lt;4.75),"setosa",IF(AND(C60&gt;=2.45,G60&lt;14.126,A60&lt;5.45,C60&lt;4.75),"versicolor",IF(AND(C60&lt;2.4,G60&gt;=14.126,A60&lt;5.45,C60&lt;4.75),"setosa",IF(AND(C60&gt;=2.4,G60&gt;=14.126,A60&lt;5.45,C60&lt;4.75),"versicolor","shouldnthappen"))))))))))</f>
        <v>versicolor</v>
      </c>
      <c r="AR60" s="1" t="str">
        <f aca="false">IF(AND(C60&lt;2.45,C60&lt;4.85),"setosa",IF(AND(C60&gt;=5.15,C60&gt;=4.85),"virginica",IF(AND(A60&gt;=4.95,C60&gt;=2.45,C60&lt;4.85),"versicolor",IF(AND(D60&lt;1.35,A60&lt;4.95,C60&gt;=2.45,C60&lt;4.85),"versicolor",IF(AND(D60&gt;=1.35,A60&lt;4.95,C60&gt;=2.45,C60&lt;4.85),"virginica",IF(AND(F60&lt;0.35,G60&lt;12.751,C60&lt;5.15,C60&gt;=4.85),"virginica",IF(AND(A60&lt;6.5,G60&gt;=12.751,C60&lt;5.15,C60&gt;=4.85),"virginica",IF(AND(A60&gt;=6.5,G60&gt;=12.751,C60&lt;5.15,C60&gt;=4.85),"versicolor",IF(AND(B60&gt;=2.75,F60&gt;=0.35,G60&lt;12.751,C60&lt;5.15,C60&gt;=4.85),"virginica",IF(AND(C60&lt;5.05,B60&lt;2.75,F60&gt;=0.35,G60&lt;12.751,C60&lt;5.15,C60&gt;=4.85),"virginica",IF(AND(C60&gt;=5.05,B60&lt;2.75,F60&gt;=0.35,G60&lt;12.751,C60&lt;5.15,C60&gt;=4.85),"versicolor","shouldnthappen")))))))))))</f>
        <v>versicolor</v>
      </c>
      <c r="AS60" s="1" t="str">
        <f aca="false">IF(AND(F60&gt;=0.9,B60&lt;3.05),"virginica",IF(AND(A60&lt;5.9,B60&gt;=3.05),"setosa",IF(AND(D60&lt;1.65,A60&gt;=5.9,B60&gt;=3.05),"versicolor",IF(AND(D60&gt;=1.65,A60&gt;=5.9,B60&gt;=3.05),"virginica",IF(AND(D60&gt;=1.75,C60&gt;=4.85,F60&lt;0.9,B60&lt;3.05),"virginica",IF(AND(C60&lt;2.2,B60&lt;2.95,C60&lt;4.85,F60&lt;0.9,B60&lt;3.05),"setosa",IF(AND(C60&gt;=2.2,B60&lt;2.95,C60&lt;4.85,F60&lt;0.9,B60&lt;3.05),"versicolor",IF(AND(C60&lt;2.8,B60&gt;=2.95,C60&lt;4.85,F60&lt;0.9,B60&lt;3.05),"setosa",IF(AND(C60&gt;=2.8,B60&gt;=2.95,C60&lt;4.85,F60&lt;0.9,B60&lt;3.05),"versicolor",IF(AND(G60&lt;13.879,D60&lt;1.75,C60&gt;=4.85,F60&lt;0.9,B60&lt;3.05),"virginica",IF(AND(G60&gt;=13.879,D60&lt;1.75,C60&gt;=4.85,F60&lt;0.9,B60&lt;3.05),"versicolor","shouldnthappen")))))))))))</f>
        <v>versicolor</v>
      </c>
      <c r="AT60" s="1" t="str">
        <f aca="false">IF(AND(D60&lt;0.75),"setosa",IF(AND(D60&gt;=1.75,D60&gt;=0.75),"virginica",IF(AND(D60&lt;1.45,G60&lt;7.37,D60&lt;1.75,D60&gt;=0.75),"versicolor",IF(AND(D60&gt;=1.45,G60&lt;7.37,D60&lt;1.75,D60&gt;=0.75),"virginica",IF(AND(C60&lt;5.45,G60&gt;=7.37,D60&lt;1.75,D60&gt;=0.75),"versicolor",IF(AND(C60&gt;=5.45,G60&gt;=7.37,D60&lt;1.75,D60&gt;=0.75),"virginica","shouldnthappen"))))))</f>
        <v>versicolor</v>
      </c>
      <c r="AU60" s="1" t="str">
        <f aca="false">IF(AND(D60&lt;0.7),"setosa",IF(AND(D60&gt;=1.7,A60&gt;=6.15,D60&gt;=0.7),"virginica",IF(AND(B60&gt;=2.55,C60&lt;4.75,A60&lt;6.15,D60&gt;=0.7),"versicolor",IF(AND(D60&gt;=1.7,C60&gt;=4.75,A60&lt;6.15,D60&gt;=0.7),"virginica",IF(AND(C60&lt;5.25,D60&lt;1.7,A60&gt;=6.15,D60&gt;=0.7),"versicolor",IF(AND(C60&gt;=5.25,D60&lt;1.7,A60&gt;=6.15,D60&gt;=0.7),"virginica",IF(AND(C60&lt;4.25,B60&lt;2.55,C60&lt;4.75,A60&lt;6.15,D60&gt;=0.7),"versicolor",IF(AND(C60&gt;=4.25,B60&lt;2.55,C60&lt;4.75,A60&lt;6.15,D60&gt;=0.7),"virginica",IF(AND(B60&lt;2.65,D60&lt;1.7,C60&gt;=4.75,A60&lt;6.15,D60&gt;=0.7),"virginica",IF(AND(B60&gt;=2.65,D60&lt;1.7,C60&gt;=4.75,A60&lt;6.15,D60&gt;=0.7),"versicolor","shouldnthappen"))))))))))</f>
        <v>versicolor</v>
      </c>
      <c r="AV60" s="1" t="str">
        <f aca="false">IF(AND(D60&lt;0.75),"setosa",IF(AND(F60&gt;=0.899,D60&gt;=0.75),"virginica",IF(AND(D60&lt;1.65,A60&lt;6.05,F60&lt;0.899,D60&gt;=0.75),"versicolor",IF(AND(D60&gt;=1.65,A60&lt;6.05,F60&lt;0.899,D60&gt;=0.75),"virginica",IF(AND(C60&gt;=5.05,A60&gt;=6.05,F60&lt;0.899,D60&gt;=0.75),"virginica",IF(AND(G60&gt;=13.757,C60&lt;5.05,A60&gt;=6.05,F60&lt;0.899,D60&gt;=0.75),"versicolor",IF(AND(D60&lt;1.6,G60&lt;13.757,C60&lt;5.05,A60&gt;=6.05,F60&lt;0.899,D60&gt;=0.75),"versicolor",IF(AND(D60&gt;=1.6,G60&lt;13.757,C60&lt;5.05,A60&gt;=6.05,F60&lt;0.899,D60&gt;=0.75),"virginica","shouldnthappen"))))))))</f>
        <v>versicolor</v>
      </c>
      <c r="AW60" s="1" t="str">
        <f aca="false">IF(AND(F60&lt;0.117,A60&gt;=5.55),"virginica",IF(AND(A60&gt;=5.2,G60&lt;6.086,A60&lt;5.55),"versicolor",IF(AND(D60&lt;0.7,G60&gt;=6.086,A60&lt;5.55),"setosa",IF(AND(D60&gt;=0.7,G60&gt;=6.086,A60&lt;5.55),"versicolor",IF(AND(A60&lt;4.75,A60&lt;5.2,G60&lt;6.086,A60&lt;5.55),"setosa",IF(AND(A60&gt;=4.75,A60&lt;5.2,G60&lt;6.086,A60&lt;5.55),"virginica",IF(AND(D60&gt;=1.65,C60&lt;4.95,F60&gt;=0.117,A60&gt;=5.55),"virginica",IF(AND(D60&gt;=1.75,C60&gt;=4.95,F60&gt;=0.117,A60&gt;=5.55),"virginica",IF(AND(C60&lt;2.6,D60&lt;1.65,C60&lt;4.95,F60&gt;=0.117,A60&gt;=5.55),"setosa",IF(AND(C60&gt;=2.6,D60&lt;1.65,C60&lt;4.95,F60&gt;=0.117,A60&gt;=5.55),"versicolor",IF(AND(D60&lt;1.55,D60&lt;1.75,C60&gt;=4.95,F60&gt;=0.117,A60&gt;=5.55),"virginica",IF(AND(A60&lt;6.95,D60&gt;=1.55,D60&lt;1.75,C60&gt;=4.95,F60&gt;=0.117,A60&gt;=5.55),"versicolor",IF(AND(A60&gt;=6.95,D60&gt;=1.55,D60&lt;1.75,C60&gt;=4.95,F60&gt;=0.117,A60&gt;=5.55),"virginica","shouldnthappen")))))))))))))</f>
        <v>versicolor</v>
      </c>
      <c r="AX60" s="1" t="str">
        <f aca="false">IF(AND(D60&lt;0.75),"setosa",IF(AND(F60&lt;0.138,D60&gt;=0.75),"virginica",IF(AND(C60&lt;4.45,A60&lt;6.15,F60&gt;=0.138,D60&gt;=0.75),"versicolor",IF(AND(C60&gt;=5.05,A60&gt;=6.15,F60&gt;=0.138,D60&gt;=0.75),"virginica",IF(AND(B60&lt;2.65,C60&gt;=4.45,A60&lt;6.15,F60&gt;=0.138,D60&gt;=0.75),"virginica",IF(AND(A60&gt;=6.35,C60&lt;5.05,A60&gt;=6.15,F60&gt;=0.138,D60&gt;=0.75),"versicolor",IF(AND(A60&lt;5.65,B60&gt;=2.65,C60&gt;=4.45,A60&lt;6.15,F60&gt;=0.138,D60&gt;=0.75),"virginica",IF(AND(D60&lt;1.75,A60&lt;6.35,C60&lt;5.05,A60&gt;=6.15,F60&gt;=0.138,D60&gt;=0.75),"versicolor",IF(AND(D60&gt;=1.75,A60&lt;6.35,C60&lt;5.05,A60&gt;=6.15,F60&gt;=0.138,D60&gt;=0.75),"virginica",IF(AND(D60&lt;1.7,A60&gt;=5.65,B60&gt;=2.65,C60&gt;=4.45,A60&lt;6.15,F60&gt;=0.138,D60&gt;=0.75),"versicolor",IF(AND(D60&gt;=1.7,A60&gt;=5.65,B60&gt;=2.65,C60&gt;=4.45,A60&lt;6.15,F60&gt;=0.138,D60&gt;=0.75),"virginica","shouldnthappen")))))))))))</f>
        <v>versicolor</v>
      </c>
      <c r="AY60" s="1" t="str">
        <f aca="false">IF(AND(D60&lt;0.75,A60&lt;5.55),"setosa",IF(AND(A60&lt;4.95,D60&gt;=0.75,A60&lt;5.55),"virginica",IF(AND(A60&gt;=4.95,D60&gt;=0.75,A60&lt;5.55),"versicolor",IF(AND(C60&lt;2.6,C60&lt;4.85,A60&gt;=5.55),"setosa",IF(AND(C60&gt;=2.6,C60&lt;4.85,A60&gt;=5.55),"versicolor",IF(AND(D60&gt;=1.75,C60&gt;=4.85,A60&gt;=5.55),"virginica",IF(AND(F60&lt;0.405,D60&lt;1.75,C60&gt;=4.85,A60&gt;=5.55),"versicolor",IF(AND(B60&lt;3.05,F60&gt;=0.405,D60&lt;1.75,C60&gt;=4.85,A60&gt;=5.55),"virginica",IF(AND(B60&gt;=3.05,F60&gt;=0.405,D60&lt;1.75,C60&gt;=4.85,A60&gt;=5.55),"versicolor","shouldnthappen")))))))))</f>
        <v>versicolor</v>
      </c>
      <c r="AZ60" s="1" t="str">
        <f aca="false">IF(AND(D60&lt;0.75),"setosa",IF(AND(F60&lt;0.9,C60&lt;4.95,D60&gt;=0.75),"versicolor",IF(AND(F60&gt;=0.9,C60&lt;4.95,D60&gt;=0.75),"virginica",IF(AND(D60&gt;=1.7,C60&gt;=4.95,D60&gt;=0.75),"virginica",IF(AND(F60&lt;0.405,D60&lt;1.7,C60&gt;=4.95,D60&gt;=0.75),"versicolor",IF(AND(F60&gt;=0.405,D60&lt;1.7,C60&gt;=4.95,D60&gt;=0.75),"virginica","shouldnthappen"))))))</f>
        <v>versicolor</v>
      </c>
      <c r="BA60" s="1" t="str">
        <f aca="false">IF(AND(D60&lt;0.75),"setosa",IF(AND(D60&gt;=1.7,C60&gt;=5.05,D60&gt;=0.75),"virginica",IF(AND(D60&lt;1.45,D60&lt;1.6,C60&lt;5.05,D60&gt;=0.75),"versicolor",IF(AND(A60&lt;5.8,D60&gt;=1.6,C60&lt;5.05,D60&gt;=0.75),"virginica",IF(AND(A60&gt;=5.8,D60&gt;=1.6,C60&lt;5.05,D60&gt;=0.75),"versicolor",IF(AND(F60&lt;0.417,D60&lt;1.7,C60&gt;=5.05,D60&gt;=0.75),"versicolor",IF(AND(F60&gt;=0.417,D60&lt;1.7,C60&gt;=5.05,D60&gt;=0.75),"virginica",IF(AND(A60&lt;5.95,D60&gt;=1.45,D60&lt;1.6,C60&lt;5.05,D60&gt;=0.75),"versicolor",IF(AND(G60&lt;10.618,A60&gt;=5.95,D60&gt;=1.45,D60&lt;1.6,C60&lt;5.05,D60&gt;=0.75),"virginica",IF(AND(G60&gt;=10.618,A60&gt;=5.95,D60&gt;=1.45,D60&lt;1.6,C60&lt;5.05,D60&gt;=0.75),"versicolor","shouldnthappen"))))))))))</f>
        <v>versicolor</v>
      </c>
      <c r="BB60" s="1" t="str">
        <f aca="false">IF(AND(C60&lt;2.6),"setosa",IF(AND(D60&gt;=1.75,C60&gt;=2.6),"virginica",IF(AND(C60&gt;=5.45,D60&lt;1.75,C60&gt;=2.6),"virginica",IF(AND(F60&gt;=0.259,C60&lt;5.45,D60&lt;1.75,C60&gt;=2.6),"versicolor",IF(AND(C60&lt;5.05,F60&lt;0.259,C60&lt;5.45,D60&lt;1.75,C60&gt;=2.6),"versicolor",IF(AND(C60&gt;=5.05,F60&lt;0.259,C60&lt;5.45,D60&lt;1.75,C60&gt;=2.6),"virginica","shouldnthappen"))))))</f>
        <v>versicolor</v>
      </c>
      <c r="BC60" s="1" t="str">
        <f aca="false">IF(AND(A60&lt;4.95,B60&lt;2.7,A60&lt;5.55),"virginica",IF(AND(A60&gt;=4.95,B60&lt;2.7,A60&lt;5.55),"versicolor",IF(AND(C60&lt;3.2,B60&gt;=2.7,A60&lt;5.55),"setosa",IF(AND(C60&gt;=3.2,B60&gt;=2.7,A60&lt;5.55),"versicolor",IF(AND(F60&gt;=0.85,A60&lt;6.15,A60&gt;=5.55),"virginica",IF(AND(D60&lt;1.45,A60&gt;=6.15,A60&gt;=5.55),"versicolor",IF(AND(C60&lt;4.8,F60&lt;0.85,A60&lt;6.15,A60&gt;=5.55),"versicolor",IF(AND(D60&gt;=1.7,D60&gt;=1.45,A60&gt;=6.15,A60&gt;=5.55),"virginica",IF(AND(G60&lt;9.333,C60&gt;=4.8,F60&lt;0.85,A60&lt;6.15,A60&gt;=5.55),"versicolor",IF(AND(G60&gt;=9.333,C60&gt;=4.8,F60&lt;0.85,A60&lt;6.15,A60&gt;=5.55),"virginica",IF(AND(C60&lt;4.9,D60&lt;1.7,D60&gt;=1.45,A60&gt;=6.15,A60&gt;=5.55),"versicolor",IF(AND(C60&gt;=4.9,D60&lt;1.7,D60&gt;=1.45,A60&gt;=6.15,A60&gt;=5.55),"virginica","shouldnthappen"))))))))))))</f>
        <v>versicolor</v>
      </c>
      <c r="BD60" s="1" t="str">
        <f aca="false">IF(AND(C60&lt;2.35),"setosa",IF(AND(C60&lt;4.75,B60&lt;2.55,C60&gt;=2.35),"versicolor",IF(AND(C60&gt;=4.75,B60&lt;2.55,C60&gt;=2.35),"virginica",IF(AND(C60&lt;4.75,B60&gt;=2.55,C60&gt;=2.35),"versicolor",IF(AND(D60&gt;=1.75,C60&gt;=4.75,B60&gt;=2.55,C60&gt;=2.35),"virginica",IF(AND(A60&gt;=6.5,D60&lt;1.75,C60&gt;=4.75,B60&gt;=2.55,C60&gt;=2.35),"versicolor",IF(AND(A60&lt;6.05,A60&lt;6.5,D60&lt;1.75,C60&gt;=4.75,B60&gt;=2.55,C60&gt;=2.35),"versicolor",IF(AND(A60&gt;=6.05,A60&lt;6.5,D60&lt;1.75,C60&gt;=4.75,B60&gt;=2.55,C60&gt;=2.35),"virginica","shouldnthappen"))))))))</f>
        <v>versicolor</v>
      </c>
      <c r="BE60" s="1" t="str">
        <f aca="false">IF(AND(C60&lt;2.5),"setosa",IF(AND(D60&lt;1.65,C60&lt;4.75,C60&gt;=2.5),"versicolor",IF(AND(D60&gt;=1.65,C60&lt;4.75,C60&gt;=2.5),"virginica",IF(AND(D60&gt;=1.75,C60&gt;=4.75,C60&gt;=2.5),"virginica",IF(AND(C60&lt;4.95,D60&lt;1.75,C60&gt;=4.75,C60&gt;=2.5),"versicolor",IF(AND(A60&lt;6.5,C60&gt;=4.95,D60&lt;1.75,C60&gt;=4.75,C60&gt;=2.5),"virginica",IF(AND(A60&gt;=6.5,C60&gt;=4.95,D60&lt;1.75,C60&gt;=4.75,C60&gt;=2.5),"versicolor","shouldnthappen")))))))</f>
        <v>versicolor</v>
      </c>
      <c r="BF60" s="1" t="str">
        <f aca="false">IF(AND(G60&gt;=15.244),"virginica",IF(AND(C60&lt;3.2,B60&gt;=3.15,G60&lt;15.244),"setosa",IF(AND(A60&gt;=4.95,C60&lt;4.7,B60&lt;3.15,G60&lt;15.244),"versicolor",IF(AND(C60&gt;=5.15,C60&gt;=4.7,B60&lt;3.15,G60&lt;15.244),"virginica",IF(AND(A60&gt;=6.45,C60&gt;=3.2,B60&gt;=3.15,G60&lt;15.244),"virginica",IF(AND(D60&lt;0.95,A60&lt;4.95,C60&lt;4.7,B60&lt;3.15,G60&lt;15.244),"setosa",IF(AND(D60&gt;=0.95,A60&lt;4.95,C60&lt;4.7,B60&lt;3.15,G60&lt;15.244),"virginica",IF(AND(F60&lt;0.816,A60&lt;6.45,C60&gt;=3.2,B60&gt;=3.15,G60&lt;15.244),"virginica",IF(AND(F60&gt;=0.816,A60&lt;6.45,C60&gt;=3.2,B60&gt;=3.15,G60&lt;15.244),"versicolor",IF(AND(A60&gt;=6.5,B60&lt;3.05,C60&lt;5.15,C60&gt;=4.7,B60&lt;3.15,G60&lt;15.244),"versicolor",IF(AND(G60&lt;11.093,B60&gt;=3.05,C60&lt;5.15,C60&gt;=4.7,B60&lt;3.15,G60&lt;15.244),"virginica",IF(AND(G60&gt;=11.093,B60&gt;=3.05,C60&lt;5.15,C60&gt;=4.7,B60&lt;3.15,G60&lt;15.244),"versicolor",IF(AND(D60&gt;=1.7,A60&lt;6.5,B60&lt;3.05,C60&lt;5.15,C60&gt;=4.7,B60&lt;3.15,G60&lt;15.244),"virginica",IF(AND(G60&lt;7.498,D60&lt;1.7,A60&lt;6.5,B60&lt;3.05,C60&lt;5.15,C60&gt;=4.7,B60&lt;3.15,G60&lt;15.244),"virginica",IF(AND(G60&gt;=7.498,D60&lt;1.7,A60&lt;6.5,B60&lt;3.05,C60&lt;5.15,C60&gt;=4.7,B60&lt;3.15,G60&lt;15.244),"versicolor","shouldnthappen")))))))))))))))</f>
        <v>versicolor</v>
      </c>
      <c r="BG60" s="1" t="str">
        <f aca="false">IF(AND(B60&gt;=3.35,C60&lt;4.85),"setosa",IF(AND(D60&gt;=1.75,C60&gt;=4.85),"virginica",IF(AND(D60&lt;0.75,B60&lt;3.35,C60&lt;4.85),"setosa",IF(AND(G60&gt;=13.879,D60&lt;1.75,C60&gt;=4.85),"versicolor",IF(AND(F60&gt;=0.9,D60&gt;=0.75,B60&lt;3.35,C60&lt;4.85),"virginica",IF(AND(F60&gt;=0.405,G60&lt;13.879,D60&lt;1.75,C60&gt;=4.85),"virginica",IF(AND(B60&gt;=2.55,F60&lt;0.9,D60&gt;=0.75,B60&lt;3.35,C60&lt;4.85),"versicolor",IF(AND(G60&lt;7.498,F60&lt;0.405,G60&lt;13.879,D60&lt;1.75,C60&gt;=4.85),"virginica",IF(AND(G60&gt;=7.498,F60&lt;0.405,G60&lt;13.879,D60&lt;1.75,C60&gt;=4.85),"versicolor",IF(AND(G60&lt;5.656,B60&lt;2.55,F60&lt;0.9,D60&gt;=0.75,B60&lt;3.35,C60&lt;4.85),"virginica",IF(AND(G60&gt;=5.656,B60&lt;2.55,F60&lt;0.9,D60&gt;=0.75,B60&lt;3.35,C60&lt;4.85),"versicolor","shouldnthappen")))))))))))</f>
        <v>versicolor</v>
      </c>
      <c r="BH60" s="1" t="str">
        <f aca="false">IF(AND(D60&lt;0.7),"setosa",IF(AND(D60&gt;=1.65,A60&lt;6.65,D60&gt;=0.7),"virginica",IF(AND(D60&lt;1.55,A60&gt;=6.65,D60&gt;=0.7),"versicolor",IF(AND(D60&gt;=1.55,A60&gt;=6.65,D60&gt;=0.7),"virginica",IF(AND(F60&gt;=0.529,D60&lt;1.65,A60&lt;6.65,D60&gt;=0.7),"versicolor",IF(AND(C60&gt;=5.35,F60&lt;0.529,D60&lt;1.65,A60&lt;6.65,D60&gt;=0.7),"virginica",IF(AND(G60&gt;=7.411,C60&lt;5.35,F60&lt;0.529,D60&lt;1.65,A60&lt;6.65,D60&gt;=0.7),"versicolor",IF(AND(G60&lt;6.927,G60&lt;7.411,C60&lt;5.35,F60&lt;0.529,D60&lt;1.65,A60&lt;6.65,D60&gt;=0.7),"versicolor",IF(AND(G60&gt;=6.927,G60&lt;7.411,C60&lt;5.35,F60&lt;0.529,D60&lt;1.65,A60&lt;6.65,D60&gt;=0.7),"virginica","shouldnthappen")))))))))</f>
        <v>versicolor</v>
      </c>
      <c r="BI60" s="1" t="str">
        <f aca="false">IF(AND(D60&gt;=1.7),"virginica",IF(AND(D60&lt;0.7,D60&lt;1.7),"setosa",IF(AND(D60&lt;1.45,G60&lt;7.37,D60&gt;=0.7,D60&lt;1.7),"versicolor",IF(AND(D60&gt;=1.45,G60&lt;7.37,D60&gt;=0.7,D60&lt;1.7),"virginica",IF(AND(B60&gt;=2.65,G60&gt;=7.37,D60&gt;=0.7,D60&lt;1.7),"versicolor",IF(AND(C60&lt;5.05,B60&lt;2.65,G60&gt;=7.37,D60&gt;=0.7,D60&lt;1.7),"versicolor",IF(AND(C60&gt;=5.05,B60&lt;2.65,G60&gt;=7.37,D60&gt;=0.7,D60&lt;1.7),"virginica","shouldnthappen")))))))</f>
        <v>versicolor</v>
      </c>
    </row>
    <row r="61" customFormat="false" ht="13.8" hidden="false" customHeight="false" outlineLevel="0" collapsed="false">
      <c r="A61" s="1" t="n">
        <v>6.4</v>
      </c>
      <c r="B61" s="1" t="n">
        <v>2.9</v>
      </c>
      <c r="C61" s="1" t="n">
        <v>4.3</v>
      </c>
      <c r="D61" s="1" t="n">
        <v>1.3</v>
      </c>
      <c r="E61" s="1" t="s">
        <v>92</v>
      </c>
      <c r="F61" s="1" t="n">
        <v>0.168181639630347</v>
      </c>
      <c r="G61" s="1" t="n">
        <v>10.7495079572313</v>
      </c>
      <c r="H61" s="11" t="str">
        <f aca="false">E61</f>
        <v>versicolor</v>
      </c>
      <c r="I61" s="1" t="str">
        <f aca="false">INDEX(L61:BI61, MODE(MATCH(L61:BI61, L61:BI61, 0 )))</f>
        <v>versicolor</v>
      </c>
      <c r="J61" s="12" t="n">
        <f aca="false">COUNTIF(L61:BI61, H61) / COUNTA(L61:BI61)</f>
        <v>0.98</v>
      </c>
      <c r="K61" s="13" t="n">
        <f aca="false">I61=H61</f>
        <v>1</v>
      </c>
      <c r="L61" s="1" t="str">
        <f aca="false">IF(AND(C61&lt;3.65,B61&gt;=3.35),"setosa",IF(AND(C61&gt;=3.65,B61&gt;=3.35),"virginica",IF(AND(C61&lt;2.35,C61&lt;4.85,B61&lt;3.35),"setosa",IF(AND(F61&gt;=0.899,C61&gt;=2.35,C61&lt;4.85,B61&lt;3.35),"virginica",IF(AND(G61&gt;=8.268,B61&lt;2.75,C61&gt;=4.85,B61&lt;3.35),"virginica",IF(AND(D61&lt;1.55,B61&gt;=2.75,C61&gt;=4.85,B61&lt;3.35),"versicolor",IF(AND(D61&gt;=1.55,B61&gt;=2.75,C61&gt;=4.85,B61&lt;3.35),"virginica",IF(AND(G61&lt;6.537,F61&lt;0.899,C61&gt;=2.35,C61&lt;4.85,B61&lt;3.35),"virginica",IF(AND(G61&gt;=6.537,F61&lt;0.899,C61&gt;=2.35,C61&lt;4.85,B61&lt;3.35),"versicolor",IF(AND(G61&lt;6.878,G61&lt;8.268,B61&lt;2.75,C61&gt;=4.85,B61&lt;3.35),"virginica",IF(AND(G61&gt;=6.878,G61&lt;8.268,B61&lt;2.75,C61&gt;=4.85,B61&lt;3.35),"versicolor","shouldnthappen")))))))))))</f>
        <v>versicolor</v>
      </c>
      <c r="M61" s="1" t="str">
        <f aca="false">IF(AND(C61&lt;2.6),"setosa",IF(AND(D61&gt;=1.75,C61&gt;=2.6),"virginica",IF(AND(G61&lt;6.094,D61&lt;1.75,C61&gt;=2.6),"virginica",IF(AND(D61&lt;1.35,G61&gt;=6.094,D61&lt;1.75,C61&gt;=2.6),"versicolor",IF(AND(C61&lt;5.05,D61&gt;=1.35,G61&gt;=6.094,D61&lt;1.75,C61&gt;=2.6),"versicolor",IF(AND(C61&gt;=5.05,D61&gt;=1.35,G61&gt;=6.094,D61&lt;1.75,C61&gt;=2.6),"virginica","shouldnthappen"))))))</f>
        <v>versicolor</v>
      </c>
      <c r="N61" s="1" t="str">
        <f aca="false">IF(AND(A61&lt;6.6,B61&gt;=3.45),"setosa",IF(AND(A61&gt;=6.6,B61&gt;=3.45),"virginica",IF(AND(D61&lt;0.7,C61&lt;4.75,B61&lt;3.45),"setosa",IF(AND(D61&gt;=0.7,C61&lt;4.75,B61&lt;3.45),"versicolor",IF(AND(C61&gt;=5.15,C61&gt;=4.75,B61&lt;3.45),"virginica",IF(AND(D61&gt;=1.7,A61&lt;6.5,C61&lt;5.15,C61&gt;=4.75,B61&lt;3.45),"virginica",IF(AND(C61&lt;5.05,A61&gt;=6.5,C61&lt;5.15,C61&gt;=4.75,B61&lt;3.45),"versicolor",IF(AND(C61&gt;=5.05,A61&gt;=6.5,C61&lt;5.15,C61&gt;=4.75,B61&lt;3.45),"virginica",IF(AND(G61&lt;7.498,D61&lt;1.7,A61&lt;6.5,C61&lt;5.15,C61&gt;=4.75,B61&lt;3.45),"virginica",IF(AND(G61&gt;=7.498,D61&lt;1.7,A61&lt;6.5,C61&lt;5.15,C61&gt;=4.75,B61&lt;3.45),"versicolor","shouldnthappen"))))))))))</f>
        <v>versicolor</v>
      </c>
      <c r="O61" s="1" t="str">
        <f aca="false">IF(AND(D61&lt;0.75),"setosa",IF(AND(C61&lt;4.75,C61&lt;4.85,D61&gt;=0.75),"versicolor",IF(AND(A61&gt;=6.05,C61&gt;=4.85,D61&gt;=0.75),"virginica",IF(AND(D61&lt;1.6,C61&gt;=4.75,C61&lt;4.85,D61&gt;=0.75),"versicolor",IF(AND(D61&gt;=1.6,C61&gt;=4.75,C61&lt;4.85,D61&gt;=0.75),"virginica",IF(AND(A61&lt;5.9,A61&lt;6.05,C61&gt;=4.85,D61&gt;=0.75),"virginica",IF(AND(A61&gt;=5.9,A61&lt;6.05,C61&gt;=4.85,D61&gt;=0.75),"versicolor","shouldnthappen")))))))</f>
        <v>versicolor</v>
      </c>
      <c r="P61" s="1" t="str">
        <f aca="false">IF(AND(D61&lt;0.75),"setosa",IF(AND(A61&lt;5.55,D61&gt;=0.75),"versicolor",IF(AND(D61&gt;=1.7,G61&lt;13.158,A61&gt;=5.55,D61&gt;=0.75),"virginica",IF(AND(B61&lt;2.45,D61&lt;1.7,G61&lt;13.158,A61&gt;=5.55,D61&gt;=0.75),"virginica",IF(AND(B61&gt;=2.45,D61&lt;1.7,G61&lt;13.158,A61&gt;=5.55,D61&gt;=0.75),"versicolor",IF(AND(B61&gt;=3.05,G61&lt;15.551,G61&gt;=13.158,A61&gt;=5.55,D61&gt;=0.75),"versicolor",IF(AND(B61&lt;2.9,G61&gt;=15.551,G61&gt;=13.158,A61&gt;=5.55,D61&gt;=0.75),"versicolor",IF(AND(B61&gt;=2.9,G61&gt;=15.551,G61&gt;=13.158,A61&gt;=5.55,D61&gt;=0.75),"virginica",IF(AND(D61&lt;1.3,G61&lt;14.221,B61&lt;3.05,G61&lt;15.551,G61&gt;=13.158,A61&gt;=5.55,D61&gt;=0.75),"versicolor",IF(AND(D61&gt;=1.3,G61&lt;14.221,B61&lt;3.05,G61&lt;15.551,G61&gt;=13.158,A61&gt;=5.55,D61&gt;=0.75),"virginica",IF(AND(C61&lt;4.9,G61&gt;=14.221,B61&lt;3.05,G61&lt;15.551,G61&gt;=13.158,A61&gt;=5.55,D61&gt;=0.75),"versicolor",IF(AND(C61&gt;=4.9,G61&gt;=14.221,B61&lt;3.05,G61&lt;15.551,G61&gt;=13.158,A61&gt;=5.55,D61&gt;=0.75),"virginica","shouldnthappen"))))))))))))</f>
        <v>versicolor</v>
      </c>
      <c r="Q61" s="1" t="str">
        <f aca="false">IF(AND(C61&lt;2.6),"setosa",IF(AND(A61&gt;=4.95,C61&lt;4.75,C61&gt;=2.6),"versicolor",IF(AND(D61&gt;=1.75,C61&gt;=4.75,C61&gt;=2.6),"virginica",IF(AND(B61&lt;2.45,A61&lt;4.95,C61&lt;4.75,C61&gt;=2.6),"versicolor",IF(AND(B61&gt;=2.45,A61&lt;4.95,C61&lt;4.75,C61&gt;=2.6),"virginica",IF(AND(G61&lt;7.498,D61&lt;1.75,C61&gt;=4.75,C61&gt;=2.6),"virginica",IF(AND(F61&lt;0.417,G61&gt;=7.498,D61&lt;1.75,C61&gt;=4.75,C61&gt;=2.6),"versicolor",IF(AND(F61&lt;0.442,F61&gt;=0.417,G61&gt;=7.498,D61&lt;1.75,C61&gt;=4.75,C61&gt;=2.6),"virginica",IF(AND(F61&gt;=0.442,F61&gt;=0.417,G61&gt;=7.498,D61&lt;1.75,C61&gt;=4.75,C61&gt;=2.6),"versicolor","shouldnthappen")))))))))</f>
        <v>versicolor</v>
      </c>
      <c r="R61" s="1" t="str">
        <f aca="false">IF(AND(D61&lt;0.75),"setosa",IF(AND(D61&lt;1.75,A61&gt;=6.25,D61&gt;=0.75),"versicolor",IF(AND(D61&gt;=1.75,A61&gt;=6.25,D61&gt;=0.75),"virginica",IF(AND(D61&lt;1.6,C61&lt;4.75,A61&lt;6.25,D61&gt;=0.75),"versicolor",IF(AND(D61&gt;=1.6,C61&lt;4.75,A61&lt;6.25,D61&gt;=0.75),"virginica",IF(AND(G61&lt;6.998,C61&gt;=4.75,A61&lt;6.25,D61&gt;=0.75),"virginica",IF(AND(A61&lt;6.05,G61&gt;=6.998,C61&gt;=4.75,A61&lt;6.25,D61&gt;=0.75),"versicolor",IF(AND(A61&gt;=6.05,G61&gt;=6.998,C61&gt;=4.75,A61&lt;6.25,D61&gt;=0.75),"virginica","shouldnthappen"))))))))</f>
        <v>versicolor</v>
      </c>
      <c r="S61" s="1" t="str">
        <f aca="false">IF(AND(B61&gt;=3.05,A61&lt;5.45),"setosa",IF(AND(C61&lt;2.2,B61&lt;3.05,A61&lt;5.45),"setosa",IF(AND(C61&gt;=2.2,B61&lt;3.05,A61&lt;5.45),"versicolor",IF(AND(B61&lt;3.7,C61&lt;4.8,A61&gt;=5.45),"versicolor",IF(AND(B61&gt;=3.7,C61&lt;4.8,A61&gt;=5.45),"setosa",IF(AND(G61&lt;13.757,C61&lt;5.05,C61&gt;=4.8,A61&gt;=5.45),"virginica",IF(AND(G61&gt;=13.757,C61&lt;5.05,C61&gt;=4.8,A61&gt;=5.45),"versicolor",IF(AND(C61&gt;=5.15,C61&gt;=5.05,C61&gt;=4.8,A61&gt;=5.45),"virginica",IF(AND(A61&lt;5.95,C61&lt;5.15,C61&gt;=5.05,C61&gt;=4.8,A61&gt;=5.45),"virginica",IF(AND(D61&gt;=1.8,A61&gt;=5.95,C61&lt;5.15,C61&gt;=5.05,C61&gt;=4.8,A61&gt;=5.45),"virginica",IF(AND(B61&lt;2.75,D61&lt;1.8,A61&gt;=5.95,C61&lt;5.15,C61&gt;=5.05,C61&gt;=4.8,A61&gt;=5.45),"versicolor",IF(AND(B61&gt;=2.75,D61&lt;1.8,A61&gt;=5.95,C61&lt;5.15,C61&gt;=5.05,C61&gt;=4.8,A61&gt;=5.45),"virginica","shouldnthappen"))))))))))))</f>
        <v>versicolor</v>
      </c>
      <c r="T61" s="1" t="str">
        <f aca="false">IF(AND(C61&lt;2.6),"setosa",IF(AND(D61&lt;1.65,C61&lt;4.75,C61&gt;=2.6),"versicolor",IF(AND(D61&gt;=1.65,C61&lt;4.75,C61&gt;=2.6),"virginica",IF(AND(G61&gt;=8.494,A61&lt;6.6,C61&gt;=4.75,C61&gt;=2.6),"virginica",IF(AND(C61&lt;5.2,A61&gt;=6.6,C61&gt;=4.75,C61&gt;=2.6),"versicolor",IF(AND(C61&gt;=5.2,A61&gt;=6.6,C61&gt;=4.75,C61&gt;=2.6),"virginica",IF(AND(A61&lt;5.95,G61&lt;8.494,A61&lt;6.6,C61&gt;=4.75,C61&gt;=2.6),"virginica",IF(AND(A61&gt;=5.95,G61&lt;8.494,A61&lt;6.6,C61&gt;=4.75,C61&gt;=2.6),"versicolor","shouldnthappen"))))))))</f>
        <v>versicolor</v>
      </c>
      <c r="U61" s="1" t="str">
        <f aca="false">IF(AND(C61&lt;3.65,B61&gt;=3.35),"setosa",IF(AND(C61&gt;=3.65,B61&gt;=3.35),"virginica",IF(AND(C61&lt;2.35,A61&lt;6.25,B61&lt;3.35),"setosa",IF(AND(C61&lt;4.85,A61&gt;=6.25,B61&lt;3.35),"versicolor",IF(AND(G61&gt;=15.426,C61&gt;=2.35,A61&lt;6.25,B61&lt;3.35),"virginica",IF(AND(D61&gt;=1.55,C61&gt;=4.85,A61&gt;=6.25,B61&lt;3.35),"virginica",IF(AND(D61&lt;1.8,G61&lt;15.426,C61&gt;=2.35,A61&lt;6.25,B61&lt;3.35),"versicolor",IF(AND(D61&gt;=1.8,G61&lt;15.426,C61&gt;=2.35,A61&lt;6.25,B61&lt;3.35),"virginica",IF(AND(B61&lt;2.95,D61&lt;1.55,C61&gt;=4.85,A61&gt;=6.25,B61&lt;3.35),"virginica",IF(AND(B61&gt;=2.95,D61&lt;1.55,C61&gt;=4.85,A61&gt;=6.25,B61&lt;3.35),"versicolor","shouldnthappen"))))))))))</f>
        <v>versicolor</v>
      </c>
      <c r="V61" s="1" t="str">
        <f aca="false">IF(AND(C61&lt;2.6),"setosa",IF(AND(C61&gt;=4.85,C61&gt;=2.6),"virginica",IF(AND(F61&gt;=0.9,C61&lt;4.85,C61&gt;=2.6),"virginica",IF(AND(G61&lt;5.656,F61&lt;0.9,C61&lt;4.85,C61&gt;=2.6),"virginica",IF(AND(G61&gt;=5.656,F61&lt;0.9,C61&lt;4.85,C61&gt;=2.6),"versicolor","shouldnthappen")))))</f>
        <v>versicolor</v>
      </c>
      <c r="W61" s="1" t="str">
        <f aca="false">IF(AND(D61&gt;=1.75,G61&gt;=13.795),"virginica",IF(AND(D61&gt;=1.5,G61&gt;=12.335,G61&lt;13.795),"virginica",IF(AND(C61&lt;2.45,C61&lt;4.85,G61&lt;12.335,G61&lt;13.795),"setosa",IF(AND(C61&gt;=2.45,C61&lt;4.85,G61&lt;12.335,G61&lt;13.795),"versicolor",IF(AND(D61&gt;=1.7,C61&gt;=4.85,G61&lt;12.335,G61&lt;13.795),"virginica",IF(AND(B61&gt;=3.25,D61&lt;1.5,G61&gt;=12.335,G61&lt;13.795),"setosa",IF(AND(D61&lt;1,F61&lt;0.255,D61&lt;1.75,G61&gt;=13.795),"setosa",IF(AND(D61&gt;=1,F61&lt;0.255,D61&lt;1.75,G61&gt;=13.795),"versicolor",IF(AND(A61&lt;5.4,F61&gt;=0.255,D61&lt;1.75,G61&gt;=13.795),"setosa",IF(AND(A61&gt;=5.4,F61&gt;=0.255,D61&lt;1.75,G61&gt;=13.795),"versicolor",IF(AND(A61&lt;6.15,D61&lt;1.7,C61&gt;=4.85,G61&lt;12.335,G61&lt;13.795),"versicolor",IF(AND(A61&gt;=6.15,D61&lt;1.7,C61&gt;=4.85,G61&lt;12.335,G61&lt;13.795),"virginica",IF(AND(C61&lt;5,B61&lt;3.25,D61&lt;1.5,G61&gt;=12.335,G61&lt;13.795),"versicolor",IF(AND(C61&gt;=5,B61&lt;3.25,D61&lt;1.5,G61&gt;=12.335,G61&lt;13.795),"virginica","shouldnthappen"))))))))))))))</f>
        <v>versicolor</v>
      </c>
      <c r="X61" s="1" t="str">
        <f aca="false">IF(AND(C61&lt;2.5,A61&lt;5.55),"setosa",IF(AND(F61&lt;0.096,A61&gt;=5.55),"virginica",IF(AND(D61&lt;1.6,C61&gt;=2.5,A61&lt;5.55),"versicolor",IF(AND(D61&gt;=1.6,C61&gt;=2.5,A61&lt;5.55),"virginica",IF(AND(F61&gt;=0.156,C61&lt;4.75,F61&gt;=0.096,A61&gt;=5.55),"versicolor",IF(AND(D61&gt;=1.75,C61&gt;=4.75,F61&gt;=0.096,A61&gt;=5.55),"virginica",IF(AND(B61&lt;3.3,F61&lt;0.156,C61&lt;4.75,F61&gt;=0.096,A61&gt;=5.55),"versicolor",IF(AND(B61&gt;=3.3,F61&lt;0.156,C61&lt;4.75,F61&gt;=0.096,A61&gt;=5.55),"setosa",IF(AND(B61&lt;2.45,A61&lt;6.05,D61&lt;1.75,C61&gt;=4.75,F61&gt;=0.096,A61&gt;=5.55),"virginica",IF(AND(B61&gt;=2.45,A61&lt;6.05,D61&lt;1.75,C61&gt;=4.75,F61&gt;=0.096,A61&gt;=5.55),"versicolor",IF(AND(F61&lt;0.205,A61&gt;=6.05,D61&lt;1.75,C61&gt;=4.75,F61&gt;=0.096,A61&gt;=5.55),"versicolor",IF(AND(F61&gt;=0.205,A61&gt;=6.05,D61&lt;1.75,C61&gt;=4.75,F61&gt;=0.096,A61&gt;=5.55),"virginica","shouldnthappen"))))))))))))</f>
        <v>versicolor</v>
      </c>
      <c r="Y61" s="1" t="str">
        <f aca="false">IF(AND(C61&lt;2.35,A61&lt;5.55),"setosa",IF(AND(C61&gt;=5.05,A61&gt;=5.55),"virginica",IF(AND(D61&lt;1.6,C61&gt;=2.35,A61&lt;5.55),"versicolor",IF(AND(D61&gt;=1.6,C61&gt;=2.35,A61&lt;5.55),"virginica",IF(AND(D61&gt;=1.75,C61&lt;5.05,A61&gt;=5.55),"virginica",IF(AND(B61&gt;=3.55,D61&lt;1.75,C61&lt;5.05,A61&gt;=5.55),"setosa",IF(AND(G61&lt;6.3,B61&lt;3.55,D61&lt;1.75,C61&lt;5.05,A61&gt;=5.55),"virginica",IF(AND(G61&gt;=6.3,B61&lt;3.55,D61&lt;1.75,C61&lt;5.05,A61&gt;=5.55),"versicolor","shouldnthappen"))))))))</f>
        <v>versicolor</v>
      </c>
      <c r="Z61" s="1" t="str">
        <f aca="false">IF(AND(D61&lt;0.75),"setosa",IF(AND(B61&gt;=2.55,C61&lt;4.85,D61&gt;=0.75),"versicolor",IF(AND(D61&gt;=1.7,C61&gt;=4.85,D61&gt;=0.75),"virginica",IF(AND(D61&lt;1.6,B61&lt;2.55,C61&lt;4.85,D61&gt;=0.75),"versicolor",IF(AND(D61&gt;=1.6,B61&lt;2.55,C61&lt;4.85,D61&gt;=0.75),"virginica",IF(AND(B61&lt;2.65,D61&lt;1.7,C61&gt;=4.85,D61&gt;=0.75),"virginica",IF(AND(F61&lt;0.325,B61&gt;=2.65,D61&lt;1.7,C61&gt;=4.85,D61&gt;=0.75),"virginica",IF(AND(G61&lt;10.717,F61&gt;=0.325,B61&gt;=2.65,D61&lt;1.7,C61&gt;=4.85,D61&gt;=0.75),"versicolor",IF(AND(G61&gt;=10.717,F61&gt;=0.325,B61&gt;=2.65,D61&lt;1.7,C61&gt;=4.85,D61&gt;=0.75),"virginica","shouldnthappen")))))))))</f>
        <v>versicolor</v>
      </c>
      <c r="AA61" s="1" t="str">
        <f aca="false">IF(AND(D61&lt;0.75),"setosa",IF(AND(D61&gt;=1.75,D61&gt;=0.75),"virginica",IF(AND(F61&gt;=0.455,D61&lt;1.75,D61&gt;=0.75),"versicolor",IF(AND(D61&lt;1.45,F61&lt;0.455,D61&lt;1.75,D61&gt;=0.75),"versicolor",IF(AND(F61&lt;0.247,D61&gt;=1.45,F61&lt;0.455,D61&lt;1.75,D61&gt;=0.75),"versicolor",IF(AND(F61&gt;=0.247,D61&gt;=1.45,F61&lt;0.455,D61&lt;1.75,D61&gt;=0.75),"virginica","shouldnthappen"))))))</f>
        <v>versicolor</v>
      </c>
      <c r="AB61" s="1" t="str">
        <f aca="false">IF(AND(F61&gt;=0.221,B61&gt;=3.35),"setosa",IF(AND(A61&lt;5.3,F61&gt;=0.683,B61&lt;3.35),"setosa",IF(AND(A61&lt;6.45,F61&lt;0.221,B61&gt;=3.35),"setosa",IF(AND(A61&gt;=6.45,F61&lt;0.221,B61&gt;=3.35),"virginica",IF(AND(G61&lt;6.3,A61&lt;6.25,F61&lt;0.683,B61&lt;3.35),"virginica",IF(AND(G61&lt;13.795,A61&gt;=6.25,F61&lt;0.683,B61&lt;3.35),"virginica",IF(AND(D61&lt;1.65,A61&gt;=5.3,F61&gt;=0.683,B61&lt;3.35),"versicolor",IF(AND(D61&gt;=1.65,A61&gt;=5.3,F61&gt;=0.683,B61&lt;3.35),"virginica",IF(AND(D61&lt;0.6,G61&gt;=6.3,A61&lt;6.25,F61&lt;0.683,B61&lt;3.35),"setosa",IF(AND(D61&lt;1.7,G61&gt;=13.795,A61&gt;=6.25,F61&lt;0.683,B61&lt;3.35),"versicolor",IF(AND(D61&gt;=1.7,G61&gt;=13.795,A61&gt;=6.25,F61&lt;0.683,B61&lt;3.35),"virginica",IF(AND(C61&gt;=5.35,D61&gt;=0.6,G61&gt;=6.3,A61&lt;6.25,F61&lt;0.683,B61&lt;3.35),"virginica",IF(AND(D61&lt;1.75,C61&lt;5.35,D61&gt;=0.6,G61&gt;=6.3,A61&lt;6.25,F61&lt;0.683,B61&lt;3.35),"versicolor",IF(AND(D61&gt;=1.75,C61&lt;5.35,D61&gt;=0.6,G61&gt;=6.3,A61&lt;6.25,F61&lt;0.683,B61&lt;3.35),"virginica","shouldnthappen"))))))))))))))</f>
        <v>virginica</v>
      </c>
      <c r="AC61" s="1" t="str">
        <f aca="false">IF(AND(B61&gt;=3.3),"setosa",IF(AND(C61&lt;2.45,D61&lt;1.55,B61&lt;3.3),"setosa",IF(AND(F61&gt;=0.211,D61&gt;=1.55,B61&lt;3.3),"virginica",IF(AND(C61&lt;4.9,C61&gt;=2.45,D61&lt;1.55,B61&lt;3.3),"versicolor",IF(AND(C61&gt;=4.9,C61&gt;=2.45,D61&lt;1.55,B61&lt;3.3),"virginica",IF(AND(F61&lt;0.138,F61&lt;0.211,D61&gt;=1.55,B61&lt;3.3),"virginica",IF(AND(F61&gt;=0.138,F61&lt;0.211,D61&gt;=1.55,B61&lt;3.3),"versicolor","shouldnthappen")))))))</f>
        <v>versicolor</v>
      </c>
      <c r="AD61" s="1" t="str">
        <f aca="false">IF(AND(D61&gt;=1.75),"virginica",IF(AND(D61&lt;0.75,D61&lt;1.75),"setosa",IF(AND(D61&lt;1.35,D61&gt;=0.75,D61&lt;1.75),"versicolor",IF(AND(B61&lt;2.6,C61&lt;4.85,D61&gt;=1.35,D61&gt;=0.75,D61&lt;1.75),"virginica",IF(AND(B61&gt;=2.6,C61&lt;4.85,D61&gt;=1.35,D61&gt;=0.75,D61&lt;1.75),"versicolor",IF(AND(A61&lt;6.4,C61&gt;=4.85,D61&gt;=1.35,D61&gt;=0.75,D61&lt;1.75),"virginica",IF(AND(A61&gt;=6.4,C61&gt;=4.85,D61&gt;=1.35,D61&gt;=0.75,D61&lt;1.75),"versicolor","shouldnthappen")))))))</f>
        <v>versicolor</v>
      </c>
      <c r="AE61" s="1" t="str">
        <f aca="false">IF(AND(C61&lt;2.45),"setosa",IF(AND(F61&lt;0.07,C61&gt;=2.45),"virginica",IF(AND(A61&gt;=5,C61&lt;4.75,F61&gt;=0.07,C61&gt;=2.45),"versicolor",IF(AND(F61&lt;0.182,C61&gt;=4.75,F61&gt;=0.07,C61&gt;=2.45),"versicolor",IF(AND(B61&lt;2.45,A61&lt;5,C61&lt;4.75,F61&gt;=0.07,C61&gt;=2.45),"versicolor",IF(AND(B61&gt;=2.45,A61&lt;5,C61&lt;4.75,F61&gt;=0.07,C61&gt;=2.45),"virginica",IF(AND(F61&gt;=0.468,F61&gt;=0.182,C61&gt;=4.75,F61&gt;=0.07,C61&gt;=2.45),"virginica",IF(AND(A61&gt;=6.85,F61&lt;0.468,F61&gt;=0.182,C61&gt;=4.75,F61&gt;=0.07,C61&gt;=2.45),"virginica",IF(AND(B61&lt;2.6,A61&lt;6.85,F61&lt;0.468,F61&gt;=0.182,C61&gt;=4.75,F61&gt;=0.07,C61&gt;=2.45),"virginica",IF(AND(B61&gt;=2.6,A61&lt;6.85,F61&lt;0.468,F61&gt;=0.182,C61&gt;=4.75,F61&gt;=0.07,C61&gt;=2.45),"versicolor","shouldnthappen"))))))))))</f>
        <v>versicolor</v>
      </c>
      <c r="AF61" s="1" t="str">
        <f aca="false">IF(AND(D61&lt;0.75,A61&lt;5.45),"setosa",IF(AND(D61&gt;=1.75,A61&gt;=5.45),"virginica",IF(AND(G61&lt;6.094,D61&gt;=0.75,A61&lt;5.45),"virginica",IF(AND(G61&gt;=6.094,D61&gt;=0.75,A61&lt;5.45),"versicolor",IF(AND(C61&lt;2.75,D61&lt;1.75,A61&gt;=5.45),"setosa",IF(AND(D61&lt;1.45,C61&gt;=2.75,D61&lt;1.75,A61&gt;=5.45),"versicolor",IF(AND(B61&lt;2.75,D61&gt;=1.45,C61&gt;=2.75,D61&lt;1.75,A61&gt;=5.45),"versicolor",IF(AND(C61&lt;5.05,B61&gt;=2.75,D61&gt;=1.45,C61&gt;=2.75,D61&lt;1.75,A61&gt;=5.45),"versicolor",IF(AND(C61&gt;=5.05,B61&gt;=2.75,D61&gt;=1.45,C61&gt;=2.75,D61&lt;1.75,A61&gt;=5.45),"virginica","shouldnthappen")))))))))</f>
        <v>versicolor</v>
      </c>
      <c r="AG61" s="1" t="str">
        <f aca="false">IF(AND(D61&lt;0.65,G61&lt;8.868,A61&lt;5.3),"setosa",IF(AND(C61&lt;2.6,G61&gt;=8.868,A61&lt;5.3),"setosa",IF(AND(C61&gt;=2.6,G61&gt;=8.868,A61&lt;5.3),"versicolor",IF(AND(C61&gt;=4.95,D61&lt;1.55,A61&gt;=5.3),"virginica",IF(AND(G61&lt;13.795,D61&gt;=1.55,A61&gt;=5.3),"virginica",IF(AND(C61&lt;3.75,D61&gt;=0.65,G61&lt;8.868,A61&lt;5.3),"versicolor",IF(AND(C61&gt;=3.75,D61&gt;=0.65,G61&lt;8.868,A61&lt;5.3),"virginica",IF(AND(C61&lt;2.6,C61&lt;4.95,D61&lt;1.55,A61&gt;=5.3),"setosa",IF(AND(C61&gt;=2.6,C61&lt;4.95,D61&lt;1.55,A61&gt;=5.3),"versicolor",IF(AND(C61&lt;4.75,G61&gt;=13.795,D61&gt;=1.55,A61&gt;=5.3),"versicolor",IF(AND(C61&gt;=4.75,G61&gt;=13.795,D61&gt;=1.55,A61&gt;=5.3),"virginica","shouldnthappen")))))))))))</f>
        <v>versicolor</v>
      </c>
      <c r="AH61" s="1" t="str">
        <f aca="false">IF(AND(D61&lt;0.75),"setosa",IF(AND(C61&lt;4.75,D61&gt;=0.75),"versicolor",IF(AND(G61&lt;13.757,C61&gt;=4.75,D61&gt;=0.75),"virginica",IF(AND(B61&lt;3.05,G61&gt;=13.757,C61&gt;=4.75,D61&gt;=0.75),"virginica",IF(AND(A61&lt;6.65,B61&gt;=3.05,G61&gt;=13.757,C61&gt;=4.75,D61&gt;=0.75),"virginica",IF(AND(A61&gt;=6.65,B61&gt;=3.05,G61&gt;=13.757,C61&gt;=4.75,D61&gt;=0.75),"versicolor","shouldnthappen"))))))</f>
        <v>versicolor</v>
      </c>
      <c r="AI61" s="1" t="str">
        <f aca="false">IF(AND(D61&lt;0.7),"setosa",IF(AND(C61&lt;4.75,D61&gt;=0.7),"versicolor",IF(AND(A61&lt;6.6,F61&lt;0.482,C61&gt;=4.75,D61&gt;=0.7),"virginica",IF(AND(C61&gt;=4.95,F61&gt;=0.482,C61&gt;=4.75,D61&gt;=0.7),"virginica",IF(AND(D61&lt;1.9,A61&gt;=6.6,F61&lt;0.482,C61&gt;=4.75,D61&gt;=0.7),"versicolor",IF(AND(D61&gt;=1.9,A61&gt;=6.6,F61&lt;0.482,C61&gt;=4.75,D61&gt;=0.7),"virginica",IF(AND(F61&gt;=0.766,C61&lt;4.95,F61&gt;=0.482,C61&gt;=4.75,D61&gt;=0.7),"virginica",IF(AND(B61&lt;2.95,F61&lt;0.766,C61&lt;4.95,F61&gt;=0.482,C61&gt;=4.75,D61&gt;=0.7),"virginica",IF(AND(B61&gt;=2.95,F61&lt;0.766,C61&lt;4.95,F61&gt;=0.482,C61&gt;=4.75,D61&gt;=0.7),"versicolor","shouldnthappen")))))))))</f>
        <v>versicolor</v>
      </c>
      <c r="AJ61" s="1" t="str">
        <f aca="false">IF(AND(C61&lt;2.45,C61&lt;4.75),"setosa",IF(AND(D61&gt;=1.65,C61&gt;=4.75),"virginica",IF(AND(A61&lt;4.95,C61&gt;=2.45,C61&lt;4.75),"virginica",IF(AND(A61&gt;=4.95,C61&gt;=2.45,C61&lt;4.75),"versicolor",IF(AND(B61&lt;2.95,D61&lt;1.65,C61&gt;=4.75),"virginica",IF(AND(B61&gt;=2.95,D61&lt;1.65,C61&gt;=4.75),"versicolor","shouldnthappen"))))))</f>
        <v>versicolor</v>
      </c>
      <c r="AK61" s="1" t="str">
        <f aca="false">IF(AND(D61&lt;0.75,A61&lt;5.45),"setosa",IF(AND(B61&lt;2.45,D61&gt;=0.75,A61&lt;5.45),"versicolor",IF(AND(A61&gt;=5.55,C61&lt;4.75,A61&gt;=5.45),"versicolor",IF(AND(C61&gt;=5.15,C61&gt;=4.75,A61&gt;=5.45),"virginica",IF(AND(G61&lt;6.094,B61&gt;=2.45,D61&gt;=0.75,A61&lt;5.45),"virginica",IF(AND(G61&gt;=6.094,B61&gt;=2.45,D61&gt;=0.75,A61&lt;5.45),"versicolor",IF(AND(D61&lt;0.6,A61&lt;5.55,C61&lt;4.75,A61&gt;=5.45),"setosa",IF(AND(D61&gt;=0.6,A61&lt;5.55,C61&lt;4.75,A61&gt;=5.45),"versicolor",IF(AND(C61&lt;4.95,C61&lt;5.15,C61&gt;=4.75,A61&gt;=5.45),"virginica",IF(AND(G61&lt;12.627,C61&lt;5.05,C61&gt;=4.95,C61&lt;5.15,C61&gt;=4.75,A61&gt;=5.45),"virginica",IF(AND(G61&gt;=12.627,C61&lt;5.05,C61&gt;=4.95,C61&lt;5.15,C61&gt;=4.75,A61&gt;=5.45),"versicolor",IF(AND(D61&lt;1.7,C61&gt;=5.05,C61&gt;=4.95,C61&lt;5.15,C61&gt;=4.75,A61&gt;=5.45),"versicolor",IF(AND(D61&gt;=1.7,C61&gt;=5.05,C61&gt;=4.95,C61&lt;5.15,C61&gt;=4.75,A61&gt;=5.45),"virginica","shouldnthappen")))))))))))))</f>
        <v>versicolor</v>
      </c>
      <c r="AL61" s="1" t="str">
        <f aca="false">IF(AND(B61&lt;2.45,B61&lt;3.15),"versicolor",IF(AND(D61&lt;0.95,G61&lt;15.141,B61&gt;=3.15),"setosa",IF(AND(G61&lt;15.429,G61&gt;=15.141,B61&gt;=3.15),"versicolor",IF(AND(G61&gt;=15.429,G61&gt;=15.141,B61&gt;=3.15),"virginica",IF(AND(C61&lt;2.3,C61&lt;4.75,B61&gt;=2.45,B61&lt;3.15),"setosa",IF(AND(G61&gt;=16.072,C61&gt;=4.75,B61&gt;=2.45,B61&lt;3.15),"versicolor",IF(AND(G61&lt;11.833,D61&gt;=0.95,G61&lt;15.141,B61&gt;=3.15),"virginica",IF(AND(A61&lt;5,C61&gt;=2.3,C61&lt;4.75,B61&gt;=2.45,B61&lt;3.15),"virginica",IF(AND(A61&gt;=5,C61&gt;=2.3,C61&lt;4.75,B61&gt;=2.45,B61&lt;3.15),"versicolor",IF(AND(G61&lt;14.342,G61&gt;=11.833,D61&gt;=0.95,G61&lt;15.141,B61&gt;=3.15),"versicolor",IF(AND(G61&gt;=14.342,G61&gt;=11.833,D61&gt;=0.95,G61&lt;15.141,B61&gt;=3.15),"virginica",IF(AND(G61&lt;13.757,F61&gt;=0.741,G61&lt;16.072,C61&gt;=4.75,B61&gt;=2.45,B61&lt;3.15),"virginica",IF(AND(F61&gt;=0.546,A61&lt;6.15,F61&lt;0.741,G61&lt;16.072,C61&gt;=4.75,B61&gt;=2.45,B61&lt;3.15),"virginica",IF(AND(D61&gt;=1.75,A61&gt;=6.15,F61&lt;0.741,G61&lt;16.072,C61&gt;=4.75,B61&gt;=2.45,B61&lt;3.15),"virginica",IF(AND(C61&lt;4.85,G61&gt;=13.757,F61&gt;=0.741,G61&lt;16.072,C61&gt;=4.75,B61&gt;=2.45,B61&lt;3.15),"virginica",IF(AND(C61&gt;=4.85,G61&gt;=13.757,F61&gt;=0.741,G61&lt;16.072,C61&gt;=4.75,B61&gt;=2.45,B61&lt;3.15),"versicolor",IF(AND(F61&lt;0.331,F61&lt;0.546,A61&lt;6.15,F61&lt;0.741,G61&lt;16.072,C61&gt;=4.75,B61&gt;=2.45,B61&lt;3.15),"virginica",IF(AND(F61&gt;=0.331,F61&lt;0.546,A61&lt;6.15,F61&lt;0.741,G61&lt;16.072,C61&gt;=4.75,B61&gt;=2.45,B61&lt;3.15),"versicolor",IF(AND(G61&lt;10.661,D61&lt;1.75,A61&gt;=6.15,F61&lt;0.741,G61&lt;16.072,C61&gt;=4.75,B61&gt;=2.45,B61&lt;3.15),"virginica",IF(AND(G61&gt;=10.661,D61&lt;1.75,A61&gt;=6.15,F61&lt;0.741,G61&lt;16.072,C61&gt;=4.75,B61&gt;=2.45,B61&lt;3.15),"versicolor","shouldnthappen"))))))))))))))))))))</f>
        <v>versicolor</v>
      </c>
      <c r="AM61" s="1" t="str">
        <f aca="false">IF(AND(D61&lt;1.35,F61&gt;=0.917),"setosa",IF(AND(D61&gt;=1.35,F61&gt;=0.917),"virginica",IF(AND(D61&lt;0.75,D61&lt;1.55,F61&lt;0.917),"setosa",IF(AND(C61&gt;=4.8,D61&gt;=1.55,F61&lt;0.917),"virginica",IF(AND(A61&lt;5.95,D61&gt;=0.75,D61&lt;1.55,F61&lt;0.917),"versicolor",IF(AND(F61&lt;0.473,C61&lt;4.8,D61&gt;=1.55,F61&lt;0.917),"virginica",IF(AND(F61&gt;=0.473,C61&lt;4.8,D61&gt;=1.55,F61&lt;0.917),"versicolor",IF(AND(C61&lt;4.95,A61&gt;=5.95,D61&gt;=0.75,D61&lt;1.55,F61&lt;0.917),"versicolor",IF(AND(C61&gt;=4.95,A61&gt;=5.95,D61&gt;=0.75,D61&lt;1.55,F61&lt;0.917),"virginica","shouldnthappen")))))))))</f>
        <v>versicolor</v>
      </c>
      <c r="AN61" s="1" t="str">
        <f aca="false">IF(AND(D61&lt;0.75,A61&lt;5.45),"setosa",IF(AND(D61&lt;1.55,D61&gt;=0.75,A61&lt;5.45),"versicolor",IF(AND(D61&gt;=1.55,D61&gt;=0.75,A61&lt;5.45),"virginica",IF(AND(A61&gt;=5.75,C61&lt;4.75,A61&gt;=5.45),"versicolor",IF(AND(F61&lt;0.361,C61&gt;=4.75,A61&gt;=5.45),"virginica",IF(AND(C61&lt;2.6,A61&lt;5.75,C61&lt;4.75,A61&gt;=5.45),"setosa",IF(AND(C61&gt;=2.6,A61&lt;5.75,C61&lt;4.75,A61&gt;=5.45),"versicolor",IF(AND(D61&gt;=1.7,F61&gt;=0.361,C61&gt;=4.75,A61&gt;=5.45),"virginica",IF(AND(B61&lt;2.65,D61&lt;1.7,F61&gt;=0.361,C61&gt;=4.75,A61&gt;=5.45),"virginica",IF(AND(A61&lt;7.05,B61&gt;=2.65,D61&lt;1.7,F61&gt;=0.361,C61&gt;=4.75,A61&gt;=5.45),"versicolor",IF(AND(A61&gt;=7.05,B61&gt;=2.65,D61&lt;1.7,F61&gt;=0.361,C61&gt;=4.75,A61&gt;=5.45),"virginica","shouldnthappen")))))))))))</f>
        <v>versicolor</v>
      </c>
      <c r="AO61" s="1" t="str">
        <f aca="false">IF(AND(D61&lt;0.7),"setosa",IF(AND(A61&lt;4.95,C61&lt;4.85,D61&gt;=0.7),"virginica",IF(AND(A61&gt;=4.95,C61&lt;4.85,D61&gt;=0.7),"versicolor",IF(AND(D61&gt;=1.7,C61&gt;=4.85,D61&gt;=0.7),"virginica",IF(AND(F61&lt;0.325,D61&lt;1.7,C61&gt;=4.85,D61&gt;=0.7),"virginica",IF(AND(D61&lt;1.55,F61&gt;=0.325,D61&lt;1.7,C61&gt;=4.85,D61&gt;=0.7),"virginica",IF(AND(D61&gt;=1.55,F61&gt;=0.325,D61&lt;1.7,C61&gt;=4.85,D61&gt;=0.7),"versicolor","shouldnthappen")))))))</f>
        <v>versicolor</v>
      </c>
      <c r="AP61" s="1" t="str">
        <f aca="false">IF(AND(D61&lt;0.75),"setosa",IF(AND(C61&lt;4.85,D61&gt;=0.75),"versicolor",IF(AND(G61&gt;=8.277,C61&gt;=4.85,D61&gt;=0.75),"virginica",IF(AND(F61&gt;=0.633,G61&lt;8.277,C61&gt;=4.85,D61&gt;=0.75),"virginica",IF(AND(G61&lt;7.61,F61&lt;0.633,G61&lt;8.277,C61&gt;=4.85,D61&gt;=0.75),"virginica",IF(AND(G61&gt;=7.61,F61&lt;0.633,G61&lt;8.277,C61&gt;=4.85,D61&gt;=0.75),"versicolor","shouldnthappen"))))))</f>
        <v>versicolor</v>
      </c>
      <c r="AQ61" s="1" t="str">
        <f aca="false">IF(AND(C61&lt;2.65,A61&gt;=5.45,C61&lt;4.75),"setosa",IF(AND(C61&gt;=2.65,A61&gt;=5.45,C61&lt;4.75),"versicolor",IF(AND(B61&lt;2.9,C61&lt;4.85,C61&gt;=4.75),"versicolor",IF(AND(B61&gt;=2.9,C61&lt;4.85,C61&gt;=4.75),"virginica",IF(AND(D61&lt;1.7,C61&gt;=4.85,C61&gt;=4.75),"versicolor",IF(AND(D61&gt;=1.7,C61&gt;=4.85,C61&gt;=4.75),"virginica",IF(AND(C61&lt;2.45,G61&lt;14.126,A61&lt;5.45,C61&lt;4.75),"setosa",IF(AND(C61&gt;=2.45,G61&lt;14.126,A61&lt;5.45,C61&lt;4.75),"versicolor",IF(AND(C61&lt;2.4,G61&gt;=14.126,A61&lt;5.45,C61&lt;4.75),"setosa",IF(AND(C61&gt;=2.4,G61&gt;=14.126,A61&lt;5.45,C61&lt;4.75),"versicolor","shouldnthappen"))))))))))</f>
        <v>versicolor</v>
      </c>
      <c r="AR61" s="1" t="str">
        <f aca="false">IF(AND(C61&lt;2.45,C61&lt;4.85),"setosa",IF(AND(C61&gt;=5.15,C61&gt;=4.85),"virginica",IF(AND(A61&gt;=4.95,C61&gt;=2.45,C61&lt;4.85),"versicolor",IF(AND(D61&lt;1.35,A61&lt;4.95,C61&gt;=2.45,C61&lt;4.85),"versicolor",IF(AND(D61&gt;=1.35,A61&lt;4.95,C61&gt;=2.45,C61&lt;4.85),"virginica",IF(AND(F61&lt;0.35,G61&lt;12.751,C61&lt;5.15,C61&gt;=4.85),"virginica",IF(AND(A61&lt;6.5,G61&gt;=12.751,C61&lt;5.15,C61&gt;=4.85),"virginica",IF(AND(A61&gt;=6.5,G61&gt;=12.751,C61&lt;5.15,C61&gt;=4.85),"versicolor",IF(AND(B61&gt;=2.75,F61&gt;=0.35,G61&lt;12.751,C61&lt;5.15,C61&gt;=4.85),"virginica",IF(AND(C61&lt;5.05,B61&lt;2.75,F61&gt;=0.35,G61&lt;12.751,C61&lt;5.15,C61&gt;=4.85),"virginica",IF(AND(C61&gt;=5.05,B61&lt;2.75,F61&gt;=0.35,G61&lt;12.751,C61&lt;5.15,C61&gt;=4.85),"versicolor","shouldnthappen")))))))))))</f>
        <v>versicolor</v>
      </c>
      <c r="AS61" s="1" t="str">
        <f aca="false">IF(AND(F61&gt;=0.9,B61&lt;3.05),"virginica",IF(AND(A61&lt;5.9,B61&gt;=3.05),"setosa",IF(AND(D61&lt;1.65,A61&gt;=5.9,B61&gt;=3.05),"versicolor",IF(AND(D61&gt;=1.65,A61&gt;=5.9,B61&gt;=3.05),"virginica",IF(AND(D61&gt;=1.75,C61&gt;=4.85,F61&lt;0.9,B61&lt;3.05),"virginica",IF(AND(C61&lt;2.2,B61&lt;2.95,C61&lt;4.85,F61&lt;0.9,B61&lt;3.05),"setosa",IF(AND(C61&gt;=2.2,B61&lt;2.95,C61&lt;4.85,F61&lt;0.9,B61&lt;3.05),"versicolor",IF(AND(C61&lt;2.8,B61&gt;=2.95,C61&lt;4.85,F61&lt;0.9,B61&lt;3.05),"setosa",IF(AND(C61&gt;=2.8,B61&gt;=2.95,C61&lt;4.85,F61&lt;0.9,B61&lt;3.05),"versicolor",IF(AND(G61&lt;13.879,D61&lt;1.75,C61&gt;=4.85,F61&lt;0.9,B61&lt;3.05),"virginica",IF(AND(G61&gt;=13.879,D61&lt;1.75,C61&gt;=4.85,F61&lt;0.9,B61&lt;3.05),"versicolor","shouldnthappen")))))))))))</f>
        <v>versicolor</v>
      </c>
      <c r="AT61" s="1" t="str">
        <f aca="false">IF(AND(D61&lt;0.75),"setosa",IF(AND(D61&gt;=1.75,D61&gt;=0.75),"virginica",IF(AND(D61&lt;1.45,G61&lt;7.37,D61&lt;1.75,D61&gt;=0.75),"versicolor",IF(AND(D61&gt;=1.45,G61&lt;7.37,D61&lt;1.75,D61&gt;=0.75),"virginica",IF(AND(C61&lt;5.45,G61&gt;=7.37,D61&lt;1.75,D61&gt;=0.75),"versicolor",IF(AND(C61&gt;=5.45,G61&gt;=7.37,D61&lt;1.75,D61&gt;=0.75),"virginica","shouldnthappen"))))))</f>
        <v>versicolor</v>
      </c>
      <c r="AU61" s="1" t="str">
        <f aca="false">IF(AND(D61&lt;0.7),"setosa",IF(AND(D61&gt;=1.7,A61&gt;=6.15,D61&gt;=0.7),"virginica",IF(AND(B61&gt;=2.55,C61&lt;4.75,A61&lt;6.15,D61&gt;=0.7),"versicolor",IF(AND(D61&gt;=1.7,C61&gt;=4.75,A61&lt;6.15,D61&gt;=0.7),"virginica",IF(AND(C61&lt;5.25,D61&lt;1.7,A61&gt;=6.15,D61&gt;=0.7),"versicolor",IF(AND(C61&gt;=5.25,D61&lt;1.7,A61&gt;=6.15,D61&gt;=0.7),"virginica",IF(AND(C61&lt;4.25,B61&lt;2.55,C61&lt;4.75,A61&lt;6.15,D61&gt;=0.7),"versicolor",IF(AND(C61&gt;=4.25,B61&lt;2.55,C61&lt;4.75,A61&lt;6.15,D61&gt;=0.7),"virginica",IF(AND(B61&lt;2.65,D61&lt;1.7,C61&gt;=4.75,A61&lt;6.15,D61&gt;=0.7),"virginica",IF(AND(B61&gt;=2.65,D61&lt;1.7,C61&gt;=4.75,A61&lt;6.15,D61&gt;=0.7),"versicolor","shouldnthappen"))))))))))</f>
        <v>versicolor</v>
      </c>
      <c r="AV61" s="1" t="str">
        <f aca="false">IF(AND(D61&lt;0.75),"setosa",IF(AND(F61&gt;=0.899,D61&gt;=0.75),"virginica",IF(AND(D61&lt;1.65,A61&lt;6.05,F61&lt;0.899,D61&gt;=0.75),"versicolor",IF(AND(D61&gt;=1.65,A61&lt;6.05,F61&lt;0.899,D61&gt;=0.75),"virginica",IF(AND(C61&gt;=5.05,A61&gt;=6.05,F61&lt;0.899,D61&gt;=0.75),"virginica",IF(AND(G61&gt;=13.757,C61&lt;5.05,A61&gt;=6.05,F61&lt;0.899,D61&gt;=0.75),"versicolor",IF(AND(D61&lt;1.6,G61&lt;13.757,C61&lt;5.05,A61&gt;=6.05,F61&lt;0.899,D61&gt;=0.75),"versicolor",IF(AND(D61&gt;=1.6,G61&lt;13.757,C61&lt;5.05,A61&gt;=6.05,F61&lt;0.899,D61&gt;=0.75),"virginica","shouldnthappen"))))))))</f>
        <v>versicolor</v>
      </c>
      <c r="AW61" s="1" t="str">
        <f aca="false">IF(AND(F61&lt;0.117,A61&gt;=5.55),"virginica",IF(AND(A61&gt;=5.2,G61&lt;6.086,A61&lt;5.55),"versicolor",IF(AND(D61&lt;0.7,G61&gt;=6.086,A61&lt;5.55),"setosa",IF(AND(D61&gt;=0.7,G61&gt;=6.086,A61&lt;5.55),"versicolor",IF(AND(A61&lt;4.75,A61&lt;5.2,G61&lt;6.086,A61&lt;5.55),"setosa",IF(AND(A61&gt;=4.75,A61&lt;5.2,G61&lt;6.086,A61&lt;5.55),"virginica",IF(AND(D61&gt;=1.65,C61&lt;4.95,F61&gt;=0.117,A61&gt;=5.55),"virginica",IF(AND(D61&gt;=1.75,C61&gt;=4.95,F61&gt;=0.117,A61&gt;=5.55),"virginica",IF(AND(C61&lt;2.6,D61&lt;1.65,C61&lt;4.95,F61&gt;=0.117,A61&gt;=5.55),"setosa",IF(AND(C61&gt;=2.6,D61&lt;1.65,C61&lt;4.95,F61&gt;=0.117,A61&gt;=5.55),"versicolor",IF(AND(D61&lt;1.55,D61&lt;1.75,C61&gt;=4.95,F61&gt;=0.117,A61&gt;=5.55),"virginica",IF(AND(A61&lt;6.95,D61&gt;=1.55,D61&lt;1.75,C61&gt;=4.95,F61&gt;=0.117,A61&gt;=5.55),"versicolor",IF(AND(A61&gt;=6.95,D61&gt;=1.55,D61&lt;1.75,C61&gt;=4.95,F61&gt;=0.117,A61&gt;=5.55),"virginica","shouldnthappen")))))))))))))</f>
        <v>versicolor</v>
      </c>
      <c r="AX61" s="1" t="str">
        <f aca="false">IF(AND(D61&lt;0.75),"setosa",IF(AND(F61&lt;0.138,D61&gt;=0.75),"virginica",IF(AND(C61&lt;4.45,A61&lt;6.15,F61&gt;=0.138,D61&gt;=0.75),"versicolor",IF(AND(C61&gt;=5.05,A61&gt;=6.15,F61&gt;=0.138,D61&gt;=0.75),"virginica",IF(AND(B61&lt;2.65,C61&gt;=4.45,A61&lt;6.15,F61&gt;=0.138,D61&gt;=0.75),"virginica",IF(AND(A61&gt;=6.35,C61&lt;5.05,A61&gt;=6.15,F61&gt;=0.138,D61&gt;=0.75),"versicolor",IF(AND(A61&lt;5.65,B61&gt;=2.65,C61&gt;=4.45,A61&lt;6.15,F61&gt;=0.138,D61&gt;=0.75),"virginica",IF(AND(D61&lt;1.75,A61&lt;6.35,C61&lt;5.05,A61&gt;=6.15,F61&gt;=0.138,D61&gt;=0.75),"versicolor",IF(AND(D61&gt;=1.75,A61&lt;6.35,C61&lt;5.05,A61&gt;=6.15,F61&gt;=0.138,D61&gt;=0.75),"virginica",IF(AND(D61&lt;1.7,A61&gt;=5.65,B61&gt;=2.65,C61&gt;=4.45,A61&lt;6.15,F61&gt;=0.138,D61&gt;=0.75),"versicolor",IF(AND(D61&gt;=1.7,A61&gt;=5.65,B61&gt;=2.65,C61&gt;=4.45,A61&lt;6.15,F61&gt;=0.138,D61&gt;=0.75),"virginica","shouldnthappen")))))))))))</f>
        <v>versicolor</v>
      </c>
      <c r="AY61" s="1" t="str">
        <f aca="false">IF(AND(D61&lt;0.75,A61&lt;5.55),"setosa",IF(AND(A61&lt;4.95,D61&gt;=0.75,A61&lt;5.55),"virginica",IF(AND(A61&gt;=4.95,D61&gt;=0.75,A61&lt;5.55),"versicolor",IF(AND(C61&lt;2.6,C61&lt;4.85,A61&gt;=5.55),"setosa",IF(AND(C61&gt;=2.6,C61&lt;4.85,A61&gt;=5.55),"versicolor",IF(AND(D61&gt;=1.75,C61&gt;=4.85,A61&gt;=5.55),"virginica",IF(AND(F61&lt;0.405,D61&lt;1.75,C61&gt;=4.85,A61&gt;=5.55),"versicolor",IF(AND(B61&lt;3.05,F61&gt;=0.405,D61&lt;1.75,C61&gt;=4.85,A61&gt;=5.55),"virginica",IF(AND(B61&gt;=3.05,F61&gt;=0.405,D61&lt;1.75,C61&gt;=4.85,A61&gt;=5.55),"versicolor","shouldnthappen")))))))))</f>
        <v>versicolor</v>
      </c>
      <c r="AZ61" s="1" t="str">
        <f aca="false">IF(AND(D61&lt;0.75),"setosa",IF(AND(F61&lt;0.9,C61&lt;4.95,D61&gt;=0.75),"versicolor",IF(AND(F61&gt;=0.9,C61&lt;4.95,D61&gt;=0.75),"virginica",IF(AND(D61&gt;=1.7,C61&gt;=4.95,D61&gt;=0.75),"virginica",IF(AND(F61&lt;0.405,D61&lt;1.7,C61&gt;=4.95,D61&gt;=0.75),"versicolor",IF(AND(F61&gt;=0.405,D61&lt;1.7,C61&gt;=4.95,D61&gt;=0.75),"virginica","shouldnthappen"))))))</f>
        <v>versicolor</v>
      </c>
      <c r="BA61" s="1" t="str">
        <f aca="false">IF(AND(D61&lt;0.75),"setosa",IF(AND(D61&gt;=1.7,C61&gt;=5.05,D61&gt;=0.75),"virginica",IF(AND(D61&lt;1.45,D61&lt;1.6,C61&lt;5.05,D61&gt;=0.75),"versicolor",IF(AND(A61&lt;5.8,D61&gt;=1.6,C61&lt;5.05,D61&gt;=0.75),"virginica",IF(AND(A61&gt;=5.8,D61&gt;=1.6,C61&lt;5.05,D61&gt;=0.75),"versicolor",IF(AND(F61&lt;0.417,D61&lt;1.7,C61&gt;=5.05,D61&gt;=0.75),"versicolor",IF(AND(F61&gt;=0.417,D61&lt;1.7,C61&gt;=5.05,D61&gt;=0.75),"virginica",IF(AND(A61&lt;5.95,D61&gt;=1.45,D61&lt;1.6,C61&lt;5.05,D61&gt;=0.75),"versicolor",IF(AND(G61&lt;10.618,A61&gt;=5.95,D61&gt;=1.45,D61&lt;1.6,C61&lt;5.05,D61&gt;=0.75),"virginica",IF(AND(G61&gt;=10.618,A61&gt;=5.95,D61&gt;=1.45,D61&lt;1.6,C61&lt;5.05,D61&gt;=0.75),"versicolor","shouldnthappen"))))))))))</f>
        <v>versicolor</v>
      </c>
      <c r="BB61" s="1" t="str">
        <f aca="false">IF(AND(C61&lt;2.6),"setosa",IF(AND(D61&gt;=1.75,C61&gt;=2.6),"virginica",IF(AND(C61&gt;=5.45,D61&lt;1.75,C61&gt;=2.6),"virginica",IF(AND(F61&gt;=0.259,C61&lt;5.45,D61&lt;1.75,C61&gt;=2.6),"versicolor",IF(AND(C61&lt;5.05,F61&lt;0.259,C61&lt;5.45,D61&lt;1.75,C61&gt;=2.6),"versicolor",IF(AND(C61&gt;=5.05,F61&lt;0.259,C61&lt;5.45,D61&lt;1.75,C61&gt;=2.6),"virginica","shouldnthappen"))))))</f>
        <v>versicolor</v>
      </c>
      <c r="BC61" s="1" t="str">
        <f aca="false">IF(AND(A61&lt;4.95,B61&lt;2.7,A61&lt;5.55),"virginica",IF(AND(A61&gt;=4.95,B61&lt;2.7,A61&lt;5.55),"versicolor",IF(AND(C61&lt;3.2,B61&gt;=2.7,A61&lt;5.55),"setosa",IF(AND(C61&gt;=3.2,B61&gt;=2.7,A61&lt;5.55),"versicolor",IF(AND(F61&gt;=0.85,A61&lt;6.15,A61&gt;=5.55),"virginica",IF(AND(D61&lt;1.45,A61&gt;=6.15,A61&gt;=5.55),"versicolor",IF(AND(C61&lt;4.8,F61&lt;0.85,A61&lt;6.15,A61&gt;=5.55),"versicolor",IF(AND(D61&gt;=1.7,D61&gt;=1.45,A61&gt;=6.15,A61&gt;=5.55),"virginica",IF(AND(G61&lt;9.333,C61&gt;=4.8,F61&lt;0.85,A61&lt;6.15,A61&gt;=5.55),"versicolor",IF(AND(G61&gt;=9.333,C61&gt;=4.8,F61&lt;0.85,A61&lt;6.15,A61&gt;=5.55),"virginica",IF(AND(C61&lt;4.9,D61&lt;1.7,D61&gt;=1.45,A61&gt;=6.15,A61&gt;=5.55),"versicolor",IF(AND(C61&gt;=4.9,D61&lt;1.7,D61&gt;=1.45,A61&gt;=6.15,A61&gt;=5.55),"virginica","shouldnthappen"))))))))))))</f>
        <v>versicolor</v>
      </c>
      <c r="BD61" s="1" t="str">
        <f aca="false">IF(AND(C61&lt;2.35),"setosa",IF(AND(C61&lt;4.75,B61&lt;2.55,C61&gt;=2.35),"versicolor",IF(AND(C61&gt;=4.75,B61&lt;2.55,C61&gt;=2.35),"virginica",IF(AND(C61&lt;4.75,B61&gt;=2.55,C61&gt;=2.35),"versicolor",IF(AND(D61&gt;=1.75,C61&gt;=4.75,B61&gt;=2.55,C61&gt;=2.35),"virginica",IF(AND(A61&gt;=6.5,D61&lt;1.75,C61&gt;=4.75,B61&gt;=2.55,C61&gt;=2.35),"versicolor",IF(AND(A61&lt;6.05,A61&lt;6.5,D61&lt;1.75,C61&gt;=4.75,B61&gt;=2.55,C61&gt;=2.35),"versicolor",IF(AND(A61&gt;=6.05,A61&lt;6.5,D61&lt;1.75,C61&gt;=4.75,B61&gt;=2.55,C61&gt;=2.35),"virginica","shouldnthappen"))))))))</f>
        <v>versicolor</v>
      </c>
      <c r="BE61" s="1" t="str">
        <f aca="false">IF(AND(C61&lt;2.5),"setosa",IF(AND(D61&lt;1.65,C61&lt;4.75,C61&gt;=2.5),"versicolor",IF(AND(D61&gt;=1.65,C61&lt;4.75,C61&gt;=2.5),"virginica",IF(AND(D61&gt;=1.75,C61&gt;=4.75,C61&gt;=2.5),"virginica",IF(AND(C61&lt;4.95,D61&lt;1.75,C61&gt;=4.75,C61&gt;=2.5),"versicolor",IF(AND(A61&lt;6.5,C61&gt;=4.95,D61&lt;1.75,C61&gt;=4.75,C61&gt;=2.5),"virginica",IF(AND(A61&gt;=6.5,C61&gt;=4.95,D61&lt;1.75,C61&gt;=4.75,C61&gt;=2.5),"versicolor","shouldnthappen")))))))</f>
        <v>versicolor</v>
      </c>
      <c r="BF61" s="1" t="str">
        <f aca="false">IF(AND(G61&gt;=15.244),"virginica",IF(AND(C61&lt;3.2,B61&gt;=3.15,G61&lt;15.244),"setosa",IF(AND(A61&gt;=4.95,C61&lt;4.7,B61&lt;3.15,G61&lt;15.244),"versicolor",IF(AND(C61&gt;=5.15,C61&gt;=4.7,B61&lt;3.15,G61&lt;15.244),"virginica",IF(AND(A61&gt;=6.45,C61&gt;=3.2,B61&gt;=3.15,G61&lt;15.244),"virginica",IF(AND(D61&lt;0.95,A61&lt;4.95,C61&lt;4.7,B61&lt;3.15,G61&lt;15.244),"setosa",IF(AND(D61&gt;=0.95,A61&lt;4.95,C61&lt;4.7,B61&lt;3.15,G61&lt;15.244),"virginica",IF(AND(F61&lt;0.816,A61&lt;6.45,C61&gt;=3.2,B61&gt;=3.15,G61&lt;15.244),"virginica",IF(AND(F61&gt;=0.816,A61&lt;6.45,C61&gt;=3.2,B61&gt;=3.15,G61&lt;15.244),"versicolor",IF(AND(A61&gt;=6.5,B61&lt;3.05,C61&lt;5.15,C61&gt;=4.7,B61&lt;3.15,G61&lt;15.244),"versicolor",IF(AND(G61&lt;11.093,B61&gt;=3.05,C61&lt;5.15,C61&gt;=4.7,B61&lt;3.15,G61&lt;15.244),"virginica",IF(AND(G61&gt;=11.093,B61&gt;=3.05,C61&lt;5.15,C61&gt;=4.7,B61&lt;3.15,G61&lt;15.244),"versicolor",IF(AND(D61&gt;=1.7,A61&lt;6.5,B61&lt;3.05,C61&lt;5.15,C61&gt;=4.7,B61&lt;3.15,G61&lt;15.244),"virginica",IF(AND(G61&lt;7.498,D61&lt;1.7,A61&lt;6.5,B61&lt;3.05,C61&lt;5.15,C61&gt;=4.7,B61&lt;3.15,G61&lt;15.244),"virginica",IF(AND(G61&gt;=7.498,D61&lt;1.7,A61&lt;6.5,B61&lt;3.05,C61&lt;5.15,C61&gt;=4.7,B61&lt;3.15,G61&lt;15.244),"versicolor","shouldnthappen")))))))))))))))</f>
        <v>versicolor</v>
      </c>
      <c r="BG61" s="1" t="str">
        <f aca="false">IF(AND(B61&gt;=3.35,C61&lt;4.85),"setosa",IF(AND(D61&gt;=1.75,C61&gt;=4.85),"virginica",IF(AND(D61&lt;0.75,B61&lt;3.35,C61&lt;4.85),"setosa",IF(AND(G61&gt;=13.879,D61&lt;1.75,C61&gt;=4.85),"versicolor",IF(AND(F61&gt;=0.9,D61&gt;=0.75,B61&lt;3.35,C61&lt;4.85),"virginica",IF(AND(F61&gt;=0.405,G61&lt;13.879,D61&lt;1.75,C61&gt;=4.85),"virginica",IF(AND(B61&gt;=2.55,F61&lt;0.9,D61&gt;=0.75,B61&lt;3.35,C61&lt;4.85),"versicolor",IF(AND(G61&lt;7.498,F61&lt;0.405,G61&lt;13.879,D61&lt;1.75,C61&gt;=4.85),"virginica",IF(AND(G61&gt;=7.498,F61&lt;0.405,G61&lt;13.879,D61&lt;1.75,C61&gt;=4.85),"versicolor",IF(AND(G61&lt;5.656,B61&lt;2.55,F61&lt;0.9,D61&gt;=0.75,B61&lt;3.35,C61&lt;4.85),"virginica",IF(AND(G61&gt;=5.656,B61&lt;2.55,F61&lt;0.9,D61&gt;=0.75,B61&lt;3.35,C61&lt;4.85),"versicolor","shouldnthappen")))))))))))</f>
        <v>versicolor</v>
      </c>
      <c r="BH61" s="1" t="str">
        <f aca="false">IF(AND(D61&lt;0.7),"setosa",IF(AND(D61&gt;=1.65,A61&lt;6.65,D61&gt;=0.7),"virginica",IF(AND(D61&lt;1.55,A61&gt;=6.65,D61&gt;=0.7),"versicolor",IF(AND(D61&gt;=1.55,A61&gt;=6.65,D61&gt;=0.7),"virginica",IF(AND(F61&gt;=0.529,D61&lt;1.65,A61&lt;6.65,D61&gt;=0.7),"versicolor",IF(AND(C61&gt;=5.35,F61&lt;0.529,D61&lt;1.65,A61&lt;6.65,D61&gt;=0.7),"virginica",IF(AND(G61&gt;=7.411,C61&lt;5.35,F61&lt;0.529,D61&lt;1.65,A61&lt;6.65,D61&gt;=0.7),"versicolor",IF(AND(G61&lt;6.927,G61&lt;7.411,C61&lt;5.35,F61&lt;0.529,D61&lt;1.65,A61&lt;6.65,D61&gt;=0.7),"versicolor",IF(AND(G61&gt;=6.927,G61&lt;7.411,C61&lt;5.35,F61&lt;0.529,D61&lt;1.65,A61&lt;6.65,D61&gt;=0.7),"virginica","shouldnthappen")))))))))</f>
        <v>versicolor</v>
      </c>
      <c r="BI61" s="1" t="str">
        <f aca="false">IF(AND(D61&gt;=1.7),"virginica",IF(AND(D61&lt;0.7,D61&lt;1.7),"setosa",IF(AND(D61&lt;1.45,G61&lt;7.37,D61&gt;=0.7,D61&lt;1.7),"versicolor",IF(AND(D61&gt;=1.45,G61&lt;7.37,D61&gt;=0.7,D61&lt;1.7),"virginica",IF(AND(B61&gt;=2.65,G61&gt;=7.37,D61&gt;=0.7,D61&lt;1.7),"versicolor",IF(AND(C61&lt;5.05,B61&lt;2.65,G61&gt;=7.37,D61&gt;=0.7,D61&lt;1.7),"versicolor",IF(AND(C61&gt;=5.05,B61&lt;2.65,G61&gt;=7.37,D61&gt;=0.7,D61&lt;1.7),"virginica","shouldnthappen")))))))</f>
        <v>versicolor</v>
      </c>
    </row>
    <row r="62" customFormat="false" ht="13.8" hidden="false" customHeight="false" outlineLevel="0" collapsed="false">
      <c r="A62" s="1" t="n">
        <v>6</v>
      </c>
      <c r="B62" s="1" t="n">
        <v>2.9</v>
      </c>
      <c r="C62" s="1" t="n">
        <v>4.5</v>
      </c>
      <c r="D62" s="1" t="n">
        <v>1.5</v>
      </c>
      <c r="E62" s="1" t="s">
        <v>92</v>
      </c>
      <c r="F62" s="1" t="n">
        <v>0.244005659362301</v>
      </c>
      <c r="G62" s="1" t="n">
        <v>8.84047660185024</v>
      </c>
      <c r="H62" s="11" t="str">
        <f aca="false">E62</f>
        <v>versicolor</v>
      </c>
      <c r="I62" s="1" t="str">
        <f aca="false">INDEX(L62:BI62, MODE(MATCH(L62:BI62, L62:BI62, 0 )))</f>
        <v>versicolor</v>
      </c>
      <c r="J62" s="12" t="n">
        <f aca="false">COUNTIF(L62:BI62, H62) / COUNTA(L62:BI62)</f>
        <v>0.98</v>
      </c>
      <c r="K62" s="13" t="n">
        <f aca="false">I62=H62</f>
        <v>1</v>
      </c>
      <c r="L62" s="1" t="str">
        <f aca="false">IF(AND(C62&lt;3.65,B62&gt;=3.35),"setosa",IF(AND(C62&gt;=3.65,B62&gt;=3.35),"virginica",IF(AND(C62&lt;2.35,C62&lt;4.85,B62&lt;3.35),"setosa",IF(AND(F62&gt;=0.899,C62&gt;=2.35,C62&lt;4.85,B62&lt;3.35),"virginica",IF(AND(G62&gt;=8.268,B62&lt;2.75,C62&gt;=4.85,B62&lt;3.35),"virginica",IF(AND(D62&lt;1.55,B62&gt;=2.75,C62&gt;=4.85,B62&lt;3.35),"versicolor",IF(AND(D62&gt;=1.55,B62&gt;=2.75,C62&gt;=4.85,B62&lt;3.35),"virginica",IF(AND(G62&lt;6.537,F62&lt;0.899,C62&gt;=2.35,C62&lt;4.85,B62&lt;3.35),"virginica",IF(AND(G62&gt;=6.537,F62&lt;0.899,C62&gt;=2.35,C62&lt;4.85,B62&lt;3.35),"versicolor",IF(AND(G62&lt;6.878,G62&lt;8.268,B62&lt;2.75,C62&gt;=4.85,B62&lt;3.35),"virginica",IF(AND(G62&gt;=6.878,G62&lt;8.268,B62&lt;2.75,C62&gt;=4.85,B62&lt;3.35),"versicolor","shouldnthappen")))))))))))</f>
        <v>versicolor</v>
      </c>
      <c r="M62" s="1" t="str">
        <f aca="false">IF(AND(C62&lt;2.6),"setosa",IF(AND(D62&gt;=1.75,C62&gt;=2.6),"virginica",IF(AND(G62&lt;6.094,D62&lt;1.75,C62&gt;=2.6),"virginica",IF(AND(D62&lt;1.35,G62&gt;=6.094,D62&lt;1.75,C62&gt;=2.6),"versicolor",IF(AND(C62&lt;5.05,D62&gt;=1.35,G62&gt;=6.094,D62&lt;1.75,C62&gt;=2.6),"versicolor",IF(AND(C62&gt;=5.05,D62&gt;=1.35,G62&gt;=6.094,D62&lt;1.75,C62&gt;=2.6),"virginica","shouldnthappen"))))))</f>
        <v>versicolor</v>
      </c>
      <c r="N62" s="1" t="str">
        <f aca="false">IF(AND(A62&lt;6.6,B62&gt;=3.45),"setosa",IF(AND(A62&gt;=6.6,B62&gt;=3.45),"virginica",IF(AND(D62&lt;0.7,C62&lt;4.75,B62&lt;3.45),"setosa",IF(AND(D62&gt;=0.7,C62&lt;4.75,B62&lt;3.45),"versicolor",IF(AND(C62&gt;=5.15,C62&gt;=4.75,B62&lt;3.45),"virginica",IF(AND(D62&gt;=1.7,A62&lt;6.5,C62&lt;5.15,C62&gt;=4.75,B62&lt;3.45),"virginica",IF(AND(C62&lt;5.05,A62&gt;=6.5,C62&lt;5.15,C62&gt;=4.75,B62&lt;3.45),"versicolor",IF(AND(C62&gt;=5.05,A62&gt;=6.5,C62&lt;5.15,C62&gt;=4.75,B62&lt;3.45),"virginica",IF(AND(G62&lt;7.498,D62&lt;1.7,A62&lt;6.5,C62&lt;5.15,C62&gt;=4.75,B62&lt;3.45),"virginica",IF(AND(G62&gt;=7.498,D62&lt;1.7,A62&lt;6.5,C62&lt;5.15,C62&gt;=4.75,B62&lt;3.45),"versicolor","shouldnthappen"))))))))))</f>
        <v>versicolor</v>
      </c>
      <c r="O62" s="1" t="str">
        <f aca="false">IF(AND(D62&lt;0.75),"setosa",IF(AND(C62&lt;4.75,C62&lt;4.85,D62&gt;=0.75),"versicolor",IF(AND(A62&gt;=6.05,C62&gt;=4.85,D62&gt;=0.75),"virginica",IF(AND(D62&lt;1.6,C62&gt;=4.75,C62&lt;4.85,D62&gt;=0.75),"versicolor",IF(AND(D62&gt;=1.6,C62&gt;=4.75,C62&lt;4.85,D62&gt;=0.75),"virginica",IF(AND(A62&lt;5.9,A62&lt;6.05,C62&gt;=4.85,D62&gt;=0.75),"virginica",IF(AND(A62&gt;=5.9,A62&lt;6.05,C62&gt;=4.85,D62&gt;=0.75),"versicolor","shouldnthappen")))))))</f>
        <v>versicolor</v>
      </c>
      <c r="P62" s="1" t="str">
        <f aca="false">IF(AND(D62&lt;0.75),"setosa",IF(AND(A62&lt;5.55,D62&gt;=0.75),"versicolor",IF(AND(D62&gt;=1.7,G62&lt;13.158,A62&gt;=5.55,D62&gt;=0.75),"virginica",IF(AND(B62&lt;2.45,D62&lt;1.7,G62&lt;13.158,A62&gt;=5.55,D62&gt;=0.75),"virginica",IF(AND(B62&gt;=2.45,D62&lt;1.7,G62&lt;13.158,A62&gt;=5.55,D62&gt;=0.75),"versicolor",IF(AND(B62&gt;=3.05,G62&lt;15.551,G62&gt;=13.158,A62&gt;=5.55,D62&gt;=0.75),"versicolor",IF(AND(B62&lt;2.9,G62&gt;=15.551,G62&gt;=13.158,A62&gt;=5.55,D62&gt;=0.75),"versicolor",IF(AND(B62&gt;=2.9,G62&gt;=15.551,G62&gt;=13.158,A62&gt;=5.55,D62&gt;=0.75),"virginica",IF(AND(D62&lt;1.3,G62&lt;14.221,B62&lt;3.05,G62&lt;15.551,G62&gt;=13.158,A62&gt;=5.55,D62&gt;=0.75),"versicolor",IF(AND(D62&gt;=1.3,G62&lt;14.221,B62&lt;3.05,G62&lt;15.551,G62&gt;=13.158,A62&gt;=5.55,D62&gt;=0.75),"virginica",IF(AND(C62&lt;4.9,G62&gt;=14.221,B62&lt;3.05,G62&lt;15.551,G62&gt;=13.158,A62&gt;=5.55,D62&gt;=0.75),"versicolor",IF(AND(C62&gt;=4.9,G62&gt;=14.221,B62&lt;3.05,G62&lt;15.551,G62&gt;=13.158,A62&gt;=5.55,D62&gt;=0.75),"virginica","shouldnthappen"))))))))))))</f>
        <v>versicolor</v>
      </c>
      <c r="Q62" s="1" t="str">
        <f aca="false">IF(AND(C62&lt;2.6),"setosa",IF(AND(A62&gt;=4.95,C62&lt;4.75,C62&gt;=2.6),"versicolor",IF(AND(D62&gt;=1.75,C62&gt;=4.75,C62&gt;=2.6),"virginica",IF(AND(B62&lt;2.45,A62&lt;4.95,C62&lt;4.75,C62&gt;=2.6),"versicolor",IF(AND(B62&gt;=2.45,A62&lt;4.95,C62&lt;4.75,C62&gt;=2.6),"virginica",IF(AND(G62&lt;7.498,D62&lt;1.75,C62&gt;=4.75,C62&gt;=2.6),"virginica",IF(AND(F62&lt;0.417,G62&gt;=7.498,D62&lt;1.75,C62&gt;=4.75,C62&gt;=2.6),"versicolor",IF(AND(F62&lt;0.442,F62&gt;=0.417,G62&gt;=7.498,D62&lt;1.75,C62&gt;=4.75,C62&gt;=2.6),"virginica",IF(AND(F62&gt;=0.442,F62&gt;=0.417,G62&gt;=7.498,D62&lt;1.75,C62&gt;=4.75,C62&gt;=2.6),"versicolor","shouldnthappen")))))))))</f>
        <v>versicolor</v>
      </c>
      <c r="R62" s="1" t="str">
        <f aca="false">IF(AND(D62&lt;0.75),"setosa",IF(AND(D62&lt;1.75,A62&gt;=6.25,D62&gt;=0.75),"versicolor",IF(AND(D62&gt;=1.75,A62&gt;=6.25,D62&gt;=0.75),"virginica",IF(AND(D62&lt;1.6,C62&lt;4.75,A62&lt;6.25,D62&gt;=0.75),"versicolor",IF(AND(D62&gt;=1.6,C62&lt;4.75,A62&lt;6.25,D62&gt;=0.75),"virginica",IF(AND(G62&lt;6.998,C62&gt;=4.75,A62&lt;6.25,D62&gt;=0.75),"virginica",IF(AND(A62&lt;6.05,G62&gt;=6.998,C62&gt;=4.75,A62&lt;6.25,D62&gt;=0.75),"versicolor",IF(AND(A62&gt;=6.05,G62&gt;=6.998,C62&gt;=4.75,A62&lt;6.25,D62&gt;=0.75),"virginica","shouldnthappen"))))))))</f>
        <v>versicolor</v>
      </c>
      <c r="S62" s="1" t="str">
        <f aca="false">IF(AND(B62&gt;=3.05,A62&lt;5.45),"setosa",IF(AND(C62&lt;2.2,B62&lt;3.05,A62&lt;5.45),"setosa",IF(AND(C62&gt;=2.2,B62&lt;3.05,A62&lt;5.45),"versicolor",IF(AND(B62&lt;3.7,C62&lt;4.8,A62&gt;=5.45),"versicolor",IF(AND(B62&gt;=3.7,C62&lt;4.8,A62&gt;=5.45),"setosa",IF(AND(G62&lt;13.757,C62&lt;5.05,C62&gt;=4.8,A62&gt;=5.45),"virginica",IF(AND(G62&gt;=13.757,C62&lt;5.05,C62&gt;=4.8,A62&gt;=5.45),"versicolor",IF(AND(C62&gt;=5.15,C62&gt;=5.05,C62&gt;=4.8,A62&gt;=5.45),"virginica",IF(AND(A62&lt;5.95,C62&lt;5.15,C62&gt;=5.05,C62&gt;=4.8,A62&gt;=5.45),"virginica",IF(AND(D62&gt;=1.8,A62&gt;=5.95,C62&lt;5.15,C62&gt;=5.05,C62&gt;=4.8,A62&gt;=5.45),"virginica",IF(AND(B62&lt;2.75,D62&lt;1.8,A62&gt;=5.95,C62&lt;5.15,C62&gt;=5.05,C62&gt;=4.8,A62&gt;=5.45),"versicolor",IF(AND(B62&gt;=2.75,D62&lt;1.8,A62&gt;=5.95,C62&lt;5.15,C62&gt;=5.05,C62&gt;=4.8,A62&gt;=5.45),"virginica","shouldnthappen"))))))))))))</f>
        <v>versicolor</v>
      </c>
      <c r="T62" s="1" t="str">
        <f aca="false">IF(AND(C62&lt;2.6),"setosa",IF(AND(D62&lt;1.65,C62&lt;4.75,C62&gt;=2.6),"versicolor",IF(AND(D62&gt;=1.65,C62&lt;4.75,C62&gt;=2.6),"virginica",IF(AND(G62&gt;=8.494,A62&lt;6.6,C62&gt;=4.75,C62&gt;=2.6),"virginica",IF(AND(C62&lt;5.2,A62&gt;=6.6,C62&gt;=4.75,C62&gt;=2.6),"versicolor",IF(AND(C62&gt;=5.2,A62&gt;=6.6,C62&gt;=4.75,C62&gt;=2.6),"virginica",IF(AND(A62&lt;5.95,G62&lt;8.494,A62&lt;6.6,C62&gt;=4.75,C62&gt;=2.6),"virginica",IF(AND(A62&gt;=5.95,G62&lt;8.494,A62&lt;6.6,C62&gt;=4.75,C62&gt;=2.6),"versicolor","shouldnthappen"))))))))</f>
        <v>versicolor</v>
      </c>
      <c r="U62" s="1" t="str">
        <f aca="false">IF(AND(C62&lt;3.65,B62&gt;=3.35),"setosa",IF(AND(C62&gt;=3.65,B62&gt;=3.35),"virginica",IF(AND(C62&lt;2.35,A62&lt;6.25,B62&lt;3.35),"setosa",IF(AND(C62&lt;4.85,A62&gt;=6.25,B62&lt;3.35),"versicolor",IF(AND(G62&gt;=15.426,C62&gt;=2.35,A62&lt;6.25,B62&lt;3.35),"virginica",IF(AND(D62&gt;=1.55,C62&gt;=4.85,A62&gt;=6.25,B62&lt;3.35),"virginica",IF(AND(D62&lt;1.8,G62&lt;15.426,C62&gt;=2.35,A62&lt;6.25,B62&lt;3.35),"versicolor",IF(AND(D62&gt;=1.8,G62&lt;15.426,C62&gt;=2.35,A62&lt;6.25,B62&lt;3.35),"virginica",IF(AND(B62&lt;2.95,D62&lt;1.55,C62&gt;=4.85,A62&gt;=6.25,B62&lt;3.35),"virginica",IF(AND(B62&gt;=2.95,D62&lt;1.55,C62&gt;=4.85,A62&gt;=6.25,B62&lt;3.35),"versicolor","shouldnthappen"))))))))))</f>
        <v>versicolor</v>
      </c>
      <c r="V62" s="1" t="str">
        <f aca="false">IF(AND(C62&lt;2.6),"setosa",IF(AND(C62&gt;=4.85,C62&gt;=2.6),"virginica",IF(AND(F62&gt;=0.9,C62&lt;4.85,C62&gt;=2.6),"virginica",IF(AND(G62&lt;5.656,F62&lt;0.9,C62&lt;4.85,C62&gt;=2.6),"virginica",IF(AND(G62&gt;=5.656,F62&lt;0.9,C62&lt;4.85,C62&gt;=2.6),"versicolor","shouldnthappen")))))</f>
        <v>versicolor</v>
      </c>
      <c r="W62" s="1" t="str">
        <f aca="false">IF(AND(D62&gt;=1.75,G62&gt;=13.795),"virginica",IF(AND(D62&gt;=1.5,G62&gt;=12.335,G62&lt;13.795),"virginica",IF(AND(C62&lt;2.45,C62&lt;4.85,G62&lt;12.335,G62&lt;13.795),"setosa",IF(AND(C62&gt;=2.45,C62&lt;4.85,G62&lt;12.335,G62&lt;13.795),"versicolor",IF(AND(D62&gt;=1.7,C62&gt;=4.85,G62&lt;12.335,G62&lt;13.795),"virginica",IF(AND(B62&gt;=3.25,D62&lt;1.5,G62&gt;=12.335,G62&lt;13.795),"setosa",IF(AND(D62&lt;1,F62&lt;0.255,D62&lt;1.75,G62&gt;=13.795),"setosa",IF(AND(D62&gt;=1,F62&lt;0.255,D62&lt;1.75,G62&gt;=13.795),"versicolor",IF(AND(A62&lt;5.4,F62&gt;=0.255,D62&lt;1.75,G62&gt;=13.795),"setosa",IF(AND(A62&gt;=5.4,F62&gt;=0.255,D62&lt;1.75,G62&gt;=13.795),"versicolor",IF(AND(A62&lt;6.15,D62&lt;1.7,C62&gt;=4.85,G62&lt;12.335,G62&lt;13.795),"versicolor",IF(AND(A62&gt;=6.15,D62&lt;1.7,C62&gt;=4.85,G62&lt;12.335,G62&lt;13.795),"virginica",IF(AND(C62&lt;5,B62&lt;3.25,D62&lt;1.5,G62&gt;=12.335,G62&lt;13.795),"versicolor",IF(AND(C62&gt;=5,B62&lt;3.25,D62&lt;1.5,G62&gt;=12.335,G62&lt;13.795),"virginica","shouldnthappen"))))))))))))))</f>
        <v>versicolor</v>
      </c>
      <c r="X62" s="1" t="str">
        <f aca="false">IF(AND(C62&lt;2.5,A62&lt;5.55),"setosa",IF(AND(F62&lt;0.096,A62&gt;=5.55),"virginica",IF(AND(D62&lt;1.6,C62&gt;=2.5,A62&lt;5.55),"versicolor",IF(AND(D62&gt;=1.6,C62&gt;=2.5,A62&lt;5.55),"virginica",IF(AND(F62&gt;=0.156,C62&lt;4.75,F62&gt;=0.096,A62&gt;=5.55),"versicolor",IF(AND(D62&gt;=1.75,C62&gt;=4.75,F62&gt;=0.096,A62&gt;=5.55),"virginica",IF(AND(B62&lt;3.3,F62&lt;0.156,C62&lt;4.75,F62&gt;=0.096,A62&gt;=5.55),"versicolor",IF(AND(B62&gt;=3.3,F62&lt;0.156,C62&lt;4.75,F62&gt;=0.096,A62&gt;=5.55),"setosa",IF(AND(B62&lt;2.45,A62&lt;6.05,D62&lt;1.75,C62&gt;=4.75,F62&gt;=0.096,A62&gt;=5.55),"virginica",IF(AND(B62&gt;=2.45,A62&lt;6.05,D62&lt;1.75,C62&gt;=4.75,F62&gt;=0.096,A62&gt;=5.55),"versicolor",IF(AND(F62&lt;0.205,A62&gt;=6.05,D62&lt;1.75,C62&gt;=4.75,F62&gt;=0.096,A62&gt;=5.55),"versicolor",IF(AND(F62&gt;=0.205,A62&gt;=6.05,D62&lt;1.75,C62&gt;=4.75,F62&gt;=0.096,A62&gt;=5.55),"virginica","shouldnthappen"))))))))))))</f>
        <v>versicolor</v>
      </c>
      <c r="Y62" s="1" t="str">
        <f aca="false">IF(AND(C62&lt;2.35,A62&lt;5.55),"setosa",IF(AND(C62&gt;=5.05,A62&gt;=5.55),"virginica",IF(AND(D62&lt;1.6,C62&gt;=2.35,A62&lt;5.55),"versicolor",IF(AND(D62&gt;=1.6,C62&gt;=2.35,A62&lt;5.55),"virginica",IF(AND(D62&gt;=1.75,C62&lt;5.05,A62&gt;=5.55),"virginica",IF(AND(B62&gt;=3.55,D62&lt;1.75,C62&lt;5.05,A62&gt;=5.55),"setosa",IF(AND(G62&lt;6.3,B62&lt;3.55,D62&lt;1.75,C62&lt;5.05,A62&gt;=5.55),"virginica",IF(AND(G62&gt;=6.3,B62&lt;3.55,D62&lt;1.75,C62&lt;5.05,A62&gt;=5.55),"versicolor","shouldnthappen"))))))))</f>
        <v>versicolor</v>
      </c>
      <c r="Z62" s="1" t="str">
        <f aca="false">IF(AND(D62&lt;0.75),"setosa",IF(AND(B62&gt;=2.55,C62&lt;4.85,D62&gt;=0.75),"versicolor",IF(AND(D62&gt;=1.7,C62&gt;=4.85,D62&gt;=0.75),"virginica",IF(AND(D62&lt;1.6,B62&lt;2.55,C62&lt;4.85,D62&gt;=0.75),"versicolor",IF(AND(D62&gt;=1.6,B62&lt;2.55,C62&lt;4.85,D62&gt;=0.75),"virginica",IF(AND(B62&lt;2.65,D62&lt;1.7,C62&gt;=4.85,D62&gt;=0.75),"virginica",IF(AND(F62&lt;0.325,B62&gt;=2.65,D62&lt;1.7,C62&gt;=4.85,D62&gt;=0.75),"virginica",IF(AND(G62&lt;10.717,F62&gt;=0.325,B62&gt;=2.65,D62&lt;1.7,C62&gt;=4.85,D62&gt;=0.75),"versicolor",IF(AND(G62&gt;=10.717,F62&gt;=0.325,B62&gt;=2.65,D62&lt;1.7,C62&gt;=4.85,D62&gt;=0.75),"virginica","shouldnthappen")))))))))</f>
        <v>versicolor</v>
      </c>
      <c r="AA62" s="1" t="str">
        <f aca="false">IF(AND(D62&lt;0.75),"setosa",IF(AND(D62&gt;=1.75,D62&gt;=0.75),"virginica",IF(AND(F62&gt;=0.455,D62&lt;1.75,D62&gt;=0.75),"versicolor",IF(AND(D62&lt;1.45,F62&lt;0.455,D62&lt;1.75,D62&gt;=0.75),"versicolor",IF(AND(F62&lt;0.247,D62&gt;=1.45,F62&lt;0.455,D62&lt;1.75,D62&gt;=0.75),"versicolor",IF(AND(F62&gt;=0.247,D62&gt;=1.45,F62&lt;0.455,D62&lt;1.75,D62&gt;=0.75),"virginica","shouldnthappen"))))))</f>
        <v>versicolor</v>
      </c>
      <c r="AB62" s="1" t="str">
        <f aca="false">IF(AND(F62&gt;=0.221,B62&gt;=3.35),"setosa",IF(AND(A62&lt;5.3,F62&gt;=0.683,B62&lt;3.35),"setosa",IF(AND(A62&lt;6.45,F62&lt;0.221,B62&gt;=3.35),"setosa",IF(AND(A62&gt;=6.45,F62&lt;0.221,B62&gt;=3.35),"virginica",IF(AND(G62&lt;6.3,A62&lt;6.25,F62&lt;0.683,B62&lt;3.35),"virginica",IF(AND(G62&lt;13.795,A62&gt;=6.25,F62&lt;0.683,B62&lt;3.35),"virginica",IF(AND(D62&lt;1.65,A62&gt;=5.3,F62&gt;=0.683,B62&lt;3.35),"versicolor",IF(AND(D62&gt;=1.65,A62&gt;=5.3,F62&gt;=0.683,B62&lt;3.35),"virginica",IF(AND(D62&lt;0.6,G62&gt;=6.3,A62&lt;6.25,F62&lt;0.683,B62&lt;3.35),"setosa",IF(AND(D62&lt;1.7,G62&gt;=13.795,A62&gt;=6.25,F62&lt;0.683,B62&lt;3.35),"versicolor",IF(AND(D62&gt;=1.7,G62&gt;=13.795,A62&gt;=6.25,F62&lt;0.683,B62&lt;3.35),"virginica",IF(AND(C62&gt;=5.35,D62&gt;=0.6,G62&gt;=6.3,A62&lt;6.25,F62&lt;0.683,B62&lt;3.35),"virginica",IF(AND(D62&lt;1.75,C62&lt;5.35,D62&gt;=0.6,G62&gt;=6.3,A62&lt;6.25,F62&lt;0.683,B62&lt;3.35),"versicolor",IF(AND(D62&gt;=1.75,C62&lt;5.35,D62&gt;=0.6,G62&gt;=6.3,A62&lt;6.25,F62&lt;0.683,B62&lt;3.35),"virginica","shouldnthappen"))))))))))))))</f>
        <v>versicolor</v>
      </c>
      <c r="AC62" s="1" t="str">
        <f aca="false">IF(AND(B62&gt;=3.3),"setosa",IF(AND(C62&lt;2.45,D62&lt;1.55,B62&lt;3.3),"setosa",IF(AND(F62&gt;=0.211,D62&gt;=1.55,B62&lt;3.3),"virginica",IF(AND(C62&lt;4.9,C62&gt;=2.45,D62&lt;1.55,B62&lt;3.3),"versicolor",IF(AND(C62&gt;=4.9,C62&gt;=2.45,D62&lt;1.55,B62&lt;3.3),"virginica",IF(AND(F62&lt;0.138,F62&lt;0.211,D62&gt;=1.55,B62&lt;3.3),"virginica",IF(AND(F62&gt;=0.138,F62&lt;0.211,D62&gt;=1.55,B62&lt;3.3),"versicolor","shouldnthappen")))))))</f>
        <v>versicolor</v>
      </c>
      <c r="AD62" s="1" t="str">
        <f aca="false">IF(AND(D62&gt;=1.75),"virginica",IF(AND(D62&lt;0.75,D62&lt;1.75),"setosa",IF(AND(D62&lt;1.35,D62&gt;=0.75,D62&lt;1.75),"versicolor",IF(AND(B62&lt;2.6,C62&lt;4.85,D62&gt;=1.35,D62&gt;=0.75,D62&lt;1.75),"virginica",IF(AND(B62&gt;=2.6,C62&lt;4.85,D62&gt;=1.35,D62&gt;=0.75,D62&lt;1.75),"versicolor",IF(AND(A62&lt;6.4,C62&gt;=4.85,D62&gt;=1.35,D62&gt;=0.75,D62&lt;1.75),"virginica",IF(AND(A62&gt;=6.4,C62&gt;=4.85,D62&gt;=1.35,D62&gt;=0.75,D62&lt;1.75),"versicolor","shouldnthappen")))))))</f>
        <v>versicolor</v>
      </c>
      <c r="AE62" s="1" t="str">
        <f aca="false">IF(AND(C62&lt;2.45),"setosa",IF(AND(F62&lt;0.07,C62&gt;=2.45),"virginica",IF(AND(A62&gt;=5,C62&lt;4.75,F62&gt;=0.07,C62&gt;=2.45),"versicolor",IF(AND(F62&lt;0.182,C62&gt;=4.75,F62&gt;=0.07,C62&gt;=2.45),"versicolor",IF(AND(B62&lt;2.45,A62&lt;5,C62&lt;4.75,F62&gt;=0.07,C62&gt;=2.45),"versicolor",IF(AND(B62&gt;=2.45,A62&lt;5,C62&lt;4.75,F62&gt;=0.07,C62&gt;=2.45),"virginica",IF(AND(F62&gt;=0.468,F62&gt;=0.182,C62&gt;=4.75,F62&gt;=0.07,C62&gt;=2.45),"virginica",IF(AND(A62&gt;=6.85,F62&lt;0.468,F62&gt;=0.182,C62&gt;=4.75,F62&gt;=0.07,C62&gt;=2.45),"virginica",IF(AND(B62&lt;2.6,A62&lt;6.85,F62&lt;0.468,F62&gt;=0.182,C62&gt;=4.75,F62&gt;=0.07,C62&gt;=2.45),"virginica",IF(AND(B62&gt;=2.6,A62&lt;6.85,F62&lt;0.468,F62&gt;=0.182,C62&gt;=4.75,F62&gt;=0.07,C62&gt;=2.45),"versicolor","shouldnthappen"))))))))))</f>
        <v>versicolor</v>
      </c>
      <c r="AF62" s="1" t="str">
        <f aca="false">IF(AND(D62&lt;0.75,A62&lt;5.45),"setosa",IF(AND(D62&gt;=1.75,A62&gt;=5.45),"virginica",IF(AND(G62&lt;6.094,D62&gt;=0.75,A62&lt;5.45),"virginica",IF(AND(G62&gt;=6.094,D62&gt;=0.75,A62&lt;5.45),"versicolor",IF(AND(C62&lt;2.75,D62&lt;1.75,A62&gt;=5.45),"setosa",IF(AND(D62&lt;1.45,C62&gt;=2.75,D62&lt;1.75,A62&gt;=5.45),"versicolor",IF(AND(B62&lt;2.75,D62&gt;=1.45,C62&gt;=2.75,D62&lt;1.75,A62&gt;=5.45),"versicolor",IF(AND(C62&lt;5.05,B62&gt;=2.75,D62&gt;=1.45,C62&gt;=2.75,D62&lt;1.75,A62&gt;=5.45),"versicolor",IF(AND(C62&gt;=5.05,B62&gt;=2.75,D62&gt;=1.45,C62&gt;=2.75,D62&lt;1.75,A62&gt;=5.45),"virginica","shouldnthappen")))))))))</f>
        <v>versicolor</v>
      </c>
      <c r="AG62" s="1" t="str">
        <f aca="false">IF(AND(D62&lt;0.65,G62&lt;8.868,A62&lt;5.3),"setosa",IF(AND(C62&lt;2.6,G62&gt;=8.868,A62&lt;5.3),"setosa",IF(AND(C62&gt;=2.6,G62&gt;=8.868,A62&lt;5.3),"versicolor",IF(AND(C62&gt;=4.95,D62&lt;1.55,A62&gt;=5.3),"virginica",IF(AND(G62&lt;13.795,D62&gt;=1.55,A62&gt;=5.3),"virginica",IF(AND(C62&lt;3.75,D62&gt;=0.65,G62&lt;8.868,A62&lt;5.3),"versicolor",IF(AND(C62&gt;=3.75,D62&gt;=0.65,G62&lt;8.868,A62&lt;5.3),"virginica",IF(AND(C62&lt;2.6,C62&lt;4.95,D62&lt;1.55,A62&gt;=5.3),"setosa",IF(AND(C62&gt;=2.6,C62&lt;4.95,D62&lt;1.55,A62&gt;=5.3),"versicolor",IF(AND(C62&lt;4.75,G62&gt;=13.795,D62&gt;=1.55,A62&gt;=5.3),"versicolor",IF(AND(C62&gt;=4.75,G62&gt;=13.795,D62&gt;=1.55,A62&gt;=5.3),"virginica","shouldnthappen")))))))))))</f>
        <v>versicolor</v>
      </c>
      <c r="AH62" s="1" t="str">
        <f aca="false">IF(AND(D62&lt;0.75),"setosa",IF(AND(C62&lt;4.75,D62&gt;=0.75),"versicolor",IF(AND(G62&lt;13.757,C62&gt;=4.75,D62&gt;=0.75),"virginica",IF(AND(B62&lt;3.05,G62&gt;=13.757,C62&gt;=4.75,D62&gt;=0.75),"virginica",IF(AND(A62&lt;6.65,B62&gt;=3.05,G62&gt;=13.757,C62&gt;=4.75,D62&gt;=0.75),"virginica",IF(AND(A62&gt;=6.65,B62&gt;=3.05,G62&gt;=13.757,C62&gt;=4.75,D62&gt;=0.75),"versicolor","shouldnthappen"))))))</f>
        <v>versicolor</v>
      </c>
      <c r="AI62" s="1" t="str">
        <f aca="false">IF(AND(D62&lt;0.7),"setosa",IF(AND(C62&lt;4.75,D62&gt;=0.7),"versicolor",IF(AND(A62&lt;6.6,F62&lt;0.482,C62&gt;=4.75,D62&gt;=0.7),"virginica",IF(AND(C62&gt;=4.95,F62&gt;=0.482,C62&gt;=4.75,D62&gt;=0.7),"virginica",IF(AND(D62&lt;1.9,A62&gt;=6.6,F62&lt;0.482,C62&gt;=4.75,D62&gt;=0.7),"versicolor",IF(AND(D62&gt;=1.9,A62&gt;=6.6,F62&lt;0.482,C62&gt;=4.75,D62&gt;=0.7),"virginica",IF(AND(F62&gt;=0.766,C62&lt;4.95,F62&gt;=0.482,C62&gt;=4.75,D62&gt;=0.7),"virginica",IF(AND(B62&lt;2.95,F62&lt;0.766,C62&lt;4.95,F62&gt;=0.482,C62&gt;=4.75,D62&gt;=0.7),"virginica",IF(AND(B62&gt;=2.95,F62&lt;0.766,C62&lt;4.95,F62&gt;=0.482,C62&gt;=4.75,D62&gt;=0.7),"versicolor","shouldnthappen")))))))))</f>
        <v>versicolor</v>
      </c>
      <c r="AJ62" s="1" t="str">
        <f aca="false">IF(AND(C62&lt;2.45,C62&lt;4.75),"setosa",IF(AND(D62&gt;=1.65,C62&gt;=4.75),"virginica",IF(AND(A62&lt;4.95,C62&gt;=2.45,C62&lt;4.75),"virginica",IF(AND(A62&gt;=4.95,C62&gt;=2.45,C62&lt;4.75),"versicolor",IF(AND(B62&lt;2.95,D62&lt;1.65,C62&gt;=4.75),"virginica",IF(AND(B62&gt;=2.95,D62&lt;1.65,C62&gt;=4.75),"versicolor","shouldnthappen"))))))</f>
        <v>versicolor</v>
      </c>
      <c r="AK62" s="1" t="str">
        <f aca="false">IF(AND(D62&lt;0.75,A62&lt;5.45),"setosa",IF(AND(B62&lt;2.45,D62&gt;=0.75,A62&lt;5.45),"versicolor",IF(AND(A62&gt;=5.55,C62&lt;4.75,A62&gt;=5.45),"versicolor",IF(AND(C62&gt;=5.15,C62&gt;=4.75,A62&gt;=5.45),"virginica",IF(AND(G62&lt;6.094,B62&gt;=2.45,D62&gt;=0.75,A62&lt;5.45),"virginica",IF(AND(G62&gt;=6.094,B62&gt;=2.45,D62&gt;=0.75,A62&lt;5.45),"versicolor",IF(AND(D62&lt;0.6,A62&lt;5.55,C62&lt;4.75,A62&gt;=5.45),"setosa",IF(AND(D62&gt;=0.6,A62&lt;5.55,C62&lt;4.75,A62&gt;=5.45),"versicolor",IF(AND(C62&lt;4.95,C62&lt;5.15,C62&gt;=4.75,A62&gt;=5.45),"virginica",IF(AND(G62&lt;12.627,C62&lt;5.05,C62&gt;=4.95,C62&lt;5.15,C62&gt;=4.75,A62&gt;=5.45),"virginica",IF(AND(G62&gt;=12.627,C62&lt;5.05,C62&gt;=4.95,C62&lt;5.15,C62&gt;=4.75,A62&gt;=5.45),"versicolor",IF(AND(D62&lt;1.7,C62&gt;=5.05,C62&gt;=4.95,C62&lt;5.15,C62&gt;=4.75,A62&gt;=5.45),"versicolor",IF(AND(D62&gt;=1.7,C62&gt;=5.05,C62&gt;=4.95,C62&lt;5.15,C62&gt;=4.75,A62&gt;=5.45),"virginica","shouldnthappen")))))))))))))</f>
        <v>versicolor</v>
      </c>
      <c r="AL62" s="1" t="str">
        <f aca="false">IF(AND(B62&lt;2.45,B62&lt;3.15),"versicolor",IF(AND(D62&lt;0.95,G62&lt;15.141,B62&gt;=3.15),"setosa",IF(AND(G62&lt;15.429,G62&gt;=15.141,B62&gt;=3.15),"versicolor",IF(AND(G62&gt;=15.429,G62&gt;=15.141,B62&gt;=3.15),"virginica",IF(AND(C62&lt;2.3,C62&lt;4.75,B62&gt;=2.45,B62&lt;3.15),"setosa",IF(AND(G62&gt;=16.072,C62&gt;=4.75,B62&gt;=2.45,B62&lt;3.15),"versicolor",IF(AND(G62&lt;11.833,D62&gt;=0.95,G62&lt;15.141,B62&gt;=3.15),"virginica",IF(AND(A62&lt;5,C62&gt;=2.3,C62&lt;4.75,B62&gt;=2.45,B62&lt;3.15),"virginica",IF(AND(A62&gt;=5,C62&gt;=2.3,C62&lt;4.75,B62&gt;=2.45,B62&lt;3.15),"versicolor",IF(AND(G62&lt;14.342,G62&gt;=11.833,D62&gt;=0.95,G62&lt;15.141,B62&gt;=3.15),"versicolor",IF(AND(G62&gt;=14.342,G62&gt;=11.833,D62&gt;=0.95,G62&lt;15.141,B62&gt;=3.15),"virginica",IF(AND(G62&lt;13.757,F62&gt;=0.741,G62&lt;16.072,C62&gt;=4.75,B62&gt;=2.45,B62&lt;3.15),"virginica",IF(AND(F62&gt;=0.546,A62&lt;6.15,F62&lt;0.741,G62&lt;16.072,C62&gt;=4.75,B62&gt;=2.45,B62&lt;3.15),"virginica",IF(AND(D62&gt;=1.75,A62&gt;=6.15,F62&lt;0.741,G62&lt;16.072,C62&gt;=4.75,B62&gt;=2.45,B62&lt;3.15),"virginica",IF(AND(C62&lt;4.85,G62&gt;=13.757,F62&gt;=0.741,G62&lt;16.072,C62&gt;=4.75,B62&gt;=2.45,B62&lt;3.15),"virginica",IF(AND(C62&gt;=4.85,G62&gt;=13.757,F62&gt;=0.741,G62&lt;16.072,C62&gt;=4.75,B62&gt;=2.45,B62&lt;3.15),"versicolor",IF(AND(F62&lt;0.331,F62&lt;0.546,A62&lt;6.15,F62&lt;0.741,G62&lt;16.072,C62&gt;=4.75,B62&gt;=2.45,B62&lt;3.15),"virginica",IF(AND(F62&gt;=0.331,F62&lt;0.546,A62&lt;6.15,F62&lt;0.741,G62&lt;16.072,C62&gt;=4.75,B62&gt;=2.45,B62&lt;3.15),"versicolor",IF(AND(G62&lt;10.661,D62&lt;1.75,A62&gt;=6.15,F62&lt;0.741,G62&lt;16.072,C62&gt;=4.75,B62&gt;=2.45,B62&lt;3.15),"virginica",IF(AND(G62&gt;=10.661,D62&lt;1.75,A62&gt;=6.15,F62&lt;0.741,G62&lt;16.072,C62&gt;=4.75,B62&gt;=2.45,B62&lt;3.15),"versicolor","shouldnthappen"))))))))))))))))))))</f>
        <v>versicolor</v>
      </c>
      <c r="AM62" s="1" t="str">
        <f aca="false">IF(AND(D62&lt;1.35,F62&gt;=0.917),"setosa",IF(AND(D62&gt;=1.35,F62&gt;=0.917),"virginica",IF(AND(D62&lt;0.75,D62&lt;1.55,F62&lt;0.917),"setosa",IF(AND(C62&gt;=4.8,D62&gt;=1.55,F62&lt;0.917),"virginica",IF(AND(A62&lt;5.95,D62&gt;=0.75,D62&lt;1.55,F62&lt;0.917),"versicolor",IF(AND(F62&lt;0.473,C62&lt;4.8,D62&gt;=1.55,F62&lt;0.917),"virginica",IF(AND(F62&gt;=0.473,C62&lt;4.8,D62&gt;=1.55,F62&lt;0.917),"versicolor",IF(AND(C62&lt;4.95,A62&gt;=5.95,D62&gt;=0.75,D62&lt;1.55,F62&lt;0.917),"versicolor",IF(AND(C62&gt;=4.95,A62&gt;=5.95,D62&gt;=0.75,D62&lt;1.55,F62&lt;0.917),"virginica","shouldnthappen")))))))))</f>
        <v>versicolor</v>
      </c>
      <c r="AN62" s="1" t="str">
        <f aca="false">IF(AND(D62&lt;0.75,A62&lt;5.45),"setosa",IF(AND(D62&lt;1.55,D62&gt;=0.75,A62&lt;5.45),"versicolor",IF(AND(D62&gt;=1.55,D62&gt;=0.75,A62&lt;5.45),"virginica",IF(AND(A62&gt;=5.75,C62&lt;4.75,A62&gt;=5.45),"versicolor",IF(AND(F62&lt;0.361,C62&gt;=4.75,A62&gt;=5.45),"virginica",IF(AND(C62&lt;2.6,A62&lt;5.75,C62&lt;4.75,A62&gt;=5.45),"setosa",IF(AND(C62&gt;=2.6,A62&lt;5.75,C62&lt;4.75,A62&gt;=5.45),"versicolor",IF(AND(D62&gt;=1.7,F62&gt;=0.361,C62&gt;=4.75,A62&gt;=5.45),"virginica",IF(AND(B62&lt;2.65,D62&lt;1.7,F62&gt;=0.361,C62&gt;=4.75,A62&gt;=5.45),"virginica",IF(AND(A62&lt;7.05,B62&gt;=2.65,D62&lt;1.7,F62&gt;=0.361,C62&gt;=4.75,A62&gt;=5.45),"versicolor",IF(AND(A62&gt;=7.05,B62&gt;=2.65,D62&lt;1.7,F62&gt;=0.361,C62&gt;=4.75,A62&gt;=5.45),"virginica","shouldnthappen")))))))))))</f>
        <v>versicolor</v>
      </c>
      <c r="AO62" s="1" t="str">
        <f aca="false">IF(AND(D62&lt;0.7),"setosa",IF(AND(A62&lt;4.95,C62&lt;4.85,D62&gt;=0.7),"virginica",IF(AND(A62&gt;=4.95,C62&lt;4.85,D62&gt;=0.7),"versicolor",IF(AND(D62&gt;=1.7,C62&gt;=4.85,D62&gt;=0.7),"virginica",IF(AND(F62&lt;0.325,D62&lt;1.7,C62&gt;=4.85,D62&gt;=0.7),"virginica",IF(AND(D62&lt;1.55,F62&gt;=0.325,D62&lt;1.7,C62&gt;=4.85,D62&gt;=0.7),"virginica",IF(AND(D62&gt;=1.55,F62&gt;=0.325,D62&lt;1.7,C62&gt;=4.85,D62&gt;=0.7),"versicolor","shouldnthappen")))))))</f>
        <v>versicolor</v>
      </c>
      <c r="AP62" s="1" t="str">
        <f aca="false">IF(AND(D62&lt;0.75),"setosa",IF(AND(C62&lt;4.85,D62&gt;=0.75),"versicolor",IF(AND(G62&gt;=8.277,C62&gt;=4.85,D62&gt;=0.75),"virginica",IF(AND(F62&gt;=0.633,G62&lt;8.277,C62&gt;=4.85,D62&gt;=0.75),"virginica",IF(AND(G62&lt;7.61,F62&lt;0.633,G62&lt;8.277,C62&gt;=4.85,D62&gt;=0.75),"virginica",IF(AND(G62&gt;=7.61,F62&lt;0.633,G62&lt;8.277,C62&gt;=4.85,D62&gt;=0.75),"versicolor","shouldnthappen"))))))</f>
        <v>versicolor</v>
      </c>
      <c r="AQ62" s="1" t="str">
        <f aca="false">IF(AND(C62&lt;2.65,A62&gt;=5.45,C62&lt;4.75),"setosa",IF(AND(C62&gt;=2.65,A62&gt;=5.45,C62&lt;4.75),"versicolor",IF(AND(B62&lt;2.9,C62&lt;4.85,C62&gt;=4.75),"versicolor",IF(AND(B62&gt;=2.9,C62&lt;4.85,C62&gt;=4.75),"virginica",IF(AND(D62&lt;1.7,C62&gt;=4.85,C62&gt;=4.75),"versicolor",IF(AND(D62&gt;=1.7,C62&gt;=4.85,C62&gt;=4.75),"virginica",IF(AND(C62&lt;2.45,G62&lt;14.126,A62&lt;5.45,C62&lt;4.75),"setosa",IF(AND(C62&gt;=2.45,G62&lt;14.126,A62&lt;5.45,C62&lt;4.75),"versicolor",IF(AND(C62&lt;2.4,G62&gt;=14.126,A62&lt;5.45,C62&lt;4.75),"setosa",IF(AND(C62&gt;=2.4,G62&gt;=14.126,A62&lt;5.45,C62&lt;4.75),"versicolor","shouldnthappen"))))))))))</f>
        <v>versicolor</v>
      </c>
      <c r="AR62" s="1" t="str">
        <f aca="false">IF(AND(C62&lt;2.45,C62&lt;4.85),"setosa",IF(AND(C62&gt;=5.15,C62&gt;=4.85),"virginica",IF(AND(A62&gt;=4.95,C62&gt;=2.45,C62&lt;4.85),"versicolor",IF(AND(D62&lt;1.35,A62&lt;4.95,C62&gt;=2.45,C62&lt;4.85),"versicolor",IF(AND(D62&gt;=1.35,A62&lt;4.95,C62&gt;=2.45,C62&lt;4.85),"virginica",IF(AND(F62&lt;0.35,G62&lt;12.751,C62&lt;5.15,C62&gt;=4.85),"virginica",IF(AND(A62&lt;6.5,G62&gt;=12.751,C62&lt;5.15,C62&gt;=4.85),"virginica",IF(AND(A62&gt;=6.5,G62&gt;=12.751,C62&lt;5.15,C62&gt;=4.85),"versicolor",IF(AND(B62&gt;=2.75,F62&gt;=0.35,G62&lt;12.751,C62&lt;5.15,C62&gt;=4.85),"virginica",IF(AND(C62&lt;5.05,B62&lt;2.75,F62&gt;=0.35,G62&lt;12.751,C62&lt;5.15,C62&gt;=4.85),"virginica",IF(AND(C62&gt;=5.05,B62&lt;2.75,F62&gt;=0.35,G62&lt;12.751,C62&lt;5.15,C62&gt;=4.85),"versicolor","shouldnthappen")))))))))))</f>
        <v>versicolor</v>
      </c>
      <c r="AS62" s="1" t="str">
        <f aca="false">IF(AND(F62&gt;=0.9,B62&lt;3.05),"virginica",IF(AND(A62&lt;5.9,B62&gt;=3.05),"setosa",IF(AND(D62&lt;1.65,A62&gt;=5.9,B62&gt;=3.05),"versicolor",IF(AND(D62&gt;=1.65,A62&gt;=5.9,B62&gt;=3.05),"virginica",IF(AND(D62&gt;=1.75,C62&gt;=4.85,F62&lt;0.9,B62&lt;3.05),"virginica",IF(AND(C62&lt;2.2,B62&lt;2.95,C62&lt;4.85,F62&lt;0.9,B62&lt;3.05),"setosa",IF(AND(C62&gt;=2.2,B62&lt;2.95,C62&lt;4.85,F62&lt;0.9,B62&lt;3.05),"versicolor",IF(AND(C62&lt;2.8,B62&gt;=2.95,C62&lt;4.85,F62&lt;0.9,B62&lt;3.05),"setosa",IF(AND(C62&gt;=2.8,B62&gt;=2.95,C62&lt;4.85,F62&lt;0.9,B62&lt;3.05),"versicolor",IF(AND(G62&lt;13.879,D62&lt;1.75,C62&gt;=4.85,F62&lt;0.9,B62&lt;3.05),"virginica",IF(AND(G62&gt;=13.879,D62&lt;1.75,C62&gt;=4.85,F62&lt;0.9,B62&lt;3.05),"versicolor","shouldnthappen")))))))))))</f>
        <v>versicolor</v>
      </c>
      <c r="AT62" s="1" t="str">
        <f aca="false">IF(AND(D62&lt;0.75),"setosa",IF(AND(D62&gt;=1.75,D62&gt;=0.75),"virginica",IF(AND(D62&lt;1.45,G62&lt;7.37,D62&lt;1.75,D62&gt;=0.75),"versicolor",IF(AND(D62&gt;=1.45,G62&lt;7.37,D62&lt;1.75,D62&gt;=0.75),"virginica",IF(AND(C62&lt;5.45,G62&gt;=7.37,D62&lt;1.75,D62&gt;=0.75),"versicolor",IF(AND(C62&gt;=5.45,G62&gt;=7.37,D62&lt;1.75,D62&gt;=0.75),"virginica","shouldnthappen"))))))</f>
        <v>versicolor</v>
      </c>
      <c r="AU62" s="1" t="str">
        <f aca="false">IF(AND(D62&lt;0.7),"setosa",IF(AND(D62&gt;=1.7,A62&gt;=6.15,D62&gt;=0.7),"virginica",IF(AND(B62&gt;=2.55,C62&lt;4.75,A62&lt;6.15,D62&gt;=0.7),"versicolor",IF(AND(D62&gt;=1.7,C62&gt;=4.75,A62&lt;6.15,D62&gt;=0.7),"virginica",IF(AND(C62&lt;5.25,D62&lt;1.7,A62&gt;=6.15,D62&gt;=0.7),"versicolor",IF(AND(C62&gt;=5.25,D62&lt;1.7,A62&gt;=6.15,D62&gt;=0.7),"virginica",IF(AND(C62&lt;4.25,B62&lt;2.55,C62&lt;4.75,A62&lt;6.15,D62&gt;=0.7),"versicolor",IF(AND(C62&gt;=4.25,B62&lt;2.55,C62&lt;4.75,A62&lt;6.15,D62&gt;=0.7),"virginica",IF(AND(B62&lt;2.65,D62&lt;1.7,C62&gt;=4.75,A62&lt;6.15,D62&gt;=0.7),"virginica",IF(AND(B62&gt;=2.65,D62&lt;1.7,C62&gt;=4.75,A62&lt;6.15,D62&gt;=0.7),"versicolor","shouldnthappen"))))))))))</f>
        <v>versicolor</v>
      </c>
      <c r="AV62" s="1" t="str">
        <f aca="false">IF(AND(D62&lt;0.75),"setosa",IF(AND(F62&gt;=0.899,D62&gt;=0.75),"virginica",IF(AND(D62&lt;1.65,A62&lt;6.05,F62&lt;0.899,D62&gt;=0.75),"versicolor",IF(AND(D62&gt;=1.65,A62&lt;6.05,F62&lt;0.899,D62&gt;=0.75),"virginica",IF(AND(C62&gt;=5.05,A62&gt;=6.05,F62&lt;0.899,D62&gt;=0.75),"virginica",IF(AND(G62&gt;=13.757,C62&lt;5.05,A62&gt;=6.05,F62&lt;0.899,D62&gt;=0.75),"versicolor",IF(AND(D62&lt;1.6,G62&lt;13.757,C62&lt;5.05,A62&gt;=6.05,F62&lt;0.899,D62&gt;=0.75),"versicolor",IF(AND(D62&gt;=1.6,G62&lt;13.757,C62&lt;5.05,A62&gt;=6.05,F62&lt;0.899,D62&gt;=0.75),"virginica","shouldnthappen"))))))))</f>
        <v>versicolor</v>
      </c>
      <c r="AW62" s="1" t="str">
        <f aca="false">IF(AND(F62&lt;0.117,A62&gt;=5.55),"virginica",IF(AND(A62&gt;=5.2,G62&lt;6.086,A62&lt;5.55),"versicolor",IF(AND(D62&lt;0.7,G62&gt;=6.086,A62&lt;5.55),"setosa",IF(AND(D62&gt;=0.7,G62&gt;=6.086,A62&lt;5.55),"versicolor",IF(AND(A62&lt;4.75,A62&lt;5.2,G62&lt;6.086,A62&lt;5.55),"setosa",IF(AND(A62&gt;=4.75,A62&lt;5.2,G62&lt;6.086,A62&lt;5.55),"virginica",IF(AND(D62&gt;=1.65,C62&lt;4.95,F62&gt;=0.117,A62&gt;=5.55),"virginica",IF(AND(D62&gt;=1.75,C62&gt;=4.95,F62&gt;=0.117,A62&gt;=5.55),"virginica",IF(AND(C62&lt;2.6,D62&lt;1.65,C62&lt;4.95,F62&gt;=0.117,A62&gt;=5.55),"setosa",IF(AND(C62&gt;=2.6,D62&lt;1.65,C62&lt;4.95,F62&gt;=0.117,A62&gt;=5.55),"versicolor",IF(AND(D62&lt;1.55,D62&lt;1.75,C62&gt;=4.95,F62&gt;=0.117,A62&gt;=5.55),"virginica",IF(AND(A62&lt;6.95,D62&gt;=1.55,D62&lt;1.75,C62&gt;=4.95,F62&gt;=0.117,A62&gt;=5.55),"versicolor",IF(AND(A62&gt;=6.95,D62&gt;=1.55,D62&lt;1.75,C62&gt;=4.95,F62&gt;=0.117,A62&gt;=5.55),"virginica","shouldnthappen")))))))))))))</f>
        <v>versicolor</v>
      </c>
      <c r="AX62" s="1" t="str">
        <f aca="false">IF(AND(D62&lt;0.75),"setosa",IF(AND(F62&lt;0.138,D62&gt;=0.75),"virginica",IF(AND(C62&lt;4.45,A62&lt;6.15,F62&gt;=0.138,D62&gt;=0.75),"versicolor",IF(AND(C62&gt;=5.05,A62&gt;=6.15,F62&gt;=0.138,D62&gt;=0.75),"virginica",IF(AND(B62&lt;2.65,C62&gt;=4.45,A62&lt;6.15,F62&gt;=0.138,D62&gt;=0.75),"virginica",IF(AND(A62&gt;=6.35,C62&lt;5.05,A62&gt;=6.15,F62&gt;=0.138,D62&gt;=0.75),"versicolor",IF(AND(A62&lt;5.65,B62&gt;=2.65,C62&gt;=4.45,A62&lt;6.15,F62&gt;=0.138,D62&gt;=0.75),"virginica",IF(AND(D62&lt;1.75,A62&lt;6.35,C62&lt;5.05,A62&gt;=6.15,F62&gt;=0.138,D62&gt;=0.75),"versicolor",IF(AND(D62&gt;=1.75,A62&lt;6.35,C62&lt;5.05,A62&gt;=6.15,F62&gt;=0.138,D62&gt;=0.75),"virginica",IF(AND(D62&lt;1.7,A62&gt;=5.65,B62&gt;=2.65,C62&gt;=4.45,A62&lt;6.15,F62&gt;=0.138,D62&gt;=0.75),"versicolor",IF(AND(D62&gt;=1.7,A62&gt;=5.65,B62&gt;=2.65,C62&gt;=4.45,A62&lt;6.15,F62&gt;=0.138,D62&gt;=0.75),"virginica","shouldnthappen")))))))))))</f>
        <v>versicolor</v>
      </c>
      <c r="AY62" s="1" t="str">
        <f aca="false">IF(AND(D62&lt;0.75,A62&lt;5.55),"setosa",IF(AND(A62&lt;4.95,D62&gt;=0.75,A62&lt;5.55),"virginica",IF(AND(A62&gt;=4.95,D62&gt;=0.75,A62&lt;5.55),"versicolor",IF(AND(C62&lt;2.6,C62&lt;4.85,A62&gt;=5.55),"setosa",IF(AND(C62&gt;=2.6,C62&lt;4.85,A62&gt;=5.55),"versicolor",IF(AND(D62&gt;=1.75,C62&gt;=4.85,A62&gt;=5.55),"virginica",IF(AND(F62&lt;0.405,D62&lt;1.75,C62&gt;=4.85,A62&gt;=5.55),"versicolor",IF(AND(B62&lt;3.05,F62&gt;=0.405,D62&lt;1.75,C62&gt;=4.85,A62&gt;=5.55),"virginica",IF(AND(B62&gt;=3.05,F62&gt;=0.405,D62&lt;1.75,C62&gt;=4.85,A62&gt;=5.55),"versicolor","shouldnthappen")))))))))</f>
        <v>versicolor</v>
      </c>
      <c r="AZ62" s="1" t="str">
        <f aca="false">IF(AND(D62&lt;0.75),"setosa",IF(AND(F62&lt;0.9,C62&lt;4.95,D62&gt;=0.75),"versicolor",IF(AND(F62&gt;=0.9,C62&lt;4.95,D62&gt;=0.75),"virginica",IF(AND(D62&gt;=1.7,C62&gt;=4.95,D62&gt;=0.75),"virginica",IF(AND(F62&lt;0.405,D62&lt;1.7,C62&gt;=4.95,D62&gt;=0.75),"versicolor",IF(AND(F62&gt;=0.405,D62&lt;1.7,C62&gt;=4.95,D62&gt;=0.75),"virginica","shouldnthappen"))))))</f>
        <v>versicolor</v>
      </c>
      <c r="BA62" s="1" t="str">
        <f aca="false">IF(AND(D62&lt;0.75),"setosa",IF(AND(D62&gt;=1.7,C62&gt;=5.05,D62&gt;=0.75),"virginica",IF(AND(D62&lt;1.45,D62&lt;1.6,C62&lt;5.05,D62&gt;=0.75),"versicolor",IF(AND(A62&lt;5.8,D62&gt;=1.6,C62&lt;5.05,D62&gt;=0.75),"virginica",IF(AND(A62&gt;=5.8,D62&gt;=1.6,C62&lt;5.05,D62&gt;=0.75),"versicolor",IF(AND(F62&lt;0.417,D62&lt;1.7,C62&gt;=5.05,D62&gt;=0.75),"versicolor",IF(AND(F62&gt;=0.417,D62&lt;1.7,C62&gt;=5.05,D62&gt;=0.75),"virginica",IF(AND(A62&lt;5.95,D62&gt;=1.45,D62&lt;1.6,C62&lt;5.05,D62&gt;=0.75),"versicolor",IF(AND(G62&lt;10.618,A62&gt;=5.95,D62&gt;=1.45,D62&lt;1.6,C62&lt;5.05,D62&gt;=0.75),"virginica",IF(AND(G62&gt;=10.618,A62&gt;=5.95,D62&gt;=1.45,D62&lt;1.6,C62&lt;5.05,D62&gt;=0.75),"versicolor","shouldnthappen"))))))))))</f>
        <v>virginica</v>
      </c>
      <c r="BB62" s="1" t="str">
        <f aca="false">IF(AND(C62&lt;2.6),"setosa",IF(AND(D62&gt;=1.75,C62&gt;=2.6),"virginica",IF(AND(C62&gt;=5.45,D62&lt;1.75,C62&gt;=2.6),"virginica",IF(AND(F62&gt;=0.259,C62&lt;5.45,D62&lt;1.75,C62&gt;=2.6),"versicolor",IF(AND(C62&lt;5.05,F62&lt;0.259,C62&lt;5.45,D62&lt;1.75,C62&gt;=2.6),"versicolor",IF(AND(C62&gt;=5.05,F62&lt;0.259,C62&lt;5.45,D62&lt;1.75,C62&gt;=2.6),"virginica","shouldnthappen"))))))</f>
        <v>versicolor</v>
      </c>
      <c r="BC62" s="1" t="str">
        <f aca="false">IF(AND(A62&lt;4.95,B62&lt;2.7,A62&lt;5.55),"virginica",IF(AND(A62&gt;=4.95,B62&lt;2.7,A62&lt;5.55),"versicolor",IF(AND(C62&lt;3.2,B62&gt;=2.7,A62&lt;5.55),"setosa",IF(AND(C62&gt;=3.2,B62&gt;=2.7,A62&lt;5.55),"versicolor",IF(AND(F62&gt;=0.85,A62&lt;6.15,A62&gt;=5.55),"virginica",IF(AND(D62&lt;1.45,A62&gt;=6.15,A62&gt;=5.55),"versicolor",IF(AND(C62&lt;4.8,F62&lt;0.85,A62&lt;6.15,A62&gt;=5.55),"versicolor",IF(AND(D62&gt;=1.7,D62&gt;=1.45,A62&gt;=6.15,A62&gt;=5.55),"virginica",IF(AND(G62&lt;9.333,C62&gt;=4.8,F62&lt;0.85,A62&lt;6.15,A62&gt;=5.55),"versicolor",IF(AND(G62&gt;=9.333,C62&gt;=4.8,F62&lt;0.85,A62&lt;6.15,A62&gt;=5.55),"virginica",IF(AND(C62&lt;4.9,D62&lt;1.7,D62&gt;=1.45,A62&gt;=6.15,A62&gt;=5.55),"versicolor",IF(AND(C62&gt;=4.9,D62&lt;1.7,D62&gt;=1.45,A62&gt;=6.15,A62&gt;=5.55),"virginica","shouldnthappen"))))))))))))</f>
        <v>versicolor</v>
      </c>
      <c r="BD62" s="1" t="str">
        <f aca="false">IF(AND(C62&lt;2.35),"setosa",IF(AND(C62&lt;4.75,B62&lt;2.55,C62&gt;=2.35),"versicolor",IF(AND(C62&gt;=4.75,B62&lt;2.55,C62&gt;=2.35),"virginica",IF(AND(C62&lt;4.75,B62&gt;=2.55,C62&gt;=2.35),"versicolor",IF(AND(D62&gt;=1.75,C62&gt;=4.75,B62&gt;=2.55,C62&gt;=2.35),"virginica",IF(AND(A62&gt;=6.5,D62&lt;1.75,C62&gt;=4.75,B62&gt;=2.55,C62&gt;=2.35),"versicolor",IF(AND(A62&lt;6.05,A62&lt;6.5,D62&lt;1.75,C62&gt;=4.75,B62&gt;=2.55,C62&gt;=2.35),"versicolor",IF(AND(A62&gt;=6.05,A62&lt;6.5,D62&lt;1.75,C62&gt;=4.75,B62&gt;=2.55,C62&gt;=2.35),"virginica","shouldnthappen"))))))))</f>
        <v>versicolor</v>
      </c>
      <c r="BE62" s="1" t="str">
        <f aca="false">IF(AND(C62&lt;2.5),"setosa",IF(AND(D62&lt;1.65,C62&lt;4.75,C62&gt;=2.5),"versicolor",IF(AND(D62&gt;=1.65,C62&lt;4.75,C62&gt;=2.5),"virginica",IF(AND(D62&gt;=1.75,C62&gt;=4.75,C62&gt;=2.5),"virginica",IF(AND(C62&lt;4.95,D62&lt;1.75,C62&gt;=4.75,C62&gt;=2.5),"versicolor",IF(AND(A62&lt;6.5,C62&gt;=4.95,D62&lt;1.75,C62&gt;=4.75,C62&gt;=2.5),"virginica",IF(AND(A62&gt;=6.5,C62&gt;=4.95,D62&lt;1.75,C62&gt;=4.75,C62&gt;=2.5),"versicolor","shouldnthappen")))))))</f>
        <v>versicolor</v>
      </c>
      <c r="BF62" s="1" t="str">
        <f aca="false">IF(AND(G62&gt;=15.244),"virginica",IF(AND(C62&lt;3.2,B62&gt;=3.15,G62&lt;15.244),"setosa",IF(AND(A62&gt;=4.95,C62&lt;4.7,B62&lt;3.15,G62&lt;15.244),"versicolor",IF(AND(C62&gt;=5.15,C62&gt;=4.7,B62&lt;3.15,G62&lt;15.244),"virginica",IF(AND(A62&gt;=6.45,C62&gt;=3.2,B62&gt;=3.15,G62&lt;15.244),"virginica",IF(AND(D62&lt;0.95,A62&lt;4.95,C62&lt;4.7,B62&lt;3.15,G62&lt;15.244),"setosa",IF(AND(D62&gt;=0.95,A62&lt;4.95,C62&lt;4.7,B62&lt;3.15,G62&lt;15.244),"virginica",IF(AND(F62&lt;0.816,A62&lt;6.45,C62&gt;=3.2,B62&gt;=3.15,G62&lt;15.244),"virginica",IF(AND(F62&gt;=0.816,A62&lt;6.45,C62&gt;=3.2,B62&gt;=3.15,G62&lt;15.244),"versicolor",IF(AND(A62&gt;=6.5,B62&lt;3.05,C62&lt;5.15,C62&gt;=4.7,B62&lt;3.15,G62&lt;15.244),"versicolor",IF(AND(G62&lt;11.093,B62&gt;=3.05,C62&lt;5.15,C62&gt;=4.7,B62&lt;3.15,G62&lt;15.244),"virginica",IF(AND(G62&gt;=11.093,B62&gt;=3.05,C62&lt;5.15,C62&gt;=4.7,B62&lt;3.15,G62&lt;15.244),"versicolor",IF(AND(D62&gt;=1.7,A62&lt;6.5,B62&lt;3.05,C62&lt;5.15,C62&gt;=4.7,B62&lt;3.15,G62&lt;15.244),"virginica",IF(AND(G62&lt;7.498,D62&lt;1.7,A62&lt;6.5,B62&lt;3.05,C62&lt;5.15,C62&gt;=4.7,B62&lt;3.15,G62&lt;15.244),"virginica",IF(AND(G62&gt;=7.498,D62&lt;1.7,A62&lt;6.5,B62&lt;3.05,C62&lt;5.15,C62&gt;=4.7,B62&lt;3.15,G62&lt;15.244),"versicolor","shouldnthappen")))))))))))))))</f>
        <v>versicolor</v>
      </c>
      <c r="BG62" s="1" t="str">
        <f aca="false">IF(AND(B62&gt;=3.35,C62&lt;4.85),"setosa",IF(AND(D62&gt;=1.75,C62&gt;=4.85),"virginica",IF(AND(D62&lt;0.75,B62&lt;3.35,C62&lt;4.85),"setosa",IF(AND(G62&gt;=13.879,D62&lt;1.75,C62&gt;=4.85),"versicolor",IF(AND(F62&gt;=0.9,D62&gt;=0.75,B62&lt;3.35,C62&lt;4.85),"virginica",IF(AND(F62&gt;=0.405,G62&lt;13.879,D62&lt;1.75,C62&gt;=4.85),"virginica",IF(AND(B62&gt;=2.55,F62&lt;0.9,D62&gt;=0.75,B62&lt;3.35,C62&lt;4.85),"versicolor",IF(AND(G62&lt;7.498,F62&lt;0.405,G62&lt;13.879,D62&lt;1.75,C62&gt;=4.85),"virginica",IF(AND(G62&gt;=7.498,F62&lt;0.405,G62&lt;13.879,D62&lt;1.75,C62&gt;=4.85),"versicolor",IF(AND(G62&lt;5.656,B62&lt;2.55,F62&lt;0.9,D62&gt;=0.75,B62&lt;3.35,C62&lt;4.85),"virginica",IF(AND(G62&gt;=5.656,B62&lt;2.55,F62&lt;0.9,D62&gt;=0.75,B62&lt;3.35,C62&lt;4.85),"versicolor","shouldnthappen")))))))))))</f>
        <v>versicolor</v>
      </c>
      <c r="BH62" s="1" t="str">
        <f aca="false">IF(AND(D62&lt;0.7),"setosa",IF(AND(D62&gt;=1.65,A62&lt;6.65,D62&gt;=0.7),"virginica",IF(AND(D62&lt;1.55,A62&gt;=6.65,D62&gt;=0.7),"versicolor",IF(AND(D62&gt;=1.55,A62&gt;=6.65,D62&gt;=0.7),"virginica",IF(AND(F62&gt;=0.529,D62&lt;1.65,A62&lt;6.65,D62&gt;=0.7),"versicolor",IF(AND(C62&gt;=5.35,F62&lt;0.529,D62&lt;1.65,A62&lt;6.65,D62&gt;=0.7),"virginica",IF(AND(G62&gt;=7.411,C62&lt;5.35,F62&lt;0.529,D62&lt;1.65,A62&lt;6.65,D62&gt;=0.7),"versicolor",IF(AND(G62&lt;6.927,G62&lt;7.411,C62&lt;5.35,F62&lt;0.529,D62&lt;1.65,A62&lt;6.65,D62&gt;=0.7),"versicolor",IF(AND(G62&gt;=6.927,G62&lt;7.411,C62&lt;5.35,F62&lt;0.529,D62&lt;1.65,A62&lt;6.65,D62&gt;=0.7),"virginica","shouldnthappen")))))))))</f>
        <v>versicolor</v>
      </c>
      <c r="BI62" s="1" t="str">
        <f aca="false">IF(AND(D62&gt;=1.7),"virginica",IF(AND(D62&lt;0.7,D62&lt;1.7),"setosa",IF(AND(D62&lt;1.45,G62&lt;7.37,D62&gt;=0.7,D62&lt;1.7),"versicolor",IF(AND(D62&gt;=1.45,G62&lt;7.37,D62&gt;=0.7,D62&lt;1.7),"virginica",IF(AND(B62&gt;=2.65,G62&gt;=7.37,D62&gt;=0.7,D62&lt;1.7),"versicolor",IF(AND(C62&lt;5.05,B62&lt;2.65,G62&gt;=7.37,D62&gt;=0.7,D62&lt;1.7),"versicolor",IF(AND(C62&gt;=5.05,B62&lt;2.65,G62&gt;=7.37,D62&gt;=0.7,D62&lt;1.7),"virginica","shouldnthappen")))))))</f>
        <v>versicolor</v>
      </c>
    </row>
    <row r="63" customFormat="false" ht="13.8" hidden="false" customHeight="false" outlineLevel="0" collapsed="false">
      <c r="A63" s="1" t="n">
        <v>5.5</v>
      </c>
      <c r="B63" s="1" t="n">
        <v>2.5</v>
      </c>
      <c r="C63" s="1" t="n">
        <v>4</v>
      </c>
      <c r="D63" s="1" t="n">
        <v>1.3</v>
      </c>
      <c r="E63" s="1" t="s">
        <v>92</v>
      </c>
      <c r="F63" s="1" t="n">
        <v>0.88994897599332</v>
      </c>
      <c r="G63" s="1" t="n">
        <v>6.15198028460145</v>
      </c>
      <c r="H63" s="11" t="str">
        <f aca="false">E63</f>
        <v>versicolor</v>
      </c>
      <c r="I63" s="1" t="str">
        <f aca="false">INDEX(L63:BI63, MODE(MATCH(L63:BI63, L63:BI63, 0 )))</f>
        <v>versicolor</v>
      </c>
      <c r="J63" s="12" t="n">
        <f aca="false">COUNTIF(L63:BI63, H63) / COUNTA(L63:BI63)</f>
        <v>0.98</v>
      </c>
      <c r="K63" s="13" t="n">
        <f aca="false">I63=H63</f>
        <v>1</v>
      </c>
      <c r="L63" s="1" t="str">
        <f aca="false">IF(AND(C63&lt;3.65,B63&gt;=3.35),"setosa",IF(AND(C63&gt;=3.65,B63&gt;=3.35),"virginica",IF(AND(C63&lt;2.35,C63&lt;4.85,B63&lt;3.35),"setosa",IF(AND(F63&gt;=0.899,C63&gt;=2.35,C63&lt;4.85,B63&lt;3.35),"virginica",IF(AND(G63&gt;=8.268,B63&lt;2.75,C63&gt;=4.85,B63&lt;3.35),"virginica",IF(AND(D63&lt;1.55,B63&gt;=2.75,C63&gt;=4.85,B63&lt;3.35),"versicolor",IF(AND(D63&gt;=1.55,B63&gt;=2.75,C63&gt;=4.85,B63&lt;3.35),"virginica",IF(AND(G63&lt;6.537,F63&lt;0.899,C63&gt;=2.35,C63&lt;4.85,B63&lt;3.35),"virginica",IF(AND(G63&gt;=6.537,F63&lt;0.899,C63&gt;=2.35,C63&lt;4.85,B63&lt;3.35),"versicolor",IF(AND(G63&lt;6.878,G63&lt;8.268,B63&lt;2.75,C63&gt;=4.85,B63&lt;3.35),"virginica",IF(AND(G63&gt;=6.878,G63&lt;8.268,B63&lt;2.75,C63&gt;=4.85,B63&lt;3.35),"versicolor","shouldnthappen")))))))))))</f>
        <v>virginica</v>
      </c>
      <c r="M63" s="1" t="str">
        <f aca="false">IF(AND(C63&lt;2.6),"setosa",IF(AND(D63&gt;=1.75,C63&gt;=2.6),"virginica",IF(AND(G63&lt;6.094,D63&lt;1.75,C63&gt;=2.6),"virginica",IF(AND(D63&lt;1.35,G63&gt;=6.094,D63&lt;1.75,C63&gt;=2.6),"versicolor",IF(AND(C63&lt;5.05,D63&gt;=1.35,G63&gt;=6.094,D63&lt;1.75,C63&gt;=2.6),"versicolor",IF(AND(C63&gt;=5.05,D63&gt;=1.35,G63&gt;=6.094,D63&lt;1.75,C63&gt;=2.6),"virginica","shouldnthappen"))))))</f>
        <v>versicolor</v>
      </c>
      <c r="N63" s="1" t="str">
        <f aca="false">IF(AND(A63&lt;6.6,B63&gt;=3.45),"setosa",IF(AND(A63&gt;=6.6,B63&gt;=3.45),"virginica",IF(AND(D63&lt;0.7,C63&lt;4.75,B63&lt;3.45),"setosa",IF(AND(D63&gt;=0.7,C63&lt;4.75,B63&lt;3.45),"versicolor",IF(AND(C63&gt;=5.15,C63&gt;=4.75,B63&lt;3.45),"virginica",IF(AND(D63&gt;=1.7,A63&lt;6.5,C63&lt;5.15,C63&gt;=4.75,B63&lt;3.45),"virginica",IF(AND(C63&lt;5.05,A63&gt;=6.5,C63&lt;5.15,C63&gt;=4.75,B63&lt;3.45),"versicolor",IF(AND(C63&gt;=5.05,A63&gt;=6.5,C63&lt;5.15,C63&gt;=4.75,B63&lt;3.45),"virginica",IF(AND(G63&lt;7.498,D63&lt;1.7,A63&lt;6.5,C63&lt;5.15,C63&gt;=4.75,B63&lt;3.45),"virginica",IF(AND(G63&gt;=7.498,D63&lt;1.7,A63&lt;6.5,C63&lt;5.15,C63&gt;=4.75,B63&lt;3.45),"versicolor","shouldnthappen"))))))))))</f>
        <v>versicolor</v>
      </c>
      <c r="O63" s="1" t="str">
        <f aca="false">IF(AND(D63&lt;0.75),"setosa",IF(AND(C63&lt;4.75,C63&lt;4.85,D63&gt;=0.75),"versicolor",IF(AND(A63&gt;=6.05,C63&gt;=4.85,D63&gt;=0.75),"virginica",IF(AND(D63&lt;1.6,C63&gt;=4.75,C63&lt;4.85,D63&gt;=0.75),"versicolor",IF(AND(D63&gt;=1.6,C63&gt;=4.75,C63&lt;4.85,D63&gt;=0.75),"virginica",IF(AND(A63&lt;5.9,A63&lt;6.05,C63&gt;=4.85,D63&gt;=0.75),"virginica",IF(AND(A63&gt;=5.9,A63&lt;6.05,C63&gt;=4.85,D63&gt;=0.75),"versicolor","shouldnthappen")))))))</f>
        <v>versicolor</v>
      </c>
      <c r="P63" s="1" t="str">
        <f aca="false">IF(AND(D63&lt;0.75),"setosa",IF(AND(A63&lt;5.55,D63&gt;=0.75),"versicolor",IF(AND(D63&gt;=1.7,G63&lt;13.158,A63&gt;=5.55,D63&gt;=0.75),"virginica",IF(AND(B63&lt;2.45,D63&lt;1.7,G63&lt;13.158,A63&gt;=5.55,D63&gt;=0.75),"virginica",IF(AND(B63&gt;=2.45,D63&lt;1.7,G63&lt;13.158,A63&gt;=5.55,D63&gt;=0.75),"versicolor",IF(AND(B63&gt;=3.05,G63&lt;15.551,G63&gt;=13.158,A63&gt;=5.55,D63&gt;=0.75),"versicolor",IF(AND(B63&lt;2.9,G63&gt;=15.551,G63&gt;=13.158,A63&gt;=5.55,D63&gt;=0.75),"versicolor",IF(AND(B63&gt;=2.9,G63&gt;=15.551,G63&gt;=13.158,A63&gt;=5.55,D63&gt;=0.75),"virginica",IF(AND(D63&lt;1.3,G63&lt;14.221,B63&lt;3.05,G63&lt;15.551,G63&gt;=13.158,A63&gt;=5.55,D63&gt;=0.75),"versicolor",IF(AND(D63&gt;=1.3,G63&lt;14.221,B63&lt;3.05,G63&lt;15.551,G63&gt;=13.158,A63&gt;=5.55,D63&gt;=0.75),"virginica",IF(AND(C63&lt;4.9,G63&gt;=14.221,B63&lt;3.05,G63&lt;15.551,G63&gt;=13.158,A63&gt;=5.55,D63&gt;=0.75),"versicolor",IF(AND(C63&gt;=4.9,G63&gt;=14.221,B63&lt;3.05,G63&lt;15.551,G63&gt;=13.158,A63&gt;=5.55,D63&gt;=0.75),"virginica","shouldnthappen"))))))))))))</f>
        <v>versicolor</v>
      </c>
      <c r="Q63" s="1" t="str">
        <f aca="false">IF(AND(C63&lt;2.6),"setosa",IF(AND(A63&gt;=4.95,C63&lt;4.75,C63&gt;=2.6),"versicolor",IF(AND(D63&gt;=1.75,C63&gt;=4.75,C63&gt;=2.6),"virginica",IF(AND(B63&lt;2.45,A63&lt;4.95,C63&lt;4.75,C63&gt;=2.6),"versicolor",IF(AND(B63&gt;=2.45,A63&lt;4.95,C63&lt;4.75,C63&gt;=2.6),"virginica",IF(AND(G63&lt;7.498,D63&lt;1.75,C63&gt;=4.75,C63&gt;=2.6),"virginica",IF(AND(F63&lt;0.417,G63&gt;=7.498,D63&lt;1.75,C63&gt;=4.75,C63&gt;=2.6),"versicolor",IF(AND(F63&lt;0.442,F63&gt;=0.417,G63&gt;=7.498,D63&lt;1.75,C63&gt;=4.75,C63&gt;=2.6),"virginica",IF(AND(F63&gt;=0.442,F63&gt;=0.417,G63&gt;=7.498,D63&lt;1.75,C63&gt;=4.75,C63&gt;=2.6),"versicolor","shouldnthappen")))))))))</f>
        <v>versicolor</v>
      </c>
      <c r="R63" s="1" t="str">
        <f aca="false">IF(AND(D63&lt;0.75),"setosa",IF(AND(D63&lt;1.75,A63&gt;=6.25,D63&gt;=0.75),"versicolor",IF(AND(D63&gt;=1.75,A63&gt;=6.25,D63&gt;=0.75),"virginica",IF(AND(D63&lt;1.6,C63&lt;4.75,A63&lt;6.25,D63&gt;=0.75),"versicolor",IF(AND(D63&gt;=1.6,C63&lt;4.75,A63&lt;6.25,D63&gt;=0.75),"virginica",IF(AND(G63&lt;6.998,C63&gt;=4.75,A63&lt;6.25,D63&gt;=0.75),"virginica",IF(AND(A63&lt;6.05,G63&gt;=6.998,C63&gt;=4.75,A63&lt;6.25,D63&gt;=0.75),"versicolor",IF(AND(A63&gt;=6.05,G63&gt;=6.998,C63&gt;=4.75,A63&lt;6.25,D63&gt;=0.75),"virginica","shouldnthappen"))))))))</f>
        <v>versicolor</v>
      </c>
      <c r="S63" s="1" t="str">
        <f aca="false">IF(AND(B63&gt;=3.05,A63&lt;5.45),"setosa",IF(AND(C63&lt;2.2,B63&lt;3.05,A63&lt;5.45),"setosa",IF(AND(C63&gt;=2.2,B63&lt;3.05,A63&lt;5.45),"versicolor",IF(AND(B63&lt;3.7,C63&lt;4.8,A63&gt;=5.45),"versicolor",IF(AND(B63&gt;=3.7,C63&lt;4.8,A63&gt;=5.45),"setosa",IF(AND(G63&lt;13.757,C63&lt;5.05,C63&gt;=4.8,A63&gt;=5.45),"virginica",IF(AND(G63&gt;=13.757,C63&lt;5.05,C63&gt;=4.8,A63&gt;=5.45),"versicolor",IF(AND(C63&gt;=5.15,C63&gt;=5.05,C63&gt;=4.8,A63&gt;=5.45),"virginica",IF(AND(A63&lt;5.95,C63&lt;5.15,C63&gt;=5.05,C63&gt;=4.8,A63&gt;=5.45),"virginica",IF(AND(D63&gt;=1.8,A63&gt;=5.95,C63&lt;5.15,C63&gt;=5.05,C63&gt;=4.8,A63&gt;=5.45),"virginica",IF(AND(B63&lt;2.75,D63&lt;1.8,A63&gt;=5.95,C63&lt;5.15,C63&gt;=5.05,C63&gt;=4.8,A63&gt;=5.45),"versicolor",IF(AND(B63&gt;=2.75,D63&lt;1.8,A63&gt;=5.95,C63&lt;5.15,C63&gt;=5.05,C63&gt;=4.8,A63&gt;=5.45),"virginica","shouldnthappen"))))))))))))</f>
        <v>versicolor</v>
      </c>
      <c r="T63" s="1" t="str">
        <f aca="false">IF(AND(C63&lt;2.6),"setosa",IF(AND(D63&lt;1.65,C63&lt;4.75,C63&gt;=2.6),"versicolor",IF(AND(D63&gt;=1.65,C63&lt;4.75,C63&gt;=2.6),"virginica",IF(AND(G63&gt;=8.494,A63&lt;6.6,C63&gt;=4.75,C63&gt;=2.6),"virginica",IF(AND(C63&lt;5.2,A63&gt;=6.6,C63&gt;=4.75,C63&gt;=2.6),"versicolor",IF(AND(C63&gt;=5.2,A63&gt;=6.6,C63&gt;=4.75,C63&gt;=2.6),"virginica",IF(AND(A63&lt;5.95,G63&lt;8.494,A63&lt;6.6,C63&gt;=4.75,C63&gt;=2.6),"virginica",IF(AND(A63&gt;=5.95,G63&lt;8.494,A63&lt;6.6,C63&gt;=4.75,C63&gt;=2.6),"versicolor","shouldnthappen"))))))))</f>
        <v>versicolor</v>
      </c>
      <c r="U63" s="1" t="str">
        <f aca="false">IF(AND(C63&lt;3.65,B63&gt;=3.35),"setosa",IF(AND(C63&gt;=3.65,B63&gt;=3.35),"virginica",IF(AND(C63&lt;2.35,A63&lt;6.25,B63&lt;3.35),"setosa",IF(AND(C63&lt;4.85,A63&gt;=6.25,B63&lt;3.35),"versicolor",IF(AND(G63&gt;=15.426,C63&gt;=2.35,A63&lt;6.25,B63&lt;3.35),"virginica",IF(AND(D63&gt;=1.55,C63&gt;=4.85,A63&gt;=6.25,B63&lt;3.35),"virginica",IF(AND(D63&lt;1.8,G63&lt;15.426,C63&gt;=2.35,A63&lt;6.25,B63&lt;3.35),"versicolor",IF(AND(D63&gt;=1.8,G63&lt;15.426,C63&gt;=2.35,A63&lt;6.25,B63&lt;3.35),"virginica",IF(AND(B63&lt;2.95,D63&lt;1.55,C63&gt;=4.85,A63&gt;=6.25,B63&lt;3.35),"virginica",IF(AND(B63&gt;=2.95,D63&lt;1.55,C63&gt;=4.85,A63&gt;=6.25,B63&lt;3.35),"versicolor","shouldnthappen"))))))))))</f>
        <v>versicolor</v>
      </c>
      <c r="V63" s="1" t="str">
        <f aca="false">IF(AND(C63&lt;2.6),"setosa",IF(AND(C63&gt;=4.85,C63&gt;=2.6),"virginica",IF(AND(F63&gt;=0.9,C63&lt;4.85,C63&gt;=2.6),"virginica",IF(AND(G63&lt;5.656,F63&lt;0.9,C63&lt;4.85,C63&gt;=2.6),"virginica",IF(AND(G63&gt;=5.656,F63&lt;0.9,C63&lt;4.85,C63&gt;=2.6),"versicolor","shouldnthappen")))))</f>
        <v>versicolor</v>
      </c>
      <c r="W63" s="1" t="str">
        <f aca="false">IF(AND(D63&gt;=1.75,G63&gt;=13.795),"virginica",IF(AND(D63&gt;=1.5,G63&gt;=12.335,G63&lt;13.795),"virginica",IF(AND(C63&lt;2.45,C63&lt;4.85,G63&lt;12.335,G63&lt;13.795),"setosa",IF(AND(C63&gt;=2.45,C63&lt;4.85,G63&lt;12.335,G63&lt;13.795),"versicolor",IF(AND(D63&gt;=1.7,C63&gt;=4.85,G63&lt;12.335,G63&lt;13.795),"virginica",IF(AND(B63&gt;=3.25,D63&lt;1.5,G63&gt;=12.335,G63&lt;13.795),"setosa",IF(AND(D63&lt;1,F63&lt;0.255,D63&lt;1.75,G63&gt;=13.795),"setosa",IF(AND(D63&gt;=1,F63&lt;0.255,D63&lt;1.75,G63&gt;=13.795),"versicolor",IF(AND(A63&lt;5.4,F63&gt;=0.255,D63&lt;1.75,G63&gt;=13.795),"setosa",IF(AND(A63&gt;=5.4,F63&gt;=0.255,D63&lt;1.75,G63&gt;=13.795),"versicolor",IF(AND(A63&lt;6.15,D63&lt;1.7,C63&gt;=4.85,G63&lt;12.335,G63&lt;13.795),"versicolor",IF(AND(A63&gt;=6.15,D63&lt;1.7,C63&gt;=4.85,G63&lt;12.335,G63&lt;13.795),"virginica",IF(AND(C63&lt;5,B63&lt;3.25,D63&lt;1.5,G63&gt;=12.335,G63&lt;13.795),"versicolor",IF(AND(C63&gt;=5,B63&lt;3.25,D63&lt;1.5,G63&gt;=12.335,G63&lt;13.795),"virginica","shouldnthappen"))))))))))))))</f>
        <v>versicolor</v>
      </c>
      <c r="X63" s="1" t="str">
        <f aca="false">IF(AND(C63&lt;2.5,A63&lt;5.55),"setosa",IF(AND(F63&lt;0.096,A63&gt;=5.55),"virginica",IF(AND(D63&lt;1.6,C63&gt;=2.5,A63&lt;5.55),"versicolor",IF(AND(D63&gt;=1.6,C63&gt;=2.5,A63&lt;5.55),"virginica",IF(AND(F63&gt;=0.156,C63&lt;4.75,F63&gt;=0.096,A63&gt;=5.55),"versicolor",IF(AND(D63&gt;=1.75,C63&gt;=4.75,F63&gt;=0.096,A63&gt;=5.55),"virginica",IF(AND(B63&lt;3.3,F63&lt;0.156,C63&lt;4.75,F63&gt;=0.096,A63&gt;=5.55),"versicolor",IF(AND(B63&gt;=3.3,F63&lt;0.156,C63&lt;4.75,F63&gt;=0.096,A63&gt;=5.55),"setosa",IF(AND(B63&lt;2.45,A63&lt;6.05,D63&lt;1.75,C63&gt;=4.75,F63&gt;=0.096,A63&gt;=5.55),"virginica",IF(AND(B63&gt;=2.45,A63&lt;6.05,D63&lt;1.75,C63&gt;=4.75,F63&gt;=0.096,A63&gt;=5.55),"versicolor",IF(AND(F63&lt;0.205,A63&gt;=6.05,D63&lt;1.75,C63&gt;=4.75,F63&gt;=0.096,A63&gt;=5.55),"versicolor",IF(AND(F63&gt;=0.205,A63&gt;=6.05,D63&lt;1.75,C63&gt;=4.75,F63&gt;=0.096,A63&gt;=5.55),"virginica","shouldnthappen"))))))))))))</f>
        <v>versicolor</v>
      </c>
      <c r="Y63" s="1" t="str">
        <f aca="false">IF(AND(C63&lt;2.35,A63&lt;5.55),"setosa",IF(AND(C63&gt;=5.05,A63&gt;=5.55),"virginica",IF(AND(D63&lt;1.6,C63&gt;=2.35,A63&lt;5.55),"versicolor",IF(AND(D63&gt;=1.6,C63&gt;=2.35,A63&lt;5.55),"virginica",IF(AND(D63&gt;=1.75,C63&lt;5.05,A63&gt;=5.55),"virginica",IF(AND(B63&gt;=3.55,D63&lt;1.75,C63&lt;5.05,A63&gt;=5.55),"setosa",IF(AND(G63&lt;6.3,B63&lt;3.55,D63&lt;1.75,C63&lt;5.05,A63&gt;=5.55),"virginica",IF(AND(G63&gt;=6.3,B63&lt;3.55,D63&lt;1.75,C63&lt;5.05,A63&gt;=5.55),"versicolor","shouldnthappen"))))))))</f>
        <v>versicolor</v>
      </c>
      <c r="Z63" s="1" t="str">
        <f aca="false">IF(AND(D63&lt;0.75),"setosa",IF(AND(B63&gt;=2.55,C63&lt;4.85,D63&gt;=0.75),"versicolor",IF(AND(D63&gt;=1.7,C63&gt;=4.85,D63&gt;=0.75),"virginica",IF(AND(D63&lt;1.6,B63&lt;2.55,C63&lt;4.85,D63&gt;=0.75),"versicolor",IF(AND(D63&gt;=1.6,B63&lt;2.55,C63&lt;4.85,D63&gt;=0.75),"virginica",IF(AND(B63&lt;2.65,D63&lt;1.7,C63&gt;=4.85,D63&gt;=0.75),"virginica",IF(AND(F63&lt;0.325,B63&gt;=2.65,D63&lt;1.7,C63&gt;=4.85,D63&gt;=0.75),"virginica",IF(AND(G63&lt;10.717,F63&gt;=0.325,B63&gt;=2.65,D63&lt;1.7,C63&gt;=4.85,D63&gt;=0.75),"versicolor",IF(AND(G63&gt;=10.717,F63&gt;=0.325,B63&gt;=2.65,D63&lt;1.7,C63&gt;=4.85,D63&gt;=0.75),"virginica","shouldnthappen")))))))))</f>
        <v>versicolor</v>
      </c>
      <c r="AA63" s="1" t="str">
        <f aca="false">IF(AND(D63&lt;0.75),"setosa",IF(AND(D63&gt;=1.75,D63&gt;=0.75),"virginica",IF(AND(F63&gt;=0.455,D63&lt;1.75,D63&gt;=0.75),"versicolor",IF(AND(D63&lt;1.45,F63&lt;0.455,D63&lt;1.75,D63&gt;=0.75),"versicolor",IF(AND(F63&lt;0.247,D63&gt;=1.45,F63&lt;0.455,D63&lt;1.75,D63&gt;=0.75),"versicolor",IF(AND(F63&gt;=0.247,D63&gt;=1.45,F63&lt;0.455,D63&lt;1.75,D63&gt;=0.75),"virginica","shouldnthappen"))))))</f>
        <v>versicolor</v>
      </c>
      <c r="AB63" s="1" t="str">
        <f aca="false">IF(AND(F63&gt;=0.221,B63&gt;=3.35),"setosa",IF(AND(A63&lt;5.3,F63&gt;=0.683,B63&lt;3.35),"setosa",IF(AND(A63&lt;6.45,F63&lt;0.221,B63&gt;=3.35),"setosa",IF(AND(A63&gt;=6.45,F63&lt;0.221,B63&gt;=3.35),"virginica",IF(AND(G63&lt;6.3,A63&lt;6.25,F63&lt;0.683,B63&lt;3.35),"virginica",IF(AND(G63&lt;13.795,A63&gt;=6.25,F63&lt;0.683,B63&lt;3.35),"virginica",IF(AND(D63&lt;1.65,A63&gt;=5.3,F63&gt;=0.683,B63&lt;3.35),"versicolor",IF(AND(D63&gt;=1.65,A63&gt;=5.3,F63&gt;=0.683,B63&lt;3.35),"virginica",IF(AND(D63&lt;0.6,G63&gt;=6.3,A63&lt;6.25,F63&lt;0.683,B63&lt;3.35),"setosa",IF(AND(D63&lt;1.7,G63&gt;=13.795,A63&gt;=6.25,F63&lt;0.683,B63&lt;3.35),"versicolor",IF(AND(D63&gt;=1.7,G63&gt;=13.795,A63&gt;=6.25,F63&lt;0.683,B63&lt;3.35),"virginica",IF(AND(C63&gt;=5.35,D63&gt;=0.6,G63&gt;=6.3,A63&lt;6.25,F63&lt;0.683,B63&lt;3.35),"virginica",IF(AND(D63&lt;1.75,C63&lt;5.35,D63&gt;=0.6,G63&gt;=6.3,A63&lt;6.25,F63&lt;0.683,B63&lt;3.35),"versicolor",IF(AND(D63&gt;=1.75,C63&lt;5.35,D63&gt;=0.6,G63&gt;=6.3,A63&lt;6.25,F63&lt;0.683,B63&lt;3.35),"virginica","shouldnthappen"))))))))))))))</f>
        <v>versicolor</v>
      </c>
      <c r="AC63" s="1" t="str">
        <f aca="false">IF(AND(B63&gt;=3.3),"setosa",IF(AND(C63&lt;2.45,D63&lt;1.55,B63&lt;3.3),"setosa",IF(AND(F63&gt;=0.211,D63&gt;=1.55,B63&lt;3.3),"virginica",IF(AND(C63&lt;4.9,C63&gt;=2.45,D63&lt;1.55,B63&lt;3.3),"versicolor",IF(AND(C63&gt;=4.9,C63&gt;=2.45,D63&lt;1.55,B63&lt;3.3),"virginica",IF(AND(F63&lt;0.138,F63&lt;0.211,D63&gt;=1.55,B63&lt;3.3),"virginica",IF(AND(F63&gt;=0.138,F63&lt;0.211,D63&gt;=1.55,B63&lt;3.3),"versicolor","shouldnthappen")))))))</f>
        <v>versicolor</v>
      </c>
      <c r="AD63" s="1" t="str">
        <f aca="false">IF(AND(D63&gt;=1.75),"virginica",IF(AND(D63&lt;0.75,D63&lt;1.75),"setosa",IF(AND(D63&lt;1.35,D63&gt;=0.75,D63&lt;1.75),"versicolor",IF(AND(B63&lt;2.6,C63&lt;4.85,D63&gt;=1.35,D63&gt;=0.75,D63&lt;1.75),"virginica",IF(AND(B63&gt;=2.6,C63&lt;4.85,D63&gt;=1.35,D63&gt;=0.75,D63&lt;1.75),"versicolor",IF(AND(A63&lt;6.4,C63&gt;=4.85,D63&gt;=1.35,D63&gt;=0.75,D63&lt;1.75),"virginica",IF(AND(A63&gt;=6.4,C63&gt;=4.85,D63&gt;=1.35,D63&gt;=0.75,D63&lt;1.75),"versicolor","shouldnthappen")))))))</f>
        <v>versicolor</v>
      </c>
      <c r="AE63" s="1" t="str">
        <f aca="false">IF(AND(C63&lt;2.45),"setosa",IF(AND(F63&lt;0.07,C63&gt;=2.45),"virginica",IF(AND(A63&gt;=5,C63&lt;4.75,F63&gt;=0.07,C63&gt;=2.45),"versicolor",IF(AND(F63&lt;0.182,C63&gt;=4.75,F63&gt;=0.07,C63&gt;=2.45),"versicolor",IF(AND(B63&lt;2.45,A63&lt;5,C63&lt;4.75,F63&gt;=0.07,C63&gt;=2.45),"versicolor",IF(AND(B63&gt;=2.45,A63&lt;5,C63&lt;4.75,F63&gt;=0.07,C63&gt;=2.45),"virginica",IF(AND(F63&gt;=0.468,F63&gt;=0.182,C63&gt;=4.75,F63&gt;=0.07,C63&gt;=2.45),"virginica",IF(AND(A63&gt;=6.85,F63&lt;0.468,F63&gt;=0.182,C63&gt;=4.75,F63&gt;=0.07,C63&gt;=2.45),"virginica",IF(AND(B63&lt;2.6,A63&lt;6.85,F63&lt;0.468,F63&gt;=0.182,C63&gt;=4.75,F63&gt;=0.07,C63&gt;=2.45),"virginica",IF(AND(B63&gt;=2.6,A63&lt;6.85,F63&lt;0.468,F63&gt;=0.182,C63&gt;=4.75,F63&gt;=0.07,C63&gt;=2.45),"versicolor","shouldnthappen"))))))))))</f>
        <v>versicolor</v>
      </c>
      <c r="AF63" s="1" t="str">
        <f aca="false">IF(AND(D63&lt;0.75,A63&lt;5.45),"setosa",IF(AND(D63&gt;=1.75,A63&gt;=5.45),"virginica",IF(AND(G63&lt;6.094,D63&gt;=0.75,A63&lt;5.45),"virginica",IF(AND(G63&gt;=6.094,D63&gt;=0.75,A63&lt;5.45),"versicolor",IF(AND(C63&lt;2.75,D63&lt;1.75,A63&gt;=5.45),"setosa",IF(AND(D63&lt;1.45,C63&gt;=2.75,D63&lt;1.75,A63&gt;=5.45),"versicolor",IF(AND(B63&lt;2.75,D63&gt;=1.45,C63&gt;=2.75,D63&lt;1.75,A63&gt;=5.45),"versicolor",IF(AND(C63&lt;5.05,B63&gt;=2.75,D63&gt;=1.45,C63&gt;=2.75,D63&lt;1.75,A63&gt;=5.45),"versicolor",IF(AND(C63&gt;=5.05,B63&gt;=2.75,D63&gt;=1.45,C63&gt;=2.75,D63&lt;1.75,A63&gt;=5.45),"virginica","shouldnthappen")))))))))</f>
        <v>versicolor</v>
      </c>
      <c r="AG63" s="1" t="str">
        <f aca="false">IF(AND(D63&lt;0.65,G63&lt;8.868,A63&lt;5.3),"setosa",IF(AND(C63&lt;2.6,G63&gt;=8.868,A63&lt;5.3),"setosa",IF(AND(C63&gt;=2.6,G63&gt;=8.868,A63&lt;5.3),"versicolor",IF(AND(C63&gt;=4.95,D63&lt;1.55,A63&gt;=5.3),"virginica",IF(AND(G63&lt;13.795,D63&gt;=1.55,A63&gt;=5.3),"virginica",IF(AND(C63&lt;3.75,D63&gt;=0.65,G63&lt;8.868,A63&lt;5.3),"versicolor",IF(AND(C63&gt;=3.75,D63&gt;=0.65,G63&lt;8.868,A63&lt;5.3),"virginica",IF(AND(C63&lt;2.6,C63&lt;4.95,D63&lt;1.55,A63&gt;=5.3),"setosa",IF(AND(C63&gt;=2.6,C63&lt;4.95,D63&lt;1.55,A63&gt;=5.3),"versicolor",IF(AND(C63&lt;4.75,G63&gt;=13.795,D63&gt;=1.55,A63&gt;=5.3),"versicolor",IF(AND(C63&gt;=4.75,G63&gt;=13.795,D63&gt;=1.55,A63&gt;=5.3),"virginica","shouldnthappen")))))))))))</f>
        <v>versicolor</v>
      </c>
      <c r="AH63" s="1" t="str">
        <f aca="false">IF(AND(D63&lt;0.75),"setosa",IF(AND(C63&lt;4.75,D63&gt;=0.75),"versicolor",IF(AND(G63&lt;13.757,C63&gt;=4.75,D63&gt;=0.75),"virginica",IF(AND(B63&lt;3.05,G63&gt;=13.757,C63&gt;=4.75,D63&gt;=0.75),"virginica",IF(AND(A63&lt;6.65,B63&gt;=3.05,G63&gt;=13.757,C63&gt;=4.75,D63&gt;=0.75),"virginica",IF(AND(A63&gt;=6.65,B63&gt;=3.05,G63&gt;=13.757,C63&gt;=4.75,D63&gt;=0.75),"versicolor","shouldnthappen"))))))</f>
        <v>versicolor</v>
      </c>
      <c r="AI63" s="1" t="str">
        <f aca="false">IF(AND(D63&lt;0.7),"setosa",IF(AND(C63&lt;4.75,D63&gt;=0.7),"versicolor",IF(AND(A63&lt;6.6,F63&lt;0.482,C63&gt;=4.75,D63&gt;=0.7),"virginica",IF(AND(C63&gt;=4.95,F63&gt;=0.482,C63&gt;=4.75,D63&gt;=0.7),"virginica",IF(AND(D63&lt;1.9,A63&gt;=6.6,F63&lt;0.482,C63&gt;=4.75,D63&gt;=0.7),"versicolor",IF(AND(D63&gt;=1.9,A63&gt;=6.6,F63&lt;0.482,C63&gt;=4.75,D63&gt;=0.7),"virginica",IF(AND(F63&gt;=0.766,C63&lt;4.95,F63&gt;=0.482,C63&gt;=4.75,D63&gt;=0.7),"virginica",IF(AND(B63&lt;2.95,F63&lt;0.766,C63&lt;4.95,F63&gt;=0.482,C63&gt;=4.75,D63&gt;=0.7),"virginica",IF(AND(B63&gt;=2.95,F63&lt;0.766,C63&lt;4.95,F63&gt;=0.482,C63&gt;=4.75,D63&gt;=0.7),"versicolor","shouldnthappen")))))))))</f>
        <v>versicolor</v>
      </c>
      <c r="AJ63" s="1" t="str">
        <f aca="false">IF(AND(C63&lt;2.45,C63&lt;4.75),"setosa",IF(AND(D63&gt;=1.65,C63&gt;=4.75),"virginica",IF(AND(A63&lt;4.95,C63&gt;=2.45,C63&lt;4.75),"virginica",IF(AND(A63&gt;=4.95,C63&gt;=2.45,C63&lt;4.75),"versicolor",IF(AND(B63&lt;2.95,D63&lt;1.65,C63&gt;=4.75),"virginica",IF(AND(B63&gt;=2.95,D63&lt;1.65,C63&gt;=4.75),"versicolor","shouldnthappen"))))))</f>
        <v>versicolor</v>
      </c>
      <c r="AK63" s="1" t="str">
        <f aca="false">IF(AND(D63&lt;0.75,A63&lt;5.45),"setosa",IF(AND(B63&lt;2.45,D63&gt;=0.75,A63&lt;5.45),"versicolor",IF(AND(A63&gt;=5.55,C63&lt;4.75,A63&gt;=5.45),"versicolor",IF(AND(C63&gt;=5.15,C63&gt;=4.75,A63&gt;=5.45),"virginica",IF(AND(G63&lt;6.094,B63&gt;=2.45,D63&gt;=0.75,A63&lt;5.45),"virginica",IF(AND(G63&gt;=6.094,B63&gt;=2.45,D63&gt;=0.75,A63&lt;5.45),"versicolor",IF(AND(D63&lt;0.6,A63&lt;5.55,C63&lt;4.75,A63&gt;=5.45),"setosa",IF(AND(D63&gt;=0.6,A63&lt;5.55,C63&lt;4.75,A63&gt;=5.45),"versicolor",IF(AND(C63&lt;4.95,C63&lt;5.15,C63&gt;=4.75,A63&gt;=5.45),"virginica",IF(AND(G63&lt;12.627,C63&lt;5.05,C63&gt;=4.95,C63&lt;5.15,C63&gt;=4.75,A63&gt;=5.45),"virginica",IF(AND(G63&gt;=12.627,C63&lt;5.05,C63&gt;=4.95,C63&lt;5.15,C63&gt;=4.75,A63&gt;=5.45),"versicolor",IF(AND(D63&lt;1.7,C63&gt;=5.05,C63&gt;=4.95,C63&lt;5.15,C63&gt;=4.75,A63&gt;=5.45),"versicolor",IF(AND(D63&gt;=1.7,C63&gt;=5.05,C63&gt;=4.95,C63&lt;5.15,C63&gt;=4.75,A63&gt;=5.45),"virginica","shouldnthappen")))))))))))))</f>
        <v>versicolor</v>
      </c>
      <c r="AL63" s="1" t="str">
        <f aca="false">IF(AND(B63&lt;2.45,B63&lt;3.15),"versicolor",IF(AND(D63&lt;0.95,G63&lt;15.141,B63&gt;=3.15),"setosa",IF(AND(G63&lt;15.429,G63&gt;=15.141,B63&gt;=3.15),"versicolor",IF(AND(G63&gt;=15.429,G63&gt;=15.141,B63&gt;=3.15),"virginica",IF(AND(C63&lt;2.3,C63&lt;4.75,B63&gt;=2.45,B63&lt;3.15),"setosa",IF(AND(G63&gt;=16.072,C63&gt;=4.75,B63&gt;=2.45,B63&lt;3.15),"versicolor",IF(AND(G63&lt;11.833,D63&gt;=0.95,G63&lt;15.141,B63&gt;=3.15),"virginica",IF(AND(A63&lt;5,C63&gt;=2.3,C63&lt;4.75,B63&gt;=2.45,B63&lt;3.15),"virginica",IF(AND(A63&gt;=5,C63&gt;=2.3,C63&lt;4.75,B63&gt;=2.45,B63&lt;3.15),"versicolor",IF(AND(G63&lt;14.342,G63&gt;=11.833,D63&gt;=0.95,G63&lt;15.141,B63&gt;=3.15),"versicolor",IF(AND(G63&gt;=14.342,G63&gt;=11.833,D63&gt;=0.95,G63&lt;15.141,B63&gt;=3.15),"virginica",IF(AND(G63&lt;13.757,F63&gt;=0.741,G63&lt;16.072,C63&gt;=4.75,B63&gt;=2.45,B63&lt;3.15),"virginica",IF(AND(F63&gt;=0.546,A63&lt;6.15,F63&lt;0.741,G63&lt;16.072,C63&gt;=4.75,B63&gt;=2.45,B63&lt;3.15),"virginica",IF(AND(D63&gt;=1.75,A63&gt;=6.15,F63&lt;0.741,G63&lt;16.072,C63&gt;=4.75,B63&gt;=2.45,B63&lt;3.15),"virginica",IF(AND(C63&lt;4.85,G63&gt;=13.757,F63&gt;=0.741,G63&lt;16.072,C63&gt;=4.75,B63&gt;=2.45,B63&lt;3.15),"virginica",IF(AND(C63&gt;=4.85,G63&gt;=13.757,F63&gt;=0.741,G63&lt;16.072,C63&gt;=4.75,B63&gt;=2.45,B63&lt;3.15),"versicolor",IF(AND(F63&lt;0.331,F63&lt;0.546,A63&lt;6.15,F63&lt;0.741,G63&lt;16.072,C63&gt;=4.75,B63&gt;=2.45,B63&lt;3.15),"virginica",IF(AND(F63&gt;=0.331,F63&lt;0.546,A63&lt;6.15,F63&lt;0.741,G63&lt;16.072,C63&gt;=4.75,B63&gt;=2.45,B63&lt;3.15),"versicolor",IF(AND(G63&lt;10.661,D63&lt;1.75,A63&gt;=6.15,F63&lt;0.741,G63&lt;16.072,C63&gt;=4.75,B63&gt;=2.45,B63&lt;3.15),"virginica",IF(AND(G63&gt;=10.661,D63&lt;1.75,A63&gt;=6.15,F63&lt;0.741,G63&lt;16.072,C63&gt;=4.75,B63&gt;=2.45,B63&lt;3.15),"versicolor","shouldnthappen"))))))))))))))))))))</f>
        <v>versicolor</v>
      </c>
      <c r="AM63" s="1" t="str">
        <f aca="false">IF(AND(D63&lt;1.35,F63&gt;=0.917),"setosa",IF(AND(D63&gt;=1.35,F63&gt;=0.917),"virginica",IF(AND(D63&lt;0.75,D63&lt;1.55,F63&lt;0.917),"setosa",IF(AND(C63&gt;=4.8,D63&gt;=1.55,F63&lt;0.917),"virginica",IF(AND(A63&lt;5.95,D63&gt;=0.75,D63&lt;1.55,F63&lt;0.917),"versicolor",IF(AND(F63&lt;0.473,C63&lt;4.8,D63&gt;=1.55,F63&lt;0.917),"virginica",IF(AND(F63&gt;=0.473,C63&lt;4.8,D63&gt;=1.55,F63&lt;0.917),"versicolor",IF(AND(C63&lt;4.95,A63&gt;=5.95,D63&gt;=0.75,D63&lt;1.55,F63&lt;0.917),"versicolor",IF(AND(C63&gt;=4.95,A63&gt;=5.95,D63&gt;=0.75,D63&lt;1.55,F63&lt;0.917),"virginica","shouldnthappen")))))))))</f>
        <v>versicolor</v>
      </c>
      <c r="AN63" s="1" t="str">
        <f aca="false">IF(AND(D63&lt;0.75,A63&lt;5.45),"setosa",IF(AND(D63&lt;1.55,D63&gt;=0.75,A63&lt;5.45),"versicolor",IF(AND(D63&gt;=1.55,D63&gt;=0.75,A63&lt;5.45),"virginica",IF(AND(A63&gt;=5.75,C63&lt;4.75,A63&gt;=5.45),"versicolor",IF(AND(F63&lt;0.361,C63&gt;=4.75,A63&gt;=5.45),"virginica",IF(AND(C63&lt;2.6,A63&lt;5.75,C63&lt;4.75,A63&gt;=5.45),"setosa",IF(AND(C63&gt;=2.6,A63&lt;5.75,C63&lt;4.75,A63&gt;=5.45),"versicolor",IF(AND(D63&gt;=1.7,F63&gt;=0.361,C63&gt;=4.75,A63&gt;=5.45),"virginica",IF(AND(B63&lt;2.65,D63&lt;1.7,F63&gt;=0.361,C63&gt;=4.75,A63&gt;=5.45),"virginica",IF(AND(A63&lt;7.05,B63&gt;=2.65,D63&lt;1.7,F63&gt;=0.361,C63&gt;=4.75,A63&gt;=5.45),"versicolor",IF(AND(A63&gt;=7.05,B63&gt;=2.65,D63&lt;1.7,F63&gt;=0.361,C63&gt;=4.75,A63&gt;=5.45),"virginica","shouldnthappen")))))))))))</f>
        <v>versicolor</v>
      </c>
      <c r="AO63" s="1" t="str">
        <f aca="false">IF(AND(D63&lt;0.7),"setosa",IF(AND(A63&lt;4.95,C63&lt;4.85,D63&gt;=0.7),"virginica",IF(AND(A63&gt;=4.95,C63&lt;4.85,D63&gt;=0.7),"versicolor",IF(AND(D63&gt;=1.7,C63&gt;=4.85,D63&gt;=0.7),"virginica",IF(AND(F63&lt;0.325,D63&lt;1.7,C63&gt;=4.85,D63&gt;=0.7),"virginica",IF(AND(D63&lt;1.55,F63&gt;=0.325,D63&lt;1.7,C63&gt;=4.85,D63&gt;=0.7),"virginica",IF(AND(D63&gt;=1.55,F63&gt;=0.325,D63&lt;1.7,C63&gt;=4.85,D63&gt;=0.7),"versicolor","shouldnthappen")))))))</f>
        <v>versicolor</v>
      </c>
      <c r="AP63" s="1" t="str">
        <f aca="false">IF(AND(D63&lt;0.75),"setosa",IF(AND(C63&lt;4.85,D63&gt;=0.75),"versicolor",IF(AND(G63&gt;=8.277,C63&gt;=4.85,D63&gt;=0.75),"virginica",IF(AND(F63&gt;=0.633,G63&lt;8.277,C63&gt;=4.85,D63&gt;=0.75),"virginica",IF(AND(G63&lt;7.61,F63&lt;0.633,G63&lt;8.277,C63&gt;=4.85,D63&gt;=0.75),"virginica",IF(AND(G63&gt;=7.61,F63&lt;0.633,G63&lt;8.277,C63&gt;=4.85,D63&gt;=0.75),"versicolor","shouldnthappen"))))))</f>
        <v>versicolor</v>
      </c>
      <c r="AQ63" s="1" t="str">
        <f aca="false">IF(AND(C63&lt;2.65,A63&gt;=5.45,C63&lt;4.75),"setosa",IF(AND(C63&gt;=2.65,A63&gt;=5.45,C63&lt;4.75),"versicolor",IF(AND(B63&lt;2.9,C63&lt;4.85,C63&gt;=4.75),"versicolor",IF(AND(B63&gt;=2.9,C63&lt;4.85,C63&gt;=4.75),"virginica",IF(AND(D63&lt;1.7,C63&gt;=4.85,C63&gt;=4.75),"versicolor",IF(AND(D63&gt;=1.7,C63&gt;=4.85,C63&gt;=4.75),"virginica",IF(AND(C63&lt;2.45,G63&lt;14.126,A63&lt;5.45,C63&lt;4.75),"setosa",IF(AND(C63&gt;=2.45,G63&lt;14.126,A63&lt;5.45,C63&lt;4.75),"versicolor",IF(AND(C63&lt;2.4,G63&gt;=14.126,A63&lt;5.45,C63&lt;4.75),"setosa",IF(AND(C63&gt;=2.4,G63&gt;=14.126,A63&lt;5.45,C63&lt;4.75),"versicolor","shouldnthappen"))))))))))</f>
        <v>versicolor</v>
      </c>
      <c r="AR63" s="1" t="str">
        <f aca="false">IF(AND(C63&lt;2.45,C63&lt;4.85),"setosa",IF(AND(C63&gt;=5.15,C63&gt;=4.85),"virginica",IF(AND(A63&gt;=4.95,C63&gt;=2.45,C63&lt;4.85),"versicolor",IF(AND(D63&lt;1.35,A63&lt;4.95,C63&gt;=2.45,C63&lt;4.85),"versicolor",IF(AND(D63&gt;=1.35,A63&lt;4.95,C63&gt;=2.45,C63&lt;4.85),"virginica",IF(AND(F63&lt;0.35,G63&lt;12.751,C63&lt;5.15,C63&gt;=4.85),"virginica",IF(AND(A63&lt;6.5,G63&gt;=12.751,C63&lt;5.15,C63&gt;=4.85),"virginica",IF(AND(A63&gt;=6.5,G63&gt;=12.751,C63&lt;5.15,C63&gt;=4.85),"versicolor",IF(AND(B63&gt;=2.75,F63&gt;=0.35,G63&lt;12.751,C63&lt;5.15,C63&gt;=4.85),"virginica",IF(AND(C63&lt;5.05,B63&lt;2.75,F63&gt;=0.35,G63&lt;12.751,C63&lt;5.15,C63&gt;=4.85),"virginica",IF(AND(C63&gt;=5.05,B63&lt;2.75,F63&gt;=0.35,G63&lt;12.751,C63&lt;5.15,C63&gt;=4.85),"versicolor","shouldnthappen")))))))))))</f>
        <v>versicolor</v>
      </c>
      <c r="AS63" s="1" t="str">
        <f aca="false">IF(AND(F63&gt;=0.9,B63&lt;3.05),"virginica",IF(AND(A63&lt;5.9,B63&gt;=3.05),"setosa",IF(AND(D63&lt;1.65,A63&gt;=5.9,B63&gt;=3.05),"versicolor",IF(AND(D63&gt;=1.65,A63&gt;=5.9,B63&gt;=3.05),"virginica",IF(AND(D63&gt;=1.75,C63&gt;=4.85,F63&lt;0.9,B63&lt;3.05),"virginica",IF(AND(C63&lt;2.2,B63&lt;2.95,C63&lt;4.85,F63&lt;0.9,B63&lt;3.05),"setosa",IF(AND(C63&gt;=2.2,B63&lt;2.95,C63&lt;4.85,F63&lt;0.9,B63&lt;3.05),"versicolor",IF(AND(C63&lt;2.8,B63&gt;=2.95,C63&lt;4.85,F63&lt;0.9,B63&lt;3.05),"setosa",IF(AND(C63&gt;=2.8,B63&gt;=2.95,C63&lt;4.85,F63&lt;0.9,B63&lt;3.05),"versicolor",IF(AND(G63&lt;13.879,D63&lt;1.75,C63&gt;=4.85,F63&lt;0.9,B63&lt;3.05),"virginica",IF(AND(G63&gt;=13.879,D63&lt;1.75,C63&gt;=4.85,F63&lt;0.9,B63&lt;3.05),"versicolor","shouldnthappen")))))))))))</f>
        <v>versicolor</v>
      </c>
      <c r="AT63" s="1" t="str">
        <f aca="false">IF(AND(D63&lt;0.75),"setosa",IF(AND(D63&gt;=1.75,D63&gt;=0.75),"virginica",IF(AND(D63&lt;1.45,G63&lt;7.37,D63&lt;1.75,D63&gt;=0.75),"versicolor",IF(AND(D63&gt;=1.45,G63&lt;7.37,D63&lt;1.75,D63&gt;=0.75),"virginica",IF(AND(C63&lt;5.45,G63&gt;=7.37,D63&lt;1.75,D63&gt;=0.75),"versicolor",IF(AND(C63&gt;=5.45,G63&gt;=7.37,D63&lt;1.75,D63&gt;=0.75),"virginica","shouldnthappen"))))))</f>
        <v>versicolor</v>
      </c>
      <c r="AU63" s="1" t="str">
        <f aca="false">IF(AND(D63&lt;0.7),"setosa",IF(AND(D63&gt;=1.7,A63&gt;=6.15,D63&gt;=0.7),"virginica",IF(AND(B63&gt;=2.55,C63&lt;4.75,A63&lt;6.15,D63&gt;=0.7),"versicolor",IF(AND(D63&gt;=1.7,C63&gt;=4.75,A63&lt;6.15,D63&gt;=0.7),"virginica",IF(AND(C63&lt;5.25,D63&lt;1.7,A63&gt;=6.15,D63&gt;=0.7),"versicolor",IF(AND(C63&gt;=5.25,D63&lt;1.7,A63&gt;=6.15,D63&gt;=0.7),"virginica",IF(AND(C63&lt;4.25,B63&lt;2.55,C63&lt;4.75,A63&lt;6.15,D63&gt;=0.7),"versicolor",IF(AND(C63&gt;=4.25,B63&lt;2.55,C63&lt;4.75,A63&lt;6.15,D63&gt;=0.7),"virginica",IF(AND(B63&lt;2.65,D63&lt;1.7,C63&gt;=4.75,A63&lt;6.15,D63&gt;=0.7),"virginica",IF(AND(B63&gt;=2.65,D63&lt;1.7,C63&gt;=4.75,A63&lt;6.15,D63&gt;=0.7),"versicolor","shouldnthappen"))))))))))</f>
        <v>versicolor</v>
      </c>
      <c r="AV63" s="1" t="str">
        <f aca="false">IF(AND(D63&lt;0.75),"setosa",IF(AND(F63&gt;=0.899,D63&gt;=0.75),"virginica",IF(AND(D63&lt;1.65,A63&lt;6.05,F63&lt;0.899,D63&gt;=0.75),"versicolor",IF(AND(D63&gt;=1.65,A63&lt;6.05,F63&lt;0.899,D63&gt;=0.75),"virginica",IF(AND(C63&gt;=5.05,A63&gt;=6.05,F63&lt;0.899,D63&gt;=0.75),"virginica",IF(AND(G63&gt;=13.757,C63&lt;5.05,A63&gt;=6.05,F63&lt;0.899,D63&gt;=0.75),"versicolor",IF(AND(D63&lt;1.6,G63&lt;13.757,C63&lt;5.05,A63&gt;=6.05,F63&lt;0.899,D63&gt;=0.75),"versicolor",IF(AND(D63&gt;=1.6,G63&lt;13.757,C63&lt;5.05,A63&gt;=6.05,F63&lt;0.899,D63&gt;=0.75),"virginica","shouldnthappen"))))))))</f>
        <v>versicolor</v>
      </c>
      <c r="AW63" s="1" t="str">
        <f aca="false">IF(AND(F63&lt;0.117,A63&gt;=5.55),"virginica",IF(AND(A63&gt;=5.2,G63&lt;6.086,A63&lt;5.55),"versicolor",IF(AND(D63&lt;0.7,G63&gt;=6.086,A63&lt;5.55),"setosa",IF(AND(D63&gt;=0.7,G63&gt;=6.086,A63&lt;5.55),"versicolor",IF(AND(A63&lt;4.75,A63&lt;5.2,G63&lt;6.086,A63&lt;5.55),"setosa",IF(AND(A63&gt;=4.75,A63&lt;5.2,G63&lt;6.086,A63&lt;5.55),"virginica",IF(AND(D63&gt;=1.65,C63&lt;4.95,F63&gt;=0.117,A63&gt;=5.55),"virginica",IF(AND(D63&gt;=1.75,C63&gt;=4.95,F63&gt;=0.117,A63&gt;=5.55),"virginica",IF(AND(C63&lt;2.6,D63&lt;1.65,C63&lt;4.95,F63&gt;=0.117,A63&gt;=5.55),"setosa",IF(AND(C63&gt;=2.6,D63&lt;1.65,C63&lt;4.95,F63&gt;=0.117,A63&gt;=5.55),"versicolor",IF(AND(D63&lt;1.55,D63&lt;1.75,C63&gt;=4.95,F63&gt;=0.117,A63&gt;=5.55),"virginica",IF(AND(A63&lt;6.95,D63&gt;=1.55,D63&lt;1.75,C63&gt;=4.95,F63&gt;=0.117,A63&gt;=5.55),"versicolor",IF(AND(A63&gt;=6.95,D63&gt;=1.55,D63&lt;1.75,C63&gt;=4.95,F63&gt;=0.117,A63&gt;=5.55),"virginica","shouldnthappen")))))))))))))</f>
        <v>versicolor</v>
      </c>
      <c r="AX63" s="1" t="str">
        <f aca="false">IF(AND(D63&lt;0.75),"setosa",IF(AND(F63&lt;0.138,D63&gt;=0.75),"virginica",IF(AND(C63&lt;4.45,A63&lt;6.15,F63&gt;=0.138,D63&gt;=0.75),"versicolor",IF(AND(C63&gt;=5.05,A63&gt;=6.15,F63&gt;=0.138,D63&gt;=0.75),"virginica",IF(AND(B63&lt;2.65,C63&gt;=4.45,A63&lt;6.15,F63&gt;=0.138,D63&gt;=0.75),"virginica",IF(AND(A63&gt;=6.35,C63&lt;5.05,A63&gt;=6.15,F63&gt;=0.138,D63&gt;=0.75),"versicolor",IF(AND(A63&lt;5.65,B63&gt;=2.65,C63&gt;=4.45,A63&lt;6.15,F63&gt;=0.138,D63&gt;=0.75),"virginica",IF(AND(D63&lt;1.75,A63&lt;6.35,C63&lt;5.05,A63&gt;=6.15,F63&gt;=0.138,D63&gt;=0.75),"versicolor",IF(AND(D63&gt;=1.75,A63&lt;6.35,C63&lt;5.05,A63&gt;=6.15,F63&gt;=0.138,D63&gt;=0.75),"virginica",IF(AND(D63&lt;1.7,A63&gt;=5.65,B63&gt;=2.65,C63&gt;=4.45,A63&lt;6.15,F63&gt;=0.138,D63&gt;=0.75),"versicolor",IF(AND(D63&gt;=1.7,A63&gt;=5.65,B63&gt;=2.65,C63&gt;=4.45,A63&lt;6.15,F63&gt;=0.138,D63&gt;=0.75),"virginica","shouldnthappen")))))))))))</f>
        <v>versicolor</v>
      </c>
      <c r="AY63" s="1" t="str">
        <f aca="false">IF(AND(D63&lt;0.75,A63&lt;5.55),"setosa",IF(AND(A63&lt;4.95,D63&gt;=0.75,A63&lt;5.55),"virginica",IF(AND(A63&gt;=4.95,D63&gt;=0.75,A63&lt;5.55),"versicolor",IF(AND(C63&lt;2.6,C63&lt;4.85,A63&gt;=5.55),"setosa",IF(AND(C63&gt;=2.6,C63&lt;4.85,A63&gt;=5.55),"versicolor",IF(AND(D63&gt;=1.75,C63&gt;=4.85,A63&gt;=5.55),"virginica",IF(AND(F63&lt;0.405,D63&lt;1.75,C63&gt;=4.85,A63&gt;=5.55),"versicolor",IF(AND(B63&lt;3.05,F63&gt;=0.405,D63&lt;1.75,C63&gt;=4.85,A63&gt;=5.55),"virginica",IF(AND(B63&gt;=3.05,F63&gt;=0.405,D63&lt;1.75,C63&gt;=4.85,A63&gt;=5.55),"versicolor","shouldnthappen")))))))))</f>
        <v>versicolor</v>
      </c>
      <c r="AZ63" s="1" t="str">
        <f aca="false">IF(AND(D63&lt;0.75),"setosa",IF(AND(F63&lt;0.9,C63&lt;4.95,D63&gt;=0.75),"versicolor",IF(AND(F63&gt;=0.9,C63&lt;4.95,D63&gt;=0.75),"virginica",IF(AND(D63&gt;=1.7,C63&gt;=4.95,D63&gt;=0.75),"virginica",IF(AND(F63&lt;0.405,D63&lt;1.7,C63&gt;=4.95,D63&gt;=0.75),"versicolor",IF(AND(F63&gt;=0.405,D63&lt;1.7,C63&gt;=4.95,D63&gt;=0.75),"virginica","shouldnthappen"))))))</f>
        <v>versicolor</v>
      </c>
      <c r="BA63" s="1" t="str">
        <f aca="false">IF(AND(D63&lt;0.75),"setosa",IF(AND(D63&gt;=1.7,C63&gt;=5.05,D63&gt;=0.75),"virginica",IF(AND(D63&lt;1.45,D63&lt;1.6,C63&lt;5.05,D63&gt;=0.75),"versicolor",IF(AND(A63&lt;5.8,D63&gt;=1.6,C63&lt;5.05,D63&gt;=0.75),"virginica",IF(AND(A63&gt;=5.8,D63&gt;=1.6,C63&lt;5.05,D63&gt;=0.75),"versicolor",IF(AND(F63&lt;0.417,D63&lt;1.7,C63&gt;=5.05,D63&gt;=0.75),"versicolor",IF(AND(F63&gt;=0.417,D63&lt;1.7,C63&gt;=5.05,D63&gt;=0.75),"virginica",IF(AND(A63&lt;5.95,D63&gt;=1.45,D63&lt;1.6,C63&lt;5.05,D63&gt;=0.75),"versicolor",IF(AND(G63&lt;10.618,A63&gt;=5.95,D63&gt;=1.45,D63&lt;1.6,C63&lt;5.05,D63&gt;=0.75),"virginica",IF(AND(G63&gt;=10.618,A63&gt;=5.95,D63&gt;=1.45,D63&lt;1.6,C63&lt;5.05,D63&gt;=0.75),"versicolor","shouldnthappen"))))))))))</f>
        <v>versicolor</v>
      </c>
      <c r="BB63" s="1" t="str">
        <f aca="false">IF(AND(C63&lt;2.6),"setosa",IF(AND(D63&gt;=1.75,C63&gt;=2.6),"virginica",IF(AND(C63&gt;=5.45,D63&lt;1.75,C63&gt;=2.6),"virginica",IF(AND(F63&gt;=0.259,C63&lt;5.45,D63&lt;1.75,C63&gt;=2.6),"versicolor",IF(AND(C63&lt;5.05,F63&lt;0.259,C63&lt;5.45,D63&lt;1.75,C63&gt;=2.6),"versicolor",IF(AND(C63&gt;=5.05,F63&lt;0.259,C63&lt;5.45,D63&lt;1.75,C63&gt;=2.6),"virginica","shouldnthappen"))))))</f>
        <v>versicolor</v>
      </c>
      <c r="BC63" s="1" t="str">
        <f aca="false">IF(AND(A63&lt;4.95,B63&lt;2.7,A63&lt;5.55),"virginica",IF(AND(A63&gt;=4.95,B63&lt;2.7,A63&lt;5.55),"versicolor",IF(AND(C63&lt;3.2,B63&gt;=2.7,A63&lt;5.55),"setosa",IF(AND(C63&gt;=3.2,B63&gt;=2.7,A63&lt;5.55),"versicolor",IF(AND(F63&gt;=0.85,A63&lt;6.15,A63&gt;=5.55),"virginica",IF(AND(D63&lt;1.45,A63&gt;=6.15,A63&gt;=5.55),"versicolor",IF(AND(C63&lt;4.8,F63&lt;0.85,A63&lt;6.15,A63&gt;=5.55),"versicolor",IF(AND(D63&gt;=1.7,D63&gt;=1.45,A63&gt;=6.15,A63&gt;=5.55),"virginica",IF(AND(G63&lt;9.333,C63&gt;=4.8,F63&lt;0.85,A63&lt;6.15,A63&gt;=5.55),"versicolor",IF(AND(G63&gt;=9.333,C63&gt;=4.8,F63&lt;0.85,A63&lt;6.15,A63&gt;=5.55),"virginica",IF(AND(C63&lt;4.9,D63&lt;1.7,D63&gt;=1.45,A63&gt;=6.15,A63&gt;=5.55),"versicolor",IF(AND(C63&gt;=4.9,D63&lt;1.7,D63&gt;=1.45,A63&gt;=6.15,A63&gt;=5.55),"virginica","shouldnthappen"))))))))))))</f>
        <v>versicolor</v>
      </c>
      <c r="BD63" s="1" t="str">
        <f aca="false">IF(AND(C63&lt;2.35),"setosa",IF(AND(C63&lt;4.75,B63&lt;2.55,C63&gt;=2.35),"versicolor",IF(AND(C63&gt;=4.75,B63&lt;2.55,C63&gt;=2.35),"virginica",IF(AND(C63&lt;4.75,B63&gt;=2.55,C63&gt;=2.35),"versicolor",IF(AND(D63&gt;=1.75,C63&gt;=4.75,B63&gt;=2.55,C63&gt;=2.35),"virginica",IF(AND(A63&gt;=6.5,D63&lt;1.75,C63&gt;=4.75,B63&gt;=2.55,C63&gt;=2.35),"versicolor",IF(AND(A63&lt;6.05,A63&lt;6.5,D63&lt;1.75,C63&gt;=4.75,B63&gt;=2.55,C63&gt;=2.35),"versicolor",IF(AND(A63&gt;=6.05,A63&lt;6.5,D63&lt;1.75,C63&gt;=4.75,B63&gt;=2.55,C63&gt;=2.35),"virginica","shouldnthappen"))))))))</f>
        <v>versicolor</v>
      </c>
      <c r="BE63" s="1" t="str">
        <f aca="false">IF(AND(C63&lt;2.5),"setosa",IF(AND(D63&lt;1.65,C63&lt;4.75,C63&gt;=2.5),"versicolor",IF(AND(D63&gt;=1.65,C63&lt;4.75,C63&gt;=2.5),"virginica",IF(AND(D63&gt;=1.75,C63&gt;=4.75,C63&gt;=2.5),"virginica",IF(AND(C63&lt;4.95,D63&lt;1.75,C63&gt;=4.75,C63&gt;=2.5),"versicolor",IF(AND(A63&lt;6.5,C63&gt;=4.95,D63&lt;1.75,C63&gt;=4.75,C63&gt;=2.5),"virginica",IF(AND(A63&gt;=6.5,C63&gt;=4.95,D63&lt;1.75,C63&gt;=4.75,C63&gt;=2.5),"versicolor","shouldnthappen")))))))</f>
        <v>versicolor</v>
      </c>
      <c r="BF63" s="1" t="str">
        <f aca="false">IF(AND(G63&gt;=15.244),"virginica",IF(AND(C63&lt;3.2,B63&gt;=3.15,G63&lt;15.244),"setosa",IF(AND(A63&gt;=4.95,C63&lt;4.7,B63&lt;3.15,G63&lt;15.244),"versicolor",IF(AND(C63&gt;=5.15,C63&gt;=4.7,B63&lt;3.15,G63&lt;15.244),"virginica",IF(AND(A63&gt;=6.45,C63&gt;=3.2,B63&gt;=3.15,G63&lt;15.244),"virginica",IF(AND(D63&lt;0.95,A63&lt;4.95,C63&lt;4.7,B63&lt;3.15,G63&lt;15.244),"setosa",IF(AND(D63&gt;=0.95,A63&lt;4.95,C63&lt;4.7,B63&lt;3.15,G63&lt;15.244),"virginica",IF(AND(F63&lt;0.816,A63&lt;6.45,C63&gt;=3.2,B63&gt;=3.15,G63&lt;15.244),"virginica",IF(AND(F63&gt;=0.816,A63&lt;6.45,C63&gt;=3.2,B63&gt;=3.15,G63&lt;15.244),"versicolor",IF(AND(A63&gt;=6.5,B63&lt;3.05,C63&lt;5.15,C63&gt;=4.7,B63&lt;3.15,G63&lt;15.244),"versicolor",IF(AND(G63&lt;11.093,B63&gt;=3.05,C63&lt;5.15,C63&gt;=4.7,B63&lt;3.15,G63&lt;15.244),"virginica",IF(AND(G63&gt;=11.093,B63&gt;=3.05,C63&lt;5.15,C63&gt;=4.7,B63&lt;3.15,G63&lt;15.244),"versicolor",IF(AND(D63&gt;=1.7,A63&lt;6.5,B63&lt;3.05,C63&lt;5.15,C63&gt;=4.7,B63&lt;3.15,G63&lt;15.244),"virginica",IF(AND(G63&lt;7.498,D63&lt;1.7,A63&lt;6.5,B63&lt;3.05,C63&lt;5.15,C63&gt;=4.7,B63&lt;3.15,G63&lt;15.244),"virginica",IF(AND(G63&gt;=7.498,D63&lt;1.7,A63&lt;6.5,B63&lt;3.05,C63&lt;5.15,C63&gt;=4.7,B63&lt;3.15,G63&lt;15.244),"versicolor","shouldnthappen")))))))))))))))</f>
        <v>versicolor</v>
      </c>
      <c r="BG63" s="1" t="str">
        <f aca="false">IF(AND(B63&gt;=3.35,C63&lt;4.85),"setosa",IF(AND(D63&gt;=1.75,C63&gt;=4.85),"virginica",IF(AND(D63&lt;0.75,B63&lt;3.35,C63&lt;4.85),"setosa",IF(AND(G63&gt;=13.879,D63&lt;1.75,C63&gt;=4.85),"versicolor",IF(AND(F63&gt;=0.9,D63&gt;=0.75,B63&lt;3.35,C63&lt;4.85),"virginica",IF(AND(F63&gt;=0.405,G63&lt;13.879,D63&lt;1.75,C63&gt;=4.85),"virginica",IF(AND(B63&gt;=2.55,F63&lt;0.9,D63&gt;=0.75,B63&lt;3.35,C63&lt;4.85),"versicolor",IF(AND(G63&lt;7.498,F63&lt;0.405,G63&lt;13.879,D63&lt;1.75,C63&gt;=4.85),"virginica",IF(AND(G63&gt;=7.498,F63&lt;0.405,G63&lt;13.879,D63&lt;1.75,C63&gt;=4.85),"versicolor",IF(AND(G63&lt;5.656,B63&lt;2.55,F63&lt;0.9,D63&gt;=0.75,B63&lt;3.35,C63&lt;4.85),"virginica",IF(AND(G63&gt;=5.656,B63&lt;2.55,F63&lt;0.9,D63&gt;=0.75,B63&lt;3.35,C63&lt;4.85),"versicolor","shouldnthappen")))))))))))</f>
        <v>versicolor</v>
      </c>
      <c r="BH63" s="1" t="str">
        <f aca="false">IF(AND(D63&lt;0.7),"setosa",IF(AND(D63&gt;=1.65,A63&lt;6.65,D63&gt;=0.7),"virginica",IF(AND(D63&lt;1.55,A63&gt;=6.65,D63&gt;=0.7),"versicolor",IF(AND(D63&gt;=1.55,A63&gt;=6.65,D63&gt;=0.7),"virginica",IF(AND(F63&gt;=0.529,D63&lt;1.65,A63&lt;6.65,D63&gt;=0.7),"versicolor",IF(AND(C63&gt;=5.35,F63&lt;0.529,D63&lt;1.65,A63&lt;6.65,D63&gt;=0.7),"virginica",IF(AND(G63&gt;=7.411,C63&lt;5.35,F63&lt;0.529,D63&lt;1.65,A63&lt;6.65,D63&gt;=0.7),"versicolor",IF(AND(G63&lt;6.927,G63&lt;7.411,C63&lt;5.35,F63&lt;0.529,D63&lt;1.65,A63&lt;6.65,D63&gt;=0.7),"versicolor",IF(AND(G63&gt;=6.927,G63&lt;7.411,C63&lt;5.35,F63&lt;0.529,D63&lt;1.65,A63&lt;6.65,D63&gt;=0.7),"virginica","shouldnthappen")))))))))</f>
        <v>versicolor</v>
      </c>
      <c r="BI63" s="1" t="str">
        <f aca="false">IF(AND(D63&gt;=1.7),"virginica",IF(AND(D63&lt;0.7,D63&lt;1.7),"setosa",IF(AND(D63&lt;1.45,G63&lt;7.37,D63&gt;=0.7,D63&lt;1.7),"versicolor",IF(AND(D63&gt;=1.45,G63&lt;7.37,D63&gt;=0.7,D63&lt;1.7),"virginica",IF(AND(B63&gt;=2.65,G63&gt;=7.37,D63&gt;=0.7,D63&lt;1.7),"versicolor",IF(AND(C63&lt;5.05,B63&lt;2.65,G63&gt;=7.37,D63&gt;=0.7,D63&lt;1.7),"versicolor",IF(AND(C63&gt;=5.05,B63&lt;2.65,G63&gt;=7.37,D63&gt;=0.7,D63&lt;1.7),"virginica","shouldnthappen")))))))</f>
        <v>versicolor</v>
      </c>
    </row>
    <row r="64" customFormat="false" ht="13.8" hidden="false" customHeight="false" outlineLevel="0" collapsed="false">
      <c r="A64" s="1" t="n">
        <v>5</v>
      </c>
      <c r="B64" s="1" t="n">
        <v>2.3</v>
      </c>
      <c r="C64" s="1" t="n">
        <v>3.3</v>
      </c>
      <c r="D64" s="1" t="n">
        <v>1</v>
      </c>
      <c r="E64" s="1" t="s">
        <v>92</v>
      </c>
      <c r="F64" s="1" t="n">
        <v>0.681081991177052</v>
      </c>
      <c r="G64" s="1" t="n">
        <v>14.1664115479216</v>
      </c>
      <c r="H64" s="11" t="str">
        <f aca="false">E64</f>
        <v>versicolor</v>
      </c>
      <c r="I64" s="1" t="str">
        <f aca="false">INDEX(L64:BI64, MODE(MATCH(L64:BI64, L64:BI64, 0 )))</f>
        <v>versicolor</v>
      </c>
      <c r="J64" s="12" t="n">
        <f aca="false">COUNTIF(L64:BI64, H64) / COUNTA(L64:BI64)</f>
        <v>0.98</v>
      </c>
      <c r="K64" s="13" t="n">
        <f aca="false">I64=H64</f>
        <v>1</v>
      </c>
      <c r="L64" s="1" t="str">
        <f aca="false">IF(AND(C64&lt;3.65,B64&gt;=3.35),"setosa",IF(AND(C64&gt;=3.65,B64&gt;=3.35),"virginica",IF(AND(C64&lt;2.35,C64&lt;4.85,B64&lt;3.35),"setosa",IF(AND(F64&gt;=0.899,C64&gt;=2.35,C64&lt;4.85,B64&lt;3.35),"virginica",IF(AND(G64&gt;=8.268,B64&lt;2.75,C64&gt;=4.85,B64&lt;3.35),"virginica",IF(AND(D64&lt;1.55,B64&gt;=2.75,C64&gt;=4.85,B64&lt;3.35),"versicolor",IF(AND(D64&gt;=1.55,B64&gt;=2.75,C64&gt;=4.85,B64&lt;3.35),"virginica",IF(AND(G64&lt;6.537,F64&lt;0.899,C64&gt;=2.35,C64&lt;4.85,B64&lt;3.35),"virginica",IF(AND(G64&gt;=6.537,F64&lt;0.899,C64&gt;=2.35,C64&lt;4.85,B64&lt;3.35),"versicolor",IF(AND(G64&lt;6.878,G64&lt;8.268,B64&lt;2.75,C64&gt;=4.85,B64&lt;3.35),"virginica",IF(AND(G64&gt;=6.878,G64&lt;8.268,B64&lt;2.75,C64&gt;=4.85,B64&lt;3.35),"versicolor","shouldnthappen")))))))))))</f>
        <v>versicolor</v>
      </c>
      <c r="M64" s="1" t="str">
        <f aca="false">IF(AND(C64&lt;2.6),"setosa",IF(AND(D64&gt;=1.75,C64&gt;=2.6),"virginica",IF(AND(G64&lt;6.094,D64&lt;1.75,C64&gt;=2.6),"virginica",IF(AND(D64&lt;1.35,G64&gt;=6.094,D64&lt;1.75,C64&gt;=2.6),"versicolor",IF(AND(C64&lt;5.05,D64&gt;=1.35,G64&gt;=6.094,D64&lt;1.75,C64&gt;=2.6),"versicolor",IF(AND(C64&gt;=5.05,D64&gt;=1.35,G64&gt;=6.094,D64&lt;1.75,C64&gt;=2.6),"virginica","shouldnthappen"))))))</f>
        <v>versicolor</v>
      </c>
      <c r="N64" s="1" t="str">
        <f aca="false">IF(AND(A64&lt;6.6,B64&gt;=3.45),"setosa",IF(AND(A64&gt;=6.6,B64&gt;=3.45),"virginica",IF(AND(D64&lt;0.7,C64&lt;4.75,B64&lt;3.45),"setosa",IF(AND(D64&gt;=0.7,C64&lt;4.75,B64&lt;3.45),"versicolor",IF(AND(C64&gt;=5.15,C64&gt;=4.75,B64&lt;3.45),"virginica",IF(AND(D64&gt;=1.7,A64&lt;6.5,C64&lt;5.15,C64&gt;=4.75,B64&lt;3.45),"virginica",IF(AND(C64&lt;5.05,A64&gt;=6.5,C64&lt;5.15,C64&gt;=4.75,B64&lt;3.45),"versicolor",IF(AND(C64&gt;=5.05,A64&gt;=6.5,C64&lt;5.15,C64&gt;=4.75,B64&lt;3.45),"virginica",IF(AND(G64&lt;7.498,D64&lt;1.7,A64&lt;6.5,C64&lt;5.15,C64&gt;=4.75,B64&lt;3.45),"virginica",IF(AND(G64&gt;=7.498,D64&lt;1.7,A64&lt;6.5,C64&lt;5.15,C64&gt;=4.75,B64&lt;3.45),"versicolor","shouldnthappen"))))))))))</f>
        <v>versicolor</v>
      </c>
      <c r="O64" s="1" t="str">
        <f aca="false">IF(AND(D64&lt;0.75),"setosa",IF(AND(C64&lt;4.75,C64&lt;4.85,D64&gt;=0.75),"versicolor",IF(AND(A64&gt;=6.05,C64&gt;=4.85,D64&gt;=0.75),"virginica",IF(AND(D64&lt;1.6,C64&gt;=4.75,C64&lt;4.85,D64&gt;=0.75),"versicolor",IF(AND(D64&gt;=1.6,C64&gt;=4.75,C64&lt;4.85,D64&gt;=0.75),"virginica",IF(AND(A64&lt;5.9,A64&lt;6.05,C64&gt;=4.85,D64&gt;=0.75),"virginica",IF(AND(A64&gt;=5.9,A64&lt;6.05,C64&gt;=4.85,D64&gt;=0.75),"versicolor","shouldnthappen")))))))</f>
        <v>versicolor</v>
      </c>
      <c r="P64" s="1" t="str">
        <f aca="false">IF(AND(D64&lt;0.75),"setosa",IF(AND(A64&lt;5.55,D64&gt;=0.75),"versicolor",IF(AND(D64&gt;=1.7,G64&lt;13.158,A64&gt;=5.55,D64&gt;=0.75),"virginica",IF(AND(B64&lt;2.45,D64&lt;1.7,G64&lt;13.158,A64&gt;=5.55,D64&gt;=0.75),"virginica",IF(AND(B64&gt;=2.45,D64&lt;1.7,G64&lt;13.158,A64&gt;=5.55,D64&gt;=0.75),"versicolor",IF(AND(B64&gt;=3.05,G64&lt;15.551,G64&gt;=13.158,A64&gt;=5.55,D64&gt;=0.75),"versicolor",IF(AND(B64&lt;2.9,G64&gt;=15.551,G64&gt;=13.158,A64&gt;=5.55,D64&gt;=0.75),"versicolor",IF(AND(B64&gt;=2.9,G64&gt;=15.551,G64&gt;=13.158,A64&gt;=5.55,D64&gt;=0.75),"virginica",IF(AND(D64&lt;1.3,G64&lt;14.221,B64&lt;3.05,G64&lt;15.551,G64&gt;=13.158,A64&gt;=5.55,D64&gt;=0.75),"versicolor",IF(AND(D64&gt;=1.3,G64&lt;14.221,B64&lt;3.05,G64&lt;15.551,G64&gt;=13.158,A64&gt;=5.55,D64&gt;=0.75),"virginica",IF(AND(C64&lt;4.9,G64&gt;=14.221,B64&lt;3.05,G64&lt;15.551,G64&gt;=13.158,A64&gt;=5.55,D64&gt;=0.75),"versicolor",IF(AND(C64&gt;=4.9,G64&gt;=14.221,B64&lt;3.05,G64&lt;15.551,G64&gt;=13.158,A64&gt;=5.55,D64&gt;=0.75),"virginica","shouldnthappen"))))))))))))</f>
        <v>versicolor</v>
      </c>
      <c r="Q64" s="1" t="str">
        <f aca="false">IF(AND(C64&lt;2.6),"setosa",IF(AND(A64&gt;=4.95,C64&lt;4.75,C64&gt;=2.6),"versicolor",IF(AND(D64&gt;=1.75,C64&gt;=4.75,C64&gt;=2.6),"virginica",IF(AND(B64&lt;2.45,A64&lt;4.95,C64&lt;4.75,C64&gt;=2.6),"versicolor",IF(AND(B64&gt;=2.45,A64&lt;4.95,C64&lt;4.75,C64&gt;=2.6),"virginica",IF(AND(G64&lt;7.498,D64&lt;1.75,C64&gt;=4.75,C64&gt;=2.6),"virginica",IF(AND(F64&lt;0.417,G64&gt;=7.498,D64&lt;1.75,C64&gt;=4.75,C64&gt;=2.6),"versicolor",IF(AND(F64&lt;0.442,F64&gt;=0.417,G64&gt;=7.498,D64&lt;1.75,C64&gt;=4.75,C64&gt;=2.6),"virginica",IF(AND(F64&gt;=0.442,F64&gt;=0.417,G64&gt;=7.498,D64&lt;1.75,C64&gt;=4.75,C64&gt;=2.6),"versicolor","shouldnthappen")))))))))</f>
        <v>versicolor</v>
      </c>
      <c r="R64" s="1" t="str">
        <f aca="false">IF(AND(D64&lt;0.75),"setosa",IF(AND(D64&lt;1.75,A64&gt;=6.25,D64&gt;=0.75),"versicolor",IF(AND(D64&gt;=1.75,A64&gt;=6.25,D64&gt;=0.75),"virginica",IF(AND(D64&lt;1.6,C64&lt;4.75,A64&lt;6.25,D64&gt;=0.75),"versicolor",IF(AND(D64&gt;=1.6,C64&lt;4.75,A64&lt;6.25,D64&gt;=0.75),"virginica",IF(AND(G64&lt;6.998,C64&gt;=4.75,A64&lt;6.25,D64&gt;=0.75),"virginica",IF(AND(A64&lt;6.05,G64&gt;=6.998,C64&gt;=4.75,A64&lt;6.25,D64&gt;=0.75),"versicolor",IF(AND(A64&gt;=6.05,G64&gt;=6.998,C64&gt;=4.75,A64&lt;6.25,D64&gt;=0.75),"virginica","shouldnthappen"))))))))</f>
        <v>versicolor</v>
      </c>
      <c r="S64" s="1" t="str">
        <f aca="false">IF(AND(B64&gt;=3.05,A64&lt;5.45),"setosa",IF(AND(C64&lt;2.2,B64&lt;3.05,A64&lt;5.45),"setosa",IF(AND(C64&gt;=2.2,B64&lt;3.05,A64&lt;5.45),"versicolor",IF(AND(B64&lt;3.7,C64&lt;4.8,A64&gt;=5.45),"versicolor",IF(AND(B64&gt;=3.7,C64&lt;4.8,A64&gt;=5.45),"setosa",IF(AND(G64&lt;13.757,C64&lt;5.05,C64&gt;=4.8,A64&gt;=5.45),"virginica",IF(AND(G64&gt;=13.757,C64&lt;5.05,C64&gt;=4.8,A64&gt;=5.45),"versicolor",IF(AND(C64&gt;=5.15,C64&gt;=5.05,C64&gt;=4.8,A64&gt;=5.45),"virginica",IF(AND(A64&lt;5.95,C64&lt;5.15,C64&gt;=5.05,C64&gt;=4.8,A64&gt;=5.45),"virginica",IF(AND(D64&gt;=1.8,A64&gt;=5.95,C64&lt;5.15,C64&gt;=5.05,C64&gt;=4.8,A64&gt;=5.45),"virginica",IF(AND(B64&lt;2.75,D64&lt;1.8,A64&gt;=5.95,C64&lt;5.15,C64&gt;=5.05,C64&gt;=4.8,A64&gt;=5.45),"versicolor",IF(AND(B64&gt;=2.75,D64&lt;1.8,A64&gt;=5.95,C64&lt;5.15,C64&gt;=5.05,C64&gt;=4.8,A64&gt;=5.45),"virginica","shouldnthappen"))))))))))))</f>
        <v>versicolor</v>
      </c>
      <c r="T64" s="1" t="str">
        <f aca="false">IF(AND(C64&lt;2.6),"setosa",IF(AND(D64&lt;1.65,C64&lt;4.75,C64&gt;=2.6),"versicolor",IF(AND(D64&gt;=1.65,C64&lt;4.75,C64&gt;=2.6),"virginica",IF(AND(G64&gt;=8.494,A64&lt;6.6,C64&gt;=4.75,C64&gt;=2.6),"virginica",IF(AND(C64&lt;5.2,A64&gt;=6.6,C64&gt;=4.75,C64&gt;=2.6),"versicolor",IF(AND(C64&gt;=5.2,A64&gt;=6.6,C64&gt;=4.75,C64&gt;=2.6),"virginica",IF(AND(A64&lt;5.95,G64&lt;8.494,A64&lt;6.6,C64&gt;=4.75,C64&gt;=2.6),"virginica",IF(AND(A64&gt;=5.95,G64&lt;8.494,A64&lt;6.6,C64&gt;=4.75,C64&gt;=2.6),"versicolor","shouldnthappen"))))))))</f>
        <v>versicolor</v>
      </c>
      <c r="U64" s="1" t="str">
        <f aca="false">IF(AND(C64&lt;3.65,B64&gt;=3.35),"setosa",IF(AND(C64&gt;=3.65,B64&gt;=3.35),"virginica",IF(AND(C64&lt;2.35,A64&lt;6.25,B64&lt;3.35),"setosa",IF(AND(C64&lt;4.85,A64&gt;=6.25,B64&lt;3.35),"versicolor",IF(AND(G64&gt;=15.426,C64&gt;=2.35,A64&lt;6.25,B64&lt;3.35),"virginica",IF(AND(D64&gt;=1.55,C64&gt;=4.85,A64&gt;=6.25,B64&lt;3.35),"virginica",IF(AND(D64&lt;1.8,G64&lt;15.426,C64&gt;=2.35,A64&lt;6.25,B64&lt;3.35),"versicolor",IF(AND(D64&gt;=1.8,G64&lt;15.426,C64&gt;=2.35,A64&lt;6.25,B64&lt;3.35),"virginica",IF(AND(B64&lt;2.95,D64&lt;1.55,C64&gt;=4.85,A64&gt;=6.25,B64&lt;3.35),"virginica",IF(AND(B64&gt;=2.95,D64&lt;1.55,C64&gt;=4.85,A64&gt;=6.25,B64&lt;3.35),"versicolor","shouldnthappen"))))))))))</f>
        <v>versicolor</v>
      </c>
      <c r="V64" s="1" t="str">
        <f aca="false">IF(AND(C64&lt;2.6),"setosa",IF(AND(C64&gt;=4.85,C64&gt;=2.6),"virginica",IF(AND(F64&gt;=0.9,C64&lt;4.85,C64&gt;=2.6),"virginica",IF(AND(G64&lt;5.656,F64&lt;0.9,C64&lt;4.85,C64&gt;=2.6),"virginica",IF(AND(G64&gt;=5.656,F64&lt;0.9,C64&lt;4.85,C64&gt;=2.6),"versicolor","shouldnthappen")))))</f>
        <v>versicolor</v>
      </c>
      <c r="W64" s="1" t="str">
        <f aca="false">IF(AND(D64&gt;=1.75,G64&gt;=13.795),"virginica",IF(AND(D64&gt;=1.5,G64&gt;=12.335,G64&lt;13.795),"virginica",IF(AND(C64&lt;2.45,C64&lt;4.85,G64&lt;12.335,G64&lt;13.795),"setosa",IF(AND(C64&gt;=2.45,C64&lt;4.85,G64&lt;12.335,G64&lt;13.795),"versicolor",IF(AND(D64&gt;=1.7,C64&gt;=4.85,G64&lt;12.335,G64&lt;13.795),"virginica",IF(AND(B64&gt;=3.25,D64&lt;1.5,G64&gt;=12.335,G64&lt;13.795),"setosa",IF(AND(D64&lt;1,F64&lt;0.255,D64&lt;1.75,G64&gt;=13.795),"setosa",IF(AND(D64&gt;=1,F64&lt;0.255,D64&lt;1.75,G64&gt;=13.795),"versicolor",IF(AND(A64&lt;5.4,F64&gt;=0.255,D64&lt;1.75,G64&gt;=13.795),"setosa",IF(AND(A64&gt;=5.4,F64&gt;=0.255,D64&lt;1.75,G64&gt;=13.795),"versicolor",IF(AND(A64&lt;6.15,D64&lt;1.7,C64&gt;=4.85,G64&lt;12.335,G64&lt;13.795),"versicolor",IF(AND(A64&gt;=6.15,D64&lt;1.7,C64&gt;=4.85,G64&lt;12.335,G64&lt;13.795),"virginica",IF(AND(C64&lt;5,B64&lt;3.25,D64&lt;1.5,G64&gt;=12.335,G64&lt;13.795),"versicolor",IF(AND(C64&gt;=5,B64&lt;3.25,D64&lt;1.5,G64&gt;=12.335,G64&lt;13.795),"virginica","shouldnthappen"))))))))))))))</f>
        <v>setosa</v>
      </c>
      <c r="X64" s="1" t="str">
        <f aca="false">IF(AND(C64&lt;2.5,A64&lt;5.55),"setosa",IF(AND(F64&lt;0.096,A64&gt;=5.55),"virginica",IF(AND(D64&lt;1.6,C64&gt;=2.5,A64&lt;5.55),"versicolor",IF(AND(D64&gt;=1.6,C64&gt;=2.5,A64&lt;5.55),"virginica",IF(AND(F64&gt;=0.156,C64&lt;4.75,F64&gt;=0.096,A64&gt;=5.55),"versicolor",IF(AND(D64&gt;=1.75,C64&gt;=4.75,F64&gt;=0.096,A64&gt;=5.55),"virginica",IF(AND(B64&lt;3.3,F64&lt;0.156,C64&lt;4.75,F64&gt;=0.096,A64&gt;=5.55),"versicolor",IF(AND(B64&gt;=3.3,F64&lt;0.156,C64&lt;4.75,F64&gt;=0.096,A64&gt;=5.55),"setosa",IF(AND(B64&lt;2.45,A64&lt;6.05,D64&lt;1.75,C64&gt;=4.75,F64&gt;=0.096,A64&gt;=5.55),"virginica",IF(AND(B64&gt;=2.45,A64&lt;6.05,D64&lt;1.75,C64&gt;=4.75,F64&gt;=0.096,A64&gt;=5.55),"versicolor",IF(AND(F64&lt;0.205,A64&gt;=6.05,D64&lt;1.75,C64&gt;=4.75,F64&gt;=0.096,A64&gt;=5.55),"versicolor",IF(AND(F64&gt;=0.205,A64&gt;=6.05,D64&lt;1.75,C64&gt;=4.75,F64&gt;=0.096,A64&gt;=5.55),"virginica","shouldnthappen"))))))))))))</f>
        <v>versicolor</v>
      </c>
      <c r="Y64" s="1" t="str">
        <f aca="false">IF(AND(C64&lt;2.35,A64&lt;5.55),"setosa",IF(AND(C64&gt;=5.05,A64&gt;=5.55),"virginica",IF(AND(D64&lt;1.6,C64&gt;=2.35,A64&lt;5.55),"versicolor",IF(AND(D64&gt;=1.6,C64&gt;=2.35,A64&lt;5.55),"virginica",IF(AND(D64&gt;=1.75,C64&lt;5.05,A64&gt;=5.55),"virginica",IF(AND(B64&gt;=3.55,D64&lt;1.75,C64&lt;5.05,A64&gt;=5.55),"setosa",IF(AND(G64&lt;6.3,B64&lt;3.55,D64&lt;1.75,C64&lt;5.05,A64&gt;=5.55),"virginica",IF(AND(G64&gt;=6.3,B64&lt;3.55,D64&lt;1.75,C64&lt;5.05,A64&gt;=5.55),"versicolor","shouldnthappen"))))))))</f>
        <v>versicolor</v>
      </c>
      <c r="Z64" s="1" t="str">
        <f aca="false">IF(AND(D64&lt;0.75),"setosa",IF(AND(B64&gt;=2.55,C64&lt;4.85,D64&gt;=0.75),"versicolor",IF(AND(D64&gt;=1.7,C64&gt;=4.85,D64&gt;=0.75),"virginica",IF(AND(D64&lt;1.6,B64&lt;2.55,C64&lt;4.85,D64&gt;=0.75),"versicolor",IF(AND(D64&gt;=1.6,B64&lt;2.55,C64&lt;4.85,D64&gt;=0.75),"virginica",IF(AND(B64&lt;2.65,D64&lt;1.7,C64&gt;=4.85,D64&gt;=0.75),"virginica",IF(AND(F64&lt;0.325,B64&gt;=2.65,D64&lt;1.7,C64&gt;=4.85,D64&gt;=0.75),"virginica",IF(AND(G64&lt;10.717,F64&gt;=0.325,B64&gt;=2.65,D64&lt;1.7,C64&gt;=4.85,D64&gt;=0.75),"versicolor",IF(AND(G64&gt;=10.717,F64&gt;=0.325,B64&gt;=2.65,D64&lt;1.7,C64&gt;=4.85,D64&gt;=0.75),"virginica","shouldnthappen")))))))))</f>
        <v>versicolor</v>
      </c>
      <c r="AA64" s="1" t="str">
        <f aca="false">IF(AND(D64&lt;0.75),"setosa",IF(AND(D64&gt;=1.75,D64&gt;=0.75),"virginica",IF(AND(F64&gt;=0.455,D64&lt;1.75,D64&gt;=0.75),"versicolor",IF(AND(D64&lt;1.45,F64&lt;0.455,D64&lt;1.75,D64&gt;=0.75),"versicolor",IF(AND(F64&lt;0.247,D64&gt;=1.45,F64&lt;0.455,D64&lt;1.75,D64&gt;=0.75),"versicolor",IF(AND(F64&gt;=0.247,D64&gt;=1.45,F64&lt;0.455,D64&lt;1.75,D64&gt;=0.75),"virginica","shouldnthappen"))))))</f>
        <v>versicolor</v>
      </c>
      <c r="AB64" s="1" t="str">
        <f aca="false">IF(AND(F64&gt;=0.221,B64&gt;=3.35),"setosa",IF(AND(A64&lt;5.3,F64&gt;=0.683,B64&lt;3.35),"setosa",IF(AND(A64&lt;6.45,F64&lt;0.221,B64&gt;=3.35),"setosa",IF(AND(A64&gt;=6.45,F64&lt;0.221,B64&gt;=3.35),"virginica",IF(AND(G64&lt;6.3,A64&lt;6.25,F64&lt;0.683,B64&lt;3.35),"virginica",IF(AND(G64&lt;13.795,A64&gt;=6.25,F64&lt;0.683,B64&lt;3.35),"virginica",IF(AND(D64&lt;1.65,A64&gt;=5.3,F64&gt;=0.683,B64&lt;3.35),"versicolor",IF(AND(D64&gt;=1.65,A64&gt;=5.3,F64&gt;=0.683,B64&lt;3.35),"virginica",IF(AND(D64&lt;0.6,G64&gt;=6.3,A64&lt;6.25,F64&lt;0.683,B64&lt;3.35),"setosa",IF(AND(D64&lt;1.7,G64&gt;=13.795,A64&gt;=6.25,F64&lt;0.683,B64&lt;3.35),"versicolor",IF(AND(D64&gt;=1.7,G64&gt;=13.795,A64&gt;=6.25,F64&lt;0.683,B64&lt;3.35),"virginica",IF(AND(C64&gt;=5.35,D64&gt;=0.6,G64&gt;=6.3,A64&lt;6.25,F64&lt;0.683,B64&lt;3.35),"virginica",IF(AND(D64&lt;1.75,C64&lt;5.35,D64&gt;=0.6,G64&gt;=6.3,A64&lt;6.25,F64&lt;0.683,B64&lt;3.35),"versicolor",IF(AND(D64&gt;=1.75,C64&lt;5.35,D64&gt;=0.6,G64&gt;=6.3,A64&lt;6.25,F64&lt;0.683,B64&lt;3.35),"virginica","shouldnthappen"))))))))))))))</f>
        <v>versicolor</v>
      </c>
      <c r="AC64" s="1" t="str">
        <f aca="false">IF(AND(B64&gt;=3.3),"setosa",IF(AND(C64&lt;2.45,D64&lt;1.55,B64&lt;3.3),"setosa",IF(AND(F64&gt;=0.211,D64&gt;=1.55,B64&lt;3.3),"virginica",IF(AND(C64&lt;4.9,C64&gt;=2.45,D64&lt;1.55,B64&lt;3.3),"versicolor",IF(AND(C64&gt;=4.9,C64&gt;=2.45,D64&lt;1.55,B64&lt;3.3),"virginica",IF(AND(F64&lt;0.138,F64&lt;0.211,D64&gt;=1.55,B64&lt;3.3),"virginica",IF(AND(F64&gt;=0.138,F64&lt;0.211,D64&gt;=1.55,B64&lt;3.3),"versicolor","shouldnthappen")))))))</f>
        <v>versicolor</v>
      </c>
      <c r="AD64" s="1" t="str">
        <f aca="false">IF(AND(D64&gt;=1.75),"virginica",IF(AND(D64&lt;0.75,D64&lt;1.75),"setosa",IF(AND(D64&lt;1.35,D64&gt;=0.75,D64&lt;1.75),"versicolor",IF(AND(B64&lt;2.6,C64&lt;4.85,D64&gt;=1.35,D64&gt;=0.75,D64&lt;1.75),"virginica",IF(AND(B64&gt;=2.6,C64&lt;4.85,D64&gt;=1.35,D64&gt;=0.75,D64&lt;1.75),"versicolor",IF(AND(A64&lt;6.4,C64&gt;=4.85,D64&gt;=1.35,D64&gt;=0.75,D64&lt;1.75),"virginica",IF(AND(A64&gt;=6.4,C64&gt;=4.85,D64&gt;=1.35,D64&gt;=0.75,D64&lt;1.75),"versicolor","shouldnthappen")))))))</f>
        <v>versicolor</v>
      </c>
      <c r="AE64" s="1" t="str">
        <f aca="false">IF(AND(C64&lt;2.45),"setosa",IF(AND(F64&lt;0.07,C64&gt;=2.45),"virginica",IF(AND(A64&gt;=5,C64&lt;4.75,F64&gt;=0.07,C64&gt;=2.45),"versicolor",IF(AND(F64&lt;0.182,C64&gt;=4.75,F64&gt;=0.07,C64&gt;=2.45),"versicolor",IF(AND(B64&lt;2.45,A64&lt;5,C64&lt;4.75,F64&gt;=0.07,C64&gt;=2.45),"versicolor",IF(AND(B64&gt;=2.45,A64&lt;5,C64&lt;4.75,F64&gt;=0.07,C64&gt;=2.45),"virginica",IF(AND(F64&gt;=0.468,F64&gt;=0.182,C64&gt;=4.75,F64&gt;=0.07,C64&gt;=2.45),"virginica",IF(AND(A64&gt;=6.85,F64&lt;0.468,F64&gt;=0.182,C64&gt;=4.75,F64&gt;=0.07,C64&gt;=2.45),"virginica",IF(AND(B64&lt;2.6,A64&lt;6.85,F64&lt;0.468,F64&gt;=0.182,C64&gt;=4.75,F64&gt;=0.07,C64&gt;=2.45),"virginica",IF(AND(B64&gt;=2.6,A64&lt;6.85,F64&lt;0.468,F64&gt;=0.182,C64&gt;=4.75,F64&gt;=0.07,C64&gt;=2.45),"versicolor","shouldnthappen"))))))))))</f>
        <v>versicolor</v>
      </c>
      <c r="AF64" s="1" t="str">
        <f aca="false">IF(AND(D64&lt;0.75,A64&lt;5.45),"setosa",IF(AND(D64&gt;=1.75,A64&gt;=5.45),"virginica",IF(AND(G64&lt;6.094,D64&gt;=0.75,A64&lt;5.45),"virginica",IF(AND(G64&gt;=6.094,D64&gt;=0.75,A64&lt;5.45),"versicolor",IF(AND(C64&lt;2.75,D64&lt;1.75,A64&gt;=5.45),"setosa",IF(AND(D64&lt;1.45,C64&gt;=2.75,D64&lt;1.75,A64&gt;=5.45),"versicolor",IF(AND(B64&lt;2.75,D64&gt;=1.45,C64&gt;=2.75,D64&lt;1.75,A64&gt;=5.45),"versicolor",IF(AND(C64&lt;5.05,B64&gt;=2.75,D64&gt;=1.45,C64&gt;=2.75,D64&lt;1.75,A64&gt;=5.45),"versicolor",IF(AND(C64&gt;=5.05,B64&gt;=2.75,D64&gt;=1.45,C64&gt;=2.75,D64&lt;1.75,A64&gt;=5.45),"virginica","shouldnthappen")))))))))</f>
        <v>versicolor</v>
      </c>
      <c r="AG64" s="1" t="str">
        <f aca="false">IF(AND(D64&lt;0.65,G64&lt;8.868,A64&lt;5.3),"setosa",IF(AND(C64&lt;2.6,G64&gt;=8.868,A64&lt;5.3),"setosa",IF(AND(C64&gt;=2.6,G64&gt;=8.868,A64&lt;5.3),"versicolor",IF(AND(C64&gt;=4.95,D64&lt;1.55,A64&gt;=5.3),"virginica",IF(AND(G64&lt;13.795,D64&gt;=1.55,A64&gt;=5.3),"virginica",IF(AND(C64&lt;3.75,D64&gt;=0.65,G64&lt;8.868,A64&lt;5.3),"versicolor",IF(AND(C64&gt;=3.75,D64&gt;=0.65,G64&lt;8.868,A64&lt;5.3),"virginica",IF(AND(C64&lt;2.6,C64&lt;4.95,D64&lt;1.55,A64&gt;=5.3),"setosa",IF(AND(C64&gt;=2.6,C64&lt;4.95,D64&lt;1.55,A64&gt;=5.3),"versicolor",IF(AND(C64&lt;4.75,G64&gt;=13.795,D64&gt;=1.55,A64&gt;=5.3),"versicolor",IF(AND(C64&gt;=4.75,G64&gt;=13.795,D64&gt;=1.55,A64&gt;=5.3),"virginica","shouldnthappen")))))))))))</f>
        <v>versicolor</v>
      </c>
      <c r="AH64" s="1" t="str">
        <f aca="false">IF(AND(D64&lt;0.75),"setosa",IF(AND(C64&lt;4.75,D64&gt;=0.75),"versicolor",IF(AND(G64&lt;13.757,C64&gt;=4.75,D64&gt;=0.75),"virginica",IF(AND(B64&lt;3.05,G64&gt;=13.757,C64&gt;=4.75,D64&gt;=0.75),"virginica",IF(AND(A64&lt;6.65,B64&gt;=3.05,G64&gt;=13.757,C64&gt;=4.75,D64&gt;=0.75),"virginica",IF(AND(A64&gt;=6.65,B64&gt;=3.05,G64&gt;=13.757,C64&gt;=4.75,D64&gt;=0.75),"versicolor","shouldnthappen"))))))</f>
        <v>versicolor</v>
      </c>
      <c r="AI64" s="1" t="str">
        <f aca="false">IF(AND(D64&lt;0.7),"setosa",IF(AND(C64&lt;4.75,D64&gt;=0.7),"versicolor",IF(AND(A64&lt;6.6,F64&lt;0.482,C64&gt;=4.75,D64&gt;=0.7),"virginica",IF(AND(C64&gt;=4.95,F64&gt;=0.482,C64&gt;=4.75,D64&gt;=0.7),"virginica",IF(AND(D64&lt;1.9,A64&gt;=6.6,F64&lt;0.482,C64&gt;=4.75,D64&gt;=0.7),"versicolor",IF(AND(D64&gt;=1.9,A64&gt;=6.6,F64&lt;0.482,C64&gt;=4.75,D64&gt;=0.7),"virginica",IF(AND(F64&gt;=0.766,C64&lt;4.95,F64&gt;=0.482,C64&gt;=4.75,D64&gt;=0.7),"virginica",IF(AND(B64&lt;2.95,F64&lt;0.766,C64&lt;4.95,F64&gt;=0.482,C64&gt;=4.75,D64&gt;=0.7),"virginica",IF(AND(B64&gt;=2.95,F64&lt;0.766,C64&lt;4.95,F64&gt;=0.482,C64&gt;=4.75,D64&gt;=0.7),"versicolor","shouldnthappen")))))))))</f>
        <v>versicolor</v>
      </c>
      <c r="AJ64" s="1" t="str">
        <f aca="false">IF(AND(C64&lt;2.45,C64&lt;4.75),"setosa",IF(AND(D64&gt;=1.65,C64&gt;=4.75),"virginica",IF(AND(A64&lt;4.95,C64&gt;=2.45,C64&lt;4.75),"virginica",IF(AND(A64&gt;=4.95,C64&gt;=2.45,C64&lt;4.75),"versicolor",IF(AND(B64&lt;2.95,D64&lt;1.65,C64&gt;=4.75),"virginica",IF(AND(B64&gt;=2.95,D64&lt;1.65,C64&gt;=4.75),"versicolor","shouldnthappen"))))))</f>
        <v>versicolor</v>
      </c>
      <c r="AK64" s="1" t="str">
        <f aca="false">IF(AND(D64&lt;0.75,A64&lt;5.45),"setosa",IF(AND(B64&lt;2.45,D64&gt;=0.75,A64&lt;5.45),"versicolor",IF(AND(A64&gt;=5.55,C64&lt;4.75,A64&gt;=5.45),"versicolor",IF(AND(C64&gt;=5.15,C64&gt;=4.75,A64&gt;=5.45),"virginica",IF(AND(G64&lt;6.094,B64&gt;=2.45,D64&gt;=0.75,A64&lt;5.45),"virginica",IF(AND(G64&gt;=6.094,B64&gt;=2.45,D64&gt;=0.75,A64&lt;5.45),"versicolor",IF(AND(D64&lt;0.6,A64&lt;5.55,C64&lt;4.75,A64&gt;=5.45),"setosa",IF(AND(D64&gt;=0.6,A64&lt;5.55,C64&lt;4.75,A64&gt;=5.45),"versicolor",IF(AND(C64&lt;4.95,C64&lt;5.15,C64&gt;=4.75,A64&gt;=5.45),"virginica",IF(AND(G64&lt;12.627,C64&lt;5.05,C64&gt;=4.95,C64&lt;5.15,C64&gt;=4.75,A64&gt;=5.45),"virginica",IF(AND(G64&gt;=12.627,C64&lt;5.05,C64&gt;=4.95,C64&lt;5.15,C64&gt;=4.75,A64&gt;=5.45),"versicolor",IF(AND(D64&lt;1.7,C64&gt;=5.05,C64&gt;=4.95,C64&lt;5.15,C64&gt;=4.75,A64&gt;=5.45),"versicolor",IF(AND(D64&gt;=1.7,C64&gt;=5.05,C64&gt;=4.95,C64&lt;5.15,C64&gt;=4.75,A64&gt;=5.45),"virginica","shouldnthappen")))))))))))))</f>
        <v>versicolor</v>
      </c>
      <c r="AL64" s="1" t="str">
        <f aca="false">IF(AND(B64&lt;2.45,B64&lt;3.15),"versicolor",IF(AND(D64&lt;0.95,G64&lt;15.141,B64&gt;=3.15),"setosa",IF(AND(G64&lt;15.429,G64&gt;=15.141,B64&gt;=3.15),"versicolor",IF(AND(G64&gt;=15.429,G64&gt;=15.141,B64&gt;=3.15),"virginica",IF(AND(C64&lt;2.3,C64&lt;4.75,B64&gt;=2.45,B64&lt;3.15),"setosa",IF(AND(G64&gt;=16.072,C64&gt;=4.75,B64&gt;=2.45,B64&lt;3.15),"versicolor",IF(AND(G64&lt;11.833,D64&gt;=0.95,G64&lt;15.141,B64&gt;=3.15),"virginica",IF(AND(A64&lt;5,C64&gt;=2.3,C64&lt;4.75,B64&gt;=2.45,B64&lt;3.15),"virginica",IF(AND(A64&gt;=5,C64&gt;=2.3,C64&lt;4.75,B64&gt;=2.45,B64&lt;3.15),"versicolor",IF(AND(G64&lt;14.342,G64&gt;=11.833,D64&gt;=0.95,G64&lt;15.141,B64&gt;=3.15),"versicolor",IF(AND(G64&gt;=14.342,G64&gt;=11.833,D64&gt;=0.95,G64&lt;15.141,B64&gt;=3.15),"virginica",IF(AND(G64&lt;13.757,F64&gt;=0.741,G64&lt;16.072,C64&gt;=4.75,B64&gt;=2.45,B64&lt;3.15),"virginica",IF(AND(F64&gt;=0.546,A64&lt;6.15,F64&lt;0.741,G64&lt;16.072,C64&gt;=4.75,B64&gt;=2.45,B64&lt;3.15),"virginica",IF(AND(D64&gt;=1.75,A64&gt;=6.15,F64&lt;0.741,G64&lt;16.072,C64&gt;=4.75,B64&gt;=2.45,B64&lt;3.15),"virginica",IF(AND(C64&lt;4.85,G64&gt;=13.757,F64&gt;=0.741,G64&lt;16.072,C64&gt;=4.75,B64&gt;=2.45,B64&lt;3.15),"virginica",IF(AND(C64&gt;=4.85,G64&gt;=13.757,F64&gt;=0.741,G64&lt;16.072,C64&gt;=4.75,B64&gt;=2.45,B64&lt;3.15),"versicolor",IF(AND(F64&lt;0.331,F64&lt;0.546,A64&lt;6.15,F64&lt;0.741,G64&lt;16.072,C64&gt;=4.75,B64&gt;=2.45,B64&lt;3.15),"virginica",IF(AND(F64&gt;=0.331,F64&lt;0.546,A64&lt;6.15,F64&lt;0.741,G64&lt;16.072,C64&gt;=4.75,B64&gt;=2.45,B64&lt;3.15),"versicolor",IF(AND(G64&lt;10.661,D64&lt;1.75,A64&gt;=6.15,F64&lt;0.741,G64&lt;16.072,C64&gt;=4.75,B64&gt;=2.45,B64&lt;3.15),"virginica",IF(AND(G64&gt;=10.661,D64&lt;1.75,A64&gt;=6.15,F64&lt;0.741,G64&lt;16.072,C64&gt;=4.75,B64&gt;=2.45,B64&lt;3.15),"versicolor","shouldnthappen"))))))))))))))))))))</f>
        <v>versicolor</v>
      </c>
      <c r="AM64" s="1" t="str">
        <f aca="false">IF(AND(D64&lt;1.35,F64&gt;=0.917),"setosa",IF(AND(D64&gt;=1.35,F64&gt;=0.917),"virginica",IF(AND(D64&lt;0.75,D64&lt;1.55,F64&lt;0.917),"setosa",IF(AND(C64&gt;=4.8,D64&gt;=1.55,F64&lt;0.917),"virginica",IF(AND(A64&lt;5.95,D64&gt;=0.75,D64&lt;1.55,F64&lt;0.917),"versicolor",IF(AND(F64&lt;0.473,C64&lt;4.8,D64&gt;=1.55,F64&lt;0.917),"virginica",IF(AND(F64&gt;=0.473,C64&lt;4.8,D64&gt;=1.55,F64&lt;0.917),"versicolor",IF(AND(C64&lt;4.95,A64&gt;=5.95,D64&gt;=0.75,D64&lt;1.55,F64&lt;0.917),"versicolor",IF(AND(C64&gt;=4.95,A64&gt;=5.95,D64&gt;=0.75,D64&lt;1.55,F64&lt;0.917),"virginica","shouldnthappen")))))))))</f>
        <v>versicolor</v>
      </c>
      <c r="AN64" s="1" t="str">
        <f aca="false">IF(AND(D64&lt;0.75,A64&lt;5.45),"setosa",IF(AND(D64&lt;1.55,D64&gt;=0.75,A64&lt;5.45),"versicolor",IF(AND(D64&gt;=1.55,D64&gt;=0.75,A64&lt;5.45),"virginica",IF(AND(A64&gt;=5.75,C64&lt;4.75,A64&gt;=5.45),"versicolor",IF(AND(F64&lt;0.361,C64&gt;=4.75,A64&gt;=5.45),"virginica",IF(AND(C64&lt;2.6,A64&lt;5.75,C64&lt;4.75,A64&gt;=5.45),"setosa",IF(AND(C64&gt;=2.6,A64&lt;5.75,C64&lt;4.75,A64&gt;=5.45),"versicolor",IF(AND(D64&gt;=1.7,F64&gt;=0.361,C64&gt;=4.75,A64&gt;=5.45),"virginica",IF(AND(B64&lt;2.65,D64&lt;1.7,F64&gt;=0.361,C64&gt;=4.75,A64&gt;=5.45),"virginica",IF(AND(A64&lt;7.05,B64&gt;=2.65,D64&lt;1.7,F64&gt;=0.361,C64&gt;=4.75,A64&gt;=5.45),"versicolor",IF(AND(A64&gt;=7.05,B64&gt;=2.65,D64&lt;1.7,F64&gt;=0.361,C64&gt;=4.75,A64&gt;=5.45),"virginica","shouldnthappen")))))))))))</f>
        <v>versicolor</v>
      </c>
      <c r="AO64" s="1" t="str">
        <f aca="false">IF(AND(D64&lt;0.7),"setosa",IF(AND(A64&lt;4.95,C64&lt;4.85,D64&gt;=0.7),"virginica",IF(AND(A64&gt;=4.95,C64&lt;4.85,D64&gt;=0.7),"versicolor",IF(AND(D64&gt;=1.7,C64&gt;=4.85,D64&gt;=0.7),"virginica",IF(AND(F64&lt;0.325,D64&lt;1.7,C64&gt;=4.85,D64&gt;=0.7),"virginica",IF(AND(D64&lt;1.55,F64&gt;=0.325,D64&lt;1.7,C64&gt;=4.85,D64&gt;=0.7),"virginica",IF(AND(D64&gt;=1.55,F64&gt;=0.325,D64&lt;1.7,C64&gt;=4.85,D64&gt;=0.7),"versicolor","shouldnthappen")))))))</f>
        <v>versicolor</v>
      </c>
      <c r="AP64" s="1" t="str">
        <f aca="false">IF(AND(D64&lt;0.75),"setosa",IF(AND(C64&lt;4.85,D64&gt;=0.75),"versicolor",IF(AND(G64&gt;=8.277,C64&gt;=4.85,D64&gt;=0.75),"virginica",IF(AND(F64&gt;=0.633,G64&lt;8.277,C64&gt;=4.85,D64&gt;=0.75),"virginica",IF(AND(G64&lt;7.61,F64&lt;0.633,G64&lt;8.277,C64&gt;=4.85,D64&gt;=0.75),"virginica",IF(AND(G64&gt;=7.61,F64&lt;0.633,G64&lt;8.277,C64&gt;=4.85,D64&gt;=0.75),"versicolor","shouldnthappen"))))))</f>
        <v>versicolor</v>
      </c>
      <c r="AQ64" s="1" t="str">
        <f aca="false">IF(AND(C64&lt;2.65,A64&gt;=5.45,C64&lt;4.75),"setosa",IF(AND(C64&gt;=2.65,A64&gt;=5.45,C64&lt;4.75),"versicolor",IF(AND(B64&lt;2.9,C64&lt;4.85,C64&gt;=4.75),"versicolor",IF(AND(B64&gt;=2.9,C64&lt;4.85,C64&gt;=4.75),"virginica",IF(AND(D64&lt;1.7,C64&gt;=4.85,C64&gt;=4.75),"versicolor",IF(AND(D64&gt;=1.7,C64&gt;=4.85,C64&gt;=4.75),"virginica",IF(AND(C64&lt;2.45,G64&lt;14.126,A64&lt;5.45,C64&lt;4.75),"setosa",IF(AND(C64&gt;=2.45,G64&lt;14.126,A64&lt;5.45,C64&lt;4.75),"versicolor",IF(AND(C64&lt;2.4,G64&gt;=14.126,A64&lt;5.45,C64&lt;4.75),"setosa",IF(AND(C64&gt;=2.4,G64&gt;=14.126,A64&lt;5.45,C64&lt;4.75),"versicolor","shouldnthappen"))))))))))</f>
        <v>versicolor</v>
      </c>
      <c r="AR64" s="1" t="str">
        <f aca="false">IF(AND(C64&lt;2.45,C64&lt;4.85),"setosa",IF(AND(C64&gt;=5.15,C64&gt;=4.85),"virginica",IF(AND(A64&gt;=4.95,C64&gt;=2.45,C64&lt;4.85),"versicolor",IF(AND(D64&lt;1.35,A64&lt;4.95,C64&gt;=2.45,C64&lt;4.85),"versicolor",IF(AND(D64&gt;=1.35,A64&lt;4.95,C64&gt;=2.45,C64&lt;4.85),"virginica",IF(AND(F64&lt;0.35,G64&lt;12.751,C64&lt;5.15,C64&gt;=4.85),"virginica",IF(AND(A64&lt;6.5,G64&gt;=12.751,C64&lt;5.15,C64&gt;=4.85),"virginica",IF(AND(A64&gt;=6.5,G64&gt;=12.751,C64&lt;5.15,C64&gt;=4.85),"versicolor",IF(AND(B64&gt;=2.75,F64&gt;=0.35,G64&lt;12.751,C64&lt;5.15,C64&gt;=4.85),"virginica",IF(AND(C64&lt;5.05,B64&lt;2.75,F64&gt;=0.35,G64&lt;12.751,C64&lt;5.15,C64&gt;=4.85),"virginica",IF(AND(C64&gt;=5.05,B64&lt;2.75,F64&gt;=0.35,G64&lt;12.751,C64&lt;5.15,C64&gt;=4.85),"versicolor","shouldnthappen")))))))))))</f>
        <v>versicolor</v>
      </c>
      <c r="AS64" s="1" t="str">
        <f aca="false">IF(AND(F64&gt;=0.9,B64&lt;3.05),"virginica",IF(AND(A64&lt;5.9,B64&gt;=3.05),"setosa",IF(AND(D64&lt;1.65,A64&gt;=5.9,B64&gt;=3.05),"versicolor",IF(AND(D64&gt;=1.65,A64&gt;=5.9,B64&gt;=3.05),"virginica",IF(AND(D64&gt;=1.75,C64&gt;=4.85,F64&lt;0.9,B64&lt;3.05),"virginica",IF(AND(C64&lt;2.2,B64&lt;2.95,C64&lt;4.85,F64&lt;0.9,B64&lt;3.05),"setosa",IF(AND(C64&gt;=2.2,B64&lt;2.95,C64&lt;4.85,F64&lt;0.9,B64&lt;3.05),"versicolor",IF(AND(C64&lt;2.8,B64&gt;=2.95,C64&lt;4.85,F64&lt;0.9,B64&lt;3.05),"setosa",IF(AND(C64&gt;=2.8,B64&gt;=2.95,C64&lt;4.85,F64&lt;0.9,B64&lt;3.05),"versicolor",IF(AND(G64&lt;13.879,D64&lt;1.75,C64&gt;=4.85,F64&lt;0.9,B64&lt;3.05),"virginica",IF(AND(G64&gt;=13.879,D64&lt;1.75,C64&gt;=4.85,F64&lt;0.9,B64&lt;3.05),"versicolor","shouldnthappen")))))))))))</f>
        <v>versicolor</v>
      </c>
      <c r="AT64" s="1" t="str">
        <f aca="false">IF(AND(D64&lt;0.75),"setosa",IF(AND(D64&gt;=1.75,D64&gt;=0.75),"virginica",IF(AND(D64&lt;1.45,G64&lt;7.37,D64&lt;1.75,D64&gt;=0.75),"versicolor",IF(AND(D64&gt;=1.45,G64&lt;7.37,D64&lt;1.75,D64&gt;=0.75),"virginica",IF(AND(C64&lt;5.45,G64&gt;=7.37,D64&lt;1.75,D64&gt;=0.75),"versicolor",IF(AND(C64&gt;=5.45,G64&gt;=7.37,D64&lt;1.75,D64&gt;=0.75),"virginica","shouldnthappen"))))))</f>
        <v>versicolor</v>
      </c>
      <c r="AU64" s="1" t="str">
        <f aca="false">IF(AND(D64&lt;0.7),"setosa",IF(AND(D64&gt;=1.7,A64&gt;=6.15,D64&gt;=0.7),"virginica",IF(AND(B64&gt;=2.55,C64&lt;4.75,A64&lt;6.15,D64&gt;=0.7),"versicolor",IF(AND(D64&gt;=1.7,C64&gt;=4.75,A64&lt;6.15,D64&gt;=0.7),"virginica",IF(AND(C64&lt;5.25,D64&lt;1.7,A64&gt;=6.15,D64&gt;=0.7),"versicolor",IF(AND(C64&gt;=5.25,D64&lt;1.7,A64&gt;=6.15,D64&gt;=0.7),"virginica",IF(AND(C64&lt;4.25,B64&lt;2.55,C64&lt;4.75,A64&lt;6.15,D64&gt;=0.7),"versicolor",IF(AND(C64&gt;=4.25,B64&lt;2.55,C64&lt;4.75,A64&lt;6.15,D64&gt;=0.7),"virginica",IF(AND(B64&lt;2.65,D64&lt;1.7,C64&gt;=4.75,A64&lt;6.15,D64&gt;=0.7),"virginica",IF(AND(B64&gt;=2.65,D64&lt;1.7,C64&gt;=4.75,A64&lt;6.15,D64&gt;=0.7),"versicolor","shouldnthappen"))))))))))</f>
        <v>versicolor</v>
      </c>
      <c r="AV64" s="1" t="str">
        <f aca="false">IF(AND(D64&lt;0.75),"setosa",IF(AND(F64&gt;=0.899,D64&gt;=0.75),"virginica",IF(AND(D64&lt;1.65,A64&lt;6.05,F64&lt;0.899,D64&gt;=0.75),"versicolor",IF(AND(D64&gt;=1.65,A64&lt;6.05,F64&lt;0.899,D64&gt;=0.75),"virginica",IF(AND(C64&gt;=5.05,A64&gt;=6.05,F64&lt;0.899,D64&gt;=0.75),"virginica",IF(AND(G64&gt;=13.757,C64&lt;5.05,A64&gt;=6.05,F64&lt;0.899,D64&gt;=0.75),"versicolor",IF(AND(D64&lt;1.6,G64&lt;13.757,C64&lt;5.05,A64&gt;=6.05,F64&lt;0.899,D64&gt;=0.75),"versicolor",IF(AND(D64&gt;=1.6,G64&lt;13.757,C64&lt;5.05,A64&gt;=6.05,F64&lt;0.899,D64&gt;=0.75),"virginica","shouldnthappen"))))))))</f>
        <v>versicolor</v>
      </c>
      <c r="AW64" s="1" t="str">
        <f aca="false">IF(AND(F64&lt;0.117,A64&gt;=5.55),"virginica",IF(AND(A64&gt;=5.2,G64&lt;6.086,A64&lt;5.55),"versicolor",IF(AND(D64&lt;0.7,G64&gt;=6.086,A64&lt;5.55),"setosa",IF(AND(D64&gt;=0.7,G64&gt;=6.086,A64&lt;5.55),"versicolor",IF(AND(A64&lt;4.75,A64&lt;5.2,G64&lt;6.086,A64&lt;5.55),"setosa",IF(AND(A64&gt;=4.75,A64&lt;5.2,G64&lt;6.086,A64&lt;5.55),"virginica",IF(AND(D64&gt;=1.65,C64&lt;4.95,F64&gt;=0.117,A64&gt;=5.55),"virginica",IF(AND(D64&gt;=1.75,C64&gt;=4.95,F64&gt;=0.117,A64&gt;=5.55),"virginica",IF(AND(C64&lt;2.6,D64&lt;1.65,C64&lt;4.95,F64&gt;=0.117,A64&gt;=5.55),"setosa",IF(AND(C64&gt;=2.6,D64&lt;1.65,C64&lt;4.95,F64&gt;=0.117,A64&gt;=5.55),"versicolor",IF(AND(D64&lt;1.55,D64&lt;1.75,C64&gt;=4.95,F64&gt;=0.117,A64&gt;=5.55),"virginica",IF(AND(A64&lt;6.95,D64&gt;=1.55,D64&lt;1.75,C64&gt;=4.95,F64&gt;=0.117,A64&gt;=5.55),"versicolor",IF(AND(A64&gt;=6.95,D64&gt;=1.55,D64&lt;1.75,C64&gt;=4.95,F64&gt;=0.117,A64&gt;=5.55),"virginica","shouldnthappen")))))))))))))</f>
        <v>versicolor</v>
      </c>
      <c r="AX64" s="1" t="str">
        <f aca="false">IF(AND(D64&lt;0.75),"setosa",IF(AND(F64&lt;0.138,D64&gt;=0.75),"virginica",IF(AND(C64&lt;4.45,A64&lt;6.15,F64&gt;=0.138,D64&gt;=0.75),"versicolor",IF(AND(C64&gt;=5.05,A64&gt;=6.15,F64&gt;=0.138,D64&gt;=0.75),"virginica",IF(AND(B64&lt;2.65,C64&gt;=4.45,A64&lt;6.15,F64&gt;=0.138,D64&gt;=0.75),"virginica",IF(AND(A64&gt;=6.35,C64&lt;5.05,A64&gt;=6.15,F64&gt;=0.138,D64&gt;=0.75),"versicolor",IF(AND(A64&lt;5.65,B64&gt;=2.65,C64&gt;=4.45,A64&lt;6.15,F64&gt;=0.138,D64&gt;=0.75),"virginica",IF(AND(D64&lt;1.75,A64&lt;6.35,C64&lt;5.05,A64&gt;=6.15,F64&gt;=0.138,D64&gt;=0.75),"versicolor",IF(AND(D64&gt;=1.75,A64&lt;6.35,C64&lt;5.05,A64&gt;=6.15,F64&gt;=0.138,D64&gt;=0.75),"virginica",IF(AND(D64&lt;1.7,A64&gt;=5.65,B64&gt;=2.65,C64&gt;=4.45,A64&lt;6.15,F64&gt;=0.138,D64&gt;=0.75),"versicolor",IF(AND(D64&gt;=1.7,A64&gt;=5.65,B64&gt;=2.65,C64&gt;=4.45,A64&lt;6.15,F64&gt;=0.138,D64&gt;=0.75),"virginica","shouldnthappen")))))))))))</f>
        <v>versicolor</v>
      </c>
      <c r="AY64" s="1" t="str">
        <f aca="false">IF(AND(D64&lt;0.75,A64&lt;5.55),"setosa",IF(AND(A64&lt;4.95,D64&gt;=0.75,A64&lt;5.55),"virginica",IF(AND(A64&gt;=4.95,D64&gt;=0.75,A64&lt;5.55),"versicolor",IF(AND(C64&lt;2.6,C64&lt;4.85,A64&gt;=5.55),"setosa",IF(AND(C64&gt;=2.6,C64&lt;4.85,A64&gt;=5.55),"versicolor",IF(AND(D64&gt;=1.75,C64&gt;=4.85,A64&gt;=5.55),"virginica",IF(AND(F64&lt;0.405,D64&lt;1.75,C64&gt;=4.85,A64&gt;=5.55),"versicolor",IF(AND(B64&lt;3.05,F64&gt;=0.405,D64&lt;1.75,C64&gt;=4.85,A64&gt;=5.55),"virginica",IF(AND(B64&gt;=3.05,F64&gt;=0.405,D64&lt;1.75,C64&gt;=4.85,A64&gt;=5.55),"versicolor","shouldnthappen")))))))))</f>
        <v>versicolor</v>
      </c>
      <c r="AZ64" s="1" t="str">
        <f aca="false">IF(AND(D64&lt;0.75),"setosa",IF(AND(F64&lt;0.9,C64&lt;4.95,D64&gt;=0.75),"versicolor",IF(AND(F64&gt;=0.9,C64&lt;4.95,D64&gt;=0.75),"virginica",IF(AND(D64&gt;=1.7,C64&gt;=4.95,D64&gt;=0.75),"virginica",IF(AND(F64&lt;0.405,D64&lt;1.7,C64&gt;=4.95,D64&gt;=0.75),"versicolor",IF(AND(F64&gt;=0.405,D64&lt;1.7,C64&gt;=4.95,D64&gt;=0.75),"virginica","shouldnthappen"))))))</f>
        <v>versicolor</v>
      </c>
      <c r="BA64" s="1" t="str">
        <f aca="false">IF(AND(D64&lt;0.75),"setosa",IF(AND(D64&gt;=1.7,C64&gt;=5.05,D64&gt;=0.75),"virginica",IF(AND(D64&lt;1.45,D64&lt;1.6,C64&lt;5.05,D64&gt;=0.75),"versicolor",IF(AND(A64&lt;5.8,D64&gt;=1.6,C64&lt;5.05,D64&gt;=0.75),"virginica",IF(AND(A64&gt;=5.8,D64&gt;=1.6,C64&lt;5.05,D64&gt;=0.75),"versicolor",IF(AND(F64&lt;0.417,D64&lt;1.7,C64&gt;=5.05,D64&gt;=0.75),"versicolor",IF(AND(F64&gt;=0.417,D64&lt;1.7,C64&gt;=5.05,D64&gt;=0.75),"virginica",IF(AND(A64&lt;5.95,D64&gt;=1.45,D64&lt;1.6,C64&lt;5.05,D64&gt;=0.75),"versicolor",IF(AND(G64&lt;10.618,A64&gt;=5.95,D64&gt;=1.45,D64&lt;1.6,C64&lt;5.05,D64&gt;=0.75),"virginica",IF(AND(G64&gt;=10.618,A64&gt;=5.95,D64&gt;=1.45,D64&lt;1.6,C64&lt;5.05,D64&gt;=0.75),"versicolor","shouldnthappen"))))))))))</f>
        <v>versicolor</v>
      </c>
      <c r="BB64" s="1" t="str">
        <f aca="false">IF(AND(C64&lt;2.6),"setosa",IF(AND(D64&gt;=1.75,C64&gt;=2.6),"virginica",IF(AND(C64&gt;=5.45,D64&lt;1.75,C64&gt;=2.6),"virginica",IF(AND(F64&gt;=0.259,C64&lt;5.45,D64&lt;1.75,C64&gt;=2.6),"versicolor",IF(AND(C64&lt;5.05,F64&lt;0.259,C64&lt;5.45,D64&lt;1.75,C64&gt;=2.6),"versicolor",IF(AND(C64&gt;=5.05,F64&lt;0.259,C64&lt;5.45,D64&lt;1.75,C64&gt;=2.6),"virginica","shouldnthappen"))))))</f>
        <v>versicolor</v>
      </c>
      <c r="BC64" s="1" t="str">
        <f aca="false">IF(AND(A64&lt;4.95,B64&lt;2.7,A64&lt;5.55),"virginica",IF(AND(A64&gt;=4.95,B64&lt;2.7,A64&lt;5.55),"versicolor",IF(AND(C64&lt;3.2,B64&gt;=2.7,A64&lt;5.55),"setosa",IF(AND(C64&gt;=3.2,B64&gt;=2.7,A64&lt;5.55),"versicolor",IF(AND(F64&gt;=0.85,A64&lt;6.15,A64&gt;=5.55),"virginica",IF(AND(D64&lt;1.45,A64&gt;=6.15,A64&gt;=5.55),"versicolor",IF(AND(C64&lt;4.8,F64&lt;0.85,A64&lt;6.15,A64&gt;=5.55),"versicolor",IF(AND(D64&gt;=1.7,D64&gt;=1.45,A64&gt;=6.15,A64&gt;=5.55),"virginica",IF(AND(G64&lt;9.333,C64&gt;=4.8,F64&lt;0.85,A64&lt;6.15,A64&gt;=5.55),"versicolor",IF(AND(G64&gt;=9.333,C64&gt;=4.8,F64&lt;0.85,A64&lt;6.15,A64&gt;=5.55),"virginica",IF(AND(C64&lt;4.9,D64&lt;1.7,D64&gt;=1.45,A64&gt;=6.15,A64&gt;=5.55),"versicolor",IF(AND(C64&gt;=4.9,D64&lt;1.7,D64&gt;=1.45,A64&gt;=6.15,A64&gt;=5.55),"virginica","shouldnthappen"))))))))))))</f>
        <v>versicolor</v>
      </c>
      <c r="BD64" s="1" t="str">
        <f aca="false">IF(AND(C64&lt;2.35),"setosa",IF(AND(C64&lt;4.75,B64&lt;2.55,C64&gt;=2.35),"versicolor",IF(AND(C64&gt;=4.75,B64&lt;2.55,C64&gt;=2.35),"virginica",IF(AND(C64&lt;4.75,B64&gt;=2.55,C64&gt;=2.35),"versicolor",IF(AND(D64&gt;=1.75,C64&gt;=4.75,B64&gt;=2.55,C64&gt;=2.35),"virginica",IF(AND(A64&gt;=6.5,D64&lt;1.75,C64&gt;=4.75,B64&gt;=2.55,C64&gt;=2.35),"versicolor",IF(AND(A64&lt;6.05,A64&lt;6.5,D64&lt;1.75,C64&gt;=4.75,B64&gt;=2.55,C64&gt;=2.35),"versicolor",IF(AND(A64&gt;=6.05,A64&lt;6.5,D64&lt;1.75,C64&gt;=4.75,B64&gt;=2.55,C64&gt;=2.35),"virginica","shouldnthappen"))))))))</f>
        <v>versicolor</v>
      </c>
      <c r="BE64" s="1" t="str">
        <f aca="false">IF(AND(C64&lt;2.5),"setosa",IF(AND(D64&lt;1.65,C64&lt;4.75,C64&gt;=2.5),"versicolor",IF(AND(D64&gt;=1.65,C64&lt;4.75,C64&gt;=2.5),"virginica",IF(AND(D64&gt;=1.75,C64&gt;=4.75,C64&gt;=2.5),"virginica",IF(AND(C64&lt;4.95,D64&lt;1.75,C64&gt;=4.75,C64&gt;=2.5),"versicolor",IF(AND(A64&lt;6.5,C64&gt;=4.95,D64&lt;1.75,C64&gt;=4.75,C64&gt;=2.5),"virginica",IF(AND(A64&gt;=6.5,C64&gt;=4.95,D64&lt;1.75,C64&gt;=4.75,C64&gt;=2.5),"versicolor","shouldnthappen")))))))</f>
        <v>versicolor</v>
      </c>
      <c r="BF64" s="1" t="str">
        <f aca="false">IF(AND(G64&gt;=15.244),"virginica",IF(AND(C64&lt;3.2,B64&gt;=3.15,G64&lt;15.244),"setosa",IF(AND(A64&gt;=4.95,C64&lt;4.7,B64&lt;3.15,G64&lt;15.244),"versicolor",IF(AND(C64&gt;=5.15,C64&gt;=4.7,B64&lt;3.15,G64&lt;15.244),"virginica",IF(AND(A64&gt;=6.45,C64&gt;=3.2,B64&gt;=3.15,G64&lt;15.244),"virginica",IF(AND(D64&lt;0.95,A64&lt;4.95,C64&lt;4.7,B64&lt;3.15,G64&lt;15.244),"setosa",IF(AND(D64&gt;=0.95,A64&lt;4.95,C64&lt;4.7,B64&lt;3.15,G64&lt;15.244),"virginica",IF(AND(F64&lt;0.816,A64&lt;6.45,C64&gt;=3.2,B64&gt;=3.15,G64&lt;15.244),"virginica",IF(AND(F64&gt;=0.816,A64&lt;6.45,C64&gt;=3.2,B64&gt;=3.15,G64&lt;15.244),"versicolor",IF(AND(A64&gt;=6.5,B64&lt;3.05,C64&lt;5.15,C64&gt;=4.7,B64&lt;3.15,G64&lt;15.244),"versicolor",IF(AND(G64&lt;11.093,B64&gt;=3.05,C64&lt;5.15,C64&gt;=4.7,B64&lt;3.15,G64&lt;15.244),"virginica",IF(AND(G64&gt;=11.093,B64&gt;=3.05,C64&lt;5.15,C64&gt;=4.7,B64&lt;3.15,G64&lt;15.244),"versicolor",IF(AND(D64&gt;=1.7,A64&lt;6.5,B64&lt;3.05,C64&lt;5.15,C64&gt;=4.7,B64&lt;3.15,G64&lt;15.244),"virginica",IF(AND(G64&lt;7.498,D64&lt;1.7,A64&lt;6.5,B64&lt;3.05,C64&lt;5.15,C64&gt;=4.7,B64&lt;3.15,G64&lt;15.244),"virginica",IF(AND(G64&gt;=7.498,D64&lt;1.7,A64&lt;6.5,B64&lt;3.05,C64&lt;5.15,C64&gt;=4.7,B64&lt;3.15,G64&lt;15.244),"versicolor","shouldnthappen")))))))))))))))</f>
        <v>versicolor</v>
      </c>
      <c r="BG64" s="1" t="str">
        <f aca="false">IF(AND(B64&gt;=3.35,C64&lt;4.85),"setosa",IF(AND(D64&gt;=1.75,C64&gt;=4.85),"virginica",IF(AND(D64&lt;0.75,B64&lt;3.35,C64&lt;4.85),"setosa",IF(AND(G64&gt;=13.879,D64&lt;1.75,C64&gt;=4.85),"versicolor",IF(AND(F64&gt;=0.9,D64&gt;=0.75,B64&lt;3.35,C64&lt;4.85),"virginica",IF(AND(F64&gt;=0.405,G64&lt;13.879,D64&lt;1.75,C64&gt;=4.85),"virginica",IF(AND(B64&gt;=2.55,F64&lt;0.9,D64&gt;=0.75,B64&lt;3.35,C64&lt;4.85),"versicolor",IF(AND(G64&lt;7.498,F64&lt;0.405,G64&lt;13.879,D64&lt;1.75,C64&gt;=4.85),"virginica",IF(AND(G64&gt;=7.498,F64&lt;0.405,G64&lt;13.879,D64&lt;1.75,C64&gt;=4.85),"versicolor",IF(AND(G64&lt;5.656,B64&lt;2.55,F64&lt;0.9,D64&gt;=0.75,B64&lt;3.35,C64&lt;4.85),"virginica",IF(AND(G64&gt;=5.656,B64&lt;2.55,F64&lt;0.9,D64&gt;=0.75,B64&lt;3.35,C64&lt;4.85),"versicolor","shouldnthappen")))))))))))</f>
        <v>versicolor</v>
      </c>
      <c r="BH64" s="1" t="str">
        <f aca="false">IF(AND(D64&lt;0.7),"setosa",IF(AND(D64&gt;=1.65,A64&lt;6.65,D64&gt;=0.7),"virginica",IF(AND(D64&lt;1.55,A64&gt;=6.65,D64&gt;=0.7),"versicolor",IF(AND(D64&gt;=1.55,A64&gt;=6.65,D64&gt;=0.7),"virginica",IF(AND(F64&gt;=0.529,D64&lt;1.65,A64&lt;6.65,D64&gt;=0.7),"versicolor",IF(AND(C64&gt;=5.35,F64&lt;0.529,D64&lt;1.65,A64&lt;6.65,D64&gt;=0.7),"virginica",IF(AND(G64&gt;=7.411,C64&lt;5.35,F64&lt;0.529,D64&lt;1.65,A64&lt;6.65,D64&gt;=0.7),"versicolor",IF(AND(G64&lt;6.927,G64&lt;7.411,C64&lt;5.35,F64&lt;0.529,D64&lt;1.65,A64&lt;6.65,D64&gt;=0.7),"versicolor",IF(AND(G64&gt;=6.927,G64&lt;7.411,C64&lt;5.35,F64&lt;0.529,D64&lt;1.65,A64&lt;6.65,D64&gt;=0.7),"virginica","shouldnthappen")))))))))</f>
        <v>versicolor</v>
      </c>
      <c r="BI64" s="1" t="str">
        <f aca="false">IF(AND(D64&gt;=1.7),"virginica",IF(AND(D64&lt;0.7,D64&lt;1.7),"setosa",IF(AND(D64&lt;1.45,G64&lt;7.37,D64&gt;=0.7,D64&lt;1.7),"versicolor",IF(AND(D64&gt;=1.45,G64&lt;7.37,D64&gt;=0.7,D64&lt;1.7),"virginica",IF(AND(B64&gt;=2.65,G64&gt;=7.37,D64&gt;=0.7,D64&lt;1.7),"versicolor",IF(AND(C64&lt;5.05,B64&lt;2.65,G64&gt;=7.37,D64&gt;=0.7,D64&lt;1.7),"versicolor",IF(AND(C64&gt;=5.05,B64&lt;2.65,G64&gt;=7.37,D64&gt;=0.7,D64&lt;1.7),"virginica","shouldnthappen")))))))</f>
        <v>versicolor</v>
      </c>
    </row>
    <row r="65" customFormat="false" ht="13.8" hidden="false" customHeight="false" outlineLevel="0" collapsed="false">
      <c r="A65" s="1" t="n">
        <v>5.1</v>
      </c>
      <c r="B65" s="1" t="n">
        <v>2.5</v>
      </c>
      <c r="C65" s="1" t="n">
        <v>3</v>
      </c>
      <c r="D65" s="1" t="n">
        <v>1.1</v>
      </c>
      <c r="E65" s="1" t="s">
        <v>92</v>
      </c>
      <c r="F65" s="1" t="n">
        <v>0.839397878618911</v>
      </c>
      <c r="G65" s="1" t="n">
        <v>8.34874792946503</v>
      </c>
      <c r="H65" s="11" t="str">
        <f aca="false">E65</f>
        <v>versicolor</v>
      </c>
      <c r="I65" s="1" t="str">
        <f aca="false">INDEX(L65:BI65, MODE(MATCH(L65:BI65, L65:BI65, 0 )))</f>
        <v>versicolor</v>
      </c>
      <c r="J65" s="12" t="n">
        <f aca="false">COUNTIF(L65:BI65, H65) / COUNTA(L65:BI65)</f>
        <v>0.98</v>
      </c>
      <c r="K65" s="13" t="n">
        <f aca="false">I65=H65</f>
        <v>1</v>
      </c>
      <c r="L65" s="1" t="str">
        <f aca="false">IF(AND(C65&lt;3.65,B65&gt;=3.35),"setosa",IF(AND(C65&gt;=3.65,B65&gt;=3.35),"virginica",IF(AND(C65&lt;2.35,C65&lt;4.85,B65&lt;3.35),"setosa",IF(AND(F65&gt;=0.899,C65&gt;=2.35,C65&lt;4.85,B65&lt;3.35),"virginica",IF(AND(G65&gt;=8.268,B65&lt;2.75,C65&gt;=4.85,B65&lt;3.35),"virginica",IF(AND(D65&lt;1.55,B65&gt;=2.75,C65&gt;=4.85,B65&lt;3.35),"versicolor",IF(AND(D65&gt;=1.55,B65&gt;=2.75,C65&gt;=4.85,B65&lt;3.35),"virginica",IF(AND(G65&lt;6.537,F65&lt;0.899,C65&gt;=2.35,C65&lt;4.85,B65&lt;3.35),"virginica",IF(AND(G65&gt;=6.537,F65&lt;0.899,C65&gt;=2.35,C65&lt;4.85,B65&lt;3.35),"versicolor",IF(AND(G65&lt;6.878,G65&lt;8.268,B65&lt;2.75,C65&gt;=4.85,B65&lt;3.35),"virginica",IF(AND(G65&gt;=6.878,G65&lt;8.268,B65&lt;2.75,C65&gt;=4.85,B65&lt;3.35),"versicolor","shouldnthappen")))))))))))</f>
        <v>versicolor</v>
      </c>
      <c r="M65" s="1" t="str">
        <f aca="false">IF(AND(C65&lt;2.6),"setosa",IF(AND(D65&gt;=1.75,C65&gt;=2.6),"virginica",IF(AND(G65&lt;6.094,D65&lt;1.75,C65&gt;=2.6),"virginica",IF(AND(D65&lt;1.35,G65&gt;=6.094,D65&lt;1.75,C65&gt;=2.6),"versicolor",IF(AND(C65&lt;5.05,D65&gt;=1.35,G65&gt;=6.094,D65&lt;1.75,C65&gt;=2.6),"versicolor",IF(AND(C65&gt;=5.05,D65&gt;=1.35,G65&gt;=6.094,D65&lt;1.75,C65&gt;=2.6),"virginica","shouldnthappen"))))))</f>
        <v>versicolor</v>
      </c>
      <c r="N65" s="1" t="str">
        <f aca="false">IF(AND(A65&lt;6.6,B65&gt;=3.45),"setosa",IF(AND(A65&gt;=6.6,B65&gt;=3.45),"virginica",IF(AND(D65&lt;0.7,C65&lt;4.75,B65&lt;3.45),"setosa",IF(AND(D65&gt;=0.7,C65&lt;4.75,B65&lt;3.45),"versicolor",IF(AND(C65&gt;=5.15,C65&gt;=4.75,B65&lt;3.45),"virginica",IF(AND(D65&gt;=1.7,A65&lt;6.5,C65&lt;5.15,C65&gt;=4.75,B65&lt;3.45),"virginica",IF(AND(C65&lt;5.05,A65&gt;=6.5,C65&lt;5.15,C65&gt;=4.75,B65&lt;3.45),"versicolor",IF(AND(C65&gt;=5.05,A65&gt;=6.5,C65&lt;5.15,C65&gt;=4.75,B65&lt;3.45),"virginica",IF(AND(G65&lt;7.498,D65&lt;1.7,A65&lt;6.5,C65&lt;5.15,C65&gt;=4.75,B65&lt;3.45),"virginica",IF(AND(G65&gt;=7.498,D65&lt;1.7,A65&lt;6.5,C65&lt;5.15,C65&gt;=4.75,B65&lt;3.45),"versicolor","shouldnthappen"))))))))))</f>
        <v>versicolor</v>
      </c>
      <c r="O65" s="1" t="str">
        <f aca="false">IF(AND(D65&lt;0.75),"setosa",IF(AND(C65&lt;4.75,C65&lt;4.85,D65&gt;=0.75),"versicolor",IF(AND(A65&gt;=6.05,C65&gt;=4.85,D65&gt;=0.75),"virginica",IF(AND(D65&lt;1.6,C65&gt;=4.75,C65&lt;4.85,D65&gt;=0.75),"versicolor",IF(AND(D65&gt;=1.6,C65&gt;=4.75,C65&lt;4.85,D65&gt;=0.75),"virginica",IF(AND(A65&lt;5.9,A65&lt;6.05,C65&gt;=4.85,D65&gt;=0.75),"virginica",IF(AND(A65&gt;=5.9,A65&lt;6.05,C65&gt;=4.85,D65&gt;=0.75),"versicolor","shouldnthappen")))))))</f>
        <v>versicolor</v>
      </c>
      <c r="P65" s="1" t="str">
        <f aca="false">IF(AND(D65&lt;0.75),"setosa",IF(AND(A65&lt;5.55,D65&gt;=0.75),"versicolor",IF(AND(D65&gt;=1.7,G65&lt;13.158,A65&gt;=5.55,D65&gt;=0.75),"virginica",IF(AND(B65&lt;2.45,D65&lt;1.7,G65&lt;13.158,A65&gt;=5.55,D65&gt;=0.75),"virginica",IF(AND(B65&gt;=2.45,D65&lt;1.7,G65&lt;13.158,A65&gt;=5.55,D65&gt;=0.75),"versicolor",IF(AND(B65&gt;=3.05,G65&lt;15.551,G65&gt;=13.158,A65&gt;=5.55,D65&gt;=0.75),"versicolor",IF(AND(B65&lt;2.9,G65&gt;=15.551,G65&gt;=13.158,A65&gt;=5.55,D65&gt;=0.75),"versicolor",IF(AND(B65&gt;=2.9,G65&gt;=15.551,G65&gt;=13.158,A65&gt;=5.55,D65&gt;=0.75),"virginica",IF(AND(D65&lt;1.3,G65&lt;14.221,B65&lt;3.05,G65&lt;15.551,G65&gt;=13.158,A65&gt;=5.55,D65&gt;=0.75),"versicolor",IF(AND(D65&gt;=1.3,G65&lt;14.221,B65&lt;3.05,G65&lt;15.551,G65&gt;=13.158,A65&gt;=5.55,D65&gt;=0.75),"virginica",IF(AND(C65&lt;4.9,G65&gt;=14.221,B65&lt;3.05,G65&lt;15.551,G65&gt;=13.158,A65&gt;=5.55,D65&gt;=0.75),"versicolor",IF(AND(C65&gt;=4.9,G65&gt;=14.221,B65&lt;3.05,G65&lt;15.551,G65&gt;=13.158,A65&gt;=5.55,D65&gt;=0.75),"virginica","shouldnthappen"))))))))))))</f>
        <v>versicolor</v>
      </c>
      <c r="Q65" s="1" t="str">
        <f aca="false">IF(AND(C65&lt;2.6),"setosa",IF(AND(A65&gt;=4.95,C65&lt;4.75,C65&gt;=2.6),"versicolor",IF(AND(D65&gt;=1.75,C65&gt;=4.75,C65&gt;=2.6),"virginica",IF(AND(B65&lt;2.45,A65&lt;4.95,C65&lt;4.75,C65&gt;=2.6),"versicolor",IF(AND(B65&gt;=2.45,A65&lt;4.95,C65&lt;4.75,C65&gt;=2.6),"virginica",IF(AND(G65&lt;7.498,D65&lt;1.75,C65&gt;=4.75,C65&gt;=2.6),"virginica",IF(AND(F65&lt;0.417,G65&gt;=7.498,D65&lt;1.75,C65&gt;=4.75,C65&gt;=2.6),"versicolor",IF(AND(F65&lt;0.442,F65&gt;=0.417,G65&gt;=7.498,D65&lt;1.75,C65&gt;=4.75,C65&gt;=2.6),"virginica",IF(AND(F65&gt;=0.442,F65&gt;=0.417,G65&gt;=7.498,D65&lt;1.75,C65&gt;=4.75,C65&gt;=2.6),"versicolor","shouldnthappen")))))))))</f>
        <v>versicolor</v>
      </c>
      <c r="R65" s="1" t="str">
        <f aca="false">IF(AND(D65&lt;0.75),"setosa",IF(AND(D65&lt;1.75,A65&gt;=6.25,D65&gt;=0.75),"versicolor",IF(AND(D65&gt;=1.75,A65&gt;=6.25,D65&gt;=0.75),"virginica",IF(AND(D65&lt;1.6,C65&lt;4.75,A65&lt;6.25,D65&gt;=0.75),"versicolor",IF(AND(D65&gt;=1.6,C65&lt;4.75,A65&lt;6.25,D65&gt;=0.75),"virginica",IF(AND(G65&lt;6.998,C65&gt;=4.75,A65&lt;6.25,D65&gt;=0.75),"virginica",IF(AND(A65&lt;6.05,G65&gt;=6.998,C65&gt;=4.75,A65&lt;6.25,D65&gt;=0.75),"versicolor",IF(AND(A65&gt;=6.05,G65&gt;=6.998,C65&gt;=4.75,A65&lt;6.25,D65&gt;=0.75),"virginica","shouldnthappen"))))))))</f>
        <v>versicolor</v>
      </c>
      <c r="S65" s="1" t="str">
        <f aca="false">IF(AND(B65&gt;=3.05,A65&lt;5.45),"setosa",IF(AND(C65&lt;2.2,B65&lt;3.05,A65&lt;5.45),"setosa",IF(AND(C65&gt;=2.2,B65&lt;3.05,A65&lt;5.45),"versicolor",IF(AND(B65&lt;3.7,C65&lt;4.8,A65&gt;=5.45),"versicolor",IF(AND(B65&gt;=3.7,C65&lt;4.8,A65&gt;=5.45),"setosa",IF(AND(G65&lt;13.757,C65&lt;5.05,C65&gt;=4.8,A65&gt;=5.45),"virginica",IF(AND(G65&gt;=13.757,C65&lt;5.05,C65&gt;=4.8,A65&gt;=5.45),"versicolor",IF(AND(C65&gt;=5.15,C65&gt;=5.05,C65&gt;=4.8,A65&gt;=5.45),"virginica",IF(AND(A65&lt;5.95,C65&lt;5.15,C65&gt;=5.05,C65&gt;=4.8,A65&gt;=5.45),"virginica",IF(AND(D65&gt;=1.8,A65&gt;=5.95,C65&lt;5.15,C65&gt;=5.05,C65&gt;=4.8,A65&gt;=5.45),"virginica",IF(AND(B65&lt;2.75,D65&lt;1.8,A65&gt;=5.95,C65&lt;5.15,C65&gt;=5.05,C65&gt;=4.8,A65&gt;=5.45),"versicolor",IF(AND(B65&gt;=2.75,D65&lt;1.8,A65&gt;=5.95,C65&lt;5.15,C65&gt;=5.05,C65&gt;=4.8,A65&gt;=5.45),"virginica","shouldnthappen"))))))))))))</f>
        <v>versicolor</v>
      </c>
      <c r="T65" s="1" t="str">
        <f aca="false">IF(AND(C65&lt;2.6),"setosa",IF(AND(D65&lt;1.65,C65&lt;4.75,C65&gt;=2.6),"versicolor",IF(AND(D65&gt;=1.65,C65&lt;4.75,C65&gt;=2.6),"virginica",IF(AND(G65&gt;=8.494,A65&lt;6.6,C65&gt;=4.75,C65&gt;=2.6),"virginica",IF(AND(C65&lt;5.2,A65&gt;=6.6,C65&gt;=4.75,C65&gt;=2.6),"versicolor",IF(AND(C65&gt;=5.2,A65&gt;=6.6,C65&gt;=4.75,C65&gt;=2.6),"virginica",IF(AND(A65&lt;5.95,G65&lt;8.494,A65&lt;6.6,C65&gt;=4.75,C65&gt;=2.6),"virginica",IF(AND(A65&gt;=5.95,G65&lt;8.494,A65&lt;6.6,C65&gt;=4.75,C65&gt;=2.6),"versicolor","shouldnthappen"))))))))</f>
        <v>versicolor</v>
      </c>
      <c r="U65" s="1" t="str">
        <f aca="false">IF(AND(C65&lt;3.65,B65&gt;=3.35),"setosa",IF(AND(C65&gt;=3.65,B65&gt;=3.35),"virginica",IF(AND(C65&lt;2.35,A65&lt;6.25,B65&lt;3.35),"setosa",IF(AND(C65&lt;4.85,A65&gt;=6.25,B65&lt;3.35),"versicolor",IF(AND(G65&gt;=15.426,C65&gt;=2.35,A65&lt;6.25,B65&lt;3.35),"virginica",IF(AND(D65&gt;=1.55,C65&gt;=4.85,A65&gt;=6.25,B65&lt;3.35),"virginica",IF(AND(D65&lt;1.8,G65&lt;15.426,C65&gt;=2.35,A65&lt;6.25,B65&lt;3.35),"versicolor",IF(AND(D65&gt;=1.8,G65&lt;15.426,C65&gt;=2.35,A65&lt;6.25,B65&lt;3.35),"virginica",IF(AND(B65&lt;2.95,D65&lt;1.55,C65&gt;=4.85,A65&gt;=6.25,B65&lt;3.35),"virginica",IF(AND(B65&gt;=2.95,D65&lt;1.55,C65&gt;=4.85,A65&gt;=6.25,B65&lt;3.35),"versicolor","shouldnthappen"))))))))))</f>
        <v>versicolor</v>
      </c>
      <c r="V65" s="1" t="str">
        <f aca="false">IF(AND(C65&lt;2.6),"setosa",IF(AND(C65&gt;=4.85,C65&gt;=2.6),"virginica",IF(AND(F65&gt;=0.9,C65&lt;4.85,C65&gt;=2.6),"virginica",IF(AND(G65&lt;5.656,F65&lt;0.9,C65&lt;4.85,C65&gt;=2.6),"virginica",IF(AND(G65&gt;=5.656,F65&lt;0.9,C65&lt;4.85,C65&gt;=2.6),"versicolor","shouldnthappen")))))</f>
        <v>versicolor</v>
      </c>
      <c r="W65" s="1" t="str">
        <f aca="false">IF(AND(D65&gt;=1.75,G65&gt;=13.795),"virginica",IF(AND(D65&gt;=1.5,G65&gt;=12.335,G65&lt;13.795),"virginica",IF(AND(C65&lt;2.45,C65&lt;4.85,G65&lt;12.335,G65&lt;13.795),"setosa",IF(AND(C65&gt;=2.45,C65&lt;4.85,G65&lt;12.335,G65&lt;13.795),"versicolor",IF(AND(D65&gt;=1.7,C65&gt;=4.85,G65&lt;12.335,G65&lt;13.795),"virginica",IF(AND(B65&gt;=3.25,D65&lt;1.5,G65&gt;=12.335,G65&lt;13.795),"setosa",IF(AND(D65&lt;1,F65&lt;0.255,D65&lt;1.75,G65&gt;=13.795),"setosa",IF(AND(D65&gt;=1,F65&lt;0.255,D65&lt;1.75,G65&gt;=13.795),"versicolor",IF(AND(A65&lt;5.4,F65&gt;=0.255,D65&lt;1.75,G65&gt;=13.795),"setosa",IF(AND(A65&gt;=5.4,F65&gt;=0.255,D65&lt;1.75,G65&gt;=13.795),"versicolor",IF(AND(A65&lt;6.15,D65&lt;1.7,C65&gt;=4.85,G65&lt;12.335,G65&lt;13.795),"versicolor",IF(AND(A65&gt;=6.15,D65&lt;1.7,C65&gt;=4.85,G65&lt;12.335,G65&lt;13.795),"virginica",IF(AND(C65&lt;5,B65&lt;3.25,D65&lt;1.5,G65&gt;=12.335,G65&lt;13.795),"versicolor",IF(AND(C65&gt;=5,B65&lt;3.25,D65&lt;1.5,G65&gt;=12.335,G65&lt;13.795),"virginica","shouldnthappen"))))))))))))))</f>
        <v>versicolor</v>
      </c>
      <c r="X65" s="1" t="str">
        <f aca="false">IF(AND(C65&lt;2.5,A65&lt;5.55),"setosa",IF(AND(F65&lt;0.096,A65&gt;=5.55),"virginica",IF(AND(D65&lt;1.6,C65&gt;=2.5,A65&lt;5.55),"versicolor",IF(AND(D65&gt;=1.6,C65&gt;=2.5,A65&lt;5.55),"virginica",IF(AND(F65&gt;=0.156,C65&lt;4.75,F65&gt;=0.096,A65&gt;=5.55),"versicolor",IF(AND(D65&gt;=1.75,C65&gt;=4.75,F65&gt;=0.096,A65&gt;=5.55),"virginica",IF(AND(B65&lt;3.3,F65&lt;0.156,C65&lt;4.75,F65&gt;=0.096,A65&gt;=5.55),"versicolor",IF(AND(B65&gt;=3.3,F65&lt;0.156,C65&lt;4.75,F65&gt;=0.096,A65&gt;=5.55),"setosa",IF(AND(B65&lt;2.45,A65&lt;6.05,D65&lt;1.75,C65&gt;=4.75,F65&gt;=0.096,A65&gt;=5.55),"virginica",IF(AND(B65&gt;=2.45,A65&lt;6.05,D65&lt;1.75,C65&gt;=4.75,F65&gt;=0.096,A65&gt;=5.55),"versicolor",IF(AND(F65&lt;0.205,A65&gt;=6.05,D65&lt;1.75,C65&gt;=4.75,F65&gt;=0.096,A65&gt;=5.55),"versicolor",IF(AND(F65&gt;=0.205,A65&gt;=6.05,D65&lt;1.75,C65&gt;=4.75,F65&gt;=0.096,A65&gt;=5.55),"virginica","shouldnthappen"))))))))))))</f>
        <v>versicolor</v>
      </c>
      <c r="Y65" s="1" t="str">
        <f aca="false">IF(AND(C65&lt;2.35,A65&lt;5.55),"setosa",IF(AND(C65&gt;=5.05,A65&gt;=5.55),"virginica",IF(AND(D65&lt;1.6,C65&gt;=2.35,A65&lt;5.55),"versicolor",IF(AND(D65&gt;=1.6,C65&gt;=2.35,A65&lt;5.55),"virginica",IF(AND(D65&gt;=1.75,C65&lt;5.05,A65&gt;=5.55),"virginica",IF(AND(B65&gt;=3.55,D65&lt;1.75,C65&lt;5.05,A65&gt;=5.55),"setosa",IF(AND(G65&lt;6.3,B65&lt;3.55,D65&lt;1.75,C65&lt;5.05,A65&gt;=5.55),"virginica",IF(AND(G65&gt;=6.3,B65&lt;3.55,D65&lt;1.75,C65&lt;5.05,A65&gt;=5.55),"versicolor","shouldnthappen"))))))))</f>
        <v>versicolor</v>
      </c>
      <c r="Z65" s="1" t="str">
        <f aca="false">IF(AND(D65&lt;0.75),"setosa",IF(AND(B65&gt;=2.55,C65&lt;4.85,D65&gt;=0.75),"versicolor",IF(AND(D65&gt;=1.7,C65&gt;=4.85,D65&gt;=0.75),"virginica",IF(AND(D65&lt;1.6,B65&lt;2.55,C65&lt;4.85,D65&gt;=0.75),"versicolor",IF(AND(D65&gt;=1.6,B65&lt;2.55,C65&lt;4.85,D65&gt;=0.75),"virginica",IF(AND(B65&lt;2.65,D65&lt;1.7,C65&gt;=4.85,D65&gt;=0.75),"virginica",IF(AND(F65&lt;0.325,B65&gt;=2.65,D65&lt;1.7,C65&gt;=4.85,D65&gt;=0.75),"virginica",IF(AND(G65&lt;10.717,F65&gt;=0.325,B65&gt;=2.65,D65&lt;1.7,C65&gt;=4.85,D65&gt;=0.75),"versicolor",IF(AND(G65&gt;=10.717,F65&gt;=0.325,B65&gt;=2.65,D65&lt;1.7,C65&gt;=4.85,D65&gt;=0.75),"virginica","shouldnthappen")))))))))</f>
        <v>versicolor</v>
      </c>
      <c r="AA65" s="1" t="str">
        <f aca="false">IF(AND(D65&lt;0.75),"setosa",IF(AND(D65&gt;=1.75,D65&gt;=0.75),"virginica",IF(AND(F65&gt;=0.455,D65&lt;1.75,D65&gt;=0.75),"versicolor",IF(AND(D65&lt;1.45,F65&lt;0.455,D65&lt;1.75,D65&gt;=0.75),"versicolor",IF(AND(F65&lt;0.247,D65&gt;=1.45,F65&lt;0.455,D65&lt;1.75,D65&gt;=0.75),"versicolor",IF(AND(F65&gt;=0.247,D65&gt;=1.45,F65&lt;0.455,D65&lt;1.75,D65&gt;=0.75),"virginica","shouldnthappen"))))))</f>
        <v>versicolor</v>
      </c>
      <c r="AB65" s="1" t="str">
        <f aca="false">IF(AND(F65&gt;=0.221,B65&gt;=3.35),"setosa",IF(AND(A65&lt;5.3,F65&gt;=0.683,B65&lt;3.35),"setosa",IF(AND(A65&lt;6.45,F65&lt;0.221,B65&gt;=3.35),"setosa",IF(AND(A65&gt;=6.45,F65&lt;0.221,B65&gt;=3.35),"virginica",IF(AND(G65&lt;6.3,A65&lt;6.25,F65&lt;0.683,B65&lt;3.35),"virginica",IF(AND(G65&lt;13.795,A65&gt;=6.25,F65&lt;0.683,B65&lt;3.35),"virginica",IF(AND(D65&lt;1.65,A65&gt;=5.3,F65&gt;=0.683,B65&lt;3.35),"versicolor",IF(AND(D65&gt;=1.65,A65&gt;=5.3,F65&gt;=0.683,B65&lt;3.35),"virginica",IF(AND(D65&lt;0.6,G65&gt;=6.3,A65&lt;6.25,F65&lt;0.683,B65&lt;3.35),"setosa",IF(AND(D65&lt;1.7,G65&gt;=13.795,A65&gt;=6.25,F65&lt;0.683,B65&lt;3.35),"versicolor",IF(AND(D65&gt;=1.7,G65&gt;=13.795,A65&gt;=6.25,F65&lt;0.683,B65&lt;3.35),"virginica",IF(AND(C65&gt;=5.35,D65&gt;=0.6,G65&gt;=6.3,A65&lt;6.25,F65&lt;0.683,B65&lt;3.35),"virginica",IF(AND(D65&lt;1.75,C65&lt;5.35,D65&gt;=0.6,G65&gt;=6.3,A65&lt;6.25,F65&lt;0.683,B65&lt;3.35),"versicolor",IF(AND(D65&gt;=1.75,C65&lt;5.35,D65&gt;=0.6,G65&gt;=6.3,A65&lt;6.25,F65&lt;0.683,B65&lt;3.35),"virginica","shouldnthappen"))))))))))))))</f>
        <v>setosa</v>
      </c>
      <c r="AC65" s="1" t="str">
        <f aca="false">IF(AND(B65&gt;=3.3),"setosa",IF(AND(C65&lt;2.45,D65&lt;1.55,B65&lt;3.3),"setosa",IF(AND(F65&gt;=0.211,D65&gt;=1.55,B65&lt;3.3),"virginica",IF(AND(C65&lt;4.9,C65&gt;=2.45,D65&lt;1.55,B65&lt;3.3),"versicolor",IF(AND(C65&gt;=4.9,C65&gt;=2.45,D65&lt;1.55,B65&lt;3.3),"virginica",IF(AND(F65&lt;0.138,F65&lt;0.211,D65&gt;=1.55,B65&lt;3.3),"virginica",IF(AND(F65&gt;=0.138,F65&lt;0.211,D65&gt;=1.55,B65&lt;3.3),"versicolor","shouldnthappen")))))))</f>
        <v>versicolor</v>
      </c>
      <c r="AD65" s="1" t="str">
        <f aca="false">IF(AND(D65&gt;=1.75),"virginica",IF(AND(D65&lt;0.75,D65&lt;1.75),"setosa",IF(AND(D65&lt;1.35,D65&gt;=0.75,D65&lt;1.75),"versicolor",IF(AND(B65&lt;2.6,C65&lt;4.85,D65&gt;=1.35,D65&gt;=0.75,D65&lt;1.75),"virginica",IF(AND(B65&gt;=2.6,C65&lt;4.85,D65&gt;=1.35,D65&gt;=0.75,D65&lt;1.75),"versicolor",IF(AND(A65&lt;6.4,C65&gt;=4.85,D65&gt;=1.35,D65&gt;=0.75,D65&lt;1.75),"virginica",IF(AND(A65&gt;=6.4,C65&gt;=4.85,D65&gt;=1.35,D65&gt;=0.75,D65&lt;1.75),"versicolor","shouldnthappen")))))))</f>
        <v>versicolor</v>
      </c>
      <c r="AE65" s="1" t="str">
        <f aca="false">IF(AND(C65&lt;2.45),"setosa",IF(AND(F65&lt;0.07,C65&gt;=2.45),"virginica",IF(AND(A65&gt;=5,C65&lt;4.75,F65&gt;=0.07,C65&gt;=2.45),"versicolor",IF(AND(F65&lt;0.182,C65&gt;=4.75,F65&gt;=0.07,C65&gt;=2.45),"versicolor",IF(AND(B65&lt;2.45,A65&lt;5,C65&lt;4.75,F65&gt;=0.07,C65&gt;=2.45),"versicolor",IF(AND(B65&gt;=2.45,A65&lt;5,C65&lt;4.75,F65&gt;=0.07,C65&gt;=2.45),"virginica",IF(AND(F65&gt;=0.468,F65&gt;=0.182,C65&gt;=4.75,F65&gt;=0.07,C65&gt;=2.45),"virginica",IF(AND(A65&gt;=6.85,F65&lt;0.468,F65&gt;=0.182,C65&gt;=4.75,F65&gt;=0.07,C65&gt;=2.45),"virginica",IF(AND(B65&lt;2.6,A65&lt;6.85,F65&lt;0.468,F65&gt;=0.182,C65&gt;=4.75,F65&gt;=0.07,C65&gt;=2.45),"virginica",IF(AND(B65&gt;=2.6,A65&lt;6.85,F65&lt;0.468,F65&gt;=0.182,C65&gt;=4.75,F65&gt;=0.07,C65&gt;=2.45),"versicolor","shouldnthappen"))))))))))</f>
        <v>versicolor</v>
      </c>
      <c r="AF65" s="1" t="str">
        <f aca="false">IF(AND(D65&lt;0.75,A65&lt;5.45),"setosa",IF(AND(D65&gt;=1.75,A65&gt;=5.45),"virginica",IF(AND(G65&lt;6.094,D65&gt;=0.75,A65&lt;5.45),"virginica",IF(AND(G65&gt;=6.094,D65&gt;=0.75,A65&lt;5.45),"versicolor",IF(AND(C65&lt;2.75,D65&lt;1.75,A65&gt;=5.45),"setosa",IF(AND(D65&lt;1.45,C65&gt;=2.75,D65&lt;1.75,A65&gt;=5.45),"versicolor",IF(AND(B65&lt;2.75,D65&gt;=1.45,C65&gt;=2.75,D65&lt;1.75,A65&gt;=5.45),"versicolor",IF(AND(C65&lt;5.05,B65&gt;=2.75,D65&gt;=1.45,C65&gt;=2.75,D65&lt;1.75,A65&gt;=5.45),"versicolor",IF(AND(C65&gt;=5.05,B65&gt;=2.75,D65&gt;=1.45,C65&gt;=2.75,D65&lt;1.75,A65&gt;=5.45),"virginica","shouldnthappen")))))))))</f>
        <v>versicolor</v>
      </c>
      <c r="AG65" s="1" t="str">
        <f aca="false">IF(AND(D65&lt;0.65,G65&lt;8.868,A65&lt;5.3),"setosa",IF(AND(C65&lt;2.6,G65&gt;=8.868,A65&lt;5.3),"setosa",IF(AND(C65&gt;=2.6,G65&gt;=8.868,A65&lt;5.3),"versicolor",IF(AND(C65&gt;=4.95,D65&lt;1.55,A65&gt;=5.3),"virginica",IF(AND(G65&lt;13.795,D65&gt;=1.55,A65&gt;=5.3),"virginica",IF(AND(C65&lt;3.75,D65&gt;=0.65,G65&lt;8.868,A65&lt;5.3),"versicolor",IF(AND(C65&gt;=3.75,D65&gt;=0.65,G65&lt;8.868,A65&lt;5.3),"virginica",IF(AND(C65&lt;2.6,C65&lt;4.95,D65&lt;1.55,A65&gt;=5.3),"setosa",IF(AND(C65&gt;=2.6,C65&lt;4.95,D65&lt;1.55,A65&gt;=5.3),"versicolor",IF(AND(C65&lt;4.75,G65&gt;=13.795,D65&gt;=1.55,A65&gt;=5.3),"versicolor",IF(AND(C65&gt;=4.75,G65&gt;=13.795,D65&gt;=1.55,A65&gt;=5.3),"virginica","shouldnthappen")))))))))))</f>
        <v>versicolor</v>
      </c>
      <c r="AH65" s="1" t="str">
        <f aca="false">IF(AND(D65&lt;0.75),"setosa",IF(AND(C65&lt;4.75,D65&gt;=0.75),"versicolor",IF(AND(G65&lt;13.757,C65&gt;=4.75,D65&gt;=0.75),"virginica",IF(AND(B65&lt;3.05,G65&gt;=13.757,C65&gt;=4.75,D65&gt;=0.75),"virginica",IF(AND(A65&lt;6.65,B65&gt;=3.05,G65&gt;=13.757,C65&gt;=4.75,D65&gt;=0.75),"virginica",IF(AND(A65&gt;=6.65,B65&gt;=3.05,G65&gt;=13.757,C65&gt;=4.75,D65&gt;=0.75),"versicolor","shouldnthappen"))))))</f>
        <v>versicolor</v>
      </c>
      <c r="AI65" s="1" t="str">
        <f aca="false">IF(AND(D65&lt;0.7),"setosa",IF(AND(C65&lt;4.75,D65&gt;=0.7),"versicolor",IF(AND(A65&lt;6.6,F65&lt;0.482,C65&gt;=4.75,D65&gt;=0.7),"virginica",IF(AND(C65&gt;=4.95,F65&gt;=0.482,C65&gt;=4.75,D65&gt;=0.7),"virginica",IF(AND(D65&lt;1.9,A65&gt;=6.6,F65&lt;0.482,C65&gt;=4.75,D65&gt;=0.7),"versicolor",IF(AND(D65&gt;=1.9,A65&gt;=6.6,F65&lt;0.482,C65&gt;=4.75,D65&gt;=0.7),"virginica",IF(AND(F65&gt;=0.766,C65&lt;4.95,F65&gt;=0.482,C65&gt;=4.75,D65&gt;=0.7),"virginica",IF(AND(B65&lt;2.95,F65&lt;0.766,C65&lt;4.95,F65&gt;=0.482,C65&gt;=4.75,D65&gt;=0.7),"virginica",IF(AND(B65&gt;=2.95,F65&lt;0.766,C65&lt;4.95,F65&gt;=0.482,C65&gt;=4.75,D65&gt;=0.7),"versicolor","shouldnthappen")))))))))</f>
        <v>versicolor</v>
      </c>
      <c r="AJ65" s="1" t="str">
        <f aca="false">IF(AND(C65&lt;2.45,C65&lt;4.75),"setosa",IF(AND(D65&gt;=1.65,C65&gt;=4.75),"virginica",IF(AND(A65&lt;4.95,C65&gt;=2.45,C65&lt;4.75),"virginica",IF(AND(A65&gt;=4.95,C65&gt;=2.45,C65&lt;4.75),"versicolor",IF(AND(B65&lt;2.95,D65&lt;1.65,C65&gt;=4.75),"virginica",IF(AND(B65&gt;=2.95,D65&lt;1.65,C65&gt;=4.75),"versicolor","shouldnthappen"))))))</f>
        <v>versicolor</v>
      </c>
      <c r="AK65" s="1" t="str">
        <f aca="false">IF(AND(D65&lt;0.75,A65&lt;5.45),"setosa",IF(AND(B65&lt;2.45,D65&gt;=0.75,A65&lt;5.45),"versicolor",IF(AND(A65&gt;=5.55,C65&lt;4.75,A65&gt;=5.45),"versicolor",IF(AND(C65&gt;=5.15,C65&gt;=4.75,A65&gt;=5.45),"virginica",IF(AND(G65&lt;6.094,B65&gt;=2.45,D65&gt;=0.75,A65&lt;5.45),"virginica",IF(AND(G65&gt;=6.094,B65&gt;=2.45,D65&gt;=0.75,A65&lt;5.45),"versicolor",IF(AND(D65&lt;0.6,A65&lt;5.55,C65&lt;4.75,A65&gt;=5.45),"setosa",IF(AND(D65&gt;=0.6,A65&lt;5.55,C65&lt;4.75,A65&gt;=5.45),"versicolor",IF(AND(C65&lt;4.95,C65&lt;5.15,C65&gt;=4.75,A65&gt;=5.45),"virginica",IF(AND(G65&lt;12.627,C65&lt;5.05,C65&gt;=4.95,C65&lt;5.15,C65&gt;=4.75,A65&gt;=5.45),"virginica",IF(AND(G65&gt;=12.627,C65&lt;5.05,C65&gt;=4.95,C65&lt;5.15,C65&gt;=4.75,A65&gt;=5.45),"versicolor",IF(AND(D65&lt;1.7,C65&gt;=5.05,C65&gt;=4.95,C65&lt;5.15,C65&gt;=4.75,A65&gt;=5.45),"versicolor",IF(AND(D65&gt;=1.7,C65&gt;=5.05,C65&gt;=4.95,C65&lt;5.15,C65&gt;=4.75,A65&gt;=5.45),"virginica","shouldnthappen")))))))))))))</f>
        <v>versicolor</v>
      </c>
      <c r="AL65" s="1" t="str">
        <f aca="false">IF(AND(B65&lt;2.45,B65&lt;3.15),"versicolor",IF(AND(D65&lt;0.95,G65&lt;15.141,B65&gt;=3.15),"setosa",IF(AND(G65&lt;15.429,G65&gt;=15.141,B65&gt;=3.15),"versicolor",IF(AND(G65&gt;=15.429,G65&gt;=15.141,B65&gt;=3.15),"virginica",IF(AND(C65&lt;2.3,C65&lt;4.75,B65&gt;=2.45,B65&lt;3.15),"setosa",IF(AND(G65&gt;=16.072,C65&gt;=4.75,B65&gt;=2.45,B65&lt;3.15),"versicolor",IF(AND(G65&lt;11.833,D65&gt;=0.95,G65&lt;15.141,B65&gt;=3.15),"virginica",IF(AND(A65&lt;5,C65&gt;=2.3,C65&lt;4.75,B65&gt;=2.45,B65&lt;3.15),"virginica",IF(AND(A65&gt;=5,C65&gt;=2.3,C65&lt;4.75,B65&gt;=2.45,B65&lt;3.15),"versicolor",IF(AND(G65&lt;14.342,G65&gt;=11.833,D65&gt;=0.95,G65&lt;15.141,B65&gt;=3.15),"versicolor",IF(AND(G65&gt;=14.342,G65&gt;=11.833,D65&gt;=0.95,G65&lt;15.141,B65&gt;=3.15),"virginica",IF(AND(G65&lt;13.757,F65&gt;=0.741,G65&lt;16.072,C65&gt;=4.75,B65&gt;=2.45,B65&lt;3.15),"virginica",IF(AND(F65&gt;=0.546,A65&lt;6.15,F65&lt;0.741,G65&lt;16.072,C65&gt;=4.75,B65&gt;=2.45,B65&lt;3.15),"virginica",IF(AND(D65&gt;=1.75,A65&gt;=6.15,F65&lt;0.741,G65&lt;16.072,C65&gt;=4.75,B65&gt;=2.45,B65&lt;3.15),"virginica",IF(AND(C65&lt;4.85,G65&gt;=13.757,F65&gt;=0.741,G65&lt;16.072,C65&gt;=4.75,B65&gt;=2.45,B65&lt;3.15),"virginica",IF(AND(C65&gt;=4.85,G65&gt;=13.757,F65&gt;=0.741,G65&lt;16.072,C65&gt;=4.75,B65&gt;=2.45,B65&lt;3.15),"versicolor",IF(AND(F65&lt;0.331,F65&lt;0.546,A65&lt;6.15,F65&lt;0.741,G65&lt;16.072,C65&gt;=4.75,B65&gt;=2.45,B65&lt;3.15),"virginica",IF(AND(F65&gt;=0.331,F65&lt;0.546,A65&lt;6.15,F65&lt;0.741,G65&lt;16.072,C65&gt;=4.75,B65&gt;=2.45,B65&lt;3.15),"versicolor",IF(AND(G65&lt;10.661,D65&lt;1.75,A65&gt;=6.15,F65&lt;0.741,G65&lt;16.072,C65&gt;=4.75,B65&gt;=2.45,B65&lt;3.15),"virginica",IF(AND(G65&gt;=10.661,D65&lt;1.75,A65&gt;=6.15,F65&lt;0.741,G65&lt;16.072,C65&gt;=4.75,B65&gt;=2.45,B65&lt;3.15),"versicolor","shouldnthappen"))))))))))))))))))))</f>
        <v>versicolor</v>
      </c>
      <c r="AM65" s="1" t="str">
        <f aca="false">IF(AND(D65&lt;1.35,F65&gt;=0.917),"setosa",IF(AND(D65&gt;=1.35,F65&gt;=0.917),"virginica",IF(AND(D65&lt;0.75,D65&lt;1.55,F65&lt;0.917),"setosa",IF(AND(C65&gt;=4.8,D65&gt;=1.55,F65&lt;0.917),"virginica",IF(AND(A65&lt;5.95,D65&gt;=0.75,D65&lt;1.55,F65&lt;0.917),"versicolor",IF(AND(F65&lt;0.473,C65&lt;4.8,D65&gt;=1.55,F65&lt;0.917),"virginica",IF(AND(F65&gt;=0.473,C65&lt;4.8,D65&gt;=1.55,F65&lt;0.917),"versicolor",IF(AND(C65&lt;4.95,A65&gt;=5.95,D65&gt;=0.75,D65&lt;1.55,F65&lt;0.917),"versicolor",IF(AND(C65&gt;=4.95,A65&gt;=5.95,D65&gt;=0.75,D65&lt;1.55,F65&lt;0.917),"virginica","shouldnthappen")))))))))</f>
        <v>versicolor</v>
      </c>
      <c r="AN65" s="1" t="str">
        <f aca="false">IF(AND(D65&lt;0.75,A65&lt;5.45),"setosa",IF(AND(D65&lt;1.55,D65&gt;=0.75,A65&lt;5.45),"versicolor",IF(AND(D65&gt;=1.55,D65&gt;=0.75,A65&lt;5.45),"virginica",IF(AND(A65&gt;=5.75,C65&lt;4.75,A65&gt;=5.45),"versicolor",IF(AND(F65&lt;0.361,C65&gt;=4.75,A65&gt;=5.45),"virginica",IF(AND(C65&lt;2.6,A65&lt;5.75,C65&lt;4.75,A65&gt;=5.45),"setosa",IF(AND(C65&gt;=2.6,A65&lt;5.75,C65&lt;4.75,A65&gt;=5.45),"versicolor",IF(AND(D65&gt;=1.7,F65&gt;=0.361,C65&gt;=4.75,A65&gt;=5.45),"virginica",IF(AND(B65&lt;2.65,D65&lt;1.7,F65&gt;=0.361,C65&gt;=4.75,A65&gt;=5.45),"virginica",IF(AND(A65&lt;7.05,B65&gt;=2.65,D65&lt;1.7,F65&gt;=0.361,C65&gt;=4.75,A65&gt;=5.45),"versicolor",IF(AND(A65&gt;=7.05,B65&gt;=2.65,D65&lt;1.7,F65&gt;=0.361,C65&gt;=4.75,A65&gt;=5.45),"virginica","shouldnthappen")))))))))))</f>
        <v>versicolor</v>
      </c>
      <c r="AO65" s="1" t="str">
        <f aca="false">IF(AND(D65&lt;0.7),"setosa",IF(AND(A65&lt;4.95,C65&lt;4.85,D65&gt;=0.7),"virginica",IF(AND(A65&gt;=4.95,C65&lt;4.85,D65&gt;=0.7),"versicolor",IF(AND(D65&gt;=1.7,C65&gt;=4.85,D65&gt;=0.7),"virginica",IF(AND(F65&lt;0.325,D65&lt;1.7,C65&gt;=4.85,D65&gt;=0.7),"virginica",IF(AND(D65&lt;1.55,F65&gt;=0.325,D65&lt;1.7,C65&gt;=4.85,D65&gt;=0.7),"virginica",IF(AND(D65&gt;=1.55,F65&gt;=0.325,D65&lt;1.7,C65&gt;=4.85,D65&gt;=0.7),"versicolor","shouldnthappen")))))))</f>
        <v>versicolor</v>
      </c>
      <c r="AP65" s="1" t="str">
        <f aca="false">IF(AND(D65&lt;0.75),"setosa",IF(AND(C65&lt;4.85,D65&gt;=0.75),"versicolor",IF(AND(G65&gt;=8.277,C65&gt;=4.85,D65&gt;=0.75),"virginica",IF(AND(F65&gt;=0.633,G65&lt;8.277,C65&gt;=4.85,D65&gt;=0.75),"virginica",IF(AND(G65&lt;7.61,F65&lt;0.633,G65&lt;8.277,C65&gt;=4.85,D65&gt;=0.75),"virginica",IF(AND(G65&gt;=7.61,F65&lt;0.633,G65&lt;8.277,C65&gt;=4.85,D65&gt;=0.75),"versicolor","shouldnthappen"))))))</f>
        <v>versicolor</v>
      </c>
      <c r="AQ65" s="1" t="str">
        <f aca="false">IF(AND(C65&lt;2.65,A65&gt;=5.45,C65&lt;4.75),"setosa",IF(AND(C65&gt;=2.65,A65&gt;=5.45,C65&lt;4.75),"versicolor",IF(AND(B65&lt;2.9,C65&lt;4.85,C65&gt;=4.75),"versicolor",IF(AND(B65&gt;=2.9,C65&lt;4.85,C65&gt;=4.75),"virginica",IF(AND(D65&lt;1.7,C65&gt;=4.85,C65&gt;=4.75),"versicolor",IF(AND(D65&gt;=1.7,C65&gt;=4.85,C65&gt;=4.75),"virginica",IF(AND(C65&lt;2.45,G65&lt;14.126,A65&lt;5.45,C65&lt;4.75),"setosa",IF(AND(C65&gt;=2.45,G65&lt;14.126,A65&lt;5.45,C65&lt;4.75),"versicolor",IF(AND(C65&lt;2.4,G65&gt;=14.126,A65&lt;5.45,C65&lt;4.75),"setosa",IF(AND(C65&gt;=2.4,G65&gt;=14.126,A65&lt;5.45,C65&lt;4.75),"versicolor","shouldnthappen"))))))))))</f>
        <v>versicolor</v>
      </c>
      <c r="AR65" s="1" t="str">
        <f aca="false">IF(AND(C65&lt;2.45,C65&lt;4.85),"setosa",IF(AND(C65&gt;=5.15,C65&gt;=4.85),"virginica",IF(AND(A65&gt;=4.95,C65&gt;=2.45,C65&lt;4.85),"versicolor",IF(AND(D65&lt;1.35,A65&lt;4.95,C65&gt;=2.45,C65&lt;4.85),"versicolor",IF(AND(D65&gt;=1.35,A65&lt;4.95,C65&gt;=2.45,C65&lt;4.85),"virginica",IF(AND(F65&lt;0.35,G65&lt;12.751,C65&lt;5.15,C65&gt;=4.85),"virginica",IF(AND(A65&lt;6.5,G65&gt;=12.751,C65&lt;5.15,C65&gt;=4.85),"virginica",IF(AND(A65&gt;=6.5,G65&gt;=12.751,C65&lt;5.15,C65&gt;=4.85),"versicolor",IF(AND(B65&gt;=2.75,F65&gt;=0.35,G65&lt;12.751,C65&lt;5.15,C65&gt;=4.85),"virginica",IF(AND(C65&lt;5.05,B65&lt;2.75,F65&gt;=0.35,G65&lt;12.751,C65&lt;5.15,C65&gt;=4.85),"virginica",IF(AND(C65&gt;=5.05,B65&lt;2.75,F65&gt;=0.35,G65&lt;12.751,C65&lt;5.15,C65&gt;=4.85),"versicolor","shouldnthappen")))))))))))</f>
        <v>versicolor</v>
      </c>
      <c r="AS65" s="1" t="str">
        <f aca="false">IF(AND(F65&gt;=0.9,B65&lt;3.05),"virginica",IF(AND(A65&lt;5.9,B65&gt;=3.05),"setosa",IF(AND(D65&lt;1.65,A65&gt;=5.9,B65&gt;=3.05),"versicolor",IF(AND(D65&gt;=1.65,A65&gt;=5.9,B65&gt;=3.05),"virginica",IF(AND(D65&gt;=1.75,C65&gt;=4.85,F65&lt;0.9,B65&lt;3.05),"virginica",IF(AND(C65&lt;2.2,B65&lt;2.95,C65&lt;4.85,F65&lt;0.9,B65&lt;3.05),"setosa",IF(AND(C65&gt;=2.2,B65&lt;2.95,C65&lt;4.85,F65&lt;0.9,B65&lt;3.05),"versicolor",IF(AND(C65&lt;2.8,B65&gt;=2.95,C65&lt;4.85,F65&lt;0.9,B65&lt;3.05),"setosa",IF(AND(C65&gt;=2.8,B65&gt;=2.95,C65&lt;4.85,F65&lt;0.9,B65&lt;3.05),"versicolor",IF(AND(G65&lt;13.879,D65&lt;1.75,C65&gt;=4.85,F65&lt;0.9,B65&lt;3.05),"virginica",IF(AND(G65&gt;=13.879,D65&lt;1.75,C65&gt;=4.85,F65&lt;0.9,B65&lt;3.05),"versicolor","shouldnthappen")))))))))))</f>
        <v>versicolor</v>
      </c>
      <c r="AT65" s="1" t="str">
        <f aca="false">IF(AND(D65&lt;0.75),"setosa",IF(AND(D65&gt;=1.75,D65&gt;=0.75),"virginica",IF(AND(D65&lt;1.45,G65&lt;7.37,D65&lt;1.75,D65&gt;=0.75),"versicolor",IF(AND(D65&gt;=1.45,G65&lt;7.37,D65&lt;1.75,D65&gt;=0.75),"virginica",IF(AND(C65&lt;5.45,G65&gt;=7.37,D65&lt;1.75,D65&gt;=0.75),"versicolor",IF(AND(C65&gt;=5.45,G65&gt;=7.37,D65&lt;1.75,D65&gt;=0.75),"virginica","shouldnthappen"))))))</f>
        <v>versicolor</v>
      </c>
      <c r="AU65" s="1" t="str">
        <f aca="false">IF(AND(D65&lt;0.7),"setosa",IF(AND(D65&gt;=1.7,A65&gt;=6.15,D65&gt;=0.7),"virginica",IF(AND(B65&gt;=2.55,C65&lt;4.75,A65&lt;6.15,D65&gt;=0.7),"versicolor",IF(AND(D65&gt;=1.7,C65&gt;=4.75,A65&lt;6.15,D65&gt;=0.7),"virginica",IF(AND(C65&lt;5.25,D65&lt;1.7,A65&gt;=6.15,D65&gt;=0.7),"versicolor",IF(AND(C65&gt;=5.25,D65&lt;1.7,A65&gt;=6.15,D65&gt;=0.7),"virginica",IF(AND(C65&lt;4.25,B65&lt;2.55,C65&lt;4.75,A65&lt;6.15,D65&gt;=0.7),"versicolor",IF(AND(C65&gt;=4.25,B65&lt;2.55,C65&lt;4.75,A65&lt;6.15,D65&gt;=0.7),"virginica",IF(AND(B65&lt;2.65,D65&lt;1.7,C65&gt;=4.75,A65&lt;6.15,D65&gt;=0.7),"virginica",IF(AND(B65&gt;=2.65,D65&lt;1.7,C65&gt;=4.75,A65&lt;6.15,D65&gt;=0.7),"versicolor","shouldnthappen"))))))))))</f>
        <v>versicolor</v>
      </c>
      <c r="AV65" s="1" t="str">
        <f aca="false">IF(AND(D65&lt;0.75),"setosa",IF(AND(F65&gt;=0.899,D65&gt;=0.75),"virginica",IF(AND(D65&lt;1.65,A65&lt;6.05,F65&lt;0.899,D65&gt;=0.75),"versicolor",IF(AND(D65&gt;=1.65,A65&lt;6.05,F65&lt;0.899,D65&gt;=0.75),"virginica",IF(AND(C65&gt;=5.05,A65&gt;=6.05,F65&lt;0.899,D65&gt;=0.75),"virginica",IF(AND(G65&gt;=13.757,C65&lt;5.05,A65&gt;=6.05,F65&lt;0.899,D65&gt;=0.75),"versicolor",IF(AND(D65&lt;1.6,G65&lt;13.757,C65&lt;5.05,A65&gt;=6.05,F65&lt;0.899,D65&gt;=0.75),"versicolor",IF(AND(D65&gt;=1.6,G65&lt;13.757,C65&lt;5.05,A65&gt;=6.05,F65&lt;0.899,D65&gt;=0.75),"virginica","shouldnthappen"))))))))</f>
        <v>versicolor</v>
      </c>
      <c r="AW65" s="1" t="str">
        <f aca="false">IF(AND(F65&lt;0.117,A65&gt;=5.55),"virginica",IF(AND(A65&gt;=5.2,G65&lt;6.086,A65&lt;5.55),"versicolor",IF(AND(D65&lt;0.7,G65&gt;=6.086,A65&lt;5.55),"setosa",IF(AND(D65&gt;=0.7,G65&gt;=6.086,A65&lt;5.55),"versicolor",IF(AND(A65&lt;4.75,A65&lt;5.2,G65&lt;6.086,A65&lt;5.55),"setosa",IF(AND(A65&gt;=4.75,A65&lt;5.2,G65&lt;6.086,A65&lt;5.55),"virginica",IF(AND(D65&gt;=1.65,C65&lt;4.95,F65&gt;=0.117,A65&gt;=5.55),"virginica",IF(AND(D65&gt;=1.75,C65&gt;=4.95,F65&gt;=0.117,A65&gt;=5.55),"virginica",IF(AND(C65&lt;2.6,D65&lt;1.65,C65&lt;4.95,F65&gt;=0.117,A65&gt;=5.55),"setosa",IF(AND(C65&gt;=2.6,D65&lt;1.65,C65&lt;4.95,F65&gt;=0.117,A65&gt;=5.55),"versicolor",IF(AND(D65&lt;1.55,D65&lt;1.75,C65&gt;=4.95,F65&gt;=0.117,A65&gt;=5.55),"virginica",IF(AND(A65&lt;6.95,D65&gt;=1.55,D65&lt;1.75,C65&gt;=4.95,F65&gt;=0.117,A65&gt;=5.55),"versicolor",IF(AND(A65&gt;=6.95,D65&gt;=1.55,D65&lt;1.75,C65&gt;=4.95,F65&gt;=0.117,A65&gt;=5.55),"virginica","shouldnthappen")))))))))))))</f>
        <v>versicolor</v>
      </c>
      <c r="AX65" s="1" t="str">
        <f aca="false">IF(AND(D65&lt;0.75),"setosa",IF(AND(F65&lt;0.138,D65&gt;=0.75),"virginica",IF(AND(C65&lt;4.45,A65&lt;6.15,F65&gt;=0.138,D65&gt;=0.75),"versicolor",IF(AND(C65&gt;=5.05,A65&gt;=6.15,F65&gt;=0.138,D65&gt;=0.75),"virginica",IF(AND(B65&lt;2.65,C65&gt;=4.45,A65&lt;6.15,F65&gt;=0.138,D65&gt;=0.75),"virginica",IF(AND(A65&gt;=6.35,C65&lt;5.05,A65&gt;=6.15,F65&gt;=0.138,D65&gt;=0.75),"versicolor",IF(AND(A65&lt;5.65,B65&gt;=2.65,C65&gt;=4.45,A65&lt;6.15,F65&gt;=0.138,D65&gt;=0.75),"virginica",IF(AND(D65&lt;1.75,A65&lt;6.35,C65&lt;5.05,A65&gt;=6.15,F65&gt;=0.138,D65&gt;=0.75),"versicolor",IF(AND(D65&gt;=1.75,A65&lt;6.35,C65&lt;5.05,A65&gt;=6.15,F65&gt;=0.138,D65&gt;=0.75),"virginica",IF(AND(D65&lt;1.7,A65&gt;=5.65,B65&gt;=2.65,C65&gt;=4.45,A65&lt;6.15,F65&gt;=0.138,D65&gt;=0.75),"versicolor",IF(AND(D65&gt;=1.7,A65&gt;=5.65,B65&gt;=2.65,C65&gt;=4.45,A65&lt;6.15,F65&gt;=0.138,D65&gt;=0.75),"virginica","shouldnthappen")))))))))))</f>
        <v>versicolor</v>
      </c>
      <c r="AY65" s="1" t="str">
        <f aca="false">IF(AND(D65&lt;0.75,A65&lt;5.55),"setosa",IF(AND(A65&lt;4.95,D65&gt;=0.75,A65&lt;5.55),"virginica",IF(AND(A65&gt;=4.95,D65&gt;=0.75,A65&lt;5.55),"versicolor",IF(AND(C65&lt;2.6,C65&lt;4.85,A65&gt;=5.55),"setosa",IF(AND(C65&gt;=2.6,C65&lt;4.85,A65&gt;=5.55),"versicolor",IF(AND(D65&gt;=1.75,C65&gt;=4.85,A65&gt;=5.55),"virginica",IF(AND(F65&lt;0.405,D65&lt;1.75,C65&gt;=4.85,A65&gt;=5.55),"versicolor",IF(AND(B65&lt;3.05,F65&gt;=0.405,D65&lt;1.75,C65&gt;=4.85,A65&gt;=5.55),"virginica",IF(AND(B65&gt;=3.05,F65&gt;=0.405,D65&lt;1.75,C65&gt;=4.85,A65&gt;=5.55),"versicolor","shouldnthappen")))))))))</f>
        <v>versicolor</v>
      </c>
      <c r="AZ65" s="1" t="str">
        <f aca="false">IF(AND(D65&lt;0.75),"setosa",IF(AND(F65&lt;0.9,C65&lt;4.95,D65&gt;=0.75),"versicolor",IF(AND(F65&gt;=0.9,C65&lt;4.95,D65&gt;=0.75),"virginica",IF(AND(D65&gt;=1.7,C65&gt;=4.95,D65&gt;=0.75),"virginica",IF(AND(F65&lt;0.405,D65&lt;1.7,C65&gt;=4.95,D65&gt;=0.75),"versicolor",IF(AND(F65&gt;=0.405,D65&lt;1.7,C65&gt;=4.95,D65&gt;=0.75),"virginica","shouldnthappen"))))))</f>
        <v>versicolor</v>
      </c>
      <c r="BA65" s="1" t="str">
        <f aca="false">IF(AND(D65&lt;0.75),"setosa",IF(AND(D65&gt;=1.7,C65&gt;=5.05,D65&gt;=0.75),"virginica",IF(AND(D65&lt;1.45,D65&lt;1.6,C65&lt;5.05,D65&gt;=0.75),"versicolor",IF(AND(A65&lt;5.8,D65&gt;=1.6,C65&lt;5.05,D65&gt;=0.75),"virginica",IF(AND(A65&gt;=5.8,D65&gt;=1.6,C65&lt;5.05,D65&gt;=0.75),"versicolor",IF(AND(F65&lt;0.417,D65&lt;1.7,C65&gt;=5.05,D65&gt;=0.75),"versicolor",IF(AND(F65&gt;=0.417,D65&lt;1.7,C65&gt;=5.05,D65&gt;=0.75),"virginica",IF(AND(A65&lt;5.95,D65&gt;=1.45,D65&lt;1.6,C65&lt;5.05,D65&gt;=0.75),"versicolor",IF(AND(G65&lt;10.618,A65&gt;=5.95,D65&gt;=1.45,D65&lt;1.6,C65&lt;5.05,D65&gt;=0.75),"virginica",IF(AND(G65&gt;=10.618,A65&gt;=5.95,D65&gt;=1.45,D65&lt;1.6,C65&lt;5.05,D65&gt;=0.75),"versicolor","shouldnthappen"))))))))))</f>
        <v>versicolor</v>
      </c>
      <c r="BB65" s="1" t="str">
        <f aca="false">IF(AND(C65&lt;2.6),"setosa",IF(AND(D65&gt;=1.75,C65&gt;=2.6),"virginica",IF(AND(C65&gt;=5.45,D65&lt;1.75,C65&gt;=2.6),"virginica",IF(AND(F65&gt;=0.259,C65&lt;5.45,D65&lt;1.75,C65&gt;=2.6),"versicolor",IF(AND(C65&lt;5.05,F65&lt;0.259,C65&lt;5.45,D65&lt;1.75,C65&gt;=2.6),"versicolor",IF(AND(C65&gt;=5.05,F65&lt;0.259,C65&lt;5.45,D65&lt;1.75,C65&gt;=2.6),"virginica","shouldnthappen"))))))</f>
        <v>versicolor</v>
      </c>
      <c r="BC65" s="1" t="str">
        <f aca="false">IF(AND(A65&lt;4.95,B65&lt;2.7,A65&lt;5.55),"virginica",IF(AND(A65&gt;=4.95,B65&lt;2.7,A65&lt;5.55),"versicolor",IF(AND(C65&lt;3.2,B65&gt;=2.7,A65&lt;5.55),"setosa",IF(AND(C65&gt;=3.2,B65&gt;=2.7,A65&lt;5.55),"versicolor",IF(AND(F65&gt;=0.85,A65&lt;6.15,A65&gt;=5.55),"virginica",IF(AND(D65&lt;1.45,A65&gt;=6.15,A65&gt;=5.55),"versicolor",IF(AND(C65&lt;4.8,F65&lt;0.85,A65&lt;6.15,A65&gt;=5.55),"versicolor",IF(AND(D65&gt;=1.7,D65&gt;=1.45,A65&gt;=6.15,A65&gt;=5.55),"virginica",IF(AND(G65&lt;9.333,C65&gt;=4.8,F65&lt;0.85,A65&lt;6.15,A65&gt;=5.55),"versicolor",IF(AND(G65&gt;=9.333,C65&gt;=4.8,F65&lt;0.85,A65&lt;6.15,A65&gt;=5.55),"virginica",IF(AND(C65&lt;4.9,D65&lt;1.7,D65&gt;=1.45,A65&gt;=6.15,A65&gt;=5.55),"versicolor",IF(AND(C65&gt;=4.9,D65&lt;1.7,D65&gt;=1.45,A65&gt;=6.15,A65&gt;=5.55),"virginica","shouldnthappen"))))))))))))</f>
        <v>versicolor</v>
      </c>
      <c r="BD65" s="1" t="str">
        <f aca="false">IF(AND(C65&lt;2.35),"setosa",IF(AND(C65&lt;4.75,B65&lt;2.55,C65&gt;=2.35),"versicolor",IF(AND(C65&gt;=4.75,B65&lt;2.55,C65&gt;=2.35),"virginica",IF(AND(C65&lt;4.75,B65&gt;=2.55,C65&gt;=2.35),"versicolor",IF(AND(D65&gt;=1.75,C65&gt;=4.75,B65&gt;=2.55,C65&gt;=2.35),"virginica",IF(AND(A65&gt;=6.5,D65&lt;1.75,C65&gt;=4.75,B65&gt;=2.55,C65&gt;=2.35),"versicolor",IF(AND(A65&lt;6.05,A65&lt;6.5,D65&lt;1.75,C65&gt;=4.75,B65&gt;=2.55,C65&gt;=2.35),"versicolor",IF(AND(A65&gt;=6.05,A65&lt;6.5,D65&lt;1.75,C65&gt;=4.75,B65&gt;=2.55,C65&gt;=2.35),"virginica","shouldnthappen"))))))))</f>
        <v>versicolor</v>
      </c>
      <c r="BE65" s="1" t="str">
        <f aca="false">IF(AND(C65&lt;2.5),"setosa",IF(AND(D65&lt;1.65,C65&lt;4.75,C65&gt;=2.5),"versicolor",IF(AND(D65&gt;=1.65,C65&lt;4.75,C65&gt;=2.5),"virginica",IF(AND(D65&gt;=1.75,C65&gt;=4.75,C65&gt;=2.5),"virginica",IF(AND(C65&lt;4.95,D65&lt;1.75,C65&gt;=4.75,C65&gt;=2.5),"versicolor",IF(AND(A65&lt;6.5,C65&gt;=4.95,D65&lt;1.75,C65&gt;=4.75,C65&gt;=2.5),"virginica",IF(AND(A65&gt;=6.5,C65&gt;=4.95,D65&lt;1.75,C65&gt;=4.75,C65&gt;=2.5),"versicolor","shouldnthappen")))))))</f>
        <v>versicolor</v>
      </c>
      <c r="BF65" s="1" t="str">
        <f aca="false">IF(AND(G65&gt;=15.244),"virginica",IF(AND(C65&lt;3.2,B65&gt;=3.15,G65&lt;15.244),"setosa",IF(AND(A65&gt;=4.95,C65&lt;4.7,B65&lt;3.15,G65&lt;15.244),"versicolor",IF(AND(C65&gt;=5.15,C65&gt;=4.7,B65&lt;3.15,G65&lt;15.244),"virginica",IF(AND(A65&gt;=6.45,C65&gt;=3.2,B65&gt;=3.15,G65&lt;15.244),"virginica",IF(AND(D65&lt;0.95,A65&lt;4.95,C65&lt;4.7,B65&lt;3.15,G65&lt;15.244),"setosa",IF(AND(D65&gt;=0.95,A65&lt;4.95,C65&lt;4.7,B65&lt;3.15,G65&lt;15.244),"virginica",IF(AND(F65&lt;0.816,A65&lt;6.45,C65&gt;=3.2,B65&gt;=3.15,G65&lt;15.244),"virginica",IF(AND(F65&gt;=0.816,A65&lt;6.45,C65&gt;=3.2,B65&gt;=3.15,G65&lt;15.244),"versicolor",IF(AND(A65&gt;=6.5,B65&lt;3.05,C65&lt;5.15,C65&gt;=4.7,B65&lt;3.15,G65&lt;15.244),"versicolor",IF(AND(G65&lt;11.093,B65&gt;=3.05,C65&lt;5.15,C65&gt;=4.7,B65&lt;3.15,G65&lt;15.244),"virginica",IF(AND(G65&gt;=11.093,B65&gt;=3.05,C65&lt;5.15,C65&gt;=4.7,B65&lt;3.15,G65&lt;15.244),"versicolor",IF(AND(D65&gt;=1.7,A65&lt;6.5,B65&lt;3.05,C65&lt;5.15,C65&gt;=4.7,B65&lt;3.15,G65&lt;15.244),"virginica",IF(AND(G65&lt;7.498,D65&lt;1.7,A65&lt;6.5,B65&lt;3.05,C65&lt;5.15,C65&gt;=4.7,B65&lt;3.15,G65&lt;15.244),"virginica",IF(AND(G65&gt;=7.498,D65&lt;1.7,A65&lt;6.5,B65&lt;3.05,C65&lt;5.15,C65&gt;=4.7,B65&lt;3.15,G65&lt;15.244),"versicolor","shouldnthappen")))))))))))))))</f>
        <v>versicolor</v>
      </c>
      <c r="BG65" s="1" t="str">
        <f aca="false">IF(AND(B65&gt;=3.35,C65&lt;4.85),"setosa",IF(AND(D65&gt;=1.75,C65&gt;=4.85),"virginica",IF(AND(D65&lt;0.75,B65&lt;3.35,C65&lt;4.85),"setosa",IF(AND(G65&gt;=13.879,D65&lt;1.75,C65&gt;=4.85),"versicolor",IF(AND(F65&gt;=0.9,D65&gt;=0.75,B65&lt;3.35,C65&lt;4.85),"virginica",IF(AND(F65&gt;=0.405,G65&lt;13.879,D65&lt;1.75,C65&gt;=4.85),"virginica",IF(AND(B65&gt;=2.55,F65&lt;0.9,D65&gt;=0.75,B65&lt;3.35,C65&lt;4.85),"versicolor",IF(AND(G65&lt;7.498,F65&lt;0.405,G65&lt;13.879,D65&lt;1.75,C65&gt;=4.85),"virginica",IF(AND(G65&gt;=7.498,F65&lt;0.405,G65&lt;13.879,D65&lt;1.75,C65&gt;=4.85),"versicolor",IF(AND(G65&lt;5.656,B65&lt;2.55,F65&lt;0.9,D65&gt;=0.75,B65&lt;3.35,C65&lt;4.85),"virginica",IF(AND(G65&gt;=5.656,B65&lt;2.55,F65&lt;0.9,D65&gt;=0.75,B65&lt;3.35,C65&lt;4.85),"versicolor","shouldnthappen")))))))))))</f>
        <v>versicolor</v>
      </c>
      <c r="BH65" s="1" t="str">
        <f aca="false">IF(AND(D65&lt;0.7),"setosa",IF(AND(D65&gt;=1.65,A65&lt;6.65,D65&gt;=0.7),"virginica",IF(AND(D65&lt;1.55,A65&gt;=6.65,D65&gt;=0.7),"versicolor",IF(AND(D65&gt;=1.55,A65&gt;=6.65,D65&gt;=0.7),"virginica",IF(AND(F65&gt;=0.529,D65&lt;1.65,A65&lt;6.65,D65&gt;=0.7),"versicolor",IF(AND(C65&gt;=5.35,F65&lt;0.529,D65&lt;1.65,A65&lt;6.65,D65&gt;=0.7),"virginica",IF(AND(G65&gt;=7.411,C65&lt;5.35,F65&lt;0.529,D65&lt;1.65,A65&lt;6.65,D65&gt;=0.7),"versicolor",IF(AND(G65&lt;6.927,G65&lt;7.411,C65&lt;5.35,F65&lt;0.529,D65&lt;1.65,A65&lt;6.65,D65&gt;=0.7),"versicolor",IF(AND(G65&gt;=6.927,G65&lt;7.411,C65&lt;5.35,F65&lt;0.529,D65&lt;1.65,A65&lt;6.65,D65&gt;=0.7),"virginica","shouldnthappen")))))))))</f>
        <v>versicolor</v>
      </c>
      <c r="BI65" s="1" t="str">
        <f aca="false">IF(AND(D65&gt;=1.7),"virginica",IF(AND(D65&lt;0.7,D65&lt;1.7),"setosa",IF(AND(D65&lt;1.45,G65&lt;7.37,D65&gt;=0.7,D65&lt;1.7),"versicolor",IF(AND(D65&gt;=1.45,G65&lt;7.37,D65&gt;=0.7,D65&lt;1.7),"virginica",IF(AND(B65&gt;=2.65,G65&gt;=7.37,D65&gt;=0.7,D65&lt;1.7),"versicolor",IF(AND(C65&lt;5.05,B65&lt;2.65,G65&gt;=7.37,D65&gt;=0.7,D65&lt;1.7),"versicolor",IF(AND(C65&gt;=5.05,B65&lt;2.65,G65&gt;=7.37,D65&gt;=0.7,D65&lt;1.7),"virginica","shouldnthappen")))))))</f>
        <v>versicolor</v>
      </c>
    </row>
    <row r="66" customFormat="false" ht="13.8" hidden="false" customHeight="false" outlineLevel="0" collapsed="false">
      <c r="A66" s="1" t="n">
        <v>6.3</v>
      </c>
      <c r="B66" s="1" t="n">
        <v>3.3</v>
      </c>
      <c r="C66" s="1" t="n">
        <v>6</v>
      </c>
      <c r="D66" s="1" t="n">
        <v>2.5</v>
      </c>
      <c r="E66" s="1" t="s">
        <v>93</v>
      </c>
      <c r="F66" s="1" t="n">
        <v>0.74207866191864</v>
      </c>
      <c r="G66" s="1" t="n">
        <v>9.26826906967908</v>
      </c>
      <c r="H66" s="11" t="str">
        <f aca="false">E66</f>
        <v>virginica</v>
      </c>
      <c r="I66" s="1" t="str">
        <f aca="false">INDEX(L66:BI66, MODE(MATCH(L66:BI66, L66:BI66, 0 )))</f>
        <v>virginica</v>
      </c>
      <c r="J66" s="12" t="n">
        <f aca="false">COUNTIF(L66:BI66, H66) / COUNTA(L66:BI66)</f>
        <v>0.98</v>
      </c>
      <c r="K66" s="13" t="n">
        <f aca="false">I66=H66</f>
        <v>1</v>
      </c>
      <c r="L66" s="1" t="str">
        <f aca="false">IF(AND(C66&lt;3.65,B66&gt;=3.35),"setosa",IF(AND(C66&gt;=3.65,B66&gt;=3.35),"virginica",IF(AND(C66&lt;2.35,C66&lt;4.85,B66&lt;3.35),"setosa",IF(AND(F66&gt;=0.899,C66&gt;=2.35,C66&lt;4.85,B66&lt;3.35),"virginica",IF(AND(G66&gt;=8.268,B66&lt;2.75,C66&gt;=4.85,B66&lt;3.35),"virginica",IF(AND(D66&lt;1.55,B66&gt;=2.75,C66&gt;=4.85,B66&lt;3.35),"versicolor",IF(AND(D66&gt;=1.55,B66&gt;=2.75,C66&gt;=4.85,B66&lt;3.35),"virginica",IF(AND(G66&lt;6.537,F66&lt;0.899,C66&gt;=2.35,C66&lt;4.85,B66&lt;3.35),"virginica",IF(AND(G66&gt;=6.537,F66&lt;0.899,C66&gt;=2.35,C66&lt;4.85,B66&lt;3.35),"versicolor",IF(AND(G66&lt;6.878,G66&lt;8.268,B66&lt;2.75,C66&gt;=4.85,B66&lt;3.35),"virginica",IF(AND(G66&gt;=6.878,G66&lt;8.268,B66&lt;2.75,C66&gt;=4.85,B66&lt;3.35),"versicolor","shouldnthappen")))))))))))</f>
        <v>virginica</v>
      </c>
      <c r="M66" s="1" t="str">
        <f aca="false">IF(AND(C66&lt;2.6),"setosa",IF(AND(D66&gt;=1.75,C66&gt;=2.6),"virginica",IF(AND(G66&lt;6.094,D66&lt;1.75,C66&gt;=2.6),"virginica",IF(AND(D66&lt;1.35,G66&gt;=6.094,D66&lt;1.75,C66&gt;=2.6),"versicolor",IF(AND(C66&lt;5.05,D66&gt;=1.35,G66&gt;=6.094,D66&lt;1.75,C66&gt;=2.6),"versicolor",IF(AND(C66&gt;=5.05,D66&gt;=1.35,G66&gt;=6.094,D66&lt;1.75,C66&gt;=2.6),"virginica","shouldnthappen"))))))</f>
        <v>virginica</v>
      </c>
      <c r="N66" s="1" t="str">
        <f aca="false">IF(AND(A66&lt;6.6,B66&gt;=3.45),"setosa",IF(AND(A66&gt;=6.6,B66&gt;=3.45),"virginica",IF(AND(D66&lt;0.7,C66&lt;4.75,B66&lt;3.45),"setosa",IF(AND(D66&gt;=0.7,C66&lt;4.75,B66&lt;3.45),"versicolor",IF(AND(C66&gt;=5.15,C66&gt;=4.75,B66&lt;3.45),"virginica",IF(AND(D66&gt;=1.7,A66&lt;6.5,C66&lt;5.15,C66&gt;=4.75,B66&lt;3.45),"virginica",IF(AND(C66&lt;5.05,A66&gt;=6.5,C66&lt;5.15,C66&gt;=4.75,B66&lt;3.45),"versicolor",IF(AND(C66&gt;=5.05,A66&gt;=6.5,C66&lt;5.15,C66&gt;=4.75,B66&lt;3.45),"virginica",IF(AND(G66&lt;7.498,D66&lt;1.7,A66&lt;6.5,C66&lt;5.15,C66&gt;=4.75,B66&lt;3.45),"virginica",IF(AND(G66&gt;=7.498,D66&lt;1.7,A66&lt;6.5,C66&lt;5.15,C66&gt;=4.75,B66&lt;3.45),"versicolor","shouldnthappen"))))))))))</f>
        <v>virginica</v>
      </c>
      <c r="O66" s="1" t="str">
        <f aca="false">IF(AND(D66&lt;0.75),"setosa",IF(AND(C66&lt;4.75,C66&lt;4.85,D66&gt;=0.75),"versicolor",IF(AND(A66&gt;=6.05,C66&gt;=4.85,D66&gt;=0.75),"virginica",IF(AND(D66&lt;1.6,C66&gt;=4.75,C66&lt;4.85,D66&gt;=0.75),"versicolor",IF(AND(D66&gt;=1.6,C66&gt;=4.75,C66&lt;4.85,D66&gt;=0.75),"virginica",IF(AND(A66&lt;5.9,A66&lt;6.05,C66&gt;=4.85,D66&gt;=0.75),"virginica",IF(AND(A66&gt;=5.9,A66&lt;6.05,C66&gt;=4.85,D66&gt;=0.75),"versicolor","shouldnthappen")))))))</f>
        <v>virginica</v>
      </c>
      <c r="P66" s="1" t="str">
        <f aca="false">IF(AND(D66&lt;0.75),"setosa",IF(AND(A66&lt;5.55,D66&gt;=0.75),"versicolor",IF(AND(D66&gt;=1.7,G66&lt;13.158,A66&gt;=5.55,D66&gt;=0.75),"virginica",IF(AND(B66&lt;2.45,D66&lt;1.7,G66&lt;13.158,A66&gt;=5.55,D66&gt;=0.75),"virginica",IF(AND(B66&gt;=2.45,D66&lt;1.7,G66&lt;13.158,A66&gt;=5.55,D66&gt;=0.75),"versicolor",IF(AND(B66&gt;=3.05,G66&lt;15.551,G66&gt;=13.158,A66&gt;=5.55,D66&gt;=0.75),"versicolor",IF(AND(B66&lt;2.9,G66&gt;=15.551,G66&gt;=13.158,A66&gt;=5.55,D66&gt;=0.75),"versicolor",IF(AND(B66&gt;=2.9,G66&gt;=15.551,G66&gt;=13.158,A66&gt;=5.55,D66&gt;=0.75),"virginica",IF(AND(D66&lt;1.3,G66&lt;14.221,B66&lt;3.05,G66&lt;15.551,G66&gt;=13.158,A66&gt;=5.55,D66&gt;=0.75),"versicolor",IF(AND(D66&gt;=1.3,G66&lt;14.221,B66&lt;3.05,G66&lt;15.551,G66&gt;=13.158,A66&gt;=5.55,D66&gt;=0.75),"virginica",IF(AND(C66&lt;4.9,G66&gt;=14.221,B66&lt;3.05,G66&lt;15.551,G66&gt;=13.158,A66&gt;=5.55,D66&gt;=0.75),"versicolor",IF(AND(C66&gt;=4.9,G66&gt;=14.221,B66&lt;3.05,G66&lt;15.551,G66&gt;=13.158,A66&gt;=5.55,D66&gt;=0.75),"virginica","shouldnthappen"))))))))))))</f>
        <v>virginica</v>
      </c>
      <c r="Q66" s="1" t="str">
        <f aca="false">IF(AND(C66&lt;2.6),"setosa",IF(AND(A66&gt;=4.95,C66&lt;4.75,C66&gt;=2.6),"versicolor",IF(AND(D66&gt;=1.75,C66&gt;=4.75,C66&gt;=2.6),"virginica",IF(AND(B66&lt;2.45,A66&lt;4.95,C66&lt;4.75,C66&gt;=2.6),"versicolor",IF(AND(B66&gt;=2.45,A66&lt;4.95,C66&lt;4.75,C66&gt;=2.6),"virginica",IF(AND(G66&lt;7.498,D66&lt;1.75,C66&gt;=4.75,C66&gt;=2.6),"virginica",IF(AND(F66&lt;0.417,G66&gt;=7.498,D66&lt;1.75,C66&gt;=4.75,C66&gt;=2.6),"versicolor",IF(AND(F66&lt;0.442,F66&gt;=0.417,G66&gt;=7.498,D66&lt;1.75,C66&gt;=4.75,C66&gt;=2.6),"virginica",IF(AND(F66&gt;=0.442,F66&gt;=0.417,G66&gt;=7.498,D66&lt;1.75,C66&gt;=4.75,C66&gt;=2.6),"versicolor","shouldnthappen")))))))))</f>
        <v>virginica</v>
      </c>
      <c r="R66" s="1" t="str">
        <f aca="false">IF(AND(D66&lt;0.75),"setosa",IF(AND(D66&lt;1.75,A66&gt;=6.25,D66&gt;=0.75),"versicolor",IF(AND(D66&gt;=1.75,A66&gt;=6.25,D66&gt;=0.75),"virginica",IF(AND(D66&lt;1.6,C66&lt;4.75,A66&lt;6.25,D66&gt;=0.75),"versicolor",IF(AND(D66&gt;=1.6,C66&lt;4.75,A66&lt;6.25,D66&gt;=0.75),"virginica",IF(AND(G66&lt;6.998,C66&gt;=4.75,A66&lt;6.25,D66&gt;=0.75),"virginica",IF(AND(A66&lt;6.05,G66&gt;=6.998,C66&gt;=4.75,A66&lt;6.25,D66&gt;=0.75),"versicolor",IF(AND(A66&gt;=6.05,G66&gt;=6.998,C66&gt;=4.75,A66&lt;6.25,D66&gt;=0.75),"virginica","shouldnthappen"))))))))</f>
        <v>virginica</v>
      </c>
      <c r="S66" s="1" t="str">
        <f aca="false">IF(AND(B66&gt;=3.05,A66&lt;5.45),"setosa",IF(AND(C66&lt;2.2,B66&lt;3.05,A66&lt;5.45),"setosa",IF(AND(C66&gt;=2.2,B66&lt;3.05,A66&lt;5.45),"versicolor",IF(AND(B66&lt;3.7,C66&lt;4.8,A66&gt;=5.45),"versicolor",IF(AND(B66&gt;=3.7,C66&lt;4.8,A66&gt;=5.45),"setosa",IF(AND(G66&lt;13.757,C66&lt;5.05,C66&gt;=4.8,A66&gt;=5.45),"virginica",IF(AND(G66&gt;=13.757,C66&lt;5.05,C66&gt;=4.8,A66&gt;=5.45),"versicolor",IF(AND(C66&gt;=5.15,C66&gt;=5.05,C66&gt;=4.8,A66&gt;=5.45),"virginica",IF(AND(A66&lt;5.95,C66&lt;5.15,C66&gt;=5.05,C66&gt;=4.8,A66&gt;=5.45),"virginica",IF(AND(D66&gt;=1.8,A66&gt;=5.95,C66&lt;5.15,C66&gt;=5.05,C66&gt;=4.8,A66&gt;=5.45),"virginica",IF(AND(B66&lt;2.75,D66&lt;1.8,A66&gt;=5.95,C66&lt;5.15,C66&gt;=5.05,C66&gt;=4.8,A66&gt;=5.45),"versicolor",IF(AND(B66&gt;=2.75,D66&lt;1.8,A66&gt;=5.95,C66&lt;5.15,C66&gt;=5.05,C66&gt;=4.8,A66&gt;=5.45),"virginica","shouldnthappen"))))))))))))</f>
        <v>virginica</v>
      </c>
      <c r="T66" s="1" t="str">
        <f aca="false">IF(AND(C66&lt;2.6),"setosa",IF(AND(D66&lt;1.65,C66&lt;4.75,C66&gt;=2.6),"versicolor",IF(AND(D66&gt;=1.65,C66&lt;4.75,C66&gt;=2.6),"virginica",IF(AND(G66&gt;=8.494,A66&lt;6.6,C66&gt;=4.75,C66&gt;=2.6),"virginica",IF(AND(C66&lt;5.2,A66&gt;=6.6,C66&gt;=4.75,C66&gt;=2.6),"versicolor",IF(AND(C66&gt;=5.2,A66&gt;=6.6,C66&gt;=4.75,C66&gt;=2.6),"virginica",IF(AND(A66&lt;5.95,G66&lt;8.494,A66&lt;6.6,C66&gt;=4.75,C66&gt;=2.6),"virginica",IF(AND(A66&gt;=5.95,G66&lt;8.494,A66&lt;6.6,C66&gt;=4.75,C66&gt;=2.6),"versicolor","shouldnthappen"))))))))</f>
        <v>virginica</v>
      </c>
      <c r="U66" s="1" t="str">
        <f aca="false">IF(AND(C66&lt;3.65,B66&gt;=3.35),"setosa",IF(AND(C66&gt;=3.65,B66&gt;=3.35),"virginica",IF(AND(C66&lt;2.35,A66&lt;6.25,B66&lt;3.35),"setosa",IF(AND(C66&lt;4.85,A66&gt;=6.25,B66&lt;3.35),"versicolor",IF(AND(G66&gt;=15.426,C66&gt;=2.35,A66&lt;6.25,B66&lt;3.35),"virginica",IF(AND(D66&gt;=1.55,C66&gt;=4.85,A66&gt;=6.25,B66&lt;3.35),"virginica",IF(AND(D66&lt;1.8,G66&lt;15.426,C66&gt;=2.35,A66&lt;6.25,B66&lt;3.35),"versicolor",IF(AND(D66&gt;=1.8,G66&lt;15.426,C66&gt;=2.35,A66&lt;6.25,B66&lt;3.35),"virginica",IF(AND(B66&lt;2.95,D66&lt;1.55,C66&gt;=4.85,A66&gt;=6.25,B66&lt;3.35),"virginica",IF(AND(B66&gt;=2.95,D66&lt;1.55,C66&gt;=4.85,A66&gt;=6.25,B66&lt;3.35),"versicolor","shouldnthappen"))))))))))</f>
        <v>virginica</v>
      </c>
      <c r="V66" s="1" t="str">
        <f aca="false">IF(AND(C66&lt;2.6),"setosa",IF(AND(C66&gt;=4.85,C66&gt;=2.6),"virginica",IF(AND(F66&gt;=0.9,C66&lt;4.85,C66&gt;=2.6),"virginica",IF(AND(G66&lt;5.656,F66&lt;0.9,C66&lt;4.85,C66&gt;=2.6),"virginica",IF(AND(G66&gt;=5.656,F66&lt;0.9,C66&lt;4.85,C66&gt;=2.6),"versicolor","shouldnthappen")))))</f>
        <v>virginica</v>
      </c>
      <c r="W66" s="1" t="str">
        <f aca="false">IF(AND(D66&gt;=1.75,G66&gt;=13.795),"virginica",IF(AND(D66&gt;=1.5,G66&gt;=12.335,G66&lt;13.795),"virginica",IF(AND(C66&lt;2.45,C66&lt;4.85,G66&lt;12.335,G66&lt;13.795),"setosa",IF(AND(C66&gt;=2.45,C66&lt;4.85,G66&lt;12.335,G66&lt;13.795),"versicolor",IF(AND(D66&gt;=1.7,C66&gt;=4.85,G66&lt;12.335,G66&lt;13.795),"virginica",IF(AND(B66&gt;=3.25,D66&lt;1.5,G66&gt;=12.335,G66&lt;13.795),"setosa",IF(AND(D66&lt;1,F66&lt;0.255,D66&lt;1.75,G66&gt;=13.795),"setosa",IF(AND(D66&gt;=1,F66&lt;0.255,D66&lt;1.75,G66&gt;=13.795),"versicolor",IF(AND(A66&lt;5.4,F66&gt;=0.255,D66&lt;1.75,G66&gt;=13.795),"setosa",IF(AND(A66&gt;=5.4,F66&gt;=0.255,D66&lt;1.75,G66&gt;=13.795),"versicolor",IF(AND(A66&lt;6.15,D66&lt;1.7,C66&gt;=4.85,G66&lt;12.335,G66&lt;13.795),"versicolor",IF(AND(A66&gt;=6.15,D66&lt;1.7,C66&gt;=4.85,G66&lt;12.335,G66&lt;13.795),"virginica",IF(AND(C66&lt;5,B66&lt;3.25,D66&lt;1.5,G66&gt;=12.335,G66&lt;13.795),"versicolor",IF(AND(C66&gt;=5,B66&lt;3.25,D66&lt;1.5,G66&gt;=12.335,G66&lt;13.795),"virginica","shouldnthappen"))))))))))))))</f>
        <v>virginica</v>
      </c>
      <c r="X66" s="1" t="str">
        <f aca="false">IF(AND(C66&lt;2.5,A66&lt;5.55),"setosa",IF(AND(F66&lt;0.096,A66&gt;=5.55),"virginica",IF(AND(D66&lt;1.6,C66&gt;=2.5,A66&lt;5.55),"versicolor",IF(AND(D66&gt;=1.6,C66&gt;=2.5,A66&lt;5.55),"virginica",IF(AND(F66&gt;=0.156,C66&lt;4.75,F66&gt;=0.096,A66&gt;=5.55),"versicolor",IF(AND(D66&gt;=1.75,C66&gt;=4.75,F66&gt;=0.096,A66&gt;=5.55),"virginica",IF(AND(B66&lt;3.3,F66&lt;0.156,C66&lt;4.75,F66&gt;=0.096,A66&gt;=5.55),"versicolor",IF(AND(B66&gt;=3.3,F66&lt;0.156,C66&lt;4.75,F66&gt;=0.096,A66&gt;=5.55),"setosa",IF(AND(B66&lt;2.45,A66&lt;6.05,D66&lt;1.75,C66&gt;=4.75,F66&gt;=0.096,A66&gt;=5.55),"virginica",IF(AND(B66&gt;=2.45,A66&lt;6.05,D66&lt;1.75,C66&gt;=4.75,F66&gt;=0.096,A66&gt;=5.55),"versicolor",IF(AND(F66&lt;0.205,A66&gt;=6.05,D66&lt;1.75,C66&gt;=4.75,F66&gt;=0.096,A66&gt;=5.55),"versicolor",IF(AND(F66&gt;=0.205,A66&gt;=6.05,D66&lt;1.75,C66&gt;=4.75,F66&gt;=0.096,A66&gt;=5.55),"virginica","shouldnthappen"))))))))))))</f>
        <v>virginica</v>
      </c>
      <c r="Y66" s="1" t="str">
        <f aca="false">IF(AND(C66&lt;2.35,A66&lt;5.55),"setosa",IF(AND(C66&gt;=5.05,A66&gt;=5.55),"virginica",IF(AND(D66&lt;1.6,C66&gt;=2.35,A66&lt;5.55),"versicolor",IF(AND(D66&gt;=1.6,C66&gt;=2.35,A66&lt;5.55),"virginica",IF(AND(D66&gt;=1.75,C66&lt;5.05,A66&gt;=5.55),"virginica",IF(AND(B66&gt;=3.55,D66&lt;1.75,C66&lt;5.05,A66&gt;=5.55),"setosa",IF(AND(G66&lt;6.3,B66&lt;3.55,D66&lt;1.75,C66&lt;5.05,A66&gt;=5.55),"virginica",IF(AND(G66&gt;=6.3,B66&lt;3.55,D66&lt;1.75,C66&lt;5.05,A66&gt;=5.55),"versicolor","shouldnthappen"))))))))</f>
        <v>virginica</v>
      </c>
      <c r="Z66" s="1" t="str">
        <f aca="false">IF(AND(D66&lt;0.75),"setosa",IF(AND(B66&gt;=2.55,C66&lt;4.85,D66&gt;=0.75),"versicolor",IF(AND(D66&gt;=1.7,C66&gt;=4.85,D66&gt;=0.75),"virginica",IF(AND(D66&lt;1.6,B66&lt;2.55,C66&lt;4.85,D66&gt;=0.75),"versicolor",IF(AND(D66&gt;=1.6,B66&lt;2.55,C66&lt;4.85,D66&gt;=0.75),"virginica",IF(AND(B66&lt;2.65,D66&lt;1.7,C66&gt;=4.85,D66&gt;=0.75),"virginica",IF(AND(F66&lt;0.325,B66&gt;=2.65,D66&lt;1.7,C66&gt;=4.85,D66&gt;=0.75),"virginica",IF(AND(G66&lt;10.717,F66&gt;=0.325,B66&gt;=2.65,D66&lt;1.7,C66&gt;=4.85,D66&gt;=0.75),"versicolor",IF(AND(G66&gt;=10.717,F66&gt;=0.325,B66&gt;=2.65,D66&lt;1.7,C66&gt;=4.85,D66&gt;=0.75),"virginica","shouldnthappen")))))))))</f>
        <v>virginica</v>
      </c>
      <c r="AA66" s="1" t="str">
        <f aca="false">IF(AND(D66&lt;0.75),"setosa",IF(AND(D66&gt;=1.75,D66&gt;=0.75),"virginica",IF(AND(F66&gt;=0.455,D66&lt;1.75,D66&gt;=0.75),"versicolor",IF(AND(D66&lt;1.45,F66&lt;0.455,D66&lt;1.75,D66&gt;=0.75),"versicolor",IF(AND(F66&lt;0.247,D66&gt;=1.45,F66&lt;0.455,D66&lt;1.75,D66&gt;=0.75),"versicolor",IF(AND(F66&gt;=0.247,D66&gt;=1.45,F66&lt;0.455,D66&lt;1.75,D66&gt;=0.75),"virginica","shouldnthappen"))))))</f>
        <v>virginica</v>
      </c>
      <c r="AB66" s="1" t="str">
        <f aca="false">IF(AND(F66&gt;=0.221,B66&gt;=3.35),"setosa",IF(AND(A66&lt;5.3,F66&gt;=0.683,B66&lt;3.35),"setosa",IF(AND(A66&lt;6.45,F66&lt;0.221,B66&gt;=3.35),"setosa",IF(AND(A66&gt;=6.45,F66&lt;0.221,B66&gt;=3.35),"virginica",IF(AND(G66&lt;6.3,A66&lt;6.25,F66&lt;0.683,B66&lt;3.35),"virginica",IF(AND(G66&lt;13.795,A66&gt;=6.25,F66&lt;0.683,B66&lt;3.35),"virginica",IF(AND(D66&lt;1.65,A66&gt;=5.3,F66&gt;=0.683,B66&lt;3.35),"versicolor",IF(AND(D66&gt;=1.65,A66&gt;=5.3,F66&gt;=0.683,B66&lt;3.35),"virginica",IF(AND(D66&lt;0.6,G66&gt;=6.3,A66&lt;6.25,F66&lt;0.683,B66&lt;3.35),"setosa",IF(AND(D66&lt;1.7,G66&gt;=13.795,A66&gt;=6.25,F66&lt;0.683,B66&lt;3.35),"versicolor",IF(AND(D66&gt;=1.7,G66&gt;=13.795,A66&gt;=6.25,F66&lt;0.683,B66&lt;3.35),"virginica",IF(AND(C66&gt;=5.35,D66&gt;=0.6,G66&gt;=6.3,A66&lt;6.25,F66&lt;0.683,B66&lt;3.35),"virginica",IF(AND(D66&lt;1.75,C66&lt;5.35,D66&gt;=0.6,G66&gt;=6.3,A66&lt;6.25,F66&lt;0.683,B66&lt;3.35),"versicolor",IF(AND(D66&gt;=1.75,C66&lt;5.35,D66&gt;=0.6,G66&gt;=6.3,A66&lt;6.25,F66&lt;0.683,B66&lt;3.35),"virginica","shouldnthappen"))))))))))))))</f>
        <v>virginica</v>
      </c>
      <c r="AC66" s="1" t="str">
        <f aca="false">IF(AND(B66&gt;=3.3),"setosa",IF(AND(C66&lt;2.45,D66&lt;1.55,B66&lt;3.3),"setosa",IF(AND(F66&gt;=0.211,D66&gt;=1.55,B66&lt;3.3),"virginica",IF(AND(C66&lt;4.9,C66&gt;=2.45,D66&lt;1.55,B66&lt;3.3),"versicolor",IF(AND(C66&gt;=4.9,C66&gt;=2.45,D66&lt;1.55,B66&lt;3.3),"virginica",IF(AND(F66&lt;0.138,F66&lt;0.211,D66&gt;=1.55,B66&lt;3.3),"virginica",IF(AND(F66&gt;=0.138,F66&lt;0.211,D66&gt;=1.55,B66&lt;3.3),"versicolor","shouldnthappen")))))))</f>
        <v>setosa</v>
      </c>
      <c r="AD66" s="1" t="str">
        <f aca="false">IF(AND(D66&gt;=1.75),"virginica",IF(AND(D66&lt;0.75,D66&lt;1.75),"setosa",IF(AND(D66&lt;1.35,D66&gt;=0.75,D66&lt;1.75),"versicolor",IF(AND(B66&lt;2.6,C66&lt;4.85,D66&gt;=1.35,D66&gt;=0.75,D66&lt;1.75),"virginica",IF(AND(B66&gt;=2.6,C66&lt;4.85,D66&gt;=1.35,D66&gt;=0.75,D66&lt;1.75),"versicolor",IF(AND(A66&lt;6.4,C66&gt;=4.85,D66&gt;=1.35,D66&gt;=0.75,D66&lt;1.75),"virginica",IF(AND(A66&gt;=6.4,C66&gt;=4.85,D66&gt;=1.35,D66&gt;=0.75,D66&lt;1.75),"versicolor","shouldnthappen")))))))</f>
        <v>virginica</v>
      </c>
      <c r="AE66" s="1" t="str">
        <f aca="false">IF(AND(C66&lt;2.45),"setosa",IF(AND(F66&lt;0.07,C66&gt;=2.45),"virginica",IF(AND(A66&gt;=5,C66&lt;4.75,F66&gt;=0.07,C66&gt;=2.45),"versicolor",IF(AND(F66&lt;0.182,C66&gt;=4.75,F66&gt;=0.07,C66&gt;=2.45),"versicolor",IF(AND(B66&lt;2.45,A66&lt;5,C66&lt;4.75,F66&gt;=0.07,C66&gt;=2.45),"versicolor",IF(AND(B66&gt;=2.45,A66&lt;5,C66&lt;4.75,F66&gt;=0.07,C66&gt;=2.45),"virginica",IF(AND(F66&gt;=0.468,F66&gt;=0.182,C66&gt;=4.75,F66&gt;=0.07,C66&gt;=2.45),"virginica",IF(AND(A66&gt;=6.85,F66&lt;0.468,F66&gt;=0.182,C66&gt;=4.75,F66&gt;=0.07,C66&gt;=2.45),"virginica",IF(AND(B66&lt;2.6,A66&lt;6.85,F66&lt;0.468,F66&gt;=0.182,C66&gt;=4.75,F66&gt;=0.07,C66&gt;=2.45),"virginica",IF(AND(B66&gt;=2.6,A66&lt;6.85,F66&lt;0.468,F66&gt;=0.182,C66&gt;=4.75,F66&gt;=0.07,C66&gt;=2.45),"versicolor","shouldnthappen"))))))))))</f>
        <v>virginica</v>
      </c>
      <c r="AF66" s="1" t="str">
        <f aca="false">IF(AND(D66&lt;0.75,A66&lt;5.45),"setosa",IF(AND(D66&gt;=1.75,A66&gt;=5.45),"virginica",IF(AND(G66&lt;6.094,D66&gt;=0.75,A66&lt;5.45),"virginica",IF(AND(G66&gt;=6.094,D66&gt;=0.75,A66&lt;5.45),"versicolor",IF(AND(C66&lt;2.75,D66&lt;1.75,A66&gt;=5.45),"setosa",IF(AND(D66&lt;1.45,C66&gt;=2.75,D66&lt;1.75,A66&gt;=5.45),"versicolor",IF(AND(B66&lt;2.75,D66&gt;=1.45,C66&gt;=2.75,D66&lt;1.75,A66&gt;=5.45),"versicolor",IF(AND(C66&lt;5.05,B66&gt;=2.75,D66&gt;=1.45,C66&gt;=2.75,D66&lt;1.75,A66&gt;=5.45),"versicolor",IF(AND(C66&gt;=5.05,B66&gt;=2.75,D66&gt;=1.45,C66&gt;=2.75,D66&lt;1.75,A66&gt;=5.45),"virginica","shouldnthappen")))))))))</f>
        <v>virginica</v>
      </c>
      <c r="AG66" s="1" t="str">
        <f aca="false">IF(AND(D66&lt;0.65,G66&lt;8.868,A66&lt;5.3),"setosa",IF(AND(C66&lt;2.6,G66&gt;=8.868,A66&lt;5.3),"setosa",IF(AND(C66&gt;=2.6,G66&gt;=8.868,A66&lt;5.3),"versicolor",IF(AND(C66&gt;=4.95,D66&lt;1.55,A66&gt;=5.3),"virginica",IF(AND(G66&lt;13.795,D66&gt;=1.55,A66&gt;=5.3),"virginica",IF(AND(C66&lt;3.75,D66&gt;=0.65,G66&lt;8.868,A66&lt;5.3),"versicolor",IF(AND(C66&gt;=3.75,D66&gt;=0.65,G66&lt;8.868,A66&lt;5.3),"virginica",IF(AND(C66&lt;2.6,C66&lt;4.95,D66&lt;1.55,A66&gt;=5.3),"setosa",IF(AND(C66&gt;=2.6,C66&lt;4.95,D66&lt;1.55,A66&gt;=5.3),"versicolor",IF(AND(C66&lt;4.75,G66&gt;=13.795,D66&gt;=1.55,A66&gt;=5.3),"versicolor",IF(AND(C66&gt;=4.75,G66&gt;=13.795,D66&gt;=1.55,A66&gt;=5.3),"virginica","shouldnthappen")))))))))))</f>
        <v>virginica</v>
      </c>
      <c r="AH66" s="1" t="str">
        <f aca="false">IF(AND(D66&lt;0.75),"setosa",IF(AND(C66&lt;4.75,D66&gt;=0.75),"versicolor",IF(AND(G66&lt;13.757,C66&gt;=4.75,D66&gt;=0.75),"virginica",IF(AND(B66&lt;3.05,G66&gt;=13.757,C66&gt;=4.75,D66&gt;=0.75),"virginica",IF(AND(A66&lt;6.65,B66&gt;=3.05,G66&gt;=13.757,C66&gt;=4.75,D66&gt;=0.75),"virginica",IF(AND(A66&gt;=6.65,B66&gt;=3.05,G66&gt;=13.757,C66&gt;=4.75,D66&gt;=0.75),"versicolor","shouldnthappen"))))))</f>
        <v>virginica</v>
      </c>
      <c r="AI66" s="1" t="str">
        <f aca="false">IF(AND(D66&lt;0.7),"setosa",IF(AND(C66&lt;4.75,D66&gt;=0.7),"versicolor",IF(AND(A66&lt;6.6,F66&lt;0.482,C66&gt;=4.75,D66&gt;=0.7),"virginica",IF(AND(C66&gt;=4.95,F66&gt;=0.482,C66&gt;=4.75,D66&gt;=0.7),"virginica",IF(AND(D66&lt;1.9,A66&gt;=6.6,F66&lt;0.482,C66&gt;=4.75,D66&gt;=0.7),"versicolor",IF(AND(D66&gt;=1.9,A66&gt;=6.6,F66&lt;0.482,C66&gt;=4.75,D66&gt;=0.7),"virginica",IF(AND(F66&gt;=0.766,C66&lt;4.95,F66&gt;=0.482,C66&gt;=4.75,D66&gt;=0.7),"virginica",IF(AND(B66&lt;2.95,F66&lt;0.766,C66&lt;4.95,F66&gt;=0.482,C66&gt;=4.75,D66&gt;=0.7),"virginica",IF(AND(B66&gt;=2.95,F66&lt;0.766,C66&lt;4.95,F66&gt;=0.482,C66&gt;=4.75,D66&gt;=0.7),"versicolor","shouldnthappen")))))))))</f>
        <v>virginica</v>
      </c>
      <c r="AJ66" s="1" t="str">
        <f aca="false">IF(AND(C66&lt;2.45,C66&lt;4.75),"setosa",IF(AND(D66&gt;=1.65,C66&gt;=4.75),"virginica",IF(AND(A66&lt;4.95,C66&gt;=2.45,C66&lt;4.75),"virginica",IF(AND(A66&gt;=4.95,C66&gt;=2.45,C66&lt;4.75),"versicolor",IF(AND(B66&lt;2.95,D66&lt;1.65,C66&gt;=4.75),"virginica",IF(AND(B66&gt;=2.95,D66&lt;1.65,C66&gt;=4.75),"versicolor","shouldnthappen"))))))</f>
        <v>virginica</v>
      </c>
      <c r="AK66" s="1" t="str">
        <f aca="false">IF(AND(D66&lt;0.75,A66&lt;5.45),"setosa",IF(AND(B66&lt;2.45,D66&gt;=0.75,A66&lt;5.45),"versicolor",IF(AND(A66&gt;=5.55,C66&lt;4.75,A66&gt;=5.45),"versicolor",IF(AND(C66&gt;=5.15,C66&gt;=4.75,A66&gt;=5.45),"virginica",IF(AND(G66&lt;6.094,B66&gt;=2.45,D66&gt;=0.75,A66&lt;5.45),"virginica",IF(AND(G66&gt;=6.094,B66&gt;=2.45,D66&gt;=0.75,A66&lt;5.45),"versicolor",IF(AND(D66&lt;0.6,A66&lt;5.55,C66&lt;4.75,A66&gt;=5.45),"setosa",IF(AND(D66&gt;=0.6,A66&lt;5.55,C66&lt;4.75,A66&gt;=5.45),"versicolor",IF(AND(C66&lt;4.95,C66&lt;5.15,C66&gt;=4.75,A66&gt;=5.45),"virginica",IF(AND(G66&lt;12.627,C66&lt;5.05,C66&gt;=4.95,C66&lt;5.15,C66&gt;=4.75,A66&gt;=5.45),"virginica",IF(AND(G66&gt;=12.627,C66&lt;5.05,C66&gt;=4.95,C66&lt;5.15,C66&gt;=4.75,A66&gt;=5.45),"versicolor",IF(AND(D66&lt;1.7,C66&gt;=5.05,C66&gt;=4.95,C66&lt;5.15,C66&gt;=4.75,A66&gt;=5.45),"versicolor",IF(AND(D66&gt;=1.7,C66&gt;=5.05,C66&gt;=4.95,C66&lt;5.15,C66&gt;=4.75,A66&gt;=5.45),"virginica","shouldnthappen")))))))))))))</f>
        <v>virginica</v>
      </c>
      <c r="AL66" s="1" t="str">
        <f aca="false">IF(AND(B66&lt;2.45,B66&lt;3.15),"versicolor",IF(AND(D66&lt;0.95,G66&lt;15.141,B66&gt;=3.15),"setosa",IF(AND(G66&lt;15.429,G66&gt;=15.141,B66&gt;=3.15),"versicolor",IF(AND(G66&gt;=15.429,G66&gt;=15.141,B66&gt;=3.15),"virginica",IF(AND(C66&lt;2.3,C66&lt;4.75,B66&gt;=2.45,B66&lt;3.15),"setosa",IF(AND(G66&gt;=16.072,C66&gt;=4.75,B66&gt;=2.45,B66&lt;3.15),"versicolor",IF(AND(G66&lt;11.833,D66&gt;=0.95,G66&lt;15.141,B66&gt;=3.15),"virginica",IF(AND(A66&lt;5,C66&gt;=2.3,C66&lt;4.75,B66&gt;=2.45,B66&lt;3.15),"virginica",IF(AND(A66&gt;=5,C66&gt;=2.3,C66&lt;4.75,B66&gt;=2.45,B66&lt;3.15),"versicolor",IF(AND(G66&lt;14.342,G66&gt;=11.833,D66&gt;=0.95,G66&lt;15.141,B66&gt;=3.15),"versicolor",IF(AND(G66&gt;=14.342,G66&gt;=11.833,D66&gt;=0.95,G66&lt;15.141,B66&gt;=3.15),"virginica",IF(AND(G66&lt;13.757,F66&gt;=0.741,G66&lt;16.072,C66&gt;=4.75,B66&gt;=2.45,B66&lt;3.15),"virginica",IF(AND(F66&gt;=0.546,A66&lt;6.15,F66&lt;0.741,G66&lt;16.072,C66&gt;=4.75,B66&gt;=2.45,B66&lt;3.15),"virginica",IF(AND(D66&gt;=1.75,A66&gt;=6.15,F66&lt;0.741,G66&lt;16.072,C66&gt;=4.75,B66&gt;=2.45,B66&lt;3.15),"virginica",IF(AND(C66&lt;4.85,G66&gt;=13.757,F66&gt;=0.741,G66&lt;16.072,C66&gt;=4.75,B66&gt;=2.45,B66&lt;3.15),"virginica",IF(AND(C66&gt;=4.85,G66&gt;=13.757,F66&gt;=0.741,G66&lt;16.072,C66&gt;=4.75,B66&gt;=2.45,B66&lt;3.15),"versicolor",IF(AND(F66&lt;0.331,F66&lt;0.546,A66&lt;6.15,F66&lt;0.741,G66&lt;16.072,C66&gt;=4.75,B66&gt;=2.45,B66&lt;3.15),"virginica",IF(AND(F66&gt;=0.331,F66&lt;0.546,A66&lt;6.15,F66&lt;0.741,G66&lt;16.072,C66&gt;=4.75,B66&gt;=2.45,B66&lt;3.15),"versicolor",IF(AND(G66&lt;10.661,D66&lt;1.75,A66&gt;=6.15,F66&lt;0.741,G66&lt;16.072,C66&gt;=4.75,B66&gt;=2.45,B66&lt;3.15),"virginica",IF(AND(G66&gt;=10.661,D66&lt;1.75,A66&gt;=6.15,F66&lt;0.741,G66&lt;16.072,C66&gt;=4.75,B66&gt;=2.45,B66&lt;3.15),"versicolor","shouldnthappen"))))))))))))))))))))</f>
        <v>virginica</v>
      </c>
      <c r="AM66" s="1" t="str">
        <f aca="false">IF(AND(D66&lt;1.35,F66&gt;=0.917),"setosa",IF(AND(D66&gt;=1.35,F66&gt;=0.917),"virginica",IF(AND(D66&lt;0.75,D66&lt;1.55,F66&lt;0.917),"setosa",IF(AND(C66&gt;=4.8,D66&gt;=1.55,F66&lt;0.917),"virginica",IF(AND(A66&lt;5.95,D66&gt;=0.75,D66&lt;1.55,F66&lt;0.917),"versicolor",IF(AND(F66&lt;0.473,C66&lt;4.8,D66&gt;=1.55,F66&lt;0.917),"virginica",IF(AND(F66&gt;=0.473,C66&lt;4.8,D66&gt;=1.55,F66&lt;0.917),"versicolor",IF(AND(C66&lt;4.95,A66&gt;=5.95,D66&gt;=0.75,D66&lt;1.55,F66&lt;0.917),"versicolor",IF(AND(C66&gt;=4.95,A66&gt;=5.95,D66&gt;=0.75,D66&lt;1.55,F66&lt;0.917),"virginica","shouldnthappen")))))))))</f>
        <v>virginica</v>
      </c>
      <c r="AN66" s="1" t="str">
        <f aca="false">IF(AND(D66&lt;0.75,A66&lt;5.45),"setosa",IF(AND(D66&lt;1.55,D66&gt;=0.75,A66&lt;5.45),"versicolor",IF(AND(D66&gt;=1.55,D66&gt;=0.75,A66&lt;5.45),"virginica",IF(AND(A66&gt;=5.75,C66&lt;4.75,A66&gt;=5.45),"versicolor",IF(AND(F66&lt;0.361,C66&gt;=4.75,A66&gt;=5.45),"virginica",IF(AND(C66&lt;2.6,A66&lt;5.75,C66&lt;4.75,A66&gt;=5.45),"setosa",IF(AND(C66&gt;=2.6,A66&lt;5.75,C66&lt;4.75,A66&gt;=5.45),"versicolor",IF(AND(D66&gt;=1.7,F66&gt;=0.361,C66&gt;=4.75,A66&gt;=5.45),"virginica",IF(AND(B66&lt;2.65,D66&lt;1.7,F66&gt;=0.361,C66&gt;=4.75,A66&gt;=5.45),"virginica",IF(AND(A66&lt;7.05,B66&gt;=2.65,D66&lt;1.7,F66&gt;=0.361,C66&gt;=4.75,A66&gt;=5.45),"versicolor",IF(AND(A66&gt;=7.05,B66&gt;=2.65,D66&lt;1.7,F66&gt;=0.361,C66&gt;=4.75,A66&gt;=5.45),"virginica","shouldnthappen")))))))))))</f>
        <v>virginica</v>
      </c>
      <c r="AO66" s="1" t="str">
        <f aca="false">IF(AND(D66&lt;0.7),"setosa",IF(AND(A66&lt;4.95,C66&lt;4.85,D66&gt;=0.7),"virginica",IF(AND(A66&gt;=4.95,C66&lt;4.85,D66&gt;=0.7),"versicolor",IF(AND(D66&gt;=1.7,C66&gt;=4.85,D66&gt;=0.7),"virginica",IF(AND(F66&lt;0.325,D66&lt;1.7,C66&gt;=4.85,D66&gt;=0.7),"virginica",IF(AND(D66&lt;1.55,F66&gt;=0.325,D66&lt;1.7,C66&gt;=4.85,D66&gt;=0.7),"virginica",IF(AND(D66&gt;=1.55,F66&gt;=0.325,D66&lt;1.7,C66&gt;=4.85,D66&gt;=0.7),"versicolor","shouldnthappen")))))))</f>
        <v>virginica</v>
      </c>
      <c r="AP66" s="1" t="str">
        <f aca="false">IF(AND(D66&lt;0.75),"setosa",IF(AND(C66&lt;4.85,D66&gt;=0.75),"versicolor",IF(AND(G66&gt;=8.277,C66&gt;=4.85,D66&gt;=0.75),"virginica",IF(AND(F66&gt;=0.633,G66&lt;8.277,C66&gt;=4.85,D66&gt;=0.75),"virginica",IF(AND(G66&lt;7.61,F66&lt;0.633,G66&lt;8.277,C66&gt;=4.85,D66&gt;=0.75),"virginica",IF(AND(G66&gt;=7.61,F66&lt;0.633,G66&lt;8.277,C66&gt;=4.85,D66&gt;=0.75),"versicolor","shouldnthappen"))))))</f>
        <v>virginica</v>
      </c>
      <c r="AQ66" s="1" t="str">
        <f aca="false">IF(AND(C66&lt;2.65,A66&gt;=5.45,C66&lt;4.75),"setosa",IF(AND(C66&gt;=2.65,A66&gt;=5.45,C66&lt;4.75),"versicolor",IF(AND(B66&lt;2.9,C66&lt;4.85,C66&gt;=4.75),"versicolor",IF(AND(B66&gt;=2.9,C66&lt;4.85,C66&gt;=4.75),"virginica",IF(AND(D66&lt;1.7,C66&gt;=4.85,C66&gt;=4.75),"versicolor",IF(AND(D66&gt;=1.7,C66&gt;=4.85,C66&gt;=4.75),"virginica",IF(AND(C66&lt;2.45,G66&lt;14.126,A66&lt;5.45,C66&lt;4.75),"setosa",IF(AND(C66&gt;=2.45,G66&lt;14.126,A66&lt;5.45,C66&lt;4.75),"versicolor",IF(AND(C66&lt;2.4,G66&gt;=14.126,A66&lt;5.45,C66&lt;4.75),"setosa",IF(AND(C66&gt;=2.4,G66&gt;=14.126,A66&lt;5.45,C66&lt;4.75),"versicolor","shouldnthappen"))))))))))</f>
        <v>virginica</v>
      </c>
      <c r="AR66" s="1" t="str">
        <f aca="false">IF(AND(C66&lt;2.45,C66&lt;4.85),"setosa",IF(AND(C66&gt;=5.15,C66&gt;=4.85),"virginica",IF(AND(A66&gt;=4.95,C66&gt;=2.45,C66&lt;4.85),"versicolor",IF(AND(D66&lt;1.35,A66&lt;4.95,C66&gt;=2.45,C66&lt;4.85),"versicolor",IF(AND(D66&gt;=1.35,A66&lt;4.95,C66&gt;=2.45,C66&lt;4.85),"virginica",IF(AND(F66&lt;0.35,G66&lt;12.751,C66&lt;5.15,C66&gt;=4.85),"virginica",IF(AND(A66&lt;6.5,G66&gt;=12.751,C66&lt;5.15,C66&gt;=4.85),"virginica",IF(AND(A66&gt;=6.5,G66&gt;=12.751,C66&lt;5.15,C66&gt;=4.85),"versicolor",IF(AND(B66&gt;=2.75,F66&gt;=0.35,G66&lt;12.751,C66&lt;5.15,C66&gt;=4.85),"virginica",IF(AND(C66&lt;5.05,B66&lt;2.75,F66&gt;=0.35,G66&lt;12.751,C66&lt;5.15,C66&gt;=4.85),"virginica",IF(AND(C66&gt;=5.05,B66&lt;2.75,F66&gt;=0.35,G66&lt;12.751,C66&lt;5.15,C66&gt;=4.85),"versicolor","shouldnthappen")))))))))))</f>
        <v>virginica</v>
      </c>
      <c r="AS66" s="1" t="str">
        <f aca="false">IF(AND(F66&gt;=0.9,B66&lt;3.05),"virginica",IF(AND(A66&lt;5.9,B66&gt;=3.05),"setosa",IF(AND(D66&lt;1.65,A66&gt;=5.9,B66&gt;=3.05),"versicolor",IF(AND(D66&gt;=1.65,A66&gt;=5.9,B66&gt;=3.05),"virginica",IF(AND(D66&gt;=1.75,C66&gt;=4.85,F66&lt;0.9,B66&lt;3.05),"virginica",IF(AND(C66&lt;2.2,B66&lt;2.95,C66&lt;4.85,F66&lt;0.9,B66&lt;3.05),"setosa",IF(AND(C66&gt;=2.2,B66&lt;2.95,C66&lt;4.85,F66&lt;0.9,B66&lt;3.05),"versicolor",IF(AND(C66&lt;2.8,B66&gt;=2.95,C66&lt;4.85,F66&lt;0.9,B66&lt;3.05),"setosa",IF(AND(C66&gt;=2.8,B66&gt;=2.95,C66&lt;4.85,F66&lt;0.9,B66&lt;3.05),"versicolor",IF(AND(G66&lt;13.879,D66&lt;1.75,C66&gt;=4.85,F66&lt;0.9,B66&lt;3.05),"virginica",IF(AND(G66&gt;=13.879,D66&lt;1.75,C66&gt;=4.85,F66&lt;0.9,B66&lt;3.05),"versicolor","shouldnthappen")))))))))))</f>
        <v>virginica</v>
      </c>
      <c r="AT66" s="1" t="str">
        <f aca="false">IF(AND(D66&lt;0.75),"setosa",IF(AND(D66&gt;=1.75,D66&gt;=0.75),"virginica",IF(AND(D66&lt;1.45,G66&lt;7.37,D66&lt;1.75,D66&gt;=0.75),"versicolor",IF(AND(D66&gt;=1.45,G66&lt;7.37,D66&lt;1.75,D66&gt;=0.75),"virginica",IF(AND(C66&lt;5.45,G66&gt;=7.37,D66&lt;1.75,D66&gt;=0.75),"versicolor",IF(AND(C66&gt;=5.45,G66&gt;=7.37,D66&lt;1.75,D66&gt;=0.75),"virginica","shouldnthappen"))))))</f>
        <v>virginica</v>
      </c>
      <c r="AU66" s="1" t="str">
        <f aca="false">IF(AND(D66&lt;0.7),"setosa",IF(AND(D66&gt;=1.7,A66&gt;=6.15,D66&gt;=0.7),"virginica",IF(AND(B66&gt;=2.55,C66&lt;4.75,A66&lt;6.15,D66&gt;=0.7),"versicolor",IF(AND(D66&gt;=1.7,C66&gt;=4.75,A66&lt;6.15,D66&gt;=0.7),"virginica",IF(AND(C66&lt;5.25,D66&lt;1.7,A66&gt;=6.15,D66&gt;=0.7),"versicolor",IF(AND(C66&gt;=5.25,D66&lt;1.7,A66&gt;=6.15,D66&gt;=0.7),"virginica",IF(AND(C66&lt;4.25,B66&lt;2.55,C66&lt;4.75,A66&lt;6.15,D66&gt;=0.7),"versicolor",IF(AND(C66&gt;=4.25,B66&lt;2.55,C66&lt;4.75,A66&lt;6.15,D66&gt;=0.7),"virginica",IF(AND(B66&lt;2.65,D66&lt;1.7,C66&gt;=4.75,A66&lt;6.15,D66&gt;=0.7),"virginica",IF(AND(B66&gt;=2.65,D66&lt;1.7,C66&gt;=4.75,A66&lt;6.15,D66&gt;=0.7),"versicolor","shouldnthappen"))))))))))</f>
        <v>virginica</v>
      </c>
      <c r="AV66" s="1" t="str">
        <f aca="false">IF(AND(D66&lt;0.75),"setosa",IF(AND(F66&gt;=0.899,D66&gt;=0.75),"virginica",IF(AND(D66&lt;1.65,A66&lt;6.05,F66&lt;0.899,D66&gt;=0.75),"versicolor",IF(AND(D66&gt;=1.65,A66&lt;6.05,F66&lt;0.899,D66&gt;=0.75),"virginica",IF(AND(C66&gt;=5.05,A66&gt;=6.05,F66&lt;0.899,D66&gt;=0.75),"virginica",IF(AND(G66&gt;=13.757,C66&lt;5.05,A66&gt;=6.05,F66&lt;0.899,D66&gt;=0.75),"versicolor",IF(AND(D66&lt;1.6,G66&lt;13.757,C66&lt;5.05,A66&gt;=6.05,F66&lt;0.899,D66&gt;=0.75),"versicolor",IF(AND(D66&gt;=1.6,G66&lt;13.757,C66&lt;5.05,A66&gt;=6.05,F66&lt;0.899,D66&gt;=0.75),"virginica","shouldnthappen"))))))))</f>
        <v>virginica</v>
      </c>
      <c r="AW66" s="1" t="str">
        <f aca="false">IF(AND(F66&lt;0.117,A66&gt;=5.55),"virginica",IF(AND(A66&gt;=5.2,G66&lt;6.086,A66&lt;5.55),"versicolor",IF(AND(D66&lt;0.7,G66&gt;=6.086,A66&lt;5.55),"setosa",IF(AND(D66&gt;=0.7,G66&gt;=6.086,A66&lt;5.55),"versicolor",IF(AND(A66&lt;4.75,A66&lt;5.2,G66&lt;6.086,A66&lt;5.55),"setosa",IF(AND(A66&gt;=4.75,A66&lt;5.2,G66&lt;6.086,A66&lt;5.55),"virginica",IF(AND(D66&gt;=1.65,C66&lt;4.95,F66&gt;=0.117,A66&gt;=5.55),"virginica",IF(AND(D66&gt;=1.75,C66&gt;=4.95,F66&gt;=0.117,A66&gt;=5.55),"virginica",IF(AND(C66&lt;2.6,D66&lt;1.65,C66&lt;4.95,F66&gt;=0.117,A66&gt;=5.55),"setosa",IF(AND(C66&gt;=2.6,D66&lt;1.65,C66&lt;4.95,F66&gt;=0.117,A66&gt;=5.55),"versicolor",IF(AND(D66&lt;1.55,D66&lt;1.75,C66&gt;=4.95,F66&gt;=0.117,A66&gt;=5.55),"virginica",IF(AND(A66&lt;6.95,D66&gt;=1.55,D66&lt;1.75,C66&gt;=4.95,F66&gt;=0.117,A66&gt;=5.55),"versicolor",IF(AND(A66&gt;=6.95,D66&gt;=1.55,D66&lt;1.75,C66&gt;=4.95,F66&gt;=0.117,A66&gt;=5.55),"virginica","shouldnthappen")))))))))))))</f>
        <v>virginica</v>
      </c>
      <c r="AX66" s="1" t="str">
        <f aca="false">IF(AND(D66&lt;0.75),"setosa",IF(AND(F66&lt;0.138,D66&gt;=0.75),"virginica",IF(AND(C66&lt;4.45,A66&lt;6.15,F66&gt;=0.138,D66&gt;=0.75),"versicolor",IF(AND(C66&gt;=5.05,A66&gt;=6.15,F66&gt;=0.138,D66&gt;=0.75),"virginica",IF(AND(B66&lt;2.65,C66&gt;=4.45,A66&lt;6.15,F66&gt;=0.138,D66&gt;=0.75),"virginica",IF(AND(A66&gt;=6.35,C66&lt;5.05,A66&gt;=6.15,F66&gt;=0.138,D66&gt;=0.75),"versicolor",IF(AND(A66&lt;5.65,B66&gt;=2.65,C66&gt;=4.45,A66&lt;6.15,F66&gt;=0.138,D66&gt;=0.75),"virginica",IF(AND(D66&lt;1.75,A66&lt;6.35,C66&lt;5.05,A66&gt;=6.15,F66&gt;=0.138,D66&gt;=0.75),"versicolor",IF(AND(D66&gt;=1.75,A66&lt;6.35,C66&lt;5.05,A66&gt;=6.15,F66&gt;=0.138,D66&gt;=0.75),"virginica",IF(AND(D66&lt;1.7,A66&gt;=5.65,B66&gt;=2.65,C66&gt;=4.45,A66&lt;6.15,F66&gt;=0.138,D66&gt;=0.75),"versicolor",IF(AND(D66&gt;=1.7,A66&gt;=5.65,B66&gt;=2.65,C66&gt;=4.45,A66&lt;6.15,F66&gt;=0.138,D66&gt;=0.75),"virginica","shouldnthappen")))))))))))</f>
        <v>virginica</v>
      </c>
      <c r="AY66" s="1" t="str">
        <f aca="false">IF(AND(D66&lt;0.75,A66&lt;5.55),"setosa",IF(AND(A66&lt;4.95,D66&gt;=0.75,A66&lt;5.55),"virginica",IF(AND(A66&gt;=4.95,D66&gt;=0.75,A66&lt;5.55),"versicolor",IF(AND(C66&lt;2.6,C66&lt;4.85,A66&gt;=5.55),"setosa",IF(AND(C66&gt;=2.6,C66&lt;4.85,A66&gt;=5.55),"versicolor",IF(AND(D66&gt;=1.75,C66&gt;=4.85,A66&gt;=5.55),"virginica",IF(AND(F66&lt;0.405,D66&lt;1.75,C66&gt;=4.85,A66&gt;=5.55),"versicolor",IF(AND(B66&lt;3.05,F66&gt;=0.405,D66&lt;1.75,C66&gt;=4.85,A66&gt;=5.55),"virginica",IF(AND(B66&gt;=3.05,F66&gt;=0.405,D66&lt;1.75,C66&gt;=4.85,A66&gt;=5.55),"versicolor","shouldnthappen")))))))))</f>
        <v>virginica</v>
      </c>
      <c r="AZ66" s="1" t="str">
        <f aca="false">IF(AND(D66&lt;0.75),"setosa",IF(AND(F66&lt;0.9,C66&lt;4.95,D66&gt;=0.75),"versicolor",IF(AND(F66&gt;=0.9,C66&lt;4.95,D66&gt;=0.75),"virginica",IF(AND(D66&gt;=1.7,C66&gt;=4.95,D66&gt;=0.75),"virginica",IF(AND(F66&lt;0.405,D66&lt;1.7,C66&gt;=4.95,D66&gt;=0.75),"versicolor",IF(AND(F66&gt;=0.405,D66&lt;1.7,C66&gt;=4.95,D66&gt;=0.75),"virginica","shouldnthappen"))))))</f>
        <v>virginica</v>
      </c>
      <c r="BA66" s="1" t="str">
        <f aca="false">IF(AND(D66&lt;0.75),"setosa",IF(AND(D66&gt;=1.7,C66&gt;=5.05,D66&gt;=0.75),"virginica",IF(AND(D66&lt;1.45,D66&lt;1.6,C66&lt;5.05,D66&gt;=0.75),"versicolor",IF(AND(A66&lt;5.8,D66&gt;=1.6,C66&lt;5.05,D66&gt;=0.75),"virginica",IF(AND(A66&gt;=5.8,D66&gt;=1.6,C66&lt;5.05,D66&gt;=0.75),"versicolor",IF(AND(F66&lt;0.417,D66&lt;1.7,C66&gt;=5.05,D66&gt;=0.75),"versicolor",IF(AND(F66&gt;=0.417,D66&lt;1.7,C66&gt;=5.05,D66&gt;=0.75),"virginica",IF(AND(A66&lt;5.95,D66&gt;=1.45,D66&lt;1.6,C66&lt;5.05,D66&gt;=0.75),"versicolor",IF(AND(G66&lt;10.618,A66&gt;=5.95,D66&gt;=1.45,D66&lt;1.6,C66&lt;5.05,D66&gt;=0.75),"virginica",IF(AND(G66&gt;=10.618,A66&gt;=5.95,D66&gt;=1.45,D66&lt;1.6,C66&lt;5.05,D66&gt;=0.75),"versicolor","shouldnthappen"))))))))))</f>
        <v>virginica</v>
      </c>
      <c r="BB66" s="1" t="str">
        <f aca="false">IF(AND(C66&lt;2.6),"setosa",IF(AND(D66&gt;=1.75,C66&gt;=2.6),"virginica",IF(AND(C66&gt;=5.45,D66&lt;1.75,C66&gt;=2.6),"virginica",IF(AND(F66&gt;=0.259,C66&lt;5.45,D66&lt;1.75,C66&gt;=2.6),"versicolor",IF(AND(C66&lt;5.05,F66&lt;0.259,C66&lt;5.45,D66&lt;1.75,C66&gt;=2.6),"versicolor",IF(AND(C66&gt;=5.05,F66&lt;0.259,C66&lt;5.45,D66&lt;1.75,C66&gt;=2.6),"virginica","shouldnthappen"))))))</f>
        <v>virginica</v>
      </c>
      <c r="BC66" s="1" t="str">
        <f aca="false">IF(AND(A66&lt;4.95,B66&lt;2.7,A66&lt;5.55),"virginica",IF(AND(A66&gt;=4.95,B66&lt;2.7,A66&lt;5.55),"versicolor",IF(AND(C66&lt;3.2,B66&gt;=2.7,A66&lt;5.55),"setosa",IF(AND(C66&gt;=3.2,B66&gt;=2.7,A66&lt;5.55),"versicolor",IF(AND(F66&gt;=0.85,A66&lt;6.15,A66&gt;=5.55),"virginica",IF(AND(D66&lt;1.45,A66&gt;=6.15,A66&gt;=5.55),"versicolor",IF(AND(C66&lt;4.8,F66&lt;0.85,A66&lt;6.15,A66&gt;=5.55),"versicolor",IF(AND(D66&gt;=1.7,D66&gt;=1.45,A66&gt;=6.15,A66&gt;=5.55),"virginica",IF(AND(G66&lt;9.333,C66&gt;=4.8,F66&lt;0.85,A66&lt;6.15,A66&gt;=5.55),"versicolor",IF(AND(G66&gt;=9.333,C66&gt;=4.8,F66&lt;0.85,A66&lt;6.15,A66&gt;=5.55),"virginica",IF(AND(C66&lt;4.9,D66&lt;1.7,D66&gt;=1.45,A66&gt;=6.15,A66&gt;=5.55),"versicolor",IF(AND(C66&gt;=4.9,D66&lt;1.7,D66&gt;=1.45,A66&gt;=6.15,A66&gt;=5.55),"virginica","shouldnthappen"))))))))))))</f>
        <v>virginica</v>
      </c>
      <c r="BD66" s="1" t="str">
        <f aca="false">IF(AND(C66&lt;2.35),"setosa",IF(AND(C66&lt;4.75,B66&lt;2.55,C66&gt;=2.35),"versicolor",IF(AND(C66&gt;=4.75,B66&lt;2.55,C66&gt;=2.35),"virginica",IF(AND(C66&lt;4.75,B66&gt;=2.55,C66&gt;=2.35),"versicolor",IF(AND(D66&gt;=1.75,C66&gt;=4.75,B66&gt;=2.55,C66&gt;=2.35),"virginica",IF(AND(A66&gt;=6.5,D66&lt;1.75,C66&gt;=4.75,B66&gt;=2.55,C66&gt;=2.35),"versicolor",IF(AND(A66&lt;6.05,A66&lt;6.5,D66&lt;1.75,C66&gt;=4.75,B66&gt;=2.55,C66&gt;=2.35),"versicolor",IF(AND(A66&gt;=6.05,A66&lt;6.5,D66&lt;1.75,C66&gt;=4.75,B66&gt;=2.55,C66&gt;=2.35),"virginica","shouldnthappen"))))))))</f>
        <v>virginica</v>
      </c>
      <c r="BE66" s="1" t="str">
        <f aca="false">IF(AND(C66&lt;2.5),"setosa",IF(AND(D66&lt;1.65,C66&lt;4.75,C66&gt;=2.5),"versicolor",IF(AND(D66&gt;=1.65,C66&lt;4.75,C66&gt;=2.5),"virginica",IF(AND(D66&gt;=1.75,C66&gt;=4.75,C66&gt;=2.5),"virginica",IF(AND(C66&lt;4.95,D66&lt;1.75,C66&gt;=4.75,C66&gt;=2.5),"versicolor",IF(AND(A66&lt;6.5,C66&gt;=4.95,D66&lt;1.75,C66&gt;=4.75,C66&gt;=2.5),"virginica",IF(AND(A66&gt;=6.5,C66&gt;=4.95,D66&lt;1.75,C66&gt;=4.75,C66&gt;=2.5),"versicolor","shouldnthappen")))))))</f>
        <v>virginica</v>
      </c>
      <c r="BF66" s="1" t="str">
        <f aca="false">IF(AND(G66&gt;=15.244),"virginica",IF(AND(C66&lt;3.2,B66&gt;=3.15,G66&lt;15.244),"setosa",IF(AND(A66&gt;=4.95,C66&lt;4.7,B66&lt;3.15,G66&lt;15.244),"versicolor",IF(AND(C66&gt;=5.15,C66&gt;=4.7,B66&lt;3.15,G66&lt;15.244),"virginica",IF(AND(A66&gt;=6.45,C66&gt;=3.2,B66&gt;=3.15,G66&lt;15.244),"virginica",IF(AND(D66&lt;0.95,A66&lt;4.95,C66&lt;4.7,B66&lt;3.15,G66&lt;15.244),"setosa",IF(AND(D66&gt;=0.95,A66&lt;4.95,C66&lt;4.7,B66&lt;3.15,G66&lt;15.244),"virginica",IF(AND(F66&lt;0.816,A66&lt;6.45,C66&gt;=3.2,B66&gt;=3.15,G66&lt;15.244),"virginica",IF(AND(F66&gt;=0.816,A66&lt;6.45,C66&gt;=3.2,B66&gt;=3.15,G66&lt;15.244),"versicolor",IF(AND(A66&gt;=6.5,B66&lt;3.05,C66&lt;5.15,C66&gt;=4.7,B66&lt;3.15,G66&lt;15.244),"versicolor",IF(AND(G66&lt;11.093,B66&gt;=3.05,C66&lt;5.15,C66&gt;=4.7,B66&lt;3.15,G66&lt;15.244),"virginica",IF(AND(G66&gt;=11.093,B66&gt;=3.05,C66&lt;5.15,C66&gt;=4.7,B66&lt;3.15,G66&lt;15.244),"versicolor",IF(AND(D66&gt;=1.7,A66&lt;6.5,B66&lt;3.05,C66&lt;5.15,C66&gt;=4.7,B66&lt;3.15,G66&lt;15.244),"virginica",IF(AND(G66&lt;7.498,D66&lt;1.7,A66&lt;6.5,B66&lt;3.05,C66&lt;5.15,C66&gt;=4.7,B66&lt;3.15,G66&lt;15.244),"virginica",IF(AND(G66&gt;=7.498,D66&lt;1.7,A66&lt;6.5,B66&lt;3.05,C66&lt;5.15,C66&gt;=4.7,B66&lt;3.15,G66&lt;15.244),"versicolor","shouldnthappen")))))))))))))))</f>
        <v>virginica</v>
      </c>
      <c r="BG66" s="1" t="str">
        <f aca="false">IF(AND(B66&gt;=3.35,C66&lt;4.85),"setosa",IF(AND(D66&gt;=1.75,C66&gt;=4.85),"virginica",IF(AND(D66&lt;0.75,B66&lt;3.35,C66&lt;4.85),"setosa",IF(AND(G66&gt;=13.879,D66&lt;1.75,C66&gt;=4.85),"versicolor",IF(AND(F66&gt;=0.9,D66&gt;=0.75,B66&lt;3.35,C66&lt;4.85),"virginica",IF(AND(F66&gt;=0.405,G66&lt;13.879,D66&lt;1.75,C66&gt;=4.85),"virginica",IF(AND(B66&gt;=2.55,F66&lt;0.9,D66&gt;=0.75,B66&lt;3.35,C66&lt;4.85),"versicolor",IF(AND(G66&lt;7.498,F66&lt;0.405,G66&lt;13.879,D66&lt;1.75,C66&gt;=4.85),"virginica",IF(AND(G66&gt;=7.498,F66&lt;0.405,G66&lt;13.879,D66&lt;1.75,C66&gt;=4.85),"versicolor",IF(AND(G66&lt;5.656,B66&lt;2.55,F66&lt;0.9,D66&gt;=0.75,B66&lt;3.35,C66&lt;4.85),"virginica",IF(AND(G66&gt;=5.656,B66&lt;2.55,F66&lt;0.9,D66&gt;=0.75,B66&lt;3.35,C66&lt;4.85),"versicolor","shouldnthappen")))))))))))</f>
        <v>virginica</v>
      </c>
      <c r="BH66" s="1" t="str">
        <f aca="false">IF(AND(D66&lt;0.7),"setosa",IF(AND(D66&gt;=1.65,A66&lt;6.65,D66&gt;=0.7),"virginica",IF(AND(D66&lt;1.55,A66&gt;=6.65,D66&gt;=0.7),"versicolor",IF(AND(D66&gt;=1.55,A66&gt;=6.65,D66&gt;=0.7),"virginica",IF(AND(F66&gt;=0.529,D66&lt;1.65,A66&lt;6.65,D66&gt;=0.7),"versicolor",IF(AND(C66&gt;=5.35,F66&lt;0.529,D66&lt;1.65,A66&lt;6.65,D66&gt;=0.7),"virginica",IF(AND(G66&gt;=7.411,C66&lt;5.35,F66&lt;0.529,D66&lt;1.65,A66&lt;6.65,D66&gt;=0.7),"versicolor",IF(AND(G66&lt;6.927,G66&lt;7.411,C66&lt;5.35,F66&lt;0.529,D66&lt;1.65,A66&lt;6.65,D66&gt;=0.7),"versicolor",IF(AND(G66&gt;=6.927,G66&lt;7.411,C66&lt;5.35,F66&lt;0.529,D66&lt;1.65,A66&lt;6.65,D66&gt;=0.7),"virginica","shouldnthappen")))))))))</f>
        <v>virginica</v>
      </c>
      <c r="BI66" s="1" t="str">
        <f aca="false">IF(AND(D66&gt;=1.7),"virginica",IF(AND(D66&lt;0.7,D66&lt;1.7),"setosa",IF(AND(D66&lt;1.45,G66&lt;7.37,D66&gt;=0.7,D66&lt;1.7),"versicolor",IF(AND(D66&gt;=1.45,G66&lt;7.37,D66&gt;=0.7,D66&lt;1.7),"virginica",IF(AND(B66&gt;=2.65,G66&gt;=7.37,D66&gt;=0.7,D66&lt;1.7),"versicolor",IF(AND(C66&lt;5.05,B66&lt;2.65,G66&gt;=7.37,D66&gt;=0.7,D66&lt;1.7),"versicolor",IF(AND(C66&gt;=5.05,B66&lt;2.65,G66&gt;=7.37,D66&gt;=0.7,D66&lt;1.7),"virginica","shouldnthappen")))))))</f>
        <v>virginica</v>
      </c>
    </row>
    <row r="67" customFormat="false" ht="13.8" hidden="false" customHeight="false" outlineLevel="0" collapsed="false">
      <c r="A67" s="1" t="n">
        <v>5.8</v>
      </c>
      <c r="B67" s="1" t="n">
        <v>2.7</v>
      </c>
      <c r="C67" s="1" t="n">
        <v>5.1</v>
      </c>
      <c r="D67" s="1" t="n">
        <v>1.9</v>
      </c>
      <c r="E67" s="1" t="s">
        <v>93</v>
      </c>
      <c r="F67" s="1" t="n">
        <v>0.867730547674</v>
      </c>
      <c r="G67" s="1" t="n">
        <v>5.92274544686079</v>
      </c>
      <c r="H67" s="11" t="str">
        <f aca="false">E67</f>
        <v>virginica</v>
      </c>
      <c r="I67" s="1" t="str">
        <f aca="false">INDEX(L67:BI67, MODE(MATCH(L67:BI67, L67:BI67, 0 )))</f>
        <v>virginica</v>
      </c>
      <c r="J67" s="12" t="n">
        <f aca="false">COUNTIF(L67:BI67, H67) / COUNTA(L67:BI67)</f>
        <v>0.98</v>
      </c>
      <c r="K67" s="13" t="n">
        <f aca="false">I67=H67</f>
        <v>1</v>
      </c>
      <c r="L67" s="1" t="str">
        <f aca="false">IF(AND(C67&lt;3.65,B67&gt;=3.35),"setosa",IF(AND(C67&gt;=3.65,B67&gt;=3.35),"virginica",IF(AND(C67&lt;2.35,C67&lt;4.85,B67&lt;3.35),"setosa",IF(AND(F67&gt;=0.899,C67&gt;=2.35,C67&lt;4.85,B67&lt;3.35),"virginica",IF(AND(G67&gt;=8.268,B67&lt;2.75,C67&gt;=4.85,B67&lt;3.35),"virginica",IF(AND(D67&lt;1.55,B67&gt;=2.75,C67&gt;=4.85,B67&lt;3.35),"versicolor",IF(AND(D67&gt;=1.55,B67&gt;=2.75,C67&gt;=4.85,B67&lt;3.35),"virginica",IF(AND(G67&lt;6.537,F67&lt;0.899,C67&gt;=2.35,C67&lt;4.85,B67&lt;3.35),"virginica",IF(AND(G67&gt;=6.537,F67&lt;0.899,C67&gt;=2.35,C67&lt;4.85,B67&lt;3.35),"versicolor",IF(AND(G67&lt;6.878,G67&lt;8.268,B67&lt;2.75,C67&gt;=4.85,B67&lt;3.35),"virginica",IF(AND(G67&gt;=6.878,G67&lt;8.268,B67&lt;2.75,C67&gt;=4.85,B67&lt;3.35),"versicolor","shouldnthappen")))))))))))</f>
        <v>virginica</v>
      </c>
      <c r="M67" s="1" t="str">
        <f aca="false">IF(AND(C67&lt;2.6),"setosa",IF(AND(D67&gt;=1.75,C67&gt;=2.6),"virginica",IF(AND(G67&lt;6.094,D67&lt;1.75,C67&gt;=2.6),"virginica",IF(AND(D67&lt;1.35,G67&gt;=6.094,D67&lt;1.75,C67&gt;=2.6),"versicolor",IF(AND(C67&lt;5.05,D67&gt;=1.35,G67&gt;=6.094,D67&lt;1.75,C67&gt;=2.6),"versicolor",IF(AND(C67&gt;=5.05,D67&gt;=1.35,G67&gt;=6.094,D67&lt;1.75,C67&gt;=2.6),"virginica","shouldnthappen"))))))</f>
        <v>virginica</v>
      </c>
      <c r="N67" s="1" t="str">
        <f aca="false">IF(AND(A67&lt;6.6,B67&gt;=3.45),"setosa",IF(AND(A67&gt;=6.6,B67&gt;=3.45),"virginica",IF(AND(D67&lt;0.7,C67&lt;4.75,B67&lt;3.45),"setosa",IF(AND(D67&gt;=0.7,C67&lt;4.75,B67&lt;3.45),"versicolor",IF(AND(C67&gt;=5.15,C67&gt;=4.75,B67&lt;3.45),"virginica",IF(AND(D67&gt;=1.7,A67&lt;6.5,C67&lt;5.15,C67&gt;=4.75,B67&lt;3.45),"virginica",IF(AND(C67&lt;5.05,A67&gt;=6.5,C67&lt;5.15,C67&gt;=4.75,B67&lt;3.45),"versicolor",IF(AND(C67&gt;=5.05,A67&gt;=6.5,C67&lt;5.15,C67&gt;=4.75,B67&lt;3.45),"virginica",IF(AND(G67&lt;7.498,D67&lt;1.7,A67&lt;6.5,C67&lt;5.15,C67&gt;=4.75,B67&lt;3.45),"virginica",IF(AND(G67&gt;=7.498,D67&lt;1.7,A67&lt;6.5,C67&lt;5.15,C67&gt;=4.75,B67&lt;3.45),"versicolor","shouldnthappen"))))))))))</f>
        <v>virginica</v>
      </c>
      <c r="O67" s="1" t="str">
        <f aca="false">IF(AND(D67&lt;0.75),"setosa",IF(AND(C67&lt;4.75,C67&lt;4.85,D67&gt;=0.75),"versicolor",IF(AND(A67&gt;=6.05,C67&gt;=4.85,D67&gt;=0.75),"virginica",IF(AND(D67&lt;1.6,C67&gt;=4.75,C67&lt;4.85,D67&gt;=0.75),"versicolor",IF(AND(D67&gt;=1.6,C67&gt;=4.75,C67&lt;4.85,D67&gt;=0.75),"virginica",IF(AND(A67&lt;5.9,A67&lt;6.05,C67&gt;=4.85,D67&gt;=0.75),"virginica",IF(AND(A67&gt;=5.9,A67&lt;6.05,C67&gt;=4.85,D67&gt;=0.75),"versicolor","shouldnthappen")))))))</f>
        <v>virginica</v>
      </c>
      <c r="P67" s="1" t="str">
        <f aca="false">IF(AND(D67&lt;0.75),"setosa",IF(AND(A67&lt;5.55,D67&gt;=0.75),"versicolor",IF(AND(D67&gt;=1.7,G67&lt;13.158,A67&gt;=5.55,D67&gt;=0.75),"virginica",IF(AND(B67&lt;2.45,D67&lt;1.7,G67&lt;13.158,A67&gt;=5.55,D67&gt;=0.75),"virginica",IF(AND(B67&gt;=2.45,D67&lt;1.7,G67&lt;13.158,A67&gt;=5.55,D67&gt;=0.75),"versicolor",IF(AND(B67&gt;=3.05,G67&lt;15.551,G67&gt;=13.158,A67&gt;=5.55,D67&gt;=0.75),"versicolor",IF(AND(B67&lt;2.9,G67&gt;=15.551,G67&gt;=13.158,A67&gt;=5.55,D67&gt;=0.75),"versicolor",IF(AND(B67&gt;=2.9,G67&gt;=15.551,G67&gt;=13.158,A67&gt;=5.55,D67&gt;=0.75),"virginica",IF(AND(D67&lt;1.3,G67&lt;14.221,B67&lt;3.05,G67&lt;15.551,G67&gt;=13.158,A67&gt;=5.55,D67&gt;=0.75),"versicolor",IF(AND(D67&gt;=1.3,G67&lt;14.221,B67&lt;3.05,G67&lt;15.551,G67&gt;=13.158,A67&gt;=5.55,D67&gt;=0.75),"virginica",IF(AND(C67&lt;4.9,G67&gt;=14.221,B67&lt;3.05,G67&lt;15.551,G67&gt;=13.158,A67&gt;=5.55,D67&gt;=0.75),"versicolor",IF(AND(C67&gt;=4.9,G67&gt;=14.221,B67&lt;3.05,G67&lt;15.551,G67&gt;=13.158,A67&gt;=5.55,D67&gt;=0.75),"virginica","shouldnthappen"))))))))))))</f>
        <v>virginica</v>
      </c>
      <c r="Q67" s="1" t="str">
        <f aca="false">IF(AND(C67&lt;2.6),"setosa",IF(AND(A67&gt;=4.95,C67&lt;4.75,C67&gt;=2.6),"versicolor",IF(AND(D67&gt;=1.75,C67&gt;=4.75,C67&gt;=2.6),"virginica",IF(AND(B67&lt;2.45,A67&lt;4.95,C67&lt;4.75,C67&gt;=2.6),"versicolor",IF(AND(B67&gt;=2.45,A67&lt;4.95,C67&lt;4.75,C67&gt;=2.6),"virginica",IF(AND(G67&lt;7.498,D67&lt;1.75,C67&gt;=4.75,C67&gt;=2.6),"virginica",IF(AND(F67&lt;0.417,G67&gt;=7.498,D67&lt;1.75,C67&gt;=4.75,C67&gt;=2.6),"versicolor",IF(AND(F67&lt;0.442,F67&gt;=0.417,G67&gt;=7.498,D67&lt;1.75,C67&gt;=4.75,C67&gt;=2.6),"virginica",IF(AND(F67&gt;=0.442,F67&gt;=0.417,G67&gt;=7.498,D67&lt;1.75,C67&gt;=4.75,C67&gt;=2.6),"versicolor","shouldnthappen")))))))))</f>
        <v>virginica</v>
      </c>
      <c r="R67" s="1" t="str">
        <f aca="false">IF(AND(D67&lt;0.75),"setosa",IF(AND(D67&lt;1.75,A67&gt;=6.25,D67&gt;=0.75),"versicolor",IF(AND(D67&gt;=1.75,A67&gt;=6.25,D67&gt;=0.75),"virginica",IF(AND(D67&lt;1.6,C67&lt;4.75,A67&lt;6.25,D67&gt;=0.75),"versicolor",IF(AND(D67&gt;=1.6,C67&lt;4.75,A67&lt;6.25,D67&gt;=0.75),"virginica",IF(AND(G67&lt;6.998,C67&gt;=4.75,A67&lt;6.25,D67&gt;=0.75),"virginica",IF(AND(A67&lt;6.05,G67&gt;=6.998,C67&gt;=4.75,A67&lt;6.25,D67&gt;=0.75),"versicolor",IF(AND(A67&gt;=6.05,G67&gt;=6.998,C67&gt;=4.75,A67&lt;6.25,D67&gt;=0.75),"virginica","shouldnthappen"))))))))</f>
        <v>virginica</v>
      </c>
      <c r="S67" s="1" t="str">
        <f aca="false">IF(AND(B67&gt;=3.05,A67&lt;5.45),"setosa",IF(AND(C67&lt;2.2,B67&lt;3.05,A67&lt;5.45),"setosa",IF(AND(C67&gt;=2.2,B67&lt;3.05,A67&lt;5.45),"versicolor",IF(AND(B67&lt;3.7,C67&lt;4.8,A67&gt;=5.45),"versicolor",IF(AND(B67&gt;=3.7,C67&lt;4.8,A67&gt;=5.45),"setosa",IF(AND(G67&lt;13.757,C67&lt;5.05,C67&gt;=4.8,A67&gt;=5.45),"virginica",IF(AND(G67&gt;=13.757,C67&lt;5.05,C67&gt;=4.8,A67&gt;=5.45),"versicolor",IF(AND(C67&gt;=5.15,C67&gt;=5.05,C67&gt;=4.8,A67&gt;=5.45),"virginica",IF(AND(A67&lt;5.95,C67&lt;5.15,C67&gt;=5.05,C67&gt;=4.8,A67&gt;=5.45),"virginica",IF(AND(D67&gt;=1.8,A67&gt;=5.95,C67&lt;5.15,C67&gt;=5.05,C67&gt;=4.8,A67&gt;=5.45),"virginica",IF(AND(B67&lt;2.75,D67&lt;1.8,A67&gt;=5.95,C67&lt;5.15,C67&gt;=5.05,C67&gt;=4.8,A67&gt;=5.45),"versicolor",IF(AND(B67&gt;=2.75,D67&lt;1.8,A67&gt;=5.95,C67&lt;5.15,C67&gt;=5.05,C67&gt;=4.8,A67&gt;=5.45),"virginica","shouldnthappen"))))))))))))</f>
        <v>virginica</v>
      </c>
      <c r="T67" s="1" t="str">
        <f aca="false">IF(AND(C67&lt;2.6),"setosa",IF(AND(D67&lt;1.65,C67&lt;4.75,C67&gt;=2.6),"versicolor",IF(AND(D67&gt;=1.65,C67&lt;4.75,C67&gt;=2.6),"virginica",IF(AND(G67&gt;=8.494,A67&lt;6.6,C67&gt;=4.75,C67&gt;=2.6),"virginica",IF(AND(C67&lt;5.2,A67&gt;=6.6,C67&gt;=4.75,C67&gt;=2.6),"versicolor",IF(AND(C67&gt;=5.2,A67&gt;=6.6,C67&gt;=4.75,C67&gt;=2.6),"virginica",IF(AND(A67&lt;5.95,G67&lt;8.494,A67&lt;6.6,C67&gt;=4.75,C67&gt;=2.6),"virginica",IF(AND(A67&gt;=5.95,G67&lt;8.494,A67&lt;6.6,C67&gt;=4.75,C67&gt;=2.6),"versicolor","shouldnthappen"))))))))</f>
        <v>virginica</v>
      </c>
      <c r="U67" s="1" t="str">
        <f aca="false">IF(AND(C67&lt;3.65,B67&gt;=3.35),"setosa",IF(AND(C67&gt;=3.65,B67&gt;=3.35),"virginica",IF(AND(C67&lt;2.35,A67&lt;6.25,B67&lt;3.35),"setosa",IF(AND(C67&lt;4.85,A67&gt;=6.25,B67&lt;3.35),"versicolor",IF(AND(G67&gt;=15.426,C67&gt;=2.35,A67&lt;6.25,B67&lt;3.35),"virginica",IF(AND(D67&gt;=1.55,C67&gt;=4.85,A67&gt;=6.25,B67&lt;3.35),"virginica",IF(AND(D67&lt;1.8,G67&lt;15.426,C67&gt;=2.35,A67&lt;6.25,B67&lt;3.35),"versicolor",IF(AND(D67&gt;=1.8,G67&lt;15.426,C67&gt;=2.35,A67&lt;6.25,B67&lt;3.35),"virginica",IF(AND(B67&lt;2.95,D67&lt;1.55,C67&gt;=4.85,A67&gt;=6.25,B67&lt;3.35),"virginica",IF(AND(B67&gt;=2.95,D67&lt;1.55,C67&gt;=4.85,A67&gt;=6.25,B67&lt;3.35),"versicolor","shouldnthappen"))))))))))</f>
        <v>virginica</v>
      </c>
      <c r="V67" s="1" t="str">
        <f aca="false">IF(AND(C67&lt;2.6),"setosa",IF(AND(C67&gt;=4.85,C67&gt;=2.6),"virginica",IF(AND(F67&gt;=0.9,C67&lt;4.85,C67&gt;=2.6),"virginica",IF(AND(G67&lt;5.656,F67&lt;0.9,C67&lt;4.85,C67&gt;=2.6),"virginica",IF(AND(G67&gt;=5.656,F67&lt;0.9,C67&lt;4.85,C67&gt;=2.6),"versicolor","shouldnthappen")))))</f>
        <v>virginica</v>
      </c>
      <c r="W67" s="1" t="str">
        <f aca="false">IF(AND(D67&gt;=1.75,G67&gt;=13.795),"virginica",IF(AND(D67&gt;=1.5,G67&gt;=12.335,G67&lt;13.795),"virginica",IF(AND(C67&lt;2.45,C67&lt;4.85,G67&lt;12.335,G67&lt;13.795),"setosa",IF(AND(C67&gt;=2.45,C67&lt;4.85,G67&lt;12.335,G67&lt;13.795),"versicolor",IF(AND(D67&gt;=1.7,C67&gt;=4.85,G67&lt;12.335,G67&lt;13.795),"virginica",IF(AND(B67&gt;=3.25,D67&lt;1.5,G67&gt;=12.335,G67&lt;13.795),"setosa",IF(AND(D67&lt;1,F67&lt;0.255,D67&lt;1.75,G67&gt;=13.795),"setosa",IF(AND(D67&gt;=1,F67&lt;0.255,D67&lt;1.75,G67&gt;=13.795),"versicolor",IF(AND(A67&lt;5.4,F67&gt;=0.255,D67&lt;1.75,G67&gt;=13.795),"setosa",IF(AND(A67&gt;=5.4,F67&gt;=0.255,D67&lt;1.75,G67&gt;=13.795),"versicolor",IF(AND(A67&lt;6.15,D67&lt;1.7,C67&gt;=4.85,G67&lt;12.335,G67&lt;13.795),"versicolor",IF(AND(A67&gt;=6.15,D67&lt;1.7,C67&gt;=4.85,G67&lt;12.335,G67&lt;13.795),"virginica",IF(AND(C67&lt;5,B67&lt;3.25,D67&lt;1.5,G67&gt;=12.335,G67&lt;13.795),"versicolor",IF(AND(C67&gt;=5,B67&lt;3.25,D67&lt;1.5,G67&gt;=12.335,G67&lt;13.795),"virginica","shouldnthappen"))))))))))))))</f>
        <v>virginica</v>
      </c>
      <c r="X67" s="1" t="str">
        <f aca="false">IF(AND(C67&lt;2.5,A67&lt;5.55),"setosa",IF(AND(F67&lt;0.096,A67&gt;=5.55),"virginica",IF(AND(D67&lt;1.6,C67&gt;=2.5,A67&lt;5.55),"versicolor",IF(AND(D67&gt;=1.6,C67&gt;=2.5,A67&lt;5.55),"virginica",IF(AND(F67&gt;=0.156,C67&lt;4.75,F67&gt;=0.096,A67&gt;=5.55),"versicolor",IF(AND(D67&gt;=1.75,C67&gt;=4.75,F67&gt;=0.096,A67&gt;=5.55),"virginica",IF(AND(B67&lt;3.3,F67&lt;0.156,C67&lt;4.75,F67&gt;=0.096,A67&gt;=5.55),"versicolor",IF(AND(B67&gt;=3.3,F67&lt;0.156,C67&lt;4.75,F67&gt;=0.096,A67&gt;=5.55),"setosa",IF(AND(B67&lt;2.45,A67&lt;6.05,D67&lt;1.75,C67&gt;=4.75,F67&gt;=0.096,A67&gt;=5.55),"virginica",IF(AND(B67&gt;=2.45,A67&lt;6.05,D67&lt;1.75,C67&gt;=4.75,F67&gt;=0.096,A67&gt;=5.55),"versicolor",IF(AND(F67&lt;0.205,A67&gt;=6.05,D67&lt;1.75,C67&gt;=4.75,F67&gt;=0.096,A67&gt;=5.55),"versicolor",IF(AND(F67&gt;=0.205,A67&gt;=6.05,D67&lt;1.75,C67&gt;=4.75,F67&gt;=0.096,A67&gt;=5.55),"virginica","shouldnthappen"))))))))))))</f>
        <v>virginica</v>
      </c>
      <c r="Y67" s="1" t="str">
        <f aca="false">IF(AND(C67&lt;2.35,A67&lt;5.55),"setosa",IF(AND(C67&gt;=5.05,A67&gt;=5.55),"virginica",IF(AND(D67&lt;1.6,C67&gt;=2.35,A67&lt;5.55),"versicolor",IF(AND(D67&gt;=1.6,C67&gt;=2.35,A67&lt;5.55),"virginica",IF(AND(D67&gt;=1.75,C67&lt;5.05,A67&gt;=5.55),"virginica",IF(AND(B67&gt;=3.55,D67&lt;1.75,C67&lt;5.05,A67&gt;=5.55),"setosa",IF(AND(G67&lt;6.3,B67&lt;3.55,D67&lt;1.75,C67&lt;5.05,A67&gt;=5.55),"virginica",IF(AND(G67&gt;=6.3,B67&lt;3.55,D67&lt;1.75,C67&lt;5.05,A67&gt;=5.55),"versicolor","shouldnthappen"))))))))</f>
        <v>virginica</v>
      </c>
      <c r="Z67" s="1" t="str">
        <f aca="false">IF(AND(D67&lt;0.75),"setosa",IF(AND(B67&gt;=2.55,C67&lt;4.85,D67&gt;=0.75),"versicolor",IF(AND(D67&gt;=1.7,C67&gt;=4.85,D67&gt;=0.75),"virginica",IF(AND(D67&lt;1.6,B67&lt;2.55,C67&lt;4.85,D67&gt;=0.75),"versicolor",IF(AND(D67&gt;=1.6,B67&lt;2.55,C67&lt;4.85,D67&gt;=0.75),"virginica",IF(AND(B67&lt;2.65,D67&lt;1.7,C67&gt;=4.85,D67&gt;=0.75),"virginica",IF(AND(F67&lt;0.325,B67&gt;=2.65,D67&lt;1.7,C67&gt;=4.85,D67&gt;=0.75),"virginica",IF(AND(G67&lt;10.717,F67&gt;=0.325,B67&gt;=2.65,D67&lt;1.7,C67&gt;=4.85,D67&gt;=0.75),"versicolor",IF(AND(G67&gt;=10.717,F67&gt;=0.325,B67&gt;=2.65,D67&lt;1.7,C67&gt;=4.85,D67&gt;=0.75),"virginica","shouldnthappen")))))))))</f>
        <v>virginica</v>
      </c>
      <c r="AA67" s="1" t="str">
        <f aca="false">IF(AND(D67&lt;0.75),"setosa",IF(AND(D67&gt;=1.75,D67&gt;=0.75),"virginica",IF(AND(F67&gt;=0.455,D67&lt;1.75,D67&gt;=0.75),"versicolor",IF(AND(D67&lt;1.45,F67&lt;0.455,D67&lt;1.75,D67&gt;=0.75),"versicolor",IF(AND(F67&lt;0.247,D67&gt;=1.45,F67&lt;0.455,D67&lt;1.75,D67&gt;=0.75),"versicolor",IF(AND(F67&gt;=0.247,D67&gt;=1.45,F67&lt;0.455,D67&lt;1.75,D67&gt;=0.75),"virginica","shouldnthappen"))))))</f>
        <v>virginica</v>
      </c>
      <c r="AB67" s="1" t="str">
        <f aca="false">IF(AND(F67&gt;=0.221,B67&gt;=3.35),"setosa",IF(AND(A67&lt;5.3,F67&gt;=0.683,B67&lt;3.35),"setosa",IF(AND(A67&lt;6.45,F67&lt;0.221,B67&gt;=3.35),"setosa",IF(AND(A67&gt;=6.45,F67&lt;0.221,B67&gt;=3.35),"virginica",IF(AND(G67&lt;6.3,A67&lt;6.25,F67&lt;0.683,B67&lt;3.35),"virginica",IF(AND(G67&lt;13.795,A67&gt;=6.25,F67&lt;0.683,B67&lt;3.35),"virginica",IF(AND(D67&lt;1.65,A67&gt;=5.3,F67&gt;=0.683,B67&lt;3.35),"versicolor",IF(AND(D67&gt;=1.65,A67&gt;=5.3,F67&gt;=0.683,B67&lt;3.35),"virginica",IF(AND(D67&lt;0.6,G67&gt;=6.3,A67&lt;6.25,F67&lt;0.683,B67&lt;3.35),"setosa",IF(AND(D67&lt;1.7,G67&gt;=13.795,A67&gt;=6.25,F67&lt;0.683,B67&lt;3.35),"versicolor",IF(AND(D67&gt;=1.7,G67&gt;=13.795,A67&gt;=6.25,F67&lt;0.683,B67&lt;3.35),"virginica",IF(AND(C67&gt;=5.35,D67&gt;=0.6,G67&gt;=6.3,A67&lt;6.25,F67&lt;0.683,B67&lt;3.35),"virginica",IF(AND(D67&lt;1.75,C67&lt;5.35,D67&gt;=0.6,G67&gt;=6.3,A67&lt;6.25,F67&lt;0.683,B67&lt;3.35),"versicolor",IF(AND(D67&gt;=1.75,C67&lt;5.35,D67&gt;=0.6,G67&gt;=6.3,A67&lt;6.25,F67&lt;0.683,B67&lt;3.35),"virginica","shouldnthappen"))))))))))))))</f>
        <v>virginica</v>
      </c>
      <c r="AC67" s="1" t="str">
        <f aca="false">IF(AND(B67&gt;=3.3),"setosa",IF(AND(C67&lt;2.45,D67&lt;1.55,B67&lt;3.3),"setosa",IF(AND(F67&gt;=0.211,D67&gt;=1.55,B67&lt;3.3),"virginica",IF(AND(C67&lt;4.9,C67&gt;=2.45,D67&lt;1.55,B67&lt;3.3),"versicolor",IF(AND(C67&gt;=4.9,C67&gt;=2.45,D67&lt;1.55,B67&lt;3.3),"virginica",IF(AND(F67&lt;0.138,F67&lt;0.211,D67&gt;=1.55,B67&lt;3.3),"virginica",IF(AND(F67&gt;=0.138,F67&lt;0.211,D67&gt;=1.55,B67&lt;3.3),"versicolor","shouldnthappen")))))))</f>
        <v>virginica</v>
      </c>
      <c r="AD67" s="1" t="str">
        <f aca="false">IF(AND(D67&gt;=1.75),"virginica",IF(AND(D67&lt;0.75,D67&lt;1.75),"setosa",IF(AND(D67&lt;1.35,D67&gt;=0.75,D67&lt;1.75),"versicolor",IF(AND(B67&lt;2.6,C67&lt;4.85,D67&gt;=1.35,D67&gt;=0.75,D67&lt;1.75),"virginica",IF(AND(B67&gt;=2.6,C67&lt;4.85,D67&gt;=1.35,D67&gt;=0.75,D67&lt;1.75),"versicolor",IF(AND(A67&lt;6.4,C67&gt;=4.85,D67&gt;=1.35,D67&gt;=0.75,D67&lt;1.75),"virginica",IF(AND(A67&gt;=6.4,C67&gt;=4.85,D67&gt;=1.35,D67&gt;=0.75,D67&lt;1.75),"versicolor","shouldnthappen")))))))</f>
        <v>virginica</v>
      </c>
      <c r="AE67" s="1" t="str">
        <f aca="false">IF(AND(C67&lt;2.45),"setosa",IF(AND(F67&lt;0.07,C67&gt;=2.45),"virginica",IF(AND(A67&gt;=5,C67&lt;4.75,F67&gt;=0.07,C67&gt;=2.45),"versicolor",IF(AND(F67&lt;0.182,C67&gt;=4.75,F67&gt;=0.07,C67&gt;=2.45),"versicolor",IF(AND(B67&lt;2.45,A67&lt;5,C67&lt;4.75,F67&gt;=0.07,C67&gt;=2.45),"versicolor",IF(AND(B67&gt;=2.45,A67&lt;5,C67&lt;4.75,F67&gt;=0.07,C67&gt;=2.45),"virginica",IF(AND(F67&gt;=0.468,F67&gt;=0.182,C67&gt;=4.75,F67&gt;=0.07,C67&gt;=2.45),"virginica",IF(AND(A67&gt;=6.85,F67&lt;0.468,F67&gt;=0.182,C67&gt;=4.75,F67&gt;=0.07,C67&gt;=2.45),"virginica",IF(AND(B67&lt;2.6,A67&lt;6.85,F67&lt;0.468,F67&gt;=0.182,C67&gt;=4.75,F67&gt;=0.07,C67&gt;=2.45),"virginica",IF(AND(B67&gt;=2.6,A67&lt;6.85,F67&lt;0.468,F67&gt;=0.182,C67&gt;=4.75,F67&gt;=0.07,C67&gt;=2.45),"versicolor","shouldnthappen"))))))))))</f>
        <v>virginica</v>
      </c>
      <c r="AF67" s="1" t="str">
        <f aca="false">IF(AND(D67&lt;0.75,A67&lt;5.45),"setosa",IF(AND(D67&gt;=1.75,A67&gt;=5.45),"virginica",IF(AND(G67&lt;6.094,D67&gt;=0.75,A67&lt;5.45),"virginica",IF(AND(G67&gt;=6.094,D67&gt;=0.75,A67&lt;5.45),"versicolor",IF(AND(C67&lt;2.75,D67&lt;1.75,A67&gt;=5.45),"setosa",IF(AND(D67&lt;1.45,C67&gt;=2.75,D67&lt;1.75,A67&gt;=5.45),"versicolor",IF(AND(B67&lt;2.75,D67&gt;=1.45,C67&gt;=2.75,D67&lt;1.75,A67&gt;=5.45),"versicolor",IF(AND(C67&lt;5.05,B67&gt;=2.75,D67&gt;=1.45,C67&gt;=2.75,D67&lt;1.75,A67&gt;=5.45),"versicolor",IF(AND(C67&gt;=5.05,B67&gt;=2.75,D67&gt;=1.45,C67&gt;=2.75,D67&lt;1.75,A67&gt;=5.45),"virginica","shouldnthappen")))))))))</f>
        <v>virginica</v>
      </c>
      <c r="AG67" s="1" t="str">
        <f aca="false">IF(AND(D67&lt;0.65,G67&lt;8.868,A67&lt;5.3),"setosa",IF(AND(C67&lt;2.6,G67&gt;=8.868,A67&lt;5.3),"setosa",IF(AND(C67&gt;=2.6,G67&gt;=8.868,A67&lt;5.3),"versicolor",IF(AND(C67&gt;=4.95,D67&lt;1.55,A67&gt;=5.3),"virginica",IF(AND(G67&lt;13.795,D67&gt;=1.55,A67&gt;=5.3),"virginica",IF(AND(C67&lt;3.75,D67&gt;=0.65,G67&lt;8.868,A67&lt;5.3),"versicolor",IF(AND(C67&gt;=3.75,D67&gt;=0.65,G67&lt;8.868,A67&lt;5.3),"virginica",IF(AND(C67&lt;2.6,C67&lt;4.95,D67&lt;1.55,A67&gt;=5.3),"setosa",IF(AND(C67&gt;=2.6,C67&lt;4.95,D67&lt;1.55,A67&gt;=5.3),"versicolor",IF(AND(C67&lt;4.75,G67&gt;=13.795,D67&gt;=1.55,A67&gt;=5.3),"versicolor",IF(AND(C67&gt;=4.75,G67&gt;=13.795,D67&gt;=1.55,A67&gt;=5.3),"virginica","shouldnthappen")))))))))))</f>
        <v>virginica</v>
      </c>
      <c r="AH67" s="1" t="str">
        <f aca="false">IF(AND(D67&lt;0.75),"setosa",IF(AND(C67&lt;4.75,D67&gt;=0.75),"versicolor",IF(AND(G67&lt;13.757,C67&gt;=4.75,D67&gt;=0.75),"virginica",IF(AND(B67&lt;3.05,G67&gt;=13.757,C67&gt;=4.75,D67&gt;=0.75),"virginica",IF(AND(A67&lt;6.65,B67&gt;=3.05,G67&gt;=13.757,C67&gt;=4.75,D67&gt;=0.75),"virginica",IF(AND(A67&gt;=6.65,B67&gt;=3.05,G67&gt;=13.757,C67&gt;=4.75,D67&gt;=0.75),"versicolor","shouldnthappen"))))))</f>
        <v>virginica</v>
      </c>
      <c r="AI67" s="1" t="str">
        <f aca="false">IF(AND(D67&lt;0.7),"setosa",IF(AND(C67&lt;4.75,D67&gt;=0.7),"versicolor",IF(AND(A67&lt;6.6,F67&lt;0.482,C67&gt;=4.75,D67&gt;=0.7),"virginica",IF(AND(C67&gt;=4.95,F67&gt;=0.482,C67&gt;=4.75,D67&gt;=0.7),"virginica",IF(AND(D67&lt;1.9,A67&gt;=6.6,F67&lt;0.482,C67&gt;=4.75,D67&gt;=0.7),"versicolor",IF(AND(D67&gt;=1.9,A67&gt;=6.6,F67&lt;0.482,C67&gt;=4.75,D67&gt;=0.7),"virginica",IF(AND(F67&gt;=0.766,C67&lt;4.95,F67&gt;=0.482,C67&gt;=4.75,D67&gt;=0.7),"virginica",IF(AND(B67&lt;2.95,F67&lt;0.766,C67&lt;4.95,F67&gt;=0.482,C67&gt;=4.75,D67&gt;=0.7),"virginica",IF(AND(B67&gt;=2.95,F67&lt;0.766,C67&lt;4.95,F67&gt;=0.482,C67&gt;=4.75,D67&gt;=0.7),"versicolor","shouldnthappen")))))))))</f>
        <v>virginica</v>
      </c>
      <c r="AJ67" s="1" t="str">
        <f aca="false">IF(AND(C67&lt;2.45,C67&lt;4.75),"setosa",IF(AND(D67&gt;=1.65,C67&gt;=4.75),"virginica",IF(AND(A67&lt;4.95,C67&gt;=2.45,C67&lt;4.75),"virginica",IF(AND(A67&gt;=4.95,C67&gt;=2.45,C67&lt;4.75),"versicolor",IF(AND(B67&lt;2.95,D67&lt;1.65,C67&gt;=4.75),"virginica",IF(AND(B67&gt;=2.95,D67&lt;1.65,C67&gt;=4.75),"versicolor","shouldnthappen"))))))</f>
        <v>virginica</v>
      </c>
      <c r="AK67" s="1" t="str">
        <f aca="false">IF(AND(D67&lt;0.75,A67&lt;5.45),"setosa",IF(AND(B67&lt;2.45,D67&gt;=0.75,A67&lt;5.45),"versicolor",IF(AND(A67&gt;=5.55,C67&lt;4.75,A67&gt;=5.45),"versicolor",IF(AND(C67&gt;=5.15,C67&gt;=4.75,A67&gt;=5.45),"virginica",IF(AND(G67&lt;6.094,B67&gt;=2.45,D67&gt;=0.75,A67&lt;5.45),"virginica",IF(AND(G67&gt;=6.094,B67&gt;=2.45,D67&gt;=0.75,A67&lt;5.45),"versicolor",IF(AND(D67&lt;0.6,A67&lt;5.55,C67&lt;4.75,A67&gt;=5.45),"setosa",IF(AND(D67&gt;=0.6,A67&lt;5.55,C67&lt;4.75,A67&gt;=5.45),"versicolor",IF(AND(C67&lt;4.95,C67&lt;5.15,C67&gt;=4.75,A67&gt;=5.45),"virginica",IF(AND(G67&lt;12.627,C67&lt;5.05,C67&gt;=4.95,C67&lt;5.15,C67&gt;=4.75,A67&gt;=5.45),"virginica",IF(AND(G67&gt;=12.627,C67&lt;5.05,C67&gt;=4.95,C67&lt;5.15,C67&gt;=4.75,A67&gt;=5.45),"versicolor",IF(AND(D67&lt;1.7,C67&gt;=5.05,C67&gt;=4.95,C67&lt;5.15,C67&gt;=4.75,A67&gt;=5.45),"versicolor",IF(AND(D67&gt;=1.7,C67&gt;=5.05,C67&gt;=4.95,C67&lt;5.15,C67&gt;=4.75,A67&gt;=5.45),"virginica","shouldnthappen")))))))))))))</f>
        <v>virginica</v>
      </c>
      <c r="AL67" s="1" t="str">
        <f aca="false">IF(AND(B67&lt;2.45,B67&lt;3.15),"versicolor",IF(AND(D67&lt;0.95,G67&lt;15.141,B67&gt;=3.15),"setosa",IF(AND(G67&lt;15.429,G67&gt;=15.141,B67&gt;=3.15),"versicolor",IF(AND(G67&gt;=15.429,G67&gt;=15.141,B67&gt;=3.15),"virginica",IF(AND(C67&lt;2.3,C67&lt;4.75,B67&gt;=2.45,B67&lt;3.15),"setosa",IF(AND(G67&gt;=16.072,C67&gt;=4.75,B67&gt;=2.45,B67&lt;3.15),"versicolor",IF(AND(G67&lt;11.833,D67&gt;=0.95,G67&lt;15.141,B67&gt;=3.15),"virginica",IF(AND(A67&lt;5,C67&gt;=2.3,C67&lt;4.75,B67&gt;=2.45,B67&lt;3.15),"virginica",IF(AND(A67&gt;=5,C67&gt;=2.3,C67&lt;4.75,B67&gt;=2.45,B67&lt;3.15),"versicolor",IF(AND(G67&lt;14.342,G67&gt;=11.833,D67&gt;=0.95,G67&lt;15.141,B67&gt;=3.15),"versicolor",IF(AND(G67&gt;=14.342,G67&gt;=11.833,D67&gt;=0.95,G67&lt;15.141,B67&gt;=3.15),"virginica",IF(AND(G67&lt;13.757,F67&gt;=0.741,G67&lt;16.072,C67&gt;=4.75,B67&gt;=2.45,B67&lt;3.15),"virginica",IF(AND(F67&gt;=0.546,A67&lt;6.15,F67&lt;0.741,G67&lt;16.072,C67&gt;=4.75,B67&gt;=2.45,B67&lt;3.15),"virginica",IF(AND(D67&gt;=1.75,A67&gt;=6.15,F67&lt;0.741,G67&lt;16.072,C67&gt;=4.75,B67&gt;=2.45,B67&lt;3.15),"virginica",IF(AND(C67&lt;4.85,G67&gt;=13.757,F67&gt;=0.741,G67&lt;16.072,C67&gt;=4.75,B67&gt;=2.45,B67&lt;3.15),"virginica",IF(AND(C67&gt;=4.85,G67&gt;=13.757,F67&gt;=0.741,G67&lt;16.072,C67&gt;=4.75,B67&gt;=2.45,B67&lt;3.15),"versicolor",IF(AND(F67&lt;0.331,F67&lt;0.546,A67&lt;6.15,F67&lt;0.741,G67&lt;16.072,C67&gt;=4.75,B67&gt;=2.45,B67&lt;3.15),"virginica",IF(AND(F67&gt;=0.331,F67&lt;0.546,A67&lt;6.15,F67&lt;0.741,G67&lt;16.072,C67&gt;=4.75,B67&gt;=2.45,B67&lt;3.15),"versicolor",IF(AND(G67&lt;10.661,D67&lt;1.75,A67&gt;=6.15,F67&lt;0.741,G67&lt;16.072,C67&gt;=4.75,B67&gt;=2.45,B67&lt;3.15),"virginica",IF(AND(G67&gt;=10.661,D67&lt;1.75,A67&gt;=6.15,F67&lt;0.741,G67&lt;16.072,C67&gt;=4.75,B67&gt;=2.45,B67&lt;3.15),"versicolor","shouldnthappen"))))))))))))))))))))</f>
        <v>virginica</v>
      </c>
      <c r="AM67" s="1" t="str">
        <f aca="false">IF(AND(D67&lt;1.35,F67&gt;=0.917),"setosa",IF(AND(D67&gt;=1.35,F67&gt;=0.917),"virginica",IF(AND(D67&lt;0.75,D67&lt;1.55,F67&lt;0.917),"setosa",IF(AND(C67&gt;=4.8,D67&gt;=1.55,F67&lt;0.917),"virginica",IF(AND(A67&lt;5.95,D67&gt;=0.75,D67&lt;1.55,F67&lt;0.917),"versicolor",IF(AND(F67&lt;0.473,C67&lt;4.8,D67&gt;=1.55,F67&lt;0.917),"virginica",IF(AND(F67&gt;=0.473,C67&lt;4.8,D67&gt;=1.55,F67&lt;0.917),"versicolor",IF(AND(C67&lt;4.95,A67&gt;=5.95,D67&gt;=0.75,D67&lt;1.55,F67&lt;0.917),"versicolor",IF(AND(C67&gt;=4.95,A67&gt;=5.95,D67&gt;=0.75,D67&lt;1.55,F67&lt;0.917),"virginica","shouldnthappen")))))))))</f>
        <v>virginica</v>
      </c>
      <c r="AN67" s="1" t="str">
        <f aca="false">IF(AND(D67&lt;0.75,A67&lt;5.45),"setosa",IF(AND(D67&lt;1.55,D67&gt;=0.75,A67&lt;5.45),"versicolor",IF(AND(D67&gt;=1.55,D67&gt;=0.75,A67&lt;5.45),"virginica",IF(AND(A67&gt;=5.75,C67&lt;4.75,A67&gt;=5.45),"versicolor",IF(AND(F67&lt;0.361,C67&gt;=4.75,A67&gt;=5.45),"virginica",IF(AND(C67&lt;2.6,A67&lt;5.75,C67&lt;4.75,A67&gt;=5.45),"setosa",IF(AND(C67&gt;=2.6,A67&lt;5.75,C67&lt;4.75,A67&gt;=5.45),"versicolor",IF(AND(D67&gt;=1.7,F67&gt;=0.361,C67&gt;=4.75,A67&gt;=5.45),"virginica",IF(AND(B67&lt;2.65,D67&lt;1.7,F67&gt;=0.361,C67&gt;=4.75,A67&gt;=5.45),"virginica",IF(AND(A67&lt;7.05,B67&gt;=2.65,D67&lt;1.7,F67&gt;=0.361,C67&gt;=4.75,A67&gt;=5.45),"versicolor",IF(AND(A67&gt;=7.05,B67&gt;=2.65,D67&lt;1.7,F67&gt;=0.361,C67&gt;=4.75,A67&gt;=5.45),"virginica","shouldnthappen")))))))))))</f>
        <v>virginica</v>
      </c>
      <c r="AO67" s="1" t="str">
        <f aca="false">IF(AND(D67&lt;0.7),"setosa",IF(AND(A67&lt;4.95,C67&lt;4.85,D67&gt;=0.7),"virginica",IF(AND(A67&gt;=4.95,C67&lt;4.85,D67&gt;=0.7),"versicolor",IF(AND(D67&gt;=1.7,C67&gt;=4.85,D67&gt;=0.7),"virginica",IF(AND(F67&lt;0.325,D67&lt;1.7,C67&gt;=4.85,D67&gt;=0.7),"virginica",IF(AND(D67&lt;1.55,F67&gt;=0.325,D67&lt;1.7,C67&gt;=4.85,D67&gt;=0.7),"virginica",IF(AND(D67&gt;=1.55,F67&gt;=0.325,D67&lt;1.7,C67&gt;=4.85,D67&gt;=0.7),"versicolor","shouldnthappen")))))))</f>
        <v>virginica</v>
      </c>
      <c r="AP67" s="1" t="str">
        <f aca="false">IF(AND(D67&lt;0.75),"setosa",IF(AND(C67&lt;4.85,D67&gt;=0.75),"versicolor",IF(AND(G67&gt;=8.277,C67&gt;=4.85,D67&gt;=0.75),"virginica",IF(AND(F67&gt;=0.633,G67&lt;8.277,C67&gt;=4.85,D67&gt;=0.75),"virginica",IF(AND(G67&lt;7.61,F67&lt;0.633,G67&lt;8.277,C67&gt;=4.85,D67&gt;=0.75),"virginica",IF(AND(G67&gt;=7.61,F67&lt;0.633,G67&lt;8.277,C67&gt;=4.85,D67&gt;=0.75),"versicolor","shouldnthappen"))))))</f>
        <v>virginica</v>
      </c>
      <c r="AQ67" s="1" t="str">
        <f aca="false">IF(AND(C67&lt;2.65,A67&gt;=5.45,C67&lt;4.75),"setosa",IF(AND(C67&gt;=2.65,A67&gt;=5.45,C67&lt;4.75),"versicolor",IF(AND(B67&lt;2.9,C67&lt;4.85,C67&gt;=4.75),"versicolor",IF(AND(B67&gt;=2.9,C67&lt;4.85,C67&gt;=4.75),"virginica",IF(AND(D67&lt;1.7,C67&gt;=4.85,C67&gt;=4.75),"versicolor",IF(AND(D67&gt;=1.7,C67&gt;=4.85,C67&gt;=4.75),"virginica",IF(AND(C67&lt;2.45,G67&lt;14.126,A67&lt;5.45,C67&lt;4.75),"setosa",IF(AND(C67&gt;=2.45,G67&lt;14.126,A67&lt;5.45,C67&lt;4.75),"versicolor",IF(AND(C67&lt;2.4,G67&gt;=14.126,A67&lt;5.45,C67&lt;4.75),"setosa",IF(AND(C67&gt;=2.4,G67&gt;=14.126,A67&lt;5.45,C67&lt;4.75),"versicolor","shouldnthappen"))))))))))</f>
        <v>virginica</v>
      </c>
      <c r="AR67" s="1" t="str">
        <f aca="false">IF(AND(C67&lt;2.45,C67&lt;4.85),"setosa",IF(AND(C67&gt;=5.15,C67&gt;=4.85),"virginica",IF(AND(A67&gt;=4.95,C67&gt;=2.45,C67&lt;4.85),"versicolor",IF(AND(D67&lt;1.35,A67&lt;4.95,C67&gt;=2.45,C67&lt;4.85),"versicolor",IF(AND(D67&gt;=1.35,A67&lt;4.95,C67&gt;=2.45,C67&lt;4.85),"virginica",IF(AND(F67&lt;0.35,G67&lt;12.751,C67&lt;5.15,C67&gt;=4.85),"virginica",IF(AND(A67&lt;6.5,G67&gt;=12.751,C67&lt;5.15,C67&gt;=4.85),"virginica",IF(AND(A67&gt;=6.5,G67&gt;=12.751,C67&lt;5.15,C67&gt;=4.85),"versicolor",IF(AND(B67&gt;=2.75,F67&gt;=0.35,G67&lt;12.751,C67&lt;5.15,C67&gt;=4.85),"virginica",IF(AND(C67&lt;5.05,B67&lt;2.75,F67&gt;=0.35,G67&lt;12.751,C67&lt;5.15,C67&gt;=4.85),"virginica",IF(AND(C67&gt;=5.05,B67&lt;2.75,F67&gt;=0.35,G67&lt;12.751,C67&lt;5.15,C67&gt;=4.85),"versicolor","shouldnthappen")))))))))))</f>
        <v>versicolor</v>
      </c>
      <c r="AS67" s="1" t="str">
        <f aca="false">IF(AND(F67&gt;=0.9,B67&lt;3.05),"virginica",IF(AND(A67&lt;5.9,B67&gt;=3.05),"setosa",IF(AND(D67&lt;1.65,A67&gt;=5.9,B67&gt;=3.05),"versicolor",IF(AND(D67&gt;=1.65,A67&gt;=5.9,B67&gt;=3.05),"virginica",IF(AND(D67&gt;=1.75,C67&gt;=4.85,F67&lt;0.9,B67&lt;3.05),"virginica",IF(AND(C67&lt;2.2,B67&lt;2.95,C67&lt;4.85,F67&lt;0.9,B67&lt;3.05),"setosa",IF(AND(C67&gt;=2.2,B67&lt;2.95,C67&lt;4.85,F67&lt;0.9,B67&lt;3.05),"versicolor",IF(AND(C67&lt;2.8,B67&gt;=2.95,C67&lt;4.85,F67&lt;0.9,B67&lt;3.05),"setosa",IF(AND(C67&gt;=2.8,B67&gt;=2.95,C67&lt;4.85,F67&lt;0.9,B67&lt;3.05),"versicolor",IF(AND(G67&lt;13.879,D67&lt;1.75,C67&gt;=4.85,F67&lt;0.9,B67&lt;3.05),"virginica",IF(AND(G67&gt;=13.879,D67&lt;1.75,C67&gt;=4.85,F67&lt;0.9,B67&lt;3.05),"versicolor","shouldnthappen")))))))))))</f>
        <v>virginica</v>
      </c>
      <c r="AT67" s="1" t="str">
        <f aca="false">IF(AND(D67&lt;0.75),"setosa",IF(AND(D67&gt;=1.75,D67&gt;=0.75),"virginica",IF(AND(D67&lt;1.45,G67&lt;7.37,D67&lt;1.75,D67&gt;=0.75),"versicolor",IF(AND(D67&gt;=1.45,G67&lt;7.37,D67&lt;1.75,D67&gt;=0.75),"virginica",IF(AND(C67&lt;5.45,G67&gt;=7.37,D67&lt;1.75,D67&gt;=0.75),"versicolor",IF(AND(C67&gt;=5.45,G67&gt;=7.37,D67&lt;1.75,D67&gt;=0.75),"virginica","shouldnthappen"))))))</f>
        <v>virginica</v>
      </c>
      <c r="AU67" s="1" t="str">
        <f aca="false">IF(AND(D67&lt;0.7),"setosa",IF(AND(D67&gt;=1.7,A67&gt;=6.15,D67&gt;=0.7),"virginica",IF(AND(B67&gt;=2.55,C67&lt;4.75,A67&lt;6.15,D67&gt;=0.7),"versicolor",IF(AND(D67&gt;=1.7,C67&gt;=4.75,A67&lt;6.15,D67&gt;=0.7),"virginica",IF(AND(C67&lt;5.25,D67&lt;1.7,A67&gt;=6.15,D67&gt;=0.7),"versicolor",IF(AND(C67&gt;=5.25,D67&lt;1.7,A67&gt;=6.15,D67&gt;=0.7),"virginica",IF(AND(C67&lt;4.25,B67&lt;2.55,C67&lt;4.75,A67&lt;6.15,D67&gt;=0.7),"versicolor",IF(AND(C67&gt;=4.25,B67&lt;2.55,C67&lt;4.75,A67&lt;6.15,D67&gt;=0.7),"virginica",IF(AND(B67&lt;2.65,D67&lt;1.7,C67&gt;=4.75,A67&lt;6.15,D67&gt;=0.7),"virginica",IF(AND(B67&gt;=2.65,D67&lt;1.7,C67&gt;=4.75,A67&lt;6.15,D67&gt;=0.7),"versicolor","shouldnthappen"))))))))))</f>
        <v>virginica</v>
      </c>
      <c r="AV67" s="1" t="str">
        <f aca="false">IF(AND(D67&lt;0.75),"setosa",IF(AND(F67&gt;=0.899,D67&gt;=0.75),"virginica",IF(AND(D67&lt;1.65,A67&lt;6.05,F67&lt;0.899,D67&gt;=0.75),"versicolor",IF(AND(D67&gt;=1.65,A67&lt;6.05,F67&lt;0.899,D67&gt;=0.75),"virginica",IF(AND(C67&gt;=5.05,A67&gt;=6.05,F67&lt;0.899,D67&gt;=0.75),"virginica",IF(AND(G67&gt;=13.757,C67&lt;5.05,A67&gt;=6.05,F67&lt;0.899,D67&gt;=0.75),"versicolor",IF(AND(D67&lt;1.6,G67&lt;13.757,C67&lt;5.05,A67&gt;=6.05,F67&lt;0.899,D67&gt;=0.75),"versicolor",IF(AND(D67&gt;=1.6,G67&lt;13.757,C67&lt;5.05,A67&gt;=6.05,F67&lt;0.899,D67&gt;=0.75),"virginica","shouldnthappen"))))))))</f>
        <v>virginica</v>
      </c>
      <c r="AW67" s="1" t="str">
        <f aca="false">IF(AND(F67&lt;0.117,A67&gt;=5.55),"virginica",IF(AND(A67&gt;=5.2,G67&lt;6.086,A67&lt;5.55),"versicolor",IF(AND(D67&lt;0.7,G67&gt;=6.086,A67&lt;5.55),"setosa",IF(AND(D67&gt;=0.7,G67&gt;=6.086,A67&lt;5.55),"versicolor",IF(AND(A67&lt;4.75,A67&lt;5.2,G67&lt;6.086,A67&lt;5.55),"setosa",IF(AND(A67&gt;=4.75,A67&lt;5.2,G67&lt;6.086,A67&lt;5.55),"virginica",IF(AND(D67&gt;=1.65,C67&lt;4.95,F67&gt;=0.117,A67&gt;=5.55),"virginica",IF(AND(D67&gt;=1.75,C67&gt;=4.95,F67&gt;=0.117,A67&gt;=5.55),"virginica",IF(AND(C67&lt;2.6,D67&lt;1.65,C67&lt;4.95,F67&gt;=0.117,A67&gt;=5.55),"setosa",IF(AND(C67&gt;=2.6,D67&lt;1.65,C67&lt;4.95,F67&gt;=0.117,A67&gt;=5.55),"versicolor",IF(AND(D67&lt;1.55,D67&lt;1.75,C67&gt;=4.95,F67&gt;=0.117,A67&gt;=5.55),"virginica",IF(AND(A67&lt;6.95,D67&gt;=1.55,D67&lt;1.75,C67&gt;=4.95,F67&gt;=0.117,A67&gt;=5.55),"versicolor",IF(AND(A67&gt;=6.95,D67&gt;=1.55,D67&lt;1.75,C67&gt;=4.95,F67&gt;=0.117,A67&gt;=5.55),"virginica","shouldnthappen")))))))))))))</f>
        <v>virginica</v>
      </c>
      <c r="AX67" s="1" t="str">
        <f aca="false">IF(AND(D67&lt;0.75),"setosa",IF(AND(F67&lt;0.138,D67&gt;=0.75),"virginica",IF(AND(C67&lt;4.45,A67&lt;6.15,F67&gt;=0.138,D67&gt;=0.75),"versicolor",IF(AND(C67&gt;=5.05,A67&gt;=6.15,F67&gt;=0.138,D67&gt;=0.75),"virginica",IF(AND(B67&lt;2.65,C67&gt;=4.45,A67&lt;6.15,F67&gt;=0.138,D67&gt;=0.75),"virginica",IF(AND(A67&gt;=6.35,C67&lt;5.05,A67&gt;=6.15,F67&gt;=0.138,D67&gt;=0.75),"versicolor",IF(AND(A67&lt;5.65,B67&gt;=2.65,C67&gt;=4.45,A67&lt;6.15,F67&gt;=0.138,D67&gt;=0.75),"virginica",IF(AND(D67&lt;1.75,A67&lt;6.35,C67&lt;5.05,A67&gt;=6.15,F67&gt;=0.138,D67&gt;=0.75),"versicolor",IF(AND(D67&gt;=1.75,A67&lt;6.35,C67&lt;5.05,A67&gt;=6.15,F67&gt;=0.138,D67&gt;=0.75),"virginica",IF(AND(D67&lt;1.7,A67&gt;=5.65,B67&gt;=2.65,C67&gt;=4.45,A67&lt;6.15,F67&gt;=0.138,D67&gt;=0.75),"versicolor",IF(AND(D67&gt;=1.7,A67&gt;=5.65,B67&gt;=2.65,C67&gt;=4.45,A67&lt;6.15,F67&gt;=0.138,D67&gt;=0.75),"virginica","shouldnthappen")))))))))))</f>
        <v>virginica</v>
      </c>
      <c r="AY67" s="1" t="str">
        <f aca="false">IF(AND(D67&lt;0.75,A67&lt;5.55),"setosa",IF(AND(A67&lt;4.95,D67&gt;=0.75,A67&lt;5.55),"virginica",IF(AND(A67&gt;=4.95,D67&gt;=0.75,A67&lt;5.55),"versicolor",IF(AND(C67&lt;2.6,C67&lt;4.85,A67&gt;=5.55),"setosa",IF(AND(C67&gt;=2.6,C67&lt;4.85,A67&gt;=5.55),"versicolor",IF(AND(D67&gt;=1.75,C67&gt;=4.85,A67&gt;=5.55),"virginica",IF(AND(F67&lt;0.405,D67&lt;1.75,C67&gt;=4.85,A67&gt;=5.55),"versicolor",IF(AND(B67&lt;3.05,F67&gt;=0.405,D67&lt;1.75,C67&gt;=4.85,A67&gt;=5.55),"virginica",IF(AND(B67&gt;=3.05,F67&gt;=0.405,D67&lt;1.75,C67&gt;=4.85,A67&gt;=5.55),"versicolor","shouldnthappen")))))))))</f>
        <v>virginica</v>
      </c>
      <c r="AZ67" s="1" t="str">
        <f aca="false">IF(AND(D67&lt;0.75),"setosa",IF(AND(F67&lt;0.9,C67&lt;4.95,D67&gt;=0.75),"versicolor",IF(AND(F67&gt;=0.9,C67&lt;4.95,D67&gt;=0.75),"virginica",IF(AND(D67&gt;=1.7,C67&gt;=4.95,D67&gt;=0.75),"virginica",IF(AND(F67&lt;0.405,D67&lt;1.7,C67&gt;=4.95,D67&gt;=0.75),"versicolor",IF(AND(F67&gt;=0.405,D67&lt;1.7,C67&gt;=4.95,D67&gt;=0.75),"virginica","shouldnthappen"))))))</f>
        <v>virginica</v>
      </c>
      <c r="BA67" s="1" t="str">
        <f aca="false">IF(AND(D67&lt;0.75),"setosa",IF(AND(D67&gt;=1.7,C67&gt;=5.05,D67&gt;=0.75),"virginica",IF(AND(D67&lt;1.45,D67&lt;1.6,C67&lt;5.05,D67&gt;=0.75),"versicolor",IF(AND(A67&lt;5.8,D67&gt;=1.6,C67&lt;5.05,D67&gt;=0.75),"virginica",IF(AND(A67&gt;=5.8,D67&gt;=1.6,C67&lt;5.05,D67&gt;=0.75),"versicolor",IF(AND(F67&lt;0.417,D67&lt;1.7,C67&gt;=5.05,D67&gt;=0.75),"versicolor",IF(AND(F67&gt;=0.417,D67&lt;1.7,C67&gt;=5.05,D67&gt;=0.75),"virginica",IF(AND(A67&lt;5.95,D67&gt;=1.45,D67&lt;1.6,C67&lt;5.05,D67&gt;=0.75),"versicolor",IF(AND(G67&lt;10.618,A67&gt;=5.95,D67&gt;=1.45,D67&lt;1.6,C67&lt;5.05,D67&gt;=0.75),"virginica",IF(AND(G67&gt;=10.618,A67&gt;=5.95,D67&gt;=1.45,D67&lt;1.6,C67&lt;5.05,D67&gt;=0.75),"versicolor","shouldnthappen"))))))))))</f>
        <v>virginica</v>
      </c>
      <c r="BB67" s="1" t="str">
        <f aca="false">IF(AND(C67&lt;2.6),"setosa",IF(AND(D67&gt;=1.75,C67&gt;=2.6),"virginica",IF(AND(C67&gt;=5.45,D67&lt;1.75,C67&gt;=2.6),"virginica",IF(AND(F67&gt;=0.259,C67&lt;5.45,D67&lt;1.75,C67&gt;=2.6),"versicolor",IF(AND(C67&lt;5.05,F67&lt;0.259,C67&lt;5.45,D67&lt;1.75,C67&gt;=2.6),"versicolor",IF(AND(C67&gt;=5.05,F67&lt;0.259,C67&lt;5.45,D67&lt;1.75,C67&gt;=2.6),"virginica","shouldnthappen"))))))</f>
        <v>virginica</v>
      </c>
      <c r="BC67" s="1" t="str">
        <f aca="false">IF(AND(A67&lt;4.95,B67&lt;2.7,A67&lt;5.55),"virginica",IF(AND(A67&gt;=4.95,B67&lt;2.7,A67&lt;5.55),"versicolor",IF(AND(C67&lt;3.2,B67&gt;=2.7,A67&lt;5.55),"setosa",IF(AND(C67&gt;=3.2,B67&gt;=2.7,A67&lt;5.55),"versicolor",IF(AND(F67&gt;=0.85,A67&lt;6.15,A67&gt;=5.55),"virginica",IF(AND(D67&lt;1.45,A67&gt;=6.15,A67&gt;=5.55),"versicolor",IF(AND(C67&lt;4.8,F67&lt;0.85,A67&lt;6.15,A67&gt;=5.55),"versicolor",IF(AND(D67&gt;=1.7,D67&gt;=1.45,A67&gt;=6.15,A67&gt;=5.55),"virginica",IF(AND(G67&lt;9.333,C67&gt;=4.8,F67&lt;0.85,A67&lt;6.15,A67&gt;=5.55),"versicolor",IF(AND(G67&gt;=9.333,C67&gt;=4.8,F67&lt;0.85,A67&lt;6.15,A67&gt;=5.55),"virginica",IF(AND(C67&lt;4.9,D67&lt;1.7,D67&gt;=1.45,A67&gt;=6.15,A67&gt;=5.55),"versicolor",IF(AND(C67&gt;=4.9,D67&lt;1.7,D67&gt;=1.45,A67&gt;=6.15,A67&gt;=5.55),"virginica","shouldnthappen"))))))))))))</f>
        <v>virginica</v>
      </c>
      <c r="BD67" s="1" t="str">
        <f aca="false">IF(AND(C67&lt;2.35),"setosa",IF(AND(C67&lt;4.75,B67&lt;2.55,C67&gt;=2.35),"versicolor",IF(AND(C67&gt;=4.75,B67&lt;2.55,C67&gt;=2.35),"virginica",IF(AND(C67&lt;4.75,B67&gt;=2.55,C67&gt;=2.35),"versicolor",IF(AND(D67&gt;=1.75,C67&gt;=4.75,B67&gt;=2.55,C67&gt;=2.35),"virginica",IF(AND(A67&gt;=6.5,D67&lt;1.75,C67&gt;=4.75,B67&gt;=2.55,C67&gt;=2.35),"versicolor",IF(AND(A67&lt;6.05,A67&lt;6.5,D67&lt;1.75,C67&gt;=4.75,B67&gt;=2.55,C67&gt;=2.35),"versicolor",IF(AND(A67&gt;=6.05,A67&lt;6.5,D67&lt;1.75,C67&gt;=4.75,B67&gt;=2.55,C67&gt;=2.35),"virginica","shouldnthappen"))))))))</f>
        <v>virginica</v>
      </c>
      <c r="BE67" s="1" t="str">
        <f aca="false">IF(AND(C67&lt;2.5),"setosa",IF(AND(D67&lt;1.65,C67&lt;4.75,C67&gt;=2.5),"versicolor",IF(AND(D67&gt;=1.65,C67&lt;4.75,C67&gt;=2.5),"virginica",IF(AND(D67&gt;=1.75,C67&gt;=4.75,C67&gt;=2.5),"virginica",IF(AND(C67&lt;4.95,D67&lt;1.75,C67&gt;=4.75,C67&gt;=2.5),"versicolor",IF(AND(A67&lt;6.5,C67&gt;=4.95,D67&lt;1.75,C67&gt;=4.75,C67&gt;=2.5),"virginica",IF(AND(A67&gt;=6.5,C67&gt;=4.95,D67&lt;1.75,C67&gt;=4.75,C67&gt;=2.5),"versicolor","shouldnthappen")))))))</f>
        <v>virginica</v>
      </c>
      <c r="BF67" s="1" t="str">
        <f aca="false">IF(AND(G67&gt;=15.244),"virginica",IF(AND(C67&lt;3.2,B67&gt;=3.15,G67&lt;15.244),"setosa",IF(AND(A67&gt;=4.95,C67&lt;4.7,B67&lt;3.15,G67&lt;15.244),"versicolor",IF(AND(C67&gt;=5.15,C67&gt;=4.7,B67&lt;3.15,G67&lt;15.244),"virginica",IF(AND(A67&gt;=6.45,C67&gt;=3.2,B67&gt;=3.15,G67&lt;15.244),"virginica",IF(AND(D67&lt;0.95,A67&lt;4.95,C67&lt;4.7,B67&lt;3.15,G67&lt;15.244),"setosa",IF(AND(D67&gt;=0.95,A67&lt;4.95,C67&lt;4.7,B67&lt;3.15,G67&lt;15.244),"virginica",IF(AND(F67&lt;0.816,A67&lt;6.45,C67&gt;=3.2,B67&gt;=3.15,G67&lt;15.244),"virginica",IF(AND(F67&gt;=0.816,A67&lt;6.45,C67&gt;=3.2,B67&gt;=3.15,G67&lt;15.244),"versicolor",IF(AND(A67&gt;=6.5,B67&lt;3.05,C67&lt;5.15,C67&gt;=4.7,B67&lt;3.15,G67&lt;15.244),"versicolor",IF(AND(G67&lt;11.093,B67&gt;=3.05,C67&lt;5.15,C67&gt;=4.7,B67&lt;3.15,G67&lt;15.244),"virginica",IF(AND(G67&gt;=11.093,B67&gt;=3.05,C67&lt;5.15,C67&gt;=4.7,B67&lt;3.15,G67&lt;15.244),"versicolor",IF(AND(D67&gt;=1.7,A67&lt;6.5,B67&lt;3.05,C67&lt;5.15,C67&gt;=4.7,B67&lt;3.15,G67&lt;15.244),"virginica",IF(AND(G67&lt;7.498,D67&lt;1.7,A67&lt;6.5,B67&lt;3.05,C67&lt;5.15,C67&gt;=4.7,B67&lt;3.15,G67&lt;15.244),"virginica",IF(AND(G67&gt;=7.498,D67&lt;1.7,A67&lt;6.5,B67&lt;3.05,C67&lt;5.15,C67&gt;=4.7,B67&lt;3.15,G67&lt;15.244),"versicolor","shouldnthappen")))))))))))))))</f>
        <v>virginica</v>
      </c>
      <c r="BG67" s="1" t="str">
        <f aca="false">IF(AND(B67&gt;=3.35,C67&lt;4.85),"setosa",IF(AND(D67&gt;=1.75,C67&gt;=4.85),"virginica",IF(AND(D67&lt;0.75,B67&lt;3.35,C67&lt;4.85),"setosa",IF(AND(G67&gt;=13.879,D67&lt;1.75,C67&gt;=4.85),"versicolor",IF(AND(F67&gt;=0.9,D67&gt;=0.75,B67&lt;3.35,C67&lt;4.85),"virginica",IF(AND(F67&gt;=0.405,G67&lt;13.879,D67&lt;1.75,C67&gt;=4.85),"virginica",IF(AND(B67&gt;=2.55,F67&lt;0.9,D67&gt;=0.75,B67&lt;3.35,C67&lt;4.85),"versicolor",IF(AND(G67&lt;7.498,F67&lt;0.405,G67&lt;13.879,D67&lt;1.75,C67&gt;=4.85),"virginica",IF(AND(G67&gt;=7.498,F67&lt;0.405,G67&lt;13.879,D67&lt;1.75,C67&gt;=4.85),"versicolor",IF(AND(G67&lt;5.656,B67&lt;2.55,F67&lt;0.9,D67&gt;=0.75,B67&lt;3.35,C67&lt;4.85),"virginica",IF(AND(G67&gt;=5.656,B67&lt;2.55,F67&lt;0.9,D67&gt;=0.75,B67&lt;3.35,C67&lt;4.85),"versicolor","shouldnthappen")))))))))))</f>
        <v>virginica</v>
      </c>
      <c r="BH67" s="1" t="str">
        <f aca="false">IF(AND(D67&lt;0.7),"setosa",IF(AND(D67&gt;=1.65,A67&lt;6.65,D67&gt;=0.7),"virginica",IF(AND(D67&lt;1.55,A67&gt;=6.65,D67&gt;=0.7),"versicolor",IF(AND(D67&gt;=1.55,A67&gt;=6.65,D67&gt;=0.7),"virginica",IF(AND(F67&gt;=0.529,D67&lt;1.65,A67&lt;6.65,D67&gt;=0.7),"versicolor",IF(AND(C67&gt;=5.35,F67&lt;0.529,D67&lt;1.65,A67&lt;6.65,D67&gt;=0.7),"virginica",IF(AND(G67&gt;=7.411,C67&lt;5.35,F67&lt;0.529,D67&lt;1.65,A67&lt;6.65,D67&gt;=0.7),"versicolor",IF(AND(G67&lt;6.927,G67&lt;7.411,C67&lt;5.35,F67&lt;0.529,D67&lt;1.65,A67&lt;6.65,D67&gt;=0.7),"versicolor",IF(AND(G67&gt;=6.927,G67&lt;7.411,C67&lt;5.35,F67&lt;0.529,D67&lt;1.65,A67&lt;6.65,D67&gt;=0.7),"virginica","shouldnthappen")))))))))</f>
        <v>virginica</v>
      </c>
      <c r="BI67" s="1" t="str">
        <f aca="false">IF(AND(D67&gt;=1.7),"virginica",IF(AND(D67&lt;0.7,D67&lt;1.7),"setosa",IF(AND(D67&lt;1.45,G67&lt;7.37,D67&gt;=0.7,D67&lt;1.7),"versicolor",IF(AND(D67&gt;=1.45,G67&lt;7.37,D67&gt;=0.7,D67&lt;1.7),"virginica",IF(AND(B67&gt;=2.65,G67&gt;=7.37,D67&gt;=0.7,D67&lt;1.7),"versicolor",IF(AND(C67&lt;5.05,B67&lt;2.65,G67&gt;=7.37,D67&gt;=0.7,D67&lt;1.7),"versicolor",IF(AND(C67&gt;=5.05,B67&lt;2.65,G67&gt;=7.37,D67&gt;=0.7,D67&lt;1.7),"virginica","shouldnthappen")))))))</f>
        <v>virginica</v>
      </c>
    </row>
    <row r="68" customFormat="false" ht="13.8" hidden="false" customHeight="false" outlineLevel="0" collapsed="false">
      <c r="A68" s="1" t="n">
        <v>7.6</v>
      </c>
      <c r="B68" s="1" t="n">
        <v>3</v>
      </c>
      <c r="C68" s="1" t="n">
        <v>6.6</v>
      </c>
      <c r="D68" s="1" t="n">
        <v>2.1</v>
      </c>
      <c r="E68" s="1" t="s">
        <v>93</v>
      </c>
      <c r="F68" s="1" t="n">
        <v>0.821747906273231</v>
      </c>
      <c r="G68" s="1" t="n">
        <v>16.8294007004239</v>
      </c>
      <c r="H68" s="11" t="str">
        <f aca="false">E68</f>
        <v>virginica</v>
      </c>
      <c r="I68" s="1" t="str">
        <f aca="false">INDEX(L68:BI68, MODE(MATCH(L68:BI68, L68:BI68, 0 )))</f>
        <v>virginica</v>
      </c>
      <c r="J68" s="12" t="n">
        <f aca="false">COUNTIF(L68:BI68, H68) / COUNTA(L68:BI68)</f>
        <v>0.98</v>
      </c>
      <c r="K68" s="13" t="n">
        <f aca="false">I68=H68</f>
        <v>1</v>
      </c>
      <c r="L68" s="1" t="str">
        <f aca="false">IF(AND(C68&lt;3.65,B68&gt;=3.35),"setosa",IF(AND(C68&gt;=3.65,B68&gt;=3.35),"virginica",IF(AND(C68&lt;2.35,C68&lt;4.85,B68&lt;3.35),"setosa",IF(AND(F68&gt;=0.899,C68&gt;=2.35,C68&lt;4.85,B68&lt;3.35),"virginica",IF(AND(G68&gt;=8.268,B68&lt;2.75,C68&gt;=4.85,B68&lt;3.35),"virginica",IF(AND(D68&lt;1.55,B68&gt;=2.75,C68&gt;=4.85,B68&lt;3.35),"versicolor",IF(AND(D68&gt;=1.55,B68&gt;=2.75,C68&gt;=4.85,B68&lt;3.35),"virginica",IF(AND(G68&lt;6.537,F68&lt;0.899,C68&gt;=2.35,C68&lt;4.85,B68&lt;3.35),"virginica",IF(AND(G68&gt;=6.537,F68&lt;0.899,C68&gt;=2.35,C68&lt;4.85,B68&lt;3.35),"versicolor",IF(AND(G68&lt;6.878,G68&lt;8.268,B68&lt;2.75,C68&gt;=4.85,B68&lt;3.35),"virginica",IF(AND(G68&gt;=6.878,G68&lt;8.268,B68&lt;2.75,C68&gt;=4.85,B68&lt;3.35),"versicolor","shouldnthappen")))))))))))</f>
        <v>virginica</v>
      </c>
      <c r="M68" s="1" t="str">
        <f aca="false">IF(AND(C68&lt;2.6),"setosa",IF(AND(D68&gt;=1.75,C68&gt;=2.6),"virginica",IF(AND(G68&lt;6.094,D68&lt;1.75,C68&gt;=2.6),"virginica",IF(AND(D68&lt;1.35,G68&gt;=6.094,D68&lt;1.75,C68&gt;=2.6),"versicolor",IF(AND(C68&lt;5.05,D68&gt;=1.35,G68&gt;=6.094,D68&lt;1.75,C68&gt;=2.6),"versicolor",IF(AND(C68&gt;=5.05,D68&gt;=1.35,G68&gt;=6.094,D68&lt;1.75,C68&gt;=2.6),"virginica","shouldnthappen"))))))</f>
        <v>virginica</v>
      </c>
      <c r="N68" s="1" t="str">
        <f aca="false">IF(AND(A68&lt;6.6,B68&gt;=3.45),"setosa",IF(AND(A68&gt;=6.6,B68&gt;=3.45),"virginica",IF(AND(D68&lt;0.7,C68&lt;4.75,B68&lt;3.45),"setosa",IF(AND(D68&gt;=0.7,C68&lt;4.75,B68&lt;3.45),"versicolor",IF(AND(C68&gt;=5.15,C68&gt;=4.75,B68&lt;3.45),"virginica",IF(AND(D68&gt;=1.7,A68&lt;6.5,C68&lt;5.15,C68&gt;=4.75,B68&lt;3.45),"virginica",IF(AND(C68&lt;5.05,A68&gt;=6.5,C68&lt;5.15,C68&gt;=4.75,B68&lt;3.45),"versicolor",IF(AND(C68&gt;=5.05,A68&gt;=6.5,C68&lt;5.15,C68&gt;=4.75,B68&lt;3.45),"virginica",IF(AND(G68&lt;7.498,D68&lt;1.7,A68&lt;6.5,C68&lt;5.15,C68&gt;=4.75,B68&lt;3.45),"virginica",IF(AND(G68&gt;=7.498,D68&lt;1.7,A68&lt;6.5,C68&lt;5.15,C68&gt;=4.75,B68&lt;3.45),"versicolor","shouldnthappen"))))))))))</f>
        <v>virginica</v>
      </c>
      <c r="O68" s="1" t="str">
        <f aca="false">IF(AND(D68&lt;0.75),"setosa",IF(AND(C68&lt;4.75,C68&lt;4.85,D68&gt;=0.75),"versicolor",IF(AND(A68&gt;=6.05,C68&gt;=4.85,D68&gt;=0.75),"virginica",IF(AND(D68&lt;1.6,C68&gt;=4.75,C68&lt;4.85,D68&gt;=0.75),"versicolor",IF(AND(D68&gt;=1.6,C68&gt;=4.75,C68&lt;4.85,D68&gt;=0.75),"virginica",IF(AND(A68&lt;5.9,A68&lt;6.05,C68&gt;=4.85,D68&gt;=0.75),"virginica",IF(AND(A68&gt;=5.9,A68&lt;6.05,C68&gt;=4.85,D68&gt;=0.75),"versicolor","shouldnthappen")))))))</f>
        <v>virginica</v>
      </c>
      <c r="P68" s="1" t="str">
        <f aca="false">IF(AND(D68&lt;0.75),"setosa",IF(AND(A68&lt;5.55,D68&gt;=0.75),"versicolor",IF(AND(D68&gt;=1.7,G68&lt;13.158,A68&gt;=5.55,D68&gt;=0.75),"virginica",IF(AND(B68&lt;2.45,D68&lt;1.7,G68&lt;13.158,A68&gt;=5.55,D68&gt;=0.75),"virginica",IF(AND(B68&gt;=2.45,D68&lt;1.7,G68&lt;13.158,A68&gt;=5.55,D68&gt;=0.75),"versicolor",IF(AND(B68&gt;=3.05,G68&lt;15.551,G68&gt;=13.158,A68&gt;=5.55,D68&gt;=0.75),"versicolor",IF(AND(B68&lt;2.9,G68&gt;=15.551,G68&gt;=13.158,A68&gt;=5.55,D68&gt;=0.75),"versicolor",IF(AND(B68&gt;=2.9,G68&gt;=15.551,G68&gt;=13.158,A68&gt;=5.55,D68&gt;=0.75),"virginica",IF(AND(D68&lt;1.3,G68&lt;14.221,B68&lt;3.05,G68&lt;15.551,G68&gt;=13.158,A68&gt;=5.55,D68&gt;=0.75),"versicolor",IF(AND(D68&gt;=1.3,G68&lt;14.221,B68&lt;3.05,G68&lt;15.551,G68&gt;=13.158,A68&gt;=5.55,D68&gt;=0.75),"virginica",IF(AND(C68&lt;4.9,G68&gt;=14.221,B68&lt;3.05,G68&lt;15.551,G68&gt;=13.158,A68&gt;=5.55,D68&gt;=0.75),"versicolor",IF(AND(C68&gt;=4.9,G68&gt;=14.221,B68&lt;3.05,G68&lt;15.551,G68&gt;=13.158,A68&gt;=5.55,D68&gt;=0.75),"virginica","shouldnthappen"))))))))))))</f>
        <v>virginica</v>
      </c>
      <c r="Q68" s="1" t="str">
        <f aca="false">IF(AND(C68&lt;2.6),"setosa",IF(AND(A68&gt;=4.95,C68&lt;4.75,C68&gt;=2.6),"versicolor",IF(AND(D68&gt;=1.75,C68&gt;=4.75,C68&gt;=2.6),"virginica",IF(AND(B68&lt;2.45,A68&lt;4.95,C68&lt;4.75,C68&gt;=2.6),"versicolor",IF(AND(B68&gt;=2.45,A68&lt;4.95,C68&lt;4.75,C68&gt;=2.6),"virginica",IF(AND(G68&lt;7.498,D68&lt;1.75,C68&gt;=4.75,C68&gt;=2.6),"virginica",IF(AND(F68&lt;0.417,G68&gt;=7.498,D68&lt;1.75,C68&gt;=4.75,C68&gt;=2.6),"versicolor",IF(AND(F68&lt;0.442,F68&gt;=0.417,G68&gt;=7.498,D68&lt;1.75,C68&gt;=4.75,C68&gt;=2.6),"virginica",IF(AND(F68&gt;=0.442,F68&gt;=0.417,G68&gt;=7.498,D68&lt;1.75,C68&gt;=4.75,C68&gt;=2.6),"versicolor","shouldnthappen")))))))))</f>
        <v>virginica</v>
      </c>
      <c r="R68" s="1" t="str">
        <f aca="false">IF(AND(D68&lt;0.75),"setosa",IF(AND(D68&lt;1.75,A68&gt;=6.25,D68&gt;=0.75),"versicolor",IF(AND(D68&gt;=1.75,A68&gt;=6.25,D68&gt;=0.75),"virginica",IF(AND(D68&lt;1.6,C68&lt;4.75,A68&lt;6.25,D68&gt;=0.75),"versicolor",IF(AND(D68&gt;=1.6,C68&lt;4.75,A68&lt;6.25,D68&gt;=0.75),"virginica",IF(AND(G68&lt;6.998,C68&gt;=4.75,A68&lt;6.25,D68&gt;=0.75),"virginica",IF(AND(A68&lt;6.05,G68&gt;=6.998,C68&gt;=4.75,A68&lt;6.25,D68&gt;=0.75),"versicolor",IF(AND(A68&gt;=6.05,G68&gt;=6.998,C68&gt;=4.75,A68&lt;6.25,D68&gt;=0.75),"virginica","shouldnthappen"))))))))</f>
        <v>virginica</v>
      </c>
      <c r="S68" s="1" t="str">
        <f aca="false">IF(AND(B68&gt;=3.05,A68&lt;5.45),"setosa",IF(AND(C68&lt;2.2,B68&lt;3.05,A68&lt;5.45),"setosa",IF(AND(C68&gt;=2.2,B68&lt;3.05,A68&lt;5.45),"versicolor",IF(AND(B68&lt;3.7,C68&lt;4.8,A68&gt;=5.45),"versicolor",IF(AND(B68&gt;=3.7,C68&lt;4.8,A68&gt;=5.45),"setosa",IF(AND(G68&lt;13.757,C68&lt;5.05,C68&gt;=4.8,A68&gt;=5.45),"virginica",IF(AND(G68&gt;=13.757,C68&lt;5.05,C68&gt;=4.8,A68&gt;=5.45),"versicolor",IF(AND(C68&gt;=5.15,C68&gt;=5.05,C68&gt;=4.8,A68&gt;=5.45),"virginica",IF(AND(A68&lt;5.95,C68&lt;5.15,C68&gt;=5.05,C68&gt;=4.8,A68&gt;=5.45),"virginica",IF(AND(D68&gt;=1.8,A68&gt;=5.95,C68&lt;5.15,C68&gt;=5.05,C68&gt;=4.8,A68&gt;=5.45),"virginica",IF(AND(B68&lt;2.75,D68&lt;1.8,A68&gt;=5.95,C68&lt;5.15,C68&gt;=5.05,C68&gt;=4.8,A68&gt;=5.45),"versicolor",IF(AND(B68&gt;=2.75,D68&lt;1.8,A68&gt;=5.95,C68&lt;5.15,C68&gt;=5.05,C68&gt;=4.8,A68&gt;=5.45),"virginica","shouldnthappen"))))))))))))</f>
        <v>virginica</v>
      </c>
      <c r="T68" s="1" t="str">
        <f aca="false">IF(AND(C68&lt;2.6),"setosa",IF(AND(D68&lt;1.65,C68&lt;4.75,C68&gt;=2.6),"versicolor",IF(AND(D68&gt;=1.65,C68&lt;4.75,C68&gt;=2.6),"virginica",IF(AND(G68&gt;=8.494,A68&lt;6.6,C68&gt;=4.75,C68&gt;=2.6),"virginica",IF(AND(C68&lt;5.2,A68&gt;=6.6,C68&gt;=4.75,C68&gt;=2.6),"versicolor",IF(AND(C68&gt;=5.2,A68&gt;=6.6,C68&gt;=4.75,C68&gt;=2.6),"virginica",IF(AND(A68&lt;5.95,G68&lt;8.494,A68&lt;6.6,C68&gt;=4.75,C68&gt;=2.6),"virginica",IF(AND(A68&gt;=5.95,G68&lt;8.494,A68&lt;6.6,C68&gt;=4.75,C68&gt;=2.6),"versicolor","shouldnthappen"))))))))</f>
        <v>virginica</v>
      </c>
      <c r="U68" s="1" t="str">
        <f aca="false">IF(AND(C68&lt;3.65,B68&gt;=3.35),"setosa",IF(AND(C68&gt;=3.65,B68&gt;=3.35),"virginica",IF(AND(C68&lt;2.35,A68&lt;6.25,B68&lt;3.35),"setosa",IF(AND(C68&lt;4.85,A68&gt;=6.25,B68&lt;3.35),"versicolor",IF(AND(G68&gt;=15.426,C68&gt;=2.35,A68&lt;6.25,B68&lt;3.35),"virginica",IF(AND(D68&gt;=1.55,C68&gt;=4.85,A68&gt;=6.25,B68&lt;3.35),"virginica",IF(AND(D68&lt;1.8,G68&lt;15.426,C68&gt;=2.35,A68&lt;6.25,B68&lt;3.35),"versicolor",IF(AND(D68&gt;=1.8,G68&lt;15.426,C68&gt;=2.35,A68&lt;6.25,B68&lt;3.35),"virginica",IF(AND(B68&lt;2.95,D68&lt;1.55,C68&gt;=4.85,A68&gt;=6.25,B68&lt;3.35),"virginica",IF(AND(B68&gt;=2.95,D68&lt;1.55,C68&gt;=4.85,A68&gt;=6.25,B68&lt;3.35),"versicolor","shouldnthappen"))))))))))</f>
        <v>virginica</v>
      </c>
      <c r="V68" s="1" t="str">
        <f aca="false">IF(AND(C68&lt;2.6),"setosa",IF(AND(C68&gt;=4.85,C68&gt;=2.6),"virginica",IF(AND(F68&gt;=0.9,C68&lt;4.85,C68&gt;=2.6),"virginica",IF(AND(G68&lt;5.656,F68&lt;0.9,C68&lt;4.85,C68&gt;=2.6),"virginica",IF(AND(G68&gt;=5.656,F68&lt;0.9,C68&lt;4.85,C68&gt;=2.6),"versicolor","shouldnthappen")))))</f>
        <v>virginica</v>
      </c>
      <c r="W68" s="1" t="str">
        <f aca="false">IF(AND(D68&gt;=1.75,G68&gt;=13.795),"virginica",IF(AND(D68&gt;=1.5,G68&gt;=12.335,G68&lt;13.795),"virginica",IF(AND(C68&lt;2.45,C68&lt;4.85,G68&lt;12.335,G68&lt;13.795),"setosa",IF(AND(C68&gt;=2.45,C68&lt;4.85,G68&lt;12.335,G68&lt;13.795),"versicolor",IF(AND(D68&gt;=1.7,C68&gt;=4.85,G68&lt;12.335,G68&lt;13.795),"virginica",IF(AND(B68&gt;=3.25,D68&lt;1.5,G68&gt;=12.335,G68&lt;13.795),"setosa",IF(AND(D68&lt;1,F68&lt;0.255,D68&lt;1.75,G68&gt;=13.795),"setosa",IF(AND(D68&gt;=1,F68&lt;0.255,D68&lt;1.75,G68&gt;=13.795),"versicolor",IF(AND(A68&lt;5.4,F68&gt;=0.255,D68&lt;1.75,G68&gt;=13.795),"setosa",IF(AND(A68&gt;=5.4,F68&gt;=0.255,D68&lt;1.75,G68&gt;=13.795),"versicolor",IF(AND(A68&lt;6.15,D68&lt;1.7,C68&gt;=4.85,G68&lt;12.335,G68&lt;13.795),"versicolor",IF(AND(A68&gt;=6.15,D68&lt;1.7,C68&gt;=4.85,G68&lt;12.335,G68&lt;13.795),"virginica",IF(AND(C68&lt;5,B68&lt;3.25,D68&lt;1.5,G68&gt;=12.335,G68&lt;13.795),"versicolor",IF(AND(C68&gt;=5,B68&lt;3.25,D68&lt;1.5,G68&gt;=12.335,G68&lt;13.795),"virginica","shouldnthappen"))))))))))))))</f>
        <v>virginica</v>
      </c>
      <c r="X68" s="1" t="str">
        <f aca="false">IF(AND(C68&lt;2.5,A68&lt;5.55),"setosa",IF(AND(F68&lt;0.096,A68&gt;=5.55),"virginica",IF(AND(D68&lt;1.6,C68&gt;=2.5,A68&lt;5.55),"versicolor",IF(AND(D68&gt;=1.6,C68&gt;=2.5,A68&lt;5.55),"virginica",IF(AND(F68&gt;=0.156,C68&lt;4.75,F68&gt;=0.096,A68&gt;=5.55),"versicolor",IF(AND(D68&gt;=1.75,C68&gt;=4.75,F68&gt;=0.096,A68&gt;=5.55),"virginica",IF(AND(B68&lt;3.3,F68&lt;0.156,C68&lt;4.75,F68&gt;=0.096,A68&gt;=5.55),"versicolor",IF(AND(B68&gt;=3.3,F68&lt;0.156,C68&lt;4.75,F68&gt;=0.096,A68&gt;=5.55),"setosa",IF(AND(B68&lt;2.45,A68&lt;6.05,D68&lt;1.75,C68&gt;=4.75,F68&gt;=0.096,A68&gt;=5.55),"virginica",IF(AND(B68&gt;=2.45,A68&lt;6.05,D68&lt;1.75,C68&gt;=4.75,F68&gt;=0.096,A68&gt;=5.55),"versicolor",IF(AND(F68&lt;0.205,A68&gt;=6.05,D68&lt;1.75,C68&gt;=4.75,F68&gt;=0.096,A68&gt;=5.55),"versicolor",IF(AND(F68&gt;=0.205,A68&gt;=6.05,D68&lt;1.75,C68&gt;=4.75,F68&gt;=0.096,A68&gt;=5.55),"virginica","shouldnthappen"))))))))))))</f>
        <v>virginica</v>
      </c>
      <c r="Y68" s="1" t="str">
        <f aca="false">IF(AND(C68&lt;2.35,A68&lt;5.55),"setosa",IF(AND(C68&gt;=5.05,A68&gt;=5.55),"virginica",IF(AND(D68&lt;1.6,C68&gt;=2.35,A68&lt;5.55),"versicolor",IF(AND(D68&gt;=1.6,C68&gt;=2.35,A68&lt;5.55),"virginica",IF(AND(D68&gt;=1.75,C68&lt;5.05,A68&gt;=5.55),"virginica",IF(AND(B68&gt;=3.55,D68&lt;1.75,C68&lt;5.05,A68&gt;=5.55),"setosa",IF(AND(G68&lt;6.3,B68&lt;3.55,D68&lt;1.75,C68&lt;5.05,A68&gt;=5.55),"virginica",IF(AND(G68&gt;=6.3,B68&lt;3.55,D68&lt;1.75,C68&lt;5.05,A68&gt;=5.55),"versicolor","shouldnthappen"))))))))</f>
        <v>virginica</v>
      </c>
      <c r="Z68" s="1" t="str">
        <f aca="false">IF(AND(D68&lt;0.75),"setosa",IF(AND(B68&gt;=2.55,C68&lt;4.85,D68&gt;=0.75),"versicolor",IF(AND(D68&gt;=1.7,C68&gt;=4.85,D68&gt;=0.75),"virginica",IF(AND(D68&lt;1.6,B68&lt;2.55,C68&lt;4.85,D68&gt;=0.75),"versicolor",IF(AND(D68&gt;=1.6,B68&lt;2.55,C68&lt;4.85,D68&gt;=0.75),"virginica",IF(AND(B68&lt;2.65,D68&lt;1.7,C68&gt;=4.85,D68&gt;=0.75),"virginica",IF(AND(F68&lt;0.325,B68&gt;=2.65,D68&lt;1.7,C68&gt;=4.85,D68&gt;=0.75),"virginica",IF(AND(G68&lt;10.717,F68&gt;=0.325,B68&gt;=2.65,D68&lt;1.7,C68&gt;=4.85,D68&gt;=0.75),"versicolor",IF(AND(G68&gt;=10.717,F68&gt;=0.325,B68&gt;=2.65,D68&lt;1.7,C68&gt;=4.85,D68&gt;=0.75),"virginica","shouldnthappen")))))))))</f>
        <v>virginica</v>
      </c>
      <c r="AA68" s="1" t="str">
        <f aca="false">IF(AND(D68&lt;0.75),"setosa",IF(AND(D68&gt;=1.75,D68&gt;=0.75),"virginica",IF(AND(F68&gt;=0.455,D68&lt;1.75,D68&gt;=0.75),"versicolor",IF(AND(D68&lt;1.45,F68&lt;0.455,D68&lt;1.75,D68&gt;=0.75),"versicolor",IF(AND(F68&lt;0.247,D68&gt;=1.45,F68&lt;0.455,D68&lt;1.75,D68&gt;=0.75),"versicolor",IF(AND(F68&gt;=0.247,D68&gt;=1.45,F68&lt;0.455,D68&lt;1.75,D68&gt;=0.75),"virginica","shouldnthappen"))))))</f>
        <v>virginica</v>
      </c>
      <c r="AB68" s="1" t="str">
        <f aca="false">IF(AND(F68&gt;=0.221,B68&gt;=3.35),"setosa",IF(AND(A68&lt;5.3,F68&gt;=0.683,B68&lt;3.35),"setosa",IF(AND(A68&lt;6.45,F68&lt;0.221,B68&gt;=3.35),"setosa",IF(AND(A68&gt;=6.45,F68&lt;0.221,B68&gt;=3.35),"virginica",IF(AND(G68&lt;6.3,A68&lt;6.25,F68&lt;0.683,B68&lt;3.35),"virginica",IF(AND(G68&lt;13.795,A68&gt;=6.25,F68&lt;0.683,B68&lt;3.35),"virginica",IF(AND(D68&lt;1.65,A68&gt;=5.3,F68&gt;=0.683,B68&lt;3.35),"versicolor",IF(AND(D68&gt;=1.65,A68&gt;=5.3,F68&gt;=0.683,B68&lt;3.35),"virginica",IF(AND(D68&lt;0.6,G68&gt;=6.3,A68&lt;6.25,F68&lt;0.683,B68&lt;3.35),"setosa",IF(AND(D68&lt;1.7,G68&gt;=13.795,A68&gt;=6.25,F68&lt;0.683,B68&lt;3.35),"versicolor",IF(AND(D68&gt;=1.7,G68&gt;=13.795,A68&gt;=6.25,F68&lt;0.683,B68&lt;3.35),"virginica",IF(AND(C68&gt;=5.35,D68&gt;=0.6,G68&gt;=6.3,A68&lt;6.25,F68&lt;0.683,B68&lt;3.35),"virginica",IF(AND(D68&lt;1.75,C68&lt;5.35,D68&gt;=0.6,G68&gt;=6.3,A68&lt;6.25,F68&lt;0.683,B68&lt;3.35),"versicolor",IF(AND(D68&gt;=1.75,C68&lt;5.35,D68&gt;=0.6,G68&gt;=6.3,A68&lt;6.25,F68&lt;0.683,B68&lt;3.35),"virginica","shouldnthappen"))))))))))))))</f>
        <v>virginica</v>
      </c>
      <c r="AC68" s="1" t="str">
        <f aca="false">IF(AND(B68&gt;=3.3),"setosa",IF(AND(C68&lt;2.45,D68&lt;1.55,B68&lt;3.3),"setosa",IF(AND(F68&gt;=0.211,D68&gt;=1.55,B68&lt;3.3),"virginica",IF(AND(C68&lt;4.9,C68&gt;=2.45,D68&lt;1.55,B68&lt;3.3),"versicolor",IF(AND(C68&gt;=4.9,C68&gt;=2.45,D68&lt;1.55,B68&lt;3.3),"virginica",IF(AND(F68&lt;0.138,F68&lt;0.211,D68&gt;=1.55,B68&lt;3.3),"virginica",IF(AND(F68&gt;=0.138,F68&lt;0.211,D68&gt;=1.55,B68&lt;3.3),"versicolor","shouldnthappen")))))))</f>
        <v>virginica</v>
      </c>
      <c r="AD68" s="1" t="str">
        <f aca="false">IF(AND(D68&gt;=1.75),"virginica",IF(AND(D68&lt;0.75,D68&lt;1.75),"setosa",IF(AND(D68&lt;1.35,D68&gt;=0.75,D68&lt;1.75),"versicolor",IF(AND(B68&lt;2.6,C68&lt;4.85,D68&gt;=1.35,D68&gt;=0.75,D68&lt;1.75),"virginica",IF(AND(B68&gt;=2.6,C68&lt;4.85,D68&gt;=1.35,D68&gt;=0.75,D68&lt;1.75),"versicolor",IF(AND(A68&lt;6.4,C68&gt;=4.85,D68&gt;=1.35,D68&gt;=0.75,D68&lt;1.75),"virginica",IF(AND(A68&gt;=6.4,C68&gt;=4.85,D68&gt;=1.35,D68&gt;=0.75,D68&lt;1.75),"versicolor","shouldnthappen")))))))</f>
        <v>virginica</v>
      </c>
      <c r="AE68" s="1" t="str">
        <f aca="false">IF(AND(C68&lt;2.45),"setosa",IF(AND(F68&lt;0.07,C68&gt;=2.45),"virginica",IF(AND(A68&gt;=5,C68&lt;4.75,F68&gt;=0.07,C68&gt;=2.45),"versicolor",IF(AND(F68&lt;0.182,C68&gt;=4.75,F68&gt;=0.07,C68&gt;=2.45),"versicolor",IF(AND(B68&lt;2.45,A68&lt;5,C68&lt;4.75,F68&gt;=0.07,C68&gt;=2.45),"versicolor",IF(AND(B68&gt;=2.45,A68&lt;5,C68&lt;4.75,F68&gt;=0.07,C68&gt;=2.45),"virginica",IF(AND(F68&gt;=0.468,F68&gt;=0.182,C68&gt;=4.75,F68&gt;=0.07,C68&gt;=2.45),"virginica",IF(AND(A68&gt;=6.85,F68&lt;0.468,F68&gt;=0.182,C68&gt;=4.75,F68&gt;=0.07,C68&gt;=2.45),"virginica",IF(AND(B68&lt;2.6,A68&lt;6.85,F68&lt;0.468,F68&gt;=0.182,C68&gt;=4.75,F68&gt;=0.07,C68&gt;=2.45),"virginica",IF(AND(B68&gt;=2.6,A68&lt;6.85,F68&lt;0.468,F68&gt;=0.182,C68&gt;=4.75,F68&gt;=0.07,C68&gt;=2.45),"versicolor","shouldnthappen"))))))))))</f>
        <v>virginica</v>
      </c>
      <c r="AF68" s="1" t="str">
        <f aca="false">IF(AND(D68&lt;0.75,A68&lt;5.45),"setosa",IF(AND(D68&gt;=1.75,A68&gt;=5.45),"virginica",IF(AND(G68&lt;6.094,D68&gt;=0.75,A68&lt;5.45),"virginica",IF(AND(G68&gt;=6.094,D68&gt;=0.75,A68&lt;5.45),"versicolor",IF(AND(C68&lt;2.75,D68&lt;1.75,A68&gt;=5.45),"setosa",IF(AND(D68&lt;1.45,C68&gt;=2.75,D68&lt;1.75,A68&gt;=5.45),"versicolor",IF(AND(B68&lt;2.75,D68&gt;=1.45,C68&gt;=2.75,D68&lt;1.75,A68&gt;=5.45),"versicolor",IF(AND(C68&lt;5.05,B68&gt;=2.75,D68&gt;=1.45,C68&gt;=2.75,D68&lt;1.75,A68&gt;=5.45),"versicolor",IF(AND(C68&gt;=5.05,B68&gt;=2.75,D68&gt;=1.45,C68&gt;=2.75,D68&lt;1.75,A68&gt;=5.45),"virginica","shouldnthappen")))))))))</f>
        <v>virginica</v>
      </c>
      <c r="AG68" s="1" t="str">
        <f aca="false">IF(AND(D68&lt;0.65,G68&lt;8.868,A68&lt;5.3),"setosa",IF(AND(C68&lt;2.6,G68&gt;=8.868,A68&lt;5.3),"setosa",IF(AND(C68&gt;=2.6,G68&gt;=8.868,A68&lt;5.3),"versicolor",IF(AND(C68&gt;=4.95,D68&lt;1.55,A68&gt;=5.3),"virginica",IF(AND(G68&lt;13.795,D68&gt;=1.55,A68&gt;=5.3),"virginica",IF(AND(C68&lt;3.75,D68&gt;=0.65,G68&lt;8.868,A68&lt;5.3),"versicolor",IF(AND(C68&gt;=3.75,D68&gt;=0.65,G68&lt;8.868,A68&lt;5.3),"virginica",IF(AND(C68&lt;2.6,C68&lt;4.95,D68&lt;1.55,A68&gt;=5.3),"setosa",IF(AND(C68&gt;=2.6,C68&lt;4.95,D68&lt;1.55,A68&gt;=5.3),"versicolor",IF(AND(C68&lt;4.75,G68&gt;=13.795,D68&gt;=1.55,A68&gt;=5.3),"versicolor",IF(AND(C68&gt;=4.75,G68&gt;=13.795,D68&gt;=1.55,A68&gt;=5.3),"virginica","shouldnthappen")))))))))))</f>
        <v>virginica</v>
      </c>
      <c r="AH68" s="1" t="str">
        <f aca="false">IF(AND(D68&lt;0.75),"setosa",IF(AND(C68&lt;4.75,D68&gt;=0.75),"versicolor",IF(AND(G68&lt;13.757,C68&gt;=4.75,D68&gt;=0.75),"virginica",IF(AND(B68&lt;3.05,G68&gt;=13.757,C68&gt;=4.75,D68&gt;=0.75),"virginica",IF(AND(A68&lt;6.65,B68&gt;=3.05,G68&gt;=13.757,C68&gt;=4.75,D68&gt;=0.75),"virginica",IF(AND(A68&gt;=6.65,B68&gt;=3.05,G68&gt;=13.757,C68&gt;=4.75,D68&gt;=0.75),"versicolor","shouldnthappen"))))))</f>
        <v>virginica</v>
      </c>
      <c r="AI68" s="1" t="str">
        <f aca="false">IF(AND(D68&lt;0.7),"setosa",IF(AND(C68&lt;4.75,D68&gt;=0.7),"versicolor",IF(AND(A68&lt;6.6,F68&lt;0.482,C68&gt;=4.75,D68&gt;=0.7),"virginica",IF(AND(C68&gt;=4.95,F68&gt;=0.482,C68&gt;=4.75,D68&gt;=0.7),"virginica",IF(AND(D68&lt;1.9,A68&gt;=6.6,F68&lt;0.482,C68&gt;=4.75,D68&gt;=0.7),"versicolor",IF(AND(D68&gt;=1.9,A68&gt;=6.6,F68&lt;0.482,C68&gt;=4.75,D68&gt;=0.7),"virginica",IF(AND(F68&gt;=0.766,C68&lt;4.95,F68&gt;=0.482,C68&gt;=4.75,D68&gt;=0.7),"virginica",IF(AND(B68&lt;2.95,F68&lt;0.766,C68&lt;4.95,F68&gt;=0.482,C68&gt;=4.75,D68&gt;=0.7),"virginica",IF(AND(B68&gt;=2.95,F68&lt;0.766,C68&lt;4.95,F68&gt;=0.482,C68&gt;=4.75,D68&gt;=0.7),"versicolor","shouldnthappen")))))))))</f>
        <v>virginica</v>
      </c>
      <c r="AJ68" s="1" t="str">
        <f aca="false">IF(AND(C68&lt;2.45,C68&lt;4.75),"setosa",IF(AND(D68&gt;=1.65,C68&gt;=4.75),"virginica",IF(AND(A68&lt;4.95,C68&gt;=2.45,C68&lt;4.75),"virginica",IF(AND(A68&gt;=4.95,C68&gt;=2.45,C68&lt;4.75),"versicolor",IF(AND(B68&lt;2.95,D68&lt;1.65,C68&gt;=4.75),"virginica",IF(AND(B68&gt;=2.95,D68&lt;1.65,C68&gt;=4.75),"versicolor","shouldnthappen"))))))</f>
        <v>virginica</v>
      </c>
      <c r="AK68" s="1" t="str">
        <f aca="false">IF(AND(D68&lt;0.75,A68&lt;5.45),"setosa",IF(AND(B68&lt;2.45,D68&gt;=0.75,A68&lt;5.45),"versicolor",IF(AND(A68&gt;=5.55,C68&lt;4.75,A68&gt;=5.45),"versicolor",IF(AND(C68&gt;=5.15,C68&gt;=4.75,A68&gt;=5.45),"virginica",IF(AND(G68&lt;6.094,B68&gt;=2.45,D68&gt;=0.75,A68&lt;5.45),"virginica",IF(AND(G68&gt;=6.094,B68&gt;=2.45,D68&gt;=0.75,A68&lt;5.45),"versicolor",IF(AND(D68&lt;0.6,A68&lt;5.55,C68&lt;4.75,A68&gt;=5.45),"setosa",IF(AND(D68&gt;=0.6,A68&lt;5.55,C68&lt;4.75,A68&gt;=5.45),"versicolor",IF(AND(C68&lt;4.95,C68&lt;5.15,C68&gt;=4.75,A68&gt;=5.45),"virginica",IF(AND(G68&lt;12.627,C68&lt;5.05,C68&gt;=4.95,C68&lt;5.15,C68&gt;=4.75,A68&gt;=5.45),"virginica",IF(AND(G68&gt;=12.627,C68&lt;5.05,C68&gt;=4.95,C68&lt;5.15,C68&gt;=4.75,A68&gt;=5.45),"versicolor",IF(AND(D68&lt;1.7,C68&gt;=5.05,C68&gt;=4.95,C68&lt;5.15,C68&gt;=4.75,A68&gt;=5.45),"versicolor",IF(AND(D68&gt;=1.7,C68&gt;=5.05,C68&gt;=4.95,C68&lt;5.15,C68&gt;=4.75,A68&gt;=5.45),"virginica","shouldnthappen")))))))))))))</f>
        <v>virginica</v>
      </c>
      <c r="AL68" s="1" t="str">
        <f aca="false">IF(AND(B68&lt;2.45,B68&lt;3.15),"versicolor",IF(AND(D68&lt;0.95,G68&lt;15.141,B68&gt;=3.15),"setosa",IF(AND(G68&lt;15.429,G68&gt;=15.141,B68&gt;=3.15),"versicolor",IF(AND(G68&gt;=15.429,G68&gt;=15.141,B68&gt;=3.15),"virginica",IF(AND(C68&lt;2.3,C68&lt;4.75,B68&gt;=2.45,B68&lt;3.15),"setosa",IF(AND(G68&gt;=16.072,C68&gt;=4.75,B68&gt;=2.45,B68&lt;3.15),"versicolor",IF(AND(G68&lt;11.833,D68&gt;=0.95,G68&lt;15.141,B68&gt;=3.15),"virginica",IF(AND(A68&lt;5,C68&gt;=2.3,C68&lt;4.75,B68&gt;=2.45,B68&lt;3.15),"virginica",IF(AND(A68&gt;=5,C68&gt;=2.3,C68&lt;4.75,B68&gt;=2.45,B68&lt;3.15),"versicolor",IF(AND(G68&lt;14.342,G68&gt;=11.833,D68&gt;=0.95,G68&lt;15.141,B68&gt;=3.15),"versicolor",IF(AND(G68&gt;=14.342,G68&gt;=11.833,D68&gt;=0.95,G68&lt;15.141,B68&gt;=3.15),"virginica",IF(AND(G68&lt;13.757,F68&gt;=0.741,G68&lt;16.072,C68&gt;=4.75,B68&gt;=2.45,B68&lt;3.15),"virginica",IF(AND(F68&gt;=0.546,A68&lt;6.15,F68&lt;0.741,G68&lt;16.072,C68&gt;=4.75,B68&gt;=2.45,B68&lt;3.15),"virginica",IF(AND(D68&gt;=1.75,A68&gt;=6.15,F68&lt;0.741,G68&lt;16.072,C68&gt;=4.75,B68&gt;=2.45,B68&lt;3.15),"virginica",IF(AND(C68&lt;4.85,G68&gt;=13.757,F68&gt;=0.741,G68&lt;16.072,C68&gt;=4.75,B68&gt;=2.45,B68&lt;3.15),"virginica",IF(AND(C68&gt;=4.85,G68&gt;=13.757,F68&gt;=0.741,G68&lt;16.072,C68&gt;=4.75,B68&gt;=2.45,B68&lt;3.15),"versicolor",IF(AND(F68&lt;0.331,F68&lt;0.546,A68&lt;6.15,F68&lt;0.741,G68&lt;16.072,C68&gt;=4.75,B68&gt;=2.45,B68&lt;3.15),"virginica",IF(AND(F68&gt;=0.331,F68&lt;0.546,A68&lt;6.15,F68&lt;0.741,G68&lt;16.072,C68&gt;=4.75,B68&gt;=2.45,B68&lt;3.15),"versicolor",IF(AND(G68&lt;10.661,D68&lt;1.75,A68&gt;=6.15,F68&lt;0.741,G68&lt;16.072,C68&gt;=4.75,B68&gt;=2.45,B68&lt;3.15),"virginica",IF(AND(G68&gt;=10.661,D68&lt;1.75,A68&gt;=6.15,F68&lt;0.741,G68&lt;16.072,C68&gt;=4.75,B68&gt;=2.45,B68&lt;3.15),"versicolor","shouldnthappen"))))))))))))))))))))</f>
        <v>versicolor</v>
      </c>
      <c r="AM68" s="1" t="str">
        <f aca="false">IF(AND(D68&lt;1.35,F68&gt;=0.917),"setosa",IF(AND(D68&gt;=1.35,F68&gt;=0.917),"virginica",IF(AND(D68&lt;0.75,D68&lt;1.55,F68&lt;0.917),"setosa",IF(AND(C68&gt;=4.8,D68&gt;=1.55,F68&lt;0.917),"virginica",IF(AND(A68&lt;5.95,D68&gt;=0.75,D68&lt;1.55,F68&lt;0.917),"versicolor",IF(AND(F68&lt;0.473,C68&lt;4.8,D68&gt;=1.55,F68&lt;0.917),"virginica",IF(AND(F68&gt;=0.473,C68&lt;4.8,D68&gt;=1.55,F68&lt;0.917),"versicolor",IF(AND(C68&lt;4.95,A68&gt;=5.95,D68&gt;=0.75,D68&lt;1.55,F68&lt;0.917),"versicolor",IF(AND(C68&gt;=4.95,A68&gt;=5.95,D68&gt;=0.75,D68&lt;1.55,F68&lt;0.917),"virginica","shouldnthappen")))))))))</f>
        <v>virginica</v>
      </c>
      <c r="AN68" s="1" t="str">
        <f aca="false">IF(AND(D68&lt;0.75,A68&lt;5.45),"setosa",IF(AND(D68&lt;1.55,D68&gt;=0.75,A68&lt;5.45),"versicolor",IF(AND(D68&gt;=1.55,D68&gt;=0.75,A68&lt;5.45),"virginica",IF(AND(A68&gt;=5.75,C68&lt;4.75,A68&gt;=5.45),"versicolor",IF(AND(F68&lt;0.361,C68&gt;=4.75,A68&gt;=5.45),"virginica",IF(AND(C68&lt;2.6,A68&lt;5.75,C68&lt;4.75,A68&gt;=5.45),"setosa",IF(AND(C68&gt;=2.6,A68&lt;5.75,C68&lt;4.75,A68&gt;=5.45),"versicolor",IF(AND(D68&gt;=1.7,F68&gt;=0.361,C68&gt;=4.75,A68&gt;=5.45),"virginica",IF(AND(B68&lt;2.65,D68&lt;1.7,F68&gt;=0.361,C68&gt;=4.75,A68&gt;=5.45),"virginica",IF(AND(A68&lt;7.05,B68&gt;=2.65,D68&lt;1.7,F68&gt;=0.361,C68&gt;=4.75,A68&gt;=5.45),"versicolor",IF(AND(A68&gt;=7.05,B68&gt;=2.65,D68&lt;1.7,F68&gt;=0.361,C68&gt;=4.75,A68&gt;=5.45),"virginica","shouldnthappen")))))))))))</f>
        <v>virginica</v>
      </c>
      <c r="AO68" s="1" t="str">
        <f aca="false">IF(AND(D68&lt;0.7),"setosa",IF(AND(A68&lt;4.95,C68&lt;4.85,D68&gt;=0.7),"virginica",IF(AND(A68&gt;=4.95,C68&lt;4.85,D68&gt;=0.7),"versicolor",IF(AND(D68&gt;=1.7,C68&gt;=4.85,D68&gt;=0.7),"virginica",IF(AND(F68&lt;0.325,D68&lt;1.7,C68&gt;=4.85,D68&gt;=0.7),"virginica",IF(AND(D68&lt;1.55,F68&gt;=0.325,D68&lt;1.7,C68&gt;=4.85,D68&gt;=0.7),"virginica",IF(AND(D68&gt;=1.55,F68&gt;=0.325,D68&lt;1.7,C68&gt;=4.85,D68&gt;=0.7),"versicolor","shouldnthappen")))))))</f>
        <v>virginica</v>
      </c>
      <c r="AP68" s="1" t="str">
        <f aca="false">IF(AND(D68&lt;0.75),"setosa",IF(AND(C68&lt;4.85,D68&gt;=0.75),"versicolor",IF(AND(G68&gt;=8.277,C68&gt;=4.85,D68&gt;=0.75),"virginica",IF(AND(F68&gt;=0.633,G68&lt;8.277,C68&gt;=4.85,D68&gt;=0.75),"virginica",IF(AND(G68&lt;7.61,F68&lt;0.633,G68&lt;8.277,C68&gt;=4.85,D68&gt;=0.75),"virginica",IF(AND(G68&gt;=7.61,F68&lt;0.633,G68&lt;8.277,C68&gt;=4.85,D68&gt;=0.75),"versicolor","shouldnthappen"))))))</f>
        <v>virginica</v>
      </c>
      <c r="AQ68" s="1" t="str">
        <f aca="false">IF(AND(C68&lt;2.65,A68&gt;=5.45,C68&lt;4.75),"setosa",IF(AND(C68&gt;=2.65,A68&gt;=5.45,C68&lt;4.75),"versicolor",IF(AND(B68&lt;2.9,C68&lt;4.85,C68&gt;=4.75),"versicolor",IF(AND(B68&gt;=2.9,C68&lt;4.85,C68&gt;=4.75),"virginica",IF(AND(D68&lt;1.7,C68&gt;=4.85,C68&gt;=4.75),"versicolor",IF(AND(D68&gt;=1.7,C68&gt;=4.85,C68&gt;=4.75),"virginica",IF(AND(C68&lt;2.45,G68&lt;14.126,A68&lt;5.45,C68&lt;4.75),"setosa",IF(AND(C68&gt;=2.45,G68&lt;14.126,A68&lt;5.45,C68&lt;4.75),"versicolor",IF(AND(C68&lt;2.4,G68&gt;=14.126,A68&lt;5.45,C68&lt;4.75),"setosa",IF(AND(C68&gt;=2.4,G68&gt;=14.126,A68&lt;5.45,C68&lt;4.75),"versicolor","shouldnthappen"))))))))))</f>
        <v>virginica</v>
      </c>
      <c r="AR68" s="1" t="str">
        <f aca="false">IF(AND(C68&lt;2.45,C68&lt;4.85),"setosa",IF(AND(C68&gt;=5.15,C68&gt;=4.85),"virginica",IF(AND(A68&gt;=4.95,C68&gt;=2.45,C68&lt;4.85),"versicolor",IF(AND(D68&lt;1.35,A68&lt;4.95,C68&gt;=2.45,C68&lt;4.85),"versicolor",IF(AND(D68&gt;=1.35,A68&lt;4.95,C68&gt;=2.45,C68&lt;4.85),"virginica",IF(AND(F68&lt;0.35,G68&lt;12.751,C68&lt;5.15,C68&gt;=4.85),"virginica",IF(AND(A68&lt;6.5,G68&gt;=12.751,C68&lt;5.15,C68&gt;=4.85),"virginica",IF(AND(A68&gt;=6.5,G68&gt;=12.751,C68&lt;5.15,C68&gt;=4.85),"versicolor",IF(AND(B68&gt;=2.75,F68&gt;=0.35,G68&lt;12.751,C68&lt;5.15,C68&gt;=4.85),"virginica",IF(AND(C68&lt;5.05,B68&lt;2.75,F68&gt;=0.35,G68&lt;12.751,C68&lt;5.15,C68&gt;=4.85),"virginica",IF(AND(C68&gt;=5.05,B68&lt;2.75,F68&gt;=0.35,G68&lt;12.751,C68&lt;5.15,C68&gt;=4.85),"versicolor","shouldnthappen")))))))))))</f>
        <v>virginica</v>
      </c>
      <c r="AS68" s="1" t="str">
        <f aca="false">IF(AND(F68&gt;=0.9,B68&lt;3.05),"virginica",IF(AND(A68&lt;5.9,B68&gt;=3.05),"setosa",IF(AND(D68&lt;1.65,A68&gt;=5.9,B68&gt;=3.05),"versicolor",IF(AND(D68&gt;=1.65,A68&gt;=5.9,B68&gt;=3.05),"virginica",IF(AND(D68&gt;=1.75,C68&gt;=4.85,F68&lt;0.9,B68&lt;3.05),"virginica",IF(AND(C68&lt;2.2,B68&lt;2.95,C68&lt;4.85,F68&lt;0.9,B68&lt;3.05),"setosa",IF(AND(C68&gt;=2.2,B68&lt;2.95,C68&lt;4.85,F68&lt;0.9,B68&lt;3.05),"versicolor",IF(AND(C68&lt;2.8,B68&gt;=2.95,C68&lt;4.85,F68&lt;0.9,B68&lt;3.05),"setosa",IF(AND(C68&gt;=2.8,B68&gt;=2.95,C68&lt;4.85,F68&lt;0.9,B68&lt;3.05),"versicolor",IF(AND(G68&lt;13.879,D68&lt;1.75,C68&gt;=4.85,F68&lt;0.9,B68&lt;3.05),"virginica",IF(AND(G68&gt;=13.879,D68&lt;1.75,C68&gt;=4.85,F68&lt;0.9,B68&lt;3.05),"versicolor","shouldnthappen")))))))))))</f>
        <v>virginica</v>
      </c>
      <c r="AT68" s="1" t="str">
        <f aca="false">IF(AND(D68&lt;0.75),"setosa",IF(AND(D68&gt;=1.75,D68&gt;=0.75),"virginica",IF(AND(D68&lt;1.45,G68&lt;7.37,D68&lt;1.75,D68&gt;=0.75),"versicolor",IF(AND(D68&gt;=1.45,G68&lt;7.37,D68&lt;1.75,D68&gt;=0.75),"virginica",IF(AND(C68&lt;5.45,G68&gt;=7.37,D68&lt;1.75,D68&gt;=0.75),"versicolor",IF(AND(C68&gt;=5.45,G68&gt;=7.37,D68&lt;1.75,D68&gt;=0.75),"virginica","shouldnthappen"))))))</f>
        <v>virginica</v>
      </c>
      <c r="AU68" s="1" t="str">
        <f aca="false">IF(AND(D68&lt;0.7),"setosa",IF(AND(D68&gt;=1.7,A68&gt;=6.15,D68&gt;=0.7),"virginica",IF(AND(B68&gt;=2.55,C68&lt;4.75,A68&lt;6.15,D68&gt;=0.7),"versicolor",IF(AND(D68&gt;=1.7,C68&gt;=4.75,A68&lt;6.15,D68&gt;=0.7),"virginica",IF(AND(C68&lt;5.25,D68&lt;1.7,A68&gt;=6.15,D68&gt;=0.7),"versicolor",IF(AND(C68&gt;=5.25,D68&lt;1.7,A68&gt;=6.15,D68&gt;=0.7),"virginica",IF(AND(C68&lt;4.25,B68&lt;2.55,C68&lt;4.75,A68&lt;6.15,D68&gt;=0.7),"versicolor",IF(AND(C68&gt;=4.25,B68&lt;2.55,C68&lt;4.75,A68&lt;6.15,D68&gt;=0.7),"virginica",IF(AND(B68&lt;2.65,D68&lt;1.7,C68&gt;=4.75,A68&lt;6.15,D68&gt;=0.7),"virginica",IF(AND(B68&gt;=2.65,D68&lt;1.7,C68&gt;=4.75,A68&lt;6.15,D68&gt;=0.7),"versicolor","shouldnthappen"))))))))))</f>
        <v>virginica</v>
      </c>
      <c r="AV68" s="1" t="str">
        <f aca="false">IF(AND(D68&lt;0.75),"setosa",IF(AND(F68&gt;=0.899,D68&gt;=0.75),"virginica",IF(AND(D68&lt;1.65,A68&lt;6.05,F68&lt;0.899,D68&gt;=0.75),"versicolor",IF(AND(D68&gt;=1.65,A68&lt;6.05,F68&lt;0.899,D68&gt;=0.75),"virginica",IF(AND(C68&gt;=5.05,A68&gt;=6.05,F68&lt;0.899,D68&gt;=0.75),"virginica",IF(AND(G68&gt;=13.757,C68&lt;5.05,A68&gt;=6.05,F68&lt;0.899,D68&gt;=0.75),"versicolor",IF(AND(D68&lt;1.6,G68&lt;13.757,C68&lt;5.05,A68&gt;=6.05,F68&lt;0.899,D68&gt;=0.75),"versicolor",IF(AND(D68&gt;=1.6,G68&lt;13.757,C68&lt;5.05,A68&gt;=6.05,F68&lt;0.899,D68&gt;=0.75),"virginica","shouldnthappen"))))))))</f>
        <v>virginica</v>
      </c>
      <c r="AW68" s="1" t="str">
        <f aca="false">IF(AND(F68&lt;0.117,A68&gt;=5.55),"virginica",IF(AND(A68&gt;=5.2,G68&lt;6.086,A68&lt;5.55),"versicolor",IF(AND(D68&lt;0.7,G68&gt;=6.086,A68&lt;5.55),"setosa",IF(AND(D68&gt;=0.7,G68&gt;=6.086,A68&lt;5.55),"versicolor",IF(AND(A68&lt;4.75,A68&lt;5.2,G68&lt;6.086,A68&lt;5.55),"setosa",IF(AND(A68&gt;=4.75,A68&lt;5.2,G68&lt;6.086,A68&lt;5.55),"virginica",IF(AND(D68&gt;=1.65,C68&lt;4.95,F68&gt;=0.117,A68&gt;=5.55),"virginica",IF(AND(D68&gt;=1.75,C68&gt;=4.95,F68&gt;=0.117,A68&gt;=5.55),"virginica",IF(AND(C68&lt;2.6,D68&lt;1.65,C68&lt;4.95,F68&gt;=0.117,A68&gt;=5.55),"setosa",IF(AND(C68&gt;=2.6,D68&lt;1.65,C68&lt;4.95,F68&gt;=0.117,A68&gt;=5.55),"versicolor",IF(AND(D68&lt;1.55,D68&lt;1.75,C68&gt;=4.95,F68&gt;=0.117,A68&gt;=5.55),"virginica",IF(AND(A68&lt;6.95,D68&gt;=1.55,D68&lt;1.75,C68&gt;=4.95,F68&gt;=0.117,A68&gt;=5.55),"versicolor",IF(AND(A68&gt;=6.95,D68&gt;=1.55,D68&lt;1.75,C68&gt;=4.95,F68&gt;=0.117,A68&gt;=5.55),"virginica","shouldnthappen")))))))))))))</f>
        <v>virginica</v>
      </c>
      <c r="AX68" s="1" t="str">
        <f aca="false">IF(AND(D68&lt;0.75),"setosa",IF(AND(F68&lt;0.138,D68&gt;=0.75),"virginica",IF(AND(C68&lt;4.45,A68&lt;6.15,F68&gt;=0.138,D68&gt;=0.75),"versicolor",IF(AND(C68&gt;=5.05,A68&gt;=6.15,F68&gt;=0.138,D68&gt;=0.75),"virginica",IF(AND(B68&lt;2.65,C68&gt;=4.45,A68&lt;6.15,F68&gt;=0.138,D68&gt;=0.75),"virginica",IF(AND(A68&gt;=6.35,C68&lt;5.05,A68&gt;=6.15,F68&gt;=0.138,D68&gt;=0.75),"versicolor",IF(AND(A68&lt;5.65,B68&gt;=2.65,C68&gt;=4.45,A68&lt;6.15,F68&gt;=0.138,D68&gt;=0.75),"virginica",IF(AND(D68&lt;1.75,A68&lt;6.35,C68&lt;5.05,A68&gt;=6.15,F68&gt;=0.138,D68&gt;=0.75),"versicolor",IF(AND(D68&gt;=1.75,A68&lt;6.35,C68&lt;5.05,A68&gt;=6.15,F68&gt;=0.138,D68&gt;=0.75),"virginica",IF(AND(D68&lt;1.7,A68&gt;=5.65,B68&gt;=2.65,C68&gt;=4.45,A68&lt;6.15,F68&gt;=0.138,D68&gt;=0.75),"versicolor",IF(AND(D68&gt;=1.7,A68&gt;=5.65,B68&gt;=2.65,C68&gt;=4.45,A68&lt;6.15,F68&gt;=0.138,D68&gt;=0.75),"virginica","shouldnthappen")))))))))))</f>
        <v>virginica</v>
      </c>
      <c r="AY68" s="1" t="str">
        <f aca="false">IF(AND(D68&lt;0.75,A68&lt;5.55),"setosa",IF(AND(A68&lt;4.95,D68&gt;=0.75,A68&lt;5.55),"virginica",IF(AND(A68&gt;=4.95,D68&gt;=0.75,A68&lt;5.55),"versicolor",IF(AND(C68&lt;2.6,C68&lt;4.85,A68&gt;=5.55),"setosa",IF(AND(C68&gt;=2.6,C68&lt;4.85,A68&gt;=5.55),"versicolor",IF(AND(D68&gt;=1.75,C68&gt;=4.85,A68&gt;=5.55),"virginica",IF(AND(F68&lt;0.405,D68&lt;1.75,C68&gt;=4.85,A68&gt;=5.55),"versicolor",IF(AND(B68&lt;3.05,F68&gt;=0.405,D68&lt;1.75,C68&gt;=4.85,A68&gt;=5.55),"virginica",IF(AND(B68&gt;=3.05,F68&gt;=0.405,D68&lt;1.75,C68&gt;=4.85,A68&gt;=5.55),"versicolor","shouldnthappen")))))))))</f>
        <v>virginica</v>
      </c>
      <c r="AZ68" s="1" t="str">
        <f aca="false">IF(AND(D68&lt;0.75),"setosa",IF(AND(F68&lt;0.9,C68&lt;4.95,D68&gt;=0.75),"versicolor",IF(AND(F68&gt;=0.9,C68&lt;4.95,D68&gt;=0.75),"virginica",IF(AND(D68&gt;=1.7,C68&gt;=4.95,D68&gt;=0.75),"virginica",IF(AND(F68&lt;0.405,D68&lt;1.7,C68&gt;=4.95,D68&gt;=0.75),"versicolor",IF(AND(F68&gt;=0.405,D68&lt;1.7,C68&gt;=4.95,D68&gt;=0.75),"virginica","shouldnthappen"))))))</f>
        <v>virginica</v>
      </c>
      <c r="BA68" s="1" t="str">
        <f aca="false">IF(AND(D68&lt;0.75),"setosa",IF(AND(D68&gt;=1.7,C68&gt;=5.05,D68&gt;=0.75),"virginica",IF(AND(D68&lt;1.45,D68&lt;1.6,C68&lt;5.05,D68&gt;=0.75),"versicolor",IF(AND(A68&lt;5.8,D68&gt;=1.6,C68&lt;5.05,D68&gt;=0.75),"virginica",IF(AND(A68&gt;=5.8,D68&gt;=1.6,C68&lt;5.05,D68&gt;=0.75),"versicolor",IF(AND(F68&lt;0.417,D68&lt;1.7,C68&gt;=5.05,D68&gt;=0.75),"versicolor",IF(AND(F68&gt;=0.417,D68&lt;1.7,C68&gt;=5.05,D68&gt;=0.75),"virginica",IF(AND(A68&lt;5.95,D68&gt;=1.45,D68&lt;1.6,C68&lt;5.05,D68&gt;=0.75),"versicolor",IF(AND(G68&lt;10.618,A68&gt;=5.95,D68&gt;=1.45,D68&lt;1.6,C68&lt;5.05,D68&gt;=0.75),"virginica",IF(AND(G68&gt;=10.618,A68&gt;=5.95,D68&gt;=1.45,D68&lt;1.6,C68&lt;5.05,D68&gt;=0.75),"versicolor","shouldnthappen"))))))))))</f>
        <v>virginica</v>
      </c>
      <c r="BB68" s="1" t="str">
        <f aca="false">IF(AND(C68&lt;2.6),"setosa",IF(AND(D68&gt;=1.75,C68&gt;=2.6),"virginica",IF(AND(C68&gt;=5.45,D68&lt;1.75,C68&gt;=2.6),"virginica",IF(AND(F68&gt;=0.259,C68&lt;5.45,D68&lt;1.75,C68&gt;=2.6),"versicolor",IF(AND(C68&lt;5.05,F68&lt;0.259,C68&lt;5.45,D68&lt;1.75,C68&gt;=2.6),"versicolor",IF(AND(C68&gt;=5.05,F68&lt;0.259,C68&lt;5.45,D68&lt;1.75,C68&gt;=2.6),"virginica","shouldnthappen"))))))</f>
        <v>virginica</v>
      </c>
      <c r="BC68" s="1" t="str">
        <f aca="false">IF(AND(A68&lt;4.95,B68&lt;2.7,A68&lt;5.55),"virginica",IF(AND(A68&gt;=4.95,B68&lt;2.7,A68&lt;5.55),"versicolor",IF(AND(C68&lt;3.2,B68&gt;=2.7,A68&lt;5.55),"setosa",IF(AND(C68&gt;=3.2,B68&gt;=2.7,A68&lt;5.55),"versicolor",IF(AND(F68&gt;=0.85,A68&lt;6.15,A68&gt;=5.55),"virginica",IF(AND(D68&lt;1.45,A68&gt;=6.15,A68&gt;=5.55),"versicolor",IF(AND(C68&lt;4.8,F68&lt;0.85,A68&lt;6.15,A68&gt;=5.55),"versicolor",IF(AND(D68&gt;=1.7,D68&gt;=1.45,A68&gt;=6.15,A68&gt;=5.55),"virginica",IF(AND(G68&lt;9.333,C68&gt;=4.8,F68&lt;0.85,A68&lt;6.15,A68&gt;=5.55),"versicolor",IF(AND(G68&gt;=9.333,C68&gt;=4.8,F68&lt;0.85,A68&lt;6.15,A68&gt;=5.55),"virginica",IF(AND(C68&lt;4.9,D68&lt;1.7,D68&gt;=1.45,A68&gt;=6.15,A68&gt;=5.55),"versicolor",IF(AND(C68&gt;=4.9,D68&lt;1.7,D68&gt;=1.45,A68&gt;=6.15,A68&gt;=5.55),"virginica","shouldnthappen"))))))))))))</f>
        <v>virginica</v>
      </c>
      <c r="BD68" s="1" t="str">
        <f aca="false">IF(AND(C68&lt;2.35),"setosa",IF(AND(C68&lt;4.75,B68&lt;2.55,C68&gt;=2.35),"versicolor",IF(AND(C68&gt;=4.75,B68&lt;2.55,C68&gt;=2.35),"virginica",IF(AND(C68&lt;4.75,B68&gt;=2.55,C68&gt;=2.35),"versicolor",IF(AND(D68&gt;=1.75,C68&gt;=4.75,B68&gt;=2.55,C68&gt;=2.35),"virginica",IF(AND(A68&gt;=6.5,D68&lt;1.75,C68&gt;=4.75,B68&gt;=2.55,C68&gt;=2.35),"versicolor",IF(AND(A68&lt;6.05,A68&lt;6.5,D68&lt;1.75,C68&gt;=4.75,B68&gt;=2.55,C68&gt;=2.35),"versicolor",IF(AND(A68&gt;=6.05,A68&lt;6.5,D68&lt;1.75,C68&gt;=4.75,B68&gt;=2.55,C68&gt;=2.35),"virginica","shouldnthappen"))))))))</f>
        <v>virginica</v>
      </c>
      <c r="BE68" s="1" t="str">
        <f aca="false">IF(AND(C68&lt;2.5),"setosa",IF(AND(D68&lt;1.65,C68&lt;4.75,C68&gt;=2.5),"versicolor",IF(AND(D68&gt;=1.65,C68&lt;4.75,C68&gt;=2.5),"virginica",IF(AND(D68&gt;=1.75,C68&gt;=4.75,C68&gt;=2.5),"virginica",IF(AND(C68&lt;4.95,D68&lt;1.75,C68&gt;=4.75,C68&gt;=2.5),"versicolor",IF(AND(A68&lt;6.5,C68&gt;=4.95,D68&lt;1.75,C68&gt;=4.75,C68&gt;=2.5),"virginica",IF(AND(A68&gt;=6.5,C68&gt;=4.95,D68&lt;1.75,C68&gt;=4.75,C68&gt;=2.5),"versicolor","shouldnthappen")))))))</f>
        <v>virginica</v>
      </c>
      <c r="BF68" s="1" t="str">
        <f aca="false">IF(AND(G68&gt;=15.244),"virginica",IF(AND(C68&lt;3.2,B68&gt;=3.15,G68&lt;15.244),"setosa",IF(AND(A68&gt;=4.95,C68&lt;4.7,B68&lt;3.15,G68&lt;15.244),"versicolor",IF(AND(C68&gt;=5.15,C68&gt;=4.7,B68&lt;3.15,G68&lt;15.244),"virginica",IF(AND(A68&gt;=6.45,C68&gt;=3.2,B68&gt;=3.15,G68&lt;15.244),"virginica",IF(AND(D68&lt;0.95,A68&lt;4.95,C68&lt;4.7,B68&lt;3.15,G68&lt;15.244),"setosa",IF(AND(D68&gt;=0.95,A68&lt;4.95,C68&lt;4.7,B68&lt;3.15,G68&lt;15.244),"virginica",IF(AND(F68&lt;0.816,A68&lt;6.45,C68&gt;=3.2,B68&gt;=3.15,G68&lt;15.244),"virginica",IF(AND(F68&gt;=0.816,A68&lt;6.45,C68&gt;=3.2,B68&gt;=3.15,G68&lt;15.244),"versicolor",IF(AND(A68&gt;=6.5,B68&lt;3.05,C68&lt;5.15,C68&gt;=4.7,B68&lt;3.15,G68&lt;15.244),"versicolor",IF(AND(G68&lt;11.093,B68&gt;=3.05,C68&lt;5.15,C68&gt;=4.7,B68&lt;3.15,G68&lt;15.244),"virginica",IF(AND(G68&gt;=11.093,B68&gt;=3.05,C68&lt;5.15,C68&gt;=4.7,B68&lt;3.15,G68&lt;15.244),"versicolor",IF(AND(D68&gt;=1.7,A68&lt;6.5,B68&lt;3.05,C68&lt;5.15,C68&gt;=4.7,B68&lt;3.15,G68&lt;15.244),"virginica",IF(AND(G68&lt;7.498,D68&lt;1.7,A68&lt;6.5,B68&lt;3.05,C68&lt;5.15,C68&gt;=4.7,B68&lt;3.15,G68&lt;15.244),"virginica",IF(AND(G68&gt;=7.498,D68&lt;1.7,A68&lt;6.5,B68&lt;3.05,C68&lt;5.15,C68&gt;=4.7,B68&lt;3.15,G68&lt;15.244),"versicolor","shouldnthappen")))))))))))))))</f>
        <v>virginica</v>
      </c>
      <c r="BG68" s="1" t="str">
        <f aca="false">IF(AND(B68&gt;=3.35,C68&lt;4.85),"setosa",IF(AND(D68&gt;=1.75,C68&gt;=4.85),"virginica",IF(AND(D68&lt;0.75,B68&lt;3.35,C68&lt;4.85),"setosa",IF(AND(G68&gt;=13.879,D68&lt;1.75,C68&gt;=4.85),"versicolor",IF(AND(F68&gt;=0.9,D68&gt;=0.75,B68&lt;3.35,C68&lt;4.85),"virginica",IF(AND(F68&gt;=0.405,G68&lt;13.879,D68&lt;1.75,C68&gt;=4.85),"virginica",IF(AND(B68&gt;=2.55,F68&lt;0.9,D68&gt;=0.75,B68&lt;3.35,C68&lt;4.85),"versicolor",IF(AND(G68&lt;7.498,F68&lt;0.405,G68&lt;13.879,D68&lt;1.75,C68&gt;=4.85),"virginica",IF(AND(G68&gt;=7.498,F68&lt;0.405,G68&lt;13.879,D68&lt;1.75,C68&gt;=4.85),"versicolor",IF(AND(G68&lt;5.656,B68&lt;2.55,F68&lt;0.9,D68&gt;=0.75,B68&lt;3.35,C68&lt;4.85),"virginica",IF(AND(G68&gt;=5.656,B68&lt;2.55,F68&lt;0.9,D68&gt;=0.75,B68&lt;3.35,C68&lt;4.85),"versicolor","shouldnthappen")))))))))))</f>
        <v>virginica</v>
      </c>
      <c r="BH68" s="1" t="str">
        <f aca="false">IF(AND(D68&lt;0.7),"setosa",IF(AND(D68&gt;=1.65,A68&lt;6.65,D68&gt;=0.7),"virginica",IF(AND(D68&lt;1.55,A68&gt;=6.65,D68&gt;=0.7),"versicolor",IF(AND(D68&gt;=1.55,A68&gt;=6.65,D68&gt;=0.7),"virginica",IF(AND(F68&gt;=0.529,D68&lt;1.65,A68&lt;6.65,D68&gt;=0.7),"versicolor",IF(AND(C68&gt;=5.35,F68&lt;0.529,D68&lt;1.65,A68&lt;6.65,D68&gt;=0.7),"virginica",IF(AND(G68&gt;=7.411,C68&lt;5.35,F68&lt;0.529,D68&lt;1.65,A68&lt;6.65,D68&gt;=0.7),"versicolor",IF(AND(G68&lt;6.927,G68&lt;7.411,C68&lt;5.35,F68&lt;0.529,D68&lt;1.65,A68&lt;6.65,D68&gt;=0.7),"versicolor",IF(AND(G68&gt;=6.927,G68&lt;7.411,C68&lt;5.35,F68&lt;0.529,D68&lt;1.65,A68&lt;6.65,D68&gt;=0.7),"virginica","shouldnthappen")))))))))</f>
        <v>virginica</v>
      </c>
      <c r="BI68" s="1" t="str">
        <f aca="false">IF(AND(D68&gt;=1.7),"virginica",IF(AND(D68&lt;0.7,D68&lt;1.7),"setosa",IF(AND(D68&lt;1.45,G68&lt;7.37,D68&gt;=0.7,D68&lt;1.7),"versicolor",IF(AND(D68&gt;=1.45,G68&lt;7.37,D68&gt;=0.7,D68&lt;1.7),"virginica",IF(AND(B68&gt;=2.65,G68&gt;=7.37,D68&gt;=0.7,D68&lt;1.7),"versicolor",IF(AND(C68&lt;5.05,B68&lt;2.65,G68&gt;=7.37,D68&gt;=0.7,D68&lt;1.7),"versicolor",IF(AND(C68&gt;=5.05,B68&lt;2.65,G68&gt;=7.37,D68&gt;=0.7,D68&lt;1.7),"virginica","shouldnthappen")))))))</f>
        <v>virginica</v>
      </c>
    </row>
    <row r="69" customFormat="false" ht="13.8" hidden="false" customHeight="false" outlineLevel="0" collapsed="false">
      <c r="A69" s="1" t="n">
        <v>7.2</v>
      </c>
      <c r="B69" s="1" t="n">
        <v>3.6</v>
      </c>
      <c r="C69" s="1" t="n">
        <v>6.1</v>
      </c>
      <c r="D69" s="1" t="n">
        <v>2.5</v>
      </c>
      <c r="E69" s="1" t="s">
        <v>93</v>
      </c>
      <c r="F69" s="1" t="n">
        <v>0.218666523694992</v>
      </c>
      <c r="G69" s="1" t="n">
        <v>9.78930925047025</v>
      </c>
      <c r="H69" s="11" t="str">
        <f aca="false">E69</f>
        <v>virginica</v>
      </c>
      <c r="I69" s="1" t="str">
        <f aca="false">INDEX(L69:BI69, MODE(MATCH(L69:BI69, L69:BI69, 0 )))</f>
        <v>virginica</v>
      </c>
      <c r="J69" s="12" t="n">
        <f aca="false">COUNTIF(L69:BI69, H69) / COUNTA(L69:BI69)</f>
        <v>0.98</v>
      </c>
      <c r="K69" s="13" t="n">
        <f aca="false">I69=H69</f>
        <v>1</v>
      </c>
      <c r="L69" s="1" t="str">
        <f aca="false">IF(AND(C69&lt;3.65,B69&gt;=3.35),"setosa",IF(AND(C69&gt;=3.65,B69&gt;=3.35),"virginica",IF(AND(C69&lt;2.35,C69&lt;4.85,B69&lt;3.35),"setosa",IF(AND(F69&gt;=0.899,C69&gt;=2.35,C69&lt;4.85,B69&lt;3.35),"virginica",IF(AND(G69&gt;=8.268,B69&lt;2.75,C69&gt;=4.85,B69&lt;3.35),"virginica",IF(AND(D69&lt;1.55,B69&gt;=2.75,C69&gt;=4.85,B69&lt;3.35),"versicolor",IF(AND(D69&gt;=1.55,B69&gt;=2.75,C69&gt;=4.85,B69&lt;3.35),"virginica",IF(AND(G69&lt;6.537,F69&lt;0.899,C69&gt;=2.35,C69&lt;4.85,B69&lt;3.35),"virginica",IF(AND(G69&gt;=6.537,F69&lt;0.899,C69&gt;=2.35,C69&lt;4.85,B69&lt;3.35),"versicolor",IF(AND(G69&lt;6.878,G69&lt;8.268,B69&lt;2.75,C69&gt;=4.85,B69&lt;3.35),"virginica",IF(AND(G69&gt;=6.878,G69&lt;8.268,B69&lt;2.75,C69&gt;=4.85,B69&lt;3.35),"versicolor","shouldnthappen")))))))))))</f>
        <v>virginica</v>
      </c>
      <c r="M69" s="1" t="str">
        <f aca="false">IF(AND(C69&lt;2.6),"setosa",IF(AND(D69&gt;=1.75,C69&gt;=2.6),"virginica",IF(AND(G69&lt;6.094,D69&lt;1.75,C69&gt;=2.6),"virginica",IF(AND(D69&lt;1.35,G69&gt;=6.094,D69&lt;1.75,C69&gt;=2.6),"versicolor",IF(AND(C69&lt;5.05,D69&gt;=1.35,G69&gt;=6.094,D69&lt;1.75,C69&gt;=2.6),"versicolor",IF(AND(C69&gt;=5.05,D69&gt;=1.35,G69&gt;=6.094,D69&lt;1.75,C69&gt;=2.6),"virginica","shouldnthappen"))))))</f>
        <v>virginica</v>
      </c>
      <c r="N69" s="1" t="str">
        <f aca="false">IF(AND(A69&lt;6.6,B69&gt;=3.45),"setosa",IF(AND(A69&gt;=6.6,B69&gt;=3.45),"virginica",IF(AND(D69&lt;0.7,C69&lt;4.75,B69&lt;3.45),"setosa",IF(AND(D69&gt;=0.7,C69&lt;4.75,B69&lt;3.45),"versicolor",IF(AND(C69&gt;=5.15,C69&gt;=4.75,B69&lt;3.45),"virginica",IF(AND(D69&gt;=1.7,A69&lt;6.5,C69&lt;5.15,C69&gt;=4.75,B69&lt;3.45),"virginica",IF(AND(C69&lt;5.05,A69&gt;=6.5,C69&lt;5.15,C69&gt;=4.75,B69&lt;3.45),"versicolor",IF(AND(C69&gt;=5.05,A69&gt;=6.5,C69&lt;5.15,C69&gt;=4.75,B69&lt;3.45),"virginica",IF(AND(G69&lt;7.498,D69&lt;1.7,A69&lt;6.5,C69&lt;5.15,C69&gt;=4.75,B69&lt;3.45),"virginica",IF(AND(G69&gt;=7.498,D69&lt;1.7,A69&lt;6.5,C69&lt;5.15,C69&gt;=4.75,B69&lt;3.45),"versicolor","shouldnthappen"))))))))))</f>
        <v>virginica</v>
      </c>
      <c r="O69" s="1" t="str">
        <f aca="false">IF(AND(D69&lt;0.75),"setosa",IF(AND(C69&lt;4.75,C69&lt;4.85,D69&gt;=0.75),"versicolor",IF(AND(A69&gt;=6.05,C69&gt;=4.85,D69&gt;=0.75),"virginica",IF(AND(D69&lt;1.6,C69&gt;=4.75,C69&lt;4.85,D69&gt;=0.75),"versicolor",IF(AND(D69&gt;=1.6,C69&gt;=4.75,C69&lt;4.85,D69&gt;=0.75),"virginica",IF(AND(A69&lt;5.9,A69&lt;6.05,C69&gt;=4.85,D69&gt;=0.75),"virginica",IF(AND(A69&gt;=5.9,A69&lt;6.05,C69&gt;=4.85,D69&gt;=0.75),"versicolor","shouldnthappen")))))))</f>
        <v>virginica</v>
      </c>
      <c r="P69" s="1" t="str">
        <f aca="false">IF(AND(D69&lt;0.75),"setosa",IF(AND(A69&lt;5.55,D69&gt;=0.75),"versicolor",IF(AND(D69&gt;=1.7,G69&lt;13.158,A69&gt;=5.55,D69&gt;=0.75),"virginica",IF(AND(B69&lt;2.45,D69&lt;1.7,G69&lt;13.158,A69&gt;=5.55,D69&gt;=0.75),"virginica",IF(AND(B69&gt;=2.45,D69&lt;1.7,G69&lt;13.158,A69&gt;=5.55,D69&gt;=0.75),"versicolor",IF(AND(B69&gt;=3.05,G69&lt;15.551,G69&gt;=13.158,A69&gt;=5.55,D69&gt;=0.75),"versicolor",IF(AND(B69&lt;2.9,G69&gt;=15.551,G69&gt;=13.158,A69&gt;=5.55,D69&gt;=0.75),"versicolor",IF(AND(B69&gt;=2.9,G69&gt;=15.551,G69&gt;=13.158,A69&gt;=5.55,D69&gt;=0.75),"virginica",IF(AND(D69&lt;1.3,G69&lt;14.221,B69&lt;3.05,G69&lt;15.551,G69&gt;=13.158,A69&gt;=5.55,D69&gt;=0.75),"versicolor",IF(AND(D69&gt;=1.3,G69&lt;14.221,B69&lt;3.05,G69&lt;15.551,G69&gt;=13.158,A69&gt;=5.55,D69&gt;=0.75),"virginica",IF(AND(C69&lt;4.9,G69&gt;=14.221,B69&lt;3.05,G69&lt;15.551,G69&gt;=13.158,A69&gt;=5.55,D69&gt;=0.75),"versicolor",IF(AND(C69&gt;=4.9,G69&gt;=14.221,B69&lt;3.05,G69&lt;15.551,G69&gt;=13.158,A69&gt;=5.55,D69&gt;=0.75),"virginica","shouldnthappen"))))))))))))</f>
        <v>virginica</v>
      </c>
      <c r="Q69" s="1" t="str">
        <f aca="false">IF(AND(C69&lt;2.6),"setosa",IF(AND(A69&gt;=4.95,C69&lt;4.75,C69&gt;=2.6),"versicolor",IF(AND(D69&gt;=1.75,C69&gt;=4.75,C69&gt;=2.6),"virginica",IF(AND(B69&lt;2.45,A69&lt;4.95,C69&lt;4.75,C69&gt;=2.6),"versicolor",IF(AND(B69&gt;=2.45,A69&lt;4.95,C69&lt;4.75,C69&gt;=2.6),"virginica",IF(AND(G69&lt;7.498,D69&lt;1.75,C69&gt;=4.75,C69&gt;=2.6),"virginica",IF(AND(F69&lt;0.417,G69&gt;=7.498,D69&lt;1.75,C69&gt;=4.75,C69&gt;=2.6),"versicolor",IF(AND(F69&lt;0.442,F69&gt;=0.417,G69&gt;=7.498,D69&lt;1.75,C69&gt;=4.75,C69&gt;=2.6),"virginica",IF(AND(F69&gt;=0.442,F69&gt;=0.417,G69&gt;=7.498,D69&lt;1.75,C69&gt;=4.75,C69&gt;=2.6),"versicolor","shouldnthappen")))))))))</f>
        <v>virginica</v>
      </c>
      <c r="R69" s="1" t="str">
        <f aca="false">IF(AND(D69&lt;0.75),"setosa",IF(AND(D69&lt;1.75,A69&gt;=6.25,D69&gt;=0.75),"versicolor",IF(AND(D69&gt;=1.75,A69&gt;=6.25,D69&gt;=0.75),"virginica",IF(AND(D69&lt;1.6,C69&lt;4.75,A69&lt;6.25,D69&gt;=0.75),"versicolor",IF(AND(D69&gt;=1.6,C69&lt;4.75,A69&lt;6.25,D69&gt;=0.75),"virginica",IF(AND(G69&lt;6.998,C69&gt;=4.75,A69&lt;6.25,D69&gt;=0.75),"virginica",IF(AND(A69&lt;6.05,G69&gt;=6.998,C69&gt;=4.75,A69&lt;6.25,D69&gt;=0.75),"versicolor",IF(AND(A69&gt;=6.05,G69&gt;=6.998,C69&gt;=4.75,A69&lt;6.25,D69&gt;=0.75),"virginica","shouldnthappen"))))))))</f>
        <v>virginica</v>
      </c>
      <c r="S69" s="1" t="str">
        <f aca="false">IF(AND(B69&gt;=3.05,A69&lt;5.45),"setosa",IF(AND(C69&lt;2.2,B69&lt;3.05,A69&lt;5.45),"setosa",IF(AND(C69&gt;=2.2,B69&lt;3.05,A69&lt;5.45),"versicolor",IF(AND(B69&lt;3.7,C69&lt;4.8,A69&gt;=5.45),"versicolor",IF(AND(B69&gt;=3.7,C69&lt;4.8,A69&gt;=5.45),"setosa",IF(AND(G69&lt;13.757,C69&lt;5.05,C69&gt;=4.8,A69&gt;=5.45),"virginica",IF(AND(G69&gt;=13.757,C69&lt;5.05,C69&gt;=4.8,A69&gt;=5.45),"versicolor",IF(AND(C69&gt;=5.15,C69&gt;=5.05,C69&gt;=4.8,A69&gt;=5.45),"virginica",IF(AND(A69&lt;5.95,C69&lt;5.15,C69&gt;=5.05,C69&gt;=4.8,A69&gt;=5.45),"virginica",IF(AND(D69&gt;=1.8,A69&gt;=5.95,C69&lt;5.15,C69&gt;=5.05,C69&gt;=4.8,A69&gt;=5.45),"virginica",IF(AND(B69&lt;2.75,D69&lt;1.8,A69&gt;=5.95,C69&lt;5.15,C69&gt;=5.05,C69&gt;=4.8,A69&gt;=5.45),"versicolor",IF(AND(B69&gt;=2.75,D69&lt;1.8,A69&gt;=5.95,C69&lt;5.15,C69&gt;=5.05,C69&gt;=4.8,A69&gt;=5.45),"virginica","shouldnthappen"))))))))))))</f>
        <v>virginica</v>
      </c>
      <c r="T69" s="1" t="str">
        <f aca="false">IF(AND(C69&lt;2.6),"setosa",IF(AND(D69&lt;1.65,C69&lt;4.75,C69&gt;=2.6),"versicolor",IF(AND(D69&gt;=1.65,C69&lt;4.75,C69&gt;=2.6),"virginica",IF(AND(G69&gt;=8.494,A69&lt;6.6,C69&gt;=4.75,C69&gt;=2.6),"virginica",IF(AND(C69&lt;5.2,A69&gt;=6.6,C69&gt;=4.75,C69&gt;=2.6),"versicolor",IF(AND(C69&gt;=5.2,A69&gt;=6.6,C69&gt;=4.75,C69&gt;=2.6),"virginica",IF(AND(A69&lt;5.95,G69&lt;8.494,A69&lt;6.6,C69&gt;=4.75,C69&gt;=2.6),"virginica",IF(AND(A69&gt;=5.95,G69&lt;8.494,A69&lt;6.6,C69&gt;=4.75,C69&gt;=2.6),"versicolor","shouldnthappen"))))))))</f>
        <v>virginica</v>
      </c>
      <c r="U69" s="1" t="str">
        <f aca="false">IF(AND(C69&lt;3.65,B69&gt;=3.35),"setosa",IF(AND(C69&gt;=3.65,B69&gt;=3.35),"virginica",IF(AND(C69&lt;2.35,A69&lt;6.25,B69&lt;3.35),"setosa",IF(AND(C69&lt;4.85,A69&gt;=6.25,B69&lt;3.35),"versicolor",IF(AND(G69&gt;=15.426,C69&gt;=2.35,A69&lt;6.25,B69&lt;3.35),"virginica",IF(AND(D69&gt;=1.55,C69&gt;=4.85,A69&gt;=6.25,B69&lt;3.35),"virginica",IF(AND(D69&lt;1.8,G69&lt;15.426,C69&gt;=2.35,A69&lt;6.25,B69&lt;3.35),"versicolor",IF(AND(D69&gt;=1.8,G69&lt;15.426,C69&gt;=2.35,A69&lt;6.25,B69&lt;3.35),"virginica",IF(AND(B69&lt;2.95,D69&lt;1.55,C69&gt;=4.85,A69&gt;=6.25,B69&lt;3.35),"virginica",IF(AND(B69&gt;=2.95,D69&lt;1.55,C69&gt;=4.85,A69&gt;=6.25,B69&lt;3.35),"versicolor","shouldnthappen"))))))))))</f>
        <v>virginica</v>
      </c>
      <c r="V69" s="1" t="str">
        <f aca="false">IF(AND(C69&lt;2.6),"setosa",IF(AND(C69&gt;=4.85,C69&gt;=2.6),"virginica",IF(AND(F69&gt;=0.9,C69&lt;4.85,C69&gt;=2.6),"virginica",IF(AND(G69&lt;5.656,F69&lt;0.9,C69&lt;4.85,C69&gt;=2.6),"virginica",IF(AND(G69&gt;=5.656,F69&lt;0.9,C69&lt;4.85,C69&gt;=2.6),"versicolor","shouldnthappen")))))</f>
        <v>virginica</v>
      </c>
      <c r="W69" s="1" t="str">
        <f aca="false">IF(AND(D69&gt;=1.75,G69&gt;=13.795),"virginica",IF(AND(D69&gt;=1.5,G69&gt;=12.335,G69&lt;13.795),"virginica",IF(AND(C69&lt;2.45,C69&lt;4.85,G69&lt;12.335,G69&lt;13.795),"setosa",IF(AND(C69&gt;=2.45,C69&lt;4.85,G69&lt;12.335,G69&lt;13.795),"versicolor",IF(AND(D69&gt;=1.7,C69&gt;=4.85,G69&lt;12.335,G69&lt;13.795),"virginica",IF(AND(B69&gt;=3.25,D69&lt;1.5,G69&gt;=12.335,G69&lt;13.795),"setosa",IF(AND(D69&lt;1,F69&lt;0.255,D69&lt;1.75,G69&gt;=13.795),"setosa",IF(AND(D69&gt;=1,F69&lt;0.255,D69&lt;1.75,G69&gt;=13.795),"versicolor",IF(AND(A69&lt;5.4,F69&gt;=0.255,D69&lt;1.75,G69&gt;=13.795),"setosa",IF(AND(A69&gt;=5.4,F69&gt;=0.255,D69&lt;1.75,G69&gt;=13.795),"versicolor",IF(AND(A69&lt;6.15,D69&lt;1.7,C69&gt;=4.85,G69&lt;12.335,G69&lt;13.795),"versicolor",IF(AND(A69&gt;=6.15,D69&lt;1.7,C69&gt;=4.85,G69&lt;12.335,G69&lt;13.795),"virginica",IF(AND(C69&lt;5,B69&lt;3.25,D69&lt;1.5,G69&gt;=12.335,G69&lt;13.795),"versicolor",IF(AND(C69&gt;=5,B69&lt;3.25,D69&lt;1.5,G69&gt;=12.335,G69&lt;13.795),"virginica","shouldnthappen"))))))))))))))</f>
        <v>virginica</v>
      </c>
      <c r="X69" s="1" t="str">
        <f aca="false">IF(AND(C69&lt;2.5,A69&lt;5.55),"setosa",IF(AND(F69&lt;0.096,A69&gt;=5.55),"virginica",IF(AND(D69&lt;1.6,C69&gt;=2.5,A69&lt;5.55),"versicolor",IF(AND(D69&gt;=1.6,C69&gt;=2.5,A69&lt;5.55),"virginica",IF(AND(F69&gt;=0.156,C69&lt;4.75,F69&gt;=0.096,A69&gt;=5.55),"versicolor",IF(AND(D69&gt;=1.75,C69&gt;=4.75,F69&gt;=0.096,A69&gt;=5.55),"virginica",IF(AND(B69&lt;3.3,F69&lt;0.156,C69&lt;4.75,F69&gt;=0.096,A69&gt;=5.55),"versicolor",IF(AND(B69&gt;=3.3,F69&lt;0.156,C69&lt;4.75,F69&gt;=0.096,A69&gt;=5.55),"setosa",IF(AND(B69&lt;2.45,A69&lt;6.05,D69&lt;1.75,C69&gt;=4.75,F69&gt;=0.096,A69&gt;=5.55),"virginica",IF(AND(B69&gt;=2.45,A69&lt;6.05,D69&lt;1.75,C69&gt;=4.75,F69&gt;=0.096,A69&gt;=5.55),"versicolor",IF(AND(F69&lt;0.205,A69&gt;=6.05,D69&lt;1.75,C69&gt;=4.75,F69&gt;=0.096,A69&gt;=5.55),"versicolor",IF(AND(F69&gt;=0.205,A69&gt;=6.05,D69&lt;1.75,C69&gt;=4.75,F69&gt;=0.096,A69&gt;=5.55),"virginica","shouldnthappen"))))))))))))</f>
        <v>virginica</v>
      </c>
      <c r="Y69" s="1" t="str">
        <f aca="false">IF(AND(C69&lt;2.35,A69&lt;5.55),"setosa",IF(AND(C69&gt;=5.05,A69&gt;=5.55),"virginica",IF(AND(D69&lt;1.6,C69&gt;=2.35,A69&lt;5.55),"versicolor",IF(AND(D69&gt;=1.6,C69&gt;=2.35,A69&lt;5.55),"virginica",IF(AND(D69&gt;=1.75,C69&lt;5.05,A69&gt;=5.55),"virginica",IF(AND(B69&gt;=3.55,D69&lt;1.75,C69&lt;5.05,A69&gt;=5.55),"setosa",IF(AND(G69&lt;6.3,B69&lt;3.55,D69&lt;1.75,C69&lt;5.05,A69&gt;=5.55),"virginica",IF(AND(G69&gt;=6.3,B69&lt;3.55,D69&lt;1.75,C69&lt;5.05,A69&gt;=5.55),"versicolor","shouldnthappen"))))))))</f>
        <v>virginica</v>
      </c>
      <c r="Z69" s="1" t="str">
        <f aca="false">IF(AND(D69&lt;0.75),"setosa",IF(AND(B69&gt;=2.55,C69&lt;4.85,D69&gt;=0.75),"versicolor",IF(AND(D69&gt;=1.7,C69&gt;=4.85,D69&gt;=0.75),"virginica",IF(AND(D69&lt;1.6,B69&lt;2.55,C69&lt;4.85,D69&gt;=0.75),"versicolor",IF(AND(D69&gt;=1.6,B69&lt;2.55,C69&lt;4.85,D69&gt;=0.75),"virginica",IF(AND(B69&lt;2.65,D69&lt;1.7,C69&gt;=4.85,D69&gt;=0.75),"virginica",IF(AND(F69&lt;0.325,B69&gt;=2.65,D69&lt;1.7,C69&gt;=4.85,D69&gt;=0.75),"virginica",IF(AND(G69&lt;10.717,F69&gt;=0.325,B69&gt;=2.65,D69&lt;1.7,C69&gt;=4.85,D69&gt;=0.75),"versicolor",IF(AND(G69&gt;=10.717,F69&gt;=0.325,B69&gt;=2.65,D69&lt;1.7,C69&gt;=4.85,D69&gt;=0.75),"virginica","shouldnthappen")))))))))</f>
        <v>virginica</v>
      </c>
      <c r="AA69" s="1" t="str">
        <f aca="false">IF(AND(D69&lt;0.75),"setosa",IF(AND(D69&gt;=1.75,D69&gt;=0.75),"virginica",IF(AND(F69&gt;=0.455,D69&lt;1.75,D69&gt;=0.75),"versicolor",IF(AND(D69&lt;1.45,F69&lt;0.455,D69&lt;1.75,D69&gt;=0.75),"versicolor",IF(AND(F69&lt;0.247,D69&gt;=1.45,F69&lt;0.455,D69&lt;1.75,D69&gt;=0.75),"versicolor",IF(AND(F69&gt;=0.247,D69&gt;=1.45,F69&lt;0.455,D69&lt;1.75,D69&gt;=0.75),"virginica","shouldnthappen"))))))</f>
        <v>virginica</v>
      </c>
      <c r="AB69" s="1" t="str">
        <f aca="false">IF(AND(F69&gt;=0.221,B69&gt;=3.35),"setosa",IF(AND(A69&lt;5.3,F69&gt;=0.683,B69&lt;3.35),"setosa",IF(AND(A69&lt;6.45,F69&lt;0.221,B69&gt;=3.35),"setosa",IF(AND(A69&gt;=6.45,F69&lt;0.221,B69&gt;=3.35),"virginica",IF(AND(G69&lt;6.3,A69&lt;6.25,F69&lt;0.683,B69&lt;3.35),"virginica",IF(AND(G69&lt;13.795,A69&gt;=6.25,F69&lt;0.683,B69&lt;3.35),"virginica",IF(AND(D69&lt;1.65,A69&gt;=5.3,F69&gt;=0.683,B69&lt;3.35),"versicolor",IF(AND(D69&gt;=1.65,A69&gt;=5.3,F69&gt;=0.683,B69&lt;3.35),"virginica",IF(AND(D69&lt;0.6,G69&gt;=6.3,A69&lt;6.25,F69&lt;0.683,B69&lt;3.35),"setosa",IF(AND(D69&lt;1.7,G69&gt;=13.795,A69&gt;=6.25,F69&lt;0.683,B69&lt;3.35),"versicolor",IF(AND(D69&gt;=1.7,G69&gt;=13.795,A69&gt;=6.25,F69&lt;0.683,B69&lt;3.35),"virginica",IF(AND(C69&gt;=5.35,D69&gt;=0.6,G69&gt;=6.3,A69&lt;6.25,F69&lt;0.683,B69&lt;3.35),"virginica",IF(AND(D69&lt;1.75,C69&lt;5.35,D69&gt;=0.6,G69&gt;=6.3,A69&lt;6.25,F69&lt;0.683,B69&lt;3.35),"versicolor",IF(AND(D69&gt;=1.75,C69&lt;5.35,D69&gt;=0.6,G69&gt;=6.3,A69&lt;6.25,F69&lt;0.683,B69&lt;3.35),"virginica","shouldnthappen"))))))))))))))</f>
        <v>virginica</v>
      </c>
      <c r="AC69" s="1" t="str">
        <f aca="false">IF(AND(B69&gt;=3.3),"setosa",IF(AND(C69&lt;2.45,D69&lt;1.55,B69&lt;3.3),"setosa",IF(AND(F69&gt;=0.211,D69&gt;=1.55,B69&lt;3.3),"virginica",IF(AND(C69&lt;4.9,C69&gt;=2.45,D69&lt;1.55,B69&lt;3.3),"versicolor",IF(AND(C69&gt;=4.9,C69&gt;=2.45,D69&lt;1.55,B69&lt;3.3),"virginica",IF(AND(F69&lt;0.138,F69&lt;0.211,D69&gt;=1.55,B69&lt;3.3),"virginica",IF(AND(F69&gt;=0.138,F69&lt;0.211,D69&gt;=1.55,B69&lt;3.3),"versicolor","shouldnthappen")))))))</f>
        <v>setosa</v>
      </c>
      <c r="AD69" s="1" t="str">
        <f aca="false">IF(AND(D69&gt;=1.75),"virginica",IF(AND(D69&lt;0.75,D69&lt;1.75),"setosa",IF(AND(D69&lt;1.35,D69&gt;=0.75,D69&lt;1.75),"versicolor",IF(AND(B69&lt;2.6,C69&lt;4.85,D69&gt;=1.35,D69&gt;=0.75,D69&lt;1.75),"virginica",IF(AND(B69&gt;=2.6,C69&lt;4.85,D69&gt;=1.35,D69&gt;=0.75,D69&lt;1.75),"versicolor",IF(AND(A69&lt;6.4,C69&gt;=4.85,D69&gt;=1.35,D69&gt;=0.75,D69&lt;1.75),"virginica",IF(AND(A69&gt;=6.4,C69&gt;=4.85,D69&gt;=1.35,D69&gt;=0.75,D69&lt;1.75),"versicolor","shouldnthappen")))))))</f>
        <v>virginica</v>
      </c>
      <c r="AE69" s="1" t="str">
        <f aca="false">IF(AND(C69&lt;2.45),"setosa",IF(AND(F69&lt;0.07,C69&gt;=2.45),"virginica",IF(AND(A69&gt;=5,C69&lt;4.75,F69&gt;=0.07,C69&gt;=2.45),"versicolor",IF(AND(F69&lt;0.182,C69&gt;=4.75,F69&gt;=0.07,C69&gt;=2.45),"versicolor",IF(AND(B69&lt;2.45,A69&lt;5,C69&lt;4.75,F69&gt;=0.07,C69&gt;=2.45),"versicolor",IF(AND(B69&gt;=2.45,A69&lt;5,C69&lt;4.75,F69&gt;=0.07,C69&gt;=2.45),"virginica",IF(AND(F69&gt;=0.468,F69&gt;=0.182,C69&gt;=4.75,F69&gt;=0.07,C69&gt;=2.45),"virginica",IF(AND(A69&gt;=6.85,F69&lt;0.468,F69&gt;=0.182,C69&gt;=4.75,F69&gt;=0.07,C69&gt;=2.45),"virginica",IF(AND(B69&lt;2.6,A69&lt;6.85,F69&lt;0.468,F69&gt;=0.182,C69&gt;=4.75,F69&gt;=0.07,C69&gt;=2.45),"virginica",IF(AND(B69&gt;=2.6,A69&lt;6.85,F69&lt;0.468,F69&gt;=0.182,C69&gt;=4.75,F69&gt;=0.07,C69&gt;=2.45),"versicolor","shouldnthappen"))))))))))</f>
        <v>virginica</v>
      </c>
      <c r="AF69" s="1" t="str">
        <f aca="false">IF(AND(D69&lt;0.75,A69&lt;5.45),"setosa",IF(AND(D69&gt;=1.75,A69&gt;=5.45),"virginica",IF(AND(G69&lt;6.094,D69&gt;=0.75,A69&lt;5.45),"virginica",IF(AND(G69&gt;=6.094,D69&gt;=0.75,A69&lt;5.45),"versicolor",IF(AND(C69&lt;2.75,D69&lt;1.75,A69&gt;=5.45),"setosa",IF(AND(D69&lt;1.45,C69&gt;=2.75,D69&lt;1.75,A69&gt;=5.45),"versicolor",IF(AND(B69&lt;2.75,D69&gt;=1.45,C69&gt;=2.75,D69&lt;1.75,A69&gt;=5.45),"versicolor",IF(AND(C69&lt;5.05,B69&gt;=2.75,D69&gt;=1.45,C69&gt;=2.75,D69&lt;1.75,A69&gt;=5.45),"versicolor",IF(AND(C69&gt;=5.05,B69&gt;=2.75,D69&gt;=1.45,C69&gt;=2.75,D69&lt;1.75,A69&gt;=5.45),"virginica","shouldnthappen")))))))))</f>
        <v>virginica</v>
      </c>
      <c r="AG69" s="1" t="str">
        <f aca="false">IF(AND(D69&lt;0.65,G69&lt;8.868,A69&lt;5.3),"setosa",IF(AND(C69&lt;2.6,G69&gt;=8.868,A69&lt;5.3),"setosa",IF(AND(C69&gt;=2.6,G69&gt;=8.868,A69&lt;5.3),"versicolor",IF(AND(C69&gt;=4.95,D69&lt;1.55,A69&gt;=5.3),"virginica",IF(AND(G69&lt;13.795,D69&gt;=1.55,A69&gt;=5.3),"virginica",IF(AND(C69&lt;3.75,D69&gt;=0.65,G69&lt;8.868,A69&lt;5.3),"versicolor",IF(AND(C69&gt;=3.75,D69&gt;=0.65,G69&lt;8.868,A69&lt;5.3),"virginica",IF(AND(C69&lt;2.6,C69&lt;4.95,D69&lt;1.55,A69&gt;=5.3),"setosa",IF(AND(C69&gt;=2.6,C69&lt;4.95,D69&lt;1.55,A69&gt;=5.3),"versicolor",IF(AND(C69&lt;4.75,G69&gt;=13.795,D69&gt;=1.55,A69&gt;=5.3),"versicolor",IF(AND(C69&gt;=4.75,G69&gt;=13.795,D69&gt;=1.55,A69&gt;=5.3),"virginica","shouldnthappen")))))))))))</f>
        <v>virginica</v>
      </c>
      <c r="AH69" s="1" t="str">
        <f aca="false">IF(AND(D69&lt;0.75),"setosa",IF(AND(C69&lt;4.75,D69&gt;=0.75),"versicolor",IF(AND(G69&lt;13.757,C69&gt;=4.75,D69&gt;=0.75),"virginica",IF(AND(B69&lt;3.05,G69&gt;=13.757,C69&gt;=4.75,D69&gt;=0.75),"virginica",IF(AND(A69&lt;6.65,B69&gt;=3.05,G69&gt;=13.757,C69&gt;=4.75,D69&gt;=0.75),"virginica",IF(AND(A69&gt;=6.65,B69&gt;=3.05,G69&gt;=13.757,C69&gt;=4.75,D69&gt;=0.75),"versicolor","shouldnthappen"))))))</f>
        <v>virginica</v>
      </c>
      <c r="AI69" s="1" t="str">
        <f aca="false">IF(AND(D69&lt;0.7),"setosa",IF(AND(C69&lt;4.75,D69&gt;=0.7),"versicolor",IF(AND(A69&lt;6.6,F69&lt;0.482,C69&gt;=4.75,D69&gt;=0.7),"virginica",IF(AND(C69&gt;=4.95,F69&gt;=0.482,C69&gt;=4.75,D69&gt;=0.7),"virginica",IF(AND(D69&lt;1.9,A69&gt;=6.6,F69&lt;0.482,C69&gt;=4.75,D69&gt;=0.7),"versicolor",IF(AND(D69&gt;=1.9,A69&gt;=6.6,F69&lt;0.482,C69&gt;=4.75,D69&gt;=0.7),"virginica",IF(AND(F69&gt;=0.766,C69&lt;4.95,F69&gt;=0.482,C69&gt;=4.75,D69&gt;=0.7),"virginica",IF(AND(B69&lt;2.95,F69&lt;0.766,C69&lt;4.95,F69&gt;=0.482,C69&gt;=4.75,D69&gt;=0.7),"virginica",IF(AND(B69&gt;=2.95,F69&lt;0.766,C69&lt;4.95,F69&gt;=0.482,C69&gt;=4.75,D69&gt;=0.7),"versicolor","shouldnthappen")))))))))</f>
        <v>virginica</v>
      </c>
      <c r="AJ69" s="1" t="str">
        <f aca="false">IF(AND(C69&lt;2.45,C69&lt;4.75),"setosa",IF(AND(D69&gt;=1.65,C69&gt;=4.75),"virginica",IF(AND(A69&lt;4.95,C69&gt;=2.45,C69&lt;4.75),"virginica",IF(AND(A69&gt;=4.95,C69&gt;=2.45,C69&lt;4.75),"versicolor",IF(AND(B69&lt;2.95,D69&lt;1.65,C69&gt;=4.75),"virginica",IF(AND(B69&gt;=2.95,D69&lt;1.65,C69&gt;=4.75),"versicolor","shouldnthappen"))))))</f>
        <v>virginica</v>
      </c>
      <c r="AK69" s="1" t="str">
        <f aca="false">IF(AND(D69&lt;0.75,A69&lt;5.45),"setosa",IF(AND(B69&lt;2.45,D69&gt;=0.75,A69&lt;5.45),"versicolor",IF(AND(A69&gt;=5.55,C69&lt;4.75,A69&gt;=5.45),"versicolor",IF(AND(C69&gt;=5.15,C69&gt;=4.75,A69&gt;=5.45),"virginica",IF(AND(G69&lt;6.094,B69&gt;=2.45,D69&gt;=0.75,A69&lt;5.45),"virginica",IF(AND(G69&gt;=6.094,B69&gt;=2.45,D69&gt;=0.75,A69&lt;5.45),"versicolor",IF(AND(D69&lt;0.6,A69&lt;5.55,C69&lt;4.75,A69&gt;=5.45),"setosa",IF(AND(D69&gt;=0.6,A69&lt;5.55,C69&lt;4.75,A69&gt;=5.45),"versicolor",IF(AND(C69&lt;4.95,C69&lt;5.15,C69&gt;=4.75,A69&gt;=5.45),"virginica",IF(AND(G69&lt;12.627,C69&lt;5.05,C69&gt;=4.95,C69&lt;5.15,C69&gt;=4.75,A69&gt;=5.45),"virginica",IF(AND(G69&gt;=12.627,C69&lt;5.05,C69&gt;=4.95,C69&lt;5.15,C69&gt;=4.75,A69&gt;=5.45),"versicolor",IF(AND(D69&lt;1.7,C69&gt;=5.05,C69&gt;=4.95,C69&lt;5.15,C69&gt;=4.75,A69&gt;=5.45),"versicolor",IF(AND(D69&gt;=1.7,C69&gt;=5.05,C69&gt;=4.95,C69&lt;5.15,C69&gt;=4.75,A69&gt;=5.45),"virginica","shouldnthappen")))))))))))))</f>
        <v>virginica</v>
      </c>
      <c r="AL69" s="1" t="str">
        <f aca="false">IF(AND(B69&lt;2.45,B69&lt;3.15),"versicolor",IF(AND(D69&lt;0.95,G69&lt;15.141,B69&gt;=3.15),"setosa",IF(AND(G69&lt;15.429,G69&gt;=15.141,B69&gt;=3.15),"versicolor",IF(AND(G69&gt;=15.429,G69&gt;=15.141,B69&gt;=3.15),"virginica",IF(AND(C69&lt;2.3,C69&lt;4.75,B69&gt;=2.45,B69&lt;3.15),"setosa",IF(AND(G69&gt;=16.072,C69&gt;=4.75,B69&gt;=2.45,B69&lt;3.15),"versicolor",IF(AND(G69&lt;11.833,D69&gt;=0.95,G69&lt;15.141,B69&gt;=3.15),"virginica",IF(AND(A69&lt;5,C69&gt;=2.3,C69&lt;4.75,B69&gt;=2.45,B69&lt;3.15),"virginica",IF(AND(A69&gt;=5,C69&gt;=2.3,C69&lt;4.75,B69&gt;=2.45,B69&lt;3.15),"versicolor",IF(AND(G69&lt;14.342,G69&gt;=11.833,D69&gt;=0.95,G69&lt;15.141,B69&gt;=3.15),"versicolor",IF(AND(G69&gt;=14.342,G69&gt;=11.833,D69&gt;=0.95,G69&lt;15.141,B69&gt;=3.15),"virginica",IF(AND(G69&lt;13.757,F69&gt;=0.741,G69&lt;16.072,C69&gt;=4.75,B69&gt;=2.45,B69&lt;3.15),"virginica",IF(AND(F69&gt;=0.546,A69&lt;6.15,F69&lt;0.741,G69&lt;16.072,C69&gt;=4.75,B69&gt;=2.45,B69&lt;3.15),"virginica",IF(AND(D69&gt;=1.75,A69&gt;=6.15,F69&lt;0.741,G69&lt;16.072,C69&gt;=4.75,B69&gt;=2.45,B69&lt;3.15),"virginica",IF(AND(C69&lt;4.85,G69&gt;=13.757,F69&gt;=0.741,G69&lt;16.072,C69&gt;=4.75,B69&gt;=2.45,B69&lt;3.15),"virginica",IF(AND(C69&gt;=4.85,G69&gt;=13.757,F69&gt;=0.741,G69&lt;16.072,C69&gt;=4.75,B69&gt;=2.45,B69&lt;3.15),"versicolor",IF(AND(F69&lt;0.331,F69&lt;0.546,A69&lt;6.15,F69&lt;0.741,G69&lt;16.072,C69&gt;=4.75,B69&gt;=2.45,B69&lt;3.15),"virginica",IF(AND(F69&gt;=0.331,F69&lt;0.546,A69&lt;6.15,F69&lt;0.741,G69&lt;16.072,C69&gt;=4.75,B69&gt;=2.45,B69&lt;3.15),"versicolor",IF(AND(G69&lt;10.661,D69&lt;1.75,A69&gt;=6.15,F69&lt;0.741,G69&lt;16.072,C69&gt;=4.75,B69&gt;=2.45,B69&lt;3.15),"virginica",IF(AND(G69&gt;=10.661,D69&lt;1.75,A69&gt;=6.15,F69&lt;0.741,G69&lt;16.072,C69&gt;=4.75,B69&gt;=2.45,B69&lt;3.15),"versicolor","shouldnthappen"))))))))))))))))))))</f>
        <v>virginica</v>
      </c>
      <c r="AM69" s="1" t="str">
        <f aca="false">IF(AND(D69&lt;1.35,F69&gt;=0.917),"setosa",IF(AND(D69&gt;=1.35,F69&gt;=0.917),"virginica",IF(AND(D69&lt;0.75,D69&lt;1.55,F69&lt;0.917),"setosa",IF(AND(C69&gt;=4.8,D69&gt;=1.55,F69&lt;0.917),"virginica",IF(AND(A69&lt;5.95,D69&gt;=0.75,D69&lt;1.55,F69&lt;0.917),"versicolor",IF(AND(F69&lt;0.473,C69&lt;4.8,D69&gt;=1.55,F69&lt;0.917),"virginica",IF(AND(F69&gt;=0.473,C69&lt;4.8,D69&gt;=1.55,F69&lt;0.917),"versicolor",IF(AND(C69&lt;4.95,A69&gt;=5.95,D69&gt;=0.75,D69&lt;1.55,F69&lt;0.917),"versicolor",IF(AND(C69&gt;=4.95,A69&gt;=5.95,D69&gt;=0.75,D69&lt;1.55,F69&lt;0.917),"virginica","shouldnthappen")))))))))</f>
        <v>virginica</v>
      </c>
      <c r="AN69" s="1" t="str">
        <f aca="false">IF(AND(D69&lt;0.75,A69&lt;5.45),"setosa",IF(AND(D69&lt;1.55,D69&gt;=0.75,A69&lt;5.45),"versicolor",IF(AND(D69&gt;=1.55,D69&gt;=0.75,A69&lt;5.45),"virginica",IF(AND(A69&gt;=5.75,C69&lt;4.75,A69&gt;=5.45),"versicolor",IF(AND(F69&lt;0.361,C69&gt;=4.75,A69&gt;=5.45),"virginica",IF(AND(C69&lt;2.6,A69&lt;5.75,C69&lt;4.75,A69&gt;=5.45),"setosa",IF(AND(C69&gt;=2.6,A69&lt;5.75,C69&lt;4.75,A69&gt;=5.45),"versicolor",IF(AND(D69&gt;=1.7,F69&gt;=0.361,C69&gt;=4.75,A69&gt;=5.45),"virginica",IF(AND(B69&lt;2.65,D69&lt;1.7,F69&gt;=0.361,C69&gt;=4.75,A69&gt;=5.45),"virginica",IF(AND(A69&lt;7.05,B69&gt;=2.65,D69&lt;1.7,F69&gt;=0.361,C69&gt;=4.75,A69&gt;=5.45),"versicolor",IF(AND(A69&gt;=7.05,B69&gt;=2.65,D69&lt;1.7,F69&gt;=0.361,C69&gt;=4.75,A69&gt;=5.45),"virginica","shouldnthappen")))))))))))</f>
        <v>virginica</v>
      </c>
      <c r="AO69" s="1" t="str">
        <f aca="false">IF(AND(D69&lt;0.7),"setosa",IF(AND(A69&lt;4.95,C69&lt;4.85,D69&gt;=0.7),"virginica",IF(AND(A69&gt;=4.95,C69&lt;4.85,D69&gt;=0.7),"versicolor",IF(AND(D69&gt;=1.7,C69&gt;=4.85,D69&gt;=0.7),"virginica",IF(AND(F69&lt;0.325,D69&lt;1.7,C69&gt;=4.85,D69&gt;=0.7),"virginica",IF(AND(D69&lt;1.55,F69&gt;=0.325,D69&lt;1.7,C69&gt;=4.85,D69&gt;=0.7),"virginica",IF(AND(D69&gt;=1.55,F69&gt;=0.325,D69&lt;1.7,C69&gt;=4.85,D69&gt;=0.7),"versicolor","shouldnthappen")))))))</f>
        <v>virginica</v>
      </c>
      <c r="AP69" s="1" t="str">
        <f aca="false">IF(AND(D69&lt;0.75),"setosa",IF(AND(C69&lt;4.85,D69&gt;=0.75),"versicolor",IF(AND(G69&gt;=8.277,C69&gt;=4.85,D69&gt;=0.75),"virginica",IF(AND(F69&gt;=0.633,G69&lt;8.277,C69&gt;=4.85,D69&gt;=0.75),"virginica",IF(AND(G69&lt;7.61,F69&lt;0.633,G69&lt;8.277,C69&gt;=4.85,D69&gt;=0.75),"virginica",IF(AND(G69&gt;=7.61,F69&lt;0.633,G69&lt;8.277,C69&gt;=4.85,D69&gt;=0.75),"versicolor","shouldnthappen"))))))</f>
        <v>virginica</v>
      </c>
      <c r="AQ69" s="1" t="str">
        <f aca="false">IF(AND(C69&lt;2.65,A69&gt;=5.45,C69&lt;4.75),"setosa",IF(AND(C69&gt;=2.65,A69&gt;=5.45,C69&lt;4.75),"versicolor",IF(AND(B69&lt;2.9,C69&lt;4.85,C69&gt;=4.75),"versicolor",IF(AND(B69&gt;=2.9,C69&lt;4.85,C69&gt;=4.75),"virginica",IF(AND(D69&lt;1.7,C69&gt;=4.85,C69&gt;=4.75),"versicolor",IF(AND(D69&gt;=1.7,C69&gt;=4.85,C69&gt;=4.75),"virginica",IF(AND(C69&lt;2.45,G69&lt;14.126,A69&lt;5.45,C69&lt;4.75),"setosa",IF(AND(C69&gt;=2.45,G69&lt;14.126,A69&lt;5.45,C69&lt;4.75),"versicolor",IF(AND(C69&lt;2.4,G69&gt;=14.126,A69&lt;5.45,C69&lt;4.75),"setosa",IF(AND(C69&gt;=2.4,G69&gt;=14.126,A69&lt;5.45,C69&lt;4.75),"versicolor","shouldnthappen"))))))))))</f>
        <v>virginica</v>
      </c>
      <c r="AR69" s="1" t="str">
        <f aca="false">IF(AND(C69&lt;2.45,C69&lt;4.85),"setosa",IF(AND(C69&gt;=5.15,C69&gt;=4.85),"virginica",IF(AND(A69&gt;=4.95,C69&gt;=2.45,C69&lt;4.85),"versicolor",IF(AND(D69&lt;1.35,A69&lt;4.95,C69&gt;=2.45,C69&lt;4.85),"versicolor",IF(AND(D69&gt;=1.35,A69&lt;4.95,C69&gt;=2.45,C69&lt;4.85),"virginica",IF(AND(F69&lt;0.35,G69&lt;12.751,C69&lt;5.15,C69&gt;=4.85),"virginica",IF(AND(A69&lt;6.5,G69&gt;=12.751,C69&lt;5.15,C69&gt;=4.85),"virginica",IF(AND(A69&gt;=6.5,G69&gt;=12.751,C69&lt;5.15,C69&gt;=4.85),"versicolor",IF(AND(B69&gt;=2.75,F69&gt;=0.35,G69&lt;12.751,C69&lt;5.15,C69&gt;=4.85),"virginica",IF(AND(C69&lt;5.05,B69&lt;2.75,F69&gt;=0.35,G69&lt;12.751,C69&lt;5.15,C69&gt;=4.85),"virginica",IF(AND(C69&gt;=5.05,B69&lt;2.75,F69&gt;=0.35,G69&lt;12.751,C69&lt;5.15,C69&gt;=4.85),"versicolor","shouldnthappen")))))))))))</f>
        <v>virginica</v>
      </c>
      <c r="AS69" s="1" t="str">
        <f aca="false">IF(AND(F69&gt;=0.9,B69&lt;3.05),"virginica",IF(AND(A69&lt;5.9,B69&gt;=3.05),"setosa",IF(AND(D69&lt;1.65,A69&gt;=5.9,B69&gt;=3.05),"versicolor",IF(AND(D69&gt;=1.65,A69&gt;=5.9,B69&gt;=3.05),"virginica",IF(AND(D69&gt;=1.75,C69&gt;=4.85,F69&lt;0.9,B69&lt;3.05),"virginica",IF(AND(C69&lt;2.2,B69&lt;2.95,C69&lt;4.85,F69&lt;0.9,B69&lt;3.05),"setosa",IF(AND(C69&gt;=2.2,B69&lt;2.95,C69&lt;4.85,F69&lt;0.9,B69&lt;3.05),"versicolor",IF(AND(C69&lt;2.8,B69&gt;=2.95,C69&lt;4.85,F69&lt;0.9,B69&lt;3.05),"setosa",IF(AND(C69&gt;=2.8,B69&gt;=2.95,C69&lt;4.85,F69&lt;0.9,B69&lt;3.05),"versicolor",IF(AND(G69&lt;13.879,D69&lt;1.75,C69&gt;=4.85,F69&lt;0.9,B69&lt;3.05),"virginica",IF(AND(G69&gt;=13.879,D69&lt;1.75,C69&gt;=4.85,F69&lt;0.9,B69&lt;3.05),"versicolor","shouldnthappen")))))))))))</f>
        <v>virginica</v>
      </c>
      <c r="AT69" s="1" t="str">
        <f aca="false">IF(AND(D69&lt;0.75),"setosa",IF(AND(D69&gt;=1.75,D69&gt;=0.75),"virginica",IF(AND(D69&lt;1.45,G69&lt;7.37,D69&lt;1.75,D69&gt;=0.75),"versicolor",IF(AND(D69&gt;=1.45,G69&lt;7.37,D69&lt;1.75,D69&gt;=0.75),"virginica",IF(AND(C69&lt;5.45,G69&gt;=7.37,D69&lt;1.75,D69&gt;=0.75),"versicolor",IF(AND(C69&gt;=5.45,G69&gt;=7.37,D69&lt;1.75,D69&gt;=0.75),"virginica","shouldnthappen"))))))</f>
        <v>virginica</v>
      </c>
      <c r="AU69" s="1" t="str">
        <f aca="false">IF(AND(D69&lt;0.7),"setosa",IF(AND(D69&gt;=1.7,A69&gt;=6.15,D69&gt;=0.7),"virginica",IF(AND(B69&gt;=2.55,C69&lt;4.75,A69&lt;6.15,D69&gt;=0.7),"versicolor",IF(AND(D69&gt;=1.7,C69&gt;=4.75,A69&lt;6.15,D69&gt;=0.7),"virginica",IF(AND(C69&lt;5.25,D69&lt;1.7,A69&gt;=6.15,D69&gt;=0.7),"versicolor",IF(AND(C69&gt;=5.25,D69&lt;1.7,A69&gt;=6.15,D69&gt;=0.7),"virginica",IF(AND(C69&lt;4.25,B69&lt;2.55,C69&lt;4.75,A69&lt;6.15,D69&gt;=0.7),"versicolor",IF(AND(C69&gt;=4.25,B69&lt;2.55,C69&lt;4.75,A69&lt;6.15,D69&gt;=0.7),"virginica",IF(AND(B69&lt;2.65,D69&lt;1.7,C69&gt;=4.75,A69&lt;6.15,D69&gt;=0.7),"virginica",IF(AND(B69&gt;=2.65,D69&lt;1.7,C69&gt;=4.75,A69&lt;6.15,D69&gt;=0.7),"versicolor","shouldnthappen"))))))))))</f>
        <v>virginica</v>
      </c>
      <c r="AV69" s="1" t="str">
        <f aca="false">IF(AND(D69&lt;0.75),"setosa",IF(AND(F69&gt;=0.899,D69&gt;=0.75),"virginica",IF(AND(D69&lt;1.65,A69&lt;6.05,F69&lt;0.899,D69&gt;=0.75),"versicolor",IF(AND(D69&gt;=1.65,A69&lt;6.05,F69&lt;0.899,D69&gt;=0.75),"virginica",IF(AND(C69&gt;=5.05,A69&gt;=6.05,F69&lt;0.899,D69&gt;=0.75),"virginica",IF(AND(G69&gt;=13.757,C69&lt;5.05,A69&gt;=6.05,F69&lt;0.899,D69&gt;=0.75),"versicolor",IF(AND(D69&lt;1.6,G69&lt;13.757,C69&lt;5.05,A69&gt;=6.05,F69&lt;0.899,D69&gt;=0.75),"versicolor",IF(AND(D69&gt;=1.6,G69&lt;13.757,C69&lt;5.05,A69&gt;=6.05,F69&lt;0.899,D69&gt;=0.75),"virginica","shouldnthappen"))))))))</f>
        <v>virginica</v>
      </c>
      <c r="AW69" s="1" t="str">
        <f aca="false">IF(AND(F69&lt;0.117,A69&gt;=5.55),"virginica",IF(AND(A69&gt;=5.2,G69&lt;6.086,A69&lt;5.55),"versicolor",IF(AND(D69&lt;0.7,G69&gt;=6.086,A69&lt;5.55),"setosa",IF(AND(D69&gt;=0.7,G69&gt;=6.086,A69&lt;5.55),"versicolor",IF(AND(A69&lt;4.75,A69&lt;5.2,G69&lt;6.086,A69&lt;5.55),"setosa",IF(AND(A69&gt;=4.75,A69&lt;5.2,G69&lt;6.086,A69&lt;5.55),"virginica",IF(AND(D69&gt;=1.65,C69&lt;4.95,F69&gt;=0.117,A69&gt;=5.55),"virginica",IF(AND(D69&gt;=1.75,C69&gt;=4.95,F69&gt;=0.117,A69&gt;=5.55),"virginica",IF(AND(C69&lt;2.6,D69&lt;1.65,C69&lt;4.95,F69&gt;=0.117,A69&gt;=5.55),"setosa",IF(AND(C69&gt;=2.6,D69&lt;1.65,C69&lt;4.95,F69&gt;=0.117,A69&gt;=5.55),"versicolor",IF(AND(D69&lt;1.55,D69&lt;1.75,C69&gt;=4.95,F69&gt;=0.117,A69&gt;=5.55),"virginica",IF(AND(A69&lt;6.95,D69&gt;=1.55,D69&lt;1.75,C69&gt;=4.95,F69&gt;=0.117,A69&gt;=5.55),"versicolor",IF(AND(A69&gt;=6.95,D69&gt;=1.55,D69&lt;1.75,C69&gt;=4.95,F69&gt;=0.117,A69&gt;=5.55),"virginica","shouldnthappen")))))))))))))</f>
        <v>virginica</v>
      </c>
      <c r="AX69" s="1" t="str">
        <f aca="false">IF(AND(D69&lt;0.75),"setosa",IF(AND(F69&lt;0.138,D69&gt;=0.75),"virginica",IF(AND(C69&lt;4.45,A69&lt;6.15,F69&gt;=0.138,D69&gt;=0.75),"versicolor",IF(AND(C69&gt;=5.05,A69&gt;=6.15,F69&gt;=0.138,D69&gt;=0.75),"virginica",IF(AND(B69&lt;2.65,C69&gt;=4.45,A69&lt;6.15,F69&gt;=0.138,D69&gt;=0.75),"virginica",IF(AND(A69&gt;=6.35,C69&lt;5.05,A69&gt;=6.15,F69&gt;=0.138,D69&gt;=0.75),"versicolor",IF(AND(A69&lt;5.65,B69&gt;=2.65,C69&gt;=4.45,A69&lt;6.15,F69&gt;=0.138,D69&gt;=0.75),"virginica",IF(AND(D69&lt;1.75,A69&lt;6.35,C69&lt;5.05,A69&gt;=6.15,F69&gt;=0.138,D69&gt;=0.75),"versicolor",IF(AND(D69&gt;=1.75,A69&lt;6.35,C69&lt;5.05,A69&gt;=6.15,F69&gt;=0.138,D69&gt;=0.75),"virginica",IF(AND(D69&lt;1.7,A69&gt;=5.65,B69&gt;=2.65,C69&gt;=4.45,A69&lt;6.15,F69&gt;=0.138,D69&gt;=0.75),"versicolor",IF(AND(D69&gt;=1.7,A69&gt;=5.65,B69&gt;=2.65,C69&gt;=4.45,A69&lt;6.15,F69&gt;=0.138,D69&gt;=0.75),"virginica","shouldnthappen")))))))))))</f>
        <v>virginica</v>
      </c>
      <c r="AY69" s="1" t="str">
        <f aca="false">IF(AND(D69&lt;0.75,A69&lt;5.55),"setosa",IF(AND(A69&lt;4.95,D69&gt;=0.75,A69&lt;5.55),"virginica",IF(AND(A69&gt;=4.95,D69&gt;=0.75,A69&lt;5.55),"versicolor",IF(AND(C69&lt;2.6,C69&lt;4.85,A69&gt;=5.55),"setosa",IF(AND(C69&gt;=2.6,C69&lt;4.85,A69&gt;=5.55),"versicolor",IF(AND(D69&gt;=1.75,C69&gt;=4.85,A69&gt;=5.55),"virginica",IF(AND(F69&lt;0.405,D69&lt;1.75,C69&gt;=4.85,A69&gt;=5.55),"versicolor",IF(AND(B69&lt;3.05,F69&gt;=0.405,D69&lt;1.75,C69&gt;=4.85,A69&gt;=5.55),"virginica",IF(AND(B69&gt;=3.05,F69&gt;=0.405,D69&lt;1.75,C69&gt;=4.85,A69&gt;=5.55),"versicolor","shouldnthappen")))))))))</f>
        <v>virginica</v>
      </c>
      <c r="AZ69" s="1" t="str">
        <f aca="false">IF(AND(D69&lt;0.75),"setosa",IF(AND(F69&lt;0.9,C69&lt;4.95,D69&gt;=0.75),"versicolor",IF(AND(F69&gt;=0.9,C69&lt;4.95,D69&gt;=0.75),"virginica",IF(AND(D69&gt;=1.7,C69&gt;=4.95,D69&gt;=0.75),"virginica",IF(AND(F69&lt;0.405,D69&lt;1.7,C69&gt;=4.95,D69&gt;=0.75),"versicolor",IF(AND(F69&gt;=0.405,D69&lt;1.7,C69&gt;=4.95,D69&gt;=0.75),"virginica","shouldnthappen"))))))</f>
        <v>virginica</v>
      </c>
      <c r="BA69" s="1" t="str">
        <f aca="false">IF(AND(D69&lt;0.75),"setosa",IF(AND(D69&gt;=1.7,C69&gt;=5.05,D69&gt;=0.75),"virginica",IF(AND(D69&lt;1.45,D69&lt;1.6,C69&lt;5.05,D69&gt;=0.75),"versicolor",IF(AND(A69&lt;5.8,D69&gt;=1.6,C69&lt;5.05,D69&gt;=0.75),"virginica",IF(AND(A69&gt;=5.8,D69&gt;=1.6,C69&lt;5.05,D69&gt;=0.75),"versicolor",IF(AND(F69&lt;0.417,D69&lt;1.7,C69&gt;=5.05,D69&gt;=0.75),"versicolor",IF(AND(F69&gt;=0.417,D69&lt;1.7,C69&gt;=5.05,D69&gt;=0.75),"virginica",IF(AND(A69&lt;5.95,D69&gt;=1.45,D69&lt;1.6,C69&lt;5.05,D69&gt;=0.75),"versicolor",IF(AND(G69&lt;10.618,A69&gt;=5.95,D69&gt;=1.45,D69&lt;1.6,C69&lt;5.05,D69&gt;=0.75),"virginica",IF(AND(G69&gt;=10.618,A69&gt;=5.95,D69&gt;=1.45,D69&lt;1.6,C69&lt;5.05,D69&gt;=0.75),"versicolor","shouldnthappen"))))))))))</f>
        <v>virginica</v>
      </c>
      <c r="BB69" s="1" t="str">
        <f aca="false">IF(AND(C69&lt;2.6),"setosa",IF(AND(D69&gt;=1.75,C69&gt;=2.6),"virginica",IF(AND(C69&gt;=5.45,D69&lt;1.75,C69&gt;=2.6),"virginica",IF(AND(F69&gt;=0.259,C69&lt;5.45,D69&lt;1.75,C69&gt;=2.6),"versicolor",IF(AND(C69&lt;5.05,F69&lt;0.259,C69&lt;5.45,D69&lt;1.75,C69&gt;=2.6),"versicolor",IF(AND(C69&gt;=5.05,F69&lt;0.259,C69&lt;5.45,D69&lt;1.75,C69&gt;=2.6),"virginica","shouldnthappen"))))))</f>
        <v>virginica</v>
      </c>
      <c r="BC69" s="1" t="str">
        <f aca="false">IF(AND(A69&lt;4.95,B69&lt;2.7,A69&lt;5.55),"virginica",IF(AND(A69&gt;=4.95,B69&lt;2.7,A69&lt;5.55),"versicolor",IF(AND(C69&lt;3.2,B69&gt;=2.7,A69&lt;5.55),"setosa",IF(AND(C69&gt;=3.2,B69&gt;=2.7,A69&lt;5.55),"versicolor",IF(AND(F69&gt;=0.85,A69&lt;6.15,A69&gt;=5.55),"virginica",IF(AND(D69&lt;1.45,A69&gt;=6.15,A69&gt;=5.55),"versicolor",IF(AND(C69&lt;4.8,F69&lt;0.85,A69&lt;6.15,A69&gt;=5.55),"versicolor",IF(AND(D69&gt;=1.7,D69&gt;=1.45,A69&gt;=6.15,A69&gt;=5.55),"virginica",IF(AND(G69&lt;9.333,C69&gt;=4.8,F69&lt;0.85,A69&lt;6.15,A69&gt;=5.55),"versicolor",IF(AND(G69&gt;=9.333,C69&gt;=4.8,F69&lt;0.85,A69&lt;6.15,A69&gt;=5.55),"virginica",IF(AND(C69&lt;4.9,D69&lt;1.7,D69&gt;=1.45,A69&gt;=6.15,A69&gt;=5.55),"versicolor",IF(AND(C69&gt;=4.9,D69&lt;1.7,D69&gt;=1.45,A69&gt;=6.15,A69&gt;=5.55),"virginica","shouldnthappen"))))))))))))</f>
        <v>virginica</v>
      </c>
      <c r="BD69" s="1" t="str">
        <f aca="false">IF(AND(C69&lt;2.35),"setosa",IF(AND(C69&lt;4.75,B69&lt;2.55,C69&gt;=2.35),"versicolor",IF(AND(C69&gt;=4.75,B69&lt;2.55,C69&gt;=2.35),"virginica",IF(AND(C69&lt;4.75,B69&gt;=2.55,C69&gt;=2.35),"versicolor",IF(AND(D69&gt;=1.75,C69&gt;=4.75,B69&gt;=2.55,C69&gt;=2.35),"virginica",IF(AND(A69&gt;=6.5,D69&lt;1.75,C69&gt;=4.75,B69&gt;=2.55,C69&gt;=2.35),"versicolor",IF(AND(A69&lt;6.05,A69&lt;6.5,D69&lt;1.75,C69&gt;=4.75,B69&gt;=2.55,C69&gt;=2.35),"versicolor",IF(AND(A69&gt;=6.05,A69&lt;6.5,D69&lt;1.75,C69&gt;=4.75,B69&gt;=2.55,C69&gt;=2.35),"virginica","shouldnthappen"))))))))</f>
        <v>virginica</v>
      </c>
      <c r="BE69" s="1" t="str">
        <f aca="false">IF(AND(C69&lt;2.5),"setosa",IF(AND(D69&lt;1.65,C69&lt;4.75,C69&gt;=2.5),"versicolor",IF(AND(D69&gt;=1.65,C69&lt;4.75,C69&gt;=2.5),"virginica",IF(AND(D69&gt;=1.75,C69&gt;=4.75,C69&gt;=2.5),"virginica",IF(AND(C69&lt;4.95,D69&lt;1.75,C69&gt;=4.75,C69&gt;=2.5),"versicolor",IF(AND(A69&lt;6.5,C69&gt;=4.95,D69&lt;1.75,C69&gt;=4.75,C69&gt;=2.5),"virginica",IF(AND(A69&gt;=6.5,C69&gt;=4.95,D69&lt;1.75,C69&gt;=4.75,C69&gt;=2.5),"versicolor","shouldnthappen")))))))</f>
        <v>virginica</v>
      </c>
      <c r="BF69" s="1" t="str">
        <f aca="false">IF(AND(G69&gt;=15.244),"virginica",IF(AND(C69&lt;3.2,B69&gt;=3.15,G69&lt;15.244),"setosa",IF(AND(A69&gt;=4.95,C69&lt;4.7,B69&lt;3.15,G69&lt;15.244),"versicolor",IF(AND(C69&gt;=5.15,C69&gt;=4.7,B69&lt;3.15,G69&lt;15.244),"virginica",IF(AND(A69&gt;=6.45,C69&gt;=3.2,B69&gt;=3.15,G69&lt;15.244),"virginica",IF(AND(D69&lt;0.95,A69&lt;4.95,C69&lt;4.7,B69&lt;3.15,G69&lt;15.244),"setosa",IF(AND(D69&gt;=0.95,A69&lt;4.95,C69&lt;4.7,B69&lt;3.15,G69&lt;15.244),"virginica",IF(AND(F69&lt;0.816,A69&lt;6.45,C69&gt;=3.2,B69&gt;=3.15,G69&lt;15.244),"virginica",IF(AND(F69&gt;=0.816,A69&lt;6.45,C69&gt;=3.2,B69&gt;=3.15,G69&lt;15.244),"versicolor",IF(AND(A69&gt;=6.5,B69&lt;3.05,C69&lt;5.15,C69&gt;=4.7,B69&lt;3.15,G69&lt;15.244),"versicolor",IF(AND(G69&lt;11.093,B69&gt;=3.05,C69&lt;5.15,C69&gt;=4.7,B69&lt;3.15,G69&lt;15.244),"virginica",IF(AND(G69&gt;=11.093,B69&gt;=3.05,C69&lt;5.15,C69&gt;=4.7,B69&lt;3.15,G69&lt;15.244),"versicolor",IF(AND(D69&gt;=1.7,A69&lt;6.5,B69&lt;3.05,C69&lt;5.15,C69&gt;=4.7,B69&lt;3.15,G69&lt;15.244),"virginica",IF(AND(G69&lt;7.498,D69&lt;1.7,A69&lt;6.5,B69&lt;3.05,C69&lt;5.15,C69&gt;=4.7,B69&lt;3.15,G69&lt;15.244),"virginica",IF(AND(G69&gt;=7.498,D69&lt;1.7,A69&lt;6.5,B69&lt;3.05,C69&lt;5.15,C69&gt;=4.7,B69&lt;3.15,G69&lt;15.244),"versicolor","shouldnthappen")))))))))))))))</f>
        <v>virginica</v>
      </c>
      <c r="BG69" s="1" t="str">
        <f aca="false">IF(AND(B69&gt;=3.35,C69&lt;4.85),"setosa",IF(AND(D69&gt;=1.75,C69&gt;=4.85),"virginica",IF(AND(D69&lt;0.75,B69&lt;3.35,C69&lt;4.85),"setosa",IF(AND(G69&gt;=13.879,D69&lt;1.75,C69&gt;=4.85),"versicolor",IF(AND(F69&gt;=0.9,D69&gt;=0.75,B69&lt;3.35,C69&lt;4.85),"virginica",IF(AND(F69&gt;=0.405,G69&lt;13.879,D69&lt;1.75,C69&gt;=4.85),"virginica",IF(AND(B69&gt;=2.55,F69&lt;0.9,D69&gt;=0.75,B69&lt;3.35,C69&lt;4.85),"versicolor",IF(AND(G69&lt;7.498,F69&lt;0.405,G69&lt;13.879,D69&lt;1.75,C69&gt;=4.85),"virginica",IF(AND(G69&gt;=7.498,F69&lt;0.405,G69&lt;13.879,D69&lt;1.75,C69&gt;=4.85),"versicolor",IF(AND(G69&lt;5.656,B69&lt;2.55,F69&lt;0.9,D69&gt;=0.75,B69&lt;3.35,C69&lt;4.85),"virginica",IF(AND(G69&gt;=5.656,B69&lt;2.55,F69&lt;0.9,D69&gt;=0.75,B69&lt;3.35,C69&lt;4.85),"versicolor","shouldnthappen")))))))))))</f>
        <v>virginica</v>
      </c>
      <c r="BH69" s="1" t="str">
        <f aca="false">IF(AND(D69&lt;0.7),"setosa",IF(AND(D69&gt;=1.65,A69&lt;6.65,D69&gt;=0.7),"virginica",IF(AND(D69&lt;1.55,A69&gt;=6.65,D69&gt;=0.7),"versicolor",IF(AND(D69&gt;=1.55,A69&gt;=6.65,D69&gt;=0.7),"virginica",IF(AND(F69&gt;=0.529,D69&lt;1.65,A69&lt;6.65,D69&gt;=0.7),"versicolor",IF(AND(C69&gt;=5.35,F69&lt;0.529,D69&lt;1.65,A69&lt;6.65,D69&gt;=0.7),"virginica",IF(AND(G69&gt;=7.411,C69&lt;5.35,F69&lt;0.529,D69&lt;1.65,A69&lt;6.65,D69&gt;=0.7),"versicolor",IF(AND(G69&lt;6.927,G69&lt;7.411,C69&lt;5.35,F69&lt;0.529,D69&lt;1.65,A69&lt;6.65,D69&gt;=0.7),"versicolor",IF(AND(G69&gt;=6.927,G69&lt;7.411,C69&lt;5.35,F69&lt;0.529,D69&lt;1.65,A69&lt;6.65,D69&gt;=0.7),"virginica","shouldnthappen")))))))))</f>
        <v>virginica</v>
      </c>
      <c r="BI69" s="1" t="str">
        <f aca="false">IF(AND(D69&gt;=1.7),"virginica",IF(AND(D69&lt;0.7,D69&lt;1.7),"setosa",IF(AND(D69&lt;1.45,G69&lt;7.37,D69&gt;=0.7,D69&lt;1.7),"versicolor",IF(AND(D69&gt;=1.45,G69&lt;7.37,D69&gt;=0.7,D69&lt;1.7),"virginica",IF(AND(B69&gt;=2.65,G69&gt;=7.37,D69&gt;=0.7,D69&lt;1.7),"versicolor",IF(AND(C69&lt;5.05,B69&lt;2.65,G69&gt;=7.37,D69&gt;=0.7,D69&lt;1.7),"versicolor",IF(AND(C69&gt;=5.05,B69&lt;2.65,G69&gt;=7.37,D69&gt;=0.7,D69&lt;1.7),"virginica","shouldnthappen")))))))</f>
        <v>virginica</v>
      </c>
    </row>
    <row r="70" customFormat="false" ht="13.8" hidden="false" customHeight="false" outlineLevel="0" collapsed="false">
      <c r="A70" s="1" t="n">
        <v>6.4</v>
      </c>
      <c r="B70" s="1" t="n">
        <v>2.7</v>
      </c>
      <c r="C70" s="1" t="n">
        <v>5.3</v>
      </c>
      <c r="D70" s="1" t="n">
        <v>1.9</v>
      </c>
      <c r="E70" s="1" t="s">
        <v>93</v>
      </c>
      <c r="F70" s="1" t="n">
        <v>0.301290741190314</v>
      </c>
      <c r="G70" s="1" t="n">
        <v>9.75480212233961</v>
      </c>
      <c r="H70" s="11" t="str">
        <f aca="false">E70</f>
        <v>virginica</v>
      </c>
      <c r="I70" s="1" t="str">
        <f aca="false">INDEX(L70:BI70, MODE(MATCH(L70:BI70, L70:BI70, 0 )))</f>
        <v>virginica</v>
      </c>
      <c r="J70" s="12" t="n">
        <f aca="false">COUNTIF(L70:BI70, H70) / COUNTA(L70:BI70)</f>
        <v>0.98</v>
      </c>
      <c r="K70" s="13" t="n">
        <f aca="false">I70=H70</f>
        <v>1</v>
      </c>
      <c r="L70" s="1" t="str">
        <f aca="false">IF(AND(C70&lt;3.65,B70&gt;=3.35),"setosa",IF(AND(C70&gt;=3.65,B70&gt;=3.35),"virginica",IF(AND(C70&lt;2.35,C70&lt;4.85,B70&lt;3.35),"setosa",IF(AND(F70&gt;=0.899,C70&gt;=2.35,C70&lt;4.85,B70&lt;3.35),"virginica",IF(AND(G70&gt;=8.268,B70&lt;2.75,C70&gt;=4.85,B70&lt;3.35),"virginica",IF(AND(D70&lt;1.55,B70&gt;=2.75,C70&gt;=4.85,B70&lt;3.35),"versicolor",IF(AND(D70&gt;=1.55,B70&gt;=2.75,C70&gt;=4.85,B70&lt;3.35),"virginica",IF(AND(G70&lt;6.537,F70&lt;0.899,C70&gt;=2.35,C70&lt;4.85,B70&lt;3.35),"virginica",IF(AND(G70&gt;=6.537,F70&lt;0.899,C70&gt;=2.35,C70&lt;4.85,B70&lt;3.35),"versicolor",IF(AND(G70&lt;6.878,G70&lt;8.268,B70&lt;2.75,C70&gt;=4.85,B70&lt;3.35),"virginica",IF(AND(G70&gt;=6.878,G70&lt;8.268,B70&lt;2.75,C70&gt;=4.85,B70&lt;3.35),"versicolor","shouldnthappen")))))))))))</f>
        <v>virginica</v>
      </c>
      <c r="M70" s="1" t="str">
        <f aca="false">IF(AND(C70&lt;2.6),"setosa",IF(AND(D70&gt;=1.75,C70&gt;=2.6),"virginica",IF(AND(G70&lt;6.094,D70&lt;1.75,C70&gt;=2.6),"virginica",IF(AND(D70&lt;1.35,G70&gt;=6.094,D70&lt;1.75,C70&gt;=2.6),"versicolor",IF(AND(C70&lt;5.05,D70&gt;=1.35,G70&gt;=6.094,D70&lt;1.75,C70&gt;=2.6),"versicolor",IF(AND(C70&gt;=5.05,D70&gt;=1.35,G70&gt;=6.094,D70&lt;1.75,C70&gt;=2.6),"virginica","shouldnthappen"))))))</f>
        <v>virginica</v>
      </c>
      <c r="N70" s="1" t="str">
        <f aca="false">IF(AND(A70&lt;6.6,B70&gt;=3.45),"setosa",IF(AND(A70&gt;=6.6,B70&gt;=3.45),"virginica",IF(AND(D70&lt;0.7,C70&lt;4.75,B70&lt;3.45),"setosa",IF(AND(D70&gt;=0.7,C70&lt;4.75,B70&lt;3.45),"versicolor",IF(AND(C70&gt;=5.15,C70&gt;=4.75,B70&lt;3.45),"virginica",IF(AND(D70&gt;=1.7,A70&lt;6.5,C70&lt;5.15,C70&gt;=4.75,B70&lt;3.45),"virginica",IF(AND(C70&lt;5.05,A70&gt;=6.5,C70&lt;5.15,C70&gt;=4.75,B70&lt;3.45),"versicolor",IF(AND(C70&gt;=5.05,A70&gt;=6.5,C70&lt;5.15,C70&gt;=4.75,B70&lt;3.45),"virginica",IF(AND(G70&lt;7.498,D70&lt;1.7,A70&lt;6.5,C70&lt;5.15,C70&gt;=4.75,B70&lt;3.45),"virginica",IF(AND(G70&gt;=7.498,D70&lt;1.7,A70&lt;6.5,C70&lt;5.15,C70&gt;=4.75,B70&lt;3.45),"versicolor","shouldnthappen"))))))))))</f>
        <v>virginica</v>
      </c>
      <c r="O70" s="1" t="str">
        <f aca="false">IF(AND(D70&lt;0.75),"setosa",IF(AND(C70&lt;4.75,C70&lt;4.85,D70&gt;=0.75),"versicolor",IF(AND(A70&gt;=6.05,C70&gt;=4.85,D70&gt;=0.75),"virginica",IF(AND(D70&lt;1.6,C70&gt;=4.75,C70&lt;4.85,D70&gt;=0.75),"versicolor",IF(AND(D70&gt;=1.6,C70&gt;=4.75,C70&lt;4.85,D70&gt;=0.75),"virginica",IF(AND(A70&lt;5.9,A70&lt;6.05,C70&gt;=4.85,D70&gt;=0.75),"virginica",IF(AND(A70&gt;=5.9,A70&lt;6.05,C70&gt;=4.85,D70&gt;=0.75),"versicolor","shouldnthappen")))))))</f>
        <v>virginica</v>
      </c>
      <c r="P70" s="1" t="str">
        <f aca="false">IF(AND(D70&lt;0.75),"setosa",IF(AND(A70&lt;5.55,D70&gt;=0.75),"versicolor",IF(AND(D70&gt;=1.7,G70&lt;13.158,A70&gt;=5.55,D70&gt;=0.75),"virginica",IF(AND(B70&lt;2.45,D70&lt;1.7,G70&lt;13.158,A70&gt;=5.55,D70&gt;=0.75),"virginica",IF(AND(B70&gt;=2.45,D70&lt;1.7,G70&lt;13.158,A70&gt;=5.55,D70&gt;=0.75),"versicolor",IF(AND(B70&gt;=3.05,G70&lt;15.551,G70&gt;=13.158,A70&gt;=5.55,D70&gt;=0.75),"versicolor",IF(AND(B70&lt;2.9,G70&gt;=15.551,G70&gt;=13.158,A70&gt;=5.55,D70&gt;=0.75),"versicolor",IF(AND(B70&gt;=2.9,G70&gt;=15.551,G70&gt;=13.158,A70&gt;=5.55,D70&gt;=0.75),"virginica",IF(AND(D70&lt;1.3,G70&lt;14.221,B70&lt;3.05,G70&lt;15.551,G70&gt;=13.158,A70&gt;=5.55,D70&gt;=0.75),"versicolor",IF(AND(D70&gt;=1.3,G70&lt;14.221,B70&lt;3.05,G70&lt;15.551,G70&gt;=13.158,A70&gt;=5.55,D70&gt;=0.75),"virginica",IF(AND(C70&lt;4.9,G70&gt;=14.221,B70&lt;3.05,G70&lt;15.551,G70&gt;=13.158,A70&gt;=5.55,D70&gt;=0.75),"versicolor",IF(AND(C70&gt;=4.9,G70&gt;=14.221,B70&lt;3.05,G70&lt;15.551,G70&gt;=13.158,A70&gt;=5.55,D70&gt;=0.75),"virginica","shouldnthappen"))))))))))))</f>
        <v>virginica</v>
      </c>
      <c r="Q70" s="1" t="str">
        <f aca="false">IF(AND(C70&lt;2.6),"setosa",IF(AND(A70&gt;=4.95,C70&lt;4.75,C70&gt;=2.6),"versicolor",IF(AND(D70&gt;=1.75,C70&gt;=4.75,C70&gt;=2.6),"virginica",IF(AND(B70&lt;2.45,A70&lt;4.95,C70&lt;4.75,C70&gt;=2.6),"versicolor",IF(AND(B70&gt;=2.45,A70&lt;4.95,C70&lt;4.75,C70&gt;=2.6),"virginica",IF(AND(G70&lt;7.498,D70&lt;1.75,C70&gt;=4.75,C70&gt;=2.6),"virginica",IF(AND(F70&lt;0.417,G70&gt;=7.498,D70&lt;1.75,C70&gt;=4.75,C70&gt;=2.6),"versicolor",IF(AND(F70&lt;0.442,F70&gt;=0.417,G70&gt;=7.498,D70&lt;1.75,C70&gt;=4.75,C70&gt;=2.6),"virginica",IF(AND(F70&gt;=0.442,F70&gt;=0.417,G70&gt;=7.498,D70&lt;1.75,C70&gt;=4.75,C70&gt;=2.6),"versicolor","shouldnthappen")))))))))</f>
        <v>virginica</v>
      </c>
      <c r="R70" s="1" t="str">
        <f aca="false">IF(AND(D70&lt;0.75),"setosa",IF(AND(D70&lt;1.75,A70&gt;=6.25,D70&gt;=0.75),"versicolor",IF(AND(D70&gt;=1.75,A70&gt;=6.25,D70&gt;=0.75),"virginica",IF(AND(D70&lt;1.6,C70&lt;4.75,A70&lt;6.25,D70&gt;=0.75),"versicolor",IF(AND(D70&gt;=1.6,C70&lt;4.75,A70&lt;6.25,D70&gt;=0.75),"virginica",IF(AND(G70&lt;6.998,C70&gt;=4.75,A70&lt;6.25,D70&gt;=0.75),"virginica",IF(AND(A70&lt;6.05,G70&gt;=6.998,C70&gt;=4.75,A70&lt;6.25,D70&gt;=0.75),"versicolor",IF(AND(A70&gt;=6.05,G70&gt;=6.998,C70&gt;=4.75,A70&lt;6.25,D70&gt;=0.75),"virginica","shouldnthappen"))))))))</f>
        <v>virginica</v>
      </c>
      <c r="S70" s="1" t="str">
        <f aca="false">IF(AND(B70&gt;=3.05,A70&lt;5.45),"setosa",IF(AND(C70&lt;2.2,B70&lt;3.05,A70&lt;5.45),"setosa",IF(AND(C70&gt;=2.2,B70&lt;3.05,A70&lt;5.45),"versicolor",IF(AND(B70&lt;3.7,C70&lt;4.8,A70&gt;=5.45),"versicolor",IF(AND(B70&gt;=3.7,C70&lt;4.8,A70&gt;=5.45),"setosa",IF(AND(G70&lt;13.757,C70&lt;5.05,C70&gt;=4.8,A70&gt;=5.45),"virginica",IF(AND(G70&gt;=13.757,C70&lt;5.05,C70&gt;=4.8,A70&gt;=5.45),"versicolor",IF(AND(C70&gt;=5.15,C70&gt;=5.05,C70&gt;=4.8,A70&gt;=5.45),"virginica",IF(AND(A70&lt;5.95,C70&lt;5.15,C70&gt;=5.05,C70&gt;=4.8,A70&gt;=5.45),"virginica",IF(AND(D70&gt;=1.8,A70&gt;=5.95,C70&lt;5.15,C70&gt;=5.05,C70&gt;=4.8,A70&gt;=5.45),"virginica",IF(AND(B70&lt;2.75,D70&lt;1.8,A70&gt;=5.95,C70&lt;5.15,C70&gt;=5.05,C70&gt;=4.8,A70&gt;=5.45),"versicolor",IF(AND(B70&gt;=2.75,D70&lt;1.8,A70&gt;=5.95,C70&lt;5.15,C70&gt;=5.05,C70&gt;=4.8,A70&gt;=5.45),"virginica","shouldnthappen"))))))))))))</f>
        <v>virginica</v>
      </c>
      <c r="T70" s="1" t="str">
        <f aca="false">IF(AND(C70&lt;2.6),"setosa",IF(AND(D70&lt;1.65,C70&lt;4.75,C70&gt;=2.6),"versicolor",IF(AND(D70&gt;=1.65,C70&lt;4.75,C70&gt;=2.6),"virginica",IF(AND(G70&gt;=8.494,A70&lt;6.6,C70&gt;=4.75,C70&gt;=2.6),"virginica",IF(AND(C70&lt;5.2,A70&gt;=6.6,C70&gt;=4.75,C70&gt;=2.6),"versicolor",IF(AND(C70&gt;=5.2,A70&gt;=6.6,C70&gt;=4.75,C70&gt;=2.6),"virginica",IF(AND(A70&lt;5.95,G70&lt;8.494,A70&lt;6.6,C70&gt;=4.75,C70&gt;=2.6),"virginica",IF(AND(A70&gt;=5.95,G70&lt;8.494,A70&lt;6.6,C70&gt;=4.75,C70&gt;=2.6),"versicolor","shouldnthappen"))))))))</f>
        <v>virginica</v>
      </c>
      <c r="U70" s="1" t="str">
        <f aca="false">IF(AND(C70&lt;3.65,B70&gt;=3.35),"setosa",IF(AND(C70&gt;=3.65,B70&gt;=3.35),"virginica",IF(AND(C70&lt;2.35,A70&lt;6.25,B70&lt;3.35),"setosa",IF(AND(C70&lt;4.85,A70&gt;=6.25,B70&lt;3.35),"versicolor",IF(AND(G70&gt;=15.426,C70&gt;=2.35,A70&lt;6.25,B70&lt;3.35),"virginica",IF(AND(D70&gt;=1.55,C70&gt;=4.85,A70&gt;=6.25,B70&lt;3.35),"virginica",IF(AND(D70&lt;1.8,G70&lt;15.426,C70&gt;=2.35,A70&lt;6.25,B70&lt;3.35),"versicolor",IF(AND(D70&gt;=1.8,G70&lt;15.426,C70&gt;=2.35,A70&lt;6.25,B70&lt;3.35),"virginica",IF(AND(B70&lt;2.95,D70&lt;1.55,C70&gt;=4.85,A70&gt;=6.25,B70&lt;3.35),"virginica",IF(AND(B70&gt;=2.95,D70&lt;1.55,C70&gt;=4.85,A70&gt;=6.25,B70&lt;3.35),"versicolor","shouldnthappen"))))))))))</f>
        <v>virginica</v>
      </c>
      <c r="V70" s="1" t="str">
        <f aca="false">IF(AND(C70&lt;2.6),"setosa",IF(AND(C70&gt;=4.85,C70&gt;=2.6),"virginica",IF(AND(F70&gt;=0.9,C70&lt;4.85,C70&gt;=2.6),"virginica",IF(AND(G70&lt;5.656,F70&lt;0.9,C70&lt;4.85,C70&gt;=2.6),"virginica",IF(AND(G70&gt;=5.656,F70&lt;0.9,C70&lt;4.85,C70&gt;=2.6),"versicolor","shouldnthappen")))))</f>
        <v>virginica</v>
      </c>
      <c r="W70" s="1" t="str">
        <f aca="false">IF(AND(D70&gt;=1.75,G70&gt;=13.795),"virginica",IF(AND(D70&gt;=1.5,G70&gt;=12.335,G70&lt;13.795),"virginica",IF(AND(C70&lt;2.45,C70&lt;4.85,G70&lt;12.335,G70&lt;13.795),"setosa",IF(AND(C70&gt;=2.45,C70&lt;4.85,G70&lt;12.335,G70&lt;13.795),"versicolor",IF(AND(D70&gt;=1.7,C70&gt;=4.85,G70&lt;12.335,G70&lt;13.795),"virginica",IF(AND(B70&gt;=3.25,D70&lt;1.5,G70&gt;=12.335,G70&lt;13.795),"setosa",IF(AND(D70&lt;1,F70&lt;0.255,D70&lt;1.75,G70&gt;=13.795),"setosa",IF(AND(D70&gt;=1,F70&lt;0.255,D70&lt;1.75,G70&gt;=13.795),"versicolor",IF(AND(A70&lt;5.4,F70&gt;=0.255,D70&lt;1.75,G70&gt;=13.795),"setosa",IF(AND(A70&gt;=5.4,F70&gt;=0.255,D70&lt;1.75,G70&gt;=13.795),"versicolor",IF(AND(A70&lt;6.15,D70&lt;1.7,C70&gt;=4.85,G70&lt;12.335,G70&lt;13.795),"versicolor",IF(AND(A70&gt;=6.15,D70&lt;1.7,C70&gt;=4.85,G70&lt;12.335,G70&lt;13.795),"virginica",IF(AND(C70&lt;5,B70&lt;3.25,D70&lt;1.5,G70&gt;=12.335,G70&lt;13.795),"versicolor",IF(AND(C70&gt;=5,B70&lt;3.25,D70&lt;1.5,G70&gt;=12.335,G70&lt;13.795),"virginica","shouldnthappen"))))))))))))))</f>
        <v>virginica</v>
      </c>
      <c r="X70" s="1" t="str">
        <f aca="false">IF(AND(C70&lt;2.5,A70&lt;5.55),"setosa",IF(AND(F70&lt;0.096,A70&gt;=5.55),"virginica",IF(AND(D70&lt;1.6,C70&gt;=2.5,A70&lt;5.55),"versicolor",IF(AND(D70&gt;=1.6,C70&gt;=2.5,A70&lt;5.55),"virginica",IF(AND(F70&gt;=0.156,C70&lt;4.75,F70&gt;=0.096,A70&gt;=5.55),"versicolor",IF(AND(D70&gt;=1.75,C70&gt;=4.75,F70&gt;=0.096,A70&gt;=5.55),"virginica",IF(AND(B70&lt;3.3,F70&lt;0.156,C70&lt;4.75,F70&gt;=0.096,A70&gt;=5.55),"versicolor",IF(AND(B70&gt;=3.3,F70&lt;0.156,C70&lt;4.75,F70&gt;=0.096,A70&gt;=5.55),"setosa",IF(AND(B70&lt;2.45,A70&lt;6.05,D70&lt;1.75,C70&gt;=4.75,F70&gt;=0.096,A70&gt;=5.55),"virginica",IF(AND(B70&gt;=2.45,A70&lt;6.05,D70&lt;1.75,C70&gt;=4.75,F70&gt;=0.096,A70&gt;=5.55),"versicolor",IF(AND(F70&lt;0.205,A70&gt;=6.05,D70&lt;1.75,C70&gt;=4.75,F70&gt;=0.096,A70&gt;=5.55),"versicolor",IF(AND(F70&gt;=0.205,A70&gt;=6.05,D70&lt;1.75,C70&gt;=4.75,F70&gt;=0.096,A70&gt;=5.55),"virginica","shouldnthappen"))))))))))))</f>
        <v>virginica</v>
      </c>
      <c r="Y70" s="1" t="str">
        <f aca="false">IF(AND(C70&lt;2.35,A70&lt;5.55),"setosa",IF(AND(C70&gt;=5.05,A70&gt;=5.55),"virginica",IF(AND(D70&lt;1.6,C70&gt;=2.35,A70&lt;5.55),"versicolor",IF(AND(D70&gt;=1.6,C70&gt;=2.35,A70&lt;5.55),"virginica",IF(AND(D70&gt;=1.75,C70&lt;5.05,A70&gt;=5.55),"virginica",IF(AND(B70&gt;=3.55,D70&lt;1.75,C70&lt;5.05,A70&gt;=5.55),"setosa",IF(AND(G70&lt;6.3,B70&lt;3.55,D70&lt;1.75,C70&lt;5.05,A70&gt;=5.55),"virginica",IF(AND(G70&gt;=6.3,B70&lt;3.55,D70&lt;1.75,C70&lt;5.05,A70&gt;=5.55),"versicolor","shouldnthappen"))))))))</f>
        <v>virginica</v>
      </c>
      <c r="Z70" s="1" t="str">
        <f aca="false">IF(AND(D70&lt;0.75),"setosa",IF(AND(B70&gt;=2.55,C70&lt;4.85,D70&gt;=0.75),"versicolor",IF(AND(D70&gt;=1.7,C70&gt;=4.85,D70&gt;=0.75),"virginica",IF(AND(D70&lt;1.6,B70&lt;2.55,C70&lt;4.85,D70&gt;=0.75),"versicolor",IF(AND(D70&gt;=1.6,B70&lt;2.55,C70&lt;4.85,D70&gt;=0.75),"virginica",IF(AND(B70&lt;2.65,D70&lt;1.7,C70&gt;=4.85,D70&gt;=0.75),"virginica",IF(AND(F70&lt;0.325,B70&gt;=2.65,D70&lt;1.7,C70&gt;=4.85,D70&gt;=0.75),"virginica",IF(AND(G70&lt;10.717,F70&gt;=0.325,B70&gt;=2.65,D70&lt;1.7,C70&gt;=4.85,D70&gt;=0.75),"versicolor",IF(AND(G70&gt;=10.717,F70&gt;=0.325,B70&gt;=2.65,D70&lt;1.7,C70&gt;=4.85,D70&gt;=0.75),"virginica","shouldnthappen")))))))))</f>
        <v>virginica</v>
      </c>
      <c r="AA70" s="1" t="str">
        <f aca="false">IF(AND(D70&lt;0.75),"setosa",IF(AND(D70&gt;=1.75,D70&gt;=0.75),"virginica",IF(AND(F70&gt;=0.455,D70&lt;1.75,D70&gt;=0.75),"versicolor",IF(AND(D70&lt;1.45,F70&lt;0.455,D70&lt;1.75,D70&gt;=0.75),"versicolor",IF(AND(F70&lt;0.247,D70&gt;=1.45,F70&lt;0.455,D70&lt;1.75,D70&gt;=0.75),"versicolor",IF(AND(F70&gt;=0.247,D70&gt;=1.45,F70&lt;0.455,D70&lt;1.75,D70&gt;=0.75),"virginica","shouldnthappen"))))))</f>
        <v>virginica</v>
      </c>
      <c r="AB70" s="1" t="str">
        <f aca="false">IF(AND(F70&gt;=0.221,B70&gt;=3.35),"setosa",IF(AND(A70&lt;5.3,F70&gt;=0.683,B70&lt;3.35),"setosa",IF(AND(A70&lt;6.45,F70&lt;0.221,B70&gt;=3.35),"setosa",IF(AND(A70&gt;=6.45,F70&lt;0.221,B70&gt;=3.35),"virginica",IF(AND(G70&lt;6.3,A70&lt;6.25,F70&lt;0.683,B70&lt;3.35),"virginica",IF(AND(G70&lt;13.795,A70&gt;=6.25,F70&lt;0.683,B70&lt;3.35),"virginica",IF(AND(D70&lt;1.65,A70&gt;=5.3,F70&gt;=0.683,B70&lt;3.35),"versicolor",IF(AND(D70&gt;=1.65,A70&gt;=5.3,F70&gt;=0.683,B70&lt;3.35),"virginica",IF(AND(D70&lt;0.6,G70&gt;=6.3,A70&lt;6.25,F70&lt;0.683,B70&lt;3.35),"setosa",IF(AND(D70&lt;1.7,G70&gt;=13.795,A70&gt;=6.25,F70&lt;0.683,B70&lt;3.35),"versicolor",IF(AND(D70&gt;=1.7,G70&gt;=13.795,A70&gt;=6.25,F70&lt;0.683,B70&lt;3.35),"virginica",IF(AND(C70&gt;=5.35,D70&gt;=0.6,G70&gt;=6.3,A70&lt;6.25,F70&lt;0.683,B70&lt;3.35),"virginica",IF(AND(D70&lt;1.75,C70&lt;5.35,D70&gt;=0.6,G70&gt;=6.3,A70&lt;6.25,F70&lt;0.683,B70&lt;3.35),"versicolor",IF(AND(D70&gt;=1.75,C70&lt;5.35,D70&gt;=0.6,G70&gt;=6.3,A70&lt;6.25,F70&lt;0.683,B70&lt;3.35),"virginica","shouldnthappen"))))))))))))))</f>
        <v>virginica</v>
      </c>
      <c r="AC70" s="1" t="str">
        <f aca="false">IF(AND(B70&gt;=3.3),"setosa",IF(AND(C70&lt;2.45,D70&lt;1.55,B70&lt;3.3),"setosa",IF(AND(F70&gt;=0.211,D70&gt;=1.55,B70&lt;3.3),"virginica",IF(AND(C70&lt;4.9,C70&gt;=2.45,D70&lt;1.55,B70&lt;3.3),"versicolor",IF(AND(C70&gt;=4.9,C70&gt;=2.45,D70&lt;1.55,B70&lt;3.3),"virginica",IF(AND(F70&lt;0.138,F70&lt;0.211,D70&gt;=1.55,B70&lt;3.3),"virginica",IF(AND(F70&gt;=0.138,F70&lt;0.211,D70&gt;=1.55,B70&lt;3.3),"versicolor","shouldnthappen")))))))</f>
        <v>virginica</v>
      </c>
      <c r="AD70" s="1" t="str">
        <f aca="false">IF(AND(D70&gt;=1.75),"virginica",IF(AND(D70&lt;0.75,D70&lt;1.75),"setosa",IF(AND(D70&lt;1.35,D70&gt;=0.75,D70&lt;1.75),"versicolor",IF(AND(B70&lt;2.6,C70&lt;4.85,D70&gt;=1.35,D70&gt;=0.75,D70&lt;1.75),"virginica",IF(AND(B70&gt;=2.6,C70&lt;4.85,D70&gt;=1.35,D70&gt;=0.75,D70&lt;1.75),"versicolor",IF(AND(A70&lt;6.4,C70&gt;=4.85,D70&gt;=1.35,D70&gt;=0.75,D70&lt;1.75),"virginica",IF(AND(A70&gt;=6.4,C70&gt;=4.85,D70&gt;=1.35,D70&gt;=0.75,D70&lt;1.75),"versicolor","shouldnthappen")))))))</f>
        <v>virginica</v>
      </c>
      <c r="AE70" s="1" t="str">
        <f aca="false">IF(AND(C70&lt;2.45),"setosa",IF(AND(F70&lt;0.07,C70&gt;=2.45),"virginica",IF(AND(A70&gt;=5,C70&lt;4.75,F70&gt;=0.07,C70&gt;=2.45),"versicolor",IF(AND(F70&lt;0.182,C70&gt;=4.75,F70&gt;=0.07,C70&gt;=2.45),"versicolor",IF(AND(B70&lt;2.45,A70&lt;5,C70&lt;4.75,F70&gt;=0.07,C70&gt;=2.45),"versicolor",IF(AND(B70&gt;=2.45,A70&lt;5,C70&lt;4.75,F70&gt;=0.07,C70&gt;=2.45),"virginica",IF(AND(F70&gt;=0.468,F70&gt;=0.182,C70&gt;=4.75,F70&gt;=0.07,C70&gt;=2.45),"virginica",IF(AND(A70&gt;=6.85,F70&lt;0.468,F70&gt;=0.182,C70&gt;=4.75,F70&gt;=0.07,C70&gt;=2.45),"virginica",IF(AND(B70&lt;2.6,A70&lt;6.85,F70&lt;0.468,F70&gt;=0.182,C70&gt;=4.75,F70&gt;=0.07,C70&gt;=2.45),"virginica",IF(AND(B70&gt;=2.6,A70&lt;6.85,F70&lt;0.468,F70&gt;=0.182,C70&gt;=4.75,F70&gt;=0.07,C70&gt;=2.45),"versicolor","shouldnthappen"))))))))))</f>
        <v>versicolor</v>
      </c>
      <c r="AF70" s="1" t="str">
        <f aca="false">IF(AND(D70&lt;0.75,A70&lt;5.45),"setosa",IF(AND(D70&gt;=1.75,A70&gt;=5.45),"virginica",IF(AND(G70&lt;6.094,D70&gt;=0.75,A70&lt;5.45),"virginica",IF(AND(G70&gt;=6.094,D70&gt;=0.75,A70&lt;5.45),"versicolor",IF(AND(C70&lt;2.75,D70&lt;1.75,A70&gt;=5.45),"setosa",IF(AND(D70&lt;1.45,C70&gt;=2.75,D70&lt;1.75,A70&gt;=5.45),"versicolor",IF(AND(B70&lt;2.75,D70&gt;=1.45,C70&gt;=2.75,D70&lt;1.75,A70&gt;=5.45),"versicolor",IF(AND(C70&lt;5.05,B70&gt;=2.75,D70&gt;=1.45,C70&gt;=2.75,D70&lt;1.75,A70&gt;=5.45),"versicolor",IF(AND(C70&gt;=5.05,B70&gt;=2.75,D70&gt;=1.45,C70&gt;=2.75,D70&lt;1.75,A70&gt;=5.45),"virginica","shouldnthappen")))))))))</f>
        <v>virginica</v>
      </c>
      <c r="AG70" s="1" t="str">
        <f aca="false">IF(AND(D70&lt;0.65,G70&lt;8.868,A70&lt;5.3),"setosa",IF(AND(C70&lt;2.6,G70&gt;=8.868,A70&lt;5.3),"setosa",IF(AND(C70&gt;=2.6,G70&gt;=8.868,A70&lt;5.3),"versicolor",IF(AND(C70&gt;=4.95,D70&lt;1.55,A70&gt;=5.3),"virginica",IF(AND(G70&lt;13.795,D70&gt;=1.55,A70&gt;=5.3),"virginica",IF(AND(C70&lt;3.75,D70&gt;=0.65,G70&lt;8.868,A70&lt;5.3),"versicolor",IF(AND(C70&gt;=3.75,D70&gt;=0.65,G70&lt;8.868,A70&lt;5.3),"virginica",IF(AND(C70&lt;2.6,C70&lt;4.95,D70&lt;1.55,A70&gt;=5.3),"setosa",IF(AND(C70&gt;=2.6,C70&lt;4.95,D70&lt;1.55,A70&gt;=5.3),"versicolor",IF(AND(C70&lt;4.75,G70&gt;=13.795,D70&gt;=1.55,A70&gt;=5.3),"versicolor",IF(AND(C70&gt;=4.75,G70&gt;=13.795,D70&gt;=1.55,A70&gt;=5.3),"virginica","shouldnthappen")))))))))))</f>
        <v>virginica</v>
      </c>
      <c r="AH70" s="1" t="str">
        <f aca="false">IF(AND(D70&lt;0.75),"setosa",IF(AND(C70&lt;4.75,D70&gt;=0.75),"versicolor",IF(AND(G70&lt;13.757,C70&gt;=4.75,D70&gt;=0.75),"virginica",IF(AND(B70&lt;3.05,G70&gt;=13.757,C70&gt;=4.75,D70&gt;=0.75),"virginica",IF(AND(A70&lt;6.65,B70&gt;=3.05,G70&gt;=13.757,C70&gt;=4.75,D70&gt;=0.75),"virginica",IF(AND(A70&gt;=6.65,B70&gt;=3.05,G70&gt;=13.757,C70&gt;=4.75,D70&gt;=0.75),"versicolor","shouldnthappen"))))))</f>
        <v>virginica</v>
      </c>
      <c r="AI70" s="1" t="str">
        <f aca="false">IF(AND(D70&lt;0.7),"setosa",IF(AND(C70&lt;4.75,D70&gt;=0.7),"versicolor",IF(AND(A70&lt;6.6,F70&lt;0.482,C70&gt;=4.75,D70&gt;=0.7),"virginica",IF(AND(C70&gt;=4.95,F70&gt;=0.482,C70&gt;=4.75,D70&gt;=0.7),"virginica",IF(AND(D70&lt;1.9,A70&gt;=6.6,F70&lt;0.482,C70&gt;=4.75,D70&gt;=0.7),"versicolor",IF(AND(D70&gt;=1.9,A70&gt;=6.6,F70&lt;0.482,C70&gt;=4.75,D70&gt;=0.7),"virginica",IF(AND(F70&gt;=0.766,C70&lt;4.95,F70&gt;=0.482,C70&gt;=4.75,D70&gt;=0.7),"virginica",IF(AND(B70&lt;2.95,F70&lt;0.766,C70&lt;4.95,F70&gt;=0.482,C70&gt;=4.75,D70&gt;=0.7),"virginica",IF(AND(B70&gt;=2.95,F70&lt;0.766,C70&lt;4.95,F70&gt;=0.482,C70&gt;=4.75,D70&gt;=0.7),"versicolor","shouldnthappen")))))))))</f>
        <v>virginica</v>
      </c>
      <c r="AJ70" s="1" t="str">
        <f aca="false">IF(AND(C70&lt;2.45,C70&lt;4.75),"setosa",IF(AND(D70&gt;=1.65,C70&gt;=4.75),"virginica",IF(AND(A70&lt;4.95,C70&gt;=2.45,C70&lt;4.75),"virginica",IF(AND(A70&gt;=4.95,C70&gt;=2.45,C70&lt;4.75),"versicolor",IF(AND(B70&lt;2.95,D70&lt;1.65,C70&gt;=4.75),"virginica",IF(AND(B70&gt;=2.95,D70&lt;1.65,C70&gt;=4.75),"versicolor","shouldnthappen"))))))</f>
        <v>virginica</v>
      </c>
      <c r="AK70" s="1" t="str">
        <f aca="false">IF(AND(D70&lt;0.75,A70&lt;5.45),"setosa",IF(AND(B70&lt;2.45,D70&gt;=0.75,A70&lt;5.45),"versicolor",IF(AND(A70&gt;=5.55,C70&lt;4.75,A70&gt;=5.45),"versicolor",IF(AND(C70&gt;=5.15,C70&gt;=4.75,A70&gt;=5.45),"virginica",IF(AND(G70&lt;6.094,B70&gt;=2.45,D70&gt;=0.75,A70&lt;5.45),"virginica",IF(AND(G70&gt;=6.094,B70&gt;=2.45,D70&gt;=0.75,A70&lt;5.45),"versicolor",IF(AND(D70&lt;0.6,A70&lt;5.55,C70&lt;4.75,A70&gt;=5.45),"setosa",IF(AND(D70&gt;=0.6,A70&lt;5.55,C70&lt;4.75,A70&gt;=5.45),"versicolor",IF(AND(C70&lt;4.95,C70&lt;5.15,C70&gt;=4.75,A70&gt;=5.45),"virginica",IF(AND(G70&lt;12.627,C70&lt;5.05,C70&gt;=4.95,C70&lt;5.15,C70&gt;=4.75,A70&gt;=5.45),"virginica",IF(AND(G70&gt;=12.627,C70&lt;5.05,C70&gt;=4.95,C70&lt;5.15,C70&gt;=4.75,A70&gt;=5.45),"versicolor",IF(AND(D70&lt;1.7,C70&gt;=5.05,C70&gt;=4.95,C70&lt;5.15,C70&gt;=4.75,A70&gt;=5.45),"versicolor",IF(AND(D70&gt;=1.7,C70&gt;=5.05,C70&gt;=4.95,C70&lt;5.15,C70&gt;=4.75,A70&gt;=5.45),"virginica","shouldnthappen")))))))))))))</f>
        <v>virginica</v>
      </c>
      <c r="AL70" s="1" t="str">
        <f aca="false">IF(AND(B70&lt;2.45,B70&lt;3.15),"versicolor",IF(AND(D70&lt;0.95,G70&lt;15.141,B70&gt;=3.15),"setosa",IF(AND(G70&lt;15.429,G70&gt;=15.141,B70&gt;=3.15),"versicolor",IF(AND(G70&gt;=15.429,G70&gt;=15.141,B70&gt;=3.15),"virginica",IF(AND(C70&lt;2.3,C70&lt;4.75,B70&gt;=2.45,B70&lt;3.15),"setosa",IF(AND(G70&gt;=16.072,C70&gt;=4.75,B70&gt;=2.45,B70&lt;3.15),"versicolor",IF(AND(G70&lt;11.833,D70&gt;=0.95,G70&lt;15.141,B70&gt;=3.15),"virginica",IF(AND(A70&lt;5,C70&gt;=2.3,C70&lt;4.75,B70&gt;=2.45,B70&lt;3.15),"virginica",IF(AND(A70&gt;=5,C70&gt;=2.3,C70&lt;4.75,B70&gt;=2.45,B70&lt;3.15),"versicolor",IF(AND(G70&lt;14.342,G70&gt;=11.833,D70&gt;=0.95,G70&lt;15.141,B70&gt;=3.15),"versicolor",IF(AND(G70&gt;=14.342,G70&gt;=11.833,D70&gt;=0.95,G70&lt;15.141,B70&gt;=3.15),"virginica",IF(AND(G70&lt;13.757,F70&gt;=0.741,G70&lt;16.072,C70&gt;=4.75,B70&gt;=2.45,B70&lt;3.15),"virginica",IF(AND(F70&gt;=0.546,A70&lt;6.15,F70&lt;0.741,G70&lt;16.072,C70&gt;=4.75,B70&gt;=2.45,B70&lt;3.15),"virginica",IF(AND(D70&gt;=1.75,A70&gt;=6.15,F70&lt;0.741,G70&lt;16.072,C70&gt;=4.75,B70&gt;=2.45,B70&lt;3.15),"virginica",IF(AND(C70&lt;4.85,G70&gt;=13.757,F70&gt;=0.741,G70&lt;16.072,C70&gt;=4.75,B70&gt;=2.45,B70&lt;3.15),"virginica",IF(AND(C70&gt;=4.85,G70&gt;=13.757,F70&gt;=0.741,G70&lt;16.072,C70&gt;=4.75,B70&gt;=2.45,B70&lt;3.15),"versicolor",IF(AND(F70&lt;0.331,F70&lt;0.546,A70&lt;6.15,F70&lt;0.741,G70&lt;16.072,C70&gt;=4.75,B70&gt;=2.45,B70&lt;3.15),"virginica",IF(AND(F70&gt;=0.331,F70&lt;0.546,A70&lt;6.15,F70&lt;0.741,G70&lt;16.072,C70&gt;=4.75,B70&gt;=2.45,B70&lt;3.15),"versicolor",IF(AND(G70&lt;10.661,D70&lt;1.75,A70&gt;=6.15,F70&lt;0.741,G70&lt;16.072,C70&gt;=4.75,B70&gt;=2.45,B70&lt;3.15),"virginica",IF(AND(G70&gt;=10.661,D70&lt;1.75,A70&gt;=6.15,F70&lt;0.741,G70&lt;16.072,C70&gt;=4.75,B70&gt;=2.45,B70&lt;3.15),"versicolor","shouldnthappen"))))))))))))))))))))</f>
        <v>virginica</v>
      </c>
      <c r="AM70" s="1" t="str">
        <f aca="false">IF(AND(D70&lt;1.35,F70&gt;=0.917),"setosa",IF(AND(D70&gt;=1.35,F70&gt;=0.917),"virginica",IF(AND(D70&lt;0.75,D70&lt;1.55,F70&lt;0.917),"setosa",IF(AND(C70&gt;=4.8,D70&gt;=1.55,F70&lt;0.917),"virginica",IF(AND(A70&lt;5.95,D70&gt;=0.75,D70&lt;1.55,F70&lt;0.917),"versicolor",IF(AND(F70&lt;0.473,C70&lt;4.8,D70&gt;=1.55,F70&lt;0.917),"virginica",IF(AND(F70&gt;=0.473,C70&lt;4.8,D70&gt;=1.55,F70&lt;0.917),"versicolor",IF(AND(C70&lt;4.95,A70&gt;=5.95,D70&gt;=0.75,D70&lt;1.55,F70&lt;0.917),"versicolor",IF(AND(C70&gt;=4.95,A70&gt;=5.95,D70&gt;=0.75,D70&lt;1.55,F70&lt;0.917),"virginica","shouldnthappen")))))))))</f>
        <v>virginica</v>
      </c>
      <c r="AN70" s="1" t="str">
        <f aca="false">IF(AND(D70&lt;0.75,A70&lt;5.45),"setosa",IF(AND(D70&lt;1.55,D70&gt;=0.75,A70&lt;5.45),"versicolor",IF(AND(D70&gt;=1.55,D70&gt;=0.75,A70&lt;5.45),"virginica",IF(AND(A70&gt;=5.75,C70&lt;4.75,A70&gt;=5.45),"versicolor",IF(AND(F70&lt;0.361,C70&gt;=4.75,A70&gt;=5.45),"virginica",IF(AND(C70&lt;2.6,A70&lt;5.75,C70&lt;4.75,A70&gt;=5.45),"setosa",IF(AND(C70&gt;=2.6,A70&lt;5.75,C70&lt;4.75,A70&gt;=5.45),"versicolor",IF(AND(D70&gt;=1.7,F70&gt;=0.361,C70&gt;=4.75,A70&gt;=5.45),"virginica",IF(AND(B70&lt;2.65,D70&lt;1.7,F70&gt;=0.361,C70&gt;=4.75,A70&gt;=5.45),"virginica",IF(AND(A70&lt;7.05,B70&gt;=2.65,D70&lt;1.7,F70&gt;=0.361,C70&gt;=4.75,A70&gt;=5.45),"versicolor",IF(AND(A70&gt;=7.05,B70&gt;=2.65,D70&lt;1.7,F70&gt;=0.361,C70&gt;=4.75,A70&gt;=5.45),"virginica","shouldnthappen")))))))))))</f>
        <v>virginica</v>
      </c>
      <c r="AO70" s="1" t="str">
        <f aca="false">IF(AND(D70&lt;0.7),"setosa",IF(AND(A70&lt;4.95,C70&lt;4.85,D70&gt;=0.7),"virginica",IF(AND(A70&gt;=4.95,C70&lt;4.85,D70&gt;=0.7),"versicolor",IF(AND(D70&gt;=1.7,C70&gt;=4.85,D70&gt;=0.7),"virginica",IF(AND(F70&lt;0.325,D70&lt;1.7,C70&gt;=4.85,D70&gt;=0.7),"virginica",IF(AND(D70&lt;1.55,F70&gt;=0.325,D70&lt;1.7,C70&gt;=4.85,D70&gt;=0.7),"virginica",IF(AND(D70&gt;=1.55,F70&gt;=0.325,D70&lt;1.7,C70&gt;=4.85,D70&gt;=0.7),"versicolor","shouldnthappen")))))))</f>
        <v>virginica</v>
      </c>
      <c r="AP70" s="1" t="str">
        <f aca="false">IF(AND(D70&lt;0.75),"setosa",IF(AND(C70&lt;4.85,D70&gt;=0.75),"versicolor",IF(AND(G70&gt;=8.277,C70&gt;=4.85,D70&gt;=0.75),"virginica",IF(AND(F70&gt;=0.633,G70&lt;8.277,C70&gt;=4.85,D70&gt;=0.75),"virginica",IF(AND(G70&lt;7.61,F70&lt;0.633,G70&lt;8.277,C70&gt;=4.85,D70&gt;=0.75),"virginica",IF(AND(G70&gt;=7.61,F70&lt;0.633,G70&lt;8.277,C70&gt;=4.85,D70&gt;=0.75),"versicolor","shouldnthappen"))))))</f>
        <v>virginica</v>
      </c>
      <c r="AQ70" s="1" t="str">
        <f aca="false">IF(AND(C70&lt;2.65,A70&gt;=5.45,C70&lt;4.75),"setosa",IF(AND(C70&gt;=2.65,A70&gt;=5.45,C70&lt;4.75),"versicolor",IF(AND(B70&lt;2.9,C70&lt;4.85,C70&gt;=4.75),"versicolor",IF(AND(B70&gt;=2.9,C70&lt;4.85,C70&gt;=4.75),"virginica",IF(AND(D70&lt;1.7,C70&gt;=4.85,C70&gt;=4.75),"versicolor",IF(AND(D70&gt;=1.7,C70&gt;=4.85,C70&gt;=4.75),"virginica",IF(AND(C70&lt;2.45,G70&lt;14.126,A70&lt;5.45,C70&lt;4.75),"setosa",IF(AND(C70&gt;=2.45,G70&lt;14.126,A70&lt;5.45,C70&lt;4.75),"versicolor",IF(AND(C70&lt;2.4,G70&gt;=14.126,A70&lt;5.45,C70&lt;4.75),"setosa",IF(AND(C70&gt;=2.4,G70&gt;=14.126,A70&lt;5.45,C70&lt;4.75),"versicolor","shouldnthappen"))))))))))</f>
        <v>virginica</v>
      </c>
      <c r="AR70" s="1" t="str">
        <f aca="false">IF(AND(C70&lt;2.45,C70&lt;4.85),"setosa",IF(AND(C70&gt;=5.15,C70&gt;=4.85),"virginica",IF(AND(A70&gt;=4.95,C70&gt;=2.45,C70&lt;4.85),"versicolor",IF(AND(D70&lt;1.35,A70&lt;4.95,C70&gt;=2.45,C70&lt;4.85),"versicolor",IF(AND(D70&gt;=1.35,A70&lt;4.95,C70&gt;=2.45,C70&lt;4.85),"virginica",IF(AND(F70&lt;0.35,G70&lt;12.751,C70&lt;5.15,C70&gt;=4.85),"virginica",IF(AND(A70&lt;6.5,G70&gt;=12.751,C70&lt;5.15,C70&gt;=4.85),"virginica",IF(AND(A70&gt;=6.5,G70&gt;=12.751,C70&lt;5.15,C70&gt;=4.85),"versicolor",IF(AND(B70&gt;=2.75,F70&gt;=0.35,G70&lt;12.751,C70&lt;5.15,C70&gt;=4.85),"virginica",IF(AND(C70&lt;5.05,B70&lt;2.75,F70&gt;=0.35,G70&lt;12.751,C70&lt;5.15,C70&gt;=4.85),"virginica",IF(AND(C70&gt;=5.05,B70&lt;2.75,F70&gt;=0.35,G70&lt;12.751,C70&lt;5.15,C70&gt;=4.85),"versicolor","shouldnthappen")))))))))))</f>
        <v>virginica</v>
      </c>
      <c r="AS70" s="1" t="str">
        <f aca="false">IF(AND(F70&gt;=0.9,B70&lt;3.05),"virginica",IF(AND(A70&lt;5.9,B70&gt;=3.05),"setosa",IF(AND(D70&lt;1.65,A70&gt;=5.9,B70&gt;=3.05),"versicolor",IF(AND(D70&gt;=1.65,A70&gt;=5.9,B70&gt;=3.05),"virginica",IF(AND(D70&gt;=1.75,C70&gt;=4.85,F70&lt;0.9,B70&lt;3.05),"virginica",IF(AND(C70&lt;2.2,B70&lt;2.95,C70&lt;4.85,F70&lt;0.9,B70&lt;3.05),"setosa",IF(AND(C70&gt;=2.2,B70&lt;2.95,C70&lt;4.85,F70&lt;0.9,B70&lt;3.05),"versicolor",IF(AND(C70&lt;2.8,B70&gt;=2.95,C70&lt;4.85,F70&lt;0.9,B70&lt;3.05),"setosa",IF(AND(C70&gt;=2.8,B70&gt;=2.95,C70&lt;4.85,F70&lt;0.9,B70&lt;3.05),"versicolor",IF(AND(G70&lt;13.879,D70&lt;1.75,C70&gt;=4.85,F70&lt;0.9,B70&lt;3.05),"virginica",IF(AND(G70&gt;=13.879,D70&lt;1.75,C70&gt;=4.85,F70&lt;0.9,B70&lt;3.05),"versicolor","shouldnthappen")))))))))))</f>
        <v>virginica</v>
      </c>
      <c r="AT70" s="1" t="str">
        <f aca="false">IF(AND(D70&lt;0.75),"setosa",IF(AND(D70&gt;=1.75,D70&gt;=0.75),"virginica",IF(AND(D70&lt;1.45,G70&lt;7.37,D70&lt;1.75,D70&gt;=0.75),"versicolor",IF(AND(D70&gt;=1.45,G70&lt;7.37,D70&lt;1.75,D70&gt;=0.75),"virginica",IF(AND(C70&lt;5.45,G70&gt;=7.37,D70&lt;1.75,D70&gt;=0.75),"versicolor",IF(AND(C70&gt;=5.45,G70&gt;=7.37,D70&lt;1.75,D70&gt;=0.75),"virginica","shouldnthappen"))))))</f>
        <v>virginica</v>
      </c>
      <c r="AU70" s="1" t="str">
        <f aca="false">IF(AND(D70&lt;0.7),"setosa",IF(AND(D70&gt;=1.7,A70&gt;=6.15,D70&gt;=0.7),"virginica",IF(AND(B70&gt;=2.55,C70&lt;4.75,A70&lt;6.15,D70&gt;=0.7),"versicolor",IF(AND(D70&gt;=1.7,C70&gt;=4.75,A70&lt;6.15,D70&gt;=0.7),"virginica",IF(AND(C70&lt;5.25,D70&lt;1.7,A70&gt;=6.15,D70&gt;=0.7),"versicolor",IF(AND(C70&gt;=5.25,D70&lt;1.7,A70&gt;=6.15,D70&gt;=0.7),"virginica",IF(AND(C70&lt;4.25,B70&lt;2.55,C70&lt;4.75,A70&lt;6.15,D70&gt;=0.7),"versicolor",IF(AND(C70&gt;=4.25,B70&lt;2.55,C70&lt;4.75,A70&lt;6.15,D70&gt;=0.7),"virginica",IF(AND(B70&lt;2.65,D70&lt;1.7,C70&gt;=4.75,A70&lt;6.15,D70&gt;=0.7),"virginica",IF(AND(B70&gt;=2.65,D70&lt;1.7,C70&gt;=4.75,A70&lt;6.15,D70&gt;=0.7),"versicolor","shouldnthappen"))))))))))</f>
        <v>virginica</v>
      </c>
      <c r="AV70" s="1" t="str">
        <f aca="false">IF(AND(D70&lt;0.75),"setosa",IF(AND(F70&gt;=0.899,D70&gt;=0.75),"virginica",IF(AND(D70&lt;1.65,A70&lt;6.05,F70&lt;0.899,D70&gt;=0.75),"versicolor",IF(AND(D70&gt;=1.65,A70&lt;6.05,F70&lt;0.899,D70&gt;=0.75),"virginica",IF(AND(C70&gt;=5.05,A70&gt;=6.05,F70&lt;0.899,D70&gt;=0.75),"virginica",IF(AND(G70&gt;=13.757,C70&lt;5.05,A70&gt;=6.05,F70&lt;0.899,D70&gt;=0.75),"versicolor",IF(AND(D70&lt;1.6,G70&lt;13.757,C70&lt;5.05,A70&gt;=6.05,F70&lt;0.899,D70&gt;=0.75),"versicolor",IF(AND(D70&gt;=1.6,G70&lt;13.757,C70&lt;5.05,A70&gt;=6.05,F70&lt;0.899,D70&gt;=0.75),"virginica","shouldnthappen"))))))))</f>
        <v>virginica</v>
      </c>
      <c r="AW70" s="1" t="str">
        <f aca="false">IF(AND(F70&lt;0.117,A70&gt;=5.55),"virginica",IF(AND(A70&gt;=5.2,G70&lt;6.086,A70&lt;5.55),"versicolor",IF(AND(D70&lt;0.7,G70&gt;=6.086,A70&lt;5.55),"setosa",IF(AND(D70&gt;=0.7,G70&gt;=6.086,A70&lt;5.55),"versicolor",IF(AND(A70&lt;4.75,A70&lt;5.2,G70&lt;6.086,A70&lt;5.55),"setosa",IF(AND(A70&gt;=4.75,A70&lt;5.2,G70&lt;6.086,A70&lt;5.55),"virginica",IF(AND(D70&gt;=1.65,C70&lt;4.95,F70&gt;=0.117,A70&gt;=5.55),"virginica",IF(AND(D70&gt;=1.75,C70&gt;=4.95,F70&gt;=0.117,A70&gt;=5.55),"virginica",IF(AND(C70&lt;2.6,D70&lt;1.65,C70&lt;4.95,F70&gt;=0.117,A70&gt;=5.55),"setosa",IF(AND(C70&gt;=2.6,D70&lt;1.65,C70&lt;4.95,F70&gt;=0.117,A70&gt;=5.55),"versicolor",IF(AND(D70&lt;1.55,D70&lt;1.75,C70&gt;=4.95,F70&gt;=0.117,A70&gt;=5.55),"virginica",IF(AND(A70&lt;6.95,D70&gt;=1.55,D70&lt;1.75,C70&gt;=4.95,F70&gt;=0.117,A70&gt;=5.55),"versicolor",IF(AND(A70&gt;=6.95,D70&gt;=1.55,D70&lt;1.75,C70&gt;=4.95,F70&gt;=0.117,A70&gt;=5.55),"virginica","shouldnthappen")))))))))))))</f>
        <v>virginica</v>
      </c>
      <c r="AX70" s="1" t="str">
        <f aca="false">IF(AND(D70&lt;0.75),"setosa",IF(AND(F70&lt;0.138,D70&gt;=0.75),"virginica",IF(AND(C70&lt;4.45,A70&lt;6.15,F70&gt;=0.138,D70&gt;=0.75),"versicolor",IF(AND(C70&gt;=5.05,A70&gt;=6.15,F70&gt;=0.138,D70&gt;=0.75),"virginica",IF(AND(B70&lt;2.65,C70&gt;=4.45,A70&lt;6.15,F70&gt;=0.138,D70&gt;=0.75),"virginica",IF(AND(A70&gt;=6.35,C70&lt;5.05,A70&gt;=6.15,F70&gt;=0.138,D70&gt;=0.75),"versicolor",IF(AND(A70&lt;5.65,B70&gt;=2.65,C70&gt;=4.45,A70&lt;6.15,F70&gt;=0.138,D70&gt;=0.75),"virginica",IF(AND(D70&lt;1.75,A70&lt;6.35,C70&lt;5.05,A70&gt;=6.15,F70&gt;=0.138,D70&gt;=0.75),"versicolor",IF(AND(D70&gt;=1.75,A70&lt;6.35,C70&lt;5.05,A70&gt;=6.15,F70&gt;=0.138,D70&gt;=0.75),"virginica",IF(AND(D70&lt;1.7,A70&gt;=5.65,B70&gt;=2.65,C70&gt;=4.45,A70&lt;6.15,F70&gt;=0.138,D70&gt;=0.75),"versicolor",IF(AND(D70&gt;=1.7,A70&gt;=5.65,B70&gt;=2.65,C70&gt;=4.45,A70&lt;6.15,F70&gt;=0.138,D70&gt;=0.75),"virginica","shouldnthappen")))))))))))</f>
        <v>virginica</v>
      </c>
      <c r="AY70" s="1" t="str">
        <f aca="false">IF(AND(D70&lt;0.75,A70&lt;5.55),"setosa",IF(AND(A70&lt;4.95,D70&gt;=0.75,A70&lt;5.55),"virginica",IF(AND(A70&gt;=4.95,D70&gt;=0.75,A70&lt;5.55),"versicolor",IF(AND(C70&lt;2.6,C70&lt;4.85,A70&gt;=5.55),"setosa",IF(AND(C70&gt;=2.6,C70&lt;4.85,A70&gt;=5.55),"versicolor",IF(AND(D70&gt;=1.75,C70&gt;=4.85,A70&gt;=5.55),"virginica",IF(AND(F70&lt;0.405,D70&lt;1.75,C70&gt;=4.85,A70&gt;=5.55),"versicolor",IF(AND(B70&lt;3.05,F70&gt;=0.405,D70&lt;1.75,C70&gt;=4.85,A70&gt;=5.55),"virginica",IF(AND(B70&gt;=3.05,F70&gt;=0.405,D70&lt;1.75,C70&gt;=4.85,A70&gt;=5.55),"versicolor","shouldnthappen")))))))))</f>
        <v>virginica</v>
      </c>
      <c r="AZ70" s="1" t="str">
        <f aca="false">IF(AND(D70&lt;0.75),"setosa",IF(AND(F70&lt;0.9,C70&lt;4.95,D70&gt;=0.75),"versicolor",IF(AND(F70&gt;=0.9,C70&lt;4.95,D70&gt;=0.75),"virginica",IF(AND(D70&gt;=1.7,C70&gt;=4.95,D70&gt;=0.75),"virginica",IF(AND(F70&lt;0.405,D70&lt;1.7,C70&gt;=4.95,D70&gt;=0.75),"versicolor",IF(AND(F70&gt;=0.405,D70&lt;1.7,C70&gt;=4.95,D70&gt;=0.75),"virginica","shouldnthappen"))))))</f>
        <v>virginica</v>
      </c>
      <c r="BA70" s="1" t="str">
        <f aca="false">IF(AND(D70&lt;0.75),"setosa",IF(AND(D70&gt;=1.7,C70&gt;=5.05,D70&gt;=0.75),"virginica",IF(AND(D70&lt;1.45,D70&lt;1.6,C70&lt;5.05,D70&gt;=0.75),"versicolor",IF(AND(A70&lt;5.8,D70&gt;=1.6,C70&lt;5.05,D70&gt;=0.75),"virginica",IF(AND(A70&gt;=5.8,D70&gt;=1.6,C70&lt;5.05,D70&gt;=0.75),"versicolor",IF(AND(F70&lt;0.417,D70&lt;1.7,C70&gt;=5.05,D70&gt;=0.75),"versicolor",IF(AND(F70&gt;=0.417,D70&lt;1.7,C70&gt;=5.05,D70&gt;=0.75),"virginica",IF(AND(A70&lt;5.95,D70&gt;=1.45,D70&lt;1.6,C70&lt;5.05,D70&gt;=0.75),"versicolor",IF(AND(G70&lt;10.618,A70&gt;=5.95,D70&gt;=1.45,D70&lt;1.6,C70&lt;5.05,D70&gt;=0.75),"virginica",IF(AND(G70&gt;=10.618,A70&gt;=5.95,D70&gt;=1.45,D70&lt;1.6,C70&lt;5.05,D70&gt;=0.75),"versicolor","shouldnthappen"))))))))))</f>
        <v>virginica</v>
      </c>
      <c r="BB70" s="1" t="str">
        <f aca="false">IF(AND(C70&lt;2.6),"setosa",IF(AND(D70&gt;=1.75,C70&gt;=2.6),"virginica",IF(AND(C70&gt;=5.45,D70&lt;1.75,C70&gt;=2.6),"virginica",IF(AND(F70&gt;=0.259,C70&lt;5.45,D70&lt;1.75,C70&gt;=2.6),"versicolor",IF(AND(C70&lt;5.05,F70&lt;0.259,C70&lt;5.45,D70&lt;1.75,C70&gt;=2.6),"versicolor",IF(AND(C70&gt;=5.05,F70&lt;0.259,C70&lt;5.45,D70&lt;1.75,C70&gt;=2.6),"virginica","shouldnthappen"))))))</f>
        <v>virginica</v>
      </c>
      <c r="BC70" s="1" t="str">
        <f aca="false">IF(AND(A70&lt;4.95,B70&lt;2.7,A70&lt;5.55),"virginica",IF(AND(A70&gt;=4.95,B70&lt;2.7,A70&lt;5.55),"versicolor",IF(AND(C70&lt;3.2,B70&gt;=2.7,A70&lt;5.55),"setosa",IF(AND(C70&gt;=3.2,B70&gt;=2.7,A70&lt;5.55),"versicolor",IF(AND(F70&gt;=0.85,A70&lt;6.15,A70&gt;=5.55),"virginica",IF(AND(D70&lt;1.45,A70&gt;=6.15,A70&gt;=5.55),"versicolor",IF(AND(C70&lt;4.8,F70&lt;0.85,A70&lt;6.15,A70&gt;=5.55),"versicolor",IF(AND(D70&gt;=1.7,D70&gt;=1.45,A70&gt;=6.15,A70&gt;=5.55),"virginica",IF(AND(G70&lt;9.333,C70&gt;=4.8,F70&lt;0.85,A70&lt;6.15,A70&gt;=5.55),"versicolor",IF(AND(G70&gt;=9.333,C70&gt;=4.8,F70&lt;0.85,A70&lt;6.15,A70&gt;=5.55),"virginica",IF(AND(C70&lt;4.9,D70&lt;1.7,D70&gt;=1.45,A70&gt;=6.15,A70&gt;=5.55),"versicolor",IF(AND(C70&gt;=4.9,D70&lt;1.7,D70&gt;=1.45,A70&gt;=6.15,A70&gt;=5.55),"virginica","shouldnthappen"))))))))))))</f>
        <v>virginica</v>
      </c>
      <c r="BD70" s="1" t="str">
        <f aca="false">IF(AND(C70&lt;2.35),"setosa",IF(AND(C70&lt;4.75,B70&lt;2.55,C70&gt;=2.35),"versicolor",IF(AND(C70&gt;=4.75,B70&lt;2.55,C70&gt;=2.35),"virginica",IF(AND(C70&lt;4.75,B70&gt;=2.55,C70&gt;=2.35),"versicolor",IF(AND(D70&gt;=1.75,C70&gt;=4.75,B70&gt;=2.55,C70&gt;=2.35),"virginica",IF(AND(A70&gt;=6.5,D70&lt;1.75,C70&gt;=4.75,B70&gt;=2.55,C70&gt;=2.35),"versicolor",IF(AND(A70&lt;6.05,A70&lt;6.5,D70&lt;1.75,C70&gt;=4.75,B70&gt;=2.55,C70&gt;=2.35),"versicolor",IF(AND(A70&gt;=6.05,A70&lt;6.5,D70&lt;1.75,C70&gt;=4.75,B70&gt;=2.55,C70&gt;=2.35),"virginica","shouldnthappen"))))))))</f>
        <v>virginica</v>
      </c>
      <c r="BE70" s="1" t="str">
        <f aca="false">IF(AND(C70&lt;2.5),"setosa",IF(AND(D70&lt;1.65,C70&lt;4.75,C70&gt;=2.5),"versicolor",IF(AND(D70&gt;=1.65,C70&lt;4.75,C70&gt;=2.5),"virginica",IF(AND(D70&gt;=1.75,C70&gt;=4.75,C70&gt;=2.5),"virginica",IF(AND(C70&lt;4.95,D70&lt;1.75,C70&gt;=4.75,C70&gt;=2.5),"versicolor",IF(AND(A70&lt;6.5,C70&gt;=4.95,D70&lt;1.75,C70&gt;=4.75,C70&gt;=2.5),"virginica",IF(AND(A70&gt;=6.5,C70&gt;=4.95,D70&lt;1.75,C70&gt;=4.75,C70&gt;=2.5),"versicolor","shouldnthappen")))))))</f>
        <v>virginica</v>
      </c>
      <c r="BF70" s="1" t="str">
        <f aca="false">IF(AND(G70&gt;=15.244),"virginica",IF(AND(C70&lt;3.2,B70&gt;=3.15,G70&lt;15.244),"setosa",IF(AND(A70&gt;=4.95,C70&lt;4.7,B70&lt;3.15,G70&lt;15.244),"versicolor",IF(AND(C70&gt;=5.15,C70&gt;=4.7,B70&lt;3.15,G70&lt;15.244),"virginica",IF(AND(A70&gt;=6.45,C70&gt;=3.2,B70&gt;=3.15,G70&lt;15.244),"virginica",IF(AND(D70&lt;0.95,A70&lt;4.95,C70&lt;4.7,B70&lt;3.15,G70&lt;15.244),"setosa",IF(AND(D70&gt;=0.95,A70&lt;4.95,C70&lt;4.7,B70&lt;3.15,G70&lt;15.244),"virginica",IF(AND(F70&lt;0.816,A70&lt;6.45,C70&gt;=3.2,B70&gt;=3.15,G70&lt;15.244),"virginica",IF(AND(F70&gt;=0.816,A70&lt;6.45,C70&gt;=3.2,B70&gt;=3.15,G70&lt;15.244),"versicolor",IF(AND(A70&gt;=6.5,B70&lt;3.05,C70&lt;5.15,C70&gt;=4.7,B70&lt;3.15,G70&lt;15.244),"versicolor",IF(AND(G70&lt;11.093,B70&gt;=3.05,C70&lt;5.15,C70&gt;=4.7,B70&lt;3.15,G70&lt;15.244),"virginica",IF(AND(G70&gt;=11.093,B70&gt;=3.05,C70&lt;5.15,C70&gt;=4.7,B70&lt;3.15,G70&lt;15.244),"versicolor",IF(AND(D70&gt;=1.7,A70&lt;6.5,B70&lt;3.05,C70&lt;5.15,C70&gt;=4.7,B70&lt;3.15,G70&lt;15.244),"virginica",IF(AND(G70&lt;7.498,D70&lt;1.7,A70&lt;6.5,B70&lt;3.05,C70&lt;5.15,C70&gt;=4.7,B70&lt;3.15,G70&lt;15.244),"virginica",IF(AND(G70&gt;=7.498,D70&lt;1.7,A70&lt;6.5,B70&lt;3.05,C70&lt;5.15,C70&gt;=4.7,B70&lt;3.15,G70&lt;15.244),"versicolor","shouldnthappen")))))))))))))))</f>
        <v>virginica</v>
      </c>
      <c r="BG70" s="1" t="str">
        <f aca="false">IF(AND(B70&gt;=3.35,C70&lt;4.85),"setosa",IF(AND(D70&gt;=1.75,C70&gt;=4.85),"virginica",IF(AND(D70&lt;0.75,B70&lt;3.35,C70&lt;4.85),"setosa",IF(AND(G70&gt;=13.879,D70&lt;1.75,C70&gt;=4.85),"versicolor",IF(AND(F70&gt;=0.9,D70&gt;=0.75,B70&lt;3.35,C70&lt;4.85),"virginica",IF(AND(F70&gt;=0.405,G70&lt;13.879,D70&lt;1.75,C70&gt;=4.85),"virginica",IF(AND(B70&gt;=2.55,F70&lt;0.9,D70&gt;=0.75,B70&lt;3.35,C70&lt;4.85),"versicolor",IF(AND(G70&lt;7.498,F70&lt;0.405,G70&lt;13.879,D70&lt;1.75,C70&gt;=4.85),"virginica",IF(AND(G70&gt;=7.498,F70&lt;0.405,G70&lt;13.879,D70&lt;1.75,C70&gt;=4.85),"versicolor",IF(AND(G70&lt;5.656,B70&lt;2.55,F70&lt;0.9,D70&gt;=0.75,B70&lt;3.35,C70&lt;4.85),"virginica",IF(AND(G70&gt;=5.656,B70&lt;2.55,F70&lt;0.9,D70&gt;=0.75,B70&lt;3.35,C70&lt;4.85),"versicolor","shouldnthappen")))))))))))</f>
        <v>virginica</v>
      </c>
      <c r="BH70" s="1" t="str">
        <f aca="false">IF(AND(D70&lt;0.7),"setosa",IF(AND(D70&gt;=1.65,A70&lt;6.65,D70&gt;=0.7),"virginica",IF(AND(D70&lt;1.55,A70&gt;=6.65,D70&gt;=0.7),"versicolor",IF(AND(D70&gt;=1.55,A70&gt;=6.65,D70&gt;=0.7),"virginica",IF(AND(F70&gt;=0.529,D70&lt;1.65,A70&lt;6.65,D70&gt;=0.7),"versicolor",IF(AND(C70&gt;=5.35,F70&lt;0.529,D70&lt;1.65,A70&lt;6.65,D70&gt;=0.7),"virginica",IF(AND(G70&gt;=7.411,C70&lt;5.35,F70&lt;0.529,D70&lt;1.65,A70&lt;6.65,D70&gt;=0.7),"versicolor",IF(AND(G70&lt;6.927,G70&lt;7.411,C70&lt;5.35,F70&lt;0.529,D70&lt;1.65,A70&lt;6.65,D70&gt;=0.7),"versicolor",IF(AND(G70&gt;=6.927,G70&lt;7.411,C70&lt;5.35,F70&lt;0.529,D70&lt;1.65,A70&lt;6.65,D70&gt;=0.7),"virginica","shouldnthappen")))))))))</f>
        <v>virginica</v>
      </c>
      <c r="BI70" s="1" t="str">
        <f aca="false">IF(AND(D70&gt;=1.7),"virginica",IF(AND(D70&lt;0.7,D70&lt;1.7),"setosa",IF(AND(D70&lt;1.45,G70&lt;7.37,D70&gt;=0.7,D70&lt;1.7),"versicolor",IF(AND(D70&gt;=1.45,G70&lt;7.37,D70&gt;=0.7,D70&lt;1.7),"virginica",IF(AND(B70&gt;=2.65,G70&gt;=7.37,D70&gt;=0.7,D70&lt;1.7),"versicolor",IF(AND(C70&lt;5.05,B70&lt;2.65,G70&gt;=7.37,D70&gt;=0.7,D70&lt;1.7),"versicolor",IF(AND(C70&gt;=5.05,B70&lt;2.65,G70&gt;=7.37,D70&gt;=0.7,D70&lt;1.7),"virginica","shouldnthappen")))))))</f>
        <v>virginica</v>
      </c>
    </row>
    <row r="71" customFormat="false" ht="13.8" hidden="false" customHeight="false" outlineLevel="0" collapsed="false">
      <c r="A71" s="1" t="n">
        <v>5.7</v>
      </c>
      <c r="B71" s="1" t="n">
        <v>2.5</v>
      </c>
      <c r="C71" s="1" t="n">
        <v>5</v>
      </c>
      <c r="D71" s="1" t="n">
        <v>2</v>
      </c>
      <c r="E71" s="1" t="s">
        <v>93</v>
      </c>
      <c r="F71" s="1" t="n">
        <v>0.693602897459641</v>
      </c>
      <c r="G71" s="1" t="n">
        <v>11.2098885623738</v>
      </c>
      <c r="H71" s="11" t="str">
        <f aca="false">E71</f>
        <v>virginica</v>
      </c>
      <c r="I71" s="1" t="str">
        <f aca="false">INDEX(L71:BI71, MODE(MATCH(L71:BI71, L71:BI71, 0 )))</f>
        <v>virginica</v>
      </c>
      <c r="J71" s="12" t="n">
        <f aca="false">COUNTIF(L71:BI71, H71) / COUNTA(L71:BI71)</f>
        <v>0.98</v>
      </c>
      <c r="K71" s="13" t="n">
        <f aca="false">I71=H71</f>
        <v>1</v>
      </c>
      <c r="L71" s="1" t="str">
        <f aca="false">IF(AND(C71&lt;3.65,B71&gt;=3.35),"setosa",IF(AND(C71&gt;=3.65,B71&gt;=3.35),"virginica",IF(AND(C71&lt;2.35,C71&lt;4.85,B71&lt;3.35),"setosa",IF(AND(F71&gt;=0.899,C71&gt;=2.35,C71&lt;4.85,B71&lt;3.35),"virginica",IF(AND(G71&gt;=8.268,B71&lt;2.75,C71&gt;=4.85,B71&lt;3.35),"virginica",IF(AND(D71&lt;1.55,B71&gt;=2.75,C71&gt;=4.85,B71&lt;3.35),"versicolor",IF(AND(D71&gt;=1.55,B71&gt;=2.75,C71&gt;=4.85,B71&lt;3.35),"virginica",IF(AND(G71&lt;6.537,F71&lt;0.899,C71&gt;=2.35,C71&lt;4.85,B71&lt;3.35),"virginica",IF(AND(G71&gt;=6.537,F71&lt;0.899,C71&gt;=2.35,C71&lt;4.85,B71&lt;3.35),"versicolor",IF(AND(G71&lt;6.878,G71&lt;8.268,B71&lt;2.75,C71&gt;=4.85,B71&lt;3.35),"virginica",IF(AND(G71&gt;=6.878,G71&lt;8.268,B71&lt;2.75,C71&gt;=4.85,B71&lt;3.35),"versicolor","shouldnthappen")))))))))))</f>
        <v>virginica</v>
      </c>
      <c r="M71" s="1" t="str">
        <f aca="false">IF(AND(C71&lt;2.6),"setosa",IF(AND(D71&gt;=1.75,C71&gt;=2.6),"virginica",IF(AND(G71&lt;6.094,D71&lt;1.75,C71&gt;=2.6),"virginica",IF(AND(D71&lt;1.35,G71&gt;=6.094,D71&lt;1.75,C71&gt;=2.6),"versicolor",IF(AND(C71&lt;5.05,D71&gt;=1.35,G71&gt;=6.094,D71&lt;1.75,C71&gt;=2.6),"versicolor",IF(AND(C71&gt;=5.05,D71&gt;=1.35,G71&gt;=6.094,D71&lt;1.75,C71&gt;=2.6),"virginica","shouldnthappen"))))))</f>
        <v>virginica</v>
      </c>
      <c r="N71" s="1" t="str">
        <f aca="false">IF(AND(A71&lt;6.6,B71&gt;=3.45),"setosa",IF(AND(A71&gt;=6.6,B71&gt;=3.45),"virginica",IF(AND(D71&lt;0.7,C71&lt;4.75,B71&lt;3.45),"setosa",IF(AND(D71&gt;=0.7,C71&lt;4.75,B71&lt;3.45),"versicolor",IF(AND(C71&gt;=5.15,C71&gt;=4.75,B71&lt;3.45),"virginica",IF(AND(D71&gt;=1.7,A71&lt;6.5,C71&lt;5.15,C71&gt;=4.75,B71&lt;3.45),"virginica",IF(AND(C71&lt;5.05,A71&gt;=6.5,C71&lt;5.15,C71&gt;=4.75,B71&lt;3.45),"versicolor",IF(AND(C71&gt;=5.05,A71&gt;=6.5,C71&lt;5.15,C71&gt;=4.75,B71&lt;3.45),"virginica",IF(AND(G71&lt;7.498,D71&lt;1.7,A71&lt;6.5,C71&lt;5.15,C71&gt;=4.75,B71&lt;3.45),"virginica",IF(AND(G71&gt;=7.498,D71&lt;1.7,A71&lt;6.5,C71&lt;5.15,C71&gt;=4.75,B71&lt;3.45),"versicolor","shouldnthappen"))))))))))</f>
        <v>virginica</v>
      </c>
      <c r="O71" s="1" t="str">
        <f aca="false">IF(AND(D71&lt;0.75),"setosa",IF(AND(C71&lt;4.75,C71&lt;4.85,D71&gt;=0.75),"versicolor",IF(AND(A71&gt;=6.05,C71&gt;=4.85,D71&gt;=0.75),"virginica",IF(AND(D71&lt;1.6,C71&gt;=4.75,C71&lt;4.85,D71&gt;=0.75),"versicolor",IF(AND(D71&gt;=1.6,C71&gt;=4.75,C71&lt;4.85,D71&gt;=0.75),"virginica",IF(AND(A71&lt;5.9,A71&lt;6.05,C71&gt;=4.85,D71&gt;=0.75),"virginica",IF(AND(A71&gt;=5.9,A71&lt;6.05,C71&gt;=4.85,D71&gt;=0.75),"versicolor","shouldnthappen")))))))</f>
        <v>virginica</v>
      </c>
      <c r="P71" s="1" t="str">
        <f aca="false">IF(AND(D71&lt;0.75),"setosa",IF(AND(A71&lt;5.55,D71&gt;=0.75),"versicolor",IF(AND(D71&gt;=1.7,G71&lt;13.158,A71&gt;=5.55,D71&gt;=0.75),"virginica",IF(AND(B71&lt;2.45,D71&lt;1.7,G71&lt;13.158,A71&gt;=5.55,D71&gt;=0.75),"virginica",IF(AND(B71&gt;=2.45,D71&lt;1.7,G71&lt;13.158,A71&gt;=5.55,D71&gt;=0.75),"versicolor",IF(AND(B71&gt;=3.05,G71&lt;15.551,G71&gt;=13.158,A71&gt;=5.55,D71&gt;=0.75),"versicolor",IF(AND(B71&lt;2.9,G71&gt;=15.551,G71&gt;=13.158,A71&gt;=5.55,D71&gt;=0.75),"versicolor",IF(AND(B71&gt;=2.9,G71&gt;=15.551,G71&gt;=13.158,A71&gt;=5.55,D71&gt;=0.75),"virginica",IF(AND(D71&lt;1.3,G71&lt;14.221,B71&lt;3.05,G71&lt;15.551,G71&gt;=13.158,A71&gt;=5.55,D71&gt;=0.75),"versicolor",IF(AND(D71&gt;=1.3,G71&lt;14.221,B71&lt;3.05,G71&lt;15.551,G71&gt;=13.158,A71&gt;=5.55,D71&gt;=0.75),"virginica",IF(AND(C71&lt;4.9,G71&gt;=14.221,B71&lt;3.05,G71&lt;15.551,G71&gt;=13.158,A71&gt;=5.55,D71&gt;=0.75),"versicolor",IF(AND(C71&gt;=4.9,G71&gt;=14.221,B71&lt;3.05,G71&lt;15.551,G71&gt;=13.158,A71&gt;=5.55,D71&gt;=0.75),"virginica","shouldnthappen"))))))))))))</f>
        <v>virginica</v>
      </c>
      <c r="Q71" s="1" t="str">
        <f aca="false">IF(AND(C71&lt;2.6),"setosa",IF(AND(A71&gt;=4.95,C71&lt;4.75,C71&gt;=2.6),"versicolor",IF(AND(D71&gt;=1.75,C71&gt;=4.75,C71&gt;=2.6),"virginica",IF(AND(B71&lt;2.45,A71&lt;4.95,C71&lt;4.75,C71&gt;=2.6),"versicolor",IF(AND(B71&gt;=2.45,A71&lt;4.95,C71&lt;4.75,C71&gt;=2.6),"virginica",IF(AND(G71&lt;7.498,D71&lt;1.75,C71&gt;=4.75,C71&gt;=2.6),"virginica",IF(AND(F71&lt;0.417,G71&gt;=7.498,D71&lt;1.75,C71&gt;=4.75,C71&gt;=2.6),"versicolor",IF(AND(F71&lt;0.442,F71&gt;=0.417,G71&gt;=7.498,D71&lt;1.75,C71&gt;=4.75,C71&gt;=2.6),"virginica",IF(AND(F71&gt;=0.442,F71&gt;=0.417,G71&gt;=7.498,D71&lt;1.75,C71&gt;=4.75,C71&gt;=2.6),"versicolor","shouldnthappen")))))))))</f>
        <v>virginica</v>
      </c>
      <c r="R71" s="1" t="str">
        <f aca="false">IF(AND(D71&lt;0.75),"setosa",IF(AND(D71&lt;1.75,A71&gt;=6.25,D71&gt;=0.75),"versicolor",IF(AND(D71&gt;=1.75,A71&gt;=6.25,D71&gt;=0.75),"virginica",IF(AND(D71&lt;1.6,C71&lt;4.75,A71&lt;6.25,D71&gt;=0.75),"versicolor",IF(AND(D71&gt;=1.6,C71&lt;4.75,A71&lt;6.25,D71&gt;=0.75),"virginica",IF(AND(G71&lt;6.998,C71&gt;=4.75,A71&lt;6.25,D71&gt;=0.75),"virginica",IF(AND(A71&lt;6.05,G71&gt;=6.998,C71&gt;=4.75,A71&lt;6.25,D71&gt;=0.75),"versicolor",IF(AND(A71&gt;=6.05,G71&gt;=6.998,C71&gt;=4.75,A71&lt;6.25,D71&gt;=0.75),"virginica","shouldnthappen"))))))))</f>
        <v>versicolor</v>
      </c>
      <c r="S71" s="1" t="str">
        <f aca="false">IF(AND(B71&gt;=3.05,A71&lt;5.45),"setosa",IF(AND(C71&lt;2.2,B71&lt;3.05,A71&lt;5.45),"setosa",IF(AND(C71&gt;=2.2,B71&lt;3.05,A71&lt;5.45),"versicolor",IF(AND(B71&lt;3.7,C71&lt;4.8,A71&gt;=5.45),"versicolor",IF(AND(B71&gt;=3.7,C71&lt;4.8,A71&gt;=5.45),"setosa",IF(AND(G71&lt;13.757,C71&lt;5.05,C71&gt;=4.8,A71&gt;=5.45),"virginica",IF(AND(G71&gt;=13.757,C71&lt;5.05,C71&gt;=4.8,A71&gt;=5.45),"versicolor",IF(AND(C71&gt;=5.15,C71&gt;=5.05,C71&gt;=4.8,A71&gt;=5.45),"virginica",IF(AND(A71&lt;5.95,C71&lt;5.15,C71&gt;=5.05,C71&gt;=4.8,A71&gt;=5.45),"virginica",IF(AND(D71&gt;=1.8,A71&gt;=5.95,C71&lt;5.15,C71&gt;=5.05,C71&gt;=4.8,A71&gt;=5.45),"virginica",IF(AND(B71&lt;2.75,D71&lt;1.8,A71&gt;=5.95,C71&lt;5.15,C71&gt;=5.05,C71&gt;=4.8,A71&gt;=5.45),"versicolor",IF(AND(B71&gt;=2.75,D71&lt;1.8,A71&gt;=5.95,C71&lt;5.15,C71&gt;=5.05,C71&gt;=4.8,A71&gt;=5.45),"virginica","shouldnthappen"))))))))))))</f>
        <v>virginica</v>
      </c>
      <c r="T71" s="1" t="str">
        <f aca="false">IF(AND(C71&lt;2.6),"setosa",IF(AND(D71&lt;1.65,C71&lt;4.75,C71&gt;=2.6),"versicolor",IF(AND(D71&gt;=1.65,C71&lt;4.75,C71&gt;=2.6),"virginica",IF(AND(G71&gt;=8.494,A71&lt;6.6,C71&gt;=4.75,C71&gt;=2.6),"virginica",IF(AND(C71&lt;5.2,A71&gt;=6.6,C71&gt;=4.75,C71&gt;=2.6),"versicolor",IF(AND(C71&gt;=5.2,A71&gt;=6.6,C71&gt;=4.75,C71&gt;=2.6),"virginica",IF(AND(A71&lt;5.95,G71&lt;8.494,A71&lt;6.6,C71&gt;=4.75,C71&gt;=2.6),"virginica",IF(AND(A71&gt;=5.95,G71&lt;8.494,A71&lt;6.6,C71&gt;=4.75,C71&gt;=2.6),"versicolor","shouldnthappen"))))))))</f>
        <v>virginica</v>
      </c>
      <c r="U71" s="1" t="str">
        <f aca="false">IF(AND(C71&lt;3.65,B71&gt;=3.35),"setosa",IF(AND(C71&gt;=3.65,B71&gt;=3.35),"virginica",IF(AND(C71&lt;2.35,A71&lt;6.25,B71&lt;3.35),"setosa",IF(AND(C71&lt;4.85,A71&gt;=6.25,B71&lt;3.35),"versicolor",IF(AND(G71&gt;=15.426,C71&gt;=2.35,A71&lt;6.25,B71&lt;3.35),"virginica",IF(AND(D71&gt;=1.55,C71&gt;=4.85,A71&gt;=6.25,B71&lt;3.35),"virginica",IF(AND(D71&lt;1.8,G71&lt;15.426,C71&gt;=2.35,A71&lt;6.25,B71&lt;3.35),"versicolor",IF(AND(D71&gt;=1.8,G71&lt;15.426,C71&gt;=2.35,A71&lt;6.25,B71&lt;3.35),"virginica",IF(AND(B71&lt;2.95,D71&lt;1.55,C71&gt;=4.85,A71&gt;=6.25,B71&lt;3.35),"virginica",IF(AND(B71&gt;=2.95,D71&lt;1.55,C71&gt;=4.85,A71&gt;=6.25,B71&lt;3.35),"versicolor","shouldnthappen"))))))))))</f>
        <v>virginica</v>
      </c>
      <c r="V71" s="1" t="str">
        <f aca="false">IF(AND(C71&lt;2.6),"setosa",IF(AND(C71&gt;=4.85,C71&gt;=2.6),"virginica",IF(AND(F71&gt;=0.9,C71&lt;4.85,C71&gt;=2.6),"virginica",IF(AND(G71&lt;5.656,F71&lt;0.9,C71&lt;4.85,C71&gt;=2.6),"virginica",IF(AND(G71&gt;=5.656,F71&lt;0.9,C71&lt;4.85,C71&gt;=2.6),"versicolor","shouldnthappen")))))</f>
        <v>virginica</v>
      </c>
      <c r="W71" s="1" t="str">
        <f aca="false">IF(AND(D71&gt;=1.75,G71&gt;=13.795),"virginica",IF(AND(D71&gt;=1.5,G71&gt;=12.335,G71&lt;13.795),"virginica",IF(AND(C71&lt;2.45,C71&lt;4.85,G71&lt;12.335,G71&lt;13.795),"setosa",IF(AND(C71&gt;=2.45,C71&lt;4.85,G71&lt;12.335,G71&lt;13.795),"versicolor",IF(AND(D71&gt;=1.7,C71&gt;=4.85,G71&lt;12.335,G71&lt;13.795),"virginica",IF(AND(B71&gt;=3.25,D71&lt;1.5,G71&gt;=12.335,G71&lt;13.795),"setosa",IF(AND(D71&lt;1,F71&lt;0.255,D71&lt;1.75,G71&gt;=13.795),"setosa",IF(AND(D71&gt;=1,F71&lt;0.255,D71&lt;1.75,G71&gt;=13.795),"versicolor",IF(AND(A71&lt;5.4,F71&gt;=0.255,D71&lt;1.75,G71&gt;=13.795),"setosa",IF(AND(A71&gt;=5.4,F71&gt;=0.255,D71&lt;1.75,G71&gt;=13.795),"versicolor",IF(AND(A71&lt;6.15,D71&lt;1.7,C71&gt;=4.85,G71&lt;12.335,G71&lt;13.795),"versicolor",IF(AND(A71&gt;=6.15,D71&lt;1.7,C71&gt;=4.85,G71&lt;12.335,G71&lt;13.795),"virginica",IF(AND(C71&lt;5,B71&lt;3.25,D71&lt;1.5,G71&gt;=12.335,G71&lt;13.795),"versicolor",IF(AND(C71&gt;=5,B71&lt;3.25,D71&lt;1.5,G71&gt;=12.335,G71&lt;13.795),"virginica","shouldnthappen"))))))))))))))</f>
        <v>virginica</v>
      </c>
      <c r="X71" s="1" t="str">
        <f aca="false">IF(AND(C71&lt;2.5,A71&lt;5.55),"setosa",IF(AND(F71&lt;0.096,A71&gt;=5.55),"virginica",IF(AND(D71&lt;1.6,C71&gt;=2.5,A71&lt;5.55),"versicolor",IF(AND(D71&gt;=1.6,C71&gt;=2.5,A71&lt;5.55),"virginica",IF(AND(F71&gt;=0.156,C71&lt;4.75,F71&gt;=0.096,A71&gt;=5.55),"versicolor",IF(AND(D71&gt;=1.75,C71&gt;=4.75,F71&gt;=0.096,A71&gt;=5.55),"virginica",IF(AND(B71&lt;3.3,F71&lt;0.156,C71&lt;4.75,F71&gt;=0.096,A71&gt;=5.55),"versicolor",IF(AND(B71&gt;=3.3,F71&lt;0.156,C71&lt;4.75,F71&gt;=0.096,A71&gt;=5.55),"setosa",IF(AND(B71&lt;2.45,A71&lt;6.05,D71&lt;1.75,C71&gt;=4.75,F71&gt;=0.096,A71&gt;=5.55),"virginica",IF(AND(B71&gt;=2.45,A71&lt;6.05,D71&lt;1.75,C71&gt;=4.75,F71&gt;=0.096,A71&gt;=5.55),"versicolor",IF(AND(F71&lt;0.205,A71&gt;=6.05,D71&lt;1.75,C71&gt;=4.75,F71&gt;=0.096,A71&gt;=5.55),"versicolor",IF(AND(F71&gt;=0.205,A71&gt;=6.05,D71&lt;1.75,C71&gt;=4.75,F71&gt;=0.096,A71&gt;=5.55),"virginica","shouldnthappen"))))))))))))</f>
        <v>virginica</v>
      </c>
      <c r="Y71" s="1" t="str">
        <f aca="false">IF(AND(C71&lt;2.35,A71&lt;5.55),"setosa",IF(AND(C71&gt;=5.05,A71&gt;=5.55),"virginica",IF(AND(D71&lt;1.6,C71&gt;=2.35,A71&lt;5.55),"versicolor",IF(AND(D71&gt;=1.6,C71&gt;=2.35,A71&lt;5.55),"virginica",IF(AND(D71&gt;=1.75,C71&lt;5.05,A71&gt;=5.55),"virginica",IF(AND(B71&gt;=3.55,D71&lt;1.75,C71&lt;5.05,A71&gt;=5.55),"setosa",IF(AND(G71&lt;6.3,B71&lt;3.55,D71&lt;1.75,C71&lt;5.05,A71&gt;=5.55),"virginica",IF(AND(G71&gt;=6.3,B71&lt;3.55,D71&lt;1.75,C71&lt;5.05,A71&gt;=5.55),"versicolor","shouldnthappen"))))))))</f>
        <v>virginica</v>
      </c>
      <c r="Z71" s="1" t="str">
        <f aca="false">IF(AND(D71&lt;0.75),"setosa",IF(AND(B71&gt;=2.55,C71&lt;4.85,D71&gt;=0.75),"versicolor",IF(AND(D71&gt;=1.7,C71&gt;=4.85,D71&gt;=0.75),"virginica",IF(AND(D71&lt;1.6,B71&lt;2.55,C71&lt;4.85,D71&gt;=0.75),"versicolor",IF(AND(D71&gt;=1.6,B71&lt;2.55,C71&lt;4.85,D71&gt;=0.75),"virginica",IF(AND(B71&lt;2.65,D71&lt;1.7,C71&gt;=4.85,D71&gt;=0.75),"virginica",IF(AND(F71&lt;0.325,B71&gt;=2.65,D71&lt;1.7,C71&gt;=4.85,D71&gt;=0.75),"virginica",IF(AND(G71&lt;10.717,F71&gt;=0.325,B71&gt;=2.65,D71&lt;1.7,C71&gt;=4.85,D71&gt;=0.75),"versicolor",IF(AND(G71&gt;=10.717,F71&gt;=0.325,B71&gt;=2.65,D71&lt;1.7,C71&gt;=4.85,D71&gt;=0.75),"virginica","shouldnthappen")))))))))</f>
        <v>virginica</v>
      </c>
      <c r="AA71" s="1" t="str">
        <f aca="false">IF(AND(D71&lt;0.75),"setosa",IF(AND(D71&gt;=1.75,D71&gt;=0.75),"virginica",IF(AND(F71&gt;=0.455,D71&lt;1.75,D71&gt;=0.75),"versicolor",IF(AND(D71&lt;1.45,F71&lt;0.455,D71&lt;1.75,D71&gt;=0.75),"versicolor",IF(AND(F71&lt;0.247,D71&gt;=1.45,F71&lt;0.455,D71&lt;1.75,D71&gt;=0.75),"versicolor",IF(AND(F71&gt;=0.247,D71&gt;=1.45,F71&lt;0.455,D71&lt;1.75,D71&gt;=0.75),"virginica","shouldnthappen"))))))</f>
        <v>virginica</v>
      </c>
      <c r="AB71" s="1" t="str">
        <f aca="false">IF(AND(F71&gt;=0.221,B71&gt;=3.35),"setosa",IF(AND(A71&lt;5.3,F71&gt;=0.683,B71&lt;3.35),"setosa",IF(AND(A71&lt;6.45,F71&lt;0.221,B71&gt;=3.35),"setosa",IF(AND(A71&gt;=6.45,F71&lt;0.221,B71&gt;=3.35),"virginica",IF(AND(G71&lt;6.3,A71&lt;6.25,F71&lt;0.683,B71&lt;3.35),"virginica",IF(AND(G71&lt;13.795,A71&gt;=6.25,F71&lt;0.683,B71&lt;3.35),"virginica",IF(AND(D71&lt;1.65,A71&gt;=5.3,F71&gt;=0.683,B71&lt;3.35),"versicolor",IF(AND(D71&gt;=1.65,A71&gt;=5.3,F71&gt;=0.683,B71&lt;3.35),"virginica",IF(AND(D71&lt;0.6,G71&gt;=6.3,A71&lt;6.25,F71&lt;0.683,B71&lt;3.35),"setosa",IF(AND(D71&lt;1.7,G71&gt;=13.795,A71&gt;=6.25,F71&lt;0.683,B71&lt;3.35),"versicolor",IF(AND(D71&gt;=1.7,G71&gt;=13.795,A71&gt;=6.25,F71&lt;0.683,B71&lt;3.35),"virginica",IF(AND(C71&gt;=5.35,D71&gt;=0.6,G71&gt;=6.3,A71&lt;6.25,F71&lt;0.683,B71&lt;3.35),"virginica",IF(AND(D71&lt;1.75,C71&lt;5.35,D71&gt;=0.6,G71&gt;=6.3,A71&lt;6.25,F71&lt;0.683,B71&lt;3.35),"versicolor",IF(AND(D71&gt;=1.75,C71&lt;5.35,D71&gt;=0.6,G71&gt;=6.3,A71&lt;6.25,F71&lt;0.683,B71&lt;3.35),"virginica","shouldnthappen"))))))))))))))</f>
        <v>virginica</v>
      </c>
      <c r="AC71" s="1" t="str">
        <f aca="false">IF(AND(B71&gt;=3.3),"setosa",IF(AND(C71&lt;2.45,D71&lt;1.55,B71&lt;3.3),"setosa",IF(AND(F71&gt;=0.211,D71&gt;=1.55,B71&lt;3.3),"virginica",IF(AND(C71&lt;4.9,C71&gt;=2.45,D71&lt;1.55,B71&lt;3.3),"versicolor",IF(AND(C71&gt;=4.9,C71&gt;=2.45,D71&lt;1.55,B71&lt;3.3),"virginica",IF(AND(F71&lt;0.138,F71&lt;0.211,D71&gt;=1.55,B71&lt;3.3),"virginica",IF(AND(F71&gt;=0.138,F71&lt;0.211,D71&gt;=1.55,B71&lt;3.3),"versicolor","shouldnthappen")))))))</f>
        <v>virginica</v>
      </c>
      <c r="AD71" s="1" t="str">
        <f aca="false">IF(AND(D71&gt;=1.75),"virginica",IF(AND(D71&lt;0.75,D71&lt;1.75),"setosa",IF(AND(D71&lt;1.35,D71&gt;=0.75,D71&lt;1.75),"versicolor",IF(AND(B71&lt;2.6,C71&lt;4.85,D71&gt;=1.35,D71&gt;=0.75,D71&lt;1.75),"virginica",IF(AND(B71&gt;=2.6,C71&lt;4.85,D71&gt;=1.35,D71&gt;=0.75,D71&lt;1.75),"versicolor",IF(AND(A71&lt;6.4,C71&gt;=4.85,D71&gt;=1.35,D71&gt;=0.75,D71&lt;1.75),"virginica",IF(AND(A71&gt;=6.4,C71&gt;=4.85,D71&gt;=1.35,D71&gt;=0.75,D71&lt;1.75),"versicolor","shouldnthappen")))))))</f>
        <v>virginica</v>
      </c>
      <c r="AE71" s="1" t="str">
        <f aca="false">IF(AND(C71&lt;2.45),"setosa",IF(AND(F71&lt;0.07,C71&gt;=2.45),"virginica",IF(AND(A71&gt;=5,C71&lt;4.75,F71&gt;=0.07,C71&gt;=2.45),"versicolor",IF(AND(F71&lt;0.182,C71&gt;=4.75,F71&gt;=0.07,C71&gt;=2.45),"versicolor",IF(AND(B71&lt;2.45,A71&lt;5,C71&lt;4.75,F71&gt;=0.07,C71&gt;=2.45),"versicolor",IF(AND(B71&gt;=2.45,A71&lt;5,C71&lt;4.75,F71&gt;=0.07,C71&gt;=2.45),"virginica",IF(AND(F71&gt;=0.468,F71&gt;=0.182,C71&gt;=4.75,F71&gt;=0.07,C71&gt;=2.45),"virginica",IF(AND(A71&gt;=6.85,F71&lt;0.468,F71&gt;=0.182,C71&gt;=4.75,F71&gt;=0.07,C71&gt;=2.45),"virginica",IF(AND(B71&lt;2.6,A71&lt;6.85,F71&lt;0.468,F71&gt;=0.182,C71&gt;=4.75,F71&gt;=0.07,C71&gt;=2.45),"virginica",IF(AND(B71&gt;=2.6,A71&lt;6.85,F71&lt;0.468,F71&gt;=0.182,C71&gt;=4.75,F71&gt;=0.07,C71&gt;=2.45),"versicolor","shouldnthappen"))))))))))</f>
        <v>virginica</v>
      </c>
      <c r="AF71" s="1" t="str">
        <f aca="false">IF(AND(D71&lt;0.75,A71&lt;5.45),"setosa",IF(AND(D71&gt;=1.75,A71&gt;=5.45),"virginica",IF(AND(G71&lt;6.094,D71&gt;=0.75,A71&lt;5.45),"virginica",IF(AND(G71&gt;=6.094,D71&gt;=0.75,A71&lt;5.45),"versicolor",IF(AND(C71&lt;2.75,D71&lt;1.75,A71&gt;=5.45),"setosa",IF(AND(D71&lt;1.45,C71&gt;=2.75,D71&lt;1.75,A71&gt;=5.45),"versicolor",IF(AND(B71&lt;2.75,D71&gt;=1.45,C71&gt;=2.75,D71&lt;1.75,A71&gt;=5.45),"versicolor",IF(AND(C71&lt;5.05,B71&gt;=2.75,D71&gt;=1.45,C71&gt;=2.75,D71&lt;1.75,A71&gt;=5.45),"versicolor",IF(AND(C71&gt;=5.05,B71&gt;=2.75,D71&gt;=1.45,C71&gt;=2.75,D71&lt;1.75,A71&gt;=5.45),"virginica","shouldnthappen")))))))))</f>
        <v>virginica</v>
      </c>
      <c r="AG71" s="1" t="str">
        <f aca="false">IF(AND(D71&lt;0.65,G71&lt;8.868,A71&lt;5.3),"setosa",IF(AND(C71&lt;2.6,G71&gt;=8.868,A71&lt;5.3),"setosa",IF(AND(C71&gt;=2.6,G71&gt;=8.868,A71&lt;5.3),"versicolor",IF(AND(C71&gt;=4.95,D71&lt;1.55,A71&gt;=5.3),"virginica",IF(AND(G71&lt;13.795,D71&gt;=1.55,A71&gt;=5.3),"virginica",IF(AND(C71&lt;3.75,D71&gt;=0.65,G71&lt;8.868,A71&lt;5.3),"versicolor",IF(AND(C71&gt;=3.75,D71&gt;=0.65,G71&lt;8.868,A71&lt;5.3),"virginica",IF(AND(C71&lt;2.6,C71&lt;4.95,D71&lt;1.55,A71&gt;=5.3),"setosa",IF(AND(C71&gt;=2.6,C71&lt;4.95,D71&lt;1.55,A71&gt;=5.3),"versicolor",IF(AND(C71&lt;4.75,G71&gt;=13.795,D71&gt;=1.55,A71&gt;=5.3),"versicolor",IF(AND(C71&gt;=4.75,G71&gt;=13.795,D71&gt;=1.55,A71&gt;=5.3),"virginica","shouldnthappen")))))))))))</f>
        <v>virginica</v>
      </c>
      <c r="AH71" s="1" t="str">
        <f aca="false">IF(AND(D71&lt;0.75),"setosa",IF(AND(C71&lt;4.75,D71&gt;=0.75),"versicolor",IF(AND(G71&lt;13.757,C71&gt;=4.75,D71&gt;=0.75),"virginica",IF(AND(B71&lt;3.05,G71&gt;=13.757,C71&gt;=4.75,D71&gt;=0.75),"virginica",IF(AND(A71&lt;6.65,B71&gt;=3.05,G71&gt;=13.757,C71&gt;=4.75,D71&gt;=0.75),"virginica",IF(AND(A71&gt;=6.65,B71&gt;=3.05,G71&gt;=13.757,C71&gt;=4.75,D71&gt;=0.75),"versicolor","shouldnthappen"))))))</f>
        <v>virginica</v>
      </c>
      <c r="AI71" s="1" t="str">
        <f aca="false">IF(AND(D71&lt;0.7),"setosa",IF(AND(C71&lt;4.75,D71&gt;=0.7),"versicolor",IF(AND(A71&lt;6.6,F71&lt;0.482,C71&gt;=4.75,D71&gt;=0.7),"virginica",IF(AND(C71&gt;=4.95,F71&gt;=0.482,C71&gt;=4.75,D71&gt;=0.7),"virginica",IF(AND(D71&lt;1.9,A71&gt;=6.6,F71&lt;0.482,C71&gt;=4.75,D71&gt;=0.7),"versicolor",IF(AND(D71&gt;=1.9,A71&gt;=6.6,F71&lt;0.482,C71&gt;=4.75,D71&gt;=0.7),"virginica",IF(AND(F71&gt;=0.766,C71&lt;4.95,F71&gt;=0.482,C71&gt;=4.75,D71&gt;=0.7),"virginica",IF(AND(B71&lt;2.95,F71&lt;0.766,C71&lt;4.95,F71&gt;=0.482,C71&gt;=4.75,D71&gt;=0.7),"virginica",IF(AND(B71&gt;=2.95,F71&lt;0.766,C71&lt;4.95,F71&gt;=0.482,C71&gt;=4.75,D71&gt;=0.7),"versicolor","shouldnthappen")))))))))</f>
        <v>virginica</v>
      </c>
      <c r="AJ71" s="1" t="str">
        <f aca="false">IF(AND(C71&lt;2.45,C71&lt;4.75),"setosa",IF(AND(D71&gt;=1.65,C71&gt;=4.75),"virginica",IF(AND(A71&lt;4.95,C71&gt;=2.45,C71&lt;4.75),"virginica",IF(AND(A71&gt;=4.95,C71&gt;=2.45,C71&lt;4.75),"versicolor",IF(AND(B71&lt;2.95,D71&lt;1.65,C71&gt;=4.75),"virginica",IF(AND(B71&gt;=2.95,D71&lt;1.65,C71&gt;=4.75),"versicolor","shouldnthappen"))))))</f>
        <v>virginica</v>
      </c>
      <c r="AK71" s="1" t="str">
        <f aca="false">IF(AND(D71&lt;0.75,A71&lt;5.45),"setosa",IF(AND(B71&lt;2.45,D71&gt;=0.75,A71&lt;5.45),"versicolor",IF(AND(A71&gt;=5.55,C71&lt;4.75,A71&gt;=5.45),"versicolor",IF(AND(C71&gt;=5.15,C71&gt;=4.75,A71&gt;=5.45),"virginica",IF(AND(G71&lt;6.094,B71&gt;=2.45,D71&gt;=0.75,A71&lt;5.45),"virginica",IF(AND(G71&gt;=6.094,B71&gt;=2.45,D71&gt;=0.75,A71&lt;5.45),"versicolor",IF(AND(D71&lt;0.6,A71&lt;5.55,C71&lt;4.75,A71&gt;=5.45),"setosa",IF(AND(D71&gt;=0.6,A71&lt;5.55,C71&lt;4.75,A71&gt;=5.45),"versicolor",IF(AND(C71&lt;4.95,C71&lt;5.15,C71&gt;=4.75,A71&gt;=5.45),"virginica",IF(AND(G71&lt;12.627,C71&lt;5.05,C71&gt;=4.95,C71&lt;5.15,C71&gt;=4.75,A71&gt;=5.45),"virginica",IF(AND(G71&gt;=12.627,C71&lt;5.05,C71&gt;=4.95,C71&lt;5.15,C71&gt;=4.75,A71&gt;=5.45),"versicolor",IF(AND(D71&lt;1.7,C71&gt;=5.05,C71&gt;=4.95,C71&lt;5.15,C71&gt;=4.75,A71&gt;=5.45),"versicolor",IF(AND(D71&gt;=1.7,C71&gt;=5.05,C71&gt;=4.95,C71&lt;5.15,C71&gt;=4.75,A71&gt;=5.45),"virginica","shouldnthappen")))))))))))))</f>
        <v>virginica</v>
      </c>
      <c r="AL71" s="1" t="str">
        <f aca="false">IF(AND(B71&lt;2.45,B71&lt;3.15),"versicolor",IF(AND(D71&lt;0.95,G71&lt;15.141,B71&gt;=3.15),"setosa",IF(AND(G71&lt;15.429,G71&gt;=15.141,B71&gt;=3.15),"versicolor",IF(AND(G71&gt;=15.429,G71&gt;=15.141,B71&gt;=3.15),"virginica",IF(AND(C71&lt;2.3,C71&lt;4.75,B71&gt;=2.45,B71&lt;3.15),"setosa",IF(AND(G71&gt;=16.072,C71&gt;=4.75,B71&gt;=2.45,B71&lt;3.15),"versicolor",IF(AND(G71&lt;11.833,D71&gt;=0.95,G71&lt;15.141,B71&gt;=3.15),"virginica",IF(AND(A71&lt;5,C71&gt;=2.3,C71&lt;4.75,B71&gt;=2.45,B71&lt;3.15),"virginica",IF(AND(A71&gt;=5,C71&gt;=2.3,C71&lt;4.75,B71&gt;=2.45,B71&lt;3.15),"versicolor",IF(AND(G71&lt;14.342,G71&gt;=11.833,D71&gt;=0.95,G71&lt;15.141,B71&gt;=3.15),"versicolor",IF(AND(G71&gt;=14.342,G71&gt;=11.833,D71&gt;=0.95,G71&lt;15.141,B71&gt;=3.15),"virginica",IF(AND(G71&lt;13.757,F71&gt;=0.741,G71&lt;16.072,C71&gt;=4.75,B71&gt;=2.45,B71&lt;3.15),"virginica",IF(AND(F71&gt;=0.546,A71&lt;6.15,F71&lt;0.741,G71&lt;16.072,C71&gt;=4.75,B71&gt;=2.45,B71&lt;3.15),"virginica",IF(AND(D71&gt;=1.75,A71&gt;=6.15,F71&lt;0.741,G71&lt;16.072,C71&gt;=4.75,B71&gt;=2.45,B71&lt;3.15),"virginica",IF(AND(C71&lt;4.85,G71&gt;=13.757,F71&gt;=0.741,G71&lt;16.072,C71&gt;=4.75,B71&gt;=2.45,B71&lt;3.15),"virginica",IF(AND(C71&gt;=4.85,G71&gt;=13.757,F71&gt;=0.741,G71&lt;16.072,C71&gt;=4.75,B71&gt;=2.45,B71&lt;3.15),"versicolor",IF(AND(F71&lt;0.331,F71&lt;0.546,A71&lt;6.15,F71&lt;0.741,G71&lt;16.072,C71&gt;=4.75,B71&gt;=2.45,B71&lt;3.15),"virginica",IF(AND(F71&gt;=0.331,F71&lt;0.546,A71&lt;6.15,F71&lt;0.741,G71&lt;16.072,C71&gt;=4.75,B71&gt;=2.45,B71&lt;3.15),"versicolor",IF(AND(G71&lt;10.661,D71&lt;1.75,A71&gt;=6.15,F71&lt;0.741,G71&lt;16.072,C71&gt;=4.75,B71&gt;=2.45,B71&lt;3.15),"virginica",IF(AND(G71&gt;=10.661,D71&lt;1.75,A71&gt;=6.15,F71&lt;0.741,G71&lt;16.072,C71&gt;=4.75,B71&gt;=2.45,B71&lt;3.15),"versicolor","shouldnthappen"))))))))))))))))))))</f>
        <v>virginica</v>
      </c>
      <c r="AM71" s="1" t="str">
        <f aca="false">IF(AND(D71&lt;1.35,F71&gt;=0.917),"setosa",IF(AND(D71&gt;=1.35,F71&gt;=0.917),"virginica",IF(AND(D71&lt;0.75,D71&lt;1.55,F71&lt;0.917),"setosa",IF(AND(C71&gt;=4.8,D71&gt;=1.55,F71&lt;0.917),"virginica",IF(AND(A71&lt;5.95,D71&gt;=0.75,D71&lt;1.55,F71&lt;0.917),"versicolor",IF(AND(F71&lt;0.473,C71&lt;4.8,D71&gt;=1.55,F71&lt;0.917),"virginica",IF(AND(F71&gt;=0.473,C71&lt;4.8,D71&gt;=1.55,F71&lt;0.917),"versicolor",IF(AND(C71&lt;4.95,A71&gt;=5.95,D71&gt;=0.75,D71&lt;1.55,F71&lt;0.917),"versicolor",IF(AND(C71&gt;=4.95,A71&gt;=5.95,D71&gt;=0.75,D71&lt;1.55,F71&lt;0.917),"virginica","shouldnthappen")))))))))</f>
        <v>virginica</v>
      </c>
      <c r="AN71" s="1" t="str">
        <f aca="false">IF(AND(D71&lt;0.75,A71&lt;5.45),"setosa",IF(AND(D71&lt;1.55,D71&gt;=0.75,A71&lt;5.45),"versicolor",IF(AND(D71&gt;=1.55,D71&gt;=0.75,A71&lt;5.45),"virginica",IF(AND(A71&gt;=5.75,C71&lt;4.75,A71&gt;=5.45),"versicolor",IF(AND(F71&lt;0.361,C71&gt;=4.75,A71&gt;=5.45),"virginica",IF(AND(C71&lt;2.6,A71&lt;5.75,C71&lt;4.75,A71&gt;=5.45),"setosa",IF(AND(C71&gt;=2.6,A71&lt;5.75,C71&lt;4.75,A71&gt;=5.45),"versicolor",IF(AND(D71&gt;=1.7,F71&gt;=0.361,C71&gt;=4.75,A71&gt;=5.45),"virginica",IF(AND(B71&lt;2.65,D71&lt;1.7,F71&gt;=0.361,C71&gt;=4.75,A71&gt;=5.45),"virginica",IF(AND(A71&lt;7.05,B71&gt;=2.65,D71&lt;1.7,F71&gt;=0.361,C71&gt;=4.75,A71&gt;=5.45),"versicolor",IF(AND(A71&gt;=7.05,B71&gt;=2.65,D71&lt;1.7,F71&gt;=0.361,C71&gt;=4.75,A71&gt;=5.45),"virginica","shouldnthappen")))))))))))</f>
        <v>virginica</v>
      </c>
      <c r="AO71" s="1" t="str">
        <f aca="false">IF(AND(D71&lt;0.7),"setosa",IF(AND(A71&lt;4.95,C71&lt;4.85,D71&gt;=0.7),"virginica",IF(AND(A71&gt;=4.95,C71&lt;4.85,D71&gt;=0.7),"versicolor",IF(AND(D71&gt;=1.7,C71&gt;=4.85,D71&gt;=0.7),"virginica",IF(AND(F71&lt;0.325,D71&lt;1.7,C71&gt;=4.85,D71&gt;=0.7),"virginica",IF(AND(D71&lt;1.55,F71&gt;=0.325,D71&lt;1.7,C71&gt;=4.85,D71&gt;=0.7),"virginica",IF(AND(D71&gt;=1.55,F71&gt;=0.325,D71&lt;1.7,C71&gt;=4.85,D71&gt;=0.7),"versicolor","shouldnthappen")))))))</f>
        <v>virginica</v>
      </c>
      <c r="AP71" s="1" t="str">
        <f aca="false">IF(AND(D71&lt;0.75),"setosa",IF(AND(C71&lt;4.85,D71&gt;=0.75),"versicolor",IF(AND(G71&gt;=8.277,C71&gt;=4.85,D71&gt;=0.75),"virginica",IF(AND(F71&gt;=0.633,G71&lt;8.277,C71&gt;=4.85,D71&gt;=0.75),"virginica",IF(AND(G71&lt;7.61,F71&lt;0.633,G71&lt;8.277,C71&gt;=4.85,D71&gt;=0.75),"virginica",IF(AND(G71&gt;=7.61,F71&lt;0.633,G71&lt;8.277,C71&gt;=4.85,D71&gt;=0.75),"versicolor","shouldnthappen"))))))</f>
        <v>virginica</v>
      </c>
      <c r="AQ71" s="1" t="str">
        <f aca="false">IF(AND(C71&lt;2.65,A71&gt;=5.45,C71&lt;4.75),"setosa",IF(AND(C71&gt;=2.65,A71&gt;=5.45,C71&lt;4.75),"versicolor",IF(AND(B71&lt;2.9,C71&lt;4.85,C71&gt;=4.75),"versicolor",IF(AND(B71&gt;=2.9,C71&lt;4.85,C71&gt;=4.75),"virginica",IF(AND(D71&lt;1.7,C71&gt;=4.85,C71&gt;=4.75),"versicolor",IF(AND(D71&gt;=1.7,C71&gt;=4.85,C71&gt;=4.75),"virginica",IF(AND(C71&lt;2.45,G71&lt;14.126,A71&lt;5.45,C71&lt;4.75),"setosa",IF(AND(C71&gt;=2.45,G71&lt;14.126,A71&lt;5.45,C71&lt;4.75),"versicolor",IF(AND(C71&lt;2.4,G71&gt;=14.126,A71&lt;5.45,C71&lt;4.75),"setosa",IF(AND(C71&gt;=2.4,G71&gt;=14.126,A71&lt;5.45,C71&lt;4.75),"versicolor","shouldnthappen"))))))))))</f>
        <v>virginica</v>
      </c>
      <c r="AR71" s="1" t="str">
        <f aca="false">IF(AND(C71&lt;2.45,C71&lt;4.85),"setosa",IF(AND(C71&gt;=5.15,C71&gt;=4.85),"virginica",IF(AND(A71&gt;=4.95,C71&gt;=2.45,C71&lt;4.85),"versicolor",IF(AND(D71&lt;1.35,A71&lt;4.95,C71&gt;=2.45,C71&lt;4.85),"versicolor",IF(AND(D71&gt;=1.35,A71&lt;4.95,C71&gt;=2.45,C71&lt;4.85),"virginica",IF(AND(F71&lt;0.35,G71&lt;12.751,C71&lt;5.15,C71&gt;=4.85),"virginica",IF(AND(A71&lt;6.5,G71&gt;=12.751,C71&lt;5.15,C71&gt;=4.85),"virginica",IF(AND(A71&gt;=6.5,G71&gt;=12.751,C71&lt;5.15,C71&gt;=4.85),"versicolor",IF(AND(B71&gt;=2.75,F71&gt;=0.35,G71&lt;12.751,C71&lt;5.15,C71&gt;=4.85),"virginica",IF(AND(C71&lt;5.05,B71&lt;2.75,F71&gt;=0.35,G71&lt;12.751,C71&lt;5.15,C71&gt;=4.85),"virginica",IF(AND(C71&gt;=5.05,B71&lt;2.75,F71&gt;=0.35,G71&lt;12.751,C71&lt;5.15,C71&gt;=4.85),"versicolor","shouldnthappen")))))))))))</f>
        <v>virginica</v>
      </c>
      <c r="AS71" s="1" t="str">
        <f aca="false">IF(AND(F71&gt;=0.9,B71&lt;3.05),"virginica",IF(AND(A71&lt;5.9,B71&gt;=3.05),"setosa",IF(AND(D71&lt;1.65,A71&gt;=5.9,B71&gt;=3.05),"versicolor",IF(AND(D71&gt;=1.65,A71&gt;=5.9,B71&gt;=3.05),"virginica",IF(AND(D71&gt;=1.75,C71&gt;=4.85,F71&lt;0.9,B71&lt;3.05),"virginica",IF(AND(C71&lt;2.2,B71&lt;2.95,C71&lt;4.85,F71&lt;0.9,B71&lt;3.05),"setosa",IF(AND(C71&gt;=2.2,B71&lt;2.95,C71&lt;4.85,F71&lt;0.9,B71&lt;3.05),"versicolor",IF(AND(C71&lt;2.8,B71&gt;=2.95,C71&lt;4.85,F71&lt;0.9,B71&lt;3.05),"setosa",IF(AND(C71&gt;=2.8,B71&gt;=2.95,C71&lt;4.85,F71&lt;0.9,B71&lt;3.05),"versicolor",IF(AND(G71&lt;13.879,D71&lt;1.75,C71&gt;=4.85,F71&lt;0.9,B71&lt;3.05),"virginica",IF(AND(G71&gt;=13.879,D71&lt;1.75,C71&gt;=4.85,F71&lt;0.9,B71&lt;3.05),"versicolor","shouldnthappen")))))))))))</f>
        <v>virginica</v>
      </c>
      <c r="AT71" s="1" t="str">
        <f aca="false">IF(AND(D71&lt;0.75),"setosa",IF(AND(D71&gt;=1.75,D71&gt;=0.75),"virginica",IF(AND(D71&lt;1.45,G71&lt;7.37,D71&lt;1.75,D71&gt;=0.75),"versicolor",IF(AND(D71&gt;=1.45,G71&lt;7.37,D71&lt;1.75,D71&gt;=0.75),"virginica",IF(AND(C71&lt;5.45,G71&gt;=7.37,D71&lt;1.75,D71&gt;=0.75),"versicolor",IF(AND(C71&gt;=5.45,G71&gt;=7.37,D71&lt;1.75,D71&gt;=0.75),"virginica","shouldnthappen"))))))</f>
        <v>virginica</v>
      </c>
      <c r="AU71" s="1" t="str">
        <f aca="false">IF(AND(D71&lt;0.7),"setosa",IF(AND(D71&gt;=1.7,A71&gt;=6.15,D71&gt;=0.7),"virginica",IF(AND(B71&gt;=2.55,C71&lt;4.75,A71&lt;6.15,D71&gt;=0.7),"versicolor",IF(AND(D71&gt;=1.7,C71&gt;=4.75,A71&lt;6.15,D71&gt;=0.7),"virginica",IF(AND(C71&lt;5.25,D71&lt;1.7,A71&gt;=6.15,D71&gt;=0.7),"versicolor",IF(AND(C71&gt;=5.25,D71&lt;1.7,A71&gt;=6.15,D71&gt;=0.7),"virginica",IF(AND(C71&lt;4.25,B71&lt;2.55,C71&lt;4.75,A71&lt;6.15,D71&gt;=0.7),"versicolor",IF(AND(C71&gt;=4.25,B71&lt;2.55,C71&lt;4.75,A71&lt;6.15,D71&gt;=0.7),"virginica",IF(AND(B71&lt;2.65,D71&lt;1.7,C71&gt;=4.75,A71&lt;6.15,D71&gt;=0.7),"virginica",IF(AND(B71&gt;=2.65,D71&lt;1.7,C71&gt;=4.75,A71&lt;6.15,D71&gt;=0.7),"versicolor","shouldnthappen"))))))))))</f>
        <v>virginica</v>
      </c>
      <c r="AV71" s="1" t="str">
        <f aca="false">IF(AND(D71&lt;0.75),"setosa",IF(AND(F71&gt;=0.899,D71&gt;=0.75),"virginica",IF(AND(D71&lt;1.65,A71&lt;6.05,F71&lt;0.899,D71&gt;=0.75),"versicolor",IF(AND(D71&gt;=1.65,A71&lt;6.05,F71&lt;0.899,D71&gt;=0.75),"virginica",IF(AND(C71&gt;=5.05,A71&gt;=6.05,F71&lt;0.899,D71&gt;=0.75),"virginica",IF(AND(G71&gt;=13.757,C71&lt;5.05,A71&gt;=6.05,F71&lt;0.899,D71&gt;=0.75),"versicolor",IF(AND(D71&lt;1.6,G71&lt;13.757,C71&lt;5.05,A71&gt;=6.05,F71&lt;0.899,D71&gt;=0.75),"versicolor",IF(AND(D71&gt;=1.6,G71&lt;13.757,C71&lt;5.05,A71&gt;=6.05,F71&lt;0.899,D71&gt;=0.75),"virginica","shouldnthappen"))))))))</f>
        <v>virginica</v>
      </c>
      <c r="AW71" s="1" t="str">
        <f aca="false">IF(AND(F71&lt;0.117,A71&gt;=5.55),"virginica",IF(AND(A71&gt;=5.2,G71&lt;6.086,A71&lt;5.55),"versicolor",IF(AND(D71&lt;0.7,G71&gt;=6.086,A71&lt;5.55),"setosa",IF(AND(D71&gt;=0.7,G71&gt;=6.086,A71&lt;5.55),"versicolor",IF(AND(A71&lt;4.75,A71&lt;5.2,G71&lt;6.086,A71&lt;5.55),"setosa",IF(AND(A71&gt;=4.75,A71&lt;5.2,G71&lt;6.086,A71&lt;5.55),"virginica",IF(AND(D71&gt;=1.65,C71&lt;4.95,F71&gt;=0.117,A71&gt;=5.55),"virginica",IF(AND(D71&gt;=1.75,C71&gt;=4.95,F71&gt;=0.117,A71&gt;=5.55),"virginica",IF(AND(C71&lt;2.6,D71&lt;1.65,C71&lt;4.95,F71&gt;=0.117,A71&gt;=5.55),"setosa",IF(AND(C71&gt;=2.6,D71&lt;1.65,C71&lt;4.95,F71&gt;=0.117,A71&gt;=5.55),"versicolor",IF(AND(D71&lt;1.55,D71&lt;1.75,C71&gt;=4.95,F71&gt;=0.117,A71&gt;=5.55),"virginica",IF(AND(A71&lt;6.95,D71&gt;=1.55,D71&lt;1.75,C71&gt;=4.95,F71&gt;=0.117,A71&gt;=5.55),"versicolor",IF(AND(A71&gt;=6.95,D71&gt;=1.55,D71&lt;1.75,C71&gt;=4.95,F71&gt;=0.117,A71&gt;=5.55),"virginica","shouldnthappen")))))))))))))</f>
        <v>virginica</v>
      </c>
      <c r="AX71" s="1" t="str">
        <f aca="false">IF(AND(D71&lt;0.75),"setosa",IF(AND(F71&lt;0.138,D71&gt;=0.75),"virginica",IF(AND(C71&lt;4.45,A71&lt;6.15,F71&gt;=0.138,D71&gt;=0.75),"versicolor",IF(AND(C71&gt;=5.05,A71&gt;=6.15,F71&gt;=0.138,D71&gt;=0.75),"virginica",IF(AND(B71&lt;2.65,C71&gt;=4.45,A71&lt;6.15,F71&gt;=0.138,D71&gt;=0.75),"virginica",IF(AND(A71&gt;=6.35,C71&lt;5.05,A71&gt;=6.15,F71&gt;=0.138,D71&gt;=0.75),"versicolor",IF(AND(A71&lt;5.65,B71&gt;=2.65,C71&gt;=4.45,A71&lt;6.15,F71&gt;=0.138,D71&gt;=0.75),"virginica",IF(AND(D71&lt;1.75,A71&lt;6.35,C71&lt;5.05,A71&gt;=6.15,F71&gt;=0.138,D71&gt;=0.75),"versicolor",IF(AND(D71&gt;=1.75,A71&lt;6.35,C71&lt;5.05,A71&gt;=6.15,F71&gt;=0.138,D71&gt;=0.75),"virginica",IF(AND(D71&lt;1.7,A71&gt;=5.65,B71&gt;=2.65,C71&gt;=4.45,A71&lt;6.15,F71&gt;=0.138,D71&gt;=0.75),"versicolor",IF(AND(D71&gt;=1.7,A71&gt;=5.65,B71&gt;=2.65,C71&gt;=4.45,A71&lt;6.15,F71&gt;=0.138,D71&gt;=0.75),"virginica","shouldnthappen")))))))))))</f>
        <v>virginica</v>
      </c>
      <c r="AY71" s="1" t="str">
        <f aca="false">IF(AND(D71&lt;0.75,A71&lt;5.55),"setosa",IF(AND(A71&lt;4.95,D71&gt;=0.75,A71&lt;5.55),"virginica",IF(AND(A71&gt;=4.95,D71&gt;=0.75,A71&lt;5.55),"versicolor",IF(AND(C71&lt;2.6,C71&lt;4.85,A71&gt;=5.55),"setosa",IF(AND(C71&gt;=2.6,C71&lt;4.85,A71&gt;=5.55),"versicolor",IF(AND(D71&gt;=1.75,C71&gt;=4.85,A71&gt;=5.55),"virginica",IF(AND(F71&lt;0.405,D71&lt;1.75,C71&gt;=4.85,A71&gt;=5.55),"versicolor",IF(AND(B71&lt;3.05,F71&gt;=0.405,D71&lt;1.75,C71&gt;=4.85,A71&gt;=5.55),"virginica",IF(AND(B71&gt;=3.05,F71&gt;=0.405,D71&lt;1.75,C71&gt;=4.85,A71&gt;=5.55),"versicolor","shouldnthappen")))))))))</f>
        <v>virginica</v>
      </c>
      <c r="AZ71" s="1" t="str">
        <f aca="false">IF(AND(D71&lt;0.75),"setosa",IF(AND(F71&lt;0.9,C71&lt;4.95,D71&gt;=0.75),"versicolor",IF(AND(F71&gt;=0.9,C71&lt;4.95,D71&gt;=0.75),"virginica",IF(AND(D71&gt;=1.7,C71&gt;=4.95,D71&gt;=0.75),"virginica",IF(AND(F71&lt;0.405,D71&lt;1.7,C71&gt;=4.95,D71&gt;=0.75),"versicolor",IF(AND(F71&gt;=0.405,D71&lt;1.7,C71&gt;=4.95,D71&gt;=0.75),"virginica","shouldnthappen"))))))</f>
        <v>virginica</v>
      </c>
      <c r="BA71" s="1" t="str">
        <f aca="false">IF(AND(D71&lt;0.75),"setosa",IF(AND(D71&gt;=1.7,C71&gt;=5.05,D71&gt;=0.75),"virginica",IF(AND(D71&lt;1.45,D71&lt;1.6,C71&lt;5.05,D71&gt;=0.75),"versicolor",IF(AND(A71&lt;5.8,D71&gt;=1.6,C71&lt;5.05,D71&gt;=0.75),"virginica",IF(AND(A71&gt;=5.8,D71&gt;=1.6,C71&lt;5.05,D71&gt;=0.75),"versicolor",IF(AND(F71&lt;0.417,D71&lt;1.7,C71&gt;=5.05,D71&gt;=0.75),"versicolor",IF(AND(F71&gt;=0.417,D71&lt;1.7,C71&gt;=5.05,D71&gt;=0.75),"virginica",IF(AND(A71&lt;5.95,D71&gt;=1.45,D71&lt;1.6,C71&lt;5.05,D71&gt;=0.75),"versicolor",IF(AND(G71&lt;10.618,A71&gt;=5.95,D71&gt;=1.45,D71&lt;1.6,C71&lt;5.05,D71&gt;=0.75),"virginica",IF(AND(G71&gt;=10.618,A71&gt;=5.95,D71&gt;=1.45,D71&lt;1.6,C71&lt;5.05,D71&gt;=0.75),"versicolor","shouldnthappen"))))))))))</f>
        <v>virginica</v>
      </c>
      <c r="BB71" s="1" t="str">
        <f aca="false">IF(AND(C71&lt;2.6),"setosa",IF(AND(D71&gt;=1.75,C71&gt;=2.6),"virginica",IF(AND(C71&gt;=5.45,D71&lt;1.75,C71&gt;=2.6),"virginica",IF(AND(F71&gt;=0.259,C71&lt;5.45,D71&lt;1.75,C71&gt;=2.6),"versicolor",IF(AND(C71&lt;5.05,F71&lt;0.259,C71&lt;5.45,D71&lt;1.75,C71&gt;=2.6),"versicolor",IF(AND(C71&gt;=5.05,F71&lt;0.259,C71&lt;5.45,D71&lt;1.75,C71&gt;=2.6),"virginica","shouldnthappen"))))))</f>
        <v>virginica</v>
      </c>
      <c r="BC71" s="1" t="str">
        <f aca="false">IF(AND(A71&lt;4.95,B71&lt;2.7,A71&lt;5.55),"virginica",IF(AND(A71&gt;=4.95,B71&lt;2.7,A71&lt;5.55),"versicolor",IF(AND(C71&lt;3.2,B71&gt;=2.7,A71&lt;5.55),"setosa",IF(AND(C71&gt;=3.2,B71&gt;=2.7,A71&lt;5.55),"versicolor",IF(AND(F71&gt;=0.85,A71&lt;6.15,A71&gt;=5.55),"virginica",IF(AND(D71&lt;1.45,A71&gt;=6.15,A71&gt;=5.55),"versicolor",IF(AND(C71&lt;4.8,F71&lt;0.85,A71&lt;6.15,A71&gt;=5.55),"versicolor",IF(AND(D71&gt;=1.7,D71&gt;=1.45,A71&gt;=6.15,A71&gt;=5.55),"virginica",IF(AND(G71&lt;9.333,C71&gt;=4.8,F71&lt;0.85,A71&lt;6.15,A71&gt;=5.55),"versicolor",IF(AND(G71&gt;=9.333,C71&gt;=4.8,F71&lt;0.85,A71&lt;6.15,A71&gt;=5.55),"virginica",IF(AND(C71&lt;4.9,D71&lt;1.7,D71&gt;=1.45,A71&gt;=6.15,A71&gt;=5.55),"versicolor",IF(AND(C71&gt;=4.9,D71&lt;1.7,D71&gt;=1.45,A71&gt;=6.15,A71&gt;=5.55),"virginica","shouldnthappen"))))))))))))</f>
        <v>virginica</v>
      </c>
      <c r="BD71" s="1" t="str">
        <f aca="false">IF(AND(C71&lt;2.35),"setosa",IF(AND(C71&lt;4.75,B71&lt;2.55,C71&gt;=2.35),"versicolor",IF(AND(C71&gt;=4.75,B71&lt;2.55,C71&gt;=2.35),"virginica",IF(AND(C71&lt;4.75,B71&gt;=2.55,C71&gt;=2.35),"versicolor",IF(AND(D71&gt;=1.75,C71&gt;=4.75,B71&gt;=2.55,C71&gt;=2.35),"virginica",IF(AND(A71&gt;=6.5,D71&lt;1.75,C71&gt;=4.75,B71&gt;=2.55,C71&gt;=2.35),"versicolor",IF(AND(A71&lt;6.05,A71&lt;6.5,D71&lt;1.75,C71&gt;=4.75,B71&gt;=2.55,C71&gt;=2.35),"versicolor",IF(AND(A71&gt;=6.05,A71&lt;6.5,D71&lt;1.75,C71&gt;=4.75,B71&gt;=2.55,C71&gt;=2.35),"virginica","shouldnthappen"))))))))</f>
        <v>virginica</v>
      </c>
      <c r="BE71" s="1" t="str">
        <f aca="false">IF(AND(C71&lt;2.5),"setosa",IF(AND(D71&lt;1.65,C71&lt;4.75,C71&gt;=2.5),"versicolor",IF(AND(D71&gt;=1.65,C71&lt;4.75,C71&gt;=2.5),"virginica",IF(AND(D71&gt;=1.75,C71&gt;=4.75,C71&gt;=2.5),"virginica",IF(AND(C71&lt;4.95,D71&lt;1.75,C71&gt;=4.75,C71&gt;=2.5),"versicolor",IF(AND(A71&lt;6.5,C71&gt;=4.95,D71&lt;1.75,C71&gt;=4.75,C71&gt;=2.5),"virginica",IF(AND(A71&gt;=6.5,C71&gt;=4.95,D71&lt;1.75,C71&gt;=4.75,C71&gt;=2.5),"versicolor","shouldnthappen")))))))</f>
        <v>virginica</v>
      </c>
      <c r="BF71" s="1" t="str">
        <f aca="false">IF(AND(G71&gt;=15.244),"virginica",IF(AND(C71&lt;3.2,B71&gt;=3.15,G71&lt;15.244),"setosa",IF(AND(A71&gt;=4.95,C71&lt;4.7,B71&lt;3.15,G71&lt;15.244),"versicolor",IF(AND(C71&gt;=5.15,C71&gt;=4.7,B71&lt;3.15,G71&lt;15.244),"virginica",IF(AND(A71&gt;=6.45,C71&gt;=3.2,B71&gt;=3.15,G71&lt;15.244),"virginica",IF(AND(D71&lt;0.95,A71&lt;4.95,C71&lt;4.7,B71&lt;3.15,G71&lt;15.244),"setosa",IF(AND(D71&gt;=0.95,A71&lt;4.95,C71&lt;4.7,B71&lt;3.15,G71&lt;15.244),"virginica",IF(AND(F71&lt;0.816,A71&lt;6.45,C71&gt;=3.2,B71&gt;=3.15,G71&lt;15.244),"virginica",IF(AND(F71&gt;=0.816,A71&lt;6.45,C71&gt;=3.2,B71&gt;=3.15,G71&lt;15.244),"versicolor",IF(AND(A71&gt;=6.5,B71&lt;3.05,C71&lt;5.15,C71&gt;=4.7,B71&lt;3.15,G71&lt;15.244),"versicolor",IF(AND(G71&lt;11.093,B71&gt;=3.05,C71&lt;5.15,C71&gt;=4.7,B71&lt;3.15,G71&lt;15.244),"virginica",IF(AND(G71&gt;=11.093,B71&gt;=3.05,C71&lt;5.15,C71&gt;=4.7,B71&lt;3.15,G71&lt;15.244),"versicolor",IF(AND(D71&gt;=1.7,A71&lt;6.5,B71&lt;3.05,C71&lt;5.15,C71&gt;=4.7,B71&lt;3.15,G71&lt;15.244),"virginica",IF(AND(G71&lt;7.498,D71&lt;1.7,A71&lt;6.5,B71&lt;3.05,C71&lt;5.15,C71&gt;=4.7,B71&lt;3.15,G71&lt;15.244),"virginica",IF(AND(G71&gt;=7.498,D71&lt;1.7,A71&lt;6.5,B71&lt;3.05,C71&lt;5.15,C71&gt;=4.7,B71&lt;3.15,G71&lt;15.244),"versicolor","shouldnthappen")))))))))))))))</f>
        <v>virginica</v>
      </c>
      <c r="BG71" s="1" t="str">
        <f aca="false">IF(AND(B71&gt;=3.35,C71&lt;4.85),"setosa",IF(AND(D71&gt;=1.75,C71&gt;=4.85),"virginica",IF(AND(D71&lt;0.75,B71&lt;3.35,C71&lt;4.85),"setosa",IF(AND(G71&gt;=13.879,D71&lt;1.75,C71&gt;=4.85),"versicolor",IF(AND(F71&gt;=0.9,D71&gt;=0.75,B71&lt;3.35,C71&lt;4.85),"virginica",IF(AND(F71&gt;=0.405,G71&lt;13.879,D71&lt;1.75,C71&gt;=4.85),"virginica",IF(AND(B71&gt;=2.55,F71&lt;0.9,D71&gt;=0.75,B71&lt;3.35,C71&lt;4.85),"versicolor",IF(AND(G71&lt;7.498,F71&lt;0.405,G71&lt;13.879,D71&lt;1.75,C71&gt;=4.85),"virginica",IF(AND(G71&gt;=7.498,F71&lt;0.405,G71&lt;13.879,D71&lt;1.75,C71&gt;=4.85),"versicolor",IF(AND(G71&lt;5.656,B71&lt;2.55,F71&lt;0.9,D71&gt;=0.75,B71&lt;3.35,C71&lt;4.85),"virginica",IF(AND(G71&gt;=5.656,B71&lt;2.55,F71&lt;0.9,D71&gt;=0.75,B71&lt;3.35,C71&lt;4.85),"versicolor","shouldnthappen")))))))))))</f>
        <v>virginica</v>
      </c>
      <c r="BH71" s="1" t="str">
        <f aca="false">IF(AND(D71&lt;0.7),"setosa",IF(AND(D71&gt;=1.65,A71&lt;6.65,D71&gt;=0.7),"virginica",IF(AND(D71&lt;1.55,A71&gt;=6.65,D71&gt;=0.7),"versicolor",IF(AND(D71&gt;=1.55,A71&gt;=6.65,D71&gt;=0.7),"virginica",IF(AND(F71&gt;=0.529,D71&lt;1.65,A71&lt;6.65,D71&gt;=0.7),"versicolor",IF(AND(C71&gt;=5.35,F71&lt;0.529,D71&lt;1.65,A71&lt;6.65,D71&gt;=0.7),"virginica",IF(AND(G71&gt;=7.411,C71&lt;5.35,F71&lt;0.529,D71&lt;1.65,A71&lt;6.65,D71&gt;=0.7),"versicolor",IF(AND(G71&lt;6.927,G71&lt;7.411,C71&lt;5.35,F71&lt;0.529,D71&lt;1.65,A71&lt;6.65,D71&gt;=0.7),"versicolor",IF(AND(G71&gt;=6.927,G71&lt;7.411,C71&lt;5.35,F71&lt;0.529,D71&lt;1.65,A71&lt;6.65,D71&gt;=0.7),"virginica","shouldnthappen")))))))))</f>
        <v>virginica</v>
      </c>
      <c r="BI71" s="1" t="str">
        <f aca="false">IF(AND(D71&gt;=1.7),"virginica",IF(AND(D71&lt;0.7,D71&lt;1.7),"setosa",IF(AND(D71&lt;1.45,G71&lt;7.37,D71&gt;=0.7,D71&lt;1.7),"versicolor",IF(AND(D71&gt;=1.45,G71&lt;7.37,D71&gt;=0.7,D71&lt;1.7),"virginica",IF(AND(B71&gt;=2.65,G71&gt;=7.37,D71&gt;=0.7,D71&lt;1.7),"versicolor",IF(AND(C71&lt;5.05,B71&lt;2.65,G71&gt;=7.37,D71&gt;=0.7,D71&lt;1.7),"versicolor",IF(AND(C71&gt;=5.05,B71&lt;2.65,G71&gt;=7.37,D71&gt;=0.7,D71&lt;1.7),"virginica","shouldnthappen")))))))</f>
        <v>virginica</v>
      </c>
    </row>
    <row r="72" customFormat="false" ht="13.8" hidden="false" customHeight="false" outlineLevel="0" collapsed="false">
      <c r="A72" s="1" t="n">
        <v>5.8</v>
      </c>
      <c r="B72" s="1" t="n">
        <v>2.8</v>
      </c>
      <c r="C72" s="1" t="n">
        <v>5.1</v>
      </c>
      <c r="D72" s="1" t="n">
        <v>2.4</v>
      </c>
      <c r="E72" s="1" t="s">
        <v>93</v>
      </c>
      <c r="F72" s="1" t="n">
        <v>0.916402327595279</v>
      </c>
      <c r="G72" s="1" t="n">
        <v>9.9808050731197</v>
      </c>
      <c r="H72" s="11" t="str">
        <f aca="false">E72</f>
        <v>virginica</v>
      </c>
      <c r="I72" s="1" t="str">
        <f aca="false">INDEX(L72:BI72, MODE(MATCH(L72:BI72, L72:BI72, 0 )))</f>
        <v>virginica</v>
      </c>
      <c r="J72" s="12" t="n">
        <f aca="false">COUNTIF(L72:BI72, H72) / COUNTA(L72:BI72)</f>
        <v>0.98</v>
      </c>
      <c r="K72" s="13" t="n">
        <f aca="false">I72=H72</f>
        <v>1</v>
      </c>
      <c r="L72" s="1" t="str">
        <f aca="false">IF(AND(C72&lt;3.65,B72&gt;=3.35),"setosa",IF(AND(C72&gt;=3.65,B72&gt;=3.35),"virginica",IF(AND(C72&lt;2.35,C72&lt;4.85,B72&lt;3.35),"setosa",IF(AND(F72&gt;=0.899,C72&gt;=2.35,C72&lt;4.85,B72&lt;3.35),"virginica",IF(AND(G72&gt;=8.268,B72&lt;2.75,C72&gt;=4.85,B72&lt;3.35),"virginica",IF(AND(D72&lt;1.55,B72&gt;=2.75,C72&gt;=4.85,B72&lt;3.35),"versicolor",IF(AND(D72&gt;=1.55,B72&gt;=2.75,C72&gt;=4.85,B72&lt;3.35),"virginica",IF(AND(G72&lt;6.537,F72&lt;0.899,C72&gt;=2.35,C72&lt;4.85,B72&lt;3.35),"virginica",IF(AND(G72&gt;=6.537,F72&lt;0.899,C72&gt;=2.35,C72&lt;4.85,B72&lt;3.35),"versicolor",IF(AND(G72&lt;6.878,G72&lt;8.268,B72&lt;2.75,C72&gt;=4.85,B72&lt;3.35),"virginica",IF(AND(G72&gt;=6.878,G72&lt;8.268,B72&lt;2.75,C72&gt;=4.85,B72&lt;3.35),"versicolor","shouldnthappen")))))))))))</f>
        <v>virginica</v>
      </c>
      <c r="M72" s="1" t="str">
        <f aca="false">IF(AND(C72&lt;2.6),"setosa",IF(AND(D72&gt;=1.75,C72&gt;=2.6),"virginica",IF(AND(G72&lt;6.094,D72&lt;1.75,C72&gt;=2.6),"virginica",IF(AND(D72&lt;1.35,G72&gt;=6.094,D72&lt;1.75,C72&gt;=2.6),"versicolor",IF(AND(C72&lt;5.05,D72&gt;=1.35,G72&gt;=6.094,D72&lt;1.75,C72&gt;=2.6),"versicolor",IF(AND(C72&gt;=5.05,D72&gt;=1.35,G72&gt;=6.094,D72&lt;1.75,C72&gt;=2.6),"virginica","shouldnthappen"))))))</f>
        <v>virginica</v>
      </c>
      <c r="N72" s="1" t="str">
        <f aca="false">IF(AND(A72&lt;6.6,B72&gt;=3.45),"setosa",IF(AND(A72&gt;=6.6,B72&gt;=3.45),"virginica",IF(AND(D72&lt;0.7,C72&lt;4.75,B72&lt;3.45),"setosa",IF(AND(D72&gt;=0.7,C72&lt;4.75,B72&lt;3.45),"versicolor",IF(AND(C72&gt;=5.15,C72&gt;=4.75,B72&lt;3.45),"virginica",IF(AND(D72&gt;=1.7,A72&lt;6.5,C72&lt;5.15,C72&gt;=4.75,B72&lt;3.45),"virginica",IF(AND(C72&lt;5.05,A72&gt;=6.5,C72&lt;5.15,C72&gt;=4.75,B72&lt;3.45),"versicolor",IF(AND(C72&gt;=5.05,A72&gt;=6.5,C72&lt;5.15,C72&gt;=4.75,B72&lt;3.45),"virginica",IF(AND(G72&lt;7.498,D72&lt;1.7,A72&lt;6.5,C72&lt;5.15,C72&gt;=4.75,B72&lt;3.45),"virginica",IF(AND(G72&gt;=7.498,D72&lt;1.7,A72&lt;6.5,C72&lt;5.15,C72&gt;=4.75,B72&lt;3.45),"versicolor","shouldnthappen"))))))))))</f>
        <v>virginica</v>
      </c>
      <c r="O72" s="1" t="str">
        <f aca="false">IF(AND(D72&lt;0.75),"setosa",IF(AND(C72&lt;4.75,C72&lt;4.85,D72&gt;=0.75),"versicolor",IF(AND(A72&gt;=6.05,C72&gt;=4.85,D72&gt;=0.75),"virginica",IF(AND(D72&lt;1.6,C72&gt;=4.75,C72&lt;4.85,D72&gt;=0.75),"versicolor",IF(AND(D72&gt;=1.6,C72&gt;=4.75,C72&lt;4.85,D72&gt;=0.75),"virginica",IF(AND(A72&lt;5.9,A72&lt;6.05,C72&gt;=4.85,D72&gt;=0.75),"virginica",IF(AND(A72&gt;=5.9,A72&lt;6.05,C72&gt;=4.85,D72&gt;=0.75),"versicolor","shouldnthappen")))))))</f>
        <v>virginica</v>
      </c>
      <c r="P72" s="1" t="str">
        <f aca="false">IF(AND(D72&lt;0.75),"setosa",IF(AND(A72&lt;5.55,D72&gt;=0.75),"versicolor",IF(AND(D72&gt;=1.7,G72&lt;13.158,A72&gt;=5.55,D72&gt;=0.75),"virginica",IF(AND(B72&lt;2.45,D72&lt;1.7,G72&lt;13.158,A72&gt;=5.55,D72&gt;=0.75),"virginica",IF(AND(B72&gt;=2.45,D72&lt;1.7,G72&lt;13.158,A72&gt;=5.55,D72&gt;=0.75),"versicolor",IF(AND(B72&gt;=3.05,G72&lt;15.551,G72&gt;=13.158,A72&gt;=5.55,D72&gt;=0.75),"versicolor",IF(AND(B72&lt;2.9,G72&gt;=15.551,G72&gt;=13.158,A72&gt;=5.55,D72&gt;=0.75),"versicolor",IF(AND(B72&gt;=2.9,G72&gt;=15.551,G72&gt;=13.158,A72&gt;=5.55,D72&gt;=0.75),"virginica",IF(AND(D72&lt;1.3,G72&lt;14.221,B72&lt;3.05,G72&lt;15.551,G72&gt;=13.158,A72&gt;=5.55,D72&gt;=0.75),"versicolor",IF(AND(D72&gt;=1.3,G72&lt;14.221,B72&lt;3.05,G72&lt;15.551,G72&gt;=13.158,A72&gt;=5.55,D72&gt;=0.75),"virginica",IF(AND(C72&lt;4.9,G72&gt;=14.221,B72&lt;3.05,G72&lt;15.551,G72&gt;=13.158,A72&gt;=5.55,D72&gt;=0.75),"versicolor",IF(AND(C72&gt;=4.9,G72&gt;=14.221,B72&lt;3.05,G72&lt;15.551,G72&gt;=13.158,A72&gt;=5.55,D72&gt;=0.75),"virginica","shouldnthappen"))))))))))))</f>
        <v>virginica</v>
      </c>
      <c r="Q72" s="1" t="str">
        <f aca="false">IF(AND(C72&lt;2.6),"setosa",IF(AND(A72&gt;=4.95,C72&lt;4.75,C72&gt;=2.6),"versicolor",IF(AND(D72&gt;=1.75,C72&gt;=4.75,C72&gt;=2.6),"virginica",IF(AND(B72&lt;2.45,A72&lt;4.95,C72&lt;4.75,C72&gt;=2.6),"versicolor",IF(AND(B72&gt;=2.45,A72&lt;4.95,C72&lt;4.75,C72&gt;=2.6),"virginica",IF(AND(G72&lt;7.498,D72&lt;1.75,C72&gt;=4.75,C72&gt;=2.6),"virginica",IF(AND(F72&lt;0.417,G72&gt;=7.498,D72&lt;1.75,C72&gt;=4.75,C72&gt;=2.6),"versicolor",IF(AND(F72&lt;0.442,F72&gt;=0.417,G72&gt;=7.498,D72&lt;1.75,C72&gt;=4.75,C72&gt;=2.6),"virginica",IF(AND(F72&gt;=0.442,F72&gt;=0.417,G72&gt;=7.498,D72&lt;1.75,C72&gt;=4.75,C72&gt;=2.6),"versicolor","shouldnthappen")))))))))</f>
        <v>virginica</v>
      </c>
      <c r="R72" s="1" t="str">
        <f aca="false">IF(AND(D72&lt;0.75),"setosa",IF(AND(D72&lt;1.75,A72&gt;=6.25,D72&gt;=0.75),"versicolor",IF(AND(D72&gt;=1.75,A72&gt;=6.25,D72&gt;=0.75),"virginica",IF(AND(D72&lt;1.6,C72&lt;4.75,A72&lt;6.25,D72&gt;=0.75),"versicolor",IF(AND(D72&gt;=1.6,C72&lt;4.75,A72&lt;6.25,D72&gt;=0.75),"virginica",IF(AND(G72&lt;6.998,C72&gt;=4.75,A72&lt;6.25,D72&gt;=0.75),"virginica",IF(AND(A72&lt;6.05,G72&gt;=6.998,C72&gt;=4.75,A72&lt;6.25,D72&gt;=0.75),"versicolor",IF(AND(A72&gt;=6.05,G72&gt;=6.998,C72&gt;=4.75,A72&lt;6.25,D72&gt;=0.75),"virginica","shouldnthappen"))))))))</f>
        <v>versicolor</v>
      </c>
      <c r="S72" s="1" t="str">
        <f aca="false">IF(AND(B72&gt;=3.05,A72&lt;5.45),"setosa",IF(AND(C72&lt;2.2,B72&lt;3.05,A72&lt;5.45),"setosa",IF(AND(C72&gt;=2.2,B72&lt;3.05,A72&lt;5.45),"versicolor",IF(AND(B72&lt;3.7,C72&lt;4.8,A72&gt;=5.45),"versicolor",IF(AND(B72&gt;=3.7,C72&lt;4.8,A72&gt;=5.45),"setosa",IF(AND(G72&lt;13.757,C72&lt;5.05,C72&gt;=4.8,A72&gt;=5.45),"virginica",IF(AND(G72&gt;=13.757,C72&lt;5.05,C72&gt;=4.8,A72&gt;=5.45),"versicolor",IF(AND(C72&gt;=5.15,C72&gt;=5.05,C72&gt;=4.8,A72&gt;=5.45),"virginica",IF(AND(A72&lt;5.95,C72&lt;5.15,C72&gt;=5.05,C72&gt;=4.8,A72&gt;=5.45),"virginica",IF(AND(D72&gt;=1.8,A72&gt;=5.95,C72&lt;5.15,C72&gt;=5.05,C72&gt;=4.8,A72&gt;=5.45),"virginica",IF(AND(B72&lt;2.75,D72&lt;1.8,A72&gt;=5.95,C72&lt;5.15,C72&gt;=5.05,C72&gt;=4.8,A72&gt;=5.45),"versicolor",IF(AND(B72&gt;=2.75,D72&lt;1.8,A72&gt;=5.95,C72&lt;5.15,C72&gt;=5.05,C72&gt;=4.8,A72&gt;=5.45),"virginica","shouldnthappen"))))))))))))</f>
        <v>virginica</v>
      </c>
      <c r="T72" s="1" t="str">
        <f aca="false">IF(AND(C72&lt;2.6),"setosa",IF(AND(D72&lt;1.65,C72&lt;4.75,C72&gt;=2.6),"versicolor",IF(AND(D72&gt;=1.65,C72&lt;4.75,C72&gt;=2.6),"virginica",IF(AND(G72&gt;=8.494,A72&lt;6.6,C72&gt;=4.75,C72&gt;=2.6),"virginica",IF(AND(C72&lt;5.2,A72&gt;=6.6,C72&gt;=4.75,C72&gt;=2.6),"versicolor",IF(AND(C72&gt;=5.2,A72&gt;=6.6,C72&gt;=4.75,C72&gt;=2.6),"virginica",IF(AND(A72&lt;5.95,G72&lt;8.494,A72&lt;6.6,C72&gt;=4.75,C72&gt;=2.6),"virginica",IF(AND(A72&gt;=5.95,G72&lt;8.494,A72&lt;6.6,C72&gt;=4.75,C72&gt;=2.6),"versicolor","shouldnthappen"))))))))</f>
        <v>virginica</v>
      </c>
      <c r="U72" s="1" t="str">
        <f aca="false">IF(AND(C72&lt;3.65,B72&gt;=3.35),"setosa",IF(AND(C72&gt;=3.65,B72&gt;=3.35),"virginica",IF(AND(C72&lt;2.35,A72&lt;6.25,B72&lt;3.35),"setosa",IF(AND(C72&lt;4.85,A72&gt;=6.25,B72&lt;3.35),"versicolor",IF(AND(G72&gt;=15.426,C72&gt;=2.35,A72&lt;6.25,B72&lt;3.35),"virginica",IF(AND(D72&gt;=1.55,C72&gt;=4.85,A72&gt;=6.25,B72&lt;3.35),"virginica",IF(AND(D72&lt;1.8,G72&lt;15.426,C72&gt;=2.35,A72&lt;6.25,B72&lt;3.35),"versicolor",IF(AND(D72&gt;=1.8,G72&lt;15.426,C72&gt;=2.35,A72&lt;6.25,B72&lt;3.35),"virginica",IF(AND(B72&lt;2.95,D72&lt;1.55,C72&gt;=4.85,A72&gt;=6.25,B72&lt;3.35),"virginica",IF(AND(B72&gt;=2.95,D72&lt;1.55,C72&gt;=4.85,A72&gt;=6.25,B72&lt;3.35),"versicolor","shouldnthappen"))))))))))</f>
        <v>virginica</v>
      </c>
      <c r="V72" s="1" t="str">
        <f aca="false">IF(AND(C72&lt;2.6),"setosa",IF(AND(C72&gt;=4.85,C72&gt;=2.6),"virginica",IF(AND(F72&gt;=0.9,C72&lt;4.85,C72&gt;=2.6),"virginica",IF(AND(G72&lt;5.656,F72&lt;0.9,C72&lt;4.85,C72&gt;=2.6),"virginica",IF(AND(G72&gt;=5.656,F72&lt;0.9,C72&lt;4.85,C72&gt;=2.6),"versicolor","shouldnthappen")))))</f>
        <v>virginica</v>
      </c>
      <c r="W72" s="1" t="str">
        <f aca="false">IF(AND(D72&gt;=1.75,G72&gt;=13.795),"virginica",IF(AND(D72&gt;=1.5,G72&gt;=12.335,G72&lt;13.795),"virginica",IF(AND(C72&lt;2.45,C72&lt;4.85,G72&lt;12.335,G72&lt;13.795),"setosa",IF(AND(C72&gt;=2.45,C72&lt;4.85,G72&lt;12.335,G72&lt;13.795),"versicolor",IF(AND(D72&gt;=1.7,C72&gt;=4.85,G72&lt;12.335,G72&lt;13.795),"virginica",IF(AND(B72&gt;=3.25,D72&lt;1.5,G72&gt;=12.335,G72&lt;13.795),"setosa",IF(AND(D72&lt;1,F72&lt;0.255,D72&lt;1.75,G72&gt;=13.795),"setosa",IF(AND(D72&gt;=1,F72&lt;0.255,D72&lt;1.75,G72&gt;=13.795),"versicolor",IF(AND(A72&lt;5.4,F72&gt;=0.255,D72&lt;1.75,G72&gt;=13.795),"setosa",IF(AND(A72&gt;=5.4,F72&gt;=0.255,D72&lt;1.75,G72&gt;=13.795),"versicolor",IF(AND(A72&lt;6.15,D72&lt;1.7,C72&gt;=4.85,G72&lt;12.335,G72&lt;13.795),"versicolor",IF(AND(A72&gt;=6.15,D72&lt;1.7,C72&gt;=4.85,G72&lt;12.335,G72&lt;13.795),"virginica",IF(AND(C72&lt;5,B72&lt;3.25,D72&lt;1.5,G72&gt;=12.335,G72&lt;13.795),"versicolor",IF(AND(C72&gt;=5,B72&lt;3.25,D72&lt;1.5,G72&gt;=12.335,G72&lt;13.795),"virginica","shouldnthappen"))))))))))))))</f>
        <v>virginica</v>
      </c>
      <c r="X72" s="1" t="str">
        <f aca="false">IF(AND(C72&lt;2.5,A72&lt;5.55),"setosa",IF(AND(F72&lt;0.096,A72&gt;=5.55),"virginica",IF(AND(D72&lt;1.6,C72&gt;=2.5,A72&lt;5.55),"versicolor",IF(AND(D72&gt;=1.6,C72&gt;=2.5,A72&lt;5.55),"virginica",IF(AND(F72&gt;=0.156,C72&lt;4.75,F72&gt;=0.096,A72&gt;=5.55),"versicolor",IF(AND(D72&gt;=1.75,C72&gt;=4.75,F72&gt;=0.096,A72&gt;=5.55),"virginica",IF(AND(B72&lt;3.3,F72&lt;0.156,C72&lt;4.75,F72&gt;=0.096,A72&gt;=5.55),"versicolor",IF(AND(B72&gt;=3.3,F72&lt;0.156,C72&lt;4.75,F72&gt;=0.096,A72&gt;=5.55),"setosa",IF(AND(B72&lt;2.45,A72&lt;6.05,D72&lt;1.75,C72&gt;=4.75,F72&gt;=0.096,A72&gt;=5.55),"virginica",IF(AND(B72&gt;=2.45,A72&lt;6.05,D72&lt;1.75,C72&gt;=4.75,F72&gt;=0.096,A72&gt;=5.55),"versicolor",IF(AND(F72&lt;0.205,A72&gt;=6.05,D72&lt;1.75,C72&gt;=4.75,F72&gt;=0.096,A72&gt;=5.55),"versicolor",IF(AND(F72&gt;=0.205,A72&gt;=6.05,D72&lt;1.75,C72&gt;=4.75,F72&gt;=0.096,A72&gt;=5.55),"virginica","shouldnthappen"))))))))))))</f>
        <v>virginica</v>
      </c>
      <c r="Y72" s="1" t="str">
        <f aca="false">IF(AND(C72&lt;2.35,A72&lt;5.55),"setosa",IF(AND(C72&gt;=5.05,A72&gt;=5.55),"virginica",IF(AND(D72&lt;1.6,C72&gt;=2.35,A72&lt;5.55),"versicolor",IF(AND(D72&gt;=1.6,C72&gt;=2.35,A72&lt;5.55),"virginica",IF(AND(D72&gt;=1.75,C72&lt;5.05,A72&gt;=5.55),"virginica",IF(AND(B72&gt;=3.55,D72&lt;1.75,C72&lt;5.05,A72&gt;=5.55),"setosa",IF(AND(G72&lt;6.3,B72&lt;3.55,D72&lt;1.75,C72&lt;5.05,A72&gt;=5.55),"virginica",IF(AND(G72&gt;=6.3,B72&lt;3.55,D72&lt;1.75,C72&lt;5.05,A72&gt;=5.55),"versicolor","shouldnthappen"))))))))</f>
        <v>virginica</v>
      </c>
      <c r="Z72" s="1" t="str">
        <f aca="false">IF(AND(D72&lt;0.75),"setosa",IF(AND(B72&gt;=2.55,C72&lt;4.85,D72&gt;=0.75),"versicolor",IF(AND(D72&gt;=1.7,C72&gt;=4.85,D72&gt;=0.75),"virginica",IF(AND(D72&lt;1.6,B72&lt;2.55,C72&lt;4.85,D72&gt;=0.75),"versicolor",IF(AND(D72&gt;=1.6,B72&lt;2.55,C72&lt;4.85,D72&gt;=0.75),"virginica",IF(AND(B72&lt;2.65,D72&lt;1.7,C72&gt;=4.85,D72&gt;=0.75),"virginica",IF(AND(F72&lt;0.325,B72&gt;=2.65,D72&lt;1.7,C72&gt;=4.85,D72&gt;=0.75),"virginica",IF(AND(G72&lt;10.717,F72&gt;=0.325,B72&gt;=2.65,D72&lt;1.7,C72&gt;=4.85,D72&gt;=0.75),"versicolor",IF(AND(G72&gt;=10.717,F72&gt;=0.325,B72&gt;=2.65,D72&lt;1.7,C72&gt;=4.85,D72&gt;=0.75),"virginica","shouldnthappen")))))))))</f>
        <v>virginica</v>
      </c>
      <c r="AA72" s="1" t="str">
        <f aca="false">IF(AND(D72&lt;0.75),"setosa",IF(AND(D72&gt;=1.75,D72&gt;=0.75),"virginica",IF(AND(F72&gt;=0.455,D72&lt;1.75,D72&gt;=0.75),"versicolor",IF(AND(D72&lt;1.45,F72&lt;0.455,D72&lt;1.75,D72&gt;=0.75),"versicolor",IF(AND(F72&lt;0.247,D72&gt;=1.45,F72&lt;0.455,D72&lt;1.75,D72&gt;=0.75),"versicolor",IF(AND(F72&gt;=0.247,D72&gt;=1.45,F72&lt;0.455,D72&lt;1.75,D72&gt;=0.75),"virginica","shouldnthappen"))))))</f>
        <v>virginica</v>
      </c>
      <c r="AB72" s="1" t="str">
        <f aca="false">IF(AND(F72&gt;=0.221,B72&gt;=3.35),"setosa",IF(AND(A72&lt;5.3,F72&gt;=0.683,B72&lt;3.35),"setosa",IF(AND(A72&lt;6.45,F72&lt;0.221,B72&gt;=3.35),"setosa",IF(AND(A72&gt;=6.45,F72&lt;0.221,B72&gt;=3.35),"virginica",IF(AND(G72&lt;6.3,A72&lt;6.25,F72&lt;0.683,B72&lt;3.35),"virginica",IF(AND(G72&lt;13.795,A72&gt;=6.25,F72&lt;0.683,B72&lt;3.35),"virginica",IF(AND(D72&lt;1.65,A72&gt;=5.3,F72&gt;=0.683,B72&lt;3.35),"versicolor",IF(AND(D72&gt;=1.65,A72&gt;=5.3,F72&gt;=0.683,B72&lt;3.35),"virginica",IF(AND(D72&lt;0.6,G72&gt;=6.3,A72&lt;6.25,F72&lt;0.683,B72&lt;3.35),"setosa",IF(AND(D72&lt;1.7,G72&gt;=13.795,A72&gt;=6.25,F72&lt;0.683,B72&lt;3.35),"versicolor",IF(AND(D72&gt;=1.7,G72&gt;=13.795,A72&gt;=6.25,F72&lt;0.683,B72&lt;3.35),"virginica",IF(AND(C72&gt;=5.35,D72&gt;=0.6,G72&gt;=6.3,A72&lt;6.25,F72&lt;0.683,B72&lt;3.35),"virginica",IF(AND(D72&lt;1.75,C72&lt;5.35,D72&gt;=0.6,G72&gt;=6.3,A72&lt;6.25,F72&lt;0.683,B72&lt;3.35),"versicolor",IF(AND(D72&gt;=1.75,C72&lt;5.35,D72&gt;=0.6,G72&gt;=6.3,A72&lt;6.25,F72&lt;0.683,B72&lt;3.35),"virginica","shouldnthappen"))))))))))))))</f>
        <v>virginica</v>
      </c>
      <c r="AC72" s="1" t="str">
        <f aca="false">IF(AND(B72&gt;=3.3),"setosa",IF(AND(C72&lt;2.45,D72&lt;1.55,B72&lt;3.3),"setosa",IF(AND(F72&gt;=0.211,D72&gt;=1.55,B72&lt;3.3),"virginica",IF(AND(C72&lt;4.9,C72&gt;=2.45,D72&lt;1.55,B72&lt;3.3),"versicolor",IF(AND(C72&gt;=4.9,C72&gt;=2.45,D72&lt;1.55,B72&lt;3.3),"virginica",IF(AND(F72&lt;0.138,F72&lt;0.211,D72&gt;=1.55,B72&lt;3.3),"virginica",IF(AND(F72&gt;=0.138,F72&lt;0.211,D72&gt;=1.55,B72&lt;3.3),"versicolor","shouldnthappen")))))))</f>
        <v>virginica</v>
      </c>
      <c r="AD72" s="1" t="str">
        <f aca="false">IF(AND(D72&gt;=1.75),"virginica",IF(AND(D72&lt;0.75,D72&lt;1.75),"setosa",IF(AND(D72&lt;1.35,D72&gt;=0.75,D72&lt;1.75),"versicolor",IF(AND(B72&lt;2.6,C72&lt;4.85,D72&gt;=1.35,D72&gt;=0.75,D72&lt;1.75),"virginica",IF(AND(B72&gt;=2.6,C72&lt;4.85,D72&gt;=1.35,D72&gt;=0.75,D72&lt;1.75),"versicolor",IF(AND(A72&lt;6.4,C72&gt;=4.85,D72&gt;=1.35,D72&gt;=0.75,D72&lt;1.75),"virginica",IF(AND(A72&gt;=6.4,C72&gt;=4.85,D72&gt;=1.35,D72&gt;=0.75,D72&lt;1.75),"versicolor","shouldnthappen")))))))</f>
        <v>virginica</v>
      </c>
      <c r="AE72" s="1" t="str">
        <f aca="false">IF(AND(C72&lt;2.45),"setosa",IF(AND(F72&lt;0.07,C72&gt;=2.45),"virginica",IF(AND(A72&gt;=5,C72&lt;4.75,F72&gt;=0.07,C72&gt;=2.45),"versicolor",IF(AND(F72&lt;0.182,C72&gt;=4.75,F72&gt;=0.07,C72&gt;=2.45),"versicolor",IF(AND(B72&lt;2.45,A72&lt;5,C72&lt;4.75,F72&gt;=0.07,C72&gt;=2.45),"versicolor",IF(AND(B72&gt;=2.45,A72&lt;5,C72&lt;4.75,F72&gt;=0.07,C72&gt;=2.45),"virginica",IF(AND(F72&gt;=0.468,F72&gt;=0.182,C72&gt;=4.75,F72&gt;=0.07,C72&gt;=2.45),"virginica",IF(AND(A72&gt;=6.85,F72&lt;0.468,F72&gt;=0.182,C72&gt;=4.75,F72&gt;=0.07,C72&gt;=2.45),"virginica",IF(AND(B72&lt;2.6,A72&lt;6.85,F72&lt;0.468,F72&gt;=0.182,C72&gt;=4.75,F72&gt;=0.07,C72&gt;=2.45),"virginica",IF(AND(B72&gt;=2.6,A72&lt;6.85,F72&lt;0.468,F72&gt;=0.182,C72&gt;=4.75,F72&gt;=0.07,C72&gt;=2.45),"versicolor","shouldnthappen"))))))))))</f>
        <v>virginica</v>
      </c>
      <c r="AF72" s="1" t="str">
        <f aca="false">IF(AND(D72&lt;0.75,A72&lt;5.45),"setosa",IF(AND(D72&gt;=1.75,A72&gt;=5.45),"virginica",IF(AND(G72&lt;6.094,D72&gt;=0.75,A72&lt;5.45),"virginica",IF(AND(G72&gt;=6.094,D72&gt;=0.75,A72&lt;5.45),"versicolor",IF(AND(C72&lt;2.75,D72&lt;1.75,A72&gt;=5.45),"setosa",IF(AND(D72&lt;1.45,C72&gt;=2.75,D72&lt;1.75,A72&gt;=5.45),"versicolor",IF(AND(B72&lt;2.75,D72&gt;=1.45,C72&gt;=2.75,D72&lt;1.75,A72&gt;=5.45),"versicolor",IF(AND(C72&lt;5.05,B72&gt;=2.75,D72&gt;=1.45,C72&gt;=2.75,D72&lt;1.75,A72&gt;=5.45),"versicolor",IF(AND(C72&gt;=5.05,B72&gt;=2.75,D72&gt;=1.45,C72&gt;=2.75,D72&lt;1.75,A72&gt;=5.45),"virginica","shouldnthappen")))))))))</f>
        <v>virginica</v>
      </c>
      <c r="AG72" s="1" t="str">
        <f aca="false">IF(AND(D72&lt;0.65,G72&lt;8.868,A72&lt;5.3),"setosa",IF(AND(C72&lt;2.6,G72&gt;=8.868,A72&lt;5.3),"setosa",IF(AND(C72&gt;=2.6,G72&gt;=8.868,A72&lt;5.3),"versicolor",IF(AND(C72&gt;=4.95,D72&lt;1.55,A72&gt;=5.3),"virginica",IF(AND(G72&lt;13.795,D72&gt;=1.55,A72&gt;=5.3),"virginica",IF(AND(C72&lt;3.75,D72&gt;=0.65,G72&lt;8.868,A72&lt;5.3),"versicolor",IF(AND(C72&gt;=3.75,D72&gt;=0.65,G72&lt;8.868,A72&lt;5.3),"virginica",IF(AND(C72&lt;2.6,C72&lt;4.95,D72&lt;1.55,A72&gt;=5.3),"setosa",IF(AND(C72&gt;=2.6,C72&lt;4.95,D72&lt;1.55,A72&gt;=5.3),"versicolor",IF(AND(C72&lt;4.75,G72&gt;=13.795,D72&gt;=1.55,A72&gt;=5.3),"versicolor",IF(AND(C72&gt;=4.75,G72&gt;=13.795,D72&gt;=1.55,A72&gt;=5.3),"virginica","shouldnthappen")))))))))))</f>
        <v>virginica</v>
      </c>
      <c r="AH72" s="1" t="str">
        <f aca="false">IF(AND(D72&lt;0.75),"setosa",IF(AND(C72&lt;4.75,D72&gt;=0.75),"versicolor",IF(AND(G72&lt;13.757,C72&gt;=4.75,D72&gt;=0.75),"virginica",IF(AND(B72&lt;3.05,G72&gt;=13.757,C72&gt;=4.75,D72&gt;=0.75),"virginica",IF(AND(A72&lt;6.65,B72&gt;=3.05,G72&gt;=13.757,C72&gt;=4.75,D72&gt;=0.75),"virginica",IF(AND(A72&gt;=6.65,B72&gt;=3.05,G72&gt;=13.757,C72&gt;=4.75,D72&gt;=0.75),"versicolor","shouldnthappen"))))))</f>
        <v>virginica</v>
      </c>
      <c r="AI72" s="1" t="str">
        <f aca="false">IF(AND(D72&lt;0.7),"setosa",IF(AND(C72&lt;4.75,D72&gt;=0.7),"versicolor",IF(AND(A72&lt;6.6,F72&lt;0.482,C72&gt;=4.75,D72&gt;=0.7),"virginica",IF(AND(C72&gt;=4.95,F72&gt;=0.482,C72&gt;=4.75,D72&gt;=0.7),"virginica",IF(AND(D72&lt;1.9,A72&gt;=6.6,F72&lt;0.482,C72&gt;=4.75,D72&gt;=0.7),"versicolor",IF(AND(D72&gt;=1.9,A72&gt;=6.6,F72&lt;0.482,C72&gt;=4.75,D72&gt;=0.7),"virginica",IF(AND(F72&gt;=0.766,C72&lt;4.95,F72&gt;=0.482,C72&gt;=4.75,D72&gt;=0.7),"virginica",IF(AND(B72&lt;2.95,F72&lt;0.766,C72&lt;4.95,F72&gt;=0.482,C72&gt;=4.75,D72&gt;=0.7),"virginica",IF(AND(B72&gt;=2.95,F72&lt;0.766,C72&lt;4.95,F72&gt;=0.482,C72&gt;=4.75,D72&gt;=0.7),"versicolor","shouldnthappen")))))))))</f>
        <v>virginica</v>
      </c>
      <c r="AJ72" s="1" t="str">
        <f aca="false">IF(AND(C72&lt;2.45,C72&lt;4.75),"setosa",IF(AND(D72&gt;=1.65,C72&gt;=4.75),"virginica",IF(AND(A72&lt;4.95,C72&gt;=2.45,C72&lt;4.75),"virginica",IF(AND(A72&gt;=4.95,C72&gt;=2.45,C72&lt;4.75),"versicolor",IF(AND(B72&lt;2.95,D72&lt;1.65,C72&gt;=4.75),"virginica",IF(AND(B72&gt;=2.95,D72&lt;1.65,C72&gt;=4.75),"versicolor","shouldnthappen"))))))</f>
        <v>virginica</v>
      </c>
      <c r="AK72" s="1" t="str">
        <f aca="false">IF(AND(D72&lt;0.75,A72&lt;5.45),"setosa",IF(AND(B72&lt;2.45,D72&gt;=0.75,A72&lt;5.45),"versicolor",IF(AND(A72&gt;=5.55,C72&lt;4.75,A72&gt;=5.45),"versicolor",IF(AND(C72&gt;=5.15,C72&gt;=4.75,A72&gt;=5.45),"virginica",IF(AND(G72&lt;6.094,B72&gt;=2.45,D72&gt;=0.75,A72&lt;5.45),"virginica",IF(AND(G72&gt;=6.094,B72&gt;=2.45,D72&gt;=0.75,A72&lt;5.45),"versicolor",IF(AND(D72&lt;0.6,A72&lt;5.55,C72&lt;4.75,A72&gt;=5.45),"setosa",IF(AND(D72&gt;=0.6,A72&lt;5.55,C72&lt;4.75,A72&gt;=5.45),"versicolor",IF(AND(C72&lt;4.95,C72&lt;5.15,C72&gt;=4.75,A72&gt;=5.45),"virginica",IF(AND(G72&lt;12.627,C72&lt;5.05,C72&gt;=4.95,C72&lt;5.15,C72&gt;=4.75,A72&gt;=5.45),"virginica",IF(AND(G72&gt;=12.627,C72&lt;5.05,C72&gt;=4.95,C72&lt;5.15,C72&gt;=4.75,A72&gt;=5.45),"versicolor",IF(AND(D72&lt;1.7,C72&gt;=5.05,C72&gt;=4.95,C72&lt;5.15,C72&gt;=4.75,A72&gt;=5.45),"versicolor",IF(AND(D72&gt;=1.7,C72&gt;=5.05,C72&gt;=4.95,C72&lt;5.15,C72&gt;=4.75,A72&gt;=5.45),"virginica","shouldnthappen")))))))))))))</f>
        <v>virginica</v>
      </c>
      <c r="AL72" s="1" t="str">
        <f aca="false">IF(AND(B72&lt;2.45,B72&lt;3.15),"versicolor",IF(AND(D72&lt;0.95,G72&lt;15.141,B72&gt;=3.15),"setosa",IF(AND(G72&lt;15.429,G72&gt;=15.141,B72&gt;=3.15),"versicolor",IF(AND(G72&gt;=15.429,G72&gt;=15.141,B72&gt;=3.15),"virginica",IF(AND(C72&lt;2.3,C72&lt;4.75,B72&gt;=2.45,B72&lt;3.15),"setosa",IF(AND(G72&gt;=16.072,C72&gt;=4.75,B72&gt;=2.45,B72&lt;3.15),"versicolor",IF(AND(G72&lt;11.833,D72&gt;=0.95,G72&lt;15.141,B72&gt;=3.15),"virginica",IF(AND(A72&lt;5,C72&gt;=2.3,C72&lt;4.75,B72&gt;=2.45,B72&lt;3.15),"virginica",IF(AND(A72&gt;=5,C72&gt;=2.3,C72&lt;4.75,B72&gt;=2.45,B72&lt;3.15),"versicolor",IF(AND(G72&lt;14.342,G72&gt;=11.833,D72&gt;=0.95,G72&lt;15.141,B72&gt;=3.15),"versicolor",IF(AND(G72&gt;=14.342,G72&gt;=11.833,D72&gt;=0.95,G72&lt;15.141,B72&gt;=3.15),"virginica",IF(AND(G72&lt;13.757,F72&gt;=0.741,G72&lt;16.072,C72&gt;=4.75,B72&gt;=2.45,B72&lt;3.15),"virginica",IF(AND(F72&gt;=0.546,A72&lt;6.15,F72&lt;0.741,G72&lt;16.072,C72&gt;=4.75,B72&gt;=2.45,B72&lt;3.15),"virginica",IF(AND(D72&gt;=1.75,A72&gt;=6.15,F72&lt;0.741,G72&lt;16.072,C72&gt;=4.75,B72&gt;=2.45,B72&lt;3.15),"virginica",IF(AND(C72&lt;4.85,G72&gt;=13.757,F72&gt;=0.741,G72&lt;16.072,C72&gt;=4.75,B72&gt;=2.45,B72&lt;3.15),"virginica",IF(AND(C72&gt;=4.85,G72&gt;=13.757,F72&gt;=0.741,G72&lt;16.072,C72&gt;=4.75,B72&gt;=2.45,B72&lt;3.15),"versicolor",IF(AND(F72&lt;0.331,F72&lt;0.546,A72&lt;6.15,F72&lt;0.741,G72&lt;16.072,C72&gt;=4.75,B72&gt;=2.45,B72&lt;3.15),"virginica",IF(AND(F72&gt;=0.331,F72&lt;0.546,A72&lt;6.15,F72&lt;0.741,G72&lt;16.072,C72&gt;=4.75,B72&gt;=2.45,B72&lt;3.15),"versicolor",IF(AND(G72&lt;10.661,D72&lt;1.75,A72&gt;=6.15,F72&lt;0.741,G72&lt;16.072,C72&gt;=4.75,B72&gt;=2.45,B72&lt;3.15),"virginica",IF(AND(G72&gt;=10.661,D72&lt;1.75,A72&gt;=6.15,F72&lt;0.741,G72&lt;16.072,C72&gt;=4.75,B72&gt;=2.45,B72&lt;3.15),"versicolor","shouldnthappen"))))))))))))))))))))</f>
        <v>virginica</v>
      </c>
      <c r="AM72" s="1" t="str">
        <f aca="false">IF(AND(D72&lt;1.35,F72&gt;=0.917),"setosa",IF(AND(D72&gt;=1.35,F72&gt;=0.917),"virginica",IF(AND(D72&lt;0.75,D72&lt;1.55,F72&lt;0.917),"setosa",IF(AND(C72&gt;=4.8,D72&gt;=1.55,F72&lt;0.917),"virginica",IF(AND(A72&lt;5.95,D72&gt;=0.75,D72&lt;1.55,F72&lt;0.917),"versicolor",IF(AND(F72&lt;0.473,C72&lt;4.8,D72&gt;=1.55,F72&lt;0.917),"virginica",IF(AND(F72&gt;=0.473,C72&lt;4.8,D72&gt;=1.55,F72&lt;0.917),"versicolor",IF(AND(C72&lt;4.95,A72&gt;=5.95,D72&gt;=0.75,D72&lt;1.55,F72&lt;0.917),"versicolor",IF(AND(C72&gt;=4.95,A72&gt;=5.95,D72&gt;=0.75,D72&lt;1.55,F72&lt;0.917),"virginica","shouldnthappen")))))))))</f>
        <v>virginica</v>
      </c>
      <c r="AN72" s="1" t="str">
        <f aca="false">IF(AND(D72&lt;0.75,A72&lt;5.45),"setosa",IF(AND(D72&lt;1.55,D72&gt;=0.75,A72&lt;5.45),"versicolor",IF(AND(D72&gt;=1.55,D72&gt;=0.75,A72&lt;5.45),"virginica",IF(AND(A72&gt;=5.75,C72&lt;4.75,A72&gt;=5.45),"versicolor",IF(AND(F72&lt;0.361,C72&gt;=4.75,A72&gt;=5.45),"virginica",IF(AND(C72&lt;2.6,A72&lt;5.75,C72&lt;4.75,A72&gt;=5.45),"setosa",IF(AND(C72&gt;=2.6,A72&lt;5.75,C72&lt;4.75,A72&gt;=5.45),"versicolor",IF(AND(D72&gt;=1.7,F72&gt;=0.361,C72&gt;=4.75,A72&gt;=5.45),"virginica",IF(AND(B72&lt;2.65,D72&lt;1.7,F72&gt;=0.361,C72&gt;=4.75,A72&gt;=5.45),"virginica",IF(AND(A72&lt;7.05,B72&gt;=2.65,D72&lt;1.7,F72&gt;=0.361,C72&gt;=4.75,A72&gt;=5.45),"versicolor",IF(AND(A72&gt;=7.05,B72&gt;=2.65,D72&lt;1.7,F72&gt;=0.361,C72&gt;=4.75,A72&gt;=5.45),"virginica","shouldnthappen")))))))))))</f>
        <v>virginica</v>
      </c>
      <c r="AO72" s="1" t="str">
        <f aca="false">IF(AND(D72&lt;0.7),"setosa",IF(AND(A72&lt;4.95,C72&lt;4.85,D72&gt;=0.7),"virginica",IF(AND(A72&gt;=4.95,C72&lt;4.85,D72&gt;=0.7),"versicolor",IF(AND(D72&gt;=1.7,C72&gt;=4.85,D72&gt;=0.7),"virginica",IF(AND(F72&lt;0.325,D72&lt;1.7,C72&gt;=4.85,D72&gt;=0.7),"virginica",IF(AND(D72&lt;1.55,F72&gt;=0.325,D72&lt;1.7,C72&gt;=4.85,D72&gt;=0.7),"virginica",IF(AND(D72&gt;=1.55,F72&gt;=0.325,D72&lt;1.7,C72&gt;=4.85,D72&gt;=0.7),"versicolor","shouldnthappen")))))))</f>
        <v>virginica</v>
      </c>
      <c r="AP72" s="1" t="str">
        <f aca="false">IF(AND(D72&lt;0.75),"setosa",IF(AND(C72&lt;4.85,D72&gt;=0.75),"versicolor",IF(AND(G72&gt;=8.277,C72&gt;=4.85,D72&gt;=0.75),"virginica",IF(AND(F72&gt;=0.633,G72&lt;8.277,C72&gt;=4.85,D72&gt;=0.75),"virginica",IF(AND(G72&lt;7.61,F72&lt;0.633,G72&lt;8.277,C72&gt;=4.85,D72&gt;=0.75),"virginica",IF(AND(G72&gt;=7.61,F72&lt;0.633,G72&lt;8.277,C72&gt;=4.85,D72&gt;=0.75),"versicolor","shouldnthappen"))))))</f>
        <v>virginica</v>
      </c>
      <c r="AQ72" s="1" t="str">
        <f aca="false">IF(AND(C72&lt;2.65,A72&gt;=5.45,C72&lt;4.75),"setosa",IF(AND(C72&gt;=2.65,A72&gt;=5.45,C72&lt;4.75),"versicolor",IF(AND(B72&lt;2.9,C72&lt;4.85,C72&gt;=4.75),"versicolor",IF(AND(B72&gt;=2.9,C72&lt;4.85,C72&gt;=4.75),"virginica",IF(AND(D72&lt;1.7,C72&gt;=4.85,C72&gt;=4.75),"versicolor",IF(AND(D72&gt;=1.7,C72&gt;=4.85,C72&gt;=4.75),"virginica",IF(AND(C72&lt;2.45,G72&lt;14.126,A72&lt;5.45,C72&lt;4.75),"setosa",IF(AND(C72&gt;=2.45,G72&lt;14.126,A72&lt;5.45,C72&lt;4.75),"versicolor",IF(AND(C72&lt;2.4,G72&gt;=14.126,A72&lt;5.45,C72&lt;4.75),"setosa",IF(AND(C72&gt;=2.4,G72&gt;=14.126,A72&lt;5.45,C72&lt;4.75),"versicolor","shouldnthappen"))))))))))</f>
        <v>virginica</v>
      </c>
      <c r="AR72" s="1" t="str">
        <f aca="false">IF(AND(C72&lt;2.45,C72&lt;4.85),"setosa",IF(AND(C72&gt;=5.15,C72&gt;=4.85),"virginica",IF(AND(A72&gt;=4.95,C72&gt;=2.45,C72&lt;4.85),"versicolor",IF(AND(D72&lt;1.35,A72&lt;4.95,C72&gt;=2.45,C72&lt;4.85),"versicolor",IF(AND(D72&gt;=1.35,A72&lt;4.95,C72&gt;=2.45,C72&lt;4.85),"virginica",IF(AND(F72&lt;0.35,G72&lt;12.751,C72&lt;5.15,C72&gt;=4.85),"virginica",IF(AND(A72&lt;6.5,G72&gt;=12.751,C72&lt;5.15,C72&gt;=4.85),"virginica",IF(AND(A72&gt;=6.5,G72&gt;=12.751,C72&lt;5.15,C72&gt;=4.85),"versicolor",IF(AND(B72&gt;=2.75,F72&gt;=0.35,G72&lt;12.751,C72&lt;5.15,C72&gt;=4.85),"virginica",IF(AND(C72&lt;5.05,B72&lt;2.75,F72&gt;=0.35,G72&lt;12.751,C72&lt;5.15,C72&gt;=4.85),"virginica",IF(AND(C72&gt;=5.05,B72&lt;2.75,F72&gt;=0.35,G72&lt;12.751,C72&lt;5.15,C72&gt;=4.85),"versicolor","shouldnthappen")))))))))))</f>
        <v>virginica</v>
      </c>
      <c r="AS72" s="1" t="str">
        <f aca="false">IF(AND(F72&gt;=0.9,B72&lt;3.05),"virginica",IF(AND(A72&lt;5.9,B72&gt;=3.05),"setosa",IF(AND(D72&lt;1.65,A72&gt;=5.9,B72&gt;=3.05),"versicolor",IF(AND(D72&gt;=1.65,A72&gt;=5.9,B72&gt;=3.05),"virginica",IF(AND(D72&gt;=1.75,C72&gt;=4.85,F72&lt;0.9,B72&lt;3.05),"virginica",IF(AND(C72&lt;2.2,B72&lt;2.95,C72&lt;4.85,F72&lt;0.9,B72&lt;3.05),"setosa",IF(AND(C72&gt;=2.2,B72&lt;2.95,C72&lt;4.85,F72&lt;0.9,B72&lt;3.05),"versicolor",IF(AND(C72&lt;2.8,B72&gt;=2.95,C72&lt;4.85,F72&lt;0.9,B72&lt;3.05),"setosa",IF(AND(C72&gt;=2.8,B72&gt;=2.95,C72&lt;4.85,F72&lt;0.9,B72&lt;3.05),"versicolor",IF(AND(G72&lt;13.879,D72&lt;1.75,C72&gt;=4.85,F72&lt;0.9,B72&lt;3.05),"virginica",IF(AND(G72&gt;=13.879,D72&lt;1.75,C72&gt;=4.85,F72&lt;0.9,B72&lt;3.05),"versicolor","shouldnthappen")))))))))))</f>
        <v>virginica</v>
      </c>
      <c r="AT72" s="1" t="str">
        <f aca="false">IF(AND(D72&lt;0.75),"setosa",IF(AND(D72&gt;=1.75,D72&gt;=0.75),"virginica",IF(AND(D72&lt;1.45,G72&lt;7.37,D72&lt;1.75,D72&gt;=0.75),"versicolor",IF(AND(D72&gt;=1.45,G72&lt;7.37,D72&lt;1.75,D72&gt;=0.75),"virginica",IF(AND(C72&lt;5.45,G72&gt;=7.37,D72&lt;1.75,D72&gt;=0.75),"versicolor",IF(AND(C72&gt;=5.45,G72&gt;=7.37,D72&lt;1.75,D72&gt;=0.75),"virginica","shouldnthappen"))))))</f>
        <v>virginica</v>
      </c>
      <c r="AU72" s="1" t="str">
        <f aca="false">IF(AND(D72&lt;0.7),"setosa",IF(AND(D72&gt;=1.7,A72&gt;=6.15,D72&gt;=0.7),"virginica",IF(AND(B72&gt;=2.55,C72&lt;4.75,A72&lt;6.15,D72&gt;=0.7),"versicolor",IF(AND(D72&gt;=1.7,C72&gt;=4.75,A72&lt;6.15,D72&gt;=0.7),"virginica",IF(AND(C72&lt;5.25,D72&lt;1.7,A72&gt;=6.15,D72&gt;=0.7),"versicolor",IF(AND(C72&gt;=5.25,D72&lt;1.7,A72&gt;=6.15,D72&gt;=0.7),"virginica",IF(AND(C72&lt;4.25,B72&lt;2.55,C72&lt;4.75,A72&lt;6.15,D72&gt;=0.7),"versicolor",IF(AND(C72&gt;=4.25,B72&lt;2.55,C72&lt;4.75,A72&lt;6.15,D72&gt;=0.7),"virginica",IF(AND(B72&lt;2.65,D72&lt;1.7,C72&gt;=4.75,A72&lt;6.15,D72&gt;=0.7),"virginica",IF(AND(B72&gt;=2.65,D72&lt;1.7,C72&gt;=4.75,A72&lt;6.15,D72&gt;=0.7),"versicolor","shouldnthappen"))))))))))</f>
        <v>virginica</v>
      </c>
      <c r="AV72" s="1" t="str">
        <f aca="false">IF(AND(D72&lt;0.75),"setosa",IF(AND(F72&gt;=0.899,D72&gt;=0.75),"virginica",IF(AND(D72&lt;1.65,A72&lt;6.05,F72&lt;0.899,D72&gt;=0.75),"versicolor",IF(AND(D72&gt;=1.65,A72&lt;6.05,F72&lt;0.899,D72&gt;=0.75),"virginica",IF(AND(C72&gt;=5.05,A72&gt;=6.05,F72&lt;0.899,D72&gt;=0.75),"virginica",IF(AND(G72&gt;=13.757,C72&lt;5.05,A72&gt;=6.05,F72&lt;0.899,D72&gt;=0.75),"versicolor",IF(AND(D72&lt;1.6,G72&lt;13.757,C72&lt;5.05,A72&gt;=6.05,F72&lt;0.899,D72&gt;=0.75),"versicolor",IF(AND(D72&gt;=1.6,G72&lt;13.757,C72&lt;5.05,A72&gt;=6.05,F72&lt;0.899,D72&gt;=0.75),"virginica","shouldnthappen"))))))))</f>
        <v>virginica</v>
      </c>
      <c r="AW72" s="1" t="str">
        <f aca="false">IF(AND(F72&lt;0.117,A72&gt;=5.55),"virginica",IF(AND(A72&gt;=5.2,G72&lt;6.086,A72&lt;5.55),"versicolor",IF(AND(D72&lt;0.7,G72&gt;=6.086,A72&lt;5.55),"setosa",IF(AND(D72&gt;=0.7,G72&gt;=6.086,A72&lt;5.55),"versicolor",IF(AND(A72&lt;4.75,A72&lt;5.2,G72&lt;6.086,A72&lt;5.55),"setosa",IF(AND(A72&gt;=4.75,A72&lt;5.2,G72&lt;6.086,A72&lt;5.55),"virginica",IF(AND(D72&gt;=1.65,C72&lt;4.95,F72&gt;=0.117,A72&gt;=5.55),"virginica",IF(AND(D72&gt;=1.75,C72&gt;=4.95,F72&gt;=0.117,A72&gt;=5.55),"virginica",IF(AND(C72&lt;2.6,D72&lt;1.65,C72&lt;4.95,F72&gt;=0.117,A72&gt;=5.55),"setosa",IF(AND(C72&gt;=2.6,D72&lt;1.65,C72&lt;4.95,F72&gt;=0.117,A72&gt;=5.55),"versicolor",IF(AND(D72&lt;1.55,D72&lt;1.75,C72&gt;=4.95,F72&gt;=0.117,A72&gt;=5.55),"virginica",IF(AND(A72&lt;6.95,D72&gt;=1.55,D72&lt;1.75,C72&gt;=4.95,F72&gt;=0.117,A72&gt;=5.55),"versicolor",IF(AND(A72&gt;=6.95,D72&gt;=1.55,D72&lt;1.75,C72&gt;=4.95,F72&gt;=0.117,A72&gt;=5.55),"virginica","shouldnthappen")))))))))))))</f>
        <v>virginica</v>
      </c>
      <c r="AX72" s="1" t="str">
        <f aca="false">IF(AND(D72&lt;0.75),"setosa",IF(AND(F72&lt;0.138,D72&gt;=0.75),"virginica",IF(AND(C72&lt;4.45,A72&lt;6.15,F72&gt;=0.138,D72&gt;=0.75),"versicolor",IF(AND(C72&gt;=5.05,A72&gt;=6.15,F72&gt;=0.138,D72&gt;=0.75),"virginica",IF(AND(B72&lt;2.65,C72&gt;=4.45,A72&lt;6.15,F72&gt;=0.138,D72&gt;=0.75),"virginica",IF(AND(A72&gt;=6.35,C72&lt;5.05,A72&gt;=6.15,F72&gt;=0.138,D72&gt;=0.75),"versicolor",IF(AND(A72&lt;5.65,B72&gt;=2.65,C72&gt;=4.45,A72&lt;6.15,F72&gt;=0.138,D72&gt;=0.75),"virginica",IF(AND(D72&lt;1.75,A72&lt;6.35,C72&lt;5.05,A72&gt;=6.15,F72&gt;=0.138,D72&gt;=0.75),"versicolor",IF(AND(D72&gt;=1.75,A72&lt;6.35,C72&lt;5.05,A72&gt;=6.15,F72&gt;=0.138,D72&gt;=0.75),"virginica",IF(AND(D72&lt;1.7,A72&gt;=5.65,B72&gt;=2.65,C72&gt;=4.45,A72&lt;6.15,F72&gt;=0.138,D72&gt;=0.75),"versicolor",IF(AND(D72&gt;=1.7,A72&gt;=5.65,B72&gt;=2.65,C72&gt;=4.45,A72&lt;6.15,F72&gt;=0.138,D72&gt;=0.75),"virginica","shouldnthappen")))))))))))</f>
        <v>virginica</v>
      </c>
      <c r="AY72" s="1" t="str">
        <f aca="false">IF(AND(D72&lt;0.75,A72&lt;5.55),"setosa",IF(AND(A72&lt;4.95,D72&gt;=0.75,A72&lt;5.55),"virginica",IF(AND(A72&gt;=4.95,D72&gt;=0.75,A72&lt;5.55),"versicolor",IF(AND(C72&lt;2.6,C72&lt;4.85,A72&gt;=5.55),"setosa",IF(AND(C72&gt;=2.6,C72&lt;4.85,A72&gt;=5.55),"versicolor",IF(AND(D72&gt;=1.75,C72&gt;=4.85,A72&gt;=5.55),"virginica",IF(AND(F72&lt;0.405,D72&lt;1.75,C72&gt;=4.85,A72&gt;=5.55),"versicolor",IF(AND(B72&lt;3.05,F72&gt;=0.405,D72&lt;1.75,C72&gt;=4.85,A72&gt;=5.55),"virginica",IF(AND(B72&gt;=3.05,F72&gt;=0.405,D72&lt;1.75,C72&gt;=4.85,A72&gt;=5.55),"versicolor","shouldnthappen")))))))))</f>
        <v>virginica</v>
      </c>
      <c r="AZ72" s="1" t="str">
        <f aca="false">IF(AND(D72&lt;0.75),"setosa",IF(AND(F72&lt;0.9,C72&lt;4.95,D72&gt;=0.75),"versicolor",IF(AND(F72&gt;=0.9,C72&lt;4.95,D72&gt;=0.75),"virginica",IF(AND(D72&gt;=1.7,C72&gt;=4.95,D72&gt;=0.75),"virginica",IF(AND(F72&lt;0.405,D72&lt;1.7,C72&gt;=4.95,D72&gt;=0.75),"versicolor",IF(AND(F72&gt;=0.405,D72&lt;1.7,C72&gt;=4.95,D72&gt;=0.75),"virginica","shouldnthappen"))))))</f>
        <v>virginica</v>
      </c>
      <c r="BA72" s="1" t="str">
        <f aca="false">IF(AND(D72&lt;0.75),"setosa",IF(AND(D72&gt;=1.7,C72&gt;=5.05,D72&gt;=0.75),"virginica",IF(AND(D72&lt;1.45,D72&lt;1.6,C72&lt;5.05,D72&gt;=0.75),"versicolor",IF(AND(A72&lt;5.8,D72&gt;=1.6,C72&lt;5.05,D72&gt;=0.75),"virginica",IF(AND(A72&gt;=5.8,D72&gt;=1.6,C72&lt;5.05,D72&gt;=0.75),"versicolor",IF(AND(F72&lt;0.417,D72&lt;1.7,C72&gt;=5.05,D72&gt;=0.75),"versicolor",IF(AND(F72&gt;=0.417,D72&lt;1.7,C72&gt;=5.05,D72&gt;=0.75),"virginica",IF(AND(A72&lt;5.95,D72&gt;=1.45,D72&lt;1.6,C72&lt;5.05,D72&gt;=0.75),"versicolor",IF(AND(G72&lt;10.618,A72&gt;=5.95,D72&gt;=1.45,D72&lt;1.6,C72&lt;5.05,D72&gt;=0.75),"virginica",IF(AND(G72&gt;=10.618,A72&gt;=5.95,D72&gt;=1.45,D72&lt;1.6,C72&lt;5.05,D72&gt;=0.75),"versicolor","shouldnthappen"))))))))))</f>
        <v>virginica</v>
      </c>
      <c r="BB72" s="1" t="str">
        <f aca="false">IF(AND(C72&lt;2.6),"setosa",IF(AND(D72&gt;=1.75,C72&gt;=2.6),"virginica",IF(AND(C72&gt;=5.45,D72&lt;1.75,C72&gt;=2.6),"virginica",IF(AND(F72&gt;=0.259,C72&lt;5.45,D72&lt;1.75,C72&gt;=2.6),"versicolor",IF(AND(C72&lt;5.05,F72&lt;0.259,C72&lt;5.45,D72&lt;1.75,C72&gt;=2.6),"versicolor",IF(AND(C72&gt;=5.05,F72&lt;0.259,C72&lt;5.45,D72&lt;1.75,C72&gt;=2.6),"virginica","shouldnthappen"))))))</f>
        <v>virginica</v>
      </c>
      <c r="BC72" s="1" t="str">
        <f aca="false">IF(AND(A72&lt;4.95,B72&lt;2.7,A72&lt;5.55),"virginica",IF(AND(A72&gt;=4.95,B72&lt;2.7,A72&lt;5.55),"versicolor",IF(AND(C72&lt;3.2,B72&gt;=2.7,A72&lt;5.55),"setosa",IF(AND(C72&gt;=3.2,B72&gt;=2.7,A72&lt;5.55),"versicolor",IF(AND(F72&gt;=0.85,A72&lt;6.15,A72&gt;=5.55),"virginica",IF(AND(D72&lt;1.45,A72&gt;=6.15,A72&gt;=5.55),"versicolor",IF(AND(C72&lt;4.8,F72&lt;0.85,A72&lt;6.15,A72&gt;=5.55),"versicolor",IF(AND(D72&gt;=1.7,D72&gt;=1.45,A72&gt;=6.15,A72&gt;=5.55),"virginica",IF(AND(G72&lt;9.333,C72&gt;=4.8,F72&lt;0.85,A72&lt;6.15,A72&gt;=5.55),"versicolor",IF(AND(G72&gt;=9.333,C72&gt;=4.8,F72&lt;0.85,A72&lt;6.15,A72&gt;=5.55),"virginica",IF(AND(C72&lt;4.9,D72&lt;1.7,D72&gt;=1.45,A72&gt;=6.15,A72&gt;=5.55),"versicolor",IF(AND(C72&gt;=4.9,D72&lt;1.7,D72&gt;=1.45,A72&gt;=6.15,A72&gt;=5.55),"virginica","shouldnthappen"))))))))))))</f>
        <v>virginica</v>
      </c>
      <c r="BD72" s="1" t="str">
        <f aca="false">IF(AND(C72&lt;2.35),"setosa",IF(AND(C72&lt;4.75,B72&lt;2.55,C72&gt;=2.35),"versicolor",IF(AND(C72&gt;=4.75,B72&lt;2.55,C72&gt;=2.35),"virginica",IF(AND(C72&lt;4.75,B72&gt;=2.55,C72&gt;=2.35),"versicolor",IF(AND(D72&gt;=1.75,C72&gt;=4.75,B72&gt;=2.55,C72&gt;=2.35),"virginica",IF(AND(A72&gt;=6.5,D72&lt;1.75,C72&gt;=4.75,B72&gt;=2.55,C72&gt;=2.35),"versicolor",IF(AND(A72&lt;6.05,A72&lt;6.5,D72&lt;1.75,C72&gt;=4.75,B72&gt;=2.55,C72&gt;=2.35),"versicolor",IF(AND(A72&gt;=6.05,A72&lt;6.5,D72&lt;1.75,C72&gt;=4.75,B72&gt;=2.55,C72&gt;=2.35),"virginica","shouldnthappen"))))))))</f>
        <v>virginica</v>
      </c>
      <c r="BE72" s="1" t="str">
        <f aca="false">IF(AND(C72&lt;2.5),"setosa",IF(AND(D72&lt;1.65,C72&lt;4.75,C72&gt;=2.5),"versicolor",IF(AND(D72&gt;=1.65,C72&lt;4.75,C72&gt;=2.5),"virginica",IF(AND(D72&gt;=1.75,C72&gt;=4.75,C72&gt;=2.5),"virginica",IF(AND(C72&lt;4.95,D72&lt;1.75,C72&gt;=4.75,C72&gt;=2.5),"versicolor",IF(AND(A72&lt;6.5,C72&gt;=4.95,D72&lt;1.75,C72&gt;=4.75,C72&gt;=2.5),"virginica",IF(AND(A72&gt;=6.5,C72&gt;=4.95,D72&lt;1.75,C72&gt;=4.75,C72&gt;=2.5),"versicolor","shouldnthappen")))))))</f>
        <v>virginica</v>
      </c>
      <c r="BF72" s="1" t="str">
        <f aca="false">IF(AND(G72&gt;=15.244),"virginica",IF(AND(C72&lt;3.2,B72&gt;=3.15,G72&lt;15.244),"setosa",IF(AND(A72&gt;=4.95,C72&lt;4.7,B72&lt;3.15,G72&lt;15.244),"versicolor",IF(AND(C72&gt;=5.15,C72&gt;=4.7,B72&lt;3.15,G72&lt;15.244),"virginica",IF(AND(A72&gt;=6.45,C72&gt;=3.2,B72&gt;=3.15,G72&lt;15.244),"virginica",IF(AND(D72&lt;0.95,A72&lt;4.95,C72&lt;4.7,B72&lt;3.15,G72&lt;15.244),"setosa",IF(AND(D72&gt;=0.95,A72&lt;4.95,C72&lt;4.7,B72&lt;3.15,G72&lt;15.244),"virginica",IF(AND(F72&lt;0.816,A72&lt;6.45,C72&gt;=3.2,B72&gt;=3.15,G72&lt;15.244),"virginica",IF(AND(F72&gt;=0.816,A72&lt;6.45,C72&gt;=3.2,B72&gt;=3.15,G72&lt;15.244),"versicolor",IF(AND(A72&gt;=6.5,B72&lt;3.05,C72&lt;5.15,C72&gt;=4.7,B72&lt;3.15,G72&lt;15.244),"versicolor",IF(AND(G72&lt;11.093,B72&gt;=3.05,C72&lt;5.15,C72&gt;=4.7,B72&lt;3.15,G72&lt;15.244),"virginica",IF(AND(G72&gt;=11.093,B72&gt;=3.05,C72&lt;5.15,C72&gt;=4.7,B72&lt;3.15,G72&lt;15.244),"versicolor",IF(AND(D72&gt;=1.7,A72&lt;6.5,B72&lt;3.05,C72&lt;5.15,C72&gt;=4.7,B72&lt;3.15,G72&lt;15.244),"virginica",IF(AND(G72&lt;7.498,D72&lt;1.7,A72&lt;6.5,B72&lt;3.05,C72&lt;5.15,C72&gt;=4.7,B72&lt;3.15,G72&lt;15.244),"virginica",IF(AND(G72&gt;=7.498,D72&lt;1.7,A72&lt;6.5,B72&lt;3.05,C72&lt;5.15,C72&gt;=4.7,B72&lt;3.15,G72&lt;15.244),"versicolor","shouldnthappen")))))))))))))))</f>
        <v>virginica</v>
      </c>
      <c r="BG72" s="1" t="str">
        <f aca="false">IF(AND(B72&gt;=3.35,C72&lt;4.85),"setosa",IF(AND(D72&gt;=1.75,C72&gt;=4.85),"virginica",IF(AND(D72&lt;0.75,B72&lt;3.35,C72&lt;4.85),"setosa",IF(AND(G72&gt;=13.879,D72&lt;1.75,C72&gt;=4.85),"versicolor",IF(AND(F72&gt;=0.9,D72&gt;=0.75,B72&lt;3.35,C72&lt;4.85),"virginica",IF(AND(F72&gt;=0.405,G72&lt;13.879,D72&lt;1.75,C72&gt;=4.85),"virginica",IF(AND(B72&gt;=2.55,F72&lt;0.9,D72&gt;=0.75,B72&lt;3.35,C72&lt;4.85),"versicolor",IF(AND(G72&lt;7.498,F72&lt;0.405,G72&lt;13.879,D72&lt;1.75,C72&gt;=4.85),"virginica",IF(AND(G72&gt;=7.498,F72&lt;0.405,G72&lt;13.879,D72&lt;1.75,C72&gt;=4.85),"versicolor",IF(AND(G72&lt;5.656,B72&lt;2.55,F72&lt;0.9,D72&gt;=0.75,B72&lt;3.35,C72&lt;4.85),"virginica",IF(AND(G72&gt;=5.656,B72&lt;2.55,F72&lt;0.9,D72&gt;=0.75,B72&lt;3.35,C72&lt;4.85),"versicolor","shouldnthappen")))))))))))</f>
        <v>virginica</v>
      </c>
      <c r="BH72" s="1" t="str">
        <f aca="false">IF(AND(D72&lt;0.7),"setosa",IF(AND(D72&gt;=1.65,A72&lt;6.65,D72&gt;=0.7),"virginica",IF(AND(D72&lt;1.55,A72&gt;=6.65,D72&gt;=0.7),"versicolor",IF(AND(D72&gt;=1.55,A72&gt;=6.65,D72&gt;=0.7),"virginica",IF(AND(F72&gt;=0.529,D72&lt;1.65,A72&lt;6.65,D72&gt;=0.7),"versicolor",IF(AND(C72&gt;=5.35,F72&lt;0.529,D72&lt;1.65,A72&lt;6.65,D72&gt;=0.7),"virginica",IF(AND(G72&gt;=7.411,C72&lt;5.35,F72&lt;0.529,D72&lt;1.65,A72&lt;6.65,D72&gt;=0.7),"versicolor",IF(AND(G72&lt;6.927,G72&lt;7.411,C72&lt;5.35,F72&lt;0.529,D72&lt;1.65,A72&lt;6.65,D72&gt;=0.7),"versicolor",IF(AND(G72&gt;=6.927,G72&lt;7.411,C72&lt;5.35,F72&lt;0.529,D72&lt;1.65,A72&lt;6.65,D72&gt;=0.7),"virginica","shouldnthappen")))))))))</f>
        <v>virginica</v>
      </c>
      <c r="BI72" s="1" t="str">
        <f aca="false">IF(AND(D72&gt;=1.7),"virginica",IF(AND(D72&lt;0.7,D72&lt;1.7),"setosa",IF(AND(D72&lt;1.45,G72&lt;7.37,D72&gt;=0.7,D72&lt;1.7),"versicolor",IF(AND(D72&gt;=1.45,G72&lt;7.37,D72&gt;=0.7,D72&lt;1.7),"virginica",IF(AND(B72&gt;=2.65,G72&gt;=7.37,D72&gt;=0.7,D72&lt;1.7),"versicolor",IF(AND(C72&lt;5.05,B72&lt;2.65,G72&gt;=7.37,D72&gt;=0.7,D72&lt;1.7),"versicolor",IF(AND(C72&gt;=5.05,B72&lt;2.65,G72&gt;=7.37,D72&gt;=0.7,D72&lt;1.7),"virginica","shouldnthappen")))))))</f>
        <v>virginica</v>
      </c>
    </row>
    <row r="73" customFormat="false" ht="13.8" hidden="false" customHeight="false" outlineLevel="0" collapsed="false">
      <c r="A73" s="1" t="n">
        <v>7.7</v>
      </c>
      <c r="B73" s="1" t="n">
        <v>2.8</v>
      </c>
      <c r="C73" s="1" t="n">
        <v>6.7</v>
      </c>
      <c r="D73" s="1" t="n">
        <v>2</v>
      </c>
      <c r="E73" s="1" t="s">
        <v>93</v>
      </c>
      <c r="F73" s="1" t="n">
        <v>0.0909990521613508</v>
      </c>
      <c r="G73" s="1" t="n">
        <v>14.1561751578003</v>
      </c>
      <c r="H73" s="11" t="str">
        <f aca="false">E73</f>
        <v>virginica</v>
      </c>
      <c r="I73" s="1" t="str">
        <f aca="false">INDEX(L73:BI73, MODE(MATCH(L73:BI73, L73:BI73, 0 )))</f>
        <v>virginica</v>
      </c>
      <c r="J73" s="12" t="n">
        <f aca="false">COUNTIF(L73:BI73, H73) / COUNTA(L73:BI73)</f>
        <v>0.98</v>
      </c>
      <c r="K73" s="13" t="n">
        <f aca="false">I73=H73</f>
        <v>1</v>
      </c>
      <c r="L73" s="1" t="str">
        <f aca="false">IF(AND(C73&lt;3.65,B73&gt;=3.35),"setosa",IF(AND(C73&gt;=3.65,B73&gt;=3.35),"virginica",IF(AND(C73&lt;2.35,C73&lt;4.85,B73&lt;3.35),"setosa",IF(AND(F73&gt;=0.899,C73&gt;=2.35,C73&lt;4.85,B73&lt;3.35),"virginica",IF(AND(G73&gt;=8.268,B73&lt;2.75,C73&gt;=4.85,B73&lt;3.35),"virginica",IF(AND(D73&lt;1.55,B73&gt;=2.75,C73&gt;=4.85,B73&lt;3.35),"versicolor",IF(AND(D73&gt;=1.55,B73&gt;=2.75,C73&gt;=4.85,B73&lt;3.35),"virginica",IF(AND(G73&lt;6.537,F73&lt;0.899,C73&gt;=2.35,C73&lt;4.85,B73&lt;3.35),"virginica",IF(AND(G73&gt;=6.537,F73&lt;0.899,C73&gt;=2.35,C73&lt;4.85,B73&lt;3.35),"versicolor",IF(AND(G73&lt;6.878,G73&lt;8.268,B73&lt;2.75,C73&gt;=4.85,B73&lt;3.35),"virginica",IF(AND(G73&gt;=6.878,G73&lt;8.268,B73&lt;2.75,C73&gt;=4.85,B73&lt;3.35),"versicolor","shouldnthappen")))))))))))</f>
        <v>virginica</v>
      </c>
      <c r="M73" s="1" t="str">
        <f aca="false">IF(AND(C73&lt;2.6),"setosa",IF(AND(D73&gt;=1.75,C73&gt;=2.6),"virginica",IF(AND(G73&lt;6.094,D73&lt;1.75,C73&gt;=2.6),"virginica",IF(AND(D73&lt;1.35,G73&gt;=6.094,D73&lt;1.75,C73&gt;=2.6),"versicolor",IF(AND(C73&lt;5.05,D73&gt;=1.35,G73&gt;=6.094,D73&lt;1.75,C73&gt;=2.6),"versicolor",IF(AND(C73&gt;=5.05,D73&gt;=1.35,G73&gt;=6.094,D73&lt;1.75,C73&gt;=2.6),"virginica","shouldnthappen"))))))</f>
        <v>virginica</v>
      </c>
      <c r="N73" s="1" t="str">
        <f aca="false">IF(AND(A73&lt;6.6,B73&gt;=3.45),"setosa",IF(AND(A73&gt;=6.6,B73&gt;=3.45),"virginica",IF(AND(D73&lt;0.7,C73&lt;4.75,B73&lt;3.45),"setosa",IF(AND(D73&gt;=0.7,C73&lt;4.75,B73&lt;3.45),"versicolor",IF(AND(C73&gt;=5.15,C73&gt;=4.75,B73&lt;3.45),"virginica",IF(AND(D73&gt;=1.7,A73&lt;6.5,C73&lt;5.15,C73&gt;=4.75,B73&lt;3.45),"virginica",IF(AND(C73&lt;5.05,A73&gt;=6.5,C73&lt;5.15,C73&gt;=4.75,B73&lt;3.45),"versicolor",IF(AND(C73&gt;=5.05,A73&gt;=6.5,C73&lt;5.15,C73&gt;=4.75,B73&lt;3.45),"virginica",IF(AND(G73&lt;7.498,D73&lt;1.7,A73&lt;6.5,C73&lt;5.15,C73&gt;=4.75,B73&lt;3.45),"virginica",IF(AND(G73&gt;=7.498,D73&lt;1.7,A73&lt;6.5,C73&lt;5.15,C73&gt;=4.75,B73&lt;3.45),"versicolor","shouldnthappen"))))))))))</f>
        <v>virginica</v>
      </c>
      <c r="O73" s="1" t="str">
        <f aca="false">IF(AND(D73&lt;0.75),"setosa",IF(AND(C73&lt;4.75,C73&lt;4.85,D73&gt;=0.75),"versicolor",IF(AND(A73&gt;=6.05,C73&gt;=4.85,D73&gt;=0.75),"virginica",IF(AND(D73&lt;1.6,C73&gt;=4.75,C73&lt;4.85,D73&gt;=0.75),"versicolor",IF(AND(D73&gt;=1.6,C73&gt;=4.75,C73&lt;4.85,D73&gt;=0.75),"virginica",IF(AND(A73&lt;5.9,A73&lt;6.05,C73&gt;=4.85,D73&gt;=0.75),"virginica",IF(AND(A73&gt;=5.9,A73&lt;6.05,C73&gt;=4.85,D73&gt;=0.75),"versicolor","shouldnthappen")))))))</f>
        <v>virginica</v>
      </c>
      <c r="P73" s="1" t="str">
        <f aca="false">IF(AND(D73&lt;0.75),"setosa",IF(AND(A73&lt;5.55,D73&gt;=0.75),"versicolor",IF(AND(D73&gt;=1.7,G73&lt;13.158,A73&gt;=5.55,D73&gt;=0.75),"virginica",IF(AND(B73&lt;2.45,D73&lt;1.7,G73&lt;13.158,A73&gt;=5.55,D73&gt;=0.75),"virginica",IF(AND(B73&gt;=2.45,D73&lt;1.7,G73&lt;13.158,A73&gt;=5.55,D73&gt;=0.75),"versicolor",IF(AND(B73&gt;=3.05,G73&lt;15.551,G73&gt;=13.158,A73&gt;=5.55,D73&gt;=0.75),"versicolor",IF(AND(B73&lt;2.9,G73&gt;=15.551,G73&gt;=13.158,A73&gt;=5.55,D73&gt;=0.75),"versicolor",IF(AND(B73&gt;=2.9,G73&gt;=15.551,G73&gt;=13.158,A73&gt;=5.55,D73&gt;=0.75),"virginica",IF(AND(D73&lt;1.3,G73&lt;14.221,B73&lt;3.05,G73&lt;15.551,G73&gt;=13.158,A73&gt;=5.55,D73&gt;=0.75),"versicolor",IF(AND(D73&gt;=1.3,G73&lt;14.221,B73&lt;3.05,G73&lt;15.551,G73&gt;=13.158,A73&gt;=5.55,D73&gt;=0.75),"virginica",IF(AND(C73&lt;4.9,G73&gt;=14.221,B73&lt;3.05,G73&lt;15.551,G73&gt;=13.158,A73&gt;=5.55,D73&gt;=0.75),"versicolor",IF(AND(C73&gt;=4.9,G73&gt;=14.221,B73&lt;3.05,G73&lt;15.551,G73&gt;=13.158,A73&gt;=5.55,D73&gt;=0.75),"virginica","shouldnthappen"))))))))))))</f>
        <v>virginica</v>
      </c>
      <c r="Q73" s="1" t="str">
        <f aca="false">IF(AND(C73&lt;2.6),"setosa",IF(AND(A73&gt;=4.95,C73&lt;4.75,C73&gt;=2.6),"versicolor",IF(AND(D73&gt;=1.75,C73&gt;=4.75,C73&gt;=2.6),"virginica",IF(AND(B73&lt;2.45,A73&lt;4.95,C73&lt;4.75,C73&gt;=2.6),"versicolor",IF(AND(B73&gt;=2.45,A73&lt;4.95,C73&lt;4.75,C73&gt;=2.6),"virginica",IF(AND(G73&lt;7.498,D73&lt;1.75,C73&gt;=4.75,C73&gt;=2.6),"virginica",IF(AND(F73&lt;0.417,G73&gt;=7.498,D73&lt;1.75,C73&gt;=4.75,C73&gt;=2.6),"versicolor",IF(AND(F73&lt;0.442,F73&gt;=0.417,G73&gt;=7.498,D73&lt;1.75,C73&gt;=4.75,C73&gt;=2.6),"virginica",IF(AND(F73&gt;=0.442,F73&gt;=0.417,G73&gt;=7.498,D73&lt;1.75,C73&gt;=4.75,C73&gt;=2.6),"versicolor","shouldnthappen")))))))))</f>
        <v>virginica</v>
      </c>
      <c r="R73" s="1" t="str">
        <f aca="false">IF(AND(D73&lt;0.75),"setosa",IF(AND(D73&lt;1.75,A73&gt;=6.25,D73&gt;=0.75),"versicolor",IF(AND(D73&gt;=1.75,A73&gt;=6.25,D73&gt;=0.75),"virginica",IF(AND(D73&lt;1.6,C73&lt;4.75,A73&lt;6.25,D73&gt;=0.75),"versicolor",IF(AND(D73&gt;=1.6,C73&lt;4.75,A73&lt;6.25,D73&gt;=0.75),"virginica",IF(AND(G73&lt;6.998,C73&gt;=4.75,A73&lt;6.25,D73&gt;=0.75),"virginica",IF(AND(A73&lt;6.05,G73&gt;=6.998,C73&gt;=4.75,A73&lt;6.25,D73&gt;=0.75),"versicolor",IF(AND(A73&gt;=6.05,G73&gt;=6.998,C73&gt;=4.75,A73&lt;6.25,D73&gt;=0.75),"virginica","shouldnthappen"))))))))</f>
        <v>virginica</v>
      </c>
      <c r="S73" s="1" t="str">
        <f aca="false">IF(AND(B73&gt;=3.05,A73&lt;5.45),"setosa",IF(AND(C73&lt;2.2,B73&lt;3.05,A73&lt;5.45),"setosa",IF(AND(C73&gt;=2.2,B73&lt;3.05,A73&lt;5.45),"versicolor",IF(AND(B73&lt;3.7,C73&lt;4.8,A73&gt;=5.45),"versicolor",IF(AND(B73&gt;=3.7,C73&lt;4.8,A73&gt;=5.45),"setosa",IF(AND(G73&lt;13.757,C73&lt;5.05,C73&gt;=4.8,A73&gt;=5.45),"virginica",IF(AND(G73&gt;=13.757,C73&lt;5.05,C73&gt;=4.8,A73&gt;=5.45),"versicolor",IF(AND(C73&gt;=5.15,C73&gt;=5.05,C73&gt;=4.8,A73&gt;=5.45),"virginica",IF(AND(A73&lt;5.95,C73&lt;5.15,C73&gt;=5.05,C73&gt;=4.8,A73&gt;=5.45),"virginica",IF(AND(D73&gt;=1.8,A73&gt;=5.95,C73&lt;5.15,C73&gt;=5.05,C73&gt;=4.8,A73&gt;=5.45),"virginica",IF(AND(B73&lt;2.75,D73&lt;1.8,A73&gt;=5.95,C73&lt;5.15,C73&gt;=5.05,C73&gt;=4.8,A73&gt;=5.45),"versicolor",IF(AND(B73&gt;=2.75,D73&lt;1.8,A73&gt;=5.95,C73&lt;5.15,C73&gt;=5.05,C73&gt;=4.8,A73&gt;=5.45),"virginica","shouldnthappen"))))))))))))</f>
        <v>virginica</v>
      </c>
      <c r="T73" s="1" t="str">
        <f aca="false">IF(AND(C73&lt;2.6),"setosa",IF(AND(D73&lt;1.65,C73&lt;4.75,C73&gt;=2.6),"versicolor",IF(AND(D73&gt;=1.65,C73&lt;4.75,C73&gt;=2.6),"virginica",IF(AND(G73&gt;=8.494,A73&lt;6.6,C73&gt;=4.75,C73&gt;=2.6),"virginica",IF(AND(C73&lt;5.2,A73&gt;=6.6,C73&gt;=4.75,C73&gt;=2.6),"versicolor",IF(AND(C73&gt;=5.2,A73&gt;=6.6,C73&gt;=4.75,C73&gt;=2.6),"virginica",IF(AND(A73&lt;5.95,G73&lt;8.494,A73&lt;6.6,C73&gt;=4.75,C73&gt;=2.6),"virginica",IF(AND(A73&gt;=5.95,G73&lt;8.494,A73&lt;6.6,C73&gt;=4.75,C73&gt;=2.6),"versicolor","shouldnthappen"))))))))</f>
        <v>virginica</v>
      </c>
      <c r="U73" s="1" t="str">
        <f aca="false">IF(AND(C73&lt;3.65,B73&gt;=3.35),"setosa",IF(AND(C73&gt;=3.65,B73&gt;=3.35),"virginica",IF(AND(C73&lt;2.35,A73&lt;6.25,B73&lt;3.35),"setosa",IF(AND(C73&lt;4.85,A73&gt;=6.25,B73&lt;3.35),"versicolor",IF(AND(G73&gt;=15.426,C73&gt;=2.35,A73&lt;6.25,B73&lt;3.35),"virginica",IF(AND(D73&gt;=1.55,C73&gt;=4.85,A73&gt;=6.25,B73&lt;3.35),"virginica",IF(AND(D73&lt;1.8,G73&lt;15.426,C73&gt;=2.35,A73&lt;6.25,B73&lt;3.35),"versicolor",IF(AND(D73&gt;=1.8,G73&lt;15.426,C73&gt;=2.35,A73&lt;6.25,B73&lt;3.35),"virginica",IF(AND(B73&lt;2.95,D73&lt;1.55,C73&gt;=4.85,A73&gt;=6.25,B73&lt;3.35),"virginica",IF(AND(B73&gt;=2.95,D73&lt;1.55,C73&gt;=4.85,A73&gt;=6.25,B73&lt;3.35),"versicolor","shouldnthappen"))))))))))</f>
        <v>virginica</v>
      </c>
      <c r="V73" s="1" t="str">
        <f aca="false">IF(AND(C73&lt;2.6),"setosa",IF(AND(C73&gt;=4.85,C73&gt;=2.6),"virginica",IF(AND(F73&gt;=0.9,C73&lt;4.85,C73&gt;=2.6),"virginica",IF(AND(G73&lt;5.656,F73&lt;0.9,C73&lt;4.85,C73&gt;=2.6),"virginica",IF(AND(G73&gt;=5.656,F73&lt;0.9,C73&lt;4.85,C73&gt;=2.6),"versicolor","shouldnthappen")))))</f>
        <v>virginica</v>
      </c>
      <c r="W73" s="1" t="str">
        <f aca="false">IF(AND(D73&gt;=1.75,G73&gt;=13.795),"virginica",IF(AND(D73&gt;=1.5,G73&gt;=12.335,G73&lt;13.795),"virginica",IF(AND(C73&lt;2.45,C73&lt;4.85,G73&lt;12.335,G73&lt;13.795),"setosa",IF(AND(C73&gt;=2.45,C73&lt;4.85,G73&lt;12.335,G73&lt;13.795),"versicolor",IF(AND(D73&gt;=1.7,C73&gt;=4.85,G73&lt;12.335,G73&lt;13.795),"virginica",IF(AND(B73&gt;=3.25,D73&lt;1.5,G73&gt;=12.335,G73&lt;13.795),"setosa",IF(AND(D73&lt;1,F73&lt;0.255,D73&lt;1.75,G73&gt;=13.795),"setosa",IF(AND(D73&gt;=1,F73&lt;0.255,D73&lt;1.75,G73&gt;=13.795),"versicolor",IF(AND(A73&lt;5.4,F73&gt;=0.255,D73&lt;1.75,G73&gt;=13.795),"setosa",IF(AND(A73&gt;=5.4,F73&gt;=0.255,D73&lt;1.75,G73&gt;=13.795),"versicolor",IF(AND(A73&lt;6.15,D73&lt;1.7,C73&gt;=4.85,G73&lt;12.335,G73&lt;13.795),"versicolor",IF(AND(A73&gt;=6.15,D73&lt;1.7,C73&gt;=4.85,G73&lt;12.335,G73&lt;13.795),"virginica",IF(AND(C73&lt;5,B73&lt;3.25,D73&lt;1.5,G73&gt;=12.335,G73&lt;13.795),"versicolor",IF(AND(C73&gt;=5,B73&lt;3.25,D73&lt;1.5,G73&gt;=12.335,G73&lt;13.795),"virginica","shouldnthappen"))))))))))))))</f>
        <v>virginica</v>
      </c>
      <c r="X73" s="1" t="str">
        <f aca="false">IF(AND(C73&lt;2.5,A73&lt;5.55),"setosa",IF(AND(F73&lt;0.096,A73&gt;=5.55),"virginica",IF(AND(D73&lt;1.6,C73&gt;=2.5,A73&lt;5.55),"versicolor",IF(AND(D73&gt;=1.6,C73&gt;=2.5,A73&lt;5.55),"virginica",IF(AND(F73&gt;=0.156,C73&lt;4.75,F73&gt;=0.096,A73&gt;=5.55),"versicolor",IF(AND(D73&gt;=1.75,C73&gt;=4.75,F73&gt;=0.096,A73&gt;=5.55),"virginica",IF(AND(B73&lt;3.3,F73&lt;0.156,C73&lt;4.75,F73&gt;=0.096,A73&gt;=5.55),"versicolor",IF(AND(B73&gt;=3.3,F73&lt;0.156,C73&lt;4.75,F73&gt;=0.096,A73&gt;=5.55),"setosa",IF(AND(B73&lt;2.45,A73&lt;6.05,D73&lt;1.75,C73&gt;=4.75,F73&gt;=0.096,A73&gt;=5.55),"virginica",IF(AND(B73&gt;=2.45,A73&lt;6.05,D73&lt;1.75,C73&gt;=4.75,F73&gt;=0.096,A73&gt;=5.55),"versicolor",IF(AND(F73&lt;0.205,A73&gt;=6.05,D73&lt;1.75,C73&gt;=4.75,F73&gt;=0.096,A73&gt;=5.55),"versicolor",IF(AND(F73&gt;=0.205,A73&gt;=6.05,D73&lt;1.75,C73&gt;=4.75,F73&gt;=0.096,A73&gt;=5.55),"virginica","shouldnthappen"))))))))))))</f>
        <v>virginica</v>
      </c>
      <c r="Y73" s="1" t="str">
        <f aca="false">IF(AND(C73&lt;2.35,A73&lt;5.55),"setosa",IF(AND(C73&gt;=5.05,A73&gt;=5.55),"virginica",IF(AND(D73&lt;1.6,C73&gt;=2.35,A73&lt;5.55),"versicolor",IF(AND(D73&gt;=1.6,C73&gt;=2.35,A73&lt;5.55),"virginica",IF(AND(D73&gt;=1.75,C73&lt;5.05,A73&gt;=5.55),"virginica",IF(AND(B73&gt;=3.55,D73&lt;1.75,C73&lt;5.05,A73&gt;=5.55),"setosa",IF(AND(G73&lt;6.3,B73&lt;3.55,D73&lt;1.75,C73&lt;5.05,A73&gt;=5.55),"virginica",IF(AND(G73&gt;=6.3,B73&lt;3.55,D73&lt;1.75,C73&lt;5.05,A73&gt;=5.55),"versicolor","shouldnthappen"))))))))</f>
        <v>virginica</v>
      </c>
      <c r="Z73" s="1" t="str">
        <f aca="false">IF(AND(D73&lt;0.75),"setosa",IF(AND(B73&gt;=2.55,C73&lt;4.85,D73&gt;=0.75),"versicolor",IF(AND(D73&gt;=1.7,C73&gt;=4.85,D73&gt;=0.75),"virginica",IF(AND(D73&lt;1.6,B73&lt;2.55,C73&lt;4.85,D73&gt;=0.75),"versicolor",IF(AND(D73&gt;=1.6,B73&lt;2.55,C73&lt;4.85,D73&gt;=0.75),"virginica",IF(AND(B73&lt;2.65,D73&lt;1.7,C73&gt;=4.85,D73&gt;=0.75),"virginica",IF(AND(F73&lt;0.325,B73&gt;=2.65,D73&lt;1.7,C73&gt;=4.85,D73&gt;=0.75),"virginica",IF(AND(G73&lt;10.717,F73&gt;=0.325,B73&gt;=2.65,D73&lt;1.7,C73&gt;=4.85,D73&gt;=0.75),"versicolor",IF(AND(G73&gt;=10.717,F73&gt;=0.325,B73&gt;=2.65,D73&lt;1.7,C73&gt;=4.85,D73&gt;=0.75),"virginica","shouldnthappen")))))))))</f>
        <v>virginica</v>
      </c>
      <c r="AA73" s="1" t="str">
        <f aca="false">IF(AND(D73&lt;0.75),"setosa",IF(AND(D73&gt;=1.75,D73&gt;=0.75),"virginica",IF(AND(F73&gt;=0.455,D73&lt;1.75,D73&gt;=0.75),"versicolor",IF(AND(D73&lt;1.45,F73&lt;0.455,D73&lt;1.75,D73&gt;=0.75),"versicolor",IF(AND(F73&lt;0.247,D73&gt;=1.45,F73&lt;0.455,D73&lt;1.75,D73&gt;=0.75),"versicolor",IF(AND(F73&gt;=0.247,D73&gt;=1.45,F73&lt;0.455,D73&lt;1.75,D73&gt;=0.75),"virginica","shouldnthappen"))))))</f>
        <v>virginica</v>
      </c>
      <c r="AB73" s="1" t="str">
        <f aca="false">IF(AND(F73&gt;=0.221,B73&gt;=3.35),"setosa",IF(AND(A73&lt;5.3,F73&gt;=0.683,B73&lt;3.35),"setosa",IF(AND(A73&lt;6.45,F73&lt;0.221,B73&gt;=3.35),"setosa",IF(AND(A73&gt;=6.45,F73&lt;0.221,B73&gt;=3.35),"virginica",IF(AND(G73&lt;6.3,A73&lt;6.25,F73&lt;0.683,B73&lt;3.35),"virginica",IF(AND(G73&lt;13.795,A73&gt;=6.25,F73&lt;0.683,B73&lt;3.35),"virginica",IF(AND(D73&lt;1.65,A73&gt;=5.3,F73&gt;=0.683,B73&lt;3.35),"versicolor",IF(AND(D73&gt;=1.65,A73&gt;=5.3,F73&gt;=0.683,B73&lt;3.35),"virginica",IF(AND(D73&lt;0.6,G73&gt;=6.3,A73&lt;6.25,F73&lt;0.683,B73&lt;3.35),"setosa",IF(AND(D73&lt;1.7,G73&gt;=13.795,A73&gt;=6.25,F73&lt;0.683,B73&lt;3.35),"versicolor",IF(AND(D73&gt;=1.7,G73&gt;=13.795,A73&gt;=6.25,F73&lt;0.683,B73&lt;3.35),"virginica",IF(AND(C73&gt;=5.35,D73&gt;=0.6,G73&gt;=6.3,A73&lt;6.25,F73&lt;0.683,B73&lt;3.35),"virginica",IF(AND(D73&lt;1.75,C73&lt;5.35,D73&gt;=0.6,G73&gt;=6.3,A73&lt;6.25,F73&lt;0.683,B73&lt;3.35),"versicolor",IF(AND(D73&gt;=1.75,C73&lt;5.35,D73&gt;=0.6,G73&gt;=6.3,A73&lt;6.25,F73&lt;0.683,B73&lt;3.35),"virginica","shouldnthappen"))))))))))))))</f>
        <v>virginica</v>
      </c>
      <c r="AC73" s="1" t="str">
        <f aca="false">IF(AND(B73&gt;=3.3),"setosa",IF(AND(C73&lt;2.45,D73&lt;1.55,B73&lt;3.3),"setosa",IF(AND(F73&gt;=0.211,D73&gt;=1.55,B73&lt;3.3),"virginica",IF(AND(C73&lt;4.9,C73&gt;=2.45,D73&lt;1.55,B73&lt;3.3),"versicolor",IF(AND(C73&gt;=4.9,C73&gt;=2.45,D73&lt;1.55,B73&lt;3.3),"virginica",IF(AND(F73&lt;0.138,F73&lt;0.211,D73&gt;=1.55,B73&lt;3.3),"virginica",IF(AND(F73&gt;=0.138,F73&lt;0.211,D73&gt;=1.55,B73&lt;3.3),"versicolor","shouldnthappen")))))))</f>
        <v>virginica</v>
      </c>
      <c r="AD73" s="1" t="str">
        <f aca="false">IF(AND(D73&gt;=1.75),"virginica",IF(AND(D73&lt;0.75,D73&lt;1.75),"setosa",IF(AND(D73&lt;1.35,D73&gt;=0.75,D73&lt;1.75),"versicolor",IF(AND(B73&lt;2.6,C73&lt;4.85,D73&gt;=1.35,D73&gt;=0.75,D73&lt;1.75),"virginica",IF(AND(B73&gt;=2.6,C73&lt;4.85,D73&gt;=1.35,D73&gt;=0.75,D73&lt;1.75),"versicolor",IF(AND(A73&lt;6.4,C73&gt;=4.85,D73&gt;=1.35,D73&gt;=0.75,D73&lt;1.75),"virginica",IF(AND(A73&gt;=6.4,C73&gt;=4.85,D73&gt;=1.35,D73&gt;=0.75,D73&lt;1.75),"versicolor","shouldnthappen")))))))</f>
        <v>virginica</v>
      </c>
      <c r="AE73" s="1" t="str">
        <f aca="false">IF(AND(C73&lt;2.45),"setosa",IF(AND(F73&lt;0.07,C73&gt;=2.45),"virginica",IF(AND(A73&gt;=5,C73&lt;4.75,F73&gt;=0.07,C73&gt;=2.45),"versicolor",IF(AND(F73&lt;0.182,C73&gt;=4.75,F73&gt;=0.07,C73&gt;=2.45),"versicolor",IF(AND(B73&lt;2.45,A73&lt;5,C73&lt;4.75,F73&gt;=0.07,C73&gt;=2.45),"versicolor",IF(AND(B73&gt;=2.45,A73&lt;5,C73&lt;4.75,F73&gt;=0.07,C73&gt;=2.45),"virginica",IF(AND(F73&gt;=0.468,F73&gt;=0.182,C73&gt;=4.75,F73&gt;=0.07,C73&gt;=2.45),"virginica",IF(AND(A73&gt;=6.85,F73&lt;0.468,F73&gt;=0.182,C73&gt;=4.75,F73&gt;=0.07,C73&gt;=2.45),"virginica",IF(AND(B73&lt;2.6,A73&lt;6.85,F73&lt;0.468,F73&gt;=0.182,C73&gt;=4.75,F73&gt;=0.07,C73&gt;=2.45),"virginica",IF(AND(B73&gt;=2.6,A73&lt;6.85,F73&lt;0.468,F73&gt;=0.182,C73&gt;=4.75,F73&gt;=0.07,C73&gt;=2.45),"versicolor","shouldnthappen"))))))))))</f>
        <v>versicolor</v>
      </c>
      <c r="AF73" s="1" t="str">
        <f aca="false">IF(AND(D73&lt;0.75,A73&lt;5.45),"setosa",IF(AND(D73&gt;=1.75,A73&gt;=5.45),"virginica",IF(AND(G73&lt;6.094,D73&gt;=0.75,A73&lt;5.45),"virginica",IF(AND(G73&gt;=6.094,D73&gt;=0.75,A73&lt;5.45),"versicolor",IF(AND(C73&lt;2.75,D73&lt;1.75,A73&gt;=5.45),"setosa",IF(AND(D73&lt;1.45,C73&gt;=2.75,D73&lt;1.75,A73&gt;=5.45),"versicolor",IF(AND(B73&lt;2.75,D73&gt;=1.45,C73&gt;=2.75,D73&lt;1.75,A73&gt;=5.45),"versicolor",IF(AND(C73&lt;5.05,B73&gt;=2.75,D73&gt;=1.45,C73&gt;=2.75,D73&lt;1.75,A73&gt;=5.45),"versicolor",IF(AND(C73&gt;=5.05,B73&gt;=2.75,D73&gt;=1.45,C73&gt;=2.75,D73&lt;1.75,A73&gt;=5.45),"virginica","shouldnthappen")))))))))</f>
        <v>virginica</v>
      </c>
      <c r="AG73" s="1" t="str">
        <f aca="false">IF(AND(D73&lt;0.65,G73&lt;8.868,A73&lt;5.3),"setosa",IF(AND(C73&lt;2.6,G73&gt;=8.868,A73&lt;5.3),"setosa",IF(AND(C73&gt;=2.6,G73&gt;=8.868,A73&lt;5.3),"versicolor",IF(AND(C73&gt;=4.95,D73&lt;1.55,A73&gt;=5.3),"virginica",IF(AND(G73&lt;13.795,D73&gt;=1.55,A73&gt;=5.3),"virginica",IF(AND(C73&lt;3.75,D73&gt;=0.65,G73&lt;8.868,A73&lt;5.3),"versicolor",IF(AND(C73&gt;=3.75,D73&gt;=0.65,G73&lt;8.868,A73&lt;5.3),"virginica",IF(AND(C73&lt;2.6,C73&lt;4.95,D73&lt;1.55,A73&gt;=5.3),"setosa",IF(AND(C73&gt;=2.6,C73&lt;4.95,D73&lt;1.55,A73&gt;=5.3),"versicolor",IF(AND(C73&lt;4.75,G73&gt;=13.795,D73&gt;=1.55,A73&gt;=5.3),"versicolor",IF(AND(C73&gt;=4.75,G73&gt;=13.795,D73&gt;=1.55,A73&gt;=5.3),"virginica","shouldnthappen")))))))))))</f>
        <v>virginica</v>
      </c>
      <c r="AH73" s="1" t="str">
        <f aca="false">IF(AND(D73&lt;0.75),"setosa",IF(AND(C73&lt;4.75,D73&gt;=0.75),"versicolor",IF(AND(G73&lt;13.757,C73&gt;=4.75,D73&gt;=0.75),"virginica",IF(AND(B73&lt;3.05,G73&gt;=13.757,C73&gt;=4.75,D73&gt;=0.75),"virginica",IF(AND(A73&lt;6.65,B73&gt;=3.05,G73&gt;=13.757,C73&gt;=4.75,D73&gt;=0.75),"virginica",IF(AND(A73&gt;=6.65,B73&gt;=3.05,G73&gt;=13.757,C73&gt;=4.75,D73&gt;=0.75),"versicolor","shouldnthappen"))))))</f>
        <v>virginica</v>
      </c>
      <c r="AI73" s="1" t="str">
        <f aca="false">IF(AND(D73&lt;0.7),"setosa",IF(AND(C73&lt;4.75,D73&gt;=0.7),"versicolor",IF(AND(A73&lt;6.6,F73&lt;0.482,C73&gt;=4.75,D73&gt;=0.7),"virginica",IF(AND(C73&gt;=4.95,F73&gt;=0.482,C73&gt;=4.75,D73&gt;=0.7),"virginica",IF(AND(D73&lt;1.9,A73&gt;=6.6,F73&lt;0.482,C73&gt;=4.75,D73&gt;=0.7),"versicolor",IF(AND(D73&gt;=1.9,A73&gt;=6.6,F73&lt;0.482,C73&gt;=4.75,D73&gt;=0.7),"virginica",IF(AND(F73&gt;=0.766,C73&lt;4.95,F73&gt;=0.482,C73&gt;=4.75,D73&gt;=0.7),"virginica",IF(AND(B73&lt;2.95,F73&lt;0.766,C73&lt;4.95,F73&gt;=0.482,C73&gt;=4.75,D73&gt;=0.7),"virginica",IF(AND(B73&gt;=2.95,F73&lt;0.766,C73&lt;4.95,F73&gt;=0.482,C73&gt;=4.75,D73&gt;=0.7),"versicolor","shouldnthappen")))))))))</f>
        <v>virginica</v>
      </c>
      <c r="AJ73" s="1" t="str">
        <f aca="false">IF(AND(C73&lt;2.45,C73&lt;4.75),"setosa",IF(AND(D73&gt;=1.65,C73&gt;=4.75),"virginica",IF(AND(A73&lt;4.95,C73&gt;=2.45,C73&lt;4.75),"virginica",IF(AND(A73&gt;=4.95,C73&gt;=2.45,C73&lt;4.75),"versicolor",IF(AND(B73&lt;2.95,D73&lt;1.65,C73&gt;=4.75),"virginica",IF(AND(B73&gt;=2.95,D73&lt;1.65,C73&gt;=4.75),"versicolor","shouldnthappen"))))))</f>
        <v>virginica</v>
      </c>
      <c r="AK73" s="1" t="str">
        <f aca="false">IF(AND(D73&lt;0.75,A73&lt;5.45),"setosa",IF(AND(B73&lt;2.45,D73&gt;=0.75,A73&lt;5.45),"versicolor",IF(AND(A73&gt;=5.55,C73&lt;4.75,A73&gt;=5.45),"versicolor",IF(AND(C73&gt;=5.15,C73&gt;=4.75,A73&gt;=5.45),"virginica",IF(AND(G73&lt;6.094,B73&gt;=2.45,D73&gt;=0.75,A73&lt;5.45),"virginica",IF(AND(G73&gt;=6.094,B73&gt;=2.45,D73&gt;=0.75,A73&lt;5.45),"versicolor",IF(AND(D73&lt;0.6,A73&lt;5.55,C73&lt;4.75,A73&gt;=5.45),"setosa",IF(AND(D73&gt;=0.6,A73&lt;5.55,C73&lt;4.75,A73&gt;=5.45),"versicolor",IF(AND(C73&lt;4.95,C73&lt;5.15,C73&gt;=4.75,A73&gt;=5.45),"virginica",IF(AND(G73&lt;12.627,C73&lt;5.05,C73&gt;=4.95,C73&lt;5.15,C73&gt;=4.75,A73&gt;=5.45),"virginica",IF(AND(G73&gt;=12.627,C73&lt;5.05,C73&gt;=4.95,C73&lt;5.15,C73&gt;=4.75,A73&gt;=5.45),"versicolor",IF(AND(D73&lt;1.7,C73&gt;=5.05,C73&gt;=4.95,C73&lt;5.15,C73&gt;=4.75,A73&gt;=5.45),"versicolor",IF(AND(D73&gt;=1.7,C73&gt;=5.05,C73&gt;=4.95,C73&lt;5.15,C73&gt;=4.75,A73&gt;=5.45),"virginica","shouldnthappen")))))))))))))</f>
        <v>virginica</v>
      </c>
      <c r="AL73" s="1" t="str">
        <f aca="false">IF(AND(B73&lt;2.45,B73&lt;3.15),"versicolor",IF(AND(D73&lt;0.95,G73&lt;15.141,B73&gt;=3.15),"setosa",IF(AND(G73&lt;15.429,G73&gt;=15.141,B73&gt;=3.15),"versicolor",IF(AND(G73&gt;=15.429,G73&gt;=15.141,B73&gt;=3.15),"virginica",IF(AND(C73&lt;2.3,C73&lt;4.75,B73&gt;=2.45,B73&lt;3.15),"setosa",IF(AND(G73&gt;=16.072,C73&gt;=4.75,B73&gt;=2.45,B73&lt;3.15),"versicolor",IF(AND(G73&lt;11.833,D73&gt;=0.95,G73&lt;15.141,B73&gt;=3.15),"virginica",IF(AND(A73&lt;5,C73&gt;=2.3,C73&lt;4.75,B73&gt;=2.45,B73&lt;3.15),"virginica",IF(AND(A73&gt;=5,C73&gt;=2.3,C73&lt;4.75,B73&gt;=2.45,B73&lt;3.15),"versicolor",IF(AND(G73&lt;14.342,G73&gt;=11.833,D73&gt;=0.95,G73&lt;15.141,B73&gt;=3.15),"versicolor",IF(AND(G73&gt;=14.342,G73&gt;=11.833,D73&gt;=0.95,G73&lt;15.141,B73&gt;=3.15),"virginica",IF(AND(G73&lt;13.757,F73&gt;=0.741,G73&lt;16.072,C73&gt;=4.75,B73&gt;=2.45,B73&lt;3.15),"virginica",IF(AND(F73&gt;=0.546,A73&lt;6.15,F73&lt;0.741,G73&lt;16.072,C73&gt;=4.75,B73&gt;=2.45,B73&lt;3.15),"virginica",IF(AND(D73&gt;=1.75,A73&gt;=6.15,F73&lt;0.741,G73&lt;16.072,C73&gt;=4.75,B73&gt;=2.45,B73&lt;3.15),"virginica",IF(AND(C73&lt;4.85,G73&gt;=13.757,F73&gt;=0.741,G73&lt;16.072,C73&gt;=4.75,B73&gt;=2.45,B73&lt;3.15),"virginica",IF(AND(C73&gt;=4.85,G73&gt;=13.757,F73&gt;=0.741,G73&lt;16.072,C73&gt;=4.75,B73&gt;=2.45,B73&lt;3.15),"versicolor",IF(AND(F73&lt;0.331,F73&lt;0.546,A73&lt;6.15,F73&lt;0.741,G73&lt;16.072,C73&gt;=4.75,B73&gt;=2.45,B73&lt;3.15),"virginica",IF(AND(F73&gt;=0.331,F73&lt;0.546,A73&lt;6.15,F73&lt;0.741,G73&lt;16.072,C73&gt;=4.75,B73&gt;=2.45,B73&lt;3.15),"versicolor",IF(AND(G73&lt;10.661,D73&lt;1.75,A73&gt;=6.15,F73&lt;0.741,G73&lt;16.072,C73&gt;=4.75,B73&gt;=2.45,B73&lt;3.15),"virginica",IF(AND(G73&gt;=10.661,D73&lt;1.75,A73&gt;=6.15,F73&lt;0.741,G73&lt;16.072,C73&gt;=4.75,B73&gt;=2.45,B73&lt;3.15),"versicolor","shouldnthappen"))))))))))))))))))))</f>
        <v>virginica</v>
      </c>
      <c r="AM73" s="1" t="str">
        <f aca="false">IF(AND(D73&lt;1.35,F73&gt;=0.917),"setosa",IF(AND(D73&gt;=1.35,F73&gt;=0.917),"virginica",IF(AND(D73&lt;0.75,D73&lt;1.55,F73&lt;0.917),"setosa",IF(AND(C73&gt;=4.8,D73&gt;=1.55,F73&lt;0.917),"virginica",IF(AND(A73&lt;5.95,D73&gt;=0.75,D73&lt;1.55,F73&lt;0.917),"versicolor",IF(AND(F73&lt;0.473,C73&lt;4.8,D73&gt;=1.55,F73&lt;0.917),"virginica",IF(AND(F73&gt;=0.473,C73&lt;4.8,D73&gt;=1.55,F73&lt;0.917),"versicolor",IF(AND(C73&lt;4.95,A73&gt;=5.95,D73&gt;=0.75,D73&lt;1.55,F73&lt;0.917),"versicolor",IF(AND(C73&gt;=4.95,A73&gt;=5.95,D73&gt;=0.75,D73&lt;1.55,F73&lt;0.917),"virginica","shouldnthappen")))))))))</f>
        <v>virginica</v>
      </c>
      <c r="AN73" s="1" t="str">
        <f aca="false">IF(AND(D73&lt;0.75,A73&lt;5.45),"setosa",IF(AND(D73&lt;1.55,D73&gt;=0.75,A73&lt;5.45),"versicolor",IF(AND(D73&gt;=1.55,D73&gt;=0.75,A73&lt;5.45),"virginica",IF(AND(A73&gt;=5.75,C73&lt;4.75,A73&gt;=5.45),"versicolor",IF(AND(F73&lt;0.361,C73&gt;=4.75,A73&gt;=5.45),"virginica",IF(AND(C73&lt;2.6,A73&lt;5.75,C73&lt;4.75,A73&gt;=5.45),"setosa",IF(AND(C73&gt;=2.6,A73&lt;5.75,C73&lt;4.75,A73&gt;=5.45),"versicolor",IF(AND(D73&gt;=1.7,F73&gt;=0.361,C73&gt;=4.75,A73&gt;=5.45),"virginica",IF(AND(B73&lt;2.65,D73&lt;1.7,F73&gt;=0.361,C73&gt;=4.75,A73&gt;=5.45),"virginica",IF(AND(A73&lt;7.05,B73&gt;=2.65,D73&lt;1.7,F73&gt;=0.361,C73&gt;=4.75,A73&gt;=5.45),"versicolor",IF(AND(A73&gt;=7.05,B73&gt;=2.65,D73&lt;1.7,F73&gt;=0.361,C73&gt;=4.75,A73&gt;=5.45),"virginica","shouldnthappen")))))))))))</f>
        <v>virginica</v>
      </c>
      <c r="AO73" s="1" t="str">
        <f aca="false">IF(AND(D73&lt;0.7),"setosa",IF(AND(A73&lt;4.95,C73&lt;4.85,D73&gt;=0.7),"virginica",IF(AND(A73&gt;=4.95,C73&lt;4.85,D73&gt;=0.7),"versicolor",IF(AND(D73&gt;=1.7,C73&gt;=4.85,D73&gt;=0.7),"virginica",IF(AND(F73&lt;0.325,D73&lt;1.7,C73&gt;=4.85,D73&gt;=0.7),"virginica",IF(AND(D73&lt;1.55,F73&gt;=0.325,D73&lt;1.7,C73&gt;=4.85,D73&gt;=0.7),"virginica",IF(AND(D73&gt;=1.55,F73&gt;=0.325,D73&lt;1.7,C73&gt;=4.85,D73&gt;=0.7),"versicolor","shouldnthappen")))))))</f>
        <v>virginica</v>
      </c>
      <c r="AP73" s="1" t="str">
        <f aca="false">IF(AND(D73&lt;0.75),"setosa",IF(AND(C73&lt;4.85,D73&gt;=0.75),"versicolor",IF(AND(G73&gt;=8.277,C73&gt;=4.85,D73&gt;=0.75),"virginica",IF(AND(F73&gt;=0.633,G73&lt;8.277,C73&gt;=4.85,D73&gt;=0.75),"virginica",IF(AND(G73&lt;7.61,F73&lt;0.633,G73&lt;8.277,C73&gt;=4.85,D73&gt;=0.75),"virginica",IF(AND(G73&gt;=7.61,F73&lt;0.633,G73&lt;8.277,C73&gt;=4.85,D73&gt;=0.75),"versicolor","shouldnthappen"))))))</f>
        <v>virginica</v>
      </c>
      <c r="AQ73" s="1" t="str">
        <f aca="false">IF(AND(C73&lt;2.65,A73&gt;=5.45,C73&lt;4.75),"setosa",IF(AND(C73&gt;=2.65,A73&gt;=5.45,C73&lt;4.75),"versicolor",IF(AND(B73&lt;2.9,C73&lt;4.85,C73&gt;=4.75),"versicolor",IF(AND(B73&gt;=2.9,C73&lt;4.85,C73&gt;=4.75),"virginica",IF(AND(D73&lt;1.7,C73&gt;=4.85,C73&gt;=4.75),"versicolor",IF(AND(D73&gt;=1.7,C73&gt;=4.85,C73&gt;=4.75),"virginica",IF(AND(C73&lt;2.45,G73&lt;14.126,A73&lt;5.45,C73&lt;4.75),"setosa",IF(AND(C73&gt;=2.45,G73&lt;14.126,A73&lt;5.45,C73&lt;4.75),"versicolor",IF(AND(C73&lt;2.4,G73&gt;=14.126,A73&lt;5.45,C73&lt;4.75),"setosa",IF(AND(C73&gt;=2.4,G73&gt;=14.126,A73&lt;5.45,C73&lt;4.75),"versicolor","shouldnthappen"))))))))))</f>
        <v>virginica</v>
      </c>
      <c r="AR73" s="1" t="str">
        <f aca="false">IF(AND(C73&lt;2.45,C73&lt;4.85),"setosa",IF(AND(C73&gt;=5.15,C73&gt;=4.85),"virginica",IF(AND(A73&gt;=4.95,C73&gt;=2.45,C73&lt;4.85),"versicolor",IF(AND(D73&lt;1.35,A73&lt;4.95,C73&gt;=2.45,C73&lt;4.85),"versicolor",IF(AND(D73&gt;=1.35,A73&lt;4.95,C73&gt;=2.45,C73&lt;4.85),"virginica",IF(AND(F73&lt;0.35,G73&lt;12.751,C73&lt;5.15,C73&gt;=4.85),"virginica",IF(AND(A73&lt;6.5,G73&gt;=12.751,C73&lt;5.15,C73&gt;=4.85),"virginica",IF(AND(A73&gt;=6.5,G73&gt;=12.751,C73&lt;5.15,C73&gt;=4.85),"versicolor",IF(AND(B73&gt;=2.75,F73&gt;=0.35,G73&lt;12.751,C73&lt;5.15,C73&gt;=4.85),"virginica",IF(AND(C73&lt;5.05,B73&lt;2.75,F73&gt;=0.35,G73&lt;12.751,C73&lt;5.15,C73&gt;=4.85),"virginica",IF(AND(C73&gt;=5.05,B73&lt;2.75,F73&gt;=0.35,G73&lt;12.751,C73&lt;5.15,C73&gt;=4.85),"versicolor","shouldnthappen")))))))))))</f>
        <v>virginica</v>
      </c>
      <c r="AS73" s="1" t="str">
        <f aca="false">IF(AND(F73&gt;=0.9,B73&lt;3.05),"virginica",IF(AND(A73&lt;5.9,B73&gt;=3.05),"setosa",IF(AND(D73&lt;1.65,A73&gt;=5.9,B73&gt;=3.05),"versicolor",IF(AND(D73&gt;=1.65,A73&gt;=5.9,B73&gt;=3.05),"virginica",IF(AND(D73&gt;=1.75,C73&gt;=4.85,F73&lt;0.9,B73&lt;3.05),"virginica",IF(AND(C73&lt;2.2,B73&lt;2.95,C73&lt;4.85,F73&lt;0.9,B73&lt;3.05),"setosa",IF(AND(C73&gt;=2.2,B73&lt;2.95,C73&lt;4.85,F73&lt;0.9,B73&lt;3.05),"versicolor",IF(AND(C73&lt;2.8,B73&gt;=2.95,C73&lt;4.85,F73&lt;0.9,B73&lt;3.05),"setosa",IF(AND(C73&gt;=2.8,B73&gt;=2.95,C73&lt;4.85,F73&lt;0.9,B73&lt;3.05),"versicolor",IF(AND(G73&lt;13.879,D73&lt;1.75,C73&gt;=4.85,F73&lt;0.9,B73&lt;3.05),"virginica",IF(AND(G73&gt;=13.879,D73&lt;1.75,C73&gt;=4.85,F73&lt;0.9,B73&lt;3.05),"versicolor","shouldnthappen")))))))))))</f>
        <v>virginica</v>
      </c>
      <c r="AT73" s="1" t="str">
        <f aca="false">IF(AND(D73&lt;0.75),"setosa",IF(AND(D73&gt;=1.75,D73&gt;=0.75),"virginica",IF(AND(D73&lt;1.45,G73&lt;7.37,D73&lt;1.75,D73&gt;=0.75),"versicolor",IF(AND(D73&gt;=1.45,G73&lt;7.37,D73&lt;1.75,D73&gt;=0.75),"virginica",IF(AND(C73&lt;5.45,G73&gt;=7.37,D73&lt;1.75,D73&gt;=0.75),"versicolor",IF(AND(C73&gt;=5.45,G73&gt;=7.37,D73&lt;1.75,D73&gt;=0.75),"virginica","shouldnthappen"))))))</f>
        <v>virginica</v>
      </c>
      <c r="AU73" s="1" t="str">
        <f aca="false">IF(AND(D73&lt;0.7),"setosa",IF(AND(D73&gt;=1.7,A73&gt;=6.15,D73&gt;=0.7),"virginica",IF(AND(B73&gt;=2.55,C73&lt;4.75,A73&lt;6.15,D73&gt;=0.7),"versicolor",IF(AND(D73&gt;=1.7,C73&gt;=4.75,A73&lt;6.15,D73&gt;=0.7),"virginica",IF(AND(C73&lt;5.25,D73&lt;1.7,A73&gt;=6.15,D73&gt;=0.7),"versicolor",IF(AND(C73&gt;=5.25,D73&lt;1.7,A73&gt;=6.15,D73&gt;=0.7),"virginica",IF(AND(C73&lt;4.25,B73&lt;2.55,C73&lt;4.75,A73&lt;6.15,D73&gt;=0.7),"versicolor",IF(AND(C73&gt;=4.25,B73&lt;2.55,C73&lt;4.75,A73&lt;6.15,D73&gt;=0.7),"virginica",IF(AND(B73&lt;2.65,D73&lt;1.7,C73&gt;=4.75,A73&lt;6.15,D73&gt;=0.7),"virginica",IF(AND(B73&gt;=2.65,D73&lt;1.7,C73&gt;=4.75,A73&lt;6.15,D73&gt;=0.7),"versicolor","shouldnthappen"))))))))))</f>
        <v>virginica</v>
      </c>
      <c r="AV73" s="1" t="str">
        <f aca="false">IF(AND(D73&lt;0.75),"setosa",IF(AND(F73&gt;=0.899,D73&gt;=0.75),"virginica",IF(AND(D73&lt;1.65,A73&lt;6.05,F73&lt;0.899,D73&gt;=0.75),"versicolor",IF(AND(D73&gt;=1.65,A73&lt;6.05,F73&lt;0.899,D73&gt;=0.75),"virginica",IF(AND(C73&gt;=5.05,A73&gt;=6.05,F73&lt;0.899,D73&gt;=0.75),"virginica",IF(AND(G73&gt;=13.757,C73&lt;5.05,A73&gt;=6.05,F73&lt;0.899,D73&gt;=0.75),"versicolor",IF(AND(D73&lt;1.6,G73&lt;13.757,C73&lt;5.05,A73&gt;=6.05,F73&lt;0.899,D73&gt;=0.75),"versicolor",IF(AND(D73&gt;=1.6,G73&lt;13.757,C73&lt;5.05,A73&gt;=6.05,F73&lt;0.899,D73&gt;=0.75),"virginica","shouldnthappen"))))))))</f>
        <v>virginica</v>
      </c>
      <c r="AW73" s="1" t="str">
        <f aca="false">IF(AND(F73&lt;0.117,A73&gt;=5.55),"virginica",IF(AND(A73&gt;=5.2,G73&lt;6.086,A73&lt;5.55),"versicolor",IF(AND(D73&lt;0.7,G73&gt;=6.086,A73&lt;5.55),"setosa",IF(AND(D73&gt;=0.7,G73&gt;=6.086,A73&lt;5.55),"versicolor",IF(AND(A73&lt;4.75,A73&lt;5.2,G73&lt;6.086,A73&lt;5.55),"setosa",IF(AND(A73&gt;=4.75,A73&lt;5.2,G73&lt;6.086,A73&lt;5.55),"virginica",IF(AND(D73&gt;=1.65,C73&lt;4.95,F73&gt;=0.117,A73&gt;=5.55),"virginica",IF(AND(D73&gt;=1.75,C73&gt;=4.95,F73&gt;=0.117,A73&gt;=5.55),"virginica",IF(AND(C73&lt;2.6,D73&lt;1.65,C73&lt;4.95,F73&gt;=0.117,A73&gt;=5.55),"setosa",IF(AND(C73&gt;=2.6,D73&lt;1.65,C73&lt;4.95,F73&gt;=0.117,A73&gt;=5.55),"versicolor",IF(AND(D73&lt;1.55,D73&lt;1.75,C73&gt;=4.95,F73&gt;=0.117,A73&gt;=5.55),"virginica",IF(AND(A73&lt;6.95,D73&gt;=1.55,D73&lt;1.75,C73&gt;=4.95,F73&gt;=0.117,A73&gt;=5.55),"versicolor",IF(AND(A73&gt;=6.95,D73&gt;=1.55,D73&lt;1.75,C73&gt;=4.95,F73&gt;=0.117,A73&gt;=5.55),"virginica","shouldnthappen")))))))))))))</f>
        <v>virginica</v>
      </c>
      <c r="AX73" s="1" t="str">
        <f aca="false">IF(AND(D73&lt;0.75),"setosa",IF(AND(F73&lt;0.138,D73&gt;=0.75),"virginica",IF(AND(C73&lt;4.45,A73&lt;6.15,F73&gt;=0.138,D73&gt;=0.75),"versicolor",IF(AND(C73&gt;=5.05,A73&gt;=6.15,F73&gt;=0.138,D73&gt;=0.75),"virginica",IF(AND(B73&lt;2.65,C73&gt;=4.45,A73&lt;6.15,F73&gt;=0.138,D73&gt;=0.75),"virginica",IF(AND(A73&gt;=6.35,C73&lt;5.05,A73&gt;=6.15,F73&gt;=0.138,D73&gt;=0.75),"versicolor",IF(AND(A73&lt;5.65,B73&gt;=2.65,C73&gt;=4.45,A73&lt;6.15,F73&gt;=0.138,D73&gt;=0.75),"virginica",IF(AND(D73&lt;1.75,A73&lt;6.35,C73&lt;5.05,A73&gt;=6.15,F73&gt;=0.138,D73&gt;=0.75),"versicolor",IF(AND(D73&gt;=1.75,A73&lt;6.35,C73&lt;5.05,A73&gt;=6.15,F73&gt;=0.138,D73&gt;=0.75),"virginica",IF(AND(D73&lt;1.7,A73&gt;=5.65,B73&gt;=2.65,C73&gt;=4.45,A73&lt;6.15,F73&gt;=0.138,D73&gt;=0.75),"versicolor",IF(AND(D73&gt;=1.7,A73&gt;=5.65,B73&gt;=2.65,C73&gt;=4.45,A73&lt;6.15,F73&gt;=0.138,D73&gt;=0.75),"virginica","shouldnthappen")))))))))))</f>
        <v>virginica</v>
      </c>
      <c r="AY73" s="1" t="str">
        <f aca="false">IF(AND(D73&lt;0.75,A73&lt;5.55),"setosa",IF(AND(A73&lt;4.95,D73&gt;=0.75,A73&lt;5.55),"virginica",IF(AND(A73&gt;=4.95,D73&gt;=0.75,A73&lt;5.55),"versicolor",IF(AND(C73&lt;2.6,C73&lt;4.85,A73&gt;=5.55),"setosa",IF(AND(C73&gt;=2.6,C73&lt;4.85,A73&gt;=5.55),"versicolor",IF(AND(D73&gt;=1.75,C73&gt;=4.85,A73&gt;=5.55),"virginica",IF(AND(F73&lt;0.405,D73&lt;1.75,C73&gt;=4.85,A73&gt;=5.55),"versicolor",IF(AND(B73&lt;3.05,F73&gt;=0.405,D73&lt;1.75,C73&gt;=4.85,A73&gt;=5.55),"virginica",IF(AND(B73&gt;=3.05,F73&gt;=0.405,D73&lt;1.75,C73&gt;=4.85,A73&gt;=5.55),"versicolor","shouldnthappen")))))))))</f>
        <v>virginica</v>
      </c>
      <c r="AZ73" s="1" t="str">
        <f aca="false">IF(AND(D73&lt;0.75),"setosa",IF(AND(F73&lt;0.9,C73&lt;4.95,D73&gt;=0.75),"versicolor",IF(AND(F73&gt;=0.9,C73&lt;4.95,D73&gt;=0.75),"virginica",IF(AND(D73&gt;=1.7,C73&gt;=4.95,D73&gt;=0.75),"virginica",IF(AND(F73&lt;0.405,D73&lt;1.7,C73&gt;=4.95,D73&gt;=0.75),"versicolor",IF(AND(F73&gt;=0.405,D73&lt;1.7,C73&gt;=4.95,D73&gt;=0.75),"virginica","shouldnthappen"))))))</f>
        <v>virginica</v>
      </c>
      <c r="BA73" s="1" t="str">
        <f aca="false">IF(AND(D73&lt;0.75),"setosa",IF(AND(D73&gt;=1.7,C73&gt;=5.05,D73&gt;=0.75),"virginica",IF(AND(D73&lt;1.45,D73&lt;1.6,C73&lt;5.05,D73&gt;=0.75),"versicolor",IF(AND(A73&lt;5.8,D73&gt;=1.6,C73&lt;5.05,D73&gt;=0.75),"virginica",IF(AND(A73&gt;=5.8,D73&gt;=1.6,C73&lt;5.05,D73&gt;=0.75),"versicolor",IF(AND(F73&lt;0.417,D73&lt;1.7,C73&gt;=5.05,D73&gt;=0.75),"versicolor",IF(AND(F73&gt;=0.417,D73&lt;1.7,C73&gt;=5.05,D73&gt;=0.75),"virginica",IF(AND(A73&lt;5.95,D73&gt;=1.45,D73&lt;1.6,C73&lt;5.05,D73&gt;=0.75),"versicolor",IF(AND(G73&lt;10.618,A73&gt;=5.95,D73&gt;=1.45,D73&lt;1.6,C73&lt;5.05,D73&gt;=0.75),"virginica",IF(AND(G73&gt;=10.618,A73&gt;=5.95,D73&gt;=1.45,D73&lt;1.6,C73&lt;5.05,D73&gt;=0.75),"versicolor","shouldnthappen"))))))))))</f>
        <v>virginica</v>
      </c>
      <c r="BB73" s="1" t="str">
        <f aca="false">IF(AND(C73&lt;2.6),"setosa",IF(AND(D73&gt;=1.75,C73&gt;=2.6),"virginica",IF(AND(C73&gt;=5.45,D73&lt;1.75,C73&gt;=2.6),"virginica",IF(AND(F73&gt;=0.259,C73&lt;5.45,D73&lt;1.75,C73&gt;=2.6),"versicolor",IF(AND(C73&lt;5.05,F73&lt;0.259,C73&lt;5.45,D73&lt;1.75,C73&gt;=2.6),"versicolor",IF(AND(C73&gt;=5.05,F73&lt;0.259,C73&lt;5.45,D73&lt;1.75,C73&gt;=2.6),"virginica","shouldnthappen"))))))</f>
        <v>virginica</v>
      </c>
      <c r="BC73" s="1" t="str">
        <f aca="false">IF(AND(A73&lt;4.95,B73&lt;2.7,A73&lt;5.55),"virginica",IF(AND(A73&gt;=4.95,B73&lt;2.7,A73&lt;5.55),"versicolor",IF(AND(C73&lt;3.2,B73&gt;=2.7,A73&lt;5.55),"setosa",IF(AND(C73&gt;=3.2,B73&gt;=2.7,A73&lt;5.55),"versicolor",IF(AND(F73&gt;=0.85,A73&lt;6.15,A73&gt;=5.55),"virginica",IF(AND(D73&lt;1.45,A73&gt;=6.15,A73&gt;=5.55),"versicolor",IF(AND(C73&lt;4.8,F73&lt;0.85,A73&lt;6.15,A73&gt;=5.55),"versicolor",IF(AND(D73&gt;=1.7,D73&gt;=1.45,A73&gt;=6.15,A73&gt;=5.55),"virginica",IF(AND(G73&lt;9.333,C73&gt;=4.8,F73&lt;0.85,A73&lt;6.15,A73&gt;=5.55),"versicolor",IF(AND(G73&gt;=9.333,C73&gt;=4.8,F73&lt;0.85,A73&lt;6.15,A73&gt;=5.55),"virginica",IF(AND(C73&lt;4.9,D73&lt;1.7,D73&gt;=1.45,A73&gt;=6.15,A73&gt;=5.55),"versicolor",IF(AND(C73&gt;=4.9,D73&lt;1.7,D73&gt;=1.45,A73&gt;=6.15,A73&gt;=5.55),"virginica","shouldnthappen"))))))))))))</f>
        <v>virginica</v>
      </c>
      <c r="BD73" s="1" t="str">
        <f aca="false">IF(AND(C73&lt;2.35),"setosa",IF(AND(C73&lt;4.75,B73&lt;2.55,C73&gt;=2.35),"versicolor",IF(AND(C73&gt;=4.75,B73&lt;2.55,C73&gt;=2.35),"virginica",IF(AND(C73&lt;4.75,B73&gt;=2.55,C73&gt;=2.35),"versicolor",IF(AND(D73&gt;=1.75,C73&gt;=4.75,B73&gt;=2.55,C73&gt;=2.35),"virginica",IF(AND(A73&gt;=6.5,D73&lt;1.75,C73&gt;=4.75,B73&gt;=2.55,C73&gt;=2.35),"versicolor",IF(AND(A73&lt;6.05,A73&lt;6.5,D73&lt;1.75,C73&gt;=4.75,B73&gt;=2.55,C73&gt;=2.35),"versicolor",IF(AND(A73&gt;=6.05,A73&lt;6.5,D73&lt;1.75,C73&gt;=4.75,B73&gt;=2.55,C73&gt;=2.35),"virginica","shouldnthappen"))))))))</f>
        <v>virginica</v>
      </c>
      <c r="BE73" s="1" t="str">
        <f aca="false">IF(AND(C73&lt;2.5),"setosa",IF(AND(D73&lt;1.65,C73&lt;4.75,C73&gt;=2.5),"versicolor",IF(AND(D73&gt;=1.65,C73&lt;4.75,C73&gt;=2.5),"virginica",IF(AND(D73&gt;=1.75,C73&gt;=4.75,C73&gt;=2.5),"virginica",IF(AND(C73&lt;4.95,D73&lt;1.75,C73&gt;=4.75,C73&gt;=2.5),"versicolor",IF(AND(A73&lt;6.5,C73&gt;=4.95,D73&lt;1.75,C73&gt;=4.75,C73&gt;=2.5),"virginica",IF(AND(A73&gt;=6.5,C73&gt;=4.95,D73&lt;1.75,C73&gt;=4.75,C73&gt;=2.5),"versicolor","shouldnthappen")))))))</f>
        <v>virginica</v>
      </c>
      <c r="BF73" s="1" t="str">
        <f aca="false">IF(AND(G73&gt;=15.244),"virginica",IF(AND(C73&lt;3.2,B73&gt;=3.15,G73&lt;15.244),"setosa",IF(AND(A73&gt;=4.95,C73&lt;4.7,B73&lt;3.15,G73&lt;15.244),"versicolor",IF(AND(C73&gt;=5.15,C73&gt;=4.7,B73&lt;3.15,G73&lt;15.244),"virginica",IF(AND(A73&gt;=6.45,C73&gt;=3.2,B73&gt;=3.15,G73&lt;15.244),"virginica",IF(AND(D73&lt;0.95,A73&lt;4.95,C73&lt;4.7,B73&lt;3.15,G73&lt;15.244),"setosa",IF(AND(D73&gt;=0.95,A73&lt;4.95,C73&lt;4.7,B73&lt;3.15,G73&lt;15.244),"virginica",IF(AND(F73&lt;0.816,A73&lt;6.45,C73&gt;=3.2,B73&gt;=3.15,G73&lt;15.244),"virginica",IF(AND(F73&gt;=0.816,A73&lt;6.45,C73&gt;=3.2,B73&gt;=3.15,G73&lt;15.244),"versicolor",IF(AND(A73&gt;=6.5,B73&lt;3.05,C73&lt;5.15,C73&gt;=4.7,B73&lt;3.15,G73&lt;15.244),"versicolor",IF(AND(G73&lt;11.093,B73&gt;=3.05,C73&lt;5.15,C73&gt;=4.7,B73&lt;3.15,G73&lt;15.244),"virginica",IF(AND(G73&gt;=11.093,B73&gt;=3.05,C73&lt;5.15,C73&gt;=4.7,B73&lt;3.15,G73&lt;15.244),"versicolor",IF(AND(D73&gt;=1.7,A73&lt;6.5,B73&lt;3.05,C73&lt;5.15,C73&gt;=4.7,B73&lt;3.15,G73&lt;15.244),"virginica",IF(AND(G73&lt;7.498,D73&lt;1.7,A73&lt;6.5,B73&lt;3.05,C73&lt;5.15,C73&gt;=4.7,B73&lt;3.15,G73&lt;15.244),"virginica",IF(AND(G73&gt;=7.498,D73&lt;1.7,A73&lt;6.5,B73&lt;3.05,C73&lt;5.15,C73&gt;=4.7,B73&lt;3.15,G73&lt;15.244),"versicolor","shouldnthappen")))))))))))))))</f>
        <v>virginica</v>
      </c>
      <c r="BG73" s="1" t="str">
        <f aca="false">IF(AND(B73&gt;=3.35,C73&lt;4.85),"setosa",IF(AND(D73&gt;=1.75,C73&gt;=4.85),"virginica",IF(AND(D73&lt;0.75,B73&lt;3.35,C73&lt;4.85),"setosa",IF(AND(G73&gt;=13.879,D73&lt;1.75,C73&gt;=4.85),"versicolor",IF(AND(F73&gt;=0.9,D73&gt;=0.75,B73&lt;3.35,C73&lt;4.85),"virginica",IF(AND(F73&gt;=0.405,G73&lt;13.879,D73&lt;1.75,C73&gt;=4.85),"virginica",IF(AND(B73&gt;=2.55,F73&lt;0.9,D73&gt;=0.75,B73&lt;3.35,C73&lt;4.85),"versicolor",IF(AND(G73&lt;7.498,F73&lt;0.405,G73&lt;13.879,D73&lt;1.75,C73&gt;=4.85),"virginica",IF(AND(G73&gt;=7.498,F73&lt;0.405,G73&lt;13.879,D73&lt;1.75,C73&gt;=4.85),"versicolor",IF(AND(G73&lt;5.656,B73&lt;2.55,F73&lt;0.9,D73&gt;=0.75,B73&lt;3.35,C73&lt;4.85),"virginica",IF(AND(G73&gt;=5.656,B73&lt;2.55,F73&lt;0.9,D73&gt;=0.75,B73&lt;3.35,C73&lt;4.85),"versicolor","shouldnthappen")))))))))))</f>
        <v>virginica</v>
      </c>
      <c r="BH73" s="1" t="str">
        <f aca="false">IF(AND(D73&lt;0.7),"setosa",IF(AND(D73&gt;=1.65,A73&lt;6.65,D73&gt;=0.7),"virginica",IF(AND(D73&lt;1.55,A73&gt;=6.65,D73&gt;=0.7),"versicolor",IF(AND(D73&gt;=1.55,A73&gt;=6.65,D73&gt;=0.7),"virginica",IF(AND(F73&gt;=0.529,D73&lt;1.65,A73&lt;6.65,D73&gt;=0.7),"versicolor",IF(AND(C73&gt;=5.35,F73&lt;0.529,D73&lt;1.65,A73&lt;6.65,D73&gt;=0.7),"virginica",IF(AND(G73&gt;=7.411,C73&lt;5.35,F73&lt;0.529,D73&lt;1.65,A73&lt;6.65,D73&gt;=0.7),"versicolor",IF(AND(G73&lt;6.927,G73&lt;7.411,C73&lt;5.35,F73&lt;0.529,D73&lt;1.65,A73&lt;6.65,D73&gt;=0.7),"versicolor",IF(AND(G73&gt;=6.927,G73&lt;7.411,C73&lt;5.35,F73&lt;0.529,D73&lt;1.65,A73&lt;6.65,D73&gt;=0.7),"virginica","shouldnthappen")))))))))</f>
        <v>virginica</v>
      </c>
      <c r="BI73" s="1" t="str">
        <f aca="false">IF(AND(D73&gt;=1.7),"virginica",IF(AND(D73&lt;0.7,D73&lt;1.7),"setosa",IF(AND(D73&lt;1.45,G73&lt;7.37,D73&gt;=0.7,D73&lt;1.7),"versicolor",IF(AND(D73&gt;=1.45,G73&lt;7.37,D73&gt;=0.7,D73&lt;1.7),"virginica",IF(AND(B73&gt;=2.65,G73&gt;=7.37,D73&gt;=0.7,D73&lt;1.7),"versicolor",IF(AND(C73&lt;5.05,B73&lt;2.65,G73&gt;=7.37,D73&gt;=0.7,D73&lt;1.7),"versicolor",IF(AND(C73&gt;=5.05,B73&lt;2.65,G73&gt;=7.37,D73&gt;=0.7,D73&lt;1.7),"virginica","shouldnthappen")))))))</f>
        <v>virginica</v>
      </c>
    </row>
    <row r="74" customFormat="false" ht="13.8" hidden="false" customHeight="false" outlineLevel="0" collapsed="false">
      <c r="A74" s="1" t="n">
        <v>6.4</v>
      </c>
      <c r="B74" s="1" t="n">
        <v>2.8</v>
      </c>
      <c r="C74" s="1" t="n">
        <v>5.6</v>
      </c>
      <c r="D74" s="1" t="n">
        <v>2.1</v>
      </c>
      <c r="E74" s="1" t="s">
        <v>93</v>
      </c>
      <c r="F74" s="1" t="n">
        <v>0.46688442863524</v>
      </c>
      <c r="G74" s="1" t="n">
        <v>11.2947897413746</v>
      </c>
      <c r="H74" s="11" t="str">
        <f aca="false">E74</f>
        <v>virginica</v>
      </c>
      <c r="I74" s="1" t="str">
        <f aca="false">INDEX(L74:BI74, MODE(MATCH(L74:BI74, L74:BI74, 0 )))</f>
        <v>virginica</v>
      </c>
      <c r="J74" s="12" t="n">
        <f aca="false">COUNTIF(L74:BI74, H74) / COUNTA(L74:BI74)</f>
        <v>0.98</v>
      </c>
      <c r="K74" s="13" t="n">
        <f aca="false">I74=H74</f>
        <v>1</v>
      </c>
      <c r="L74" s="1" t="str">
        <f aca="false">IF(AND(C74&lt;3.65,B74&gt;=3.35),"setosa",IF(AND(C74&gt;=3.65,B74&gt;=3.35),"virginica",IF(AND(C74&lt;2.35,C74&lt;4.85,B74&lt;3.35),"setosa",IF(AND(F74&gt;=0.899,C74&gt;=2.35,C74&lt;4.85,B74&lt;3.35),"virginica",IF(AND(G74&gt;=8.268,B74&lt;2.75,C74&gt;=4.85,B74&lt;3.35),"virginica",IF(AND(D74&lt;1.55,B74&gt;=2.75,C74&gt;=4.85,B74&lt;3.35),"versicolor",IF(AND(D74&gt;=1.55,B74&gt;=2.75,C74&gt;=4.85,B74&lt;3.35),"virginica",IF(AND(G74&lt;6.537,F74&lt;0.899,C74&gt;=2.35,C74&lt;4.85,B74&lt;3.35),"virginica",IF(AND(G74&gt;=6.537,F74&lt;0.899,C74&gt;=2.35,C74&lt;4.85,B74&lt;3.35),"versicolor",IF(AND(G74&lt;6.878,G74&lt;8.268,B74&lt;2.75,C74&gt;=4.85,B74&lt;3.35),"virginica",IF(AND(G74&gt;=6.878,G74&lt;8.268,B74&lt;2.75,C74&gt;=4.85,B74&lt;3.35),"versicolor","shouldnthappen")))))))))))</f>
        <v>virginica</v>
      </c>
      <c r="M74" s="1" t="str">
        <f aca="false">IF(AND(C74&lt;2.6),"setosa",IF(AND(D74&gt;=1.75,C74&gt;=2.6),"virginica",IF(AND(G74&lt;6.094,D74&lt;1.75,C74&gt;=2.6),"virginica",IF(AND(D74&lt;1.35,G74&gt;=6.094,D74&lt;1.75,C74&gt;=2.6),"versicolor",IF(AND(C74&lt;5.05,D74&gt;=1.35,G74&gt;=6.094,D74&lt;1.75,C74&gt;=2.6),"versicolor",IF(AND(C74&gt;=5.05,D74&gt;=1.35,G74&gt;=6.094,D74&lt;1.75,C74&gt;=2.6),"virginica","shouldnthappen"))))))</f>
        <v>virginica</v>
      </c>
      <c r="N74" s="1" t="str">
        <f aca="false">IF(AND(A74&lt;6.6,B74&gt;=3.45),"setosa",IF(AND(A74&gt;=6.6,B74&gt;=3.45),"virginica",IF(AND(D74&lt;0.7,C74&lt;4.75,B74&lt;3.45),"setosa",IF(AND(D74&gt;=0.7,C74&lt;4.75,B74&lt;3.45),"versicolor",IF(AND(C74&gt;=5.15,C74&gt;=4.75,B74&lt;3.45),"virginica",IF(AND(D74&gt;=1.7,A74&lt;6.5,C74&lt;5.15,C74&gt;=4.75,B74&lt;3.45),"virginica",IF(AND(C74&lt;5.05,A74&gt;=6.5,C74&lt;5.15,C74&gt;=4.75,B74&lt;3.45),"versicolor",IF(AND(C74&gt;=5.05,A74&gt;=6.5,C74&lt;5.15,C74&gt;=4.75,B74&lt;3.45),"virginica",IF(AND(G74&lt;7.498,D74&lt;1.7,A74&lt;6.5,C74&lt;5.15,C74&gt;=4.75,B74&lt;3.45),"virginica",IF(AND(G74&gt;=7.498,D74&lt;1.7,A74&lt;6.5,C74&lt;5.15,C74&gt;=4.75,B74&lt;3.45),"versicolor","shouldnthappen"))))))))))</f>
        <v>virginica</v>
      </c>
      <c r="O74" s="1" t="str">
        <f aca="false">IF(AND(D74&lt;0.75),"setosa",IF(AND(C74&lt;4.75,C74&lt;4.85,D74&gt;=0.75),"versicolor",IF(AND(A74&gt;=6.05,C74&gt;=4.85,D74&gt;=0.75),"virginica",IF(AND(D74&lt;1.6,C74&gt;=4.75,C74&lt;4.85,D74&gt;=0.75),"versicolor",IF(AND(D74&gt;=1.6,C74&gt;=4.75,C74&lt;4.85,D74&gt;=0.75),"virginica",IF(AND(A74&lt;5.9,A74&lt;6.05,C74&gt;=4.85,D74&gt;=0.75),"virginica",IF(AND(A74&gt;=5.9,A74&lt;6.05,C74&gt;=4.85,D74&gt;=0.75),"versicolor","shouldnthappen")))))))</f>
        <v>virginica</v>
      </c>
      <c r="P74" s="1" t="str">
        <f aca="false">IF(AND(D74&lt;0.75),"setosa",IF(AND(A74&lt;5.55,D74&gt;=0.75),"versicolor",IF(AND(D74&gt;=1.7,G74&lt;13.158,A74&gt;=5.55,D74&gt;=0.75),"virginica",IF(AND(B74&lt;2.45,D74&lt;1.7,G74&lt;13.158,A74&gt;=5.55,D74&gt;=0.75),"virginica",IF(AND(B74&gt;=2.45,D74&lt;1.7,G74&lt;13.158,A74&gt;=5.55,D74&gt;=0.75),"versicolor",IF(AND(B74&gt;=3.05,G74&lt;15.551,G74&gt;=13.158,A74&gt;=5.55,D74&gt;=0.75),"versicolor",IF(AND(B74&lt;2.9,G74&gt;=15.551,G74&gt;=13.158,A74&gt;=5.55,D74&gt;=0.75),"versicolor",IF(AND(B74&gt;=2.9,G74&gt;=15.551,G74&gt;=13.158,A74&gt;=5.55,D74&gt;=0.75),"virginica",IF(AND(D74&lt;1.3,G74&lt;14.221,B74&lt;3.05,G74&lt;15.551,G74&gt;=13.158,A74&gt;=5.55,D74&gt;=0.75),"versicolor",IF(AND(D74&gt;=1.3,G74&lt;14.221,B74&lt;3.05,G74&lt;15.551,G74&gt;=13.158,A74&gt;=5.55,D74&gt;=0.75),"virginica",IF(AND(C74&lt;4.9,G74&gt;=14.221,B74&lt;3.05,G74&lt;15.551,G74&gt;=13.158,A74&gt;=5.55,D74&gt;=0.75),"versicolor",IF(AND(C74&gt;=4.9,G74&gt;=14.221,B74&lt;3.05,G74&lt;15.551,G74&gt;=13.158,A74&gt;=5.55,D74&gt;=0.75),"virginica","shouldnthappen"))))))))))))</f>
        <v>virginica</v>
      </c>
      <c r="Q74" s="1" t="str">
        <f aca="false">IF(AND(C74&lt;2.6),"setosa",IF(AND(A74&gt;=4.95,C74&lt;4.75,C74&gt;=2.6),"versicolor",IF(AND(D74&gt;=1.75,C74&gt;=4.75,C74&gt;=2.6),"virginica",IF(AND(B74&lt;2.45,A74&lt;4.95,C74&lt;4.75,C74&gt;=2.6),"versicolor",IF(AND(B74&gt;=2.45,A74&lt;4.95,C74&lt;4.75,C74&gt;=2.6),"virginica",IF(AND(G74&lt;7.498,D74&lt;1.75,C74&gt;=4.75,C74&gt;=2.6),"virginica",IF(AND(F74&lt;0.417,G74&gt;=7.498,D74&lt;1.75,C74&gt;=4.75,C74&gt;=2.6),"versicolor",IF(AND(F74&lt;0.442,F74&gt;=0.417,G74&gt;=7.498,D74&lt;1.75,C74&gt;=4.75,C74&gt;=2.6),"virginica",IF(AND(F74&gt;=0.442,F74&gt;=0.417,G74&gt;=7.498,D74&lt;1.75,C74&gt;=4.75,C74&gt;=2.6),"versicolor","shouldnthappen")))))))))</f>
        <v>virginica</v>
      </c>
      <c r="R74" s="1" t="str">
        <f aca="false">IF(AND(D74&lt;0.75),"setosa",IF(AND(D74&lt;1.75,A74&gt;=6.25,D74&gt;=0.75),"versicolor",IF(AND(D74&gt;=1.75,A74&gt;=6.25,D74&gt;=0.75),"virginica",IF(AND(D74&lt;1.6,C74&lt;4.75,A74&lt;6.25,D74&gt;=0.75),"versicolor",IF(AND(D74&gt;=1.6,C74&lt;4.75,A74&lt;6.25,D74&gt;=0.75),"virginica",IF(AND(G74&lt;6.998,C74&gt;=4.75,A74&lt;6.25,D74&gt;=0.75),"virginica",IF(AND(A74&lt;6.05,G74&gt;=6.998,C74&gt;=4.75,A74&lt;6.25,D74&gt;=0.75),"versicolor",IF(AND(A74&gt;=6.05,G74&gt;=6.998,C74&gt;=4.75,A74&lt;6.25,D74&gt;=0.75),"virginica","shouldnthappen"))))))))</f>
        <v>virginica</v>
      </c>
      <c r="S74" s="1" t="str">
        <f aca="false">IF(AND(B74&gt;=3.05,A74&lt;5.45),"setosa",IF(AND(C74&lt;2.2,B74&lt;3.05,A74&lt;5.45),"setosa",IF(AND(C74&gt;=2.2,B74&lt;3.05,A74&lt;5.45),"versicolor",IF(AND(B74&lt;3.7,C74&lt;4.8,A74&gt;=5.45),"versicolor",IF(AND(B74&gt;=3.7,C74&lt;4.8,A74&gt;=5.45),"setosa",IF(AND(G74&lt;13.757,C74&lt;5.05,C74&gt;=4.8,A74&gt;=5.45),"virginica",IF(AND(G74&gt;=13.757,C74&lt;5.05,C74&gt;=4.8,A74&gt;=5.45),"versicolor",IF(AND(C74&gt;=5.15,C74&gt;=5.05,C74&gt;=4.8,A74&gt;=5.45),"virginica",IF(AND(A74&lt;5.95,C74&lt;5.15,C74&gt;=5.05,C74&gt;=4.8,A74&gt;=5.45),"virginica",IF(AND(D74&gt;=1.8,A74&gt;=5.95,C74&lt;5.15,C74&gt;=5.05,C74&gt;=4.8,A74&gt;=5.45),"virginica",IF(AND(B74&lt;2.75,D74&lt;1.8,A74&gt;=5.95,C74&lt;5.15,C74&gt;=5.05,C74&gt;=4.8,A74&gt;=5.45),"versicolor",IF(AND(B74&gt;=2.75,D74&lt;1.8,A74&gt;=5.95,C74&lt;5.15,C74&gt;=5.05,C74&gt;=4.8,A74&gt;=5.45),"virginica","shouldnthappen"))))))))))))</f>
        <v>virginica</v>
      </c>
      <c r="T74" s="1" t="str">
        <f aca="false">IF(AND(C74&lt;2.6),"setosa",IF(AND(D74&lt;1.65,C74&lt;4.75,C74&gt;=2.6),"versicolor",IF(AND(D74&gt;=1.65,C74&lt;4.75,C74&gt;=2.6),"virginica",IF(AND(G74&gt;=8.494,A74&lt;6.6,C74&gt;=4.75,C74&gt;=2.6),"virginica",IF(AND(C74&lt;5.2,A74&gt;=6.6,C74&gt;=4.75,C74&gt;=2.6),"versicolor",IF(AND(C74&gt;=5.2,A74&gt;=6.6,C74&gt;=4.75,C74&gt;=2.6),"virginica",IF(AND(A74&lt;5.95,G74&lt;8.494,A74&lt;6.6,C74&gt;=4.75,C74&gt;=2.6),"virginica",IF(AND(A74&gt;=5.95,G74&lt;8.494,A74&lt;6.6,C74&gt;=4.75,C74&gt;=2.6),"versicolor","shouldnthappen"))))))))</f>
        <v>virginica</v>
      </c>
      <c r="U74" s="1" t="str">
        <f aca="false">IF(AND(C74&lt;3.65,B74&gt;=3.35),"setosa",IF(AND(C74&gt;=3.65,B74&gt;=3.35),"virginica",IF(AND(C74&lt;2.35,A74&lt;6.25,B74&lt;3.35),"setosa",IF(AND(C74&lt;4.85,A74&gt;=6.25,B74&lt;3.35),"versicolor",IF(AND(G74&gt;=15.426,C74&gt;=2.35,A74&lt;6.25,B74&lt;3.35),"virginica",IF(AND(D74&gt;=1.55,C74&gt;=4.85,A74&gt;=6.25,B74&lt;3.35),"virginica",IF(AND(D74&lt;1.8,G74&lt;15.426,C74&gt;=2.35,A74&lt;6.25,B74&lt;3.35),"versicolor",IF(AND(D74&gt;=1.8,G74&lt;15.426,C74&gt;=2.35,A74&lt;6.25,B74&lt;3.35),"virginica",IF(AND(B74&lt;2.95,D74&lt;1.55,C74&gt;=4.85,A74&gt;=6.25,B74&lt;3.35),"virginica",IF(AND(B74&gt;=2.95,D74&lt;1.55,C74&gt;=4.85,A74&gt;=6.25,B74&lt;3.35),"versicolor","shouldnthappen"))))))))))</f>
        <v>virginica</v>
      </c>
      <c r="V74" s="1" t="str">
        <f aca="false">IF(AND(C74&lt;2.6),"setosa",IF(AND(C74&gt;=4.85,C74&gt;=2.6),"virginica",IF(AND(F74&gt;=0.9,C74&lt;4.85,C74&gt;=2.6),"virginica",IF(AND(G74&lt;5.656,F74&lt;0.9,C74&lt;4.85,C74&gt;=2.6),"virginica",IF(AND(G74&gt;=5.656,F74&lt;0.9,C74&lt;4.85,C74&gt;=2.6),"versicolor","shouldnthappen")))))</f>
        <v>virginica</v>
      </c>
      <c r="W74" s="1" t="str">
        <f aca="false">IF(AND(D74&gt;=1.75,G74&gt;=13.795),"virginica",IF(AND(D74&gt;=1.5,G74&gt;=12.335,G74&lt;13.795),"virginica",IF(AND(C74&lt;2.45,C74&lt;4.85,G74&lt;12.335,G74&lt;13.795),"setosa",IF(AND(C74&gt;=2.45,C74&lt;4.85,G74&lt;12.335,G74&lt;13.795),"versicolor",IF(AND(D74&gt;=1.7,C74&gt;=4.85,G74&lt;12.335,G74&lt;13.795),"virginica",IF(AND(B74&gt;=3.25,D74&lt;1.5,G74&gt;=12.335,G74&lt;13.795),"setosa",IF(AND(D74&lt;1,F74&lt;0.255,D74&lt;1.75,G74&gt;=13.795),"setosa",IF(AND(D74&gt;=1,F74&lt;0.255,D74&lt;1.75,G74&gt;=13.795),"versicolor",IF(AND(A74&lt;5.4,F74&gt;=0.255,D74&lt;1.75,G74&gt;=13.795),"setosa",IF(AND(A74&gt;=5.4,F74&gt;=0.255,D74&lt;1.75,G74&gt;=13.795),"versicolor",IF(AND(A74&lt;6.15,D74&lt;1.7,C74&gt;=4.85,G74&lt;12.335,G74&lt;13.795),"versicolor",IF(AND(A74&gt;=6.15,D74&lt;1.7,C74&gt;=4.85,G74&lt;12.335,G74&lt;13.795),"virginica",IF(AND(C74&lt;5,B74&lt;3.25,D74&lt;1.5,G74&gt;=12.335,G74&lt;13.795),"versicolor",IF(AND(C74&gt;=5,B74&lt;3.25,D74&lt;1.5,G74&gt;=12.335,G74&lt;13.795),"virginica","shouldnthappen"))))))))))))))</f>
        <v>virginica</v>
      </c>
      <c r="X74" s="1" t="str">
        <f aca="false">IF(AND(C74&lt;2.5,A74&lt;5.55),"setosa",IF(AND(F74&lt;0.096,A74&gt;=5.55),"virginica",IF(AND(D74&lt;1.6,C74&gt;=2.5,A74&lt;5.55),"versicolor",IF(AND(D74&gt;=1.6,C74&gt;=2.5,A74&lt;5.55),"virginica",IF(AND(F74&gt;=0.156,C74&lt;4.75,F74&gt;=0.096,A74&gt;=5.55),"versicolor",IF(AND(D74&gt;=1.75,C74&gt;=4.75,F74&gt;=0.096,A74&gt;=5.55),"virginica",IF(AND(B74&lt;3.3,F74&lt;0.156,C74&lt;4.75,F74&gt;=0.096,A74&gt;=5.55),"versicolor",IF(AND(B74&gt;=3.3,F74&lt;0.156,C74&lt;4.75,F74&gt;=0.096,A74&gt;=5.55),"setosa",IF(AND(B74&lt;2.45,A74&lt;6.05,D74&lt;1.75,C74&gt;=4.75,F74&gt;=0.096,A74&gt;=5.55),"virginica",IF(AND(B74&gt;=2.45,A74&lt;6.05,D74&lt;1.75,C74&gt;=4.75,F74&gt;=0.096,A74&gt;=5.55),"versicolor",IF(AND(F74&lt;0.205,A74&gt;=6.05,D74&lt;1.75,C74&gt;=4.75,F74&gt;=0.096,A74&gt;=5.55),"versicolor",IF(AND(F74&gt;=0.205,A74&gt;=6.05,D74&lt;1.75,C74&gt;=4.75,F74&gt;=0.096,A74&gt;=5.55),"virginica","shouldnthappen"))))))))))))</f>
        <v>virginica</v>
      </c>
      <c r="Y74" s="1" t="str">
        <f aca="false">IF(AND(C74&lt;2.35,A74&lt;5.55),"setosa",IF(AND(C74&gt;=5.05,A74&gt;=5.55),"virginica",IF(AND(D74&lt;1.6,C74&gt;=2.35,A74&lt;5.55),"versicolor",IF(AND(D74&gt;=1.6,C74&gt;=2.35,A74&lt;5.55),"virginica",IF(AND(D74&gt;=1.75,C74&lt;5.05,A74&gt;=5.55),"virginica",IF(AND(B74&gt;=3.55,D74&lt;1.75,C74&lt;5.05,A74&gt;=5.55),"setosa",IF(AND(G74&lt;6.3,B74&lt;3.55,D74&lt;1.75,C74&lt;5.05,A74&gt;=5.55),"virginica",IF(AND(G74&gt;=6.3,B74&lt;3.55,D74&lt;1.75,C74&lt;5.05,A74&gt;=5.55),"versicolor","shouldnthappen"))))))))</f>
        <v>virginica</v>
      </c>
      <c r="Z74" s="1" t="str">
        <f aca="false">IF(AND(D74&lt;0.75),"setosa",IF(AND(B74&gt;=2.55,C74&lt;4.85,D74&gt;=0.75),"versicolor",IF(AND(D74&gt;=1.7,C74&gt;=4.85,D74&gt;=0.75),"virginica",IF(AND(D74&lt;1.6,B74&lt;2.55,C74&lt;4.85,D74&gt;=0.75),"versicolor",IF(AND(D74&gt;=1.6,B74&lt;2.55,C74&lt;4.85,D74&gt;=0.75),"virginica",IF(AND(B74&lt;2.65,D74&lt;1.7,C74&gt;=4.85,D74&gt;=0.75),"virginica",IF(AND(F74&lt;0.325,B74&gt;=2.65,D74&lt;1.7,C74&gt;=4.85,D74&gt;=0.75),"virginica",IF(AND(G74&lt;10.717,F74&gt;=0.325,B74&gt;=2.65,D74&lt;1.7,C74&gt;=4.85,D74&gt;=0.75),"versicolor",IF(AND(G74&gt;=10.717,F74&gt;=0.325,B74&gt;=2.65,D74&lt;1.7,C74&gt;=4.85,D74&gt;=0.75),"virginica","shouldnthappen")))))))))</f>
        <v>virginica</v>
      </c>
      <c r="AA74" s="1" t="str">
        <f aca="false">IF(AND(D74&lt;0.75),"setosa",IF(AND(D74&gt;=1.75,D74&gt;=0.75),"virginica",IF(AND(F74&gt;=0.455,D74&lt;1.75,D74&gt;=0.75),"versicolor",IF(AND(D74&lt;1.45,F74&lt;0.455,D74&lt;1.75,D74&gt;=0.75),"versicolor",IF(AND(F74&lt;0.247,D74&gt;=1.45,F74&lt;0.455,D74&lt;1.75,D74&gt;=0.75),"versicolor",IF(AND(F74&gt;=0.247,D74&gt;=1.45,F74&lt;0.455,D74&lt;1.75,D74&gt;=0.75),"virginica","shouldnthappen"))))))</f>
        <v>virginica</v>
      </c>
      <c r="AB74" s="1" t="str">
        <f aca="false">IF(AND(F74&gt;=0.221,B74&gt;=3.35),"setosa",IF(AND(A74&lt;5.3,F74&gt;=0.683,B74&lt;3.35),"setosa",IF(AND(A74&lt;6.45,F74&lt;0.221,B74&gt;=3.35),"setosa",IF(AND(A74&gt;=6.45,F74&lt;0.221,B74&gt;=3.35),"virginica",IF(AND(G74&lt;6.3,A74&lt;6.25,F74&lt;0.683,B74&lt;3.35),"virginica",IF(AND(G74&lt;13.795,A74&gt;=6.25,F74&lt;0.683,B74&lt;3.35),"virginica",IF(AND(D74&lt;1.65,A74&gt;=5.3,F74&gt;=0.683,B74&lt;3.35),"versicolor",IF(AND(D74&gt;=1.65,A74&gt;=5.3,F74&gt;=0.683,B74&lt;3.35),"virginica",IF(AND(D74&lt;0.6,G74&gt;=6.3,A74&lt;6.25,F74&lt;0.683,B74&lt;3.35),"setosa",IF(AND(D74&lt;1.7,G74&gt;=13.795,A74&gt;=6.25,F74&lt;0.683,B74&lt;3.35),"versicolor",IF(AND(D74&gt;=1.7,G74&gt;=13.795,A74&gt;=6.25,F74&lt;0.683,B74&lt;3.35),"virginica",IF(AND(C74&gt;=5.35,D74&gt;=0.6,G74&gt;=6.3,A74&lt;6.25,F74&lt;0.683,B74&lt;3.35),"virginica",IF(AND(D74&lt;1.75,C74&lt;5.35,D74&gt;=0.6,G74&gt;=6.3,A74&lt;6.25,F74&lt;0.683,B74&lt;3.35),"versicolor",IF(AND(D74&gt;=1.75,C74&lt;5.35,D74&gt;=0.6,G74&gt;=6.3,A74&lt;6.25,F74&lt;0.683,B74&lt;3.35),"virginica","shouldnthappen"))))))))))))))</f>
        <v>virginica</v>
      </c>
      <c r="AC74" s="1" t="str">
        <f aca="false">IF(AND(B74&gt;=3.3),"setosa",IF(AND(C74&lt;2.45,D74&lt;1.55,B74&lt;3.3),"setosa",IF(AND(F74&gt;=0.211,D74&gt;=1.55,B74&lt;3.3),"virginica",IF(AND(C74&lt;4.9,C74&gt;=2.45,D74&lt;1.55,B74&lt;3.3),"versicolor",IF(AND(C74&gt;=4.9,C74&gt;=2.45,D74&lt;1.55,B74&lt;3.3),"virginica",IF(AND(F74&lt;0.138,F74&lt;0.211,D74&gt;=1.55,B74&lt;3.3),"virginica",IF(AND(F74&gt;=0.138,F74&lt;0.211,D74&gt;=1.55,B74&lt;3.3),"versicolor","shouldnthappen")))))))</f>
        <v>virginica</v>
      </c>
      <c r="AD74" s="1" t="str">
        <f aca="false">IF(AND(D74&gt;=1.75),"virginica",IF(AND(D74&lt;0.75,D74&lt;1.75),"setosa",IF(AND(D74&lt;1.35,D74&gt;=0.75,D74&lt;1.75),"versicolor",IF(AND(B74&lt;2.6,C74&lt;4.85,D74&gt;=1.35,D74&gt;=0.75,D74&lt;1.75),"virginica",IF(AND(B74&gt;=2.6,C74&lt;4.85,D74&gt;=1.35,D74&gt;=0.75,D74&lt;1.75),"versicolor",IF(AND(A74&lt;6.4,C74&gt;=4.85,D74&gt;=1.35,D74&gt;=0.75,D74&lt;1.75),"virginica",IF(AND(A74&gt;=6.4,C74&gt;=4.85,D74&gt;=1.35,D74&gt;=0.75,D74&lt;1.75),"versicolor","shouldnthappen")))))))</f>
        <v>virginica</v>
      </c>
      <c r="AE74" s="1" t="str">
        <f aca="false">IF(AND(C74&lt;2.45),"setosa",IF(AND(F74&lt;0.07,C74&gt;=2.45),"virginica",IF(AND(A74&gt;=5,C74&lt;4.75,F74&gt;=0.07,C74&gt;=2.45),"versicolor",IF(AND(F74&lt;0.182,C74&gt;=4.75,F74&gt;=0.07,C74&gt;=2.45),"versicolor",IF(AND(B74&lt;2.45,A74&lt;5,C74&lt;4.75,F74&gt;=0.07,C74&gt;=2.45),"versicolor",IF(AND(B74&gt;=2.45,A74&lt;5,C74&lt;4.75,F74&gt;=0.07,C74&gt;=2.45),"virginica",IF(AND(F74&gt;=0.468,F74&gt;=0.182,C74&gt;=4.75,F74&gt;=0.07,C74&gt;=2.45),"virginica",IF(AND(A74&gt;=6.85,F74&lt;0.468,F74&gt;=0.182,C74&gt;=4.75,F74&gt;=0.07,C74&gt;=2.45),"virginica",IF(AND(B74&lt;2.6,A74&lt;6.85,F74&lt;0.468,F74&gt;=0.182,C74&gt;=4.75,F74&gt;=0.07,C74&gt;=2.45),"virginica",IF(AND(B74&gt;=2.6,A74&lt;6.85,F74&lt;0.468,F74&gt;=0.182,C74&gt;=4.75,F74&gt;=0.07,C74&gt;=2.45),"versicolor","shouldnthappen"))))))))))</f>
        <v>versicolor</v>
      </c>
      <c r="AF74" s="1" t="str">
        <f aca="false">IF(AND(D74&lt;0.75,A74&lt;5.45),"setosa",IF(AND(D74&gt;=1.75,A74&gt;=5.45),"virginica",IF(AND(G74&lt;6.094,D74&gt;=0.75,A74&lt;5.45),"virginica",IF(AND(G74&gt;=6.094,D74&gt;=0.75,A74&lt;5.45),"versicolor",IF(AND(C74&lt;2.75,D74&lt;1.75,A74&gt;=5.45),"setosa",IF(AND(D74&lt;1.45,C74&gt;=2.75,D74&lt;1.75,A74&gt;=5.45),"versicolor",IF(AND(B74&lt;2.75,D74&gt;=1.45,C74&gt;=2.75,D74&lt;1.75,A74&gt;=5.45),"versicolor",IF(AND(C74&lt;5.05,B74&gt;=2.75,D74&gt;=1.45,C74&gt;=2.75,D74&lt;1.75,A74&gt;=5.45),"versicolor",IF(AND(C74&gt;=5.05,B74&gt;=2.75,D74&gt;=1.45,C74&gt;=2.75,D74&lt;1.75,A74&gt;=5.45),"virginica","shouldnthappen")))))))))</f>
        <v>virginica</v>
      </c>
      <c r="AG74" s="1" t="str">
        <f aca="false">IF(AND(D74&lt;0.65,G74&lt;8.868,A74&lt;5.3),"setosa",IF(AND(C74&lt;2.6,G74&gt;=8.868,A74&lt;5.3),"setosa",IF(AND(C74&gt;=2.6,G74&gt;=8.868,A74&lt;5.3),"versicolor",IF(AND(C74&gt;=4.95,D74&lt;1.55,A74&gt;=5.3),"virginica",IF(AND(G74&lt;13.795,D74&gt;=1.55,A74&gt;=5.3),"virginica",IF(AND(C74&lt;3.75,D74&gt;=0.65,G74&lt;8.868,A74&lt;5.3),"versicolor",IF(AND(C74&gt;=3.75,D74&gt;=0.65,G74&lt;8.868,A74&lt;5.3),"virginica",IF(AND(C74&lt;2.6,C74&lt;4.95,D74&lt;1.55,A74&gt;=5.3),"setosa",IF(AND(C74&gt;=2.6,C74&lt;4.95,D74&lt;1.55,A74&gt;=5.3),"versicolor",IF(AND(C74&lt;4.75,G74&gt;=13.795,D74&gt;=1.55,A74&gt;=5.3),"versicolor",IF(AND(C74&gt;=4.75,G74&gt;=13.795,D74&gt;=1.55,A74&gt;=5.3),"virginica","shouldnthappen")))))))))))</f>
        <v>virginica</v>
      </c>
      <c r="AH74" s="1" t="str">
        <f aca="false">IF(AND(D74&lt;0.75),"setosa",IF(AND(C74&lt;4.75,D74&gt;=0.75),"versicolor",IF(AND(G74&lt;13.757,C74&gt;=4.75,D74&gt;=0.75),"virginica",IF(AND(B74&lt;3.05,G74&gt;=13.757,C74&gt;=4.75,D74&gt;=0.75),"virginica",IF(AND(A74&lt;6.65,B74&gt;=3.05,G74&gt;=13.757,C74&gt;=4.75,D74&gt;=0.75),"virginica",IF(AND(A74&gt;=6.65,B74&gt;=3.05,G74&gt;=13.757,C74&gt;=4.75,D74&gt;=0.75),"versicolor","shouldnthappen"))))))</f>
        <v>virginica</v>
      </c>
      <c r="AI74" s="1" t="str">
        <f aca="false">IF(AND(D74&lt;0.7),"setosa",IF(AND(C74&lt;4.75,D74&gt;=0.7),"versicolor",IF(AND(A74&lt;6.6,F74&lt;0.482,C74&gt;=4.75,D74&gt;=0.7),"virginica",IF(AND(C74&gt;=4.95,F74&gt;=0.482,C74&gt;=4.75,D74&gt;=0.7),"virginica",IF(AND(D74&lt;1.9,A74&gt;=6.6,F74&lt;0.482,C74&gt;=4.75,D74&gt;=0.7),"versicolor",IF(AND(D74&gt;=1.9,A74&gt;=6.6,F74&lt;0.482,C74&gt;=4.75,D74&gt;=0.7),"virginica",IF(AND(F74&gt;=0.766,C74&lt;4.95,F74&gt;=0.482,C74&gt;=4.75,D74&gt;=0.7),"virginica",IF(AND(B74&lt;2.95,F74&lt;0.766,C74&lt;4.95,F74&gt;=0.482,C74&gt;=4.75,D74&gt;=0.7),"virginica",IF(AND(B74&gt;=2.95,F74&lt;0.766,C74&lt;4.95,F74&gt;=0.482,C74&gt;=4.75,D74&gt;=0.7),"versicolor","shouldnthappen")))))))))</f>
        <v>virginica</v>
      </c>
      <c r="AJ74" s="1" t="str">
        <f aca="false">IF(AND(C74&lt;2.45,C74&lt;4.75),"setosa",IF(AND(D74&gt;=1.65,C74&gt;=4.75),"virginica",IF(AND(A74&lt;4.95,C74&gt;=2.45,C74&lt;4.75),"virginica",IF(AND(A74&gt;=4.95,C74&gt;=2.45,C74&lt;4.75),"versicolor",IF(AND(B74&lt;2.95,D74&lt;1.65,C74&gt;=4.75),"virginica",IF(AND(B74&gt;=2.95,D74&lt;1.65,C74&gt;=4.75),"versicolor","shouldnthappen"))))))</f>
        <v>virginica</v>
      </c>
      <c r="AK74" s="1" t="str">
        <f aca="false">IF(AND(D74&lt;0.75,A74&lt;5.45),"setosa",IF(AND(B74&lt;2.45,D74&gt;=0.75,A74&lt;5.45),"versicolor",IF(AND(A74&gt;=5.55,C74&lt;4.75,A74&gt;=5.45),"versicolor",IF(AND(C74&gt;=5.15,C74&gt;=4.75,A74&gt;=5.45),"virginica",IF(AND(G74&lt;6.094,B74&gt;=2.45,D74&gt;=0.75,A74&lt;5.45),"virginica",IF(AND(G74&gt;=6.094,B74&gt;=2.45,D74&gt;=0.75,A74&lt;5.45),"versicolor",IF(AND(D74&lt;0.6,A74&lt;5.55,C74&lt;4.75,A74&gt;=5.45),"setosa",IF(AND(D74&gt;=0.6,A74&lt;5.55,C74&lt;4.75,A74&gt;=5.45),"versicolor",IF(AND(C74&lt;4.95,C74&lt;5.15,C74&gt;=4.75,A74&gt;=5.45),"virginica",IF(AND(G74&lt;12.627,C74&lt;5.05,C74&gt;=4.95,C74&lt;5.15,C74&gt;=4.75,A74&gt;=5.45),"virginica",IF(AND(G74&gt;=12.627,C74&lt;5.05,C74&gt;=4.95,C74&lt;5.15,C74&gt;=4.75,A74&gt;=5.45),"versicolor",IF(AND(D74&lt;1.7,C74&gt;=5.05,C74&gt;=4.95,C74&lt;5.15,C74&gt;=4.75,A74&gt;=5.45),"versicolor",IF(AND(D74&gt;=1.7,C74&gt;=5.05,C74&gt;=4.95,C74&lt;5.15,C74&gt;=4.75,A74&gt;=5.45),"virginica","shouldnthappen")))))))))))))</f>
        <v>virginica</v>
      </c>
      <c r="AL74" s="1" t="str">
        <f aca="false">IF(AND(B74&lt;2.45,B74&lt;3.15),"versicolor",IF(AND(D74&lt;0.95,G74&lt;15.141,B74&gt;=3.15),"setosa",IF(AND(G74&lt;15.429,G74&gt;=15.141,B74&gt;=3.15),"versicolor",IF(AND(G74&gt;=15.429,G74&gt;=15.141,B74&gt;=3.15),"virginica",IF(AND(C74&lt;2.3,C74&lt;4.75,B74&gt;=2.45,B74&lt;3.15),"setosa",IF(AND(G74&gt;=16.072,C74&gt;=4.75,B74&gt;=2.45,B74&lt;3.15),"versicolor",IF(AND(G74&lt;11.833,D74&gt;=0.95,G74&lt;15.141,B74&gt;=3.15),"virginica",IF(AND(A74&lt;5,C74&gt;=2.3,C74&lt;4.75,B74&gt;=2.45,B74&lt;3.15),"virginica",IF(AND(A74&gt;=5,C74&gt;=2.3,C74&lt;4.75,B74&gt;=2.45,B74&lt;3.15),"versicolor",IF(AND(G74&lt;14.342,G74&gt;=11.833,D74&gt;=0.95,G74&lt;15.141,B74&gt;=3.15),"versicolor",IF(AND(G74&gt;=14.342,G74&gt;=11.833,D74&gt;=0.95,G74&lt;15.141,B74&gt;=3.15),"virginica",IF(AND(G74&lt;13.757,F74&gt;=0.741,G74&lt;16.072,C74&gt;=4.75,B74&gt;=2.45,B74&lt;3.15),"virginica",IF(AND(F74&gt;=0.546,A74&lt;6.15,F74&lt;0.741,G74&lt;16.072,C74&gt;=4.75,B74&gt;=2.45,B74&lt;3.15),"virginica",IF(AND(D74&gt;=1.75,A74&gt;=6.15,F74&lt;0.741,G74&lt;16.072,C74&gt;=4.75,B74&gt;=2.45,B74&lt;3.15),"virginica",IF(AND(C74&lt;4.85,G74&gt;=13.757,F74&gt;=0.741,G74&lt;16.072,C74&gt;=4.75,B74&gt;=2.45,B74&lt;3.15),"virginica",IF(AND(C74&gt;=4.85,G74&gt;=13.757,F74&gt;=0.741,G74&lt;16.072,C74&gt;=4.75,B74&gt;=2.45,B74&lt;3.15),"versicolor",IF(AND(F74&lt;0.331,F74&lt;0.546,A74&lt;6.15,F74&lt;0.741,G74&lt;16.072,C74&gt;=4.75,B74&gt;=2.45,B74&lt;3.15),"virginica",IF(AND(F74&gt;=0.331,F74&lt;0.546,A74&lt;6.15,F74&lt;0.741,G74&lt;16.072,C74&gt;=4.75,B74&gt;=2.45,B74&lt;3.15),"versicolor",IF(AND(G74&lt;10.661,D74&lt;1.75,A74&gt;=6.15,F74&lt;0.741,G74&lt;16.072,C74&gt;=4.75,B74&gt;=2.45,B74&lt;3.15),"virginica",IF(AND(G74&gt;=10.661,D74&lt;1.75,A74&gt;=6.15,F74&lt;0.741,G74&lt;16.072,C74&gt;=4.75,B74&gt;=2.45,B74&lt;3.15),"versicolor","shouldnthappen"))))))))))))))))))))</f>
        <v>virginica</v>
      </c>
      <c r="AM74" s="1" t="str">
        <f aca="false">IF(AND(D74&lt;1.35,F74&gt;=0.917),"setosa",IF(AND(D74&gt;=1.35,F74&gt;=0.917),"virginica",IF(AND(D74&lt;0.75,D74&lt;1.55,F74&lt;0.917),"setosa",IF(AND(C74&gt;=4.8,D74&gt;=1.55,F74&lt;0.917),"virginica",IF(AND(A74&lt;5.95,D74&gt;=0.75,D74&lt;1.55,F74&lt;0.917),"versicolor",IF(AND(F74&lt;0.473,C74&lt;4.8,D74&gt;=1.55,F74&lt;0.917),"virginica",IF(AND(F74&gt;=0.473,C74&lt;4.8,D74&gt;=1.55,F74&lt;0.917),"versicolor",IF(AND(C74&lt;4.95,A74&gt;=5.95,D74&gt;=0.75,D74&lt;1.55,F74&lt;0.917),"versicolor",IF(AND(C74&gt;=4.95,A74&gt;=5.95,D74&gt;=0.75,D74&lt;1.55,F74&lt;0.917),"virginica","shouldnthappen")))))))))</f>
        <v>virginica</v>
      </c>
      <c r="AN74" s="1" t="str">
        <f aca="false">IF(AND(D74&lt;0.75,A74&lt;5.45),"setosa",IF(AND(D74&lt;1.55,D74&gt;=0.75,A74&lt;5.45),"versicolor",IF(AND(D74&gt;=1.55,D74&gt;=0.75,A74&lt;5.45),"virginica",IF(AND(A74&gt;=5.75,C74&lt;4.75,A74&gt;=5.45),"versicolor",IF(AND(F74&lt;0.361,C74&gt;=4.75,A74&gt;=5.45),"virginica",IF(AND(C74&lt;2.6,A74&lt;5.75,C74&lt;4.75,A74&gt;=5.45),"setosa",IF(AND(C74&gt;=2.6,A74&lt;5.75,C74&lt;4.75,A74&gt;=5.45),"versicolor",IF(AND(D74&gt;=1.7,F74&gt;=0.361,C74&gt;=4.75,A74&gt;=5.45),"virginica",IF(AND(B74&lt;2.65,D74&lt;1.7,F74&gt;=0.361,C74&gt;=4.75,A74&gt;=5.45),"virginica",IF(AND(A74&lt;7.05,B74&gt;=2.65,D74&lt;1.7,F74&gt;=0.361,C74&gt;=4.75,A74&gt;=5.45),"versicolor",IF(AND(A74&gt;=7.05,B74&gt;=2.65,D74&lt;1.7,F74&gt;=0.361,C74&gt;=4.75,A74&gt;=5.45),"virginica","shouldnthappen")))))))))))</f>
        <v>virginica</v>
      </c>
      <c r="AO74" s="1" t="str">
        <f aca="false">IF(AND(D74&lt;0.7),"setosa",IF(AND(A74&lt;4.95,C74&lt;4.85,D74&gt;=0.7),"virginica",IF(AND(A74&gt;=4.95,C74&lt;4.85,D74&gt;=0.7),"versicolor",IF(AND(D74&gt;=1.7,C74&gt;=4.85,D74&gt;=0.7),"virginica",IF(AND(F74&lt;0.325,D74&lt;1.7,C74&gt;=4.85,D74&gt;=0.7),"virginica",IF(AND(D74&lt;1.55,F74&gt;=0.325,D74&lt;1.7,C74&gt;=4.85,D74&gt;=0.7),"virginica",IF(AND(D74&gt;=1.55,F74&gt;=0.325,D74&lt;1.7,C74&gt;=4.85,D74&gt;=0.7),"versicolor","shouldnthappen")))))))</f>
        <v>virginica</v>
      </c>
      <c r="AP74" s="1" t="str">
        <f aca="false">IF(AND(D74&lt;0.75),"setosa",IF(AND(C74&lt;4.85,D74&gt;=0.75),"versicolor",IF(AND(G74&gt;=8.277,C74&gt;=4.85,D74&gt;=0.75),"virginica",IF(AND(F74&gt;=0.633,G74&lt;8.277,C74&gt;=4.85,D74&gt;=0.75),"virginica",IF(AND(G74&lt;7.61,F74&lt;0.633,G74&lt;8.277,C74&gt;=4.85,D74&gt;=0.75),"virginica",IF(AND(G74&gt;=7.61,F74&lt;0.633,G74&lt;8.277,C74&gt;=4.85,D74&gt;=0.75),"versicolor","shouldnthappen"))))))</f>
        <v>virginica</v>
      </c>
      <c r="AQ74" s="1" t="str">
        <f aca="false">IF(AND(C74&lt;2.65,A74&gt;=5.45,C74&lt;4.75),"setosa",IF(AND(C74&gt;=2.65,A74&gt;=5.45,C74&lt;4.75),"versicolor",IF(AND(B74&lt;2.9,C74&lt;4.85,C74&gt;=4.75),"versicolor",IF(AND(B74&gt;=2.9,C74&lt;4.85,C74&gt;=4.75),"virginica",IF(AND(D74&lt;1.7,C74&gt;=4.85,C74&gt;=4.75),"versicolor",IF(AND(D74&gt;=1.7,C74&gt;=4.85,C74&gt;=4.75),"virginica",IF(AND(C74&lt;2.45,G74&lt;14.126,A74&lt;5.45,C74&lt;4.75),"setosa",IF(AND(C74&gt;=2.45,G74&lt;14.126,A74&lt;5.45,C74&lt;4.75),"versicolor",IF(AND(C74&lt;2.4,G74&gt;=14.126,A74&lt;5.45,C74&lt;4.75),"setosa",IF(AND(C74&gt;=2.4,G74&gt;=14.126,A74&lt;5.45,C74&lt;4.75),"versicolor","shouldnthappen"))))))))))</f>
        <v>virginica</v>
      </c>
      <c r="AR74" s="1" t="str">
        <f aca="false">IF(AND(C74&lt;2.45,C74&lt;4.85),"setosa",IF(AND(C74&gt;=5.15,C74&gt;=4.85),"virginica",IF(AND(A74&gt;=4.95,C74&gt;=2.45,C74&lt;4.85),"versicolor",IF(AND(D74&lt;1.35,A74&lt;4.95,C74&gt;=2.45,C74&lt;4.85),"versicolor",IF(AND(D74&gt;=1.35,A74&lt;4.95,C74&gt;=2.45,C74&lt;4.85),"virginica",IF(AND(F74&lt;0.35,G74&lt;12.751,C74&lt;5.15,C74&gt;=4.85),"virginica",IF(AND(A74&lt;6.5,G74&gt;=12.751,C74&lt;5.15,C74&gt;=4.85),"virginica",IF(AND(A74&gt;=6.5,G74&gt;=12.751,C74&lt;5.15,C74&gt;=4.85),"versicolor",IF(AND(B74&gt;=2.75,F74&gt;=0.35,G74&lt;12.751,C74&lt;5.15,C74&gt;=4.85),"virginica",IF(AND(C74&lt;5.05,B74&lt;2.75,F74&gt;=0.35,G74&lt;12.751,C74&lt;5.15,C74&gt;=4.85),"virginica",IF(AND(C74&gt;=5.05,B74&lt;2.75,F74&gt;=0.35,G74&lt;12.751,C74&lt;5.15,C74&gt;=4.85),"versicolor","shouldnthappen")))))))))))</f>
        <v>virginica</v>
      </c>
      <c r="AS74" s="1" t="str">
        <f aca="false">IF(AND(F74&gt;=0.9,B74&lt;3.05),"virginica",IF(AND(A74&lt;5.9,B74&gt;=3.05),"setosa",IF(AND(D74&lt;1.65,A74&gt;=5.9,B74&gt;=3.05),"versicolor",IF(AND(D74&gt;=1.65,A74&gt;=5.9,B74&gt;=3.05),"virginica",IF(AND(D74&gt;=1.75,C74&gt;=4.85,F74&lt;0.9,B74&lt;3.05),"virginica",IF(AND(C74&lt;2.2,B74&lt;2.95,C74&lt;4.85,F74&lt;0.9,B74&lt;3.05),"setosa",IF(AND(C74&gt;=2.2,B74&lt;2.95,C74&lt;4.85,F74&lt;0.9,B74&lt;3.05),"versicolor",IF(AND(C74&lt;2.8,B74&gt;=2.95,C74&lt;4.85,F74&lt;0.9,B74&lt;3.05),"setosa",IF(AND(C74&gt;=2.8,B74&gt;=2.95,C74&lt;4.85,F74&lt;0.9,B74&lt;3.05),"versicolor",IF(AND(G74&lt;13.879,D74&lt;1.75,C74&gt;=4.85,F74&lt;0.9,B74&lt;3.05),"virginica",IF(AND(G74&gt;=13.879,D74&lt;1.75,C74&gt;=4.85,F74&lt;0.9,B74&lt;3.05),"versicolor","shouldnthappen")))))))))))</f>
        <v>virginica</v>
      </c>
      <c r="AT74" s="1" t="str">
        <f aca="false">IF(AND(D74&lt;0.75),"setosa",IF(AND(D74&gt;=1.75,D74&gt;=0.75),"virginica",IF(AND(D74&lt;1.45,G74&lt;7.37,D74&lt;1.75,D74&gt;=0.75),"versicolor",IF(AND(D74&gt;=1.45,G74&lt;7.37,D74&lt;1.75,D74&gt;=0.75),"virginica",IF(AND(C74&lt;5.45,G74&gt;=7.37,D74&lt;1.75,D74&gt;=0.75),"versicolor",IF(AND(C74&gt;=5.45,G74&gt;=7.37,D74&lt;1.75,D74&gt;=0.75),"virginica","shouldnthappen"))))))</f>
        <v>virginica</v>
      </c>
      <c r="AU74" s="1" t="str">
        <f aca="false">IF(AND(D74&lt;0.7),"setosa",IF(AND(D74&gt;=1.7,A74&gt;=6.15,D74&gt;=0.7),"virginica",IF(AND(B74&gt;=2.55,C74&lt;4.75,A74&lt;6.15,D74&gt;=0.7),"versicolor",IF(AND(D74&gt;=1.7,C74&gt;=4.75,A74&lt;6.15,D74&gt;=0.7),"virginica",IF(AND(C74&lt;5.25,D74&lt;1.7,A74&gt;=6.15,D74&gt;=0.7),"versicolor",IF(AND(C74&gt;=5.25,D74&lt;1.7,A74&gt;=6.15,D74&gt;=0.7),"virginica",IF(AND(C74&lt;4.25,B74&lt;2.55,C74&lt;4.75,A74&lt;6.15,D74&gt;=0.7),"versicolor",IF(AND(C74&gt;=4.25,B74&lt;2.55,C74&lt;4.75,A74&lt;6.15,D74&gt;=0.7),"virginica",IF(AND(B74&lt;2.65,D74&lt;1.7,C74&gt;=4.75,A74&lt;6.15,D74&gt;=0.7),"virginica",IF(AND(B74&gt;=2.65,D74&lt;1.7,C74&gt;=4.75,A74&lt;6.15,D74&gt;=0.7),"versicolor","shouldnthappen"))))))))))</f>
        <v>virginica</v>
      </c>
      <c r="AV74" s="1" t="str">
        <f aca="false">IF(AND(D74&lt;0.75),"setosa",IF(AND(F74&gt;=0.899,D74&gt;=0.75),"virginica",IF(AND(D74&lt;1.65,A74&lt;6.05,F74&lt;0.899,D74&gt;=0.75),"versicolor",IF(AND(D74&gt;=1.65,A74&lt;6.05,F74&lt;0.899,D74&gt;=0.75),"virginica",IF(AND(C74&gt;=5.05,A74&gt;=6.05,F74&lt;0.899,D74&gt;=0.75),"virginica",IF(AND(G74&gt;=13.757,C74&lt;5.05,A74&gt;=6.05,F74&lt;0.899,D74&gt;=0.75),"versicolor",IF(AND(D74&lt;1.6,G74&lt;13.757,C74&lt;5.05,A74&gt;=6.05,F74&lt;0.899,D74&gt;=0.75),"versicolor",IF(AND(D74&gt;=1.6,G74&lt;13.757,C74&lt;5.05,A74&gt;=6.05,F74&lt;0.899,D74&gt;=0.75),"virginica","shouldnthappen"))))))))</f>
        <v>virginica</v>
      </c>
      <c r="AW74" s="1" t="str">
        <f aca="false">IF(AND(F74&lt;0.117,A74&gt;=5.55),"virginica",IF(AND(A74&gt;=5.2,G74&lt;6.086,A74&lt;5.55),"versicolor",IF(AND(D74&lt;0.7,G74&gt;=6.086,A74&lt;5.55),"setosa",IF(AND(D74&gt;=0.7,G74&gt;=6.086,A74&lt;5.55),"versicolor",IF(AND(A74&lt;4.75,A74&lt;5.2,G74&lt;6.086,A74&lt;5.55),"setosa",IF(AND(A74&gt;=4.75,A74&lt;5.2,G74&lt;6.086,A74&lt;5.55),"virginica",IF(AND(D74&gt;=1.65,C74&lt;4.95,F74&gt;=0.117,A74&gt;=5.55),"virginica",IF(AND(D74&gt;=1.75,C74&gt;=4.95,F74&gt;=0.117,A74&gt;=5.55),"virginica",IF(AND(C74&lt;2.6,D74&lt;1.65,C74&lt;4.95,F74&gt;=0.117,A74&gt;=5.55),"setosa",IF(AND(C74&gt;=2.6,D74&lt;1.65,C74&lt;4.95,F74&gt;=0.117,A74&gt;=5.55),"versicolor",IF(AND(D74&lt;1.55,D74&lt;1.75,C74&gt;=4.95,F74&gt;=0.117,A74&gt;=5.55),"virginica",IF(AND(A74&lt;6.95,D74&gt;=1.55,D74&lt;1.75,C74&gt;=4.95,F74&gt;=0.117,A74&gt;=5.55),"versicolor",IF(AND(A74&gt;=6.95,D74&gt;=1.55,D74&lt;1.75,C74&gt;=4.95,F74&gt;=0.117,A74&gt;=5.55),"virginica","shouldnthappen")))))))))))))</f>
        <v>virginica</v>
      </c>
      <c r="AX74" s="1" t="str">
        <f aca="false">IF(AND(D74&lt;0.75),"setosa",IF(AND(F74&lt;0.138,D74&gt;=0.75),"virginica",IF(AND(C74&lt;4.45,A74&lt;6.15,F74&gt;=0.138,D74&gt;=0.75),"versicolor",IF(AND(C74&gt;=5.05,A74&gt;=6.15,F74&gt;=0.138,D74&gt;=0.75),"virginica",IF(AND(B74&lt;2.65,C74&gt;=4.45,A74&lt;6.15,F74&gt;=0.138,D74&gt;=0.75),"virginica",IF(AND(A74&gt;=6.35,C74&lt;5.05,A74&gt;=6.15,F74&gt;=0.138,D74&gt;=0.75),"versicolor",IF(AND(A74&lt;5.65,B74&gt;=2.65,C74&gt;=4.45,A74&lt;6.15,F74&gt;=0.138,D74&gt;=0.75),"virginica",IF(AND(D74&lt;1.75,A74&lt;6.35,C74&lt;5.05,A74&gt;=6.15,F74&gt;=0.138,D74&gt;=0.75),"versicolor",IF(AND(D74&gt;=1.75,A74&lt;6.35,C74&lt;5.05,A74&gt;=6.15,F74&gt;=0.138,D74&gt;=0.75),"virginica",IF(AND(D74&lt;1.7,A74&gt;=5.65,B74&gt;=2.65,C74&gt;=4.45,A74&lt;6.15,F74&gt;=0.138,D74&gt;=0.75),"versicolor",IF(AND(D74&gt;=1.7,A74&gt;=5.65,B74&gt;=2.65,C74&gt;=4.45,A74&lt;6.15,F74&gt;=0.138,D74&gt;=0.75),"virginica","shouldnthappen")))))))))))</f>
        <v>virginica</v>
      </c>
      <c r="AY74" s="1" t="str">
        <f aca="false">IF(AND(D74&lt;0.75,A74&lt;5.55),"setosa",IF(AND(A74&lt;4.95,D74&gt;=0.75,A74&lt;5.55),"virginica",IF(AND(A74&gt;=4.95,D74&gt;=0.75,A74&lt;5.55),"versicolor",IF(AND(C74&lt;2.6,C74&lt;4.85,A74&gt;=5.55),"setosa",IF(AND(C74&gt;=2.6,C74&lt;4.85,A74&gt;=5.55),"versicolor",IF(AND(D74&gt;=1.75,C74&gt;=4.85,A74&gt;=5.55),"virginica",IF(AND(F74&lt;0.405,D74&lt;1.75,C74&gt;=4.85,A74&gt;=5.55),"versicolor",IF(AND(B74&lt;3.05,F74&gt;=0.405,D74&lt;1.75,C74&gt;=4.85,A74&gt;=5.55),"virginica",IF(AND(B74&gt;=3.05,F74&gt;=0.405,D74&lt;1.75,C74&gt;=4.85,A74&gt;=5.55),"versicolor","shouldnthappen")))))))))</f>
        <v>virginica</v>
      </c>
      <c r="AZ74" s="1" t="str">
        <f aca="false">IF(AND(D74&lt;0.75),"setosa",IF(AND(F74&lt;0.9,C74&lt;4.95,D74&gt;=0.75),"versicolor",IF(AND(F74&gt;=0.9,C74&lt;4.95,D74&gt;=0.75),"virginica",IF(AND(D74&gt;=1.7,C74&gt;=4.95,D74&gt;=0.75),"virginica",IF(AND(F74&lt;0.405,D74&lt;1.7,C74&gt;=4.95,D74&gt;=0.75),"versicolor",IF(AND(F74&gt;=0.405,D74&lt;1.7,C74&gt;=4.95,D74&gt;=0.75),"virginica","shouldnthappen"))))))</f>
        <v>virginica</v>
      </c>
      <c r="BA74" s="1" t="str">
        <f aca="false">IF(AND(D74&lt;0.75),"setosa",IF(AND(D74&gt;=1.7,C74&gt;=5.05,D74&gt;=0.75),"virginica",IF(AND(D74&lt;1.45,D74&lt;1.6,C74&lt;5.05,D74&gt;=0.75),"versicolor",IF(AND(A74&lt;5.8,D74&gt;=1.6,C74&lt;5.05,D74&gt;=0.75),"virginica",IF(AND(A74&gt;=5.8,D74&gt;=1.6,C74&lt;5.05,D74&gt;=0.75),"versicolor",IF(AND(F74&lt;0.417,D74&lt;1.7,C74&gt;=5.05,D74&gt;=0.75),"versicolor",IF(AND(F74&gt;=0.417,D74&lt;1.7,C74&gt;=5.05,D74&gt;=0.75),"virginica",IF(AND(A74&lt;5.95,D74&gt;=1.45,D74&lt;1.6,C74&lt;5.05,D74&gt;=0.75),"versicolor",IF(AND(G74&lt;10.618,A74&gt;=5.95,D74&gt;=1.45,D74&lt;1.6,C74&lt;5.05,D74&gt;=0.75),"virginica",IF(AND(G74&gt;=10.618,A74&gt;=5.95,D74&gt;=1.45,D74&lt;1.6,C74&lt;5.05,D74&gt;=0.75),"versicolor","shouldnthappen"))))))))))</f>
        <v>virginica</v>
      </c>
      <c r="BB74" s="1" t="str">
        <f aca="false">IF(AND(C74&lt;2.6),"setosa",IF(AND(D74&gt;=1.75,C74&gt;=2.6),"virginica",IF(AND(C74&gt;=5.45,D74&lt;1.75,C74&gt;=2.6),"virginica",IF(AND(F74&gt;=0.259,C74&lt;5.45,D74&lt;1.75,C74&gt;=2.6),"versicolor",IF(AND(C74&lt;5.05,F74&lt;0.259,C74&lt;5.45,D74&lt;1.75,C74&gt;=2.6),"versicolor",IF(AND(C74&gt;=5.05,F74&lt;0.259,C74&lt;5.45,D74&lt;1.75,C74&gt;=2.6),"virginica","shouldnthappen"))))))</f>
        <v>virginica</v>
      </c>
      <c r="BC74" s="1" t="str">
        <f aca="false">IF(AND(A74&lt;4.95,B74&lt;2.7,A74&lt;5.55),"virginica",IF(AND(A74&gt;=4.95,B74&lt;2.7,A74&lt;5.55),"versicolor",IF(AND(C74&lt;3.2,B74&gt;=2.7,A74&lt;5.55),"setosa",IF(AND(C74&gt;=3.2,B74&gt;=2.7,A74&lt;5.55),"versicolor",IF(AND(F74&gt;=0.85,A74&lt;6.15,A74&gt;=5.55),"virginica",IF(AND(D74&lt;1.45,A74&gt;=6.15,A74&gt;=5.55),"versicolor",IF(AND(C74&lt;4.8,F74&lt;0.85,A74&lt;6.15,A74&gt;=5.55),"versicolor",IF(AND(D74&gt;=1.7,D74&gt;=1.45,A74&gt;=6.15,A74&gt;=5.55),"virginica",IF(AND(G74&lt;9.333,C74&gt;=4.8,F74&lt;0.85,A74&lt;6.15,A74&gt;=5.55),"versicolor",IF(AND(G74&gt;=9.333,C74&gt;=4.8,F74&lt;0.85,A74&lt;6.15,A74&gt;=5.55),"virginica",IF(AND(C74&lt;4.9,D74&lt;1.7,D74&gt;=1.45,A74&gt;=6.15,A74&gt;=5.55),"versicolor",IF(AND(C74&gt;=4.9,D74&lt;1.7,D74&gt;=1.45,A74&gt;=6.15,A74&gt;=5.55),"virginica","shouldnthappen"))))))))))))</f>
        <v>virginica</v>
      </c>
      <c r="BD74" s="1" t="str">
        <f aca="false">IF(AND(C74&lt;2.35),"setosa",IF(AND(C74&lt;4.75,B74&lt;2.55,C74&gt;=2.35),"versicolor",IF(AND(C74&gt;=4.75,B74&lt;2.55,C74&gt;=2.35),"virginica",IF(AND(C74&lt;4.75,B74&gt;=2.55,C74&gt;=2.35),"versicolor",IF(AND(D74&gt;=1.75,C74&gt;=4.75,B74&gt;=2.55,C74&gt;=2.35),"virginica",IF(AND(A74&gt;=6.5,D74&lt;1.75,C74&gt;=4.75,B74&gt;=2.55,C74&gt;=2.35),"versicolor",IF(AND(A74&lt;6.05,A74&lt;6.5,D74&lt;1.75,C74&gt;=4.75,B74&gt;=2.55,C74&gt;=2.35),"versicolor",IF(AND(A74&gt;=6.05,A74&lt;6.5,D74&lt;1.75,C74&gt;=4.75,B74&gt;=2.55,C74&gt;=2.35),"virginica","shouldnthappen"))))))))</f>
        <v>virginica</v>
      </c>
      <c r="BE74" s="1" t="str">
        <f aca="false">IF(AND(C74&lt;2.5),"setosa",IF(AND(D74&lt;1.65,C74&lt;4.75,C74&gt;=2.5),"versicolor",IF(AND(D74&gt;=1.65,C74&lt;4.75,C74&gt;=2.5),"virginica",IF(AND(D74&gt;=1.75,C74&gt;=4.75,C74&gt;=2.5),"virginica",IF(AND(C74&lt;4.95,D74&lt;1.75,C74&gt;=4.75,C74&gt;=2.5),"versicolor",IF(AND(A74&lt;6.5,C74&gt;=4.95,D74&lt;1.75,C74&gt;=4.75,C74&gt;=2.5),"virginica",IF(AND(A74&gt;=6.5,C74&gt;=4.95,D74&lt;1.75,C74&gt;=4.75,C74&gt;=2.5),"versicolor","shouldnthappen")))))))</f>
        <v>virginica</v>
      </c>
      <c r="BF74" s="1" t="str">
        <f aca="false">IF(AND(G74&gt;=15.244),"virginica",IF(AND(C74&lt;3.2,B74&gt;=3.15,G74&lt;15.244),"setosa",IF(AND(A74&gt;=4.95,C74&lt;4.7,B74&lt;3.15,G74&lt;15.244),"versicolor",IF(AND(C74&gt;=5.15,C74&gt;=4.7,B74&lt;3.15,G74&lt;15.244),"virginica",IF(AND(A74&gt;=6.45,C74&gt;=3.2,B74&gt;=3.15,G74&lt;15.244),"virginica",IF(AND(D74&lt;0.95,A74&lt;4.95,C74&lt;4.7,B74&lt;3.15,G74&lt;15.244),"setosa",IF(AND(D74&gt;=0.95,A74&lt;4.95,C74&lt;4.7,B74&lt;3.15,G74&lt;15.244),"virginica",IF(AND(F74&lt;0.816,A74&lt;6.45,C74&gt;=3.2,B74&gt;=3.15,G74&lt;15.244),"virginica",IF(AND(F74&gt;=0.816,A74&lt;6.45,C74&gt;=3.2,B74&gt;=3.15,G74&lt;15.244),"versicolor",IF(AND(A74&gt;=6.5,B74&lt;3.05,C74&lt;5.15,C74&gt;=4.7,B74&lt;3.15,G74&lt;15.244),"versicolor",IF(AND(G74&lt;11.093,B74&gt;=3.05,C74&lt;5.15,C74&gt;=4.7,B74&lt;3.15,G74&lt;15.244),"virginica",IF(AND(G74&gt;=11.093,B74&gt;=3.05,C74&lt;5.15,C74&gt;=4.7,B74&lt;3.15,G74&lt;15.244),"versicolor",IF(AND(D74&gt;=1.7,A74&lt;6.5,B74&lt;3.05,C74&lt;5.15,C74&gt;=4.7,B74&lt;3.15,G74&lt;15.244),"virginica",IF(AND(G74&lt;7.498,D74&lt;1.7,A74&lt;6.5,B74&lt;3.05,C74&lt;5.15,C74&gt;=4.7,B74&lt;3.15,G74&lt;15.244),"virginica",IF(AND(G74&gt;=7.498,D74&lt;1.7,A74&lt;6.5,B74&lt;3.05,C74&lt;5.15,C74&gt;=4.7,B74&lt;3.15,G74&lt;15.244),"versicolor","shouldnthappen")))))))))))))))</f>
        <v>virginica</v>
      </c>
      <c r="BG74" s="1" t="str">
        <f aca="false">IF(AND(B74&gt;=3.35,C74&lt;4.85),"setosa",IF(AND(D74&gt;=1.75,C74&gt;=4.85),"virginica",IF(AND(D74&lt;0.75,B74&lt;3.35,C74&lt;4.85),"setosa",IF(AND(G74&gt;=13.879,D74&lt;1.75,C74&gt;=4.85),"versicolor",IF(AND(F74&gt;=0.9,D74&gt;=0.75,B74&lt;3.35,C74&lt;4.85),"virginica",IF(AND(F74&gt;=0.405,G74&lt;13.879,D74&lt;1.75,C74&gt;=4.85),"virginica",IF(AND(B74&gt;=2.55,F74&lt;0.9,D74&gt;=0.75,B74&lt;3.35,C74&lt;4.85),"versicolor",IF(AND(G74&lt;7.498,F74&lt;0.405,G74&lt;13.879,D74&lt;1.75,C74&gt;=4.85),"virginica",IF(AND(G74&gt;=7.498,F74&lt;0.405,G74&lt;13.879,D74&lt;1.75,C74&gt;=4.85),"versicolor",IF(AND(G74&lt;5.656,B74&lt;2.55,F74&lt;0.9,D74&gt;=0.75,B74&lt;3.35,C74&lt;4.85),"virginica",IF(AND(G74&gt;=5.656,B74&lt;2.55,F74&lt;0.9,D74&gt;=0.75,B74&lt;3.35,C74&lt;4.85),"versicolor","shouldnthappen")))))))))))</f>
        <v>virginica</v>
      </c>
      <c r="BH74" s="1" t="str">
        <f aca="false">IF(AND(D74&lt;0.7),"setosa",IF(AND(D74&gt;=1.65,A74&lt;6.65,D74&gt;=0.7),"virginica",IF(AND(D74&lt;1.55,A74&gt;=6.65,D74&gt;=0.7),"versicolor",IF(AND(D74&gt;=1.55,A74&gt;=6.65,D74&gt;=0.7),"virginica",IF(AND(F74&gt;=0.529,D74&lt;1.65,A74&lt;6.65,D74&gt;=0.7),"versicolor",IF(AND(C74&gt;=5.35,F74&lt;0.529,D74&lt;1.65,A74&lt;6.65,D74&gt;=0.7),"virginica",IF(AND(G74&gt;=7.411,C74&lt;5.35,F74&lt;0.529,D74&lt;1.65,A74&lt;6.65,D74&gt;=0.7),"versicolor",IF(AND(G74&lt;6.927,G74&lt;7.411,C74&lt;5.35,F74&lt;0.529,D74&lt;1.65,A74&lt;6.65,D74&gt;=0.7),"versicolor",IF(AND(G74&gt;=6.927,G74&lt;7.411,C74&lt;5.35,F74&lt;0.529,D74&lt;1.65,A74&lt;6.65,D74&gt;=0.7),"virginica","shouldnthappen")))))))))</f>
        <v>virginica</v>
      </c>
      <c r="BI74" s="1" t="str">
        <f aca="false">IF(AND(D74&gt;=1.7),"virginica",IF(AND(D74&lt;0.7,D74&lt;1.7),"setosa",IF(AND(D74&lt;1.45,G74&lt;7.37,D74&gt;=0.7,D74&lt;1.7),"versicolor",IF(AND(D74&gt;=1.45,G74&lt;7.37,D74&gt;=0.7,D74&lt;1.7),"virginica",IF(AND(B74&gt;=2.65,G74&gt;=7.37,D74&gt;=0.7,D74&lt;1.7),"versicolor",IF(AND(C74&lt;5.05,B74&lt;2.65,G74&gt;=7.37,D74&gt;=0.7,D74&lt;1.7),"versicolor",IF(AND(C74&gt;=5.05,B74&lt;2.65,G74&gt;=7.37,D74&gt;=0.7,D74&lt;1.7),"virginica","shouldnthappen")))))))</f>
        <v>virginica</v>
      </c>
    </row>
    <row r="75" customFormat="false" ht="13.8" hidden="false" customHeight="false" outlineLevel="0" collapsed="false">
      <c r="A75" s="1" t="n">
        <v>6.4</v>
      </c>
      <c r="B75" s="1" t="n">
        <v>3.1</v>
      </c>
      <c r="C75" s="1" t="n">
        <v>5.5</v>
      </c>
      <c r="D75" s="1" t="n">
        <v>1.8</v>
      </c>
      <c r="E75" s="1" t="s">
        <v>93</v>
      </c>
      <c r="F75" s="1" t="n">
        <v>0.116691258968785</v>
      </c>
      <c r="G75" s="1" t="n">
        <v>15.7077149731107</v>
      </c>
      <c r="H75" s="11" t="str">
        <f aca="false">E75</f>
        <v>virginica</v>
      </c>
      <c r="I75" s="1" t="str">
        <f aca="false">INDEX(L75:BI75, MODE(MATCH(L75:BI75, L75:BI75, 0 )))</f>
        <v>virginica</v>
      </c>
      <c r="J75" s="12" t="n">
        <f aca="false">COUNTIF(L75:BI75, H75) / COUNTA(L75:BI75)</f>
        <v>0.98</v>
      </c>
      <c r="K75" s="13" t="n">
        <f aca="false">I75=H75</f>
        <v>1</v>
      </c>
      <c r="L75" s="1" t="str">
        <f aca="false">IF(AND(C75&lt;3.65,B75&gt;=3.35),"setosa",IF(AND(C75&gt;=3.65,B75&gt;=3.35),"virginica",IF(AND(C75&lt;2.35,C75&lt;4.85,B75&lt;3.35),"setosa",IF(AND(F75&gt;=0.899,C75&gt;=2.35,C75&lt;4.85,B75&lt;3.35),"virginica",IF(AND(G75&gt;=8.268,B75&lt;2.75,C75&gt;=4.85,B75&lt;3.35),"virginica",IF(AND(D75&lt;1.55,B75&gt;=2.75,C75&gt;=4.85,B75&lt;3.35),"versicolor",IF(AND(D75&gt;=1.55,B75&gt;=2.75,C75&gt;=4.85,B75&lt;3.35),"virginica",IF(AND(G75&lt;6.537,F75&lt;0.899,C75&gt;=2.35,C75&lt;4.85,B75&lt;3.35),"virginica",IF(AND(G75&gt;=6.537,F75&lt;0.899,C75&gt;=2.35,C75&lt;4.85,B75&lt;3.35),"versicolor",IF(AND(G75&lt;6.878,G75&lt;8.268,B75&lt;2.75,C75&gt;=4.85,B75&lt;3.35),"virginica",IF(AND(G75&gt;=6.878,G75&lt;8.268,B75&lt;2.75,C75&gt;=4.85,B75&lt;3.35),"versicolor","shouldnthappen")))))))))))</f>
        <v>virginica</v>
      </c>
      <c r="M75" s="1" t="str">
        <f aca="false">IF(AND(C75&lt;2.6),"setosa",IF(AND(D75&gt;=1.75,C75&gt;=2.6),"virginica",IF(AND(G75&lt;6.094,D75&lt;1.75,C75&gt;=2.6),"virginica",IF(AND(D75&lt;1.35,G75&gt;=6.094,D75&lt;1.75,C75&gt;=2.6),"versicolor",IF(AND(C75&lt;5.05,D75&gt;=1.35,G75&gt;=6.094,D75&lt;1.75,C75&gt;=2.6),"versicolor",IF(AND(C75&gt;=5.05,D75&gt;=1.35,G75&gt;=6.094,D75&lt;1.75,C75&gt;=2.6),"virginica","shouldnthappen"))))))</f>
        <v>virginica</v>
      </c>
      <c r="N75" s="1" t="str">
        <f aca="false">IF(AND(A75&lt;6.6,B75&gt;=3.45),"setosa",IF(AND(A75&gt;=6.6,B75&gt;=3.45),"virginica",IF(AND(D75&lt;0.7,C75&lt;4.75,B75&lt;3.45),"setosa",IF(AND(D75&gt;=0.7,C75&lt;4.75,B75&lt;3.45),"versicolor",IF(AND(C75&gt;=5.15,C75&gt;=4.75,B75&lt;3.45),"virginica",IF(AND(D75&gt;=1.7,A75&lt;6.5,C75&lt;5.15,C75&gt;=4.75,B75&lt;3.45),"virginica",IF(AND(C75&lt;5.05,A75&gt;=6.5,C75&lt;5.15,C75&gt;=4.75,B75&lt;3.45),"versicolor",IF(AND(C75&gt;=5.05,A75&gt;=6.5,C75&lt;5.15,C75&gt;=4.75,B75&lt;3.45),"virginica",IF(AND(G75&lt;7.498,D75&lt;1.7,A75&lt;6.5,C75&lt;5.15,C75&gt;=4.75,B75&lt;3.45),"virginica",IF(AND(G75&gt;=7.498,D75&lt;1.7,A75&lt;6.5,C75&lt;5.15,C75&gt;=4.75,B75&lt;3.45),"versicolor","shouldnthappen"))))))))))</f>
        <v>virginica</v>
      </c>
      <c r="O75" s="1" t="str">
        <f aca="false">IF(AND(D75&lt;0.75),"setosa",IF(AND(C75&lt;4.75,C75&lt;4.85,D75&gt;=0.75),"versicolor",IF(AND(A75&gt;=6.05,C75&gt;=4.85,D75&gt;=0.75),"virginica",IF(AND(D75&lt;1.6,C75&gt;=4.75,C75&lt;4.85,D75&gt;=0.75),"versicolor",IF(AND(D75&gt;=1.6,C75&gt;=4.75,C75&lt;4.85,D75&gt;=0.75),"virginica",IF(AND(A75&lt;5.9,A75&lt;6.05,C75&gt;=4.85,D75&gt;=0.75),"virginica",IF(AND(A75&gt;=5.9,A75&lt;6.05,C75&gt;=4.85,D75&gt;=0.75),"versicolor","shouldnthappen")))))))</f>
        <v>virginica</v>
      </c>
      <c r="P75" s="1" t="str">
        <f aca="false">IF(AND(D75&lt;0.75),"setosa",IF(AND(A75&lt;5.55,D75&gt;=0.75),"versicolor",IF(AND(D75&gt;=1.7,G75&lt;13.158,A75&gt;=5.55,D75&gt;=0.75),"virginica",IF(AND(B75&lt;2.45,D75&lt;1.7,G75&lt;13.158,A75&gt;=5.55,D75&gt;=0.75),"virginica",IF(AND(B75&gt;=2.45,D75&lt;1.7,G75&lt;13.158,A75&gt;=5.55,D75&gt;=0.75),"versicolor",IF(AND(B75&gt;=3.05,G75&lt;15.551,G75&gt;=13.158,A75&gt;=5.55,D75&gt;=0.75),"versicolor",IF(AND(B75&lt;2.9,G75&gt;=15.551,G75&gt;=13.158,A75&gt;=5.55,D75&gt;=0.75),"versicolor",IF(AND(B75&gt;=2.9,G75&gt;=15.551,G75&gt;=13.158,A75&gt;=5.55,D75&gt;=0.75),"virginica",IF(AND(D75&lt;1.3,G75&lt;14.221,B75&lt;3.05,G75&lt;15.551,G75&gt;=13.158,A75&gt;=5.55,D75&gt;=0.75),"versicolor",IF(AND(D75&gt;=1.3,G75&lt;14.221,B75&lt;3.05,G75&lt;15.551,G75&gt;=13.158,A75&gt;=5.55,D75&gt;=0.75),"virginica",IF(AND(C75&lt;4.9,G75&gt;=14.221,B75&lt;3.05,G75&lt;15.551,G75&gt;=13.158,A75&gt;=5.55,D75&gt;=0.75),"versicolor",IF(AND(C75&gt;=4.9,G75&gt;=14.221,B75&lt;3.05,G75&lt;15.551,G75&gt;=13.158,A75&gt;=5.55,D75&gt;=0.75),"virginica","shouldnthappen"))))))))))))</f>
        <v>virginica</v>
      </c>
      <c r="Q75" s="1" t="str">
        <f aca="false">IF(AND(C75&lt;2.6),"setosa",IF(AND(A75&gt;=4.95,C75&lt;4.75,C75&gt;=2.6),"versicolor",IF(AND(D75&gt;=1.75,C75&gt;=4.75,C75&gt;=2.6),"virginica",IF(AND(B75&lt;2.45,A75&lt;4.95,C75&lt;4.75,C75&gt;=2.6),"versicolor",IF(AND(B75&gt;=2.45,A75&lt;4.95,C75&lt;4.75,C75&gt;=2.6),"virginica",IF(AND(G75&lt;7.498,D75&lt;1.75,C75&gt;=4.75,C75&gt;=2.6),"virginica",IF(AND(F75&lt;0.417,G75&gt;=7.498,D75&lt;1.75,C75&gt;=4.75,C75&gt;=2.6),"versicolor",IF(AND(F75&lt;0.442,F75&gt;=0.417,G75&gt;=7.498,D75&lt;1.75,C75&gt;=4.75,C75&gt;=2.6),"virginica",IF(AND(F75&gt;=0.442,F75&gt;=0.417,G75&gt;=7.498,D75&lt;1.75,C75&gt;=4.75,C75&gt;=2.6),"versicolor","shouldnthappen")))))))))</f>
        <v>virginica</v>
      </c>
      <c r="R75" s="1" t="str">
        <f aca="false">IF(AND(D75&lt;0.75),"setosa",IF(AND(D75&lt;1.75,A75&gt;=6.25,D75&gt;=0.75),"versicolor",IF(AND(D75&gt;=1.75,A75&gt;=6.25,D75&gt;=0.75),"virginica",IF(AND(D75&lt;1.6,C75&lt;4.75,A75&lt;6.25,D75&gt;=0.75),"versicolor",IF(AND(D75&gt;=1.6,C75&lt;4.75,A75&lt;6.25,D75&gt;=0.75),"virginica",IF(AND(G75&lt;6.998,C75&gt;=4.75,A75&lt;6.25,D75&gt;=0.75),"virginica",IF(AND(A75&lt;6.05,G75&gt;=6.998,C75&gt;=4.75,A75&lt;6.25,D75&gt;=0.75),"versicolor",IF(AND(A75&gt;=6.05,G75&gt;=6.998,C75&gt;=4.75,A75&lt;6.25,D75&gt;=0.75),"virginica","shouldnthappen"))))))))</f>
        <v>virginica</v>
      </c>
      <c r="S75" s="1" t="str">
        <f aca="false">IF(AND(B75&gt;=3.05,A75&lt;5.45),"setosa",IF(AND(C75&lt;2.2,B75&lt;3.05,A75&lt;5.45),"setosa",IF(AND(C75&gt;=2.2,B75&lt;3.05,A75&lt;5.45),"versicolor",IF(AND(B75&lt;3.7,C75&lt;4.8,A75&gt;=5.45),"versicolor",IF(AND(B75&gt;=3.7,C75&lt;4.8,A75&gt;=5.45),"setosa",IF(AND(G75&lt;13.757,C75&lt;5.05,C75&gt;=4.8,A75&gt;=5.45),"virginica",IF(AND(G75&gt;=13.757,C75&lt;5.05,C75&gt;=4.8,A75&gt;=5.45),"versicolor",IF(AND(C75&gt;=5.15,C75&gt;=5.05,C75&gt;=4.8,A75&gt;=5.45),"virginica",IF(AND(A75&lt;5.95,C75&lt;5.15,C75&gt;=5.05,C75&gt;=4.8,A75&gt;=5.45),"virginica",IF(AND(D75&gt;=1.8,A75&gt;=5.95,C75&lt;5.15,C75&gt;=5.05,C75&gt;=4.8,A75&gt;=5.45),"virginica",IF(AND(B75&lt;2.75,D75&lt;1.8,A75&gt;=5.95,C75&lt;5.15,C75&gt;=5.05,C75&gt;=4.8,A75&gt;=5.45),"versicolor",IF(AND(B75&gt;=2.75,D75&lt;1.8,A75&gt;=5.95,C75&lt;5.15,C75&gt;=5.05,C75&gt;=4.8,A75&gt;=5.45),"virginica","shouldnthappen"))))))))))))</f>
        <v>virginica</v>
      </c>
      <c r="T75" s="1" t="str">
        <f aca="false">IF(AND(C75&lt;2.6),"setosa",IF(AND(D75&lt;1.65,C75&lt;4.75,C75&gt;=2.6),"versicolor",IF(AND(D75&gt;=1.65,C75&lt;4.75,C75&gt;=2.6),"virginica",IF(AND(G75&gt;=8.494,A75&lt;6.6,C75&gt;=4.75,C75&gt;=2.6),"virginica",IF(AND(C75&lt;5.2,A75&gt;=6.6,C75&gt;=4.75,C75&gt;=2.6),"versicolor",IF(AND(C75&gt;=5.2,A75&gt;=6.6,C75&gt;=4.75,C75&gt;=2.6),"virginica",IF(AND(A75&lt;5.95,G75&lt;8.494,A75&lt;6.6,C75&gt;=4.75,C75&gt;=2.6),"virginica",IF(AND(A75&gt;=5.95,G75&lt;8.494,A75&lt;6.6,C75&gt;=4.75,C75&gt;=2.6),"versicolor","shouldnthappen"))))))))</f>
        <v>virginica</v>
      </c>
      <c r="U75" s="1" t="str">
        <f aca="false">IF(AND(C75&lt;3.65,B75&gt;=3.35),"setosa",IF(AND(C75&gt;=3.65,B75&gt;=3.35),"virginica",IF(AND(C75&lt;2.35,A75&lt;6.25,B75&lt;3.35),"setosa",IF(AND(C75&lt;4.85,A75&gt;=6.25,B75&lt;3.35),"versicolor",IF(AND(G75&gt;=15.426,C75&gt;=2.35,A75&lt;6.25,B75&lt;3.35),"virginica",IF(AND(D75&gt;=1.55,C75&gt;=4.85,A75&gt;=6.25,B75&lt;3.35),"virginica",IF(AND(D75&lt;1.8,G75&lt;15.426,C75&gt;=2.35,A75&lt;6.25,B75&lt;3.35),"versicolor",IF(AND(D75&gt;=1.8,G75&lt;15.426,C75&gt;=2.35,A75&lt;6.25,B75&lt;3.35),"virginica",IF(AND(B75&lt;2.95,D75&lt;1.55,C75&gt;=4.85,A75&gt;=6.25,B75&lt;3.35),"virginica",IF(AND(B75&gt;=2.95,D75&lt;1.55,C75&gt;=4.85,A75&gt;=6.25,B75&lt;3.35),"versicolor","shouldnthappen"))))))))))</f>
        <v>virginica</v>
      </c>
      <c r="V75" s="1" t="str">
        <f aca="false">IF(AND(C75&lt;2.6),"setosa",IF(AND(C75&gt;=4.85,C75&gt;=2.6),"virginica",IF(AND(F75&gt;=0.9,C75&lt;4.85,C75&gt;=2.6),"virginica",IF(AND(G75&lt;5.656,F75&lt;0.9,C75&lt;4.85,C75&gt;=2.6),"virginica",IF(AND(G75&gt;=5.656,F75&lt;0.9,C75&lt;4.85,C75&gt;=2.6),"versicolor","shouldnthappen")))))</f>
        <v>virginica</v>
      </c>
      <c r="W75" s="1" t="str">
        <f aca="false">IF(AND(D75&gt;=1.75,G75&gt;=13.795),"virginica",IF(AND(D75&gt;=1.5,G75&gt;=12.335,G75&lt;13.795),"virginica",IF(AND(C75&lt;2.45,C75&lt;4.85,G75&lt;12.335,G75&lt;13.795),"setosa",IF(AND(C75&gt;=2.45,C75&lt;4.85,G75&lt;12.335,G75&lt;13.795),"versicolor",IF(AND(D75&gt;=1.7,C75&gt;=4.85,G75&lt;12.335,G75&lt;13.795),"virginica",IF(AND(B75&gt;=3.25,D75&lt;1.5,G75&gt;=12.335,G75&lt;13.795),"setosa",IF(AND(D75&lt;1,F75&lt;0.255,D75&lt;1.75,G75&gt;=13.795),"setosa",IF(AND(D75&gt;=1,F75&lt;0.255,D75&lt;1.75,G75&gt;=13.795),"versicolor",IF(AND(A75&lt;5.4,F75&gt;=0.255,D75&lt;1.75,G75&gt;=13.795),"setosa",IF(AND(A75&gt;=5.4,F75&gt;=0.255,D75&lt;1.75,G75&gt;=13.795),"versicolor",IF(AND(A75&lt;6.15,D75&lt;1.7,C75&gt;=4.85,G75&lt;12.335,G75&lt;13.795),"versicolor",IF(AND(A75&gt;=6.15,D75&lt;1.7,C75&gt;=4.85,G75&lt;12.335,G75&lt;13.795),"virginica",IF(AND(C75&lt;5,B75&lt;3.25,D75&lt;1.5,G75&gt;=12.335,G75&lt;13.795),"versicolor",IF(AND(C75&gt;=5,B75&lt;3.25,D75&lt;1.5,G75&gt;=12.335,G75&lt;13.795),"virginica","shouldnthappen"))))))))))))))</f>
        <v>virginica</v>
      </c>
      <c r="X75" s="1" t="str">
        <f aca="false">IF(AND(C75&lt;2.5,A75&lt;5.55),"setosa",IF(AND(F75&lt;0.096,A75&gt;=5.55),"virginica",IF(AND(D75&lt;1.6,C75&gt;=2.5,A75&lt;5.55),"versicolor",IF(AND(D75&gt;=1.6,C75&gt;=2.5,A75&lt;5.55),"virginica",IF(AND(F75&gt;=0.156,C75&lt;4.75,F75&gt;=0.096,A75&gt;=5.55),"versicolor",IF(AND(D75&gt;=1.75,C75&gt;=4.75,F75&gt;=0.096,A75&gt;=5.55),"virginica",IF(AND(B75&lt;3.3,F75&lt;0.156,C75&lt;4.75,F75&gt;=0.096,A75&gt;=5.55),"versicolor",IF(AND(B75&gt;=3.3,F75&lt;0.156,C75&lt;4.75,F75&gt;=0.096,A75&gt;=5.55),"setosa",IF(AND(B75&lt;2.45,A75&lt;6.05,D75&lt;1.75,C75&gt;=4.75,F75&gt;=0.096,A75&gt;=5.55),"virginica",IF(AND(B75&gt;=2.45,A75&lt;6.05,D75&lt;1.75,C75&gt;=4.75,F75&gt;=0.096,A75&gt;=5.55),"versicolor",IF(AND(F75&lt;0.205,A75&gt;=6.05,D75&lt;1.75,C75&gt;=4.75,F75&gt;=0.096,A75&gt;=5.55),"versicolor",IF(AND(F75&gt;=0.205,A75&gt;=6.05,D75&lt;1.75,C75&gt;=4.75,F75&gt;=0.096,A75&gt;=5.55),"virginica","shouldnthappen"))))))))))))</f>
        <v>virginica</v>
      </c>
      <c r="Y75" s="1" t="str">
        <f aca="false">IF(AND(C75&lt;2.35,A75&lt;5.55),"setosa",IF(AND(C75&gt;=5.05,A75&gt;=5.55),"virginica",IF(AND(D75&lt;1.6,C75&gt;=2.35,A75&lt;5.55),"versicolor",IF(AND(D75&gt;=1.6,C75&gt;=2.35,A75&lt;5.55),"virginica",IF(AND(D75&gt;=1.75,C75&lt;5.05,A75&gt;=5.55),"virginica",IF(AND(B75&gt;=3.55,D75&lt;1.75,C75&lt;5.05,A75&gt;=5.55),"setosa",IF(AND(G75&lt;6.3,B75&lt;3.55,D75&lt;1.75,C75&lt;5.05,A75&gt;=5.55),"virginica",IF(AND(G75&gt;=6.3,B75&lt;3.55,D75&lt;1.75,C75&lt;5.05,A75&gt;=5.55),"versicolor","shouldnthappen"))))))))</f>
        <v>virginica</v>
      </c>
      <c r="Z75" s="1" t="str">
        <f aca="false">IF(AND(D75&lt;0.75),"setosa",IF(AND(B75&gt;=2.55,C75&lt;4.85,D75&gt;=0.75),"versicolor",IF(AND(D75&gt;=1.7,C75&gt;=4.85,D75&gt;=0.75),"virginica",IF(AND(D75&lt;1.6,B75&lt;2.55,C75&lt;4.85,D75&gt;=0.75),"versicolor",IF(AND(D75&gt;=1.6,B75&lt;2.55,C75&lt;4.85,D75&gt;=0.75),"virginica",IF(AND(B75&lt;2.65,D75&lt;1.7,C75&gt;=4.85,D75&gt;=0.75),"virginica",IF(AND(F75&lt;0.325,B75&gt;=2.65,D75&lt;1.7,C75&gt;=4.85,D75&gt;=0.75),"virginica",IF(AND(G75&lt;10.717,F75&gt;=0.325,B75&gt;=2.65,D75&lt;1.7,C75&gt;=4.85,D75&gt;=0.75),"versicolor",IF(AND(G75&gt;=10.717,F75&gt;=0.325,B75&gt;=2.65,D75&lt;1.7,C75&gt;=4.85,D75&gt;=0.75),"virginica","shouldnthappen")))))))))</f>
        <v>virginica</v>
      </c>
      <c r="AA75" s="1" t="str">
        <f aca="false">IF(AND(D75&lt;0.75),"setosa",IF(AND(D75&gt;=1.75,D75&gt;=0.75),"virginica",IF(AND(F75&gt;=0.455,D75&lt;1.75,D75&gt;=0.75),"versicolor",IF(AND(D75&lt;1.45,F75&lt;0.455,D75&lt;1.75,D75&gt;=0.75),"versicolor",IF(AND(F75&lt;0.247,D75&gt;=1.45,F75&lt;0.455,D75&lt;1.75,D75&gt;=0.75),"versicolor",IF(AND(F75&gt;=0.247,D75&gt;=1.45,F75&lt;0.455,D75&lt;1.75,D75&gt;=0.75),"virginica","shouldnthappen"))))))</f>
        <v>virginica</v>
      </c>
      <c r="AB75" s="1" t="str">
        <f aca="false">IF(AND(F75&gt;=0.221,B75&gt;=3.35),"setosa",IF(AND(A75&lt;5.3,F75&gt;=0.683,B75&lt;3.35),"setosa",IF(AND(A75&lt;6.45,F75&lt;0.221,B75&gt;=3.35),"setosa",IF(AND(A75&gt;=6.45,F75&lt;0.221,B75&gt;=3.35),"virginica",IF(AND(G75&lt;6.3,A75&lt;6.25,F75&lt;0.683,B75&lt;3.35),"virginica",IF(AND(G75&lt;13.795,A75&gt;=6.25,F75&lt;0.683,B75&lt;3.35),"virginica",IF(AND(D75&lt;1.65,A75&gt;=5.3,F75&gt;=0.683,B75&lt;3.35),"versicolor",IF(AND(D75&gt;=1.65,A75&gt;=5.3,F75&gt;=0.683,B75&lt;3.35),"virginica",IF(AND(D75&lt;0.6,G75&gt;=6.3,A75&lt;6.25,F75&lt;0.683,B75&lt;3.35),"setosa",IF(AND(D75&lt;1.7,G75&gt;=13.795,A75&gt;=6.25,F75&lt;0.683,B75&lt;3.35),"versicolor",IF(AND(D75&gt;=1.7,G75&gt;=13.795,A75&gt;=6.25,F75&lt;0.683,B75&lt;3.35),"virginica",IF(AND(C75&gt;=5.35,D75&gt;=0.6,G75&gt;=6.3,A75&lt;6.25,F75&lt;0.683,B75&lt;3.35),"virginica",IF(AND(D75&lt;1.75,C75&lt;5.35,D75&gt;=0.6,G75&gt;=6.3,A75&lt;6.25,F75&lt;0.683,B75&lt;3.35),"versicolor",IF(AND(D75&gt;=1.75,C75&lt;5.35,D75&gt;=0.6,G75&gt;=6.3,A75&lt;6.25,F75&lt;0.683,B75&lt;3.35),"virginica","shouldnthappen"))))))))))))))</f>
        <v>virginica</v>
      </c>
      <c r="AC75" s="1" t="str">
        <f aca="false">IF(AND(B75&gt;=3.3),"setosa",IF(AND(C75&lt;2.45,D75&lt;1.55,B75&lt;3.3),"setosa",IF(AND(F75&gt;=0.211,D75&gt;=1.55,B75&lt;3.3),"virginica",IF(AND(C75&lt;4.9,C75&gt;=2.45,D75&lt;1.55,B75&lt;3.3),"versicolor",IF(AND(C75&gt;=4.9,C75&gt;=2.45,D75&lt;1.55,B75&lt;3.3),"virginica",IF(AND(F75&lt;0.138,F75&lt;0.211,D75&gt;=1.55,B75&lt;3.3),"virginica",IF(AND(F75&gt;=0.138,F75&lt;0.211,D75&gt;=1.55,B75&lt;3.3),"versicolor","shouldnthappen")))))))</f>
        <v>virginica</v>
      </c>
      <c r="AD75" s="1" t="str">
        <f aca="false">IF(AND(D75&gt;=1.75),"virginica",IF(AND(D75&lt;0.75,D75&lt;1.75),"setosa",IF(AND(D75&lt;1.35,D75&gt;=0.75,D75&lt;1.75),"versicolor",IF(AND(B75&lt;2.6,C75&lt;4.85,D75&gt;=1.35,D75&gt;=0.75,D75&lt;1.75),"virginica",IF(AND(B75&gt;=2.6,C75&lt;4.85,D75&gt;=1.35,D75&gt;=0.75,D75&lt;1.75),"versicolor",IF(AND(A75&lt;6.4,C75&gt;=4.85,D75&gt;=1.35,D75&gt;=0.75,D75&lt;1.75),"virginica",IF(AND(A75&gt;=6.4,C75&gt;=4.85,D75&gt;=1.35,D75&gt;=0.75,D75&lt;1.75),"versicolor","shouldnthappen")))))))</f>
        <v>virginica</v>
      </c>
      <c r="AE75" s="1" t="str">
        <f aca="false">IF(AND(C75&lt;2.45),"setosa",IF(AND(F75&lt;0.07,C75&gt;=2.45),"virginica",IF(AND(A75&gt;=5,C75&lt;4.75,F75&gt;=0.07,C75&gt;=2.45),"versicolor",IF(AND(F75&lt;0.182,C75&gt;=4.75,F75&gt;=0.07,C75&gt;=2.45),"versicolor",IF(AND(B75&lt;2.45,A75&lt;5,C75&lt;4.75,F75&gt;=0.07,C75&gt;=2.45),"versicolor",IF(AND(B75&gt;=2.45,A75&lt;5,C75&lt;4.75,F75&gt;=0.07,C75&gt;=2.45),"virginica",IF(AND(F75&gt;=0.468,F75&gt;=0.182,C75&gt;=4.75,F75&gt;=0.07,C75&gt;=2.45),"virginica",IF(AND(A75&gt;=6.85,F75&lt;0.468,F75&gt;=0.182,C75&gt;=4.75,F75&gt;=0.07,C75&gt;=2.45),"virginica",IF(AND(B75&lt;2.6,A75&lt;6.85,F75&lt;0.468,F75&gt;=0.182,C75&gt;=4.75,F75&gt;=0.07,C75&gt;=2.45),"virginica",IF(AND(B75&gt;=2.6,A75&lt;6.85,F75&lt;0.468,F75&gt;=0.182,C75&gt;=4.75,F75&gt;=0.07,C75&gt;=2.45),"versicolor","shouldnthappen"))))))))))</f>
        <v>versicolor</v>
      </c>
      <c r="AF75" s="1" t="str">
        <f aca="false">IF(AND(D75&lt;0.75,A75&lt;5.45),"setosa",IF(AND(D75&gt;=1.75,A75&gt;=5.45),"virginica",IF(AND(G75&lt;6.094,D75&gt;=0.75,A75&lt;5.45),"virginica",IF(AND(G75&gt;=6.094,D75&gt;=0.75,A75&lt;5.45),"versicolor",IF(AND(C75&lt;2.75,D75&lt;1.75,A75&gt;=5.45),"setosa",IF(AND(D75&lt;1.45,C75&gt;=2.75,D75&lt;1.75,A75&gt;=5.45),"versicolor",IF(AND(B75&lt;2.75,D75&gt;=1.45,C75&gt;=2.75,D75&lt;1.75,A75&gt;=5.45),"versicolor",IF(AND(C75&lt;5.05,B75&gt;=2.75,D75&gt;=1.45,C75&gt;=2.75,D75&lt;1.75,A75&gt;=5.45),"versicolor",IF(AND(C75&gt;=5.05,B75&gt;=2.75,D75&gt;=1.45,C75&gt;=2.75,D75&lt;1.75,A75&gt;=5.45),"virginica","shouldnthappen")))))))))</f>
        <v>virginica</v>
      </c>
      <c r="AG75" s="1" t="str">
        <f aca="false">IF(AND(D75&lt;0.65,G75&lt;8.868,A75&lt;5.3),"setosa",IF(AND(C75&lt;2.6,G75&gt;=8.868,A75&lt;5.3),"setosa",IF(AND(C75&gt;=2.6,G75&gt;=8.868,A75&lt;5.3),"versicolor",IF(AND(C75&gt;=4.95,D75&lt;1.55,A75&gt;=5.3),"virginica",IF(AND(G75&lt;13.795,D75&gt;=1.55,A75&gt;=5.3),"virginica",IF(AND(C75&lt;3.75,D75&gt;=0.65,G75&lt;8.868,A75&lt;5.3),"versicolor",IF(AND(C75&gt;=3.75,D75&gt;=0.65,G75&lt;8.868,A75&lt;5.3),"virginica",IF(AND(C75&lt;2.6,C75&lt;4.95,D75&lt;1.55,A75&gt;=5.3),"setosa",IF(AND(C75&gt;=2.6,C75&lt;4.95,D75&lt;1.55,A75&gt;=5.3),"versicolor",IF(AND(C75&lt;4.75,G75&gt;=13.795,D75&gt;=1.55,A75&gt;=5.3),"versicolor",IF(AND(C75&gt;=4.75,G75&gt;=13.795,D75&gt;=1.55,A75&gt;=5.3),"virginica","shouldnthappen")))))))))))</f>
        <v>virginica</v>
      </c>
      <c r="AH75" s="1" t="str">
        <f aca="false">IF(AND(D75&lt;0.75),"setosa",IF(AND(C75&lt;4.75,D75&gt;=0.75),"versicolor",IF(AND(G75&lt;13.757,C75&gt;=4.75,D75&gt;=0.75),"virginica",IF(AND(B75&lt;3.05,G75&gt;=13.757,C75&gt;=4.75,D75&gt;=0.75),"virginica",IF(AND(A75&lt;6.65,B75&gt;=3.05,G75&gt;=13.757,C75&gt;=4.75,D75&gt;=0.75),"virginica",IF(AND(A75&gt;=6.65,B75&gt;=3.05,G75&gt;=13.757,C75&gt;=4.75,D75&gt;=0.75),"versicolor","shouldnthappen"))))))</f>
        <v>virginica</v>
      </c>
      <c r="AI75" s="1" t="str">
        <f aca="false">IF(AND(D75&lt;0.7),"setosa",IF(AND(C75&lt;4.75,D75&gt;=0.7),"versicolor",IF(AND(A75&lt;6.6,F75&lt;0.482,C75&gt;=4.75,D75&gt;=0.7),"virginica",IF(AND(C75&gt;=4.95,F75&gt;=0.482,C75&gt;=4.75,D75&gt;=0.7),"virginica",IF(AND(D75&lt;1.9,A75&gt;=6.6,F75&lt;0.482,C75&gt;=4.75,D75&gt;=0.7),"versicolor",IF(AND(D75&gt;=1.9,A75&gt;=6.6,F75&lt;0.482,C75&gt;=4.75,D75&gt;=0.7),"virginica",IF(AND(F75&gt;=0.766,C75&lt;4.95,F75&gt;=0.482,C75&gt;=4.75,D75&gt;=0.7),"virginica",IF(AND(B75&lt;2.95,F75&lt;0.766,C75&lt;4.95,F75&gt;=0.482,C75&gt;=4.75,D75&gt;=0.7),"virginica",IF(AND(B75&gt;=2.95,F75&lt;0.766,C75&lt;4.95,F75&gt;=0.482,C75&gt;=4.75,D75&gt;=0.7),"versicolor","shouldnthappen")))))))))</f>
        <v>virginica</v>
      </c>
      <c r="AJ75" s="1" t="str">
        <f aca="false">IF(AND(C75&lt;2.45,C75&lt;4.75),"setosa",IF(AND(D75&gt;=1.65,C75&gt;=4.75),"virginica",IF(AND(A75&lt;4.95,C75&gt;=2.45,C75&lt;4.75),"virginica",IF(AND(A75&gt;=4.95,C75&gt;=2.45,C75&lt;4.75),"versicolor",IF(AND(B75&lt;2.95,D75&lt;1.65,C75&gt;=4.75),"virginica",IF(AND(B75&gt;=2.95,D75&lt;1.65,C75&gt;=4.75),"versicolor","shouldnthappen"))))))</f>
        <v>virginica</v>
      </c>
      <c r="AK75" s="1" t="str">
        <f aca="false">IF(AND(D75&lt;0.75,A75&lt;5.45),"setosa",IF(AND(B75&lt;2.45,D75&gt;=0.75,A75&lt;5.45),"versicolor",IF(AND(A75&gt;=5.55,C75&lt;4.75,A75&gt;=5.45),"versicolor",IF(AND(C75&gt;=5.15,C75&gt;=4.75,A75&gt;=5.45),"virginica",IF(AND(G75&lt;6.094,B75&gt;=2.45,D75&gt;=0.75,A75&lt;5.45),"virginica",IF(AND(G75&gt;=6.094,B75&gt;=2.45,D75&gt;=0.75,A75&lt;5.45),"versicolor",IF(AND(D75&lt;0.6,A75&lt;5.55,C75&lt;4.75,A75&gt;=5.45),"setosa",IF(AND(D75&gt;=0.6,A75&lt;5.55,C75&lt;4.75,A75&gt;=5.45),"versicolor",IF(AND(C75&lt;4.95,C75&lt;5.15,C75&gt;=4.75,A75&gt;=5.45),"virginica",IF(AND(G75&lt;12.627,C75&lt;5.05,C75&gt;=4.95,C75&lt;5.15,C75&gt;=4.75,A75&gt;=5.45),"virginica",IF(AND(G75&gt;=12.627,C75&lt;5.05,C75&gt;=4.95,C75&lt;5.15,C75&gt;=4.75,A75&gt;=5.45),"versicolor",IF(AND(D75&lt;1.7,C75&gt;=5.05,C75&gt;=4.95,C75&lt;5.15,C75&gt;=4.75,A75&gt;=5.45),"versicolor",IF(AND(D75&gt;=1.7,C75&gt;=5.05,C75&gt;=4.95,C75&lt;5.15,C75&gt;=4.75,A75&gt;=5.45),"virginica","shouldnthappen")))))))))))))</f>
        <v>virginica</v>
      </c>
      <c r="AL75" s="1" t="str">
        <f aca="false">IF(AND(B75&lt;2.45,B75&lt;3.15),"versicolor",IF(AND(D75&lt;0.95,G75&lt;15.141,B75&gt;=3.15),"setosa",IF(AND(G75&lt;15.429,G75&gt;=15.141,B75&gt;=3.15),"versicolor",IF(AND(G75&gt;=15.429,G75&gt;=15.141,B75&gt;=3.15),"virginica",IF(AND(C75&lt;2.3,C75&lt;4.75,B75&gt;=2.45,B75&lt;3.15),"setosa",IF(AND(G75&gt;=16.072,C75&gt;=4.75,B75&gt;=2.45,B75&lt;3.15),"versicolor",IF(AND(G75&lt;11.833,D75&gt;=0.95,G75&lt;15.141,B75&gt;=3.15),"virginica",IF(AND(A75&lt;5,C75&gt;=2.3,C75&lt;4.75,B75&gt;=2.45,B75&lt;3.15),"virginica",IF(AND(A75&gt;=5,C75&gt;=2.3,C75&lt;4.75,B75&gt;=2.45,B75&lt;3.15),"versicolor",IF(AND(G75&lt;14.342,G75&gt;=11.833,D75&gt;=0.95,G75&lt;15.141,B75&gt;=3.15),"versicolor",IF(AND(G75&gt;=14.342,G75&gt;=11.833,D75&gt;=0.95,G75&lt;15.141,B75&gt;=3.15),"virginica",IF(AND(G75&lt;13.757,F75&gt;=0.741,G75&lt;16.072,C75&gt;=4.75,B75&gt;=2.45,B75&lt;3.15),"virginica",IF(AND(F75&gt;=0.546,A75&lt;6.15,F75&lt;0.741,G75&lt;16.072,C75&gt;=4.75,B75&gt;=2.45,B75&lt;3.15),"virginica",IF(AND(D75&gt;=1.75,A75&gt;=6.15,F75&lt;0.741,G75&lt;16.072,C75&gt;=4.75,B75&gt;=2.45,B75&lt;3.15),"virginica",IF(AND(C75&lt;4.85,G75&gt;=13.757,F75&gt;=0.741,G75&lt;16.072,C75&gt;=4.75,B75&gt;=2.45,B75&lt;3.15),"virginica",IF(AND(C75&gt;=4.85,G75&gt;=13.757,F75&gt;=0.741,G75&lt;16.072,C75&gt;=4.75,B75&gt;=2.45,B75&lt;3.15),"versicolor",IF(AND(F75&lt;0.331,F75&lt;0.546,A75&lt;6.15,F75&lt;0.741,G75&lt;16.072,C75&gt;=4.75,B75&gt;=2.45,B75&lt;3.15),"virginica",IF(AND(F75&gt;=0.331,F75&lt;0.546,A75&lt;6.15,F75&lt;0.741,G75&lt;16.072,C75&gt;=4.75,B75&gt;=2.45,B75&lt;3.15),"versicolor",IF(AND(G75&lt;10.661,D75&lt;1.75,A75&gt;=6.15,F75&lt;0.741,G75&lt;16.072,C75&gt;=4.75,B75&gt;=2.45,B75&lt;3.15),"virginica",IF(AND(G75&gt;=10.661,D75&lt;1.75,A75&gt;=6.15,F75&lt;0.741,G75&lt;16.072,C75&gt;=4.75,B75&gt;=2.45,B75&lt;3.15),"versicolor","shouldnthappen"))))))))))))))))))))</f>
        <v>virginica</v>
      </c>
      <c r="AM75" s="1" t="str">
        <f aca="false">IF(AND(D75&lt;1.35,F75&gt;=0.917),"setosa",IF(AND(D75&gt;=1.35,F75&gt;=0.917),"virginica",IF(AND(D75&lt;0.75,D75&lt;1.55,F75&lt;0.917),"setosa",IF(AND(C75&gt;=4.8,D75&gt;=1.55,F75&lt;0.917),"virginica",IF(AND(A75&lt;5.95,D75&gt;=0.75,D75&lt;1.55,F75&lt;0.917),"versicolor",IF(AND(F75&lt;0.473,C75&lt;4.8,D75&gt;=1.55,F75&lt;0.917),"virginica",IF(AND(F75&gt;=0.473,C75&lt;4.8,D75&gt;=1.55,F75&lt;0.917),"versicolor",IF(AND(C75&lt;4.95,A75&gt;=5.95,D75&gt;=0.75,D75&lt;1.55,F75&lt;0.917),"versicolor",IF(AND(C75&gt;=4.95,A75&gt;=5.95,D75&gt;=0.75,D75&lt;1.55,F75&lt;0.917),"virginica","shouldnthappen")))))))))</f>
        <v>virginica</v>
      </c>
      <c r="AN75" s="1" t="str">
        <f aca="false">IF(AND(D75&lt;0.75,A75&lt;5.45),"setosa",IF(AND(D75&lt;1.55,D75&gt;=0.75,A75&lt;5.45),"versicolor",IF(AND(D75&gt;=1.55,D75&gt;=0.75,A75&lt;5.45),"virginica",IF(AND(A75&gt;=5.75,C75&lt;4.75,A75&gt;=5.45),"versicolor",IF(AND(F75&lt;0.361,C75&gt;=4.75,A75&gt;=5.45),"virginica",IF(AND(C75&lt;2.6,A75&lt;5.75,C75&lt;4.75,A75&gt;=5.45),"setosa",IF(AND(C75&gt;=2.6,A75&lt;5.75,C75&lt;4.75,A75&gt;=5.45),"versicolor",IF(AND(D75&gt;=1.7,F75&gt;=0.361,C75&gt;=4.75,A75&gt;=5.45),"virginica",IF(AND(B75&lt;2.65,D75&lt;1.7,F75&gt;=0.361,C75&gt;=4.75,A75&gt;=5.45),"virginica",IF(AND(A75&lt;7.05,B75&gt;=2.65,D75&lt;1.7,F75&gt;=0.361,C75&gt;=4.75,A75&gt;=5.45),"versicolor",IF(AND(A75&gt;=7.05,B75&gt;=2.65,D75&lt;1.7,F75&gt;=0.361,C75&gt;=4.75,A75&gt;=5.45),"virginica","shouldnthappen")))))))))))</f>
        <v>virginica</v>
      </c>
      <c r="AO75" s="1" t="str">
        <f aca="false">IF(AND(D75&lt;0.7),"setosa",IF(AND(A75&lt;4.95,C75&lt;4.85,D75&gt;=0.7),"virginica",IF(AND(A75&gt;=4.95,C75&lt;4.85,D75&gt;=0.7),"versicolor",IF(AND(D75&gt;=1.7,C75&gt;=4.85,D75&gt;=0.7),"virginica",IF(AND(F75&lt;0.325,D75&lt;1.7,C75&gt;=4.85,D75&gt;=0.7),"virginica",IF(AND(D75&lt;1.55,F75&gt;=0.325,D75&lt;1.7,C75&gt;=4.85,D75&gt;=0.7),"virginica",IF(AND(D75&gt;=1.55,F75&gt;=0.325,D75&lt;1.7,C75&gt;=4.85,D75&gt;=0.7),"versicolor","shouldnthappen")))))))</f>
        <v>virginica</v>
      </c>
      <c r="AP75" s="1" t="str">
        <f aca="false">IF(AND(D75&lt;0.75),"setosa",IF(AND(C75&lt;4.85,D75&gt;=0.75),"versicolor",IF(AND(G75&gt;=8.277,C75&gt;=4.85,D75&gt;=0.75),"virginica",IF(AND(F75&gt;=0.633,G75&lt;8.277,C75&gt;=4.85,D75&gt;=0.75),"virginica",IF(AND(G75&lt;7.61,F75&lt;0.633,G75&lt;8.277,C75&gt;=4.85,D75&gt;=0.75),"virginica",IF(AND(G75&gt;=7.61,F75&lt;0.633,G75&lt;8.277,C75&gt;=4.85,D75&gt;=0.75),"versicolor","shouldnthappen"))))))</f>
        <v>virginica</v>
      </c>
      <c r="AQ75" s="1" t="str">
        <f aca="false">IF(AND(C75&lt;2.65,A75&gt;=5.45,C75&lt;4.75),"setosa",IF(AND(C75&gt;=2.65,A75&gt;=5.45,C75&lt;4.75),"versicolor",IF(AND(B75&lt;2.9,C75&lt;4.85,C75&gt;=4.75),"versicolor",IF(AND(B75&gt;=2.9,C75&lt;4.85,C75&gt;=4.75),"virginica",IF(AND(D75&lt;1.7,C75&gt;=4.85,C75&gt;=4.75),"versicolor",IF(AND(D75&gt;=1.7,C75&gt;=4.85,C75&gt;=4.75),"virginica",IF(AND(C75&lt;2.45,G75&lt;14.126,A75&lt;5.45,C75&lt;4.75),"setosa",IF(AND(C75&gt;=2.45,G75&lt;14.126,A75&lt;5.45,C75&lt;4.75),"versicolor",IF(AND(C75&lt;2.4,G75&gt;=14.126,A75&lt;5.45,C75&lt;4.75),"setosa",IF(AND(C75&gt;=2.4,G75&gt;=14.126,A75&lt;5.45,C75&lt;4.75),"versicolor","shouldnthappen"))))))))))</f>
        <v>virginica</v>
      </c>
      <c r="AR75" s="1" t="str">
        <f aca="false">IF(AND(C75&lt;2.45,C75&lt;4.85),"setosa",IF(AND(C75&gt;=5.15,C75&gt;=4.85),"virginica",IF(AND(A75&gt;=4.95,C75&gt;=2.45,C75&lt;4.85),"versicolor",IF(AND(D75&lt;1.35,A75&lt;4.95,C75&gt;=2.45,C75&lt;4.85),"versicolor",IF(AND(D75&gt;=1.35,A75&lt;4.95,C75&gt;=2.45,C75&lt;4.85),"virginica",IF(AND(F75&lt;0.35,G75&lt;12.751,C75&lt;5.15,C75&gt;=4.85),"virginica",IF(AND(A75&lt;6.5,G75&gt;=12.751,C75&lt;5.15,C75&gt;=4.85),"virginica",IF(AND(A75&gt;=6.5,G75&gt;=12.751,C75&lt;5.15,C75&gt;=4.85),"versicolor",IF(AND(B75&gt;=2.75,F75&gt;=0.35,G75&lt;12.751,C75&lt;5.15,C75&gt;=4.85),"virginica",IF(AND(C75&lt;5.05,B75&lt;2.75,F75&gt;=0.35,G75&lt;12.751,C75&lt;5.15,C75&gt;=4.85),"virginica",IF(AND(C75&gt;=5.05,B75&lt;2.75,F75&gt;=0.35,G75&lt;12.751,C75&lt;5.15,C75&gt;=4.85),"versicolor","shouldnthappen")))))))))))</f>
        <v>virginica</v>
      </c>
      <c r="AS75" s="1" t="str">
        <f aca="false">IF(AND(F75&gt;=0.9,B75&lt;3.05),"virginica",IF(AND(A75&lt;5.9,B75&gt;=3.05),"setosa",IF(AND(D75&lt;1.65,A75&gt;=5.9,B75&gt;=3.05),"versicolor",IF(AND(D75&gt;=1.65,A75&gt;=5.9,B75&gt;=3.05),"virginica",IF(AND(D75&gt;=1.75,C75&gt;=4.85,F75&lt;0.9,B75&lt;3.05),"virginica",IF(AND(C75&lt;2.2,B75&lt;2.95,C75&lt;4.85,F75&lt;0.9,B75&lt;3.05),"setosa",IF(AND(C75&gt;=2.2,B75&lt;2.95,C75&lt;4.85,F75&lt;0.9,B75&lt;3.05),"versicolor",IF(AND(C75&lt;2.8,B75&gt;=2.95,C75&lt;4.85,F75&lt;0.9,B75&lt;3.05),"setosa",IF(AND(C75&gt;=2.8,B75&gt;=2.95,C75&lt;4.85,F75&lt;0.9,B75&lt;3.05),"versicolor",IF(AND(G75&lt;13.879,D75&lt;1.75,C75&gt;=4.85,F75&lt;0.9,B75&lt;3.05),"virginica",IF(AND(G75&gt;=13.879,D75&lt;1.75,C75&gt;=4.85,F75&lt;0.9,B75&lt;3.05),"versicolor","shouldnthappen")))))))))))</f>
        <v>virginica</v>
      </c>
      <c r="AT75" s="1" t="str">
        <f aca="false">IF(AND(D75&lt;0.75),"setosa",IF(AND(D75&gt;=1.75,D75&gt;=0.75),"virginica",IF(AND(D75&lt;1.45,G75&lt;7.37,D75&lt;1.75,D75&gt;=0.75),"versicolor",IF(AND(D75&gt;=1.45,G75&lt;7.37,D75&lt;1.75,D75&gt;=0.75),"virginica",IF(AND(C75&lt;5.45,G75&gt;=7.37,D75&lt;1.75,D75&gt;=0.75),"versicolor",IF(AND(C75&gt;=5.45,G75&gt;=7.37,D75&lt;1.75,D75&gt;=0.75),"virginica","shouldnthappen"))))))</f>
        <v>virginica</v>
      </c>
      <c r="AU75" s="1" t="str">
        <f aca="false">IF(AND(D75&lt;0.7),"setosa",IF(AND(D75&gt;=1.7,A75&gt;=6.15,D75&gt;=0.7),"virginica",IF(AND(B75&gt;=2.55,C75&lt;4.75,A75&lt;6.15,D75&gt;=0.7),"versicolor",IF(AND(D75&gt;=1.7,C75&gt;=4.75,A75&lt;6.15,D75&gt;=0.7),"virginica",IF(AND(C75&lt;5.25,D75&lt;1.7,A75&gt;=6.15,D75&gt;=0.7),"versicolor",IF(AND(C75&gt;=5.25,D75&lt;1.7,A75&gt;=6.15,D75&gt;=0.7),"virginica",IF(AND(C75&lt;4.25,B75&lt;2.55,C75&lt;4.75,A75&lt;6.15,D75&gt;=0.7),"versicolor",IF(AND(C75&gt;=4.25,B75&lt;2.55,C75&lt;4.75,A75&lt;6.15,D75&gt;=0.7),"virginica",IF(AND(B75&lt;2.65,D75&lt;1.7,C75&gt;=4.75,A75&lt;6.15,D75&gt;=0.7),"virginica",IF(AND(B75&gt;=2.65,D75&lt;1.7,C75&gt;=4.75,A75&lt;6.15,D75&gt;=0.7),"versicolor","shouldnthappen"))))))))))</f>
        <v>virginica</v>
      </c>
      <c r="AV75" s="1" t="str">
        <f aca="false">IF(AND(D75&lt;0.75),"setosa",IF(AND(F75&gt;=0.899,D75&gt;=0.75),"virginica",IF(AND(D75&lt;1.65,A75&lt;6.05,F75&lt;0.899,D75&gt;=0.75),"versicolor",IF(AND(D75&gt;=1.65,A75&lt;6.05,F75&lt;0.899,D75&gt;=0.75),"virginica",IF(AND(C75&gt;=5.05,A75&gt;=6.05,F75&lt;0.899,D75&gt;=0.75),"virginica",IF(AND(G75&gt;=13.757,C75&lt;5.05,A75&gt;=6.05,F75&lt;0.899,D75&gt;=0.75),"versicolor",IF(AND(D75&lt;1.6,G75&lt;13.757,C75&lt;5.05,A75&gt;=6.05,F75&lt;0.899,D75&gt;=0.75),"versicolor",IF(AND(D75&gt;=1.6,G75&lt;13.757,C75&lt;5.05,A75&gt;=6.05,F75&lt;0.899,D75&gt;=0.75),"virginica","shouldnthappen"))))))))</f>
        <v>virginica</v>
      </c>
      <c r="AW75" s="1" t="str">
        <f aca="false">IF(AND(F75&lt;0.117,A75&gt;=5.55),"virginica",IF(AND(A75&gt;=5.2,G75&lt;6.086,A75&lt;5.55),"versicolor",IF(AND(D75&lt;0.7,G75&gt;=6.086,A75&lt;5.55),"setosa",IF(AND(D75&gt;=0.7,G75&gt;=6.086,A75&lt;5.55),"versicolor",IF(AND(A75&lt;4.75,A75&lt;5.2,G75&lt;6.086,A75&lt;5.55),"setosa",IF(AND(A75&gt;=4.75,A75&lt;5.2,G75&lt;6.086,A75&lt;5.55),"virginica",IF(AND(D75&gt;=1.65,C75&lt;4.95,F75&gt;=0.117,A75&gt;=5.55),"virginica",IF(AND(D75&gt;=1.75,C75&gt;=4.95,F75&gt;=0.117,A75&gt;=5.55),"virginica",IF(AND(C75&lt;2.6,D75&lt;1.65,C75&lt;4.95,F75&gt;=0.117,A75&gt;=5.55),"setosa",IF(AND(C75&gt;=2.6,D75&lt;1.65,C75&lt;4.95,F75&gt;=0.117,A75&gt;=5.55),"versicolor",IF(AND(D75&lt;1.55,D75&lt;1.75,C75&gt;=4.95,F75&gt;=0.117,A75&gt;=5.55),"virginica",IF(AND(A75&lt;6.95,D75&gt;=1.55,D75&lt;1.75,C75&gt;=4.95,F75&gt;=0.117,A75&gt;=5.55),"versicolor",IF(AND(A75&gt;=6.95,D75&gt;=1.55,D75&lt;1.75,C75&gt;=4.95,F75&gt;=0.117,A75&gt;=5.55),"virginica","shouldnthappen")))))))))))))</f>
        <v>virginica</v>
      </c>
      <c r="AX75" s="1" t="str">
        <f aca="false">IF(AND(D75&lt;0.75),"setosa",IF(AND(F75&lt;0.138,D75&gt;=0.75),"virginica",IF(AND(C75&lt;4.45,A75&lt;6.15,F75&gt;=0.138,D75&gt;=0.75),"versicolor",IF(AND(C75&gt;=5.05,A75&gt;=6.15,F75&gt;=0.138,D75&gt;=0.75),"virginica",IF(AND(B75&lt;2.65,C75&gt;=4.45,A75&lt;6.15,F75&gt;=0.138,D75&gt;=0.75),"virginica",IF(AND(A75&gt;=6.35,C75&lt;5.05,A75&gt;=6.15,F75&gt;=0.138,D75&gt;=0.75),"versicolor",IF(AND(A75&lt;5.65,B75&gt;=2.65,C75&gt;=4.45,A75&lt;6.15,F75&gt;=0.138,D75&gt;=0.75),"virginica",IF(AND(D75&lt;1.75,A75&lt;6.35,C75&lt;5.05,A75&gt;=6.15,F75&gt;=0.138,D75&gt;=0.75),"versicolor",IF(AND(D75&gt;=1.75,A75&lt;6.35,C75&lt;5.05,A75&gt;=6.15,F75&gt;=0.138,D75&gt;=0.75),"virginica",IF(AND(D75&lt;1.7,A75&gt;=5.65,B75&gt;=2.65,C75&gt;=4.45,A75&lt;6.15,F75&gt;=0.138,D75&gt;=0.75),"versicolor",IF(AND(D75&gt;=1.7,A75&gt;=5.65,B75&gt;=2.65,C75&gt;=4.45,A75&lt;6.15,F75&gt;=0.138,D75&gt;=0.75),"virginica","shouldnthappen")))))))))))</f>
        <v>virginica</v>
      </c>
      <c r="AY75" s="1" t="str">
        <f aca="false">IF(AND(D75&lt;0.75,A75&lt;5.55),"setosa",IF(AND(A75&lt;4.95,D75&gt;=0.75,A75&lt;5.55),"virginica",IF(AND(A75&gt;=4.95,D75&gt;=0.75,A75&lt;5.55),"versicolor",IF(AND(C75&lt;2.6,C75&lt;4.85,A75&gt;=5.55),"setosa",IF(AND(C75&gt;=2.6,C75&lt;4.85,A75&gt;=5.55),"versicolor",IF(AND(D75&gt;=1.75,C75&gt;=4.85,A75&gt;=5.55),"virginica",IF(AND(F75&lt;0.405,D75&lt;1.75,C75&gt;=4.85,A75&gt;=5.55),"versicolor",IF(AND(B75&lt;3.05,F75&gt;=0.405,D75&lt;1.75,C75&gt;=4.85,A75&gt;=5.55),"virginica",IF(AND(B75&gt;=3.05,F75&gt;=0.405,D75&lt;1.75,C75&gt;=4.85,A75&gt;=5.55),"versicolor","shouldnthappen")))))))))</f>
        <v>virginica</v>
      </c>
      <c r="AZ75" s="1" t="str">
        <f aca="false">IF(AND(D75&lt;0.75),"setosa",IF(AND(F75&lt;0.9,C75&lt;4.95,D75&gt;=0.75),"versicolor",IF(AND(F75&gt;=0.9,C75&lt;4.95,D75&gt;=0.75),"virginica",IF(AND(D75&gt;=1.7,C75&gt;=4.95,D75&gt;=0.75),"virginica",IF(AND(F75&lt;0.405,D75&lt;1.7,C75&gt;=4.95,D75&gt;=0.75),"versicolor",IF(AND(F75&gt;=0.405,D75&lt;1.7,C75&gt;=4.95,D75&gt;=0.75),"virginica","shouldnthappen"))))))</f>
        <v>virginica</v>
      </c>
      <c r="BA75" s="1" t="str">
        <f aca="false">IF(AND(D75&lt;0.75),"setosa",IF(AND(D75&gt;=1.7,C75&gt;=5.05,D75&gt;=0.75),"virginica",IF(AND(D75&lt;1.45,D75&lt;1.6,C75&lt;5.05,D75&gt;=0.75),"versicolor",IF(AND(A75&lt;5.8,D75&gt;=1.6,C75&lt;5.05,D75&gt;=0.75),"virginica",IF(AND(A75&gt;=5.8,D75&gt;=1.6,C75&lt;5.05,D75&gt;=0.75),"versicolor",IF(AND(F75&lt;0.417,D75&lt;1.7,C75&gt;=5.05,D75&gt;=0.75),"versicolor",IF(AND(F75&gt;=0.417,D75&lt;1.7,C75&gt;=5.05,D75&gt;=0.75),"virginica",IF(AND(A75&lt;5.95,D75&gt;=1.45,D75&lt;1.6,C75&lt;5.05,D75&gt;=0.75),"versicolor",IF(AND(G75&lt;10.618,A75&gt;=5.95,D75&gt;=1.45,D75&lt;1.6,C75&lt;5.05,D75&gt;=0.75),"virginica",IF(AND(G75&gt;=10.618,A75&gt;=5.95,D75&gt;=1.45,D75&lt;1.6,C75&lt;5.05,D75&gt;=0.75),"versicolor","shouldnthappen"))))))))))</f>
        <v>virginica</v>
      </c>
      <c r="BB75" s="1" t="str">
        <f aca="false">IF(AND(C75&lt;2.6),"setosa",IF(AND(D75&gt;=1.75,C75&gt;=2.6),"virginica",IF(AND(C75&gt;=5.45,D75&lt;1.75,C75&gt;=2.6),"virginica",IF(AND(F75&gt;=0.259,C75&lt;5.45,D75&lt;1.75,C75&gt;=2.6),"versicolor",IF(AND(C75&lt;5.05,F75&lt;0.259,C75&lt;5.45,D75&lt;1.75,C75&gt;=2.6),"versicolor",IF(AND(C75&gt;=5.05,F75&lt;0.259,C75&lt;5.45,D75&lt;1.75,C75&gt;=2.6),"virginica","shouldnthappen"))))))</f>
        <v>virginica</v>
      </c>
      <c r="BC75" s="1" t="str">
        <f aca="false">IF(AND(A75&lt;4.95,B75&lt;2.7,A75&lt;5.55),"virginica",IF(AND(A75&gt;=4.95,B75&lt;2.7,A75&lt;5.55),"versicolor",IF(AND(C75&lt;3.2,B75&gt;=2.7,A75&lt;5.55),"setosa",IF(AND(C75&gt;=3.2,B75&gt;=2.7,A75&lt;5.55),"versicolor",IF(AND(F75&gt;=0.85,A75&lt;6.15,A75&gt;=5.55),"virginica",IF(AND(D75&lt;1.45,A75&gt;=6.15,A75&gt;=5.55),"versicolor",IF(AND(C75&lt;4.8,F75&lt;0.85,A75&lt;6.15,A75&gt;=5.55),"versicolor",IF(AND(D75&gt;=1.7,D75&gt;=1.45,A75&gt;=6.15,A75&gt;=5.55),"virginica",IF(AND(G75&lt;9.333,C75&gt;=4.8,F75&lt;0.85,A75&lt;6.15,A75&gt;=5.55),"versicolor",IF(AND(G75&gt;=9.333,C75&gt;=4.8,F75&lt;0.85,A75&lt;6.15,A75&gt;=5.55),"virginica",IF(AND(C75&lt;4.9,D75&lt;1.7,D75&gt;=1.45,A75&gt;=6.15,A75&gt;=5.55),"versicolor",IF(AND(C75&gt;=4.9,D75&lt;1.7,D75&gt;=1.45,A75&gt;=6.15,A75&gt;=5.55),"virginica","shouldnthappen"))))))))))))</f>
        <v>virginica</v>
      </c>
      <c r="BD75" s="1" t="str">
        <f aca="false">IF(AND(C75&lt;2.35),"setosa",IF(AND(C75&lt;4.75,B75&lt;2.55,C75&gt;=2.35),"versicolor",IF(AND(C75&gt;=4.75,B75&lt;2.55,C75&gt;=2.35),"virginica",IF(AND(C75&lt;4.75,B75&gt;=2.55,C75&gt;=2.35),"versicolor",IF(AND(D75&gt;=1.75,C75&gt;=4.75,B75&gt;=2.55,C75&gt;=2.35),"virginica",IF(AND(A75&gt;=6.5,D75&lt;1.75,C75&gt;=4.75,B75&gt;=2.55,C75&gt;=2.35),"versicolor",IF(AND(A75&lt;6.05,A75&lt;6.5,D75&lt;1.75,C75&gt;=4.75,B75&gt;=2.55,C75&gt;=2.35),"versicolor",IF(AND(A75&gt;=6.05,A75&lt;6.5,D75&lt;1.75,C75&gt;=4.75,B75&gt;=2.55,C75&gt;=2.35),"virginica","shouldnthappen"))))))))</f>
        <v>virginica</v>
      </c>
      <c r="BE75" s="1" t="str">
        <f aca="false">IF(AND(C75&lt;2.5),"setosa",IF(AND(D75&lt;1.65,C75&lt;4.75,C75&gt;=2.5),"versicolor",IF(AND(D75&gt;=1.65,C75&lt;4.75,C75&gt;=2.5),"virginica",IF(AND(D75&gt;=1.75,C75&gt;=4.75,C75&gt;=2.5),"virginica",IF(AND(C75&lt;4.95,D75&lt;1.75,C75&gt;=4.75,C75&gt;=2.5),"versicolor",IF(AND(A75&lt;6.5,C75&gt;=4.95,D75&lt;1.75,C75&gt;=4.75,C75&gt;=2.5),"virginica",IF(AND(A75&gt;=6.5,C75&gt;=4.95,D75&lt;1.75,C75&gt;=4.75,C75&gt;=2.5),"versicolor","shouldnthappen")))))))</f>
        <v>virginica</v>
      </c>
      <c r="BF75" s="1" t="str">
        <f aca="false">IF(AND(G75&gt;=15.244),"virginica",IF(AND(C75&lt;3.2,B75&gt;=3.15,G75&lt;15.244),"setosa",IF(AND(A75&gt;=4.95,C75&lt;4.7,B75&lt;3.15,G75&lt;15.244),"versicolor",IF(AND(C75&gt;=5.15,C75&gt;=4.7,B75&lt;3.15,G75&lt;15.244),"virginica",IF(AND(A75&gt;=6.45,C75&gt;=3.2,B75&gt;=3.15,G75&lt;15.244),"virginica",IF(AND(D75&lt;0.95,A75&lt;4.95,C75&lt;4.7,B75&lt;3.15,G75&lt;15.244),"setosa",IF(AND(D75&gt;=0.95,A75&lt;4.95,C75&lt;4.7,B75&lt;3.15,G75&lt;15.244),"virginica",IF(AND(F75&lt;0.816,A75&lt;6.45,C75&gt;=3.2,B75&gt;=3.15,G75&lt;15.244),"virginica",IF(AND(F75&gt;=0.816,A75&lt;6.45,C75&gt;=3.2,B75&gt;=3.15,G75&lt;15.244),"versicolor",IF(AND(A75&gt;=6.5,B75&lt;3.05,C75&lt;5.15,C75&gt;=4.7,B75&lt;3.15,G75&lt;15.244),"versicolor",IF(AND(G75&lt;11.093,B75&gt;=3.05,C75&lt;5.15,C75&gt;=4.7,B75&lt;3.15,G75&lt;15.244),"virginica",IF(AND(G75&gt;=11.093,B75&gt;=3.05,C75&lt;5.15,C75&gt;=4.7,B75&lt;3.15,G75&lt;15.244),"versicolor",IF(AND(D75&gt;=1.7,A75&lt;6.5,B75&lt;3.05,C75&lt;5.15,C75&gt;=4.7,B75&lt;3.15,G75&lt;15.244),"virginica",IF(AND(G75&lt;7.498,D75&lt;1.7,A75&lt;6.5,B75&lt;3.05,C75&lt;5.15,C75&gt;=4.7,B75&lt;3.15,G75&lt;15.244),"virginica",IF(AND(G75&gt;=7.498,D75&lt;1.7,A75&lt;6.5,B75&lt;3.05,C75&lt;5.15,C75&gt;=4.7,B75&lt;3.15,G75&lt;15.244),"versicolor","shouldnthappen")))))))))))))))</f>
        <v>virginica</v>
      </c>
      <c r="BG75" s="1" t="str">
        <f aca="false">IF(AND(B75&gt;=3.35,C75&lt;4.85),"setosa",IF(AND(D75&gt;=1.75,C75&gt;=4.85),"virginica",IF(AND(D75&lt;0.75,B75&lt;3.35,C75&lt;4.85),"setosa",IF(AND(G75&gt;=13.879,D75&lt;1.75,C75&gt;=4.85),"versicolor",IF(AND(F75&gt;=0.9,D75&gt;=0.75,B75&lt;3.35,C75&lt;4.85),"virginica",IF(AND(F75&gt;=0.405,G75&lt;13.879,D75&lt;1.75,C75&gt;=4.85),"virginica",IF(AND(B75&gt;=2.55,F75&lt;0.9,D75&gt;=0.75,B75&lt;3.35,C75&lt;4.85),"versicolor",IF(AND(G75&lt;7.498,F75&lt;0.405,G75&lt;13.879,D75&lt;1.75,C75&gt;=4.85),"virginica",IF(AND(G75&gt;=7.498,F75&lt;0.405,G75&lt;13.879,D75&lt;1.75,C75&gt;=4.85),"versicolor",IF(AND(G75&lt;5.656,B75&lt;2.55,F75&lt;0.9,D75&gt;=0.75,B75&lt;3.35,C75&lt;4.85),"virginica",IF(AND(G75&gt;=5.656,B75&lt;2.55,F75&lt;0.9,D75&gt;=0.75,B75&lt;3.35,C75&lt;4.85),"versicolor","shouldnthappen")))))))))))</f>
        <v>virginica</v>
      </c>
      <c r="BH75" s="1" t="str">
        <f aca="false">IF(AND(D75&lt;0.7),"setosa",IF(AND(D75&gt;=1.65,A75&lt;6.65,D75&gt;=0.7),"virginica",IF(AND(D75&lt;1.55,A75&gt;=6.65,D75&gt;=0.7),"versicolor",IF(AND(D75&gt;=1.55,A75&gt;=6.65,D75&gt;=0.7),"virginica",IF(AND(F75&gt;=0.529,D75&lt;1.65,A75&lt;6.65,D75&gt;=0.7),"versicolor",IF(AND(C75&gt;=5.35,F75&lt;0.529,D75&lt;1.65,A75&lt;6.65,D75&gt;=0.7),"virginica",IF(AND(G75&gt;=7.411,C75&lt;5.35,F75&lt;0.529,D75&lt;1.65,A75&lt;6.65,D75&gt;=0.7),"versicolor",IF(AND(G75&lt;6.927,G75&lt;7.411,C75&lt;5.35,F75&lt;0.529,D75&lt;1.65,A75&lt;6.65,D75&gt;=0.7),"versicolor",IF(AND(G75&gt;=6.927,G75&lt;7.411,C75&lt;5.35,F75&lt;0.529,D75&lt;1.65,A75&lt;6.65,D75&gt;=0.7),"virginica","shouldnthappen")))))))))</f>
        <v>virginica</v>
      </c>
      <c r="BI75" s="1" t="str">
        <f aca="false">IF(AND(D75&gt;=1.7),"virginica",IF(AND(D75&lt;0.7,D75&lt;1.7),"setosa",IF(AND(D75&lt;1.45,G75&lt;7.37,D75&gt;=0.7,D75&lt;1.7),"versicolor",IF(AND(D75&gt;=1.45,G75&lt;7.37,D75&gt;=0.7,D75&lt;1.7),"virginica",IF(AND(B75&gt;=2.65,G75&gt;=7.37,D75&gt;=0.7,D75&lt;1.7),"versicolor",IF(AND(C75&lt;5.05,B75&lt;2.65,G75&gt;=7.37,D75&gt;=0.7,D75&lt;1.7),"versicolor",IF(AND(C75&gt;=5.05,B75&lt;2.65,G75&gt;=7.37,D75&gt;=0.7,D75&lt;1.7),"virginica","shouldnthappen")))))))</f>
        <v>virginica</v>
      </c>
    </row>
    <row r="76" customFormat="false" ht="13.8" hidden="false" customHeight="false" outlineLevel="0" collapsed="false">
      <c r="A76" s="1" t="n">
        <v>6.5</v>
      </c>
      <c r="B76" s="1" t="n">
        <v>3</v>
      </c>
      <c r="C76" s="1" t="n">
        <v>5.2</v>
      </c>
      <c r="D76" s="1" t="n">
        <v>2</v>
      </c>
      <c r="E76" s="1" t="s">
        <v>93</v>
      </c>
      <c r="F76" s="1" t="n">
        <v>0.301131600281224</v>
      </c>
      <c r="G76" s="1" t="n">
        <v>10.5331916161813</v>
      </c>
      <c r="H76" s="11" t="str">
        <f aca="false">E76</f>
        <v>virginica</v>
      </c>
      <c r="I76" s="1" t="str">
        <f aca="false">INDEX(L76:BI76, MODE(MATCH(L76:BI76, L76:BI76, 0 )))</f>
        <v>virginica</v>
      </c>
      <c r="J76" s="12" t="n">
        <f aca="false">COUNTIF(L76:BI76, H76) / COUNTA(L76:BI76)</f>
        <v>0.98</v>
      </c>
      <c r="K76" s="13" t="n">
        <f aca="false">I76=H76</f>
        <v>1</v>
      </c>
      <c r="L76" s="1" t="str">
        <f aca="false">IF(AND(C76&lt;3.65,B76&gt;=3.35),"setosa",IF(AND(C76&gt;=3.65,B76&gt;=3.35),"virginica",IF(AND(C76&lt;2.35,C76&lt;4.85,B76&lt;3.35),"setosa",IF(AND(F76&gt;=0.899,C76&gt;=2.35,C76&lt;4.85,B76&lt;3.35),"virginica",IF(AND(G76&gt;=8.268,B76&lt;2.75,C76&gt;=4.85,B76&lt;3.35),"virginica",IF(AND(D76&lt;1.55,B76&gt;=2.75,C76&gt;=4.85,B76&lt;3.35),"versicolor",IF(AND(D76&gt;=1.55,B76&gt;=2.75,C76&gt;=4.85,B76&lt;3.35),"virginica",IF(AND(G76&lt;6.537,F76&lt;0.899,C76&gt;=2.35,C76&lt;4.85,B76&lt;3.35),"virginica",IF(AND(G76&gt;=6.537,F76&lt;0.899,C76&gt;=2.35,C76&lt;4.85,B76&lt;3.35),"versicolor",IF(AND(G76&lt;6.878,G76&lt;8.268,B76&lt;2.75,C76&gt;=4.85,B76&lt;3.35),"virginica",IF(AND(G76&gt;=6.878,G76&lt;8.268,B76&lt;2.75,C76&gt;=4.85,B76&lt;3.35),"versicolor","shouldnthappen")))))))))))</f>
        <v>virginica</v>
      </c>
      <c r="M76" s="1" t="str">
        <f aca="false">IF(AND(C76&lt;2.6),"setosa",IF(AND(D76&gt;=1.75,C76&gt;=2.6),"virginica",IF(AND(G76&lt;6.094,D76&lt;1.75,C76&gt;=2.6),"virginica",IF(AND(D76&lt;1.35,G76&gt;=6.094,D76&lt;1.75,C76&gt;=2.6),"versicolor",IF(AND(C76&lt;5.05,D76&gt;=1.35,G76&gt;=6.094,D76&lt;1.75,C76&gt;=2.6),"versicolor",IF(AND(C76&gt;=5.05,D76&gt;=1.35,G76&gt;=6.094,D76&lt;1.75,C76&gt;=2.6),"virginica","shouldnthappen"))))))</f>
        <v>virginica</v>
      </c>
      <c r="N76" s="1" t="str">
        <f aca="false">IF(AND(A76&lt;6.6,B76&gt;=3.45),"setosa",IF(AND(A76&gt;=6.6,B76&gt;=3.45),"virginica",IF(AND(D76&lt;0.7,C76&lt;4.75,B76&lt;3.45),"setosa",IF(AND(D76&gt;=0.7,C76&lt;4.75,B76&lt;3.45),"versicolor",IF(AND(C76&gt;=5.15,C76&gt;=4.75,B76&lt;3.45),"virginica",IF(AND(D76&gt;=1.7,A76&lt;6.5,C76&lt;5.15,C76&gt;=4.75,B76&lt;3.45),"virginica",IF(AND(C76&lt;5.05,A76&gt;=6.5,C76&lt;5.15,C76&gt;=4.75,B76&lt;3.45),"versicolor",IF(AND(C76&gt;=5.05,A76&gt;=6.5,C76&lt;5.15,C76&gt;=4.75,B76&lt;3.45),"virginica",IF(AND(G76&lt;7.498,D76&lt;1.7,A76&lt;6.5,C76&lt;5.15,C76&gt;=4.75,B76&lt;3.45),"virginica",IF(AND(G76&gt;=7.498,D76&lt;1.7,A76&lt;6.5,C76&lt;5.15,C76&gt;=4.75,B76&lt;3.45),"versicolor","shouldnthappen"))))))))))</f>
        <v>virginica</v>
      </c>
      <c r="O76" s="1" t="str">
        <f aca="false">IF(AND(D76&lt;0.75),"setosa",IF(AND(C76&lt;4.75,C76&lt;4.85,D76&gt;=0.75),"versicolor",IF(AND(A76&gt;=6.05,C76&gt;=4.85,D76&gt;=0.75),"virginica",IF(AND(D76&lt;1.6,C76&gt;=4.75,C76&lt;4.85,D76&gt;=0.75),"versicolor",IF(AND(D76&gt;=1.6,C76&gt;=4.75,C76&lt;4.85,D76&gt;=0.75),"virginica",IF(AND(A76&lt;5.9,A76&lt;6.05,C76&gt;=4.85,D76&gt;=0.75),"virginica",IF(AND(A76&gt;=5.9,A76&lt;6.05,C76&gt;=4.85,D76&gt;=0.75),"versicolor","shouldnthappen")))))))</f>
        <v>virginica</v>
      </c>
      <c r="P76" s="1" t="str">
        <f aca="false">IF(AND(D76&lt;0.75),"setosa",IF(AND(A76&lt;5.55,D76&gt;=0.75),"versicolor",IF(AND(D76&gt;=1.7,G76&lt;13.158,A76&gt;=5.55,D76&gt;=0.75),"virginica",IF(AND(B76&lt;2.45,D76&lt;1.7,G76&lt;13.158,A76&gt;=5.55,D76&gt;=0.75),"virginica",IF(AND(B76&gt;=2.45,D76&lt;1.7,G76&lt;13.158,A76&gt;=5.55,D76&gt;=0.75),"versicolor",IF(AND(B76&gt;=3.05,G76&lt;15.551,G76&gt;=13.158,A76&gt;=5.55,D76&gt;=0.75),"versicolor",IF(AND(B76&lt;2.9,G76&gt;=15.551,G76&gt;=13.158,A76&gt;=5.55,D76&gt;=0.75),"versicolor",IF(AND(B76&gt;=2.9,G76&gt;=15.551,G76&gt;=13.158,A76&gt;=5.55,D76&gt;=0.75),"virginica",IF(AND(D76&lt;1.3,G76&lt;14.221,B76&lt;3.05,G76&lt;15.551,G76&gt;=13.158,A76&gt;=5.55,D76&gt;=0.75),"versicolor",IF(AND(D76&gt;=1.3,G76&lt;14.221,B76&lt;3.05,G76&lt;15.551,G76&gt;=13.158,A76&gt;=5.55,D76&gt;=0.75),"virginica",IF(AND(C76&lt;4.9,G76&gt;=14.221,B76&lt;3.05,G76&lt;15.551,G76&gt;=13.158,A76&gt;=5.55,D76&gt;=0.75),"versicolor",IF(AND(C76&gt;=4.9,G76&gt;=14.221,B76&lt;3.05,G76&lt;15.551,G76&gt;=13.158,A76&gt;=5.55,D76&gt;=0.75),"virginica","shouldnthappen"))))))))))))</f>
        <v>virginica</v>
      </c>
      <c r="Q76" s="1" t="str">
        <f aca="false">IF(AND(C76&lt;2.6),"setosa",IF(AND(A76&gt;=4.95,C76&lt;4.75,C76&gt;=2.6),"versicolor",IF(AND(D76&gt;=1.75,C76&gt;=4.75,C76&gt;=2.6),"virginica",IF(AND(B76&lt;2.45,A76&lt;4.95,C76&lt;4.75,C76&gt;=2.6),"versicolor",IF(AND(B76&gt;=2.45,A76&lt;4.95,C76&lt;4.75,C76&gt;=2.6),"virginica",IF(AND(G76&lt;7.498,D76&lt;1.75,C76&gt;=4.75,C76&gt;=2.6),"virginica",IF(AND(F76&lt;0.417,G76&gt;=7.498,D76&lt;1.75,C76&gt;=4.75,C76&gt;=2.6),"versicolor",IF(AND(F76&lt;0.442,F76&gt;=0.417,G76&gt;=7.498,D76&lt;1.75,C76&gt;=4.75,C76&gt;=2.6),"virginica",IF(AND(F76&gt;=0.442,F76&gt;=0.417,G76&gt;=7.498,D76&lt;1.75,C76&gt;=4.75,C76&gt;=2.6),"versicolor","shouldnthappen")))))))))</f>
        <v>virginica</v>
      </c>
      <c r="R76" s="1" t="str">
        <f aca="false">IF(AND(D76&lt;0.75),"setosa",IF(AND(D76&lt;1.75,A76&gt;=6.25,D76&gt;=0.75),"versicolor",IF(AND(D76&gt;=1.75,A76&gt;=6.25,D76&gt;=0.75),"virginica",IF(AND(D76&lt;1.6,C76&lt;4.75,A76&lt;6.25,D76&gt;=0.75),"versicolor",IF(AND(D76&gt;=1.6,C76&lt;4.75,A76&lt;6.25,D76&gt;=0.75),"virginica",IF(AND(G76&lt;6.998,C76&gt;=4.75,A76&lt;6.25,D76&gt;=0.75),"virginica",IF(AND(A76&lt;6.05,G76&gt;=6.998,C76&gt;=4.75,A76&lt;6.25,D76&gt;=0.75),"versicolor",IF(AND(A76&gt;=6.05,G76&gt;=6.998,C76&gt;=4.75,A76&lt;6.25,D76&gt;=0.75),"virginica","shouldnthappen"))))))))</f>
        <v>virginica</v>
      </c>
      <c r="S76" s="1" t="str">
        <f aca="false">IF(AND(B76&gt;=3.05,A76&lt;5.45),"setosa",IF(AND(C76&lt;2.2,B76&lt;3.05,A76&lt;5.45),"setosa",IF(AND(C76&gt;=2.2,B76&lt;3.05,A76&lt;5.45),"versicolor",IF(AND(B76&lt;3.7,C76&lt;4.8,A76&gt;=5.45),"versicolor",IF(AND(B76&gt;=3.7,C76&lt;4.8,A76&gt;=5.45),"setosa",IF(AND(G76&lt;13.757,C76&lt;5.05,C76&gt;=4.8,A76&gt;=5.45),"virginica",IF(AND(G76&gt;=13.757,C76&lt;5.05,C76&gt;=4.8,A76&gt;=5.45),"versicolor",IF(AND(C76&gt;=5.15,C76&gt;=5.05,C76&gt;=4.8,A76&gt;=5.45),"virginica",IF(AND(A76&lt;5.95,C76&lt;5.15,C76&gt;=5.05,C76&gt;=4.8,A76&gt;=5.45),"virginica",IF(AND(D76&gt;=1.8,A76&gt;=5.95,C76&lt;5.15,C76&gt;=5.05,C76&gt;=4.8,A76&gt;=5.45),"virginica",IF(AND(B76&lt;2.75,D76&lt;1.8,A76&gt;=5.95,C76&lt;5.15,C76&gt;=5.05,C76&gt;=4.8,A76&gt;=5.45),"versicolor",IF(AND(B76&gt;=2.75,D76&lt;1.8,A76&gt;=5.95,C76&lt;5.15,C76&gt;=5.05,C76&gt;=4.8,A76&gt;=5.45),"virginica","shouldnthappen"))))))))))))</f>
        <v>virginica</v>
      </c>
      <c r="T76" s="1" t="str">
        <f aca="false">IF(AND(C76&lt;2.6),"setosa",IF(AND(D76&lt;1.65,C76&lt;4.75,C76&gt;=2.6),"versicolor",IF(AND(D76&gt;=1.65,C76&lt;4.75,C76&gt;=2.6),"virginica",IF(AND(G76&gt;=8.494,A76&lt;6.6,C76&gt;=4.75,C76&gt;=2.6),"virginica",IF(AND(C76&lt;5.2,A76&gt;=6.6,C76&gt;=4.75,C76&gt;=2.6),"versicolor",IF(AND(C76&gt;=5.2,A76&gt;=6.6,C76&gt;=4.75,C76&gt;=2.6),"virginica",IF(AND(A76&lt;5.95,G76&lt;8.494,A76&lt;6.6,C76&gt;=4.75,C76&gt;=2.6),"virginica",IF(AND(A76&gt;=5.95,G76&lt;8.494,A76&lt;6.6,C76&gt;=4.75,C76&gt;=2.6),"versicolor","shouldnthappen"))))))))</f>
        <v>virginica</v>
      </c>
      <c r="U76" s="1" t="str">
        <f aca="false">IF(AND(C76&lt;3.65,B76&gt;=3.35),"setosa",IF(AND(C76&gt;=3.65,B76&gt;=3.35),"virginica",IF(AND(C76&lt;2.35,A76&lt;6.25,B76&lt;3.35),"setosa",IF(AND(C76&lt;4.85,A76&gt;=6.25,B76&lt;3.35),"versicolor",IF(AND(G76&gt;=15.426,C76&gt;=2.35,A76&lt;6.25,B76&lt;3.35),"virginica",IF(AND(D76&gt;=1.55,C76&gt;=4.85,A76&gt;=6.25,B76&lt;3.35),"virginica",IF(AND(D76&lt;1.8,G76&lt;15.426,C76&gt;=2.35,A76&lt;6.25,B76&lt;3.35),"versicolor",IF(AND(D76&gt;=1.8,G76&lt;15.426,C76&gt;=2.35,A76&lt;6.25,B76&lt;3.35),"virginica",IF(AND(B76&lt;2.95,D76&lt;1.55,C76&gt;=4.85,A76&gt;=6.25,B76&lt;3.35),"virginica",IF(AND(B76&gt;=2.95,D76&lt;1.55,C76&gt;=4.85,A76&gt;=6.25,B76&lt;3.35),"versicolor","shouldnthappen"))))))))))</f>
        <v>virginica</v>
      </c>
      <c r="V76" s="1" t="str">
        <f aca="false">IF(AND(C76&lt;2.6),"setosa",IF(AND(C76&gt;=4.85,C76&gt;=2.6),"virginica",IF(AND(F76&gt;=0.9,C76&lt;4.85,C76&gt;=2.6),"virginica",IF(AND(G76&lt;5.656,F76&lt;0.9,C76&lt;4.85,C76&gt;=2.6),"virginica",IF(AND(G76&gt;=5.656,F76&lt;0.9,C76&lt;4.85,C76&gt;=2.6),"versicolor","shouldnthappen")))))</f>
        <v>virginica</v>
      </c>
      <c r="W76" s="1" t="str">
        <f aca="false">IF(AND(D76&gt;=1.75,G76&gt;=13.795),"virginica",IF(AND(D76&gt;=1.5,G76&gt;=12.335,G76&lt;13.795),"virginica",IF(AND(C76&lt;2.45,C76&lt;4.85,G76&lt;12.335,G76&lt;13.795),"setosa",IF(AND(C76&gt;=2.45,C76&lt;4.85,G76&lt;12.335,G76&lt;13.795),"versicolor",IF(AND(D76&gt;=1.7,C76&gt;=4.85,G76&lt;12.335,G76&lt;13.795),"virginica",IF(AND(B76&gt;=3.25,D76&lt;1.5,G76&gt;=12.335,G76&lt;13.795),"setosa",IF(AND(D76&lt;1,F76&lt;0.255,D76&lt;1.75,G76&gt;=13.795),"setosa",IF(AND(D76&gt;=1,F76&lt;0.255,D76&lt;1.75,G76&gt;=13.795),"versicolor",IF(AND(A76&lt;5.4,F76&gt;=0.255,D76&lt;1.75,G76&gt;=13.795),"setosa",IF(AND(A76&gt;=5.4,F76&gt;=0.255,D76&lt;1.75,G76&gt;=13.795),"versicolor",IF(AND(A76&lt;6.15,D76&lt;1.7,C76&gt;=4.85,G76&lt;12.335,G76&lt;13.795),"versicolor",IF(AND(A76&gt;=6.15,D76&lt;1.7,C76&gt;=4.85,G76&lt;12.335,G76&lt;13.795),"virginica",IF(AND(C76&lt;5,B76&lt;3.25,D76&lt;1.5,G76&gt;=12.335,G76&lt;13.795),"versicolor",IF(AND(C76&gt;=5,B76&lt;3.25,D76&lt;1.5,G76&gt;=12.335,G76&lt;13.795),"virginica","shouldnthappen"))))))))))))))</f>
        <v>virginica</v>
      </c>
      <c r="X76" s="1" t="str">
        <f aca="false">IF(AND(C76&lt;2.5,A76&lt;5.55),"setosa",IF(AND(F76&lt;0.096,A76&gt;=5.55),"virginica",IF(AND(D76&lt;1.6,C76&gt;=2.5,A76&lt;5.55),"versicolor",IF(AND(D76&gt;=1.6,C76&gt;=2.5,A76&lt;5.55),"virginica",IF(AND(F76&gt;=0.156,C76&lt;4.75,F76&gt;=0.096,A76&gt;=5.55),"versicolor",IF(AND(D76&gt;=1.75,C76&gt;=4.75,F76&gt;=0.096,A76&gt;=5.55),"virginica",IF(AND(B76&lt;3.3,F76&lt;0.156,C76&lt;4.75,F76&gt;=0.096,A76&gt;=5.55),"versicolor",IF(AND(B76&gt;=3.3,F76&lt;0.156,C76&lt;4.75,F76&gt;=0.096,A76&gt;=5.55),"setosa",IF(AND(B76&lt;2.45,A76&lt;6.05,D76&lt;1.75,C76&gt;=4.75,F76&gt;=0.096,A76&gt;=5.55),"virginica",IF(AND(B76&gt;=2.45,A76&lt;6.05,D76&lt;1.75,C76&gt;=4.75,F76&gt;=0.096,A76&gt;=5.55),"versicolor",IF(AND(F76&lt;0.205,A76&gt;=6.05,D76&lt;1.75,C76&gt;=4.75,F76&gt;=0.096,A76&gt;=5.55),"versicolor",IF(AND(F76&gt;=0.205,A76&gt;=6.05,D76&lt;1.75,C76&gt;=4.75,F76&gt;=0.096,A76&gt;=5.55),"virginica","shouldnthappen"))))))))))))</f>
        <v>virginica</v>
      </c>
      <c r="Y76" s="1" t="str">
        <f aca="false">IF(AND(C76&lt;2.35,A76&lt;5.55),"setosa",IF(AND(C76&gt;=5.05,A76&gt;=5.55),"virginica",IF(AND(D76&lt;1.6,C76&gt;=2.35,A76&lt;5.55),"versicolor",IF(AND(D76&gt;=1.6,C76&gt;=2.35,A76&lt;5.55),"virginica",IF(AND(D76&gt;=1.75,C76&lt;5.05,A76&gt;=5.55),"virginica",IF(AND(B76&gt;=3.55,D76&lt;1.75,C76&lt;5.05,A76&gt;=5.55),"setosa",IF(AND(G76&lt;6.3,B76&lt;3.55,D76&lt;1.75,C76&lt;5.05,A76&gt;=5.55),"virginica",IF(AND(G76&gt;=6.3,B76&lt;3.55,D76&lt;1.75,C76&lt;5.05,A76&gt;=5.55),"versicolor","shouldnthappen"))))))))</f>
        <v>virginica</v>
      </c>
      <c r="Z76" s="1" t="str">
        <f aca="false">IF(AND(D76&lt;0.75),"setosa",IF(AND(B76&gt;=2.55,C76&lt;4.85,D76&gt;=0.75),"versicolor",IF(AND(D76&gt;=1.7,C76&gt;=4.85,D76&gt;=0.75),"virginica",IF(AND(D76&lt;1.6,B76&lt;2.55,C76&lt;4.85,D76&gt;=0.75),"versicolor",IF(AND(D76&gt;=1.6,B76&lt;2.55,C76&lt;4.85,D76&gt;=0.75),"virginica",IF(AND(B76&lt;2.65,D76&lt;1.7,C76&gt;=4.85,D76&gt;=0.75),"virginica",IF(AND(F76&lt;0.325,B76&gt;=2.65,D76&lt;1.7,C76&gt;=4.85,D76&gt;=0.75),"virginica",IF(AND(G76&lt;10.717,F76&gt;=0.325,B76&gt;=2.65,D76&lt;1.7,C76&gt;=4.85,D76&gt;=0.75),"versicolor",IF(AND(G76&gt;=10.717,F76&gt;=0.325,B76&gt;=2.65,D76&lt;1.7,C76&gt;=4.85,D76&gt;=0.75),"virginica","shouldnthappen")))))))))</f>
        <v>virginica</v>
      </c>
      <c r="AA76" s="1" t="str">
        <f aca="false">IF(AND(D76&lt;0.75),"setosa",IF(AND(D76&gt;=1.75,D76&gt;=0.75),"virginica",IF(AND(F76&gt;=0.455,D76&lt;1.75,D76&gt;=0.75),"versicolor",IF(AND(D76&lt;1.45,F76&lt;0.455,D76&lt;1.75,D76&gt;=0.75),"versicolor",IF(AND(F76&lt;0.247,D76&gt;=1.45,F76&lt;0.455,D76&lt;1.75,D76&gt;=0.75),"versicolor",IF(AND(F76&gt;=0.247,D76&gt;=1.45,F76&lt;0.455,D76&lt;1.75,D76&gt;=0.75),"virginica","shouldnthappen"))))))</f>
        <v>virginica</v>
      </c>
      <c r="AB76" s="1" t="str">
        <f aca="false">IF(AND(F76&gt;=0.221,B76&gt;=3.35),"setosa",IF(AND(A76&lt;5.3,F76&gt;=0.683,B76&lt;3.35),"setosa",IF(AND(A76&lt;6.45,F76&lt;0.221,B76&gt;=3.35),"setosa",IF(AND(A76&gt;=6.45,F76&lt;0.221,B76&gt;=3.35),"virginica",IF(AND(G76&lt;6.3,A76&lt;6.25,F76&lt;0.683,B76&lt;3.35),"virginica",IF(AND(G76&lt;13.795,A76&gt;=6.25,F76&lt;0.683,B76&lt;3.35),"virginica",IF(AND(D76&lt;1.65,A76&gt;=5.3,F76&gt;=0.683,B76&lt;3.35),"versicolor",IF(AND(D76&gt;=1.65,A76&gt;=5.3,F76&gt;=0.683,B76&lt;3.35),"virginica",IF(AND(D76&lt;0.6,G76&gt;=6.3,A76&lt;6.25,F76&lt;0.683,B76&lt;3.35),"setosa",IF(AND(D76&lt;1.7,G76&gt;=13.795,A76&gt;=6.25,F76&lt;0.683,B76&lt;3.35),"versicolor",IF(AND(D76&gt;=1.7,G76&gt;=13.795,A76&gt;=6.25,F76&lt;0.683,B76&lt;3.35),"virginica",IF(AND(C76&gt;=5.35,D76&gt;=0.6,G76&gt;=6.3,A76&lt;6.25,F76&lt;0.683,B76&lt;3.35),"virginica",IF(AND(D76&lt;1.75,C76&lt;5.35,D76&gt;=0.6,G76&gt;=6.3,A76&lt;6.25,F76&lt;0.683,B76&lt;3.35),"versicolor",IF(AND(D76&gt;=1.75,C76&lt;5.35,D76&gt;=0.6,G76&gt;=6.3,A76&lt;6.25,F76&lt;0.683,B76&lt;3.35),"virginica","shouldnthappen"))))))))))))))</f>
        <v>virginica</v>
      </c>
      <c r="AC76" s="1" t="str">
        <f aca="false">IF(AND(B76&gt;=3.3),"setosa",IF(AND(C76&lt;2.45,D76&lt;1.55,B76&lt;3.3),"setosa",IF(AND(F76&gt;=0.211,D76&gt;=1.55,B76&lt;3.3),"virginica",IF(AND(C76&lt;4.9,C76&gt;=2.45,D76&lt;1.55,B76&lt;3.3),"versicolor",IF(AND(C76&gt;=4.9,C76&gt;=2.45,D76&lt;1.55,B76&lt;3.3),"virginica",IF(AND(F76&lt;0.138,F76&lt;0.211,D76&gt;=1.55,B76&lt;3.3),"virginica",IF(AND(F76&gt;=0.138,F76&lt;0.211,D76&gt;=1.55,B76&lt;3.3),"versicolor","shouldnthappen")))))))</f>
        <v>virginica</v>
      </c>
      <c r="AD76" s="1" t="str">
        <f aca="false">IF(AND(D76&gt;=1.75),"virginica",IF(AND(D76&lt;0.75,D76&lt;1.75),"setosa",IF(AND(D76&lt;1.35,D76&gt;=0.75,D76&lt;1.75),"versicolor",IF(AND(B76&lt;2.6,C76&lt;4.85,D76&gt;=1.35,D76&gt;=0.75,D76&lt;1.75),"virginica",IF(AND(B76&gt;=2.6,C76&lt;4.85,D76&gt;=1.35,D76&gt;=0.75,D76&lt;1.75),"versicolor",IF(AND(A76&lt;6.4,C76&gt;=4.85,D76&gt;=1.35,D76&gt;=0.75,D76&lt;1.75),"virginica",IF(AND(A76&gt;=6.4,C76&gt;=4.85,D76&gt;=1.35,D76&gt;=0.75,D76&lt;1.75),"versicolor","shouldnthappen")))))))</f>
        <v>virginica</v>
      </c>
      <c r="AE76" s="1" t="str">
        <f aca="false">IF(AND(C76&lt;2.45),"setosa",IF(AND(F76&lt;0.07,C76&gt;=2.45),"virginica",IF(AND(A76&gt;=5,C76&lt;4.75,F76&gt;=0.07,C76&gt;=2.45),"versicolor",IF(AND(F76&lt;0.182,C76&gt;=4.75,F76&gt;=0.07,C76&gt;=2.45),"versicolor",IF(AND(B76&lt;2.45,A76&lt;5,C76&lt;4.75,F76&gt;=0.07,C76&gt;=2.45),"versicolor",IF(AND(B76&gt;=2.45,A76&lt;5,C76&lt;4.75,F76&gt;=0.07,C76&gt;=2.45),"virginica",IF(AND(F76&gt;=0.468,F76&gt;=0.182,C76&gt;=4.75,F76&gt;=0.07,C76&gt;=2.45),"virginica",IF(AND(A76&gt;=6.85,F76&lt;0.468,F76&gt;=0.182,C76&gt;=4.75,F76&gt;=0.07,C76&gt;=2.45),"virginica",IF(AND(B76&lt;2.6,A76&lt;6.85,F76&lt;0.468,F76&gt;=0.182,C76&gt;=4.75,F76&gt;=0.07,C76&gt;=2.45),"virginica",IF(AND(B76&gt;=2.6,A76&lt;6.85,F76&lt;0.468,F76&gt;=0.182,C76&gt;=4.75,F76&gt;=0.07,C76&gt;=2.45),"versicolor","shouldnthappen"))))))))))</f>
        <v>versicolor</v>
      </c>
      <c r="AF76" s="1" t="str">
        <f aca="false">IF(AND(D76&lt;0.75,A76&lt;5.45),"setosa",IF(AND(D76&gt;=1.75,A76&gt;=5.45),"virginica",IF(AND(G76&lt;6.094,D76&gt;=0.75,A76&lt;5.45),"virginica",IF(AND(G76&gt;=6.094,D76&gt;=0.75,A76&lt;5.45),"versicolor",IF(AND(C76&lt;2.75,D76&lt;1.75,A76&gt;=5.45),"setosa",IF(AND(D76&lt;1.45,C76&gt;=2.75,D76&lt;1.75,A76&gt;=5.45),"versicolor",IF(AND(B76&lt;2.75,D76&gt;=1.45,C76&gt;=2.75,D76&lt;1.75,A76&gt;=5.45),"versicolor",IF(AND(C76&lt;5.05,B76&gt;=2.75,D76&gt;=1.45,C76&gt;=2.75,D76&lt;1.75,A76&gt;=5.45),"versicolor",IF(AND(C76&gt;=5.05,B76&gt;=2.75,D76&gt;=1.45,C76&gt;=2.75,D76&lt;1.75,A76&gt;=5.45),"virginica","shouldnthappen")))))))))</f>
        <v>virginica</v>
      </c>
      <c r="AG76" s="1" t="str">
        <f aca="false">IF(AND(D76&lt;0.65,G76&lt;8.868,A76&lt;5.3),"setosa",IF(AND(C76&lt;2.6,G76&gt;=8.868,A76&lt;5.3),"setosa",IF(AND(C76&gt;=2.6,G76&gt;=8.868,A76&lt;5.3),"versicolor",IF(AND(C76&gt;=4.95,D76&lt;1.55,A76&gt;=5.3),"virginica",IF(AND(G76&lt;13.795,D76&gt;=1.55,A76&gt;=5.3),"virginica",IF(AND(C76&lt;3.75,D76&gt;=0.65,G76&lt;8.868,A76&lt;5.3),"versicolor",IF(AND(C76&gt;=3.75,D76&gt;=0.65,G76&lt;8.868,A76&lt;5.3),"virginica",IF(AND(C76&lt;2.6,C76&lt;4.95,D76&lt;1.55,A76&gt;=5.3),"setosa",IF(AND(C76&gt;=2.6,C76&lt;4.95,D76&lt;1.55,A76&gt;=5.3),"versicolor",IF(AND(C76&lt;4.75,G76&gt;=13.795,D76&gt;=1.55,A76&gt;=5.3),"versicolor",IF(AND(C76&gt;=4.75,G76&gt;=13.795,D76&gt;=1.55,A76&gt;=5.3),"virginica","shouldnthappen")))))))))))</f>
        <v>virginica</v>
      </c>
      <c r="AH76" s="1" t="str">
        <f aca="false">IF(AND(D76&lt;0.75),"setosa",IF(AND(C76&lt;4.75,D76&gt;=0.75),"versicolor",IF(AND(G76&lt;13.757,C76&gt;=4.75,D76&gt;=0.75),"virginica",IF(AND(B76&lt;3.05,G76&gt;=13.757,C76&gt;=4.75,D76&gt;=0.75),"virginica",IF(AND(A76&lt;6.65,B76&gt;=3.05,G76&gt;=13.757,C76&gt;=4.75,D76&gt;=0.75),"virginica",IF(AND(A76&gt;=6.65,B76&gt;=3.05,G76&gt;=13.757,C76&gt;=4.75,D76&gt;=0.75),"versicolor","shouldnthappen"))))))</f>
        <v>virginica</v>
      </c>
      <c r="AI76" s="1" t="str">
        <f aca="false">IF(AND(D76&lt;0.7),"setosa",IF(AND(C76&lt;4.75,D76&gt;=0.7),"versicolor",IF(AND(A76&lt;6.6,F76&lt;0.482,C76&gt;=4.75,D76&gt;=0.7),"virginica",IF(AND(C76&gt;=4.95,F76&gt;=0.482,C76&gt;=4.75,D76&gt;=0.7),"virginica",IF(AND(D76&lt;1.9,A76&gt;=6.6,F76&lt;0.482,C76&gt;=4.75,D76&gt;=0.7),"versicolor",IF(AND(D76&gt;=1.9,A76&gt;=6.6,F76&lt;0.482,C76&gt;=4.75,D76&gt;=0.7),"virginica",IF(AND(F76&gt;=0.766,C76&lt;4.95,F76&gt;=0.482,C76&gt;=4.75,D76&gt;=0.7),"virginica",IF(AND(B76&lt;2.95,F76&lt;0.766,C76&lt;4.95,F76&gt;=0.482,C76&gt;=4.75,D76&gt;=0.7),"virginica",IF(AND(B76&gt;=2.95,F76&lt;0.766,C76&lt;4.95,F76&gt;=0.482,C76&gt;=4.75,D76&gt;=0.7),"versicolor","shouldnthappen")))))))))</f>
        <v>virginica</v>
      </c>
      <c r="AJ76" s="1" t="str">
        <f aca="false">IF(AND(C76&lt;2.45,C76&lt;4.75),"setosa",IF(AND(D76&gt;=1.65,C76&gt;=4.75),"virginica",IF(AND(A76&lt;4.95,C76&gt;=2.45,C76&lt;4.75),"virginica",IF(AND(A76&gt;=4.95,C76&gt;=2.45,C76&lt;4.75),"versicolor",IF(AND(B76&lt;2.95,D76&lt;1.65,C76&gt;=4.75),"virginica",IF(AND(B76&gt;=2.95,D76&lt;1.65,C76&gt;=4.75),"versicolor","shouldnthappen"))))))</f>
        <v>virginica</v>
      </c>
      <c r="AK76" s="1" t="str">
        <f aca="false">IF(AND(D76&lt;0.75,A76&lt;5.45),"setosa",IF(AND(B76&lt;2.45,D76&gt;=0.75,A76&lt;5.45),"versicolor",IF(AND(A76&gt;=5.55,C76&lt;4.75,A76&gt;=5.45),"versicolor",IF(AND(C76&gt;=5.15,C76&gt;=4.75,A76&gt;=5.45),"virginica",IF(AND(G76&lt;6.094,B76&gt;=2.45,D76&gt;=0.75,A76&lt;5.45),"virginica",IF(AND(G76&gt;=6.094,B76&gt;=2.45,D76&gt;=0.75,A76&lt;5.45),"versicolor",IF(AND(D76&lt;0.6,A76&lt;5.55,C76&lt;4.75,A76&gt;=5.45),"setosa",IF(AND(D76&gt;=0.6,A76&lt;5.55,C76&lt;4.75,A76&gt;=5.45),"versicolor",IF(AND(C76&lt;4.95,C76&lt;5.15,C76&gt;=4.75,A76&gt;=5.45),"virginica",IF(AND(G76&lt;12.627,C76&lt;5.05,C76&gt;=4.95,C76&lt;5.15,C76&gt;=4.75,A76&gt;=5.45),"virginica",IF(AND(G76&gt;=12.627,C76&lt;5.05,C76&gt;=4.95,C76&lt;5.15,C76&gt;=4.75,A76&gt;=5.45),"versicolor",IF(AND(D76&lt;1.7,C76&gt;=5.05,C76&gt;=4.95,C76&lt;5.15,C76&gt;=4.75,A76&gt;=5.45),"versicolor",IF(AND(D76&gt;=1.7,C76&gt;=5.05,C76&gt;=4.95,C76&lt;5.15,C76&gt;=4.75,A76&gt;=5.45),"virginica","shouldnthappen")))))))))))))</f>
        <v>virginica</v>
      </c>
      <c r="AL76" s="1" t="str">
        <f aca="false">IF(AND(B76&lt;2.45,B76&lt;3.15),"versicolor",IF(AND(D76&lt;0.95,G76&lt;15.141,B76&gt;=3.15),"setosa",IF(AND(G76&lt;15.429,G76&gt;=15.141,B76&gt;=3.15),"versicolor",IF(AND(G76&gt;=15.429,G76&gt;=15.141,B76&gt;=3.15),"virginica",IF(AND(C76&lt;2.3,C76&lt;4.75,B76&gt;=2.45,B76&lt;3.15),"setosa",IF(AND(G76&gt;=16.072,C76&gt;=4.75,B76&gt;=2.45,B76&lt;3.15),"versicolor",IF(AND(G76&lt;11.833,D76&gt;=0.95,G76&lt;15.141,B76&gt;=3.15),"virginica",IF(AND(A76&lt;5,C76&gt;=2.3,C76&lt;4.75,B76&gt;=2.45,B76&lt;3.15),"virginica",IF(AND(A76&gt;=5,C76&gt;=2.3,C76&lt;4.75,B76&gt;=2.45,B76&lt;3.15),"versicolor",IF(AND(G76&lt;14.342,G76&gt;=11.833,D76&gt;=0.95,G76&lt;15.141,B76&gt;=3.15),"versicolor",IF(AND(G76&gt;=14.342,G76&gt;=11.833,D76&gt;=0.95,G76&lt;15.141,B76&gt;=3.15),"virginica",IF(AND(G76&lt;13.757,F76&gt;=0.741,G76&lt;16.072,C76&gt;=4.75,B76&gt;=2.45,B76&lt;3.15),"virginica",IF(AND(F76&gt;=0.546,A76&lt;6.15,F76&lt;0.741,G76&lt;16.072,C76&gt;=4.75,B76&gt;=2.45,B76&lt;3.15),"virginica",IF(AND(D76&gt;=1.75,A76&gt;=6.15,F76&lt;0.741,G76&lt;16.072,C76&gt;=4.75,B76&gt;=2.45,B76&lt;3.15),"virginica",IF(AND(C76&lt;4.85,G76&gt;=13.757,F76&gt;=0.741,G76&lt;16.072,C76&gt;=4.75,B76&gt;=2.45,B76&lt;3.15),"virginica",IF(AND(C76&gt;=4.85,G76&gt;=13.757,F76&gt;=0.741,G76&lt;16.072,C76&gt;=4.75,B76&gt;=2.45,B76&lt;3.15),"versicolor",IF(AND(F76&lt;0.331,F76&lt;0.546,A76&lt;6.15,F76&lt;0.741,G76&lt;16.072,C76&gt;=4.75,B76&gt;=2.45,B76&lt;3.15),"virginica",IF(AND(F76&gt;=0.331,F76&lt;0.546,A76&lt;6.15,F76&lt;0.741,G76&lt;16.072,C76&gt;=4.75,B76&gt;=2.45,B76&lt;3.15),"versicolor",IF(AND(G76&lt;10.661,D76&lt;1.75,A76&gt;=6.15,F76&lt;0.741,G76&lt;16.072,C76&gt;=4.75,B76&gt;=2.45,B76&lt;3.15),"virginica",IF(AND(G76&gt;=10.661,D76&lt;1.75,A76&gt;=6.15,F76&lt;0.741,G76&lt;16.072,C76&gt;=4.75,B76&gt;=2.45,B76&lt;3.15),"versicolor","shouldnthappen"))))))))))))))))))))</f>
        <v>virginica</v>
      </c>
      <c r="AM76" s="1" t="str">
        <f aca="false">IF(AND(D76&lt;1.35,F76&gt;=0.917),"setosa",IF(AND(D76&gt;=1.35,F76&gt;=0.917),"virginica",IF(AND(D76&lt;0.75,D76&lt;1.55,F76&lt;0.917),"setosa",IF(AND(C76&gt;=4.8,D76&gt;=1.55,F76&lt;0.917),"virginica",IF(AND(A76&lt;5.95,D76&gt;=0.75,D76&lt;1.55,F76&lt;0.917),"versicolor",IF(AND(F76&lt;0.473,C76&lt;4.8,D76&gt;=1.55,F76&lt;0.917),"virginica",IF(AND(F76&gt;=0.473,C76&lt;4.8,D76&gt;=1.55,F76&lt;0.917),"versicolor",IF(AND(C76&lt;4.95,A76&gt;=5.95,D76&gt;=0.75,D76&lt;1.55,F76&lt;0.917),"versicolor",IF(AND(C76&gt;=4.95,A76&gt;=5.95,D76&gt;=0.75,D76&lt;1.55,F76&lt;0.917),"virginica","shouldnthappen")))))))))</f>
        <v>virginica</v>
      </c>
      <c r="AN76" s="1" t="str">
        <f aca="false">IF(AND(D76&lt;0.75,A76&lt;5.45),"setosa",IF(AND(D76&lt;1.55,D76&gt;=0.75,A76&lt;5.45),"versicolor",IF(AND(D76&gt;=1.55,D76&gt;=0.75,A76&lt;5.45),"virginica",IF(AND(A76&gt;=5.75,C76&lt;4.75,A76&gt;=5.45),"versicolor",IF(AND(F76&lt;0.361,C76&gt;=4.75,A76&gt;=5.45),"virginica",IF(AND(C76&lt;2.6,A76&lt;5.75,C76&lt;4.75,A76&gt;=5.45),"setosa",IF(AND(C76&gt;=2.6,A76&lt;5.75,C76&lt;4.75,A76&gt;=5.45),"versicolor",IF(AND(D76&gt;=1.7,F76&gt;=0.361,C76&gt;=4.75,A76&gt;=5.45),"virginica",IF(AND(B76&lt;2.65,D76&lt;1.7,F76&gt;=0.361,C76&gt;=4.75,A76&gt;=5.45),"virginica",IF(AND(A76&lt;7.05,B76&gt;=2.65,D76&lt;1.7,F76&gt;=0.361,C76&gt;=4.75,A76&gt;=5.45),"versicolor",IF(AND(A76&gt;=7.05,B76&gt;=2.65,D76&lt;1.7,F76&gt;=0.361,C76&gt;=4.75,A76&gt;=5.45),"virginica","shouldnthappen")))))))))))</f>
        <v>virginica</v>
      </c>
      <c r="AO76" s="1" t="str">
        <f aca="false">IF(AND(D76&lt;0.7),"setosa",IF(AND(A76&lt;4.95,C76&lt;4.85,D76&gt;=0.7),"virginica",IF(AND(A76&gt;=4.95,C76&lt;4.85,D76&gt;=0.7),"versicolor",IF(AND(D76&gt;=1.7,C76&gt;=4.85,D76&gt;=0.7),"virginica",IF(AND(F76&lt;0.325,D76&lt;1.7,C76&gt;=4.85,D76&gt;=0.7),"virginica",IF(AND(D76&lt;1.55,F76&gt;=0.325,D76&lt;1.7,C76&gt;=4.85,D76&gt;=0.7),"virginica",IF(AND(D76&gt;=1.55,F76&gt;=0.325,D76&lt;1.7,C76&gt;=4.85,D76&gt;=0.7),"versicolor","shouldnthappen")))))))</f>
        <v>virginica</v>
      </c>
      <c r="AP76" s="1" t="str">
        <f aca="false">IF(AND(D76&lt;0.75),"setosa",IF(AND(C76&lt;4.85,D76&gt;=0.75),"versicolor",IF(AND(G76&gt;=8.277,C76&gt;=4.85,D76&gt;=0.75),"virginica",IF(AND(F76&gt;=0.633,G76&lt;8.277,C76&gt;=4.85,D76&gt;=0.75),"virginica",IF(AND(G76&lt;7.61,F76&lt;0.633,G76&lt;8.277,C76&gt;=4.85,D76&gt;=0.75),"virginica",IF(AND(G76&gt;=7.61,F76&lt;0.633,G76&lt;8.277,C76&gt;=4.85,D76&gt;=0.75),"versicolor","shouldnthappen"))))))</f>
        <v>virginica</v>
      </c>
      <c r="AQ76" s="1" t="str">
        <f aca="false">IF(AND(C76&lt;2.65,A76&gt;=5.45,C76&lt;4.75),"setosa",IF(AND(C76&gt;=2.65,A76&gt;=5.45,C76&lt;4.75),"versicolor",IF(AND(B76&lt;2.9,C76&lt;4.85,C76&gt;=4.75),"versicolor",IF(AND(B76&gt;=2.9,C76&lt;4.85,C76&gt;=4.75),"virginica",IF(AND(D76&lt;1.7,C76&gt;=4.85,C76&gt;=4.75),"versicolor",IF(AND(D76&gt;=1.7,C76&gt;=4.85,C76&gt;=4.75),"virginica",IF(AND(C76&lt;2.45,G76&lt;14.126,A76&lt;5.45,C76&lt;4.75),"setosa",IF(AND(C76&gt;=2.45,G76&lt;14.126,A76&lt;5.45,C76&lt;4.75),"versicolor",IF(AND(C76&lt;2.4,G76&gt;=14.126,A76&lt;5.45,C76&lt;4.75),"setosa",IF(AND(C76&gt;=2.4,G76&gt;=14.126,A76&lt;5.45,C76&lt;4.75),"versicolor","shouldnthappen"))))))))))</f>
        <v>virginica</v>
      </c>
      <c r="AR76" s="1" t="str">
        <f aca="false">IF(AND(C76&lt;2.45,C76&lt;4.85),"setosa",IF(AND(C76&gt;=5.15,C76&gt;=4.85),"virginica",IF(AND(A76&gt;=4.95,C76&gt;=2.45,C76&lt;4.85),"versicolor",IF(AND(D76&lt;1.35,A76&lt;4.95,C76&gt;=2.45,C76&lt;4.85),"versicolor",IF(AND(D76&gt;=1.35,A76&lt;4.95,C76&gt;=2.45,C76&lt;4.85),"virginica",IF(AND(F76&lt;0.35,G76&lt;12.751,C76&lt;5.15,C76&gt;=4.85),"virginica",IF(AND(A76&lt;6.5,G76&gt;=12.751,C76&lt;5.15,C76&gt;=4.85),"virginica",IF(AND(A76&gt;=6.5,G76&gt;=12.751,C76&lt;5.15,C76&gt;=4.85),"versicolor",IF(AND(B76&gt;=2.75,F76&gt;=0.35,G76&lt;12.751,C76&lt;5.15,C76&gt;=4.85),"virginica",IF(AND(C76&lt;5.05,B76&lt;2.75,F76&gt;=0.35,G76&lt;12.751,C76&lt;5.15,C76&gt;=4.85),"virginica",IF(AND(C76&gt;=5.05,B76&lt;2.75,F76&gt;=0.35,G76&lt;12.751,C76&lt;5.15,C76&gt;=4.85),"versicolor","shouldnthappen")))))))))))</f>
        <v>virginica</v>
      </c>
      <c r="AS76" s="1" t="str">
        <f aca="false">IF(AND(F76&gt;=0.9,B76&lt;3.05),"virginica",IF(AND(A76&lt;5.9,B76&gt;=3.05),"setosa",IF(AND(D76&lt;1.65,A76&gt;=5.9,B76&gt;=3.05),"versicolor",IF(AND(D76&gt;=1.65,A76&gt;=5.9,B76&gt;=3.05),"virginica",IF(AND(D76&gt;=1.75,C76&gt;=4.85,F76&lt;0.9,B76&lt;3.05),"virginica",IF(AND(C76&lt;2.2,B76&lt;2.95,C76&lt;4.85,F76&lt;0.9,B76&lt;3.05),"setosa",IF(AND(C76&gt;=2.2,B76&lt;2.95,C76&lt;4.85,F76&lt;0.9,B76&lt;3.05),"versicolor",IF(AND(C76&lt;2.8,B76&gt;=2.95,C76&lt;4.85,F76&lt;0.9,B76&lt;3.05),"setosa",IF(AND(C76&gt;=2.8,B76&gt;=2.95,C76&lt;4.85,F76&lt;0.9,B76&lt;3.05),"versicolor",IF(AND(G76&lt;13.879,D76&lt;1.75,C76&gt;=4.85,F76&lt;0.9,B76&lt;3.05),"virginica",IF(AND(G76&gt;=13.879,D76&lt;1.75,C76&gt;=4.85,F76&lt;0.9,B76&lt;3.05),"versicolor","shouldnthappen")))))))))))</f>
        <v>virginica</v>
      </c>
      <c r="AT76" s="1" t="str">
        <f aca="false">IF(AND(D76&lt;0.75),"setosa",IF(AND(D76&gt;=1.75,D76&gt;=0.75),"virginica",IF(AND(D76&lt;1.45,G76&lt;7.37,D76&lt;1.75,D76&gt;=0.75),"versicolor",IF(AND(D76&gt;=1.45,G76&lt;7.37,D76&lt;1.75,D76&gt;=0.75),"virginica",IF(AND(C76&lt;5.45,G76&gt;=7.37,D76&lt;1.75,D76&gt;=0.75),"versicolor",IF(AND(C76&gt;=5.45,G76&gt;=7.37,D76&lt;1.75,D76&gt;=0.75),"virginica","shouldnthappen"))))))</f>
        <v>virginica</v>
      </c>
      <c r="AU76" s="1" t="str">
        <f aca="false">IF(AND(D76&lt;0.7),"setosa",IF(AND(D76&gt;=1.7,A76&gt;=6.15,D76&gt;=0.7),"virginica",IF(AND(B76&gt;=2.55,C76&lt;4.75,A76&lt;6.15,D76&gt;=0.7),"versicolor",IF(AND(D76&gt;=1.7,C76&gt;=4.75,A76&lt;6.15,D76&gt;=0.7),"virginica",IF(AND(C76&lt;5.25,D76&lt;1.7,A76&gt;=6.15,D76&gt;=0.7),"versicolor",IF(AND(C76&gt;=5.25,D76&lt;1.7,A76&gt;=6.15,D76&gt;=0.7),"virginica",IF(AND(C76&lt;4.25,B76&lt;2.55,C76&lt;4.75,A76&lt;6.15,D76&gt;=0.7),"versicolor",IF(AND(C76&gt;=4.25,B76&lt;2.55,C76&lt;4.75,A76&lt;6.15,D76&gt;=0.7),"virginica",IF(AND(B76&lt;2.65,D76&lt;1.7,C76&gt;=4.75,A76&lt;6.15,D76&gt;=0.7),"virginica",IF(AND(B76&gt;=2.65,D76&lt;1.7,C76&gt;=4.75,A76&lt;6.15,D76&gt;=0.7),"versicolor","shouldnthappen"))))))))))</f>
        <v>virginica</v>
      </c>
      <c r="AV76" s="1" t="str">
        <f aca="false">IF(AND(D76&lt;0.75),"setosa",IF(AND(F76&gt;=0.899,D76&gt;=0.75),"virginica",IF(AND(D76&lt;1.65,A76&lt;6.05,F76&lt;0.899,D76&gt;=0.75),"versicolor",IF(AND(D76&gt;=1.65,A76&lt;6.05,F76&lt;0.899,D76&gt;=0.75),"virginica",IF(AND(C76&gt;=5.05,A76&gt;=6.05,F76&lt;0.899,D76&gt;=0.75),"virginica",IF(AND(G76&gt;=13.757,C76&lt;5.05,A76&gt;=6.05,F76&lt;0.899,D76&gt;=0.75),"versicolor",IF(AND(D76&lt;1.6,G76&lt;13.757,C76&lt;5.05,A76&gt;=6.05,F76&lt;0.899,D76&gt;=0.75),"versicolor",IF(AND(D76&gt;=1.6,G76&lt;13.757,C76&lt;5.05,A76&gt;=6.05,F76&lt;0.899,D76&gt;=0.75),"virginica","shouldnthappen"))))))))</f>
        <v>virginica</v>
      </c>
      <c r="AW76" s="1" t="str">
        <f aca="false">IF(AND(F76&lt;0.117,A76&gt;=5.55),"virginica",IF(AND(A76&gt;=5.2,G76&lt;6.086,A76&lt;5.55),"versicolor",IF(AND(D76&lt;0.7,G76&gt;=6.086,A76&lt;5.55),"setosa",IF(AND(D76&gt;=0.7,G76&gt;=6.086,A76&lt;5.55),"versicolor",IF(AND(A76&lt;4.75,A76&lt;5.2,G76&lt;6.086,A76&lt;5.55),"setosa",IF(AND(A76&gt;=4.75,A76&lt;5.2,G76&lt;6.086,A76&lt;5.55),"virginica",IF(AND(D76&gt;=1.65,C76&lt;4.95,F76&gt;=0.117,A76&gt;=5.55),"virginica",IF(AND(D76&gt;=1.75,C76&gt;=4.95,F76&gt;=0.117,A76&gt;=5.55),"virginica",IF(AND(C76&lt;2.6,D76&lt;1.65,C76&lt;4.95,F76&gt;=0.117,A76&gt;=5.55),"setosa",IF(AND(C76&gt;=2.6,D76&lt;1.65,C76&lt;4.95,F76&gt;=0.117,A76&gt;=5.55),"versicolor",IF(AND(D76&lt;1.55,D76&lt;1.75,C76&gt;=4.95,F76&gt;=0.117,A76&gt;=5.55),"virginica",IF(AND(A76&lt;6.95,D76&gt;=1.55,D76&lt;1.75,C76&gt;=4.95,F76&gt;=0.117,A76&gt;=5.55),"versicolor",IF(AND(A76&gt;=6.95,D76&gt;=1.55,D76&lt;1.75,C76&gt;=4.95,F76&gt;=0.117,A76&gt;=5.55),"virginica","shouldnthappen")))))))))))))</f>
        <v>virginica</v>
      </c>
      <c r="AX76" s="1" t="str">
        <f aca="false">IF(AND(D76&lt;0.75),"setosa",IF(AND(F76&lt;0.138,D76&gt;=0.75),"virginica",IF(AND(C76&lt;4.45,A76&lt;6.15,F76&gt;=0.138,D76&gt;=0.75),"versicolor",IF(AND(C76&gt;=5.05,A76&gt;=6.15,F76&gt;=0.138,D76&gt;=0.75),"virginica",IF(AND(B76&lt;2.65,C76&gt;=4.45,A76&lt;6.15,F76&gt;=0.138,D76&gt;=0.75),"virginica",IF(AND(A76&gt;=6.35,C76&lt;5.05,A76&gt;=6.15,F76&gt;=0.138,D76&gt;=0.75),"versicolor",IF(AND(A76&lt;5.65,B76&gt;=2.65,C76&gt;=4.45,A76&lt;6.15,F76&gt;=0.138,D76&gt;=0.75),"virginica",IF(AND(D76&lt;1.75,A76&lt;6.35,C76&lt;5.05,A76&gt;=6.15,F76&gt;=0.138,D76&gt;=0.75),"versicolor",IF(AND(D76&gt;=1.75,A76&lt;6.35,C76&lt;5.05,A76&gt;=6.15,F76&gt;=0.138,D76&gt;=0.75),"virginica",IF(AND(D76&lt;1.7,A76&gt;=5.65,B76&gt;=2.65,C76&gt;=4.45,A76&lt;6.15,F76&gt;=0.138,D76&gt;=0.75),"versicolor",IF(AND(D76&gt;=1.7,A76&gt;=5.65,B76&gt;=2.65,C76&gt;=4.45,A76&lt;6.15,F76&gt;=0.138,D76&gt;=0.75),"virginica","shouldnthappen")))))))))))</f>
        <v>virginica</v>
      </c>
      <c r="AY76" s="1" t="str">
        <f aca="false">IF(AND(D76&lt;0.75,A76&lt;5.55),"setosa",IF(AND(A76&lt;4.95,D76&gt;=0.75,A76&lt;5.55),"virginica",IF(AND(A76&gt;=4.95,D76&gt;=0.75,A76&lt;5.55),"versicolor",IF(AND(C76&lt;2.6,C76&lt;4.85,A76&gt;=5.55),"setosa",IF(AND(C76&gt;=2.6,C76&lt;4.85,A76&gt;=5.55),"versicolor",IF(AND(D76&gt;=1.75,C76&gt;=4.85,A76&gt;=5.55),"virginica",IF(AND(F76&lt;0.405,D76&lt;1.75,C76&gt;=4.85,A76&gt;=5.55),"versicolor",IF(AND(B76&lt;3.05,F76&gt;=0.405,D76&lt;1.75,C76&gt;=4.85,A76&gt;=5.55),"virginica",IF(AND(B76&gt;=3.05,F76&gt;=0.405,D76&lt;1.75,C76&gt;=4.85,A76&gt;=5.55),"versicolor","shouldnthappen")))))))))</f>
        <v>virginica</v>
      </c>
      <c r="AZ76" s="1" t="str">
        <f aca="false">IF(AND(D76&lt;0.75),"setosa",IF(AND(F76&lt;0.9,C76&lt;4.95,D76&gt;=0.75),"versicolor",IF(AND(F76&gt;=0.9,C76&lt;4.95,D76&gt;=0.75),"virginica",IF(AND(D76&gt;=1.7,C76&gt;=4.95,D76&gt;=0.75),"virginica",IF(AND(F76&lt;0.405,D76&lt;1.7,C76&gt;=4.95,D76&gt;=0.75),"versicolor",IF(AND(F76&gt;=0.405,D76&lt;1.7,C76&gt;=4.95,D76&gt;=0.75),"virginica","shouldnthappen"))))))</f>
        <v>virginica</v>
      </c>
      <c r="BA76" s="1" t="str">
        <f aca="false">IF(AND(D76&lt;0.75),"setosa",IF(AND(D76&gt;=1.7,C76&gt;=5.05,D76&gt;=0.75),"virginica",IF(AND(D76&lt;1.45,D76&lt;1.6,C76&lt;5.05,D76&gt;=0.75),"versicolor",IF(AND(A76&lt;5.8,D76&gt;=1.6,C76&lt;5.05,D76&gt;=0.75),"virginica",IF(AND(A76&gt;=5.8,D76&gt;=1.6,C76&lt;5.05,D76&gt;=0.75),"versicolor",IF(AND(F76&lt;0.417,D76&lt;1.7,C76&gt;=5.05,D76&gt;=0.75),"versicolor",IF(AND(F76&gt;=0.417,D76&lt;1.7,C76&gt;=5.05,D76&gt;=0.75),"virginica",IF(AND(A76&lt;5.95,D76&gt;=1.45,D76&lt;1.6,C76&lt;5.05,D76&gt;=0.75),"versicolor",IF(AND(G76&lt;10.618,A76&gt;=5.95,D76&gt;=1.45,D76&lt;1.6,C76&lt;5.05,D76&gt;=0.75),"virginica",IF(AND(G76&gt;=10.618,A76&gt;=5.95,D76&gt;=1.45,D76&lt;1.6,C76&lt;5.05,D76&gt;=0.75),"versicolor","shouldnthappen"))))))))))</f>
        <v>virginica</v>
      </c>
      <c r="BB76" s="1" t="str">
        <f aca="false">IF(AND(C76&lt;2.6),"setosa",IF(AND(D76&gt;=1.75,C76&gt;=2.6),"virginica",IF(AND(C76&gt;=5.45,D76&lt;1.75,C76&gt;=2.6),"virginica",IF(AND(F76&gt;=0.259,C76&lt;5.45,D76&lt;1.75,C76&gt;=2.6),"versicolor",IF(AND(C76&lt;5.05,F76&lt;0.259,C76&lt;5.45,D76&lt;1.75,C76&gt;=2.6),"versicolor",IF(AND(C76&gt;=5.05,F76&lt;0.259,C76&lt;5.45,D76&lt;1.75,C76&gt;=2.6),"virginica","shouldnthappen"))))))</f>
        <v>virginica</v>
      </c>
      <c r="BC76" s="1" t="str">
        <f aca="false">IF(AND(A76&lt;4.95,B76&lt;2.7,A76&lt;5.55),"virginica",IF(AND(A76&gt;=4.95,B76&lt;2.7,A76&lt;5.55),"versicolor",IF(AND(C76&lt;3.2,B76&gt;=2.7,A76&lt;5.55),"setosa",IF(AND(C76&gt;=3.2,B76&gt;=2.7,A76&lt;5.55),"versicolor",IF(AND(F76&gt;=0.85,A76&lt;6.15,A76&gt;=5.55),"virginica",IF(AND(D76&lt;1.45,A76&gt;=6.15,A76&gt;=5.55),"versicolor",IF(AND(C76&lt;4.8,F76&lt;0.85,A76&lt;6.15,A76&gt;=5.55),"versicolor",IF(AND(D76&gt;=1.7,D76&gt;=1.45,A76&gt;=6.15,A76&gt;=5.55),"virginica",IF(AND(G76&lt;9.333,C76&gt;=4.8,F76&lt;0.85,A76&lt;6.15,A76&gt;=5.55),"versicolor",IF(AND(G76&gt;=9.333,C76&gt;=4.8,F76&lt;0.85,A76&lt;6.15,A76&gt;=5.55),"virginica",IF(AND(C76&lt;4.9,D76&lt;1.7,D76&gt;=1.45,A76&gt;=6.15,A76&gt;=5.55),"versicolor",IF(AND(C76&gt;=4.9,D76&lt;1.7,D76&gt;=1.45,A76&gt;=6.15,A76&gt;=5.55),"virginica","shouldnthappen"))))))))))))</f>
        <v>virginica</v>
      </c>
      <c r="BD76" s="1" t="str">
        <f aca="false">IF(AND(C76&lt;2.35),"setosa",IF(AND(C76&lt;4.75,B76&lt;2.55,C76&gt;=2.35),"versicolor",IF(AND(C76&gt;=4.75,B76&lt;2.55,C76&gt;=2.35),"virginica",IF(AND(C76&lt;4.75,B76&gt;=2.55,C76&gt;=2.35),"versicolor",IF(AND(D76&gt;=1.75,C76&gt;=4.75,B76&gt;=2.55,C76&gt;=2.35),"virginica",IF(AND(A76&gt;=6.5,D76&lt;1.75,C76&gt;=4.75,B76&gt;=2.55,C76&gt;=2.35),"versicolor",IF(AND(A76&lt;6.05,A76&lt;6.5,D76&lt;1.75,C76&gt;=4.75,B76&gt;=2.55,C76&gt;=2.35),"versicolor",IF(AND(A76&gt;=6.05,A76&lt;6.5,D76&lt;1.75,C76&gt;=4.75,B76&gt;=2.55,C76&gt;=2.35),"virginica","shouldnthappen"))))))))</f>
        <v>virginica</v>
      </c>
      <c r="BE76" s="1" t="str">
        <f aca="false">IF(AND(C76&lt;2.5),"setosa",IF(AND(D76&lt;1.65,C76&lt;4.75,C76&gt;=2.5),"versicolor",IF(AND(D76&gt;=1.65,C76&lt;4.75,C76&gt;=2.5),"virginica",IF(AND(D76&gt;=1.75,C76&gt;=4.75,C76&gt;=2.5),"virginica",IF(AND(C76&lt;4.95,D76&lt;1.75,C76&gt;=4.75,C76&gt;=2.5),"versicolor",IF(AND(A76&lt;6.5,C76&gt;=4.95,D76&lt;1.75,C76&gt;=4.75,C76&gt;=2.5),"virginica",IF(AND(A76&gt;=6.5,C76&gt;=4.95,D76&lt;1.75,C76&gt;=4.75,C76&gt;=2.5),"versicolor","shouldnthappen")))))))</f>
        <v>virginica</v>
      </c>
      <c r="BF76" s="1" t="str">
        <f aca="false">IF(AND(G76&gt;=15.244),"virginica",IF(AND(C76&lt;3.2,B76&gt;=3.15,G76&lt;15.244),"setosa",IF(AND(A76&gt;=4.95,C76&lt;4.7,B76&lt;3.15,G76&lt;15.244),"versicolor",IF(AND(C76&gt;=5.15,C76&gt;=4.7,B76&lt;3.15,G76&lt;15.244),"virginica",IF(AND(A76&gt;=6.45,C76&gt;=3.2,B76&gt;=3.15,G76&lt;15.244),"virginica",IF(AND(D76&lt;0.95,A76&lt;4.95,C76&lt;4.7,B76&lt;3.15,G76&lt;15.244),"setosa",IF(AND(D76&gt;=0.95,A76&lt;4.95,C76&lt;4.7,B76&lt;3.15,G76&lt;15.244),"virginica",IF(AND(F76&lt;0.816,A76&lt;6.45,C76&gt;=3.2,B76&gt;=3.15,G76&lt;15.244),"virginica",IF(AND(F76&gt;=0.816,A76&lt;6.45,C76&gt;=3.2,B76&gt;=3.15,G76&lt;15.244),"versicolor",IF(AND(A76&gt;=6.5,B76&lt;3.05,C76&lt;5.15,C76&gt;=4.7,B76&lt;3.15,G76&lt;15.244),"versicolor",IF(AND(G76&lt;11.093,B76&gt;=3.05,C76&lt;5.15,C76&gt;=4.7,B76&lt;3.15,G76&lt;15.244),"virginica",IF(AND(G76&gt;=11.093,B76&gt;=3.05,C76&lt;5.15,C76&gt;=4.7,B76&lt;3.15,G76&lt;15.244),"versicolor",IF(AND(D76&gt;=1.7,A76&lt;6.5,B76&lt;3.05,C76&lt;5.15,C76&gt;=4.7,B76&lt;3.15,G76&lt;15.244),"virginica",IF(AND(G76&lt;7.498,D76&lt;1.7,A76&lt;6.5,B76&lt;3.05,C76&lt;5.15,C76&gt;=4.7,B76&lt;3.15,G76&lt;15.244),"virginica",IF(AND(G76&gt;=7.498,D76&lt;1.7,A76&lt;6.5,B76&lt;3.05,C76&lt;5.15,C76&gt;=4.7,B76&lt;3.15,G76&lt;15.244),"versicolor","shouldnthappen")))))))))))))))</f>
        <v>virginica</v>
      </c>
      <c r="BG76" s="1" t="str">
        <f aca="false">IF(AND(B76&gt;=3.35,C76&lt;4.85),"setosa",IF(AND(D76&gt;=1.75,C76&gt;=4.85),"virginica",IF(AND(D76&lt;0.75,B76&lt;3.35,C76&lt;4.85),"setosa",IF(AND(G76&gt;=13.879,D76&lt;1.75,C76&gt;=4.85),"versicolor",IF(AND(F76&gt;=0.9,D76&gt;=0.75,B76&lt;3.35,C76&lt;4.85),"virginica",IF(AND(F76&gt;=0.405,G76&lt;13.879,D76&lt;1.75,C76&gt;=4.85),"virginica",IF(AND(B76&gt;=2.55,F76&lt;0.9,D76&gt;=0.75,B76&lt;3.35,C76&lt;4.85),"versicolor",IF(AND(G76&lt;7.498,F76&lt;0.405,G76&lt;13.879,D76&lt;1.75,C76&gt;=4.85),"virginica",IF(AND(G76&gt;=7.498,F76&lt;0.405,G76&lt;13.879,D76&lt;1.75,C76&gt;=4.85),"versicolor",IF(AND(G76&lt;5.656,B76&lt;2.55,F76&lt;0.9,D76&gt;=0.75,B76&lt;3.35,C76&lt;4.85),"virginica",IF(AND(G76&gt;=5.656,B76&lt;2.55,F76&lt;0.9,D76&gt;=0.75,B76&lt;3.35,C76&lt;4.85),"versicolor","shouldnthappen")))))))))))</f>
        <v>virginica</v>
      </c>
      <c r="BH76" s="1" t="str">
        <f aca="false">IF(AND(D76&lt;0.7),"setosa",IF(AND(D76&gt;=1.65,A76&lt;6.65,D76&gt;=0.7),"virginica",IF(AND(D76&lt;1.55,A76&gt;=6.65,D76&gt;=0.7),"versicolor",IF(AND(D76&gt;=1.55,A76&gt;=6.65,D76&gt;=0.7),"virginica",IF(AND(F76&gt;=0.529,D76&lt;1.65,A76&lt;6.65,D76&gt;=0.7),"versicolor",IF(AND(C76&gt;=5.35,F76&lt;0.529,D76&lt;1.65,A76&lt;6.65,D76&gt;=0.7),"virginica",IF(AND(G76&gt;=7.411,C76&lt;5.35,F76&lt;0.529,D76&lt;1.65,A76&lt;6.65,D76&gt;=0.7),"versicolor",IF(AND(G76&lt;6.927,G76&lt;7.411,C76&lt;5.35,F76&lt;0.529,D76&lt;1.65,A76&lt;6.65,D76&gt;=0.7),"versicolor",IF(AND(G76&gt;=6.927,G76&lt;7.411,C76&lt;5.35,F76&lt;0.529,D76&lt;1.65,A76&lt;6.65,D76&gt;=0.7),"virginica","shouldnthappen")))))))))</f>
        <v>virginica</v>
      </c>
      <c r="BI76" s="1" t="str">
        <f aca="false">IF(AND(D76&gt;=1.7),"virginica",IF(AND(D76&lt;0.7,D76&lt;1.7),"setosa",IF(AND(D76&lt;1.45,G76&lt;7.37,D76&gt;=0.7,D76&lt;1.7),"versicolor",IF(AND(D76&gt;=1.45,G76&lt;7.37,D76&gt;=0.7,D76&lt;1.7),"virginica",IF(AND(B76&gt;=2.65,G76&gt;=7.37,D76&gt;=0.7,D76&lt;1.7),"versicolor",IF(AND(C76&lt;5.05,B76&lt;2.65,G76&gt;=7.37,D76&gt;=0.7,D76&lt;1.7),"versicolor",IF(AND(C76&gt;=5.05,B76&lt;2.65,G76&gt;=7.37,D76&gt;=0.7,D76&lt;1.7),"virginica","shouldnthappen")))))))</f>
        <v>virginica</v>
      </c>
    </row>
    <row r="77" customFormat="false" ht="13.8" hidden="false" customHeight="false" outlineLevel="0" collapsed="false">
      <c r="A77" s="1" t="n">
        <v>5.1</v>
      </c>
      <c r="B77" s="1" t="n">
        <v>3.5</v>
      </c>
      <c r="C77" s="1" t="n">
        <v>1.4</v>
      </c>
      <c r="D77" s="1" t="n">
        <v>0.2</v>
      </c>
      <c r="E77" s="1" t="s">
        <v>94</v>
      </c>
      <c r="F77" s="1" t="n">
        <v>0.980763058876619</v>
      </c>
      <c r="G77" s="1" t="n">
        <v>14.0859815035015</v>
      </c>
      <c r="H77" s="11" t="str">
        <f aca="false">E77</f>
        <v>setosa</v>
      </c>
      <c r="I77" s="1" t="str">
        <f aca="false">INDEX(L77:BI77, MODE(MATCH(L77:BI77, L77:BI77, 0 )))</f>
        <v>setosa</v>
      </c>
      <c r="J77" s="12" t="n">
        <f aca="false">COUNTIF(L77:BI77, H77) / COUNTA(L77:BI77)</f>
        <v>1</v>
      </c>
      <c r="K77" s="13" t="n">
        <f aca="false">I77=H77</f>
        <v>1</v>
      </c>
      <c r="L77" s="1" t="str">
        <f aca="false">IF(AND(C77&lt;3.65,B77&gt;=3.35),"setosa",IF(AND(C77&gt;=3.65,B77&gt;=3.35),"virginica",IF(AND(C77&lt;2.35,C77&lt;4.85,B77&lt;3.35),"setosa",IF(AND(F77&gt;=0.899,C77&gt;=2.35,C77&lt;4.85,B77&lt;3.35),"virginica",IF(AND(G77&gt;=8.268,B77&lt;2.75,C77&gt;=4.85,B77&lt;3.35),"virginica",IF(AND(D77&lt;1.55,B77&gt;=2.75,C77&gt;=4.85,B77&lt;3.35),"versicolor",IF(AND(D77&gt;=1.55,B77&gt;=2.75,C77&gt;=4.85,B77&lt;3.35),"virginica",IF(AND(G77&lt;6.537,F77&lt;0.899,C77&gt;=2.35,C77&lt;4.85,B77&lt;3.35),"virginica",IF(AND(G77&gt;=6.537,F77&lt;0.899,C77&gt;=2.35,C77&lt;4.85,B77&lt;3.35),"versicolor",IF(AND(G77&lt;6.878,G77&lt;8.268,B77&lt;2.75,C77&gt;=4.85,B77&lt;3.35),"virginica",IF(AND(G77&gt;=6.878,G77&lt;8.268,B77&lt;2.75,C77&gt;=4.85,B77&lt;3.35),"versicolor","shouldnthappen")))))))))))</f>
        <v>setosa</v>
      </c>
      <c r="M77" s="1" t="str">
        <f aca="false">IF(AND(C77&lt;2.6),"setosa",IF(AND(D77&gt;=1.75,C77&gt;=2.6),"virginica",IF(AND(G77&lt;6.094,D77&lt;1.75,C77&gt;=2.6),"virginica",IF(AND(D77&lt;1.35,G77&gt;=6.094,D77&lt;1.75,C77&gt;=2.6),"versicolor",IF(AND(C77&lt;5.05,D77&gt;=1.35,G77&gt;=6.094,D77&lt;1.75,C77&gt;=2.6),"versicolor",IF(AND(C77&gt;=5.05,D77&gt;=1.35,G77&gt;=6.094,D77&lt;1.75,C77&gt;=2.6),"virginica","shouldnthappen"))))))</f>
        <v>setosa</v>
      </c>
      <c r="N77" s="1" t="str">
        <f aca="false">IF(AND(A77&lt;6.6,B77&gt;=3.45),"setosa",IF(AND(A77&gt;=6.6,B77&gt;=3.45),"virginica",IF(AND(D77&lt;0.7,C77&lt;4.75,B77&lt;3.45),"setosa",IF(AND(D77&gt;=0.7,C77&lt;4.75,B77&lt;3.45),"versicolor",IF(AND(C77&gt;=5.15,C77&gt;=4.75,B77&lt;3.45),"virginica",IF(AND(D77&gt;=1.7,A77&lt;6.5,C77&lt;5.15,C77&gt;=4.75,B77&lt;3.45),"virginica",IF(AND(C77&lt;5.05,A77&gt;=6.5,C77&lt;5.15,C77&gt;=4.75,B77&lt;3.45),"versicolor",IF(AND(C77&gt;=5.05,A77&gt;=6.5,C77&lt;5.15,C77&gt;=4.75,B77&lt;3.45),"virginica",IF(AND(G77&lt;7.498,D77&lt;1.7,A77&lt;6.5,C77&lt;5.15,C77&gt;=4.75,B77&lt;3.45),"virginica",IF(AND(G77&gt;=7.498,D77&lt;1.7,A77&lt;6.5,C77&lt;5.15,C77&gt;=4.75,B77&lt;3.45),"versicolor","shouldnthappen"))))))))))</f>
        <v>setosa</v>
      </c>
      <c r="O77" s="1" t="str">
        <f aca="false">IF(AND(D77&lt;0.75),"setosa",IF(AND(C77&lt;4.75,C77&lt;4.85,D77&gt;=0.75),"versicolor",IF(AND(A77&gt;=6.05,C77&gt;=4.85,D77&gt;=0.75),"virginica",IF(AND(D77&lt;1.6,C77&gt;=4.75,C77&lt;4.85,D77&gt;=0.75),"versicolor",IF(AND(D77&gt;=1.6,C77&gt;=4.75,C77&lt;4.85,D77&gt;=0.75),"virginica",IF(AND(A77&lt;5.9,A77&lt;6.05,C77&gt;=4.85,D77&gt;=0.75),"virginica",IF(AND(A77&gt;=5.9,A77&lt;6.05,C77&gt;=4.85,D77&gt;=0.75),"versicolor","shouldnthappen")))))))</f>
        <v>setosa</v>
      </c>
      <c r="P77" s="1" t="str">
        <f aca="false">IF(AND(D77&lt;0.75),"setosa",IF(AND(A77&lt;5.55,D77&gt;=0.75),"versicolor",IF(AND(D77&gt;=1.7,G77&lt;13.158,A77&gt;=5.55,D77&gt;=0.75),"virginica",IF(AND(B77&lt;2.45,D77&lt;1.7,G77&lt;13.158,A77&gt;=5.55,D77&gt;=0.75),"virginica",IF(AND(B77&gt;=2.45,D77&lt;1.7,G77&lt;13.158,A77&gt;=5.55,D77&gt;=0.75),"versicolor",IF(AND(B77&gt;=3.05,G77&lt;15.551,G77&gt;=13.158,A77&gt;=5.55,D77&gt;=0.75),"versicolor",IF(AND(B77&lt;2.9,G77&gt;=15.551,G77&gt;=13.158,A77&gt;=5.55,D77&gt;=0.75),"versicolor",IF(AND(B77&gt;=2.9,G77&gt;=15.551,G77&gt;=13.158,A77&gt;=5.55,D77&gt;=0.75),"virginica",IF(AND(D77&lt;1.3,G77&lt;14.221,B77&lt;3.05,G77&lt;15.551,G77&gt;=13.158,A77&gt;=5.55,D77&gt;=0.75),"versicolor",IF(AND(D77&gt;=1.3,G77&lt;14.221,B77&lt;3.05,G77&lt;15.551,G77&gt;=13.158,A77&gt;=5.55,D77&gt;=0.75),"virginica",IF(AND(C77&lt;4.9,G77&gt;=14.221,B77&lt;3.05,G77&lt;15.551,G77&gt;=13.158,A77&gt;=5.55,D77&gt;=0.75),"versicolor",IF(AND(C77&gt;=4.9,G77&gt;=14.221,B77&lt;3.05,G77&lt;15.551,G77&gt;=13.158,A77&gt;=5.55,D77&gt;=0.75),"virginica","shouldnthappen"))))))))))))</f>
        <v>setosa</v>
      </c>
      <c r="Q77" s="1" t="str">
        <f aca="false">IF(AND(C77&lt;2.6),"setosa",IF(AND(A77&gt;=4.95,C77&lt;4.75,C77&gt;=2.6),"versicolor",IF(AND(D77&gt;=1.75,C77&gt;=4.75,C77&gt;=2.6),"virginica",IF(AND(B77&lt;2.45,A77&lt;4.95,C77&lt;4.75,C77&gt;=2.6),"versicolor",IF(AND(B77&gt;=2.45,A77&lt;4.95,C77&lt;4.75,C77&gt;=2.6),"virginica",IF(AND(G77&lt;7.498,D77&lt;1.75,C77&gt;=4.75,C77&gt;=2.6),"virginica",IF(AND(F77&lt;0.417,G77&gt;=7.498,D77&lt;1.75,C77&gt;=4.75,C77&gt;=2.6),"versicolor",IF(AND(F77&lt;0.442,F77&gt;=0.417,G77&gt;=7.498,D77&lt;1.75,C77&gt;=4.75,C77&gt;=2.6),"virginica",IF(AND(F77&gt;=0.442,F77&gt;=0.417,G77&gt;=7.498,D77&lt;1.75,C77&gt;=4.75,C77&gt;=2.6),"versicolor","shouldnthappen")))))))))</f>
        <v>setosa</v>
      </c>
      <c r="R77" s="1" t="str">
        <f aca="false">IF(AND(D77&lt;0.75),"setosa",IF(AND(D77&lt;1.75,A77&gt;=6.25,D77&gt;=0.75),"versicolor",IF(AND(D77&gt;=1.75,A77&gt;=6.25,D77&gt;=0.75),"virginica",IF(AND(D77&lt;1.6,C77&lt;4.75,A77&lt;6.25,D77&gt;=0.75),"versicolor",IF(AND(D77&gt;=1.6,C77&lt;4.75,A77&lt;6.25,D77&gt;=0.75),"virginica",IF(AND(G77&lt;6.998,C77&gt;=4.75,A77&lt;6.25,D77&gt;=0.75),"virginica",IF(AND(A77&lt;6.05,G77&gt;=6.998,C77&gt;=4.75,A77&lt;6.25,D77&gt;=0.75),"versicolor",IF(AND(A77&gt;=6.05,G77&gt;=6.998,C77&gt;=4.75,A77&lt;6.25,D77&gt;=0.75),"virginica","shouldnthappen"))))))))</f>
        <v>setosa</v>
      </c>
      <c r="S77" s="1" t="str">
        <f aca="false">IF(AND(B77&gt;=3.05,A77&lt;5.45),"setosa",IF(AND(C77&lt;2.2,B77&lt;3.05,A77&lt;5.45),"setosa",IF(AND(C77&gt;=2.2,B77&lt;3.05,A77&lt;5.45),"versicolor",IF(AND(B77&lt;3.7,C77&lt;4.8,A77&gt;=5.45),"versicolor",IF(AND(B77&gt;=3.7,C77&lt;4.8,A77&gt;=5.45),"setosa",IF(AND(G77&lt;13.757,C77&lt;5.05,C77&gt;=4.8,A77&gt;=5.45),"virginica",IF(AND(G77&gt;=13.757,C77&lt;5.05,C77&gt;=4.8,A77&gt;=5.45),"versicolor",IF(AND(C77&gt;=5.15,C77&gt;=5.05,C77&gt;=4.8,A77&gt;=5.45),"virginica",IF(AND(A77&lt;5.95,C77&lt;5.15,C77&gt;=5.05,C77&gt;=4.8,A77&gt;=5.45),"virginica",IF(AND(D77&gt;=1.8,A77&gt;=5.95,C77&lt;5.15,C77&gt;=5.05,C77&gt;=4.8,A77&gt;=5.45),"virginica",IF(AND(B77&lt;2.75,D77&lt;1.8,A77&gt;=5.95,C77&lt;5.15,C77&gt;=5.05,C77&gt;=4.8,A77&gt;=5.45),"versicolor",IF(AND(B77&gt;=2.75,D77&lt;1.8,A77&gt;=5.95,C77&lt;5.15,C77&gt;=5.05,C77&gt;=4.8,A77&gt;=5.45),"virginica","shouldnthappen"))))))))))))</f>
        <v>setosa</v>
      </c>
      <c r="T77" s="1" t="str">
        <f aca="false">IF(AND(C77&lt;2.6),"setosa",IF(AND(D77&lt;1.65,C77&lt;4.75,C77&gt;=2.6),"versicolor",IF(AND(D77&gt;=1.65,C77&lt;4.75,C77&gt;=2.6),"virginica",IF(AND(G77&gt;=8.494,A77&lt;6.6,C77&gt;=4.75,C77&gt;=2.6),"virginica",IF(AND(C77&lt;5.2,A77&gt;=6.6,C77&gt;=4.75,C77&gt;=2.6),"versicolor",IF(AND(C77&gt;=5.2,A77&gt;=6.6,C77&gt;=4.75,C77&gt;=2.6),"virginica",IF(AND(A77&lt;5.95,G77&lt;8.494,A77&lt;6.6,C77&gt;=4.75,C77&gt;=2.6),"virginica",IF(AND(A77&gt;=5.95,G77&lt;8.494,A77&lt;6.6,C77&gt;=4.75,C77&gt;=2.6),"versicolor","shouldnthappen"))))))))</f>
        <v>setosa</v>
      </c>
      <c r="U77" s="1" t="str">
        <f aca="false">IF(AND(C77&lt;3.65,B77&gt;=3.35),"setosa",IF(AND(C77&gt;=3.65,B77&gt;=3.35),"virginica",IF(AND(C77&lt;2.35,A77&lt;6.25,B77&lt;3.35),"setosa",IF(AND(C77&lt;4.85,A77&gt;=6.25,B77&lt;3.35),"versicolor",IF(AND(G77&gt;=15.426,C77&gt;=2.35,A77&lt;6.25,B77&lt;3.35),"virginica",IF(AND(D77&gt;=1.55,C77&gt;=4.85,A77&gt;=6.25,B77&lt;3.35),"virginica",IF(AND(D77&lt;1.8,G77&lt;15.426,C77&gt;=2.35,A77&lt;6.25,B77&lt;3.35),"versicolor",IF(AND(D77&gt;=1.8,G77&lt;15.426,C77&gt;=2.35,A77&lt;6.25,B77&lt;3.35),"virginica",IF(AND(B77&lt;2.95,D77&lt;1.55,C77&gt;=4.85,A77&gt;=6.25,B77&lt;3.35),"virginica",IF(AND(B77&gt;=2.95,D77&lt;1.55,C77&gt;=4.85,A77&gt;=6.25,B77&lt;3.35),"versicolor","shouldnthappen"))))))))))</f>
        <v>setosa</v>
      </c>
      <c r="V77" s="1" t="str">
        <f aca="false">IF(AND(C77&lt;2.6),"setosa",IF(AND(C77&gt;=4.85,C77&gt;=2.6),"virginica",IF(AND(F77&gt;=0.9,C77&lt;4.85,C77&gt;=2.6),"virginica",IF(AND(G77&lt;5.656,F77&lt;0.9,C77&lt;4.85,C77&gt;=2.6),"virginica",IF(AND(G77&gt;=5.656,F77&lt;0.9,C77&lt;4.85,C77&gt;=2.6),"versicolor","shouldnthappen")))))</f>
        <v>setosa</v>
      </c>
      <c r="W77" s="1" t="str">
        <f aca="false">IF(AND(D77&gt;=1.75,G77&gt;=13.795),"virginica",IF(AND(D77&gt;=1.5,G77&gt;=12.335,G77&lt;13.795),"virginica",IF(AND(C77&lt;2.45,C77&lt;4.85,G77&lt;12.335,G77&lt;13.795),"setosa",IF(AND(C77&gt;=2.45,C77&lt;4.85,G77&lt;12.335,G77&lt;13.795),"versicolor",IF(AND(D77&gt;=1.7,C77&gt;=4.85,G77&lt;12.335,G77&lt;13.795),"virginica",IF(AND(B77&gt;=3.25,D77&lt;1.5,G77&gt;=12.335,G77&lt;13.795),"setosa",IF(AND(D77&lt;1,F77&lt;0.255,D77&lt;1.75,G77&gt;=13.795),"setosa",IF(AND(D77&gt;=1,F77&lt;0.255,D77&lt;1.75,G77&gt;=13.795),"versicolor",IF(AND(A77&lt;5.4,F77&gt;=0.255,D77&lt;1.75,G77&gt;=13.795),"setosa",IF(AND(A77&gt;=5.4,F77&gt;=0.255,D77&lt;1.75,G77&gt;=13.795),"versicolor",IF(AND(A77&lt;6.15,D77&lt;1.7,C77&gt;=4.85,G77&lt;12.335,G77&lt;13.795),"versicolor",IF(AND(A77&gt;=6.15,D77&lt;1.7,C77&gt;=4.85,G77&lt;12.335,G77&lt;13.795),"virginica",IF(AND(C77&lt;5,B77&lt;3.25,D77&lt;1.5,G77&gt;=12.335,G77&lt;13.795),"versicolor",IF(AND(C77&gt;=5,B77&lt;3.25,D77&lt;1.5,G77&gt;=12.335,G77&lt;13.795),"virginica","shouldnthappen"))))))))))))))</f>
        <v>setosa</v>
      </c>
      <c r="X77" s="1" t="str">
        <f aca="false">IF(AND(C77&lt;2.5,A77&lt;5.55),"setosa",IF(AND(F77&lt;0.096,A77&gt;=5.55),"virginica",IF(AND(D77&lt;1.6,C77&gt;=2.5,A77&lt;5.55),"versicolor",IF(AND(D77&gt;=1.6,C77&gt;=2.5,A77&lt;5.55),"virginica",IF(AND(F77&gt;=0.156,C77&lt;4.75,F77&gt;=0.096,A77&gt;=5.55),"versicolor",IF(AND(D77&gt;=1.75,C77&gt;=4.75,F77&gt;=0.096,A77&gt;=5.55),"virginica",IF(AND(B77&lt;3.3,F77&lt;0.156,C77&lt;4.75,F77&gt;=0.096,A77&gt;=5.55),"versicolor",IF(AND(B77&gt;=3.3,F77&lt;0.156,C77&lt;4.75,F77&gt;=0.096,A77&gt;=5.55),"setosa",IF(AND(B77&lt;2.45,A77&lt;6.05,D77&lt;1.75,C77&gt;=4.75,F77&gt;=0.096,A77&gt;=5.55),"virginica",IF(AND(B77&gt;=2.45,A77&lt;6.05,D77&lt;1.75,C77&gt;=4.75,F77&gt;=0.096,A77&gt;=5.55),"versicolor",IF(AND(F77&lt;0.205,A77&gt;=6.05,D77&lt;1.75,C77&gt;=4.75,F77&gt;=0.096,A77&gt;=5.55),"versicolor",IF(AND(F77&gt;=0.205,A77&gt;=6.05,D77&lt;1.75,C77&gt;=4.75,F77&gt;=0.096,A77&gt;=5.55),"virginica","shouldnthappen"))))))))))))</f>
        <v>setosa</v>
      </c>
      <c r="Y77" s="1" t="str">
        <f aca="false">IF(AND(C77&lt;2.35,A77&lt;5.55),"setosa",IF(AND(C77&gt;=5.05,A77&gt;=5.55),"virginica",IF(AND(D77&lt;1.6,C77&gt;=2.35,A77&lt;5.55),"versicolor",IF(AND(D77&gt;=1.6,C77&gt;=2.35,A77&lt;5.55),"virginica",IF(AND(D77&gt;=1.75,C77&lt;5.05,A77&gt;=5.55),"virginica",IF(AND(B77&gt;=3.55,D77&lt;1.75,C77&lt;5.05,A77&gt;=5.55),"setosa",IF(AND(G77&lt;6.3,B77&lt;3.55,D77&lt;1.75,C77&lt;5.05,A77&gt;=5.55),"virginica",IF(AND(G77&gt;=6.3,B77&lt;3.55,D77&lt;1.75,C77&lt;5.05,A77&gt;=5.55),"versicolor","shouldnthappen"))))))))</f>
        <v>setosa</v>
      </c>
      <c r="Z77" s="1" t="str">
        <f aca="false">IF(AND(D77&lt;0.75),"setosa",IF(AND(B77&gt;=2.55,C77&lt;4.85,D77&gt;=0.75),"versicolor",IF(AND(D77&gt;=1.7,C77&gt;=4.85,D77&gt;=0.75),"virginica",IF(AND(D77&lt;1.6,B77&lt;2.55,C77&lt;4.85,D77&gt;=0.75),"versicolor",IF(AND(D77&gt;=1.6,B77&lt;2.55,C77&lt;4.85,D77&gt;=0.75),"virginica",IF(AND(B77&lt;2.65,D77&lt;1.7,C77&gt;=4.85,D77&gt;=0.75),"virginica",IF(AND(F77&lt;0.325,B77&gt;=2.65,D77&lt;1.7,C77&gt;=4.85,D77&gt;=0.75),"virginica",IF(AND(G77&lt;10.717,F77&gt;=0.325,B77&gt;=2.65,D77&lt;1.7,C77&gt;=4.85,D77&gt;=0.75),"versicolor",IF(AND(G77&gt;=10.717,F77&gt;=0.325,B77&gt;=2.65,D77&lt;1.7,C77&gt;=4.85,D77&gt;=0.75),"virginica","shouldnthappen")))))))))</f>
        <v>setosa</v>
      </c>
      <c r="AA77" s="1" t="str">
        <f aca="false">IF(AND(D77&lt;0.75),"setosa",IF(AND(D77&gt;=1.75,D77&gt;=0.75),"virginica",IF(AND(F77&gt;=0.455,D77&lt;1.75,D77&gt;=0.75),"versicolor",IF(AND(D77&lt;1.45,F77&lt;0.455,D77&lt;1.75,D77&gt;=0.75),"versicolor",IF(AND(F77&lt;0.247,D77&gt;=1.45,F77&lt;0.455,D77&lt;1.75,D77&gt;=0.75),"versicolor",IF(AND(F77&gt;=0.247,D77&gt;=1.45,F77&lt;0.455,D77&lt;1.75,D77&gt;=0.75),"virginica","shouldnthappen"))))))</f>
        <v>setosa</v>
      </c>
      <c r="AB77" s="1" t="str">
        <f aca="false">IF(AND(F77&gt;=0.221,B77&gt;=3.35),"setosa",IF(AND(A77&lt;5.3,F77&gt;=0.683,B77&lt;3.35),"setosa",IF(AND(A77&lt;6.45,F77&lt;0.221,B77&gt;=3.35),"setosa",IF(AND(A77&gt;=6.45,F77&lt;0.221,B77&gt;=3.35),"virginica",IF(AND(G77&lt;6.3,A77&lt;6.25,F77&lt;0.683,B77&lt;3.35),"virginica",IF(AND(G77&lt;13.795,A77&gt;=6.25,F77&lt;0.683,B77&lt;3.35),"virginica",IF(AND(D77&lt;1.65,A77&gt;=5.3,F77&gt;=0.683,B77&lt;3.35),"versicolor",IF(AND(D77&gt;=1.65,A77&gt;=5.3,F77&gt;=0.683,B77&lt;3.35),"virginica",IF(AND(D77&lt;0.6,G77&gt;=6.3,A77&lt;6.25,F77&lt;0.683,B77&lt;3.35),"setosa",IF(AND(D77&lt;1.7,G77&gt;=13.795,A77&gt;=6.25,F77&lt;0.683,B77&lt;3.35),"versicolor",IF(AND(D77&gt;=1.7,G77&gt;=13.795,A77&gt;=6.25,F77&lt;0.683,B77&lt;3.35),"virginica",IF(AND(C77&gt;=5.35,D77&gt;=0.6,G77&gt;=6.3,A77&lt;6.25,F77&lt;0.683,B77&lt;3.35),"virginica",IF(AND(D77&lt;1.75,C77&lt;5.35,D77&gt;=0.6,G77&gt;=6.3,A77&lt;6.25,F77&lt;0.683,B77&lt;3.35),"versicolor",IF(AND(D77&gt;=1.75,C77&lt;5.35,D77&gt;=0.6,G77&gt;=6.3,A77&lt;6.25,F77&lt;0.683,B77&lt;3.35),"virginica","shouldnthappen"))))))))))))))</f>
        <v>setosa</v>
      </c>
      <c r="AC77" s="1" t="str">
        <f aca="false">IF(AND(B77&gt;=3.3),"setosa",IF(AND(C77&lt;2.45,D77&lt;1.55,B77&lt;3.3),"setosa",IF(AND(F77&gt;=0.211,D77&gt;=1.55,B77&lt;3.3),"virginica",IF(AND(C77&lt;4.9,C77&gt;=2.45,D77&lt;1.55,B77&lt;3.3),"versicolor",IF(AND(C77&gt;=4.9,C77&gt;=2.45,D77&lt;1.55,B77&lt;3.3),"virginica",IF(AND(F77&lt;0.138,F77&lt;0.211,D77&gt;=1.55,B77&lt;3.3),"virginica",IF(AND(F77&gt;=0.138,F77&lt;0.211,D77&gt;=1.55,B77&lt;3.3),"versicolor","shouldnthappen")))))))</f>
        <v>setosa</v>
      </c>
      <c r="AD77" s="1" t="str">
        <f aca="false">IF(AND(D77&gt;=1.75),"virginica",IF(AND(D77&lt;0.75,D77&lt;1.75),"setosa",IF(AND(D77&lt;1.35,D77&gt;=0.75,D77&lt;1.75),"versicolor",IF(AND(B77&lt;2.6,C77&lt;4.85,D77&gt;=1.35,D77&gt;=0.75,D77&lt;1.75),"virginica",IF(AND(B77&gt;=2.6,C77&lt;4.85,D77&gt;=1.35,D77&gt;=0.75,D77&lt;1.75),"versicolor",IF(AND(A77&lt;6.4,C77&gt;=4.85,D77&gt;=1.35,D77&gt;=0.75,D77&lt;1.75),"virginica",IF(AND(A77&gt;=6.4,C77&gt;=4.85,D77&gt;=1.35,D77&gt;=0.75,D77&lt;1.75),"versicolor","shouldnthappen")))))))</f>
        <v>setosa</v>
      </c>
      <c r="AE77" s="1" t="str">
        <f aca="false">IF(AND(C77&lt;2.45),"setosa",IF(AND(F77&lt;0.07,C77&gt;=2.45),"virginica",IF(AND(A77&gt;=5,C77&lt;4.75,F77&gt;=0.07,C77&gt;=2.45),"versicolor",IF(AND(F77&lt;0.182,C77&gt;=4.75,F77&gt;=0.07,C77&gt;=2.45),"versicolor",IF(AND(B77&lt;2.45,A77&lt;5,C77&lt;4.75,F77&gt;=0.07,C77&gt;=2.45),"versicolor",IF(AND(B77&gt;=2.45,A77&lt;5,C77&lt;4.75,F77&gt;=0.07,C77&gt;=2.45),"virginica",IF(AND(F77&gt;=0.468,F77&gt;=0.182,C77&gt;=4.75,F77&gt;=0.07,C77&gt;=2.45),"virginica",IF(AND(A77&gt;=6.85,F77&lt;0.468,F77&gt;=0.182,C77&gt;=4.75,F77&gt;=0.07,C77&gt;=2.45),"virginica",IF(AND(B77&lt;2.6,A77&lt;6.85,F77&lt;0.468,F77&gt;=0.182,C77&gt;=4.75,F77&gt;=0.07,C77&gt;=2.45),"virginica",IF(AND(B77&gt;=2.6,A77&lt;6.85,F77&lt;0.468,F77&gt;=0.182,C77&gt;=4.75,F77&gt;=0.07,C77&gt;=2.45),"versicolor","shouldnthappen"))))))))))</f>
        <v>setosa</v>
      </c>
      <c r="AF77" s="1" t="str">
        <f aca="false">IF(AND(D77&lt;0.75,A77&lt;5.45),"setosa",IF(AND(D77&gt;=1.75,A77&gt;=5.45),"virginica",IF(AND(G77&lt;6.094,D77&gt;=0.75,A77&lt;5.45),"virginica",IF(AND(G77&gt;=6.094,D77&gt;=0.75,A77&lt;5.45),"versicolor",IF(AND(C77&lt;2.75,D77&lt;1.75,A77&gt;=5.45),"setosa",IF(AND(D77&lt;1.45,C77&gt;=2.75,D77&lt;1.75,A77&gt;=5.45),"versicolor",IF(AND(B77&lt;2.75,D77&gt;=1.45,C77&gt;=2.75,D77&lt;1.75,A77&gt;=5.45),"versicolor",IF(AND(C77&lt;5.05,B77&gt;=2.75,D77&gt;=1.45,C77&gt;=2.75,D77&lt;1.75,A77&gt;=5.45),"versicolor",IF(AND(C77&gt;=5.05,B77&gt;=2.75,D77&gt;=1.45,C77&gt;=2.75,D77&lt;1.75,A77&gt;=5.45),"virginica","shouldnthappen")))))))))</f>
        <v>setosa</v>
      </c>
      <c r="AG77" s="1" t="str">
        <f aca="false">IF(AND(D77&lt;0.65,G77&lt;8.868,A77&lt;5.3),"setosa",IF(AND(C77&lt;2.6,G77&gt;=8.868,A77&lt;5.3),"setosa",IF(AND(C77&gt;=2.6,G77&gt;=8.868,A77&lt;5.3),"versicolor",IF(AND(C77&gt;=4.95,D77&lt;1.55,A77&gt;=5.3),"virginica",IF(AND(G77&lt;13.795,D77&gt;=1.55,A77&gt;=5.3),"virginica",IF(AND(C77&lt;3.75,D77&gt;=0.65,G77&lt;8.868,A77&lt;5.3),"versicolor",IF(AND(C77&gt;=3.75,D77&gt;=0.65,G77&lt;8.868,A77&lt;5.3),"virginica",IF(AND(C77&lt;2.6,C77&lt;4.95,D77&lt;1.55,A77&gt;=5.3),"setosa",IF(AND(C77&gt;=2.6,C77&lt;4.95,D77&lt;1.55,A77&gt;=5.3),"versicolor",IF(AND(C77&lt;4.75,G77&gt;=13.795,D77&gt;=1.55,A77&gt;=5.3),"versicolor",IF(AND(C77&gt;=4.75,G77&gt;=13.795,D77&gt;=1.55,A77&gt;=5.3),"virginica","shouldnthappen")))))))))))</f>
        <v>setosa</v>
      </c>
      <c r="AH77" s="1" t="str">
        <f aca="false">IF(AND(D77&lt;0.75),"setosa",IF(AND(C77&lt;4.75,D77&gt;=0.75),"versicolor",IF(AND(G77&lt;13.757,C77&gt;=4.75,D77&gt;=0.75),"virginica",IF(AND(B77&lt;3.05,G77&gt;=13.757,C77&gt;=4.75,D77&gt;=0.75),"virginica",IF(AND(A77&lt;6.65,B77&gt;=3.05,G77&gt;=13.757,C77&gt;=4.75,D77&gt;=0.75),"virginica",IF(AND(A77&gt;=6.65,B77&gt;=3.05,G77&gt;=13.757,C77&gt;=4.75,D77&gt;=0.75),"versicolor","shouldnthappen"))))))</f>
        <v>setosa</v>
      </c>
      <c r="AI77" s="1" t="str">
        <f aca="false">IF(AND(D77&lt;0.7),"setosa",IF(AND(C77&lt;4.75,D77&gt;=0.7),"versicolor",IF(AND(A77&lt;6.6,F77&lt;0.482,C77&gt;=4.75,D77&gt;=0.7),"virginica",IF(AND(C77&gt;=4.95,F77&gt;=0.482,C77&gt;=4.75,D77&gt;=0.7),"virginica",IF(AND(D77&lt;1.9,A77&gt;=6.6,F77&lt;0.482,C77&gt;=4.75,D77&gt;=0.7),"versicolor",IF(AND(D77&gt;=1.9,A77&gt;=6.6,F77&lt;0.482,C77&gt;=4.75,D77&gt;=0.7),"virginica",IF(AND(F77&gt;=0.766,C77&lt;4.95,F77&gt;=0.482,C77&gt;=4.75,D77&gt;=0.7),"virginica",IF(AND(B77&lt;2.95,F77&lt;0.766,C77&lt;4.95,F77&gt;=0.482,C77&gt;=4.75,D77&gt;=0.7),"virginica",IF(AND(B77&gt;=2.95,F77&lt;0.766,C77&lt;4.95,F77&gt;=0.482,C77&gt;=4.75,D77&gt;=0.7),"versicolor","shouldnthappen")))))))))</f>
        <v>setosa</v>
      </c>
      <c r="AJ77" s="1" t="str">
        <f aca="false">IF(AND(C77&lt;2.45,C77&lt;4.75),"setosa",IF(AND(D77&gt;=1.65,C77&gt;=4.75),"virginica",IF(AND(A77&lt;4.95,C77&gt;=2.45,C77&lt;4.75),"virginica",IF(AND(A77&gt;=4.95,C77&gt;=2.45,C77&lt;4.75),"versicolor",IF(AND(B77&lt;2.95,D77&lt;1.65,C77&gt;=4.75),"virginica",IF(AND(B77&gt;=2.95,D77&lt;1.65,C77&gt;=4.75),"versicolor","shouldnthappen"))))))</f>
        <v>setosa</v>
      </c>
      <c r="AK77" s="1" t="str">
        <f aca="false">IF(AND(D77&lt;0.75,A77&lt;5.45),"setosa",IF(AND(B77&lt;2.45,D77&gt;=0.75,A77&lt;5.45),"versicolor",IF(AND(A77&gt;=5.55,C77&lt;4.75,A77&gt;=5.45),"versicolor",IF(AND(C77&gt;=5.15,C77&gt;=4.75,A77&gt;=5.45),"virginica",IF(AND(G77&lt;6.094,B77&gt;=2.45,D77&gt;=0.75,A77&lt;5.45),"virginica",IF(AND(G77&gt;=6.094,B77&gt;=2.45,D77&gt;=0.75,A77&lt;5.45),"versicolor",IF(AND(D77&lt;0.6,A77&lt;5.55,C77&lt;4.75,A77&gt;=5.45),"setosa",IF(AND(D77&gt;=0.6,A77&lt;5.55,C77&lt;4.75,A77&gt;=5.45),"versicolor",IF(AND(C77&lt;4.95,C77&lt;5.15,C77&gt;=4.75,A77&gt;=5.45),"virginica",IF(AND(G77&lt;12.627,C77&lt;5.05,C77&gt;=4.95,C77&lt;5.15,C77&gt;=4.75,A77&gt;=5.45),"virginica",IF(AND(G77&gt;=12.627,C77&lt;5.05,C77&gt;=4.95,C77&lt;5.15,C77&gt;=4.75,A77&gt;=5.45),"versicolor",IF(AND(D77&lt;1.7,C77&gt;=5.05,C77&gt;=4.95,C77&lt;5.15,C77&gt;=4.75,A77&gt;=5.45),"versicolor",IF(AND(D77&gt;=1.7,C77&gt;=5.05,C77&gt;=4.95,C77&lt;5.15,C77&gt;=4.75,A77&gt;=5.45),"virginica","shouldnthappen")))))))))))))</f>
        <v>setosa</v>
      </c>
      <c r="AL77" s="1" t="str">
        <f aca="false">IF(AND(B77&lt;2.45,B77&lt;3.15),"versicolor",IF(AND(D77&lt;0.95,G77&lt;15.141,B77&gt;=3.15),"setosa",IF(AND(G77&lt;15.429,G77&gt;=15.141,B77&gt;=3.15),"versicolor",IF(AND(G77&gt;=15.429,G77&gt;=15.141,B77&gt;=3.15),"virginica",IF(AND(C77&lt;2.3,C77&lt;4.75,B77&gt;=2.45,B77&lt;3.15),"setosa",IF(AND(G77&gt;=16.072,C77&gt;=4.75,B77&gt;=2.45,B77&lt;3.15),"versicolor",IF(AND(G77&lt;11.833,D77&gt;=0.95,G77&lt;15.141,B77&gt;=3.15),"virginica",IF(AND(A77&lt;5,C77&gt;=2.3,C77&lt;4.75,B77&gt;=2.45,B77&lt;3.15),"virginica",IF(AND(A77&gt;=5,C77&gt;=2.3,C77&lt;4.75,B77&gt;=2.45,B77&lt;3.15),"versicolor",IF(AND(G77&lt;14.342,G77&gt;=11.833,D77&gt;=0.95,G77&lt;15.141,B77&gt;=3.15),"versicolor",IF(AND(G77&gt;=14.342,G77&gt;=11.833,D77&gt;=0.95,G77&lt;15.141,B77&gt;=3.15),"virginica",IF(AND(G77&lt;13.757,F77&gt;=0.741,G77&lt;16.072,C77&gt;=4.75,B77&gt;=2.45,B77&lt;3.15),"virginica",IF(AND(F77&gt;=0.546,A77&lt;6.15,F77&lt;0.741,G77&lt;16.072,C77&gt;=4.75,B77&gt;=2.45,B77&lt;3.15),"virginica",IF(AND(D77&gt;=1.75,A77&gt;=6.15,F77&lt;0.741,G77&lt;16.072,C77&gt;=4.75,B77&gt;=2.45,B77&lt;3.15),"virginica",IF(AND(C77&lt;4.85,G77&gt;=13.757,F77&gt;=0.741,G77&lt;16.072,C77&gt;=4.75,B77&gt;=2.45,B77&lt;3.15),"virginica",IF(AND(C77&gt;=4.85,G77&gt;=13.757,F77&gt;=0.741,G77&lt;16.072,C77&gt;=4.75,B77&gt;=2.45,B77&lt;3.15),"versicolor",IF(AND(F77&lt;0.331,F77&lt;0.546,A77&lt;6.15,F77&lt;0.741,G77&lt;16.072,C77&gt;=4.75,B77&gt;=2.45,B77&lt;3.15),"virginica",IF(AND(F77&gt;=0.331,F77&lt;0.546,A77&lt;6.15,F77&lt;0.741,G77&lt;16.072,C77&gt;=4.75,B77&gt;=2.45,B77&lt;3.15),"versicolor",IF(AND(G77&lt;10.661,D77&lt;1.75,A77&gt;=6.15,F77&lt;0.741,G77&lt;16.072,C77&gt;=4.75,B77&gt;=2.45,B77&lt;3.15),"virginica",IF(AND(G77&gt;=10.661,D77&lt;1.75,A77&gt;=6.15,F77&lt;0.741,G77&lt;16.072,C77&gt;=4.75,B77&gt;=2.45,B77&lt;3.15),"versicolor","shouldnthappen"))))))))))))))))))))</f>
        <v>setosa</v>
      </c>
      <c r="AM77" s="1" t="str">
        <f aca="false">IF(AND(D77&lt;1.35,F77&gt;=0.917),"setosa",IF(AND(D77&gt;=1.35,F77&gt;=0.917),"virginica",IF(AND(D77&lt;0.75,D77&lt;1.55,F77&lt;0.917),"setosa",IF(AND(C77&gt;=4.8,D77&gt;=1.55,F77&lt;0.917),"virginica",IF(AND(A77&lt;5.95,D77&gt;=0.75,D77&lt;1.55,F77&lt;0.917),"versicolor",IF(AND(F77&lt;0.473,C77&lt;4.8,D77&gt;=1.55,F77&lt;0.917),"virginica",IF(AND(F77&gt;=0.473,C77&lt;4.8,D77&gt;=1.55,F77&lt;0.917),"versicolor",IF(AND(C77&lt;4.95,A77&gt;=5.95,D77&gt;=0.75,D77&lt;1.55,F77&lt;0.917),"versicolor",IF(AND(C77&gt;=4.95,A77&gt;=5.95,D77&gt;=0.75,D77&lt;1.55,F77&lt;0.917),"virginica","shouldnthappen")))))))))</f>
        <v>setosa</v>
      </c>
      <c r="AN77" s="1" t="str">
        <f aca="false">IF(AND(D77&lt;0.75,A77&lt;5.45),"setosa",IF(AND(D77&lt;1.55,D77&gt;=0.75,A77&lt;5.45),"versicolor",IF(AND(D77&gt;=1.55,D77&gt;=0.75,A77&lt;5.45),"virginica",IF(AND(A77&gt;=5.75,C77&lt;4.75,A77&gt;=5.45),"versicolor",IF(AND(F77&lt;0.361,C77&gt;=4.75,A77&gt;=5.45),"virginica",IF(AND(C77&lt;2.6,A77&lt;5.75,C77&lt;4.75,A77&gt;=5.45),"setosa",IF(AND(C77&gt;=2.6,A77&lt;5.75,C77&lt;4.75,A77&gt;=5.45),"versicolor",IF(AND(D77&gt;=1.7,F77&gt;=0.361,C77&gt;=4.75,A77&gt;=5.45),"virginica",IF(AND(B77&lt;2.65,D77&lt;1.7,F77&gt;=0.361,C77&gt;=4.75,A77&gt;=5.45),"virginica",IF(AND(A77&lt;7.05,B77&gt;=2.65,D77&lt;1.7,F77&gt;=0.361,C77&gt;=4.75,A77&gt;=5.45),"versicolor",IF(AND(A77&gt;=7.05,B77&gt;=2.65,D77&lt;1.7,F77&gt;=0.361,C77&gt;=4.75,A77&gt;=5.45),"virginica","shouldnthappen")))))))))))</f>
        <v>setosa</v>
      </c>
      <c r="AO77" s="1" t="str">
        <f aca="false">IF(AND(D77&lt;0.7),"setosa",IF(AND(A77&lt;4.95,C77&lt;4.85,D77&gt;=0.7),"virginica",IF(AND(A77&gt;=4.95,C77&lt;4.85,D77&gt;=0.7),"versicolor",IF(AND(D77&gt;=1.7,C77&gt;=4.85,D77&gt;=0.7),"virginica",IF(AND(F77&lt;0.325,D77&lt;1.7,C77&gt;=4.85,D77&gt;=0.7),"virginica",IF(AND(D77&lt;1.55,F77&gt;=0.325,D77&lt;1.7,C77&gt;=4.85,D77&gt;=0.7),"virginica",IF(AND(D77&gt;=1.55,F77&gt;=0.325,D77&lt;1.7,C77&gt;=4.85,D77&gt;=0.7),"versicolor","shouldnthappen")))))))</f>
        <v>setosa</v>
      </c>
      <c r="AP77" s="1" t="str">
        <f aca="false">IF(AND(D77&lt;0.75),"setosa",IF(AND(C77&lt;4.85,D77&gt;=0.75),"versicolor",IF(AND(G77&gt;=8.277,C77&gt;=4.85,D77&gt;=0.75),"virginica",IF(AND(F77&gt;=0.633,G77&lt;8.277,C77&gt;=4.85,D77&gt;=0.75),"virginica",IF(AND(G77&lt;7.61,F77&lt;0.633,G77&lt;8.277,C77&gt;=4.85,D77&gt;=0.75),"virginica",IF(AND(G77&gt;=7.61,F77&lt;0.633,G77&lt;8.277,C77&gt;=4.85,D77&gt;=0.75),"versicolor","shouldnthappen"))))))</f>
        <v>setosa</v>
      </c>
      <c r="AQ77" s="1" t="str">
        <f aca="false">IF(AND(C77&lt;2.65,A77&gt;=5.45,C77&lt;4.75),"setosa",IF(AND(C77&gt;=2.65,A77&gt;=5.45,C77&lt;4.75),"versicolor",IF(AND(B77&lt;2.9,C77&lt;4.85,C77&gt;=4.75),"versicolor",IF(AND(B77&gt;=2.9,C77&lt;4.85,C77&gt;=4.75),"virginica",IF(AND(D77&lt;1.7,C77&gt;=4.85,C77&gt;=4.75),"versicolor",IF(AND(D77&gt;=1.7,C77&gt;=4.85,C77&gt;=4.75),"virginica",IF(AND(C77&lt;2.45,G77&lt;14.126,A77&lt;5.45,C77&lt;4.75),"setosa",IF(AND(C77&gt;=2.45,G77&lt;14.126,A77&lt;5.45,C77&lt;4.75),"versicolor",IF(AND(C77&lt;2.4,G77&gt;=14.126,A77&lt;5.45,C77&lt;4.75),"setosa",IF(AND(C77&gt;=2.4,G77&gt;=14.126,A77&lt;5.45,C77&lt;4.75),"versicolor","shouldnthappen"))))))))))</f>
        <v>setosa</v>
      </c>
      <c r="AR77" s="1" t="str">
        <f aca="false">IF(AND(C77&lt;2.45,C77&lt;4.85),"setosa",IF(AND(C77&gt;=5.15,C77&gt;=4.85),"virginica",IF(AND(A77&gt;=4.95,C77&gt;=2.45,C77&lt;4.85),"versicolor",IF(AND(D77&lt;1.35,A77&lt;4.95,C77&gt;=2.45,C77&lt;4.85),"versicolor",IF(AND(D77&gt;=1.35,A77&lt;4.95,C77&gt;=2.45,C77&lt;4.85),"virginica",IF(AND(F77&lt;0.35,G77&lt;12.751,C77&lt;5.15,C77&gt;=4.85),"virginica",IF(AND(A77&lt;6.5,G77&gt;=12.751,C77&lt;5.15,C77&gt;=4.85),"virginica",IF(AND(A77&gt;=6.5,G77&gt;=12.751,C77&lt;5.15,C77&gt;=4.85),"versicolor",IF(AND(B77&gt;=2.75,F77&gt;=0.35,G77&lt;12.751,C77&lt;5.15,C77&gt;=4.85),"virginica",IF(AND(C77&lt;5.05,B77&lt;2.75,F77&gt;=0.35,G77&lt;12.751,C77&lt;5.15,C77&gt;=4.85),"virginica",IF(AND(C77&gt;=5.05,B77&lt;2.75,F77&gt;=0.35,G77&lt;12.751,C77&lt;5.15,C77&gt;=4.85),"versicolor","shouldnthappen")))))))))))</f>
        <v>setosa</v>
      </c>
      <c r="AS77" s="1" t="str">
        <f aca="false">IF(AND(F77&gt;=0.9,B77&lt;3.05),"virginica",IF(AND(A77&lt;5.9,B77&gt;=3.05),"setosa",IF(AND(D77&lt;1.65,A77&gt;=5.9,B77&gt;=3.05),"versicolor",IF(AND(D77&gt;=1.65,A77&gt;=5.9,B77&gt;=3.05),"virginica",IF(AND(D77&gt;=1.75,C77&gt;=4.85,F77&lt;0.9,B77&lt;3.05),"virginica",IF(AND(C77&lt;2.2,B77&lt;2.95,C77&lt;4.85,F77&lt;0.9,B77&lt;3.05),"setosa",IF(AND(C77&gt;=2.2,B77&lt;2.95,C77&lt;4.85,F77&lt;0.9,B77&lt;3.05),"versicolor",IF(AND(C77&lt;2.8,B77&gt;=2.95,C77&lt;4.85,F77&lt;0.9,B77&lt;3.05),"setosa",IF(AND(C77&gt;=2.8,B77&gt;=2.95,C77&lt;4.85,F77&lt;0.9,B77&lt;3.05),"versicolor",IF(AND(G77&lt;13.879,D77&lt;1.75,C77&gt;=4.85,F77&lt;0.9,B77&lt;3.05),"virginica",IF(AND(G77&gt;=13.879,D77&lt;1.75,C77&gt;=4.85,F77&lt;0.9,B77&lt;3.05),"versicolor","shouldnthappen")))))))))))</f>
        <v>setosa</v>
      </c>
      <c r="AT77" s="1" t="str">
        <f aca="false">IF(AND(D77&lt;0.75),"setosa",IF(AND(D77&gt;=1.75,D77&gt;=0.75),"virginica",IF(AND(D77&lt;1.45,G77&lt;7.37,D77&lt;1.75,D77&gt;=0.75),"versicolor",IF(AND(D77&gt;=1.45,G77&lt;7.37,D77&lt;1.75,D77&gt;=0.75),"virginica",IF(AND(C77&lt;5.45,G77&gt;=7.37,D77&lt;1.75,D77&gt;=0.75),"versicolor",IF(AND(C77&gt;=5.45,G77&gt;=7.37,D77&lt;1.75,D77&gt;=0.75),"virginica","shouldnthappen"))))))</f>
        <v>setosa</v>
      </c>
      <c r="AU77" s="1" t="str">
        <f aca="false">IF(AND(D77&lt;0.7),"setosa",IF(AND(D77&gt;=1.7,A77&gt;=6.15,D77&gt;=0.7),"virginica",IF(AND(B77&gt;=2.55,C77&lt;4.75,A77&lt;6.15,D77&gt;=0.7),"versicolor",IF(AND(D77&gt;=1.7,C77&gt;=4.75,A77&lt;6.15,D77&gt;=0.7),"virginica",IF(AND(C77&lt;5.25,D77&lt;1.7,A77&gt;=6.15,D77&gt;=0.7),"versicolor",IF(AND(C77&gt;=5.25,D77&lt;1.7,A77&gt;=6.15,D77&gt;=0.7),"virginica",IF(AND(C77&lt;4.25,B77&lt;2.55,C77&lt;4.75,A77&lt;6.15,D77&gt;=0.7),"versicolor",IF(AND(C77&gt;=4.25,B77&lt;2.55,C77&lt;4.75,A77&lt;6.15,D77&gt;=0.7),"virginica",IF(AND(B77&lt;2.65,D77&lt;1.7,C77&gt;=4.75,A77&lt;6.15,D77&gt;=0.7),"virginica",IF(AND(B77&gt;=2.65,D77&lt;1.7,C77&gt;=4.75,A77&lt;6.15,D77&gt;=0.7),"versicolor","shouldnthappen"))))))))))</f>
        <v>setosa</v>
      </c>
      <c r="AV77" s="1" t="str">
        <f aca="false">IF(AND(D77&lt;0.75),"setosa",IF(AND(F77&gt;=0.899,D77&gt;=0.75),"virginica",IF(AND(D77&lt;1.65,A77&lt;6.05,F77&lt;0.899,D77&gt;=0.75),"versicolor",IF(AND(D77&gt;=1.65,A77&lt;6.05,F77&lt;0.899,D77&gt;=0.75),"virginica",IF(AND(C77&gt;=5.05,A77&gt;=6.05,F77&lt;0.899,D77&gt;=0.75),"virginica",IF(AND(G77&gt;=13.757,C77&lt;5.05,A77&gt;=6.05,F77&lt;0.899,D77&gt;=0.75),"versicolor",IF(AND(D77&lt;1.6,G77&lt;13.757,C77&lt;5.05,A77&gt;=6.05,F77&lt;0.899,D77&gt;=0.75),"versicolor",IF(AND(D77&gt;=1.6,G77&lt;13.757,C77&lt;5.05,A77&gt;=6.05,F77&lt;0.899,D77&gt;=0.75),"virginica","shouldnthappen"))))))))</f>
        <v>setosa</v>
      </c>
      <c r="AW77" s="1" t="str">
        <f aca="false">IF(AND(F77&lt;0.117,A77&gt;=5.55),"virginica",IF(AND(A77&gt;=5.2,G77&lt;6.086,A77&lt;5.55),"versicolor",IF(AND(D77&lt;0.7,G77&gt;=6.086,A77&lt;5.55),"setosa",IF(AND(D77&gt;=0.7,G77&gt;=6.086,A77&lt;5.55),"versicolor",IF(AND(A77&lt;4.75,A77&lt;5.2,G77&lt;6.086,A77&lt;5.55),"setosa",IF(AND(A77&gt;=4.75,A77&lt;5.2,G77&lt;6.086,A77&lt;5.55),"virginica",IF(AND(D77&gt;=1.65,C77&lt;4.95,F77&gt;=0.117,A77&gt;=5.55),"virginica",IF(AND(D77&gt;=1.75,C77&gt;=4.95,F77&gt;=0.117,A77&gt;=5.55),"virginica",IF(AND(C77&lt;2.6,D77&lt;1.65,C77&lt;4.95,F77&gt;=0.117,A77&gt;=5.55),"setosa",IF(AND(C77&gt;=2.6,D77&lt;1.65,C77&lt;4.95,F77&gt;=0.117,A77&gt;=5.55),"versicolor",IF(AND(D77&lt;1.55,D77&lt;1.75,C77&gt;=4.95,F77&gt;=0.117,A77&gt;=5.55),"virginica",IF(AND(A77&lt;6.95,D77&gt;=1.55,D77&lt;1.75,C77&gt;=4.95,F77&gt;=0.117,A77&gt;=5.55),"versicolor",IF(AND(A77&gt;=6.95,D77&gt;=1.55,D77&lt;1.75,C77&gt;=4.95,F77&gt;=0.117,A77&gt;=5.55),"virginica","shouldnthappen")))))))))))))</f>
        <v>setosa</v>
      </c>
      <c r="AX77" s="1" t="str">
        <f aca="false">IF(AND(D77&lt;0.75),"setosa",IF(AND(F77&lt;0.138,D77&gt;=0.75),"virginica",IF(AND(C77&lt;4.45,A77&lt;6.15,F77&gt;=0.138,D77&gt;=0.75),"versicolor",IF(AND(C77&gt;=5.05,A77&gt;=6.15,F77&gt;=0.138,D77&gt;=0.75),"virginica",IF(AND(B77&lt;2.65,C77&gt;=4.45,A77&lt;6.15,F77&gt;=0.138,D77&gt;=0.75),"virginica",IF(AND(A77&gt;=6.35,C77&lt;5.05,A77&gt;=6.15,F77&gt;=0.138,D77&gt;=0.75),"versicolor",IF(AND(A77&lt;5.65,B77&gt;=2.65,C77&gt;=4.45,A77&lt;6.15,F77&gt;=0.138,D77&gt;=0.75),"virginica",IF(AND(D77&lt;1.75,A77&lt;6.35,C77&lt;5.05,A77&gt;=6.15,F77&gt;=0.138,D77&gt;=0.75),"versicolor",IF(AND(D77&gt;=1.75,A77&lt;6.35,C77&lt;5.05,A77&gt;=6.15,F77&gt;=0.138,D77&gt;=0.75),"virginica",IF(AND(D77&lt;1.7,A77&gt;=5.65,B77&gt;=2.65,C77&gt;=4.45,A77&lt;6.15,F77&gt;=0.138,D77&gt;=0.75),"versicolor",IF(AND(D77&gt;=1.7,A77&gt;=5.65,B77&gt;=2.65,C77&gt;=4.45,A77&lt;6.15,F77&gt;=0.138,D77&gt;=0.75),"virginica","shouldnthappen")))))))))))</f>
        <v>setosa</v>
      </c>
      <c r="AY77" s="1" t="str">
        <f aca="false">IF(AND(D77&lt;0.75,A77&lt;5.55),"setosa",IF(AND(A77&lt;4.95,D77&gt;=0.75,A77&lt;5.55),"virginica",IF(AND(A77&gt;=4.95,D77&gt;=0.75,A77&lt;5.55),"versicolor",IF(AND(C77&lt;2.6,C77&lt;4.85,A77&gt;=5.55),"setosa",IF(AND(C77&gt;=2.6,C77&lt;4.85,A77&gt;=5.55),"versicolor",IF(AND(D77&gt;=1.75,C77&gt;=4.85,A77&gt;=5.55),"virginica",IF(AND(F77&lt;0.405,D77&lt;1.75,C77&gt;=4.85,A77&gt;=5.55),"versicolor",IF(AND(B77&lt;3.05,F77&gt;=0.405,D77&lt;1.75,C77&gt;=4.85,A77&gt;=5.55),"virginica",IF(AND(B77&gt;=3.05,F77&gt;=0.405,D77&lt;1.75,C77&gt;=4.85,A77&gt;=5.55),"versicolor","shouldnthappen")))))))))</f>
        <v>setosa</v>
      </c>
      <c r="AZ77" s="1" t="str">
        <f aca="false">IF(AND(D77&lt;0.75),"setosa",IF(AND(F77&lt;0.9,C77&lt;4.95,D77&gt;=0.75),"versicolor",IF(AND(F77&gt;=0.9,C77&lt;4.95,D77&gt;=0.75),"virginica",IF(AND(D77&gt;=1.7,C77&gt;=4.95,D77&gt;=0.75),"virginica",IF(AND(F77&lt;0.405,D77&lt;1.7,C77&gt;=4.95,D77&gt;=0.75),"versicolor",IF(AND(F77&gt;=0.405,D77&lt;1.7,C77&gt;=4.95,D77&gt;=0.75),"virginica","shouldnthappen"))))))</f>
        <v>setosa</v>
      </c>
      <c r="BA77" s="1" t="str">
        <f aca="false">IF(AND(D77&lt;0.75),"setosa",IF(AND(D77&gt;=1.7,C77&gt;=5.05,D77&gt;=0.75),"virginica",IF(AND(D77&lt;1.45,D77&lt;1.6,C77&lt;5.05,D77&gt;=0.75),"versicolor",IF(AND(A77&lt;5.8,D77&gt;=1.6,C77&lt;5.05,D77&gt;=0.75),"virginica",IF(AND(A77&gt;=5.8,D77&gt;=1.6,C77&lt;5.05,D77&gt;=0.75),"versicolor",IF(AND(F77&lt;0.417,D77&lt;1.7,C77&gt;=5.05,D77&gt;=0.75),"versicolor",IF(AND(F77&gt;=0.417,D77&lt;1.7,C77&gt;=5.05,D77&gt;=0.75),"virginica",IF(AND(A77&lt;5.95,D77&gt;=1.45,D77&lt;1.6,C77&lt;5.05,D77&gt;=0.75),"versicolor",IF(AND(G77&lt;10.618,A77&gt;=5.95,D77&gt;=1.45,D77&lt;1.6,C77&lt;5.05,D77&gt;=0.75),"virginica",IF(AND(G77&gt;=10.618,A77&gt;=5.95,D77&gt;=1.45,D77&lt;1.6,C77&lt;5.05,D77&gt;=0.75),"versicolor","shouldnthappen"))))))))))</f>
        <v>setosa</v>
      </c>
      <c r="BB77" s="1" t="str">
        <f aca="false">IF(AND(C77&lt;2.6),"setosa",IF(AND(D77&gt;=1.75,C77&gt;=2.6),"virginica",IF(AND(C77&gt;=5.45,D77&lt;1.75,C77&gt;=2.6),"virginica",IF(AND(F77&gt;=0.259,C77&lt;5.45,D77&lt;1.75,C77&gt;=2.6),"versicolor",IF(AND(C77&lt;5.05,F77&lt;0.259,C77&lt;5.45,D77&lt;1.75,C77&gt;=2.6),"versicolor",IF(AND(C77&gt;=5.05,F77&lt;0.259,C77&lt;5.45,D77&lt;1.75,C77&gt;=2.6),"virginica","shouldnthappen"))))))</f>
        <v>setosa</v>
      </c>
      <c r="BC77" s="1" t="str">
        <f aca="false">IF(AND(A77&lt;4.95,B77&lt;2.7,A77&lt;5.55),"virginica",IF(AND(A77&gt;=4.95,B77&lt;2.7,A77&lt;5.55),"versicolor",IF(AND(C77&lt;3.2,B77&gt;=2.7,A77&lt;5.55),"setosa",IF(AND(C77&gt;=3.2,B77&gt;=2.7,A77&lt;5.55),"versicolor",IF(AND(F77&gt;=0.85,A77&lt;6.15,A77&gt;=5.55),"virginica",IF(AND(D77&lt;1.45,A77&gt;=6.15,A77&gt;=5.55),"versicolor",IF(AND(C77&lt;4.8,F77&lt;0.85,A77&lt;6.15,A77&gt;=5.55),"versicolor",IF(AND(D77&gt;=1.7,D77&gt;=1.45,A77&gt;=6.15,A77&gt;=5.55),"virginica",IF(AND(G77&lt;9.333,C77&gt;=4.8,F77&lt;0.85,A77&lt;6.15,A77&gt;=5.55),"versicolor",IF(AND(G77&gt;=9.333,C77&gt;=4.8,F77&lt;0.85,A77&lt;6.15,A77&gt;=5.55),"virginica",IF(AND(C77&lt;4.9,D77&lt;1.7,D77&gt;=1.45,A77&gt;=6.15,A77&gt;=5.55),"versicolor",IF(AND(C77&gt;=4.9,D77&lt;1.7,D77&gt;=1.45,A77&gt;=6.15,A77&gt;=5.55),"virginica","shouldnthappen"))))))))))))</f>
        <v>setosa</v>
      </c>
      <c r="BD77" s="1" t="str">
        <f aca="false">IF(AND(C77&lt;2.35),"setosa",IF(AND(C77&lt;4.75,B77&lt;2.55,C77&gt;=2.35),"versicolor",IF(AND(C77&gt;=4.75,B77&lt;2.55,C77&gt;=2.35),"virginica",IF(AND(C77&lt;4.75,B77&gt;=2.55,C77&gt;=2.35),"versicolor",IF(AND(D77&gt;=1.75,C77&gt;=4.75,B77&gt;=2.55,C77&gt;=2.35),"virginica",IF(AND(A77&gt;=6.5,D77&lt;1.75,C77&gt;=4.75,B77&gt;=2.55,C77&gt;=2.35),"versicolor",IF(AND(A77&lt;6.05,A77&lt;6.5,D77&lt;1.75,C77&gt;=4.75,B77&gt;=2.55,C77&gt;=2.35),"versicolor",IF(AND(A77&gt;=6.05,A77&lt;6.5,D77&lt;1.75,C77&gt;=4.75,B77&gt;=2.55,C77&gt;=2.35),"virginica","shouldnthappen"))))))))</f>
        <v>setosa</v>
      </c>
      <c r="BE77" s="1" t="str">
        <f aca="false">IF(AND(C77&lt;2.5),"setosa",IF(AND(D77&lt;1.65,C77&lt;4.75,C77&gt;=2.5),"versicolor",IF(AND(D77&gt;=1.65,C77&lt;4.75,C77&gt;=2.5),"virginica",IF(AND(D77&gt;=1.75,C77&gt;=4.75,C77&gt;=2.5),"virginica",IF(AND(C77&lt;4.95,D77&lt;1.75,C77&gt;=4.75,C77&gt;=2.5),"versicolor",IF(AND(A77&lt;6.5,C77&gt;=4.95,D77&lt;1.75,C77&gt;=4.75,C77&gt;=2.5),"virginica",IF(AND(A77&gt;=6.5,C77&gt;=4.95,D77&lt;1.75,C77&gt;=4.75,C77&gt;=2.5),"versicolor","shouldnthappen")))))))</f>
        <v>setosa</v>
      </c>
      <c r="BF77" s="1" t="str">
        <f aca="false">IF(AND(G77&gt;=15.244),"virginica",IF(AND(C77&lt;3.2,B77&gt;=3.15,G77&lt;15.244),"setosa",IF(AND(A77&gt;=4.95,C77&lt;4.7,B77&lt;3.15,G77&lt;15.244),"versicolor",IF(AND(C77&gt;=5.15,C77&gt;=4.7,B77&lt;3.15,G77&lt;15.244),"virginica",IF(AND(A77&gt;=6.45,C77&gt;=3.2,B77&gt;=3.15,G77&lt;15.244),"virginica",IF(AND(D77&lt;0.95,A77&lt;4.95,C77&lt;4.7,B77&lt;3.15,G77&lt;15.244),"setosa",IF(AND(D77&gt;=0.95,A77&lt;4.95,C77&lt;4.7,B77&lt;3.15,G77&lt;15.244),"virginica",IF(AND(F77&lt;0.816,A77&lt;6.45,C77&gt;=3.2,B77&gt;=3.15,G77&lt;15.244),"virginica",IF(AND(F77&gt;=0.816,A77&lt;6.45,C77&gt;=3.2,B77&gt;=3.15,G77&lt;15.244),"versicolor",IF(AND(A77&gt;=6.5,B77&lt;3.05,C77&lt;5.15,C77&gt;=4.7,B77&lt;3.15,G77&lt;15.244),"versicolor",IF(AND(G77&lt;11.093,B77&gt;=3.05,C77&lt;5.15,C77&gt;=4.7,B77&lt;3.15,G77&lt;15.244),"virginica",IF(AND(G77&gt;=11.093,B77&gt;=3.05,C77&lt;5.15,C77&gt;=4.7,B77&lt;3.15,G77&lt;15.244),"versicolor",IF(AND(D77&gt;=1.7,A77&lt;6.5,B77&lt;3.05,C77&lt;5.15,C77&gt;=4.7,B77&lt;3.15,G77&lt;15.244),"virginica",IF(AND(G77&lt;7.498,D77&lt;1.7,A77&lt;6.5,B77&lt;3.05,C77&lt;5.15,C77&gt;=4.7,B77&lt;3.15,G77&lt;15.244),"virginica",IF(AND(G77&gt;=7.498,D77&lt;1.7,A77&lt;6.5,B77&lt;3.05,C77&lt;5.15,C77&gt;=4.7,B77&lt;3.15,G77&lt;15.244),"versicolor","shouldnthappen")))))))))))))))</f>
        <v>setosa</v>
      </c>
      <c r="BG77" s="1" t="str">
        <f aca="false">IF(AND(B77&gt;=3.35,C77&lt;4.85),"setosa",IF(AND(D77&gt;=1.75,C77&gt;=4.85),"virginica",IF(AND(D77&lt;0.75,B77&lt;3.35,C77&lt;4.85),"setosa",IF(AND(G77&gt;=13.879,D77&lt;1.75,C77&gt;=4.85),"versicolor",IF(AND(F77&gt;=0.9,D77&gt;=0.75,B77&lt;3.35,C77&lt;4.85),"virginica",IF(AND(F77&gt;=0.405,G77&lt;13.879,D77&lt;1.75,C77&gt;=4.85),"virginica",IF(AND(B77&gt;=2.55,F77&lt;0.9,D77&gt;=0.75,B77&lt;3.35,C77&lt;4.85),"versicolor",IF(AND(G77&lt;7.498,F77&lt;0.405,G77&lt;13.879,D77&lt;1.75,C77&gt;=4.85),"virginica",IF(AND(G77&gt;=7.498,F77&lt;0.405,G77&lt;13.879,D77&lt;1.75,C77&gt;=4.85),"versicolor",IF(AND(G77&lt;5.656,B77&lt;2.55,F77&lt;0.9,D77&gt;=0.75,B77&lt;3.35,C77&lt;4.85),"virginica",IF(AND(G77&gt;=5.656,B77&lt;2.55,F77&lt;0.9,D77&gt;=0.75,B77&lt;3.35,C77&lt;4.85),"versicolor","shouldnthappen")))))))))))</f>
        <v>setosa</v>
      </c>
      <c r="BH77" s="1" t="str">
        <f aca="false">IF(AND(D77&lt;0.7),"setosa",IF(AND(D77&gt;=1.65,A77&lt;6.65,D77&gt;=0.7),"virginica",IF(AND(D77&lt;1.55,A77&gt;=6.65,D77&gt;=0.7),"versicolor",IF(AND(D77&gt;=1.55,A77&gt;=6.65,D77&gt;=0.7),"virginica",IF(AND(F77&gt;=0.529,D77&lt;1.65,A77&lt;6.65,D77&gt;=0.7),"versicolor",IF(AND(C77&gt;=5.35,F77&lt;0.529,D77&lt;1.65,A77&lt;6.65,D77&gt;=0.7),"virginica",IF(AND(G77&gt;=7.411,C77&lt;5.35,F77&lt;0.529,D77&lt;1.65,A77&lt;6.65,D77&gt;=0.7),"versicolor",IF(AND(G77&lt;6.927,G77&lt;7.411,C77&lt;5.35,F77&lt;0.529,D77&lt;1.65,A77&lt;6.65,D77&gt;=0.7),"versicolor",IF(AND(G77&gt;=6.927,G77&lt;7.411,C77&lt;5.35,F77&lt;0.529,D77&lt;1.65,A77&lt;6.65,D77&gt;=0.7),"virginica","shouldnthappen")))))))))</f>
        <v>setosa</v>
      </c>
      <c r="BI77" s="1" t="str">
        <f aca="false">IF(AND(D77&gt;=1.7),"virginica",IF(AND(D77&lt;0.7,D77&lt;1.7),"setosa",IF(AND(D77&lt;1.45,G77&lt;7.37,D77&gt;=0.7,D77&lt;1.7),"versicolor",IF(AND(D77&gt;=1.45,G77&lt;7.37,D77&gt;=0.7,D77&lt;1.7),"virginica",IF(AND(B77&gt;=2.65,G77&gt;=7.37,D77&gt;=0.7,D77&lt;1.7),"versicolor",IF(AND(C77&lt;5.05,B77&lt;2.65,G77&gt;=7.37,D77&gt;=0.7,D77&lt;1.7),"versicolor",IF(AND(C77&gt;=5.05,B77&lt;2.65,G77&gt;=7.37,D77&gt;=0.7,D77&lt;1.7),"virginica","shouldnthappen")))))))</f>
        <v>setosa</v>
      </c>
    </row>
    <row r="78" customFormat="false" ht="13.8" hidden="false" customHeight="false" outlineLevel="0" collapsed="false">
      <c r="A78" s="1" t="n">
        <v>4.9</v>
      </c>
      <c r="B78" s="1" t="n">
        <v>3</v>
      </c>
      <c r="C78" s="1" t="n">
        <v>1.4</v>
      </c>
      <c r="D78" s="1" t="n">
        <v>0.2</v>
      </c>
      <c r="E78" s="1" t="s">
        <v>94</v>
      </c>
      <c r="F78" s="1" t="n">
        <v>0.143055162858218</v>
      </c>
      <c r="G78" s="1" t="n">
        <v>7.93284395486116</v>
      </c>
      <c r="H78" s="11" t="str">
        <f aca="false">E78</f>
        <v>setosa</v>
      </c>
      <c r="I78" s="1" t="str">
        <f aca="false">INDEX(L78:BI78, MODE(MATCH(L78:BI78, L78:BI78, 0 )))</f>
        <v>setosa</v>
      </c>
      <c r="J78" s="12" t="n">
        <f aca="false">COUNTIF(L78:BI78, H78) / COUNTA(L78:BI78)</f>
        <v>1</v>
      </c>
      <c r="K78" s="13" t="n">
        <f aca="false">I78=H78</f>
        <v>1</v>
      </c>
      <c r="L78" s="1" t="str">
        <f aca="false">IF(AND(C78&lt;3.65,B78&gt;=3.35),"setosa",IF(AND(C78&gt;=3.65,B78&gt;=3.35),"virginica",IF(AND(C78&lt;2.35,C78&lt;4.85,B78&lt;3.35),"setosa",IF(AND(F78&gt;=0.899,C78&gt;=2.35,C78&lt;4.85,B78&lt;3.35),"virginica",IF(AND(G78&gt;=8.268,B78&lt;2.75,C78&gt;=4.85,B78&lt;3.35),"virginica",IF(AND(D78&lt;1.55,B78&gt;=2.75,C78&gt;=4.85,B78&lt;3.35),"versicolor",IF(AND(D78&gt;=1.55,B78&gt;=2.75,C78&gt;=4.85,B78&lt;3.35),"virginica",IF(AND(G78&lt;6.537,F78&lt;0.899,C78&gt;=2.35,C78&lt;4.85,B78&lt;3.35),"virginica",IF(AND(G78&gt;=6.537,F78&lt;0.899,C78&gt;=2.35,C78&lt;4.85,B78&lt;3.35),"versicolor",IF(AND(G78&lt;6.878,G78&lt;8.268,B78&lt;2.75,C78&gt;=4.85,B78&lt;3.35),"virginica",IF(AND(G78&gt;=6.878,G78&lt;8.268,B78&lt;2.75,C78&gt;=4.85,B78&lt;3.35),"versicolor","shouldnthappen")))))))))))</f>
        <v>setosa</v>
      </c>
      <c r="M78" s="1" t="str">
        <f aca="false">IF(AND(C78&lt;2.6),"setosa",IF(AND(D78&gt;=1.75,C78&gt;=2.6),"virginica",IF(AND(G78&lt;6.094,D78&lt;1.75,C78&gt;=2.6),"virginica",IF(AND(D78&lt;1.35,G78&gt;=6.094,D78&lt;1.75,C78&gt;=2.6),"versicolor",IF(AND(C78&lt;5.05,D78&gt;=1.35,G78&gt;=6.094,D78&lt;1.75,C78&gt;=2.6),"versicolor",IF(AND(C78&gt;=5.05,D78&gt;=1.35,G78&gt;=6.094,D78&lt;1.75,C78&gt;=2.6),"virginica","shouldnthappen"))))))</f>
        <v>setosa</v>
      </c>
      <c r="N78" s="1" t="str">
        <f aca="false">IF(AND(A78&lt;6.6,B78&gt;=3.45),"setosa",IF(AND(A78&gt;=6.6,B78&gt;=3.45),"virginica",IF(AND(D78&lt;0.7,C78&lt;4.75,B78&lt;3.45),"setosa",IF(AND(D78&gt;=0.7,C78&lt;4.75,B78&lt;3.45),"versicolor",IF(AND(C78&gt;=5.15,C78&gt;=4.75,B78&lt;3.45),"virginica",IF(AND(D78&gt;=1.7,A78&lt;6.5,C78&lt;5.15,C78&gt;=4.75,B78&lt;3.45),"virginica",IF(AND(C78&lt;5.05,A78&gt;=6.5,C78&lt;5.15,C78&gt;=4.75,B78&lt;3.45),"versicolor",IF(AND(C78&gt;=5.05,A78&gt;=6.5,C78&lt;5.15,C78&gt;=4.75,B78&lt;3.45),"virginica",IF(AND(G78&lt;7.498,D78&lt;1.7,A78&lt;6.5,C78&lt;5.15,C78&gt;=4.75,B78&lt;3.45),"virginica",IF(AND(G78&gt;=7.498,D78&lt;1.7,A78&lt;6.5,C78&lt;5.15,C78&gt;=4.75,B78&lt;3.45),"versicolor","shouldnthappen"))))))))))</f>
        <v>setosa</v>
      </c>
      <c r="O78" s="1" t="str">
        <f aca="false">IF(AND(D78&lt;0.75),"setosa",IF(AND(C78&lt;4.75,C78&lt;4.85,D78&gt;=0.75),"versicolor",IF(AND(A78&gt;=6.05,C78&gt;=4.85,D78&gt;=0.75),"virginica",IF(AND(D78&lt;1.6,C78&gt;=4.75,C78&lt;4.85,D78&gt;=0.75),"versicolor",IF(AND(D78&gt;=1.6,C78&gt;=4.75,C78&lt;4.85,D78&gt;=0.75),"virginica",IF(AND(A78&lt;5.9,A78&lt;6.05,C78&gt;=4.85,D78&gt;=0.75),"virginica",IF(AND(A78&gt;=5.9,A78&lt;6.05,C78&gt;=4.85,D78&gt;=0.75),"versicolor","shouldnthappen")))))))</f>
        <v>setosa</v>
      </c>
      <c r="P78" s="1" t="str">
        <f aca="false">IF(AND(D78&lt;0.75),"setosa",IF(AND(A78&lt;5.55,D78&gt;=0.75),"versicolor",IF(AND(D78&gt;=1.7,G78&lt;13.158,A78&gt;=5.55,D78&gt;=0.75),"virginica",IF(AND(B78&lt;2.45,D78&lt;1.7,G78&lt;13.158,A78&gt;=5.55,D78&gt;=0.75),"virginica",IF(AND(B78&gt;=2.45,D78&lt;1.7,G78&lt;13.158,A78&gt;=5.55,D78&gt;=0.75),"versicolor",IF(AND(B78&gt;=3.05,G78&lt;15.551,G78&gt;=13.158,A78&gt;=5.55,D78&gt;=0.75),"versicolor",IF(AND(B78&lt;2.9,G78&gt;=15.551,G78&gt;=13.158,A78&gt;=5.55,D78&gt;=0.75),"versicolor",IF(AND(B78&gt;=2.9,G78&gt;=15.551,G78&gt;=13.158,A78&gt;=5.55,D78&gt;=0.75),"virginica",IF(AND(D78&lt;1.3,G78&lt;14.221,B78&lt;3.05,G78&lt;15.551,G78&gt;=13.158,A78&gt;=5.55,D78&gt;=0.75),"versicolor",IF(AND(D78&gt;=1.3,G78&lt;14.221,B78&lt;3.05,G78&lt;15.551,G78&gt;=13.158,A78&gt;=5.55,D78&gt;=0.75),"virginica",IF(AND(C78&lt;4.9,G78&gt;=14.221,B78&lt;3.05,G78&lt;15.551,G78&gt;=13.158,A78&gt;=5.55,D78&gt;=0.75),"versicolor",IF(AND(C78&gt;=4.9,G78&gt;=14.221,B78&lt;3.05,G78&lt;15.551,G78&gt;=13.158,A78&gt;=5.55,D78&gt;=0.75),"virginica","shouldnthappen"))))))))))))</f>
        <v>setosa</v>
      </c>
      <c r="Q78" s="1" t="str">
        <f aca="false">IF(AND(C78&lt;2.6),"setosa",IF(AND(A78&gt;=4.95,C78&lt;4.75,C78&gt;=2.6),"versicolor",IF(AND(D78&gt;=1.75,C78&gt;=4.75,C78&gt;=2.6),"virginica",IF(AND(B78&lt;2.45,A78&lt;4.95,C78&lt;4.75,C78&gt;=2.6),"versicolor",IF(AND(B78&gt;=2.45,A78&lt;4.95,C78&lt;4.75,C78&gt;=2.6),"virginica",IF(AND(G78&lt;7.498,D78&lt;1.75,C78&gt;=4.75,C78&gt;=2.6),"virginica",IF(AND(F78&lt;0.417,G78&gt;=7.498,D78&lt;1.75,C78&gt;=4.75,C78&gt;=2.6),"versicolor",IF(AND(F78&lt;0.442,F78&gt;=0.417,G78&gt;=7.498,D78&lt;1.75,C78&gt;=4.75,C78&gt;=2.6),"virginica",IF(AND(F78&gt;=0.442,F78&gt;=0.417,G78&gt;=7.498,D78&lt;1.75,C78&gt;=4.75,C78&gt;=2.6),"versicolor","shouldnthappen")))))))))</f>
        <v>setosa</v>
      </c>
      <c r="R78" s="1" t="str">
        <f aca="false">IF(AND(D78&lt;0.75),"setosa",IF(AND(D78&lt;1.75,A78&gt;=6.25,D78&gt;=0.75),"versicolor",IF(AND(D78&gt;=1.75,A78&gt;=6.25,D78&gt;=0.75),"virginica",IF(AND(D78&lt;1.6,C78&lt;4.75,A78&lt;6.25,D78&gt;=0.75),"versicolor",IF(AND(D78&gt;=1.6,C78&lt;4.75,A78&lt;6.25,D78&gt;=0.75),"virginica",IF(AND(G78&lt;6.998,C78&gt;=4.75,A78&lt;6.25,D78&gt;=0.75),"virginica",IF(AND(A78&lt;6.05,G78&gt;=6.998,C78&gt;=4.75,A78&lt;6.25,D78&gt;=0.75),"versicolor",IF(AND(A78&gt;=6.05,G78&gt;=6.998,C78&gt;=4.75,A78&lt;6.25,D78&gt;=0.75),"virginica","shouldnthappen"))))))))</f>
        <v>setosa</v>
      </c>
      <c r="S78" s="1" t="str">
        <f aca="false">IF(AND(B78&gt;=3.05,A78&lt;5.45),"setosa",IF(AND(C78&lt;2.2,B78&lt;3.05,A78&lt;5.45),"setosa",IF(AND(C78&gt;=2.2,B78&lt;3.05,A78&lt;5.45),"versicolor",IF(AND(B78&lt;3.7,C78&lt;4.8,A78&gt;=5.45),"versicolor",IF(AND(B78&gt;=3.7,C78&lt;4.8,A78&gt;=5.45),"setosa",IF(AND(G78&lt;13.757,C78&lt;5.05,C78&gt;=4.8,A78&gt;=5.45),"virginica",IF(AND(G78&gt;=13.757,C78&lt;5.05,C78&gt;=4.8,A78&gt;=5.45),"versicolor",IF(AND(C78&gt;=5.15,C78&gt;=5.05,C78&gt;=4.8,A78&gt;=5.45),"virginica",IF(AND(A78&lt;5.95,C78&lt;5.15,C78&gt;=5.05,C78&gt;=4.8,A78&gt;=5.45),"virginica",IF(AND(D78&gt;=1.8,A78&gt;=5.95,C78&lt;5.15,C78&gt;=5.05,C78&gt;=4.8,A78&gt;=5.45),"virginica",IF(AND(B78&lt;2.75,D78&lt;1.8,A78&gt;=5.95,C78&lt;5.15,C78&gt;=5.05,C78&gt;=4.8,A78&gt;=5.45),"versicolor",IF(AND(B78&gt;=2.75,D78&lt;1.8,A78&gt;=5.95,C78&lt;5.15,C78&gt;=5.05,C78&gt;=4.8,A78&gt;=5.45),"virginica","shouldnthappen"))))))))))))</f>
        <v>setosa</v>
      </c>
      <c r="T78" s="1" t="str">
        <f aca="false">IF(AND(C78&lt;2.6),"setosa",IF(AND(D78&lt;1.65,C78&lt;4.75,C78&gt;=2.6),"versicolor",IF(AND(D78&gt;=1.65,C78&lt;4.75,C78&gt;=2.6),"virginica",IF(AND(G78&gt;=8.494,A78&lt;6.6,C78&gt;=4.75,C78&gt;=2.6),"virginica",IF(AND(C78&lt;5.2,A78&gt;=6.6,C78&gt;=4.75,C78&gt;=2.6),"versicolor",IF(AND(C78&gt;=5.2,A78&gt;=6.6,C78&gt;=4.75,C78&gt;=2.6),"virginica",IF(AND(A78&lt;5.95,G78&lt;8.494,A78&lt;6.6,C78&gt;=4.75,C78&gt;=2.6),"virginica",IF(AND(A78&gt;=5.95,G78&lt;8.494,A78&lt;6.6,C78&gt;=4.75,C78&gt;=2.6),"versicolor","shouldnthappen"))))))))</f>
        <v>setosa</v>
      </c>
      <c r="U78" s="1" t="str">
        <f aca="false">IF(AND(C78&lt;3.65,B78&gt;=3.35),"setosa",IF(AND(C78&gt;=3.65,B78&gt;=3.35),"virginica",IF(AND(C78&lt;2.35,A78&lt;6.25,B78&lt;3.35),"setosa",IF(AND(C78&lt;4.85,A78&gt;=6.25,B78&lt;3.35),"versicolor",IF(AND(G78&gt;=15.426,C78&gt;=2.35,A78&lt;6.25,B78&lt;3.35),"virginica",IF(AND(D78&gt;=1.55,C78&gt;=4.85,A78&gt;=6.25,B78&lt;3.35),"virginica",IF(AND(D78&lt;1.8,G78&lt;15.426,C78&gt;=2.35,A78&lt;6.25,B78&lt;3.35),"versicolor",IF(AND(D78&gt;=1.8,G78&lt;15.426,C78&gt;=2.35,A78&lt;6.25,B78&lt;3.35),"virginica",IF(AND(B78&lt;2.95,D78&lt;1.55,C78&gt;=4.85,A78&gt;=6.25,B78&lt;3.35),"virginica",IF(AND(B78&gt;=2.95,D78&lt;1.55,C78&gt;=4.85,A78&gt;=6.25,B78&lt;3.35),"versicolor","shouldnthappen"))))))))))</f>
        <v>setosa</v>
      </c>
      <c r="V78" s="1" t="str">
        <f aca="false">IF(AND(C78&lt;2.6),"setosa",IF(AND(C78&gt;=4.85,C78&gt;=2.6),"virginica",IF(AND(F78&gt;=0.9,C78&lt;4.85,C78&gt;=2.6),"virginica",IF(AND(G78&lt;5.656,F78&lt;0.9,C78&lt;4.85,C78&gt;=2.6),"virginica",IF(AND(G78&gt;=5.656,F78&lt;0.9,C78&lt;4.85,C78&gt;=2.6),"versicolor","shouldnthappen")))))</f>
        <v>setosa</v>
      </c>
      <c r="W78" s="1" t="str">
        <f aca="false">IF(AND(D78&gt;=1.75,G78&gt;=13.795),"virginica",IF(AND(D78&gt;=1.5,G78&gt;=12.335,G78&lt;13.795),"virginica",IF(AND(C78&lt;2.45,C78&lt;4.85,G78&lt;12.335,G78&lt;13.795),"setosa",IF(AND(C78&gt;=2.45,C78&lt;4.85,G78&lt;12.335,G78&lt;13.795),"versicolor",IF(AND(D78&gt;=1.7,C78&gt;=4.85,G78&lt;12.335,G78&lt;13.795),"virginica",IF(AND(B78&gt;=3.25,D78&lt;1.5,G78&gt;=12.335,G78&lt;13.795),"setosa",IF(AND(D78&lt;1,F78&lt;0.255,D78&lt;1.75,G78&gt;=13.795),"setosa",IF(AND(D78&gt;=1,F78&lt;0.255,D78&lt;1.75,G78&gt;=13.795),"versicolor",IF(AND(A78&lt;5.4,F78&gt;=0.255,D78&lt;1.75,G78&gt;=13.795),"setosa",IF(AND(A78&gt;=5.4,F78&gt;=0.255,D78&lt;1.75,G78&gt;=13.795),"versicolor",IF(AND(A78&lt;6.15,D78&lt;1.7,C78&gt;=4.85,G78&lt;12.335,G78&lt;13.795),"versicolor",IF(AND(A78&gt;=6.15,D78&lt;1.7,C78&gt;=4.85,G78&lt;12.335,G78&lt;13.795),"virginica",IF(AND(C78&lt;5,B78&lt;3.25,D78&lt;1.5,G78&gt;=12.335,G78&lt;13.795),"versicolor",IF(AND(C78&gt;=5,B78&lt;3.25,D78&lt;1.5,G78&gt;=12.335,G78&lt;13.795),"virginica","shouldnthappen"))))))))))))))</f>
        <v>setosa</v>
      </c>
      <c r="X78" s="1" t="str">
        <f aca="false">IF(AND(C78&lt;2.5,A78&lt;5.55),"setosa",IF(AND(F78&lt;0.096,A78&gt;=5.55),"virginica",IF(AND(D78&lt;1.6,C78&gt;=2.5,A78&lt;5.55),"versicolor",IF(AND(D78&gt;=1.6,C78&gt;=2.5,A78&lt;5.55),"virginica",IF(AND(F78&gt;=0.156,C78&lt;4.75,F78&gt;=0.096,A78&gt;=5.55),"versicolor",IF(AND(D78&gt;=1.75,C78&gt;=4.75,F78&gt;=0.096,A78&gt;=5.55),"virginica",IF(AND(B78&lt;3.3,F78&lt;0.156,C78&lt;4.75,F78&gt;=0.096,A78&gt;=5.55),"versicolor",IF(AND(B78&gt;=3.3,F78&lt;0.156,C78&lt;4.75,F78&gt;=0.096,A78&gt;=5.55),"setosa",IF(AND(B78&lt;2.45,A78&lt;6.05,D78&lt;1.75,C78&gt;=4.75,F78&gt;=0.096,A78&gt;=5.55),"virginica",IF(AND(B78&gt;=2.45,A78&lt;6.05,D78&lt;1.75,C78&gt;=4.75,F78&gt;=0.096,A78&gt;=5.55),"versicolor",IF(AND(F78&lt;0.205,A78&gt;=6.05,D78&lt;1.75,C78&gt;=4.75,F78&gt;=0.096,A78&gt;=5.55),"versicolor",IF(AND(F78&gt;=0.205,A78&gt;=6.05,D78&lt;1.75,C78&gt;=4.75,F78&gt;=0.096,A78&gt;=5.55),"virginica","shouldnthappen"))))))))))))</f>
        <v>setosa</v>
      </c>
      <c r="Y78" s="1" t="str">
        <f aca="false">IF(AND(C78&lt;2.35,A78&lt;5.55),"setosa",IF(AND(C78&gt;=5.05,A78&gt;=5.55),"virginica",IF(AND(D78&lt;1.6,C78&gt;=2.35,A78&lt;5.55),"versicolor",IF(AND(D78&gt;=1.6,C78&gt;=2.35,A78&lt;5.55),"virginica",IF(AND(D78&gt;=1.75,C78&lt;5.05,A78&gt;=5.55),"virginica",IF(AND(B78&gt;=3.55,D78&lt;1.75,C78&lt;5.05,A78&gt;=5.55),"setosa",IF(AND(G78&lt;6.3,B78&lt;3.55,D78&lt;1.75,C78&lt;5.05,A78&gt;=5.55),"virginica",IF(AND(G78&gt;=6.3,B78&lt;3.55,D78&lt;1.75,C78&lt;5.05,A78&gt;=5.55),"versicolor","shouldnthappen"))))))))</f>
        <v>setosa</v>
      </c>
      <c r="Z78" s="1" t="str">
        <f aca="false">IF(AND(D78&lt;0.75),"setosa",IF(AND(B78&gt;=2.55,C78&lt;4.85,D78&gt;=0.75),"versicolor",IF(AND(D78&gt;=1.7,C78&gt;=4.85,D78&gt;=0.75),"virginica",IF(AND(D78&lt;1.6,B78&lt;2.55,C78&lt;4.85,D78&gt;=0.75),"versicolor",IF(AND(D78&gt;=1.6,B78&lt;2.55,C78&lt;4.85,D78&gt;=0.75),"virginica",IF(AND(B78&lt;2.65,D78&lt;1.7,C78&gt;=4.85,D78&gt;=0.75),"virginica",IF(AND(F78&lt;0.325,B78&gt;=2.65,D78&lt;1.7,C78&gt;=4.85,D78&gt;=0.75),"virginica",IF(AND(G78&lt;10.717,F78&gt;=0.325,B78&gt;=2.65,D78&lt;1.7,C78&gt;=4.85,D78&gt;=0.75),"versicolor",IF(AND(G78&gt;=10.717,F78&gt;=0.325,B78&gt;=2.65,D78&lt;1.7,C78&gt;=4.85,D78&gt;=0.75),"virginica","shouldnthappen")))))))))</f>
        <v>setosa</v>
      </c>
      <c r="AA78" s="1" t="str">
        <f aca="false">IF(AND(D78&lt;0.75),"setosa",IF(AND(D78&gt;=1.75,D78&gt;=0.75),"virginica",IF(AND(F78&gt;=0.455,D78&lt;1.75,D78&gt;=0.75),"versicolor",IF(AND(D78&lt;1.45,F78&lt;0.455,D78&lt;1.75,D78&gt;=0.75),"versicolor",IF(AND(F78&lt;0.247,D78&gt;=1.45,F78&lt;0.455,D78&lt;1.75,D78&gt;=0.75),"versicolor",IF(AND(F78&gt;=0.247,D78&gt;=1.45,F78&lt;0.455,D78&lt;1.75,D78&gt;=0.75),"virginica","shouldnthappen"))))))</f>
        <v>setosa</v>
      </c>
      <c r="AB78" s="1" t="str">
        <f aca="false">IF(AND(F78&gt;=0.221,B78&gt;=3.35),"setosa",IF(AND(A78&lt;5.3,F78&gt;=0.683,B78&lt;3.35),"setosa",IF(AND(A78&lt;6.45,F78&lt;0.221,B78&gt;=3.35),"setosa",IF(AND(A78&gt;=6.45,F78&lt;0.221,B78&gt;=3.35),"virginica",IF(AND(G78&lt;6.3,A78&lt;6.25,F78&lt;0.683,B78&lt;3.35),"virginica",IF(AND(G78&lt;13.795,A78&gt;=6.25,F78&lt;0.683,B78&lt;3.35),"virginica",IF(AND(D78&lt;1.65,A78&gt;=5.3,F78&gt;=0.683,B78&lt;3.35),"versicolor",IF(AND(D78&gt;=1.65,A78&gt;=5.3,F78&gt;=0.683,B78&lt;3.35),"virginica",IF(AND(D78&lt;0.6,G78&gt;=6.3,A78&lt;6.25,F78&lt;0.683,B78&lt;3.35),"setosa",IF(AND(D78&lt;1.7,G78&gt;=13.795,A78&gt;=6.25,F78&lt;0.683,B78&lt;3.35),"versicolor",IF(AND(D78&gt;=1.7,G78&gt;=13.795,A78&gt;=6.25,F78&lt;0.683,B78&lt;3.35),"virginica",IF(AND(C78&gt;=5.35,D78&gt;=0.6,G78&gt;=6.3,A78&lt;6.25,F78&lt;0.683,B78&lt;3.35),"virginica",IF(AND(D78&lt;1.75,C78&lt;5.35,D78&gt;=0.6,G78&gt;=6.3,A78&lt;6.25,F78&lt;0.683,B78&lt;3.35),"versicolor",IF(AND(D78&gt;=1.75,C78&lt;5.35,D78&gt;=0.6,G78&gt;=6.3,A78&lt;6.25,F78&lt;0.683,B78&lt;3.35),"virginica","shouldnthappen"))))))))))))))</f>
        <v>setosa</v>
      </c>
      <c r="AC78" s="1" t="str">
        <f aca="false">IF(AND(B78&gt;=3.3),"setosa",IF(AND(C78&lt;2.45,D78&lt;1.55,B78&lt;3.3),"setosa",IF(AND(F78&gt;=0.211,D78&gt;=1.55,B78&lt;3.3),"virginica",IF(AND(C78&lt;4.9,C78&gt;=2.45,D78&lt;1.55,B78&lt;3.3),"versicolor",IF(AND(C78&gt;=4.9,C78&gt;=2.45,D78&lt;1.55,B78&lt;3.3),"virginica",IF(AND(F78&lt;0.138,F78&lt;0.211,D78&gt;=1.55,B78&lt;3.3),"virginica",IF(AND(F78&gt;=0.138,F78&lt;0.211,D78&gt;=1.55,B78&lt;3.3),"versicolor","shouldnthappen")))))))</f>
        <v>setosa</v>
      </c>
      <c r="AD78" s="1" t="str">
        <f aca="false">IF(AND(D78&gt;=1.75),"virginica",IF(AND(D78&lt;0.75,D78&lt;1.75),"setosa",IF(AND(D78&lt;1.35,D78&gt;=0.75,D78&lt;1.75),"versicolor",IF(AND(B78&lt;2.6,C78&lt;4.85,D78&gt;=1.35,D78&gt;=0.75,D78&lt;1.75),"virginica",IF(AND(B78&gt;=2.6,C78&lt;4.85,D78&gt;=1.35,D78&gt;=0.75,D78&lt;1.75),"versicolor",IF(AND(A78&lt;6.4,C78&gt;=4.85,D78&gt;=1.35,D78&gt;=0.75,D78&lt;1.75),"virginica",IF(AND(A78&gt;=6.4,C78&gt;=4.85,D78&gt;=1.35,D78&gt;=0.75,D78&lt;1.75),"versicolor","shouldnthappen")))))))</f>
        <v>setosa</v>
      </c>
      <c r="AE78" s="1" t="str">
        <f aca="false">IF(AND(C78&lt;2.45),"setosa",IF(AND(F78&lt;0.07,C78&gt;=2.45),"virginica",IF(AND(A78&gt;=5,C78&lt;4.75,F78&gt;=0.07,C78&gt;=2.45),"versicolor",IF(AND(F78&lt;0.182,C78&gt;=4.75,F78&gt;=0.07,C78&gt;=2.45),"versicolor",IF(AND(B78&lt;2.45,A78&lt;5,C78&lt;4.75,F78&gt;=0.07,C78&gt;=2.45),"versicolor",IF(AND(B78&gt;=2.45,A78&lt;5,C78&lt;4.75,F78&gt;=0.07,C78&gt;=2.45),"virginica",IF(AND(F78&gt;=0.468,F78&gt;=0.182,C78&gt;=4.75,F78&gt;=0.07,C78&gt;=2.45),"virginica",IF(AND(A78&gt;=6.85,F78&lt;0.468,F78&gt;=0.182,C78&gt;=4.75,F78&gt;=0.07,C78&gt;=2.45),"virginica",IF(AND(B78&lt;2.6,A78&lt;6.85,F78&lt;0.468,F78&gt;=0.182,C78&gt;=4.75,F78&gt;=0.07,C78&gt;=2.45),"virginica",IF(AND(B78&gt;=2.6,A78&lt;6.85,F78&lt;0.468,F78&gt;=0.182,C78&gt;=4.75,F78&gt;=0.07,C78&gt;=2.45),"versicolor","shouldnthappen"))))))))))</f>
        <v>setosa</v>
      </c>
      <c r="AF78" s="1" t="str">
        <f aca="false">IF(AND(D78&lt;0.75,A78&lt;5.45),"setosa",IF(AND(D78&gt;=1.75,A78&gt;=5.45),"virginica",IF(AND(G78&lt;6.094,D78&gt;=0.75,A78&lt;5.45),"virginica",IF(AND(G78&gt;=6.094,D78&gt;=0.75,A78&lt;5.45),"versicolor",IF(AND(C78&lt;2.75,D78&lt;1.75,A78&gt;=5.45),"setosa",IF(AND(D78&lt;1.45,C78&gt;=2.75,D78&lt;1.75,A78&gt;=5.45),"versicolor",IF(AND(B78&lt;2.75,D78&gt;=1.45,C78&gt;=2.75,D78&lt;1.75,A78&gt;=5.45),"versicolor",IF(AND(C78&lt;5.05,B78&gt;=2.75,D78&gt;=1.45,C78&gt;=2.75,D78&lt;1.75,A78&gt;=5.45),"versicolor",IF(AND(C78&gt;=5.05,B78&gt;=2.75,D78&gt;=1.45,C78&gt;=2.75,D78&lt;1.75,A78&gt;=5.45),"virginica","shouldnthappen")))))))))</f>
        <v>setosa</v>
      </c>
      <c r="AG78" s="1" t="str">
        <f aca="false">IF(AND(D78&lt;0.65,G78&lt;8.868,A78&lt;5.3),"setosa",IF(AND(C78&lt;2.6,G78&gt;=8.868,A78&lt;5.3),"setosa",IF(AND(C78&gt;=2.6,G78&gt;=8.868,A78&lt;5.3),"versicolor",IF(AND(C78&gt;=4.95,D78&lt;1.55,A78&gt;=5.3),"virginica",IF(AND(G78&lt;13.795,D78&gt;=1.55,A78&gt;=5.3),"virginica",IF(AND(C78&lt;3.75,D78&gt;=0.65,G78&lt;8.868,A78&lt;5.3),"versicolor",IF(AND(C78&gt;=3.75,D78&gt;=0.65,G78&lt;8.868,A78&lt;5.3),"virginica",IF(AND(C78&lt;2.6,C78&lt;4.95,D78&lt;1.55,A78&gt;=5.3),"setosa",IF(AND(C78&gt;=2.6,C78&lt;4.95,D78&lt;1.55,A78&gt;=5.3),"versicolor",IF(AND(C78&lt;4.75,G78&gt;=13.795,D78&gt;=1.55,A78&gt;=5.3),"versicolor",IF(AND(C78&gt;=4.75,G78&gt;=13.795,D78&gt;=1.55,A78&gt;=5.3),"virginica","shouldnthappen")))))))))))</f>
        <v>setosa</v>
      </c>
      <c r="AH78" s="1" t="str">
        <f aca="false">IF(AND(D78&lt;0.75),"setosa",IF(AND(C78&lt;4.75,D78&gt;=0.75),"versicolor",IF(AND(G78&lt;13.757,C78&gt;=4.75,D78&gt;=0.75),"virginica",IF(AND(B78&lt;3.05,G78&gt;=13.757,C78&gt;=4.75,D78&gt;=0.75),"virginica",IF(AND(A78&lt;6.65,B78&gt;=3.05,G78&gt;=13.757,C78&gt;=4.75,D78&gt;=0.75),"virginica",IF(AND(A78&gt;=6.65,B78&gt;=3.05,G78&gt;=13.757,C78&gt;=4.75,D78&gt;=0.75),"versicolor","shouldnthappen"))))))</f>
        <v>setosa</v>
      </c>
      <c r="AI78" s="1" t="str">
        <f aca="false">IF(AND(D78&lt;0.7),"setosa",IF(AND(C78&lt;4.75,D78&gt;=0.7),"versicolor",IF(AND(A78&lt;6.6,F78&lt;0.482,C78&gt;=4.75,D78&gt;=0.7),"virginica",IF(AND(C78&gt;=4.95,F78&gt;=0.482,C78&gt;=4.75,D78&gt;=0.7),"virginica",IF(AND(D78&lt;1.9,A78&gt;=6.6,F78&lt;0.482,C78&gt;=4.75,D78&gt;=0.7),"versicolor",IF(AND(D78&gt;=1.9,A78&gt;=6.6,F78&lt;0.482,C78&gt;=4.75,D78&gt;=0.7),"virginica",IF(AND(F78&gt;=0.766,C78&lt;4.95,F78&gt;=0.482,C78&gt;=4.75,D78&gt;=0.7),"virginica",IF(AND(B78&lt;2.95,F78&lt;0.766,C78&lt;4.95,F78&gt;=0.482,C78&gt;=4.75,D78&gt;=0.7),"virginica",IF(AND(B78&gt;=2.95,F78&lt;0.766,C78&lt;4.95,F78&gt;=0.482,C78&gt;=4.75,D78&gt;=0.7),"versicolor","shouldnthappen")))))))))</f>
        <v>setosa</v>
      </c>
      <c r="AJ78" s="1" t="str">
        <f aca="false">IF(AND(C78&lt;2.45,C78&lt;4.75),"setosa",IF(AND(D78&gt;=1.65,C78&gt;=4.75),"virginica",IF(AND(A78&lt;4.95,C78&gt;=2.45,C78&lt;4.75),"virginica",IF(AND(A78&gt;=4.95,C78&gt;=2.45,C78&lt;4.75),"versicolor",IF(AND(B78&lt;2.95,D78&lt;1.65,C78&gt;=4.75),"virginica",IF(AND(B78&gt;=2.95,D78&lt;1.65,C78&gt;=4.75),"versicolor","shouldnthappen"))))))</f>
        <v>setosa</v>
      </c>
      <c r="AK78" s="1" t="str">
        <f aca="false">IF(AND(D78&lt;0.75,A78&lt;5.45),"setosa",IF(AND(B78&lt;2.45,D78&gt;=0.75,A78&lt;5.45),"versicolor",IF(AND(A78&gt;=5.55,C78&lt;4.75,A78&gt;=5.45),"versicolor",IF(AND(C78&gt;=5.15,C78&gt;=4.75,A78&gt;=5.45),"virginica",IF(AND(G78&lt;6.094,B78&gt;=2.45,D78&gt;=0.75,A78&lt;5.45),"virginica",IF(AND(G78&gt;=6.094,B78&gt;=2.45,D78&gt;=0.75,A78&lt;5.45),"versicolor",IF(AND(D78&lt;0.6,A78&lt;5.55,C78&lt;4.75,A78&gt;=5.45),"setosa",IF(AND(D78&gt;=0.6,A78&lt;5.55,C78&lt;4.75,A78&gt;=5.45),"versicolor",IF(AND(C78&lt;4.95,C78&lt;5.15,C78&gt;=4.75,A78&gt;=5.45),"virginica",IF(AND(G78&lt;12.627,C78&lt;5.05,C78&gt;=4.95,C78&lt;5.15,C78&gt;=4.75,A78&gt;=5.45),"virginica",IF(AND(G78&gt;=12.627,C78&lt;5.05,C78&gt;=4.95,C78&lt;5.15,C78&gt;=4.75,A78&gt;=5.45),"versicolor",IF(AND(D78&lt;1.7,C78&gt;=5.05,C78&gt;=4.95,C78&lt;5.15,C78&gt;=4.75,A78&gt;=5.45),"versicolor",IF(AND(D78&gt;=1.7,C78&gt;=5.05,C78&gt;=4.95,C78&lt;5.15,C78&gt;=4.75,A78&gt;=5.45),"virginica","shouldnthappen")))))))))))))</f>
        <v>setosa</v>
      </c>
      <c r="AL78" s="1" t="str">
        <f aca="false">IF(AND(B78&lt;2.45,B78&lt;3.15),"versicolor",IF(AND(D78&lt;0.95,G78&lt;15.141,B78&gt;=3.15),"setosa",IF(AND(G78&lt;15.429,G78&gt;=15.141,B78&gt;=3.15),"versicolor",IF(AND(G78&gt;=15.429,G78&gt;=15.141,B78&gt;=3.15),"virginica",IF(AND(C78&lt;2.3,C78&lt;4.75,B78&gt;=2.45,B78&lt;3.15),"setosa",IF(AND(G78&gt;=16.072,C78&gt;=4.75,B78&gt;=2.45,B78&lt;3.15),"versicolor",IF(AND(G78&lt;11.833,D78&gt;=0.95,G78&lt;15.141,B78&gt;=3.15),"virginica",IF(AND(A78&lt;5,C78&gt;=2.3,C78&lt;4.75,B78&gt;=2.45,B78&lt;3.15),"virginica",IF(AND(A78&gt;=5,C78&gt;=2.3,C78&lt;4.75,B78&gt;=2.45,B78&lt;3.15),"versicolor",IF(AND(G78&lt;14.342,G78&gt;=11.833,D78&gt;=0.95,G78&lt;15.141,B78&gt;=3.15),"versicolor",IF(AND(G78&gt;=14.342,G78&gt;=11.833,D78&gt;=0.95,G78&lt;15.141,B78&gt;=3.15),"virginica",IF(AND(G78&lt;13.757,F78&gt;=0.741,G78&lt;16.072,C78&gt;=4.75,B78&gt;=2.45,B78&lt;3.15),"virginica",IF(AND(F78&gt;=0.546,A78&lt;6.15,F78&lt;0.741,G78&lt;16.072,C78&gt;=4.75,B78&gt;=2.45,B78&lt;3.15),"virginica",IF(AND(D78&gt;=1.75,A78&gt;=6.15,F78&lt;0.741,G78&lt;16.072,C78&gt;=4.75,B78&gt;=2.45,B78&lt;3.15),"virginica",IF(AND(C78&lt;4.85,G78&gt;=13.757,F78&gt;=0.741,G78&lt;16.072,C78&gt;=4.75,B78&gt;=2.45,B78&lt;3.15),"virginica",IF(AND(C78&gt;=4.85,G78&gt;=13.757,F78&gt;=0.741,G78&lt;16.072,C78&gt;=4.75,B78&gt;=2.45,B78&lt;3.15),"versicolor",IF(AND(F78&lt;0.331,F78&lt;0.546,A78&lt;6.15,F78&lt;0.741,G78&lt;16.072,C78&gt;=4.75,B78&gt;=2.45,B78&lt;3.15),"virginica",IF(AND(F78&gt;=0.331,F78&lt;0.546,A78&lt;6.15,F78&lt;0.741,G78&lt;16.072,C78&gt;=4.75,B78&gt;=2.45,B78&lt;3.15),"versicolor",IF(AND(G78&lt;10.661,D78&lt;1.75,A78&gt;=6.15,F78&lt;0.741,G78&lt;16.072,C78&gt;=4.75,B78&gt;=2.45,B78&lt;3.15),"virginica",IF(AND(G78&gt;=10.661,D78&lt;1.75,A78&gt;=6.15,F78&lt;0.741,G78&lt;16.072,C78&gt;=4.75,B78&gt;=2.45,B78&lt;3.15),"versicolor","shouldnthappen"))))))))))))))))))))</f>
        <v>setosa</v>
      </c>
      <c r="AM78" s="1" t="str">
        <f aca="false">IF(AND(D78&lt;1.35,F78&gt;=0.917),"setosa",IF(AND(D78&gt;=1.35,F78&gt;=0.917),"virginica",IF(AND(D78&lt;0.75,D78&lt;1.55,F78&lt;0.917),"setosa",IF(AND(C78&gt;=4.8,D78&gt;=1.55,F78&lt;0.917),"virginica",IF(AND(A78&lt;5.95,D78&gt;=0.75,D78&lt;1.55,F78&lt;0.917),"versicolor",IF(AND(F78&lt;0.473,C78&lt;4.8,D78&gt;=1.55,F78&lt;0.917),"virginica",IF(AND(F78&gt;=0.473,C78&lt;4.8,D78&gt;=1.55,F78&lt;0.917),"versicolor",IF(AND(C78&lt;4.95,A78&gt;=5.95,D78&gt;=0.75,D78&lt;1.55,F78&lt;0.917),"versicolor",IF(AND(C78&gt;=4.95,A78&gt;=5.95,D78&gt;=0.75,D78&lt;1.55,F78&lt;0.917),"virginica","shouldnthappen")))))))))</f>
        <v>setosa</v>
      </c>
      <c r="AN78" s="1" t="str">
        <f aca="false">IF(AND(D78&lt;0.75,A78&lt;5.45),"setosa",IF(AND(D78&lt;1.55,D78&gt;=0.75,A78&lt;5.45),"versicolor",IF(AND(D78&gt;=1.55,D78&gt;=0.75,A78&lt;5.45),"virginica",IF(AND(A78&gt;=5.75,C78&lt;4.75,A78&gt;=5.45),"versicolor",IF(AND(F78&lt;0.361,C78&gt;=4.75,A78&gt;=5.45),"virginica",IF(AND(C78&lt;2.6,A78&lt;5.75,C78&lt;4.75,A78&gt;=5.45),"setosa",IF(AND(C78&gt;=2.6,A78&lt;5.75,C78&lt;4.75,A78&gt;=5.45),"versicolor",IF(AND(D78&gt;=1.7,F78&gt;=0.361,C78&gt;=4.75,A78&gt;=5.45),"virginica",IF(AND(B78&lt;2.65,D78&lt;1.7,F78&gt;=0.361,C78&gt;=4.75,A78&gt;=5.45),"virginica",IF(AND(A78&lt;7.05,B78&gt;=2.65,D78&lt;1.7,F78&gt;=0.361,C78&gt;=4.75,A78&gt;=5.45),"versicolor",IF(AND(A78&gt;=7.05,B78&gt;=2.65,D78&lt;1.7,F78&gt;=0.361,C78&gt;=4.75,A78&gt;=5.45),"virginica","shouldnthappen")))))))))))</f>
        <v>setosa</v>
      </c>
      <c r="AO78" s="1" t="str">
        <f aca="false">IF(AND(D78&lt;0.7),"setosa",IF(AND(A78&lt;4.95,C78&lt;4.85,D78&gt;=0.7),"virginica",IF(AND(A78&gt;=4.95,C78&lt;4.85,D78&gt;=0.7),"versicolor",IF(AND(D78&gt;=1.7,C78&gt;=4.85,D78&gt;=0.7),"virginica",IF(AND(F78&lt;0.325,D78&lt;1.7,C78&gt;=4.85,D78&gt;=0.7),"virginica",IF(AND(D78&lt;1.55,F78&gt;=0.325,D78&lt;1.7,C78&gt;=4.85,D78&gt;=0.7),"virginica",IF(AND(D78&gt;=1.55,F78&gt;=0.325,D78&lt;1.7,C78&gt;=4.85,D78&gt;=0.7),"versicolor","shouldnthappen")))))))</f>
        <v>setosa</v>
      </c>
      <c r="AP78" s="1" t="str">
        <f aca="false">IF(AND(D78&lt;0.75),"setosa",IF(AND(C78&lt;4.85,D78&gt;=0.75),"versicolor",IF(AND(G78&gt;=8.277,C78&gt;=4.85,D78&gt;=0.75),"virginica",IF(AND(F78&gt;=0.633,G78&lt;8.277,C78&gt;=4.85,D78&gt;=0.75),"virginica",IF(AND(G78&lt;7.61,F78&lt;0.633,G78&lt;8.277,C78&gt;=4.85,D78&gt;=0.75),"virginica",IF(AND(G78&gt;=7.61,F78&lt;0.633,G78&lt;8.277,C78&gt;=4.85,D78&gt;=0.75),"versicolor","shouldnthappen"))))))</f>
        <v>setosa</v>
      </c>
      <c r="AQ78" s="1" t="str">
        <f aca="false">IF(AND(C78&lt;2.65,A78&gt;=5.45,C78&lt;4.75),"setosa",IF(AND(C78&gt;=2.65,A78&gt;=5.45,C78&lt;4.75),"versicolor",IF(AND(B78&lt;2.9,C78&lt;4.85,C78&gt;=4.75),"versicolor",IF(AND(B78&gt;=2.9,C78&lt;4.85,C78&gt;=4.75),"virginica",IF(AND(D78&lt;1.7,C78&gt;=4.85,C78&gt;=4.75),"versicolor",IF(AND(D78&gt;=1.7,C78&gt;=4.85,C78&gt;=4.75),"virginica",IF(AND(C78&lt;2.45,G78&lt;14.126,A78&lt;5.45,C78&lt;4.75),"setosa",IF(AND(C78&gt;=2.45,G78&lt;14.126,A78&lt;5.45,C78&lt;4.75),"versicolor",IF(AND(C78&lt;2.4,G78&gt;=14.126,A78&lt;5.45,C78&lt;4.75),"setosa",IF(AND(C78&gt;=2.4,G78&gt;=14.126,A78&lt;5.45,C78&lt;4.75),"versicolor","shouldnthappen"))))))))))</f>
        <v>setosa</v>
      </c>
      <c r="AR78" s="1" t="str">
        <f aca="false">IF(AND(C78&lt;2.45,C78&lt;4.85),"setosa",IF(AND(C78&gt;=5.15,C78&gt;=4.85),"virginica",IF(AND(A78&gt;=4.95,C78&gt;=2.45,C78&lt;4.85),"versicolor",IF(AND(D78&lt;1.35,A78&lt;4.95,C78&gt;=2.45,C78&lt;4.85),"versicolor",IF(AND(D78&gt;=1.35,A78&lt;4.95,C78&gt;=2.45,C78&lt;4.85),"virginica",IF(AND(F78&lt;0.35,G78&lt;12.751,C78&lt;5.15,C78&gt;=4.85),"virginica",IF(AND(A78&lt;6.5,G78&gt;=12.751,C78&lt;5.15,C78&gt;=4.85),"virginica",IF(AND(A78&gt;=6.5,G78&gt;=12.751,C78&lt;5.15,C78&gt;=4.85),"versicolor",IF(AND(B78&gt;=2.75,F78&gt;=0.35,G78&lt;12.751,C78&lt;5.15,C78&gt;=4.85),"virginica",IF(AND(C78&lt;5.05,B78&lt;2.75,F78&gt;=0.35,G78&lt;12.751,C78&lt;5.15,C78&gt;=4.85),"virginica",IF(AND(C78&gt;=5.05,B78&lt;2.75,F78&gt;=0.35,G78&lt;12.751,C78&lt;5.15,C78&gt;=4.85),"versicolor","shouldnthappen")))))))))))</f>
        <v>setosa</v>
      </c>
      <c r="AS78" s="1" t="str">
        <f aca="false">IF(AND(F78&gt;=0.9,B78&lt;3.05),"virginica",IF(AND(A78&lt;5.9,B78&gt;=3.05),"setosa",IF(AND(D78&lt;1.65,A78&gt;=5.9,B78&gt;=3.05),"versicolor",IF(AND(D78&gt;=1.65,A78&gt;=5.9,B78&gt;=3.05),"virginica",IF(AND(D78&gt;=1.75,C78&gt;=4.85,F78&lt;0.9,B78&lt;3.05),"virginica",IF(AND(C78&lt;2.2,B78&lt;2.95,C78&lt;4.85,F78&lt;0.9,B78&lt;3.05),"setosa",IF(AND(C78&gt;=2.2,B78&lt;2.95,C78&lt;4.85,F78&lt;0.9,B78&lt;3.05),"versicolor",IF(AND(C78&lt;2.8,B78&gt;=2.95,C78&lt;4.85,F78&lt;0.9,B78&lt;3.05),"setosa",IF(AND(C78&gt;=2.8,B78&gt;=2.95,C78&lt;4.85,F78&lt;0.9,B78&lt;3.05),"versicolor",IF(AND(G78&lt;13.879,D78&lt;1.75,C78&gt;=4.85,F78&lt;0.9,B78&lt;3.05),"virginica",IF(AND(G78&gt;=13.879,D78&lt;1.75,C78&gt;=4.85,F78&lt;0.9,B78&lt;3.05),"versicolor","shouldnthappen")))))))))))</f>
        <v>setosa</v>
      </c>
      <c r="AT78" s="1" t="str">
        <f aca="false">IF(AND(D78&lt;0.75),"setosa",IF(AND(D78&gt;=1.75,D78&gt;=0.75),"virginica",IF(AND(D78&lt;1.45,G78&lt;7.37,D78&lt;1.75,D78&gt;=0.75),"versicolor",IF(AND(D78&gt;=1.45,G78&lt;7.37,D78&lt;1.75,D78&gt;=0.75),"virginica",IF(AND(C78&lt;5.45,G78&gt;=7.37,D78&lt;1.75,D78&gt;=0.75),"versicolor",IF(AND(C78&gt;=5.45,G78&gt;=7.37,D78&lt;1.75,D78&gt;=0.75),"virginica","shouldnthappen"))))))</f>
        <v>setosa</v>
      </c>
      <c r="AU78" s="1" t="str">
        <f aca="false">IF(AND(D78&lt;0.7),"setosa",IF(AND(D78&gt;=1.7,A78&gt;=6.15,D78&gt;=0.7),"virginica",IF(AND(B78&gt;=2.55,C78&lt;4.75,A78&lt;6.15,D78&gt;=0.7),"versicolor",IF(AND(D78&gt;=1.7,C78&gt;=4.75,A78&lt;6.15,D78&gt;=0.7),"virginica",IF(AND(C78&lt;5.25,D78&lt;1.7,A78&gt;=6.15,D78&gt;=0.7),"versicolor",IF(AND(C78&gt;=5.25,D78&lt;1.7,A78&gt;=6.15,D78&gt;=0.7),"virginica",IF(AND(C78&lt;4.25,B78&lt;2.55,C78&lt;4.75,A78&lt;6.15,D78&gt;=0.7),"versicolor",IF(AND(C78&gt;=4.25,B78&lt;2.55,C78&lt;4.75,A78&lt;6.15,D78&gt;=0.7),"virginica",IF(AND(B78&lt;2.65,D78&lt;1.7,C78&gt;=4.75,A78&lt;6.15,D78&gt;=0.7),"virginica",IF(AND(B78&gt;=2.65,D78&lt;1.7,C78&gt;=4.75,A78&lt;6.15,D78&gt;=0.7),"versicolor","shouldnthappen"))))))))))</f>
        <v>setosa</v>
      </c>
      <c r="AV78" s="1" t="str">
        <f aca="false">IF(AND(D78&lt;0.75),"setosa",IF(AND(F78&gt;=0.899,D78&gt;=0.75),"virginica",IF(AND(D78&lt;1.65,A78&lt;6.05,F78&lt;0.899,D78&gt;=0.75),"versicolor",IF(AND(D78&gt;=1.65,A78&lt;6.05,F78&lt;0.899,D78&gt;=0.75),"virginica",IF(AND(C78&gt;=5.05,A78&gt;=6.05,F78&lt;0.899,D78&gt;=0.75),"virginica",IF(AND(G78&gt;=13.757,C78&lt;5.05,A78&gt;=6.05,F78&lt;0.899,D78&gt;=0.75),"versicolor",IF(AND(D78&lt;1.6,G78&lt;13.757,C78&lt;5.05,A78&gt;=6.05,F78&lt;0.899,D78&gt;=0.75),"versicolor",IF(AND(D78&gt;=1.6,G78&lt;13.757,C78&lt;5.05,A78&gt;=6.05,F78&lt;0.899,D78&gt;=0.75),"virginica","shouldnthappen"))))))))</f>
        <v>setosa</v>
      </c>
      <c r="AW78" s="1" t="str">
        <f aca="false">IF(AND(F78&lt;0.117,A78&gt;=5.55),"virginica",IF(AND(A78&gt;=5.2,G78&lt;6.086,A78&lt;5.55),"versicolor",IF(AND(D78&lt;0.7,G78&gt;=6.086,A78&lt;5.55),"setosa",IF(AND(D78&gt;=0.7,G78&gt;=6.086,A78&lt;5.55),"versicolor",IF(AND(A78&lt;4.75,A78&lt;5.2,G78&lt;6.086,A78&lt;5.55),"setosa",IF(AND(A78&gt;=4.75,A78&lt;5.2,G78&lt;6.086,A78&lt;5.55),"virginica",IF(AND(D78&gt;=1.65,C78&lt;4.95,F78&gt;=0.117,A78&gt;=5.55),"virginica",IF(AND(D78&gt;=1.75,C78&gt;=4.95,F78&gt;=0.117,A78&gt;=5.55),"virginica",IF(AND(C78&lt;2.6,D78&lt;1.65,C78&lt;4.95,F78&gt;=0.117,A78&gt;=5.55),"setosa",IF(AND(C78&gt;=2.6,D78&lt;1.65,C78&lt;4.95,F78&gt;=0.117,A78&gt;=5.55),"versicolor",IF(AND(D78&lt;1.55,D78&lt;1.75,C78&gt;=4.95,F78&gt;=0.117,A78&gt;=5.55),"virginica",IF(AND(A78&lt;6.95,D78&gt;=1.55,D78&lt;1.75,C78&gt;=4.95,F78&gt;=0.117,A78&gt;=5.55),"versicolor",IF(AND(A78&gt;=6.95,D78&gt;=1.55,D78&lt;1.75,C78&gt;=4.95,F78&gt;=0.117,A78&gt;=5.55),"virginica","shouldnthappen")))))))))))))</f>
        <v>setosa</v>
      </c>
      <c r="AX78" s="1" t="str">
        <f aca="false">IF(AND(D78&lt;0.75),"setosa",IF(AND(F78&lt;0.138,D78&gt;=0.75),"virginica",IF(AND(C78&lt;4.45,A78&lt;6.15,F78&gt;=0.138,D78&gt;=0.75),"versicolor",IF(AND(C78&gt;=5.05,A78&gt;=6.15,F78&gt;=0.138,D78&gt;=0.75),"virginica",IF(AND(B78&lt;2.65,C78&gt;=4.45,A78&lt;6.15,F78&gt;=0.138,D78&gt;=0.75),"virginica",IF(AND(A78&gt;=6.35,C78&lt;5.05,A78&gt;=6.15,F78&gt;=0.138,D78&gt;=0.75),"versicolor",IF(AND(A78&lt;5.65,B78&gt;=2.65,C78&gt;=4.45,A78&lt;6.15,F78&gt;=0.138,D78&gt;=0.75),"virginica",IF(AND(D78&lt;1.75,A78&lt;6.35,C78&lt;5.05,A78&gt;=6.15,F78&gt;=0.138,D78&gt;=0.75),"versicolor",IF(AND(D78&gt;=1.75,A78&lt;6.35,C78&lt;5.05,A78&gt;=6.15,F78&gt;=0.138,D78&gt;=0.75),"virginica",IF(AND(D78&lt;1.7,A78&gt;=5.65,B78&gt;=2.65,C78&gt;=4.45,A78&lt;6.15,F78&gt;=0.138,D78&gt;=0.75),"versicolor",IF(AND(D78&gt;=1.7,A78&gt;=5.65,B78&gt;=2.65,C78&gt;=4.45,A78&lt;6.15,F78&gt;=0.138,D78&gt;=0.75),"virginica","shouldnthappen")))))))))))</f>
        <v>setosa</v>
      </c>
      <c r="AY78" s="1" t="str">
        <f aca="false">IF(AND(D78&lt;0.75,A78&lt;5.55),"setosa",IF(AND(A78&lt;4.95,D78&gt;=0.75,A78&lt;5.55),"virginica",IF(AND(A78&gt;=4.95,D78&gt;=0.75,A78&lt;5.55),"versicolor",IF(AND(C78&lt;2.6,C78&lt;4.85,A78&gt;=5.55),"setosa",IF(AND(C78&gt;=2.6,C78&lt;4.85,A78&gt;=5.55),"versicolor",IF(AND(D78&gt;=1.75,C78&gt;=4.85,A78&gt;=5.55),"virginica",IF(AND(F78&lt;0.405,D78&lt;1.75,C78&gt;=4.85,A78&gt;=5.55),"versicolor",IF(AND(B78&lt;3.05,F78&gt;=0.405,D78&lt;1.75,C78&gt;=4.85,A78&gt;=5.55),"virginica",IF(AND(B78&gt;=3.05,F78&gt;=0.405,D78&lt;1.75,C78&gt;=4.85,A78&gt;=5.55),"versicolor","shouldnthappen")))))))))</f>
        <v>setosa</v>
      </c>
      <c r="AZ78" s="1" t="str">
        <f aca="false">IF(AND(D78&lt;0.75),"setosa",IF(AND(F78&lt;0.9,C78&lt;4.95,D78&gt;=0.75),"versicolor",IF(AND(F78&gt;=0.9,C78&lt;4.95,D78&gt;=0.75),"virginica",IF(AND(D78&gt;=1.7,C78&gt;=4.95,D78&gt;=0.75),"virginica",IF(AND(F78&lt;0.405,D78&lt;1.7,C78&gt;=4.95,D78&gt;=0.75),"versicolor",IF(AND(F78&gt;=0.405,D78&lt;1.7,C78&gt;=4.95,D78&gt;=0.75),"virginica","shouldnthappen"))))))</f>
        <v>setosa</v>
      </c>
      <c r="BA78" s="1" t="str">
        <f aca="false">IF(AND(D78&lt;0.75),"setosa",IF(AND(D78&gt;=1.7,C78&gt;=5.05,D78&gt;=0.75),"virginica",IF(AND(D78&lt;1.45,D78&lt;1.6,C78&lt;5.05,D78&gt;=0.75),"versicolor",IF(AND(A78&lt;5.8,D78&gt;=1.6,C78&lt;5.05,D78&gt;=0.75),"virginica",IF(AND(A78&gt;=5.8,D78&gt;=1.6,C78&lt;5.05,D78&gt;=0.75),"versicolor",IF(AND(F78&lt;0.417,D78&lt;1.7,C78&gt;=5.05,D78&gt;=0.75),"versicolor",IF(AND(F78&gt;=0.417,D78&lt;1.7,C78&gt;=5.05,D78&gt;=0.75),"virginica",IF(AND(A78&lt;5.95,D78&gt;=1.45,D78&lt;1.6,C78&lt;5.05,D78&gt;=0.75),"versicolor",IF(AND(G78&lt;10.618,A78&gt;=5.95,D78&gt;=1.45,D78&lt;1.6,C78&lt;5.05,D78&gt;=0.75),"virginica",IF(AND(G78&gt;=10.618,A78&gt;=5.95,D78&gt;=1.45,D78&lt;1.6,C78&lt;5.05,D78&gt;=0.75),"versicolor","shouldnthappen"))))))))))</f>
        <v>setosa</v>
      </c>
      <c r="BB78" s="1" t="str">
        <f aca="false">IF(AND(C78&lt;2.6),"setosa",IF(AND(D78&gt;=1.75,C78&gt;=2.6),"virginica",IF(AND(C78&gt;=5.45,D78&lt;1.75,C78&gt;=2.6),"virginica",IF(AND(F78&gt;=0.259,C78&lt;5.45,D78&lt;1.75,C78&gt;=2.6),"versicolor",IF(AND(C78&lt;5.05,F78&lt;0.259,C78&lt;5.45,D78&lt;1.75,C78&gt;=2.6),"versicolor",IF(AND(C78&gt;=5.05,F78&lt;0.259,C78&lt;5.45,D78&lt;1.75,C78&gt;=2.6),"virginica","shouldnthappen"))))))</f>
        <v>setosa</v>
      </c>
      <c r="BC78" s="1" t="str">
        <f aca="false">IF(AND(A78&lt;4.95,B78&lt;2.7,A78&lt;5.55),"virginica",IF(AND(A78&gt;=4.95,B78&lt;2.7,A78&lt;5.55),"versicolor",IF(AND(C78&lt;3.2,B78&gt;=2.7,A78&lt;5.55),"setosa",IF(AND(C78&gt;=3.2,B78&gt;=2.7,A78&lt;5.55),"versicolor",IF(AND(F78&gt;=0.85,A78&lt;6.15,A78&gt;=5.55),"virginica",IF(AND(D78&lt;1.45,A78&gt;=6.15,A78&gt;=5.55),"versicolor",IF(AND(C78&lt;4.8,F78&lt;0.85,A78&lt;6.15,A78&gt;=5.55),"versicolor",IF(AND(D78&gt;=1.7,D78&gt;=1.45,A78&gt;=6.15,A78&gt;=5.55),"virginica",IF(AND(G78&lt;9.333,C78&gt;=4.8,F78&lt;0.85,A78&lt;6.15,A78&gt;=5.55),"versicolor",IF(AND(G78&gt;=9.333,C78&gt;=4.8,F78&lt;0.85,A78&lt;6.15,A78&gt;=5.55),"virginica",IF(AND(C78&lt;4.9,D78&lt;1.7,D78&gt;=1.45,A78&gt;=6.15,A78&gt;=5.55),"versicolor",IF(AND(C78&gt;=4.9,D78&lt;1.7,D78&gt;=1.45,A78&gt;=6.15,A78&gt;=5.55),"virginica","shouldnthappen"))))))))))))</f>
        <v>setosa</v>
      </c>
      <c r="BD78" s="1" t="str">
        <f aca="false">IF(AND(C78&lt;2.35),"setosa",IF(AND(C78&lt;4.75,B78&lt;2.55,C78&gt;=2.35),"versicolor",IF(AND(C78&gt;=4.75,B78&lt;2.55,C78&gt;=2.35),"virginica",IF(AND(C78&lt;4.75,B78&gt;=2.55,C78&gt;=2.35),"versicolor",IF(AND(D78&gt;=1.75,C78&gt;=4.75,B78&gt;=2.55,C78&gt;=2.35),"virginica",IF(AND(A78&gt;=6.5,D78&lt;1.75,C78&gt;=4.75,B78&gt;=2.55,C78&gt;=2.35),"versicolor",IF(AND(A78&lt;6.05,A78&lt;6.5,D78&lt;1.75,C78&gt;=4.75,B78&gt;=2.55,C78&gt;=2.35),"versicolor",IF(AND(A78&gt;=6.05,A78&lt;6.5,D78&lt;1.75,C78&gt;=4.75,B78&gt;=2.55,C78&gt;=2.35),"virginica","shouldnthappen"))))))))</f>
        <v>setosa</v>
      </c>
      <c r="BE78" s="1" t="str">
        <f aca="false">IF(AND(C78&lt;2.5),"setosa",IF(AND(D78&lt;1.65,C78&lt;4.75,C78&gt;=2.5),"versicolor",IF(AND(D78&gt;=1.65,C78&lt;4.75,C78&gt;=2.5),"virginica",IF(AND(D78&gt;=1.75,C78&gt;=4.75,C78&gt;=2.5),"virginica",IF(AND(C78&lt;4.95,D78&lt;1.75,C78&gt;=4.75,C78&gt;=2.5),"versicolor",IF(AND(A78&lt;6.5,C78&gt;=4.95,D78&lt;1.75,C78&gt;=4.75,C78&gt;=2.5),"virginica",IF(AND(A78&gt;=6.5,C78&gt;=4.95,D78&lt;1.75,C78&gt;=4.75,C78&gt;=2.5),"versicolor","shouldnthappen")))))))</f>
        <v>setosa</v>
      </c>
      <c r="BF78" s="1" t="str">
        <f aca="false">IF(AND(G78&gt;=15.244),"virginica",IF(AND(C78&lt;3.2,B78&gt;=3.15,G78&lt;15.244),"setosa",IF(AND(A78&gt;=4.95,C78&lt;4.7,B78&lt;3.15,G78&lt;15.244),"versicolor",IF(AND(C78&gt;=5.15,C78&gt;=4.7,B78&lt;3.15,G78&lt;15.244),"virginica",IF(AND(A78&gt;=6.45,C78&gt;=3.2,B78&gt;=3.15,G78&lt;15.244),"virginica",IF(AND(D78&lt;0.95,A78&lt;4.95,C78&lt;4.7,B78&lt;3.15,G78&lt;15.244),"setosa",IF(AND(D78&gt;=0.95,A78&lt;4.95,C78&lt;4.7,B78&lt;3.15,G78&lt;15.244),"virginica",IF(AND(F78&lt;0.816,A78&lt;6.45,C78&gt;=3.2,B78&gt;=3.15,G78&lt;15.244),"virginica",IF(AND(F78&gt;=0.816,A78&lt;6.45,C78&gt;=3.2,B78&gt;=3.15,G78&lt;15.244),"versicolor",IF(AND(A78&gt;=6.5,B78&lt;3.05,C78&lt;5.15,C78&gt;=4.7,B78&lt;3.15,G78&lt;15.244),"versicolor",IF(AND(G78&lt;11.093,B78&gt;=3.05,C78&lt;5.15,C78&gt;=4.7,B78&lt;3.15,G78&lt;15.244),"virginica",IF(AND(G78&gt;=11.093,B78&gt;=3.05,C78&lt;5.15,C78&gt;=4.7,B78&lt;3.15,G78&lt;15.244),"versicolor",IF(AND(D78&gt;=1.7,A78&lt;6.5,B78&lt;3.05,C78&lt;5.15,C78&gt;=4.7,B78&lt;3.15,G78&lt;15.244),"virginica",IF(AND(G78&lt;7.498,D78&lt;1.7,A78&lt;6.5,B78&lt;3.05,C78&lt;5.15,C78&gt;=4.7,B78&lt;3.15,G78&lt;15.244),"virginica",IF(AND(G78&gt;=7.498,D78&lt;1.7,A78&lt;6.5,B78&lt;3.05,C78&lt;5.15,C78&gt;=4.7,B78&lt;3.15,G78&lt;15.244),"versicolor","shouldnthappen")))))))))))))))</f>
        <v>setosa</v>
      </c>
      <c r="BG78" s="1" t="str">
        <f aca="false">IF(AND(B78&gt;=3.35,C78&lt;4.85),"setosa",IF(AND(D78&gt;=1.75,C78&gt;=4.85),"virginica",IF(AND(D78&lt;0.75,B78&lt;3.35,C78&lt;4.85),"setosa",IF(AND(G78&gt;=13.879,D78&lt;1.75,C78&gt;=4.85),"versicolor",IF(AND(F78&gt;=0.9,D78&gt;=0.75,B78&lt;3.35,C78&lt;4.85),"virginica",IF(AND(F78&gt;=0.405,G78&lt;13.879,D78&lt;1.75,C78&gt;=4.85),"virginica",IF(AND(B78&gt;=2.55,F78&lt;0.9,D78&gt;=0.75,B78&lt;3.35,C78&lt;4.85),"versicolor",IF(AND(G78&lt;7.498,F78&lt;0.405,G78&lt;13.879,D78&lt;1.75,C78&gt;=4.85),"virginica",IF(AND(G78&gt;=7.498,F78&lt;0.405,G78&lt;13.879,D78&lt;1.75,C78&gt;=4.85),"versicolor",IF(AND(G78&lt;5.656,B78&lt;2.55,F78&lt;0.9,D78&gt;=0.75,B78&lt;3.35,C78&lt;4.85),"virginica",IF(AND(G78&gt;=5.656,B78&lt;2.55,F78&lt;0.9,D78&gt;=0.75,B78&lt;3.35,C78&lt;4.85),"versicolor","shouldnthappen")))))))))))</f>
        <v>setosa</v>
      </c>
      <c r="BH78" s="1" t="str">
        <f aca="false">IF(AND(D78&lt;0.7),"setosa",IF(AND(D78&gt;=1.65,A78&lt;6.65,D78&gt;=0.7),"virginica",IF(AND(D78&lt;1.55,A78&gt;=6.65,D78&gt;=0.7),"versicolor",IF(AND(D78&gt;=1.55,A78&gt;=6.65,D78&gt;=0.7),"virginica",IF(AND(F78&gt;=0.529,D78&lt;1.65,A78&lt;6.65,D78&gt;=0.7),"versicolor",IF(AND(C78&gt;=5.35,F78&lt;0.529,D78&lt;1.65,A78&lt;6.65,D78&gt;=0.7),"virginica",IF(AND(G78&gt;=7.411,C78&lt;5.35,F78&lt;0.529,D78&lt;1.65,A78&lt;6.65,D78&gt;=0.7),"versicolor",IF(AND(G78&lt;6.927,G78&lt;7.411,C78&lt;5.35,F78&lt;0.529,D78&lt;1.65,A78&lt;6.65,D78&gt;=0.7),"versicolor",IF(AND(G78&gt;=6.927,G78&lt;7.411,C78&lt;5.35,F78&lt;0.529,D78&lt;1.65,A78&lt;6.65,D78&gt;=0.7),"virginica","shouldnthappen")))))))))</f>
        <v>setosa</v>
      </c>
      <c r="BI78" s="1" t="str">
        <f aca="false">IF(AND(D78&gt;=1.7),"virginica",IF(AND(D78&lt;0.7,D78&lt;1.7),"setosa",IF(AND(D78&lt;1.45,G78&lt;7.37,D78&gt;=0.7,D78&lt;1.7),"versicolor",IF(AND(D78&gt;=1.45,G78&lt;7.37,D78&gt;=0.7,D78&lt;1.7),"virginica",IF(AND(B78&gt;=2.65,G78&gt;=7.37,D78&gt;=0.7,D78&lt;1.7),"versicolor",IF(AND(C78&lt;5.05,B78&lt;2.65,G78&gt;=7.37,D78&gt;=0.7,D78&lt;1.7),"versicolor",IF(AND(C78&gt;=5.05,B78&lt;2.65,G78&gt;=7.37,D78&gt;=0.7,D78&lt;1.7),"virginica","shouldnthappen")))))))</f>
        <v>setosa</v>
      </c>
    </row>
    <row r="79" customFormat="false" ht="13.8" hidden="false" customHeight="false" outlineLevel="0" collapsed="false">
      <c r="A79" s="1" t="n">
        <v>4.7</v>
      </c>
      <c r="B79" s="1" t="n">
        <v>3.2</v>
      </c>
      <c r="C79" s="1" t="n">
        <v>1.3</v>
      </c>
      <c r="D79" s="1" t="n">
        <v>0.2</v>
      </c>
      <c r="E79" s="1" t="s">
        <v>94</v>
      </c>
      <c r="F79" s="1" t="n">
        <v>0.230601825751364</v>
      </c>
      <c r="G79" s="1" t="n">
        <v>14.615936763864</v>
      </c>
      <c r="H79" s="11" t="str">
        <f aca="false">E79</f>
        <v>setosa</v>
      </c>
      <c r="I79" s="1" t="str">
        <f aca="false">INDEX(L79:BI79, MODE(MATCH(L79:BI79, L79:BI79, 0 )))</f>
        <v>setosa</v>
      </c>
      <c r="J79" s="12" t="n">
        <f aca="false">COUNTIF(L79:BI79, H79) / COUNTA(L79:BI79)</f>
        <v>1</v>
      </c>
      <c r="K79" s="13" t="n">
        <f aca="false">I79=H79</f>
        <v>1</v>
      </c>
      <c r="L79" s="1" t="str">
        <f aca="false">IF(AND(C79&lt;3.65,B79&gt;=3.35),"setosa",IF(AND(C79&gt;=3.65,B79&gt;=3.35),"virginica",IF(AND(C79&lt;2.35,C79&lt;4.85,B79&lt;3.35),"setosa",IF(AND(F79&gt;=0.899,C79&gt;=2.35,C79&lt;4.85,B79&lt;3.35),"virginica",IF(AND(G79&gt;=8.268,B79&lt;2.75,C79&gt;=4.85,B79&lt;3.35),"virginica",IF(AND(D79&lt;1.55,B79&gt;=2.75,C79&gt;=4.85,B79&lt;3.35),"versicolor",IF(AND(D79&gt;=1.55,B79&gt;=2.75,C79&gt;=4.85,B79&lt;3.35),"virginica",IF(AND(G79&lt;6.537,F79&lt;0.899,C79&gt;=2.35,C79&lt;4.85,B79&lt;3.35),"virginica",IF(AND(G79&gt;=6.537,F79&lt;0.899,C79&gt;=2.35,C79&lt;4.85,B79&lt;3.35),"versicolor",IF(AND(G79&lt;6.878,G79&lt;8.268,B79&lt;2.75,C79&gt;=4.85,B79&lt;3.35),"virginica",IF(AND(G79&gt;=6.878,G79&lt;8.268,B79&lt;2.75,C79&gt;=4.85,B79&lt;3.35),"versicolor","shouldnthappen")))))))))))</f>
        <v>setosa</v>
      </c>
      <c r="M79" s="1" t="str">
        <f aca="false">IF(AND(C79&lt;2.6),"setosa",IF(AND(D79&gt;=1.75,C79&gt;=2.6),"virginica",IF(AND(G79&lt;6.094,D79&lt;1.75,C79&gt;=2.6),"virginica",IF(AND(D79&lt;1.35,G79&gt;=6.094,D79&lt;1.75,C79&gt;=2.6),"versicolor",IF(AND(C79&lt;5.05,D79&gt;=1.35,G79&gt;=6.094,D79&lt;1.75,C79&gt;=2.6),"versicolor",IF(AND(C79&gt;=5.05,D79&gt;=1.35,G79&gt;=6.094,D79&lt;1.75,C79&gt;=2.6),"virginica","shouldnthappen"))))))</f>
        <v>setosa</v>
      </c>
      <c r="N79" s="1" t="str">
        <f aca="false">IF(AND(A79&lt;6.6,B79&gt;=3.45),"setosa",IF(AND(A79&gt;=6.6,B79&gt;=3.45),"virginica",IF(AND(D79&lt;0.7,C79&lt;4.75,B79&lt;3.45),"setosa",IF(AND(D79&gt;=0.7,C79&lt;4.75,B79&lt;3.45),"versicolor",IF(AND(C79&gt;=5.15,C79&gt;=4.75,B79&lt;3.45),"virginica",IF(AND(D79&gt;=1.7,A79&lt;6.5,C79&lt;5.15,C79&gt;=4.75,B79&lt;3.45),"virginica",IF(AND(C79&lt;5.05,A79&gt;=6.5,C79&lt;5.15,C79&gt;=4.75,B79&lt;3.45),"versicolor",IF(AND(C79&gt;=5.05,A79&gt;=6.5,C79&lt;5.15,C79&gt;=4.75,B79&lt;3.45),"virginica",IF(AND(G79&lt;7.498,D79&lt;1.7,A79&lt;6.5,C79&lt;5.15,C79&gt;=4.75,B79&lt;3.45),"virginica",IF(AND(G79&gt;=7.498,D79&lt;1.7,A79&lt;6.5,C79&lt;5.15,C79&gt;=4.75,B79&lt;3.45),"versicolor","shouldnthappen"))))))))))</f>
        <v>setosa</v>
      </c>
      <c r="O79" s="1" t="str">
        <f aca="false">IF(AND(D79&lt;0.75),"setosa",IF(AND(C79&lt;4.75,C79&lt;4.85,D79&gt;=0.75),"versicolor",IF(AND(A79&gt;=6.05,C79&gt;=4.85,D79&gt;=0.75),"virginica",IF(AND(D79&lt;1.6,C79&gt;=4.75,C79&lt;4.85,D79&gt;=0.75),"versicolor",IF(AND(D79&gt;=1.6,C79&gt;=4.75,C79&lt;4.85,D79&gt;=0.75),"virginica",IF(AND(A79&lt;5.9,A79&lt;6.05,C79&gt;=4.85,D79&gt;=0.75),"virginica",IF(AND(A79&gt;=5.9,A79&lt;6.05,C79&gt;=4.85,D79&gt;=0.75),"versicolor","shouldnthappen")))))))</f>
        <v>setosa</v>
      </c>
      <c r="P79" s="1" t="str">
        <f aca="false">IF(AND(D79&lt;0.75),"setosa",IF(AND(A79&lt;5.55,D79&gt;=0.75),"versicolor",IF(AND(D79&gt;=1.7,G79&lt;13.158,A79&gt;=5.55,D79&gt;=0.75),"virginica",IF(AND(B79&lt;2.45,D79&lt;1.7,G79&lt;13.158,A79&gt;=5.55,D79&gt;=0.75),"virginica",IF(AND(B79&gt;=2.45,D79&lt;1.7,G79&lt;13.158,A79&gt;=5.55,D79&gt;=0.75),"versicolor",IF(AND(B79&gt;=3.05,G79&lt;15.551,G79&gt;=13.158,A79&gt;=5.55,D79&gt;=0.75),"versicolor",IF(AND(B79&lt;2.9,G79&gt;=15.551,G79&gt;=13.158,A79&gt;=5.55,D79&gt;=0.75),"versicolor",IF(AND(B79&gt;=2.9,G79&gt;=15.551,G79&gt;=13.158,A79&gt;=5.55,D79&gt;=0.75),"virginica",IF(AND(D79&lt;1.3,G79&lt;14.221,B79&lt;3.05,G79&lt;15.551,G79&gt;=13.158,A79&gt;=5.55,D79&gt;=0.75),"versicolor",IF(AND(D79&gt;=1.3,G79&lt;14.221,B79&lt;3.05,G79&lt;15.551,G79&gt;=13.158,A79&gt;=5.55,D79&gt;=0.75),"virginica",IF(AND(C79&lt;4.9,G79&gt;=14.221,B79&lt;3.05,G79&lt;15.551,G79&gt;=13.158,A79&gt;=5.55,D79&gt;=0.75),"versicolor",IF(AND(C79&gt;=4.9,G79&gt;=14.221,B79&lt;3.05,G79&lt;15.551,G79&gt;=13.158,A79&gt;=5.55,D79&gt;=0.75),"virginica","shouldnthappen"))))))))))))</f>
        <v>setosa</v>
      </c>
      <c r="Q79" s="1" t="str">
        <f aca="false">IF(AND(C79&lt;2.6),"setosa",IF(AND(A79&gt;=4.95,C79&lt;4.75,C79&gt;=2.6),"versicolor",IF(AND(D79&gt;=1.75,C79&gt;=4.75,C79&gt;=2.6),"virginica",IF(AND(B79&lt;2.45,A79&lt;4.95,C79&lt;4.75,C79&gt;=2.6),"versicolor",IF(AND(B79&gt;=2.45,A79&lt;4.95,C79&lt;4.75,C79&gt;=2.6),"virginica",IF(AND(G79&lt;7.498,D79&lt;1.75,C79&gt;=4.75,C79&gt;=2.6),"virginica",IF(AND(F79&lt;0.417,G79&gt;=7.498,D79&lt;1.75,C79&gt;=4.75,C79&gt;=2.6),"versicolor",IF(AND(F79&lt;0.442,F79&gt;=0.417,G79&gt;=7.498,D79&lt;1.75,C79&gt;=4.75,C79&gt;=2.6),"virginica",IF(AND(F79&gt;=0.442,F79&gt;=0.417,G79&gt;=7.498,D79&lt;1.75,C79&gt;=4.75,C79&gt;=2.6),"versicolor","shouldnthappen")))))))))</f>
        <v>setosa</v>
      </c>
      <c r="R79" s="1" t="str">
        <f aca="false">IF(AND(D79&lt;0.75),"setosa",IF(AND(D79&lt;1.75,A79&gt;=6.25,D79&gt;=0.75),"versicolor",IF(AND(D79&gt;=1.75,A79&gt;=6.25,D79&gt;=0.75),"virginica",IF(AND(D79&lt;1.6,C79&lt;4.75,A79&lt;6.25,D79&gt;=0.75),"versicolor",IF(AND(D79&gt;=1.6,C79&lt;4.75,A79&lt;6.25,D79&gt;=0.75),"virginica",IF(AND(G79&lt;6.998,C79&gt;=4.75,A79&lt;6.25,D79&gt;=0.75),"virginica",IF(AND(A79&lt;6.05,G79&gt;=6.998,C79&gt;=4.75,A79&lt;6.25,D79&gt;=0.75),"versicolor",IF(AND(A79&gt;=6.05,G79&gt;=6.998,C79&gt;=4.75,A79&lt;6.25,D79&gt;=0.75),"virginica","shouldnthappen"))))))))</f>
        <v>setosa</v>
      </c>
      <c r="S79" s="1" t="str">
        <f aca="false">IF(AND(B79&gt;=3.05,A79&lt;5.45),"setosa",IF(AND(C79&lt;2.2,B79&lt;3.05,A79&lt;5.45),"setosa",IF(AND(C79&gt;=2.2,B79&lt;3.05,A79&lt;5.45),"versicolor",IF(AND(B79&lt;3.7,C79&lt;4.8,A79&gt;=5.45),"versicolor",IF(AND(B79&gt;=3.7,C79&lt;4.8,A79&gt;=5.45),"setosa",IF(AND(G79&lt;13.757,C79&lt;5.05,C79&gt;=4.8,A79&gt;=5.45),"virginica",IF(AND(G79&gt;=13.757,C79&lt;5.05,C79&gt;=4.8,A79&gt;=5.45),"versicolor",IF(AND(C79&gt;=5.15,C79&gt;=5.05,C79&gt;=4.8,A79&gt;=5.45),"virginica",IF(AND(A79&lt;5.95,C79&lt;5.15,C79&gt;=5.05,C79&gt;=4.8,A79&gt;=5.45),"virginica",IF(AND(D79&gt;=1.8,A79&gt;=5.95,C79&lt;5.15,C79&gt;=5.05,C79&gt;=4.8,A79&gt;=5.45),"virginica",IF(AND(B79&lt;2.75,D79&lt;1.8,A79&gt;=5.95,C79&lt;5.15,C79&gt;=5.05,C79&gt;=4.8,A79&gt;=5.45),"versicolor",IF(AND(B79&gt;=2.75,D79&lt;1.8,A79&gt;=5.95,C79&lt;5.15,C79&gt;=5.05,C79&gt;=4.8,A79&gt;=5.45),"virginica","shouldnthappen"))))))))))))</f>
        <v>setosa</v>
      </c>
      <c r="T79" s="1" t="str">
        <f aca="false">IF(AND(C79&lt;2.6),"setosa",IF(AND(D79&lt;1.65,C79&lt;4.75,C79&gt;=2.6),"versicolor",IF(AND(D79&gt;=1.65,C79&lt;4.75,C79&gt;=2.6),"virginica",IF(AND(G79&gt;=8.494,A79&lt;6.6,C79&gt;=4.75,C79&gt;=2.6),"virginica",IF(AND(C79&lt;5.2,A79&gt;=6.6,C79&gt;=4.75,C79&gt;=2.6),"versicolor",IF(AND(C79&gt;=5.2,A79&gt;=6.6,C79&gt;=4.75,C79&gt;=2.6),"virginica",IF(AND(A79&lt;5.95,G79&lt;8.494,A79&lt;6.6,C79&gt;=4.75,C79&gt;=2.6),"virginica",IF(AND(A79&gt;=5.95,G79&lt;8.494,A79&lt;6.6,C79&gt;=4.75,C79&gt;=2.6),"versicolor","shouldnthappen"))))))))</f>
        <v>setosa</v>
      </c>
      <c r="U79" s="1" t="str">
        <f aca="false">IF(AND(C79&lt;3.65,B79&gt;=3.35),"setosa",IF(AND(C79&gt;=3.65,B79&gt;=3.35),"virginica",IF(AND(C79&lt;2.35,A79&lt;6.25,B79&lt;3.35),"setosa",IF(AND(C79&lt;4.85,A79&gt;=6.25,B79&lt;3.35),"versicolor",IF(AND(G79&gt;=15.426,C79&gt;=2.35,A79&lt;6.25,B79&lt;3.35),"virginica",IF(AND(D79&gt;=1.55,C79&gt;=4.85,A79&gt;=6.25,B79&lt;3.35),"virginica",IF(AND(D79&lt;1.8,G79&lt;15.426,C79&gt;=2.35,A79&lt;6.25,B79&lt;3.35),"versicolor",IF(AND(D79&gt;=1.8,G79&lt;15.426,C79&gt;=2.35,A79&lt;6.25,B79&lt;3.35),"virginica",IF(AND(B79&lt;2.95,D79&lt;1.55,C79&gt;=4.85,A79&gt;=6.25,B79&lt;3.35),"virginica",IF(AND(B79&gt;=2.95,D79&lt;1.55,C79&gt;=4.85,A79&gt;=6.25,B79&lt;3.35),"versicolor","shouldnthappen"))))))))))</f>
        <v>setosa</v>
      </c>
      <c r="V79" s="1" t="str">
        <f aca="false">IF(AND(C79&lt;2.6),"setosa",IF(AND(C79&gt;=4.85,C79&gt;=2.6),"virginica",IF(AND(F79&gt;=0.9,C79&lt;4.85,C79&gt;=2.6),"virginica",IF(AND(G79&lt;5.656,F79&lt;0.9,C79&lt;4.85,C79&gt;=2.6),"virginica",IF(AND(G79&gt;=5.656,F79&lt;0.9,C79&lt;4.85,C79&gt;=2.6),"versicolor","shouldnthappen")))))</f>
        <v>setosa</v>
      </c>
      <c r="W79" s="1" t="str">
        <f aca="false">IF(AND(D79&gt;=1.75,G79&gt;=13.795),"virginica",IF(AND(D79&gt;=1.5,G79&gt;=12.335,G79&lt;13.795),"virginica",IF(AND(C79&lt;2.45,C79&lt;4.85,G79&lt;12.335,G79&lt;13.795),"setosa",IF(AND(C79&gt;=2.45,C79&lt;4.85,G79&lt;12.335,G79&lt;13.795),"versicolor",IF(AND(D79&gt;=1.7,C79&gt;=4.85,G79&lt;12.335,G79&lt;13.795),"virginica",IF(AND(B79&gt;=3.25,D79&lt;1.5,G79&gt;=12.335,G79&lt;13.795),"setosa",IF(AND(D79&lt;1,F79&lt;0.255,D79&lt;1.75,G79&gt;=13.795),"setosa",IF(AND(D79&gt;=1,F79&lt;0.255,D79&lt;1.75,G79&gt;=13.795),"versicolor",IF(AND(A79&lt;5.4,F79&gt;=0.255,D79&lt;1.75,G79&gt;=13.795),"setosa",IF(AND(A79&gt;=5.4,F79&gt;=0.255,D79&lt;1.75,G79&gt;=13.795),"versicolor",IF(AND(A79&lt;6.15,D79&lt;1.7,C79&gt;=4.85,G79&lt;12.335,G79&lt;13.795),"versicolor",IF(AND(A79&gt;=6.15,D79&lt;1.7,C79&gt;=4.85,G79&lt;12.335,G79&lt;13.795),"virginica",IF(AND(C79&lt;5,B79&lt;3.25,D79&lt;1.5,G79&gt;=12.335,G79&lt;13.795),"versicolor",IF(AND(C79&gt;=5,B79&lt;3.25,D79&lt;1.5,G79&gt;=12.335,G79&lt;13.795),"virginica","shouldnthappen"))))))))))))))</f>
        <v>setosa</v>
      </c>
      <c r="X79" s="1" t="str">
        <f aca="false">IF(AND(C79&lt;2.5,A79&lt;5.55),"setosa",IF(AND(F79&lt;0.096,A79&gt;=5.55),"virginica",IF(AND(D79&lt;1.6,C79&gt;=2.5,A79&lt;5.55),"versicolor",IF(AND(D79&gt;=1.6,C79&gt;=2.5,A79&lt;5.55),"virginica",IF(AND(F79&gt;=0.156,C79&lt;4.75,F79&gt;=0.096,A79&gt;=5.55),"versicolor",IF(AND(D79&gt;=1.75,C79&gt;=4.75,F79&gt;=0.096,A79&gt;=5.55),"virginica",IF(AND(B79&lt;3.3,F79&lt;0.156,C79&lt;4.75,F79&gt;=0.096,A79&gt;=5.55),"versicolor",IF(AND(B79&gt;=3.3,F79&lt;0.156,C79&lt;4.75,F79&gt;=0.096,A79&gt;=5.55),"setosa",IF(AND(B79&lt;2.45,A79&lt;6.05,D79&lt;1.75,C79&gt;=4.75,F79&gt;=0.096,A79&gt;=5.55),"virginica",IF(AND(B79&gt;=2.45,A79&lt;6.05,D79&lt;1.75,C79&gt;=4.75,F79&gt;=0.096,A79&gt;=5.55),"versicolor",IF(AND(F79&lt;0.205,A79&gt;=6.05,D79&lt;1.75,C79&gt;=4.75,F79&gt;=0.096,A79&gt;=5.55),"versicolor",IF(AND(F79&gt;=0.205,A79&gt;=6.05,D79&lt;1.75,C79&gt;=4.75,F79&gt;=0.096,A79&gt;=5.55),"virginica","shouldnthappen"))))))))))))</f>
        <v>setosa</v>
      </c>
      <c r="Y79" s="1" t="str">
        <f aca="false">IF(AND(C79&lt;2.35,A79&lt;5.55),"setosa",IF(AND(C79&gt;=5.05,A79&gt;=5.55),"virginica",IF(AND(D79&lt;1.6,C79&gt;=2.35,A79&lt;5.55),"versicolor",IF(AND(D79&gt;=1.6,C79&gt;=2.35,A79&lt;5.55),"virginica",IF(AND(D79&gt;=1.75,C79&lt;5.05,A79&gt;=5.55),"virginica",IF(AND(B79&gt;=3.55,D79&lt;1.75,C79&lt;5.05,A79&gt;=5.55),"setosa",IF(AND(G79&lt;6.3,B79&lt;3.55,D79&lt;1.75,C79&lt;5.05,A79&gt;=5.55),"virginica",IF(AND(G79&gt;=6.3,B79&lt;3.55,D79&lt;1.75,C79&lt;5.05,A79&gt;=5.55),"versicolor","shouldnthappen"))))))))</f>
        <v>setosa</v>
      </c>
      <c r="Z79" s="1" t="str">
        <f aca="false">IF(AND(D79&lt;0.75),"setosa",IF(AND(B79&gt;=2.55,C79&lt;4.85,D79&gt;=0.75),"versicolor",IF(AND(D79&gt;=1.7,C79&gt;=4.85,D79&gt;=0.75),"virginica",IF(AND(D79&lt;1.6,B79&lt;2.55,C79&lt;4.85,D79&gt;=0.75),"versicolor",IF(AND(D79&gt;=1.6,B79&lt;2.55,C79&lt;4.85,D79&gt;=0.75),"virginica",IF(AND(B79&lt;2.65,D79&lt;1.7,C79&gt;=4.85,D79&gt;=0.75),"virginica",IF(AND(F79&lt;0.325,B79&gt;=2.65,D79&lt;1.7,C79&gt;=4.85,D79&gt;=0.75),"virginica",IF(AND(G79&lt;10.717,F79&gt;=0.325,B79&gt;=2.65,D79&lt;1.7,C79&gt;=4.85,D79&gt;=0.75),"versicolor",IF(AND(G79&gt;=10.717,F79&gt;=0.325,B79&gt;=2.65,D79&lt;1.7,C79&gt;=4.85,D79&gt;=0.75),"virginica","shouldnthappen")))))))))</f>
        <v>setosa</v>
      </c>
      <c r="AA79" s="1" t="str">
        <f aca="false">IF(AND(D79&lt;0.75),"setosa",IF(AND(D79&gt;=1.75,D79&gt;=0.75),"virginica",IF(AND(F79&gt;=0.455,D79&lt;1.75,D79&gt;=0.75),"versicolor",IF(AND(D79&lt;1.45,F79&lt;0.455,D79&lt;1.75,D79&gt;=0.75),"versicolor",IF(AND(F79&lt;0.247,D79&gt;=1.45,F79&lt;0.455,D79&lt;1.75,D79&gt;=0.75),"versicolor",IF(AND(F79&gt;=0.247,D79&gt;=1.45,F79&lt;0.455,D79&lt;1.75,D79&gt;=0.75),"virginica","shouldnthappen"))))))</f>
        <v>setosa</v>
      </c>
      <c r="AB79" s="1" t="str">
        <f aca="false">IF(AND(F79&gt;=0.221,B79&gt;=3.35),"setosa",IF(AND(A79&lt;5.3,F79&gt;=0.683,B79&lt;3.35),"setosa",IF(AND(A79&lt;6.45,F79&lt;0.221,B79&gt;=3.35),"setosa",IF(AND(A79&gt;=6.45,F79&lt;0.221,B79&gt;=3.35),"virginica",IF(AND(G79&lt;6.3,A79&lt;6.25,F79&lt;0.683,B79&lt;3.35),"virginica",IF(AND(G79&lt;13.795,A79&gt;=6.25,F79&lt;0.683,B79&lt;3.35),"virginica",IF(AND(D79&lt;1.65,A79&gt;=5.3,F79&gt;=0.683,B79&lt;3.35),"versicolor",IF(AND(D79&gt;=1.65,A79&gt;=5.3,F79&gt;=0.683,B79&lt;3.35),"virginica",IF(AND(D79&lt;0.6,G79&gt;=6.3,A79&lt;6.25,F79&lt;0.683,B79&lt;3.35),"setosa",IF(AND(D79&lt;1.7,G79&gt;=13.795,A79&gt;=6.25,F79&lt;0.683,B79&lt;3.35),"versicolor",IF(AND(D79&gt;=1.7,G79&gt;=13.795,A79&gt;=6.25,F79&lt;0.683,B79&lt;3.35),"virginica",IF(AND(C79&gt;=5.35,D79&gt;=0.6,G79&gt;=6.3,A79&lt;6.25,F79&lt;0.683,B79&lt;3.35),"virginica",IF(AND(D79&lt;1.75,C79&lt;5.35,D79&gt;=0.6,G79&gt;=6.3,A79&lt;6.25,F79&lt;0.683,B79&lt;3.35),"versicolor",IF(AND(D79&gt;=1.75,C79&lt;5.35,D79&gt;=0.6,G79&gt;=6.3,A79&lt;6.25,F79&lt;0.683,B79&lt;3.35),"virginica","shouldnthappen"))))))))))))))</f>
        <v>setosa</v>
      </c>
      <c r="AC79" s="1" t="str">
        <f aca="false">IF(AND(B79&gt;=3.3),"setosa",IF(AND(C79&lt;2.45,D79&lt;1.55,B79&lt;3.3),"setosa",IF(AND(F79&gt;=0.211,D79&gt;=1.55,B79&lt;3.3),"virginica",IF(AND(C79&lt;4.9,C79&gt;=2.45,D79&lt;1.55,B79&lt;3.3),"versicolor",IF(AND(C79&gt;=4.9,C79&gt;=2.45,D79&lt;1.55,B79&lt;3.3),"virginica",IF(AND(F79&lt;0.138,F79&lt;0.211,D79&gt;=1.55,B79&lt;3.3),"virginica",IF(AND(F79&gt;=0.138,F79&lt;0.211,D79&gt;=1.55,B79&lt;3.3),"versicolor","shouldnthappen")))))))</f>
        <v>setosa</v>
      </c>
      <c r="AD79" s="1" t="str">
        <f aca="false">IF(AND(D79&gt;=1.75),"virginica",IF(AND(D79&lt;0.75,D79&lt;1.75),"setosa",IF(AND(D79&lt;1.35,D79&gt;=0.75,D79&lt;1.75),"versicolor",IF(AND(B79&lt;2.6,C79&lt;4.85,D79&gt;=1.35,D79&gt;=0.75,D79&lt;1.75),"virginica",IF(AND(B79&gt;=2.6,C79&lt;4.85,D79&gt;=1.35,D79&gt;=0.75,D79&lt;1.75),"versicolor",IF(AND(A79&lt;6.4,C79&gt;=4.85,D79&gt;=1.35,D79&gt;=0.75,D79&lt;1.75),"virginica",IF(AND(A79&gt;=6.4,C79&gt;=4.85,D79&gt;=1.35,D79&gt;=0.75,D79&lt;1.75),"versicolor","shouldnthappen")))))))</f>
        <v>setosa</v>
      </c>
      <c r="AE79" s="1" t="str">
        <f aca="false">IF(AND(C79&lt;2.45),"setosa",IF(AND(F79&lt;0.07,C79&gt;=2.45),"virginica",IF(AND(A79&gt;=5,C79&lt;4.75,F79&gt;=0.07,C79&gt;=2.45),"versicolor",IF(AND(F79&lt;0.182,C79&gt;=4.75,F79&gt;=0.07,C79&gt;=2.45),"versicolor",IF(AND(B79&lt;2.45,A79&lt;5,C79&lt;4.75,F79&gt;=0.07,C79&gt;=2.45),"versicolor",IF(AND(B79&gt;=2.45,A79&lt;5,C79&lt;4.75,F79&gt;=0.07,C79&gt;=2.45),"virginica",IF(AND(F79&gt;=0.468,F79&gt;=0.182,C79&gt;=4.75,F79&gt;=0.07,C79&gt;=2.45),"virginica",IF(AND(A79&gt;=6.85,F79&lt;0.468,F79&gt;=0.182,C79&gt;=4.75,F79&gt;=0.07,C79&gt;=2.45),"virginica",IF(AND(B79&lt;2.6,A79&lt;6.85,F79&lt;0.468,F79&gt;=0.182,C79&gt;=4.75,F79&gt;=0.07,C79&gt;=2.45),"virginica",IF(AND(B79&gt;=2.6,A79&lt;6.85,F79&lt;0.468,F79&gt;=0.182,C79&gt;=4.75,F79&gt;=0.07,C79&gt;=2.45),"versicolor","shouldnthappen"))))))))))</f>
        <v>setosa</v>
      </c>
      <c r="AF79" s="1" t="str">
        <f aca="false">IF(AND(D79&lt;0.75,A79&lt;5.45),"setosa",IF(AND(D79&gt;=1.75,A79&gt;=5.45),"virginica",IF(AND(G79&lt;6.094,D79&gt;=0.75,A79&lt;5.45),"virginica",IF(AND(G79&gt;=6.094,D79&gt;=0.75,A79&lt;5.45),"versicolor",IF(AND(C79&lt;2.75,D79&lt;1.75,A79&gt;=5.45),"setosa",IF(AND(D79&lt;1.45,C79&gt;=2.75,D79&lt;1.75,A79&gt;=5.45),"versicolor",IF(AND(B79&lt;2.75,D79&gt;=1.45,C79&gt;=2.75,D79&lt;1.75,A79&gt;=5.45),"versicolor",IF(AND(C79&lt;5.05,B79&gt;=2.75,D79&gt;=1.45,C79&gt;=2.75,D79&lt;1.75,A79&gt;=5.45),"versicolor",IF(AND(C79&gt;=5.05,B79&gt;=2.75,D79&gt;=1.45,C79&gt;=2.75,D79&lt;1.75,A79&gt;=5.45),"virginica","shouldnthappen")))))))))</f>
        <v>setosa</v>
      </c>
      <c r="AG79" s="1" t="str">
        <f aca="false">IF(AND(D79&lt;0.65,G79&lt;8.868,A79&lt;5.3),"setosa",IF(AND(C79&lt;2.6,G79&gt;=8.868,A79&lt;5.3),"setosa",IF(AND(C79&gt;=2.6,G79&gt;=8.868,A79&lt;5.3),"versicolor",IF(AND(C79&gt;=4.95,D79&lt;1.55,A79&gt;=5.3),"virginica",IF(AND(G79&lt;13.795,D79&gt;=1.55,A79&gt;=5.3),"virginica",IF(AND(C79&lt;3.75,D79&gt;=0.65,G79&lt;8.868,A79&lt;5.3),"versicolor",IF(AND(C79&gt;=3.75,D79&gt;=0.65,G79&lt;8.868,A79&lt;5.3),"virginica",IF(AND(C79&lt;2.6,C79&lt;4.95,D79&lt;1.55,A79&gt;=5.3),"setosa",IF(AND(C79&gt;=2.6,C79&lt;4.95,D79&lt;1.55,A79&gt;=5.3),"versicolor",IF(AND(C79&lt;4.75,G79&gt;=13.795,D79&gt;=1.55,A79&gt;=5.3),"versicolor",IF(AND(C79&gt;=4.75,G79&gt;=13.795,D79&gt;=1.55,A79&gt;=5.3),"virginica","shouldnthappen")))))))))))</f>
        <v>setosa</v>
      </c>
      <c r="AH79" s="1" t="str">
        <f aca="false">IF(AND(D79&lt;0.75),"setosa",IF(AND(C79&lt;4.75,D79&gt;=0.75),"versicolor",IF(AND(G79&lt;13.757,C79&gt;=4.75,D79&gt;=0.75),"virginica",IF(AND(B79&lt;3.05,G79&gt;=13.757,C79&gt;=4.75,D79&gt;=0.75),"virginica",IF(AND(A79&lt;6.65,B79&gt;=3.05,G79&gt;=13.757,C79&gt;=4.75,D79&gt;=0.75),"virginica",IF(AND(A79&gt;=6.65,B79&gt;=3.05,G79&gt;=13.757,C79&gt;=4.75,D79&gt;=0.75),"versicolor","shouldnthappen"))))))</f>
        <v>setosa</v>
      </c>
      <c r="AI79" s="1" t="str">
        <f aca="false">IF(AND(D79&lt;0.7),"setosa",IF(AND(C79&lt;4.75,D79&gt;=0.7),"versicolor",IF(AND(A79&lt;6.6,F79&lt;0.482,C79&gt;=4.75,D79&gt;=0.7),"virginica",IF(AND(C79&gt;=4.95,F79&gt;=0.482,C79&gt;=4.75,D79&gt;=0.7),"virginica",IF(AND(D79&lt;1.9,A79&gt;=6.6,F79&lt;0.482,C79&gt;=4.75,D79&gt;=0.7),"versicolor",IF(AND(D79&gt;=1.9,A79&gt;=6.6,F79&lt;0.482,C79&gt;=4.75,D79&gt;=0.7),"virginica",IF(AND(F79&gt;=0.766,C79&lt;4.95,F79&gt;=0.482,C79&gt;=4.75,D79&gt;=0.7),"virginica",IF(AND(B79&lt;2.95,F79&lt;0.766,C79&lt;4.95,F79&gt;=0.482,C79&gt;=4.75,D79&gt;=0.7),"virginica",IF(AND(B79&gt;=2.95,F79&lt;0.766,C79&lt;4.95,F79&gt;=0.482,C79&gt;=4.75,D79&gt;=0.7),"versicolor","shouldnthappen")))))))))</f>
        <v>setosa</v>
      </c>
      <c r="AJ79" s="1" t="str">
        <f aca="false">IF(AND(C79&lt;2.45,C79&lt;4.75),"setosa",IF(AND(D79&gt;=1.65,C79&gt;=4.75),"virginica",IF(AND(A79&lt;4.95,C79&gt;=2.45,C79&lt;4.75),"virginica",IF(AND(A79&gt;=4.95,C79&gt;=2.45,C79&lt;4.75),"versicolor",IF(AND(B79&lt;2.95,D79&lt;1.65,C79&gt;=4.75),"virginica",IF(AND(B79&gt;=2.95,D79&lt;1.65,C79&gt;=4.75),"versicolor","shouldnthappen"))))))</f>
        <v>setosa</v>
      </c>
      <c r="AK79" s="1" t="str">
        <f aca="false">IF(AND(D79&lt;0.75,A79&lt;5.45),"setosa",IF(AND(B79&lt;2.45,D79&gt;=0.75,A79&lt;5.45),"versicolor",IF(AND(A79&gt;=5.55,C79&lt;4.75,A79&gt;=5.45),"versicolor",IF(AND(C79&gt;=5.15,C79&gt;=4.75,A79&gt;=5.45),"virginica",IF(AND(G79&lt;6.094,B79&gt;=2.45,D79&gt;=0.75,A79&lt;5.45),"virginica",IF(AND(G79&gt;=6.094,B79&gt;=2.45,D79&gt;=0.75,A79&lt;5.45),"versicolor",IF(AND(D79&lt;0.6,A79&lt;5.55,C79&lt;4.75,A79&gt;=5.45),"setosa",IF(AND(D79&gt;=0.6,A79&lt;5.55,C79&lt;4.75,A79&gt;=5.45),"versicolor",IF(AND(C79&lt;4.95,C79&lt;5.15,C79&gt;=4.75,A79&gt;=5.45),"virginica",IF(AND(G79&lt;12.627,C79&lt;5.05,C79&gt;=4.95,C79&lt;5.15,C79&gt;=4.75,A79&gt;=5.45),"virginica",IF(AND(G79&gt;=12.627,C79&lt;5.05,C79&gt;=4.95,C79&lt;5.15,C79&gt;=4.75,A79&gt;=5.45),"versicolor",IF(AND(D79&lt;1.7,C79&gt;=5.05,C79&gt;=4.95,C79&lt;5.15,C79&gt;=4.75,A79&gt;=5.45),"versicolor",IF(AND(D79&gt;=1.7,C79&gt;=5.05,C79&gt;=4.95,C79&lt;5.15,C79&gt;=4.75,A79&gt;=5.45),"virginica","shouldnthappen")))))))))))))</f>
        <v>setosa</v>
      </c>
      <c r="AL79" s="1" t="str">
        <f aca="false">IF(AND(B79&lt;2.45,B79&lt;3.15),"versicolor",IF(AND(D79&lt;0.95,G79&lt;15.141,B79&gt;=3.15),"setosa",IF(AND(G79&lt;15.429,G79&gt;=15.141,B79&gt;=3.15),"versicolor",IF(AND(G79&gt;=15.429,G79&gt;=15.141,B79&gt;=3.15),"virginica",IF(AND(C79&lt;2.3,C79&lt;4.75,B79&gt;=2.45,B79&lt;3.15),"setosa",IF(AND(G79&gt;=16.072,C79&gt;=4.75,B79&gt;=2.45,B79&lt;3.15),"versicolor",IF(AND(G79&lt;11.833,D79&gt;=0.95,G79&lt;15.141,B79&gt;=3.15),"virginica",IF(AND(A79&lt;5,C79&gt;=2.3,C79&lt;4.75,B79&gt;=2.45,B79&lt;3.15),"virginica",IF(AND(A79&gt;=5,C79&gt;=2.3,C79&lt;4.75,B79&gt;=2.45,B79&lt;3.15),"versicolor",IF(AND(G79&lt;14.342,G79&gt;=11.833,D79&gt;=0.95,G79&lt;15.141,B79&gt;=3.15),"versicolor",IF(AND(G79&gt;=14.342,G79&gt;=11.833,D79&gt;=0.95,G79&lt;15.141,B79&gt;=3.15),"virginica",IF(AND(G79&lt;13.757,F79&gt;=0.741,G79&lt;16.072,C79&gt;=4.75,B79&gt;=2.45,B79&lt;3.15),"virginica",IF(AND(F79&gt;=0.546,A79&lt;6.15,F79&lt;0.741,G79&lt;16.072,C79&gt;=4.75,B79&gt;=2.45,B79&lt;3.15),"virginica",IF(AND(D79&gt;=1.75,A79&gt;=6.15,F79&lt;0.741,G79&lt;16.072,C79&gt;=4.75,B79&gt;=2.45,B79&lt;3.15),"virginica",IF(AND(C79&lt;4.85,G79&gt;=13.757,F79&gt;=0.741,G79&lt;16.072,C79&gt;=4.75,B79&gt;=2.45,B79&lt;3.15),"virginica",IF(AND(C79&gt;=4.85,G79&gt;=13.757,F79&gt;=0.741,G79&lt;16.072,C79&gt;=4.75,B79&gt;=2.45,B79&lt;3.15),"versicolor",IF(AND(F79&lt;0.331,F79&lt;0.546,A79&lt;6.15,F79&lt;0.741,G79&lt;16.072,C79&gt;=4.75,B79&gt;=2.45,B79&lt;3.15),"virginica",IF(AND(F79&gt;=0.331,F79&lt;0.546,A79&lt;6.15,F79&lt;0.741,G79&lt;16.072,C79&gt;=4.75,B79&gt;=2.45,B79&lt;3.15),"versicolor",IF(AND(G79&lt;10.661,D79&lt;1.75,A79&gt;=6.15,F79&lt;0.741,G79&lt;16.072,C79&gt;=4.75,B79&gt;=2.45,B79&lt;3.15),"virginica",IF(AND(G79&gt;=10.661,D79&lt;1.75,A79&gt;=6.15,F79&lt;0.741,G79&lt;16.072,C79&gt;=4.75,B79&gt;=2.45,B79&lt;3.15),"versicolor","shouldnthappen"))))))))))))))))))))</f>
        <v>setosa</v>
      </c>
      <c r="AM79" s="1" t="str">
        <f aca="false">IF(AND(D79&lt;1.35,F79&gt;=0.917),"setosa",IF(AND(D79&gt;=1.35,F79&gt;=0.917),"virginica",IF(AND(D79&lt;0.75,D79&lt;1.55,F79&lt;0.917),"setosa",IF(AND(C79&gt;=4.8,D79&gt;=1.55,F79&lt;0.917),"virginica",IF(AND(A79&lt;5.95,D79&gt;=0.75,D79&lt;1.55,F79&lt;0.917),"versicolor",IF(AND(F79&lt;0.473,C79&lt;4.8,D79&gt;=1.55,F79&lt;0.917),"virginica",IF(AND(F79&gt;=0.473,C79&lt;4.8,D79&gt;=1.55,F79&lt;0.917),"versicolor",IF(AND(C79&lt;4.95,A79&gt;=5.95,D79&gt;=0.75,D79&lt;1.55,F79&lt;0.917),"versicolor",IF(AND(C79&gt;=4.95,A79&gt;=5.95,D79&gt;=0.75,D79&lt;1.55,F79&lt;0.917),"virginica","shouldnthappen")))))))))</f>
        <v>setosa</v>
      </c>
      <c r="AN79" s="1" t="str">
        <f aca="false">IF(AND(D79&lt;0.75,A79&lt;5.45),"setosa",IF(AND(D79&lt;1.55,D79&gt;=0.75,A79&lt;5.45),"versicolor",IF(AND(D79&gt;=1.55,D79&gt;=0.75,A79&lt;5.45),"virginica",IF(AND(A79&gt;=5.75,C79&lt;4.75,A79&gt;=5.45),"versicolor",IF(AND(F79&lt;0.361,C79&gt;=4.75,A79&gt;=5.45),"virginica",IF(AND(C79&lt;2.6,A79&lt;5.75,C79&lt;4.75,A79&gt;=5.45),"setosa",IF(AND(C79&gt;=2.6,A79&lt;5.75,C79&lt;4.75,A79&gt;=5.45),"versicolor",IF(AND(D79&gt;=1.7,F79&gt;=0.361,C79&gt;=4.75,A79&gt;=5.45),"virginica",IF(AND(B79&lt;2.65,D79&lt;1.7,F79&gt;=0.361,C79&gt;=4.75,A79&gt;=5.45),"virginica",IF(AND(A79&lt;7.05,B79&gt;=2.65,D79&lt;1.7,F79&gt;=0.361,C79&gt;=4.75,A79&gt;=5.45),"versicolor",IF(AND(A79&gt;=7.05,B79&gt;=2.65,D79&lt;1.7,F79&gt;=0.361,C79&gt;=4.75,A79&gt;=5.45),"virginica","shouldnthappen")))))))))))</f>
        <v>setosa</v>
      </c>
      <c r="AO79" s="1" t="str">
        <f aca="false">IF(AND(D79&lt;0.7),"setosa",IF(AND(A79&lt;4.95,C79&lt;4.85,D79&gt;=0.7),"virginica",IF(AND(A79&gt;=4.95,C79&lt;4.85,D79&gt;=0.7),"versicolor",IF(AND(D79&gt;=1.7,C79&gt;=4.85,D79&gt;=0.7),"virginica",IF(AND(F79&lt;0.325,D79&lt;1.7,C79&gt;=4.85,D79&gt;=0.7),"virginica",IF(AND(D79&lt;1.55,F79&gt;=0.325,D79&lt;1.7,C79&gt;=4.85,D79&gt;=0.7),"virginica",IF(AND(D79&gt;=1.55,F79&gt;=0.325,D79&lt;1.7,C79&gt;=4.85,D79&gt;=0.7),"versicolor","shouldnthappen")))))))</f>
        <v>setosa</v>
      </c>
      <c r="AP79" s="1" t="str">
        <f aca="false">IF(AND(D79&lt;0.75),"setosa",IF(AND(C79&lt;4.85,D79&gt;=0.75),"versicolor",IF(AND(G79&gt;=8.277,C79&gt;=4.85,D79&gt;=0.75),"virginica",IF(AND(F79&gt;=0.633,G79&lt;8.277,C79&gt;=4.85,D79&gt;=0.75),"virginica",IF(AND(G79&lt;7.61,F79&lt;0.633,G79&lt;8.277,C79&gt;=4.85,D79&gt;=0.75),"virginica",IF(AND(G79&gt;=7.61,F79&lt;0.633,G79&lt;8.277,C79&gt;=4.85,D79&gt;=0.75),"versicolor","shouldnthappen"))))))</f>
        <v>setosa</v>
      </c>
      <c r="AQ79" s="1" t="str">
        <f aca="false">IF(AND(C79&lt;2.65,A79&gt;=5.45,C79&lt;4.75),"setosa",IF(AND(C79&gt;=2.65,A79&gt;=5.45,C79&lt;4.75),"versicolor",IF(AND(B79&lt;2.9,C79&lt;4.85,C79&gt;=4.75),"versicolor",IF(AND(B79&gt;=2.9,C79&lt;4.85,C79&gt;=4.75),"virginica",IF(AND(D79&lt;1.7,C79&gt;=4.85,C79&gt;=4.75),"versicolor",IF(AND(D79&gt;=1.7,C79&gt;=4.85,C79&gt;=4.75),"virginica",IF(AND(C79&lt;2.45,G79&lt;14.126,A79&lt;5.45,C79&lt;4.75),"setosa",IF(AND(C79&gt;=2.45,G79&lt;14.126,A79&lt;5.45,C79&lt;4.75),"versicolor",IF(AND(C79&lt;2.4,G79&gt;=14.126,A79&lt;5.45,C79&lt;4.75),"setosa",IF(AND(C79&gt;=2.4,G79&gt;=14.126,A79&lt;5.45,C79&lt;4.75),"versicolor","shouldnthappen"))))))))))</f>
        <v>setosa</v>
      </c>
      <c r="AR79" s="1" t="str">
        <f aca="false">IF(AND(C79&lt;2.45,C79&lt;4.85),"setosa",IF(AND(C79&gt;=5.15,C79&gt;=4.85),"virginica",IF(AND(A79&gt;=4.95,C79&gt;=2.45,C79&lt;4.85),"versicolor",IF(AND(D79&lt;1.35,A79&lt;4.95,C79&gt;=2.45,C79&lt;4.85),"versicolor",IF(AND(D79&gt;=1.35,A79&lt;4.95,C79&gt;=2.45,C79&lt;4.85),"virginica",IF(AND(F79&lt;0.35,G79&lt;12.751,C79&lt;5.15,C79&gt;=4.85),"virginica",IF(AND(A79&lt;6.5,G79&gt;=12.751,C79&lt;5.15,C79&gt;=4.85),"virginica",IF(AND(A79&gt;=6.5,G79&gt;=12.751,C79&lt;5.15,C79&gt;=4.85),"versicolor",IF(AND(B79&gt;=2.75,F79&gt;=0.35,G79&lt;12.751,C79&lt;5.15,C79&gt;=4.85),"virginica",IF(AND(C79&lt;5.05,B79&lt;2.75,F79&gt;=0.35,G79&lt;12.751,C79&lt;5.15,C79&gt;=4.85),"virginica",IF(AND(C79&gt;=5.05,B79&lt;2.75,F79&gt;=0.35,G79&lt;12.751,C79&lt;5.15,C79&gt;=4.85),"versicolor","shouldnthappen")))))))))))</f>
        <v>setosa</v>
      </c>
      <c r="AS79" s="1" t="str">
        <f aca="false">IF(AND(F79&gt;=0.9,B79&lt;3.05),"virginica",IF(AND(A79&lt;5.9,B79&gt;=3.05),"setosa",IF(AND(D79&lt;1.65,A79&gt;=5.9,B79&gt;=3.05),"versicolor",IF(AND(D79&gt;=1.65,A79&gt;=5.9,B79&gt;=3.05),"virginica",IF(AND(D79&gt;=1.75,C79&gt;=4.85,F79&lt;0.9,B79&lt;3.05),"virginica",IF(AND(C79&lt;2.2,B79&lt;2.95,C79&lt;4.85,F79&lt;0.9,B79&lt;3.05),"setosa",IF(AND(C79&gt;=2.2,B79&lt;2.95,C79&lt;4.85,F79&lt;0.9,B79&lt;3.05),"versicolor",IF(AND(C79&lt;2.8,B79&gt;=2.95,C79&lt;4.85,F79&lt;0.9,B79&lt;3.05),"setosa",IF(AND(C79&gt;=2.8,B79&gt;=2.95,C79&lt;4.85,F79&lt;0.9,B79&lt;3.05),"versicolor",IF(AND(G79&lt;13.879,D79&lt;1.75,C79&gt;=4.85,F79&lt;0.9,B79&lt;3.05),"virginica",IF(AND(G79&gt;=13.879,D79&lt;1.75,C79&gt;=4.85,F79&lt;0.9,B79&lt;3.05),"versicolor","shouldnthappen")))))))))))</f>
        <v>setosa</v>
      </c>
      <c r="AT79" s="1" t="str">
        <f aca="false">IF(AND(D79&lt;0.75),"setosa",IF(AND(D79&gt;=1.75,D79&gt;=0.75),"virginica",IF(AND(D79&lt;1.45,G79&lt;7.37,D79&lt;1.75,D79&gt;=0.75),"versicolor",IF(AND(D79&gt;=1.45,G79&lt;7.37,D79&lt;1.75,D79&gt;=0.75),"virginica",IF(AND(C79&lt;5.45,G79&gt;=7.37,D79&lt;1.75,D79&gt;=0.75),"versicolor",IF(AND(C79&gt;=5.45,G79&gt;=7.37,D79&lt;1.75,D79&gt;=0.75),"virginica","shouldnthappen"))))))</f>
        <v>setosa</v>
      </c>
      <c r="AU79" s="1" t="str">
        <f aca="false">IF(AND(D79&lt;0.7),"setosa",IF(AND(D79&gt;=1.7,A79&gt;=6.15,D79&gt;=0.7),"virginica",IF(AND(B79&gt;=2.55,C79&lt;4.75,A79&lt;6.15,D79&gt;=0.7),"versicolor",IF(AND(D79&gt;=1.7,C79&gt;=4.75,A79&lt;6.15,D79&gt;=0.7),"virginica",IF(AND(C79&lt;5.25,D79&lt;1.7,A79&gt;=6.15,D79&gt;=0.7),"versicolor",IF(AND(C79&gt;=5.25,D79&lt;1.7,A79&gt;=6.15,D79&gt;=0.7),"virginica",IF(AND(C79&lt;4.25,B79&lt;2.55,C79&lt;4.75,A79&lt;6.15,D79&gt;=0.7),"versicolor",IF(AND(C79&gt;=4.25,B79&lt;2.55,C79&lt;4.75,A79&lt;6.15,D79&gt;=0.7),"virginica",IF(AND(B79&lt;2.65,D79&lt;1.7,C79&gt;=4.75,A79&lt;6.15,D79&gt;=0.7),"virginica",IF(AND(B79&gt;=2.65,D79&lt;1.7,C79&gt;=4.75,A79&lt;6.15,D79&gt;=0.7),"versicolor","shouldnthappen"))))))))))</f>
        <v>setosa</v>
      </c>
      <c r="AV79" s="1" t="str">
        <f aca="false">IF(AND(D79&lt;0.75),"setosa",IF(AND(F79&gt;=0.899,D79&gt;=0.75),"virginica",IF(AND(D79&lt;1.65,A79&lt;6.05,F79&lt;0.899,D79&gt;=0.75),"versicolor",IF(AND(D79&gt;=1.65,A79&lt;6.05,F79&lt;0.899,D79&gt;=0.75),"virginica",IF(AND(C79&gt;=5.05,A79&gt;=6.05,F79&lt;0.899,D79&gt;=0.75),"virginica",IF(AND(G79&gt;=13.757,C79&lt;5.05,A79&gt;=6.05,F79&lt;0.899,D79&gt;=0.75),"versicolor",IF(AND(D79&lt;1.6,G79&lt;13.757,C79&lt;5.05,A79&gt;=6.05,F79&lt;0.899,D79&gt;=0.75),"versicolor",IF(AND(D79&gt;=1.6,G79&lt;13.757,C79&lt;5.05,A79&gt;=6.05,F79&lt;0.899,D79&gt;=0.75),"virginica","shouldnthappen"))))))))</f>
        <v>setosa</v>
      </c>
      <c r="AW79" s="1" t="str">
        <f aca="false">IF(AND(F79&lt;0.117,A79&gt;=5.55),"virginica",IF(AND(A79&gt;=5.2,G79&lt;6.086,A79&lt;5.55),"versicolor",IF(AND(D79&lt;0.7,G79&gt;=6.086,A79&lt;5.55),"setosa",IF(AND(D79&gt;=0.7,G79&gt;=6.086,A79&lt;5.55),"versicolor",IF(AND(A79&lt;4.75,A79&lt;5.2,G79&lt;6.086,A79&lt;5.55),"setosa",IF(AND(A79&gt;=4.75,A79&lt;5.2,G79&lt;6.086,A79&lt;5.55),"virginica",IF(AND(D79&gt;=1.65,C79&lt;4.95,F79&gt;=0.117,A79&gt;=5.55),"virginica",IF(AND(D79&gt;=1.75,C79&gt;=4.95,F79&gt;=0.117,A79&gt;=5.55),"virginica",IF(AND(C79&lt;2.6,D79&lt;1.65,C79&lt;4.95,F79&gt;=0.117,A79&gt;=5.55),"setosa",IF(AND(C79&gt;=2.6,D79&lt;1.65,C79&lt;4.95,F79&gt;=0.117,A79&gt;=5.55),"versicolor",IF(AND(D79&lt;1.55,D79&lt;1.75,C79&gt;=4.95,F79&gt;=0.117,A79&gt;=5.55),"virginica",IF(AND(A79&lt;6.95,D79&gt;=1.55,D79&lt;1.75,C79&gt;=4.95,F79&gt;=0.117,A79&gt;=5.55),"versicolor",IF(AND(A79&gt;=6.95,D79&gt;=1.55,D79&lt;1.75,C79&gt;=4.95,F79&gt;=0.117,A79&gt;=5.55),"virginica","shouldnthappen")))))))))))))</f>
        <v>setosa</v>
      </c>
      <c r="AX79" s="1" t="str">
        <f aca="false">IF(AND(D79&lt;0.75),"setosa",IF(AND(F79&lt;0.138,D79&gt;=0.75),"virginica",IF(AND(C79&lt;4.45,A79&lt;6.15,F79&gt;=0.138,D79&gt;=0.75),"versicolor",IF(AND(C79&gt;=5.05,A79&gt;=6.15,F79&gt;=0.138,D79&gt;=0.75),"virginica",IF(AND(B79&lt;2.65,C79&gt;=4.45,A79&lt;6.15,F79&gt;=0.138,D79&gt;=0.75),"virginica",IF(AND(A79&gt;=6.35,C79&lt;5.05,A79&gt;=6.15,F79&gt;=0.138,D79&gt;=0.75),"versicolor",IF(AND(A79&lt;5.65,B79&gt;=2.65,C79&gt;=4.45,A79&lt;6.15,F79&gt;=0.138,D79&gt;=0.75),"virginica",IF(AND(D79&lt;1.75,A79&lt;6.35,C79&lt;5.05,A79&gt;=6.15,F79&gt;=0.138,D79&gt;=0.75),"versicolor",IF(AND(D79&gt;=1.75,A79&lt;6.35,C79&lt;5.05,A79&gt;=6.15,F79&gt;=0.138,D79&gt;=0.75),"virginica",IF(AND(D79&lt;1.7,A79&gt;=5.65,B79&gt;=2.65,C79&gt;=4.45,A79&lt;6.15,F79&gt;=0.138,D79&gt;=0.75),"versicolor",IF(AND(D79&gt;=1.7,A79&gt;=5.65,B79&gt;=2.65,C79&gt;=4.45,A79&lt;6.15,F79&gt;=0.138,D79&gt;=0.75),"virginica","shouldnthappen")))))))))))</f>
        <v>setosa</v>
      </c>
      <c r="AY79" s="1" t="str">
        <f aca="false">IF(AND(D79&lt;0.75,A79&lt;5.55),"setosa",IF(AND(A79&lt;4.95,D79&gt;=0.75,A79&lt;5.55),"virginica",IF(AND(A79&gt;=4.95,D79&gt;=0.75,A79&lt;5.55),"versicolor",IF(AND(C79&lt;2.6,C79&lt;4.85,A79&gt;=5.55),"setosa",IF(AND(C79&gt;=2.6,C79&lt;4.85,A79&gt;=5.55),"versicolor",IF(AND(D79&gt;=1.75,C79&gt;=4.85,A79&gt;=5.55),"virginica",IF(AND(F79&lt;0.405,D79&lt;1.75,C79&gt;=4.85,A79&gt;=5.55),"versicolor",IF(AND(B79&lt;3.05,F79&gt;=0.405,D79&lt;1.75,C79&gt;=4.85,A79&gt;=5.55),"virginica",IF(AND(B79&gt;=3.05,F79&gt;=0.405,D79&lt;1.75,C79&gt;=4.85,A79&gt;=5.55),"versicolor","shouldnthappen")))))))))</f>
        <v>setosa</v>
      </c>
      <c r="AZ79" s="1" t="str">
        <f aca="false">IF(AND(D79&lt;0.75),"setosa",IF(AND(F79&lt;0.9,C79&lt;4.95,D79&gt;=0.75),"versicolor",IF(AND(F79&gt;=0.9,C79&lt;4.95,D79&gt;=0.75),"virginica",IF(AND(D79&gt;=1.7,C79&gt;=4.95,D79&gt;=0.75),"virginica",IF(AND(F79&lt;0.405,D79&lt;1.7,C79&gt;=4.95,D79&gt;=0.75),"versicolor",IF(AND(F79&gt;=0.405,D79&lt;1.7,C79&gt;=4.95,D79&gt;=0.75),"virginica","shouldnthappen"))))))</f>
        <v>setosa</v>
      </c>
      <c r="BA79" s="1" t="str">
        <f aca="false">IF(AND(D79&lt;0.75),"setosa",IF(AND(D79&gt;=1.7,C79&gt;=5.05,D79&gt;=0.75),"virginica",IF(AND(D79&lt;1.45,D79&lt;1.6,C79&lt;5.05,D79&gt;=0.75),"versicolor",IF(AND(A79&lt;5.8,D79&gt;=1.6,C79&lt;5.05,D79&gt;=0.75),"virginica",IF(AND(A79&gt;=5.8,D79&gt;=1.6,C79&lt;5.05,D79&gt;=0.75),"versicolor",IF(AND(F79&lt;0.417,D79&lt;1.7,C79&gt;=5.05,D79&gt;=0.75),"versicolor",IF(AND(F79&gt;=0.417,D79&lt;1.7,C79&gt;=5.05,D79&gt;=0.75),"virginica",IF(AND(A79&lt;5.95,D79&gt;=1.45,D79&lt;1.6,C79&lt;5.05,D79&gt;=0.75),"versicolor",IF(AND(G79&lt;10.618,A79&gt;=5.95,D79&gt;=1.45,D79&lt;1.6,C79&lt;5.05,D79&gt;=0.75),"virginica",IF(AND(G79&gt;=10.618,A79&gt;=5.95,D79&gt;=1.45,D79&lt;1.6,C79&lt;5.05,D79&gt;=0.75),"versicolor","shouldnthappen"))))))))))</f>
        <v>setosa</v>
      </c>
      <c r="BB79" s="1" t="str">
        <f aca="false">IF(AND(C79&lt;2.6),"setosa",IF(AND(D79&gt;=1.75,C79&gt;=2.6),"virginica",IF(AND(C79&gt;=5.45,D79&lt;1.75,C79&gt;=2.6),"virginica",IF(AND(F79&gt;=0.259,C79&lt;5.45,D79&lt;1.75,C79&gt;=2.6),"versicolor",IF(AND(C79&lt;5.05,F79&lt;0.259,C79&lt;5.45,D79&lt;1.75,C79&gt;=2.6),"versicolor",IF(AND(C79&gt;=5.05,F79&lt;0.259,C79&lt;5.45,D79&lt;1.75,C79&gt;=2.6),"virginica","shouldnthappen"))))))</f>
        <v>setosa</v>
      </c>
      <c r="BC79" s="1" t="str">
        <f aca="false">IF(AND(A79&lt;4.95,B79&lt;2.7,A79&lt;5.55),"virginica",IF(AND(A79&gt;=4.95,B79&lt;2.7,A79&lt;5.55),"versicolor",IF(AND(C79&lt;3.2,B79&gt;=2.7,A79&lt;5.55),"setosa",IF(AND(C79&gt;=3.2,B79&gt;=2.7,A79&lt;5.55),"versicolor",IF(AND(F79&gt;=0.85,A79&lt;6.15,A79&gt;=5.55),"virginica",IF(AND(D79&lt;1.45,A79&gt;=6.15,A79&gt;=5.55),"versicolor",IF(AND(C79&lt;4.8,F79&lt;0.85,A79&lt;6.15,A79&gt;=5.55),"versicolor",IF(AND(D79&gt;=1.7,D79&gt;=1.45,A79&gt;=6.15,A79&gt;=5.55),"virginica",IF(AND(G79&lt;9.333,C79&gt;=4.8,F79&lt;0.85,A79&lt;6.15,A79&gt;=5.55),"versicolor",IF(AND(G79&gt;=9.333,C79&gt;=4.8,F79&lt;0.85,A79&lt;6.15,A79&gt;=5.55),"virginica",IF(AND(C79&lt;4.9,D79&lt;1.7,D79&gt;=1.45,A79&gt;=6.15,A79&gt;=5.55),"versicolor",IF(AND(C79&gt;=4.9,D79&lt;1.7,D79&gt;=1.45,A79&gt;=6.15,A79&gt;=5.55),"virginica","shouldnthappen"))))))))))))</f>
        <v>setosa</v>
      </c>
      <c r="BD79" s="1" t="str">
        <f aca="false">IF(AND(C79&lt;2.35),"setosa",IF(AND(C79&lt;4.75,B79&lt;2.55,C79&gt;=2.35),"versicolor",IF(AND(C79&gt;=4.75,B79&lt;2.55,C79&gt;=2.35),"virginica",IF(AND(C79&lt;4.75,B79&gt;=2.55,C79&gt;=2.35),"versicolor",IF(AND(D79&gt;=1.75,C79&gt;=4.75,B79&gt;=2.55,C79&gt;=2.35),"virginica",IF(AND(A79&gt;=6.5,D79&lt;1.75,C79&gt;=4.75,B79&gt;=2.55,C79&gt;=2.35),"versicolor",IF(AND(A79&lt;6.05,A79&lt;6.5,D79&lt;1.75,C79&gt;=4.75,B79&gt;=2.55,C79&gt;=2.35),"versicolor",IF(AND(A79&gt;=6.05,A79&lt;6.5,D79&lt;1.75,C79&gt;=4.75,B79&gt;=2.55,C79&gt;=2.35),"virginica","shouldnthappen"))))))))</f>
        <v>setosa</v>
      </c>
      <c r="BE79" s="1" t="str">
        <f aca="false">IF(AND(C79&lt;2.5),"setosa",IF(AND(D79&lt;1.65,C79&lt;4.75,C79&gt;=2.5),"versicolor",IF(AND(D79&gt;=1.65,C79&lt;4.75,C79&gt;=2.5),"virginica",IF(AND(D79&gt;=1.75,C79&gt;=4.75,C79&gt;=2.5),"virginica",IF(AND(C79&lt;4.95,D79&lt;1.75,C79&gt;=4.75,C79&gt;=2.5),"versicolor",IF(AND(A79&lt;6.5,C79&gt;=4.95,D79&lt;1.75,C79&gt;=4.75,C79&gt;=2.5),"virginica",IF(AND(A79&gt;=6.5,C79&gt;=4.95,D79&lt;1.75,C79&gt;=4.75,C79&gt;=2.5),"versicolor","shouldnthappen")))))))</f>
        <v>setosa</v>
      </c>
      <c r="BF79" s="1" t="str">
        <f aca="false">IF(AND(G79&gt;=15.244),"virginica",IF(AND(C79&lt;3.2,B79&gt;=3.15,G79&lt;15.244),"setosa",IF(AND(A79&gt;=4.95,C79&lt;4.7,B79&lt;3.15,G79&lt;15.244),"versicolor",IF(AND(C79&gt;=5.15,C79&gt;=4.7,B79&lt;3.15,G79&lt;15.244),"virginica",IF(AND(A79&gt;=6.45,C79&gt;=3.2,B79&gt;=3.15,G79&lt;15.244),"virginica",IF(AND(D79&lt;0.95,A79&lt;4.95,C79&lt;4.7,B79&lt;3.15,G79&lt;15.244),"setosa",IF(AND(D79&gt;=0.95,A79&lt;4.95,C79&lt;4.7,B79&lt;3.15,G79&lt;15.244),"virginica",IF(AND(F79&lt;0.816,A79&lt;6.45,C79&gt;=3.2,B79&gt;=3.15,G79&lt;15.244),"virginica",IF(AND(F79&gt;=0.816,A79&lt;6.45,C79&gt;=3.2,B79&gt;=3.15,G79&lt;15.244),"versicolor",IF(AND(A79&gt;=6.5,B79&lt;3.05,C79&lt;5.15,C79&gt;=4.7,B79&lt;3.15,G79&lt;15.244),"versicolor",IF(AND(G79&lt;11.093,B79&gt;=3.05,C79&lt;5.15,C79&gt;=4.7,B79&lt;3.15,G79&lt;15.244),"virginica",IF(AND(G79&gt;=11.093,B79&gt;=3.05,C79&lt;5.15,C79&gt;=4.7,B79&lt;3.15,G79&lt;15.244),"versicolor",IF(AND(D79&gt;=1.7,A79&lt;6.5,B79&lt;3.05,C79&lt;5.15,C79&gt;=4.7,B79&lt;3.15,G79&lt;15.244),"virginica",IF(AND(G79&lt;7.498,D79&lt;1.7,A79&lt;6.5,B79&lt;3.05,C79&lt;5.15,C79&gt;=4.7,B79&lt;3.15,G79&lt;15.244),"virginica",IF(AND(G79&gt;=7.498,D79&lt;1.7,A79&lt;6.5,B79&lt;3.05,C79&lt;5.15,C79&gt;=4.7,B79&lt;3.15,G79&lt;15.244),"versicolor","shouldnthappen")))))))))))))))</f>
        <v>setosa</v>
      </c>
      <c r="BG79" s="1" t="str">
        <f aca="false">IF(AND(B79&gt;=3.35,C79&lt;4.85),"setosa",IF(AND(D79&gt;=1.75,C79&gt;=4.85),"virginica",IF(AND(D79&lt;0.75,B79&lt;3.35,C79&lt;4.85),"setosa",IF(AND(G79&gt;=13.879,D79&lt;1.75,C79&gt;=4.85),"versicolor",IF(AND(F79&gt;=0.9,D79&gt;=0.75,B79&lt;3.35,C79&lt;4.85),"virginica",IF(AND(F79&gt;=0.405,G79&lt;13.879,D79&lt;1.75,C79&gt;=4.85),"virginica",IF(AND(B79&gt;=2.55,F79&lt;0.9,D79&gt;=0.75,B79&lt;3.35,C79&lt;4.85),"versicolor",IF(AND(G79&lt;7.498,F79&lt;0.405,G79&lt;13.879,D79&lt;1.75,C79&gt;=4.85),"virginica",IF(AND(G79&gt;=7.498,F79&lt;0.405,G79&lt;13.879,D79&lt;1.75,C79&gt;=4.85),"versicolor",IF(AND(G79&lt;5.656,B79&lt;2.55,F79&lt;0.9,D79&gt;=0.75,B79&lt;3.35,C79&lt;4.85),"virginica",IF(AND(G79&gt;=5.656,B79&lt;2.55,F79&lt;0.9,D79&gt;=0.75,B79&lt;3.35,C79&lt;4.85),"versicolor","shouldnthappen")))))))))))</f>
        <v>setosa</v>
      </c>
      <c r="BH79" s="1" t="str">
        <f aca="false">IF(AND(D79&lt;0.7),"setosa",IF(AND(D79&gt;=1.65,A79&lt;6.65,D79&gt;=0.7),"virginica",IF(AND(D79&lt;1.55,A79&gt;=6.65,D79&gt;=0.7),"versicolor",IF(AND(D79&gt;=1.55,A79&gt;=6.65,D79&gt;=0.7),"virginica",IF(AND(F79&gt;=0.529,D79&lt;1.65,A79&lt;6.65,D79&gt;=0.7),"versicolor",IF(AND(C79&gt;=5.35,F79&lt;0.529,D79&lt;1.65,A79&lt;6.65,D79&gt;=0.7),"virginica",IF(AND(G79&gt;=7.411,C79&lt;5.35,F79&lt;0.529,D79&lt;1.65,A79&lt;6.65,D79&gt;=0.7),"versicolor",IF(AND(G79&lt;6.927,G79&lt;7.411,C79&lt;5.35,F79&lt;0.529,D79&lt;1.65,A79&lt;6.65,D79&gt;=0.7),"versicolor",IF(AND(G79&gt;=6.927,G79&lt;7.411,C79&lt;5.35,F79&lt;0.529,D79&lt;1.65,A79&lt;6.65,D79&gt;=0.7),"virginica","shouldnthappen")))))))))</f>
        <v>setosa</v>
      </c>
      <c r="BI79" s="1" t="str">
        <f aca="false">IF(AND(D79&gt;=1.7),"virginica",IF(AND(D79&lt;0.7,D79&lt;1.7),"setosa",IF(AND(D79&lt;1.45,G79&lt;7.37,D79&gt;=0.7,D79&lt;1.7),"versicolor",IF(AND(D79&gt;=1.45,G79&lt;7.37,D79&gt;=0.7,D79&lt;1.7),"virginica",IF(AND(B79&gt;=2.65,G79&gt;=7.37,D79&gt;=0.7,D79&lt;1.7),"versicolor",IF(AND(C79&lt;5.05,B79&lt;2.65,G79&gt;=7.37,D79&gt;=0.7,D79&lt;1.7),"versicolor",IF(AND(C79&gt;=5.05,B79&lt;2.65,G79&gt;=7.37,D79&gt;=0.7,D79&lt;1.7),"virginica","shouldnthappen")))))))</f>
        <v>setosa</v>
      </c>
    </row>
    <row r="80" customFormat="false" ht="13.8" hidden="false" customHeight="false" outlineLevel="0" collapsed="false">
      <c r="A80" s="1" t="n">
        <v>4.6</v>
      </c>
      <c r="B80" s="1" t="n">
        <v>3.1</v>
      </c>
      <c r="C80" s="1" t="n">
        <v>1.5</v>
      </c>
      <c r="D80" s="1" t="n">
        <v>0.2</v>
      </c>
      <c r="E80" s="1" t="s">
        <v>94</v>
      </c>
      <c r="F80" s="1" t="n">
        <v>0.118963301181793</v>
      </c>
      <c r="G80" s="1" t="n">
        <v>14.1755086909048</v>
      </c>
      <c r="H80" s="11" t="str">
        <f aca="false">E80</f>
        <v>setosa</v>
      </c>
      <c r="I80" s="1" t="str">
        <f aca="false">INDEX(L80:BI80, MODE(MATCH(L80:BI80, L80:BI80, 0 )))</f>
        <v>setosa</v>
      </c>
      <c r="J80" s="12" t="n">
        <f aca="false">COUNTIF(L80:BI80, H80) / COUNTA(L80:BI80)</f>
        <v>1</v>
      </c>
      <c r="K80" s="13" t="n">
        <f aca="false">I80=H80</f>
        <v>1</v>
      </c>
      <c r="L80" s="1" t="str">
        <f aca="false">IF(AND(C80&lt;3.65,B80&gt;=3.35),"setosa",IF(AND(C80&gt;=3.65,B80&gt;=3.35),"virginica",IF(AND(C80&lt;2.35,C80&lt;4.85,B80&lt;3.35),"setosa",IF(AND(F80&gt;=0.899,C80&gt;=2.35,C80&lt;4.85,B80&lt;3.35),"virginica",IF(AND(G80&gt;=8.268,B80&lt;2.75,C80&gt;=4.85,B80&lt;3.35),"virginica",IF(AND(D80&lt;1.55,B80&gt;=2.75,C80&gt;=4.85,B80&lt;3.35),"versicolor",IF(AND(D80&gt;=1.55,B80&gt;=2.75,C80&gt;=4.85,B80&lt;3.35),"virginica",IF(AND(G80&lt;6.537,F80&lt;0.899,C80&gt;=2.35,C80&lt;4.85,B80&lt;3.35),"virginica",IF(AND(G80&gt;=6.537,F80&lt;0.899,C80&gt;=2.35,C80&lt;4.85,B80&lt;3.35),"versicolor",IF(AND(G80&lt;6.878,G80&lt;8.268,B80&lt;2.75,C80&gt;=4.85,B80&lt;3.35),"virginica",IF(AND(G80&gt;=6.878,G80&lt;8.268,B80&lt;2.75,C80&gt;=4.85,B80&lt;3.35),"versicolor","shouldnthappen")))))))))))</f>
        <v>setosa</v>
      </c>
      <c r="M80" s="1" t="str">
        <f aca="false">IF(AND(C80&lt;2.6),"setosa",IF(AND(D80&gt;=1.75,C80&gt;=2.6),"virginica",IF(AND(G80&lt;6.094,D80&lt;1.75,C80&gt;=2.6),"virginica",IF(AND(D80&lt;1.35,G80&gt;=6.094,D80&lt;1.75,C80&gt;=2.6),"versicolor",IF(AND(C80&lt;5.05,D80&gt;=1.35,G80&gt;=6.094,D80&lt;1.75,C80&gt;=2.6),"versicolor",IF(AND(C80&gt;=5.05,D80&gt;=1.35,G80&gt;=6.094,D80&lt;1.75,C80&gt;=2.6),"virginica","shouldnthappen"))))))</f>
        <v>setosa</v>
      </c>
      <c r="N80" s="1" t="str">
        <f aca="false">IF(AND(A80&lt;6.6,B80&gt;=3.45),"setosa",IF(AND(A80&gt;=6.6,B80&gt;=3.45),"virginica",IF(AND(D80&lt;0.7,C80&lt;4.75,B80&lt;3.45),"setosa",IF(AND(D80&gt;=0.7,C80&lt;4.75,B80&lt;3.45),"versicolor",IF(AND(C80&gt;=5.15,C80&gt;=4.75,B80&lt;3.45),"virginica",IF(AND(D80&gt;=1.7,A80&lt;6.5,C80&lt;5.15,C80&gt;=4.75,B80&lt;3.45),"virginica",IF(AND(C80&lt;5.05,A80&gt;=6.5,C80&lt;5.15,C80&gt;=4.75,B80&lt;3.45),"versicolor",IF(AND(C80&gt;=5.05,A80&gt;=6.5,C80&lt;5.15,C80&gt;=4.75,B80&lt;3.45),"virginica",IF(AND(G80&lt;7.498,D80&lt;1.7,A80&lt;6.5,C80&lt;5.15,C80&gt;=4.75,B80&lt;3.45),"virginica",IF(AND(G80&gt;=7.498,D80&lt;1.7,A80&lt;6.5,C80&lt;5.15,C80&gt;=4.75,B80&lt;3.45),"versicolor","shouldnthappen"))))))))))</f>
        <v>setosa</v>
      </c>
      <c r="O80" s="1" t="str">
        <f aca="false">IF(AND(D80&lt;0.75),"setosa",IF(AND(C80&lt;4.75,C80&lt;4.85,D80&gt;=0.75),"versicolor",IF(AND(A80&gt;=6.05,C80&gt;=4.85,D80&gt;=0.75),"virginica",IF(AND(D80&lt;1.6,C80&gt;=4.75,C80&lt;4.85,D80&gt;=0.75),"versicolor",IF(AND(D80&gt;=1.6,C80&gt;=4.75,C80&lt;4.85,D80&gt;=0.75),"virginica",IF(AND(A80&lt;5.9,A80&lt;6.05,C80&gt;=4.85,D80&gt;=0.75),"virginica",IF(AND(A80&gt;=5.9,A80&lt;6.05,C80&gt;=4.85,D80&gt;=0.75),"versicolor","shouldnthappen")))))))</f>
        <v>setosa</v>
      </c>
      <c r="P80" s="1" t="str">
        <f aca="false">IF(AND(D80&lt;0.75),"setosa",IF(AND(A80&lt;5.55,D80&gt;=0.75),"versicolor",IF(AND(D80&gt;=1.7,G80&lt;13.158,A80&gt;=5.55,D80&gt;=0.75),"virginica",IF(AND(B80&lt;2.45,D80&lt;1.7,G80&lt;13.158,A80&gt;=5.55,D80&gt;=0.75),"virginica",IF(AND(B80&gt;=2.45,D80&lt;1.7,G80&lt;13.158,A80&gt;=5.55,D80&gt;=0.75),"versicolor",IF(AND(B80&gt;=3.05,G80&lt;15.551,G80&gt;=13.158,A80&gt;=5.55,D80&gt;=0.75),"versicolor",IF(AND(B80&lt;2.9,G80&gt;=15.551,G80&gt;=13.158,A80&gt;=5.55,D80&gt;=0.75),"versicolor",IF(AND(B80&gt;=2.9,G80&gt;=15.551,G80&gt;=13.158,A80&gt;=5.55,D80&gt;=0.75),"virginica",IF(AND(D80&lt;1.3,G80&lt;14.221,B80&lt;3.05,G80&lt;15.551,G80&gt;=13.158,A80&gt;=5.55,D80&gt;=0.75),"versicolor",IF(AND(D80&gt;=1.3,G80&lt;14.221,B80&lt;3.05,G80&lt;15.551,G80&gt;=13.158,A80&gt;=5.55,D80&gt;=0.75),"virginica",IF(AND(C80&lt;4.9,G80&gt;=14.221,B80&lt;3.05,G80&lt;15.551,G80&gt;=13.158,A80&gt;=5.55,D80&gt;=0.75),"versicolor",IF(AND(C80&gt;=4.9,G80&gt;=14.221,B80&lt;3.05,G80&lt;15.551,G80&gt;=13.158,A80&gt;=5.55,D80&gt;=0.75),"virginica","shouldnthappen"))))))))))))</f>
        <v>setosa</v>
      </c>
      <c r="Q80" s="1" t="str">
        <f aca="false">IF(AND(C80&lt;2.6),"setosa",IF(AND(A80&gt;=4.95,C80&lt;4.75,C80&gt;=2.6),"versicolor",IF(AND(D80&gt;=1.75,C80&gt;=4.75,C80&gt;=2.6),"virginica",IF(AND(B80&lt;2.45,A80&lt;4.95,C80&lt;4.75,C80&gt;=2.6),"versicolor",IF(AND(B80&gt;=2.45,A80&lt;4.95,C80&lt;4.75,C80&gt;=2.6),"virginica",IF(AND(G80&lt;7.498,D80&lt;1.75,C80&gt;=4.75,C80&gt;=2.6),"virginica",IF(AND(F80&lt;0.417,G80&gt;=7.498,D80&lt;1.75,C80&gt;=4.75,C80&gt;=2.6),"versicolor",IF(AND(F80&lt;0.442,F80&gt;=0.417,G80&gt;=7.498,D80&lt;1.75,C80&gt;=4.75,C80&gt;=2.6),"virginica",IF(AND(F80&gt;=0.442,F80&gt;=0.417,G80&gt;=7.498,D80&lt;1.75,C80&gt;=4.75,C80&gt;=2.6),"versicolor","shouldnthappen")))))))))</f>
        <v>setosa</v>
      </c>
      <c r="R80" s="1" t="str">
        <f aca="false">IF(AND(D80&lt;0.75),"setosa",IF(AND(D80&lt;1.75,A80&gt;=6.25,D80&gt;=0.75),"versicolor",IF(AND(D80&gt;=1.75,A80&gt;=6.25,D80&gt;=0.75),"virginica",IF(AND(D80&lt;1.6,C80&lt;4.75,A80&lt;6.25,D80&gt;=0.75),"versicolor",IF(AND(D80&gt;=1.6,C80&lt;4.75,A80&lt;6.25,D80&gt;=0.75),"virginica",IF(AND(G80&lt;6.998,C80&gt;=4.75,A80&lt;6.25,D80&gt;=0.75),"virginica",IF(AND(A80&lt;6.05,G80&gt;=6.998,C80&gt;=4.75,A80&lt;6.25,D80&gt;=0.75),"versicolor",IF(AND(A80&gt;=6.05,G80&gt;=6.998,C80&gt;=4.75,A80&lt;6.25,D80&gt;=0.75),"virginica","shouldnthappen"))))))))</f>
        <v>setosa</v>
      </c>
      <c r="S80" s="1" t="str">
        <f aca="false">IF(AND(B80&gt;=3.05,A80&lt;5.45),"setosa",IF(AND(C80&lt;2.2,B80&lt;3.05,A80&lt;5.45),"setosa",IF(AND(C80&gt;=2.2,B80&lt;3.05,A80&lt;5.45),"versicolor",IF(AND(B80&lt;3.7,C80&lt;4.8,A80&gt;=5.45),"versicolor",IF(AND(B80&gt;=3.7,C80&lt;4.8,A80&gt;=5.45),"setosa",IF(AND(G80&lt;13.757,C80&lt;5.05,C80&gt;=4.8,A80&gt;=5.45),"virginica",IF(AND(G80&gt;=13.757,C80&lt;5.05,C80&gt;=4.8,A80&gt;=5.45),"versicolor",IF(AND(C80&gt;=5.15,C80&gt;=5.05,C80&gt;=4.8,A80&gt;=5.45),"virginica",IF(AND(A80&lt;5.95,C80&lt;5.15,C80&gt;=5.05,C80&gt;=4.8,A80&gt;=5.45),"virginica",IF(AND(D80&gt;=1.8,A80&gt;=5.95,C80&lt;5.15,C80&gt;=5.05,C80&gt;=4.8,A80&gt;=5.45),"virginica",IF(AND(B80&lt;2.75,D80&lt;1.8,A80&gt;=5.95,C80&lt;5.15,C80&gt;=5.05,C80&gt;=4.8,A80&gt;=5.45),"versicolor",IF(AND(B80&gt;=2.75,D80&lt;1.8,A80&gt;=5.95,C80&lt;5.15,C80&gt;=5.05,C80&gt;=4.8,A80&gt;=5.45),"virginica","shouldnthappen"))))))))))))</f>
        <v>setosa</v>
      </c>
      <c r="T80" s="1" t="str">
        <f aca="false">IF(AND(C80&lt;2.6),"setosa",IF(AND(D80&lt;1.65,C80&lt;4.75,C80&gt;=2.6),"versicolor",IF(AND(D80&gt;=1.65,C80&lt;4.75,C80&gt;=2.6),"virginica",IF(AND(G80&gt;=8.494,A80&lt;6.6,C80&gt;=4.75,C80&gt;=2.6),"virginica",IF(AND(C80&lt;5.2,A80&gt;=6.6,C80&gt;=4.75,C80&gt;=2.6),"versicolor",IF(AND(C80&gt;=5.2,A80&gt;=6.6,C80&gt;=4.75,C80&gt;=2.6),"virginica",IF(AND(A80&lt;5.95,G80&lt;8.494,A80&lt;6.6,C80&gt;=4.75,C80&gt;=2.6),"virginica",IF(AND(A80&gt;=5.95,G80&lt;8.494,A80&lt;6.6,C80&gt;=4.75,C80&gt;=2.6),"versicolor","shouldnthappen"))))))))</f>
        <v>setosa</v>
      </c>
      <c r="U80" s="1" t="str">
        <f aca="false">IF(AND(C80&lt;3.65,B80&gt;=3.35),"setosa",IF(AND(C80&gt;=3.65,B80&gt;=3.35),"virginica",IF(AND(C80&lt;2.35,A80&lt;6.25,B80&lt;3.35),"setosa",IF(AND(C80&lt;4.85,A80&gt;=6.25,B80&lt;3.35),"versicolor",IF(AND(G80&gt;=15.426,C80&gt;=2.35,A80&lt;6.25,B80&lt;3.35),"virginica",IF(AND(D80&gt;=1.55,C80&gt;=4.85,A80&gt;=6.25,B80&lt;3.35),"virginica",IF(AND(D80&lt;1.8,G80&lt;15.426,C80&gt;=2.35,A80&lt;6.25,B80&lt;3.35),"versicolor",IF(AND(D80&gt;=1.8,G80&lt;15.426,C80&gt;=2.35,A80&lt;6.25,B80&lt;3.35),"virginica",IF(AND(B80&lt;2.95,D80&lt;1.55,C80&gt;=4.85,A80&gt;=6.25,B80&lt;3.35),"virginica",IF(AND(B80&gt;=2.95,D80&lt;1.55,C80&gt;=4.85,A80&gt;=6.25,B80&lt;3.35),"versicolor","shouldnthappen"))))))))))</f>
        <v>setosa</v>
      </c>
      <c r="V80" s="1" t="str">
        <f aca="false">IF(AND(C80&lt;2.6),"setosa",IF(AND(C80&gt;=4.85,C80&gt;=2.6),"virginica",IF(AND(F80&gt;=0.9,C80&lt;4.85,C80&gt;=2.6),"virginica",IF(AND(G80&lt;5.656,F80&lt;0.9,C80&lt;4.85,C80&gt;=2.6),"virginica",IF(AND(G80&gt;=5.656,F80&lt;0.9,C80&lt;4.85,C80&gt;=2.6),"versicolor","shouldnthappen")))))</f>
        <v>setosa</v>
      </c>
      <c r="W80" s="1" t="str">
        <f aca="false">IF(AND(D80&gt;=1.75,G80&gt;=13.795),"virginica",IF(AND(D80&gt;=1.5,G80&gt;=12.335,G80&lt;13.795),"virginica",IF(AND(C80&lt;2.45,C80&lt;4.85,G80&lt;12.335,G80&lt;13.795),"setosa",IF(AND(C80&gt;=2.45,C80&lt;4.85,G80&lt;12.335,G80&lt;13.795),"versicolor",IF(AND(D80&gt;=1.7,C80&gt;=4.85,G80&lt;12.335,G80&lt;13.795),"virginica",IF(AND(B80&gt;=3.25,D80&lt;1.5,G80&gt;=12.335,G80&lt;13.795),"setosa",IF(AND(D80&lt;1,F80&lt;0.255,D80&lt;1.75,G80&gt;=13.795),"setosa",IF(AND(D80&gt;=1,F80&lt;0.255,D80&lt;1.75,G80&gt;=13.795),"versicolor",IF(AND(A80&lt;5.4,F80&gt;=0.255,D80&lt;1.75,G80&gt;=13.795),"setosa",IF(AND(A80&gt;=5.4,F80&gt;=0.255,D80&lt;1.75,G80&gt;=13.795),"versicolor",IF(AND(A80&lt;6.15,D80&lt;1.7,C80&gt;=4.85,G80&lt;12.335,G80&lt;13.795),"versicolor",IF(AND(A80&gt;=6.15,D80&lt;1.7,C80&gt;=4.85,G80&lt;12.335,G80&lt;13.795),"virginica",IF(AND(C80&lt;5,B80&lt;3.25,D80&lt;1.5,G80&gt;=12.335,G80&lt;13.795),"versicolor",IF(AND(C80&gt;=5,B80&lt;3.25,D80&lt;1.5,G80&gt;=12.335,G80&lt;13.795),"virginica","shouldnthappen"))))))))))))))</f>
        <v>setosa</v>
      </c>
      <c r="X80" s="1" t="str">
        <f aca="false">IF(AND(C80&lt;2.5,A80&lt;5.55),"setosa",IF(AND(F80&lt;0.096,A80&gt;=5.55),"virginica",IF(AND(D80&lt;1.6,C80&gt;=2.5,A80&lt;5.55),"versicolor",IF(AND(D80&gt;=1.6,C80&gt;=2.5,A80&lt;5.55),"virginica",IF(AND(F80&gt;=0.156,C80&lt;4.75,F80&gt;=0.096,A80&gt;=5.55),"versicolor",IF(AND(D80&gt;=1.75,C80&gt;=4.75,F80&gt;=0.096,A80&gt;=5.55),"virginica",IF(AND(B80&lt;3.3,F80&lt;0.156,C80&lt;4.75,F80&gt;=0.096,A80&gt;=5.55),"versicolor",IF(AND(B80&gt;=3.3,F80&lt;0.156,C80&lt;4.75,F80&gt;=0.096,A80&gt;=5.55),"setosa",IF(AND(B80&lt;2.45,A80&lt;6.05,D80&lt;1.75,C80&gt;=4.75,F80&gt;=0.096,A80&gt;=5.55),"virginica",IF(AND(B80&gt;=2.45,A80&lt;6.05,D80&lt;1.75,C80&gt;=4.75,F80&gt;=0.096,A80&gt;=5.55),"versicolor",IF(AND(F80&lt;0.205,A80&gt;=6.05,D80&lt;1.75,C80&gt;=4.75,F80&gt;=0.096,A80&gt;=5.55),"versicolor",IF(AND(F80&gt;=0.205,A80&gt;=6.05,D80&lt;1.75,C80&gt;=4.75,F80&gt;=0.096,A80&gt;=5.55),"virginica","shouldnthappen"))))))))))))</f>
        <v>setosa</v>
      </c>
      <c r="Y80" s="1" t="str">
        <f aca="false">IF(AND(C80&lt;2.35,A80&lt;5.55),"setosa",IF(AND(C80&gt;=5.05,A80&gt;=5.55),"virginica",IF(AND(D80&lt;1.6,C80&gt;=2.35,A80&lt;5.55),"versicolor",IF(AND(D80&gt;=1.6,C80&gt;=2.35,A80&lt;5.55),"virginica",IF(AND(D80&gt;=1.75,C80&lt;5.05,A80&gt;=5.55),"virginica",IF(AND(B80&gt;=3.55,D80&lt;1.75,C80&lt;5.05,A80&gt;=5.55),"setosa",IF(AND(G80&lt;6.3,B80&lt;3.55,D80&lt;1.75,C80&lt;5.05,A80&gt;=5.55),"virginica",IF(AND(G80&gt;=6.3,B80&lt;3.55,D80&lt;1.75,C80&lt;5.05,A80&gt;=5.55),"versicolor","shouldnthappen"))))))))</f>
        <v>setosa</v>
      </c>
      <c r="Z80" s="1" t="str">
        <f aca="false">IF(AND(D80&lt;0.75),"setosa",IF(AND(B80&gt;=2.55,C80&lt;4.85,D80&gt;=0.75),"versicolor",IF(AND(D80&gt;=1.7,C80&gt;=4.85,D80&gt;=0.75),"virginica",IF(AND(D80&lt;1.6,B80&lt;2.55,C80&lt;4.85,D80&gt;=0.75),"versicolor",IF(AND(D80&gt;=1.6,B80&lt;2.55,C80&lt;4.85,D80&gt;=0.75),"virginica",IF(AND(B80&lt;2.65,D80&lt;1.7,C80&gt;=4.85,D80&gt;=0.75),"virginica",IF(AND(F80&lt;0.325,B80&gt;=2.65,D80&lt;1.7,C80&gt;=4.85,D80&gt;=0.75),"virginica",IF(AND(G80&lt;10.717,F80&gt;=0.325,B80&gt;=2.65,D80&lt;1.7,C80&gt;=4.85,D80&gt;=0.75),"versicolor",IF(AND(G80&gt;=10.717,F80&gt;=0.325,B80&gt;=2.65,D80&lt;1.7,C80&gt;=4.85,D80&gt;=0.75),"virginica","shouldnthappen")))))))))</f>
        <v>setosa</v>
      </c>
      <c r="AA80" s="1" t="str">
        <f aca="false">IF(AND(D80&lt;0.75),"setosa",IF(AND(D80&gt;=1.75,D80&gt;=0.75),"virginica",IF(AND(F80&gt;=0.455,D80&lt;1.75,D80&gt;=0.75),"versicolor",IF(AND(D80&lt;1.45,F80&lt;0.455,D80&lt;1.75,D80&gt;=0.75),"versicolor",IF(AND(F80&lt;0.247,D80&gt;=1.45,F80&lt;0.455,D80&lt;1.75,D80&gt;=0.75),"versicolor",IF(AND(F80&gt;=0.247,D80&gt;=1.45,F80&lt;0.455,D80&lt;1.75,D80&gt;=0.75),"virginica","shouldnthappen"))))))</f>
        <v>setosa</v>
      </c>
      <c r="AB80" s="1" t="str">
        <f aca="false">IF(AND(F80&gt;=0.221,B80&gt;=3.35),"setosa",IF(AND(A80&lt;5.3,F80&gt;=0.683,B80&lt;3.35),"setosa",IF(AND(A80&lt;6.45,F80&lt;0.221,B80&gt;=3.35),"setosa",IF(AND(A80&gt;=6.45,F80&lt;0.221,B80&gt;=3.35),"virginica",IF(AND(G80&lt;6.3,A80&lt;6.25,F80&lt;0.683,B80&lt;3.35),"virginica",IF(AND(G80&lt;13.795,A80&gt;=6.25,F80&lt;0.683,B80&lt;3.35),"virginica",IF(AND(D80&lt;1.65,A80&gt;=5.3,F80&gt;=0.683,B80&lt;3.35),"versicolor",IF(AND(D80&gt;=1.65,A80&gt;=5.3,F80&gt;=0.683,B80&lt;3.35),"virginica",IF(AND(D80&lt;0.6,G80&gt;=6.3,A80&lt;6.25,F80&lt;0.683,B80&lt;3.35),"setosa",IF(AND(D80&lt;1.7,G80&gt;=13.795,A80&gt;=6.25,F80&lt;0.683,B80&lt;3.35),"versicolor",IF(AND(D80&gt;=1.7,G80&gt;=13.795,A80&gt;=6.25,F80&lt;0.683,B80&lt;3.35),"virginica",IF(AND(C80&gt;=5.35,D80&gt;=0.6,G80&gt;=6.3,A80&lt;6.25,F80&lt;0.683,B80&lt;3.35),"virginica",IF(AND(D80&lt;1.75,C80&lt;5.35,D80&gt;=0.6,G80&gt;=6.3,A80&lt;6.25,F80&lt;0.683,B80&lt;3.35),"versicolor",IF(AND(D80&gt;=1.75,C80&lt;5.35,D80&gt;=0.6,G80&gt;=6.3,A80&lt;6.25,F80&lt;0.683,B80&lt;3.35),"virginica","shouldnthappen"))))))))))))))</f>
        <v>setosa</v>
      </c>
      <c r="AC80" s="1" t="str">
        <f aca="false">IF(AND(B80&gt;=3.3),"setosa",IF(AND(C80&lt;2.45,D80&lt;1.55,B80&lt;3.3),"setosa",IF(AND(F80&gt;=0.211,D80&gt;=1.55,B80&lt;3.3),"virginica",IF(AND(C80&lt;4.9,C80&gt;=2.45,D80&lt;1.55,B80&lt;3.3),"versicolor",IF(AND(C80&gt;=4.9,C80&gt;=2.45,D80&lt;1.55,B80&lt;3.3),"virginica",IF(AND(F80&lt;0.138,F80&lt;0.211,D80&gt;=1.55,B80&lt;3.3),"virginica",IF(AND(F80&gt;=0.138,F80&lt;0.211,D80&gt;=1.55,B80&lt;3.3),"versicolor","shouldnthappen")))))))</f>
        <v>setosa</v>
      </c>
      <c r="AD80" s="1" t="str">
        <f aca="false">IF(AND(D80&gt;=1.75),"virginica",IF(AND(D80&lt;0.75,D80&lt;1.75),"setosa",IF(AND(D80&lt;1.35,D80&gt;=0.75,D80&lt;1.75),"versicolor",IF(AND(B80&lt;2.6,C80&lt;4.85,D80&gt;=1.35,D80&gt;=0.75,D80&lt;1.75),"virginica",IF(AND(B80&gt;=2.6,C80&lt;4.85,D80&gt;=1.35,D80&gt;=0.75,D80&lt;1.75),"versicolor",IF(AND(A80&lt;6.4,C80&gt;=4.85,D80&gt;=1.35,D80&gt;=0.75,D80&lt;1.75),"virginica",IF(AND(A80&gt;=6.4,C80&gt;=4.85,D80&gt;=1.35,D80&gt;=0.75,D80&lt;1.75),"versicolor","shouldnthappen")))))))</f>
        <v>setosa</v>
      </c>
      <c r="AE80" s="1" t="str">
        <f aca="false">IF(AND(C80&lt;2.45),"setosa",IF(AND(F80&lt;0.07,C80&gt;=2.45),"virginica",IF(AND(A80&gt;=5,C80&lt;4.75,F80&gt;=0.07,C80&gt;=2.45),"versicolor",IF(AND(F80&lt;0.182,C80&gt;=4.75,F80&gt;=0.07,C80&gt;=2.45),"versicolor",IF(AND(B80&lt;2.45,A80&lt;5,C80&lt;4.75,F80&gt;=0.07,C80&gt;=2.45),"versicolor",IF(AND(B80&gt;=2.45,A80&lt;5,C80&lt;4.75,F80&gt;=0.07,C80&gt;=2.45),"virginica",IF(AND(F80&gt;=0.468,F80&gt;=0.182,C80&gt;=4.75,F80&gt;=0.07,C80&gt;=2.45),"virginica",IF(AND(A80&gt;=6.85,F80&lt;0.468,F80&gt;=0.182,C80&gt;=4.75,F80&gt;=0.07,C80&gt;=2.45),"virginica",IF(AND(B80&lt;2.6,A80&lt;6.85,F80&lt;0.468,F80&gt;=0.182,C80&gt;=4.75,F80&gt;=0.07,C80&gt;=2.45),"virginica",IF(AND(B80&gt;=2.6,A80&lt;6.85,F80&lt;0.468,F80&gt;=0.182,C80&gt;=4.75,F80&gt;=0.07,C80&gt;=2.45),"versicolor","shouldnthappen"))))))))))</f>
        <v>setosa</v>
      </c>
      <c r="AF80" s="1" t="str">
        <f aca="false">IF(AND(D80&lt;0.75,A80&lt;5.45),"setosa",IF(AND(D80&gt;=1.75,A80&gt;=5.45),"virginica",IF(AND(G80&lt;6.094,D80&gt;=0.75,A80&lt;5.45),"virginica",IF(AND(G80&gt;=6.094,D80&gt;=0.75,A80&lt;5.45),"versicolor",IF(AND(C80&lt;2.75,D80&lt;1.75,A80&gt;=5.45),"setosa",IF(AND(D80&lt;1.45,C80&gt;=2.75,D80&lt;1.75,A80&gt;=5.45),"versicolor",IF(AND(B80&lt;2.75,D80&gt;=1.45,C80&gt;=2.75,D80&lt;1.75,A80&gt;=5.45),"versicolor",IF(AND(C80&lt;5.05,B80&gt;=2.75,D80&gt;=1.45,C80&gt;=2.75,D80&lt;1.75,A80&gt;=5.45),"versicolor",IF(AND(C80&gt;=5.05,B80&gt;=2.75,D80&gt;=1.45,C80&gt;=2.75,D80&lt;1.75,A80&gt;=5.45),"virginica","shouldnthappen")))))))))</f>
        <v>setosa</v>
      </c>
      <c r="AG80" s="1" t="str">
        <f aca="false">IF(AND(D80&lt;0.65,G80&lt;8.868,A80&lt;5.3),"setosa",IF(AND(C80&lt;2.6,G80&gt;=8.868,A80&lt;5.3),"setosa",IF(AND(C80&gt;=2.6,G80&gt;=8.868,A80&lt;5.3),"versicolor",IF(AND(C80&gt;=4.95,D80&lt;1.55,A80&gt;=5.3),"virginica",IF(AND(G80&lt;13.795,D80&gt;=1.55,A80&gt;=5.3),"virginica",IF(AND(C80&lt;3.75,D80&gt;=0.65,G80&lt;8.868,A80&lt;5.3),"versicolor",IF(AND(C80&gt;=3.75,D80&gt;=0.65,G80&lt;8.868,A80&lt;5.3),"virginica",IF(AND(C80&lt;2.6,C80&lt;4.95,D80&lt;1.55,A80&gt;=5.3),"setosa",IF(AND(C80&gt;=2.6,C80&lt;4.95,D80&lt;1.55,A80&gt;=5.3),"versicolor",IF(AND(C80&lt;4.75,G80&gt;=13.795,D80&gt;=1.55,A80&gt;=5.3),"versicolor",IF(AND(C80&gt;=4.75,G80&gt;=13.795,D80&gt;=1.55,A80&gt;=5.3),"virginica","shouldnthappen")))))))))))</f>
        <v>setosa</v>
      </c>
      <c r="AH80" s="1" t="str">
        <f aca="false">IF(AND(D80&lt;0.75),"setosa",IF(AND(C80&lt;4.75,D80&gt;=0.75),"versicolor",IF(AND(G80&lt;13.757,C80&gt;=4.75,D80&gt;=0.75),"virginica",IF(AND(B80&lt;3.05,G80&gt;=13.757,C80&gt;=4.75,D80&gt;=0.75),"virginica",IF(AND(A80&lt;6.65,B80&gt;=3.05,G80&gt;=13.757,C80&gt;=4.75,D80&gt;=0.75),"virginica",IF(AND(A80&gt;=6.65,B80&gt;=3.05,G80&gt;=13.757,C80&gt;=4.75,D80&gt;=0.75),"versicolor","shouldnthappen"))))))</f>
        <v>setosa</v>
      </c>
      <c r="AI80" s="1" t="str">
        <f aca="false">IF(AND(D80&lt;0.7),"setosa",IF(AND(C80&lt;4.75,D80&gt;=0.7),"versicolor",IF(AND(A80&lt;6.6,F80&lt;0.482,C80&gt;=4.75,D80&gt;=0.7),"virginica",IF(AND(C80&gt;=4.95,F80&gt;=0.482,C80&gt;=4.75,D80&gt;=0.7),"virginica",IF(AND(D80&lt;1.9,A80&gt;=6.6,F80&lt;0.482,C80&gt;=4.75,D80&gt;=0.7),"versicolor",IF(AND(D80&gt;=1.9,A80&gt;=6.6,F80&lt;0.482,C80&gt;=4.75,D80&gt;=0.7),"virginica",IF(AND(F80&gt;=0.766,C80&lt;4.95,F80&gt;=0.482,C80&gt;=4.75,D80&gt;=0.7),"virginica",IF(AND(B80&lt;2.95,F80&lt;0.766,C80&lt;4.95,F80&gt;=0.482,C80&gt;=4.75,D80&gt;=0.7),"virginica",IF(AND(B80&gt;=2.95,F80&lt;0.766,C80&lt;4.95,F80&gt;=0.482,C80&gt;=4.75,D80&gt;=0.7),"versicolor","shouldnthappen")))))))))</f>
        <v>setosa</v>
      </c>
      <c r="AJ80" s="1" t="str">
        <f aca="false">IF(AND(C80&lt;2.45,C80&lt;4.75),"setosa",IF(AND(D80&gt;=1.65,C80&gt;=4.75),"virginica",IF(AND(A80&lt;4.95,C80&gt;=2.45,C80&lt;4.75),"virginica",IF(AND(A80&gt;=4.95,C80&gt;=2.45,C80&lt;4.75),"versicolor",IF(AND(B80&lt;2.95,D80&lt;1.65,C80&gt;=4.75),"virginica",IF(AND(B80&gt;=2.95,D80&lt;1.65,C80&gt;=4.75),"versicolor","shouldnthappen"))))))</f>
        <v>setosa</v>
      </c>
      <c r="AK80" s="1" t="str">
        <f aca="false">IF(AND(D80&lt;0.75,A80&lt;5.45),"setosa",IF(AND(B80&lt;2.45,D80&gt;=0.75,A80&lt;5.45),"versicolor",IF(AND(A80&gt;=5.55,C80&lt;4.75,A80&gt;=5.45),"versicolor",IF(AND(C80&gt;=5.15,C80&gt;=4.75,A80&gt;=5.45),"virginica",IF(AND(G80&lt;6.094,B80&gt;=2.45,D80&gt;=0.75,A80&lt;5.45),"virginica",IF(AND(G80&gt;=6.094,B80&gt;=2.45,D80&gt;=0.75,A80&lt;5.45),"versicolor",IF(AND(D80&lt;0.6,A80&lt;5.55,C80&lt;4.75,A80&gt;=5.45),"setosa",IF(AND(D80&gt;=0.6,A80&lt;5.55,C80&lt;4.75,A80&gt;=5.45),"versicolor",IF(AND(C80&lt;4.95,C80&lt;5.15,C80&gt;=4.75,A80&gt;=5.45),"virginica",IF(AND(G80&lt;12.627,C80&lt;5.05,C80&gt;=4.95,C80&lt;5.15,C80&gt;=4.75,A80&gt;=5.45),"virginica",IF(AND(G80&gt;=12.627,C80&lt;5.05,C80&gt;=4.95,C80&lt;5.15,C80&gt;=4.75,A80&gt;=5.45),"versicolor",IF(AND(D80&lt;1.7,C80&gt;=5.05,C80&gt;=4.95,C80&lt;5.15,C80&gt;=4.75,A80&gt;=5.45),"versicolor",IF(AND(D80&gt;=1.7,C80&gt;=5.05,C80&gt;=4.95,C80&lt;5.15,C80&gt;=4.75,A80&gt;=5.45),"virginica","shouldnthappen")))))))))))))</f>
        <v>setosa</v>
      </c>
      <c r="AL80" s="1" t="str">
        <f aca="false">IF(AND(B80&lt;2.45,B80&lt;3.15),"versicolor",IF(AND(D80&lt;0.95,G80&lt;15.141,B80&gt;=3.15),"setosa",IF(AND(G80&lt;15.429,G80&gt;=15.141,B80&gt;=3.15),"versicolor",IF(AND(G80&gt;=15.429,G80&gt;=15.141,B80&gt;=3.15),"virginica",IF(AND(C80&lt;2.3,C80&lt;4.75,B80&gt;=2.45,B80&lt;3.15),"setosa",IF(AND(G80&gt;=16.072,C80&gt;=4.75,B80&gt;=2.45,B80&lt;3.15),"versicolor",IF(AND(G80&lt;11.833,D80&gt;=0.95,G80&lt;15.141,B80&gt;=3.15),"virginica",IF(AND(A80&lt;5,C80&gt;=2.3,C80&lt;4.75,B80&gt;=2.45,B80&lt;3.15),"virginica",IF(AND(A80&gt;=5,C80&gt;=2.3,C80&lt;4.75,B80&gt;=2.45,B80&lt;3.15),"versicolor",IF(AND(G80&lt;14.342,G80&gt;=11.833,D80&gt;=0.95,G80&lt;15.141,B80&gt;=3.15),"versicolor",IF(AND(G80&gt;=14.342,G80&gt;=11.833,D80&gt;=0.95,G80&lt;15.141,B80&gt;=3.15),"virginica",IF(AND(G80&lt;13.757,F80&gt;=0.741,G80&lt;16.072,C80&gt;=4.75,B80&gt;=2.45,B80&lt;3.15),"virginica",IF(AND(F80&gt;=0.546,A80&lt;6.15,F80&lt;0.741,G80&lt;16.072,C80&gt;=4.75,B80&gt;=2.45,B80&lt;3.15),"virginica",IF(AND(D80&gt;=1.75,A80&gt;=6.15,F80&lt;0.741,G80&lt;16.072,C80&gt;=4.75,B80&gt;=2.45,B80&lt;3.15),"virginica",IF(AND(C80&lt;4.85,G80&gt;=13.757,F80&gt;=0.741,G80&lt;16.072,C80&gt;=4.75,B80&gt;=2.45,B80&lt;3.15),"virginica",IF(AND(C80&gt;=4.85,G80&gt;=13.757,F80&gt;=0.741,G80&lt;16.072,C80&gt;=4.75,B80&gt;=2.45,B80&lt;3.15),"versicolor",IF(AND(F80&lt;0.331,F80&lt;0.546,A80&lt;6.15,F80&lt;0.741,G80&lt;16.072,C80&gt;=4.75,B80&gt;=2.45,B80&lt;3.15),"virginica",IF(AND(F80&gt;=0.331,F80&lt;0.546,A80&lt;6.15,F80&lt;0.741,G80&lt;16.072,C80&gt;=4.75,B80&gt;=2.45,B80&lt;3.15),"versicolor",IF(AND(G80&lt;10.661,D80&lt;1.75,A80&gt;=6.15,F80&lt;0.741,G80&lt;16.072,C80&gt;=4.75,B80&gt;=2.45,B80&lt;3.15),"virginica",IF(AND(G80&gt;=10.661,D80&lt;1.75,A80&gt;=6.15,F80&lt;0.741,G80&lt;16.072,C80&gt;=4.75,B80&gt;=2.45,B80&lt;3.15),"versicolor","shouldnthappen"))))))))))))))))))))</f>
        <v>setosa</v>
      </c>
      <c r="AM80" s="1" t="str">
        <f aca="false">IF(AND(D80&lt;1.35,F80&gt;=0.917),"setosa",IF(AND(D80&gt;=1.35,F80&gt;=0.917),"virginica",IF(AND(D80&lt;0.75,D80&lt;1.55,F80&lt;0.917),"setosa",IF(AND(C80&gt;=4.8,D80&gt;=1.55,F80&lt;0.917),"virginica",IF(AND(A80&lt;5.95,D80&gt;=0.75,D80&lt;1.55,F80&lt;0.917),"versicolor",IF(AND(F80&lt;0.473,C80&lt;4.8,D80&gt;=1.55,F80&lt;0.917),"virginica",IF(AND(F80&gt;=0.473,C80&lt;4.8,D80&gt;=1.55,F80&lt;0.917),"versicolor",IF(AND(C80&lt;4.95,A80&gt;=5.95,D80&gt;=0.75,D80&lt;1.55,F80&lt;0.917),"versicolor",IF(AND(C80&gt;=4.95,A80&gt;=5.95,D80&gt;=0.75,D80&lt;1.55,F80&lt;0.917),"virginica","shouldnthappen")))))))))</f>
        <v>setosa</v>
      </c>
      <c r="AN80" s="1" t="str">
        <f aca="false">IF(AND(D80&lt;0.75,A80&lt;5.45),"setosa",IF(AND(D80&lt;1.55,D80&gt;=0.75,A80&lt;5.45),"versicolor",IF(AND(D80&gt;=1.55,D80&gt;=0.75,A80&lt;5.45),"virginica",IF(AND(A80&gt;=5.75,C80&lt;4.75,A80&gt;=5.45),"versicolor",IF(AND(F80&lt;0.361,C80&gt;=4.75,A80&gt;=5.45),"virginica",IF(AND(C80&lt;2.6,A80&lt;5.75,C80&lt;4.75,A80&gt;=5.45),"setosa",IF(AND(C80&gt;=2.6,A80&lt;5.75,C80&lt;4.75,A80&gt;=5.45),"versicolor",IF(AND(D80&gt;=1.7,F80&gt;=0.361,C80&gt;=4.75,A80&gt;=5.45),"virginica",IF(AND(B80&lt;2.65,D80&lt;1.7,F80&gt;=0.361,C80&gt;=4.75,A80&gt;=5.45),"virginica",IF(AND(A80&lt;7.05,B80&gt;=2.65,D80&lt;1.7,F80&gt;=0.361,C80&gt;=4.75,A80&gt;=5.45),"versicolor",IF(AND(A80&gt;=7.05,B80&gt;=2.65,D80&lt;1.7,F80&gt;=0.361,C80&gt;=4.75,A80&gt;=5.45),"virginica","shouldnthappen")))))))))))</f>
        <v>setosa</v>
      </c>
      <c r="AO80" s="1" t="str">
        <f aca="false">IF(AND(D80&lt;0.7),"setosa",IF(AND(A80&lt;4.95,C80&lt;4.85,D80&gt;=0.7),"virginica",IF(AND(A80&gt;=4.95,C80&lt;4.85,D80&gt;=0.7),"versicolor",IF(AND(D80&gt;=1.7,C80&gt;=4.85,D80&gt;=0.7),"virginica",IF(AND(F80&lt;0.325,D80&lt;1.7,C80&gt;=4.85,D80&gt;=0.7),"virginica",IF(AND(D80&lt;1.55,F80&gt;=0.325,D80&lt;1.7,C80&gt;=4.85,D80&gt;=0.7),"virginica",IF(AND(D80&gt;=1.55,F80&gt;=0.325,D80&lt;1.7,C80&gt;=4.85,D80&gt;=0.7),"versicolor","shouldnthappen")))))))</f>
        <v>setosa</v>
      </c>
      <c r="AP80" s="1" t="str">
        <f aca="false">IF(AND(D80&lt;0.75),"setosa",IF(AND(C80&lt;4.85,D80&gt;=0.75),"versicolor",IF(AND(G80&gt;=8.277,C80&gt;=4.85,D80&gt;=0.75),"virginica",IF(AND(F80&gt;=0.633,G80&lt;8.277,C80&gt;=4.85,D80&gt;=0.75),"virginica",IF(AND(G80&lt;7.61,F80&lt;0.633,G80&lt;8.277,C80&gt;=4.85,D80&gt;=0.75),"virginica",IF(AND(G80&gt;=7.61,F80&lt;0.633,G80&lt;8.277,C80&gt;=4.85,D80&gt;=0.75),"versicolor","shouldnthappen"))))))</f>
        <v>setosa</v>
      </c>
      <c r="AQ80" s="1" t="str">
        <f aca="false">IF(AND(C80&lt;2.65,A80&gt;=5.45,C80&lt;4.75),"setosa",IF(AND(C80&gt;=2.65,A80&gt;=5.45,C80&lt;4.75),"versicolor",IF(AND(B80&lt;2.9,C80&lt;4.85,C80&gt;=4.75),"versicolor",IF(AND(B80&gt;=2.9,C80&lt;4.85,C80&gt;=4.75),"virginica",IF(AND(D80&lt;1.7,C80&gt;=4.85,C80&gt;=4.75),"versicolor",IF(AND(D80&gt;=1.7,C80&gt;=4.85,C80&gt;=4.75),"virginica",IF(AND(C80&lt;2.45,G80&lt;14.126,A80&lt;5.45,C80&lt;4.75),"setosa",IF(AND(C80&gt;=2.45,G80&lt;14.126,A80&lt;5.45,C80&lt;4.75),"versicolor",IF(AND(C80&lt;2.4,G80&gt;=14.126,A80&lt;5.45,C80&lt;4.75),"setosa",IF(AND(C80&gt;=2.4,G80&gt;=14.126,A80&lt;5.45,C80&lt;4.75),"versicolor","shouldnthappen"))))))))))</f>
        <v>setosa</v>
      </c>
      <c r="AR80" s="1" t="str">
        <f aca="false">IF(AND(C80&lt;2.45,C80&lt;4.85),"setosa",IF(AND(C80&gt;=5.15,C80&gt;=4.85),"virginica",IF(AND(A80&gt;=4.95,C80&gt;=2.45,C80&lt;4.85),"versicolor",IF(AND(D80&lt;1.35,A80&lt;4.95,C80&gt;=2.45,C80&lt;4.85),"versicolor",IF(AND(D80&gt;=1.35,A80&lt;4.95,C80&gt;=2.45,C80&lt;4.85),"virginica",IF(AND(F80&lt;0.35,G80&lt;12.751,C80&lt;5.15,C80&gt;=4.85),"virginica",IF(AND(A80&lt;6.5,G80&gt;=12.751,C80&lt;5.15,C80&gt;=4.85),"virginica",IF(AND(A80&gt;=6.5,G80&gt;=12.751,C80&lt;5.15,C80&gt;=4.85),"versicolor",IF(AND(B80&gt;=2.75,F80&gt;=0.35,G80&lt;12.751,C80&lt;5.15,C80&gt;=4.85),"virginica",IF(AND(C80&lt;5.05,B80&lt;2.75,F80&gt;=0.35,G80&lt;12.751,C80&lt;5.15,C80&gt;=4.85),"virginica",IF(AND(C80&gt;=5.05,B80&lt;2.75,F80&gt;=0.35,G80&lt;12.751,C80&lt;5.15,C80&gt;=4.85),"versicolor","shouldnthappen")))))))))))</f>
        <v>setosa</v>
      </c>
      <c r="AS80" s="1" t="str">
        <f aca="false">IF(AND(F80&gt;=0.9,B80&lt;3.05),"virginica",IF(AND(A80&lt;5.9,B80&gt;=3.05),"setosa",IF(AND(D80&lt;1.65,A80&gt;=5.9,B80&gt;=3.05),"versicolor",IF(AND(D80&gt;=1.65,A80&gt;=5.9,B80&gt;=3.05),"virginica",IF(AND(D80&gt;=1.75,C80&gt;=4.85,F80&lt;0.9,B80&lt;3.05),"virginica",IF(AND(C80&lt;2.2,B80&lt;2.95,C80&lt;4.85,F80&lt;0.9,B80&lt;3.05),"setosa",IF(AND(C80&gt;=2.2,B80&lt;2.95,C80&lt;4.85,F80&lt;0.9,B80&lt;3.05),"versicolor",IF(AND(C80&lt;2.8,B80&gt;=2.95,C80&lt;4.85,F80&lt;0.9,B80&lt;3.05),"setosa",IF(AND(C80&gt;=2.8,B80&gt;=2.95,C80&lt;4.85,F80&lt;0.9,B80&lt;3.05),"versicolor",IF(AND(G80&lt;13.879,D80&lt;1.75,C80&gt;=4.85,F80&lt;0.9,B80&lt;3.05),"virginica",IF(AND(G80&gt;=13.879,D80&lt;1.75,C80&gt;=4.85,F80&lt;0.9,B80&lt;3.05),"versicolor","shouldnthappen")))))))))))</f>
        <v>setosa</v>
      </c>
      <c r="AT80" s="1" t="str">
        <f aca="false">IF(AND(D80&lt;0.75),"setosa",IF(AND(D80&gt;=1.75,D80&gt;=0.75),"virginica",IF(AND(D80&lt;1.45,G80&lt;7.37,D80&lt;1.75,D80&gt;=0.75),"versicolor",IF(AND(D80&gt;=1.45,G80&lt;7.37,D80&lt;1.75,D80&gt;=0.75),"virginica",IF(AND(C80&lt;5.45,G80&gt;=7.37,D80&lt;1.75,D80&gt;=0.75),"versicolor",IF(AND(C80&gt;=5.45,G80&gt;=7.37,D80&lt;1.75,D80&gt;=0.75),"virginica","shouldnthappen"))))))</f>
        <v>setosa</v>
      </c>
      <c r="AU80" s="1" t="str">
        <f aca="false">IF(AND(D80&lt;0.7),"setosa",IF(AND(D80&gt;=1.7,A80&gt;=6.15,D80&gt;=0.7),"virginica",IF(AND(B80&gt;=2.55,C80&lt;4.75,A80&lt;6.15,D80&gt;=0.7),"versicolor",IF(AND(D80&gt;=1.7,C80&gt;=4.75,A80&lt;6.15,D80&gt;=0.7),"virginica",IF(AND(C80&lt;5.25,D80&lt;1.7,A80&gt;=6.15,D80&gt;=0.7),"versicolor",IF(AND(C80&gt;=5.25,D80&lt;1.7,A80&gt;=6.15,D80&gt;=0.7),"virginica",IF(AND(C80&lt;4.25,B80&lt;2.55,C80&lt;4.75,A80&lt;6.15,D80&gt;=0.7),"versicolor",IF(AND(C80&gt;=4.25,B80&lt;2.55,C80&lt;4.75,A80&lt;6.15,D80&gt;=0.7),"virginica",IF(AND(B80&lt;2.65,D80&lt;1.7,C80&gt;=4.75,A80&lt;6.15,D80&gt;=0.7),"virginica",IF(AND(B80&gt;=2.65,D80&lt;1.7,C80&gt;=4.75,A80&lt;6.15,D80&gt;=0.7),"versicolor","shouldnthappen"))))))))))</f>
        <v>setosa</v>
      </c>
      <c r="AV80" s="1" t="str">
        <f aca="false">IF(AND(D80&lt;0.75),"setosa",IF(AND(F80&gt;=0.899,D80&gt;=0.75),"virginica",IF(AND(D80&lt;1.65,A80&lt;6.05,F80&lt;0.899,D80&gt;=0.75),"versicolor",IF(AND(D80&gt;=1.65,A80&lt;6.05,F80&lt;0.899,D80&gt;=0.75),"virginica",IF(AND(C80&gt;=5.05,A80&gt;=6.05,F80&lt;0.899,D80&gt;=0.75),"virginica",IF(AND(G80&gt;=13.757,C80&lt;5.05,A80&gt;=6.05,F80&lt;0.899,D80&gt;=0.75),"versicolor",IF(AND(D80&lt;1.6,G80&lt;13.757,C80&lt;5.05,A80&gt;=6.05,F80&lt;0.899,D80&gt;=0.75),"versicolor",IF(AND(D80&gt;=1.6,G80&lt;13.757,C80&lt;5.05,A80&gt;=6.05,F80&lt;0.899,D80&gt;=0.75),"virginica","shouldnthappen"))))))))</f>
        <v>setosa</v>
      </c>
      <c r="AW80" s="1" t="str">
        <f aca="false">IF(AND(F80&lt;0.117,A80&gt;=5.55),"virginica",IF(AND(A80&gt;=5.2,G80&lt;6.086,A80&lt;5.55),"versicolor",IF(AND(D80&lt;0.7,G80&gt;=6.086,A80&lt;5.55),"setosa",IF(AND(D80&gt;=0.7,G80&gt;=6.086,A80&lt;5.55),"versicolor",IF(AND(A80&lt;4.75,A80&lt;5.2,G80&lt;6.086,A80&lt;5.55),"setosa",IF(AND(A80&gt;=4.75,A80&lt;5.2,G80&lt;6.086,A80&lt;5.55),"virginica",IF(AND(D80&gt;=1.65,C80&lt;4.95,F80&gt;=0.117,A80&gt;=5.55),"virginica",IF(AND(D80&gt;=1.75,C80&gt;=4.95,F80&gt;=0.117,A80&gt;=5.55),"virginica",IF(AND(C80&lt;2.6,D80&lt;1.65,C80&lt;4.95,F80&gt;=0.117,A80&gt;=5.55),"setosa",IF(AND(C80&gt;=2.6,D80&lt;1.65,C80&lt;4.95,F80&gt;=0.117,A80&gt;=5.55),"versicolor",IF(AND(D80&lt;1.55,D80&lt;1.75,C80&gt;=4.95,F80&gt;=0.117,A80&gt;=5.55),"virginica",IF(AND(A80&lt;6.95,D80&gt;=1.55,D80&lt;1.75,C80&gt;=4.95,F80&gt;=0.117,A80&gt;=5.55),"versicolor",IF(AND(A80&gt;=6.95,D80&gt;=1.55,D80&lt;1.75,C80&gt;=4.95,F80&gt;=0.117,A80&gt;=5.55),"virginica","shouldnthappen")))))))))))))</f>
        <v>setosa</v>
      </c>
      <c r="AX80" s="1" t="str">
        <f aca="false">IF(AND(D80&lt;0.75),"setosa",IF(AND(F80&lt;0.138,D80&gt;=0.75),"virginica",IF(AND(C80&lt;4.45,A80&lt;6.15,F80&gt;=0.138,D80&gt;=0.75),"versicolor",IF(AND(C80&gt;=5.05,A80&gt;=6.15,F80&gt;=0.138,D80&gt;=0.75),"virginica",IF(AND(B80&lt;2.65,C80&gt;=4.45,A80&lt;6.15,F80&gt;=0.138,D80&gt;=0.75),"virginica",IF(AND(A80&gt;=6.35,C80&lt;5.05,A80&gt;=6.15,F80&gt;=0.138,D80&gt;=0.75),"versicolor",IF(AND(A80&lt;5.65,B80&gt;=2.65,C80&gt;=4.45,A80&lt;6.15,F80&gt;=0.138,D80&gt;=0.75),"virginica",IF(AND(D80&lt;1.75,A80&lt;6.35,C80&lt;5.05,A80&gt;=6.15,F80&gt;=0.138,D80&gt;=0.75),"versicolor",IF(AND(D80&gt;=1.75,A80&lt;6.35,C80&lt;5.05,A80&gt;=6.15,F80&gt;=0.138,D80&gt;=0.75),"virginica",IF(AND(D80&lt;1.7,A80&gt;=5.65,B80&gt;=2.65,C80&gt;=4.45,A80&lt;6.15,F80&gt;=0.138,D80&gt;=0.75),"versicolor",IF(AND(D80&gt;=1.7,A80&gt;=5.65,B80&gt;=2.65,C80&gt;=4.45,A80&lt;6.15,F80&gt;=0.138,D80&gt;=0.75),"virginica","shouldnthappen")))))))))))</f>
        <v>setosa</v>
      </c>
      <c r="AY80" s="1" t="str">
        <f aca="false">IF(AND(D80&lt;0.75,A80&lt;5.55),"setosa",IF(AND(A80&lt;4.95,D80&gt;=0.75,A80&lt;5.55),"virginica",IF(AND(A80&gt;=4.95,D80&gt;=0.75,A80&lt;5.55),"versicolor",IF(AND(C80&lt;2.6,C80&lt;4.85,A80&gt;=5.55),"setosa",IF(AND(C80&gt;=2.6,C80&lt;4.85,A80&gt;=5.55),"versicolor",IF(AND(D80&gt;=1.75,C80&gt;=4.85,A80&gt;=5.55),"virginica",IF(AND(F80&lt;0.405,D80&lt;1.75,C80&gt;=4.85,A80&gt;=5.55),"versicolor",IF(AND(B80&lt;3.05,F80&gt;=0.405,D80&lt;1.75,C80&gt;=4.85,A80&gt;=5.55),"virginica",IF(AND(B80&gt;=3.05,F80&gt;=0.405,D80&lt;1.75,C80&gt;=4.85,A80&gt;=5.55),"versicolor","shouldnthappen")))))))))</f>
        <v>setosa</v>
      </c>
      <c r="AZ80" s="1" t="str">
        <f aca="false">IF(AND(D80&lt;0.75),"setosa",IF(AND(F80&lt;0.9,C80&lt;4.95,D80&gt;=0.75),"versicolor",IF(AND(F80&gt;=0.9,C80&lt;4.95,D80&gt;=0.75),"virginica",IF(AND(D80&gt;=1.7,C80&gt;=4.95,D80&gt;=0.75),"virginica",IF(AND(F80&lt;0.405,D80&lt;1.7,C80&gt;=4.95,D80&gt;=0.75),"versicolor",IF(AND(F80&gt;=0.405,D80&lt;1.7,C80&gt;=4.95,D80&gt;=0.75),"virginica","shouldnthappen"))))))</f>
        <v>setosa</v>
      </c>
      <c r="BA80" s="1" t="str">
        <f aca="false">IF(AND(D80&lt;0.75),"setosa",IF(AND(D80&gt;=1.7,C80&gt;=5.05,D80&gt;=0.75),"virginica",IF(AND(D80&lt;1.45,D80&lt;1.6,C80&lt;5.05,D80&gt;=0.75),"versicolor",IF(AND(A80&lt;5.8,D80&gt;=1.6,C80&lt;5.05,D80&gt;=0.75),"virginica",IF(AND(A80&gt;=5.8,D80&gt;=1.6,C80&lt;5.05,D80&gt;=0.75),"versicolor",IF(AND(F80&lt;0.417,D80&lt;1.7,C80&gt;=5.05,D80&gt;=0.75),"versicolor",IF(AND(F80&gt;=0.417,D80&lt;1.7,C80&gt;=5.05,D80&gt;=0.75),"virginica",IF(AND(A80&lt;5.95,D80&gt;=1.45,D80&lt;1.6,C80&lt;5.05,D80&gt;=0.75),"versicolor",IF(AND(G80&lt;10.618,A80&gt;=5.95,D80&gt;=1.45,D80&lt;1.6,C80&lt;5.05,D80&gt;=0.75),"virginica",IF(AND(G80&gt;=10.618,A80&gt;=5.95,D80&gt;=1.45,D80&lt;1.6,C80&lt;5.05,D80&gt;=0.75),"versicolor","shouldnthappen"))))))))))</f>
        <v>setosa</v>
      </c>
      <c r="BB80" s="1" t="str">
        <f aca="false">IF(AND(C80&lt;2.6),"setosa",IF(AND(D80&gt;=1.75,C80&gt;=2.6),"virginica",IF(AND(C80&gt;=5.45,D80&lt;1.75,C80&gt;=2.6),"virginica",IF(AND(F80&gt;=0.259,C80&lt;5.45,D80&lt;1.75,C80&gt;=2.6),"versicolor",IF(AND(C80&lt;5.05,F80&lt;0.259,C80&lt;5.45,D80&lt;1.75,C80&gt;=2.6),"versicolor",IF(AND(C80&gt;=5.05,F80&lt;0.259,C80&lt;5.45,D80&lt;1.75,C80&gt;=2.6),"virginica","shouldnthappen"))))))</f>
        <v>setosa</v>
      </c>
      <c r="BC80" s="1" t="str">
        <f aca="false">IF(AND(A80&lt;4.95,B80&lt;2.7,A80&lt;5.55),"virginica",IF(AND(A80&gt;=4.95,B80&lt;2.7,A80&lt;5.55),"versicolor",IF(AND(C80&lt;3.2,B80&gt;=2.7,A80&lt;5.55),"setosa",IF(AND(C80&gt;=3.2,B80&gt;=2.7,A80&lt;5.55),"versicolor",IF(AND(F80&gt;=0.85,A80&lt;6.15,A80&gt;=5.55),"virginica",IF(AND(D80&lt;1.45,A80&gt;=6.15,A80&gt;=5.55),"versicolor",IF(AND(C80&lt;4.8,F80&lt;0.85,A80&lt;6.15,A80&gt;=5.55),"versicolor",IF(AND(D80&gt;=1.7,D80&gt;=1.45,A80&gt;=6.15,A80&gt;=5.55),"virginica",IF(AND(G80&lt;9.333,C80&gt;=4.8,F80&lt;0.85,A80&lt;6.15,A80&gt;=5.55),"versicolor",IF(AND(G80&gt;=9.333,C80&gt;=4.8,F80&lt;0.85,A80&lt;6.15,A80&gt;=5.55),"virginica",IF(AND(C80&lt;4.9,D80&lt;1.7,D80&gt;=1.45,A80&gt;=6.15,A80&gt;=5.55),"versicolor",IF(AND(C80&gt;=4.9,D80&lt;1.7,D80&gt;=1.45,A80&gt;=6.15,A80&gt;=5.55),"virginica","shouldnthappen"))))))))))))</f>
        <v>setosa</v>
      </c>
      <c r="BD80" s="1" t="str">
        <f aca="false">IF(AND(C80&lt;2.35),"setosa",IF(AND(C80&lt;4.75,B80&lt;2.55,C80&gt;=2.35),"versicolor",IF(AND(C80&gt;=4.75,B80&lt;2.55,C80&gt;=2.35),"virginica",IF(AND(C80&lt;4.75,B80&gt;=2.55,C80&gt;=2.35),"versicolor",IF(AND(D80&gt;=1.75,C80&gt;=4.75,B80&gt;=2.55,C80&gt;=2.35),"virginica",IF(AND(A80&gt;=6.5,D80&lt;1.75,C80&gt;=4.75,B80&gt;=2.55,C80&gt;=2.35),"versicolor",IF(AND(A80&lt;6.05,A80&lt;6.5,D80&lt;1.75,C80&gt;=4.75,B80&gt;=2.55,C80&gt;=2.35),"versicolor",IF(AND(A80&gt;=6.05,A80&lt;6.5,D80&lt;1.75,C80&gt;=4.75,B80&gt;=2.55,C80&gt;=2.35),"virginica","shouldnthappen"))))))))</f>
        <v>setosa</v>
      </c>
      <c r="BE80" s="1" t="str">
        <f aca="false">IF(AND(C80&lt;2.5),"setosa",IF(AND(D80&lt;1.65,C80&lt;4.75,C80&gt;=2.5),"versicolor",IF(AND(D80&gt;=1.65,C80&lt;4.75,C80&gt;=2.5),"virginica",IF(AND(D80&gt;=1.75,C80&gt;=4.75,C80&gt;=2.5),"virginica",IF(AND(C80&lt;4.95,D80&lt;1.75,C80&gt;=4.75,C80&gt;=2.5),"versicolor",IF(AND(A80&lt;6.5,C80&gt;=4.95,D80&lt;1.75,C80&gt;=4.75,C80&gt;=2.5),"virginica",IF(AND(A80&gt;=6.5,C80&gt;=4.95,D80&lt;1.75,C80&gt;=4.75,C80&gt;=2.5),"versicolor","shouldnthappen")))))))</f>
        <v>setosa</v>
      </c>
      <c r="BF80" s="1" t="str">
        <f aca="false">IF(AND(G80&gt;=15.244),"virginica",IF(AND(C80&lt;3.2,B80&gt;=3.15,G80&lt;15.244),"setosa",IF(AND(A80&gt;=4.95,C80&lt;4.7,B80&lt;3.15,G80&lt;15.244),"versicolor",IF(AND(C80&gt;=5.15,C80&gt;=4.7,B80&lt;3.15,G80&lt;15.244),"virginica",IF(AND(A80&gt;=6.45,C80&gt;=3.2,B80&gt;=3.15,G80&lt;15.244),"virginica",IF(AND(D80&lt;0.95,A80&lt;4.95,C80&lt;4.7,B80&lt;3.15,G80&lt;15.244),"setosa",IF(AND(D80&gt;=0.95,A80&lt;4.95,C80&lt;4.7,B80&lt;3.15,G80&lt;15.244),"virginica",IF(AND(F80&lt;0.816,A80&lt;6.45,C80&gt;=3.2,B80&gt;=3.15,G80&lt;15.244),"virginica",IF(AND(F80&gt;=0.816,A80&lt;6.45,C80&gt;=3.2,B80&gt;=3.15,G80&lt;15.244),"versicolor",IF(AND(A80&gt;=6.5,B80&lt;3.05,C80&lt;5.15,C80&gt;=4.7,B80&lt;3.15,G80&lt;15.244),"versicolor",IF(AND(G80&lt;11.093,B80&gt;=3.05,C80&lt;5.15,C80&gt;=4.7,B80&lt;3.15,G80&lt;15.244),"virginica",IF(AND(G80&gt;=11.093,B80&gt;=3.05,C80&lt;5.15,C80&gt;=4.7,B80&lt;3.15,G80&lt;15.244),"versicolor",IF(AND(D80&gt;=1.7,A80&lt;6.5,B80&lt;3.05,C80&lt;5.15,C80&gt;=4.7,B80&lt;3.15,G80&lt;15.244),"virginica",IF(AND(G80&lt;7.498,D80&lt;1.7,A80&lt;6.5,B80&lt;3.05,C80&lt;5.15,C80&gt;=4.7,B80&lt;3.15,G80&lt;15.244),"virginica",IF(AND(G80&gt;=7.498,D80&lt;1.7,A80&lt;6.5,B80&lt;3.05,C80&lt;5.15,C80&gt;=4.7,B80&lt;3.15,G80&lt;15.244),"versicolor","shouldnthappen")))))))))))))))</f>
        <v>setosa</v>
      </c>
      <c r="BG80" s="1" t="str">
        <f aca="false">IF(AND(B80&gt;=3.35,C80&lt;4.85),"setosa",IF(AND(D80&gt;=1.75,C80&gt;=4.85),"virginica",IF(AND(D80&lt;0.75,B80&lt;3.35,C80&lt;4.85),"setosa",IF(AND(G80&gt;=13.879,D80&lt;1.75,C80&gt;=4.85),"versicolor",IF(AND(F80&gt;=0.9,D80&gt;=0.75,B80&lt;3.35,C80&lt;4.85),"virginica",IF(AND(F80&gt;=0.405,G80&lt;13.879,D80&lt;1.75,C80&gt;=4.85),"virginica",IF(AND(B80&gt;=2.55,F80&lt;0.9,D80&gt;=0.75,B80&lt;3.35,C80&lt;4.85),"versicolor",IF(AND(G80&lt;7.498,F80&lt;0.405,G80&lt;13.879,D80&lt;1.75,C80&gt;=4.85),"virginica",IF(AND(G80&gt;=7.498,F80&lt;0.405,G80&lt;13.879,D80&lt;1.75,C80&gt;=4.85),"versicolor",IF(AND(G80&lt;5.656,B80&lt;2.55,F80&lt;0.9,D80&gt;=0.75,B80&lt;3.35,C80&lt;4.85),"virginica",IF(AND(G80&gt;=5.656,B80&lt;2.55,F80&lt;0.9,D80&gt;=0.75,B80&lt;3.35,C80&lt;4.85),"versicolor","shouldnthappen")))))))))))</f>
        <v>setosa</v>
      </c>
      <c r="BH80" s="1" t="str">
        <f aca="false">IF(AND(D80&lt;0.7),"setosa",IF(AND(D80&gt;=1.65,A80&lt;6.65,D80&gt;=0.7),"virginica",IF(AND(D80&lt;1.55,A80&gt;=6.65,D80&gt;=0.7),"versicolor",IF(AND(D80&gt;=1.55,A80&gt;=6.65,D80&gt;=0.7),"virginica",IF(AND(F80&gt;=0.529,D80&lt;1.65,A80&lt;6.65,D80&gt;=0.7),"versicolor",IF(AND(C80&gt;=5.35,F80&lt;0.529,D80&lt;1.65,A80&lt;6.65,D80&gt;=0.7),"virginica",IF(AND(G80&gt;=7.411,C80&lt;5.35,F80&lt;0.529,D80&lt;1.65,A80&lt;6.65,D80&gt;=0.7),"versicolor",IF(AND(G80&lt;6.927,G80&lt;7.411,C80&lt;5.35,F80&lt;0.529,D80&lt;1.65,A80&lt;6.65,D80&gt;=0.7),"versicolor",IF(AND(G80&gt;=6.927,G80&lt;7.411,C80&lt;5.35,F80&lt;0.529,D80&lt;1.65,A80&lt;6.65,D80&gt;=0.7),"virginica","shouldnthappen")))))))))</f>
        <v>setosa</v>
      </c>
      <c r="BI80" s="1" t="str">
        <f aca="false">IF(AND(D80&gt;=1.7),"virginica",IF(AND(D80&lt;0.7,D80&lt;1.7),"setosa",IF(AND(D80&lt;1.45,G80&lt;7.37,D80&gt;=0.7,D80&lt;1.7),"versicolor",IF(AND(D80&gt;=1.45,G80&lt;7.37,D80&gt;=0.7,D80&lt;1.7),"virginica",IF(AND(B80&gt;=2.65,G80&gt;=7.37,D80&gt;=0.7,D80&lt;1.7),"versicolor",IF(AND(C80&lt;5.05,B80&lt;2.65,G80&gt;=7.37,D80&gt;=0.7,D80&lt;1.7),"versicolor",IF(AND(C80&gt;=5.05,B80&lt;2.65,G80&gt;=7.37,D80&gt;=0.7,D80&lt;1.7),"virginica","shouldnthappen")))))))</f>
        <v>setosa</v>
      </c>
    </row>
    <row r="81" customFormat="false" ht="13.8" hidden="false" customHeight="false" outlineLevel="0" collapsed="false">
      <c r="A81" s="1" t="n">
        <v>5</v>
      </c>
      <c r="B81" s="1" t="n">
        <v>3.6</v>
      </c>
      <c r="C81" s="1" t="n">
        <v>1.4</v>
      </c>
      <c r="D81" s="1" t="n">
        <v>0.2</v>
      </c>
      <c r="E81" s="1" t="s">
        <v>94</v>
      </c>
      <c r="F81" s="1" t="n">
        <v>0.0147629107814282</v>
      </c>
      <c r="G81" s="1" t="n">
        <v>7.29860897408798</v>
      </c>
      <c r="H81" s="11" t="str">
        <f aca="false">E81</f>
        <v>setosa</v>
      </c>
      <c r="I81" s="1" t="str">
        <f aca="false">INDEX(L81:BI81, MODE(MATCH(L81:BI81, L81:BI81, 0 )))</f>
        <v>setosa</v>
      </c>
      <c r="J81" s="12" t="n">
        <f aca="false">COUNTIF(L81:BI81, H81) / COUNTA(L81:BI81)</f>
        <v>1</v>
      </c>
      <c r="K81" s="13" t="n">
        <f aca="false">I81=H81</f>
        <v>1</v>
      </c>
      <c r="L81" s="1" t="str">
        <f aca="false">IF(AND(C81&lt;3.65,B81&gt;=3.35),"setosa",IF(AND(C81&gt;=3.65,B81&gt;=3.35),"virginica",IF(AND(C81&lt;2.35,C81&lt;4.85,B81&lt;3.35),"setosa",IF(AND(F81&gt;=0.899,C81&gt;=2.35,C81&lt;4.85,B81&lt;3.35),"virginica",IF(AND(G81&gt;=8.268,B81&lt;2.75,C81&gt;=4.85,B81&lt;3.35),"virginica",IF(AND(D81&lt;1.55,B81&gt;=2.75,C81&gt;=4.85,B81&lt;3.35),"versicolor",IF(AND(D81&gt;=1.55,B81&gt;=2.75,C81&gt;=4.85,B81&lt;3.35),"virginica",IF(AND(G81&lt;6.537,F81&lt;0.899,C81&gt;=2.35,C81&lt;4.85,B81&lt;3.35),"virginica",IF(AND(G81&gt;=6.537,F81&lt;0.899,C81&gt;=2.35,C81&lt;4.85,B81&lt;3.35),"versicolor",IF(AND(G81&lt;6.878,G81&lt;8.268,B81&lt;2.75,C81&gt;=4.85,B81&lt;3.35),"virginica",IF(AND(G81&gt;=6.878,G81&lt;8.268,B81&lt;2.75,C81&gt;=4.85,B81&lt;3.35),"versicolor","shouldnthappen")))))))))))</f>
        <v>setosa</v>
      </c>
      <c r="M81" s="1" t="str">
        <f aca="false">IF(AND(C81&lt;2.6),"setosa",IF(AND(D81&gt;=1.75,C81&gt;=2.6),"virginica",IF(AND(G81&lt;6.094,D81&lt;1.75,C81&gt;=2.6),"virginica",IF(AND(D81&lt;1.35,G81&gt;=6.094,D81&lt;1.75,C81&gt;=2.6),"versicolor",IF(AND(C81&lt;5.05,D81&gt;=1.35,G81&gt;=6.094,D81&lt;1.75,C81&gt;=2.6),"versicolor",IF(AND(C81&gt;=5.05,D81&gt;=1.35,G81&gt;=6.094,D81&lt;1.75,C81&gt;=2.6),"virginica","shouldnthappen"))))))</f>
        <v>setosa</v>
      </c>
      <c r="N81" s="1" t="str">
        <f aca="false">IF(AND(A81&lt;6.6,B81&gt;=3.45),"setosa",IF(AND(A81&gt;=6.6,B81&gt;=3.45),"virginica",IF(AND(D81&lt;0.7,C81&lt;4.75,B81&lt;3.45),"setosa",IF(AND(D81&gt;=0.7,C81&lt;4.75,B81&lt;3.45),"versicolor",IF(AND(C81&gt;=5.15,C81&gt;=4.75,B81&lt;3.45),"virginica",IF(AND(D81&gt;=1.7,A81&lt;6.5,C81&lt;5.15,C81&gt;=4.75,B81&lt;3.45),"virginica",IF(AND(C81&lt;5.05,A81&gt;=6.5,C81&lt;5.15,C81&gt;=4.75,B81&lt;3.45),"versicolor",IF(AND(C81&gt;=5.05,A81&gt;=6.5,C81&lt;5.15,C81&gt;=4.75,B81&lt;3.45),"virginica",IF(AND(G81&lt;7.498,D81&lt;1.7,A81&lt;6.5,C81&lt;5.15,C81&gt;=4.75,B81&lt;3.45),"virginica",IF(AND(G81&gt;=7.498,D81&lt;1.7,A81&lt;6.5,C81&lt;5.15,C81&gt;=4.75,B81&lt;3.45),"versicolor","shouldnthappen"))))))))))</f>
        <v>setosa</v>
      </c>
      <c r="O81" s="1" t="str">
        <f aca="false">IF(AND(D81&lt;0.75),"setosa",IF(AND(C81&lt;4.75,C81&lt;4.85,D81&gt;=0.75),"versicolor",IF(AND(A81&gt;=6.05,C81&gt;=4.85,D81&gt;=0.75),"virginica",IF(AND(D81&lt;1.6,C81&gt;=4.75,C81&lt;4.85,D81&gt;=0.75),"versicolor",IF(AND(D81&gt;=1.6,C81&gt;=4.75,C81&lt;4.85,D81&gt;=0.75),"virginica",IF(AND(A81&lt;5.9,A81&lt;6.05,C81&gt;=4.85,D81&gt;=0.75),"virginica",IF(AND(A81&gt;=5.9,A81&lt;6.05,C81&gt;=4.85,D81&gt;=0.75),"versicolor","shouldnthappen")))))))</f>
        <v>setosa</v>
      </c>
      <c r="P81" s="1" t="str">
        <f aca="false">IF(AND(D81&lt;0.75),"setosa",IF(AND(A81&lt;5.55,D81&gt;=0.75),"versicolor",IF(AND(D81&gt;=1.7,G81&lt;13.158,A81&gt;=5.55,D81&gt;=0.75),"virginica",IF(AND(B81&lt;2.45,D81&lt;1.7,G81&lt;13.158,A81&gt;=5.55,D81&gt;=0.75),"virginica",IF(AND(B81&gt;=2.45,D81&lt;1.7,G81&lt;13.158,A81&gt;=5.55,D81&gt;=0.75),"versicolor",IF(AND(B81&gt;=3.05,G81&lt;15.551,G81&gt;=13.158,A81&gt;=5.55,D81&gt;=0.75),"versicolor",IF(AND(B81&lt;2.9,G81&gt;=15.551,G81&gt;=13.158,A81&gt;=5.55,D81&gt;=0.75),"versicolor",IF(AND(B81&gt;=2.9,G81&gt;=15.551,G81&gt;=13.158,A81&gt;=5.55,D81&gt;=0.75),"virginica",IF(AND(D81&lt;1.3,G81&lt;14.221,B81&lt;3.05,G81&lt;15.551,G81&gt;=13.158,A81&gt;=5.55,D81&gt;=0.75),"versicolor",IF(AND(D81&gt;=1.3,G81&lt;14.221,B81&lt;3.05,G81&lt;15.551,G81&gt;=13.158,A81&gt;=5.55,D81&gt;=0.75),"virginica",IF(AND(C81&lt;4.9,G81&gt;=14.221,B81&lt;3.05,G81&lt;15.551,G81&gt;=13.158,A81&gt;=5.55,D81&gt;=0.75),"versicolor",IF(AND(C81&gt;=4.9,G81&gt;=14.221,B81&lt;3.05,G81&lt;15.551,G81&gt;=13.158,A81&gt;=5.55,D81&gt;=0.75),"virginica","shouldnthappen"))))))))))))</f>
        <v>setosa</v>
      </c>
      <c r="Q81" s="1" t="str">
        <f aca="false">IF(AND(C81&lt;2.6),"setosa",IF(AND(A81&gt;=4.95,C81&lt;4.75,C81&gt;=2.6),"versicolor",IF(AND(D81&gt;=1.75,C81&gt;=4.75,C81&gt;=2.6),"virginica",IF(AND(B81&lt;2.45,A81&lt;4.95,C81&lt;4.75,C81&gt;=2.6),"versicolor",IF(AND(B81&gt;=2.45,A81&lt;4.95,C81&lt;4.75,C81&gt;=2.6),"virginica",IF(AND(G81&lt;7.498,D81&lt;1.75,C81&gt;=4.75,C81&gt;=2.6),"virginica",IF(AND(F81&lt;0.417,G81&gt;=7.498,D81&lt;1.75,C81&gt;=4.75,C81&gt;=2.6),"versicolor",IF(AND(F81&lt;0.442,F81&gt;=0.417,G81&gt;=7.498,D81&lt;1.75,C81&gt;=4.75,C81&gt;=2.6),"virginica",IF(AND(F81&gt;=0.442,F81&gt;=0.417,G81&gt;=7.498,D81&lt;1.75,C81&gt;=4.75,C81&gt;=2.6),"versicolor","shouldnthappen")))))))))</f>
        <v>setosa</v>
      </c>
      <c r="R81" s="1" t="str">
        <f aca="false">IF(AND(D81&lt;0.75),"setosa",IF(AND(D81&lt;1.75,A81&gt;=6.25,D81&gt;=0.75),"versicolor",IF(AND(D81&gt;=1.75,A81&gt;=6.25,D81&gt;=0.75),"virginica",IF(AND(D81&lt;1.6,C81&lt;4.75,A81&lt;6.25,D81&gt;=0.75),"versicolor",IF(AND(D81&gt;=1.6,C81&lt;4.75,A81&lt;6.25,D81&gt;=0.75),"virginica",IF(AND(G81&lt;6.998,C81&gt;=4.75,A81&lt;6.25,D81&gt;=0.75),"virginica",IF(AND(A81&lt;6.05,G81&gt;=6.998,C81&gt;=4.75,A81&lt;6.25,D81&gt;=0.75),"versicolor",IF(AND(A81&gt;=6.05,G81&gt;=6.998,C81&gt;=4.75,A81&lt;6.25,D81&gt;=0.75),"virginica","shouldnthappen"))))))))</f>
        <v>setosa</v>
      </c>
      <c r="S81" s="1" t="str">
        <f aca="false">IF(AND(B81&gt;=3.05,A81&lt;5.45),"setosa",IF(AND(C81&lt;2.2,B81&lt;3.05,A81&lt;5.45),"setosa",IF(AND(C81&gt;=2.2,B81&lt;3.05,A81&lt;5.45),"versicolor",IF(AND(B81&lt;3.7,C81&lt;4.8,A81&gt;=5.45),"versicolor",IF(AND(B81&gt;=3.7,C81&lt;4.8,A81&gt;=5.45),"setosa",IF(AND(G81&lt;13.757,C81&lt;5.05,C81&gt;=4.8,A81&gt;=5.45),"virginica",IF(AND(G81&gt;=13.757,C81&lt;5.05,C81&gt;=4.8,A81&gt;=5.45),"versicolor",IF(AND(C81&gt;=5.15,C81&gt;=5.05,C81&gt;=4.8,A81&gt;=5.45),"virginica",IF(AND(A81&lt;5.95,C81&lt;5.15,C81&gt;=5.05,C81&gt;=4.8,A81&gt;=5.45),"virginica",IF(AND(D81&gt;=1.8,A81&gt;=5.95,C81&lt;5.15,C81&gt;=5.05,C81&gt;=4.8,A81&gt;=5.45),"virginica",IF(AND(B81&lt;2.75,D81&lt;1.8,A81&gt;=5.95,C81&lt;5.15,C81&gt;=5.05,C81&gt;=4.8,A81&gt;=5.45),"versicolor",IF(AND(B81&gt;=2.75,D81&lt;1.8,A81&gt;=5.95,C81&lt;5.15,C81&gt;=5.05,C81&gt;=4.8,A81&gt;=5.45),"virginica","shouldnthappen"))))))))))))</f>
        <v>setosa</v>
      </c>
      <c r="T81" s="1" t="str">
        <f aca="false">IF(AND(C81&lt;2.6),"setosa",IF(AND(D81&lt;1.65,C81&lt;4.75,C81&gt;=2.6),"versicolor",IF(AND(D81&gt;=1.65,C81&lt;4.75,C81&gt;=2.6),"virginica",IF(AND(G81&gt;=8.494,A81&lt;6.6,C81&gt;=4.75,C81&gt;=2.6),"virginica",IF(AND(C81&lt;5.2,A81&gt;=6.6,C81&gt;=4.75,C81&gt;=2.6),"versicolor",IF(AND(C81&gt;=5.2,A81&gt;=6.6,C81&gt;=4.75,C81&gt;=2.6),"virginica",IF(AND(A81&lt;5.95,G81&lt;8.494,A81&lt;6.6,C81&gt;=4.75,C81&gt;=2.6),"virginica",IF(AND(A81&gt;=5.95,G81&lt;8.494,A81&lt;6.6,C81&gt;=4.75,C81&gt;=2.6),"versicolor","shouldnthappen"))))))))</f>
        <v>setosa</v>
      </c>
      <c r="U81" s="1" t="str">
        <f aca="false">IF(AND(C81&lt;3.65,B81&gt;=3.35),"setosa",IF(AND(C81&gt;=3.65,B81&gt;=3.35),"virginica",IF(AND(C81&lt;2.35,A81&lt;6.25,B81&lt;3.35),"setosa",IF(AND(C81&lt;4.85,A81&gt;=6.25,B81&lt;3.35),"versicolor",IF(AND(G81&gt;=15.426,C81&gt;=2.35,A81&lt;6.25,B81&lt;3.35),"virginica",IF(AND(D81&gt;=1.55,C81&gt;=4.85,A81&gt;=6.25,B81&lt;3.35),"virginica",IF(AND(D81&lt;1.8,G81&lt;15.426,C81&gt;=2.35,A81&lt;6.25,B81&lt;3.35),"versicolor",IF(AND(D81&gt;=1.8,G81&lt;15.426,C81&gt;=2.35,A81&lt;6.25,B81&lt;3.35),"virginica",IF(AND(B81&lt;2.95,D81&lt;1.55,C81&gt;=4.85,A81&gt;=6.25,B81&lt;3.35),"virginica",IF(AND(B81&gt;=2.95,D81&lt;1.55,C81&gt;=4.85,A81&gt;=6.25,B81&lt;3.35),"versicolor","shouldnthappen"))))))))))</f>
        <v>setosa</v>
      </c>
      <c r="V81" s="1" t="str">
        <f aca="false">IF(AND(C81&lt;2.6),"setosa",IF(AND(C81&gt;=4.85,C81&gt;=2.6),"virginica",IF(AND(F81&gt;=0.9,C81&lt;4.85,C81&gt;=2.6),"virginica",IF(AND(G81&lt;5.656,F81&lt;0.9,C81&lt;4.85,C81&gt;=2.6),"virginica",IF(AND(G81&gt;=5.656,F81&lt;0.9,C81&lt;4.85,C81&gt;=2.6),"versicolor","shouldnthappen")))))</f>
        <v>setosa</v>
      </c>
      <c r="W81" s="1" t="str">
        <f aca="false">IF(AND(D81&gt;=1.75,G81&gt;=13.795),"virginica",IF(AND(D81&gt;=1.5,G81&gt;=12.335,G81&lt;13.795),"virginica",IF(AND(C81&lt;2.45,C81&lt;4.85,G81&lt;12.335,G81&lt;13.795),"setosa",IF(AND(C81&gt;=2.45,C81&lt;4.85,G81&lt;12.335,G81&lt;13.795),"versicolor",IF(AND(D81&gt;=1.7,C81&gt;=4.85,G81&lt;12.335,G81&lt;13.795),"virginica",IF(AND(B81&gt;=3.25,D81&lt;1.5,G81&gt;=12.335,G81&lt;13.795),"setosa",IF(AND(D81&lt;1,F81&lt;0.255,D81&lt;1.75,G81&gt;=13.795),"setosa",IF(AND(D81&gt;=1,F81&lt;0.255,D81&lt;1.75,G81&gt;=13.795),"versicolor",IF(AND(A81&lt;5.4,F81&gt;=0.255,D81&lt;1.75,G81&gt;=13.795),"setosa",IF(AND(A81&gt;=5.4,F81&gt;=0.255,D81&lt;1.75,G81&gt;=13.795),"versicolor",IF(AND(A81&lt;6.15,D81&lt;1.7,C81&gt;=4.85,G81&lt;12.335,G81&lt;13.795),"versicolor",IF(AND(A81&gt;=6.15,D81&lt;1.7,C81&gt;=4.85,G81&lt;12.335,G81&lt;13.795),"virginica",IF(AND(C81&lt;5,B81&lt;3.25,D81&lt;1.5,G81&gt;=12.335,G81&lt;13.795),"versicolor",IF(AND(C81&gt;=5,B81&lt;3.25,D81&lt;1.5,G81&gt;=12.335,G81&lt;13.795),"virginica","shouldnthappen"))))))))))))))</f>
        <v>setosa</v>
      </c>
      <c r="X81" s="1" t="str">
        <f aca="false">IF(AND(C81&lt;2.5,A81&lt;5.55),"setosa",IF(AND(F81&lt;0.096,A81&gt;=5.55),"virginica",IF(AND(D81&lt;1.6,C81&gt;=2.5,A81&lt;5.55),"versicolor",IF(AND(D81&gt;=1.6,C81&gt;=2.5,A81&lt;5.55),"virginica",IF(AND(F81&gt;=0.156,C81&lt;4.75,F81&gt;=0.096,A81&gt;=5.55),"versicolor",IF(AND(D81&gt;=1.75,C81&gt;=4.75,F81&gt;=0.096,A81&gt;=5.55),"virginica",IF(AND(B81&lt;3.3,F81&lt;0.156,C81&lt;4.75,F81&gt;=0.096,A81&gt;=5.55),"versicolor",IF(AND(B81&gt;=3.3,F81&lt;0.156,C81&lt;4.75,F81&gt;=0.096,A81&gt;=5.55),"setosa",IF(AND(B81&lt;2.45,A81&lt;6.05,D81&lt;1.75,C81&gt;=4.75,F81&gt;=0.096,A81&gt;=5.55),"virginica",IF(AND(B81&gt;=2.45,A81&lt;6.05,D81&lt;1.75,C81&gt;=4.75,F81&gt;=0.096,A81&gt;=5.55),"versicolor",IF(AND(F81&lt;0.205,A81&gt;=6.05,D81&lt;1.75,C81&gt;=4.75,F81&gt;=0.096,A81&gt;=5.55),"versicolor",IF(AND(F81&gt;=0.205,A81&gt;=6.05,D81&lt;1.75,C81&gt;=4.75,F81&gt;=0.096,A81&gt;=5.55),"virginica","shouldnthappen"))))))))))))</f>
        <v>setosa</v>
      </c>
      <c r="Y81" s="1" t="str">
        <f aca="false">IF(AND(C81&lt;2.35,A81&lt;5.55),"setosa",IF(AND(C81&gt;=5.05,A81&gt;=5.55),"virginica",IF(AND(D81&lt;1.6,C81&gt;=2.35,A81&lt;5.55),"versicolor",IF(AND(D81&gt;=1.6,C81&gt;=2.35,A81&lt;5.55),"virginica",IF(AND(D81&gt;=1.75,C81&lt;5.05,A81&gt;=5.55),"virginica",IF(AND(B81&gt;=3.55,D81&lt;1.75,C81&lt;5.05,A81&gt;=5.55),"setosa",IF(AND(G81&lt;6.3,B81&lt;3.55,D81&lt;1.75,C81&lt;5.05,A81&gt;=5.55),"virginica",IF(AND(G81&gt;=6.3,B81&lt;3.55,D81&lt;1.75,C81&lt;5.05,A81&gt;=5.55),"versicolor","shouldnthappen"))))))))</f>
        <v>setosa</v>
      </c>
      <c r="Z81" s="1" t="str">
        <f aca="false">IF(AND(D81&lt;0.75),"setosa",IF(AND(B81&gt;=2.55,C81&lt;4.85,D81&gt;=0.75),"versicolor",IF(AND(D81&gt;=1.7,C81&gt;=4.85,D81&gt;=0.75),"virginica",IF(AND(D81&lt;1.6,B81&lt;2.55,C81&lt;4.85,D81&gt;=0.75),"versicolor",IF(AND(D81&gt;=1.6,B81&lt;2.55,C81&lt;4.85,D81&gt;=0.75),"virginica",IF(AND(B81&lt;2.65,D81&lt;1.7,C81&gt;=4.85,D81&gt;=0.75),"virginica",IF(AND(F81&lt;0.325,B81&gt;=2.65,D81&lt;1.7,C81&gt;=4.85,D81&gt;=0.75),"virginica",IF(AND(G81&lt;10.717,F81&gt;=0.325,B81&gt;=2.65,D81&lt;1.7,C81&gt;=4.85,D81&gt;=0.75),"versicolor",IF(AND(G81&gt;=10.717,F81&gt;=0.325,B81&gt;=2.65,D81&lt;1.7,C81&gt;=4.85,D81&gt;=0.75),"virginica","shouldnthappen")))))))))</f>
        <v>setosa</v>
      </c>
      <c r="AA81" s="1" t="str">
        <f aca="false">IF(AND(D81&lt;0.75),"setosa",IF(AND(D81&gt;=1.75,D81&gt;=0.75),"virginica",IF(AND(F81&gt;=0.455,D81&lt;1.75,D81&gt;=0.75),"versicolor",IF(AND(D81&lt;1.45,F81&lt;0.455,D81&lt;1.75,D81&gt;=0.75),"versicolor",IF(AND(F81&lt;0.247,D81&gt;=1.45,F81&lt;0.455,D81&lt;1.75,D81&gt;=0.75),"versicolor",IF(AND(F81&gt;=0.247,D81&gt;=1.45,F81&lt;0.455,D81&lt;1.75,D81&gt;=0.75),"virginica","shouldnthappen"))))))</f>
        <v>setosa</v>
      </c>
      <c r="AB81" s="1" t="str">
        <f aca="false">IF(AND(F81&gt;=0.221,B81&gt;=3.35),"setosa",IF(AND(A81&lt;5.3,F81&gt;=0.683,B81&lt;3.35),"setosa",IF(AND(A81&lt;6.45,F81&lt;0.221,B81&gt;=3.35),"setosa",IF(AND(A81&gt;=6.45,F81&lt;0.221,B81&gt;=3.35),"virginica",IF(AND(G81&lt;6.3,A81&lt;6.25,F81&lt;0.683,B81&lt;3.35),"virginica",IF(AND(G81&lt;13.795,A81&gt;=6.25,F81&lt;0.683,B81&lt;3.35),"virginica",IF(AND(D81&lt;1.65,A81&gt;=5.3,F81&gt;=0.683,B81&lt;3.35),"versicolor",IF(AND(D81&gt;=1.65,A81&gt;=5.3,F81&gt;=0.683,B81&lt;3.35),"virginica",IF(AND(D81&lt;0.6,G81&gt;=6.3,A81&lt;6.25,F81&lt;0.683,B81&lt;3.35),"setosa",IF(AND(D81&lt;1.7,G81&gt;=13.795,A81&gt;=6.25,F81&lt;0.683,B81&lt;3.35),"versicolor",IF(AND(D81&gt;=1.7,G81&gt;=13.795,A81&gt;=6.25,F81&lt;0.683,B81&lt;3.35),"virginica",IF(AND(C81&gt;=5.35,D81&gt;=0.6,G81&gt;=6.3,A81&lt;6.25,F81&lt;0.683,B81&lt;3.35),"virginica",IF(AND(D81&lt;1.75,C81&lt;5.35,D81&gt;=0.6,G81&gt;=6.3,A81&lt;6.25,F81&lt;0.683,B81&lt;3.35),"versicolor",IF(AND(D81&gt;=1.75,C81&lt;5.35,D81&gt;=0.6,G81&gt;=6.3,A81&lt;6.25,F81&lt;0.683,B81&lt;3.35),"virginica","shouldnthappen"))))))))))))))</f>
        <v>setosa</v>
      </c>
      <c r="AC81" s="1" t="str">
        <f aca="false">IF(AND(B81&gt;=3.3),"setosa",IF(AND(C81&lt;2.45,D81&lt;1.55,B81&lt;3.3),"setosa",IF(AND(F81&gt;=0.211,D81&gt;=1.55,B81&lt;3.3),"virginica",IF(AND(C81&lt;4.9,C81&gt;=2.45,D81&lt;1.55,B81&lt;3.3),"versicolor",IF(AND(C81&gt;=4.9,C81&gt;=2.45,D81&lt;1.55,B81&lt;3.3),"virginica",IF(AND(F81&lt;0.138,F81&lt;0.211,D81&gt;=1.55,B81&lt;3.3),"virginica",IF(AND(F81&gt;=0.138,F81&lt;0.211,D81&gt;=1.55,B81&lt;3.3),"versicolor","shouldnthappen")))))))</f>
        <v>setosa</v>
      </c>
      <c r="AD81" s="1" t="str">
        <f aca="false">IF(AND(D81&gt;=1.75),"virginica",IF(AND(D81&lt;0.75,D81&lt;1.75),"setosa",IF(AND(D81&lt;1.35,D81&gt;=0.75,D81&lt;1.75),"versicolor",IF(AND(B81&lt;2.6,C81&lt;4.85,D81&gt;=1.35,D81&gt;=0.75,D81&lt;1.75),"virginica",IF(AND(B81&gt;=2.6,C81&lt;4.85,D81&gt;=1.35,D81&gt;=0.75,D81&lt;1.75),"versicolor",IF(AND(A81&lt;6.4,C81&gt;=4.85,D81&gt;=1.35,D81&gt;=0.75,D81&lt;1.75),"virginica",IF(AND(A81&gt;=6.4,C81&gt;=4.85,D81&gt;=1.35,D81&gt;=0.75,D81&lt;1.75),"versicolor","shouldnthappen")))))))</f>
        <v>setosa</v>
      </c>
      <c r="AE81" s="1" t="str">
        <f aca="false">IF(AND(C81&lt;2.45),"setosa",IF(AND(F81&lt;0.07,C81&gt;=2.45),"virginica",IF(AND(A81&gt;=5,C81&lt;4.75,F81&gt;=0.07,C81&gt;=2.45),"versicolor",IF(AND(F81&lt;0.182,C81&gt;=4.75,F81&gt;=0.07,C81&gt;=2.45),"versicolor",IF(AND(B81&lt;2.45,A81&lt;5,C81&lt;4.75,F81&gt;=0.07,C81&gt;=2.45),"versicolor",IF(AND(B81&gt;=2.45,A81&lt;5,C81&lt;4.75,F81&gt;=0.07,C81&gt;=2.45),"virginica",IF(AND(F81&gt;=0.468,F81&gt;=0.182,C81&gt;=4.75,F81&gt;=0.07,C81&gt;=2.45),"virginica",IF(AND(A81&gt;=6.85,F81&lt;0.468,F81&gt;=0.182,C81&gt;=4.75,F81&gt;=0.07,C81&gt;=2.45),"virginica",IF(AND(B81&lt;2.6,A81&lt;6.85,F81&lt;0.468,F81&gt;=0.182,C81&gt;=4.75,F81&gt;=0.07,C81&gt;=2.45),"virginica",IF(AND(B81&gt;=2.6,A81&lt;6.85,F81&lt;0.468,F81&gt;=0.182,C81&gt;=4.75,F81&gt;=0.07,C81&gt;=2.45),"versicolor","shouldnthappen"))))))))))</f>
        <v>setosa</v>
      </c>
      <c r="AF81" s="1" t="str">
        <f aca="false">IF(AND(D81&lt;0.75,A81&lt;5.45),"setosa",IF(AND(D81&gt;=1.75,A81&gt;=5.45),"virginica",IF(AND(G81&lt;6.094,D81&gt;=0.75,A81&lt;5.45),"virginica",IF(AND(G81&gt;=6.094,D81&gt;=0.75,A81&lt;5.45),"versicolor",IF(AND(C81&lt;2.75,D81&lt;1.75,A81&gt;=5.45),"setosa",IF(AND(D81&lt;1.45,C81&gt;=2.75,D81&lt;1.75,A81&gt;=5.45),"versicolor",IF(AND(B81&lt;2.75,D81&gt;=1.45,C81&gt;=2.75,D81&lt;1.75,A81&gt;=5.45),"versicolor",IF(AND(C81&lt;5.05,B81&gt;=2.75,D81&gt;=1.45,C81&gt;=2.75,D81&lt;1.75,A81&gt;=5.45),"versicolor",IF(AND(C81&gt;=5.05,B81&gt;=2.75,D81&gt;=1.45,C81&gt;=2.75,D81&lt;1.75,A81&gt;=5.45),"virginica","shouldnthappen")))))))))</f>
        <v>setosa</v>
      </c>
      <c r="AG81" s="1" t="str">
        <f aca="false">IF(AND(D81&lt;0.65,G81&lt;8.868,A81&lt;5.3),"setosa",IF(AND(C81&lt;2.6,G81&gt;=8.868,A81&lt;5.3),"setosa",IF(AND(C81&gt;=2.6,G81&gt;=8.868,A81&lt;5.3),"versicolor",IF(AND(C81&gt;=4.95,D81&lt;1.55,A81&gt;=5.3),"virginica",IF(AND(G81&lt;13.795,D81&gt;=1.55,A81&gt;=5.3),"virginica",IF(AND(C81&lt;3.75,D81&gt;=0.65,G81&lt;8.868,A81&lt;5.3),"versicolor",IF(AND(C81&gt;=3.75,D81&gt;=0.65,G81&lt;8.868,A81&lt;5.3),"virginica",IF(AND(C81&lt;2.6,C81&lt;4.95,D81&lt;1.55,A81&gt;=5.3),"setosa",IF(AND(C81&gt;=2.6,C81&lt;4.95,D81&lt;1.55,A81&gt;=5.3),"versicolor",IF(AND(C81&lt;4.75,G81&gt;=13.795,D81&gt;=1.55,A81&gt;=5.3),"versicolor",IF(AND(C81&gt;=4.75,G81&gt;=13.795,D81&gt;=1.55,A81&gt;=5.3),"virginica","shouldnthappen")))))))))))</f>
        <v>setosa</v>
      </c>
      <c r="AH81" s="1" t="str">
        <f aca="false">IF(AND(D81&lt;0.75),"setosa",IF(AND(C81&lt;4.75,D81&gt;=0.75),"versicolor",IF(AND(G81&lt;13.757,C81&gt;=4.75,D81&gt;=0.75),"virginica",IF(AND(B81&lt;3.05,G81&gt;=13.757,C81&gt;=4.75,D81&gt;=0.75),"virginica",IF(AND(A81&lt;6.65,B81&gt;=3.05,G81&gt;=13.757,C81&gt;=4.75,D81&gt;=0.75),"virginica",IF(AND(A81&gt;=6.65,B81&gt;=3.05,G81&gt;=13.757,C81&gt;=4.75,D81&gt;=0.75),"versicolor","shouldnthappen"))))))</f>
        <v>setosa</v>
      </c>
      <c r="AI81" s="1" t="str">
        <f aca="false">IF(AND(D81&lt;0.7),"setosa",IF(AND(C81&lt;4.75,D81&gt;=0.7),"versicolor",IF(AND(A81&lt;6.6,F81&lt;0.482,C81&gt;=4.75,D81&gt;=0.7),"virginica",IF(AND(C81&gt;=4.95,F81&gt;=0.482,C81&gt;=4.75,D81&gt;=0.7),"virginica",IF(AND(D81&lt;1.9,A81&gt;=6.6,F81&lt;0.482,C81&gt;=4.75,D81&gt;=0.7),"versicolor",IF(AND(D81&gt;=1.9,A81&gt;=6.6,F81&lt;0.482,C81&gt;=4.75,D81&gt;=0.7),"virginica",IF(AND(F81&gt;=0.766,C81&lt;4.95,F81&gt;=0.482,C81&gt;=4.75,D81&gt;=0.7),"virginica",IF(AND(B81&lt;2.95,F81&lt;0.766,C81&lt;4.95,F81&gt;=0.482,C81&gt;=4.75,D81&gt;=0.7),"virginica",IF(AND(B81&gt;=2.95,F81&lt;0.766,C81&lt;4.95,F81&gt;=0.482,C81&gt;=4.75,D81&gt;=0.7),"versicolor","shouldnthappen")))))))))</f>
        <v>setosa</v>
      </c>
      <c r="AJ81" s="1" t="str">
        <f aca="false">IF(AND(C81&lt;2.45,C81&lt;4.75),"setosa",IF(AND(D81&gt;=1.65,C81&gt;=4.75),"virginica",IF(AND(A81&lt;4.95,C81&gt;=2.45,C81&lt;4.75),"virginica",IF(AND(A81&gt;=4.95,C81&gt;=2.45,C81&lt;4.75),"versicolor",IF(AND(B81&lt;2.95,D81&lt;1.65,C81&gt;=4.75),"virginica",IF(AND(B81&gt;=2.95,D81&lt;1.65,C81&gt;=4.75),"versicolor","shouldnthappen"))))))</f>
        <v>setosa</v>
      </c>
      <c r="AK81" s="1" t="str">
        <f aca="false">IF(AND(D81&lt;0.75,A81&lt;5.45),"setosa",IF(AND(B81&lt;2.45,D81&gt;=0.75,A81&lt;5.45),"versicolor",IF(AND(A81&gt;=5.55,C81&lt;4.75,A81&gt;=5.45),"versicolor",IF(AND(C81&gt;=5.15,C81&gt;=4.75,A81&gt;=5.45),"virginica",IF(AND(G81&lt;6.094,B81&gt;=2.45,D81&gt;=0.75,A81&lt;5.45),"virginica",IF(AND(G81&gt;=6.094,B81&gt;=2.45,D81&gt;=0.75,A81&lt;5.45),"versicolor",IF(AND(D81&lt;0.6,A81&lt;5.55,C81&lt;4.75,A81&gt;=5.45),"setosa",IF(AND(D81&gt;=0.6,A81&lt;5.55,C81&lt;4.75,A81&gt;=5.45),"versicolor",IF(AND(C81&lt;4.95,C81&lt;5.15,C81&gt;=4.75,A81&gt;=5.45),"virginica",IF(AND(G81&lt;12.627,C81&lt;5.05,C81&gt;=4.95,C81&lt;5.15,C81&gt;=4.75,A81&gt;=5.45),"virginica",IF(AND(G81&gt;=12.627,C81&lt;5.05,C81&gt;=4.95,C81&lt;5.15,C81&gt;=4.75,A81&gt;=5.45),"versicolor",IF(AND(D81&lt;1.7,C81&gt;=5.05,C81&gt;=4.95,C81&lt;5.15,C81&gt;=4.75,A81&gt;=5.45),"versicolor",IF(AND(D81&gt;=1.7,C81&gt;=5.05,C81&gt;=4.95,C81&lt;5.15,C81&gt;=4.75,A81&gt;=5.45),"virginica","shouldnthappen")))))))))))))</f>
        <v>setosa</v>
      </c>
      <c r="AL81" s="1" t="str">
        <f aca="false">IF(AND(B81&lt;2.45,B81&lt;3.15),"versicolor",IF(AND(D81&lt;0.95,G81&lt;15.141,B81&gt;=3.15),"setosa",IF(AND(G81&lt;15.429,G81&gt;=15.141,B81&gt;=3.15),"versicolor",IF(AND(G81&gt;=15.429,G81&gt;=15.141,B81&gt;=3.15),"virginica",IF(AND(C81&lt;2.3,C81&lt;4.75,B81&gt;=2.45,B81&lt;3.15),"setosa",IF(AND(G81&gt;=16.072,C81&gt;=4.75,B81&gt;=2.45,B81&lt;3.15),"versicolor",IF(AND(G81&lt;11.833,D81&gt;=0.95,G81&lt;15.141,B81&gt;=3.15),"virginica",IF(AND(A81&lt;5,C81&gt;=2.3,C81&lt;4.75,B81&gt;=2.45,B81&lt;3.15),"virginica",IF(AND(A81&gt;=5,C81&gt;=2.3,C81&lt;4.75,B81&gt;=2.45,B81&lt;3.15),"versicolor",IF(AND(G81&lt;14.342,G81&gt;=11.833,D81&gt;=0.95,G81&lt;15.141,B81&gt;=3.15),"versicolor",IF(AND(G81&gt;=14.342,G81&gt;=11.833,D81&gt;=0.95,G81&lt;15.141,B81&gt;=3.15),"virginica",IF(AND(G81&lt;13.757,F81&gt;=0.741,G81&lt;16.072,C81&gt;=4.75,B81&gt;=2.45,B81&lt;3.15),"virginica",IF(AND(F81&gt;=0.546,A81&lt;6.15,F81&lt;0.741,G81&lt;16.072,C81&gt;=4.75,B81&gt;=2.45,B81&lt;3.15),"virginica",IF(AND(D81&gt;=1.75,A81&gt;=6.15,F81&lt;0.741,G81&lt;16.072,C81&gt;=4.75,B81&gt;=2.45,B81&lt;3.15),"virginica",IF(AND(C81&lt;4.85,G81&gt;=13.757,F81&gt;=0.741,G81&lt;16.072,C81&gt;=4.75,B81&gt;=2.45,B81&lt;3.15),"virginica",IF(AND(C81&gt;=4.85,G81&gt;=13.757,F81&gt;=0.741,G81&lt;16.072,C81&gt;=4.75,B81&gt;=2.45,B81&lt;3.15),"versicolor",IF(AND(F81&lt;0.331,F81&lt;0.546,A81&lt;6.15,F81&lt;0.741,G81&lt;16.072,C81&gt;=4.75,B81&gt;=2.45,B81&lt;3.15),"virginica",IF(AND(F81&gt;=0.331,F81&lt;0.546,A81&lt;6.15,F81&lt;0.741,G81&lt;16.072,C81&gt;=4.75,B81&gt;=2.45,B81&lt;3.15),"versicolor",IF(AND(G81&lt;10.661,D81&lt;1.75,A81&gt;=6.15,F81&lt;0.741,G81&lt;16.072,C81&gt;=4.75,B81&gt;=2.45,B81&lt;3.15),"virginica",IF(AND(G81&gt;=10.661,D81&lt;1.75,A81&gt;=6.15,F81&lt;0.741,G81&lt;16.072,C81&gt;=4.75,B81&gt;=2.45,B81&lt;3.15),"versicolor","shouldnthappen"))))))))))))))))))))</f>
        <v>setosa</v>
      </c>
      <c r="AM81" s="1" t="str">
        <f aca="false">IF(AND(D81&lt;1.35,F81&gt;=0.917),"setosa",IF(AND(D81&gt;=1.35,F81&gt;=0.917),"virginica",IF(AND(D81&lt;0.75,D81&lt;1.55,F81&lt;0.917),"setosa",IF(AND(C81&gt;=4.8,D81&gt;=1.55,F81&lt;0.917),"virginica",IF(AND(A81&lt;5.95,D81&gt;=0.75,D81&lt;1.55,F81&lt;0.917),"versicolor",IF(AND(F81&lt;0.473,C81&lt;4.8,D81&gt;=1.55,F81&lt;0.917),"virginica",IF(AND(F81&gt;=0.473,C81&lt;4.8,D81&gt;=1.55,F81&lt;0.917),"versicolor",IF(AND(C81&lt;4.95,A81&gt;=5.95,D81&gt;=0.75,D81&lt;1.55,F81&lt;0.917),"versicolor",IF(AND(C81&gt;=4.95,A81&gt;=5.95,D81&gt;=0.75,D81&lt;1.55,F81&lt;0.917),"virginica","shouldnthappen")))))))))</f>
        <v>setosa</v>
      </c>
      <c r="AN81" s="1" t="str">
        <f aca="false">IF(AND(D81&lt;0.75,A81&lt;5.45),"setosa",IF(AND(D81&lt;1.55,D81&gt;=0.75,A81&lt;5.45),"versicolor",IF(AND(D81&gt;=1.55,D81&gt;=0.75,A81&lt;5.45),"virginica",IF(AND(A81&gt;=5.75,C81&lt;4.75,A81&gt;=5.45),"versicolor",IF(AND(F81&lt;0.361,C81&gt;=4.75,A81&gt;=5.45),"virginica",IF(AND(C81&lt;2.6,A81&lt;5.75,C81&lt;4.75,A81&gt;=5.45),"setosa",IF(AND(C81&gt;=2.6,A81&lt;5.75,C81&lt;4.75,A81&gt;=5.45),"versicolor",IF(AND(D81&gt;=1.7,F81&gt;=0.361,C81&gt;=4.75,A81&gt;=5.45),"virginica",IF(AND(B81&lt;2.65,D81&lt;1.7,F81&gt;=0.361,C81&gt;=4.75,A81&gt;=5.45),"virginica",IF(AND(A81&lt;7.05,B81&gt;=2.65,D81&lt;1.7,F81&gt;=0.361,C81&gt;=4.75,A81&gt;=5.45),"versicolor",IF(AND(A81&gt;=7.05,B81&gt;=2.65,D81&lt;1.7,F81&gt;=0.361,C81&gt;=4.75,A81&gt;=5.45),"virginica","shouldnthappen")))))))))))</f>
        <v>setosa</v>
      </c>
      <c r="AO81" s="1" t="str">
        <f aca="false">IF(AND(D81&lt;0.7),"setosa",IF(AND(A81&lt;4.95,C81&lt;4.85,D81&gt;=0.7),"virginica",IF(AND(A81&gt;=4.95,C81&lt;4.85,D81&gt;=0.7),"versicolor",IF(AND(D81&gt;=1.7,C81&gt;=4.85,D81&gt;=0.7),"virginica",IF(AND(F81&lt;0.325,D81&lt;1.7,C81&gt;=4.85,D81&gt;=0.7),"virginica",IF(AND(D81&lt;1.55,F81&gt;=0.325,D81&lt;1.7,C81&gt;=4.85,D81&gt;=0.7),"virginica",IF(AND(D81&gt;=1.55,F81&gt;=0.325,D81&lt;1.7,C81&gt;=4.85,D81&gt;=0.7),"versicolor","shouldnthappen")))))))</f>
        <v>setosa</v>
      </c>
      <c r="AP81" s="1" t="str">
        <f aca="false">IF(AND(D81&lt;0.75),"setosa",IF(AND(C81&lt;4.85,D81&gt;=0.75),"versicolor",IF(AND(G81&gt;=8.277,C81&gt;=4.85,D81&gt;=0.75),"virginica",IF(AND(F81&gt;=0.633,G81&lt;8.277,C81&gt;=4.85,D81&gt;=0.75),"virginica",IF(AND(G81&lt;7.61,F81&lt;0.633,G81&lt;8.277,C81&gt;=4.85,D81&gt;=0.75),"virginica",IF(AND(G81&gt;=7.61,F81&lt;0.633,G81&lt;8.277,C81&gt;=4.85,D81&gt;=0.75),"versicolor","shouldnthappen"))))))</f>
        <v>setosa</v>
      </c>
      <c r="AQ81" s="1" t="str">
        <f aca="false">IF(AND(C81&lt;2.65,A81&gt;=5.45,C81&lt;4.75),"setosa",IF(AND(C81&gt;=2.65,A81&gt;=5.45,C81&lt;4.75),"versicolor",IF(AND(B81&lt;2.9,C81&lt;4.85,C81&gt;=4.75),"versicolor",IF(AND(B81&gt;=2.9,C81&lt;4.85,C81&gt;=4.75),"virginica",IF(AND(D81&lt;1.7,C81&gt;=4.85,C81&gt;=4.75),"versicolor",IF(AND(D81&gt;=1.7,C81&gt;=4.85,C81&gt;=4.75),"virginica",IF(AND(C81&lt;2.45,G81&lt;14.126,A81&lt;5.45,C81&lt;4.75),"setosa",IF(AND(C81&gt;=2.45,G81&lt;14.126,A81&lt;5.45,C81&lt;4.75),"versicolor",IF(AND(C81&lt;2.4,G81&gt;=14.126,A81&lt;5.45,C81&lt;4.75),"setosa",IF(AND(C81&gt;=2.4,G81&gt;=14.126,A81&lt;5.45,C81&lt;4.75),"versicolor","shouldnthappen"))))))))))</f>
        <v>setosa</v>
      </c>
      <c r="AR81" s="1" t="str">
        <f aca="false">IF(AND(C81&lt;2.45,C81&lt;4.85),"setosa",IF(AND(C81&gt;=5.15,C81&gt;=4.85),"virginica",IF(AND(A81&gt;=4.95,C81&gt;=2.45,C81&lt;4.85),"versicolor",IF(AND(D81&lt;1.35,A81&lt;4.95,C81&gt;=2.45,C81&lt;4.85),"versicolor",IF(AND(D81&gt;=1.35,A81&lt;4.95,C81&gt;=2.45,C81&lt;4.85),"virginica",IF(AND(F81&lt;0.35,G81&lt;12.751,C81&lt;5.15,C81&gt;=4.85),"virginica",IF(AND(A81&lt;6.5,G81&gt;=12.751,C81&lt;5.15,C81&gt;=4.85),"virginica",IF(AND(A81&gt;=6.5,G81&gt;=12.751,C81&lt;5.15,C81&gt;=4.85),"versicolor",IF(AND(B81&gt;=2.75,F81&gt;=0.35,G81&lt;12.751,C81&lt;5.15,C81&gt;=4.85),"virginica",IF(AND(C81&lt;5.05,B81&lt;2.75,F81&gt;=0.35,G81&lt;12.751,C81&lt;5.15,C81&gt;=4.85),"virginica",IF(AND(C81&gt;=5.05,B81&lt;2.75,F81&gt;=0.35,G81&lt;12.751,C81&lt;5.15,C81&gt;=4.85),"versicolor","shouldnthappen")))))))))))</f>
        <v>setosa</v>
      </c>
      <c r="AS81" s="1" t="str">
        <f aca="false">IF(AND(F81&gt;=0.9,B81&lt;3.05),"virginica",IF(AND(A81&lt;5.9,B81&gt;=3.05),"setosa",IF(AND(D81&lt;1.65,A81&gt;=5.9,B81&gt;=3.05),"versicolor",IF(AND(D81&gt;=1.65,A81&gt;=5.9,B81&gt;=3.05),"virginica",IF(AND(D81&gt;=1.75,C81&gt;=4.85,F81&lt;0.9,B81&lt;3.05),"virginica",IF(AND(C81&lt;2.2,B81&lt;2.95,C81&lt;4.85,F81&lt;0.9,B81&lt;3.05),"setosa",IF(AND(C81&gt;=2.2,B81&lt;2.95,C81&lt;4.85,F81&lt;0.9,B81&lt;3.05),"versicolor",IF(AND(C81&lt;2.8,B81&gt;=2.95,C81&lt;4.85,F81&lt;0.9,B81&lt;3.05),"setosa",IF(AND(C81&gt;=2.8,B81&gt;=2.95,C81&lt;4.85,F81&lt;0.9,B81&lt;3.05),"versicolor",IF(AND(G81&lt;13.879,D81&lt;1.75,C81&gt;=4.85,F81&lt;0.9,B81&lt;3.05),"virginica",IF(AND(G81&gt;=13.879,D81&lt;1.75,C81&gt;=4.85,F81&lt;0.9,B81&lt;3.05),"versicolor","shouldnthappen")))))))))))</f>
        <v>setosa</v>
      </c>
      <c r="AT81" s="1" t="str">
        <f aca="false">IF(AND(D81&lt;0.75),"setosa",IF(AND(D81&gt;=1.75,D81&gt;=0.75),"virginica",IF(AND(D81&lt;1.45,G81&lt;7.37,D81&lt;1.75,D81&gt;=0.75),"versicolor",IF(AND(D81&gt;=1.45,G81&lt;7.37,D81&lt;1.75,D81&gt;=0.75),"virginica",IF(AND(C81&lt;5.45,G81&gt;=7.37,D81&lt;1.75,D81&gt;=0.75),"versicolor",IF(AND(C81&gt;=5.45,G81&gt;=7.37,D81&lt;1.75,D81&gt;=0.75),"virginica","shouldnthappen"))))))</f>
        <v>setosa</v>
      </c>
      <c r="AU81" s="1" t="str">
        <f aca="false">IF(AND(D81&lt;0.7),"setosa",IF(AND(D81&gt;=1.7,A81&gt;=6.15,D81&gt;=0.7),"virginica",IF(AND(B81&gt;=2.55,C81&lt;4.75,A81&lt;6.15,D81&gt;=0.7),"versicolor",IF(AND(D81&gt;=1.7,C81&gt;=4.75,A81&lt;6.15,D81&gt;=0.7),"virginica",IF(AND(C81&lt;5.25,D81&lt;1.7,A81&gt;=6.15,D81&gt;=0.7),"versicolor",IF(AND(C81&gt;=5.25,D81&lt;1.7,A81&gt;=6.15,D81&gt;=0.7),"virginica",IF(AND(C81&lt;4.25,B81&lt;2.55,C81&lt;4.75,A81&lt;6.15,D81&gt;=0.7),"versicolor",IF(AND(C81&gt;=4.25,B81&lt;2.55,C81&lt;4.75,A81&lt;6.15,D81&gt;=0.7),"virginica",IF(AND(B81&lt;2.65,D81&lt;1.7,C81&gt;=4.75,A81&lt;6.15,D81&gt;=0.7),"virginica",IF(AND(B81&gt;=2.65,D81&lt;1.7,C81&gt;=4.75,A81&lt;6.15,D81&gt;=0.7),"versicolor","shouldnthappen"))))))))))</f>
        <v>setosa</v>
      </c>
      <c r="AV81" s="1" t="str">
        <f aca="false">IF(AND(D81&lt;0.75),"setosa",IF(AND(F81&gt;=0.899,D81&gt;=0.75),"virginica",IF(AND(D81&lt;1.65,A81&lt;6.05,F81&lt;0.899,D81&gt;=0.75),"versicolor",IF(AND(D81&gt;=1.65,A81&lt;6.05,F81&lt;0.899,D81&gt;=0.75),"virginica",IF(AND(C81&gt;=5.05,A81&gt;=6.05,F81&lt;0.899,D81&gt;=0.75),"virginica",IF(AND(G81&gt;=13.757,C81&lt;5.05,A81&gt;=6.05,F81&lt;0.899,D81&gt;=0.75),"versicolor",IF(AND(D81&lt;1.6,G81&lt;13.757,C81&lt;5.05,A81&gt;=6.05,F81&lt;0.899,D81&gt;=0.75),"versicolor",IF(AND(D81&gt;=1.6,G81&lt;13.757,C81&lt;5.05,A81&gt;=6.05,F81&lt;0.899,D81&gt;=0.75),"virginica","shouldnthappen"))))))))</f>
        <v>setosa</v>
      </c>
      <c r="AW81" s="1" t="str">
        <f aca="false">IF(AND(F81&lt;0.117,A81&gt;=5.55),"virginica",IF(AND(A81&gt;=5.2,G81&lt;6.086,A81&lt;5.55),"versicolor",IF(AND(D81&lt;0.7,G81&gt;=6.086,A81&lt;5.55),"setosa",IF(AND(D81&gt;=0.7,G81&gt;=6.086,A81&lt;5.55),"versicolor",IF(AND(A81&lt;4.75,A81&lt;5.2,G81&lt;6.086,A81&lt;5.55),"setosa",IF(AND(A81&gt;=4.75,A81&lt;5.2,G81&lt;6.086,A81&lt;5.55),"virginica",IF(AND(D81&gt;=1.65,C81&lt;4.95,F81&gt;=0.117,A81&gt;=5.55),"virginica",IF(AND(D81&gt;=1.75,C81&gt;=4.95,F81&gt;=0.117,A81&gt;=5.55),"virginica",IF(AND(C81&lt;2.6,D81&lt;1.65,C81&lt;4.95,F81&gt;=0.117,A81&gt;=5.55),"setosa",IF(AND(C81&gt;=2.6,D81&lt;1.65,C81&lt;4.95,F81&gt;=0.117,A81&gt;=5.55),"versicolor",IF(AND(D81&lt;1.55,D81&lt;1.75,C81&gt;=4.95,F81&gt;=0.117,A81&gt;=5.55),"virginica",IF(AND(A81&lt;6.95,D81&gt;=1.55,D81&lt;1.75,C81&gt;=4.95,F81&gt;=0.117,A81&gt;=5.55),"versicolor",IF(AND(A81&gt;=6.95,D81&gt;=1.55,D81&lt;1.75,C81&gt;=4.95,F81&gt;=0.117,A81&gt;=5.55),"virginica","shouldnthappen")))))))))))))</f>
        <v>setosa</v>
      </c>
      <c r="AX81" s="1" t="str">
        <f aca="false">IF(AND(D81&lt;0.75),"setosa",IF(AND(F81&lt;0.138,D81&gt;=0.75),"virginica",IF(AND(C81&lt;4.45,A81&lt;6.15,F81&gt;=0.138,D81&gt;=0.75),"versicolor",IF(AND(C81&gt;=5.05,A81&gt;=6.15,F81&gt;=0.138,D81&gt;=0.75),"virginica",IF(AND(B81&lt;2.65,C81&gt;=4.45,A81&lt;6.15,F81&gt;=0.138,D81&gt;=0.75),"virginica",IF(AND(A81&gt;=6.35,C81&lt;5.05,A81&gt;=6.15,F81&gt;=0.138,D81&gt;=0.75),"versicolor",IF(AND(A81&lt;5.65,B81&gt;=2.65,C81&gt;=4.45,A81&lt;6.15,F81&gt;=0.138,D81&gt;=0.75),"virginica",IF(AND(D81&lt;1.75,A81&lt;6.35,C81&lt;5.05,A81&gt;=6.15,F81&gt;=0.138,D81&gt;=0.75),"versicolor",IF(AND(D81&gt;=1.75,A81&lt;6.35,C81&lt;5.05,A81&gt;=6.15,F81&gt;=0.138,D81&gt;=0.75),"virginica",IF(AND(D81&lt;1.7,A81&gt;=5.65,B81&gt;=2.65,C81&gt;=4.45,A81&lt;6.15,F81&gt;=0.138,D81&gt;=0.75),"versicolor",IF(AND(D81&gt;=1.7,A81&gt;=5.65,B81&gt;=2.65,C81&gt;=4.45,A81&lt;6.15,F81&gt;=0.138,D81&gt;=0.75),"virginica","shouldnthappen")))))))))))</f>
        <v>setosa</v>
      </c>
      <c r="AY81" s="1" t="str">
        <f aca="false">IF(AND(D81&lt;0.75,A81&lt;5.55),"setosa",IF(AND(A81&lt;4.95,D81&gt;=0.75,A81&lt;5.55),"virginica",IF(AND(A81&gt;=4.95,D81&gt;=0.75,A81&lt;5.55),"versicolor",IF(AND(C81&lt;2.6,C81&lt;4.85,A81&gt;=5.55),"setosa",IF(AND(C81&gt;=2.6,C81&lt;4.85,A81&gt;=5.55),"versicolor",IF(AND(D81&gt;=1.75,C81&gt;=4.85,A81&gt;=5.55),"virginica",IF(AND(F81&lt;0.405,D81&lt;1.75,C81&gt;=4.85,A81&gt;=5.55),"versicolor",IF(AND(B81&lt;3.05,F81&gt;=0.405,D81&lt;1.75,C81&gt;=4.85,A81&gt;=5.55),"virginica",IF(AND(B81&gt;=3.05,F81&gt;=0.405,D81&lt;1.75,C81&gt;=4.85,A81&gt;=5.55),"versicolor","shouldnthappen")))))))))</f>
        <v>setosa</v>
      </c>
      <c r="AZ81" s="1" t="str">
        <f aca="false">IF(AND(D81&lt;0.75),"setosa",IF(AND(F81&lt;0.9,C81&lt;4.95,D81&gt;=0.75),"versicolor",IF(AND(F81&gt;=0.9,C81&lt;4.95,D81&gt;=0.75),"virginica",IF(AND(D81&gt;=1.7,C81&gt;=4.95,D81&gt;=0.75),"virginica",IF(AND(F81&lt;0.405,D81&lt;1.7,C81&gt;=4.95,D81&gt;=0.75),"versicolor",IF(AND(F81&gt;=0.405,D81&lt;1.7,C81&gt;=4.95,D81&gt;=0.75),"virginica","shouldnthappen"))))))</f>
        <v>setosa</v>
      </c>
      <c r="BA81" s="1" t="str">
        <f aca="false">IF(AND(D81&lt;0.75),"setosa",IF(AND(D81&gt;=1.7,C81&gt;=5.05,D81&gt;=0.75),"virginica",IF(AND(D81&lt;1.45,D81&lt;1.6,C81&lt;5.05,D81&gt;=0.75),"versicolor",IF(AND(A81&lt;5.8,D81&gt;=1.6,C81&lt;5.05,D81&gt;=0.75),"virginica",IF(AND(A81&gt;=5.8,D81&gt;=1.6,C81&lt;5.05,D81&gt;=0.75),"versicolor",IF(AND(F81&lt;0.417,D81&lt;1.7,C81&gt;=5.05,D81&gt;=0.75),"versicolor",IF(AND(F81&gt;=0.417,D81&lt;1.7,C81&gt;=5.05,D81&gt;=0.75),"virginica",IF(AND(A81&lt;5.95,D81&gt;=1.45,D81&lt;1.6,C81&lt;5.05,D81&gt;=0.75),"versicolor",IF(AND(G81&lt;10.618,A81&gt;=5.95,D81&gt;=1.45,D81&lt;1.6,C81&lt;5.05,D81&gt;=0.75),"virginica",IF(AND(G81&gt;=10.618,A81&gt;=5.95,D81&gt;=1.45,D81&lt;1.6,C81&lt;5.05,D81&gt;=0.75),"versicolor","shouldnthappen"))))))))))</f>
        <v>setosa</v>
      </c>
      <c r="BB81" s="1" t="str">
        <f aca="false">IF(AND(C81&lt;2.6),"setosa",IF(AND(D81&gt;=1.75,C81&gt;=2.6),"virginica",IF(AND(C81&gt;=5.45,D81&lt;1.75,C81&gt;=2.6),"virginica",IF(AND(F81&gt;=0.259,C81&lt;5.45,D81&lt;1.75,C81&gt;=2.6),"versicolor",IF(AND(C81&lt;5.05,F81&lt;0.259,C81&lt;5.45,D81&lt;1.75,C81&gt;=2.6),"versicolor",IF(AND(C81&gt;=5.05,F81&lt;0.259,C81&lt;5.45,D81&lt;1.75,C81&gt;=2.6),"virginica","shouldnthappen"))))))</f>
        <v>setosa</v>
      </c>
      <c r="BC81" s="1" t="str">
        <f aca="false">IF(AND(A81&lt;4.95,B81&lt;2.7,A81&lt;5.55),"virginica",IF(AND(A81&gt;=4.95,B81&lt;2.7,A81&lt;5.55),"versicolor",IF(AND(C81&lt;3.2,B81&gt;=2.7,A81&lt;5.55),"setosa",IF(AND(C81&gt;=3.2,B81&gt;=2.7,A81&lt;5.55),"versicolor",IF(AND(F81&gt;=0.85,A81&lt;6.15,A81&gt;=5.55),"virginica",IF(AND(D81&lt;1.45,A81&gt;=6.15,A81&gt;=5.55),"versicolor",IF(AND(C81&lt;4.8,F81&lt;0.85,A81&lt;6.15,A81&gt;=5.55),"versicolor",IF(AND(D81&gt;=1.7,D81&gt;=1.45,A81&gt;=6.15,A81&gt;=5.55),"virginica",IF(AND(G81&lt;9.333,C81&gt;=4.8,F81&lt;0.85,A81&lt;6.15,A81&gt;=5.55),"versicolor",IF(AND(G81&gt;=9.333,C81&gt;=4.8,F81&lt;0.85,A81&lt;6.15,A81&gt;=5.55),"virginica",IF(AND(C81&lt;4.9,D81&lt;1.7,D81&gt;=1.45,A81&gt;=6.15,A81&gt;=5.55),"versicolor",IF(AND(C81&gt;=4.9,D81&lt;1.7,D81&gt;=1.45,A81&gt;=6.15,A81&gt;=5.55),"virginica","shouldnthappen"))))))))))))</f>
        <v>setosa</v>
      </c>
      <c r="BD81" s="1" t="str">
        <f aca="false">IF(AND(C81&lt;2.35),"setosa",IF(AND(C81&lt;4.75,B81&lt;2.55,C81&gt;=2.35),"versicolor",IF(AND(C81&gt;=4.75,B81&lt;2.55,C81&gt;=2.35),"virginica",IF(AND(C81&lt;4.75,B81&gt;=2.55,C81&gt;=2.35),"versicolor",IF(AND(D81&gt;=1.75,C81&gt;=4.75,B81&gt;=2.55,C81&gt;=2.35),"virginica",IF(AND(A81&gt;=6.5,D81&lt;1.75,C81&gt;=4.75,B81&gt;=2.55,C81&gt;=2.35),"versicolor",IF(AND(A81&lt;6.05,A81&lt;6.5,D81&lt;1.75,C81&gt;=4.75,B81&gt;=2.55,C81&gt;=2.35),"versicolor",IF(AND(A81&gt;=6.05,A81&lt;6.5,D81&lt;1.75,C81&gt;=4.75,B81&gt;=2.55,C81&gt;=2.35),"virginica","shouldnthappen"))))))))</f>
        <v>setosa</v>
      </c>
      <c r="BE81" s="1" t="str">
        <f aca="false">IF(AND(C81&lt;2.5),"setosa",IF(AND(D81&lt;1.65,C81&lt;4.75,C81&gt;=2.5),"versicolor",IF(AND(D81&gt;=1.65,C81&lt;4.75,C81&gt;=2.5),"virginica",IF(AND(D81&gt;=1.75,C81&gt;=4.75,C81&gt;=2.5),"virginica",IF(AND(C81&lt;4.95,D81&lt;1.75,C81&gt;=4.75,C81&gt;=2.5),"versicolor",IF(AND(A81&lt;6.5,C81&gt;=4.95,D81&lt;1.75,C81&gt;=4.75,C81&gt;=2.5),"virginica",IF(AND(A81&gt;=6.5,C81&gt;=4.95,D81&lt;1.75,C81&gt;=4.75,C81&gt;=2.5),"versicolor","shouldnthappen")))))))</f>
        <v>setosa</v>
      </c>
      <c r="BF81" s="1" t="str">
        <f aca="false">IF(AND(G81&gt;=15.244),"virginica",IF(AND(C81&lt;3.2,B81&gt;=3.15,G81&lt;15.244),"setosa",IF(AND(A81&gt;=4.95,C81&lt;4.7,B81&lt;3.15,G81&lt;15.244),"versicolor",IF(AND(C81&gt;=5.15,C81&gt;=4.7,B81&lt;3.15,G81&lt;15.244),"virginica",IF(AND(A81&gt;=6.45,C81&gt;=3.2,B81&gt;=3.15,G81&lt;15.244),"virginica",IF(AND(D81&lt;0.95,A81&lt;4.95,C81&lt;4.7,B81&lt;3.15,G81&lt;15.244),"setosa",IF(AND(D81&gt;=0.95,A81&lt;4.95,C81&lt;4.7,B81&lt;3.15,G81&lt;15.244),"virginica",IF(AND(F81&lt;0.816,A81&lt;6.45,C81&gt;=3.2,B81&gt;=3.15,G81&lt;15.244),"virginica",IF(AND(F81&gt;=0.816,A81&lt;6.45,C81&gt;=3.2,B81&gt;=3.15,G81&lt;15.244),"versicolor",IF(AND(A81&gt;=6.5,B81&lt;3.05,C81&lt;5.15,C81&gt;=4.7,B81&lt;3.15,G81&lt;15.244),"versicolor",IF(AND(G81&lt;11.093,B81&gt;=3.05,C81&lt;5.15,C81&gt;=4.7,B81&lt;3.15,G81&lt;15.244),"virginica",IF(AND(G81&gt;=11.093,B81&gt;=3.05,C81&lt;5.15,C81&gt;=4.7,B81&lt;3.15,G81&lt;15.244),"versicolor",IF(AND(D81&gt;=1.7,A81&lt;6.5,B81&lt;3.05,C81&lt;5.15,C81&gt;=4.7,B81&lt;3.15,G81&lt;15.244),"virginica",IF(AND(G81&lt;7.498,D81&lt;1.7,A81&lt;6.5,B81&lt;3.05,C81&lt;5.15,C81&gt;=4.7,B81&lt;3.15,G81&lt;15.244),"virginica",IF(AND(G81&gt;=7.498,D81&lt;1.7,A81&lt;6.5,B81&lt;3.05,C81&lt;5.15,C81&gt;=4.7,B81&lt;3.15,G81&lt;15.244),"versicolor","shouldnthappen")))))))))))))))</f>
        <v>setosa</v>
      </c>
      <c r="BG81" s="1" t="str">
        <f aca="false">IF(AND(B81&gt;=3.35,C81&lt;4.85),"setosa",IF(AND(D81&gt;=1.75,C81&gt;=4.85),"virginica",IF(AND(D81&lt;0.75,B81&lt;3.35,C81&lt;4.85),"setosa",IF(AND(G81&gt;=13.879,D81&lt;1.75,C81&gt;=4.85),"versicolor",IF(AND(F81&gt;=0.9,D81&gt;=0.75,B81&lt;3.35,C81&lt;4.85),"virginica",IF(AND(F81&gt;=0.405,G81&lt;13.879,D81&lt;1.75,C81&gt;=4.85),"virginica",IF(AND(B81&gt;=2.55,F81&lt;0.9,D81&gt;=0.75,B81&lt;3.35,C81&lt;4.85),"versicolor",IF(AND(G81&lt;7.498,F81&lt;0.405,G81&lt;13.879,D81&lt;1.75,C81&gt;=4.85),"virginica",IF(AND(G81&gt;=7.498,F81&lt;0.405,G81&lt;13.879,D81&lt;1.75,C81&gt;=4.85),"versicolor",IF(AND(G81&lt;5.656,B81&lt;2.55,F81&lt;0.9,D81&gt;=0.75,B81&lt;3.35,C81&lt;4.85),"virginica",IF(AND(G81&gt;=5.656,B81&lt;2.55,F81&lt;0.9,D81&gt;=0.75,B81&lt;3.35,C81&lt;4.85),"versicolor","shouldnthappen")))))))))))</f>
        <v>setosa</v>
      </c>
      <c r="BH81" s="1" t="str">
        <f aca="false">IF(AND(D81&lt;0.7),"setosa",IF(AND(D81&gt;=1.65,A81&lt;6.65,D81&gt;=0.7),"virginica",IF(AND(D81&lt;1.55,A81&gt;=6.65,D81&gt;=0.7),"versicolor",IF(AND(D81&gt;=1.55,A81&gt;=6.65,D81&gt;=0.7),"virginica",IF(AND(F81&gt;=0.529,D81&lt;1.65,A81&lt;6.65,D81&gt;=0.7),"versicolor",IF(AND(C81&gt;=5.35,F81&lt;0.529,D81&lt;1.65,A81&lt;6.65,D81&gt;=0.7),"virginica",IF(AND(G81&gt;=7.411,C81&lt;5.35,F81&lt;0.529,D81&lt;1.65,A81&lt;6.65,D81&gt;=0.7),"versicolor",IF(AND(G81&lt;6.927,G81&lt;7.411,C81&lt;5.35,F81&lt;0.529,D81&lt;1.65,A81&lt;6.65,D81&gt;=0.7),"versicolor",IF(AND(G81&gt;=6.927,G81&lt;7.411,C81&lt;5.35,F81&lt;0.529,D81&lt;1.65,A81&lt;6.65,D81&gt;=0.7),"virginica","shouldnthappen")))))))))</f>
        <v>setosa</v>
      </c>
      <c r="BI81" s="1" t="str">
        <f aca="false">IF(AND(D81&gt;=1.7),"virginica",IF(AND(D81&lt;0.7,D81&lt;1.7),"setosa",IF(AND(D81&lt;1.45,G81&lt;7.37,D81&gt;=0.7,D81&lt;1.7),"versicolor",IF(AND(D81&gt;=1.45,G81&lt;7.37,D81&gt;=0.7,D81&lt;1.7),"virginica",IF(AND(B81&gt;=2.65,G81&gt;=7.37,D81&gt;=0.7,D81&lt;1.7),"versicolor",IF(AND(C81&lt;5.05,B81&lt;2.65,G81&gt;=7.37,D81&gt;=0.7,D81&lt;1.7),"versicolor",IF(AND(C81&gt;=5.05,B81&lt;2.65,G81&gt;=7.37,D81&gt;=0.7,D81&lt;1.7),"virginica","shouldnthappen")))))))</f>
        <v>setosa</v>
      </c>
    </row>
    <row r="82" customFormat="false" ht="13.8" hidden="false" customHeight="false" outlineLevel="0" collapsed="false">
      <c r="A82" s="1" t="n">
        <v>5.4</v>
      </c>
      <c r="B82" s="1" t="n">
        <v>3.9</v>
      </c>
      <c r="C82" s="1" t="n">
        <v>1.7</v>
      </c>
      <c r="D82" s="1" t="n">
        <v>0.4</v>
      </c>
      <c r="E82" s="1" t="s">
        <v>94</v>
      </c>
      <c r="F82" s="1" t="n">
        <v>0.695878867991269</v>
      </c>
      <c r="G82" s="1" t="n">
        <v>10.0779276104644</v>
      </c>
      <c r="H82" s="11" t="str">
        <f aca="false">E82</f>
        <v>setosa</v>
      </c>
      <c r="I82" s="1" t="str">
        <f aca="false">INDEX(L82:BI82, MODE(MATCH(L82:BI82, L82:BI82, 0 )))</f>
        <v>setosa</v>
      </c>
      <c r="J82" s="12" t="n">
        <f aca="false">COUNTIF(L82:BI82, H82) / COUNTA(L82:BI82)</f>
        <v>1</v>
      </c>
      <c r="K82" s="13" t="n">
        <f aca="false">I82=H82</f>
        <v>1</v>
      </c>
      <c r="L82" s="1" t="str">
        <f aca="false">IF(AND(C82&lt;3.65,B82&gt;=3.35),"setosa",IF(AND(C82&gt;=3.65,B82&gt;=3.35),"virginica",IF(AND(C82&lt;2.35,C82&lt;4.85,B82&lt;3.35),"setosa",IF(AND(F82&gt;=0.899,C82&gt;=2.35,C82&lt;4.85,B82&lt;3.35),"virginica",IF(AND(G82&gt;=8.268,B82&lt;2.75,C82&gt;=4.85,B82&lt;3.35),"virginica",IF(AND(D82&lt;1.55,B82&gt;=2.75,C82&gt;=4.85,B82&lt;3.35),"versicolor",IF(AND(D82&gt;=1.55,B82&gt;=2.75,C82&gt;=4.85,B82&lt;3.35),"virginica",IF(AND(G82&lt;6.537,F82&lt;0.899,C82&gt;=2.35,C82&lt;4.85,B82&lt;3.35),"virginica",IF(AND(G82&gt;=6.537,F82&lt;0.899,C82&gt;=2.35,C82&lt;4.85,B82&lt;3.35),"versicolor",IF(AND(G82&lt;6.878,G82&lt;8.268,B82&lt;2.75,C82&gt;=4.85,B82&lt;3.35),"virginica",IF(AND(G82&gt;=6.878,G82&lt;8.268,B82&lt;2.75,C82&gt;=4.85,B82&lt;3.35),"versicolor","shouldnthappen")))))))))))</f>
        <v>setosa</v>
      </c>
      <c r="M82" s="1" t="str">
        <f aca="false">IF(AND(C82&lt;2.6),"setosa",IF(AND(D82&gt;=1.75,C82&gt;=2.6),"virginica",IF(AND(G82&lt;6.094,D82&lt;1.75,C82&gt;=2.6),"virginica",IF(AND(D82&lt;1.35,G82&gt;=6.094,D82&lt;1.75,C82&gt;=2.6),"versicolor",IF(AND(C82&lt;5.05,D82&gt;=1.35,G82&gt;=6.094,D82&lt;1.75,C82&gt;=2.6),"versicolor",IF(AND(C82&gt;=5.05,D82&gt;=1.35,G82&gt;=6.094,D82&lt;1.75,C82&gt;=2.6),"virginica","shouldnthappen"))))))</f>
        <v>setosa</v>
      </c>
      <c r="N82" s="1" t="str">
        <f aca="false">IF(AND(A82&lt;6.6,B82&gt;=3.45),"setosa",IF(AND(A82&gt;=6.6,B82&gt;=3.45),"virginica",IF(AND(D82&lt;0.7,C82&lt;4.75,B82&lt;3.45),"setosa",IF(AND(D82&gt;=0.7,C82&lt;4.75,B82&lt;3.45),"versicolor",IF(AND(C82&gt;=5.15,C82&gt;=4.75,B82&lt;3.45),"virginica",IF(AND(D82&gt;=1.7,A82&lt;6.5,C82&lt;5.15,C82&gt;=4.75,B82&lt;3.45),"virginica",IF(AND(C82&lt;5.05,A82&gt;=6.5,C82&lt;5.15,C82&gt;=4.75,B82&lt;3.45),"versicolor",IF(AND(C82&gt;=5.05,A82&gt;=6.5,C82&lt;5.15,C82&gt;=4.75,B82&lt;3.45),"virginica",IF(AND(G82&lt;7.498,D82&lt;1.7,A82&lt;6.5,C82&lt;5.15,C82&gt;=4.75,B82&lt;3.45),"virginica",IF(AND(G82&gt;=7.498,D82&lt;1.7,A82&lt;6.5,C82&lt;5.15,C82&gt;=4.75,B82&lt;3.45),"versicolor","shouldnthappen"))))))))))</f>
        <v>setosa</v>
      </c>
      <c r="O82" s="1" t="str">
        <f aca="false">IF(AND(D82&lt;0.75),"setosa",IF(AND(C82&lt;4.75,C82&lt;4.85,D82&gt;=0.75),"versicolor",IF(AND(A82&gt;=6.05,C82&gt;=4.85,D82&gt;=0.75),"virginica",IF(AND(D82&lt;1.6,C82&gt;=4.75,C82&lt;4.85,D82&gt;=0.75),"versicolor",IF(AND(D82&gt;=1.6,C82&gt;=4.75,C82&lt;4.85,D82&gt;=0.75),"virginica",IF(AND(A82&lt;5.9,A82&lt;6.05,C82&gt;=4.85,D82&gt;=0.75),"virginica",IF(AND(A82&gt;=5.9,A82&lt;6.05,C82&gt;=4.85,D82&gt;=0.75),"versicolor","shouldnthappen")))))))</f>
        <v>setosa</v>
      </c>
      <c r="P82" s="1" t="str">
        <f aca="false">IF(AND(D82&lt;0.75),"setosa",IF(AND(A82&lt;5.55,D82&gt;=0.75),"versicolor",IF(AND(D82&gt;=1.7,G82&lt;13.158,A82&gt;=5.55,D82&gt;=0.75),"virginica",IF(AND(B82&lt;2.45,D82&lt;1.7,G82&lt;13.158,A82&gt;=5.55,D82&gt;=0.75),"virginica",IF(AND(B82&gt;=2.45,D82&lt;1.7,G82&lt;13.158,A82&gt;=5.55,D82&gt;=0.75),"versicolor",IF(AND(B82&gt;=3.05,G82&lt;15.551,G82&gt;=13.158,A82&gt;=5.55,D82&gt;=0.75),"versicolor",IF(AND(B82&lt;2.9,G82&gt;=15.551,G82&gt;=13.158,A82&gt;=5.55,D82&gt;=0.75),"versicolor",IF(AND(B82&gt;=2.9,G82&gt;=15.551,G82&gt;=13.158,A82&gt;=5.55,D82&gt;=0.75),"virginica",IF(AND(D82&lt;1.3,G82&lt;14.221,B82&lt;3.05,G82&lt;15.551,G82&gt;=13.158,A82&gt;=5.55,D82&gt;=0.75),"versicolor",IF(AND(D82&gt;=1.3,G82&lt;14.221,B82&lt;3.05,G82&lt;15.551,G82&gt;=13.158,A82&gt;=5.55,D82&gt;=0.75),"virginica",IF(AND(C82&lt;4.9,G82&gt;=14.221,B82&lt;3.05,G82&lt;15.551,G82&gt;=13.158,A82&gt;=5.55,D82&gt;=0.75),"versicolor",IF(AND(C82&gt;=4.9,G82&gt;=14.221,B82&lt;3.05,G82&lt;15.551,G82&gt;=13.158,A82&gt;=5.55,D82&gt;=0.75),"virginica","shouldnthappen"))))))))))))</f>
        <v>setosa</v>
      </c>
      <c r="Q82" s="1" t="str">
        <f aca="false">IF(AND(C82&lt;2.6),"setosa",IF(AND(A82&gt;=4.95,C82&lt;4.75,C82&gt;=2.6),"versicolor",IF(AND(D82&gt;=1.75,C82&gt;=4.75,C82&gt;=2.6),"virginica",IF(AND(B82&lt;2.45,A82&lt;4.95,C82&lt;4.75,C82&gt;=2.6),"versicolor",IF(AND(B82&gt;=2.45,A82&lt;4.95,C82&lt;4.75,C82&gt;=2.6),"virginica",IF(AND(G82&lt;7.498,D82&lt;1.75,C82&gt;=4.75,C82&gt;=2.6),"virginica",IF(AND(F82&lt;0.417,G82&gt;=7.498,D82&lt;1.75,C82&gt;=4.75,C82&gt;=2.6),"versicolor",IF(AND(F82&lt;0.442,F82&gt;=0.417,G82&gt;=7.498,D82&lt;1.75,C82&gt;=4.75,C82&gt;=2.6),"virginica",IF(AND(F82&gt;=0.442,F82&gt;=0.417,G82&gt;=7.498,D82&lt;1.75,C82&gt;=4.75,C82&gt;=2.6),"versicolor","shouldnthappen")))))))))</f>
        <v>setosa</v>
      </c>
      <c r="R82" s="1" t="str">
        <f aca="false">IF(AND(D82&lt;0.75),"setosa",IF(AND(D82&lt;1.75,A82&gt;=6.25,D82&gt;=0.75),"versicolor",IF(AND(D82&gt;=1.75,A82&gt;=6.25,D82&gt;=0.75),"virginica",IF(AND(D82&lt;1.6,C82&lt;4.75,A82&lt;6.25,D82&gt;=0.75),"versicolor",IF(AND(D82&gt;=1.6,C82&lt;4.75,A82&lt;6.25,D82&gt;=0.75),"virginica",IF(AND(G82&lt;6.998,C82&gt;=4.75,A82&lt;6.25,D82&gt;=0.75),"virginica",IF(AND(A82&lt;6.05,G82&gt;=6.998,C82&gt;=4.75,A82&lt;6.25,D82&gt;=0.75),"versicolor",IF(AND(A82&gt;=6.05,G82&gt;=6.998,C82&gt;=4.75,A82&lt;6.25,D82&gt;=0.75),"virginica","shouldnthappen"))))))))</f>
        <v>setosa</v>
      </c>
      <c r="S82" s="1" t="str">
        <f aca="false">IF(AND(B82&gt;=3.05,A82&lt;5.45),"setosa",IF(AND(C82&lt;2.2,B82&lt;3.05,A82&lt;5.45),"setosa",IF(AND(C82&gt;=2.2,B82&lt;3.05,A82&lt;5.45),"versicolor",IF(AND(B82&lt;3.7,C82&lt;4.8,A82&gt;=5.45),"versicolor",IF(AND(B82&gt;=3.7,C82&lt;4.8,A82&gt;=5.45),"setosa",IF(AND(G82&lt;13.757,C82&lt;5.05,C82&gt;=4.8,A82&gt;=5.45),"virginica",IF(AND(G82&gt;=13.757,C82&lt;5.05,C82&gt;=4.8,A82&gt;=5.45),"versicolor",IF(AND(C82&gt;=5.15,C82&gt;=5.05,C82&gt;=4.8,A82&gt;=5.45),"virginica",IF(AND(A82&lt;5.95,C82&lt;5.15,C82&gt;=5.05,C82&gt;=4.8,A82&gt;=5.45),"virginica",IF(AND(D82&gt;=1.8,A82&gt;=5.95,C82&lt;5.15,C82&gt;=5.05,C82&gt;=4.8,A82&gt;=5.45),"virginica",IF(AND(B82&lt;2.75,D82&lt;1.8,A82&gt;=5.95,C82&lt;5.15,C82&gt;=5.05,C82&gt;=4.8,A82&gt;=5.45),"versicolor",IF(AND(B82&gt;=2.75,D82&lt;1.8,A82&gt;=5.95,C82&lt;5.15,C82&gt;=5.05,C82&gt;=4.8,A82&gt;=5.45),"virginica","shouldnthappen"))))))))))))</f>
        <v>setosa</v>
      </c>
      <c r="T82" s="1" t="str">
        <f aca="false">IF(AND(C82&lt;2.6),"setosa",IF(AND(D82&lt;1.65,C82&lt;4.75,C82&gt;=2.6),"versicolor",IF(AND(D82&gt;=1.65,C82&lt;4.75,C82&gt;=2.6),"virginica",IF(AND(G82&gt;=8.494,A82&lt;6.6,C82&gt;=4.75,C82&gt;=2.6),"virginica",IF(AND(C82&lt;5.2,A82&gt;=6.6,C82&gt;=4.75,C82&gt;=2.6),"versicolor",IF(AND(C82&gt;=5.2,A82&gt;=6.6,C82&gt;=4.75,C82&gt;=2.6),"virginica",IF(AND(A82&lt;5.95,G82&lt;8.494,A82&lt;6.6,C82&gt;=4.75,C82&gt;=2.6),"virginica",IF(AND(A82&gt;=5.95,G82&lt;8.494,A82&lt;6.6,C82&gt;=4.75,C82&gt;=2.6),"versicolor","shouldnthappen"))))))))</f>
        <v>setosa</v>
      </c>
      <c r="U82" s="1" t="str">
        <f aca="false">IF(AND(C82&lt;3.65,B82&gt;=3.35),"setosa",IF(AND(C82&gt;=3.65,B82&gt;=3.35),"virginica",IF(AND(C82&lt;2.35,A82&lt;6.25,B82&lt;3.35),"setosa",IF(AND(C82&lt;4.85,A82&gt;=6.25,B82&lt;3.35),"versicolor",IF(AND(G82&gt;=15.426,C82&gt;=2.35,A82&lt;6.25,B82&lt;3.35),"virginica",IF(AND(D82&gt;=1.55,C82&gt;=4.85,A82&gt;=6.25,B82&lt;3.35),"virginica",IF(AND(D82&lt;1.8,G82&lt;15.426,C82&gt;=2.35,A82&lt;6.25,B82&lt;3.35),"versicolor",IF(AND(D82&gt;=1.8,G82&lt;15.426,C82&gt;=2.35,A82&lt;6.25,B82&lt;3.35),"virginica",IF(AND(B82&lt;2.95,D82&lt;1.55,C82&gt;=4.85,A82&gt;=6.25,B82&lt;3.35),"virginica",IF(AND(B82&gt;=2.95,D82&lt;1.55,C82&gt;=4.85,A82&gt;=6.25,B82&lt;3.35),"versicolor","shouldnthappen"))))))))))</f>
        <v>setosa</v>
      </c>
      <c r="V82" s="1" t="str">
        <f aca="false">IF(AND(C82&lt;2.6),"setosa",IF(AND(C82&gt;=4.85,C82&gt;=2.6),"virginica",IF(AND(F82&gt;=0.9,C82&lt;4.85,C82&gt;=2.6),"virginica",IF(AND(G82&lt;5.656,F82&lt;0.9,C82&lt;4.85,C82&gt;=2.6),"virginica",IF(AND(G82&gt;=5.656,F82&lt;0.9,C82&lt;4.85,C82&gt;=2.6),"versicolor","shouldnthappen")))))</f>
        <v>setosa</v>
      </c>
      <c r="W82" s="1" t="str">
        <f aca="false">IF(AND(D82&gt;=1.75,G82&gt;=13.795),"virginica",IF(AND(D82&gt;=1.5,G82&gt;=12.335,G82&lt;13.795),"virginica",IF(AND(C82&lt;2.45,C82&lt;4.85,G82&lt;12.335,G82&lt;13.795),"setosa",IF(AND(C82&gt;=2.45,C82&lt;4.85,G82&lt;12.335,G82&lt;13.795),"versicolor",IF(AND(D82&gt;=1.7,C82&gt;=4.85,G82&lt;12.335,G82&lt;13.795),"virginica",IF(AND(B82&gt;=3.25,D82&lt;1.5,G82&gt;=12.335,G82&lt;13.795),"setosa",IF(AND(D82&lt;1,F82&lt;0.255,D82&lt;1.75,G82&gt;=13.795),"setosa",IF(AND(D82&gt;=1,F82&lt;0.255,D82&lt;1.75,G82&gt;=13.795),"versicolor",IF(AND(A82&lt;5.4,F82&gt;=0.255,D82&lt;1.75,G82&gt;=13.795),"setosa",IF(AND(A82&gt;=5.4,F82&gt;=0.255,D82&lt;1.75,G82&gt;=13.795),"versicolor",IF(AND(A82&lt;6.15,D82&lt;1.7,C82&gt;=4.85,G82&lt;12.335,G82&lt;13.795),"versicolor",IF(AND(A82&gt;=6.15,D82&lt;1.7,C82&gt;=4.85,G82&lt;12.335,G82&lt;13.795),"virginica",IF(AND(C82&lt;5,B82&lt;3.25,D82&lt;1.5,G82&gt;=12.335,G82&lt;13.795),"versicolor",IF(AND(C82&gt;=5,B82&lt;3.25,D82&lt;1.5,G82&gt;=12.335,G82&lt;13.795),"virginica","shouldnthappen"))))))))))))))</f>
        <v>setosa</v>
      </c>
      <c r="X82" s="1" t="str">
        <f aca="false">IF(AND(C82&lt;2.5,A82&lt;5.55),"setosa",IF(AND(F82&lt;0.096,A82&gt;=5.55),"virginica",IF(AND(D82&lt;1.6,C82&gt;=2.5,A82&lt;5.55),"versicolor",IF(AND(D82&gt;=1.6,C82&gt;=2.5,A82&lt;5.55),"virginica",IF(AND(F82&gt;=0.156,C82&lt;4.75,F82&gt;=0.096,A82&gt;=5.55),"versicolor",IF(AND(D82&gt;=1.75,C82&gt;=4.75,F82&gt;=0.096,A82&gt;=5.55),"virginica",IF(AND(B82&lt;3.3,F82&lt;0.156,C82&lt;4.75,F82&gt;=0.096,A82&gt;=5.55),"versicolor",IF(AND(B82&gt;=3.3,F82&lt;0.156,C82&lt;4.75,F82&gt;=0.096,A82&gt;=5.55),"setosa",IF(AND(B82&lt;2.45,A82&lt;6.05,D82&lt;1.75,C82&gt;=4.75,F82&gt;=0.096,A82&gt;=5.55),"virginica",IF(AND(B82&gt;=2.45,A82&lt;6.05,D82&lt;1.75,C82&gt;=4.75,F82&gt;=0.096,A82&gt;=5.55),"versicolor",IF(AND(F82&lt;0.205,A82&gt;=6.05,D82&lt;1.75,C82&gt;=4.75,F82&gt;=0.096,A82&gt;=5.55),"versicolor",IF(AND(F82&gt;=0.205,A82&gt;=6.05,D82&lt;1.75,C82&gt;=4.75,F82&gt;=0.096,A82&gt;=5.55),"virginica","shouldnthappen"))))))))))))</f>
        <v>setosa</v>
      </c>
      <c r="Y82" s="1" t="str">
        <f aca="false">IF(AND(C82&lt;2.35,A82&lt;5.55),"setosa",IF(AND(C82&gt;=5.05,A82&gt;=5.55),"virginica",IF(AND(D82&lt;1.6,C82&gt;=2.35,A82&lt;5.55),"versicolor",IF(AND(D82&gt;=1.6,C82&gt;=2.35,A82&lt;5.55),"virginica",IF(AND(D82&gt;=1.75,C82&lt;5.05,A82&gt;=5.55),"virginica",IF(AND(B82&gt;=3.55,D82&lt;1.75,C82&lt;5.05,A82&gt;=5.55),"setosa",IF(AND(G82&lt;6.3,B82&lt;3.55,D82&lt;1.75,C82&lt;5.05,A82&gt;=5.55),"virginica",IF(AND(G82&gt;=6.3,B82&lt;3.55,D82&lt;1.75,C82&lt;5.05,A82&gt;=5.55),"versicolor","shouldnthappen"))))))))</f>
        <v>setosa</v>
      </c>
      <c r="Z82" s="1" t="str">
        <f aca="false">IF(AND(D82&lt;0.75),"setosa",IF(AND(B82&gt;=2.55,C82&lt;4.85,D82&gt;=0.75),"versicolor",IF(AND(D82&gt;=1.7,C82&gt;=4.85,D82&gt;=0.75),"virginica",IF(AND(D82&lt;1.6,B82&lt;2.55,C82&lt;4.85,D82&gt;=0.75),"versicolor",IF(AND(D82&gt;=1.6,B82&lt;2.55,C82&lt;4.85,D82&gt;=0.75),"virginica",IF(AND(B82&lt;2.65,D82&lt;1.7,C82&gt;=4.85,D82&gt;=0.75),"virginica",IF(AND(F82&lt;0.325,B82&gt;=2.65,D82&lt;1.7,C82&gt;=4.85,D82&gt;=0.75),"virginica",IF(AND(G82&lt;10.717,F82&gt;=0.325,B82&gt;=2.65,D82&lt;1.7,C82&gt;=4.85,D82&gt;=0.75),"versicolor",IF(AND(G82&gt;=10.717,F82&gt;=0.325,B82&gt;=2.65,D82&lt;1.7,C82&gt;=4.85,D82&gt;=0.75),"virginica","shouldnthappen")))))))))</f>
        <v>setosa</v>
      </c>
      <c r="AA82" s="1" t="str">
        <f aca="false">IF(AND(D82&lt;0.75),"setosa",IF(AND(D82&gt;=1.75,D82&gt;=0.75),"virginica",IF(AND(F82&gt;=0.455,D82&lt;1.75,D82&gt;=0.75),"versicolor",IF(AND(D82&lt;1.45,F82&lt;0.455,D82&lt;1.75,D82&gt;=0.75),"versicolor",IF(AND(F82&lt;0.247,D82&gt;=1.45,F82&lt;0.455,D82&lt;1.75,D82&gt;=0.75),"versicolor",IF(AND(F82&gt;=0.247,D82&gt;=1.45,F82&lt;0.455,D82&lt;1.75,D82&gt;=0.75),"virginica","shouldnthappen"))))))</f>
        <v>setosa</v>
      </c>
      <c r="AB82" s="1" t="str">
        <f aca="false">IF(AND(F82&gt;=0.221,B82&gt;=3.35),"setosa",IF(AND(A82&lt;5.3,F82&gt;=0.683,B82&lt;3.35),"setosa",IF(AND(A82&lt;6.45,F82&lt;0.221,B82&gt;=3.35),"setosa",IF(AND(A82&gt;=6.45,F82&lt;0.221,B82&gt;=3.35),"virginica",IF(AND(G82&lt;6.3,A82&lt;6.25,F82&lt;0.683,B82&lt;3.35),"virginica",IF(AND(G82&lt;13.795,A82&gt;=6.25,F82&lt;0.683,B82&lt;3.35),"virginica",IF(AND(D82&lt;1.65,A82&gt;=5.3,F82&gt;=0.683,B82&lt;3.35),"versicolor",IF(AND(D82&gt;=1.65,A82&gt;=5.3,F82&gt;=0.683,B82&lt;3.35),"virginica",IF(AND(D82&lt;0.6,G82&gt;=6.3,A82&lt;6.25,F82&lt;0.683,B82&lt;3.35),"setosa",IF(AND(D82&lt;1.7,G82&gt;=13.795,A82&gt;=6.25,F82&lt;0.683,B82&lt;3.35),"versicolor",IF(AND(D82&gt;=1.7,G82&gt;=13.795,A82&gt;=6.25,F82&lt;0.683,B82&lt;3.35),"virginica",IF(AND(C82&gt;=5.35,D82&gt;=0.6,G82&gt;=6.3,A82&lt;6.25,F82&lt;0.683,B82&lt;3.35),"virginica",IF(AND(D82&lt;1.75,C82&lt;5.35,D82&gt;=0.6,G82&gt;=6.3,A82&lt;6.25,F82&lt;0.683,B82&lt;3.35),"versicolor",IF(AND(D82&gt;=1.75,C82&lt;5.35,D82&gt;=0.6,G82&gt;=6.3,A82&lt;6.25,F82&lt;0.683,B82&lt;3.35),"virginica","shouldnthappen"))))))))))))))</f>
        <v>setosa</v>
      </c>
      <c r="AC82" s="1" t="str">
        <f aca="false">IF(AND(B82&gt;=3.3),"setosa",IF(AND(C82&lt;2.45,D82&lt;1.55,B82&lt;3.3),"setosa",IF(AND(F82&gt;=0.211,D82&gt;=1.55,B82&lt;3.3),"virginica",IF(AND(C82&lt;4.9,C82&gt;=2.45,D82&lt;1.55,B82&lt;3.3),"versicolor",IF(AND(C82&gt;=4.9,C82&gt;=2.45,D82&lt;1.55,B82&lt;3.3),"virginica",IF(AND(F82&lt;0.138,F82&lt;0.211,D82&gt;=1.55,B82&lt;3.3),"virginica",IF(AND(F82&gt;=0.138,F82&lt;0.211,D82&gt;=1.55,B82&lt;3.3),"versicolor","shouldnthappen")))))))</f>
        <v>setosa</v>
      </c>
      <c r="AD82" s="1" t="str">
        <f aca="false">IF(AND(D82&gt;=1.75),"virginica",IF(AND(D82&lt;0.75,D82&lt;1.75),"setosa",IF(AND(D82&lt;1.35,D82&gt;=0.75,D82&lt;1.75),"versicolor",IF(AND(B82&lt;2.6,C82&lt;4.85,D82&gt;=1.35,D82&gt;=0.75,D82&lt;1.75),"virginica",IF(AND(B82&gt;=2.6,C82&lt;4.85,D82&gt;=1.35,D82&gt;=0.75,D82&lt;1.75),"versicolor",IF(AND(A82&lt;6.4,C82&gt;=4.85,D82&gt;=1.35,D82&gt;=0.75,D82&lt;1.75),"virginica",IF(AND(A82&gt;=6.4,C82&gt;=4.85,D82&gt;=1.35,D82&gt;=0.75,D82&lt;1.75),"versicolor","shouldnthappen")))))))</f>
        <v>setosa</v>
      </c>
      <c r="AE82" s="1" t="str">
        <f aca="false">IF(AND(C82&lt;2.45),"setosa",IF(AND(F82&lt;0.07,C82&gt;=2.45),"virginica",IF(AND(A82&gt;=5,C82&lt;4.75,F82&gt;=0.07,C82&gt;=2.45),"versicolor",IF(AND(F82&lt;0.182,C82&gt;=4.75,F82&gt;=0.07,C82&gt;=2.45),"versicolor",IF(AND(B82&lt;2.45,A82&lt;5,C82&lt;4.75,F82&gt;=0.07,C82&gt;=2.45),"versicolor",IF(AND(B82&gt;=2.45,A82&lt;5,C82&lt;4.75,F82&gt;=0.07,C82&gt;=2.45),"virginica",IF(AND(F82&gt;=0.468,F82&gt;=0.182,C82&gt;=4.75,F82&gt;=0.07,C82&gt;=2.45),"virginica",IF(AND(A82&gt;=6.85,F82&lt;0.468,F82&gt;=0.182,C82&gt;=4.75,F82&gt;=0.07,C82&gt;=2.45),"virginica",IF(AND(B82&lt;2.6,A82&lt;6.85,F82&lt;0.468,F82&gt;=0.182,C82&gt;=4.75,F82&gt;=0.07,C82&gt;=2.45),"virginica",IF(AND(B82&gt;=2.6,A82&lt;6.85,F82&lt;0.468,F82&gt;=0.182,C82&gt;=4.75,F82&gt;=0.07,C82&gt;=2.45),"versicolor","shouldnthappen"))))))))))</f>
        <v>setosa</v>
      </c>
      <c r="AF82" s="1" t="str">
        <f aca="false">IF(AND(D82&lt;0.75,A82&lt;5.45),"setosa",IF(AND(D82&gt;=1.75,A82&gt;=5.45),"virginica",IF(AND(G82&lt;6.094,D82&gt;=0.75,A82&lt;5.45),"virginica",IF(AND(G82&gt;=6.094,D82&gt;=0.75,A82&lt;5.45),"versicolor",IF(AND(C82&lt;2.75,D82&lt;1.75,A82&gt;=5.45),"setosa",IF(AND(D82&lt;1.45,C82&gt;=2.75,D82&lt;1.75,A82&gt;=5.45),"versicolor",IF(AND(B82&lt;2.75,D82&gt;=1.45,C82&gt;=2.75,D82&lt;1.75,A82&gt;=5.45),"versicolor",IF(AND(C82&lt;5.05,B82&gt;=2.75,D82&gt;=1.45,C82&gt;=2.75,D82&lt;1.75,A82&gt;=5.45),"versicolor",IF(AND(C82&gt;=5.05,B82&gt;=2.75,D82&gt;=1.45,C82&gt;=2.75,D82&lt;1.75,A82&gt;=5.45),"virginica","shouldnthappen")))))))))</f>
        <v>setosa</v>
      </c>
      <c r="AG82" s="1" t="str">
        <f aca="false">IF(AND(D82&lt;0.65,G82&lt;8.868,A82&lt;5.3),"setosa",IF(AND(C82&lt;2.6,G82&gt;=8.868,A82&lt;5.3),"setosa",IF(AND(C82&gt;=2.6,G82&gt;=8.868,A82&lt;5.3),"versicolor",IF(AND(C82&gt;=4.95,D82&lt;1.55,A82&gt;=5.3),"virginica",IF(AND(G82&lt;13.795,D82&gt;=1.55,A82&gt;=5.3),"virginica",IF(AND(C82&lt;3.75,D82&gt;=0.65,G82&lt;8.868,A82&lt;5.3),"versicolor",IF(AND(C82&gt;=3.75,D82&gt;=0.65,G82&lt;8.868,A82&lt;5.3),"virginica",IF(AND(C82&lt;2.6,C82&lt;4.95,D82&lt;1.55,A82&gt;=5.3),"setosa",IF(AND(C82&gt;=2.6,C82&lt;4.95,D82&lt;1.55,A82&gt;=5.3),"versicolor",IF(AND(C82&lt;4.75,G82&gt;=13.795,D82&gt;=1.55,A82&gt;=5.3),"versicolor",IF(AND(C82&gt;=4.75,G82&gt;=13.795,D82&gt;=1.55,A82&gt;=5.3),"virginica","shouldnthappen")))))))))))</f>
        <v>setosa</v>
      </c>
      <c r="AH82" s="1" t="str">
        <f aca="false">IF(AND(D82&lt;0.75),"setosa",IF(AND(C82&lt;4.75,D82&gt;=0.75),"versicolor",IF(AND(G82&lt;13.757,C82&gt;=4.75,D82&gt;=0.75),"virginica",IF(AND(B82&lt;3.05,G82&gt;=13.757,C82&gt;=4.75,D82&gt;=0.75),"virginica",IF(AND(A82&lt;6.65,B82&gt;=3.05,G82&gt;=13.757,C82&gt;=4.75,D82&gt;=0.75),"virginica",IF(AND(A82&gt;=6.65,B82&gt;=3.05,G82&gt;=13.757,C82&gt;=4.75,D82&gt;=0.75),"versicolor","shouldnthappen"))))))</f>
        <v>setosa</v>
      </c>
      <c r="AI82" s="1" t="str">
        <f aca="false">IF(AND(D82&lt;0.7),"setosa",IF(AND(C82&lt;4.75,D82&gt;=0.7),"versicolor",IF(AND(A82&lt;6.6,F82&lt;0.482,C82&gt;=4.75,D82&gt;=0.7),"virginica",IF(AND(C82&gt;=4.95,F82&gt;=0.482,C82&gt;=4.75,D82&gt;=0.7),"virginica",IF(AND(D82&lt;1.9,A82&gt;=6.6,F82&lt;0.482,C82&gt;=4.75,D82&gt;=0.7),"versicolor",IF(AND(D82&gt;=1.9,A82&gt;=6.6,F82&lt;0.482,C82&gt;=4.75,D82&gt;=0.7),"virginica",IF(AND(F82&gt;=0.766,C82&lt;4.95,F82&gt;=0.482,C82&gt;=4.75,D82&gt;=0.7),"virginica",IF(AND(B82&lt;2.95,F82&lt;0.766,C82&lt;4.95,F82&gt;=0.482,C82&gt;=4.75,D82&gt;=0.7),"virginica",IF(AND(B82&gt;=2.95,F82&lt;0.766,C82&lt;4.95,F82&gt;=0.482,C82&gt;=4.75,D82&gt;=0.7),"versicolor","shouldnthappen")))))))))</f>
        <v>setosa</v>
      </c>
      <c r="AJ82" s="1" t="str">
        <f aca="false">IF(AND(C82&lt;2.45,C82&lt;4.75),"setosa",IF(AND(D82&gt;=1.65,C82&gt;=4.75),"virginica",IF(AND(A82&lt;4.95,C82&gt;=2.45,C82&lt;4.75),"virginica",IF(AND(A82&gt;=4.95,C82&gt;=2.45,C82&lt;4.75),"versicolor",IF(AND(B82&lt;2.95,D82&lt;1.65,C82&gt;=4.75),"virginica",IF(AND(B82&gt;=2.95,D82&lt;1.65,C82&gt;=4.75),"versicolor","shouldnthappen"))))))</f>
        <v>setosa</v>
      </c>
      <c r="AK82" s="1" t="str">
        <f aca="false">IF(AND(D82&lt;0.75,A82&lt;5.45),"setosa",IF(AND(B82&lt;2.45,D82&gt;=0.75,A82&lt;5.45),"versicolor",IF(AND(A82&gt;=5.55,C82&lt;4.75,A82&gt;=5.45),"versicolor",IF(AND(C82&gt;=5.15,C82&gt;=4.75,A82&gt;=5.45),"virginica",IF(AND(G82&lt;6.094,B82&gt;=2.45,D82&gt;=0.75,A82&lt;5.45),"virginica",IF(AND(G82&gt;=6.094,B82&gt;=2.45,D82&gt;=0.75,A82&lt;5.45),"versicolor",IF(AND(D82&lt;0.6,A82&lt;5.55,C82&lt;4.75,A82&gt;=5.45),"setosa",IF(AND(D82&gt;=0.6,A82&lt;5.55,C82&lt;4.75,A82&gt;=5.45),"versicolor",IF(AND(C82&lt;4.95,C82&lt;5.15,C82&gt;=4.75,A82&gt;=5.45),"virginica",IF(AND(G82&lt;12.627,C82&lt;5.05,C82&gt;=4.95,C82&lt;5.15,C82&gt;=4.75,A82&gt;=5.45),"virginica",IF(AND(G82&gt;=12.627,C82&lt;5.05,C82&gt;=4.95,C82&lt;5.15,C82&gt;=4.75,A82&gt;=5.45),"versicolor",IF(AND(D82&lt;1.7,C82&gt;=5.05,C82&gt;=4.95,C82&lt;5.15,C82&gt;=4.75,A82&gt;=5.45),"versicolor",IF(AND(D82&gt;=1.7,C82&gt;=5.05,C82&gt;=4.95,C82&lt;5.15,C82&gt;=4.75,A82&gt;=5.45),"virginica","shouldnthappen")))))))))))))</f>
        <v>setosa</v>
      </c>
      <c r="AL82" s="1" t="str">
        <f aca="false">IF(AND(B82&lt;2.45,B82&lt;3.15),"versicolor",IF(AND(D82&lt;0.95,G82&lt;15.141,B82&gt;=3.15),"setosa",IF(AND(G82&lt;15.429,G82&gt;=15.141,B82&gt;=3.15),"versicolor",IF(AND(G82&gt;=15.429,G82&gt;=15.141,B82&gt;=3.15),"virginica",IF(AND(C82&lt;2.3,C82&lt;4.75,B82&gt;=2.45,B82&lt;3.15),"setosa",IF(AND(G82&gt;=16.072,C82&gt;=4.75,B82&gt;=2.45,B82&lt;3.15),"versicolor",IF(AND(G82&lt;11.833,D82&gt;=0.95,G82&lt;15.141,B82&gt;=3.15),"virginica",IF(AND(A82&lt;5,C82&gt;=2.3,C82&lt;4.75,B82&gt;=2.45,B82&lt;3.15),"virginica",IF(AND(A82&gt;=5,C82&gt;=2.3,C82&lt;4.75,B82&gt;=2.45,B82&lt;3.15),"versicolor",IF(AND(G82&lt;14.342,G82&gt;=11.833,D82&gt;=0.95,G82&lt;15.141,B82&gt;=3.15),"versicolor",IF(AND(G82&gt;=14.342,G82&gt;=11.833,D82&gt;=0.95,G82&lt;15.141,B82&gt;=3.15),"virginica",IF(AND(G82&lt;13.757,F82&gt;=0.741,G82&lt;16.072,C82&gt;=4.75,B82&gt;=2.45,B82&lt;3.15),"virginica",IF(AND(F82&gt;=0.546,A82&lt;6.15,F82&lt;0.741,G82&lt;16.072,C82&gt;=4.75,B82&gt;=2.45,B82&lt;3.15),"virginica",IF(AND(D82&gt;=1.75,A82&gt;=6.15,F82&lt;0.741,G82&lt;16.072,C82&gt;=4.75,B82&gt;=2.45,B82&lt;3.15),"virginica",IF(AND(C82&lt;4.85,G82&gt;=13.757,F82&gt;=0.741,G82&lt;16.072,C82&gt;=4.75,B82&gt;=2.45,B82&lt;3.15),"virginica",IF(AND(C82&gt;=4.85,G82&gt;=13.757,F82&gt;=0.741,G82&lt;16.072,C82&gt;=4.75,B82&gt;=2.45,B82&lt;3.15),"versicolor",IF(AND(F82&lt;0.331,F82&lt;0.546,A82&lt;6.15,F82&lt;0.741,G82&lt;16.072,C82&gt;=4.75,B82&gt;=2.45,B82&lt;3.15),"virginica",IF(AND(F82&gt;=0.331,F82&lt;0.546,A82&lt;6.15,F82&lt;0.741,G82&lt;16.072,C82&gt;=4.75,B82&gt;=2.45,B82&lt;3.15),"versicolor",IF(AND(G82&lt;10.661,D82&lt;1.75,A82&gt;=6.15,F82&lt;0.741,G82&lt;16.072,C82&gt;=4.75,B82&gt;=2.45,B82&lt;3.15),"virginica",IF(AND(G82&gt;=10.661,D82&lt;1.75,A82&gt;=6.15,F82&lt;0.741,G82&lt;16.072,C82&gt;=4.75,B82&gt;=2.45,B82&lt;3.15),"versicolor","shouldnthappen"))))))))))))))))))))</f>
        <v>setosa</v>
      </c>
      <c r="AM82" s="1" t="str">
        <f aca="false">IF(AND(D82&lt;1.35,F82&gt;=0.917),"setosa",IF(AND(D82&gt;=1.35,F82&gt;=0.917),"virginica",IF(AND(D82&lt;0.75,D82&lt;1.55,F82&lt;0.917),"setosa",IF(AND(C82&gt;=4.8,D82&gt;=1.55,F82&lt;0.917),"virginica",IF(AND(A82&lt;5.95,D82&gt;=0.75,D82&lt;1.55,F82&lt;0.917),"versicolor",IF(AND(F82&lt;0.473,C82&lt;4.8,D82&gt;=1.55,F82&lt;0.917),"virginica",IF(AND(F82&gt;=0.473,C82&lt;4.8,D82&gt;=1.55,F82&lt;0.917),"versicolor",IF(AND(C82&lt;4.95,A82&gt;=5.95,D82&gt;=0.75,D82&lt;1.55,F82&lt;0.917),"versicolor",IF(AND(C82&gt;=4.95,A82&gt;=5.95,D82&gt;=0.75,D82&lt;1.55,F82&lt;0.917),"virginica","shouldnthappen")))))))))</f>
        <v>setosa</v>
      </c>
      <c r="AN82" s="1" t="str">
        <f aca="false">IF(AND(D82&lt;0.75,A82&lt;5.45),"setosa",IF(AND(D82&lt;1.55,D82&gt;=0.75,A82&lt;5.45),"versicolor",IF(AND(D82&gt;=1.55,D82&gt;=0.75,A82&lt;5.45),"virginica",IF(AND(A82&gt;=5.75,C82&lt;4.75,A82&gt;=5.45),"versicolor",IF(AND(F82&lt;0.361,C82&gt;=4.75,A82&gt;=5.45),"virginica",IF(AND(C82&lt;2.6,A82&lt;5.75,C82&lt;4.75,A82&gt;=5.45),"setosa",IF(AND(C82&gt;=2.6,A82&lt;5.75,C82&lt;4.75,A82&gt;=5.45),"versicolor",IF(AND(D82&gt;=1.7,F82&gt;=0.361,C82&gt;=4.75,A82&gt;=5.45),"virginica",IF(AND(B82&lt;2.65,D82&lt;1.7,F82&gt;=0.361,C82&gt;=4.75,A82&gt;=5.45),"virginica",IF(AND(A82&lt;7.05,B82&gt;=2.65,D82&lt;1.7,F82&gt;=0.361,C82&gt;=4.75,A82&gt;=5.45),"versicolor",IF(AND(A82&gt;=7.05,B82&gt;=2.65,D82&lt;1.7,F82&gt;=0.361,C82&gt;=4.75,A82&gt;=5.45),"virginica","shouldnthappen")))))))))))</f>
        <v>setosa</v>
      </c>
      <c r="AO82" s="1" t="str">
        <f aca="false">IF(AND(D82&lt;0.7),"setosa",IF(AND(A82&lt;4.95,C82&lt;4.85,D82&gt;=0.7),"virginica",IF(AND(A82&gt;=4.95,C82&lt;4.85,D82&gt;=0.7),"versicolor",IF(AND(D82&gt;=1.7,C82&gt;=4.85,D82&gt;=0.7),"virginica",IF(AND(F82&lt;0.325,D82&lt;1.7,C82&gt;=4.85,D82&gt;=0.7),"virginica",IF(AND(D82&lt;1.55,F82&gt;=0.325,D82&lt;1.7,C82&gt;=4.85,D82&gt;=0.7),"virginica",IF(AND(D82&gt;=1.55,F82&gt;=0.325,D82&lt;1.7,C82&gt;=4.85,D82&gt;=0.7),"versicolor","shouldnthappen")))))))</f>
        <v>setosa</v>
      </c>
      <c r="AP82" s="1" t="str">
        <f aca="false">IF(AND(D82&lt;0.75),"setosa",IF(AND(C82&lt;4.85,D82&gt;=0.75),"versicolor",IF(AND(G82&gt;=8.277,C82&gt;=4.85,D82&gt;=0.75),"virginica",IF(AND(F82&gt;=0.633,G82&lt;8.277,C82&gt;=4.85,D82&gt;=0.75),"virginica",IF(AND(G82&lt;7.61,F82&lt;0.633,G82&lt;8.277,C82&gt;=4.85,D82&gt;=0.75),"virginica",IF(AND(G82&gt;=7.61,F82&lt;0.633,G82&lt;8.277,C82&gt;=4.85,D82&gt;=0.75),"versicolor","shouldnthappen"))))))</f>
        <v>setosa</v>
      </c>
      <c r="AQ82" s="1" t="str">
        <f aca="false">IF(AND(C82&lt;2.65,A82&gt;=5.45,C82&lt;4.75),"setosa",IF(AND(C82&gt;=2.65,A82&gt;=5.45,C82&lt;4.75),"versicolor",IF(AND(B82&lt;2.9,C82&lt;4.85,C82&gt;=4.75),"versicolor",IF(AND(B82&gt;=2.9,C82&lt;4.85,C82&gt;=4.75),"virginica",IF(AND(D82&lt;1.7,C82&gt;=4.85,C82&gt;=4.75),"versicolor",IF(AND(D82&gt;=1.7,C82&gt;=4.85,C82&gt;=4.75),"virginica",IF(AND(C82&lt;2.45,G82&lt;14.126,A82&lt;5.45,C82&lt;4.75),"setosa",IF(AND(C82&gt;=2.45,G82&lt;14.126,A82&lt;5.45,C82&lt;4.75),"versicolor",IF(AND(C82&lt;2.4,G82&gt;=14.126,A82&lt;5.45,C82&lt;4.75),"setosa",IF(AND(C82&gt;=2.4,G82&gt;=14.126,A82&lt;5.45,C82&lt;4.75),"versicolor","shouldnthappen"))))))))))</f>
        <v>setosa</v>
      </c>
      <c r="AR82" s="1" t="str">
        <f aca="false">IF(AND(C82&lt;2.45,C82&lt;4.85),"setosa",IF(AND(C82&gt;=5.15,C82&gt;=4.85),"virginica",IF(AND(A82&gt;=4.95,C82&gt;=2.45,C82&lt;4.85),"versicolor",IF(AND(D82&lt;1.35,A82&lt;4.95,C82&gt;=2.45,C82&lt;4.85),"versicolor",IF(AND(D82&gt;=1.35,A82&lt;4.95,C82&gt;=2.45,C82&lt;4.85),"virginica",IF(AND(F82&lt;0.35,G82&lt;12.751,C82&lt;5.15,C82&gt;=4.85),"virginica",IF(AND(A82&lt;6.5,G82&gt;=12.751,C82&lt;5.15,C82&gt;=4.85),"virginica",IF(AND(A82&gt;=6.5,G82&gt;=12.751,C82&lt;5.15,C82&gt;=4.85),"versicolor",IF(AND(B82&gt;=2.75,F82&gt;=0.35,G82&lt;12.751,C82&lt;5.15,C82&gt;=4.85),"virginica",IF(AND(C82&lt;5.05,B82&lt;2.75,F82&gt;=0.35,G82&lt;12.751,C82&lt;5.15,C82&gt;=4.85),"virginica",IF(AND(C82&gt;=5.05,B82&lt;2.75,F82&gt;=0.35,G82&lt;12.751,C82&lt;5.15,C82&gt;=4.85),"versicolor","shouldnthappen")))))))))))</f>
        <v>setosa</v>
      </c>
      <c r="AS82" s="1" t="str">
        <f aca="false">IF(AND(F82&gt;=0.9,B82&lt;3.05),"virginica",IF(AND(A82&lt;5.9,B82&gt;=3.05),"setosa",IF(AND(D82&lt;1.65,A82&gt;=5.9,B82&gt;=3.05),"versicolor",IF(AND(D82&gt;=1.65,A82&gt;=5.9,B82&gt;=3.05),"virginica",IF(AND(D82&gt;=1.75,C82&gt;=4.85,F82&lt;0.9,B82&lt;3.05),"virginica",IF(AND(C82&lt;2.2,B82&lt;2.95,C82&lt;4.85,F82&lt;0.9,B82&lt;3.05),"setosa",IF(AND(C82&gt;=2.2,B82&lt;2.95,C82&lt;4.85,F82&lt;0.9,B82&lt;3.05),"versicolor",IF(AND(C82&lt;2.8,B82&gt;=2.95,C82&lt;4.85,F82&lt;0.9,B82&lt;3.05),"setosa",IF(AND(C82&gt;=2.8,B82&gt;=2.95,C82&lt;4.85,F82&lt;0.9,B82&lt;3.05),"versicolor",IF(AND(G82&lt;13.879,D82&lt;1.75,C82&gt;=4.85,F82&lt;0.9,B82&lt;3.05),"virginica",IF(AND(G82&gt;=13.879,D82&lt;1.75,C82&gt;=4.85,F82&lt;0.9,B82&lt;3.05),"versicolor","shouldnthappen")))))))))))</f>
        <v>setosa</v>
      </c>
      <c r="AT82" s="1" t="str">
        <f aca="false">IF(AND(D82&lt;0.75),"setosa",IF(AND(D82&gt;=1.75,D82&gt;=0.75),"virginica",IF(AND(D82&lt;1.45,G82&lt;7.37,D82&lt;1.75,D82&gt;=0.75),"versicolor",IF(AND(D82&gt;=1.45,G82&lt;7.37,D82&lt;1.75,D82&gt;=0.75),"virginica",IF(AND(C82&lt;5.45,G82&gt;=7.37,D82&lt;1.75,D82&gt;=0.75),"versicolor",IF(AND(C82&gt;=5.45,G82&gt;=7.37,D82&lt;1.75,D82&gt;=0.75),"virginica","shouldnthappen"))))))</f>
        <v>setosa</v>
      </c>
      <c r="AU82" s="1" t="str">
        <f aca="false">IF(AND(D82&lt;0.7),"setosa",IF(AND(D82&gt;=1.7,A82&gt;=6.15,D82&gt;=0.7),"virginica",IF(AND(B82&gt;=2.55,C82&lt;4.75,A82&lt;6.15,D82&gt;=0.7),"versicolor",IF(AND(D82&gt;=1.7,C82&gt;=4.75,A82&lt;6.15,D82&gt;=0.7),"virginica",IF(AND(C82&lt;5.25,D82&lt;1.7,A82&gt;=6.15,D82&gt;=0.7),"versicolor",IF(AND(C82&gt;=5.25,D82&lt;1.7,A82&gt;=6.15,D82&gt;=0.7),"virginica",IF(AND(C82&lt;4.25,B82&lt;2.55,C82&lt;4.75,A82&lt;6.15,D82&gt;=0.7),"versicolor",IF(AND(C82&gt;=4.25,B82&lt;2.55,C82&lt;4.75,A82&lt;6.15,D82&gt;=0.7),"virginica",IF(AND(B82&lt;2.65,D82&lt;1.7,C82&gt;=4.75,A82&lt;6.15,D82&gt;=0.7),"virginica",IF(AND(B82&gt;=2.65,D82&lt;1.7,C82&gt;=4.75,A82&lt;6.15,D82&gt;=0.7),"versicolor","shouldnthappen"))))))))))</f>
        <v>setosa</v>
      </c>
      <c r="AV82" s="1" t="str">
        <f aca="false">IF(AND(D82&lt;0.75),"setosa",IF(AND(F82&gt;=0.899,D82&gt;=0.75),"virginica",IF(AND(D82&lt;1.65,A82&lt;6.05,F82&lt;0.899,D82&gt;=0.75),"versicolor",IF(AND(D82&gt;=1.65,A82&lt;6.05,F82&lt;0.899,D82&gt;=0.75),"virginica",IF(AND(C82&gt;=5.05,A82&gt;=6.05,F82&lt;0.899,D82&gt;=0.75),"virginica",IF(AND(G82&gt;=13.757,C82&lt;5.05,A82&gt;=6.05,F82&lt;0.899,D82&gt;=0.75),"versicolor",IF(AND(D82&lt;1.6,G82&lt;13.757,C82&lt;5.05,A82&gt;=6.05,F82&lt;0.899,D82&gt;=0.75),"versicolor",IF(AND(D82&gt;=1.6,G82&lt;13.757,C82&lt;5.05,A82&gt;=6.05,F82&lt;0.899,D82&gt;=0.75),"virginica","shouldnthappen"))))))))</f>
        <v>setosa</v>
      </c>
      <c r="AW82" s="1" t="str">
        <f aca="false">IF(AND(F82&lt;0.117,A82&gt;=5.55),"virginica",IF(AND(A82&gt;=5.2,G82&lt;6.086,A82&lt;5.55),"versicolor",IF(AND(D82&lt;0.7,G82&gt;=6.086,A82&lt;5.55),"setosa",IF(AND(D82&gt;=0.7,G82&gt;=6.086,A82&lt;5.55),"versicolor",IF(AND(A82&lt;4.75,A82&lt;5.2,G82&lt;6.086,A82&lt;5.55),"setosa",IF(AND(A82&gt;=4.75,A82&lt;5.2,G82&lt;6.086,A82&lt;5.55),"virginica",IF(AND(D82&gt;=1.65,C82&lt;4.95,F82&gt;=0.117,A82&gt;=5.55),"virginica",IF(AND(D82&gt;=1.75,C82&gt;=4.95,F82&gt;=0.117,A82&gt;=5.55),"virginica",IF(AND(C82&lt;2.6,D82&lt;1.65,C82&lt;4.95,F82&gt;=0.117,A82&gt;=5.55),"setosa",IF(AND(C82&gt;=2.6,D82&lt;1.65,C82&lt;4.95,F82&gt;=0.117,A82&gt;=5.55),"versicolor",IF(AND(D82&lt;1.55,D82&lt;1.75,C82&gt;=4.95,F82&gt;=0.117,A82&gt;=5.55),"virginica",IF(AND(A82&lt;6.95,D82&gt;=1.55,D82&lt;1.75,C82&gt;=4.95,F82&gt;=0.117,A82&gt;=5.55),"versicolor",IF(AND(A82&gt;=6.95,D82&gt;=1.55,D82&lt;1.75,C82&gt;=4.95,F82&gt;=0.117,A82&gt;=5.55),"virginica","shouldnthappen")))))))))))))</f>
        <v>setosa</v>
      </c>
      <c r="AX82" s="1" t="str">
        <f aca="false">IF(AND(D82&lt;0.75),"setosa",IF(AND(F82&lt;0.138,D82&gt;=0.75),"virginica",IF(AND(C82&lt;4.45,A82&lt;6.15,F82&gt;=0.138,D82&gt;=0.75),"versicolor",IF(AND(C82&gt;=5.05,A82&gt;=6.15,F82&gt;=0.138,D82&gt;=0.75),"virginica",IF(AND(B82&lt;2.65,C82&gt;=4.45,A82&lt;6.15,F82&gt;=0.138,D82&gt;=0.75),"virginica",IF(AND(A82&gt;=6.35,C82&lt;5.05,A82&gt;=6.15,F82&gt;=0.138,D82&gt;=0.75),"versicolor",IF(AND(A82&lt;5.65,B82&gt;=2.65,C82&gt;=4.45,A82&lt;6.15,F82&gt;=0.138,D82&gt;=0.75),"virginica",IF(AND(D82&lt;1.75,A82&lt;6.35,C82&lt;5.05,A82&gt;=6.15,F82&gt;=0.138,D82&gt;=0.75),"versicolor",IF(AND(D82&gt;=1.75,A82&lt;6.35,C82&lt;5.05,A82&gt;=6.15,F82&gt;=0.138,D82&gt;=0.75),"virginica",IF(AND(D82&lt;1.7,A82&gt;=5.65,B82&gt;=2.65,C82&gt;=4.45,A82&lt;6.15,F82&gt;=0.138,D82&gt;=0.75),"versicolor",IF(AND(D82&gt;=1.7,A82&gt;=5.65,B82&gt;=2.65,C82&gt;=4.45,A82&lt;6.15,F82&gt;=0.138,D82&gt;=0.75),"virginica","shouldnthappen")))))))))))</f>
        <v>setosa</v>
      </c>
      <c r="AY82" s="1" t="str">
        <f aca="false">IF(AND(D82&lt;0.75,A82&lt;5.55),"setosa",IF(AND(A82&lt;4.95,D82&gt;=0.75,A82&lt;5.55),"virginica",IF(AND(A82&gt;=4.95,D82&gt;=0.75,A82&lt;5.55),"versicolor",IF(AND(C82&lt;2.6,C82&lt;4.85,A82&gt;=5.55),"setosa",IF(AND(C82&gt;=2.6,C82&lt;4.85,A82&gt;=5.55),"versicolor",IF(AND(D82&gt;=1.75,C82&gt;=4.85,A82&gt;=5.55),"virginica",IF(AND(F82&lt;0.405,D82&lt;1.75,C82&gt;=4.85,A82&gt;=5.55),"versicolor",IF(AND(B82&lt;3.05,F82&gt;=0.405,D82&lt;1.75,C82&gt;=4.85,A82&gt;=5.55),"virginica",IF(AND(B82&gt;=3.05,F82&gt;=0.405,D82&lt;1.75,C82&gt;=4.85,A82&gt;=5.55),"versicolor","shouldnthappen")))))))))</f>
        <v>setosa</v>
      </c>
      <c r="AZ82" s="1" t="str">
        <f aca="false">IF(AND(D82&lt;0.75),"setosa",IF(AND(F82&lt;0.9,C82&lt;4.95,D82&gt;=0.75),"versicolor",IF(AND(F82&gt;=0.9,C82&lt;4.95,D82&gt;=0.75),"virginica",IF(AND(D82&gt;=1.7,C82&gt;=4.95,D82&gt;=0.75),"virginica",IF(AND(F82&lt;0.405,D82&lt;1.7,C82&gt;=4.95,D82&gt;=0.75),"versicolor",IF(AND(F82&gt;=0.405,D82&lt;1.7,C82&gt;=4.95,D82&gt;=0.75),"virginica","shouldnthappen"))))))</f>
        <v>setosa</v>
      </c>
      <c r="BA82" s="1" t="str">
        <f aca="false">IF(AND(D82&lt;0.75),"setosa",IF(AND(D82&gt;=1.7,C82&gt;=5.05,D82&gt;=0.75),"virginica",IF(AND(D82&lt;1.45,D82&lt;1.6,C82&lt;5.05,D82&gt;=0.75),"versicolor",IF(AND(A82&lt;5.8,D82&gt;=1.6,C82&lt;5.05,D82&gt;=0.75),"virginica",IF(AND(A82&gt;=5.8,D82&gt;=1.6,C82&lt;5.05,D82&gt;=0.75),"versicolor",IF(AND(F82&lt;0.417,D82&lt;1.7,C82&gt;=5.05,D82&gt;=0.75),"versicolor",IF(AND(F82&gt;=0.417,D82&lt;1.7,C82&gt;=5.05,D82&gt;=0.75),"virginica",IF(AND(A82&lt;5.95,D82&gt;=1.45,D82&lt;1.6,C82&lt;5.05,D82&gt;=0.75),"versicolor",IF(AND(G82&lt;10.618,A82&gt;=5.95,D82&gt;=1.45,D82&lt;1.6,C82&lt;5.05,D82&gt;=0.75),"virginica",IF(AND(G82&gt;=10.618,A82&gt;=5.95,D82&gt;=1.45,D82&lt;1.6,C82&lt;5.05,D82&gt;=0.75),"versicolor","shouldnthappen"))))))))))</f>
        <v>setosa</v>
      </c>
      <c r="BB82" s="1" t="str">
        <f aca="false">IF(AND(C82&lt;2.6),"setosa",IF(AND(D82&gt;=1.75,C82&gt;=2.6),"virginica",IF(AND(C82&gt;=5.45,D82&lt;1.75,C82&gt;=2.6),"virginica",IF(AND(F82&gt;=0.259,C82&lt;5.45,D82&lt;1.75,C82&gt;=2.6),"versicolor",IF(AND(C82&lt;5.05,F82&lt;0.259,C82&lt;5.45,D82&lt;1.75,C82&gt;=2.6),"versicolor",IF(AND(C82&gt;=5.05,F82&lt;0.259,C82&lt;5.45,D82&lt;1.75,C82&gt;=2.6),"virginica","shouldnthappen"))))))</f>
        <v>setosa</v>
      </c>
      <c r="BC82" s="1" t="str">
        <f aca="false">IF(AND(A82&lt;4.95,B82&lt;2.7,A82&lt;5.55),"virginica",IF(AND(A82&gt;=4.95,B82&lt;2.7,A82&lt;5.55),"versicolor",IF(AND(C82&lt;3.2,B82&gt;=2.7,A82&lt;5.55),"setosa",IF(AND(C82&gt;=3.2,B82&gt;=2.7,A82&lt;5.55),"versicolor",IF(AND(F82&gt;=0.85,A82&lt;6.15,A82&gt;=5.55),"virginica",IF(AND(D82&lt;1.45,A82&gt;=6.15,A82&gt;=5.55),"versicolor",IF(AND(C82&lt;4.8,F82&lt;0.85,A82&lt;6.15,A82&gt;=5.55),"versicolor",IF(AND(D82&gt;=1.7,D82&gt;=1.45,A82&gt;=6.15,A82&gt;=5.55),"virginica",IF(AND(G82&lt;9.333,C82&gt;=4.8,F82&lt;0.85,A82&lt;6.15,A82&gt;=5.55),"versicolor",IF(AND(G82&gt;=9.333,C82&gt;=4.8,F82&lt;0.85,A82&lt;6.15,A82&gt;=5.55),"virginica",IF(AND(C82&lt;4.9,D82&lt;1.7,D82&gt;=1.45,A82&gt;=6.15,A82&gt;=5.55),"versicolor",IF(AND(C82&gt;=4.9,D82&lt;1.7,D82&gt;=1.45,A82&gt;=6.15,A82&gt;=5.55),"virginica","shouldnthappen"))))))))))))</f>
        <v>setosa</v>
      </c>
      <c r="BD82" s="1" t="str">
        <f aca="false">IF(AND(C82&lt;2.35),"setosa",IF(AND(C82&lt;4.75,B82&lt;2.55,C82&gt;=2.35),"versicolor",IF(AND(C82&gt;=4.75,B82&lt;2.55,C82&gt;=2.35),"virginica",IF(AND(C82&lt;4.75,B82&gt;=2.55,C82&gt;=2.35),"versicolor",IF(AND(D82&gt;=1.75,C82&gt;=4.75,B82&gt;=2.55,C82&gt;=2.35),"virginica",IF(AND(A82&gt;=6.5,D82&lt;1.75,C82&gt;=4.75,B82&gt;=2.55,C82&gt;=2.35),"versicolor",IF(AND(A82&lt;6.05,A82&lt;6.5,D82&lt;1.75,C82&gt;=4.75,B82&gt;=2.55,C82&gt;=2.35),"versicolor",IF(AND(A82&gt;=6.05,A82&lt;6.5,D82&lt;1.75,C82&gt;=4.75,B82&gt;=2.55,C82&gt;=2.35),"virginica","shouldnthappen"))))))))</f>
        <v>setosa</v>
      </c>
      <c r="BE82" s="1" t="str">
        <f aca="false">IF(AND(C82&lt;2.5),"setosa",IF(AND(D82&lt;1.65,C82&lt;4.75,C82&gt;=2.5),"versicolor",IF(AND(D82&gt;=1.65,C82&lt;4.75,C82&gt;=2.5),"virginica",IF(AND(D82&gt;=1.75,C82&gt;=4.75,C82&gt;=2.5),"virginica",IF(AND(C82&lt;4.95,D82&lt;1.75,C82&gt;=4.75,C82&gt;=2.5),"versicolor",IF(AND(A82&lt;6.5,C82&gt;=4.95,D82&lt;1.75,C82&gt;=4.75,C82&gt;=2.5),"virginica",IF(AND(A82&gt;=6.5,C82&gt;=4.95,D82&lt;1.75,C82&gt;=4.75,C82&gt;=2.5),"versicolor","shouldnthappen")))))))</f>
        <v>setosa</v>
      </c>
      <c r="BF82" s="1" t="str">
        <f aca="false">IF(AND(G82&gt;=15.244),"virginica",IF(AND(C82&lt;3.2,B82&gt;=3.15,G82&lt;15.244),"setosa",IF(AND(A82&gt;=4.95,C82&lt;4.7,B82&lt;3.15,G82&lt;15.244),"versicolor",IF(AND(C82&gt;=5.15,C82&gt;=4.7,B82&lt;3.15,G82&lt;15.244),"virginica",IF(AND(A82&gt;=6.45,C82&gt;=3.2,B82&gt;=3.15,G82&lt;15.244),"virginica",IF(AND(D82&lt;0.95,A82&lt;4.95,C82&lt;4.7,B82&lt;3.15,G82&lt;15.244),"setosa",IF(AND(D82&gt;=0.95,A82&lt;4.95,C82&lt;4.7,B82&lt;3.15,G82&lt;15.244),"virginica",IF(AND(F82&lt;0.816,A82&lt;6.45,C82&gt;=3.2,B82&gt;=3.15,G82&lt;15.244),"virginica",IF(AND(F82&gt;=0.816,A82&lt;6.45,C82&gt;=3.2,B82&gt;=3.15,G82&lt;15.244),"versicolor",IF(AND(A82&gt;=6.5,B82&lt;3.05,C82&lt;5.15,C82&gt;=4.7,B82&lt;3.15,G82&lt;15.244),"versicolor",IF(AND(G82&lt;11.093,B82&gt;=3.05,C82&lt;5.15,C82&gt;=4.7,B82&lt;3.15,G82&lt;15.244),"virginica",IF(AND(G82&gt;=11.093,B82&gt;=3.05,C82&lt;5.15,C82&gt;=4.7,B82&lt;3.15,G82&lt;15.244),"versicolor",IF(AND(D82&gt;=1.7,A82&lt;6.5,B82&lt;3.05,C82&lt;5.15,C82&gt;=4.7,B82&lt;3.15,G82&lt;15.244),"virginica",IF(AND(G82&lt;7.498,D82&lt;1.7,A82&lt;6.5,B82&lt;3.05,C82&lt;5.15,C82&gt;=4.7,B82&lt;3.15,G82&lt;15.244),"virginica",IF(AND(G82&gt;=7.498,D82&lt;1.7,A82&lt;6.5,B82&lt;3.05,C82&lt;5.15,C82&gt;=4.7,B82&lt;3.15,G82&lt;15.244),"versicolor","shouldnthappen")))))))))))))))</f>
        <v>setosa</v>
      </c>
      <c r="BG82" s="1" t="str">
        <f aca="false">IF(AND(B82&gt;=3.35,C82&lt;4.85),"setosa",IF(AND(D82&gt;=1.75,C82&gt;=4.85),"virginica",IF(AND(D82&lt;0.75,B82&lt;3.35,C82&lt;4.85),"setosa",IF(AND(G82&gt;=13.879,D82&lt;1.75,C82&gt;=4.85),"versicolor",IF(AND(F82&gt;=0.9,D82&gt;=0.75,B82&lt;3.35,C82&lt;4.85),"virginica",IF(AND(F82&gt;=0.405,G82&lt;13.879,D82&lt;1.75,C82&gt;=4.85),"virginica",IF(AND(B82&gt;=2.55,F82&lt;0.9,D82&gt;=0.75,B82&lt;3.35,C82&lt;4.85),"versicolor",IF(AND(G82&lt;7.498,F82&lt;0.405,G82&lt;13.879,D82&lt;1.75,C82&gt;=4.85),"virginica",IF(AND(G82&gt;=7.498,F82&lt;0.405,G82&lt;13.879,D82&lt;1.75,C82&gt;=4.85),"versicolor",IF(AND(G82&lt;5.656,B82&lt;2.55,F82&lt;0.9,D82&gt;=0.75,B82&lt;3.35,C82&lt;4.85),"virginica",IF(AND(G82&gt;=5.656,B82&lt;2.55,F82&lt;0.9,D82&gt;=0.75,B82&lt;3.35,C82&lt;4.85),"versicolor","shouldnthappen")))))))))))</f>
        <v>setosa</v>
      </c>
      <c r="BH82" s="1" t="str">
        <f aca="false">IF(AND(D82&lt;0.7),"setosa",IF(AND(D82&gt;=1.65,A82&lt;6.65,D82&gt;=0.7),"virginica",IF(AND(D82&lt;1.55,A82&gt;=6.65,D82&gt;=0.7),"versicolor",IF(AND(D82&gt;=1.55,A82&gt;=6.65,D82&gt;=0.7),"virginica",IF(AND(F82&gt;=0.529,D82&lt;1.65,A82&lt;6.65,D82&gt;=0.7),"versicolor",IF(AND(C82&gt;=5.35,F82&lt;0.529,D82&lt;1.65,A82&lt;6.65,D82&gt;=0.7),"virginica",IF(AND(G82&gt;=7.411,C82&lt;5.35,F82&lt;0.529,D82&lt;1.65,A82&lt;6.65,D82&gt;=0.7),"versicolor",IF(AND(G82&lt;6.927,G82&lt;7.411,C82&lt;5.35,F82&lt;0.529,D82&lt;1.65,A82&lt;6.65,D82&gt;=0.7),"versicolor",IF(AND(G82&gt;=6.927,G82&lt;7.411,C82&lt;5.35,F82&lt;0.529,D82&lt;1.65,A82&lt;6.65,D82&gt;=0.7),"virginica","shouldnthappen")))))))))</f>
        <v>setosa</v>
      </c>
      <c r="BI82" s="1" t="str">
        <f aca="false">IF(AND(D82&gt;=1.7),"virginica",IF(AND(D82&lt;0.7,D82&lt;1.7),"setosa",IF(AND(D82&lt;1.45,G82&lt;7.37,D82&gt;=0.7,D82&lt;1.7),"versicolor",IF(AND(D82&gt;=1.45,G82&lt;7.37,D82&gt;=0.7,D82&lt;1.7),"virginica",IF(AND(B82&gt;=2.65,G82&gt;=7.37,D82&gt;=0.7,D82&lt;1.7),"versicolor",IF(AND(C82&lt;5.05,B82&lt;2.65,G82&gt;=7.37,D82&gt;=0.7,D82&lt;1.7),"versicolor",IF(AND(C82&gt;=5.05,B82&lt;2.65,G82&gt;=7.37,D82&gt;=0.7,D82&lt;1.7),"virginica","shouldnthappen")))))))</f>
        <v>setosa</v>
      </c>
    </row>
    <row r="83" customFormat="false" ht="13.8" hidden="false" customHeight="false" outlineLevel="0" collapsed="false">
      <c r="A83" s="1" t="n">
        <v>4.6</v>
      </c>
      <c r="B83" s="1" t="n">
        <v>3.4</v>
      </c>
      <c r="C83" s="1" t="n">
        <v>1.4</v>
      </c>
      <c r="D83" s="1" t="n">
        <v>0.3</v>
      </c>
      <c r="E83" s="1" t="s">
        <v>94</v>
      </c>
      <c r="F83" s="1" t="n">
        <v>0.222785349935293</v>
      </c>
      <c r="G83" s="1" t="n">
        <v>13.6719413128681</v>
      </c>
      <c r="H83" s="11" t="str">
        <f aca="false">E83</f>
        <v>setosa</v>
      </c>
      <c r="I83" s="1" t="str">
        <f aca="false">INDEX(L83:BI83, MODE(MATCH(L83:BI83, L83:BI83, 0 )))</f>
        <v>setosa</v>
      </c>
      <c r="J83" s="12" t="n">
        <f aca="false">COUNTIF(L83:BI83, H83) / COUNTA(L83:BI83)</f>
        <v>1</v>
      </c>
      <c r="K83" s="13" t="n">
        <f aca="false">I83=H83</f>
        <v>1</v>
      </c>
      <c r="L83" s="1" t="str">
        <f aca="false">IF(AND(C83&lt;3.65,B83&gt;=3.35),"setosa",IF(AND(C83&gt;=3.65,B83&gt;=3.35),"virginica",IF(AND(C83&lt;2.35,C83&lt;4.85,B83&lt;3.35),"setosa",IF(AND(F83&gt;=0.899,C83&gt;=2.35,C83&lt;4.85,B83&lt;3.35),"virginica",IF(AND(G83&gt;=8.268,B83&lt;2.75,C83&gt;=4.85,B83&lt;3.35),"virginica",IF(AND(D83&lt;1.55,B83&gt;=2.75,C83&gt;=4.85,B83&lt;3.35),"versicolor",IF(AND(D83&gt;=1.55,B83&gt;=2.75,C83&gt;=4.85,B83&lt;3.35),"virginica",IF(AND(G83&lt;6.537,F83&lt;0.899,C83&gt;=2.35,C83&lt;4.85,B83&lt;3.35),"virginica",IF(AND(G83&gt;=6.537,F83&lt;0.899,C83&gt;=2.35,C83&lt;4.85,B83&lt;3.35),"versicolor",IF(AND(G83&lt;6.878,G83&lt;8.268,B83&lt;2.75,C83&gt;=4.85,B83&lt;3.35),"virginica",IF(AND(G83&gt;=6.878,G83&lt;8.268,B83&lt;2.75,C83&gt;=4.85,B83&lt;3.35),"versicolor","shouldnthappen")))))))))))</f>
        <v>setosa</v>
      </c>
      <c r="M83" s="1" t="str">
        <f aca="false">IF(AND(C83&lt;2.6),"setosa",IF(AND(D83&gt;=1.75,C83&gt;=2.6),"virginica",IF(AND(G83&lt;6.094,D83&lt;1.75,C83&gt;=2.6),"virginica",IF(AND(D83&lt;1.35,G83&gt;=6.094,D83&lt;1.75,C83&gt;=2.6),"versicolor",IF(AND(C83&lt;5.05,D83&gt;=1.35,G83&gt;=6.094,D83&lt;1.75,C83&gt;=2.6),"versicolor",IF(AND(C83&gt;=5.05,D83&gt;=1.35,G83&gt;=6.094,D83&lt;1.75,C83&gt;=2.6),"virginica","shouldnthappen"))))))</f>
        <v>setosa</v>
      </c>
      <c r="N83" s="1" t="str">
        <f aca="false">IF(AND(A83&lt;6.6,B83&gt;=3.45),"setosa",IF(AND(A83&gt;=6.6,B83&gt;=3.45),"virginica",IF(AND(D83&lt;0.7,C83&lt;4.75,B83&lt;3.45),"setosa",IF(AND(D83&gt;=0.7,C83&lt;4.75,B83&lt;3.45),"versicolor",IF(AND(C83&gt;=5.15,C83&gt;=4.75,B83&lt;3.45),"virginica",IF(AND(D83&gt;=1.7,A83&lt;6.5,C83&lt;5.15,C83&gt;=4.75,B83&lt;3.45),"virginica",IF(AND(C83&lt;5.05,A83&gt;=6.5,C83&lt;5.15,C83&gt;=4.75,B83&lt;3.45),"versicolor",IF(AND(C83&gt;=5.05,A83&gt;=6.5,C83&lt;5.15,C83&gt;=4.75,B83&lt;3.45),"virginica",IF(AND(G83&lt;7.498,D83&lt;1.7,A83&lt;6.5,C83&lt;5.15,C83&gt;=4.75,B83&lt;3.45),"virginica",IF(AND(G83&gt;=7.498,D83&lt;1.7,A83&lt;6.5,C83&lt;5.15,C83&gt;=4.75,B83&lt;3.45),"versicolor","shouldnthappen"))))))))))</f>
        <v>setosa</v>
      </c>
      <c r="O83" s="1" t="str">
        <f aca="false">IF(AND(D83&lt;0.75),"setosa",IF(AND(C83&lt;4.75,C83&lt;4.85,D83&gt;=0.75),"versicolor",IF(AND(A83&gt;=6.05,C83&gt;=4.85,D83&gt;=0.75),"virginica",IF(AND(D83&lt;1.6,C83&gt;=4.75,C83&lt;4.85,D83&gt;=0.75),"versicolor",IF(AND(D83&gt;=1.6,C83&gt;=4.75,C83&lt;4.85,D83&gt;=0.75),"virginica",IF(AND(A83&lt;5.9,A83&lt;6.05,C83&gt;=4.85,D83&gt;=0.75),"virginica",IF(AND(A83&gt;=5.9,A83&lt;6.05,C83&gt;=4.85,D83&gt;=0.75),"versicolor","shouldnthappen")))))))</f>
        <v>setosa</v>
      </c>
      <c r="P83" s="1" t="str">
        <f aca="false">IF(AND(D83&lt;0.75),"setosa",IF(AND(A83&lt;5.55,D83&gt;=0.75),"versicolor",IF(AND(D83&gt;=1.7,G83&lt;13.158,A83&gt;=5.55,D83&gt;=0.75),"virginica",IF(AND(B83&lt;2.45,D83&lt;1.7,G83&lt;13.158,A83&gt;=5.55,D83&gt;=0.75),"virginica",IF(AND(B83&gt;=2.45,D83&lt;1.7,G83&lt;13.158,A83&gt;=5.55,D83&gt;=0.75),"versicolor",IF(AND(B83&gt;=3.05,G83&lt;15.551,G83&gt;=13.158,A83&gt;=5.55,D83&gt;=0.75),"versicolor",IF(AND(B83&lt;2.9,G83&gt;=15.551,G83&gt;=13.158,A83&gt;=5.55,D83&gt;=0.75),"versicolor",IF(AND(B83&gt;=2.9,G83&gt;=15.551,G83&gt;=13.158,A83&gt;=5.55,D83&gt;=0.75),"virginica",IF(AND(D83&lt;1.3,G83&lt;14.221,B83&lt;3.05,G83&lt;15.551,G83&gt;=13.158,A83&gt;=5.55,D83&gt;=0.75),"versicolor",IF(AND(D83&gt;=1.3,G83&lt;14.221,B83&lt;3.05,G83&lt;15.551,G83&gt;=13.158,A83&gt;=5.55,D83&gt;=0.75),"virginica",IF(AND(C83&lt;4.9,G83&gt;=14.221,B83&lt;3.05,G83&lt;15.551,G83&gt;=13.158,A83&gt;=5.55,D83&gt;=0.75),"versicolor",IF(AND(C83&gt;=4.9,G83&gt;=14.221,B83&lt;3.05,G83&lt;15.551,G83&gt;=13.158,A83&gt;=5.55,D83&gt;=0.75),"virginica","shouldnthappen"))))))))))))</f>
        <v>setosa</v>
      </c>
      <c r="Q83" s="1" t="str">
        <f aca="false">IF(AND(C83&lt;2.6),"setosa",IF(AND(A83&gt;=4.95,C83&lt;4.75,C83&gt;=2.6),"versicolor",IF(AND(D83&gt;=1.75,C83&gt;=4.75,C83&gt;=2.6),"virginica",IF(AND(B83&lt;2.45,A83&lt;4.95,C83&lt;4.75,C83&gt;=2.6),"versicolor",IF(AND(B83&gt;=2.45,A83&lt;4.95,C83&lt;4.75,C83&gt;=2.6),"virginica",IF(AND(G83&lt;7.498,D83&lt;1.75,C83&gt;=4.75,C83&gt;=2.6),"virginica",IF(AND(F83&lt;0.417,G83&gt;=7.498,D83&lt;1.75,C83&gt;=4.75,C83&gt;=2.6),"versicolor",IF(AND(F83&lt;0.442,F83&gt;=0.417,G83&gt;=7.498,D83&lt;1.75,C83&gt;=4.75,C83&gt;=2.6),"virginica",IF(AND(F83&gt;=0.442,F83&gt;=0.417,G83&gt;=7.498,D83&lt;1.75,C83&gt;=4.75,C83&gt;=2.6),"versicolor","shouldnthappen")))))))))</f>
        <v>setosa</v>
      </c>
      <c r="R83" s="1" t="str">
        <f aca="false">IF(AND(D83&lt;0.75),"setosa",IF(AND(D83&lt;1.75,A83&gt;=6.25,D83&gt;=0.75),"versicolor",IF(AND(D83&gt;=1.75,A83&gt;=6.25,D83&gt;=0.75),"virginica",IF(AND(D83&lt;1.6,C83&lt;4.75,A83&lt;6.25,D83&gt;=0.75),"versicolor",IF(AND(D83&gt;=1.6,C83&lt;4.75,A83&lt;6.25,D83&gt;=0.75),"virginica",IF(AND(G83&lt;6.998,C83&gt;=4.75,A83&lt;6.25,D83&gt;=0.75),"virginica",IF(AND(A83&lt;6.05,G83&gt;=6.998,C83&gt;=4.75,A83&lt;6.25,D83&gt;=0.75),"versicolor",IF(AND(A83&gt;=6.05,G83&gt;=6.998,C83&gt;=4.75,A83&lt;6.25,D83&gt;=0.75),"virginica","shouldnthappen"))))))))</f>
        <v>setosa</v>
      </c>
      <c r="S83" s="1" t="str">
        <f aca="false">IF(AND(B83&gt;=3.05,A83&lt;5.45),"setosa",IF(AND(C83&lt;2.2,B83&lt;3.05,A83&lt;5.45),"setosa",IF(AND(C83&gt;=2.2,B83&lt;3.05,A83&lt;5.45),"versicolor",IF(AND(B83&lt;3.7,C83&lt;4.8,A83&gt;=5.45),"versicolor",IF(AND(B83&gt;=3.7,C83&lt;4.8,A83&gt;=5.45),"setosa",IF(AND(G83&lt;13.757,C83&lt;5.05,C83&gt;=4.8,A83&gt;=5.45),"virginica",IF(AND(G83&gt;=13.757,C83&lt;5.05,C83&gt;=4.8,A83&gt;=5.45),"versicolor",IF(AND(C83&gt;=5.15,C83&gt;=5.05,C83&gt;=4.8,A83&gt;=5.45),"virginica",IF(AND(A83&lt;5.95,C83&lt;5.15,C83&gt;=5.05,C83&gt;=4.8,A83&gt;=5.45),"virginica",IF(AND(D83&gt;=1.8,A83&gt;=5.95,C83&lt;5.15,C83&gt;=5.05,C83&gt;=4.8,A83&gt;=5.45),"virginica",IF(AND(B83&lt;2.75,D83&lt;1.8,A83&gt;=5.95,C83&lt;5.15,C83&gt;=5.05,C83&gt;=4.8,A83&gt;=5.45),"versicolor",IF(AND(B83&gt;=2.75,D83&lt;1.8,A83&gt;=5.95,C83&lt;5.15,C83&gt;=5.05,C83&gt;=4.8,A83&gt;=5.45),"virginica","shouldnthappen"))))))))))))</f>
        <v>setosa</v>
      </c>
      <c r="T83" s="1" t="str">
        <f aca="false">IF(AND(C83&lt;2.6),"setosa",IF(AND(D83&lt;1.65,C83&lt;4.75,C83&gt;=2.6),"versicolor",IF(AND(D83&gt;=1.65,C83&lt;4.75,C83&gt;=2.6),"virginica",IF(AND(G83&gt;=8.494,A83&lt;6.6,C83&gt;=4.75,C83&gt;=2.6),"virginica",IF(AND(C83&lt;5.2,A83&gt;=6.6,C83&gt;=4.75,C83&gt;=2.6),"versicolor",IF(AND(C83&gt;=5.2,A83&gt;=6.6,C83&gt;=4.75,C83&gt;=2.6),"virginica",IF(AND(A83&lt;5.95,G83&lt;8.494,A83&lt;6.6,C83&gt;=4.75,C83&gt;=2.6),"virginica",IF(AND(A83&gt;=5.95,G83&lt;8.494,A83&lt;6.6,C83&gt;=4.75,C83&gt;=2.6),"versicolor","shouldnthappen"))))))))</f>
        <v>setosa</v>
      </c>
      <c r="U83" s="1" t="str">
        <f aca="false">IF(AND(C83&lt;3.65,B83&gt;=3.35),"setosa",IF(AND(C83&gt;=3.65,B83&gt;=3.35),"virginica",IF(AND(C83&lt;2.35,A83&lt;6.25,B83&lt;3.35),"setosa",IF(AND(C83&lt;4.85,A83&gt;=6.25,B83&lt;3.35),"versicolor",IF(AND(G83&gt;=15.426,C83&gt;=2.35,A83&lt;6.25,B83&lt;3.35),"virginica",IF(AND(D83&gt;=1.55,C83&gt;=4.85,A83&gt;=6.25,B83&lt;3.35),"virginica",IF(AND(D83&lt;1.8,G83&lt;15.426,C83&gt;=2.35,A83&lt;6.25,B83&lt;3.35),"versicolor",IF(AND(D83&gt;=1.8,G83&lt;15.426,C83&gt;=2.35,A83&lt;6.25,B83&lt;3.35),"virginica",IF(AND(B83&lt;2.95,D83&lt;1.55,C83&gt;=4.85,A83&gt;=6.25,B83&lt;3.35),"virginica",IF(AND(B83&gt;=2.95,D83&lt;1.55,C83&gt;=4.85,A83&gt;=6.25,B83&lt;3.35),"versicolor","shouldnthappen"))))))))))</f>
        <v>setosa</v>
      </c>
      <c r="V83" s="1" t="str">
        <f aca="false">IF(AND(C83&lt;2.6),"setosa",IF(AND(C83&gt;=4.85,C83&gt;=2.6),"virginica",IF(AND(F83&gt;=0.9,C83&lt;4.85,C83&gt;=2.6),"virginica",IF(AND(G83&lt;5.656,F83&lt;0.9,C83&lt;4.85,C83&gt;=2.6),"virginica",IF(AND(G83&gt;=5.656,F83&lt;0.9,C83&lt;4.85,C83&gt;=2.6),"versicolor","shouldnthappen")))))</f>
        <v>setosa</v>
      </c>
      <c r="W83" s="1" t="str">
        <f aca="false">IF(AND(D83&gt;=1.75,G83&gt;=13.795),"virginica",IF(AND(D83&gt;=1.5,G83&gt;=12.335,G83&lt;13.795),"virginica",IF(AND(C83&lt;2.45,C83&lt;4.85,G83&lt;12.335,G83&lt;13.795),"setosa",IF(AND(C83&gt;=2.45,C83&lt;4.85,G83&lt;12.335,G83&lt;13.795),"versicolor",IF(AND(D83&gt;=1.7,C83&gt;=4.85,G83&lt;12.335,G83&lt;13.795),"virginica",IF(AND(B83&gt;=3.25,D83&lt;1.5,G83&gt;=12.335,G83&lt;13.795),"setosa",IF(AND(D83&lt;1,F83&lt;0.255,D83&lt;1.75,G83&gt;=13.795),"setosa",IF(AND(D83&gt;=1,F83&lt;0.255,D83&lt;1.75,G83&gt;=13.795),"versicolor",IF(AND(A83&lt;5.4,F83&gt;=0.255,D83&lt;1.75,G83&gt;=13.795),"setosa",IF(AND(A83&gt;=5.4,F83&gt;=0.255,D83&lt;1.75,G83&gt;=13.795),"versicolor",IF(AND(A83&lt;6.15,D83&lt;1.7,C83&gt;=4.85,G83&lt;12.335,G83&lt;13.795),"versicolor",IF(AND(A83&gt;=6.15,D83&lt;1.7,C83&gt;=4.85,G83&lt;12.335,G83&lt;13.795),"virginica",IF(AND(C83&lt;5,B83&lt;3.25,D83&lt;1.5,G83&gt;=12.335,G83&lt;13.795),"versicolor",IF(AND(C83&gt;=5,B83&lt;3.25,D83&lt;1.5,G83&gt;=12.335,G83&lt;13.795),"virginica","shouldnthappen"))))))))))))))</f>
        <v>setosa</v>
      </c>
      <c r="X83" s="1" t="str">
        <f aca="false">IF(AND(C83&lt;2.5,A83&lt;5.55),"setosa",IF(AND(F83&lt;0.096,A83&gt;=5.55),"virginica",IF(AND(D83&lt;1.6,C83&gt;=2.5,A83&lt;5.55),"versicolor",IF(AND(D83&gt;=1.6,C83&gt;=2.5,A83&lt;5.55),"virginica",IF(AND(F83&gt;=0.156,C83&lt;4.75,F83&gt;=0.096,A83&gt;=5.55),"versicolor",IF(AND(D83&gt;=1.75,C83&gt;=4.75,F83&gt;=0.096,A83&gt;=5.55),"virginica",IF(AND(B83&lt;3.3,F83&lt;0.156,C83&lt;4.75,F83&gt;=0.096,A83&gt;=5.55),"versicolor",IF(AND(B83&gt;=3.3,F83&lt;0.156,C83&lt;4.75,F83&gt;=0.096,A83&gt;=5.55),"setosa",IF(AND(B83&lt;2.45,A83&lt;6.05,D83&lt;1.75,C83&gt;=4.75,F83&gt;=0.096,A83&gt;=5.55),"virginica",IF(AND(B83&gt;=2.45,A83&lt;6.05,D83&lt;1.75,C83&gt;=4.75,F83&gt;=0.096,A83&gt;=5.55),"versicolor",IF(AND(F83&lt;0.205,A83&gt;=6.05,D83&lt;1.75,C83&gt;=4.75,F83&gt;=0.096,A83&gt;=5.55),"versicolor",IF(AND(F83&gt;=0.205,A83&gt;=6.05,D83&lt;1.75,C83&gt;=4.75,F83&gt;=0.096,A83&gt;=5.55),"virginica","shouldnthappen"))))))))))))</f>
        <v>setosa</v>
      </c>
      <c r="Y83" s="1" t="str">
        <f aca="false">IF(AND(C83&lt;2.35,A83&lt;5.55),"setosa",IF(AND(C83&gt;=5.05,A83&gt;=5.55),"virginica",IF(AND(D83&lt;1.6,C83&gt;=2.35,A83&lt;5.55),"versicolor",IF(AND(D83&gt;=1.6,C83&gt;=2.35,A83&lt;5.55),"virginica",IF(AND(D83&gt;=1.75,C83&lt;5.05,A83&gt;=5.55),"virginica",IF(AND(B83&gt;=3.55,D83&lt;1.75,C83&lt;5.05,A83&gt;=5.55),"setosa",IF(AND(G83&lt;6.3,B83&lt;3.55,D83&lt;1.75,C83&lt;5.05,A83&gt;=5.55),"virginica",IF(AND(G83&gt;=6.3,B83&lt;3.55,D83&lt;1.75,C83&lt;5.05,A83&gt;=5.55),"versicolor","shouldnthappen"))))))))</f>
        <v>setosa</v>
      </c>
      <c r="Z83" s="1" t="str">
        <f aca="false">IF(AND(D83&lt;0.75),"setosa",IF(AND(B83&gt;=2.55,C83&lt;4.85,D83&gt;=0.75),"versicolor",IF(AND(D83&gt;=1.7,C83&gt;=4.85,D83&gt;=0.75),"virginica",IF(AND(D83&lt;1.6,B83&lt;2.55,C83&lt;4.85,D83&gt;=0.75),"versicolor",IF(AND(D83&gt;=1.6,B83&lt;2.55,C83&lt;4.85,D83&gt;=0.75),"virginica",IF(AND(B83&lt;2.65,D83&lt;1.7,C83&gt;=4.85,D83&gt;=0.75),"virginica",IF(AND(F83&lt;0.325,B83&gt;=2.65,D83&lt;1.7,C83&gt;=4.85,D83&gt;=0.75),"virginica",IF(AND(G83&lt;10.717,F83&gt;=0.325,B83&gt;=2.65,D83&lt;1.7,C83&gt;=4.85,D83&gt;=0.75),"versicolor",IF(AND(G83&gt;=10.717,F83&gt;=0.325,B83&gt;=2.65,D83&lt;1.7,C83&gt;=4.85,D83&gt;=0.75),"virginica","shouldnthappen")))))))))</f>
        <v>setosa</v>
      </c>
      <c r="AA83" s="1" t="str">
        <f aca="false">IF(AND(D83&lt;0.75),"setosa",IF(AND(D83&gt;=1.75,D83&gt;=0.75),"virginica",IF(AND(F83&gt;=0.455,D83&lt;1.75,D83&gt;=0.75),"versicolor",IF(AND(D83&lt;1.45,F83&lt;0.455,D83&lt;1.75,D83&gt;=0.75),"versicolor",IF(AND(F83&lt;0.247,D83&gt;=1.45,F83&lt;0.455,D83&lt;1.75,D83&gt;=0.75),"versicolor",IF(AND(F83&gt;=0.247,D83&gt;=1.45,F83&lt;0.455,D83&lt;1.75,D83&gt;=0.75),"virginica","shouldnthappen"))))))</f>
        <v>setosa</v>
      </c>
      <c r="AB83" s="1" t="str">
        <f aca="false">IF(AND(F83&gt;=0.221,B83&gt;=3.35),"setosa",IF(AND(A83&lt;5.3,F83&gt;=0.683,B83&lt;3.35),"setosa",IF(AND(A83&lt;6.45,F83&lt;0.221,B83&gt;=3.35),"setosa",IF(AND(A83&gt;=6.45,F83&lt;0.221,B83&gt;=3.35),"virginica",IF(AND(G83&lt;6.3,A83&lt;6.25,F83&lt;0.683,B83&lt;3.35),"virginica",IF(AND(G83&lt;13.795,A83&gt;=6.25,F83&lt;0.683,B83&lt;3.35),"virginica",IF(AND(D83&lt;1.65,A83&gt;=5.3,F83&gt;=0.683,B83&lt;3.35),"versicolor",IF(AND(D83&gt;=1.65,A83&gt;=5.3,F83&gt;=0.683,B83&lt;3.35),"virginica",IF(AND(D83&lt;0.6,G83&gt;=6.3,A83&lt;6.25,F83&lt;0.683,B83&lt;3.35),"setosa",IF(AND(D83&lt;1.7,G83&gt;=13.795,A83&gt;=6.25,F83&lt;0.683,B83&lt;3.35),"versicolor",IF(AND(D83&gt;=1.7,G83&gt;=13.795,A83&gt;=6.25,F83&lt;0.683,B83&lt;3.35),"virginica",IF(AND(C83&gt;=5.35,D83&gt;=0.6,G83&gt;=6.3,A83&lt;6.25,F83&lt;0.683,B83&lt;3.35),"virginica",IF(AND(D83&lt;1.75,C83&lt;5.35,D83&gt;=0.6,G83&gt;=6.3,A83&lt;6.25,F83&lt;0.683,B83&lt;3.35),"versicolor",IF(AND(D83&gt;=1.75,C83&lt;5.35,D83&gt;=0.6,G83&gt;=6.3,A83&lt;6.25,F83&lt;0.683,B83&lt;3.35),"virginica","shouldnthappen"))))))))))))))</f>
        <v>setosa</v>
      </c>
      <c r="AC83" s="1" t="str">
        <f aca="false">IF(AND(B83&gt;=3.3),"setosa",IF(AND(C83&lt;2.45,D83&lt;1.55,B83&lt;3.3),"setosa",IF(AND(F83&gt;=0.211,D83&gt;=1.55,B83&lt;3.3),"virginica",IF(AND(C83&lt;4.9,C83&gt;=2.45,D83&lt;1.55,B83&lt;3.3),"versicolor",IF(AND(C83&gt;=4.9,C83&gt;=2.45,D83&lt;1.55,B83&lt;3.3),"virginica",IF(AND(F83&lt;0.138,F83&lt;0.211,D83&gt;=1.55,B83&lt;3.3),"virginica",IF(AND(F83&gt;=0.138,F83&lt;0.211,D83&gt;=1.55,B83&lt;3.3),"versicolor","shouldnthappen")))))))</f>
        <v>setosa</v>
      </c>
      <c r="AD83" s="1" t="str">
        <f aca="false">IF(AND(D83&gt;=1.75),"virginica",IF(AND(D83&lt;0.75,D83&lt;1.75),"setosa",IF(AND(D83&lt;1.35,D83&gt;=0.75,D83&lt;1.75),"versicolor",IF(AND(B83&lt;2.6,C83&lt;4.85,D83&gt;=1.35,D83&gt;=0.75,D83&lt;1.75),"virginica",IF(AND(B83&gt;=2.6,C83&lt;4.85,D83&gt;=1.35,D83&gt;=0.75,D83&lt;1.75),"versicolor",IF(AND(A83&lt;6.4,C83&gt;=4.85,D83&gt;=1.35,D83&gt;=0.75,D83&lt;1.75),"virginica",IF(AND(A83&gt;=6.4,C83&gt;=4.85,D83&gt;=1.35,D83&gt;=0.75,D83&lt;1.75),"versicolor","shouldnthappen")))))))</f>
        <v>setosa</v>
      </c>
      <c r="AE83" s="1" t="str">
        <f aca="false">IF(AND(C83&lt;2.45),"setosa",IF(AND(F83&lt;0.07,C83&gt;=2.45),"virginica",IF(AND(A83&gt;=5,C83&lt;4.75,F83&gt;=0.07,C83&gt;=2.45),"versicolor",IF(AND(F83&lt;0.182,C83&gt;=4.75,F83&gt;=0.07,C83&gt;=2.45),"versicolor",IF(AND(B83&lt;2.45,A83&lt;5,C83&lt;4.75,F83&gt;=0.07,C83&gt;=2.45),"versicolor",IF(AND(B83&gt;=2.45,A83&lt;5,C83&lt;4.75,F83&gt;=0.07,C83&gt;=2.45),"virginica",IF(AND(F83&gt;=0.468,F83&gt;=0.182,C83&gt;=4.75,F83&gt;=0.07,C83&gt;=2.45),"virginica",IF(AND(A83&gt;=6.85,F83&lt;0.468,F83&gt;=0.182,C83&gt;=4.75,F83&gt;=0.07,C83&gt;=2.45),"virginica",IF(AND(B83&lt;2.6,A83&lt;6.85,F83&lt;0.468,F83&gt;=0.182,C83&gt;=4.75,F83&gt;=0.07,C83&gt;=2.45),"virginica",IF(AND(B83&gt;=2.6,A83&lt;6.85,F83&lt;0.468,F83&gt;=0.182,C83&gt;=4.75,F83&gt;=0.07,C83&gt;=2.45),"versicolor","shouldnthappen"))))))))))</f>
        <v>setosa</v>
      </c>
      <c r="AF83" s="1" t="str">
        <f aca="false">IF(AND(D83&lt;0.75,A83&lt;5.45),"setosa",IF(AND(D83&gt;=1.75,A83&gt;=5.45),"virginica",IF(AND(G83&lt;6.094,D83&gt;=0.75,A83&lt;5.45),"virginica",IF(AND(G83&gt;=6.094,D83&gt;=0.75,A83&lt;5.45),"versicolor",IF(AND(C83&lt;2.75,D83&lt;1.75,A83&gt;=5.45),"setosa",IF(AND(D83&lt;1.45,C83&gt;=2.75,D83&lt;1.75,A83&gt;=5.45),"versicolor",IF(AND(B83&lt;2.75,D83&gt;=1.45,C83&gt;=2.75,D83&lt;1.75,A83&gt;=5.45),"versicolor",IF(AND(C83&lt;5.05,B83&gt;=2.75,D83&gt;=1.45,C83&gt;=2.75,D83&lt;1.75,A83&gt;=5.45),"versicolor",IF(AND(C83&gt;=5.05,B83&gt;=2.75,D83&gt;=1.45,C83&gt;=2.75,D83&lt;1.75,A83&gt;=5.45),"virginica","shouldnthappen")))))))))</f>
        <v>setosa</v>
      </c>
      <c r="AG83" s="1" t="str">
        <f aca="false">IF(AND(D83&lt;0.65,G83&lt;8.868,A83&lt;5.3),"setosa",IF(AND(C83&lt;2.6,G83&gt;=8.868,A83&lt;5.3),"setosa",IF(AND(C83&gt;=2.6,G83&gt;=8.868,A83&lt;5.3),"versicolor",IF(AND(C83&gt;=4.95,D83&lt;1.55,A83&gt;=5.3),"virginica",IF(AND(G83&lt;13.795,D83&gt;=1.55,A83&gt;=5.3),"virginica",IF(AND(C83&lt;3.75,D83&gt;=0.65,G83&lt;8.868,A83&lt;5.3),"versicolor",IF(AND(C83&gt;=3.75,D83&gt;=0.65,G83&lt;8.868,A83&lt;5.3),"virginica",IF(AND(C83&lt;2.6,C83&lt;4.95,D83&lt;1.55,A83&gt;=5.3),"setosa",IF(AND(C83&gt;=2.6,C83&lt;4.95,D83&lt;1.55,A83&gt;=5.3),"versicolor",IF(AND(C83&lt;4.75,G83&gt;=13.795,D83&gt;=1.55,A83&gt;=5.3),"versicolor",IF(AND(C83&gt;=4.75,G83&gt;=13.795,D83&gt;=1.55,A83&gt;=5.3),"virginica","shouldnthappen")))))))))))</f>
        <v>setosa</v>
      </c>
      <c r="AH83" s="1" t="str">
        <f aca="false">IF(AND(D83&lt;0.75),"setosa",IF(AND(C83&lt;4.75,D83&gt;=0.75),"versicolor",IF(AND(G83&lt;13.757,C83&gt;=4.75,D83&gt;=0.75),"virginica",IF(AND(B83&lt;3.05,G83&gt;=13.757,C83&gt;=4.75,D83&gt;=0.75),"virginica",IF(AND(A83&lt;6.65,B83&gt;=3.05,G83&gt;=13.757,C83&gt;=4.75,D83&gt;=0.75),"virginica",IF(AND(A83&gt;=6.65,B83&gt;=3.05,G83&gt;=13.757,C83&gt;=4.75,D83&gt;=0.75),"versicolor","shouldnthappen"))))))</f>
        <v>setosa</v>
      </c>
      <c r="AI83" s="1" t="str">
        <f aca="false">IF(AND(D83&lt;0.7),"setosa",IF(AND(C83&lt;4.75,D83&gt;=0.7),"versicolor",IF(AND(A83&lt;6.6,F83&lt;0.482,C83&gt;=4.75,D83&gt;=0.7),"virginica",IF(AND(C83&gt;=4.95,F83&gt;=0.482,C83&gt;=4.75,D83&gt;=0.7),"virginica",IF(AND(D83&lt;1.9,A83&gt;=6.6,F83&lt;0.482,C83&gt;=4.75,D83&gt;=0.7),"versicolor",IF(AND(D83&gt;=1.9,A83&gt;=6.6,F83&lt;0.482,C83&gt;=4.75,D83&gt;=0.7),"virginica",IF(AND(F83&gt;=0.766,C83&lt;4.95,F83&gt;=0.482,C83&gt;=4.75,D83&gt;=0.7),"virginica",IF(AND(B83&lt;2.95,F83&lt;0.766,C83&lt;4.95,F83&gt;=0.482,C83&gt;=4.75,D83&gt;=0.7),"virginica",IF(AND(B83&gt;=2.95,F83&lt;0.766,C83&lt;4.95,F83&gt;=0.482,C83&gt;=4.75,D83&gt;=0.7),"versicolor","shouldnthappen")))))))))</f>
        <v>setosa</v>
      </c>
      <c r="AJ83" s="1" t="str">
        <f aca="false">IF(AND(C83&lt;2.45,C83&lt;4.75),"setosa",IF(AND(D83&gt;=1.65,C83&gt;=4.75),"virginica",IF(AND(A83&lt;4.95,C83&gt;=2.45,C83&lt;4.75),"virginica",IF(AND(A83&gt;=4.95,C83&gt;=2.45,C83&lt;4.75),"versicolor",IF(AND(B83&lt;2.95,D83&lt;1.65,C83&gt;=4.75),"virginica",IF(AND(B83&gt;=2.95,D83&lt;1.65,C83&gt;=4.75),"versicolor","shouldnthappen"))))))</f>
        <v>setosa</v>
      </c>
      <c r="AK83" s="1" t="str">
        <f aca="false">IF(AND(D83&lt;0.75,A83&lt;5.45),"setosa",IF(AND(B83&lt;2.45,D83&gt;=0.75,A83&lt;5.45),"versicolor",IF(AND(A83&gt;=5.55,C83&lt;4.75,A83&gt;=5.45),"versicolor",IF(AND(C83&gt;=5.15,C83&gt;=4.75,A83&gt;=5.45),"virginica",IF(AND(G83&lt;6.094,B83&gt;=2.45,D83&gt;=0.75,A83&lt;5.45),"virginica",IF(AND(G83&gt;=6.094,B83&gt;=2.45,D83&gt;=0.75,A83&lt;5.45),"versicolor",IF(AND(D83&lt;0.6,A83&lt;5.55,C83&lt;4.75,A83&gt;=5.45),"setosa",IF(AND(D83&gt;=0.6,A83&lt;5.55,C83&lt;4.75,A83&gt;=5.45),"versicolor",IF(AND(C83&lt;4.95,C83&lt;5.15,C83&gt;=4.75,A83&gt;=5.45),"virginica",IF(AND(G83&lt;12.627,C83&lt;5.05,C83&gt;=4.95,C83&lt;5.15,C83&gt;=4.75,A83&gt;=5.45),"virginica",IF(AND(G83&gt;=12.627,C83&lt;5.05,C83&gt;=4.95,C83&lt;5.15,C83&gt;=4.75,A83&gt;=5.45),"versicolor",IF(AND(D83&lt;1.7,C83&gt;=5.05,C83&gt;=4.95,C83&lt;5.15,C83&gt;=4.75,A83&gt;=5.45),"versicolor",IF(AND(D83&gt;=1.7,C83&gt;=5.05,C83&gt;=4.95,C83&lt;5.15,C83&gt;=4.75,A83&gt;=5.45),"virginica","shouldnthappen")))))))))))))</f>
        <v>setosa</v>
      </c>
      <c r="AL83" s="1" t="str">
        <f aca="false">IF(AND(B83&lt;2.45,B83&lt;3.15),"versicolor",IF(AND(D83&lt;0.95,G83&lt;15.141,B83&gt;=3.15),"setosa",IF(AND(G83&lt;15.429,G83&gt;=15.141,B83&gt;=3.15),"versicolor",IF(AND(G83&gt;=15.429,G83&gt;=15.141,B83&gt;=3.15),"virginica",IF(AND(C83&lt;2.3,C83&lt;4.75,B83&gt;=2.45,B83&lt;3.15),"setosa",IF(AND(G83&gt;=16.072,C83&gt;=4.75,B83&gt;=2.45,B83&lt;3.15),"versicolor",IF(AND(G83&lt;11.833,D83&gt;=0.95,G83&lt;15.141,B83&gt;=3.15),"virginica",IF(AND(A83&lt;5,C83&gt;=2.3,C83&lt;4.75,B83&gt;=2.45,B83&lt;3.15),"virginica",IF(AND(A83&gt;=5,C83&gt;=2.3,C83&lt;4.75,B83&gt;=2.45,B83&lt;3.15),"versicolor",IF(AND(G83&lt;14.342,G83&gt;=11.833,D83&gt;=0.95,G83&lt;15.141,B83&gt;=3.15),"versicolor",IF(AND(G83&gt;=14.342,G83&gt;=11.833,D83&gt;=0.95,G83&lt;15.141,B83&gt;=3.15),"virginica",IF(AND(G83&lt;13.757,F83&gt;=0.741,G83&lt;16.072,C83&gt;=4.75,B83&gt;=2.45,B83&lt;3.15),"virginica",IF(AND(F83&gt;=0.546,A83&lt;6.15,F83&lt;0.741,G83&lt;16.072,C83&gt;=4.75,B83&gt;=2.45,B83&lt;3.15),"virginica",IF(AND(D83&gt;=1.75,A83&gt;=6.15,F83&lt;0.741,G83&lt;16.072,C83&gt;=4.75,B83&gt;=2.45,B83&lt;3.15),"virginica",IF(AND(C83&lt;4.85,G83&gt;=13.757,F83&gt;=0.741,G83&lt;16.072,C83&gt;=4.75,B83&gt;=2.45,B83&lt;3.15),"virginica",IF(AND(C83&gt;=4.85,G83&gt;=13.757,F83&gt;=0.741,G83&lt;16.072,C83&gt;=4.75,B83&gt;=2.45,B83&lt;3.15),"versicolor",IF(AND(F83&lt;0.331,F83&lt;0.546,A83&lt;6.15,F83&lt;0.741,G83&lt;16.072,C83&gt;=4.75,B83&gt;=2.45,B83&lt;3.15),"virginica",IF(AND(F83&gt;=0.331,F83&lt;0.546,A83&lt;6.15,F83&lt;0.741,G83&lt;16.072,C83&gt;=4.75,B83&gt;=2.45,B83&lt;3.15),"versicolor",IF(AND(G83&lt;10.661,D83&lt;1.75,A83&gt;=6.15,F83&lt;0.741,G83&lt;16.072,C83&gt;=4.75,B83&gt;=2.45,B83&lt;3.15),"virginica",IF(AND(G83&gt;=10.661,D83&lt;1.75,A83&gt;=6.15,F83&lt;0.741,G83&lt;16.072,C83&gt;=4.75,B83&gt;=2.45,B83&lt;3.15),"versicolor","shouldnthappen"))))))))))))))))))))</f>
        <v>setosa</v>
      </c>
      <c r="AM83" s="1" t="str">
        <f aca="false">IF(AND(D83&lt;1.35,F83&gt;=0.917),"setosa",IF(AND(D83&gt;=1.35,F83&gt;=0.917),"virginica",IF(AND(D83&lt;0.75,D83&lt;1.55,F83&lt;0.917),"setosa",IF(AND(C83&gt;=4.8,D83&gt;=1.55,F83&lt;0.917),"virginica",IF(AND(A83&lt;5.95,D83&gt;=0.75,D83&lt;1.55,F83&lt;0.917),"versicolor",IF(AND(F83&lt;0.473,C83&lt;4.8,D83&gt;=1.55,F83&lt;0.917),"virginica",IF(AND(F83&gt;=0.473,C83&lt;4.8,D83&gt;=1.55,F83&lt;0.917),"versicolor",IF(AND(C83&lt;4.95,A83&gt;=5.95,D83&gt;=0.75,D83&lt;1.55,F83&lt;0.917),"versicolor",IF(AND(C83&gt;=4.95,A83&gt;=5.95,D83&gt;=0.75,D83&lt;1.55,F83&lt;0.917),"virginica","shouldnthappen")))))))))</f>
        <v>setosa</v>
      </c>
      <c r="AN83" s="1" t="str">
        <f aca="false">IF(AND(D83&lt;0.75,A83&lt;5.45),"setosa",IF(AND(D83&lt;1.55,D83&gt;=0.75,A83&lt;5.45),"versicolor",IF(AND(D83&gt;=1.55,D83&gt;=0.75,A83&lt;5.45),"virginica",IF(AND(A83&gt;=5.75,C83&lt;4.75,A83&gt;=5.45),"versicolor",IF(AND(F83&lt;0.361,C83&gt;=4.75,A83&gt;=5.45),"virginica",IF(AND(C83&lt;2.6,A83&lt;5.75,C83&lt;4.75,A83&gt;=5.45),"setosa",IF(AND(C83&gt;=2.6,A83&lt;5.75,C83&lt;4.75,A83&gt;=5.45),"versicolor",IF(AND(D83&gt;=1.7,F83&gt;=0.361,C83&gt;=4.75,A83&gt;=5.45),"virginica",IF(AND(B83&lt;2.65,D83&lt;1.7,F83&gt;=0.361,C83&gt;=4.75,A83&gt;=5.45),"virginica",IF(AND(A83&lt;7.05,B83&gt;=2.65,D83&lt;1.7,F83&gt;=0.361,C83&gt;=4.75,A83&gt;=5.45),"versicolor",IF(AND(A83&gt;=7.05,B83&gt;=2.65,D83&lt;1.7,F83&gt;=0.361,C83&gt;=4.75,A83&gt;=5.45),"virginica","shouldnthappen")))))))))))</f>
        <v>setosa</v>
      </c>
      <c r="AO83" s="1" t="str">
        <f aca="false">IF(AND(D83&lt;0.7),"setosa",IF(AND(A83&lt;4.95,C83&lt;4.85,D83&gt;=0.7),"virginica",IF(AND(A83&gt;=4.95,C83&lt;4.85,D83&gt;=0.7),"versicolor",IF(AND(D83&gt;=1.7,C83&gt;=4.85,D83&gt;=0.7),"virginica",IF(AND(F83&lt;0.325,D83&lt;1.7,C83&gt;=4.85,D83&gt;=0.7),"virginica",IF(AND(D83&lt;1.55,F83&gt;=0.325,D83&lt;1.7,C83&gt;=4.85,D83&gt;=0.7),"virginica",IF(AND(D83&gt;=1.55,F83&gt;=0.325,D83&lt;1.7,C83&gt;=4.85,D83&gt;=0.7),"versicolor","shouldnthappen")))))))</f>
        <v>setosa</v>
      </c>
      <c r="AP83" s="1" t="str">
        <f aca="false">IF(AND(D83&lt;0.75),"setosa",IF(AND(C83&lt;4.85,D83&gt;=0.75),"versicolor",IF(AND(G83&gt;=8.277,C83&gt;=4.85,D83&gt;=0.75),"virginica",IF(AND(F83&gt;=0.633,G83&lt;8.277,C83&gt;=4.85,D83&gt;=0.75),"virginica",IF(AND(G83&lt;7.61,F83&lt;0.633,G83&lt;8.277,C83&gt;=4.85,D83&gt;=0.75),"virginica",IF(AND(G83&gt;=7.61,F83&lt;0.633,G83&lt;8.277,C83&gt;=4.85,D83&gt;=0.75),"versicolor","shouldnthappen"))))))</f>
        <v>setosa</v>
      </c>
      <c r="AQ83" s="1" t="str">
        <f aca="false">IF(AND(C83&lt;2.65,A83&gt;=5.45,C83&lt;4.75),"setosa",IF(AND(C83&gt;=2.65,A83&gt;=5.45,C83&lt;4.75),"versicolor",IF(AND(B83&lt;2.9,C83&lt;4.85,C83&gt;=4.75),"versicolor",IF(AND(B83&gt;=2.9,C83&lt;4.85,C83&gt;=4.75),"virginica",IF(AND(D83&lt;1.7,C83&gt;=4.85,C83&gt;=4.75),"versicolor",IF(AND(D83&gt;=1.7,C83&gt;=4.85,C83&gt;=4.75),"virginica",IF(AND(C83&lt;2.45,G83&lt;14.126,A83&lt;5.45,C83&lt;4.75),"setosa",IF(AND(C83&gt;=2.45,G83&lt;14.126,A83&lt;5.45,C83&lt;4.75),"versicolor",IF(AND(C83&lt;2.4,G83&gt;=14.126,A83&lt;5.45,C83&lt;4.75),"setosa",IF(AND(C83&gt;=2.4,G83&gt;=14.126,A83&lt;5.45,C83&lt;4.75),"versicolor","shouldnthappen"))))))))))</f>
        <v>setosa</v>
      </c>
      <c r="AR83" s="1" t="str">
        <f aca="false">IF(AND(C83&lt;2.45,C83&lt;4.85),"setosa",IF(AND(C83&gt;=5.15,C83&gt;=4.85),"virginica",IF(AND(A83&gt;=4.95,C83&gt;=2.45,C83&lt;4.85),"versicolor",IF(AND(D83&lt;1.35,A83&lt;4.95,C83&gt;=2.45,C83&lt;4.85),"versicolor",IF(AND(D83&gt;=1.35,A83&lt;4.95,C83&gt;=2.45,C83&lt;4.85),"virginica",IF(AND(F83&lt;0.35,G83&lt;12.751,C83&lt;5.15,C83&gt;=4.85),"virginica",IF(AND(A83&lt;6.5,G83&gt;=12.751,C83&lt;5.15,C83&gt;=4.85),"virginica",IF(AND(A83&gt;=6.5,G83&gt;=12.751,C83&lt;5.15,C83&gt;=4.85),"versicolor",IF(AND(B83&gt;=2.75,F83&gt;=0.35,G83&lt;12.751,C83&lt;5.15,C83&gt;=4.85),"virginica",IF(AND(C83&lt;5.05,B83&lt;2.75,F83&gt;=0.35,G83&lt;12.751,C83&lt;5.15,C83&gt;=4.85),"virginica",IF(AND(C83&gt;=5.05,B83&lt;2.75,F83&gt;=0.35,G83&lt;12.751,C83&lt;5.15,C83&gt;=4.85),"versicolor","shouldnthappen")))))))))))</f>
        <v>setosa</v>
      </c>
      <c r="AS83" s="1" t="str">
        <f aca="false">IF(AND(F83&gt;=0.9,B83&lt;3.05),"virginica",IF(AND(A83&lt;5.9,B83&gt;=3.05),"setosa",IF(AND(D83&lt;1.65,A83&gt;=5.9,B83&gt;=3.05),"versicolor",IF(AND(D83&gt;=1.65,A83&gt;=5.9,B83&gt;=3.05),"virginica",IF(AND(D83&gt;=1.75,C83&gt;=4.85,F83&lt;0.9,B83&lt;3.05),"virginica",IF(AND(C83&lt;2.2,B83&lt;2.95,C83&lt;4.85,F83&lt;0.9,B83&lt;3.05),"setosa",IF(AND(C83&gt;=2.2,B83&lt;2.95,C83&lt;4.85,F83&lt;0.9,B83&lt;3.05),"versicolor",IF(AND(C83&lt;2.8,B83&gt;=2.95,C83&lt;4.85,F83&lt;0.9,B83&lt;3.05),"setosa",IF(AND(C83&gt;=2.8,B83&gt;=2.95,C83&lt;4.85,F83&lt;0.9,B83&lt;3.05),"versicolor",IF(AND(G83&lt;13.879,D83&lt;1.75,C83&gt;=4.85,F83&lt;0.9,B83&lt;3.05),"virginica",IF(AND(G83&gt;=13.879,D83&lt;1.75,C83&gt;=4.85,F83&lt;0.9,B83&lt;3.05),"versicolor","shouldnthappen")))))))))))</f>
        <v>setosa</v>
      </c>
      <c r="AT83" s="1" t="str">
        <f aca="false">IF(AND(D83&lt;0.75),"setosa",IF(AND(D83&gt;=1.75,D83&gt;=0.75),"virginica",IF(AND(D83&lt;1.45,G83&lt;7.37,D83&lt;1.75,D83&gt;=0.75),"versicolor",IF(AND(D83&gt;=1.45,G83&lt;7.37,D83&lt;1.75,D83&gt;=0.75),"virginica",IF(AND(C83&lt;5.45,G83&gt;=7.37,D83&lt;1.75,D83&gt;=0.75),"versicolor",IF(AND(C83&gt;=5.45,G83&gt;=7.37,D83&lt;1.75,D83&gt;=0.75),"virginica","shouldnthappen"))))))</f>
        <v>setosa</v>
      </c>
      <c r="AU83" s="1" t="str">
        <f aca="false">IF(AND(D83&lt;0.7),"setosa",IF(AND(D83&gt;=1.7,A83&gt;=6.15,D83&gt;=0.7),"virginica",IF(AND(B83&gt;=2.55,C83&lt;4.75,A83&lt;6.15,D83&gt;=0.7),"versicolor",IF(AND(D83&gt;=1.7,C83&gt;=4.75,A83&lt;6.15,D83&gt;=0.7),"virginica",IF(AND(C83&lt;5.25,D83&lt;1.7,A83&gt;=6.15,D83&gt;=0.7),"versicolor",IF(AND(C83&gt;=5.25,D83&lt;1.7,A83&gt;=6.15,D83&gt;=0.7),"virginica",IF(AND(C83&lt;4.25,B83&lt;2.55,C83&lt;4.75,A83&lt;6.15,D83&gt;=0.7),"versicolor",IF(AND(C83&gt;=4.25,B83&lt;2.55,C83&lt;4.75,A83&lt;6.15,D83&gt;=0.7),"virginica",IF(AND(B83&lt;2.65,D83&lt;1.7,C83&gt;=4.75,A83&lt;6.15,D83&gt;=0.7),"virginica",IF(AND(B83&gt;=2.65,D83&lt;1.7,C83&gt;=4.75,A83&lt;6.15,D83&gt;=0.7),"versicolor","shouldnthappen"))))))))))</f>
        <v>setosa</v>
      </c>
      <c r="AV83" s="1" t="str">
        <f aca="false">IF(AND(D83&lt;0.75),"setosa",IF(AND(F83&gt;=0.899,D83&gt;=0.75),"virginica",IF(AND(D83&lt;1.65,A83&lt;6.05,F83&lt;0.899,D83&gt;=0.75),"versicolor",IF(AND(D83&gt;=1.65,A83&lt;6.05,F83&lt;0.899,D83&gt;=0.75),"virginica",IF(AND(C83&gt;=5.05,A83&gt;=6.05,F83&lt;0.899,D83&gt;=0.75),"virginica",IF(AND(G83&gt;=13.757,C83&lt;5.05,A83&gt;=6.05,F83&lt;0.899,D83&gt;=0.75),"versicolor",IF(AND(D83&lt;1.6,G83&lt;13.757,C83&lt;5.05,A83&gt;=6.05,F83&lt;0.899,D83&gt;=0.75),"versicolor",IF(AND(D83&gt;=1.6,G83&lt;13.757,C83&lt;5.05,A83&gt;=6.05,F83&lt;0.899,D83&gt;=0.75),"virginica","shouldnthappen"))))))))</f>
        <v>setosa</v>
      </c>
      <c r="AW83" s="1" t="str">
        <f aca="false">IF(AND(F83&lt;0.117,A83&gt;=5.55),"virginica",IF(AND(A83&gt;=5.2,G83&lt;6.086,A83&lt;5.55),"versicolor",IF(AND(D83&lt;0.7,G83&gt;=6.086,A83&lt;5.55),"setosa",IF(AND(D83&gt;=0.7,G83&gt;=6.086,A83&lt;5.55),"versicolor",IF(AND(A83&lt;4.75,A83&lt;5.2,G83&lt;6.086,A83&lt;5.55),"setosa",IF(AND(A83&gt;=4.75,A83&lt;5.2,G83&lt;6.086,A83&lt;5.55),"virginica",IF(AND(D83&gt;=1.65,C83&lt;4.95,F83&gt;=0.117,A83&gt;=5.55),"virginica",IF(AND(D83&gt;=1.75,C83&gt;=4.95,F83&gt;=0.117,A83&gt;=5.55),"virginica",IF(AND(C83&lt;2.6,D83&lt;1.65,C83&lt;4.95,F83&gt;=0.117,A83&gt;=5.55),"setosa",IF(AND(C83&gt;=2.6,D83&lt;1.65,C83&lt;4.95,F83&gt;=0.117,A83&gt;=5.55),"versicolor",IF(AND(D83&lt;1.55,D83&lt;1.75,C83&gt;=4.95,F83&gt;=0.117,A83&gt;=5.55),"virginica",IF(AND(A83&lt;6.95,D83&gt;=1.55,D83&lt;1.75,C83&gt;=4.95,F83&gt;=0.117,A83&gt;=5.55),"versicolor",IF(AND(A83&gt;=6.95,D83&gt;=1.55,D83&lt;1.75,C83&gt;=4.95,F83&gt;=0.117,A83&gt;=5.55),"virginica","shouldnthappen")))))))))))))</f>
        <v>setosa</v>
      </c>
      <c r="AX83" s="1" t="str">
        <f aca="false">IF(AND(D83&lt;0.75),"setosa",IF(AND(F83&lt;0.138,D83&gt;=0.75),"virginica",IF(AND(C83&lt;4.45,A83&lt;6.15,F83&gt;=0.138,D83&gt;=0.75),"versicolor",IF(AND(C83&gt;=5.05,A83&gt;=6.15,F83&gt;=0.138,D83&gt;=0.75),"virginica",IF(AND(B83&lt;2.65,C83&gt;=4.45,A83&lt;6.15,F83&gt;=0.138,D83&gt;=0.75),"virginica",IF(AND(A83&gt;=6.35,C83&lt;5.05,A83&gt;=6.15,F83&gt;=0.138,D83&gt;=0.75),"versicolor",IF(AND(A83&lt;5.65,B83&gt;=2.65,C83&gt;=4.45,A83&lt;6.15,F83&gt;=0.138,D83&gt;=0.75),"virginica",IF(AND(D83&lt;1.75,A83&lt;6.35,C83&lt;5.05,A83&gt;=6.15,F83&gt;=0.138,D83&gt;=0.75),"versicolor",IF(AND(D83&gt;=1.75,A83&lt;6.35,C83&lt;5.05,A83&gt;=6.15,F83&gt;=0.138,D83&gt;=0.75),"virginica",IF(AND(D83&lt;1.7,A83&gt;=5.65,B83&gt;=2.65,C83&gt;=4.45,A83&lt;6.15,F83&gt;=0.138,D83&gt;=0.75),"versicolor",IF(AND(D83&gt;=1.7,A83&gt;=5.65,B83&gt;=2.65,C83&gt;=4.45,A83&lt;6.15,F83&gt;=0.138,D83&gt;=0.75),"virginica","shouldnthappen")))))))))))</f>
        <v>setosa</v>
      </c>
      <c r="AY83" s="1" t="str">
        <f aca="false">IF(AND(D83&lt;0.75,A83&lt;5.55),"setosa",IF(AND(A83&lt;4.95,D83&gt;=0.75,A83&lt;5.55),"virginica",IF(AND(A83&gt;=4.95,D83&gt;=0.75,A83&lt;5.55),"versicolor",IF(AND(C83&lt;2.6,C83&lt;4.85,A83&gt;=5.55),"setosa",IF(AND(C83&gt;=2.6,C83&lt;4.85,A83&gt;=5.55),"versicolor",IF(AND(D83&gt;=1.75,C83&gt;=4.85,A83&gt;=5.55),"virginica",IF(AND(F83&lt;0.405,D83&lt;1.75,C83&gt;=4.85,A83&gt;=5.55),"versicolor",IF(AND(B83&lt;3.05,F83&gt;=0.405,D83&lt;1.75,C83&gt;=4.85,A83&gt;=5.55),"virginica",IF(AND(B83&gt;=3.05,F83&gt;=0.405,D83&lt;1.75,C83&gt;=4.85,A83&gt;=5.55),"versicolor","shouldnthappen")))))))))</f>
        <v>setosa</v>
      </c>
      <c r="AZ83" s="1" t="str">
        <f aca="false">IF(AND(D83&lt;0.75),"setosa",IF(AND(F83&lt;0.9,C83&lt;4.95,D83&gt;=0.75),"versicolor",IF(AND(F83&gt;=0.9,C83&lt;4.95,D83&gt;=0.75),"virginica",IF(AND(D83&gt;=1.7,C83&gt;=4.95,D83&gt;=0.75),"virginica",IF(AND(F83&lt;0.405,D83&lt;1.7,C83&gt;=4.95,D83&gt;=0.75),"versicolor",IF(AND(F83&gt;=0.405,D83&lt;1.7,C83&gt;=4.95,D83&gt;=0.75),"virginica","shouldnthappen"))))))</f>
        <v>setosa</v>
      </c>
      <c r="BA83" s="1" t="str">
        <f aca="false">IF(AND(D83&lt;0.75),"setosa",IF(AND(D83&gt;=1.7,C83&gt;=5.05,D83&gt;=0.75),"virginica",IF(AND(D83&lt;1.45,D83&lt;1.6,C83&lt;5.05,D83&gt;=0.75),"versicolor",IF(AND(A83&lt;5.8,D83&gt;=1.6,C83&lt;5.05,D83&gt;=0.75),"virginica",IF(AND(A83&gt;=5.8,D83&gt;=1.6,C83&lt;5.05,D83&gt;=0.75),"versicolor",IF(AND(F83&lt;0.417,D83&lt;1.7,C83&gt;=5.05,D83&gt;=0.75),"versicolor",IF(AND(F83&gt;=0.417,D83&lt;1.7,C83&gt;=5.05,D83&gt;=0.75),"virginica",IF(AND(A83&lt;5.95,D83&gt;=1.45,D83&lt;1.6,C83&lt;5.05,D83&gt;=0.75),"versicolor",IF(AND(G83&lt;10.618,A83&gt;=5.95,D83&gt;=1.45,D83&lt;1.6,C83&lt;5.05,D83&gt;=0.75),"virginica",IF(AND(G83&gt;=10.618,A83&gt;=5.95,D83&gt;=1.45,D83&lt;1.6,C83&lt;5.05,D83&gt;=0.75),"versicolor","shouldnthappen"))))))))))</f>
        <v>setosa</v>
      </c>
      <c r="BB83" s="1" t="str">
        <f aca="false">IF(AND(C83&lt;2.6),"setosa",IF(AND(D83&gt;=1.75,C83&gt;=2.6),"virginica",IF(AND(C83&gt;=5.45,D83&lt;1.75,C83&gt;=2.6),"virginica",IF(AND(F83&gt;=0.259,C83&lt;5.45,D83&lt;1.75,C83&gt;=2.6),"versicolor",IF(AND(C83&lt;5.05,F83&lt;0.259,C83&lt;5.45,D83&lt;1.75,C83&gt;=2.6),"versicolor",IF(AND(C83&gt;=5.05,F83&lt;0.259,C83&lt;5.45,D83&lt;1.75,C83&gt;=2.6),"virginica","shouldnthappen"))))))</f>
        <v>setosa</v>
      </c>
      <c r="BC83" s="1" t="str">
        <f aca="false">IF(AND(A83&lt;4.95,B83&lt;2.7,A83&lt;5.55),"virginica",IF(AND(A83&gt;=4.95,B83&lt;2.7,A83&lt;5.55),"versicolor",IF(AND(C83&lt;3.2,B83&gt;=2.7,A83&lt;5.55),"setosa",IF(AND(C83&gt;=3.2,B83&gt;=2.7,A83&lt;5.55),"versicolor",IF(AND(F83&gt;=0.85,A83&lt;6.15,A83&gt;=5.55),"virginica",IF(AND(D83&lt;1.45,A83&gt;=6.15,A83&gt;=5.55),"versicolor",IF(AND(C83&lt;4.8,F83&lt;0.85,A83&lt;6.15,A83&gt;=5.55),"versicolor",IF(AND(D83&gt;=1.7,D83&gt;=1.45,A83&gt;=6.15,A83&gt;=5.55),"virginica",IF(AND(G83&lt;9.333,C83&gt;=4.8,F83&lt;0.85,A83&lt;6.15,A83&gt;=5.55),"versicolor",IF(AND(G83&gt;=9.333,C83&gt;=4.8,F83&lt;0.85,A83&lt;6.15,A83&gt;=5.55),"virginica",IF(AND(C83&lt;4.9,D83&lt;1.7,D83&gt;=1.45,A83&gt;=6.15,A83&gt;=5.55),"versicolor",IF(AND(C83&gt;=4.9,D83&lt;1.7,D83&gt;=1.45,A83&gt;=6.15,A83&gt;=5.55),"virginica","shouldnthappen"))))))))))))</f>
        <v>setosa</v>
      </c>
      <c r="BD83" s="1" t="str">
        <f aca="false">IF(AND(C83&lt;2.35),"setosa",IF(AND(C83&lt;4.75,B83&lt;2.55,C83&gt;=2.35),"versicolor",IF(AND(C83&gt;=4.75,B83&lt;2.55,C83&gt;=2.35),"virginica",IF(AND(C83&lt;4.75,B83&gt;=2.55,C83&gt;=2.35),"versicolor",IF(AND(D83&gt;=1.75,C83&gt;=4.75,B83&gt;=2.55,C83&gt;=2.35),"virginica",IF(AND(A83&gt;=6.5,D83&lt;1.75,C83&gt;=4.75,B83&gt;=2.55,C83&gt;=2.35),"versicolor",IF(AND(A83&lt;6.05,A83&lt;6.5,D83&lt;1.75,C83&gt;=4.75,B83&gt;=2.55,C83&gt;=2.35),"versicolor",IF(AND(A83&gt;=6.05,A83&lt;6.5,D83&lt;1.75,C83&gt;=4.75,B83&gt;=2.55,C83&gt;=2.35),"virginica","shouldnthappen"))))))))</f>
        <v>setosa</v>
      </c>
      <c r="BE83" s="1" t="str">
        <f aca="false">IF(AND(C83&lt;2.5),"setosa",IF(AND(D83&lt;1.65,C83&lt;4.75,C83&gt;=2.5),"versicolor",IF(AND(D83&gt;=1.65,C83&lt;4.75,C83&gt;=2.5),"virginica",IF(AND(D83&gt;=1.75,C83&gt;=4.75,C83&gt;=2.5),"virginica",IF(AND(C83&lt;4.95,D83&lt;1.75,C83&gt;=4.75,C83&gt;=2.5),"versicolor",IF(AND(A83&lt;6.5,C83&gt;=4.95,D83&lt;1.75,C83&gt;=4.75,C83&gt;=2.5),"virginica",IF(AND(A83&gt;=6.5,C83&gt;=4.95,D83&lt;1.75,C83&gt;=4.75,C83&gt;=2.5),"versicolor","shouldnthappen")))))))</f>
        <v>setosa</v>
      </c>
      <c r="BF83" s="1" t="str">
        <f aca="false">IF(AND(G83&gt;=15.244),"virginica",IF(AND(C83&lt;3.2,B83&gt;=3.15,G83&lt;15.244),"setosa",IF(AND(A83&gt;=4.95,C83&lt;4.7,B83&lt;3.15,G83&lt;15.244),"versicolor",IF(AND(C83&gt;=5.15,C83&gt;=4.7,B83&lt;3.15,G83&lt;15.244),"virginica",IF(AND(A83&gt;=6.45,C83&gt;=3.2,B83&gt;=3.15,G83&lt;15.244),"virginica",IF(AND(D83&lt;0.95,A83&lt;4.95,C83&lt;4.7,B83&lt;3.15,G83&lt;15.244),"setosa",IF(AND(D83&gt;=0.95,A83&lt;4.95,C83&lt;4.7,B83&lt;3.15,G83&lt;15.244),"virginica",IF(AND(F83&lt;0.816,A83&lt;6.45,C83&gt;=3.2,B83&gt;=3.15,G83&lt;15.244),"virginica",IF(AND(F83&gt;=0.816,A83&lt;6.45,C83&gt;=3.2,B83&gt;=3.15,G83&lt;15.244),"versicolor",IF(AND(A83&gt;=6.5,B83&lt;3.05,C83&lt;5.15,C83&gt;=4.7,B83&lt;3.15,G83&lt;15.244),"versicolor",IF(AND(G83&lt;11.093,B83&gt;=3.05,C83&lt;5.15,C83&gt;=4.7,B83&lt;3.15,G83&lt;15.244),"virginica",IF(AND(G83&gt;=11.093,B83&gt;=3.05,C83&lt;5.15,C83&gt;=4.7,B83&lt;3.15,G83&lt;15.244),"versicolor",IF(AND(D83&gt;=1.7,A83&lt;6.5,B83&lt;3.05,C83&lt;5.15,C83&gt;=4.7,B83&lt;3.15,G83&lt;15.244),"virginica",IF(AND(G83&lt;7.498,D83&lt;1.7,A83&lt;6.5,B83&lt;3.05,C83&lt;5.15,C83&gt;=4.7,B83&lt;3.15,G83&lt;15.244),"virginica",IF(AND(G83&gt;=7.498,D83&lt;1.7,A83&lt;6.5,B83&lt;3.05,C83&lt;5.15,C83&gt;=4.7,B83&lt;3.15,G83&lt;15.244),"versicolor","shouldnthappen")))))))))))))))</f>
        <v>setosa</v>
      </c>
      <c r="BG83" s="1" t="str">
        <f aca="false">IF(AND(B83&gt;=3.35,C83&lt;4.85),"setosa",IF(AND(D83&gt;=1.75,C83&gt;=4.85),"virginica",IF(AND(D83&lt;0.75,B83&lt;3.35,C83&lt;4.85),"setosa",IF(AND(G83&gt;=13.879,D83&lt;1.75,C83&gt;=4.85),"versicolor",IF(AND(F83&gt;=0.9,D83&gt;=0.75,B83&lt;3.35,C83&lt;4.85),"virginica",IF(AND(F83&gt;=0.405,G83&lt;13.879,D83&lt;1.75,C83&gt;=4.85),"virginica",IF(AND(B83&gt;=2.55,F83&lt;0.9,D83&gt;=0.75,B83&lt;3.35,C83&lt;4.85),"versicolor",IF(AND(G83&lt;7.498,F83&lt;0.405,G83&lt;13.879,D83&lt;1.75,C83&gt;=4.85),"virginica",IF(AND(G83&gt;=7.498,F83&lt;0.405,G83&lt;13.879,D83&lt;1.75,C83&gt;=4.85),"versicolor",IF(AND(G83&lt;5.656,B83&lt;2.55,F83&lt;0.9,D83&gt;=0.75,B83&lt;3.35,C83&lt;4.85),"virginica",IF(AND(G83&gt;=5.656,B83&lt;2.55,F83&lt;0.9,D83&gt;=0.75,B83&lt;3.35,C83&lt;4.85),"versicolor","shouldnthappen")))))))))))</f>
        <v>setosa</v>
      </c>
      <c r="BH83" s="1" t="str">
        <f aca="false">IF(AND(D83&lt;0.7),"setosa",IF(AND(D83&gt;=1.65,A83&lt;6.65,D83&gt;=0.7),"virginica",IF(AND(D83&lt;1.55,A83&gt;=6.65,D83&gt;=0.7),"versicolor",IF(AND(D83&gt;=1.55,A83&gt;=6.65,D83&gt;=0.7),"virginica",IF(AND(F83&gt;=0.529,D83&lt;1.65,A83&lt;6.65,D83&gt;=0.7),"versicolor",IF(AND(C83&gt;=5.35,F83&lt;0.529,D83&lt;1.65,A83&lt;6.65,D83&gt;=0.7),"virginica",IF(AND(G83&gt;=7.411,C83&lt;5.35,F83&lt;0.529,D83&lt;1.65,A83&lt;6.65,D83&gt;=0.7),"versicolor",IF(AND(G83&lt;6.927,G83&lt;7.411,C83&lt;5.35,F83&lt;0.529,D83&lt;1.65,A83&lt;6.65,D83&gt;=0.7),"versicolor",IF(AND(G83&gt;=6.927,G83&lt;7.411,C83&lt;5.35,F83&lt;0.529,D83&lt;1.65,A83&lt;6.65,D83&gt;=0.7),"virginica","shouldnthappen")))))))))</f>
        <v>setosa</v>
      </c>
      <c r="BI83" s="1" t="str">
        <f aca="false">IF(AND(D83&gt;=1.7),"virginica",IF(AND(D83&lt;0.7,D83&lt;1.7),"setosa",IF(AND(D83&lt;1.45,G83&lt;7.37,D83&gt;=0.7,D83&lt;1.7),"versicolor",IF(AND(D83&gt;=1.45,G83&lt;7.37,D83&gt;=0.7,D83&lt;1.7),"virginica",IF(AND(B83&gt;=2.65,G83&gt;=7.37,D83&gt;=0.7,D83&lt;1.7),"versicolor",IF(AND(C83&lt;5.05,B83&lt;2.65,G83&gt;=7.37,D83&gt;=0.7,D83&lt;1.7),"versicolor",IF(AND(C83&gt;=5.05,B83&lt;2.65,G83&gt;=7.37,D83&gt;=0.7,D83&lt;1.7),"virginica","shouldnthappen")))))))</f>
        <v>setosa</v>
      </c>
    </row>
    <row r="84" customFormat="false" ht="13.8" hidden="false" customHeight="false" outlineLevel="0" collapsed="false">
      <c r="A84" s="1" t="n">
        <v>5</v>
      </c>
      <c r="B84" s="1" t="n">
        <v>3.4</v>
      </c>
      <c r="C84" s="1" t="n">
        <v>1.5</v>
      </c>
      <c r="D84" s="1" t="n">
        <v>0.2</v>
      </c>
      <c r="E84" s="1" t="s">
        <v>94</v>
      </c>
      <c r="F84" s="1" t="n">
        <v>0.0515270924661309</v>
      </c>
      <c r="G84" s="1" t="n">
        <v>13.1096891243942</v>
      </c>
      <c r="H84" s="11" t="str">
        <f aca="false">E84</f>
        <v>setosa</v>
      </c>
      <c r="I84" s="1" t="str">
        <f aca="false">INDEX(L84:BI84, MODE(MATCH(L84:BI84, L84:BI84, 0 )))</f>
        <v>setosa</v>
      </c>
      <c r="J84" s="12" t="n">
        <f aca="false">COUNTIF(L84:BI84, H84) / COUNTA(L84:BI84)</f>
        <v>1</v>
      </c>
      <c r="K84" s="13" t="n">
        <f aca="false">I84=H84</f>
        <v>1</v>
      </c>
      <c r="L84" s="1" t="str">
        <f aca="false">IF(AND(C84&lt;3.65,B84&gt;=3.35),"setosa",IF(AND(C84&gt;=3.65,B84&gt;=3.35),"virginica",IF(AND(C84&lt;2.35,C84&lt;4.85,B84&lt;3.35),"setosa",IF(AND(F84&gt;=0.899,C84&gt;=2.35,C84&lt;4.85,B84&lt;3.35),"virginica",IF(AND(G84&gt;=8.268,B84&lt;2.75,C84&gt;=4.85,B84&lt;3.35),"virginica",IF(AND(D84&lt;1.55,B84&gt;=2.75,C84&gt;=4.85,B84&lt;3.35),"versicolor",IF(AND(D84&gt;=1.55,B84&gt;=2.75,C84&gt;=4.85,B84&lt;3.35),"virginica",IF(AND(G84&lt;6.537,F84&lt;0.899,C84&gt;=2.35,C84&lt;4.85,B84&lt;3.35),"virginica",IF(AND(G84&gt;=6.537,F84&lt;0.899,C84&gt;=2.35,C84&lt;4.85,B84&lt;3.35),"versicolor",IF(AND(G84&lt;6.878,G84&lt;8.268,B84&lt;2.75,C84&gt;=4.85,B84&lt;3.35),"virginica",IF(AND(G84&gt;=6.878,G84&lt;8.268,B84&lt;2.75,C84&gt;=4.85,B84&lt;3.35),"versicolor","shouldnthappen")))))))))))</f>
        <v>setosa</v>
      </c>
      <c r="M84" s="1" t="str">
        <f aca="false">IF(AND(C84&lt;2.6),"setosa",IF(AND(D84&gt;=1.75,C84&gt;=2.6),"virginica",IF(AND(G84&lt;6.094,D84&lt;1.75,C84&gt;=2.6),"virginica",IF(AND(D84&lt;1.35,G84&gt;=6.094,D84&lt;1.75,C84&gt;=2.6),"versicolor",IF(AND(C84&lt;5.05,D84&gt;=1.35,G84&gt;=6.094,D84&lt;1.75,C84&gt;=2.6),"versicolor",IF(AND(C84&gt;=5.05,D84&gt;=1.35,G84&gt;=6.094,D84&lt;1.75,C84&gt;=2.6),"virginica","shouldnthappen"))))))</f>
        <v>setosa</v>
      </c>
      <c r="N84" s="1" t="str">
        <f aca="false">IF(AND(A84&lt;6.6,B84&gt;=3.45),"setosa",IF(AND(A84&gt;=6.6,B84&gt;=3.45),"virginica",IF(AND(D84&lt;0.7,C84&lt;4.75,B84&lt;3.45),"setosa",IF(AND(D84&gt;=0.7,C84&lt;4.75,B84&lt;3.45),"versicolor",IF(AND(C84&gt;=5.15,C84&gt;=4.75,B84&lt;3.45),"virginica",IF(AND(D84&gt;=1.7,A84&lt;6.5,C84&lt;5.15,C84&gt;=4.75,B84&lt;3.45),"virginica",IF(AND(C84&lt;5.05,A84&gt;=6.5,C84&lt;5.15,C84&gt;=4.75,B84&lt;3.45),"versicolor",IF(AND(C84&gt;=5.05,A84&gt;=6.5,C84&lt;5.15,C84&gt;=4.75,B84&lt;3.45),"virginica",IF(AND(G84&lt;7.498,D84&lt;1.7,A84&lt;6.5,C84&lt;5.15,C84&gt;=4.75,B84&lt;3.45),"virginica",IF(AND(G84&gt;=7.498,D84&lt;1.7,A84&lt;6.5,C84&lt;5.15,C84&gt;=4.75,B84&lt;3.45),"versicolor","shouldnthappen"))))))))))</f>
        <v>setosa</v>
      </c>
      <c r="O84" s="1" t="str">
        <f aca="false">IF(AND(D84&lt;0.75),"setosa",IF(AND(C84&lt;4.75,C84&lt;4.85,D84&gt;=0.75),"versicolor",IF(AND(A84&gt;=6.05,C84&gt;=4.85,D84&gt;=0.75),"virginica",IF(AND(D84&lt;1.6,C84&gt;=4.75,C84&lt;4.85,D84&gt;=0.75),"versicolor",IF(AND(D84&gt;=1.6,C84&gt;=4.75,C84&lt;4.85,D84&gt;=0.75),"virginica",IF(AND(A84&lt;5.9,A84&lt;6.05,C84&gt;=4.85,D84&gt;=0.75),"virginica",IF(AND(A84&gt;=5.9,A84&lt;6.05,C84&gt;=4.85,D84&gt;=0.75),"versicolor","shouldnthappen")))))))</f>
        <v>setosa</v>
      </c>
      <c r="P84" s="1" t="str">
        <f aca="false">IF(AND(D84&lt;0.75),"setosa",IF(AND(A84&lt;5.55,D84&gt;=0.75),"versicolor",IF(AND(D84&gt;=1.7,G84&lt;13.158,A84&gt;=5.55,D84&gt;=0.75),"virginica",IF(AND(B84&lt;2.45,D84&lt;1.7,G84&lt;13.158,A84&gt;=5.55,D84&gt;=0.75),"virginica",IF(AND(B84&gt;=2.45,D84&lt;1.7,G84&lt;13.158,A84&gt;=5.55,D84&gt;=0.75),"versicolor",IF(AND(B84&gt;=3.05,G84&lt;15.551,G84&gt;=13.158,A84&gt;=5.55,D84&gt;=0.75),"versicolor",IF(AND(B84&lt;2.9,G84&gt;=15.551,G84&gt;=13.158,A84&gt;=5.55,D84&gt;=0.75),"versicolor",IF(AND(B84&gt;=2.9,G84&gt;=15.551,G84&gt;=13.158,A84&gt;=5.55,D84&gt;=0.75),"virginica",IF(AND(D84&lt;1.3,G84&lt;14.221,B84&lt;3.05,G84&lt;15.551,G84&gt;=13.158,A84&gt;=5.55,D84&gt;=0.75),"versicolor",IF(AND(D84&gt;=1.3,G84&lt;14.221,B84&lt;3.05,G84&lt;15.551,G84&gt;=13.158,A84&gt;=5.55,D84&gt;=0.75),"virginica",IF(AND(C84&lt;4.9,G84&gt;=14.221,B84&lt;3.05,G84&lt;15.551,G84&gt;=13.158,A84&gt;=5.55,D84&gt;=0.75),"versicolor",IF(AND(C84&gt;=4.9,G84&gt;=14.221,B84&lt;3.05,G84&lt;15.551,G84&gt;=13.158,A84&gt;=5.55,D84&gt;=0.75),"virginica","shouldnthappen"))))))))))))</f>
        <v>setosa</v>
      </c>
      <c r="Q84" s="1" t="str">
        <f aca="false">IF(AND(C84&lt;2.6),"setosa",IF(AND(A84&gt;=4.95,C84&lt;4.75,C84&gt;=2.6),"versicolor",IF(AND(D84&gt;=1.75,C84&gt;=4.75,C84&gt;=2.6),"virginica",IF(AND(B84&lt;2.45,A84&lt;4.95,C84&lt;4.75,C84&gt;=2.6),"versicolor",IF(AND(B84&gt;=2.45,A84&lt;4.95,C84&lt;4.75,C84&gt;=2.6),"virginica",IF(AND(G84&lt;7.498,D84&lt;1.75,C84&gt;=4.75,C84&gt;=2.6),"virginica",IF(AND(F84&lt;0.417,G84&gt;=7.498,D84&lt;1.75,C84&gt;=4.75,C84&gt;=2.6),"versicolor",IF(AND(F84&lt;0.442,F84&gt;=0.417,G84&gt;=7.498,D84&lt;1.75,C84&gt;=4.75,C84&gt;=2.6),"virginica",IF(AND(F84&gt;=0.442,F84&gt;=0.417,G84&gt;=7.498,D84&lt;1.75,C84&gt;=4.75,C84&gt;=2.6),"versicolor","shouldnthappen")))))))))</f>
        <v>setosa</v>
      </c>
      <c r="R84" s="1" t="str">
        <f aca="false">IF(AND(D84&lt;0.75),"setosa",IF(AND(D84&lt;1.75,A84&gt;=6.25,D84&gt;=0.75),"versicolor",IF(AND(D84&gt;=1.75,A84&gt;=6.25,D84&gt;=0.75),"virginica",IF(AND(D84&lt;1.6,C84&lt;4.75,A84&lt;6.25,D84&gt;=0.75),"versicolor",IF(AND(D84&gt;=1.6,C84&lt;4.75,A84&lt;6.25,D84&gt;=0.75),"virginica",IF(AND(G84&lt;6.998,C84&gt;=4.75,A84&lt;6.25,D84&gt;=0.75),"virginica",IF(AND(A84&lt;6.05,G84&gt;=6.998,C84&gt;=4.75,A84&lt;6.25,D84&gt;=0.75),"versicolor",IF(AND(A84&gt;=6.05,G84&gt;=6.998,C84&gt;=4.75,A84&lt;6.25,D84&gt;=0.75),"virginica","shouldnthappen"))))))))</f>
        <v>setosa</v>
      </c>
      <c r="S84" s="1" t="str">
        <f aca="false">IF(AND(B84&gt;=3.05,A84&lt;5.45),"setosa",IF(AND(C84&lt;2.2,B84&lt;3.05,A84&lt;5.45),"setosa",IF(AND(C84&gt;=2.2,B84&lt;3.05,A84&lt;5.45),"versicolor",IF(AND(B84&lt;3.7,C84&lt;4.8,A84&gt;=5.45),"versicolor",IF(AND(B84&gt;=3.7,C84&lt;4.8,A84&gt;=5.45),"setosa",IF(AND(G84&lt;13.757,C84&lt;5.05,C84&gt;=4.8,A84&gt;=5.45),"virginica",IF(AND(G84&gt;=13.757,C84&lt;5.05,C84&gt;=4.8,A84&gt;=5.45),"versicolor",IF(AND(C84&gt;=5.15,C84&gt;=5.05,C84&gt;=4.8,A84&gt;=5.45),"virginica",IF(AND(A84&lt;5.95,C84&lt;5.15,C84&gt;=5.05,C84&gt;=4.8,A84&gt;=5.45),"virginica",IF(AND(D84&gt;=1.8,A84&gt;=5.95,C84&lt;5.15,C84&gt;=5.05,C84&gt;=4.8,A84&gt;=5.45),"virginica",IF(AND(B84&lt;2.75,D84&lt;1.8,A84&gt;=5.95,C84&lt;5.15,C84&gt;=5.05,C84&gt;=4.8,A84&gt;=5.45),"versicolor",IF(AND(B84&gt;=2.75,D84&lt;1.8,A84&gt;=5.95,C84&lt;5.15,C84&gt;=5.05,C84&gt;=4.8,A84&gt;=5.45),"virginica","shouldnthappen"))))))))))))</f>
        <v>setosa</v>
      </c>
      <c r="T84" s="1" t="str">
        <f aca="false">IF(AND(C84&lt;2.6),"setosa",IF(AND(D84&lt;1.65,C84&lt;4.75,C84&gt;=2.6),"versicolor",IF(AND(D84&gt;=1.65,C84&lt;4.75,C84&gt;=2.6),"virginica",IF(AND(G84&gt;=8.494,A84&lt;6.6,C84&gt;=4.75,C84&gt;=2.6),"virginica",IF(AND(C84&lt;5.2,A84&gt;=6.6,C84&gt;=4.75,C84&gt;=2.6),"versicolor",IF(AND(C84&gt;=5.2,A84&gt;=6.6,C84&gt;=4.75,C84&gt;=2.6),"virginica",IF(AND(A84&lt;5.95,G84&lt;8.494,A84&lt;6.6,C84&gt;=4.75,C84&gt;=2.6),"virginica",IF(AND(A84&gt;=5.95,G84&lt;8.494,A84&lt;6.6,C84&gt;=4.75,C84&gt;=2.6),"versicolor","shouldnthappen"))))))))</f>
        <v>setosa</v>
      </c>
      <c r="U84" s="1" t="str">
        <f aca="false">IF(AND(C84&lt;3.65,B84&gt;=3.35),"setosa",IF(AND(C84&gt;=3.65,B84&gt;=3.35),"virginica",IF(AND(C84&lt;2.35,A84&lt;6.25,B84&lt;3.35),"setosa",IF(AND(C84&lt;4.85,A84&gt;=6.25,B84&lt;3.35),"versicolor",IF(AND(G84&gt;=15.426,C84&gt;=2.35,A84&lt;6.25,B84&lt;3.35),"virginica",IF(AND(D84&gt;=1.55,C84&gt;=4.85,A84&gt;=6.25,B84&lt;3.35),"virginica",IF(AND(D84&lt;1.8,G84&lt;15.426,C84&gt;=2.35,A84&lt;6.25,B84&lt;3.35),"versicolor",IF(AND(D84&gt;=1.8,G84&lt;15.426,C84&gt;=2.35,A84&lt;6.25,B84&lt;3.35),"virginica",IF(AND(B84&lt;2.95,D84&lt;1.55,C84&gt;=4.85,A84&gt;=6.25,B84&lt;3.35),"virginica",IF(AND(B84&gt;=2.95,D84&lt;1.55,C84&gt;=4.85,A84&gt;=6.25,B84&lt;3.35),"versicolor","shouldnthappen"))))))))))</f>
        <v>setosa</v>
      </c>
      <c r="V84" s="1" t="str">
        <f aca="false">IF(AND(C84&lt;2.6),"setosa",IF(AND(C84&gt;=4.85,C84&gt;=2.6),"virginica",IF(AND(F84&gt;=0.9,C84&lt;4.85,C84&gt;=2.6),"virginica",IF(AND(G84&lt;5.656,F84&lt;0.9,C84&lt;4.85,C84&gt;=2.6),"virginica",IF(AND(G84&gt;=5.656,F84&lt;0.9,C84&lt;4.85,C84&gt;=2.6),"versicolor","shouldnthappen")))))</f>
        <v>setosa</v>
      </c>
      <c r="W84" s="1" t="str">
        <f aca="false">IF(AND(D84&gt;=1.75,G84&gt;=13.795),"virginica",IF(AND(D84&gt;=1.5,G84&gt;=12.335,G84&lt;13.795),"virginica",IF(AND(C84&lt;2.45,C84&lt;4.85,G84&lt;12.335,G84&lt;13.795),"setosa",IF(AND(C84&gt;=2.45,C84&lt;4.85,G84&lt;12.335,G84&lt;13.795),"versicolor",IF(AND(D84&gt;=1.7,C84&gt;=4.85,G84&lt;12.335,G84&lt;13.795),"virginica",IF(AND(B84&gt;=3.25,D84&lt;1.5,G84&gt;=12.335,G84&lt;13.795),"setosa",IF(AND(D84&lt;1,F84&lt;0.255,D84&lt;1.75,G84&gt;=13.795),"setosa",IF(AND(D84&gt;=1,F84&lt;0.255,D84&lt;1.75,G84&gt;=13.795),"versicolor",IF(AND(A84&lt;5.4,F84&gt;=0.255,D84&lt;1.75,G84&gt;=13.795),"setosa",IF(AND(A84&gt;=5.4,F84&gt;=0.255,D84&lt;1.75,G84&gt;=13.795),"versicolor",IF(AND(A84&lt;6.15,D84&lt;1.7,C84&gt;=4.85,G84&lt;12.335,G84&lt;13.795),"versicolor",IF(AND(A84&gt;=6.15,D84&lt;1.7,C84&gt;=4.85,G84&lt;12.335,G84&lt;13.795),"virginica",IF(AND(C84&lt;5,B84&lt;3.25,D84&lt;1.5,G84&gt;=12.335,G84&lt;13.795),"versicolor",IF(AND(C84&gt;=5,B84&lt;3.25,D84&lt;1.5,G84&gt;=12.335,G84&lt;13.795),"virginica","shouldnthappen"))))))))))))))</f>
        <v>setosa</v>
      </c>
      <c r="X84" s="1" t="str">
        <f aca="false">IF(AND(C84&lt;2.5,A84&lt;5.55),"setosa",IF(AND(F84&lt;0.096,A84&gt;=5.55),"virginica",IF(AND(D84&lt;1.6,C84&gt;=2.5,A84&lt;5.55),"versicolor",IF(AND(D84&gt;=1.6,C84&gt;=2.5,A84&lt;5.55),"virginica",IF(AND(F84&gt;=0.156,C84&lt;4.75,F84&gt;=0.096,A84&gt;=5.55),"versicolor",IF(AND(D84&gt;=1.75,C84&gt;=4.75,F84&gt;=0.096,A84&gt;=5.55),"virginica",IF(AND(B84&lt;3.3,F84&lt;0.156,C84&lt;4.75,F84&gt;=0.096,A84&gt;=5.55),"versicolor",IF(AND(B84&gt;=3.3,F84&lt;0.156,C84&lt;4.75,F84&gt;=0.096,A84&gt;=5.55),"setosa",IF(AND(B84&lt;2.45,A84&lt;6.05,D84&lt;1.75,C84&gt;=4.75,F84&gt;=0.096,A84&gt;=5.55),"virginica",IF(AND(B84&gt;=2.45,A84&lt;6.05,D84&lt;1.75,C84&gt;=4.75,F84&gt;=0.096,A84&gt;=5.55),"versicolor",IF(AND(F84&lt;0.205,A84&gt;=6.05,D84&lt;1.75,C84&gt;=4.75,F84&gt;=0.096,A84&gt;=5.55),"versicolor",IF(AND(F84&gt;=0.205,A84&gt;=6.05,D84&lt;1.75,C84&gt;=4.75,F84&gt;=0.096,A84&gt;=5.55),"virginica","shouldnthappen"))))))))))))</f>
        <v>setosa</v>
      </c>
      <c r="Y84" s="1" t="str">
        <f aca="false">IF(AND(C84&lt;2.35,A84&lt;5.55),"setosa",IF(AND(C84&gt;=5.05,A84&gt;=5.55),"virginica",IF(AND(D84&lt;1.6,C84&gt;=2.35,A84&lt;5.55),"versicolor",IF(AND(D84&gt;=1.6,C84&gt;=2.35,A84&lt;5.55),"virginica",IF(AND(D84&gt;=1.75,C84&lt;5.05,A84&gt;=5.55),"virginica",IF(AND(B84&gt;=3.55,D84&lt;1.75,C84&lt;5.05,A84&gt;=5.55),"setosa",IF(AND(G84&lt;6.3,B84&lt;3.55,D84&lt;1.75,C84&lt;5.05,A84&gt;=5.55),"virginica",IF(AND(G84&gt;=6.3,B84&lt;3.55,D84&lt;1.75,C84&lt;5.05,A84&gt;=5.55),"versicolor","shouldnthappen"))))))))</f>
        <v>setosa</v>
      </c>
      <c r="Z84" s="1" t="str">
        <f aca="false">IF(AND(D84&lt;0.75),"setosa",IF(AND(B84&gt;=2.55,C84&lt;4.85,D84&gt;=0.75),"versicolor",IF(AND(D84&gt;=1.7,C84&gt;=4.85,D84&gt;=0.75),"virginica",IF(AND(D84&lt;1.6,B84&lt;2.55,C84&lt;4.85,D84&gt;=0.75),"versicolor",IF(AND(D84&gt;=1.6,B84&lt;2.55,C84&lt;4.85,D84&gt;=0.75),"virginica",IF(AND(B84&lt;2.65,D84&lt;1.7,C84&gt;=4.85,D84&gt;=0.75),"virginica",IF(AND(F84&lt;0.325,B84&gt;=2.65,D84&lt;1.7,C84&gt;=4.85,D84&gt;=0.75),"virginica",IF(AND(G84&lt;10.717,F84&gt;=0.325,B84&gt;=2.65,D84&lt;1.7,C84&gt;=4.85,D84&gt;=0.75),"versicolor",IF(AND(G84&gt;=10.717,F84&gt;=0.325,B84&gt;=2.65,D84&lt;1.7,C84&gt;=4.85,D84&gt;=0.75),"virginica","shouldnthappen")))))))))</f>
        <v>setosa</v>
      </c>
      <c r="AA84" s="1" t="str">
        <f aca="false">IF(AND(D84&lt;0.75),"setosa",IF(AND(D84&gt;=1.75,D84&gt;=0.75),"virginica",IF(AND(F84&gt;=0.455,D84&lt;1.75,D84&gt;=0.75),"versicolor",IF(AND(D84&lt;1.45,F84&lt;0.455,D84&lt;1.75,D84&gt;=0.75),"versicolor",IF(AND(F84&lt;0.247,D84&gt;=1.45,F84&lt;0.455,D84&lt;1.75,D84&gt;=0.75),"versicolor",IF(AND(F84&gt;=0.247,D84&gt;=1.45,F84&lt;0.455,D84&lt;1.75,D84&gt;=0.75),"virginica","shouldnthappen"))))))</f>
        <v>setosa</v>
      </c>
      <c r="AB84" s="1" t="str">
        <f aca="false">IF(AND(F84&gt;=0.221,B84&gt;=3.35),"setosa",IF(AND(A84&lt;5.3,F84&gt;=0.683,B84&lt;3.35),"setosa",IF(AND(A84&lt;6.45,F84&lt;0.221,B84&gt;=3.35),"setosa",IF(AND(A84&gt;=6.45,F84&lt;0.221,B84&gt;=3.35),"virginica",IF(AND(G84&lt;6.3,A84&lt;6.25,F84&lt;0.683,B84&lt;3.35),"virginica",IF(AND(G84&lt;13.795,A84&gt;=6.25,F84&lt;0.683,B84&lt;3.35),"virginica",IF(AND(D84&lt;1.65,A84&gt;=5.3,F84&gt;=0.683,B84&lt;3.35),"versicolor",IF(AND(D84&gt;=1.65,A84&gt;=5.3,F84&gt;=0.683,B84&lt;3.35),"virginica",IF(AND(D84&lt;0.6,G84&gt;=6.3,A84&lt;6.25,F84&lt;0.683,B84&lt;3.35),"setosa",IF(AND(D84&lt;1.7,G84&gt;=13.795,A84&gt;=6.25,F84&lt;0.683,B84&lt;3.35),"versicolor",IF(AND(D84&gt;=1.7,G84&gt;=13.795,A84&gt;=6.25,F84&lt;0.683,B84&lt;3.35),"virginica",IF(AND(C84&gt;=5.35,D84&gt;=0.6,G84&gt;=6.3,A84&lt;6.25,F84&lt;0.683,B84&lt;3.35),"virginica",IF(AND(D84&lt;1.75,C84&lt;5.35,D84&gt;=0.6,G84&gt;=6.3,A84&lt;6.25,F84&lt;0.683,B84&lt;3.35),"versicolor",IF(AND(D84&gt;=1.75,C84&lt;5.35,D84&gt;=0.6,G84&gt;=6.3,A84&lt;6.25,F84&lt;0.683,B84&lt;3.35),"virginica","shouldnthappen"))))))))))))))</f>
        <v>setosa</v>
      </c>
      <c r="AC84" s="1" t="str">
        <f aca="false">IF(AND(B84&gt;=3.3),"setosa",IF(AND(C84&lt;2.45,D84&lt;1.55,B84&lt;3.3),"setosa",IF(AND(F84&gt;=0.211,D84&gt;=1.55,B84&lt;3.3),"virginica",IF(AND(C84&lt;4.9,C84&gt;=2.45,D84&lt;1.55,B84&lt;3.3),"versicolor",IF(AND(C84&gt;=4.9,C84&gt;=2.45,D84&lt;1.55,B84&lt;3.3),"virginica",IF(AND(F84&lt;0.138,F84&lt;0.211,D84&gt;=1.55,B84&lt;3.3),"virginica",IF(AND(F84&gt;=0.138,F84&lt;0.211,D84&gt;=1.55,B84&lt;3.3),"versicolor","shouldnthappen")))))))</f>
        <v>setosa</v>
      </c>
      <c r="AD84" s="1" t="str">
        <f aca="false">IF(AND(D84&gt;=1.75),"virginica",IF(AND(D84&lt;0.75,D84&lt;1.75),"setosa",IF(AND(D84&lt;1.35,D84&gt;=0.75,D84&lt;1.75),"versicolor",IF(AND(B84&lt;2.6,C84&lt;4.85,D84&gt;=1.35,D84&gt;=0.75,D84&lt;1.75),"virginica",IF(AND(B84&gt;=2.6,C84&lt;4.85,D84&gt;=1.35,D84&gt;=0.75,D84&lt;1.75),"versicolor",IF(AND(A84&lt;6.4,C84&gt;=4.85,D84&gt;=1.35,D84&gt;=0.75,D84&lt;1.75),"virginica",IF(AND(A84&gt;=6.4,C84&gt;=4.85,D84&gt;=1.35,D84&gt;=0.75,D84&lt;1.75),"versicolor","shouldnthappen")))))))</f>
        <v>setosa</v>
      </c>
      <c r="AE84" s="1" t="str">
        <f aca="false">IF(AND(C84&lt;2.45),"setosa",IF(AND(F84&lt;0.07,C84&gt;=2.45),"virginica",IF(AND(A84&gt;=5,C84&lt;4.75,F84&gt;=0.07,C84&gt;=2.45),"versicolor",IF(AND(F84&lt;0.182,C84&gt;=4.75,F84&gt;=0.07,C84&gt;=2.45),"versicolor",IF(AND(B84&lt;2.45,A84&lt;5,C84&lt;4.75,F84&gt;=0.07,C84&gt;=2.45),"versicolor",IF(AND(B84&gt;=2.45,A84&lt;5,C84&lt;4.75,F84&gt;=0.07,C84&gt;=2.45),"virginica",IF(AND(F84&gt;=0.468,F84&gt;=0.182,C84&gt;=4.75,F84&gt;=0.07,C84&gt;=2.45),"virginica",IF(AND(A84&gt;=6.85,F84&lt;0.468,F84&gt;=0.182,C84&gt;=4.75,F84&gt;=0.07,C84&gt;=2.45),"virginica",IF(AND(B84&lt;2.6,A84&lt;6.85,F84&lt;0.468,F84&gt;=0.182,C84&gt;=4.75,F84&gt;=0.07,C84&gt;=2.45),"virginica",IF(AND(B84&gt;=2.6,A84&lt;6.85,F84&lt;0.468,F84&gt;=0.182,C84&gt;=4.75,F84&gt;=0.07,C84&gt;=2.45),"versicolor","shouldnthappen"))))))))))</f>
        <v>setosa</v>
      </c>
      <c r="AF84" s="1" t="str">
        <f aca="false">IF(AND(D84&lt;0.75,A84&lt;5.45),"setosa",IF(AND(D84&gt;=1.75,A84&gt;=5.45),"virginica",IF(AND(G84&lt;6.094,D84&gt;=0.75,A84&lt;5.45),"virginica",IF(AND(G84&gt;=6.094,D84&gt;=0.75,A84&lt;5.45),"versicolor",IF(AND(C84&lt;2.75,D84&lt;1.75,A84&gt;=5.45),"setosa",IF(AND(D84&lt;1.45,C84&gt;=2.75,D84&lt;1.75,A84&gt;=5.45),"versicolor",IF(AND(B84&lt;2.75,D84&gt;=1.45,C84&gt;=2.75,D84&lt;1.75,A84&gt;=5.45),"versicolor",IF(AND(C84&lt;5.05,B84&gt;=2.75,D84&gt;=1.45,C84&gt;=2.75,D84&lt;1.75,A84&gt;=5.45),"versicolor",IF(AND(C84&gt;=5.05,B84&gt;=2.75,D84&gt;=1.45,C84&gt;=2.75,D84&lt;1.75,A84&gt;=5.45),"virginica","shouldnthappen")))))))))</f>
        <v>setosa</v>
      </c>
      <c r="AG84" s="1" t="str">
        <f aca="false">IF(AND(D84&lt;0.65,G84&lt;8.868,A84&lt;5.3),"setosa",IF(AND(C84&lt;2.6,G84&gt;=8.868,A84&lt;5.3),"setosa",IF(AND(C84&gt;=2.6,G84&gt;=8.868,A84&lt;5.3),"versicolor",IF(AND(C84&gt;=4.95,D84&lt;1.55,A84&gt;=5.3),"virginica",IF(AND(G84&lt;13.795,D84&gt;=1.55,A84&gt;=5.3),"virginica",IF(AND(C84&lt;3.75,D84&gt;=0.65,G84&lt;8.868,A84&lt;5.3),"versicolor",IF(AND(C84&gt;=3.75,D84&gt;=0.65,G84&lt;8.868,A84&lt;5.3),"virginica",IF(AND(C84&lt;2.6,C84&lt;4.95,D84&lt;1.55,A84&gt;=5.3),"setosa",IF(AND(C84&gt;=2.6,C84&lt;4.95,D84&lt;1.55,A84&gt;=5.3),"versicolor",IF(AND(C84&lt;4.75,G84&gt;=13.795,D84&gt;=1.55,A84&gt;=5.3),"versicolor",IF(AND(C84&gt;=4.75,G84&gt;=13.795,D84&gt;=1.55,A84&gt;=5.3),"virginica","shouldnthappen")))))))))))</f>
        <v>setosa</v>
      </c>
      <c r="AH84" s="1" t="str">
        <f aca="false">IF(AND(D84&lt;0.75),"setosa",IF(AND(C84&lt;4.75,D84&gt;=0.75),"versicolor",IF(AND(G84&lt;13.757,C84&gt;=4.75,D84&gt;=0.75),"virginica",IF(AND(B84&lt;3.05,G84&gt;=13.757,C84&gt;=4.75,D84&gt;=0.75),"virginica",IF(AND(A84&lt;6.65,B84&gt;=3.05,G84&gt;=13.757,C84&gt;=4.75,D84&gt;=0.75),"virginica",IF(AND(A84&gt;=6.65,B84&gt;=3.05,G84&gt;=13.757,C84&gt;=4.75,D84&gt;=0.75),"versicolor","shouldnthappen"))))))</f>
        <v>setosa</v>
      </c>
      <c r="AI84" s="1" t="str">
        <f aca="false">IF(AND(D84&lt;0.7),"setosa",IF(AND(C84&lt;4.75,D84&gt;=0.7),"versicolor",IF(AND(A84&lt;6.6,F84&lt;0.482,C84&gt;=4.75,D84&gt;=0.7),"virginica",IF(AND(C84&gt;=4.95,F84&gt;=0.482,C84&gt;=4.75,D84&gt;=0.7),"virginica",IF(AND(D84&lt;1.9,A84&gt;=6.6,F84&lt;0.482,C84&gt;=4.75,D84&gt;=0.7),"versicolor",IF(AND(D84&gt;=1.9,A84&gt;=6.6,F84&lt;0.482,C84&gt;=4.75,D84&gt;=0.7),"virginica",IF(AND(F84&gt;=0.766,C84&lt;4.95,F84&gt;=0.482,C84&gt;=4.75,D84&gt;=0.7),"virginica",IF(AND(B84&lt;2.95,F84&lt;0.766,C84&lt;4.95,F84&gt;=0.482,C84&gt;=4.75,D84&gt;=0.7),"virginica",IF(AND(B84&gt;=2.95,F84&lt;0.766,C84&lt;4.95,F84&gt;=0.482,C84&gt;=4.75,D84&gt;=0.7),"versicolor","shouldnthappen")))))))))</f>
        <v>setosa</v>
      </c>
      <c r="AJ84" s="1" t="str">
        <f aca="false">IF(AND(C84&lt;2.45,C84&lt;4.75),"setosa",IF(AND(D84&gt;=1.65,C84&gt;=4.75),"virginica",IF(AND(A84&lt;4.95,C84&gt;=2.45,C84&lt;4.75),"virginica",IF(AND(A84&gt;=4.95,C84&gt;=2.45,C84&lt;4.75),"versicolor",IF(AND(B84&lt;2.95,D84&lt;1.65,C84&gt;=4.75),"virginica",IF(AND(B84&gt;=2.95,D84&lt;1.65,C84&gt;=4.75),"versicolor","shouldnthappen"))))))</f>
        <v>setosa</v>
      </c>
      <c r="AK84" s="1" t="str">
        <f aca="false">IF(AND(D84&lt;0.75,A84&lt;5.45),"setosa",IF(AND(B84&lt;2.45,D84&gt;=0.75,A84&lt;5.45),"versicolor",IF(AND(A84&gt;=5.55,C84&lt;4.75,A84&gt;=5.45),"versicolor",IF(AND(C84&gt;=5.15,C84&gt;=4.75,A84&gt;=5.45),"virginica",IF(AND(G84&lt;6.094,B84&gt;=2.45,D84&gt;=0.75,A84&lt;5.45),"virginica",IF(AND(G84&gt;=6.094,B84&gt;=2.45,D84&gt;=0.75,A84&lt;5.45),"versicolor",IF(AND(D84&lt;0.6,A84&lt;5.55,C84&lt;4.75,A84&gt;=5.45),"setosa",IF(AND(D84&gt;=0.6,A84&lt;5.55,C84&lt;4.75,A84&gt;=5.45),"versicolor",IF(AND(C84&lt;4.95,C84&lt;5.15,C84&gt;=4.75,A84&gt;=5.45),"virginica",IF(AND(G84&lt;12.627,C84&lt;5.05,C84&gt;=4.95,C84&lt;5.15,C84&gt;=4.75,A84&gt;=5.45),"virginica",IF(AND(G84&gt;=12.627,C84&lt;5.05,C84&gt;=4.95,C84&lt;5.15,C84&gt;=4.75,A84&gt;=5.45),"versicolor",IF(AND(D84&lt;1.7,C84&gt;=5.05,C84&gt;=4.95,C84&lt;5.15,C84&gt;=4.75,A84&gt;=5.45),"versicolor",IF(AND(D84&gt;=1.7,C84&gt;=5.05,C84&gt;=4.95,C84&lt;5.15,C84&gt;=4.75,A84&gt;=5.45),"virginica","shouldnthappen")))))))))))))</f>
        <v>setosa</v>
      </c>
      <c r="AL84" s="1" t="str">
        <f aca="false">IF(AND(B84&lt;2.45,B84&lt;3.15),"versicolor",IF(AND(D84&lt;0.95,G84&lt;15.141,B84&gt;=3.15),"setosa",IF(AND(G84&lt;15.429,G84&gt;=15.141,B84&gt;=3.15),"versicolor",IF(AND(G84&gt;=15.429,G84&gt;=15.141,B84&gt;=3.15),"virginica",IF(AND(C84&lt;2.3,C84&lt;4.75,B84&gt;=2.45,B84&lt;3.15),"setosa",IF(AND(G84&gt;=16.072,C84&gt;=4.75,B84&gt;=2.45,B84&lt;3.15),"versicolor",IF(AND(G84&lt;11.833,D84&gt;=0.95,G84&lt;15.141,B84&gt;=3.15),"virginica",IF(AND(A84&lt;5,C84&gt;=2.3,C84&lt;4.75,B84&gt;=2.45,B84&lt;3.15),"virginica",IF(AND(A84&gt;=5,C84&gt;=2.3,C84&lt;4.75,B84&gt;=2.45,B84&lt;3.15),"versicolor",IF(AND(G84&lt;14.342,G84&gt;=11.833,D84&gt;=0.95,G84&lt;15.141,B84&gt;=3.15),"versicolor",IF(AND(G84&gt;=14.342,G84&gt;=11.833,D84&gt;=0.95,G84&lt;15.141,B84&gt;=3.15),"virginica",IF(AND(G84&lt;13.757,F84&gt;=0.741,G84&lt;16.072,C84&gt;=4.75,B84&gt;=2.45,B84&lt;3.15),"virginica",IF(AND(F84&gt;=0.546,A84&lt;6.15,F84&lt;0.741,G84&lt;16.072,C84&gt;=4.75,B84&gt;=2.45,B84&lt;3.15),"virginica",IF(AND(D84&gt;=1.75,A84&gt;=6.15,F84&lt;0.741,G84&lt;16.072,C84&gt;=4.75,B84&gt;=2.45,B84&lt;3.15),"virginica",IF(AND(C84&lt;4.85,G84&gt;=13.757,F84&gt;=0.741,G84&lt;16.072,C84&gt;=4.75,B84&gt;=2.45,B84&lt;3.15),"virginica",IF(AND(C84&gt;=4.85,G84&gt;=13.757,F84&gt;=0.741,G84&lt;16.072,C84&gt;=4.75,B84&gt;=2.45,B84&lt;3.15),"versicolor",IF(AND(F84&lt;0.331,F84&lt;0.546,A84&lt;6.15,F84&lt;0.741,G84&lt;16.072,C84&gt;=4.75,B84&gt;=2.45,B84&lt;3.15),"virginica",IF(AND(F84&gt;=0.331,F84&lt;0.546,A84&lt;6.15,F84&lt;0.741,G84&lt;16.072,C84&gt;=4.75,B84&gt;=2.45,B84&lt;3.15),"versicolor",IF(AND(G84&lt;10.661,D84&lt;1.75,A84&gt;=6.15,F84&lt;0.741,G84&lt;16.072,C84&gt;=4.75,B84&gt;=2.45,B84&lt;3.15),"virginica",IF(AND(G84&gt;=10.661,D84&lt;1.75,A84&gt;=6.15,F84&lt;0.741,G84&lt;16.072,C84&gt;=4.75,B84&gt;=2.45,B84&lt;3.15),"versicolor","shouldnthappen"))))))))))))))))))))</f>
        <v>setosa</v>
      </c>
      <c r="AM84" s="1" t="str">
        <f aca="false">IF(AND(D84&lt;1.35,F84&gt;=0.917),"setosa",IF(AND(D84&gt;=1.35,F84&gt;=0.917),"virginica",IF(AND(D84&lt;0.75,D84&lt;1.55,F84&lt;0.917),"setosa",IF(AND(C84&gt;=4.8,D84&gt;=1.55,F84&lt;0.917),"virginica",IF(AND(A84&lt;5.95,D84&gt;=0.75,D84&lt;1.55,F84&lt;0.917),"versicolor",IF(AND(F84&lt;0.473,C84&lt;4.8,D84&gt;=1.55,F84&lt;0.917),"virginica",IF(AND(F84&gt;=0.473,C84&lt;4.8,D84&gt;=1.55,F84&lt;0.917),"versicolor",IF(AND(C84&lt;4.95,A84&gt;=5.95,D84&gt;=0.75,D84&lt;1.55,F84&lt;0.917),"versicolor",IF(AND(C84&gt;=4.95,A84&gt;=5.95,D84&gt;=0.75,D84&lt;1.55,F84&lt;0.917),"virginica","shouldnthappen")))))))))</f>
        <v>setosa</v>
      </c>
      <c r="AN84" s="1" t="str">
        <f aca="false">IF(AND(D84&lt;0.75,A84&lt;5.45),"setosa",IF(AND(D84&lt;1.55,D84&gt;=0.75,A84&lt;5.45),"versicolor",IF(AND(D84&gt;=1.55,D84&gt;=0.75,A84&lt;5.45),"virginica",IF(AND(A84&gt;=5.75,C84&lt;4.75,A84&gt;=5.45),"versicolor",IF(AND(F84&lt;0.361,C84&gt;=4.75,A84&gt;=5.45),"virginica",IF(AND(C84&lt;2.6,A84&lt;5.75,C84&lt;4.75,A84&gt;=5.45),"setosa",IF(AND(C84&gt;=2.6,A84&lt;5.75,C84&lt;4.75,A84&gt;=5.45),"versicolor",IF(AND(D84&gt;=1.7,F84&gt;=0.361,C84&gt;=4.75,A84&gt;=5.45),"virginica",IF(AND(B84&lt;2.65,D84&lt;1.7,F84&gt;=0.361,C84&gt;=4.75,A84&gt;=5.45),"virginica",IF(AND(A84&lt;7.05,B84&gt;=2.65,D84&lt;1.7,F84&gt;=0.361,C84&gt;=4.75,A84&gt;=5.45),"versicolor",IF(AND(A84&gt;=7.05,B84&gt;=2.65,D84&lt;1.7,F84&gt;=0.361,C84&gt;=4.75,A84&gt;=5.45),"virginica","shouldnthappen")))))))))))</f>
        <v>setosa</v>
      </c>
      <c r="AO84" s="1" t="str">
        <f aca="false">IF(AND(D84&lt;0.7),"setosa",IF(AND(A84&lt;4.95,C84&lt;4.85,D84&gt;=0.7),"virginica",IF(AND(A84&gt;=4.95,C84&lt;4.85,D84&gt;=0.7),"versicolor",IF(AND(D84&gt;=1.7,C84&gt;=4.85,D84&gt;=0.7),"virginica",IF(AND(F84&lt;0.325,D84&lt;1.7,C84&gt;=4.85,D84&gt;=0.7),"virginica",IF(AND(D84&lt;1.55,F84&gt;=0.325,D84&lt;1.7,C84&gt;=4.85,D84&gt;=0.7),"virginica",IF(AND(D84&gt;=1.55,F84&gt;=0.325,D84&lt;1.7,C84&gt;=4.85,D84&gt;=0.7),"versicolor","shouldnthappen")))))))</f>
        <v>setosa</v>
      </c>
      <c r="AP84" s="1" t="str">
        <f aca="false">IF(AND(D84&lt;0.75),"setosa",IF(AND(C84&lt;4.85,D84&gt;=0.75),"versicolor",IF(AND(G84&gt;=8.277,C84&gt;=4.85,D84&gt;=0.75),"virginica",IF(AND(F84&gt;=0.633,G84&lt;8.277,C84&gt;=4.85,D84&gt;=0.75),"virginica",IF(AND(G84&lt;7.61,F84&lt;0.633,G84&lt;8.277,C84&gt;=4.85,D84&gt;=0.75),"virginica",IF(AND(G84&gt;=7.61,F84&lt;0.633,G84&lt;8.277,C84&gt;=4.85,D84&gt;=0.75),"versicolor","shouldnthappen"))))))</f>
        <v>setosa</v>
      </c>
      <c r="AQ84" s="1" t="str">
        <f aca="false">IF(AND(C84&lt;2.65,A84&gt;=5.45,C84&lt;4.75),"setosa",IF(AND(C84&gt;=2.65,A84&gt;=5.45,C84&lt;4.75),"versicolor",IF(AND(B84&lt;2.9,C84&lt;4.85,C84&gt;=4.75),"versicolor",IF(AND(B84&gt;=2.9,C84&lt;4.85,C84&gt;=4.75),"virginica",IF(AND(D84&lt;1.7,C84&gt;=4.85,C84&gt;=4.75),"versicolor",IF(AND(D84&gt;=1.7,C84&gt;=4.85,C84&gt;=4.75),"virginica",IF(AND(C84&lt;2.45,G84&lt;14.126,A84&lt;5.45,C84&lt;4.75),"setosa",IF(AND(C84&gt;=2.45,G84&lt;14.126,A84&lt;5.45,C84&lt;4.75),"versicolor",IF(AND(C84&lt;2.4,G84&gt;=14.126,A84&lt;5.45,C84&lt;4.75),"setosa",IF(AND(C84&gt;=2.4,G84&gt;=14.126,A84&lt;5.45,C84&lt;4.75),"versicolor","shouldnthappen"))))))))))</f>
        <v>setosa</v>
      </c>
      <c r="AR84" s="1" t="str">
        <f aca="false">IF(AND(C84&lt;2.45,C84&lt;4.85),"setosa",IF(AND(C84&gt;=5.15,C84&gt;=4.85),"virginica",IF(AND(A84&gt;=4.95,C84&gt;=2.45,C84&lt;4.85),"versicolor",IF(AND(D84&lt;1.35,A84&lt;4.95,C84&gt;=2.45,C84&lt;4.85),"versicolor",IF(AND(D84&gt;=1.35,A84&lt;4.95,C84&gt;=2.45,C84&lt;4.85),"virginica",IF(AND(F84&lt;0.35,G84&lt;12.751,C84&lt;5.15,C84&gt;=4.85),"virginica",IF(AND(A84&lt;6.5,G84&gt;=12.751,C84&lt;5.15,C84&gt;=4.85),"virginica",IF(AND(A84&gt;=6.5,G84&gt;=12.751,C84&lt;5.15,C84&gt;=4.85),"versicolor",IF(AND(B84&gt;=2.75,F84&gt;=0.35,G84&lt;12.751,C84&lt;5.15,C84&gt;=4.85),"virginica",IF(AND(C84&lt;5.05,B84&lt;2.75,F84&gt;=0.35,G84&lt;12.751,C84&lt;5.15,C84&gt;=4.85),"virginica",IF(AND(C84&gt;=5.05,B84&lt;2.75,F84&gt;=0.35,G84&lt;12.751,C84&lt;5.15,C84&gt;=4.85),"versicolor","shouldnthappen")))))))))))</f>
        <v>setosa</v>
      </c>
      <c r="AS84" s="1" t="str">
        <f aca="false">IF(AND(F84&gt;=0.9,B84&lt;3.05),"virginica",IF(AND(A84&lt;5.9,B84&gt;=3.05),"setosa",IF(AND(D84&lt;1.65,A84&gt;=5.9,B84&gt;=3.05),"versicolor",IF(AND(D84&gt;=1.65,A84&gt;=5.9,B84&gt;=3.05),"virginica",IF(AND(D84&gt;=1.75,C84&gt;=4.85,F84&lt;0.9,B84&lt;3.05),"virginica",IF(AND(C84&lt;2.2,B84&lt;2.95,C84&lt;4.85,F84&lt;0.9,B84&lt;3.05),"setosa",IF(AND(C84&gt;=2.2,B84&lt;2.95,C84&lt;4.85,F84&lt;0.9,B84&lt;3.05),"versicolor",IF(AND(C84&lt;2.8,B84&gt;=2.95,C84&lt;4.85,F84&lt;0.9,B84&lt;3.05),"setosa",IF(AND(C84&gt;=2.8,B84&gt;=2.95,C84&lt;4.85,F84&lt;0.9,B84&lt;3.05),"versicolor",IF(AND(G84&lt;13.879,D84&lt;1.75,C84&gt;=4.85,F84&lt;0.9,B84&lt;3.05),"virginica",IF(AND(G84&gt;=13.879,D84&lt;1.75,C84&gt;=4.85,F84&lt;0.9,B84&lt;3.05),"versicolor","shouldnthappen")))))))))))</f>
        <v>setosa</v>
      </c>
      <c r="AT84" s="1" t="str">
        <f aca="false">IF(AND(D84&lt;0.75),"setosa",IF(AND(D84&gt;=1.75,D84&gt;=0.75),"virginica",IF(AND(D84&lt;1.45,G84&lt;7.37,D84&lt;1.75,D84&gt;=0.75),"versicolor",IF(AND(D84&gt;=1.45,G84&lt;7.37,D84&lt;1.75,D84&gt;=0.75),"virginica",IF(AND(C84&lt;5.45,G84&gt;=7.37,D84&lt;1.75,D84&gt;=0.75),"versicolor",IF(AND(C84&gt;=5.45,G84&gt;=7.37,D84&lt;1.75,D84&gt;=0.75),"virginica","shouldnthappen"))))))</f>
        <v>setosa</v>
      </c>
      <c r="AU84" s="1" t="str">
        <f aca="false">IF(AND(D84&lt;0.7),"setosa",IF(AND(D84&gt;=1.7,A84&gt;=6.15,D84&gt;=0.7),"virginica",IF(AND(B84&gt;=2.55,C84&lt;4.75,A84&lt;6.15,D84&gt;=0.7),"versicolor",IF(AND(D84&gt;=1.7,C84&gt;=4.75,A84&lt;6.15,D84&gt;=0.7),"virginica",IF(AND(C84&lt;5.25,D84&lt;1.7,A84&gt;=6.15,D84&gt;=0.7),"versicolor",IF(AND(C84&gt;=5.25,D84&lt;1.7,A84&gt;=6.15,D84&gt;=0.7),"virginica",IF(AND(C84&lt;4.25,B84&lt;2.55,C84&lt;4.75,A84&lt;6.15,D84&gt;=0.7),"versicolor",IF(AND(C84&gt;=4.25,B84&lt;2.55,C84&lt;4.75,A84&lt;6.15,D84&gt;=0.7),"virginica",IF(AND(B84&lt;2.65,D84&lt;1.7,C84&gt;=4.75,A84&lt;6.15,D84&gt;=0.7),"virginica",IF(AND(B84&gt;=2.65,D84&lt;1.7,C84&gt;=4.75,A84&lt;6.15,D84&gt;=0.7),"versicolor","shouldnthappen"))))))))))</f>
        <v>setosa</v>
      </c>
      <c r="AV84" s="1" t="str">
        <f aca="false">IF(AND(D84&lt;0.75),"setosa",IF(AND(F84&gt;=0.899,D84&gt;=0.75),"virginica",IF(AND(D84&lt;1.65,A84&lt;6.05,F84&lt;0.899,D84&gt;=0.75),"versicolor",IF(AND(D84&gt;=1.65,A84&lt;6.05,F84&lt;0.899,D84&gt;=0.75),"virginica",IF(AND(C84&gt;=5.05,A84&gt;=6.05,F84&lt;0.899,D84&gt;=0.75),"virginica",IF(AND(G84&gt;=13.757,C84&lt;5.05,A84&gt;=6.05,F84&lt;0.899,D84&gt;=0.75),"versicolor",IF(AND(D84&lt;1.6,G84&lt;13.757,C84&lt;5.05,A84&gt;=6.05,F84&lt;0.899,D84&gt;=0.75),"versicolor",IF(AND(D84&gt;=1.6,G84&lt;13.757,C84&lt;5.05,A84&gt;=6.05,F84&lt;0.899,D84&gt;=0.75),"virginica","shouldnthappen"))))))))</f>
        <v>setosa</v>
      </c>
      <c r="AW84" s="1" t="str">
        <f aca="false">IF(AND(F84&lt;0.117,A84&gt;=5.55),"virginica",IF(AND(A84&gt;=5.2,G84&lt;6.086,A84&lt;5.55),"versicolor",IF(AND(D84&lt;0.7,G84&gt;=6.086,A84&lt;5.55),"setosa",IF(AND(D84&gt;=0.7,G84&gt;=6.086,A84&lt;5.55),"versicolor",IF(AND(A84&lt;4.75,A84&lt;5.2,G84&lt;6.086,A84&lt;5.55),"setosa",IF(AND(A84&gt;=4.75,A84&lt;5.2,G84&lt;6.086,A84&lt;5.55),"virginica",IF(AND(D84&gt;=1.65,C84&lt;4.95,F84&gt;=0.117,A84&gt;=5.55),"virginica",IF(AND(D84&gt;=1.75,C84&gt;=4.95,F84&gt;=0.117,A84&gt;=5.55),"virginica",IF(AND(C84&lt;2.6,D84&lt;1.65,C84&lt;4.95,F84&gt;=0.117,A84&gt;=5.55),"setosa",IF(AND(C84&gt;=2.6,D84&lt;1.65,C84&lt;4.95,F84&gt;=0.117,A84&gt;=5.55),"versicolor",IF(AND(D84&lt;1.55,D84&lt;1.75,C84&gt;=4.95,F84&gt;=0.117,A84&gt;=5.55),"virginica",IF(AND(A84&lt;6.95,D84&gt;=1.55,D84&lt;1.75,C84&gt;=4.95,F84&gt;=0.117,A84&gt;=5.55),"versicolor",IF(AND(A84&gt;=6.95,D84&gt;=1.55,D84&lt;1.75,C84&gt;=4.95,F84&gt;=0.117,A84&gt;=5.55),"virginica","shouldnthappen")))))))))))))</f>
        <v>setosa</v>
      </c>
      <c r="AX84" s="1" t="str">
        <f aca="false">IF(AND(D84&lt;0.75),"setosa",IF(AND(F84&lt;0.138,D84&gt;=0.75),"virginica",IF(AND(C84&lt;4.45,A84&lt;6.15,F84&gt;=0.138,D84&gt;=0.75),"versicolor",IF(AND(C84&gt;=5.05,A84&gt;=6.15,F84&gt;=0.138,D84&gt;=0.75),"virginica",IF(AND(B84&lt;2.65,C84&gt;=4.45,A84&lt;6.15,F84&gt;=0.138,D84&gt;=0.75),"virginica",IF(AND(A84&gt;=6.35,C84&lt;5.05,A84&gt;=6.15,F84&gt;=0.138,D84&gt;=0.75),"versicolor",IF(AND(A84&lt;5.65,B84&gt;=2.65,C84&gt;=4.45,A84&lt;6.15,F84&gt;=0.138,D84&gt;=0.75),"virginica",IF(AND(D84&lt;1.75,A84&lt;6.35,C84&lt;5.05,A84&gt;=6.15,F84&gt;=0.138,D84&gt;=0.75),"versicolor",IF(AND(D84&gt;=1.75,A84&lt;6.35,C84&lt;5.05,A84&gt;=6.15,F84&gt;=0.138,D84&gt;=0.75),"virginica",IF(AND(D84&lt;1.7,A84&gt;=5.65,B84&gt;=2.65,C84&gt;=4.45,A84&lt;6.15,F84&gt;=0.138,D84&gt;=0.75),"versicolor",IF(AND(D84&gt;=1.7,A84&gt;=5.65,B84&gt;=2.65,C84&gt;=4.45,A84&lt;6.15,F84&gt;=0.138,D84&gt;=0.75),"virginica","shouldnthappen")))))))))))</f>
        <v>setosa</v>
      </c>
      <c r="AY84" s="1" t="str">
        <f aca="false">IF(AND(D84&lt;0.75,A84&lt;5.55),"setosa",IF(AND(A84&lt;4.95,D84&gt;=0.75,A84&lt;5.55),"virginica",IF(AND(A84&gt;=4.95,D84&gt;=0.75,A84&lt;5.55),"versicolor",IF(AND(C84&lt;2.6,C84&lt;4.85,A84&gt;=5.55),"setosa",IF(AND(C84&gt;=2.6,C84&lt;4.85,A84&gt;=5.55),"versicolor",IF(AND(D84&gt;=1.75,C84&gt;=4.85,A84&gt;=5.55),"virginica",IF(AND(F84&lt;0.405,D84&lt;1.75,C84&gt;=4.85,A84&gt;=5.55),"versicolor",IF(AND(B84&lt;3.05,F84&gt;=0.405,D84&lt;1.75,C84&gt;=4.85,A84&gt;=5.55),"virginica",IF(AND(B84&gt;=3.05,F84&gt;=0.405,D84&lt;1.75,C84&gt;=4.85,A84&gt;=5.55),"versicolor","shouldnthappen")))))))))</f>
        <v>setosa</v>
      </c>
      <c r="AZ84" s="1" t="str">
        <f aca="false">IF(AND(D84&lt;0.75),"setosa",IF(AND(F84&lt;0.9,C84&lt;4.95,D84&gt;=0.75),"versicolor",IF(AND(F84&gt;=0.9,C84&lt;4.95,D84&gt;=0.75),"virginica",IF(AND(D84&gt;=1.7,C84&gt;=4.95,D84&gt;=0.75),"virginica",IF(AND(F84&lt;0.405,D84&lt;1.7,C84&gt;=4.95,D84&gt;=0.75),"versicolor",IF(AND(F84&gt;=0.405,D84&lt;1.7,C84&gt;=4.95,D84&gt;=0.75),"virginica","shouldnthappen"))))))</f>
        <v>setosa</v>
      </c>
      <c r="BA84" s="1" t="str">
        <f aca="false">IF(AND(D84&lt;0.75),"setosa",IF(AND(D84&gt;=1.7,C84&gt;=5.05,D84&gt;=0.75),"virginica",IF(AND(D84&lt;1.45,D84&lt;1.6,C84&lt;5.05,D84&gt;=0.75),"versicolor",IF(AND(A84&lt;5.8,D84&gt;=1.6,C84&lt;5.05,D84&gt;=0.75),"virginica",IF(AND(A84&gt;=5.8,D84&gt;=1.6,C84&lt;5.05,D84&gt;=0.75),"versicolor",IF(AND(F84&lt;0.417,D84&lt;1.7,C84&gt;=5.05,D84&gt;=0.75),"versicolor",IF(AND(F84&gt;=0.417,D84&lt;1.7,C84&gt;=5.05,D84&gt;=0.75),"virginica",IF(AND(A84&lt;5.95,D84&gt;=1.45,D84&lt;1.6,C84&lt;5.05,D84&gt;=0.75),"versicolor",IF(AND(G84&lt;10.618,A84&gt;=5.95,D84&gt;=1.45,D84&lt;1.6,C84&lt;5.05,D84&gt;=0.75),"virginica",IF(AND(G84&gt;=10.618,A84&gt;=5.95,D84&gt;=1.45,D84&lt;1.6,C84&lt;5.05,D84&gt;=0.75),"versicolor","shouldnthappen"))))))))))</f>
        <v>setosa</v>
      </c>
      <c r="BB84" s="1" t="str">
        <f aca="false">IF(AND(C84&lt;2.6),"setosa",IF(AND(D84&gt;=1.75,C84&gt;=2.6),"virginica",IF(AND(C84&gt;=5.45,D84&lt;1.75,C84&gt;=2.6),"virginica",IF(AND(F84&gt;=0.259,C84&lt;5.45,D84&lt;1.75,C84&gt;=2.6),"versicolor",IF(AND(C84&lt;5.05,F84&lt;0.259,C84&lt;5.45,D84&lt;1.75,C84&gt;=2.6),"versicolor",IF(AND(C84&gt;=5.05,F84&lt;0.259,C84&lt;5.45,D84&lt;1.75,C84&gt;=2.6),"virginica","shouldnthappen"))))))</f>
        <v>setosa</v>
      </c>
      <c r="BC84" s="1" t="str">
        <f aca="false">IF(AND(A84&lt;4.95,B84&lt;2.7,A84&lt;5.55),"virginica",IF(AND(A84&gt;=4.95,B84&lt;2.7,A84&lt;5.55),"versicolor",IF(AND(C84&lt;3.2,B84&gt;=2.7,A84&lt;5.55),"setosa",IF(AND(C84&gt;=3.2,B84&gt;=2.7,A84&lt;5.55),"versicolor",IF(AND(F84&gt;=0.85,A84&lt;6.15,A84&gt;=5.55),"virginica",IF(AND(D84&lt;1.45,A84&gt;=6.15,A84&gt;=5.55),"versicolor",IF(AND(C84&lt;4.8,F84&lt;0.85,A84&lt;6.15,A84&gt;=5.55),"versicolor",IF(AND(D84&gt;=1.7,D84&gt;=1.45,A84&gt;=6.15,A84&gt;=5.55),"virginica",IF(AND(G84&lt;9.333,C84&gt;=4.8,F84&lt;0.85,A84&lt;6.15,A84&gt;=5.55),"versicolor",IF(AND(G84&gt;=9.333,C84&gt;=4.8,F84&lt;0.85,A84&lt;6.15,A84&gt;=5.55),"virginica",IF(AND(C84&lt;4.9,D84&lt;1.7,D84&gt;=1.45,A84&gt;=6.15,A84&gt;=5.55),"versicolor",IF(AND(C84&gt;=4.9,D84&lt;1.7,D84&gt;=1.45,A84&gt;=6.15,A84&gt;=5.55),"virginica","shouldnthappen"))))))))))))</f>
        <v>setosa</v>
      </c>
      <c r="BD84" s="1" t="str">
        <f aca="false">IF(AND(C84&lt;2.35),"setosa",IF(AND(C84&lt;4.75,B84&lt;2.55,C84&gt;=2.35),"versicolor",IF(AND(C84&gt;=4.75,B84&lt;2.55,C84&gt;=2.35),"virginica",IF(AND(C84&lt;4.75,B84&gt;=2.55,C84&gt;=2.35),"versicolor",IF(AND(D84&gt;=1.75,C84&gt;=4.75,B84&gt;=2.55,C84&gt;=2.35),"virginica",IF(AND(A84&gt;=6.5,D84&lt;1.75,C84&gt;=4.75,B84&gt;=2.55,C84&gt;=2.35),"versicolor",IF(AND(A84&lt;6.05,A84&lt;6.5,D84&lt;1.75,C84&gt;=4.75,B84&gt;=2.55,C84&gt;=2.35),"versicolor",IF(AND(A84&gt;=6.05,A84&lt;6.5,D84&lt;1.75,C84&gt;=4.75,B84&gt;=2.55,C84&gt;=2.35),"virginica","shouldnthappen"))))))))</f>
        <v>setosa</v>
      </c>
      <c r="BE84" s="1" t="str">
        <f aca="false">IF(AND(C84&lt;2.5),"setosa",IF(AND(D84&lt;1.65,C84&lt;4.75,C84&gt;=2.5),"versicolor",IF(AND(D84&gt;=1.65,C84&lt;4.75,C84&gt;=2.5),"virginica",IF(AND(D84&gt;=1.75,C84&gt;=4.75,C84&gt;=2.5),"virginica",IF(AND(C84&lt;4.95,D84&lt;1.75,C84&gt;=4.75,C84&gt;=2.5),"versicolor",IF(AND(A84&lt;6.5,C84&gt;=4.95,D84&lt;1.75,C84&gt;=4.75,C84&gt;=2.5),"virginica",IF(AND(A84&gt;=6.5,C84&gt;=4.95,D84&lt;1.75,C84&gt;=4.75,C84&gt;=2.5),"versicolor","shouldnthappen")))))))</f>
        <v>setosa</v>
      </c>
      <c r="BF84" s="1" t="str">
        <f aca="false">IF(AND(G84&gt;=15.244),"virginica",IF(AND(C84&lt;3.2,B84&gt;=3.15,G84&lt;15.244),"setosa",IF(AND(A84&gt;=4.95,C84&lt;4.7,B84&lt;3.15,G84&lt;15.244),"versicolor",IF(AND(C84&gt;=5.15,C84&gt;=4.7,B84&lt;3.15,G84&lt;15.244),"virginica",IF(AND(A84&gt;=6.45,C84&gt;=3.2,B84&gt;=3.15,G84&lt;15.244),"virginica",IF(AND(D84&lt;0.95,A84&lt;4.95,C84&lt;4.7,B84&lt;3.15,G84&lt;15.244),"setosa",IF(AND(D84&gt;=0.95,A84&lt;4.95,C84&lt;4.7,B84&lt;3.15,G84&lt;15.244),"virginica",IF(AND(F84&lt;0.816,A84&lt;6.45,C84&gt;=3.2,B84&gt;=3.15,G84&lt;15.244),"virginica",IF(AND(F84&gt;=0.816,A84&lt;6.45,C84&gt;=3.2,B84&gt;=3.15,G84&lt;15.244),"versicolor",IF(AND(A84&gt;=6.5,B84&lt;3.05,C84&lt;5.15,C84&gt;=4.7,B84&lt;3.15,G84&lt;15.244),"versicolor",IF(AND(G84&lt;11.093,B84&gt;=3.05,C84&lt;5.15,C84&gt;=4.7,B84&lt;3.15,G84&lt;15.244),"virginica",IF(AND(G84&gt;=11.093,B84&gt;=3.05,C84&lt;5.15,C84&gt;=4.7,B84&lt;3.15,G84&lt;15.244),"versicolor",IF(AND(D84&gt;=1.7,A84&lt;6.5,B84&lt;3.05,C84&lt;5.15,C84&gt;=4.7,B84&lt;3.15,G84&lt;15.244),"virginica",IF(AND(G84&lt;7.498,D84&lt;1.7,A84&lt;6.5,B84&lt;3.05,C84&lt;5.15,C84&gt;=4.7,B84&lt;3.15,G84&lt;15.244),"virginica",IF(AND(G84&gt;=7.498,D84&lt;1.7,A84&lt;6.5,B84&lt;3.05,C84&lt;5.15,C84&gt;=4.7,B84&lt;3.15,G84&lt;15.244),"versicolor","shouldnthappen")))))))))))))))</f>
        <v>setosa</v>
      </c>
      <c r="BG84" s="1" t="str">
        <f aca="false">IF(AND(B84&gt;=3.35,C84&lt;4.85),"setosa",IF(AND(D84&gt;=1.75,C84&gt;=4.85),"virginica",IF(AND(D84&lt;0.75,B84&lt;3.35,C84&lt;4.85),"setosa",IF(AND(G84&gt;=13.879,D84&lt;1.75,C84&gt;=4.85),"versicolor",IF(AND(F84&gt;=0.9,D84&gt;=0.75,B84&lt;3.35,C84&lt;4.85),"virginica",IF(AND(F84&gt;=0.405,G84&lt;13.879,D84&lt;1.75,C84&gt;=4.85),"virginica",IF(AND(B84&gt;=2.55,F84&lt;0.9,D84&gt;=0.75,B84&lt;3.35,C84&lt;4.85),"versicolor",IF(AND(G84&lt;7.498,F84&lt;0.405,G84&lt;13.879,D84&lt;1.75,C84&gt;=4.85),"virginica",IF(AND(G84&gt;=7.498,F84&lt;0.405,G84&lt;13.879,D84&lt;1.75,C84&gt;=4.85),"versicolor",IF(AND(G84&lt;5.656,B84&lt;2.55,F84&lt;0.9,D84&gt;=0.75,B84&lt;3.35,C84&lt;4.85),"virginica",IF(AND(G84&gt;=5.656,B84&lt;2.55,F84&lt;0.9,D84&gt;=0.75,B84&lt;3.35,C84&lt;4.85),"versicolor","shouldnthappen")))))))))))</f>
        <v>setosa</v>
      </c>
      <c r="BH84" s="1" t="str">
        <f aca="false">IF(AND(D84&lt;0.7),"setosa",IF(AND(D84&gt;=1.65,A84&lt;6.65,D84&gt;=0.7),"virginica",IF(AND(D84&lt;1.55,A84&gt;=6.65,D84&gt;=0.7),"versicolor",IF(AND(D84&gt;=1.55,A84&gt;=6.65,D84&gt;=0.7),"virginica",IF(AND(F84&gt;=0.529,D84&lt;1.65,A84&lt;6.65,D84&gt;=0.7),"versicolor",IF(AND(C84&gt;=5.35,F84&lt;0.529,D84&lt;1.65,A84&lt;6.65,D84&gt;=0.7),"virginica",IF(AND(G84&gt;=7.411,C84&lt;5.35,F84&lt;0.529,D84&lt;1.65,A84&lt;6.65,D84&gt;=0.7),"versicolor",IF(AND(G84&lt;6.927,G84&lt;7.411,C84&lt;5.35,F84&lt;0.529,D84&lt;1.65,A84&lt;6.65,D84&gt;=0.7),"versicolor",IF(AND(G84&gt;=6.927,G84&lt;7.411,C84&lt;5.35,F84&lt;0.529,D84&lt;1.65,A84&lt;6.65,D84&gt;=0.7),"virginica","shouldnthappen")))))))))</f>
        <v>setosa</v>
      </c>
      <c r="BI84" s="1" t="str">
        <f aca="false">IF(AND(D84&gt;=1.7),"virginica",IF(AND(D84&lt;0.7,D84&lt;1.7),"setosa",IF(AND(D84&lt;1.45,G84&lt;7.37,D84&gt;=0.7,D84&lt;1.7),"versicolor",IF(AND(D84&gt;=1.45,G84&lt;7.37,D84&gt;=0.7,D84&lt;1.7),"virginica",IF(AND(B84&gt;=2.65,G84&gt;=7.37,D84&gt;=0.7,D84&lt;1.7),"versicolor",IF(AND(C84&lt;5.05,B84&lt;2.65,G84&gt;=7.37,D84&gt;=0.7,D84&lt;1.7),"versicolor",IF(AND(C84&gt;=5.05,B84&lt;2.65,G84&gt;=7.37,D84&gt;=0.7,D84&lt;1.7),"virginica","shouldnthappen")))))))</f>
        <v>setosa</v>
      </c>
    </row>
    <row r="85" customFormat="false" ht="13.8" hidden="false" customHeight="false" outlineLevel="0" collapsed="false">
      <c r="A85" s="1" t="n">
        <v>4.4</v>
      </c>
      <c r="B85" s="1" t="n">
        <v>2.9</v>
      </c>
      <c r="C85" s="1" t="n">
        <v>1.4</v>
      </c>
      <c r="D85" s="1" t="n">
        <v>0.2</v>
      </c>
      <c r="E85" s="1" t="s">
        <v>94</v>
      </c>
      <c r="F85" s="1" t="n">
        <v>0.203468022635207</v>
      </c>
      <c r="G85" s="1" t="n">
        <v>11.1737284488976</v>
      </c>
      <c r="H85" s="11" t="str">
        <f aca="false">E85</f>
        <v>setosa</v>
      </c>
      <c r="I85" s="1" t="str">
        <f aca="false">INDEX(L85:BI85, MODE(MATCH(L85:BI85, L85:BI85, 0 )))</f>
        <v>setosa</v>
      </c>
      <c r="J85" s="12" t="n">
        <f aca="false">COUNTIF(L85:BI85, H85) / COUNTA(L85:BI85)</f>
        <v>1</v>
      </c>
      <c r="K85" s="13" t="n">
        <f aca="false">I85=H85</f>
        <v>1</v>
      </c>
      <c r="L85" s="1" t="str">
        <f aca="false">IF(AND(C85&lt;3.65,B85&gt;=3.35),"setosa",IF(AND(C85&gt;=3.65,B85&gt;=3.35),"virginica",IF(AND(C85&lt;2.35,C85&lt;4.85,B85&lt;3.35),"setosa",IF(AND(F85&gt;=0.899,C85&gt;=2.35,C85&lt;4.85,B85&lt;3.35),"virginica",IF(AND(G85&gt;=8.268,B85&lt;2.75,C85&gt;=4.85,B85&lt;3.35),"virginica",IF(AND(D85&lt;1.55,B85&gt;=2.75,C85&gt;=4.85,B85&lt;3.35),"versicolor",IF(AND(D85&gt;=1.55,B85&gt;=2.75,C85&gt;=4.85,B85&lt;3.35),"virginica",IF(AND(G85&lt;6.537,F85&lt;0.899,C85&gt;=2.35,C85&lt;4.85,B85&lt;3.35),"virginica",IF(AND(G85&gt;=6.537,F85&lt;0.899,C85&gt;=2.35,C85&lt;4.85,B85&lt;3.35),"versicolor",IF(AND(G85&lt;6.878,G85&lt;8.268,B85&lt;2.75,C85&gt;=4.85,B85&lt;3.35),"virginica",IF(AND(G85&gt;=6.878,G85&lt;8.268,B85&lt;2.75,C85&gt;=4.85,B85&lt;3.35),"versicolor","shouldnthappen")))))))))))</f>
        <v>setosa</v>
      </c>
      <c r="M85" s="1" t="str">
        <f aca="false">IF(AND(C85&lt;2.6),"setosa",IF(AND(D85&gt;=1.75,C85&gt;=2.6),"virginica",IF(AND(G85&lt;6.094,D85&lt;1.75,C85&gt;=2.6),"virginica",IF(AND(D85&lt;1.35,G85&gt;=6.094,D85&lt;1.75,C85&gt;=2.6),"versicolor",IF(AND(C85&lt;5.05,D85&gt;=1.35,G85&gt;=6.094,D85&lt;1.75,C85&gt;=2.6),"versicolor",IF(AND(C85&gt;=5.05,D85&gt;=1.35,G85&gt;=6.094,D85&lt;1.75,C85&gt;=2.6),"virginica","shouldnthappen"))))))</f>
        <v>setosa</v>
      </c>
      <c r="N85" s="1" t="str">
        <f aca="false">IF(AND(A85&lt;6.6,B85&gt;=3.45),"setosa",IF(AND(A85&gt;=6.6,B85&gt;=3.45),"virginica",IF(AND(D85&lt;0.7,C85&lt;4.75,B85&lt;3.45),"setosa",IF(AND(D85&gt;=0.7,C85&lt;4.75,B85&lt;3.45),"versicolor",IF(AND(C85&gt;=5.15,C85&gt;=4.75,B85&lt;3.45),"virginica",IF(AND(D85&gt;=1.7,A85&lt;6.5,C85&lt;5.15,C85&gt;=4.75,B85&lt;3.45),"virginica",IF(AND(C85&lt;5.05,A85&gt;=6.5,C85&lt;5.15,C85&gt;=4.75,B85&lt;3.45),"versicolor",IF(AND(C85&gt;=5.05,A85&gt;=6.5,C85&lt;5.15,C85&gt;=4.75,B85&lt;3.45),"virginica",IF(AND(G85&lt;7.498,D85&lt;1.7,A85&lt;6.5,C85&lt;5.15,C85&gt;=4.75,B85&lt;3.45),"virginica",IF(AND(G85&gt;=7.498,D85&lt;1.7,A85&lt;6.5,C85&lt;5.15,C85&gt;=4.75,B85&lt;3.45),"versicolor","shouldnthappen"))))))))))</f>
        <v>setosa</v>
      </c>
      <c r="O85" s="1" t="str">
        <f aca="false">IF(AND(D85&lt;0.75),"setosa",IF(AND(C85&lt;4.75,C85&lt;4.85,D85&gt;=0.75),"versicolor",IF(AND(A85&gt;=6.05,C85&gt;=4.85,D85&gt;=0.75),"virginica",IF(AND(D85&lt;1.6,C85&gt;=4.75,C85&lt;4.85,D85&gt;=0.75),"versicolor",IF(AND(D85&gt;=1.6,C85&gt;=4.75,C85&lt;4.85,D85&gt;=0.75),"virginica",IF(AND(A85&lt;5.9,A85&lt;6.05,C85&gt;=4.85,D85&gt;=0.75),"virginica",IF(AND(A85&gt;=5.9,A85&lt;6.05,C85&gt;=4.85,D85&gt;=0.75),"versicolor","shouldnthappen")))))))</f>
        <v>setosa</v>
      </c>
      <c r="P85" s="1" t="str">
        <f aca="false">IF(AND(D85&lt;0.75),"setosa",IF(AND(A85&lt;5.55,D85&gt;=0.75),"versicolor",IF(AND(D85&gt;=1.7,G85&lt;13.158,A85&gt;=5.55,D85&gt;=0.75),"virginica",IF(AND(B85&lt;2.45,D85&lt;1.7,G85&lt;13.158,A85&gt;=5.55,D85&gt;=0.75),"virginica",IF(AND(B85&gt;=2.45,D85&lt;1.7,G85&lt;13.158,A85&gt;=5.55,D85&gt;=0.75),"versicolor",IF(AND(B85&gt;=3.05,G85&lt;15.551,G85&gt;=13.158,A85&gt;=5.55,D85&gt;=0.75),"versicolor",IF(AND(B85&lt;2.9,G85&gt;=15.551,G85&gt;=13.158,A85&gt;=5.55,D85&gt;=0.75),"versicolor",IF(AND(B85&gt;=2.9,G85&gt;=15.551,G85&gt;=13.158,A85&gt;=5.55,D85&gt;=0.75),"virginica",IF(AND(D85&lt;1.3,G85&lt;14.221,B85&lt;3.05,G85&lt;15.551,G85&gt;=13.158,A85&gt;=5.55,D85&gt;=0.75),"versicolor",IF(AND(D85&gt;=1.3,G85&lt;14.221,B85&lt;3.05,G85&lt;15.551,G85&gt;=13.158,A85&gt;=5.55,D85&gt;=0.75),"virginica",IF(AND(C85&lt;4.9,G85&gt;=14.221,B85&lt;3.05,G85&lt;15.551,G85&gt;=13.158,A85&gt;=5.55,D85&gt;=0.75),"versicolor",IF(AND(C85&gt;=4.9,G85&gt;=14.221,B85&lt;3.05,G85&lt;15.551,G85&gt;=13.158,A85&gt;=5.55,D85&gt;=0.75),"virginica","shouldnthappen"))))))))))))</f>
        <v>setosa</v>
      </c>
      <c r="Q85" s="1" t="str">
        <f aca="false">IF(AND(C85&lt;2.6),"setosa",IF(AND(A85&gt;=4.95,C85&lt;4.75,C85&gt;=2.6),"versicolor",IF(AND(D85&gt;=1.75,C85&gt;=4.75,C85&gt;=2.6),"virginica",IF(AND(B85&lt;2.45,A85&lt;4.95,C85&lt;4.75,C85&gt;=2.6),"versicolor",IF(AND(B85&gt;=2.45,A85&lt;4.95,C85&lt;4.75,C85&gt;=2.6),"virginica",IF(AND(G85&lt;7.498,D85&lt;1.75,C85&gt;=4.75,C85&gt;=2.6),"virginica",IF(AND(F85&lt;0.417,G85&gt;=7.498,D85&lt;1.75,C85&gt;=4.75,C85&gt;=2.6),"versicolor",IF(AND(F85&lt;0.442,F85&gt;=0.417,G85&gt;=7.498,D85&lt;1.75,C85&gt;=4.75,C85&gt;=2.6),"virginica",IF(AND(F85&gt;=0.442,F85&gt;=0.417,G85&gt;=7.498,D85&lt;1.75,C85&gt;=4.75,C85&gt;=2.6),"versicolor","shouldnthappen")))))))))</f>
        <v>setosa</v>
      </c>
      <c r="R85" s="1" t="str">
        <f aca="false">IF(AND(D85&lt;0.75),"setosa",IF(AND(D85&lt;1.75,A85&gt;=6.25,D85&gt;=0.75),"versicolor",IF(AND(D85&gt;=1.75,A85&gt;=6.25,D85&gt;=0.75),"virginica",IF(AND(D85&lt;1.6,C85&lt;4.75,A85&lt;6.25,D85&gt;=0.75),"versicolor",IF(AND(D85&gt;=1.6,C85&lt;4.75,A85&lt;6.25,D85&gt;=0.75),"virginica",IF(AND(G85&lt;6.998,C85&gt;=4.75,A85&lt;6.25,D85&gt;=0.75),"virginica",IF(AND(A85&lt;6.05,G85&gt;=6.998,C85&gt;=4.75,A85&lt;6.25,D85&gt;=0.75),"versicolor",IF(AND(A85&gt;=6.05,G85&gt;=6.998,C85&gt;=4.75,A85&lt;6.25,D85&gt;=0.75),"virginica","shouldnthappen"))))))))</f>
        <v>setosa</v>
      </c>
      <c r="S85" s="1" t="str">
        <f aca="false">IF(AND(B85&gt;=3.05,A85&lt;5.45),"setosa",IF(AND(C85&lt;2.2,B85&lt;3.05,A85&lt;5.45),"setosa",IF(AND(C85&gt;=2.2,B85&lt;3.05,A85&lt;5.45),"versicolor",IF(AND(B85&lt;3.7,C85&lt;4.8,A85&gt;=5.45),"versicolor",IF(AND(B85&gt;=3.7,C85&lt;4.8,A85&gt;=5.45),"setosa",IF(AND(G85&lt;13.757,C85&lt;5.05,C85&gt;=4.8,A85&gt;=5.45),"virginica",IF(AND(G85&gt;=13.757,C85&lt;5.05,C85&gt;=4.8,A85&gt;=5.45),"versicolor",IF(AND(C85&gt;=5.15,C85&gt;=5.05,C85&gt;=4.8,A85&gt;=5.45),"virginica",IF(AND(A85&lt;5.95,C85&lt;5.15,C85&gt;=5.05,C85&gt;=4.8,A85&gt;=5.45),"virginica",IF(AND(D85&gt;=1.8,A85&gt;=5.95,C85&lt;5.15,C85&gt;=5.05,C85&gt;=4.8,A85&gt;=5.45),"virginica",IF(AND(B85&lt;2.75,D85&lt;1.8,A85&gt;=5.95,C85&lt;5.15,C85&gt;=5.05,C85&gt;=4.8,A85&gt;=5.45),"versicolor",IF(AND(B85&gt;=2.75,D85&lt;1.8,A85&gt;=5.95,C85&lt;5.15,C85&gt;=5.05,C85&gt;=4.8,A85&gt;=5.45),"virginica","shouldnthappen"))))))))))))</f>
        <v>setosa</v>
      </c>
      <c r="T85" s="1" t="str">
        <f aca="false">IF(AND(C85&lt;2.6),"setosa",IF(AND(D85&lt;1.65,C85&lt;4.75,C85&gt;=2.6),"versicolor",IF(AND(D85&gt;=1.65,C85&lt;4.75,C85&gt;=2.6),"virginica",IF(AND(G85&gt;=8.494,A85&lt;6.6,C85&gt;=4.75,C85&gt;=2.6),"virginica",IF(AND(C85&lt;5.2,A85&gt;=6.6,C85&gt;=4.75,C85&gt;=2.6),"versicolor",IF(AND(C85&gt;=5.2,A85&gt;=6.6,C85&gt;=4.75,C85&gt;=2.6),"virginica",IF(AND(A85&lt;5.95,G85&lt;8.494,A85&lt;6.6,C85&gt;=4.75,C85&gt;=2.6),"virginica",IF(AND(A85&gt;=5.95,G85&lt;8.494,A85&lt;6.6,C85&gt;=4.75,C85&gt;=2.6),"versicolor","shouldnthappen"))))))))</f>
        <v>setosa</v>
      </c>
      <c r="U85" s="1" t="str">
        <f aca="false">IF(AND(C85&lt;3.65,B85&gt;=3.35),"setosa",IF(AND(C85&gt;=3.65,B85&gt;=3.35),"virginica",IF(AND(C85&lt;2.35,A85&lt;6.25,B85&lt;3.35),"setosa",IF(AND(C85&lt;4.85,A85&gt;=6.25,B85&lt;3.35),"versicolor",IF(AND(G85&gt;=15.426,C85&gt;=2.35,A85&lt;6.25,B85&lt;3.35),"virginica",IF(AND(D85&gt;=1.55,C85&gt;=4.85,A85&gt;=6.25,B85&lt;3.35),"virginica",IF(AND(D85&lt;1.8,G85&lt;15.426,C85&gt;=2.35,A85&lt;6.25,B85&lt;3.35),"versicolor",IF(AND(D85&gt;=1.8,G85&lt;15.426,C85&gt;=2.35,A85&lt;6.25,B85&lt;3.35),"virginica",IF(AND(B85&lt;2.95,D85&lt;1.55,C85&gt;=4.85,A85&gt;=6.25,B85&lt;3.35),"virginica",IF(AND(B85&gt;=2.95,D85&lt;1.55,C85&gt;=4.85,A85&gt;=6.25,B85&lt;3.35),"versicolor","shouldnthappen"))))))))))</f>
        <v>setosa</v>
      </c>
      <c r="V85" s="1" t="str">
        <f aca="false">IF(AND(C85&lt;2.6),"setosa",IF(AND(C85&gt;=4.85,C85&gt;=2.6),"virginica",IF(AND(F85&gt;=0.9,C85&lt;4.85,C85&gt;=2.6),"virginica",IF(AND(G85&lt;5.656,F85&lt;0.9,C85&lt;4.85,C85&gt;=2.6),"virginica",IF(AND(G85&gt;=5.656,F85&lt;0.9,C85&lt;4.85,C85&gt;=2.6),"versicolor","shouldnthappen")))))</f>
        <v>setosa</v>
      </c>
      <c r="W85" s="1" t="str">
        <f aca="false">IF(AND(D85&gt;=1.75,G85&gt;=13.795),"virginica",IF(AND(D85&gt;=1.5,G85&gt;=12.335,G85&lt;13.795),"virginica",IF(AND(C85&lt;2.45,C85&lt;4.85,G85&lt;12.335,G85&lt;13.795),"setosa",IF(AND(C85&gt;=2.45,C85&lt;4.85,G85&lt;12.335,G85&lt;13.795),"versicolor",IF(AND(D85&gt;=1.7,C85&gt;=4.85,G85&lt;12.335,G85&lt;13.795),"virginica",IF(AND(B85&gt;=3.25,D85&lt;1.5,G85&gt;=12.335,G85&lt;13.795),"setosa",IF(AND(D85&lt;1,F85&lt;0.255,D85&lt;1.75,G85&gt;=13.795),"setosa",IF(AND(D85&gt;=1,F85&lt;0.255,D85&lt;1.75,G85&gt;=13.795),"versicolor",IF(AND(A85&lt;5.4,F85&gt;=0.255,D85&lt;1.75,G85&gt;=13.795),"setosa",IF(AND(A85&gt;=5.4,F85&gt;=0.255,D85&lt;1.75,G85&gt;=13.795),"versicolor",IF(AND(A85&lt;6.15,D85&lt;1.7,C85&gt;=4.85,G85&lt;12.335,G85&lt;13.795),"versicolor",IF(AND(A85&gt;=6.15,D85&lt;1.7,C85&gt;=4.85,G85&lt;12.335,G85&lt;13.795),"virginica",IF(AND(C85&lt;5,B85&lt;3.25,D85&lt;1.5,G85&gt;=12.335,G85&lt;13.795),"versicolor",IF(AND(C85&gt;=5,B85&lt;3.25,D85&lt;1.5,G85&gt;=12.335,G85&lt;13.795),"virginica","shouldnthappen"))))))))))))))</f>
        <v>setosa</v>
      </c>
      <c r="X85" s="1" t="str">
        <f aca="false">IF(AND(C85&lt;2.5,A85&lt;5.55),"setosa",IF(AND(F85&lt;0.096,A85&gt;=5.55),"virginica",IF(AND(D85&lt;1.6,C85&gt;=2.5,A85&lt;5.55),"versicolor",IF(AND(D85&gt;=1.6,C85&gt;=2.5,A85&lt;5.55),"virginica",IF(AND(F85&gt;=0.156,C85&lt;4.75,F85&gt;=0.096,A85&gt;=5.55),"versicolor",IF(AND(D85&gt;=1.75,C85&gt;=4.75,F85&gt;=0.096,A85&gt;=5.55),"virginica",IF(AND(B85&lt;3.3,F85&lt;0.156,C85&lt;4.75,F85&gt;=0.096,A85&gt;=5.55),"versicolor",IF(AND(B85&gt;=3.3,F85&lt;0.156,C85&lt;4.75,F85&gt;=0.096,A85&gt;=5.55),"setosa",IF(AND(B85&lt;2.45,A85&lt;6.05,D85&lt;1.75,C85&gt;=4.75,F85&gt;=0.096,A85&gt;=5.55),"virginica",IF(AND(B85&gt;=2.45,A85&lt;6.05,D85&lt;1.75,C85&gt;=4.75,F85&gt;=0.096,A85&gt;=5.55),"versicolor",IF(AND(F85&lt;0.205,A85&gt;=6.05,D85&lt;1.75,C85&gt;=4.75,F85&gt;=0.096,A85&gt;=5.55),"versicolor",IF(AND(F85&gt;=0.205,A85&gt;=6.05,D85&lt;1.75,C85&gt;=4.75,F85&gt;=0.096,A85&gt;=5.55),"virginica","shouldnthappen"))))))))))))</f>
        <v>setosa</v>
      </c>
      <c r="Y85" s="1" t="str">
        <f aca="false">IF(AND(C85&lt;2.35,A85&lt;5.55),"setosa",IF(AND(C85&gt;=5.05,A85&gt;=5.55),"virginica",IF(AND(D85&lt;1.6,C85&gt;=2.35,A85&lt;5.55),"versicolor",IF(AND(D85&gt;=1.6,C85&gt;=2.35,A85&lt;5.55),"virginica",IF(AND(D85&gt;=1.75,C85&lt;5.05,A85&gt;=5.55),"virginica",IF(AND(B85&gt;=3.55,D85&lt;1.75,C85&lt;5.05,A85&gt;=5.55),"setosa",IF(AND(G85&lt;6.3,B85&lt;3.55,D85&lt;1.75,C85&lt;5.05,A85&gt;=5.55),"virginica",IF(AND(G85&gt;=6.3,B85&lt;3.55,D85&lt;1.75,C85&lt;5.05,A85&gt;=5.55),"versicolor","shouldnthappen"))))))))</f>
        <v>setosa</v>
      </c>
      <c r="Z85" s="1" t="str">
        <f aca="false">IF(AND(D85&lt;0.75),"setosa",IF(AND(B85&gt;=2.55,C85&lt;4.85,D85&gt;=0.75),"versicolor",IF(AND(D85&gt;=1.7,C85&gt;=4.85,D85&gt;=0.75),"virginica",IF(AND(D85&lt;1.6,B85&lt;2.55,C85&lt;4.85,D85&gt;=0.75),"versicolor",IF(AND(D85&gt;=1.6,B85&lt;2.55,C85&lt;4.85,D85&gt;=0.75),"virginica",IF(AND(B85&lt;2.65,D85&lt;1.7,C85&gt;=4.85,D85&gt;=0.75),"virginica",IF(AND(F85&lt;0.325,B85&gt;=2.65,D85&lt;1.7,C85&gt;=4.85,D85&gt;=0.75),"virginica",IF(AND(G85&lt;10.717,F85&gt;=0.325,B85&gt;=2.65,D85&lt;1.7,C85&gt;=4.85,D85&gt;=0.75),"versicolor",IF(AND(G85&gt;=10.717,F85&gt;=0.325,B85&gt;=2.65,D85&lt;1.7,C85&gt;=4.85,D85&gt;=0.75),"virginica","shouldnthappen")))))))))</f>
        <v>setosa</v>
      </c>
      <c r="AA85" s="1" t="str">
        <f aca="false">IF(AND(D85&lt;0.75),"setosa",IF(AND(D85&gt;=1.75,D85&gt;=0.75),"virginica",IF(AND(F85&gt;=0.455,D85&lt;1.75,D85&gt;=0.75),"versicolor",IF(AND(D85&lt;1.45,F85&lt;0.455,D85&lt;1.75,D85&gt;=0.75),"versicolor",IF(AND(F85&lt;0.247,D85&gt;=1.45,F85&lt;0.455,D85&lt;1.75,D85&gt;=0.75),"versicolor",IF(AND(F85&gt;=0.247,D85&gt;=1.45,F85&lt;0.455,D85&lt;1.75,D85&gt;=0.75),"virginica","shouldnthappen"))))))</f>
        <v>setosa</v>
      </c>
      <c r="AB85" s="1" t="str">
        <f aca="false">IF(AND(F85&gt;=0.221,B85&gt;=3.35),"setosa",IF(AND(A85&lt;5.3,F85&gt;=0.683,B85&lt;3.35),"setosa",IF(AND(A85&lt;6.45,F85&lt;0.221,B85&gt;=3.35),"setosa",IF(AND(A85&gt;=6.45,F85&lt;0.221,B85&gt;=3.35),"virginica",IF(AND(G85&lt;6.3,A85&lt;6.25,F85&lt;0.683,B85&lt;3.35),"virginica",IF(AND(G85&lt;13.795,A85&gt;=6.25,F85&lt;0.683,B85&lt;3.35),"virginica",IF(AND(D85&lt;1.65,A85&gt;=5.3,F85&gt;=0.683,B85&lt;3.35),"versicolor",IF(AND(D85&gt;=1.65,A85&gt;=5.3,F85&gt;=0.683,B85&lt;3.35),"virginica",IF(AND(D85&lt;0.6,G85&gt;=6.3,A85&lt;6.25,F85&lt;0.683,B85&lt;3.35),"setosa",IF(AND(D85&lt;1.7,G85&gt;=13.795,A85&gt;=6.25,F85&lt;0.683,B85&lt;3.35),"versicolor",IF(AND(D85&gt;=1.7,G85&gt;=13.795,A85&gt;=6.25,F85&lt;0.683,B85&lt;3.35),"virginica",IF(AND(C85&gt;=5.35,D85&gt;=0.6,G85&gt;=6.3,A85&lt;6.25,F85&lt;0.683,B85&lt;3.35),"virginica",IF(AND(D85&lt;1.75,C85&lt;5.35,D85&gt;=0.6,G85&gt;=6.3,A85&lt;6.25,F85&lt;0.683,B85&lt;3.35),"versicolor",IF(AND(D85&gt;=1.75,C85&lt;5.35,D85&gt;=0.6,G85&gt;=6.3,A85&lt;6.25,F85&lt;0.683,B85&lt;3.35),"virginica","shouldnthappen"))))))))))))))</f>
        <v>setosa</v>
      </c>
      <c r="AC85" s="1" t="str">
        <f aca="false">IF(AND(B85&gt;=3.3),"setosa",IF(AND(C85&lt;2.45,D85&lt;1.55,B85&lt;3.3),"setosa",IF(AND(F85&gt;=0.211,D85&gt;=1.55,B85&lt;3.3),"virginica",IF(AND(C85&lt;4.9,C85&gt;=2.45,D85&lt;1.55,B85&lt;3.3),"versicolor",IF(AND(C85&gt;=4.9,C85&gt;=2.45,D85&lt;1.55,B85&lt;3.3),"virginica",IF(AND(F85&lt;0.138,F85&lt;0.211,D85&gt;=1.55,B85&lt;3.3),"virginica",IF(AND(F85&gt;=0.138,F85&lt;0.211,D85&gt;=1.55,B85&lt;3.3),"versicolor","shouldnthappen")))))))</f>
        <v>setosa</v>
      </c>
      <c r="AD85" s="1" t="str">
        <f aca="false">IF(AND(D85&gt;=1.75),"virginica",IF(AND(D85&lt;0.75,D85&lt;1.75),"setosa",IF(AND(D85&lt;1.35,D85&gt;=0.75,D85&lt;1.75),"versicolor",IF(AND(B85&lt;2.6,C85&lt;4.85,D85&gt;=1.35,D85&gt;=0.75,D85&lt;1.75),"virginica",IF(AND(B85&gt;=2.6,C85&lt;4.85,D85&gt;=1.35,D85&gt;=0.75,D85&lt;1.75),"versicolor",IF(AND(A85&lt;6.4,C85&gt;=4.85,D85&gt;=1.35,D85&gt;=0.75,D85&lt;1.75),"virginica",IF(AND(A85&gt;=6.4,C85&gt;=4.85,D85&gt;=1.35,D85&gt;=0.75,D85&lt;1.75),"versicolor","shouldnthappen")))))))</f>
        <v>setosa</v>
      </c>
      <c r="AE85" s="1" t="str">
        <f aca="false">IF(AND(C85&lt;2.45),"setosa",IF(AND(F85&lt;0.07,C85&gt;=2.45),"virginica",IF(AND(A85&gt;=5,C85&lt;4.75,F85&gt;=0.07,C85&gt;=2.45),"versicolor",IF(AND(F85&lt;0.182,C85&gt;=4.75,F85&gt;=0.07,C85&gt;=2.45),"versicolor",IF(AND(B85&lt;2.45,A85&lt;5,C85&lt;4.75,F85&gt;=0.07,C85&gt;=2.45),"versicolor",IF(AND(B85&gt;=2.45,A85&lt;5,C85&lt;4.75,F85&gt;=0.07,C85&gt;=2.45),"virginica",IF(AND(F85&gt;=0.468,F85&gt;=0.182,C85&gt;=4.75,F85&gt;=0.07,C85&gt;=2.45),"virginica",IF(AND(A85&gt;=6.85,F85&lt;0.468,F85&gt;=0.182,C85&gt;=4.75,F85&gt;=0.07,C85&gt;=2.45),"virginica",IF(AND(B85&lt;2.6,A85&lt;6.85,F85&lt;0.468,F85&gt;=0.182,C85&gt;=4.75,F85&gt;=0.07,C85&gt;=2.45),"virginica",IF(AND(B85&gt;=2.6,A85&lt;6.85,F85&lt;0.468,F85&gt;=0.182,C85&gt;=4.75,F85&gt;=0.07,C85&gt;=2.45),"versicolor","shouldnthappen"))))))))))</f>
        <v>setosa</v>
      </c>
      <c r="AF85" s="1" t="str">
        <f aca="false">IF(AND(D85&lt;0.75,A85&lt;5.45),"setosa",IF(AND(D85&gt;=1.75,A85&gt;=5.45),"virginica",IF(AND(G85&lt;6.094,D85&gt;=0.75,A85&lt;5.45),"virginica",IF(AND(G85&gt;=6.094,D85&gt;=0.75,A85&lt;5.45),"versicolor",IF(AND(C85&lt;2.75,D85&lt;1.75,A85&gt;=5.45),"setosa",IF(AND(D85&lt;1.45,C85&gt;=2.75,D85&lt;1.75,A85&gt;=5.45),"versicolor",IF(AND(B85&lt;2.75,D85&gt;=1.45,C85&gt;=2.75,D85&lt;1.75,A85&gt;=5.45),"versicolor",IF(AND(C85&lt;5.05,B85&gt;=2.75,D85&gt;=1.45,C85&gt;=2.75,D85&lt;1.75,A85&gt;=5.45),"versicolor",IF(AND(C85&gt;=5.05,B85&gt;=2.75,D85&gt;=1.45,C85&gt;=2.75,D85&lt;1.75,A85&gt;=5.45),"virginica","shouldnthappen")))))))))</f>
        <v>setosa</v>
      </c>
      <c r="AG85" s="1" t="str">
        <f aca="false">IF(AND(D85&lt;0.65,G85&lt;8.868,A85&lt;5.3),"setosa",IF(AND(C85&lt;2.6,G85&gt;=8.868,A85&lt;5.3),"setosa",IF(AND(C85&gt;=2.6,G85&gt;=8.868,A85&lt;5.3),"versicolor",IF(AND(C85&gt;=4.95,D85&lt;1.55,A85&gt;=5.3),"virginica",IF(AND(G85&lt;13.795,D85&gt;=1.55,A85&gt;=5.3),"virginica",IF(AND(C85&lt;3.75,D85&gt;=0.65,G85&lt;8.868,A85&lt;5.3),"versicolor",IF(AND(C85&gt;=3.75,D85&gt;=0.65,G85&lt;8.868,A85&lt;5.3),"virginica",IF(AND(C85&lt;2.6,C85&lt;4.95,D85&lt;1.55,A85&gt;=5.3),"setosa",IF(AND(C85&gt;=2.6,C85&lt;4.95,D85&lt;1.55,A85&gt;=5.3),"versicolor",IF(AND(C85&lt;4.75,G85&gt;=13.795,D85&gt;=1.55,A85&gt;=5.3),"versicolor",IF(AND(C85&gt;=4.75,G85&gt;=13.795,D85&gt;=1.55,A85&gt;=5.3),"virginica","shouldnthappen")))))))))))</f>
        <v>setosa</v>
      </c>
      <c r="AH85" s="1" t="str">
        <f aca="false">IF(AND(D85&lt;0.75),"setosa",IF(AND(C85&lt;4.75,D85&gt;=0.75),"versicolor",IF(AND(G85&lt;13.757,C85&gt;=4.75,D85&gt;=0.75),"virginica",IF(AND(B85&lt;3.05,G85&gt;=13.757,C85&gt;=4.75,D85&gt;=0.75),"virginica",IF(AND(A85&lt;6.65,B85&gt;=3.05,G85&gt;=13.757,C85&gt;=4.75,D85&gt;=0.75),"virginica",IF(AND(A85&gt;=6.65,B85&gt;=3.05,G85&gt;=13.757,C85&gt;=4.75,D85&gt;=0.75),"versicolor","shouldnthappen"))))))</f>
        <v>setosa</v>
      </c>
      <c r="AI85" s="1" t="str">
        <f aca="false">IF(AND(D85&lt;0.7),"setosa",IF(AND(C85&lt;4.75,D85&gt;=0.7),"versicolor",IF(AND(A85&lt;6.6,F85&lt;0.482,C85&gt;=4.75,D85&gt;=0.7),"virginica",IF(AND(C85&gt;=4.95,F85&gt;=0.482,C85&gt;=4.75,D85&gt;=0.7),"virginica",IF(AND(D85&lt;1.9,A85&gt;=6.6,F85&lt;0.482,C85&gt;=4.75,D85&gt;=0.7),"versicolor",IF(AND(D85&gt;=1.9,A85&gt;=6.6,F85&lt;0.482,C85&gt;=4.75,D85&gt;=0.7),"virginica",IF(AND(F85&gt;=0.766,C85&lt;4.95,F85&gt;=0.482,C85&gt;=4.75,D85&gt;=0.7),"virginica",IF(AND(B85&lt;2.95,F85&lt;0.766,C85&lt;4.95,F85&gt;=0.482,C85&gt;=4.75,D85&gt;=0.7),"virginica",IF(AND(B85&gt;=2.95,F85&lt;0.766,C85&lt;4.95,F85&gt;=0.482,C85&gt;=4.75,D85&gt;=0.7),"versicolor","shouldnthappen")))))))))</f>
        <v>setosa</v>
      </c>
      <c r="AJ85" s="1" t="str">
        <f aca="false">IF(AND(C85&lt;2.45,C85&lt;4.75),"setosa",IF(AND(D85&gt;=1.65,C85&gt;=4.75),"virginica",IF(AND(A85&lt;4.95,C85&gt;=2.45,C85&lt;4.75),"virginica",IF(AND(A85&gt;=4.95,C85&gt;=2.45,C85&lt;4.75),"versicolor",IF(AND(B85&lt;2.95,D85&lt;1.65,C85&gt;=4.75),"virginica",IF(AND(B85&gt;=2.95,D85&lt;1.65,C85&gt;=4.75),"versicolor","shouldnthappen"))))))</f>
        <v>setosa</v>
      </c>
      <c r="AK85" s="1" t="str">
        <f aca="false">IF(AND(D85&lt;0.75,A85&lt;5.45),"setosa",IF(AND(B85&lt;2.45,D85&gt;=0.75,A85&lt;5.45),"versicolor",IF(AND(A85&gt;=5.55,C85&lt;4.75,A85&gt;=5.45),"versicolor",IF(AND(C85&gt;=5.15,C85&gt;=4.75,A85&gt;=5.45),"virginica",IF(AND(G85&lt;6.094,B85&gt;=2.45,D85&gt;=0.75,A85&lt;5.45),"virginica",IF(AND(G85&gt;=6.094,B85&gt;=2.45,D85&gt;=0.75,A85&lt;5.45),"versicolor",IF(AND(D85&lt;0.6,A85&lt;5.55,C85&lt;4.75,A85&gt;=5.45),"setosa",IF(AND(D85&gt;=0.6,A85&lt;5.55,C85&lt;4.75,A85&gt;=5.45),"versicolor",IF(AND(C85&lt;4.95,C85&lt;5.15,C85&gt;=4.75,A85&gt;=5.45),"virginica",IF(AND(G85&lt;12.627,C85&lt;5.05,C85&gt;=4.95,C85&lt;5.15,C85&gt;=4.75,A85&gt;=5.45),"virginica",IF(AND(G85&gt;=12.627,C85&lt;5.05,C85&gt;=4.95,C85&lt;5.15,C85&gt;=4.75,A85&gt;=5.45),"versicolor",IF(AND(D85&lt;1.7,C85&gt;=5.05,C85&gt;=4.95,C85&lt;5.15,C85&gt;=4.75,A85&gt;=5.45),"versicolor",IF(AND(D85&gt;=1.7,C85&gt;=5.05,C85&gt;=4.95,C85&lt;5.15,C85&gt;=4.75,A85&gt;=5.45),"virginica","shouldnthappen")))))))))))))</f>
        <v>setosa</v>
      </c>
      <c r="AL85" s="1" t="str">
        <f aca="false">IF(AND(B85&lt;2.45,B85&lt;3.15),"versicolor",IF(AND(D85&lt;0.95,G85&lt;15.141,B85&gt;=3.15),"setosa",IF(AND(G85&lt;15.429,G85&gt;=15.141,B85&gt;=3.15),"versicolor",IF(AND(G85&gt;=15.429,G85&gt;=15.141,B85&gt;=3.15),"virginica",IF(AND(C85&lt;2.3,C85&lt;4.75,B85&gt;=2.45,B85&lt;3.15),"setosa",IF(AND(G85&gt;=16.072,C85&gt;=4.75,B85&gt;=2.45,B85&lt;3.15),"versicolor",IF(AND(G85&lt;11.833,D85&gt;=0.95,G85&lt;15.141,B85&gt;=3.15),"virginica",IF(AND(A85&lt;5,C85&gt;=2.3,C85&lt;4.75,B85&gt;=2.45,B85&lt;3.15),"virginica",IF(AND(A85&gt;=5,C85&gt;=2.3,C85&lt;4.75,B85&gt;=2.45,B85&lt;3.15),"versicolor",IF(AND(G85&lt;14.342,G85&gt;=11.833,D85&gt;=0.95,G85&lt;15.141,B85&gt;=3.15),"versicolor",IF(AND(G85&gt;=14.342,G85&gt;=11.833,D85&gt;=0.95,G85&lt;15.141,B85&gt;=3.15),"virginica",IF(AND(G85&lt;13.757,F85&gt;=0.741,G85&lt;16.072,C85&gt;=4.75,B85&gt;=2.45,B85&lt;3.15),"virginica",IF(AND(F85&gt;=0.546,A85&lt;6.15,F85&lt;0.741,G85&lt;16.072,C85&gt;=4.75,B85&gt;=2.45,B85&lt;3.15),"virginica",IF(AND(D85&gt;=1.75,A85&gt;=6.15,F85&lt;0.741,G85&lt;16.072,C85&gt;=4.75,B85&gt;=2.45,B85&lt;3.15),"virginica",IF(AND(C85&lt;4.85,G85&gt;=13.757,F85&gt;=0.741,G85&lt;16.072,C85&gt;=4.75,B85&gt;=2.45,B85&lt;3.15),"virginica",IF(AND(C85&gt;=4.85,G85&gt;=13.757,F85&gt;=0.741,G85&lt;16.072,C85&gt;=4.75,B85&gt;=2.45,B85&lt;3.15),"versicolor",IF(AND(F85&lt;0.331,F85&lt;0.546,A85&lt;6.15,F85&lt;0.741,G85&lt;16.072,C85&gt;=4.75,B85&gt;=2.45,B85&lt;3.15),"virginica",IF(AND(F85&gt;=0.331,F85&lt;0.546,A85&lt;6.15,F85&lt;0.741,G85&lt;16.072,C85&gt;=4.75,B85&gt;=2.45,B85&lt;3.15),"versicolor",IF(AND(G85&lt;10.661,D85&lt;1.75,A85&gt;=6.15,F85&lt;0.741,G85&lt;16.072,C85&gt;=4.75,B85&gt;=2.45,B85&lt;3.15),"virginica",IF(AND(G85&gt;=10.661,D85&lt;1.75,A85&gt;=6.15,F85&lt;0.741,G85&lt;16.072,C85&gt;=4.75,B85&gt;=2.45,B85&lt;3.15),"versicolor","shouldnthappen"))))))))))))))))))))</f>
        <v>setosa</v>
      </c>
      <c r="AM85" s="1" t="str">
        <f aca="false">IF(AND(D85&lt;1.35,F85&gt;=0.917),"setosa",IF(AND(D85&gt;=1.35,F85&gt;=0.917),"virginica",IF(AND(D85&lt;0.75,D85&lt;1.55,F85&lt;0.917),"setosa",IF(AND(C85&gt;=4.8,D85&gt;=1.55,F85&lt;0.917),"virginica",IF(AND(A85&lt;5.95,D85&gt;=0.75,D85&lt;1.55,F85&lt;0.917),"versicolor",IF(AND(F85&lt;0.473,C85&lt;4.8,D85&gt;=1.55,F85&lt;0.917),"virginica",IF(AND(F85&gt;=0.473,C85&lt;4.8,D85&gt;=1.55,F85&lt;0.917),"versicolor",IF(AND(C85&lt;4.95,A85&gt;=5.95,D85&gt;=0.75,D85&lt;1.55,F85&lt;0.917),"versicolor",IF(AND(C85&gt;=4.95,A85&gt;=5.95,D85&gt;=0.75,D85&lt;1.55,F85&lt;0.917),"virginica","shouldnthappen")))))))))</f>
        <v>setosa</v>
      </c>
      <c r="AN85" s="1" t="str">
        <f aca="false">IF(AND(D85&lt;0.75,A85&lt;5.45),"setosa",IF(AND(D85&lt;1.55,D85&gt;=0.75,A85&lt;5.45),"versicolor",IF(AND(D85&gt;=1.55,D85&gt;=0.75,A85&lt;5.45),"virginica",IF(AND(A85&gt;=5.75,C85&lt;4.75,A85&gt;=5.45),"versicolor",IF(AND(F85&lt;0.361,C85&gt;=4.75,A85&gt;=5.45),"virginica",IF(AND(C85&lt;2.6,A85&lt;5.75,C85&lt;4.75,A85&gt;=5.45),"setosa",IF(AND(C85&gt;=2.6,A85&lt;5.75,C85&lt;4.75,A85&gt;=5.45),"versicolor",IF(AND(D85&gt;=1.7,F85&gt;=0.361,C85&gt;=4.75,A85&gt;=5.45),"virginica",IF(AND(B85&lt;2.65,D85&lt;1.7,F85&gt;=0.361,C85&gt;=4.75,A85&gt;=5.45),"virginica",IF(AND(A85&lt;7.05,B85&gt;=2.65,D85&lt;1.7,F85&gt;=0.361,C85&gt;=4.75,A85&gt;=5.45),"versicolor",IF(AND(A85&gt;=7.05,B85&gt;=2.65,D85&lt;1.7,F85&gt;=0.361,C85&gt;=4.75,A85&gt;=5.45),"virginica","shouldnthappen")))))))))))</f>
        <v>setosa</v>
      </c>
      <c r="AO85" s="1" t="str">
        <f aca="false">IF(AND(D85&lt;0.7),"setosa",IF(AND(A85&lt;4.95,C85&lt;4.85,D85&gt;=0.7),"virginica",IF(AND(A85&gt;=4.95,C85&lt;4.85,D85&gt;=0.7),"versicolor",IF(AND(D85&gt;=1.7,C85&gt;=4.85,D85&gt;=0.7),"virginica",IF(AND(F85&lt;0.325,D85&lt;1.7,C85&gt;=4.85,D85&gt;=0.7),"virginica",IF(AND(D85&lt;1.55,F85&gt;=0.325,D85&lt;1.7,C85&gt;=4.85,D85&gt;=0.7),"virginica",IF(AND(D85&gt;=1.55,F85&gt;=0.325,D85&lt;1.7,C85&gt;=4.85,D85&gt;=0.7),"versicolor","shouldnthappen")))))))</f>
        <v>setosa</v>
      </c>
      <c r="AP85" s="1" t="str">
        <f aca="false">IF(AND(D85&lt;0.75),"setosa",IF(AND(C85&lt;4.85,D85&gt;=0.75),"versicolor",IF(AND(G85&gt;=8.277,C85&gt;=4.85,D85&gt;=0.75),"virginica",IF(AND(F85&gt;=0.633,G85&lt;8.277,C85&gt;=4.85,D85&gt;=0.75),"virginica",IF(AND(G85&lt;7.61,F85&lt;0.633,G85&lt;8.277,C85&gt;=4.85,D85&gt;=0.75),"virginica",IF(AND(G85&gt;=7.61,F85&lt;0.633,G85&lt;8.277,C85&gt;=4.85,D85&gt;=0.75),"versicolor","shouldnthappen"))))))</f>
        <v>setosa</v>
      </c>
      <c r="AQ85" s="1" t="str">
        <f aca="false">IF(AND(C85&lt;2.65,A85&gt;=5.45,C85&lt;4.75),"setosa",IF(AND(C85&gt;=2.65,A85&gt;=5.45,C85&lt;4.75),"versicolor",IF(AND(B85&lt;2.9,C85&lt;4.85,C85&gt;=4.75),"versicolor",IF(AND(B85&gt;=2.9,C85&lt;4.85,C85&gt;=4.75),"virginica",IF(AND(D85&lt;1.7,C85&gt;=4.85,C85&gt;=4.75),"versicolor",IF(AND(D85&gt;=1.7,C85&gt;=4.85,C85&gt;=4.75),"virginica",IF(AND(C85&lt;2.45,G85&lt;14.126,A85&lt;5.45,C85&lt;4.75),"setosa",IF(AND(C85&gt;=2.45,G85&lt;14.126,A85&lt;5.45,C85&lt;4.75),"versicolor",IF(AND(C85&lt;2.4,G85&gt;=14.126,A85&lt;5.45,C85&lt;4.75),"setosa",IF(AND(C85&gt;=2.4,G85&gt;=14.126,A85&lt;5.45,C85&lt;4.75),"versicolor","shouldnthappen"))))))))))</f>
        <v>setosa</v>
      </c>
      <c r="AR85" s="1" t="str">
        <f aca="false">IF(AND(C85&lt;2.45,C85&lt;4.85),"setosa",IF(AND(C85&gt;=5.15,C85&gt;=4.85),"virginica",IF(AND(A85&gt;=4.95,C85&gt;=2.45,C85&lt;4.85),"versicolor",IF(AND(D85&lt;1.35,A85&lt;4.95,C85&gt;=2.45,C85&lt;4.85),"versicolor",IF(AND(D85&gt;=1.35,A85&lt;4.95,C85&gt;=2.45,C85&lt;4.85),"virginica",IF(AND(F85&lt;0.35,G85&lt;12.751,C85&lt;5.15,C85&gt;=4.85),"virginica",IF(AND(A85&lt;6.5,G85&gt;=12.751,C85&lt;5.15,C85&gt;=4.85),"virginica",IF(AND(A85&gt;=6.5,G85&gt;=12.751,C85&lt;5.15,C85&gt;=4.85),"versicolor",IF(AND(B85&gt;=2.75,F85&gt;=0.35,G85&lt;12.751,C85&lt;5.15,C85&gt;=4.85),"virginica",IF(AND(C85&lt;5.05,B85&lt;2.75,F85&gt;=0.35,G85&lt;12.751,C85&lt;5.15,C85&gt;=4.85),"virginica",IF(AND(C85&gt;=5.05,B85&lt;2.75,F85&gt;=0.35,G85&lt;12.751,C85&lt;5.15,C85&gt;=4.85),"versicolor","shouldnthappen")))))))))))</f>
        <v>setosa</v>
      </c>
      <c r="AS85" s="1" t="str">
        <f aca="false">IF(AND(F85&gt;=0.9,B85&lt;3.05),"virginica",IF(AND(A85&lt;5.9,B85&gt;=3.05),"setosa",IF(AND(D85&lt;1.65,A85&gt;=5.9,B85&gt;=3.05),"versicolor",IF(AND(D85&gt;=1.65,A85&gt;=5.9,B85&gt;=3.05),"virginica",IF(AND(D85&gt;=1.75,C85&gt;=4.85,F85&lt;0.9,B85&lt;3.05),"virginica",IF(AND(C85&lt;2.2,B85&lt;2.95,C85&lt;4.85,F85&lt;0.9,B85&lt;3.05),"setosa",IF(AND(C85&gt;=2.2,B85&lt;2.95,C85&lt;4.85,F85&lt;0.9,B85&lt;3.05),"versicolor",IF(AND(C85&lt;2.8,B85&gt;=2.95,C85&lt;4.85,F85&lt;0.9,B85&lt;3.05),"setosa",IF(AND(C85&gt;=2.8,B85&gt;=2.95,C85&lt;4.85,F85&lt;0.9,B85&lt;3.05),"versicolor",IF(AND(G85&lt;13.879,D85&lt;1.75,C85&gt;=4.85,F85&lt;0.9,B85&lt;3.05),"virginica",IF(AND(G85&gt;=13.879,D85&lt;1.75,C85&gt;=4.85,F85&lt;0.9,B85&lt;3.05),"versicolor","shouldnthappen")))))))))))</f>
        <v>setosa</v>
      </c>
      <c r="AT85" s="1" t="str">
        <f aca="false">IF(AND(D85&lt;0.75),"setosa",IF(AND(D85&gt;=1.75,D85&gt;=0.75),"virginica",IF(AND(D85&lt;1.45,G85&lt;7.37,D85&lt;1.75,D85&gt;=0.75),"versicolor",IF(AND(D85&gt;=1.45,G85&lt;7.37,D85&lt;1.75,D85&gt;=0.75),"virginica",IF(AND(C85&lt;5.45,G85&gt;=7.37,D85&lt;1.75,D85&gt;=0.75),"versicolor",IF(AND(C85&gt;=5.45,G85&gt;=7.37,D85&lt;1.75,D85&gt;=0.75),"virginica","shouldnthappen"))))))</f>
        <v>setosa</v>
      </c>
      <c r="AU85" s="1" t="str">
        <f aca="false">IF(AND(D85&lt;0.7),"setosa",IF(AND(D85&gt;=1.7,A85&gt;=6.15,D85&gt;=0.7),"virginica",IF(AND(B85&gt;=2.55,C85&lt;4.75,A85&lt;6.15,D85&gt;=0.7),"versicolor",IF(AND(D85&gt;=1.7,C85&gt;=4.75,A85&lt;6.15,D85&gt;=0.7),"virginica",IF(AND(C85&lt;5.25,D85&lt;1.7,A85&gt;=6.15,D85&gt;=0.7),"versicolor",IF(AND(C85&gt;=5.25,D85&lt;1.7,A85&gt;=6.15,D85&gt;=0.7),"virginica",IF(AND(C85&lt;4.25,B85&lt;2.55,C85&lt;4.75,A85&lt;6.15,D85&gt;=0.7),"versicolor",IF(AND(C85&gt;=4.25,B85&lt;2.55,C85&lt;4.75,A85&lt;6.15,D85&gt;=0.7),"virginica",IF(AND(B85&lt;2.65,D85&lt;1.7,C85&gt;=4.75,A85&lt;6.15,D85&gt;=0.7),"virginica",IF(AND(B85&gt;=2.65,D85&lt;1.7,C85&gt;=4.75,A85&lt;6.15,D85&gt;=0.7),"versicolor","shouldnthappen"))))))))))</f>
        <v>setosa</v>
      </c>
      <c r="AV85" s="1" t="str">
        <f aca="false">IF(AND(D85&lt;0.75),"setosa",IF(AND(F85&gt;=0.899,D85&gt;=0.75),"virginica",IF(AND(D85&lt;1.65,A85&lt;6.05,F85&lt;0.899,D85&gt;=0.75),"versicolor",IF(AND(D85&gt;=1.65,A85&lt;6.05,F85&lt;0.899,D85&gt;=0.75),"virginica",IF(AND(C85&gt;=5.05,A85&gt;=6.05,F85&lt;0.899,D85&gt;=0.75),"virginica",IF(AND(G85&gt;=13.757,C85&lt;5.05,A85&gt;=6.05,F85&lt;0.899,D85&gt;=0.75),"versicolor",IF(AND(D85&lt;1.6,G85&lt;13.757,C85&lt;5.05,A85&gt;=6.05,F85&lt;0.899,D85&gt;=0.75),"versicolor",IF(AND(D85&gt;=1.6,G85&lt;13.757,C85&lt;5.05,A85&gt;=6.05,F85&lt;0.899,D85&gt;=0.75),"virginica","shouldnthappen"))))))))</f>
        <v>setosa</v>
      </c>
      <c r="AW85" s="1" t="str">
        <f aca="false">IF(AND(F85&lt;0.117,A85&gt;=5.55),"virginica",IF(AND(A85&gt;=5.2,G85&lt;6.086,A85&lt;5.55),"versicolor",IF(AND(D85&lt;0.7,G85&gt;=6.086,A85&lt;5.55),"setosa",IF(AND(D85&gt;=0.7,G85&gt;=6.086,A85&lt;5.55),"versicolor",IF(AND(A85&lt;4.75,A85&lt;5.2,G85&lt;6.086,A85&lt;5.55),"setosa",IF(AND(A85&gt;=4.75,A85&lt;5.2,G85&lt;6.086,A85&lt;5.55),"virginica",IF(AND(D85&gt;=1.65,C85&lt;4.95,F85&gt;=0.117,A85&gt;=5.55),"virginica",IF(AND(D85&gt;=1.75,C85&gt;=4.95,F85&gt;=0.117,A85&gt;=5.55),"virginica",IF(AND(C85&lt;2.6,D85&lt;1.65,C85&lt;4.95,F85&gt;=0.117,A85&gt;=5.55),"setosa",IF(AND(C85&gt;=2.6,D85&lt;1.65,C85&lt;4.95,F85&gt;=0.117,A85&gt;=5.55),"versicolor",IF(AND(D85&lt;1.55,D85&lt;1.75,C85&gt;=4.95,F85&gt;=0.117,A85&gt;=5.55),"virginica",IF(AND(A85&lt;6.95,D85&gt;=1.55,D85&lt;1.75,C85&gt;=4.95,F85&gt;=0.117,A85&gt;=5.55),"versicolor",IF(AND(A85&gt;=6.95,D85&gt;=1.55,D85&lt;1.75,C85&gt;=4.95,F85&gt;=0.117,A85&gt;=5.55),"virginica","shouldnthappen")))))))))))))</f>
        <v>setosa</v>
      </c>
      <c r="AX85" s="1" t="str">
        <f aca="false">IF(AND(D85&lt;0.75),"setosa",IF(AND(F85&lt;0.138,D85&gt;=0.75),"virginica",IF(AND(C85&lt;4.45,A85&lt;6.15,F85&gt;=0.138,D85&gt;=0.75),"versicolor",IF(AND(C85&gt;=5.05,A85&gt;=6.15,F85&gt;=0.138,D85&gt;=0.75),"virginica",IF(AND(B85&lt;2.65,C85&gt;=4.45,A85&lt;6.15,F85&gt;=0.138,D85&gt;=0.75),"virginica",IF(AND(A85&gt;=6.35,C85&lt;5.05,A85&gt;=6.15,F85&gt;=0.138,D85&gt;=0.75),"versicolor",IF(AND(A85&lt;5.65,B85&gt;=2.65,C85&gt;=4.45,A85&lt;6.15,F85&gt;=0.138,D85&gt;=0.75),"virginica",IF(AND(D85&lt;1.75,A85&lt;6.35,C85&lt;5.05,A85&gt;=6.15,F85&gt;=0.138,D85&gt;=0.75),"versicolor",IF(AND(D85&gt;=1.75,A85&lt;6.35,C85&lt;5.05,A85&gt;=6.15,F85&gt;=0.138,D85&gt;=0.75),"virginica",IF(AND(D85&lt;1.7,A85&gt;=5.65,B85&gt;=2.65,C85&gt;=4.45,A85&lt;6.15,F85&gt;=0.138,D85&gt;=0.75),"versicolor",IF(AND(D85&gt;=1.7,A85&gt;=5.65,B85&gt;=2.65,C85&gt;=4.45,A85&lt;6.15,F85&gt;=0.138,D85&gt;=0.75),"virginica","shouldnthappen")))))))))))</f>
        <v>setosa</v>
      </c>
      <c r="AY85" s="1" t="str">
        <f aca="false">IF(AND(D85&lt;0.75,A85&lt;5.55),"setosa",IF(AND(A85&lt;4.95,D85&gt;=0.75,A85&lt;5.55),"virginica",IF(AND(A85&gt;=4.95,D85&gt;=0.75,A85&lt;5.55),"versicolor",IF(AND(C85&lt;2.6,C85&lt;4.85,A85&gt;=5.55),"setosa",IF(AND(C85&gt;=2.6,C85&lt;4.85,A85&gt;=5.55),"versicolor",IF(AND(D85&gt;=1.75,C85&gt;=4.85,A85&gt;=5.55),"virginica",IF(AND(F85&lt;0.405,D85&lt;1.75,C85&gt;=4.85,A85&gt;=5.55),"versicolor",IF(AND(B85&lt;3.05,F85&gt;=0.405,D85&lt;1.75,C85&gt;=4.85,A85&gt;=5.55),"virginica",IF(AND(B85&gt;=3.05,F85&gt;=0.405,D85&lt;1.75,C85&gt;=4.85,A85&gt;=5.55),"versicolor","shouldnthappen")))))))))</f>
        <v>setosa</v>
      </c>
      <c r="AZ85" s="1" t="str">
        <f aca="false">IF(AND(D85&lt;0.75),"setosa",IF(AND(F85&lt;0.9,C85&lt;4.95,D85&gt;=0.75),"versicolor",IF(AND(F85&gt;=0.9,C85&lt;4.95,D85&gt;=0.75),"virginica",IF(AND(D85&gt;=1.7,C85&gt;=4.95,D85&gt;=0.75),"virginica",IF(AND(F85&lt;0.405,D85&lt;1.7,C85&gt;=4.95,D85&gt;=0.75),"versicolor",IF(AND(F85&gt;=0.405,D85&lt;1.7,C85&gt;=4.95,D85&gt;=0.75),"virginica","shouldnthappen"))))))</f>
        <v>setosa</v>
      </c>
      <c r="BA85" s="1" t="str">
        <f aca="false">IF(AND(D85&lt;0.75),"setosa",IF(AND(D85&gt;=1.7,C85&gt;=5.05,D85&gt;=0.75),"virginica",IF(AND(D85&lt;1.45,D85&lt;1.6,C85&lt;5.05,D85&gt;=0.75),"versicolor",IF(AND(A85&lt;5.8,D85&gt;=1.6,C85&lt;5.05,D85&gt;=0.75),"virginica",IF(AND(A85&gt;=5.8,D85&gt;=1.6,C85&lt;5.05,D85&gt;=0.75),"versicolor",IF(AND(F85&lt;0.417,D85&lt;1.7,C85&gt;=5.05,D85&gt;=0.75),"versicolor",IF(AND(F85&gt;=0.417,D85&lt;1.7,C85&gt;=5.05,D85&gt;=0.75),"virginica",IF(AND(A85&lt;5.95,D85&gt;=1.45,D85&lt;1.6,C85&lt;5.05,D85&gt;=0.75),"versicolor",IF(AND(G85&lt;10.618,A85&gt;=5.95,D85&gt;=1.45,D85&lt;1.6,C85&lt;5.05,D85&gt;=0.75),"virginica",IF(AND(G85&gt;=10.618,A85&gt;=5.95,D85&gt;=1.45,D85&lt;1.6,C85&lt;5.05,D85&gt;=0.75),"versicolor","shouldnthappen"))))))))))</f>
        <v>setosa</v>
      </c>
      <c r="BB85" s="1" t="str">
        <f aca="false">IF(AND(C85&lt;2.6),"setosa",IF(AND(D85&gt;=1.75,C85&gt;=2.6),"virginica",IF(AND(C85&gt;=5.45,D85&lt;1.75,C85&gt;=2.6),"virginica",IF(AND(F85&gt;=0.259,C85&lt;5.45,D85&lt;1.75,C85&gt;=2.6),"versicolor",IF(AND(C85&lt;5.05,F85&lt;0.259,C85&lt;5.45,D85&lt;1.75,C85&gt;=2.6),"versicolor",IF(AND(C85&gt;=5.05,F85&lt;0.259,C85&lt;5.45,D85&lt;1.75,C85&gt;=2.6),"virginica","shouldnthappen"))))))</f>
        <v>setosa</v>
      </c>
      <c r="BC85" s="1" t="str">
        <f aca="false">IF(AND(A85&lt;4.95,B85&lt;2.7,A85&lt;5.55),"virginica",IF(AND(A85&gt;=4.95,B85&lt;2.7,A85&lt;5.55),"versicolor",IF(AND(C85&lt;3.2,B85&gt;=2.7,A85&lt;5.55),"setosa",IF(AND(C85&gt;=3.2,B85&gt;=2.7,A85&lt;5.55),"versicolor",IF(AND(F85&gt;=0.85,A85&lt;6.15,A85&gt;=5.55),"virginica",IF(AND(D85&lt;1.45,A85&gt;=6.15,A85&gt;=5.55),"versicolor",IF(AND(C85&lt;4.8,F85&lt;0.85,A85&lt;6.15,A85&gt;=5.55),"versicolor",IF(AND(D85&gt;=1.7,D85&gt;=1.45,A85&gt;=6.15,A85&gt;=5.55),"virginica",IF(AND(G85&lt;9.333,C85&gt;=4.8,F85&lt;0.85,A85&lt;6.15,A85&gt;=5.55),"versicolor",IF(AND(G85&gt;=9.333,C85&gt;=4.8,F85&lt;0.85,A85&lt;6.15,A85&gt;=5.55),"virginica",IF(AND(C85&lt;4.9,D85&lt;1.7,D85&gt;=1.45,A85&gt;=6.15,A85&gt;=5.55),"versicolor",IF(AND(C85&gt;=4.9,D85&lt;1.7,D85&gt;=1.45,A85&gt;=6.15,A85&gt;=5.55),"virginica","shouldnthappen"))))))))))))</f>
        <v>setosa</v>
      </c>
      <c r="BD85" s="1" t="str">
        <f aca="false">IF(AND(C85&lt;2.35),"setosa",IF(AND(C85&lt;4.75,B85&lt;2.55,C85&gt;=2.35),"versicolor",IF(AND(C85&gt;=4.75,B85&lt;2.55,C85&gt;=2.35),"virginica",IF(AND(C85&lt;4.75,B85&gt;=2.55,C85&gt;=2.35),"versicolor",IF(AND(D85&gt;=1.75,C85&gt;=4.75,B85&gt;=2.55,C85&gt;=2.35),"virginica",IF(AND(A85&gt;=6.5,D85&lt;1.75,C85&gt;=4.75,B85&gt;=2.55,C85&gt;=2.35),"versicolor",IF(AND(A85&lt;6.05,A85&lt;6.5,D85&lt;1.75,C85&gt;=4.75,B85&gt;=2.55,C85&gt;=2.35),"versicolor",IF(AND(A85&gt;=6.05,A85&lt;6.5,D85&lt;1.75,C85&gt;=4.75,B85&gt;=2.55,C85&gt;=2.35),"virginica","shouldnthappen"))))))))</f>
        <v>setosa</v>
      </c>
      <c r="BE85" s="1" t="str">
        <f aca="false">IF(AND(C85&lt;2.5),"setosa",IF(AND(D85&lt;1.65,C85&lt;4.75,C85&gt;=2.5),"versicolor",IF(AND(D85&gt;=1.65,C85&lt;4.75,C85&gt;=2.5),"virginica",IF(AND(D85&gt;=1.75,C85&gt;=4.75,C85&gt;=2.5),"virginica",IF(AND(C85&lt;4.95,D85&lt;1.75,C85&gt;=4.75,C85&gt;=2.5),"versicolor",IF(AND(A85&lt;6.5,C85&gt;=4.95,D85&lt;1.75,C85&gt;=4.75,C85&gt;=2.5),"virginica",IF(AND(A85&gt;=6.5,C85&gt;=4.95,D85&lt;1.75,C85&gt;=4.75,C85&gt;=2.5),"versicolor","shouldnthappen")))))))</f>
        <v>setosa</v>
      </c>
      <c r="BF85" s="1" t="str">
        <f aca="false">IF(AND(G85&gt;=15.244),"virginica",IF(AND(C85&lt;3.2,B85&gt;=3.15,G85&lt;15.244),"setosa",IF(AND(A85&gt;=4.95,C85&lt;4.7,B85&lt;3.15,G85&lt;15.244),"versicolor",IF(AND(C85&gt;=5.15,C85&gt;=4.7,B85&lt;3.15,G85&lt;15.244),"virginica",IF(AND(A85&gt;=6.45,C85&gt;=3.2,B85&gt;=3.15,G85&lt;15.244),"virginica",IF(AND(D85&lt;0.95,A85&lt;4.95,C85&lt;4.7,B85&lt;3.15,G85&lt;15.244),"setosa",IF(AND(D85&gt;=0.95,A85&lt;4.95,C85&lt;4.7,B85&lt;3.15,G85&lt;15.244),"virginica",IF(AND(F85&lt;0.816,A85&lt;6.45,C85&gt;=3.2,B85&gt;=3.15,G85&lt;15.244),"virginica",IF(AND(F85&gt;=0.816,A85&lt;6.45,C85&gt;=3.2,B85&gt;=3.15,G85&lt;15.244),"versicolor",IF(AND(A85&gt;=6.5,B85&lt;3.05,C85&lt;5.15,C85&gt;=4.7,B85&lt;3.15,G85&lt;15.244),"versicolor",IF(AND(G85&lt;11.093,B85&gt;=3.05,C85&lt;5.15,C85&gt;=4.7,B85&lt;3.15,G85&lt;15.244),"virginica",IF(AND(G85&gt;=11.093,B85&gt;=3.05,C85&lt;5.15,C85&gt;=4.7,B85&lt;3.15,G85&lt;15.244),"versicolor",IF(AND(D85&gt;=1.7,A85&lt;6.5,B85&lt;3.05,C85&lt;5.15,C85&gt;=4.7,B85&lt;3.15,G85&lt;15.244),"virginica",IF(AND(G85&lt;7.498,D85&lt;1.7,A85&lt;6.5,B85&lt;3.05,C85&lt;5.15,C85&gt;=4.7,B85&lt;3.15,G85&lt;15.244),"virginica",IF(AND(G85&gt;=7.498,D85&lt;1.7,A85&lt;6.5,B85&lt;3.05,C85&lt;5.15,C85&gt;=4.7,B85&lt;3.15,G85&lt;15.244),"versicolor","shouldnthappen")))))))))))))))</f>
        <v>setosa</v>
      </c>
      <c r="BG85" s="1" t="str">
        <f aca="false">IF(AND(B85&gt;=3.35,C85&lt;4.85),"setosa",IF(AND(D85&gt;=1.75,C85&gt;=4.85),"virginica",IF(AND(D85&lt;0.75,B85&lt;3.35,C85&lt;4.85),"setosa",IF(AND(G85&gt;=13.879,D85&lt;1.75,C85&gt;=4.85),"versicolor",IF(AND(F85&gt;=0.9,D85&gt;=0.75,B85&lt;3.35,C85&lt;4.85),"virginica",IF(AND(F85&gt;=0.405,G85&lt;13.879,D85&lt;1.75,C85&gt;=4.85),"virginica",IF(AND(B85&gt;=2.55,F85&lt;0.9,D85&gt;=0.75,B85&lt;3.35,C85&lt;4.85),"versicolor",IF(AND(G85&lt;7.498,F85&lt;0.405,G85&lt;13.879,D85&lt;1.75,C85&gt;=4.85),"virginica",IF(AND(G85&gt;=7.498,F85&lt;0.405,G85&lt;13.879,D85&lt;1.75,C85&gt;=4.85),"versicolor",IF(AND(G85&lt;5.656,B85&lt;2.55,F85&lt;0.9,D85&gt;=0.75,B85&lt;3.35,C85&lt;4.85),"virginica",IF(AND(G85&gt;=5.656,B85&lt;2.55,F85&lt;0.9,D85&gt;=0.75,B85&lt;3.35,C85&lt;4.85),"versicolor","shouldnthappen")))))))))))</f>
        <v>setosa</v>
      </c>
      <c r="BH85" s="1" t="str">
        <f aca="false">IF(AND(D85&lt;0.7),"setosa",IF(AND(D85&gt;=1.65,A85&lt;6.65,D85&gt;=0.7),"virginica",IF(AND(D85&lt;1.55,A85&gt;=6.65,D85&gt;=0.7),"versicolor",IF(AND(D85&gt;=1.55,A85&gt;=6.65,D85&gt;=0.7),"virginica",IF(AND(F85&gt;=0.529,D85&lt;1.65,A85&lt;6.65,D85&gt;=0.7),"versicolor",IF(AND(C85&gt;=5.35,F85&lt;0.529,D85&lt;1.65,A85&lt;6.65,D85&gt;=0.7),"virginica",IF(AND(G85&gt;=7.411,C85&lt;5.35,F85&lt;0.529,D85&lt;1.65,A85&lt;6.65,D85&gt;=0.7),"versicolor",IF(AND(G85&lt;6.927,G85&lt;7.411,C85&lt;5.35,F85&lt;0.529,D85&lt;1.65,A85&lt;6.65,D85&gt;=0.7),"versicolor",IF(AND(G85&gt;=6.927,G85&lt;7.411,C85&lt;5.35,F85&lt;0.529,D85&lt;1.65,A85&lt;6.65,D85&gt;=0.7),"virginica","shouldnthappen")))))))))</f>
        <v>setosa</v>
      </c>
      <c r="BI85" s="1" t="str">
        <f aca="false">IF(AND(D85&gt;=1.7),"virginica",IF(AND(D85&lt;0.7,D85&lt;1.7),"setosa",IF(AND(D85&lt;1.45,G85&lt;7.37,D85&gt;=0.7,D85&lt;1.7),"versicolor",IF(AND(D85&gt;=1.45,G85&lt;7.37,D85&gt;=0.7,D85&lt;1.7),"virginica",IF(AND(B85&gt;=2.65,G85&gt;=7.37,D85&gt;=0.7,D85&lt;1.7),"versicolor",IF(AND(C85&lt;5.05,B85&lt;2.65,G85&gt;=7.37,D85&gt;=0.7,D85&lt;1.7),"versicolor",IF(AND(C85&gt;=5.05,B85&lt;2.65,G85&gt;=7.37,D85&gt;=0.7,D85&lt;1.7),"virginica","shouldnthappen")))))))</f>
        <v>setosa</v>
      </c>
    </row>
    <row r="86" customFormat="false" ht="13.8" hidden="false" customHeight="false" outlineLevel="0" collapsed="false">
      <c r="A86" s="1" t="n">
        <v>4.9</v>
      </c>
      <c r="B86" s="1" t="n">
        <v>3.1</v>
      </c>
      <c r="C86" s="1" t="n">
        <v>1.5</v>
      </c>
      <c r="D86" s="1" t="n">
        <v>0.1</v>
      </c>
      <c r="E86" s="1" t="s">
        <v>94</v>
      </c>
      <c r="F86" s="1" t="n">
        <v>0.347941775806248</v>
      </c>
      <c r="G86" s="1" t="n">
        <v>7.02129838531837</v>
      </c>
      <c r="H86" s="11" t="str">
        <f aca="false">E86</f>
        <v>setosa</v>
      </c>
      <c r="I86" s="1" t="str">
        <f aca="false">INDEX(L86:BI86, MODE(MATCH(L86:BI86, L86:BI86, 0 )))</f>
        <v>setosa</v>
      </c>
      <c r="J86" s="12" t="n">
        <f aca="false">COUNTIF(L86:BI86, H86) / COUNTA(L86:BI86)</f>
        <v>1</v>
      </c>
      <c r="K86" s="13" t="n">
        <f aca="false">I86=H86</f>
        <v>1</v>
      </c>
      <c r="L86" s="1" t="str">
        <f aca="false">IF(AND(C86&lt;3.65,B86&gt;=3.35),"setosa",IF(AND(C86&gt;=3.65,B86&gt;=3.35),"virginica",IF(AND(C86&lt;2.35,C86&lt;4.85,B86&lt;3.35),"setosa",IF(AND(F86&gt;=0.899,C86&gt;=2.35,C86&lt;4.85,B86&lt;3.35),"virginica",IF(AND(G86&gt;=8.268,B86&lt;2.75,C86&gt;=4.85,B86&lt;3.35),"virginica",IF(AND(D86&lt;1.55,B86&gt;=2.75,C86&gt;=4.85,B86&lt;3.35),"versicolor",IF(AND(D86&gt;=1.55,B86&gt;=2.75,C86&gt;=4.85,B86&lt;3.35),"virginica",IF(AND(G86&lt;6.537,F86&lt;0.899,C86&gt;=2.35,C86&lt;4.85,B86&lt;3.35),"virginica",IF(AND(G86&gt;=6.537,F86&lt;0.899,C86&gt;=2.35,C86&lt;4.85,B86&lt;3.35),"versicolor",IF(AND(G86&lt;6.878,G86&lt;8.268,B86&lt;2.75,C86&gt;=4.85,B86&lt;3.35),"virginica",IF(AND(G86&gt;=6.878,G86&lt;8.268,B86&lt;2.75,C86&gt;=4.85,B86&lt;3.35),"versicolor","shouldnthappen")))))))))))</f>
        <v>setosa</v>
      </c>
      <c r="M86" s="1" t="str">
        <f aca="false">IF(AND(C86&lt;2.6),"setosa",IF(AND(D86&gt;=1.75,C86&gt;=2.6),"virginica",IF(AND(G86&lt;6.094,D86&lt;1.75,C86&gt;=2.6),"virginica",IF(AND(D86&lt;1.35,G86&gt;=6.094,D86&lt;1.75,C86&gt;=2.6),"versicolor",IF(AND(C86&lt;5.05,D86&gt;=1.35,G86&gt;=6.094,D86&lt;1.75,C86&gt;=2.6),"versicolor",IF(AND(C86&gt;=5.05,D86&gt;=1.35,G86&gt;=6.094,D86&lt;1.75,C86&gt;=2.6),"virginica","shouldnthappen"))))))</f>
        <v>setosa</v>
      </c>
      <c r="N86" s="1" t="str">
        <f aca="false">IF(AND(A86&lt;6.6,B86&gt;=3.45),"setosa",IF(AND(A86&gt;=6.6,B86&gt;=3.45),"virginica",IF(AND(D86&lt;0.7,C86&lt;4.75,B86&lt;3.45),"setosa",IF(AND(D86&gt;=0.7,C86&lt;4.75,B86&lt;3.45),"versicolor",IF(AND(C86&gt;=5.15,C86&gt;=4.75,B86&lt;3.45),"virginica",IF(AND(D86&gt;=1.7,A86&lt;6.5,C86&lt;5.15,C86&gt;=4.75,B86&lt;3.45),"virginica",IF(AND(C86&lt;5.05,A86&gt;=6.5,C86&lt;5.15,C86&gt;=4.75,B86&lt;3.45),"versicolor",IF(AND(C86&gt;=5.05,A86&gt;=6.5,C86&lt;5.15,C86&gt;=4.75,B86&lt;3.45),"virginica",IF(AND(G86&lt;7.498,D86&lt;1.7,A86&lt;6.5,C86&lt;5.15,C86&gt;=4.75,B86&lt;3.45),"virginica",IF(AND(G86&gt;=7.498,D86&lt;1.7,A86&lt;6.5,C86&lt;5.15,C86&gt;=4.75,B86&lt;3.45),"versicolor","shouldnthappen"))))))))))</f>
        <v>setosa</v>
      </c>
      <c r="O86" s="1" t="str">
        <f aca="false">IF(AND(D86&lt;0.75),"setosa",IF(AND(C86&lt;4.75,C86&lt;4.85,D86&gt;=0.75),"versicolor",IF(AND(A86&gt;=6.05,C86&gt;=4.85,D86&gt;=0.75),"virginica",IF(AND(D86&lt;1.6,C86&gt;=4.75,C86&lt;4.85,D86&gt;=0.75),"versicolor",IF(AND(D86&gt;=1.6,C86&gt;=4.75,C86&lt;4.85,D86&gt;=0.75),"virginica",IF(AND(A86&lt;5.9,A86&lt;6.05,C86&gt;=4.85,D86&gt;=0.75),"virginica",IF(AND(A86&gt;=5.9,A86&lt;6.05,C86&gt;=4.85,D86&gt;=0.75),"versicolor","shouldnthappen")))))))</f>
        <v>setosa</v>
      </c>
      <c r="P86" s="1" t="str">
        <f aca="false">IF(AND(D86&lt;0.75),"setosa",IF(AND(A86&lt;5.55,D86&gt;=0.75),"versicolor",IF(AND(D86&gt;=1.7,G86&lt;13.158,A86&gt;=5.55,D86&gt;=0.75),"virginica",IF(AND(B86&lt;2.45,D86&lt;1.7,G86&lt;13.158,A86&gt;=5.55,D86&gt;=0.75),"virginica",IF(AND(B86&gt;=2.45,D86&lt;1.7,G86&lt;13.158,A86&gt;=5.55,D86&gt;=0.75),"versicolor",IF(AND(B86&gt;=3.05,G86&lt;15.551,G86&gt;=13.158,A86&gt;=5.55,D86&gt;=0.75),"versicolor",IF(AND(B86&lt;2.9,G86&gt;=15.551,G86&gt;=13.158,A86&gt;=5.55,D86&gt;=0.75),"versicolor",IF(AND(B86&gt;=2.9,G86&gt;=15.551,G86&gt;=13.158,A86&gt;=5.55,D86&gt;=0.75),"virginica",IF(AND(D86&lt;1.3,G86&lt;14.221,B86&lt;3.05,G86&lt;15.551,G86&gt;=13.158,A86&gt;=5.55,D86&gt;=0.75),"versicolor",IF(AND(D86&gt;=1.3,G86&lt;14.221,B86&lt;3.05,G86&lt;15.551,G86&gt;=13.158,A86&gt;=5.55,D86&gt;=0.75),"virginica",IF(AND(C86&lt;4.9,G86&gt;=14.221,B86&lt;3.05,G86&lt;15.551,G86&gt;=13.158,A86&gt;=5.55,D86&gt;=0.75),"versicolor",IF(AND(C86&gt;=4.9,G86&gt;=14.221,B86&lt;3.05,G86&lt;15.551,G86&gt;=13.158,A86&gt;=5.55,D86&gt;=0.75),"virginica","shouldnthappen"))))))))))))</f>
        <v>setosa</v>
      </c>
      <c r="Q86" s="1" t="str">
        <f aca="false">IF(AND(C86&lt;2.6),"setosa",IF(AND(A86&gt;=4.95,C86&lt;4.75,C86&gt;=2.6),"versicolor",IF(AND(D86&gt;=1.75,C86&gt;=4.75,C86&gt;=2.6),"virginica",IF(AND(B86&lt;2.45,A86&lt;4.95,C86&lt;4.75,C86&gt;=2.6),"versicolor",IF(AND(B86&gt;=2.45,A86&lt;4.95,C86&lt;4.75,C86&gt;=2.6),"virginica",IF(AND(G86&lt;7.498,D86&lt;1.75,C86&gt;=4.75,C86&gt;=2.6),"virginica",IF(AND(F86&lt;0.417,G86&gt;=7.498,D86&lt;1.75,C86&gt;=4.75,C86&gt;=2.6),"versicolor",IF(AND(F86&lt;0.442,F86&gt;=0.417,G86&gt;=7.498,D86&lt;1.75,C86&gt;=4.75,C86&gt;=2.6),"virginica",IF(AND(F86&gt;=0.442,F86&gt;=0.417,G86&gt;=7.498,D86&lt;1.75,C86&gt;=4.75,C86&gt;=2.6),"versicolor","shouldnthappen")))))))))</f>
        <v>setosa</v>
      </c>
      <c r="R86" s="1" t="str">
        <f aca="false">IF(AND(D86&lt;0.75),"setosa",IF(AND(D86&lt;1.75,A86&gt;=6.25,D86&gt;=0.75),"versicolor",IF(AND(D86&gt;=1.75,A86&gt;=6.25,D86&gt;=0.75),"virginica",IF(AND(D86&lt;1.6,C86&lt;4.75,A86&lt;6.25,D86&gt;=0.75),"versicolor",IF(AND(D86&gt;=1.6,C86&lt;4.75,A86&lt;6.25,D86&gt;=0.75),"virginica",IF(AND(G86&lt;6.998,C86&gt;=4.75,A86&lt;6.25,D86&gt;=0.75),"virginica",IF(AND(A86&lt;6.05,G86&gt;=6.998,C86&gt;=4.75,A86&lt;6.25,D86&gt;=0.75),"versicolor",IF(AND(A86&gt;=6.05,G86&gt;=6.998,C86&gt;=4.75,A86&lt;6.25,D86&gt;=0.75),"virginica","shouldnthappen"))))))))</f>
        <v>setosa</v>
      </c>
      <c r="S86" s="1" t="str">
        <f aca="false">IF(AND(B86&gt;=3.05,A86&lt;5.45),"setosa",IF(AND(C86&lt;2.2,B86&lt;3.05,A86&lt;5.45),"setosa",IF(AND(C86&gt;=2.2,B86&lt;3.05,A86&lt;5.45),"versicolor",IF(AND(B86&lt;3.7,C86&lt;4.8,A86&gt;=5.45),"versicolor",IF(AND(B86&gt;=3.7,C86&lt;4.8,A86&gt;=5.45),"setosa",IF(AND(G86&lt;13.757,C86&lt;5.05,C86&gt;=4.8,A86&gt;=5.45),"virginica",IF(AND(G86&gt;=13.757,C86&lt;5.05,C86&gt;=4.8,A86&gt;=5.45),"versicolor",IF(AND(C86&gt;=5.15,C86&gt;=5.05,C86&gt;=4.8,A86&gt;=5.45),"virginica",IF(AND(A86&lt;5.95,C86&lt;5.15,C86&gt;=5.05,C86&gt;=4.8,A86&gt;=5.45),"virginica",IF(AND(D86&gt;=1.8,A86&gt;=5.95,C86&lt;5.15,C86&gt;=5.05,C86&gt;=4.8,A86&gt;=5.45),"virginica",IF(AND(B86&lt;2.75,D86&lt;1.8,A86&gt;=5.95,C86&lt;5.15,C86&gt;=5.05,C86&gt;=4.8,A86&gt;=5.45),"versicolor",IF(AND(B86&gt;=2.75,D86&lt;1.8,A86&gt;=5.95,C86&lt;5.15,C86&gt;=5.05,C86&gt;=4.8,A86&gt;=5.45),"virginica","shouldnthappen"))))))))))))</f>
        <v>setosa</v>
      </c>
      <c r="T86" s="1" t="str">
        <f aca="false">IF(AND(C86&lt;2.6),"setosa",IF(AND(D86&lt;1.65,C86&lt;4.75,C86&gt;=2.6),"versicolor",IF(AND(D86&gt;=1.65,C86&lt;4.75,C86&gt;=2.6),"virginica",IF(AND(G86&gt;=8.494,A86&lt;6.6,C86&gt;=4.75,C86&gt;=2.6),"virginica",IF(AND(C86&lt;5.2,A86&gt;=6.6,C86&gt;=4.75,C86&gt;=2.6),"versicolor",IF(AND(C86&gt;=5.2,A86&gt;=6.6,C86&gt;=4.75,C86&gt;=2.6),"virginica",IF(AND(A86&lt;5.95,G86&lt;8.494,A86&lt;6.6,C86&gt;=4.75,C86&gt;=2.6),"virginica",IF(AND(A86&gt;=5.95,G86&lt;8.494,A86&lt;6.6,C86&gt;=4.75,C86&gt;=2.6),"versicolor","shouldnthappen"))))))))</f>
        <v>setosa</v>
      </c>
      <c r="U86" s="1" t="str">
        <f aca="false">IF(AND(C86&lt;3.65,B86&gt;=3.35),"setosa",IF(AND(C86&gt;=3.65,B86&gt;=3.35),"virginica",IF(AND(C86&lt;2.35,A86&lt;6.25,B86&lt;3.35),"setosa",IF(AND(C86&lt;4.85,A86&gt;=6.25,B86&lt;3.35),"versicolor",IF(AND(G86&gt;=15.426,C86&gt;=2.35,A86&lt;6.25,B86&lt;3.35),"virginica",IF(AND(D86&gt;=1.55,C86&gt;=4.85,A86&gt;=6.25,B86&lt;3.35),"virginica",IF(AND(D86&lt;1.8,G86&lt;15.426,C86&gt;=2.35,A86&lt;6.25,B86&lt;3.35),"versicolor",IF(AND(D86&gt;=1.8,G86&lt;15.426,C86&gt;=2.35,A86&lt;6.25,B86&lt;3.35),"virginica",IF(AND(B86&lt;2.95,D86&lt;1.55,C86&gt;=4.85,A86&gt;=6.25,B86&lt;3.35),"virginica",IF(AND(B86&gt;=2.95,D86&lt;1.55,C86&gt;=4.85,A86&gt;=6.25,B86&lt;3.35),"versicolor","shouldnthappen"))))))))))</f>
        <v>setosa</v>
      </c>
      <c r="V86" s="1" t="str">
        <f aca="false">IF(AND(C86&lt;2.6),"setosa",IF(AND(C86&gt;=4.85,C86&gt;=2.6),"virginica",IF(AND(F86&gt;=0.9,C86&lt;4.85,C86&gt;=2.6),"virginica",IF(AND(G86&lt;5.656,F86&lt;0.9,C86&lt;4.85,C86&gt;=2.6),"virginica",IF(AND(G86&gt;=5.656,F86&lt;0.9,C86&lt;4.85,C86&gt;=2.6),"versicolor","shouldnthappen")))))</f>
        <v>setosa</v>
      </c>
      <c r="W86" s="1" t="str">
        <f aca="false">IF(AND(D86&gt;=1.75,G86&gt;=13.795),"virginica",IF(AND(D86&gt;=1.5,G86&gt;=12.335,G86&lt;13.795),"virginica",IF(AND(C86&lt;2.45,C86&lt;4.85,G86&lt;12.335,G86&lt;13.795),"setosa",IF(AND(C86&gt;=2.45,C86&lt;4.85,G86&lt;12.335,G86&lt;13.795),"versicolor",IF(AND(D86&gt;=1.7,C86&gt;=4.85,G86&lt;12.335,G86&lt;13.795),"virginica",IF(AND(B86&gt;=3.25,D86&lt;1.5,G86&gt;=12.335,G86&lt;13.795),"setosa",IF(AND(D86&lt;1,F86&lt;0.255,D86&lt;1.75,G86&gt;=13.795),"setosa",IF(AND(D86&gt;=1,F86&lt;0.255,D86&lt;1.75,G86&gt;=13.795),"versicolor",IF(AND(A86&lt;5.4,F86&gt;=0.255,D86&lt;1.75,G86&gt;=13.795),"setosa",IF(AND(A86&gt;=5.4,F86&gt;=0.255,D86&lt;1.75,G86&gt;=13.795),"versicolor",IF(AND(A86&lt;6.15,D86&lt;1.7,C86&gt;=4.85,G86&lt;12.335,G86&lt;13.795),"versicolor",IF(AND(A86&gt;=6.15,D86&lt;1.7,C86&gt;=4.85,G86&lt;12.335,G86&lt;13.795),"virginica",IF(AND(C86&lt;5,B86&lt;3.25,D86&lt;1.5,G86&gt;=12.335,G86&lt;13.795),"versicolor",IF(AND(C86&gt;=5,B86&lt;3.25,D86&lt;1.5,G86&gt;=12.335,G86&lt;13.795),"virginica","shouldnthappen"))))))))))))))</f>
        <v>setosa</v>
      </c>
      <c r="X86" s="1" t="str">
        <f aca="false">IF(AND(C86&lt;2.5,A86&lt;5.55),"setosa",IF(AND(F86&lt;0.096,A86&gt;=5.55),"virginica",IF(AND(D86&lt;1.6,C86&gt;=2.5,A86&lt;5.55),"versicolor",IF(AND(D86&gt;=1.6,C86&gt;=2.5,A86&lt;5.55),"virginica",IF(AND(F86&gt;=0.156,C86&lt;4.75,F86&gt;=0.096,A86&gt;=5.55),"versicolor",IF(AND(D86&gt;=1.75,C86&gt;=4.75,F86&gt;=0.096,A86&gt;=5.55),"virginica",IF(AND(B86&lt;3.3,F86&lt;0.156,C86&lt;4.75,F86&gt;=0.096,A86&gt;=5.55),"versicolor",IF(AND(B86&gt;=3.3,F86&lt;0.156,C86&lt;4.75,F86&gt;=0.096,A86&gt;=5.55),"setosa",IF(AND(B86&lt;2.45,A86&lt;6.05,D86&lt;1.75,C86&gt;=4.75,F86&gt;=0.096,A86&gt;=5.55),"virginica",IF(AND(B86&gt;=2.45,A86&lt;6.05,D86&lt;1.75,C86&gt;=4.75,F86&gt;=0.096,A86&gt;=5.55),"versicolor",IF(AND(F86&lt;0.205,A86&gt;=6.05,D86&lt;1.75,C86&gt;=4.75,F86&gt;=0.096,A86&gt;=5.55),"versicolor",IF(AND(F86&gt;=0.205,A86&gt;=6.05,D86&lt;1.75,C86&gt;=4.75,F86&gt;=0.096,A86&gt;=5.55),"virginica","shouldnthappen"))))))))))))</f>
        <v>setosa</v>
      </c>
      <c r="Y86" s="1" t="str">
        <f aca="false">IF(AND(C86&lt;2.35,A86&lt;5.55),"setosa",IF(AND(C86&gt;=5.05,A86&gt;=5.55),"virginica",IF(AND(D86&lt;1.6,C86&gt;=2.35,A86&lt;5.55),"versicolor",IF(AND(D86&gt;=1.6,C86&gt;=2.35,A86&lt;5.55),"virginica",IF(AND(D86&gt;=1.75,C86&lt;5.05,A86&gt;=5.55),"virginica",IF(AND(B86&gt;=3.55,D86&lt;1.75,C86&lt;5.05,A86&gt;=5.55),"setosa",IF(AND(G86&lt;6.3,B86&lt;3.55,D86&lt;1.75,C86&lt;5.05,A86&gt;=5.55),"virginica",IF(AND(G86&gt;=6.3,B86&lt;3.55,D86&lt;1.75,C86&lt;5.05,A86&gt;=5.55),"versicolor","shouldnthappen"))))))))</f>
        <v>setosa</v>
      </c>
      <c r="Z86" s="1" t="str">
        <f aca="false">IF(AND(D86&lt;0.75),"setosa",IF(AND(B86&gt;=2.55,C86&lt;4.85,D86&gt;=0.75),"versicolor",IF(AND(D86&gt;=1.7,C86&gt;=4.85,D86&gt;=0.75),"virginica",IF(AND(D86&lt;1.6,B86&lt;2.55,C86&lt;4.85,D86&gt;=0.75),"versicolor",IF(AND(D86&gt;=1.6,B86&lt;2.55,C86&lt;4.85,D86&gt;=0.75),"virginica",IF(AND(B86&lt;2.65,D86&lt;1.7,C86&gt;=4.85,D86&gt;=0.75),"virginica",IF(AND(F86&lt;0.325,B86&gt;=2.65,D86&lt;1.7,C86&gt;=4.85,D86&gt;=0.75),"virginica",IF(AND(G86&lt;10.717,F86&gt;=0.325,B86&gt;=2.65,D86&lt;1.7,C86&gt;=4.85,D86&gt;=0.75),"versicolor",IF(AND(G86&gt;=10.717,F86&gt;=0.325,B86&gt;=2.65,D86&lt;1.7,C86&gt;=4.85,D86&gt;=0.75),"virginica","shouldnthappen")))))))))</f>
        <v>setosa</v>
      </c>
      <c r="AA86" s="1" t="str">
        <f aca="false">IF(AND(D86&lt;0.75),"setosa",IF(AND(D86&gt;=1.75,D86&gt;=0.75),"virginica",IF(AND(F86&gt;=0.455,D86&lt;1.75,D86&gt;=0.75),"versicolor",IF(AND(D86&lt;1.45,F86&lt;0.455,D86&lt;1.75,D86&gt;=0.75),"versicolor",IF(AND(F86&lt;0.247,D86&gt;=1.45,F86&lt;0.455,D86&lt;1.75,D86&gt;=0.75),"versicolor",IF(AND(F86&gt;=0.247,D86&gt;=1.45,F86&lt;0.455,D86&lt;1.75,D86&gt;=0.75),"virginica","shouldnthappen"))))))</f>
        <v>setosa</v>
      </c>
      <c r="AB86" s="1" t="str">
        <f aca="false">IF(AND(F86&gt;=0.221,B86&gt;=3.35),"setosa",IF(AND(A86&lt;5.3,F86&gt;=0.683,B86&lt;3.35),"setosa",IF(AND(A86&lt;6.45,F86&lt;0.221,B86&gt;=3.35),"setosa",IF(AND(A86&gt;=6.45,F86&lt;0.221,B86&gt;=3.35),"virginica",IF(AND(G86&lt;6.3,A86&lt;6.25,F86&lt;0.683,B86&lt;3.35),"virginica",IF(AND(G86&lt;13.795,A86&gt;=6.25,F86&lt;0.683,B86&lt;3.35),"virginica",IF(AND(D86&lt;1.65,A86&gt;=5.3,F86&gt;=0.683,B86&lt;3.35),"versicolor",IF(AND(D86&gt;=1.65,A86&gt;=5.3,F86&gt;=0.683,B86&lt;3.35),"virginica",IF(AND(D86&lt;0.6,G86&gt;=6.3,A86&lt;6.25,F86&lt;0.683,B86&lt;3.35),"setosa",IF(AND(D86&lt;1.7,G86&gt;=13.795,A86&gt;=6.25,F86&lt;0.683,B86&lt;3.35),"versicolor",IF(AND(D86&gt;=1.7,G86&gt;=13.795,A86&gt;=6.25,F86&lt;0.683,B86&lt;3.35),"virginica",IF(AND(C86&gt;=5.35,D86&gt;=0.6,G86&gt;=6.3,A86&lt;6.25,F86&lt;0.683,B86&lt;3.35),"virginica",IF(AND(D86&lt;1.75,C86&lt;5.35,D86&gt;=0.6,G86&gt;=6.3,A86&lt;6.25,F86&lt;0.683,B86&lt;3.35),"versicolor",IF(AND(D86&gt;=1.75,C86&lt;5.35,D86&gt;=0.6,G86&gt;=6.3,A86&lt;6.25,F86&lt;0.683,B86&lt;3.35),"virginica","shouldnthappen"))))))))))))))</f>
        <v>setosa</v>
      </c>
      <c r="AC86" s="1" t="str">
        <f aca="false">IF(AND(B86&gt;=3.3),"setosa",IF(AND(C86&lt;2.45,D86&lt;1.55,B86&lt;3.3),"setosa",IF(AND(F86&gt;=0.211,D86&gt;=1.55,B86&lt;3.3),"virginica",IF(AND(C86&lt;4.9,C86&gt;=2.45,D86&lt;1.55,B86&lt;3.3),"versicolor",IF(AND(C86&gt;=4.9,C86&gt;=2.45,D86&lt;1.55,B86&lt;3.3),"virginica",IF(AND(F86&lt;0.138,F86&lt;0.211,D86&gt;=1.55,B86&lt;3.3),"virginica",IF(AND(F86&gt;=0.138,F86&lt;0.211,D86&gt;=1.55,B86&lt;3.3),"versicolor","shouldnthappen")))))))</f>
        <v>setosa</v>
      </c>
      <c r="AD86" s="1" t="str">
        <f aca="false">IF(AND(D86&gt;=1.75),"virginica",IF(AND(D86&lt;0.75,D86&lt;1.75),"setosa",IF(AND(D86&lt;1.35,D86&gt;=0.75,D86&lt;1.75),"versicolor",IF(AND(B86&lt;2.6,C86&lt;4.85,D86&gt;=1.35,D86&gt;=0.75,D86&lt;1.75),"virginica",IF(AND(B86&gt;=2.6,C86&lt;4.85,D86&gt;=1.35,D86&gt;=0.75,D86&lt;1.75),"versicolor",IF(AND(A86&lt;6.4,C86&gt;=4.85,D86&gt;=1.35,D86&gt;=0.75,D86&lt;1.75),"virginica",IF(AND(A86&gt;=6.4,C86&gt;=4.85,D86&gt;=1.35,D86&gt;=0.75,D86&lt;1.75),"versicolor","shouldnthappen")))))))</f>
        <v>setosa</v>
      </c>
      <c r="AE86" s="1" t="str">
        <f aca="false">IF(AND(C86&lt;2.45),"setosa",IF(AND(F86&lt;0.07,C86&gt;=2.45),"virginica",IF(AND(A86&gt;=5,C86&lt;4.75,F86&gt;=0.07,C86&gt;=2.45),"versicolor",IF(AND(F86&lt;0.182,C86&gt;=4.75,F86&gt;=0.07,C86&gt;=2.45),"versicolor",IF(AND(B86&lt;2.45,A86&lt;5,C86&lt;4.75,F86&gt;=0.07,C86&gt;=2.45),"versicolor",IF(AND(B86&gt;=2.45,A86&lt;5,C86&lt;4.75,F86&gt;=0.07,C86&gt;=2.45),"virginica",IF(AND(F86&gt;=0.468,F86&gt;=0.182,C86&gt;=4.75,F86&gt;=0.07,C86&gt;=2.45),"virginica",IF(AND(A86&gt;=6.85,F86&lt;0.468,F86&gt;=0.182,C86&gt;=4.75,F86&gt;=0.07,C86&gt;=2.45),"virginica",IF(AND(B86&lt;2.6,A86&lt;6.85,F86&lt;0.468,F86&gt;=0.182,C86&gt;=4.75,F86&gt;=0.07,C86&gt;=2.45),"virginica",IF(AND(B86&gt;=2.6,A86&lt;6.85,F86&lt;0.468,F86&gt;=0.182,C86&gt;=4.75,F86&gt;=0.07,C86&gt;=2.45),"versicolor","shouldnthappen"))))))))))</f>
        <v>setosa</v>
      </c>
      <c r="AF86" s="1" t="str">
        <f aca="false">IF(AND(D86&lt;0.75,A86&lt;5.45),"setosa",IF(AND(D86&gt;=1.75,A86&gt;=5.45),"virginica",IF(AND(G86&lt;6.094,D86&gt;=0.75,A86&lt;5.45),"virginica",IF(AND(G86&gt;=6.094,D86&gt;=0.75,A86&lt;5.45),"versicolor",IF(AND(C86&lt;2.75,D86&lt;1.75,A86&gt;=5.45),"setosa",IF(AND(D86&lt;1.45,C86&gt;=2.75,D86&lt;1.75,A86&gt;=5.45),"versicolor",IF(AND(B86&lt;2.75,D86&gt;=1.45,C86&gt;=2.75,D86&lt;1.75,A86&gt;=5.45),"versicolor",IF(AND(C86&lt;5.05,B86&gt;=2.75,D86&gt;=1.45,C86&gt;=2.75,D86&lt;1.75,A86&gt;=5.45),"versicolor",IF(AND(C86&gt;=5.05,B86&gt;=2.75,D86&gt;=1.45,C86&gt;=2.75,D86&lt;1.75,A86&gt;=5.45),"virginica","shouldnthappen")))))))))</f>
        <v>setosa</v>
      </c>
      <c r="AG86" s="1" t="str">
        <f aca="false">IF(AND(D86&lt;0.65,G86&lt;8.868,A86&lt;5.3),"setosa",IF(AND(C86&lt;2.6,G86&gt;=8.868,A86&lt;5.3),"setosa",IF(AND(C86&gt;=2.6,G86&gt;=8.868,A86&lt;5.3),"versicolor",IF(AND(C86&gt;=4.95,D86&lt;1.55,A86&gt;=5.3),"virginica",IF(AND(G86&lt;13.795,D86&gt;=1.55,A86&gt;=5.3),"virginica",IF(AND(C86&lt;3.75,D86&gt;=0.65,G86&lt;8.868,A86&lt;5.3),"versicolor",IF(AND(C86&gt;=3.75,D86&gt;=0.65,G86&lt;8.868,A86&lt;5.3),"virginica",IF(AND(C86&lt;2.6,C86&lt;4.95,D86&lt;1.55,A86&gt;=5.3),"setosa",IF(AND(C86&gt;=2.6,C86&lt;4.95,D86&lt;1.55,A86&gt;=5.3),"versicolor",IF(AND(C86&lt;4.75,G86&gt;=13.795,D86&gt;=1.55,A86&gt;=5.3),"versicolor",IF(AND(C86&gt;=4.75,G86&gt;=13.795,D86&gt;=1.55,A86&gt;=5.3),"virginica","shouldnthappen")))))))))))</f>
        <v>setosa</v>
      </c>
      <c r="AH86" s="1" t="str">
        <f aca="false">IF(AND(D86&lt;0.75),"setosa",IF(AND(C86&lt;4.75,D86&gt;=0.75),"versicolor",IF(AND(G86&lt;13.757,C86&gt;=4.75,D86&gt;=0.75),"virginica",IF(AND(B86&lt;3.05,G86&gt;=13.757,C86&gt;=4.75,D86&gt;=0.75),"virginica",IF(AND(A86&lt;6.65,B86&gt;=3.05,G86&gt;=13.757,C86&gt;=4.75,D86&gt;=0.75),"virginica",IF(AND(A86&gt;=6.65,B86&gt;=3.05,G86&gt;=13.757,C86&gt;=4.75,D86&gt;=0.75),"versicolor","shouldnthappen"))))))</f>
        <v>setosa</v>
      </c>
      <c r="AI86" s="1" t="str">
        <f aca="false">IF(AND(D86&lt;0.7),"setosa",IF(AND(C86&lt;4.75,D86&gt;=0.7),"versicolor",IF(AND(A86&lt;6.6,F86&lt;0.482,C86&gt;=4.75,D86&gt;=0.7),"virginica",IF(AND(C86&gt;=4.95,F86&gt;=0.482,C86&gt;=4.75,D86&gt;=0.7),"virginica",IF(AND(D86&lt;1.9,A86&gt;=6.6,F86&lt;0.482,C86&gt;=4.75,D86&gt;=0.7),"versicolor",IF(AND(D86&gt;=1.9,A86&gt;=6.6,F86&lt;0.482,C86&gt;=4.75,D86&gt;=0.7),"virginica",IF(AND(F86&gt;=0.766,C86&lt;4.95,F86&gt;=0.482,C86&gt;=4.75,D86&gt;=0.7),"virginica",IF(AND(B86&lt;2.95,F86&lt;0.766,C86&lt;4.95,F86&gt;=0.482,C86&gt;=4.75,D86&gt;=0.7),"virginica",IF(AND(B86&gt;=2.95,F86&lt;0.766,C86&lt;4.95,F86&gt;=0.482,C86&gt;=4.75,D86&gt;=0.7),"versicolor","shouldnthappen")))))))))</f>
        <v>setosa</v>
      </c>
      <c r="AJ86" s="1" t="str">
        <f aca="false">IF(AND(C86&lt;2.45,C86&lt;4.75),"setosa",IF(AND(D86&gt;=1.65,C86&gt;=4.75),"virginica",IF(AND(A86&lt;4.95,C86&gt;=2.45,C86&lt;4.75),"virginica",IF(AND(A86&gt;=4.95,C86&gt;=2.45,C86&lt;4.75),"versicolor",IF(AND(B86&lt;2.95,D86&lt;1.65,C86&gt;=4.75),"virginica",IF(AND(B86&gt;=2.95,D86&lt;1.65,C86&gt;=4.75),"versicolor","shouldnthappen"))))))</f>
        <v>setosa</v>
      </c>
      <c r="AK86" s="1" t="str">
        <f aca="false">IF(AND(D86&lt;0.75,A86&lt;5.45),"setosa",IF(AND(B86&lt;2.45,D86&gt;=0.75,A86&lt;5.45),"versicolor",IF(AND(A86&gt;=5.55,C86&lt;4.75,A86&gt;=5.45),"versicolor",IF(AND(C86&gt;=5.15,C86&gt;=4.75,A86&gt;=5.45),"virginica",IF(AND(G86&lt;6.094,B86&gt;=2.45,D86&gt;=0.75,A86&lt;5.45),"virginica",IF(AND(G86&gt;=6.094,B86&gt;=2.45,D86&gt;=0.75,A86&lt;5.45),"versicolor",IF(AND(D86&lt;0.6,A86&lt;5.55,C86&lt;4.75,A86&gt;=5.45),"setosa",IF(AND(D86&gt;=0.6,A86&lt;5.55,C86&lt;4.75,A86&gt;=5.45),"versicolor",IF(AND(C86&lt;4.95,C86&lt;5.15,C86&gt;=4.75,A86&gt;=5.45),"virginica",IF(AND(G86&lt;12.627,C86&lt;5.05,C86&gt;=4.95,C86&lt;5.15,C86&gt;=4.75,A86&gt;=5.45),"virginica",IF(AND(G86&gt;=12.627,C86&lt;5.05,C86&gt;=4.95,C86&lt;5.15,C86&gt;=4.75,A86&gt;=5.45),"versicolor",IF(AND(D86&lt;1.7,C86&gt;=5.05,C86&gt;=4.95,C86&lt;5.15,C86&gt;=4.75,A86&gt;=5.45),"versicolor",IF(AND(D86&gt;=1.7,C86&gt;=5.05,C86&gt;=4.95,C86&lt;5.15,C86&gt;=4.75,A86&gt;=5.45),"virginica","shouldnthappen")))))))))))))</f>
        <v>setosa</v>
      </c>
      <c r="AL86" s="1" t="str">
        <f aca="false">IF(AND(B86&lt;2.45,B86&lt;3.15),"versicolor",IF(AND(D86&lt;0.95,G86&lt;15.141,B86&gt;=3.15),"setosa",IF(AND(G86&lt;15.429,G86&gt;=15.141,B86&gt;=3.15),"versicolor",IF(AND(G86&gt;=15.429,G86&gt;=15.141,B86&gt;=3.15),"virginica",IF(AND(C86&lt;2.3,C86&lt;4.75,B86&gt;=2.45,B86&lt;3.15),"setosa",IF(AND(G86&gt;=16.072,C86&gt;=4.75,B86&gt;=2.45,B86&lt;3.15),"versicolor",IF(AND(G86&lt;11.833,D86&gt;=0.95,G86&lt;15.141,B86&gt;=3.15),"virginica",IF(AND(A86&lt;5,C86&gt;=2.3,C86&lt;4.75,B86&gt;=2.45,B86&lt;3.15),"virginica",IF(AND(A86&gt;=5,C86&gt;=2.3,C86&lt;4.75,B86&gt;=2.45,B86&lt;3.15),"versicolor",IF(AND(G86&lt;14.342,G86&gt;=11.833,D86&gt;=0.95,G86&lt;15.141,B86&gt;=3.15),"versicolor",IF(AND(G86&gt;=14.342,G86&gt;=11.833,D86&gt;=0.95,G86&lt;15.141,B86&gt;=3.15),"virginica",IF(AND(G86&lt;13.757,F86&gt;=0.741,G86&lt;16.072,C86&gt;=4.75,B86&gt;=2.45,B86&lt;3.15),"virginica",IF(AND(F86&gt;=0.546,A86&lt;6.15,F86&lt;0.741,G86&lt;16.072,C86&gt;=4.75,B86&gt;=2.45,B86&lt;3.15),"virginica",IF(AND(D86&gt;=1.75,A86&gt;=6.15,F86&lt;0.741,G86&lt;16.072,C86&gt;=4.75,B86&gt;=2.45,B86&lt;3.15),"virginica",IF(AND(C86&lt;4.85,G86&gt;=13.757,F86&gt;=0.741,G86&lt;16.072,C86&gt;=4.75,B86&gt;=2.45,B86&lt;3.15),"virginica",IF(AND(C86&gt;=4.85,G86&gt;=13.757,F86&gt;=0.741,G86&lt;16.072,C86&gt;=4.75,B86&gt;=2.45,B86&lt;3.15),"versicolor",IF(AND(F86&lt;0.331,F86&lt;0.546,A86&lt;6.15,F86&lt;0.741,G86&lt;16.072,C86&gt;=4.75,B86&gt;=2.45,B86&lt;3.15),"virginica",IF(AND(F86&gt;=0.331,F86&lt;0.546,A86&lt;6.15,F86&lt;0.741,G86&lt;16.072,C86&gt;=4.75,B86&gt;=2.45,B86&lt;3.15),"versicolor",IF(AND(G86&lt;10.661,D86&lt;1.75,A86&gt;=6.15,F86&lt;0.741,G86&lt;16.072,C86&gt;=4.75,B86&gt;=2.45,B86&lt;3.15),"virginica",IF(AND(G86&gt;=10.661,D86&lt;1.75,A86&gt;=6.15,F86&lt;0.741,G86&lt;16.072,C86&gt;=4.75,B86&gt;=2.45,B86&lt;3.15),"versicolor","shouldnthappen"))))))))))))))))))))</f>
        <v>setosa</v>
      </c>
      <c r="AM86" s="1" t="str">
        <f aca="false">IF(AND(D86&lt;1.35,F86&gt;=0.917),"setosa",IF(AND(D86&gt;=1.35,F86&gt;=0.917),"virginica",IF(AND(D86&lt;0.75,D86&lt;1.55,F86&lt;0.917),"setosa",IF(AND(C86&gt;=4.8,D86&gt;=1.55,F86&lt;0.917),"virginica",IF(AND(A86&lt;5.95,D86&gt;=0.75,D86&lt;1.55,F86&lt;0.917),"versicolor",IF(AND(F86&lt;0.473,C86&lt;4.8,D86&gt;=1.55,F86&lt;0.917),"virginica",IF(AND(F86&gt;=0.473,C86&lt;4.8,D86&gt;=1.55,F86&lt;0.917),"versicolor",IF(AND(C86&lt;4.95,A86&gt;=5.95,D86&gt;=0.75,D86&lt;1.55,F86&lt;0.917),"versicolor",IF(AND(C86&gt;=4.95,A86&gt;=5.95,D86&gt;=0.75,D86&lt;1.55,F86&lt;0.917),"virginica","shouldnthappen")))))))))</f>
        <v>setosa</v>
      </c>
      <c r="AN86" s="1" t="str">
        <f aca="false">IF(AND(D86&lt;0.75,A86&lt;5.45),"setosa",IF(AND(D86&lt;1.55,D86&gt;=0.75,A86&lt;5.45),"versicolor",IF(AND(D86&gt;=1.55,D86&gt;=0.75,A86&lt;5.45),"virginica",IF(AND(A86&gt;=5.75,C86&lt;4.75,A86&gt;=5.45),"versicolor",IF(AND(F86&lt;0.361,C86&gt;=4.75,A86&gt;=5.45),"virginica",IF(AND(C86&lt;2.6,A86&lt;5.75,C86&lt;4.75,A86&gt;=5.45),"setosa",IF(AND(C86&gt;=2.6,A86&lt;5.75,C86&lt;4.75,A86&gt;=5.45),"versicolor",IF(AND(D86&gt;=1.7,F86&gt;=0.361,C86&gt;=4.75,A86&gt;=5.45),"virginica",IF(AND(B86&lt;2.65,D86&lt;1.7,F86&gt;=0.361,C86&gt;=4.75,A86&gt;=5.45),"virginica",IF(AND(A86&lt;7.05,B86&gt;=2.65,D86&lt;1.7,F86&gt;=0.361,C86&gt;=4.75,A86&gt;=5.45),"versicolor",IF(AND(A86&gt;=7.05,B86&gt;=2.65,D86&lt;1.7,F86&gt;=0.361,C86&gt;=4.75,A86&gt;=5.45),"virginica","shouldnthappen")))))))))))</f>
        <v>setosa</v>
      </c>
      <c r="AO86" s="1" t="str">
        <f aca="false">IF(AND(D86&lt;0.7),"setosa",IF(AND(A86&lt;4.95,C86&lt;4.85,D86&gt;=0.7),"virginica",IF(AND(A86&gt;=4.95,C86&lt;4.85,D86&gt;=0.7),"versicolor",IF(AND(D86&gt;=1.7,C86&gt;=4.85,D86&gt;=0.7),"virginica",IF(AND(F86&lt;0.325,D86&lt;1.7,C86&gt;=4.85,D86&gt;=0.7),"virginica",IF(AND(D86&lt;1.55,F86&gt;=0.325,D86&lt;1.7,C86&gt;=4.85,D86&gt;=0.7),"virginica",IF(AND(D86&gt;=1.55,F86&gt;=0.325,D86&lt;1.7,C86&gt;=4.85,D86&gt;=0.7),"versicolor","shouldnthappen")))))))</f>
        <v>setosa</v>
      </c>
      <c r="AP86" s="1" t="str">
        <f aca="false">IF(AND(D86&lt;0.75),"setosa",IF(AND(C86&lt;4.85,D86&gt;=0.75),"versicolor",IF(AND(G86&gt;=8.277,C86&gt;=4.85,D86&gt;=0.75),"virginica",IF(AND(F86&gt;=0.633,G86&lt;8.277,C86&gt;=4.85,D86&gt;=0.75),"virginica",IF(AND(G86&lt;7.61,F86&lt;0.633,G86&lt;8.277,C86&gt;=4.85,D86&gt;=0.75),"virginica",IF(AND(G86&gt;=7.61,F86&lt;0.633,G86&lt;8.277,C86&gt;=4.85,D86&gt;=0.75),"versicolor","shouldnthappen"))))))</f>
        <v>setosa</v>
      </c>
      <c r="AQ86" s="1" t="str">
        <f aca="false">IF(AND(C86&lt;2.65,A86&gt;=5.45,C86&lt;4.75),"setosa",IF(AND(C86&gt;=2.65,A86&gt;=5.45,C86&lt;4.75),"versicolor",IF(AND(B86&lt;2.9,C86&lt;4.85,C86&gt;=4.75),"versicolor",IF(AND(B86&gt;=2.9,C86&lt;4.85,C86&gt;=4.75),"virginica",IF(AND(D86&lt;1.7,C86&gt;=4.85,C86&gt;=4.75),"versicolor",IF(AND(D86&gt;=1.7,C86&gt;=4.85,C86&gt;=4.75),"virginica",IF(AND(C86&lt;2.45,G86&lt;14.126,A86&lt;5.45,C86&lt;4.75),"setosa",IF(AND(C86&gt;=2.45,G86&lt;14.126,A86&lt;5.45,C86&lt;4.75),"versicolor",IF(AND(C86&lt;2.4,G86&gt;=14.126,A86&lt;5.45,C86&lt;4.75),"setosa",IF(AND(C86&gt;=2.4,G86&gt;=14.126,A86&lt;5.45,C86&lt;4.75),"versicolor","shouldnthappen"))))))))))</f>
        <v>setosa</v>
      </c>
      <c r="AR86" s="1" t="str">
        <f aca="false">IF(AND(C86&lt;2.45,C86&lt;4.85),"setosa",IF(AND(C86&gt;=5.15,C86&gt;=4.85),"virginica",IF(AND(A86&gt;=4.95,C86&gt;=2.45,C86&lt;4.85),"versicolor",IF(AND(D86&lt;1.35,A86&lt;4.95,C86&gt;=2.45,C86&lt;4.85),"versicolor",IF(AND(D86&gt;=1.35,A86&lt;4.95,C86&gt;=2.45,C86&lt;4.85),"virginica",IF(AND(F86&lt;0.35,G86&lt;12.751,C86&lt;5.15,C86&gt;=4.85),"virginica",IF(AND(A86&lt;6.5,G86&gt;=12.751,C86&lt;5.15,C86&gt;=4.85),"virginica",IF(AND(A86&gt;=6.5,G86&gt;=12.751,C86&lt;5.15,C86&gt;=4.85),"versicolor",IF(AND(B86&gt;=2.75,F86&gt;=0.35,G86&lt;12.751,C86&lt;5.15,C86&gt;=4.85),"virginica",IF(AND(C86&lt;5.05,B86&lt;2.75,F86&gt;=0.35,G86&lt;12.751,C86&lt;5.15,C86&gt;=4.85),"virginica",IF(AND(C86&gt;=5.05,B86&lt;2.75,F86&gt;=0.35,G86&lt;12.751,C86&lt;5.15,C86&gt;=4.85),"versicolor","shouldnthappen")))))))))))</f>
        <v>setosa</v>
      </c>
      <c r="AS86" s="1" t="str">
        <f aca="false">IF(AND(F86&gt;=0.9,B86&lt;3.05),"virginica",IF(AND(A86&lt;5.9,B86&gt;=3.05),"setosa",IF(AND(D86&lt;1.65,A86&gt;=5.9,B86&gt;=3.05),"versicolor",IF(AND(D86&gt;=1.65,A86&gt;=5.9,B86&gt;=3.05),"virginica",IF(AND(D86&gt;=1.75,C86&gt;=4.85,F86&lt;0.9,B86&lt;3.05),"virginica",IF(AND(C86&lt;2.2,B86&lt;2.95,C86&lt;4.85,F86&lt;0.9,B86&lt;3.05),"setosa",IF(AND(C86&gt;=2.2,B86&lt;2.95,C86&lt;4.85,F86&lt;0.9,B86&lt;3.05),"versicolor",IF(AND(C86&lt;2.8,B86&gt;=2.95,C86&lt;4.85,F86&lt;0.9,B86&lt;3.05),"setosa",IF(AND(C86&gt;=2.8,B86&gt;=2.95,C86&lt;4.85,F86&lt;0.9,B86&lt;3.05),"versicolor",IF(AND(G86&lt;13.879,D86&lt;1.75,C86&gt;=4.85,F86&lt;0.9,B86&lt;3.05),"virginica",IF(AND(G86&gt;=13.879,D86&lt;1.75,C86&gt;=4.85,F86&lt;0.9,B86&lt;3.05),"versicolor","shouldnthappen")))))))))))</f>
        <v>setosa</v>
      </c>
      <c r="AT86" s="1" t="str">
        <f aca="false">IF(AND(D86&lt;0.75),"setosa",IF(AND(D86&gt;=1.75,D86&gt;=0.75),"virginica",IF(AND(D86&lt;1.45,G86&lt;7.37,D86&lt;1.75,D86&gt;=0.75),"versicolor",IF(AND(D86&gt;=1.45,G86&lt;7.37,D86&lt;1.75,D86&gt;=0.75),"virginica",IF(AND(C86&lt;5.45,G86&gt;=7.37,D86&lt;1.75,D86&gt;=0.75),"versicolor",IF(AND(C86&gt;=5.45,G86&gt;=7.37,D86&lt;1.75,D86&gt;=0.75),"virginica","shouldnthappen"))))))</f>
        <v>setosa</v>
      </c>
      <c r="AU86" s="1" t="str">
        <f aca="false">IF(AND(D86&lt;0.7),"setosa",IF(AND(D86&gt;=1.7,A86&gt;=6.15,D86&gt;=0.7),"virginica",IF(AND(B86&gt;=2.55,C86&lt;4.75,A86&lt;6.15,D86&gt;=0.7),"versicolor",IF(AND(D86&gt;=1.7,C86&gt;=4.75,A86&lt;6.15,D86&gt;=0.7),"virginica",IF(AND(C86&lt;5.25,D86&lt;1.7,A86&gt;=6.15,D86&gt;=0.7),"versicolor",IF(AND(C86&gt;=5.25,D86&lt;1.7,A86&gt;=6.15,D86&gt;=0.7),"virginica",IF(AND(C86&lt;4.25,B86&lt;2.55,C86&lt;4.75,A86&lt;6.15,D86&gt;=0.7),"versicolor",IF(AND(C86&gt;=4.25,B86&lt;2.55,C86&lt;4.75,A86&lt;6.15,D86&gt;=0.7),"virginica",IF(AND(B86&lt;2.65,D86&lt;1.7,C86&gt;=4.75,A86&lt;6.15,D86&gt;=0.7),"virginica",IF(AND(B86&gt;=2.65,D86&lt;1.7,C86&gt;=4.75,A86&lt;6.15,D86&gt;=0.7),"versicolor","shouldnthappen"))))))))))</f>
        <v>setosa</v>
      </c>
      <c r="AV86" s="1" t="str">
        <f aca="false">IF(AND(D86&lt;0.75),"setosa",IF(AND(F86&gt;=0.899,D86&gt;=0.75),"virginica",IF(AND(D86&lt;1.65,A86&lt;6.05,F86&lt;0.899,D86&gt;=0.75),"versicolor",IF(AND(D86&gt;=1.65,A86&lt;6.05,F86&lt;0.899,D86&gt;=0.75),"virginica",IF(AND(C86&gt;=5.05,A86&gt;=6.05,F86&lt;0.899,D86&gt;=0.75),"virginica",IF(AND(G86&gt;=13.757,C86&lt;5.05,A86&gt;=6.05,F86&lt;0.899,D86&gt;=0.75),"versicolor",IF(AND(D86&lt;1.6,G86&lt;13.757,C86&lt;5.05,A86&gt;=6.05,F86&lt;0.899,D86&gt;=0.75),"versicolor",IF(AND(D86&gt;=1.6,G86&lt;13.757,C86&lt;5.05,A86&gt;=6.05,F86&lt;0.899,D86&gt;=0.75),"virginica","shouldnthappen"))))))))</f>
        <v>setosa</v>
      </c>
      <c r="AW86" s="1" t="str">
        <f aca="false">IF(AND(F86&lt;0.117,A86&gt;=5.55),"virginica",IF(AND(A86&gt;=5.2,G86&lt;6.086,A86&lt;5.55),"versicolor",IF(AND(D86&lt;0.7,G86&gt;=6.086,A86&lt;5.55),"setosa",IF(AND(D86&gt;=0.7,G86&gt;=6.086,A86&lt;5.55),"versicolor",IF(AND(A86&lt;4.75,A86&lt;5.2,G86&lt;6.086,A86&lt;5.55),"setosa",IF(AND(A86&gt;=4.75,A86&lt;5.2,G86&lt;6.086,A86&lt;5.55),"virginica",IF(AND(D86&gt;=1.65,C86&lt;4.95,F86&gt;=0.117,A86&gt;=5.55),"virginica",IF(AND(D86&gt;=1.75,C86&gt;=4.95,F86&gt;=0.117,A86&gt;=5.55),"virginica",IF(AND(C86&lt;2.6,D86&lt;1.65,C86&lt;4.95,F86&gt;=0.117,A86&gt;=5.55),"setosa",IF(AND(C86&gt;=2.6,D86&lt;1.65,C86&lt;4.95,F86&gt;=0.117,A86&gt;=5.55),"versicolor",IF(AND(D86&lt;1.55,D86&lt;1.75,C86&gt;=4.95,F86&gt;=0.117,A86&gt;=5.55),"virginica",IF(AND(A86&lt;6.95,D86&gt;=1.55,D86&lt;1.75,C86&gt;=4.95,F86&gt;=0.117,A86&gt;=5.55),"versicolor",IF(AND(A86&gt;=6.95,D86&gt;=1.55,D86&lt;1.75,C86&gt;=4.95,F86&gt;=0.117,A86&gt;=5.55),"virginica","shouldnthappen")))))))))))))</f>
        <v>setosa</v>
      </c>
      <c r="AX86" s="1" t="str">
        <f aca="false">IF(AND(D86&lt;0.75),"setosa",IF(AND(F86&lt;0.138,D86&gt;=0.75),"virginica",IF(AND(C86&lt;4.45,A86&lt;6.15,F86&gt;=0.138,D86&gt;=0.75),"versicolor",IF(AND(C86&gt;=5.05,A86&gt;=6.15,F86&gt;=0.138,D86&gt;=0.75),"virginica",IF(AND(B86&lt;2.65,C86&gt;=4.45,A86&lt;6.15,F86&gt;=0.138,D86&gt;=0.75),"virginica",IF(AND(A86&gt;=6.35,C86&lt;5.05,A86&gt;=6.15,F86&gt;=0.138,D86&gt;=0.75),"versicolor",IF(AND(A86&lt;5.65,B86&gt;=2.65,C86&gt;=4.45,A86&lt;6.15,F86&gt;=0.138,D86&gt;=0.75),"virginica",IF(AND(D86&lt;1.75,A86&lt;6.35,C86&lt;5.05,A86&gt;=6.15,F86&gt;=0.138,D86&gt;=0.75),"versicolor",IF(AND(D86&gt;=1.75,A86&lt;6.35,C86&lt;5.05,A86&gt;=6.15,F86&gt;=0.138,D86&gt;=0.75),"virginica",IF(AND(D86&lt;1.7,A86&gt;=5.65,B86&gt;=2.65,C86&gt;=4.45,A86&lt;6.15,F86&gt;=0.138,D86&gt;=0.75),"versicolor",IF(AND(D86&gt;=1.7,A86&gt;=5.65,B86&gt;=2.65,C86&gt;=4.45,A86&lt;6.15,F86&gt;=0.138,D86&gt;=0.75),"virginica","shouldnthappen")))))))))))</f>
        <v>setosa</v>
      </c>
      <c r="AY86" s="1" t="str">
        <f aca="false">IF(AND(D86&lt;0.75,A86&lt;5.55),"setosa",IF(AND(A86&lt;4.95,D86&gt;=0.75,A86&lt;5.55),"virginica",IF(AND(A86&gt;=4.95,D86&gt;=0.75,A86&lt;5.55),"versicolor",IF(AND(C86&lt;2.6,C86&lt;4.85,A86&gt;=5.55),"setosa",IF(AND(C86&gt;=2.6,C86&lt;4.85,A86&gt;=5.55),"versicolor",IF(AND(D86&gt;=1.75,C86&gt;=4.85,A86&gt;=5.55),"virginica",IF(AND(F86&lt;0.405,D86&lt;1.75,C86&gt;=4.85,A86&gt;=5.55),"versicolor",IF(AND(B86&lt;3.05,F86&gt;=0.405,D86&lt;1.75,C86&gt;=4.85,A86&gt;=5.55),"virginica",IF(AND(B86&gt;=3.05,F86&gt;=0.405,D86&lt;1.75,C86&gt;=4.85,A86&gt;=5.55),"versicolor","shouldnthappen")))))))))</f>
        <v>setosa</v>
      </c>
      <c r="AZ86" s="1" t="str">
        <f aca="false">IF(AND(D86&lt;0.75),"setosa",IF(AND(F86&lt;0.9,C86&lt;4.95,D86&gt;=0.75),"versicolor",IF(AND(F86&gt;=0.9,C86&lt;4.95,D86&gt;=0.75),"virginica",IF(AND(D86&gt;=1.7,C86&gt;=4.95,D86&gt;=0.75),"virginica",IF(AND(F86&lt;0.405,D86&lt;1.7,C86&gt;=4.95,D86&gt;=0.75),"versicolor",IF(AND(F86&gt;=0.405,D86&lt;1.7,C86&gt;=4.95,D86&gt;=0.75),"virginica","shouldnthappen"))))))</f>
        <v>setosa</v>
      </c>
      <c r="BA86" s="1" t="str">
        <f aca="false">IF(AND(D86&lt;0.75),"setosa",IF(AND(D86&gt;=1.7,C86&gt;=5.05,D86&gt;=0.75),"virginica",IF(AND(D86&lt;1.45,D86&lt;1.6,C86&lt;5.05,D86&gt;=0.75),"versicolor",IF(AND(A86&lt;5.8,D86&gt;=1.6,C86&lt;5.05,D86&gt;=0.75),"virginica",IF(AND(A86&gt;=5.8,D86&gt;=1.6,C86&lt;5.05,D86&gt;=0.75),"versicolor",IF(AND(F86&lt;0.417,D86&lt;1.7,C86&gt;=5.05,D86&gt;=0.75),"versicolor",IF(AND(F86&gt;=0.417,D86&lt;1.7,C86&gt;=5.05,D86&gt;=0.75),"virginica",IF(AND(A86&lt;5.95,D86&gt;=1.45,D86&lt;1.6,C86&lt;5.05,D86&gt;=0.75),"versicolor",IF(AND(G86&lt;10.618,A86&gt;=5.95,D86&gt;=1.45,D86&lt;1.6,C86&lt;5.05,D86&gt;=0.75),"virginica",IF(AND(G86&gt;=10.618,A86&gt;=5.95,D86&gt;=1.45,D86&lt;1.6,C86&lt;5.05,D86&gt;=0.75),"versicolor","shouldnthappen"))))))))))</f>
        <v>setosa</v>
      </c>
      <c r="BB86" s="1" t="str">
        <f aca="false">IF(AND(C86&lt;2.6),"setosa",IF(AND(D86&gt;=1.75,C86&gt;=2.6),"virginica",IF(AND(C86&gt;=5.45,D86&lt;1.75,C86&gt;=2.6),"virginica",IF(AND(F86&gt;=0.259,C86&lt;5.45,D86&lt;1.75,C86&gt;=2.6),"versicolor",IF(AND(C86&lt;5.05,F86&lt;0.259,C86&lt;5.45,D86&lt;1.75,C86&gt;=2.6),"versicolor",IF(AND(C86&gt;=5.05,F86&lt;0.259,C86&lt;5.45,D86&lt;1.75,C86&gt;=2.6),"virginica","shouldnthappen"))))))</f>
        <v>setosa</v>
      </c>
      <c r="BC86" s="1" t="str">
        <f aca="false">IF(AND(A86&lt;4.95,B86&lt;2.7,A86&lt;5.55),"virginica",IF(AND(A86&gt;=4.95,B86&lt;2.7,A86&lt;5.55),"versicolor",IF(AND(C86&lt;3.2,B86&gt;=2.7,A86&lt;5.55),"setosa",IF(AND(C86&gt;=3.2,B86&gt;=2.7,A86&lt;5.55),"versicolor",IF(AND(F86&gt;=0.85,A86&lt;6.15,A86&gt;=5.55),"virginica",IF(AND(D86&lt;1.45,A86&gt;=6.15,A86&gt;=5.55),"versicolor",IF(AND(C86&lt;4.8,F86&lt;0.85,A86&lt;6.15,A86&gt;=5.55),"versicolor",IF(AND(D86&gt;=1.7,D86&gt;=1.45,A86&gt;=6.15,A86&gt;=5.55),"virginica",IF(AND(G86&lt;9.333,C86&gt;=4.8,F86&lt;0.85,A86&lt;6.15,A86&gt;=5.55),"versicolor",IF(AND(G86&gt;=9.333,C86&gt;=4.8,F86&lt;0.85,A86&lt;6.15,A86&gt;=5.55),"virginica",IF(AND(C86&lt;4.9,D86&lt;1.7,D86&gt;=1.45,A86&gt;=6.15,A86&gt;=5.55),"versicolor",IF(AND(C86&gt;=4.9,D86&lt;1.7,D86&gt;=1.45,A86&gt;=6.15,A86&gt;=5.55),"virginica","shouldnthappen"))))))))))))</f>
        <v>setosa</v>
      </c>
      <c r="BD86" s="1" t="str">
        <f aca="false">IF(AND(C86&lt;2.35),"setosa",IF(AND(C86&lt;4.75,B86&lt;2.55,C86&gt;=2.35),"versicolor",IF(AND(C86&gt;=4.75,B86&lt;2.55,C86&gt;=2.35),"virginica",IF(AND(C86&lt;4.75,B86&gt;=2.55,C86&gt;=2.35),"versicolor",IF(AND(D86&gt;=1.75,C86&gt;=4.75,B86&gt;=2.55,C86&gt;=2.35),"virginica",IF(AND(A86&gt;=6.5,D86&lt;1.75,C86&gt;=4.75,B86&gt;=2.55,C86&gt;=2.35),"versicolor",IF(AND(A86&lt;6.05,A86&lt;6.5,D86&lt;1.75,C86&gt;=4.75,B86&gt;=2.55,C86&gt;=2.35),"versicolor",IF(AND(A86&gt;=6.05,A86&lt;6.5,D86&lt;1.75,C86&gt;=4.75,B86&gt;=2.55,C86&gt;=2.35),"virginica","shouldnthappen"))))))))</f>
        <v>setosa</v>
      </c>
      <c r="BE86" s="1" t="str">
        <f aca="false">IF(AND(C86&lt;2.5),"setosa",IF(AND(D86&lt;1.65,C86&lt;4.75,C86&gt;=2.5),"versicolor",IF(AND(D86&gt;=1.65,C86&lt;4.75,C86&gt;=2.5),"virginica",IF(AND(D86&gt;=1.75,C86&gt;=4.75,C86&gt;=2.5),"virginica",IF(AND(C86&lt;4.95,D86&lt;1.75,C86&gt;=4.75,C86&gt;=2.5),"versicolor",IF(AND(A86&lt;6.5,C86&gt;=4.95,D86&lt;1.75,C86&gt;=4.75,C86&gt;=2.5),"virginica",IF(AND(A86&gt;=6.5,C86&gt;=4.95,D86&lt;1.75,C86&gt;=4.75,C86&gt;=2.5),"versicolor","shouldnthappen")))))))</f>
        <v>setosa</v>
      </c>
      <c r="BF86" s="1" t="str">
        <f aca="false">IF(AND(G86&gt;=15.244),"virginica",IF(AND(C86&lt;3.2,B86&gt;=3.15,G86&lt;15.244),"setosa",IF(AND(A86&gt;=4.95,C86&lt;4.7,B86&lt;3.15,G86&lt;15.244),"versicolor",IF(AND(C86&gt;=5.15,C86&gt;=4.7,B86&lt;3.15,G86&lt;15.244),"virginica",IF(AND(A86&gt;=6.45,C86&gt;=3.2,B86&gt;=3.15,G86&lt;15.244),"virginica",IF(AND(D86&lt;0.95,A86&lt;4.95,C86&lt;4.7,B86&lt;3.15,G86&lt;15.244),"setosa",IF(AND(D86&gt;=0.95,A86&lt;4.95,C86&lt;4.7,B86&lt;3.15,G86&lt;15.244),"virginica",IF(AND(F86&lt;0.816,A86&lt;6.45,C86&gt;=3.2,B86&gt;=3.15,G86&lt;15.244),"virginica",IF(AND(F86&gt;=0.816,A86&lt;6.45,C86&gt;=3.2,B86&gt;=3.15,G86&lt;15.244),"versicolor",IF(AND(A86&gt;=6.5,B86&lt;3.05,C86&lt;5.15,C86&gt;=4.7,B86&lt;3.15,G86&lt;15.244),"versicolor",IF(AND(G86&lt;11.093,B86&gt;=3.05,C86&lt;5.15,C86&gt;=4.7,B86&lt;3.15,G86&lt;15.244),"virginica",IF(AND(G86&gt;=11.093,B86&gt;=3.05,C86&lt;5.15,C86&gt;=4.7,B86&lt;3.15,G86&lt;15.244),"versicolor",IF(AND(D86&gt;=1.7,A86&lt;6.5,B86&lt;3.05,C86&lt;5.15,C86&gt;=4.7,B86&lt;3.15,G86&lt;15.244),"virginica",IF(AND(G86&lt;7.498,D86&lt;1.7,A86&lt;6.5,B86&lt;3.05,C86&lt;5.15,C86&gt;=4.7,B86&lt;3.15,G86&lt;15.244),"virginica",IF(AND(G86&gt;=7.498,D86&lt;1.7,A86&lt;6.5,B86&lt;3.05,C86&lt;5.15,C86&gt;=4.7,B86&lt;3.15,G86&lt;15.244),"versicolor","shouldnthappen")))))))))))))))</f>
        <v>setosa</v>
      </c>
      <c r="BG86" s="1" t="str">
        <f aca="false">IF(AND(B86&gt;=3.35,C86&lt;4.85),"setosa",IF(AND(D86&gt;=1.75,C86&gt;=4.85),"virginica",IF(AND(D86&lt;0.75,B86&lt;3.35,C86&lt;4.85),"setosa",IF(AND(G86&gt;=13.879,D86&lt;1.75,C86&gt;=4.85),"versicolor",IF(AND(F86&gt;=0.9,D86&gt;=0.75,B86&lt;3.35,C86&lt;4.85),"virginica",IF(AND(F86&gt;=0.405,G86&lt;13.879,D86&lt;1.75,C86&gt;=4.85),"virginica",IF(AND(B86&gt;=2.55,F86&lt;0.9,D86&gt;=0.75,B86&lt;3.35,C86&lt;4.85),"versicolor",IF(AND(G86&lt;7.498,F86&lt;0.405,G86&lt;13.879,D86&lt;1.75,C86&gt;=4.85),"virginica",IF(AND(G86&gt;=7.498,F86&lt;0.405,G86&lt;13.879,D86&lt;1.75,C86&gt;=4.85),"versicolor",IF(AND(G86&lt;5.656,B86&lt;2.55,F86&lt;0.9,D86&gt;=0.75,B86&lt;3.35,C86&lt;4.85),"virginica",IF(AND(G86&gt;=5.656,B86&lt;2.55,F86&lt;0.9,D86&gt;=0.75,B86&lt;3.35,C86&lt;4.85),"versicolor","shouldnthappen")))))))))))</f>
        <v>setosa</v>
      </c>
      <c r="BH86" s="1" t="str">
        <f aca="false">IF(AND(D86&lt;0.7),"setosa",IF(AND(D86&gt;=1.65,A86&lt;6.65,D86&gt;=0.7),"virginica",IF(AND(D86&lt;1.55,A86&gt;=6.65,D86&gt;=0.7),"versicolor",IF(AND(D86&gt;=1.55,A86&gt;=6.65,D86&gt;=0.7),"virginica",IF(AND(F86&gt;=0.529,D86&lt;1.65,A86&lt;6.65,D86&gt;=0.7),"versicolor",IF(AND(C86&gt;=5.35,F86&lt;0.529,D86&lt;1.65,A86&lt;6.65,D86&gt;=0.7),"virginica",IF(AND(G86&gt;=7.411,C86&lt;5.35,F86&lt;0.529,D86&lt;1.65,A86&lt;6.65,D86&gt;=0.7),"versicolor",IF(AND(G86&lt;6.927,G86&lt;7.411,C86&lt;5.35,F86&lt;0.529,D86&lt;1.65,A86&lt;6.65,D86&gt;=0.7),"versicolor",IF(AND(G86&gt;=6.927,G86&lt;7.411,C86&lt;5.35,F86&lt;0.529,D86&lt;1.65,A86&lt;6.65,D86&gt;=0.7),"virginica","shouldnthappen")))))))))</f>
        <v>setosa</v>
      </c>
      <c r="BI86" s="1" t="str">
        <f aca="false">IF(AND(D86&gt;=1.7),"virginica",IF(AND(D86&lt;0.7,D86&lt;1.7),"setosa",IF(AND(D86&lt;1.45,G86&lt;7.37,D86&gt;=0.7,D86&lt;1.7),"versicolor",IF(AND(D86&gt;=1.45,G86&lt;7.37,D86&gt;=0.7,D86&lt;1.7),"virginica",IF(AND(B86&gt;=2.65,G86&gt;=7.37,D86&gt;=0.7,D86&lt;1.7),"versicolor",IF(AND(C86&lt;5.05,B86&lt;2.65,G86&gt;=7.37,D86&gt;=0.7,D86&lt;1.7),"versicolor",IF(AND(C86&gt;=5.05,B86&lt;2.65,G86&gt;=7.37,D86&gt;=0.7,D86&lt;1.7),"virginica","shouldnthappen")))))))</f>
        <v>setosa</v>
      </c>
    </row>
    <row r="87" customFormat="false" ht="13.8" hidden="false" customHeight="false" outlineLevel="0" collapsed="false">
      <c r="A87" s="1" t="n">
        <v>5.4</v>
      </c>
      <c r="B87" s="1" t="n">
        <v>3.7</v>
      </c>
      <c r="C87" s="1" t="n">
        <v>1.5</v>
      </c>
      <c r="D87" s="1" t="n">
        <v>0.2</v>
      </c>
      <c r="E87" s="1" t="s">
        <v>94</v>
      </c>
      <c r="F87" s="1" t="n">
        <v>0.627795107429847</v>
      </c>
      <c r="G87" s="1" t="n">
        <v>6.36660706447437</v>
      </c>
      <c r="H87" s="11" t="str">
        <f aca="false">E87</f>
        <v>setosa</v>
      </c>
      <c r="I87" s="1" t="str">
        <f aca="false">INDEX(L87:BI87, MODE(MATCH(L87:BI87, L87:BI87, 0 )))</f>
        <v>setosa</v>
      </c>
      <c r="J87" s="12" t="n">
        <f aca="false">COUNTIF(L87:BI87, H87) / COUNTA(L87:BI87)</f>
        <v>1</v>
      </c>
      <c r="K87" s="13" t="n">
        <f aca="false">I87=H87</f>
        <v>1</v>
      </c>
      <c r="L87" s="1" t="str">
        <f aca="false">IF(AND(C87&lt;3.65,B87&gt;=3.35),"setosa",IF(AND(C87&gt;=3.65,B87&gt;=3.35),"virginica",IF(AND(C87&lt;2.35,C87&lt;4.85,B87&lt;3.35),"setosa",IF(AND(F87&gt;=0.899,C87&gt;=2.35,C87&lt;4.85,B87&lt;3.35),"virginica",IF(AND(G87&gt;=8.268,B87&lt;2.75,C87&gt;=4.85,B87&lt;3.35),"virginica",IF(AND(D87&lt;1.55,B87&gt;=2.75,C87&gt;=4.85,B87&lt;3.35),"versicolor",IF(AND(D87&gt;=1.55,B87&gt;=2.75,C87&gt;=4.85,B87&lt;3.35),"virginica",IF(AND(G87&lt;6.537,F87&lt;0.899,C87&gt;=2.35,C87&lt;4.85,B87&lt;3.35),"virginica",IF(AND(G87&gt;=6.537,F87&lt;0.899,C87&gt;=2.35,C87&lt;4.85,B87&lt;3.35),"versicolor",IF(AND(G87&lt;6.878,G87&lt;8.268,B87&lt;2.75,C87&gt;=4.85,B87&lt;3.35),"virginica",IF(AND(G87&gt;=6.878,G87&lt;8.268,B87&lt;2.75,C87&gt;=4.85,B87&lt;3.35),"versicolor","shouldnthappen")))))))))))</f>
        <v>setosa</v>
      </c>
      <c r="M87" s="1" t="str">
        <f aca="false">IF(AND(C87&lt;2.6),"setosa",IF(AND(D87&gt;=1.75,C87&gt;=2.6),"virginica",IF(AND(G87&lt;6.094,D87&lt;1.75,C87&gt;=2.6),"virginica",IF(AND(D87&lt;1.35,G87&gt;=6.094,D87&lt;1.75,C87&gt;=2.6),"versicolor",IF(AND(C87&lt;5.05,D87&gt;=1.35,G87&gt;=6.094,D87&lt;1.75,C87&gt;=2.6),"versicolor",IF(AND(C87&gt;=5.05,D87&gt;=1.35,G87&gt;=6.094,D87&lt;1.75,C87&gt;=2.6),"virginica","shouldnthappen"))))))</f>
        <v>setosa</v>
      </c>
      <c r="N87" s="1" t="str">
        <f aca="false">IF(AND(A87&lt;6.6,B87&gt;=3.45),"setosa",IF(AND(A87&gt;=6.6,B87&gt;=3.45),"virginica",IF(AND(D87&lt;0.7,C87&lt;4.75,B87&lt;3.45),"setosa",IF(AND(D87&gt;=0.7,C87&lt;4.75,B87&lt;3.45),"versicolor",IF(AND(C87&gt;=5.15,C87&gt;=4.75,B87&lt;3.45),"virginica",IF(AND(D87&gt;=1.7,A87&lt;6.5,C87&lt;5.15,C87&gt;=4.75,B87&lt;3.45),"virginica",IF(AND(C87&lt;5.05,A87&gt;=6.5,C87&lt;5.15,C87&gt;=4.75,B87&lt;3.45),"versicolor",IF(AND(C87&gt;=5.05,A87&gt;=6.5,C87&lt;5.15,C87&gt;=4.75,B87&lt;3.45),"virginica",IF(AND(G87&lt;7.498,D87&lt;1.7,A87&lt;6.5,C87&lt;5.15,C87&gt;=4.75,B87&lt;3.45),"virginica",IF(AND(G87&gt;=7.498,D87&lt;1.7,A87&lt;6.5,C87&lt;5.15,C87&gt;=4.75,B87&lt;3.45),"versicolor","shouldnthappen"))))))))))</f>
        <v>setosa</v>
      </c>
      <c r="O87" s="1" t="str">
        <f aca="false">IF(AND(D87&lt;0.75),"setosa",IF(AND(C87&lt;4.75,C87&lt;4.85,D87&gt;=0.75),"versicolor",IF(AND(A87&gt;=6.05,C87&gt;=4.85,D87&gt;=0.75),"virginica",IF(AND(D87&lt;1.6,C87&gt;=4.75,C87&lt;4.85,D87&gt;=0.75),"versicolor",IF(AND(D87&gt;=1.6,C87&gt;=4.75,C87&lt;4.85,D87&gt;=0.75),"virginica",IF(AND(A87&lt;5.9,A87&lt;6.05,C87&gt;=4.85,D87&gt;=0.75),"virginica",IF(AND(A87&gt;=5.9,A87&lt;6.05,C87&gt;=4.85,D87&gt;=0.75),"versicolor","shouldnthappen")))))))</f>
        <v>setosa</v>
      </c>
      <c r="P87" s="1" t="str">
        <f aca="false">IF(AND(D87&lt;0.75),"setosa",IF(AND(A87&lt;5.55,D87&gt;=0.75),"versicolor",IF(AND(D87&gt;=1.7,G87&lt;13.158,A87&gt;=5.55,D87&gt;=0.75),"virginica",IF(AND(B87&lt;2.45,D87&lt;1.7,G87&lt;13.158,A87&gt;=5.55,D87&gt;=0.75),"virginica",IF(AND(B87&gt;=2.45,D87&lt;1.7,G87&lt;13.158,A87&gt;=5.55,D87&gt;=0.75),"versicolor",IF(AND(B87&gt;=3.05,G87&lt;15.551,G87&gt;=13.158,A87&gt;=5.55,D87&gt;=0.75),"versicolor",IF(AND(B87&lt;2.9,G87&gt;=15.551,G87&gt;=13.158,A87&gt;=5.55,D87&gt;=0.75),"versicolor",IF(AND(B87&gt;=2.9,G87&gt;=15.551,G87&gt;=13.158,A87&gt;=5.55,D87&gt;=0.75),"virginica",IF(AND(D87&lt;1.3,G87&lt;14.221,B87&lt;3.05,G87&lt;15.551,G87&gt;=13.158,A87&gt;=5.55,D87&gt;=0.75),"versicolor",IF(AND(D87&gt;=1.3,G87&lt;14.221,B87&lt;3.05,G87&lt;15.551,G87&gt;=13.158,A87&gt;=5.55,D87&gt;=0.75),"virginica",IF(AND(C87&lt;4.9,G87&gt;=14.221,B87&lt;3.05,G87&lt;15.551,G87&gt;=13.158,A87&gt;=5.55,D87&gt;=0.75),"versicolor",IF(AND(C87&gt;=4.9,G87&gt;=14.221,B87&lt;3.05,G87&lt;15.551,G87&gt;=13.158,A87&gt;=5.55,D87&gt;=0.75),"virginica","shouldnthappen"))))))))))))</f>
        <v>setosa</v>
      </c>
      <c r="Q87" s="1" t="str">
        <f aca="false">IF(AND(C87&lt;2.6),"setosa",IF(AND(A87&gt;=4.95,C87&lt;4.75,C87&gt;=2.6),"versicolor",IF(AND(D87&gt;=1.75,C87&gt;=4.75,C87&gt;=2.6),"virginica",IF(AND(B87&lt;2.45,A87&lt;4.95,C87&lt;4.75,C87&gt;=2.6),"versicolor",IF(AND(B87&gt;=2.45,A87&lt;4.95,C87&lt;4.75,C87&gt;=2.6),"virginica",IF(AND(G87&lt;7.498,D87&lt;1.75,C87&gt;=4.75,C87&gt;=2.6),"virginica",IF(AND(F87&lt;0.417,G87&gt;=7.498,D87&lt;1.75,C87&gt;=4.75,C87&gt;=2.6),"versicolor",IF(AND(F87&lt;0.442,F87&gt;=0.417,G87&gt;=7.498,D87&lt;1.75,C87&gt;=4.75,C87&gt;=2.6),"virginica",IF(AND(F87&gt;=0.442,F87&gt;=0.417,G87&gt;=7.498,D87&lt;1.75,C87&gt;=4.75,C87&gt;=2.6),"versicolor","shouldnthappen")))))))))</f>
        <v>setosa</v>
      </c>
      <c r="R87" s="1" t="str">
        <f aca="false">IF(AND(D87&lt;0.75),"setosa",IF(AND(D87&lt;1.75,A87&gt;=6.25,D87&gt;=0.75),"versicolor",IF(AND(D87&gt;=1.75,A87&gt;=6.25,D87&gt;=0.75),"virginica",IF(AND(D87&lt;1.6,C87&lt;4.75,A87&lt;6.25,D87&gt;=0.75),"versicolor",IF(AND(D87&gt;=1.6,C87&lt;4.75,A87&lt;6.25,D87&gt;=0.75),"virginica",IF(AND(G87&lt;6.998,C87&gt;=4.75,A87&lt;6.25,D87&gt;=0.75),"virginica",IF(AND(A87&lt;6.05,G87&gt;=6.998,C87&gt;=4.75,A87&lt;6.25,D87&gt;=0.75),"versicolor",IF(AND(A87&gt;=6.05,G87&gt;=6.998,C87&gt;=4.75,A87&lt;6.25,D87&gt;=0.75),"virginica","shouldnthappen"))))))))</f>
        <v>setosa</v>
      </c>
      <c r="S87" s="1" t="str">
        <f aca="false">IF(AND(B87&gt;=3.05,A87&lt;5.45),"setosa",IF(AND(C87&lt;2.2,B87&lt;3.05,A87&lt;5.45),"setosa",IF(AND(C87&gt;=2.2,B87&lt;3.05,A87&lt;5.45),"versicolor",IF(AND(B87&lt;3.7,C87&lt;4.8,A87&gt;=5.45),"versicolor",IF(AND(B87&gt;=3.7,C87&lt;4.8,A87&gt;=5.45),"setosa",IF(AND(G87&lt;13.757,C87&lt;5.05,C87&gt;=4.8,A87&gt;=5.45),"virginica",IF(AND(G87&gt;=13.757,C87&lt;5.05,C87&gt;=4.8,A87&gt;=5.45),"versicolor",IF(AND(C87&gt;=5.15,C87&gt;=5.05,C87&gt;=4.8,A87&gt;=5.45),"virginica",IF(AND(A87&lt;5.95,C87&lt;5.15,C87&gt;=5.05,C87&gt;=4.8,A87&gt;=5.45),"virginica",IF(AND(D87&gt;=1.8,A87&gt;=5.95,C87&lt;5.15,C87&gt;=5.05,C87&gt;=4.8,A87&gt;=5.45),"virginica",IF(AND(B87&lt;2.75,D87&lt;1.8,A87&gt;=5.95,C87&lt;5.15,C87&gt;=5.05,C87&gt;=4.8,A87&gt;=5.45),"versicolor",IF(AND(B87&gt;=2.75,D87&lt;1.8,A87&gt;=5.95,C87&lt;5.15,C87&gt;=5.05,C87&gt;=4.8,A87&gt;=5.45),"virginica","shouldnthappen"))))))))))))</f>
        <v>setosa</v>
      </c>
      <c r="T87" s="1" t="str">
        <f aca="false">IF(AND(C87&lt;2.6),"setosa",IF(AND(D87&lt;1.65,C87&lt;4.75,C87&gt;=2.6),"versicolor",IF(AND(D87&gt;=1.65,C87&lt;4.75,C87&gt;=2.6),"virginica",IF(AND(G87&gt;=8.494,A87&lt;6.6,C87&gt;=4.75,C87&gt;=2.6),"virginica",IF(AND(C87&lt;5.2,A87&gt;=6.6,C87&gt;=4.75,C87&gt;=2.6),"versicolor",IF(AND(C87&gt;=5.2,A87&gt;=6.6,C87&gt;=4.75,C87&gt;=2.6),"virginica",IF(AND(A87&lt;5.95,G87&lt;8.494,A87&lt;6.6,C87&gt;=4.75,C87&gt;=2.6),"virginica",IF(AND(A87&gt;=5.95,G87&lt;8.494,A87&lt;6.6,C87&gt;=4.75,C87&gt;=2.6),"versicolor","shouldnthappen"))))))))</f>
        <v>setosa</v>
      </c>
      <c r="U87" s="1" t="str">
        <f aca="false">IF(AND(C87&lt;3.65,B87&gt;=3.35),"setosa",IF(AND(C87&gt;=3.65,B87&gt;=3.35),"virginica",IF(AND(C87&lt;2.35,A87&lt;6.25,B87&lt;3.35),"setosa",IF(AND(C87&lt;4.85,A87&gt;=6.25,B87&lt;3.35),"versicolor",IF(AND(G87&gt;=15.426,C87&gt;=2.35,A87&lt;6.25,B87&lt;3.35),"virginica",IF(AND(D87&gt;=1.55,C87&gt;=4.85,A87&gt;=6.25,B87&lt;3.35),"virginica",IF(AND(D87&lt;1.8,G87&lt;15.426,C87&gt;=2.35,A87&lt;6.25,B87&lt;3.35),"versicolor",IF(AND(D87&gt;=1.8,G87&lt;15.426,C87&gt;=2.35,A87&lt;6.25,B87&lt;3.35),"virginica",IF(AND(B87&lt;2.95,D87&lt;1.55,C87&gt;=4.85,A87&gt;=6.25,B87&lt;3.35),"virginica",IF(AND(B87&gt;=2.95,D87&lt;1.55,C87&gt;=4.85,A87&gt;=6.25,B87&lt;3.35),"versicolor","shouldnthappen"))))))))))</f>
        <v>setosa</v>
      </c>
      <c r="V87" s="1" t="str">
        <f aca="false">IF(AND(C87&lt;2.6),"setosa",IF(AND(C87&gt;=4.85,C87&gt;=2.6),"virginica",IF(AND(F87&gt;=0.9,C87&lt;4.85,C87&gt;=2.6),"virginica",IF(AND(G87&lt;5.656,F87&lt;0.9,C87&lt;4.85,C87&gt;=2.6),"virginica",IF(AND(G87&gt;=5.656,F87&lt;0.9,C87&lt;4.85,C87&gt;=2.6),"versicolor","shouldnthappen")))))</f>
        <v>setosa</v>
      </c>
      <c r="W87" s="1" t="str">
        <f aca="false">IF(AND(D87&gt;=1.75,G87&gt;=13.795),"virginica",IF(AND(D87&gt;=1.5,G87&gt;=12.335,G87&lt;13.795),"virginica",IF(AND(C87&lt;2.45,C87&lt;4.85,G87&lt;12.335,G87&lt;13.795),"setosa",IF(AND(C87&gt;=2.45,C87&lt;4.85,G87&lt;12.335,G87&lt;13.795),"versicolor",IF(AND(D87&gt;=1.7,C87&gt;=4.85,G87&lt;12.335,G87&lt;13.795),"virginica",IF(AND(B87&gt;=3.25,D87&lt;1.5,G87&gt;=12.335,G87&lt;13.795),"setosa",IF(AND(D87&lt;1,F87&lt;0.255,D87&lt;1.75,G87&gt;=13.795),"setosa",IF(AND(D87&gt;=1,F87&lt;0.255,D87&lt;1.75,G87&gt;=13.795),"versicolor",IF(AND(A87&lt;5.4,F87&gt;=0.255,D87&lt;1.75,G87&gt;=13.795),"setosa",IF(AND(A87&gt;=5.4,F87&gt;=0.255,D87&lt;1.75,G87&gt;=13.795),"versicolor",IF(AND(A87&lt;6.15,D87&lt;1.7,C87&gt;=4.85,G87&lt;12.335,G87&lt;13.795),"versicolor",IF(AND(A87&gt;=6.15,D87&lt;1.7,C87&gt;=4.85,G87&lt;12.335,G87&lt;13.795),"virginica",IF(AND(C87&lt;5,B87&lt;3.25,D87&lt;1.5,G87&gt;=12.335,G87&lt;13.795),"versicolor",IF(AND(C87&gt;=5,B87&lt;3.25,D87&lt;1.5,G87&gt;=12.335,G87&lt;13.795),"virginica","shouldnthappen"))))))))))))))</f>
        <v>setosa</v>
      </c>
      <c r="X87" s="1" t="str">
        <f aca="false">IF(AND(C87&lt;2.5,A87&lt;5.55),"setosa",IF(AND(F87&lt;0.096,A87&gt;=5.55),"virginica",IF(AND(D87&lt;1.6,C87&gt;=2.5,A87&lt;5.55),"versicolor",IF(AND(D87&gt;=1.6,C87&gt;=2.5,A87&lt;5.55),"virginica",IF(AND(F87&gt;=0.156,C87&lt;4.75,F87&gt;=0.096,A87&gt;=5.55),"versicolor",IF(AND(D87&gt;=1.75,C87&gt;=4.75,F87&gt;=0.096,A87&gt;=5.55),"virginica",IF(AND(B87&lt;3.3,F87&lt;0.156,C87&lt;4.75,F87&gt;=0.096,A87&gt;=5.55),"versicolor",IF(AND(B87&gt;=3.3,F87&lt;0.156,C87&lt;4.75,F87&gt;=0.096,A87&gt;=5.55),"setosa",IF(AND(B87&lt;2.45,A87&lt;6.05,D87&lt;1.75,C87&gt;=4.75,F87&gt;=0.096,A87&gt;=5.55),"virginica",IF(AND(B87&gt;=2.45,A87&lt;6.05,D87&lt;1.75,C87&gt;=4.75,F87&gt;=0.096,A87&gt;=5.55),"versicolor",IF(AND(F87&lt;0.205,A87&gt;=6.05,D87&lt;1.75,C87&gt;=4.75,F87&gt;=0.096,A87&gt;=5.55),"versicolor",IF(AND(F87&gt;=0.205,A87&gt;=6.05,D87&lt;1.75,C87&gt;=4.75,F87&gt;=0.096,A87&gt;=5.55),"virginica","shouldnthappen"))))))))))))</f>
        <v>setosa</v>
      </c>
      <c r="Y87" s="1" t="str">
        <f aca="false">IF(AND(C87&lt;2.35,A87&lt;5.55),"setosa",IF(AND(C87&gt;=5.05,A87&gt;=5.55),"virginica",IF(AND(D87&lt;1.6,C87&gt;=2.35,A87&lt;5.55),"versicolor",IF(AND(D87&gt;=1.6,C87&gt;=2.35,A87&lt;5.55),"virginica",IF(AND(D87&gt;=1.75,C87&lt;5.05,A87&gt;=5.55),"virginica",IF(AND(B87&gt;=3.55,D87&lt;1.75,C87&lt;5.05,A87&gt;=5.55),"setosa",IF(AND(G87&lt;6.3,B87&lt;3.55,D87&lt;1.75,C87&lt;5.05,A87&gt;=5.55),"virginica",IF(AND(G87&gt;=6.3,B87&lt;3.55,D87&lt;1.75,C87&lt;5.05,A87&gt;=5.55),"versicolor","shouldnthappen"))))))))</f>
        <v>setosa</v>
      </c>
      <c r="Z87" s="1" t="str">
        <f aca="false">IF(AND(D87&lt;0.75),"setosa",IF(AND(B87&gt;=2.55,C87&lt;4.85,D87&gt;=0.75),"versicolor",IF(AND(D87&gt;=1.7,C87&gt;=4.85,D87&gt;=0.75),"virginica",IF(AND(D87&lt;1.6,B87&lt;2.55,C87&lt;4.85,D87&gt;=0.75),"versicolor",IF(AND(D87&gt;=1.6,B87&lt;2.55,C87&lt;4.85,D87&gt;=0.75),"virginica",IF(AND(B87&lt;2.65,D87&lt;1.7,C87&gt;=4.85,D87&gt;=0.75),"virginica",IF(AND(F87&lt;0.325,B87&gt;=2.65,D87&lt;1.7,C87&gt;=4.85,D87&gt;=0.75),"virginica",IF(AND(G87&lt;10.717,F87&gt;=0.325,B87&gt;=2.65,D87&lt;1.7,C87&gt;=4.85,D87&gt;=0.75),"versicolor",IF(AND(G87&gt;=10.717,F87&gt;=0.325,B87&gt;=2.65,D87&lt;1.7,C87&gt;=4.85,D87&gt;=0.75),"virginica","shouldnthappen")))))))))</f>
        <v>setosa</v>
      </c>
      <c r="AA87" s="1" t="str">
        <f aca="false">IF(AND(D87&lt;0.75),"setosa",IF(AND(D87&gt;=1.75,D87&gt;=0.75),"virginica",IF(AND(F87&gt;=0.455,D87&lt;1.75,D87&gt;=0.75),"versicolor",IF(AND(D87&lt;1.45,F87&lt;0.455,D87&lt;1.75,D87&gt;=0.75),"versicolor",IF(AND(F87&lt;0.247,D87&gt;=1.45,F87&lt;0.455,D87&lt;1.75,D87&gt;=0.75),"versicolor",IF(AND(F87&gt;=0.247,D87&gt;=1.45,F87&lt;0.455,D87&lt;1.75,D87&gt;=0.75),"virginica","shouldnthappen"))))))</f>
        <v>setosa</v>
      </c>
      <c r="AB87" s="1" t="str">
        <f aca="false">IF(AND(F87&gt;=0.221,B87&gt;=3.35),"setosa",IF(AND(A87&lt;5.3,F87&gt;=0.683,B87&lt;3.35),"setosa",IF(AND(A87&lt;6.45,F87&lt;0.221,B87&gt;=3.35),"setosa",IF(AND(A87&gt;=6.45,F87&lt;0.221,B87&gt;=3.35),"virginica",IF(AND(G87&lt;6.3,A87&lt;6.25,F87&lt;0.683,B87&lt;3.35),"virginica",IF(AND(G87&lt;13.795,A87&gt;=6.25,F87&lt;0.683,B87&lt;3.35),"virginica",IF(AND(D87&lt;1.65,A87&gt;=5.3,F87&gt;=0.683,B87&lt;3.35),"versicolor",IF(AND(D87&gt;=1.65,A87&gt;=5.3,F87&gt;=0.683,B87&lt;3.35),"virginica",IF(AND(D87&lt;0.6,G87&gt;=6.3,A87&lt;6.25,F87&lt;0.683,B87&lt;3.35),"setosa",IF(AND(D87&lt;1.7,G87&gt;=13.795,A87&gt;=6.25,F87&lt;0.683,B87&lt;3.35),"versicolor",IF(AND(D87&gt;=1.7,G87&gt;=13.795,A87&gt;=6.25,F87&lt;0.683,B87&lt;3.35),"virginica",IF(AND(C87&gt;=5.35,D87&gt;=0.6,G87&gt;=6.3,A87&lt;6.25,F87&lt;0.683,B87&lt;3.35),"virginica",IF(AND(D87&lt;1.75,C87&lt;5.35,D87&gt;=0.6,G87&gt;=6.3,A87&lt;6.25,F87&lt;0.683,B87&lt;3.35),"versicolor",IF(AND(D87&gt;=1.75,C87&lt;5.35,D87&gt;=0.6,G87&gt;=6.3,A87&lt;6.25,F87&lt;0.683,B87&lt;3.35),"virginica","shouldnthappen"))))))))))))))</f>
        <v>setosa</v>
      </c>
      <c r="AC87" s="1" t="str">
        <f aca="false">IF(AND(B87&gt;=3.3),"setosa",IF(AND(C87&lt;2.45,D87&lt;1.55,B87&lt;3.3),"setosa",IF(AND(F87&gt;=0.211,D87&gt;=1.55,B87&lt;3.3),"virginica",IF(AND(C87&lt;4.9,C87&gt;=2.45,D87&lt;1.55,B87&lt;3.3),"versicolor",IF(AND(C87&gt;=4.9,C87&gt;=2.45,D87&lt;1.55,B87&lt;3.3),"virginica",IF(AND(F87&lt;0.138,F87&lt;0.211,D87&gt;=1.55,B87&lt;3.3),"virginica",IF(AND(F87&gt;=0.138,F87&lt;0.211,D87&gt;=1.55,B87&lt;3.3),"versicolor","shouldnthappen")))))))</f>
        <v>setosa</v>
      </c>
      <c r="AD87" s="1" t="str">
        <f aca="false">IF(AND(D87&gt;=1.75),"virginica",IF(AND(D87&lt;0.75,D87&lt;1.75),"setosa",IF(AND(D87&lt;1.35,D87&gt;=0.75,D87&lt;1.75),"versicolor",IF(AND(B87&lt;2.6,C87&lt;4.85,D87&gt;=1.35,D87&gt;=0.75,D87&lt;1.75),"virginica",IF(AND(B87&gt;=2.6,C87&lt;4.85,D87&gt;=1.35,D87&gt;=0.75,D87&lt;1.75),"versicolor",IF(AND(A87&lt;6.4,C87&gt;=4.85,D87&gt;=1.35,D87&gt;=0.75,D87&lt;1.75),"virginica",IF(AND(A87&gt;=6.4,C87&gt;=4.85,D87&gt;=1.35,D87&gt;=0.75,D87&lt;1.75),"versicolor","shouldnthappen")))))))</f>
        <v>setosa</v>
      </c>
      <c r="AE87" s="1" t="str">
        <f aca="false">IF(AND(C87&lt;2.45),"setosa",IF(AND(F87&lt;0.07,C87&gt;=2.45),"virginica",IF(AND(A87&gt;=5,C87&lt;4.75,F87&gt;=0.07,C87&gt;=2.45),"versicolor",IF(AND(F87&lt;0.182,C87&gt;=4.75,F87&gt;=0.07,C87&gt;=2.45),"versicolor",IF(AND(B87&lt;2.45,A87&lt;5,C87&lt;4.75,F87&gt;=0.07,C87&gt;=2.45),"versicolor",IF(AND(B87&gt;=2.45,A87&lt;5,C87&lt;4.75,F87&gt;=0.07,C87&gt;=2.45),"virginica",IF(AND(F87&gt;=0.468,F87&gt;=0.182,C87&gt;=4.75,F87&gt;=0.07,C87&gt;=2.45),"virginica",IF(AND(A87&gt;=6.85,F87&lt;0.468,F87&gt;=0.182,C87&gt;=4.75,F87&gt;=0.07,C87&gt;=2.45),"virginica",IF(AND(B87&lt;2.6,A87&lt;6.85,F87&lt;0.468,F87&gt;=0.182,C87&gt;=4.75,F87&gt;=0.07,C87&gt;=2.45),"virginica",IF(AND(B87&gt;=2.6,A87&lt;6.85,F87&lt;0.468,F87&gt;=0.182,C87&gt;=4.75,F87&gt;=0.07,C87&gt;=2.45),"versicolor","shouldnthappen"))))))))))</f>
        <v>setosa</v>
      </c>
      <c r="AF87" s="1" t="str">
        <f aca="false">IF(AND(D87&lt;0.75,A87&lt;5.45),"setosa",IF(AND(D87&gt;=1.75,A87&gt;=5.45),"virginica",IF(AND(G87&lt;6.094,D87&gt;=0.75,A87&lt;5.45),"virginica",IF(AND(G87&gt;=6.094,D87&gt;=0.75,A87&lt;5.45),"versicolor",IF(AND(C87&lt;2.75,D87&lt;1.75,A87&gt;=5.45),"setosa",IF(AND(D87&lt;1.45,C87&gt;=2.75,D87&lt;1.75,A87&gt;=5.45),"versicolor",IF(AND(B87&lt;2.75,D87&gt;=1.45,C87&gt;=2.75,D87&lt;1.75,A87&gt;=5.45),"versicolor",IF(AND(C87&lt;5.05,B87&gt;=2.75,D87&gt;=1.45,C87&gt;=2.75,D87&lt;1.75,A87&gt;=5.45),"versicolor",IF(AND(C87&gt;=5.05,B87&gt;=2.75,D87&gt;=1.45,C87&gt;=2.75,D87&lt;1.75,A87&gt;=5.45),"virginica","shouldnthappen")))))))))</f>
        <v>setosa</v>
      </c>
      <c r="AG87" s="1" t="str">
        <f aca="false">IF(AND(D87&lt;0.65,G87&lt;8.868,A87&lt;5.3),"setosa",IF(AND(C87&lt;2.6,G87&gt;=8.868,A87&lt;5.3),"setosa",IF(AND(C87&gt;=2.6,G87&gt;=8.868,A87&lt;5.3),"versicolor",IF(AND(C87&gt;=4.95,D87&lt;1.55,A87&gt;=5.3),"virginica",IF(AND(G87&lt;13.795,D87&gt;=1.55,A87&gt;=5.3),"virginica",IF(AND(C87&lt;3.75,D87&gt;=0.65,G87&lt;8.868,A87&lt;5.3),"versicolor",IF(AND(C87&gt;=3.75,D87&gt;=0.65,G87&lt;8.868,A87&lt;5.3),"virginica",IF(AND(C87&lt;2.6,C87&lt;4.95,D87&lt;1.55,A87&gt;=5.3),"setosa",IF(AND(C87&gt;=2.6,C87&lt;4.95,D87&lt;1.55,A87&gt;=5.3),"versicolor",IF(AND(C87&lt;4.75,G87&gt;=13.795,D87&gt;=1.55,A87&gt;=5.3),"versicolor",IF(AND(C87&gt;=4.75,G87&gt;=13.795,D87&gt;=1.55,A87&gt;=5.3),"virginica","shouldnthappen")))))))))))</f>
        <v>setosa</v>
      </c>
      <c r="AH87" s="1" t="str">
        <f aca="false">IF(AND(D87&lt;0.75),"setosa",IF(AND(C87&lt;4.75,D87&gt;=0.75),"versicolor",IF(AND(G87&lt;13.757,C87&gt;=4.75,D87&gt;=0.75),"virginica",IF(AND(B87&lt;3.05,G87&gt;=13.757,C87&gt;=4.75,D87&gt;=0.75),"virginica",IF(AND(A87&lt;6.65,B87&gt;=3.05,G87&gt;=13.757,C87&gt;=4.75,D87&gt;=0.75),"virginica",IF(AND(A87&gt;=6.65,B87&gt;=3.05,G87&gt;=13.757,C87&gt;=4.75,D87&gt;=0.75),"versicolor","shouldnthappen"))))))</f>
        <v>setosa</v>
      </c>
      <c r="AI87" s="1" t="str">
        <f aca="false">IF(AND(D87&lt;0.7),"setosa",IF(AND(C87&lt;4.75,D87&gt;=0.7),"versicolor",IF(AND(A87&lt;6.6,F87&lt;0.482,C87&gt;=4.75,D87&gt;=0.7),"virginica",IF(AND(C87&gt;=4.95,F87&gt;=0.482,C87&gt;=4.75,D87&gt;=0.7),"virginica",IF(AND(D87&lt;1.9,A87&gt;=6.6,F87&lt;0.482,C87&gt;=4.75,D87&gt;=0.7),"versicolor",IF(AND(D87&gt;=1.9,A87&gt;=6.6,F87&lt;0.482,C87&gt;=4.75,D87&gt;=0.7),"virginica",IF(AND(F87&gt;=0.766,C87&lt;4.95,F87&gt;=0.482,C87&gt;=4.75,D87&gt;=0.7),"virginica",IF(AND(B87&lt;2.95,F87&lt;0.766,C87&lt;4.95,F87&gt;=0.482,C87&gt;=4.75,D87&gt;=0.7),"virginica",IF(AND(B87&gt;=2.95,F87&lt;0.766,C87&lt;4.95,F87&gt;=0.482,C87&gt;=4.75,D87&gt;=0.7),"versicolor","shouldnthappen")))))))))</f>
        <v>setosa</v>
      </c>
      <c r="AJ87" s="1" t="str">
        <f aca="false">IF(AND(C87&lt;2.45,C87&lt;4.75),"setosa",IF(AND(D87&gt;=1.65,C87&gt;=4.75),"virginica",IF(AND(A87&lt;4.95,C87&gt;=2.45,C87&lt;4.75),"virginica",IF(AND(A87&gt;=4.95,C87&gt;=2.45,C87&lt;4.75),"versicolor",IF(AND(B87&lt;2.95,D87&lt;1.65,C87&gt;=4.75),"virginica",IF(AND(B87&gt;=2.95,D87&lt;1.65,C87&gt;=4.75),"versicolor","shouldnthappen"))))))</f>
        <v>setosa</v>
      </c>
      <c r="AK87" s="1" t="str">
        <f aca="false">IF(AND(D87&lt;0.75,A87&lt;5.45),"setosa",IF(AND(B87&lt;2.45,D87&gt;=0.75,A87&lt;5.45),"versicolor",IF(AND(A87&gt;=5.55,C87&lt;4.75,A87&gt;=5.45),"versicolor",IF(AND(C87&gt;=5.15,C87&gt;=4.75,A87&gt;=5.45),"virginica",IF(AND(G87&lt;6.094,B87&gt;=2.45,D87&gt;=0.75,A87&lt;5.45),"virginica",IF(AND(G87&gt;=6.094,B87&gt;=2.45,D87&gt;=0.75,A87&lt;5.45),"versicolor",IF(AND(D87&lt;0.6,A87&lt;5.55,C87&lt;4.75,A87&gt;=5.45),"setosa",IF(AND(D87&gt;=0.6,A87&lt;5.55,C87&lt;4.75,A87&gt;=5.45),"versicolor",IF(AND(C87&lt;4.95,C87&lt;5.15,C87&gt;=4.75,A87&gt;=5.45),"virginica",IF(AND(G87&lt;12.627,C87&lt;5.05,C87&gt;=4.95,C87&lt;5.15,C87&gt;=4.75,A87&gt;=5.45),"virginica",IF(AND(G87&gt;=12.627,C87&lt;5.05,C87&gt;=4.95,C87&lt;5.15,C87&gt;=4.75,A87&gt;=5.45),"versicolor",IF(AND(D87&lt;1.7,C87&gt;=5.05,C87&gt;=4.95,C87&lt;5.15,C87&gt;=4.75,A87&gt;=5.45),"versicolor",IF(AND(D87&gt;=1.7,C87&gt;=5.05,C87&gt;=4.95,C87&lt;5.15,C87&gt;=4.75,A87&gt;=5.45),"virginica","shouldnthappen")))))))))))))</f>
        <v>setosa</v>
      </c>
      <c r="AL87" s="1" t="str">
        <f aca="false">IF(AND(B87&lt;2.45,B87&lt;3.15),"versicolor",IF(AND(D87&lt;0.95,G87&lt;15.141,B87&gt;=3.15),"setosa",IF(AND(G87&lt;15.429,G87&gt;=15.141,B87&gt;=3.15),"versicolor",IF(AND(G87&gt;=15.429,G87&gt;=15.141,B87&gt;=3.15),"virginica",IF(AND(C87&lt;2.3,C87&lt;4.75,B87&gt;=2.45,B87&lt;3.15),"setosa",IF(AND(G87&gt;=16.072,C87&gt;=4.75,B87&gt;=2.45,B87&lt;3.15),"versicolor",IF(AND(G87&lt;11.833,D87&gt;=0.95,G87&lt;15.141,B87&gt;=3.15),"virginica",IF(AND(A87&lt;5,C87&gt;=2.3,C87&lt;4.75,B87&gt;=2.45,B87&lt;3.15),"virginica",IF(AND(A87&gt;=5,C87&gt;=2.3,C87&lt;4.75,B87&gt;=2.45,B87&lt;3.15),"versicolor",IF(AND(G87&lt;14.342,G87&gt;=11.833,D87&gt;=0.95,G87&lt;15.141,B87&gt;=3.15),"versicolor",IF(AND(G87&gt;=14.342,G87&gt;=11.833,D87&gt;=0.95,G87&lt;15.141,B87&gt;=3.15),"virginica",IF(AND(G87&lt;13.757,F87&gt;=0.741,G87&lt;16.072,C87&gt;=4.75,B87&gt;=2.45,B87&lt;3.15),"virginica",IF(AND(F87&gt;=0.546,A87&lt;6.15,F87&lt;0.741,G87&lt;16.072,C87&gt;=4.75,B87&gt;=2.45,B87&lt;3.15),"virginica",IF(AND(D87&gt;=1.75,A87&gt;=6.15,F87&lt;0.741,G87&lt;16.072,C87&gt;=4.75,B87&gt;=2.45,B87&lt;3.15),"virginica",IF(AND(C87&lt;4.85,G87&gt;=13.757,F87&gt;=0.741,G87&lt;16.072,C87&gt;=4.75,B87&gt;=2.45,B87&lt;3.15),"virginica",IF(AND(C87&gt;=4.85,G87&gt;=13.757,F87&gt;=0.741,G87&lt;16.072,C87&gt;=4.75,B87&gt;=2.45,B87&lt;3.15),"versicolor",IF(AND(F87&lt;0.331,F87&lt;0.546,A87&lt;6.15,F87&lt;0.741,G87&lt;16.072,C87&gt;=4.75,B87&gt;=2.45,B87&lt;3.15),"virginica",IF(AND(F87&gt;=0.331,F87&lt;0.546,A87&lt;6.15,F87&lt;0.741,G87&lt;16.072,C87&gt;=4.75,B87&gt;=2.45,B87&lt;3.15),"versicolor",IF(AND(G87&lt;10.661,D87&lt;1.75,A87&gt;=6.15,F87&lt;0.741,G87&lt;16.072,C87&gt;=4.75,B87&gt;=2.45,B87&lt;3.15),"virginica",IF(AND(G87&gt;=10.661,D87&lt;1.75,A87&gt;=6.15,F87&lt;0.741,G87&lt;16.072,C87&gt;=4.75,B87&gt;=2.45,B87&lt;3.15),"versicolor","shouldnthappen"))))))))))))))))))))</f>
        <v>setosa</v>
      </c>
      <c r="AM87" s="1" t="str">
        <f aca="false">IF(AND(D87&lt;1.35,F87&gt;=0.917),"setosa",IF(AND(D87&gt;=1.35,F87&gt;=0.917),"virginica",IF(AND(D87&lt;0.75,D87&lt;1.55,F87&lt;0.917),"setosa",IF(AND(C87&gt;=4.8,D87&gt;=1.55,F87&lt;0.917),"virginica",IF(AND(A87&lt;5.95,D87&gt;=0.75,D87&lt;1.55,F87&lt;0.917),"versicolor",IF(AND(F87&lt;0.473,C87&lt;4.8,D87&gt;=1.55,F87&lt;0.917),"virginica",IF(AND(F87&gt;=0.473,C87&lt;4.8,D87&gt;=1.55,F87&lt;0.917),"versicolor",IF(AND(C87&lt;4.95,A87&gt;=5.95,D87&gt;=0.75,D87&lt;1.55,F87&lt;0.917),"versicolor",IF(AND(C87&gt;=4.95,A87&gt;=5.95,D87&gt;=0.75,D87&lt;1.55,F87&lt;0.917),"virginica","shouldnthappen")))))))))</f>
        <v>setosa</v>
      </c>
      <c r="AN87" s="1" t="str">
        <f aca="false">IF(AND(D87&lt;0.75,A87&lt;5.45),"setosa",IF(AND(D87&lt;1.55,D87&gt;=0.75,A87&lt;5.45),"versicolor",IF(AND(D87&gt;=1.55,D87&gt;=0.75,A87&lt;5.45),"virginica",IF(AND(A87&gt;=5.75,C87&lt;4.75,A87&gt;=5.45),"versicolor",IF(AND(F87&lt;0.361,C87&gt;=4.75,A87&gt;=5.45),"virginica",IF(AND(C87&lt;2.6,A87&lt;5.75,C87&lt;4.75,A87&gt;=5.45),"setosa",IF(AND(C87&gt;=2.6,A87&lt;5.75,C87&lt;4.75,A87&gt;=5.45),"versicolor",IF(AND(D87&gt;=1.7,F87&gt;=0.361,C87&gt;=4.75,A87&gt;=5.45),"virginica",IF(AND(B87&lt;2.65,D87&lt;1.7,F87&gt;=0.361,C87&gt;=4.75,A87&gt;=5.45),"virginica",IF(AND(A87&lt;7.05,B87&gt;=2.65,D87&lt;1.7,F87&gt;=0.361,C87&gt;=4.75,A87&gt;=5.45),"versicolor",IF(AND(A87&gt;=7.05,B87&gt;=2.65,D87&lt;1.7,F87&gt;=0.361,C87&gt;=4.75,A87&gt;=5.45),"virginica","shouldnthappen")))))))))))</f>
        <v>setosa</v>
      </c>
      <c r="AO87" s="1" t="str">
        <f aca="false">IF(AND(D87&lt;0.7),"setosa",IF(AND(A87&lt;4.95,C87&lt;4.85,D87&gt;=0.7),"virginica",IF(AND(A87&gt;=4.95,C87&lt;4.85,D87&gt;=0.7),"versicolor",IF(AND(D87&gt;=1.7,C87&gt;=4.85,D87&gt;=0.7),"virginica",IF(AND(F87&lt;0.325,D87&lt;1.7,C87&gt;=4.85,D87&gt;=0.7),"virginica",IF(AND(D87&lt;1.55,F87&gt;=0.325,D87&lt;1.7,C87&gt;=4.85,D87&gt;=0.7),"virginica",IF(AND(D87&gt;=1.55,F87&gt;=0.325,D87&lt;1.7,C87&gt;=4.85,D87&gt;=0.7),"versicolor","shouldnthappen")))))))</f>
        <v>setosa</v>
      </c>
      <c r="AP87" s="1" t="str">
        <f aca="false">IF(AND(D87&lt;0.75),"setosa",IF(AND(C87&lt;4.85,D87&gt;=0.75),"versicolor",IF(AND(G87&gt;=8.277,C87&gt;=4.85,D87&gt;=0.75),"virginica",IF(AND(F87&gt;=0.633,G87&lt;8.277,C87&gt;=4.85,D87&gt;=0.75),"virginica",IF(AND(G87&lt;7.61,F87&lt;0.633,G87&lt;8.277,C87&gt;=4.85,D87&gt;=0.75),"virginica",IF(AND(G87&gt;=7.61,F87&lt;0.633,G87&lt;8.277,C87&gt;=4.85,D87&gt;=0.75),"versicolor","shouldnthappen"))))))</f>
        <v>setosa</v>
      </c>
      <c r="AQ87" s="1" t="str">
        <f aca="false">IF(AND(C87&lt;2.65,A87&gt;=5.45,C87&lt;4.75),"setosa",IF(AND(C87&gt;=2.65,A87&gt;=5.45,C87&lt;4.75),"versicolor",IF(AND(B87&lt;2.9,C87&lt;4.85,C87&gt;=4.75),"versicolor",IF(AND(B87&gt;=2.9,C87&lt;4.85,C87&gt;=4.75),"virginica",IF(AND(D87&lt;1.7,C87&gt;=4.85,C87&gt;=4.75),"versicolor",IF(AND(D87&gt;=1.7,C87&gt;=4.85,C87&gt;=4.75),"virginica",IF(AND(C87&lt;2.45,G87&lt;14.126,A87&lt;5.45,C87&lt;4.75),"setosa",IF(AND(C87&gt;=2.45,G87&lt;14.126,A87&lt;5.45,C87&lt;4.75),"versicolor",IF(AND(C87&lt;2.4,G87&gt;=14.126,A87&lt;5.45,C87&lt;4.75),"setosa",IF(AND(C87&gt;=2.4,G87&gt;=14.126,A87&lt;5.45,C87&lt;4.75),"versicolor","shouldnthappen"))))))))))</f>
        <v>setosa</v>
      </c>
      <c r="AR87" s="1" t="str">
        <f aca="false">IF(AND(C87&lt;2.45,C87&lt;4.85),"setosa",IF(AND(C87&gt;=5.15,C87&gt;=4.85),"virginica",IF(AND(A87&gt;=4.95,C87&gt;=2.45,C87&lt;4.85),"versicolor",IF(AND(D87&lt;1.35,A87&lt;4.95,C87&gt;=2.45,C87&lt;4.85),"versicolor",IF(AND(D87&gt;=1.35,A87&lt;4.95,C87&gt;=2.45,C87&lt;4.85),"virginica",IF(AND(F87&lt;0.35,G87&lt;12.751,C87&lt;5.15,C87&gt;=4.85),"virginica",IF(AND(A87&lt;6.5,G87&gt;=12.751,C87&lt;5.15,C87&gt;=4.85),"virginica",IF(AND(A87&gt;=6.5,G87&gt;=12.751,C87&lt;5.15,C87&gt;=4.85),"versicolor",IF(AND(B87&gt;=2.75,F87&gt;=0.35,G87&lt;12.751,C87&lt;5.15,C87&gt;=4.85),"virginica",IF(AND(C87&lt;5.05,B87&lt;2.75,F87&gt;=0.35,G87&lt;12.751,C87&lt;5.15,C87&gt;=4.85),"virginica",IF(AND(C87&gt;=5.05,B87&lt;2.75,F87&gt;=0.35,G87&lt;12.751,C87&lt;5.15,C87&gt;=4.85),"versicolor","shouldnthappen")))))))))))</f>
        <v>setosa</v>
      </c>
      <c r="AS87" s="1" t="str">
        <f aca="false">IF(AND(F87&gt;=0.9,B87&lt;3.05),"virginica",IF(AND(A87&lt;5.9,B87&gt;=3.05),"setosa",IF(AND(D87&lt;1.65,A87&gt;=5.9,B87&gt;=3.05),"versicolor",IF(AND(D87&gt;=1.65,A87&gt;=5.9,B87&gt;=3.05),"virginica",IF(AND(D87&gt;=1.75,C87&gt;=4.85,F87&lt;0.9,B87&lt;3.05),"virginica",IF(AND(C87&lt;2.2,B87&lt;2.95,C87&lt;4.85,F87&lt;0.9,B87&lt;3.05),"setosa",IF(AND(C87&gt;=2.2,B87&lt;2.95,C87&lt;4.85,F87&lt;0.9,B87&lt;3.05),"versicolor",IF(AND(C87&lt;2.8,B87&gt;=2.95,C87&lt;4.85,F87&lt;0.9,B87&lt;3.05),"setosa",IF(AND(C87&gt;=2.8,B87&gt;=2.95,C87&lt;4.85,F87&lt;0.9,B87&lt;3.05),"versicolor",IF(AND(G87&lt;13.879,D87&lt;1.75,C87&gt;=4.85,F87&lt;0.9,B87&lt;3.05),"virginica",IF(AND(G87&gt;=13.879,D87&lt;1.75,C87&gt;=4.85,F87&lt;0.9,B87&lt;3.05),"versicolor","shouldnthappen")))))))))))</f>
        <v>setosa</v>
      </c>
      <c r="AT87" s="1" t="str">
        <f aca="false">IF(AND(D87&lt;0.75),"setosa",IF(AND(D87&gt;=1.75,D87&gt;=0.75),"virginica",IF(AND(D87&lt;1.45,G87&lt;7.37,D87&lt;1.75,D87&gt;=0.75),"versicolor",IF(AND(D87&gt;=1.45,G87&lt;7.37,D87&lt;1.75,D87&gt;=0.75),"virginica",IF(AND(C87&lt;5.45,G87&gt;=7.37,D87&lt;1.75,D87&gt;=0.75),"versicolor",IF(AND(C87&gt;=5.45,G87&gt;=7.37,D87&lt;1.75,D87&gt;=0.75),"virginica","shouldnthappen"))))))</f>
        <v>setosa</v>
      </c>
      <c r="AU87" s="1" t="str">
        <f aca="false">IF(AND(D87&lt;0.7),"setosa",IF(AND(D87&gt;=1.7,A87&gt;=6.15,D87&gt;=0.7),"virginica",IF(AND(B87&gt;=2.55,C87&lt;4.75,A87&lt;6.15,D87&gt;=0.7),"versicolor",IF(AND(D87&gt;=1.7,C87&gt;=4.75,A87&lt;6.15,D87&gt;=0.7),"virginica",IF(AND(C87&lt;5.25,D87&lt;1.7,A87&gt;=6.15,D87&gt;=0.7),"versicolor",IF(AND(C87&gt;=5.25,D87&lt;1.7,A87&gt;=6.15,D87&gt;=0.7),"virginica",IF(AND(C87&lt;4.25,B87&lt;2.55,C87&lt;4.75,A87&lt;6.15,D87&gt;=0.7),"versicolor",IF(AND(C87&gt;=4.25,B87&lt;2.55,C87&lt;4.75,A87&lt;6.15,D87&gt;=0.7),"virginica",IF(AND(B87&lt;2.65,D87&lt;1.7,C87&gt;=4.75,A87&lt;6.15,D87&gt;=0.7),"virginica",IF(AND(B87&gt;=2.65,D87&lt;1.7,C87&gt;=4.75,A87&lt;6.15,D87&gt;=0.7),"versicolor","shouldnthappen"))))))))))</f>
        <v>setosa</v>
      </c>
      <c r="AV87" s="1" t="str">
        <f aca="false">IF(AND(D87&lt;0.75),"setosa",IF(AND(F87&gt;=0.899,D87&gt;=0.75),"virginica",IF(AND(D87&lt;1.65,A87&lt;6.05,F87&lt;0.899,D87&gt;=0.75),"versicolor",IF(AND(D87&gt;=1.65,A87&lt;6.05,F87&lt;0.899,D87&gt;=0.75),"virginica",IF(AND(C87&gt;=5.05,A87&gt;=6.05,F87&lt;0.899,D87&gt;=0.75),"virginica",IF(AND(G87&gt;=13.757,C87&lt;5.05,A87&gt;=6.05,F87&lt;0.899,D87&gt;=0.75),"versicolor",IF(AND(D87&lt;1.6,G87&lt;13.757,C87&lt;5.05,A87&gt;=6.05,F87&lt;0.899,D87&gt;=0.75),"versicolor",IF(AND(D87&gt;=1.6,G87&lt;13.757,C87&lt;5.05,A87&gt;=6.05,F87&lt;0.899,D87&gt;=0.75),"virginica","shouldnthappen"))))))))</f>
        <v>setosa</v>
      </c>
      <c r="AW87" s="1" t="str">
        <f aca="false">IF(AND(F87&lt;0.117,A87&gt;=5.55),"virginica",IF(AND(A87&gt;=5.2,G87&lt;6.086,A87&lt;5.55),"versicolor",IF(AND(D87&lt;0.7,G87&gt;=6.086,A87&lt;5.55),"setosa",IF(AND(D87&gt;=0.7,G87&gt;=6.086,A87&lt;5.55),"versicolor",IF(AND(A87&lt;4.75,A87&lt;5.2,G87&lt;6.086,A87&lt;5.55),"setosa",IF(AND(A87&gt;=4.75,A87&lt;5.2,G87&lt;6.086,A87&lt;5.55),"virginica",IF(AND(D87&gt;=1.65,C87&lt;4.95,F87&gt;=0.117,A87&gt;=5.55),"virginica",IF(AND(D87&gt;=1.75,C87&gt;=4.95,F87&gt;=0.117,A87&gt;=5.55),"virginica",IF(AND(C87&lt;2.6,D87&lt;1.65,C87&lt;4.95,F87&gt;=0.117,A87&gt;=5.55),"setosa",IF(AND(C87&gt;=2.6,D87&lt;1.65,C87&lt;4.95,F87&gt;=0.117,A87&gt;=5.55),"versicolor",IF(AND(D87&lt;1.55,D87&lt;1.75,C87&gt;=4.95,F87&gt;=0.117,A87&gt;=5.55),"virginica",IF(AND(A87&lt;6.95,D87&gt;=1.55,D87&lt;1.75,C87&gt;=4.95,F87&gt;=0.117,A87&gt;=5.55),"versicolor",IF(AND(A87&gt;=6.95,D87&gt;=1.55,D87&lt;1.75,C87&gt;=4.95,F87&gt;=0.117,A87&gt;=5.55),"virginica","shouldnthappen")))))))))))))</f>
        <v>setosa</v>
      </c>
      <c r="AX87" s="1" t="str">
        <f aca="false">IF(AND(D87&lt;0.75),"setosa",IF(AND(F87&lt;0.138,D87&gt;=0.75),"virginica",IF(AND(C87&lt;4.45,A87&lt;6.15,F87&gt;=0.138,D87&gt;=0.75),"versicolor",IF(AND(C87&gt;=5.05,A87&gt;=6.15,F87&gt;=0.138,D87&gt;=0.75),"virginica",IF(AND(B87&lt;2.65,C87&gt;=4.45,A87&lt;6.15,F87&gt;=0.138,D87&gt;=0.75),"virginica",IF(AND(A87&gt;=6.35,C87&lt;5.05,A87&gt;=6.15,F87&gt;=0.138,D87&gt;=0.75),"versicolor",IF(AND(A87&lt;5.65,B87&gt;=2.65,C87&gt;=4.45,A87&lt;6.15,F87&gt;=0.138,D87&gt;=0.75),"virginica",IF(AND(D87&lt;1.75,A87&lt;6.35,C87&lt;5.05,A87&gt;=6.15,F87&gt;=0.138,D87&gt;=0.75),"versicolor",IF(AND(D87&gt;=1.75,A87&lt;6.35,C87&lt;5.05,A87&gt;=6.15,F87&gt;=0.138,D87&gt;=0.75),"virginica",IF(AND(D87&lt;1.7,A87&gt;=5.65,B87&gt;=2.65,C87&gt;=4.45,A87&lt;6.15,F87&gt;=0.138,D87&gt;=0.75),"versicolor",IF(AND(D87&gt;=1.7,A87&gt;=5.65,B87&gt;=2.65,C87&gt;=4.45,A87&lt;6.15,F87&gt;=0.138,D87&gt;=0.75),"virginica","shouldnthappen")))))))))))</f>
        <v>setosa</v>
      </c>
      <c r="AY87" s="1" t="str">
        <f aca="false">IF(AND(D87&lt;0.75,A87&lt;5.55),"setosa",IF(AND(A87&lt;4.95,D87&gt;=0.75,A87&lt;5.55),"virginica",IF(AND(A87&gt;=4.95,D87&gt;=0.75,A87&lt;5.55),"versicolor",IF(AND(C87&lt;2.6,C87&lt;4.85,A87&gt;=5.55),"setosa",IF(AND(C87&gt;=2.6,C87&lt;4.85,A87&gt;=5.55),"versicolor",IF(AND(D87&gt;=1.75,C87&gt;=4.85,A87&gt;=5.55),"virginica",IF(AND(F87&lt;0.405,D87&lt;1.75,C87&gt;=4.85,A87&gt;=5.55),"versicolor",IF(AND(B87&lt;3.05,F87&gt;=0.405,D87&lt;1.75,C87&gt;=4.85,A87&gt;=5.55),"virginica",IF(AND(B87&gt;=3.05,F87&gt;=0.405,D87&lt;1.75,C87&gt;=4.85,A87&gt;=5.55),"versicolor","shouldnthappen")))))))))</f>
        <v>setosa</v>
      </c>
      <c r="AZ87" s="1" t="str">
        <f aca="false">IF(AND(D87&lt;0.75),"setosa",IF(AND(F87&lt;0.9,C87&lt;4.95,D87&gt;=0.75),"versicolor",IF(AND(F87&gt;=0.9,C87&lt;4.95,D87&gt;=0.75),"virginica",IF(AND(D87&gt;=1.7,C87&gt;=4.95,D87&gt;=0.75),"virginica",IF(AND(F87&lt;0.405,D87&lt;1.7,C87&gt;=4.95,D87&gt;=0.75),"versicolor",IF(AND(F87&gt;=0.405,D87&lt;1.7,C87&gt;=4.95,D87&gt;=0.75),"virginica","shouldnthappen"))))))</f>
        <v>setosa</v>
      </c>
      <c r="BA87" s="1" t="str">
        <f aca="false">IF(AND(D87&lt;0.75),"setosa",IF(AND(D87&gt;=1.7,C87&gt;=5.05,D87&gt;=0.75),"virginica",IF(AND(D87&lt;1.45,D87&lt;1.6,C87&lt;5.05,D87&gt;=0.75),"versicolor",IF(AND(A87&lt;5.8,D87&gt;=1.6,C87&lt;5.05,D87&gt;=0.75),"virginica",IF(AND(A87&gt;=5.8,D87&gt;=1.6,C87&lt;5.05,D87&gt;=0.75),"versicolor",IF(AND(F87&lt;0.417,D87&lt;1.7,C87&gt;=5.05,D87&gt;=0.75),"versicolor",IF(AND(F87&gt;=0.417,D87&lt;1.7,C87&gt;=5.05,D87&gt;=0.75),"virginica",IF(AND(A87&lt;5.95,D87&gt;=1.45,D87&lt;1.6,C87&lt;5.05,D87&gt;=0.75),"versicolor",IF(AND(G87&lt;10.618,A87&gt;=5.95,D87&gt;=1.45,D87&lt;1.6,C87&lt;5.05,D87&gt;=0.75),"virginica",IF(AND(G87&gt;=10.618,A87&gt;=5.95,D87&gt;=1.45,D87&lt;1.6,C87&lt;5.05,D87&gt;=0.75),"versicolor","shouldnthappen"))))))))))</f>
        <v>setosa</v>
      </c>
      <c r="BB87" s="1" t="str">
        <f aca="false">IF(AND(C87&lt;2.6),"setosa",IF(AND(D87&gt;=1.75,C87&gt;=2.6),"virginica",IF(AND(C87&gt;=5.45,D87&lt;1.75,C87&gt;=2.6),"virginica",IF(AND(F87&gt;=0.259,C87&lt;5.45,D87&lt;1.75,C87&gt;=2.6),"versicolor",IF(AND(C87&lt;5.05,F87&lt;0.259,C87&lt;5.45,D87&lt;1.75,C87&gt;=2.6),"versicolor",IF(AND(C87&gt;=5.05,F87&lt;0.259,C87&lt;5.45,D87&lt;1.75,C87&gt;=2.6),"virginica","shouldnthappen"))))))</f>
        <v>setosa</v>
      </c>
      <c r="BC87" s="1" t="str">
        <f aca="false">IF(AND(A87&lt;4.95,B87&lt;2.7,A87&lt;5.55),"virginica",IF(AND(A87&gt;=4.95,B87&lt;2.7,A87&lt;5.55),"versicolor",IF(AND(C87&lt;3.2,B87&gt;=2.7,A87&lt;5.55),"setosa",IF(AND(C87&gt;=3.2,B87&gt;=2.7,A87&lt;5.55),"versicolor",IF(AND(F87&gt;=0.85,A87&lt;6.15,A87&gt;=5.55),"virginica",IF(AND(D87&lt;1.45,A87&gt;=6.15,A87&gt;=5.55),"versicolor",IF(AND(C87&lt;4.8,F87&lt;0.85,A87&lt;6.15,A87&gt;=5.55),"versicolor",IF(AND(D87&gt;=1.7,D87&gt;=1.45,A87&gt;=6.15,A87&gt;=5.55),"virginica",IF(AND(G87&lt;9.333,C87&gt;=4.8,F87&lt;0.85,A87&lt;6.15,A87&gt;=5.55),"versicolor",IF(AND(G87&gt;=9.333,C87&gt;=4.8,F87&lt;0.85,A87&lt;6.15,A87&gt;=5.55),"virginica",IF(AND(C87&lt;4.9,D87&lt;1.7,D87&gt;=1.45,A87&gt;=6.15,A87&gt;=5.55),"versicolor",IF(AND(C87&gt;=4.9,D87&lt;1.7,D87&gt;=1.45,A87&gt;=6.15,A87&gt;=5.55),"virginica","shouldnthappen"))))))))))))</f>
        <v>setosa</v>
      </c>
      <c r="BD87" s="1" t="str">
        <f aca="false">IF(AND(C87&lt;2.35),"setosa",IF(AND(C87&lt;4.75,B87&lt;2.55,C87&gt;=2.35),"versicolor",IF(AND(C87&gt;=4.75,B87&lt;2.55,C87&gt;=2.35),"virginica",IF(AND(C87&lt;4.75,B87&gt;=2.55,C87&gt;=2.35),"versicolor",IF(AND(D87&gt;=1.75,C87&gt;=4.75,B87&gt;=2.55,C87&gt;=2.35),"virginica",IF(AND(A87&gt;=6.5,D87&lt;1.75,C87&gt;=4.75,B87&gt;=2.55,C87&gt;=2.35),"versicolor",IF(AND(A87&lt;6.05,A87&lt;6.5,D87&lt;1.75,C87&gt;=4.75,B87&gt;=2.55,C87&gt;=2.35),"versicolor",IF(AND(A87&gt;=6.05,A87&lt;6.5,D87&lt;1.75,C87&gt;=4.75,B87&gt;=2.55,C87&gt;=2.35),"virginica","shouldnthappen"))))))))</f>
        <v>setosa</v>
      </c>
      <c r="BE87" s="1" t="str">
        <f aca="false">IF(AND(C87&lt;2.5),"setosa",IF(AND(D87&lt;1.65,C87&lt;4.75,C87&gt;=2.5),"versicolor",IF(AND(D87&gt;=1.65,C87&lt;4.75,C87&gt;=2.5),"virginica",IF(AND(D87&gt;=1.75,C87&gt;=4.75,C87&gt;=2.5),"virginica",IF(AND(C87&lt;4.95,D87&lt;1.75,C87&gt;=4.75,C87&gt;=2.5),"versicolor",IF(AND(A87&lt;6.5,C87&gt;=4.95,D87&lt;1.75,C87&gt;=4.75,C87&gt;=2.5),"virginica",IF(AND(A87&gt;=6.5,C87&gt;=4.95,D87&lt;1.75,C87&gt;=4.75,C87&gt;=2.5),"versicolor","shouldnthappen")))))))</f>
        <v>setosa</v>
      </c>
      <c r="BF87" s="1" t="str">
        <f aca="false">IF(AND(G87&gt;=15.244),"virginica",IF(AND(C87&lt;3.2,B87&gt;=3.15,G87&lt;15.244),"setosa",IF(AND(A87&gt;=4.95,C87&lt;4.7,B87&lt;3.15,G87&lt;15.244),"versicolor",IF(AND(C87&gt;=5.15,C87&gt;=4.7,B87&lt;3.15,G87&lt;15.244),"virginica",IF(AND(A87&gt;=6.45,C87&gt;=3.2,B87&gt;=3.15,G87&lt;15.244),"virginica",IF(AND(D87&lt;0.95,A87&lt;4.95,C87&lt;4.7,B87&lt;3.15,G87&lt;15.244),"setosa",IF(AND(D87&gt;=0.95,A87&lt;4.95,C87&lt;4.7,B87&lt;3.15,G87&lt;15.244),"virginica",IF(AND(F87&lt;0.816,A87&lt;6.45,C87&gt;=3.2,B87&gt;=3.15,G87&lt;15.244),"virginica",IF(AND(F87&gt;=0.816,A87&lt;6.45,C87&gt;=3.2,B87&gt;=3.15,G87&lt;15.244),"versicolor",IF(AND(A87&gt;=6.5,B87&lt;3.05,C87&lt;5.15,C87&gt;=4.7,B87&lt;3.15,G87&lt;15.244),"versicolor",IF(AND(G87&lt;11.093,B87&gt;=3.05,C87&lt;5.15,C87&gt;=4.7,B87&lt;3.15,G87&lt;15.244),"virginica",IF(AND(G87&gt;=11.093,B87&gt;=3.05,C87&lt;5.15,C87&gt;=4.7,B87&lt;3.15,G87&lt;15.244),"versicolor",IF(AND(D87&gt;=1.7,A87&lt;6.5,B87&lt;3.05,C87&lt;5.15,C87&gt;=4.7,B87&lt;3.15,G87&lt;15.244),"virginica",IF(AND(G87&lt;7.498,D87&lt;1.7,A87&lt;6.5,B87&lt;3.05,C87&lt;5.15,C87&gt;=4.7,B87&lt;3.15,G87&lt;15.244),"virginica",IF(AND(G87&gt;=7.498,D87&lt;1.7,A87&lt;6.5,B87&lt;3.05,C87&lt;5.15,C87&gt;=4.7,B87&lt;3.15,G87&lt;15.244),"versicolor","shouldnthappen")))))))))))))))</f>
        <v>setosa</v>
      </c>
      <c r="BG87" s="1" t="str">
        <f aca="false">IF(AND(B87&gt;=3.35,C87&lt;4.85),"setosa",IF(AND(D87&gt;=1.75,C87&gt;=4.85),"virginica",IF(AND(D87&lt;0.75,B87&lt;3.35,C87&lt;4.85),"setosa",IF(AND(G87&gt;=13.879,D87&lt;1.75,C87&gt;=4.85),"versicolor",IF(AND(F87&gt;=0.9,D87&gt;=0.75,B87&lt;3.35,C87&lt;4.85),"virginica",IF(AND(F87&gt;=0.405,G87&lt;13.879,D87&lt;1.75,C87&gt;=4.85),"virginica",IF(AND(B87&gt;=2.55,F87&lt;0.9,D87&gt;=0.75,B87&lt;3.35,C87&lt;4.85),"versicolor",IF(AND(G87&lt;7.498,F87&lt;0.405,G87&lt;13.879,D87&lt;1.75,C87&gt;=4.85),"virginica",IF(AND(G87&gt;=7.498,F87&lt;0.405,G87&lt;13.879,D87&lt;1.75,C87&gt;=4.85),"versicolor",IF(AND(G87&lt;5.656,B87&lt;2.55,F87&lt;0.9,D87&gt;=0.75,B87&lt;3.35,C87&lt;4.85),"virginica",IF(AND(G87&gt;=5.656,B87&lt;2.55,F87&lt;0.9,D87&gt;=0.75,B87&lt;3.35,C87&lt;4.85),"versicolor","shouldnthappen")))))))))))</f>
        <v>setosa</v>
      </c>
      <c r="BH87" s="1" t="str">
        <f aca="false">IF(AND(D87&lt;0.7),"setosa",IF(AND(D87&gt;=1.65,A87&lt;6.65,D87&gt;=0.7),"virginica",IF(AND(D87&lt;1.55,A87&gt;=6.65,D87&gt;=0.7),"versicolor",IF(AND(D87&gt;=1.55,A87&gt;=6.65,D87&gt;=0.7),"virginica",IF(AND(F87&gt;=0.529,D87&lt;1.65,A87&lt;6.65,D87&gt;=0.7),"versicolor",IF(AND(C87&gt;=5.35,F87&lt;0.529,D87&lt;1.65,A87&lt;6.65,D87&gt;=0.7),"virginica",IF(AND(G87&gt;=7.411,C87&lt;5.35,F87&lt;0.529,D87&lt;1.65,A87&lt;6.65,D87&gt;=0.7),"versicolor",IF(AND(G87&lt;6.927,G87&lt;7.411,C87&lt;5.35,F87&lt;0.529,D87&lt;1.65,A87&lt;6.65,D87&gt;=0.7),"versicolor",IF(AND(G87&gt;=6.927,G87&lt;7.411,C87&lt;5.35,F87&lt;0.529,D87&lt;1.65,A87&lt;6.65,D87&gt;=0.7),"virginica","shouldnthappen")))))))))</f>
        <v>setosa</v>
      </c>
      <c r="BI87" s="1" t="str">
        <f aca="false">IF(AND(D87&gt;=1.7),"virginica",IF(AND(D87&lt;0.7,D87&lt;1.7),"setosa",IF(AND(D87&lt;1.45,G87&lt;7.37,D87&gt;=0.7,D87&lt;1.7),"versicolor",IF(AND(D87&gt;=1.45,G87&lt;7.37,D87&gt;=0.7,D87&lt;1.7),"virginica",IF(AND(B87&gt;=2.65,G87&gt;=7.37,D87&gt;=0.7,D87&lt;1.7),"versicolor",IF(AND(C87&lt;5.05,B87&lt;2.65,G87&gt;=7.37,D87&gt;=0.7,D87&lt;1.7),"versicolor",IF(AND(C87&gt;=5.05,B87&lt;2.65,G87&gt;=7.37,D87&gt;=0.7,D87&lt;1.7),"virginica","shouldnthappen")))))))</f>
        <v>setosa</v>
      </c>
    </row>
    <row r="88" customFormat="false" ht="13.8" hidden="false" customHeight="false" outlineLevel="0" collapsed="false">
      <c r="A88" s="1" t="n">
        <v>4.8</v>
      </c>
      <c r="B88" s="1" t="n">
        <v>3.4</v>
      </c>
      <c r="C88" s="1" t="n">
        <v>1.6</v>
      </c>
      <c r="D88" s="1" t="n">
        <v>0.2</v>
      </c>
      <c r="E88" s="1" t="s">
        <v>94</v>
      </c>
      <c r="F88" s="1" t="n">
        <v>0.471489185234532</v>
      </c>
      <c r="G88" s="1" t="n">
        <v>14.1007581843995</v>
      </c>
      <c r="H88" s="11" t="str">
        <f aca="false">E88</f>
        <v>setosa</v>
      </c>
      <c r="I88" s="1" t="str">
        <f aca="false">INDEX(L88:BI88, MODE(MATCH(L88:BI88, L88:BI88, 0 )))</f>
        <v>setosa</v>
      </c>
      <c r="J88" s="12" t="n">
        <f aca="false">COUNTIF(L88:BI88, H88) / COUNTA(L88:BI88)</f>
        <v>1</v>
      </c>
      <c r="K88" s="13" t="n">
        <f aca="false">I88=H88</f>
        <v>1</v>
      </c>
      <c r="L88" s="1" t="str">
        <f aca="false">IF(AND(C88&lt;3.65,B88&gt;=3.35),"setosa",IF(AND(C88&gt;=3.65,B88&gt;=3.35),"virginica",IF(AND(C88&lt;2.35,C88&lt;4.85,B88&lt;3.35),"setosa",IF(AND(F88&gt;=0.899,C88&gt;=2.35,C88&lt;4.85,B88&lt;3.35),"virginica",IF(AND(G88&gt;=8.268,B88&lt;2.75,C88&gt;=4.85,B88&lt;3.35),"virginica",IF(AND(D88&lt;1.55,B88&gt;=2.75,C88&gt;=4.85,B88&lt;3.35),"versicolor",IF(AND(D88&gt;=1.55,B88&gt;=2.75,C88&gt;=4.85,B88&lt;3.35),"virginica",IF(AND(G88&lt;6.537,F88&lt;0.899,C88&gt;=2.35,C88&lt;4.85,B88&lt;3.35),"virginica",IF(AND(G88&gt;=6.537,F88&lt;0.899,C88&gt;=2.35,C88&lt;4.85,B88&lt;3.35),"versicolor",IF(AND(G88&lt;6.878,G88&lt;8.268,B88&lt;2.75,C88&gt;=4.85,B88&lt;3.35),"virginica",IF(AND(G88&gt;=6.878,G88&lt;8.268,B88&lt;2.75,C88&gt;=4.85,B88&lt;3.35),"versicolor","shouldnthappen")))))))))))</f>
        <v>setosa</v>
      </c>
      <c r="M88" s="1" t="str">
        <f aca="false">IF(AND(C88&lt;2.6),"setosa",IF(AND(D88&gt;=1.75,C88&gt;=2.6),"virginica",IF(AND(G88&lt;6.094,D88&lt;1.75,C88&gt;=2.6),"virginica",IF(AND(D88&lt;1.35,G88&gt;=6.094,D88&lt;1.75,C88&gt;=2.6),"versicolor",IF(AND(C88&lt;5.05,D88&gt;=1.35,G88&gt;=6.094,D88&lt;1.75,C88&gt;=2.6),"versicolor",IF(AND(C88&gt;=5.05,D88&gt;=1.35,G88&gt;=6.094,D88&lt;1.75,C88&gt;=2.6),"virginica","shouldnthappen"))))))</f>
        <v>setosa</v>
      </c>
      <c r="N88" s="1" t="str">
        <f aca="false">IF(AND(A88&lt;6.6,B88&gt;=3.45),"setosa",IF(AND(A88&gt;=6.6,B88&gt;=3.45),"virginica",IF(AND(D88&lt;0.7,C88&lt;4.75,B88&lt;3.45),"setosa",IF(AND(D88&gt;=0.7,C88&lt;4.75,B88&lt;3.45),"versicolor",IF(AND(C88&gt;=5.15,C88&gt;=4.75,B88&lt;3.45),"virginica",IF(AND(D88&gt;=1.7,A88&lt;6.5,C88&lt;5.15,C88&gt;=4.75,B88&lt;3.45),"virginica",IF(AND(C88&lt;5.05,A88&gt;=6.5,C88&lt;5.15,C88&gt;=4.75,B88&lt;3.45),"versicolor",IF(AND(C88&gt;=5.05,A88&gt;=6.5,C88&lt;5.15,C88&gt;=4.75,B88&lt;3.45),"virginica",IF(AND(G88&lt;7.498,D88&lt;1.7,A88&lt;6.5,C88&lt;5.15,C88&gt;=4.75,B88&lt;3.45),"virginica",IF(AND(G88&gt;=7.498,D88&lt;1.7,A88&lt;6.5,C88&lt;5.15,C88&gt;=4.75,B88&lt;3.45),"versicolor","shouldnthappen"))))))))))</f>
        <v>setosa</v>
      </c>
      <c r="O88" s="1" t="str">
        <f aca="false">IF(AND(D88&lt;0.75),"setosa",IF(AND(C88&lt;4.75,C88&lt;4.85,D88&gt;=0.75),"versicolor",IF(AND(A88&gt;=6.05,C88&gt;=4.85,D88&gt;=0.75),"virginica",IF(AND(D88&lt;1.6,C88&gt;=4.75,C88&lt;4.85,D88&gt;=0.75),"versicolor",IF(AND(D88&gt;=1.6,C88&gt;=4.75,C88&lt;4.85,D88&gt;=0.75),"virginica",IF(AND(A88&lt;5.9,A88&lt;6.05,C88&gt;=4.85,D88&gt;=0.75),"virginica",IF(AND(A88&gt;=5.9,A88&lt;6.05,C88&gt;=4.85,D88&gt;=0.75),"versicolor","shouldnthappen")))))))</f>
        <v>setosa</v>
      </c>
      <c r="P88" s="1" t="str">
        <f aca="false">IF(AND(D88&lt;0.75),"setosa",IF(AND(A88&lt;5.55,D88&gt;=0.75),"versicolor",IF(AND(D88&gt;=1.7,G88&lt;13.158,A88&gt;=5.55,D88&gt;=0.75),"virginica",IF(AND(B88&lt;2.45,D88&lt;1.7,G88&lt;13.158,A88&gt;=5.55,D88&gt;=0.75),"virginica",IF(AND(B88&gt;=2.45,D88&lt;1.7,G88&lt;13.158,A88&gt;=5.55,D88&gt;=0.75),"versicolor",IF(AND(B88&gt;=3.05,G88&lt;15.551,G88&gt;=13.158,A88&gt;=5.55,D88&gt;=0.75),"versicolor",IF(AND(B88&lt;2.9,G88&gt;=15.551,G88&gt;=13.158,A88&gt;=5.55,D88&gt;=0.75),"versicolor",IF(AND(B88&gt;=2.9,G88&gt;=15.551,G88&gt;=13.158,A88&gt;=5.55,D88&gt;=0.75),"virginica",IF(AND(D88&lt;1.3,G88&lt;14.221,B88&lt;3.05,G88&lt;15.551,G88&gt;=13.158,A88&gt;=5.55,D88&gt;=0.75),"versicolor",IF(AND(D88&gt;=1.3,G88&lt;14.221,B88&lt;3.05,G88&lt;15.551,G88&gt;=13.158,A88&gt;=5.55,D88&gt;=0.75),"virginica",IF(AND(C88&lt;4.9,G88&gt;=14.221,B88&lt;3.05,G88&lt;15.551,G88&gt;=13.158,A88&gt;=5.55,D88&gt;=0.75),"versicolor",IF(AND(C88&gt;=4.9,G88&gt;=14.221,B88&lt;3.05,G88&lt;15.551,G88&gt;=13.158,A88&gt;=5.55,D88&gt;=0.75),"virginica","shouldnthappen"))))))))))))</f>
        <v>setosa</v>
      </c>
      <c r="Q88" s="1" t="str">
        <f aca="false">IF(AND(C88&lt;2.6),"setosa",IF(AND(A88&gt;=4.95,C88&lt;4.75,C88&gt;=2.6),"versicolor",IF(AND(D88&gt;=1.75,C88&gt;=4.75,C88&gt;=2.6),"virginica",IF(AND(B88&lt;2.45,A88&lt;4.95,C88&lt;4.75,C88&gt;=2.6),"versicolor",IF(AND(B88&gt;=2.45,A88&lt;4.95,C88&lt;4.75,C88&gt;=2.6),"virginica",IF(AND(G88&lt;7.498,D88&lt;1.75,C88&gt;=4.75,C88&gt;=2.6),"virginica",IF(AND(F88&lt;0.417,G88&gt;=7.498,D88&lt;1.75,C88&gt;=4.75,C88&gt;=2.6),"versicolor",IF(AND(F88&lt;0.442,F88&gt;=0.417,G88&gt;=7.498,D88&lt;1.75,C88&gt;=4.75,C88&gt;=2.6),"virginica",IF(AND(F88&gt;=0.442,F88&gt;=0.417,G88&gt;=7.498,D88&lt;1.75,C88&gt;=4.75,C88&gt;=2.6),"versicolor","shouldnthappen")))))))))</f>
        <v>setosa</v>
      </c>
      <c r="R88" s="1" t="str">
        <f aca="false">IF(AND(D88&lt;0.75),"setosa",IF(AND(D88&lt;1.75,A88&gt;=6.25,D88&gt;=0.75),"versicolor",IF(AND(D88&gt;=1.75,A88&gt;=6.25,D88&gt;=0.75),"virginica",IF(AND(D88&lt;1.6,C88&lt;4.75,A88&lt;6.25,D88&gt;=0.75),"versicolor",IF(AND(D88&gt;=1.6,C88&lt;4.75,A88&lt;6.25,D88&gt;=0.75),"virginica",IF(AND(G88&lt;6.998,C88&gt;=4.75,A88&lt;6.25,D88&gt;=0.75),"virginica",IF(AND(A88&lt;6.05,G88&gt;=6.998,C88&gt;=4.75,A88&lt;6.25,D88&gt;=0.75),"versicolor",IF(AND(A88&gt;=6.05,G88&gt;=6.998,C88&gt;=4.75,A88&lt;6.25,D88&gt;=0.75),"virginica","shouldnthappen"))))))))</f>
        <v>setosa</v>
      </c>
      <c r="S88" s="1" t="str">
        <f aca="false">IF(AND(B88&gt;=3.05,A88&lt;5.45),"setosa",IF(AND(C88&lt;2.2,B88&lt;3.05,A88&lt;5.45),"setosa",IF(AND(C88&gt;=2.2,B88&lt;3.05,A88&lt;5.45),"versicolor",IF(AND(B88&lt;3.7,C88&lt;4.8,A88&gt;=5.45),"versicolor",IF(AND(B88&gt;=3.7,C88&lt;4.8,A88&gt;=5.45),"setosa",IF(AND(G88&lt;13.757,C88&lt;5.05,C88&gt;=4.8,A88&gt;=5.45),"virginica",IF(AND(G88&gt;=13.757,C88&lt;5.05,C88&gt;=4.8,A88&gt;=5.45),"versicolor",IF(AND(C88&gt;=5.15,C88&gt;=5.05,C88&gt;=4.8,A88&gt;=5.45),"virginica",IF(AND(A88&lt;5.95,C88&lt;5.15,C88&gt;=5.05,C88&gt;=4.8,A88&gt;=5.45),"virginica",IF(AND(D88&gt;=1.8,A88&gt;=5.95,C88&lt;5.15,C88&gt;=5.05,C88&gt;=4.8,A88&gt;=5.45),"virginica",IF(AND(B88&lt;2.75,D88&lt;1.8,A88&gt;=5.95,C88&lt;5.15,C88&gt;=5.05,C88&gt;=4.8,A88&gt;=5.45),"versicolor",IF(AND(B88&gt;=2.75,D88&lt;1.8,A88&gt;=5.95,C88&lt;5.15,C88&gt;=5.05,C88&gt;=4.8,A88&gt;=5.45),"virginica","shouldnthappen"))))))))))))</f>
        <v>setosa</v>
      </c>
      <c r="T88" s="1" t="str">
        <f aca="false">IF(AND(C88&lt;2.6),"setosa",IF(AND(D88&lt;1.65,C88&lt;4.75,C88&gt;=2.6),"versicolor",IF(AND(D88&gt;=1.65,C88&lt;4.75,C88&gt;=2.6),"virginica",IF(AND(G88&gt;=8.494,A88&lt;6.6,C88&gt;=4.75,C88&gt;=2.6),"virginica",IF(AND(C88&lt;5.2,A88&gt;=6.6,C88&gt;=4.75,C88&gt;=2.6),"versicolor",IF(AND(C88&gt;=5.2,A88&gt;=6.6,C88&gt;=4.75,C88&gt;=2.6),"virginica",IF(AND(A88&lt;5.95,G88&lt;8.494,A88&lt;6.6,C88&gt;=4.75,C88&gt;=2.6),"virginica",IF(AND(A88&gt;=5.95,G88&lt;8.494,A88&lt;6.6,C88&gt;=4.75,C88&gt;=2.6),"versicolor","shouldnthappen"))))))))</f>
        <v>setosa</v>
      </c>
      <c r="U88" s="1" t="str">
        <f aca="false">IF(AND(C88&lt;3.65,B88&gt;=3.35),"setosa",IF(AND(C88&gt;=3.65,B88&gt;=3.35),"virginica",IF(AND(C88&lt;2.35,A88&lt;6.25,B88&lt;3.35),"setosa",IF(AND(C88&lt;4.85,A88&gt;=6.25,B88&lt;3.35),"versicolor",IF(AND(G88&gt;=15.426,C88&gt;=2.35,A88&lt;6.25,B88&lt;3.35),"virginica",IF(AND(D88&gt;=1.55,C88&gt;=4.85,A88&gt;=6.25,B88&lt;3.35),"virginica",IF(AND(D88&lt;1.8,G88&lt;15.426,C88&gt;=2.35,A88&lt;6.25,B88&lt;3.35),"versicolor",IF(AND(D88&gt;=1.8,G88&lt;15.426,C88&gt;=2.35,A88&lt;6.25,B88&lt;3.35),"virginica",IF(AND(B88&lt;2.95,D88&lt;1.55,C88&gt;=4.85,A88&gt;=6.25,B88&lt;3.35),"virginica",IF(AND(B88&gt;=2.95,D88&lt;1.55,C88&gt;=4.85,A88&gt;=6.25,B88&lt;3.35),"versicolor","shouldnthappen"))))))))))</f>
        <v>setosa</v>
      </c>
      <c r="V88" s="1" t="str">
        <f aca="false">IF(AND(C88&lt;2.6),"setosa",IF(AND(C88&gt;=4.85,C88&gt;=2.6),"virginica",IF(AND(F88&gt;=0.9,C88&lt;4.85,C88&gt;=2.6),"virginica",IF(AND(G88&lt;5.656,F88&lt;0.9,C88&lt;4.85,C88&gt;=2.6),"virginica",IF(AND(G88&gt;=5.656,F88&lt;0.9,C88&lt;4.85,C88&gt;=2.6),"versicolor","shouldnthappen")))))</f>
        <v>setosa</v>
      </c>
      <c r="W88" s="1" t="str">
        <f aca="false">IF(AND(D88&gt;=1.75,G88&gt;=13.795),"virginica",IF(AND(D88&gt;=1.5,G88&gt;=12.335,G88&lt;13.795),"virginica",IF(AND(C88&lt;2.45,C88&lt;4.85,G88&lt;12.335,G88&lt;13.795),"setosa",IF(AND(C88&gt;=2.45,C88&lt;4.85,G88&lt;12.335,G88&lt;13.795),"versicolor",IF(AND(D88&gt;=1.7,C88&gt;=4.85,G88&lt;12.335,G88&lt;13.795),"virginica",IF(AND(B88&gt;=3.25,D88&lt;1.5,G88&gt;=12.335,G88&lt;13.795),"setosa",IF(AND(D88&lt;1,F88&lt;0.255,D88&lt;1.75,G88&gt;=13.795),"setosa",IF(AND(D88&gt;=1,F88&lt;0.255,D88&lt;1.75,G88&gt;=13.795),"versicolor",IF(AND(A88&lt;5.4,F88&gt;=0.255,D88&lt;1.75,G88&gt;=13.795),"setosa",IF(AND(A88&gt;=5.4,F88&gt;=0.255,D88&lt;1.75,G88&gt;=13.795),"versicolor",IF(AND(A88&lt;6.15,D88&lt;1.7,C88&gt;=4.85,G88&lt;12.335,G88&lt;13.795),"versicolor",IF(AND(A88&gt;=6.15,D88&lt;1.7,C88&gt;=4.85,G88&lt;12.335,G88&lt;13.795),"virginica",IF(AND(C88&lt;5,B88&lt;3.25,D88&lt;1.5,G88&gt;=12.335,G88&lt;13.795),"versicolor",IF(AND(C88&gt;=5,B88&lt;3.25,D88&lt;1.5,G88&gt;=12.335,G88&lt;13.795),"virginica","shouldnthappen"))))))))))))))</f>
        <v>setosa</v>
      </c>
      <c r="X88" s="1" t="str">
        <f aca="false">IF(AND(C88&lt;2.5,A88&lt;5.55),"setosa",IF(AND(F88&lt;0.096,A88&gt;=5.55),"virginica",IF(AND(D88&lt;1.6,C88&gt;=2.5,A88&lt;5.55),"versicolor",IF(AND(D88&gt;=1.6,C88&gt;=2.5,A88&lt;5.55),"virginica",IF(AND(F88&gt;=0.156,C88&lt;4.75,F88&gt;=0.096,A88&gt;=5.55),"versicolor",IF(AND(D88&gt;=1.75,C88&gt;=4.75,F88&gt;=0.096,A88&gt;=5.55),"virginica",IF(AND(B88&lt;3.3,F88&lt;0.156,C88&lt;4.75,F88&gt;=0.096,A88&gt;=5.55),"versicolor",IF(AND(B88&gt;=3.3,F88&lt;0.156,C88&lt;4.75,F88&gt;=0.096,A88&gt;=5.55),"setosa",IF(AND(B88&lt;2.45,A88&lt;6.05,D88&lt;1.75,C88&gt;=4.75,F88&gt;=0.096,A88&gt;=5.55),"virginica",IF(AND(B88&gt;=2.45,A88&lt;6.05,D88&lt;1.75,C88&gt;=4.75,F88&gt;=0.096,A88&gt;=5.55),"versicolor",IF(AND(F88&lt;0.205,A88&gt;=6.05,D88&lt;1.75,C88&gt;=4.75,F88&gt;=0.096,A88&gt;=5.55),"versicolor",IF(AND(F88&gt;=0.205,A88&gt;=6.05,D88&lt;1.75,C88&gt;=4.75,F88&gt;=0.096,A88&gt;=5.55),"virginica","shouldnthappen"))))))))))))</f>
        <v>setosa</v>
      </c>
      <c r="Y88" s="1" t="str">
        <f aca="false">IF(AND(C88&lt;2.35,A88&lt;5.55),"setosa",IF(AND(C88&gt;=5.05,A88&gt;=5.55),"virginica",IF(AND(D88&lt;1.6,C88&gt;=2.35,A88&lt;5.55),"versicolor",IF(AND(D88&gt;=1.6,C88&gt;=2.35,A88&lt;5.55),"virginica",IF(AND(D88&gt;=1.75,C88&lt;5.05,A88&gt;=5.55),"virginica",IF(AND(B88&gt;=3.55,D88&lt;1.75,C88&lt;5.05,A88&gt;=5.55),"setosa",IF(AND(G88&lt;6.3,B88&lt;3.55,D88&lt;1.75,C88&lt;5.05,A88&gt;=5.55),"virginica",IF(AND(G88&gt;=6.3,B88&lt;3.55,D88&lt;1.75,C88&lt;5.05,A88&gt;=5.55),"versicolor","shouldnthappen"))))))))</f>
        <v>setosa</v>
      </c>
      <c r="Z88" s="1" t="str">
        <f aca="false">IF(AND(D88&lt;0.75),"setosa",IF(AND(B88&gt;=2.55,C88&lt;4.85,D88&gt;=0.75),"versicolor",IF(AND(D88&gt;=1.7,C88&gt;=4.85,D88&gt;=0.75),"virginica",IF(AND(D88&lt;1.6,B88&lt;2.55,C88&lt;4.85,D88&gt;=0.75),"versicolor",IF(AND(D88&gt;=1.6,B88&lt;2.55,C88&lt;4.85,D88&gt;=0.75),"virginica",IF(AND(B88&lt;2.65,D88&lt;1.7,C88&gt;=4.85,D88&gt;=0.75),"virginica",IF(AND(F88&lt;0.325,B88&gt;=2.65,D88&lt;1.7,C88&gt;=4.85,D88&gt;=0.75),"virginica",IF(AND(G88&lt;10.717,F88&gt;=0.325,B88&gt;=2.65,D88&lt;1.7,C88&gt;=4.85,D88&gt;=0.75),"versicolor",IF(AND(G88&gt;=10.717,F88&gt;=0.325,B88&gt;=2.65,D88&lt;1.7,C88&gt;=4.85,D88&gt;=0.75),"virginica","shouldnthappen")))))))))</f>
        <v>setosa</v>
      </c>
      <c r="AA88" s="1" t="str">
        <f aca="false">IF(AND(D88&lt;0.75),"setosa",IF(AND(D88&gt;=1.75,D88&gt;=0.75),"virginica",IF(AND(F88&gt;=0.455,D88&lt;1.75,D88&gt;=0.75),"versicolor",IF(AND(D88&lt;1.45,F88&lt;0.455,D88&lt;1.75,D88&gt;=0.75),"versicolor",IF(AND(F88&lt;0.247,D88&gt;=1.45,F88&lt;0.455,D88&lt;1.75,D88&gt;=0.75),"versicolor",IF(AND(F88&gt;=0.247,D88&gt;=1.45,F88&lt;0.455,D88&lt;1.75,D88&gt;=0.75),"virginica","shouldnthappen"))))))</f>
        <v>setosa</v>
      </c>
      <c r="AB88" s="1" t="str">
        <f aca="false">IF(AND(F88&gt;=0.221,B88&gt;=3.35),"setosa",IF(AND(A88&lt;5.3,F88&gt;=0.683,B88&lt;3.35),"setosa",IF(AND(A88&lt;6.45,F88&lt;0.221,B88&gt;=3.35),"setosa",IF(AND(A88&gt;=6.45,F88&lt;0.221,B88&gt;=3.35),"virginica",IF(AND(G88&lt;6.3,A88&lt;6.25,F88&lt;0.683,B88&lt;3.35),"virginica",IF(AND(G88&lt;13.795,A88&gt;=6.25,F88&lt;0.683,B88&lt;3.35),"virginica",IF(AND(D88&lt;1.65,A88&gt;=5.3,F88&gt;=0.683,B88&lt;3.35),"versicolor",IF(AND(D88&gt;=1.65,A88&gt;=5.3,F88&gt;=0.683,B88&lt;3.35),"virginica",IF(AND(D88&lt;0.6,G88&gt;=6.3,A88&lt;6.25,F88&lt;0.683,B88&lt;3.35),"setosa",IF(AND(D88&lt;1.7,G88&gt;=13.795,A88&gt;=6.25,F88&lt;0.683,B88&lt;3.35),"versicolor",IF(AND(D88&gt;=1.7,G88&gt;=13.795,A88&gt;=6.25,F88&lt;0.683,B88&lt;3.35),"virginica",IF(AND(C88&gt;=5.35,D88&gt;=0.6,G88&gt;=6.3,A88&lt;6.25,F88&lt;0.683,B88&lt;3.35),"virginica",IF(AND(D88&lt;1.75,C88&lt;5.35,D88&gt;=0.6,G88&gt;=6.3,A88&lt;6.25,F88&lt;0.683,B88&lt;3.35),"versicolor",IF(AND(D88&gt;=1.75,C88&lt;5.35,D88&gt;=0.6,G88&gt;=6.3,A88&lt;6.25,F88&lt;0.683,B88&lt;3.35),"virginica","shouldnthappen"))))))))))))))</f>
        <v>setosa</v>
      </c>
      <c r="AC88" s="1" t="str">
        <f aca="false">IF(AND(B88&gt;=3.3),"setosa",IF(AND(C88&lt;2.45,D88&lt;1.55,B88&lt;3.3),"setosa",IF(AND(F88&gt;=0.211,D88&gt;=1.55,B88&lt;3.3),"virginica",IF(AND(C88&lt;4.9,C88&gt;=2.45,D88&lt;1.55,B88&lt;3.3),"versicolor",IF(AND(C88&gt;=4.9,C88&gt;=2.45,D88&lt;1.55,B88&lt;3.3),"virginica",IF(AND(F88&lt;0.138,F88&lt;0.211,D88&gt;=1.55,B88&lt;3.3),"virginica",IF(AND(F88&gt;=0.138,F88&lt;0.211,D88&gt;=1.55,B88&lt;3.3),"versicolor","shouldnthappen")))))))</f>
        <v>setosa</v>
      </c>
      <c r="AD88" s="1" t="str">
        <f aca="false">IF(AND(D88&gt;=1.75),"virginica",IF(AND(D88&lt;0.75,D88&lt;1.75),"setosa",IF(AND(D88&lt;1.35,D88&gt;=0.75,D88&lt;1.75),"versicolor",IF(AND(B88&lt;2.6,C88&lt;4.85,D88&gt;=1.35,D88&gt;=0.75,D88&lt;1.75),"virginica",IF(AND(B88&gt;=2.6,C88&lt;4.85,D88&gt;=1.35,D88&gt;=0.75,D88&lt;1.75),"versicolor",IF(AND(A88&lt;6.4,C88&gt;=4.85,D88&gt;=1.35,D88&gt;=0.75,D88&lt;1.75),"virginica",IF(AND(A88&gt;=6.4,C88&gt;=4.85,D88&gt;=1.35,D88&gt;=0.75,D88&lt;1.75),"versicolor","shouldnthappen")))))))</f>
        <v>setosa</v>
      </c>
      <c r="AE88" s="1" t="str">
        <f aca="false">IF(AND(C88&lt;2.45),"setosa",IF(AND(F88&lt;0.07,C88&gt;=2.45),"virginica",IF(AND(A88&gt;=5,C88&lt;4.75,F88&gt;=0.07,C88&gt;=2.45),"versicolor",IF(AND(F88&lt;0.182,C88&gt;=4.75,F88&gt;=0.07,C88&gt;=2.45),"versicolor",IF(AND(B88&lt;2.45,A88&lt;5,C88&lt;4.75,F88&gt;=0.07,C88&gt;=2.45),"versicolor",IF(AND(B88&gt;=2.45,A88&lt;5,C88&lt;4.75,F88&gt;=0.07,C88&gt;=2.45),"virginica",IF(AND(F88&gt;=0.468,F88&gt;=0.182,C88&gt;=4.75,F88&gt;=0.07,C88&gt;=2.45),"virginica",IF(AND(A88&gt;=6.85,F88&lt;0.468,F88&gt;=0.182,C88&gt;=4.75,F88&gt;=0.07,C88&gt;=2.45),"virginica",IF(AND(B88&lt;2.6,A88&lt;6.85,F88&lt;0.468,F88&gt;=0.182,C88&gt;=4.75,F88&gt;=0.07,C88&gt;=2.45),"virginica",IF(AND(B88&gt;=2.6,A88&lt;6.85,F88&lt;0.468,F88&gt;=0.182,C88&gt;=4.75,F88&gt;=0.07,C88&gt;=2.45),"versicolor","shouldnthappen"))))))))))</f>
        <v>setosa</v>
      </c>
      <c r="AF88" s="1" t="str">
        <f aca="false">IF(AND(D88&lt;0.75,A88&lt;5.45),"setosa",IF(AND(D88&gt;=1.75,A88&gt;=5.45),"virginica",IF(AND(G88&lt;6.094,D88&gt;=0.75,A88&lt;5.45),"virginica",IF(AND(G88&gt;=6.094,D88&gt;=0.75,A88&lt;5.45),"versicolor",IF(AND(C88&lt;2.75,D88&lt;1.75,A88&gt;=5.45),"setosa",IF(AND(D88&lt;1.45,C88&gt;=2.75,D88&lt;1.75,A88&gt;=5.45),"versicolor",IF(AND(B88&lt;2.75,D88&gt;=1.45,C88&gt;=2.75,D88&lt;1.75,A88&gt;=5.45),"versicolor",IF(AND(C88&lt;5.05,B88&gt;=2.75,D88&gt;=1.45,C88&gt;=2.75,D88&lt;1.75,A88&gt;=5.45),"versicolor",IF(AND(C88&gt;=5.05,B88&gt;=2.75,D88&gt;=1.45,C88&gt;=2.75,D88&lt;1.75,A88&gt;=5.45),"virginica","shouldnthappen")))))))))</f>
        <v>setosa</v>
      </c>
      <c r="AG88" s="1" t="str">
        <f aca="false">IF(AND(D88&lt;0.65,G88&lt;8.868,A88&lt;5.3),"setosa",IF(AND(C88&lt;2.6,G88&gt;=8.868,A88&lt;5.3),"setosa",IF(AND(C88&gt;=2.6,G88&gt;=8.868,A88&lt;5.3),"versicolor",IF(AND(C88&gt;=4.95,D88&lt;1.55,A88&gt;=5.3),"virginica",IF(AND(G88&lt;13.795,D88&gt;=1.55,A88&gt;=5.3),"virginica",IF(AND(C88&lt;3.75,D88&gt;=0.65,G88&lt;8.868,A88&lt;5.3),"versicolor",IF(AND(C88&gt;=3.75,D88&gt;=0.65,G88&lt;8.868,A88&lt;5.3),"virginica",IF(AND(C88&lt;2.6,C88&lt;4.95,D88&lt;1.55,A88&gt;=5.3),"setosa",IF(AND(C88&gt;=2.6,C88&lt;4.95,D88&lt;1.55,A88&gt;=5.3),"versicolor",IF(AND(C88&lt;4.75,G88&gt;=13.795,D88&gt;=1.55,A88&gt;=5.3),"versicolor",IF(AND(C88&gt;=4.75,G88&gt;=13.795,D88&gt;=1.55,A88&gt;=5.3),"virginica","shouldnthappen")))))))))))</f>
        <v>setosa</v>
      </c>
      <c r="AH88" s="1" t="str">
        <f aca="false">IF(AND(D88&lt;0.75),"setosa",IF(AND(C88&lt;4.75,D88&gt;=0.75),"versicolor",IF(AND(G88&lt;13.757,C88&gt;=4.75,D88&gt;=0.75),"virginica",IF(AND(B88&lt;3.05,G88&gt;=13.757,C88&gt;=4.75,D88&gt;=0.75),"virginica",IF(AND(A88&lt;6.65,B88&gt;=3.05,G88&gt;=13.757,C88&gt;=4.75,D88&gt;=0.75),"virginica",IF(AND(A88&gt;=6.65,B88&gt;=3.05,G88&gt;=13.757,C88&gt;=4.75,D88&gt;=0.75),"versicolor","shouldnthappen"))))))</f>
        <v>setosa</v>
      </c>
      <c r="AI88" s="1" t="str">
        <f aca="false">IF(AND(D88&lt;0.7),"setosa",IF(AND(C88&lt;4.75,D88&gt;=0.7),"versicolor",IF(AND(A88&lt;6.6,F88&lt;0.482,C88&gt;=4.75,D88&gt;=0.7),"virginica",IF(AND(C88&gt;=4.95,F88&gt;=0.482,C88&gt;=4.75,D88&gt;=0.7),"virginica",IF(AND(D88&lt;1.9,A88&gt;=6.6,F88&lt;0.482,C88&gt;=4.75,D88&gt;=0.7),"versicolor",IF(AND(D88&gt;=1.9,A88&gt;=6.6,F88&lt;0.482,C88&gt;=4.75,D88&gt;=0.7),"virginica",IF(AND(F88&gt;=0.766,C88&lt;4.95,F88&gt;=0.482,C88&gt;=4.75,D88&gt;=0.7),"virginica",IF(AND(B88&lt;2.95,F88&lt;0.766,C88&lt;4.95,F88&gt;=0.482,C88&gt;=4.75,D88&gt;=0.7),"virginica",IF(AND(B88&gt;=2.95,F88&lt;0.766,C88&lt;4.95,F88&gt;=0.482,C88&gt;=4.75,D88&gt;=0.7),"versicolor","shouldnthappen")))))))))</f>
        <v>setosa</v>
      </c>
      <c r="AJ88" s="1" t="str">
        <f aca="false">IF(AND(C88&lt;2.45,C88&lt;4.75),"setosa",IF(AND(D88&gt;=1.65,C88&gt;=4.75),"virginica",IF(AND(A88&lt;4.95,C88&gt;=2.45,C88&lt;4.75),"virginica",IF(AND(A88&gt;=4.95,C88&gt;=2.45,C88&lt;4.75),"versicolor",IF(AND(B88&lt;2.95,D88&lt;1.65,C88&gt;=4.75),"virginica",IF(AND(B88&gt;=2.95,D88&lt;1.65,C88&gt;=4.75),"versicolor","shouldnthappen"))))))</f>
        <v>setosa</v>
      </c>
      <c r="AK88" s="1" t="str">
        <f aca="false">IF(AND(D88&lt;0.75,A88&lt;5.45),"setosa",IF(AND(B88&lt;2.45,D88&gt;=0.75,A88&lt;5.45),"versicolor",IF(AND(A88&gt;=5.55,C88&lt;4.75,A88&gt;=5.45),"versicolor",IF(AND(C88&gt;=5.15,C88&gt;=4.75,A88&gt;=5.45),"virginica",IF(AND(G88&lt;6.094,B88&gt;=2.45,D88&gt;=0.75,A88&lt;5.45),"virginica",IF(AND(G88&gt;=6.094,B88&gt;=2.45,D88&gt;=0.75,A88&lt;5.45),"versicolor",IF(AND(D88&lt;0.6,A88&lt;5.55,C88&lt;4.75,A88&gt;=5.45),"setosa",IF(AND(D88&gt;=0.6,A88&lt;5.55,C88&lt;4.75,A88&gt;=5.45),"versicolor",IF(AND(C88&lt;4.95,C88&lt;5.15,C88&gt;=4.75,A88&gt;=5.45),"virginica",IF(AND(G88&lt;12.627,C88&lt;5.05,C88&gt;=4.95,C88&lt;5.15,C88&gt;=4.75,A88&gt;=5.45),"virginica",IF(AND(G88&gt;=12.627,C88&lt;5.05,C88&gt;=4.95,C88&lt;5.15,C88&gt;=4.75,A88&gt;=5.45),"versicolor",IF(AND(D88&lt;1.7,C88&gt;=5.05,C88&gt;=4.95,C88&lt;5.15,C88&gt;=4.75,A88&gt;=5.45),"versicolor",IF(AND(D88&gt;=1.7,C88&gt;=5.05,C88&gt;=4.95,C88&lt;5.15,C88&gt;=4.75,A88&gt;=5.45),"virginica","shouldnthappen")))))))))))))</f>
        <v>setosa</v>
      </c>
      <c r="AL88" s="1" t="str">
        <f aca="false">IF(AND(B88&lt;2.45,B88&lt;3.15),"versicolor",IF(AND(D88&lt;0.95,G88&lt;15.141,B88&gt;=3.15),"setosa",IF(AND(G88&lt;15.429,G88&gt;=15.141,B88&gt;=3.15),"versicolor",IF(AND(G88&gt;=15.429,G88&gt;=15.141,B88&gt;=3.15),"virginica",IF(AND(C88&lt;2.3,C88&lt;4.75,B88&gt;=2.45,B88&lt;3.15),"setosa",IF(AND(G88&gt;=16.072,C88&gt;=4.75,B88&gt;=2.45,B88&lt;3.15),"versicolor",IF(AND(G88&lt;11.833,D88&gt;=0.95,G88&lt;15.141,B88&gt;=3.15),"virginica",IF(AND(A88&lt;5,C88&gt;=2.3,C88&lt;4.75,B88&gt;=2.45,B88&lt;3.15),"virginica",IF(AND(A88&gt;=5,C88&gt;=2.3,C88&lt;4.75,B88&gt;=2.45,B88&lt;3.15),"versicolor",IF(AND(G88&lt;14.342,G88&gt;=11.833,D88&gt;=0.95,G88&lt;15.141,B88&gt;=3.15),"versicolor",IF(AND(G88&gt;=14.342,G88&gt;=11.833,D88&gt;=0.95,G88&lt;15.141,B88&gt;=3.15),"virginica",IF(AND(G88&lt;13.757,F88&gt;=0.741,G88&lt;16.072,C88&gt;=4.75,B88&gt;=2.45,B88&lt;3.15),"virginica",IF(AND(F88&gt;=0.546,A88&lt;6.15,F88&lt;0.741,G88&lt;16.072,C88&gt;=4.75,B88&gt;=2.45,B88&lt;3.15),"virginica",IF(AND(D88&gt;=1.75,A88&gt;=6.15,F88&lt;0.741,G88&lt;16.072,C88&gt;=4.75,B88&gt;=2.45,B88&lt;3.15),"virginica",IF(AND(C88&lt;4.85,G88&gt;=13.757,F88&gt;=0.741,G88&lt;16.072,C88&gt;=4.75,B88&gt;=2.45,B88&lt;3.15),"virginica",IF(AND(C88&gt;=4.85,G88&gt;=13.757,F88&gt;=0.741,G88&lt;16.072,C88&gt;=4.75,B88&gt;=2.45,B88&lt;3.15),"versicolor",IF(AND(F88&lt;0.331,F88&lt;0.546,A88&lt;6.15,F88&lt;0.741,G88&lt;16.072,C88&gt;=4.75,B88&gt;=2.45,B88&lt;3.15),"virginica",IF(AND(F88&gt;=0.331,F88&lt;0.546,A88&lt;6.15,F88&lt;0.741,G88&lt;16.072,C88&gt;=4.75,B88&gt;=2.45,B88&lt;3.15),"versicolor",IF(AND(G88&lt;10.661,D88&lt;1.75,A88&gt;=6.15,F88&lt;0.741,G88&lt;16.072,C88&gt;=4.75,B88&gt;=2.45,B88&lt;3.15),"virginica",IF(AND(G88&gt;=10.661,D88&lt;1.75,A88&gt;=6.15,F88&lt;0.741,G88&lt;16.072,C88&gt;=4.75,B88&gt;=2.45,B88&lt;3.15),"versicolor","shouldnthappen"))))))))))))))))))))</f>
        <v>setosa</v>
      </c>
      <c r="AM88" s="1" t="str">
        <f aca="false">IF(AND(D88&lt;1.35,F88&gt;=0.917),"setosa",IF(AND(D88&gt;=1.35,F88&gt;=0.917),"virginica",IF(AND(D88&lt;0.75,D88&lt;1.55,F88&lt;0.917),"setosa",IF(AND(C88&gt;=4.8,D88&gt;=1.55,F88&lt;0.917),"virginica",IF(AND(A88&lt;5.95,D88&gt;=0.75,D88&lt;1.55,F88&lt;0.917),"versicolor",IF(AND(F88&lt;0.473,C88&lt;4.8,D88&gt;=1.55,F88&lt;0.917),"virginica",IF(AND(F88&gt;=0.473,C88&lt;4.8,D88&gt;=1.55,F88&lt;0.917),"versicolor",IF(AND(C88&lt;4.95,A88&gt;=5.95,D88&gt;=0.75,D88&lt;1.55,F88&lt;0.917),"versicolor",IF(AND(C88&gt;=4.95,A88&gt;=5.95,D88&gt;=0.75,D88&lt;1.55,F88&lt;0.917),"virginica","shouldnthappen")))))))))</f>
        <v>setosa</v>
      </c>
      <c r="AN88" s="1" t="str">
        <f aca="false">IF(AND(D88&lt;0.75,A88&lt;5.45),"setosa",IF(AND(D88&lt;1.55,D88&gt;=0.75,A88&lt;5.45),"versicolor",IF(AND(D88&gt;=1.55,D88&gt;=0.75,A88&lt;5.45),"virginica",IF(AND(A88&gt;=5.75,C88&lt;4.75,A88&gt;=5.45),"versicolor",IF(AND(F88&lt;0.361,C88&gt;=4.75,A88&gt;=5.45),"virginica",IF(AND(C88&lt;2.6,A88&lt;5.75,C88&lt;4.75,A88&gt;=5.45),"setosa",IF(AND(C88&gt;=2.6,A88&lt;5.75,C88&lt;4.75,A88&gt;=5.45),"versicolor",IF(AND(D88&gt;=1.7,F88&gt;=0.361,C88&gt;=4.75,A88&gt;=5.45),"virginica",IF(AND(B88&lt;2.65,D88&lt;1.7,F88&gt;=0.361,C88&gt;=4.75,A88&gt;=5.45),"virginica",IF(AND(A88&lt;7.05,B88&gt;=2.65,D88&lt;1.7,F88&gt;=0.361,C88&gt;=4.75,A88&gt;=5.45),"versicolor",IF(AND(A88&gt;=7.05,B88&gt;=2.65,D88&lt;1.7,F88&gt;=0.361,C88&gt;=4.75,A88&gt;=5.45),"virginica","shouldnthappen")))))))))))</f>
        <v>setosa</v>
      </c>
      <c r="AO88" s="1" t="str">
        <f aca="false">IF(AND(D88&lt;0.7),"setosa",IF(AND(A88&lt;4.95,C88&lt;4.85,D88&gt;=0.7),"virginica",IF(AND(A88&gt;=4.95,C88&lt;4.85,D88&gt;=0.7),"versicolor",IF(AND(D88&gt;=1.7,C88&gt;=4.85,D88&gt;=0.7),"virginica",IF(AND(F88&lt;0.325,D88&lt;1.7,C88&gt;=4.85,D88&gt;=0.7),"virginica",IF(AND(D88&lt;1.55,F88&gt;=0.325,D88&lt;1.7,C88&gt;=4.85,D88&gt;=0.7),"virginica",IF(AND(D88&gt;=1.55,F88&gt;=0.325,D88&lt;1.7,C88&gt;=4.85,D88&gt;=0.7),"versicolor","shouldnthappen")))))))</f>
        <v>setosa</v>
      </c>
      <c r="AP88" s="1" t="str">
        <f aca="false">IF(AND(D88&lt;0.75),"setosa",IF(AND(C88&lt;4.85,D88&gt;=0.75),"versicolor",IF(AND(G88&gt;=8.277,C88&gt;=4.85,D88&gt;=0.75),"virginica",IF(AND(F88&gt;=0.633,G88&lt;8.277,C88&gt;=4.85,D88&gt;=0.75),"virginica",IF(AND(G88&lt;7.61,F88&lt;0.633,G88&lt;8.277,C88&gt;=4.85,D88&gt;=0.75),"virginica",IF(AND(G88&gt;=7.61,F88&lt;0.633,G88&lt;8.277,C88&gt;=4.85,D88&gt;=0.75),"versicolor","shouldnthappen"))))))</f>
        <v>setosa</v>
      </c>
      <c r="AQ88" s="1" t="str">
        <f aca="false">IF(AND(C88&lt;2.65,A88&gt;=5.45,C88&lt;4.75),"setosa",IF(AND(C88&gt;=2.65,A88&gt;=5.45,C88&lt;4.75),"versicolor",IF(AND(B88&lt;2.9,C88&lt;4.85,C88&gt;=4.75),"versicolor",IF(AND(B88&gt;=2.9,C88&lt;4.85,C88&gt;=4.75),"virginica",IF(AND(D88&lt;1.7,C88&gt;=4.85,C88&gt;=4.75),"versicolor",IF(AND(D88&gt;=1.7,C88&gt;=4.85,C88&gt;=4.75),"virginica",IF(AND(C88&lt;2.45,G88&lt;14.126,A88&lt;5.45,C88&lt;4.75),"setosa",IF(AND(C88&gt;=2.45,G88&lt;14.126,A88&lt;5.45,C88&lt;4.75),"versicolor",IF(AND(C88&lt;2.4,G88&gt;=14.126,A88&lt;5.45,C88&lt;4.75),"setosa",IF(AND(C88&gt;=2.4,G88&gt;=14.126,A88&lt;5.45,C88&lt;4.75),"versicolor","shouldnthappen"))))))))))</f>
        <v>setosa</v>
      </c>
      <c r="AR88" s="1" t="str">
        <f aca="false">IF(AND(C88&lt;2.45,C88&lt;4.85),"setosa",IF(AND(C88&gt;=5.15,C88&gt;=4.85),"virginica",IF(AND(A88&gt;=4.95,C88&gt;=2.45,C88&lt;4.85),"versicolor",IF(AND(D88&lt;1.35,A88&lt;4.95,C88&gt;=2.45,C88&lt;4.85),"versicolor",IF(AND(D88&gt;=1.35,A88&lt;4.95,C88&gt;=2.45,C88&lt;4.85),"virginica",IF(AND(F88&lt;0.35,G88&lt;12.751,C88&lt;5.15,C88&gt;=4.85),"virginica",IF(AND(A88&lt;6.5,G88&gt;=12.751,C88&lt;5.15,C88&gt;=4.85),"virginica",IF(AND(A88&gt;=6.5,G88&gt;=12.751,C88&lt;5.15,C88&gt;=4.85),"versicolor",IF(AND(B88&gt;=2.75,F88&gt;=0.35,G88&lt;12.751,C88&lt;5.15,C88&gt;=4.85),"virginica",IF(AND(C88&lt;5.05,B88&lt;2.75,F88&gt;=0.35,G88&lt;12.751,C88&lt;5.15,C88&gt;=4.85),"virginica",IF(AND(C88&gt;=5.05,B88&lt;2.75,F88&gt;=0.35,G88&lt;12.751,C88&lt;5.15,C88&gt;=4.85),"versicolor","shouldnthappen")))))))))))</f>
        <v>setosa</v>
      </c>
      <c r="AS88" s="1" t="str">
        <f aca="false">IF(AND(F88&gt;=0.9,B88&lt;3.05),"virginica",IF(AND(A88&lt;5.9,B88&gt;=3.05),"setosa",IF(AND(D88&lt;1.65,A88&gt;=5.9,B88&gt;=3.05),"versicolor",IF(AND(D88&gt;=1.65,A88&gt;=5.9,B88&gt;=3.05),"virginica",IF(AND(D88&gt;=1.75,C88&gt;=4.85,F88&lt;0.9,B88&lt;3.05),"virginica",IF(AND(C88&lt;2.2,B88&lt;2.95,C88&lt;4.85,F88&lt;0.9,B88&lt;3.05),"setosa",IF(AND(C88&gt;=2.2,B88&lt;2.95,C88&lt;4.85,F88&lt;0.9,B88&lt;3.05),"versicolor",IF(AND(C88&lt;2.8,B88&gt;=2.95,C88&lt;4.85,F88&lt;0.9,B88&lt;3.05),"setosa",IF(AND(C88&gt;=2.8,B88&gt;=2.95,C88&lt;4.85,F88&lt;0.9,B88&lt;3.05),"versicolor",IF(AND(G88&lt;13.879,D88&lt;1.75,C88&gt;=4.85,F88&lt;0.9,B88&lt;3.05),"virginica",IF(AND(G88&gt;=13.879,D88&lt;1.75,C88&gt;=4.85,F88&lt;0.9,B88&lt;3.05),"versicolor","shouldnthappen")))))))))))</f>
        <v>setosa</v>
      </c>
      <c r="AT88" s="1" t="str">
        <f aca="false">IF(AND(D88&lt;0.75),"setosa",IF(AND(D88&gt;=1.75,D88&gt;=0.75),"virginica",IF(AND(D88&lt;1.45,G88&lt;7.37,D88&lt;1.75,D88&gt;=0.75),"versicolor",IF(AND(D88&gt;=1.45,G88&lt;7.37,D88&lt;1.75,D88&gt;=0.75),"virginica",IF(AND(C88&lt;5.45,G88&gt;=7.37,D88&lt;1.75,D88&gt;=0.75),"versicolor",IF(AND(C88&gt;=5.45,G88&gt;=7.37,D88&lt;1.75,D88&gt;=0.75),"virginica","shouldnthappen"))))))</f>
        <v>setosa</v>
      </c>
      <c r="AU88" s="1" t="str">
        <f aca="false">IF(AND(D88&lt;0.7),"setosa",IF(AND(D88&gt;=1.7,A88&gt;=6.15,D88&gt;=0.7),"virginica",IF(AND(B88&gt;=2.55,C88&lt;4.75,A88&lt;6.15,D88&gt;=0.7),"versicolor",IF(AND(D88&gt;=1.7,C88&gt;=4.75,A88&lt;6.15,D88&gt;=0.7),"virginica",IF(AND(C88&lt;5.25,D88&lt;1.7,A88&gt;=6.15,D88&gt;=0.7),"versicolor",IF(AND(C88&gt;=5.25,D88&lt;1.7,A88&gt;=6.15,D88&gt;=0.7),"virginica",IF(AND(C88&lt;4.25,B88&lt;2.55,C88&lt;4.75,A88&lt;6.15,D88&gt;=0.7),"versicolor",IF(AND(C88&gt;=4.25,B88&lt;2.55,C88&lt;4.75,A88&lt;6.15,D88&gt;=0.7),"virginica",IF(AND(B88&lt;2.65,D88&lt;1.7,C88&gt;=4.75,A88&lt;6.15,D88&gt;=0.7),"virginica",IF(AND(B88&gt;=2.65,D88&lt;1.7,C88&gt;=4.75,A88&lt;6.15,D88&gt;=0.7),"versicolor","shouldnthappen"))))))))))</f>
        <v>setosa</v>
      </c>
      <c r="AV88" s="1" t="str">
        <f aca="false">IF(AND(D88&lt;0.75),"setosa",IF(AND(F88&gt;=0.899,D88&gt;=0.75),"virginica",IF(AND(D88&lt;1.65,A88&lt;6.05,F88&lt;0.899,D88&gt;=0.75),"versicolor",IF(AND(D88&gt;=1.65,A88&lt;6.05,F88&lt;0.899,D88&gt;=0.75),"virginica",IF(AND(C88&gt;=5.05,A88&gt;=6.05,F88&lt;0.899,D88&gt;=0.75),"virginica",IF(AND(G88&gt;=13.757,C88&lt;5.05,A88&gt;=6.05,F88&lt;0.899,D88&gt;=0.75),"versicolor",IF(AND(D88&lt;1.6,G88&lt;13.757,C88&lt;5.05,A88&gt;=6.05,F88&lt;0.899,D88&gt;=0.75),"versicolor",IF(AND(D88&gt;=1.6,G88&lt;13.757,C88&lt;5.05,A88&gt;=6.05,F88&lt;0.899,D88&gt;=0.75),"virginica","shouldnthappen"))))))))</f>
        <v>setosa</v>
      </c>
      <c r="AW88" s="1" t="str">
        <f aca="false">IF(AND(F88&lt;0.117,A88&gt;=5.55),"virginica",IF(AND(A88&gt;=5.2,G88&lt;6.086,A88&lt;5.55),"versicolor",IF(AND(D88&lt;0.7,G88&gt;=6.086,A88&lt;5.55),"setosa",IF(AND(D88&gt;=0.7,G88&gt;=6.086,A88&lt;5.55),"versicolor",IF(AND(A88&lt;4.75,A88&lt;5.2,G88&lt;6.086,A88&lt;5.55),"setosa",IF(AND(A88&gt;=4.75,A88&lt;5.2,G88&lt;6.086,A88&lt;5.55),"virginica",IF(AND(D88&gt;=1.65,C88&lt;4.95,F88&gt;=0.117,A88&gt;=5.55),"virginica",IF(AND(D88&gt;=1.75,C88&gt;=4.95,F88&gt;=0.117,A88&gt;=5.55),"virginica",IF(AND(C88&lt;2.6,D88&lt;1.65,C88&lt;4.95,F88&gt;=0.117,A88&gt;=5.55),"setosa",IF(AND(C88&gt;=2.6,D88&lt;1.65,C88&lt;4.95,F88&gt;=0.117,A88&gt;=5.55),"versicolor",IF(AND(D88&lt;1.55,D88&lt;1.75,C88&gt;=4.95,F88&gt;=0.117,A88&gt;=5.55),"virginica",IF(AND(A88&lt;6.95,D88&gt;=1.55,D88&lt;1.75,C88&gt;=4.95,F88&gt;=0.117,A88&gt;=5.55),"versicolor",IF(AND(A88&gt;=6.95,D88&gt;=1.55,D88&lt;1.75,C88&gt;=4.95,F88&gt;=0.117,A88&gt;=5.55),"virginica","shouldnthappen")))))))))))))</f>
        <v>setosa</v>
      </c>
      <c r="AX88" s="1" t="str">
        <f aca="false">IF(AND(D88&lt;0.75),"setosa",IF(AND(F88&lt;0.138,D88&gt;=0.75),"virginica",IF(AND(C88&lt;4.45,A88&lt;6.15,F88&gt;=0.138,D88&gt;=0.75),"versicolor",IF(AND(C88&gt;=5.05,A88&gt;=6.15,F88&gt;=0.138,D88&gt;=0.75),"virginica",IF(AND(B88&lt;2.65,C88&gt;=4.45,A88&lt;6.15,F88&gt;=0.138,D88&gt;=0.75),"virginica",IF(AND(A88&gt;=6.35,C88&lt;5.05,A88&gt;=6.15,F88&gt;=0.138,D88&gt;=0.75),"versicolor",IF(AND(A88&lt;5.65,B88&gt;=2.65,C88&gt;=4.45,A88&lt;6.15,F88&gt;=0.138,D88&gt;=0.75),"virginica",IF(AND(D88&lt;1.75,A88&lt;6.35,C88&lt;5.05,A88&gt;=6.15,F88&gt;=0.138,D88&gt;=0.75),"versicolor",IF(AND(D88&gt;=1.75,A88&lt;6.35,C88&lt;5.05,A88&gt;=6.15,F88&gt;=0.138,D88&gt;=0.75),"virginica",IF(AND(D88&lt;1.7,A88&gt;=5.65,B88&gt;=2.65,C88&gt;=4.45,A88&lt;6.15,F88&gt;=0.138,D88&gt;=0.75),"versicolor",IF(AND(D88&gt;=1.7,A88&gt;=5.65,B88&gt;=2.65,C88&gt;=4.45,A88&lt;6.15,F88&gt;=0.138,D88&gt;=0.75),"virginica","shouldnthappen")))))))))))</f>
        <v>setosa</v>
      </c>
      <c r="AY88" s="1" t="str">
        <f aca="false">IF(AND(D88&lt;0.75,A88&lt;5.55),"setosa",IF(AND(A88&lt;4.95,D88&gt;=0.75,A88&lt;5.55),"virginica",IF(AND(A88&gt;=4.95,D88&gt;=0.75,A88&lt;5.55),"versicolor",IF(AND(C88&lt;2.6,C88&lt;4.85,A88&gt;=5.55),"setosa",IF(AND(C88&gt;=2.6,C88&lt;4.85,A88&gt;=5.55),"versicolor",IF(AND(D88&gt;=1.75,C88&gt;=4.85,A88&gt;=5.55),"virginica",IF(AND(F88&lt;0.405,D88&lt;1.75,C88&gt;=4.85,A88&gt;=5.55),"versicolor",IF(AND(B88&lt;3.05,F88&gt;=0.405,D88&lt;1.75,C88&gt;=4.85,A88&gt;=5.55),"virginica",IF(AND(B88&gt;=3.05,F88&gt;=0.405,D88&lt;1.75,C88&gt;=4.85,A88&gt;=5.55),"versicolor","shouldnthappen")))))))))</f>
        <v>setosa</v>
      </c>
      <c r="AZ88" s="1" t="str">
        <f aca="false">IF(AND(D88&lt;0.75),"setosa",IF(AND(F88&lt;0.9,C88&lt;4.95,D88&gt;=0.75),"versicolor",IF(AND(F88&gt;=0.9,C88&lt;4.95,D88&gt;=0.75),"virginica",IF(AND(D88&gt;=1.7,C88&gt;=4.95,D88&gt;=0.75),"virginica",IF(AND(F88&lt;0.405,D88&lt;1.7,C88&gt;=4.95,D88&gt;=0.75),"versicolor",IF(AND(F88&gt;=0.405,D88&lt;1.7,C88&gt;=4.95,D88&gt;=0.75),"virginica","shouldnthappen"))))))</f>
        <v>setosa</v>
      </c>
      <c r="BA88" s="1" t="str">
        <f aca="false">IF(AND(D88&lt;0.75),"setosa",IF(AND(D88&gt;=1.7,C88&gt;=5.05,D88&gt;=0.75),"virginica",IF(AND(D88&lt;1.45,D88&lt;1.6,C88&lt;5.05,D88&gt;=0.75),"versicolor",IF(AND(A88&lt;5.8,D88&gt;=1.6,C88&lt;5.05,D88&gt;=0.75),"virginica",IF(AND(A88&gt;=5.8,D88&gt;=1.6,C88&lt;5.05,D88&gt;=0.75),"versicolor",IF(AND(F88&lt;0.417,D88&lt;1.7,C88&gt;=5.05,D88&gt;=0.75),"versicolor",IF(AND(F88&gt;=0.417,D88&lt;1.7,C88&gt;=5.05,D88&gt;=0.75),"virginica",IF(AND(A88&lt;5.95,D88&gt;=1.45,D88&lt;1.6,C88&lt;5.05,D88&gt;=0.75),"versicolor",IF(AND(G88&lt;10.618,A88&gt;=5.95,D88&gt;=1.45,D88&lt;1.6,C88&lt;5.05,D88&gt;=0.75),"virginica",IF(AND(G88&gt;=10.618,A88&gt;=5.95,D88&gt;=1.45,D88&lt;1.6,C88&lt;5.05,D88&gt;=0.75),"versicolor","shouldnthappen"))))))))))</f>
        <v>setosa</v>
      </c>
      <c r="BB88" s="1" t="str">
        <f aca="false">IF(AND(C88&lt;2.6),"setosa",IF(AND(D88&gt;=1.75,C88&gt;=2.6),"virginica",IF(AND(C88&gt;=5.45,D88&lt;1.75,C88&gt;=2.6),"virginica",IF(AND(F88&gt;=0.259,C88&lt;5.45,D88&lt;1.75,C88&gt;=2.6),"versicolor",IF(AND(C88&lt;5.05,F88&lt;0.259,C88&lt;5.45,D88&lt;1.75,C88&gt;=2.6),"versicolor",IF(AND(C88&gt;=5.05,F88&lt;0.259,C88&lt;5.45,D88&lt;1.75,C88&gt;=2.6),"virginica","shouldnthappen"))))))</f>
        <v>setosa</v>
      </c>
      <c r="BC88" s="1" t="str">
        <f aca="false">IF(AND(A88&lt;4.95,B88&lt;2.7,A88&lt;5.55),"virginica",IF(AND(A88&gt;=4.95,B88&lt;2.7,A88&lt;5.55),"versicolor",IF(AND(C88&lt;3.2,B88&gt;=2.7,A88&lt;5.55),"setosa",IF(AND(C88&gt;=3.2,B88&gt;=2.7,A88&lt;5.55),"versicolor",IF(AND(F88&gt;=0.85,A88&lt;6.15,A88&gt;=5.55),"virginica",IF(AND(D88&lt;1.45,A88&gt;=6.15,A88&gt;=5.55),"versicolor",IF(AND(C88&lt;4.8,F88&lt;0.85,A88&lt;6.15,A88&gt;=5.55),"versicolor",IF(AND(D88&gt;=1.7,D88&gt;=1.45,A88&gt;=6.15,A88&gt;=5.55),"virginica",IF(AND(G88&lt;9.333,C88&gt;=4.8,F88&lt;0.85,A88&lt;6.15,A88&gt;=5.55),"versicolor",IF(AND(G88&gt;=9.333,C88&gt;=4.8,F88&lt;0.85,A88&lt;6.15,A88&gt;=5.55),"virginica",IF(AND(C88&lt;4.9,D88&lt;1.7,D88&gt;=1.45,A88&gt;=6.15,A88&gt;=5.55),"versicolor",IF(AND(C88&gt;=4.9,D88&lt;1.7,D88&gt;=1.45,A88&gt;=6.15,A88&gt;=5.55),"virginica","shouldnthappen"))))))))))))</f>
        <v>setosa</v>
      </c>
      <c r="BD88" s="1" t="str">
        <f aca="false">IF(AND(C88&lt;2.35),"setosa",IF(AND(C88&lt;4.75,B88&lt;2.55,C88&gt;=2.35),"versicolor",IF(AND(C88&gt;=4.75,B88&lt;2.55,C88&gt;=2.35),"virginica",IF(AND(C88&lt;4.75,B88&gt;=2.55,C88&gt;=2.35),"versicolor",IF(AND(D88&gt;=1.75,C88&gt;=4.75,B88&gt;=2.55,C88&gt;=2.35),"virginica",IF(AND(A88&gt;=6.5,D88&lt;1.75,C88&gt;=4.75,B88&gt;=2.55,C88&gt;=2.35),"versicolor",IF(AND(A88&lt;6.05,A88&lt;6.5,D88&lt;1.75,C88&gt;=4.75,B88&gt;=2.55,C88&gt;=2.35),"versicolor",IF(AND(A88&gt;=6.05,A88&lt;6.5,D88&lt;1.75,C88&gt;=4.75,B88&gt;=2.55,C88&gt;=2.35),"virginica","shouldnthappen"))))))))</f>
        <v>setosa</v>
      </c>
      <c r="BE88" s="1" t="str">
        <f aca="false">IF(AND(C88&lt;2.5),"setosa",IF(AND(D88&lt;1.65,C88&lt;4.75,C88&gt;=2.5),"versicolor",IF(AND(D88&gt;=1.65,C88&lt;4.75,C88&gt;=2.5),"virginica",IF(AND(D88&gt;=1.75,C88&gt;=4.75,C88&gt;=2.5),"virginica",IF(AND(C88&lt;4.95,D88&lt;1.75,C88&gt;=4.75,C88&gt;=2.5),"versicolor",IF(AND(A88&lt;6.5,C88&gt;=4.95,D88&lt;1.75,C88&gt;=4.75,C88&gt;=2.5),"virginica",IF(AND(A88&gt;=6.5,C88&gt;=4.95,D88&lt;1.75,C88&gt;=4.75,C88&gt;=2.5),"versicolor","shouldnthappen")))))))</f>
        <v>setosa</v>
      </c>
      <c r="BF88" s="1" t="str">
        <f aca="false">IF(AND(G88&gt;=15.244),"virginica",IF(AND(C88&lt;3.2,B88&gt;=3.15,G88&lt;15.244),"setosa",IF(AND(A88&gt;=4.95,C88&lt;4.7,B88&lt;3.15,G88&lt;15.244),"versicolor",IF(AND(C88&gt;=5.15,C88&gt;=4.7,B88&lt;3.15,G88&lt;15.244),"virginica",IF(AND(A88&gt;=6.45,C88&gt;=3.2,B88&gt;=3.15,G88&lt;15.244),"virginica",IF(AND(D88&lt;0.95,A88&lt;4.95,C88&lt;4.7,B88&lt;3.15,G88&lt;15.244),"setosa",IF(AND(D88&gt;=0.95,A88&lt;4.95,C88&lt;4.7,B88&lt;3.15,G88&lt;15.244),"virginica",IF(AND(F88&lt;0.816,A88&lt;6.45,C88&gt;=3.2,B88&gt;=3.15,G88&lt;15.244),"virginica",IF(AND(F88&gt;=0.816,A88&lt;6.45,C88&gt;=3.2,B88&gt;=3.15,G88&lt;15.244),"versicolor",IF(AND(A88&gt;=6.5,B88&lt;3.05,C88&lt;5.15,C88&gt;=4.7,B88&lt;3.15,G88&lt;15.244),"versicolor",IF(AND(G88&lt;11.093,B88&gt;=3.05,C88&lt;5.15,C88&gt;=4.7,B88&lt;3.15,G88&lt;15.244),"virginica",IF(AND(G88&gt;=11.093,B88&gt;=3.05,C88&lt;5.15,C88&gt;=4.7,B88&lt;3.15,G88&lt;15.244),"versicolor",IF(AND(D88&gt;=1.7,A88&lt;6.5,B88&lt;3.05,C88&lt;5.15,C88&gt;=4.7,B88&lt;3.15,G88&lt;15.244),"virginica",IF(AND(G88&lt;7.498,D88&lt;1.7,A88&lt;6.5,B88&lt;3.05,C88&lt;5.15,C88&gt;=4.7,B88&lt;3.15,G88&lt;15.244),"virginica",IF(AND(G88&gt;=7.498,D88&lt;1.7,A88&lt;6.5,B88&lt;3.05,C88&lt;5.15,C88&gt;=4.7,B88&lt;3.15,G88&lt;15.244),"versicolor","shouldnthappen")))))))))))))))</f>
        <v>setosa</v>
      </c>
      <c r="BG88" s="1" t="str">
        <f aca="false">IF(AND(B88&gt;=3.35,C88&lt;4.85),"setosa",IF(AND(D88&gt;=1.75,C88&gt;=4.85),"virginica",IF(AND(D88&lt;0.75,B88&lt;3.35,C88&lt;4.85),"setosa",IF(AND(G88&gt;=13.879,D88&lt;1.75,C88&gt;=4.85),"versicolor",IF(AND(F88&gt;=0.9,D88&gt;=0.75,B88&lt;3.35,C88&lt;4.85),"virginica",IF(AND(F88&gt;=0.405,G88&lt;13.879,D88&lt;1.75,C88&gt;=4.85),"virginica",IF(AND(B88&gt;=2.55,F88&lt;0.9,D88&gt;=0.75,B88&lt;3.35,C88&lt;4.85),"versicolor",IF(AND(G88&lt;7.498,F88&lt;0.405,G88&lt;13.879,D88&lt;1.75,C88&gt;=4.85),"virginica",IF(AND(G88&gt;=7.498,F88&lt;0.405,G88&lt;13.879,D88&lt;1.75,C88&gt;=4.85),"versicolor",IF(AND(G88&lt;5.656,B88&lt;2.55,F88&lt;0.9,D88&gt;=0.75,B88&lt;3.35,C88&lt;4.85),"virginica",IF(AND(G88&gt;=5.656,B88&lt;2.55,F88&lt;0.9,D88&gt;=0.75,B88&lt;3.35,C88&lt;4.85),"versicolor","shouldnthappen")))))))))))</f>
        <v>setosa</v>
      </c>
      <c r="BH88" s="1" t="str">
        <f aca="false">IF(AND(D88&lt;0.7),"setosa",IF(AND(D88&gt;=1.65,A88&lt;6.65,D88&gt;=0.7),"virginica",IF(AND(D88&lt;1.55,A88&gt;=6.65,D88&gt;=0.7),"versicolor",IF(AND(D88&gt;=1.55,A88&gt;=6.65,D88&gt;=0.7),"virginica",IF(AND(F88&gt;=0.529,D88&lt;1.65,A88&lt;6.65,D88&gt;=0.7),"versicolor",IF(AND(C88&gt;=5.35,F88&lt;0.529,D88&lt;1.65,A88&lt;6.65,D88&gt;=0.7),"virginica",IF(AND(G88&gt;=7.411,C88&lt;5.35,F88&lt;0.529,D88&lt;1.65,A88&lt;6.65,D88&gt;=0.7),"versicolor",IF(AND(G88&lt;6.927,G88&lt;7.411,C88&lt;5.35,F88&lt;0.529,D88&lt;1.65,A88&lt;6.65,D88&gt;=0.7),"versicolor",IF(AND(G88&gt;=6.927,G88&lt;7.411,C88&lt;5.35,F88&lt;0.529,D88&lt;1.65,A88&lt;6.65,D88&gt;=0.7),"virginica","shouldnthappen")))))))))</f>
        <v>setosa</v>
      </c>
      <c r="BI88" s="1" t="str">
        <f aca="false">IF(AND(D88&gt;=1.7),"virginica",IF(AND(D88&lt;0.7,D88&lt;1.7),"setosa",IF(AND(D88&lt;1.45,G88&lt;7.37,D88&gt;=0.7,D88&lt;1.7),"versicolor",IF(AND(D88&gt;=1.45,G88&lt;7.37,D88&gt;=0.7,D88&lt;1.7),"virginica",IF(AND(B88&gt;=2.65,G88&gt;=7.37,D88&gt;=0.7,D88&lt;1.7),"versicolor",IF(AND(C88&lt;5.05,B88&lt;2.65,G88&gt;=7.37,D88&gt;=0.7,D88&lt;1.7),"versicolor",IF(AND(C88&gt;=5.05,B88&lt;2.65,G88&gt;=7.37,D88&gt;=0.7,D88&lt;1.7),"virginica","shouldnthappen")))))))</f>
        <v>setosa</v>
      </c>
    </row>
    <row r="89" customFormat="false" ht="13.8" hidden="false" customHeight="false" outlineLevel="0" collapsed="false">
      <c r="A89" s="1" t="n">
        <v>4.8</v>
      </c>
      <c r="B89" s="1" t="n">
        <v>3</v>
      </c>
      <c r="C89" s="1" t="n">
        <v>1.4</v>
      </c>
      <c r="D89" s="1" t="n">
        <v>0.1</v>
      </c>
      <c r="E89" s="1" t="s">
        <v>94</v>
      </c>
      <c r="F89" s="1" t="n">
        <v>0.885694912401959</v>
      </c>
      <c r="G89" s="1" t="n">
        <v>13.898131316714</v>
      </c>
      <c r="H89" s="11" t="str">
        <f aca="false">E89</f>
        <v>setosa</v>
      </c>
      <c r="I89" s="1" t="str">
        <f aca="false">INDEX(L89:BI89, MODE(MATCH(L89:BI89, L89:BI89, 0 )))</f>
        <v>setosa</v>
      </c>
      <c r="J89" s="12" t="n">
        <f aca="false">COUNTIF(L89:BI89, H89) / COUNTA(L89:BI89)</f>
        <v>1</v>
      </c>
      <c r="K89" s="13" t="n">
        <f aca="false">I89=H89</f>
        <v>1</v>
      </c>
      <c r="L89" s="1" t="str">
        <f aca="false">IF(AND(C89&lt;3.65,B89&gt;=3.35),"setosa",IF(AND(C89&gt;=3.65,B89&gt;=3.35),"virginica",IF(AND(C89&lt;2.35,C89&lt;4.85,B89&lt;3.35),"setosa",IF(AND(F89&gt;=0.899,C89&gt;=2.35,C89&lt;4.85,B89&lt;3.35),"virginica",IF(AND(G89&gt;=8.268,B89&lt;2.75,C89&gt;=4.85,B89&lt;3.35),"virginica",IF(AND(D89&lt;1.55,B89&gt;=2.75,C89&gt;=4.85,B89&lt;3.35),"versicolor",IF(AND(D89&gt;=1.55,B89&gt;=2.75,C89&gt;=4.85,B89&lt;3.35),"virginica",IF(AND(G89&lt;6.537,F89&lt;0.899,C89&gt;=2.35,C89&lt;4.85,B89&lt;3.35),"virginica",IF(AND(G89&gt;=6.537,F89&lt;0.899,C89&gt;=2.35,C89&lt;4.85,B89&lt;3.35),"versicolor",IF(AND(G89&lt;6.878,G89&lt;8.268,B89&lt;2.75,C89&gt;=4.85,B89&lt;3.35),"virginica",IF(AND(G89&gt;=6.878,G89&lt;8.268,B89&lt;2.75,C89&gt;=4.85,B89&lt;3.35),"versicolor","shouldnthappen")))))))))))</f>
        <v>setosa</v>
      </c>
      <c r="M89" s="1" t="str">
        <f aca="false">IF(AND(C89&lt;2.6),"setosa",IF(AND(D89&gt;=1.75,C89&gt;=2.6),"virginica",IF(AND(G89&lt;6.094,D89&lt;1.75,C89&gt;=2.6),"virginica",IF(AND(D89&lt;1.35,G89&gt;=6.094,D89&lt;1.75,C89&gt;=2.6),"versicolor",IF(AND(C89&lt;5.05,D89&gt;=1.35,G89&gt;=6.094,D89&lt;1.75,C89&gt;=2.6),"versicolor",IF(AND(C89&gt;=5.05,D89&gt;=1.35,G89&gt;=6.094,D89&lt;1.75,C89&gt;=2.6),"virginica","shouldnthappen"))))))</f>
        <v>setosa</v>
      </c>
      <c r="N89" s="1" t="str">
        <f aca="false">IF(AND(A89&lt;6.6,B89&gt;=3.45),"setosa",IF(AND(A89&gt;=6.6,B89&gt;=3.45),"virginica",IF(AND(D89&lt;0.7,C89&lt;4.75,B89&lt;3.45),"setosa",IF(AND(D89&gt;=0.7,C89&lt;4.75,B89&lt;3.45),"versicolor",IF(AND(C89&gt;=5.15,C89&gt;=4.75,B89&lt;3.45),"virginica",IF(AND(D89&gt;=1.7,A89&lt;6.5,C89&lt;5.15,C89&gt;=4.75,B89&lt;3.45),"virginica",IF(AND(C89&lt;5.05,A89&gt;=6.5,C89&lt;5.15,C89&gt;=4.75,B89&lt;3.45),"versicolor",IF(AND(C89&gt;=5.05,A89&gt;=6.5,C89&lt;5.15,C89&gt;=4.75,B89&lt;3.45),"virginica",IF(AND(G89&lt;7.498,D89&lt;1.7,A89&lt;6.5,C89&lt;5.15,C89&gt;=4.75,B89&lt;3.45),"virginica",IF(AND(G89&gt;=7.498,D89&lt;1.7,A89&lt;6.5,C89&lt;5.15,C89&gt;=4.75,B89&lt;3.45),"versicolor","shouldnthappen"))))))))))</f>
        <v>setosa</v>
      </c>
      <c r="O89" s="1" t="str">
        <f aca="false">IF(AND(D89&lt;0.75),"setosa",IF(AND(C89&lt;4.75,C89&lt;4.85,D89&gt;=0.75),"versicolor",IF(AND(A89&gt;=6.05,C89&gt;=4.85,D89&gt;=0.75),"virginica",IF(AND(D89&lt;1.6,C89&gt;=4.75,C89&lt;4.85,D89&gt;=0.75),"versicolor",IF(AND(D89&gt;=1.6,C89&gt;=4.75,C89&lt;4.85,D89&gt;=0.75),"virginica",IF(AND(A89&lt;5.9,A89&lt;6.05,C89&gt;=4.85,D89&gt;=0.75),"virginica",IF(AND(A89&gt;=5.9,A89&lt;6.05,C89&gt;=4.85,D89&gt;=0.75),"versicolor","shouldnthappen")))))))</f>
        <v>setosa</v>
      </c>
      <c r="P89" s="1" t="str">
        <f aca="false">IF(AND(D89&lt;0.75),"setosa",IF(AND(A89&lt;5.55,D89&gt;=0.75),"versicolor",IF(AND(D89&gt;=1.7,G89&lt;13.158,A89&gt;=5.55,D89&gt;=0.75),"virginica",IF(AND(B89&lt;2.45,D89&lt;1.7,G89&lt;13.158,A89&gt;=5.55,D89&gt;=0.75),"virginica",IF(AND(B89&gt;=2.45,D89&lt;1.7,G89&lt;13.158,A89&gt;=5.55,D89&gt;=0.75),"versicolor",IF(AND(B89&gt;=3.05,G89&lt;15.551,G89&gt;=13.158,A89&gt;=5.55,D89&gt;=0.75),"versicolor",IF(AND(B89&lt;2.9,G89&gt;=15.551,G89&gt;=13.158,A89&gt;=5.55,D89&gt;=0.75),"versicolor",IF(AND(B89&gt;=2.9,G89&gt;=15.551,G89&gt;=13.158,A89&gt;=5.55,D89&gt;=0.75),"virginica",IF(AND(D89&lt;1.3,G89&lt;14.221,B89&lt;3.05,G89&lt;15.551,G89&gt;=13.158,A89&gt;=5.55,D89&gt;=0.75),"versicolor",IF(AND(D89&gt;=1.3,G89&lt;14.221,B89&lt;3.05,G89&lt;15.551,G89&gt;=13.158,A89&gt;=5.55,D89&gt;=0.75),"virginica",IF(AND(C89&lt;4.9,G89&gt;=14.221,B89&lt;3.05,G89&lt;15.551,G89&gt;=13.158,A89&gt;=5.55,D89&gt;=0.75),"versicolor",IF(AND(C89&gt;=4.9,G89&gt;=14.221,B89&lt;3.05,G89&lt;15.551,G89&gt;=13.158,A89&gt;=5.55,D89&gt;=0.75),"virginica","shouldnthappen"))))))))))))</f>
        <v>setosa</v>
      </c>
      <c r="Q89" s="1" t="str">
        <f aca="false">IF(AND(C89&lt;2.6),"setosa",IF(AND(A89&gt;=4.95,C89&lt;4.75,C89&gt;=2.6),"versicolor",IF(AND(D89&gt;=1.75,C89&gt;=4.75,C89&gt;=2.6),"virginica",IF(AND(B89&lt;2.45,A89&lt;4.95,C89&lt;4.75,C89&gt;=2.6),"versicolor",IF(AND(B89&gt;=2.45,A89&lt;4.95,C89&lt;4.75,C89&gt;=2.6),"virginica",IF(AND(G89&lt;7.498,D89&lt;1.75,C89&gt;=4.75,C89&gt;=2.6),"virginica",IF(AND(F89&lt;0.417,G89&gt;=7.498,D89&lt;1.75,C89&gt;=4.75,C89&gt;=2.6),"versicolor",IF(AND(F89&lt;0.442,F89&gt;=0.417,G89&gt;=7.498,D89&lt;1.75,C89&gt;=4.75,C89&gt;=2.6),"virginica",IF(AND(F89&gt;=0.442,F89&gt;=0.417,G89&gt;=7.498,D89&lt;1.75,C89&gt;=4.75,C89&gt;=2.6),"versicolor","shouldnthappen")))))))))</f>
        <v>setosa</v>
      </c>
      <c r="R89" s="1" t="str">
        <f aca="false">IF(AND(D89&lt;0.75),"setosa",IF(AND(D89&lt;1.75,A89&gt;=6.25,D89&gt;=0.75),"versicolor",IF(AND(D89&gt;=1.75,A89&gt;=6.25,D89&gt;=0.75),"virginica",IF(AND(D89&lt;1.6,C89&lt;4.75,A89&lt;6.25,D89&gt;=0.75),"versicolor",IF(AND(D89&gt;=1.6,C89&lt;4.75,A89&lt;6.25,D89&gt;=0.75),"virginica",IF(AND(G89&lt;6.998,C89&gt;=4.75,A89&lt;6.25,D89&gt;=0.75),"virginica",IF(AND(A89&lt;6.05,G89&gt;=6.998,C89&gt;=4.75,A89&lt;6.25,D89&gt;=0.75),"versicolor",IF(AND(A89&gt;=6.05,G89&gt;=6.998,C89&gt;=4.75,A89&lt;6.25,D89&gt;=0.75),"virginica","shouldnthappen"))))))))</f>
        <v>setosa</v>
      </c>
      <c r="S89" s="1" t="str">
        <f aca="false">IF(AND(B89&gt;=3.05,A89&lt;5.45),"setosa",IF(AND(C89&lt;2.2,B89&lt;3.05,A89&lt;5.45),"setosa",IF(AND(C89&gt;=2.2,B89&lt;3.05,A89&lt;5.45),"versicolor",IF(AND(B89&lt;3.7,C89&lt;4.8,A89&gt;=5.45),"versicolor",IF(AND(B89&gt;=3.7,C89&lt;4.8,A89&gt;=5.45),"setosa",IF(AND(G89&lt;13.757,C89&lt;5.05,C89&gt;=4.8,A89&gt;=5.45),"virginica",IF(AND(G89&gt;=13.757,C89&lt;5.05,C89&gt;=4.8,A89&gt;=5.45),"versicolor",IF(AND(C89&gt;=5.15,C89&gt;=5.05,C89&gt;=4.8,A89&gt;=5.45),"virginica",IF(AND(A89&lt;5.95,C89&lt;5.15,C89&gt;=5.05,C89&gt;=4.8,A89&gt;=5.45),"virginica",IF(AND(D89&gt;=1.8,A89&gt;=5.95,C89&lt;5.15,C89&gt;=5.05,C89&gt;=4.8,A89&gt;=5.45),"virginica",IF(AND(B89&lt;2.75,D89&lt;1.8,A89&gt;=5.95,C89&lt;5.15,C89&gt;=5.05,C89&gt;=4.8,A89&gt;=5.45),"versicolor",IF(AND(B89&gt;=2.75,D89&lt;1.8,A89&gt;=5.95,C89&lt;5.15,C89&gt;=5.05,C89&gt;=4.8,A89&gt;=5.45),"virginica","shouldnthappen"))))))))))))</f>
        <v>setosa</v>
      </c>
      <c r="T89" s="1" t="str">
        <f aca="false">IF(AND(C89&lt;2.6),"setosa",IF(AND(D89&lt;1.65,C89&lt;4.75,C89&gt;=2.6),"versicolor",IF(AND(D89&gt;=1.65,C89&lt;4.75,C89&gt;=2.6),"virginica",IF(AND(G89&gt;=8.494,A89&lt;6.6,C89&gt;=4.75,C89&gt;=2.6),"virginica",IF(AND(C89&lt;5.2,A89&gt;=6.6,C89&gt;=4.75,C89&gt;=2.6),"versicolor",IF(AND(C89&gt;=5.2,A89&gt;=6.6,C89&gt;=4.75,C89&gt;=2.6),"virginica",IF(AND(A89&lt;5.95,G89&lt;8.494,A89&lt;6.6,C89&gt;=4.75,C89&gt;=2.6),"virginica",IF(AND(A89&gt;=5.95,G89&lt;8.494,A89&lt;6.6,C89&gt;=4.75,C89&gt;=2.6),"versicolor","shouldnthappen"))))))))</f>
        <v>setosa</v>
      </c>
      <c r="U89" s="1" t="str">
        <f aca="false">IF(AND(C89&lt;3.65,B89&gt;=3.35),"setosa",IF(AND(C89&gt;=3.65,B89&gt;=3.35),"virginica",IF(AND(C89&lt;2.35,A89&lt;6.25,B89&lt;3.35),"setosa",IF(AND(C89&lt;4.85,A89&gt;=6.25,B89&lt;3.35),"versicolor",IF(AND(G89&gt;=15.426,C89&gt;=2.35,A89&lt;6.25,B89&lt;3.35),"virginica",IF(AND(D89&gt;=1.55,C89&gt;=4.85,A89&gt;=6.25,B89&lt;3.35),"virginica",IF(AND(D89&lt;1.8,G89&lt;15.426,C89&gt;=2.35,A89&lt;6.25,B89&lt;3.35),"versicolor",IF(AND(D89&gt;=1.8,G89&lt;15.426,C89&gt;=2.35,A89&lt;6.25,B89&lt;3.35),"virginica",IF(AND(B89&lt;2.95,D89&lt;1.55,C89&gt;=4.85,A89&gt;=6.25,B89&lt;3.35),"virginica",IF(AND(B89&gt;=2.95,D89&lt;1.55,C89&gt;=4.85,A89&gt;=6.25,B89&lt;3.35),"versicolor","shouldnthappen"))))))))))</f>
        <v>setosa</v>
      </c>
      <c r="V89" s="1" t="str">
        <f aca="false">IF(AND(C89&lt;2.6),"setosa",IF(AND(C89&gt;=4.85,C89&gt;=2.6),"virginica",IF(AND(F89&gt;=0.9,C89&lt;4.85,C89&gt;=2.6),"virginica",IF(AND(G89&lt;5.656,F89&lt;0.9,C89&lt;4.85,C89&gt;=2.6),"virginica",IF(AND(G89&gt;=5.656,F89&lt;0.9,C89&lt;4.85,C89&gt;=2.6),"versicolor","shouldnthappen")))))</f>
        <v>setosa</v>
      </c>
      <c r="W89" s="1" t="str">
        <f aca="false">IF(AND(D89&gt;=1.75,G89&gt;=13.795),"virginica",IF(AND(D89&gt;=1.5,G89&gt;=12.335,G89&lt;13.795),"virginica",IF(AND(C89&lt;2.45,C89&lt;4.85,G89&lt;12.335,G89&lt;13.795),"setosa",IF(AND(C89&gt;=2.45,C89&lt;4.85,G89&lt;12.335,G89&lt;13.795),"versicolor",IF(AND(D89&gt;=1.7,C89&gt;=4.85,G89&lt;12.335,G89&lt;13.795),"virginica",IF(AND(B89&gt;=3.25,D89&lt;1.5,G89&gt;=12.335,G89&lt;13.795),"setosa",IF(AND(D89&lt;1,F89&lt;0.255,D89&lt;1.75,G89&gt;=13.795),"setosa",IF(AND(D89&gt;=1,F89&lt;0.255,D89&lt;1.75,G89&gt;=13.795),"versicolor",IF(AND(A89&lt;5.4,F89&gt;=0.255,D89&lt;1.75,G89&gt;=13.795),"setosa",IF(AND(A89&gt;=5.4,F89&gt;=0.255,D89&lt;1.75,G89&gt;=13.795),"versicolor",IF(AND(A89&lt;6.15,D89&lt;1.7,C89&gt;=4.85,G89&lt;12.335,G89&lt;13.795),"versicolor",IF(AND(A89&gt;=6.15,D89&lt;1.7,C89&gt;=4.85,G89&lt;12.335,G89&lt;13.795),"virginica",IF(AND(C89&lt;5,B89&lt;3.25,D89&lt;1.5,G89&gt;=12.335,G89&lt;13.795),"versicolor",IF(AND(C89&gt;=5,B89&lt;3.25,D89&lt;1.5,G89&gt;=12.335,G89&lt;13.795),"virginica","shouldnthappen"))))))))))))))</f>
        <v>setosa</v>
      </c>
      <c r="X89" s="1" t="str">
        <f aca="false">IF(AND(C89&lt;2.5,A89&lt;5.55),"setosa",IF(AND(F89&lt;0.096,A89&gt;=5.55),"virginica",IF(AND(D89&lt;1.6,C89&gt;=2.5,A89&lt;5.55),"versicolor",IF(AND(D89&gt;=1.6,C89&gt;=2.5,A89&lt;5.55),"virginica",IF(AND(F89&gt;=0.156,C89&lt;4.75,F89&gt;=0.096,A89&gt;=5.55),"versicolor",IF(AND(D89&gt;=1.75,C89&gt;=4.75,F89&gt;=0.096,A89&gt;=5.55),"virginica",IF(AND(B89&lt;3.3,F89&lt;0.156,C89&lt;4.75,F89&gt;=0.096,A89&gt;=5.55),"versicolor",IF(AND(B89&gt;=3.3,F89&lt;0.156,C89&lt;4.75,F89&gt;=0.096,A89&gt;=5.55),"setosa",IF(AND(B89&lt;2.45,A89&lt;6.05,D89&lt;1.75,C89&gt;=4.75,F89&gt;=0.096,A89&gt;=5.55),"virginica",IF(AND(B89&gt;=2.45,A89&lt;6.05,D89&lt;1.75,C89&gt;=4.75,F89&gt;=0.096,A89&gt;=5.55),"versicolor",IF(AND(F89&lt;0.205,A89&gt;=6.05,D89&lt;1.75,C89&gt;=4.75,F89&gt;=0.096,A89&gt;=5.55),"versicolor",IF(AND(F89&gt;=0.205,A89&gt;=6.05,D89&lt;1.75,C89&gt;=4.75,F89&gt;=0.096,A89&gt;=5.55),"virginica","shouldnthappen"))))))))))))</f>
        <v>setosa</v>
      </c>
      <c r="Y89" s="1" t="str">
        <f aca="false">IF(AND(C89&lt;2.35,A89&lt;5.55),"setosa",IF(AND(C89&gt;=5.05,A89&gt;=5.55),"virginica",IF(AND(D89&lt;1.6,C89&gt;=2.35,A89&lt;5.55),"versicolor",IF(AND(D89&gt;=1.6,C89&gt;=2.35,A89&lt;5.55),"virginica",IF(AND(D89&gt;=1.75,C89&lt;5.05,A89&gt;=5.55),"virginica",IF(AND(B89&gt;=3.55,D89&lt;1.75,C89&lt;5.05,A89&gt;=5.55),"setosa",IF(AND(G89&lt;6.3,B89&lt;3.55,D89&lt;1.75,C89&lt;5.05,A89&gt;=5.55),"virginica",IF(AND(G89&gt;=6.3,B89&lt;3.55,D89&lt;1.75,C89&lt;5.05,A89&gt;=5.55),"versicolor","shouldnthappen"))))))))</f>
        <v>setosa</v>
      </c>
      <c r="Z89" s="1" t="str">
        <f aca="false">IF(AND(D89&lt;0.75),"setosa",IF(AND(B89&gt;=2.55,C89&lt;4.85,D89&gt;=0.75),"versicolor",IF(AND(D89&gt;=1.7,C89&gt;=4.85,D89&gt;=0.75),"virginica",IF(AND(D89&lt;1.6,B89&lt;2.55,C89&lt;4.85,D89&gt;=0.75),"versicolor",IF(AND(D89&gt;=1.6,B89&lt;2.55,C89&lt;4.85,D89&gt;=0.75),"virginica",IF(AND(B89&lt;2.65,D89&lt;1.7,C89&gt;=4.85,D89&gt;=0.75),"virginica",IF(AND(F89&lt;0.325,B89&gt;=2.65,D89&lt;1.7,C89&gt;=4.85,D89&gt;=0.75),"virginica",IF(AND(G89&lt;10.717,F89&gt;=0.325,B89&gt;=2.65,D89&lt;1.7,C89&gt;=4.85,D89&gt;=0.75),"versicolor",IF(AND(G89&gt;=10.717,F89&gt;=0.325,B89&gt;=2.65,D89&lt;1.7,C89&gt;=4.85,D89&gt;=0.75),"virginica","shouldnthappen")))))))))</f>
        <v>setosa</v>
      </c>
      <c r="AA89" s="1" t="str">
        <f aca="false">IF(AND(D89&lt;0.75),"setosa",IF(AND(D89&gt;=1.75,D89&gt;=0.75),"virginica",IF(AND(F89&gt;=0.455,D89&lt;1.75,D89&gt;=0.75),"versicolor",IF(AND(D89&lt;1.45,F89&lt;0.455,D89&lt;1.75,D89&gt;=0.75),"versicolor",IF(AND(F89&lt;0.247,D89&gt;=1.45,F89&lt;0.455,D89&lt;1.75,D89&gt;=0.75),"versicolor",IF(AND(F89&gt;=0.247,D89&gt;=1.45,F89&lt;0.455,D89&lt;1.75,D89&gt;=0.75),"virginica","shouldnthappen"))))))</f>
        <v>setosa</v>
      </c>
      <c r="AB89" s="1" t="str">
        <f aca="false">IF(AND(F89&gt;=0.221,B89&gt;=3.35),"setosa",IF(AND(A89&lt;5.3,F89&gt;=0.683,B89&lt;3.35),"setosa",IF(AND(A89&lt;6.45,F89&lt;0.221,B89&gt;=3.35),"setosa",IF(AND(A89&gt;=6.45,F89&lt;0.221,B89&gt;=3.35),"virginica",IF(AND(G89&lt;6.3,A89&lt;6.25,F89&lt;0.683,B89&lt;3.35),"virginica",IF(AND(G89&lt;13.795,A89&gt;=6.25,F89&lt;0.683,B89&lt;3.35),"virginica",IF(AND(D89&lt;1.65,A89&gt;=5.3,F89&gt;=0.683,B89&lt;3.35),"versicolor",IF(AND(D89&gt;=1.65,A89&gt;=5.3,F89&gt;=0.683,B89&lt;3.35),"virginica",IF(AND(D89&lt;0.6,G89&gt;=6.3,A89&lt;6.25,F89&lt;0.683,B89&lt;3.35),"setosa",IF(AND(D89&lt;1.7,G89&gt;=13.795,A89&gt;=6.25,F89&lt;0.683,B89&lt;3.35),"versicolor",IF(AND(D89&gt;=1.7,G89&gt;=13.795,A89&gt;=6.25,F89&lt;0.683,B89&lt;3.35),"virginica",IF(AND(C89&gt;=5.35,D89&gt;=0.6,G89&gt;=6.3,A89&lt;6.25,F89&lt;0.683,B89&lt;3.35),"virginica",IF(AND(D89&lt;1.75,C89&lt;5.35,D89&gt;=0.6,G89&gt;=6.3,A89&lt;6.25,F89&lt;0.683,B89&lt;3.35),"versicolor",IF(AND(D89&gt;=1.75,C89&lt;5.35,D89&gt;=0.6,G89&gt;=6.3,A89&lt;6.25,F89&lt;0.683,B89&lt;3.35),"virginica","shouldnthappen"))))))))))))))</f>
        <v>setosa</v>
      </c>
      <c r="AC89" s="1" t="str">
        <f aca="false">IF(AND(B89&gt;=3.3),"setosa",IF(AND(C89&lt;2.45,D89&lt;1.55,B89&lt;3.3),"setosa",IF(AND(F89&gt;=0.211,D89&gt;=1.55,B89&lt;3.3),"virginica",IF(AND(C89&lt;4.9,C89&gt;=2.45,D89&lt;1.55,B89&lt;3.3),"versicolor",IF(AND(C89&gt;=4.9,C89&gt;=2.45,D89&lt;1.55,B89&lt;3.3),"virginica",IF(AND(F89&lt;0.138,F89&lt;0.211,D89&gt;=1.55,B89&lt;3.3),"virginica",IF(AND(F89&gt;=0.138,F89&lt;0.211,D89&gt;=1.55,B89&lt;3.3),"versicolor","shouldnthappen")))))))</f>
        <v>setosa</v>
      </c>
      <c r="AD89" s="1" t="str">
        <f aca="false">IF(AND(D89&gt;=1.75),"virginica",IF(AND(D89&lt;0.75,D89&lt;1.75),"setosa",IF(AND(D89&lt;1.35,D89&gt;=0.75,D89&lt;1.75),"versicolor",IF(AND(B89&lt;2.6,C89&lt;4.85,D89&gt;=1.35,D89&gt;=0.75,D89&lt;1.75),"virginica",IF(AND(B89&gt;=2.6,C89&lt;4.85,D89&gt;=1.35,D89&gt;=0.75,D89&lt;1.75),"versicolor",IF(AND(A89&lt;6.4,C89&gt;=4.85,D89&gt;=1.35,D89&gt;=0.75,D89&lt;1.75),"virginica",IF(AND(A89&gt;=6.4,C89&gt;=4.85,D89&gt;=1.35,D89&gt;=0.75,D89&lt;1.75),"versicolor","shouldnthappen")))))))</f>
        <v>setosa</v>
      </c>
      <c r="AE89" s="1" t="str">
        <f aca="false">IF(AND(C89&lt;2.45),"setosa",IF(AND(F89&lt;0.07,C89&gt;=2.45),"virginica",IF(AND(A89&gt;=5,C89&lt;4.75,F89&gt;=0.07,C89&gt;=2.45),"versicolor",IF(AND(F89&lt;0.182,C89&gt;=4.75,F89&gt;=0.07,C89&gt;=2.45),"versicolor",IF(AND(B89&lt;2.45,A89&lt;5,C89&lt;4.75,F89&gt;=0.07,C89&gt;=2.45),"versicolor",IF(AND(B89&gt;=2.45,A89&lt;5,C89&lt;4.75,F89&gt;=0.07,C89&gt;=2.45),"virginica",IF(AND(F89&gt;=0.468,F89&gt;=0.182,C89&gt;=4.75,F89&gt;=0.07,C89&gt;=2.45),"virginica",IF(AND(A89&gt;=6.85,F89&lt;0.468,F89&gt;=0.182,C89&gt;=4.75,F89&gt;=0.07,C89&gt;=2.45),"virginica",IF(AND(B89&lt;2.6,A89&lt;6.85,F89&lt;0.468,F89&gt;=0.182,C89&gt;=4.75,F89&gt;=0.07,C89&gt;=2.45),"virginica",IF(AND(B89&gt;=2.6,A89&lt;6.85,F89&lt;0.468,F89&gt;=0.182,C89&gt;=4.75,F89&gt;=0.07,C89&gt;=2.45),"versicolor","shouldnthappen"))))))))))</f>
        <v>setosa</v>
      </c>
      <c r="AF89" s="1" t="str">
        <f aca="false">IF(AND(D89&lt;0.75,A89&lt;5.45),"setosa",IF(AND(D89&gt;=1.75,A89&gt;=5.45),"virginica",IF(AND(G89&lt;6.094,D89&gt;=0.75,A89&lt;5.45),"virginica",IF(AND(G89&gt;=6.094,D89&gt;=0.75,A89&lt;5.45),"versicolor",IF(AND(C89&lt;2.75,D89&lt;1.75,A89&gt;=5.45),"setosa",IF(AND(D89&lt;1.45,C89&gt;=2.75,D89&lt;1.75,A89&gt;=5.45),"versicolor",IF(AND(B89&lt;2.75,D89&gt;=1.45,C89&gt;=2.75,D89&lt;1.75,A89&gt;=5.45),"versicolor",IF(AND(C89&lt;5.05,B89&gt;=2.75,D89&gt;=1.45,C89&gt;=2.75,D89&lt;1.75,A89&gt;=5.45),"versicolor",IF(AND(C89&gt;=5.05,B89&gt;=2.75,D89&gt;=1.45,C89&gt;=2.75,D89&lt;1.75,A89&gt;=5.45),"virginica","shouldnthappen")))))))))</f>
        <v>setosa</v>
      </c>
      <c r="AG89" s="1" t="str">
        <f aca="false">IF(AND(D89&lt;0.65,G89&lt;8.868,A89&lt;5.3),"setosa",IF(AND(C89&lt;2.6,G89&gt;=8.868,A89&lt;5.3),"setosa",IF(AND(C89&gt;=2.6,G89&gt;=8.868,A89&lt;5.3),"versicolor",IF(AND(C89&gt;=4.95,D89&lt;1.55,A89&gt;=5.3),"virginica",IF(AND(G89&lt;13.795,D89&gt;=1.55,A89&gt;=5.3),"virginica",IF(AND(C89&lt;3.75,D89&gt;=0.65,G89&lt;8.868,A89&lt;5.3),"versicolor",IF(AND(C89&gt;=3.75,D89&gt;=0.65,G89&lt;8.868,A89&lt;5.3),"virginica",IF(AND(C89&lt;2.6,C89&lt;4.95,D89&lt;1.55,A89&gt;=5.3),"setosa",IF(AND(C89&gt;=2.6,C89&lt;4.95,D89&lt;1.55,A89&gt;=5.3),"versicolor",IF(AND(C89&lt;4.75,G89&gt;=13.795,D89&gt;=1.55,A89&gt;=5.3),"versicolor",IF(AND(C89&gt;=4.75,G89&gt;=13.795,D89&gt;=1.55,A89&gt;=5.3),"virginica","shouldnthappen")))))))))))</f>
        <v>setosa</v>
      </c>
      <c r="AH89" s="1" t="str">
        <f aca="false">IF(AND(D89&lt;0.75),"setosa",IF(AND(C89&lt;4.75,D89&gt;=0.75),"versicolor",IF(AND(G89&lt;13.757,C89&gt;=4.75,D89&gt;=0.75),"virginica",IF(AND(B89&lt;3.05,G89&gt;=13.757,C89&gt;=4.75,D89&gt;=0.75),"virginica",IF(AND(A89&lt;6.65,B89&gt;=3.05,G89&gt;=13.757,C89&gt;=4.75,D89&gt;=0.75),"virginica",IF(AND(A89&gt;=6.65,B89&gt;=3.05,G89&gt;=13.757,C89&gt;=4.75,D89&gt;=0.75),"versicolor","shouldnthappen"))))))</f>
        <v>setosa</v>
      </c>
      <c r="AI89" s="1" t="str">
        <f aca="false">IF(AND(D89&lt;0.7),"setosa",IF(AND(C89&lt;4.75,D89&gt;=0.7),"versicolor",IF(AND(A89&lt;6.6,F89&lt;0.482,C89&gt;=4.75,D89&gt;=0.7),"virginica",IF(AND(C89&gt;=4.95,F89&gt;=0.482,C89&gt;=4.75,D89&gt;=0.7),"virginica",IF(AND(D89&lt;1.9,A89&gt;=6.6,F89&lt;0.482,C89&gt;=4.75,D89&gt;=0.7),"versicolor",IF(AND(D89&gt;=1.9,A89&gt;=6.6,F89&lt;0.482,C89&gt;=4.75,D89&gt;=0.7),"virginica",IF(AND(F89&gt;=0.766,C89&lt;4.95,F89&gt;=0.482,C89&gt;=4.75,D89&gt;=0.7),"virginica",IF(AND(B89&lt;2.95,F89&lt;0.766,C89&lt;4.95,F89&gt;=0.482,C89&gt;=4.75,D89&gt;=0.7),"virginica",IF(AND(B89&gt;=2.95,F89&lt;0.766,C89&lt;4.95,F89&gt;=0.482,C89&gt;=4.75,D89&gt;=0.7),"versicolor","shouldnthappen")))))))))</f>
        <v>setosa</v>
      </c>
      <c r="AJ89" s="1" t="str">
        <f aca="false">IF(AND(C89&lt;2.45,C89&lt;4.75),"setosa",IF(AND(D89&gt;=1.65,C89&gt;=4.75),"virginica",IF(AND(A89&lt;4.95,C89&gt;=2.45,C89&lt;4.75),"virginica",IF(AND(A89&gt;=4.95,C89&gt;=2.45,C89&lt;4.75),"versicolor",IF(AND(B89&lt;2.95,D89&lt;1.65,C89&gt;=4.75),"virginica",IF(AND(B89&gt;=2.95,D89&lt;1.65,C89&gt;=4.75),"versicolor","shouldnthappen"))))))</f>
        <v>setosa</v>
      </c>
      <c r="AK89" s="1" t="str">
        <f aca="false">IF(AND(D89&lt;0.75,A89&lt;5.45),"setosa",IF(AND(B89&lt;2.45,D89&gt;=0.75,A89&lt;5.45),"versicolor",IF(AND(A89&gt;=5.55,C89&lt;4.75,A89&gt;=5.45),"versicolor",IF(AND(C89&gt;=5.15,C89&gt;=4.75,A89&gt;=5.45),"virginica",IF(AND(G89&lt;6.094,B89&gt;=2.45,D89&gt;=0.75,A89&lt;5.45),"virginica",IF(AND(G89&gt;=6.094,B89&gt;=2.45,D89&gt;=0.75,A89&lt;5.45),"versicolor",IF(AND(D89&lt;0.6,A89&lt;5.55,C89&lt;4.75,A89&gt;=5.45),"setosa",IF(AND(D89&gt;=0.6,A89&lt;5.55,C89&lt;4.75,A89&gt;=5.45),"versicolor",IF(AND(C89&lt;4.95,C89&lt;5.15,C89&gt;=4.75,A89&gt;=5.45),"virginica",IF(AND(G89&lt;12.627,C89&lt;5.05,C89&gt;=4.95,C89&lt;5.15,C89&gt;=4.75,A89&gt;=5.45),"virginica",IF(AND(G89&gt;=12.627,C89&lt;5.05,C89&gt;=4.95,C89&lt;5.15,C89&gt;=4.75,A89&gt;=5.45),"versicolor",IF(AND(D89&lt;1.7,C89&gt;=5.05,C89&gt;=4.95,C89&lt;5.15,C89&gt;=4.75,A89&gt;=5.45),"versicolor",IF(AND(D89&gt;=1.7,C89&gt;=5.05,C89&gt;=4.95,C89&lt;5.15,C89&gt;=4.75,A89&gt;=5.45),"virginica","shouldnthappen")))))))))))))</f>
        <v>setosa</v>
      </c>
      <c r="AL89" s="1" t="str">
        <f aca="false">IF(AND(B89&lt;2.45,B89&lt;3.15),"versicolor",IF(AND(D89&lt;0.95,G89&lt;15.141,B89&gt;=3.15),"setosa",IF(AND(G89&lt;15.429,G89&gt;=15.141,B89&gt;=3.15),"versicolor",IF(AND(G89&gt;=15.429,G89&gt;=15.141,B89&gt;=3.15),"virginica",IF(AND(C89&lt;2.3,C89&lt;4.75,B89&gt;=2.45,B89&lt;3.15),"setosa",IF(AND(G89&gt;=16.072,C89&gt;=4.75,B89&gt;=2.45,B89&lt;3.15),"versicolor",IF(AND(G89&lt;11.833,D89&gt;=0.95,G89&lt;15.141,B89&gt;=3.15),"virginica",IF(AND(A89&lt;5,C89&gt;=2.3,C89&lt;4.75,B89&gt;=2.45,B89&lt;3.15),"virginica",IF(AND(A89&gt;=5,C89&gt;=2.3,C89&lt;4.75,B89&gt;=2.45,B89&lt;3.15),"versicolor",IF(AND(G89&lt;14.342,G89&gt;=11.833,D89&gt;=0.95,G89&lt;15.141,B89&gt;=3.15),"versicolor",IF(AND(G89&gt;=14.342,G89&gt;=11.833,D89&gt;=0.95,G89&lt;15.141,B89&gt;=3.15),"virginica",IF(AND(G89&lt;13.757,F89&gt;=0.741,G89&lt;16.072,C89&gt;=4.75,B89&gt;=2.45,B89&lt;3.15),"virginica",IF(AND(F89&gt;=0.546,A89&lt;6.15,F89&lt;0.741,G89&lt;16.072,C89&gt;=4.75,B89&gt;=2.45,B89&lt;3.15),"virginica",IF(AND(D89&gt;=1.75,A89&gt;=6.15,F89&lt;0.741,G89&lt;16.072,C89&gt;=4.75,B89&gt;=2.45,B89&lt;3.15),"virginica",IF(AND(C89&lt;4.85,G89&gt;=13.757,F89&gt;=0.741,G89&lt;16.072,C89&gt;=4.75,B89&gt;=2.45,B89&lt;3.15),"virginica",IF(AND(C89&gt;=4.85,G89&gt;=13.757,F89&gt;=0.741,G89&lt;16.072,C89&gt;=4.75,B89&gt;=2.45,B89&lt;3.15),"versicolor",IF(AND(F89&lt;0.331,F89&lt;0.546,A89&lt;6.15,F89&lt;0.741,G89&lt;16.072,C89&gt;=4.75,B89&gt;=2.45,B89&lt;3.15),"virginica",IF(AND(F89&gt;=0.331,F89&lt;0.546,A89&lt;6.15,F89&lt;0.741,G89&lt;16.072,C89&gt;=4.75,B89&gt;=2.45,B89&lt;3.15),"versicolor",IF(AND(G89&lt;10.661,D89&lt;1.75,A89&gt;=6.15,F89&lt;0.741,G89&lt;16.072,C89&gt;=4.75,B89&gt;=2.45,B89&lt;3.15),"virginica",IF(AND(G89&gt;=10.661,D89&lt;1.75,A89&gt;=6.15,F89&lt;0.741,G89&lt;16.072,C89&gt;=4.75,B89&gt;=2.45,B89&lt;3.15),"versicolor","shouldnthappen"))))))))))))))))))))</f>
        <v>setosa</v>
      </c>
      <c r="AM89" s="1" t="str">
        <f aca="false">IF(AND(D89&lt;1.35,F89&gt;=0.917),"setosa",IF(AND(D89&gt;=1.35,F89&gt;=0.917),"virginica",IF(AND(D89&lt;0.75,D89&lt;1.55,F89&lt;0.917),"setosa",IF(AND(C89&gt;=4.8,D89&gt;=1.55,F89&lt;0.917),"virginica",IF(AND(A89&lt;5.95,D89&gt;=0.75,D89&lt;1.55,F89&lt;0.917),"versicolor",IF(AND(F89&lt;0.473,C89&lt;4.8,D89&gt;=1.55,F89&lt;0.917),"virginica",IF(AND(F89&gt;=0.473,C89&lt;4.8,D89&gt;=1.55,F89&lt;0.917),"versicolor",IF(AND(C89&lt;4.95,A89&gt;=5.95,D89&gt;=0.75,D89&lt;1.55,F89&lt;0.917),"versicolor",IF(AND(C89&gt;=4.95,A89&gt;=5.95,D89&gt;=0.75,D89&lt;1.55,F89&lt;0.917),"virginica","shouldnthappen")))))))))</f>
        <v>setosa</v>
      </c>
      <c r="AN89" s="1" t="str">
        <f aca="false">IF(AND(D89&lt;0.75,A89&lt;5.45),"setosa",IF(AND(D89&lt;1.55,D89&gt;=0.75,A89&lt;5.45),"versicolor",IF(AND(D89&gt;=1.55,D89&gt;=0.75,A89&lt;5.45),"virginica",IF(AND(A89&gt;=5.75,C89&lt;4.75,A89&gt;=5.45),"versicolor",IF(AND(F89&lt;0.361,C89&gt;=4.75,A89&gt;=5.45),"virginica",IF(AND(C89&lt;2.6,A89&lt;5.75,C89&lt;4.75,A89&gt;=5.45),"setosa",IF(AND(C89&gt;=2.6,A89&lt;5.75,C89&lt;4.75,A89&gt;=5.45),"versicolor",IF(AND(D89&gt;=1.7,F89&gt;=0.361,C89&gt;=4.75,A89&gt;=5.45),"virginica",IF(AND(B89&lt;2.65,D89&lt;1.7,F89&gt;=0.361,C89&gt;=4.75,A89&gt;=5.45),"virginica",IF(AND(A89&lt;7.05,B89&gt;=2.65,D89&lt;1.7,F89&gt;=0.361,C89&gt;=4.75,A89&gt;=5.45),"versicolor",IF(AND(A89&gt;=7.05,B89&gt;=2.65,D89&lt;1.7,F89&gt;=0.361,C89&gt;=4.75,A89&gt;=5.45),"virginica","shouldnthappen")))))))))))</f>
        <v>setosa</v>
      </c>
      <c r="AO89" s="1" t="str">
        <f aca="false">IF(AND(D89&lt;0.7),"setosa",IF(AND(A89&lt;4.95,C89&lt;4.85,D89&gt;=0.7),"virginica",IF(AND(A89&gt;=4.95,C89&lt;4.85,D89&gt;=0.7),"versicolor",IF(AND(D89&gt;=1.7,C89&gt;=4.85,D89&gt;=0.7),"virginica",IF(AND(F89&lt;0.325,D89&lt;1.7,C89&gt;=4.85,D89&gt;=0.7),"virginica",IF(AND(D89&lt;1.55,F89&gt;=0.325,D89&lt;1.7,C89&gt;=4.85,D89&gt;=0.7),"virginica",IF(AND(D89&gt;=1.55,F89&gt;=0.325,D89&lt;1.7,C89&gt;=4.85,D89&gt;=0.7),"versicolor","shouldnthappen")))))))</f>
        <v>setosa</v>
      </c>
      <c r="AP89" s="1" t="str">
        <f aca="false">IF(AND(D89&lt;0.75),"setosa",IF(AND(C89&lt;4.85,D89&gt;=0.75),"versicolor",IF(AND(G89&gt;=8.277,C89&gt;=4.85,D89&gt;=0.75),"virginica",IF(AND(F89&gt;=0.633,G89&lt;8.277,C89&gt;=4.85,D89&gt;=0.75),"virginica",IF(AND(G89&lt;7.61,F89&lt;0.633,G89&lt;8.277,C89&gt;=4.85,D89&gt;=0.75),"virginica",IF(AND(G89&gt;=7.61,F89&lt;0.633,G89&lt;8.277,C89&gt;=4.85,D89&gt;=0.75),"versicolor","shouldnthappen"))))))</f>
        <v>setosa</v>
      </c>
      <c r="AQ89" s="1" t="str">
        <f aca="false">IF(AND(C89&lt;2.65,A89&gt;=5.45,C89&lt;4.75),"setosa",IF(AND(C89&gt;=2.65,A89&gt;=5.45,C89&lt;4.75),"versicolor",IF(AND(B89&lt;2.9,C89&lt;4.85,C89&gt;=4.75),"versicolor",IF(AND(B89&gt;=2.9,C89&lt;4.85,C89&gt;=4.75),"virginica",IF(AND(D89&lt;1.7,C89&gt;=4.85,C89&gt;=4.75),"versicolor",IF(AND(D89&gt;=1.7,C89&gt;=4.85,C89&gt;=4.75),"virginica",IF(AND(C89&lt;2.45,G89&lt;14.126,A89&lt;5.45,C89&lt;4.75),"setosa",IF(AND(C89&gt;=2.45,G89&lt;14.126,A89&lt;5.45,C89&lt;4.75),"versicolor",IF(AND(C89&lt;2.4,G89&gt;=14.126,A89&lt;5.45,C89&lt;4.75),"setosa",IF(AND(C89&gt;=2.4,G89&gt;=14.126,A89&lt;5.45,C89&lt;4.75),"versicolor","shouldnthappen"))))))))))</f>
        <v>setosa</v>
      </c>
      <c r="AR89" s="1" t="str">
        <f aca="false">IF(AND(C89&lt;2.45,C89&lt;4.85),"setosa",IF(AND(C89&gt;=5.15,C89&gt;=4.85),"virginica",IF(AND(A89&gt;=4.95,C89&gt;=2.45,C89&lt;4.85),"versicolor",IF(AND(D89&lt;1.35,A89&lt;4.95,C89&gt;=2.45,C89&lt;4.85),"versicolor",IF(AND(D89&gt;=1.35,A89&lt;4.95,C89&gt;=2.45,C89&lt;4.85),"virginica",IF(AND(F89&lt;0.35,G89&lt;12.751,C89&lt;5.15,C89&gt;=4.85),"virginica",IF(AND(A89&lt;6.5,G89&gt;=12.751,C89&lt;5.15,C89&gt;=4.85),"virginica",IF(AND(A89&gt;=6.5,G89&gt;=12.751,C89&lt;5.15,C89&gt;=4.85),"versicolor",IF(AND(B89&gt;=2.75,F89&gt;=0.35,G89&lt;12.751,C89&lt;5.15,C89&gt;=4.85),"virginica",IF(AND(C89&lt;5.05,B89&lt;2.75,F89&gt;=0.35,G89&lt;12.751,C89&lt;5.15,C89&gt;=4.85),"virginica",IF(AND(C89&gt;=5.05,B89&lt;2.75,F89&gt;=0.35,G89&lt;12.751,C89&lt;5.15,C89&gt;=4.85),"versicolor","shouldnthappen")))))))))))</f>
        <v>setosa</v>
      </c>
      <c r="AS89" s="1" t="str">
        <f aca="false">IF(AND(F89&gt;=0.9,B89&lt;3.05),"virginica",IF(AND(A89&lt;5.9,B89&gt;=3.05),"setosa",IF(AND(D89&lt;1.65,A89&gt;=5.9,B89&gt;=3.05),"versicolor",IF(AND(D89&gt;=1.65,A89&gt;=5.9,B89&gt;=3.05),"virginica",IF(AND(D89&gt;=1.75,C89&gt;=4.85,F89&lt;0.9,B89&lt;3.05),"virginica",IF(AND(C89&lt;2.2,B89&lt;2.95,C89&lt;4.85,F89&lt;0.9,B89&lt;3.05),"setosa",IF(AND(C89&gt;=2.2,B89&lt;2.95,C89&lt;4.85,F89&lt;0.9,B89&lt;3.05),"versicolor",IF(AND(C89&lt;2.8,B89&gt;=2.95,C89&lt;4.85,F89&lt;0.9,B89&lt;3.05),"setosa",IF(AND(C89&gt;=2.8,B89&gt;=2.95,C89&lt;4.85,F89&lt;0.9,B89&lt;3.05),"versicolor",IF(AND(G89&lt;13.879,D89&lt;1.75,C89&gt;=4.85,F89&lt;0.9,B89&lt;3.05),"virginica",IF(AND(G89&gt;=13.879,D89&lt;1.75,C89&gt;=4.85,F89&lt;0.9,B89&lt;3.05),"versicolor","shouldnthappen")))))))))))</f>
        <v>setosa</v>
      </c>
      <c r="AT89" s="1" t="str">
        <f aca="false">IF(AND(D89&lt;0.75),"setosa",IF(AND(D89&gt;=1.75,D89&gt;=0.75),"virginica",IF(AND(D89&lt;1.45,G89&lt;7.37,D89&lt;1.75,D89&gt;=0.75),"versicolor",IF(AND(D89&gt;=1.45,G89&lt;7.37,D89&lt;1.75,D89&gt;=0.75),"virginica",IF(AND(C89&lt;5.45,G89&gt;=7.37,D89&lt;1.75,D89&gt;=0.75),"versicolor",IF(AND(C89&gt;=5.45,G89&gt;=7.37,D89&lt;1.75,D89&gt;=0.75),"virginica","shouldnthappen"))))))</f>
        <v>setosa</v>
      </c>
      <c r="AU89" s="1" t="str">
        <f aca="false">IF(AND(D89&lt;0.7),"setosa",IF(AND(D89&gt;=1.7,A89&gt;=6.15,D89&gt;=0.7),"virginica",IF(AND(B89&gt;=2.55,C89&lt;4.75,A89&lt;6.15,D89&gt;=0.7),"versicolor",IF(AND(D89&gt;=1.7,C89&gt;=4.75,A89&lt;6.15,D89&gt;=0.7),"virginica",IF(AND(C89&lt;5.25,D89&lt;1.7,A89&gt;=6.15,D89&gt;=0.7),"versicolor",IF(AND(C89&gt;=5.25,D89&lt;1.7,A89&gt;=6.15,D89&gt;=0.7),"virginica",IF(AND(C89&lt;4.25,B89&lt;2.55,C89&lt;4.75,A89&lt;6.15,D89&gt;=0.7),"versicolor",IF(AND(C89&gt;=4.25,B89&lt;2.55,C89&lt;4.75,A89&lt;6.15,D89&gt;=0.7),"virginica",IF(AND(B89&lt;2.65,D89&lt;1.7,C89&gt;=4.75,A89&lt;6.15,D89&gt;=0.7),"virginica",IF(AND(B89&gt;=2.65,D89&lt;1.7,C89&gt;=4.75,A89&lt;6.15,D89&gt;=0.7),"versicolor","shouldnthappen"))))))))))</f>
        <v>setosa</v>
      </c>
      <c r="AV89" s="1" t="str">
        <f aca="false">IF(AND(D89&lt;0.75),"setosa",IF(AND(F89&gt;=0.899,D89&gt;=0.75),"virginica",IF(AND(D89&lt;1.65,A89&lt;6.05,F89&lt;0.899,D89&gt;=0.75),"versicolor",IF(AND(D89&gt;=1.65,A89&lt;6.05,F89&lt;0.899,D89&gt;=0.75),"virginica",IF(AND(C89&gt;=5.05,A89&gt;=6.05,F89&lt;0.899,D89&gt;=0.75),"virginica",IF(AND(G89&gt;=13.757,C89&lt;5.05,A89&gt;=6.05,F89&lt;0.899,D89&gt;=0.75),"versicolor",IF(AND(D89&lt;1.6,G89&lt;13.757,C89&lt;5.05,A89&gt;=6.05,F89&lt;0.899,D89&gt;=0.75),"versicolor",IF(AND(D89&gt;=1.6,G89&lt;13.757,C89&lt;5.05,A89&gt;=6.05,F89&lt;0.899,D89&gt;=0.75),"virginica","shouldnthappen"))))))))</f>
        <v>setosa</v>
      </c>
      <c r="AW89" s="1" t="str">
        <f aca="false">IF(AND(F89&lt;0.117,A89&gt;=5.55),"virginica",IF(AND(A89&gt;=5.2,G89&lt;6.086,A89&lt;5.55),"versicolor",IF(AND(D89&lt;0.7,G89&gt;=6.086,A89&lt;5.55),"setosa",IF(AND(D89&gt;=0.7,G89&gt;=6.086,A89&lt;5.55),"versicolor",IF(AND(A89&lt;4.75,A89&lt;5.2,G89&lt;6.086,A89&lt;5.55),"setosa",IF(AND(A89&gt;=4.75,A89&lt;5.2,G89&lt;6.086,A89&lt;5.55),"virginica",IF(AND(D89&gt;=1.65,C89&lt;4.95,F89&gt;=0.117,A89&gt;=5.55),"virginica",IF(AND(D89&gt;=1.75,C89&gt;=4.95,F89&gt;=0.117,A89&gt;=5.55),"virginica",IF(AND(C89&lt;2.6,D89&lt;1.65,C89&lt;4.95,F89&gt;=0.117,A89&gt;=5.55),"setosa",IF(AND(C89&gt;=2.6,D89&lt;1.65,C89&lt;4.95,F89&gt;=0.117,A89&gt;=5.55),"versicolor",IF(AND(D89&lt;1.55,D89&lt;1.75,C89&gt;=4.95,F89&gt;=0.117,A89&gt;=5.55),"virginica",IF(AND(A89&lt;6.95,D89&gt;=1.55,D89&lt;1.75,C89&gt;=4.95,F89&gt;=0.117,A89&gt;=5.55),"versicolor",IF(AND(A89&gt;=6.95,D89&gt;=1.55,D89&lt;1.75,C89&gt;=4.95,F89&gt;=0.117,A89&gt;=5.55),"virginica","shouldnthappen")))))))))))))</f>
        <v>setosa</v>
      </c>
      <c r="AX89" s="1" t="str">
        <f aca="false">IF(AND(D89&lt;0.75),"setosa",IF(AND(F89&lt;0.138,D89&gt;=0.75),"virginica",IF(AND(C89&lt;4.45,A89&lt;6.15,F89&gt;=0.138,D89&gt;=0.75),"versicolor",IF(AND(C89&gt;=5.05,A89&gt;=6.15,F89&gt;=0.138,D89&gt;=0.75),"virginica",IF(AND(B89&lt;2.65,C89&gt;=4.45,A89&lt;6.15,F89&gt;=0.138,D89&gt;=0.75),"virginica",IF(AND(A89&gt;=6.35,C89&lt;5.05,A89&gt;=6.15,F89&gt;=0.138,D89&gt;=0.75),"versicolor",IF(AND(A89&lt;5.65,B89&gt;=2.65,C89&gt;=4.45,A89&lt;6.15,F89&gt;=0.138,D89&gt;=0.75),"virginica",IF(AND(D89&lt;1.75,A89&lt;6.35,C89&lt;5.05,A89&gt;=6.15,F89&gt;=0.138,D89&gt;=0.75),"versicolor",IF(AND(D89&gt;=1.75,A89&lt;6.35,C89&lt;5.05,A89&gt;=6.15,F89&gt;=0.138,D89&gt;=0.75),"virginica",IF(AND(D89&lt;1.7,A89&gt;=5.65,B89&gt;=2.65,C89&gt;=4.45,A89&lt;6.15,F89&gt;=0.138,D89&gt;=0.75),"versicolor",IF(AND(D89&gt;=1.7,A89&gt;=5.65,B89&gt;=2.65,C89&gt;=4.45,A89&lt;6.15,F89&gt;=0.138,D89&gt;=0.75),"virginica","shouldnthappen")))))))))))</f>
        <v>setosa</v>
      </c>
      <c r="AY89" s="1" t="str">
        <f aca="false">IF(AND(D89&lt;0.75,A89&lt;5.55),"setosa",IF(AND(A89&lt;4.95,D89&gt;=0.75,A89&lt;5.55),"virginica",IF(AND(A89&gt;=4.95,D89&gt;=0.75,A89&lt;5.55),"versicolor",IF(AND(C89&lt;2.6,C89&lt;4.85,A89&gt;=5.55),"setosa",IF(AND(C89&gt;=2.6,C89&lt;4.85,A89&gt;=5.55),"versicolor",IF(AND(D89&gt;=1.75,C89&gt;=4.85,A89&gt;=5.55),"virginica",IF(AND(F89&lt;0.405,D89&lt;1.75,C89&gt;=4.85,A89&gt;=5.55),"versicolor",IF(AND(B89&lt;3.05,F89&gt;=0.405,D89&lt;1.75,C89&gt;=4.85,A89&gt;=5.55),"virginica",IF(AND(B89&gt;=3.05,F89&gt;=0.405,D89&lt;1.75,C89&gt;=4.85,A89&gt;=5.55),"versicolor","shouldnthappen")))))))))</f>
        <v>setosa</v>
      </c>
      <c r="AZ89" s="1" t="str">
        <f aca="false">IF(AND(D89&lt;0.75),"setosa",IF(AND(F89&lt;0.9,C89&lt;4.95,D89&gt;=0.75),"versicolor",IF(AND(F89&gt;=0.9,C89&lt;4.95,D89&gt;=0.75),"virginica",IF(AND(D89&gt;=1.7,C89&gt;=4.95,D89&gt;=0.75),"virginica",IF(AND(F89&lt;0.405,D89&lt;1.7,C89&gt;=4.95,D89&gt;=0.75),"versicolor",IF(AND(F89&gt;=0.405,D89&lt;1.7,C89&gt;=4.95,D89&gt;=0.75),"virginica","shouldnthappen"))))))</f>
        <v>setosa</v>
      </c>
      <c r="BA89" s="1" t="str">
        <f aca="false">IF(AND(D89&lt;0.75),"setosa",IF(AND(D89&gt;=1.7,C89&gt;=5.05,D89&gt;=0.75),"virginica",IF(AND(D89&lt;1.45,D89&lt;1.6,C89&lt;5.05,D89&gt;=0.75),"versicolor",IF(AND(A89&lt;5.8,D89&gt;=1.6,C89&lt;5.05,D89&gt;=0.75),"virginica",IF(AND(A89&gt;=5.8,D89&gt;=1.6,C89&lt;5.05,D89&gt;=0.75),"versicolor",IF(AND(F89&lt;0.417,D89&lt;1.7,C89&gt;=5.05,D89&gt;=0.75),"versicolor",IF(AND(F89&gt;=0.417,D89&lt;1.7,C89&gt;=5.05,D89&gt;=0.75),"virginica",IF(AND(A89&lt;5.95,D89&gt;=1.45,D89&lt;1.6,C89&lt;5.05,D89&gt;=0.75),"versicolor",IF(AND(G89&lt;10.618,A89&gt;=5.95,D89&gt;=1.45,D89&lt;1.6,C89&lt;5.05,D89&gt;=0.75),"virginica",IF(AND(G89&gt;=10.618,A89&gt;=5.95,D89&gt;=1.45,D89&lt;1.6,C89&lt;5.05,D89&gt;=0.75),"versicolor","shouldnthappen"))))))))))</f>
        <v>setosa</v>
      </c>
      <c r="BB89" s="1" t="str">
        <f aca="false">IF(AND(C89&lt;2.6),"setosa",IF(AND(D89&gt;=1.75,C89&gt;=2.6),"virginica",IF(AND(C89&gt;=5.45,D89&lt;1.75,C89&gt;=2.6),"virginica",IF(AND(F89&gt;=0.259,C89&lt;5.45,D89&lt;1.75,C89&gt;=2.6),"versicolor",IF(AND(C89&lt;5.05,F89&lt;0.259,C89&lt;5.45,D89&lt;1.75,C89&gt;=2.6),"versicolor",IF(AND(C89&gt;=5.05,F89&lt;0.259,C89&lt;5.45,D89&lt;1.75,C89&gt;=2.6),"virginica","shouldnthappen"))))))</f>
        <v>setosa</v>
      </c>
      <c r="BC89" s="1" t="str">
        <f aca="false">IF(AND(A89&lt;4.95,B89&lt;2.7,A89&lt;5.55),"virginica",IF(AND(A89&gt;=4.95,B89&lt;2.7,A89&lt;5.55),"versicolor",IF(AND(C89&lt;3.2,B89&gt;=2.7,A89&lt;5.55),"setosa",IF(AND(C89&gt;=3.2,B89&gt;=2.7,A89&lt;5.55),"versicolor",IF(AND(F89&gt;=0.85,A89&lt;6.15,A89&gt;=5.55),"virginica",IF(AND(D89&lt;1.45,A89&gt;=6.15,A89&gt;=5.55),"versicolor",IF(AND(C89&lt;4.8,F89&lt;0.85,A89&lt;6.15,A89&gt;=5.55),"versicolor",IF(AND(D89&gt;=1.7,D89&gt;=1.45,A89&gt;=6.15,A89&gt;=5.55),"virginica",IF(AND(G89&lt;9.333,C89&gt;=4.8,F89&lt;0.85,A89&lt;6.15,A89&gt;=5.55),"versicolor",IF(AND(G89&gt;=9.333,C89&gt;=4.8,F89&lt;0.85,A89&lt;6.15,A89&gt;=5.55),"virginica",IF(AND(C89&lt;4.9,D89&lt;1.7,D89&gt;=1.45,A89&gt;=6.15,A89&gt;=5.55),"versicolor",IF(AND(C89&gt;=4.9,D89&lt;1.7,D89&gt;=1.45,A89&gt;=6.15,A89&gt;=5.55),"virginica","shouldnthappen"))))))))))))</f>
        <v>setosa</v>
      </c>
      <c r="BD89" s="1" t="str">
        <f aca="false">IF(AND(C89&lt;2.35),"setosa",IF(AND(C89&lt;4.75,B89&lt;2.55,C89&gt;=2.35),"versicolor",IF(AND(C89&gt;=4.75,B89&lt;2.55,C89&gt;=2.35),"virginica",IF(AND(C89&lt;4.75,B89&gt;=2.55,C89&gt;=2.35),"versicolor",IF(AND(D89&gt;=1.75,C89&gt;=4.75,B89&gt;=2.55,C89&gt;=2.35),"virginica",IF(AND(A89&gt;=6.5,D89&lt;1.75,C89&gt;=4.75,B89&gt;=2.55,C89&gt;=2.35),"versicolor",IF(AND(A89&lt;6.05,A89&lt;6.5,D89&lt;1.75,C89&gt;=4.75,B89&gt;=2.55,C89&gt;=2.35),"versicolor",IF(AND(A89&gt;=6.05,A89&lt;6.5,D89&lt;1.75,C89&gt;=4.75,B89&gt;=2.55,C89&gt;=2.35),"virginica","shouldnthappen"))))))))</f>
        <v>setosa</v>
      </c>
      <c r="BE89" s="1" t="str">
        <f aca="false">IF(AND(C89&lt;2.5),"setosa",IF(AND(D89&lt;1.65,C89&lt;4.75,C89&gt;=2.5),"versicolor",IF(AND(D89&gt;=1.65,C89&lt;4.75,C89&gt;=2.5),"virginica",IF(AND(D89&gt;=1.75,C89&gt;=4.75,C89&gt;=2.5),"virginica",IF(AND(C89&lt;4.95,D89&lt;1.75,C89&gt;=4.75,C89&gt;=2.5),"versicolor",IF(AND(A89&lt;6.5,C89&gt;=4.95,D89&lt;1.75,C89&gt;=4.75,C89&gt;=2.5),"virginica",IF(AND(A89&gt;=6.5,C89&gt;=4.95,D89&lt;1.75,C89&gt;=4.75,C89&gt;=2.5),"versicolor","shouldnthappen")))))))</f>
        <v>setosa</v>
      </c>
      <c r="BF89" s="1" t="str">
        <f aca="false">IF(AND(G89&gt;=15.244),"virginica",IF(AND(C89&lt;3.2,B89&gt;=3.15,G89&lt;15.244),"setosa",IF(AND(A89&gt;=4.95,C89&lt;4.7,B89&lt;3.15,G89&lt;15.244),"versicolor",IF(AND(C89&gt;=5.15,C89&gt;=4.7,B89&lt;3.15,G89&lt;15.244),"virginica",IF(AND(A89&gt;=6.45,C89&gt;=3.2,B89&gt;=3.15,G89&lt;15.244),"virginica",IF(AND(D89&lt;0.95,A89&lt;4.95,C89&lt;4.7,B89&lt;3.15,G89&lt;15.244),"setosa",IF(AND(D89&gt;=0.95,A89&lt;4.95,C89&lt;4.7,B89&lt;3.15,G89&lt;15.244),"virginica",IF(AND(F89&lt;0.816,A89&lt;6.45,C89&gt;=3.2,B89&gt;=3.15,G89&lt;15.244),"virginica",IF(AND(F89&gt;=0.816,A89&lt;6.45,C89&gt;=3.2,B89&gt;=3.15,G89&lt;15.244),"versicolor",IF(AND(A89&gt;=6.5,B89&lt;3.05,C89&lt;5.15,C89&gt;=4.7,B89&lt;3.15,G89&lt;15.244),"versicolor",IF(AND(G89&lt;11.093,B89&gt;=3.05,C89&lt;5.15,C89&gt;=4.7,B89&lt;3.15,G89&lt;15.244),"virginica",IF(AND(G89&gt;=11.093,B89&gt;=3.05,C89&lt;5.15,C89&gt;=4.7,B89&lt;3.15,G89&lt;15.244),"versicolor",IF(AND(D89&gt;=1.7,A89&lt;6.5,B89&lt;3.05,C89&lt;5.15,C89&gt;=4.7,B89&lt;3.15,G89&lt;15.244),"virginica",IF(AND(G89&lt;7.498,D89&lt;1.7,A89&lt;6.5,B89&lt;3.05,C89&lt;5.15,C89&gt;=4.7,B89&lt;3.15,G89&lt;15.244),"virginica",IF(AND(G89&gt;=7.498,D89&lt;1.7,A89&lt;6.5,B89&lt;3.05,C89&lt;5.15,C89&gt;=4.7,B89&lt;3.15,G89&lt;15.244),"versicolor","shouldnthappen")))))))))))))))</f>
        <v>setosa</v>
      </c>
      <c r="BG89" s="1" t="str">
        <f aca="false">IF(AND(B89&gt;=3.35,C89&lt;4.85),"setosa",IF(AND(D89&gt;=1.75,C89&gt;=4.85),"virginica",IF(AND(D89&lt;0.75,B89&lt;3.35,C89&lt;4.85),"setosa",IF(AND(G89&gt;=13.879,D89&lt;1.75,C89&gt;=4.85),"versicolor",IF(AND(F89&gt;=0.9,D89&gt;=0.75,B89&lt;3.35,C89&lt;4.85),"virginica",IF(AND(F89&gt;=0.405,G89&lt;13.879,D89&lt;1.75,C89&gt;=4.85),"virginica",IF(AND(B89&gt;=2.55,F89&lt;0.9,D89&gt;=0.75,B89&lt;3.35,C89&lt;4.85),"versicolor",IF(AND(G89&lt;7.498,F89&lt;0.405,G89&lt;13.879,D89&lt;1.75,C89&gt;=4.85),"virginica",IF(AND(G89&gt;=7.498,F89&lt;0.405,G89&lt;13.879,D89&lt;1.75,C89&gt;=4.85),"versicolor",IF(AND(G89&lt;5.656,B89&lt;2.55,F89&lt;0.9,D89&gt;=0.75,B89&lt;3.35,C89&lt;4.85),"virginica",IF(AND(G89&gt;=5.656,B89&lt;2.55,F89&lt;0.9,D89&gt;=0.75,B89&lt;3.35,C89&lt;4.85),"versicolor","shouldnthappen")))))))))))</f>
        <v>setosa</v>
      </c>
      <c r="BH89" s="1" t="str">
        <f aca="false">IF(AND(D89&lt;0.7),"setosa",IF(AND(D89&gt;=1.65,A89&lt;6.65,D89&gt;=0.7),"virginica",IF(AND(D89&lt;1.55,A89&gt;=6.65,D89&gt;=0.7),"versicolor",IF(AND(D89&gt;=1.55,A89&gt;=6.65,D89&gt;=0.7),"virginica",IF(AND(F89&gt;=0.529,D89&lt;1.65,A89&lt;6.65,D89&gt;=0.7),"versicolor",IF(AND(C89&gt;=5.35,F89&lt;0.529,D89&lt;1.65,A89&lt;6.65,D89&gt;=0.7),"virginica",IF(AND(G89&gt;=7.411,C89&lt;5.35,F89&lt;0.529,D89&lt;1.65,A89&lt;6.65,D89&gt;=0.7),"versicolor",IF(AND(G89&lt;6.927,G89&lt;7.411,C89&lt;5.35,F89&lt;0.529,D89&lt;1.65,A89&lt;6.65,D89&gt;=0.7),"versicolor",IF(AND(G89&gt;=6.927,G89&lt;7.411,C89&lt;5.35,F89&lt;0.529,D89&lt;1.65,A89&lt;6.65,D89&gt;=0.7),"virginica","shouldnthappen")))))))))</f>
        <v>setosa</v>
      </c>
      <c r="BI89" s="1" t="str">
        <f aca="false">IF(AND(D89&gt;=1.7),"virginica",IF(AND(D89&lt;0.7,D89&lt;1.7),"setosa",IF(AND(D89&lt;1.45,G89&lt;7.37,D89&gt;=0.7,D89&lt;1.7),"versicolor",IF(AND(D89&gt;=1.45,G89&lt;7.37,D89&gt;=0.7,D89&lt;1.7),"virginica",IF(AND(B89&gt;=2.65,G89&gt;=7.37,D89&gt;=0.7,D89&lt;1.7),"versicolor",IF(AND(C89&lt;5.05,B89&lt;2.65,G89&gt;=7.37,D89&gt;=0.7,D89&lt;1.7),"versicolor",IF(AND(C89&gt;=5.05,B89&lt;2.65,G89&gt;=7.37,D89&gt;=0.7,D89&lt;1.7),"virginica","shouldnthappen")))))))</f>
        <v>setosa</v>
      </c>
    </row>
    <row r="90" customFormat="false" ht="13.8" hidden="false" customHeight="false" outlineLevel="0" collapsed="false">
      <c r="A90" s="1" t="n">
        <v>5.4</v>
      </c>
      <c r="B90" s="1" t="n">
        <v>3.9</v>
      </c>
      <c r="C90" s="1" t="n">
        <v>1.3</v>
      </c>
      <c r="D90" s="1" t="n">
        <v>0.4</v>
      </c>
      <c r="E90" s="1" t="s">
        <v>94</v>
      </c>
      <c r="F90" s="1" t="n">
        <v>0.101385574787855</v>
      </c>
      <c r="G90" s="1" t="n">
        <v>13.7497308264486</v>
      </c>
      <c r="H90" s="11" t="str">
        <f aca="false">E90</f>
        <v>setosa</v>
      </c>
      <c r="I90" s="1" t="str">
        <f aca="false">INDEX(L90:BI90, MODE(MATCH(L90:BI90, L90:BI90, 0 )))</f>
        <v>setosa</v>
      </c>
      <c r="J90" s="12" t="n">
        <f aca="false">COUNTIF(L90:BI90, H90) / COUNTA(L90:BI90)</f>
        <v>1</v>
      </c>
      <c r="K90" s="13" t="n">
        <f aca="false">I90=H90</f>
        <v>1</v>
      </c>
      <c r="L90" s="1" t="str">
        <f aca="false">IF(AND(C90&lt;3.65,B90&gt;=3.35),"setosa",IF(AND(C90&gt;=3.65,B90&gt;=3.35),"virginica",IF(AND(C90&lt;2.35,C90&lt;4.85,B90&lt;3.35),"setosa",IF(AND(F90&gt;=0.899,C90&gt;=2.35,C90&lt;4.85,B90&lt;3.35),"virginica",IF(AND(G90&gt;=8.268,B90&lt;2.75,C90&gt;=4.85,B90&lt;3.35),"virginica",IF(AND(D90&lt;1.55,B90&gt;=2.75,C90&gt;=4.85,B90&lt;3.35),"versicolor",IF(AND(D90&gt;=1.55,B90&gt;=2.75,C90&gt;=4.85,B90&lt;3.35),"virginica",IF(AND(G90&lt;6.537,F90&lt;0.899,C90&gt;=2.35,C90&lt;4.85,B90&lt;3.35),"virginica",IF(AND(G90&gt;=6.537,F90&lt;0.899,C90&gt;=2.35,C90&lt;4.85,B90&lt;3.35),"versicolor",IF(AND(G90&lt;6.878,G90&lt;8.268,B90&lt;2.75,C90&gt;=4.85,B90&lt;3.35),"virginica",IF(AND(G90&gt;=6.878,G90&lt;8.268,B90&lt;2.75,C90&gt;=4.85,B90&lt;3.35),"versicolor","shouldnthappen")))))))))))</f>
        <v>setosa</v>
      </c>
      <c r="M90" s="1" t="str">
        <f aca="false">IF(AND(C90&lt;2.6),"setosa",IF(AND(D90&gt;=1.75,C90&gt;=2.6),"virginica",IF(AND(G90&lt;6.094,D90&lt;1.75,C90&gt;=2.6),"virginica",IF(AND(D90&lt;1.35,G90&gt;=6.094,D90&lt;1.75,C90&gt;=2.6),"versicolor",IF(AND(C90&lt;5.05,D90&gt;=1.35,G90&gt;=6.094,D90&lt;1.75,C90&gt;=2.6),"versicolor",IF(AND(C90&gt;=5.05,D90&gt;=1.35,G90&gt;=6.094,D90&lt;1.75,C90&gt;=2.6),"virginica","shouldnthappen"))))))</f>
        <v>setosa</v>
      </c>
      <c r="N90" s="1" t="str">
        <f aca="false">IF(AND(A90&lt;6.6,B90&gt;=3.45),"setosa",IF(AND(A90&gt;=6.6,B90&gt;=3.45),"virginica",IF(AND(D90&lt;0.7,C90&lt;4.75,B90&lt;3.45),"setosa",IF(AND(D90&gt;=0.7,C90&lt;4.75,B90&lt;3.45),"versicolor",IF(AND(C90&gt;=5.15,C90&gt;=4.75,B90&lt;3.45),"virginica",IF(AND(D90&gt;=1.7,A90&lt;6.5,C90&lt;5.15,C90&gt;=4.75,B90&lt;3.45),"virginica",IF(AND(C90&lt;5.05,A90&gt;=6.5,C90&lt;5.15,C90&gt;=4.75,B90&lt;3.45),"versicolor",IF(AND(C90&gt;=5.05,A90&gt;=6.5,C90&lt;5.15,C90&gt;=4.75,B90&lt;3.45),"virginica",IF(AND(G90&lt;7.498,D90&lt;1.7,A90&lt;6.5,C90&lt;5.15,C90&gt;=4.75,B90&lt;3.45),"virginica",IF(AND(G90&gt;=7.498,D90&lt;1.7,A90&lt;6.5,C90&lt;5.15,C90&gt;=4.75,B90&lt;3.45),"versicolor","shouldnthappen"))))))))))</f>
        <v>setosa</v>
      </c>
      <c r="O90" s="1" t="str">
        <f aca="false">IF(AND(D90&lt;0.75),"setosa",IF(AND(C90&lt;4.75,C90&lt;4.85,D90&gt;=0.75),"versicolor",IF(AND(A90&gt;=6.05,C90&gt;=4.85,D90&gt;=0.75),"virginica",IF(AND(D90&lt;1.6,C90&gt;=4.75,C90&lt;4.85,D90&gt;=0.75),"versicolor",IF(AND(D90&gt;=1.6,C90&gt;=4.75,C90&lt;4.85,D90&gt;=0.75),"virginica",IF(AND(A90&lt;5.9,A90&lt;6.05,C90&gt;=4.85,D90&gt;=0.75),"virginica",IF(AND(A90&gt;=5.9,A90&lt;6.05,C90&gt;=4.85,D90&gt;=0.75),"versicolor","shouldnthappen")))))))</f>
        <v>setosa</v>
      </c>
      <c r="P90" s="1" t="str">
        <f aca="false">IF(AND(D90&lt;0.75),"setosa",IF(AND(A90&lt;5.55,D90&gt;=0.75),"versicolor",IF(AND(D90&gt;=1.7,G90&lt;13.158,A90&gt;=5.55,D90&gt;=0.75),"virginica",IF(AND(B90&lt;2.45,D90&lt;1.7,G90&lt;13.158,A90&gt;=5.55,D90&gt;=0.75),"virginica",IF(AND(B90&gt;=2.45,D90&lt;1.7,G90&lt;13.158,A90&gt;=5.55,D90&gt;=0.75),"versicolor",IF(AND(B90&gt;=3.05,G90&lt;15.551,G90&gt;=13.158,A90&gt;=5.55,D90&gt;=0.75),"versicolor",IF(AND(B90&lt;2.9,G90&gt;=15.551,G90&gt;=13.158,A90&gt;=5.55,D90&gt;=0.75),"versicolor",IF(AND(B90&gt;=2.9,G90&gt;=15.551,G90&gt;=13.158,A90&gt;=5.55,D90&gt;=0.75),"virginica",IF(AND(D90&lt;1.3,G90&lt;14.221,B90&lt;3.05,G90&lt;15.551,G90&gt;=13.158,A90&gt;=5.55,D90&gt;=0.75),"versicolor",IF(AND(D90&gt;=1.3,G90&lt;14.221,B90&lt;3.05,G90&lt;15.551,G90&gt;=13.158,A90&gt;=5.55,D90&gt;=0.75),"virginica",IF(AND(C90&lt;4.9,G90&gt;=14.221,B90&lt;3.05,G90&lt;15.551,G90&gt;=13.158,A90&gt;=5.55,D90&gt;=0.75),"versicolor",IF(AND(C90&gt;=4.9,G90&gt;=14.221,B90&lt;3.05,G90&lt;15.551,G90&gt;=13.158,A90&gt;=5.55,D90&gt;=0.75),"virginica","shouldnthappen"))))))))))))</f>
        <v>setosa</v>
      </c>
      <c r="Q90" s="1" t="str">
        <f aca="false">IF(AND(C90&lt;2.6),"setosa",IF(AND(A90&gt;=4.95,C90&lt;4.75,C90&gt;=2.6),"versicolor",IF(AND(D90&gt;=1.75,C90&gt;=4.75,C90&gt;=2.6),"virginica",IF(AND(B90&lt;2.45,A90&lt;4.95,C90&lt;4.75,C90&gt;=2.6),"versicolor",IF(AND(B90&gt;=2.45,A90&lt;4.95,C90&lt;4.75,C90&gt;=2.6),"virginica",IF(AND(G90&lt;7.498,D90&lt;1.75,C90&gt;=4.75,C90&gt;=2.6),"virginica",IF(AND(F90&lt;0.417,G90&gt;=7.498,D90&lt;1.75,C90&gt;=4.75,C90&gt;=2.6),"versicolor",IF(AND(F90&lt;0.442,F90&gt;=0.417,G90&gt;=7.498,D90&lt;1.75,C90&gt;=4.75,C90&gt;=2.6),"virginica",IF(AND(F90&gt;=0.442,F90&gt;=0.417,G90&gt;=7.498,D90&lt;1.75,C90&gt;=4.75,C90&gt;=2.6),"versicolor","shouldnthappen")))))))))</f>
        <v>setosa</v>
      </c>
      <c r="R90" s="1" t="str">
        <f aca="false">IF(AND(D90&lt;0.75),"setosa",IF(AND(D90&lt;1.75,A90&gt;=6.25,D90&gt;=0.75),"versicolor",IF(AND(D90&gt;=1.75,A90&gt;=6.25,D90&gt;=0.75),"virginica",IF(AND(D90&lt;1.6,C90&lt;4.75,A90&lt;6.25,D90&gt;=0.75),"versicolor",IF(AND(D90&gt;=1.6,C90&lt;4.75,A90&lt;6.25,D90&gt;=0.75),"virginica",IF(AND(G90&lt;6.998,C90&gt;=4.75,A90&lt;6.25,D90&gt;=0.75),"virginica",IF(AND(A90&lt;6.05,G90&gt;=6.998,C90&gt;=4.75,A90&lt;6.25,D90&gt;=0.75),"versicolor",IF(AND(A90&gt;=6.05,G90&gt;=6.998,C90&gt;=4.75,A90&lt;6.25,D90&gt;=0.75),"virginica","shouldnthappen"))))))))</f>
        <v>setosa</v>
      </c>
      <c r="S90" s="1" t="str">
        <f aca="false">IF(AND(B90&gt;=3.05,A90&lt;5.45),"setosa",IF(AND(C90&lt;2.2,B90&lt;3.05,A90&lt;5.45),"setosa",IF(AND(C90&gt;=2.2,B90&lt;3.05,A90&lt;5.45),"versicolor",IF(AND(B90&lt;3.7,C90&lt;4.8,A90&gt;=5.45),"versicolor",IF(AND(B90&gt;=3.7,C90&lt;4.8,A90&gt;=5.45),"setosa",IF(AND(G90&lt;13.757,C90&lt;5.05,C90&gt;=4.8,A90&gt;=5.45),"virginica",IF(AND(G90&gt;=13.757,C90&lt;5.05,C90&gt;=4.8,A90&gt;=5.45),"versicolor",IF(AND(C90&gt;=5.15,C90&gt;=5.05,C90&gt;=4.8,A90&gt;=5.45),"virginica",IF(AND(A90&lt;5.95,C90&lt;5.15,C90&gt;=5.05,C90&gt;=4.8,A90&gt;=5.45),"virginica",IF(AND(D90&gt;=1.8,A90&gt;=5.95,C90&lt;5.15,C90&gt;=5.05,C90&gt;=4.8,A90&gt;=5.45),"virginica",IF(AND(B90&lt;2.75,D90&lt;1.8,A90&gt;=5.95,C90&lt;5.15,C90&gt;=5.05,C90&gt;=4.8,A90&gt;=5.45),"versicolor",IF(AND(B90&gt;=2.75,D90&lt;1.8,A90&gt;=5.95,C90&lt;5.15,C90&gt;=5.05,C90&gt;=4.8,A90&gt;=5.45),"virginica","shouldnthappen"))))))))))))</f>
        <v>setosa</v>
      </c>
      <c r="T90" s="1" t="str">
        <f aca="false">IF(AND(C90&lt;2.6),"setosa",IF(AND(D90&lt;1.65,C90&lt;4.75,C90&gt;=2.6),"versicolor",IF(AND(D90&gt;=1.65,C90&lt;4.75,C90&gt;=2.6),"virginica",IF(AND(G90&gt;=8.494,A90&lt;6.6,C90&gt;=4.75,C90&gt;=2.6),"virginica",IF(AND(C90&lt;5.2,A90&gt;=6.6,C90&gt;=4.75,C90&gt;=2.6),"versicolor",IF(AND(C90&gt;=5.2,A90&gt;=6.6,C90&gt;=4.75,C90&gt;=2.6),"virginica",IF(AND(A90&lt;5.95,G90&lt;8.494,A90&lt;6.6,C90&gt;=4.75,C90&gt;=2.6),"virginica",IF(AND(A90&gt;=5.95,G90&lt;8.494,A90&lt;6.6,C90&gt;=4.75,C90&gt;=2.6),"versicolor","shouldnthappen"))))))))</f>
        <v>setosa</v>
      </c>
      <c r="U90" s="1" t="str">
        <f aca="false">IF(AND(C90&lt;3.65,B90&gt;=3.35),"setosa",IF(AND(C90&gt;=3.65,B90&gt;=3.35),"virginica",IF(AND(C90&lt;2.35,A90&lt;6.25,B90&lt;3.35),"setosa",IF(AND(C90&lt;4.85,A90&gt;=6.25,B90&lt;3.35),"versicolor",IF(AND(G90&gt;=15.426,C90&gt;=2.35,A90&lt;6.25,B90&lt;3.35),"virginica",IF(AND(D90&gt;=1.55,C90&gt;=4.85,A90&gt;=6.25,B90&lt;3.35),"virginica",IF(AND(D90&lt;1.8,G90&lt;15.426,C90&gt;=2.35,A90&lt;6.25,B90&lt;3.35),"versicolor",IF(AND(D90&gt;=1.8,G90&lt;15.426,C90&gt;=2.35,A90&lt;6.25,B90&lt;3.35),"virginica",IF(AND(B90&lt;2.95,D90&lt;1.55,C90&gt;=4.85,A90&gt;=6.25,B90&lt;3.35),"virginica",IF(AND(B90&gt;=2.95,D90&lt;1.55,C90&gt;=4.85,A90&gt;=6.25,B90&lt;3.35),"versicolor","shouldnthappen"))))))))))</f>
        <v>setosa</v>
      </c>
      <c r="V90" s="1" t="str">
        <f aca="false">IF(AND(C90&lt;2.6),"setosa",IF(AND(C90&gt;=4.85,C90&gt;=2.6),"virginica",IF(AND(F90&gt;=0.9,C90&lt;4.85,C90&gt;=2.6),"virginica",IF(AND(G90&lt;5.656,F90&lt;0.9,C90&lt;4.85,C90&gt;=2.6),"virginica",IF(AND(G90&gt;=5.656,F90&lt;0.9,C90&lt;4.85,C90&gt;=2.6),"versicolor","shouldnthappen")))))</f>
        <v>setosa</v>
      </c>
      <c r="W90" s="1" t="str">
        <f aca="false">IF(AND(D90&gt;=1.75,G90&gt;=13.795),"virginica",IF(AND(D90&gt;=1.5,G90&gt;=12.335,G90&lt;13.795),"virginica",IF(AND(C90&lt;2.45,C90&lt;4.85,G90&lt;12.335,G90&lt;13.795),"setosa",IF(AND(C90&gt;=2.45,C90&lt;4.85,G90&lt;12.335,G90&lt;13.795),"versicolor",IF(AND(D90&gt;=1.7,C90&gt;=4.85,G90&lt;12.335,G90&lt;13.795),"virginica",IF(AND(B90&gt;=3.25,D90&lt;1.5,G90&gt;=12.335,G90&lt;13.795),"setosa",IF(AND(D90&lt;1,F90&lt;0.255,D90&lt;1.75,G90&gt;=13.795),"setosa",IF(AND(D90&gt;=1,F90&lt;0.255,D90&lt;1.75,G90&gt;=13.795),"versicolor",IF(AND(A90&lt;5.4,F90&gt;=0.255,D90&lt;1.75,G90&gt;=13.795),"setosa",IF(AND(A90&gt;=5.4,F90&gt;=0.255,D90&lt;1.75,G90&gt;=13.795),"versicolor",IF(AND(A90&lt;6.15,D90&lt;1.7,C90&gt;=4.85,G90&lt;12.335,G90&lt;13.795),"versicolor",IF(AND(A90&gt;=6.15,D90&lt;1.7,C90&gt;=4.85,G90&lt;12.335,G90&lt;13.795),"virginica",IF(AND(C90&lt;5,B90&lt;3.25,D90&lt;1.5,G90&gt;=12.335,G90&lt;13.795),"versicolor",IF(AND(C90&gt;=5,B90&lt;3.25,D90&lt;1.5,G90&gt;=12.335,G90&lt;13.795),"virginica","shouldnthappen"))))))))))))))</f>
        <v>setosa</v>
      </c>
      <c r="X90" s="1" t="str">
        <f aca="false">IF(AND(C90&lt;2.5,A90&lt;5.55),"setosa",IF(AND(F90&lt;0.096,A90&gt;=5.55),"virginica",IF(AND(D90&lt;1.6,C90&gt;=2.5,A90&lt;5.55),"versicolor",IF(AND(D90&gt;=1.6,C90&gt;=2.5,A90&lt;5.55),"virginica",IF(AND(F90&gt;=0.156,C90&lt;4.75,F90&gt;=0.096,A90&gt;=5.55),"versicolor",IF(AND(D90&gt;=1.75,C90&gt;=4.75,F90&gt;=0.096,A90&gt;=5.55),"virginica",IF(AND(B90&lt;3.3,F90&lt;0.156,C90&lt;4.75,F90&gt;=0.096,A90&gt;=5.55),"versicolor",IF(AND(B90&gt;=3.3,F90&lt;0.156,C90&lt;4.75,F90&gt;=0.096,A90&gt;=5.55),"setosa",IF(AND(B90&lt;2.45,A90&lt;6.05,D90&lt;1.75,C90&gt;=4.75,F90&gt;=0.096,A90&gt;=5.55),"virginica",IF(AND(B90&gt;=2.45,A90&lt;6.05,D90&lt;1.75,C90&gt;=4.75,F90&gt;=0.096,A90&gt;=5.55),"versicolor",IF(AND(F90&lt;0.205,A90&gt;=6.05,D90&lt;1.75,C90&gt;=4.75,F90&gt;=0.096,A90&gt;=5.55),"versicolor",IF(AND(F90&gt;=0.205,A90&gt;=6.05,D90&lt;1.75,C90&gt;=4.75,F90&gt;=0.096,A90&gt;=5.55),"virginica","shouldnthappen"))))))))))))</f>
        <v>setosa</v>
      </c>
      <c r="Y90" s="1" t="str">
        <f aca="false">IF(AND(C90&lt;2.35,A90&lt;5.55),"setosa",IF(AND(C90&gt;=5.05,A90&gt;=5.55),"virginica",IF(AND(D90&lt;1.6,C90&gt;=2.35,A90&lt;5.55),"versicolor",IF(AND(D90&gt;=1.6,C90&gt;=2.35,A90&lt;5.55),"virginica",IF(AND(D90&gt;=1.75,C90&lt;5.05,A90&gt;=5.55),"virginica",IF(AND(B90&gt;=3.55,D90&lt;1.75,C90&lt;5.05,A90&gt;=5.55),"setosa",IF(AND(G90&lt;6.3,B90&lt;3.55,D90&lt;1.75,C90&lt;5.05,A90&gt;=5.55),"virginica",IF(AND(G90&gt;=6.3,B90&lt;3.55,D90&lt;1.75,C90&lt;5.05,A90&gt;=5.55),"versicolor","shouldnthappen"))))))))</f>
        <v>setosa</v>
      </c>
      <c r="Z90" s="1" t="str">
        <f aca="false">IF(AND(D90&lt;0.75),"setosa",IF(AND(B90&gt;=2.55,C90&lt;4.85,D90&gt;=0.75),"versicolor",IF(AND(D90&gt;=1.7,C90&gt;=4.85,D90&gt;=0.75),"virginica",IF(AND(D90&lt;1.6,B90&lt;2.55,C90&lt;4.85,D90&gt;=0.75),"versicolor",IF(AND(D90&gt;=1.6,B90&lt;2.55,C90&lt;4.85,D90&gt;=0.75),"virginica",IF(AND(B90&lt;2.65,D90&lt;1.7,C90&gt;=4.85,D90&gt;=0.75),"virginica",IF(AND(F90&lt;0.325,B90&gt;=2.65,D90&lt;1.7,C90&gt;=4.85,D90&gt;=0.75),"virginica",IF(AND(G90&lt;10.717,F90&gt;=0.325,B90&gt;=2.65,D90&lt;1.7,C90&gt;=4.85,D90&gt;=0.75),"versicolor",IF(AND(G90&gt;=10.717,F90&gt;=0.325,B90&gt;=2.65,D90&lt;1.7,C90&gt;=4.85,D90&gt;=0.75),"virginica","shouldnthappen")))))))))</f>
        <v>setosa</v>
      </c>
      <c r="AA90" s="1" t="str">
        <f aca="false">IF(AND(D90&lt;0.75),"setosa",IF(AND(D90&gt;=1.75,D90&gt;=0.75),"virginica",IF(AND(F90&gt;=0.455,D90&lt;1.75,D90&gt;=0.75),"versicolor",IF(AND(D90&lt;1.45,F90&lt;0.455,D90&lt;1.75,D90&gt;=0.75),"versicolor",IF(AND(F90&lt;0.247,D90&gt;=1.45,F90&lt;0.455,D90&lt;1.75,D90&gt;=0.75),"versicolor",IF(AND(F90&gt;=0.247,D90&gt;=1.45,F90&lt;0.455,D90&lt;1.75,D90&gt;=0.75),"virginica","shouldnthappen"))))))</f>
        <v>setosa</v>
      </c>
      <c r="AB90" s="1" t="str">
        <f aca="false">IF(AND(F90&gt;=0.221,B90&gt;=3.35),"setosa",IF(AND(A90&lt;5.3,F90&gt;=0.683,B90&lt;3.35),"setosa",IF(AND(A90&lt;6.45,F90&lt;0.221,B90&gt;=3.35),"setosa",IF(AND(A90&gt;=6.45,F90&lt;0.221,B90&gt;=3.35),"virginica",IF(AND(G90&lt;6.3,A90&lt;6.25,F90&lt;0.683,B90&lt;3.35),"virginica",IF(AND(G90&lt;13.795,A90&gt;=6.25,F90&lt;0.683,B90&lt;3.35),"virginica",IF(AND(D90&lt;1.65,A90&gt;=5.3,F90&gt;=0.683,B90&lt;3.35),"versicolor",IF(AND(D90&gt;=1.65,A90&gt;=5.3,F90&gt;=0.683,B90&lt;3.35),"virginica",IF(AND(D90&lt;0.6,G90&gt;=6.3,A90&lt;6.25,F90&lt;0.683,B90&lt;3.35),"setosa",IF(AND(D90&lt;1.7,G90&gt;=13.795,A90&gt;=6.25,F90&lt;0.683,B90&lt;3.35),"versicolor",IF(AND(D90&gt;=1.7,G90&gt;=13.795,A90&gt;=6.25,F90&lt;0.683,B90&lt;3.35),"virginica",IF(AND(C90&gt;=5.35,D90&gt;=0.6,G90&gt;=6.3,A90&lt;6.25,F90&lt;0.683,B90&lt;3.35),"virginica",IF(AND(D90&lt;1.75,C90&lt;5.35,D90&gt;=0.6,G90&gt;=6.3,A90&lt;6.25,F90&lt;0.683,B90&lt;3.35),"versicolor",IF(AND(D90&gt;=1.75,C90&lt;5.35,D90&gt;=0.6,G90&gt;=6.3,A90&lt;6.25,F90&lt;0.683,B90&lt;3.35),"virginica","shouldnthappen"))))))))))))))</f>
        <v>setosa</v>
      </c>
      <c r="AC90" s="1" t="str">
        <f aca="false">IF(AND(B90&gt;=3.3),"setosa",IF(AND(C90&lt;2.45,D90&lt;1.55,B90&lt;3.3),"setosa",IF(AND(F90&gt;=0.211,D90&gt;=1.55,B90&lt;3.3),"virginica",IF(AND(C90&lt;4.9,C90&gt;=2.45,D90&lt;1.55,B90&lt;3.3),"versicolor",IF(AND(C90&gt;=4.9,C90&gt;=2.45,D90&lt;1.55,B90&lt;3.3),"virginica",IF(AND(F90&lt;0.138,F90&lt;0.211,D90&gt;=1.55,B90&lt;3.3),"virginica",IF(AND(F90&gt;=0.138,F90&lt;0.211,D90&gt;=1.55,B90&lt;3.3),"versicolor","shouldnthappen")))))))</f>
        <v>setosa</v>
      </c>
      <c r="AD90" s="1" t="str">
        <f aca="false">IF(AND(D90&gt;=1.75),"virginica",IF(AND(D90&lt;0.75,D90&lt;1.75),"setosa",IF(AND(D90&lt;1.35,D90&gt;=0.75,D90&lt;1.75),"versicolor",IF(AND(B90&lt;2.6,C90&lt;4.85,D90&gt;=1.35,D90&gt;=0.75,D90&lt;1.75),"virginica",IF(AND(B90&gt;=2.6,C90&lt;4.85,D90&gt;=1.35,D90&gt;=0.75,D90&lt;1.75),"versicolor",IF(AND(A90&lt;6.4,C90&gt;=4.85,D90&gt;=1.35,D90&gt;=0.75,D90&lt;1.75),"virginica",IF(AND(A90&gt;=6.4,C90&gt;=4.85,D90&gt;=1.35,D90&gt;=0.75,D90&lt;1.75),"versicolor","shouldnthappen")))))))</f>
        <v>setosa</v>
      </c>
      <c r="AE90" s="1" t="str">
        <f aca="false">IF(AND(C90&lt;2.45),"setosa",IF(AND(F90&lt;0.07,C90&gt;=2.45),"virginica",IF(AND(A90&gt;=5,C90&lt;4.75,F90&gt;=0.07,C90&gt;=2.45),"versicolor",IF(AND(F90&lt;0.182,C90&gt;=4.75,F90&gt;=0.07,C90&gt;=2.45),"versicolor",IF(AND(B90&lt;2.45,A90&lt;5,C90&lt;4.75,F90&gt;=0.07,C90&gt;=2.45),"versicolor",IF(AND(B90&gt;=2.45,A90&lt;5,C90&lt;4.75,F90&gt;=0.07,C90&gt;=2.45),"virginica",IF(AND(F90&gt;=0.468,F90&gt;=0.182,C90&gt;=4.75,F90&gt;=0.07,C90&gt;=2.45),"virginica",IF(AND(A90&gt;=6.85,F90&lt;0.468,F90&gt;=0.182,C90&gt;=4.75,F90&gt;=0.07,C90&gt;=2.45),"virginica",IF(AND(B90&lt;2.6,A90&lt;6.85,F90&lt;0.468,F90&gt;=0.182,C90&gt;=4.75,F90&gt;=0.07,C90&gt;=2.45),"virginica",IF(AND(B90&gt;=2.6,A90&lt;6.85,F90&lt;0.468,F90&gt;=0.182,C90&gt;=4.75,F90&gt;=0.07,C90&gt;=2.45),"versicolor","shouldnthappen"))))))))))</f>
        <v>setosa</v>
      </c>
      <c r="AF90" s="1" t="str">
        <f aca="false">IF(AND(D90&lt;0.75,A90&lt;5.45),"setosa",IF(AND(D90&gt;=1.75,A90&gt;=5.45),"virginica",IF(AND(G90&lt;6.094,D90&gt;=0.75,A90&lt;5.45),"virginica",IF(AND(G90&gt;=6.094,D90&gt;=0.75,A90&lt;5.45),"versicolor",IF(AND(C90&lt;2.75,D90&lt;1.75,A90&gt;=5.45),"setosa",IF(AND(D90&lt;1.45,C90&gt;=2.75,D90&lt;1.75,A90&gt;=5.45),"versicolor",IF(AND(B90&lt;2.75,D90&gt;=1.45,C90&gt;=2.75,D90&lt;1.75,A90&gt;=5.45),"versicolor",IF(AND(C90&lt;5.05,B90&gt;=2.75,D90&gt;=1.45,C90&gt;=2.75,D90&lt;1.75,A90&gt;=5.45),"versicolor",IF(AND(C90&gt;=5.05,B90&gt;=2.75,D90&gt;=1.45,C90&gt;=2.75,D90&lt;1.75,A90&gt;=5.45),"virginica","shouldnthappen")))))))))</f>
        <v>setosa</v>
      </c>
      <c r="AG90" s="1" t="str">
        <f aca="false">IF(AND(D90&lt;0.65,G90&lt;8.868,A90&lt;5.3),"setosa",IF(AND(C90&lt;2.6,G90&gt;=8.868,A90&lt;5.3),"setosa",IF(AND(C90&gt;=2.6,G90&gt;=8.868,A90&lt;5.3),"versicolor",IF(AND(C90&gt;=4.95,D90&lt;1.55,A90&gt;=5.3),"virginica",IF(AND(G90&lt;13.795,D90&gt;=1.55,A90&gt;=5.3),"virginica",IF(AND(C90&lt;3.75,D90&gt;=0.65,G90&lt;8.868,A90&lt;5.3),"versicolor",IF(AND(C90&gt;=3.75,D90&gt;=0.65,G90&lt;8.868,A90&lt;5.3),"virginica",IF(AND(C90&lt;2.6,C90&lt;4.95,D90&lt;1.55,A90&gt;=5.3),"setosa",IF(AND(C90&gt;=2.6,C90&lt;4.95,D90&lt;1.55,A90&gt;=5.3),"versicolor",IF(AND(C90&lt;4.75,G90&gt;=13.795,D90&gt;=1.55,A90&gt;=5.3),"versicolor",IF(AND(C90&gt;=4.75,G90&gt;=13.795,D90&gt;=1.55,A90&gt;=5.3),"virginica","shouldnthappen")))))))))))</f>
        <v>setosa</v>
      </c>
      <c r="AH90" s="1" t="str">
        <f aca="false">IF(AND(D90&lt;0.75),"setosa",IF(AND(C90&lt;4.75,D90&gt;=0.75),"versicolor",IF(AND(G90&lt;13.757,C90&gt;=4.75,D90&gt;=0.75),"virginica",IF(AND(B90&lt;3.05,G90&gt;=13.757,C90&gt;=4.75,D90&gt;=0.75),"virginica",IF(AND(A90&lt;6.65,B90&gt;=3.05,G90&gt;=13.757,C90&gt;=4.75,D90&gt;=0.75),"virginica",IF(AND(A90&gt;=6.65,B90&gt;=3.05,G90&gt;=13.757,C90&gt;=4.75,D90&gt;=0.75),"versicolor","shouldnthappen"))))))</f>
        <v>setosa</v>
      </c>
      <c r="AI90" s="1" t="str">
        <f aca="false">IF(AND(D90&lt;0.7),"setosa",IF(AND(C90&lt;4.75,D90&gt;=0.7),"versicolor",IF(AND(A90&lt;6.6,F90&lt;0.482,C90&gt;=4.75,D90&gt;=0.7),"virginica",IF(AND(C90&gt;=4.95,F90&gt;=0.482,C90&gt;=4.75,D90&gt;=0.7),"virginica",IF(AND(D90&lt;1.9,A90&gt;=6.6,F90&lt;0.482,C90&gt;=4.75,D90&gt;=0.7),"versicolor",IF(AND(D90&gt;=1.9,A90&gt;=6.6,F90&lt;0.482,C90&gt;=4.75,D90&gt;=0.7),"virginica",IF(AND(F90&gt;=0.766,C90&lt;4.95,F90&gt;=0.482,C90&gt;=4.75,D90&gt;=0.7),"virginica",IF(AND(B90&lt;2.95,F90&lt;0.766,C90&lt;4.95,F90&gt;=0.482,C90&gt;=4.75,D90&gt;=0.7),"virginica",IF(AND(B90&gt;=2.95,F90&lt;0.766,C90&lt;4.95,F90&gt;=0.482,C90&gt;=4.75,D90&gt;=0.7),"versicolor","shouldnthappen")))))))))</f>
        <v>setosa</v>
      </c>
      <c r="AJ90" s="1" t="str">
        <f aca="false">IF(AND(C90&lt;2.45,C90&lt;4.75),"setosa",IF(AND(D90&gt;=1.65,C90&gt;=4.75),"virginica",IF(AND(A90&lt;4.95,C90&gt;=2.45,C90&lt;4.75),"virginica",IF(AND(A90&gt;=4.95,C90&gt;=2.45,C90&lt;4.75),"versicolor",IF(AND(B90&lt;2.95,D90&lt;1.65,C90&gt;=4.75),"virginica",IF(AND(B90&gt;=2.95,D90&lt;1.65,C90&gt;=4.75),"versicolor","shouldnthappen"))))))</f>
        <v>setosa</v>
      </c>
      <c r="AK90" s="1" t="str">
        <f aca="false">IF(AND(D90&lt;0.75,A90&lt;5.45),"setosa",IF(AND(B90&lt;2.45,D90&gt;=0.75,A90&lt;5.45),"versicolor",IF(AND(A90&gt;=5.55,C90&lt;4.75,A90&gt;=5.45),"versicolor",IF(AND(C90&gt;=5.15,C90&gt;=4.75,A90&gt;=5.45),"virginica",IF(AND(G90&lt;6.094,B90&gt;=2.45,D90&gt;=0.75,A90&lt;5.45),"virginica",IF(AND(G90&gt;=6.094,B90&gt;=2.45,D90&gt;=0.75,A90&lt;5.45),"versicolor",IF(AND(D90&lt;0.6,A90&lt;5.55,C90&lt;4.75,A90&gt;=5.45),"setosa",IF(AND(D90&gt;=0.6,A90&lt;5.55,C90&lt;4.75,A90&gt;=5.45),"versicolor",IF(AND(C90&lt;4.95,C90&lt;5.15,C90&gt;=4.75,A90&gt;=5.45),"virginica",IF(AND(G90&lt;12.627,C90&lt;5.05,C90&gt;=4.95,C90&lt;5.15,C90&gt;=4.75,A90&gt;=5.45),"virginica",IF(AND(G90&gt;=12.627,C90&lt;5.05,C90&gt;=4.95,C90&lt;5.15,C90&gt;=4.75,A90&gt;=5.45),"versicolor",IF(AND(D90&lt;1.7,C90&gt;=5.05,C90&gt;=4.95,C90&lt;5.15,C90&gt;=4.75,A90&gt;=5.45),"versicolor",IF(AND(D90&gt;=1.7,C90&gt;=5.05,C90&gt;=4.95,C90&lt;5.15,C90&gt;=4.75,A90&gt;=5.45),"virginica","shouldnthappen")))))))))))))</f>
        <v>setosa</v>
      </c>
      <c r="AL90" s="1" t="str">
        <f aca="false">IF(AND(B90&lt;2.45,B90&lt;3.15),"versicolor",IF(AND(D90&lt;0.95,G90&lt;15.141,B90&gt;=3.15),"setosa",IF(AND(G90&lt;15.429,G90&gt;=15.141,B90&gt;=3.15),"versicolor",IF(AND(G90&gt;=15.429,G90&gt;=15.141,B90&gt;=3.15),"virginica",IF(AND(C90&lt;2.3,C90&lt;4.75,B90&gt;=2.45,B90&lt;3.15),"setosa",IF(AND(G90&gt;=16.072,C90&gt;=4.75,B90&gt;=2.45,B90&lt;3.15),"versicolor",IF(AND(G90&lt;11.833,D90&gt;=0.95,G90&lt;15.141,B90&gt;=3.15),"virginica",IF(AND(A90&lt;5,C90&gt;=2.3,C90&lt;4.75,B90&gt;=2.45,B90&lt;3.15),"virginica",IF(AND(A90&gt;=5,C90&gt;=2.3,C90&lt;4.75,B90&gt;=2.45,B90&lt;3.15),"versicolor",IF(AND(G90&lt;14.342,G90&gt;=11.833,D90&gt;=0.95,G90&lt;15.141,B90&gt;=3.15),"versicolor",IF(AND(G90&gt;=14.342,G90&gt;=11.833,D90&gt;=0.95,G90&lt;15.141,B90&gt;=3.15),"virginica",IF(AND(G90&lt;13.757,F90&gt;=0.741,G90&lt;16.072,C90&gt;=4.75,B90&gt;=2.45,B90&lt;3.15),"virginica",IF(AND(F90&gt;=0.546,A90&lt;6.15,F90&lt;0.741,G90&lt;16.072,C90&gt;=4.75,B90&gt;=2.45,B90&lt;3.15),"virginica",IF(AND(D90&gt;=1.75,A90&gt;=6.15,F90&lt;0.741,G90&lt;16.072,C90&gt;=4.75,B90&gt;=2.45,B90&lt;3.15),"virginica",IF(AND(C90&lt;4.85,G90&gt;=13.757,F90&gt;=0.741,G90&lt;16.072,C90&gt;=4.75,B90&gt;=2.45,B90&lt;3.15),"virginica",IF(AND(C90&gt;=4.85,G90&gt;=13.757,F90&gt;=0.741,G90&lt;16.072,C90&gt;=4.75,B90&gt;=2.45,B90&lt;3.15),"versicolor",IF(AND(F90&lt;0.331,F90&lt;0.546,A90&lt;6.15,F90&lt;0.741,G90&lt;16.072,C90&gt;=4.75,B90&gt;=2.45,B90&lt;3.15),"virginica",IF(AND(F90&gt;=0.331,F90&lt;0.546,A90&lt;6.15,F90&lt;0.741,G90&lt;16.072,C90&gt;=4.75,B90&gt;=2.45,B90&lt;3.15),"versicolor",IF(AND(G90&lt;10.661,D90&lt;1.75,A90&gt;=6.15,F90&lt;0.741,G90&lt;16.072,C90&gt;=4.75,B90&gt;=2.45,B90&lt;3.15),"virginica",IF(AND(G90&gt;=10.661,D90&lt;1.75,A90&gt;=6.15,F90&lt;0.741,G90&lt;16.072,C90&gt;=4.75,B90&gt;=2.45,B90&lt;3.15),"versicolor","shouldnthappen"))))))))))))))))))))</f>
        <v>setosa</v>
      </c>
      <c r="AM90" s="1" t="str">
        <f aca="false">IF(AND(D90&lt;1.35,F90&gt;=0.917),"setosa",IF(AND(D90&gt;=1.35,F90&gt;=0.917),"virginica",IF(AND(D90&lt;0.75,D90&lt;1.55,F90&lt;0.917),"setosa",IF(AND(C90&gt;=4.8,D90&gt;=1.55,F90&lt;0.917),"virginica",IF(AND(A90&lt;5.95,D90&gt;=0.75,D90&lt;1.55,F90&lt;0.917),"versicolor",IF(AND(F90&lt;0.473,C90&lt;4.8,D90&gt;=1.55,F90&lt;0.917),"virginica",IF(AND(F90&gt;=0.473,C90&lt;4.8,D90&gt;=1.55,F90&lt;0.917),"versicolor",IF(AND(C90&lt;4.95,A90&gt;=5.95,D90&gt;=0.75,D90&lt;1.55,F90&lt;0.917),"versicolor",IF(AND(C90&gt;=4.95,A90&gt;=5.95,D90&gt;=0.75,D90&lt;1.55,F90&lt;0.917),"virginica","shouldnthappen")))))))))</f>
        <v>setosa</v>
      </c>
      <c r="AN90" s="1" t="str">
        <f aca="false">IF(AND(D90&lt;0.75,A90&lt;5.45),"setosa",IF(AND(D90&lt;1.55,D90&gt;=0.75,A90&lt;5.45),"versicolor",IF(AND(D90&gt;=1.55,D90&gt;=0.75,A90&lt;5.45),"virginica",IF(AND(A90&gt;=5.75,C90&lt;4.75,A90&gt;=5.45),"versicolor",IF(AND(F90&lt;0.361,C90&gt;=4.75,A90&gt;=5.45),"virginica",IF(AND(C90&lt;2.6,A90&lt;5.75,C90&lt;4.75,A90&gt;=5.45),"setosa",IF(AND(C90&gt;=2.6,A90&lt;5.75,C90&lt;4.75,A90&gt;=5.45),"versicolor",IF(AND(D90&gt;=1.7,F90&gt;=0.361,C90&gt;=4.75,A90&gt;=5.45),"virginica",IF(AND(B90&lt;2.65,D90&lt;1.7,F90&gt;=0.361,C90&gt;=4.75,A90&gt;=5.45),"virginica",IF(AND(A90&lt;7.05,B90&gt;=2.65,D90&lt;1.7,F90&gt;=0.361,C90&gt;=4.75,A90&gt;=5.45),"versicolor",IF(AND(A90&gt;=7.05,B90&gt;=2.65,D90&lt;1.7,F90&gt;=0.361,C90&gt;=4.75,A90&gt;=5.45),"virginica","shouldnthappen")))))))))))</f>
        <v>setosa</v>
      </c>
      <c r="AO90" s="1" t="str">
        <f aca="false">IF(AND(D90&lt;0.7),"setosa",IF(AND(A90&lt;4.95,C90&lt;4.85,D90&gt;=0.7),"virginica",IF(AND(A90&gt;=4.95,C90&lt;4.85,D90&gt;=0.7),"versicolor",IF(AND(D90&gt;=1.7,C90&gt;=4.85,D90&gt;=0.7),"virginica",IF(AND(F90&lt;0.325,D90&lt;1.7,C90&gt;=4.85,D90&gt;=0.7),"virginica",IF(AND(D90&lt;1.55,F90&gt;=0.325,D90&lt;1.7,C90&gt;=4.85,D90&gt;=0.7),"virginica",IF(AND(D90&gt;=1.55,F90&gt;=0.325,D90&lt;1.7,C90&gt;=4.85,D90&gt;=0.7),"versicolor","shouldnthappen")))))))</f>
        <v>setosa</v>
      </c>
      <c r="AP90" s="1" t="str">
        <f aca="false">IF(AND(D90&lt;0.75),"setosa",IF(AND(C90&lt;4.85,D90&gt;=0.75),"versicolor",IF(AND(G90&gt;=8.277,C90&gt;=4.85,D90&gt;=0.75),"virginica",IF(AND(F90&gt;=0.633,G90&lt;8.277,C90&gt;=4.85,D90&gt;=0.75),"virginica",IF(AND(G90&lt;7.61,F90&lt;0.633,G90&lt;8.277,C90&gt;=4.85,D90&gt;=0.75),"virginica",IF(AND(G90&gt;=7.61,F90&lt;0.633,G90&lt;8.277,C90&gt;=4.85,D90&gt;=0.75),"versicolor","shouldnthappen"))))))</f>
        <v>setosa</v>
      </c>
      <c r="AQ90" s="1" t="str">
        <f aca="false">IF(AND(C90&lt;2.65,A90&gt;=5.45,C90&lt;4.75),"setosa",IF(AND(C90&gt;=2.65,A90&gt;=5.45,C90&lt;4.75),"versicolor",IF(AND(B90&lt;2.9,C90&lt;4.85,C90&gt;=4.75),"versicolor",IF(AND(B90&gt;=2.9,C90&lt;4.85,C90&gt;=4.75),"virginica",IF(AND(D90&lt;1.7,C90&gt;=4.85,C90&gt;=4.75),"versicolor",IF(AND(D90&gt;=1.7,C90&gt;=4.85,C90&gt;=4.75),"virginica",IF(AND(C90&lt;2.45,G90&lt;14.126,A90&lt;5.45,C90&lt;4.75),"setosa",IF(AND(C90&gt;=2.45,G90&lt;14.126,A90&lt;5.45,C90&lt;4.75),"versicolor",IF(AND(C90&lt;2.4,G90&gt;=14.126,A90&lt;5.45,C90&lt;4.75),"setosa",IF(AND(C90&gt;=2.4,G90&gt;=14.126,A90&lt;5.45,C90&lt;4.75),"versicolor","shouldnthappen"))))))))))</f>
        <v>setosa</v>
      </c>
      <c r="AR90" s="1" t="str">
        <f aca="false">IF(AND(C90&lt;2.45,C90&lt;4.85),"setosa",IF(AND(C90&gt;=5.15,C90&gt;=4.85),"virginica",IF(AND(A90&gt;=4.95,C90&gt;=2.45,C90&lt;4.85),"versicolor",IF(AND(D90&lt;1.35,A90&lt;4.95,C90&gt;=2.45,C90&lt;4.85),"versicolor",IF(AND(D90&gt;=1.35,A90&lt;4.95,C90&gt;=2.45,C90&lt;4.85),"virginica",IF(AND(F90&lt;0.35,G90&lt;12.751,C90&lt;5.15,C90&gt;=4.85),"virginica",IF(AND(A90&lt;6.5,G90&gt;=12.751,C90&lt;5.15,C90&gt;=4.85),"virginica",IF(AND(A90&gt;=6.5,G90&gt;=12.751,C90&lt;5.15,C90&gt;=4.85),"versicolor",IF(AND(B90&gt;=2.75,F90&gt;=0.35,G90&lt;12.751,C90&lt;5.15,C90&gt;=4.85),"virginica",IF(AND(C90&lt;5.05,B90&lt;2.75,F90&gt;=0.35,G90&lt;12.751,C90&lt;5.15,C90&gt;=4.85),"virginica",IF(AND(C90&gt;=5.05,B90&lt;2.75,F90&gt;=0.35,G90&lt;12.751,C90&lt;5.15,C90&gt;=4.85),"versicolor","shouldnthappen")))))))))))</f>
        <v>setosa</v>
      </c>
      <c r="AS90" s="1" t="str">
        <f aca="false">IF(AND(F90&gt;=0.9,B90&lt;3.05),"virginica",IF(AND(A90&lt;5.9,B90&gt;=3.05),"setosa",IF(AND(D90&lt;1.65,A90&gt;=5.9,B90&gt;=3.05),"versicolor",IF(AND(D90&gt;=1.65,A90&gt;=5.9,B90&gt;=3.05),"virginica",IF(AND(D90&gt;=1.75,C90&gt;=4.85,F90&lt;0.9,B90&lt;3.05),"virginica",IF(AND(C90&lt;2.2,B90&lt;2.95,C90&lt;4.85,F90&lt;0.9,B90&lt;3.05),"setosa",IF(AND(C90&gt;=2.2,B90&lt;2.95,C90&lt;4.85,F90&lt;0.9,B90&lt;3.05),"versicolor",IF(AND(C90&lt;2.8,B90&gt;=2.95,C90&lt;4.85,F90&lt;0.9,B90&lt;3.05),"setosa",IF(AND(C90&gt;=2.8,B90&gt;=2.95,C90&lt;4.85,F90&lt;0.9,B90&lt;3.05),"versicolor",IF(AND(G90&lt;13.879,D90&lt;1.75,C90&gt;=4.85,F90&lt;0.9,B90&lt;3.05),"virginica",IF(AND(G90&gt;=13.879,D90&lt;1.75,C90&gt;=4.85,F90&lt;0.9,B90&lt;3.05),"versicolor","shouldnthappen")))))))))))</f>
        <v>setosa</v>
      </c>
      <c r="AT90" s="1" t="str">
        <f aca="false">IF(AND(D90&lt;0.75),"setosa",IF(AND(D90&gt;=1.75,D90&gt;=0.75),"virginica",IF(AND(D90&lt;1.45,G90&lt;7.37,D90&lt;1.75,D90&gt;=0.75),"versicolor",IF(AND(D90&gt;=1.45,G90&lt;7.37,D90&lt;1.75,D90&gt;=0.75),"virginica",IF(AND(C90&lt;5.45,G90&gt;=7.37,D90&lt;1.75,D90&gt;=0.75),"versicolor",IF(AND(C90&gt;=5.45,G90&gt;=7.37,D90&lt;1.75,D90&gt;=0.75),"virginica","shouldnthappen"))))))</f>
        <v>setosa</v>
      </c>
      <c r="AU90" s="1" t="str">
        <f aca="false">IF(AND(D90&lt;0.7),"setosa",IF(AND(D90&gt;=1.7,A90&gt;=6.15,D90&gt;=0.7),"virginica",IF(AND(B90&gt;=2.55,C90&lt;4.75,A90&lt;6.15,D90&gt;=0.7),"versicolor",IF(AND(D90&gt;=1.7,C90&gt;=4.75,A90&lt;6.15,D90&gt;=0.7),"virginica",IF(AND(C90&lt;5.25,D90&lt;1.7,A90&gt;=6.15,D90&gt;=0.7),"versicolor",IF(AND(C90&gt;=5.25,D90&lt;1.7,A90&gt;=6.15,D90&gt;=0.7),"virginica",IF(AND(C90&lt;4.25,B90&lt;2.55,C90&lt;4.75,A90&lt;6.15,D90&gt;=0.7),"versicolor",IF(AND(C90&gt;=4.25,B90&lt;2.55,C90&lt;4.75,A90&lt;6.15,D90&gt;=0.7),"virginica",IF(AND(B90&lt;2.65,D90&lt;1.7,C90&gt;=4.75,A90&lt;6.15,D90&gt;=0.7),"virginica",IF(AND(B90&gt;=2.65,D90&lt;1.7,C90&gt;=4.75,A90&lt;6.15,D90&gt;=0.7),"versicolor","shouldnthappen"))))))))))</f>
        <v>setosa</v>
      </c>
      <c r="AV90" s="1" t="str">
        <f aca="false">IF(AND(D90&lt;0.75),"setosa",IF(AND(F90&gt;=0.899,D90&gt;=0.75),"virginica",IF(AND(D90&lt;1.65,A90&lt;6.05,F90&lt;0.899,D90&gt;=0.75),"versicolor",IF(AND(D90&gt;=1.65,A90&lt;6.05,F90&lt;0.899,D90&gt;=0.75),"virginica",IF(AND(C90&gt;=5.05,A90&gt;=6.05,F90&lt;0.899,D90&gt;=0.75),"virginica",IF(AND(G90&gt;=13.757,C90&lt;5.05,A90&gt;=6.05,F90&lt;0.899,D90&gt;=0.75),"versicolor",IF(AND(D90&lt;1.6,G90&lt;13.757,C90&lt;5.05,A90&gt;=6.05,F90&lt;0.899,D90&gt;=0.75),"versicolor",IF(AND(D90&gt;=1.6,G90&lt;13.757,C90&lt;5.05,A90&gt;=6.05,F90&lt;0.899,D90&gt;=0.75),"virginica","shouldnthappen"))))))))</f>
        <v>setosa</v>
      </c>
      <c r="AW90" s="1" t="str">
        <f aca="false">IF(AND(F90&lt;0.117,A90&gt;=5.55),"virginica",IF(AND(A90&gt;=5.2,G90&lt;6.086,A90&lt;5.55),"versicolor",IF(AND(D90&lt;0.7,G90&gt;=6.086,A90&lt;5.55),"setosa",IF(AND(D90&gt;=0.7,G90&gt;=6.086,A90&lt;5.55),"versicolor",IF(AND(A90&lt;4.75,A90&lt;5.2,G90&lt;6.086,A90&lt;5.55),"setosa",IF(AND(A90&gt;=4.75,A90&lt;5.2,G90&lt;6.086,A90&lt;5.55),"virginica",IF(AND(D90&gt;=1.65,C90&lt;4.95,F90&gt;=0.117,A90&gt;=5.55),"virginica",IF(AND(D90&gt;=1.75,C90&gt;=4.95,F90&gt;=0.117,A90&gt;=5.55),"virginica",IF(AND(C90&lt;2.6,D90&lt;1.65,C90&lt;4.95,F90&gt;=0.117,A90&gt;=5.55),"setosa",IF(AND(C90&gt;=2.6,D90&lt;1.65,C90&lt;4.95,F90&gt;=0.117,A90&gt;=5.55),"versicolor",IF(AND(D90&lt;1.55,D90&lt;1.75,C90&gt;=4.95,F90&gt;=0.117,A90&gt;=5.55),"virginica",IF(AND(A90&lt;6.95,D90&gt;=1.55,D90&lt;1.75,C90&gt;=4.95,F90&gt;=0.117,A90&gt;=5.55),"versicolor",IF(AND(A90&gt;=6.95,D90&gt;=1.55,D90&lt;1.75,C90&gt;=4.95,F90&gt;=0.117,A90&gt;=5.55),"virginica","shouldnthappen")))))))))))))</f>
        <v>setosa</v>
      </c>
      <c r="AX90" s="1" t="str">
        <f aca="false">IF(AND(D90&lt;0.75),"setosa",IF(AND(F90&lt;0.138,D90&gt;=0.75),"virginica",IF(AND(C90&lt;4.45,A90&lt;6.15,F90&gt;=0.138,D90&gt;=0.75),"versicolor",IF(AND(C90&gt;=5.05,A90&gt;=6.15,F90&gt;=0.138,D90&gt;=0.75),"virginica",IF(AND(B90&lt;2.65,C90&gt;=4.45,A90&lt;6.15,F90&gt;=0.138,D90&gt;=0.75),"virginica",IF(AND(A90&gt;=6.35,C90&lt;5.05,A90&gt;=6.15,F90&gt;=0.138,D90&gt;=0.75),"versicolor",IF(AND(A90&lt;5.65,B90&gt;=2.65,C90&gt;=4.45,A90&lt;6.15,F90&gt;=0.138,D90&gt;=0.75),"virginica",IF(AND(D90&lt;1.75,A90&lt;6.35,C90&lt;5.05,A90&gt;=6.15,F90&gt;=0.138,D90&gt;=0.75),"versicolor",IF(AND(D90&gt;=1.75,A90&lt;6.35,C90&lt;5.05,A90&gt;=6.15,F90&gt;=0.138,D90&gt;=0.75),"virginica",IF(AND(D90&lt;1.7,A90&gt;=5.65,B90&gt;=2.65,C90&gt;=4.45,A90&lt;6.15,F90&gt;=0.138,D90&gt;=0.75),"versicolor",IF(AND(D90&gt;=1.7,A90&gt;=5.65,B90&gt;=2.65,C90&gt;=4.45,A90&lt;6.15,F90&gt;=0.138,D90&gt;=0.75),"virginica","shouldnthappen")))))))))))</f>
        <v>setosa</v>
      </c>
      <c r="AY90" s="1" t="str">
        <f aca="false">IF(AND(D90&lt;0.75,A90&lt;5.55),"setosa",IF(AND(A90&lt;4.95,D90&gt;=0.75,A90&lt;5.55),"virginica",IF(AND(A90&gt;=4.95,D90&gt;=0.75,A90&lt;5.55),"versicolor",IF(AND(C90&lt;2.6,C90&lt;4.85,A90&gt;=5.55),"setosa",IF(AND(C90&gt;=2.6,C90&lt;4.85,A90&gt;=5.55),"versicolor",IF(AND(D90&gt;=1.75,C90&gt;=4.85,A90&gt;=5.55),"virginica",IF(AND(F90&lt;0.405,D90&lt;1.75,C90&gt;=4.85,A90&gt;=5.55),"versicolor",IF(AND(B90&lt;3.05,F90&gt;=0.405,D90&lt;1.75,C90&gt;=4.85,A90&gt;=5.55),"virginica",IF(AND(B90&gt;=3.05,F90&gt;=0.405,D90&lt;1.75,C90&gt;=4.85,A90&gt;=5.55),"versicolor","shouldnthappen")))))))))</f>
        <v>setosa</v>
      </c>
      <c r="AZ90" s="1" t="str">
        <f aca="false">IF(AND(D90&lt;0.75),"setosa",IF(AND(F90&lt;0.9,C90&lt;4.95,D90&gt;=0.75),"versicolor",IF(AND(F90&gt;=0.9,C90&lt;4.95,D90&gt;=0.75),"virginica",IF(AND(D90&gt;=1.7,C90&gt;=4.95,D90&gt;=0.75),"virginica",IF(AND(F90&lt;0.405,D90&lt;1.7,C90&gt;=4.95,D90&gt;=0.75),"versicolor",IF(AND(F90&gt;=0.405,D90&lt;1.7,C90&gt;=4.95,D90&gt;=0.75),"virginica","shouldnthappen"))))))</f>
        <v>setosa</v>
      </c>
      <c r="BA90" s="1" t="str">
        <f aca="false">IF(AND(D90&lt;0.75),"setosa",IF(AND(D90&gt;=1.7,C90&gt;=5.05,D90&gt;=0.75),"virginica",IF(AND(D90&lt;1.45,D90&lt;1.6,C90&lt;5.05,D90&gt;=0.75),"versicolor",IF(AND(A90&lt;5.8,D90&gt;=1.6,C90&lt;5.05,D90&gt;=0.75),"virginica",IF(AND(A90&gt;=5.8,D90&gt;=1.6,C90&lt;5.05,D90&gt;=0.75),"versicolor",IF(AND(F90&lt;0.417,D90&lt;1.7,C90&gt;=5.05,D90&gt;=0.75),"versicolor",IF(AND(F90&gt;=0.417,D90&lt;1.7,C90&gt;=5.05,D90&gt;=0.75),"virginica",IF(AND(A90&lt;5.95,D90&gt;=1.45,D90&lt;1.6,C90&lt;5.05,D90&gt;=0.75),"versicolor",IF(AND(G90&lt;10.618,A90&gt;=5.95,D90&gt;=1.45,D90&lt;1.6,C90&lt;5.05,D90&gt;=0.75),"virginica",IF(AND(G90&gt;=10.618,A90&gt;=5.95,D90&gt;=1.45,D90&lt;1.6,C90&lt;5.05,D90&gt;=0.75),"versicolor","shouldnthappen"))))))))))</f>
        <v>setosa</v>
      </c>
      <c r="BB90" s="1" t="str">
        <f aca="false">IF(AND(C90&lt;2.6),"setosa",IF(AND(D90&gt;=1.75,C90&gt;=2.6),"virginica",IF(AND(C90&gt;=5.45,D90&lt;1.75,C90&gt;=2.6),"virginica",IF(AND(F90&gt;=0.259,C90&lt;5.45,D90&lt;1.75,C90&gt;=2.6),"versicolor",IF(AND(C90&lt;5.05,F90&lt;0.259,C90&lt;5.45,D90&lt;1.75,C90&gt;=2.6),"versicolor",IF(AND(C90&gt;=5.05,F90&lt;0.259,C90&lt;5.45,D90&lt;1.75,C90&gt;=2.6),"virginica","shouldnthappen"))))))</f>
        <v>setosa</v>
      </c>
      <c r="BC90" s="1" t="str">
        <f aca="false">IF(AND(A90&lt;4.95,B90&lt;2.7,A90&lt;5.55),"virginica",IF(AND(A90&gt;=4.95,B90&lt;2.7,A90&lt;5.55),"versicolor",IF(AND(C90&lt;3.2,B90&gt;=2.7,A90&lt;5.55),"setosa",IF(AND(C90&gt;=3.2,B90&gt;=2.7,A90&lt;5.55),"versicolor",IF(AND(F90&gt;=0.85,A90&lt;6.15,A90&gt;=5.55),"virginica",IF(AND(D90&lt;1.45,A90&gt;=6.15,A90&gt;=5.55),"versicolor",IF(AND(C90&lt;4.8,F90&lt;0.85,A90&lt;6.15,A90&gt;=5.55),"versicolor",IF(AND(D90&gt;=1.7,D90&gt;=1.45,A90&gt;=6.15,A90&gt;=5.55),"virginica",IF(AND(G90&lt;9.333,C90&gt;=4.8,F90&lt;0.85,A90&lt;6.15,A90&gt;=5.55),"versicolor",IF(AND(G90&gt;=9.333,C90&gt;=4.8,F90&lt;0.85,A90&lt;6.15,A90&gt;=5.55),"virginica",IF(AND(C90&lt;4.9,D90&lt;1.7,D90&gt;=1.45,A90&gt;=6.15,A90&gt;=5.55),"versicolor",IF(AND(C90&gt;=4.9,D90&lt;1.7,D90&gt;=1.45,A90&gt;=6.15,A90&gt;=5.55),"virginica","shouldnthappen"))))))))))))</f>
        <v>setosa</v>
      </c>
      <c r="BD90" s="1" t="str">
        <f aca="false">IF(AND(C90&lt;2.35),"setosa",IF(AND(C90&lt;4.75,B90&lt;2.55,C90&gt;=2.35),"versicolor",IF(AND(C90&gt;=4.75,B90&lt;2.55,C90&gt;=2.35),"virginica",IF(AND(C90&lt;4.75,B90&gt;=2.55,C90&gt;=2.35),"versicolor",IF(AND(D90&gt;=1.75,C90&gt;=4.75,B90&gt;=2.55,C90&gt;=2.35),"virginica",IF(AND(A90&gt;=6.5,D90&lt;1.75,C90&gt;=4.75,B90&gt;=2.55,C90&gt;=2.35),"versicolor",IF(AND(A90&lt;6.05,A90&lt;6.5,D90&lt;1.75,C90&gt;=4.75,B90&gt;=2.55,C90&gt;=2.35),"versicolor",IF(AND(A90&gt;=6.05,A90&lt;6.5,D90&lt;1.75,C90&gt;=4.75,B90&gt;=2.55,C90&gt;=2.35),"virginica","shouldnthappen"))))))))</f>
        <v>setosa</v>
      </c>
      <c r="BE90" s="1" t="str">
        <f aca="false">IF(AND(C90&lt;2.5),"setosa",IF(AND(D90&lt;1.65,C90&lt;4.75,C90&gt;=2.5),"versicolor",IF(AND(D90&gt;=1.65,C90&lt;4.75,C90&gt;=2.5),"virginica",IF(AND(D90&gt;=1.75,C90&gt;=4.75,C90&gt;=2.5),"virginica",IF(AND(C90&lt;4.95,D90&lt;1.75,C90&gt;=4.75,C90&gt;=2.5),"versicolor",IF(AND(A90&lt;6.5,C90&gt;=4.95,D90&lt;1.75,C90&gt;=4.75,C90&gt;=2.5),"virginica",IF(AND(A90&gt;=6.5,C90&gt;=4.95,D90&lt;1.75,C90&gt;=4.75,C90&gt;=2.5),"versicolor","shouldnthappen")))))))</f>
        <v>setosa</v>
      </c>
      <c r="BF90" s="1" t="str">
        <f aca="false">IF(AND(G90&gt;=15.244),"virginica",IF(AND(C90&lt;3.2,B90&gt;=3.15,G90&lt;15.244),"setosa",IF(AND(A90&gt;=4.95,C90&lt;4.7,B90&lt;3.15,G90&lt;15.244),"versicolor",IF(AND(C90&gt;=5.15,C90&gt;=4.7,B90&lt;3.15,G90&lt;15.244),"virginica",IF(AND(A90&gt;=6.45,C90&gt;=3.2,B90&gt;=3.15,G90&lt;15.244),"virginica",IF(AND(D90&lt;0.95,A90&lt;4.95,C90&lt;4.7,B90&lt;3.15,G90&lt;15.244),"setosa",IF(AND(D90&gt;=0.95,A90&lt;4.95,C90&lt;4.7,B90&lt;3.15,G90&lt;15.244),"virginica",IF(AND(F90&lt;0.816,A90&lt;6.45,C90&gt;=3.2,B90&gt;=3.15,G90&lt;15.244),"virginica",IF(AND(F90&gt;=0.816,A90&lt;6.45,C90&gt;=3.2,B90&gt;=3.15,G90&lt;15.244),"versicolor",IF(AND(A90&gt;=6.5,B90&lt;3.05,C90&lt;5.15,C90&gt;=4.7,B90&lt;3.15,G90&lt;15.244),"versicolor",IF(AND(G90&lt;11.093,B90&gt;=3.05,C90&lt;5.15,C90&gt;=4.7,B90&lt;3.15,G90&lt;15.244),"virginica",IF(AND(G90&gt;=11.093,B90&gt;=3.05,C90&lt;5.15,C90&gt;=4.7,B90&lt;3.15,G90&lt;15.244),"versicolor",IF(AND(D90&gt;=1.7,A90&lt;6.5,B90&lt;3.05,C90&lt;5.15,C90&gt;=4.7,B90&lt;3.15,G90&lt;15.244),"virginica",IF(AND(G90&lt;7.498,D90&lt;1.7,A90&lt;6.5,B90&lt;3.05,C90&lt;5.15,C90&gt;=4.7,B90&lt;3.15,G90&lt;15.244),"virginica",IF(AND(G90&gt;=7.498,D90&lt;1.7,A90&lt;6.5,B90&lt;3.05,C90&lt;5.15,C90&gt;=4.7,B90&lt;3.15,G90&lt;15.244),"versicolor","shouldnthappen")))))))))))))))</f>
        <v>setosa</v>
      </c>
      <c r="BG90" s="1" t="str">
        <f aca="false">IF(AND(B90&gt;=3.35,C90&lt;4.85),"setosa",IF(AND(D90&gt;=1.75,C90&gt;=4.85),"virginica",IF(AND(D90&lt;0.75,B90&lt;3.35,C90&lt;4.85),"setosa",IF(AND(G90&gt;=13.879,D90&lt;1.75,C90&gt;=4.85),"versicolor",IF(AND(F90&gt;=0.9,D90&gt;=0.75,B90&lt;3.35,C90&lt;4.85),"virginica",IF(AND(F90&gt;=0.405,G90&lt;13.879,D90&lt;1.75,C90&gt;=4.85),"virginica",IF(AND(B90&gt;=2.55,F90&lt;0.9,D90&gt;=0.75,B90&lt;3.35,C90&lt;4.85),"versicolor",IF(AND(G90&lt;7.498,F90&lt;0.405,G90&lt;13.879,D90&lt;1.75,C90&gt;=4.85),"virginica",IF(AND(G90&gt;=7.498,F90&lt;0.405,G90&lt;13.879,D90&lt;1.75,C90&gt;=4.85),"versicolor",IF(AND(G90&lt;5.656,B90&lt;2.55,F90&lt;0.9,D90&gt;=0.75,B90&lt;3.35,C90&lt;4.85),"virginica",IF(AND(G90&gt;=5.656,B90&lt;2.55,F90&lt;0.9,D90&gt;=0.75,B90&lt;3.35,C90&lt;4.85),"versicolor","shouldnthappen")))))))))))</f>
        <v>setosa</v>
      </c>
      <c r="BH90" s="1" t="str">
        <f aca="false">IF(AND(D90&lt;0.7),"setosa",IF(AND(D90&gt;=1.65,A90&lt;6.65,D90&gt;=0.7),"virginica",IF(AND(D90&lt;1.55,A90&gt;=6.65,D90&gt;=0.7),"versicolor",IF(AND(D90&gt;=1.55,A90&gt;=6.65,D90&gt;=0.7),"virginica",IF(AND(F90&gt;=0.529,D90&lt;1.65,A90&lt;6.65,D90&gt;=0.7),"versicolor",IF(AND(C90&gt;=5.35,F90&lt;0.529,D90&lt;1.65,A90&lt;6.65,D90&gt;=0.7),"virginica",IF(AND(G90&gt;=7.411,C90&lt;5.35,F90&lt;0.529,D90&lt;1.65,A90&lt;6.65,D90&gt;=0.7),"versicolor",IF(AND(G90&lt;6.927,G90&lt;7.411,C90&lt;5.35,F90&lt;0.529,D90&lt;1.65,A90&lt;6.65,D90&gt;=0.7),"versicolor",IF(AND(G90&gt;=6.927,G90&lt;7.411,C90&lt;5.35,F90&lt;0.529,D90&lt;1.65,A90&lt;6.65,D90&gt;=0.7),"virginica","shouldnthappen")))))))))</f>
        <v>setosa</v>
      </c>
      <c r="BI90" s="1" t="str">
        <f aca="false">IF(AND(D90&gt;=1.7),"virginica",IF(AND(D90&lt;0.7,D90&lt;1.7),"setosa",IF(AND(D90&lt;1.45,G90&lt;7.37,D90&gt;=0.7,D90&lt;1.7),"versicolor",IF(AND(D90&gt;=1.45,G90&lt;7.37,D90&gt;=0.7,D90&lt;1.7),"virginica",IF(AND(B90&gt;=2.65,G90&gt;=7.37,D90&gt;=0.7,D90&lt;1.7),"versicolor",IF(AND(C90&lt;5.05,B90&lt;2.65,G90&gt;=7.37,D90&gt;=0.7,D90&lt;1.7),"versicolor",IF(AND(C90&gt;=5.05,B90&lt;2.65,G90&gt;=7.37,D90&gt;=0.7,D90&lt;1.7),"virginica","shouldnthappen")))))))</f>
        <v>setosa</v>
      </c>
    </row>
    <row r="91" customFormat="false" ht="13.8" hidden="false" customHeight="false" outlineLevel="0" collapsed="false">
      <c r="A91" s="1" t="n">
        <v>5.1</v>
      </c>
      <c r="B91" s="1" t="n">
        <v>3.5</v>
      </c>
      <c r="C91" s="1" t="n">
        <v>1.4</v>
      </c>
      <c r="D91" s="1" t="n">
        <v>0.3</v>
      </c>
      <c r="E91" s="1" t="s">
        <v>94</v>
      </c>
      <c r="F91" s="1" t="n">
        <v>0.406637547537684</v>
      </c>
      <c r="G91" s="1" t="n">
        <v>14.3160776746459</v>
      </c>
      <c r="H91" s="11" t="str">
        <f aca="false">E91</f>
        <v>setosa</v>
      </c>
      <c r="I91" s="1" t="str">
        <f aca="false">INDEX(L91:BI91, MODE(MATCH(L91:BI91, L91:BI91, 0 )))</f>
        <v>setosa</v>
      </c>
      <c r="J91" s="12" t="n">
        <f aca="false">COUNTIF(L91:BI91, H91) / COUNTA(L91:BI91)</f>
        <v>1</v>
      </c>
      <c r="K91" s="13" t="n">
        <f aca="false">I91=H91</f>
        <v>1</v>
      </c>
      <c r="L91" s="1" t="str">
        <f aca="false">IF(AND(C91&lt;3.65,B91&gt;=3.35),"setosa",IF(AND(C91&gt;=3.65,B91&gt;=3.35),"virginica",IF(AND(C91&lt;2.35,C91&lt;4.85,B91&lt;3.35),"setosa",IF(AND(F91&gt;=0.899,C91&gt;=2.35,C91&lt;4.85,B91&lt;3.35),"virginica",IF(AND(G91&gt;=8.268,B91&lt;2.75,C91&gt;=4.85,B91&lt;3.35),"virginica",IF(AND(D91&lt;1.55,B91&gt;=2.75,C91&gt;=4.85,B91&lt;3.35),"versicolor",IF(AND(D91&gt;=1.55,B91&gt;=2.75,C91&gt;=4.85,B91&lt;3.35),"virginica",IF(AND(G91&lt;6.537,F91&lt;0.899,C91&gt;=2.35,C91&lt;4.85,B91&lt;3.35),"virginica",IF(AND(G91&gt;=6.537,F91&lt;0.899,C91&gt;=2.35,C91&lt;4.85,B91&lt;3.35),"versicolor",IF(AND(G91&lt;6.878,G91&lt;8.268,B91&lt;2.75,C91&gt;=4.85,B91&lt;3.35),"virginica",IF(AND(G91&gt;=6.878,G91&lt;8.268,B91&lt;2.75,C91&gt;=4.85,B91&lt;3.35),"versicolor","shouldnthappen")))))))))))</f>
        <v>setosa</v>
      </c>
      <c r="M91" s="1" t="str">
        <f aca="false">IF(AND(C91&lt;2.6),"setosa",IF(AND(D91&gt;=1.75,C91&gt;=2.6),"virginica",IF(AND(G91&lt;6.094,D91&lt;1.75,C91&gt;=2.6),"virginica",IF(AND(D91&lt;1.35,G91&gt;=6.094,D91&lt;1.75,C91&gt;=2.6),"versicolor",IF(AND(C91&lt;5.05,D91&gt;=1.35,G91&gt;=6.094,D91&lt;1.75,C91&gt;=2.6),"versicolor",IF(AND(C91&gt;=5.05,D91&gt;=1.35,G91&gt;=6.094,D91&lt;1.75,C91&gt;=2.6),"virginica","shouldnthappen"))))))</f>
        <v>setosa</v>
      </c>
      <c r="N91" s="1" t="str">
        <f aca="false">IF(AND(A91&lt;6.6,B91&gt;=3.45),"setosa",IF(AND(A91&gt;=6.6,B91&gt;=3.45),"virginica",IF(AND(D91&lt;0.7,C91&lt;4.75,B91&lt;3.45),"setosa",IF(AND(D91&gt;=0.7,C91&lt;4.75,B91&lt;3.45),"versicolor",IF(AND(C91&gt;=5.15,C91&gt;=4.75,B91&lt;3.45),"virginica",IF(AND(D91&gt;=1.7,A91&lt;6.5,C91&lt;5.15,C91&gt;=4.75,B91&lt;3.45),"virginica",IF(AND(C91&lt;5.05,A91&gt;=6.5,C91&lt;5.15,C91&gt;=4.75,B91&lt;3.45),"versicolor",IF(AND(C91&gt;=5.05,A91&gt;=6.5,C91&lt;5.15,C91&gt;=4.75,B91&lt;3.45),"virginica",IF(AND(G91&lt;7.498,D91&lt;1.7,A91&lt;6.5,C91&lt;5.15,C91&gt;=4.75,B91&lt;3.45),"virginica",IF(AND(G91&gt;=7.498,D91&lt;1.7,A91&lt;6.5,C91&lt;5.15,C91&gt;=4.75,B91&lt;3.45),"versicolor","shouldnthappen"))))))))))</f>
        <v>setosa</v>
      </c>
      <c r="O91" s="1" t="str">
        <f aca="false">IF(AND(D91&lt;0.75),"setosa",IF(AND(C91&lt;4.75,C91&lt;4.85,D91&gt;=0.75),"versicolor",IF(AND(A91&gt;=6.05,C91&gt;=4.85,D91&gt;=0.75),"virginica",IF(AND(D91&lt;1.6,C91&gt;=4.75,C91&lt;4.85,D91&gt;=0.75),"versicolor",IF(AND(D91&gt;=1.6,C91&gt;=4.75,C91&lt;4.85,D91&gt;=0.75),"virginica",IF(AND(A91&lt;5.9,A91&lt;6.05,C91&gt;=4.85,D91&gt;=0.75),"virginica",IF(AND(A91&gt;=5.9,A91&lt;6.05,C91&gt;=4.85,D91&gt;=0.75),"versicolor","shouldnthappen")))))))</f>
        <v>setosa</v>
      </c>
      <c r="P91" s="1" t="str">
        <f aca="false">IF(AND(D91&lt;0.75),"setosa",IF(AND(A91&lt;5.55,D91&gt;=0.75),"versicolor",IF(AND(D91&gt;=1.7,G91&lt;13.158,A91&gt;=5.55,D91&gt;=0.75),"virginica",IF(AND(B91&lt;2.45,D91&lt;1.7,G91&lt;13.158,A91&gt;=5.55,D91&gt;=0.75),"virginica",IF(AND(B91&gt;=2.45,D91&lt;1.7,G91&lt;13.158,A91&gt;=5.55,D91&gt;=0.75),"versicolor",IF(AND(B91&gt;=3.05,G91&lt;15.551,G91&gt;=13.158,A91&gt;=5.55,D91&gt;=0.75),"versicolor",IF(AND(B91&lt;2.9,G91&gt;=15.551,G91&gt;=13.158,A91&gt;=5.55,D91&gt;=0.75),"versicolor",IF(AND(B91&gt;=2.9,G91&gt;=15.551,G91&gt;=13.158,A91&gt;=5.55,D91&gt;=0.75),"virginica",IF(AND(D91&lt;1.3,G91&lt;14.221,B91&lt;3.05,G91&lt;15.551,G91&gt;=13.158,A91&gt;=5.55,D91&gt;=0.75),"versicolor",IF(AND(D91&gt;=1.3,G91&lt;14.221,B91&lt;3.05,G91&lt;15.551,G91&gt;=13.158,A91&gt;=5.55,D91&gt;=0.75),"virginica",IF(AND(C91&lt;4.9,G91&gt;=14.221,B91&lt;3.05,G91&lt;15.551,G91&gt;=13.158,A91&gt;=5.55,D91&gt;=0.75),"versicolor",IF(AND(C91&gt;=4.9,G91&gt;=14.221,B91&lt;3.05,G91&lt;15.551,G91&gt;=13.158,A91&gt;=5.55,D91&gt;=0.75),"virginica","shouldnthappen"))))))))))))</f>
        <v>setosa</v>
      </c>
      <c r="Q91" s="1" t="str">
        <f aca="false">IF(AND(C91&lt;2.6),"setosa",IF(AND(A91&gt;=4.95,C91&lt;4.75,C91&gt;=2.6),"versicolor",IF(AND(D91&gt;=1.75,C91&gt;=4.75,C91&gt;=2.6),"virginica",IF(AND(B91&lt;2.45,A91&lt;4.95,C91&lt;4.75,C91&gt;=2.6),"versicolor",IF(AND(B91&gt;=2.45,A91&lt;4.95,C91&lt;4.75,C91&gt;=2.6),"virginica",IF(AND(G91&lt;7.498,D91&lt;1.75,C91&gt;=4.75,C91&gt;=2.6),"virginica",IF(AND(F91&lt;0.417,G91&gt;=7.498,D91&lt;1.75,C91&gt;=4.75,C91&gt;=2.6),"versicolor",IF(AND(F91&lt;0.442,F91&gt;=0.417,G91&gt;=7.498,D91&lt;1.75,C91&gt;=4.75,C91&gt;=2.6),"virginica",IF(AND(F91&gt;=0.442,F91&gt;=0.417,G91&gt;=7.498,D91&lt;1.75,C91&gt;=4.75,C91&gt;=2.6),"versicolor","shouldnthappen")))))))))</f>
        <v>setosa</v>
      </c>
      <c r="R91" s="1" t="str">
        <f aca="false">IF(AND(D91&lt;0.75),"setosa",IF(AND(D91&lt;1.75,A91&gt;=6.25,D91&gt;=0.75),"versicolor",IF(AND(D91&gt;=1.75,A91&gt;=6.25,D91&gt;=0.75),"virginica",IF(AND(D91&lt;1.6,C91&lt;4.75,A91&lt;6.25,D91&gt;=0.75),"versicolor",IF(AND(D91&gt;=1.6,C91&lt;4.75,A91&lt;6.25,D91&gt;=0.75),"virginica",IF(AND(G91&lt;6.998,C91&gt;=4.75,A91&lt;6.25,D91&gt;=0.75),"virginica",IF(AND(A91&lt;6.05,G91&gt;=6.998,C91&gt;=4.75,A91&lt;6.25,D91&gt;=0.75),"versicolor",IF(AND(A91&gt;=6.05,G91&gt;=6.998,C91&gt;=4.75,A91&lt;6.25,D91&gt;=0.75),"virginica","shouldnthappen"))))))))</f>
        <v>setosa</v>
      </c>
      <c r="S91" s="1" t="str">
        <f aca="false">IF(AND(B91&gt;=3.05,A91&lt;5.45),"setosa",IF(AND(C91&lt;2.2,B91&lt;3.05,A91&lt;5.45),"setosa",IF(AND(C91&gt;=2.2,B91&lt;3.05,A91&lt;5.45),"versicolor",IF(AND(B91&lt;3.7,C91&lt;4.8,A91&gt;=5.45),"versicolor",IF(AND(B91&gt;=3.7,C91&lt;4.8,A91&gt;=5.45),"setosa",IF(AND(G91&lt;13.757,C91&lt;5.05,C91&gt;=4.8,A91&gt;=5.45),"virginica",IF(AND(G91&gt;=13.757,C91&lt;5.05,C91&gt;=4.8,A91&gt;=5.45),"versicolor",IF(AND(C91&gt;=5.15,C91&gt;=5.05,C91&gt;=4.8,A91&gt;=5.45),"virginica",IF(AND(A91&lt;5.95,C91&lt;5.15,C91&gt;=5.05,C91&gt;=4.8,A91&gt;=5.45),"virginica",IF(AND(D91&gt;=1.8,A91&gt;=5.95,C91&lt;5.15,C91&gt;=5.05,C91&gt;=4.8,A91&gt;=5.45),"virginica",IF(AND(B91&lt;2.75,D91&lt;1.8,A91&gt;=5.95,C91&lt;5.15,C91&gt;=5.05,C91&gt;=4.8,A91&gt;=5.45),"versicolor",IF(AND(B91&gt;=2.75,D91&lt;1.8,A91&gt;=5.95,C91&lt;5.15,C91&gt;=5.05,C91&gt;=4.8,A91&gt;=5.45),"virginica","shouldnthappen"))))))))))))</f>
        <v>setosa</v>
      </c>
      <c r="T91" s="1" t="str">
        <f aca="false">IF(AND(C91&lt;2.6),"setosa",IF(AND(D91&lt;1.65,C91&lt;4.75,C91&gt;=2.6),"versicolor",IF(AND(D91&gt;=1.65,C91&lt;4.75,C91&gt;=2.6),"virginica",IF(AND(G91&gt;=8.494,A91&lt;6.6,C91&gt;=4.75,C91&gt;=2.6),"virginica",IF(AND(C91&lt;5.2,A91&gt;=6.6,C91&gt;=4.75,C91&gt;=2.6),"versicolor",IF(AND(C91&gt;=5.2,A91&gt;=6.6,C91&gt;=4.75,C91&gt;=2.6),"virginica",IF(AND(A91&lt;5.95,G91&lt;8.494,A91&lt;6.6,C91&gt;=4.75,C91&gt;=2.6),"virginica",IF(AND(A91&gt;=5.95,G91&lt;8.494,A91&lt;6.6,C91&gt;=4.75,C91&gt;=2.6),"versicolor","shouldnthappen"))))))))</f>
        <v>setosa</v>
      </c>
      <c r="U91" s="1" t="str">
        <f aca="false">IF(AND(C91&lt;3.65,B91&gt;=3.35),"setosa",IF(AND(C91&gt;=3.65,B91&gt;=3.35),"virginica",IF(AND(C91&lt;2.35,A91&lt;6.25,B91&lt;3.35),"setosa",IF(AND(C91&lt;4.85,A91&gt;=6.25,B91&lt;3.35),"versicolor",IF(AND(G91&gt;=15.426,C91&gt;=2.35,A91&lt;6.25,B91&lt;3.35),"virginica",IF(AND(D91&gt;=1.55,C91&gt;=4.85,A91&gt;=6.25,B91&lt;3.35),"virginica",IF(AND(D91&lt;1.8,G91&lt;15.426,C91&gt;=2.35,A91&lt;6.25,B91&lt;3.35),"versicolor",IF(AND(D91&gt;=1.8,G91&lt;15.426,C91&gt;=2.35,A91&lt;6.25,B91&lt;3.35),"virginica",IF(AND(B91&lt;2.95,D91&lt;1.55,C91&gt;=4.85,A91&gt;=6.25,B91&lt;3.35),"virginica",IF(AND(B91&gt;=2.95,D91&lt;1.55,C91&gt;=4.85,A91&gt;=6.25,B91&lt;3.35),"versicolor","shouldnthappen"))))))))))</f>
        <v>setosa</v>
      </c>
      <c r="V91" s="1" t="str">
        <f aca="false">IF(AND(C91&lt;2.6),"setosa",IF(AND(C91&gt;=4.85,C91&gt;=2.6),"virginica",IF(AND(F91&gt;=0.9,C91&lt;4.85,C91&gt;=2.6),"virginica",IF(AND(G91&lt;5.656,F91&lt;0.9,C91&lt;4.85,C91&gt;=2.6),"virginica",IF(AND(G91&gt;=5.656,F91&lt;0.9,C91&lt;4.85,C91&gt;=2.6),"versicolor","shouldnthappen")))))</f>
        <v>setosa</v>
      </c>
      <c r="W91" s="1" t="str">
        <f aca="false">IF(AND(D91&gt;=1.75,G91&gt;=13.795),"virginica",IF(AND(D91&gt;=1.5,G91&gt;=12.335,G91&lt;13.795),"virginica",IF(AND(C91&lt;2.45,C91&lt;4.85,G91&lt;12.335,G91&lt;13.795),"setosa",IF(AND(C91&gt;=2.45,C91&lt;4.85,G91&lt;12.335,G91&lt;13.795),"versicolor",IF(AND(D91&gt;=1.7,C91&gt;=4.85,G91&lt;12.335,G91&lt;13.795),"virginica",IF(AND(B91&gt;=3.25,D91&lt;1.5,G91&gt;=12.335,G91&lt;13.795),"setosa",IF(AND(D91&lt;1,F91&lt;0.255,D91&lt;1.75,G91&gt;=13.795),"setosa",IF(AND(D91&gt;=1,F91&lt;0.255,D91&lt;1.75,G91&gt;=13.795),"versicolor",IF(AND(A91&lt;5.4,F91&gt;=0.255,D91&lt;1.75,G91&gt;=13.795),"setosa",IF(AND(A91&gt;=5.4,F91&gt;=0.255,D91&lt;1.75,G91&gt;=13.795),"versicolor",IF(AND(A91&lt;6.15,D91&lt;1.7,C91&gt;=4.85,G91&lt;12.335,G91&lt;13.795),"versicolor",IF(AND(A91&gt;=6.15,D91&lt;1.7,C91&gt;=4.85,G91&lt;12.335,G91&lt;13.795),"virginica",IF(AND(C91&lt;5,B91&lt;3.25,D91&lt;1.5,G91&gt;=12.335,G91&lt;13.795),"versicolor",IF(AND(C91&gt;=5,B91&lt;3.25,D91&lt;1.5,G91&gt;=12.335,G91&lt;13.795),"virginica","shouldnthappen"))))))))))))))</f>
        <v>setosa</v>
      </c>
      <c r="X91" s="1" t="str">
        <f aca="false">IF(AND(C91&lt;2.5,A91&lt;5.55),"setosa",IF(AND(F91&lt;0.096,A91&gt;=5.55),"virginica",IF(AND(D91&lt;1.6,C91&gt;=2.5,A91&lt;5.55),"versicolor",IF(AND(D91&gt;=1.6,C91&gt;=2.5,A91&lt;5.55),"virginica",IF(AND(F91&gt;=0.156,C91&lt;4.75,F91&gt;=0.096,A91&gt;=5.55),"versicolor",IF(AND(D91&gt;=1.75,C91&gt;=4.75,F91&gt;=0.096,A91&gt;=5.55),"virginica",IF(AND(B91&lt;3.3,F91&lt;0.156,C91&lt;4.75,F91&gt;=0.096,A91&gt;=5.55),"versicolor",IF(AND(B91&gt;=3.3,F91&lt;0.156,C91&lt;4.75,F91&gt;=0.096,A91&gt;=5.55),"setosa",IF(AND(B91&lt;2.45,A91&lt;6.05,D91&lt;1.75,C91&gt;=4.75,F91&gt;=0.096,A91&gt;=5.55),"virginica",IF(AND(B91&gt;=2.45,A91&lt;6.05,D91&lt;1.75,C91&gt;=4.75,F91&gt;=0.096,A91&gt;=5.55),"versicolor",IF(AND(F91&lt;0.205,A91&gt;=6.05,D91&lt;1.75,C91&gt;=4.75,F91&gt;=0.096,A91&gt;=5.55),"versicolor",IF(AND(F91&gt;=0.205,A91&gt;=6.05,D91&lt;1.75,C91&gt;=4.75,F91&gt;=0.096,A91&gt;=5.55),"virginica","shouldnthappen"))))))))))))</f>
        <v>setosa</v>
      </c>
      <c r="Y91" s="1" t="str">
        <f aca="false">IF(AND(C91&lt;2.35,A91&lt;5.55),"setosa",IF(AND(C91&gt;=5.05,A91&gt;=5.55),"virginica",IF(AND(D91&lt;1.6,C91&gt;=2.35,A91&lt;5.55),"versicolor",IF(AND(D91&gt;=1.6,C91&gt;=2.35,A91&lt;5.55),"virginica",IF(AND(D91&gt;=1.75,C91&lt;5.05,A91&gt;=5.55),"virginica",IF(AND(B91&gt;=3.55,D91&lt;1.75,C91&lt;5.05,A91&gt;=5.55),"setosa",IF(AND(G91&lt;6.3,B91&lt;3.55,D91&lt;1.75,C91&lt;5.05,A91&gt;=5.55),"virginica",IF(AND(G91&gt;=6.3,B91&lt;3.55,D91&lt;1.75,C91&lt;5.05,A91&gt;=5.55),"versicolor","shouldnthappen"))))))))</f>
        <v>setosa</v>
      </c>
      <c r="Z91" s="1" t="str">
        <f aca="false">IF(AND(D91&lt;0.75),"setosa",IF(AND(B91&gt;=2.55,C91&lt;4.85,D91&gt;=0.75),"versicolor",IF(AND(D91&gt;=1.7,C91&gt;=4.85,D91&gt;=0.75),"virginica",IF(AND(D91&lt;1.6,B91&lt;2.55,C91&lt;4.85,D91&gt;=0.75),"versicolor",IF(AND(D91&gt;=1.6,B91&lt;2.55,C91&lt;4.85,D91&gt;=0.75),"virginica",IF(AND(B91&lt;2.65,D91&lt;1.7,C91&gt;=4.85,D91&gt;=0.75),"virginica",IF(AND(F91&lt;0.325,B91&gt;=2.65,D91&lt;1.7,C91&gt;=4.85,D91&gt;=0.75),"virginica",IF(AND(G91&lt;10.717,F91&gt;=0.325,B91&gt;=2.65,D91&lt;1.7,C91&gt;=4.85,D91&gt;=0.75),"versicolor",IF(AND(G91&gt;=10.717,F91&gt;=0.325,B91&gt;=2.65,D91&lt;1.7,C91&gt;=4.85,D91&gt;=0.75),"virginica","shouldnthappen")))))))))</f>
        <v>setosa</v>
      </c>
      <c r="AA91" s="1" t="str">
        <f aca="false">IF(AND(D91&lt;0.75),"setosa",IF(AND(D91&gt;=1.75,D91&gt;=0.75),"virginica",IF(AND(F91&gt;=0.455,D91&lt;1.75,D91&gt;=0.75),"versicolor",IF(AND(D91&lt;1.45,F91&lt;0.455,D91&lt;1.75,D91&gt;=0.75),"versicolor",IF(AND(F91&lt;0.247,D91&gt;=1.45,F91&lt;0.455,D91&lt;1.75,D91&gt;=0.75),"versicolor",IF(AND(F91&gt;=0.247,D91&gt;=1.45,F91&lt;0.455,D91&lt;1.75,D91&gt;=0.75),"virginica","shouldnthappen"))))))</f>
        <v>setosa</v>
      </c>
      <c r="AB91" s="1" t="str">
        <f aca="false">IF(AND(F91&gt;=0.221,B91&gt;=3.35),"setosa",IF(AND(A91&lt;5.3,F91&gt;=0.683,B91&lt;3.35),"setosa",IF(AND(A91&lt;6.45,F91&lt;0.221,B91&gt;=3.35),"setosa",IF(AND(A91&gt;=6.45,F91&lt;0.221,B91&gt;=3.35),"virginica",IF(AND(G91&lt;6.3,A91&lt;6.25,F91&lt;0.683,B91&lt;3.35),"virginica",IF(AND(G91&lt;13.795,A91&gt;=6.25,F91&lt;0.683,B91&lt;3.35),"virginica",IF(AND(D91&lt;1.65,A91&gt;=5.3,F91&gt;=0.683,B91&lt;3.35),"versicolor",IF(AND(D91&gt;=1.65,A91&gt;=5.3,F91&gt;=0.683,B91&lt;3.35),"virginica",IF(AND(D91&lt;0.6,G91&gt;=6.3,A91&lt;6.25,F91&lt;0.683,B91&lt;3.35),"setosa",IF(AND(D91&lt;1.7,G91&gt;=13.795,A91&gt;=6.25,F91&lt;0.683,B91&lt;3.35),"versicolor",IF(AND(D91&gt;=1.7,G91&gt;=13.795,A91&gt;=6.25,F91&lt;0.683,B91&lt;3.35),"virginica",IF(AND(C91&gt;=5.35,D91&gt;=0.6,G91&gt;=6.3,A91&lt;6.25,F91&lt;0.683,B91&lt;3.35),"virginica",IF(AND(D91&lt;1.75,C91&lt;5.35,D91&gt;=0.6,G91&gt;=6.3,A91&lt;6.25,F91&lt;0.683,B91&lt;3.35),"versicolor",IF(AND(D91&gt;=1.75,C91&lt;5.35,D91&gt;=0.6,G91&gt;=6.3,A91&lt;6.25,F91&lt;0.683,B91&lt;3.35),"virginica","shouldnthappen"))))))))))))))</f>
        <v>setosa</v>
      </c>
      <c r="AC91" s="1" t="str">
        <f aca="false">IF(AND(B91&gt;=3.3),"setosa",IF(AND(C91&lt;2.45,D91&lt;1.55,B91&lt;3.3),"setosa",IF(AND(F91&gt;=0.211,D91&gt;=1.55,B91&lt;3.3),"virginica",IF(AND(C91&lt;4.9,C91&gt;=2.45,D91&lt;1.55,B91&lt;3.3),"versicolor",IF(AND(C91&gt;=4.9,C91&gt;=2.45,D91&lt;1.55,B91&lt;3.3),"virginica",IF(AND(F91&lt;0.138,F91&lt;0.211,D91&gt;=1.55,B91&lt;3.3),"virginica",IF(AND(F91&gt;=0.138,F91&lt;0.211,D91&gt;=1.55,B91&lt;3.3),"versicolor","shouldnthappen")))))))</f>
        <v>setosa</v>
      </c>
      <c r="AD91" s="1" t="str">
        <f aca="false">IF(AND(D91&gt;=1.75),"virginica",IF(AND(D91&lt;0.75,D91&lt;1.75),"setosa",IF(AND(D91&lt;1.35,D91&gt;=0.75,D91&lt;1.75),"versicolor",IF(AND(B91&lt;2.6,C91&lt;4.85,D91&gt;=1.35,D91&gt;=0.75,D91&lt;1.75),"virginica",IF(AND(B91&gt;=2.6,C91&lt;4.85,D91&gt;=1.35,D91&gt;=0.75,D91&lt;1.75),"versicolor",IF(AND(A91&lt;6.4,C91&gt;=4.85,D91&gt;=1.35,D91&gt;=0.75,D91&lt;1.75),"virginica",IF(AND(A91&gt;=6.4,C91&gt;=4.85,D91&gt;=1.35,D91&gt;=0.75,D91&lt;1.75),"versicolor","shouldnthappen")))))))</f>
        <v>setosa</v>
      </c>
      <c r="AE91" s="1" t="str">
        <f aca="false">IF(AND(C91&lt;2.45),"setosa",IF(AND(F91&lt;0.07,C91&gt;=2.45),"virginica",IF(AND(A91&gt;=5,C91&lt;4.75,F91&gt;=0.07,C91&gt;=2.45),"versicolor",IF(AND(F91&lt;0.182,C91&gt;=4.75,F91&gt;=0.07,C91&gt;=2.45),"versicolor",IF(AND(B91&lt;2.45,A91&lt;5,C91&lt;4.75,F91&gt;=0.07,C91&gt;=2.45),"versicolor",IF(AND(B91&gt;=2.45,A91&lt;5,C91&lt;4.75,F91&gt;=0.07,C91&gt;=2.45),"virginica",IF(AND(F91&gt;=0.468,F91&gt;=0.182,C91&gt;=4.75,F91&gt;=0.07,C91&gt;=2.45),"virginica",IF(AND(A91&gt;=6.85,F91&lt;0.468,F91&gt;=0.182,C91&gt;=4.75,F91&gt;=0.07,C91&gt;=2.45),"virginica",IF(AND(B91&lt;2.6,A91&lt;6.85,F91&lt;0.468,F91&gt;=0.182,C91&gt;=4.75,F91&gt;=0.07,C91&gt;=2.45),"virginica",IF(AND(B91&gt;=2.6,A91&lt;6.85,F91&lt;0.468,F91&gt;=0.182,C91&gt;=4.75,F91&gt;=0.07,C91&gt;=2.45),"versicolor","shouldnthappen"))))))))))</f>
        <v>setosa</v>
      </c>
      <c r="AF91" s="1" t="str">
        <f aca="false">IF(AND(D91&lt;0.75,A91&lt;5.45),"setosa",IF(AND(D91&gt;=1.75,A91&gt;=5.45),"virginica",IF(AND(G91&lt;6.094,D91&gt;=0.75,A91&lt;5.45),"virginica",IF(AND(G91&gt;=6.094,D91&gt;=0.75,A91&lt;5.45),"versicolor",IF(AND(C91&lt;2.75,D91&lt;1.75,A91&gt;=5.45),"setosa",IF(AND(D91&lt;1.45,C91&gt;=2.75,D91&lt;1.75,A91&gt;=5.45),"versicolor",IF(AND(B91&lt;2.75,D91&gt;=1.45,C91&gt;=2.75,D91&lt;1.75,A91&gt;=5.45),"versicolor",IF(AND(C91&lt;5.05,B91&gt;=2.75,D91&gt;=1.45,C91&gt;=2.75,D91&lt;1.75,A91&gt;=5.45),"versicolor",IF(AND(C91&gt;=5.05,B91&gt;=2.75,D91&gt;=1.45,C91&gt;=2.75,D91&lt;1.75,A91&gt;=5.45),"virginica","shouldnthappen")))))))))</f>
        <v>setosa</v>
      </c>
      <c r="AG91" s="1" t="str">
        <f aca="false">IF(AND(D91&lt;0.65,G91&lt;8.868,A91&lt;5.3),"setosa",IF(AND(C91&lt;2.6,G91&gt;=8.868,A91&lt;5.3),"setosa",IF(AND(C91&gt;=2.6,G91&gt;=8.868,A91&lt;5.3),"versicolor",IF(AND(C91&gt;=4.95,D91&lt;1.55,A91&gt;=5.3),"virginica",IF(AND(G91&lt;13.795,D91&gt;=1.55,A91&gt;=5.3),"virginica",IF(AND(C91&lt;3.75,D91&gt;=0.65,G91&lt;8.868,A91&lt;5.3),"versicolor",IF(AND(C91&gt;=3.75,D91&gt;=0.65,G91&lt;8.868,A91&lt;5.3),"virginica",IF(AND(C91&lt;2.6,C91&lt;4.95,D91&lt;1.55,A91&gt;=5.3),"setosa",IF(AND(C91&gt;=2.6,C91&lt;4.95,D91&lt;1.55,A91&gt;=5.3),"versicolor",IF(AND(C91&lt;4.75,G91&gt;=13.795,D91&gt;=1.55,A91&gt;=5.3),"versicolor",IF(AND(C91&gt;=4.75,G91&gt;=13.795,D91&gt;=1.55,A91&gt;=5.3),"virginica","shouldnthappen")))))))))))</f>
        <v>setosa</v>
      </c>
      <c r="AH91" s="1" t="str">
        <f aca="false">IF(AND(D91&lt;0.75),"setosa",IF(AND(C91&lt;4.75,D91&gt;=0.75),"versicolor",IF(AND(G91&lt;13.757,C91&gt;=4.75,D91&gt;=0.75),"virginica",IF(AND(B91&lt;3.05,G91&gt;=13.757,C91&gt;=4.75,D91&gt;=0.75),"virginica",IF(AND(A91&lt;6.65,B91&gt;=3.05,G91&gt;=13.757,C91&gt;=4.75,D91&gt;=0.75),"virginica",IF(AND(A91&gt;=6.65,B91&gt;=3.05,G91&gt;=13.757,C91&gt;=4.75,D91&gt;=0.75),"versicolor","shouldnthappen"))))))</f>
        <v>setosa</v>
      </c>
      <c r="AI91" s="1" t="str">
        <f aca="false">IF(AND(D91&lt;0.7),"setosa",IF(AND(C91&lt;4.75,D91&gt;=0.7),"versicolor",IF(AND(A91&lt;6.6,F91&lt;0.482,C91&gt;=4.75,D91&gt;=0.7),"virginica",IF(AND(C91&gt;=4.95,F91&gt;=0.482,C91&gt;=4.75,D91&gt;=0.7),"virginica",IF(AND(D91&lt;1.9,A91&gt;=6.6,F91&lt;0.482,C91&gt;=4.75,D91&gt;=0.7),"versicolor",IF(AND(D91&gt;=1.9,A91&gt;=6.6,F91&lt;0.482,C91&gt;=4.75,D91&gt;=0.7),"virginica",IF(AND(F91&gt;=0.766,C91&lt;4.95,F91&gt;=0.482,C91&gt;=4.75,D91&gt;=0.7),"virginica",IF(AND(B91&lt;2.95,F91&lt;0.766,C91&lt;4.95,F91&gt;=0.482,C91&gt;=4.75,D91&gt;=0.7),"virginica",IF(AND(B91&gt;=2.95,F91&lt;0.766,C91&lt;4.95,F91&gt;=0.482,C91&gt;=4.75,D91&gt;=0.7),"versicolor","shouldnthappen")))))))))</f>
        <v>setosa</v>
      </c>
      <c r="AJ91" s="1" t="str">
        <f aca="false">IF(AND(C91&lt;2.45,C91&lt;4.75),"setosa",IF(AND(D91&gt;=1.65,C91&gt;=4.75),"virginica",IF(AND(A91&lt;4.95,C91&gt;=2.45,C91&lt;4.75),"virginica",IF(AND(A91&gt;=4.95,C91&gt;=2.45,C91&lt;4.75),"versicolor",IF(AND(B91&lt;2.95,D91&lt;1.65,C91&gt;=4.75),"virginica",IF(AND(B91&gt;=2.95,D91&lt;1.65,C91&gt;=4.75),"versicolor","shouldnthappen"))))))</f>
        <v>setosa</v>
      </c>
      <c r="AK91" s="1" t="str">
        <f aca="false">IF(AND(D91&lt;0.75,A91&lt;5.45),"setosa",IF(AND(B91&lt;2.45,D91&gt;=0.75,A91&lt;5.45),"versicolor",IF(AND(A91&gt;=5.55,C91&lt;4.75,A91&gt;=5.45),"versicolor",IF(AND(C91&gt;=5.15,C91&gt;=4.75,A91&gt;=5.45),"virginica",IF(AND(G91&lt;6.094,B91&gt;=2.45,D91&gt;=0.75,A91&lt;5.45),"virginica",IF(AND(G91&gt;=6.094,B91&gt;=2.45,D91&gt;=0.75,A91&lt;5.45),"versicolor",IF(AND(D91&lt;0.6,A91&lt;5.55,C91&lt;4.75,A91&gt;=5.45),"setosa",IF(AND(D91&gt;=0.6,A91&lt;5.55,C91&lt;4.75,A91&gt;=5.45),"versicolor",IF(AND(C91&lt;4.95,C91&lt;5.15,C91&gt;=4.75,A91&gt;=5.45),"virginica",IF(AND(G91&lt;12.627,C91&lt;5.05,C91&gt;=4.95,C91&lt;5.15,C91&gt;=4.75,A91&gt;=5.45),"virginica",IF(AND(G91&gt;=12.627,C91&lt;5.05,C91&gt;=4.95,C91&lt;5.15,C91&gt;=4.75,A91&gt;=5.45),"versicolor",IF(AND(D91&lt;1.7,C91&gt;=5.05,C91&gt;=4.95,C91&lt;5.15,C91&gt;=4.75,A91&gt;=5.45),"versicolor",IF(AND(D91&gt;=1.7,C91&gt;=5.05,C91&gt;=4.95,C91&lt;5.15,C91&gt;=4.75,A91&gt;=5.45),"virginica","shouldnthappen")))))))))))))</f>
        <v>setosa</v>
      </c>
      <c r="AL91" s="1" t="str">
        <f aca="false">IF(AND(B91&lt;2.45,B91&lt;3.15),"versicolor",IF(AND(D91&lt;0.95,G91&lt;15.141,B91&gt;=3.15),"setosa",IF(AND(G91&lt;15.429,G91&gt;=15.141,B91&gt;=3.15),"versicolor",IF(AND(G91&gt;=15.429,G91&gt;=15.141,B91&gt;=3.15),"virginica",IF(AND(C91&lt;2.3,C91&lt;4.75,B91&gt;=2.45,B91&lt;3.15),"setosa",IF(AND(G91&gt;=16.072,C91&gt;=4.75,B91&gt;=2.45,B91&lt;3.15),"versicolor",IF(AND(G91&lt;11.833,D91&gt;=0.95,G91&lt;15.141,B91&gt;=3.15),"virginica",IF(AND(A91&lt;5,C91&gt;=2.3,C91&lt;4.75,B91&gt;=2.45,B91&lt;3.15),"virginica",IF(AND(A91&gt;=5,C91&gt;=2.3,C91&lt;4.75,B91&gt;=2.45,B91&lt;3.15),"versicolor",IF(AND(G91&lt;14.342,G91&gt;=11.833,D91&gt;=0.95,G91&lt;15.141,B91&gt;=3.15),"versicolor",IF(AND(G91&gt;=14.342,G91&gt;=11.833,D91&gt;=0.95,G91&lt;15.141,B91&gt;=3.15),"virginica",IF(AND(G91&lt;13.757,F91&gt;=0.741,G91&lt;16.072,C91&gt;=4.75,B91&gt;=2.45,B91&lt;3.15),"virginica",IF(AND(F91&gt;=0.546,A91&lt;6.15,F91&lt;0.741,G91&lt;16.072,C91&gt;=4.75,B91&gt;=2.45,B91&lt;3.15),"virginica",IF(AND(D91&gt;=1.75,A91&gt;=6.15,F91&lt;0.741,G91&lt;16.072,C91&gt;=4.75,B91&gt;=2.45,B91&lt;3.15),"virginica",IF(AND(C91&lt;4.85,G91&gt;=13.757,F91&gt;=0.741,G91&lt;16.072,C91&gt;=4.75,B91&gt;=2.45,B91&lt;3.15),"virginica",IF(AND(C91&gt;=4.85,G91&gt;=13.757,F91&gt;=0.741,G91&lt;16.072,C91&gt;=4.75,B91&gt;=2.45,B91&lt;3.15),"versicolor",IF(AND(F91&lt;0.331,F91&lt;0.546,A91&lt;6.15,F91&lt;0.741,G91&lt;16.072,C91&gt;=4.75,B91&gt;=2.45,B91&lt;3.15),"virginica",IF(AND(F91&gt;=0.331,F91&lt;0.546,A91&lt;6.15,F91&lt;0.741,G91&lt;16.072,C91&gt;=4.75,B91&gt;=2.45,B91&lt;3.15),"versicolor",IF(AND(G91&lt;10.661,D91&lt;1.75,A91&gt;=6.15,F91&lt;0.741,G91&lt;16.072,C91&gt;=4.75,B91&gt;=2.45,B91&lt;3.15),"virginica",IF(AND(G91&gt;=10.661,D91&lt;1.75,A91&gt;=6.15,F91&lt;0.741,G91&lt;16.072,C91&gt;=4.75,B91&gt;=2.45,B91&lt;3.15),"versicolor","shouldnthappen"))))))))))))))))))))</f>
        <v>setosa</v>
      </c>
      <c r="AM91" s="1" t="str">
        <f aca="false">IF(AND(D91&lt;1.35,F91&gt;=0.917),"setosa",IF(AND(D91&gt;=1.35,F91&gt;=0.917),"virginica",IF(AND(D91&lt;0.75,D91&lt;1.55,F91&lt;0.917),"setosa",IF(AND(C91&gt;=4.8,D91&gt;=1.55,F91&lt;0.917),"virginica",IF(AND(A91&lt;5.95,D91&gt;=0.75,D91&lt;1.55,F91&lt;0.917),"versicolor",IF(AND(F91&lt;0.473,C91&lt;4.8,D91&gt;=1.55,F91&lt;0.917),"virginica",IF(AND(F91&gt;=0.473,C91&lt;4.8,D91&gt;=1.55,F91&lt;0.917),"versicolor",IF(AND(C91&lt;4.95,A91&gt;=5.95,D91&gt;=0.75,D91&lt;1.55,F91&lt;0.917),"versicolor",IF(AND(C91&gt;=4.95,A91&gt;=5.95,D91&gt;=0.75,D91&lt;1.55,F91&lt;0.917),"virginica","shouldnthappen")))))))))</f>
        <v>setosa</v>
      </c>
      <c r="AN91" s="1" t="str">
        <f aca="false">IF(AND(D91&lt;0.75,A91&lt;5.45),"setosa",IF(AND(D91&lt;1.55,D91&gt;=0.75,A91&lt;5.45),"versicolor",IF(AND(D91&gt;=1.55,D91&gt;=0.75,A91&lt;5.45),"virginica",IF(AND(A91&gt;=5.75,C91&lt;4.75,A91&gt;=5.45),"versicolor",IF(AND(F91&lt;0.361,C91&gt;=4.75,A91&gt;=5.45),"virginica",IF(AND(C91&lt;2.6,A91&lt;5.75,C91&lt;4.75,A91&gt;=5.45),"setosa",IF(AND(C91&gt;=2.6,A91&lt;5.75,C91&lt;4.75,A91&gt;=5.45),"versicolor",IF(AND(D91&gt;=1.7,F91&gt;=0.361,C91&gt;=4.75,A91&gt;=5.45),"virginica",IF(AND(B91&lt;2.65,D91&lt;1.7,F91&gt;=0.361,C91&gt;=4.75,A91&gt;=5.45),"virginica",IF(AND(A91&lt;7.05,B91&gt;=2.65,D91&lt;1.7,F91&gt;=0.361,C91&gt;=4.75,A91&gt;=5.45),"versicolor",IF(AND(A91&gt;=7.05,B91&gt;=2.65,D91&lt;1.7,F91&gt;=0.361,C91&gt;=4.75,A91&gt;=5.45),"virginica","shouldnthappen")))))))))))</f>
        <v>setosa</v>
      </c>
      <c r="AO91" s="1" t="str">
        <f aca="false">IF(AND(D91&lt;0.7),"setosa",IF(AND(A91&lt;4.95,C91&lt;4.85,D91&gt;=0.7),"virginica",IF(AND(A91&gt;=4.95,C91&lt;4.85,D91&gt;=0.7),"versicolor",IF(AND(D91&gt;=1.7,C91&gt;=4.85,D91&gt;=0.7),"virginica",IF(AND(F91&lt;0.325,D91&lt;1.7,C91&gt;=4.85,D91&gt;=0.7),"virginica",IF(AND(D91&lt;1.55,F91&gt;=0.325,D91&lt;1.7,C91&gt;=4.85,D91&gt;=0.7),"virginica",IF(AND(D91&gt;=1.55,F91&gt;=0.325,D91&lt;1.7,C91&gt;=4.85,D91&gt;=0.7),"versicolor","shouldnthappen")))))))</f>
        <v>setosa</v>
      </c>
      <c r="AP91" s="1" t="str">
        <f aca="false">IF(AND(D91&lt;0.75),"setosa",IF(AND(C91&lt;4.85,D91&gt;=0.75),"versicolor",IF(AND(G91&gt;=8.277,C91&gt;=4.85,D91&gt;=0.75),"virginica",IF(AND(F91&gt;=0.633,G91&lt;8.277,C91&gt;=4.85,D91&gt;=0.75),"virginica",IF(AND(G91&lt;7.61,F91&lt;0.633,G91&lt;8.277,C91&gt;=4.85,D91&gt;=0.75),"virginica",IF(AND(G91&gt;=7.61,F91&lt;0.633,G91&lt;8.277,C91&gt;=4.85,D91&gt;=0.75),"versicolor","shouldnthappen"))))))</f>
        <v>setosa</v>
      </c>
      <c r="AQ91" s="1" t="str">
        <f aca="false">IF(AND(C91&lt;2.65,A91&gt;=5.45,C91&lt;4.75),"setosa",IF(AND(C91&gt;=2.65,A91&gt;=5.45,C91&lt;4.75),"versicolor",IF(AND(B91&lt;2.9,C91&lt;4.85,C91&gt;=4.75),"versicolor",IF(AND(B91&gt;=2.9,C91&lt;4.85,C91&gt;=4.75),"virginica",IF(AND(D91&lt;1.7,C91&gt;=4.85,C91&gt;=4.75),"versicolor",IF(AND(D91&gt;=1.7,C91&gt;=4.85,C91&gt;=4.75),"virginica",IF(AND(C91&lt;2.45,G91&lt;14.126,A91&lt;5.45,C91&lt;4.75),"setosa",IF(AND(C91&gt;=2.45,G91&lt;14.126,A91&lt;5.45,C91&lt;4.75),"versicolor",IF(AND(C91&lt;2.4,G91&gt;=14.126,A91&lt;5.45,C91&lt;4.75),"setosa",IF(AND(C91&gt;=2.4,G91&gt;=14.126,A91&lt;5.45,C91&lt;4.75),"versicolor","shouldnthappen"))))))))))</f>
        <v>setosa</v>
      </c>
      <c r="AR91" s="1" t="str">
        <f aca="false">IF(AND(C91&lt;2.45,C91&lt;4.85),"setosa",IF(AND(C91&gt;=5.15,C91&gt;=4.85),"virginica",IF(AND(A91&gt;=4.95,C91&gt;=2.45,C91&lt;4.85),"versicolor",IF(AND(D91&lt;1.35,A91&lt;4.95,C91&gt;=2.45,C91&lt;4.85),"versicolor",IF(AND(D91&gt;=1.35,A91&lt;4.95,C91&gt;=2.45,C91&lt;4.85),"virginica",IF(AND(F91&lt;0.35,G91&lt;12.751,C91&lt;5.15,C91&gt;=4.85),"virginica",IF(AND(A91&lt;6.5,G91&gt;=12.751,C91&lt;5.15,C91&gt;=4.85),"virginica",IF(AND(A91&gt;=6.5,G91&gt;=12.751,C91&lt;5.15,C91&gt;=4.85),"versicolor",IF(AND(B91&gt;=2.75,F91&gt;=0.35,G91&lt;12.751,C91&lt;5.15,C91&gt;=4.85),"virginica",IF(AND(C91&lt;5.05,B91&lt;2.75,F91&gt;=0.35,G91&lt;12.751,C91&lt;5.15,C91&gt;=4.85),"virginica",IF(AND(C91&gt;=5.05,B91&lt;2.75,F91&gt;=0.35,G91&lt;12.751,C91&lt;5.15,C91&gt;=4.85),"versicolor","shouldnthappen")))))))))))</f>
        <v>setosa</v>
      </c>
      <c r="AS91" s="1" t="str">
        <f aca="false">IF(AND(F91&gt;=0.9,B91&lt;3.05),"virginica",IF(AND(A91&lt;5.9,B91&gt;=3.05),"setosa",IF(AND(D91&lt;1.65,A91&gt;=5.9,B91&gt;=3.05),"versicolor",IF(AND(D91&gt;=1.65,A91&gt;=5.9,B91&gt;=3.05),"virginica",IF(AND(D91&gt;=1.75,C91&gt;=4.85,F91&lt;0.9,B91&lt;3.05),"virginica",IF(AND(C91&lt;2.2,B91&lt;2.95,C91&lt;4.85,F91&lt;0.9,B91&lt;3.05),"setosa",IF(AND(C91&gt;=2.2,B91&lt;2.95,C91&lt;4.85,F91&lt;0.9,B91&lt;3.05),"versicolor",IF(AND(C91&lt;2.8,B91&gt;=2.95,C91&lt;4.85,F91&lt;0.9,B91&lt;3.05),"setosa",IF(AND(C91&gt;=2.8,B91&gt;=2.95,C91&lt;4.85,F91&lt;0.9,B91&lt;3.05),"versicolor",IF(AND(G91&lt;13.879,D91&lt;1.75,C91&gt;=4.85,F91&lt;0.9,B91&lt;3.05),"virginica",IF(AND(G91&gt;=13.879,D91&lt;1.75,C91&gt;=4.85,F91&lt;0.9,B91&lt;3.05),"versicolor","shouldnthappen")))))))))))</f>
        <v>setosa</v>
      </c>
      <c r="AT91" s="1" t="str">
        <f aca="false">IF(AND(D91&lt;0.75),"setosa",IF(AND(D91&gt;=1.75,D91&gt;=0.75),"virginica",IF(AND(D91&lt;1.45,G91&lt;7.37,D91&lt;1.75,D91&gt;=0.75),"versicolor",IF(AND(D91&gt;=1.45,G91&lt;7.37,D91&lt;1.75,D91&gt;=0.75),"virginica",IF(AND(C91&lt;5.45,G91&gt;=7.37,D91&lt;1.75,D91&gt;=0.75),"versicolor",IF(AND(C91&gt;=5.45,G91&gt;=7.37,D91&lt;1.75,D91&gt;=0.75),"virginica","shouldnthappen"))))))</f>
        <v>setosa</v>
      </c>
      <c r="AU91" s="1" t="str">
        <f aca="false">IF(AND(D91&lt;0.7),"setosa",IF(AND(D91&gt;=1.7,A91&gt;=6.15,D91&gt;=0.7),"virginica",IF(AND(B91&gt;=2.55,C91&lt;4.75,A91&lt;6.15,D91&gt;=0.7),"versicolor",IF(AND(D91&gt;=1.7,C91&gt;=4.75,A91&lt;6.15,D91&gt;=0.7),"virginica",IF(AND(C91&lt;5.25,D91&lt;1.7,A91&gt;=6.15,D91&gt;=0.7),"versicolor",IF(AND(C91&gt;=5.25,D91&lt;1.7,A91&gt;=6.15,D91&gt;=0.7),"virginica",IF(AND(C91&lt;4.25,B91&lt;2.55,C91&lt;4.75,A91&lt;6.15,D91&gt;=0.7),"versicolor",IF(AND(C91&gt;=4.25,B91&lt;2.55,C91&lt;4.75,A91&lt;6.15,D91&gt;=0.7),"virginica",IF(AND(B91&lt;2.65,D91&lt;1.7,C91&gt;=4.75,A91&lt;6.15,D91&gt;=0.7),"virginica",IF(AND(B91&gt;=2.65,D91&lt;1.7,C91&gt;=4.75,A91&lt;6.15,D91&gt;=0.7),"versicolor","shouldnthappen"))))))))))</f>
        <v>setosa</v>
      </c>
      <c r="AV91" s="1" t="str">
        <f aca="false">IF(AND(D91&lt;0.75),"setosa",IF(AND(F91&gt;=0.899,D91&gt;=0.75),"virginica",IF(AND(D91&lt;1.65,A91&lt;6.05,F91&lt;0.899,D91&gt;=0.75),"versicolor",IF(AND(D91&gt;=1.65,A91&lt;6.05,F91&lt;0.899,D91&gt;=0.75),"virginica",IF(AND(C91&gt;=5.05,A91&gt;=6.05,F91&lt;0.899,D91&gt;=0.75),"virginica",IF(AND(G91&gt;=13.757,C91&lt;5.05,A91&gt;=6.05,F91&lt;0.899,D91&gt;=0.75),"versicolor",IF(AND(D91&lt;1.6,G91&lt;13.757,C91&lt;5.05,A91&gt;=6.05,F91&lt;0.899,D91&gt;=0.75),"versicolor",IF(AND(D91&gt;=1.6,G91&lt;13.757,C91&lt;5.05,A91&gt;=6.05,F91&lt;0.899,D91&gt;=0.75),"virginica","shouldnthappen"))))))))</f>
        <v>setosa</v>
      </c>
      <c r="AW91" s="1" t="str">
        <f aca="false">IF(AND(F91&lt;0.117,A91&gt;=5.55),"virginica",IF(AND(A91&gt;=5.2,G91&lt;6.086,A91&lt;5.55),"versicolor",IF(AND(D91&lt;0.7,G91&gt;=6.086,A91&lt;5.55),"setosa",IF(AND(D91&gt;=0.7,G91&gt;=6.086,A91&lt;5.55),"versicolor",IF(AND(A91&lt;4.75,A91&lt;5.2,G91&lt;6.086,A91&lt;5.55),"setosa",IF(AND(A91&gt;=4.75,A91&lt;5.2,G91&lt;6.086,A91&lt;5.55),"virginica",IF(AND(D91&gt;=1.65,C91&lt;4.95,F91&gt;=0.117,A91&gt;=5.55),"virginica",IF(AND(D91&gt;=1.75,C91&gt;=4.95,F91&gt;=0.117,A91&gt;=5.55),"virginica",IF(AND(C91&lt;2.6,D91&lt;1.65,C91&lt;4.95,F91&gt;=0.117,A91&gt;=5.55),"setosa",IF(AND(C91&gt;=2.6,D91&lt;1.65,C91&lt;4.95,F91&gt;=0.117,A91&gt;=5.55),"versicolor",IF(AND(D91&lt;1.55,D91&lt;1.75,C91&gt;=4.95,F91&gt;=0.117,A91&gt;=5.55),"virginica",IF(AND(A91&lt;6.95,D91&gt;=1.55,D91&lt;1.75,C91&gt;=4.95,F91&gt;=0.117,A91&gt;=5.55),"versicolor",IF(AND(A91&gt;=6.95,D91&gt;=1.55,D91&lt;1.75,C91&gt;=4.95,F91&gt;=0.117,A91&gt;=5.55),"virginica","shouldnthappen")))))))))))))</f>
        <v>setosa</v>
      </c>
      <c r="AX91" s="1" t="str">
        <f aca="false">IF(AND(D91&lt;0.75),"setosa",IF(AND(F91&lt;0.138,D91&gt;=0.75),"virginica",IF(AND(C91&lt;4.45,A91&lt;6.15,F91&gt;=0.138,D91&gt;=0.75),"versicolor",IF(AND(C91&gt;=5.05,A91&gt;=6.15,F91&gt;=0.138,D91&gt;=0.75),"virginica",IF(AND(B91&lt;2.65,C91&gt;=4.45,A91&lt;6.15,F91&gt;=0.138,D91&gt;=0.75),"virginica",IF(AND(A91&gt;=6.35,C91&lt;5.05,A91&gt;=6.15,F91&gt;=0.138,D91&gt;=0.75),"versicolor",IF(AND(A91&lt;5.65,B91&gt;=2.65,C91&gt;=4.45,A91&lt;6.15,F91&gt;=0.138,D91&gt;=0.75),"virginica",IF(AND(D91&lt;1.75,A91&lt;6.35,C91&lt;5.05,A91&gt;=6.15,F91&gt;=0.138,D91&gt;=0.75),"versicolor",IF(AND(D91&gt;=1.75,A91&lt;6.35,C91&lt;5.05,A91&gt;=6.15,F91&gt;=0.138,D91&gt;=0.75),"virginica",IF(AND(D91&lt;1.7,A91&gt;=5.65,B91&gt;=2.65,C91&gt;=4.45,A91&lt;6.15,F91&gt;=0.138,D91&gt;=0.75),"versicolor",IF(AND(D91&gt;=1.7,A91&gt;=5.65,B91&gt;=2.65,C91&gt;=4.45,A91&lt;6.15,F91&gt;=0.138,D91&gt;=0.75),"virginica","shouldnthappen")))))))))))</f>
        <v>setosa</v>
      </c>
      <c r="AY91" s="1" t="str">
        <f aca="false">IF(AND(D91&lt;0.75,A91&lt;5.55),"setosa",IF(AND(A91&lt;4.95,D91&gt;=0.75,A91&lt;5.55),"virginica",IF(AND(A91&gt;=4.95,D91&gt;=0.75,A91&lt;5.55),"versicolor",IF(AND(C91&lt;2.6,C91&lt;4.85,A91&gt;=5.55),"setosa",IF(AND(C91&gt;=2.6,C91&lt;4.85,A91&gt;=5.55),"versicolor",IF(AND(D91&gt;=1.75,C91&gt;=4.85,A91&gt;=5.55),"virginica",IF(AND(F91&lt;0.405,D91&lt;1.75,C91&gt;=4.85,A91&gt;=5.55),"versicolor",IF(AND(B91&lt;3.05,F91&gt;=0.405,D91&lt;1.75,C91&gt;=4.85,A91&gt;=5.55),"virginica",IF(AND(B91&gt;=3.05,F91&gt;=0.405,D91&lt;1.75,C91&gt;=4.85,A91&gt;=5.55),"versicolor","shouldnthappen")))))))))</f>
        <v>setosa</v>
      </c>
      <c r="AZ91" s="1" t="str">
        <f aca="false">IF(AND(D91&lt;0.75),"setosa",IF(AND(F91&lt;0.9,C91&lt;4.95,D91&gt;=0.75),"versicolor",IF(AND(F91&gt;=0.9,C91&lt;4.95,D91&gt;=0.75),"virginica",IF(AND(D91&gt;=1.7,C91&gt;=4.95,D91&gt;=0.75),"virginica",IF(AND(F91&lt;0.405,D91&lt;1.7,C91&gt;=4.95,D91&gt;=0.75),"versicolor",IF(AND(F91&gt;=0.405,D91&lt;1.7,C91&gt;=4.95,D91&gt;=0.75),"virginica","shouldnthappen"))))))</f>
        <v>setosa</v>
      </c>
      <c r="BA91" s="1" t="str">
        <f aca="false">IF(AND(D91&lt;0.75),"setosa",IF(AND(D91&gt;=1.7,C91&gt;=5.05,D91&gt;=0.75),"virginica",IF(AND(D91&lt;1.45,D91&lt;1.6,C91&lt;5.05,D91&gt;=0.75),"versicolor",IF(AND(A91&lt;5.8,D91&gt;=1.6,C91&lt;5.05,D91&gt;=0.75),"virginica",IF(AND(A91&gt;=5.8,D91&gt;=1.6,C91&lt;5.05,D91&gt;=0.75),"versicolor",IF(AND(F91&lt;0.417,D91&lt;1.7,C91&gt;=5.05,D91&gt;=0.75),"versicolor",IF(AND(F91&gt;=0.417,D91&lt;1.7,C91&gt;=5.05,D91&gt;=0.75),"virginica",IF(AND(A91&lt;5.95,D91&gt;=1.45,D91&lt;1.6,C91&lt;5.05,D91&gt;=0.75),"versicolor",IF(AND(G91&lt;10.618,A91&gt;=5.95,D91&gt;=1.45,D91&lt;1.6,C91&lt;5.05,D91&gt;=0.75),"virginica",IF(AND(G91&gt;=10.618,A91&gt;=5.95,D91&gt;=1.45,D91&lt;1.6,C91&lt;5.05,D91&gt;=0.75),"versicolor","shouldnthappen"))))))))))</f>
        <v>setosa</v>
      </c>
      <c r="BB91" s="1" t="str">
        <f aca="false">IF(AND(C91&lt;2.6),"setosa",IF(AND(D91&gt;=1.75,C91&gt;=2.6),"virginica",IF(AND(C91&gt;=5.45,D91&lt;1.75,C91&gt;=2.6),"virginica",IF(AND(F91&gt;=0.259,C91&lt;5.45,D91&lt;1.75,C91&gt;=2.6),"versicolor",IF(AND(C91&lt;5.05,F91&lt;0.259,C91&lt;5.45,D91&lt;1.75,C91&gt;=2.6),"versicolor",IF(AND(C91&gt;=5.05,F91&lt;0.259,C91&lt;5.45,D91&lt;1.75,C91&gt;=2.6),"virginica","shouldnthappen"))))))</f>
        <v>setosa</v>
      </c>
      <c r="BC91" s="1" t="str">
        <f aca="false">IF(AND(A91&lt;4.95,B91&lt;2.7,A91&lt;5.55),"virginica",IF(AND(A91&gt;=4.95,B91&lt;2.7,A91&lt;5.55),"versicolor",IF(AND(C91&lt;3.2,B91&gt;=2.7,A91&lt;5.55),"setosa",IF(AND(C91&gt;=3.2,B91&gt;=2.7,A91&lt;5.55),"versicolor",IF(AND(F91&gt;=0.85,A91&lt;6.15,A91&gt;=5.55),"virginica",IF(AND(D91&lt;1.45,A91&gt;=6.15,A91&gt;=5.55),"versicolor",IF(AND(C91&lt;4.8,F91&lt;0.85,A91&lt;6.15,A91&gt;=5.55),"versicolor",IF(AND(D91&gt;=1.7,D91&gt;=1.45,A91&gt;=6.15,A91&gt;=5.55),"virginica",IF(AND(G91&lt;9.333,C91&gt;=4.8,F91&lt;0.85,A91&lt;6.15,A91&gt;=5.55),"versicolor",IF(AND(G91&gt;=9.333,C91&gt;=4.8,F91&lt;0.85,A91&lt;6.15,A91&gt;=5.55),"virginica",IF(AND(C91&lt;4.9,D91&lt;1.7,D91&gt;=1.45,A91&gt;=6.15,A91&gt;=5.55),"versicolor",IF(AND(C91&gt;=4.9,D91&lt;1.7,D91&gt;=1.45,A91&gt;=6.15,A91&gt;=5.55),"virginica","shouldnthappen"))))))))))))</f>
        <v>setosa</v>
      </c>
      <c r="BD91" s="1" t="str">
        <f aca="false">IF(AND(C91&lt;2.35),"setosa",IF(AND(C91&lt;4.75,B91&lt;2.55,C91&gt;=2.35),"versicolor",IF(AND(C91&gt;=4.75,B91&lt;2.55,C91&gt;=2.35),"virginica",IF(AND(C91&lt;4.75,B91&gt;=2.55,C91&gt;=2.35),"versicolor",IF(AND(D91&gt;=1.75,C91&gt;=4.75,B91&gt;=2.55,C91&gt;=2.35),"virginica",IF(AND(A91&gt;=6.5,D91&lt;1.75,C91&gt;=4.75,B91&gt;=2.55,C91&gt;=2.35),"versicolor",IF(AND(A91&lt;6.05,A91&lt;6.5,D91&lt;1.75,C91&gt;=4.75,B91&gt;=2.55,C91&gt;=2.35),"versicolor",IF(AND(A91&gt;=6.05,A91&lt;6.5,D91&lt;1.75,C91&gt;=4.75,B91&gt;=2.55,C91&gt;=2.35),"virginica","shouldnthappen"))))))))</f>
        <v>setosa</v>
      </c>
      <c r="BE91" s="1" t="str">
        <f aca="false">IF(AND(C91&lt;2.5),"setosa",IF(AND(D91&lt;1.65,C91&lt;4.75,C91&gt;=2.5),"versicolor",IF(AND(D91&gt;=1.65,C91&lt;4.75,C91&gt;=2.5),"virginica",IF(AND(D91&gt;=1.75,C91&gt;=4.75,C91&gt;=2.5),"virginica",IF(AND(C91&lt;4.95,D91&lt;1.75,C91&gt;=4.75,C91&gt;=2.5),"versicolor",IF(AND(A91&lt;6.5,C91&gt;=4.95,D91&lt;1.75,C91&gt;=4.75,C91&gt;=2.5),"virginica",IF(AND(A91&gt;=6.5,C91&gt;=4.95,D91&lt;1.75,C91&gt;=4.75,C91&gt;=2.5),"versicolor","shouldnthappen")))))))</f>
        <v>setosa</v>
      </c>
      <c r="BF91" s="1" t="str">
        <f aca="false">IF(AND(G91&gt;=15.244),"virginica",IF(AND(C91&lt;3.2,B91&gt;=3.15,G91&lt;15.244),"setosa",IF(AND(A91&gt;=4.95,C91&lt;4.7,B91&lt;3.15,G91&lt;15.244),"versicolor",IF(AND(C91&gt;=5.15,C91&gt;=4.7,B91&lt;3.15,G91&lt;15.244),"virginica",IF(AND(A91&gt;=6.45,C91&gt;=3.2,B91&gt;=3.15,G91&lt;15.244),"virginica",IF(AND(D91&lt;0.95,A91&lt;4.95,C91&lt;4.7,B91&lt;3.15,G91&lt;15.244),"setosa",IF(AND(D91&gt;=0.95,A91&lt;4.95,C91&lt;4.7,B91&lt;3.15,G91&lt;15.244),"virginica",IF(AND(F91&lt;0.816,A91&lt;6.45,C91&gt;=3.2,B91&gt;=3.15,G91&lt;15.244),"virginica",IF(AND(F91&gt;=0.816,A91&lt;6.45,C91&gt;=3.2,B91&gt;=3.15,G91&lt;15.244),"versicolor",IF(AND(A91&gt;=6.5,B91&lt;3.05,C91&lt;5.15,C91&gt;=4.7,B91&lt;3.15,G91&lt;15.244),"versicolor",IF(AND(G91&lt;11.093,B91&gt;=3.05,C91&lt;5.15,C91&gt;=4.7,B91&lt;3.15,G91&lt;15.244),"virginica",IF(AND(G91&gt;=11.093,B91&gt;=3.05,C91&lt;5.15,C91&gt;=4.7,B91&lt;3.15,G91&lt;15.244),"versicolor",IF(AND(D91&gt;=1.7,A91&lt;6.5,B91&lt;3.05,C91&lt;5.15,C91&gt;=4.7,B91&lt;3.15,G91&lt;15.244),"virginica",IF(AND(G91&lt;7.498,D91&lt;1.7,A91&lt;6.5,B91&lt;3.05,C91&lt;5.15,C91&gt;=4.7,B91&lt;3.15,G91&lt;15.244),"virginica",IF(AND(G91&gt;=7.498,D91&lt;1.7,A91&lt;6.5,B91&lt;3.05,C91&lt;5.15,C91&gt;=4.7,B91&lt;3.15,G91&lt;15.244),"versicolor","shouldnthappen")))))))))))))))</f>
        <v>setosa</v>
      </c>
      <c r="BG91" s="1" t="str">
        <f aca="false">IF(AND(B91&gt;=3.35,C91&lt;4.85),"setosa",IF(AND(D91&gt;=1.75,C91&gt;=4.85),"virginica",IF(AND(D91&lt;0.75,B91&lt;3.35,C91&lt;4.85),"setosa",IF(AND(G91&gt;=13.879,D91&lt;1.75,C91&gt;=4.85),"versicolor",IF(AND(F91&gt;=0.9,D91&gt;=0.75,B91&lt;3.35,C91&lt;4.85),"virginica",IF(AND(F91&gt;=0.405,G91&lt;13.879,D91&lt;1.75,C91&gt;=4.85),"virginica",IF(AND(B91&gt;=2.55,F91&lt;0.9,D91&gt;=0.75,B91&lt;3.35,C91&lt;4.85),"versicolor",IF(AND(G91&lt;7.498,F91&lt;0.405,G91&lt;13.879,D91&lt;1.75,C91&gt;=4.85),"virginica",IF(AND(G91&gt;=7.498,F91&lt;0.405,G91&lt;13.879,D91&lt;1.75,C91&gt;=4.85),"versicolor",IF(AND(G91&lt;5.656,B91&lt;2.55,F91&lt;0.9,D91&gt;=0.75,B91&lt;3.35,C91&lt;4.85),"virginica",IF(AND(G91&gt;=5.656,B91&lt;2.55,F91&lt;0.9,D91&gt;=0.75,B91&lt;3.35,C91&lt;4.85),"versicolor","shouldnthappen")))))))))))</f>
        <v>setosa</v>
      </c>
      <c r="BH91" s="1" t="str">
        <f aca="false">IF(AND(D91&lt;0.7),"setosa",IF(AND(D91&gt;=1.65,A91&lt;6.65,D91&gt;=0.7),"virginica",IF(AND(D91&lt;1.55,A91&gt;=6.65,D91&gt;=0.7),"versicolor",IF(AND(D91&gt;=1.55,A91&gt;=6.65,D91&gt;=0.7),"virginica",IF(AND(F91&gt;=0.529,D91&lt;1.65,A91&lt;6.65,D91&gt;=0.7),"versicolor",IF(AND(C91&gt;=5.35,F91&lt;0.529,D91&lt;1.65,A91&lt;6.65,D91&gt;=0.7),"virginica",IF(AND(G91&gt;=7.411,C91&lt;5.35,F91&lt;0.529,D91&lt;1.65,A91&lt;6.65,D91&gt;=0.7),"versicolor",IF(AND(G91&lt;6.927,G91&lt;7.411,C91&lt;5.35,F91&lt;0.529,D91&lt;1.65,A91&lt;6.65,D91&gt;=0.7),"versicolor",IF(AND(G91&gt;=6.927,G91&lt;7.411,C91&lt;5.35,F91&lt;0.529,D91&lt;1.65,A91&lt;6.65,D91&gt;=0.7),"virginica","shouldnthappen")))))))))</f>
        <v>setosa</v>
      </c>
      <c r="BI91" s="1" t="str">
        <f aca="false">IF(AND(D91&gt;=1.7),"virginica",IF(AND(D91&lt;0.7,D91&lt;1.7),"setosa",IF(AND(D91&lt;1.45,G91&lt;7.37,D91&gt;=0.7,D91&lt;1.7),"versicolor",IF(AND(D91&gt;=1.45,G91&lt;7.37,D91&gt;=0.7,D91&lt;1.7),"virginica",IF(AND(B91&gt;=2.65,G91&gt;=7.37,D91&gt;=0.7,D91&lt;1.7),"versicolor",IF(AND(C91&lt;5.05,B91&lt;2.65,G91&gt;=7.37,D91&gt;=0.7,D91&lt;1.7),"versicolor",IF(AND(C91&gt;=5.05,B91&lt;2.65,G91&gt;=7.37,D91&gt;=0.7,D91&lt;1.7),"virginica","shouldnthappen")))))))</f>
        <v>setosa</v>
      </c>
    </row>
    <row r="92" customFormat="false" ht="13.8" hidden="false" customHeight="false" outlineLevel="0" collapsed="false">
      <c r="A92" s="1" t="n">
        <v>5.1</v>
      </c>
      <c r="B92" s="1" t="n">
        <v>3.8</v>
      </c>
      <c r="C92" s="1" t="n">
        <v>1.5</v>
      </c>
      <c r="D92" s="1" t="n">
        <v>0.3</v>
      </c>
      <c r="E92" s="1" t="s">
        <v>94</v>
      </c>
      <c r="F92" s="1" t="n">
        <v>0.920718480134383</v>
      </c>
      <c r="G92" s="1" t="n">
        <v>13.4220954542048</v>
      </c>
      <c r="H92" s="11" t="str">
        <f aca="false">E92</f>
        <v>setosa</v>
      </c>
      <c r="I92" s="1" t="str">
        <f aca="false">INDEX(L92:BI92, MODE(MATCH(L92:BI92, L92:BI92, 0 )))</f>
        <v>setosa</v>
      </c>
      <c r="J92" s="12" t="n">
        <f aca="false">COUNTIF(L92:BI92, H92) / COUNTA(L92:BI92)</f>
        <v>1</v>
      </c>
      <c r="K92" s="13" t="n">
        <f aca="false">I92=H92</f>
        <v>1</v>
      </c>
      <c r="L92" s="1" t="str">
        <f aca="false">IF(AND(C92&lt;3.65,B92&gt;=3.35),"setosa",IF(AND(C92&gt;=3.65,B92&gt;=3.35),"virginica",IF(AND(C92&lt;2.35,C92&lt;4.85,B92&lt;3.35),"setosa",IF(AND(F92&gt;=0.899,C92&gt;=2.35,C92&lt;4.85,B92&lt;3.35),"virginica",IF(AND(G92&gt;=8.268,B92&lt;2.75,C92&gt;=4.85,B92&lt;3.35),"virginica",IF(AND(D92&lt;1.55,B92&gt;=2.75,C92&gt;=4.85,B92&lt;3.35),"versicolor",IF(AND(D92&gt;=1.55,B92&gt;=2.75,C92&gt;=4.85,B92&lt;3.35),"virginica",IF(AND(G92&lt;6.537,F92&lt;0.899,C92&gt;=2.35,C92&lt;4.85,B92&lt;3.35),"virginica",IF(AND(G92&gt;=6.537,F92&lt;0.899,C92&gt;=2.35,C92&lt;4.85,B92&lt;3.35),"versicolor",IF(AND(G92&lt;6.878,G92&lt;8.268,B92&lt;2.75,C92&gt;=4.85,B92&lt;3.35),"virginica",IF(AND(G92&gt;=6.878,G92&lt;8.268,B92&lt;2.75,C92&gt;=4.85,B92&lt;3.35),"versicolor","shouldnthappen")))))))))))</f>
        <v>setosa</v>
      </c>
      <c r="M92" s="1" t="str">
        <f aca="false">IF(AND(C92&lt;2.6),"setosa",IF(AND(D92&gt;=1.75,C92&gt;=2.6),"virginica",IF(AND(G92&lt;6.094,D92&lt;1.75,C92&gt;=2.6),"virginica",IF(AND(D92&lt;1.35,G92&gt;=6.094,D92&lt;1.75,C92&gt;=2.6),"versicolor",IF(AND(C92&lt;5.05,D92&gt;=1.35,G92&gt;=6.094,D92&lt;1.75,C92&gt;=2.6),"versicolor",IF(AND(C92&gt;=5.05,D92&gt;=1.35,G92&gt;=6.094,D92&lt;1.75,C92&gt;=2.6),"virginica","shouldnthappen"))))))</f>
        <v>setosa</v>
      </c>
      <c r="N92" s="1" t="str">
        <f aca="false">IF(AND(A92&lt;6.6,B92&gt;=3.45),"setosa",IF(AND(A92&gt;=6.6,B92&gt;=3.45),"virginica",IF(AND(D92&lt;0.7,C92&lt;4.75,B92&lt;3.45),"setosa",IF(AND(D92&gt;=0.7,C92&lt;4.75,B92&lt;3.45),"versicolor",IF(AND(C92&gt;=5.15,C92&gt;=4.75,B92&lt;3.45),"virginica",IF(AND(D92&gt;=1.7,A92&lt;6.5,C92&lt;5.15,C92&gt;=4.75,B92&lt;3.45),"virginica",IF(AND(C92&lt;5.05,A92&gt;=6.5,C92&lt;5.15,C92&gt;=4.75,B92&lt;3.45),"versicolor",IF(AND(C92&gt;=5.05,A92&gt;=6.5,C92&lt;5.15,C92&gt;=4.75,B92&lt;3.45),"virginica",IF(AND(G92&lt;7.498,D92&lt;1.7,A92&lt;6.5,C92&lt;5.15,C92&gt;=4.75,B92&lt;3.45),"virginica",IF(AND(G92&gt;=7.498,D92&lt;1.7,A92&lt;6.5,C92&lt;5.15,C92&gt;=4.75,B92&lt;3.45),"versicolor","shouldnthappen"))))))))))</f>
        <v>setosa</v>
      </c>
      <c r="O92" s="1" t="str">
        <f aca="false">IF(AND(D92&lt;0.75),"setosa",IF(AND(C92&lt;4.75,C92&lt;4.85,D92&gt;=0.75),"versicolor",IF(AND(A92&gt;=6.05,C92&gt;=4.85,D92&gt;=0.75),"virginica",IF(AND(D92&lt;1.6,C92&gt;=4.75,C92&lt;4.85,D92&gt;=0.75),"versicolor",IF(AND(D92&gt;=1.6,C92&gt;=4.75,C92&lt;4.85,D92&gt;=0.75),"virginica",IF(AND(A92&lt;5.9,A92&lt;6.05,C92&gt;=4.85,D92&gt;=0.75),"virginica",IF(AND(A92&gt;=5.9,A92&lt;6.05,C92&gt;=4.85,D92&gt;=0.75),"versicolor","shouldnthappen")))))))</f>
        <v>setosa</v>
      </c>
      <c r="P92" s="1" t="str">
        <f aca="false">IF(AND(D92&lt;0.75),"setosa",IF(AND(A92&lt;5.55,D92&gt;=0.75),"versicolor",IF(AND(D92&gt;=1.7,G92&lt;13.158,A92&gt;=5.55,D92&gt;=0.75),"virginica",IF(AND(B92&lt;2.45,D92&lt;1.7,G92&lt;13.158,A92&gt;=5.55,D92&gt;=0.75),"virginica",IF(AND(B92&gt;=2.45,D92&lt;1.7,G92&lt;13.158,A92&gt;=5.55,D92&gt;=0.75),"versicolor",IF(AND(B92&gt;=3.05,G92&lt;15.551,G92&gt;=13.158,A92&gt;=5.55,D92&gt;=0.75),"versicolor",IF(AND(B92&lt;2.9,G92&gt;=15.551,G92&gt;=13.158,A92&gt;=5.55,D92&gt;=0.75),"versicolor",IF(AND(B92&gt;=2.9,G92&gt;=15.551,G92&gt;=13.158,A92&gt;=5.55,D92&gt;=0.75),"virginica",IF(AND(D92&lt;1.3,G92&lt;14.221,B92&lt;3.05,G92&lt;15.551,G92&gt;=13.158,A92&gt;=5.55,D92&gt;=0.75),"versicolor",IF(AND(D92&gt;=1.3,G92&lt;14.221,B92&lt;3.05,G92&lt;15.551,G92&gt;=13.158,A92&gt;=5.55,D92&gt;=0.75),"virginica",IF(AND(C92&lt;4.9,G92&gt;=14.221,B92&lt;3.05,G92&lt;15.551,G92&gt;=13.158,A92&gt;=5.55,D92&gt;=0.75),"versicolor",IF(AND(C92&gt;=4.9,G92&gt;=14.221,B92&lt;3.05,G92&lt;15.551,G92&gt;=13.158,A92&gt;=5.55,D92&gt;=0.75),"virginica","shouldnthappen"))))))))))))</f>
        <v>setosa</v>
      </c>
      <c r="Q92" s="1" t="str">
        <f aca="false">IF(AND(C92&lt;2.6),"setosa",IF(AND(A92&gt;=4.95,C92&lt;4.75,C92&gt;=2.6),"versicolor",IF(AND(D92&gt;=1.75,C92&gt;=4.75,C92&gt;=2.6),"virginica",IF(AND(B92&lt;2.45,A92&lt;4.95,C92&lt;4.75,C92&gt;=2.6),"versicolor",IF(AND(B92&gt;=2.45,A92&lt;4.95,C92&lt;4.75,C92&gt;=2.6),"virginica",IF(AND(G92&lt;7.498,D92&lt;1.75,C92&gt;=4.75,C92&gt;=2.6),"virginica",IF(AND(F92&lt;0.417,G92&gt;=7.498,D92&lt;1.75,C92&gt;=4.75,C92&gt;=2.6),"versicolor",IF(AND(F92&lt;0.442,F92&gt;=0.417,G92&gt;=7.498,D92&lt;1.75,C92&gt;=4.75,C92&gt;=2.6),"virginica",IF(AND(F92&gt;=0.442,F92&gt;=0.417,G92&gt;=7.498,D92&lt;1.75,C92&gt;=4.75,C92&gt;=2.6),"versicolor","shouldnthappen")))))))))</f>
        <v>setosa</v>
      </c>
      <c r="R92" s="1" t="str">
        <f aca="false">IF(AND(D92&lt;0.75),"setosa",IF(AND(D92&lt;1.75,A92&gt;=6.25,D92&gt;=0.75),"versicolor",IF(AND(D92&gt;=1.75,A92&gt;=6.25,D92&gt;=0.75),"virginica",IF(AND(D92&lt;1.6,C92&lt;4.75,A92&lt;6.25,D92&gt;=0.75),"versicolor",IF(AND(D92&gt;=1.6,C92&lt;4.75,A92&lt;6.25,D92&gt;=0.75),"virginica",IF(AND(G92&lt;6.998,C92&gt;=4.75,A92&lt;6.25,D92&gt;=0.75),"virginica",IF(AND(A92&lt;6.05,G92&gt;=6.998,C92&gt;=4.75,A92&lt;6.25,D92&gt;=0.75),"versicolor",IF(AND(A92&gt;=6.05,G92&gt;=6.998,C92&gt;=4.75,A92&lt;6.25,D92&gt;=0.75),"virginica","shouldnthappen"))))))))</f>
        <v>setosa</v>
      </c>
      <c r="S92" s="1" t="str">
        <f aca="false">IF(AND(B92&gt;=3.05,A92&lt;5.45),"setosa",IF(AND(C92&lt;2.2,B92&lt;3.05,A92&lt;5.45),"setosa",IF(AND(C92&gt;=2.2,B92&lt;3.05,A92&lt;5.45),"versicolor",IF(AND(B92&lt;3.7,C92&lt;4.8,A92&gt;=5.45),"versicolor",IF(AND(B92&gt;=3.7,C92&lt;4.8,A92&gt;=5.45),"setosa",IF(AND(G92&lt;13.757,C92&lt;5.05,C92&gt;=4.8,A92&gt;=5.45),"virginica",IF(AND(G92&gt;=13.757,C92&lt;5.05,C92&gt;=4.8,A92&gt;=5.45),"versicolor",IF(AND(C92&gt;=5.15,C92&gt;=5.05,C92&gt;=4.8,A92&gt;=5.45),"virginica",IF(AND(A92&lt;5.95,C92&lt;5.15,C92&gt;=5.05,C92&gt;=4.8,A92&gt;=5.45),"virginica",IF(AND(D92&gt;=1.8,A92&gt;=5.95,C92&lt;5.15,C92&gt;=5.05,C92&gt;=4.8,A92&gt;=5.45),"virginica",IF(AND(B92&lt;2.75,D92&lt;1.8,A92&gt;=5.95,C92&lt;5.15,C92&gt;=5.05,C92&gt;=4.8,A92&gt;=5.45),"versicolor",IF(AND(B92&gt;=2.75,D92&lt;1.8,A92&gt;=5.95,C92&lt;5.15,C92&gt;=5.05,C92&gt;=4.8,A92&gt;=5.45),"virginica","shouldnthappen"))))))))))))</f>
        <v>setosa</v>
      </c>
      <c r="T92" s="1" t="str">
        <f aca="false">IF(AND(C92&lt;2.6),"setosa",IF(AND(D92&lt;1.65,C92&lt;4.75,C92&gt;=2.6),"versicolor",IF(AND(D92&gt;=1.65,C92&lt;4.75,C92&gt;=2.6),"virginica",IF(AND(G92&gt;=8.494,A92&lt;6.6,C92&gt;=4.75,C92&gt;=2.6),"virginica",IF(AND(C92&lt;5.2,A92&gt;=6.6,C92&gt;=4.75,C92&gt;=2.6),"versicolor",IF(AND(C92&gt;=5.2,A92&gt;=6.6,C92&gt;=4.75,C92&gt;=2.6),"virginica",IF(AND(A92&lt;5.95,G92&lt;8.494,A92&lt;6.6,C92&gt;=4.75,C92&gt;=2.6),"virginica",IF(AND(A92&gt;=5.95,G92&lt;8.494,A92&lt;6.6,C92&gt;=4.75,C92&gt;=2.6),"versicolor","shouldnthappen"))))))))</f>
        <v>setosa</v>
      </c>
      <c r="U92" s="1" t="str">
        <f aca="false">IF(AND(C92&lt;3.65,B92&gt;=3.35),"setosa",IF(AND(C92&gt;=3.65,B92&gt;=3.35),"virginica",IF(AND(C92&lt;2.35,A92&lt;6.25,B92&lt;3.35),"setosa",IF(AND(C92&lt;4.85,A92&gt;=6.25,B92&lt;3.35),"versicolor",IF(AND(G92&gt;=15.426,C92&gt;=2.35,A92&lt;6.25,B92&lt;3.35),"virginica",IF(AND(D92&gt;=1.55,C92&gt;=4.85,A92&gt;=6.25,B92&lt;3.35),"virginica",IF(AND(D92&lt;1.8,G92&lt;15.426,C92&gt;=2.35,A92&lt;6.25,B92&lt;3.35),"versicolor",IF(AND(D92&gt;=1.8,G92&lt;15.426,C92&gt;=2.35,A92&lt;6.25,B92&lt;3.35),"virginica",IF(AND(B92&lt;2.95,D92&lt;1.55,C92&gt;=4.85,A92&gt;=6.25,B92&lt;3.35),"virginica",IF(AND(B92&gt;=2.95,D92&lt;1.55,C92&gt;=4.85,A92&gt;=6.25,B92&lt;3.35),"versicolor","shouldnthappen"))))))))))</f>
        <v>setosa</v>
      </c>
      <c r="V92" s="1" t="str">
        <f aca="false">IF(AND(C92&lt;2.6),"setosa",IF(AND(C92&gt;=4.85,C92&gt;=2.6),"virginica",IF(AND(F92&gt;=0.9,C92&lt;4.85,C92&gt;=2.6),"virginica",IF(AND(G92&lt;5.656,F92&lt;0.9,C92&lt;4.85,C92&gt;=2.6),"virginica",IF(AND(G92&gt;=5.656,F92&lt;0.9,C92&lt;4.85,C92&gt;=2.6),"versicolor","shouldnthappen")))))</f>
        <v>setosa</v>
      </c>
      <c r="W92" s="1" t="str">
        <f aca="false">IF(AND(D92&gt;=1.75,G92&gt;=13.795),"virginica",IF(AND(D92&gt;=1.5,G92&gt;=12.335,G92&lt;13.795),"virginica",IF(AND(C92&lt;2.45,C92&lt;4.85,G92&lt;12.335,G92&lt;13.795),"setosa",IF(AND(C92&gt;=2.45,C92&lt;4.85,G92&lt;12.335,G92&lt;13.795),"versicolor",IF(AND(D92&gt;=1.7,C92&gt;=4.85,G92&lt;12.335,G92&lt;13.795),"virginica",IF(AND(B92&gt;=3.25,D92&lt;1.5,G92&gt;=12.335,G92&lt;13.795),"setosa",IF(AND(D92&lt;1,F92&lt;0.255,D92&lt;1.75,G92&gt;=13.795),"setosa",IF(AND(D92&gt;=1,F92&lt;0.255,D92&lt;1.75,G92&gt;=13.795),"versicolor",IF(AND(A92&lt;5.4,F92&gt;=0.255,D92&lt;1.75,G92&gt;=13.795),"setosa",IF(AND(A92&gt;=5.4,F92&gt;=0.255,D92&lt;1.75,G92&gt;=13.795),"versicolor",IF(AND(A92&lt;6.15,D92&lt;1.7,C92&gt;=4.85,G92&lt;12.335,G92&lt;13.795),"versicolor",IF(AND(A92&gt;=6.15,D92&lt;1.7,C92&gt;=4.85,G92&lt;12.335,G92&lt;13.795),"virginica",IF(AND(C92&lt;5,B92&lt;3.25,D92&lt;1.5,G92&gt;=12.335,G92&lt;13.795),"versicolor",IF(AND(C92&gt;=5,B92&lt;3.25,D92&lt;1.5,G92&gt;=12.335,G92&lt;13.795),"virginica","shouldnthappen"))))))))))))))</f>
        <v>setosa</v>
      </c>
      <c r="X92" s="1" t="str">
        <f aca="false">IF(AND(C92&lt;2.5,A92&lt;5.55),"setosa",IF(AND(F92&lt;0.096,A92&gt;=5.55),"virginica",IF(AND(D92&lt;1.6,C92&gt;=2.5,A92&lt;5.55),"versicolor",IF(AND(D92&gt;=1.6,C92&gt;=2.5,A92&lt;5.55),"virginica",IF(AND(F92&gt;=0.156,C92&lt;4.75,F92&gt;=0.096,A92&gt;=5.55),"versicolor",IF(AND(D92&gt;=1.75,C92&gt;=4.75,F92&gt;=0.096,A92&gt;=5.55),"virginica",IF(AND(B92&lt;3.3,F92&lt;0.156,C92&lt;4.75,F92&gt;=0.096,A92&gt;=5.55),"versicolor",IF(AND(B92&gt;=3.3,F92&lt;0.156,C92&lt;4.75,F92&gt;=0.096,A92&gt;=5.55),"setosa",IF(AND(B92&lt;2.45,A92&lt;6.05,D92&lt;1.75,C92&gt;=4.75,F92&gt;=0.096,A92&gt;=5.55),"virginica",IF(AND(B92&gt;=2.45,A92&lt;6.05,D92&lt;1.75,C92&gt;=4.75,F92&gt;=0.096,A92&gt;=5.55),"versicolor",IF(AND(F92&lt;0.205,A92&gt;=6.05,D92&lt;1.75,C92&gt;=4.75,F92&gt;=0.096,A92&gt;=5.55),"versicolor",IF(AND(F92&gt;=0.205,A92&gt;=6.05,D92&lt;1.75,C92&gt;=4.75,F92&gt;=0.096,A92&gt;=5.55),"virginica","shouldnthappen"))))))))))))</f>
        <v>setosa</v>
      </c>
      <c r="Y92" s="1" t="str">
        <f aca="false">IF(AND(C92&lt;2.35,A92&lt;5.55),"setosa",IF(AND(C92&gt;=5.05,A92&gt;=5.55),"virginica",IF(AND(D92&lt;1.6,C92&gt;=2.35,A92&lt;5.55),"versicolor",IF(AND(D92&gt;=1.6,C92&gt;=2.35,A92&lt;5.55),"virginica",IF(AND(D92&gt;=1.75,C92&lt;5.05,A92&gt;=5.55),"virginica",IF(AND(B92&gt;=3.55,D92&lt;1.75,C92&lt;5.05,A92&gt;=5.55),"setosa",IF(AND(G92&lt;6.3,B92&lt;3.55,D92&lt;1.75,C92&lt;5.05,A92&gt;=5.55),"virginica",IF(AND(G92&gt;=6.3,B92&lt;3.55,D92&lt;1.75,C92&lt;5.05,A92&gt;=5.55),"versicolor","shouldnthappen"))))))))</f>
        <v>setosa</v>
      </c>
      <c r="Z92" s="1" t="str">
        <f aca="false">IF(AND(D92&lt;0.75),"setosa",IF(AND(B92&gt;=2.55,C92&lt;4.85,D92&gt;=0.75),"versicolor",IF(AND(D92&gt;=1.7,C92&gt;=4.85,D92&gt;=0.75),"virginica",IF(AND(D92&lt;1.6,B92&lt;2.55,C92&lt;4.85,D92&gt;=0.75),"versicolor",IF(AND(D92&gt;=1.6,B92&lt;2.55,C92&lt;4.85,D92&gt;=0.75),"virginica",IF(AND(B92&lt;2.65,D92&lt;1.7,C92&gt;=4.85,D92&gt;=0.75),"virginica",IF(AND(F92&lt;0.325,B92&gt;=2.65,D92&lt;1.7,C92&gt;=4.85,D92&gt;=0.75),"virginica",IF(AND(G92&lt;10.717,F92&gt;=0.325,B92&gt;=2.65,D92&lt;1.7,C92&gt;=4.85,D92&gt;=0.75),"versicolor",IF(AND(G92&gt;=10.717,F92&gt;=0.325,B92&gt;=2.65,D92&lt;1.7,C92&gt;=4.85,D92&gt;=0.75),"virginica","shouldnthappen")))))))))</f>
        <v>setosa</v>
      </c>
      <c r="AA92" s="1" t="str">
        <f aca="false">IF(AND(D92&lt;0.75),"setosa",IF(AND(D92&gt;=1.75,D92&gt;=0.75),"virginica",IF(AND(F92&gt;=0.455,D92&lt;1.75,D92&gt;=0.75),"versicolor",IF(AND(D92&lt;1.45,F92&lt;0.455,D92&lt;1.75,D92&gt;=0.75),"versicolor",IF(AND(F92&lt;0.247,D92&gt;=1.45,F92&lt;0.455,D92&lt;1.75,D92&gt;=0.75),"versicolor",IF(AND(F92&gt;=0.247,D92&gt;=1.45,F92&lt;0.455,D92&lt;1.75,D92&gt;=0.75),"virginica","shouldnthappen"))))))</f>
        <v>setosa</v>
      </c>
      <c r="AB92" s="1" t="str">
        <f aca="false">IF(AND(F92&gt;=0.221,B92&gt;=3.35),"setosa",IF(AND(A92&lt;5.3,F92&gt;=0.683,B92&lt;3.35),"setosa",IF(AND(A92&lt;6.45,F92&lt;0.221,B92&gt;=3.35),"setosa",IF(AND(A92&gt;=6.45,F92&lt;0.221,B92&gt;=3.35),"virginica",IF(AND(G92&lt;6.3,A92&lt;6.25,F92&lt;0.683,B92&lt;3.35),"virginica",IF(AND(G92&lt;13.795,A92&gt;=6.25,F92&lt;0.683,B92&lt;3.35),"virginica",IF(AND(D92&lt;1.65,A92&gt;=5.3,F92&gt;=0.683,B92&lt;3.35),"versicolor",IF(AND(D92&gt;=1.65,A92&gt;=5.3,F92&gt;=0.683,B92&lt;3.35),"virginica",IF(AND(D92&lt;0.6,G92&gt;=6.3,A92&lt;6.25,F92&lt;0.683,B92&lt;3.35),"setosa",IF(AND(D92&lt;1.7,G92&gt;=13.795,A92&gt;=6.25,F92&lt;0.683,B92&lt;3.35),"versicolor",IF(AND(D92&gt;=1.7,G92&gt;=13.795,A92&gt;=6.25,F92&lt;0.683,B92&lt;3.35),"virginica",IF(AND(C92&gt;=5.35,D92&gt;=0.6,G92&gt;=6.3,A92&lt;6.25,F92&lt;0.683,B92&lt;3.35),"virginica",IF(AND(D92&lt;1.75,C92&lt;5.35,D92&gt;=0.6,G92&gt;=6.3,A92&lt;6.25,F92&lt;0.683,B92&lt;3.35),"versicolor",IF(AND(D92&gt;=1.75,C92&lt;5.35,D92&gt;=0.6,G92&gt;=6.3,A92&lt;6.25,F92&lt;0.683,B92&lt;3.35),"virginica","shouldnthappen"))))))))))))))</f>
        <v>setosa</v>
      </c>
      <c r="AC92" s="1" t="str">
        <f aca="false">IF(AND(B92&gt;=3.3),"setosa",IF(AND(C92&lt;2.45,D92&lt;1.55,B92&lt;3.3),"setosa",IF(AND(F92&gt;=0.211,D92&gt;=1.55,B92&lt;3.3),"virginica",IF(AND(C92&lt;4.9,C92&gt;=2.45,D92&lt;1.55,B92&lt;3.3),"versicolor",IF(AND(C92&gt;=4.9,C92&gt;=2.45,D92&lt;1.55,B92&lt;3.3),"virginica",IF(AND(F92&lt;0.138,F92&lt;0.211,D92&gt;=1.55,B92&lt;3.3),"virginica",IF(AND(F92&gt;=0.138,F92&lt;0.211,D92&gt;=1.55,B92&lt;3.3),"versicolor","shouldnthappen")))))))</f>
        <v>setosa</v>
      </c>
      <c r="AD92" s="1" t="str">
        <f aca="false">IF(AND(D92&gt;=1.75),"virginica",IF(AND(D92&lt;0.75,D92&lt;1.75),"setosa",IF(AND(D92&lt;1.35,D92&gt;=0.75,D92&lt;1.75),"versicolor",IF(AND(B92&lt;2.6,C92&lt;4.85,D92&gt;=1.35,D92&gt;=0.75,D92&lt;1.75),"virginica",IF(AND(B92&gt;=2.6,C92&lt;4.85,D92&gt;=1.35,D92&gt;=0.75,D92&lt;1.75),"versicolor",IF(AND(A92&lt;6.4,C92&gt;=4.85,D92&gt;=1.35,D92&gt;=0.75,D92&lt;1.75),"virginica",IF(AND(A92&gt;=6.4,C92&gt;=4.85,D92&gt;=1.35,D92&gt;=0.75,D92&lt;1.75),"versicolor","shouldnthappen")))))))</f>
        <v>setosa</v>
      </c>
      <c r="AE92" s="1" t="str">
        <f aca="false">IF(AND(C92&lt;2.45),"setosa",IF(AND(F92&lt;0.07,C92&gt;=2.45),"virginica",IF(AND(A92&gt;=5,C92&lt;4.75,F92&gt;=0.07,C92&gt;=2.45),"versicolor",IF(AND(F92&lt;0.182,C92&gt;=4.75,F92&gt;=0.07,C92&gt;=2.45),"versicolor",IF(AND(B92&lt;2.45,A92&lt;5,C92&lt;4.75,F92&gt;=0.07,C92&gt;=2.45),"versicolor",IF(AND(B92&gt;=2.45,A92&lt;5,C92&lt;4.75,F92&gt;=0.07,C92&gt;=2.45),"virginica",IF(AND(F92&gt;=0.468,F92&gt;=0.182,C92&gt;=4.75,F92&gt;=0.07,C92&gt;=2.45),"virginica",IF(AND(A92&gt;=6.85,F92&lt;0.468,F92&gt;=0.182,C92&gt;=4.75,F92&gt;=0.07,C92&gt;=2.45),"virginica",IF(AND(B92&lt;2.6,A92&lt;6.85,F92&lt;0.468,F92&gt;=0.182,C92&gt;=4.75,F92&gt;=0.07,C92&gt;=2.45),"virginica",IF(AND(B92&gt;=2.6,A92&lt;6.85,F92&lt;0.468,F92&gt;=0.182,C92&gt;=4.75,F92&gt;=0.07,C92&gt;=2.45),"versicolor","shouldnthappen"))))))))))</f>
        <v>setosa</v>
      </c>
      <c r="AF92" s="1" t="str">
        <f aca="false">IF(AND(D92&lt;0.75,A92&lt;5.45),"setosa",IF(AND(D92&gt;=1.75,A92&gt;=5.45),"virginica",IF(AND(G92&lt;6.094,D92&gt;=0.75,A92&lt;5.45),"virginica",IF(AND(G92&gt;=6.094,D92&gt;=0.75,A92&lt;5.45),"versicolor",IF(AND(C92&lt;2.75,D92&lt;1.75,A92&gt;=5.45),"setosa",IF(AND(D92&lt;1.45,C92&gt;=2.75,D92&lt;1.75,A92&gt;=5.45),"versicolor",IF(AND(B92&lt;2.75,D92&gt;=1.45,C92&gt;=2.75,D92&lt;1.75,A92&gt;=5.45),"versicolor",IF(AND(C92&lt;5.05,B92&gt;=2.75,D92&gt;=1.45,C92&gt;=2.75,D92&lt;1.75,A92&gt;=5.45),"versicolor",IF(AND(C92&gt;=5.05,B92&gt;=2.75,D92&gt;=1.45,C92&gt;=2.75,D92&lt;1.75,A92&gt;=5.45),"virginica","shouldnthappen")))))))))</f>
        <v>setosa</v>
      </c>
      <c r="AG92" s="1" t="str">
        <f aca="false">IF(AND(D92&lt;0.65,G92&lt;8.868,A92&lt;5.3),"setosa",IF(AND(C92&lt;2.6,G92&gt;=8.868,A92&lt;5.3),"setosa",IF(AND(C92&gt;=2.6,G92&gt;=8.868,A92&lt;5.3),"versicolor",IF(AND(C92&gt;=4.95,D92&lt;1.55,A92&gt;=5.3),"virginica",IF(AND(G92&lt;13.795,D92&gt;=1.55,A92&gt;=5.3),"virginica",IF(AND(C92&lt;3.75,D92&gt;=0.65,G92&lt;8.868,A92&lt;5.3),"versicolor",IF(AND(C92&gt;=3.75,D92&gt;=0.65,G92&lt;8.868,A92&lt;5.3),"virginica",IF(AND(C92&lt;2.6,C92&lt;4.95,D92&lt;1.55,A92&gt;=5.3),"setosa",IF(AND(C92&gt;=2.6,C92&lt;4.95,D92&lt;1.55,A92&gt;=5.3),"versicolor",IF(AND(C92&lt;4.75,G92&gt;=13.795,D92&gt;=1.55,A92&gt;=5.3),"versicolor",IF(AND(C92&gt;=4.75,G92&gt;=13.795,D92&gt;=1.55,A92&gt;=5.3),"virginica","shouldnthappen")))))))))))</f>
        <v>setosa</v>
      </c>
      <c r="AH92" s="1" t="str">
        <f aca="false">IF(AND(D92&lt;0.75),"setosa",IF(AND(C92&lt;4.75,D92&gt;=0.75),"versicolor",IF(AND(G92&lt;13.757,C92&gt;=4.75,D92&gt;=0.75),"virginica",IF(AND(B92&lt;3.05,G92&gt;=13.757,C92&gt;=4.75,D92&gt;=0.75),"virginica",IF(AND(A92&lt;6.65,B92&gt;=3.05,G92&gt;=13.757,C92&gt;=4.75,D92&gt;=0.75),"virginica",IF(AND(A92&gt;=6.65,B92&gt;=3.05,G92&gt;=13.757,C92&gt;=4.75,D92&gt;=0.75),"versicolor","shouldnthappen"))))))</f>
        <v>setosa</v>
      </c>
      <c r="AI92" s="1" t="str">
        <f aca="false">IF(AND(D92&lt;0.7),"setosa",IF(AND(C92&lt;4.75,D92&gt;=0.7),"versicolor",IF(AND(A92&lt;6.6,F92&lt;0.482,C92&gt;=4.75,D92&gt;=0.7),"virginica",IF(AND(C92&gt;=4.95,F92&gt;=0.482,C92&gt;=4.75,D92&gt;=0.7),"virginica",IF(AND(D92&lt;1.9,A92&gt;=6.6,F92&lt;0.482,C92&gt;=4.75,D92&gt;=0.7),"versicolor",IF(AND(D92&gt;=1.9,A92&gt;=6.6,F92&lt;0.482,C92&gt;=4.75,D92&gt;=0.7),"virginica",IF(AND(F92&gt;=0.766,C92&lt;4.95,F92&gt;=0.482,C92&gt;=4.75,D92&gt;=0.7),"virginica",IF(AND(B92&lt;2.95,F92&lt;0.766,C92&lt;4.95,F92&gt;=0.482,C92&gt;=4.75,D92&gt;=0.7),"virginica",IF(AND(B92&gt;=2.95,F92&lt;0.766,C92&lt;4.95,F92&gt;=0.482,C92&gt;=4.75,D92&gt;=0.7),"versicolor","shouldnthappen")))))))))</f>
        <v>setosa</v>
      </c>
      <c r="AJ92" s="1" t="str">
        <f aca="false">IF(AND(C92&lt;2.45,C92&lt;4.75),"setosa",IF(AND(D92&gt;=1.65,C92&gt;=4.75),"virginica",IF(AND(A92&lt;4.95,C92&gt;=2.45,C92&lt;4.75),"virginica",IF(AND(A92&gt;=4.95,C92&gt;=2.45,C92&lt;4.75),"versicolor",IF(AND(B92&lt;2.95,D92&lt;1.65,C92&gt;=4.75),"virginica",IF(AND(B92&gt;=2.95,D92&lt;1.65,C92&gt;=4.75),"versicolor","shouldnthappen"))))))</f>
        <v>setosa</v>
      </c>
      <c r="AK92" s="1" t="str">
        <f aca="false">IF(AND(D92&lt;0.75,A92&lt;5.45),"setosa",IF(AND(B92&lt;2.45,D92&gt;=0.75,A92&lt;5.45),"versicolor",IF(AND(A92&gt;=5.55,C92&lt;4.75,A92&gt;=5.45),"versicolor",IF(AND(C92&gt;=5.15,C92&gt;=4.75,A92&gt;=5.45),"virginica",IF(AND(G92&lt;6.094,B92&gt;=2.45,D92&gt;=0.75,A92&lt;5.45),"virginica",IF(AND(G92&gt;=6.094,B92&gt;=2.45,D92&gt;=0.75,A92&lt;5.45),"versicolor",IF(AND(D92&lt;0.6,A92&lt;5.55,C92&lt;4.75,A92&gt;=5.45),"setosa",IF(AND(D92&gt;=0.6,A92&lt;5.55,C92&lt;4.75,A92&gt;=5.45),"versicolor",IF(AND(C92&lt;4.95,C92&lt;5.15,C92&gt;=4.75,A92&gt;=5.45),"virginica",IF(AND(G92&lt;12.627,C92&lt;5.05,C92&gt;=4.95,C92&lt;5.15,C92&gt;=4.75,A92&gt;=5.45),"virginica",IF(AND(G92&gt;=12.627,C92&lt;5.05,C92&gt;=4.95,C92&lt;5.15,C92&gt;=4.75,A92&gt;=5.45),"versicolor",IF(AND(D92&lt;1.7,C92&gt;=5.05,C92&gt;=4.95,C92&lt;5.15,C92&gt;=4.75,A92&gt;=5.45),"versicolor",IF(AND(D92&gt;=1.7,C92&gt;=5.05,C92&gt;=4.95,C92&lt;5.15,C92&gt;=4.75,A92&gt;=5.45),"virginica","shouldnthappen")))))))))))))</f>
        <v>setosa</v>
      </c>
      <c r="AL92" s="1" t="str">
        <f aca="false">IF(AND(B92&lt;2.45,B92&lt;3.15),"versicolor",IF(AND(D92&lt;0.95,G92&lt;15.141,B92&gt;=3.15),"setosa",IF(AND(G92&lt;15.429,G92&gt;=15.141,B92&gt;=3.15),"versicolor",IF(AND(G92&gt;=15.429,G92&gt;=15.141,B92&gt;=3.15),"virginica",IF(AND(C92&lt;2.3,C92&lt;4.75,B92&gt;=2.45,B92&lt;3.15),"setosa",IF(AND(G92&gt;=16.072,C92&gt;=4.75,B92&gt;=2.45,B92&lt;3.15),"versicolor",IF(AND(G92&lt;11.833,D92&gt;=0.95,G92&lt;15.141,B92&gt;=3.15),"virginica",IF(AND(A92&lt;5,C92&gt;=2.3,C92&lt;4.75,B92&gt;=2.45,B92&lt;3.15),"virginica",IF(AND(A92&gt;=5,C92&gt;=2.3,C92&lt;4.75,B92&gt;=2.45,B92&lt;3.15),"versicolor",IF(AND(G92&lt;14.342,G92&gt;=11.833,D92&gt;=0.95,G92&lt;15.141,B92&gt;=3.15),"versicolor",IF(AND(G92&gt;=14.342,G92&gt;=11.833,D92&gt;=0.95,G92&lt;15.141,B92&gt;=3.15),"virginica",IF(AND(G92&lt;13.757,F92&gt;=0.741,G92&lt;16.072,C92&gt;=4.75,B92&gt;=2.45,B92&lt;3.15),"virginica",IF(AND(F92&gt;=0.546,A92&lt;6.15,F92&lt;0.741,G92&lt;16.072,C92&gt;=4.75,B92&gt;=2.45,B92&lt;3.15),"virginica",IF(AND(D92&gt;=1.75,A92&gt;=6.15,F92&lt;0.741,G92&lt;16.072,C92&gt;=4.75,B92&gt;=2.45,B92&lt;3.15),"virginica",IF(AND(C92&lt;4.85,G92&gt;=13.757,F92&gt;=0.741,G92&lt;16.072,C92&gt;=4.75,B92&gt;=2.45,B92&lt;3.15),"virginica",IF(AND(C92&gt;=4.85,G92&gt;=13.757,F92&gt;=0.741,G92&lt;16.072,C92&gt;=4.75,B92&gt;=2.45,B92&lt;3.15),"versicolor",IF(AND(F92&lt;0.331,F92&lt;0.546,A92&lt;6.15,F92&lt;0.741,G92&lt;16.072,C92&gt;=4.75,B92&gt;=2.45,B92&lt;3.15),"virginica",IF(AND(F92&gt;=0.331,F92&lt;0.546,A92&lt;6.15,F92&lt;0.741,G92&lt;16.072,C92&gt;=4.75,B92&gt;=2.45,B92&lt;3.15),"versicolor",IF(AND(G92&lt;10.661,D92&lt;1.75,A92&gt;=6.15,F92&lt;0.741,G92&lt;16.072,C92&gt;=4.75,B92&gt;=2.45,B92&lt;3.15),"virginica",IF(AND(G92&gt;=10.661,D92&lt;1.75,A92&gt;=6.15,F92&lt;0.741,G92&lt;16.072,C92&gt;=4.75,B92&gt;=2.45,B92&lt;3.15),"versicolor","shouldnthappen"))))))))))))))))))))</f>
        <v>setosa</v>
      </c>
      <c r="AM92" s="1" t="str">
        <f aca="false">IF(AND(D92&lt;1.35,F92&gt;=0.917),"setosa",IF(AND(D92&gt;=1.35,F92&gt;=0.917),"virginica",IF(AND(D92&lt;0.75,D92&lt;1.55,F92&lt;0.917),"setosa",IF(AND(C92&gt;=4.8,D92&gt;=1.55,F92&lt;0.917),"virginica",IF(AND(A92&lt;5.95,D92&gt;=0.75,D92&lt;1.55,F92&lt;0.917),"versicolor",IF(AND(F92&lt;0.473,C92&lt;4.8,D92&gt;=1.55,F92&lt;0.917),"virginica",IF(AND(F92&gt;=0.473,C92&lt;4.8,D92&gt;=1.55,F92&lt;0.917),"versicolor",IF(AND(C92&lt;4.95,A92&gt;=5.95,D92&gt;=0.75,D92&lt;1.55,F92&lt;0.917),"versicolor",IF(AND(C92&gt;=4.95,A92&gt;=5.95,D92&gt;=0.75,D92&lt;1.55,F92&lt;0.917),"virginica","shouldnthappen")))))))))</f>
        <v>setosa</v>
      </c>
      <c r="AN92" s="1" t="str">
        <f aca="false">IF(AND(D92&lt;0.75,A92&lt;5.45),"setosa",IF(AND(D92&lt;1.55,D92&gt;=0.75,A92&lt;5.45),"versicolor",IF(AND(D92&gt;=1.55,D92&gt;=0.75,A92&lt;5.45),"virginica",IF(AND(A92&gt;=5.75,C92&lt;4.75,A92&gt;=5.45),"versicolor",IF(AND(F92&lt;0.361,C92&gt;=4.75,A92&gt;=5.45),"virginica",IF(AND(C92&lt;2.6,A92&lt;5.75,C92&lt;4.75,A92&gt;=5.45),"setosa",IF(AND(C92&gt;=2.6,A92&lt;5.75,C92&lt;4.75,A92&gt;=5.45),"versicolor",IF(AND(D92&gt;=1.7,F92&gt;=0.361,C92&gt;=4.75,A92&gt;=5.45),"virginica",IF(AND(B92&lt;2.65,D92&lt;1.7,F92&gt;=0.361,C92&gt;=4.75,A92&gt;=5.45),"virginica",IF(AND(A92&lt;7.05,B92&gt;=2.65,D92&lt;1.7,F92&gt;=0.361,C92&gt;=4.75,A92&gt;=5.45),"versicolor",IF(AND(A92&gt;=7.05,B92&gt;=2.65,D92&lt;1.7,F92&gt;=0.361,C92&gt;=4.75,A92&gt;=5.45),"virginica","shouldnthappen")))))))))))</f>
        <v>setosa</v>
      </c>
      <c r="AO92" s="1" t="str">
        <f aca="false">IF(AND(D92&lt;0.7),"setosa",IF(AND(A92&lt;4.95,C92&lt;4.85,D92&gt;=0.7),"virginica",IF(AND(A92&gt;=4.95,C92&lt;4.85,D92&gt;=0.7),"versicolor",IF(AND(D92&gt;=1.7,C92&gt;=4.85,D92&gt;=0.7),"virginica",IF(AND(F92&lt;0.325,D92&lt;1.7,C92&gt;=4.85,D92&gt;=0.7),"virginica",IF(AND(D92&lt;1.55,F92&gt;=0.325,D92&lt;1.7,C92&gt;=4.85,D92&gt;=0.7),"virginica",IF(AND(D92&gt;=1.55,F92&gt;=0.325,D92&lt;1.7,C92&gt;=4.85,D92&gt;=0.7),"versicolor","shouldnthappen")))))))</f>
        <v>setosa</v>
      </c>
      <c r="AP92" s="1" t="str">
        <f aca="false">IF(AND(D92&lt;0.75),"setosa",IF(AND(C92&lt;4.85,D92&gt;=0.75),"versicolor",IF(AND(G92&gt;=8.277,C92&gt;=4.85,D92&gt;=0.75),"virginica",IF(AND(F92&gt;=0.633,G92&lt;8.277,C92&gt;=4.85,D92&gt;=0.75),"virginica",IF(AND(G92&lt;7.61,F92&lt;0.633,G92&lt;8.277,C92&gt;=4.85,D92&gt;=0.75),"virginica",IF(AND(G92&gt;=7.61,F92&lt;0.633,G92&lt;8.277,C92&gt;=4.85,D92&gt;=0.75),"versicolor","shouldnthappen"))))))</f>
        <v>setosa</v>
      </c>
      <c r="AQ92" s="1" t="str">
        <f aca="false">IF(AND(C92&lt;2.65,A92&gt;=5.45,C92&lt;4.75),"setosa",IF(AND(C92&gt;=2.65,A92&gt;=5.45,C92&lt;4.75),"versicolor",IF(AND(B92&lt;2.9,C92&lt;4.85,C92&gt;=4.75),"versicolor",IF(AND(B92&gt;=2.9,C92&lt;4.85,C92&gt;=4.75),"virginica",IF(AND(D92&lt;1.7,C92&gt;=4.85,C92&gt;=4.75),"versicolor",IF(AND(D92&gt;=1.7,C92&gt;=4.85,C92&gt;=4.75),"virginica",IF(AND(C92&lt;2.45,G92&lt;14.126,A92&lt;5.45,C92&lt;4.75),"setosa",IF(AND(C92&gt;=2.45,G92&lt;14.126,A92&lt;5.45,C92&lt;4.75),"versicolor",IF(AND(C92&lt;2.4,G92&gt;=14.126,A92&lt;5.45,C92&lt;4.75),"setosa",IF(AND(C92&gt;=2.4,G92&gt;=14.126,A92&lt;5.45,C92&lt;4.75),"versicolor","shouldnthappen"))))))))))</f>
        <v>setosa</v>
      </c>
      <c r="AR92" s="1" t="str">
        <f aca="false">IF(AND(C92&lt;2.45,C92&lt;4.85),"setosa",IF(AND(C92&gt;=5.15,C92&gt;=4.85),"virginica",IF(AND(A92&gt;=4.95,C92&gt;=2.45,C92&lt;4.85),"versicolor",IF(AND(D92&lt;1.35,A92&lt;4.95,C92&gt;=2.45,C92&lt;4.85),"versicolor",IF(AND(D92&gt;=1.35,A92&lt;4.95,C92&gt;=2.45,C92&lt;4.85),"virginica",IF(AND(F92&lt;0.35,G92&lt;12.751,C92&lt;5.15,C92&gt;=4.85),"virginica",IF(AND(A92&lt;6.5,G92&gt;=12.751,C92&lt;5.15,C92&gt;=4.85),"virginica",IF(AND(A92&gt;=6.5,G92&gt;=12.751,C92&lt;5.15,C92&gt;=4.85),"versicolor",IF(AND(B92&gt;=2.75,F92&gt;=0.35,G92&lt;12.751,C92&lt;5.15,C92&gt;=4.85),"virginica",IF(AND(C92&lt;5.05,B92&lt;2.75,F92&gt;=0.35,G92&lt;12.751,C92&lt;5.15,C92&gt;=4.85),"virginica",IF(AND(C92&gt;=5.05,B92&lt;2.75,F92&gt;=0.35,G92&lt;12.751,C92&lt;5.15,C92&gt;=4.85),"versicolor","shouldnthappen")))))))))))</f>
        <v>setosa</v>
      </c>
      <c r="AS92" s="1" t="str">
        <f aca="false">IF(AND(F92&gt;=0.9,B92&lt;3.05),"virginica",IF(AND(A92&lt;5.9,B92&gt;=3.05),"setosa",IF(AND(D92&lt;1.65,A92&gt;=5.9,B92&gt;=3.05),"versicolor",IF(AND(D92&gt;=1.65,A92&gt;=5.9,B92&gt;=3.05),"virginica",IF(AND(D92&gt;=1.75,C92&gt;=4.85,F92&lt;0.9,B92&lt;3.05),"virginica",IF(AND(C92&lt;2.2,B92&lt;2.95,C92&lt;4.85,F92&lt;0.9,B92&lt;3.05),"setosa",IF(AND(C92&gt;=2.2,B92&lt;2.95,C92&lt;4.85,F92&lt;0.9,B92&lt;3.05),"versicolor",IF(AND(C92&lt;2.8,B92&gt;=2.95,C92&lt;4.85,F92&lt;0.9,B92&lt;3.05),"setosa",IF(AND(C92&gt;=2.8,B92&gt;=2.95,C92&lt;4.85,F92&lt;0.9,B92&lt;3.05),"versicolor",IF(AND(G92&lt;13.879,D92&lt;1.75,C92&gt;=4.85,F92&lt;0.9,B92&lt;3.05),"virginica",IF(AND(G92&gt;=13.879,D92&lt;1.75,C92&gt;=4.85,F92&lt;0.9,B92&lt;3.05),"versicolor","shouldnthappen")))))))))))</f>
        <v>setosa</v>
      </c>
      <c r="AT92" s="1" t="str">
        <f aca="false">IF(AND(D92&lt;0.75),"setosa",IF(AND(D92&gt;=1.75,D92&gt;=0.75),"virginica",IF(AND(D92&lt;1.45,G92&lt;7.37,D92&lt;1.75,D92&gt;=0.75),"versicolor",IF(AND(D92&gt;=1.45,G92&lt;7.37,D92&lt;1.75,D92&gt;=0.75),"virginica",IF(AND(C92&lt;5.45,G92&gt;=7.37,D92&lt;1.75,D92&gt;=0.75),"versicolor",IF(AND(C92&gt;=5.45,G92&gt;=7.37,D92&lt;1.75,D92&gt;=0.75),"virginica","shouldnthappen"))))))</f>
        <v>setosa</v>
      </c>
      <c r="AU92" s="1" t="str">
        <f aca="false">IF(AND(D92&lt;0.7),"setosa",IF(AND(D92&gt;=1.7,A92&gt;=6.15,D92&gt;=0.7),"virginica",IF(AND(B92&gt;=2.55,C92&lt;4.75,A92&lt;6.15,D92&gt;=0.7),"versicolor",IF(AND(D92&gt;=1.7,C92&gt;=4.75,A92&lt;6.15,D92&gt;=0.7),"virginica",IF(AND(C92&lt;5.25,D92&lt;1.7,A92&gt;=6.15,D92&gt;=0.7),"versicolor",IF(AND(C92&gt;=5.25,D92&lt;1.7,A92&gt;=6.15,D92&gt;=0.7),"virginica",IF(AND(C92&lt;4.25,B92&lt;2.55,C92&lt;4.75,A92&lt;6.15,D92&gt;=0.7),"versicolor",IF(AND(C92&gt;=4.25,B92&lt;2.55,C92&lt;4.75,A92&lt;6.15,D92&gt;=0.7),"virginica",IF(AND(B92&lt;2.65,D92&lt;1.7,C92&gt;=4.75,A92&lt;6.15,D92&gt;=0.7),"virginica",IF(AND(B92&gt;=2.65,D92&lt;1.7,C92&gt;=4.75,A92&lt;6.15,D92&gt;=0.7),"versicolor","shouldnthappen"))))))))))</f>
        <v>setosa</v>
      </c>
      <c r="AV92" s="1" t="str">
        <f aca="false">IF(AND(D92&lt;0.75),"setosa",IF(AND(F92&gt;=0.899,D92&gt;=0.75),"virginica",IF(AND(D92&lt;1.65,A92&lt;6.05,F92&lt;0.899,D92&gt;=0.75),"versicolor",IF(AND(D92&gt;=1.65,A92&lt;6.05,F92&lt;0.899,D92&gt;=0.75),"virginica",IF(AND(C92&gt;=5.05,A92&gt;=6.05,F92&lt;0.899,D92&gt;=0.75),"virginica",IF(AND(G92&gt;=13.757,C92&lt;5.05,A92&gt;=6.05,F92&lt;0.899,D92&gt;=0.75),"versicolor",IF(AND(D92&lt;1.6,G92&lt;13.757,C92&lt;5.05,A92&gt;=6.05,F92&lt;0.899,D92&gt;=0.75),"versicolor",IF(AND(D92&gt;=1.6,G92&lt;13.757,C92&lt;5.05,A92&gt;=6.05,F92&lt;0.899,D92&gt;=0.75),"virginica","shouldnthappen"))))))))</f>
        <v>setosa</v>
      </c>
      <c r="AW92" s="1" t="str">
        <f aca="false">IF(AND(F92&lt;0.117,A92&gt;=5.55),"virginica",IF(AND(A92&gt;=5.2,G92&lt;6.086,A92&lt;5.55),"versicolor",IF(AND(D92&lt;0.7,G92&gt;=6.086,A92&lt;5.55),"setosa",IF(AND(D92&gt;=0.7,G92&gt;=6.086,A92&lt;5.55),"versicolor",IF(AND(A92&lt;4.75,A92&lt;5.2,G92&lt;6.086,A92&lt;5.55),"setosa",IF(AND(A92&gt;=4.75,A92&lt;5.2,G92&lt;6.086,A92&lt;5.55),"virginica",IF(AND(D92&gt;=1.65,C92&lt;4.95,F92&gt;=0.117,A92&gt;=5.55),"virginica",IF(AND(D92&gt;=1.75,C92&gt;=4.95,F92&gt;=0.117,A92&gt;=5.55),"virginica",IF(AND(C92&lt;2.6,D92&lt;1.65,C92&lt;4.95,F92&gt;=0.117,A92&gt;=5.55),"setosa",IF(AND(C92&gt;=2.6,D92&lt;1.65,C92&lt;4.95,F92&gt;=0.117,A92&gt;=5.55),"versicolor",IF(AND(D92&lt;1.55,D92&lt;1.75,C92&gt;=4.95,F92&gt;=0.117,A92&gt;=5.55),"virginica",IF(AND(A92&lt;6.95,D92&gt;=1.55,D92&lt;1.75,C92&gt;=4.95,F92&gt;=0.117,A92&gt;=5.55),"versicolor",IF(AND(A92&gt;=6.95,D92&gt;=1.55,D92&lt;1.75,C92&gt;=4.95,F92&gt;=0.117,A92&gt;=5.55),"virginica","shouldnthappen")))))))))))))</f>
        <v>setosa</v>
      </c>
      <c r="AX92" s="1" t="str">
        <f aca="false">IF(AND(D92&lt;0.75),"setosa",IF(AND(F92&lt;0.138,D92&gt;=0.75),"virginica",IF(AND(C92&lt;4.45,A92&lt;6.15,F92&gt;=0.138,D92&gt;=0.75),"versicolor",IF(AND(C92&gt;=5.05,A92&gt;=6.15,F92&gt;=0.138,D92&gt;=0.75),"virginica",IF(AND(B92&lt;2.65,C92&gt;=4.45,A92&lt;6.15,F92&gt;=0.138,D92&gt;=0.75),"virginica",IF(AND(A92&gt;=6.35,C92&lt;5.05,A92&gt;=6.15,F92&gt;=0.138,D92&gt;=0.75),"versicolor",IF(AND(A92&lt;5.65,B92&gt;=2.65,C92&gt;=4.45,A92&lt;6.15,F92&gt;=0.138,D92&gt;=0.75),"virginica",IF(AND(D92&lt;1.75,A92&lt;6.35,C92&lt;5.05,A92&gt;=6.15,F92&gt;=0.138,D92&gt;=0.75),"versicolor",IF(AND(D92&gt;=1.75,A92&lt;6.35,C92&lt;5.05,A92&gt;=6.15,F92&gt;=0.138,D92&gt;=0.75),"virginica",IF(AND(D92&lt;1.7,A92&gt;=5.65,B92&gt;=2.65,C92&gt;=4.45,A92&lt;6.15,F92&gt;=0.138,D92&gt;=0.75),"versicolor",IF(AND(D92&gt;=1.7,A92&gt;=5.65,B92&gt;=2.65,C92&gt;=4.45,A92&lt;6.15,F92&gt;=0.138,D92&gt;=0.75),"virginica","shouldnthappen")))))))))))</f>
        <v>setosa</v>
      </c>
      <c r="AY92" s="1" t="str">
        <f aca="false">IF(AND(D92&lt;0.75,A92&lt;5.55),"setosa",IF(AND(A92&lt;4.95,D92&gt;=0.75,A92&lt;5.55),"virginica",IF(AND(A92&gt;=4.95,D92&gt;=0.75,A92&lt;5.55),"versicolor",IF(AND(C92&lt;2.6,C92&lt;4.85,A92&gt;=5.55),"setosa",IF(AND(C92&gt;=2.6,C92&lt;4.85,A92&gt;=5.55),"versicolor",IF(AND(D92&gt;=1.75,C92&gt;=4.85,A92&gt;=5.55),"virginica",IF(AND(F92&lt;0.405,D92&lt;1.75,C92&gt;=4.85,A92&gt;=5.55),"versicolor",IF(AND(B92&lt;3.05,F92&gt;=0.405,D92&lt;1.75,C92&gt;=4.85,A92&gt;=5.55),"virginica",IF(AND(B92&gt;=3.05,F92&gt;=0.405,D92&lt;1.75,C92&gt;=4.85,A92&gt;=5.55),"versicolor","shouldnthappen")))))))))</f>
        <v>setosa</v>
      </c>
      <c r="AZ92" s="1" t="str">
        <f aca="false">IF(AND(D92&lt;0.75),"setosa",IF(AND(F92&lt;0.9,C92&lt;4.95,D92&gt;=0.75),"versicolor",IF(AND(F92&gt;=0.9,C92&lt;4.95,D92&gt;=0.75),"virginica",IF(AND(D92&gt;=1.7,C92&gt;=4.95,D92&gt;=0.75),"virginica",IF(AND(F92&lt;0.405,D92&lt;1.7,C92&gt;=4.95,D92&gt;=0.75),"versicolor",IF(AND(F92&gt;=0.405,D92&lt;1.7,C92&gt;=4.95,D92&gt;=0.75),"virginica","shouldnthappen"))))))</f>
        <v>setosa</v>
      </c>
      <c r="BA92" s="1" t="str">
        <f aca="false">IF(AND(D92&lt;0.75),"setosa",IF(AND(D92&gt;=1.7,C92&gt;=5.05,D92&gt;=0.75),"virginica",IF(AND(D92&lt;1.45,D92&lt;1.6,C92&lt;5.05,D92&gt;=0.75),"versicolor",IF(AND(A92&lt;5.8,D92&gt;=1.6,C92&lt;5.05,D92&gt;=0.75),"virginica",IF(AND(A92&gt;=5.8,D92&gt;=1.6,C92&lt;5.05,D92&gt;=0.75),"versicolor",IF(AND(F92&lt;0.417,D92&lt;1.7,C92&gt;=5.05,D92&gt;=0.75),"versicolor",IF(AND(F92&gt;=0.417,D92&lt;1.7,C92&gt;=5.05,D92&gt;=0.75),"virginica",IF(AND(A92&lt;5.95,D92&gt;=1.45,D92&lt;1.6,C92&lt;5.05,D92&gt;=0.75),"versicolor",IF(AND(G92&lt;10.618,A92&gt;=5.95,D92&gt;=1.45,D92&lt;1.6,C92&lt;5.05,D92&gt;=0.75),"virginica",IF(AND(G92&gt;=10.618,A92&gt;=5.95,D92&gt;=1.45,D92&lt;1.6,C92&lt;5.05,D92&gt;=0.75),"versicolor","shouldnthappen"))))))))))</f>
        <v>setosa</v>
      </c>
      <c r="BB92" s="1" t="str">
        <f aca="false">IF(AND(C92&lt;2.6),"setosa",IF(AND(D92&gt;=1.75,C92&gt;=2.6),"virginica",IF(AND(C92&gt;=5.45,D92&lt;1.75,C92&gt;=2.6),"virginica",IF(AND(F92&gt;=0.259,C92&lt;5.45,D92&lt;1.75,C92&gt;=2.6),"versicolor",IF(AND(C92&lt;5.05,F92&lt;0.259,C92&lt;5.45,D92&lt;1.75,C92&gt;=2.6),"versicolor",IF(AND(C92&gt;=5.05,F92&lt;0.259,C92&lt;5.45,D92&lt;1.75,C92&gt;=2.6),"virginica","shouldnthappen"))))))</f>
        <v>setosa</v>
      </c>
      <c r="BC92" s="1" t="str">
        <f aca="false">IF(AND(A92&lt;4.95,B92&lt;2.7,A92&lt;5.55),"virginica",IF(AND(A92&gt;=4.95,B92&lt;2.7,A92&lt;5.55),"versicolor",IF(AND(C92&lt;3.2,B92&gt;=2.7,A92&lt;5.55),"setosa",IF(AND(C92&gt;=3.2,B92&gt;=2.7,A92&lt;5.55),"versicolor",IF(AND(F92&gt;=0.85,A92&lt;6.15,A92&gt;=5.55),"virginica",IF(AND(D92&lt;1.45,A92&gt;=6.15,A92&gt;=5.55),"versicolor",IF(AND(C92&lt;4.8,F92&lt;0.85,A92&lt;6.15,A92&gt;=5.55),"versicolor",IF(AND(D92&gt;=1.7,D92&gt;=1.45,A92&gt;=6.15,A92&gt;=5.55),"virginica",IF(AND(G92&lt;9.333,C92&gt;=4.8,F92&lt;0.85,A92&lt;6.15,A92&gt;=5.55),"versicolor",IF(AND(G92&gt;=9.333,C92&gt;=4.8,F92&lt;0.85,A92&lt;6.15,A92&gt;=5.55),"virginica",IF(AND(C92&lt;4.9,D92&lt;1.7,D92&gt;=1.45,A92&gt;=6.15,A92&gt;=5.55),"versicolor",IF(AND(C92&gt;=4.9,D92&lt;1.7,D92&gt;=1.45,A92&gt;=6.15,A92&gt;=5.55),"virginica","shouldnthappen"))))))))))))</f>
        <v>setosa</v>
      </c>
      <c r="BD92" s="1" t="str">
        <f aca="false">IF(AND(C92&lt;2.35),"setosa",IF(AND(C92&lt;4.75,B92&lt;2.55,C92&gt;=2.35),"versicolor",IF(AND(C92&gt;=4.75,B92&lt;2.55,C92&gt;=2.35),"virginica",IF(AND(C92&lt;4.75,B92&gt;=2.55,C92&gt;=2.35),"versicolor",IF(AND(D92&gt;=1.75,C92&gt;=4.75,B92&gt;=2.55,C92&gt;=2.35),"virginica",IF(AND(A92&gt;=6.5,D92&lt;1.75,C92&gt;=4.75,B92&gt;=2.55,C92&gt;=2.35),"versicolor",IF(AND(A92&lt;6.05,A92&lt;6.5,D92&lt;1.75,C92&gt;=4.75,B92&gt;=2.55,C92&gt;=2.35),"versicolor",IF(AND(A92&gt;=6.05,A92&lt;6.5,D92&lt;1.75,C92&gt;=4.75,B92&gt;=2.55,C92&gt;=2.35),"virginica","shouldnthappen"))))))))</f>
        <v>setosa</v>
      </c>
      <c r="BE92" s="1" t="str">
        <f aca="false">IF(AND(C92&lt;2.5),"setosa",IF(AND(D92&lt;1.65,C92&lt;4.75,C92&gt;=2.5),"versicolor",IF(AND(D92&gt;=1.65,C92&lt;4.75,C92&gt;=2.5),"virginica",IF(AND(D92&gt;=1.75,C92&gt;=4.75,C92&gt;=2.5),"virginica",IF(AND(C92&lt;4.95,D92&lt;1.75,C92&gt;=4.75,C92&gt;=2.5),"versicolor",IF(AND(A92&lt;6.5,C92&gt;=4.95,D92&lt;1.75,C92&gt;=4.75,C92&gt;=2.5),"virginica",IF(AND(A92&gt;=6.5,C92&gt;=4.95,D92&lt;1.75,C92&gt;=4.75,C92&gt;=2.5),"versicolor","shouldnthappen")))))))</f>
        <v>setosa</v>
      </c>
      <c r="BF92" s="1" t="str">
        <f aca="false">IF(AND(G92&gt;=15.244),"virginica",IF(AND(C92&lt;3.2,B92&gt;=3.15,G92&lt;15.244),"setosa",IF(AND(A92&gt;=4.95,C92&lt;4.7,B92&lt;3.15,G92&lt;15.244),"versicolor",IF(AND(C92&gt;=5.15,C92&gt;=4.7,B92&lt;3.15,G92&lt;15.244),"virginica",IF(AND(A92&gt;=6.45,C92&gt;=3.2,B92&gt;=3.15,G92&lt;15.244),"virginica",IF(AND(D92&lt;0.95,A92&lt;4.95,C92&lt;4.7,B92&lt;3.15,G92&lt;15.244),"setosa",IF(AND(D92&gt;=0.95,A92&lt;4.95,C92&lt;4.7,B92&lt;3.15,G92&lt;15.244),"virginica",IF(AND(F92&lt;0.816,A92&lt;6.45,C92&gt;=3.2,B92&gt;=3.15,G92&lt;15.244),"virginica",IF(AND(F92&gt;=0.816,A92&lt;6.45,C92&gt;=3.2,B92&gt;=3.15,G92&lt;15.244),"versicolor",IF(AND(A92&gt;=6.5,B92&lt;3.05,C92&lt;5.15,C92&gt;=4.7,B92&lt;3.15,G92&lt;15.244),"versicolor",IF(AND(G92&lt;11.093,B92&gt;=3.05,C92&lt;5.15,C92&gt;=4.7,B92&lt;3.15,G92&lt;15.244),"virginica",IF(AND(G92&gt;=11.093,B92&gt;=3.05,C92&lt;5.15,C92&gt;=4.7,B92&lt;3.15,G92&lt;15.244),"versicolor",IF(AND(D92&gt;=1.7,A92&lt;6.5,B92&lt;3.05,C92&lt;5.15,C92&gt;=4.7,B92&lt;3.15,G92&lt;15.244),"virginica",IF(AND(G92&lt;7.498,D92&lt;1.7,A92&lt;6.5,B92&lt;3.05,C92&lt;5.15,C92&gt;=4.7,B92&lt;3.15,G92&lt;15.244),"virginica",IF(AND(G92&gt;=7.498,D92&lt;1.7,A92&lt;6.5,B92&lt;3.05,C92&lt;5.15,C92&gt;=4.7,B92&lt;3.15,G92&lt;15.244),"versicolor","shouldnthappen")))))))))))))))</f>
        <v>setosa</v>
      </c>
      <c r="BG92" s="1" t="str">
        <f aca="false">IF(AND(B92&gt;=3.35,C92&lt;4.85),"setosa",IF(AND(D92&gt;=1.75,C92&gt;=4.85),"virginica",IF(AND(D92&lt;0.75,B92&lt;3.35,C92&lt;4.85),"setosa",IF(AND(G92&gt;=13.879,D92&lt;1.75,C92&gt;=4.85),"versicolor",IF(AND(F92&gt;=0.9,D92&gt;=0.75,B92&lt;3.35,C92&lt;4.85),"virginica",IF(AND(F92&gt;=0.405,G92&lt;13.879,D92&lt;1.75,C92&gt;=4.85),"virginica",IF(AND(B92&gt;=2.55,F92&lt;0.9,D92&gt;=0.75,B92&lt;3.35,C92&lt;4.85),"versicolor",IF(AND(G92&lt;7.498,F92&lt;0.405,G92&lt;13.879,D92&lt;1.75,C92&gt;=4.85),"virginica",IF(AND(G92&gt;=7.498,F92&lt;0.405,G92&lt;13.879,D92&lt;1.75,C92&gt;=4.85),"versicolor",IF(AND(G92&lt;5.656,B92&lt;2.55,F92&lt;0.9,D92&gt;=0.75,B92&lt;3.35,C92&lt;4.85),"virginica",IF(AND(G92&gt;=5.656,B92&lt;2.55,F92&lt;0.9,D92&gt;=0.75,B92&lt;3.35,C92&lt;4.85),"versicolor","shouldnthappen")))))))))))</f>
        <v>setosa</v>
      </c>
      <c r="BH92" s="1" t="str">
        <f aca="false">IF(AND(D92&lt;0.7),"setosa",IF(AND(D92&gt;=1.65,A92&lt;6.65,D92&gt;=0.7),"virginica",IF(AND(D92&lt;1.55,A92&gt;=6.65,D92&gt;=0.7),"versicolor",IF(AND(D92&gt;=1.55,A92&gt;=6.65,D92&gt;=0.7),"virginica",IF(AND(F92&gt;=0.529,D92&lt;1.65,A92&lt;6.65,D92&gt;=0.7),"versicolor",IF(AND(C92&gt;=5.35,F92&lt;0.529,D92&lt;1.65,A92&lt;6.65,D92&gt;=0.7),"virginica",IF(AND(G92&gt;=7.411,C92&lt;5.35,F92&lt;0.529,D92&lt;1.65,A92&lt;6.65,D92&gt;=0.7),"versicolor",IF(AND(G92&lt;6.927,G92&lt;7.411,C92&lt;5.35,F92&lt;0.529,D92&lt;1.65,A92&lt;6.65,D92&gt;=0.7),"versicolor",IF(AND(G92&gt;=6.927,G92&lt;7.411,C92&lt;5.35,F92&lt;0.529,D92&lt;1.65,A92&lt;6.65,D92&gt;=0.7),"virginica","shouldnthappen")))))))))</f>
        <v>setosa</v>
      </c>
      <c r="BI92" s="1" t="str">
        <f aca="false">IF(AND(D92&gt;=1.7),"virginica",IF(AND(D92&lt;0.7,D92&lt;1.7),"setosa",IF(AND(D92&lt;1.45,G92&lt;7.37,D92&gt;=0.7,D92&lt;1.7),"versicolor",IF(AND(D92&gt;=1.45,G92&lt;7.37,D92&gt;=0.7,D92&lt;1.7),"virginica",IF(AND(B92&gt;=2.65,G92&gt;=7.37,D92&gt;=0.7,D92&lt;1.7),"versicolor",IF(AND(C92&lt;5.05,B92&lt;2.65,G92&gt;=7.37,D92&gt;=0.7,D92&lt;1.7),"versicolor",IF(AND(C92&gt;=5.05,B92&lt;2.65,G92&gt;=7.37,D92&gt;=0.7,D92&lt;1.7),"virginica","shouldnthappen")))))))</f>
        <v>setosa</v>
      </c>
    </row>
    <row r="93" customFormat="false" ht="13.8" hidden="false" customHeight="false" outlineLevel="0" collapsed="false">
      <c r="A93" s="1" t="n">
        <v>5.1</v>
      </c>
      <c r="B93" s="1" t="n">
        <v>3.7</v>
      </c>
      <c r="C93" s="1" t="n">
        <v>1.5</v>
      </c>
      <c r="D93" s="1" t="n">
        <v>0.4</v>
      </c>
      <c r="E93" s="1" t="s">
        <v>94</v>
      </c>
      <c r="F93" s="1" t="n">
        <v>0.191922602709383</v>
      </c>
      <c r="G93" s="1" t="n">
        <v>9.38723743651062</v>
      </c>
      <c r="H93" s="11" t="str">
        <f aca="false">E93</f>
        <v>setosa</v>
      </c>
      <c r="I93" s="1" t="str">
        <f aca="false">INDEX(L93:BI93, MODE(MATCH(L93:BI93, L93:BI93, 0 )))</f>
        <v>setosa</v>
      </c>
      <c r="J93" s="12" t="n">
        <f aca="false">COUNTIF(L93:BI93, H93) / COUNTA(L93:BI93)</f>
        <v>1</v>
      </c>
      <c r="K93" s="13" t="n">
        <f aca="false">I93=H93</f>
        <v>1</v>
      </c>
      <c r="L93" s="1" t="str">
        <f aca="false">IF(AND(C93&lt;3.65,B93&gt;=3.35),"setosa",IF(AND(C93&gt;=3.65,B93&gt;=3.35),"virginica",IF(AND(C93&lt;2.35,C93&lt;4.85,B93&lt;3.35),"setosa",IF(AND(F93&gt;=0.899,C93&gt;=2.35,C93&lt;4.85,B93&lt;3.35),"virginica",IF(AND(G93&gt;=8.268,B93&lt;2.75,C93&gt;=4.85,B93&lt;3.35),"virginica",IF(AND(D93&lt;1.55,B93&gt;=2.75,C93&gt;=4.85,B93&lt;3.35),"versicolor",IF(AND(D93&gt;=1.55,B93&gt;=2.75,C93&gt;=4.85,B93&lt;3.35),"virginica",IF(AND(G93&lt;6.537,F93&lt;0.899,C93&gt;=2.35,C93&lt;4.85,B93&lt;3.35),"virginica",IF(AND(G93&gt;=6.537,F93&lt;0.899,C93&gt;=2.35,C93&lt;4.85,B93&lt;3.35),"versicolor",IF(AND(G93&lt;6.878,G93&lt;8.268,B93&lt;2.75,C93&gt;=4.85,B93&lt;3.35),"virginica",IF(AND(G93&gt;=6.878,G93&lt;8.268,B93&lt;2.75,C93&gt;=4.85,B93&lt;3.35),"versicolor","shouldnthappen")))))))))))</f>
        <v>setosa</v>
      </c>
      <c r="M93" s="1" t="str">
        <f aca="false">IF(AND(C93&lt;2.6),"setosa",IF(AND(D93&gt;=1.75,C93&gt;=2.6),"virginica",IF(AND(G93&lt;6.094,D93&lt;1.75,C93&gt;=2.6),"virginica",IF(AND(D93&lt;1.35,G93&gt;=6.094,D93&lt;1.75,C93&gt;=2.6),"versicolor",IF(AND(C93&lt;5.05,D93&gt;=1.35,G93&gt;=6.094,D93&lt;1.75,C93&gt;=2.6),"versicolor",IF(AND(C93&gt;=5.05,D93&gt;=1.35,G93&gt;=6.094,D93&lt;1.75,C93&gt;=2.6),"virginica","shouldnthappen"))))))</f>
        <v>setosa</v>
      </c>
      <c r="N93" s="1" t="str">
        <f aca="false">IF(AND(A93&lt;6.6,B93&gt;=3.45),"setosa",IF(AND(A93&gt;=6.6,B93&gt;=3.45),"virginica",IF(AND(D93&lt;0.7,C93&lt;4.75,B93&lt;3.45),"setosa",IF(AND(D93&gt;=0.7,C93&lt;4.75,B93&lt;3.45),"versicolor",IF(AND(C93&gt;=5.15,C93&gt;=4.75,B93&lt;3.45),"virginica",IF(AND(D93&gt;=1.7,A93&lt;6.5,C93&lt;5.15,C93&gt;=4.75,B93&lt;3.45),"virginica",IF(AND(C93&lt;5.05,A93&gt;=6.5,C93&lt;5.15,C93&gt;=4.75,B93&lt;3.45),"versicolor",IF(AND(C93&gt;=5.05,A93&gt;=6.5,C93&lt;5.15,C93&gt;=4.75,B93&lt;3.45),"virginica",IF(AND(G93&lt;7.498,D93&lt;1.7,A93&lt;6.5,C93&lt;5.15,C93&gt;=4.75,B93&lt;3.45),"virginica",IF(AND(G93&gt;=7.498,D93&lt;1.7,A93&lt;6.5,C93&lt;5.15,C93&gt;=4.75,B93&lt;3.45),"versicolor","shouldnthappen"))))))))))</f>
        <v>setosa</v>
      </c>
      <c r="O93" s="1" t="str">
        <f aca="false">IF(AND(D93&lt;0.75),"setosa",IF(AND(C93&lt;4.75,C93&lt;4.85,D93&gt;=0.75),"versicolor",IF(AND(A93&gt;=6.05,C93&gt;=4.85,D93&gt;=0.75),"virginica",IF(AND(D93&lt;1.6,C93&gt;=4.75,C93&lt;4.85,D93&gt;=0.75),"versicolor",IF(AND(D93&gt;=1.6,C93&gt;=4.75,C93&lt;4.85,D93&gt;=0.75),"virginica",IF(AND(A93&lt;5.9,A93&lt;6.05,C93&gt;=4.85,D93&gt;=0.75),"virginica",IF(AND(A93&gt;=5.9,A93&lt;6.05,C93&gt;=4.85,D93&gt;=0.75),"versicolor","shouldnthappen")))))))</f>
        <v>setosa</v>
      </c>
      <c r="P93" s="1" t="str">
        <f aca="false">IF(AND(D93&lt;0.75),"setosa",IF(AND(A93&lt;5.55,D93&gt;=0.75),"versicolor",IF(AND(D93&gt;=1.7,G93&lt;13.158,A93&gt;=5.55,D93&gt;=0.75),"virginica",IF(AND(B93&lt;2.45,D93&lt;1.7,G93&lt;13.158,A93&gt;=5.55,D93&gt;=0.75),"virginica",IF(AND(B93&gt;=2.45,D93&lt;1.7,G93&lt;13.158,A93&gt;=5.55,D93&gt;=0.75),"versicolor",IF(AND(B93&gt;=3.05,G93&lt;15.551,G93&gt;=13.158,A93&gt;=5.55,D93&gt;=0.75),"versicolor",IF(AND(B93&lt;2.9,G93&gt;=15.551,G93&gt;=13.158,A93&gt;=5.55,D93&gt;=0.75),"versicolor",IF(AND(B93&gt;=2.9,G93&gt;=15.551,G93&gt;=13.158,A93&gt;=5.55,D93&gt;=0.75),"virginica",IF(AND(D93&lt;1.3,G93&lt;14.221,B93&lt;3.05,G93&lt;15.551,G93&gt;=13.158,A93&gt;=5.55,D93&gt;=0.75),"versicolor",IF(AND(D93&gt;=1.3,G93&lt;14.221,B93&lt;3.05,G93&lt;15.551,G93&gt;=13.158,A93&gt;=5.55,D93&gt;=0.75),"virginica",IF(AND(C93&lt;4.9,G93&gt;=14.221,B93&lt;3.05,G93&lt;15.551,G93&gt;=13.158,A93&gt;=5.55,D93&gt;=0.75),"versicolor",IF(AND(C93&gt;=4.9,G93&gt;=14.221,B93&lt;3.05,G93&lt;15.551,G93&gt;=13.158,A93&gt;=5.55,D93&gt;=0.75),"virginica","shouldnthappen"))))))))))))</f>
        <v>setosa</v>
      </c>
      <c r="Q93" s="1" t="str">
        <f aca="false">IF(AND(C93&lt;2.6),"setosa",IF(AND(A93&gt;=4.95,C93&lt;4.75,C93&gt;=2.6),"versicolor",IF(AND(D93&gt;=1.75,C93&gt;=4.75,C93&gt;=2.6),"virginica",IF(AND(B93&lt;2.45,A93&lt;4.95,C93&lt;4.75,C93&gt;=2.6),"versicolor",IF(AND(B93&gt;=2.45,A93&lt;4.95,C93&lt;4.75,C93&gt;=2.6),"virginica",IF(AND(G93&lt;7.498,D93&lt;1.75,C93&gt;=4.75,C93&gt;=2.6),"virginica",IF(AND(F93&lt;0.417,G93&gt;=7.498,D93&lt;1.75,C93&gt;=4.75,C93&gt;=2.6),"versicolor",IF(AND(F93&lt;0.442,F93&gt;=0.417,G93&gt;=7.498,D93&lt;1.75,C93&gt;=4.75,C93&gt;=2.6),"virginica",IF(AND(F93&gt;=0.442,F93&gt;=0.417,G93&gt;=7.498,D93&lt;1.75,C93&gt;=4.75,C93&gt;=2.6),"versicolor","shouldnthappen")))))))))</f>
        <v>setosa</v>
      </c>
      <c r="R93" s="1" t="str">
        <f aca="false">IF(AND(D93&lt;0.75),"setosa",IF(AND(D93&lt;1.75,A93&gt;=6.25,D93&gt;=0.75),"versicolor",IF(AND(D93&gt;=1.75,A93&gt;=6.25,D93&gt;=0.75),"virginica",IF(AND(D93&lt;1.6,C93&lt;4.75,A93&lt;6.25,D93&gt;=0.75),"versicolor",IF(AND(D93&gt;=1.6,C93&lt;4.75,A93&lt;6.25,D93&gt;=0.75),"virginica",IF(AND(G93&lt;6.998,C93&gt;=4.75,A93&lt;6.25,D93&gt;=0.75),"virginica",IF(AND(A93&lt;6.05,G93&gt;=6.998,C93&gt;=4.75,A93&lt;6.25,D93&gt;=0.75),"versicolor",IF(AND(A93&gt;=6.05,G93&gt;=6.998,C93&gt;=4.75,A93&lt;6.25,D93&gt;=0.75),"virginica","shouldnthappen"))))))))</f>
        <v>setosa</v>
      </c>
      <c r="S93" s="1" t="str">
        <f aca="false">IF(AND(B93&gt;=3.05,A93&lt;5.45),"setosa",IF(AND(C93&lt;2.2,B93&lt;3.05,A93&lt;5.45),"setosa",IF(AND(C93&gt;=2.2,B93&lt;3.05,A93&lt;5.45),"versicolor",IF(AND(B93&lt;3.7,C93&lt;4.8,A93&gt;=5.45),"versicolor",IF(AND(B93&gt;=3.7,C93&lt;4.8,A93&gt;=5.45),"setosa",IF(AND(G93&lt;13.757,C93&lt;5.05,C93&gt;=4.8,A93&gt;=5.45),"virginica",IF(AND(G93&gt;=13.757,C93&lt;5.05,C93&gt;=4.8,A93&gt;=5.45),"versicolor",IF(AND(C93&gt;=5.15,C93&gt;=5.05,C93&gt;=4.8,A93&gt;=5.45),"virginica",IF(AND(A93&lt;5.95,C93&lt;5.15,C93&gt;=5.05,C93&gt;=4.8,A93&gt;=5.45),"virginica",IF(AND(D93&gt;=1.8,A93&gt;=5.95,C93&lt;5.15,C93&gt;=5.05,C93&gt;=4.8,A93&gt;=5.45),"virginica",IF(AND(B93&lt;2.75,D93&lt;1.8,A93&gt;=5.95,C93&lt;5.15,C93&gt;=5.05,C93&gt;=4.8,A93&gt;=5.45),"versicolor",IF(AND(B93&gt;=2.75,D93&lt;1.8,A93&gt;=5.95,C93&lt;5.15,C93&gt;=5.05,C93&gt;=4.8,A93&gt;=5.45),"virginica","shouldnthappen"))))))))))))</f>
        <v>setosa</v>
      </c>
      <c r="T93" s="1" t="str">
        <f aca="false">IF(AND(C93&lt;2.6),"setosa",IF(AND(D93&lt;1.65,C93&lt;4.75,C93&gt;=2.6),"versicolor",IF(AND(D93&gt;=1.65,C93&lt;4.75,C93&gt;=2.6),"virginica",IF(AND(G93&gt;=8.494,A93&lt;6.6,C93&gt;=4.75,C93&gt;=2.6),"virginica",IF(AND(C93&lt;5.2,A93&gt;=6.6,C93&gt;=4.75,C93&gt;=2.6),"versicolor",IF(AND(C93&gt;=5.2,A93&gt;=6.6,C93&gt;=4.75,C93&gt;=2.6),"virginica",IF(AND(A93&lt;5.95,G93&lt;8.494,A93&lt;6.6,C93&gt;=4.75,C93&gt;=2.6),"virginica",IF(AND(A93&gt;=5.95,G93&lt;8.494,A93&lt;6.6,C93&gt;=4.75,C93&gt;=2.6),"versicolor","shouldnthappen"))))))))</f>
        <v>setosa</v>
      </c>
      <c r="U93" s="1" t="str">
        <f aca="false">IF(AND(C93&lt;3.65,B93&gt;=3.35),"setosa",IF(AND(C93&gt;=3.65,B93&gt;=3.35),"virginica",IF(AND(C93&lt;2.35,A93&lt;6.25,B93&lt;3.35),"setosa",IF(AND(C93&lt;4.85,A93&gt;=6.25,B93&lt;3.35),"versicolor",IF(AND(G93&gt;=15.426,C93&gt;=2.35,A93&lt;6.25,B93&lt;3.35),"virginica",IF(AND(D93&gt;=1.55,C93&gt;=4.85,A93&gt;=6.25,B93&lt;3.35),"virginica",IF(AND(D93&lt;1.8,G93&lt;15.426,C93&gt;=2.35,A93&lt;6.25,B93&lt;3.35),"versicolor",IF(AND(D93&gt;=1.8,G93&lt;15.426,C93&gt;=2.35,A93&lt;6.25,B93&lt;3.35),"virginica",IF(AND(B93&lt;2.95,D93&lt;1.55,C93&gt;=4.85,A93&gt;=6.25,B93&lt;3.35),"virginica",IF(AND(B93&gt;=2.95,D93&lt;1.55,C93&gt;=4.85,A93&gt;=6.25,B93&lt;3.35),"versicolor","shouldnthappen"))))))))))</f>
        <v>setosa</v>
      </c>
      <c r="V93" s="1" t="str">
        <f aca="false">IF(AND(C93&lt;2.6),"setosa",IF(AND(C93&gt;=4.85,C93&gt;=2.6),"virginica",IF(AND(F93&gt;=0.9,C93&lt;4.85,C93&gt;=2.6),"virginica",IF(AND(G93&lt;5.656,F93&lt;0.9,C93&lt;4.85,C93&gt;=2.6),"virginica",IF(AND(G93&gt;=5.656,F93&lt;0.9,C93&lt;4.85,C93&gt;=2.6),"versicolor","shouldnthappen")))))</f>
        <v>setosa</v>
      </c>
      <c r="W93" s="1" t="str">
        <f aca="false">IF(AND(D93&gt;=1.75,G93&gt;=13.795),"virginica",IF(AND(D93&gt;=1.5,G93&gt;=12.335,G93&lt;13.795),"virginica",IF(AND(C93&lt;2.45,C93&lt;4.85,G93&lt;12.335,G93&lt;13.795),"setosa",IF(AND(C93&gt;=2.45,C93&lt;4.85,G93&lt;12.335,G93&lt;13.795),"versicolor",IF(AND(D93&gt;=1.7,C93&gt;=4.85,G93&lt;12.335,G93&lt;13.795),"virginica",IF(AND(B93&gt;=3.25,D93&lt;1.5,G93&gt;=12.335,G93&lt;13.795),"setosa",IF(AND(D93&lt;1,F93&lt;0.255,D93&lt;1.75,G93&gt;=13.795),"setosa",IF(AND(D93&gt;=1,F93&lt;0.255,D93&lt;1.75,G93&gt;=13.795),"versicolor",IF(AND(A93&lt;5.4,F93&gt;=0.255,D93&lt;1.75,G93&gt;=13.795),"setosa",IF(AND(A93&gt;=5.4,F93&gt;=0.255,D93&lt;1.75,G93&gt;=13.795),"versicolor",IF(AND(A93&lt;6.15,D93&lt;1.7,C93&gt;=4.85,G93&lt;12.335,G93&lt;13.795),"versicolor",IF(AND(A93&gt;=6.15,D93&lt;1.7,C93&gt;=4.85,G93&lt;12.335,G93&lt;13.795),"virginica",IF(AND(C93&lt;5,B93&lt;3.25,D93&lt;1.5,G93&gt;=12.335,G93&lt;13.795),"versicolor",IF(AND(C93&gt;=5,B93&lt;3.25,D93&lt;1.5,G93&gt;=12.335,G93&lt;13.795),"virginica","shouldnthappen"))))))))))))))</f>
        <v>setosa</v>
      </c>
      <c r="X93" s="1" t="str">
        <f aca="false">IF(AND(C93&lt;2.5,A93&lt;5.55),"setosa",IF(AND(F93&lt;0.096,A93&gt;=5.55),"virginica",IF(AND(D93&lt;1.6,C93&gt;=2.5,A93&lt;5.55),"versicolor",IF(AND(D93&gt;=1.6,C93&gt;=2.5,A93&lt;5.55),"virginica",IF(AND(F93&gt;=0.156,C93&lt;4.75,F93&gt;=0.096,A93&gt;=5.55),"versicolor",IF(AND(D93&gt;=1.75,C93&gt;=4.75,F93&gt;=0.096,A93&gt;=5.55),"virginica",IF(AND(B93&lt;3.3,F93&lt;0.156,C93&lt;4.75,F93&gt;=0.096,A93&gt;=5.55),"versicolor",IF(AND(B93&gt;=3.3,F93&lt;0.156,C93&lt;4.75,F93&gt;=0.096,A93&gt;=5.55),"setosa",IF(AND(B93&lt;2.45,A93&lt;6.05,D93&lt;1.75,C93&gt;=4.75,F93&gt;=0.096,A93&gt;=5.55),"virginica",IF(AND(B93&gt;=2.45,A93&lt;6.05,D93&lt;1.75,C93&gt;=4.75,F93&gt;=0.096,A93&gt;=5.55),"versicolor",IF(AND(F93&lt;0.205,A93&gt;=6.05,D93&lt;1.75,C93&gt;=4.75,F93&gt;=0.096,A93&gt;=5.55),"versicolor",IF(AND(F93&gt;=0.205,A93&gt;=6.05,D93&lt;1.75,C93&gt;=4.75,F93&gt;=0.096,A93&gt;=5.55),"virginica","shouldnthappen"))))))))))))</f>
        <v>setosa</v>
      </c>
      <c r="Y93" s="1" t="str">
        <f aca="false">IF(AND(C93&lt;2.35,A93&lt;5.55),"setosa",IF(AND(C93&gt;=5.05,A93&gt;=5.55),"virginica",IF(AND(D93&lt;1.6,C93&gt;=2.35,A93&lt;5.55),"versicolor",IF(AND(D93&gt;=1.6,C93&gt;=2.35,A93&lt;5.55),"virginica",IF(AND(D93&gt;=1.75,C93&lt;5.05,A93&gt;=5.55),"virginica",IF(AND(B93&gt;=3.55,D93&lt;1.75,C93&lt;5.05,A93&gt;=5.55),"setosa",IF(AND(G93&lt;6.3,B93&lt;3.55,D93&lt;1.75,C93&lt;5.05,A93&gt;=5.55),"virginica",IF(AND(G93&gt;=6.3,B93&lt;3.55,D93&lt;1.75,C93&lt;5.05,A93&gt;=5.55),"versicolor","shouldnthappen"))))))))</f>
        <v>setosa</v>
      </c>
      <c r="Z93" s="1" t="str">
        <f aca="false">IF(AND(D93&lt;0.75),"setosa",IF(AND(B93&gt;=2.55,C93&lt;4.85,D93&gt;=0.75),"versicolor",IF(AND(D93&gt;=1.7,C93&gt;=4.85,D93&gt;=0.75),"virginica",IF(AND(D93&lt;1.6,B93&lt;2.55,C93&lt;4.85,D93&gt;=0.75),"versicolor",IF(AND(D93&gt;=1.6,B93&lt;2.55,C93&lt;4.85,D93&gt;=0.75),"virginica",IF(AND(B93&lt;2.65,D93&lt;1.7,C93&gt;=4.85,D93&gt;=0.75),"virginica",IF(AND(F93&lt;0.325,B93&gt;=2.65,D93&lt;1.7,C93&gt;=4.85,D93&gt;=0.75),"virginica",IF(AND(G93&lt;10.717,F93&gt;=0.325,B93&gt;=2.65,D93&lt;1.7,C93&gt;=4.85,D93&gt;=0.75),"versicolor",IF(AND(G93&gt;=10.717,F93&gt;=0.325,B93&gt;=2.65,D93&lt;1.7,C93&gt;=4.85,D93&gt;=0.75),"virginica","shouldnthappen")))))))))</f>
        <v>setosa</v>
      </c>
      <c r="AA93" s="1" t="str">
        <f aca="false">IF(AND(D93&lt;0.75),"setosa",IF(AND(D93&gt;=1.75,D93&gt;=0.75),"virginica",IF(AND(F93&gt;=0.455,D93&lt;1.75,D93&gt;=0.75),"versicolor",IF(AND(D93&lt;1.45,F93&lt;0.455,D93&lt;1.75,D93&gt;=0.75),"versicolor",IF(AND(F93&lt;0.247,D93&gt;=1.45,F93&lt;0.455,D93&lt;1.75,D93&gt;=0.75),"versicolor",IF(AND(F93&gt;=0.247,D93&gt;=1.45,F93&lt;0.455,D93&lt;1.75,D93&gt;=0.75),"virginica","shouldnthappen"))))))</f>
        <v>setosa</v>
      </c>
      <c r="AB93" s="1" t="str">
        <f aca="false">IF(AND(F93&gt;=0.221,B93&gt;=3.35),"setosa",IF(AND(A93&lt;5.3,F93&gt;=0.683,B93&lt;3.35),"setosa",IF(AND(A93&lt;6.45,F93&lt;0.221,B93&gt;=3.35),"setosa",IF(AND(A93&gt;=6.45,F93&lt;0.221,B93&gt;=3.35),"virginica",IF(AND(G93&lt;6.3,A93&lt;6.25,F93&lt;0.683,B93&lt;3.35),"virginica",IF(AND(G93&lt;13.795,A93&gt;=6.25,F93&lt;0.683,B93&lt;3.35),"virginica",IF(AND(D93&lt;1.65,A93&gt;=5.3,F93&gt;=0.683,B93&lt;3.35),"versicolor",IF(AND(D93&gt;=1.65,A93&gt;=5.3,F93&gt;=0.683,B93&lt;3.35),"virginica",IF(AND(D93&lt;0.6,G93&gt;=6.3,A93&lt;6.25,F93&lt;0.683,B93&lt;3.35),"setosa",IF(AND(D93&lt;1.7,G93&gt;=13.795,A93&gt;=6.25,F93&lt;0.683,B93&lt;3.35),"versicolor",IF(AND(D93&gt;=1.7,G93&gt;=13.795,A93&gt;=6.25,F93&lt;0.683,B93&lt;3.35),"virginica",IF(AND(C93&gt;=5.35,D93&gt;=0.6,G93&gt;=6.3,A93&lt;6.25,F93&lt;0.683,B93&lt;3.35),"virginica",IF(AND(D93&lt;1.75,C93&lt;5.35,D93&gt;=0.6,G93&gt;=6.3,A93&lt;6.25,F93&lt;0.683,B93&lt;3.35),"versicolor",IF(AND(D93&gt;=1.75,C93&lt;5.35,D93&gt;=0.6,G93&gt;=6.3,A93&lt;6.25,F93&lt;0.683,B93&lt;3.35),"virginica","shouldnthappen"))))))))))))))</f>
        <v>setosa</v>
      </c>
      <c r="AC93" s="1" t="str">
        <f aca="false">IF(AND(B93&gt;=3.3),"setosa",IF(AND(C93&lt;2.45,D93&lt;1.55,B93&lt;3.3),"setosa",IF(AND(F93&gt;=0.211,D93&gt;=1.55,B93&lt;3.3),"virginica",IF(AND(C93&lt;4.9,C93&gt;=2.45,D93&lt;1.55,B93&lt;3.3),"versicolor",IF(AND(C93&gt;=4.9,C93&gt;=2.45,D93&lt;1.55,B93&lt;3.3),"virginica",IF(AND(F93&lt;0.138,F93&lt;0.211,D93&gt;=1.55,B93&lt;3.3),"virginica",IF(AND(F93&gt;=0.138,F93&lt;0.211,D93&gt;=1.55,B93&lt;3.3),"versicolor","shouldnthappen")))))))</f>
        <v>setosa</v>
      </c>
      <c r="AD93" s="1" t="str">
        <f aca="false">IF(AND(D93&gt;=1.75),"virginica",IF(AND(D93&lt;0.75,D93&lt;1.75),"setosa",IF(AND(D93&lt;1.35,D93&gt;=0.75,D93&lt;1.75),"versicolor",IF(AND(B93&lt;2.6,C93&lt;4.85,D93&gt;=1.35,D93&gt;=0.75,D93&lt;1.75),"virginica",IF(AND(B93&gt;=2.6,C93&lt;4.85,D93&gt;=1.35,D93&gt;=0.75,D93&lt;1.75),"versicolor",IF(AND(A93&lt;6.4,C93&gt;=4.85,D93&gt;=1.35,D93&gt;=0.75,D93&lt;1.75),"virginica",IF(AND(A93&gt;=6.4,C93&gt;=4.85,D93&gt;=1.35,D93&gt;=0.75,D93&lt;1.75),"versicolor","shouldnthappen")))))))</f>
        <v>setosa</v>
      </c>
      <c r="AE93" s="1" t="str">
        <f aca="false">IF(AND(C93&lt;2.45),"setosa",IF(AND(F93&lt;0.07,C93&gt;=2.45),"virginica",IF(AND(A93&gt;=5,C93&lt;4.75,F93&gt;=0.07,C93&gt;=2.45),"versicolor",IF(AND(F93&lt;0.182,C93&gt;=4.75,F93&gt;=0.07,C93&gt;=2.45),"versicolor",IF(AND(B93&lt;2.45,A93&lt;5,C93&lt;4.75,F93&gt;=0.07,C93&gt;=2.45),"versicolor",IF(AND(B93&gt;=2.45,A93&lt;5,C93&lt;4.75,F93&gt;=0.07,C93&gt;=2.45),"virginica",IF(AND(F93&gt;=0.468,F93&gt;=0.182,C93&gt;=4.75,F93&gt;=0.07,C93&gt;=2.45),"virginica",IF(AND(A93&gt;=6.85,F93&lt;0.468,F93&gt;=0.182,C93&gt;=4.75,F93&gt;=0.07,C93&gt;=2.45),"virginica",IF(AND(B93&lt;2.6,A93&lt;6.85,F93&lt;0.468,F93&gt;=0.182,C93&gt;=4.75,F93&gt;=0.07,C93&gt;=2.45),"virginica",IF(AND(B93&gt;=2.6,A93&lt;6.85,F93&lt;0.468,F93&gt;=0.182,C93&gt;=4.75,F93&gt;=0.07,C93&gt;=2.45),"versicolor","shouldnthappen"))))))))))</f>
        <v>setosa</v>
      </c>
      <c r="AF93" s="1" t="str">
        <f aca="false">IF(AND(D93&lt;0.75,A93&lt;5.45),"setosa",IF(AND(D93&gt;=1.75,A93&gt;=5.45),"virginica",IF(AND(G93&lt;6.094,D93&gt;=0.75,A93&lt;5.45),"virginica",IF(AND(G93&gt;=6.094,D93&gt;=0.75,A93&lt;5.45),"versicolor",IF(AND(C93&lt;2.75,D93&lt;1.75,A93&gt;=5.45),"setosa",IF(AND(D93&lt;1.45,C93&gt;=2.75,D93&lt;1.75,A93&gt;=5.45),"versicolor",IF(AND(B93&lt;2.75,D93&gt;=1.45,C93&gt;=2.75,D93&lt;1.75,A93&gt;=5.45),"versicolor",IF(AND(C93&lt;5.05,B93&gt;=2.75,D93&gt;=1.45,C93&gt;=2.75,D93&lt;1.75,A93&gt;=5.45),"versicolor",IF(AND(C93&gt;=5.05,B93&gt;=2.75,D93&gt;=1.45,C93&gt;=2.75,D93&lt;1.75,A93&gt;=5.45),"virginica","shouldnthappen")))))))))</f>
        <v>setosa</v>
      </c>
      <c r="AG93" s="1" t="str">
        <f aca="false">IF(AND(D93&lt;0.65,G93&lt;8.868,A93&lt;5.3),"setosa",IF(AND(C93&lt;2.6,G93&gt;=8.868,A93&lt;5.3),"setosa",IF(AND(C93&gt;=2.6,G93&gt;=8.868,A93&lt;5.3),"versicolor",IF(AND(C93&gt;=4.95,D93&lt;1.55,A93&gt;=5.3),"virginica",IF(AND(G93&lt;13.795,D93&gt;=1.55,A93&gt;=5.3),"virginica",IF(AND(C93&lt;3.75,D93&gt;=0.65,G93&lt;8.868,A93&lt;5.3),"versicolor",IF(AND(C93&gt;=3.75,D93&gt;=0.65,G93&lt;8.868,A93&lt;5.3),"virginica",IF(AND(C93&lt;2.6,C93&lt;4.95,D93&lt;1.55,A93&gt;=5.3),"setosa",IF(AND(C93&gt;=2.6,C93&lt;4.95,D93&lt;1.55,A93&gt;=5.3),"versicolor",IF(AND(C93&lt;4.75,G93&gt;=13.795,D93&gt;=1.55,A93&gt;=5.3),"versicolor",IF(AND(C93&gt;=4.75,G93&gt;=13.795,D93&gt;=1.55,A93&gt;=5.3),"virginica","shouldnthappen")))))))))))</f>
        <v>setosa</v>
      </c>
      <c r="AH93" s="1" t="str">
        <f aca="false">IF(AND(D93&lt;0.75),"setosa",IF(AND(C93&lt;4.75,D93&gt;=0.75),"versicolor",IF(AND(G93&lt;13.757,C93&gt;=4.75,D93&gt;=0.75),"virginica",IF(AND(B93&lt;3.05,G93&gt;=13.757,C93&gt;=4.75,D93&gt;=0.75),"virginica",IF(AND(A93&lt;6.65,B93&gt;=3.05,G93&gt;=13.757,C93&gt;=4.75,D93&gt;=0.75),"virginica",IF(AND(A93&gt;=6.65,B93&gt;=3.05,G93&gt;=13.757,C93&gt;=4.75,D93&gt;=0.75),"versicolor","shouldnthappen"))))))</f>
        <v>setosa</v>
      </c>
      <c r="AI93" s="1" t="str">
        <f aca="false">IF(AND(D93&lt;0.7),"setosa",IF(AND(C93&lt;4.75,D93&gt;=0.7),"versicolor",IF(AND(A93&lt;6.6,F93&lt;0.482,C93&gt;=4.75,D93&gt;=0.7),"virginica",IF(AND(C93&gt;=4.95,F93&gt;=0.482,C93&gt;=4.75,D93&gt;=0.7),"virginica",IF(AND(D93&lt;1.9,A93&gt;=6.6,F93&lt;0.482,C93&gt;=4.75,D93&gt;=0.7),"versicolor",IF(AND(D93&gt;=1.9,A93&gt;=6.6,F93&lt;0.482,C93&gt;=4.75,D93&gt;=0.7),"virginica",IF(AND(F93&gt;=0.766,C93&lt;4.95,F93&gt;=0.482,C93&gt;=4.75,D93&gt;=0.7),"virginica",IF(AND(B93&lt;2.95,F93&lt;0.766,C93&lt;4.95,F93&gt;=0.482,C93&gt;=4.75,D93&gt;=0.7),"virginica",IF(AND(B93&gt;=2.95,F93&lt;0.766,C93&lt;4.95,F93&gt;=0.482,C93&gt;=4.75,D93&gt;=0.7),"versicolor","shouldnthappen")))))))))</f>
        <v>setosa</v>
      </c>
      <c r="AJ93" s="1" t="str">
        <f aca="false">IF(AND(C93&lt;2.45,C93&lt;4.75),"setosa",IF(AND(D93&gt;=1.65,C93&gt;=4.75),"virginica",IF(AND(A93&lt;4.95,C93&gt;=2.45,C93&lt;4.75),"virginica",IF(AND(A93&gt;=4.95,C93&gt;=2.45,C93&lt;4.75),"versicolor",IF(AND(B93&lt;2.95,D93&lt;1.65,C93&gt;=4.75),"virginica",IF(AND(B93&gt;=2.95,D93&lt;1.65,C93&gt;=4.75),"versicolor","shouldnthappen"))))))</f>
        <v>setosa</v>
      </c>
      <c r="AK93" s="1" t="str">
        <f aca="false">IF(AND(D93&lt;0.75,A93&lt;5.45),"setosa",IF(AND(B93&lt;2.45,D93&gt;=0.75,A93&lt;5.45),"versicolor",IF(AND(A93&gt;=5.55,C93&lt;4.75,A93&gt;=5.45),"versicolor",IF(AND(C93&gt;=5.15,C93&gt;=4.75,A93&gt;=5.45),"virginica",IF(AND(G93&lt;6.094,B93&gt;=2.45,D93&gt;=0.75,A93&lt;5.45),"virginica",IF(AND(G93&gt;=6.094,B93&gt;=2.45,D93&gt;=0.75,A93&lt;5.45),"versicolor",IF(AND(D93&lt;0.6,A93&lt;5.55,C93&lt;4.75,A93&gt;=5.45),"setosa",IF(AND(D93&gt;=0.6,A93&lt;5.55,C93&lt;4.75,A93&gt;=5.45),"versicolor",IF(AND(C93&lt;4.95,C93&lt;5.15,C93&gt;=4.75,A93&gt;=5.45),"virginica",IF(AND(G93&lt;12.627,C93&lt;5.05,C93&gt;=4.95,C93&lt;5.15,C93&gt;=4.75,A93&gt;=5.45),"virginica",IF(AND(G93&gt;=12.627,C93&lt;5.05,C93&gt;=4.95,C93&lt;5.15,C93&gt;=4.75,A93&gt;=5.45),"versicolor",IF(AND(D93&lt;1.7,C93&gt;=5.05,C93&gt;=4.95,C93&lt;5.15,C93&gt;=4.75,A93&gt;=5.45),"versicolor",IF(AND(D93&gt;=1.7,C93&gt;=5.05,C93&gt;=4.95,C93&lt;5.15,C93&gt;=4.75,A93&gt;=5.45),"virginica","shouldnthappen")))))))))))))</f>
        <v>setosa</v>
      </c>
      <c r="AL93" s="1" t="str">
        <f aca="false">IF(AND(B93&lt;2.45,B93&lt;3.15),"versicolor",IF(AND(D93&lt;0.95,G93&lt;15.141,B93&gt;=3.15),"setosa",IF(AND(G93&lt;15.429,G93&gt;=15.141,B93&gt;=3.15),"versicolor",IF(AND(G93&gt;=15.429,G93&gt;=15.141,B93&gt;=3.15),"virginica",IF(AND(C93&lt;2.3,C93&lt;4.75,B93&gt;=2.45,B93&lt;3.15),"setosa",IF(AND(G93&gt;=16.072,C93&gt;=4.75,B93&gt;=2.45,B93&lt;3.15),"versicolor",IF(AND(G93&lt;11.833,D93&gt;=0.95,G93&lt;15.141,B93&gt;=3.15),"virginica",IF(AND(A93&lt;5,C93&gt;=2.3,C93&lt;4.75,B93&gt;=2.45,B93&lt;3.15),"virginica",IF(AND(A93&gt;=5,C93&gt;=2.3,C93&lt;4.75,B93&gt;=2.45,B93&lt;3.15),"versicolor",IF(AND(G93&lt;14.342,G93&gt;=11.833,D93&gt;=0.95,G93&lt;15.141,B93&gt;=3.15),"versicolor",IF(AND(G93&gt;=14.342,G93&gt;=11.833,D93&gt;=0.95,G93&lt;15.141,B93&gt;=3.15),"virginica",IF(AND(G93&lt;13.757,F93&gt;=0.741,G93&lt;16.072,C93&gt;=4.75,B93&gt;=2.45,B93&lt;3.15),"virginica",IF(AND(F93&gt;=0.546,A93&lt;6.15,F93&lt;0.741,G93&lt;16.072,C93&gt;=4.75,B93&gt;=2.45,B93&lt;3.15),"virginica",IF(AND(D93&gt;=1.75,A93&gt;=6.15,F93&lt;0.741,G93&lt;16.072,C93&gt;=4.75,B93&gt;=2.45,B93&lt;3.15),"virginica",IF(AND(C93&lt;4.85,G93&gt;=13.757,F93&gt;=0.741,G93&lt;16.072,C93&gt;=4.75,B93&gt;=2.45,B93&lt;3.15),"virginica",IF(AND(C93&gt;=4.85,G93&gt;=13.757,F93&gt;=0.741,G93&lt;16.072,C93&gt;=4.75,B93&gt;=2.45,B93&lt;3.15),"versicolor",IF(AND(F93&lt;0.331,F93&lt;0.546,A93&lt;6.15,F93&lt;0.741,G93&lt;16.072,C93&gt;=4.75,B93&gt;=2.45,B93&lt;3.15),"virginica",IF(AND(F93&gt;=0.331,F93&lt;0.546,A93&lt;6.15,F93&lt;0.741,G93&lt;16.072,C93&gt;=4.75,B93&gt;=2.45,B93&lt;3.15),"versicolor",IF(AND(G93&lt;10.661,D93&lt;1.75,A93&gt;=6.15,F93&lt;0.741,G93&lt;16.072,C93&gt;=4.75,B93&gt;=2.45,B93&lt;3.15),"virginica",IF(AND(G93&gt;=10.661,D93&lt;1.75,A93&gt;=6.15,F93&lt;0.741,G93&lt;16.072,C93&gt;=4.75,B93&gt;=2.45,B93&lt;3.15),"versicolor","shouldnthappen"))))))))))))))))))))</f>
        <v>setosa</v>
      </c>
      <c r="AM93" s="1" t="str">
        <f aca="false">IF(AND(D93&lt;1.35,F93&gt;=0.917),"setosa",IF(AND(D93&gt;=1.35,F93&gt;=0.917),"virginica",IF(AND(D93&lt;0.75,D93&lt;1.55,F93&lt;0.917),"setosa",IF(AND(C93&gt;=4.8,D93&gt;=1.55,F93&lt;0.917),"virginica",IF(AND(A93&lt;5.95,D93&gt;=0.75,D93&lt;1.55,F93&lt;0.917),"versicolor",IF(AND(F93&lt;0.473,C93&lt;4.8,D93&gt;=1.55,F93&lt;0.917),"virginica",IF(AND(F93&gt;=0.473,C93&lt;4.8,D93&gt;=1.55,F93&lt;0.917),"versicolor",IF(AND(C93&lt;4.95,A93&gt;=5.95,D93&gt;=0.75,D93&lt;1.55,F93&lt;0.917),"versicolor",IF(AND(C93&gt;=4.95,A93&gt;=5.95,D93&gt;=0.75,D93&lt;1.55,F93&lt;0.917),"virginica","shouldnthappen")))))))))</f>
        <v>setosa</v>
      </c>
      <c r="AN93" s="1" t="str">
        <f aca="false">IF(AND(D93&lt;0.75,A93&lt;5.45),"setosa",IF(AND(D93&lt;1.55,D93&gt;=0.75,A93&lt;5.45),"versicolor",IF(AND(D93&gt;=1.55,D93&gt;=0.75,A93&lt;5.45),"virginica",IF(AND(A93&gt;=5.75,C93&lt;4.75,A93&gt;=5.45),"versicolor",IF(AND(F93&lt;0.361,C93&gt;=4.75,A93&gt;=5.45),"virginica",IF(AND(C93&lt;2.6,A93&lt;5.75,C93&lt;4.75,A93&gt;=5.45),"setosa",IF(AND(C93&gt;=2.6,A93&lt;5.75,C93&lt;4.75,A93&gt;=5.45),"versicolor",IF(AND(D93&gt;=1.7,F93&gt;=0.361,C93&gt;=4.75,A93&gt;=5.45),"virginica",IF(AND(B93&lt;2.65,D93&lt;1.7,F93&gt;=0.361,C93&gt;=4.75,A93&gt;=5.45),"virginica",IF(AND(A93&lt;7.05,B93&gt;=2.65,D93&lt;1.7,F93&gt;=0.361,C93&gt;=4.75,A93&gt;=5.45),"versicolor",IF(AND(A93&gt;=7.05,B93&gt;=2.65,D93&lt;1.7,F93&gt;=0.361,C93&gt;=4.75,A93&gt;=5.45),"virginica","shouldnthappen")))))))))))</f>
        <v>setosa</v>
      </c>
      <c r="AO93" s="1" t="str">
        <f aca="false">IF(AND(D93&lt;0.7),"setosa",IF(AND(A93&lt;4.95,C93&lt;4.85,D93&gt;=0.7),"virginica",IF(AND(A93&gt;=4.95,C93&lt;4.85,D93&gt;=0.7),"versicolor",IF(AND(D93&gt;=1.7,C93&gt;=4.85,D93&gt;=0.7),"virginica",IF(AND(F93&lt;0.325,D93&lt;1.7,C93&gt;=4.85,D93&gt;=0.7),"virginica",IF(AND(D93&lt;1.55,F93&gt;=0.325,D93&lt;1.7,C93&gt;=4.85,D93&gt;=0.7),"virginica",IF(AND(D93&gt;=1.55,F93&gt;=0.325,D93&lt;1.7,C93&gt;=4.85,D93&gt;=0.7),"versicolor","shouldnthappen")))))))</f>
        <v>setosa</v>
      </c>
      <c r="AP93" s="1" t="str">
        <f aca="false">IF(AND(D93&lt;0.75),"setosa",IF(AND(C93&lt;4.85,D93&gt;=0.75),"versicolor",IF(AND(G93&gt;=8.277,C93&gt;=4.85,D93&gt;=0.75),"virginica",IF(AND(F93&gt;=0.633,G93&lt;8.277,C93&gt;=4.85,D93&gt;=0.75),"virginica",IF(AND(G93&lt;7.61,F93&lt;0.633,G93&lt;8.277,C93&gt;=4.85,D93&gt;=0.75),"virginica",IF(AND(G93&gt;=7.61,F93&lt;0.633,G93&lt;8.277,C93&gt;=4.85,D93&gt;=0.75),"versicolor","shouldnthappen"))))))</f>
        <v>setosa</v>
      </c>
      <c r="AQ93" s="1" t="str">
        <f aca="false">IF(AND(C93&lt;2.65,A93&gt;=5.45,C93&lt;4.75),"setosa",IF(AND(C93&gt;=2.65,A93&gt;=5.45,C93&lt;4.75),"versicolor",IF(AND(B93&lt;2.9,C93&lt;4.85,C93&gt;=4.75),"versicolor",IF(AND(B93&gt;=2.9,C93&lt;4.85,C93&gt;=4.75),"virginica",IF(AND(D93&lt;1.7,C93&gt;=4.85,C93&gt;=4.75),"versicolor",IF(AND(D93&gt;=1.7,C93&gt;=4.85,C93&gt;=4.75),"virginica",IF(AND(C93&lt;2.45,G93&lt;14.126,A93&lt;5.45,C93&lt;4.75),"setosa",IF(AND(C93&gt;=2.45,G93&lt;14.126,A93&lt;5.45,C93&lt;4.75),"versicolor",IF(AND(C93&lt;2.4,G93&gt;=14.126,A93&lt;5.45,C93&lt;4.75),"setosa",IF(AND(C93&gt;=2.4,G93&gt;=14.126,A93&lt;5.45,C93&lt;4.75),"versicolor","shouldnthappen"))))))))))</f>
        <v>setosa</v>
      </c>
      <c r="AR93" s="1" t="str">
        <f aca="false">IF(AND(C93&lt;2.45,C93&lt;4.85),"setosa",IF(AND(C93&gt;=5.15,C93&gt;=4.85),"virginica",IF(AND(A93&gt;=4.95,C93&gt;=2.45,C93&lt;4.85),"versicolor",IF(AND(D93&lt;1.35,A93&lt;4.95,C93&gt;=2.45,C93&lt;4.85),"versicolor",IF(AND(D93&gt;=1.35,A93&lt;4.95,C93&gt;=2.45,C93&lt;4.85),"virginica",IF(AND(F93&lt;0.35,G93&lt;12.751,C93&lt;5.15,C93&gt;=4.85),"virginica",IF(AND(A93&lt;6.5,G93&gt;=12.751,C93&lt;5.15,C93&gt;=4.85),"virginica",IF(AND(A93&gt;=6.5,G93&gt;=12.751,C93&lt;5.15,C93&gt;=4.85),"versicolor",IF(AND(B93&gt;=2.75,F93&gt;=0.35,G93&lt;12.751,C93&lt;5.15,C93&gt;=4.85),"virginica",IF(AND(C93&lt;5.05,B93&lt;2.75,F93&gt;=0.35,G93&lt;12.751,C93&lt;5.15,C93&gt;=4.85),"virginica",IF(AND(C93&gt;=5.05,B93&lt;2.75,F93&gt;=0.35,G93&lt;12.751,C93&lt;5.15,C93&gt;=4.85),"versicolor","shouldnthappen")))))))))))</f>
        <v>setosa</v>
      </c>
      <c r="AS93" s="1" t="str">
        <f aca="false">IF(AND(F93&gt;=0.9,B93&lt;3.05),"virginica",IF(AND(A93&lt;5.9,B93&gt;=3.05),"setosa",IF(AND(D93&lt;1.65,A93&gt;=5.9,B93&gt;=3.05),"versicolor",IF(AND(D93&gt;=1.65,A93&gt;=5.9,B93&gt;=3.05),"virginica",IF(AND(D93&gt;=1.75,C93&gt;=4.85,F93&lt;0.9,B93&lt;3.05),"virginica",IF(AND(C93&lt;2.2,B93&lt;2.95,C93&lt;4.85,F93&lt;0.9,B93&lt;3.05),"setosa",IF(AND(C93&gt;=2.2,B93&lt;2.95,C93&lt;4.85,F93&lt;0.9,B93&lt;3.05),"versicolor",IF(AND(C93&lt;2.8,B93&gt;=2.95,C93&lt;4.85,F93&lt;0.9,B93&lt;3.05),"setosa",IF(AND(C93&gt;=2.8,B93&gt;=2.95,C93&lt;4.85,F93&lt;0.9,B93&lt;3.05),"versicolor",IF(AND(G93&lt;13.879,D93&lt;1.75,C93&gt;=4.85,F93&lt;0.9,B93&lt;3.05),"virginica",IF(AND(G93&gt;=13.879,D93&lt;1.75,C93&gt;=4.85,F93&lt;0.9,B93&lt;3.05),"versicolor","shouldnthappen")))))))))))</f>
        <v>setosa</v>
      </c>
      <c r="AT93" s="1" t="str">
        <f aca="false">IF(AND(D93&lt;0.75),"setosa",IF(AND(D93&gt;=1.75,D93&gt;=0.75),"virginica",IF(AND(D93&lt;1.45,G93&lt;7.37,D93&lt;1.75,D93&gt;=0.75),"versicolor",IF(AND(D93&gt;=1.45,G93&lt;7.37,D93&lt;1.75,D93&gt;=0.75),"virginica",IF(AND(C93&lt;5.45,G93&gt;=7.37,D93&lt;1.75,D93&gt;=0.75),"versicolor",IF(AND(C93&gt;=5.45,G93&gt;=7.37,D93&lt;1.75,D93&gt;=0.75),"virginica","shouldnthappen"))))))</f>
        <v>setosa</v>
      </c>
      <c r="AU93" s="1" t="str">
        <f aca="false">IF(AND(D93&lt;0.7),"setosa",IF(AND(D93&gt;=1.7,A93&gt;=6.15,D93&gt;=0.7),"virginica",IF(AND(B93&gt;=2.55,C93&lt;4.75,A93&lt;6.15,D93&gt;=0.7),"versicolor",IF(AND(D93&gt;=1.7,C93&gt;=4.75,A93&lt;6.15,D93&gt;=0.7),"virginica",IF(AND(C93&lt;5.25,D93&lt;1.7,A93&gt;=6.15,D93&gt;=0.7),"versicolor",IF(AND(C93&gt;=5.25,D93&lt;1.7,A93&gt;=6.15,D93&gt;=0.7),"virginica",IF(AND(C93&lt;4.25,B93&lt;2.55,C93&lt;4.75,A93&lt;6.15,D93&gt;=0.7),"versicolor",IF(AND(C93&gt;=4.25,B93&lt;2.55,C93&lt;4.75,A93&lt;6.15,D93&gt;=0.7),"virginica",IF(AND(B93&lt;2.65,D93&lt;1.7,C93&gt;=4.75,A93&lt;6.15,D93&gt;=0.7),"virginica",IF(AND(B93&gt;=2.65,D93&lt;1.7,C93&gt;=4.75,A93&lt;6.15,D93&gt;=0.7),"versicolor","shouldnthappen"))))))))))</f>
        <v>setosa</v>
      </c>
      <c r="AV93" s="1" t="str">
        <f aca="false">IF(AND(D93&lt;0.75),"setosa",IF(AND(F93&gt;=0.899,D93&gt;=0.75),"virginica",IF(AND(D93&lt;1.65,A93&lt;6.05,F93&lt;0.899,D93&gt;=0.75),"versicolor",IF(AND(D93&gt;=1.65,A93&lt;6.05,F93&lt;0.899,D93&gt;=0.75),"virginica",IF(AND(C93&gt;=5.05,A93&gt;=6.05,F93&lt;0.899,D93&gt;=0.75),"virginica",IF(AND(G93&gt;=13.757,C93&lt;5.05,A93&gt;=6.05,F93&lt;0.899,D93&gt;=0.75),"versicolor",IF(AND(D93&lt;1.6,G93&lt;13.757,C93&lt;5.05,A93&gt;=6.05,F93&lt;0.899,D93&gt;=0.75),"versicolor",IF(AND(D93&gt;=1.6,G93&lt;13.757,C93&lt;5.05,A93&gt;=6.05,F93&lt;0.899,D93&gt;=0.75),"virginica","shouldnthappen"))))))))</f>
        <v>setosa</v>
      </c>
      <c r="AW93" s="1" t="str">
        <f aca="false">IF(AND(F93&lt;0.117,A93&gt;=5.55),"virginica",IF(AND(A93&gt;=5.2,G93&lt;6.086,A93&lt;5.55),"versicolor",IF(AND(D93&lt;0.7,G93&gt;=6.086,A93&lt;5.55),"setosa",IF(AND(D93&gt;=0.7,G93&gt;=6.086,A93&lt;5.55),"versicolor",IF(AND(A93&lt;4.75,A93&lt;5.2,G93&lt;6.086,A93&lt;5.55),"setosa",IF(AND(A93&gt;=4.75,A93&lt;5.2,G93&lt;6.086,A93&lt;5.55),"virginica",IF(AND(D93&gt;=1.65,C93&lt;4.95,F93&gt;=0.117,A93&gt;=5.55),"virginica",IF(AND(D93&gt;=1.75,C93&gt;=4.95,F93&gt;=0.117,A93&gt;=5.55),"virginica",IF(AND(C93&lt;2.6,D93&lt;1.65,C93&lt;4.95,F93&gt;=0.117,A93&gt;=5.55),"setosa",IF(AND(C93&gt;=2.6,D93&lt;1.65,C93&lt;4.95,F93&gt;=0.117,A93&gt;=5.55),"versicolor",IF(AND(D93&lt;1.55,D93&lt;1.75,C93&gt;=4.95,F93&gt;=0.117,A93&gt;=5.55),"virginica",IF(AND(A93&lt;6.95,D93&gt;=1.55,D93&lt;1.75,C93&gt;=4.95,F93&gt;=0.117,A93&gt;=5.55),"versicolor",IF(AND(A93&gt;=6.95,D93&gt;=1.55,D93&lt;1.75,C93&gt;=4.95,F93&gt;=0.117,A93&gt;=5.55),"virginica","shouldnthappen")))))))))))))</f>
        <v>setosa</v>
      </c>
      <c r="AX93" s="1" t="str">
        <f aca="false">IF(AND(D93&lt;0.75),"setosa",IF(AND(F93&lt;0.138,D93&gt;=0.75),"virginica",IF(AND(C93&lt;4.45,A93&lt;6.15,F93&gt;=0.138,D93&gt;=0.75),"versicolor",IF(AND(C93&gt;=5.05,A93&gt;=6.15,F93&gt;=0.138,D93&gt;=0.75),"virginica",IF(AND(B93&lt;2.65,C93&gt;=4.45,A93&lt;6.15,F93&gt;=0.138,D93&gt;=0.75),"virginica",IF(AND(A93&gt;=6.35,C93&lt;5.05,A93&gt;=6.15,F93&gt;=0.138,D93&gt;=0.75),"versicolor",IF(AND(A93&lt;5.65,B93&gt;=2.65,C93&gt;=4.45,A93&lt;6.15,F93&gt;=0.138,D93&gt;=0.75),"virginica",IF(AND(D93&lt;1.75,A93&lt;6.35,C93&lt;5.05,A93&gt;=6.15,F93&gt;=0.138,D93&gt;=0.75),"versicolor",IF(AND(D93&gt;=1.75,A93&lt;6.35,C93&lt;5.05,A93&gt;=6.15,F93&gt;=0.138,D93&gt;=0.75),"virginica",IF(AND(D93&lt;1.7,A93&gt;=5.65,B93&gt;=2.65,C93&gt;=4.45,A93&lt;6.15,F93&gt;=0.138,D93&gt;=0.75),"versicolor",IF(AND(D93&gt;=1.7,A93&gt;=5.65,B93&gt;=2.65,C93&gt;=4.45,A93&lt;6.15,F93&gt;=0.138,D93&gt;=0.75),"virginica","shouldnthappen")))))))))))</f>
        <v>setosa</v>
      </c>
      <c r="AY93" s="1" t="str">
        <f aca="false">IF(AND(D93&lt;0.75,A93&lt;5.55),"setosa",IF(AND(A93&lt;4.95,D93&gt;=0.75,A93&lt;5.55),"virginica",IF(AND(A93&gt;=4.95,D93&gt;=0.75,A93&lt;5.55),"versicolor",IF(AND(C93&lt;2.6,C93&lt;4.85,A93&gt;=5.55),"setosa",IF(AND(C93&gt;=2.6,C93&lt;4.85,A93&gt;=5.55),"versicolor",IF(AND(D93&gt;=1.75,C93&gt;=4.85,A93&gt;=5.55),"virginica",IF(AND(F93&lt;0.405,D93&lt;1.75,C93&gt;=4.85,A93&gt;=5.55),"versicolor",IF(AND(B93&lt;3.05,F93&gt;=0.405,D93&lt;1.75,C93&gt;=4.85,A93&gt;=5.55),"virginica",IF(AND(B93&gt;=3.05,F93&gt;=0.405,D93&lt;1.75,C93&gt;=4.85,A93&gt;=5.55),"versicolor","shouldnthappen")))))))))</f>
        <v>setosa</v>
      </c>
      <c r="AZ93" s="1" t="str">
        <f aca="false">IF(AND(D93&lt;0.75),"setosa",IF(AND(F93&lt;0.9,C93&lt;4.95,D93&gt;=0.75),"versicolor",IF(AND(F93&gt;=0.9,C93&lt;4.95,D93&gt;=0.75),"virginica",IF(AND(D93&gt;=1.7,C93&gt;=4.95,D93&gt;=0.75),"virginica",IF(AND(F93&lt;0.405,D93&lt;1.7,C93&gt;=4.95,D93&gt;=0.75),"versicolor",IF(AND(F93&gt;=0.405,D93&lt;1.7,C93&gt;=4.95,D93&gt;=0.75),"virginica","shouldnthappen"))))))</f>
        <v>setosa</v>
      </c>
      <c r="BA93" s="1" t="str">
        <f aca="false">IF(AND(D93&lt;0.75),"setosa",IF(AND(D93&gt;=1.7,C93&gt;=5.05,D93&gt;=0.75),"virginica",IF(AND(D93&lt;1.45,D93&lt;1.6,C93&lt;5.05,D93&gt;=0.75),"versicolor",IF(AND(A93&lt;5.8,D93&gt;=1.6,C93&lt;5.05,D93&gt;=0.75),"virginica",IF(AND(A93&gt;=5.8,D93&gt;=1.6,C93&lt;5.05,D93&gt;=0.75),"versicolor",IF(AND(F93&lt;0.417,D93&lt;1.7,C93&gt;=5.05,D93&gt;=0.75),"versicolor",IF(AND(F93&gt;=0.417,D93&lt;1.7,C93&gt;=5.05,D93&gt;=0.75),"virginica",IF(AND(A93&lt;5.95,D93&gt;=1.45,D93&lt;1.6,C93&lt;5.05,D93&gt;=0.75),"versicolor",IF(AND(G93&lt;10.618,A93&gt;=5.95,D93&gt;=1.45,D93&lt;1.6,C93&lt;5.05,D93&gt;=0.75),"virginica",IF(AND(G93&gt;=10.618,A93&gt;=5.95,D93&gt;=1.45,D93&lt;1.6,C93&lt;5.05,D93&gt;=0.75),"versicolor","shouldnthappen"))))))))))</f>
        <v>setosa</v>
      </c>
      <c r="BB93" s="1" t="str">
        <f aca="false">IF(AND(C93&lt;2.6),"setosa",IF(AND(D93&gt;=1.75,C93&gt;=2.6),"virginica",IF(AND(C93&gt;=5.45,D93&lt;1.75,C93&gt;=2.6),"virginica",IF(AND(F93&gt;=0.259,C93&lt;5.45,D93&lt;1.75,C93&gt;=2.6),"versicolor",IF(AND(C93&lt;5.05,F93&lt;0.259,C93&lt;5.45,D93&lt;1.75,C93&gt;=2.6),"versicolor",IF(AND(C93&gt;=5.05,F93&lt;0.259,C93&lt;5.45,D93&lt;1.75,C93&gt;=2.6),"virginica","shouldnthappen"))))))</f>
        <v>setosa</v>
      </c>
      <c r="BC93" s="1" t="str">
        <f aca="false">IF(AND(A93&lt;4.95,B93&lt;2.7,A93&lt;5.55),"virginica",IF(AND(A93&gt;=4.95,B93&lt;2.7,A93&lt;5.55),"versicolor",IF(AND(C93&lt;3.2,B93&gt;=2.7,A93&lt;5.55),"setosa",IF(AND(C93&gt;=3.2,B93&gt;=2.7,A93&lt;5.55),"versicolor",IF(AND(F93&gt;=0.85,A93&lt;6.15,A93&gt;=5.55),"virginica",IF(AND(D93&lt;1.45,A93&gt;=6.15,A93&gt;=5.55),"versicolor",IF(AND(C93&lt;4.8,F93&lt;0.85,A93&lt;6.15,A93&gt;=5.55),"versicolor",IF(AND(D93&gt;=1.7,D93&gt;=1.45,A93&gt;=6.15,A93&gt;=5.55),"virginica",IF(AND(G93&lt;9.333,C93&gt;=4.8,F93&lt;0.85,A93&lt;6.15,A93&gt;=5.55),"versicolor",IF(AND(G93&gt;=9.333,C93&gt;=4.8,F93&lt;0.85,A93&lt;6.15,A93&gt;=5.55),"virginica",IF(AND(C93&lt;4.9,D93&lt;1.7,D93&gt;=1.45,A93&gt;=6.15,A93&gt;=5.55),"versicolor",IF(AND(C93&gt;=4.9,D93&lt;1.7,D93&gt;=1.45,A93&gt;=6.15,A93&gt;=5.55),"virginica","shouldnthappen"))))))))))))</f>
        <v>setosa</v>
      </c>
      <c r="BD93" s="1" t="str">
        <f aca="false">IF(AND(C93&lt;2.35),"setosa",IF(AND(C93&lt;4.75,B93&lt;2.55,C93&gt;=2.35),"versicolor",IF(AND(C93&gt;=4.75,B93&lt;2.55,C93&gt;=2.35),"virginica",IF(AND(C93&lt;4.75,B93&gt;=2.55,C93&gt;=2.35),"versicolor",IF(AND(D93&gt;=1.75,C93&gt;=4.75,B93&gt;=2.55,C93&gt;=2.35),"virginica",IF(AND(A93&gt;=6.5,D93&lt;1.75,C93&gt;=4.75,B93&gt;=2.55,C93&gt;=2.35),"versicolor",IF(AND(A93&lt;6.05,A93&lt;6.5,D93&lt;1.75,C93&gt;=4.75,B93&gt;=2.55,C93&gt;=2.35),"versicolor",IF(AND(A93&gt;=6.05,A93&lt;6.5,D93&lt;1.75,C93&gt;=4.75,B93&gt;=2.55,C93&gt;=2.35),"virginica","shouldnthappen"))))))))</f>
        <v>setosa</v>
      </c>
      <c r="BE93" s="1" t="str">
        <f aca="false">IF(AND(C93&lt;2.5),"setosa",IF(AND(D93&lt;1.65,C93&lt;4.75,C93&gt;=2.5),"versicolor",IF(AND(D93&gt;=1.65,C93&lt;4.75,C93&gt;=2.5),"virginica",IF(AND(D93&gt;=1.75,C93&gt;=4.75,C93&gt;=2.5),"virginica",IF(AND(C93&lt;4.95,D93&lt;1.75,C93&gt;=4.75,C93&gt;=2.5),"versicolor",IF(AND(A93&lt;6.5,C93&gt;=4.95,D93&lt;1.75,C93&gt;=4.75,C93&gt;=2.5),"virginica",IF(AND(A93&gt;=6.5,C93&gt;=4.95,D93&lt;1.75,C93&gt;=4.75,C93&gt;=2.5),"versicolor","shouldnthappen")))))))</f>
        <v>setosa</v>
      </c>
      <c r="BF93" s="1" t="str">
        <f aca="false">IF(AND(G93&gt;=15.244),"virginica",IF(AND(C93&lt;3.2,B93&gt;=3.15,G93&lt;15.244),"setosa",IF(AND(A93&gt;=4.95,C93&lt;4.7,B93&lt;3.15,G93&lt;15.244),"versicolor",IF(AND(C93&gt;=5.15,C93&gt;=4.7,B93&lt;3.15,G93&lt;15.244),"virginica",IF(AND(A93&gt;=6.45,C93&gt;=3.2,B93&gt;=3.15,G93&lt;15.244),"virginica",IF(AND(D93&lt;0.95,A93&lt;4.95,C93&lt;4.7,B93&lt;3.15,G93&lt;15.244),"setosa",IF(AND(D93&gt;=0.95,A93&lt;4.95,C93&lt;4.7,B93&lt;3.15,G93&lt;15.244),"virginica",IF(AND(F93&lt;0.816,A93&lt;6.45,C93&gt;=3.2,B93&gt;=3.15,G93&lt;15.244),"virginica",IF(AND(F93&gt;=0.816,A93&lt;6.45,C93&gt;=3.2,B93&gt;=3.15,G93&lt;15.244),"versicolor",IF(AND(A93&gt;=6.5,B93&lt;3.05,C93&lt;5.15,C93&gt;=4.7,B93&lt;3.15,G93&lt;15.244),"versicolor",IF(AND(G93&lt;11.093,B93&gt;=3.05,C93&lt;5.15,C93&gt;=4.7,B93&lt;3.15,G93&lt;15.244),"virginica",IF(AND(G93&gt;=11.093,B93&gt;=3.05,C93&lt;5.15,C93&gt;=4.7,B93&lt;3.15,G93&lt;15.244),"versicolor",IF(AND(D93&gt;=1.7,A93&lt;6.5,B93&lt;3.05,C93&lt;5.15,C93&gt;=4.7,B93&lt;3.15,G93&lt;15.244),"virginica",IF(AND(G93&lt;7.498,D93&lt;1.7,A93&lt;6.5,B93&lt;3.05,C93&lt;5.15,C93&gt;=4.7,B93&lt;3.15,G93&lt;15.244),"virginica",IF(AND(G93&gt;=7.498,D93&lt;1.7,A93&lt;6.5,B93&lt;3.05,C93&lt;5.15,C93&gt;=4.7,B93&lt;3.15,G93&lt;15.244),"versicolor","shouldnthappen")))))))))))))))</f>
        <v>setosa</v>
      </c>
      <c r="BG93" s="1" t="str">
        <f aca="false">IF(AND(B93&gt;=3.35,C93&lt;4.85),"setosa",IF(AND(D93&gt;=1.75,C93&gt;=4.85),"virginica",IF(AND(D93&lt;0.75,B93&lt;3.35,C93&lt;4.85),"setosa",IF(AND(G93&gt;=13.879,D93&lt;1.75,C93&gt;=4.85),"versicolor",IF(AND(F93&gt;=0.9,D93&gt;=0.75,B93&lt;3.35,C93&lt;4.85),"virginica",IF(AND(F93&gt;=0.405,G93&lt;13.879,D93&lt;1.75,C93&gt;=4.85),"virginica",IF(AND(B93&gt;=2.55,F93&lt;0.9,D93&gt;=0.75,B93&lt;3.35,C93&lt;4.85),"versicolor",IF(AND(G93&lt;7.498,F93&lt;0.405,G93&lt;13.879,D93&lt;1.75,C93&gt;=4.85),"virginica",IF(AND(G93&gt;=7.498,F93&lt;0.405,G93&lt;13.879,D93&lt;1.75,C93&gt;=4.85),"versicolor",IF(AND(G93&lt;5.656,B93&lt;2.55,F93&lt;0.9,D93&gt;=0.75,B93&lt;3.35,C93&lt;4.85),"virginica",IF(AND(G93&gt;=5.656,B93&lt;2.55,F93&lt;0.9,D93&gt;=0.75,B93&lt;3.35,C93&lt;4.85),"versicolor","shouldnthappen")))))))))))</f>
        <v>setosa</v>
      </c>
      <c r="BH93" s="1" t="str">
        <f aca="false">IF(AND(D93&lt;0.7),"setosa",IF(AND(D93&gt;=1.65,A93&lt;6.65,D93&gt;=0.7),"virginica",IF(AND(D93&lt;1.55,A93&gt;=6.65,D93&gt;=0.7),"versicolor",IF(AND(D93&gt;=1.55,A93&gt;=6.65,D93&gt;=0.7),"virginica",IF(AND(F93&gt;=0.529,D93&lt;1.65,A93&lt;6.65,D93&gt;=0.7),"versicolor",IF(AND(C93&gt;=5.35,F93&lt;0.529,D93&lt;1.65,A93&lt;6.65,D93&gt;=0.7),"virginica",IF(AND(G93&gt;=7.411,C93&lt;5.35,F93&lt;0.529,D93&lt;1.65,A93&lt;6.65,D93&gt;=0.7),"versicolor",IF(AND(G93&lt;6.927,G93&lt;7.411,C93&lt;5.35,F93&lt;0.529,D93&lt;1.65,A93&lt;6.65,D93&gt;=0.7),"versicolor",IF(AND(G93&gt;=6.927,G93&lt;7.411,C93&lt;5.35,F93&lt;0.529,D93&lt;1.65,A93&lt;6.65,D93&gt;=0.7),"virginica","shouldnthappen")))))))))</f>
        <v>setosa</v>
      </c>
      <c r="BI93" s="1" t="str">
        <f aca="false">IF(AND(D93&gt;=1.7),"virginica",IF(AND(D93&lt;0.7,D93&lt;1.7),"setosa",IF(AND(D93&lt;1.45,G93&lt;7.37,D93&gt;=0.7,D93&lt;1.7),"versicolor",IF(AND(D93&gt;=1.45,G93&lt;7.37,D93&gt;=0.7,D93&lt;1.7),"virginica",IF(AND(B93&gt;=2.65,G93&gt;=7.37,D93&gt;=0.7,D93&lt;1.7),"versicolor",IF(AND(C93&lt;5.05,B93&lt;2.65,G93&gt;=7.37,D93&gt;=0.7,D93&lt;1.7),"versicolor",IF(AND(C93&gt;=5.05,B93&lt;2.65,G93&gt;=7.37,D93&gt;=0.7,D93&lt;1.7),"virginica","shouldnthappen")))))))</f>
        <v>setosa</v>
      </c>
    </row>
    <row r="94" customFormat="false" ht="13.8" hidden="false" customHeight="false" outlineLevel="0" collapsed="false">
      <c r="A94" s="1" t="n">
        <v>4.6</v>
      </c>
      <c r="B94" s="1" t="n">
        <v>3.6</v>
      </c>
      <c r="C94" s="1" t="n">
        <v>1</v>
      </c>
      <c r="D94" s="1" t="n">
        <v>0.2</v>
      </c>
      <c r="E94" s="1" t="s">
        <v>94</v>
      </c>
      <c r="F94" s="1" t="n">
        <v>0.547127934871241</v>
      </c>
      <c r="G94" s="1" t="n">
        <v>4.67903667865321</v>
      </c>
      <c r="H94" s="11" t="str">
        <f aca="false">E94</f>
        <v>setosa</v>
      </c>
      <c r="I94" s="1" t="str">
        <f aca="false">INDEX(L94:BI94, MODE(MATCH(L94:BI94, L94:BI94, 0 )))</f>
        <v>setosa</v>
      </c>
      <c r="J94" s="12" t="n">
        <f aca="false">COUNTIF(L94:BI94, H94) / COUNTA(L94:BI94)</f>
        <v>1</v>
      </c>
      <c r="K94" s="13" t="n">
        <f aca="false">I94=H94</f>
        <v>1</v>
      </c>
      <c r="L94" s="1" t="str">
        <f aca="false">IF(AND(C94&lt;3.65,B94&gt;=3.35),"setosa",IF(AND(C94&gt;=3.65,B94&gt;=3.35),"virginica",IF(AND(C94&lt;2.35,C94&lt;4.85,B94&lt;3.35),"setosa",IF(AND(F94&gt;=0.899,C94&gt;=2.35,C94&lt;4.85,B94&lt;3.35),"virginica",IF(AND(G94&gt;=8.268,B94&lt;2.75,C94&gt;=4.85,B94&lt;3.35),"virginica",IF(AND(D94&lt;1.55,B94&gt;=2.75,C94&gt;=4.85,B94&lt;3.35),"versicolor",IF(AND(D94&gt;=1.55,B94&gt;=2.75,C94&gt;=4.85,B94&lt;3.35),"virginica",IF(AND(G94&lt;6.537,F94&lt;0.899,C94&gt;=2.35,C94&lt;4.85,B94&lt;3.35),"virginica",IF(AND(G94&gt;=6.537,F94&lt;0.899,C94&gt;=2.35,C94&lt;4.85,B94&lt;3.35),"versicolor",IF(AND(G94&lt;6.878,G94&lt;8.268,B94&lt;2.75,C94&gt;=4.85,B94&lt;3.35),"virginica",IF(AND(G94&gt;=6.878,G94&lt;8.268,B94&lt;2.75,C94&gt;=4.85,B94&lt;3.35),"versicolor","shouldnthappen")))))))))))</f>
        <v>setosa</v>
      </c>
      <c r="M94" s="1" t="str">
        <f aca="false">IF(AND(C94&lt;2.6),"setosa",IF(AND(D94&gt;=1.75,C94&gt;=2.6),"virginica",IF(AND(G94&lt;6.094,D94&lt;1.75,C94&gt;=2.6),"virginica",IF(AND(D94&lt;1.35,G94&gt;=6.094,D94&lt;1.75,C94&gt;=2.6),"versicolor",IF(AND(C94&lt;5.05,D94&gt;=1.35,G94&gt;=6.094,D94&lt;1.75,C94&gt;=2.6),"versicolor",IF(AND(C94&gt;=5.05,D94&gt;=1.35,G94&gt;=6.094,D94&lt;1.75,C94&gt;=2.6),"virginica","shouldnthappen"))))))</f>
        <v>setosa</v>
      </c>
      <c r="N94" s="1" t="str">
        <f aca="false">IF(AND(A94&lt;6.6,B94&gt;=3.45),"setosa",IF(AND(A94&gt;=6.6,B94&gt;=3.45),"virginica",IF(AND(D94&lt;0.7,C94&lt;4.75,B94&lt;3.45),"setosa",IF(AND(D94&gt;=0.7,C94&lt;4.75,B94&lt;3.45),"versicolor",IF(AND(C94&gt;=5.15,C94&gt;=4.75,B94&lt;3.45),"virginica",IF(AND(D94&gt;=1.7,A94&lt;6.5,C94&lt;5.15,C94&gt;=4.75,B94&lt;3.45),"virginica",IF(AND(C94&lt;5.05,A94&gt;=6.5,C94&lt;5.15,C94&gt;=4.75,B94&lt;3.45),"versicolor",IF(AND(C94&gt;=5.05,A94&gt;=6.5,C94&lt;5.15,C94&gt;=4.75,B94&lt;3.45),"virginica",IF(AND(G94&lt;7.498,D94&lt;1.7,A94&lt;6.5,C94&lt;5.15,C94&gt;=4.75,B94&lt;3.45),"virginica",IF(AND(G94&gt;=7.498,D94&lt;1.7,A94&lt;6.5,C94&lt;5.15,C94&gt;=4.75,B94&lt;3.45),"versicolor","shouldnthappen"))))))))))</f>
        <v>setosa</v>
      </c>
      <c r="O94" s="1" t="str">
        <f aca="false">IF(AND(D94&lt;0.75),"setosa",IF(AND(C94&lt;4.75,C94&lt;4.85,D94&gt;=0.75),"versicolor",IF(AND(A94&gt;=6.05,C94&gt;=4.85,D94&gt;=0.75),"virginica",IF(AND(D94&lt;1.6,C94&gt;=4.75,C94&lt;4.85,D94&gt;=0.75),"versicolor",IF(AND(D94&gt;=1.6,C94&gt;=4.75,C94&lt;4.85,D94&gt;=0.75),"virginica",IF(AND(A94&lt;5.9,A94&lt;6.05,C94&gt;=4.85,D94&gt;=0.75),"virginica",IF(AND(A94&gt;=5.9,A94&lt;6.05,C94&gt;=4.85,D94&gt;=0.75),"versicolor","shouldnthappen")))))))</f>
        <v>setosa</v>
      </c>
      <c r="P94" s="1" t="str">
        <f aca="false">IF(AND(D94&lt;0.75),"setosa",IF(AND(A94&lt;5.55,D94&gt;=0.75),"versicolor",IF(AND(D94&gt;=1.7,G94&lt;13.158,A94&gt;=5.55,D94&gt;=0.75),"virginica",IF(AND(B94&lt;2.45,D94&lt;1.7,G94&lt;13.158,A94&gt;=5.55,D94&gt;=0.75),"virginica",IF(AND(B94&gt;=2.45,D94&lt;1.7,G94&lt;13.158,A94&gt;=5.55,D94&gt;=0.75),"versicolor",IF(AND(B94&gt;=3.05,G94&lt;15.551,G94&gt;=13.158,A94&gt;=5.55,D94&gt;=0.75),"versicolor",IF(AND(B94&lt;2.9,G94&gt;=15.551,G94&gt;=13.158,A94&gt;=5.55,D94&gt;=0.75),"versicolor",IF(AND(B94&gt;=2.9,G94&gt;=15.551,G94&gt;=13.158,A94&gt;=5.55,D94&gt;=0.75),"virginica",IF(AND(D94&lt;1.3,G94&lt;14.221,B94&lt;3.05,G94&lt;15.551,G94&gt;=13.158,A94&gt;=5.55,D94&gt;=0.75),"versicolor",IF(AND(D94&gt;=1.3,G94&lt;14.221,B94&lt;3.05,G94&lt;15.551,G94&gt;=13.158,A94&gt;=5.55,D94&gt;=0.75),"virginica",IF(AND(C94&lt;4.9,G94&gt;=14.221,B94&lt;3.05,G94&lt;15.551,G94&gt;=13.158,A94&gt;=5.55,D94&gt;=0.75),"versicolor",IF(AND(C94&gt;=4.9,G94&gt;=14.221,B94&lt;3.05,G94&lt;15.551,G94&gt;=13.158,A94&gt;=5.55,D94&gt;=0.75),"virginica","shouldnthappen"))))))))))))</f>
        <v>setosa</v>
      </c>
      <c r="Q94" s="1" t="str">
        <f aca="false">IF(AND(C94&lt;2.6),"setosa",IF(AND(A94&gt;=4.95,C94&lt;4.75,C94&gt;=2.6),"versicolor",IF(AND(D94&gt;=1.75,C94&gt;=4.75,C94&gt;=2.6),"virginica",IF(AND(B94&lt;2.45,A94&lt;4.95,C94&lt;4.75,C94&gt;=2.6),"versicolor",IF(AND(B94&gt;=2.45,A94&lt;4.95,C94&lt;4.75,C94&gt;=2.6),"virginica",IF(AND(G94&lt;7.498,D94&lt;1.75,C94&gt;=4.75,C94&gt;=2.6),"virginica",IF(AND(F94&lt;0.417,G94&gt;=7.498,D94&lt;1.75,C94&gt;=4.75,C94&gt;=2.6),"versicolor",IF(AND(F94&lt;0.442,F94&gt;=0.417,G94&gt;=7.498,D94&lt;1.75,C94&gt;=4.75,C94&gt;=2.6),"virginica",IF(AND(F94&gt;=0.442,F94&gt;=0.417,G94&gt;=7.498,D94&lt;1.75,C94&gt;=4.75,C94&gt;=2.6),"versicolor","shouldnthappen")))))))))</f>
        <v>setosa</v>
      </c>
      <c r="R94" s="1" t="str">
        <f aca="false">IF(AND(D94&lt;0.75),"setosa",IF(AND(D94&lt;1.75,A94&gt;=6.25,D94&gt;=0.75),"versicolor",IF(AND(D94&gt;=1.75,A94&gt;=6.25,D94&gt;=0.75),"virginica",IF(AND(D94&lt;1.6,C94&lt;4.75,A94&lt;6.25,D94&gt;=0.75),"versicolor",IF(AND(D94&gt;=1.6,C94&lt;4.75,A94&lt;6.25,D94&gt;=0.75),"virginica",IF(AND(G94&lt;6.998,C94&gt;=4.75,A94&lt;6.25,D94&gt;=0.75),"virginica",IF(AND(A94&lt;6.05,G94&gt;=6.998,C94&gt;=4.75,A94&lt;6.25,D94&gt;=0.75),"versicolor",IF(AND(A94&gt;=6.05,G94&gt;=6.998,C94&gt;=4.75,A94&lt;6.25,D94&gt;=0.75),"virginica","shouldnthappen"))))))))</f>
        <v>setosa</v>
      </c>
      <c r="S94" s="1" t="str">
        <f aca="false">IF(AND(B94&gt;=3.05,A94&lt;5.45),"setosa",IF(AND(C94&lt;2.2,B94&lt;3.05,A94&lt;5.45),"setosa",IF(AND(C94&gt;=2.2,B94&lt;3.05,A94&lt;5.45),"versicolor",IF(AND(B94&lt;3.7,C94&lt;4.8,A94&gt;=5.45),"versicolor",IF(AND(B94&gt;=3.7,C94&lt;4.8,A94&gt;=5.45),"setosa",IF(AND(G94&lt;13.757,C94&lt;5.05,C94&gt;=4.8,A94&gt;=5.45),"virginica",IF(AND(G94&gt;=13.757,C94&lt;5.05,C94&gt;=4.8,A94&gt;=5.45),"versicolor",IF(AND(C94&gt;=5.15,C94&gt;=5.05,C94&gt;=4.8,A94&gt;=5.45),"virginica",IF(AND(A94&lt;5.95,C94&lt;5.15,C94&gt;=5.05,C94&gt;=4.8,A94&gt;=5.45),"virginica",IF(AND(D94&gt;=1.8,A94&gt;=5.95,C94&lt;5.15,C94&gt;=5.05,C94&gt;=4.8,A94&gt;=5.45),"virginica",IF(AND(B94&lt;2.75,D94&lt;1.8,A94&gt;=5.95,C94&lt;5.15,C94&gt;=5.05,C94&gt;=4.8,A94&gt;=5.45),"versicolor",IF(AND(B94&gt;=2.75,D94&lt;1.8,A94&gt;=5.95,C94&lt;5.15,C94&gt;=5.05,C94&gt;=4.8,A94&gt;=5.45),"virginica","shouldnthappen"))))))))))))</f>
        <v>setosa</v>
      </c>
      <c r="T94" s="1" t="str">
        <f aca="false">IF(AND(C94&lt;2.6),"setosa",IF(AND(D94&lt;1.65,C94&lt;4.75,C94&gt;=2.6),"versicolor",IF(AND(D94&gt;=1.65,C94&lt;4.75,C94&gt;=2.6),"virginica",IF(AND(G94&gt;=8.494,A94&lt;6.6,C94&gt;=4.75,C94&gt;=2.6),"virginica",IF(AND(C94&lt;5.2,A94&gt;=6.6,C94&gt;=4.75,C94&gt;=2.6),"versicolor",IF(AND(C94&gt;=5.2,A94&gt;=6.6,C94&gt;=4.75,C94&gt;=2.6),"virginica",IF(AND(A94&lt;5.95,G94&lt;8.494,A94&lt;6.6,C94&gt;=4.75,C94&gt;=2.6),"virginica",IF(AND(A94&gt;=5.95,G94&lt;8.494,A94&lt;6.6,C94&gt;=4.75,C94&gt;=2.6),"versicolor","shouldnthappen"))))))))</f>
        <v>setosa</v>
      </c>
      <c r="U94" s="1" t="str">
        <f aca="false">IF(AND(C94&lt;3.65,B94&gt;=3.35),"setosa",IF(AND(C94&gt;=3.65,B94&gt;=3.35),"virginica",IF(AND(C94&lt;2.35,A94&lt;6.25,B94&lt;3.35),"setosa",IF(AND(C94&lt;4.85,A94&gt;=6.25,B94&lt;3.35),"versicolor",IF(AND(G94&gt;=15.426,C94&gt;=2.35,A94&lt;6.25,B94&lt;3.35),"virginica",IF(AND(D94&gt;=1.55,C94&gt;=4.85,A94&gt;=6.25,B94&lt;3.35),"virginica",IF(AND(D94&lt;1.8,G94&lt;15.426,C94&gt;=2.35,A94&lt;6.25,B94&lt;3.35),"versicolor",IF(AND(D94&gt;=1.8,G94&lt;15.426,C94&gt;=2.35,A94&lt;6.25,B94&lt;3.35),"virginica",IF(AND(B94&lt;2.95,D94&lt;1.55,C94&gt;=4.85,A94&gt;=6.25,B94&lt;3.35),"virginica",IF(AND(B94&gt;=2.95,D94&lt;1.55,C94&gt;=4.85,A94&gt;=6.25,B94&lt;3.35),"versicolor","shouldnthappen"))))))))))</f>
        <v>setosa</v>
      </c>
      <c r="V94" s="1" t="str">
        <f aca="false">IF(AND(C94&lt;2.6),"setosa",IF(AND(C94&gt;=4.85,C94&gt;=2.6),"virginica",IF(AND(F94&gt;=0.9,C94&lt;4.85,C94&gt;=2.6),"virginica",IF(AND(G94&lt;5.656,F94&lt;0.9,C94&lt;4.85,C94&gt;=2.6),"virginica",IF(AND(G94&gt;=5.656,F94&lt;0.9,C94&lt;4.85,C94&gt;=2.6),"versicolor","shouldnthappen")))))</f>
        <v>setosa</v>
      </c>
      <c r="W94" s="1" t="str">
        <f aca="false">IF(AND(D94&gt;=1.75,G94&gt;=13.795),"virginica",IF(AND(D94&gt;=1.5,G94&gt;=12.335,G94&lt;13.795),"virginica",IF(AND(C94&lt;2.45,C94&lt;4.85,G94&lt;12.335,G94&lt;13.795),"setosa",IF(AND(C94&gt;=2.45,C94&lt;4.85,G94&lt;12.335,G94&lt;13.795),"versicolor",IF(AND(D94&gt;=1.7,C94&gt;=4.85,G94&lt;12.335,G94&lt;13.795),"virginica",IF(AND(B94&gt;=3.25,D94&lt;1.5,G94&gt;=12.335,G94&lt;13.795),"setosa",IF(AND(D94&lt;1,F94&lt;0.255,D94&lt;1.75,G94&gt;=13.795),"setosa",IF(AND(D94&gt;=1,F94&lt;0.255,D94&lt;1.75,G94&gt;=13.795),"versicolor",IF(AND(A94&lt;5.4,F94&gt;=0.255,D94&lt;1.75,G94&gt;=13.795),"setosa",IF(AND(A94&gt;=5.4,F94&gt;=0.255,D94&lt;1.75,G94&gt;=13.795),"versicolor",IF(AND(A94&lt;6.15,D94&lt;1.7,C94&gt;=4.85,G94&lt;12.335,G94&lt;13.795),"versicolor",IF(AND(A94&gt;=6.15,D94&lt;1.7,C94&gt;=4.85,G94&lt;12.335,G94&lt;13.795),"virginica",IF(AND(C94&lt;5,B94&lt;3.25,D94&lt;1.5,G94&gt;=12.335,G94&lt;13.795),"versicolor",IF(AND(C94&gt;=5,B94&lt;3.25,D94&lt;1.5,G94&gt;=12.335,G94&lt;13.795),"virginica","shouldnthappen"))))))))))))))</f>
        <v>setosa</v>
      </c>
      <c r="X94" s="1" t="str">
        <f aca="false">IF(AND(C94&lt;2.5,A94&lt;5.55),"setosa",IF(AND(F94&lt;0.096,A94&gt;=5.55),"virginica",IF(AND(D94&lt;1.6,C94&gt;=2.5,A94&lt;5.55),"versicolor",IF(AND(D94&gt;=1.6,C94&gt;=2.5,A94&lt;5.55),"virginica",IF(AND(F94&gt;=0.156,C94&lt;4.75,F94&gt;=0.096,A94&gt;=5.55),"versicolor",IF(AND(D94&gt;=1.75,C94&gt;=4.75,F94&gt;=0.096,A94&gt;=5.55),"virginica",IF(AND(B94&lt;3.3,F94&lt;0.156,C94&lt;4.75,F94&gt;=0.096,A94&gt;=5.55),"versicolor",IF(AND(B94&gt;=3.3,F94&lt;0.156,C94&lt;4.75,F94&gt;=0.096,A94&gt;=5.55),"setosa",IF(AND(B94&lt;2.45,A94&lt;6.05,D94&lt;1.75,C94&gt;=4.75,F94&gt;=0.096,A94&gt;=5.55),"virginica",IF(AND(B94&gt;=2.45,A94&lt;6.05,D94&lt;1.75,C94&gt;=4.75,F94&gt;=0.096,A94&gt;=5.55),"versicolor",IF(AND(F94&lt;0.205,A94&gt;=6.05,D94&lt;1.75,C94&gt;=4.75,F94&gt;=0.096,A94&gt;=5.55),"versicolor",IF(AND(F94&gt;=0.205,A94&gt;=6.05,D94&lt;1.75,C94&gt;=4.75,F94&gt;=0.096,A94&gt;=5.55),"virginica","shouldnthappen"))))))))))))</f>
        <v>setosa</v>
      </c>
      <c r="Y94" s="1" t="str">
        <f aca="false">IF(AND(C94&lt;2.35,A94&lt;5.55),"setosa",IF(AND(C94&gt;=5.05,A94&gt;=5.55),"virginica",IF(AND(D94&lt;1.6,C94&gt;=2.35,A94&lt;5.55),"versicolor",IF(AND(D94&gt;=1.6,C94&gt;=2.35,A94&lt;5.55),"virginica",IF(AND(D94&gt;=1.75,C94&lt;5.05,A94&gt;=5.55),"virginica",IF(AND(B94&gt;=3.55,D94&lt;1.75,C94&lt;5.05,A94&gt;=5.55),"setosa",IF(AND(G94&lt;6.3,B94&lt;3.55,D94&lt;1.75,C94&lt;5.05,A94&gt;=5.55),"virginica",IF(AND(G94&gt;=6.3,B94&lt;3.55,D94&lt;1.75,C94&lt;5.05,A94&gt;=5.55),"versicolor","shouldnthappen"))))))))</f>
        <v>setosa</v>
      </c>
      <c r="Z94" s="1" t="str">
        <f aca="false">IF(AND(D94&lt;0.75),"setosa",IF(AND(B94&gt;=2.55,C94&lt;4.85,D94&gt;=0.75),"versicolor",IF(AND(D94&gt;=1.7,C94&gt;=4.85,D94&gt;=0.75),"virginica",IF(AND(D94&lt;1.6,B94&lt;2.55,C94&lt;4.85,D94&gt;=0.75),"versicolor",IF(AND(D94&gt;=1.6,B94&lt;2.55,C94&lt;4.85,D94&gt;=0.75),"virginica",IF(AND(B94&lt;2.65,D94&lt;1.7,C94&gt;=4.85,D94&gt;=0.75),"virginica",IF(AND(F94&lt;0.325,B94&gt;=2.65,D94&lt;1.7,C94&gt;=4.85,D94&gt;=0.75),"virginica",IF(AND(G94&lt;10.717,F94&gt;=0.325,B94&gt;=2.65,D94&lt;1.7,C94&gt;=4.85,D94&gt;=0.75),"versicolor",IF(AND(G94&gt;=10.717,F94&gt;=0.325,B94&gt;=2.65,D94&lt;1.7,C94&gt;=4.85,D94&gt;=0.75),"virginica","shouldnthappen")))))))))</f>
        <v>setosa</v>
      </c>
      <c r="AA94" s="1" t="str">
        <f aca="false">IF(AND(D94&lt;0.75),"setosa",IF(AND(D94&gt;=1.75,D94&gt;=0.75),"virginica",IF(AND(F94&gt;=0.455,D94&lt;1.75,D94&gt;=0.75),"versicolor",IF(AND(D94&lt;1.45,F94&lt;0.455,D94&lt;1.75,D94&gt;=0.75),"versicolor",IF(AND(F94&lt;0.247,D94&gt;=1.45,F94&lt;0.455,D94&lt;1.75,D94&gt;=0.75),"versicolor",IF(AND(F94&gt;=0.247,D94&gt;=1.45,F94&lt;0.455,D94&lt;1.75,D94&gt;=0.75),"virginica","shouldnthappen"))))))</f>
        <v>setosa</v>
      </c>
      <c r="AB94" s="1" t="str">
        <f aca="false">IF(AND(F94&gt;=0.221,B94&gt;=3.35),"setosa",IF(AND(A94&lt;5.3,F94&gt;=0.683,B94&lt;3.35),"setosa",IF(AND(A94&lt;6.45,F94&lt;0.221,B94&gt;=3.35),"setosa",IF(AND(A94&gt;=6.45,F94&lt;0.221,B94&gt;=3.35),"virginica",IF(AND(G94&lt;6.3,A94&lt;6.25,F94&lt;0.683,B94&lt;3.35),"virginica",IF(AND(G94&lt;13.795,A94&gt;=6.25,F94&lt;0.683,B94&lt;3.35),"virginica",IF(AND(D94&lt;1.65,A94&gt;=5.3,F94&gt;=0.683,B94&lt;3.35),"versicolor",IF(AND(D94&gt;=1.65,A94&gt;=5.3,F94&gt;=0.683,B94&lt;3.35),"virginica",IF(AND(D94&lt;0.6,G94&gt;=6.3,A94&lt;6.25,F94&lt;0.683,B94&lt;3.35),"setosa",IF(AND(D94&lt;1.7,G94&gt;=13.795,A94&gt;=6.25,F94&lt;0.683,B94&lt;3.35),"versicolor",IF(AND(D94&gt;=1.7,G94&gt;=13.795,A94&gt;=6.25,F94&lt;0.683,B94&lt;3.35),"virginica",IF(AND(C94&gt;=5.35,D94&gt;=0.6,G94&gt;=6.3,A94&lt;6.25,F94&lt;0.683,B94&lt;3.35),"virginica",IF(AND(D94&lt;1.75,C94&lt;5.35,D94&gt;=0.6,G94&gt;=6.3,A94&lt;6.25,F94&lt;0.683,B94&lt;3.35),"versicolor",IF(AND(D94&gt;=1.75,C94&lt;5.35,D94&gt;=0.6,G94&gt;=6.3,A94&lt;6.25,F94&lt;0.683,B94&lt;3.35),"virginica","shouldnthappen"))))))))))))))</f>
        <v>setosa</v>
      </c>
      <c r="AC94" s="1" t="str">
        <f aca="false">IF(AND(B94&gt;=3.3),"setosa",IF(AND(C94&lt;2.45,D94&lt;1.55,B94&lt;3.3),"setosa",IF(AND(F94&gt;=0.211,D94&gt;=1.55,B94&lt;3.3),"virginica",IF(AND(C94&lt;4.9,C94&gt;=2.45,D94&lt;1.55,B94&lt;3.3),"versicolor",IF(AND(C94&gt;=4.9,C94&gt;=2.45,D94&lt;1.55,B94&lt;3.3),"virginica",IF(AND(F94&lt;0.138,F94&lt;0.211,D94&gt;=1.55,B94&lt;3.3),"virginica",IF(AND(F94&gt;=0.138,F94&lt;0.211,D94&gt;=1.55,B94&lt;3.3),"versicolor","shouldnthappen")))))))</f>
        <v>setosa</v>
      </c>
      <c r="AD94" s="1" t="str">
        <f aca="false">IF(AND(D94&gt;=1.75),"virginica",IF(AND(D94&lt;0.75,D94&lt;1.75),"setosa",IF(AND(D94&lt;1.35,D94&gt;=0.75,D94&lt;1.75),"versicolor",IF(AND(B94&lt;2.6,C94&lt;4.85,D94&gt;=1.35,D94&gt;=0.75,D94&lt;1.75),"virginica",IF(AND(B94&gt;=2.6,C94&lt;4.85,D94&gt;=1.35,D94&gt;=0.75,D94&lt;1.75),"versicolor",IF(AND(A94&lt;6.4,C94&gt;=4.85,D94&gt;=1.35,D94&gt;=0.75,D94&lt;1.75),"virginica",IF(AND(A94&gt;=6.4,C94&gt;=4.85,D94&gt;=1.35,D94&gt;=0.75,D94&lt;1.75),"versicolor","shouldnthappen")))))))</f>
        <v>setosa</v>
      </c>
      <c r="AE94" s="1" t="str">
        <f aca="false">IF(AND(C94&lt;2.45),"setosa",IF(AND(F94&lt;0.07,C94&gt;=2.45),"virginica",IF(AND(A94&gt;=5,C94&lt;4.75,F94&gt;=0.07,C94&gt;=2.45),"versicolor",IF(AND(F94&lt;0.182,C94&gt;=4.75,F94&gt;=0.07,C94&gt;=2.45),"versicolor",IF(AND(B94&lt;2.45,A94&lt;5,C94&lt;4.75,F94&gt;=0.07,C94&gt;=2.45),"versicolor",IF(AND(B94&gt;=2.45,A94&lt;5,C94&lt;4.75,F94&gt;=0.07,C94&gt;=2.45),"virginica",IF(AND(F94&gt;=0.468,F94&gt;=0.182,C94&gt;=4.75,F94&gt;=0.07,C94&gt;=2.45),"virginica",IF(AND(A94&gt;=6.85,F94&lt;0.468,F94&gt;=0.182,C94&gt;=4.75,F94&gt;=0.07,C94&gt;=2.45),"virginica",IF(AND(B94&lt;2.6,A94&lt;6.85,F94&lt;0.468,F94&gt;=0.182,C94&gt;=4.75,F94&gt;=0.07,C94&gt;=2.45),"virginica",IF(AND(B94&gt;=2.6,A94&lt;6.85,F94&lt;0.468,F94&gt;=0.182,C94&gt;=4.75,F94&gt;=0.07,C94&gt;=2.45),"versicolor","shouldnthappen"))))))))))</f>
        <v>setosa</v>
      </c>
      <c r="AF94" s="1" t="str">
        <f aca="false">IF(AND(D94&lt;0.75,A94&lt;5.45),"setosa",IF(AND(D94&gt;=1.75,A94&gt;=5.45),"virginica",IF(AND(G94&lt;6.094,D94&gt;=0.75,A94&lt;5.45),"virginica",IF(AND(G94&gt;=6.094,D94&gt;=0.75,A94&lt;5.45),"versicolor",IF(AND(C94&lt;2.75,D94&lt;1.75,A94&gt;=5.45),"setosa",IF(AND(D94&lt;1.45,C94&gt;=2.75,D94&lt;1.75,A94&gt;=5.45),"versicolor",IF(AND(B94&lt;2.75,D94&gt;=1.45,C94&gt;=2.75,D94&lt;1.75,A94&gt;=5.45),"versicolor",IF(AND(C94&lt;5.05,B94&gt;=2.75,D94&gt;=1.45,C94&gt;=2.75,D94&lt;1.75,A94&gt;=5.45),"versicolor",IF(AND(C94&gt;=5.05,B94&gt;=2.75,D94&gt;=1.45,C94&gt;=2.75,D94&lt;1.75,A94&gt;=5.45),"virginica","shouldnthappen")))))))))</f>
        <v>setosa</v>
      </c>
      <c r="AG94" s="1" t="str">
        <f aca="false">IF(AND(D94&lt;0.65,G94&lt;8.868,A94&lt;5.3),"setosa",IF(AND(C94&lt;2.6,G94&gt;=8.868,A94&lt;5.3),"setosa",IF(AND(C94&gt;=2.6,G94&gt;=8.868,A94&lt;5.3),"versicolor",IF(AND(C94&gt;=4.95,D94&lt;1.55,A94&gt;=5.3),"virginica",IF(AND(G94&lt;13.795,D94&gt;=1.55,A94&gt;=5.3),"virginica",IF(AND(C94&lt;3.75,D94&gt;=0.65,G94&lt;8.868,A94&lt;5.3),"versicolor",IF(AND(C94&gt;=3.75,D94&gt;=0.65,G94&lt;8.868,A94&lt;5.3),"virginica",IF(AND(C94&lt;2.6,C94&lt;4.95,D94&lt;1.55,A94&gt;=5.3),"setosa",IF(AND(C94&gt;=2.6,C94&lt;4.95,D94&lt;1.55,A94&gt;=5.3),"versicolor",IF(AND(C94&lt;4.75,G94&gt;=13.795,D94&gt;=1.55,A94&gt;=5.3),"versicolor",IF(AND(C94&gt;=4.75,G94&gt;=13.795,D94&gt;=1.55,A94&gt;=5.3),"virginica","shouldnthappen")))))))))))</f>
        <v>setosa</v>
      </c>
      <c r="AH94" s="1" t="str">
        <f aca="false">IF(AND(D94&lt;0.75),"setosa",IF(AND(C94&lt;4.75,D94&gt;=0.75),"versicolor",IF(AND(G94&lt;13.757,C94&gt;=4.75,D94&gt;=0.75),"virginica",IF(AND(B94&lt;3.05,G94&gt;=13.757,C94&gt;=4.75,D94&gt;=0.75),"virginica",IF(AND(A94&lt;6.65,B94&gt;=3.05,G94&gt;=13.757,C94&gt;=4.75,D94&gt;=0.75),"virginica",IF(AND(A94&gt;=6.65,B94&gt;=3.05,G94&gt;=13.757,C94&gt;=4.75,D94&gt;=0.75),"versicolor","shouldnthappen"))))))</f>
        <v>setosa</v>
      </c>
      <c r="AI94" s="1" t="str">
        <f aca="false">IF(AND(D94&lt;0.7),"setosa",IF(AND(C94&lt;4.75,D94&gt;=0.7),"versicolor",IF(AND(A94&lt;6.6,F94&lt;0.482,C94&gt;=4.75,D94&gt;=0.7),"virginica",IF(AND(C94&gt;=4.95,F94&gt;=0.482,C94&gt;=4.75,D94&gt;=0.7),"virginica",IF(AND(D94&lt;1.9,A94&gt;=6.6,F94&lt;0.482,C94&gt;=4.75,D94&gt;=0.7),"versicolor",IF(AND(D94&gt;=1.9,A94&gt;=6.6,F94&lt;0.482,C94&gt;=4.75,D94&gt;=0.7),"virginica",IF(AND(F94&gt;=0.766,C94&lt;4.95,F94&gt;=0.482,C94&gt;=4.75,D94&gt;=0.7),"virginica",IF(AND(B94&lt;2.95,F94&lt;0.766,C94&lt;4.95,F94&gt;=0.482,C94&gt;=4.75,D94&gt;=0.7),"virginica",IF(AND(B94&gt;=2.95,F94&lt;0.766,C94&lt;4.95,F94&gt;=0.482,C94&gt;=4.75,D94&gt;=0.7),"versicolor","shouldnthappen")))))))))</f>
        <v>setosa</v>
      </c>
      <c r="AJ94" s="1" t="str">
        <f aca="false">IF(AND(C94&lt;2.45,C94&lt;4.75),"setosa",IF(AND(D94&gt;=1.65,C94&gt;=4.75),"virginica",IF(AND(A94&lt;4.95,C94&gt;=2.45,C94&lt;4.75),"virginica",IF(AND(A94&gt;=4.95,C94&gt;=2.45,C94&lt;4.75),"versicolor",IF(AND(B94&lt;2.95,D94&lt;1.65,C94&gt;=4.75),"virginica",IF(AND(B94&gt;=2.95,D94&lt;1.65,C94&gt;=4.75),"versicolor","shouldnthappen"))))))</f>
        <v>setosa</v>
      </c>
      <c r="AK94" s="1" t="str">
        <f aca="false">IF(AND(D94&lt;0.75,A94&lt;5.45),"setosa",IF(AND(B94&lt;2.45,D94&gt;=0.75,A94&lt;5.45),"versicolor",IF(AND(A94&gt;=5.55,C94&lt;4.75,A94&gt;=5.45),"versicolor",IF(AND(C94&gt;=5.15,C94&gt;=4.75,A94&gt;=5.45),"virginica",IF(AND(G94&lt;6.094,B94&gt;=2.45,D94&gt;=0.75,A94&lt;5.45),"virginica",IF(AND(G94&gt;=6.094,B94&gt;=2.45,D94&gt;=0.75,A94&lt;5.45),"versicolor",IF(AND(D94&lt;0.6,A94&lt;5.55,C94&lt;4.75,A94&gt;=5.45),"setosa",IF(AND(D94&gt;=0.6,A94&lt;5.55,C94&lt;4.75,A94&gt;=5.45),"versicolor",IF(AND(C94&lt;4.95,C94&lt;5.15,C94&gt;=4.75,A94&gt;=5.45),"virginica",IF(AND(G94&lt;12.627,C94&lt;5.05,C94&gt;=4.95,C94&lt;5.15,C94&gt;=4.75,A94&gt;=5.45),"virginica",IF(AND(G94&gt;=12.627,C94&lt;5.05,C94&gt;=4.95,C94&lt;5.15,C94&gt;=4.75,A94&gt;=5.45),"versicolor",IF(AND(D94&lt;1.7,C94&gt;=5.05,C94&gt;=4.95,C94&lt;5.15,C94&gt;=4.75,A94&gt;=5.45),"versicolor",IF(AND(D94&gt;=1.7,C94&gt;=5.05,C94&gt;=4.95,C94&lt;5.15,C94&gt;=4.75,A94&gt;=5.45),"virginica","shouldnthappen")))))))))))))</f>
        <v>setosa</v>
      </c>
      <c r="AL94" s="1" t="str">
        <f aca="false">IF(AND(B94&lt;2.45,B94&lt;3.15),"versicolor",IF(AND(D94&lt;0.95,G94&lt;15.141,B94&gt;=3.15),"setosa",IF(AND(G94&lt;15.429,G94&gt;=15.141,B94&gt;=3.15),"versicolor",IF(AND(G94&gt;=15.429,G94&gt;=15.141,B94&gt;=3.15),"virginica",IF(AND(C94&lt;2.3,C94&lt;4.75,B94&gt;=2.45,B94&lt;3.15),"setosa",IF(AND(G94&gt;=16.072,C94&gt;=4.75,B94&gt;=2.45,B94&lt;3.15),"versicolor",IF(AND(G94&lt;11.833,D94&gt;=0.95,G94&lt;15.141,B94&gt;=3.15),"virginica",IF(AND(A94&lt;5,C94&gt;=2.3,C94&lt;4.75,B94&gt;=2.45,B94&lt;3.15),"virginica",IF(AND(A94&gt;=5,C94&gt;=2.3,C94&lt;4.75,B94&gt;=2.45,B94&lt;3.15),"versicolor",IF(AND(G94&lt;14.342,G94&gt;=11.833,D94&gt;=0.95,G94&lt;15.141,B94&gt;=3.15),"versicolor",IF(AND(G94&gt;=14.342,G94&gt;=11.833,D94&gt;=0.95,G94&lt;15.141,B94&gt;=3.15),"virginica",IF(AND(G94&lt;13.757,F94&gt;=0.741,G94&lt;16.072,C94&gt;=4.75,B94&gt;=2.45,B94&lt;3.15),"virginica",IF(AND(F94&gt;=0.546,A94&lt;6.15,F94&lt;0.741,G94&lt;16.072,C94&gt;=4.75,B94&gt;=2.45,B94&lt;3.15),"virginica",IF(AND(D94&gt;=1.75,A94&gt;=6.15,F94&lt;0.741,G94&lt;16.072,C94&gt;=4.75,B94&gt;=2.45,B94&lt;3.15),"virginica",IF(AND(C94&lt;4.85,G94&gt;=13.757,F94&gt;=0.741,G94&lt;16.072,C94&gt;=4.75,B94&gt;=2.45,B94&lt;3.15),"virginica",IF(AND(C94&gt;=4.85,G94&gt;=13.757,F94&gt;=0.741,G94&lt;16.072,C94&gt;=4.75,B94&gt;=2.45,B94&lt;3.15),"versicolor",IF(AND(F94&lt;0.331,F94&lt;0.546,A94&lt;6.15,F94&lt;0.741,G94&lt;16.072,C94&gt;=4.75,B94&gt;=2.45,B94&lt;3.15),"virginica",IF(AND(F94&gt;=0.331,F94&lt;0.546,A94&lt;6.15,F94&lt;0.741,G94&lt;16.072,C94&gt;=4.75,B94&gt;=2.45,B94&lt;3.15),"versicolor",IF(AND(G94&lt;10.661,D94&lt;1.75,A94&gt;=6.15,F94&lt;0.741,G94&lt;16.072,C94&gt;=4.75,B94&gt;=2.45,B94&lt;3.15),"virginica",IF(AND(G94&gt;=10.661,D94&lt;1.75,A94&gt;=6.15,F94&lt;0.741,G94&lt;16.072,C94&gt;=4.75,B94&gt;=2.45,B94&lt;3.15),"versicolor","shouldnthappen"))))))))))))))))))))</f>
        <v>setosa</v>
      </c>
      <c r="AM94" s="1" t="str">
        <f aca="false">IF(AND(D94&lt;1.35,F94&gt;=0.917),"setosa",IF(AND(D94&gt;=1.35,F94&gt;=0.917),"virginica",IF(AND(D94&lt;0.75,D94&lt;1.55,F94&lt;0.917),"setosa",IF(AND(C94&gt;=4.8,D94&gt;=1.55,F94&lt;0.917),"virginica",IF(AND(A94&lt;5.95,D94&gt;=0.75,D94&lt;1.55,F94&lt;0.917),"versicolor",IF(AND(F94&lt;0.473,C94&lt;4.8,D94&gt;=1.55,F94&lt;0.917),"virginica",IF(AND(F94&gt;=0.473,C94&lt;4.8,D94&gt;=1.55,F94&lt;0.917),"versicolor",IF(AND(C94&lt;4.95,A94&gt;=5.95,D94&gt;=0.75,D94&lt;1.55,F94&lt;0.917),"versicolor",IF(AND(C94&gt;=4.95,A94&gt;=5.95,D94&gt;=0.75,D94&lt;1.55,F94&lt;0.917),"virginica","shouldnthappen")))))))))</f>
        <v>setosa</v>
      </c>
      <c r="AN94" s="1" t="str">
        <f aca="false">IF(AND(D94&lt;0.75,A94&lt;5.45),"setosa",IF(AND(D94&lt;1.55,D94&gt;=0.75,A94&lt;5.45),"versicolor",IF(AND(D94&gt;=1.55,D94&gt;=0.75,A94&lt;5.45),"virginica",IF(AND(A94&gt;=5.75,C94&lt;4.75,A94&gt;=5.45),"versicolor",IF(AND(F94&lt;0.361,C94&gt;=4.75,A94&gt;=5.45),"virginica",IF(AND(C94&lt;2.6,A94&lt;5.75,C94&lt;4.75,A94&gt;=5.45),"setosa",IF(AND(C94&gt;=2.6,A94&lt;5.75,C94&lt;4.75,A94&gt;=5.45),"versicolor",IF(AND(D94&gt;=1.7,F94&gt;=0.361,C94&gt;=4.75,A94&gt;=5.45),"virginica",IF(AND(B94&lt;2.65,D94&lt;1.7,F94&gt;=0.361,C94&gt;=4.75,A94&gt;=5.45),"virginica",IF(AND(A94&lt;7.05,B94&gt;=2.65,D94&lt;1.7,F94&gt;=0.361,C94&gt;=4.75,A94&gt;=5.45),"versicolor",IF(AND(A94&gt;=7.05,B94&gt;=2.65,D94&lt;1.7,F94&gt;=0.361,C94&gt;=4.75,A94&gt;=5.45),"virginica","shouldnthappen")))))))))))</f>
        <v>setosa</v>
      </c>
      <c r="AO94" s="1" t="str">
        <f aca="false">IF(AND(D94&lt;0.7),"setosa",IF(AND(A94&lt;4.95,C94&lt;4.85,D94&gt;=0.7),"virginica",IF(AND(A94&gt;=4.95,C94&lt;4.85,D94&gt;=0.7),"versicolor",IF(AND(D94&gt;=1.7,C94&gt;=4.85,D94&gt;=0.7),"virginica",IF(AND(F94&lt;0.325,D94&lt;1.7,C94&gt;=4.85,D94&gt;=0.7),"virginica",IF(AND(D94&lt;1.55,F94&gt;=0.325,D94&lt;1.7,C94&gt;=4.85,D94&gt;=0.7),"virginica",IF(AND(D94&gt;=1.55,F94&gt;=0.325,D94&lt;1.7,C94&gt;=4.85,D94&gt;=0.7),"versicolor","shouldnthappen")))))))</f>
        <v>setosa</v>
      </c>
      <c r="AP94" s="1" t="str">
        <f aca="false">IF(AND(D94&lt;0.75),"setosa",IF(AND(C94&lt;4.85,D94&gt;=0.75),"versicolor",IF(AND(G94&gt;=8.277,C94&gt;=4.85,D94&gt;=0.75),"virginica",IF(AND(F94&gt;=0.633,G94&lt;8.277,C94&gt;=4.85,D94&gt;=0.75),"virginica",IF(AND(G94&lt;7.61,F94&lt;0.633,G94&lt;8.277,C94&gt;=4.85,D94&gt;=0.75),"virginica",IF(AND(G94&gt;=7.61,F94&lt;0.633,G94&lt;8.277,C94&gt;=4.85,D94&gt;=0.75),"versicolor","shouldnthappen"))))))</f>
        <v>setosa</v>
      </c>
      <c r="AQ94" s="1" t="str">
        <f aca="false">IF(AND(C94&lt;2.65,A94&gt;=5.45,C94&lt;4.75),"setosa",IF(AND(C94&gt;=2.65,A94&gt;=5.45,C94&lt;4.75),"versicolor",IF(AND(B94&lt;2.9,C94&lt;4.85,C94&gt;=4.75),"versicolor",IF(AND(B94&gt;=2.9,C94&lt;4.85,C94&gt;=4.75),"virginica",IF(AND(D94&lt;1.7,C94&gt;=4.85,C94&gt;=4.75),"versicolor",IF(AND(D94&gt;=1.7,C94&gt;=4.85,C94&gt;=4.75),"virginica",IF(AND(C94&lt;2.45,G94&lt;14.126,A94&lt;5.45,C94&lt;4.75),"setosa",IF(AND(C94&gt;=2.45,G94&lt;14.126,A94&lt;5.45,C94&lt;4.75),"versicolor",IF(AND(C94&lt;2.4,G94&gt;=14.126,A94&lt;5.45,C94&lt;4.75),"setosa",IF(AND(C94&gt;=2.4,G94&gt;=14.126,A94&lt;5.45,C94&lt;4.75),"versicolor","shouldnthappen"))))))))))</f>
        <v>setosa</v>
      </c>
      <c r="AR94" s="1" t="str">
        <f aca="false">IF(AND(C94&lt;2.45,C94&lt;4.85),"setosa",IF(AND(C94&gt;=5.15,C94&gt;=4.85),"virginica",IF(AND(A94&gt;=4.95,C94&gt;=2.45,C94&lt;4.85),"versicolor",IF(AND(D94&lt;1.35,A94&lt;4.95,C94&gt;=2.45,C94&lt;4.85),"versicolor",IF(AND(D94&gt;=1.35,A94&lt;4.95,C94&gt;=2.45,C94&lt;4.85),"virginica",IF(AND(F94&lt;0.35,G94&lt;12.751,C94&lt;5.15,C94&gt;=4.85),"virginica",IF(AND(A94&lt;6.5,G94&gt;=12.751,C94&lt;5.15,C94&gt;=4.85),"virginica",IF(AND(A94&gt;=6.5,G94&gt;=12.751,C94&lt;5.15,C94&gt;=4.85),"versicolor",IF(AND(B94&gt;=2.75,F94&gt;=0.35,G94&lt;12.751,C94&lt;5.15,C94&gt;=4.85),"virginica",IF(AND(C94&lt;5.05,B94&lt;2.75,F94&gt;=0.35,G94&lt;12.751,C94&lt;5.15,C94&gt;=4.85),"virginica",IF(AND(C94&gt;=5.05,B94&lt;2.75,F94&gt;=0.35,G94&lt;12.751,C94&lt;5.15,C94&gt;=4.85),"versicolor","shouldnthappen")))))))))))</f>
        <v>setosa</v>
      </c>
      <c r="AS94" s="1" t="str">
        <f aca="false">IF(AND(F94&gt;=0.9,B94&lt;3.05),"virginica",IF(AND(A94&lt;5.9,B94&gt;=3.05),"setosa",IF(AND(D94&lt;1.65,A94&gt;=5.9,B94&gt;=3.05),"versicolor",IF(AND(D94&gt;=1.65,A94&gt;=5.9,B94&gt;=3.05),"virginica",IF(AND(D94&gt;=1.75,C94&gt;=4.85,F94&lt;0.9,B94&lt;3.05),"virginica",IF(AND(C94&lt;2.2,B94&lt;2.95,C94&lt;4.85,F94&lt;0.9,B94&lt;3.05),"setosa",IF(AND(C94&gt;=2.2,B94&lt;2.95,C94&lt;4.85,F94&lt;0.9,B94&lt;3.05),"versicolor",IF(AND(C94&lt;2.8,B94&gt;=2.95,C94&lt;4.85,F94&lt;0.9,B94&lt;3.05),"setosa",IF(AND(C94&gt;=2.8,B94&gt;=2.95,C94&lt;4.85,F94&lt;0.9,B94&lt;3.05),"versicolor",IF(AND(G94&lt;13.879,D94&lt;1.75,C94&gt;=4.85,F94&lt;0.9,B94&lt;3.05),"virginica",IF(AND(G94&gt;=13.879,D94&lt;1.75,C94&gt;=4.85,F94&lt;0.9,B94&lt;3.05),"versicolor","shouldnthappen")))))))))))</f>
        <v>setosa</v>
      </c>
      <c r="AT94" s="1" t="str">
        <f aca="false">IF(AND(D94&lt;0.75),"setosa",IF(AND(D94&gt;=1.75,D94&gt;=0.75),"virginica",IF(AND(D94&lt;1.45,G94&lt;7.37,D94&lt;1.75,D94&gt;=0.75),"versicolor",IF(AND(D94&gt;=1.45,G94&lt;7.37,D94&lt;1.75,D94&gt;=0.75),"virginica",IF(AND(C94&lt;5.45,G94&gt;=7.37,D94&lt;1.75,D94&gt;=0.75),"versicolor",IF(AND(C94&gt;=5.45,G94&gt;=7.37,D94&lt;1.75,D94&gt;=0.75),"virginica","shouldnthappen"))))))</f>
        <v>setosa</v>
      </c>
      <c r="AU94" s="1" t="str">
        <f aca="false">IF(AND(D94&lt;0.7),"setosa",IF(AND(D94&gt;=1.7,A94&gt;=6.15,D94&gt;=0.7),"virginica",IF(AND(B94&gt;=2.55,C94&lt;4.75,A94&lt;6.15,D94&gt;=0.7),"versicolor",IF(AND(D94&gt;=1.7,C94&gt;=4.75,A94&lt;6.15,D94&gt;=0.7),"virginica",IF(AND(C94&lt;5.25,D94&lt;1.7,A94&gt;=6.15,D94&gt;=0.7),"versicolor",IF(AND(C94&gt;=5.25,D94&lt;1.7,A94&gt;=6.15,D94&gt;=0.7),"virginica",IF(AND(C94&lt;4.25,B94&lt;2.55,C94&lt;4.75,A94&lt;6.15,D94&gt;=0.7),"versicolor",IF(AND(C94&gt;=4.25,B94&lt;2.55,C94&lt;4.75,A94&lt;6.15,D94&gt;=0.7),"virginica",IF(AND(B94&lt;2.65,D94&lt;1.7,C94&gt;=4.75,A94&lt;6.15,D94&gt;=0.7),"virginica",IF(AND(B94&gt;=2.65,D94&lt;1.7,C94&gt;=4.75,A94&lt;6.15,D94&gt;=0.7),"versicolor","shouldnthappen"))))))))))</f>
        <v>setosa</v>
      </c>
      <c r="AV94" s="1" t="str">
        <f aca="false">IF(AND(D94&lt;0.75),"setosa",IF(AND(F94&gt;=0.899,D94&gt;=0.75),"virginica",IF(AND(D94&lt;1.65,A94&lt;6.05,F94&lt;0.899,D94&gt;=0.75),"versicolor",IF(AND(D94&gt;=1.65,A94&lt;6.05,F94&lt;0.899,D94&gt;=0.75),"virginica",IF(AND(C94&gt;=5.05,A94&gt;=6.05,F94&lt;0.899,D94&gt;=0.75),"virginica",IF(AND(G94&gt;=13.757,C94&lt;5.05,A94&gt;=6.05,F94&lt;0.899,D94&gt;=0.75),"versicolor",IF(AND(D94&lt;1.6,G94&lt;13.757,C94&lt;5.05,A94&gt;=6.05,F94&lt;0.899,D94&gt;=0.75),"versicolor",IF(AND(D94&gt;=1.6,G94&lt;13.757,C94&lt;5.05,A94&gt;=6.05,F94&lt;0.899,D94&gt;=0.75),"virginica","shouldnthappen"))))))))</f>
        <v>setosa</v>
      </c>
      <c r="AW94" s="1" t="str">
        <f aca="false">IF(AND(F94&lt;0.117,A94&gt;=5.55),"virginica",IF(AND(A94&gt;=5.2,G94&lt;6.086,A94&lt;5.55),"versicolor",IF(AND(D94&lt;0.7,G94&gt;=6.086,A94&lt;5.55),"setosa",IF(AND(D94&gt;=0.7,G94&gt;=6.086,A94&lt;5.55),"versicolor",IF(AND(A94&lt;4.75,A94&lt;5.2,G94&lt;6.086,A94&lt;5.55),"setosa",IF(AND(A94&gt;=4.75,A94&lt;5.2,G94&lt;6.086,A94&lt;5.55),"virginica",IF(AND(D94&gt;=1.65,C94&lt;4.95,F94&gt;=0.117,A94&gt;=5.55),"virginica",IF(AND(D94&gt;=1.75,C94&gt;=4.95,F94&gt;=0.117,A94&gt;=5.55),"virginica",IF(AND(C94&lt;2.6,D94&lt;1.65,C94&lt;4.95,F94&gt;=0.117,A94&gt;=5.55),"setosa",IF(AND(C94&gt;=2.6,D94&lt;1.65,C94&lt;4.95,F94&gt;=0.117,A94&gt;=5.55),"versicolor",IF(AND(D94&lt;1.55,D94&lt;1.75,C94&gt;=4.95,F94&gt;=0.117,A94&gt;=5.55),"virginica",IF(AND(A94&lt;6.95,D94&gt;=1.55,D94&lt;1.75,C94&gt;=4.95,F94&gt;=0.117,A94&gt;=5.55),"versicolor",IF(AND(A94&gt;=6.95,D94&gt;=1.55,D94&lt;1.75,C94&gt;=4.95,F94&gt;=0.117,A94&gt;=5.55),"virginica","shouldnthappen")))))))))))))</f>
        <v>setosa</v>
      </c>
      <c r="AX94" s="1" t="str">
        <f aca="false">IF(AND(D94&lt;0.75),"setosa",IF(AND(F94&lt;0.138,D94&gt;=0.75),"virginica",IF(AND(C94&lt;4.45,A94&lt;6.15,F94&gt;=0.138,D94&gt;=0.75),"versicolor",IF(AND(C94&gt;=5.05,A94&gt;=6.15,F94&gt;=0.138,D94&gt;=0.75),"virginica",IF(AND(B94&lt;2.65,C94&gt;=4.45,A94&lt;6.15,F94&gt;=0.138,D94&gt;=0.75),"virginica",IF(AND(A94&gt;=6.35,C94&lt;5.05,A94&gt;=6.15,F94&gt;=0.138,D94&gt;=0.75),"versicolor",IF(AND(A94&lt;5.65,B94&gt;=2.65,C94&gt;=4.45,A94&lt;6.15,F94&gt;=0.138,D94&gt;=0.75),"virginica",IF(AND(D94&lt;1.75,A94&lt;6.35,C94&lt;5.05,A94&gt;=6.15,F94&gt;=0.138,D94&gt;=0.75),"versicolor",IF(AND(D94&gt;=1.75,A94&lt;6.35,C94&lt;5.05,A94&gt;=6.15,F94&gt;=0.138,D94&gt;=0.75),"virginica",IF(AND(D94&lt;1.7,A94&gt;=5.65,B94&gt;=2.65,C94&gt;=4.45,A94&lt;6.15,F94&gt;=0.138,D94&gt;=0.75),"versicolor",IF(AND(D94&gt;=1.7,A94&gt;=5.65,B94&gt;=2.65,C94&gt;=4.45,A94&lt;6.15,F94&gt;=0.138,D94&gt;=0.75),"virginica","shouldnthappen")))))))))))</f>
        <v>setosa</v>
      </c>
      <c r="AY94" s="1" t="str">
        <f aca="false">IF(AND(D94&lt;0.75,A94&lt;5.55),"setosa",IF(AND(A94&lt;4.95,D94&gt;=0.75,A94&lt;5.55),"virginica",IF(AND(A94&gt;=4.95,D94&gt;=0.75,A94&lt;5.55),"versicolor",IF(AND(C94&lt;2.6,C94&lt;4.85,A94&gt;=5.55),"setosa",IF(AND(C94&gt;=2.6,C94&lt;4.85,A94&gt;=5.55),"versicolor",IF(AND(D94&gt;=1.75,C94&gt;=4.85,A94&gt;=5.55),"virginica",IF(AND(F94&lt;0.405,D94&lt;1.75,C94&gt;=4.85,A94&gt;=5.55),"versicolor",IF(AND(B94&lt;3.05,F94&gt;=0.405,D94&lt;1.75,C94&gt;=4.85,A94&gt;=5.55),"virginica",IF(AND(B94&gt;=3.05,F94&gt;=0.405,D94&lt;1.75,C94&gt;=4.85,A94&gt;=5.55),"versicolor","shouldnthappen")))))))))</f>
        <v>setosa</v>
      </c>
      <c r="AZ94" s="1" t="str">
        <f aca="false">IF(AND(D94&lt;0.75),"setosa",IF(AND(F94&lt;0.9,C94&lt;4.95,D94&gt;=0.75),"versicolor",IF(AND(F94&gt;=0.9,C94&lt;4.95,D94&gt;=0.75),"virginica",IF(AND(D94&gt;=1.7,C94&gt;=4.95,D94&gt;=0.75),"virginica",IF(AND(F94&lt;0.405,D94&lt;1.7,C94&gt;=4.95,D94&gt;=0.75),"versicolor",IF(AND(F94&gt;=0.405,D94&lt;1.7,C94&gt;=4.95,D94&gt;=0.75),"virginica","shouldnthappen"))))))</f>
        <v>setosa</v>
      </c>
      <c r="BA94" s="1" t="str">
        <f aca="false">IF(AND(D94&lt;0.75),"setosa",IF(AND(D94&gt;=1.7,C94&gt;=5.05,D94&gt;=0.75),"virginica",IF(AND(D94&lt;1.45,D94&lt;1.6,C94&lt;5.05,D94&gt;=0.75),"versicolor",IF(AND(A94&lt;5.8,D94&gt;=1.6,C94&lt;5.05,D94&gt;=0.75),"virginica",IF(AND(A94&gt;=5.8,D94&gt;=1.6,C94&lt;5.05,D94&gt;=0.75),"versicolor",IF(AND(F94&lt;0.417,D94&lt;1.7,C94&gt;=5.05,D94&gt;=0.75),"versicolor",IF(AND(F94&gt;=0.417,D94&lt;1.7,C94&gt;=5.05,D94&gt;=0.75),"virginica",IF(AND(A94&lt;5.95,D94&gt;=1.45,D94&lt;1.6,C94&lt;5.05,D94&gt;=0.75),"versicolor",IF(AND(G94&lt;10.618,A94&gt;=5.95,D94&gt;=1.45,D94&lt;1.6,C94&lt;5.05,D94&gt;=0.75),"virginica",IF(AND(G94&gt;=10.618,A94&gt;=5.95,D94&gt;=1.45,D94&lt;1.6,C94&lt;5.05,D94&gt;=0.75),"versicolor","shouldnthappen"))))))))))</f>
        <v>setosa</v>
      </c>
      <c r="BB94" s="1" t="str">
        <f aca="false">IF(AND(C94&lt;2.6),"setosa",IF(AND(D94&gt;=1.75,C94&gt;=2.6),"virginica",IF(AND(C94&gt;=5.45,D94&lt;1.75,C94&gt;=2.6),"virginica",IF(AND(F94&gt;=0.259,C94&lt;5.45,D94&lt;1.75,C94&gt;=2.6),"versicolor",IF(AND(C94&lt;5.05,F94&lt;0.259,C94&lt;5.45,D94&lt;1.75,C94&gt;=2.6),"versicolor",IF(AND(C94&gt;=5.05,F94&lt;0.259,C94&lt;5.45,D94&lt;1.75,C94&gt;=2.6),"virginica","shouldnthappen"))))))</f>
        <v>setosa</v>
      </c>
      <c r="BC94" s="1" t="str">
        <f aca="false">IF(AND(A94&lt;4.95,B94&lt;2.7,A94&lt;5.55),"virginica",IF(AND(A94&gt;=4.95,B94&lt;2.7,A94&lt;5.55),"versicolor",IF(AND(C94&lt;3.2,B94&gt;=2.7,A94&lt;5.55),"setosa",IF(AND(C94&gt;=3.2,B94&gt;=2.7,A94&lt;5.55),"versicolor",IF(AND(F94&gt;=0.85,A94&lt;6.15,A94&gt;=5.55),"virginica",IF(AND(D94&lt;1.45,A94&gt;=6.15,A94&gt;=5.55),"versicolor",IF(AND(C94&lt;4.8,F94&lt;0.85,A94&lt;6.15,A94&gt;=5.55),"versicolor",IF(AND(D94&gt;=1.7,D94&gt;=1.45,A94&gt;=6.15,A94&gt;=5.55),"virginica",IF(AND(G94&lt;9.333,C94&gt;=4.8,F94&lt;0.85,A94&lt;6.15,A94&gt;=5.55),"versicolor",IF(AND(G94&gt;=9.333,C94&gt;=4.8,F94&lt;0.85,A94&lt;6.15,A94&gt;=5.55),"virginica",IF(AND(C94&lt;4.9,D94&lt;1.7,D94&gt;=1.45,A94&gt;=6.15,A94&gt;=5.55),"versicolor",IF(AND(C94&gt;=4.9,D94&lt;1.7,D94&gt;=1.45,A94&gt;=6.15,A94&gt;=5.55),"virginica","shouldnthappen"))))))))))))</f>
        <v>setosa</v>
      </c>
      <c r="BD94" s="1" t="str">
        <f aca="false">IF(AND(C94&lt;2.35),"setosa",IF(AND(C94&lt;4.75,B94&lt;2.55,C94&gt;=2.35),"versicolor",IF(AND(C94&gt;=4.75,B94&lt;2.55,C94&gt;=2.35),"virginica",IF(AND(C94&lt;4.75,B94&gt;=2.55,C94&gt;=2.35),"versicolor",IF(AND(D94&gt;=1.75,C94&gt;=4.75,B94&gt;=2.55,C94&gt;=2.35),"virginica",IF(AND(A94&gt;=6.5,D94&lt;1.75,C94&gt;=4.75,B94&gt;=2.55,C94&gt;=2.35),"versicolor",IF(AND(A94&lt;6.05,A94&lt;6.5,D94&lt;1.75,C94&gt;=4.75,B94&gt;=2.55,C94&gt;=2.35),"versicolor",IF(AND(A94&gt;=6.05,A94&lt;6.5,D94&lt;1.75,C94&gt;=4.75,B94&gt;=2.55,C94&gt;=2.35),"virginica","shouldnthappen"))))))))</f>
        <v>setosa</v>
      </c>
      <c r="BE94" s="1" t="str">
        <f aca="false">IF(AND(C94&lt;2.5),"setosa",IF(AND(D94&lt;1.65,C94&lt;4.75,C94&gt;=2.5),"versicolor",IF(AND(D94&gt;=1.65,C94&lt;4.75,C94&gt;=2.5),"virginica",IF(AND(D94&gt;=1.75,C94&gt;=4.75,C94&gt;=2.5),"virginica",IF(AND(C94&lt;4.95,D94&lt;1.75,C94&gt;=4.75,C94&gt;=2.5),"versicolor",IF(AND(A94&lt;6.5,C94&gt;=4.95,D94&lt;1.75,C94&gt;=4.75,C94&gt;=2.5),"virginica",IF(AND(A94&gt;=6.5,C94&gt;=4.95,D94&lt;1.75,C94&gt;=4.75,C94&gt;=2.5),"versicolor","shouldnthappen")))))))</f>
        <v>setosa</v>
      </c>
      <c r="BF94" s="1" t="str">
        <f aca="false">IF(AND(G94&gt;=15.244),"virginica",IF(AND(C94&lt;3.2,B94&gt;=3.15,G94&lt;15.244),"setosa",IF(AND(A94&gt;=4.95,C94&lt;4.7,B94&lt;3.15,G94&lt;15.244),"versicolor",IF(AND(C94&gt;=5.15,C94&gt;=4.7,B94&lt;3.15,G94&lt;15.244),"virginica",IF(AND(A94&gt;=6.45,C94&gt;=3.2,B94&gt;=3.15,G94&lt;15.244),"virginica",IF(AND(D94&lt;0.95,A94&lt;4.95,C94&lt;4.7,B94&lt;3.15,G94&lt;15.244),"setosa",IF(AND(D94&gt;=0.95,A94&lt;4.95,C94&lt;4.7,B94&lt;3.15,G94&lt;15.244),"virginica",IF(AND(F94&lt;0.816,A94&lt;6.45,C94&gt;=3.2,B94&gt;=3.15,G94&lt;15.244),"virginica",IF(AND(F94&gt;=0.816,A94&lt;6.45,C94&gt;=3.2,B94&gt;=3.15,G94&lt;15.244),"versicolor",IF(AND(A94&gt;=6.5,B94&lt;3.05,C94&lt;5.15,C94&gt;=4.7,B94&lt;3.15,G94&lt;15.244),"versicolor",IF(AND(G94&lt;11.093,B94&gt;=3.05,C94&lt;5.15,C94&gt;=4.7,B94&lt;3.15,G94&lt;15.244),"virginica",IF(AND(G94&gt;=11.093,B94&gt;=3.05,C94&lt;5.15,C94&gt;=4.7,B94&lt;3.15,G94&lt;15.244),"versicolor",IF(AND(D94&gt;=1.7,A94&lt;6.5,B94&lt;3.05,C94&lt;5.15,C94&gt;=4.7,B94&lt;3.15,G94&lt;15.244),"virginica",IF(AND(G94&lt;7.498,D94&lt;1.7,A94&lt;6.5,B94&lt;3.05,C94&lt;5.15,C94&gt;=4.7,B94&lt;3.15,G94&lt;15.244),"virginica",IF(AND(G94&gt;=7.498,D94&lt;1.7,A94&lt;6.5,B94&lt;3.05,C94&lt;5.15,C94&gt;=4.7,B94&lt;3.15,G94&lt;15.244),"versicolor","shouldnthappen")))))))))))))))</f>
        <v>setosa</v>
      </c>
      <c r="BG94" s="1" t="str">
        <f aca="false">IF(AND(B94&gt;=3.35,C94&lt;4.85),"setosa",IF(AND(D94&gt;=1.75,C94&gt;=4.85),"virginica",IF(AND(D94&lt;0.75,B94&lt;3.35,C94&lt;4.85),"setosa",IF(AND(G94&gt;=13.879,D94&lt;1.75,C94&gt;=4.85),"versicolor",IF(AND(F94&gt;=0.9,D94&gt;=0.75,B94&lt;3.35,C94&lt;4.85),"virginica",IF(AND(F94&gt;=0.405,G94&lt;13.879,D94&lt;1.75,C94&gt;=4.85),"virginica",IF(AND(B94&gt;=2.55,F94&lt;0.9,D94&gt;=0.75,B94&lt;3.35,C94&lt;4.85),"versicolor",IF(AND(G94&lt;7.498,F94&lt;0.405,G94&lt;13.879,D94&lt;1.75,C94&gt;=4.85),"virginica",IF(AND(G94&gt;=7.498,F94&lt;0.405,G94&lt;13.879,D94&lt;1.75,C94&gt;=4.85),"versicolor",IF(AND(G94&lt;5.656,B94&lt;2.55,F94&lt;0.9,D94&gt;=0.75,B94&lt;3.35,C94&lt;4.85),"virginica",IF(AND(G94&gt;=5.656,B94&lt;2.55,F94&lt;0.9,D94&gt;=0.75,B94&lt;3.35,C94&lt;4.85),"versicolor","shouldnthappen")))))))))))</f>
        <v>setosa</v>
      </c>
      <c r="BH94" s="1" t="str">
        <f aca="false">IF(AND(D94&lt;0.7),"setosa",IF(AND(D94&gt;=1.65,A94&lt;6.65,D94&gt;=0.7),"virginica",IF(AND(D94&lt;1.55,A94&gt;=6.65,D94&gt;=0.7),"versicolor",IF(AND(D94&gt;=1.55,A94&gt;=6.65,D94&gt;=0.7),"virginica",IF(AND(F94&gt;=0.529,D94&lt;1.65,A94&lt;6.65,D94&gt;=0.7),"versicolor",IF(AND(C94&gt;=5.35,F94&lt;0.529,D94&lt;1.65,A94&lt;6.65,D94&gt;=0.7),"virginica",IF(AND(G94&gt;=7.411,C94&lt;5.35,F94&lt;0.529,D94&lt;1.65,A94&lt;6.65,D94&gt;=0.7),"versicolor",IF(AND(G94&lt;6.927,G94&lt;7.411,C94&lt;5.35,F94&lt;0.529,D94&lt;1.65,A94&lt;6.65,D94&gt;=0.7),"versicolor",IF(AND(G94&gt;=6.927,G94&lt;7.411,C94&lt;5.35,F94&lt;0.529,D94&lt;1.65,A94&lt;6.65,D94&gt;=0.7),"virginica","shouldnthappen")))))))))</f>
        <v>setosa</v>
      </c>
      <c r="BI94" s="1" t="str">
        <f aca="false">IF(AND(D94&gt;=1.7),"virginica",IF(AND(D94&lt;0.7,D94&lt;1.7),"setosa",IF(AND(D94&lt;1.45,G94&lt;7.37,D94&gt;=0.7,D94&lt;1.7),"versicolor",IF(AND(D94&gt;=1.45,G94&lt;7.37,D94&gt;=0.7,D94&lt;1.7),"virginica",IF(AND(B94&gt;=2.65,G94&gt;=7.37,D94&gt;=0.7,D94&lt;1.7),"versicolor",IF(AND(C94&lt;5.05,B94&lt;2.65,G94&gt;=7.37,D94&gt;=0.7,D94&lt;1.7),"versicolor",IF(AND(C94&gt;=5.05,B94&lt;2.65,G94&gt;=7.37,D94&gt;=0.7,D94&lt;1.7),"virginica","shouldnthappen")))))))</f>
        <v>setosa</v>
      </c>
    </row>
    <row r="95" customFormat="false" ht="13.8" hidden="false" customHeight="false" outlineLevel="0" collapsed="false">
      <c r="A95" s="1" t="n">
        <v>5.1</v>
      </c>
      <c r="B95" s="1" t="n">
        <v>3.3</v>
      </c>
      <c r="C95" s="1" t="n">
        <v>1.7</v>
      </c>
      <c r="D95" s="1" t="n">
        <v>0.5</v>
      </c>
      <c r="E95" s="1" t="s">
        <v>94</v>
      </c>
      <c r="F95" s="1" t="n">
        <v>0.762884665746242</v>
      </c>
      <c r="G95" s="1" t="n">
        <v>9.77616064241156</v>
      </c>
      <c r="H95" s="11" t="str">
        <f aca="false">E95</f>
        <v>setosa</v>
      </c>
      <c r="I95" s="1" t="str">
        <f aca="false">INDEX(L95:BI95, MODE(MATCH(L95:BI95, L95:BI95, 0 )))</f>
        <v>setosa</v>
      </c>
      <c r="J95" s="12" t="n">
        <f aca="false">COUNTIF(L95:BI95, H95) / COUNTA(L95:BI95)</f>
        <v>1</v>
      </c>
      <c r="K95" s="13" t="n">
        <f aca="false">I95=H95</f>
        <v>1</v>
      </c>
      <c r="L95" s="1" t="str">
        <f aca="false">IF(AND(C95&lt;3.65,B95&gt;=3.35),"setosa",IF(AND(C95&gt;=3.65,B95&gt;=3.35),"virginica",IF(AND(C95&lt;2.35,C95&lt;4.85,B95&lt;3.35),"setosa",IF(AND(F95&gt;=0.899,C95&gt;=2.35,C95&lt;4.85,B95&lt;3.35),"virginica",IF(AND(G95&gt;=8.268,B95&lt;2.75,C95&gt;=4.85,B95&lt;3.35),"virginica",IF(AND(D95&lt;1.55,B95&gt;=2.75,C95&gt;=4.85,B95&lt;3.35),"versicolor",IF(AND(D95&gt;=1.55,B95&gt;=2.75,C95&gt;=4.85,B95&lt;3.35),"virginica",IF(AND(G95&lt;6.537,F95&lt;0.899,C95&gt;=2.35,C95&lt;4.85,B95&lt;3.35),"virginica",IF(AND(G95&gt;=6.537,F95&lt;0.899,C95&gt;=2.35,C95&lt;4.85,B95&lt;3.35),"versicolor",IF(AND(G95&lt;6.878,G95&lt;8.268,B95&lt;2.75,C95&gt;=4.85,B95&lt;3.35),"virginica",IF(AND(G95&gt;=6.878,G95&lt;8.268,B95&lt;2.75,C95&gt;=4.85,B95&lt;3.35),"versicolor","shouldnthappen")))))))))))</f>
        <v>setosa</v>
      </c>
      <c r="M95" s="1" t="str">
        <f aca="false">IF(AND(C95&lt;2.6),"setosa",IF(AND(D95&gt;=1.75,C95&gt;=2.6),"virginica",IF(AND(G95&lt;6.094,D95&lt;1.75,C95&gt;=2.6),"virginica",IF(AND(D95&lt;1.35,G95&gt;=6.094,D95&lt;1.75,C95&gt;=2.6),"versicolor",IF(AND(C95&lt;5.05,D95&gt;=1.35,G95&gt;=6.094,D95&lt;1.75,C95&gt;=2.6),"versicolor",IF(AND(C95&gt;=5.05,D95&gt;=1.35,G95&gt;=6.094,D95&lt;1.75,C95&gt;=2.6),"virginica","shouldnthappen"))))))</f>
        <v>setosa</v>
      </c>
      <c r="N95" s="1" t="str">
        <f aca="false">IF(AND(A95&lt;6.6,B95&gt;=3.45),"setosa",IF(AND(A95&gt;=6.6,B95&gt;=3.45),"virginica",IF(AND(D95&lt;0.7,C95&lt;4.75,B95&lt;3.45),"setosa",IF(AND(D95&gt;=0.7,C95&lt;4.75,B95&lt;3.45),"versicolor",IF(AND(C95&gt;=5.15,C95&gt;=4.75,B95&lt;3.45),"virginica",IF(AND(D95&gt;=1.7,A95&lt;6.5,C95&lt;5.15,C95&gt;=4.75,B95&lt;3.45),"virginica",IF(AND(C95&lt;5.05,A95&gt;=6.5,C95&lt;5.15,C95&gt;=4.75,B95&lt;3.45),"versicolor",IF(AND(C95&gt;=5.05,A95&gt;=6.5,C95&lt;5.15,C95&gt;=4.75,B95&lt;3.45),"virginica",IF(AND(G95&lt;7.498,D95&lt;1.7,A95&lt;6.5,C95&lt;5.15,C95&gt;=4.75,B95&lt;3.45),"virginica",IF(AND(G95&gt;=7.498,D95&lt;1.7,A95&lt;6.5,C95&lt;5.15,C95&gt;=4.75,B95&lt;3.45),"versicolor","shouldnthappen"))))))))))</f>
        <v>setosa</v>
      </c>
      <c r="O95" s="1" t="str">
        <f aca="false">IF(AND(D95&lt;0.75),"setosa",IF(AND(C95&lt;4.75,C95&lt;4.85,D95&gt;=0.75),"versicolor",IF(AND(A95&gt;=6.05,C95&gt;=4.85,D95&gt;=0.75),"virginica",IF(AND(D95&lt;1.6,C95&gt;=4.75,C95&lt;4.85,D95&gt;=0.75),"versicolor",IF(AND(D95&gt;=1.6,C95&gt;=4.75,C95&lt;4.85,D95&gt;=0.75),"virginica",IF(AND(A95&lt;5.9,A95&lt;6.05,C95&gt;=4.85,D95&gt;=0.75),"virginica",IF(AND(A95&gt;=5.9,A95&lt;6.05,C95&gt;=4.85,D95&gt;=0.75),"versicolor","shouldnthappen")))))))</f>
        <v>setosa</v>
      </c>
      <c r="P95" s="1" t="str">
        <f aca="false">IF(AND(D95&lt;0.75),"setosa",IF(AND(A95&lt;5.55,D95&gt;=0.75),"versicolor",IF(AND(D95&gt;=1.7,G95&lt;13.158,A95&gt;=5.55,D95&gt;=0.75),"virginica",IF(AND(B95&lt;2.45,D95&lt;1.7,G95&lt;13.158,A95&gt;=5.55,D95&gt;=0.75),"virginica",IF(AND(B95&gt;=2.45,D95&lt;1.7,G95&lt;13.158,A95&gt;=5.55,D95&gt;=0.75),"versicolor",IF(AND(B95&gt;=3.05,G95&lt;15.551,G95&gt;=13.158,A95&gt;=5.55,D95&gt;=0.75),"versicolor",IF(AND(B95&lt;2.9,G95&gt;=15.551,G95&gt;=13.158,A95&gt;=5.55,D95&gt;=0.75),"versicolor",IF(AND(B95&gt;=2.9,G95&gt;=15.551,G95&gt;=13.158,A95&gt;=5.55,D95&gt;=0.75),"virginica",IF(AND(D95&lt;1.3,G95&lt;14.221,B95&lt;3.05,G95&lt;15.551,G95&gt;=13.158,A95&gt;=5.55,D95&gt;=0.75),"versicolor",IF(AND(D95&gt;=1.3,G95&lt;14.221,B95&lt;3.05,G95&lt;15.551,G95&gt;=13.158,A95&gt;=5.55,D95&gt;=0.75),"virginica",IF(AND(C95&lt;4.9,G95&gt;=14.221,B95&lt;3.05,G95&lt;15.551,G95&gt;=13.158,A95&gt;=5.55,D95&gt;=0.75),"versicolor",IF(AND(C95&gt;=4.9,G95&gt;=14.221,B95&lt;3.05,G95&lt;15.551,G95&gt;=13.158,A95&gt;=5.55,D95&gt;=0.75),"virginica","shouldnthappen"))))))))))))</f>
        <v>setosa</v>
      </c>
      <c r="Q95" s="1" t="str">
        <f aca="false">IF(AND(C95&lt;2.6),"setosa",IF(AND(A95&gt;=4.95,C95&lt;4.75,C95&gt;=2.6),"versicolor",IF(AND(D95&gt;=1.75,C95&gt;=4.75,C95&gt;=2.6),"virginica",IF(AND(B95&lt;2.45,A95&lt;4.95,C95&lt;4.75,C95&gt;=2.6),"versicolor",IF(AND(B95&gt;=2.45,A95&lt;4.95,C95&lt;4.75,C95&gt;=2.6),"virginica",IF(AND(G95&lt;7.498,D95&lt;1.75,C95&gt;=4.75,C95&gt;=2.6),"virginica",IF(AND(F95&lt;0.417,G95&gt;=7.498,D95&lt;1.75,C95&gt;=4.75,C95&gt;=2.6),"versicolor",IF(AND(F95&lt;0.442,F95&gt;=0.417,G95&gt;=7.498,D95&lt;1.75,C95&gt;=4.75,C95&gt;=2.6),"virginica",IF(AND(F95&gt;=0.442,F95&gt;=0.417,G95&gt;=7.498,D95&lt;1.75,C95&gt;=4.75,C95&gt;=2.6),"versicolor","shouldnthappen")))))))))</f>
        <v>setosa</v>
      </c>
      <c r="R95" s="1" t="str">
        <f aca="false">IF(AND(D95&lt;0.75),"setosa",IF(AND(D95&lt;1.75,A95&gt;=6.25,D95&gt;=0.75),"versicolor",IF(AND(D95&gt;=1.75,A95&gt;=6.25,D95&gt;=0.75),"virginica",IF(AND(D95&lt;1.6,C95&lt;4.75,A95&lt;6.25,D95&gt;=0.75),"versicolor",IF(AND(D95&gt;=1.6,C95&lt;4.75,A95&lt;6.25,D95&gt;=0.75),"virginica",IF(AND(G95&lt;6.998,C95&gt;=4.75,A95&lt;6.25,D95&gt;=0.75),"virginica",IF(AND(A95&lt;6.05,G95&gt;=6.998,C95&gt;=4.75,A95&lt;6.25,D95&gt;=0.75),"versicolor",IF(AND(A95&gt;=6.05,G95&gt;=6.998,C95&gt;=4.75,A95&lt;6.25,D95&gt;=0.75),"virginica","shouldnthappen"))))))))</f>
        <v>setosa</v>
      </c>
      <c r="S95" s="1" t="str">
        <f aca="false">IF(AND(B95&gt;=3.05,A95&lt;5.45),"setosa",IF(AND(C95&lt;2.2,B95&lt;3.05,A95&lt;5.45),"setosa",IF(AND(C95&gt;=2.2,B95&lt;3.05,A95&lt;5.45),"versicolor",IF(AND(B95&lt;3.7,C95&lt;4.8,A95&gt;=5.45),"versicolor",IF(AND(B95&gt;=3.7,C95&lt;4.8,A95&gt;=5.45),"setosa",IF(AND(G95&lt;13.757,C95&lt;5.05,C95&gt;=4.8,A95&gt;=5.45),"virginica",IF(AND(G95&gt;=13.757,C95&lt;5.05,C95&gt;=4.8,A95&gt;=5.45),"versicolor",IF(AND(C95&gt;=5.15,C95&gt;=5.05,C95&gt;=4.8,A95&gt;=5.45),"virginica",IF(AND(A95&lt;5.95,C95&lt;5.15,C95&gt;=5.05,C95&gt;=4.8,A95&gt;=5.45),"virginica",IF(AND(D95&gt;=1.8,A95&gt;=5.95,C95&lt;5.15,C95&gt;=5.05,C95&gt;=4.8,A95&gt;=5.45),"virginica",IF(AND(B95&lt;2.75,D95&lt;1.8,A95&gt;=5.95,C95&lt;5.15,C95&gt;=5.05,C95&gt;=4.8,A95&gt;=5.45),"versicolor",IF(AND(B95&gt;=2.75,D95&lt;1.8,A95&gt;=5.95,C95&lt;5.15,C95&gt;=5.05,C95&gt;=4.8,A95&gt;=5.45),"virginica","shouldnthappen"))))))))))))</f>
        <v>setosa</v>
      </c>
      <c r="T95" s="1" t="str">
        <f aca="false">IF(AND(C95&lt;2.6),"setosa",IF(AND(D95&lt;1.65,C95&lt;4.75,C95&gt;=2.6),"versicolor",IF(AND(D95&gt;=1.65,C95&lt;4.75,C95&gt;=2.6),"virginica",IF(AND(G95&gt;=8.494,A95&lt;6.6,C95&gt;=4.75,C95&gt;=2.6),"virginica",IF(AND(C95&lt;5.2,A95&gt;=6.6,C95&gt;=4.75,C95&gt;=2.6),"versicolor",IF(AND(C95&gt;=5.2,A95&gt;=6.6,C95&gt;=4.75,C95&gt;=2.6),"virginica",IF(AND(A95&lt;5.95,G95&lt;8.494,A95&lt;6.6,C95&gt;=4.75,C95&gt;=2.6),"virginica",IF(AND(A95&gt;=5.95,G95&lt;8.494,A95&lt;6.6,C95&gt;=4.75,C95&gt;=2.6),"versicolor","shouldnthappen"))))))))</f>
        <v>setosa</v>
      </c>
      <c r="U95" s="1" t="str">
        <f aca="false">IF(AND(C95&lt;3.65,B95&gt;=3.35),"setosa",IF(AND(C95&gt;=3.65,B95&gt;=3.35),"virginica",IF(AND(C95&lt;2.35,A95&lt;6.25,B95&lt;3.35),"setosa",IF(AND(C95&lt;4.85,A95&gt;=6.25,B95&lt;3.35),"versicolor",IF(AND(G95&gt;=15.426,C95&gt;=2.35,A95&lt;6.25,B95&lt;3.35),"virginica",IF(AND(D95&gt;=1.55,C95&gt;=4.85,A95&gt;=6.25,B95&lt;3.35),"virginica",IF(AND(D95&lt;1.8,G95&lt;15.426,C95&gt;=2.35,A95&lt;6.25,B95&lt;3.35),"versicolor",IF(AND(D95&gt;=1.8,G95&lt;15.426,C95&gt;=2.35,A95&lt;6.25,B95&lt;3.35),"virginica",IF(AND(B95&lt;2.95,D95&lt;1.55,C95&gt;=4.85,A95&gt;=6.25,B95&lt;3.35),"virginica",IF(AND(B95&gt;=2.95,D95&lt;1.55,C95&gt;=4.85,A95&gt;=6.25,B95&lt;3.35),"versicolor","shouldnthappen"))))))))))</f>
        <v>setosa</v>
      </c>
      <c r="V95" s="1" t="str">
        <f aca="false">IF(AND(C95&lt;2.6),"setosa",IF(AND(C95&gt;=4.85,C95&gt;=2.6),"virginica",IF(AND(F95&gt;=0.9,C95&lt;4.85,C95&gt;=2.6),"virginica",IF(AND(G95&lt;5.656,F95&lt;0.9,C95&lt;4.85,C95&gt;=2.6),"virginica",IF(AND(G95&gt;=5.656,F95&lt;0.9,C95&lt;4.85,C95&gt;=2.6),"versicolor","shouldnthappen")))))</f>
        <v>setosa</v>
      </c>
      <c r="W95" s="1" t="str">
        <f aca="false">IF(AND(D95&gt;=1.75,G95&gt;=13.795),"virginica",IF(AND(D95&gt;=1.5,G95&gt;=12.335,G95&lt;13.795),"virginica",IF(AND(C95&lt;2.45,C95&lt;4.85,G95&lt;12.335,G95&lt;13.795),"setosa",IF(AND(C95&gt;=2.45,C95&lt;4.85,G95&lt;12.335,G95&lt;13.795),"versicolor",IF(AND(D95&gt;=1.7,C95&gt;=4.85,G95&lt;12.335,G95&lt;13.795),"virginica",IF(AND(B95&gt;=3.25,D95&lt;1.5,G95&gt;=12.335,G95&lt;13.795),"setosa",IF(AND(D95&lt;1,F95&lt;0.255,D95&lt;1.75,G95&gt;=13.795),"setosa",IF(AND(D95&gt;=1,F95&lt;0.255,D95&lt;1.75,G95&gt;=13.795),"versicolor",IF(AND(A95&lt;5.4,F95&gt;=0.255,D95&lt;1.75,G95&gt;=13.795),"setosa",IF(AND(A95&gt;=5.4,F95&gt;=0.255,D95&lt;1.75,G95&gt;=13.795),"versicolor",IF(AND(A95&lt;6.15,D95&lt;1.7,C95&gt;=4.85,G95&lt;12.335,G95&lt;13.795),"versicolor",IF(AND(A95&gt;=6.15,D95&lt;1.7,C95&gt;=4.85,G95&lt;12.335,G95&lt;13.795),"virginica",IF(AND(C95&lt;5,B95&lt;3.25,D95&lt;1.5,G95&gt;=12.335,G95&lt;13.795),"versicolor",IF(AND(C95&gt;=5,B95&lt;3.25,D95&lt;1.5,G95&gt;=12.335,G95&lt;13.795),"virginica","shouldnthappen"))))))))))))))</f>
        <v>setosa</v>
      </c>
      <c r="X95" s="1" t="str">
        <f aca="false">IF(AND(C95&lt;2.5,A95&lt;5.55),"setosa",IF(AND(F95&lt;0.096,A95&gt;=5.55),"virginica",IF(AND(D95&lt;1.6,C95&gt;=2.5,A95&lt;5.55),"versicolor",IF(AND(D95&gt;=1.6,C95&gt;=2.5,A95&lt;5.55),"virginica",IF(AND(F95&gt;=0.156,C95&lt;4.75,F95&gt;=0.096,A95&gt;=5.55),"versicolor",IF(AND(D95&gt;=1.75,C95&gt;=4.75,F95&gt;=0.096,A95&gt;=5.55),"virginica",IF(AND(B95&lt;3.3,F95&lt;0.156,C95&lt;4.75,F95&gt;=0.096,A95&gt;=5.55),"versicolor",IF(AND(B95&gt;=3.3,F95&lt;0.156,C95&lt;4.75,F95&gt;=0.096,A95&gt;=5.55),"setosa",IF(AND(B95&lt;2.45,A95&lt;6.05,D95&lt;1.75,C95&gt;=4.75,F95&gt;=0.096,A95&gt;=5.55),"virginica",IF(AND(B95&gt;=2.45,A95&lt;6.05,D95&lt;1.75,C95&gt;=4.75,F95&gt;=0.096,A95&gt;=5.55),"versicolor",IF(AND(F95&lt;0.205,A95&gt;=6.05,D95&lt;1.75,C95&gt;=4.75,F95&gt;=0.096,A95&gt;=5.55),"versicolor",IF(AND(F95&gt;=0.205,A95&gt;=6.05,D95&lt;1.75,C95&gt;=4.75,F95&gt;=0.096,A95&gt;=5.55),"virginica","shouldnthappen"))))))))))))</f>
        <v>setosa</v>
      </c>
      <c r="Y95" s="1" t="str">
        <f aca="false">IF(AND(C95&lt;2.35,A95&lt;5.55),"setosa",IF(AND(C95&gt;=5.05,A95&gt;=5.55),"virginica",IF(AND(D95&lt;1.6,C95&gt;=2.35,A95&lt;5.55),"versicolor",IF(AND(D95&gt;=1.6,C95&gt;=2.35,A95&lt;5.55),"virginica",IF(AND(D95&gt;=1.75,C95&lt;5.05,A95&gt;=5.55),"virginica",IF(AND(B95&gt;=3.55,D95&lt;1.75,C95&lt;5.05,A95&gt;=5.55),"setosa",IF(AND(G95&lt;6.3,B95&lt;3.55,D95&lt;1.75,C95&lt;5.05,A95&gt;=5.55),"virginica",IF(AND(G95&gt;=6.3,B95&lt;3.55,D95&lt;1.75,C95&lt;5.05,A95&gt;=5.55),"versicolor","shouldnthappen"))))))))</f>
        <v>setosa</v>
      </c>
      <c r="Z95" s="1" t="str">
        <f aca="false">IF(AND(D95&lt;0.75),"setosa",IF(AND(B95&gt;=2.55,C95&lt;4.85,D95&gt;=0.75),"versicolor",IF(AND(D95&gt;=1.7,C95&gt;=4.85,D95&gt;=0.75),"virginica",IF(AND(D95&lt;1.6,B95&lt;2.55,C95&lt;4.85,D95&gt;=0.75),"versicolor",IF(AND(D95&gt;=1.6,B95&lt;2.55,C95&lt;4.85,D95&gt;=0.75),"virginica",IF(AND(B95&lt;2.65,D95&lt;1.7,C95&gt;=4.85,D95&gt;=0.75),"virginica",IF(AND(F95&lt;0.325,B95&gt;=2.65,D95&lt;1.7,C95&gt;=4.85,D95&gt;=0.75),"virginica",IF(AND(G95&lt;10.717,F95&gt;=0.325,B95&gt;=2.65,D95&lt;1.7,C95&gt;=4.85,D95&gt;=0.75),"versicolor",IF(AND(G95&gt;=10.717,F95&gt;=0.325,B95&gt;=2.65,D95&lt;1.7,C95&gt;=4.85,D95&gt;=0.75),"virginica","shouldnthappen")))))))))</f>
        <v>setosa</v>
      </c>
      <c r="AA95" s="1" t="str">
        <f aca="false">IF(AND(D95&lt;0.75),"setosa",IF(AND(D95&gt;=1.75,D95&gt;=0.75),"virginica",IF(AND(F95&gt;=0.455,D95&lt;1.75,D95&gt;=0.75),"versicolor",IF(AND(D95&lt;1.45,F95&lt;0.455,D95&lt;1.75,D95&gt;=0.75),"versicolor",IF(AND(F95&lt;0.247,D95&gt;=1.45,F95&lt;0.455,D95&lt;1.75,D95&gt;=0.75),"versicolor",IF(AND(F95&gt;=0.247,D95&gt;=1.45,F95&lt;0.455,D95&lt;1.75,D95&gt;=0.75),"virginica","shouldnthappen"))))))</f>
        <v>setosa</v>
      </c>
      <c r="AB95" s="1" t="str">
        <f aca="false">IF(AND(F95&gt;=0.221,B95&gt;=3.35),"setosa",IF(AND(A95&lt;5.3,F95&gt;=0.683,B95&lt;3.35),"setosa",IF(AND(A95&lt;6.45,F95&lt;0.221,B95&gt;=3.35),"setosa",IF(AND(A95&gt;=6.45,F95&lt;0.221,B95&gt;=3.35),"virginica",IF(AND(G95&lt;6.3,A95&lt;6.25,F95&lt;0.683,B95&lt;3.35),"virginica",IF(AND(G95&lt;13.795,A95&gt;=6.25,F95&lt;0.683,B95&lt;3.35),"virginica",IF(AND(D95&lt;1.65,A95&gt;=5.3,F95&gt;=0.683,B95&lt;3.35),"versicolor",IF(AND(D95&gt;=1.65,A95&gt;=5.3,F95&gt;=0.683,B95&lt;3.35),"virginica",IF(AND(D95&lt;0.6,G95&gt;=6.3,A95&lt;6.25,F95&lt;0.683,B95&lt;3.35),"setosa",IF(AND(D95&lt;1.7,G95&gt;=13.795,A95&gt;=6.25,F95&lt;0.683,B95&lt;3.35),"versicolor",IF(AND(D95&gt;=1.7,G95&gt;=13.795,A95&gt;=6.25,F95&lt;0.683,B95&lt;3.35),"virginica",IF(AND(C95&gt;=5.35,D95&gt;=0.6,G95&gt;=6.3,A95&lt;6.25,F95&lt;0.683,B95&lt;3.35),"virginica",IF(AND(D95&lt;1.75,C95&lt;5.35,D95&gt;=0.6,G95&gt;=6.3,A95&lt;6.25,F95&lt;0.683,B95&lt;3.35),"versicolor",IF(AND(D95&gt;=1.75,C95&lt;5.35,D95&gt;=0.6,G95&gt;=6.3,A95&lt;6.25,F95&lt;0.683,B95&lt;3.35),"virginica","shouldnthappen"))))))))))))))</f>
        <v>setosa</v>
      </c>
      <c r="AC95" s="1" t="str">
        <f aca="false">IF(AND(B95&gt;=3.3),"setosa",IF(AND(C95&lt;2.45,D95&lt;1.55,B95&lt;3.3),"setosa",IF(AND(F95&gt;=0.211,D95&gt;=1.55,B95&lt;3.3),"virginica",IF(AND(C95&lt;4.9,C95&gt;=2.45,D95&lt;1.55,B95&lt;3.3),"versicolor",IF(AND(C95&gt;=4.9,C95&gt;=2.45,D95&lt;1.55,B95&lt;3.3),"virginica",IF(AND(F95&lt;0.138,F95&lt;0.211,D95&gt;=1.55,B95&lt;3.3),"virginica",IF(AND(F95&gt;=0.138,F95&lt;0.211,D95&gt;=1.55,B95&lt;3.3),"versicolor","shouldnthappen")))))))</f>
        <v>setosa</v>
      </c>
      <c r="AD95" s="1" t="str">
        <f aca="false">IF(AND(D95&gt;=1.75),"virginica",IF(AND(D95&lt;0.75,D95&lt;1.75),"setosa",IF(AND(D95&lt;1.35,D95&gt;=0.75,D95&lt;1.75),"versicolor",IF(AND(B95&lt;2.6,C95&lt;4.85,D95&gt;=1.35,D95&gt;=0.75,D95&lt;1.75),"virginica",IF(AND(B95&gt;=2.6,C95&lt;4.85,D95&gt;=1.35,D95&gt;=0.75,D95&lt;1.75),"versicolor",IF(AND(A95&lt;6.4,C95&gt;=4.85,D95&gt;=1.35,D95&gt;=0.75,D95&lt;1.75),"virginica",IF(AND(A95&gt;=6.4,C95&gt;=4.85,D95&gt;=1.35,D95&gt;=0.75,D95&lt;1.75),"versicolor","shouldnthappen")))))))</f>
        <v>setosa</v>
      </c>
      <c r="AE95" s="1" t="str">
        <f aca="false">IF(AND(C95&lt;2.45),"setosa",IF(AND(F95&lt;0.07,C95&gt;=2.45),"virginica",IF(AND(A95&gt;=5,C95&lt;4.75,F95&gt;=0.07,C95&gt;=2.45),"versicolor",IF(AND(F95&lt;0.182,C95&gt;=4.75,F95&gt;=0.07,C95&gt;=2.45),"versicolor",IF(AND(B95&lt;2.45,A95&lt;5,C95&lt;4.75,F95&gt;=0.07,C95&gt;=2.45),"versicolor",IF(AND(B95&gt;=2.45,A95&lt;5,C95&lt;4.75,F95&gt;=0.07,C95&gt;=2.45),"virginica",IF(AND(F95&gt;=0.468,F95&gt;=0.182,C95&gt;=4.75,F95&gt;=0.07,C95&gt;=2.45),"virginica",IF(AND(A95&gt;=6.85,F95&lt;0.468,F95&gt;=0.182,C95&gt;=4.75,F95&gt;=0.07,C95&gt;=2.45),"virginica",IF(AND(B95&lt;2.6,A95&lt;6.85,F95&lt;0.468,F95&gt;=0.182,C95&gt;=4.75,F95&gt;=0.07,C95&gt;=2.45),"virginica",IF(AND(B95&gt;=2.6,A95&lt;6.85,F95&lt;0.468,F95&gt;=0.182,C95&gt;=4.75,F95&gt;=0.07,C95&gt;=2.45),"versicolor","shouldnthappen"))))))))))</f>
        <v>setosa</v>
      </c>
      <c r="AF95" s="1" t="str">
        <f aca="false">IF(AND(D95&lt;0.75,A95&lt;5.45),"setosa",IF(AND(D95&gt;=1.75,A95&gt;=5.45),"virginica",IF(AND(G95&lt;6.094,D95&gt;=0.75,A95&lt;5.45),"virginica",IF(AND(G95&gt;=6.094,D95&gt;=0.75,A95&lt;5.45),"versicolor",IF(AND(C95&lt;2.75,D95&lt;1.75,A95&gt;=5.45),"setosa",IF(AND(D95&lt;1.45,C95&gt;=2.75,D95&lt;1.75,A95&gt;=5.45),"versicolor",IF(AND(B95&lt;2.75,D95&gt;=1.45,C95&gt;=2.75,D95&lt;1.75,A95&gt;=5.45),"versicolor",IF(AND(C95&lt;5.05,B95&gt;=2.75,D95&gt;=1.45,C95&gt;=2.75,D95&lt;1.75,A95&gt;=5.45),"versicolor",IF(AND(C95&gt;=5.05,B95&gt;=2.75,D95&gt;=1.45,C95&gt;=2.75,D95&lt;1.75,A95&gt;=5.45),"virginica","shouldnthappen")))))))))</f>
        <v>setosa</v>
      </c>
      <c r="AG95" s="1" t="str">
        <f aca="false">IF(AND(D95&lt;0.65,G95&lt;8.868,A95&lt;5.3),"setosa",IF(AND(C95&lt;2.6,G95&gt;=8.868,A95&lt;5.3),"setosa",IF(AND(C95&gt;=2.6,G95&gt;=8.868,A95&lt;5.3),"versicolor",IF(AND(C95&gt;=4.95,D95&lt;1.55,A95&gt;=5.3),"virginica",IF(AND(G95&lt;13.795,D95&gt;=1.55,A95&gt;=5.3),"virginica",IF(AND(C95&lt;3.75,D95&gt;=0.65,G95&lt;8.868,A95&lt;5.3),"versicolor",IF(AND(C95&gt;=3.75,D95&gt;=0.65,G95&lt;8.868,A95&lt;5.3),"virginica",IF(AND(C95&lt;2.6,C95&lt;4.95,D95&lt;1.55,A95&gt;=5.3),"setosa",IF(AND(C95&gt;=2.6,C95&lt;4.95,D95&lt;1.55,A95&gt;=5.3),"versicolor",IF(AND(C95&lt;4.75,G95&gt;=13.795,D95&gt;=1.55,A95&gt;=5.3),"versicolor",IF(AND(C95&gt;=4.75,G95&gt;=13.795,D95&gt;=1.55,A95&gt;=5.3),"virginica","shouldnthappen")))))))))))</f>
        <v>setosa</v>
      </c>
      <c r="AH95" s="1" t="str">
        <f aca="false">IF(AND(D95&lt;0.75),"setosa",IF(AND(C95&lt;4.75,D95&gt;=0.75),"versicolor",IF(AND(G95&lt;13.757,C95&gt;=4.75,D95&gt;=0.75),"virginica",IF(AND(B95&lt;3.05,G95&gt;=13.757,C95&gt;=4.75,D95&gt;=0.75),"virginica",IF(AND(A95&lt;6.65,B95&gt;=3.05,G95&gt;=13.757,C95&gt;=4.75,D95&gt;=0.75),"virginica",IF(AND(A95&gt;=6.65,B95&gt;=3.05,G95&gt;=13.757,C95&gt;=4.75,D95&gt;=0.75),"versicolor","shouldnthappen"))))))</f>
        <v>setosa</v>
      </c>
      <c r="AI95" s="1" t="str">
        <f aca="false">IF(AND(D95&lt;0.7),"setosa",IF(AND(C95&lt;4.75,D95&gt;=0.7),"versicolor",IF(AND(A95&lt;6.6,F95&lt;0.482,C95&gt;=4.75,D95&gt;=0.7),"virginica",IF(AND(C95&gt;=4.95,F95&gt;=0.482,C95&gt;=4.75,D95&gt;=0.7),"virginica",IF(AND(D95&lt;1.9,A95&gt;=6.6,F95&lt;0.482,C95&gt;=4.75,D95&gt;=0.7),"versicolor",IF(AND(D95&gt;=1.9,A95&gt;=6.6,F95&lt;0.482,C95&gt;=4.75,D95&gt;=0.7),"virginica",IF(AND(F95&gt;=0.766,C95&lt;4.95,F95&gt;=0.482,C95&gt;=4.75,D95&gt;=0.7),"virginica",IF(AND(B95&lt;2.95,F95&lt;0.766,C95&lt;4.95,F95&gt;=0.482,C95&gt;=4.75,D95&gt;=0.7),"virginica",IF(AND(B95&gt;=2.95,F95&lt;0.766,C95&lt;4.95,F95&gt;=0.482,C95&gt;=4.75,D95&gt;=0.7),"versicolor","shouldnthappen")))))))))</f>
        <v>setosa</v>
      </c>
      <c r="AJ95" s="1" t="str">
        <f aca="false">IF(AND(C95&lt;2.45,C95&lt;4.75),"setosa",IF(AND(D95&gt;=1.65,C95&gt;=4.75),"virginica",IF(AND(A95&lt;4.95,C95&gt;=2.45,C95&lt;4.75),"virginica",IF(AND(A95&gt;=4.95,C95&gt;=2.45,C95&lt;4.75),"versicolor",IF(AND(B95&lt;2.95,D95&lt;1.65,C95&gt;=4.75),"virginica",IF(AND(B95&gt;=2.95,D95&lt;1.65,C95&gt;=4.75),"versicolor","shouldnthappen"))))))</f>
        <v>setosa</v>
      </c>
      <c r="AK95" s="1" t="str">
        <f aca="false">IF(AND(D95&lt;0.75,A95&lt;5.45),"setosa",IF(AND(B95&lt;2.45,D95&gt;=0.75,A95&lt;5.45),"versicolor",IF(AND(A95&gt;=5.55,C95&lt;4.75,A95&gt;=5.45),"versicolor",IF(AND(C95&gt;=5.15,C95&gt;=4.75,A95&gt;=5.45),"virginica",IF(AND(G95&lt;6.094,B95&gt;=2.45,D95&gt;=0.75,A95&lt;5.45),"virginica",IF(AND(G95&gt;=6.094,B95&gt;=2.45,D95&gt;=0.75,A95&lt;5.45),"versicolor",IF(AND(D95&lt;0.6,A95&lt;5.55,C95&lt;4.75,A95&gt;=5.45),"setosa",IF(AND(D95&gt;=0.6,A95&lt;5.55,C95&lt;4.75,A95&gt;=5.45),"versicolor",IF(AND(C95&lt;4.95,C95&lt;5.15,C95&gt;=4.75,A95&gt;=5.45),"virginica",IF(AND(G95&lt;12.627,C95&lt;5.05,C95&gt;=4.95,C95&lt;5.15,C95&gt;=4.75,A95&gt;=5.45),"virginica",IF(AND(G95&gt;=12.627,C95&lt;5.05,C95&gt;=4.95,C95&lt;5.15,C95&gt;=4.75,A95&gt;=5.45),"versicolor",IF(AND(D95&lt;1.7,C95&gt;=5.05,C95&gt;=4.95,C95&lt;5.15,C95&gt;=4.75,A95&gt;=5.45),"versicolor",IF(AND(D95&gt;=1.7,C95&gt;=5.05,C95&gt;=4.95,C95&lt;5.15,C95&gt;=4.75,A95&gt;=5.45),"virginica","shouldnthappen")))))))))))))</f>
        <v>setosa</v>
      </c>
      <c r="AL95" s="1" t="str">
        <f aca="false">IF(AND(B95&lt;2.45,B95&lt;3.15),"versicolor",IF(AND(D95&lt;0.95,G95&lt;15.141,B95&gt;=3.15),"setosa",IF(AND(G95&lt;15.429,G95&gt;=15.141,B95&gt;=3.15),"versicolor",IF(AND(G95&gt;=15.429,G95&gt;=15.141,B95&gt;=3.15),"virginica",IF(AND(C95&lt;2.3,C95&lt;4.75,B95&gt;=2.45,B95&lt;3.15),"setosa",IF(AND(G95&gt;=16.072,C95&gt;=4.75,B95&gt;=2.45,B95&lt;3.15),"versicolor",IF(AND(G95&lt;11.833,D95&gt;=0.95,G95&lt;15.141,B95&gt;=3.15),"virginica",IF(AND(A95&lt;5,C95&gt;=2.3,C95&lt;4.75,B95&gt;=2.45,B95&lt;3.15),"virginica",IF(AND(A95&gt;=5,C95&gt;=2.3,C95&lt;4.75,B95&gt;=2.45,B95&lt;3.15),"versicolor",IF(AND(G95&lt;14.342,G95&gt;=11.833,D95&gt;=0.95,G95&lt;15.141,B95&gt;=3.15),"versicolor",IF(AND(G95&gt;=14.342,G95&gt;=11.833,D95&gt;=0.95,G95&lt;15.141,B95&gt;=3.15),"virginica",IF(AND(G95&lt;13.757,F95&gt;=0.741,G95&lt;16.072,C95&gt;=4.75,B95&gt;=2.45,B95&lt;3.15),"virginica",IF(AND(F95&gt;=0.546,A95&lt;6.15,F95&lt;0.741,G95&lt;16.072,C95&gt;=4.75,B95&gt;=2.45,B95&lt;3.15),"virginica",IF(AND(D95&gt;=1.75,A95&gt;=6.15,F95&lt;0.741,G95&lt;16.072,C95&gt;=4.75,B95&gt;=2.45,B95&lt;3.15),"virginica",IF(AND(C95&lt;4.85,G95&gt;=13.757,F95&gt;=0.741,G95&lt;16.072,C95&gt;=4.75,B95&gt;=2.45,B95&lt;3.15),"virginica",IF(AND(C95&gt;=4.85,G95&gt;=13.757,F95&gt;=0.741,G95&lt;16.072,C95&gt;=4.75,B95&gt;=2.45,B95&lt;3.15),"versicolor",IF(AND(F95&lt;0.331,F95&lt;0.546,A95&lt;6.15,F95&lt;0.741,G95&lt;16.072,C95&gt;=4.75,B95&gt;=2.45,B95&lt;3.15),"virginica",IF(AND(F95&gt;=0.331,F95&lt;0.546,A95&lt;6.15,F95&lt;0.741,G95&lt;16.072,C95&gt;=4.75,B95&gt;=2.45,B95&lt;3.15),"versicolor",IF(AND(G95&lt;10.661,D95&lt;1.75,A95&gt;=6.15,F95&lt;0.741,G95&lt;16.072,C95&gt;=4.75,B95&gt;=2.45,B95&lt;3.15),"virginica",IF(AND(G95&gt;=10.661,D95&lt;1.75,A95&gt;=6.15,F95&lt;0.741,G95&lt;16.072,C95&gt;=4.75,B95&gt;=2.45,B95&lt;3.15),"versicolor","shouldnthappen"))))))))))))))))))))</f>
        <v>setosa</v>
      </c>
      <c r="AM95" s="1" t="str">
        <f aca="false">IF(AND(D95&lt;1.35,F95&gt;=0.917),"setosa",IF(AND(D95&gt;=1.35,F95&gt;=0.917),"virginica",IF(AND(D95&lt;0.75,D95&lt;1.55,F95&lt;0.917),"setosa",IF(AND(C95&gt;=4.8,D95&gt;=1.55,F95&lt;0.917),"virginica",IF(AND(A95&lt;5.95,D95&gt;=0.75,D95&lt;1.55,F95&lt;0.917),"versicolor",IF(AND(F95&lt;0.473,C95&lt;4.8,D95&gt;=1.55,F95&lt;0.917),"virginica",IF(AND(F95&gt;=0.473,C95&lt;4.8,D95&gt;=1.55,F95&lt;0.917),"versicolor",IF(AND(C95&lt;4.95,A95&gt;=5.95,D95&gt;=0.75,D95&lt;1.55,F95&lt;0.917),"versicolor",IF(AND(C95&gt;=4.95,A95&gt;=5.95,D95&gt;=0.75,D95&lt;1.55,F95&lt;0.917),"virginica","shouldnthappen")))))))))</f>
        <v>setosa</v>
      </c>
      <c r="AN95" s="1" t="str">
        <f aca="false">IF(AND(D95&lt;0.75,A95&lt;5.45),"setosa",IF(AND(D95&lt;1.55,D95&gt;=0.75,A95&lt;5.45),"versicolor",IF(AND(D95&gt;=1.55,D95&gt;=0.75,A95&lt;5.45),"virginica",IF(AND(A95&gt;=5.75,C95&lt;4.75,A95&gt;=5.45),"versicolor",IF(AND(F95&lt;0.361,C95&gt;=4.75,A95&gt;=5.45),"virginica",IF(AND(C95&lt;2.6,A95&lt;5.75,C95&lt;4.75,A95&gt;=5.45),"setosa",IF(AND(C95&gt;=2.6,A95&lt;5.75,C95&lt;4.75,A95&gt;=5.45),"versicolor",IF(AND(D95&gt;=1.7,F95&gt;=0.361,C95&gt;=4.75,A95&gt;=5.45),"virginica",IF(AND(B95&lt;2.65,D95&lt;1.7,F95&gt;=0.361,C95&gt;=4.75,A95&gt;=5.45),"virginica",IF(AND(A95&lt;7.05,B95&gt;=2.65,D95&lt;1.7,F95&gt;=0.361,C95&gt;=4.75,A95&gt;=5.45),"versicolor",IF(AND(A95&gt;=7.05,B95&gt;=2.65,D95&lt;1.7,F95&gt;=0.361,C95&gt;=4.75,A95&gt;=5.45),"virginica","shouldnthappen")))))))))))</f>
        <v>setosa</v>
      </c>
      <c r="AO95" s="1" t="str">
        <f aca="false">IF(AND(D95&lt;0.7),"setosa",IF(AND(A95&lt;4.95,C95&lt;4.85,D95&gt;=0.7),"virginica",IF(AND(A95&gt;=4.95,C95&lt;4.85,D95&gt;=0.7),"versicolor",IF(AND(D95&gt;=1.7,C95&gt;=4.85,D95&gt;=0.7),"virginica",IF(AND(F95&lt;0.325,D95&lt;1.7,C95&gt;=4.85,D95&gt;=0.7),"virginica",IF(AND(D95&lt;1.55,F95&gt;=0.325,D95&lt;1.7,C95&gt;=4.85,D95&gt;=0.7),"virginica",IF(AND(D95&gt;=1.55,F95&gt;=0.325,D95&lt;1.7,C95&gt;=4.85,D95&gt;=0.7),"versicolor","shouldnthappen")))))))</f>
        <v>setosa</v>
      </c>
      <c r="AP95" s="1" t="str">
        <f aca="false">IF(AND(D95&lt;0.75),"setosa",IF(AND(C95&lt;4.85,D95&gt;=0.75),"versicolor",IF(AND(G95&gt;=8.277,C95&gt;=4.85,D95&gt;=0.75),"virginica",IF(AND(F95&gt;=0.633,G95&lt;8.277,C95&gt;=4.85,D95&gt;=0.75),"virginica",IF(AND(G95&lt;7.61,F95&lt;0.633,G95&lt;8.277,C95&gt;=4.85,D95&gt;=0.75),"virginica",IF(AND(G95&gt;=7.61,F95&lt;0.633,G95&lt;8.277,C95&gt;=4.85,D95&gt;=0.75),"versicolor","shouldnthappen"))))))</f>
        <v>setosa</v>
      </c>
      <c r="AQ95" s="1" t="str">
        <f aca="false">IF(AND(C95&lt;2.65,A95&gt;=5.45,C95&lt;4.75),"setosa",IF(AND(C95&gt;=2.65,A95&gt;=5.45,C95&lt;4.75),"versicolor",IF(AND(B95&lt;2.9,C95&lt;4.85,C95&gt;=4.75),"versicolor",IF(AND(B95&gt;=2.9,C95&lt;4.85,C95&gt;=4.75),"virginica",IF(AND(D95&lt;1.7,C95&gt;=4.85,C95&gt;=4.75),"versicolor",IF(AND(D95&gt;=1.7,C95&gt;=4.85,C95&gt;=4.75),"virginica",IF(AND(C95&lt;2.45,G95&lt;14.126,A95&lt;5.45,C95&lt;4.75),"setosa",IF(AND(C95&gt;=2.45,G95&lt;14.126,A95&lt;5.45,C95&lt;4.75),"versicolor",IF(AND(C95&lt;2.4,G95&gt;=14.126,A95&lt;5.45,C95&lt;4.75),"setosa",IF(AND(C95&gt;=2.4,G95&gt;=14.126,A95&lt;5.45,C95&lt;4.75),"versicolor","shouldnthappen"))))))))))</f>
        <v>setosa</v>
      </c>
      <c r="AR95" s="1" t="str">
        <f aca="false">IF(AND(C95&lt;2.45,C95&lt;4.85),"setosa",IF(AND(C95&gt;=5.15,C95&gt;=4.85),"virginica",IF(AND(A95&gt;=4.95,C95&gt;=2.45,C95&lt;4.85),"versicolor",IF(AND(D95&lt;1.35,A95&lt;4.95,C95&gt;=2.45,C95&lt;4.85),"versicolor",IF(AND(D95&gt;=1.35,A95&lt;4.95,C95&gt;=2.45,C95&lt;4.85),"virginica",IF(AND(F95&lt;0.35,G95&lt;12.751,C95&lt;5.15,C95&gt;=4.85),"virginica",IF(AND(A95&lt;6.5,G95&gt;=12.751,C95&lt;5.15,C95&gt;=4.85),"virginica",IF(AND(A95&gt;=6.5,G95&gt;=12.751,C95&lt;5.15,C95&gt;=4.85),"versicolor",IF(AND(B95&gt;=2.75,F95&gt;=0.35,G95&lt;12.751,C95&lt;5.15,C95&gt;=4.85),"virginica",IF(AND(C95&lt;5.05,B95&lt;2.75,F95&gt;=0.35,G95&lt;12.751,C95&lt;5.15,C95&gt;=4.85),"virginica",IF(AND(C95&gt;=5.05,B95&lt;2.75,F95&gt;=0.35,G95&lt;12.751,C95&lt;5.15,C95&gt;=4.85),"versicolor","shouldnthappen")))))))))))</f>
        <v>setosa</v>
      </c>
      <c r="AS95" s="1" t="str">
        <f aca="false">IF(AND(F95&gt;=0.9,B95&lt;3.05),"virginica",IF(AND(A95&lt;5.9,B95&gt;=3.05),"setosa",IF(AND(D95&lt;1.65,A95&gt;=5.9,B95&gt;=3.05),"versicolor",IF(AND(D95&gt;=1.65,A95&gt;=5.9,B95&gt;=3.05),"virginica",IF(AND(D95&gt;=1.75,C95&gt;=4.85,F95&lt;0.9,B95&lt;3.05),"virginica",IF(AND(C95&lt;2.2,B95&lt;2.95,C95&lt;4.85,F95&lt;0.9,B95&lt;3.05),"setosa",IF(AND(C95&gt;=2.2,B95&lt;2.95,C95&lt;4.85,F95&lt;0.9,B95&lt;3.05),"versicolor",IF(AND(C95&lt;2.8,B95&gt;=2.95,C95&lt;4.85,F95&lt;0.9,B95&lt;3.05),"setosa",IF(AND(C95&gt;=2.8,B95&gt;=2.95,C95&lt;4.85,F95&lt;0.9,B95&lt;3.05),"versicolor",IF(AND(G95&lt;13.879,D95&lt;1.75,C95&gt;=4.85,F95&lt;0.9,B95&lt;3.05),"virginica",IF(AND(G95&gt;=13.879,D95&lt;1.75,C95&gt;=4.85,F95&lt;0.9,B95&lt;3.05),"versicolor","shouldnthappen")))))))))))</f>
        <v>setosa</v>
      </c>
      <c r="AT95" s="1" t="str">
        <f aca="false">IF(AND(D95&lt;0.75),"setosa",IF(AND(D95&gt;=1.75,D95&gt;=0.75),"virginica",IF(AND(D95&lt;1.45,G95&lt;7.37,D95&lt;1.75,D95&gt;=0.75),"versicolor",IF(AND(D95&gt;=1.45,G95&lt;7.37,D95&lt;1.75,D95&gt;=0.75),"virginica",IF(AND(C95&lt;5.45,G95&gt;=7.37,D95&lt;1.75,D95&gt;=0.75),"versicolor",IF(AND(C95&gt;=5.45,G95&gt;=7.37,D95&lt;1.75,D95&gt;=0.75),"virginica","shouldnthappen"))))))</f>
        <v>setosa</v>
      </c>
      <c r="AU95" s="1" t="str">
        <f aca="false">IF(AND(D95&lt;0.7),"setosa",IF(AND(D95&gt;=1.7,A95&gt;=6.15,D95&gt;=0.7),"virginica",IF(AND(B95&gt;=2.55,C95&lt;4.75,A95&lt;6.15,D95&gt;=0.7),"versicolor",IF(AND(D95&gt;=1.7,C95&gt;=4.75,A95&lt;6.15,D95&gt;=0.7),"virginica",IF(AND(C95&lt;5.25,D95&lt;1.7,A95&gt;=6.15,D95&gt;=0.7),"versicolor",IF(AND(C95&gt;=5.25,D95&lt;1.7,A95&gt;=6.15,D95&gt;=0.7),"virginica",IF(AND(C95&lt;4.25,B95&lt;2.55,C95&lt;4.75,A95&lt;6.15,D95&gt;=0.7),"versicolor",IF(AND(C95&gt;=4.25,B95&lt;2.55,C95&lt;4.75,A95&lt;6.15,D95&gt;=0.7),"virginica",IF(AND(B95&lt;2.65,D95&lt;1.7,C95&gt;=4.75,A95&lt;6.15,D95&gt;=0.7),"virginica",IF(AND(B95&gt;=2.65,D95&lt;1.7,C95&gt;=4.75,A95&lt;6.15,D95&gt;=0.7),"versicolor","shouldnthappen"))))))))))</f>
        <v>setosa</v>
      </c>
      <c r="AV95" s="1" t="str">
        <f aca="false">IF(AND(D95&lt;0.75),"setosa",IF(AND(F95&gt;=0.899,D95&gt;=0.75),"virginica",IF(AND(D95&lt;1.65,A95&lt;6.05,F95&lt;0.899,D95&gt;=0.75),"versicolor",IF(AND(D95&gt;=1.65,A95&lt;6.05,F95&lt;0.899,D95&gt;=0.75),"virginica",IF(AND(C95&gt;=5.05,A95&gt;=6.05,F95&lt;0.899,D95&gt;=0.75),"virginica",IF(AND(G95&gt;=13.757,C95&lt;5.05,A95&gt;=6.05,F95&lt;0.899,D95&gt;=0.75),"versicolor",IF(AND(D95&lt;1.6,G95&lt;13.757,C95&lt;5.05,A95&gt;=6.05,F95&lt;0.899,D95&gt;=0.75),"versicolor",IF(AND(D95&gt;=1.6,G95&lt;13.757,C95&lt;5.05,A95&gt;=6.05,F95&lt;0.899,D95&gt;=0.75),"virginica","shouldnthappen"))))))))</f>
        <v>setosa</v>
      </c>
      <c r="AW95" s="1" t="str">
        <f aca="false">IF(AND(F95&lt;0.117,A95&gt;=5.55),"virginica",IF(AND(A95&gt;=5.2,G95&lt;6.086,A95&lt;5.55),"versicolor",IF(AND(D95&lt;0.7,G95&gt;=6.086,A95&lt;5.55),"setosa",IF(AND(D95&gt;=0.7,G95&gt;=6.086,A95&lt;5.55),"versicolor",IF(AND(A95&lt;4.75,A95&lt;5.2,G95&lt;6.086,A95&lt;5.55),"setosa",IF(AND(A95&gt;=4.75,A95&lt;5.2,G95&lt;6.086,A95&lt;5.55),"virginica",IF(AND(D95&gt;=1.65,C95&lt;4.95,F95&gt;=0.117,A95&gt;=5.55),"virginica",IF(AND(D95&gt;=1.75,C95&gt;=4.95,F95&gt;=0.117,A95&gt;=5.55),"virginica",IF(AND(C95&lt;2.6,D95&lt;1.65,C95&lt;4.95,F95&gt;=0.117,A95&gt;=5.55),"setosa",IF(AND(C95&gt;=2.6,D95&lt;1.65,C95&lt;4.95,F95&gt;=0.117,A95&gt;=5.55),"versicolor",IF(AND(D95&lt;1.55,D95&lt;1.75,C95&gt;=4.95,F95&gt;=0.117,A95&gt;=5.55),"virginica",IF(AND(A95&lt;6.95,D95&gt;=1.55,D95&lt;1.75,C95&gt;=4.95,F95&gt;=0.117,A95&gt;=5.55),"versicolor",IF(AND(A95&gt;=6.95,D95&gt;=1.55,D95&lt;1.75,C95&gt;=4.95,F95&gt;=0.117,A95&gt;=5.55),"virginica","shouldnthappen")))))))))))))</f>
        <v>setosa</v>
      </c>
      <c r="AX95" s="1" t="str">
        <f aca="false">IF(AND(D95&lt;0.75),"setosa",IF(AND(F95&lt;0.138,D95&gt;=0.75),"virginica",IF(AND(C95&lt;4.45,A95&lt;6.15,F95&gt;=0.138,D95&gt;=0.75),"versicolor",IF(AND(C95&gt;=5.05,A95&gt;=6.15,F95&gt;=0.138,D95&gt;=0.75),"virginica",IF(AND(B95&lt;2.65,C95&gt;=4.45,A95&lt;6.15,F95&gt;=0.138,D95&gt;=0.75),"virginica",IF(AND(A95&gt;=6.35,C95&lt;5.05,A95&gt;=6.15,F95&gt;=0.138,D95&gt;=0.75),"versicolor",IF(AND(A95&lt;5.65,B95&gt;=2.65,C95&gt;=4.45,A95&lt;6.15,F95&gt;=0.138,D95&gt;=0.75),"virginica",IF(AND(D95&lt;1.75,A95&lt;6.35,C95&lt;5.05,A95&gt;=6.15,F95&gt;=0.138,D95&gt;=0.75),"versicolor",IF(AND(D95&gt;=1.75,A95&lt;6.35,C95&lt;5.05,A95&gt;=6.15,F95&gt;=0.138,D95&gt;=0.75),"virginica",IF(AND(D95&lt;1.7,A95&gt;=5.65,B95&gt;=2.65,C95&gt;=4.45,A95&lt;6.15,F95&gt;=0.138,D95&gt;=0.75),"versicolor",IF(AND(D95&gt;=1.7,A95&gt;=5.65,B95&gt;=2.65,C95&gt;=4.45,A95&lt;6.15,F95&gt;=0.138,D95&gt;=0.75),"virginica","shouldnthappen")))))))))))</f>
        <v>setosa</v>
      </c>
      <c r="AY95" s="1" t="str">
        <f aca="false">IF(AND(D95&lt;0.75,A95&lt;5.55),"setosa",IF(AND(A95&lt;4.95,D95&gt;=0.75,A95&lt;5.55),"virginica",IF(AND(A95&gt;=4.95,D95&gt;=0.75,A95&lt;5.55),"versicolor",IF(AND(C95&lt;2.6,C95&lt;4.85,A95&gt;=5.55),"setosa",IF(AND(C95&gt;=2.6,C95&lt;4.85,A95&gt;=5.55),"versicolor",IF(AND(D95&gt;=1.75,C95&gt;=4.85,A95&gt;=5.55),"virginica",IF(AND(F95&lt;0.405,D95&lt;1.75,C95&gt;=4.85,A95&gt;=5.55),"versicolor",IF(AND(B95&lt;3.05,F95&gt;=0.405,D95&lt;1.75,C95&gt;=4.85,A95&gt;=5.55),"virginica",IF(AND(B95&gt;=3.05,F95&gt;=0.405,D95&lt;1.75,C95&gt;=4.85,A95&gt;=5.55),"versicolor","shouldnthappen")))))))))</f>
        <v>setosa</v>
      </c>
      <c r="AZ95" s="1" t="str">
        <f aca="false">IF(AND(D95&lt;0.75),"setosa",IF(AND(F95&lt;0.9,C95&lt;4.95,D95&gt;=0.75),"versicolor",IF(AND(F95&gt;=0.9,C95&lt;4.95,D95&gt;=0.75),"virginica",IF(AND(D95&gt;=1.7,C95&gt;=4.95,D95&gt;=0.75),"virginica",IF(AND(F95&lt;0.405,D95&lt;1.7,C95&gt;=4.95,D95&gt;=0.75),"versicolor",IF(AND(F95&gt;=0.405,D95&lt;1.7,C95&gt;=4.95,D95&gt;=0.75),"virginica","shouldnthappen"))))))</f>
        <v>setosa</v>
      </c>
      <c r="BA95" s="1" t="str">
        <f aca="false">IF(AND(D95&lt;0.75),"setosa",IF(AND(D95&gt;=1.7,C95&gt;=5.05,D95&gt;=0.75),"virginica",IF(AND(D95&lt;1.45,D95&lt;1.6,C95&lt;5.05,D95&gt;=0.75),"versicolor",IF(AND(A95&lt;5.8,D95&gt;=1.6,C95&lt;5.05,D95&gt;=0.75),"virginica",IF(AND(A95&gt;=5.8,D95&gt;=1.6,C95&lt;5.05,D95&gt;=0.75),"versicolor",IF(AND(F95&lt;0.417,D95&lt;1.7,C95&gt;=5.05,D95&gt;=0.75),"versicolor",IF(AND(F95&gt;=0.417,D95&lt;1.7,C95&gt;=5.05,D95&gt;=0.75),"virginica",IF(AND(A95&lt;5.95,D95&gt;=1.45,D95&lt;1.6,C95&lt;5.05,D95&gt;=0.75),"versicolor",IF(AND(G95&lt;10.618,A95&gt;=5.95,D95&gt;=1.45,D95&lt;1.6,C95&lt;5.05,D95&gt;=0.75),"virginica",IF(AND(G95&gt;=10.618,A95&gt;=5.95,D95&gt;=1.45,D95&lt;1.6,C95&lt;5.05,D95&gt;=0.75),"versicolor","shouldnthappen"))))))))))</f>
        <v>setosa</v>
      </c>
      <c r="BB95" s="1" t="str">
        <f aca="false">IF(AND(C95&lt;2.6),"setosa",IF(AND(D95&gt;=1.75,C95&gt;=2.6),"virginica",IF(AND(C95&gt;=5.45,D95&lt;1.75,C95&gt;=2.6),"virginica",IF(AND(F95&gt;=0.259,C95&lt;5.45,D95&lt;1.75,C95&gt;=2.6),"versicolor",IF(AND(C95&lt;5.05,F95&lt;0.259,C95&lt;5.45,D95&lt;1.75,C95&gt;=2.6),"versicolor",IF(AND(C95&gt;=5.05,F95&lt;0.259,C95&lt;5.45,D95&lt;1.75,C95&gt;=2.6),"virginica","shouldnthappen"))))))</f>
        <v>setosa</v>
      </c>
      <c r="BC95" s="1" t="str">
        <f aca="false">IF(AND(A95&lt;4.95,B95&lt;2.7,A95&lt;5.55),"virginica",IF(AND(A95&gt;=4.95,B95&lt;2.7,A95&lt;5.55),"versicolor",IF(AND(C95&lt;3.2,B95&gt;=2.7,A95&lt;5.55),"setosa",IF(AND(C95&gt;=3.2,B95&gt;=2.7,A95&lt;5.55),"versicolor",IF(AND(F95&gt;=0.85,A95&lt;6.15,A95&gt;=5.55),"virginica",IF(AND(D95&lt;1.45,A95&gt;=6.15,A95&gt;=5.55),"versicolor",IF(AND(C95&lt;4.8,F95&lt;0.85,A95&lt;6.15,A95&gt;=5.55),"versicolor",IF(AND(D95&gt;=1.7,D95&gt;=1.45,A95&gt;=6.15,A95&gt;=5.55),"virginica",IF(AND(G95&lt;9.333,C95&gt;=4.8,F95&lt;0.85,A95&lt;6.15,A95&gt;=5.55),"versicolor",IF(AND(G95&gt;=9.333,C95&gt;=4.8,F95&lt;0.85,A95&lt;6.15,A95&gt;=5.55),"virginica",IF(AND(C95&lt;4.9,D95&lt;1.7,D95&gt;=1.45,A95&gt;=6.15,A95&gt;=5.55),"versicolor",IF(AND(C95&gt;=4.9,D95&lt;1.7,D95&gt;=1.45,A95&gt;=6.15,A95&gt;=5.55),"virginica","shouldnthappen"))))))))))))</f>
        <v>setosa</v>
      </c>
      <c r="BD95" s="1" t="str">
        <f aca="false">IF(AND(C95&lt;2.35),"setosa",IF(AND(C95&lt;4.75,B95&lt;2.55,C95&gt;=2.35),"versicolor",IF(AND(C95&gt;=4.75,B95&lt;2.55,C95&gt;=2.35),"virginica",IF(AND(C95&lt;4.75,B95&gt;=2.55,C95&gt;=2.35),"versicolor",IF(AND(D95&gt;=1.75,C95&gt;=4.75,B95&gt;=2.55,C95&gt;=2.35),"virginica",IF(AND(A95&gt;=6.5,D95&lt;1.75,C95&gt;=4.75,B95&gt;=2.55,C95&gt;=2.35),"versicolor",IF(AND(A95&lt;6.05,A95&lt;6.5,D95&lt;1.75,C95&gt;=4.75,B95&gt;=2.55,C95&gt;=2.35),"versicolor",IF(AND(A95&gt;=6.05,A95&lt;6.5,D95&lt;1.75,C95&gt;=4.75,B95&gt;=2.55,C95&gt;=2.35),"virginica","shouldnthappen"))))))))</f>
        <v>setosa</v>
      </c>
      <c r="BE95" s="1" t="str">
        <f aca="false">IF(AND(C95&lt;2.5),"setosa",IF(AND(D95&lt;1.65,C95&lt;4.75,C95&gt;=2.5),"versicolor",IF(AND(D95&gt;=1.65,C95&lt;4.75,C95&gt;=2.5),"virginica",IF(AND(D95&gt;=1.75,C95&gt;=4.75,C95&gt;=2.5),"virginica",IF(AND(C95&lt;4.95,D95&lt;1.75,C95&gt;=4.75,C95&gt;=2.5),"versicolor",IF(AND(A95&lt;6.5,C95&gt;=4.95,D95&lt;1.75,C95&gt;=4.75,C95&gt;=2.5),"virginica",IF(AND(A95&gt;=6.5,C95&gt;=4.95,D95&lt;1.75,C95&gt;=4.75,C95&gt;=2.5),"versicolor","shouldnthappen")))))))</f>
        <v>setosa</v>
      </c>
      <c r="BF95" s="1" t="str">
        <f aca="false">IF(AND(G95&gt;=15.244),"virginica",IF(AND(C95&lt;3.2,B95&gt;=3.15,G95&lt;15.244),"setosa",IF(AND(A95&gt;=4.95,C95&lt;4.7,B95&lt;3.15,G95&lt;15.244),"versicolor",IF(AND(C95&gt;=5.15,C95&gt;=4.7,B95&lt;3.15,G95&lt;15.244),"virginica",IF(AND(A95&gt;=6.45,C95&gt;=3.2,B95&gt;=3.15,G95&lt;15.244),"virginica",IF(AND(D95&lt;0.95,A95&lt;4.95,C95&lt;4.7,B95&lt;3.15,G95&lt;15.244),"setosa",IF(AND(D95&gt;=0.95,A95&lt;4.95,C95&lt;4.7,B95&lt;3.15,G95&lt;15.244),"virginica",IF(AND(F95&lt;0.816,A95&lt;6.45,C95&gt;=3.2,B95&gt;=3.15,G95&lt;15.244),"virginica",IF(AND(F95&gt;=0.816,A95&lt;6.45,C95&gt;=3.2,B95&gt;=3.15,G95&lt;15.244),"versicolor",IF(AND(A95&gt;=6.5,B95&lt;3.05,C95&lt;5.15,C95&gt;=4.7,B95&lt;3.15,G95&lt;15.244),"versicolor",IF(AND(G95&lt;11.093,B95&gt;=3.05,C95&lt;5.15,C95&gt;=4.7,B95&lt;3.15,G95&lt;15.244),"virginica",IF(AND(G95&gt;=11.093,B95&gt;=3.05,C95&lt;5.15,C95&gt;=4.7,B95&lt;3.15,G95&lt;15.244),"versicolor",IF(AND(D95&gt;=1.7,A95&lt;6.5,B95&lt;3.05,C95&lt;5.15,C95&gt;=4.7,B95&lt;3.15,G95&lt;15.244),"virginica",IF(AND(G95&lt;7.498,D95&lt;1.7,A95&lt;6.5,B95&lt;3.05,C95&lt;5.15,C95&gt;=4.7,B95&lt;3.15,G95&lt;15.244),"virginica",IF(AND(G95&gt;=7.498,D95&lt;1.7,A95&lt;6.5,B95&lt;3.05,C95&lt;5.15,C95&gt;=4.7,B95&lt;3.15,G95&lt;15.244),"versicolor","shouldnthappen")))))))))))))))</f>
        <v>setosa</v>
      </c>
      <c r="BG95" s="1" t="str">
        <f aca="false">IF(AND(B95&gt;=3.35,C95&lt;4.85),"setosa",IF(AND(D95&gt;=1.75,C95&gt;=4.85),"virginica",IF(AND(D95&lt;0.75,B95&lt;3.35,C95&lt;4.85),"setosa",IF(AND(G95&gt;=13.879,D95&lt;1.75,C95&gt;=4.85),"versicolor",IF(AND(F95&gt;=0.9,D95&gt;=0.75,B95&lt;3.35,C95&lt;4.85),"virginica",IF(AND(F95&gt;=0.405,G95&lt;13.879,D95&lt;1.75,C95&gt;=4.85),"virginica",IF(AND(B95&gt;=2.55,F95&lt;0.9,D95&gt;=0.75,B95&lt;3.35,C95&lt;4.85),"versicolor",IF(AND(G95&lt;7.498,F95&lt;0.405,G95&lt;13.879,D95&lt;1.75,C95&gt;=4.85),"virginica",IF(AND(G95&gt;=7.498,F95&lt;0.405,G95&lt;13.879,D95&lt;1.75,C95&gt;=4.85),"versicolor",IF(AND(G95&lt;5.656,B95&lt;2.55,F95&lt;0.9,D95&gt;=0.75,B95&lt;3.35,C95&lt;4.85),"virginica",IF(AND(G95&gt;=5.656,B95&lt;2.55,F95&lt;0.9,D95&gt;=0.75,B95&lt;3.35,C95&lt;4.85),"versicolor","shouldnthappen")))))))))))</f>
        <v>setosa</v>
      </c>
      <c r="BH95" s="1" t="str">
        <f aca="false">IF(AND(D95&lt;0.7),"setosa",IF(AND(D95&gt;=1.65,A95&lt;6.65,D95&gt;=0.7),"virginica",IF(AND(D95&lt;1.55,A95&gt;=6.65,D95&gt;=0.7),"versicolor",IF(AND(D95&gt;=1.55,A95&gt;=6.65,D95&gt;=0.7),"virginica",IF(AND(F95&gt;=0.529,D95&lt;1.65,A95&lt;6.65,D95&gt;=0.7),"versicolor",IF(AND(C95&gt;=5.35,F95&lt;0.529,D95&lt;1.65,A95&lt;6.65,D95&gt;=0.7),"virginica",IF(AND(G95&gt;=7.411,C95&lt;5.35,F95&lt;0.529,D95&lt;1.65,A95&lt;6.65,D95&gt;=0.7),"versicolor",IF(AND(G95&lt;6.927,G95&lt;7.411,C95&lt;5.35,F95&lt;0.529,D95&lt;1.65,A95&lt;6.65,D95&gt;=0.7),"versicolor",IF(AND(G95&gt;=6.927,G95&lt;7.411,C95&lt;5.35,F95&lt;0.529,D95&lt;1.65,A95&lt;6.65,D95&gt;=0.7),"virginica","shouldnthappen")))))))))</f>
        <v>setosa</v>
      </c>
      <c r="BI95" s="1" t="str">
        <f aca="false">IF(AND(D95&gt;=1.7),"virginica",IF(AND(D95&lt;0.7,D95&lt;1.7),"setosa",IF(AND(D95&lt;1.45,G95&lt;7.37,D95&gt;=0.7,D95&lt;1.7),"versicolor",IF(AND(D95&gt;=1.45,G95&lt;7.37,D95&gt;=0.7,D95&lt;1.7),"virginica",IF(AND(B95&gt;=2.65,G95&gt;=7.37,D95&gt;=0.7,D95&lt;1.7),"versicolor",IF(AND(C95&lt;5.05,B95&lt;2.65,G95&gt;=7.37,D95&gt;=0.7,D95&lt;1.7),"versicolor",IF(AND(C95&gt;=5.05,B95&lt;2.65,G95&gt;=7.37,D95&gt;=0.7,D95&lt;1.7),"virginica","shouldnthappen")))))))</f>
        <v>setosa</v>
      </c>
    </row>
    <row r="96" customFormat="false" ht="13.8" hidden="false" customHeight="false" outlineLevel="0" collapsed="false">
      <c r="A96" s="1" t="n">
        <v>4.8</v>
      </c>
      <c r="B96" s="1" t="n">
        <v>3.4</v>
      </c>
      <c r="C96" s="1" t="n">
        <v>1.9</v>
      </c>
      <c r="D96" s="1" t="n">
        <v>0.2</v>
      </c>
      <c r="E96" s="1" t="s">
        <v>94</v>
      </c>
      <c r="F96" s="1" t="n">
        <v>0.475418977672234</v>
      </c>
      <c r="G96" s="1" t="n">
        <v>13.1993001189083</v>
      </c>
      <c r="H96" s="11" t="str">
        <f aca="false">E96</f>
        <v>setosa</v>
      </c>
      <c r="I96" s="1" t="str">
        <f aca="false">INDEX(L96:BI96, MODE(MATCH(L96:BI96, L96:BI96, 0 )))</f>
        <v>setosa</v>
      </c>
      <c r="J96" s="12" t="n">
        <f aca="false">COUNTIF(L96:BI96, H96) / COUNTA(L96:BI96)</f>
        <v>1</v>
      </c>
      <c r="K96" s="13" t="n">
        <f aca="false">I96=H96</f>
        <v>1</v>
      </c>
      <c r="L96" s="1" t="str">
        <f aca="false">IF(AND(C96&lt;3.65,B96&gt;=3.35),"setosa",IF(AND(C96&gt;=3.65,B96&gt;=3.35),"virginica",IF(AND(C96&lt;2.35,C96&lt;4.85,B96&lt;3.35),"setosa",IF(AND(F96&gt;=0.899,C96&gt;=2.35,C96&lt;4.85,B96&lt;3.35),"virginica",IF(AND(G96&gt;=8.268,B96&lt;2.75,C96&gt;=4.85,B96&lt;3.35),"virginica",IF(AND(D96&lt;1.55,B96&gt;=2.75,C96&gt;=4.85,B96&lt;3.35),"versicolor",IF(AND(D96&gt;=1.55,B96&gt;=2.75,C96&gt;=4.85,B96&lt;3.35),"virginica",IF(AND(G96&lt;6.537,F96&lt;0.899,C96&gt;=2.35,C96&lt;4.85,B96&lt;3.35),"virginica",IF(AND(G96&gt;=6.537,F96&lt;0.899,C96&gt;=2.35,C96&lt;4.85,B96&lt;3.35),"versicolor",IF(AND(G96&lt;6.878,G96&lt;8.268,B96&lt;2.75,C96&gt;=4.85,B96&lt;3.35),"virginica",IF(AND(G96&gt;=6.878,G96&lt;8.268,B96&lt;2.75,C96&gt;=4.85,B96&lt;3.35),"versicolor","shouldnthappen")))))))))))</f>
        <v>setosa</v>
      </c>
      <c r="M96" s="1" t="str">
        <f aca="false">IF(AND(C96&lt;2.6),"setosa",IF(AND(D96&gt;=1.75,C96&gt;=2.6),"virginica",IF(AND(G96&lt;6.094,D96&lt;1.75,C96&gt;=2.6),"virginica",IF(AND(D96&lt;1.35,G96&gt;=6.094,D96&lt;1.75,C96&gt;=2.6),"versicolor",IF(AND(C96&lt;5.05,D96&gt;=1.35,G96&gt;=6.094,D96&lt;1.75,C96&gt;=2.6),"versicolor",IF(AND(C96&gt;=5.05,D96&gt;=1.35,G96&gt;=6.094,D96&lt;1.75,C96&gt;=2.6),"virginica","shouldnthappen"))))))</f>
        <v>setosa</v>
      </c>
      <c r="N96" s="1" t="str">
        <f aca="false">IF(AND(A96&lt;6.6,B96&gt;=3.45),"setosa",IF(AND(A96&gt;=6.6,B96&gt;=3.45),"virginica",IF(AND(D96&lt;0.7,C96&lt;4.75,B96&lt;3.45),"setosa",IF(AND(D96&gt;=0.7,C96&lt;4.75,B96&lt;3.45),"versicolor",IF(AND(C96&gt;=5.15,C96&gt;=4.75,B96&lt;3.45),"virginica",IF(AND(D96&gt;=1.7,A96&lt;6.5,C96&lt;5.15,C96&gt;=4.75,B96&lt;3.45),"virginica",IF(AND(C96&lt;5.05,A96&gt;=6.5,C96&lt;5.15,C96&gt;=4.75,B96&lt;3.45),"versicolor",IF(AND(C96&gt;=5.05,A96&gt;=6.5,C96&lt;5.15,C96&gt;=4.75,B96&lt;3.45),"virginica",IF(AND(G96&lt;7.498,D96&lt;1.7,A96&lt;6.5,C96&lt;5.15,C96&gt;=4.75,B96&lt;3.45),"virginica",IF(AND(G96&gt;=7.498,D96&lt;1.7,A96&lt;6.5,C96&lt;5.15,C96&gt;=4.75,B96&lt;3.45),"versicolor","shouldnthappen"))))))))))</f>
        <v>setosa</v>
      </c>
      <c r="O96" s="1" t="str">
        <f aca="false">IF(AND(D96&lt;0.75),"setosa",IF(AND(C96&lt;4.75,C96&lt;4.85,D96&gt;=0.75),"versicolor",IF(AND(A96&gt;=6.05,C96&gt;=4.85,D96&gt;=0.75),"virginica",IF(AND(D96&lt;1.6,C96&gt;=4.75,C96&lt;4.85,D96&gt;=0.75),"versicolor",IF(AND(D96&gt;=1.6,C96&gt;=4.75,C96&lt;4.85,D96&gt;=0.75),"virginica",IF(AND(A96&lt;5.9,A96&lt;6.05,C96&gt;=4.85,D96&gt;=0.75),"virginica",IF(AND(A96&gt;=5.9,A96&lt;6.05,C96&gt;=4.85,D96&gt;=0.75),"versicolor","shouldnthappen")))))))</f>
        <v>setosa</v>
      </c>
      <c r="P96" s="1" t="str">
        <f aca="false">IF(AND(D96&lt;0.75),"setosa",IF(AND(A96&lt;5.55,D96&gt;=0.75),"versicolor",IF(AND(D96&gt;=1.7,G96&lt;13.158,A96&gt;=5.55,D96&gt;=0.75),"virginica",IF(AND(B96&lt;2.45,D96&lt;1.7,G96&lt;13.158,A96&gt;=5.55,D96&gt;=0.75),"virginica",IF(AND(B96&gt;=2.45,D96&lt;1.7,G96&lt;13.158,A96&gt;=5.55,D96&gt;=0.75),"versicolor",IF(AND(B96&gt;=3.05,G96&lt;15.551,G96&gt;=13.158,A96&gt;=5.55,D96&gt;=0.75),"versicolor",IF(AND(B96&lt;2.9,G96&gt;=15.551,G96&gt;=13.158,A96&gt;=5.55,D96&gt;=0.75),"versicolor",IF(AND(B96&gt;=2.9,G96&gt;=15.551,G96&gt;=13.158,A96&gt;=5.55,D96&gt;=0.75),"virginica",IF(AND(D96&lt;1.3,G96&lt;14.221,B96&lt;3.05,G96&lt;15.551,G96&gt;=13.158,A96&gt;=5.55,D96&gt;=0.75),"versicolor",IF(AND(D96&gt;=1.3,G96&lt;14.221,B96&lt;3.05,G96&lt;15.551,G96&gt;=13.158,A96&gt;=5.55,D96&gt;=0.75),"virginica",IF(AND(C96&lt;4.9,G96&gt;=14.221,B96&lt;3.05,G96&lt;15.551,G96&gt;=13.158,A96&gt;=5.55,D96&gt;=0.75),"versicolor",IF(AND(C96&gt;=4.9,G96&gt;=14.221,B96&lt;3.05,G96&lt;15.551,G96&gt;=13.158,A96&gt;=5.55,D96&gt;=0.75),"virginica","shouldnthappen"))))))))))))</f>
        <v>setosa</v>
      </c>
      <c r="Q96" s="1" t="str">
        <f aca="false">IF(AND(C96&lt;2.6),"setosa",IF(AND(A96&gt;=4.95,C96&lt;4.75,C96&gt;=2.6),"versicolor",IF(AND(D96&gt;=1.75,C96&gt;=4.75,C96&gt;=2.6),"virginica",IF(AND(B96&lt;2.45,A96&lt;4.95,C96&lt;4.75,C96&gt;=2.6),"versicolor",IF(AND(B96&gt;=2.45,A96&lt;4.95,C96&lt;4.75,C96&gt;=2.6),"virginica",IF(AND(G96&lt;7.498,D96&lt;1.75,C96&gt;=4.75,C96&gt;=2.6),"virginica",IF(AND(F96&lt;0.417,G96&gt;=7.498,D96&lt;1.75,C96&gt;=4.75,C96&gt;=2.6),"versicolor",IF(AND(F96&lt;0.442,F96&gt;=0.417,G96&gt;=7.498,D96&lt;1.75,C96&gt;=4.75,C96&gt;=2.6),"virginica",IF(AND(F96&gt;=0.442,F96&gt;=0.417,G96&gt;=7.498,D96&lt;1.75,C96&gt;=4.75,C96&gt;=2.6),"versicolor","shouldnthappen")))))))))</f>
        <v>setosa</v>
      </c>
      <c r="R96" s="1" t="str">
        <f aca="false">IF(AND(D96&lt;0.75),"setosa",IF(AND(D96&lt;1.75,A96&gt;=6.25,D96&gt;=0.75),"versicolor",IF(AND(D96&gt;=1.75,A96&gt;=6.25,D96&gt;=0.75),"virginica",IF(AND(D96&lt;1.6,C96&lt;4.75,A96&lt;6.25,D96&gt;=0.75),"versicolor",IF(AND(D96&gt;=1.6,C96&lt;4.75,A96&lt;6.25,D96&gt;=0.75),"virginica",IF(AND(G96&lt;6.998,C96&gt;=4.75,A96&lt;6.25,D96&gt;=0.75),"virginica",IF(AND(A96&lt;6.05,G96&gt;=6.998,C96&gt;=4.75,A96&lt;6.25,D96&gt;=0.75),"versicolor",IF(AND(A96&gt;=6.05,G96&gt;=6.998,C96&gt;=4.75,A96&lt;6.25,D96&gt;=0.75),"virginica","shouldnthappen"))))))))</f>
        <v>setosa</v>
      </c>
      <c r="S96" s="1" t="str">
        <f aca="false">IF(AND(B96&gt;=3.05,A96&lt;5.45),"setosa",IF(AND(C96&lt;2.2,B96&lt;3.05,A96&lt;5.45),"setosa",IF(AND(C96&gt;=2.2,B96&lt;3.05,A96&lt;5.45),"versicolor",IF(AND(B96&lt;3.7,C96&lt;4.8,A96&gt;=5.45),"versicolor",IF(AND(B96&gt;=3.7,C96&lt;4.8,A96&gt;=5.45),"setosa",IF(AND(G96&lt;13.757,C96&lt;5.05,C96&gt;=4.8,A96&gt;=5.45),"virginica",IF(AND(G96&gt;=13.757,C96&lt;5.05,C96&gt;=4.8,A96&gt;=5.45),"versicolor",IF(AND(C96&gt;=5.15,C96&gt;=5.05,C96&gt;=4.8,A96&gt;=5.45),"virginica",IF(AND(A96&lt;5.95,C96&lt;5.15,C96&gt;=5.05,C96&gt;=4.8,A96&gt;=5.45),"virginica",IF(AND(D96&gt;=1.8,A96&gt;=5.95,C96&lt;5.15,C96&gt;=5.05,C96&gt;=4.8,A96&gt;=5.45),"virginica",IF(AND(B96&lt;2.75,D96&lt;1.8,A96&gt;=5.95,C96&lt;5.15,C96&gt;=5.05,C96&gt;=4.8,A96&gt;=5.45),"versicolor",IF(AND(B96&gt;=2.75,D96&lt;1.8,A96&gt;=5.95,C96&lt;5.15,C96&gt;=5.05,C96&gt;=4.8,A96&gt;=5.45),"virginica","shouldnthappen"))))))))))))</f>
        <v>setosa</v>
      </c>
      <c r="T96" s="1" t="str">
        <f aca="false">IF(AND(C96&lt;2.6),"setosa",IF(AND(D96&lt;1.65,C96&lt;4.75,C96&gt;=2.6),"versicolor",IF(AND(D96&gt;=1.65,C96&lt;4.75,C96&gt;=2.6),"virginica",IF(AND(G96&gt;=8.494,A96&lt;6.6,C96&gt;=4.75,C96&gt;=2.6),"virginica",IF(AND(C96&lt;5.2,A96&gt;=6.6,C96&gt;=4.75,C96&gt;=2.6),"versicolor",IF(AND(C96&gt;=5.2,A96&gt;=6.6,C96&gt;=4.75,C96&gt;=2.6),"virginica",IF(AND(A96&lt;5.95,G96&lt;8.494,A96&lt;6.6,C96&gt;=4.75,C96&gt;=2.6),"virginica",IF(AND(A96&gt;=5.95,G96&lt;8.494,A96&lt;6.6,C96&gt;=4.75,C96&gt;=2.6),"versicolor","shouldnthappen"))))))))</f>
        <v>setosa</v>
      </c>
      <c r="U96" s="1" t="str">
        <f aca="false">IF(AND(C96&lt;3.65,B96&gt;=3.35),"setosa",IF(AND(C96&gt;=3.65,B96&gt;=3.35),"virginica",IF(AND(C96&lt;2.35,A96&lt;6.25,B96&lt;3.35),"setosa",IF(AND(C96&lt;4.85,A96&gt;=6.25,B96&lt;3.35),"versicolor",IF(AND(G96&gt;=15.426,C96&gt;=2.35,A96&lt;6.25,B96&lt;3.35),"virginica",IF(AND(D96&gt;=1.55,C96&gt;=4.85,A96&gt;=6.25,B96&lt;3.35),"virginica",IF(AND(D96&lt;1.8,G96&lt;15.426,C96&gt;=2.35,A96&lt;6.25,B96&lt;3.35),"versicolor",IF(AND(D96&gt;=1.8,G96&lt;15.426,C96&gt;=2.35,A96&lt;6.25,B96&lt;3.35),"virginica",IF(AND(B96&lt;2.95,D96&lt;1.55,C96&gt;=4.85,A96&gt;=6.25,B96&lt;3.35),"virginica",IF(AND(B96&gt;=2.95,D96&lt;1.55,C96&gt;=4.85,A96&gt;=6.25,B96&lt;3.35),"versicolor","shouldnthappen"))))))))))</f>
        <v>setosa</v>
      </c>
      <c r="V96" s="1" t="str">
        <f aca="false">IF(AND(C96&lt;2.6),"setosa",IF(AND(C96&gt;=4.85,C96&gt;=2.6),"virginica",IF(AND(F96&gt;=0.9,C96&lt;4.85,C96&gt;=2.6),"virginica",IF(AND(G96&lt;5.656,F96&lt;0.9,C96&lt;4.85,C96&gt;=2.6),"virginica",IF(AND(G96&gt;=5.656,F96&lt;0.9,C96&lt;4.85,C96&gt;=2.6),"versicolor","shouldnthappen")))))</f>
        <v>setosa</v>
      </c>
      <c r="W96" s="1" t="str">
        <f aca="false">IF(AND(D96&gt;=1.75,G96&gt;=13.795),"virginica",IF(AND(D96&gt;=1.5,G96&gt;=12.335,G96&lt;13.795),"virginica",IF(AND(C96&lt;2.45,C96&lt;4.85,G96&lt;12.335,G96&lt;13.795),"setosa",IF(AND(C96&gt;=2.45,C96&lt;4.85,G96&lt;12.335,G96&lt;13.795),"versicolor",IF(AND(D96&gt;=1.7,C96&gt;=4.85,G96&lt;12.335,G96&lt;13.795),"virginica",IF(AND(B96&gt;=3.25,D96&lt;1.5,G96&gt;=12.335,G96&lt;13.795),"setosa",IF(AND(D96&lt;1,F96&lt;0.255,D96&lt;1.75,G96&gt;=13.795),"setosa",IF(AND(D96&gt;=1,F96&lt;0.255,D96&lt;1.75,G96&gt;=13.795),"versicolor",IF(AND(A96&lt;5.4,F96&gt;=0.255,D96&lt;1.75,G96&gt;=13.795),"setosa",IF(AND(A96&gt;=5.4,F96&gt;=0.255,D96&lt;1.75,G96&gt;=13.795),"versicolor",IF(AND(A96&lt;6.15,D96&lt;1.7,C96&gt;=4.85,G96&lt;12.335,G96&lt;13.795),"versicolor",IF(AND(A96&gt;=6.15,D96&lt;1.7,C96&gt;=4.85,G96&lt;12.335,G96&lt;13.795),"virginica",IF(AND(C96&lt;5,B96&lt;3.25,D96&lt;1.5,G96&gt;=12.335,G96&lt;13.795),"versicolor",IF(AND(C96&gt;=5,B96&lt;3.25,D96&lt;1.5,G96&gt;=12.335,G96&lt;13.795),"virginica","shouldnthappen"))))))))))))))</f>
        <v>setosa</v>
      </c>
      <c r="X96" s="1" t="str">
        <f aca="false">IF(AND(C96&lt;2.5,A96&lt;5.55),"setosa",IF(AND(F96&lt;0.096,A96&gt;=5.55),"virginica",IF(AND(D96&lt;1.6,C96&gt;=2.5,A96&lt;5.55),"versicolor",IF(AND(D96&gt;=1.6,C96&gt;=2.5,A96&lt;5.55),"virginica",IF(AND(F96&gt;=0.156,C96&lt;4.75,F96&gt;=0.096,A96&gt;=5.55),"versicolor",IF(AND(D96&gt;=1.75,C96&gt;=4.75,F96&gt;=0.096,A96&gt;=5.55),"virginica",IF(AND(B96&lt;3.3,F96&lt;0.156,C96&lt;4.75,F96&gt;=0.096,A96&gt;=5.55),"versicolor",IF(AND(B96&gt;=3.3,F96&lt;0.156,C96&lt;4.75,F96&gt;=0.096,A96&gt;=5.55),"setosa",IF(AND(B96&lt;2.45,A96&lt;6.05,D96&lt;1.75,C96&gt;=4.75,F96&gt;=0.096,A96&gt;=5.55),"virginica",IF(AND(B96&gt;=2.45,A96&lt;6.05,D96&lt;1.75,C96&gt;=4.75,F96&gt;=0.096,A96&gt;=5.55),"versicolor",IF(AND(F96&lt;0.205,A96&gt;=6.05,D96&lt;1.75,C96&gt;=4.75,F96&gt;=0.096,A96&gt;=5.55),"versicolor",IF(AND(F96&gt;=0.205,A96&gt;=6.05,D96&lt;1.75,C96&gt;=4.75,F96&gt;=0.096,A96&gt;=5.55),"virginica","shouldnthappen"))))))))))))</f>
        <v>setosa</v>
      </c>
      <c r="Y96" s="1" t="str">
        <f aca="false">IF(AND(C96&lt;2.35,A96&lt;5.55),"setosa",IF(AND(C96&gt;=5.05,A96&gt;=5.55),"virginica",IF(AND(D96&lt;1.6,C96&gt;=2.35,A96&lt;5.55),"versicolor",IF(AND(D96&gt;=1.6,C96&gt;=2.35,A96&lt;5.55),"virginica",IF(AND(D96&gt;=1.75,C96&lt;5.05,A96&gt;=5.55),"virginica",IF(AND(B96&gt;=3.55,D96&lt;1.75,C96&lt;5.05,A96&gt;=5.55),"setosa",IF(AND(G96&lt;6.3,B96&lt;3.55,D96&lt;1.75,C96&lt;5.05,A96&gt;=5.55),"virginica",IF(AND(G96&gt;=6.3,B96&lt;3.55,D96&lt;1.75,C96&lt;5.05,A96&gt;=5.55),"versicolor","shouldnthappen"))))))))</f>
        <v>setosa</v>
      </c>
      <c r="Z96" s="1" t="str">
        <f aca="false">IF(AND(D96&lt;0.75),"setosa",IF(AND(B96&gt;=2.55,C96&lt;4.85,D96&gt;=0.75),"versicolor",IF(AND(D96&gt;=1.7,C96&gt;=4.85,D96&gt;=0.75),"virginica",IF(AND(D96&lt;1.6,B96&lt;2.55,C96&lt;4.85,D96&gt;=0.75),"versicolor",IF(AND(D96&gt;=1.6,B96&lt;2.55,C96&lt;4.85,D96&gt;=0.75),"virginica",IF(AND(B96&lt;2.65,D96&lt;1.7,C96&gt;=4.85,D96&gt;=0.75),"virginica",IF(AND(F96&lt;0.325,B96&gt;=2.65,D96&lt;1.7,C96&gt;=4.85,D96&gt;=0.75),"virginica",IF(AND(G96&lt;10.717,F96&gt;=0.325,B96&gt;=2.65,D96&lt;1.7,C96&gt;=4.85,D96&gt;=0.75),"versicolor",IF(AND(G96&gt;=10.717,F96&gt;=0.325,B96&gt;=2.65,D96&lt;1.7,C96&gt;=4.85,D96&gt;=0.75),"virginica","shouldnthappen")))))))))</f>
        <v>setosa</v>
      </c>
      <c r="AA96" s="1" t="str">
        <f aca="false">IF(AND(D96&lt;0.75),"setosa",IF(AND(D96&gt;=1.75,D96&gt;=0.75),"virginica",IF(AND(F96&gt;=0.455,D96&lt;1.75,D96&gt;=0.75),"versicolor",IF(AND(D96&lt;1.45,F96&lt;0.455,D96&lt;1.75,D96&gt;=0.75),"versicolor",IF(AND(F96&lt;0.247,D96&gt;=1.45,F96&lt;0.455,D96&lt;1.75,D96&gt;=0.75),"versicolor",IF(AND(F96&gt;=0.247,D96&gt;=1.45,F96&lt;0.455,D96&lt;1.75,D96&gt;=0.75),"virginica","shouldnthappen"))))))</f>
        <v>setosa</v>
      </c>
      <c r="AB96" s="1" t="str">
        <f aca="false">IF(AND(F96&gt;=0.221,B96&gt;=3.35),"setosa",IF(AND(A96&lt;5.3,F96&gt;=0.683,B96&lt;3.35),"setosa",IF(AND(A96&lt;6.45,F96&lt;0.221,B96&gt;=3.35),"setosa",IF(AND(A96&gt;=6.45,F96&lt;0.221,B96&gt;=3.35),"virginica",IF(AND(G96&lt;6.3,A96&lt;6.25,F96&lt;0.683,B96&lt;3.35),"virginica",IF(AND(G96&lt;13.795,A96&gt;=6.25,F96&lt;0.683,B96&lt;3.35),"virginica",IF(AND(D96&lt;1.65,A96&gt;=5.3,F96&gt;=0.683,B96&lt;3.35),"versicolor",IF(AND(D96&gt;=1.65,A96&gt;=5.3,F96&gt;=0.683,B96&lt;3.35),"virginica",IF(AND(D96&lt;0.6,G96&gt;=6.3,A96&lt;6.25,F96&lt;0.683,B96&lt;3.35),"setosa",IF(AND(D96&lt;1.7,G96&gt;=13.795,A96&gt;=6.25,F96&lt;0.683,B96&lt;3.35),"versicolor",IF(AND(D96&gt;=1.7,G96&gt;=13.795,A96&gt;=6.25,F96&lt;0.683,B96&lt;3.35),"virginica",IF(AND(C96&gt;=5.35,D96&gt;=0.6,G96&gt;=6.3,A96&lt;6.25,F96&lt;0.683,B96&lt;3.35),"virginica",IF(AND(D96&lt;1.75,C96&lt;5.35,D96&gt;=0.6,G96&gt;=6.3,A96&lt;6.25,F96&lt;0.683,B96&lt;3.35),"versicolor",IF(AND(D96&gt;=1.75,C96&lt;5.35,D96&gt;=0.6,G96&gt;=6.3,A96&lt;6.25,F96&lt;0.683,B96&lt;3.35),"virginica","shouldnthappen"))))))))))))))</f>
        <v>setosa</v>
      </c>
      <c r="AC96" s="1" t="str">
        <f aca="false">IF(AND(B96&gt;=3.3),"setosa",IF(AND(C96&lt;2.45,D96&lt;1.55,B96&lt;3.3),"setosa",IF(AND(F96&gt;=0.211,D96&gt;=1.55,B96&lt;3.3),"virginica",IF(AND(C96&lt;4.9,C96&gt;=2.45,D96&lt;1.55,B96&lt;3.3),"versicolor",IF(AND(C96&gt;=4.9,C96&gt;=2.45,D96&lt;1.55,B96&lt;3.3),"virginica",IF(AND(F96&lt;0.138,F96&lt;0.211,D96&gt;=1.55,B96&lt;3.3),"virginica",IF(AND(F96&gt;=0.138,F96&lt;0.211,D96&gt;=1.55,B96&lt;3.3),"versicolor","shouldnthappen")))))))</f>
        <v>setosa</v>
      </c>
      <c r="AD96" s="1" t="str">
        <f aca="false">IF(AND(D96&gt;=1.75),"virginica",IF(AND(D96&lt;0.75,D96&lt;1.75),"setosa",IF(AND(D96&lt;1.35,D96&gt;=0.75,D96&lt;1.75),"versicolor",IF(AND(B96&lt;2.6,C96&lt;4.85,D96&gt;=1.35,D96&gt;=0.75,D96&lt;1.75),"virginica",IF(AND(B96&gt;=2.6,C96&lt;4.85,D96&gt;=1.35,D96&gt;=0.75,D96&lt;1.75),"versicolor",IF(AND(A96&lt;6.4,C96&gt;=4.85,D96&gt;=1.35,D96&gt;=0.75,D96&lt;1.75),"virginica",IF(AND(A96&gt;=6.4,C96&gt;=4.85,D96&gt;=1.35,D96&gt;=0.75,D96&lt;1.75),"versicolor","shouldnthappen")))))))</f>
        <v>setosa</v>
      </c>
      <c r="AE96" s="1" t="str">
        <f aca="false">IF(AND(C96&lt;2.45),"setosa",IF(AND(F96&lt;0.07,C96&gt;=2.45),"virginica",IF(AND(A96&gt;=5,C96&lt;4.75,F96&gt;=0.07,C96&gt;=2.45),"versicolor",IF(AND(F96&lt;0.182,C96&gt;=4.75,F96&gt;=0.07,C96&gt;=2.45),"versicolor",IF(AND(B96&lt;2.45,A96&lt;5,C96&lt;4.75,F96&gt;=0.07,C96&gt;=2.45),"versicolor",IF(AND(B96&gt;=2.45,A96&lt;5,C96&lt;4.75,F96&gt;=0.07,C96&gt;=2.45),"virginica",IF(AND(F96&gt;=0.468,F96&gt;=0.182,C96&gt;=4.75,F96&gt;=0.07,C96&gt;=2.45),"virginica",IF(AND(A96&gt;=6.85,F96&lt;0.468,F96&gt;=0.182,C96&gt;=4.75,F96&gt;=0.07,C96&gt;=2.45),"virginica",IF(AND(B96&lt;2.6,A96&lt;6.85,F96&lt;0.468,F96&gt;=0.182,C96&gt;=4.75,F96&gt;=0.07,C96&gt;=2.45),"virginica",IF(AND(B96&gt;=2.6,A96&lt;6.85,F96&lt;0.468,F96&gt;=0.182,C96&gt;=4.75,F96&gt;=0.07,C96&gt;=2.45),"versicolor","shouldnthappen"))))))))))</f>
        <v>setosa</v>
      </c>
      <c r="AF96" s="1" t="str">
        <f aca="false">IF(AND(D96&lt;0.75,A96&lt;5.45),"setosa",IF(AND(D96&gt;=1.75,A96&gt;=5.45),"virginica",IF(AND(G96&lt;6.094,D96&gt;=0.75,A96&lt;5.45),"virginica",IF(AND(G96&gt;=6.094,D96&gt;=0.75,A96&lt;5.45),"versicolor",IF(AND(C96&lt;2.75,D96&lt;1.75,A96&gt;=5.45),"setosa",IF(AND(D96&lt;1.45,C96&gt;=2.75,D96&lt;1.75,A96&gt;=5.45),"versicolor",IF(AND(B96&lt;2.75,D96&gt;=1.45,C96&gt;=2.75,D96&lt;1.75,A96&gt;=5.45),"versicolor",IF(AND(C96&lt;5.05,B96&gt;=2.75,D96&gt;=1.45,C96&gt;=2.75,D96&lt;1.75,A96&gt;=5.45),"versicolor",IF(AND(C96&gt;=5.05,B96&gt;=2.75,D96&gt;=1.45,C96&gt;=2.75,D96&lt;1.75,A96&gt;=5.45),"virginica","shouldnthappen")))))))))</f>
        <v>setosa</v>
      </c>
      <c r="AG96" s="1" t="str">
        <f aca="false">IF(AND(D96&lt;0.65,G96&lt;8.868,A96&lt;5.3),"setosa",IF(AND(C96&lt;2.6,G96&gt;=8.868,A96&lt;5.3),"setosa",IF(AND(C96&gt;=2.6,G96&gt;=8.868,A96&lt;5.3),"versicolor",IF(AND(C96&gt;=4.95,D96&lt;1.55,A96&gt;=5.3),"virginica",IF(AND(G96&lt;13.795,D96&gt;=1.55,A96&gt;=5.3),"virginica",IF(AND(C96&lt;3.75,D96&gt;=0.65,G96&lt;8.868,A96&lt;5.3),"versicolor",IF(AND(C96&gt;=3.75,D96&gt;=0.65,G96&lt;8.868,A96&lt;5.3),"virginica",IF(AND(C96&lt;2.6,C96&lt;4.95,D96&lt;1.55,A96&gt;=5.3),"setosa",IF(AND(C96&gt;=2.6,C96&lt;4.95,D96&lt;1.55,A96&gt;=5.3),"versicolor",IF(AND(C96&lt;4.75,G96&gt;=13.795,D96&gt;=1.55,A96&gt;=5.3),"versicolor",IF(AND(C96&gt;=4.75,G96&gt;=13.795,D96&gt;=1.55,A96&gt;=5.3),"virginica","shouldnthappen")))))))))))</f>
        <v>setosa</v>
      </c>
      <c r="AH96" s="1" t="str">
        <f aca="false">IF(AND(D96&lt;0.75),"setosa",IF(AND(C96&lt;4.75,D96&gt;=0.75),"versicolor",IF(AND(G96&lt;13.757,C96&gt;=4.75,D96&gt;=0.75),"virginica",IF(AND(B96&lt;3.05,G96&gt;=13.757,C96&gt;=4.75,D96&gt;=0.75),"virginica",IF(AND(A96&lt;6.65,B96&gt;=3.05,G96&gt;=13.757,C96&gt;=4.75,D96&gt;=0.75),"virginica",IF(AND(A96&gt;=6.65,B96&gt;=3.05,G96&gt;=13.757,C96&gt;=4.75,D96&gt;=0.75),"versicolor","shouldnthappen"))))))</f>
        <v>setosa</v>
      </c>
      <c r="AI96" s="1" t="str">
        <f aca="false">IF(AND(D96&lt;0.7),"setosa",IF(AND(C96&lt;4.75,D96&gt;=0.7),"versicolor",IF(AND(A96&lt;6.6,F96&lt;0.482,C96&gt;=4.75,D96&gt;=0.7),"virginica",IF(AND(C96&gt;=4.95,F96&gt;=0.482,C96&gt;=4.75,D96&gt;=0.7),"virginica",IF(AND(D96&lt;1.9,A96&gt;=6.6,F96&lt;0.482,C96&gt;=4.75,D96&gt;=0.7),"versicolor",IF(AND(D96&gt;=1.9,A96&gt;=6.6,F96&lt;0.482,C96&gt;=4.75,D96&gt;=0.7),"virginica",IF(AND(F96&gt;=0.766,C96&lt;4.95,F96&gt;=0.482,C96&gt;=4.75,D96&gt;=0.7),"virginica",IF(AND(B96&lt;2.95,F96&lt;0.766,C96&lt;4.95,F96&gt;=0.482,C96&gt;=4.75,D96&gt;=0.7),"virginica",IF(AND(B96&gt;=2.95,F96&lt;0.766,C96&lt;4.95,F96&gt;=0.482,C96&gt;=4.75,D96&gt;=0.7),"versicolor","shouldnthappen")))))))))</f>
        <v>setosa</v>
      </c>
      <c r="AJ96" s="1" t="str">
        <f aca="false">IF(AND(C96&lt;2.45,C96&lt;4.75),"setosa",IF(AND(D96&gt;=1.65,C96&gt;=4.75),"virginica",IF(AND(A96&lt;4.95,C96&gt;=2.45,C96&lt;4.75),"virginica",IF(AND(A96&gt;=4.95,C96&gt;=2.45,C96&lt;4.75),"versicolor",IF(AND(B96&lt;2.95,D96&lt;1.65,C96&gt;=4.75),"virginica",IF(AND(B96&gt;=2.95,D96&lt;1.65,C96&gt;=4.75),"versicolor","shouldnthappen"))))))</f>
        <v>setosa</v>
      </c>
      <c r="AK96" s="1" t="str">
        <f aca="false">IF(AND(D96&lt;0.75,A96&lt;5.45),"setosa",IF(AND(B96&lt;2.45,D96&gt;=0.75,A96&lt;5.45),"versicolor",IF(AND(A96&gt;=5.55,C96&lt;4.75,A96&gt;=5.45),"versicolor",IF(AND(C96&gt;=5.15,C96&gt;=4.75,A96&gt;=5.45),"virginica",IF(AND(G96&lt;6.094,B96&gt;=2.45,D96&gt;=0.75,A96&lt;5.45),"virginica",IF(AND(G96&gt;=6.094,B96&gt;=2.45,D96&gt;=0.75,A96&lt;5.45),"versicolor",IF(AND(D96&lt;0.6,A96&lt;5.55,C96&lt;4.75,A96&gt;=5.45),"setosa",IF(AND(D96&gt;=0.6,A96&lt;5.55,C96&lt;4.75,A96&gt;=5.45),"versicolor",IF(AND(C96&lt;4.95,C96&lt;5.15,C96&gt;=4.75,A96&gt;=5.45),"virginica",IF(AND(G96&lt;12.627,C96&lt;5.05,C96&gt;=4.95,C96&lt;5.15,C96&gt;=4.75,A96&gt;=5.45),"virginica",IF(AND(G96&gt;=12.627,C96&lt;5.05,C96&gt;=4.95,C96&lt;5.15,C96&gt;=4.75,A96&gt;=5.45),"versicolor",IF(AND(D96&lt;1.7,C96&gt;=5.05,C96&gt;=4.95,C96&lt;5.15,C96&gt;=4.75,A96&gt;=5.45),"versicolor",IF(AND(D96&gt;=1.7,C96&gt;=5.05,C96&gt;=4.95,C96&lt;5.15,C96&gt;=4.75,A96&gt;=5.45),"virginica","shouldnthappen")))))))))))))</f>
        <v>setosa</v>
      </c>
      <c r="AL96" s="1" t="str">
        <f aca="false">IF(AND(B96&lt;2.45,B96&lt;3.15),"versicolor",IF(AND(D96&lt;0.95,G96&lt;15.141,B96&gt;=3.15),"setosa",IF(AND(G96&lt;15.429,G96&gt;=15.141,B96&gt;=3.15),"versicolor",IF(AND(G96&gt;=15.429,G96&gt;=15.141,B96&gt;=3.15),"virginica",IF(AND(C96&lt;2.3,C96&lt;4.75,B96&gt;=2.45,B96&lt;3.15),"setosa",IF(AND(G96&gt;=16.072,C96&gt;=4.75,B96&gt;=2.45,B96&lt;3.15),"versicolor",IF(AND(G96&lt;11.833,D96&gt;=0.95,G96&lt;15.141,B96&gt;=3.15),"virginica",IF(AND(A96&lt;5,C96&gt;=2.3,C96&lt;4.75,B96&gt;=2.45,B96&lt;3.15),"virginica",IF(AND(A96&gt;=5,C96&gt;=2.3,C96&lt;4.75,B96&gt;=2.45,B96&lt;3.15),"versicolor",IF(AND(G96&lt;14.342,G96&gt;=11.833,D96&gt;=0.95,G96&lt;15.141,B96&gt;=3.15),"versicolor",IF(AND(G96&gt;=14.342,G96&gt;=11.833,D96&gt;=0.95,G96&lt;15.141,B96&gt;=3.15),"virginica",IF(AND(G96&lt;13.757,F96&gt;=0.741,G96&lt;16.072,C96&gt;=4.75,B96&gt;=2.45,B96&lt;3.15),"virginica",IF(AND(F96&gt;=0.546,A96&lt;6.15,F96&lt;0.741,G96&lt;16.072,C96&gt;=4.75,B96&gt;=2.45,B96&lt;3.15),"virginica",IF(AND(D96&gt;=1.75,A96&gt;=6.15,F96&lt;0.741,G96&lt;16.072,C96&gt;=4.75,B96&gt;=2.45,B96&lt;3.15),"virginica",IF(AND(C96&lt;4.85,G96&gt;=13.757,F96&gt;=0.741,G96&lt;16.072,C96&gt;=4.75,B96&gt;=2.45,B96&lt;3.15),"virginica",IF(AND(C96&gt;=4.85,G96&gt;=13.757,F96&gt;=0.741,G96&lt;16.072,C96&gt;=4.75,B96&gt;=2.45,B96&lt;3.15),"versicolor",IF(AND(F96&lt;0.331,F96&lt;0.546,A96&lt;6.15,F96&lt;0.741,G96&lt;16.072,C96&gt;=4.75,B96&gt;=2.45,B96&lt;3.15),"virginica",IF(AND(F96&gt;=0.331,F96&lt;0.546,A96&lt;6.15,F96&lt;0.741,G96&lt;16.072,C96&gt;=4.75,B96&gt;=2.45,B96&lt;3.15),"versicolor",IF(AND(G96&lt;10.661,D96&lt;1.75,A96&gt;=6.15,F96&lt;0.741,G96&lt;16.072,C96&gt;=4.75,B96&gt;=2.45,B96&lt;3.15),"virginica",IF(AND(G96&gt;=10.661,D96&lt;1.75,A96&gt;=6.15,F96&lt;0.741,G96&lt;16.072,C96&gt;=4.75,B96&gt;=2.45,B96&lt;3.15),"versicolor","shouldnthappen"))))))))))))))))))))</f>
        <v>setosa</v>
      </c>
      <c r="AM96" s="1" t="str">
        <f aca="false">IF(AND(D96&lt;1.35,F96&gt;=0.917),"setosa",IF(AND(D96&gt;=1.35,F96&gt;=0.917),"virginica",IF(AND(D96&lt;0.75,D96&lt;1.55,F96&lt;0.917),"setosa",IF(AND(C96&gt;=4.8,D96&gt;=1.55,F96&lt;0.917),"virginica",IF(AND(A96&lt;5.95,D96&gt;=0.75,D96&lt;1.55,F96&lt;0.917),"versicolor",IF(AND(F96&lt;0.473,C96&lt;4.8,D96&gt;=1.55,F96&lt;0.917),"virginica",IF(AND(F96&gt;=0.473,C96&lt;4.8,D96&gt;=1.55,F96&lt;0.917),"versicolor",IF(AND(C96&lt;4.95,A96&gt;=5.95,D96&gt;=0.75,D96&lt;1.55,F96&lt;0.917),"versicolor",IF(AND(C96&gt;=4.95,A96&gt;=5.95,D96&gt;=0.75,D96&lt;1.55,F96&lt;0.917),"virginica","shouldnthappen")))))))))</f>
        <v>setosa</v>
      </c>
      <c r="AN96" s="1" t="str">
        <f aca="false">IF(AND(D96&lt;0.75,A96&lt;5.45),"setosa",IF(AND(D96&lt;1.55,D96&gt;=0.75,A96&lt;5.45),"versicolor",IF(AND(D96&gt;=1.55,D96&gt;=0.75,A96&lt;5.45),"virginica",IF(AND(A96&gt;=5.75,C96&lt;4.75,A96&gt;=5.45),"versicolor",IF(AND(F96&lt;0.361,C96&gt;=4.75,A96&gt;=5.45),"virginica",IF(AND(C96&lt;2.6,A96&lt;5.75,C96&lt;4.75,A96&gt;=5.45),"setosa",IF(AND(C96&gt;=2.6,A96&lt;5.75,C96&lt;4.75,A96&gt;=5.45),"versicolor",IF(AND(D96&gt;=1.7,F96&gt;=0.361,C96&gt;=4.75,A96&gt;=5.45),"virginica",IF(AND(B96&lt;2.65,D96&lt;1.7,F96&gt;=0.361,C96&gt;=4.75,A96&gt;=5.45),"virginica",IF(AND(A96&lt;7.05,B96&gt;=2.65,D96&lt;1.7,F96&gt;=0.361,C96&gt;=4.75,A96&gt;=5.45),"versicolor",IF(AND(A96&gt;=7.05,B96&gt;=2.65,D96&lt;1.7,F96&gt;=0.361,C96&gt;=4.75,A96&gt;=5.45),"virginica","shouldnthappen")))))))))))</f>
        <v>setosa</v>
      </c>
      <c r="AO96" s="1" t="str">
        <f aca="false">IF(AND(D96&lt;0.7),"setosa",IF(AND(A96&lt;4.95,C96&lt;4.85,D96&gt;=0.7),"virginica",IF(AND(A96&gt;=4.95,C96&lt;4.85,D96&gt;=0.7),"versicolor",IF(AND(D96&gt;=1.7,C96&gt;=4.85,D96&gt;=0.7),"virginica",IF(AND(F96&lt;0.325,D96&lt;1.7,C96&gt;=4.85,D96&gt;=0.7),"virginica",IF(AND(D96&lt;1.55,F96&gt;=0.325,D96&lt;1.7,C96&gt;=4.85,D96&gt;=0.7),"virginica",IF(AND(D96&gt;=1.55,F96&gt;=0.325,D96&lt;1.7,C96&gt;=4.85,D96&gt;=0.7),"versicolor","shouldnthappen")))))))</f>
        <v>setosa</v>
      </c>
      <c r="AP96" s="1" t="str">
        <f aca="false">IF(AND(D96&lt;0.75),"setosa",IF(AND(C96&lt;4.85,D96&gt;=0.75),"versicolor",IF(AND(G96&gt;=8.277,C96&gt;=4.85,D96&gt;=0.75),"virginica",IF(AND(F96&gt;=0.633,G96&lt;8.277,C96&gt;=4.85,D96&gt;=0.75),"virginica",IF(AND(G96&lt;7.61,F96&lt;0.633,G96&lt;8.277,C96&gt;=4.85,D96&gt;=0.75),"virginica",IF(AND(G96&gt;=7.61,F96&lt;0.633,G96&lt;8.277,C96&gt;=4.85,D96&gt;=0.75),"versicolor","shouldnthappen"))))))</f>
        <v>setosa</v>
      </c>
      <c r="AQ96" s="1" t="str">
        <f aca="false">IF(AND(C96&lt;2.65,A96&gt;=5.45,C96&lt;4.75),"setosa",IF(AND(C96&gt;=2.65,A96&gt;=5.45,C96&lt;4.75),"versicolor",IF(AND(B96&lt;2.9,C96&lt;4.85,C96&gt;=4.75),"versicolor",IF(AND(B96&gt;=2.9,C96&lt;4.85,C96&gt;=4.75),"virginica",IF(AND(D96&lt;1.7,C96&gt;=4.85,C96&gt;=4.75),"versicolor",IF(AND(D96&gt;=1.7,C96&gt;=4.85,C96&gt;=4.75),"virginica",IF(AND(C96&lt;2.45,G96&lt;14.126,A96&lt;5.45,C96&lt;4.75),"setosa",IF(AND(C96&gt;=2.45,G96&lt;14.126,A96&lt;5.45,C96&lt;4.75),"versicolor",IF(AND(C96&lt;2.4,G96&gt;=14.126,A96&lt;5.45,C96&lt;4.75),"setosa",IF(AND(C96&gt;=2.4,G96&gt;=14.126,A96&lt;5.45,C96&lt;4.75),"versicolor","shouldnthappen"))))))))))</f>
        <v>setosa</v>
      </c>
      <c r="AR96" s="1" t="str">
        <f aca="false">IF(AND(C96&lt;2.45,C96&lt;4.85),"setosa",IF(AND(C96&gt;=5.15,C96&gt;=4.85),"virginica",IF(AND(A96&gt;=4.95,C96&gt;=2.45,C96&lt;4.85),"versicolor",IF(AND(D96&lt;1.35,A96&lt;4.95,C96&gt;=2.45,C96&lt;4.85),"versicolor",IF(AND(D96&gt;=1.35,A96&lt;4.95,C96&gt;=2.45,C96&lt;4.85),"virginica",IF(AND(F96&lt;0.35,G96&lt;12.751,C96&lt;5.15,C96&gt;=4.85),"virginica",IF(AND(A96&lt;6.5,G96&gt;=12.751,C96&lt;5.15,C96&gt;=4.85),"virginica",IF(AND(A96&gt;=6.5,G96&gt;=12.751,C96&lt;5.15,C96&gt;=4.85),"versicolor",IF(AND(B96&gt;=2.75,F96&gt;=0.35,G96&lt;12.751,C96&lt;5.15,C96&gt;=4.85),"virginica",IF(AND(C96&lt;5.05,B96&lt;2.75,F96&gt;=0.35,G96&lt;12.751,C96&lt;5.15,C96&gt;=4.85),"virginica",IF(AND(C96&gt;=5.05,B96&lt;2.75,F96&gt;=0.35,G96&lt;12.751,C96&lt;5.15,C96&gt;=4.85),"versicolor","shouldnthappen")))))))))))</f>
        <v>setosa</v>
      </c>
      <c r="AS96" s="1" t="str">
        <f aca="false">IF(AND(F96&gt;=0.9,B96&lt;3.05),"virginica",IF(AND(A96&lt;5.9,B96&gt;=3.05),"setosa",IF(AND(D96&lt;1.65,A96&gt;=5.9,B96&gt;=3.05),"versicolor",IF(AND(D96&gt;=1.65,A96&gt;=5.9,B96&gt;=3.05),"virginica",IF(AND(D96&gt;=1.75,C96&gt;=4.85,F96&lt;0.9,B96&lt;3.05),"virginica",IF(AND(C96&lt;2.2,B96&lt;2.95,C96&lt;4.85,F96&lt;0.9,B96&lt;3.05),"setosa",IF(AND(C96&gt;=2.2,B96&lt;2.95,C96&lt;4.85,F96&lt;0.9,B96&lt;3.05),"versicolor",IF(AND(C96&lt;2.8,B96&gt;=2.95,C96&lt;4.85,F96&lt;0.9,B96&lt;3.05),"setosa",IF(AND(C96&gt;=2.8,B96&gt;=2.95,C96&lt;4.85,F96&lt;0.9,B96&lt;3.05),"versicolor",IF(AND(G96&lt;13.879,D96&lt;1.75,C96&gt;=4.85,F96&lt;0.9,B96&lt;3.05),"virginica",IF(AND(G96&gt;=13.879,D96&lt;1.75,C96&gt;=4.85,F96&lt;0.9,B96&lt;3.05),"versicolor","shouldnthappen")))))))))))</f>
        <v>setosa</v>
      </c>
      <c r="AT96" s="1" t="str">
        <f aca="false">IF(AND(D96&lt;0.75),"setosa",IF(AND(D96&gt;=1.75,D96&gt;=0.75),"virginica",IF(AND(D96&lt;1.45,G96&lt;7.37,D96&lt;1.75,D96&gt;=0.75),"versicolor",IF(AND(D96&gt;=1.45,G96&lt;7.37,D96&lt;1.75,D96&gt;=0.75),"virginica",IF(AND(C96&lt;5.45,G96&gt;=7.37,D96&lt;1.75,D96&gt;=0.75),"versicolor",IF(AND(C96&gt;=5.45,G96&gt;=7.37,D96&lt;1.75,D96&gt;=0.75),"virginica","shouldnthappen"))))))</f>
        <v>setosa</v>
      </c>
      <c r="AU96" s="1" t="str">
        <f aca="false">IF(AND(D96&lt;0.7),"setosa",IF(AND(D96&gt;=1.7,A96&gt;=6.15,D96&gt;=0.7),"virginica",IF(AND(B96&gt;=2.55,C96&lt;4.75,A96&lt;6.15,D96&gt;=0.7),"versicolor",IF(AND(D96&gt;=1.7,C96&gt;=4.75,A96&lt;6.15,D96&gt;=0.7),"virginica",IF(AND(C96&lt;5.25,D96&lt;1.7,A96&gt;=6.15,D96&gt;=0.7),"versicolor",IF(AND(C96&gt;=5.25,D96&lt;1.7,A96&gt;=6.15,D96&gt;=0.7),"virginica",IF(AND(C96&lt;4.25,B96&lt;2.55,C96&lt;4.75,A96&lt;6.15,D96&gt;=0.7),"versicolor",IF(AND(C96&gt;=4.25,B96&lt;2.55,C96&lt;4.75,A96&lt;6.15,D96&gt;=0.7),"virginica",IF(AND(B96&lt;2.65,D96&lt;1.7,C96&gt;=4.75,A96&lt;6.15,D96&gt;=0.7),"virginica",IF(AND(B96&gt;=2.65,D96&lt;1.7,C96&gt;=4.75,A96&lt;6.15,D96&gt;=0.7),"versicolor","shouldnthappen"))))))))))</f>
        <v>setosa</v>
      </c>
      <c r="AV96" s="1" t="str">
        <f aca="false">IF(AND(D96&lt;0.75),"setosa",IF(AND(F96&gt;=0.899,D96&gt;=0.75),"virginica",IF(AND(D96&lt;1.65,A96&lt;6.05,F96&lt;0.899,D96&gt;=0.75),"versicolor",IF(AND(D96&gt;=1.65,A96&lt;6.05,F96&lt;0.899,D96&gt;=0.75),"virginica",IF(AND(C96&gt;=5.05,A96&gt;=6.05,F96&lt;0.899,D96&gt;=0.75),"virginica",IF(AND(G96&gt;=13.757,C96&lt;5.05,A96&gt;=6.05,F96&lt;0.899,D96&gt;=0.75),"versicolor",IF(AND(D96&lt;1.6,G96&lt;13.757,C96&lt;5.05,A96&gt;=6.05,F96&lt;0.899,D96&gt;=0.75),"versicolor",IF(AND(D96&gt;=1.6,G96&lt;13.757,C96&lt;5.05,A96&gt;=6.05,F96&lt;0.899,D96&gt;=0.75),"virginica","shouldnthappen"))))))))</f>
        <v>setosa</v>
      </c>
      <c r="AW96" s="1" t="str">
        <f aca="false">IF(AND(F96&lt;0.117,A96&gt;=5.55),"virginica",IF(AND(A96&gt;=5.2,G96&lt;6.086,A96&lt;5.55),"versicolor",IF(AND(D96&lt;0.7,G96&gt;=6.086,A96&lt;5.55),"setosa",IF(AND(D96&gt;=0.7,G96&gt;=6.086,A96&lt;5.55),"versicolor",IF(AND(A96&lt;4.75,A96&lt;5.2,G96&lt;6.086,A96&lt;5.55),"setosa",IF(AND(A96&gt;=4.75,A96&lt;5.2,G96&lt;6.086,A96&lt;5.55),"virginica",IF(AND(D96&gt;=1.65,C96&lt;4.95,F96&gt;=0.117,A96&gt;=5.55),"virginica",IF(AND(D96&gt;=1.75,C96&gt;=4.95,F96&gt;=0.117,A96&gt;=5.55),"virginica",IF(AND(C96&lt;2.6,D96&lt;1.65,C96&lt;4.95,F96&gt;=0.117,A96&gt;=5.55),"setosa",IF(AND(C96&gt;=2.6,D96&lt;1.65,C96&lt;4.95,F96&gt;=0.117,A96&gt;=5.55),"versicolor",IF(AND(D96&lt;1.55,D96&lt;1.75,C96&gt;=4.95,F96&gt;=0.117,A96&gt;=5.55),"virginica",IF(AND(A96&lt;6.95,D96&gt;=1.55,D96&lt;1.75,C96&gt;=4.95,F96&gt;=0.117,A96&gt;=5.55),"versicolor",IF(AND(A96&gt;=6.95,D96&gt;=1.55,D96&lt;1.75,C96&gt;=4.95,F96&gt;=0.117,A96&gt;=5.55),"virginica","shouldnthappen")))))))))))))</f>
        <v>setosa</v>
      </c>
      <c r="AX96" s="1" t="str">
        <f aca="false">IF(AND(D96&lt;0.75),"setosa",IF(AND(F96&lt;0.138,D96&gt;=0.75),"virginica",IF(AND(C96&lt;4.45,A96&lt;6.15,F96&gt;=0.138,D96&gt;=0.75),"versicolor",IF(AND(C96&gt;=5.05,A96&gt;=6.15,F96&gt;=0.138,D96&gt;=0.75),"virginica",IF(AND(B96&lt;2.65,C96&gt;=4.45,A96&lt;6.15,F96&gt;=0.138,D96&gt;=0.75),"virginica",IF(AND(A96&gt;=6.35,C96&lt;5.05,A96&gt;=6.15,F96&gt;=0.138,D96&gt;=0.75),"versicolor",IF(AND(A96&lt;5.65,B96&gt;=2.65,C96&gt;=4.45,A96&lt;6.15,F96&gt;=0.138,D96&gt;=0.75),"virginica",IF(AND(D96&lt;1.75,A96&lt;6.35,C96&lt;5.05,A96&gt;=6.15,F96&gt;=0.138,D96&gt;=0.75),"versicolor",IF(AND(D96&gt;=1.75,A96&lt;6.35,C96&lt;5.05,A96&gt;=6.15,F96&gt;=0.138,D96&gt;=0.75),"virginica",IF(AND(D96&lt;1.7,A96&gt;=5.65,B96&gt;=2.65,C96&gt;=4.45,A96&lt;6.15,F96&gt;=0.138,D96&gt;=0.75),"versicolor",IF(AND(D96&gt;=1.7,A96&gt;=5.65,B96&gt;=2.65,C96&gt;=4.45,A96&lt;6.15,F96&gt;=0.138,D96&gt;=0.75),"virginica","shouldnthappen")))))))))))</f>
        <v>setosa</v>
      </c>
      <c r="AY96" s="1" t="str">
        <f aca="false">IF(AND(D96&lt;0.75,A96&lt;5.55),"setosa",IF(AND(A96&lt;4.95,D96&gt;=0.75,A96&lt;5.55),"virginica",IF(AND(A96&gt;=4.95,D96&gt;=0.75,A96&lt;5.55),"versicolor",IF(AND(C96&lt;2.6,C96&lt;4.85,A96&gt;=5.55),"setosa",IF(AND(C96&gt;=2.6,C96&lt;4.85,A96&gt;=5.55),"versicolor",IF(AND(D96&gt;=1.75,C96&gt;=4.85,A96&gt;=5.55),"virginica",IF(AND(F96&lt;0.405,D96&lt;1.75,C96&gt;=4.85,A96&gt;=5.55),"versicolor",IF(AND(B96&lt;3.05,F96&gt;=0.405,D96&lt;1.75,C96&gt;=4.85,A96&gt;=5.55),"virginica",IF(AND(B96&gt;=3.05,F96&gt;=0.405,D96&lt;1.75,C96&gt;=4.85,A96&gt;=5.55),"versicolor","shouldnthappen")))))))))</f>
        <v>setosa</v>
      </c>
      <c r="AZ96" s="1" t="str">
        <f aca="false">IF(AND(D96&lt;0.75),"setosa",IF(AND(F96&lt;0.9,C96&lt;4.95,D96&gt;=0.75),"versicolor",IF(AND(F96&gt;=0.9,C96&lt;4.95,D96&gt;=0.75),"virginica",IF(AND(D96&gt;=1.7,C96&gt;=4.95,D96&gt;=0.75),"virginica",IF(AND(F96&lt;0.405,D96&lt;1.7,C96&gt;=4.95,D96&gt;=0.75),"versicolor",IF(AND(F96&gt;=0.405,D96&lt;1.7,C96&gt;=4.95,D96&gt;=0.75),"virginica","shouldnthappen"))))))</f>
        <v>setosa</v>
      </c>
      <c r="BA96" s="1" t="str">
        <f aca="false">IF(AND(D96&lt;0.75),"setosa",IF(AND(D96&gt;=1.7,C96&gt;=5.05,D96&gt;=0.75),"virginica",IF(AND(D96&lt;1.45,D96&lt;1.6,C96&lt;5.05,D96&gt;=0.75),"versicolor",IF(AND(A96&lt;5.8,D96&gt;=1.6,C96&lt;5.05,D96&gt;=0.75),"virginica",IF(AND(A96&gt;=5.8,D96&gt;=1.6,C96&lt;5.05,D96&gt;=0.75),"versicolor",IF(AND(F96&lt;0.417,D96&lt;1.7,C96&gt;=5.05,D96&gt;=0.75),"versicolor",IF(AND(F96&gt;=0.417,D96&lt;1.7,C96&gt;=5.05,D96&gt;=0.75),"virginica",IF(AND(A96&lt;5.95,D96&gt;=1.45,D96&lt;1.6,C96&lt;5.05,D96&gt;=0.75),"versicolor",IF(AND(G96&lt;10.618,A96&gt;=5.95,D96&gt;=1.45,D96&lt;1.6,C96&lt;5.05,D96&gt;=0.75),"virginica",IF(AND(G96&gt;=10.618,A96&gt;=5.95,D96&gt;=1.45,D96&lt;1.6,C96&lt;5.05,D96&gt;=0.75),"versicolor","shouldnthappen"))))))))))</f>
        <v>setosa</v>
      </c>
      <c r="BB96" s="1" t="str">
        <f aca="false">IF(AND(C96&lt;2.6),"setosa",IF(AND(D96&gt;=1.75,C96&gt;=2.6),"virginica",IF(AND(C96&gt;=5.45,D96&lt;1.75,C96&gt;=2.6),"virginica",IF(AND(F96&gt;=0.259,C96&lt;5.45,D96&lt;1.75,C96&gt;=2.6),"versicolor",IF(AND(C96&lt;5.05,F96&lt;0.259,C96&lt;5.45,D96&lt;1.75,C96&gt;=2.6),"versicolor",IF(AND(C96&gt;=5.05,F96&lt;0.259,C96&lt;5.45,D96&lt;1.75,C96&gt;=2.6),"virginica","shouldnthappen"))))))</f>
        <v>setosa</v>
      </c>
      <c r="BC96" s="1" t="str">
        <f aca="false">IF(AND(A96&lt;4.95,B96&lt;2.7,A96&lt;5.55),"virginica",IF(AND(A96&gt;=4.95,B96&lt;2.7,A96&lt;5.55),"versicolor",IF(AND(C96&lt;3.2,B96&gt;=2.7,A96&lt;5.55),"setosa",IF(AND(C96&gt;=3.2,B96&gt;=2.7,A96&lt;5.55),"versicolor",IF(AND(F96&gt;=0.85,A96&lt;6.15,A96&gt;=5.55),"virginica",IF(AND(D96&lt;1.45,A96&gt;=6.15,A96&gt;=5.55),"versicolor",IF(AND(C96&lt;4.8,F96&lt;0.85,A96&lt;6.15,A96&gt;=5.55),"versicolor",IF(AND(D96&gt;=1.7,D96&gt;=1.45,A96&gt;=6.15,A96&gt;=5.55),"virginica",IF(AND(G96&lt;9.333,C96&gt;=4.8,F96&lt;0.85,A96&lt;6.15,A96&gt;=5.55),"versicolor",IF(AND(G96&gt;=9.333,C96&gt;=4.8,F96&lt;0.85,A96&lt;6.15,A96&gt;=5.55),"virginica",IF(AND(C96&lt;4.9,D96&lt;1.7,D96&gt;=1.45,A96&gt;=6.15,A96&gt;=5.55),"versicolor",IF(AND(C96&gt;=4.9,D96&lt;1.7,D96&gt;=1.45,A96&gt;=6.15,A96&gt;=5.55),"virginica","shouldnthappen"))))))))))))</f>
        <v>setosa</v>
      </c>
      <c r="BD96" s="1" t="str">
        <f aca="false">IF(AND(C96&lt;2.35),"setosa",IF(AND(C96&lt;4.75,B96&lt;2.55,C96&gt;=2.35),"versicolor",IF(AND(C96&gt;=4.75,B96&lt;2.55,C96&gt;=2.35),"virginica",IF(AND(C96&lt;4.75,B96&gt;=2.55,C96&gt;=2.35),"versicolor",IF(AND(D96&gt;=1.75,C96&gt;=4.75,B96&gt;=2.55,C96&gt;=2.35),"virginica",IF(AND(A96&gt;=6.5,D96&lt;1.75,C96&gt;=4.75,B96&gt;=2.55,C96&gt;=2.35),"versicolor",IF(AND(A96&lt;6.05,A96&lt;6.5,D96&lt;1.75,C96&gt;=4.75,B96&gt;=2.55,C96&gt;=2.35),"versicolor",IF(AND(A96&gt;=6.05,A96&lt;6.5,D96&lt;1.75,C96&gt;=4.75,B96&gt;=2.55,C96&gt;=2.35),"virginica","shouldnthappen"))))))))</f>
        <v>setosa</v>
      </c>
      <c r="BE96" s="1" t="str">
        <f aca="false">IF(AND(C96&lt;2.5),"setosa",IF(AND(D96&lt;1.65,C96&lt;4.75,C96&gt;=2.5),"versicolor",IF(AND(D96&gt;=1.65,C96&lt;4.75,C96&gt;=2.5),"virginica",IF(AND(D96&gt;=1.75,C96&gt;=4.75,C96&gt;=2.5),"virginica",IF(AND(C96&lt;4.95,D96&lt;1.75,C96&gt;=4.75,C96&gt;=2.5),"versicolor",IF(AND(A96&lt;6.5,C96&gt;=4.95,D96&lt;1.75,C96&gt;=4.75,C96&gt;=2.5),"virginica",IF(AND(A96&gt;=6.5,C96&gt;=4.95,D96&lt;1.75,C96&gt;=4.75,C96&gt;=2.5),"versicolor","shouldnthappen")))))))</f>
        <v>setosa</v>
      </c>
      <c r="BF96" s="1" t="str">
        <f aca="false">IF(AND(G96&gt;=15.244),"virginica",IF(AND(C96&lt;3.2,B96&gt;=3.15,G96&lt;15.244),"setosa",IF(AND(A96&gt;=4.95,C96&lt;4.7,B96&lt;3.15,G96&lt;15.244),"versicolor",IF(AND(C96&gt;=5.15,C96&gt;=4.7,B96&lt;3.15,G96&lt;15.244),"virginica",IF(AND(A96&gt;=6.45,C96&gt;=3.2,B96&gt;=3.15,G96&lt;15.244),"virginica",IF(AND(D96&lt;0.95,A96&lt;4.95,C96&lt;4.7,B96&lt;3.15,G96&lt;15.244),"setosa",IF(AND(D96&gt;=0.95,A96&lt;4.95,C96&lt;4.7,B96&lt;3.15,G96&lt;15.244),"virginica",IF(AND(F96&lt;0.816,A96&lt;6.45,C96&gt;=3.2,B96&gt;=3.15,G96&lt;15.244),"virginica",IF(AND(F96&gt;=0.816,A96&lt;6.45,C96&gt;=3.2,B96&gt;=3.15,G96&lt;15.244),"versicolor",IF(AND(A96&gt;=6.5,B96&lt;3.05,C96&lt;5.15,C96&gt;=4.7,B96&lt;3.15,G96&lt;15.244),"versicolor",IF(AND(G96&lt;11.093,B96&gt;=3.05,C96&lt;5.15,C96&gt;=4.7,B96&lt;3.15,G96&lt;15.244),"virginica",IF(AND(G96&gt;=11.093,B96&gt;=3.05,C96&lt;5.15,C96&gt;=4.7,B96&lt;3.15,G96&lt;15.244),"versicolor",IF(AND(D96&gt;=1.7,A96&lt;6.5,B96&lt;3.05,C96&lt;5.15,C96&gt;=4.7,B96&lt;3.15,G96&lt;15.244),"virginica",IF(AND(G96&lt;7.498,D96&lt;1.7,A96&lt;6.5,B96&lt;3.05,C96&lt;5.15,C96&gt;=4.7,B96&lt;3.15,G96&lt;15.244),"virginica",IF(AND(G96&gt;=7.498,D96&lt;1.7,A96&lt;6.5,B96&lt;3.05,C96&lt;5.15,C96&gt;=4.7,B96&lt;3.15,G96&lt;15.244),"versicolor","shouldnthappen")))))))))))))))</f>
        <v>setosa</v>
      </c>
      <c r="BG96" s="1" t="str">
        <f aca="false">IF(AND(B96&gt;=3.35,C96&lt;4.85),"setosa",IF(AND(D96&gt;=1.75,C96&gt;=4.85),"virginica",IF(AND(D96&lt;0.75,B96&lt;3.35,C96&lt;4.85),"setosa",IF(AND(G96&gt;=13.879,D96&lt;1.75,C96&gt;=4.85),"versicolor",IF(AND(F96&gt;=0.9,D96&gt;=0.75,B96&lt;3.35,C96&lt;4.85),"virginica",IF(AND(F96&gt;=0.405,G96&lt;13.879,D96&lt;1.75,C96&gt;=4.85),"virginica",IF(AND(B96&gt;=2.55,F96&lt;0.9,D96&gt;=0.75,B96&lt;3.35,C96&lt;4.85),"versicolor",IF(AND(G96&lt;7.498,F96&lt;0.405,G96&lt;13.879,D96&lt;1.75,C96&gt;=4.85),"virginica",IF(AND(G96&gt;=7.498,F96&lt;0.405,G96&lt;13.879,D96&lt;1.75,C96&gt;=4.85),"versicolor",IF(AND(G96&lt;5.656,B96&lt;2.55,F96&lt;0.9,D96&gt;=0.75,B96&lt;3.35,C96&lt;4.85),"virginica",IF(AND(G96&gt;=5.656,B96&lt;2.55,F96&lt;0.9,D96&gt;=0.75,B96&lt;3.35,C96&lt;4.85),"versicolor","shouldnthappen")))))))))))</f>
        <v>setosa</v>
      </c>
      <c r="BH96" s="1" t="str">
        <f aca="false">IF(AND(D96&lt;0.7),"setosa",IF(AND(D96&gt;=1.65,A96&lt;6.65,D96&gt;=0.7),"virginica",IF(AND(D96&lt;1.55,A96&gt;=6.65,D96&gt;=0.7),"versicolor",IF(AND(D96&gt;=1.55,A96&gt;=6.65,D96&gt;=0.7),"virginica",IF(AND(F96&gt;=0.529,D96&lt;1.65,A96&lt;6.65,D96&gt;=0.7),"versicolor",IF(AND(C96&gt;=5.35,F96&lt;0.529,D96&lt;1.65,A96&lt;6.65,D96&gt;=0.7),"virginica",IF(AND(G96&gt;=7.411,C96&lt;5.35,F96&lt;0.529,D96&lt;1.65,A96&lt;6.65,D96&gt;=0.7),"versicolor",IF(AND(G96&lt;6.927,G96&lt;7.411,C96&lt;5.35,F96&lt;0.529,D96&lt;1.65,A96&lt;6.65,D96&gt;=0.7),"versicolor",IF(AND(G96&gt;=6.927,G96&lt;7.411,C96&lt;5.35,F96&lt;0.529,D96&lt;1.65,A96&lt;6.65,D96&gt;=0.7),"virginica","shouldnthappen")))))))))</f>
        <v>setosa</v>
      </c>
      <c r="BI96" s="1" t="str">
        <f aca="false">IF(AND(D96&gt;=1.7),"virginica",IF(AND(D96&lt;0.7,D96&lt;1.7),"setosa",IF(AND(D96&lt;1.45,G96&lt;7.37,D96&gt;=0.7,D96&lt;1.7),"versicolor",IF(AND(D96&gt;=1.45,G96&lt;7.37,D96&gt;=0.7,D96&lt;1.7),"virginica",IF(AND(B96&gt;=2.65,G96&gt;=7.37,D96&gt;=0.7,D96&lt;1.7),"versicolor",IF(AND(C96&lt;5.05,B96&lt;2.65,G96&gt;=7.37,D96&gt;=0.7,D96&lt;1.7),"versicolor",IF(AND(C96&gt;=5.05,B96&lt;2.65,G96&gt;=7.37,D96&gt;=0.7,D96&lt;1.7),"virginica","shouldnthappen")))))))</f>
        <v>setosa</v>
      </c>
    </row>
    <row r="97" customFormat="false" ht="13.8" hidden="false" customHeight="false" outlineLevel="0" collapsed="false">
      <c r="A97" s="1" t="n">
        <v>5</v>
      </c>
      <c r="B97" s="1" t="n">
        <v>3.4</v>
      </c>
      <c r="C97" s="1" t="n">
        <v>1.6</v>
      </c>
      <c r="D97" s="1" t="n">
        <v>0.4</v>
      </c>
      <c r="E97" s="1" t="s">
        <v>94</v>
      </c>
      <c r="F97" s="1" t="n">
        <v>0.277537162881345</v>
      </c>
      <c r="G97" s="1" t="n">
        <v>9.5117676933296</v>
      </c>
      <c r="H97" s="11" t="str">
        <f aca="false">E97</f>
        <v>setosa</v>
      </c>
      <c r="I97" s="1" t="str">
        <f aca="false">INDEX(L97:BI97, MODE(MATCH(L97:BI97, L97:BI97, 0 )))</f>
        <v>setosa</v>
      </c>
      <c r="J97" s="12" t="n">
        <f aca="false">COUNTIF(L97:BI97, H97) / COUNTA(L97:BI97)</f>
        <v>1</v>
      </c>
      <c r="K97" s="13" t="n">
        <f aca="false">I97=H97</f>
        <v>1</v>
      </c>
      <c r="L97" s="1" t="str">
        <f aca="false">IF(AND(C97&lt;3.65,B97&gt;=3.35),"setosa",IF(AND(C97&gt;=3.65,B97&gt;=3.35),"virginica",IF(AND(C97&lt;2.35,C97&lt;4.85,B97&lt;3.35),"setosa",IF(AND(F97&gt;=0.899,C97&gt;=2.35,C97&lt;4.85,B97&lt;3.35),"virginica",IF(AND(G97&gt;=8.268,B97&lt;2.75,C97&gt;=4.85,B97&lt;3.35),"virginica",IF(AND(D97&lt;1.55,B97&gt;=2.75,C97&gt;=4.85,B97&lt;3.35),"versicolor",IF(AND(D97&gt;=1.55,B97&gt;=2.75,C97&gt;=4.85,B97&lt;3.35),"virginica",IF(AND(G97&lt;6.537,F97&lt;0.899,C97&gt;=2.35,C97&lt;4.85,B97&lt;3.35),"virginica",IF(AND(G97&gt;=6.537,F97&lt;0.899,C97&gt;=2.35,C97&lt;4.85,B97&lt;3.35),"versicolor",IF(AND(G97&lt;6.878,G97&lt;8.268,B97&lt;2.75,C97&gt;=4.85,B97&lt;3.35),"virginica",IF(AND(G97&gt;=6.878,G97&lt;8.268,B97&lt;2.75,C97&gt;=4.85,B97&lt;3.35),"versicolor","shouldnthappen")))))))))))</f>
        <v>setosa</v>
      </c>
      <c r="M97" s="1" t="str">
        <f aca="false">IF(AND(C97&lt;2.6),"setosa",IF(AND(D97&gt;=1.75,C97&gt;=2.6),"virginica",IF(AND(G97&lt;6.094,D97&lt;1.75,C97&gt;=2.6),"virginica",IF(AND(D97&lt;1.35,G97&gt;=6.094,D97&lt;1.75,C97&gt;=2.6),"versicolor",IF(AND(C97&lt;5.05,D97&gt;=1.35,G97&gt;=6.094,D97&lt;1.75,C97&gt;=2.6),"versicolor",IF(AND(C97&gt;=5.05,D97&gt;=1.35,G97&gt;=6.094,D97&lt;1.75,C97&gt;=2.6),"virginica","shouldnthappen"))))))</f>
        <v>setosa</v>
      </c>
      <c r="N97" s="1" t="str">
        <f aca="false">IF(AND(A97&lt;6.6,B97&gt;=3.45),"setosa",IF(AND(A97&gt;=6.6,B97&gt;=3.45),"virginica",IF(AND(D97&lt;0.7,C97&lt;4.75,B97&lt;3.45),"setosa",IF(AND(D97&gt;=0.7,C97&lt;4.75,B97&lt;3.45),"versicolor",IF(AND(C97&gt;=5.15,C97&gt;=4.75,B97&lt;3.45),"virginica",IF(AND(D97&gt;=1.7,A97&lt;6.5,C97&lt;5.15,C97&gt;=4.75,B97&lt;3.45),"virginica",IF(AND(C97&lt;5.05,A97&gt;=6.5,C97&lt;5.15,C97&gt;=4.75,B97&lt;3.45),"versicolor",IF(AND(C97&gt;=5.05,A97&gt;=6.5,C97&lt;5.15,C97&gt;=4.75,B97&lt;3.45),"virginica",IF(AND(G97&lt;7.498,D97&lt;1.7,A97&lt;6.5,C97&lt;5.15,C97&gt;=4.75,B97&lt;3.45),"virginica",IF(AND(G97&gt;=7.498,D97&lt;1.7,A97&lt;6.5,C97&lt;5.15,C97&gt;=4.75,B97&lt;3.45),"versicolor","shouldnthappen"))))))))))</f>
        <v>setosa</v>
      </c>
      <c r="O97" s="1" t="str">
        <f aca="false">IF(AND(D97&lt;0.75),"setosa",IF(AND(C97&lt;4.75,C97&lt;4.85,D97&gt;=0.75),"versicolor",IF(AND(A97&gt;=6.05,C97&gt;=4.85,D97&gt;=0.75),"virginica",IF(AND(D97&lt;1.6,C97&gt;=4.75,C97&lt;4.85,D97&gt;=0.75),"versicolor",IF(AND(D97&gt;=1.6,C97&gt;=4.75,C97&lt;4.85,D97&gt;=0.75),"virginica",IF(AND(A97&lt;5.9,A97&lt;6.05,C97&gt;=4.85,D97&gt;=0.75),"virginica",IF(AND(A97&gt;=5.9,A97&lt;6.05,C97&gt;=4.85,D97&gt;=0.75),"versicolor","shouldnthappen")))))))</f>
        <v>setosa</v>
      </c>
      <c r="P97" s="1" t="str">
        <f aca="false">IF(AND(D97&lt;0.75),"setosa",IF(AND(A97&lt;5.55,D97&gt;=0.75),"versicolor",IF(AND(D97&gt;=1.7,G97&lt;13.158,A97&gt;=5.55,D97&gt;=0.75),"virginica",IF(AND(B97&lt;2.45,D97&lt;1.7,G97&lt;13.158,A97&gt;=5.55,D97&gt;=0.75),"virginica",IF(AND(B97&gt;=2.45,D97&lt;1.7,G97&lt;13.158,A97&gt;=5.55,D97&gt;=0.75),"versicolor",IF(AND(B97&gt;=3.05,G97&lt;15.551,G97&gt;=13.158,A97&gt;=5.55,D97&gt;=0.75),"versicolor",IF(AND(B97&lt;2.9,G97&gt;=15.551,G97&gt;=13.158,A97&gt;=5.55,D97&gt;=0.75),"versicolor",IF(AND(B97&gt;=2.9,G97&gt;=15.551,G97&gt;=13.158,A97&gt;=5.55,D97&gt;=0.75),"virginica",IF(AND(D97&lt;1.3,G97&lt;14.221,B97&lt;3.05,G97&lt;15.551,G97&gt;=13.158,A97&gt;=5.55,D97&gt;=0.75),"versicolor",IF(AND(D97&gt;=1.3,G97&lt;14.221,B97&lt;3.05,G97&lt;15.551,G97&gt;=13.158,A97&gt;=5.55,D97&gt;=0.75),"virginica",IF(AND(C97&lt;4.9,G97&gt;=14.221,B97&lt;3.05,G97&lt;15.551,G97&gt;=13.158,A97&gt;=5.55,D97&gt;=0.75),"versicolor",IF(AND(C97&gt;=4.9,G97&gt;=14.221,B97&lt;3.05,G97&lt;15.551,G97&gt;=13.158,A97&gt;=5.55,D97&gt;=0.75),"virginica","shouldnthappen"))))))))))))</f>
        <v>setosa</v>
      </c>
      <c r="Q97" s="1" t="str">
        <f aca="false">IF(AND(C97&lt;2.6),"setosa",IF(AND(A97&gt;=4.95,C97&lt;4.75,C97&gt;=2.6),"versicolor",IF(AND(D97&gt;=1.75,C97&gt;=4.75,C97&gt;=2.6),"virginica",IF(AND(B97&lt;2.45,A97&lt;4.95,C97&lt;4.75,C97&gt;=2.6),"versicolor",IF(AND(B97&gt;=2.45,A97&lt;4.95,C97&lt;4.75,C97&gt;=2.6),"virginica",IF(AND(G97&lt;7.498,D97&lt;1.75,C97&gt;=4.75,C97&gt;=2.6),"virginica",IF(AND(F97&lt;0.417,G97&gt;=7.498,D97&lt;1.75,C97&gt;=4.75,C97&gt;=2.6),"versicolor",IF(AND(F97&lt;0.442,F97&gt;=0.417,G97&gt;=7.498,D97&lt;1.75,C97&gt;=4.75,C97&gt;=2.6),"virginica",IF(AND(F97&gt;=0.442,F97&gt;=0.417,G97&gt;=7.498,D97&lt;1.75,C97&gt;=4.75,C97&gt;=2.6),"versicolor","shouldnthappen")))))))))</f>
        <v>setosa</v>
      </c>
      <c r="R97" s="1" t="str">
        <f aca="false">IF(AND(D97&lt;0.75),"setosa",IF(AND(D97&lt;1.75,A97&gt;=6.25,D97&gt;=0.75),"versicolor",IF(AND(D97&gt;=1.75,A97&gt;=6.25,D97&gt;=0.75),"virginica",IF(AND(D97&lt;1.6,C97&lt;4.75,A97&lt;6.25,D97&gt;=0.75),"versicolor",IF(AND(D97&gt;=1.6,C97&lt;4.75,A97&lt;6.25,D97&gt;=0.75),"virginica",IF(AND(G97&lt;6.998,C97&gt;=4.75,A97&lt;6.25,D97&gt;=0.75),"virginica",IF(AND(A97&lt;6.05,G97&gt;=6.998,C97&gt;=4.75,A97&lt;6.25,D97&gt;=0.75),"versicolor",IF(AND(A97&gt;=6.05,G97&gt;=6.998,C97&gt;=4.75,A97&lt;6.25,D97&gt;=0.75),"virginica","shouldnthappen"))))))))</f>
        <v>setosa</v>
      </c>
      <c r="S97" s="1" t="str">
        <f aca="false">IF(AND(B97&gt;=3.05,A97&lt;5.45),"setosa",IF(AND(C97&lt;2.2,B97&lt;3.05,A97&lt;5.45),"setosa",IF(AND(C97&gt;=2.2,B97&lt;3.05,A97&lt;5.45),"versicolor",IF(AND(B97&lt;3.7,C97&lt;4.8,A97&gt;=5.45),"versicolor",IF(AND(B97&gt;=3.7,C97&lt;4.8,A97&gt;=5.45),"setosa",IF(AND(G97&lt;13.757,C97&lt;5.05,C97&gt;=4.8,A97&gt;=5.45),"virginica",IF(AND(G97&gt;=13.757,C97&lt;5.05,C97&gt;=4.8,A97&gt;=5.45),"versicolor",IF(AND(C97&gt;=5.15,C97&gt;=5.05,C97&gt;=4.8,A97&gt;=5.45),"virginica",IF(AND(A97&lt;5.95,C97&lt;5.15,C97&gt;=5.05,C97&gt;=4.8,A97&gt;=5.45),"virginica",IF(AND(D97&gt;=1.8,A97&gt;=5.95,C97&lt;5.15,C97&gt;=5.05,C97&gt;=4.8,A97&gt;=5.45),"virginica",IF(AND(B97&lt;2.75,D97&lt;1.8,A97&gt;=5.95,C97&lt;5.15,C97&gt;=5.05,C97&gt;=4.8,A97&gt;=5.45),"versicolor",IF(AND(B97&gt;=2.75,D97&lt;1.8,A97&gt;=5.95,C97&lt;5.15,C97&gt;=5.05,C97&gt;=4.8,A97&gt;=5.45),"virginica","shouldnthappen"))))))))))))</f>
        <v>setosa</v>
      </c>
      <c r="T97" s="1" t="str">
        <f aca="false">IF(AND(C97&lt;2.6),"setosa",IF(AND(D97&lt;1.65,C97&lt;4.75,C97&gt;=2.6),"versicolor",IF(AND(D97&gt;=1.65,C97&lt;4.75,C97&gt;=2.6),"virginica",IF(AND(G97&gt;=8.494,A97&lt;6.6,C97&gt;=4.75,C97&gt;=2.6),"virginica",IF(AND(C97&lt;5.2,A97&gt;=6.6,C97&gt;=4.75,C97&gt;=2.6),"versicolor",IF(AND(C97&gt;=5.2,A97&gt;=6.6,C97&gt;=4.75,C97&gt;=2.6),"virginica",IF(AND(A97&lt;5.95,G97&lt;8.494,A97&lt;6.6,C97&gt;=4.75,C97&gt;=2.6),"virginica",IF(AND(A97&gt;=5.95,G97&lt;8.494,A97&lt;6.6,C97&gt;=4.75,C97&gt;=2.6),"versicolor","shouldnthappen"))))))))</f>
        <v>setosa</v>
      </c>
      <c r="U97" s="1" t="str">
        <f aca="false">IF(AND(C97&lt;3.65,B97&gt;=3.35),"setosa",IF(AND(C97&gt;=3.65,B97&gt;=3.35),"virginica",IF(AND(C97&lt;2.35,A97&lt;6.25,B97&lt;3.35),"setosa",IF(AND(C97&lt;4.85,A97&gt;=6.25,B97&lt;3.35),"versicolor",IF(AND(G97&gt;=15.426,C97&gt;=2.35,A97&lt;6.25,B97&lt;3.35),"virginica",IF(AND(D97&gt;=1.55,C97&gt;=4.85,A97&gt;=6.25,B97&lt;3.35),"virginica",IF(AND(D97&lt;1.8,G97&lt;15.426,C97&gt;=2.35,A97&lt;6.25,B97&lt;3.35),"versicolor",IF(AND(D97&gt;=1.8,G97&lt;15.426,C97&gt;=2.35,A97&lt;6.25,B97&lt;3.35),"virginica",IF(AND(B97&lt;2.95,D97&lt;1.55,C97&gt;=4.85,A97&gt;=6.25,B97&lt;3.35),"virginica",IF(AND(B97&gt;=2.95,D97&lt;1.55,C97&gt;=4.85,A97&gt;=6.25,B97&lt;3.35),"versicolor","shouldnthappen"))))))))))</f>
        <v>setosa</v>
      </c>
      <c r="V97" s="1" t="str">
        <f aca="false">IF(AND(C97&lt;2.6),"setosa",IF(AND(C97&gt;=4.85,C97&gt;=2.6),"virginica",IF(AND(F97&gt;=0.9,C97&lt;4.85,C97&gt;=2.6),"virginica",IF(AND(G97&lt;5.656,F97&lt;0.9,C97&lt;4.85,C97&gt;=2.6),"virginica",IF(AND(G97&gt;=5.656,F97&lt;0.9,C97&lt;4.85,C97&gt;=2.6),"versicolor","shouldnthappen")))))</f>
        <v>setosa</v>
      </c>
      <c r="W97" s="1" t="str">
        <f aca="false">IF(AND(D97&gt;=1.75,G97&gt;=13.795),"virginica",IF(AND(D97&gt;=1.5,G97&gt;=12.335,G97&lt;13.795),"virginica",IF(AND(C97&lt;2.45,C97&lt;4.85,G97&lt;12.335,G97&lt;13.795),"setosa",IF(AND(C97&gt;=2.45,C97&lt;4.85,G97&lt;12.335,G97&lt;13.795),"versicolor",IF(AND(D97&gt;=1.7,C97&gt;=4.85,G97&lt;12.335,G97&lt;13.795),"virginica",IF(AND(B97&gt;=3.25,D97&lt;1.5,G97&gt;=12.335,G97&lt;13.795),"setosa",IF(AND(D97&lt;1,F97&lt;0.255,D97&lt;1.75,G97&gt;=13.795),"setosa",IF(AND(D97&gt;=1,F97&lt;0.255,D97&lt;1.75,G97&gt;=13.795),"versicolor",IF(AND(A97&lt;5.4,F97&gt;=0.255,D97&lt;1.75,G97&gt;=13.795),"setosa",IF(AND(A97&gt;=5.4,F97&gt;=0.255,D97&lt;1.75,G97&gt;=13.795),"versicolor",IF(AND(A97&lt;6.15,D97&lt;1.7,C97&gt;=4.85,G97&lt;12.335,G97&lt;13.795),"versicolor",IF(AND(A97&gt;=6.15,D97&lt;1.7,C97&gt;=4.85,G97&lt;12.335,G97&lt;13.795),"virginica",IF(AND(C97&lt;5,B97&lt;3.25,D97&lt;1.5,G97&gt;=12.335,G97&lt;13.795),"versicolor",IF(AND(C97&gt;=5,B97&lt;3.25,D97&lt;1.5,G97&gt;=12.335,G97&lt;13.795),"virginica","shouldnthappen"))))))))))))))</f>
        <v>setosa</v>
      </c>
      <c r="X97" s="1" t="str">
        <f aca="false">IF(AND(C97&lt;2.5,A97&lt;5.55),"setosa",IF(AND(F97&lt;0.096,A97&gt;=5.55),"virginica",IF(AND(D97&lt;1.6,C97&gt;=2.5,A97&lt;5.55),"versicolor",IF(AND(D97&gt;=1.6,C97&gt;=2.5,A97&lt;5.55),"virginica",IF(AND(F97&gt;=0.156,C97&lt;4.75,F97&gt;=0.096,A97&gt;=5.55),"versicolor",IF(AND(D97&gt;=1.75,C97&gt;=4.75,F97&gt;=0.096,A97&gt;=5.55),"virginica",IF(AND(B97&lt;3.3,F97&lt;0.156,C97&lt;4.75,F97&gt;=0.096,A97&gt;=5.55),"versicolor",IF(AND(B97&gt;=3.3,F97&lt;0.156,C97&lt;4.75,F97&gt;=0.096,A97&gt;=5.55),"setosa",IF(AND(B97&lt;2.45,A97&lt;6.05,D97&lt;1.75,C97&gt;=4.75,F97&gt;=0.096,A97&gt;=5.55),"virginica",IF(AND(B97&gt;=2.45,A97&lt;6.05,D97&lt;1.75,C97&gt;=4.75,F97&gt;=0.096,A97&gt;=5.55),"versicolor",IF(AND(F97&lt;0.205,A97&gt;=6.05,D97&lt;1.75,C97&gt;=4.75,F97&gt;=0.096,A97&gt;=5.55),"versicolor",IF(AND(F97&gt;=0.205,A97&gt;=6.05,D97&lt;1.75,C97&gt;=4.75,F97&gt;=0.096,A97&gt;=5.55),"virginica","shouldnthappen"))))))))))))</f>
        <v>setosa</v>
      </c>
      <c r="Y97" s="1" t="str">
        <f aca="false">IF(AND(C97&lt;2.35,A97&lt;5.55),"setosa",IF(AND(C97&gt;=5.05,A97&gt;=5.55),"virginica",IF(AND(D97&lt;1.6,C97&gt;=2.35,A97&lt;5.55),"versicolor",IF(AND(D97&gt;=1.6,C97&gt;=2.35,A97&lt;5.55),"virginica",IF(AND(D97&gt;=1.75,C97&lt;5.05,A97&gt;=5.55),"virginica",IF(AND(B97&gt;=3.55,D97&lt;1.75,C97&lt;5.05,A97&gt;=5.55),"setosa",IF(AND(G97&lt;6.3,B97&lt;3.55,D97&lt;1.75,C97&lt;5.05,A97&gt;=5.55),"virginica",IF(AND(G97&gt;=6.3,B97&lt;3.55,D97&lt;1.75,C97&lt;5.05,A97&gt;=5.55),"versicolor","shouldnthappen"))))))))</f>
        <v>setosa</v>
      </c>
      <c r="Z97" s="1" t="str">
        <f aca="false">IF(AND(D97&lt;0.75),"setosa",IF(AND(B97&gt;=2.55,C97&lt;4.85,D97&gt;=0.75),"versicolor",IF(AND(D97&gt;=1.7,C97&gt;=4.85,D97&gt;=0.75),"virginica",IF(AND(D97&lt;1.6,B97&lt;2.55,C97&lt;4.85,D97&gt;=0.75),"versicolor",IF(AND(D97&gt;=1.6,B97&lt;2.55,C97&lt;4.85,D97&gt;=0.75),"virginica",IF(AND(B97&lt;2.65,D97&lt;1.7,C97&gt;=4.85,D97&gt;=0.75),"virginica",IF(AND(F97&lt;0.325,B97&gt;=2.65,D97&lt;1.7,C97&gt;=4.85,D97&gt;=0.75),"virginica",IF(AND(G97&lt;10.717,F97&gt;=0.325,B97&gt;=2.65,D97&lt;1.7,C97&gt;=4.85,D97&gt;=0.75),"versicolor",IF(AND(G97&gt;=10.717,F97&gt;=0.325,B97&gt;=2.65,D97&lt;1.7,C97&gt;=4.85,D97&gt;=0.75),"virginica","shouldnthappen")))))))))</f>
        <v>setosa</v>
      </c>
      <c r="AA97" s="1" t="str">
        <f aca="false">IF(AND(D97&lt;0.75),"setosa",IF(AND(D97&gt;=1.75,D97&gt;=0.75),"virginica",IF(AND(F97&gt;=0.455,D97&lt;1.75,D97&gt;=0.75),"versicolor",IF(AND(D97&lt;1.45,F97&lt;0.455,D97&lt;1.75,D97&gt;=0.75),"versicolor",IF(AND(F97&lt;0.247,D97&gt;=1.45,F97&lt;0.455,D97&lt;1.75,D97&gt;=0.75),"versicolor",IF(AND(F97&gt;=0.247,D97&gt;=1.45,F97&lt;0.455,D97&lt;1.75,D97&gt;=0.75),"virginica","shouldnthappen"))))))</f>
        <v>setosa</v>
      </c>
      <c r="AB97" s="1" t="str">
        <f aca="false">IF(AND(F97&gt;=0.221,B97&gt;=3.35),"setosa",IF(AND(A97&lt;5.3,F97&gt;=0.683,B97&lt;3.35),"setosa",IF(AND(A97&lt;6.45,F97&lt;0.221,B97&gt;=3.35),"setosa",IF(AND(A97&gt;=6.45,F97&lt;0.221,B97&gt;=3.35),"virginica",IF(AND(G97&lt;6.3,A97&lt;6.25,F97&lt;0.683,B97&lt;3.35),"virginica",IF(AND(G97&lt;13.795,A97&gt;=6.25,F97&lt;0.683,B97&lt;3.35),"virginica",IF(AND(D97&lt;1.65,A97&gt;=5.3,F97&gt;=0.683,B97&lt;3.35),"versicolor",IF(AND(D97&gt;=1.65,A97&gt;=5.3,F97&gt;=0.683,B97&lt;3.35),"virginica",IF(AND(D97&lt;0.6,G97&gt;=6.3,A97&lt;6.25,F97&lt;0.683,B97&lt;3.35),"setosa",IF(AND(D97&lt;1.7,G97&gt;=13.795,A97&gt;=6.25,F97&lt;0.683,B97&lt;3.35),"versicolor",IF(AND(D97&gt;=1.7,G97&gt;=13.795,A97&gt;=6.25,F97&lt;0.683,B97&lt;3.35),"virginica",IF(AND(C97&gt;=5.35,D97&gt;=0.6,G97&gt;=6.3,A97&lt;6.25,F97&lt;0.683,B97&lt;3.35),"virginica",IF(AND(D97&lt;1.75,C97&lt;5.35,D97&gt;=0.6,G97&gt;=6.3,A97&lt;6.25,F97&lt;0.683,B97&lt;3.35),"versicolor",IF(AND(D97&gt;=1.75,C97&lt;5.35,D97&gt;=0.6,G97&gt;=6.3,A97&lt;6.25,F97&lt;0.683,B97&lt;3.35),"virginica","shouldnthappen"))))))))))))))</f>
        <v>setosa</v>
      </c>
      <c r="AC97" s="1" t="str">
        <f aca="false">IF(AND(B97&gt;=3.3),"setosa",IF(AND(C97&lt;2.45,D97&lt;1.55,B97&lt;3.3),"setosa",IF(AND(F97&gt;=0.211,D97&gt;=1.55,B97&lt;3.3),"virginica",IF(AND(C97&lt;4.9,C97&gt;=2.45,D97&lt;1.55,B97&lt;3.3),"versicolor",IF(AND(C97&gt;=4.9,C97&gt;=2.45,D97&lt;1.55,B97&lt;3.3),"virginica",IF(AND(F97&lt;0.138,F97&lt;0.211,D97&gt;=1.55,B97&lt;3.3),"virginica",IF(AND(F97&gt;=0.138,F97&lt;0.211,D97&gt;=1.55,B97&lt;3.3),"versicolor","shouldnthappen")))))))</f>
        <v>setosa</v>
      </c>
      <c r="AD97" s="1" t="str">
        <f aca="false">IF(AND(D97&gt;=1.75),"virginica",IF(AND(D97&lt;0.75,D97&lt;1.75),"setosa",IF(AND(D97&lt;1.35,D97&gt;=0.75,D97&lt;1.75),"versicolor",IF(AND(B97&lt;2.6,C97&lt;4.85,D97&gt;=1.35,D97&gt;=0.75,D97&lt;1.75),"virginica",IF(AND(B97&gt;=2.6,C97&lt;4.85,D97&gt;=1.35,D97&gt;=0.75,D97&lt;1.75),"versicolor",IF(AND(A97&lt;6.4,C97&gt;=4.85,D97&gt;=1.35,D97&gt;=0.75,D97&lt;1.75),"virginica",IF(AND(A97&gt;=6.4,C97&gt;=4.85,D97&gt;=1.35,D97&gt;=0.75,D97&lt;1.75),"versicolor","shouldnthappen")))))))</f>
        <v>setosa</v>
      </c>
      <c r="AE97" s="1" t="str">
        <f aca="false">IF(AND(C97&lt;2.45),"setosa",IF(AND(F97&lt;0.07,C97&gt;=2.45),"virginica",IF(AND(A97&gt;=5,C97&lt;4.75,F97&gt;=0.07,C97&gt;=2.45),"versicolor",IF(AND(F97&lt;0.182,C97&gt;=4.75,F97&gt;=0.07,C97&gt;=2.45),"versicolor",IF(AND(B97&lt;2.45,A97&lt;5,C97&lt;4.75,F97&gt;=0.07,C97&gt;=2.45),"versicolor",IF(AND(B97&gt;=2.45,A97&lt;5,C97&lt;4.75,F97&gt;=0.07,C97&gt;=2.45),"virginica",IF(AND(F97&gt;=0.468,F97&gt;=0.182,C97&gt;=4.75,F97&gt;=0.07,C97&gt;=2.45),"virginica",IF(AND(A97&gt;=6.85,F97&lt;0.468,F97&gt;=0.182,C97&gt;=4.75,F97&gt;=0.07,C97&gt;=2.45),"virginica",IF(AND(B97&lt;2.6,A97&lt;6.85,F97&lt;0.468,F97&gt;=0.182,C97&gt;=4.75,F97&gt;=0.07,C97&gt;=2.45),"virginica",IF(AND(B97&gt;=2.6,A97&lt;6.85,F97&lt;0.468,F97&gt;=0.182,C97&gt;=4.75,F97&gt;=0.07,C97&gt;=2.45),"versicolor","shouldnthappen"))))))))))</f>
        <v>setosa</v>
      </c>
      <c r="AF97" s="1" t="str">
        <f aca="false">IF(AND(D97&lt;0.75,A97&lt;5.45),"setosa",IF(AND(D97&gt;=1.75,A97&gt;=5.45),"virginica",IF(AND(G97&lt;6.094,D97&gt;=0.75,A97&lt;5.45),"virginica",IF(AND(G97&gt;=6.094,D97&gt;=0.75,A97&lt;5.45),"versicolor",IF(AND(C97&lt;2.75,D97&lt;1.75,A97&gt;=5.45),"setosa",IF(AND(D97&lt;1.45,C97&gt;=2.75,D97&lt;1.75,A97&gt;=5.45),"versicolor",IF(AND(B97&lt;2.75,D97&gt;=1.45,C97&gt;=2.75,D97&lt;1.75,A97&gt;=5.45),"versicolor",IF(AND(C97&lt;5.05,B97&gt;=2.75,D97&gt;=1.45,C97&gt;=2.75,D97&lt;1.75,A97&gt;=5.45),"versicolor",IF(AND(C97&gt;=5.05,B97&gt;=2.75,D97&gt;=1.45,C97&gt;=2.75,D97&lt;1.75,A97&gt;=5.45),"virginica","shouldnthappen")))))))))</f>
        <v>setosa</v>
      </c>
      <c r="AG97" s="1" t="str">
        <f aca="false">IF(AND(D97&lt;0.65,G97&lt;8.868,A97&lt;5.3),"setosa",IF(AND(C97&lt;2.6,G97&gt;=8.868,A97&lt;5.3),"setosa",IF(AND(C97&gt;=2.6,G97&gt;=8.868,A97&lt;5.3),"versicolor",IF(AND(C97&gt;=4.95,D97&lt;1.55,A97&gt;=5.3),"virginica",IF(AND(G97&lt;13.795,D97&gt;=1.55,A97&gt;=5.3),"virginica",IF(AND(C97&lt;3.75,D97&gt;=0.65,G97&lt;8.868,A97&lt;5.3),"versicolor",IF(AND(C97&gt;=3.75,D97&gt;=0.65,G97&lt;8.868,A97&lt;5.3),"virginica",IF(AND(C97&lt;2.6,C97&lt;4.95,D97&lt;1.55,A97&gt;=5.3),"setosa",IF(AND(C97&gt;=2.6,C97&lt;4.95,D97&lt;1.55,A97&gt;=5.3),"versicolor",IF(AND(C97&lt;4.75,G97&gt;=13.795,D97&gt;=1.55,A97&gt;=5.3),"versicolor",IF(AND(C97&gt;=4.75,G97&gt;=13.795,D97&gt;=1.55,A97&gt;=5.3),"virginica","shouldnthappen")))))))))))</f>
        <v>setosa</v>
      </c>
      <c r="AH97" s="1" t="str">
        <f aca="false">IF(AND(D97&lt;0.75),"setosa",IF(AND(C97&lt;4.75,D97&gt;=0.75),"versicolor",IF(AND(G97&lt;13.757,C97&gt;=4.75,D97&gt;=0.75),"virginica",IF(AND(B97&lt;3.05,G97&gt;=13.757,C97&gt;=4.75,D97&gt;=0.75),"virginica",IF(AND(A97&lt;6.65,B97&gt;=3.05,G97&gt;=13.757,C97&gt;=4.75,D97&gt;=0.75),"virginica",IF(AND(A97&gt;=6.65,B97&gt;=3.05,G97&gt;=13.757,C97&gt;=4.75,D97&gt;=0.75),"versicolor","shouldnthappen"))))))</f>
        <v>setosa</v>
      </c>
      <c r="AI97" s="1" t="str">
        <f aca="false">IF(AND(D97&lt;0.7),"setosa",IF(AND(C97&lt;4.75,D97&gt;=0.7),"versicolor",IF(AND(A97&lt;6.6,F97&lt;0.482,C97&gt;=4.75,D97&gt;=0.7),"virginica",IF(AND(C97&gt;=4.95,F97&gt;=0.482,C97&gt;=4.75,D97&gt;=0.7),"virginica",IF(AND(D97&lt;1.9,A97&gt;=6.6,F97&lt;0.482,C97&gt;=4.75,D97&gt;=0.7),"versicolor",IF(AND(D97&gt;=1.9,A97&gt;=6.6,F97&lt;0.482,C97&gt;=4.75,D97&gt;=0.7),"virginica",IF(AND(F97&gt;=0.766,C97&lt;4.95,F97&gt;=0.482,C97&gt;=4.75,D97&gt;=0.7),"virginica",IF(AND(B97&lt;2.95,F97&lt;0.766,C97&lt;4.95,F97&gt;=0.482,C97&gt;=4.75,D97&gt;=0.7),"virginica",IF(AND(B97&gt;=2.95,F97&lt;0.766,C97&lt;4.95,F97&gt;=0.482,C97&gt;=4.75,D97&gt;=0.7),"versicolor","shouldnthappen")))))))))</f>
        <v>setosa</v>
      </c>
      <c r="AJ97" s="1" t="str">
        <f aca="false">IF(AND(C97&lt;2.45,C97&lt;4.75),"setosa",IF(AND(D97&gt;=1.65,C97&gt;=4.75),"virginica",IF(AND(A97&lt;4.95,C97&gt;=2.45,C97&lt;4.75),"virginica",IF(AND(A97&gt;=4.95,C97&gt;=2.45,C97&lt;4.75),"versicolor",IF(AND(B97&lt;2.95,D97&lt;1.65,C97&gt;=4.75),"virginica",IF(AND(B97&gt;=2.95,D97&lt;1.65,C97&gt;=4.75),"versicolor","shouldnthappen"))))))</f>
        <v>setosa</v>
      </c>
      <c r="AK97" s="1" t="str">
        <f aca="false">IF(AND(D97&lt;0.75,A97&lt;5.45),"setosa",IF(AND(B97&lt;2.45,D97&gt;=0.75,A97&lt;5.45),"versicolor",IF(AND(A97&gt;=5.55,C97&lt;4.75,A97&gt;=5.45),"versicolor",IF(AND(C97&gt;=5.15,C97&gt;=4.75,A97&gt;=5.45),"virginica",IF(AND(G97&lt;6.094,B97&gt;=2.45,D97&gt;=0.75,A97&lt;5.45),"virginica",IF(AND(G97&gt;=6.094,B97&gt;=2.45,D97&gt;=0.75,A97&lt;5.45),"versicolor",IF(AND(D97&lt;0.6,A97&lt;5.55,C97&lt;4.75,A97&gt;=5.45),"setosa",IF(AND(D97&gt;=0.6,A97&lt;5.55,C97&lt;4.75,A97&gt;=5.45),"versicolor",IF(AND(C97&lt;4.95,C97&lt;5.15,C97&gt;=4.75,A97&gt;=5.45),"virginica",IF(AND(G97&lt;12.627,C97&lt;5.05,C97&gt;=4.95,C97&lt;5.15,C97&gt;=4.75,A97&gt;=5.45),"virginica",IF(AND(G97&gt;=12.627,C97&lt;5.05,C97&gt;=4.95,C97&lt;5.15,C97&gt;=4.75,A97&gt;=5.45),"versicolor",IF(AND(D97&lt;1.7,C97&gt;=5.05,C97&gt;=4.95,C97&lt;5.15,C97&gt;=4.75,A97&gt;=5.45),"versicolor",IF(AND(D97&gt;=1.7,C97&gt;=5.05,C97&gt;=4.95,C97&lt;5.15,C97&gt;=4.75,A97&gt;=5.45),"virginica","shouldnthappen")))))))))))))</f>
        <v>setosa</v>
      </c>
      <c r="AL97" s="1" t="str">
        <f aca="false">IF(AND(B97&lt;2.45,B97&lt;3.15),"versicolor",IF(AND(D97&lt;0.95,G97&lt;15.141,B97&gt;=3.15),"setosa",IF(AND(G97&lt;15.429,G97&gt;=15.141,B97&gt;=3.15),"versicolor",IF(AND(G97&gt;=15.429,G97&gt;=15.141,B97&gt;=3.15),"virginica",IF(AND(C97&lt;2.3,C97&lt;4.75,B97&gt;=2.45,B97&lt;3.15),"setosa",IF(AND(G97&gt;=16.072,C97&gt;=4.75,B97&gt;=2.45,B97&lt;3.15),"versicolor",IF(AND(G97&lt;11.833,D97&gt;=0.95,G97&lt;15.141,B97&gt;=3.15),"virginica",IF(AND(A97&lt;5,C97&gt;=2.3,C97&lt;4.75,B97&gt;=2.45,B97&lt;3.15),"virginica",IF(AND(A97&gt;=5,C97&gt;=2.3,C97&lt;4.75,B97&gt;=2.45,B97&lt;3.15),"versicolor",IF(AND(G97&lt;14.342,G97&gt;=11.833,D97&gt;=0.95,G97&lt;15.141,B97&gt;=3.15),"versicolor",IF(AND(G97&gt;=14.342,G97&gt;=11.833,D97&gt;=0.95,G97&lt;15.141,B97&gt;=3.15),"virginica",IF(AND(G97&lt;13.757,F97&gt;=0.741,G97&lt;16.072,C97&gt;=4.75,B97&gt;=2.45,B97&lt;3.15),"virginica",IF(AND(F97&gt;=0.546,A97&lt;6.15,F97&lt;0.741,G97&lt;16.072,C97&gt;=4.75,B97&gt;=2.45,B97&lt;3.15),"virginica",IF(AND(D97&gt;=1.75,A97&gt;=6.15,F97&lt;0.741,G97&lt;16.072,C97&gt;=4.75,B97&gt;=2.45,B97&lt;3.15),"virginica",IF(AND(C97&lt;4.85,G97&gt;=13.757,F97&gt;=0.741,G97&lt;16.072,C97&gt;=4.75,B97&gt;=2.45,B97&lt;3.15),"virginica",IF(AND(C97&gt;=4.85,G97&gt;=13.757,F97&gt;=0.741,G97&lt;16.072,C97&gt;=4.75,B97&gt;=2.45,B97&lt;3.15),"versicolor",IF(AND(F97&lt;0.331,F97&lt;0.546,A97&lt;6.15,F97&lt;0.741,G97&lt;16.072,C97&gt;=4.75,B97&gt;=2.45,B97&lt;3.15),"virginica",IF(AND(F97&gt;=0.331,F97&lt;0.546,A97&lt;6.15,F97&lt;0.741,G97&lt;16.072,C97&gt;=4.75,B97&gt;=2.45,B97&lt;3.15),"versicolor",IF(AND(G97&lt;10.661,D97&lt;1.75,A97&gt;=6.15,F97&lt;0.741,G97&lt;16.072,C97&gt;=4.75,B97&gt;=2.45,B97&lt;3.15),"virginica",IF(AND(G97&gt;=10.661,D97&lt;1.75,A97&gt;=6.15,F97&lt;0.741,G97&lt;16.072,C97&gt;=4.75,B97&gt;=2.45,B97&lt;3.15),"versicolor","shouldnthappen"))))))))))))))))))))</f>
        <v>setosa</v>
      </c>
      <c r="AM97" s="1" t="str">
        <f aca="false">IF(AND(D97&lt;1.35,F97&gt;=0.917),"setosa",IF(AND(D97&gt;=1.35,F97&gt;=0.917),"virginica",IF(AND(D97&lt;0.75,D97&lt;1.55,F97&lt;0.917),"setosa",IF(AND(C97&gt;=4.8,D97&gt;=1.55,F97&lt;0.917),"virginica",IF(AND(A97&lt;5.95,D97&gt;=0.75,D97&lt;1.55,F97&lt;0.917),"versicolor",IF(AND(F97&lt;0.473,C97&lt;4.8,D97&gt;=1.55,F97&lt;0.917),"virginica",IF(AND(F97&gt;=0.473,C97&lt;4.8,D97&gt;=1.55,F97&lt;0.917),"versicolor",IF(AND(C97&lt;4.95,A97&gt;=5.95,D97&gt;=0.75,D97&lt;1.55,F97&lt;0.917),"versicolor",IF(AND(C97&gt;=4.95,A97&gt;=5.95,D97&gt;=0.75,D97&lt;1.55,F97&lt;0.917),"virginica","shouldnthappen")))))))))</f>
        <v>setosa</v>
      </c>
      <c r="AN97" s="1" t="str">
        <f aca="false">IF(AND(D97&lt;0.75,A97&lt;5.45),"setosa",IF(AND(D97&lt;1.55,D97&gt;=0.75,A97&lt;5.45),"versicolor",IF(AND(D97&gt;=1.55,D97&gt;=0.75,A97&lt;5.45),"virginica",IF(AND(A97&gt;=5.75,C97&lt;4.75,A97&gt;=5.45),"versicolor",IF(AND(F97&lt;0.361,C97&gt;=4.75,A97&gt;=5.45),"virginica",IF(AND(C97&lt;2.6,A97&lt;5.75,C97&lt;4.75,A97&gt;=5.45),"setosa",IF(AND(C97&gt;=2.6,A97&lt;5.75,C97&lt;4.75,A97&gt;=5.45),"versicolor",IF(AND(D97&gt;=1.7,F97&gt;=0.361,C97&gt;=4.75,A97&gt;=5.45),"virginica",IF(AND(B97&lt;2.65,D97&lt;1.7,F97&gt;=0.361,C97&gt;=4.75,A97&gt;=5.45),"virginica",IF(AND(A97&lt;7.05,B97&gt;=2.65,D97&lt;1.7,F97&gt;=0.361,C97&gt;=4.75,A97&gt;=5.45),"versicolor",IF(AND(A97&gt;=7.05,B97&gt;=2.65,D97&lt;1.7,F97&gt;=0.361,C97&gt;=4.75,A97&gt;=5.45),"virginica","shouldnthappen")))))))))))</f>
        <v>setosa</v>
      </c>
      <c r="AO97" s="1" t="str">
        <f aca="false">IF(AND(D97&lt;0.7),"setosa",IF(AND(A97&lt;4.95,C97&lt;4.85,D97&gt;=0.7),"virginica",IF(AND(A97&gt;=4.95,C97&lt;4.85,D97&gt;=0.7),"versicolor",IF(AND(D97&gt;=1.7,C97&gt;=4.85,D97&gt;=0.7),"virginica",IF(AND(F97&lt;0.325,D97&lt;1.7,C97&gt;=4.85,D97&gt;=0.7),"virginica",IF(AND(D97&lt;1.55,F97&gt;=0.325,D97&lt;1.7,C97&gt;=4.85,D97&gt;=0.7),"virginica",IF(AND(D97&gt;=1.55,F97&gt;=0.325,D97&lt;1.7,C97&gt;=4.85,D97&gt;=0.7),"versicolor","shouldnthappen")))))))</f>
        <v>setosa</v>
      </c>
      <c r="AP97" s="1" t="str">
        <f aca="false">IF(AND(D97&lt;0.75),"setosa",IF(AND(C97&lt;4.85,D97&gt;=0.75),"versicolor",IF(AND(G97&gt;=8.277,C97&gt;=4.85,D97&gt;=0.75),"virginica",IF(AND(F97&gt;=0.633,G97&lt;8.277,C97&gt;=4.85,D97&gt;=0.75),"virginica",IF(AND(G97&lt;7.61,F97&lt;0.633,G97&lt;8.277,C97&gt;=4.85,D97&gt;=0.75),"virginica",IF(AND(G97&gt;=7.61,F97&lt;0.633,G97&lt;8.277,C97&gt;=4.85,D97&gt;=0.75),"versicolor","shouldnthappen"))))))</f>
        <v>setosa</v>
      </c>
      <c r="AQ97" s="1" t="str">
        <f aca="false">IF(AND(C97&lt;2.65,A97&gt;=5.45,C97&lt;4.75),"setosa",IF(AND(C97&gt;=2.65,A97&gt;=5.45,C97&lt;4.75),"versicolor",IF(AND(B97&lt;2.9,C97&lt;4.85,C97&gt;=4.75),"versicolor",IF(AND(B97&gt;=2.9,C97&lt;4.85,C97&gt;=4.75),"virginica",IF(AND(D97&lt;1.7,C97&gt;=4.85,C97&gt;=4.75),"versicolor",IF(AND(D97&gt;=1.7,C97&gt;=4.85,C97&gt;=4.75),"virginica",IF(AND(C97&lt;2.45,G97&lt;14.126,A97&lt;5.45,C97&lt;4.75),"setosa",IF(AND(C97&gt;=2.45,G97&lt;14.126,A97&lt;5.45,C97&lt;4.75),"versicolor",IF(AND(C97&lt;2.4,G97&gt;=14.126,A97&lt;5.45,C97&lt;4.75),"setosa",IF(AND(C97&gt;=2.4,G97&gt;=14.126,A97&lt;5.45,C97&lt;4.75),"versicolor","shouldnthappen"))))))))))</f>
        <v>setosa</v>
      </c>
      <c r="AR97" s="1" t="str">
        <f aca="false">IF(AND(C97&lt;2.45,C97&lt;4.85),"setosa",IF(AND(C97&gt;=5.15,C97&gt;=4.85),"virginica",IF(AND(A97&gt;=4.95,C97&gt;=2.45,C97&lt;4.85),"versicolor",IF(AND(D97&lt;1.35,A97&lt;4.95,C97&gt;=2.45,C97&lt;4.85),"versicolor",IF(AND(D97&gt;=1.35,A97&lt;4.95,C97&gt;=2.45,C97&lt;4.85),"virginica",IF(AND(F97&lt;0.35,G97&lt;12.751,C97&lt;5.15,C97&gt;=4.85),"virginica",IF(AND(A97&lt;6.5,G97&gt;=12.751,C97&lt;5.15,C97&gt;=4.85),"virginica",IF(AND(A97&gt;=6.5,G97&gt;=12.751,C97&lt;5.15,C97&gt;=4.85),"versicolor",IF(AND(B97&gt;=2.75,F97&gt;=0.35,G97&lt;12.751,C97&lt;5.15,C97&gt;=4.85),"virginica",IF(AND(C97&lt;5.05,B97&lt;2.75,F97&gt;=0.35,G97&lt;12.751,C97&lt;5.15,C97&gt;=4.85),"virginica",IF(AND(C97&gt;=5.05,B97&lt;2.75,F97&gt;=0.35,G97&lt;12.751,C97&lt;5.15,C97&gt;=4.85),"versicolor","shouldnthappen")))))))))))</f>
        <v>setosa</v>
      </c>
      <c r="AS97" s="1" t="str">
        <f aca="false">IF(AND(F97&gt;=0.9,B97&lt;3.05),"virginica",IF(AND(A97&lt;5.9,B97&gt;=3.05),"setosa",IF(AND(D97&lt;1.65,A97&gt;=5.9,B97&gt;=3.05),"versicolor",IF(AND(D97&gt;=1.65,A97&gt;=5.9,B97&gt;=3.05),"virginica",IF(AND(D97&gt;=1.75,C97&gt;=4.85,F97&lt;0.9,B97&lt;3.05),"virginica",IF(AND(C97&lt;2.2,B97&lt;2.95,C97&lt;4.85,F97&lt;0.9,B97&lt;3.05),"setosa",IF(AND(C97&gt;=2.2,B97&lt;2.95,C97&lt;4.85,F97&lt;0.9,B97&lt;3.05),"versicolor",IF(AND(C97&lt;2.8,B97&gt;=2.95,C97&lt;4.85,F97&lt;0.9,B97&lt;3.05),"setosa",IF(AND(C97&gt;=2.8,B97&gt;=2.95,C97&lt;4.85,F97&lt;0.9,B97&lt;3.05),"versicolor",IF(AND(G97&lt;13.879,D97&lt;1.75,C97&gt;=4.85,F97&lt;0.9,B97&lt;3.05),"virginica",IF(AND(G97&gt;=13.879,D97&lt;1.75,C97&gt;=4.85,F97&lt;0.9,B97&lt;3.05),"versicolor","shouldnthappen")))))))))))</f>
        <v>setosa</v>
      </c>
      <c r="AT97" s="1" t="str">
        <f aca="false">IF(AND(D97&lt;0.75),"setosa",IF(AND(D97&gt;=1.75,D97&gt;=0.75),"virginica",IF(AND(D97&lt;1.45,G97&lt;7.37,D97&lt;1.75,D97&gt;=0.75),"versicolor",IF(AND(D97&gt;=1.45,G97&lt;7.37,D97&lt;1.75,D97&gt;=0.75),"virginica",IF(AND(C97&lt;5.45,G97&gt;=7.37,D97&lt;1.75,D97&gt;=0.75),"versicolor",IF(AND(C97&gt;=5.45,G97&gt;=7.37,D97&lt;1.75,D97&gt;=0.75),"virginica","shouldnthappen"))))))</f>
        <v>setosa</v>
      </c>
      <c r="AU97" s="1" t="str">
        <f aca="false">IF(AND(D97&lt;0.7),"setosa",IF(AND(D97&gt;=1.7,A97&gt;=6.15,D97&gt;=0.7),"virginica",IF(AND(B97&gt;=2.55,C97&lt;4.75,A97&lt;6.15,D97&gt;=0.7),"versicolor",IF(AND(D97&gt;=1.7,C97&gt;=4.75,A97&lt;6.15,D97&gt;=0.7),"virginica",IF(AND(C97&lt;5.25,D97&lt;1.7,A97&gt;=6.15,D97&gt;=0.7),"versicolor",IF(AND(C97&gt;=5.25,D97&lt;1.7,A97&gt;=6.15,D97&gt;=0.7),"virginica",IF(AND(C97&lt;4.25,B97&lt;2.55,C97&lt;4.75,A97&lt;6.15,D97&gt;=0.7),"versicolor",IF(AND(C97&gt;=4.25,B97&lt;2.55,C97&lt;4.75,A97&lt;6.15,D97&gt;=0.7),"virginica",IF(AND(B97&lt;2.65,D97&lt;1.7,C97&gt;=4.75,A97&lt;6.15,D97&gt;=0.7),"virginica",IF(AND(B97&gt;=2.65,D97&lt;1.7,C97&gt;=4.75,A97&lt;6.15,D97&gt;=0.7),"versicolor","shouldnthappen"))))))))))</f>
        <v>setosa</v>
      </c>
      <c r="AV97" s="1" t="str">
        <f aca="false">IF(AND(D97&lt;0.75),"setosa",IF(AND(F97&gt;=0.899,D97&gt;=0.75),"virginica",IF(AND(D97&lt;1.65,A97&lt;6.05,F97&lt;0.899,D97&gt;=0.75),"versicolor",IF(AND(D97&gt;=1.65,A97&lt;6.05,F97&lt;0.899,D97&gt;=0.75),"virginica",IF(AND(C97&gt;=5.05,A97&gt;=6.05,F97&lt;0.899,D97&gt;=0.75),"virginica",IF(AND(G97&gt;=13.757,C97&lt;5.05,A97&gt;=6.05,F97&lt;0.899,D97&gt;=0.75),"versicolor",IF(AND(D97&lt;1.6,G97&lt;13.757,C97&lt;5.05,A97&gt;=6.05,F97&lt;0.899,D97&gt;=0.75),"versicolor",IF(AND(D97&gt;=1.6,G97&lt;13.757,C97&lt;5.05,A97&gt;=6.05,F97&lt;0.899,D97&gt;=0.75),"virginica","shouldnthappen"))))))))</f>
        <v>setosa</v>
      </c>
      <c r="AW97" s="1" t="str">
        <f aca="false">IF(AND(F97&lt;0.117,A97&gt;=5.55),"virginica",IF(AND(A97&gt;=5.2,G97&lt;6.086,A97&lt;5.55),"versicolor",IF(AND(D97&lt;0.7,G97&gt;=6.086,A97&lt;5.55),"setosa",IF(AND(D97&gt;=0.7,G97&gt;=6.086,A97&lt;5.55),"versicolor",IF(AND(A97&lt;4.75,A97&lt;5.2,G97&lt;6.086,A97&lt;5.55),"setosa",IF(AND(A97&gt;=4.75,A97&lt;5.2,G97&lt;6.086,A97&lt;5.55),"virginica",IF(AND(D97&gt;=1.65,C97&lt;4.95,F97&gt;=0.117,A97&gt;=5.55),"virginica",IF(AND(D97&gt;=1.75,C97&gt;=4.95,F97&gt;=0.117,A97&gt;=5.55),"virginica",IF(AND(C97&lt;2.6,D97&lt;1.65,C97&lt;4.95,F97&gt;=0.117,A97&gt;=5.55),"setosa",IF(AND(C97&gt;=2.6,D97&lt;1.65,C97&lt;4.95,F97&gt;=0.117,A97&gt;=5.55),"versicolor",IF(AND(D97&lt;1.55,D97&lt;1.75,C97&gt;=4.95,F97&gt;=0.117,A97&gt;=5.55),"virginica",IF(AND(A97&lt;6.95,D97&gt;=1.55,D97&lt;1.75,C97&gt;=4.95,F97&gt;=0.117,A97&gt;=5.55),"versicolor",IF(AND(A97&gt;=6.95,D97&gt;=1.55,D97&lt;1.75,C97&gt;=4.95,F97&gt;=0.117,A97&gt;=5.55),"virginica","shouldnthappen")))))))))))))</f>
        <v>setosa</v>
      </c>
      <c r="AX97" s="1" t="str">
        <f aca="false">IF(AND(D97&lt;0.75),"setosa",IF(AND(F97&lt;0.138,D97&gt;=0.75),"virginica",IF(AND(C97&lt;4.45,A97&lt;6.15,F97&gt;=0.138,D97&gt;=0.75),"versicolor",IF(AND(C97&gt;=5.05,A97&gt;=6.15,F97&gt;=0.138,D97&gt;=0.75),"virginica",IF(AND(B97&lt;2.65,C97&gt;=4.45,A97&lt;6.15,F97&gt;=0.138,D97&gt;=0.75),"virginica",IF(AND(A97&gt;=6.35,C97&lt;5.05,A97&gt;=6.15,F97&gt;=0.138,D97&gt;=0.75),"versicolor",IF(AND(A97&lt;5.65,B97&gt;=2.65,C97&gt;=4.45,A97&lt;6.15,F97&gt;=0.138,D97&gt;=0.75),"virginica",IF(AND(D97&lt;1.75,A97&lt;6.35,C97&lt;5.05,A97&gt;=6.15,F97&gt;=0.138,D97&gt;=0.75),"versicolor",IF(AND(D97&gt;=1.75,A97&lt;6.35,C97&lt;5.05,A97&gt;=6.15,F97&gt;=0.138,D97&gt;=0.75),"virginica",IF(AND(D97&lt;1.7,A97&gt;=5.65,B97&gt;=2.65,C97&gt;=4.45,A97&lt;6.15,F97&gt;=0.138,D97&gt;=0.75),"versicolor",IF(AND(D97&gt;=1.7,A97&gt;=5.65,B97&gt;=2.65,C97&gt;=4.45,A97&lt;6.15,F97&gt;=0.138,D97&gt;=0.75),"virginica","shouldnthappen")))))))))))</f>
        <v>setosa</v>
      </c>
      <c r="AY97" s="1" t="str">
        <f aca="false">IF(AND(D97&lt;0.75,A97&lt;5.55),"setosa",IF(AND(A97&lt;4.95,D97&gt;=0.75,A97&lt;5.55),"virginica",IF(AND(A97&gt;=4.95,D97&gt;=0.75,A97&lt;5.55),"versicolor",IF(AND(C97&lt;2.6,C97&lt;4.85,A97&gt;=5.55),"setosa",IF(AND(C97&gt;=2.6,C97&lt;4.85,A97&gt;=5.55),"versicolor",IF(AND(D97&gt;=1.75,C97&gt;=4.85,A97&gt;=5.55),"virginica",IF(AND(F97&lt;0.405,D97&lt;1.75,C97&gt;=4.85,A97&gt;=5.55),"versicolor",IF(AND(B97&lt;3.05,F97&gt;=0.405,D97&lt;1.75,C97&gt;=4.85,A97&gt;=5.55),"virginica",IF(AND(B97&gt;=3.05,F97&gt;=0.405,D97&lt;1.75,C97&gt;=4.85,A97&gt;=5.55),"versicolor","shouldnthappen")))))))))</f>
        <v>setosa</v>
      </c>
      <c r="AZ97" s="1" t="str">
        <f aca="false">IF(AND(D97&lt;0.75),"setosa",IF(AND(F97&lt;0.9,C97&lt;4.95,D97&gt;=0.75),"versicolor",IF(AND(F97&gt;=0.9,C97&lt;4.95,D97&gt;=0.75),"virginica",IF(AND(D97&gt;=1.7,C97&gt;=4.95,D97&gt;=0.75),"virginica",IF(AND(F97&lt;0.405,D97&lt;1.7,C97&gt;=4.95,D97&gt;=0.75),"versicolor",IF(AND(F97&gt;=0.405,D97&lt;1.7,C97&gt;=4.95,D97&gt;=0.75),"virginica","shouldnthappen"))))))</f>
        <v>setosa</v>
      </c>
      <c r="BA97" s="1" t="str">
        <f aca="false">IF(AND(D97&lt;0.75),"setosa",IF(AND(D97&gt;=1.7,C97&gt;=5.05,D97&gt;=0.75),"virginica",IF(AND(D97&lt;1.45,D97&lt;1.6,C97&lt;5.05,D97&gt;=0.75),"versicolor",IF(AND(A97&lt;5.8,D97&gt;=1.6,C97&lt;5.05,D97&gt;=0.75),"virginica",IF(AND(A97&gt;=5.8,D97&gt;=1.6,C97&lt;5.05,D97&gt;=0.75),"versicolor",IF(AND(F97&lt;0.417,D97&lt;1.7,C97&gt;=5.05,D97&gt;=0.75),"versicolor",IF(AND(F97&gt;=0.417,D97&lt;1.7,C97&gt;=5.05,D97&gt;=0.75),"virginica",IF(AND(A97&lt;5.95,D97&gt;=1.45,D97&lt;1.6,C97&lt;5.05,D97&gt;=0.75),"versicolor",IF(AND(G97&lt;10.618,A97&gt;=5.95,D97&gt;=1.45,D97&lt;1.6,C97&lt;5.05,D97&gt;=0.75),"virginica",IF(AND(G97&gt;=10.618,A97&gt;=5.95,D97&gt;=1.45,D97&lt;1.6,C97&lt;5.05,D97&gt;=0.75),"versicolor","shouldnthappen"))))))))))</f>
        <v>setosa</v>
      </c>
      <c r="BB97" s="1" t="str">
        <f aca="false">IF(AND(C97&lt;2.6),"setosa",IF(AND(D97&gt;=1.75,C97&gt;=2.6),"virginica",IF(AND(C97&gt;=5.45,D97&lt;1.75,C97&gt;=2.6),"virginica",IF(AND(F97&gt;=0.259,C97&lt;5.45,D97&lt;1.75,C97&gt;=2.6),"versicolor",IF(AND(C97&lt;5.05,F97&lt;0.259,C97&lt;5.45,D97&lt;1.75,C97&gt;=2.6),"versicolor",IF(AND(C97&gt;=5.05,F97&lt;0.259,C97&lt;5.45,D97&lt;1.75,C97&gt;=2.6),"virginica","shouldnthappen"))))))</f>
        <v>setosa</v>
      </c>
      <c r="BC97" s="1" t="str">
        <f aca="false">IF(AND(A97&lt;4.95,B97&lt;2.7,A97&lt;5.55),"virginica",IF(AND(A97&gt;=4.95,B97&lt;2.7,A97&lt;5.55),"versicolor",IF(AND(C97&lt;3.2,B97&gt;=2.7,A97&lt;5.55),"setosa",IF(AND(C97&gt;=3.2,B97&gt;=2.7,A97&lt;5.55),"versicolor",IF(AND(F97&gt;=0.85,A97&lt;6.15,A97&gt;=5.55),"virginica",IF(AND(D97&lt;1.45,A97&gt;=6.15,A97&gt;=5.55),"versicolor",IF(AND(C97&lt;4.8,F97&lt;0.85,A97&lt;6.15,A97&gt;=5.55),"versicolor",IF(AND(D97&gt;=1.7,D97&gt;=1.45,A97&gt;=6.15,A97&gt;=5.55),"virginica",IF(AND(G97&lt;9.333,C97&gt;=4.8,F97&lt;0.85,A97&lt;6.15,A97&gt;=5.55),"versicolor",IF(AND(G97&gt;=9.333,C97&gt;=4.8,F97&lt;0.85,A97&lt;6.15,A97&gt;=5.55),"virginica",IF(AND(C97&lt;4.9,D97&lt;1.7,D97&gt;=1.45,A97&gt;=6.15,A97&gt;=5.55),"versicolor",IF(AND(C97&gt;=4.9,D97&lt;1.7,D97&gt;=1.45,A97&gt;=6.15,A97&gt;=5.55),"virginica","shouldnthappen"))))))))))))</f>
        <v>setosa</v>
      </c>
      <c r="BD97" s="1" t="str">
        <f aca="false">IF(AND(C97&lt;2.35),"setosa",IF(AND(C97&lt;4.75,B97&lt;2.55,C97&gt;=2.35),"versicolor",IF(AND(C97&gt;=4.75,B97&lt;2.55,C97&gt;=2.35),"virginica",IF(AND(C97&lt;4.75,B97&gt;=2.55,C97&gt;=2.35),"versicolor",IF(AND(D97&gt;=1.75,C97&gt;=4.75,B97&gt;=2.55,C97&gt;=2.35),"virginica",IF(AND(A97&gt;=6.5,D97&lt;1.75,C97&gt;=4.75,B97&gt;=2.55,C97&gt;=2.35),"versicolor",IF(AND(A97&lt;6.05,A97&lt;6.5,D97&lt;1.75,C97&gt;=4.75,B97&gt;=2.55,C97&gt;=2.35),"versicolor",IF(AND(A97&gt;=6.05,A97&lt;6.5,D97&lt;1.75,C97&gt;=4.75,B97&gt;=2.55,C97&gt;=2.35),"virginica","shouldnthappen"))))))))</f>
        <v>setosa</v>
      </c>
      <c r="BE97" s="1" t="str">
        <f aca="false">IF(AND(C97&lt;2.5),"setosa",IF(AND(D97&lt;1.65,C97&lt;4.75,C97&gt;=2.5),"versicolor",IF(AND(D97&gt;=1.65,C97&lt;4.75,C97&gt;=2.5),"virginica",IF(AND(D97&gt;=1.75,C97&gt;=4.75,C97&gt;=2.5),"virginica",IF(AND(C97&lt;4.95,D97&lt;1.75,C97&gt;=4.75,C97&gt;=2.5),"versicolor",IF(AND(A97&lt;6.5,C97&gt;=4.95,D97&lt;1.75,C97&gt;=4.75,C97&gt;=2.5),"virginica",IF(AND(A97&gt;=6.5,C97&gt;=4.95,D97&lt;1.75,C97&gt;=4.75,C97&gt;=2.5),"versicolor","shouldnthappen")))))))</f>
        <v>setosa</v>
      </c>
      <c r="BF97" s="1" t="str">
        <f aca="false">IF(AND(G97&gt;=15.244),"virginica",IF(AND(C97&lt;3.2,B97&gt;=3.15,G97&lt;15.244),"setosa",IF(AND(A97&gt;=4.95,C97&lt;4.7,B97&lt;3.15,G97&lt;15.244),"versicolor",IF(AND(C97&gt;=5.15,C97&gt;=4.7,B97&lt;3.15,G97&lt;15.244),"virginica",IF(AND(A97&gt;=6.45,C97&gt;=3.2,B97&gt;=3.15,G97&lt;15.244),"virginica",IF(AND(D97&lt;0.95,A97&lt;4.95,C97&lt;4.7,B97&lt;3.15,G97&lt;15.244),"setosa",IF(AND(D97&gt;=0.95,A97&lt;4.95,C97&lt;4.7,B97&lt;3.15,G97&lt;15.244),"virginica",IF(AND(F97&lt;0.816,A97&lt;6.45,C97&gt;=3.2,B97&gt;=3.15,G97&lt;15.244),"virginica",IF(AND(F97&gt;=0.816,A97&lt;6.45,C97&gt;=3.2,B97&gt;=3.15,G97&lt;15.244),"versicolor",IF(AND(A97&gt;=6.5,B97&lt;3.05,C97&lt;5.15,C97&gt;=4.7,B97&lt;3.15,G97&lt;15.244),"versicolor",IF(AND(G97&lt;11.093,B97&gt;=3.05,C97&lt;5.15,C97&gt;=4.7,B97&lt;3.15,G97&lt;15.244),"virginica",IF(AND(G97&gt;=11.093,B97&gt;=3.05,C97&lt;5.15,C97&gt;=4.7,B97&lt;3.15,G97&lt;15.244),"versicolor",IF(AND(D97&gt;=1.7,A97&lt;6.5,B97&lt;3.05,C97&lt;5.15,C97&gt;=4.7,B97&lt;3.15,G97&lt;15.244),"virginica",IF(AND(G97&lt;7.498,D97&lt;1.7,A97&lt;6.5,B97&lt;3.05,C97&lt;5.15,C97&gt;=4.7,B97&lt;3.15,G97&lt;15.244),"virginica",IF(AND(G97&gt;=7.498,D97&lt;1.7,A97&lt;6.5,B97&lt;3.05,C97&lt;5.15,C97&gt;=4.7,B97&lt;3.15,G97&lt;15.244),"versicolor","shouldnthappen")))))))))))))))</f>
        <v>setosa</v>
      </c>
      <c r="BG97" s="1" t="str">
        <f aca="false">IF(AND(B97&gt;=3.35,C97&lt;4.85),"setosa",IF(AND(D97&gt;=1.75,C97&gt;=4.85),"virginica",IF(AND(D97&lt;0.75,B97&lt;3.35,C97&lt;4.85),"setosa",IF(AND(G97&gt;=13.879,D97&lt;1.75,C97&gt;=4.85),"versicolor",IF(AND(F97&gt;=0.9,D97&gt;=0.75,B97&lt;3.35,C97&lt;4.85),"virginica",IF(AND(F97&gt;=0.405,G97&lt;13.879,D97&lt;1.75,C97&gt;=4.85),"virginica",IF(AND(B97&gt;=2.55,F97&lt;0.9,D97&gt;=0.75,B97&lt;3.35,C97&lt;4.85),"versicolor",IF(AND(G97&lt;7.498,F97&lt;0.405,G97&lt;13.879,D97&lt;1.75,C97&gt;=4.85),"virginica",IF(AND(G97&gt;=7.498,F97&lt;0.405,G97&lt;13.879,D97&lt;1.75,C97&gt;=4.85),"versicolor",IF(AND(G97&lt;5.656,B97&lt;2.55,F97&lt;0.9,D97&gt;=0.75,B97&lt;3.35,C97&lt;4.85),"virginica",IF(AND(G97&gt;=5.656,B97&lt;2.55,F97&lt;0.9,D97&gt;=0.75,B97&lt;3.35,C97&lt;4.85),"versicolor","shouldnthappen")))))))))))</f>
        <v>setosa</v>
      </c>
      <c r="BH97" s="1" t="str">
        <f aca="false">IF(AND(D97&lt;0.7),"setosa",IF(AND(D97&gt;=1.65,A97&lt;6.65,D97&gt;=0.7),"virginica",IF(AND(D97&lt;1.55,A97&gt;=6.65,D97&gt;=0.7),"versicolor",IF(AND(D97&gt;=1.55,A97&gt;=6.65,D97&gt;=0.7),"virginica",IF(AND(F97&gt;=0.529,D97&lt;1.65,A97&lt;6.65,D97&gt;=0.7),"versicolor",IF(AND(C97&gt;=5.35,F97&lt;0.529,D97&lt;1.65,A97&lt;6.65,D97&gt;=0.7),"virginica",IF(AND(G97&gt;=7.411,C97&lt;5.35,F97&lt;0.529,D97&lt;1.65,A97&lt;6.65,D97&gt;=0.7),"versicolor",IF(AND(G97&lt;6.927,G97&lt;7.411,C97&lt;5.35,F97&lt;0.529,D97&lt;1.65,A97&lt;6.65,D97&gt;=0.7),"versicolor",IF(AND(G97&gt;=6.927,G97&lt;7.411,C97&lt;5.35,F97&lt;0.529,D97&lt;1.65,A97&lt;6.65,D97&gt;=0.7),"virginica","shouldnthappen")))))))))</f>
        <v>setosa</v>
      </c>
      <c r="BI97" s="1" t="str">
        <f aca="false">IF(AND(D97&gt;=1.7),"virginica",IF(AND(D97&lt;0.7,D97&lt;1.7),"setosa",IF(AND(D97&lt;1.45,G97&lt;7.37,D97&gt;=0.7,D97&lt;1.7),"versicolor",IF(AND(D97&gt;=1.45,G97&lt;7.37,D97&gt;=0.7,D97&lt;1.7),"virginica",IF(AND(B97&gt;=2.65,G97&gt;=7.37,D97&gt;=0.7,D97&lt;1.7),"versicolor",IF(AND(C97&lt;5.05,B97&lt;2.65,G97&gt;=7.37,D97&gt;=0.7,D97&lt;1.7),"versicolor",IF(AND(C97&gt;=5.05,B97&lt;2.65,G97&gt;=7.37,D97&gt;=0.7,D97&lt;1.7),"virginica","shouldnthappen")))))))</f>
        <v>setosa</v>
      </c>
    </row>
    <row r="98" customFormat="false" ht="13.8" hidden="false" customHeight="false" outlineLevel="0" collapsed="false">
      <c r="A98" s="1" t="n">
        <v>5.2</v>
      </c>
      <c r="B98" s="1" t="n">
        <v>3.5</v>
      </c>
      <c r="C98" s="1" t="n">
        <v>1.5</v>
      </c>
      <c r="D98" s="1" t="n">
        <v>0.2</v>
      </c>
      <c r="E98" s="1" t="s">
        <v>94</v>
      </c>
      <c r="F98" s="1" t="n">
        <v>0.0556314173154533</v>
      </c>
      <c r="G98" s="1" t="n">
        <v>9.45303047290072</v>
      </c>
      <c r="H98" s="11" t="str">
        <f aca="false">E98</f>
        <v>setosa</v>
      </c>
      <c r="I98" s="1" t="str">
        <f aca="false">INDEX(L98:BI98, MODE(MATCH(L98:BI98, L98:BI98, 0 )))</f>
        <v>setosa</v>
      </c>
      <c r="J98" s="12" t="n">
        <f aca="false">COUNTIF(L98:BI98, H98) / COUNTA(L98:BI98)</f>
        <v>1</v>
      </c>
      <c r="K98" s="13" t="n">
        <f aca="false">I98=H98</f>
        <v>1</v>
      </c>
      <c r="L98" s="1" t="str">
        <f aca="false">IF(AND(C98&lt;3.65,B98&gt;=3.35),"setosa",IF(AND(C98&gt;=3.65,B98&gt;=3.35),"virginica",IF(AND(C98&lt;2.35,C98&lt;4.85,B98&lt;3.35),"setosa",IF(AND(F98&gt;=0.899,C98&gt;=2.35,C98&lt;4.85,B98&lt;3.35),"virginica",IF(AND(G98&gt;=8.268,B98&lt;2.75,C98&gt;=4.85,B98&lt;3.35),"virginica",IF(AND(D98&lt;1.55,B98&gt;=2.75,C98&gt;=4.85,B98&lt;3.35),"versicolor",IF(AND(D98&gt;=1.55,B98&gt;=2.75,C98&gt;=4.85,B98&lt;3.35),"virginica",IF(AND(G98&lt;6.537,F98&lt;0.899,C98&gt;=2.35,C98&lt;4.85,B98&lt;3.35),"virginica",IF(AND(G98&gt;=6.537,F98&lt;0.899,C98&gt;=2.35,C98&lt;4.85,B98&lt;3.35),"versicolor",IF(AND(G98&lt;6.878,G98&lt;8.268,B98&lt;2.75,C98&gt;=4.85,B98&lt;3.35),"virginica",IF(AND(G98&gt;=6.878,G98&lt;8.268,B98&lt;2.75,C98&gt;=4.85,B98&lt;3.35),"versicolor","shouldnthappen")))))))))))</f>
        <v>setosa</v>
      </c>
      <c r="M98" s="1" t="str">
        <f aca="false">IF(AND(C98&lt;2.6),"setosa",IF(AND(D98&gt;=1.75,C98&gt;=2.6),"virginica",IF(AND(G98&lt;6.094,D98&lt;1.75,C98&gt;=2.6),"virginica",IF(AND(D98&lt;1.35,G98&gt;=6.094,D98&lt;1.75,C98&gt;=2.6),"versicolor",IF(AND(C98&lt;5.05,D98&gt;=1.35,G98&gt;=6.094,D98&lt;1.75,C98&gt;=2.6),"versicolor",IF(AND(C98&gt;=5.05,D98&gt;=1.35,G98&gt;=6.094,D98&lt;1.75,C98&gt;=2.6),"virginica","shouldnthappen"))))))</f>
        <v>setosa</v>
      </c>
      <c r="N98" s="1" t="str">
        <f aca="false">IF(AND(A98&lt;6.6,B98&gt;=3.45),"setosa",IF(AND(A98&gt;=6.6,B98&gt;=3.45),"virginica",IF(AND(D98&lt;0.7,C98&lt;4.75,B98&lt;3.45),"setosa",IF(AND(D98&gt;=0.7,C98&lt;4.75,B98&lt;3.45),"versicolor",IF(AND(C98&gt;=5.15,C98&gt;=4.75,B98&lt;3.45),"virginica",IF(AND(D98&gt;=1.7,A98&lt;6.5,C98&lt;5.15,C98&gt;=4.75,B98&lt;3.45),"virginica",IF(AND(C98&lt;5.05,A98&gt;=6.5,C98&lt;5.15,C98&gt;=4.75,B98&lt;3.45),"versicolor",IF(AND(C98&gt;=5.05,A98&gt;=6.5,C98&lt;5.15,C98&gt;=4.75,B98&lt;3.45),"virginica",IF(AND(G98&lt;7.498,D98&lt;1.7,A98&lt;6.5,C98&lt;5.15,C98&gt;=4.75,B98&lt;3.45),"virginica",IF(AND(G98&gt;=7.498,D98&lt;1.7,A98&lt;6.5,C98&lt;5.15,C98&gt;=4.75,B98&lt;3.45),"versicolor","shouldnthappen"))))))))))</f>
        <v>setosa</v>
      </c>
      <c r="O98" s="1" t="str">
        <f aca="false">IF(AND(D98&lt;0.75),"setosa",IF(AND(C98&lt;4.75,C98&lt;4.85,D98&gt;=0.75),"versicolor",IF(AND(A98&gt;=6.05,C98&gt;=4.85,D98&gt;=0.75),"virginica",IF(AND(D98&lt;1.6,C98&gt;=4.75,C98&lt;4.85,D98&gt;=0.75),"versicolor",IF(AND(D98&gt;=1.6,C98&gt;=4.75,C98&lt;4.85,D98&gt;=0.75),"virginica",IF(AND(A98&lt;5.9,A98&lt;6.05,C98&gt;=4.85,D98&gt;=0.75),"virginica",IF(AND(A98&gt;=5.9,A98&lt;6.05,C98&gt;=4.85,D98&gt;=0.75),"versicolor","shouldnthappen")))))))</f>
        <v>setosa</v>
      </c>
      <c r="P98" s="1" t="str">
        <f aca="false">IF(AND(D98&lt;0.75),"setosa",IF(AND(A98&lt;5.55,D98&gt;=0.75),"versicolor",IF(AND(D98&gt;=1.7,G98&lt;13.158,A98&gt;=5.55,D98&gt;=0.75),"virginica",IF(AND(B98&lt;2.45,D98&lt;1.7,G98&lt;13.158,A98&gt;=5.55,D98&gt;=0.75),"virginica",IF(AND(B98&gt;=2.45,D98&lt;1.7,G98&lt;13.158,A98&gt;=5.55,D98&gt;=0.75),"versicolor",IF(AND(B98&gt;=3.05,G98&lt;15.551,G98&gt;=13.158,A98&gt;=5.55,D98&gt;=0.75),"versicolor",IF(AND(B98&lt;2.9,G98&gt;=15.551,G98&gt;=13.158,A98&gt;=5.55,D98&gt;=0.75),"versicolor",IF(AND(B98&gt;=2.9,G98&gt;=15.551,G98&gt;=13.158,A98&gt;=5.55,D98&gt;=0.75),"virginica",IF(AND(D98&lt;1.3,G98&lt;14.221,B98&lt;3.05,G98&lt;15.551,G98&gt;=13.158,A98&gt;=5.55,D98&gt;=0.75),"versicolor",IF(AND(D98&gt;=1.3,G98&lt;14.221,B98&lt;3.05,G98&lt;15.551,G98&gt;=13.158,A98&gt;=5.55,D98&gt;=0.75),"virginica",IF(AND(C98&lt;4.9,G98&gt;=14.221,B98&lt;3.05,G98&lt;15.551,G98&gt;=13.158,A98&gt;=5.55,D98&gt;=0.75),"versicolor",IF(AND(C98&gt;=4.9,G98&gt;=14.221,B98&lt;3.05,G98&lt;15.551,G98&gt;=13.158,A98&gt;=5.55,D98&gt;=0.75),"virginica","shouldnthappen"))))))))))))</f>
        <v>setosa</v>
      </c>
      <c r="Q98" s="1" t="str">
        <f aca="false">IF(AND(C98&lt;2.6),"setosa",IF(AND(A98&gt;=4.95,C98&lt;4.75,C98&gt;=2.6),"versicolor",IF(AND(D98&gt;=1.75,C98&gt;=4.75,C98&gt;=2.6),"virginica",IF(AND(B98&lt;2.45,A98&lt;4.95,C98&lt;4.75,C98&gt;=2.6),"versicolor",IF(AND(B98&gt;=2.45,A98&lt;4.95,C98&lt;4.75,C98&gt;=2.6),"virginica",IF(AND(G98&lt;7.498,D98&lt;1.75,C98&gt;=4.75,C98&gt;=2.6),"virginica",IF(AND(F98&lt;0.417,G98&gt;=7.498,D98&lt;1.75,C98&gt;=4.75,C98&gt;=2.6),"versicolor",IF(AND(F98&lt;0.442,F98&gt;=0.417,G98&gt;=7.498,D98&lt;1.75,C98&gt;=4.75,C98&gt;=2.6),"virginica",IF(AND(F98&gt;=0.442,F98&gt;=0.417,G98&gt;=7.498,D98&lt;1.75,C98&gt;=4.75,C98&gt;=2.6),"versicolor","shouldnthappen")))))))))</f>
        <v>setosa</v>
      </c>
      <c r="R98" s="1" t="str">
        <f aca="false">IF(AND(D98&lt;0.75),"setosa",IF(AND(D98&lt;1.75,A98&gt;=6.25,D98&gt;=0.75),"versicolor",IF(AND(D98&gt;=1.75,A98&gt;=6.25,D98&gt;=0.75),"virginica",IF(AND(D98&lt;1.6,C98&lt;4.75,A98&lt;6.25,D98&gt;=0.75),"versicolor",IF(AND(D98&gt;=1.6,C98&lt;4.75,A98&lt;6.25,D98&gt;=0.75),"virginica",IF(AND(G98&lt;6.998,C98&gt;=4.75,A98&lt;6.25,D98&gt;=0.75),"virginica",IF(AND(A98&lt;6.05,G98&gt;=6.998,C98&gt;=4.75,A98&lt;6.25,D98&gt;=0.75),"versicolor",IF(AND(A98&gt;=6.05,G98&gt;=6.998,C98&gt;=4.75,A98&lt;6.25,D98&gt;=0.75),"virginica","shouldnthappen"))))))))</f>
        <v>setosa</v>
      </c>
      <c r="S98" s="1" t="str">
        <f aca="false">IF(AND(B98&gt;=3.05,A98&lt;5.45),"setosa",IF(AND(C98&lt;2.2,B98&lt;3.05,A98&lt;5.45),"setosa",IF(AND(C98&gt;=2.2,B98&lt;3.05,A98&lt;5.45),"versicolor",IF(AND(B98&lt;3.7,C98&lt;4.8,A98&gt;=5.45),"versicolor",IF(AND(B98&gt;=3.7,C98&lt;4.8,A98&gt;=5.45),"setosa",IF(AND(G98&lt;13.757,C98&lt;5.05,C98&gt;=4.8,A98&gt;=5.45),"virginica",IF(AND(G98&gt;=13.757,C98&lt;5.05,C98&gt;=4.8,A98&gt;=5.45),"versicolor",IF(AND(C98&gt;=5.15,C98&gt;=5.05,C98&gt;=4.8,A98&gt;=5.45),"virginica",IF(AND(A98&lt;5.95,C98&lt;5.15,C98&gt;=5.05,C98&gt;=4.8,A98&gt;=5.45),"virginica",IF(AND(D98&gt;=1.8,A98&gt;=5.95,C98&lt;5.15,C98&gt;=5.05,C98&gt;=4.8,A98&gt;=5.45),"virginica",IF(AND(B98&lt;2.75,D98&lt;1.8,A98&gt;=5.95,C98&lt;5.15,C98&gt;=5.05,C98&gt;=4.8,A98&gt;=5.45),"versicolor",IF(AND(B98&gt;=2.75,D98&lt;1.8,A98&gt;=5.95,C98&lt;5.15,C98&gt;=5.05,C98&gt;=4.8,A98&gt;=5.45),"virginica","shouldnthappen"))))))))))))</f>
        <v>setosa</v>
      </c>
      <c r="T98" s="1" t="str">
        <f aca="false">IF(AND(C98&lt;2.6),"setosa",IF(AND(D98&lt;1.65,C98&lt;4.75,C98&gt;=2.6),"versicolor",IF(AND(D98&gt;=1.65,C98&lt;4.75,C98&gt;=2.6),"virginica",IF(AND(G98&gt;=8.494,A98&lt;6.6,C98&gt;=4.75,C98&gt;=2.6),"virginica",IF(AND(C98&lt;5.2,A98&gt;=6.6,C98&gt;=4.75,C98&gt;=2.6),"versicolor",IF(AND(C98&gt;=5.2,A98&gt;=6.6,C98&gt;=4.75,C98&gt;=2.6),"virginica",IF(AND(A98&lt;5.95,G98&lt;8.494,A98&lt;6.6,C98&gt;=4.75,C98&gt;=2.6),"virginica",IF(AND(A98&gt;=5.95,G98&lt;8.494,A98&lt;6.6,C98&gt;=4.75,C98&gt;=2.6),"versicolor","shouldnthappen"))))))))</f>
        <v>setosa</v>
      </c>
      <c r="U98" s="1" t="str">
        <f aca="false">IF(AND(C98&lt;3.65,B98&gt;=3.35),"setosa",IF(AND(C98&gt;=3.65,B98&gt;=3.35),"virginica",IF(AND(C98&lt;2.35,A98&lt;6.25,B98&lt;3.35),"setosa",IF(AND(C98&lt;4.85,A98&gt;=6.25,B98&lt;3.35),"versicolor",IF(AND(G98&gt;=15.426,C98&gt;=2.35,A98&lt;6.25,B98&lt;3.35),"virginica",IF(AND(D98&gt;=1.55,C98&gt;=4.85,A98&gt;=6.25,B98&lt;3.35),"virginica",IF(AND(D98&lt;1.8,G98&lt;15.426,C98&gt;=2.35,A98&lt;6.25,B98&lt;3.35),"versicolor",IF(AND(D98&gt;=1.8,G98&lt;15.426,C98&gt;=2.35,A98&lt;6.25,B98&lt;3.35),"virginica",IF(AND(B98&lt;2.95,D98&lt;1.55,C98&gt;=4.85,A98&gt;=6.25,B98&lt;3.35),"virginica",IF(AND(B98&gt;=2.95,D98&lt;1.55,C98&gt;=4.85,A98&gt;=6.25,B98&lt;3.35),"versicolor","shouldnthappen"))))))))))</f>
        <v>setosa</v>
      </c>
      <c r="V98" s="1" t="str">
        <f aca="false">IF(AND(C98&lt;2.6),"setosa",IF(AND(C98&gt;=4.85,C98&gt;=2.6),"virginica",IF(AND(F98&gt;=0.9,C98&lt;4.85,C98&gt;=2.6),"virginica",IF(AND(G98&lt;5.656,F98&lt;0.9,C98&lt;4.85,C98&gt;=2.6),"virginica",IF(AND(G98&gt;=5.656,F98&lt;0.9,C98&lt;4.85,C98&gt;=2.6),"versicolor","shouldnthappen")))))</f>
        <v>setosa</v>
      </c>
      <c r="W98" s="1" t="str">
        <f aca="false">IF(AND(D98&gt;=1.75,G98&gt;=13.795),"virginica",IF(AND(D98&gt;=1.5,G98&gt;=12.335,G98&lt;13.795),"virginica",IF(AND(C98&lt;2.45,C98&lt;4.85,G98&lt;12.335,G98&lt;13.795),"setosa",IF(AND(C98&gt;=2.45,C98&lt;4.85,G98&lt;12.335,G98&lt;13.795),"versicolor",IF(AND(D98&gt;=1.7,C98&gt;=4.85,G98&lt;12.335,G98&lt;13.795),"virginica",IF(AND(B98&gt;=3.25,D98&lt;1.5,G98&gt;=12.335,G98&lt;13.795),"setosa",IF(AND(D98&lt;1,F98&lt;0.255,D98&lt;1.75,G98&gt;=13.795),"setosa",IF(AND(D98&gt;=1,F98&lt;0.255,D98&lt;1.75,G98&gt;=13.795),"versicolor",IF(AND(A98&lt;5.4,F98&gt;=0.255,D98&lt;1.75,G98&gt;=13.795),"setosa",IF(AND(A98&gt;=5.4,F98&gt;=0.255,D98&lt;1.75,G98&gt;=13.795),"versicolor",IF(AND(A98&lt;6.15,D98&lt;1.7,C98&gt;=4.85,G98&lt;12.335,G98&lt;13.795),"versicolor",IF(AND(A98&gt;=6.15,D98&lt;1.7,C98&gt;=4.85,G98&lt;12.335,G98&lt;13.795),"virginica",IF(AND(C98&lt;5,B98&lt;3.25,D98&lt;1.5,G98&gt;=12.335,G98&lt;13.795),"versicolor",IF(AND(C98&gt;=5,B98&lt;3.25,D98&lt;1.5,G98&gt;=12.335,G98&lt;13.795),"virginica","shouldnthappen"))))))))))))))</f>
        <v>setosa</v>
      </c>
      <c r="X98" s="1" t="str">
        <f aca="false">IF(AND(C98&lt;2.5,A98&lt;5.55),"setosa",IF(AND(F98&lt;0.096,A98&gt;=5.55),"virginica",IF(AND(D98&lt;1.6,C98&gt;=2.5,A98&lt;5.55),"versicolor",IF(AND(D98&gt;=1.6,C98&gt;=2.5,A98&lt;5.55),"virginica",IF(AND(F98&gt;=0.156,C98&lt;4.75,F98&gt;=0.096,A98&gt;=5.55),"versicolor",IF(AND(D98&gt;=1.75,C98&gt;=4.75,F98&gt;=0.096,A98&gt;=5.55),"virginica",IF(AND(B98&lt;3.3,F98&lt;0.156,C98&lt;4.75,F98&gt;=0.096,A98&gt;=5.55),"versicolor",IF(AND(B98&gt;=3.3,F98&lt;0.156,C98&lt;4.75,F98&gt;=0.096,A98&gt;=5.55),"setosa",IF(AND(B98&lt;2.45,A98&lt;6.05,D98&lt;1.75,C98&gt;=4.75,F98&gt;=0.096,A98&gt;=5.55),"virginica",IF(AND(B98&gt;=2.45,A98&lt;6.05,D98&lt;1.75,C98&gt;=4.75,F98&gt;=0.096,A98&gt;=5.55),"versicolor",IF(AND(F98&lt;0.205,A98&gt;=6.05,D98&lt;1.75,C98&gt;=4.75,F98&gt;=0.096,A98&gt;=5.55),"versicolor",IF(AND(F98&gt;=0.205,A98&gt;=6.05,D98&lt;1.75,C98&gt;=4.75,F98&gt;=0.096,A98&gt;=5.55),"virginica","shouldnthappen"))))))))))))</f>
        <v>setosa</v>
      </c>
      <c r="Y98" s="1" t="str">
        <f aca="false">IF(AND(C98&lt;2.35,A98&lt;5.55),"setosa",IF(AND(C98&gt;=5.05,A98&gt;=5.55),"virginica",IF(AND(D98&lt;1.6,C98&gt;=2.35,A98&lt;5.55),"versicolor",IF(AND(D98&gt;=1.6,C98&gt;=2.35,A98&lt;5.55),"virginica",IF(AND(D98&gt;=1.75,C98&lt;5.05,A98&gt;=5.55),"virginica",IF(AND(B98&gt;=3.55,D98&lt;1.75,C98&lt;5.05,A98&gt;=5.55),"setosa",IF(AND(G98&lt;6.3,B98&lt;3.55,D98&lt;1.75,C98&lt;5.05,A98&gt;=5.55),"virginica",IF(AND(G98&gt;=6.3,B98&lt;3.55,D98&lt;1.75,C98&lt;5.05,A98&gt;=5.55),"versicolor","shouldnthappen"))))))))</f>
        <v>setosa</v>
      </c>
      <c r="Z98" s="1" t="str">
        <f aca="false">IF(AND(D98&lt;0.75),"setosa",IF(AND(B98&gt;=2.55,C98&lt;4.85,D98&gt;=0.75),"versicolor",IF(AND(D98&gt;=1.7,C98&gt;=4.85,D98&gt;=0.75),"virginica",IF(AND(D98&lt;1.6,B98&lt;2.55,C98&lt;4.85,D98&gt;=0.75),"versicolor",IF(AND(D98&gt;=1.6,B98&lt;2.55,C98&lt;4.85,D98&gt;=0.75),"virginica",IF(AND(B98&lt;2.65,D98&lt;1.7,C98&gt;=4.85,D98&gt;=0.75),"virginica",IF(AND(F98&lt;0.325,B98&gt;=2.65,D98&lt;1.7,C98&gt;=4.85,D98&gt;=0.75),"virginica",IF(AND(G98&lt;10.717,F98&gt;=0.325,B98&gt;=2.65,D98&lt;1.7,C98&gt;=4.85,D98&gt;=0.75),"versicolor",IF(AND(G98&gt;=10.717,F98&gt;=0.325,B98&gt;=2.65,D98&lt;1.7,C98&gt;=4.85,D98&gt;=0.75),"virginica","shouldnthappen")))))))))</f>
        <v>setosa</v>
      </c>
      <c r="AA98" s="1" t="str">
        <f aca="false">IF(AND(D98&lt;0.75),"setosa",IF(AND(D98&gt;=1.75,D98&gt;=0.75),"virginica",IF(AND(F98&gt;=0.455,D98&lt;1.75,D98&gt;=0.75),"versicolor",IF(AND(D98&lt;1.45,F98&lt;0.455,D98&lt;1.75,D98&gt;=0.75),"versicolor",IF(AND(F98&lt;0.247,D98&gt;=1.45,F98&lt;0.455,D98&lt;1.75,D98&gt;=0.75),"versicolor",IF(AND(F98&gt;=0.247,D98&gt;=1.45,F98&lt;0.455,D98&lt;1.75,D98&gt;=0.75),"virginica","shouldnthappen"))))))</f>
        <v>setosa</v>
      </c>
      <c r="AB98" s="1" t="str">
        <f aca="false">IF(AND(F98&gt;=0.221,B98&gt;=3.35),"setosa",IF(AND(A98&lt;5.3,F98&gt;=0.683,B98&lt;3.35),"setosa",IF(AND(A98&lt;6.45,F98&lt;0.221,B98&gt;=3.35),"setosa",IF(AND(A98&gt;=6.45,F98&lt;0.221,B98&gt;=3.35),"virginica",IF(AND(G98&lt;6.3,A98&lt;6.25,F98&lt;0.683,B98&lt;3.35),"virginica",IF(AND(G98&lt;13.795,A98&gt;=6.25,F98&lt;0.683,B98&lt;3.35),"virginica",IF(AND(D98&lt;1.65,A98&gt;=5.3,F98&gt;=0.683,B98&lt;3.35),"versicolor",IF(AND(D98&gt;=1.65,A98&gt;=5.3,F98&gt;=0.683,B98&lt;3.35),"virginica",IF(AND(D98&lt;0.6,G98&gt;=6.3,A98&lt;6.25,F98&lt;0.683,B98&lt;3.35),"setosa",IF(AND(D98&lt;1.7,G98&gt;=13.795,A98&gt;=6.25,F98&lt;0.683,B98&lt;3.35),"versicolor",IF(AND(D98&gt;=1.7,G98&gt;=13.795,A98&gt;=6.25,F98&lt;0.683,B98&lt;3.35),"virginica",IF(AND(C98&gt;=5.35,D98&gt;=0.6,G98&gt;=6.3,A98&lt;6.25,F98&lt;0.683,B98&lt;3.35),"virginica",IF(AND(D98&lt;1.75,C98&lt;5.35,D98&gt;=0.6,G98&gt;=6.3,A98&lt;6.25,F98&lt;0.683,B98&lt;3.35),"versicolor",IF(AND(D98&gt;=1.75,C98&lt;5.35,D98&gt;=0.6,G98&gt;=6.3,A98&lt;6.25,F98&lt;0.683,B98&lt;3.35),"virginica","shouldnthappen"))))))))))))))</f>
        <v>setosa</v>
      </c>
      <c r="AC98" s="1" t="str">
        <f aca="false">IF(AND(B98&gt;=3.3),"setosa",IF(AND(C98&lt;2.45,D98&lt;1.55,B98&lt;3.3),"setosa",IF(AND(F98&gt;=0.211,D98&gt;=1.55,B98&lt;3.3),"virginica",IF(AND(C98&lt;4.9,C98&gt;=2.45,D98&lt;1.55,B98&lt;3.3),"versicolor",IF(AND(C98&gt;=4.9,C98&gt;=2.45,D98&lt;1.55,B98&lt;3.3),"virginica",IF(AND(F98&lt;0.138,F98&lt;0.211,D98&gt;=1.55,B98&lt;3.3),"virginica",IF(AND(F98&gt;=0.138,F98&lt;0.211,D98&gt;=1.55,B98&lt;3.3),"versicolor","shouldnthappen")))))))</f>
        <v>setosa</v>
      </c>
      <c r="AD98" s="1" t="str">
        <f aca="false">IF(AND(D98&gt;=1.75),"virginica",IF(AND(D98&lt;0.75,D98&lt;1.75),"setosa",IF(AND(D98&lt;1.35,D98&gt;=0.75,D98&lt;1.75),"versicolor",IF(AND(B98&lt;2.6,C98&lt;4.85,D98&gt;=1.35,D98&gt;=0.75,D98&lt;1.75),"virginica",IF(AND(B98&gt;=2.6,C98&lt;4.85,D98&gt;=1.35,D98&gt;=0.75,D98&lt;1.75),"versicolor",IF(AND(A98&lt;6.4,C98&gt;=4.85,D98&gt;=1.35,D98&gt;=0.75,D98&lt;1.75),"virginica",IF(AND(A98&gt;=6.4,C98&gt;=4.85,D98&gt;=1.35,D98&gt;=0.75,D98&lt;1.75),"versicolor","shouldnthappen")))))))</f>
        <v>setosa</v>
      </c>
      <c r="AE98" s="1" t="str">
        <f aca="false">IF(AND(C98&lt;2.45),"setosa",IF(AND(F98&lt;0.07,C98&gt;=2.45),"virginica",IF(AND(A98&gt;=5,C98&lt;4.75,F98&gt;=0.07,C98&gt;=2.45),"versicolor",IF(AND(F98&lt;0.182,C98&gt;=4.75,F98&gt;=0.07,C98&gt;=2.45),"versicolor",IF(AND(B98&lt;2.45,A98&lt;5,C98&lt;4.75,F98&gt;=0.07,C98&gt;=2.45),"versicolor",IF(AND(B98&gt;=2.45,A98&lt;5,C98&lt;4.75,F98&gt;=0.07,C98&gt;=2.45),"virginica",IF(AND(F98&gt;=0.468,F98&gt;=0.182,C98&gt;=4.75,F98&gt;=0.07,C98&gt;=2.45),"virginica",IF(AND(A98&gt;=6.85,F98&lt;0.468,F98&gt;=0.182,C98&gt;=4.75,F98&gt;=0.07,C98&gt;=2.45),"virginica",IF(AND(B98&lt;2.6,A98&lt;6.85,F98&lt;0.468,F98&gt;=0.182,C98&gt;=4.75,F98&gt;=0.07,C98&gt;=2.45),"virginica",IF(AND(B98&gt;=2.6,A98&lt;6.85,F98&lt;0.468,F98&gt;=0.182,C98&gt;=4.75,F98&gt;=0.07,C98&gt;=2.45),"versicolor","shouldnthappen"))))))))))</f>
        <v>setosa</v>
      </c>
      <c r="AF98" s="1" t="str">
        <f aca="false">IF(AND(D98&lt;0.75,A98&lt;5.45),"setosa",IF(AND(D98&gt;=1.75,A98&gt;=5.45),"virginica",IF(AND(G98&lt;6.094,D98&gt;=0.75,A98&lt;5.45),"virginica",IF(AND(G98&gt;=6.094,D98&gt;=0.75,A98&lt;5.45),"versicolor",IF(AND(C98&lt;2.75,D98&lt;1.75,A98&gt;=5.45),"setosa",IF(AND(D98&lt;1.45,C98&gt;=2.75,D98&lt;1.75,A98&gt;=5.45),"versicolor",IF(AND(B98&lt;2.75,D98&gt;=1.45,C98&gt;=2.75,D98&lt;1.75,A98&gt;=5.45),"versicolor",IF(AND(C98&lt;5.05,B98&gt;=2.75,D98&gt;=1.45,C98&gt;=2.75,D98&lt;1.75,A98&gt;=5.45),"versicolor",IF(AND(C98&gt;=5.05,B98&gt;=2.75,D98&gt;=1.45,C98&gt;=2.75,D98&lt;1.75,A98&gt;=5.45),"virginica","shouldnthappen")))))))))</f>
        <v>setosa</v>
      </c>
      <c r="AG98" s="1" t="str">
        <f aca="false">IF(AND(D98&lt;0.65,G98&lt;8.868,A98&lt;5.3),"setosa",IF(AND(C98&lt;2.6,G98&gt;=8.868,A98&lt;5.3),"setosa",IF(AND(C98&gt;=2.6,G98&gt;=8.868,A98&lt;5.3),"versicolor",IF(AND(C98&gt;=4.95,D98&lt;1.55,A98&gt;=5.3),"virginica",IF(AND(G98&lt;13.795,D98&gt;=1.55,A98&gt;=5.3),"virginica",IF(AND(C98&lt;3.75,D98&gt;=0.65,G98&lt;8.868,A98&lt;5.3),"versicolor",IF(AND(C98&gt;=3.75,D98&gt;=0.65,G98&lt;8.868,A98&lt;5.3),"virginica",IF(AND(C98&lt;2.6,C98&lt;4.95,D98&lt;1.55,A98&gt;=5.3),"setosa",IF(AND(C98&gt;=2.6,C98&lt;4.95,D98&lt;1.55,A98&gt;=5.3),"versicolor",IF(AND(C98&lt;4.75,G98&gt;=13.795,D98&gt;=1.55,A98&gt;=5.3),"versicolor",IF(AND(C98&gt;=4.75,G98&gt;=13.795,D98&gt;=1.55,A98&gt;=5.3),"virginica","shouldnthappen")))))))))))</f>
        <v>setosa</v>
      </c>
      <c r="AH98" s="1" t="str">
        <f aca="false">IF(AND(D98&lt;0.75),"setosa",IF(AND(C98&lt;4.75,D98&gt;=0.75),"versicolor",IF(AND(G98&lt;13.757,C98&gt;=4.75,D98&gt;=0.75),"virginica",IF(AND(B98&lt;3.05,G98&gt;=13.757,C98&gt;=4.75,D98&gt;=0.75),"virginica",IF(AND(A98&lt;6.65,B98&gt;=3.05,G98&gt;=13.757,C98&gt;=4.75,D98&gt;=0.75),"virginica",IF(AND(A98&gt;=6.65,B98&gt;=3.05,G98&gt;=13.757,C98&gt;=4.75,D98&gt;=0.75),"versicolor","shouldnthappen"))))))</f>
        <v>setosa</v>
      </c>
      <c r="AI98" s="1" t="str">
        <f aca="false">IF(AND(D98&lt;0.7),"setosa",IF(AND(C98&lt;4.75,D98&gt;=0.7),"versicolor",IF(AND(A98&lt;6.6,F98&lt;0.482,C98&gt;=4.75,D98&gt;=0.7),"virginica",IF(AND(C98&gt;=4.95,F98&gt;=0.482,C98&gt;=4.75,D98&gt;=0.7),"virginica",IF(AND(D98&lt;1.9,A98&gt;=6.6,F98&lt;0.482,C98&gt;=4.75,D98&gt;=0.7),"versicolor",IF(AND(D98&gt;=1.9,A98&gt;=6.6,F98&lt;0.482,C98&gt;=4.75,D98&gt;=0.7),"virginica",IF(AND(F98&gt;=0.766,C98&lt;4.95,F98&gt;=0.482,C98&gt;=4.75,D98&gt;=0.7),"virginica",IF(AND(B98&lt;2.95,F98&lt;0.766,C98&lt;4.95,F98&gt;=0.482,C98&gt;=4.75,D98&gt;=0.7),"virginica",IF(AND(B98&gt;=2.95,F98&lt;0.766,C98&lt;4.95,F98&gt;=0.482,C98&gt;=4.75,D98&gt;=0.7),"versicolor","shouldnthappen")))))))))</f>
        <v>setosa</v>
      </c>
      <c r="AJ98" s="1" t="str">
        <f aca="false">IF(AND(C98&lt;2.45,C98&lt;4.75),"setosa",IF(AND(D98&gt;=1.65,C98&gt;=4.75),"virginica",IF(AND(A98&lt;4.95,C98&gt;=2.45,C98&lt;4.75),"virginica",IF(AND(A98&gt;=4.95,C98&gt;=2.45,C98&lt;4.75),"versicolor",IF(AND(B98&lt;2.95,D98&lt;1.65,C98&gt;=4.75),"virginica",IF(AND(B98&gt;=2.95,D98&lt;1.65,C98&gt;=4.75),"versicolor","shouldnthappen"))))))</f>
        <v>setosa</v>
      </c>
      <c r="AK98" s="1" t="str">
        <f aca="false">IF(AND(D98&lt;0.75,A98&lt;5.45),"setosa",IF(AND(B98&lt;2.45,D98&gt;=0.75,A98&lt;5.45),"versicolor",IF(AND(A98&gt;=5.55,C98&lt;4.75,A98&gt;=5.45),"versicolor",IF(AND(C98&gt;=5.15,C98&gt;=4.75,A98&gt;=5.45),"virginica",IF(AND(G98&lt;6.094,B98&gt;=2.45,D98&gt;=0.75,A98&lt;5.45),"virginica",IF(AND(G98&gt;=6.094,B98&gt;=2.45,D98&gt;=0.75,A98&lt;5.45),"versicolor",IF(AND(D98&lt;0.6,A98&lt;5.55,C98&lt;4.75,A98&gt;=5.45),"setosa",IF(AND(D98&gt;=0.6,A98&lt;5.55,C98&lt;4.75,A98&gt;=5.45),"versicolor",IF(AND(C98&lt;4.95,C98&lt;5.15,C98&gt;=4.75,A98&gt;=5.45),"virginica",IF(AND(G98&lt;12.627,C98&lt;5.05,C98&gt;=4.95,C98&lt;5.15,C98&gt;=4.75,A98&gt;=5.45),"virginica",IF(AND(G98&gt;=12.627,C98&lt;5.05,C98&gt;=4.95,C98&lt;5.15,C98&gt;=4.75,A98&gt;=5.45),"versicolor",IF(AND(D98&lt;1.7,C98&gt;=5.05,C98&gt;=4.95,C98&lt;5.15,C98&gt;=4.75,A98&gt;=5.45),"versicolor",IF(AND(D98&gt;=1.7,C98&gt;=5.05,C98&gt;=4.95,C98&lt;5.15,C98&gt;=4.75,A98&gt;=5.45),"virginica","shouldnthappen")))))))))))))</f>
        <v>setosa</v>
      </c>
      <c r="AL98" s="1" t="str">
        <f aca="false">IF(AND(B98&lt;2.45,B98&lt;3.15),"versicolor",IF(AND(D98&lt;0.95,G98&lt;15.141,B98&gt;=3.15),"setosa",IF(AND(G98&lt;15.429,G98&gt;=15.141,B98&gt;=3.15),"versicolor",IF(AND(G98&gt;=15.429,G98&gt;=15.141,B98&gt;=3.15),"virginica",IF(AND(C98&lt;2.3,C98&lt;4.75,B98&gt;=2.45,B98&lt;3.15),"setosa",IF(AND(G98&gt;=16.072,C98&gt;=4.75,B98&gt;=2.45,B98&lt;3.15),"versicolor",IF(AND(G98&lt;11.833,D98&gt;=0.95,G98&lt;15.141,B98&gt;=3.15),"virginica",IF(AND(A98&lt;5,C98&gt;=2.3,C98&lt;4.75,B98&gt;=2.45,B98&lt;3.15),"virginica",IF(AND(A98&gt;=5,C98&gt;=2.3,C98&lt;4.75,B98&gt;=2.45,B98&lt;3.15),"versicolor",IF(AND(G98&lt;14.342,G98&gt;=11.833,D98&gt;=0.95,G98&lt;15.141,B98&gt;=3.15),"versicolor",IF(AND(G98&gt;=14.342,G98&gt;=11.833,D98&gt;=0.95,G98&lt;15.141,B98&gt;=3.15),"virginica",IF(AND(G98&lt;13.757,F98&gt;=0.741,G98&lt;16.072,C98&gt;=4.75,B98&gt;=2.45,B98&lt;3.15),"virginica",IF(AND(F98&gt;=0.546,A98&lt;6.15,F98&lt;0.741,G98&lt;16.072,C98&gt;=4.75,B98&gt;=2.45,B98&lt;3.15),"virginica",IF(AND(D98&gt;=1.75,A98&gt;=6.15,F98&lt;0.741,G98&lt;16.072,C98&gt;=4.75,B98&gt;=2.45,B98&lt;3.15),"virginica",IF(AND(C98&lt;4.85,G98&gt;=13.757,F98&gt;=0.741,G98&lt;16.072,C98&gt;=4.75,B98&gt;=2.45,B98&lt;3.15),"virginica",IF(AND(C98&gt;=4.85,G98&gt;=13.757,F98&gt;=0.741,G98&lt;16.072,C98&gt;=4.75,B98&gt;=2.45,B98&lt;3.15),"versicolor",IF(AND(F98&lt;0.331,F98&lt;0.546,A98&lt;6.15,F98&lt;0.741,G98&lt;16.072,C98&gt;=4.75,B98&gt;=2.45,B98&lt;3.15),"virginica",IF(AND(F98&gt;=0.331,F98&lt;0.546,A98&lt;6.15,F98&lt;0.741,G98&lt;16.072,C98&gt;=4.75,B98&gt;=2.45,B98&lt;3.15),"versicolor",IF(AND(G98&lt;10.661,D98&lt;1.75,A98&gt;=6.15,F98&lt;0.741,G98&lt;16.072,C98&gt;=4.75,B98&gt;=2.45,B98&lt;3.15),"virginica",IF(AND(G98&gt;=10.661,D98&lt;1.75,A98&gt;=6.15,F98&lt;0.741,G98&lt;16.072,C98&gt;=4.75,B98&gt;=2.45,B98&lt;3.15),"versicolor","shouldnthappen"))))))))))))))))))))</f>
        <v>setosa</v>
      </c>
      <c r="AM98" s="1" t="str">
        <f aca="false">IF(AND(D98&lt;1.35,F98&gt;=0.917),"setosa",IF(AND(D98&gt;=1.35,F98&gt;=0.917),"virginica",IF(AND(D98&lt;0.75,D98&lt;1.55,F98&lt;0.917),"setosa",IF(AND(C98&gt;=4.8,D98&gt;=1.55,F98&lt;0.917),"virginica",IF(AND(A98&lt;5.95,D98&gt;=0.75,D98&lt;1.55,F98&lt;0.917),"versicolor",IF(AND(F98&lt;0.473,C98&lt;4.8,D98&gt;=1.55,F98&lt;0.917),"virginica",IF(AND(F98&gt;=0.473,C98&lt;4.8,D98&gt;=1.55,F98&lt;0.917),"versicolor",IF(AND(C98&lt;4.95,A98&gt;=5.95,D98&gt;=0.75,D98&lt;1.55,F98&lt;0.917),"versicolor",IF(AND(C98&gt;=4.95,A98&gt;=5.95,D98&gt;=0.75,D98&lt;1.55,F98&lt;0.917),"virginica","shouldnthappen")))))))))</f>
        <v>setosa</v>
      </c>
      <c r="AN98" s="1" t="str">
        <f aca="false">IF(AND(D98&lt;0.75,A98&lt;5.45),"setosa",IF(AND(D98&lt;1.55,D98&gt;=0.75,A98&lt;5.45),"versicolor",IF(AND(D98&gt;=1.55,D98&gt;=0.75,A98&lt;5.45),"virginica",IF(AND(A98&gt;=5.75,C98&lt;4.75,A98&gt;=5.45),"versicolor",IF(AND(F98&lt;0.361,C98&gt;=4.75,A98&gt;=5.45),"virginica",IF(AND(C98&lt;2.6,A98&lt;5.75,C98&lt;4.75,A98&gt;=5.45),"setosa",IF(AND(C98&gt;=2.6,A98&lt;5.75,C98&lt;4.75,A98&gt;=5.45),"versicolor",IF(AND(D98&gt;=1.7,F98&gt;=0.361,C98&gt;=4.75,A98&gt;=5.45),"virginica",IF(AND(B98&lt;2.65,D98&lt;1.7,F98&gt;=0.361,C98&gt;=4.75,A98&gt;=5.45),"virginica",IF(AND(A98&lt;7.05,B98&gt;=2.65,D98&lt;1.7,F98&gt;=0.361,C98&gt;=4.75,A98&gt;=5.45),"versicolor",IF(AND(A98&gt;=7.05,B98&gt;=2.65,D98&lt;1.7,F98&gt;=0.361,C98&gt;=4.75,A98&gt;=5.45),"virginica","shouldnthappen")))))))))))</f>
        <v>setosa</v>
      </c>
      <c r="AO98" s="1" t="str">
        <f aca="false">IF(AND(D98&lt;0.7),"setosa",IF(AND(A98&lt;4.95,C98&lt;4.85,D98&gt;=0.7),"virginica",IF(AND(A98&gt;=4.95,C98&lt;4.85,D98&gt;=0.7),"versicolor",IF(AND(D98&gt;=1.7,C98&gt;=4.85,D98&gt;=0.7),"virginica",IF(AND(F98&lt;0.325,D98&lt;1.7,C98&gt;=4.85,D98&gt;=0.7),"virginica",IF(AND(D98&lt;1.55,F98&gt;=0.325,D98&lt;1.7,C98&gt;=4.85,D98&gt;=0.7),"virginica",IF(AND(D98&gt;=1.55,F98&gt;=0.325,D98&lt;1.7,C98&gt;=4.85,D98&gt;=0.7),"versicolor","shouldnthappen")))))))</f>
        <v>setosa</v>
      </c>
      <c r="AP98" s="1" t="str">
        <f aca="false">IF(AND(D98&lt;0.75),"setosa",IF(AND(C98&lt;4.85,D98&gt;=0.75),"versicolor",IF(AND(G98&gt;=8.277,C98&gt;=4.85,D98&gt;=0.75),"virginica",IF(AND(F98&gt;=0.633,G98&lt;8.277,C98&gt;=4.85,D98&gt;=0.75),"virginica",IF(AND(G98&lt;7.61,F98&lt;0.633,G98&lt;8.277,C98&gt;=4.85,D98&gt;=0.75),"virginica",IF(AND(G98&gt;=7.61,F98&lt;0.633,G98&lt;8.277,C98&gt;=4.85,D98&gt;=0.75),"versicolor","shouldnthappen"))))))</f>
        <v>setosa</v>
      </c>
      <c r="AQ98" s="1" t="str">
        <f aca="false">IF(AND(C98&lt;2.65,A98&gt;=5.45,C98&lt;4.75),"setosa",IF(AND(C98&gt;=2.65,A98&gt;=5.45,C98&lt;4.75),"versicolor",IF(AND(B98&lt;2.9,C98&lt;4.85,C98&gt;=4.75),"versicolor",IF(AND(B98&gt;=2.9,C98&lt;4.85,C98&gt;=4.75),"virginica",IF(AND(D98&lt;1.7,C98&gt;=4.85,C98&gt;=4.75),"versicolor",IF(AND(D98&gt;=1.7,C98&gt;=4.85,C98&gt;=4.75),"virginica",IF(AND(C98&lt;2.45,G98&lt;14.126,A98&lt;5.45,C98&lt;4.75),"setosa",IF(AND(C98&gt;=2.45,G98&lt;14.126,A98&lt;5.45,C98&lt;4.75),"versicolor",IF(AND(C98&lt;2.4,G98&gt;=14.126,A98&lt;5.45,C98&lt;4.75),"setosa",IF(AND(C98&gt;=2.4,G98&gt;=14.126,A98&lt;5.45,C98&lt;4.75),"versicolor","shouldnthappen"))))))))))</f>
        <v>setosa</v>
      </c>
      <c r="AR98" s="1" t="str">
        <f aca="false">IF(AND(C98&lt;2.45,C98&lt;4.85),"setosa",IF(AND(C98&gt;=5.15,C98&gt;=4.85),"virginica",IF(AND(A98&gt;=4.95,C98&gt;=2.45,C98&lt;4.85),"versicolor",IF(AND(D98&lt;1.35,A98&lt;4.95,C98&gt;=2.45,C98&lt;4.85),"versicolor",IF(AND(D98&gt;=1.35,A98&lt;4.95,C98&gt;=2.45,C98&lt;4.85),"virginica",IF(AND(F98&lt;0.35,G98&lt;12.751,C98&lt;5.15,C98&gt;=4.85),"virginica",IF(AND(A98&lt;6.5,G98&gt;=12.751,C98&lt;5.15,C98&gt;=4.85),"virginica",IF(AND(A98&gt;=6.5,G98&gt;=12.751,C98&lt;5.15,C98&gt;=4.85),"versicolor",IF(AND(B98&gt;=2.75,F98&gt;=0.35,G98&lt;12.751,C98&lt;5.15,C98&gt;=4.85),"virginica",IF(AND(C98&lt;5.05,B98&lt;2.75,F98&gt;=0.35,G98&lt;12.751,C98&lt;5.15,C98&gt;=4.85),"virginica",IF(AND(C98&gt;=5.05,B98&lt;2.75,F98&gt;=0.35,G98&lt;12.751,C98&lt;5.15,C98&gt;=4.85),"versicolor","shouldnthappen")))))))))))</f>
        <v>setosa</v>
      </c>
      <c r="AS98" s="1" t="str">
        <f aca="false">IF(AND(F98&gt;=0.9,B98&lt;3.05),"virginica",IF(AND(A98&lt;5.9,B98&gt;=3.05),"setosa",IF(AND(D98&lt;1.65,A98&gt;=5.9,B98&gt;=3.05),"versicolor",IF(AND(D98&gt;=1.65,A98&gt;=5.9,B98&gt;=3.05),"virginica",IF(AND(D98&gt;=1.75,C98&gt;=4.85,F98&lt;0.9,B98&lt;3.05),"virginica",IF(AND(C98&lt;2.2,B98&lt;2.95,C98&lt;4.85,F98&lt;0.9,B98&lt;3.05),"setosa",IF(AND(C98&gt;=2.2,B98&lt;2.95,C98&lt;4.85,F98&lt;0.9,B98&lt;3.05),"versicolor",IF(AND(C98&lt;2.8,B98&gt;=2.95,C98&lt;4.85,F98&lt;0.9,B98&lt;3.05),"setosa",IF(AND(C98&gt;=2.8,B98&gt;=2.95,C98&lt;4.85,F98&lt;0.9,B98&lt;3.05),"versicolor",IF(AND(G98&lt;13.879,D98&lt;1.75,C98&gt;=4.85,F98&lt;0.9,B98&lt;3.05),"virginica",IF(AND(G98&gt;=13.879,D98&lt;1.75,C98&gt;=4.85,F98&lt;0.9,B98&lt;3.05),"versicolor","shouldnthappen")))))))))))</f>
        <v>setosa</v>
      </c>
      <c r="AT98" s="1" t="str">
        <f aca="false">IF(AND(D98&lt;0.75),"setosa",IF(AND(D98&gt;=1.75,D98&gt;=0.75),"virginica",IF(AND(D98&lt;1.45,G98&lt;7.37,D98&lt;1.75,D98&gt;=0.75),"versicolor",IF(AND(D98&gt;=1.45,G98&lt;7.37,D98&lt;1.75,D98&gt;=0.75),"virginica",IF(AND(C98&lt;5.45,G98&gt;=7.37,D98&lt;1.75,D98&gt;=0.75),"versicolor",IF(AND(C98&gt;=5.45,G98&gt;=7.37,D98&lt;1.75,D98&gt;=0.75),"virginica","shouldnthappen"))))))</f>
        <v>setosa</v>
      </c>
      <c r="AU98" s="1" t="str">
        <f aca="false">IF(AND(D98&lt;0.7),"setosa",IF(AND(D98&gt;=1.7,A98&gt;=6.15,D98&gt;=0.7),"virginica",IF(AND(B98&gt;=2.55,C98&lt;4.75,A98&lt;6.15,D98&gt;=0.7),"versicolor",IF(AND(D98&gt;=1.7,C98&gt;=4.75,A98&lt;6.15,D98&gt;=0.7),"virginica",IF(AND(C98&lt;5.25,D98&lt;1.7,A98&gt;=6.15,D98&gt;=0.7),"versicolor",IF(AND(C98&gt;=5.25,D98&lt;1.7,A98&gt;=6.15,D98&gt;=0.7),"virginica",IF(AND(C98&lt;4.25,B98&lt;2.55,C98&lt;4.75,A98&lt;6.15,D98&gt;=0.7),"versicolor",IF(AND(C98&gt;=4.25,B98&lt;2.55,C98&lt;4.75,A98&lt;6.15,D98&gt;=0.7),"virginica",IF(AND(B98&lt;2.65,D98&lt;1.7,C98&gt;=4.75,A98&lt;6.15,D98&gt;=0.7),"virginica",IF(AND(B98&gt;=2.65,D98&lt;1.7,C98&gt;=4.75,A98&lt;6.15,D98&gt;=0.7),"versicolor","shouldnthappen"))))))))))</f>
        <v>setosa</v>
      </c>
      <c r="AV98" s="1" t="str">
        <f aca="false">IF(AND(D98&lt;0.75),"setosa",IF(AND(F98&gt;=0.899,D98&gt;=0.75),"virginica",IF(AND(D98&lt;1.65,A98&lt;6.05,F98&lt;0.899,D98&gt;=0.75),"versicolor",IF(AND(D98&gt;=1.65,A98&lt;6.05,F98&lt;0.899,D98&gt;=0.75),"virginica",IF(AND(C98&gt;=5.05,A98&gt;=6.05,F98&lt;0.899,D98&gt;=0.75),"virginica",IF(AND(G98&gt;=13.757,C98&lt;5.05,A98&gt;=6.05,F98&lt;0.899,D98&gt;=0.75),"versicolor",IF(AND(D98&lt;1.6,G98&lt;13.757,C98&lt;5.05,A98&gt;=6.05,F98&lt;0.899,D98&gt;=0.75),"versicolor",IF(AND(D98&gt;=1.6,G98&lt;13.757,C98&lt;5.05,A98&gt;=6.05,F98&lt;0.899,D98&gt;=0.75),"virginica","shouldnthappen"))))))))</f>
        <v>setosa</v>
      </c>
      <c r="AW98" s="1" t="str">
        <f aca="false">IF(AND(F98&lt;0.117,A98&gt;=5.55),"virginica",IF(AND(A98&gt;=5.2,G98&lt;6.086,A98&lt;5.55),"versicolor",IF(AND(D98&lt;0.7,G98&gt;=6.086,A98&lt;5.55),"setosa",IF(AND(D98&gt;=0.7,G98&gt;=6.086,A98&lt;5.55),"versicolor",IF(AND(A98&lt;4.75,A98&lt;5.2,G98&lt;6.086,A98&lt;5.55),"setosa",IF(AND(A98&gt;=4.75,A98&lt;5.2,G98&lt;6.086,A98&lt;5.55),"virginica",IF(AND(D98&gt;=1.65,C98&lt;4.95,F98&gt;=0.117,A98&gt;=5.55),"virginica",IF(AND(D98&gt;=1.75,C98&gt;=4.95,F98&gt;=0.117,A98&gt;=5.55),"virginica",IF(AND(C98&lt;2.6,D98&lt;1.65,C98&lt;4.95,F98&gt;=0.117,A98&gt;=5.55),"setosa",IF(AND(C98&gt;=2.6,D98&lt;1.65,C98&lt;4.95,F98&gt;=0.117,A98&gt;=5.55),"versicolor",IF(AND(D98&lt;1.55,D98&lt;1.75,C98&gt;=4.95,F98&gt;=0.117,A98&gt;=5.55),"virginica",IF(AND(A98&lt;6.95,D98&gt;=1.55,D98&lt;1.75,C98&gt;=4.95,F98&gt;=0.117,A98&gt;=5.55),"versicolor",IF(AND(A98&gt;=6.95,D98&gt;=1.55,D98&lt;1.75,C98&gt;=4.95,F98&gt;=0.117,A98&gt;=5.55),"virginica","shouldnthappen")))))))))))))</f>
        <v>setosa</v>
      </c>
      <c r="AX98" s="1" t="str">
        <f aca="false">IF(AND(D98&lt;0.75),"setosa",IF(AND(F98&lt;0.138,D98&gt;=0.75),"virginica",IF(AND(C98&lt;4.45,A98&lt;6.15,F98&gt;=0.138,D98&gt;=0.75),"versicolor",IF(AND(C98&gt;=5.05,A98&gt;=6.15,F98&gt;=0.138,D98&gt;=0.75),"virginica",IF(AND(B98&lt;2.65,C98&gt;=4.45,A98&lt;6.15,F98&gt;=0.138,D98&gt;=0.75),"virginica",IF(AND(A98&gt;=6.35,C98&lt;5.05,A98&gt;=6.15,F98&gt;=0.138,D98&gt;=0.75),"versicolor",IF(AND(A98&lt;5.65,B98&gt;=2.65,C98&gt;=4.45,A98&lt;6.15,F98&gt;=0.138,D98&gt;=0.75),"virginica",IF(AND(D98&lt;1.75,A98&lt;6.35,C98&lt;5.05,A98&gt;=6.15,F98&gt;=0.138,D98&gt;=0.75),"versicolor",IF(AND(D98&gt;=1.75,A98&lt;6.35,C98&lt;5.05,A98&gt;=6.15,F98&gt;=0.138,D98&gt;=0.75),"virginica",IF(AND(D98&lt;1.7,A98&gt;=5.65,B98&gt;=2.65,C98&gt;=4.45,A98&lt;6.15,F98&gt;=0.138,D98&gt;=0.75),"versicolor",IF(AND(D98&gt;=1.7,A98&gt;=5.65,B98&gt;=2.65,C98&gt;=4.45,A98&lt;6.15,F98&gt;=0.138,D98&gt;=0.75),"virginica","shouldnthappen")))))))))))</f>
        <v>setosa</v>
      </c>
      <c r="AY98" s="1" t="str">
        <f aca="false">IF(AND(D98&lt;0.75,A98&lt;5.55),"setosa",IF(AND(A98&lt;4.95,D98&gt;=0.75,A98&lt;5.55),"virginica",IF(AND(A98&gt;=4.95,D98&gt;=0.75,A98&lt;5.55),"versicolor",IF(AND(C98&lt;2.6,C98&lt;4.85,A98&gt;=5.55),"setosa",IF(AND(C98&gt;=2.6,C98&lt;4.85,A98&gt;=5.55),"versicolor",IF(AND(D98&gt;=1.75,C98&gt;=4.85,A98&gt;=5.55),"virginica",IF(AND(F98&lt;0.405,D98&lt;1.75,C98&gt;=4.85,A98&gt;=5.55),"versicolor",IF(AND(B98&lt;3.05,F98&gt;=0.405,D98&lt;1.75,C98&gt;=4.85,A98&gt;=5.55),"virginica",IF(AND(B98&gt;=3.05,F98&gt;=0.405,D98&lt;1.75,C98&gt;=4.85,A98&gt;=5.55),"versicolor","shouldnthappen")))))))))</f>
        <v>setosa</v>
      </c>
      <c r="AZ98" s="1" t="str">
        <f aca="false">IF(AND(D98&lt;0.75),"setosa",IF(AND(F98&lt;0.9,C98&lt;4.95,D98&gt;=0.75),"versicolor",IF(AND(F98&gt;=0.9,C98&lt;4.95,D98&gt;=0.75),"virginica",IF(AND(D98&gt;=1.7,C98&gt;=4.95,D98&gt;=0.75),"virginica",IF(AND(F98&lt;0.405,D98&lt;1.7,C98&gt;=4.95,D98&gt;=0.75),"versicolor",IF(AND(F98&gt;=0.405,D98&lt;1.7,C98&gt;=4.95,D98&gt;=0.75),"virginica","shouldnthappen"))))))</f>
        <v>setosa</v>
      </c>
      <c r="BA98" s="1" t="str">
        <f aca="false">IF(AND(D98&lt;0.75),"setosa",IF(AND(D98&gt;=1.7,C98&gt;=5.05,D98&gt;=0.75),"virginica",IF(AND(D98&lt;1.45,D98&lt;1.6,C98&lt;5.05,D98&gt;=0.75),"versicolor",IF(AND(A98&lt;5.8,D98&gt;=1.6,C98&lt;5.05,D98&gt;=0.75),"virginica",IF(AND(A98&gt;=5.8,D98&gt;=1.6,C98&lt;5.05,D98&gt;=0.75),"versicolor",IF(AND(F98&lt;0.417,D98&lt;1.7,C98&gt;=5.05,D98&gt;=0.75),"versicolor",IF(AND(F98&gt;=0.417,D98&lt;1.7,C98&gt;=5.05,D98&gt;=0.75),"virginica",IF(AND(A98&lt;5.95,D98&gt;=1.45,D98&lt;1.6,C98&lt;5.05,D98&gt;=0.75),"versicolor",IF(AND(G98&lt;10.618,A98&gt;=5.95,D98&gt;=1.45,D98&lt;1.6,C98&lt;5.05,D98&gt;=0.75),"virginica",IF(AND(G98&gt;=10.618,A98&gt;=5.95,D98&gt;=1.45,D98&lt;1.6,C98&lt;5.05,D98&gt;=0.75),"versicolor","shouldnthappen"))))))))))</f>
        <v>setosa</v>
      </c>
      <c r="BB98" s="1" t="str">
        <f aca="false">IF(AND(C98&lt;2.6),"setosa",IF(AND(D98&gt;=1.75,C98&gt;=2.6),"virginica",IF(AND(C98&gt;=5.45,D98&lt;1.75,C98&gt;=2.6),"virginica",IF(AND(F98&gt;=0.259,C98&lt;5.45,D98&lt;1.75,C98&gt;=2.6),"versicolor",IF(AND(C98&lt;5.05,F98&lt;0.259,C98&lt;5.45,D98&lt;1.75,C98&gt;=2.6),"versicolor",IF(AND(C98&gt;=5.05,F98&lt;0.259,C98&lt;5.45,D98&lt;1.75,C98&gt;=2.6),"virginica","shouldnthappen"))))))</f>
        <v>setosa</v>
      </c>
      <c r="BC98" s="1" t="str">
        <f aca="false">IF(AND(A98&lt;4.95,B98&lt;2.7,A98&lt;5.55),"virginica",IF(AND(A98&gt;=4.95,B98&lt;2.7,A98&lt;5.55),"versicolor",IF(AND(C98&lt;3.2,B98&gt;=2.7,A98&lt;5.55),"setosa",IF(AND(C98&gt;=3.2,B98&gt;=2.7,A98&lt;5.55),"versicolor",IF(AND(F98&gt;=0.85,A98&lt;6.15,A98&gt;=5.55),"virginica",IF(AND(D98&lt;1.45,A98&gt;=6.15,A98&gt;=5.55),"versicolor",IF(AND(C98&lt;4.8,F98&lt;0.85,A98&lt;6.15,A98&gt;=5.55),"versicolor",IF(AND(D98&gt;=1.7,D98&gt;=1.45,A98&gt;=6.15,A98&gt;=5.55),"virginica",IF(AND(G98&lt;9.333,C98&gt;=4.8,F98&lt;0.85,A98&lt;6.15,A98&gt;=5.55),"versicolor",IF(AND(G98&gt;=9.333,C98&gt;=4.8,F98&lt;0.85,A98&lt;6.15,A98&gt;=5.55),"virginica",IF(AND(C98&lt;4.9,D98&lt;1.7,D98&gt;=1.45,A98&gt;=6.15,A98&gt;=5.55),"versicolor",IF(AND(C98&gt;=4.9,D98&lt;1.7,D98&gt;=1.45,A98&gt;=6.15,A98&gt;=5.55),"virginica","shouldnthappen"))))))))))))</f>
        <v>setosa</v>
      </c>
      <c r="BD98" s="1" t="str">
        <f aca="false">IF(AND(C98&lt;2.35),"setosa",IF(AND(C98&lt;4.75,B98&lt;2.55,C98&gt;=2.35),"versicolor",IF(AND(C98&gt;=4.75,B98&lt;2.55,C98&gt;=2.35),"virginica",IF(AND(C98&lt;4.75,B98&gt;=2.55,C98&gt;=2.35),"versicolor",IF(AND(D98&gt;=1.75,C98&gt;=4.75,B98&gt;=2.55,C98&gt;=2.35),"virginica",IF(AND(A98&gt;=6.5,D98&lt;1.75,C98&gt;=4.75,B98&gt;=2.55,C98&gt;=2.35),"versicolor",IF(AND(A98&lt;6.05,A98&lt;6.5,D98&lt;1.75,C98&gt;=4.75,B98&gt;=2.55,C98&gt;=2.35),"versicolor",IF(AND(A98&gt;=6.05,A98&lt;6.5,D98&lt;1.75,C98&gt;=4.75,B98&gt;=2.55,C98&gt;=2.35),"virginica","shouldnthappen"))))))))</f>
        <v>setosa</v>
      </c>
      <c r="BE98" s="1" t="str">
        <f aca="false">IF(AND(C98&lt;2.5),"setosa",IF(AND(D98&lt;1.65,C98&lt;4.75,C98&gt;=2.5),"versicolor",IF(AND(D98&gt;=1.65,C98&lt;4.75,C98&gt;=2.5),"virginica",IF(AND(D98&gt;=1.75,C98&gt;=4.75,C98&gt;=2.5),"virginica",IF(AND(C98&lt;4.95,D98&lt;1.75,C98&gt;=4.75,C98&gt;=2.5),"versicolor",IF(AND(A98&lt;6.5,C98&gt;=4.95,D98&lt;1.75,C98&gt;=4.75,C98&gt;=2.5),"virginica",IF(AND(A98&gt;=6.5,C98&gt;=4.95,D98&lt;1.75,C98&gt;=4.75,C98&gt;=2.5),"versicolor","shouldnthappen")))))))</f>
        <v>setosa</v>
      </c>
      <c r="BF98" s="1" t="str">
        <f aca="false">IF(AND(G98&gt;=15.244),"virginica",IF(AND(C98&lt;3.2,B98&gt;=3.15,G98&lt;15.244),"setosa",IF(AND(A98&gt;=4.95,C98&lt;4.7,B98&lt;3.15,G98&lt;15.244),"versicolor",IF(AND(C98&gt;=5.15,C98&gt;=4.7,B98&lt;3.15,G98&lt;15.244),"virginica",IF(AND(A98&gt;=6.45,C98&gt;=3.2,B98&gt;=3.15,G98&lt;15.244),"virginica",IF(AND(D98&lt;0.95,A98&lt;4.95,C98&lt;4.7,B98&lt;3.15,G98&lt;15.244),"setosa",IF(AND(D98&gt;=0.95,A98&lt;4.95,C98&lt;4.7,B98&lt;3.15,G98&lt;15.244),"virginica",IF(AND(F98&lt;0.816,A98&lt;6.45,C98&gt;=3.2,B98&gt;=3.15,G98&lt;15.244),"virginica",IF(AND(F98&gt;=0.816,A98&lt;6.45,C98&gt;=3.2,B98&gt;=3.15,G98&lt;15.244),"versicolor",IF(AND(A98&gt;=6.5,B98&lt;3.05,C98&lt;5.15,C98&gt;=4.7,B98&lt;3.15,G98&lt;15.244),"versicolor",IF(AND(G98&lt;11.093,B98&gt;=3.05,C98&lt;5.15,C98&gt;=4.7,B98&lt;3.15,G98&lt;15.244),"virginica",IF(AND(G98&gt;=11.093,B98&gt;=3.05,C98&lt;5.15,C98&gt;=4.7,B98&lt;3.15,G98&lt;15.244),"versicolor",IF(AND(D98&gt;=1.7,A98&lt;6.5,B98&lt;3.05,C98&lt;5.15,C98&gt;=4.7,B98&lt;3.15,G98&lt;15.244),"virginica",IF(AND(G98&lt;7.498,D98&lt;1.7,A98&lt;6.5,B98&lt;3.05,C98&lt;5.15,C98&gt;=4.7,B98&lt;3.15,G98&lt;15.244),"virginica",IF(AND(G98&gt;=7.498,D98&lt;1.7,A98&lt;6.5,B98&lt;3.05,C98&lt;5.15,C98&gt;=4.7,B98&lt;3.15,G98&lt;15.244),"versicolor","shouldnthappen")))))))))))))))</f>
        <v>setosa</v>
      </c>
      <c r="BG98" s="1" t="str">
        <f aca="false">IF(AND(B98&gt;=3.35,C98&lt;4.85),"setosa",IF(AND(D98&gt;=1.75,C98&gt;=4.85),"virginica",IF(AND(D98&lt;0.75,B98&lt;3.35,C98&lt;4.85),"setosa",IF(AND(G98&gt;=13.879,D98&lt;1.75,C98&gt;=4.85),"versicolor",IF(AND(F98&gt;=0.9,D98&gt;=0.75,B98&lt;3.35,C98&lt;4.85),"virginica",IF(AND(F98&gt;=0.405,G98&lt;13.879,D98&lt;1.75,C98&gt;=4.85),"virginica",IF(AND(B98&gt;=2.55,F98&lt;0.9,D98&gt;=0.75,B98&lt;3.35,C98&lt;4.85),"versicolor",IF(AND(G98&lt;7.498,F98&lt;0.405,G98&lt;13.879,D98&lt;1.75,C98&gt;=4.85),"virginica",IF(AND(G98&gt;=7.498,F98&lt;0.405,G98&lt;13.879,D98&lt;1.75,C98&gt;=4.85),"versicolor",IF(AND(G98&lt;5.656,B98&lt;2.55,F98&lt;0.9,D98&gt;=0.75,B98&lt;3.35,C98&lt;4.85),"virginica",IF(AND(G98&gt;=5.656,B98&lt;2.55,F98&lt;0.9,D98&gt;=0.75,B98&lt;3.35,C98&lt;4.85),"versicolor","shouldnthappen")))))))))))</f>
        <v>setosa</v>
      </c>
      <c r="BH98" s="1" t="str">
        <f aca="false">IF(AND(D98&lt;0.7),"setosa",IF(AND(D98&gt;=1.65,A98&lt;6.65,D98&gt;=0.7),"virginica",IF(AND(D98&lt;1.55,A98&gt;=6.65,D98&gt;=0.7),"versicolor",IF(AND(D98&gt;=1.55,A98&gt;=6.65,D98&gt;=0.7),"virginica",IF(AND(F98&gt;=0.529,D98&lt;1.65,A98&lt;6.65,D98&gt;=0.7),"versicolor",IF(AND(C98&gt;=5.35,F98&lt;0.529,D98&lt;1.65,A98&lt;6.65,D98&gt;=0.7),"virginica",IF(AND(G98&gt;=7.411,C98&lt;5.35,F98&lt;0.529,D98&lt;1.65,A98&lt;6.65,D98&gt;=0.7),"versicolor",IF(AND(G98&lt;6.927,G98&lt;7.411,C98&lt;5.35,F98&lt;0.529,D98&lt;1.65,A98&lt;6.65,D98&gt;=0.7),"versicolor",IF(AND(G98&gt;=6.927,G98&lt;7.411,C98&lt;5.35,F98&lt;0.529,D98&lt;1.65,A98&lt;6.65,D98&gt;=0.7),"virginica","shouldnthappen")))))))))</f>
        <v>setosa</v>
      </c>
      <c r="BI98" s="1" t="str">
        <f aca="false">IF(AND(D98&gt;=1.7),"virginica",IF(AND(D98&lt;0.7,D98&lt;1.7),"setosa",IF(AND(D98&lt;1.45,G98&lt;7.37,D98&gt;=0.7,D98&lt;1.7),"versicolor",IF(AND(D98&gt;=1.45,G98&lt;7.37,D98&gt;=0.7,D98&lt;1.7),"virginica",IF(AND(B98&gt;=2.65,G98&gt;=7.37,D98&gt;=0.7,D98&lt;1.7),"versicolor",IF(AND(C98&lt;5.05,B98&lt;2.65,G98&gt;=7.37,D98&gt;=0.7,D98&lt;1.7),"versicolor",IF(AND(C98&gt;=5.05,B98&lt;2.65,G98&gt;=7.37,D98&gt;=0.7,D98&lt;1.7),"virginica","shouldnthappen")))))))</f>
        <v>setosa</v>
      </c>
    </row>
    <row r="99" customFormat="false" ht="13.8" hidden="false" customHeight="false" outlineLevel="0" collapsed="false">
      <c r="A99" s="1" t="n">
        <v>5.2</v>
      </c>
      <c r="B99" s="1" t="n">
        <v>3.4</v>
      </c>
      <c r="C99" s="1" t="n">
        <v>1.4</v>
      </c>
      <c r="D99" s="1" t="n">
        <v>0.2</v>
      </c>
      <c r="E99" s="1" t="s">
        <v>94</v>
      </c>
      <c r="F99" s="1" t="n">
        <v>0.0452041709795594</v>
      </c>
      <c r="G99" s="1" t="n">
        <v>12.1988099415787</v>
      </c>
      <c r="H99" s="11" t="str">
        <f aca="false">E99</f>
        <v>setosa</v>
      </c>
      <c r="I99" s="1" t="str">
        <f aca="false">INDEX(L99:BI99, MODE(MATCH(L99:BI99, L99:BI99, 0 )))</f>
        <v>setosa</v>
      </c>
      <c r="J99" s="12" t="n">
        <f aca="false">COUNTIF(L99:BI99, H99) / COUNTA(L99:BI99)</f>
        <v>1</v>
      </c>
      <c r="K99" s="13" t="n">
        <f aca="false">I99=H99</f>
        <v>1</v>
      </c>
      <c r="L99" s="1" t="str">
        <f aca="false">IF(AND(C99&lt;3.65,B99&gt;=3.35),"setosa",IF(AND(C99&gt;=3.65,B99&gt;=3.35),"virginica",IF(AND(C99&lt;2.35,C99&lt;4.85,B99&lt;3.35),"setosa",IF(AND(F99&gt;=0.899,C99&gt;=2.35,C99&lt;4.85,B99&lt;3.35),"virginica",IF(AND(G99&gt;=8.268,B99&lt;2.75,C99&gt;=4.85,B99&lt;3.35),"virginica",IF(AND(D99&lt;1.55,B99&gt;=2.75,C99&gt;=4.85,B99&lt;3.35),"versicolor",IF(AND(D99&gt;=1.55,B99&gt;=2.75,C99&gt;=4.85,B99&lt;3.35),"virginica",IF(AND(G99&lt;6.537,F99&lt;0.899,C99&gt;=2.35,C99&lt;4.85,B99&lt;3.35),"virginica",IF(AND(G99&gt;=6.537,F99&lt;0.899,C99&gt;=2.35,C99&lt;4.85,B99&lt;3.35),"versicolor",IF(AND(G99&lt;6.878,G99&lt;8.268,B99&lt;2.75,C99&gt;=4.85,B99&lt;3.35),"virginica",IF(AND(G99&gt;=6.878,G99&lt;8.268,B99&lt;2.75,C99&gt;=4.85,B99&lt;3.35),"versicolor","shouldnthappen")))))))))))</f>
        <v>setosa</v>
      </c>
      <c r="M99" s="1" t="str">
        <f aca="false">IF(AND(C99&lt;2.6),"setosa",IF(AND(D99&gt;=1.75,C99&gt;=2.6),"virginica",IF(AND(G99&lt;6.094,D99&lt;1.75,C99&gt;=2.6),"virginica",IF(AND(D99&lt;1.35,G99&gt;=6.094,D99&lt;1.75,C99&gt;=2.6),"versicolor",IF(AND(C99&lt;5.05,D99&gt;=1.35,G99&gt;=6.094,D99&lt;1.75,C99&gt;=2.6),"versicolor",IF(AND(C99&gt;=5.05,D99&gt;=1.35,G99&gt;=6.094,D99&lt;1.75,C99&gt;=2.6),"virginica","shouldnthappen"))))))</f>
        <v>setosa</v>
      </c>
      <c r="N99" s="1" t="str">
        <f aca="false">IF(AND(A99&lt;6.6,B99&gt;=3.45),"setosa",IF(AND(A99&gt;=6.6,B99&gt;=3.45),"virginica",IF(AND(D99&lt;0.7,C99&lt;4.75,B99&lt;3.45),"setosa",IF(AND(D99&gt;=0.7,C99&lt;4.75,B99&lt;3.45),"versicolor",IF(AND(C99&gt;=5.15,C99&gt;=4.75,B99&lt;3.45),"virginica",IF(AND(D99&gt;=1.7,A99&lt;6.5,C99&lt;5.15,C99&gt;=4.75,B99&lt;3.45),"virginica",IF(AND(C99&lt;5.05,A99&gt;=6.5,C99&lt;5.15,C99&gt;=4.75,B99&lt;3.45),"versicolor",IF(AND(C99&gt;=5.05,A99&gt;=6.5,C99&lt;5.15,C99&gt;=4.75,B99&lt;3.45),"virginica",IF(AND(G99&lt;7.498,D99&lt;1.7,A99&lt;6.5,C99&lt;5.15,C99&gt;=4.75,B99&lt;3.45),"virginica",IF(AND(G99&gt;=7.498,D99&lt;1.7,A99&lt;6.5,C99&lt;5.15,C99&gt;=4.75,B99&lt;3.45),"versicolor","shouldnthappen"))))))))))</f>
        <v>setosa</v>
      </c>
      <c r="O99" s="1" t="str">
        <f aca="false">IF(AND(D99&lt;0.75),"setosa",IF(AND(C99&lt;4.75,C99&lt;4.85,D99&gt;=0.75),"versicolor",IF(AND(A99&gt;=6.05,C99&gt;=4.85,D99&gt;=0.75),"virginica",IF(AND(D99&lt;1.6,C99&gt;=4.75,C99&lt;4.85,D99&gt;=0.75),"versicolor",IF(AND(D99&gt;=1.6,C99&gt;=4.75,C99&lt;4.85,D99&gt;=0.75),"virginica",IF(AND(A99&lt;5.9,A99&lt;6.05,C99&gt;=4.85,D99&gt;=0.75),"virginica",IF(AND(A99&gt;=5.9,A99&lt;6.05,C99&gt;=4.85,D99&gt;=0.75),"versicolor","shouldnthappen")))))))</f>
        <v>setosa</v>
      </c>
      <c r="P99" s="1" t="str">
        <f aca="false">IF(AND(D99&lt;0.75),"setosa",IF(AND(A99&lt;5.55,D99&gt;=0.75),"versicolor",IF(AND(D99&gt;=1.7,G99&lt;13.158,A99&gt;=5.55,D99&gt;=0.75),"virginica",IF(AND(B99&lt;2.45,D99&lt;1.7,G99&lt;13.158,A99&gt;=5.55,D99&gt;=0.75),"virginica",IF(AND(B99&gt;=2.45,D99&lt;1.7,G99&lt;13.158,A99&gt;=5.55,D99&gt;=0.75),"versicolor",IF(AND(B99&gt;=3.05,G99&lt;15.551,G99&gt;=13.158,A99&gt;=5.55,D99&gt;=0.75),"versicolor",IF(AND(B99&lt;2.9,G99&gt;=15.551,G99&gt;=13.158,A99&gt;=5.55,D99&gt;=0.75),"versicolor",IF(AND(B99&gt;=2.9,G99&gt;=15.551,G99&gt;=13.158,A99&gt;=5.55,D99&gt;=0.75),"virginica",IF(AND(D99&lt;1.3,G99&lt;14.221,B99&lt;3.05,G99&lt;15.551,G99&gt;=13.158,A99&gt;=5.55,D99&gt;=0.75),"versicolor",IF(AND(D99&gt;=1.3,G99&lt;14.221,B99&lt;3.05,G99&lt;15.551,G99&gt;=13.158,A99&gt;=5.55,D99&gt;=0.75),"virginica",IF(AND(C99&lt;4.9,G99&gt;=14.221,B99&lt;3.05,G99&lt;15.551,G99&gt;=13.158,A99&gt;=5.55,D99&gt;=0.75),"versicolor",IF(AND(C99&gt;=4.9,G99&gt;=14.221,B99&lt;3.05,G99&lt;15.551,G99&gt;=13.158,A99&gt;=5.55,D99&gt;=0.75),"virginica","shouldnthappen"))))))))))))</f>
        <v>setosa</v>
      </c>
      <c r="Q99" s="1" t="str">
        <f aca="false">IF(AND(C99&lt;2.6),"setosa",IF(AND(A99&gt;=4.95,C99&lt;4.75,C99&gt;=2.6),"versicolor",IF(AND(D99&gt;=1.75,C99&gt;=4.75,C99&gt;=2.6),"virginica",IF(AND(B99&lt;2.45,A99&lt;4.95,C99&lt;4.75,C99&gt;=2.6),"versicolor",IF(AND(B99&gt;=2.45,A99&lt;4.95,C99&lt;4.75,C99&gt;=2.6),"virginica",IF(AND(G99&lt;7.498,D99&lt;1.75,C99&gt;=4.75,C99&gt;=2.6),"virginica",IF(AND(F99&lt;0.417,G99&gt;=7.498,D99&lt;1.75,C99&gt;=4.75,C99&gt;=2.6),"versicolor",IF(AND(F99&lt;0.442,F99&gt;=0.417,G99&gt;=7.498,D99&lt;1.75,C99&gt;=4.75,C99&gt;=2.6),"virginica",IF(AND(F99&gt;=0.442,F99&gt;=0.417,G99&gt;=7.498,D99&lt;1.75,C99&gt;=4.75,C99&gt;=2.6),"versicolor","shouldnthappen")))))))))</f>
        <v>setosa</v>
      </c>
      <c r="R99" s="1" t="str">
        <f aca="false">IF(AND(D99&lt;0.75),"setosa",IF(AND(D99&lt;1.75,A99&gt;=6.25,D99&gt;=0.75),"versicolor",IF(AND(D99&gt;=1.75,A99&gt;=6.25,D99&gt;=0.75),"virginica",IF(AND(D99&lt;1.6,C99&lt;4.75,A99&lt;6.25,D99&gt;=0.75),"versicolor",IF(AND(D99&gt;=1.6,C99&lt;4.75,A99&lt;6.25,D99&gt;=0.75),"virginica",IF(AND(G99&lt;6.998,C99&gt;=4.75,A99&lt;6.25,D99&gt;=0.75),"virginica",IF(AND(A99&lt;6.05,G99&gt;=6.998,C99&gt;=4.75,A99&lt;6.25,D99&gt;=0.75),"versicolor",IF(AND(A99&gt;=6.05,G99&gt;=6.998,C99&gt;=4.75,A99&lt;6.25,D99&gt;=0.75),"virginica","shouldnthappen"))))))))</f>
        <v>setosa</v>
      </c>
      <c r="S99" s="1" t="str">
        <f aca="false">IF(AND(B99&gt;=3.05,A99&lt;5.45),"setosa",IF(AND(C99&lt;2.2,B99&lt;3.05,A99&lt;5.45),"setosa",IF(AND(C99&gt;=2.2,B99&lt;3.05,A99&lt;5.45),"versicolor",IF(AND(B99&lt;3.7,C99&lt;4.8,A99&gt;=5.45),"versicolor",IF(AND(B99&gt;=3.7,C99&lt;4.8,A99&gt;=5.45),"setosa",IF(AND(G99&lt;13.757,C99&lt;5.05,C99&gt;=4.8,A99&gt;=5.45),"virginica",IF(AND(G99&gt;=13.757,C99&lt;5.05,C99&gt;=4.8,A99&gt;=5.45),"versicolor",IF(AND(C99&gt;=5.15,C99&gt;=5.05,C99&gt;=4.8,A99&gt;=5.45),"virginica",IF(AND(A99&lt;5.95,C99&lt;5.15,C99&gt;=5.05,C99&gt;=4.8,A99&gt;=5.45),"virginica",IF(AND(D99&gt;=1.8,A99&gt;=5.95,C99&lt;5.15,C99&gt;=5.05,C99&gt;=4.8,A99&gt;=5.45),"virginica",IF(AND(B99&lt;2.75,D99&lt;1.8,A99&gt;=5.95,C99&lt;5.15,C99&gt;=5.05,C99&gt;=4.8,A99&gt;=5.45),"versicolor",IF(AND(B99&gt;=2.75,D99&lt;1.8,A99&gt;=5.95,C99&lt;5.15,C99&gt;=5.05,C99&gt;=4.8,A99&gt;=5.45),"virginica","shouldnthappen"))))))))))))</f>
        <v>setosa</v>
      </c>
      <c r="T99" s="1" t="str">
        <f aca="false">IF(AND(C99&lt;2.6),"setosa",IF(AND(D99&lt;1.65,C99&lt;4.75,C99&gt;=2.6),"versicolor",IF(AND(D99&gt;=1.65,C99&lt;4.75,C99&gt;=2.6),"virginica",IF(AND(G99&gt;=8.494,A99&lt;6.6,C99&gt;=4.75,C99&gt;=2.6),"virginica",IF(AND(C99&lt;5.2,A99&gt;=6.6,C99&gt;=4.75,C99&gt;=2.6),"versicolor",IF(AND(C99&gt;=5.2,A99&gt;=6.6,C99&gt;=4.75,C99&gt;=2.6),"virginica",IF(AND(A99&lt;5.95,G99&lt;8.494,A99&lt;6.6,C99&gt;=4.75,C99&gt;=2.6),"virginica",IF(AND(A99&gt;=5.95,G99&lt;8.494,A99&lt;6.6,C99&gt;=4.75,C99&gt;=2.6),"versicolor","shouldnthappen"))))))))</f>
        <v>setosa</v>
      </c>
      <c r="U99" s="1" t="str">
        <f aca="false">IF(AND(C99&lt;3.65,B99&gt;=3.35),"setosa",IF(AND(C99&gt;=3.65,B99&gt;=3.35),"virginica",IF(AND(C99&lt;2.35,A99&lt;6.25,B99&lt;3.35),"setosa",IF(AND(C99&lt;4.85,A99&gt;=6.25,B99&lt;3.35),"versicolor",IF(AND(G99&gt;=15.426,C99&gt;=2.35,A99&lt;6.25,B99&lt;3.35),"virginica",IF(AND(D99&gt;=1.55,C99&gt;=4.85,A99&gt;=6.25,B99&lt;3.35),"virginica",IF(AND(D99&lt;1.8,G99&lt;15.426,C99&gt;=2.35,A99&lt;6.25,B99&lt;3.35),"versicolor",IF(AND(D99&gt;=1.8,G99&lt;15.426,C99&gt;=2.35,A99&lt;6.25,B99&lt;3.35),"virginica",IF(AND(B99&lt;2.95,D99&lt;1.55,C99&gt;=4.85,A99&gt;=6.25,B99&lt;3.35),"virginica",IF(AND(B99&gt;=2.95,D99&lt;1.55,C99&gt;=4.85,A99&gt;=6.25,B99&lt;3.35),"versicolor","shouldnthappen"))))))))))</f>
        <v>setosa</v>
      </c>
      <c r="V99" s="1" t="str">
        <f aca="false">IF(AND(C99&lt;2.6),"setosa",IF(AND(C99&gt;=4.85,C99&gt;=2.6),"virginica",IF(AND(F99&gt;=0.9,C99&lt;4.85,C99&gt;=2.6),"virginica",IF(AND(G99&lt;5.656,F99&lt;0.9,C99&lt;4.85,C99&gt;=2.6),"virginica",IF(AND(G99&gt;=5.656,F99&lt;0.9,C99&lt;4.85,C99&gt;=2.6),"versicolor","shouldnthappen")))))</f>
        <v>setosa</v>
      </c>
      <c r="W99" s="1" t="str">
        <f aca="false">IF(AND(D99&gt;=1.75,G99&gt;=13.795),"virginica",IF(AND(D99&gt;=1.5,G99&gt;=12.335,G99&lt;13.795),"virginica",IF(AND(C99&lt;2.45,C99&lt;4.85,G99&lt;12.335,G99&lt;13.795),"setosa",IF(AND(C99&gt;=2.45,C99&lt;4.85,G99&lt;12.335,G99&lt;13.795),"versicolor",IF(AND(D99&gt;=1.7,C99&gt;=4.85,G99&lt;12.335,G99&lt;13.795),"virginica",IF(AND(B99&gt;=3.25,D99&lt;1.5,G99&gt;=12.335,G99&lt;13.795),"setosa",IF(AND(D99&lt;1,F99&lt;0.255,D99&lt;1.75,G99&gt;=13.795),"setosa",IF(AND(D99&gt;=1,F99&lt;0.255,D99&lt;1.75,G99&gt;=13.795),"versicolor",IF(AND(A99&lt;5.4,F99&gt;=0.255,D99&lt;1.75,G99&gt;=13.795),"setosa",IF(AND(A99&gt;=5.4,F99&gt;=0.255,D99&lt;1.75,G99&gt;=13.795),"versicolor",IF(AND(A99&lt;6.15,D99&lt;1.7,C99&gt;=4.85,G99&lt;12.335,G99&lt;13.795),"versicolor",IF(AND(A99&gt;=6.15,D99&lt;1.7,C99&gt;=4.85,G99&lt;12.335,G99&lt;13.795),"virginica",IF(AND(C99&lt;5,B99&lt;3.25,D99&lt;1.5,G99&gt;=12.335,G99&lt;13.795),"versicolor",IF(AND(C99&gt;=5,B99&lt;3.25,D99&lt;1.5,G99&gt;=12.335,G99&lt;13.795),"virginica","shouldnthappen"))))))))))))))</f>
        <v>setosa</v>
      </c>
      <c r="X99" s="1" t="str">
        <f aca="false">IF(AND(C99&lt;2.5,A99&lt;5.55),"setosa",IF(AND(F99&lt;0.096,A99&gt;=5.55),"virginica",IF(AND(D99&lt;1.6,C99&gt;=2.5,A99&lt;5.55),"versicolor",IF(AND(D99&gt;=1.6,C99&gt;=2.5,A99&lt;5.55),"virginica",IF(AND(F99&gt;=0.156,C99&lt;4.75,F99&gt;=0.096,A99&gt;=5.55),"versicolor",IF(AND(D99&gt;=1.75,C99&gt;=4.75,F99&gt;=0.096,A99&gt;=5.55),"virginica",IF(AND(B99&lt;3.3,F99&lt;0.156,C99&lt;4.75,F99&gt;=0.096,A99&gt;=5.55),"versicolor",IF(AND(B99&gt;=3.3,F99&lt;0.156,C99&lt;4.75,F99&gt;=0.096,A99&gt;=5.55),"setosa",IF(AND(B99&lt;2.45,A99&lt;6.05,D99&lt;1.75,C99&gt;=4.75,F99&gt;=0.096,A99&gt;=5.55),"virginica",IF(AND(B99&gt;=2.45,A99&lt;6.05,D99&lt;1.75,C99&gt;=4.75,F99&gt;=0.096,A99&gt;=5.55),"versicolor",IF(AND(F99&lt;0.205,A99&gt;=6.05,D99&lt;1.75,C99&gt;=4.75,F99&gt;=0.096,A99&gt;=5.55),"versicolor",IF(AND(F99&gt;=0.205,A99&gt;=6.05,D99&lt;1.75,C99&gt;=4.75,F99&gt;=0.096,A99&gt;=5.55),"virginica","shouldnthappen"))))))))))))</f>
        <v>setosa</v>
      </c>
      <c r="Y99" s="1" t="str">
        <f aca="false">IF(AND(C99&lt;2.35,A99&lt;5.55),"setosa",IF(AND(C99&gt;=5.05,A99&gt;=5.55),"virginica",IF(AND(D99&lt;1.6,C99&gt;=2.35,A99&lt;5.55),"versicolor",IF(AND(D99&gt;=1.6,C99&gt;=2.35,A99&lt;5.55),"virginica",IF(AND(D99&gt;=1.75,C99&lt;5.05,A99&gt;=5.55),"virginica",IF(AND(B99&gt;=3.55,D99&lt;1.75,C99&lt;5.05,A99&gt;=5.55),"setosa",IF(AND(G99&lt;6.3,B99&lt;3.55,D99&lt;1.75,C99&lt;5.05,A99&gt;=5.55),"virginica",IF(AND(G99&gt;=6.3,B99&lt;3.55,D99&lt;1.75,C99&lt;5.05,A99&gt;=5.55),"versicolor","shouldnthappen"))))))))</f>
        <v>setosa</v>
      </c>
      <c r="Z99" s="1" t="str">
        <f aca="false">IF(AND(D99&lt;0.75),"setosa",IF(AND(B99&gt;=2.55,C99&lt;4.85,D99&gt;=0.75),"versicolor",IF(AND(D99&gt;=1.7,C99&gt;=4.85,D99&gt;=0.75),"virginica",IF(AND(D99&lt;1.6,B99&lt;2.55,C99&lt;4.85,D99&gt;=0.75),"versicolor",IF(AND(D99&gt;=1.6,B99&lt;2.55,C99&lt;4.85,D99&gt;=0.75),"virginica",IF(AND(B99&lt;2.65,D99&lt;1.7,C99&gt;=4.85,D99&gt;=0.75),"virginica",IF(AND(F99&lt;0.325,B99&gt;=2.65,D99&lt;1.7,C99&gt;=4.85,D99&gt;=0.75),"virginica",IF(AND(G99&lt;10.717,F99&gt;=0.325,B99&gt;=2.65,D99&lt;1.7,C99&gt;=4.85,D99&gt;=0.75),"versicolor",IF(AND(G99&gt;=10.717,F99&gt;=0.325,B99&gt;=2.65,D99&lt;1.7,C99&gt;=4.85,D99&gt;=0.75),"virginica","shouldnthappen")))))))))</f>
        <v>setosa</v>
      </c>
      <c r="AA99" s="1" t="str">
        <f aca="false">IF(AND(D99&lt;0.75),"setosa",IF(AND(D99&gt;=1.75,D99&gt;=0.75),"virginica",IF(AND(F99&gt;=0.455,D99&lt;1.75,D99&gt;=0.75),"versicolor",IF(AND(D99&lt;1.45,F99&lt;0.455,D99&lt;1.75,D99&gt;=0.75),"versicolor",IF(AND(F99&lt;0.247,D99&gt;=1.45,F99&lt;0.455,D99&lt;1.75,D99&gt;=0.75),"versicolor",IF(AND(F99&gt;=0.247,D99&gt;=1.45,F99&lt;0.455,D99&lt;1.75,D99&gt;=0.75),"virginica","shouldnthappen"))))))</f>
        <v>setosa</v>
      </c>
      <c r="AB99" s="1" t="str">
        <f aca="false">IF(AND(F99&gt;=0.221,B99&gt;=3.35),"setosa",IF(AND(A99&lt;5.3,F99&gt;=0.683,B99&lt;3.35),"setosa",IF(AND(A99&lt;6.45,F99&lt;0.221,B99&gt;=3.35),"setosa",IF(AND(A99&gt;=6.45,F99&lt;0.221,B99&gt;=3.35),"virginica",IF(AND(G99&lt;6.3,A99&lt;6.25,F99&lt;0.683,B99&lt;3.35),"virginica",IF(AND(G99&lt;13.795,A99&gt;=6.25,F99&lt;0.683,B99&lt;3.35),"virginica",IF(AND(D99&lt;1.65,A99&gt;=5.3,F99&gt;=0.683,B99&lt;3.35),"versicolor",IF(AND(D99&gt;=1.65,A99&gt;=5.3,F99&gt;=0.683,B99&lt;3.35),"virginica",IF(AND(D99&lt;0.6,G99&gt;=6.3,A99&lt;6.25,F99&lt;0.683,B99&lt;3.35),"setosa",IF(AND(D99&lt;1.7,G99&gt;=13.795,A99&gt;=6.25,F99&lt;0.683,B99&lt;3.35),"versicolor",IF(AND(D99&gt;=1.7,G99&gt;=13.795,A99&gt;=6.25,F99&lt;0.683,B99&lt;3.35),"virginica",IF(AND(C99&gt;=5.35,D99&gt;=0.6,G99&gt;=6.3,A99&lt;6.25,F99&lt;0.683,B99&lt;3.35),"virginica",IF(AND(D99&lt;1.75,C99&lt;5.35,D99&gt;=0.6,G99&gt;=6.3,A99&lt;6.25,F99&lt;0.683,B99&lt;3.35),"versicolor",IF(AND(D99&gt;=1.75,C99&lt;5.35,D99&gt;=0.6,G99&gt;=6.3,A99&lt;6.25,F99&lt;0.683,B99&lt;3.35),"virginica","shouldnthappen"))))))))))))))</f>
        <v>setosa</v>
      </c>
      <c r="AC99" s="1" t="str">
        <f aca="false">IF(AND(B99&gt;=3.3),"setosa",IF(AND(C99&lt;2.45,D99&lt;1.55,B99&lt;3.3),"setosa",IF(AND(F99&gt;=0.211,D99&gt;=1.55,B99&lt;3.3),"virginica",IF(AND(C99&lt;4.9,C99&gt;=2.45,D99&lt;1.55,B99&lt;3.3),"versicolor",IF(AND(C99&gt;=4.9,C99&gt;=2.45,D99&lt;1.55,B99&lt;3.3),"virginica",IF(AND(F99&lt;0.138,F99&lt;0.211,D99&gt;=1.55,B99&lt;3.3),"virginica",IF(AND(F99&gt;=0.138,F99&lt;0.211,D99&gt;=1.55,B99&lt;3.3),"versicolor","shouldnthappen")))))))</f>
        <v>setosa</v>
      </c>
      <c r="AD99" s="1" t="str">
        <f aca="false">IF(AND(D99&gt;=1.75),"virginica",IF(AND(D99&lt;0.75,D99&lt;1.75),"setosa",IF(AND(D99&lt;1.35,D99&gt;=0.75,D99&lt;1.75),"versicolor",IF(AND(B99&lt;2.6,C99&lt;4.85,D99&gt;=1.35,D99&gt;=0.75,D99&lt;1.75),"virginica",IF(AND(B99&gt;=2.6,C99&lt;4.85,D99&gt;=1.35,D99&gt;=0.75,D99&lt;1.75),"versicolor",IF(AND(A99&lt;6.4,C99&gt;=4.85,D99&gt;=1.35,D99&gt;=0.75,D99&lt;1.75),"virginica",IF(AND(A99&gt;=6.4,C99&gt;=4.85,D99&gt;=1.35,D99&gt;=0.75,D99&lt;1.75),"versicolor","shouldnthappen")))))))</f>
        <v>setosa</v>
      </c>
      <c r="AE99" s="1" t="str">
        <f aca="false">IF(AND(C99&lt;2.45),"setosa",IF(AND(F99&lt;0.07,C99&gt;=2.45),"virginica",IF(AND(A99&gt;=5,C99&lt;4.75,F99&gt;=0.07,C99&gt;=2.45),"versicolor",IF(AND(F99&lt;0.182,C99&gt;=4.75,F99&gt;=0.07,C99&gt;=2.45),"versicolor",IF(AND(B99&lt;2.45,A99&lt;5,C99&lt;4.75,F99&gt;=0.07,C99&gt;=2.45),"versicolor",IF(AND(B99&gt;=2.45,A99&lt;5,C99&lt;4.75,F99&gt;=0.07,C99&gt;=2.45),"virginica",IF(AND(F99&gt;=0.468,F99&gt;=0.182,C99&gt;=4.75,F99&gt;=0.07,C99&gt;=2.45),"virginica",IF(AND(A99&gt;=6.85,F99&lt;0.468,F99&gt;=0.182,C99&gt;=4.75,F99&gt;=0.07,C99&gt;=2.45),"virginica",IF(AND(B99&lt;2.6,A99&lt;6.85,F99&lt;0.468,F99&gt;=0.182,C99&gt;=4.75,F99&gt;=0.07,C99&gt;=2.45),"virginica",IF(AND(B99&gt;=2.6,A99&lt;6.85,F99&lt;0.468,F99&gt;=0.182,C99&gt;=4.75,F99&gt;=0.07,C99&gt;=2.45),"versicolor","shouldnthappen"))))))))))</f>
        <v>setosa</v>
      </c>
      <c r="AF99" s="1" t="str">
        <f aca="false">IF(AND(D99&lt;0.75,A99&lt;5.45),"setosa",IF(AND(D99&gt;=1.75,A99&gt;=5.45),"virginica",IF(AND(G99&lt;6.094,D99&gt;=0.75,A99&lt;5.45),"virginica",IF(AND(G99&gt;=6.094,D99&gt;=0.75,A99&lt;5.45),"versicolor",IF(AND(C99&lt;2.75,D99&lt;1.75,A99&gt;=5.45),"setosa",IF(AND(D99&lt;1.45,C99&gt;=2.75,D99&lt;1.75,A99&gt;=5.45),"versicolor",IF(AND(B99&lt;2.75,D99&gt;=1.45,C99&gt;=2.75,D99&lt;1.75,A99&gt;=5.45),"versicolor",IF(AND(C99&lt;5.05,B99&gt;=2.75,D99&gt;=1.45,C99&gt;=2.75,D99&lt;1.75,A99&gt;=5.45),"versicolor",IF(AND(C99&gt;=5.05,B99&gt;=2.75,D99&gt;=1.45,C99&gt;=2.75,D99&lt;1.75,A99&gt;=5.45),"virginica","shouldnthappen")))))))))</f>
        <v>setosa</v>
      </c>
      <c r="AG99" s="1" t="str">
        <f aca="false">IF(AND(D99&lt;0.65,G99&lt;8.868,A99&lt;5.3),"setosa",IF(AND(C99&lt;2.6,G99&gt;=8.868,A99&lt;5.3),"setosa",IF(AND(C99&gt;=2.6,G99&gt;=8.868,A99&lt;5.3),"versicolor",IF(AND(C99&gt;=4.95,D99&lt;1.55,A99&gt;=5.3),"virginica",IF(AND(G99&lt;13.795,D99&gt;=1.55,A99&gt;=5.3),"virginica",IF(AND(C99&lt;3.75,D99&gt;=0.65,G99&lt;8.868,A99&lt;5.3),"versicolor",IF(AND(C99&gt;=3.75,D99&gt;=0.65,G99&lt;8.868,A99&lt;5.3),"virginica",IF(AND(C99&lt;2.6,C99&lt;4.95,D99&lt;1.55,A99&gt;=5.3),"setosa",IF(AND(C99&gt;=2.6,C99&lt;4.95,D99&lt;1.55,A99&gt;=5.3),"versicolor",IF(AND(C99&lt;4.75,G99&gt;=13.795,D99&gt;=1.55,A99&gt;=5.3),"versicolor",IF(AND(C99&gt;=4.75,G99&gt;=13.795,D99&gt;=1.55,A99&gt;=5.3),"virginica","shouldnthappen")))))))))))</f>
        <v>setosa</v>
      </c>
      <c r="AH99" s="1" t="str">
        <f aca="false">IF(AND(D99&lt;0.75),"setosa",IF(AND(C99&lt;4.75,D99&gt;=0.75),"versicolor",IF(AND(G99&lt;13.757,C99&gt;=4.75,D99&gt;=0.75),"virginica",IF(AND(B99&lt;3.05,G99&gt;=13.757,C99&gt;=4.75,D99&gt;=0.75),"virginica",IF(AND(A99&lt;6.65,B99&gt;=3.05,G99&gt;=13.757,C99&gt;=4.75,D99&gt;=0.75),"virginica",IF(AND(A99&gt;=6.65,B99&gt;=3.05,G99&gt;=13.757,C99&gt;=4.75,D99&gt;=0.75),"versicolor","shouldnthappen"))))))</f>
        <v>setosa</v>
      </c>
      <c r="AI99" s="1" t="str">
        <f aca="false">IF(AND(D99&lt;0.7),"setosa",IF(AND(C99&lt;4.75,D99&gt;=0.7),"versicolor",IF(AND(A99&lt;6.6,F99&lt;0.482,C99&gt;=4.75,D99&gt;=0.7),"virginica",IF(AND(C99&gt;=4.95,F99&gt;=0.482,C99&gt;=4.75,D99&gt;=0.7),"virginica",IF(AND(D99&lt;1.9,A99&gt;=6.6,F99&lt;0.482,C99&gt;=4.75,D99&gt;=0.7),"versicolor",IF(AND(D99&gt;=1.9,A99&gt;=6.6,F99&lt;0.482,C99&gt;=4.75,D99&gt;=0.7),"virginica",IF(AND(F99&gt;=0.766,C99&lt;4.95,F99&gt;=0.482,C99&gt;=4.75,D99&gt;=0.7),"virginica",IF(AND(B99&lt;2.95,F99&lt;0.766,C99&lt;4.95,F99&gt;=0.482,C99&gt;=4.75,D99&gt;=0.7),"virginica",IF(AND(B99&gt;=2.95,F99&lt;0.766,C99&lt;4.95,F99&gt;=0.482,C99&gt;=4.75,D99&gt;=0.7),"versicolor","shouldnthappen")))))))))</f>
        <v>setosa</v>
      </c>
      <c r="AJ99" s="1" t="str">
        <f aca="false">IF(AND(C99&lt;2.45,C99&lt;4.75),"setosa",IF(AND(D99&gt;=1.65,C99&gt;=4.75),"virginica",IF(AND(A99&lt;4.95,C99&gt;=2.45,C99&lt;4.75),"virginica",IF(AND(A99&gt;=4.95,C99&gt;=2.45,C99&lt;4.75),"versicolor",IF(AND(B99&lt;2.95,D99&lt;1.65,C99&gt;=4.75),"virginica",IF(AND(B99&gt;=2.95,D99&lt;1.65,C99&gt;=4.75),"versicolor","shouldnthappen"))))))</f>
        <v>setosa</v>
      </c>
      <c r="AK99" s="1" t="str">
        <f aca="false">IF(AND(D99&lt;0.75,A99&lt;5.45),"setosa",IF(AND(B99&lt;2.45,D99&gt;=0.75,A99&lt;5.45),"versicolor",IF(AND(A99&gt;=5.55,C99&lt;4.75,A99&gt;=5.45),"versicolor",IF(AND(C99&gt;=5.15,C99&gt;=4.75,A99&gt;=5.45),"virginica",IF(AND(G99&lt;6.094,B99&gt;=2.45,D99&gt;=0.75,A99&lt;5.45),"virginica",IF(AND(G99&gt;=6.094,B99&gt;=2.45,D99&gt;=0.75,A99&lt;5.45),"versicolor",IF(AND(D99&lt;0.6,A99&lt;5.55,C99&lt;4.75,A99&gt;=5.45),"setosa",IF(AND(D99&gt;=0.6,A99&lt;5.55,C99&lt;4.75,A99&gt;=5.45),"versicolor",IF(AND(C99&lt;4.95,C99&lt;5.15,C99&gt;=4.75,A99&gt;=5.45),"virginica",IF(AND(G99&lt;12.627,C99&lt;5.05,C99&gt;=4.95,C99&lt;5.15,C99&gt;=4.75,A99&gt;=5.45),"virginica",IF(AND(G99&gt;=12.627,C99&lt;5.05,C99&gt;=4.95,C99&lt;5.15,C99&gt;=4.75,A99&gt;=5.45),"versicolor",IF(AND(D99&lt;1.7,C99&gt;=5.05,C99&gt;=4.95,C99&lt;5.15,C99&gt;=4.75,A99&gt;=5.45),"versicolor",IF(AND(D99&gt;=1.7,C99&gt;=5.05,C99&gt;=4.95,C99&lt;5.15,C99&gt;=4.75,A99&gt;=5.45),"virginica","shouldnthappen")))))))))))))</f>
        <v>setosa</v>
      </c>
      <c r="AL99" s="1" t="str">
        <f aca="false">IF(AND(B99&lt;2.45,B99&lt;3.15),"versicolor",IF(AND(D99&lt;0.95,G99&lt;15.141,B99&gt;=3.15),"setosa",IF(AND(G99&lt;15.429,G99&gt;=15.141,B99&gt;=3.15),"versicolor",IF(AND(G99&gt;=15.429,G99&gt;=15.141,B99&gt;=3.15),"virginica",IF(AND(C99&lt;2.3,C99&lt;4.75,B99&gt;=2.45,B99&lt;3.15),"setosa",IF(AND(G99&gt;=16.072,C99&gt;=4.75,B99&gt;=2.45,B99&lt;3.15),"versicolor",IF(AND(G99&lt;11.833,D99&gt;=0.95,G99&lt;15.141,B99&gt;=3.15),"virginica",IF(AND(A99&lt;5,C99&gt;=2.3,C99&lt;4.75,B99&gt;=2.45,B99&lt;3.15),"virginica",IF(AND(A99&gt;=5,C99&gt;=2.3,C99&lt;4.75,B99&gt;=2.45,B99&lt;3.15),"versicolor",IF(AND(G99&lt;14.342,G99&gt;=11.833,D99&gt;=0.95,G99&lt;15.141,B99&gt;=3.15),"versicolor",IF(AND(G99&gt;=14.342,G99&gt;=11.833,D99&gt;=0.95,G99&lt;15.141,B99&gt;=3.15),"virginica",IF(AND(G99&lt;13.757,F99&gt;=0.741,G99&lt;16.072,C99&gt;=4.75,B99&gt;=2.45,B99&lt;3.15),"virginica",IF(AND(F99&gt;=0.546,A99&lt;6.15,F99&lt;0.741,G99&lt;16.072,C99&gt;=4.75,B99&gt;=2.45,B99&lt;3.15),"virginica",IF(AND(D99&gt;=1.75,A99&gt;=6.15,F99&lt;0.741,G99&lt;16.072,C99&gt;=4.75,B99&gt;=2.45,B99&lt;3.15),"virginica",IF(AND(C99&lt;4.85,G99&gt;=13.757,F99&gt;=0.741,G99&lt;16.072,C99&gt;=4.75,B99&gt;=2.45,B99&lt;3.15),"virginica",IF(AND(C99&gt;=4.85,G99&gt;=13.757,F99&gt;=0.741,G99&lt;16.072,C99&gt;=4.75,B99&gt;=2.45,B99&lt;3.15),"versicolor",IF(AND(F99&lt;0.331,F99&lt;0.546,A99&lt;6.15,F99&lt;0.741,G99&lt;16.072,C99&gt;=4.75,B99&gt;=2.45,B99&lt;3.15),"virginica",IF(AND(F99&gt;=0.331,F99&lt;0.546,A99&lt;6.15,F99&lt;0.741,G99&lt;16.072,C99&gt;=4.75,B99&gt;=2.45,B99&lt;3.15),"versicolor",IF(AND(G99&lt;10.661,D99&lt;1.75,A99&gt;=6.15,F99&lt;0.741,G99&lt;16.072,C99&gt;=4.75,B99&gt;=2.45,B99&lt;3.15),"virginica",IF(AND(G99&gt;=10.661,D99&lt;1.75,A99&gt;=6.15,F99&lt;0.741,G99&lt;16.072,C99&gt;=4.75,B99&gt;=2.45,B99&lt;3.15),"versicolor","shouldnthappen"))))))))))))))))))))</f>
        <v>setosa</v>
      </c>
      <c r="AM99" s="1" t="str">
        <f aca="false">IF(AND(D99&lt;1.35,F99&gt;=0.917),"setosa",IF(AND(D99&gt;=1.35,F99&gt;=0.917),"virginica",IF(AND(D99&lt;0.75,D99&lt;1.55,F99&lt;0.917),"setosa",IF(AND(C99&gt;=4.8,D99&gt;=1.55,F99&lt;0.917),"virginica",IF(AND(A99&lt;5.95,D99&gt;=0.75,D99&lt;1.55,F99&lt;0.917),"versicolor",IF(AND(F99&lt;0.473,C99&lt;4.8,D99&gt;=1.55,F99&lt;0.917),"virginica",IF(AND(F99&gt;=0.473,C99&lt;4.8,D99&gt;=1.55,F99&lt;0.917),"versicolor",IF(AND(C99&lt;4.95,A99&gt;=5.95,D99&gt;=0.75,D99&lt;1.55,F99&lt;0.917),"versicolor",IF(AND(C99&gt;=4.95,A99&gt;=5.95,D99&gt;=0.75,D99&lt;1.55,F99&lt;0.917),"virginica","shouldnthappen")))))))))</f>
        <v>setosa</v>
      </c>
      <c r="AN99" s="1" t="str">
        <f aca="false">IF(AND(D99&lt;0.75,A99&lt;5.45),"setosa",IF(AND(D99&lt;1.55,D99&gt;=0.75,A99&lt;5.45),"versicolor",IF(AND(D99&gt;=1.55,D99&gt;=0.75,A99&lt;5.45),"virginica",IF(AND(A99&gt;=5.75,C99&lt;4.75,A99&gt;=5.45),"versicolor",IF(AND(F99&lt;0.361,C99&gt;=4.75,A99&gt;=5.45),"virginica",IF(AND(C99&lt;2.6,A99&lt;5.75,C99&lt;4.75,A99&gt;=5.45),"setosa",IF(AND(C99&gt;=2.6,A99&lt;5.75,C99&lt;4.75,A99&gt;=5.45),"versicolor",IF(AND(D99&gt;=1.7,F99&gt;=0.361,C99&gt;=4.75,A99&gt;=5.45),"virginica",IF(AND(B99&lt;2.65,D99&lt;1.7,F99&gt;=0.361,C99&gt;=4.75,A99&gt;=5.45),"virginica",IF(AND(A99&lt;7.05,B99&gt;=2.65,D99&lt;1.7,F99&gt;=0.361,C99&gt;=4.75,A99&gt;=5.45),"versicolor",IF(AND(A99&gt;=7.05,B99&gt;=2.65,D99&lt;1.7,F99&gt;=0.361,C99&gt;=4.75,A99&gt;=5.45),"virginica","shouldnthappen")))))))))))</f>
        <v>setosa</v>
      </c>
      <c r="AO99" s="1" t="str">
        <f aca="false">IF(AND(D99&lt;0.7),"setosa",IF(AND(A99&lt;4.95,C99&lt;4.85,D99&gt;=0.7),"virginica",IF(AND(A99&gt;=4.95,C99&lt;4.85,D99&gt;=0.7),"versicolor",IF(AND(D99&gt;=1.7,C99&gt;=4.85,D99&gt;=0.7),"virginica",IF(AND(F99&lt;0.325,D99&lt;1.7,C99&gt;=4.85,D99&gt;=0.7),"virginica",IF(AND(D99&lt;1.55,F99&gt;=0.325,D99&lt;1.7,C99&gt;=4.85,D99&gt;=0.7),"virginica",IF(AND(D99&gt;=1.55,F99&gt;=0.325,D99&lt;1.7,C99&gt;=4.85,D99&gt;=0.7),"versicolor","shouldnthappen")))))))</f>
        <v>setosa</v>
      </c>
      <c r="AP99" s="1" t="str">
        <f aca="false">IF(AND(D99&lt;0.75),"setosa",IF(AND(C99&lt;4.85,D99&gt;=0.75),"versicolor",IF(AND(G99&gt;=8.277,C99&gt;=4.85,D99&gt;=0.75),"virginica",IF(AND(F99&gt;=0.633,G99&lt;8.277,C99&gt;=4.85,D99&gt;=0.75),"virginica",IF(AND(G99&lt;7.61,F99&lt;0.633,G99&lt;8.277,C99&gt;=4.85,D99&gt;=0.75),"virginica",IF(AND(G99&gt;=7.61,F99&lt;0.633,G99&lt;8.277,C99&gt;=4.85,D99&gt;=0.75),"versicolor","shouldnthappen"))))))</f>
        <v>setosa</v>
      </c>
      <c r="AQ99" s="1" t="str">
        <f aca="false">IF(AND(C99&lt;2.65,A99&gt;=5.45,C99&lt;4.75),"setosa",IF(AND(C99&gt;=2.65,A99&gt;=5.45,C99&lt;4.75),"versicolor",IF(AND(B99&lt;2.9,C99&lt;4.85,C99&gt;=4.75),"versicolor",IF(AND(B99&gt;=2.9,C99&lt;4.85,C99&gt;=4.75),"virginica",IF(AND(D99&lt;1.7,C99&gt;=4.85,C99&gt;=4.75),"versicolor",IF(AND(D99&gt;=1.7,C99&gt;=4.85,C99&gt;=4.75),"virginica",IF(AND(C99&lt;2.45,G99&lt;14.126,A99&lt;5.45,C99&lt;4.75),"setosa",IF(AND(C99&gt;=2.45,G99&lt;14.126,A99&lt;5.45,C99&lt;4.75),"versicolor",IF(AND(C99&lt;2.4,G99&gt;=14.126,A99&lt;5.45,C99&lt;4.75),"setosa",IF(AND(C99&gt;=2.4,G99&gt;=14.126,A99&lt;5.45,C99&lt;4.75),"versicolor","shouldnthappen"))))))))))</f>
        <v>setosa</v>
      </c>
      <c r="AR99" s="1" t="str">
        <f aca="false">IF(AND(C99&lt;2.45,C99&lt;4.85),"setosa",IF(AND(C99&gt;=5.15,C99&gt;=4.85),"virginica",IF(AND(A99&gt;=4.95,C99&gt;=2.45,C99&lt;4.85),"versicolor",IF(AND(D99&lt;1.35,A99&lt;4.95,C99&gt;=2.45,C99&lt;4.85),"versicolor",IF(AND(D99&gt;=1.35,A99&lt;4.95,C99&gt;=2.45,C99&lt;4.85),"virginica",IF(AND(F99&lt;0.35,G99&lt;12.751,C99&lt;5.15,C99&gt;=4.85),"virginica",IF(AND(A99&lt;6.5,G99&gt;=12.751,C99&lt;5.15,C99&gt;=4.85),"virginica",IF(AND(A99&gt;=6.5,G99&gt;=12.751,C99&lt;5.15,C99&gt;=4.85),"versicolor",IF(AND(B99&gt;=2.75,F99&gt;=0.35,G99&lt;12.751,C99&lt;5.15,C99&gt;=4.85),"virginica",IF(AND(C99&lt;5.05,B99&lt;2.75,F99&gt;=0.35,G99&lt;12.751,C99&lt;5.15,C99&gt;=4.85),"virginica",IF(AND(C99&gt;=5.05,B99&lt;2.75,F99&gt;=0.35,G99&lt;12.751,C99&lt;5.15,C99&gt;=4.85),"versicolor","shouldnthappen")))))))))))</f>
        <v>setosa</v>
      </c>
      <c r="AS99" s="1" t="str">
        <f aca="false">IF(AND(F99&gt;=0.9,B99&lt;3.05),"virginica",IF(AND(A99&lt;5.9,B99&gt;=3.05),"setosa",IF(AND(D99&lt;1.65,A99&gt;=5.9,B99&gt;=3.05),"versicolor",IF(AND(D99&gt;=1.65,A99&gt;=5.9,B99&gt;=3.05),"virginica",IF(AND(D99&gt;=1.75,C99&gt;=4.85,F99&lt;0.9,B99&lt;3.05),"virginica",IF(AND(C99&lt;2.2,B99&lt;2.95,C99&lt;4.85,F99&lt;0.9,B99&lt;3.05),"setosa",IF(AND(C99&gt;=2.2,B99&lt;2.95,C99&lt;4.85,F99&lt;0.9,B99&lt;3.05),"versicolor",IF(AND(C99&lt;2.8,B99&gt;=2.95,C99&lt;4.85,F99&lt;0.9,B99&lt;3.05),"setosa",IF(AND(C99&gt;=2.8,B99&gt;=2.95,C99&lt;4.85,F99&lt;0.9,B99&lt;3.05),"versicolor",IF(AND(G99&lt;13.879,D99&lt;1.75,C99&gt;=4.85,F99&lt;0.9,B99&lt;3.05),"virginica",IF(AND(G99&gt;=13.879,D99&lt;1.75,C99&gt;=4.85,F99&lt;0.9,B99&lt;3.05),"versicolor","shouldnthappen")))))))))))</f>
        <v>setosa</v>
      </c>
      <c r="AT99" s="1" t="str">
        <f aca="false">IF(AND(D99&lt;0.75),"setosa",IF(AND(D99&gt;=1.75,D99&gt;=0.75),"virginica",IF(AND(D99&lt;1.45,G99&lt;7.37,D99&lt;1.75,D99&gt;=0.75),"versicolor",IF(AND(D99&gt;=1.45,G99&lt;7.37,D99&lt;1.75,D99&gt;=0.75),"virginica",IF(AND(C99&lt;5.45,G99&gt;=7.37,D99&lt;1.75,D99&gt;=0.75),"versicolor",IF(AND(C99&gt;=5.45,G99&gt;=7.37,D99&lt;1.75,D99&gt;=0.75),"virginica","shouldnthappen"))))))</f>
        <v>setosa</v>
      </c>
      <c r="AU99" s="1" t="str">
        <f aca="false">IF(AND(D99&lt;0.7),"setosa",IF(AND(D99&gt;=1.7,A99&gt;=6.15,D99&gt;=0.7),"virginica",IF(AND(B99&gt;=2.55,C99&lt;4.75,A99&lt;6.15,D99&gt;=0.7),"versicolor",IF(AND(D99&gt;=1.7,C99&gt;=4.75,A99&lt;6.15,D99&gt;=0.7),"virginica",IF(AND(C99&lt;5.25,D99&lt;1.7,A99&gt;=6.15,D99&gt;=0.7),"versicolor",IF(AND(C99&gt;=5.25,D99&lt;1.7,A99&gt;=6.15,D99&gt;=0.7),"virginica",IF(AND(C99&lt;4.25,B99&lt;2.55,C99&lt;4.75,A99&lt;6.15,D99&gt;=0.7),"versicolor",IF(AND(C99&gt;=4.25,B99&lt;2.55,C99&lt;4.75,A99&lt;6.15,D99&gt;=0.7),"virginica",IF(AND(B99&lt;2.65,D99&lt;1.7,C99&gt;=4.75,A99&lt;6.15,D99&gt;=0.7),"virginica",IF(AND(B99&gt;=2.65,D99&lt;1.7,C99&gt;=4.75,A99&lt;6.15,D99&gt;=0.7),"versicolor","shouldnthappen"))))))))))</f>
        <v>setosa</v>
      </c>
      <c r="AV99" s="1" t="str">
        <f aca="false">IF(AND(D99&lt;0.75),"setosa",IF(AND(F99&gt;=0.899,D99&gt;=0.75),"virginica",IF(AND(D99&lt;1.65,A99&lt;6.05,F99&lt;0.899,D99&gt;=0.75),"versicolor",IF(AND(D99&gt;=1.65,A99&lt;6.05,F99&lt;0.899,D99&gt;=0.75),"virginica",IF(AND(C99&gt;=5.05,A99&gt;=6.05,F99&lt;0.899,D99&gt;=0.75),"virginica",IF(AND(G99&gt;=13.757,C99&lt;5.05,A99&gt;=6.05,F99&lt;0.899,D99&gt;=0.75),"versicolor",IF(AND(D99&lt;1.6,G99&lt;13.757,C99&lt;5.05,A99&gt;=6.05,F99&lt;0.899,D99&gt;=0.75),"versicolor",IF(AND(D99&gt;=1.6,G99&lt;13.757,C99&lt;5.05,A99&gt;=6.05,F99&lt;0.899,D99&gt;=0.75),"virginica","shouldnthappen"))))))))</f>
        <v>setosa</v>
      </c>
      <c r="AW99" s="1" t="str">
        <f aca="false">IF(AND(F99&lt;0.117,A99&gt;=5.55),"virginica",IF(AND(A99&gt;=5.2,G99&lt;6.086,A99&lt;5.55),"versicolor",IF(AND(D99&lt;0.7,G99&gt;=6.086,A99&lt;5.55),"setosa",IF(AND(D99&gt;=0.7,G99&gt;=6.086,A99&lt;5.55),"versicolor",IF(AND(A99&lt;4.75,A99&lt;5.2,G99&lt;6.086,A99&lt;5.55),"setosa",IF(AND(A99&gt;=4.75,A99&lt;5.2,G99&lt;6.086,A99&lt;5.55),"virginica",IF(AND(D99&gt;=1.65,C99&lt;4.95,F99&gt;=0.117,A99&gt;=5.55),"virginica",IF(AND(D99&gt;=1.75,C99&gt;=4.95,F99&gt;=0.117,A99&gt;=5.55),"virginica",IF(AND(C99&lt;2.6,D99&lt;1.65,C99&lt;4.95,F99&gt;=0.117,A99&gt;=5.55),"setosa",IF(AND(C99&gt;=2.6,D99&lt;1.65,C99&lt;4.95,F99&gt;=0.117,A99&gt;=5.55),"versicolor",IF(AND(D99&lt;1.55,D99&lt;1.75,C99&gt;=4.95,F99&gt;=0.117,A99&gt;=5.55),"virginica",IF(AND(A99&lt;6.95,D99&gt;=1.55,D99&lt;1.75,C99&gt;=4.95,F99&gt;=0.117,A99&gt;=5.55),"versicolor",IF(AND(A99&gt;=6.95,D99&gt;=1.55,D99&lt;1.75,C99&gt;=4.95,F99&gt;=0.117,A99&gt;=5.55),"virginica","shouldnthappen")))))))))))))</f>
        <v>setosa</v>
      </c>
      <c r="AX99" s="1" t="str">
        <f aca="false">IF(AND(D99&lt;0.75),"setosa",IF(AND(F99&lt;0.138,D99&gt;=0.75),"virginica",IF(AND(C99&lt;4.45,A99&lt;6.15,F99&gt;=0.138,D99&gt;=0.75),"versicolor",IF(AND(C99&gt;=5.05,A99&gt;=6.15,F99&gt;=0.138,D99&gt;=0.75),"virginica",IF(AND(B99&lt;2.65,C99&gt;=4.45,A99&lt;6.15,F99&gt;=0.138,D99&gt;=0.75),"virginica",IF(AND(A99&gt;=6.35,C99&lt;5.05,A99&gt;=6.15,F99&gt;=0.138,D99&gt;=0.75),"versicolor",IF(AND(A99&lt;5.65,B99&gt;=2.65,C99&gt;=4.45,A99&lt;6.15,F99&gt;=0.138,D99&gt;=0.75),"virginica",IF(AND(D99&lt;1.75,A99&lt;6.35,C99&lt;5.05,A99&gt;=6.15,F99&gt;=0.138,D99&gt;=0.75),"versicolor",IF(AND(D99&gt;=1.75,A99&lt;6.35,C99&lt;5.05,A99&gt;=6.15,F99&gt;=0.138,D99&gt;=0.75),"virginica",IF(AND(D99&lt;1.7,A99&gt;=5.65,B99&gt;=2.65,C99&gt;=4.45,A99&lt;6.15,F99&gt;=0.138,D99&gt;=0.75),"versicolor",IF(AND(D99&gt;=1.7,A99&gt;=5.65,B99&gt;=2.65,C99&gt;=4.45,A99&lt;6.15,F99&gt;=0.138,D99&gt;=0.75),"virginica","shouldnthappen")))))))))))</f>
        <v>setosa</v>
      </c>
      <c r="AY99" s="1" t="str">
        <f aca="false">IF(AND(D99&lt;0.75,A99&lt;5.55),"setosa",IF(AND(A99&lt;4.95,D99&gt;=0.75,A99&lt;5.55),"virginica",IF(AND(A99&gt;=4.95,D99&gt;=0.75,A99&lt;5.55),"versicolor",IF(AND(C99&lt;2.6,C99&lt;4.85,A99&gt;=5.55),"setosa",IF(AND(C99&gt;=2.6,C99&lt;4.85,A99&gt;=5.55),"versicolor",IF(AND(D99&gt;=1.75,C99&gt;=4.85,A99&gt;=5.55),"virginica",IF(AND(F99&lt;0.405,D99&lt;1.75,C99&gt;=4.85,A99&gt;=5.55),"versicolor",IF(AND(B99&lt;3.05,F99&gt;=0.405,D99&lt;1.75,C99&gt;=4.85,A99&gt;=5.55),"virginica",IF(AND(B99&gt;=3.05,F99&gt;=0.405,D99&lt;1.75,C99&gt;=4.85,A99&gt;=5.55),"versicolor","shouldnthappen")))))))))</f>
        <v>setosa</v>
      </c>
      <c r="AZ99" s="1" t="str">
        <f aca="false">IF(AND(D99&lt;0.75),"setosa",IF(AND(F99&lt;0.9,C99&lt;4.95,D99&gt;=0.75),"versicolor",IF(AND(F99&gt;=0.9,C99&lt;4.95,D99&gt;=0.75),"virginica",IF(AND(D99&gt;=1.7,C99&gt;=4.95,D99&gt;=0.75),"virginica",IF(AND(F99&lt;0.405,D99&lt;1.7,C99&gt;=4.95,D99&gt;=0.75),"versicolor",IF(AND(F99&gt;=0.405,D99&lt;1.7,C99&gt;=4.95,D99&gt;=0.75),"virginica","shouldnthappen"))))))</f>
        <v>setosa</v>
      </c>
      <c r="BA99" s="1" t="str">
        <f aca="false">IF(AND(D99&lt;0.75),"setosa",IF(AND(D99&gt;=1.7,C99&gt;=5.05,D99&gt;=0.75),"virginica",IF(AND(D99&lt;1.45,D99&lt;1.6,C99&lt;5.05,D99&gt;=0.75),"versicolor",IF(AND(A99&lt;5.8,D99&gt;=1.6,C99&lt;5.05,D99&gt;=0.75),"virginica",IF(AND(A99&gt;=5.8,D99&gt;=1.6,C99&lt;5.05,D99&gt;=0.75),"versicolor",IF(AND(F99&lt;0.417,D99&lt;1.7,C99&gt;=5.05,D99&gt;=0.75),"versicolor",IF(AND(F99&gt;=0.417,D99&lt;1.7,C99&gt;=5.05,D99&gt;=0.75),"virginica",IF(AND(A99&lt;5.95,D99&gt;=1.45,D99&lt;1.6,C99&lt;5.05,D99&gt;=0.75),"versicolor",IF(AND(G99&lt;10.618,A99&gt;=5.95,D99&gt;=1.45,D99&lt;1.6,C99&lt;5.05,D99&gt;=0.75),"virginica",IF(AND(G99&gt;=10.618,A99&gt;=5.95,D99&gt;=1.45,D99&lt;1.6,C99&lt;5.05,D99&gt;=0.75),"versicolor","shouldnthappen"))))))))))</f>
        <v>setosa</v>
      </c>
      <c r="BB99" s="1" t="str">
        <f aca="false">IF(AND(C99&lt;2.6),"setosa",IF(AND(D99&gt;=1.75,C99&gt;=2.6),"virginica",IF(AND(C99&gt;=5.45,D99&lt;1.75,C99&gt;=2.6),"virginica",IF(AND(F99&gt;=0.259,C99&lt;5.45,D99&lt;1.75,C99&gt;=2.6),"versicolor",IF(AND(C99&lt;5.05,F99&lt;0.259,C99&lt;5.45,D99&lt;1.75,C99&gt;=2.6),"versicolor",IF(AND(C99&gt;=5.05,F99&lt;0.259,C99&lt;5.45,D99&lt;1.75,C99&gt;=2.6),"virginica","shouldnthappen"))))))</f>
        <v>setosa</v>
      </c>
      <c r="BC99" s="1" t="str">
        <f aca="false">IF(AND(A99&lt;4.95,B99&lt;2.7,A99&lt;5.55),"virginica",IF(AND(A99&gt;=4.95,B99&lt;2.7,A99&lt;5.55),"versicolor",IF(AND(C99&lt;3.2,B99&gt;=2.7,A99&lt;5.55),"setosa",IF(AND(C99&gt;=3.2,B99&gt;=2.7,A99&lt;5.55),"versicolor",IF(AND(F99&gt;=0.85,A99&lt;6.15,A99&gt;=5.55),"virginica",IF(AND(D99&lt;1.45,A99&gt;=6.15,A99&gt;=5.55),"versicolor",IF(AND(C99&lt;4.8,F99&lt;0.85,A99&lt;6.15,A99&gt;=5.55),"versicolor",IF(AND(D99&gt;=1.7,D99&gt;=1.45,A99&gt;=6.15,A99&gt;=5.55),"virginica",IF(AND(G99&lt;9.333,C99&gt;=4.8,F99&lt;0.85,A99&lt;6.15,A99&gt;=5.55),"versicolor",IF(AND(G99&gt;=9.333,C99&gt;=4.8,F99&lt;0.85,A99&lt;6.15,A99&gt;=5.55),"virginica",IF(AND(C99&lt;4.9,D99&lt;1.7,D99&gt;=1.45,A99&gt;=6.15,A99&gt;=5.55),"versicolor",IF(AND(C99&gt;=4.9,D99&lt;1.7,D99&gt;=1.45,A99&gt;=6.15,A99&gt;=5.55),"virginica","shouldnthappen"))))))))))))</f>
        <v>setosa</v>
      </c>
      <c r="BD99" s="1" t="str">
        <f aca="false">IF(AND(C99&lt;2.35),"setosa",IF(AND(C99&lt;4.75,B99&lt;2.55,C99&gt;=2.35),"versicolor",IF(AND(C99&gt;=4.75,B99&lt;2.55,C99&gt;=2.35),"virginica",IF(AND(C99&lt;4.75,B99&gt;=2.55,C99&gt;=2.35),"versicolor",IF(AND(D99&gt;=1.75,C99&gt;=4.75,B99&gt;=2.55,C99&gt;=2.35),"virginica",IF(AND(A99&gt;=6.5,D99&lt;1.75,C99&gt;=4.75,B99&gt;=2.55,C99&gt;=2.35),"versicolor",IF(AND(A99&lt;6.05,A99&lt;6.5,D99&lt;1.75,C99&gt;=4.75,B99&gt;=2.55,C99&gt;=2.35),"versicolor",IF(AND(A99&gt;=6.05,A99&lt;6.5,D99&lt;1.75,C99&gt;=4.75,B99&gt;=2.55,C99&gt;=2.35),"virginica","shouldnthappen"))))))))</f>
        <v>setosa</v>
      </c>
      <c r="BE99" s="1" t="str">
        <f aca="false">IF(AND(C99&lt;2.5),"setosa",IF(AND(D99&lt;1.65,C99&lt;4.75,C99&gt;=2.5),"versicolor",IF(AND(D99&gt;=1.65,C99&lt;4.75,C99&gt;=2.5),"virginica",IF(AND(D99&gt;=1.75,C99&gt;=4.75,C99&gt;=2.5),"virginica",IF(AND(C99&lt;4.95,D99&lt;1.75,C99&gt;=4.75,C99&gt;=2.5),"versicolor",IF(AND(A99&lt;6.5,C99&gt;=4.95,D99&lt;1.75,C99&gt;=4.75,C99&gt;=2.5),"virginica",IF(AND(A99&gt;=6.5,C99&gt;=4.95,D99&lt;1.75,C99&gt;=4.75,C99&gt;=2.5),"versicolor","shouldnthappen")))))))</f>
        <v>setosa</v>
      </c>
      <c r="BF99" s="1" t="str">
        <f aca="false">IF(AND(G99&gt;=15.244),"virginica",IF(AND(C99&lt;3.2,B99&gt;=3.15,G99&lt;15.244),"setosa",IF(AND(A99&gt;=4.95,C99&lt;4.7,B99&lt;3.15,G99&lt;15.244),"versicolor",IF(AND(C99&gt;=5.15,C99&gt;=4.7,B99&lt;3.15,G99&lt;15.244),"virginica",IF(AND(A99&gt;=6.45,C99&gt;=3.2,B99&gt;=3.15,G99&lt;15.244),"virginica",IF(AND(D99&lt;0.95,A99&lt;4.95,C99&lt;4.7,B99&lt;3.15,G99&lt;15.244),"setosa",IF(AND(D99&gt;=0.95,A99&lt;4.95,C99&lt;4.7,B99&lt;3.15,G99&lt;15.244),"virginica",IF(AND(F99&lt;0.816,A99&lt;6.45,C99&gt;=3.2,B99&gt;=3.15,G99&lt;15.244),"virginica",IF(AND(F99&gt;=0.816,A99&lt;6.45,C99&gt;=3.2,B99&gt;=3.15,G99&lt;15.244),"versicolor",IF(AND(A99&gt;=6.5,B99&lt;3.05,C99&lt;5.15,C99&gt;=4.7,B99&lt;3.15,G99&lt;15.244),"versicolor",IF(AND(G99&lt;11.093,B99&gt;=3.05,C99&lt;5.15,C99&gt;=4.7,B99&lt;3.15,G99&lt;15.244),"virginica",IF(AND(G99&gt;=11.093,B99&gt;=3.05,C99&lt;5.15,C99&gt;=4.7,B99&lt;3.15,G99&lt;15.244),"versicolor",IF(AND(D99&gt;=1.7,A99&lt;6.5,B99&lt;3.05,C99&lt;5.15,C99&gt;=4.7,B99&lt;3.15,G99&lt;15.244),"virginica",IF(AND(G99&lt;7.498,D99&lt;1.7,A99&lt;6.5,B99&lt;3.05,C99&lt;5.15,C99&gt;=4.7,B99&lt;3.15,G99&lt;15.244),"virginica",IF(AND(G99&gt;=7.498,D99&lt;1.7,A99&lt;6.5,B99&lt;3.05,C99&lt;5.15,C99&gt;=4.7,B99&lt;3.15,G99&lt;15.244),"versicolor","shouldnthappen")))))))))))))))</f>
        <v>setosa</v>
      </c>
      <c r="BG99" s="1" t="str">
        <f aca="false">IF(AND(B99&gt;=3.35,C99&lt;4.85),"setosa",IF(AND(D99&gt;=1.75,C99&gt;=4.85),"virginica",IF(AND(D99&lt;0.75,B99&lt;3.35,C99&lt;4.85),"setosa",IF(AND(G99&gt;=13.879,D99&lt;1.75,C99&gt;=4.85),"versicolor",IF(AND(F99&gt;=0.9,D99&gt;=0.75,B99&lt;3.35,C99&lt;4.85),"virginica",IF(AND(F99&gt;=0.405,G99&lt;13.879,D99&lt;1.75,C99&gt;=4.85),"virginica",IF(AND(B99&gt;=2.55,F99&lt;0.9,D99&gt;=0.75,B99&lt;3.35,C99&lt;4.85),"versicolor",IF(AND(G99&lt;7.498,F99&lt;0.405,G99&lt;13.879,D99&lt;1.75,C99&gt;=4.85),"virginica",IF(AND(G99&gt;=7.498,F99&lt;0.405,G99&lt;13.879,D99&lt;1.75,C99&gt;=4.85),"versicolor",IF(AND(G99&lt;5.656,B99&lt;2.55,F99&lt;0.9,D99&gt;=0.75,B99&lt;3.35,C99&lt;4.85),"virginica",IF(AND(G99&gt;=5.656,B99&lt;2.55,F99&lt;0.9,D99&gt;=0.75,B99&lt;3.35,C99&lt;4.85),"versicolor","shouldnthappen")))))))))))</f>
        <v>setosa</v>
      </c>
      <c r="BH99" s="1" t="str">
        <f aca="false">IF(AND(D99&lt;0.7),"setosa",IF(AND(D99&gt;=1.65,A99&lt;6.65,D99&gt;=0.7),"virginica",IF(AND(D99&lt;1.55,A99&gt;=6.65,D99&gt;=0.7),"versicolor",IF(AND(D99&gt;=1.55,A99&gt;=6.65,D99&gt;=0.7),"virginica",IF(AND(F99&gt;=0.529,D99&lt;1.65,A99&lt;6.65,D99&gt;=0.7),"versicolor",IF(AND(C99&gt;=5.35,F99&lt;0.529,D99&lt;1.65,A99&lt;6.65,D99&gt;=0.7),"virginica",IF(AND(G99&gt;=7.411,C99&lt;5.35,F99&lt;0.529,D99&lt;1.65,A99&lt;6.65,D99&gt;=0.7),"versicolor",IF(AND(G99&lt;6.927,G99&lt;7.411,C99&lt;5.35,F99&lt;0.529,D99&lt;1.65,A99&lt;6.65,D99&gt;=0.7),"versicolor",IF(AND(G99&gt;=6.927,G99&lt;7.411,C99&lt;5.35,F99&lt;0.529,D99&lt;1.65,A99&lt;6.65,D99&gt;=0.7),"virginica","shouldnthappen")))))))))</f>
        <v>setosa</v>
      </c>
      <c r="BI99" s="1" t="str">
        <f aca="false">IF(AND(D99&gt;=1.7),"virginica",IF(AND(D99&lt;0.7,D99&lt;1.7),"setosa",IF(AND(D99&lt;1.45,G99&lt;7.37,D99&gt;=0.7,D99&lt;1.7),"versicolor",IF(AND(D99&gt;=1.45,G99&lt;7.37,D99&gt;=0.7,D99&lt;1.7),"virginica",IF(AND(B99&gt;=2.65,G99&gt;=7.37,D99&gt;=0.7,D99&lt;1.7),"versicolor",IF(AND(C99&lt;5.05,B99&lt;2.65,G99&gt;=7.37,D99&gt;=0.7,D99&lt;1.7),"versicolor",IF(AND(C99&gt;=5.05,B99&lt;2.65,G99&gt;=7.37,D99&gt;=0.7,D99&lt;1.7),"virginica","shouldnthappen")))))))</f>
        <v>setosa</v>
      </c>
    </row>
    <row r="100" customFormat="false" ht="13.8" hidden="false" customHeight="false" outlineLevel="0" collapsed="false">
      <c r="A100" s="1" t="n">
        <v>4.7</v>
      </c>
      <c r="B100" s="1" t="n">
        <v>3.2</v>
      </c>
      <c r="C100" s="1" t="n">
        <v>1.6</v>
      </c>
      <c r="D100" s="1" t="n">
        <v>0.2</v>
      </c>
      <c r="E100" s="1" t="s">
        <v>94</v>
      </c>
      <c r="F100" s="1" t="n">
        <v>0.943246559007093</v>
      </c>
      <c r="G100" s="1" t="n">
        <v>7.36456728801131</v>
      </c>
      <c r="H100" s="11" t="str">
        <f aca="false">E100</f>
        <v>setosa</v>
      </c>
      <c r="I100" s="1" t="str">
        <f aca="false">INDEX(L100:BI100, MODE(MATCH(L100:BI100, L100:BI100, 0 )))</f>
        <v>setosa</v>
      </c>
      <c r="J100" s="12" t="n">
        <f aca="false">COUNTIF(L100:BI100, H100) / COUNTA(L100:BI100)</f>
        <v>1</v>
      </c>
      <c r="K100" s="13" t="n">
        <f aca="false">I100=H100</f>
        <v>1</v>
      </c>
      <c r="L100" s="1" t="str">
        <f aca="false">IF(AND(C100&lt;3.65,B100&gt;=3.35),"setosa",IF(AND(C100&gt;=3.65,B100&gt;=3.35),"virginica",IF(AND(C100&lt;2.35,C100&lt;4.85,B100&lt;3.35),"setosa",IF(AND(F100&gt;=0.899,C100&gt;=2.35,C100&lt;4.85,B100&lt;3.35),"virginica",IF(AND(G100&gt;=8.268,B100&lt;2.75,C100&gt;=4.85,B100&lt;3.35),"virginica",IF(AND(D100&lt;1.55,B100&gt;=2.75,C100&gt;=4.85,B100&lt;3.35),"versicolor",IF(AND(D100&gt;=1.55,B100&gt;=2.75,C100&gt;=4.85,B100&lt;3.35),"virginica",IF(AND(G100&lt;6.537,F100&lt;0.899,C100&gt;=2.35,C100&lt;4.85,B100&lt;3.35),"virginica",IF(AND(G100&gt;=6.537,F100&lt;0.899,C100&gt;=2.35,C100&lt;4.85,B100&lt;3.35),"versicolor",IF(AND(G100&lt;6.878,G100&lt;8.268,B100&lt;2.75,C100&gt;=4.85,B100&lt;3.35),"virginica",IF(AND(G100&gt;=6.878,G100&lt;8.268,B100&lt;2.75,C100&gt;=4.85,B100&lt;3.35),"versicolor","shouldnthappen")))))))))))</f>
        <v>setosa</v>
      </c>
      <c r="M100" s="1" t="str">
        <f aca="false">IF(AND(C100&lt;2.6),"setosa",IF(AND(D100&gt;=1.75,C100&gt;=2.6),"virginica",IF(AND(G100&lt;6.094,D100&lt;1.75,C100&gt;=2.6),"virginica",IF(AND(D100&lt;1.35,G100&gt;=6.094,D100&lt;1.75,C100&gt;=2.6),"versicolor",IF(AND(C100&lt;5.05,D100&gt;=1.35,G100&gt;=6.094,D100&lt;1.75,C100&gt;=2.6),"versicolor",IF(AND(C100&gt;=5.05,D100&gt;=1.35,G100&gt;=6.094,D100&lt;1.75,C100&gt;=2.6),"virginica","shouldnthappen"))))))</f>
        <v>setosa</v>
      </c>
      <c r="N100" s="1" t="str">
        <f aca="false">IF(AND(A100&lt;6.6,B100&gt;=3.45),"setosa",IF(AND(A100&gt;=6.6,B100&gt;=3.45),"virginica",IF(AND(D100&lt;0.7,C100&lt;4.75,B100&lt;3.45),"setosa",IF(AND(D100&gt;=0.7,C100&lt;4.75,B100&lt;3.45),"versicolor",IF(AND(C100&gt;=5.15,C100&gt;=4.75,B100&lt;3.45),"virginica",IF(AND(D100&gt;=1.7,A100&lt;6.5,C100&lt;5.15,C100&gt;=4.75,B100&lt;3.45),"virginica",IF(AND(C100&lt;5.05,A100&gt;=6.5,C100&lt;5.15,C100&gt;=4.75,B100&lt;3.45),"versicolor",IF(AND(C100&gt;=5.05,A100&gt;=6.5,C100&lt;5.15,C100&gt;=4.75,B100&lt;3.45),"virginica",IF(AND(G100&lt;7.498,D100&lt;1.7,A100&lt;6.5,C100&lt;5.15,C100&gt;=4.75,B100&lt;3.45),"virginica",IF(AND(G100&gt;=7.498,D100&lt;1.7,A100&lt;6.5,C100&lt;5.15,C100&gt;=4.75,B100&lt;3.45),"versicolor","shouldnthappen"))))))))))</f>
        <v>setosa</v>
      </c>
      <c r="O100" s="1" t="str">
        <f aca="false">IF(AND(D100&lt;0.75),"setosa",IF(AND(C100&lt;4.75,C100&lt;4.85,D100&gt;=0.75),"versicolor",IF(AND(A100&gt;=6.05,C100&gt;=4.85,D100&gt;=0.75),"virginica",IF(AND(D100&lt;1.6,C100&gt;=4.75,C100&lt;4.85,D100&gt;=0.75),"versicolor",IF(AND(D100&gt;=1.6,C100&gt;=4.75,C100&lt;4.85,D100&gt;=0.75),"virginica",IF(AND(A100&lt;5.9,A100&lt;6.05,C100&gt;=4.85,D100&gt;=0.75),"virginica",IF(AND(A100&gt;=5.9,A100&lt;6.05,C100&gt;=4.85,D100&gt;=0.75),"versicolor","shouldnthappen")))))))</f>
        <v>setosa</v>
      </c>
      <c r="P100" s="1" t="str">
        <f aca="false">IF(AND(D100&lt;0.75),"setosa",IF(AND(A100&lt;5.55,D100&gt;=0.75),"versicolor",IF(AND(D100&gt;=1.7,G100&lt;13.158,A100&gt;=5.55,D100&gt;=0.75),"virginica",IF(AND(B100&lt;2.45,D100&lt;1.7,G100&lt;13.158,A100&gt;=5.55,D100&gt;=0.75),"virginica",IF(AND(B100&gt;=2.45,D100&lt;1.7,G100&lt;13.158,A100&gt;=5.55,D100&gt;=0.75),"versicolor",IF(AND(B100&gt;=3.05,G100&lt;15.551,G100&gt;=13.158,A100&gt;=5.55,D100&gt;=0.75),"versicolor",IF(AND(B100&lt;2.9,G100&gt;=15.551,G100&gt;=13.158,A100&gt;=5.55,D100&gt;=0.75),"versicolor",IF(AND(B100&gt;=2.9,G100&gt;=15.551,G100&gt;=13.158,A100&gt;=5.55,D100&gt;=0.75),"virginica",IF(AND(D100&lt;1.3,G100&lt;14.221,B100&lt;3.05,G100&lt;15.551,G100&gt;=13.158,A100&gt;=5.55,D100&gt;=0.75),"versicolor",IF(AND(D100&gt;=1.3,G100&lt;14.221,B100&lt;3.05,G100&lt;15.551,G100&gt;=13.158,A100&gt;=5.55,D100&gt;=0.75),"virginica",IF(AND(C100&lt;4.9,G100&gt;=14.221,B100&lt;3.05,G100&lt;15.551,G100&gt;=13.158,A100&gt;=5.55,D100&gt;=0.75),"versicolor",IF(AND(C100&gt;=4.9,G100&gt;=14.221,B100&lt;3.05,G100&lt;15.551,G100&gt;=13.158,A100&gt;=5.55,D100&gt;=0.75),"virginica","shouldnthappen"))))))))))))</f>
        <v>setosa</v>
      </c>
      <c r="Q100" s="1" t="str">
        <f aca="false">IF(AND(C100&lt;2.6),"setosa",IF(AND(A100&gt;=4.95,C100&lt;4.75,C100&gt;=2.6),"versicolor",IF(AND(D100&gt;=1.75,C100&gt;=4.75,C100&gt;=2.6),"virginica",IF(AND(B100&lt;2.45,A100&lt;4.95,C100&lt;4.75,C100&gt;=2.6),"versicolor",IF(AND(B100&gt;=2.45,A100&lt;4.95,C100&lt;4.75,C100&gt;=2.6),"virginica",IF(AND(G100&lt;7.498,D100&lt;1.75,C100&gt;=4.75,C100&gt;=2.6),"virginica",IF(AND(F100&lt;0.417,G100&gt;=7.498,D100&lt;1.75,C100&gt;=4.75,C100&gt;=2.6),"versicolor",IF(AND(F100&lt;0.442,F100&gt;=0.417,G100&gt;=7.498,D100&lt;1.75,C100&gt;=4.75,C100&gt;=2.6),"virginica",IF(AND(F100&gt;=0.442,F100&gt;=0.417,G100&gt;=7.498,D100&lt;1.75,C100&gt;=4.75,C100&gt;=2.6),"versicolor","shouldnthappen")))))))))</f>
        <v>setosa</v>
      </c>
      <c r="R100" s="1" t="str">
        <f aca="false">IF(AND(D100&lt;0.75),"setosa",IF(AND(D100&lt;1.75,A100&gt;=6.25,D100&gt;=0.75),"versicolor",IF(AND(D100&gt;=1.75,A100&gt;=6.25,D100&gt;=0.75),"virginica",IF(AND(D100&lt;1.6,C100&lt;4.75,A100&lt;6.25,D100&gt;=0.75),"versicolor",IF(AND(D100&gt;=1.6,C100&lt;4.75,A100&lt;6.25,D100&gt;=0.75),"virginica",IF(AND(G100&lt;6.998,C100&gt;=4.75,A100&lt;6.25,D100&gt;=0.75),"virginica",IF(AND(A100&lt;6.05,G100&gt;=6.998,C100&gt;=4.75,A100&lt;6.25,D100&gt;=0.75),"versicolor",IF(AND(A100&gt;=6.05,G100&gt;=6.998,C100&gt;=4.75,A100&lt;6.25,D100&gt;=0.75),"virginica","shouldnthappen"))))))))</f>
        <v>setosa</v>
      </c>
      <c r="S100" s="1" t="str">
        <f aca="false">IF(AND(B100&gt;=3.05,A100&lt;5.45),"setosa",IF(AND(C100&lt;2.2,B100&lt;3.05,A100&lt;5.45),"setosa",IF(AND(C100&gt;=2.2,B100&lt;3.05,A100&lt;5.45),"versicolor",IF(AND(B100&lt;3.7,C100&lt;4.8,A100&gt;=5.45),"versicolor",IF(AND(B100&gt;=3.7,C100&lt;4.8,A100&gt;=5.45),"setosa",IF(AND(G100&lt;13.757,C100&lt;5.05,C100&gt;=4.8,A100&gt;=5.45),"virginica",IF(AND(G100&gt;=13.757,C100&lt;5.05,C100&gt;=4.8,A100&gt;=5.45),"versicolor",IF(AND(C100&gt;=5.15,C100&gt;=5.05,C100&gt;=4.8,A100&gt;=5.45),"virginica",IF(AND(A100&lt;5.95,C100&lt;5.15,C100&gt;=5.05,C100&gt;=4.8,A100&gt;=5.45),"virginica",IF(AND(D100&gt;=1.8,A100&gt;=5.95,C100&lt;5.15,C100&gt;=5.05,C100&gt;=4.8,A100&gt;=5.45),"virginica",IF(AND(B100&lt;2.75,D100&lt;1.8,A100&gt;=5.95,C100&lt;5.15,C100&gt;=5.05,C100&gt;=4.8,A100&gt;=5.45),"versicolor",IF(AND(B100&gt;=2.75,D100&lt;1.8,A100&gt;=5.95,C100&lt;5.15,C100&gt;=5.05,C100&gt;=4.8,A100&gt;=5.45),"virginica","shouldnthappen"))))))))))))</f>
        <v>setosa</v>
      </c>
      <c r="T100" s="1" t="str">
        <f aca="false">IF(AND(C100&lt;2.6),"setosa",IF(AND(D100&lt;1.65,C100&lt;4.75,C100&gt;=2.6),"versicolor",IF(AND(D100&gt;=1.65,C100&lt;4.75,C100&gt;=2.6),"virginica",IF(AND(G100&gt;=8.494,A100&lt;6.6,C100&gt;=4.75,C100&gt;=2.6),"virginica",IF(AND(C100&lt;5.2,A100&gt;=6.6,C100&gt;=4.75,C100&gt;=2.6),"versicolor",IF(AND(C100&gt;=5.2,A100&gt;=6.6,C100&gt;=4.75,C100&gt;=2.6),"virginica",IF(AND(A100&lt;5.95,G100&lt;8.494,A100&lt;6.6,C100&gt;=4.75,C100&gt;=2.6),"virginica",IF(AND(A100&gt;=5.95,G100&lt;8.494,A100&lt;6.6,C100&gt;=4.75,C100&gt;=2.6),"versicolor","shouldnthappen"))))))))</f>
        <v>setosa</v>
      </c>
      <c r="U100" s="1" t="str">
        <f aca="false">IF(AND(C100&lt;3.65,B100&gt;=3.35),"setosa",IF(AND(C100&gt;=3.65,B100&gt;=3.35),"virginica",IF(AND(C100&lt;2.35,A100&lt;6.25,B100&lt;3.35),"setosa",IF(AND(C100&lt;4.85,A100&gt;=6.25,B100&lt;3.35),"versicolor",IF(AND(G100&gt;=15.426,C100&gt;=2.35,A100&lt;6.25,B100&lt;3.35),"virginica",IF(AND(D100&gt;=1.55,C100&gt;=4.85,A100&gt;=6.25,B100&lt;3.35),"virginica",IF(AND(D100&lt;1.8,G100&lt;15.426,C100&gt;=2.35,A100&lt;6.25,B100&lt;3.35),"versicolor",IF(AND(D100&gt;=1.8,G100&lt;15.426,C100&gt;=2.35,A100&lt;6.25,B100&lt;3.35),"virginica",IF(AND(B100&lt;2.95,D100&lt;1.55,C100&gt;=4.85,A100&gt;=6.25,B100&lt;3.35),"virginica",IF(AND(B100&gt;=2.95,D100&lt;1.55,C100&gt;=4.85,A100&gt;=6.25,B100&lt;3.35),"versicolor","shouldnthappen"))))))))))</f>
        <v>setosa</v>
      </c>
      <c r="V100" s="1" t="str">
        <f aca="false">IF(AND(C100&lt;2.6),"setosa",IF(AND(C100&gt;=4.85,C100&gt;=2.6),"virginica",IF(AND(F100&gt;=0.9,C100&lt;4.85,C100&gt;=2.6),"virginica",IF(AND(G100&lt;5.656,F100&lt;0.9,C100&lt;4.85,C100&gt;=2.6),"virginica",IF(AND(G100&gt;=5.656,F100&lt;0.9,C100&lt;4.85,C100&gt;=2.6),"versicolor","shouldnthappen")))))</f>
        <v>setosa</v>
      </c>
      <c r="W100" s="1" t="str">
        <f aca="false">IF(AND(D100&gt;=1.75,G100&gt;=13.795),"virginica",IF(AND(D100&gt;=1.5,G100&gt;=12.335,G100&lt;13.795),"virginica",IF(AND(C100&lt;2.45,C100&lt;4.85,G100&lt;12.335,G100&lt;13.795),"setosa",IF(AND(C100&gt;=2.45,C100&lt;4.85,G100&lt;12.335,G100&lt;13.795),"versicolor",IF(AND(D100&gt;=1.7,C100&gt;=4.85,G100&lt;12.335,G100&lt;13.795),"virginica",IF(AND(B100&gt;=3.25,D100&lt;1.5,G100&gt;=12.335,G100&lt;13.795),"setosa",IF(AND(D100&lt;1,F100&lt;0.255,D100&lt;1.75,G100&gt;=13.795),"setosa",IF(AND(D100&gt;=1,F100&lt;0.255,D100&lt;1.75,G100&gt;=13.795),"versicolor",IF(AND(A100&lt;5.4,F100&gt;=0.255,D100&lt;1.75,G100&gt;=13.795),"setosa",IF(AND(A100&gt;=5.4,F100&gt;=0.255,D100&lt;1.75,G100&gt;=13.795),"versicolor",IF(AND(A100&lt;6.15,D100&lt;1.7,C100&gt;=4.85,G100&lt;12.335,G100&lt;13.795),"versicolor",IF(AND(A100&gt;=6.15,D100&lt;1.7,C100&gt;=4.85,G100&lt;12.335,G100&lt;13.795),"virginica",IF(AND(C100&lt;5,B100&lt;3.25,D100&lt;1.5,G100&gt;=12.335,G100&lt;13.795),"versicolor",IF(AND(C100&gt;=5,B100&lt;3.25,D100&lt;1.5,G100&gt;=12.335,G100&lt;13.795),"virginica","shouldnthappen"))))))))))))))</f>
        <v>setosa</v>
      </c>
      <c r="X100" s="1" t="str">
        <f aca="false">IF(AND(C100&lt;2.5,A100&lt;5.55),"setosa",IF(AND(F100&lt;0.096,A100&gt;=5.55),"virginica",IF(AND(D100&lt;1.6,C100&gt;=2.5,A100&lt;5.55),"versicolor",IF(AND(D100&gt;=1.6,C100&gt;=2.5,A100&lt;5.55),"virginica",IF(AND(F100&gt;=0.156,C100&lt;4.75,F100&gt;=0.096,A100&gt;=5.55),"versicolor",IF(AND(D100&gt;=1.75,C100&gt;=4.75,F100&gt;=0.096,A100&gt;=5.55),"virginica",IF(AND(B100&lt;3.3,F100&lt;0.156,C100&lt;4.75,F100&gt;=0.096,A100&gt;=5.55),"versicolor",IF(AND(B100&gt;=3.3,F100&lt;0.156,C100&lt;4.75,F100&gt;=0.096,A100&gt;=5.55),"setosa",IF(AND(B100&lt;2.45,A100&lt;6.05,D100&lt;1.75,C100&gt;=4.75,F100&gt;=0.096,A100&gt;=5.55),"virginica",IF(AND(B100&gt;=2.45,A100&lt;6.05,D100&lt;1.75,C100&gt;=4.75,F100&gt;=0.096,A100&gt;=5.55),"versicolor",IF(AND(F100&lt;0.205,A100&gt;=6.05,D100&lt;1.75,C100&gt;=4.75,F100&gt;=0.096,A100&gt;=5.55),"versicolor",IF(AND(F100&gt;=0.205,A100&gt;=6.05,D100&lt;1.75,C100&gt;=4.75,F100&gt;=0.096,A100&gt;=5.55),"virginica","shouldnthappen"))))))))))))</f>
        <v>setosa</v>
      </c>
      <c r="Y100" s="1" t="str">
        <f aca="false">IF(AND(C100&lt;2.35,A100&lt;5.55),"setosa",IF(AND(C100&gt;=5.05,A100&gt;=5.55),"virginica",IF(AND(D100&lt;1.6,C100&gt;=2.35,A100&lt;5.55),"versicolor",IF(AND(D100&gt;=1.6,C100&gt;=2.35,A100&lt;5.55),"virginica",IF(AND(D100&gt;=1.75,C100&lt;5.05,A100&gt;=5.55),"virginica",IF(AND(B100&gt;=3.55,D100&lt;1.75,C100&lt;5.05,A100&gt;=5.55),"setosa",IF(AND(G100&lt;6.3,B100&lt;3.55,D100&lt;1.75,C100&lt;5.05,A100&gt;=5.55),"virginica",IF(AND(G100&gt;=6.3,B100&lt;3.55,D100&lt;1.75,C100&lt;5.05,A100&gt;=5.55),"versicolor","shouldnthappen"))))))))</f>
        <v>setosa</v>
      </c>
      <c r="Z100" s="1" t="str">
        <f aca="false">IF(AND(D100&lt;0.75),"setosa",IF(AND(B100&gt;=2.55,C100&lt;4.85,D100&gt;=0.75),"versicolor",IF(AND(D100&gt;=1.7,C100&gt;=4.85,D100&gt;=0.75),"virginica",IF(AND(D100&lt;1.6,B100&lt;2.55,C100&lt;4.85,D100&gt;=0.75),"versicolor",IF(AND(D100&gt;=1.6,B100&lt;2.55,C100&lt;4.85,D100&gt;=0.75),"virginica",IF(AND(B100&lt;2.65,D100&lt;1.7,C100&gt;=4.85,D100&gt;=0.75),"virginica",IF(AND(F100&lt;0.325,B100&gt;=2.65,D100&lt;1.7,C100&gt;=4.85,D100&gt;=0.75),"virginica",IF(AND(G100&lt;10.717,F100&gt;=0.325,B100&gt;=2.65,D100&lt;1.7,C100&gt;=4.85,D100&gt;=0.75),"versicolor",IF(AND(G100&gt;=10.717,F100&gt;=0.325,B100&gt;=2.65,D100&lt;1.7,C100&gt;=4.85,D100&gt;=0.75),"virginica","shouldnthappen")))))))))</f>
        <v>setosa</v>
      </c>
      <c r="AA100" s="1" t="str">
        <f aca="false">IF(AND(D100&lt;0.75),"setosa",IF(AND(D100&gt;=1.75,D100&gt;=0.75),"virginica",IF(AND(F100&gt;=0.455,D100&lt;1.75,D100&gt;=0.75),"versicolor",IF(AND(D100&lt;1.45,F100&lt;0.455,D100&lt;1.75,D100&gt;=0.75),"versicolor",IF(AND(F100&lt;0.247,D100&gt;=1.45,F100&lt;0.455,D100&lt;1.75,D100&gt;=0.75),"versicolor",IF(AND(F100&gt;=0.247,D100&gt;=1.45,F100&lt;0.455,D100&lt;1.75,D100&gt;=0.75),"virginica","shouldnthappen"))))))</f>
        <v>setosa</v>
      </c>
      <c r="AB100" s="1" t="str">
        <f aca="false">IF(AND(F100&gt;=0.221,B100&gt;=3.35),"setosa",IF(AND(A100&lt;5.3,F100&gt;=0.683,B100&lt;3.35),"setosa",IF(AND(A100&lt;6.45,F100&lt;0.221,B100&gt;=3.35),"setosa",IF(AND(A100&gt;=6.45,F100&lt;0.221,B100&gt;=3.35),"virginica",IF(AND(G100&lt;6.3,A100&lt;6.25,F100&lt;0.683,B100&lt;3.35),"virginica",IF(AND(G100&lt;13.795,A100&gt;=6.25,F100&lt;0.683,B100&lt;3.35),"virginica",IF(AND(D100&lt;1.65,A100&gt;=5.3,F100&gt;=0.683,B100&lt;3.35),"versicolor",IF(AND(D100&gt;=1.65,A100&gt;=5.3,F100&gt;=0.683,B100&lt;3.35),"virginica",IF(AND(D100&lt;0.6,G100&gt;=6.3,A100&lt;6.25,F100&lt;0.683,B100&lt;3.35),"setosa",IF(AND(D100&lt;1.7,G100&gt;=13.795,A100&gt;=6.25,F100&lt;0.683,B100&lt;3.35),"versicolor",IF(AND(D100&gt;=1.7,G100&gt;=13.795,A100&gt;=6.25,F100&lt;0.683,B100&lt;3.35),"virginica",IF(AND(C100&gt;=5.35,D100&gt;=0.6,G100&gt;=6.3,A100&lt;6.25,F100&lt;0.683,B100&lt;3.35),"virginica",IF(AND(D100&lt;1.75,C100&lt;5.35,D100&gt;=0.6,G100&gt;=6.3,A100&lt;6.25,F100&lt;0.683,B100&lt;3.35),"versicolor",IF(AND(D100&gt;=1.75,C100&lt;5.35,D100&gt;=0.6,G100&gt;=6.3,A100&lt;6.25,F100&lt;0.683,B100&lt;3.35),"virginica","shouldnthappen"))))))))))))))</f>
        <v>setosa</v>
      </c>
      <c r="AC100" s="1" t="str">
        <f aca="false">IF(AND(B100&gt;=3.3),"setosa",IF(AND(C100&lt;2.45,D100&lt;1.55,B100&lt;3.3),"setosa",IF(AND(F100&gt;=0.211,D100&gt;=1.55,B100&lt;3.3),"virginica",IF(AND(C100&lt;4.9,C100&gt;=2.45,D100&lt;1.55,B100&lt;3.3),"versicolor",IF(AND(C100&gt;=4.9,C100&gt;=2.45,D100&lt;1.55,B100&lt;3.3),"virginica",IF(AND(F100&lt;0.138,F100&lt;0.211,D100&gt;=1.55,B100&lt;3.3),"virginica",IF(AND(F100&gt;=0.138,F100&lt;0.211,D100&gt;=1.55,B100&lt;3.3),"versicolor","shouldnthappen")))))))</f>
        <v>setosa</v>
      </c>
      <c r="AD100" s="1" t="str">
        <f aca="false">IF(AND(D100&gt;=1.75),"virginica",IF(AND(D100&lt;0.75,D100&lt;1.75),"setosa",IF(AND(D100&lt;1.35,D100&gt;=0.75,D100&lt;1.75),"versicolor",IF(AND(B100&lt;2.6,C100&lt;4.85,D100&gt;=1.35,D100&gt;=0.75,D100&lt;1.75),"virginica",IF(AND(B100&gt;=2.6,C100&lt;4.85,D100&gt;=1.35,D100&gt;=0.75,D100&lt;1.75),"versicolor",IF(AND(A100&lt;6.4,C100&gt;=4.85,D100&gt;=1.35,D100&gt;=0.75,D100&lt;1.75),"virginica",IF(AND(A100&gt;=6.4,C100&gt;=4.85,D100&gt;=1.35,D100&gt;=0.75,D100&lt;1.75),"versicolor","shouldnthappen")))))))</f>
        <v>setosa</v>
      </c>
      <c r="AE100" s="1" t="str">
        <f aca="false">IF(AND(C100&lt;2.45),"setosa",IF(AND(F100&lt;0.07,C100&gt;=2.45),"virginica",IF(AND(A100&gt;=5,C100&lt;4.75,F100&gt;=0.07,C100&gt;=2.45),"versicolor",IF(AND(F100&lt;0.182,C100&gt;=4.75,F100&gt;=0.07,C100&gt;=2.45),"versicolor",IF(AND(B100&lt;2.45,A100&lt;5,C100&lt;4.75,F100&gt;=0.07,C100&gt;=2.45),"versicolor",IF(AND(B100&gt;=2.45,A100&lt;5,C100&lt;4.75,F100&gt;=0.07,C100&gt;=2.45),"virginica",IF(AND(F100&gt;=0.468,F100&gt;=0.182,C100&gt;=4.75,F100&gt;=0.07,C100&gt;=2.45),"virginica",IF(AND(A100&gt;=6.85,F100&lt;0.468,F100&gt;=0.182,C100&gt;=4.75,F100&gt;=0.07,C100&gt;=2.45),"virginica",IF(AND(B100&lt;2.6,A100&lt;6.85,F100&lt;0.468,F100&gt;=0.182,C100&gt;=4.75,F100&gt;=0.07,C100&gt;=2.45),"virginica",IF(AND(B100&gt;=2.6,A100&lt;6.85,F100&lt;0.468,F100&gt;=0.182,C100&gt;=4.75,F100&gt;=0.07,C100&gt;=2.45),"versicolor","shouldnthappen"))))))))))</f>
        <v>setosa</v>
      </c>
      <c r="AF100" s="1" t="str">
        <f aca="false">IF(AND(D100&lt;0.75,A100&lt;5.45),"setosa",IF(AND(D100&gt;=1.75,A100&gt;=5.45),"virginica",IF(AND(G100&lt;6.094,D100&gt;=0.75,A100&lt;5.45),"virginica",IF(AND(G100&gt;=6.094,D100&gt;=0.75,A100&lt;5.45),"versicolor",IF(AND(C100&lt;2.75,D100&lt;1.75,A100&gt;=5.45),"setosa",IF(AND(D100&lt;1.45,C100&gt;=2.75,D100&lt;1.75,A100&gt;=5.45),"versicolor",IF(AND(B100&lt;2.75,D100&gt;=1.45,C100&gt;=2.75,D100&lt;1.75,A100&gt;=5.45),"versicolor",IF(AND(C100&lt;5.05,B100&gt;=2.75,D100&gt;=1.45,C100&gt;=2.75,D100&lt;1.75,A100&gt;=5.45),"versicolor",IF(AND(C100&gt;=5.05,B100&gt;=2.75,D100&gt;=1.45,C100&gt;=2.75,D100&lt;1.75,A100&gt;=5.45),"virginica","shouldnthappen")))))))))</f>
        <v>setosa</v>
      </c>
      <c r="AG100" s="1" t="str">
        <f aca="false">IF(AND(D100&lt;0.65,G100&lt;8.868,A100&lt;5.3),"setosa",IF(AND(C100&lt;2.6,G100&gt;=8.868,A100&lt;5.3),"setosa",IF(AND(C100&gt;=2.6,G100&gt;=8.868,A100&lt;5.3),"versicolor",IF(AND(C100&gt;=4.95,D100&lt;1.55,A100&gt;=5.3),"virginica",IF(AND(G100&lt;13.795,D100&gt;=1.55,A100&gt;=5.3),"virginica",IF(AND(C100&lt;3.75,D100&gt;=0.65,G100&lt;8.868,A100&lt;5.3),"versicolor",IF(AND(C100&gt;=3.75,D100&gt;=0.65,G100&lt;8.868,A100&lt;5.3),"virginica",IF(AND(C100&lt;2.6,C100&lt;4.95,D100&lt;1.55,A100&gt;=5.3),"setosa",IF(AND(C100&gt;=2.6,C100&lt;4.95,D100&lt;1.55,A100&gt;=5.3),"versicolor",IF(AND(C100&lt;4.75,G100&gt;=13.795,D100&gt;=1.55,A100&gt;=5.3),"versicolor",IF(AND(C100&gt;=4.75,G100&gt;=13.795,D100&gt;=1.55,A100&gt;=5.3),"virginica","shouldnthappen")))))))))))</f>
        <v>setosa</v>
      </c>
      <c r="AH100" s="1" t="str">
        <f aca="false">IF(AND(D100&lt;0.75),"setosa",IF(AND(C100&lt;4.75,D100&gt;=0.75),"versicolor",IF(AND(G100&lt;13.757,C100&gt;=4.75,D100&gt;=0.75),"virginica",IF(AND(B100&lt;3.05,G100&gt;=13.757,C100&gt;=4.75,D100&gt;=0.75),"virginica",IF(AND(A100&lt;6.65,B100&gt;=3.05,G100&gt;=13.757,C100&gt;=4.75,D100&gt;=0.75),"virginica",IF(AND(A100&gt;=6.65,B100&gt;=3.05,G100&gt;=13.757,C100&gt;=4.75,D100&gt;=0.75),"versicolor","shouldnthappen"))))))</f>
        <v>setosa</v>
      </c>
      <c r="AI100" s="1" t="str">
        <f aca="false">IF(AND(D100&lt;0.7),"setosa",IF(AND(C100&lt;4.75,D100&gt;=0.7),"versicolor",IF(AND(A100&lt;6.6,F100&lt;0.482,C100&gt;=4.75,D100&gt;=0.7),"virginica",IF(AND(C100&gt;=4.95,F100&gt;=0.482,C100&gt;=4.75,D100&gt;=0.7),"virginica",IF(AND(D100&lt;1.9,A100&gt;=6.6,F100&lt;0.482,C100&gt;=4.75,D100&gt;=0.7),"versicolor",IF(AND(D100&gt;=1.9,A100&gt;=6.6,F100&lt;0.482,C100&gt;=4.75,D100&gt;=0.7),"virginica",IF(AND(F100&gt;=0.766,C100&lt;4.95,F100&gt;=0.482,C100&gt;=4.75,D100&gt;=0.7),"virginica",IF(AND(B100&lt;2.95,F100&lt;0.766,C100&lt;4.95,F100&gt;=0.482,C100&gt;=4.75,D100&gt;=0.7),"virginica",IF(AND(B100&gt;=2.95,F100&lt;0.766,C100&lt;4.95,F100&gt;=0.482,C100&gt;=4.75,D100&gt;=0.7),"versicolor","shouldnthappen")))))))))</f>
        <v>setosa</v>
      </c>
      <c r="AJ100" s="1" t="str">
        <f aca="false">IF(AND(C100&lt;2.45,C100&lt;4.75),"setosa",IF(AND(D100&gt;=1.65,C100&gt;=4.75),"virginica",IF(AND(A100&lt;4.95,C100&gt;=2.45,C100&lt;4.75),"virginica",IF(AND(A100&gt;=4.95,C100&gt;=2.45,C100&lt;4.75),"versicolor",IF(AND(B100&lt;2.95,D100&lt;1.65,C100&gt;=4.75),"virginica",IF(AND(B100&gt;=2.95,D100&lt;1.65,C100&gt;=4.75),"versicolor","shouldnthappen"))))))</f>
        <v>setosa</v>
      </c>
      <c r="AK100" s="1" t="str">
        <f aca="false">IF(AND(D100&lt;0.75,A100&lt;5.45),"setosa",IF(AND(B100&lt;2.45,D100&gt;=0.75,A100&lt;5.45),"versicolor",IF(AND(A100&gt;=5.55,C100&lt;4.75,A100&gt;=5.45),"versicolor",IF(AND(C100&gt;=5.15,C100&gt;=4.75,A100&gt;=5.45),"virginica",IF(AND(G100&lt;6.094,B100&gt;=2.45,D100&gt;=0.75,A100&lt;5.45),"virginica",IF(AND(G100&gt;=6.094,B100&gt;=2.45,D100&gt;=0.75,A100&lt;5.45),"versicolor",IF(AND(D100&lt;0.6,A100&lt;5.55,C100&lt;4.75,A100&gt;=5.45),"setosa",IF(AND(D100&gt;=0.6,A100&lt;5.55,C100&lt;4.75,A100&gt;=5.45),"versicolor",IF(AND(C100&lt;4.95,C100&lt;5.15,C100&gt;=4.75,A100&gt;=5.45),"virginica",IF(AND(G100&lt;12.627,C100&lt;5.05,C100&gt;=4.95,C100&lt;5.15,C100&gt;=4.75,A100&gt;=5.45),"virginica",IF(AND(G100&gt;=12.627,C100&lt;5.05,C100&gt;=4.95,C100&lt;5.15,C100&gt;=4.75,A100&gt;=5.45),"versicolor",IF(AND(D100&lt;1.7,C100&gt;=5.05,C100&gt;=4.95,C100&lt;5.15,C100&gt;=4.75,A100&gt;=5.45),"versicolor",IF(AND(D100&gt;=1.7,C100&gt;=5.05,C100&gt;=4.95,C100&lt;5.15,C100&gt;=4.75,A100&gt;=5.45),"virginica","shouldnthappen")))))))))))))</f>
        <v>setosa</v>
      </c>
      <c r="AL100" s="1" t="str">
        <f aca="false">IF(AND(B100&lt;2.45,B100&lt;3.15),"versicolor",IF(AND(D100&lt;0.95,G100&lt;15.141,B100&gt;=3.15),"setosa",IF(AND(G100&lt;15.429,G100&gt;=15.141,B100&gt;=3.15),"versicolor",IF(AND(G100&gt;=15.429,G100&gt;=15.141,B100&gt;=3.15),"virginica",IF(AND(C100&lt;2.3,C100&lt;4.75,B100&gt;=2.45,B100&lt;3.15),"setosa",IF(AND(G100&gt;=16.072,C100&gt;=4.75,B100&gt;=2.45,B100&lt;3.15),"versicolor",IF(AND(G100&lt;11.833,D100&gt;=0.95,G100&lt;15.141,B100&gt;=3.15),"virginica",IF(AND(A100&lt;5,C100&gt;=2.3,C100&lt;4.75,B100&gt;=2.45,B100&lt;3.15),"virginica",IF(AND(A100&gt;=5,C100&gt;=2.3,C100&lt;4.75,B100&gt;=2.45,B100&lt;3.15),"versicolor",IF(AND(G100&lt;14.342,G100&gt;=11.833,D100&gt;=0.95,G100&lt;15.141,B100&gt;=3.15),"versicolor",IF(AND(G100&gt;=14.342,G100&gt;=11.833,D100&gt;=0.95,G100&lt;15.141,B100&gt;=3.15),"virginica",IF(AND(G100&lt;13.757,F100&gt;=0.741,G100&lt;16.072,C100&gt;=4.75,B100&gt;=2.45,B100&lt;3.15),"virginica",IF(AND(F100&gt;=0.546,A100&lt;6.15,F100&lt;0.741,G100&lt;16.072,C100&gt;=4.75,B100&gt;=2.45,B100&lt;3.15),"virginica",IF(AND(D100&gt;=1.75,A100&gt;=6.15,F100&lt;0.741,G100&lt;16.072,C100&gt;=4.75,B100&gt;=2.45,B100&lt;3.15),"virginica",IF(AND(C100&lt;4.85,G100&gt;=13.757,F100&gt;=0.741,G100&lt;16.072,C100&gt;=4.75,B100&gt;=2.45,B100&lt;3.15),"virginica",IF(AND(C100&gt;=4.85,G100&gt;=13.757,F100&gt;=0.741,G100&lt;16.072,C100&gt;=4.75,B100&gt;=2.45,B100&lt;3.15),"versicolor",IF(AND(F100&lt;0.331,F100&lt;0.546,A100&lt;6.15,F100&lt;0.741,G100&lt;16.072,C100&gt;=4.75,B100&gt;=2.45,B100&lt;3.15),"virginica",IF(AND(F100&gt;=0.331,F100&lt;0.546,A100&lt;6.15,F100&lt;0.741,G100&lt;16.072,C100&gt;=4.75,B100&gt;=2.45,B100&lt;3.15),"versicolor",IF(AND(G100&lt;10.661,D100&lt;1.75,A100&gt;=6.15,F100&lt;0.741,G100&lt;16.072,C100&gt;=4.75,B100&gt;=2.45,B100&lt;3.15),"virginica",IF(AND(G100&gt;=10.661,D100&lt;1.75,A100&gt;=6.15,F100&lt;0.741,G100&lt;16.072,C100&gt;=4.75,B100&gt;=2.45,B100&lt;3.15),"versicolor","shouldnthappen"))))))))))))))))))))</f>
        <v>setosa</v>
      </c>
      <c r="AM100" s="1" t="str">
        <f aca="false">IF(AND(D100&lt;1.35,F100&gt;=0.917),"setosa",IF(AND(D100&gt;=1.35,F100&gt;=0.917),"virginica",IF(AND(D100&lt;0.75,D100&lt;1.55,F100&lt;0.917),"setosa",IF(AND(C100&gt;=4.8,D100&gt;=1.55,F100&lt;0.917),"virginica",IF(AND(A100&lt;5.95,D100&gt;=0.75,D100&lt;1.55,F100&lt;0.917),"versicolor",IF(AND(F100&lt;0.473,C100&lt;4.8,D100&gt;=1.55,F100&lt;0.917),"virginica",IF(AND(F100&gt;=0.473,C100&lt;4.8,D100&gt;=1.55,F100&lt;0.917),"versicolor",IF(AND(C100&lt;4.95,A100&gt;=5.95,D100&gt;=0.75,D100&lt;1.55,F100&lt;0.917),"versicolor",IF(AND(C100&gt;=4.95,A100&gt;=5.95,D100&gt;=0.75,D100&lt;1.55,F100&lt;0.917),"virginica","shouldnthappen")))))))))</f>
        <v>setosa</v>
      </c>
      <c r="AN100" s="1" t="str">
        <f aca="false">IF(AND(D100&lt;0.75,A100&lt;5.45),"setosa",IF(AND(D100&lt;1.55,D100&gt;=0.75,A100&lt;5.45),"versicolor",IF(AND(D100&gt;=1.55,D100&gt;=0.75,A100&lt;5.45),"virginica",IF(AND(A100&gt;=5.75,C100&lt;4.75,A100&gt;=5.45),"versicolor",IF(AND(F100&lt;0.361,C100&gt;=4.75,A100&gt;=5.45),"virginica",IF(AND(C100&lt;2.6,A100&lt;5.75,C100&lt;4.75,A100&gt;=5.45),"setosa",IF(AND(C100&gt;=2.6,A100&lt;5.75,C100&lt;4.75,A100&gt;=5.45),"versicolor",IF(AND(D100&gt;=1.7,F100&gt;=0.361,C100&gt;=4.75,A100&gt;=5.45),"virginica",IF(AND(B100&lt;2.65,D100&lt;1.7,F100&gt;=0.361,C100&gt;=4.75,A100&gt;=5.45),"virginica",IF(AND(A100&lt;7.05,B100&gt;=2.65,D100&lt;1.7,F100&gt;=0.361,C100&gt;=4.75,A100&gt;=5.45),"versicolor",IF(AND(A100&gt;=7.05,B100&gt;=2.65,D100&lt;1.7,F100&gt;=0.361,C100&gt;=4.75,A100&gt;=5.45),"virginica","shouldnthappen")))))))))))</f>
        <v>setosa</v>
      </c>
      <c r="AO100" s="1" t="str">
        <f aca="false">IF(AND(D100&lt;0.7),"setosa",IF(AND(A100&lt;4.95,C100&lt;4.85,D100&gt;=0.7),"virginica",IF(AND(A100&gt;=4.95,C100&lt;4.85,D100&gt;=0.7),"versicolor",IF(AND(D100&gt;=1.7,C100&gt;=4.85,D100&gt;=0.7),"virginica",IF(AND(F100&lt;0.325,D100&lt;1.7,C100&gt;=4.85,D100&gt;=0.7),"virginica",IF(AND(D100&lt;1.55,F100&gt;=0.325,D100&lt;1.7,C100&gt;=4.85,D100&gt;=0.7),"virginica",IF(AND(D100&gt;=1.55,F100&gt;=0.325,D100&lt;1.7,C100&gt;=4.85,D100&gt;=0.7),"versicolor","shouldnthappen")))))))</f>
        <v>setosa</v>
      </c>
      <c r="AP100" s="1" t="str">
        <f aca="false">IF(AND(D100&lt;0.75),"setosa",IF(AND(C100&lt;4.85,D100&gt;=0.75),"versicolor",IF(AND(G100&gt;=8.277,C100&gt;=4.85,D100&gt;=0.75),"virginica",IF(AND(F100&gt;=0.633,G100&lt;8.277,C100&gt;=4.85,D100&gt;=0.75),"virginica",IF(AND(G100&lt;7.61,F100&lt;0.633,G100&lt;8.277,C100&gt;=4.85,D100&gt;=0.75),"virginica",IF(AND(G100&gt;=7.61,F100&lt;0.633,G100&lt;8.277,C100&gt;=4.85,D100&gt;=0.75),"versicolor","shouldnthappen"))))))</f>
        <v>setosa</v>
      </c>
      <c r="AQ100" s="1" t="str">
        <f aca="false">IF(AND(C100&lt;2.65,A100&gt;=5.45,C100&lt;4.75),"setosa",IF(AND(C100&gt;=2.65,A100&gt;=5.45,C100&lt;4.75),"versicolor",IF(AND(B100&lt;2.9,C100&lt;4.85,C100&gt;=4.75),"versicolor",IF(AND(B100&gt;=2.9,C100&lt;4.85,C100&gt;=4.75),"virginica",IF(AND(D100&lt;1.7,C100&gt;=4.85,C100&gt;=4.75),"versicolor",IF(AND(D100&gt;=1.7,C100&gt;=4.85,C100&gt;=4.75),"virginica",IF(AND(C100&lt;2.45,G100&lt;14.126,A100&lt;5.45,C100&lt;4.75),"setosa",IF(AND(C100&gt;=2.45,G100&lt;14.126,A100&lt;5.45,C100&lt;4.75),"versicolor",IF(AND(C100&lt;2.4,G100&gt;=14.126,A100&lt;5.45,C100&lt;4.75),"setosa",IF(AND(C100&gt;=2.4,G100&gt;=14.126,A100&lt;5.45,C100&lt;4.75),"versicolor","shouldnthappen"))))))))))</f>
        <v>setosa</v>
      </c>
      <c r="AR100" s="1" t="str">
        <f aca="false">IF(AND(C100&lt;2.45,C100&lt;4.85),"setosa",IF(AND(C100&gt;=5.15,C100&gt;=4.85),"virginica",IF(AND(A100&gt;=4.95,C100&gt;=2.45,C100&lt;4.85),"versicolor",IF(AND(D100&lt;1.35,A100&lt;4.95,C100&gt;=2.45,C100&lt;4.85),"versicolor",IF(AND(D100&gt;=1.35,A100&lt;4.95,C100&gt;=2.45,C100&lt;4.85),"virginica",IF(AND(F100&lt;0.35,G100&lt;12.751,C100&lt;5.15,C100&gt;=4.85),"virginica",IF(AND(A100&lt;6.5,G100&gt;=12.751,C100&lt;5.15,C100&gt;=4.85),"virginica",IF(AND(A100&gt;=6.5,G100&gt;=12.751,C100&lt;5.15,C100&gt;=4.85),"versicolor",IF(AND(B100&gt;=2.75,F100&gt;=0.35,G100&lt;12.751,C100&lt;5.15,C100&gt;=4.85),"virginica",IF(AND(C100&lt;5.05,B100&lt;2.75,F100&gt;=0.35,G100&lt;12.751,C100&lt;5.15,C100&gt;=4.85),"virginica",IF(AND(C100&gt;=5.05,B100&lt;2.75,F100&gt;=0.35,G100&lt;12.751,C100&lt;5.15,C100&gt;=4.85),"versicolor","shouldnthappen")))))))))))</f>
        <v>setosa</v>
      </c>
      <c r="AS100" s="1" t="str">
        <f aca="false">IF(AND(F100&gt;=0.9,B100&lt;3.05),"virginica",IF(AND(A100&lt;5.9,B100&gt;=3.05),"setosa",IF(AND(D100&lt;1.65,A100&gt;=5.9,B100&gt;=3.05),"versicolor",IF(AND(D100&gt;=1.65,A100&gt;=5.9,B100&gt;=3.05),"virginica",IF(AND(D100&gt;=1.75,C100&gt;=4.85,F100&lt;0.9,B100&lt;3.05),"virginica",IF(AND(C100&lt;2.2,B100&lt;2.95,C100&lt;4.85,F100&lt;0.9,B100&lt;3.05),"setosa",IF(AND(C100&gt;=2.2,B100&lt;2.95,C100&lt;4.85,F100&lt;0.9,B100&lt;3.05),"versicolor",IF(AND(C100&lt;2.8,B100&gt;=2.95,C100&lt;4.85,F100&lt;0.9,B100&lt;3.05),"setosa",IF(AND(C100&gt;=2.8,B100&gt;=2.95,C100&lt;4.85,F100&lt;0.9,B100&lt;3.05),"versicolor",IF(AND(G100&lt;13.879,D100&lt;1.75,C100&gt;=4.85,F100&lt;0.9,B100&lt;3.05),"virginica",IF(AND(G100&gt;=13.879,D100&lt;1.75,C100&gt;=4.85,F100&lt;0.9,B100&lt;3.05),"versicolor","shouldnthappen")))))))))))</f>
        <v>setosa</v>
      </c>
      <c r="AT100" s="1" t="str">
        <f aca="false">IF(AND(D100&lt;0.75),"setosa",IF(AND(D100&gt;=1.75,D100&gt;=0.75),"virginica",IF(AND(D100&lt;1.45,G100&lt;7.37,D100&lt;1.75,D100&gt;=0.75),"versicolor",IF(AND(D100&gt;=1.45,G100&lt;7.37,D100&lt;1.75,D100&gt;=0.75),"virginica",IF(AND(C100&lt;5.45,G100&gt;=7.37,D100&lt;1.75,D100&gt;=0.75),"versicolor",IF(AND(C100&gt;=5.45,G100&gt;=7.37,D100&lt;1.75,D100&gt;=0.75),"virginica","shouldnthappen"))))))</f>
        <v>setosa</v>
      </c>
      <c r="AU100" s="1" t="str">
        <f aca="false">IF(AND(D100&lt;0.7),"setosa",IF(AND(D100&gt;=1.7,A100&gt;=6.15,D100&gt;=0.7),"virginica",IF(AND(B100&gt;=2.55,C100&lt;4.75,A100&lt;6.15,D100&gt;=0.7),"versicolor",IF(AND(D100&gt;=1.7,C100&gt;=4.75,A100&lt;6.15,D100&gt;=0.7),"virginica",IF(AND(C100&lt;5.25,D100&lt;1.7,A100&gt;=6.15,D100&gt;=0.7),"versicolor",IF(AND(C100&gt;=5.25,D100&lt;1.7,A100&gt;=6.15,D100&gt;=0.7),"virginica",IF(AND(C100&lt;4.25,B100&lt;2.55,C100&lt;4.75,A100&lt;6.15,D100&gt;=0.7),"versicolor",IF(AND(C100&gt;=4.25,B100&lt;2.55,C100&lt;4.75,A100&lt;6.15,D100&gt;=0.7),"virginica",IF(AND(B100&lt;2.65,D100&lt;1.7,C100&gt;=4.75,A100&lt;6.15,D100&gt;=0.7),"virginica",IF(AND(B100&gt;=2.65,D100&lt;1.7,C100&gt;=4.75,A100&lt;6.15,D100&gt;=0.7),"versicolor","shouldnthappen"))))))))))</f>
        <v>setosa</v>
      </c>
      <c r="AV100" s="1" t="str">
        <f aca="false">IF(AND(D100&lt;0.75),"setosa",IF(AND(F100&gt;=0.899,D100&gt;=0.75),"virginica",IF(AND(D100&lt;1.65,A100&lt;6.05,F100&lt;0.899,D100&gt;=0.75),"versicolor",IF(AND(D100&gt;=1.65,A100&lt;6.05,F100&lt;0.899,D100&gt;=0.75),"virginica",IF(AND(C100&gt;=5.05,A100&gt;=6.05,F100&lt;0.899,D100&gt;=0.75),"virginica",IF(AND(G100&gt;=13.757,C100&lt;5.05,A100&gt;=6.05,F100&lt;0.899,D100&gt;=0.75),"versicolor",IF(AND(D100&lt;1.6,G100&lt;13.757,C100&lt;5.05,A100&gt;=6.05,F100&lt;0.899,D100&gt;=0.75),"versicolor",IF(AND(D100&gt;=1.6,G100&lt;13.757,C100&lt;5.05,A100&gt;=6.05,F100&lt;0.899,D100&gt;=0.75),"virginica","shouldnthappen"))))))))</f>
        <v>setosa</v>
      </c>
      <c r="AW100" s="1" t="str">
        <f aca="false">IF(AND(F100&lt;0.117,A100&gt;=5.55),"virginica",IF(AND(A100&gt;=5.2,G100&lt;6.086,A100&lt;5.55),"versicolor",IF(AND(D100&lt;0.7,G100&gt;=6.086,A100&lt;5.55),"setosa",IF(AND(D100&gt;=0.7,G100&gt;=6.086,A100&lt;5.55),"versicolor",IF(AND(A100&lt;4.75,A100&lt;5.2,G100&lt;6.086,A100&lt;5.55),"setosa",IF(AND(A100&gt;=4.75,A100&lt;5.2,G100&lt;6.086,A100&lt;5.55),"virginica",IF(AND(D100&gt;=1.65,C100&lt;4.95,F100&gt;=0.117,A100&gt;=5.55),"virginica",IF(AND(D100&gt;=1.75,C100&gt;=4.95,F100&gt;=0.117,A100&gt;=5.55),"virginica",IF(AND(C100&lt;2.6,D100&lt;1.65,C100&lt;4.95,F100&gt;=0.117,A100&gt;=5.55),"setosa",IF(AND(C100&gt;=2.6,D100&lt;1.65,C100&lt;4.95,F100&gt;=0.117,A100&gt;=5.55),"versicolor",IF(AND(D100&lt;1.55,D100&lt;1.75,C100&gt;=4.95,F100&gt;=0.117,A100&gt;=5.55),"virginica",IF(AND(A100&lt;6.95,D100&gt;=1.55,D100&lt;1.75,C100&gt;=4.95,F100&gt;=0.117,A100&gt;=5.55),"versicolor",IF(AND(A100&gt;=6.95,D100&gt;=1.55,D100&lt;1.75,C100&gt;=4.95,F100&gt;=0.117,A100&gt;=5.55),"virginica","shouldnthappen")))))))))))))</f>
        <v>setosa</v>
      </c>
      <c r="AX100" s="1" t="str">
        <f aca="false">IF(AND(D100&lt;0.75),"setosa",IF(AND(F100&lt;0.138,D100&gt;=0.75),"virginica",IF(AND(C100&lt;4.45,A100&lt;6.15,F100&gt;=0.138,D100&gt;=0.75),"versicolor",IF(AND(C100&gt;=5.05,A100&gt;=6.15,F100&gt;=0.138,D100&gt;=0.75),"virginica",IF(AND(B100&lt;2.65,C100&gt;=4.45,A100&lt;6.15,F100&gt;=0.138,D100&gt;=0.75),"virginica",IF(AND(A100&gt;=6.35,C100&lt;5.05,A100&gt;=6.15,F100&gt;=0.138,D100&gt;=0.75),"versicolor",IF(AND(A100&lt;5.65,B100&gt;=2.65,C100&gt;=4.45,A100&lt;6.15,F100&gt;=0.138,D100&gt;=0.75),"virginica",IF(AND(D100&lt;1.75,A100&lt;6.35,C100&lt;5.05,A100&gt;=6.15,F100&gt;=0.138,D100&gt;=0.75),"versicolor",IF(AND(D100&gt;=1.75,A100&lt;6.35,C100&lt;5.05,A100&gt;=6.15,F100&gt;=0.138,D100&gt;=0.75),"virginica",IF(AND(D100&lt;1.7,A100&gt;=5.65,B100&gt;=2.65,C100&gt;=4.45,A100&lt;6.15,F100&gt;=0.138,D100&gt;=0.75),"versicolor",IF(AND(D100&gt;=1.7,A100&gt;=5.65,B100&gt;=2.65,C100&gt;=4.45,A100&lt;6.15,F100&gt;=0.138,D100&gt;=0.75),"virginica","shouldnthappen")))))))))))</f>
        <v>setosa</v>
      </c>
      <c r="AY100" s="1" t="str">
        <f aca="false">IF(AND(D100&lt;0.75,A100&lt;5.55),"setosa",IF(AND(A100&lt;4.95,D100&gt;=0.75,A100&lt;5.55),"virginica",IF(AND(A100&gt;=4.95,D100&gt;=0.75,A100&lt;5.55),"versicolor",IF(AND(C100&lt;2.6,C100&lt;4.85,A100&gt;=5.55),"setosa",IF(AND(C100&gt;=2.6,C100&lt;4.85,A100&gt;=5.55),"versicolor",IF(AND(D100&gt;=1.75,C100&gt;=4.85,A100&gt;=5.55),"virginica",IF(AND(F100&lt;0.405,D100&lt;1.75,C100&gt;=4.85,A100&gt;=5.55),"versicolor",IF(AND(B100&lt;3.05,F100&gt;=0.405,D100&lt;1.75,C100&gt;=4.85,A100&gt;=5.55),"virginica",IF(AND(B100&gt;=3.05,F100&gt;=0.405,D100&lt;1.75,C100&gt;=4.85,A100&gt;=5.55),"versicolor","shouldnthappen")))))))))</f>
        <v>setosa</v>
      </c>
      <c r="AZ100" s="1" t="str">
        <f aca="false">IF(AND(D100&lt;0.75),"setosa",IF(AND(F100&lt;0.9,C100&lt;4.95,D100&gt;=0.75),"versicolor",IF(AND(F100&gt;=0.9,C100&lt;4.95,D100&gt;=0.75),"virginica",IF(AND(D100&gt;=1.7,C100&gt;=4.95,D100&gt;=0.75),"virginica",IF(AND(F100&lt;0.405,D100&lt;1.7,C100&gt;=4.95,D100&gt;=0.75),"versicolor",IF(AND(F100&gt;=0.405,D100&lt;1.7,C100&gt;=4.95,D100&gt;=0.75),"virginica","shouldnthappen"))))))</f>
        <v>setosa</v>
      </c>
      <c r="BA100" s="1" t="str">
        <f aca="false">IF(AND(D100&lt;0.75),"setosa",IF(AND(D100&gt;=1.7,C100&gt;=5.05,D100&gt;=0.75),"virginica",IF(AND(D100&lt;1.45,D100&lt;1.6,C100&lt;5.05,D100&gt;=0.75),"versicolor",IF(AND(A100&lt;5.8,D100&gt;=1.6,C100&lt;5.05,D100&gt;=0.75),"virginica",IF(AND(A100&gt;=5.8,D100&gt;=1.6,C100&lt;5.05,D100&gt;=0.75),"versicolor",IF(AND(F100&lt;0.417,D100&lt;1.7,C100&gt;=5.05,D100&gt;=0.75),"versicolor",IF(AND(F100&gt;=0.417,D100&lt;1.7,C100&gt;=5.05,D100&gt;=0.75),"virginica",IF(AND(A100&lt;5.95,D100&gt;=1.45,D100&lt;1.6,C100&lt;5.05,D100&gt;=0.75),"versicolor",IF(AND(G100&lt;10.618,A100&gt;=5.95,D100&gt;=1.45,D100&lt;1.6,C100&lt;5.05,D100&gt;=0.75),"virginica",IF(AND(G100&gt;=10.618,A100&gt;=5.95,D100&gt;=1.45,D100&lt;1.6,C100&lt;5.05,D100&gt;=0.75),"versicolor","shouldnthappen"))))))))))</f>
        <v>setosa</v>
      </c>
      <c r="BB100" s="1" t="str">
        <f aca="false">IF(AND(C100&lt;2.6),"setosa",IF(AND(D100&gt;=1.75,C100&gt;=2.6),"virginica",IF(AND(C100&gt;=5.45,D100&lt;1.75,C100&gt;=2.6),"virginica",IF(AND(F100&gt;=0.259,C100&lt;5.45,D100&lt;1.75,C100&gt;=2.6),"versicolor",IF(AND(C100&lt;5.05,F100&lt;0.259,C100&lt;5.45,D100&lt;1.75,C100&gt;=2.6),"versicolor",IF(AND(C100&gt;=5.05,F100&lt;0.259,C100&lt;5.45,D100&lt;1.75,C100&gt;=2.6),"virginica","shouldnthappen"))))))</f>
        <v>setosa</v>
      </c>
      <c r="BC100" s="1" t="str">
        <f aca="false">IF(AND(A100&lt;4.95,B100&lt;2.7,A100&lt;5.55),"virginica",IF(AND(A100&gt;=4.95,B100&lt;2.7,A100&lt;5.55),"versicolor",IF(AND(C100&lt;3.2,B100&gt;=2.7,A100&lt;5.55),"setosa",IF(AND(C100&gt;=3.2,B100&gt;=2.7,A100&lt;5.55),"versicolor",IF(AND(F100&gt;=0.85,A100&lt;6.15,A100&gt;=5.55),"virginica",IF(AND(D100&lt;1.45,A100&gt;=6.15,A100&gt;=5.55),"versicolor",IF(AND(C100&lt;4.8,F100&lt;0.85,A100&lt;6.15,A100&gt;=5.55),"versicolor",IF(AND(D100&gt;=1.7,D100&gt;=1.45,A100&gt;=6.15,A100&gt;=5.55),"virginica",IF(AND(G100&lt;9.333,C100&gt;=4.8,F100&lt;0.85,A100&lt;6.15,A100&gt;=5.55),"versicolor",IF(AND(G100&gt;=9.333,C100&gt;=4.8,F100&lt;0.85,A100&lt;6.15,A100&gt;=5.55),"virginica",IF(AND(C100&lt;4.9,D100&lt;1.7,D100&gt;=1.45,A100&gt;=6.15,A100&gt;=5.55),"versicolor",IF(AND(C100&gt;=4.9,D100&lt;1.7,D100&gt;=1.45,A100&gt;=6.15,A100&gt;=5.55),"virginica","shouldnthappen"))))))))))))</f>
        <v>setosa</v>
      </c>
      <c r="BD100" s="1" t="str">
        <f aca="false">IF(AND(C100&lt;2.35),"setosa",IF(AND(C100&lt;4.75,B100&lt;2.55,C100&gt;=2.35),"versicolor",IF(AND(C100&gt;=4.75,B100&lt;2.55,C100&gt;=2.35),"virginica",IF(AND(C100&lt;4.75,B100&gt;=2.55,C100&gt;=2.35),"versicolor",IF(AND(D100&gt;=1.75,C100&gt;=4.75,B100&gt;=2.55,C100&gt;=2.35),"virginica",IF(AND(A100&gt;=6.5,D100&lt;1.75,C100&gt;=4.75,B100&gt;=2.55,C100&gt;=2.35),"versicolor",IF(AND(A100&lt;6.05,A100&lt;6.5,D100&lt;1.75,C100&gt;=4.75,B100&gt;=2.55,C100&gt;=2.35),"versicolor",IF(AND(A100&gt;=6.05,A100&lt;6.5,D100&lt;1.75,C100&gt;=4.75,B100&gt;=2.55,C100&gt;=2.35),"virginica","shouldnthappen"))))))))</f>
        <v>setosa</v>
      </c>
      <c r="BE100" s="1" t="str">
        <f aca="false">IF(AND(C100&lt;2.5),"setosa",IF(AND(D100&lt;1.65,C100&lt;4.75,C100&gt;=2.5),"versicolor",IF(AND(D100&gt;=1.65,C100&lt;4.75,C100&gt;=2.5),"virginica",IF(AND(D100&gt;=1.75,C100&gt;=4.75,C100&gt;=2.5),"virginica",IF(AND(C100&lt;4.95,D100&lt;1.75,C100&gt;=4.75,C100&gt;=2.5),"versicolor",IF(AND(A100&lt;6.5,C100&gt;=4.95,D100&lt;1.75,C100&gt;=4.75,C100&gt;=2.5),"virginica",IF(AND(A100&gt;=6.5,C100&gt;=4.95,D100&lt;1.75,C100&gt;=4.75,C100&gt;=2.5),"versicolor","shouldnthappen")))))))</f>
        <v>setosa</v>
      </c>
      <c r="BF100" s="1" t="str">
        <f aca="false">IF(AND(G100&gt;=15.244),"virginica",IF(AND(C100&lt;3.2,B100&gt;=3.15,G100&lt;15.244),"setosa",IF(AND(A100&gt;=4.95,C100&lt;4.7,B100&lt;3.15,G100&lt;15.244),"versicolor",IF(AND(C100&gt;=5.15,C100&gt;=4.7,B100&lt;3.15,G100&lt;15.244),"virginica",IF(AND(A100&gt;=6.45,C100&gt;=3.2,B100&gt;=3.15,G100&lt;15.244),"virginica",IF(AND(D100&lt;0.95,A100&lt;4.95,C100&lt;4.7,B100&lt;3.15,G100&lt;15.244),"setosa",IF(AND(D100&gt;=0.95,A100&lt;4.95,C100&lt;4.7,B100&lt;3.15,G100&lt;15.244),"virginica",IF(AND(F100&lt;0.816,A100&lt;6.45,C100&gt;=3.2,B100&gt;=3.15,G100&lt;15.244),"virginica",IF(AND(F100&gt;=0.816,A100&lt;6.45,C100&gt;=3.2,B100&gt;=3.15,G100&lt;15.244),"versicolor",IF(AND(A100&gt;=6.5,B100&lt;3.05,C100&lt;5.15,C100&gt;=4.7,B100&lt;3.15,G100&lt;15.244),"versicolor",IF(AND(G100&lt;11.093,B100&gt;=3.05,C100&lt;5.15,C100&gt;=4.7,B100&lt;3.15,G100&lt;15.244),"virginica",IF(AND(G100&gt;=11.093,B100&gt;=3.05,C100&lt;5.15,C100&gt;=4.7,B100&lt;3.15,G100&lt;15.244),"versicolor",IF(AND(D100&gt;=1.7,A100&lt;6.5,B100&lt;3.05,C100&lt;5.15,C100&gt;=4.7,B100&lt;3.15,G100&lt;15.244),"virginica",IF(AND(G100&lt;7.498,D100&lt;1.7,A100&lt;6.5,B100&lt;3.05,C100&lt;5.15,C100&gt;=4.7,B100&lt;3.15,G100&lt;15.244),"virginica",IF(AND(G100&gt;=7.498,D100&lt;1.7,A100&lt;6.5,B100&lt;3.05,C100&lt;5.15,C100&gt;=4.7,B100&lt;3.15,G100&lt;15.244),"versicolor","shouldnthappen")))))))))))))))</f>
        <v>setosa</v>
      </c>
      <c r="BG100" s="1" t="str">
        <f aca="false">IF(AND(B100&gt;=3.35,C100&lt;4.85),"setosa",IF(AND(D100&gt;=1.75,C100&gt;=4.85),"virginica",IF(AND(D100&lt;0.75,B100&lt;3.35,C100&lt;4.85),"setosa",IF(AND(G100&gt;=13.879,D100&lt;1.75,C100&gt;=4.85),"versicolor",IF(AND(F100&gt;=0.9,D100&gt;=0.75,B100&lt;3.35,C100&lt;4.85),"virginica",IF(AND(F100&gt;=0.405,G100&lt;13.879,D100&lt;1.75,C100&gt;=4.85),"virginica",IF(AND(B100&gt;=2.55,F100&lt;0.9,D100&gt;=0.75,B100&lt;3.35,C100&lt;4.85),"versicolor",IF(AND(G100&lt;7.498,F100&lt;0.405,G100&lt;13.879,D100&lt;1.75,C100&gt;=4.85),"virginica",IF(AND(G100&gt;=7.498,F100&lt;0.405,G100&lt;13.879,D100&lt;1.75,C100&gt;=4.85),"versicolor",IF(AND(G100&lt;5.656,B100&lt;2.55,F100&lt;0.9,D100&gt;=0.75,B100&lt;3.35,C100&lt;4.85),"virginica",IF(AND(G100&gt;=5.656,B100&lt;2.55,F100&lt;0.9,D100&gt;=0.75,B100&lt;3.35,C100&lt;4.85),"versicolor","shouldnthappen")))))))))))</f>
        <v>setosa</v>
      </c>
      <c r="BH100" s="1" t="str">
        <f aca="false">IF(AND(D100&lt;0.7),"setosa",IF(AND(D100&gt;=1.65,A100&lt;6.65,D100&gt;=0.7),"virginica",IF(AND(D100&lt;1.55,A100&gt;=6.65,D100&gt;=0.7),"versicolor",IF(AND(D100&gt;=1.55,A100&gt;=6.65,D100&gt;=0.7),"virginica",IF(AND(F100&gt;=0.529,D100&lt;1.65,A100&lt;6.65,D100&gt;=0.7),"versicolor",IF(AND(C100&gt;=5.35,F100&lt;0.529,D100&lt;1.65,A100&lt;6.65,D100&gt;=0.7),"virginica",IF(AND(G100&gt;=7.411,C100&lt;5.35,F100&lt;0.529,D100&lt;1.65,A100&lt;6.65,D100&gt;=0.7),"versicolor",IF(AND(G100&lt;6.927,G100&lt;7.411,C100&lt;5.35,F100&lt;0.529,D100&lt;1.65,A100&lt;6.65,D100&gt;=0.7),"versicolor",IF(AND(G100&gt;=6.927,G100&lt;7.411,C100&lt;5.35,F100&lt;0.529,D100&lt;1.65,A100&lt;6.65,D100&gt;=0.7),"virginica","shouldnthappen")))))))))</f>
        <v>setosa</v>
      </c>
      <c r="BI100" s="1" t="str">
        <f aca="false">IF(AND(D100&gt;=1.7),"virginica",IF(AND(D100&lt;0.7,D100&lt;1.7),"setosa",IF(AND(D100&lt;1.45,G100&lt;7.37,D100&gt;=0.7,D100&lt;1.7),"versicolor",IF(AND(D100&gt;=1.45,G100&lt;7.37,D100&gt;=0.7,D100&lt;1.7),"virginica",IF(AND(B100&gt;=2.65,G100&gt;=7.37,D100&gt;=0.7,D100&lt;1.7),"versicolor",IF(AND(C100&lt;5.05,B100&lt;2.65,G100&gt;=7.37,D100&gt;=0.7,D100&lt;1.7),"versicolor",IF(AND(C100&gt;=5.05,B100&lt;2.65,G100&gt;=7.37,D100&gt;=0.7,D100&lt;1.7),"virginica","shouldnthappen")))))))</f>
        <v>setosa</v>
      </c>
    </row>
    <row r="101" customFormat="false" ht="13.8" hidden="false" customHeight="false" outlineLevel="0" collapsed="false">
      <c r="A101" s="1" t="n">
        <v>4.8</v>
      </c>
      <c r="B101" s="1" t="n">
        <v>3.1</v>
      </c>
      <c r="C101" s="1" t="n">
        <v>1.6</v>
      </c>
      <c r="D101" s="1" t="n">
        <v>0.2</v>
      </c>
      <c r="E101" s="1" t="s">
        <v>94</v>
      </c>
      <c r="F101" s="1" t="n">
        <v>0.310410389211029</v>
      </c>
      <c r="G101" s="1" t="n">
        <v>6.47044856818393</v>
      </c>
      <c r="H101" s="11" t="str">
        <f aca="false">E101</f>
        <v>setosa</v>
      </c>
      <c r="I101" s="1" t="str">
        <f aca="false">INDEX(L101:BI101, MODE(MATCH(L101:BI101, L101:BI101, 0 )))</f>
        <v>setosa</v>
      </c>
      <c r="J101" s="12" t="n">
        <f aca="false">COUNTIF(L101:BI101, H101) / COUNTA(L101:BI101)</f>
        <v>1</v>
      </c>
      <c r="K101" s="13" t="n">
        <f aca="false">I101=H101</f>
        <v>1</v>
      </c>
      <c r="L101" s="1" t="str">
        <f aca="false">IF(AND(C101&lt;3.65,B101&gt;=3.35),"setosa",IF(AND(C101&gt;=3.65,B101&gt;=3.35),"virginica",IF(AND(C101&lt;2.35,C101&lt;4.85,B101&lt;3.35),"setosa",IF(AND(F101&gt;=0.899,C101&gt;=2.35,C101&lt;4.85,B101&lt;3.35),"virginica",IF(AND(G101&gt;=8.268,B101&lt;2.75,C101&gt;=4.85,B101&lt;3.35),"virginica",IF(AND(D101&lt;1.55,B101&gt;=2.75,C101&gt;=4.85,B101&lt;3.35),"versicolor",IF(AND(D101&gt;=1.55,B101&gt;=2.75,C101&gt;=4.85,B101&lt;3.35),"virginica",IF(AND(G101&lt;6.537,F101&lt;0.899,C101&gt;=2.35,C101&lt;4.85,B101&lt;3.35),"virginica",IF(AND(G101&gt;=6.537,F101&lt;0.899,C101&gt;=2.35,C101&lt;4.85,B101&lt;3.35),"versicolor",IF(AND(G101&lt;6.878,G101&lt;8.268,B101&lt;2.75,C101&gt;=4.85,B101&lt;3.35),"virginica",IF(AND(G101&gt;=6.878,G101&lt;8.268,B101&lt;2.75,C101&gt;=4.85,B101&lt;3.35),"versicolor","shouldnthappen")))))))))))</f>
        <v>setosa</v>
      </c>
      <c r="M101" s="1" t="str">
        <f aca="false">IF(AND(C101&lt;2.6),"setosa",IF(AND(D101&gt;=1.75,C101&gt;=2.6),"virginica",IF(AND(G101&lt;6.094,D101&lt;1.75,C101&gt;=2.6),"virginica",IF(AND(D101&lt;1.35,G101&gt;=6.094,D101&lt;1.75,C101&gt;=2.6),"versicolor",IF(AND(C101&lt;5.05,D101&gt;=1.35,G101&gt;=6.094,D101&lt;1.75,C101&gt;=2.6),"versicolor",IF(AND(C101&gt;=5.05,D101&gt;=1.35,G101&gt;=6.094,D101&lt;1.75,C101&gt;=2.6),"virginica","shouldnthappen"))))))</f>
        <v>setosa</v>
      </c>
      <c r="N101" s="1" t="str">
        <f aca="false">IF(AND(A101&lt;6.6,B101&gt;=3.45),"setosa",IF(AND(A101&gt;=6.6,B101&gt;=3.45),"virginica",IF(AND(D101&lt;0.7,C101&lt;4.75,B101&lt;3.45),"setosa",IF(AND(D101&gt;=0.7,C101&lt;4.75,B101&lt;3.45),"versicolor",IF(AND(C101&gt;=5.15,C101&gt;=4.75,B101&lt;3.45),"virginica",IF(AND(D101&gt;=1.7,A101&lt;6.5,C101&lt;5.15,C101&gt;=4.75,B101&lt;3.45),"virginica",IF(AND(C101&lt;5.05,A101&gt;=6.5,C101&lt;5.15,C101&gt;=4.75,B101&lt;3.45),"versicolor",IF(AND(C101&gt;=5.05,A101&gt;=6.5,C101&lt;5.15,C101&gt;=4.75,B101&lt;3.45),"virginica",IF(AND(G101&lt;7.498,D101&lt;1.7,A101&lt;6.5,C101&lt;5.15,C101&gt;=4.75,B101&lt;3.45),"virginica",IF(AND(G101&gt;=7.498,D101&lt;1.7,A101&lt;6.5,C101&lt;5.15,C101&gt;=4.75,B101&lt;3.45),"versicolor","shouldnthappen"))))))))))</f>
        <v>setosa</v>
      </c>
      <c r="O101" s="1" t="str">
        <f aca="false">IF(AND(D101&lt;0.75),"setosa",IF(AND(C101&lt;4.75,C101&lt;4.85,D101&gt;=0.75),"versicolor",IF(AND(A101&gt;=6.05,C101&gt;=4.85,D101&gt;=0.75),"virginica",IF(AND(D101&lt;1.6,C101&gt;=4.75,C101&lt;4.85,D101&gt;=0.75),"versicolor",IF(AND(D101&gt;=1.6,C101&gt;=4.75,C101&lt;4.85,D101&gt;=0.75),"virginica",IF(AND(A101&lt;5.9,A101&lt;6.05,C101&gt;=4.85,D101&gt;=0.75),"virginica",IF(AND(A101&gt;=5.9,A101&lt;6.05,C101&gt;=4.85,D101&gt;=0.75),"versicolor","shouldnthappen")))))))</f>
        <v>setosa</v>
      </c>
      <c r="P101" s="1" t="str">
        <f aca="false">IF(AND(D101&lt;0.75),"setosa",IF(AND(A101&lt;5.55,D101&gt;=0.75),"versicolor",IF(AND(D101&gt;=1.7,G101&lt;13.158,A101&gt;=5.55,D101&gt;=0.75),"virginica",IF(AND(B101&lt;2.45,D101&lt;1.7,G101&lt;13.158,A101&gt;=5.55,D101&gt;=0.75),"virginica",IF(AND(B101&gt;=2.45,D101&lt;1.7,G101&lt;13.158,A101&gt;=5.55,D101&gt;=0.75),"versicolor",IF(AND(B101&gt;=3.05,G101&lt;15.551,G101&gt;=13.158,A101&gt;=5.55,D101&gt;=0.75),"versicolor",IF(AND(B101&lt;2.9,G101&gt;=15.551,G101&gt;=13.158,A101&gt;=5.55,D101&gt;=0.75),"versicolor",IF(AND(B101&gt;=2.9,G101&gt;=15.551,G101&gt;=13.158,A101&gt;=5.55,D101&gt;=0.75),"virginica",IF(AND(D101&lt;1.3,G101&lt;14.221,B101&lt;3.05,G101&lt;15.551,G101&gt;=13.158,A101&gt;=5.55,D101&gt;=0.75),"versicolor",IF(AND(D101&gt;=1.3,G101&lt;14.221,B101&lt;3.05,G101&lt;15.551,G101&gt;=13.158,A101&gt;=5.55,D101&gt;=0.75),"virginica",IF(AND(C101&lt;4.9,G101&gt;=14.221,B101&lt;3.05,G101&lt;15.551,G101&gt;=13.158,A101&gt;=5.55,D101&gt;=0.75),"versicolor",IF(AND(C101&gt;=4.9,G101&gt;=14.221,B101&lt;3.05,G101&lt;15.551,G101&gt;=13.158,A101&gt;=5.55,D101&gt;=0.75),"virginica","shouldnthappen"))))))))))))</f>
        <v>setosa</v>
      </c>
      <c r="Q101" s="1" t="str">
        <f aca="false">IF(AND(C101&lt;2.6),"setosa",IF(AND(A101&gt;=4.95,C101&lt;4.75,C101&gt;=2.6),"versicolor",IF(AND(D101&gt;=1.75,C101&gt;=4.75,C101&gt;=2.6),"virginica",IF(AND(B101&lt;2.45,A101&lt;4.95,C101&lt;4.75,C101&gt;=2.6),"versicolor",IF(AND(B101&gt;=2.45,A101&lt;4.95,C101&lt;4.75,C101&gt;=2.6),"virginica",IF(AND(G101&lt;7.498,D101&lt;1.75,C101&gt;=4.75,C101&gt;=2.6),"virginica",IF(AND(F101&lt;0.417,G101&gt;=7.498,D101&lt;1.75,C101&gt;=4.75,C101&gt;=2.6),"versicolor",IF(AND(F101&lt;0.442,F101&gt;=0.417,G101&gt;=7.498,D101&lt;1.75,C101&gt;=4.75,C101&gt;=2.6),"virginica",IF(AND(F101&gt;=0.442,F101&gt;=0.417,G101&gt;=7.498,D101&lt;1.75,C101&gt;=4.75,C101&gt;=2.6),"versicolor","shouldnthappen")))))))))</f>
        <v>setosa</v>
      </c>
      <c r="R101" s="1" t="str">
        <f aca="false">IF(AND(D101&lt;0.75),"setosa",IF(AND(D101&lt;1.75,A101&gt;=6.25,D101&gt;=0.75),"versicolor",IF(AND(D101&gt;=1.75,A101&gt;=6.25,D101&gt;=0.75),"virginica",IF(AND(D101&lt;1.6,C101&lt;4.75,A101&lt;6.25,D101&gt;=0.75),"versicolor",IF(AND(D101&gt;=1.6,C101&lt;4.75,A101&lt;6.25,D101&gt;=0.75),"virginica",IF(AND(G101&lt;6.998,C101&gt;=4.75,A101&lt;6.25,D101&gt;=0.75),"virginica",IF(AND(A101&lt;6.05,G101&gt;=6.998,C101&gt;=4.75,A101&lt;6.25,D101&gt;=0.75),"versicolor",IF(AND(A101&gt;=6.05,G101&gt;=6.998,C101&gt;=4.75,A101&lt;6.25,D101&gt;=0.75),"virginica","shouldnthappen"))))))))</f>
        <v>setosa</v>
      </c>
      <c r="S101" s="1" t="str">
        <f aca="false">IF(AND(B101&gt;=3.05,A101&lt;5.45),"setosa",IF(AND(C101&lt;2.2,B101&lt;3.05,A101&lt;5.45),"setosa",IF(AND(C101&gt;=2.2,B101&lt;3.05,A101&lt;5.45),"versicolor",IF(AND(B101&lt;3.7,C101&lt;4.8,A101&gt;=5.45),"versicolor",IF(AND(B101&gt;=3.7,C101&lt;4.8,A101&gt;=5.45),"setosa",IF(AND(G101&lt;13.757,C101&lt;5.05,C101&gt;=4.8,A101&gt;=5.45),"virginica",IF(AND(G101&gt;=13.757,C101&lt;5.05,C101&gt;=4.8,A101&gt;=5.45),"versicolor",IF(AND(C101&gt;=5.15,C101&gt;=5.05,C101&gt;=4.8,A101&gt;=5.45),"virginica",IF(AND(A101&lt;5.95,C101&lt;5.15,C101&gt;=5.05,C101&gt;=4.8,A101&gt;=5.45),"virginica",IF(AND(D101&gt;=1.8,A101&gt;=5.95,C101&lt;5.15,C101&gt;=5.05,C101&gt;=4.8,A101&gt;=5.45),"virginica",IF(AND(B101&lt;2.75,D101&lt;1.8,A101&gt;=5.95,C101&lt;5.15,C101&gt;=5.05,C101&gt;=4.8,A101&gt;=5.45),"versicolor",IF(AND(B101&gt;=2.75,D101&lt;1.8,A101&gt;=5.95,C101&lt;5.15,C101&gt;=5.05,C101&gt;=4.8,A101&gt;=5.45),"virginica","shouldnthappen"))))))))))))</f>
        <v>setosa</v>
      </c>
      <c r="T101" s="1" t="str">
        <f aca="false">IF(AND(C101&lt;2.6),"setosa",IF(AND(D101&lt;1.65,C101&lt;4.75,C101&gt;=2.6),"versicolor",IF(AND(D101&gt;=1.65,C101&lt;4.75,C101&gt;=2.6),"virginica",IF(AND(G101&gt;=8.494,A101&lt;6.6,C101&gt;=4.75,C101&gt;=2.6),"virginica",IF(AND(C101&lt;5.2,A101&gt;=6.6,C101&gt;=4.75,C101&gt;=2.6),"versicolor",IF(AND(C101&gt;=5.2,A101&gt;=6.6,C101&gt;=4.75,C101&gt;=2.6),"virginica",IF(AND(A101&lt;5.95,G101&lt;8.494,A101&lt;6.6,C101&gt;=4.75,C101&gt;=2.6),"virginica",IF(AND(A101&gt;=5.95,G101&lt;8.494,A101&lt;6.6,C101&gt;=4.75,C101&gt;=2.6),"versicolor","shouldnthappen"))))))))</f>
        <v>setosa</v>
      </c>
      <c r="U101" s="1" t="str">
        <f aca="false">IF(AND(C101&lt;3.65,B101&gt;=3.35),"setosa",IF(AND(C101&gt;=3.65,B101&gt;=3.35),"virginica",IF(AND(C101&lt;2.35,A101&lt;6.25,B101&lt;3.35),"setosa",IF(AND(C101&lt;4.85,A101&gt;=6.25,B101&lt;3.35),"versicolor",IF(AND(G101&gt;=15.426,C101&gt;=2.35,A101&lt;6.25,B101&lt;3.35),"virginica",IF(AND(D101&gt;=1.55,C101&gt;=4.85,A101&gt;=6.25,B101&lt;3.35),"virginica",IF(AND(D101&lt;1.8,G101&lt;15.426,C101&gt;=2.35,A101&lt;6.25,B101&lt;3.35),"versicolor",IF(AND(D101&gt;=1.8,G101&lt;15.426,C101&gt;=2.35,A101&lt;6.25,B101&lt;3.35),"virginica",IF(AND(B101&lt;2.95,D101&lt;1.55,C101&gt;=4.85,A101&gt;=6.25,B101&lt;3.35),"virginica",IF(AND(B101&gt;=2.95,D101&lt;1.55,C101&gt;=4.85,A101&gt;=6.25,B101&lt;3.35),"versicolor","shouldnthappen"))))))))))</f>
        <v>setosa</v>
      </c>
      <c r="V101" s="1" t="str">
        <f aca="false">IF(AND(C101&lt;2.6),"setosa",IF(AND(C101&gt;=4.85,C101&gt;=2.6),"virginica",IF(AND(F101&gt;=0.9,C101&lt;4.85,C101&gt;=2.6),"virginica",IF(AND(G101&lt;5.656,F101&lt;0.9,C101&lt;4.85,C101&gt;=2.6),"virginica",IF(AND(G101&gt;=5.656,F101&lt;0.9,C101&lt;4.85,C101&gt;=2.6),"versicolor","shouldnthappen")))))</f>
        <v>setosa</v>
      </c>
      <c r="W101" s="1" t="str">
        <f aca="false">IF(AND(D101&gt;=1.75,G101&gt;=13.795),"virginica",IF(AND(D101&gt;=1.5,G101&gt;=12.335,G101&lt;13.795),"virginica",IF(AND(C101&lt;2.45,C101&lt;4.85,G101&lt;12.335,G101&lt;13.795),"setosa",IF(AND(C101&gt;=2.45,C101&lt;4.85,G101&lt;12.335,G101&lt;13.795),"versicolor",IF(AND(D101&gt;=1.7,C101&gt;=4.85,G101&lt;12.335,G101&lt;13.795),"virginica",IF(AND(B101&gt;=3.25,D101&lt;1.5,G101&gt;=12.335,G101&lt;13.795),"setosa",IF(AND(D101&lt;1,F101&lt;0.255,D101&lt;1.75,G101&gt;=13.795),"setosa",IF(AND(D101&gt;=1,F101&lt;0.255,D101&lt;1.75,G101&gt;=13.795),"versicolor",IF(AND(A101&lt;5.4,F101&gt;=0.255,D101&lt;1.75,G101&gt;=13.795),"setosa",IF(AND(A101&gt;=5.4,F101&gt;=0.255,D101&lt;1.75,G101&gt;=13.795),"versicolor",IF(AND(A101&lt;6.15,D101&lt;1.7,C101&gt;=4.85,G101&lt;12.335,G101&lt;13.795),"versicolor",IF(AND(A101&gt;=6.15,D101&lt;1.7,C101&gt;=4.85,G101&lt;12.335,G101&lt;13.795),"virginica",IF(AND(C101&lt;5,B101&lt;3.25,D101&lt;1.5,G101&gt;=12.335,G101&lt;13.795),"versicolor",IF(AND(C101&gt;=5,B101&lt;3.25,D101&lt;1.5,G101&gt;=12.335,G101&lt;13.795),"virginica","shouldnthappen"))))))))))))))</f>
        <v>setosa</v>
      </c>
      <c r="X101" s="1" t="str">
        <f aca="false">IF(AND(C101&lt;2.5,A101&lt;5.55),"setosa",IF(AND(F101&lt;0.096,A101&gt;=5.55),"virginica",IF(AND(D101&lt;1.6,C101&gt;=2.5,A101&lt;5.55),"versicolor",IF(AND(D101&gt;=1.6,C101&gt;=2.5,A101&lt;5.55),"virginica",IF(AND(F101&gt;=0.156,C101&lt;4.75,F101&gt;=0.096,A101&gt;=5.55),"versicolor",IF(AND(D101&gt;=1.75,C101&gt;=4.75,F101&gt;=0.096,A101&gt;=5.55),"virginica",IF(AND(B101&lt;3.3,F101&lt;0.156,C101&lt;4.75,F101&gt;=0.096,A101&gt;=5.55),"versicolor",IF(AND(B101&gt;=3.3,F101&lt;0.156,C101&lt;4.75,F101&gt;=0.096,A101&gt;=5.55),"setosa",IF(AND(B101&lt;2.45,A101&lt;6.05,D101&lt;1.75,C101&gt;=4.75,F101&gt;=0.096,A101&gt;=5.55),"virginica",IF(AND(B101&gt;=2.45,A101&lt;6.05,D101&lt;1.75,C101&gt;=4.75,F101&gt;=0.096,A101&gt;=5.55),"versicolor",IF(AND(F101&lt;0.205,A101&gt;=6.05,D101&lt;1.75,C101&gt;=4.75,F101&gt;=0.096,A101&gt;=5.55),"versicolor",IF(AND(F101&gt;=0.205,A101&gt;=6.05,D101&lt;1.75,C101&gt;=4.75,F101&gt;=0.096,A101&gt;=5.55),"virginica","shouldnthappen"))))))))))))</f>
        <v>setosa</v>
      </c>
      <c r="Y101" s="1" t="str">
        <f aca="false">IF(AND(C101&lt;2.35,A101&lt;5.55),"setosa",IF(AND(C101&gt;=5.05,A101&gt;=5.55),"virginica",IF(AND(D101&lt;1.6,C101&gt;=2.35,A101&lt;5.55),"versicolor",IF(AND(D101&gt;=1.6,C101&gt;=2.35,A101&lt;5.55),"virginica",IF(AND(D101&gt;=1.75,C101&lt;5.05,A101&gt;=5.55),"virginica",IF(AND(B101&gt;=3.55,D101&lt;1.75,C101&lt;5.05,A101&gt;=5.55),"setosa",IF(AND(G101&lt;6.3,B101&lt;3.55,D101&lt;1.75,C101&lt;5.05,A101&gt;=5.55),"virginica",IF(AND(G101&gt;=6.3,B101&lt;3.55,D101&lt;1.75,C101&lt;5.05,A101&gt;=5.55),"versicolor","shouldnthappen"))))))))</f>
        <v>setosa</v>
      </c>
      <c r="Z101" s="1" t="str">
        <f aca="false">IF(AND(D101&lt;0.75),"setosa",IF(AND(B101&gt;=2.55,C101&lt;4.85,D101&gt;=0.75),"versicolor",IF(AND(D101&gt;=1.7,C101&gt;=4.85,D101&gt;=0.75),"virginica",IF(AND(D101&lt;1.6,B101&lt;2.55,C101&lt;4.85,D101&gt;=0.75),"versicolor",IF(AND(D101&gt;=1.6,B101&lt;2.55,C101&lt;4.85,D101&gt;=0.75),"virginica",IF(AND(B101&lt;2.65,D101&lt;1.7,C101&gt;=4.85,D101&gt;=0.75),"virginica",IF(AND(F101&lt;0.325,B101&gt;=2.65,D101&lt;1.7,C101&gt;=4.85,D101&gt;=0.75),"virginica",IF(AND(G101&lt;10.717,F101&gt;=0.325,B101&gt;=2.65,D101&lt;1.7,C101&gt;=4.85,D101&gt;=0.75),"versicolor",IF(AND(G101&gt;=10.717,F101&gt;=0.325,B101&gt;=2.65,D101&lt;1.7,C101&gt;=4.85,D101&gt;=0.75),"virginica","shouldnthappen")))))))))</f>
        <v>setosa</v>
      </c>
      <c r="AA101" s="1" t="str">
        <f aca="false">IF(AND(D101&lt;0.75),"setosa",IF(AND(D101&gt;=1.75,D101&gt;=0.75),"virginica",IF(AND(F101&gt;=0.455,D101&lt;1.75,D101&gt;=0.75),"versicolor",IF(AND(D101&lt;1.45,F101&lt;0.455,D101&lt;1.75,D101&gt;=0.75),"versicolor",IF(AND(F101&lt;0.247,D101&gt;=1.45,F101&lt;0.455,D101&lt;1.75,D101&gt;=0.75),"versicolor",IF(AND(F101&gt;=0.247,D101&gt;=1.45,F101&lt;0.455,D101&lt;1.75,D101&gt;=0.75),"virginica","shouldnthappen"))))))</f>
        <v>setosa</v>
      </c>
      <c r="AB101" s="1" t="str">
        <f aca="false">IF(AND(F101&gt;=0.221,B101&gt;=3.35),"setosa",IF(AND(A101&lt;5.3,F101&gt;=0.683,B101&lt;3.35),"setosa",IF(AND(A101&lt;6.45,F101&lt;0.221,B101&gt;=3.35),"setosa",IF(AND(A101&gt;=6.45,F101&lt;0.221,B101&gt;=3.35),"virginica",IF(AND(G101&lt;6.3,A101&lt;6.25,F101&lt;0.683,B101&lt;3.35),"virginica",IF(AND(G101&lt;13.795,A101&gt;=6.25,F101&lt;0.683,B101&lt;3.35),"virginica",IF(AND(D101&lt;1.65,A101&gt;=5.3,F101&gt;=0.683,B101&lt;3.35),"versicolor",IF(AND(D101&gt;=1.65,A101&gt;=5.3,F101&gt;=0.683,B101&lt;3.35),"virginica",IF(AND(D101&lt;0.6,G101&gt;=6.3,A101&lt;6.25,F101&lt;0.683,B101&lt;3.35),"setosa",IF(AND(D101&lt;1.7,G101&gt;=13.795,A101&gt;=6.25,F101&lt;0.683,B101&lt;3.35),"versicolor",IF(AND(D101&gt;=1.7,G101&gt;=13.795,A101&gt;=6.25,F101&lt;0.683,B101&lt;3.35),"virginica",IF(AND(C101&gt;=5.35,D101&gt;=0.6,G101&gt;=6.3,A101&lt;6.25,F101&lt;0.683,B101&lt;3.35),"virginica",IF(AND(D101&lt;1.75,C101&lt;5.35,D101&gt;=0.6,G101&gt;=6.3,A101&lt;6.25,F101&lt;0.683,B101&lt;3.35),"versicolor",IF(AND(D101&gt;=1.75,C101&lt;5.35,D101&gt;=0.6,G101&gt;=6.3,A101&lt;6.25,F101&lt;0.683,B101&lt;3.35),"virginica","shouldnthappen"))))))))))))))</f>
        <v>setosa</v>
      </c>
      <c r="AC101" s="1" t="str">
        <f aca="false">IF(AND(B101&gt;=3.3),"setosa",IF(AND(C101&lt;2.45,D101&lt;1.55,B101&lt;3.3),"setosa",IF(AND(F101&gt;=0.211,D101&gt;=1.55,B101&lt;3.3),"virginica",IF(AND(C101&lt;4.9,C101&gt;=2.45,D101&lt;1.55,B101&lt;3.3),"versicolor",IF(AND(C101&gt;=4.9,C101&gt;=2.45,D101&lt;1.55,B101&lt;3.3),"virginica",IF(AND(F101&lt;0.138,F101&lt;0.211,D101&gt;=1.55,B101&lt;3.3),"virginica",IF(AND(F101&gt;=0.138,F101&lt;0.211,D101&gt;=1.55,B101&lt;3.3),"versicolor","shouldnthappen")))))))</f>
        <v>setosa</v>
      </c>
      <c r="AD101" s="1" t="str">
        <f aca="false">IF(AND(D101&gt;=1.75),"virginica",IF(AND(D101&lt;0.75,D101&lt;1.75),"setosa",IF(AND(D101&lt;1.35,D101&gt;=0.75,D101&lt;1.75),"versicolor",IF(AND(B101&lt;2.6,C101&lt;4.85,D101&gt;=1.35,D101&gt;=0.75,D101&lt;1.75),"virginica",IF(AND(B101&gt;=2.6,C101&lt;4.85,D101&gt;=1.35,D101&gt;=0.75,D101&lt;1.75),"versicolor",IF(AND(A101&lt;6.4,C101&gt;=4.85,D101&gt;=1.35,D101&gt;=0.75,D101&lt;1.75),"virginica",IF(AND(A101&gt;=6.4,C101&gt;=4.85,D101&gt;=1.35,D101&gt;=0.75,D101&lt;1.75),"versicolor","shouldnthappen")))))))</f>
        <v>setosa</v>
      </c>
      <c r="AE101" s="1" t="str">
        <f aca="false">IF(AND(C101&lt;2.45),"setosa",IF(AND(F101&lt;0.07,C101&gt;=2.45),"virginica",IF(AND(A101&gt;=5,C101&lt;4.75,F101&gt;=0.07,C101&gt;=2.45),"versicolor",IF(AND(F101&lt;0.182,C101&gt;=4.75,F101&gt;=0.07,C101&gt;=2.45),"versicolor",IF(AND(B101&lt;2.45,A101&lt;5,C101&lt;4.75,F101&gt;=0.07,C101&gt;=2.45),"versicolor",IF(AND(B101&gt;=2.45,A101&lt;5,C101&lt;4.75,F101&gt;=0.07,C101&gt;=2.45),"virginica",IF(AND(F101&gt;=0.468,F101&gt;=0.182,C101&gt;=4.75,F101&gt;=0.07,C101&gt;=2.45),"virginica",IF(AND(A101&gt;=6.85,F101&lt;0.468,F101&gt;=0.182,C101&gt;=4.75,F101&gt;=0.07,C101&gt;=2.45),"virginica",IF(AND(B101&lt;2.6,A101&lt;6.85,F101&lt;0.468,F101&gt;=0.182,C101&gt;=4.75,F101&gt;=0.07,C101&gt;=2.45),"virginica",IF(AND(B101&gt;=2.6,A101&lt;6.85,F101&lt;0.468,F101&gt;=0.182,C101&gt;=4.75,F101&gt;=0.07,C101&gt;=2.45),"versicolor","shouldnthappen"))))))))))</f>
        <v>setosa</v>
      </c>
      <c r="AF101" s="1" t="str">
        <f aca="false">IF(AND(D101&lt;0.75,A101&lt;5.45),"setosa",IF(AND(D101&gt;=1.75,A101&gt;=5.45),"virginica",IF(AND(G101&lt;6.094,D101&gt;=0.75,A101&lt;5.45),"virginica",IF(AND(G101&gt;=6.094,D101&gt;=0.75,A101&lt;5.45),"versicolor",IF(AND(C101&lt;2.75,D101&lt;1.75,A101&gt;=5.45),"setosa",IF(AND(D101&lt;1.45,C101&gt;=2.75,D101&lt;1.75,A101&gt;=5.45),"versicolor",IF(AND(B101&lt;2.75,D101&gt;=1.45,C101&gt;=2.75,D101&lt;1.75,A101&gt;=5.45),"versicolor",IF(AND(C101&lt;5.05,B101&gt;=2.75,D101&gt;=1.45,C101&gt;=2.75,D101&lt;1.75,A101&gt;=5.45),"versicolor",IF(AND(C101&gt;=5.05,B101&gt;=2.75,D101&gt;=1.45,C101&gt;=2.75,D101&lt;1.75,A101&gt;=5.45),"virginica","shouldnthappen")))))))))</f>
        <v>setosa</v>
      </c>
      <c r="AG101" s="1" t="str">
        <f aca="false">IF(AND(D101&lt;0.65,G101&lt;8.868,A101&lt;5.3),"setosa",IF(AND(C101&lt;2.6,G101&gt;=8.868,A101&lt;5.3),"setosa",IF(AND(C101&gt;=2.6,G101&gt;=8.868,A101&lt;5.3),"versicolor",IF(AND(C101&gt;=4.95,D101&lt;1.55,A101&gt;=5.3),"virginica",IF(AND(G101&lt;13.795,D101&gt;=1.55,A101&gt;=5.3),"virginica",IF(AND(C101&lt;3.75,D101&gt;=0.65,G101&lt;8.868,A101&lt;5.3),"versicolor",IF(AND(C101&gt;=3.75,D101&gt;=0.65,G101&lt;8.868,A101&lt;5.3),"virginica",IF(AND(C101&lt;2.6,C101&lt;4.95,D101&lt;1.55,A101&gt;=5.3),"setosa",IF(AND(C101&gt;=2.6,C101&lt;4.95,D101&lt;1.55,A101&gt;=5.3),"versicolor",IF(AND(C101&lt;4.75,G101&gt;=13.795,D101&gt;=1.55,A101&gt;=5.3),"versicolor",IF(AND(C101&gt;=4.75,G101&gt;=13.795,D101&gt;=1.55,A101&gt;=5.3),"virginica","shouldnthappen")))))))))))</f>
        <v>setosa</v>
      </c>
      <c r="AH101" s="1" t="str">
        <f aca="false">IF(AND(D101&lt;0.75),"setosa",IF(AND(C101&lt;4.75,D101&gt;=0.75),"versicolor",IF(AND(G101&lt;13.757,C101&gt;=4.75,D101&gt;=0.75),"virginica",IF(AND(B101&lt;3.05,G101&gt;=13.757,C101&gt;=4.75,D101&gt;=0.75),"virginica",IF(AND(A101&lt;6.65,B101&gt;=3.05,G101&gt;=13.757,C101&gt;=4.75,D101&gt;=0.75),"virginica",IF(AND(A101&gt;=6.65,B101&gt;=3.05,G101&gt;=13.757,C101&gt;=4.75,D101&gt;=0.75),"versicolor","shouldnthappen"))))))</f>
        <v>setosa</v>
      </c>
      <c r="AI101" s="1" t="str">
        <f aca="false">IF(AND(D101&lt;0.7),"setosa",IF(AND(C101&lt;4.75,D101&gt;=0.7),"versicolor",IF(AND(A101&lt;6.6,F101&lt;0.482,C101&gt;=4.75,D101&gt;=0.7),"virginica",IF(AND(C101&gt;=4.95,F101&gt;=0.482,C101&gt;=4.75,D101&gt;=0.7),"virginica",IF(AND(D101&lt;1.9,A101&gt;=6.6,F101&lt;0.482,C101&gt;=4.75,D101&gt;=0.7),"versicolor",IF(AND(D101&gt;=1.9,A101&gt;=6.6,F101&lt;0.482,C101&gt;=4.75,D101&gt;=0.7),"virginica",IF(AND(F101&gt;=0.766,C101&lt;4.95,F101&gt;=0.482,C101&gt;=4.75,D101&gt;=0.7),"virginica",IF(AND(B101&lt;2.95,F101&lt;0.766,C101&lt;4.95,F101&gt;=0.482,C101&gt;=4.75,D101&gt;=0.7),"virginica",IF(AND(B101&gt;=2.95,F101&lt;0.766,C101&lt;4.95,F101&gt;=0.482,C101&gt;=4.75,D101&gt;=0.7),"versicolor","shouldnthappen")))))))))</f>
        <v>setosa</v>
      </c>
      <c r="AJ101" s="1" t="str">
        <f aca="false">IF(AND(C101&lt;2.45,C101&lt;4.75),"setosa",IF(AND(D101&gt;=1.65,C101&gt;=4.75),"virginica",IF(AND(A101&lt;4.95,C101&gt;=2.45,C101&lt;4.75),"virginica",IF(AND(A101&gt;=4.95,C101&gt;=2.45,C101&lt;4.75),"versicolor",IF(AND(B101&lt;2.95,D101&lt;1.65,C101&gt;=4.75),"virginica",IF(AND(B101&gt;=2.95,D101&lt;1.65,C101&gt;=4.75),"versicolor","shouldnthappen"))))))</f>
        <v>setosa</v>
      </c>
      <c r="AK101" s="1" t="str">
        <f aca="false">IF(AND(D101&lt;0.75,A101&lt;5.45),"setosa",IF(AND(B101&lt;2.45,D101&gt;=0.75,A101&lt;5.45),"versicolor",IF(AND(A101&gt;=5.55,C101&lt;4.75,A101&gt;=5.45),"versicolor",IF(AND(C101&gt;=5.15,C101&gt;=4.75,A101&gt;=5.45),"virginica",IF(AND(G101&lt;6.094,B101&gt;=2.45,D101&gt;=0.75,A101&lt;5.45),"virginica",IF(AND(G101&gt;=6.094,B101&gt;=2.45,D101&gt;=0.75,A101&lt;5.45),"versicolor",IF(AND(D101&lt;0.6,A101&lt;5.55,C101&lt;4.75,A101&gt;=5.45),"setosa",IF(AND(D101&gt;=0.6,A101&lt;5.55,C101&lt;4.75,A101&gt;=5.45),"versicolor",IF(AND(C101&lt;4.95,C101&lt;5.15,C101&gt;=4.75,A101&gt;=5.45),"virginica",IF(AND(G101&lt;12.627,C101&lt;5.05,C101&gt;=4.95,C101&lt;5.15,C101&gt;=4.75,A101&gt;=5.45),"virginica",IF(AND(G101&gt;=12.627,C101&lt;5.05,C101&gt;=4.95,C101&lt;5.15,C101&gt;=4.75,A101&gt;=5.45),"versicolor",IF(AND(D101&lt;1.7,C101&gt;=5.05,C101&gt;=4.95,C101&lt;5.15,C101&gt;=4.75,A101&gt;=5.45),"versicolor",IF(AND(D101&gt;=1.7,C101&gt;=5.05,C101&gt;=4.95,C101&lt;5.15,C101&gt;=4.75,A101&gt;=5.45),"virginica","shouldnthappen")))))))))))))</f>
        <v>setosa</v>
      </c>
      <c r="AL101" s="1" t="str">
        <f aca="false">IF(AND(B101&lt;2.45,B101&lt;3.15),"versicolor",IF(AND(D101&lt;0.95,G101&lt;15.141,B101&gt;=3.15),"setosa",IF(AND(G101&lt;15.429,G101&gt;=15.141,B101&gt;=3.15),"versicolor",IF(AND(G101&gt;=15.429,G101&gt;=15.141,B101&gt;=3.15),"virginica",IF(AND(C101&lt;2.3,C101&lt;4.75,B101&gt;=2.45,B101&lt;3.15),"setosa",IF(AND(G101&gt;=16.072,C101&gt;=4.75,B101&gt;=2.45,B101&lt;3.15),"versicolor",IF(AND(G101&lt;11.833,D101&gt;=0.95,G101&lt;15.141,B101&gt;=3.15),"virginica",IF(AND(A101&lt;5,C101&gt;=2.3,C101&lt;4.75,B101&gt;=2.45,B101&lt;3.15),"virginica",IF(AND(A101&gt;=5,C101&gt;=2.3,C101&lt;4.75,B101&gt;=2.45,B101&lt;3.15),"versicolor",IF(AND(G101&lt;14.342,G101&gt;=11.833,D101&gt;=0.95,G101&lt;15.141,B101&gt;=3.15),"versicolor",IF(AND(G101&gt;=14.342,G101&gt;=11.833,D101&gt;=0.95,G101&lt;15.141,B101&gt;=3.15),"virginica",IF(AND(G101&lt;13.757,F101&gt;=0.741,G101&lt;16.072,C101&gt;=4.75,B101&gt;=2.45,B101&lt;3.15),"virginica",IF(AND(F101&gt;=0.546,A101&lt;6.15,F101&lt;0.741,G101&lt;16.072,C101&gt;=4.75,B101&gt;=2.45,B101&lt;3.15),"virginica",IF(AND(D101&gt;=1.75,A101&gt;=6.15,F101&lt;0.741,G101&lt;16.072,C101&gt;=4.75,B101&gt;=2.45,B101&lt;3.15),"virginica",IF(AND(C101&lt;4.85,G101&gt;=13.757,F101&gt;=0.741,G101&lt;16.072,C101&gt;=4.75,B101&gt;=2.45,B101&lt;3.15),"virginica",IF(AND(C101&gt;=4.85,G101&gt;=13.757,F101&gt;=0.741,G101&lt;16.072,C101&gt;=4.75,B101&gt;=2.45,B101&lt;3.15),"versicolor",IF(AND(F101&lt;0.331,F101&lt;0.546,A101&lt;6.15,F101&lt;0.741,G101&lt;16.072,C101&gt;=4.75,B101&gt;=2.45,B101&lt;3.15),"virginica",IF(AND(F101&gt;=0.331,F101&lt;0.546,A101&lt;6.15,F101&lt;0.741,G101&lt;16.072,C101&gt;=4.75,B101&gt;=2.45,B101&lt;3.15),"versicolor",IF(AND(G101&lt;10.661,D101&lt;1.75,A101&gt;=6.15,F101&lt;0.741,G101&lt;16.072,C101&gt;=4.75,B101&gt;=2.45,B101&lt;3.15),"virginica",IF(AND(G101&gt;=10.661,D101&lt;1.75,A101&gt;=6.15,F101&lt;0.741,G101&lt;16.072,C101&gt;=4.75,B101&gt;=2.45,B101&lt;3.15),"versicolor","shouldnthappen"))))))))))))))))))))</f>
        <v>setosa</v>
      </c>
      <c r="AM101" s="1" t="str">
        <f aca="false">IF(AND(D101&lt;1.35,F101&gt;=0.917),"setosa",IF(AND(D101&gt;=1.35,F101&gt;=0.917),"virginica",IF(AND(D101&lt;0.75,D101&lt;1.55,F101&lt;0.917),"setosa",IF(AND(C101&gt;=4.8,D101&gt;=1.55,F101&lt;0.917),"virginica",IF(AND(A101&lt;5.95,D101&gt;=0.75,D101&lt;1.55,F101&lt;0.917),"versicolor",IF(AND(F101&lt;0.473,C101&lt;4.8,D101&gt;=1.55,F101&lt;0.917),"virginica",IF(AND(F101&gt;=0.473,C101&lt;4.8,D101&gt;=1.55,F101&lt;0.917),"versicolor",IF(AND(C101&lt;4.95,A101&gt;=5.95,D101&gt;=0.75,D101&lt;1.55,F101&lt;0.917),"versicolor",IF(AND(C101&gt;=4.95,A101&gt;=5.95,D101&gt;=0.75,D101&lt;1.55,F101&lt;0.917),"virginica","shouldnthappen")))))))))</f>
        <v>setosa</v>
      </c>
      <c r="AN101" s="1" t="str">
        <f aca="false">IF(AND(D101&lt;0.75,A101&lt;5.45),"setosa",IF(AND(D101&lt;1.55,D101&gt;=0.75,A101&lt;5.45),"versicolor",IF(AND(D101&gt;=1.55,D101&gt;=0.75,A101&lt;5.45),"virginica",IF(AND(A101&gt;=5.75,C101&lt;4.75,A101&gt;=5.45),"versicolor",IF(AND(F101&lt;0.361,C101&gt;=4.75,A101&gt;=5.45),"virginica",IF(AND(C101&lt;2.6,A101&lt;5.75,C101&lt;4.75,A101&gt;=5.45),"setosa",IF(AND(C101&gt;=2.6,A101&lt;5.75,C101&lt;4.75,A101&gt;=5.45),"versicolor",IF(AND(D101&gt;=1.7,F101&gt;=0.361,C101&gt;=4.75,A101&gt;=5.45),"virginica",IF(AND(B101&lt;2.65,D101&lt;1.7,F101&gt;=0.361,C101&gt;=4.75,A101&gt;=5.45),"virginica",IF(AND(A101&lt;7.05,B101&gt;=2.65,D101&lt;1.7,F101&gt;=0.361,C101&gt;=4.75,A101&gt;=5.45),"versicolor",IF(AND(A101&gt;=7.05,B101&gt;=2.65,D101&lt;1.7,F101&gt;=0.361,C101&gt;=4.75,A101&gt;=5.45),"virginica","shouldnthappen")))))))))))</f>
        <v>setosa</v>
      </c>
      <c r="AO101" s="1" t="str">
        <f aca="false">IF(AND(D101&lt;0.7),"setosa",IF(AND(A101&lt;4.95,C101&lt;4.85,D101&gt;=0.7),"virginica",IF(AND(A101&gt;=4.95,C101&lt;4.85,D101&gt;=0.7),"versicolor",IF(AND(D101&gt;=1.7,C101&gt;=4.85,D101&gt;=0.7),"virginica",IF(AND(F101&lt;0.325,D101&lt;1.7,C101&gt;=4.85,D101&gt;=0.7),"virginica",IF(AND(D101&lt;1.55,F101&gt;=0.325,D101&lt;1.7,C101&gt;=4.85,D101&gt;=0.7),"virginica",IF(AND(D101&gt;=1.55,F101&gt;=0.325,D101&lt;1.7,C101&gt;=4.85,D101&gt;=0.7),"versicolor","shouldnthappen")))))))</f>
        <v>setosa</v>
      </c>
      <c r="AP101" s="1" t="str">
        <f aca="false">IF(AND(D101&lt;0.75),"setosa",IF(AND(C101&lt;4.85,D101&gt;=0.75),"versicolor",IF(AND(G101&gt;=8.277,C101&gt;=4.85,D101&gt;=0.75),"virginica",IF(AND(F101&gt;=0.633,G101&lt;8.277,C101&gt;=4.85,D101&gt;=0.75),"virginica",IF(AND(G101&lt;7.61,F101&lt;0.633,G101&lt;8.277,C101&gt;=4.85,D101&gt;=0.75),"virginica",IF(AND(G101&gt;=7.61,F101&lt;0.633,G101&lt;8.277,C101&gt;=4.85,D101&gt;=0.75),"versicolor","shouldnthappen"))))))</f>
        <v>setosa</v>
      </c>
      <c r="AQ101" s="1" t="str">
        <f aca="false">IF(AND(C101&lt;2.65,A101&gt;=5.45,C101&lt;4.75),"setosa",IF(AND(C101&gt;=2.65,A101&gt;=5.45,C101&lt;4.75),"versicolor",IF(AND(B101&lt;2.9,C101&lt;4.85,C101&gt;=4.75),"versicolor",IF(AND(B101&gt;=2.9,C101&lt;4.85,C101&gt;=4.75),"virginica",IF(AND(D101&lt;1.7,C101&gt;=4.85,C101&gt;=4.75),"versicolor",IF(AND(D101&gt;=1.7,C101&gt;=4.85,C101&gt;=4.75),"virginica",IF(AND(C101&lt;2.45,G101&lt;14.126,A101&lt;5.45,C101&lt;4.75),"setosa",IF(AND(C101&gt;=2.45,G101&lt;14.126,A101&lt;5.45,C101&lt;4.75),"versicolor",IF(AND(C101&lt;2.4,G101&gt;=14.126,A101&lt;5.45,C101&lt;4.75),"setosa",IF(AND(C101&gt;=2.4,G101&gt;=14.126,A101&lt;5.45,C101&lt;4.75),"versicolor","shouldnthappen"))))))))))</f>
        <v>setosa</v>
      </c>
      <c r="AR101" s="1" t="str">
        <f aca="false">IF(AND(C101&lt;2.45,C101&lt;4.85),"setosa",IF(AND(C101&gt;=5.15,C101&gt;=4.85),"virginica",IF(AND(A101&gt;=4.95,C101&gt;=2.45,C101&lt;4.85),"versicolor",IF(AND(D101&lt;1.35,A101&lt;4.95,C101&gt;=2.45,C101&lt;4.85),"versicolor",IF(AND(D101&gt;=1.35,A101&lt;4.95,C101&gt;=2.45,C101&lt;4.85),"virginica",IF(AND(F101&lt;0.35,G101&lt;12.751,C101&lt;5.15,C101&gt;=4.85),"virginica",IF(AND(A101&lt;6.5,G101&gt;=12.751,C101&lt;5.15,C101&gt;=4.85),"virginica",IF(AND(A101&gt;=6.5,G101&gt;=12.751,C101&lt;5.15,C101&gt;=4.85),"versicolor",IF(AND(B101&gt;=2.75,F101&gt;=0.35,G101&lt;12.751,C101&lt;5.15,C101&gt;=4.85),"virginica",IF(AND(C101&lt;5.05,B101&lt;2.75,F101&gt;=0.35,G101&lt;12.751,C101&lt;5.15,C101&gt;=4.85),"virginica",IF(AND(C101&gt;=5.05,B101&lt;2.75,F101&gt;=0.35,G101&lt;12.751,C101&lt;5.15,C101&gt;=4.85),"versicolor","shouldnthappen")))))))))))</f>
        <v>setosa</v>
      </c>
      <c r="AS101" s="1" t="str">
        <f aca="false">IF(AND(F101&gt;=0.9,B101&lt;3.05),"virginica",IF(AND(A101&lt;5.9,B101&gt;=3.05),"setosa",IF(AND(D101&lt;1.65,A101&gt;=5.9,B101&gt;=3.05),"versicolor",IF(AND(D101&gt;=1.65,A101&gt;=5.9,B101&gt;=3.05),"virginica",IF(AND(D101&gt;=1.75,C101&gt;=4.85,F101&lt;0.9,B101&lt;3.05),"virginica",IF(AND(C101&lt;2.2,B101&lt;2.95,C101&lt;4.85,F101&lt;0.9,B101&lt;3.05),"setosa",IF(AND(C101&gt;=2.2,B101&lt;2.95,C101&lt;4.85,F101&lt;0.9,B101&lt;3.05),"versicolor",IF(AND(C101&lt;2.8,B101&gt;=2.95,C101&lt;4.85,F101&lt;0.9,B101&lt;3.05),"setosa",IF(AND(C101&gt;=2.8,B101&gt;=2.95,C101&lt;4.85,F101&lt;0.9,B101&lt;3.05),"versicolor",IF(AND(G101&lt;13.879,D101&lt;1.75,C101&gt;=4.85,F101&lt;0.9,B101&lt;3.05),"virginica",IF(AND(G101&gt;=13.879,D101&lt;1.75,C101&gt;=4.85,F101&lt;0.9,B101&lt;3.05),"versicolor","shouldnthappen")))))))))))</f>
        <v>setosa</v>
      </c>
      <c r="AT101" s="1" t="str">
        <f aca="false">IF(AND(D101&lt;0.75),"setosa",IF(AND(D101&gt;=1.75,D101&gt;=0.75),"virginica",IF(AND(D101&lt;1.45,G101&lt;7.37,D101&lt;1.75,D101&gt;=0.75),"versicolor",IF(AND(D101&gt;=1.45,G101&lt;7.37,D101&lt;1.75,D101&gt;=0.75),"virginica",IF(AND(C101&lt;5.45,G101&gt;=7.37,D101&lt;1.75,D101&gt;=0.75),"versicolor",IF(AND(C101&gt;=5.45,G101&gt;=7.37,D101&lt;1.75,D101&gt;=0.75),"virginica","shouldnthappen"))))))</f>
        <v>setosa</v>
      </c>
      <c r="AU101" s="1" t="str">
        <f aca="false">IF(AND(D101&lt;0.7),"setosa",IF(AND(D101&gt;=1.7,A101&gt;=6.15,D101&gt;=0.7),"virginica",IF(AND(B101&gt;=2.55,C101&lt;4.75,A101&lt;6.15,D101&gt;=0.7),"versicolor",IF(AND(D101&gt;=1.7,C101&gt;=4.75,A101&lt;6.15,D101&gt;=0.7),"virginica",IF(AND(C101&lt;5.25,D101&lt;1.7,A101&gt;=6.15,D101&gt;=0.7),"versicolor",IF(AND(C101&gt;=5.25,D101&lt;1.7,A101&gt;=6.15,D101&gt;=0.7),"virginica",IF(AND(C101&lt;4.25,B101&lt;2.55,C101&lt;4.75,A101&lt;6.15,D101&gt;=0.7),"versicolor",IF(AND(C101&gt;=4.25,B101&lt;2.55,C101&lt;4.75,A101&lt;6.15,D101&gt;=0.7),"virginica",IF(AND(B101&lt;2.65,D101&lt;1.7,C101&gt;=4.75,A101&lt;6.15,D101&gt;=0.7),"virginica",IF(AND(B101&gt;=2.65,D101&lt;1.7,C101&gt;=4.75,A101&lt;6.15,D101&gt;=0.7),"versicolor","shouldnthappen"))))))))))</f>
        <v>setosa</v>
      </c>
      <c r="AV101" s="1" t="str">
        <f aca="false">IF(AND(D101&lt;0.75),"setosa",IF(AND(F101&gt;=0.899,D101&gt;=0.75),"virginica",IF(AND(D101&lt;1.65,A101&lt;6.05,F101&lt;0.899,D101&gt;=0.75),"versicolor",IF(AND(D101&gt;=1.65,A101&lt;6.05,F101&lt;0.899,D101&gt;=0.75),"virginica",IF(AND(C101&gt;=5.05,A101&gt;=6.05,F101&lt;0.899,D101&gt;=0.75),"virginica",IF(AND(G101&gt;=13.757,C101&lt;5.05,A101&gt;=6.05,F101&lt;0.899,D101&gt;=0.75),"versicolor",IF(AND(D101&lt;1.6,G101&lt;13.757,C101&lt;5.05,A101&gt;=6.05,F101&lt;0.899,D101&gt;=0.75),"versicolor",IF(AND(D101&gt;=1.6,G101&lt;13.757,C101&lt;5.05,A101&gt;=6.05,F101&lt;0.899,D101&gt;=0.75),"virginica","shouldnthappen"))))))))</f>
        <v>setosa</v>
      </c>
      <c r="AW101" s="1" t="str">
        <f aca="false">IF(AND(F101&lt;0.117,A101&gt;=5.55),"virginica",IF(AND(A101&gt;=5.2,G101&lt;6.086,A101&lt;5.55),"versicolor",IF(AND(D101&lt;0.7,G101&gt;=6.086,A101&lt;5.55),"setosa",IF(AND(D101&gt;=0.7,G101&gt;=6.086,A101&lt;5.55),"versicolor",IF(AND(A101&lt;4.75,A101&lt;5.2,G101&lt;6.086,A101&lt;5.55),"setosa",IF(AND(A101&gt;=4.75,A101&lt;5.2,G101&lt;6.086,A101&lt;5.55),"virginica",IF(AND(D101&gt;=1.65,C101&lt;4.95,F101&gt;=0.117,A101&gt;=5.55),"virginica",IF(AND(D101&gt;=1.75,C101&gt;=4.95,F101&gt;=0.117,A101&gt;=5.55),"virginica",IF(AND(C101&lt;2.6,D101&lt;1.65,C101&lt;4.95,F101&gt;=0.117,A101&gt;=5.55),"setosa",IF(AND(C101&gt;=2.6,D101&lt;1.65,C101&lt;4.95,F101&gt;=0.117,A101&gt;=5.55),"versicolor",IF(AND(D101&lt;1.55,D101&lt;1.75,C101&gt;=4.95,F101&gt;=0.117,A101&gt;=5.55),"virginica",IF(AND(A101&lt;6.95,D101&gt;=1.55,D101&lt;1.75,C101&gt;=4.95,F101&gt;=0.117,A101&gt;=5.55),"versicolor",IF(AND(A101&gt;=6.95,D101&gt;=1.55,D101&lt;1.75,C101&gt;=4.95,F101&gt;=0.117,A101&gt;=5.55),"virginica","shouldnthappen")))))))))))))</f>
        <v>setosa</v>
      </c>
      <c r="AX101" s="1" t="str">
        <f aca="false">IF(AND(D101&lt;0.75),"setosa",IF(AND(F101&lt;0.138,D101&gt;=0.75),"virginica",IF(AND(C101&lt;4.45,A101&lt;6.15,F101&gt;=0.138,D101&gt;=0.75),"versicolor",IF(AND(C101&gt;=5.05,A101&gt;=6.15,F101&gt;=0.138,D101&gt;=0.75),"virginica",IF(AND(B101&lt;2.65,C101&gt;=4.45,A101&lt;6.15,F101&gt;=0.138,D101&gt;=0.75),"virginica",IF(AND(A101&gt;=6.35,C101&lt;5.05,A101&gt;=6.15,F101&gt;=0.138,D101&gt;=0.75),"versicolor",IF(AND(A101&lt;5.65,B101&gt;=2.65,C101&gt;=4.45,A101&lt;6.15,F101&gt;=0.138,D101&gt;=0.75),"virginica",IF(AND(D101&lt;1.75,A101&lt;6.35,C101&lt;5.05,A101&gt;=6.15,F101&gt;=0.138,D101&gt;=0.75),"versicolor",IF(AND(D101&gt;=1.75,A101&lt;6.35,C101&lt;5.05,A101&gt;=6.15,F101&gt;=0.138,D101&gt;=0.75),"virginica",IF(AND(D101&lt;1.7,A101&gt;=5.65,B101&gt;=2.65,C101&gt;=4.45,A101&lt;6.15,F101&gt;=0.138,D101&gt;=0.75),"versicolor",IF(AND(D101&gt;=1.7,A101&gt;=5.65,B101&gt;=2.65,C101&gt;=4.45,A101&lt;6.15,F101&gt;=0.138,D101&gt;=0.75),"virginica","shouldnthappen")))))))))))</f>
        <v>setosa</v>
      </c>
      <c r="AY101" s="1" t="str">
        <f aca="false">IF(AND(D101&lt;0.75,A101&lt;5.55),"setosa",IF(AND(A101&lt;4.95,D101&gt;=0.75,A101&lt;5.55),"virginica",IF(AND(A101&gt;=4.95,D101&gt;=0.75,A101&lt;5.55),"versicolor",IF(AND(C101&lt;2.6,C101&lt;4.85,A101&gt;=5.55),"setosa",IF(AND(C101&gt;=2.6,C101&lt;4.85,A101&gt;=5.55),"versicolor",IF(AND(D101&gt;=1.75,C101&gt;=4.85,A101&gt;=5.55),"virginica",IF(AND(F101&lt;0.405,D101&lt;1.75,C101&gt;=4.85,A101&gt;=5.55),"versicolor",IF(AND(B101&lt;3.05,F101&gt;=0.405,D101&lt;1.75,C101&gt;=4.85,A101&gt;=5.55),"virginica",IF(AND(B101&gt;=3.05,F101&gt;=0.405,D101&lt;1.75,C101&gt;=4.85,A101&gt;=5.55),"versicolor","shouldnthappen")))))))))</f>
        <v>setosa</v>
      </c>
      <c r="AZ101" s="1" t="str">
        <f aca="false">IF(AND(D101&lt;0.75),"setosa",IF(AND(F101&lt;0.9,C101&lt;4.95,D101&gt;=0.75),"versicolor",IF(AND(F101&gt;=0.9,C101&lt;4.95,D101&gt;=0.75),"virginica",IF(AND(D101&gt;=1.7,C101&gt;=4.95,D101&gt;=0.75),"virginica",IF(AND(F101&lt;0.405,D101&lt;1.7,C101&gt;=4.95,D101&gt;=0.75),"versicolor",IF(AND(F101&gt;=0.405,D101&lt;1.7,C101&gt;=4.95,D101&gt;=0.75),"virginica","shouldnthappen"))))))</f>
        <v>setosa</v>
      </c>
      <c r="BA101" s="1" t="str">
        <f aca="false">IF(AND(D101&lt;0.75),"setosa",IF(AND(D101&gt;=1.7,C101&gt;=5.05,D101&gt;=0.75),"virginica",IF(AND(D101&lt;1.45,D101&lt;1.6,C101&lt;5.05,D101&gt;=0.75),"versicolor",IF(AND(A101&lt;5.8,D101&gt;=1.6,C101&lt;5.05,D101&gt;=0.75),"virginica",IF(AND(A101&gt;=5.8,D101&gt;=1.6,C101&lt;5.05,D101&gt;=0.75),"versicolor",IF(AND(F101&lt;0.417,D101&lt;1.7,C101&gt;=5.05,D101&gt;=0.75),"versicolor",IF(AND(F101&gt;=0.417,D101&lt;1.7,C101&gt;=5.05,D101&gt;=0.75),"virginica",IF(AND(A101&lt;5.95,D101&gt;=1.45,D101&lt;1.6,C101&lt;5.05,D101&gt;=0.75),"versicolor",IF(AND(G101&lt;10.618,A101&gt;=5.95,D101&gt;=1.45,D101&lt;1.6,C101&lt;5.05,D101&gt;=0.75),"virginica",IF(AND(G101&gt;=10.618,A101&gt;=5.95,D101&gt;=1.45,D101&lt;1.6,C101&lt;5.05,D101&gt;=0.75),"versicolor","shouldnthappen"))))))))))</f>
        <v>setosa</v>
      </c>
      <c r="BB101" s="1" t="str">
        <f aca="false">IF(AND(C101&lt;2.6),"setosa",IF(AND(D101&gt;=1.75,C101&gt;=2.6),"virginica",IF(AND(C101&gt;=5.45,D101&lt;1.75,C101&gt;=2.6),"virginica",IF(AND(F101&gt;=0.259,C101&lt;5.45,D101&lt;1.75,C101&gt;=2.6),"versicolor",IF(AND(C101&lt;5.05,F101&lt;0.259,C101&lt;5.45,D101&lt;1.75,C101&gt;=2.6),"versicolor",IF(AND(C101&gt;=5.05,F101&lt;0.259,C101&lt;5.45,D101&lt;1.75,C101&gt;=2.6),"virginica","shouldnthappen"))))))</f>
        <v>setosa</v>
      </c>
      <c r="BC101" s="1" t="str">
        <f aca="false">IF(AND(A101&lt;4.95,B101&lt;2.7,A101&lt;5.55),"virginica",IF(AND(A101&gt;=4.95,B101&lt;2.7,A101&lt;5.55),"versicolor",IF(AND(C101&lt;3.2,B101&gt;=2.7,A101&lt;5.55),"setosa",IF(AND(C101&gt;=3.2,B101&gt;=2.7,A101&lt;5.55),"versicolor",IF(AND(F101&gt;=0.85,A101&lt;6.15,A101&gt;=5.55),"virginica",IF(AND(D101&lt;1.45,A101&gt;=6.15,A101&gt;=5.55),"versicolor",IF(AND(C101&lt;4.8,F101&lt;0.85,A101&lt;6.15,A101&gt;=5.55),"versicolor",IF(AND(D101&gt;=1.7,D101&gt;=1.45,A101&gt;=6.15,A101&gt;=5.55),"virginica",IF(AND(G101&lt;9.333,C101&gt;=4.8,F101&lt;0.85,A101&lt;6.15,A101&gt;=5.55),"versicolor",IF(AND(G101&gt;=9.333,C101&gt;=4.8,F101&lt;0.85,A101&lt;6.15,A101&gt;=5.55),"virginica",IF(AND(C101&lt;4.9,D101&lt;1.7,D101&gt;=1.45,A101&gt;=6.15,A101&gt;=5.55),"versicolor",IF(AND(C101&gt;=4.9,D101&lt;1.7,D101&gt;=1.45,A101&gt;=6.15,A101&gt;=5.55),"virginica","shouldnthappen"))))))))))))</f>
        <v>setosa</v>
      </c>
      <c r="BD101" s="1" t="str">
        <f aca="false">IF(AND(C101&lt;2.35),"setosa",IF(AND(C101&lt;4.75,B101&lt;2.55,C101&gt;=2.35),"versicolor",IF(AND(C101&gt;=4.75,B101&lt;2.55,C101&gt;=2.35),"virginica",IF(AND(C101&lt;4.75,B101&gt;=2.55,C101&gt;=2.35),"versicolor",IF(AND(D101&gt;=1.75,C101&gt;=4.75,B101&gt;=2.55,C101&gt;=2.35),"virginica",IF(AND(A101&gt;=6.5,D101&lt;1.75,C101&gt;=4.75,B101&gt;=2.55,C101&gt;=2.35),"versicolor",IF(AND(A101&lt;6.05,A101&lt;6.5,D101&lt;1.75,C101&gt;=4.75,B101&gt;=2.55,C101&gt;=2.35),"versicolor",IF(AND(A101&gt;=6.05,A101&lt;6.5,D101&lt;1.75,C101&gt;=4.75,B101&gt;=2.55,C101&gt;=2.35),"virginica","shouldnthappen"))))))))</f>
        <v>setosa</v>
      </c>
      <c r="BE101" s="1" t="str">
        <f aca="false">IF(AND(C101&lt;2.5),"setosa",IF(AND(D101&lt;1.65,C101&lt;4.75,C101&gt;=2.5),"versicolor",IF(AND(D101&gt;=1.65,C101&lt;4.75,C101&gt;=2.5),"virginica",IF(AND(D101&gt;=1.75,C101&gt;=4.75,C101&gt;=2.5),"virginica",IF(AND(C101&lt;4.95,D101&lt;1.75,C101&gt;=4.75,C101&gt;=2.5),"versicolor",IF(AND(A101&lt;6.5,C101&gt;=4.95,D101&lt;1.75,C101&gt;=4.75,C101&gt;=2.5),"virginica",IF(AND(A101&gt;=6.5,C101&gt;=4.95,D101&lt;1.75,C101&gt;=4.75,C101&gt;=2.5),"versicolor","shouldnthappen")))))))</f>
        <v>setosa</v>
      </c>
      <c r="BF101" s="1" t="str">
        <f aca="false">IF(AND(G101&gt;=15.244),"virginica",IF(AND(C101&lt;3.2,B101&gt;=3.15,G101&lt;15.244),"setosa",IF(AND(A101&gt;=4.95,C101&lt;4.7,B101&lt;3.15,G101&lt;15.244),"versicolor",IF(AND(C101&gt;=5.15,C101&gt;=4.7,B101&lt;3.15,G101&lt;15.244),"virginica",IF(AND(A101&gt;=6.45,C101&gt;=3.2,B101&gt;=3.15,G101&lt;15.244),"virginica",IF(AND(D101&lt;0.95,A101&lt;4.95,C101&lt;4.7,B101&lt;3.15,G101&lt;15.244),"setosa",IF(AND(D101&gt;=0.95,A101&lt;4.95,C101&lt;4.7,B101&lt;3.15,G101&lt;15.244),"virginica",IF(AND(F101&lt;0.816,A101&lt;6.45,C101&gt;=3.2,B101&gt;=3.15,G101&lt;15.244),"virginica",IF(AND(F101&gt;=0.816,A101&lt;6.45,C101&gt;=3.2,B101&gt;=3.15,G101&lt;15.244),"versicolor",IF(AND(A101&gt;=6.5,B101&lt;3.05,C101&lt;5.15,C101&gt;=4.7,B101&lt;3.15,G101&lt;15.244),"versicolor",IF(AND(G101&lt;11.093,B101&gt;=3.05,C101&lt;5.15,C101&gt;=4.7,B101&lt;3.15,G101&lt;15.244),"virginica",IF(AND(G101&gt;=11.093,B101&gt;=3.05,C101&lt;5.15,C101&gt;=4.7,B101&lt;3.15,G101&lt;15.244),"versicolor",IF(AND(D101&gt;=1.7,A101&lt;6.5,B101&lt;3.05,C101&lt;5.15,C101&gt;=4.7,B101&lt;3.15,G101&lt;15.244),"virginica",IF(AND(G101&lt;7.498,D101&lt;1.7,A101&lt;6.5,B101&lt;3.05,C101&lt;5.15,C101&gt;=4.7,B101&lt;3.15,G101&lt;15.244),"virginica",IF(AND(G101&gt;=7.498,D101&lt;1.7,A101&lt;6.5,B101&lt;3.05,C101&lt;5.15,C101&gt;=4.7,B101&lt;3.15,G101&lt;15.244),"versicolor","shouldnthappen")))))))))))))))</f>
        <v>setosa</v>
      </c>
      <c r="BG101" s="1" t="str">
        <f aca="false">IF(AND(B101&gt;=3.35,C101&lt;4.85),"setosa",IF(AND(D101&gt;=1.75,C101&gt;=4.85),"virginica",IF(AND(D101&lt;0.75,B101&lt;3.35,C101&lt;4.85),"setosa",IF(AND(G101&gt;=13.879,D101&lt;1.75,C101&gt;=4.85),"versicolor",IF(AND(F101&gt;=0.9,D101&gt;=0.75,B101&lt;3.35,C101&lt;4.85),"virginica",IF(AND(F101&gt;=0.405,G101&lt;13.879,D101&lt;1.75,C101&gt;=4.85),"virginica",IF(AND(B101&gt;=2.55,F101&lt;0.9,D101&gt;=0.75,B101&lt;3.35,C101&lt;4.85),"versicolor",IF(AND(G101&lt;7.498,F101&lt;0.405,G101&lt;13.879,D101&lt;1.75,C101&gt;=4.85),"virginica",IF(AND(G101&gt;=7.498,F101&lt;0.405,G101&lt;13.879,D101&lt;1.75,C101&gt;=4.85),"versicolor",IF(AND(G101&lt;5.656,B101&lt;2.55,F101&lt;0.9,D101&gt;=0.75,B101&lt;3.35,C101&lt;4.85),"virginica",IF(AND(G101&gt;=5.656,B101&lt;2.55,F101&lt;0.9,D101&gt;=0.75,B101&lt;3.35,C101&lt;4.85),"versicolor","shouldnthappen")))))))))))</f>
        <v>setosa</v>
      </c>
      <c r="BH101" s="1" t="str">
        <f aca="false">IF(AND(D101&lt;0.7),"setosa",IF(AND(D101&gt;=1.65,A101&lt;6.65,D101&gt;=0.7),"virginica",IF(AND(D101&lt;1.55,A101&gt;=6.65,D101&gt;=0.7),"versicolor",IF(AND(D101&gt;=1.55,A101&gt;=6.65,D101&gt;=0.7),"virginica",IF(AND(F101&gt;=0.529,D101&lt;1.65,A101&lt;6.65,D101&gt;=0.7),"versicolor",IF(AND(C101&gt;=5.35,F101&lt;0.529,D101&lt;1.65,A101&lt;6.65,D101&gt;=0.7),"virginica",IF(AND(G101&gt;=7.411,C101&lt;5.35,F101&lt;0.529,D101&lt;1.65,A101&lt;6.65,D101&gt;=0.7),"versicolor",IF(AND(G101&lt;6.927,G101&lt;7.411,C101&lt;5.35,F101&lt;0.529,D101&lt;1.65,A101&lt;6.65,D101&gt;=0.7),"versicolor",IF(AND(G101&gt;=6.927,G101&lt;7.411,C101&lt;5.35,F101&lt;0.529,D101&lt;1.65,A101&lt;6.65,D101&gt;=0.7),"virginica","shouldnthappen")))))))))</f>
        <v>setosa</v>
      </c>
      <c r="BI101" s="1" t="str">
        <f aca="false">IF(AND(D101&gt;=1.7),"virginica",IF(AND(D101&lt;0.7,D101&lt;1.7),"setosa",IF(AND(D101&lt;1.45,G101&lt;7.37,D101&gt;=0.7,D101&lt;1.7),"versicolor",IF(AND(D101&gt;=1.45,G101&lt;7.37,D101&gt;=0.7,D101&lt;1.7),"virginica",IF(AND(B101&gt;=2.65,G101&gt;=7.37,D101&gt;=0.7,D101&lt;1.7),"versicolor",IF(AND(C101&lt;5.05,B101&lt;2.65,G101&gt;=7.37,D101&gt;=0.7,D101&lt;1.7),"versicolor",IF(AND(C101&gt;=5.05,B101&lt;2.65,G101&gt;=7.37,D101&gt;=0.7,D101&lt;1.7),"virginica","shouldnthappen")))))))</f>
        <v>setosa</v>
      </c>
    </row>
    <row r="102" customFormat="false" ht="13.8" hidden="false" customHeight="false" outlineLevel="0" collapsed="false">
      <c r="A102" s="1" t="n">
        <v>5.4</v>
      </c>
      <c r="B102" s="1" t="n">
        <v>3.4</v>
      </c>
      <c r="C102" s="1" t="n">
        <v>1.5</v>
      </c>
      <c r="D102" s="1" t="n">
        <v>0.4</v>
      </c>
      <c r="E102" s="1" t="s">
        <v>94</v>
      </c>
      <c r="F102" s="1" t="n">
        <v>0.800489895045757</v>
      </c>
      <c r="G102" s="1" t="n">
        <v>12.4288212434389</v>
      </c>
      <c r="H102" s="11" t="str">
        <f aca="false">E102</f>
        <v>setosa</v>
      </c>
      <c r="I102" s="1" t="str">
        <f aca="false">INDEX(L102:BI102, MODE(MATCH(L102:BI102, L102:BI102, 0 )))</f>
        <v>setosa</v>
      </c>
      <c r="J102" s="12" t="n">
        <f aca="false">COUNTIF(L102:BI102, H102) / COUNTA(L102:BI102)</f>
        <v>1</v>
      </c>
      <c r="K102" s="13" t="n">
        <f aca="false">I102=H102</f>
        <v>1</v>
      </c>
      <c r="L102" s="1" t="str">
        <f aca="false">IF(AND(C102&lt;3.65,B102&gt;=3.35),"setosa",IF(AND(C102&gt;=3.65,B102&gt;=3.35),"virginica",IF(AND(C102&lt;2.35,C102&lt;4.85,B102&lt;3.35),"setosa",IF(AND(F102&gt;=0.899,C102&gt;=2.35,C102&lt;4.85,B102&lt;3.35),"virginica",IF(AND(G102&gt;=8.268,B102&lt;2.75,C102&gt;=4.85,B102&lt;3.35),"virginica",IF(AND(D102&lt;1.55,B102&gt;=2.75,C102&gt;=4.85,B102&lt;3.35),"versicolor",IF(AND(D102&gt;=1.55,B102&gt;=2.75,C102&gt;=4.85,B102&lt;3.35),"virginica",IF(AND(G102&lt;6.537,F102&lt;0.899,C102&gt;=2.35,C102&lt;4.85,B102&lt;3.35),"virginica",IF(AND(G102&gt;=6.537,F102&lt;0.899,C102&gt;=2.35,C102&lt;4.85,B102&lt;3.35),"versicolor",IF(AND(G102&lt;6.878,G102&lt;8.268,B102&lt;2.75,C102&gt;=4.85,B102&lt;3.35),"virginica",IF(AND(G102&gt;=6.878,G102&lt;8.268,B102&lt;2.75,C102&gt;=4.85,B102&lt;3.35),"versicolor","shouldnthappen")))))))))))</f>
        <v>setosa</v>
      </c>
      <c r="M102" s="1" t="str">
        <f aca="false">IF(AND(C102&lt;2.6),"setosa",IF(AND(D102&gt;=1.75,C102&gt;=2.6),"virginica",IF(AND(G102&lt;6.094,D102&lt;1.75,C102&gt;=2.6),"virginica",IF(AND(D102&lt;1.35,G102&gt;=6.094,D102&lt;1.75,C102&gt;=2.6),"versicolor",IF(AND(C102&lt;5.05,D102&gt;=1.35,G102&gt;=6.094,D102&lt;1.75,C102&gt;=2.6),"versicolor",IF(AND(C102&gt;=5.05,D102&gt;=1.35,G102&gt;=6.094,D102&lt;1.75,C102&gt;=2.6),"virginica","shouldnthappen"))))))</f>
        <v>setosa</v>
      </c>
      <c r="N102" s="1" t="str">
        <f aca="false">IF(AND(A102&lt;6.6,B102&gt;=3.45),"setosa",IF(AND(A102&gt;=6.6,B102&gt;=3.45),"virginica",IF(AND(D102&lt;0.7,C102&lt;4.75,B102&lt;3.45),"setosa",IF(AND(D102&gt;=0.7,C102&lt;4.75,B102&lt;3.45),"versicolor",IF(AND(C102&gt;=5.15,C102&gt;=4.75,B102&lt;3.45),"virginica",IF(AND(D102&gt;=1.7,A102&lt;6.5,C102&lt;5.15,C102&gt;=4.75,B102&lt;3.45),"virginica",IF(AND(C102&lt;5.05,A102&gt;=6.5,C102&lt;5.15,C102&gt;=4.75,B102&lt;3.45),"versicolor",IF(AND(C102&gt;=5.05,A102&gt;=6.5,C102&lt;5.15,C102&gt;=4.75,B102&lt;3.45),"virginica",IF(AND(G102&lt;7.498,D102&lt;1.7,A102&lt;6.5,C102&lt;5.15,C102&gt;=4.75,B102&lt;3.45),"virginica",IF(AND(G102&gt;=7.498,D102&lt;1.7,A102&lt;6.5,C102&lt;5.15,C102&gt;=4.75,B102&lt;3.45),"versicolor","shouldnthappen"))))))))))</f>
        <v>setosa</v>
      </c>
      <c r="O102" s="1" t="str">
        <f aca="false">IF(AND(D102&lt;0.75),"setosa",IF(AND(C102&lt;4.75,C102&lt;4.85,D102&gt;=0.75),"versicolor",IF(AND(A102&gt;=6.05,C102&gt;=4.85,D102&gt;=0.75),"virginica",IF(AND(D102&lt;1.6,C102&gt;=4.75,C102&lt;4.85,D102&gt;=0.75),"versicolor",IF(AND(D102&gt;=1.6,C102&gt;=4.75,C102&lt;4.85,D102&gt;=0.75),"virginica",IF(AND(A102&lt;5.9,A102&lt;6.05,C102&gt;=4.85,D102&gt;=0.75),"virginica",IF(AND(A102&gt;=5.9,A102&lt;6.05,C102&gt;=4.85,D102&gt;=0.75),"versicolor","shouldnthappen")))))))</f>
        <v>setosa</v>
      </c>
      <c r="P102" s="1" t="str">
        <f aca="false">IF(AND(D102&lt;0.75),"setosa",IF(AND(A102&lt;5.55,D102&gt;=0.75),"versicolor",IF(AND(D102&gt;=1.7,G102&lt;13.158,A102&gt;=5.55,D102&gt;=0.75),"virginica",IF(AND(B102&lt;2.45,D102&lt;1.7,G102&lt;13.158,A102&gt;=5.55,D102&gt;=0.75),"virginica",IF(AND(B102&gt;=2.45,D102&lt;1.7,G102&lt;13.158,A102&gt;=5.55,D102&gt;=0.75),"versicolor",IF(AND(B102&gt;=3.05,G102&lt;15.551,G102&gt;=13.158,A102&gt;=5.55,D102&gt;=0.75),"versicolor",IF(AND(B102&lt;2.9,G102&gt;=15.551,G102&gt;=13.158,A102&gt;=5.55,D102&gt;=0.75),"versicolor",IF(AND(B102&gt;=2.9,G102&gt;=15.551,G102&gt;=13.158,A102&gt;=5.55,D102&gt;=0.75),"virginica",IF(AND(D102&lt;1.3,G102&lt;14.221,B102&lt;3.05,G102&lt;15.551,G102&gt;=13.158,A102&gt;=5.55,D102&gt;=0.75),"versicolor",IF(AND(D102&gt;=1.3,G102&lt;14.221,B102&lt;3.05,G102&lt;15.551,G102&gt;=13.158,A102&gt;=5.55,D102&gt;=0.75),"virginica",IF(AND(C102&lt;4.9,G102&gt;=14.221,B102&lt;3.05,G102&lt;15.551,G102&gt;=13.158,A102&gt;=5.55,D102&gt;=0.75),"versicolor",IF(AND(C102&gt;=4.9,G102&gt;=14.221,B102&lt;3.05,G102&lt;15.551,G102&gt;=13.158,A102&gt;=5.55,D102&gt;=0.75),"virginica","shouldnthappen"))))))))))))</f>
        <v>setosa</v>
      </c>
      <c r="Q102" s="1" t="str">
        <f aca="false">IF(AND(C102&lt;2.6),"setosa",IF(AND(A102&gt;=4.95,C102&lt;4.75,C102&gt;=2.6),"versicolor",IF(AND(D102&gt;=1.75,C102&gt;=4.75,C102&gt;=2.6),"virginica",IF(AND(B102&lt;2.45,A102&lt;4.95,C102&lt;4.75,C102&gt;=2.6),"versicolor",IF(AND(B102&gt;=2.45,A102&lt;4.95,C102&lt;4.75,C102&gt;=2.6),"virginica",IF(AND(G102&lt;7.498,D102&lt;1.75,C102&gt;=4.75,C102&gt;=2.6),"virginica",IF(AND(F102&lt;0.417,G102&gt;=7.498,D102&lt;1.75,C102&gt;=4.75,C102&gt;=2.6),"versicolor",IF(AND(F102&lt;0.442,F102&gt;=0.417,G102&gt;=7.498,D102&lt;1.75,C102&gt;=4.75,C102&gt;=2.6),"virginica",IF(AND(F102&gt;=0.442,F102&gt;=0.417,G102&gt;=7.498,D102&lt;1.75,C102&gt;=4.75,C102&gt;=2.6),"versicolor","shouldnthappen")))))))))</f>
        <v>setosa</v>
      </c>
      <c r="R102" s="1" t="str">
        <f aca="false">IF(AND(D102&lt;0.75),"setosa",IF(AND(D102&lt;1.75,A102&gt;=6.25,D102&gt;=0.75),"versicolor",IF(AND(D102&gt;=1.75,A102&gt;=6.25,D102&gt;=0.75),"virginica",IF(AND(D102&lt;1.6,C102&lt;4.75,A102&lt;6.25,D102&gt;=0.75),"versicolor",IF(AND(D102&gt;=1.6,C102&lt;4.75,A102&lt;6.25,D102&gt;=0.75),"virginica",IF(AND(G102&lt;6.998,C102&gt;=4.75,A102&lt;6.25,D102&gt;=0.75),"virginica",IF(AND(A102&lt;6.05,G102&gt;=6.998,C102&gt;=4.75,A102&lt;6.25,D102&gt;=0.75),"versicolor",IF(AND(A102&gt;=6.05,G102&gt;=6.998,C102&gt;=4.75,A102&lt;6.25,D102&gt;=0.75),"virginica","shouldnthappen"))))))))</f>
        <v>setosa</v>
      </c>
      <c r="S102" s="1" t="str">
        <f aca="false">IF(AND(B102&gt;=3.05,A102&lt;5.45),"setosa",IF(AND(C102&lt;2.2,B102&lt;3.05,A102&lt;5.45),"setosa",IF(AND(C102&gt;=2.2,B102&lt;3.05,A102&lt;5.45),"versicolor",IF(AND(B102&lt;3.7,C102&lt;4.8,A102&gt;=5.45),"versicolor",IF(AND(B102&gt;=3.7,C102&lt;4.8,A102&gt;=5.45),"setosa",IF(AND(G102&lt;13.757,C102&lt;5.05,C102&gt;=4.8,A102&gt;=5.45),"virginica",IF(AND(G102&gt;=13.757,C102&lt;5.05,C102&gt;=4.8,A102&gt;=5.45),"versicolor",IF(AND(C102&gt;=5.15,C102&gt;=5.05,C102&gt;=4.8,A102&gt;=5.45),"virginica",IF(AND(A102&lt;5.95,C102&lt;5.15,C102&gt;=5.05,C102&gt;=4.8,A102&gt;=5.45),"virginica",IF(AND(D102&gt;=1.8,A102&gt;=5.95,C102&lt;5.15,C102&gt;=5.05,C102&gt;=4.8,A102&gt;=5.45),"virginica",IF(AND(B102&lt;2.75,D102&lt;1.8,A102&gt;=5.95,C102&lt;5.15,C102&gt;=5.05,C102&gt;=4.8,A102&gt;=5.45),"versicolor",IF(AND(B102&gt;=2.75,D102&lt;1.8,A102&gt;=5.95,C102&lt;5.15,C102&gt;=5.05,C102&gt;=4.8,A102&gt;=5.45),"virginica","shouldnthappen"))))))))))))</f>
        <v>setosa</v>
      </c>
      <c r="T102" s="1" t="str">
        <f aca="false">IF(AND(C102&lt;2.6),"setosa",IF(AND(D102&lt;1.65,C102&lt;4.75,C102&gt;=2.6),"versicolor",IF(AND(D102&gt;=1.65,C102&lt;4.75,C102&gt;=2.6),"virginica",IF(AND(G102&gt;=8.494,A102&lt;6.6,C102&gt;=4.75,C102&gt;=2.6),"virginica",IF(AND(C102&lt;5.2,A102&gt;=6.6,C102&gt;=4.75,C102&gt;=2.6),"versicolor",IF(AND(C102&gt;=5.2,A102&gt;=6.6,C102&gt;=4.75,C102&gt;=2.6),"virginica",IF(AND(A102&lt;5.95,G102&lt;8.494,A102&lt;6.6,C102&gt;=4.75,C102&gt;=2.6),"virginica",IF(AND(A102&gt;=5.95,G102&lt;8.494,A102&lt;6.6,C102&gt;=4.75,C102&gt;=2.6),"versicolor","shouldnthappen"))))))))</f>
        <v>setosa</v>
      </c>
      <c r="U102" s="1" t="str">
        <f aca="false">IF(AND(C102&lt;3.65,B102&gt;=3.35),"setosa",IF(AND(C102&gt;=3.65,B102&gt;=3.35),"virginica",IF(AND(C102&lt;2.35,A102&lt;6.25,B102&lt;3.35),"setosa",IF(AND(C102&lt;4.85,A102&gt;=6.25,B102&lt;3.35),"versicolor",IF(AND(G102&gt;=15.426,C102&gt;=2.35,A102&lt;6.25,B102&lt;3.35),"virginica",IF(AND(D102&gt;=1.55,C102&gt;=4.85,A102&gt;=6.25,B102&lt;3.35),"virginica",IF(AND(D102&lt;1.8,G102&lt;15.426,C102&gt;=2.35,A102&lt;6.25,B102&lt;3.35),"versicolor",IF(AND(D102&gt;=1.8,G102&lt;15.426,C102&gt;=2.35,A102&lt;6.25,B102&lt;3.35),"virginica",IF(AND(B102&lt;2.95,D102&lt;1.55,C102&gt;=4.85,A102&gt;=6.25,B102&lt;3.35),"virginica",IF(AND(B102&gt;=2.95,D102&lt;1.55,C102&gt;=4.85,A102&gt;=6.25,B102&lt;3.35),"versicolor","shouldnthappen"))))))))))</f>
        <v>setosa</v>
      </c>
      <c r="V102" s="1" t="str">
        <f aca="false">IF(AND(C102&lt;2.6),"setosa",IF(AND(C102&gt;=4.85,C102&gt;=2.6),"virginica",IF(AND(F102&gt;=0.9,C102&lt;4.85,C102&gt;=2.6),"virginica",IF(AND(G102&lt;5.656,F102&lt;0.9,C102&lt;4.85,C102&gt;=2.6),"virginica",IF(AND(G102&gt;=5.656,F102&lt;0.9,C102&lt;4.85,C102&gt;=2.6),"versicolor","shouldnthappen")))))</f>
        <v>setosa</v>
      </c>
      <c r="W102" s="1" t="str">
        <f aca="false">IF(AND(D102&gt;=1.75,G102&gt;=13.795),"virginica",IF(AND(D102&gt;=1.5,G102&gt;=12.335,G102&lt;13.795),"virginica",IF(AND(C102&lt;2.45,C102&lt;4.85,G102&lt;12.335,G102&lt;13.795),"setosa",IF(AND(C102&gt;=2.45,C102&lt;4.85,G102&lt;12.335,G102&lt;13.795),"versicolor",IF(AND(D102&gt;=1.7,C102&gt;=4.85,G102&lt;12.335,G102&lt;13.795),"virginica",IF(AND(B102&gt;=3.25,D102&lt;1.5,G102&gt;=12.335,G102&lt;13.795),"setosa",IF(AND(D102&lt;1,F102&lt;0.255,D102&lt;1.75,G102&gt;=13.795),"setosa",IF(AND(D102&gt;=1,F102&lt;0.255,D102&lt;1.75,G102&gt;=13.795),"versicolor",IF(AND(A102&lt;5.4,F102&gt;=0.255,D102&lt;1.75,G102&gt;=13.795),"setosa",IF(AND(A102&gt;=5.4,F102&gt;=0.255,D102&lt;1.75,G102&gt;=13.795),"versicolor",IF(AND(A102&lt;6.15,D102&lt;1.7,C102&gt;=4.85,G102&lt;12.335,G102&lt;13.795),"versicolor",IF(AND(A102&gt;=6.15,D102&lt;1.7,C102&gt;=4.85,G102&lt;12.335,G102&lt;13.795),"virginica",IF(AND(C102&lt;5,B102&lt;3.25,D102&lt;1.5,G102&gt;=12.335,G102&lt;13.795),"versicolor",IF(AND(C102&gt;=5,B102&lt;3.25,D102&lt;1.5,G102&gt;=12.335,G102&lt;13.795),"virginica","shouldnthappen"))))))))))))))</f>
        <v>setosa</v>
      </c>
      <c r="X102" s="1" t="str">
        <f aca="false">IF(AND(C102&lt;2.5,A102&lt;5.55),"setosa",IF(AND(F102&lt;0.096,A102&gt;=5.55),"virginica",IF(AND(D102&lt;1.6,C102&gt;=2.5,A102&lt;5.55),"versicolor",IF(AND(D102&gt;=1.6,C102&gt;=2.5,A102&lt;5.55),"virginica",IF(AND(F102&gt;=0.156,C102&lt;4.75,F102&gt;=0.096,A102&gt;=5.55),"versicolor",IF(AND(D102&gt;=1.75,C102&gt;=4.75,F102&gt;=0.096,A102&gt;=5.55),"virginica",IF(AND(B102&lt;3.3,F102&lt;0.156,C102&lt;4.75,F102&gt;=0.096,A102&gt;=5.55),"versicolor",IF(AND(B102&gt;=3.3,F102&lt;0.156,C102&lt;4.75,F102&gt;=0.096,A102&gt;=5.55),"setosa",IF(AND(B102&lt;2.45,A102&lt;6.05,D102&lt;1.75,C102&gt;=4.75,F102&gt;=0.096,A102&gt;=5.55),"virginica",IF(AND(B102&gt;=2.45,A102&lt;6.05,D102&lt;1.75,C102&gt;=4.75,F102&gt;=0.096,A102&gt;=5.55),"versicolor",IF(AND(F102&lt;0.205,A102&gt;=6.05,D102&lt;1.75,C102&gt;=4.75,F102&gt;=0.096,A102&gt;=5.55),"versicolor",IF(AND(F102&gt;=0.205,A102&gt;=6.05,D102&lt;1.75,C102&gt;=4.75,F102&gt;=0.096,A102&gt;=5.55),"virginica","shouldnthappen"))))))))))))</f>
        <v>setosa</v>
      </c>
      <c r="Y102" s="1" t="str">
        <f aca="false">IF(AND(C102&lt;2.35,A102&lt;5.55),"setosa",IF(AND(C102&gt;=5.05,A102&gt;=5.55),"virginica",IF(AND(D102&lt;1.6,C102&gt;=2.35,A102&lt;5.55),"versicolor",IF(AND(D102&gt;=1.6,C102&gt;=2.35,A102&lt;5.55),"virginica",IF(AND(D102&gt;=1.75,C102&lt;5.05,A102&gt;=5.55),"virginica",IF(AND(B102&gt;=3.55,D102&lt;1.75,C102&lt;5.05,A102&gt;=5.55),"setosa",IF(AND(G102&lt;6.3,B102&lt;3.55,D102&lt;1.75,C102&lt;5.05,A102&gt;=5.55),"virginica",IF(AND(G102&gt;=6.3,B102&lt;3.55,D102&lt;1.75,C102&lt;5.05,A102&gt;=5.55),"versicolor","shouldnthappen"))))))))</f>
        <v>setosa</v>
      </c>
      <c r="Z102" s="1" t="str">
        <f aca="false">IF(AND(D102&lt;0.75),"setosa",IF(AND(B102&gt;=2.55,C102&lt;4.85,D102&gt;=0.75),"versicolor",IF(AND(D102&gt;=1.7,C102&gt;=4.85,D102&gt;=0.75),"virginica",IF(AND(D102&lt;1.6,B102&lt;2.55,C102&lt;4.85,D102&gt;=0.75),"versicolor",IF(AND(D102&gt;=1.6,B102&lt;2.55,C102&lt;4.85,D102&gt;=0.75),"virginica",IF(AND(B102&lt;2.65,D102&lt;1.7,C102&gt;=4.85,D102&gt;=0.75),"virginica",IF(AND(F102&lt;0.325,B102&gt;=2.65,D102&lt;1.7,C102&gt;=4.85,D102&gt;=0.75),"virginica",IF(AND(G102&lt;10.717,F102&gt;=0.325,B102&gt;=2.65,D102&lt;1.7,C102&gt;=4.85,D102&gt;=0.75),"versicolor",IF(AND(G102&gt;=10.717,F102&gt;=0.325,B102&gt;=2.65,D102&lt;1.7,C102&gt;=4.85,D102&gt;=0.75),"virginica","shouldnthappen")))))))))</f>
        <v>setosa</v>
      </c>
      <c r="AA102" s="1" t="str">
        <f aca="false">IF(AND(D102&lt;0.75),"setosa",IF(AND(D102&gt;=1.75,D102&gt;=0.75),"virginica",IF(AND(F102&gt;=0.455,D102&lt;1.75,D102&gt;=0.75),"versicolor",IF(AND(D102&lt;1.45,F102&lt;0.455,D102&lt;1.75,D102&gt;=0.75),"versicolor",IF(AND(F102&lt;0.247,D102&gt;=1.45,F102&lt;0.455,D102&lt;1.75,D102&gt;=0.75),"versicolor",IF(AND(F102&gt;=0.247,D102&gt;=1.45,F102&lt;0.455,D102&lt;1.75,D102&gt;=0.75),"virginica","shouldnthappen"))))))</f>
        <v>setosa</v>
      </c>
      <c r="AB102" s="1" t="str">
        <f aca="false">IF(AND(F102&gt;=0.221,B102&gt;=3.35),"setosa",IF(AND(A102&lt;5.3,F102&gt;=0.683,B102&lt;3.35),"setosa",IF(AND(A102&lt;6.45,F102&lt;0.221,B102&gt;=3.35),"setosa",IF(AND(A102&gt;=6.45,F102&lt;0.221,B102&gt;=3.35),"virginica",IF(AND(G102&lt;6.3,A102&lt;6.25,F102&lt;0.683,B102&lt;3.35),"virginica",IF(AND(G102&lt;13.795,A102&gt;=6.25,F102&lt;0.683,B102&lt;3.35),"virginica",IF(AND(D102&lt;1.65,A102&gt;=5.3,F102&gt;=0.683,B102&lt;3.35),"versicolor",IF(AND(D102&gt;=1.65,A102&gt;=5.3,F102&gt;=0.683,B102&lt;3.35),"virginica",IF(AND(D102&lt;0.6,G102&gt;=6.3,A102&lt;6.25,F102&lt;0.683,B102&lt;3.35),"setosa",IF(AND(D102&lt;1.7,G102&gt;=13.795,A102&gt;=6.25,F102&lt;0.683,B102&lt;3.35),"versicolor",IF(AND(D102&gt;=1.7,G102&gt;=13.795,A102&gt;=6.25,F102&lt;0.683,B102&lt;3.35),"virginica",IF(AND(C102&gt;=5.35,D102&gt;=0.6,G102&gt;=6.3,A102&lt;6.25,F102&lt;0.683,B102&lt;3.35),"virginica",IF(AND(D102&lt;1.75,C102&lt;5.35,D102&gt;=0.6,G102&gt;=6.3,A102&lt;6.25,F102&lt;0.683,B102&lt;3.35),"versicolor",IF(AND(D102&gt;=1.75,C102&lt;5.35,D102&gt;=0.6,G102&gt;=6.3,A102&lt;6.25,F102&lt;0.683,B102&lt;3.35),"virginica","shouldnthappen"))))))))))))))</f>
        <v>setosa</v>
      </c>
      <c r="AC102" s="1" t="str">
        <f aca="false">IF(AND(B102&gt;=3.3),"setosa",IF(AND(C102&lt;2.45,D102&lt;1.55,B102&lt;3.3),"setosa",IF(AND(F102&gt;=0.211,D102&gt;=1.55,B102&lt;3.3),"virginica",IF(AND(C102&lt;4.9,C102&gt;=2.45,D102&lt;1.55,B102&lt;3.3),"versicolor",IF(AND(C102&gt;=4.9,C102&gt;=2.45,D102&lt;1.55,B102&lt;3.3),"virginica",IF(AND(F102&lt;0.138,F102&lt;0.211,D102&gt;=1.55,B102&lt;3.3),"virginica",IF(AND(F102&gt;=0.138,F102&lt;0.211,D102&gt;=1.55,B102&lt;3.3),"versicolor","shouldnthappen")))))))</f>
        <v>setosa</v>
      </c>
      <c r="AD102" s="1" t="str">
        <f aca="false">IF(AND(D102&gt;=1.75),"virginica",IF(AND(D102&lt;0.75,D102&lt;1.75),"setosa",IF(AND(D102&lt;1.35,D102&gt;=0.75,D102&lt;1.75),"versicolor",IF(AND(B102&lt;2.6,C102&lt;4.85,D102&gt;=1.35,D102&gt;=0.75,D102&lt;1.75),"virginica",IF(AND(B102&gt;=2.6,C102&lt;4.85,D102&gt;=1.35,D102&gt;=0.75,D102&lt;1.75),"versicolor",IF(AND(A102&lt;6.4,C102&gt;=4.85,D102&gt;=1.35,D102&gt;=0.75,D102&lt;1.75),"virginica",IF(AND(A102&gt;=6.4,C102&gt;=4.85,D102&gt;=1.35,D102&gt;=0.75,D102&lt;1.75),"versicolor","shouldnthappen")))))))</f>
        <v>setosa</v>
      </c>
      <c r="AE102" s="1" t="str">
        <f aca="false">IF(AND(C102&lt;2.45),"setosa",IF(AND(F102&lt;0.07,C102&gt;=2.45),"virginica",IF(AND(A102&gt;=5,C102&lt;4.75,F102&gt;=0.07,C102&gt;=2.45),"versicolor",IF(AND(F102&lt;0.182,C102&gt;=4.75,F102&gt;=0.07,C102&gt;=2.45),"versicolor",IF(AND(B102&lt;2.45,A102&lt;5,C102&lt;4.75,F102&gt;=0.07,C102&gt;=2.45),"versicolor",IF(AND(B102&gt;=2.45,A102&lt;5,C102&lt;4.75,F102&gt;=0.07,C102&gt;=2.45),"virginica",IF(AND(F102&gt;=0.468,F102&gt;=0.182,C102&gt;=4.75,F102&gt;=0.07,C102&gt;=2.45),"virginica",IF(AND(A102&gt;=6.85,F102&lt;0.468,F102&gt;=0.182,C102&gt;=4.75,F102&gt;=0.07,C102&gt;=2.45),"virginica",IF(AND(B102&lt;2.6,A102&lt;6.85,F102&lt;0.468,F102&gt;=0.182,C102&gt;=4.75,F102&gt;=0.07,C102&gt;=2.45),"virginica",IF(AND(B102&gt;=2.6,A102&lt;6.85,F102&lt;0.468,F102&gt;=0.182,C102&gt;=4.75,F102&gt;=0.07,C102&gt;=2.45),"versicolor","shouldnthappen"))))))))))</f>
        <v>setosa</v>
      </c>
      <c r="AF102" s="1" t="str">
        <f aca="false">IF(AND(D102&lt;0.75,A102&lt;5.45),"setosa",IF(AND(D102&gt;=1.75,A102&gt;=5.45),"virginica",IF(AND(G102&lt;6.094,D102&gt;=0.75,A102&lt;5.45),"virginica",IF(AND(G102&gt;=6.094,D102&gt;=0.75,A102&lt;5.45),"versicolor",IF(AND(C102&lt;2.75,D102&lt;1.75,A102&gt;=5.45),"setosa",IF(AND(D102&lt;1.45,C102&gt;=2.75,D102&lt;1.75,A102&gt;=5.45),"versicolor",IF(AND(B102&lt;2.75,D102&gt;=1.45,C102&gt;=2.75,D102&lt;1.75,A102&gt;=5.45),"versicolor",IF(AND(C102&lt;5.05,B102&gt;=2.75,D102&gt;=1.45,C102&gt;=2.75,D102&lt;1.75,A102&gt;=5.45),"versicolor",IF(AND(C102&gt;=5.05,B102&gt;=2.75,D102&gt;=1.45,C102&gt;=2.75,D102&lt;1.75,A102&gt;=5.45),"virginica","shouldnthappen")))))))))</f>
        <v>setosa</v>
      </c>
      <c r="AG102" s="1" t="str">
        <f aca="false">IF(AND(D102&lt;0.65,G102&lt;8.868,A102&lt;5.3),"setosa",IF(AND(C102&lt;2.6,G102&gt;=8.868,A102&lt;5.3),"setosa",IF(AND(C102&gt;=2.6,G102&gt;=8.868,A102&lt;5.3),"versicolor",IF(AND(C102&gt;=4.95,D102&lt;1.55,A102&gt;=5.3),"virginica",IF(AND(G102&lt;13.795,D102&gt;=1.55,A102&gt;=5.3),"virginica",IF(AND(C102&lt;3.75,D102&gt;=0.65,G102&lt;8.868,A102&lt;5.3),"versicolor",IF(AND(C102&gt;=3.75,D102&gt;=0.65,G102&lt;8.868,A102&lt;5.3),"virginica",IF(AND(C102&lt;2.6,C102&lt;4.95,D102&lt;1.55,A102&gt;=5.3),"setosa",IF(AND(C102&gt;=2.6,C102&lt;4.95,D102&lt;1.55,A102&gt;=5.3),"versicolor",IF(AND(C102&lt;4.75,G102&gt;=13.795,D102&gt;=1.55,A102&gt;=5.3),"versicolor",IF(AND(C102&gt;=4.75,G102&gt;=13.795,D102&gt;=1.55,A102&gt;=5.3),"virginica","shouldnthappen")))))))))))</f>
        <v>setosa</v>
      </c>
      <c r="AH102" s="1" t="str">
        <f aca="false">IF(AND(D102&lt;0.75),"setosa",IF(AND(C102&lt;4.75,D102&gt;=0.75),"versicolor",IF(AND(G102&lt;13.757,C102&gt;=4.75,D102&gt;=0.75),"virginica",IF(AND(B102&lt;3.05,G102&gt;=13.757,C102&gt;=4.75,D102&gt;=0.75),"virginica",IF(AND(A102&lt;6.65,B102&gt;=3.05,G102&gt;=13.757,C102&gt;=4.75,D102&gt;=0.75),"virginica",IF(AND(A102&gt;=6.65,B102&gt;=3.05,G102&gt;=13.757,C102&gt;=4.75,D102&gt;=0.75),"versicolor","shouldnthappen"))))))</f>
        <v>setosa</v>
      </c>
      <c r="AI102" s="1" t="str">
        <f aca="false">IF(AND(D102&lt;0.7),"setosa",IF(AND(C102&lt;4.75,D102&gt;=0.7),"versicolor",IF(AND(A102&lt;6.6,F102&lt;0.482,C102&gt;=4.75,D102&gt;=0.7),"virginica",IF(AND(C102&gt;=4.95,F102&gt;=0.482,C102&gt;=4.75,D102&gt;=0.7),"virginica",IF(AND(D102&lt;1.9,A102&gt;=6.6,F102&lt;0.482,C102&gt;=4.75,D102&gt;=0.7),"versicolor",IF(AND(D102&gt;=1.9,A102&gt;=6.6,F102&lt;0.482,C102&gt;=4.75,D102&gt;=0.7),"virginica",IF(AND(F102&gt;=0.766,C102&lt;4.95,F102&gt;=0.482,C102&gt;=4.75,D102&gt;=0.7),"virginica",IF(AND(B102&lt;2.95,F102&lt;0.766,C102&lt;4.95,F102&gt;=0.482,C102&gt;=4.75,D102&gt;=0.7),"virginica",IF(AND(B102&gt;=2.95,F102&lt;0.766,C102&lt;4.95,F102&gt;=0.482,C102&gt;=4.75,D102&gt;=0.7),"versicolor","shouldnthappen")))))))))</f>
        <v>setosa</v>
      </c>
      <c r="AJ102" s="1" t="str">
        <f aca="false">IF(AND(C102&lt;2.45,C102&lt;4.75),"setosa",IF(AND(D102&gt;=1.65,C102&gt;=4.75),"virginica",IF(AND(A102&lt;4.95,C102&gt;=2.45,C102&lt;4.75),"virginica",IF(AND(A102&gt;=4.95,C102&gt;=2.45,C102&lt;4.75),"versicolor",IF(AND(B102&lt;2.95,D102&lt;1.65,C102&gt;=4.75),"virginica",IF(AND(B102&gt;=2.95,D102&lt;1.65,C102&gt;=4.75),"versicolor","shouldnthappen"))))))</f>
        <v>setosa</v>
      </c>
      <c r="AK102" s="1" t="str">
        <f aca="false">IF(AND(D102&lt;0.75,A102&lt;5.45),"setosa",IF(AND(B102&lt;2.45,D102&gt;=0.75,A102&lt;5.45),"versicolor",IF(AND(A102&gt;=5.55,C102&lt;4.75,A102&gt;=5.45),"versicolor",IF(AND(C102&gt;=5.15,C102&gt;=4.75,A102&gt;=5.45),"virginica",IF(AND(G102&lt;6.094,B102&gt;=2.45,D102&gt;=0.75,A102&lt;5.45),"virginica",IF(AND(G102&gt;=6.094,B102&gt;=2.45,D102&gt;=0.75,A102&lt;5.45),"versicolor",IF(AND(D102&lt;0.6,A102&lt;5.55,C102&lt;4.75,A102&gt;=5.45),"setosa",IF(AND(D102&gt;=0.6,A102&lt;5.55,C102&lt;4.75,A102&gt;=5.45),"versicolor",IF(AND(C102&lt;4.95,C102&lt;5.15,C102&gt;=4.75,A102&gt;=5.45),"virginica",IF(AND(G102&lt;12.627,C102&lt;5.05,C102&gt;=4.95,C102&lt;5.15,C102&gt;=4.75,A102&gt;=5.45),"virginica",IF(AND(G102&gt;=12.627,C102&lt;5.05,C102&gt;=4.95,C102&lt;5.15,C102&gt;=4.75,A102&gt;=5.45),"versicolor",IF(AND(D102&lt;1.7,C102&gt;=5.05,C102&gt;=4.95,C102&lt;5.15,C102&gt;=4.75,A102&gt;=5.45),"versicolor",IF(AND(D102&gt;=1.7,C102&gt;=5.05,C102&gt;=4.95,C102&lt;5.15,C102&gt;=4.75,A102&gt;=5.45),"virginica","shouldnthappen")))))))))))))</f>
        <v>setosa</v>
      </c>
      <c r="AL102" s="1" t="str">
        <f aca="false">IF(AND(B102&lt;2.45,B102&lt;3.15),"versicolor",IF(AND(D102&lt;0.95,G102&lt;15.141,B102&gt;=3.15),"setosa",IF(AND(G102&lt;15.429,G102&gt;=15.141,B102&gt;=3.15),"versicolor",IF(AND(G102&gt;=15.429,G102&gt;=15.141,B102&gt;=3.15),"virginica",IF(AND(C102&lt;2.3,C102&lt;4.75,B102&gt;=2.45,B102&lt;3.15),"setosa",IF(AND(G102&gt;=16.072,C102&gt;=4.75,B102&gt;=2.45,B102&lt;3.15),"versicolor",IF(AND(G102&lt;11.833,D102&gt;=0.95,G102&lt;15.141,B102&gt;=3.15),"virginica",IF(AND(A102&lt;5,C102&gt;=2.3,C102&lt;4.75,B102&gt;=2.45,B102&lt;3.15),"virginica",IF(AND(A102&gt;=5,C102&gt;=2.3,C102&lt;4.75,B102&gt;=2.45,B102&lt;3.15),"versicolor",IF(AND(G102&lt;14.342,G102&gt;=11.833,D102&gt;=0.95,G102&lt;15.141,B102&gt;=3.15),"versicolor",IF(AND(G102&gt;=14.342,G102&gt;=11.833,D102&gt;=0.95,G102&lt;15.141,B102&gt;=3.15),"virginica",IF(AND(G102&lt;13.757,F102&gt;=0.741,G102&lt;16.072,C102&gt;=4.75,B102&gt;=2.45,B102&lt;3.15),"virginica",IF(AND(F102&gt;=0.546,A102&lt;6.15,F102&lt;0.741,G102&lt;16.072,C102&gt;=4.75,B102&gt;=2.45,B102&lt;3.15),"virginica",IF(AND(D102&gt;=1.75,A102&gt;=6.15,F102&lt;0.741,G102&lt;16.072,C102&gt;=4.75,B102&gt;=2.45,B102&lt;3.15),"virginica",IF(AND(C102&lt;4.85,G102&gt;=13.757,F102&gt;=0.741,G102&lt;16.072,C102&gt;=4.75,B102&gt;=2.45,B102&lt;3.15),"virginica",IF(AND(C102&gt;=4.85,G102&gt;=13.757,F102&gt;=0.741,G102&lt;16.072,C102&gt;=4.75,B102&gt;=2.45,B102&lt;3.15),"versicolor",IF(AND(F102&lt;0.331,F102&lt;0.546,A102&lt;6.15,F102&lt;0.741,G102&lt;16.072,C102&gt;=4.75,B102&gt;=2.45,B102&lt;3.15),"virginica",IF(AND(F102&gt;=0.331,F102&lt;0.546,A102&lt;6.15,F102&lt;0.741,G102&lt;16.072,C102&gt;=4.75,B102&gt;=2.45,B102&lt;3.15),"versicolor",IF(AND(G102&lt;10.661,D102&lt;1.75,A102&gt;=6.15,F102&lt;0.741,G102&lt;16.072,C102&gt;=4.75,B102&gt;=2.45,B102&lt;3.15),"virginica",IF(AND(G102&gt;=10.661,D102&lt;1.75,A102&gt;=6.15,F102&lt;0.741,G102&lt;16.072,C102&gt;=4.75,B102&gt;=2.45,B102&lt;3.15),"versicolor","shouldnthappen"))))))))))))))))))))</f>
        <v>setosa</v>
      </c>
      <c r="AM102" s="1" t="str">
        <f aca="false">IF(AND(D102&lt;1.35,F102&gt;=0.917),"setosa",IF(AND(D102&gt;=1.35,F102&gt;=0.917),"virginica",IF(AND(D102&lt;0.75,D102&lt;1.55,F102&lt;0.917),"setosa",IF(AND(C102&gt;=4.8,D102&gt;=1.55,F102&lt;0.917),"virginica",IF(AND(A102&lt;5.95,D102&gt;=0.75,D102&lt;1.55,F102&lt;0.917),"versicolor",IF(AND(F102&lt;0.473,C102&lt;4.8,D102&gt;=1.55,F102&lt;0.917),"virginica",IF(AND(F102&gt;=0.473,C102&lt;4.8,D102&gt;=1.55,F102&lt;0.917),"versicolor",IF(AND(C102&lt;4.95,A102&gt;=5.95,D102&gt;=0.75,D102&lt;1.55,F102&lt;0.917),"versicolor",IF(AND(C102&gt;=4.95,A102&gt;=5.95,D102&gt;=0.75,D102&lt;1.55,F102&lt;0.917),"virginica","shouldnthappen")))))))))</f>
        <v>setosa</v>
      </c>
      <c r="AN102" s="1" t="str">
        <f aca="false">IF(AND(D102&lt;0.75,A102&lt;5.45),"setosa",IF(AND(D102&lt;1.55,D102&gt;=0.75,A102&lt;5.45),"versicolor",IF(AND(D102&gt;=1.55,D102&gt;=0.75,A102&lt;5.45),"virginica",IF(AND(A102&gt;=5.75,C102&lt;4.75,A102&gt;=5.45),"versicolor",IF(AND(F102&lt;0.361,C102&gt;=4.75,A102&gt;=5.45),"virginica",IF(AND(C102&lt;2.6,A102&lt;5.75,C102&lt;4.75,A102&gt;=5.45),"setosa",IF(AND(C102&gt;=2.6,A102&lt;5.75,C102&lt;4.75,A102&gt;=5.45),"versicolor",IF(AND(D102&gt;=1.7,F102&gt;=0.361,C102&gt;=4.75,A102&gt;=5.45),"virginica",IF(AND(B102&lt;2.65,D102&lt;1.7,F102&gt;=0.361,C102&gt;=4.75,A102&gt;=5.45),"virginica",IF(AND(A102&lt;7.05,B102&gt;=2.65,D102&lt;1.7,F102&gt;=0.361,C102&gt;=4.75,A102&gt;=5.45),"versicolor",IF(AND(A102&gt;=7.05,B102&gt;=2.65,D102&lt;1.7,F102&gt;=0.361,C102&gt;=4.75,A102&gt;=5.45),"virginica","shouldnthappen")))))))))))</f>
        <v>setosa</v>
      </c>
      <c r="AO102" s="1" t="str">
        <f aca="false">IF(AND(D102&lt;0.7),"setosa",IF(AND(A102&lt;4.95,C102&lt;4.85,D102&gt;=0.7),"virginica",IF(AND(A102&gt;=4.95,C102&lt;4.85,D102&gt;=0.7),"versicolor",IF(AND(D102&gt;=1.7,C102&gt;=4.85,D102&gt;=0.7),"virginica",IF(AND(F102&lt;0.325,D102&lt;1.7,C102&gt;=4.85,D102&gt;=0.7),"virginica",IF(AND(D102&lt;1.55,F102&gt;=0.325,D102&lt;1.7,C102&gt;=4.85,D102&gt;=0.7),"virginica",IF(AND(D102&gt;=1.55,F102&gt;=0.325,D102&lt;1.7,C102&gt;=4.85,D102&gt;=0.7),"versicolor","shouldnthappen")))))))</f>
        <v>setosa</v>
      </c>
      <c r="AP102" s="1" t="str">
        <f aca="false">IF(AND(D102&lt;0.75),"setosa",IF(AND(C102&lt;4.85,D102&gt;=0.75),"versicolor",IF(AND(G102&gt;=8.277,C102&gt;=4.85,D102&gt;=0.75),"virginica",IF(AND(F102&gt;=0.633,G102&lt;8.277,C102&gt;=4.85,D102&gt;=0.75),"virginica",IF(AND(G102&lt;7.61,F102&lt;0.633,G102&lt;8.277,C102&gt;=4.85,D102&gt;=0.75),"virginica",IF(AND(G102&gt;=7.61,F102&lt;0.633,G102&lt;8.277,C102&gt;=4.85,D102&gt;=0.75),"versicolor","shouldnthappen"))))))</f>
        <v>setosa</v>
      </c>
      <c r="AQ102" s="1" t="str">
        <f aca="false">IF(AND(C102&lt;2.65,A102&gt;=5.45,C102&lt;4.75),"setosa",IF(AND(C102&gt;=2.65,A102&gt;=5.45,C102&lt;4.75),"versicolor",IF(AND(B102&lt;2.9,C102&lt;4.85,C102&gt;=4.75),"versicolor",IF(AND(B102&gt;=2.9,C102&lt;4.85,C102&gt;=4.75),"virginica",IF(AND(D102&lt;1.7,C102&gt;=4.85,C102&gt;=4.75),"versicolor",IF(AND(D102&gt;=1.7,C102&gt;=4.85,C102&gt;=4.75),"virginica",IF(AND(C102&lt;2.45,G102&lt;14.126,A102&lt;5.45,C102&lt;4.75),"setosa",IF(AND(C102&gt;=2.45,G102&lt;14.126,A102&lt;5.45,C102&lt;4.75),"versicolor",IF(AND(C102&lt;2.4,G102&gt;=14.126,A102&lt;5.45,C102&lt;4.75),"setosa",IF(AND(C102&gt;=2.4,G102&gt;=14.126,A102&lt;5.45,C102&lt;4.75),"versicolor","shouldnthappen"))))))))))</f>
        <v>setosa</v>
      </c>
      <c r="AR102" s="1" t="str">
        <f aca="false">IF(AND(C102&lt;2.45,C102&lt;4.85),"setosa",IF(AND(C102&gt;=5.15,C102&gt;=4.85),"virginica",IF(AND(A102&gt;=4.95,C102&gt;=2.45,C102&lt;4.85),"versicolor",IF(AND(D102&lt;1.35,A102&lt;4.95,C102&gt;=2.45,C102&lt;4.85),"versicolor",IF(AND(D102&gt;=1.35,A102&lt;4.95,C102&gt;=2.45,C102&lt;4.85),"virginica",IF(AND(F102&lt;0.35,G102&lt;12.751,C102&lt;5.15,C102&gt;=4.85),"virginica",IF(AND(A102&lt;6.5,G102&gt;=12.751,C102&lt;5.15,C102&gt;=4.85),"virginica",IF(AND(A102&gt;=6.5,G102&gt;=12.751,C102&lt;5.15,C102&gt;=4.85),"versicolor",IF(AND(B102&gt;=2.75,F102&gt;=0.35,G102&lt;12.751,C102&lt;5.15,C102&gt;=4.85),"virginica",IF(AND(C102&lt;5.05,B102&lt;2.75,F102&gt;=0.35,G102&lt;12.751,C102&lt;5.15,C102&gt;=4.85),"virginica",IF(AND(C102&gt;=5.05,B102&lt;2.75,F102&gt;=0.35,G102&lt;12.751,C102&lt;5.15,C102&gt;=4.85),"versicolor","shouldnthappen")))))))))))</f>
        <v>setosa</v>
      </c>
      <c r="AS102" s="1" t="str">
        <f aca="false">IF(AND(F102&gt;=0.9,B102&lt;3.05),"virginica",IF(AND(A102&lt;5.9,B102&gt;=3.05),"setosa",IF(AND(D102&lt;1.65,A102&gt;=5.9,B102&gt;=3.05),"versicolor",IF(AND(D102&gt;=1.65,A102&gt;=5.9,B102&gt;=3.05),"virginica",IF(AND(D102&gt;=1.75,C102&gt;=4.85,F102&lt;0.9,B102&lt;3.05),"virginica",IF(AND(C102&lt;2.2,B102&lt;2.95,C102&lt;4.85,F102&lt;0.9,B102&lt;3.05),"setosa",IF(AND(C102&gt;=2.2,B102&lt;2.95,C102&lt;4.85,F102&lt;0.9,B102&lt;3.05),"versicolor",IF(AND(C102&lt;2.8,B102&gt;=2.95,C102&lt;4.85,F102&lt;0.9,B102&lt;3.05),"setosa",IF(AND(C102&gt;=2.8,B102&gt;=2.95,C102&lt;4.85,F102&lt;0.9,B102&lt;3.05),"versicolor",IF(AND(G102&lt;13.879,D102&lt;1.75,C102&gt;=4.85,F102&lt;0.9,B102&lt;3.05),"virginica",IF(AND(G102&gt;=13.879,D102&lt;1.75,C102&gt;=4.85,F102&lt;0.9,B102&lt;3.05),"versicolor","shouldnthappen")))))))))))</f>
        <v>setosa</v>
      </c>
      <c r="AT102" s="1" t="str">
        <f aca="false">IF(AND(D102&lt;0.75),"setosa",IF(AND(D102&gt;=1.75,D102&gt;=0.75),"virginica",IF(AND(D102&lt;1.45,G102&lt;7.37,D102&lt;1.75,D102&gt;=0.75),"versicolor",IF(AND(D102&gt;=1.45,G102&lt;7.37,D102&lt;1.75,D102&gt;=0.75),"virginica",IF(AND(C102&lt;5.45,G102&gt;=7.37,D102&lt;1.75,D102&gt;=0.75),"versicolor",IF(AND(C102&gt;=5.45,G102&gt;=7.37,D102&lt;1.75,D102&gt;=0.75),"virginica","shouldnthappen"))))))</f>
        <v>setosa</v>
      </c>
      <c r="AU102" s="1" t="str">
        <f aca="false">IF(AND(D102&lt;0.7),"setosa",IF(AND(D102&gt;=1.7,A102&gt;=6.15,D102&gt;=0.7),"virginica",IF(AND(B102&gt;=2.55,C102&lt;4.75,A102&lt;6.15,D102&gt;=0.7),"versicolor",IF(AND(D102&gt;=1.7,C102&gt;=4.75,A102&lt;6.15,D102&gt;=0.7),"virginica",IF(AND(C102&lt;5.25,D102&lt;1.7,A102&gt;=6.15,D102&gt;=0.7),"versicolor",IF(AND(C102&gt;=5.25,D102&lt;1.7,A102&gt;=6.15,D102&gt;=0.7),"virginica",IF(AND(C102&lt;4.25,B102&lt;2.55,C102&lt;4.75,A102&lt;6.15,D102&gt;=0.7),"versicolor",IF(AND(C102&gt;=4.25,B102&lt;2.55,C102&lt;4.75,A102&lt;6.15,D102&gt;=0.7),"virginica",IF(AND(B102&lt;2.65,D102&lt;1.7,C102&gt;=4.75,A102&lt;6.15,D102&gt;=0.7),"virginica",IF(AND(B102&gt;=2.65,D102&lt;1.7,C102&gt;=4.75,A102&lt;6.15,D102&gt;=0.7),"versicolor","shouldnthappen"))))))))))</f>
        <v>setosa</v>
      </c>
      <c r="AV102" s="1" t="str">
        <f aca="false">IF(AND(D102&lt;0.75),"setosa",IF(AND(F102&gt;=0.899,D102&gt;=0.75),"virginica",IF(AND(D102&lt;1.65,A102&lt;6.05,F102&lt;0.899,D102&gt;=0.75),"versicolor",IF(AND(D102&gt;=1.65,A102&lt;6.05,F102&lt;0.899,D102&gt;=0.75),"virginica",IF(AND(C102&gt;=5.05,A102&gt;=6.05,F102&lt;0.899,D102&gt;=0.75),"virginica",IF(AND(G102&gt;=13.757,C102&lt;5.05,A102&gt;=6.05,F102&lt;0.899,D102&gt;=0.75),"versicolor",IF(AND(D102&lt;1.6,G102&lt;13.757,C102&lt;5.05,A102&gt;=6.05,F102&lt;0.899,D102&gt;=0.75),"versicolor",IF(AND(D102&gt;=1.6,G102&lt;13.757,C102&lt;5.05,A102&gt;=6.05,F102&lt;0.899,D102&gt;=0.75),"virginica","shouldnthappen"))))))))</f>
        <v>setosa</v>
      </c>
      <c r="AW102" s="1" t="str">
        <f aca="false">IF(AND(F102&lt;0.117,A102&gt;=5.55),"virginica",IF(AND(A102&gt;=5.2,G102&lt;6.086,A102&lt;5.55),"versicolor",IF(AND(D102&lt;0.7,G102&gt;=6.086,A102&lt;5.55),"setosa",IF(AND(D102&gt;=0.7,G102&gt;=6.086,A102&lt;5.55),"versicolor",IF(AND(A102&lt;4.75,A102&lt;5.2,G102&lt;6.086,A102&lt;5.55),"setosa",IF(AND(A102&gt;=4.75,A102&lt;5.2,G102&lt;6.086,A102&lt;5.55),"virginica",IF(AND(D102&gt;=1.65,C102&lt;4.95,F102&gt;=0.117,A102&gt;=5.55),"virginica",IF(AND(D102&gt;=1.75,C102&gt;=4.95,F102&gt;=0.117,A102&gt;=5.55),"virginica",IF(AND(C102&lt;2.6,D102&lt;1.65,C102&lt;4.95,F102&gt;=0.117,A102&gt;=5.55),"setosa",IF(AND(C102&gt;=2.6,D102&lt;1.65,C102&lt;4.95,F102&gt;=0.117,A102&gt;=5.55),"versicolor",IF(AND(D102&lt;1.55,D102&lt;1.75,C102&gt;=4.95,F102&gt;=0.117,A102&gt;=5.55),"virginica",IF(AND(A102&lt;6.95,D102&gt;=1.55,D102&lt;1.75,C102&gt;=4.95,F102&gt;=0.117,A102&gt;=5.55),"versicolor",IF(AND(A102&gt;=6.95,D102&gt;=1.55,D102&lt;1.75,C102&gt;=4.95,F102&gt;=0.117,A102&gt;=5.55),"virginica","shouldnthappen")))))))))))))</f>
        <v>setosa</v>
      </c>
      <c r="AX102" s="1" t="str">
        <f aca="false">IF(AND(D102&lt;0.75),"setosa",IF(AND(F102&lt;0.138,D102&gt;=0.75),"virginica",IF(AND(C102&lt;4.45,A102&lt;6.15,F102&gt;=0.138,D102&gt;=0.75),"versicolor",IF(AND(C102&gt;=5.05,A102&gt;=6.15,F102&gt;=0.138,D102&gt;=0.75),"virginica",IF(AND(B102&lt;2.65,C102&gt;=4.45,A102&lt;6.15,F102&gt;=0.138,D102&gt;=0.75),"virginica",IF(AND(A102&gt;=6.35,C102&lt;5.05,A102&gt;=6.15,F102&gt;=0.138,D102&gt;=0.75),"versicolor",IF(AND(A102&lt;5.65,B102&gt;=2.65,C102&gt;=4.45,A102&lt;6.15,F102&gt;=0.138,D102&gt;=0.75),"virginica",IF(AND(D102&lt;1.75,A102&lt;6.35,C102&lt;5.05,A102&gt;=6.15,F102&gt;=0.138,D102&gt;=0.75),"versicolor",IF(AND(D102&gt;=1.75,A102&lt;6.35,C102&lt;5.05,A102&gt;=6.15,F102&gt;=0.138,D102&gt;=0.75),"virginica",IF(AND(D102&lt;1.7,A102&gt;=5.65,B102&gt;=2.65,C102&gt;=4.45,A102&lt;6.15,F102&gt;=0.138,D102&gt;=0.75),"versicolor",IF(AND(D102&gt;=1.7,A102&gt;=5.65,B102&gt;=2.65,C102&gt;=4.45,A102&lt;6.15,F102&gt;=0.138,D102&gt;=0.75),"virginica","shouldnthappen")))))))))))</f>
        <v>setosa</v>
      </c>
      <c r="AY102" s="1" t="str">
        <f aca="false">IF(AND(D102&lt;0.75,A102&lt;5.55),"setosa",IF(AND(A102&lt;4.95,D102&gt;=0.75,A102&lt;5.55),"virginica",IF(AND(A102&gt;=4.95,D102&gt;=0.75,A102&lt;5.55),"versicolor",IF(AND(C102&lt;2.6,C102&lt;4.85,A102&gt;=5.55),"setosa",IF(AND(C102&gt;=2.6,C102&lt;4.85,A102&gt;=5.55),"versicolor",IF(AND(D102&gt;=1.75,C102&gt;=4.85,A102&gt;=5.55),"virginica",IF(AND(F102&lt;0.405,D102&lt;1.75,C102&gt;=4.85,A102&gt;=5.55),"versicolor",IF(AND(B102&lt;3.05,F102&gt;=0.405,D102&lt;1.75,C102&gt;=4.85,A102&gt;=5.55),"virginica",IF(AND(B102&gt;=3.05,F102&gt;=0.405,D102&lt;1.75,C102&gt;=4.85,A102&gt;=5.55),"versicolor","shouldnthappen")))))))))</f>
        <v>setosa</v>
      </c>
      <c r="AZ102" s="1" t="str">
        <f aca="false">IF(AND(D102&lt;0.75),"setosa",IF(AND(F102&lt;0.9,C102&lt;4.95,D102&gt;=0.75),"versicolor",IF(AND(F102&gt;=0.9,C102&lt;4.95,D102&gt;=0.75),"virginica",IF(AND(D102&gt;=1.7,C102&gt;=4.95,D102&gt;=0.75),"virginica",IF(AND(F102&lt;0.405,D102&lt;1.7,C102&gt;=4.95,D102&gt;=0.75),"versicolor",IF(AND(F102&gt;=0.405,D102&lt;1.7,C102&gt;=4.95,D102&gt;=0.75),"virginica","shouldnthappen"))))))</f>
        <v>setosa</v>
      </c>
      <c r="BA102" s="1" t="str">
        <f aca="false">IF(AND(D102&lt;0.75),"setosa",IF(AND(D102&gt;=1.7,C102&gt;=5.05,D102&gt;=0.75),"virginica",IF(AND(D102&lt;1.45,D102&lt;1.6,C102&lt;5.05,D102&gt;=0.75),"versicolor",IF(AND(A102&lt;5.8,D102&gt;=1.6,C102&lt;5.05,D102&gt;=0.75),"virginica",IF(AND(A102&gt;=5.8,D102&gt;=1.6,C102&lt;5.05,D102&gt;=0.75),"versicolor",IF(AND(F102&lt;0.417,D102&lt;1.7,C102&gt;=5.05,D102&gt;=0.75),"versicolor",IF(AND(F102&gt;=0.417,D102&lt;1.7,C102&gt;=5.05,D102&gt;=0.75),"virginica",IF(AND(A102&lt;5.95,D102&gt;=1.45,D102&lt;1.6,C102&lt;5.05,D102&gt;=0.75),"versicolor",IF(AND(G102&lt;10.618,A102&gt;=5.95,D102&gt;=1.45,D102&lt;1.6,C102&lt;5.05,D102&gt;=0.75),"virginica",IF(AND(G102&gt;=10.618,A102&gt;=5.95,D102&gt;=1.45,D102&lt;1.6,C102&lt;5.05,D102&gt;=0.75),"versicolor","shouldnthappen"))))))))))</f>
        <v>setosa</v>
      </c>
      <c r="BB102" s="1" t="str">
        <f aca="false">IF(AND(C102&lt;2.6),"setosa",IF(AND(D102&gt;=1.75,C102&gt;=2.6),"virginica",IF(AND(C102&gt;=5.45,D102&lt;1.75,C102&gt;=2.6),"virginica",IF(AND(F102&gt;=0.259,C102&lt;5.45,D102&lt;1.75,C102&gt;=2.6),"versicolor",IF(AND(C102&lt;5.05,F102&lt;0.259,C102&lt;5.45,D102&lt;1.75,C102&gt;=2.6),"versicolor",IF(AND(C102&gt;=5.05,F102&lt;0.259,C102&lt;5.45,D102&lt;1.75,C102&gt;=2.6),"virginica","shouldnthappen"))))))</f>
        <v>setosa</v>
      </c>
      <c r="BC102" s="1" t="str">
        <f aca="false">IF(AND(A102&lt;4.95,B102&lt;2.7,A102&lt;5.55),"virginica",IF(AND(A102&gt;=4.95,B102&lt;2.7,A102&lt;5.55),"versicolor",IF(AND(C102&lt;3.2,B102&gt;=2.7,A102&lt;5.55),"setosa",IF(AND(C102&gt;=3.2,B102&gt;=2.7,A102&lt;5.55),"versicolor",IF(AND(F102&gt;=0.85,A102&lt;6.15,A102&gt;=5.55),"virginica",IF(AND(D102&lt;1.45,A102&gt;=6.15,A102&gt;=5.55),"versicolor",IF(AND(C102&lt;4.8,F102&lt;0.85,A102&lt;6.15,A102&gt;=5.55),"versicolor",IF(AND(D102&gt;=1.7,D102&gt;=1.45,A102&gt;=6.15,A102&gt;=5.55),"virginica",IF(AND(G102&lt;9.333,C102&gt;=4.8,F102&lt;0.85,A102&lt;6.15,A102&gt;=5.55),"versicolor",IF(AND(G102&gt;=9.333,C102&gt;=4.8,F102&lt;0.85,A102&lt;6.15,A102&gt;=5.55),"virginica",IF(AND(C102&lt;4.9,D102&lt;1.7,D102&gt;=1.45,A102&gt;=6.15,A102&gt;=5.55),"versicolor",IF(AND(C102&gt;=4.9,D102&lt;1.7,D102&gt;=1.45,A102&gt;=6.15,A102&gt;=5.55),"virginica","shouldnthappen"))))))))))))</f>
        <v>setosa</v>
      </c>
      <c r="BD102" s="1" t="str">
        <f aca="false">IF(AND(C102&lt;2.35),"setosa",IF(AND(C102&lt;4.75,B102&lt;2.55,C102&gt;=2.35),"versicolor",IF(AND(C102&gt;=4.75,B102&lt;2.55,C102&gt;=2.35),"virginica",IF(AND(C102&lt;4.75,B102&gt;=2.55,C102&gt;=2.35),"versicolor",IF(AND(D102&gt;=1.75,C102&gt;=4.75,B102&gt;=2.55,C102&gt;=2.35),"virginica",IF(AND(A102&gt;=6.5,D102&lt;1.75,C102&gt;=4.75,B102&gt;=2.55,C102&gt;=2.35),"versicolor",IF(AND(A102&lt;6.05,A102&lt;6.5,D102&lt;1.75,C102&gt;=4.75,B102&gt;=2.55,C102&gt;=2.35),"versicolor",IF(AND(A102&gt;=6.05,A102&lt;6.5,D102&lt;1.75,C102&gt;=4.75,B102&gt;=2.55,C102&gt;=2.35),"virginica","shouldnthappen"))))))))</f>
        <v>setosa</v>
      </c>
      <c r="BE102" s="1" t="str">
        <f aca="false">IF(AND(C102&lt;2.5),"setosa",IF(AND(D102&lt;1.65,C102&lt;4.75,C102&gt;=2.5),"versicolor",IF(AND(D102&gt;=1.65,C102&lt;4.75,C102&gt;=2.5),"virginica",IF(AND(D102&gt;=1.75,C102&gt;=4.75,C102&gt;=2.5),"virginica",IF(AND(C102&lt;4.95,D102&lt;1.75,C102&gt;=4.75,C102&gt;=2.5),"versicolor",IF(AND(A102&lt;6.5,C102&gt;=4.95,D102&lt;1.75,C102&gt;=4.75,C102&gt;=2.5),"virginica",IF(AND(A102&gt;=6.5,C102&gt;=4.95,D102&lt;1.75,C102&gt;=4.75,C102&gt;=2.5),"versicolor","shouldnthappen")))))))</f>
        <v>setosa</v>
      </c>
      <c r="BF102" s="1" t="str">
        <f aca="false">IF(AND(G102&gt;=15.244),"virginica",IF(AND(C102&lt;3.2,B102&gt;=3.15,G102&lt;15.244),"setosa",IF(AND(A102&gt;=4.95,C102&lt;4.7,B102&lt;3.15,G102&lt;15.244),"versicolor",IF(AND(C102&gt;=5.15,C102&gt;=4.7,B102&lt;3.15,G102&lt;15.244),"virginica",IF(AND(A102&gt;=6.45,C102&gt;=3.2,B102&gt;=3.15,G102&lt;15.244),"virginica",IF(AND(D102&lt;0.95,A102&lt;4.95,C102&lt;4.7,B102&lt;3.15,G102&lt;15.244),"setosa",IF(AND(D102&gt;=0.95,A102&lt;4.95,C102&lt;4.7,B102&lt;3.15,G102&lt;15.244),"virginica",IF(AND(F102&lt;0.816,A102&lt;6.45,C102&gt;=3.2,B102&gt;=3.15,G102&lt;15.244),"virginica",IF(AND(F102&gt;=0.816,A102&lt;6.45,C102&gt;=3.2,B102&gt;=3.15,G102&lt;15.244),"versicolor",IF(AND(A102&gt;=6.5,B102&lt;3.05,C102&lt;5.15,C102&gt;=4.7,B102&lt;3.15,G102&lt;15.244),"versicolor",IF(AND(G102&lt;11.093,B102&gt;=3.05,C102&lt;5.15,C102&gt;=4.7,B102&lt;3.15,G102&lt;15.244),"virginica",IF(AND(G102&gt;=11.093,B102&gt;=3.05,C102&lt;5.15,C102&gt;=4.7,B102&lt;3.15,G102&lt;15.244),"versicolor",IF(AND(D102&gt;=1.7,A102&lt;6.5,B102&lt;3.05,C102&lt;5.15,C102&gt;=4.7,B102&lt;3.15,G102&lt;15.244),"virginica",IF(AND(G102&lt;7.498,D102&lt;1.7,A102&lt;6.5,B102&lt;3.05,C102&lt;5.15,C102&gt;=4.7,B102&lt;3.15,G102&lt;15.244),"virginica",IF(AND(G102&gt;=7.498,D102&lt;1.7,A102&lt;6.5,B102&lt;3.05,C102&lt;5.15,C102&gt;=4.7,B102&lt;3.15,G102&lt;15.244),"versicolor","shouldnthappen")))))))))))))))</f>
        <v>setosa</v>
      </c>
      <c r="BG102" s="1" t="str">
        <f aca="false">IF(AND(B102&gt;=3.35,C102&lt;4.85),"setosa",IF(AND(D102&gt;=1.75,C102&gt;=4.85),"virginica",IF(AND(D102&lt;0.75,B102&lt;3.35,C102&lt;4.85),"setosa",IF(AND(G102&gt;=13.879,D102&lt;1.75,C102&gt;=4.85),"versicolor",IF(AND(F102&gt;=0.9,D102&gt;=0.75,B102&lt;3.35,C102&lt;4.85),"virginica",IF(AND(F102&gt;=0.405,G102&lt;13.879,D102&lt;1.75,C102&gt;=4.85),"virginica",IF(AND(B102&gt;=2.55,F102&lt;0.9,D102&gt;=0.75,B102&lt;3.35,C102&lt;4.85),"versicolor",IF(AND(G102&lt;7.498,F102&lt;0.405,G102&lt;13.879,D102&lt;1.75,C102&gt;=4.85),"virginica",IF(AND(G102&gt;=7.498,F102&lt;0.405,G102&lt;13.879,D102&lt;1.75,C102&gt;=4.85),"versicolor",IF(AND(G102&lt;5.656,B102&lt;2.55,F102&lt;0.9,D102&gt;=0.75,B102&lt;3.35,C102&lt;4.85),"virginica",IF(AND(G102&gt;=5.656,B102&lt;2.55,F102&lt;0.9,D102&gt;=0.75,B102&lt;3.35,C102&lt;4.85),"versicolor","shouldnthappen")))))))))))</f>
        <v>setosa</v>
      </c>
      <c r="BH102" s="1" t="str">
        <f aca="false">IF(AND(D102&lt;0.7),"setosa",IF(AND(D102&gt;=1.65,A102&lt;6.65,D102&gt;=0.7),"virginica",IF(AND(D102&lt;1.55,A102&gt;=6.65,D102&gt;=0.7),"versicolor",IF(AND(D102&gt;=1.55,A102&gt;=6.65,D102&gt;=0.7),"virginica",IF(AND(F102&gt;=0.529,D102&lt;1.65,A102&lt;6.65,D102&gt;=0.7),"versicolor",IF(AND(C102&gt;=5.35,F102&lt;0.529,D102&lt;1.65,A102&lt;6.65,D102&gt;=0.7),"virginica",IF(AND(G102&gt;=7.411,C102&lt;5.35,F102&lt;0.529,D102&lt;1.65,A102&lt;6.65,D102&gt;=0.7),"versicolor",IF(AND(G102&lt;6.927,G102&lt;7.411,C102&lt;5.35,F102&lt;0.529,D102&lt;1.65,A102&lt;6.65,D102&gt;=0.7),"versicolor",IF(AND(G102&gt;=6.927,G102&lt;7.411,C102&lt;5.35,F102&lt;0.529,D102&lt;1.65,A102&lt;6.65,D102&gt;=0.7),"virginica","shouldnthappen")))))))))</f>
        <v>setosa</v>
      </c>
      <c r="BI102" s="1" t="str">
        <f aca="false">IF(AND(D102&gt;=1.7),"virginica",IF(AND(D102&lt;0.7,D102&lt;1.7),"setosa",IF(AND(D102&lt;1.45,G102&lt;7.37,D102&gt;=0.7,D102&lt;1.7),"versicolor",IF(AND(D102&gt;=1.45,G102&lt;7.37,D102&gt;=0.7,D102&lt;1.7),"virginica",IF(AND(B102&gt;=2.65,G102&gt;=7.37,D102&gt;=0.7,D102&lt;1.7),"versicolor",IF(AND(C102&lt;5.05,B102&lt;2.65,G102&gt;=7.37,D102&gt;=0.7,D102&lt;1.7),"versicolor",IF(AND(C102&gt;=5.05,B102&lt;2.65,G102&gt;=7.37,D102&gt;=0.7,D102&lt;1.7),"virginica","shouldnthappen")))))))</f>
        <v>setosa</v>
      </c>
    </row>
    <row r="103" customFormat="false" ht="13.8" hidden="false" customHeight="false" outlineLevel="0" collapsed="false">
      <c r="A103" s="1" t="n">
        <v>5.2</v>
      </c>
      <c r="B103" s="1" t="n">
        <v>4.1</v>
      </c>
      <c r="C103" s="1" t="n">
        <v>1.5</v>
      </c>
      <c r="D103" s="1" t="n">
        <v>0.1</v>
      </c>
      <c r="E103" s="1" t="s">
        <v>94</v>
      </c>
      <c r="F103" s="1" t="n">
        <v>0.0800614675972611</v>
      </c>
      <c r="G103" s="1" t="n">
        <v>6.57426495086402</v>
      </c>
      <c r="H103" s="11" t="str">
        <f aca="false">E103</f>
        <v>setosa</v>
      </c>
      <c r="I103" s="1" t="str">
        <f aca="false">INDEX(L103:BI103, MODE(MATCH(L103:BI103, L103:BI103, 0 )))</f>
        <v>setosa</v>
      </c>
      <c r="J103" s="12" t="n">
        <f aca="false">COUNTIF(L103:BI103, H103) / COUNTA(L103:BI103)</f>
        <v>1</v>
      </c>
      <c r="K103" s="13" t="n">
        <f aca="false">I103=H103</f>
        <v>1</v>
      </c>
      <c r="L103" s="1" t="str">
        <f aca="false">IF(AND(C103&lt;3.65,B103&gt;=3.35),"setosa",IF(AND(C103&gt;=3.65,B103&gt;=3.35),"virginica",IF(AND(C103&lt;2.35,C103&lt;4.85,B103&lt;3.35),"setosa",IF(AND(F103&gt;=0.899,C103&gt;=2.35,C103&lt;4.85,B103&lt;3.35),"virginica",IF(AND(G103&gt;=8.268,B103&lt;2.75,C103&gt;=4.85,B103&lt;3.35),"virginica",IF(AND(D103&lt;1.55,B103&gt;=2.75,C103&gt;=4.85,B103&lt;3.35),"versicolor",IF(AND(D103&gt;=1.55,B103&gt;=2.75,C103&gt;=4.85,B103&lt;3.35),"virginica",IF(AND(G103&lt;6.537,F103&lt;0.899,C103&gt;=2.35,C103&lt;4.85,B103&lt;3.35),"virginica",IF(AND(G103&gt;=6.537,F103&lt;0.899,C103&gt;=2.35,C103&lt;4.85,B103&lt;3.35),"versicolor",IF(AND(G103&lt;6.878,G103&lt;8.268,B103&lt;2.75,C103&gt;=4.85,B103&lt;3.35),"virginica",IF(AND(G103&gt;=6.878,G103&lt;8.268,B103&lt;2.75,C103&gt;=4.85,B103&lt;3.35),"versicolor","shouldnthappen")))))))))))</f>
        <v>setosa</v>
      </c>
      <c r="M103" s="1" t="str">
        <f aca="false">IF(AND(C103&lt;2.6),"setosa",IF(AND(D103&gt;=1.75,C103&gt;=2.6),"virginica",IF(AND(G103&lt;6.094,D103&lt;1.75,C103&gt;=2.6),"virginica",IF(AND(D103&lt;1.35,G103&gt;=6.094,D103&lt;1.75,C103&gt;=2.6),"versicolor",IF(AND(C103&lt;5.05,D103&gt;=1.35,G103&gt;=6.094,D103&lt;1.75,C103&gt;=2.6),"versicolor",IF(AND(C103&gt;=5.05,D103&gt;=1.35,G103&gt;=6.094,D103&lt;1.75,C103&gt;=2.6),"virginica","shouldnthappen"))))))</f>
        <v>setosa</v>
      </c>
      <c r="N103" s="1" t="str">
        <f aca="false">IF(AND(A103&lt;6.6,B103&gt;=3.45),"setosa",IF(AND(A103&gt;=6.6,B103&gt;=3.45),"virginica",IF(AND(D103&lt;0.7,C103&lt;4.75,B103&lt;3.45),"setosa",IF(AND(D103&gt;=0.7,C103&lt;4.75,B103&lt;3.45),"versicolor",IF(AND(C103&gt;=5.15,C103&gt;=4.75,B103&lt;3.45),"virginica",IF(AND(D103&gt;=1.7,A103&lt;6.5,C103&lt;5.15,C103&gt;=4.75,B103&lt;3.45),"virginica",IF(AND(C103&lt;5.05,A103&gt;=6.5,C103&lt;5.15,C103&gt;=4.75,B103&lt;3.45),"versicolor",IF(AND(C103&gt;=5.05,A103&gt;=6.5,C103&lt;5.15,C103&gt;=4.75,B103&lt;3.45),"virginica",IF(AND(G103&lt;7.498,D103&lt;1.7,A103&lt;6.5,C103&lt;5.15,C103&gt;=4.75,B103&lt;3.45),"virginica",IF(AND(G103&gt;=7.498,D103&lt;1.7,A103&lt;6.5,C103&lt;5.15,C103&gt;=4.75,B103&lt;3.45),"versicolor","shouldnthappen"))))))))))</f>
        <v>setosa</v>
      </c>
      <c r="O103" s="1" t="str">
        <f aca="false">IF(AND(D103&lt;0.75),"setosa",IF(AND(C103&lt;4.75,C103&lt;4.85,D103&gt;=0.75),"versicolor",IF(AND(A103&gt;=6.05,C103&gt;=4.85,D103&gt;=0.75),"virginica",IF(AND(D103&lt;1.6,C103&gt;=4.75,C103&lt;4.85,D103&gt;=0.75),"versicolor",IF(AND(D103&gt;=1.6,C103&gt;=4.75,C103&lt;4.85,D103&gt;=0.75),"virginica",IF(AND(A103&lt;5.9,A103&lt;6.05,C103&gt;=4.85,D103&gt;=0.75),"virginica",IF(AND(A103&gt;=5.9,A103&lt;6.05,C103&gt;=4.85,D103&gt;=0.75),"versicolor","shouldnthappen")))))))</f>
        <v>setosa</v>
      </c>
      <c r="P103" s="1" t="str">
        <f aca="false">IF(AND(D103&lt;0.75),"setosa",IF(AND(A103&lt;5.55,D103&gt;=0.75),"versicolor",IF(AND(D103&gt;=1.7,G103&lt;13.158,A103&gt;=5.55,D103&gt;=0.75),"virginica",IF(AND(B103&lt;2.45,D103&lt;1.7,G103&lt;13.158,A103&gt;=5.55,D103&gt;=0.75),"virginica",IF(AND(B103&gt;=2.45,D103&lt;1.7,G103&lt;13.158,A103&gt;=5.55,D103&gt;=0.75),"versicolor",IF(AND(B103&gt;=3.05,G103&lt;15.551,G103&gt;=13.158,A103&gt;=5.55,D103&gt;=0.75),"versicolor",IF(AND(B103&lt;2.9,G103&gt;=15.551,G103&gt;=13.158,A103&gt;=5.55,D103&gt;=0.75),"versicolor",IF(AND(B103&gt;=2.9,G103&gt;=15.551,G103&gt;=13.158,A103&gt;=5.55,D103&gt;=0.75),"virginica",IF(AND(D103&lt;1.3,G103&lt;14.221,B103&lt;3.05,G103&lt;15.551,G103&gt;=13.158,A103&gt;=5.55,D103&gt;=0.75),"versicolor",IF(AND(D103&gt;=1.3,G103&lt;14.221,B103&lt;3.05,G103&lt;15.551,G103&gt;=13.158,A103&gt;=5.55,D103&gt;=0.75),"virginica",IF(AND(C103&lt;4.9,G103&gt;=14.221,B103&lt;3.05,G103&lt;15.551,G103&gt;=13.158,A103&gt;=5.55,D103&gt;=0.75),"versicolor",IF(AND(C103&gt;=4.9,G103&gt;=14.221,B103&lt;3.05,G103&lt;15.551,G103&gt;=13.158,A103&gt;=5.55,D103&gt;=0.75),"virginica","shouldnthappen"))))))))))))</f>
        <v>setosa</v>
      </c>
      <c r="Q103" s="1" t="str">
        <f aca="false">IF(AND(C103&lt;2.6),"setosa",IF(AND(A103&gt;=4.95,C103&lt;4.75,C103&gt;=2.6),"versicolor",IF(AND(D103&gt;=1.75,C103&gt;=4.75,C103&gt;=2.6),"virginica",IF(AND(B103&lt;2.45,A103&lt;4.95,C103&lt;4.75,C103&gt;=2.6),"versicolor",IF(AND(B103&gt;=2.45,A103&lt;4.95,C103&lt;4.75,C103&gt;=2.6),"virginica",IF(AND(G103&lt;7.498,D103&lt;1.75,C103&gt;=4.75,C103&gt;=2.6),"virginica",IF(AND(F103&lt;0.417,G103&gt;=7.498,D103&lt;1.75,C103&gt;=4.75,C103&gt;=2.6),"versicolor",IF(AND(F103&lt;0.442,F103&gt;=0.417,G103&gt;=7.498,D103&lt;1.75,C103&gt;=4.75,C103&gt;=2.6),"virginica",IF(AND(F103&gt;=0.442,F103&gt;=0.417,G103&gt;=7.498,D103&lt;1.75,C103&gt;=4.75,C103&gt;=2.6),"versicolor","shouldnthappen")))))))))</f>
        <v>setosa</v>
      </c>
      <c r="R103" s="1" t="str">
        <f aca="false">IF(AND(D103&lt;0.75),"setosa",IF(AND(D103&lt;1.75,A103&gt;=6.25,D103&gt;=0.75),"versicolor",IF(AND(D103&gt;=1.75,A103&gt;=6.25,D103&gt;=0.75),"virginica",IF(AND(D103&lt;1.6,C103&lt;4.75,A103&lt;6.25,D103&gt;=0.75),"versicolor",IF(AND(D103&gt;=1.6,C103&lt;4.75,A103&lt;6.25,D103&gt;=0.75),"virginica",IF(AND(G103&lt;6.998,C103&gt;=4.75,A103&lt;6.25,D103&gt;=0.75),"virginica",IF(AND(A103&lt;6.05,G103&gt;=6.998,C103&gt;=4.75,A103&lt;6.25,D103&gt;=0.75),"versicolor",IF(AND(A103&gt;=6.05,G103&gt;=6.998,C103&gt;=4.75,A103&lt;6.25,D103&gt;=0.75),"virginica","shouldnthappen"))))))))</f>
        <v>setosa</v>
      </c>
      <c r="S103" s="1" t="str">
        <f aca="false">IF(AND(B103&gt;=3.05,A103&lt;5.45),"setosa",IF(AND(C103&lt;2.2,B103&lt;3.05,A103&lt;5.45),"setosa",IF(AND(C103&gt;=2.2,B103&lt;3.05,A103&lt;5.45),"versicolor",IF(AND(B103&lt;3.7,C103&lt;4.8,A103&gt;=5.45),"versicolor",IF(AND(B103&gt;=3.7,C103&lt;4.8,A103&gt;=5.45),"setosa",IF(AND(G103&lt;13.757,C103&lt;5.05,C103&gt;=4.8,A103&gt;=5.45),"virginica",IF(AND(G103&gt;=13.757,C103&lt;5.05,C103&gt;=4.8,A103&gt;=5.45),"versicolor",IF(AND(C103&gt;=5.15,C103&gt;=5.05,C103&gt;=4.8,A103&gt;=5.45),"virginica",IF(AND(A103&lt;5.95,C103&lt;5.15,C103&gt;=5.05,C103&gt;=4.8,A103&gt;=5.45),"virginica",IF(AND(D103&gt;=1.8,A103&gt;=5.95,C103&lt;5.15,C103&gt;=5.05,C103&gt;=4.8,A103&gt;=5.45),"virginica",IF(AND(B103&lt;2.75,D103&lt;1.8,A103&gt;=5.95,C103&lt;5.15,C103&gt;=5.05,C103&gt;=4.8,A103&gt;=5.45),"versicolor",IF(AND(B103&gt;=2.75,D103&lt;1.8,A103&gt;=5.95,C103&lt;5.15,C103&gt;=5.05,C103&gt;=4.8,A103&gt;=5.45),"virginica","shouldnthappen"))))))))))))</f>
        <v>setosa</v>
      </c>
      <c r="T103" s="1" t="str">
        <f aca="false">IF(AND(C103&lt;2.6),"setosa",IF(AND(D103&lt;1.65,C103&lt;4.75,C103&gt;=2.6),"versicolor",IF(AND(D103&gt;=1.65,C103&lt;4.75,C103&gt;=2.6),"virginica",IF(AND(G103&gt;=8.494,A103&lt;6.6,C103&gt;=4.75,C103&gt;=2.6),"virginica",IF(AND(C103&lt;5.2,A103&gt;=6.6,C103&gt;=4.75,C103&gt;=2.6),"versicolor",IF(AND(C103&gt;=5.2,A103&gt;=6.6,C103&gt;=4.75,C103&gt;=2.6),"virginica",IF(AND(A103&lt;5.95,G103&lt;8.494,A103&lt;6.6,C103&gt;=4.75,C103&gt;=2.6),"virginica",IF(AND(A103&gt;=5.95,G103&lt;8.494,A103&lt;6.6,C103&gt;=4.75,C103&gt;=2.6),"versicolor","shouldnthappen"))))))))</f>
        <v>setosa</v>
      </c>
      <c r="U103" s="1" t="str">
        <f aca="false">IF(AND(C103&lt;3.65,B103&gt;=3.35),"setosa",IF(AND(C103&gt;=3.65,B103&gt;=3.35),"virginica",IF(AND(C103&lt;2.35,A103&lt;6.25,B103&lt;3.35),"setosa",IF(AND(C103&lt;4.85,A103&gt;=6.25,B103&lt;3.35),"versicolor",IF(AND(G103&gt;=15.426,C103&gt;=2.35,A103&lt;6.25,B103&lt;3.35),"virginica",IF(AND(D103&gt;=1.55,C103&gt;=4.85,A103&gt;=6.25,B103&lt;3.35),"virginica",IF(AND(D103&lt;1.8,G103&lt;15.426,C103&gt;=2.35,A103&lt;6.25,B103&lt;3.35),"versicolor",IF(AND(D103&gt;=1.8,G103&lt;15.426,C103&gt;=2.35,A103&lt;6.25,B103&lt;3.35),"virginica",IF(AND(B103&lt;2.95,D103&lt;1.55,C103&gt;=4.85,A103&gt;=6.25,B103&lt;3.35),"virginica",IF(AND(B103&gt;=2.95,D103&lt;1.55,C103&gt;=4.85,A103&gt;=6.25,B103&lt;3.35),"versicolor","shouldnthappen"))))))))))</f>
        <v>setosa</v>
      </c>
      <c r="V103" s="1" t="str">
        <f aca="false">IF(AND(C103&lt;2.6),"setosa",IF(AND(C103&gt;=4.85,C103&gt;=2.6),"virginica",IF(AND(F103&gt;=0.9,C103&lt;4.85,C103&gt;=2.6),"virginica",IF(AND(G103&lt;5.656,F103&lt;0.9,C103&lt;4.85,C103&gt;=2.6),"virginica",IF(AND(G103&gt;=5.656,F103&lt;0.9,C103&lt;4.85,C103&gt;=2.6),"versicolor","shouldnthappen")))))</f>
        <v>setosa</v>
      </c>
      <c r="W103" s="1" t="str">
        <f aca="false">IF(AND(D103&gt;=1.75,G103&gt;=13.795),"virginica",IF(AND(D103&gt;=1.5,G103&gt;=12.335,G103&lt;13.795),"virginica",IF(AND(C103&lt;2.45,C103&lt;4.85,G103&lt;12.335,G103&lt;13.795),"setosa",IF(AND(C103&gt;=2.45,C103&lt;4.85,G103&lt;12.335,G103&lt;13.795),"versicolor",IF(AND(D103&gt;=1.7,C103&gt;=4.85,G103&lt;12.335,G103&lt;13.795),"virginica",IF(AND(B103&gt;=3.25,D103&lt;1.5,G103&gt;=12.335,G103&lt;13.795),"setosa",IF(AND(D103&lt;1,F103&lt;0.255,D103&lt;1.75,G103&gt;=13.795),"setosa",IF(AND(D103&gt;=1,F103&lt;0.255,D103&lt;1.75,G103&gt;=13.795),"versicolor",IF(AND(A103&lt;5.4,F103&gt;=0.255,D103&lt;1.75,G103&gt;=13.795),"setosa",IF(AND(A103&gt;=5.4,F103&gt;=0.255,D103&lt;1.75,G103&gt;=13.795),"versicolor",IF(AND(A103&lt;6.15,D103&lt;1.7,C103&gt;=4.85,G103&lt;12.335,G103&lt;13.795),"versicolor",IF(AND(A103&gt;=6.15,D103&lt;1.7,C103&gt;=4.85,G103&lt;12.335,G103&lt;13.795),"virginica",IF(AND(C103&lt;5,B103&lt;3.25,D103&lt;1.5,G103&gt;=12.335,G103&lt;13.795),"versicolor",IF(AND(C103&gt;=5,B103&lt;3.25,D103&lt;1.5,G103&gt;=12.335,G103&lt;13.795),"virginica","shouldnthappen"))))))))))))))</f>
        <v>setosa</v>
      </c>
      <c r="X103" s="1" t="str">
        <f aca="false">IF(AND(C103&lt;2.5,A103&lt;5.55),"setosa",IF(AND(F103&lt;0.096,A103&gt;=5.55),"virginica",IF(AND(D103&lt;1.6,C103&gt;=2.5,A103&lt;5.55),"versicolor",IF(AND(D103&gt;=1.6,C103&gt;=2.5,A103&lt;5.55),"virginica",IF(AND(F103&gt;=0.156,C103&lt;4.75,F103&gt;=0.096,A103&gt;=5.55),"versicolor",IF(AND(D103&gt;=1.75,C103&gt;=4.75,F103&gt;=0.096,A103&gt;=5.55),"virginica",IF(AND(B103&lt;3.3,F103&lt;0.156,C103&lt;4.75,F103&gt;=0.096,A103&gt;=5.55),"versicolor",IF(AND(B103&gt;=3.3,F103&lt;0.156,C103&lt;4.75,F103&gt;=0.096,A103&gt;=5.55),"setosa",IF(AND(B103&lt;2.45,A103&lt;6.05,D103&lt;1.75,C103&gt;=4.75,F103&gt;=0.096,A103&gt;=5.55),"virginica",IF(AND(B103&gt;=2.45,A103&lt;6.05,D103&lt;1.75,C103&gt;=4.75,F103&gt;=0.096,A103&gt;=5.55),"versicolor",IF(AND(F103&lt;0.205,A103&gt;=6.05,D103&lt;1.75,C103&gt;=4.75,F103&gt;=0.096,A103&gt;=5.55),"versicolor",IF(AND(F103&gt;=0.205,A103&gt;=6.05,D103&lt;1.75,C103&gt;=4.75,F103&gt;=0.096,A103&gt;=5.55),"virginica","shouldnthappen"))))))))))))</f>
        <v>setosa</v>
      </c>
      <c r="Y103" s="1" t="str">
        <f aca="false">IF(AND(C103&lt;2.35,A103&lt;5.55),"setosa",IF(AND(C103&gt;=5.05,A103&gt;=5.55),"virginica",IF(AND(D103&lt;1.6,C103&gt;=2.35,A103&lt;5.55),"versicolor",IF(AND(D103&gt;=1.6,C103&gt;=2.35,A103&lt;5.55),"virginica",IF(AND(D103&gt;=1.75,C103&lt;5.05,A103&gt;=5.55),"virginica",IF(AND(B103&gt;=3.55,D103&lt;1.75,C103&lt;5.05,A103&gt;=5.55),"setosa",IF(AND(G103&lt;6.3,B103&lt;3.55,D103&lt;1.75,C103&lt;5.05,A103&gt;=5.55),"virginica",IF(AND(G103&gt;=6.3,B103&lt;3.55,D103&lt;1.75,C103&lt;5.05,A103&gt;=5.55),"versicolor","shouldnthappen"))))))))</f>
        <v>setosa</v>
      </c>
      <c r="Z103" s="1" t="str">
        <f aca="false">IF(AND(D103&lt;0.75),"setosa",IF(AND(B103&gt;=2.55,C103&lt;4.85,D103&gt;=0.75),"versicolor",IF(AND(D103&gt;=1.7,C103&gt;=4.85,D103&gt;=0.75),"virginica",IF(AND(D103&lt;1.6,B103&lt;2.55,C103&lt;4.85,D103&gt;=0.75),"versicolor",IF(AND(D103&gt;=1.6,B103&lt;2.55,C103&lt;4.85,D103&gt;=0.75),"virginica",IF(AND(B103&lt;2.65,D103&lt;1.7,C103&gt;=4.85,D103&gt;=0.75),"virginica",IF(AND(F103&lt;0.325,B103&gt;=2.65,D103&lt;1.7,C103&gt;=4.85,D103&gt;=0.75),"virginica",IF(AND(G103&lt;10.717,F103&gt;=0.325,B103&gt;=2.65,D103&lt;1.7,C103&gt;=4.85,D103&gt;=0.75),"versicolor",IF(AND(G103&gt;=10.717,F103&gt;=0.325,B103&gt;=2.65,D103&lt;1.7,C103&gt;=4.85,D103&gt;=0.75),"virginica","shouldnthappen")))))))))</f>
        <v>setosa</v>
      </c>
      <c r="AA103" s="1" t="str">
        <f aca="false">IF(AND(D103&lt;0.75),"setosa",IF(AND(D103&gt;=1.75,D103&gt;=0.75),"virginica",IF(AND(F103&gt;=0.455,D103&lt;1.75,D103&gt;=0.75),"versicolor",IF(AND(D103&lt;1.45,F103&lt;0.455,D103&lt;1.75,D103&gt;=0.75),"versicolor",IF(AND(F103&lt;0.247,D103&gt;=1.45,F103&lt;0.455,D103&lt;1.75,D103&gt;=0.75),"versicolor",IF(AND(F103&gt;=0.247,D103&gt;=1.45,F103&lt;0.455,D103&lt;1.75,D103&gt;=0.75),"virginica","shouldnthappen"))))))</f>
        <v>setosa</v>
      </c>
      <c r="AB103" s="1" t="str">
        <f aca="false">IF(AND(F103&gt;=0.221,B103&gt;=3.35),"setosa",IF(AND(A103&lt;5.3,F103&gt;=0.683,B103&lt;3.35),"setosa",IF(AND(A103&lt;6.45,F103&lt;0.221,B103&gt;=3.35),"setosa",IF(AND(A103&gt;=6.45,F103&lt;0.221,B103&gt;=3.35),"virginica",IF(AND(G103&lt;6.3,A103&lt;6.25,F103&lt;0.683,B103&lt;3.35),"virginica",IF(AND(G103&lt;13.795,A103&gt;=6.25,F103&lt;0.683,B103&lt;3.35),"virginica",IF(AND(D103&lt;1.65,A103&gt;=5.3,F103&gt;=0.683,B103&lt;3.35),"versicolor",IF(AND(D103&gt;=1.65,A103&gt;=5.3,F103&gt;=0.683,B103&lt;3.35),"virginica",IF(AND(D103&lt;0.6,G103&gt;=6.3,A103&lt;6.25,F103&lt;0.683,B103&lt;3.35),"setosa",IF(AND(D103&lt;1.7,G103&gt;=13.795,A103&gt;=6.25,F103&lt;0.683,B103&lt;3.35),"versicolor",IF(AND(D103&gt;=1.7,G103&gt;=13.795,A103&gt;=6.25,F103&lt;0.683,B103&lt;3.35),"virginica",IF(AND(C103&gt;=5.35,D103&gt;=0.6,G103&gt;=6.3,A103&lt;6.25,F103&lt;0.683,B103&lt;3.35),"virginica",IF(AND(D103&lt;1.75,C103&lt;5.35,D103&gt;=0.6,G103&gt;=6.3,A103&lt;6.25,F103&lt;0.683,B103&lt;3.35),"versicolor",IF(AND(D103&gt;=1.75,C103&lt;5.35,D103&gt;=0.6,G103&gt;=6.3,A103&lt;6.25,F103&lt;0.683,B103&lt;3.35),"virginica","shouldnthappen"))))))))))))))</f>
        <v>setosa</v>
      </c>
      <c r="AC103" s="1" t="str">
        <f aca="false">IF(AND(B103&gt;=3.3),"setosa",IF(AND(C103&lt;2.45,D103&lt;1.55,B103&lt;3.3),"setosa",IF(AND(F103&gt;=0.211,D103&gt;=1.55,B103&lt;3.3),"virginica",IF(AND(C103&lt;4.9,C103&gt;=2.45,D103&lt;1.55,B103&lt;3.3),"versicolor",IF(AND(C103&gt;=4.9,C103&gt;=2.45,D103&lt;1.55,B103&lt;3.3),"virginica",IF(AND(F103&lt;0.138,F103&lt;0.211,D103&gt;=1.55,B103&lt;3.3),"virginica",IF(AND(F103&gt;=0.138,F103&lt;0.211,D103&gt;=1.55,B103&lt;3.3),"versicolor","shouldnthappen")))))))</f>
        <v>setosa</v>
      </c>
      <c r="AD103" s="1" t="str">
        <f aca="false">IF(AND(D103&gt;=1.75),"virginica",IF(AND(D103&lt;0.75,D103&lt;1.75),"setosa",IF(AND(D103&lt;1.35,D103&gt;=0.75,D103&lt;1.75),"versicolor",IF(AND(B103&lt;2.6,C103&lt;4.85,D103&gt;=1.35,D103&gt;=0.75,D103&lt;1.75),"virginica",IF(AND(B103&gt;=2.6,C103&lt;4.85,D103&gt;=1.35,D103&gt;=0.75,D103&lt;1.75),"versicolor",IF(AND(A103&lt;6.4,C103&gt;=4.85,D103&gt;=1.35,D103&gt;=0.75,D103&lt;1.75),"virginica",IF(AND(A103&gt;=6.4,C103&gt;=4.85,D103&gt;=1.35,D103&gt;=0.75,D103&lt;1.75),"versicolor","shouldnthappen")))))))</f>
        <v>setosa</v>
      </c>
      <c r="AE103" s="1" t="str">
        <f aca="false">IF(AND(C103&lt;2.45),"setosa",IF(AND(F103&lt;0.07,C103&gt;=2.45),"virginica",IF(AND(A103&gt;=5,C103&lt;4.75,F103&gt;=0.07,C103&gt;=2.45),"versicolor",IF(AND(F103&lt;0.182,C103&gt;=4.75,F103&gt;=0.07,C103&gt;=2.45),"versicolor",IF(AND(B103&lt;2.45,A103&lt;5,C103&lt;4.75,F103&gt;=0.07,C103&gt;=2.45),"versicolor",IF(AND(B103&gt;=2.45,A103&lt;5,C103&lt;4.75,F103&gt;=0.07,C103&gt;=2.45),"virginica",IF(AND(F103&gt;=0.468,F103&gt;=0.182,C103&gt;=4.75,F103&gt;=0.07,C103&gt;=2.45),"virginica",IF(AND(A103&gt;=6.85,F103&lt;0.468,F103&gt;=0.182,C103&gt;=4.75,F103&gt;=0.07,C103&gt;=2.45),"virginica",IF(AND(B103&lt;2.6,A103&lt;6.85,F103&lt;0.468,F103&gt;=0.182,C103&gt;=4.75,F103&gt;=0.07,C103&gt;=2.45),"virginica",IF(AND(B103&gt;=2.6,A103&lt;6.85,F103&lt;0.468,F103&gt;=0.182,C103&gt;=4.75,F103&gt;=0.07,C103&gt;=2.45),"versicolor","shouldnthappen"))))))))))</f>
        <v>setosa</v>
      </c>
      <c r="AF103" s="1" t="str">
        <f aca="false">IF(AND(D103&lt;0.75,A103&lt;5.45),"setosa",IF(AND(D103&gt;=1.75,A103&gt;=5.45),"virginica",IF(AND(G103&lt;6.094,D103&gt;=0.75,A103&lt;5.45),"virginica",IF(AND(G103&gt;=6.094,D103&gt;=0.75,A103&lt;5.45),"versicolor",IF(AND(C103&lt;2.75,D103&lt;1.75,A103&gt;=5.45),"setosa",IF(AND(D103&lt;1.45,C103&gt;=2.75,D103&lt;1.75,A103&gt;=5.45),"versicolor",IF(AND(B103&lt;2.75,D103&gt;=1.45,C103&gt;=2.75,D103&lt;1.75,A103&gt;=5.45),"versicolor",IF(AND(C103&lt;5.05,B103&gt;=2.75,D103&gt;=1.45,C103&gt;=2.75,D103&lt;1.75,A103&gt;=5.45),"versicolor",IF(AND(C103&gt;=5.05,B103&gt;=2.75,D103&gt;=1.45,C103&gt;=2.75,D103&lt;1.75,A103&gt;=5.45),"virginica","shouldnthappen")))))))))</f>
        <v>setosa</v>
      </c>
      <c r="AG103" s="1" t="str">
        <f aca="false">IF(AND(D103&lt;0.65,G103&lt;8.868,A103&lt;5.3),"setosa",IF(AND(C103&lt;2.6,G103&gt;=8.868,A103&lt;5.3),"setosa",IF(AND(C103&gt;=2.6,G103&gt;=8.868,A103&lt;5.3),"versicolor",IF(AND(C103&gt;=4.95,D103&lt;1.55,A103&gt;=5.3),"virginica",IF(AND(G103&lt;13.795,D103&gt;=1.55,A103&gt;=5.3),"virginica",IF(AND(C103&lt;3.75,D103&gt;=0.65,G103&lt;8.868,A103&lt;5.3),"versicolor",IF(AND(C103&gt;=3.75,D103&gt;=0.65,G103&lt;8.868,A103&lt;5.3),"virginica",IF(AND(C103&lt;2.6,C103&lt;4.95,D103&lt;1.55,A103&gt;=5.3),"setosa",IF(AND(C103&gt;=2.6,C103&lt;4.95,D103&lt;1.55,A103&gt;=5.3),"versicolor",IF(AND(C103&lt;4.75,G103&gt;=13.795,D103&gt;=1.55,A103&gt;=5.3),"versicolor",IF(AND(C103&gt;=4.75,G103&gt;=13.795,D103&gt;=1.55,A103&gt;=5.3),"virginica","shouldnthappen")))))))))))</f>
        <v>setosa</v>
      </c>
      <c r="AH103" s="1" t="str">
        <f aca="false">IF(AND(D103&lt;0.75),"setosa",IF(AND(C103&lt;4.75,D103&gt;=0.75),"versicolor",IF(AND(G103&lt;13.757,C103&gt;=4.75,D103&gt;=0.75),"virginica",IF(AND(B103&lt;3.05,G103&gt;=13.757,C103&gt;=4.75,D103&gt;=0.75),"virginica",IF(AND(A103&lt;6.65,B103&gt;=3.05,G103&gt;=13.757,C103&gt;=4.75,D103&gt;=0.75),"virginica",IF(AND(A103&gt;=6.65,B103&gt;=3.05,G103&gt;=13.757,C103&gt;=4.75,D103&gt;=0.75),"versicolor","shouldnthappen"))))))</f>
        <v>setosa</v>
      </c>
      <c r="AI103" s="1" t="str">
        <f aca="false">IF(AND(D103&lt;0.7),"setosa",IF(AND(C103&lt;4.75,D103&gt;=0.7),"versicolor",IF(AND(A103&lt;6.6,F103&lt;0.482,C103&gt;=4.75,D103&gt;=0.7),"virginica",IF(AND(C103&gt;=4.95,F103&gt;=0.482,C103&gt;=4.75,D103&gt;=0.7),"virginica",IF(AND(D103&lt;1.9,A103&gt;=6.6,F103&lt;0.482,C103&gt;=4.75,D103&gt;=0.7),"versicolor",IF(AND(D103&gt;=1.9,A103&gt;=6.6,F103&lt;0.482,C103&gt;=4.75,D103&gt;=0.7),"virginica",IF(AND(F103&gt;=0.766,C103&lt;4.95,F103&gt;=0.482,C103&gt;=4.75,D103&gt;=0.7),"virginica",IF(AND(B103&lt;2.95,F103&lt;0.766,C103&lt;4.95,F103&gt;=0.482,C103&gt;=4.75,D103&gt;=0.7),"virginica",IF(AND(B103&gt;=2.95,F103&lt;0.766,C103&lt;4.95,F103&gt;=0.482,C103&gt;=4.75,D103&gt;=0.7),"versicolor","shouldnthappen")))))))))</f>
        <v>setosa</v>
      </c>
      <c r="AJ103" s="1" t="str">
        <f aca="false">IF(AND(C103&lt;2.45,C103&lt;4.75),"setosa",IF(AND(D103&gt;=1.65,C103&gt;=4.75),"virginica",IF(AND(A103&lt;4.95,C103&gt;=2.45,C103&lt;4.75),"virginica",IF(AND(A103&gt;=4.95,C103&gt;=2.45,C103&lt;4.75),"versicolor",IF(AND(B103&lt;2.95,D103&lt;1.65,C103&gt;=4.75),"virginica",IF(AND(B103&gt;=2.95,D103&lt;1.65,C103&gt;=4.75),"versicolor","shouldnthappen"))))))</f>
        <v>setosa</v>
      </c>
      <c r="AK103" s="1" t="str">
        <f aca="false">IF(AND(D103&lt;0.75,A103&lt;5.45),"setosa",IF(AND(B103&lt;2.45,D103&gt;=0.75,A103&lt;5.45),"versicolor",IF(AND(A103&gt;=5.55,C103&lt;4.75,A103&gt;=5.45),"versicolor",IF(AND(C103&gt;=5.15,C103&gt;=4.75,A103&gt;=5.45),"virginica",IF(AND(G103&lt;6.094,B103&gt;=2.45,D103&gt;=0.75,A103&lt;5.45),"virginica",IF(AND(G103&gt;=6.094,B103&gt;=2.45,D103&gt;=0.75,A103&lt;5.45),"versicolor",IF(AND(D103&lt;0.6,A103&lt;5.55,C103&lt;4.75,A103&gt;=5.45),"setosa",IF(AND(D103&gt;=0.6,A103&lt;5.55,C103&lt;4.75,A103&gt;=5.45),"versicolor",IF(AND(C103&lt;4.95,C103&lt;5.15,C103&gt;=4.75,A103&gt;=5.45),"virginica",IF(AND(G103&lt;12.627,C103&lt;5.05,C103&gt;=4.95,C103&lt;5.15,C103&gt;=4.75,A103&gt;=5.45),"virginica",IF(AND(G103&gt;=12.627,C103&lt;5.05,C103&gt;=4.95,C103&lt;5.15,C103&gt;=4.75,A103&gt;=5.45),"versicolor",IF(AND(D103&lt;1.7,C103&gt;=5.05,C103&gt;=4.95,C103&lt;5.15,C103&gt;=4.75,A103&gt;=5.45),"versicolor",IF(AND(D103&gt;=1.7,C103&gt;=5.05,C103&gt;=4.95,C103&lt;5.15,C103&gt;=4.75,A103&gt;=5.45),"virginica","shouldnthappen")))))))))))))</f>
        <v>setosa</v>
      </c>
      <c r="AL103" s="1" t="str">
        <f aca="false">IF(AND(B103&lt;2.45,B103&lt;3.15),"versicolor",IF(AND(D103&lt;0.95,G103&lt;15.141,B103&gt;=3.15),"setosa",IF(AND(G103&lt;15.429,G103&gt;=15.141,B103&gt;=3.15),"versicolor",IF(AND(G103&gt;=15.429,G103&gt;=15.141,B103&gt;=3.15),"virginica",IF(AND(C103&lt;2.3,C103&lt;4.75,B103&gt;=2.45,B103&lt;3.15),"setosa",IF(AND(G103&gt;=16.072,C103&gt;=4.75,B103&gt;=2.45,B103&lt;3.15),"versicolor",IF(AND(G103&lt;11.833,D103&gt;=0.95,G103&lt;15.141,B103&gt;=3.15),"virginica",IF(AND(A103&lt;5,C103&gt;=2.3,C103&lt;4.75,B103&gt;=2.45,B103&lt;3.15),"virginica",IF(AND(A103&gt;=5,C103&gt;=2.3,C103&lt;4.75,B103&gt;=2.45,B103&lt;3.15),"versicolor",IF(AND(G103&lt;14.342,G103&gt;=11.833,D103&gt;=0.95,G103&lt;15.141,B103&gt;=3.15),"versicolor",IF(AND(G103&gt;=14.342,G103&gt;=11.833,D103&gt;=0.95,G103&lt;15.141,B103&gt;=3.15),"virginica",IF(AND(G103&lt;13.757,F103&gt;=0.741,G103&lt;16.072,C103&gt;=4.75,B103&gt;=2.45,B103&lt;3.15),"virginica",IF(AND(F103&gt;=0.546,A103&lt;6.15,F103&lt;0.741,G103&lt;16.072,C103&gt;=4.75,B103&gt;=2.45,B103&lt;3.15),"virginica",IF(AND(D103&gt;=1.75,A103&gt;=6.15,F103&lt;0.741,G103&lt;16.072,C103&gt;=4.75,B103&gt;=2.45,B103&lt;3.15),"virginica",IF(AND(C103&lt;4.85,G103&gt;=13.757,F103&gt;=0.741,G103&lt;16.072,C103&gt;=4.75,B103&gt;=2.45,B103&lt;3.15),"virginica",IF(AND(C103&gt;=4.85,G103&gt;=13.757,F103&gt;=0.741,G103&lt;16.072,C103&gt;=4.75,B103&gt;=2.45,B103&lt;3.15),"versicolor",IF(AND(F103&lt;0.331,F103&lt;0.546,A103&lt;6.15,F103&lt;0.741,G103&lt;16.072,C103&gt;=4.75,B103&gt;=2.45,B103&lt;3.15),"virginica",IF(AND(F103&gt;=0.331,F103&lt;0.546,A103&lt;6.15,F103&lt;0.741,G103&lt;16.072,C103&gt;=4.75,B103&gt;=2.45,B103&lt;3.15),"versicolor",IF(AND(G103&lt;10.661,D103&lt;1.75,A103&gt;=6.15,F103&lt;0.741,G103&lt;16.072,C103&gt;=4.75,B103&gt;=2.45,B103&lt;3.15),"virginica",IF(AND(G103&gt;=10.661,D103&lt;1.75,A103&gt;=6.15,F103&lt;0.741,G103&lt;16.072,C103&gt;=4.75,B103&gt;=2.45,B103&lt;3.15),"versicolor","shouldnthappen"))))))))))))))))))))</f>
        <v>setosa</v>
      </c>
      <c r="AM103" s="1" t="str">
        <f aca="false">IF(AND(D103&lt;1.35,F103&gt;=0.917),"setosa",IF(AND(D103&gt;=1.35,F103&gt;=0.917),"virginica",IF(AND(D103&lt;0.75,D103&lt;1.55,F103&lt;0.917),"setosa",IF(AND(C103&gt;=4.8,D103&gt;=1.55,F103&lt;0.917),"virginica",IF(AND(A103&lt;5.95,D103&gt;=0.75,D103&lt;1.55,F103&lt;0.917),"versicolor",IF(AND(F103&lt;0.473,C103&lt;4.8,D103&gt;=1.55,F103&lt;0.917),"virginica",IF(AND(F103&gt;=0.473,C103&lt;4.8,D103&gt;=1.55,F103&lt;0.917),"versicolor",IF(AND(C103&lt;4.95,A103&gt;=5.95,D103&gt;=0.75,D103&lt;1.55,F103&lt;0.917),"versicolor",IF(AND(C103&gt;=4.95,A103&gt;=5.95,D103&gt;=0.75,D103&lt;1.55,F103&lt;0.917),"virginica","shouldnthappen")))))))))</f>
        <v>setosa</v>
      </c>
      <c r="AN103" s="1" t="str">
        <f aca="false">IF(AND(D103&lt;0.75,A103&lt;5.45),"setosa",IF(AND(D103&lt;1.55,D103&gt;=0.75,A103&lt;5.45),"versicolor",IF(AND(D103&gt;=1.55,D103&gt;=0.75,A103&lt;5.45),"virginica",IF(AND(A103&gt;=5.75,C103&lt;4.75,A103&gt;=5.45),"versicolor",IF(AND(F103&lt;0.361,C103&gt;=4.75,A103&gt;=5.45),"virginica",IF(AND(C103&lt;2.6,A103&lt;5.75,C103&lt;4.75,A103&gt;=5.45),"setosa",IF(AND(C103&gt;=2.6,A103&lt;5.75,C103&lt;4.75,A103&gt;=5.45),"versicolor",IF(AND(D103&gt;=1.7,F103&gt;=0.361,C103&gt;=4.75,A103&gt;=5.45),"virginica",IF(AND(B103&lt;2.65,D103&lt;1.7,F103&gt;=0.361,C103&gt;=4.75,A103&gt;=5.45),"virginica",IF(AND(A103&lt;7.05,B103&gt;=2.65,D103&lt;1.7,F103&gt;=0.361,C103&gt;=4.75,A103&gt;=5.45),"versicolor",IF(AND(A103&gt;=7.05,B103&gt;=2.65,D103&lt;1.7,F103&gt;=0.361,C103&gt;=4.75,A103&gt;=5.45),"virginica","shouldnthappen")))))))))))</f>
        <v>setosa</v>
      </c>
      <c r="AO103" s="1" t="str">
        <f aca="false">IF(AND(D103&lt;0.7),"setosa",IF(AND(A103&lt;4.95,C103&lt;4.85,D103&gt;=0.7),"virginica",IF(AND(A103&gt;=4.95,C103&lt;4.85,D103&gt;=0.7),"versicolor",IF(AND(D103&gt;=1.7,C103&gt;=4.85,D103&gt;=0.7),"virginica",IF(AND(F103&lt;0.325,D103&lt;1.7,C103&gt;=4.85,D103&gt;=0.7),"virginica",IF(AND(D103&lt;1.55,F103&gt;=0.325,D103&lt;1.7,C103&gt;=4.85,D103&gt;=0.7),"virginica",IF(AND(D103&gt;=1.55,F103&gt;=0.325,D103&lt;1.7,C103&gt;=4.85,D103&gt;=0.7),"versicolor","shouldnthappen")))))))</f>
        <v>setosa</v>
      </c>
      <c r="AP103" s="1" t="str">
        <f aca="false">IF(AND(D103&lt;0.75),"setosa",IF(AND(C103&lt;4.85,D103&gt;=0.75),"versicolor",IF(AND(G103&gt;=8.277,C103&gt;=4.85,D103&gt;=0.75),"virginica",IF(AND(F103&gt;=0.633,G103&lt;8.277,C103&gt;=4.85,D103&gt;=0.75),"virginica",IF(AND(G103&lt;7.61,F103&lt;0.633,G103&lt;8.277,C103&gt;=4.85,D103&gt;=0.75),"virginica",IF(AND(G103&gt;=7.61,F103&lt;0.633,G103&lt;8.277,C103&gt;=4.85,D103&gt;=0.75),"versicolor","shouldnthappen"))))))</f>
        <v>setosa</v>
      </c>
      <c r="AQ103" s="1" t="str">
        <f aca="false">IF(AND(C103&lt;2.65,A103&gt;=5.45,C103&lt;4.75),"setosa",IF(AND(C103&gt;=2.65,A103&gt;=5.45,C103&lt;4.75),"versicolor",IF(AND(B103&lt;2.9,C103&lt;4.85,C103&gt;=4.75),"versicolor",IF(AND(B103&gt;=2.9,C103&lt;4.85,C103&gt;=4.75),"virginica",IF(AND(D103&lt;1.7,C103&gt;=4.85,C103&gt;=4.75),"versicolor",IF(AND(D103&gt;=1.7,C103&gt;=4.85,C103&gt;=4.75),"virginica",IF(AND(C103&lt;2.45,G103&lt;14.126,A103&lt;5.45,C103&lt;4.75),"setosa",IF(AND(C103&gt;=2.45,G103&lt;14.126,A103&lt;5.45,C103&lt;4.75),"versicolor",IF(AND(C103&lt;2.4,G103&gt;=14.126,A103&lt;5.45,C103&lt;4.75),"setosa",IF(AND(C103&gt;=2.4,G103&gt;=14.126,A103&lt;5.45,C103&lt;4.75),"versicolor","shouldnthappen"))))))))))</f>
        <v>setosa</v>
      </c>
      <c r="AR103" s="1" t="str">
        <f aca="false">IF(AND(C103&lt;2.45,C103&lt;4.85),"setosa",IF(AND(C103&gt;=5.15,C103&gt;=4.85),"virginica",IF(AND(A103&gt;=4.95,C103&gt;=2.45,C103&lt;4.85),"versicolor",IF(AND(D103&lt;1.35,A103&lt;4.95,C103&gt;=2.45,C103&lt;4.85),"versicolor",IF(AND(D103&gt;=1.35,A103&lt;4.95,C103&gt;=2.45,C103&lt;4.85),"virginica",IF(AND(F103&lt;0.35,G103&lt;12.751,C103&lt;5.15,C103&gt;=4.85),"virginica",IF(AND(A103&lt;6.5,G103&gt;=12.751,C103&lt;5.15,C103&gt;=4.85),"virginica",IF(AND(A103&gt;=6.5,G103&gt;=12.751,C103&lt;5.15,C103&gt;=4.85),"versicolor",IF(AND(B103&gt;=2.75,F103&gt;=0.35,G103&lt;12.751,C103&lt;5.15,C103&gt;=4.85),"virginica",IF(AND(C103&lt;5.05,B103&lt;2.75,F103&gt;=0.35,G103&lt;12.751,C103&lt;5.15,C103&gt;=4.85),"virginica",IF(AND(C103&gt;=5.05,B103&lt;2.75,F103&gt;=0.35,G103&lt;12.751,C103&lt;5.15,C103&gt;=4.85),"versicolor","shouldnthappen")))))))))))</f>
        <v>setosa</v>
      </c>
      <c r="AS103" s="1" t="str">
        <f aca="false">IF(AND(F103&gt;=0.9,B103&lt;3.05),"virginica",IF(AND(A103&lt;5.9,B103&gt;=3.05),"setosa",IF(AND(D103&lt;1.65,A103&gt;=5.9,B103&gt;=3.05),"versicolor",IF(AND(D103&gt;=1.65,A103&gt;=5.9,B103&gt;=3.05),"virginica",IF(AND(D103&gt;=1.75,C103&gt;=4.85,F103&lt;0.9,B103&lt;3.05),"virginica",IF(AND(C103&lt;2.2,B103&lt;2.95,C103&lt;4.85,F103&lt;0.9,B103&lt;3.05),"setosa",IF(AND(C103&gt;=2.2,B103&lt;2.95,C103&lt;4.85,F103&lt;0.9,B103&lt;3.05),"versicolor",IF(AND(C103&lt;2.8,B103&gt;=2.95,C103&lt;4.85,F103&lt;0.9,B103&lt;3.05),"setosa",IF(AND(C103&gt;=2.8,B103&gt;=2.95,C103&lt;4.85,F103&lt;0.9,B103&lt;3.05),"versicolor",IF(AND(G103&lt;13.879,D103&lt;1.75,C103&gt;=4.85,F103&lt;0.9,B103&lt;3.05),"virginica",IF(AND(G103&gt;=13.879,D103&lt;1.75,C103&gt;=4.85,F103&lt;0.9,B103&lt;3.05),"versicolor","shouldnthappen")))))))))))</f>
        <v>setosa</v>
      </c>
      <c r="AT103" s="1" t="str">
        <f aca="false">IF(AND(D103&lt;0.75),"setosa",IF(AND(D103&gt;=1.75,D103&gt;=0.75),"virginica",IF(AND(D103&lt;1.45,G103&lt;7.37,D103&lt;1.75,D103&gt;=0.75),"versicolor",IF(AND(D103&gt;=1.45,G103&lt;7.37,D103&lt;1.75,D103&gt;=0.75),"virginica",IF(AND(C103&lt;5.45,G103&gt;=7.37,D103&lt;1.75,D103&gt;=0.75),"versicolor",IF(AND(C103&gt;=5.45,G103&gt;=7.37,D103&lt;1.75,D103&gt;=0.75),"virginica","shouldnthappen"))))))</f>
        <v>setosa</v>
      </c>
      <c r="AU103" s="1" t="str">
        <f aca="false">IF(AND(D103&lt;0.7),"setosa",IF(AND(D103&gt;=1.7,A103&gt;=6.15,D103&gt;=0.7),"virginica",IF(AND(B103&gt;=2.55,C103&lt;4.75,A103&lt;6.15,D103&gt;=0.7),"versicolor",IF(AND(D103&gt;=1.7,C103&gt;=4.75,A103&lt;6.15,D103&gt;=0.7),"virginica",IF(AND(C103&lt;5.25,D103&lt;1.7,A103&gt;=6.15,D103&gt;=0.7),"versicolor",IF(AND(C103&gt;=5.25,D103&lt;1.7,A103&gt;=6.15,D103&gt;=0.7),"virginica",IF(AND(C103&lt;4.25,B103&lt;2.55,C103&lt;4.75,A103&lt;6.15,D103&gt;=0.7),"versicolor",IF(AND(C103&gt;=4.25,B103&lt;2.55,C103&lt;4.75,A103&lt;6.15,D103&gt;=0.7),"virginica",IF(AND(B103&lt;2.65,D103&lt;1.7,C103&gt;=4.75,A103&lt;6.15,D103&gt;=0.7),"virginica",IF(AND(B103&gt;=2.65,D103&lt;1.7,C103&gt;=4.75,A103&lt;6.15,D103&gt;=0.7),"versicolor","shouldnthappen"))))))))))</f>
        <v>setosa</v>
      </c>
      <c r="AV103" s="1" t="str">
        <f aca="false">IF(AND(D103&lt;0.75),"setosa",IF(AND(F103&gt;=0.899,D103&gt;=0.75),"virginica",IF(AND(D103&lt;1.65,A103&lt;6.05,F103&lt;0.899,D103&gt;=0.75),"versicolor",IF(AND(D103&gt;=1.65,A103&lt;6.05,F103&lt;0.899,D103&gt;=0.75),"virginica",IF(AND(C103&gt;=5.05,A103&gt;=6.05,F103&lt;0.899,D103&gt;=0.75),"virginica",IF(AND(G103&gt;=13.757,C103&lt;5.05,A103&gt;=6.05,F103&lt;0.899,D103&gt;=0.75),"versicolor",IF(AND(D103&lt;1.6,G103&lt;13.757,C103&lt;5.05,A103&gt;=6.05,F103&lt;0.899,D103&gt;=0.75),"versicolor",IF(AND(D103&gt;=1.6,G103&lt;13.757,C103&lt;5.05,A103&gt;=6.05,F103&lt;0.899,D103&gt;=0.75),"virginica","shouldnthappen"))))))))</f>
        <v>setosa</v>
      </c>
      <c r="AW103" s="1" t="str">
        <f aca="false">IF(AND(F103&lt;0.117,A103&gt;=5.55),"virginica",IF(AND(A103&gt;=5.2,G103&lt;6.086,A103&lt;5.55),"versicolor",IF(AND(D103&lt;0.7,G103&gt;=6.086,A103&lt;5.55),"setosa",IF(AND(D103&gt;=0.7,G103&gt;=6.086,A103&lt;5.55),"versicolor",IF(AND(A103&lt;4.75,A103&lt;5.2,G103&lt;6.086,A103&lt;5.55),"setosa",IF(AND(A103&gt;=4.75,A103&lt;5.2,G103&lt;6.086,A103&lt;5.55),"virginica",IF(AND(D103&gt;=1.65,C103&lt;4.95,F103&gt;=0.117,A103&gt;=5.55),"virginica",IF(AND(D103&gt;=1.75,C103&gt;=4.95,F103&gt;=0.117,A103&gt;=5.55),"virginica",IF(AND(C103&lt;2.6,D103&lt;1.65,C103&lt;4.95,F103&gt;=0.117,A103&gt;=5.55),"setosa",IF(AND(C103&gt;=2.6,D103&lt;1.65,C103&lt;4.95,F103&gt;=0.117,A103&gt;=5.55),"versicolor",IF(AND(D103&lt;1.55,D103&lt;1.75,C103&gt;=4.95,F103&gt;=0.117,A103&gt;=5.55),"virginica",IF(AND(A103&lt;6.95,D103&gt;=1.55,D103&lt;1.75,C103&gt;=4.95,F103&gt;=0.117,A103&gt;=5.55),"versicolor",IF(AND(A103&gt;=6.95,D103&gt;=1.55,D103&lt;1.75,C103&gt;=4.95,F103&gt;=0.117,A103&gt;=5.55),"virginica","shouldnthappen")))))))))))))</f>
        <v>setosa</v>
      </c>
      <c r="AX103" s="1" t="str">
        <f aca="false">IF(AND(D103&lt;0.75),"setosa",IF(AND(F103&lt;0.138,D103&gt;=0.75),"virginica",IF(AND(C103&lt;4.45,A103&lt;6.15,F103&gt;=0.138,D103&gt;=0.75),"versicolor",IF(AND(C103&gt;=5.05,A103&gt;=6.15,F103&gt;=0.138,D103&gt;=0.75),"virginica",IF(AND(B103&lt;2.65,C103&gt;=4.45,A103&lt;6.15,F103&gt;=0.138,D103&gt;=0.75),"virginica",IF(AND(A103&gt;=6.35,C103&lt;5.05,A103&gt;=6.15,F103&gt;=0.138,D103&gt;=0.75),"versicolor",IF(AND(A103&lt;5.65,B103&gt;=2.65,C103&gt;=4.45,A103&lt;6.15,F103&gt;=0.138,D103&gt;=0.75),"virginica",IF(AND(D103&lt;1.75,A103&lt;6.35,C103&lt;5.05,A103&gt;=6.15,F103&gt;=0.138,D103&gt;=0.75),"versicolor",IF(AND(D103&gt;=1.75,A103&lt;6.35,C103&lt;5.05,A103&gt;=6.15,F103&gt;=0.138,D103&gt;=0.75),"virginica",IF(AND(D103&lt;1.7,A103&gt;=5.65,B103&gt;=2.65,C103&gt;=4.45,A103&lt;6.15,F103&gt;=0.138,D103&gt;=0.75),"versicolor",IF(AND(D103&gt;=1.7,A103&gt;=5.65,B103&gt;=2.65,C103&gt;=4.45,A103&lt;6.15,F103&gt;=0.138,D103&gt;=0.75),"virginica","shouldnthappen")))))))))))</f>
        <v>setosa</v>
      </c>
      <c r="AY103" s="1" t="str">
        <f aca="false">IF(AND(D103&lt;0.75,A103&lt;5.55),"setosa",IF(AND(A103&lt;4.95,D103&gt;=0.75,A103&lt;5.55),"virginica",IF(AND(A103&gt;=4.95,D103&gt;=0.75,A103&lt;5.55),"versicolor",IF(AND(C103&lt;2.6,C103&lt;4.85,A103&gt;=5.55),"setosa",IF(AND(C103&gt;=2.6,C103&lt;4.85,A103&gt;=5.55),"versicolor",IF(AND(D103&gt;=1.75,C103&gt;=4.85,A103&gt;=5.55),"virginica",IF(AND(F103&lt;0.405,D103&lt;1.75,C103&gt;=4.85,A103&gt;=5.55),"versicolor",IF(AND(B103&lt;3.05,F103&gt;=0.405,D103&lt;1.75,C103&gt;=4.85,A103&gt;=5.55),"virginica",IF(AND(B103&gt;=3.05,F103&gt;=0.405,D103&lt;1.75,C103&gt;=4.85,A103&gt;=5.55),"versicolor","shouldnthappen")))))))))</f>
        <v>setosa</v>
      </c>
      <c r="AZ103" s="1" t="str">
        <f aca="false">IF(AND(D103&lt;0.75),"setosa",IF(AND(F103&lt;0.9,C103&lt;4.95,D103&gt;=0.75),"versicolor",IF(AND(F103&gt;=0.9,C103&lt;4.95,D103&gt;=0.75),"virginica",IF(AND(D103&gt;=1.7,C103&gt;=4.95,D103&gt;=0.75),"virginica",IF(AND(F103&lt;0.405,D103&lt;1.7,C103&gt;=4.95,D103&gt;=0.75),"versicolor",IF(AND(F103&gt;=0.405,D103&lt;1.7,C103&gt;=4.95,D103&gt;=0.75),"virginica","shouldnthappen"))))))</f>
        <v>setosa</v>
      </c>
      <c r="BA103" s="1" t="str">
        <f aca="false">IF(AND(D103&lt;0.75),"setosa",IF(AND(D103&gt;=1.7,C103&gt;=5.05,D103&gt;=0.75),"virginica",IF(AND(D103&lt;1.45,D103&lt;1.6,C103&lt;5.05,D103&gt;=0.75),"versicolor",IF(AND(A103&lt;5.8,D103&gt;=1.6,C103&lt;5.05,D103&gt;=0.75),"virginica",IF(AND(A103&gt;=5.8,D103&gt;=1.6,C103&lt;5.05,D103&gt;=0.75),"versicolor",IF(AND(F103&lt;0.417,D103&lt;1.7,C103&gt;=5.05,D103&gt;=0.75),"versicolor",IF(AND(F103&gt;=0.417,D103&lt;1.7,C103&gt;=5.05,D103&gt;=0.75),"virginica",IF(AND(A103&lt;5.95,D103&gt;=1.45,D103&lt;1.6,C103&lt;5.05,D103&gt;=0.75),"versicolor",IF(AND(G103&lt;10.618,A103&gt;=5.95,D103&gt;=1.45,D103&lt;1.6,C103&lt;5.05,D103&gt;=0.75),"virginica",IF(AND(G103&gt;=10.618,A103&gt;=5.95,D103&gt;=1.45,D103&lt;1.6,C103&lt;5.05,D103&gt;=0.75),"versicolor","shouldnthappen"))))))))))</f>
        <v>setosa</v>
      </c>
      <c r="BB103" s="1" t="str">
        <f aca="false">IF(AND(C103&lt;2.6),"setosa",IF(AND(D103&gt;=1.75,C103&gt;=2.6),"virginica",IF(AND(C103&gt;=5.45,D103&lt;1.75,C103&gt;=2.6),"virginica",IF(AND(F103&gt;=0.259,C103&lt;5.45,D103&lt;1.75,C103&gt;=2.6),"versicolor",IF(AND(C103&lt;5.05,F103&lt;0.259,C103&lt;5.45,D103&lt;1.75,C103&gt;=2.6),"versicolor",IF(AND(C103&gt;=5.05,F103&lt;0.259,C103&lt;5.45,D103&lt;1.75,C103&gt;=2.6),"virginica","shouldnthappen"))))))</f>
        <v>setosa</v>
      </c>
      <c r="BC103" s="1" t="str">
        <f aca="false">IF(AND(A103&lt;4.95,B103&lt;2.7,A103&lt;5.55),"virginica",IF(AND(A103&gt;=4.95,B103&lt;2.7,A103&lt;5.55),"versicolor",IF(AND(C103&lt;3.2,B103&gt;=2.7,A103&lt;5.55),"setosa",IF(AND(C103&gt;=3.2,B103&gt;=2.7,A103&lt;5.55),"versicolor",IF(AND(F103&gt;=0.85,A103&lt;6.15,A103&gt;=5.55),"virginica",IF(AND(D103&lt;1.45,A103&gt;=6.15,A103&gt;=5.55),"versicolor",IF(AND(C103&lt;4.8,F103&lt;0.85,A103&lt;6.15,A103&gt;=5.55),"versicolor",IF(AND(D103&gt;=1.7,D103&gt;=1.45,A103&gt;=6.15,A103&gt;=5.55),"virginica",IF(AND(G103&lt;9.333,C103&gt;=4.8,F103&lt;0.85,A103&lt;6.15,A103&gt;=5.55),"versicolor",IF(AND(G103&gt;=9.333,C103&gt;=4.8,F103&lt;0.85,A103&lt;6.15,A103&gt;=5.55),"virginica",IF(AND(C103&lt;4.9,D103&lt;1.7,D103&gt;=1.45,A103&gt;=6.15,A103&gt;=5.55),"versicolor",IF(AND(C103&gt;=4.9,D103&lt;1.7,D103&gt;=1.45,A103&gt;=6.15,A103&gt;=5.55),"virginica","shouldnthappen"))))))))))))</f>
        <v>setosa</v>
      </c>
      <c r="BD103" s="1" t="str">
        <f aca="false">IF(AND(C103&lt;2.35),"setosa",IF(AND(C103&lt;4.75,B103&lt;2.55,C103&gt;=2.35),"versicolor",IF(AND(C103&gt;=4.75,B103&lt;2.55,C103&gt;=2.35),"virginica",IF(AND(C103&lt;4.75,B103&gt;=2.55,C103&gt;=2.35),"versicolor",IF(AND(D103&gt;=1.75,C103&gt;=4.75,B103&gt;=2.55,C103&gt;=2.35),"virginica",IF(AND(A103&gt;=6.5,D103&lt;1.75,C103&gt;=4.75,B103&gt;=2.55,C103&gt;=2.35),"versicolor",IF(AND(A103&lt;6.05,A103&lt;6.5,D103&lt;1.75,C103&gt;=4.75,B103&gt;=2.55,C103&gt;=2.35),"versicolor",IF(AND(A103&gt;=6.05,A103&lt;6.5,D103&lt;1.75,C103&gt;=4.75,B103&gt;=2.55,C103&gt;=2.35),"virginica","shouldnthappen"))))))))</f>
        <v>setosa</v>
      </c>
      <c r="BE103" s="1" t="str">
        <f aca="false">IF(AND(C103&lt;2.5),"setosa",IF(AND(D103&lt;1.65,C103&lt;4.75,C103&gt;=2.5),"versicolor",IF(AND(D103&gt;=1.65,C103&lt;4.75,C103&gt;=2.5),"virginica",IF(AND(D103&gt;=1.75,C103&gt;=4.75,C103&gt;=2.5),"virginica",IF(AND(C103&lt;4.95,D103&lt;1.75,C103&gt;=4.75,C103&gt;=2.5),"versicolor",IF(AND(A103&lt;6.5,C103&gt;=4.95,D103&lt;1.75,C103&gt;=4.75,C103&gt;=2.5),"virginica",IF(AND(A103&gt;=6.5,C103&gt;=4.95,D103&lt;1.75,C103&gt;=4.75,C103&gt;=2.5),"versicolor","shouldnthappen")))))))</f>
        <v>setosa</v>
      </c>
      <c r="BF103" s="1" t="str">
        <f aca="false">IF(AND(G103&gt;=15.244),"virginica",IF(AND(C103&lt;3.2,B103&gt;=3.15,G103&lt;15.244),"setosa",IF(AND(A103&gt;=4.95,C103&lt;4.7,B103&lt;3.15,G103&lt;15.244),"versicolor",IF(AND(C103&gt;=5.15,C103&gt;=4.7,B103&lt;3.15,G103&lt;15.244),"virginica",IF(AND(A103&gt;=6.45,C103&gt;=3.2,B103&gt;=3.15,G103&lt;15.244),"virginica",IF(AND(D103&lt;0.95,A103&lt;4.95,C103&lt;4.7,B103&lt;3.15,G103&lt;15.244),"setosa",IF(AND(D103&gt;=0.95,A103&lt;4.95,C103&lt;4.7,B103&lt;3.15,G103&lt;15.244),"virginica",IF(AND(F103&lt;0.816,A103&lt;6.45,C103&gt;=3.2,B103&gt;=3.15,G103&lt;15.244),"virginica",IF(AND(F103&gt;=0.816,A103&lt;6.45,C103&gt;=3.2,B103&gt;=3.15,G103&lt;15.244),"versicolor",IF(AND(A103&gt;=6.5,B103&lt;3.05,C103&lt;5.15,C103&gt;=4.7,B103&lt;3.15,G103&lt;15.244),"versicolor",IF(AND(G103&lt;11.093,B103&gt;=3.05,C103&lt;5.15,C103&gt;=4.7,B103&lt;3.15,G103&lt;15.244),"virginica",IF(AND(G103&gt;=11.093,B103&gt;=3.05,C103&lt;5.15,C103&gt;=4.7,B103&lt;3.15,G103&lt;15.244),"versicolor",IF(AND(D103&gt;=1.7,A103&lt;6.5,B103&lt;3.05,C103&lt;5.15,C103&gt;=4.7,B103&lt;3.15,G103&lt;15.244),"virginica",IF(AND(G103&lt;7.498,D103&lt;1.7,A103&lt;6.5,B103&lt;3.05,C103&lt;5.15,C103&gt;=4.7,B103&lt;3.15,G103&lt;15.244),"virginica",IF(AND(G103&gt;=7.498,D103&lt;1.7,A103&lt;6.5,B103&lt;3.05,C103&lt;5.15,C103&gt;=4.7,B103&lt;3.15,G103&lt;15.244),"versicolor","shouldnthappen")))))))))))))))</f>
        <v>setosa</v>
      </c>
      <c r="BG103" s="1" t="str">
        <f aca="false">IF(AND(B103&gt;=3.35,C103&lt;4.85),"setosa",IF(AND(D103&gt;=1.75,C103&gt;=4.85),"virginica",IF(AND(D103&lt;0.75,B103&lt;3.35,C103&lt;4.85),"setosa",IF(AND(G103&gt;=13.879,D103&lt;1.75,C103&gt;=4.85),"versicolor",IF(AND(F103&gt;=0.9,D103&gt;=0.75,B103&lt;3.35,C103&lt;4.85),"virginica",IF(AND(F103&gt;=0.405,G103&lt;13.879,D103&lt;1.75,C103&gt;=4.85),"virginica",IF(AND(B103&gt;=2.55,F103&lt;0.9,D103&gt;=0.75,B103&lt;3.35,C103&lt;4.85),"versicolor",IF(AND(G103&lt;7.498,F103&lt;0.405,G103&lt;13.879,D103&lt;1.75,C103&gt;=4.85),"virginica",IF(AND(G103&gt;=7.498,F103&lt;0.405,G103&lt;13.879,D103&lt;1.75,C103&gt;=4.85),"versicolor",IF(AND(G103&lt;5.656,B103&lt;2.55,F103&lt;0.9,D103&gt;=0.75,B103&lt;3.35,C103&lt;4.85),"virginica",IF(AND(G103&gt;=5.656,B103&lt;2.55,F103&lt;0.9,D103&gt;=0.75,B103&lt;3.35,C103&lt;4.85),"versicolor","shouldnthappen")))))))))))</f>
        <v>setosa</v>
      </c>
      <c r="BH103" s="1" t="str">
        <f aca="false">IF(AND(D103&lt;0.7),"setosa",IF(AND(D103&gt;=1.65,A103&lt;6.65,D103&gt;=0.7),"virginica",IF(AND(D103&lt;1.55,A103&gt;=6.65,D103&gt;=0.7),"versicolor",IF(AND(D103&gt;=1.55,A103&gt;=6.65,D103&gt;=0.7),"virginica",IF(AND(F103&gt;=0.529,D103&lt;1.65,A103&lt;6.65,D103&gt;=0.7),"versicolor",IF(AND(C103&gt;=5.35,F103&lt;0.529,D103&lt;1.65,A103&lt;6.65,D103&gt;=0.7),"virginica",IF(AND(G103&gt;=7.411,C103&lt;5.35,F103&lt;0.529,D103&lt;1.65,A103&lt;6.65,D103&gt;=0.7),"versicolor",IF(AND(G103&lt;6.927,G103&lt;7.411,C103&lt;5.35,F103&lt;0.529,D103&lt;1.65,A103&lt;6.65,D103&gt;=0.7),"versicolor",IF(AND(G103&gt;=6.927,G103&lt;7.411,C103&lt;5.35,F103&lt;0.529,D103&lt;1.65,A103&lt;6.65,D103&gt;=0.7),"virginica","shouldnthappen")))))))))</f>
        <v>setosa</v>
      </c>
      <c r="BI103" s="1" t="str">
        <f aca="false">IF(AND(D103&gt;=1.7),"virginica",IF(AND(D103&lt;0.7,D103&lt;1.7),"setosa",IF(AND(D103&lt;1.45,G103&lt;7.37,D103&gt;=0.7,D103&lt;1.7),"versicolor",IF(AND(D103&gt;=1.45,G103&lt;7.37,D103&gt;=0.7,D103&lt;1.7),"virginica",IF(AND(B103&gt;=2.65,G103&gt;=7.37,D103&gt;=0.7,D103&lt;1.7),"versicolor",IF(AND(C103&lt;5.05,B103&lt;2.65,G103&gt;=7.37,D103&gt;=0.7,D103&lt;1.7),"versicolor",IF(AND(C103&gt;=5.05,B103&lt;2.65,G103&gt;=7.37,D103&gt;=0.7,D103&lt;1.7),"virginica","shouldnthappen")))))))</f>
        <v>setosa</v>
      </c>
    </row>
    <row r="104" customFormat="false" ht="13.8" hidden="false" customHeight="false" outlineLevel="0" collapsed="false">
      <c r="A104" s="1" t="n">
        <v>5.5</v>
      </c>
      <c r="B104" s="1" t="n">
        <v>4.2</v>
      </c>
      <c r="C104" s="1" t="n">
        <v>1.4</v>
      </c>
      <c r="D104" s="1" t="n">
        <v>0.2</v>
      </c>
      <c r="E104" s="1" t="s">
        <v>94</v>
      </c>
      <c r="F104" s="1" t="n">
        <v>0.541925169760361</v>
      </c>
      <c r="G104" s="1" t="n">
        <v>6.51083028828725</v>
      </c>
      <c r="H104" s="11" t="str">
        <f aca="false">E104</f>
        <v>setosa</v>
      </c>
      <c r="I104" s="1" t="str">
        <f aca="false">INDEX(L104:BI104, MODE(MATCH(L104:BI104, L104:BI104, 0 )))</f>
        <v>setosa</v>
      </c>
      <c r="J104" s="12" t="n">
        <f aca="false">COUNTIF(L104:BI104, H104) / COUNTA(L104:BI104)</f>
        <v>1</v>
      </c>
      <c r="K104" s="13" t="n">
        <f aca="false">I104=H104</f>
        <v>1</v>
      </c>
      <c r="L104" s="1" t="str">
        <f aca="false">IF(AND(C104&lt;3.65,B104&gt;=3.35),"setosa",IF(AND(C104&gt;=3.65,B104&gt;=3.35),"virginica",IF(AND(C104&lt;2.35,C104&lt;4.85,B104&lt;3.35),"setosa",IF(AND(F104&gt;=0.899,C104&gt;=2.35,C104&lt;4.85,B104&lt;3.35),"virginica",IF(AND(G104&gt;=8.268,B104&lt;2.75,C104&gt;=4.85,B104&lt;3.35),"virginica",IF(AND(D104&lt;1.55,B104&gt;=2.75,C104&gt;=4.85,B104&lt;3.35),"versicolor",IF(AND(D104&gt;=1.55,B104&gt;=2.75,C104&gt;=4.85,B104&lt;3.35),"virginica",IF(AND(G104&lt;6.537,F104&lt;0.899,C104&gt;=2.35,C104&lt;4.85,B104&lt;3.35),"virginica",IF(AND(G104&gt;=6.537,F104&lt;0.899,C104&gt;=2.35,C104&lt;4.85,B104&lt;3.35),"versicolor",IF(AND(G104&lt;6.878,G104&lt;8.268,B104&lt;2.75,C104&gt;=4.85,B104&lt;3.35),"virginica",IF(AND(G104&gt;=6.878,G104&lt;8.268,B104&lt;2.75,C104&gt;=4.85,B104&lt;3.35),"versicolor","shouldnthappen")))))))))))</f>
        <v>setosa</v>
      </c>
      <c r="M104" s="1" t="str">
        <f aca="false">IF(AND(C104&lt;2.6),"setosa",IF(AND(D104&gt;=1.75,C104&gt;=2.6),"virginica",IF(AND(G104&lt;6.094,D104&lt;1.75,C104&gt;=2.6),"virginica",IF(AND(D104&lt;1.35,G104&gt;=6.094,D104&lt;1.75,C104&gt;=2.6),"versicolor",IF(AND(C104&lt;5.05,D104&gt;=1.35,G104&gt;=6.094,D104&lt;1.75,C104&gt;=2.6),"versicolor",IF(AND(C104&gt;=5.05,D104&gt;=1.35,G104&gt;=6.094,D104&lt;1.75,C104&gt;=2.6),"virginica","shouldnthappen"))))))</f>
        <v>setosa</v>
      </c>
      <c r="N104" s="1" t="str">
        <f aca="false">IF(AND(A104&lt;6.6,B104&gt;=3.45),"setosa",IF(AND(A104&gt;=6.6,B104&gt;=3.45),"virginica",IF(AND(D104&lt;0.7,C104&lt;4.75,B104&lt;3.45),"setosa",IF(AND(D104&gt;=0.7,C104&lt;4.75,B104&lt;3.45),"versicolor",IF(AND(C104&gt;=5.15,C104&gt;=4.75,B104&lt;3.45),"virginica",IF(AND(D104&gt;=1.7,A104&lt;6.5,C104&lt;5.15,C104&gt;=4.75,B104&lt;3.45),"virginica",IF(AND(C104&lt;5.05,A104&gt;=6.5,C104&lt;5.15,C104&gt;=4.75,B104&lt;3.45),"versicolor",IF(AND(C104&gt;=5.05,A104&gt;=6.5,C104&lt;5.15,C104&gt;=4.75,B104&lt;3.45),"virginica",IF(AND(G104&lt;7.498,D104&lt;1.7,A104&lt;6.5,C104&lt;5.15,C104&gt;=4.75,B104&lt;3.45),"virginica",IF(AND(G104&gt;=7.498,D104&lt;1.7,A104&lt;6.5,C104&lt;5.15,C104&gt;=4.75,B104&lt;3.45),"versicolor","shouldnthappen"))))))))))</f>
        <v>setosa</v>
      </c>
      <c r="O104" s="1" t="str">
        <f aca="false">IF(AND(D104&lt;0.75),"setosa",IF(AND(C104&lt;4.75,C104&lt;4.85,D104&gt;=0.75),"versicolor",IF(AND(A104&gt;=6.05,C104&gt;=4.85,D104&gt;=0.75),"virginica",IF(AND(D104&lt;1.6,C104&gt;=4.75,C104&lt;4.85,D104&gt;=0.75),"versicolor",IF(AND(D104&gt;=1.6,C104&gt;=4.75,C104&lt;4.85,D104&gt;=0.75),"virginica",IF(AND(A104&lt;5.9,A104&lt;6.05,C104&gt;=4.85,D104&gt;=0.75),"virginica",IF(AND(A104&gt;=5.9,A104&lt;6.05,C104&gt;=4.85,D104&gt;=0.75),"versicolor","shouldnthappen")))))))</f>
        <v>setosa</v>
      </c>
      <c r="P104" s="1" t="str">
        <f aca="false">IF(AND(D104&lt;0.75),"setosa",IF(AND(A104&lt;5.55,D104&gt;=0.75),"versicolor",IF(AND(D104&gt;=1.7,G104&lt;13.158,A104&gt;=5.55,D104&gt;=0.75),"virginica",IF(AND(B104&lt;2.45,D104&lt;1.7,G104&lt;13.158,A104&gt;=5.55,D104&gt;=0.75),"virginica",IF(AND(B104&gt;=2.45,D104&lt;1.7,G104&lt;13.158,A104&gt;=5.55,D104&gt;=0.75),"versicolor",IF(AND(B104&gt;=3.05,G104&lt;15.551,G104&gt;=13.158,A104&gt;=5.55,D104&gt;=0.75),"versicolor",IF(AND(B104&lt;2.9,G104&gt;=15.551,G104&gt;=13.158,A104&gt;=5.55,D104&gt;=0.75),"versicolor",IF(AND(B104&gt;=2.9,G104&gt;=15.551,G104&gt;=13.158,A104&gt;=5.55,D104&gt;=0.75),"virginica",IF(AND(D104&lt;1.3,G104&lt;14.221,B104&lt;3.05,G104&lt;15.551,G104&gt;=13.158,A104&gt;=5.55,D104&gt;=0.75),"versicolor",IF(AND(D104&gt;=1.3,G104&lt;14.221,B104&lt;3.05,G104&lt;15.551,G104&gt;=13.158,A104&gt;=5.55,D104&gt;=0.75),"virginica",IF(AND(C104&lt;4.9,G104&gt;=14.221,B104&lt;3.05,G104&lt;15.551,G104&gt;=13.158,A104&gt;=5.55,D104&gt;=0.75),"versicolor",IF(AND(C104&gt;=4.9,G104&gt;=14.221,B104&lt;3.05,G104&lt;15.551,G104&gt;=13.158,A104&gt;=5.55,D104&gt;=0.75),"virginica","shouldnthappen"))))))))))))</f>
        <v>setosa</v>
      </c>
      <c r="Q104" s="1" t="str">
        <f aca="false">IF(AND(C104&lt;2.6),"setosa",IF(AND(A104&gt;=4.95,C104&lt;4.75,C104&gt;=2.6),"versicolor",IF(AND(D104&gt;=1.75,C104&gt;=4.75,C104&gt;=2.6),"virginica",IF(AND(B104&lt;2.45,A104&lt;4.95,C104&lt;4.75,C104&gt;=2.6),"versicolor",IF(AND(B104&gt;=2.45,A104&lt;4.95,C104&lt;4.75,C104&gt;=2.6),"virginica",IF(AND(G104&lt;7.498,D104&lt;1.75,C104&gt;=4.75,C104&gt;=2.6),"virginica",IF(AND(F104&lt;0.417,G104&gt;=7.498,D104&lt;1.75,C104&gt;=4.75,C104&gt;=2.6),"versicolor",IF(AND(F104&lt;0.442,F104&gt;=0.417,G104&gt;=7.498,D104&lt;1.75,C104&gt;=4.75,C104&gt;=2.6),"virginica",IF(AND(F104&gt;=0.442,F104&gt;=0.417,G104&gt;=7.498,D104&lt;1.75,C104&gt;=4.75,C104&gt;=2.6),"versicolor","shouldnthappen")))))))))</f>
        <v>setosa</v>
      </c>
      <c r="R104" s="1" t="str">
        <f aca="false">IF(AND(D104&lt;0.75),"setosa",IF(AND(D104&lt;1.75,A104&gt;=6.25,D104&gt;=0.75),"versicolor",IF(AND(D104&gt;=1.75,A104&gt;=6.25,D104&gt;=0.75),"virginica",IF(AND(D104&lt;1.6,C104&lt;4.75,A104&lt;6.25,D104&gt;=0.75),"versicolor",IF(AND(D104&gt;=1.6,C104&lt;4.75,A104&lt;6.25,D104&gt;=0.75),"virginica",IF(AND(G104&lt;6.998,C104&gt;=4.75,A104&lt;6.25,D104&gt;=0.75),"virginica",IF(AND(A104&lt;6.05,G104&gt;=6.998,C104&gt;=4.75,A104&lt;6.25,D104&gt;=0.75),"versicolor",IF(AND(A104&gt;=6.05,G104&gt;=6.998,C104&gt;=4.75,A104&lt;6.25,D104&gt;=0.75),"virginica","shouldnthappen"))))))))</f>
        <v>setosa</v>
      </c>
      <c r="S104" s="1" t="str">
        <f aca="false">IF(AND(B104&gt;=3.05,A104&lt;5.45),"setosa",IF(AND(C104&lt;2.2,B104&lt;3.05,A104&lt;5.45),"setosa",IF(AND(C104&gt;=2.2,B104&lt;3.05,A104&lt;5.45),"versicolor",IF(AND(B104&lt;3.7,C104&lt;4.8,A104&gt;=5.45),"versicolor",IF(AND(B104&gt;=3.7,C104&lt;4.8,A104&gt;=5.45),"setosa",IF(AND(G104&lt;13.757,C104&lt;5.05,C104&gt;=4.8,A104&gt;=5.45),"virginica",IF(AND(G104&gt;=13.757,C104&lt;5.05,C104&gt;=4.8,A104&gt;=5.45),"versicolor",IF(AND(C104&gt;=5.15,C104&gt;=5.05,C104&gt;=4.8,A104&gt;=5.45),"virginica",IF(AND(A104&lt;5.95,C104&lt;5.15,C104&gt;=5.05,C104&gt;=4.8,A104&gt;=5.45),"virginica",IF(AND(D104&gt;=1.8,A104&gt;=5.95,C104&lt;5.15,C104&gt;=5.05,C104&gt;=4.8,A104&gt;=5.45),"virginica",IF(AND(B104&lt;2.75,D104&lt;1.8,A104&gt;=5.95,C104&lt;5.15,C104&gt;=5.05,C104&gt;=4.8,A104&gt;=5.45),"versicolor",IF(AND(B104&gt;=2.75,D104&lt;1.8,A104&gt;=5.95,C104&lt;5.15,C104&gt;=5.05,C104&gt;=4.8,A104&gt;=5.45),"virginica","shouldnthappen"))))))))))))</f>
        <v>setosa</v>
      </c>
      <c r="T104" s="1" t="str">
        <f aca="false">IF(AND(C104&lt;2.6),"setosa",IF(AND(D104&lt;1.65,C104&lt;4.75,C104&gt;=2.6),"versicolor",IF(AND(D104&gt;=1.65,C104&lt;4.75,C104&gt;=2.6),"virginica",IF(AND(G104&gt;=8.494,A104&lt;6.6,C104&gt;=4.75,C104&gt;=2.6),"virginica",IF(AND(C104&lt;5.2,A104&gt;=6.6,C104&gt;=4.75,C104&gt;=2.6),"versicolor",IF(AND(C104&gt;=5.2,A104&gt;=6.6,C104&gt;=4.75,C104&gt;=2.6),"virginica",IF(AND(A104&lt;5.95,G104&lt;8.494,A104&lt;6.6,C104&gt;=4.75,C104&gt;=2.6),"virginica",IF(AND(A104&gt;=5.95,G104&lt;8.494,A104&lt;6.6,C104&gt;=4.75,C104&gt;=2.6),"versicolor","shouldnthappen"))))))))</f>
        <v>setosa</v>
      </c>
      <c r="U104" s="1" t="str">
        <f aca="false">IF(AND(C104&lt;3.65,B104&gt;=3.35),"setosa",IF(AND(C104&gt;=3.65,B104&gt;=3.35),"virginica",IF(AND(C104&lt;2.35,A104&lt;6.25,B104&lt;3.35),"setosa",IF(AND(C104&lt;4.85,A104&gt;=6.25,B104&lt;3.35),"versicolor",IF(AND(G104&gt;=15.426,C104&gt;=2.35,A104&lt;6.25,B104&lt;3.35),"virginica",IF(AND(D104&gt;=1.55,C104&gt;=4.85,A104&gt;=6.25,B104&lt;3.35),"virginica",IF(AND(D104&lt;1.8,G104&lt;15.426,C104&gt;=2.35,A104&lt;6.25,B104&lt;3.35),"versicolor",IF(AND(D104&gt;=1.8,G104&lt;15.426,C104&gt;=2.35,A104&lt;6.25,B104&lt;3.35),"virginica",IF(AND(B104&lt;2.95,D104&lt;1.55,C104&gt;=4.85,A104&gt;=6.25,B104&lt;3.35),"virginica",IF(AND(B104&gt;=2.95,D104&lt;1.55,C104&gt;=4.85,A104&gt;=6.25,B104&lt;3.35),"versicolor","shouldnthappen"))))))))))</f>
        <v>setosa</v>
      </c>
      <c r="V104" s="1" t="str">
        <f aca="false">IF(AND(C104&lt;2.6),"setosa",IF(AND(C104&gt;=4.85,C104&gt;=2.6),"virginica",IF(AND(F104&gt;=0.9,C104&lt;4.85,C104&gt;=2.6),"virginica",IF(AND(G104&lt;5.656,F104&lt;0.9,C104&lt;4.85,C104&gt;=2.6),"virginica",IF(AND(G104&gt;=5.656,F104&lt;0.9,C104&lt;4.85,C104&gt;=2.6),"versicolor","shouldnthappen")))))</f>
        <v>setosa</v>
      </c>
      <c r="W104" s="1" t="str">
        <f aca="false">IF(AND(D104&gt;=1.75,G104&gt;=13.795),"virginica",IF(AND(D104&gt;=1.5,G104&gt;=12.335,G104&lt;13.795),"virginica",IF(AND(C104&lt;2.45,C104&lt;4.85,G104&lt;12.335,G104&lt;13.795),"setosa",IF(AND(C104&gt;=2.45,C104&lt;4.85,G104&lt;12.335,G104&lt;13.795),"versicolor",IF(AND(D104&gt;=1.7,C104&gt;=4.85,G104&lt;12.335,G104&lt;13.795),"virginica",IF(AND(B104&gt;=3.25,D104&lt;1.5,G104&gt;=12.335,G104&lt;13.795),"setosa",IF(AND(D104&lt;1,F104&lt;0.255,D104&lt;1.75,G104&gt;=13.795),"setosa",IF(AND(D104&gt;=1,F104&lt;0.255,D104&lt;1.75,G104&gt;=13.795),"versicolor",IF(AND(A104&lt;5.4,F104&gt;=0.255,D104&lt;1.75,G104&gt;=13.795),"setosa",IF(AND(A104&gt;=5.4,F104&gt;=0.255,D104&lt;1.75,G104&gt;=13.795),"versicolor",IF(AND(A104&lt;6.15,D104&lt;1.7,C104&gt;=4.85,G104&lt;12.335,G104&lt;13.795),"versicolor",IF(AND(A104&gt;=6.15,D104&lt;1.7,C104&gt;=4.85,G104&lt;12.335,G104&lt;13.795),"virginica",IF(AND(C104&lt;5,B104&lt;3.25,D104&lt;1.5,G104&gt;=12.335,G104&lt;13.795),"versicolor",IF(AND(C104&gt;=5,B104&lt;3.25,D104&lt;1.5,G104&gt;=12.335,G104&lt;13.795),"virginica","shouldnthappen"))))))))))))))</f>
        <v>setosa</v>
      </c>
      <c r="X104" s="1" t="str">
        <f aca="false">IF(AND(C104&lt;2.5,A104&lt;5.55),"setosa",IF(AND(F104&lt;0.096,A104&gt;=5.55),"virginica",IF(AND(D104&lt;1.6,C104&gt;=2.5,A104&lt;5.55),"versicolor",IF(AND(D104&gt;=1.6,C104&gt;=2.5,A104&lt;5.55),"virginica",IF(AND(F104&gt;=0.156,C104&lt;4.75,F104&gt;=0.096,A104&gt;=5.55),"versicolor",IF(AND(D104&gt;=1.75,C104&gt;=4.75,F104&gt;=0.096,A104&gt;=5.55),"virginica",IF(AND(B104&lt;3.3,F104&lt;0.156,C104&lt;4.75,F104&gt;=0.096,A104&gt;=5.55),"versicolor",IF(AND(B104&gt;=3.3,F104&lt;0.156,C104&lt;4.75,F104&gt;=0.096,A104&gt;=5.55),"setosa",IF(AND(B104&lt;2.45,A104&lt;6.05,D104&lt;1.75,C104&gt;=4.75,F104&gt;=0.096,A104&gt;=5.55),"virginica",IF(AND(B104&gt;=2.45,A104&lt;6.05,D104&lt;1.75,C104&gt;=4.75,F104&gt;=0.096,A104&gt;=5.55),"versicolor",IF(AND(F104&lt;0.205,A104&gt;=6.05,D104&lt;1.75,C104&gt;=4.75,F104&gt;=0.096,A104&gt;=5.55),"versicolor",IF(AND(F104&gt;=0.205,A104&gt;=6.05,D104&lt;1.75,C104&gt;=4.75,F104&gt;=0.096,A104&gt;=5.55),"virginica","shouldnthappen"))))))))))))</f>
        <v>setosa</v>
      </c>
      <c r="Y104" s="1" t="str">
        <f aca="false">IF(AND(C104&lt;2.35,A104&lt;5.55),"setosa",IF(AND(C104&gt;=5.05,A104&gt;=5.55),"virginica",IF(AND(D104&lt;1.6,C104&gt;=2.35,A104&lt;5.55),"versicolor",IF(AND(D104&gt;=1.6,C104&gt;=2.35,A104&lt;5.55),"virginica",IF(AND(D104&gt;=1.75,C104&lt;5.05,A104&gt;=5.55),"virginica",IF(AND(B104&gt;=3.55,D104&lt;1.75,C104&lt;5.05,A104&gt;=5.55),"setosa",IF(AND(G104&lt;6.3,B104&lt;3.55,D104&lt;1.75,C104&lt;5.05,A104&gt;=5.55),"virginica",IF(AND(G104&gt;=6.3,B104&lt;3.55,D104&lt;1.75,C104&lt;5.05,A104&gt;=5.55),"versicolor","shouldnthappen"))))))))</f>
        <v>setosa</v>
      </c>
      <c r="Z104" s="1" t="str">
        <f aca="false">IF(AND(D104&lt;0.75),"setosa",IF(AND(B104&gt;=2.55,C104&lt;4.85,D104&gt;=0.75),"versicolor",IF(AND(D104&gt;=1.7,C104&gt;=4.85,D104&gt;=0.75),"virginica",IF(AND(D104&lt;1.6,B104&lt;2.55,C104&lt;4.85,D104&gt;=0.75),"versicolor",IF(AND(D104&gt;=1.6,B104&lt;2.55,C104&lt;4.85,D104&gt;=0.75),"virginica",IF(AND(B104&lt;2.65,D104&lt;1.7,C104&gt;=4.85,D104&gt;=0.75),"virginica",IF(AND(F104&lt;0.325,B104&gt;=2.65,D104&lt;1.7,C104&gt;=4.85,D104&gt;=0.75),"virginica",IF(AND(G104&lt;10.717,F104&gt;=0.325,B104&gt;=2.65,D104&lt;1.7,C104&gt;=4.85,D104&gt;=0.75),"versicolor",IF(AND(G104&gt;=10.717,F104&gt;=0.325,B104&gt;=2.65,D104&lt;1.7,C104&gt;=4.85,D104&gt;=0.75),"virginica","shouldnthappen")))))))))</f>
        <v>setosa</v>
      </c>
      <c r="AA104" s="1" t="str">
        <f aca="false">IF(AND(D104&lt;0.75),"setosa",IF(AND(D104&gt;=1.75,D104&gt;=0.75),"virginica",IF(AND(F104&gt;=0.455,D104&lt;1.75,D104&gt;=0.75),"versicolor",IF(AND(D104&lt;1.45,F104&lt;0.455,D104&lt;1.75,D104&gt;=0.75),"versicolor",IF(AND(F104&lt;0.247,D104&gt;=1.45,F104&lt;0.455,D104&lt;1.75,D104&gt;=0.75),"versicolor",IF(AND(F104&gt;=0.247,D104&gt;=1.45,F104&lt;0.455,D104&lt;1.75,D104&gt;=0.75),"virginica","shouldnthappen"))))))</f>
        <v>setosa</v>
      </c>
      <c r="AB104" s="1" t="str">
        <f aca="false">IF(AND(F104&gt;=0.221,B104&gt;=3.35),"setosa",IF(AND(A104&lt;5.3,F104&gt;=0.683,B104&lt;3.35),"setosa",IF(AND(A104&lt;6.45,F104&lt;0.221,B104&gt;=3.35),"setosa",IF(AND(A104&gt;=6.45,F104&lt;0.221,B104&gt;=3.35),"virginica",IF(AND(G104&lt;6.3,A104&lt;6.25,F104&lt;0.683,B104&lt;3.35),"virginica",IF(AND(G104&lt;13.795,A104&gt;=6.25,F104&lt;0.683,B104&lt;3.35),"virginica",IF(AND(D104&lt;1.65,A104&gt;=5.3,F104&gt;=0.683,B104&lt;3.35),"versicolor",IF(AND(D104&gt;=1.65,A104&gt;=5.3,F104&gt;=0.683,B104&lt;3.35),"virginica",IF(AND(D104&lt;0.6,G104&gt;=6.3,A104&lt;6.25,F104&lt;0.683,B104&lt;3.35),"setosa",IF(AND(D104&lt;1.7,G104&gt;=13.795,A104&gt;=6.25,F104&lt;0.683,B104&lt;3.35),"versicolor",IF(AND(D104&gt;=1.7,G104&gt;=13.795,A104&gt;=6.25,F104&lt;0.683,B104&lt;3.35),"virginica",IF(AND(C104&gt;=5.35,D104&gt;=0.6,G104&gt;=6.3,A104&lt;6.25,F104&lt;0.683,B104&lt;3.35),"virginica",IF(AND(D104&lt;1.75,C104&lt;5.35,D104&gt;=0.6,G104&gt;=6.3,A104&lt;6.25,F104&lt;0.683,B104&lt;3.35),"versicolor",IF(AND(D104&gt;=1.75,C104&lt;5.35,D104&gt;=0.6,G104&gt;=6.3,A104&lt;6.25,F104&lt;0.683,B104&lt;3.35),"virginica","shouldnthappen"))))))))))))))</f>
        <v>setosa</v>
      </c>
      <c r="AC104" s="1" t="str">
        <f aca="false">IF(AND(B104&gt;=3.3),"setosa",IF(AND(C104&lt;2.45,D104&lt;1.55,B104&lt;3.3),"setosa",IF(AND(F104&gt;=0.211,D104&gt;=1.55,B104&lt;3.3),"virginica",IF(AND(C104&lt;4.9,C104&gt;=2.45,D104&lt;1.55,B104&lt;3.3),"versicolor",IF(AND(C104&gt;=4.9,C104&gt;=2.45,D104&lt;1.55,B104&lt;3.3),"virginica",IF(AND(F104&lt;0.138,F104&lt;0.211,D104&gt;=1.55,B104&lt;3.3),"virginica",IF(AND(F104&gt;=0.138,F104&lt;0.211,D104&gt;=1.55,B104&lt;3.3),"versicolor","shouldnthappen")))))))</f>
        <v>setosa</v>
      </c>
      <c r="AD104" s="1" t="str">
        <f aca="false">IF(AND(D104&gt;=1.75),"virginica",IF(AND(D104&lt;0.75,D104&lt;1.75),"setosa",IF(AND(D104&lt;1.35,D104&gt;=0.75,D104&lt;1.75),"versicolor",IF(AND(B104&lt;2.6,C104&lt;4.85,D104&gt;=1.35,D104&gt;=0.75,D104&lt;1.75),"virginica",IF(AND(B104&gt;=2.6,C104&lt;4.85,D104&gt;=1.35,D104&gt;=0.75,D104&lt;1.75),"versicolor",IF(AND(A104&lt;6.4,C104&gt;=4.85,D104&gt;=1.35,D104&gt;=0.75,D104&lt;1.75),"virginica",IF(AND(A104&gt;=6.4,C104&gt;=4.85,D104&gt;=1.35,D104&gt;=0.75,D104&lt;1.75),"versicolor","shouldnthappen")))))))</f>
        <v>setosa</v>
      </c>
      <c r="AE104" s="1" t="str">
        <f aca="false">IF(AND(C104&lt;2.45),"setosa",IF(AND(F104&lt;0.07,C104&gt;=2.45),"virginica",IF(AND(A104&gt;=5,C104&lt;4.75,F104&gt;=0.07,C104&gt;=2.45),"versicolor",IF(AND(F104&lt;0.182,C104&gt;=4.75,F104&gt;=0.07,C104&gt;=2.45),"versicolor",IF(AND(B104&lt;2.45,A104&lt;5,C104&lt;4.75,F104&gt;=0.07,C104&gt;=2.45),"versicolor",IF(AND(B104&gt;=2.45,A104&lt;5,C104&lt;4.75,F104&gt;=0.07,C104&gt;=2.45),"virginica",IF(AND(F104&gt;=0.468,F104&gt;=0.182,C104&gt;=4.75,F104&gt;=0.07,C104&gt;=2.45),"virginica",IF(AND(A104&gt;=6.85,F104&lt;0.468,F104&gt;=0.182,C104&gt;=4.75,F104&gt;=0.07,C104&gt;=2.45),"virginica",IF(AND(B104&lt;2.6,A104&lt;6.85,F104&lt;0.468,F104&gt;=0.182,C104&gt;=4.75,F104&gt;=0.07,C104&gt;=2.45),"virginica",IF(AND(B104&gt;=2.6,A104&lt;6.85,F104&lt;0.468,F104&gt;=0.182,C104&gt;=4.75,F104&gt;=0.07,C104&gt;=2.45),"versicolor","shouldnthappen"))))))))))</f>
        <v>setosa</v>
      </c>
      <c r="AF104" s="1" t="str">
        <f aca="false">IF(AND(D104&lt;0.75,A104&lt;5.45),"setosa",IF(AND(D104&gt;=1.75,A104&gt;=5.45),"virginica",IF(AND(G104&lt;6.094,D104&gt;=0.75,A104&lt;5.45),"virginica",IF(AND(G104&gt;=6.094,D104&gt;=0.75,A104&lt;5.45),"versicolor",IF(AND(C104&lt;2.75,D104&lt;1.75,A104&gt;=5.45),"setosa",IF(AND(D104&lt;1.45,C104&gt;=2.75,D104&lt;1.75,A104&gt;=5.45),"versicolor",IF(AND(B104&lt;2.75,D104&gt;=1.45,C104&gt;=2.75,D104&lt;1.75,A104&gt;=5.45),"versicolor",IF(AND(C104&lt;5.05,B104&gt;=2.75,D104&gt;=1.45,C104&gt;=2.75,D104&lt;1.75,A104&gt;=5.45),"versicolor",IF(AND(C104&gt;=5.05,B104&gt;=2.75,D104&gt;=1.45,C104&gt;=2.75,D104&lt;1.75,A104&gt;=5.45),"virginica","shouldnthappen")))))))))</f>
        <v>setosa</v>
      </c>
      <c r="AG104" s="1" t="str">
        <f aca="false">IF(AND(D104&lt;0.65,G104&lt;8.868,A104&lt;5.3),"setosa",IF(AND(C104&lt;2.6,G104&gt;=8.868,A104&lt;5.3),"setosa",IF(AND(C104&gt;=2.6,G104&gt;=8.868,A104&lt;5.3),"versicolor",IF(AND(C104&gt;=4.95,D104&lt;1.55,A104&gt;=5.3),"virginica",IF(AND(G104&lt;13.795,D104&gt;=1.55,A104&gt;=5.3),"virginica",IF(AND(C104&lt;3.75,D104&gt;=0.65,G104&lt;8.868,A104&lt;5.3),"versicolor",IF(AND(C104&gt;=3.75,D104&gt;=0.65,G104&lt;8.868,A104&lt;5.3),"virginica",IF(AND(C104&lt;2.6,C104&lt;4.95,D104&lt;1.55,A104&gt;=5.3),"setosa",IF(AND(C104&gt;=2.6,C104&lt;4.95,D104&lt;1.55,A104&gt;=5.3),"versicolor",IF(AND(C104&lt;4.75,G104&gt;=13.795,D104&gt;=1.55,A104&gt;=5.3),"versicolor",IF(AND(C104&gt;=4.75,G104&gt;=13.795,D104&gt;=1.55,A104&gt;=5.3),"virginica","shouldnthappen")))))))))))</f>
        <v>setosa</v>
      </c>
      <c r="AH104" s="1" t="str">
        <f aca="false">IF(AND(D104&lt;0.75),"setosa",IF(AND(C104&lt;4.75,D104&gt;=0.75),"versicolor",IF(AND(G104&lt;13.757,C104&gt;=4.75,D104&gt;=0.75),"virginica",IF(AND(B104&lt;3.05,G104&gt;=13.757,C104&gt;=4.75,D104&gt;=0.75),"virginica",IF(AND(A104&lt;6.65,B104&gt;=3.05,G104&gt;=13.757,C104&gt;=4.75,D104&gt;=0.75),"virginica",IF(AND(A104&gt;=6.65,B104&gt;=3.05,G104&gt;=13.757,C104&gt;=4.75,D104&gt;=0.75),"versicolor","shouldnthappen"))))))</f>
        <v>setosa</v>
      </c>
      <c r="AI104" s="1" t="str">
        <f aca="false">IF(AND(D104&lt;0.7),"setosa",IF(AND(C104&lt;4.75,D104&gt;=0.7),"versicolor",IF(AND(A104&lt;6.6,F104&lt;0.482,C104&gt;=4.75,D104&gt;=0.7),"virginica",IF(AND(C104&gt;=4.95,F104&gt;=0.482,C104&gt;=4.75,D104&gt;=0.7),"virginica",IF(AND(D104&lt;1.9,A104&gt;=6.6,F104&lt;0.482,C104&gt;=4.75,D104&gt;=0.7),"versicolor",IF(AND(D104&gt;=1.9,A104&gt;=6.6,F104&lt;0.482,C104&gt;=4.75,D104&gt;=0.7),"virginica",IF(AND(F104&gt;=0.766,C104&lt;4.95,F104&gt;=0.482,C104&gt;=4.75,D104&gt;=0.7),"virginica",IF(AND(B104&lt;2.95,F104&lt;0.766,C104&lt;4.95,F104&gt;=0.482,C104&gt;=4.75,D104&gt;=0.7),"virginica",IF(AND(B104&gt;=2.95,F104&lt;0.766,C104&lt;4.95,F104&gt;=0.482,C104&gt;=4.75,D104&gt;=0.7),"versicolor","shouldnthappen")))))))))</f>
        <v>setosa</v>
      </c>
      <c r="AJ104" s="1" t="str">
        <f aca="false">IF(AND(C104&lt;2.45,C104&lt;4.75),"setosa",IF(AND(D104&gt;=1.65,C104&gt;=4.75),"virginica",IF(AND(A104&lt;4.95,C104&gt;=2.45,C104&lt;4.75),"virginica",IF(AND(A104&gt;=4.95,C104&gt;=2.45,C104&lt;4.75),"versicolor",IF(AND(B104&lt;2.95,D104&lt;1.65,C104&gt;=4.75),"virginica",IF(AND(B104&gt;=2.95,D104&lt;1.65,C104&gt;=4.75),"versicolor","shouldnthappen"))))))</f>
        <v>setosa</v>
      </c>
      <c r="AK104" s="1" t="str">
        <f aca="false">IF(AND(D104&lt;0.75,A104&lt;5.45),"setosa",IF(AND(B104&lt;2.45,D104&gt;=0.75,A104&lt;5.45),"versicolor",IF(AND(A104&gt;=5.55,C104&lt;4.75,A104&gt;=5.45),"versicolor",IF(AND(C104&gt;=5.15,C104&gt;=4.75,A104&gt;=5.45),"virginica",IF(AND(G104&lt;6.094,B104&gt;=2.45,D104&gt;=0.75,A104&lt;5.45),"virginica",IF(AND(G104&gt;=6.094,B104&gt;=2.45,D104&gt;=0.75,A104&lt;5.45),"versicolor",IF(AND(D104&lt;0.6,A104&lt;5.55,C104&lt;4.75,A104&gt;=5.45),"setosa",IF(AND(D104&gt;=0.6,A104&lt;5.55,C104&lt;4.75,A104&gt;=5.45),"versicolor",IF(AND(C104&lt;4.95,C104&lt;5.15,C104&gt;=4.75,A104&gt;=5.45),"virginica",IF(AND(G104&lt;12.627,C104&lt;5.05,C104&gt;=4.95,C104&lt;5.15,C104&gt;=4.75,A104&gt;=5.45),"virginica",IF(AND(G104&gt;=12.627,C104&lt;5.05,C104&gt;=4.95,C104&lt;5.15,C104&gt;=4.75,A104&gt;=5.45),"versicolor",IF(AND(D104&lt;1.7,C104&gt;=5.05,C104&gt;=4.95,C104&lt;5.15,C104&gt;=4.75,A104&gt;=5.45),"versicolor",IF(AND(D104&gt;=1.7,C104&gt;=5.05,C104&gt;=4.95,C104&lt;5.15,C104&gt;=4.75,A104&gt;=5.45),"virginica","shouldnthappen")))))))))))))</f>
        <v>setosa</v>
      </c>
      <c r="AL104" s="1" t="str">
        <f aca="false">IF(AND(B104&lt;2.45,B104&lt;3.15),"versicolor",IF(AND(D104&lt;0.95,G104&lt;15.141,B104&gt;=3.15),"setosa",IF(AND(G104&lt;15.429,G104&gt;=15.141,B104&gt;=3.15),"versicolor",IF(AND(G104&gt;=15.429,G104&gt;=15.141,B104&gt;=3.15),"virginica",IF(AND(C104&lt;2.3,C104&lt;4.75,B104&gt;=2.45,B104&lt;3.15),"setosa",IF(AND(G104&gt;=16.072,C104&gt;=4.75,B104&gt;=2.45,B104&lt;3.15),"versicolor",IF(AND(G104&lt;11.833,D104&gt;=0.95,G104&lt;15.141,B104&gt;=3.15),"virginica",IF(AND(A104&lt;5,C104&gt;=2.3,C104&lt;4.75,B104&gt;=2.45,B104&lt;3.15),"virginica",IF(AND(A104&gt;=5,C104&gt;=2.3,C104&lt;4.75,B104&gt;=2.45,B104&lt;3.15),"versicolor",IF(AND(G104&lt;14.342,G104&gt;=11.833,D104&gt;=0.95,G104&lt;15.141,B104&gt;=3.15),"versicolor",IF(AND(G104&gt;=14.342,G104&gt;=11.833,D104&gt;=0.95,G104&lt;15.141,B104&gt;=3.15),"virginica",IF(AND(G104&lt;13.757,F104&gt;=0.741,G104&lt;16.072,C104&gt;=4.75,B104&gt;=2.45,B104&lt;3.15),"virginica",IF(AND(F104&gt;=0.546,A104&lt;6.15,F104&lt;0.741,G104&lt;16.072,C104&gt;=4.75,B104&gt;=2.45,B104&lt;3.15),"virginica",IF(AND(D104&gt;=1.75,A104&gt;=6.15,F104&lt;0.741,G104&lt;16.072,C104&gt;=4.75,B104&gt;=2.45,B104&lt;3.15),"virginica",IF(AND(C104&lt;4.85,G104&gt;=13.757,F104&gt;=0.741,G104&lt;16.072,C104&gt;=4.75,B104&gt;=2.45,B104&lt;3.15),"virginica",IF(AND(C104&gt;=4.85,G104&gt;=13.757,F104&gt;=0.741,G104&lt;16.072,C104&gt;=4.75,B104&gt;=2.45,B104&lt;3.15),"versicolor",IF(AND(F104&lt;0.331,F104&lt;0.546,A104&lt;6.15,F104&lt;0.741,G104&lt;16.072,C104&gt;=4.75,B104&gt;=2.45,B104&lt;3.15),"virginica",IF(AND(F104&gt;=0.331,F104&lt;0.546,A104&lt;6.15,F104&lt;0.741,G104&lt;16.072,C104&gt;=4.75,B104&gt;=2.45,B104&lt;3.15),"versicolor",IF(AND(G104&lt;10.661,D104&lt;1.75,A104&gt;=6.15,F104&lt;0.741,G104&lt;16.072,C104&gt;=4.75,B104&gt;=2.45,B104&lt;3.15),"virginica",IF(AND(G104&gt;=10.661,D104&lt;1.75,A104&gt;=6.15,F104&lt;0.741,G104&lt;16.072,C104&gt;=4.75,B104&gt;=2.45,B104&lt;3.15),"versicolor","shouldnthappen"))))))))))))))))))))</f>
        <v>setosa</v>
      </c>
      <c r="AM104" s="1" t="str">
        <f aca="false">IF(AND(D104&lt;1.35,F104&gt;=0.917),"setosa",IF(AND(D104&gt;=1.35,F104&gt;=0.917),"virginica",IF(AND(D104&lt;0.75,D104&lt;1.55,F104&lt;0.917),"setosa",IF(AND(C104&gt;=4.8,D104&gt;=1.55,F104&lt;0.917),"virginica",IF(AND(A104&lt;5.95,D104&gt;=0.75,D104&lt;1.55,F104&lt;0.917),"versicolor",IF(AND(F104&lt;0.473,C104&lt;4.8,D104&gt;=1.55,F104&lt;0.917),"virginica",IF(AND(F104&gt;=0.473,C104&lt;4.8,D104&gt;=1.55,F104&lt;0.917),"versicolor",IF(AND(C104&lt;4.95,A104&gt;=5.95,D104&gt;=0.75,D104&lt;1.55,F104&lt;0.917),"versicolor",IF(AND(C104&gt;=4.95,A104&gt;=5.95,D104&gt;=0.75,D104&lt;1.55,F104&lt;0.917),"virginica","shouldnthappen")))))))))</f>
        <v>setosa</v>
      </c>
      <c r="AN104" s="1" t="str">
        <f aca="false">IF(AND(D104&lt;0.75,A104&lt;5.45),"setosa",IF(AND(D104&lt;1.55,D104&gt;=0.75,A104&lt;5.45),"versicolor",IF(AND(D104&gt;=1.55,D104&gt;=0.75,A104&lt;5.45),"virginica",IF(AND(A104&gt;=5.75,C104&lt;4.75,A104&gt;=5.45),"versicolor",IF(AND(F104&lt;0.361,C104&gt;=4.75,A104&gt;=5.45),"virginica",IF(AND(C104&lt;2.6,A104&lt;5.75,C104&lt;4.75,A104&gt;=5.45),"setosa",IF(AND(C104&gt;=2.6,A104&lt;5.75,C104&lt;4.75,A104&gt;=5.45),"versicolor",IF(AND(D104&gt;=1.7,F104&gt;=0.361,C104&gt;=4.75,A104&gt;=5.45),"virginica",IF(AND(B104&lt;2.65,D104&lt;1.7,F104&gt;=0.361,C104&gt;=4.75,A104&gt;=5.45),"virginica",IF(AND(A104&lt;7.05,B104&gt;=2.65,D104&lt;1.7,F104&gt;=0.361,C104&gt;=4.75,A104&gt;=5.45),"versicolor",IF(AND(A104&gt;=7.05,B104&gt;=2.65,D104&lt;1.7,F104&gt;=0.361,C104&gt;=4.75,A104&gt;=5.45),"virginica","shouldnthappen")))))))))))</f>
        <v>setosa</v>
      </c>
      <c r="AO104" s="1" t="str">
        <f aca="false">IF(AND(D104&lt;0.7),"setosa",IF(AND(A104&lt;4.95,C104&lt;4.85,D104&gt;=0.7),"virginica",IF(AND(A104&gt;=4.95,C104&lt;4.85,D104&gt;=0.7),"versicolor",IF(AND(D104&gt;=1.7,C104&gt;=4.85,D104&gt;=0.7),"virginica",IF(AND(F104&lt;0.325,D104&lt;1.7,C104&gt;=4.85,D104&gt;=0.7),"virginica",IF(AND(D104&lt;1.55,F104&gt;=0.325,D104&lt;1.7,C104&gt;=4.85,D104&gt;=0.7),"virginica",IF(AND(D104&gt;=1.55,F104&gt;=0.325,D104&lt;1.7,C104&gt;=4.85,D104&gt;=0.7),"versicolor","shouldnthappen")))))))</f>
        <v>setosa</v>
      </c>
      <c r="AP104" s="1" t="str">
        <f aca="false">IF(AND(D104&lt;0.75),"setosa",IF(AND(C104&lt;4.85,D104&gt;=0.75),"versicolor",IF(AND(G104&gt;=8.277,C104&gt;=4.85,D104&gt;=0.75),"virginica",IF(AND(F104&gt;=0.633,G104&lt;8.277,C104&gt;=4.85,D104&gt;=0.75),"virginica",IF(AND(G104&lt;7.61,F104&lt;0.633,G104&lt;8.277,C104&gt;=4.85,D104&gt;=0.75),"virginica",IF(AND(G104&gt;=7.61,F104&lt;0.633,G104&lt;8.277,C104&gt;=4.85,D104&gt;=0.75),"versicolor","shouldnthappen"))))))</f>
        <v>setosa</v>
      </c>
      <c r="AQ104" s="1" t="str">
        <f aca="false">IF(AND(C104&lt;2.65,A104&gt;=5.45,C104&lt;4.75),"setosa",IF(AND(C104&gt;=2.65,A104&gt;=5.45,C104&lt;4.75),"versicolor",IF(AND(B104&lt;2.9,C104&lt;4.85,C104&gt;=4.75),"versicolor",IF(AND(B104&gt;=2.9,C104&lt;4.85,C104&gt;=4.75),"virginica",IF(AND(D104&lt;1.7,C104&gt;=4.85,C104&gt;=4.75),"versicolor",IF(AND(D104&gt;=1.7,C104&gt;=4.85,C104&gt;=4.75),"virginica",IF(AND(C104&lt;2.45,G104&lt;14.126,A104&lt;5.45,C104&lt;4.75),"setosa",IF(AND(C104&gt;=2.45,G104&lt;14.126,A104&lt;5.45,C104&lt;4.75),"versicolor",IF(AND(C104&lt;2.4,G104&gt;=14.126,A104&lt;5.45,C104&lt;4.75),"setosa",IF(AND(C104&gt;=2.4,G104&gt;=14.126,A104&lt;5.45,C104&lt;4.75),"versicolor","shouldnthappen"))))))))))</f>
        <v>setosa</v>
      </c>
      <c r="AR104" s="1" t="str">
        <f aca="false">IF(AND(C104&lt;2.45,C104&lt;4.85),"setosa",IF(AND(C104&gt;=5.15,C104&gt;=4.85),"virginica",IF(AND(A104&gt;=4.95,C104&gt;=2.45,C104&lt;4.85),"versicolor",IF(AND(D104&lt;1.35,A104&lt;4.95,C104&gt;=2.45,C104&lt;4.85),"versicolor",IF(AND(D104&gt;=1.35,A104&lt;4.95,C104&gt;=2.45,C104&lt;4.85),"virginica",IF(AND(F104&lt;0.35,G104&lt;12.751,C104&lt;5.15,C104&gt;=4.85),"virginica",IF(AND(A104&lt;6.5,G104&gt;=12.751,C104&lt;5.15,C104&gt;=4.85),"virginica",IF(AND(A104&gt;=6.5,G104&gt;=12.751,C104&lt;5.15,C104&gt;=4.85),"versicolor",IF(AND(B104&gt;=2.75,F104&gt;=0.35,G104&lt;12.751,C104&lt;5.15,C104&gt;=4.85),"virginica",IF(AND(C104&lt;5.05,B104&lt;2.75,F104&gt;=0.35,G104&lt;12.751,C104&lt;5.15,C104&gt;=4.85),"virginica",IF(AND(C104&gt;=5.05,B104&lt;2.75,F104&gt;=0.35,G104&lt;12.751,C104&lt;5.15,C104&gt;=4.85),"versicolor","shouldnthappen")))))))))))</f>
        <v>setosa</v>
      </c>
      <c r="AS104" s="1" t="str">
        <f aca="false">IF(AND(F104&gt;=0.9,B104&lt;3.05),"virginica",IF(AND(A104&lt;5.9,B104&gt;=3.05),"setosa",IF(AND(D104&lt;1.65,A104&gt;=5.9,B104&gt;=3.05),"versicolor",IF(AND(D104&gt;=1.65,A104&gt;=5.9,B104&gt;=3.05),"virginica",IF(AND(D104&gt;=1.75,C104&gt;=4.85,F104&lt;0.9,B104&lt;3.05),"virginica",IF(AND(C104&lt;2.2,B104&lt;2.95,C104&lt;4.85,F104&lt;0.9,B104&lt;3.05),"setosa",IF(AND(C104&gt;=2.2,B104&lt;2.95,C104&lt;4.85,F104&lt;0.9,B104&lt;3.05),"versicolor",IF(AND(C104&lt;2.8,B104&gt;=2.95,C104&lt;4.85,F104&lt;0.9,B104&lt;3.05),"setosa",IF(AND(C104&gt;=2.8,B104&gt;=2.95,C104&lt;4.85,F104&lt;0.9,B104&lt;3.05),"versicolor",IF(AND(G104&lt;13.879,D104&lt;1.75,C104&gt;=4.85,F104&lt;0.9,B104&lt;3.05),"virginica",IF(AND(G104&gt;=13.879,D104&lt;1.75,C104&gt;=4.85,F104&lt;0.9,B104&lt;3.05),"versicolor","shouldnthappen")))))))))))</f>
        <v>setosa</v>
      </c>
      <c r="AT104" s="1" t="str">
        <f aca="false">IF(AND(D104&lt;0.75),"setosa",IF(AND(D104&gt;=1.75,D104&gt;=0.75),"virginica",IF(AND(D104&lt;1.45,G104&lt;7.37,D104&lt;1.75,D104&gt;=0.75),"versicolor",IF(AND(D104&gt;=1.45,G104&lt;7.37,D104&lt;1.75,D104&gt;=0.75),"virginica",IF(AND(C104&lt;5.45,G104&gt;=7.37,D104&lt;1.75,D104&gt;=0.75),"versicolor",IF(AND(C104&gt;=5.45,G104&gt;=7.37,D104&lt;1.75,D104&gt;=0.75),"virginica","shouldnthappen"))))))</f>
        <v>setosa</v>
      </c>
      <c r="AU104" s="1" t="str">
        <f aca="false">IF(AND(D104&lt;0.7),"setosa",IF(AND(D104&gt;=1.7,A104&gt;=6.15,D104&gt;=0.7),"virginica",IF(AND(B104&gt;=2.55,C104&lt;4.75,A104&lt;6.15,D104&gt;=0.7),"versicolor",IF(AND(D104&gt;=1.7,C104&gt;=4.75,A104&lt;6.15,D104&gt;=0.7),"virginica",IF(AND(C104&lt;5.25,D104&lt;1.7,A104&gt;=6.15,D104&gt;=0.7),"versicolor",IF(AND(C104&gt;=5.25,D104&lt;1.7,A104&gt;=6.15,D104&gt;=0.7),"virginica",IF(AND(C104&lt;4.25,B104&lt;2.55,C104&lt;4.75,A104&lt;6.15,D104&gt;=0.7),"versicolor",IF(AND(C104&gt;=4.25,B104&lt;2.55,C104&lt;4.75,A104&lt;6.15,D104&gt;=0.7),"virginica",IF(AND(B104&lt;2.65,D104&lt;1.7,C104&gt;=4.75,A104&lt;6.15,D104&gt;=0.7),"virginica",IF(AND(B104&gt;=2.65,D104&lt;1.7,C104&gt;=4.75,A104&lt;6.15,D104&gt;=0.7),"versicolor","shouldnthappen"))))))))))</f>
        <v>setosa</v>
      </c>
      <c r="AV104" s="1" t="str">
        <f aca="false">IF(AND(D104&lt;0.75),"setosa",IF(AND(F104&gt;=0.899,D104&gt;=0.75),"virginica",IF(AND(D104&lt;1.65,A104&lt;6.05,F104&lt;0.899,D104&gt;=0.75),"versicolor",IF(AND(D104&gt;=1.65,A104&lt;6.05,F104&lt;0.899,D104&gt;=0.75),"virginica",IF(AND(C104&gt;=5.05,A104&gt;=6.05,F104&lt;0.899,D104&gt;=0.75),"virginica",IF(AND(G104&gt;=13.757,C104&lt;5.05,A104&gt;=6.05,F104&lt;0.899,D104&gt;=0.75),"versicolor",IF(AND(D104&lt;1.6,G104&lt;13.757,C104&lt;5.05,A104&gt;=6.05,F104&lt;0.899,D104&gt;=0.75),"versicolor",IF(AND(D104&gt;=1.6,G104&lt;13.757,C104&lt;5.05,A104&gt;=6.05,F104&lt;0.899,D104&gt;=0.75),"virginica","shouldnthappen"))))))))</f>
        <v>setosa</v>
      </c>
      <c r="AW104" s="1" t="str">
        <f aca="false">IF(AND(F104&lt;0.117,A104&gt;=5.55),"virginica",IF(AND(A104&gt;=5.2,G104&lt;6.086,A104&lt;5.55),"versicolor",IF(AND(D104&lt;0.7,G104&gt;=6.086,A104&lt;5.55),"setosa",IF(AND(D104&gt;=0.7,G104&gt;=6.086,A104&lt;5.55),"versicolor",IF(AND(A104&lt;4.75,A104&lt;5.2,G104&lt;6.086,A104&lt;5.55),"setosa",IF(AND(A104&gt;=4.75,A104&lt;5.2,G104&lt;6.086,A104&lt;5.55),"virginica",IF(AND(D104&gt;=1.65,C104&lt;4.95,F104&gt;=0.117,A104&gt;=5.55),"virginica",IF(AND(D104&gt;=1.75,C104&gt;=4.95,F104&gt;=0.117,A104&gt;=5.55),"virginica",IF(AND(C104&lt;2.6,D104&lt;1.65,C104&lt;4.95,F104&gt;=0.117,A104&gt;=5.55),"setosa",IF(AND(C104&gt;=2.6,D104&lt;1.65,C104&lt;4.95,F104&gt;=0.117,A104&gt;=5.55),"versicolor",IF(AND(D104&lt;1.55,D104&lt;1.75,C104&gt;=4.95,F104&gt;=0.117,A104&gt;=5.55),"virginica",IF(AND(A104&lt;6.95,D104&gt;=1.55,D104&lt;1.75,C104&gt;=4.95,F104&gt;=0.117,A104&gt;=5.55),"versicolor",IF(AND(A104&gt;=6.95,D104&gt;=1.55,D104&lt;1.75,C104&gt;=4.95,F104&gt;=0.117,A104&gt;=5.55),"virginica","shouldnthappen")))))))))))))</f>
        <v>setosa</v>
      </c>
      <c r="AX104" s="1" t="str">
        <f aca="false">IF(AND(D104&lt;0.75),"setosa",IF(AND(F104&lt;0.138,D104&gt;=0.75),"virginica",IF(AND(C104&lt;4.45,A104&lt;6.15,F104&gt;=0.138,D104&gt;=0.75),"versicolor",IF(AND(C104&gt;=5.05,A104&gt;=6.15,F104&gt;=0.138,D104&gt;=0.75),"virginica",IF(AND(B104&lt;2.65,C104&gt;=4.45,A104&lt;6.15,F104&gt;=0.138,D104&gt;=0.75),"virginica",IF(AND(A104&gt;=6.35,C104&lt;5.05,A104&gt;=6.15,F104&gt;=0.138,D104&gt;=0.75),"versicolor",IF(AND(A104&lt;5.65,B104&gt;=2.65,C104&gt;=4.45,A104&lt;6.15,F104&gt;=0.138,D104&gt;=0.75),"virginica",IF(AND(D104&lt;1.75,A104&lt;6.35,C104&lt;5.05,A104&gt;=6.15,F104&gt;=0.138,D104&gt;=0.75),"versicolor",IF(AND(D104&gt;=1.75,A104&lt;6.35,C104&lt;5.05,A104&gt;=6.15,F104&gt;=0.138,D104&gt;=0.75),"virginica",IF(AND(D104&lt;1.7,A104&gt;=5.65,B104&gt;=2.65,C104&gt;=4.45,A104&lt;6.15,F104&gt;=0.138,D104&gt;=0.75),"versicolor",IF(AND(D104&gt;=1.7,A104&gt;=5.65,B104&gt;=2.65,C104&gt;=4.45,A104&lt;6.15,F104&gt;=0.138,D104&gt;=0.75),"virginica","shouldnthappen")))))))))))</f>
        <v>setosa</v>
      </c>
      <c r="AY104" s="1" t="str">
        <f aca="false">IF(AND(D104&lt;0.75,A104&lt;5.55),"setosa",IF(AND(A104&lt;4.95,D104&gt;=0.75,A104&lt;5.55),"virginica",IF(AND(A104&gt;=4.95,D104&gt;=0.75,A104&lt;5.55),"versicolor",IF(AND(C104&lt;2.6,C104&lt;4.85,A104&gt;=5.55),"setosa",IF(AND(C104&gt;=2.6,C104&lt;4.85,A104&gt;=5.55),"versicolor",IF(AND(D104&gt;=1.75,C104&gt;=4.85,A104&gt;=5.55),"virginica",IF(AND(F104&lt;0.405,D104&lt;1.75,C104&gt;=4.85,A104&gt;=5.55),"versicolor",IF(AND(B104&lt;3.05,F104&gt;=0.405,D104&lt;1.75,C104&gt;=4.85,A104&gt;=5.55),"virginica",IF(AND(B104&gt;=3.05,F104&gt;=0.405,D104&lt;1.75,C104&gt;=4.85,A104&gt;=5.55),"versicolor","shouldnthappen")))))))))</f>
        <v>setosa</v>
      </c>
      <c r="AZ104" s="1" t="str">
        <f aca="false">IF(AND(D104&lt;0.75),"setosa",IF(AND(F104&lt;0.9,C104&lt;4.95,D104&gt;=0.75),"versicolor",IF(AND(F104&gt;=0.9,C104&lt;4.95,D104&gt;=0.75),"virginica",IF(AND(D104&gt;=1.7,C104&gt;=4.95,D104&gt;=0.75),"virginica",IF(AND(F104&lt;0.405,D104&lt;1.7,C104&gt;=4.95,D104&gt;=0.75),"versicolor",IF(AND(F104&gt;=0.405,D104&lt;1.7,C104&gt;=4.95,D104&gt;=0.75),"virginica","shouldnthappen"))))))</f>
        <v>setosa</v>
      </c>
      <c r="BA104" s="1" t="str">
        <f aca="false">IF(AND(D104&lt;0.75),"setosa",IF(AND(D104&gt;=1.7,C104&gt;=5.05,D104&gt;=0.75),"virginica",IF(AND(D104&lt;1.45,D104&lt;1.6,C104&lt;5.05,D104&gt;=0.75),"versicolor",IF(AND(A104&lt;5.8,D104&gt;=1.6,C104&lt;5.05,D104&gt;=0.75),"virginica",IF(AND(A104&gt;=5.8,D104&gt;=1.6,C104&lt;5.05,D104&gt;=0.75),"versicolor",IF(AND(F104&lt;0.417,D104&lt;1.7,C104&gt;=5.05,D104&gt;=0.75),"versicolor",IF(AND(F104&gt;=0.417,D104&lt;1.7,C104&gt;=5.05,D104&gt;=0.75),"virginica",IF(AND(A104&lt;5.95,D104&gt;=1.45,D104&lt;1.6,C104&lt;5.05,D104&gt;=0.75),"versicolor",IF(AND(G104&lt;10.618,A104&gt;=5.95,D104&gt;=1.45,D104&lt;1.6,C104&lt;5.05,D104&gt;=0.75),"virginica",IF(AND(G104&gt;=10.618,A104&gt;=5.95,D104&gt;=1.45,D104&lt;1.6,C104&lt;5.05,D104&gt;=0.75),"versicolor","shouldnthappen"))))))))))</f>
        <v>setosa</v>
      </c>
      <c r="BB104" s="1" t="str">
        <f aca="false">IF(AND(C104&lt;2.6),"setosa",IF(AND(D104&gt;=1.75,C104&gt;=2.6),"virginica",IF(AND(C104&gt;=5.45,D104&lt;1.75,C104&gt;=2.6),"virginica",IF(AND(F104&gt;=0.259,C104&lt;5.45,D104&lt;1.75,C104&gt;=2.6),"versicolor",IF(AND(C104&lt;5.05,F104&lt;0.259,C104&lt;5.45,D104&lt;1.75,C104&gt;=2.6),"versicolor",IF(AND(C104&gt;=5.05,F104&lt;0.259,C104&lt;5.45,D104&lt;1.75,C104&gt;=2.6),"virginica","shouldnthappen"))))))</f>
        <v>setosa</v>
      </c>
      <c r="BC104" s="1" t="str">
        <f aca="false">IF(AND(A104&lt;4.95,B104&lt;2.7,A104&lt;5.55),"virginica",IF(AND(A104&gt;=4.95,B104&lt;2.7,A104&lt;5.55),"versicolor",IF(AND(C104&lt;3.2,B104&gt;=2.7,A104&lt;5.55),"setosa",IF(AND(C104&gt;=3.2,B104&gt;=2.7,A104&lt;5.55),"versicolor",IF(AND(F104&gt;=0.85,A104&lt;6.15,A104&gt;=5.55),"virginica",IF(AND(D104&lt;1.45,A104&gt;=6.15,A104&gt;=5.55),"versicolor",IF(AND(C104&lt;4.8,F104&lt;0.85,A104&lt;6.15,A104&gt;=5.55),"versicolor",IF(AND(D104&gt;=1.7,D104&gt;=1.45,A104&gt;=6.15,A104&gt;=5.55),"virginica",IF(AND(G104&lt;9.333,C104&gt;=4.8,F104&lt;0.85,A104&lt;6.15,A104&gt;=5.55),"versicolor",IF(AND(G104&gt;=9.333,C104&gt;=4.8,F104&lt;0.85,A104&lt;6.15,A104&gt;=5.55),"virginica",IF(AND(C104&lt;4.9,D104&lt;1.7,D104&gt;=1.45,A104&gt;=6.15,A104&gt;=5.55),"versicolor",IF(AND(C104&gt;=4.9,D104&lt;1.7,D104&gt;=1.45,A104&gt;=6.15,A104&gt;=5.55),"virginica","shouldnthappen"))))))))))))</f>
        <v>setosa</v>
      </c>
      <c r="BD104" s="1" t="str">
        <f aca="false">IF(AND(C104&lt;2.35),"setosa",IF(AND(C104&lt;4.75,B104&lt;2.55,C104&gt;=2.35),"versicolor",IF(AND(C104&gt;=4.75,B104&lt;2.55,C104&gt;=2.35),"virginica",IF(AND(C104&lt;4.75,B104&gt;=2.55,C104&gt;=2.35),"versicolor",IF(AND(D104&gt;=1.75,C104&gt;=4.75,B104&gt;=2.55,C104&gt;=2.35),"virginica",IF(AND(A104&gt;=6.5,D104&lt;1.75,C104&gt;=4.75,B104&gt;=2.55,C104&gt;=2.35),"versicolor",IF(AND(A104&lt;6.05,A104&lt;6.5,D104&lt;1.75,C104&gt;=4.75,B104&gt;=2.55,C104&gt;=2.35),"versicolor",IF(AND(A104&gt;=6.05,A104&lt;6.5,D104&lt;1.75,C104&gt;=4.75,B104&gt;=2.55,C104&gt;=2.35),"virginica","shouldnthappen"))))))))</f>
        <v>setosa</v>
      </c>
      <c r="BE104" s="1" t="str">
        <f aca="false">IF(AND(C104&lt;2.5),"setosa",IF(AND(D104&lt;1.65,C104&lt;4.75,C104&gt;=2.5),"versicolor",IF(AND(D104&gt;=1.65,C104&lt;4.75,C104&gt;=2.5),"virginica",IF(AND(D104&gt;=1.75,C104&gt;=4.75,C104&gt;=2.5),"virginica",IF(AND(C104&lt;4.95,D104&lt;1.75,C104&gt;=4.75,C104&gt;=2.5),"versicolor",IF(AND(A104&lt;6.5,C104&gt;=4.95,D104&lt;1.75,C104&gt;=4.75,C104&gt;=2.5),"virginica",IF(AND(A104&gt;=6.5,C104&gt;=4.95,D104&lt;1.75,C104&gt;=4.75,C104&gt;=2.5),"versicolor","shouldnthappen")))))))</f>
        <v>setosa</v>
      </c>
      <c r="BF104" s="1" t="str">
        <f aca="false">IF(AND(G104&gt;=15.244),"virginica",IF(AND(C104&lt;3.2,B104&gt;=3.15,G104&lt;15.244),"setosa",IF(AND(A104&gt;=4.95,C104&lt;4.7,B104&lt;3.15,G104&lt;15.244),"versicolor",IF(AND(C104&gt;=5.15,C104&gt;=4.7,B104&lt;3.15,G104&lt;15.244),"virginica",IF(AND(A104&gt;=6.45,C104&gt;=3.2,B104&gt;=3.15,G104&lt;15.244),"virginica",IF(AND(D104&lt;0.95,A104&lt;4.95,C104&lt;4.7,B104&lt;3.15,G104&lt;15.244),"setosa",IF(AND(D104&gt;=0.95,A104&lt;4.95,C104&lt;4.7,B104&lt;3.15,G104&lt;15.244),"virginica",IF(AND(F104&lt;0.816,A104&lt;6.45,C104&gt;=3.2,B104&gt;=3.15,G104&lt;15.244),"virginica",IF(AND(F104&gt;=0.816,A104&lt;6.45,C104&gt;=3.2,B104&gt;=3.15,G104&lt;15.244),"versicolor",IF(AND(A104&gt;=6.5,B104&lt;3.05,C104&lt;5.15,C104&gt;=4.7,B104&lt;3.15,G104&lt;15.244),"versicolor",IF(AND(G104&lt;11.093,B104&gt;=3.05,C104&lt;5.15,C104&gt;=4.7,B104&lt;3.15,G104&lt;15.244),"virginica",IF(AND(G104&gt;=11.093,B104&gt;=3.05,C104&lt;5.15,C104&gt;=4.7,B104&lt;3.15,G104&lt;15.244),"versicolor",IF(AND(D104&gt;=1.7,A104&lt;6.5,B104&lt;3.05,C104&lt;5.15,C104&gt;=4.7,B104&lt;3.15,G104&lt;15.244),"virginica",IF(AND(G104&lt;7.498,D104&lt;1.7,A104&lt;6.5,B104&lt;3.05,C104&lt;5.15,C104&gt;=4.7,B104&lt;3.15,G104&lt;15.244),"virginica",IF(AND(G104&gt;=7.498,D104&lt;1.7,A104&lt;6.5,B104&lt;3.05,C104&lt;5.15,C104&gt;=4.7,B104&lt;3.15,G104&lt;15.244),"versicolor","shouldnthappen")))))))))))))))</f>
        <v>setosa</v>
      </c>
      <c r="BG104" s="1" t="str">
        <f aca="false">IF(AND(B104&gt;=3.35,C104&lt;4.85),"setosa",IF(AND(D104&gt;=1.75,C104&gt;=4.85),"virginica",IF(AND(D104&lt;0.75,B104&lt;3.35,C104&lt;4.85),"setosa",IF(AND(G104&gt;=13.879,D104&lt;1.75,C104&gt;=4.85),"versicolor",IF(AND(F104&gt;=0.9,D104&gt;=0.75,B104&lt;3.35,C104&lt;4.85),"virginica",IF(AND(F104&gt;=0.405,G104&lt;13.879,D104&lt;1.75,C104&gt;=4.85),"virginica",IF(AND(B104&gt;=2.55,F104&lt;0.9,D104&gt;=0.75,B104&lt;3.35,C104&lt;4.85),"versicolor",IF(AND(G104&lt;7.498,F104&lt;0.405,G104&lt;13.879,D104&lt;1.75,C104&gt;=4.85),"virginica",IF(AND(G104&gt;=7.498,F104&lt;0.405,G104&lt;13.879,D104&lt;1.75,C104&gt;=4.85),"versicolor",IF(AND(G104&lt;5.656,B104&lt;2.55,F104&lt;0.9,D104&gt;=0.75,B104&lt;3.35,C104&lt;4.85),"virginica",IF(AND(G104&gt;=5.656,B104&lt;2.55,F104&lt;0.9,D104&gt;=0.75,B104&lt;3.35,C104&lt;4.85),"versicolor","shouldnthappen")))))))))))</f>
        <v>setosa</v>
      </c>
      <c r="BH104" s="1" t="str">
        <f aca="false">IF(AND(D104&lt;0.7),"setosa",IF(AND(D104&gt;=1.65,A104&lt;6.65,D104&gt;=0.7),"virginica",IF(AND(D104&lt;1.55,A104&gt;=6.65,D104&gt;=0.7),"versicolor",IF(AND(D104&gt;=1.55,A104&gt;=6.65,D104&gt;=0.7),"virginica",IF(AND(F104&gt;=0.529,D104&lt;1.65,A104&lt;6.65,D104&gt;=0.7),"versicolor",IF(AND(C104&gt;=5.35,F104&lt;0.529,D104&lt;1.65,A104&lt;6.65,D104&gt;=0.7),"virginica",IF(AND(G104&gt;=7.411,C104&lt;5.35,F104&lt;0.529,D104&lt;1.65,A104&lt;6.65,D104&gt;=0.7),"versicolor",IF(AND(G104&lt;6.927,G104&lt;7.411,C104&lt;5.35,F104&lt;0.529,D104&lt;1.65,A104&lt;6.65,D104&gt;=0.7),"versicolor",IF(AND(G104&gt;=6.927,G104&lt;7.411,C104&lt;5.35,F104&lt;0.529,D104&lt;1.65,A104&lt;6.65,D104&gt;=0.7),"virginica","shouldnthappen")))))))))</f>
        <v>setosa</v>
      </c>
      <c r="BI104" s="1" t="str">
        <f aca="false">IF(AND(D104&gt;=1.7),"virginica",IF(AND(D104&lt;0.7,D104&lt;1.7),"setosa",IF(AND(D104&lt;1.45,G104&lt;7.37,D104&gt;=0.7,D104&lt;1.7),"versicolor",IF(AND(D104&gt;=1.45,G104&lt;7.37,D104&gt;=0.7,D104&lt;1.7),"virginica",IF(AND(B104&gt;=2.65,G104&gt;=7.37,D104&gt;=0.7,D104&lt;1.7),"versicolor",IF(AND(C104&lt;5.05,B104&lt;2.65,G104&gt;=7.37,D104&gt;=0.7,D104&lt;1.7),"versicolor",IF(AND(C104&gt;=5.05,B104&lt;2.65,G104&gt;=7.37,D104&gt;=0.7,D104&lt;1.7),"virginica","shouldnthappen")))))))</f>
        <v>setosa</v>
      </c>
    </row>
    <row r="105" customFormat="false" ht="13.8" hidden="false" customHeight="false" outlineLevel="0" collapsed="false">
      <c r="A105" s="1" t="n">
        <v>4.9</v>
      </c>
      <c r="B105" s="1" t="n">
        <v>3.1</v>
      </c>
      <c r="C105" s="1" t="n">
        <v>1.5</v>
      </c>
      <c r="D105" s="1" t="n">
        <v>0.2</v>
      </c>
      <c r="E105" s="1" t="s">
        <v>94</v>
      </c>
      <c r="F105" s="1" t="n">
        <v>0.764011446852237</v>
      </c>
      <c r="G105" s="1" t="n">
        <v>7.4826892326586</v>
      </c>
      <c r="H105" s="11" t="str">
        <f aca="false">E105</f>
        <v>setosa</v>
      </c>
      <c r="I105" s="1" t="str">
        <f aca="false">INDEX(L105:BI105, MODE(MATCH(L105:BI105, L105:BI105, 0 )))</f>
        <v>setosa</v>
      </c>
      <c r="J105" s="12" t="n">
        <f aca="false">COUNTIF(L105:BI105, H105) / COUNTA(L105:BI105)</f>
        <v>1</v>
      </c>
      <c r="K105" s="13" t="n">
        <f aca="false">I105=H105</f>
        <v>1</v>
      </c>
      <c r="L105" s="1" t="str">
        <f aca="false">IF(AND(C105&lt;3.65,B105&gt;=3.35),"setosa",IF(AND(C105&gt;=3.65,B105&gt;=3.35),"virginica",IF(AND(C105&lt;2.35,C105&lt;4.85,B105&lt;3.35),"setosa",IF(AND(F105&gt;=0.899,C105&gt;=2.35,C105&lt;4.85,B105&lt;3.35),"virginica",IF(AND(G105&gt;=8.268,B105&lt;2.75,C105&gt;=4.85,B105&lt;3.35),"virginica",IF(AND(D105&lt;1.55,B105&gt;=2.75,C105&gt;=4.85,B105&lt;3.35),"versicolor",IF(AND(D105&gt;=1.55,B105&gt;=2.75,C105&gt;=4.85,B105&lt;3.35),"virginica",IF(AND(G105&lt;6.537,F105&lt;0.899,C105&gt;=2.35,C105&lt;4.85,B105&lt;3.35),"virginica",IF(AND(G105&gt;=6.537,F105&lt;0.899,C105&gt;=2.35,C105&lt;4.85,B105&lt;3.35),"versicolor",IF(AND(G105&lt;6.878,G105&lt;8.268,B105&lt;2.75,C105&gt;=4.85,B105&lt;3.35),"virginica",IF(AND(G105&gt;=6.878,G105&lt;8.268,B105&lt;2.75,C105&gt;=4.85,B105&lt;3.35),"versicolor","shouldnthappen")))))))))))</f>
        <v>setosa</v>
      </c>
      <c r="M105" s="1" t="str">
        <f aca="false">IF(AND(C105&lt;2.6),"setosa",IF(AND(D105&gt;=1.75,C105&gt;=2.6),"virginica",IF(AND(G105&lt;6.094,D105&lt;1.75,C105&gt;=2.6),"virginica",IF(AND(D105&lt;1.35,G105&gt;=6.094,D105&lt;1.75,C105&gt;=2.6),"versicolor",IF(AND(C105&lt;5.05,D105&gt;=1.35,G105&gt;=6.094,D105&lt;1.75,C105&gt;=2.6),"versicolor",IF(AND(C105&gt;=5.05,D105&gt;=1.35,G105&gt;=6.094,D105&lt;1.75,C105&gt;=2.6),"virginica","shouldnthappen"))))))</f>
        <v>setosa</v>
      </c>
      <c r="N105" s="1" t="str">
        <f aca="false">IF(AND(A105&lt;6.6,B105&gt;=3.45),"setosa",IF(AND(A105&gt;=6.6,B105&gt;=3.45),"virginica",IF(AND(D105&lt;0.7,C105&lt;4.75,B105&lt;3.45),"setosa",IF(AND(D105&gt;=0.7,C105&lt;4.75,B105&lt;3.45),"versicolor",IF(AND(C105&gt;=5.15,C105&gt;=4.75,B105&lt;3.45),"virginica",IF(AND(D105&gt;=1.7,A105&lt;6.5,C105&lt;5.15,C105&gt;=4.75,B105&lt;3.45),"virginica",IF(AND(C105&lt;5.05,A105&gt;=6.5,C105&lt;5.15,C105&gt;=4.75,B105&lt;3.45),"versicolor",IF(AND(C105&gt;=5.05,A105&gt;=6.5,C105&lt;5.15,C105&gt;=4.75,B105&lt;3.45),"virginica",IF(AND(G105&lt;7.498,D105&lt;1.7,A105&lt;6.5,C105&lt;5.15,C105&gt;=4.75,B105&lt;3.45),"virginica",IF(AND(G105&gt;=7.498,D105&lt;1.7,A105&lt;6.5,C105&lt;5.15,C105&gt;=4.75,B105&lt;3.45),"versicolor","shouldnthappen"))))))))))</f>
        <v>setosa</v>
      </c>
      <c r="O105" s="1" t="str">
        <f aca="false">IF(AND(D105&lt;0.75),"setosa",IF(AND(C105&lt;4.75,C105&lt;4.85,D105&gt;=0.75),"versicolor",IF(AND(A105&gt;=6.05,C105&gt;=4.85,D105&gt;=0.75),"virginica",IF(AND(D105&lt;1.6,C105&gt;=4.75,C105&lt;4.85,D105&gt;=0.75),"versicolor",IF(AND(D105&gt;=1.6,C105&gt;=4.75,C105&lt;4.85,D105&gt;=0.75),"virginica",IF(AND(A105&lt;5.9,A105&lt;6.05,C105&gt;=4.85,D105&gt;=0.75),"virginica",IF(AND(A105&gt;=5.9,A105&lt;6.05,C105&gt;=4.85,D105&gt;=0.75),"versicolor","shouldnthappen")))))))</f>
        <v>setosa</v>
      </c>
      <c r="P105" s="1" t="str">
        <f aca="false">IF(AND(D105&lt;0.75),"setosa",IF(AND(A105&lt;5.55,D105&gt;=0.75),"versicolor",IF(AND(D105&gt;=1.7,G105&lt;13.158,A105&gt;=5.55,D105&gt;=0.75),"virginica",IF(AND(B105&lt;2.45,D105&lt;1.7,G105&lt;13.158,A105&gt;=5.55,D105&gt;=0.75),"virginica",IF(AND(B105&gt;=2.45,D105&lt;1.7,G105&lt;13.158,A105&gt;=5.55,D105&gt;=0.75),"versicolor",IF(AND(B105&gt;=3.05,G105&lt;15.551,G105&gt;=13.158,A105&gt;=5.55,D105&gt;=0.75),"versicolor",IF(AND(B105&lt;2.9,G105&gt;=15.551,G105&gt;=13.158,A105&gt;=5.55,D105&gt;=0.75),"versicolor",IF(AND(B105&gt;=2.9,G105&gt;=15.551,G105&gt;=13.158,A105&gt;=5.55,D105&gt;=0.75),"virginica",IF(AND(D105&lt;1.3,G105&lt;14.221,B105&lt;3.05,G105&lt;15.551,G105&gt;=13.158,A105&gt;=5.55,D105&gt;=0.75),"versicolor",IF(AND(D105&gt;=1.3,G105&lt;14.221,B105&lt;3.05,G105&lt;15.551,G105&gt;=13.158,A105&gt;=5.55,D105&gt;=0.75),"virginica",IF(AND(C105&lt;4.9,G105&gt;=14.221,B105&lt;3.05,G105&lt;15.551,G105&gt;=13.158,A105&gt;=5.55,D105&gt;=0.75),"versicolor",IF(AND(C105&gt;=4.9,G105&gt;=14.221,B105&lt;3.05,G105&lt;15.551,G105&gt;=13.158,A105&gt;=5.55,D105&gt;=0.75),"virginica","shouldnthappen"))))))))))))</f>
        <v>setosa</v>
      </c>
      <c r="Q105" s="1" t="str">
        <f aca="false">IF(AND(C105&lt;2.6),"setosa",IF(AND(A105&gt;=4.95,C105&lt;4.75,C105&gt;=2.6),"versicolor",IF(AND(D105&gt;=1.75,C105&gt;=4.75,C105&gt;=2.6),"virginica",IF(AND(B105&lt;2.45,A105&lt;4.95,C105&lt;4.75,C105&gt;=2.6),"versicolor",IF(AND(B105&gt;=2.45,A105&lt;4.95,C105&lt;4.75,C105&gt;=2.6),"virginica",IF(AND(G105&lt;7.498,D105&lt;1.75,C105&gt;=4.75,C105&gt;=2.6),"virginica",IF(AND(F105&lt;0.417,G105&gt;=7.498,D105&lt;1.75,C105&gt;=4.75,C105&gt;=2.6),"versicolor",IF(AND(F105&lt;0.442,F105&gt;=0.417,G105&gt;=7.498,D105&lt;1.75,C105&gt;=4.75,C105&gt;=2.6),"virginica",IF(AND(F105&gt;=0.442,F105&gt;=0.417,G105&gt;=7.498,D105&lt;1.75,C105&gt;=4.75,C105&gt;=2.6),"versicolor","shouldnthappen")))))))))</f>
        <v>setosa</v>
      </c>
      <c r="R105" s="1" t="str">
        <f aca="false">IF(AND(D105&lt;0.75),"setosa",IF(AND(D105&lt;1.75,A105&gt;=6.25,D105&gt;=0.75),"versicolor",IF(AND(D105&gt;=1.75,A105&gt;=6.25,D105&gt;=0.75),"virginica",IF(AND(D105&lt;1.6,C105&lt;4.75,A105&lt;6.25,D105&gt;=0.75),"versicolor",IF(AND(D105&gt;=1.6,C105&lt;4.75,A105&lt;6.25,D105&gt;=0.75),"virginica",IF(AND(G105&lt;6.998,C105&gt;=4.75,A105&lt;6.25,D105&gt;=0.75),"virginica",IF(AND(A105&lt;6.05,G105&gt;=6.998,C105&gt;=4.75,A105&lt;6.25,D105&gt;=0.75),"versicolor",IF(AND(A105&gt;=6.05,G105&gt;=6.998,C105&gt;=4.75,A105&lt;6.25,D105&gt;=0.75),"virginica","shouldnthappen"))))))))</f>
        <v>setosa</v>
      </c>
      <c r="S105" s="1" t="str">
        <f aca="false">IF(AND(B105&gt;=3.05,A105&lt;5.45),"setosa",IF(AND(C105&lt;2.2,B105&lt;3.05,A105&lt;5.45),"setosa",IF(AND(C105&gt;=2.2,B105&lt;3.05,A105&lt;5.45),"versicolor",IF(AND(B105&lt;3.7,C105&lt;4.8,A105&gt;=5.45),"versicolor",IF(AND(B105&gt;=3.7,C105&lt;4.8,A105&gt;=5.45),"setosa",IF(AND(G105&lt;13.757,C105&lt;5.05,C105&gt;=4.8,A105&gt;=5.45),"virginica",IF(AND(G105&gt;=13.757,C105&lt;5.05,C105&gt;=4.8,A105&gt;=5.45),"versicolor",IF(AND(C105&gt;=5.15,C105&gt;=5.05,C105&gt;=4.8,A105&gt;=5.45),"virginica",IF(AND(A105&lt;5.95,C105&lt;5.15,C105&gt;=5.05,C105&gt;=4.8,A105&gt;=5.45),"virginica",IF(AND(D105&gt;=1.8,A105&gt;=5.95,C105&lt;5.15,C105&gt;=5.05,C105&gt;=4.8,A105&gt;=5.45),"virginica",IF(AND(B105&lt;2.75,D105&lt;1.8,A105&gt;=5.95,C105&lt;5.15,C105&gt;=5.05,C105&gt;=4.8,A105&gt;=5.45),"versicolor",IF(AND(B105&gt;=2.75,D105&lt;1.8,A105&gt;=5.95,C105&lt;5.15,C105&gt;=5.05,C105&gt;=4.8,A105&gt;=5.45),"virginica","shouldnthappen"))))))))))))</f>
        <v>setosa</v>
      </c>
      <c r="T105" s="1" t="str">
        <f aca="false">IF(AND(C105&lt;2.6),"setosa",IF(AND(D105&lt;1.65,C105&lt;4.75,C105&gt;=2.6),"versicolor",IF(AND(D105&gt;=1.65,C105&lt;4.75,C105&gt;=2.6),"virginica",IF(AND(G105&gt;=8.494,A105&lt;6.6,C105&gt;=4.75,C105&gt;=2.6),"virginica",IF(AND(C105&lt;5.2,A105&gt;=6.6,C105&gt;=4.75,C105&gt;=2.6),"versicolor",IF(AND(C105&gt;=5.2,A105&gt;=6.6,C105&gt;=4.75,C105&gt;=2.6),"virginica",IF(AND(A105&lt;5.95,G105&lt;8.494,A105&lt;6.6,C105&gt;=4.75,C105&gt;=2.6),"virginica",IF(AND(A105&gt;=5.95,G105&lt;8.494,A105&lt;6.6,C105&gt;=4.75,C105&gt;=2.6),"versicolor","shouldnthappen"))))))))</f>
        <v>setosa</v>
      </c>
      <c r="U105" s="1" t="str">
        <f aca="false">IF(AND(C105&lt;3.65,B105&gt;=3.35),"setosa",IF(AND(C105&gt;=3.65,B105&gt;=3.35),"virginica",IF(AND(C105&lt;2.35,A105&lt;6.25,B105&lt;3.35),"setosa",IF(AND(C105&lt;4.85,A105&gt;=6.25,B105&lt;3.35),"versicolor",IF(AND(G105&gt;=15.426,C105&gt;=2.35,A105&lt;6.25,B105&lt;3.35),"virginica",IF(AND(D105&gt;=1.55,C105&gt;=4.85,A105&gt;=6.25,B105&lt;3.35),"virginica",IF(AND(D105&lt;1.8,G105&lt;15.426,C105&gt;=2.35,A105&lt;6.25,B105&lt;3.35),"versicolor",IF(AND(D105&gt;=1.8,G105&lt;15.426,C105&gt;=2.35,A105&lt;6.25,B105&lt;3.35),"virginica",IF(AND(B105&lt;2.95,D105&lt;1.55,C105&gt;=4.85,A105&gt;=6.25,B105&lt;3.35),"virginica",IF(AND(B105&gt;=2.95,D105&lt;1.55,C105&gt;=4.85,A105&gt;=6.25,B105&lt;3.35),"versicolor","shouldnthappen"))))))))))</f>
        <v>setosa</v>
      </c>
      <c r="V105" s="1" t="str">
        <f aca="false">IF(AND(C105&lt;2.6),"setosa",IF(AND(C105&gt;=4.85,C105&gt;=2.6),"virginica",IF(AND(F105&gt;=0.9,C105&lt;4.85,C105&gt;=2.6),"virginica",IF(AND(G105&lt;5.656,F105&lt;0.9,C105&lt;4.85,C105&gt;=2.6),"virginica",IF(AND(G105&gt;=5.656,F105&lt;0.9,C105&lt;4.85,C105&gt;=2.6),"versicolor","shouldnthappen")))))</f>
        <v>setosa</v>
      </c>
      <c r="W105" s="1" t="str">
        <f aca="false">IF(AND(D105&gt;=1.75,G105&gt;=13.795),"virginica",IF(AND(D105&gt;=1.5,G105&gt;=12.335,G105&lt;13.795),"virginica",IF(AND(C105&lt;2.45,C105&lt;4.85,G105&lt;12.335,G105&lt;13.795),"setosa",IF(AND(C105&gt;=2.45,C105&lt;4.85,G105&lt;12.335,G105&lt;13.795),"versicolor",IF(AND(D105&gt;=1.7,C105&gt;=4.85,G105&lt;12.335,G105&lt;13.795),"virginica",IF(AND(B105&gt;=3.25,D105&lt;1.5,G105&gt;=12.335,G105&lt;13.795),"setosa",IF(AND(D105&lt;1,F105&lt;0.255,D105&lt;1.75,G105&gt;=13.795),"setosa",IF(AND(D105&gt;=1,F105&lt;0.255,D105&lt;1.75,G105&gt;=13.795),"versicolor",IF(AND(A105&lt;5.4,F105&gt;=0.255,D105&lt;1.75,G105&gt;=13.795),"setosa",IF(AND(A105&gt;=5.4,F105&gt;=0.255,D105&lt;1.75,G105&gt;=13.795),"versicolor",IF(AND(A105&lt;6.15,D105&lt;1.7,C105&gt;=4.85,G105&lt;12.335,G105&lt;13.795),"versicolor",IF(AND(A105&gt;=6.15,D105&lt;1.7,C105&gt;=4.85,G105&lt;12.335,G105&lt;13.795),"virginica",IF(AND(C105&lt;5,B105&lt;3.25,D105&lt;1.5,G105&gt;=12.335,G105&lt;13.795),"versicolor",IF(AND(C105&gt;=5,B105&lt;3.25,D105&lt;1.5,G105&gt;=12.335,G105&lt;13.795),"virginica","shouldnthappen"))))))))))))))</f>
        <v>setosa</v>
      </c>
      <c r="X105" s="1" t="str">
        <f aca="false">IF(AND(C105&lt;2.5,A105&lt;5.55),"setosa",IF(AND(F105&lt;0.096,A105&gt;=5.55),"virginica",IF(AND(D105&lt;1.6,C105&gt;=2.5,A105&lt;5.55),"versicolor",IF(AND(D105&gt;=1.6,C105&gt;=2.5,A105&lt;5.55),"virginica",IF(AND(F105&gt;=0.156,C105&lt;4.75,F105&gt;=0.096,A105&gt;=5.55),"versicolor",IF(AND(D105&gt;=1.75,C105&gt;=4.75,F105&gt;=0.096,A105&gt;=5.55),"virginica",IF(AND(B105&lt;3.3,F105&lt;0.156,C105&lt;4.75,F105&gt;=0.096,A105&gt;=5.55),"versicolor",IF(AND(B105&gt;=3.3,F105&lt;0.156,C105&lt;4.75,F105&gt;=0.096,A105&gt;=5.55),"setosa",IF(AND(B105&lt;2.45,A105&lt;6.05,D105&lt;1.75,C105&gt;=4.75,F105&gt;=0.096,A105&gt;=5.55),"virginica",IF(AND(B105&gt;=2.45,A105&lt;6.05,D105&lt;1.75,C105&gt;=4.75,F105&gt;=0.096,A105&gt;=5.55),"versicolor",IF(AND(F105&lt;0.205,A105&gt;=6.05,D105&lt;1.75,C105&gt;=4.75,F105&gt;=0.096,A105&gt;=5.55),"versicolor",IF(AND(F105&gt;=0.205,A105&gt;=6.05,D105&lt;1.75,C105&gt;=4.75,F105&gt;=0.096,A105&gt;=5.55),"virginica","shouldnthappen"))))))))))))</f>
        <v>setosa</v>
      </c>
      <c r="Y105" s="1" t="str">
        <f aca="false">IF(AND(C105&lt;2.35,A105&lt;5.55),"setosa",IF(AND(C105&gt;=5.05,A105&gt;=5.55),"virginica",IF(AND(D105&lt;1.6,C105&gt;=2.35,A105&lt;5.55),"versicolor",IF(AND(D105&gt;=1.6,C105&gt;=2.35,A105&lt;5.55),"virginica",IF(AND(D105&gt;=1.75,C105&lt;5.05,A105&gt;=5.55),"virginica",IF(AND(B105&gt;=3.55,D105&lt;1.75,C105&lt;5.05,A105&gt;=5.55),"setosa",IF(AND(G105&lt;6.3,B105&lt;3.55,D105&lt;1.75,C105&lt;5.05,A105&gt;=5.55),"virginica",IF(AND(G105&gt;=6.3,B105&lt;3.55,D105&lt;1.75,C105&lt;5.05,A105&gt;=5.55),"versicolor","shouldnthappen"))))))))</f>
        <v>setosa</v>
      </c>
      <c r="Z105" s="1" t="str">
        <f aca="false">IF(AND(D105&lt;0.75),"setosa",IF(AND(B105&gt;=2.55,C105&lt;4.85,D105&gt;=0.75),"versicolor",IF(AND(D105&gt;=1.7,C105&gt;=4.85,D105&gt;=0.75),"virginica",IF(AND(D105&lt;1.6,B105&lt;2.55,C105&lt;4.85,D105&gt;=0.75),"versicolor",IF(AND(D105&gt;=1.6,B105&lt;2.55,C105&lt;4.85,D105&gt;=0.75),"virginica",IF(AND(B105&lt;2.65,D105&lt;1.7,C105&gt;=4.85,D105&gt;=0.75),"virginica",IF(AND(F105&lt;0.325,B105&gt;=2.65,D105&lt;1.7,C105&gt;=4.85,D105&gt;=0.75),"virginica",IF(AND(G105&lt;10.717,F105&gt;=0.325,B105&gt;=2.65,D105&lt;1.7,C105&gt;=4.85,D105&gt;=0.75),"versicolor",IF(AND(G105&gt;=10.717,F105&gt;=0.325,B105&gt;=2.65,D105&lt;1.7,C105&gt;=4.85,D105&gt;=0.75),"virginica","shouldnthappen")))))))))</f>
        <v>setosa</v>
      </c>
      <c r="AA105" s="1" t="str">
        <f aca="false">IF(AND(D105&lt;0.75),"setosa",IF(AND(D105&gt;=1.75,D105&gt;=0.75),"virginica",IF(AND(F105&gt;=0.455,D105&lt;1.75,D105&gt;=0.75),"versicolor",IF(AND(D105&lt;1.45,F105&lt;0.455,D105&lt;1.75,D105&gt;=0.75),"versicolor",IF(AND(F105&lt;0.247,D105&gt;=1.45,F105&lt;0.455,D105&lt;1.75,D105&gt;=0.75),"versicolor",IF(AND(F105&gt;=0.247,D105&gt;=1.45,F105&lt;0.455,D105&lt;1.75,D105&gt;=0.75),"virginica","shouldnthappen"))))))</f>
        <v>setosa</v>
      </c>
      <c r="AB105" s="1" t="str">
        <f aca="false">IF(AND(F105&gt;=0.221,B105&gt;=3.35),"setosa",IF(AND(A105&lt;5.3,F105&gt;=0.683,B105&lt;3.35),"setosa",IF(AND(A105&lt;6.45,F105&lt;0.221,B105&gt;=3.35),"setosa",IF(AND(A105&gt;=6.45,F105&lt;0.221,B105&gt;=3.35),"virginica",IF(AND(G105&lt;6.3,A105&lt;6.25,F105&lt;0.683,B105&lt;3.35),"virginica",IF(AND(G105&lt;13.795,A105&gt;=6.25,F105&lt;0.683,B105&lt;3.35),"virginica",IF(AND(D105&lt;1.65,A105&gt;=5.3,F105&gt;=0.683,B105&lt;3.35),"versicolor",IF(AND(D105&gt;=1.65,A105&gt;=5.3,F105&gt;=0.683,B105&lt;3.35),"virginica",IF(AND(D105&lt;0.6,G105&gt;=6.3,A105&lt;6.25,F105&lt;0.683,B105&lt;3.35),"setosa",IF(AND(D105&lt;1.7,G105&gt;=13.795,A105&gt;=6.25,F105&lt;0.683,B105&lt;3.35),"versicolor",IF(AND(D105&gt;=1.7,G105&gt;=13.795,A105&gt;=6.25,F105&lt;0.683,B105&lt;3.35),"virginica",IF(AND(C105&gt;=5.35,D105&gt;=0.6,G105&gt;=6.3,A105&lt;6.25,F105&lt;0.683,B105&lt;3.35),"virginica",IF(AND(D105&lt;1.75,C105&lt;5.35,D105&gt;=0.6,G105&gt;=6.3,A105&lt;6.25,F105&lt;0.683,B105&lt;3.35),"versicolor",IF(AND(D105&gt;=1.75,C105&lt;5.35,D105&gt;=0.6,G105&gt;=6.3,A105&lt;6.25,F105&lt;0.683,B105&lt;3.35),"virginica","shouldnthappen"))))))))))))))</f>
        <v>setosa</v>
      </c>
      <c r="AC105" s="1" t="str">
        <f aca="false">IF(AND(B105&gt;=3.3),"setosa",IF(AND(C105&lt;2.45,D105&lt;1.55,B105&lt;3.3),"setosa",IF(AND(F105&gt;=0.211,D105&gt;=1.55,B105&lt;3.3),"virginica",IF(AND(C105&lt;4.9,C105&gt;=2.45,D105&lt;1.55,B105&lt;3.3),"versicolor",IF(AND(C105&gt;=4.9,C105&gt;=2.45,D105&lt;1.55,B105&lt;3.3),"virginica",IF(AND(F105&lt;0.138,F105&lt;0.211,D105&gt;=1.55,B105&lt;3.3),"virginica",IF(AND(F105&gt;=0.138,F105&lt;0.211,D105&gt;=1.55,B105&lt;3.3),"versicolor","shouldnthappen")))))))</f>
        <v>setosa</v>
      </c>
      <c r="AD105" s="1" t="str">
        <f aca="false">IF(AND(D105&gt;=1.75),"virginica",IF(AND(D105&lt;0.75,D105&lt;1.75),"setosa",IF(AND(D105&lt;1.35,D105&gt;=0.75,D105&lt;1.75),"versicolor",IF(AND(B105&lt;2.6,C105&lt;4.85,D105&gt;=1.35,D105&gt;=0.75,D105&lt;1.75),"virginica",IF(AND(B105&gt;=2.6,C105&lt;4.85,D105&gt;=1.35,D105&gt;=0.75,D105&lt;1.75),"versicolor",IF(AND(A105&lt;6.4,C105&gt;=4.85,D105&gt;=1.35,D105&gt;=0.75,D105&lt;1.75),"virginica",IF(AND(A105&gt;=6.4,C105&gt;=4.85,D105&gt;=1.35,D105&gt;=0.75,D105&lt;1.75),"versicolor","shouldnthappen")))))))</f>
        <v>setosa</v>
      </c>
      <c r="AE105" s="1" t="str">
        <f aca="false">IF(AND(C105&lt;2.45),"setosa",IF(AND(F105&lt;0.07,C105&gt;=2.45),"virginica",IF(AND(A105&gt;=5,C105&lt;4.75,F105&gt;=0.07,C105&gt;=2.45),"versicolor",IF(AND(F105&lt;0.182,C105&gt;=4.75,F105&gt;=0.07,C105&gt;=2.45),"versicolor",IF(AND(B105&lt;2.45,A105&lt;5,C105&lt;4.75,F105&gt;=0.07,C105&gt;=2.45),"versicolor",IF(AND(B105&gt;=2.45,A105&lt;5,C105&lt;4.75,F105&gt;=0.07,C105&gt;=2.45),"virginica",IF(AND(F105&gt;=0.468,F105&gt;=0.182,C105&gt;=4.75,F105&gt;=0.07,C105&gt;=2.45),"virginica",IF(AND(A105&gt;=6.85,F105&lt;0.468,F105&gt;=0.182,C105&gt;=4.75,F105&gt;=0.07,C105&gt;=2.45),"virginica",IF(AND(B105&lt;2.6,A105&lt;6.85,F105&lt;0.468,F105&gt;=0.182,C105&gt;=4.75,F105&gt;=0.07,C105&gt;=2.45),"virginica",IF(AND(B105&gt;=2.6,A105&lt;6.85,F105&lt;0.468,F105&gt;=0.182,C105&gt;=4.75,F105&gt;=0.07,C105&gt;=2.45),"versicolor","shouldnthappen"))))))))))</f>
        <v>setosa</v>
      </c>
      <c r="AF105" s="1" t="str">
        <f aca="false">IF(AND(D105&lt;0.75,A105&lt;5.45),"setosa",IF(AND(D105&gt;=1.75,A105&gt;=5.45),"virginica",IF(AND(G105&lt;6.094,D105&gt;=0.75,A105&lt;5.45),"virginica",IF(AND(G105&gt;=6.094,D105&gt;=0.75,A105&lt;5.45),"versicolor",IF(AND(C105&lt;2.75,D105&lt;1.75,A105&gt;=5.45),"setosa",IF(AND(D105&lt;1.45,C105&gt;=2.75,D105&lt;1.75,A105&gt;=5.45),"versicolor",IF(AND(B105&lt;2.75,D105&gt;=1.45,C105&gt;=2.75,D105&lt;1.75,A105&gt;=5.45),"versicolor",IF(AND(C105&lt;5.05,B105&gt;=2.75,D105&gt;=1.45,C105&gt;=2.75,D105&lt;1.75,A105&gt;=5.45),"versicolor",IF(AND(C105&gt;=5.05,B105&gt;=2.75,D105&gt;=1.45,C105&gt;=2.75,D105&lt;1.75,A105&gt;=5.45),"virginica","shouldnthappen")))))))))</f>
        <v>setosa</v>
      </c>
      <c r="AG105" s="1" t="str">
        <f aca="false">IF(AND(D105&lt;0.65,G105&lt;8.868,A105&lt;5.3),"setosa",IF(AND(C105&lt;2.6,G105&gt;=8.868,A105&lt;5.3),"setosa",IF(AND(C105&gt;=2.6,G105&gt;=8.868,A105&lt;5.3),"versicolor",IF(AND(C105&gt;=4.95,D105&lt;1.55,A105&gt;=5.3),"virginica",IF(AND(G105&lt;13.795,D105&gt;=1.55,A105&gt;=5.3),"virginica",IF(AND(C105&lt;3.75,D105&gt;=0.65,G105&lt;8.868,A105&lt;5.3),"versicolor",IF(AND(C105&gt;=3.75,D105&gt;=0.65,G105&lt;8.868,A105&lt;5.3),"virginica",IF(AND(C105&lt;2.6,C105&lt;4.95,D105&lt;1.55,A105&gt;=5.3),"setosa",IF(AND(C105&gt;=2.6,C105&lt;4.95,D105&lt;1.55,A105&gt;=5.3),"versicolor",IF(AND(C105&lt;4.75,G105&gt;=13.795,D105&gt;=1.55,A105&gt;=5.3),"versicolor",IF(AND(C105&gt;=4.75,G105&gt;=13.795,D105&gt;=1.55,A105&gt;=5.3),"virginica","shouldnthappen")))))))))))</f>
        <v>setosa</v>
      </c>
      <c r="AH105" s="1" t="str">
        <f aca="false">IF(AND(D105&lt;0.75),"setosa",IF(AND(C105&lt;4.75,D105&gt;=0.75),"versicolor",IF(AND(G105&lt;13.757,C105&gt;=4.75,D105&gt;=0.75),"virginica",IF(AND(B105&lt;3.05,G105&gt;=13.757,C105&gt;=4.75,D105&gt;=0.75),"virginica",IF(AND(A105&lt;6.65,B105&gt;=3.05,G105&gt;=13.757,C105&gt;=4.75,D105&gt;=0.75),"virginica",IF(AND(A105&gt;=6.65,B105&gt;=3.05,G105&gt;=13.757,C105&gt;=4.75,D105&gt;=0.75),"versicolor","shouldnthappen"))))))</f>
        <v>setosa</v>
      </c>
      <c r="AI105" s="1" t="str">
        <f aca="false">IF(AND(D105&lt;0.7),"setosa",IF(AND(C105&lt;4.75,D105&gt;=0.7),"versicolor",IF(AND(A105&lt;6.6,F105&lt;0.482,C105&gt;=4.75,D105&gt;=0.7),"virginica",IF(AND(C105&gt;=4.95,F105&gt;=0.482,C105&gt;=4.75,D105&gt;=0.7),"virginica",IF(AND(D105&lt;1.9,A105&gt;=6.6,F105&lt;0.482,C105&gt;=4.75,D105&gt;=0.7),"versicolor",IF(AND(D105&gt;=1.9,A105&gt;=6.6,F105&lt;0.482,C105&gt;=4.75,D105&gt;=0.7),"virginica",IF(AND(F105&gt;=0.766,C105&lt;4.95,F105&gt;=0.482,C105&gt;=4.75,D105&gt;=0.7),"virginica",IF(AND(B105&lt;2.95,F105&lt;0.766,C105&lt;4.95,F105&gt;=0.482,C105&gt;=4.75,D105&gt;=0.7),"virginica",IF(AND(B105&gt;=2.95,F105&lt;0.766,C105&lt;4.95,F105&gt;=0.482,C105&gt;=4.75,D105&gt;=0.7),"versicolor","shouldnthappen")))))))))</f>
        <v>setosa</v>
      </c>
      <c r="AJ105" s="1" t="str">
        <f aca="false">IF(AND(C105&lt;2.45,C105&lt;4.75),"setosa",IF(AND(D105&gt;=1.65,C105&gt;=4.75),"virginica",IF(AND(A105&lt;4.95,C105&gt;=2.45,C105&lt;4.75),"virginica",IF(AND(A105&gt;=4.95,C105&gt;=2.45,C105&lt;4.75),"versicolor",IF(AND(B105&lt;2.95,D105&lt;1.65,C105&gt;=4.75),"virginica",IF(AND(B105&gt;=2.95,D105&lt;1.65,C105&gt;=4.75),"versicolor","shouldnthappen"))))))</f>
        <v>setosa</v>
      </c>
      <c r="AK105" s="1" t="str">
        <f aca="false">IF(AND(D105&lt;0.75,A105&lt;5.45),"setosa",IF(AND(B105&lt;2.45,D105&gt;=0.75,A105&lt;5.45),"versicolor",IF(AND(A105&gt;=5.55,C105&lt;4.75,A105&gt;=5.45),"versicolor",IF(AND(C105&gt;=5.15,C105&gt;=4.75,A105&gt;=5.45),"virginica",IF(AND(G105&lt;6.094,B105&gt;=2.45,D105&gt;=0.75,A105&lt;5.45),"virginica",IF(AND(G105&gt;=6.094,B105&gt;=2.45,D105&gt;=0.75,A105&lt;5.45),"versicolor",IF(AND(D105&lt;0.6,A105&lt;5.55,C105&lt;4.75,A105&gt;=5.45),"setosa",IF(AND(D105&gt;=0.6,A105&lt;5.55,C105&lt;4.75,A105&gt;=5.45),"versicolor",IF(AND(C105&lt;4.95,C105&lt;5.15,C105&gt;=4.75,A105&gt;=5.45),"virginica",IF(AND(G105&lt;12.627,C105&lt;5.05,C105&gt;=4.95,C105&lt;5.15,C105&gt;=4.75,A105&gt;=5.45),"virginica",IF(AND(G105&gt;=12.627,C105&lt;5.05,C105&gt;=4.95,C105&lt;5.15,C105&gt;=4.75,A105&gt;=5.45),"versicolor",IF(AND(D105&lt;1.7,C105&gt;=5.05,C105&gt;=4.95,C105&lt;5.15,C105&gt;=4.75,A105&gt;=5.45),"versicolor",IF(AND(D105&gt;=1.7,C105&gt;=5.05,C105&gt;=4.95,C105&lt;5.15,C105&gt;=4.75,A105&gt;=5.45),"virginica","shouldnthappen")))))))))))))</f>
        <v>setosa</v>
      </c>
      <c r="AL105" s="1" t="str">
        <f aca="false">IF(AND(B105&lt;2.45,B105&lt;3.15),"versicolor",IF(AND(D105&lt;0.95,G105&lt;15.141,B105&gt;=3.15),"setosa",IF(AND(G105&lt;15.429,G105&gt;=15.141,B105&gt;=3.15),"versicolor",IF(AND(G105&gt;=15.429,G105&gt;=15.141,B105&gt;=3.15),"virginica",IF(AND(C105&lt;2.3,C105&lt;4.75,B105&gt;=2.45,B105&lt;3.15),"setosa",IF(AND(G105&gt;=16.072,C105&gt;=4.75,B105&gt;=2.45,B105&lt;3.15),"versicolor",IF(AND(G105&lt;11.833,D105&gt;=0.95,G105&lt;15.141,B105&gt;=3.15),"virginica",IF(AND(A105&lt;5,C105&gt;=2.3,C105&lt;4.75,B105&gt;=2.45,B105&lt;3.15),"virginica",IF(AND(A105&gt;=5,C105&gt;=2.3,C105&lt;4.75,B105&gt;=2.45,B105&lt;3.15),"versicolor",IF(AND(G105&lt;14.342,G105&gt;=11.833,D105&gt;=0.95,G105&lt;15.141,B105&gt;=3.15),"versicolor",IF(AND(G105&gt;=14.342,G105&gt;=11.833,D105&gt;=0.95,G105&lt;15.141,B105&gt;=3.15),"virginica",IF(AND(G105&lt;13.757,F105&gt;=0.741,G105&lt;16.072,C105&gt;=4.75,B105&gt;=2.45,B105&lt;3.15),"virginica",IF(AND(F105&gt;=0.546,A105&lt;6.15,F105&lt;0.741,G105&lt;16.072,C105&gt;=4.75,B105&gt;=2.45,B105&lt;3.15),"virginica",IF(AND(D105&gt;=1.75,A105&gt;=6.15,F105&lt;0.741,G105&lt;16.072,C105&gt;=4.75,B105&gt;=2.45,B105&lt;3.15),"virginica",IF(AND(C105&lt;4.85,G105&gt;=13.757,F105&gt;=0.741,G105&lt;16.072,C105&gt;=4.75,B105&gt;=2.45,B105&lt;3.15),"virginica",IF(AND(C105&gt;=4.85,G105&gt;=13.757,F105&gt;=0.741,G105&lt;16.072,C105&gt;=4.75,B105&gt;=2.45,B105&lt;3.15),"versicolor",IF(AND(F105&lt;0.331,F105&lt;0.546,A105&lt;6.15,F105&lt;0.741,G105&lt;16.072,C105&gt;=4.75,B105&gt;=2.45,B105&lt;3.15),"virginica",IF(AND(F105&gt;=0.331,F105&lt;0.546,A105&lt;6.15,F105&lt;0.741,G105&lt;16.072,C105&gt;=4.75,B105&gt;=2.45,B105&lt;3.15),"versicolor",IF(AND(G105&lt;10.661,D105&lt;1.75,A105&gt;=6.15,F105&lt;0.741,G105&lt;16.072,C105&gt;=4.75,B105&gt;=2.45,B105&lt;3.15),"virginica",IF(AND(G105&gt;=10.661,D105&lt;1.75,A105&gt;=6.15,F105&lt;0.741,G105&lt;16.072,C105&gt;=4.75,B105&gt;=2.45,B105&lt;3.15),"versicolor","shouldnthappen"))))))))))))))))))))</f>
        <v>setosa</v>
      </c>
      <c r="AM105" s="1" t="str">
        <f aca="false">IF(AND(D105&lt;1.35,F105&gt;=0.917),"setosa",IF(AND(D105&gt;=1.35,F105&gt;=0.917),"virginica",IF(AND(D105&lt;0.75,D105&lt;1.55,F105&lt;0.917),"setosa",IF(AND(C105&gt;=4.8,D105&gt;=1.55,F105&lt;0.917),"virginica",IF(AND(A105&lt;5.95,D105&gt;=0.75,D105&lt;1.55,F105&lt;0.917),"versicolor",IF(AND(F105&lt;0.473,C105&lt;4.8,D105&gt;=1.55,F105&lt;0.917),"virginica",IF(AND(F105&gt;=0.473,C105&lt;4.8,D105&gt;=1.55,F105&lt;0.917),"versicolor",IF(AND(C105&lt;4.95,A105&gt;=5.95,D105&gt;=0.75,D105&lt;1.55,F105&lt;0.917),"versicolor",IF(AND(C105&gt;=4.95,A105&gt;=5.95,D105&gt;=0.75,D105&lt;1.55,F105&lt;0.917),"virginica","shouldnthappen")))))))))</f>
        <v>setosa</v>
      </c>
      <c r="AN105" s="1" t="str">
        <f aca="false">IF(AND(D105&lt;0.75,A105&lt;5.45),"setosa",IF(AND(D105&lt;1.55,D105&gt;=0.75,A105&lt;5.45),"versicolor",IF(AND(D105&gt;=1.55,D105&gt;=0.75,A105&lt;5.45),"virginica",IF(AND(A105&gt;=5.75,C105&lt;4.75,A105&gt;=5.45),"versicolor",IF(AND(F105&lt;0.361,C105&gt;=4.75,A105&gt;=5.45),"virginica",IF(AND(C105&lt;2.6,A105&lt;5.75,C105&lt;4.75,A105&gt;=5.45),"setosa",IF(AND(C105&gt;=2.6,A105&lt;5.75,C105&lt;4.75,A105&gt;=5.45),"versicolor",IF(AND(D105&gt;=1.7,F105&gt;=0.361,C105&gt;=4.75,A105&gt;=5.45),"virginica",IF(AND(B105&lt;2.65,D105&lt;1.7,F105&gt;=0.361,C105&gt;=4.75,A105&gt;=5.45),"virginica",IF(AND(A105&lt;7.05,B105&gt;=2.65,D105&lt;1.7,F105&gt;=0.361,C105&gt;=4.75,A105&gt;=5.45),"versicolor",IF(AND(A105&gt;=7.05,B105&gt;=2.65,D105&lt;1.7,F105&gt;=0.361,C105&gt;=4.75,A105&gt;=5.45),"virginica","shouldnthappen")))))))))))</f>
        <v>setosa</v>
      </c>
      <c r="AO105" s="1" t="str">
        <f aca="false">IF(AND(D105&lt;0.7),"setosa",IF(AND(A105&lt;4.95,C105&lt;4.85,D105&gt;=0.7),"virginica",IF(AND(A105&gt;=4.95,C105&lt;4.85,D105&gt;=0.7),"versicolor",IF(AND(D105&gt;=1.7,C105&gt;=4.85,D105&gt;=0.7),"virginica",IF(AND(F105&lt;0.325,D105&lt;1.7,C105&gt;=4.85,D105&gt;=0.7),"virginica",IF(AND(D105&lt;1.55,F105&gt;=0.325,D105&lt;1.7,C105&gt;=4.85,D105&gt;=0.7),"virginica",IF(AND(D105&gt;=1.55,F105&gt;=0.325,D105&lt;1.7,C105&gt;=4.85,D105&gt;=0.7),"versicolor","shouldnthappen")))))))</f>
        <v>setosa</v>
      </c>
      <c r="AP105" s="1" t="str">
        <f aca="false">IF(AND(D105&lt;0.75),"setosa",IF(AND(C105&lt;4.85,D105&gt;=0.75),"versicolor",IF(AND(G105&gt;=8.277,C105&gt;=4.85,D105&gt;=0.75),"virginica",IF(AND(F105&gt;=0.633,G105&lt;8.277,C105&gt;=4.85,D105&gt;=0.75),"virginica",IF(AND(G105&lt;7.61,F105&lt;0.633,G105&lt;8.277,C105&gt;=4.85,D105&gt;=0.75),"virginica",IF(AND(G105&gt;=7.61,F105&lt;0.633,G105&lt;8.277,C105&gt;=4.85,D105&gt;=0.75),"versicolor","shouldnthappen"))))))</f>
        <v>setosa</v>
      </c>
      <c r="AQ105" s="1" t="str">
        <f aca="false">IF(AND(C105&lt;2.65,A105&gt;=5.45,C105&lt;4.75),"setosa",IF(AND(C105&gt;=2.65,A105&gt;=5.45,C105&lt;4.75),"versicolor",IF(AND(B105&lt;2.9,C105&lt;4.85,C105&gt;=4.75),"versicolor",IF(AND(B105&gt;=2.9,C105&lt;4.85,C105&gt;=4.75),"virginica",IF(AND(D105&lt;1.7,C105&gt;=4.85,C105&gt;=4.75),"versicolor",IF(AND(D105&gt;=1.7,C105&gt;=4.85,C105&gt;=4.75),"virginica",IF(AND(C105&lt;2.45,G105&lt;14.126,A105&lt;5.45,C105&lt;4.75),"setosa",IF(AND(C105&gt;=2.45,G105&lt;14.126,A105&lt;5.45,C105&lt;4.75),"versicolor",IF(AND(C105&lt;2.4,G105&gt;=14.126,A105&lt;5.45,C105&lt;4.75),"setosa",IF(AND(C105&gt;=2.4,G105&gt;=14.126,A105&lt;5.45,C105&lt;4.75),"versicolor","shouldnthappen"))))))))))</f>
        <v>setosa</v>
      </c>
      <c r="AR105" s="1" t="str">
        <f aca="false">IF(AND(C105&lt;2.45,C105&lt;4.85),"setosa",IF(AND(C105&gt;=5.15,C105&gt;=4.85),"virginica",IF(AND(A105&gt;=4.95,C105&gt;=2.45,C105&lt;4.85),"versicolor",IF(AND(D105&lt;1.35,A105&lt;4.95,C105&gt;=2.45,C105&lt;4.85),"versicolor",IF(AND(D105&gt;=1.35,A105&lt;4.95,C105&gt;=2.45,C105&lt;4.85),"virginica",IF(AND(F105&lt;0.35,G105&lt;12.751,C105&lt;5.15,C105&gt;=4.85),"virginica",IF(AND(A105&lt;6.5,G105&gt;=12.751,C105&lt;5.15,C105&gt;=4.85),"virginica",IF(AND(A105&gt;=6.5,G105&gt;=12.751,C105&lt;5.15,C105&gt;=4.85),"versicolor",IF(AND(B105&gt;=2.75,F105&gt;=0.35,G105&lt;12.751,C105&lt;5.15,C105&gt;=4.85),"virginica",IF(AND(C105&lt;5.05,B105&lt;2.75,F105&gt;=0.35,G105&lt;12.751,C105&lt;5.15,C105&gt;=4.85),"virginica",IF(AND(C105&gt;=5.05,B105&lt;2.75,F105&gt;=0.35,G105&lt;12.751,C105&lt;5.15,C105&gt;=4.85),"versicolor","shouldnthappen")))))))))))</f>
        <v>setosa</v>
      </c>
      <c r="AS105" s="1" t="str">
        <f aca="false">IF(AND(F105&gt;=0.9,B105&lt;3.05),"virginica",IF(AND(A105&lt;5.9,B105&gt;=3.05),"setosa",IF(AND(D105&lt;1.65,A105&gt;=5.9,B105&gt;=3.05),"versicolor",IF(AND(D105&gt;=1.65,A105&gt;=5.9,B105&gt;=3.05),"virginica",IF(AND(D105&gt;=1.75,C105&gt;=4.85,F105&lt;0.9,B105&lt;3.05),"virginica",IF(AND(C105&lt;2.2,B105&lt;2.95,C105&lt;4.85,F105&lt;0.9,B105&lt;3.05),"setosa",IF(AND(C105&gt;=2.2,B105&lt;2.95,C105&lt;4.85,F105&lt;0.9,B105&lt;3.05),"versicolor",IF(AND(C105&lt;2.8,B105&gt;=2.95,C105&lt;4.85,F105&lt;0.9,B105&lt;3.05),"setosa",IF(AND(C105&gt;=2.8,B105&gt;=2.95,C105&lt;4.85,F105&lt;0.9,B105&lt;3.05),"versicolor",IF(AND(G105&lt;13.879,D105&lt;1.75,C105&gt;=4.85,F105&lt;0.9,B105&lt;3.05),"virginica",IF(AND(G105&gt;=13.879,D105&lt;1.75,C105&gt;=4.85,F105&lt;0.9,B105&lt;3.05),"versicolor","shouldnthappen")))))))))))</f>
        <v>setosa</v>
      </c>
      <c r="AT105" s="1" t="str">
        <f aca="false">IF(AND(D105&lt;0.75),"setosa",IF(AND(D105&gt;=1.75,D105&gt;=0.75),"virginica",IF(AND(D105&lt;1.45,G105&lt;7.37,D105&lt;1.75,D105&gt;=0.75),"versicolor",IF(AND(D105&gt;=1.45,G105&lt;7.37,D105&lt;1.75,D105&gt;=0.75),"virginica",IF(AND(C105&lt;5.45,G105&gt;=7.37,D105&lt;1.75,D105&gt;=0.75),"versicolor",IF(AND(C105&gt;=5.45,G105&gt;=7.37,D105&lt;1.75,D105&gt;=0.75),"virginica","shouldnthappen"))))))</f>
        <v>setosa</v>
      </c>
      <c r="AU105" s="1" t="str">
        <f aca="false">IF(AND(D105&lt;0.7),"setosa",IF(AND(D105&gt;=1.7,A105&gt;=6.15,D105&gt;=0.7),"virginica",IF(AND(B105&gt;=2.55,C105&lt;4.75,A105&lt;6.15,D105&gt;=0.7),"versicolor",IF(AND(D105&gt;=1.7,C105&gt;=4.75,A105&lt;6.15,D105&gt;=0.7),"virginica",IF(AND(C105&lt;5.25,D105&lt;1.7,A105&gt;=6.15,D105&gt;=0.7),"versicolor",IF(AND(C105&gt;=5.25,D105&lt;1.7,A105&gt;=6.15,D105&gt;=0.7),"virginica",IF(AND(C105&lt;4.25,B105&lt;2.55,C105&lt;4.75,A105&lt;6.15,D105&gt;=0.7),"versicolor",IF(AND(C105&gt;=4.25,B105&lt;2.55,C105&lt;4.75,A105&lt;6.15,D105&gt;=0.7),"virginica",IF(AND(B105&lt;2.65,D105&lt;1.7,C105&gt;=4.75,A105&lt;6.15,D105&gt;=0.7),"virginica",IF(AND(B105&gt;=2.65,D105&lt;1.7,C105&gt;=4.75,A105&lt;6.15,D105&gt;=0.7),"versicolor","shouldnthappen"))))))))))</f>
        <v>setosa</v>
      </c>
      <c r="AV105" s="1" t="str">
        <f aca="false">IF(AND(D105&lt;0.75),"setosa",IF(AND(F105&gt;=0.899,D105&gt;=0.75),"virginica",IF(AND(D105&lt;1.65,A105&lt;6.05,F105&lt;0.899,D105&gt;=0.75),"versicolor",IF(AND(D105&gt;=1.65,A105&lt;6.05,F105&lt;0.899,D105&gt;=0.75),"virginica",IF(AND(C105&gt;=5.05,A105&gt;=6.05,F105&lt;0.899,D105&gt;=0.75),"virginica",IF(AND(G105&gt;=13.757,C105&lt;5.05,A105&gt;=6.05,F105&lt;0.899,D105&gt;=0.75),"versicolor",IF(AND(D105&lt;1.6,G105&lt;13.757,C105&lt;5.05,A105&gt;=6.05,F105&lt;0.899,D105&gt;=0.75),"versicolor",IF(AND(D105&gt;=1.6,G105&lt;13.757,C105&lt;5.05,A105&gt;=6.05,F105&lt;0.899,D105&gt;=0.75),"virginica","shouldnthappen"))))))))</f>
        <v>setosa</v>
      </c>
      <c r="AW105" s="1" t="str">
        <f aca="false">IF(AND(F105&lt;0.117,A105&gt;=5.55),"virginica",IF(AND(A105&gt;=5.2,G105&lt;6.086,A105&lt;5.55),"versicolor",IF(AND(D105&lt;0.7,G105&gt;=6.086,A105&lt;5.55),"setosa",IF(AND(D105&gt;=0.7,G105&gt;=6.086,A105&lt;5.55),"versicolor",IF(AND(A105&lt;4.75,A105&lt;5.2,G105&lt;6.086,A105&lt;5.55),"setosa",IF(AND(A105&gt;=4.75,A105&lt;5.2,G105&lt;6.086,A105&lt;5.55),"virginica",IF(AND(D105&gt;=1.65,C105&lt;4.95,F105&gt;=0.117,A105&gt;=5.55),"virginica",IF(AND(D105&gt;=1.75,C105&gt;=4.95,F105&gt;=0.117,A105&gt;=5.55),"virginica",IF(AND(C105&lt;2.6,D105&lt;1.65,C105&lt;4.95,F105&gt;=0.117,A105&gt;=5.55),"setosa",IF(AND(C105&gt;=2.6,D105&lt;1.65,C105&lt;4.95,F105&gt;=0.117,A105&gt;=5.55),"versicolor",IF(AND(D105&lt;1.55,D105&lt;1.75,C105&gt;=4.95,F105&gt;=0.117,A105&gt;=5.55),"virginica",IF(AND(A105&lt;6.95,D105&gt;=1.55,D105&lt;1.75,C105&gt;=4.95,F105&gt;=0.117,A105&gt;=5.55),"versicolor",IF(AND(A105&gt;=6.95,D105&gt;=1.55,D105&lt;1.75,C105&gt;=4.95,F105&gt;=0.117,A105&gt;=5.55),"virginica","shouldnthappen")))))))))))))</f>
        <v>setosa</v>
      </c>
      <c r="AX105" s="1" t="str">
        <f aca="false">IF(AND(D105&lt;0.75),"setosa",IF(AND(F105&lt;0.138,D105&gt;=0.75),"virginica",IF(AND(C105&lt;4.45,A105&lt;6.15,F105&gt;=0.138,D105&gt;=0.75),"versicolor",IF(AND(C105&gt;=5.05,A105&gt;=6.15,F105&gt;=0.138,D105&gt;=0.75),"virginica",IF(AND(B105&lt;2.65,C105&gt;=4.45,A105&lt;6.15,F105&gt;=0.138,D105&gt;=0.75),"virginica",IF(AND(A105&gt;=6.35,C105&lt;5.05,A105&gt;=6.15,F105&gt;=0.138,D105&gt;=0.75),"versicolor",IF(AND(A105&lt;5.65,B105&gt;=2.65,C105&gt;=4.45,A105&lt;6.15,F105&gt;=0.138,D105&gt;=0.75),"virginica",IF(AND(D105&lt;1.75,A105&lt;6.35,C105&lt;5.05,A105&gt;=6.15,F105&gt;=0.138,D105&gt;=0.75),"versicolor",IF(AND(D105&gt;=1.75,A105&lt;6.35,C105&lt;5.05,A105&gt;=6.15,F105&gt;=0.138,D105&gt;=0.75),"virginica",IF(AND(D105&lt;1.7,A105&gt;=5.65,B105&gt;=2.65,C105&gt;=4.45,A105&lt;6.15,F105&gt;=0.138,D105&gt;=0.75),"versicolor",IF(AND(D105&gt;=1.7,A105&gt;=5.65,B105&gt;=2.65,C105&gt;=4.45,A105&lt;6.15,F105&gt;=0.138,D105&gt;=0.75),"virginica","shouldnthappen")))))))))))</f>
        <v>setosa</v>
      </c>
      <c r="AY105" s="1" t="str">
        <f aca="false">IF(AND(D105&lt;0.75,A105&lt;5.55),"setosa",IF(AND(A105&lt;4.95,D105&gt;=0.75,A105&lt;5.55),"virginica",IF(AND(A105&gt;=4.95,D105&gt;=0.75,A105&lt;5.55),"versicolor",IF(AND(C105&lt;2.6,C105&lt;4.85,A105&gt;=5.55),"setosa",IF(AND(C105&gt;=2.6,C105&lt;4.85,A105&gt;=5.55),"versicolor",IF(AND(D105&gt;=1.75,C105&gt;=4.85,A105&gt;=5.55),"virginica",IF(AND(F105&lt;0.405,D105&lt;1.75,C105&gt;=4.85,A105&gt;=5.55),"versicolor",IF(AND(B105&lt;3.05,F105&gt;=0.405,D105&lt;1.75,C105&gt;=4.85,A105&gt;=5.55),"virginica",IF(AND(B105&gt;=3.05,F105&gt;=0.405,D105&lt;1.75,C105&gt;=4.85,A105&gt;=5.55),"versicolor","shouldnthappen")))))))))</f>
        <v>setosa</v>
      </c>
      <c r="AZ105" s="1" t="str">
        <f aca="false">IF(AND(D105&lt;0.75),"setosa",IF(AND(F105&lt;0.9,C105&lt;4.95,D105&gt;=0.75),"versicolor",IF(AND(F105&gt;=0.9,C105&lt;4.95,D105&gt;=0.75),"virginica",IF(AND(D105&gt;=1.7,C105&gt;=4.95,D105&gt;=0.75),"virginica",IF(AND(F105&lt;0.405,D105&lt;1.7,C105&gt;=4.95,D105&gt;=0.75),"versicolor",IF(AND(F105&gt;=0.405,D105&lt;1.7,C105&gt;=4.95,D105&gt;=0.75),"virginica","shouldnthappen"))))))</f>
        <v>setosa</v>
      </c>
      <c r="BA105" s="1" t="str">
        <f aca="false">IF(AND(D105&lt;0.75),"setosa",IF(AND(D105&gt;=1.7,C105&gt;=5.05,D105&gt;=0.75),"virginica",IF(AND(D105&lt;1.45,D105&lt;1.6,C105&lt;5.05,D105&gt;=0.75),"versicolor",IF(AND(A105&lt;5.8,D105&gt;=1.6,C105&lt;5.05,D105&gt;=0.75),"virginica",IF(AND(A105&gt;=5.8,D105&gt;=1.6,C105&lt;5.05,D105&gt;=0.75),"versicolor",IF(AND(F105&lt;0.417,D105&lt;1.7,C105&gt;=5.05,D105&gt;=0.75),"versicolor",IF(AND(F105&gt;=0.417,D105&lt;1.7,C105&gt;=5.05,D105&gt;=0.75),"virginica",IF(AND(A105&lt;5.95,D105&gt;=1.45,D105&lt;1.6,C105&lt;5.05,D105&gt;=0.75),"versicolor",IF(AND(G105&lt;10.618,A105&gt;=5.95,D105&gt;=1.45,D105&lt;1.6,C105&lt;5.05,D105&gt;=0.75),"virginica",IF(AND(G105&gt;=10.618,A105&gt;=5.95,D105&gt;=1.45,D105&lt;1.6,C105&lt;5.05,D105&gt;=0.75),"versicolor","shouldnthappen"))))))))))</f>
        <v>setosa</v>
      </c>
      <c r="BB105" s="1" t="str">
        <f aca="false">IF(AND(C105&lt;2.6),"setosa",IF(AND(D105&gt;=1.75,C105&gt;=2.6),"virginica",IF(AND(C105&gt;=5.45,D105&lt;1.75,C105&gt;=2.6),"virginica",IF(AND(F105&gt;=0.259,C105&lt;5.45,D105&lt;1.75,C105&gt;=2.6),"versicolor",IF(AND(C105&lt;5.05,F105&lt;0.259,C105&lt;5.45,D105&lt;1.75,C105&gt;=2.6),"versicolor",IF(AND(C105&gt;=5.05,F105&lt;0.259,C105&lt;5.45,D105&lt;1.75,C105&gt;=2.6),"virginica","shouldnthappen"))))))</f>
        <v>setosa</v>
      </c>
      <c r="BC105" s="1" t="str">
        <f aca="false">IF(AND(A105&lt;4.95,B105&lt;2.7,A105&lt;5.55),"virginica",IF(AND(A105&gt;=4.95,B105&lt;2.7,A105&lt;5.55),"versicolor",IF(AND(C105&lt;3.2,B105&gt;=2.7,A105&lt;5.55),"setosa",IF(AND(C105&gt;=3.2,B105&gt;=2.7,A105&lt;5.55),"versicolor",IF(AND(F105&gt;=0.85,A105&lt;6.15,A105&gt;=5.55),"virginica",IF(AND(D105&lt;1.45,A105&gt;=6.15,A105&gt;=5.55),"versicolor",IF(AND(C105&lt;4.8,F105&lt;0.85,A105&lt;6.15,A105&gt;=5.55),"versicolor",IF(AND(D105&gt;=1.7,D105&gt;=1.45,A105&gt;=6.15,A105&gt;=5.55),"virginica",IF(AND(G105&lt;9.333,C105&gt;=4.8,F105&lt;0.85,A105&lt;6.15,A105&gt;=5.55),"versicolor",IF(AND(G105&gt;=9.333,C105&gt;=4.8,F105&lt;0.85,A105&lt;6.15,A105&gt;=5.55),"virginica",IF(AND(C105&lt;4.9,D105&lt;1.7,D105&gt;=1.45,A105&gt;=6.15,A105&gt;=5.55),"versicolor",IF(AND(C105&gt;=4.9,D105&lt;1.7,D105&gt;=1.45,A105&gt;=6.15,A105&gt;=5.55),"virginica","shouldnthappen"))))))))))))</f>
        <v>setosa</v>
      </c>
      <c r="BD105" s="1" t="str">
        <f aca="false">IF(AND(C105&lt;2.35),"setosa",IF(AND(C105&lt;4.75,B105&lt;2.55,C105&gt;=2.35),"versicolor",IF(AND(C105&gt;=4.75,B105&lt;2.55,C105&gt;=2.35),"virginica",IF(AND(C105&lt;4.75,B105&gt;=2.55,C105&gt;=2.35),"versicolor",IF(AND(D105&gt;=1.75,C105&gt;=4.75,B105&gt;=2.55,C105&gt;=2.35),"virginica",IF(AND(A105&gt;=6.5,D105&lt;1.75,C105&gt;=4.75,B105&gt;=2.55,C105&gt;=2.35),"versicolor",IF(AND(A105&lt;6.05,A105&lt;6.5,D105&lt;1.75,C105&gt;=4.75,B105&gt;=2.55,C105&gt;=2.35),"versicolor",IF(AND(A105&gt;=6.05,A105&lt;6.5,D105&lt;1.75,C105&gt;=4.75,B105&gt;=2.55,C105&gt;=2.35),"virginica","shouldnthappen"))))))))</f>
        <v>setosa</v>
      </c>
      <c r="BE105" s="1" t="str">
        <f aca="false">IF(AND(C105&lt;2.5),"setosa",IF(AND(D105&lt;1.65,C105&lt;4.75,C105&gt;=2.5),"versicolor",IF(AND(D105&gt;=1.65,C105&lt;4.75,C105&gt;=2.5),"virginica",IF(AND(D105&gt;=1.75,C105&gt;=4.75,C105&gt;=2.5),"virginica",IF(AND(C105&lt;4.95,D105&lt;1.75,C105&gt;=4.75,C105&gt;=2.5),"versicolor",IF(AND(A105&lt;6.5,C105&gt;=4.95,D105&lt;1.75,C105&gt;=4.75,C105&gt;=2.5),"virginica",IF(AND(A105&gt;=6.5,C105&gt;=4.95,D105&lt;1.75,C105&gt;=4.75,C105&gt;=2.5),"versicolor","shouldnthappen")))))))</f>
        <v>setosa</v>
      </c>
      <c r="BF105" s="1" t="str">
        <f aca="false">IF(AND(G105&gt;=15.244),"virginica",IF(AND(C105&lt;3.2,B105&gt;=3.15,G105&lt;15.244),"setosa",IF(AND(A105&gt;=4.95,C105&lt;4.7,B105&lt;3.15,G105&lt;15.244),"versicolor",IF(AND(C105&gt;=5.15,C105&gt;=4.7,B105&lt;3.15,G105&lt;15.244),"virginica",IF(AND(A105&gt;=6.45,C105&gt;=3.2,B105&gt;=3.15,G105&lt;15.244),"virginica",IF(AND(D105&lt;0.95,A105&lt;4.95,C105&lt;4.7,B105&lt;3.15,G105&lt;15.244),"setosa",IF(AND(D105&gt;=0.95,A105&lt;4.95,C105&lt;4.7,B105&lt;3.15,G105&lt;15.244),"virginica",IF(AND(F105&lt;0.816,A105&lt;6.45,C105&gt;=3.2,B105&gt;=3.15,G105&lt;15.244),"virginica",IF(AND(F105&gt;=0.816,A105&lt;6.45,C105&gt;=3.2,B105&gt;=3.15,G105&lt;15.244),"versicolor",IF(AND(A105&gt;=6.5,B105&lt;3.05,C105&lt;5.15,C105&gt;=4.7,B105&lt;3.15,G105&lt;15.244),"versicolor",IF(AND(G105&lt;11.093,B105&gt;=3.05,C105&lt;5.15,C105&gt;=4.7,B105&lt;3.15,G105&lt;15.244),"virginica",IF(AND(G105&gt;=11.093,B105&gt;=3.05,C105&lt;5.15,C105&gt;=4.7,B105&lt;3.15,G105&lt;15.244),"versicolor",IF(AND(D105&gt;=1.7,A105&lt;6.5,B105&lt;3.05,C105&lt;5.15,C105&gt;=4.7,B105&lt;3.15,G105&lt;15.244),"virginica",IF(AND(G105&lt;7.498,D105&lt;1.7,A105&lt;6.5,B105&lt;3.05,C105&lt;5.15,C105&gt;=4.7,B105&lt;3.15,G105&lt;15.244),"virginica",IF(AND(G105&gt;=7.498,D105&lt;1.7,A105&lt;6.5,B105&lt;3.05,C105&lt;5.15,C105&gt;=4.7,B105&lt;3.15,G105&lt;15.244),"versicolor","shouldnthappen")))))))))))))))</f>
        <v>setosa</v>
      </c>
      <c r="BG105" s="1" t="str">
        <f aca="false">IF(AND(B105&gt;=3.35,C105&lt;4.85),"setosa",IF(AND(D105&gt;=1.75,C105&gt;=4.85),"virginica",IF(AND(D105&lt;0.75,B105&lt;3.35,C105&lt;4.85),"setosa",IF(AND(G105&gt;=13.879,D105&lt;1.75,C105&gt;=4.85),"versicolor",IF(AND(F105&gt;=0.9,D105&gt;=0.75,B105&lt;3.35,C105&lt;4.85),"virginica",IF(AND(F105&gt;=0.405,G105&lt;13.879,D105&lt;1.75,C105&gt;=4.85),"virginica",IF(AND(B105&gt;=2.55,F105&lt;0.9,D105&gt;=0.75,B105&lt;3.35,C105&lt;4.85),"versicolor",IF(AND(G105&lt;7.498,F105&lt;0.405,G105&lt;13.879,D105&lt;1.75,C105&gt;=4.85),"virginica",IF(AND(G105&gt;=7.498,F105&lt;0.405,G105&lt;13.879,D105&lt;1.75,C105&gt;=4.85),"versicolor",IF(AND(G105&lt;5.656,B105&lt;2.55,F105&lt;0.9,D105&gt;=0.75,B105&lt;3.35,C105&lt;4.85),"virginica",IF(AND(G105&gt;=5.656,B105&lt;2.55,F105&lt;0.9,D105&gt;=0.75,B105&lt;3.35,C105&lt;4.85),"versicolor","shouldnthappen")))))))))))</f>
        <v>setosa</v>
      </c>
      <c r="BH105" s="1" t="str">
        <f aca="false">IF(AND(D105&lt;0.7),"setosa",IF(AND(D105&gt;=1.65,A105&lt;6.65,D105&gt;=0.7),"virginica",IF(AND(D105&lt;1.55,A105&gt;=6.65,D105&gt;=0.7),"versicolor",IF(AND(D105&gt;=1.55,A105&gt;=6.65,D105&gt;=0.7),"virginica",IF(AND(F105&gt;=0.529,D105&lt;1.65,A105&lt;6.65,D105&gt;=0.7),"versicolor",IF(AND(C105&gt;=5.35,F105&lt;0.529,D105&lt;1.65,A105&lt;6.65,D105&gt;=0.7),"virginica",IF(AND(G105&gt;=7.411,C105&lt;5.35,F105&lt;0.529,D105&lt;1.65,A105&lt;6.65,D105&gt;=0.7),"versicolor",IF(AND(G105&lt;6.927,G105&lt;7.411,C105&lt;5.35,F105&lt;0.529,D105&lt;1.65,A105&lt;6.65,D105&gt;=0.7),"versicolor",IF(AND(G105&gt;=6.927,G105&lt;7.411,C105&lt;5.35,F105&lt;0.529,D105&lt;1.65,A105&lt;6.65,D105&gt;=0.7),"virginica","shouldnthappen")))))))))</f>
        <v>setosa</v>
      </c>
      <c r="BI105" s="1" t="str">
        <f aca="false">IF(AND(D105&gt;=1.7),"virginica",IF(AND(D105&lt;0.7,D105&lt;1.7),"setosa",IF(AND(D105&lt;1.45,G105&lt;7.37,D105&gt;=0.7,D105&lt;1.7),"versicolor",IF(AND(D105&gt;=1.45,G105&lt;7.37,D105&gt;=0.7,D105&lt;1.7),"virginica",IF(AND(B105&gt;=2.65,G105&gt;=7.37,D105&gt;=0.7,D105&lt;1.7),"versicolor",IF(AND(C105&lt;5.05,B105&lt;2.65,G105&gt;=7.37,D105&gt;=0.7,D105&lt;1.7),"versicolor",IF(AND(C105&gt;=5.05,B105&lt;2.65,G105&gt;=7.37,D105&gt;=0.7,D105&lt;1.7),"virginica","shouldnthappen")))))))</f>
        <v>setosa</v>
      </c>
    </row>
    <row r="106" customFormat="false" ht="13.8" hidden="false" customHeight="false" outlineLevel="0" collapsed="false">
      <c r="A106" s="1" t="n">
        <v>5</v>
      </c>
      <c r="B106" s="1" t="n">
        <v>3.2</v>
      </c>
      <c r="C106" s="1" t="n">
        <v>1.2</v>
      </c>
      <c r="D106" s="1" t="n">
        <v>0.2</v>
      </c>
      <c r="E106" s="1" t="s">
        <v>94</v>
      </c>
      <c r="F106" s="1" t="n">
        <v>0.258754731388763</v>
      </c>
      <c r="G106" s="1" t="n">
        <v>11.2627745815553</v>
      </c>
      <c r="H106" s="11" t="str">
        <f aca="false">E106</f>
        <v>setosa</v>
      </c>
      <c r="I106" s="1" t="str">
        <f aca="false">INDEX(L106:BI106, MODE(MATCH(L106:BI106, L106:BI106, 0 )))</f>
        <v>setosa</v>
      </c>
      <c r="J106" s="12" t="n">
        <f aca="false">COUNTIF(L106:BI106, H106) / COUNTA(L106:BI106)</f>
        <v>1</v>
      </c>
      <c r="K106" s="13" t="n">
        <f aca="false">I106=H106</f>
        <v>1</v>
      </c>
      <c r="L106" s="1" t="str">
        <f aca="false">IF(AND(C106&lt;3.65,B106&gt;=3.35),"setosa",IF(AND(C106&gt;=3.65,B106&gt;=3.35),"virginica",IF(AND(C106&lt;2.35,C106&lt;4.85,B106&lt;3.35),"setosa",IF(AND(F106&gt;=0.899,C106&gt;=2.35,C106&lt;4.85,B106&lt;3.35),"virginica",IF(AND(G106&gt;=8.268,B106&lt;2.75,C106&gt;=4.85,B106&lt;3.35),"virginica",IF(AND(D106&lt;1.55,B106&gt;=2.75,C106&gt;=4.85,B106&lt;3.35),"versicolor",IF(AND(D106&gt;=1.55,B106&gt;=2.75,C106&gt;=4.85,B106&lt;3.35),"virginica",IF(AND(G106&lt;6.537,F106&lt;0.899,C106&gt;=2.35,C106&lt;4.85,B106&lt;3.35),"virginica",IF(AND(G106&gt;=6.537,F106&lt;0.899,C106&gt;=2.35,C106&lt;4.85,B106&lt;3.35),"versicolor",IF(AND(G106&lt;6.878,G106&lt;8.268,B106&lt;2.75,C106&gt;=4.85,B106&lt;3.35),"virginica",IF(AND(G106&gt;=6.878,G106&lt;8.268,B106&lt;2.75,C106&gt;=4.85,B106&lt;3.35),"versicolor","shouldnthappen")))))))))))</f>
        <v>setosa</v>
      </c>
      <c r="M106" s="1" t="str">
        <f aca="false">IF(AND(C106&lt;2.6),"setosa",IF(AND(D106&gt;=1.75,C106&gt;=2.6),"virginica",IF(AND(G106&lt;6.094,D106&lt;1.75,C106&gt;=2.6),"virginica",IF(AND(D106&lt;1.35,G106&gt;=6.094,D106&lt;1.75,C106&gt;=2.6),"versicolor",IF(AND(C106&lt;5.05,D106&gt;=1.35,G106&gt;=6.094,D106&lt;1.75,C106&gt;=2.6),"versicolor",IF(AND(C106&gt;=5.05,D106&gt;=1.35,G106&gt;=6.094,D106&lt;1.75,C106&gt;=2.6),"virginica","shouldnthappen"))))))</f>
        <v>setosa</v>
      </c>
      <c r="N106" s="1" t="str">
        <f aca="false">IF(AND(A106&lt;6.6,B106&gt;=3.45),"setosa",IF(AND(A106&gt;=6.6,B106&gt;=3.45),"virginica",IF(AND(D106&lt;0.7,C106&lt;4.75,B106&lt;3.45),"setosa",IF(AND(D106&gt;=0.7,C106&lt;4.75,B106&lt;3.45),"versicolor",IF(AND(C106&gt;=5.15,C106&gt;=4.75,B106&lt;3.45),"virginica",IF(AND(D106&gt;=1.7,A106&lt;6.5,C106&lt;5.15,C106&gt;=4.75,B106&lt;3.45),"virginica",IF(AND(C106&lt;5.05,A106&gt;=6.5,C106&lt;5.15,C106&gt;=4.75,B106&lt;3.45),"versicolor",IF(AND(C106&gt;=5.05,A106&gt;=6.5,C106&lt;5.15,C106&gt;=4.75,B106&lt;3.45),"virginica",IF(AND(G106&lt;7.498,D106&lt;1.7,A106&lt;6.5,C106&lt;5.15,C106&gt;=4.75,B106&lt;3.45),"virginica",IF(AND(G106&gt;=7.498,D106&lt;1.7,A106&lt;6.5,C106&lt;5.15,C106&gt;=4.75,B106&lt;3.45),"versicolor","shouldnthappen"))))))))))</f>
        <v>setosa</v>
      </c>
      <c r="O106" s="1" t="str">
        <f aca="false">IF(AND(D106&lt;0.75),"setosa",IF(AND(C106&lt;4.75,C106&lt;4.85,D106&gt;=0.75),"versicolor",IF(AND(A106&gt;=6.05,C106&gt;=4.85,D106&gt;=0.75),"virginica",IF(AND(D106&lt;1.6,C106&gt;=4.75,C106&lt;4.85,D106&gt;=0.75),"versicolor",IF(AND(D106&gt;=1.6,C106&gt;=4.75,C106&lt;4.85,D106&gt;=0.75),"virginica",IF(AND(A106&lt;5.9,A106&lt;6.05,C106&gt;=4.85,D106&gt;=0.75),"virginica",IF(AND(A106&gt;=5.9,A106&lt;6.05,C106&gt;=4.85,D106&gt;=0.75),"versicolor","shouldnthappen")))))))</f>
        <v>setosa</v>
      </c>
      <c r="P106" s="1" t="str">
        <f aca="false">IF(AND(D106&lt;0.75),"setosa",IF(AND(A106&lt;5.55,D106&gt;=0.75),"versicolor",IF(AND(D106&gt;=1.7,G106&lt;13.158,A106&gt;=5.55,D106&gt;=0.75),"virginica",IF(AND(B106&lt;2.45,D106&lt;1.7,G106&lt;13.158,A106&gt;=5.55,D106&gt;=0.75),"virginica",IF(AND(B106&gt;=2.45,D106&lt;1.7,G106&lt;13.158,A106&gt;=5.55,D106&gt;=0.75),"versicolor",IF(AND(B106&gt;=3.05,G106&lt;15.551,G106&gt;=13.158,A106&gt;=5.55,D106&gt;=0.75),"versicolor",IF(AND(B106&lt;2.9,G106&gt;=15.551,G106&gt;=13.158,A106&gt;=5.55,D106&gt;=0.75),"versicolor",IF(AND(B106&gt;=2.9,G106&gt;=15.551,G106&gt;=13.158,A106&gt;=5.55,D106&gt;=0.75),"virginica",IF(AND(D106&lt;1.3,G106&lt;14.221,B106&lt;3.05,G106&lt;15.551,G106&gt;=13.158,A106&gt;=5.55,D106&gt;=0.75),"versicolor",IF(AND(D106&gt;=1.3,G106&lt;14.221,B106&lt;3.05,G106&lt;15.551,G106&gt;=13.158,A106&gt;=5.55,D106&gt;=0.75),"virginica",IF(AND(C106&lt;4.9,G106&gt;=14.221,B106&lt;3.05,G106&lt;15.551,G106&gt;=13.158,A106&gt;=5.55,D106&gt;=0.75),"versicolor",IF(AND(C106&gt;=4.9,G106&gt;=14.221,B106&lt;3.05,G106&lt;15.551,G106&gt;=13.158,A106&gt;=5.55,D106&gt;=0.75),"virginica","shouldnthappen"))))))))))))</f>
        <v>setosa</v>
      </c>
      <c r="Q106" s="1" t="str">
        <f aca="false">IF(AND(C106&lt;2.6),"setosa",IF(AND(A106&gt;=4.95,C106&lt;4.75,C106&gt;=2.6),"versicolor",IF(AND(D106&gt;=1.75,C106&gt;=4.75,C106&gt;=2.6),"virginica",IF(AND(B106&lt;2.45,A106&lt;4.95,C106&lt;4.75,C106&gt;=2.6),"versicolor",IF(AND(B106&gt;=2.45,A106&lt;4.95,C106&lt;4.75,C106&gt;=2.6),"virginica",IF(AND(G106&lt;7.498,D106&lt;1.75,C106&gt;=4.75,C106&gt;=2.6),"virginica",IF(AND(F106&lt;0.417,G106&gt;=7.498,D106&lt;1.75,C106&gt;=4.75,C106&gt;=2.6),"versicolor",IF(AND(F106&lt;0.442,F106&gt;=0.417,G106&gt;=7.498,D106&lt;1.75,C106&gt;=4.75,C106&gt;=2.6),"virginica",IF(AND(F106&gt;=0.442,F106&gt;=0.417,G106&gt;=7.498,D106&lt;1.75,C106&gt;=4.75,C106&gt;=2.6),"versicolor","shouldnthappen")))))))))</f>
        <v>setosa</v>
      </c>
      <c r="R106" s="1" t="str">
        <f aca="false">IF(AND(D106&lt;0.75),"setosa",IF(AND(D106&lt;1.75,A106&gt;=6.25,D106&gt;=0.75),"versicolor",IF(AND(D106&gt;=1.75,A106&gt;=6.25,D106&gt;=0.75),"virginica",IF(AND(D106&lt;1.6,C106&lt;4.75,A106&lt;6.25,D106&gt;=0.75),"versicolor",IF(AND(D106&gt;=1.6,C106&lt;4.75,A106&lt;6.25,D106&gt;=0.75),"virginica",IF(AND(G106&lt;6.998,C106&gt;=4.75,A106&lt;6.25,D106&gt;=0.75),"virginica",IF(AND(A106&lt;6.05,G106&gt;=6.998,C106&gt;=4.75,A106&lt;6.25,D106&gt;=0.75),"versicolor",IF(AND(A106&gt;=6.05,G106&gt;=6.998,C106&gt;=4.75,A106&lt;6.25,D106&gt;=0.75),"virginica","shouldnthappen"))))))))</f>
        <v>setosa</v>
      </c>
      <c r="S106" s="1" t="str">
        <f aca="false">IF(AND(B106&gt;=3.05,A106&lt;5.45),"setosa",IF(AND(C106&lt;2.2,B106&lt;3.05,A106&lt;5.45),"setosa",IF(AND(C106&gt;=2.2,B106&lt;3.05,A106&lt;5.45),"versicolor",IF(AND(B106&lt;3.7,C106&lt;4.8,A106&gt;=5.45),"versicolor",IF(AND(B106&gt;=3.7,C106&lt;4.8,A106&gt;=5.45),"setosa",IF(AND(G106&lt;13.757,C106&lt;5.05,C106&gt;=4.8,A106&gt;=5.45),"virginica",IF(AND(G106&gt;=13.757,C106&lt;5.05,C106&gt;=4.8,A106&gt;=5.45),"versicolor",IF(AND(C106&gt;=5.15,C106&gt;=5.05,C106&gt;=4.8,A106&gt;=5.45),"virginica",IF(AND(A106&lt;5.95,C106&lt;5.15,C106&gt;=5.05,C106&gt;=4.8,A106&gt;=5.45),"virginica",IF(AND(D106&gt;=1.8,A106&gt;=5.95,C106&lt;5.15,C106&gt;=5.05,C106&gt;=4.8,A106&gt;=5.45),"virginica",IF(AND(B106&lt;2.75,D106&lt;1.8,A106&gt;=5.95,C106&lt;5.15,C106&gt;=5.05,C106&gt;=4.8,A106&gt;=5.45),"versicolor",IF(AND(B106&gt;=2.75,D106&lt;1.8,A106&gt;=5.95,C106&lt;5.15,C106&gt;=5.05,C106&gt;=4.8,A106&gt;=5.45),"virginica","shouldnthappen"))))))))))))</f>
        <v>setosa</v>
      </c>
      <c r="T106" s="1" t="str">
        <f aca="false">IF(AND(C106&lt;2.6),"setosa",IF(AND(D106&lt;1.65,C106&lt;4.75,C106&gt;=2.6),"versicolor",IF(AND(D106&gt;=1.65,C106&lt;4.75,C106&gt;=2.6),"virginica",IF(AND(G106&gt;=8.494,A106&lt;6.6,C106&gt;=4.75,C106&gt;=2.6),"virginica",IF(AND(C106&lt;5.2,A106&gt;=6.6,C106&gt;=4.75,C106&gt;=2.6),"versicolor",IF(AND(C106&gt;=5.2,A106&gt;=6.6,C106&gt;=4.75,C106&gt;=2.6),"virginica",IF(AND(A106&lt;5.95,G106&lt;8.494,A106&lt;6.6,C106&gt;=4.75,C106&gt;=2.6),"virginica",IF(AND(A106&gt;=5.95,G106&lt;8.494,A106&lt;6.6,C106&gt;=4.75,C106&gt;=2.6),"versicolor","shouldnthappen"))))))))</f>
        <v>setosa</v>
      </c>
      <c r="U106" s="1" t="str">
        <f aca="false">IF(AND(C106&lt;3.65,B106&gt;=3.35),"setosa",IF(AND(C106&gt;=3.65,B106&gt;=3.35),"virginica",IF(AND(C106&lt;2.35,A106&lt;6.25,B106&lt;3.35),"setosa",IF(AND(C106&lt;4.85,A106&gt;=6.25,B106&lt;3.35),"versicolor",IF(AND(G106&gt;=15.426,C106&gt;=2.35,A106&lt;6.25,B106&lt;3.35),"virginica",IF(AND(D106&gt;=1.55,C106&gt;=4.85,A106&gt;=6.25,B106&lt;3.35),"virginica",IF(AND(D106&lt;1.8,G106&lt;15.426,C106&gt;=2.35,A106&lt;6.25,B106&lt;3.35),"versicolor",IF(AND(D106&gt;=1.8,G106&lt;15.426,C106&gt;=2.35,A106&lt;6.25,B106&lt;3.35),"virginica",IF(AND(B106&lt;2.95,D106&lt;1.55,C106&gt;=4.85,A106&gt;=6.25,B106&lt;3.35),"virginica",IF(AND(B106&gt;=2.95,D106&lt;1.55,C106&gt;=4.85,A106&gt;=6.25,B106&lt;3.35),"versicolor","shouldnthappen"))))))))))</f>
        <v>setosa</v>
      </c>
      <c r="V106" s="1" t="str">
        <f aca="false">IF(AND(C106&lt;2.6),"setosa",IF(AND(C106&gt;=4.85,C106&gt;=2.6),"virginica",IF(AND(F106&gt;=0.9,C106&lt;4.85,C106&gt;=2.6),"virginica",IF(AND(G106&lt;5.656,F106&lt;0.9,C106&lt;4.85,C106&gt;=2.6),"virginica",IF(AND(G106&gt;=5.656,F106&lt;0.9,C106&lt;4.85,C106&gt;=2.6),"versicolor","shouldnthappen")))))</f>
        <v>setosa</v>
      </c>
      <c r="W106" s="1" t="str">
        <f aca="false">IF(AND(D106&gt;=1.75,G106&gt;=13.795),"virginica",IF(AND(D106&gt;=1.5,G106&gt;=12.335,G106&lt;13.795),"virginica",IF(AND(C106&lt;2.45,C106&lt;4.85,G106&lt;12.335,G106&lt;13.795),"setosa",IF(AND(C106&gt;=2.45,C106&lt;4.85,G106&lt;12.335,G106&lt;13.795),"versicolor",IF(AND(D106&gt;=1.7,C106&gt;=4.85,G106&lt;12.335,G106&lt;13.795),"virginica",IF(AND(B106&gt;=3.25,D106&lt;1.5,G106&gt;=12.335,G106&lt;13.795),"setosa",IF(AND(D106&lt;1,F106&lt;0.255,D106&lt;1.75,G106&gt;=13.795),"setosa",IF(AND(D106&gt;=1,F106&lt;0.255,D106&lt;1.75,G106&gt;=13.795),"versicolor",IF(AND(A106&lt;5.4,F106&gt;=0.255,D106&lt;1.75,G106&gt;=13.795),"setosa",IF(AND(A106&gt;=5.4,F106&gt;=0.255,D106&lt;1.75,G106&gt;=13.795),"versicolor",IF(AND(A106&lt;6.15,D106&lt;1.7,C106&gt;=4.85,G106&lt;12.335,G106&lt;13.795),"versicolor",IF(AND(A106&gt;=6.15,D106&lt;1.7,C106&gt;=4.85,G106&lt;12.335,G106&lt;13.795),"virginica",IF(AND(C106&lt;5,B106&lt;3.25,D106&lt;1.5,G106&gt;=12.335,G106&lt;13.795),"versicolor",IF(AND(C106&gt;=5,B106&lt;3.25,D106&lt;1.5,G106&gt;=12.335,G106&lt;13.795),"virginica","shouldnthappen"))))))))))))))</f>
        <v>setosa</v>
      </c>
      <c r="X106" s="1" t="str">
        <f aca="false">IF(AND(C106&lt;2.5,A106&lt;5.55),"setosa",IF(AND(F106&lt;0.096,A106&gt;=5.55),"virginica",IF(AND(D106&lt;1.6,C106&gt;=2.5,A106&lt;5.55),"versicolor",IF(AND(D106&gt;=1.6,C106&gt;=2.5,A106&lt;5.55),"virginica",IF(AND(F106&gt;=0.156,C106&lt;4.75,F106&gt;=0.096,A106&gt;=5.55),"versicolor",IF(AND(D106&gt;=1.75,C106&gt;=4.75,F106&gt;=0.096,A106&gt;=5.55),"virginica",IF(AND(B106&lt;3.3,F106&lt;0.156,C106&lt;4.75,F106&gt;=0.096,A106&gt;=5.55),"versicolor",IF(AND(B106&gt;=3.3,F106&lt;0.156,C106&lt;4.75,F106&gt;=0.096,A106&gt;=5.55),"setosa",IF(AND(B106&lt;2.45,A106&lt;6.05,D106&lt;1.75,C106&gt;=4.75,F106&gt;=0.096,A106&gt;=5.55),"virginica",IF(AND(B106&gt;=2.45,A106&lt;6.05,D106&lt;1.75,C106&gt;=4.75,F106&gt;=0.096,A106&gt;=5.55),"versicolor",IF(AND(F106&lt;0.205,A106&gt;=6.05,D106&lt;1.75,C106&gt;=4.75,F106&gt;=0.096,A106&gt;=5.55),"versicolor",IF(AND(F106&gt;=0.205,A106&gt;=6.05,D106&lt;1.75,C106&gt;=4.75,F106&gt;=0.096,A106&gt;=5.55),"virginica","shouldnthappen"))))))))))))</f>
        <v>setosa</v>
      </c>
      <c r="Y106" s="1" t="str">
        <f aca="false">IF(AND(C106&lt;2.35,A106&lt;5.55),"setosa",IF(AND(C106&gt;=5.05,A106&gt;=5.55),"virginica",IF(AND(D106&lt;1.6,C106&gt;=2.35,A106&lt;5.55),"versicolor",IF(AND(D106&gt;=1.6,C106&gt;=2.35,A106&lt;5.55),"virginica",IF(AND(D106&gt;=1.75,C106&lt;5.05,A106&gt;=5.55),"virginica",IF(AND(B106&gt;=3.55,D106&lt;1.75,C106&lt;5.05,A106&gt;=5.55),"setosa",IF(AND(G106&lt;6.3,B106&lt;3.55,D106&lt;1.75,C106&lt;5.05,A106&gt;=5.55),"virginica",IF(AND(G106&gt;=6.3,B106&lt;3.55,D106&lt;1.75,C106&lt;5.05,A106&gt;=5.55),"versicolor","shouldnthappen"))))))))</f>
        <v>setosa</v>
      </c>
      <c r="Z106" s="1" t="str">
        <f aca="false">IF(AND(D106&lt;0.75),"setosa",IF(AND(B106&gt;=2.55,C106&lt;4.85,D106&gt;=0.75),"versicolor",IF(AND(D106&gt;=1.7,C106&gt;=4.85,D106&gt;=0.75),"virginica",IF(AND(D106&lt;1.6,B106&lt;2.55,C106&lt;4.85,D106&gt;=0.75),"versicolor",IF(AND(D106&gt;=1.6,B106&lt;2.55,C106&lt;4.85,D106&gt;=0.75),"virginica",IF(AND(B106&lt;2.65,D106&lt;1.7,C106&gt;=4.85,D106&gt;=0.75),"virginica",IF(AND(F106&lt;0.325,B106&gt;=2.65,D106&lt;1.7,C106&gt;=4.85,D106&gt;=0.75),"virginica",IF(AND(G106&lt;10.717,F106&gt;=0.325,B106&gt;=2.65,D106&lt;1.7,C106&gt;=4.85,D106&gt;=0.75),"versicolor",IF(AND(G106&gt;=10.717,F106&gt;=0.325,B106&gt;=2.65,D106&lt;1.7,C106&gt;=4.85,D106&gt;=0.75),"virginica","shouldnthappen")))))))))</f>
        <v>setosa</v>
      </c>
      <c r="AA106" s="1" t="str">
        <f aca="false">IF(AND(D106&lt;0.75),"setosa",IF(AND(D106&gt;=1.75,D106&gt;=0.75),"virginica",IF(AND(F106&gt;=0.455,D106&lt;1.75,D106&gt;=0.75),"versicolor",IF(AND(D106&lt;1.45,F106&lt;0.455,D106&lt;1.75,D106&gt;=0.75),"versicolor",IF(AND(F106&lt;0.247,D106&gt;=1.45,F106&lt;0.455,D106&lt;1.75,D106&gt;=0.75),"versicolor",IF(AND(F106&gt;=0.247,D106&gt;=1.45,F106&lt;0.455,D106&lt;1.75,D106&gt;=0.75),"virginica","shouldnthappen"))))))</f>
        <v>setosa</v>
      </c>
      <c r="AB106" s="1" t="str">
        <f aca="false">IF(AND(F106&gt;=0.221,B106&gt;=3.35),"setosa",IF(AND(A106&lt;5.3,F106&gt;=0.683,B106&lt;3.35),"setosa",IF(AND(A106&lt;6.45,F106&lt;0.221,B106&gt;=3.35),"setosa",IF(AND(A106&gt;=6.45,F106&lt;0.221,B106&gt;=3.35),"virginica",IF(AND(G106&lt;6.3,A106&lt;6.25,F106&lt;0.683,B106&lt;3.35),"virginica",IF(AND(G106&lt;13.795,A106&gt;=6.25,F106&lt;0.683,B106&lt;3.35),"virginica",IF(AND(D106&lt;1.65,A106&gt;=5.3,F106&gt;=0.683,B106&lt;3.35),"versicolor",IF(AND(D106&gt;=1.65,A106&gt;=5.3,F106&gt;=0.683,B106&lt;3.35),"virginica",IF(AND(D106&lt;0.6,G106&gt;=6.3,A106&lt;6.25,F106&lt;0.683,B106&lt;3.35),"setosa",IF(AND(D106&lt;1.7,G106&gt;=13.795,A106&gt;=6.25,F106&lt;0.683,B106&lt;3.35),"versicolor",IF(AND(D106&gt;=1.7,G106&gt;=13.795,A106&gt;=6.25,F106&lt;0.683,B106&lt;3.35),"virginica",IF(AND(C106&gt;=5.35,D106&gt;=0.6,G106&gt;=6.3,A106&lt;6.25,F106&lt;0.683,B106&lt;3.35),"virginica",IF(AND(D106&lt;1.75,C106&lt;5.35,D106&gt;=0.6,G106&gt;=6.3,A106&lt;6.25,F106&lt;0.683,B106&lt;3.35),"versicolor",IF(AND(D106&gt;=1.75,C106&lt;5.35,D106&gt;=0.6,G106&gt;=6.3,A106&lt;6.25,F106&lt;0.683,B106&lt;3.35),"virginica","shouldnthappen"))))))))))))))</f>
        <v>setosa</v>
      </c>
      <c r="AC106" s="1" t="str">
        <f aca="false">IF(AND(B106&gt;=3.3),"setosa",IF(AND(C106&lt;2.45,D106&lt;1.55,B106&lt;3.3),"setosa",IF(AND(F106&gt;=0.211,D106&gt;=1.55,B106&lt;3.3),"virginica",IF(AND(C106&lt;4.9,C106&gt;=2.45,D106&lt;1.55,B106&lt;3.3),"versicolor",IF(AND(C106&gt;=4.9,C106&gt;=2.45,D106&lt;1.55,B106&lt;3.3),"virginica",IF(AND(F106&lt;0.138,F106&lt;0.211,D106&gt;=1.55,B106&lt;3.3),"virginica",IF(AND(F106&gt;=0.138,F106&lt;0.211,D106&gt;=1.55,B106&lt;3.3),"versicolor","shouldnthappen")))))))</f>
        <v>setosa</v>
      </c>
      <c r="AD106" s="1" t="str">
        <f aca="false">IF(AND(D106&gt;=1.75),"virginica",IF(AND(D106&lt;0.75,D106&lt;1.75),"setosa",IF(AND(D106&lt;1.35,D106&gt;=0.75,D106&lt;1.75),"versicolor",IF(AND(B106&lt;2.6,C106&lt;4.85,D106&gt;=1.35,D106&gt;=0.75,D106&lt;1.75),"virginica",IF(AND(B106&gt;=2.6,C106&lt;4.85,D106&gt;=1.35,D106&gt;=0.75,D106&lt;1.75),"versicolor",IF(AND(A106&lt;6.4,C106&gt;=4.85,D106&gt;=1.35,D106&gt;=0.75,D106&lt;1.75),"virginica",IF(AND(A106&gt;=6.4,C106&gt;=4.85,D106&gt;=1.35,D106&gt;=0.75,D106&lt;1.75),"versicolor","shouldnthappen")))))))</f>
        <v>setosa</v>
      </c>
      <c r="AE106" s="1" t="str">
        <f aca="false">IF(AND(C106&lt;2.45),"setosa",IF(AND(F106&lt;0.07,C106&gt;=2.45),"virginica",IF(AND(A106&gt;=5,C106&lt;4.75,F106&gt;=0.07,C106&gt;=2.45),"versicolor",IF(AND(F106&lt;0.182,C106&gt;=4.75,F106&gt;=0.07,C106&gt;=2.45),"versicolor",IF(AND(B106&lt;2.45,A106&lt;5,C106&lt;4.75,F106&gt;=0.07,C106&gt;=2.45),"versicolor",IF(AND(B106&gt;=2.45,A106&lt;5,C106&lt;4.75,F106&gt;=0.07,C106&gt;=2.45),"virginica",IF(AND(F106&gt;=0.468,F106&gt;=0.182,C106&gt;=4.75,F106&gt;=0.07,C106&gt;=2.45),"virginica",IF(AND(A106&gt;=6.85,F106&lt;0.468,F106&gt;=0.182,C106&gt;=4.75,F106&gt;=0.07,C106&gt;=2.45),"virginica",IF(AND(B106&lt;2.6,A106&lt;6.85,F106&lt;0.468,F106&gt;=0.182,C106&gt;=4.75,F106&gt;=0.07,C106&gt;=2.45),"virginica",IF(AND(B106&gt;=2.6,A106&lt;6.85,F106&lt;0.468,F106&gt;=0.182,C106&gt;=4.75,F106&gt;=0.07,C106&gt;=2.45),"versicolor","shouldnthappen"))))))))))</f>
        <v>setosa</v>
      </c>
      <c r="AF106" s="1" t="str">
        <f aca="false">IF(AND(D106&lt;0.75,A106&lt;5.45),"setosa",IF(AND(D106&gt;=1.75,A106&gt;=5.45),"virginica",IF(AND(G106&lt;6.094,D106&gt;=0.75,A106&lt;5.45),"virginica",IF(AND(G106&gt;=6.094,D106&gt;=0.75,A106&lt;5.45),"versicolor",IF(AND(C106&lt;2.75,D106&lt;1.75,A106&gt;=5.45),"setosa",IF(AND(D106&lt;1.45,C106&gt;=2.75,D106&lt;1.75,A106&gt;=5.45),"versicolor",IF(AND(B106&lt;2.75,D106&gt;=1.45,C106&gt;=2.75,D106&lt;1.75,A106&gt;=5.45),"versicolor",IF(AND(C106&lt;5.05,B106&gt;=2.75,D106&gt;=1.45,C106&gt;=2.75,D106&lt;1.75,A106&gt;=5.45),"versicolor",IF(AND(C106&gt;=5.05,B106&gt;=2.75,D106&gt;=1.45,C106&gt;=2.75,D106&lt;1.75,A106&gt;=5.45),"virginica","shouldnthappen")))))))))</f>
        <v>setosa</v>
      </c>
      <c r="AG106" s="1" t="str">
        <f aca="false">IF(AND(D106&lt;0.65,G106&lt;8.868,A106&lt;5.3),"setosa",IF(AND(C106&lt;2.6,G106&gt;=8.868,A106&lt;5.3),"setosa",IF(AND(C106&gt;=2.6,G106&gt;=8.868,A106&lt;5.3),"versicolor",IF(AND(C106&gt;=4.95,D106&lt;1.55,A106&gt;=5.3),"virginica",IF(AND(G106&lt;13.795,D106&gt;=1.55,A106&gt;=5.3),"virginica",IF(AND(C106&lt;3.75,D106&gt;=0.65,G106&lt;8.868,A106&lt;5.3),"versicolor",IF(AND(C106&gt;=3.75,D106&gt;=0.65,G106&lt;8.868,A106&lt;5.3),"virginica",IF(AND(C106&lt;2.6,C106&lt;4.95,D106&lt;1.55,A106&gt;=5.3),"setosa",IF(AND(C106&gt;=2.6,C106&lt;4.95,D106&lt;1.55,A106&gt;=5.3),"versicolor",IF(AND(C106&lt;4.75,G106&gt;=13.795,D106&gt;=1.55,A106&gt;=5.3),"versicolor",IF(AND(C106&gt;=4.75,G106&gt;=13.795,D106&gt;=1.55,A106&gt;=5.3),"virginica","shouldnthappen")))))))))))</f>
        <v>setosa</v>
      </c>
      <c r="AH106" s="1" t="str">
        <f aca="false">IF(AND(D106&lt;0.75),"setosa",IF(AND(C106&lt;4.75,D106&gt;=0.75),"versicolor",IF(AND(G106&lt;13.757,C106&gt;=4.75,D106&gt;=0.75),"virginica",IF(AND(B106&lt;3.05,G106&gt;=13.757,C106&gt;=4.75,D106&gt;=0.75),"virginica",IF(AND(A106&lt;6.65,B106&gt;=3.05,G106&gt;=13.757,C106&gt;=4.75,D106&gt;=0.75),"virginica",IF(AND(A106&gt;=6.65,B106&gt;=3.05,G106&gt;=13.757,C106&gt;=4.75,D106&gt;=0.75),"versicolor","shouldnthappen"))))))</f>
        <v>setosa</v>
      </c>
      <c r="AI106" s="1" t="str">
        <f aca="false">IF(AND(D106&lt;0.7),"setosa",IF(AND(C106&lt;4.75,D106&gt;=0.7),"versicolor",IF(AND(A106&lt;6.6,F106&lt;0.482,C106&gt;=4.75,D106&gt;=0.7),"virginica",IF(AND(C106&gt;=4.95,F106&gt;=0.482,C106&gt;=4.75,D106&gt;=0.7),"virginica",IF(AND(D106&lt;1.9,A106&gt;=6.6,F106&lt;0.482,C106&gt;=4.75,D106&gt;=0.7),"versicolor",IF(AND(D106&gt;=1.9,A106&gt;=6.6,F106&lt;0.482,C106&gt;=4.75,D106&gt;=0.7),"virginica",IF(AND(F106&gt;=0.766,C106&lt;4.95,F106&gt;=0.482,C106&gt;=4.75,D106&gt;=0.7),"virginica",IF(AND(B106&lt;2.95,F106&lt;0.766,C106&lt;4.95,F106&gt;=0.482,C106&gt;=4.75,D106&gt;=0.7),"virginica",IF(AND(B106&gt;=2.95,F106&lt;0.766,C106&lt;4.95,F106&gt;=0.482,C106&gt;=4.75,D106&gt;=0.7),"versicolor","shouldnthappen")))))))))</f>
        <v>setosa</v>
      </c>
      <c r="AJ106" s="1" t="str">
        <f aca="false">IF(AND(C106&lt;2.45,C106&lt;4.75),"setosa",IF(AND(D106&gt;=1.65,C106&gt;=4.75),"virginica",IF(AND(A106&lt;4.95,C106&gt;=2.45,C106&lt;4.75),"virginica",IF(AND(A106&gt;=4.95,C106&gt;=2.45,C106&lt;4.75),"versicolor",IF(AND(B106&lt;2.95,D106&lt;1.65,C106&gt;=4.75),"virginica",IF(AND(B106&gt;=2.95,D106&lt;1.65,C106&gt;=4.75),"versicolor","shouldnthappen"))))))</f>
        <v>setosa</v>
      </c>
      <c r="AK106" s="1" t="str">
        <f aca="false">IF(AND(D106&lt;0.75,A106&lt;5.45),"setosa",IF(AND(B106&lt;2.45,D106&gt;=0.75,A106&lt;5.45),"versicolor",IF(AND(A106&gt;=5.55,C106&lt;4.75,A106&gt;=5.45),"versicolor",IF(AND(C106&gt;=5.15,C106&gt;=4.75,A106&gt;=5.45),"virginica",IF(AND(G106&lt;6.094,B106&gt;=2.45,D106&gt;=0.75,A106&lt;5.45),"virginica",IF(AND(G106&gt;=6.094,B106&gt;=2.45,D106&gt;=0.75,A106&lt;5.45),"versicolor",IF(AND(D106&lt;0.6,A106&lt;5.55,C106&lt;4.75,A106&gt;=5.45),"setosa",IF(AND(D106&gt;=0.6,A106&lt;5.55,C106&lt;4.75,A106&gt;=5.45),"versicolor",IF(AND(C106&lt;4.95,C106&lt;5.15,C106&gt;=4.75,A106&gt;=5.45),"virginica",IF(AND(G106&lt;12.627,C106&lt;5.05,C106&gt;=4.95,C106&lt;5.15,C106&gt;=4.75,A106&gt;=5.45),"virginica",IF(AND(G106&gt;=12.627,C106&lt;5.05,C106&gt;=4.95,C106&lt;5.15,C106&gt;=4.75,A106&gt;=5.45),"versicolor",IF(AND(D106&lt;1.7,C106&gt;=5.05,C106&gt;=4.95,C106&lt;5.15,C106&gt;=4.75,A106&gt;=5.45),"versicolor",IF(AND(D106&gt;=1.7,C106&gt;=5.05,C106&gt;=4.95,C106&lt;5.15,C106&gt;=4.75,A106&gt;=5.45),"virginica","shouldnthappen")))))))))))))</f>
        <v>setosa</v>
      </c>
      <c r="AL106" s="1" t="str">
        <f aca="false">IF(AND(B106&lt;2.45,B106&lt;3.15),"versicolor",IF(AND(D106&lt;0.95,G106&lt;15.141,B106&gt;=3.15),"setosa",IF(AND(G106&lt;15.429,G106&gt;=15.141,B106&gt;=3.15),"versicolor",IF(AND(G106&gt;=15.429,G106&gt;=15.141,B106&gt;=3.15),"virginica",IF(AND(C106&lt;2.3,C106&lt;4.75,B106&gt;=2.45,B106&lt;3.15),"setosa",IF(AND(G106&gt;=16.072,C106&gt;=4.75,B106&gt;=2.45,B106&lt;3.15),"versicolor",IF(AND(G106&lt;11.833,D106&gt;=0.95,G106&lt;15.141,B106&gt;=3.15),"virginica",IF(AND(A106&lt;5,C106&gt;=2.3,C106&lt;4.75,B106&gt;=2.45,B106&lt;3.15),"virginica",IF(AND(A106&gt;=5,C106&gt;=2.3,C106&lt;4.75,B106&gt;=2.45,B106&lt;3.15),"versicolor",IF(AND(G106&lt;14.342,G106&gt;=11.833,D106&gt;=0.95,G106&lt;15.141,B106&gt;=3.15),"versicolor",IF(AND(G106&gt;=14.342,G106&gt;=11.833,D106&gt;=0.95,G106&lt;15.141,B106&gt;=3.15),"virginica",IF(AND(G106&lt;13.757,F106&gt;=0.741,G106&lt;16.072,C106&gt;=4.75,B106&gt;=2.45,B106&lt;3.15),"virginica",IF(AND(F106&gt;=0.546,A106&lt;6.15,F106&lt;0.741,G106&lt;16.072,C106&gt;=4.75,B106&gt;=2.45,B106&lt;3.15),"virginica",IF(AND(D106&gt;=1.75,A106&gt;=6.15,F106&lt;0.741,G106&lt;16.072,C106&gt;=4.75,B106&gt;=2.45,B106&lt;3.15),"virginica",IF(AND(C106&lt;4.85,G106&gt;=13.757,F106&gt;=0.741,G106&lt;16.072,C106&gt;=4.75,B106&gt;=2.45,B106&lt;3.15),"virginica",IF(AND(C106&gt;=4.85,G106&gt;=13.757,F106&gt;=0.741,G106&lt;16.072,C106&gt;=4.75,B106&gt;=2.45,B106&lt;3.15),"versicolor",IF(AND(F106&lt;0.331,F106&lt;0.546,A106&lt;6.15,F106&lt;0.741,G106&lt;16.072,C106&gt;=4.75,B106&gt;=2.45,B106&lt;3.15),"virginica",IF(AND(F106&gt;=0.331,F106&lt;0.546,A106&lt;6.15,F106&lt;0.741,G106&lt;16.072,C106&gt;=4.75,B106&gt;=2.45,B106&lt;3.15),"versicolor",IF(AND(G106&lt;10.661,D106&lt;1.75,A106&gt;=6.15,F106&lt;0.741,G106&lt;16.072,C106&gt;=4.75,B106&gt;=2.45,B106&lt;3.15),"virginica",IF(AND(G106&gt;=10.661,D106&lt;1.75,A106&gt;=6.15,F106&lt;0.741,G106&lt;16.072,C106&gt;=4.75,B106&gt;=2.45,B106&lt;3.15),"versicolor","shouldnthappen"))))))))))))))))))))</f>
        <v>setosa</v>
      </c>
      <c r="AM106" s="1" t="str">
        <f aca="false">IF(AND(D106&lt;1.35,F106&gt;=0.917),"setosa",IF(AND(D106&gt;=1.35,F106&gt;=0.917),"virginica",IF(AND(D106&lt;0.75,D106&lt;1.55,F106&lt;0.917),"setosa",IF(AND(C106&gt;=4.8,D106&gt;=1.55,F106&lt;0.917),"virginica",IF(AND(A106&lt;5.95,D106&gt;=0.75,D106&lt;1.55,F106&lt;0.917),"versicolor",IF(AND(F106&lt;0.473,C106&lt;4.8,D106&gt;=1.55,F106&lt;0.917),"virginica",IF(AND(F106&gt;=0.473,C106&lt;4.8,D106&gt;=1.55,F106&lt;0.917),"versicolor",IF(AND(C106&lt;4.95,A106&gt;=5.95,D106&gt;=0.75,D106&lt;1.55,F106&lt;0.917),"versicolor",IF(AND(C106&gt;=4.95,A106&gt;=5.95,D106&gt;=0.75,D106&lt;1.55,F106&lt;0.917),"virginica","shouldnthappen")))))))))</f>
        <v>setosa</v>
      </c>
      <c r="AN106" s="1" t="str">
        <f aca="false">IF(AND(D106&lt;0.75,A106&lt;5.45),"setosa",IF(AND(D106&lt;1.55,D106&gt;=0.75,A106&lt;5.45),"versicolor",IF(AND(D106&gt;=1.55,D106&gt;=0.75,A106&lt;5.45),"virginica",IF(AND(A106&gt;=5.75,C106&lt;4.75,A106&gt;=5.45),"versicolor",IF(AND(F106&lt;0.361,C106&gt;=4.75,A106&gt;=5.45),"virginica",IF(AND(C106&lt;2.6,A106&lt;5.75,C106&lt;4.75,A106&gt;=5.45),"setosa",IF(AND(C106&gt;=2.6,A106&lt;5.75,C106&lt;4.75,A106&gt;=5.45),"versicolor",IF(AND(D106&gt;=1.7,F106&gt;=0.361,C106&gt;=4.75,A106&gt;=5.45),"virginica",IF(AND(B106&lt;2.65,D106&lt;1.7,F106&gt;=0.361,C106&gt;=4.75,A106&gt;=5.45),"virginica",IF(AND(A106&lt;7.05,B106&gt;=2.65,D106&lt;1.7,F106&gt;=0.361,C106&gt;=4.75,A106&gt;=5.45),"versicolor",IF(AND(A106&gt;=7.05,B106&gt;=2.65,D106&lt;1.7,F106&gt;=0.361,C106&gt;=4.75,A106&gt;=5.45),"virginica","shouldnthappen")))))))))))</f>
        <v>setosa</v>
      </c>
      <c r="AO106" s="1" t="str">
        <f aca="false">IF(AND(D106&lt;0.7),"setosa",IF(AND(A106&lt;4.95,C106&lt;4.85,D106&gt;=0.7),"virginica",IF(AND(A106&gt;=4.95,C106&lt;4.85,D106&gt;=0.7),"versicolor",IF(AND(D106&gt;=1.7,C106&gt;=4.85,D106&gt;=0.7),"virginica",IF(AND(F106&lt;0.325,D106&lt;1.7,C106&gt;=4.85,D106&gt;=0.7),"virginica",IF(AND(D106&lt;1.55,F106&gt;=0.325,D106&lt;1.7,C106&gt;=4.85,D106&gt;=0.7),"virginica",IF(AND(D106&gt;=1.55,F106&gt;=0.325,D106&lt;1.7,C106&gt;=4.85,D106&gt;=0.7),"versicolor","shouldnthappen")))))))</f>
        <v>setosa</v>
      </c>
      <c r="AP106" s="1" t="str">
        <f aca="false">IF(AND(D106&lt;0.75),"setosa",IF(AND(C106&lt;4.85,D106&gt;=0.75),"versicolor",IF(AND(G106&gt;=8.277,C106&gt;=4.85,D106&gt;=0.75),"virginica",IF(AND(F106&gt;=0.633,G106&lt;8.277,C106&gt;=4.85,D106&gt;=0.75),"virginica",IF(AND(G106&lt;7.61,F106&lt;0.633,G106&lt;8.277,C106&gt;=4.85,D106&gt;=0.75),"virginica",IF(AND(G106&gt;=7.61,F106&lt;0.633,G106&lt;8.277,C106&gt;=4.85,D106&gt;=0.75),"versicolor","shouldnthappen"))))))</f>
        <v>setosa</v>
      </c>
      <c r="AQ106" s="1" t="str">
        <f aca="false">IF(AND(C106&lt;2.65,A106&gt;=5.45,C106&lt;4.75),"setosa",IF(AND(C106&gt;=2.65,A106&gt;=5.45,C106&lt;4.75),"versicolor",IF(AND(B106&lt;2.9,C106&lt;4.85,C106&gt;=4.75),"versicolor",IF(AND(B106&gt;=2.9,C106&lt;4.85,C106&gt;=4.75),"virginica",IF(AND(D106&lt;1.7,C106&gt;=4.85,C106&gt;=4.75),"versicolor",IF(AND(D106&gt;=1.7,C106&gt;=4.85,C106&gt;=4.75),"virginica",IF(AND(C106&lt;2.45,G106&lt;14.126,A106&lt;5.45,C106&lt;4.75),"setosa",IF(AND(C106&gt;=2.45,G106&lt;14.126,A106&lt;5.45,C106&lt;4.75),"versicolor",IF(AND(C106&lt;2.4,G106&gt;=14.126,A106&lt;5.45,C106&lt;4.75),"setosa",IF(AND(C106&gt;=2.4,G106&gt;=14.126,A106&lt;5.45,C106&lt;4.75),"versicolor","shouldnthappen"))))))))))</f>
        <v>setosa</v>
      </c>
      <c r="AR106" s="1" t="str">
        <f aca="false">IF(AND(C106&lt;2.45,C106&lt;4.85),"setosa",IF(AND(C106&gt;=5.15,C106&gt;=4.85),"virginica",IF(AND(A106&gt;=4.95,C106&gt;=2.45,C106&lt;4.85),"versicolor",IF(AND(D106&lt;1.35,A106&lt;4.95,C106&gt;=2.45,C106&lt;4.85),"versicolor",IF(AND(D106&gt;=1.35,A106&lt;4.95,C106&gt;=2.45,C106&lt;4.85),"virginica",IF(AND(F106&lt;0.35,G106&lt;12.751,C106&lt;5.15,C106&gt;=4.85),"virginica",IF(AND(A106&lt;6.5,G106&gt;=12.751,C106&lt;5.15,C106&gt;=4.85),"virginica",IF(AND(A106&gt;=6.5,G106&gt;=12.751,C106&lt;5.15,C106&gt;=4.85),"versicolor",IF(AND(B106&gt;=2.75,F106&gt;=0.35,G106&lt;12.751,C106&lt;5.15,C106&gt;=4.85),"virginica",IF(AND(C106&lt;5.05,B106&lt;2.75,F106&gt;=0.35,G106&lt;12.751,C106&lt;5.15,C106&gt;=4.85),"virginica",IF(AND(C106&gt;=5.05,B106&lt;2.75,F106&gt;=0.35,G106&lt;12.751,C106&lt;5.15,C106&gt;=4.85),"versicolor","shouldnthappen")))))))))))</f>
        <v>setosa</v>
      </c>
      <c r="AS106" s="1" t="str">
        <f aca="false">IF(AND(F106&gt;=0.9,B106&lt;3.05),"virginica",IF(AND(A106&lt;5.9,B106&gt;=3.05),"setosa",IF(AND(D106&lt;1.65,A106&gt;=5.9,B106&gt;=3.05),"versicolor",IF(AND(D106&gt;=1.65,A106&gt;=5.9,B106&gt;=3.05),"virginica",IF(AND(D106&gt;=1.75,C106&gt;=4.85,F106&lt;0.9,B106&lt;3.05),"virginica",IF(AND(C106&lt;2.2,B106&lt;2.95,C106&lt;4.85,F106&lt;0.9,B106&lt;3.05),"setosa",IF(AND(C106&gt;=2.2,B106&lt;2.95,C106&lt;4.85,F106&lt;0.9,B106&lt;3.05),"versicolor",IF(AND(C106&lt;2.8,B106&gt;=2.95,C106&lt;4.85,F106&lt;0.9,B106&lt;3.05),"setosa",IF(AND(C106&gt;=2.8,B106&gt;=2.95,C106&lt;4.85,F106&lt;0.9,B106&lt;3.05),"versicolor",IF(AND(G106&lt;13.879,D106&lt;1.75,C106&gt;=4.85,F106&lt;0.9,B106&lt;3.05),"virginica",IF(AND(G106&gt;=13.879,D106&lt;1.75,C106&gt;=4.85,F106&lt;0.9,B106&lt;3.05),"versicolor","shouldnthappen")))))))))))</f>
        <v>setosa</v>
      </c>
      <c r="AT106" s="1" t="str">
        <f aca="false">IF(AND(D106&lt;0.75),"setosa",IF(AND(D106&gt;=1.75,D106&gt;=0.75),"virginica",IF(AND(D106&lt;1.45,G106&lt;7.37,D106&lt;1.75,D106&gt;=0.75),"versicolor",IF(AND(D106&gt;=1.45,G106&lt;7.37,D106&lt;1.75,D106&gt;=0.75),"virginica",IF(AND(C106&lt;5.45,G106&gt;=7.37,D106&lt;1.75,D106&gt;=0.75),"versicolor",IF(AND(C106&gt;=5.45,G106&gt;=7.37,D106&lt;1.75,D106&gt;=0.75),"virginica","shouldnthappen"))))))</f>
        <v>setosa</v>
      </c>
      <c r="AU106" s="1" t="str">
        <f aca="false">IF(AND(D106&lt;0.7),"setosa",IF(AND(D106&gt;=1.7,A106&gt;=6.15,D106&gt;=0.7),"virginica",IF(AND(B106&gt;=2.55,C106&lt;4.75,A106&lt;6.15,D106&gt;=0.7),"versicolor",IF(AND(D106&gt;=1.7,C106&gt;=4.75,A106&lt;6.15,D106&gt;=0.7),"virginica",IF(AND(C106&lt;5.25,D106&lt;1.7,A106&gt;=6.15,D106&gt;=0.7),"versicolor",IF(AND(C106&gt;=5.25,D106&lt;1.7,A106&gt;=6.15,D106&gt;=0.7),"virginica",IF(AND(C106&lt;4.25,B106&lt;2.55,C106&lt;4.75,A106&lt;6.15,D106&gt;=0.7),"versicolor",IF(AND(C106&gt;=4.25,B106&lt;2.55,C106&lt;4.75,A106&lt;6.15,D106&gt;=0.7),"virginica",IF(AND(B106&lt;2.65,D106&lt;1.7,C106&gt;=4.75,A106&lt;6.15,D106&gt;=0.7),"virginica",IF(AND(B106&gt;=2.65,D106&lt;1.7,C106&gt;=4.75,A106&lt;6.15,D106&gt;=0.7),"versicolor","shouldnthappen"))))))))))</f>
        <v>setosa</v>
      </c>
      <c r="AV106" s="1" t="str">
        <f aca="false">IF(AND(D106&lt;0.75),"setosa",IF(AND(F106&gt;=0.899,D106&gt;=0.75),"virginica",IF(AND(D106&lt;1.65,A106&lt;6.05,F106&lt;0.899,D106&gt;=0.75),"versicolor",IF(AND(D106&gt;=1.65,A106&lt;6.05,F106&lt;0.899,D106&gt;=0.75),"virginica",IF(AND(C106&gt;=5.05,A106&gt;=6.05,F106&lt;0.899,D106&gt;=0.75),"virginica",IF(AND(G106&gt;=13.757,C106&lt;5.05,A106&gt;=6.05,F106&lt;0.899,D106&gt;=0.75),"versicolor",IF(AND(D106&lt;1.6,G106&lt;13.757,C106&lt;5.05,A106&gt;=6.05,F106&lt;0.899,D106&gt;=0.75),"versicolor",IF(AND(D106&gt;=1.6,G106&lt;13.757,C106&lt;5.05,A106&gt;=6.05,F106&lt;0.899,D106&gt;=0.75),"virginica","shouldnthappen"))))))))</f>
        <v>setosa</v>
      </c>
      <c r="AW106" s="1" t="str">
        <f aca="false">IF(AND(F106&lt;0.117,A106&gt;=5.55),"virginica",IF(AND(A106&gt;=5.2,G106&lt;6.086,A106&lt;5.55),"versicolor",IF(AND(D106&lt;0.7,G106&gt;=6.086,A106&lt;5.55),"setosa",IF(AND(D106&gt;=0.7,G106&gt;=6.086,A106&lt;5.55),"versicolor",IF(AND(A106&lt;4.75,A106&lt;5.2,G106&lt;6.086,A106&lt;5.55),"setosa",IF(AND(A106&gt;=4.75,A106&lt;5.2,G106&lt;6.086,A106&lt;5.55),"virginica",IF(AND(D106&gt;=1.65,C106&lt;4.95,F106&gt;=0.117,A106&gt;=5.55),"virginica",IF(AND(D106&gt;=1.75,C106&gt;=4.95,F106&gt;=0.117,A106&gt;=5.55),"virginica",IF(AND(C106&lt;2.6,D106&lt;1.65,C106&lt;4.95,F106&gt;=0.117,A106&gt;=5.55),"setosa",IF(AND(C106&gt;=2.6,D106&lt;1.65,C106&lt;4.95,F106&gt;=0.117,A106&gt;=5.55),"versicolor",IF(AND(D106&lt;1.55,D106&lt;1.75,C106&gt;=4.95,F106&gt;=0.117,A106&gt;=5.55),"virginica",IF(AND(A106&lt;6.95,D106&gt;=1.55,D106&lt;1.75,C106&gt;=4.95,F106&gt;=0.117,A106&gt;=5.55),"versicolor",IF(AND(A106&gt;=6.95,D106&gt;=1.55,D106&lt;1.75,C106&gt;=4.95,F106&gt;=0.117,A106&gt;=5.55),"virginica","shouldnthappen")))))))))))))</f>
        <v>setosa</v>
      </c>
      <c r="AX106" s="1" t="str">
        <f aca="false">IF(AND(D106&lt;0.75),"setosa",IF(AND(F106&lt;0.138,D106&gt;=0.75),"virginica",IF(AND(C106&lt;4.45,A106&lt;6.15,F106&gt;=0.138,D106&gt;=0.75),"versicolor",IF(AND(C106&gt;=5.05,A106&gt;=6.15,F106&gt;=0.138,D106&gt;=0.75),"virginica",IF(AND(B106&lt;2.65,C106&gt;=4.45,A106&lt;6.15,F106&gt;=0.138,D106&gt;=0.75),"virginica",IF(AND(A106&gt;=6.35,C106&lt;5.05,A106&gt;=6.15,F106&gt;=0.138,D106&gt;=0.75),"versicolor",IF(AND(A106&lt;5.65,B106&gt;=2.65,C106&gt;=4.45,A106&lt;6.15,F106&gt;=0.138,D106&gt;=0.75),"virginica",IF(AND(D106&lt;1.75,A106&lt;6.35,C106&lt;5.05,A106&gt;=6.15,F106&gt;=0.138,D106&gt;=0.75),"versicolor",IF(AND(D106&gt;=1.75,A106&lt;6.35,C106&lt;5.05,A106&gt;=6.15,F106&gt;=0.138,D106&gt;=0.75),"virginica",IF(AND(D106&lt;1.7,A106&gt;=5.65,B106&gt;=2.65,C106&gt;=4.45,A106&lt;6.15,F106&gt;=0.138,D106&gt;=0.75),"versicolor",IF(AND(D106&gt;=1.7,A106&gt;=5.65,B106&gt;=2.65,C106&gt;=4.45,A106&lt;6.15,F106&gt;=0.138,D106&gt;=0.75),"virginica","shouldnthappen")))))))))))</f>
        <v>setosa</v>
      </c>
      <c r="AY106" s="1" t="str">
        <f aca="false">IF(AND(D106&lt;0.75,A106&lt;5.55),"setosa",IF(AND(A106&lt;4.95,D106&gt;=0.75,A106&lt;5.55),"virginica",IF(AND(A106&gt;=4.95,D106&gt;=0.75,A106&lt;5.55),"versicolor",IF(AND(C106&lt;2.6,C106&lt;4.85,A106&gt;=5.55),"setosa",IF(AND(C106&gt;=2.6,C106&lt;4.85,A106&gt;=5.55),"versicolor",IF(AND(D106&gt;=1.75,C106&gt;=4.85,A106&gt;=5.55),"virginica",IF(AND(F106&lt;0.405,D106&lt;1.75,C106&gt;=4.85,A106&gt;=5.55),"versicolor",IF(AND(B106&lt;3.05,F106&gt;=0.405,D106&lt;1.75,C106&gt;=4.85,A106&gt;=5.55),"virginica",IF(AND(B106&gt;=3.05,F106&gt;=0.405,D106&lt;1.75,C106&gt;=4.85,A106&gt;=5.55),"versicolor","shouldnthappen")))))))))</f>
        <v>setosa</v>
      </c>
      <c r="AZ106" s="1" t="str">
        <f aca="false">IF(AND(D106&lt;0.75),"setosa",IF(AND(F106&lt;0.9,C106&lt;4.95,D106&gt;=0.75),"versicolor",IF(AND(F106&gt;=0.9,C106&lt;4.95,D106&gt;=0.75),"virginica",IF(AND(D106&gt;=1.7,C106&gt;=4.95,D106&gt;=0.75),"virginica",IF(AND(F106&lt;0.405,D106&lt;1.7,C106&gt;=4.95,D106&gt;=0.75),"versicolor",IF(AND(F106&gt;=0.405,D106&lt;1.7,C106&gt;=4.95,D106&gt;=0.75),"virginica","shouldnthappen"))))))</f>
        <v>setosa</v>
      </c>
      <c r="BA106" s="1" t="str">
        <f aca="false">IF(AND(D106&lt;0.75),"setosa",IF(AND(D106&gt;=1.7,C106&gt;=5.05,D106&gt;=0.75),"virginica",IF(AND(D106&lt;1.45,D106&lt;1.6,C106&lt;5.05,D106&gt;=0.75),"versicolor",IF(AND(A106&lt;5.8,D106&gt;=1.6,C106&lt;5.05,D106&gt;=0.75),"virginica",IF(AND(A106&gt;=5.8,D106&gt;=1.6,C106&lt;5.05,D106&gt;=0.75),"versicolor",IF(AND(F106&lt;0.417,D106&lt;1.7,C106&gt;=5.05,D106&gt;=0.75),"versicolor",IF(AND(F106&gt;=0.417,D106&lt;1.7,C106&gt;=5.05,D106&gt;=0.75),"virginica",IF(AND(A106&lt;5.95,D106&gt;=1.45,D106&lt;1.6,C106&lt;5.05,D106&gt;=0.75),"versicolor",IF(AND(G106&lt;10.618,A106&gt;=5.95,D106&gt;=1.45,D106&lt;1.6,C106&lt;5.05,D106&gt;=0.75),"virginica",IF(AND(G106&gt;=10.618,A106&gt;=5.95,D106&gt;=1.45,D106&lt;1.6,C106&lt;5.05,D106&gt;=0.75),"versicolor","shouldnthappen"))))))))))</f>
        <v>setosa</v>
      </c>
      <c r="BB106" s="1" t="str">
        <f aca="false">IF(AND(C106&lt;2.6),"setosa",IF(AND(D106&gt;=1.75,C106&gt;=2.6),"virginica",IF(AND(C106&gt;=5.45,D106&lt;1.75,C106&gt;=2.6),"virginica",IF(AND(F106&gt;=0.259,C106&lt;5.45,D106&lt;1.75,C106&gt;=2.6),"versicolor",IF(AND(C106&lt;5.05,F106&lt;0.259,C106&lt;5.45,D106&lt;1.75,C106&gt;=2.6),"versicolor",IF(AND(C106&gt;=5.05,F106&lt;0.259,C106&lt;5.45,D106&lt;1.75,C106&gt;=2.6),"virginica","shouldnthappen"))))))</f>
        <v>setosa</v>
      </c>
      <c r="BC106" s="1" t="str">
        <f aca="false">IF(AND(A106&lt;4.95,B106&lt;2.7,A106&lt;5.55),"virginica",IF(AND(A106&gt;=4.95,B106&lt;2.7,A106&lt;5.55),"versicolor",IF(AND(C106&lt;3.2,B106&gt;=2.7,A106&lt;5.55),"setosa",IF(AND(C106&gt;=3.2,B106&gt;=2.7,A106&lt;5.55),"versicolor",IF(AND(F106&gt;=0.85,A106&lt;6.15,A106&gt;=5.55),"virginica",IF(AND(D106&lt;1.45,A106&gt;=6.15,A106&gt;=5.55),"versicolor",IF(AND(C106&lt;4.8,F106&lt;0.85,A106&lt;6.15,A106&gt;=5.55),"versicolor",IF(AND(D106&gt;=1.7,D106&gt;=1.45,A106&gt;=6.15,A106&gt;=5.55),"virginica",IF(AND(G106&lt;9.333,C106&gt;=4.8,F106&lt;0.85,A106&lt;6.15,A106&gt;=5.55),"versicolor",IF(AND(G106&gt;=9.333,C106&gt;=4.8,F106&lt;0.85,A106&lt;6.15,A106&gt;=5.55),"virginica",IF(AND(C106&lt;4.9,D106&lt;1.7,D106&gt;=1.45,A106&gt;=6.15,A106&gt;=5.55),"versicolor",IF(AND(C106&gt;=4.9,D106&lt;1.7,D106&gt;=1.45,A106&gt;=6.15,A106&gt;=5.55),"virginica","shouldnthappen"))))))))))))</f>
        <v>setosa</v>
      </c>
      <c r="BD106" s="1" t="str">
        <f aca="false">IF(AND(C106&lt;2.35),"setosa",IF(AND(C106&lt;4.75,B106&lt;2.55,C106&gt;=2.35),"versicolor",IF(AND(C106&gt;=4.75,B106&lt;2.55,C106&gt;=2.35),"virginica",IF(AND(C106&lt;4.75,B106&gt;=2.55,C106&gt;=2.35),"versicolor",IF(AND(D106&gt;=1.75,C106&gt;=4.75,B106&gt;=2.55,C106&gt;=2.35),"virginica",IF(AND(A106&gt;=6.5,D106&lt;1.75,C106&gt;=4.75,B106&gt;=2.55,C106&gt;=2.35),"versicolor",IF(AND(A106&lt;6.05,A106&lt;6.5,D106&lt;1.75,C106&gt;=4.75,B106&gt;=2.55,C106&gt;=2.35),"versicolor",IF(AND(A106&gt;=6.05,A106&lt;6.5,D106&lt;1.75,C106&gt;=4.75,B106&gt;=2.55,C106&gt;=2.35),"virginica","shouldnthappen"))))))))</f>
        <v>setosa</v>
      </c>
      <c r="BE106" s="1" t="str">
        <f aca="false">IF(AND(C106&lt;2.5),"setosa",IF(AND(D106&lt;1.65,C106&lt;4.75,C106&gt;=2.5),"versicolor",IF(AND(D106&gt;=1.65,C106&lt;4.75,C106&gt;=2.5),"virginica",IF(AND(D106&gt;=1.75,C106&gt;=4.75,C106&gt;=2.5),"virginica",IF(AND(C106&lt;4.95,D106&lt;1.75,C106&gt;=4.75,C106&gt;=2.5),"versicolor",IF(AND(A106&lt;6.5,C106&gt;=4.95,D106&lt;1.75,C106&gt;=4.75,C106&gt;=2.5),"virginica",IF(AND(A106&gt;=6.5,C106&gt;=4.95,D106&lt;1.75,C106&gt;=4.75,C106&gt;=2.5),"versicolor","shouldnthappen")))))))</f>
        <v>setosa</v>
      </c>
      <c r="BF106" s="1" t="str">
        <f aca="false">IF(AND(G106&gt;=15.244),"virginica",IF(AND(C106&lt;3.2,B106&gt;=3.15,G106&lt;15.244),"setosa",IF(AND(A106&gt;=4.95,C106&lt;4.7,B106&lt;3.15,G106&lt;15.244),"versicolor",IF(AND(C106&gt;=5.15,C106&gt;=4.7,B106&lt;3.15,G106&lt;15.244),"virginica",IF(AND(A106&gt;=6.45,C106&gt;=3.2,B106&gt;=3.15,G106&lt;15.244),"virginica",IF(AND(D106&lt;0.95,A106&lt;4.95,C106&lt;4.7,B106&lt;3.15,G106&lt;15.244),"setosa",IF(AND(D106&gt;=0.95,A106&lt;4.95,C106&lt;4.7,B106&lt;3.15,G106&lt;15.244),"virginica",IF(AND(F106&lt;0.816,A106&lt;6.45,C106&gt;=3.2,B106&gt;=3.15,G106&lt;15.244),"virginica",IF(AND(F106&gt;=0.816,A106&lt;6.45,C106&gt;=3.2,B106&gt;=3.15,G106&lt;15.244),"versicolor",IF(AND(A106&gt;=6.5,B106&lt;3.05,C106&lt;5.15,C106&gt;=4.7,B106&lt;3.15,G106&lt;15.244),"versicolor",IF(AND(G106&lt;11.093,B106&gt;=3.05,C106&lt;5.15,C106&gt;=4.7,B106&lt;3.15,G106&lt;15.244),"virginica",IF(AND(G106&gt;=11.093,B106&gt;=3.05,C106&lt;5.15,C106&gt;=4.7,B106&lt;3.15,G106&lt;15.244),"versicolor",IF(AND(D106&gt;=1.7,A106&lt;6.5,B106&lt;3.05,C106&lt;5.15,C106&gt;=4.7,B106&lt;3.15,G106&lt;15.244),"virginica",IF(AND(G106&lt;7.498,D106&lt;1.7,A106&lt;6.5,B106&lt;3.05,C106&lt;5.15,C106&gt;=4.7,B106&lt;3.15,G106&lt;15.244),"virginica",IF(AND(G106&gt;=7.498,D106&lt;1.7,A106&lt;6.5,B106&lt;3.05,C106&lt;5.15,C106&gt;=4.7,B106&lt;3.15,G106&lt;15.244),"versicolor","shouldnthappen")))))))))))))))</f>
        <v>setosa</v>
      </c>
      <c r="BG106" s="1" t="str">
        <f aca="false">IF(AND(B106&gt;=3.35,C106&lt;4.85),"setosa",IF(AND(D106&gt;=1.75,C106&gt;=4.85),"virginica",IF(AND(D106&lt;0.75,B106&lt;3.35,C106&lt;4.85),"setosa",IF(AND(G106&gt;=13.879,D106&lt;1.75,C106&gt;=4.85),"versicolor",IF(AND(F106&gt;=0.9,D106&gt;=0.75,B106&lt;3.35,C106&lt;4.85),"virginica",IF(AND(F106&gt;=0.405,G106&lt;13.879,D106&lt;1.75,C106&gt;=4.85),"virginica",IF(AND(B106&gt;=2.55,F106&lt;0.9,D106&gt;=0.75,B106&lt;3.35,C106&lt;4.85),"versicolor",IF(AND(G106&lt;7.498,F106&lt;0.405,G106&lt;13.879,D106&lt;1.75,C106&gt;=4.85),"virginica",IF(AND(G106&gt;=7.498,F106&lt;0.405,G106&lt;13.879,D106&lt;1.75,C106&gt;=4.85),"versicolor",IF(AND(G106&lt;5.656,B106&lt;2.55,F106&lt;0.9,D106&gt;=0.75,B106&lt;3.35,C106&lt;4.85),"virginica",IF(AND(G106&gt;=5.656,B106&lt;2.55,F106&lt;0.9,D106&gt;=0.75,B106&lt;3.35,C106&lt;4.85),"versicolor","shouldnthappen")))))))))))</f>
        <v>setosa</v>
      </c>
      <c r="BH106" s="1" t="str">
        <f aca="false">IF(AND(D106&lt;0.7),"setosa",IF(AND(D106&gt;=1.65,A106&lt;6.65,D106&gt;=0.7),"virginica",IF(AND(D106&lt;1.55,A106&gt;=6.65,D106&gt;=0.7),"versicolor",IF(AND(D106&gt;=1.55,A106&gt;=6.65,D106&gt;=0.7),"virginica",IF(AND(F106&gt;=0.529,D106&lt;1.65,A106&lt;6.65,D106&gt;=0.7),"versicolor",IF(AND(C106&gt;=5.35,F106&lt;0.529,D106&lt;1.65,A106&lt;6.65,D106&gt;=0.7),"virginica",IF(AND(G106&gt;=7.411,C106&lt;5.35,F106&lt;0.529,D106&lt;1.65,A106&lt;6.65,D106&gt;=0.7),"versicolor",IF(AND(G106&lt;6.927,G106&lt;7.411,C106&lt;5.35,F106&lt;0.529,D106&lt;1.65,A106&lt;6.65,D106&gt;=0.7),"versicolor",IF(AND(G106&gt;=6.927,G106&lt;7.411,C106&lt;5.35,F106&lt;0.529,D106&lt;1.65,A106&lt;6.65,D106&gt;=0.7),"virginica","shouldnthappen")))))))))</f>
        <v>setosa</v>
      </c>
      <c r="BI106" s="1" t="str">
        <f aca="false">IF(AND(D106&gt;=1.7),"virginica",IF(AND(D106&lt;0.7,D106&lt;1.7),"setosa",IF(AND(D106&lt;1.45,G106&lt;7.37,D106&gt;=0.7,D106&lt;1.7),"versicolor",IF(AND(D106&gt;=1.45,G106&lt;7.37,D106&gt;=0.7,D106&lt;1.7),"virginica",IF(AND(B106&gt;=2.65,G106&gt;=7.37,D106&gt;=0.7,D106&lt;1.7),"versicolor",IF(AND(C106&lt;5.05,B106&lt;2.65,G106&gt;=7.37,D106&gt;=0.7,D106&lt;1.7),"versicolor",IF(AND(C106&gt;=5.05,B106&lt;2.65,G106&gt;=7.37,D106&gt;=0.7,D106&lt;1.7),"virginica","shouldnthappen")))))))</f>
        <v>setosa</v>
      </c>
    </row>
    <row r="107" customFormat="false" ht="13.8" hidden="false" customHeight="false" outlineLevel="0" collapsed="false">
      <c r="A107" s="1" t="n">
        <v>4.9</v>
      </c>
      <c r="B107" s="1" t="n">
        <v>3.6</v>
      </c>
      <c r="C107" s="1" t="n">
        <v>1.4</v>
      </c>
      <c r="D107" s="1" t="n">
        <v>0.1</v>
      </c>
      <c r="E107" s="1" t="s">
        <v>94</v>
      </c>
      <c r="F107" s="1" t="n">
        <v>0.327379455789924</v>
      </c>
      <c r="G107" s="1" t="n">
        <v>9.59478157348931</v>
      </c>
      <c r="H107" s="11" t="str">
        <f aca="false">E107</f>
        <v>setosa</v>
      </c>
      <c r="I107" s="1" t="str">
        <f aca="false">INDEX(L107:BI107, MODE(MATCH(L107:BI107, L107:BI107, 0 )))</f>
        <v>setosa</v>
      </c>
      <c r="J107" s="12" t="n">
        <f aca="false">COUNTIF(L107:BI107, H107) / COUNTA(L107:BI107)</f>
        <v>1</v>
      </c>
      <c r="K107" s="13" t="n">
        <f aca="false">I107=H107</f>
        <v>1</v>
      </c>
      <c r="L107" s="1" t="str">
        <f aca="false">IF(AND(C107&lt;3.65,B107&gt;=3.35),"setosa",IF(AND(C107&gt;=3.65,B107&gt;=3.35),"virginica",IF(AND(C107&lt;2.35,C107&lt;4.85,B107&lt;3.35),"setosa",IF(AND(F107&gt;=0.899,C107&gt;=2.35,C107&lt;4.85,B107&lt;3.35),"virginica",IF(AND(G107&gt;=8.268,B107&lt;2.75,C107&gt;=4.85,B107&lt;3.35),"virginica",IF(AND(D107&lt;1.55,B107&gt;=2.75,C107&gt;=4.85,B107&lt;3.35),"versicolor",IF(AND(D107&gt;=1.55,B107&gt;=2.75,C107&gt;=4.85,B107&lt;3.35),"virginica",IF(AND(G107&lt;6.537,F107&lt;0.899,C107&gt;=2.35,C107&lt;4.85,B107&lt;3.35),"virginica",IF(AND(G107&gt;=6.537,F107&lt;0.899,C107&gt;=2.35,C107&lt;4.85,B107&lt;3.35),"versicolor",IF(AND(G107&lt;6.878,G107&lt;8.268,B107&lt;2.75,C107&gt;=4.85,B107&lt;3.35),"virginica",IF(AND(G107&gt;=6.878,G107&lt;8.268,B107&lt;2.75,C107&gt;=4.85,B107&lt;3.35),"versicolor","shouldnthappen")))))))))))</f>
        <v>setosa</v>
      </c>
      <c r="M107" s="1" t="str">
        <f aca="false">IF(AND(C107&lt;2.6),"setosa",IF(AND(D107&gt;=1.75,C107&gt;=2.6),"virginica",IF(AND(G107&lt;6.094,D107&lt;1.75,C107&gt;=2.6),"virginica",IF(AND(D107&lt;1.35,G107&gt;=6.094,D107&lt;1.75,C107&gt;=2.6),"versicolor",IF(AND(C107&lt;5.05,D107&gt;=1.35,G107&gt;=6.094,D107&lt;1.75,C107&gt;=2.6),"versicolor",IF(AND(C107&gt;=5.05,D107&gt;=1.35,G107&gt;=6.094,D107&lt;1.75,C107&gt;=2.6),"virginica","shouldnthappen"))))))</f>
        <v>setosa</v>
      </c>
      <c r="N107" s="1" t="str">
        <f aca="false">IF(AND(A107&lt;6.6,B107&gt;=3.45),"setosa",IF(AND(A107&gt;=6.6,B107&gt;=3.45),"virginica",IF(AND(D107&lt;0.7,C107&lt;4.75,B107&lt;3.45),"setosa",IF(AND(D107&gt;=0.7,C107&lt;4.75,B107&lt;3.45),"versicolor",IF(AND(C107&gt;=5.15,C107&gt;=4.75,B107&lt;3.45),"virginica",IF(AND(D107&gt;=1.7,A107&lt;6.5,C107&lt;5.15,C107&gt;=4.75,B107&lt;3.45),"virginica",IF(AND(C107&lt;5.05,A107&gt;=6.5,C107&lt;5.15,C107&gt;=4.75,B107&lt;3.45),"versicolor",IF(AND(C107&gt;=5.05,A107&gt;=6.5,C107&lt;5.15,C107&gt;=4.75,B107&lt;3.45),"virginica",IF(AND(G107&lt;7.498,D107&lt;1.7,A107&lt;6.5,C107&lt;5.15,C107&gt;=4.75,B107&lt;3.45),"virginica",IF(AND(G107&gt;=7.498,D107&lt;1.7,A107&lt;6.5,C107&lt;5.15,C107&gt;=4.75,B107&lt;3.45),"versicolor","shouldnthappen"))))))))))</f>
        <v>setosa</v>
      </c>
      <c r="O107" s="1" t="str">
        <f aca="false">IF(AND(D107&lt;0.75),"setosa",IF(AND(C107&lt;4.75,C107&lt;4.85,D107&gt;=0.75),"versicolor",IF(AND(A107&gt;=6.05,C107&gt;=4.85,D107&gt;=0.75),"virginica",IF(AND(D107&lt;1.6,C107&gt;=4.75,C107&lt;4.85,D107&gt;=0.75),"versicolor",IF(AND(D107&gt;=1.6,C107&gt;=4.75,C107&lt;4.85,D107&gt;=0.75),"virginica",IF(AND(A107&lt;5.9,A107&lt;6.05,C107&gt;=4.85,D107&gt;=0.75),"virginica",IF(AND(A107&gt;=5.9,A107&lt;6.05,C107&gt;=4.85,D107&gt;=0.75),"versicolor","shouldnthappen")))))))</f>
        <v>setosa</v>
      </c>
      <c r="P107" s="1" t="str">
        <f aca="false">IF(AND(D107&lt;0.75),"setosa",IF(AND(A107&lt;5.55,D107&gt;=0.75),"versicolor",IF(AND(D107&gt;=1.7,G107&lt;13.158,A107&gt;=5.55,D107&gt;=0.75),"virginica",IF(AND(B107&lt;2.45,D107&lt;1.7,G107&lt;13.158,A107&gt;=5.55,D107&gt;=0.75),"virginica",IF(AND(B107&gt;=2.45,D107&lt;1.7,G107&lt;13.158,A107&gt;=5.55,D107&gt;=0.75),"versicolor",IF(AND(B107&gt;=3.05,G107&lt;15.551,G107&gt;=13.158,A107&gt;=5.55,D107&gt;=0.75),"versicolor",IF(AND(B107&lt;2.9,G107&gt;=15.551,G107&gt;=13.158,A107&gt;=5.55,D107&gt;=0.75),"versicolor",IF(AND(B107&gt;=2.9,G107&gt;=15.551,G107&gt;=13.158,A107&gt;=5.55,D107&gt;=0.75),"virginica",IF(AND(D107&lt;1.3,G107&lt;14.221,B107&lt;3.05,G107&lt;15.551,G107&gt;=13.158,A107&gt;=5.55,D107&gt;=0.75),"versicolor",IF(AND(D107&gt;=1.3,G107&lt;14.221,B107&lt;3.05,G107&lt;15.551,G107&gt;=13.158,A107&gt;=5.55,D107&gt;=0.75),"virginica",IF(AND(C107&lt;4.9,G107&gt;=14.221,B107&lt;3.05,G107&lt;15.551,G107&gt;=13.158,A107&gt;=5.55,D107&gt;=0.75),"versicolor",IF(AND(C107&gt;=4.9,G107&gt;=14.221,B107&lt;3.05,G107&lt;15.551,G107&gt;=13.158,A107&gt;=5.55,D107&gt;=0.75),"virginica","shouldnthappen"))))))))))))</f>
        <v>setosa</v>
      </c>
      <c r="Q107" s="1" t="str">
        <f aca="false">IF(AND(C107&lt;2.6),"setosa",IF(AND(A107&gt;=4.95,C107&lt;4.75,C107&gt;=2.6),"versicolor",IF(AND(D107&gt;=1.75,C107&gt;=4.75,C107&gt;=2.6),"virginica",IF(AND(B107&lt;2.45,A107&lt;4.95,C107&lt;4.75,C107&gt;=2.6),"versicolor",IF(AND(B107&gt;=2.45,A107&lt;4.95,C107&lt;4.75,C107&gt;=2.6),"virginica",IF(AND(G107&lt;7.498,D107&lt;1.75,C107&gt;=4.75,C107&gt;=2.6),"virginica",IF(AND(F107&lt;0.417,G107&gt;=7.498,D107&lt;1.75,C107&gt;=4.75,C107&gt;=2.6),"versicolor",IF(AND(F107&lt;0.442,F107&gt;=0.417,G107&gt;=7.498,D107&lt;1.75,C107&gt;=4.75,C107&gt;=2.6),"virginica",IF(AND(F107&gt;=0.442,F107&gt;=0.417,G107&gt;=7.498,D107&lt;1.75,C107&gt;=4.75,C107&gt;=2.6),"versicolor","shouldnthappen")))))))))</f>
        <v>setosa</v>
      </c>
      <c r="R107" s="1" t="str">
        <f aca="false">IF(AND(D107&lt;0.75),"setosa",IF(AND(D107&lt;1.75,A107&gt;=6.25,D107&gt;=0.75),"versicolor",IF(AND(D107&gt;=1.75,A107&gt;=6.25,D107&gt;=0.75),"virginica",IF(AND(D107&lt;1.6,C107&lt;4.75,A107&lt;6.25,D107&gt;=0.75),"versicolor",IF(AND(D107&gt;=1.6,C107&lt;4.75,A107&lt;6.25,D107&gt;=0.75),"virginica",IF(AND(G107&lt;6.998,C107&gt;=4.75,A107&lt;6.25,D107&gt;=0.75),"virginica",IF(AND(A107&lt;6.05,G107&gt;=6.998,C107&gt;=4.75,A107&lt;6.25,D107&gt;=0.75),"versicolor",IF(AND(A107&gt;=6.05,G107&gt;=6.998,C107&gt;=4.75,A107&lt;6.25,D107&gt;=0.75),"virginica","shouldnthappen"))))))))</f>
        <v>setosa</v>
      </c>
      <c r="S107" s="1" t="str">
        <f aca="false">IF(AND(B107&gt;=3.05,A107&lt;5.45),"setosa",IF(AND(C107&lt;2.2,B107&lt;3.05,A107&lt;5.45),"setosa",IF(AND(C107&gt;=2.2,B107&lt;3.05,A107&lt;5.45),"versicolor",IF(AND(B107&lt;3.7,C107&lt;4.8,A107&gt;=5.45),"versicolor",IF(AND(B107&gt;=3.7,C107&lt;4.8,A107&gt;=5.45),"setosa",IF(AND(G107&lt;13.757,C107&lt;5.05,C107&gt;=4.8,A107&gt;=5.45),"virginica",IF(AND(G107&gt;=13.757,C107&lt;5.05,C107&gt;=4.8,A107&gt;=5.45),"versicolor",IF(AND(C107&gt;=5.15,C107&gt;=5.05,C107&gt;=4.8,A107&gt;=5.45),"virginica",IF(AND(A107&lt;5.95,C107&lt;5.15,C107&gt;=5.05,C107&gt;=4.8,A107&gt;=5.45),"virginica",IF(AND(D107&gt;=1.8,A107&gt;=5.95,C107&lt;5.15,C107&gt;=5.05,C107&gt;=4.8,A107&gt;=5.45),"virginica",IF(AND(B107&lt;2.75,D107&lt;1.8,A107&gt;=5.95,C107&lt;5.15,C107&gt;=5.05,C107&gt;=4.8,A107&gt;=5.45),"versicolor",IF(AND(B107&gt;=2.75,D107&lt;1.8,A107&gt;=5.95,C107&lt;5.15,C107&gt;=5.05,C107&gt;=4.8,A107&gt;=5.45),"virginica","shouldnthappen"))))))))))))</f>
        <v>setosa</v>
      </c>
      <c r="T107" s="1" t="str">
        <f aca="false">IF(AND(C107&lt;2.6),"setosa",IF(AND(D107&lt;1.65,C107&lt;4.75,C107&gt;=2.6),"versicolor",IF(AND(D107&gt;=1.65,C107&lt;4.75,C107&gt;=2.6),"virginica",IF(AND(G107&gt;=8.494,A107&lt;6.6,C107&gt;=4.75,C107&gt;=2.6),"virginica",IF(AND(C107&lt;5.2,A107&gt;=6.6,C107&gt;=4.75,C107&gt;=2.6),"versicolor",IF(AND(C107&gt;=5.2,A107&gt;=6.6,C107&gt;=4.75,C107&gt;=2.6),"virginica",IF(AND(A107&lt;5.95,G107&lt;8.494,A107&lt;6.6,C107&gt;=4.75,C107&gt;=2.6),"virginica",IF(AND(A107&gt;=5.95,G107&lt;8.494,A107&lt;6.6,C107&gt;=4.75,C107&gt;=2.6),"versicolor","shouldnthappen"))))))))</f>
        <v>setosa</v>
      </c>
      <c r="U107" s="1" t="str">
        <f aca="false">IF(AND(C107&lt;3.65,B107&gt;=3.35),"setosa",IF(AND(C107&gt;=3.65,B107&gt;=3.35),"virginica",IF(AND(C107&lt;2.35,A107&lt;6.25,B107&lt;3.35),"setosa",IF(AND(C107&lt;4.85,A107&gt;=6.25,B107&lt;3.35),"versicolor",IF(AND(G107&gt;=15.426,C107&gt;=2.35,A107&lt;6.25,B107&lt;3.35),"virginica",IF(AND(D107&gt;=1.55,C107&gt;=4.85,A107&gt;=6.25,B107&lt;3.35),"virginica",IF(AND(D107&lt;1.8,G107&lt;15.426,C107&gt;=2.35,A107&lt;6.25,B107&lt;3.35),"versicolor",IF(AND(D107&gt;=1.8,G107&lt;15.426,C107&gt;=2.35,A107&lt;6.25,B107&lt;3.35),"virginica",IF(AND(B107&lt;2.95,D107&lt;1.55,C107&gt;=4.85,A107&gt;=6.25,B107&lt;3.35),"virginica",IF(AND(B107&gt;=2.95,D107&lt;1.55,C107&gt;=4.85,A107&gt;=6.25,B107&lt;3.35),"versicolor","shouldnthappen"))))))))))</f>
        <v>setosa</v>
      </c>
      <c r="V107" s="1" t="str">
        <f aca="false">IF(AND(C107&lt;2.6),"setosa",IF(AND(C107&gt;=4.85,C107&gt;=2.6),"virginica",IF(AND(F107&gt;=0.9,C107&lt;4.85,C107&gt;=2.6),"virginica",IF(AND(G107&lt;5.656,F107&lt;0.9,C107&lt;4.85,C107&gt;=2.6),"virginica",IF(AND(G107&gt;=5.656,F107&lt;0.9,C107&lt;4.85,C107&gt;=2.6),"versicolor","shouldnthappen")))))</f>
        <v>setosa</v>
      </c>
      <c r="W107" s="1" t="str">
        <f aca="false">IF(AND(D107&gt;=1.75,G107&gt;=13.795),"virginica",IF(AND(D107&gt;=1.5,G107&gt;=12.335,G107&lt;13.795),"virginica",IF(AND(C107&lt;2.45,C107&lt;4.85,G107&lt;12.335,G107&lt;13.795),"setosa",IF(AND(C107&gt;=2.45,C107&lt;4.85,G107&lt;12.335,G107&lt;13.795),"versicolor",IF(AND(D107&gt;=1.7,C107&gt;=4.85,G107&lt;12.335,G107&lt;13.795),"virginica",IF(AND(B107&gt;=3.25,D107&lt;1.5,G107&gt;=12.335,G107&lt;13.795),"setosa",IF(AND(D107&lt;1,F107&lt;0.255,D107&lt;1.75,G107&gt;=13.795),"setosa",IF(AND(D107&gt;=1,F107&lt;0.255,D107&lt;1.75,G107&gt;=13.795),"versicolor",IF(AND(A107&lt;5.4,F107&gt;=0.255,D107&lt;1.75,G107&gt;=13.795),"setosa",IF(AND(A107&gt;=5.4,F107&gt;=0.255,D107&lt;1.75,G107&gt;=13.795),"versicolor",IF(AND(A107&lt;6.15,D107&lt;1.7,C107&gt;=4.85,G107&lt;12.335,G107&lt;13.795),"versicolor",IF(AND(A107&gt;=6.15,D107&lt;1.7,C107&gt;=4.85,G107&lt;12.335,G107&lt;13.795),"virginica",IF(AND(C107&lt;5,B107&lt;3.25,D107&lt;1.5,G107&gt;=12.335,G107&lt;13.795),"versicolor",IF(AND(C107&gt;=5,B107&lt;3.25,D107&lt;1.5,G107&gt;=12.335,G107&lt;13.795),"virginica","shouldnthappen"))))))))))))))</f>
        <v>setosa</v>
      </c>
      <c r="X107" s="1" t="str">
        <f aca="false">IF(AND(C107&lt;2.5,A107&lt;5.55),"setosa",IF(AND(F107&lt;0.096,A107&gt;=5.55),"virginica",IF(AND(D107&lt;1.6,C107&gt;=2.5,A107&lt;5.55),"versicolor",IF(AND(D107&gt;=1.6,C107&gt;=2.5,A107&lt;5.55),"virginica",IF(AND(F107&gt;=0.156,C107&lt;4.75,F107&gt;=0.096,A107&gt;=5.55),"versicolor",IF(AND(D107&gt;=1.75,C107&gt;=4.75,F107&gt;=0.096,A107&gt;=5.55),"virginica",IF(AND(B107&lt;3.3,F107&lt;0.156,C107&lt;4.75,F107&gt;=0.096,A107&gt;=5.55),"versicolor",IF(AND(B107&gt;=3.3,F107&lt;0.156,C107&lt;4.75,F107&gt;=0.096,A107&gt;=5.55),"setosa",IF(AND(B107&lt;2.45,A107&lt;6.05,D107&lt;1.75,C107&gt;=4.75,F107&gt;=0.096,A107&gt;=5.55),"virginica",IF(AND(B107&gt;=2.45,A107&lt;6.05,D107&lt;1.75,C107&gt;=4.75,F107&gt;=0.096,A107&gt;=5.55),"versicolor",IF(AND(F107&lt;0.205,A107&gt;=6.05,D107&lt;1.75,C107&gt;=4.75,F107&gt;=0.096,A107&gt;=5.55),"versicolor",IF(AND(F107&gt;=0.205,A107&gt;=6.05,D107&lt;1.75,C107&gt;=4.75,F107&gt;=0.096,A107&gt;=5.55),"virginica","shouldnthappen"))))))))))))</f>
        <v>setosa</v>
      </c>
      <c r="Y107" s="1" t="str">
        <f aca="false">IF(AND(C107&lt;2.35,A107&lt;5.55),"setosa",IF(AND(C107&gt;=5.05,A107&gt;=5.55),"virginica",IF(AND(D107&lt;1.6,C107&gt;=2.35,A107&lt;5.55),"versicolor",IF(AND(D107&gt;=1.6,C107&gt;=2.35,A107&lt;5.55),"virginica",IF(AND(D107&gt;=1.75,C107&lt;5.05,A107&gt;=5.55),"virginica",IF(AND(B107&gt;=3.55,D107&lt;1.75,C107&lt;5.05,A107&gt;=5.55),"setosa",IF(AND(G107&lt;6.3,B107&lt;3.55,D107&lt;1.75,C107&lt;5.05,A107&gt;=5.55),"virginica",IF(AND(G107&gt;=6.3,B107&lt;3.55,D107&lt;1.75,C107&lt;5.05,A107&gt;=5.55),"versicolor","shouldnthappen"))))))))</f>
        <v>setosa</v>
      </c>
      <c r="Z107" s="1" t="str">
        <f aca="false">IF(AND(D107&lt;0.75),"setosa",IF(AND(B107&gt;=2.55,C107&lt;4.85,D107&gt;=0.75),"versicolor",IF(AND(D107&gt;=1.7,C107&gt;=4.85,D107&gt;=0.75),"virginica",IF(AND(D107&lt;1.6,B107&lt;2.55,C107&lt;4.85,D107&gt;=0.75),"versicolor",IF(AND(D107&gt;=1.6,B107&lt;2.55,C107&lt;4.85,D107&gt;=0.75),"virginica",IF(AND(B107&lt;2.65,D107&lt;1.7,C107&gt;=4.85,D107&gt;=0.75),"virginica",IF(AND(F107&lt;0.325,B107&gt;=2.65,D107&lt;1.7,C107&gt;=4.85,D107&gt;=0.75),"virginica",IF(AND(G107&lt;10.717,F107&gt;=0.325,B107&gt;=2.65,D107&lt;1.7,C107&gt;=4.85,D107&gt;=0.75),"versicolor",IF(AND(G107&gt;=10.717,F107&gt;=0.325,B107&gt;=2.65,D107&lt;1.7,C107&gt;=4.85,D107&gt;=0.75),"virginica","shouldnthappen")))))))))</f>
        <v>setosa</v>
      </c>
      <c r="AA107" s="1" t="str">
        <f aca="false">IF(AND(D107&lt;0.75),"setosa",IF(AND(D107&gt;=1.75,D107&gt;=0.75),"virginica",IF(AND(F107&gt;=0.455,D107&lt;1.75,D107&gt;=0.75),"versicolor",IF(AND(D107&lt;1.45,F107&lt;0.455,D107&lt;1.75,D107&gt;=0.75),"versicolor",IF(AND(F107&lt;0.247,D107&gt;=1.45,F107&lt;0.455,D107&lt;1.75,D107&gt;=0.75),"versicolor",IF(AND(F107&gt;=0.247,D107&gt;=1.45,F107&lt;0.455,D107&lt;1.75,D107&gt;=0.75),"virginica","shouldnthappen"))))))</f>
        <v>setosa</v>
      </c>
      <c r="AB107" s="1" t="str">
        <f aca="false">IF(AND(F107&gt;=0.221,B107&gt;=3.35),"setosa",IF(AND(A107&lt;5.3,F107&gt;=0.683,B107&lt;3.35),"setosa",IF(AND(A107&lt;6.45,F107&lt;0.221,B107&gt;=3.35),"setosa",IF(AND(A107&gt;=6.45,F107&lt;0.221,B107&gt;=3.35),"virginica",IF(AND(G107&lt;6.3,A107&lt;6.25,F107&lt;0.683,B107&lt;3.35),"virginica",IF(AND(G107&lt;13.795,A107&gt;=6.25,F107&lt;0.683,B107&lt;3.35),"virginica",IF(AND(D107&lt;1.65,A107&gt;=5.3,F107&gt;=0.683,B107&lt;3.35),"versicolor",IF(AND(D107&gt;=1.65,A107&gt;=5.3,F107&gt;=0.683,B107&lt;3.35),"virginica",IF(AND(D107&lt;0.6,G107&gt;=6.3,A107&lt;6.25,F107&lt;0.683,B107&lt;3.35),"setosa",IF(AND(D107&lt;1.7,G107&gt;=13.795,A107&gt;=6.25,F107&lt;0.683,B107&lt;3.35),"versicolor",IF(AND(D107&gt;=1.7,G107&gt;=13.795,A107&gt;=6.25,F107&lt;0.683,B107&lt;3.35),"virginica",IF(AND(C107&gt;=5.35,D107&gt;=0.6,G107&gt;=6.3,A107&lt;6.25,F107&lt;0.683,B107&lt;3.35),"virginica",IF(AND(D107&lt;1.75,C107&lt;5.35,D107&gt;=0.6,G107&gt;=6.3,A107&lt;6.25,F107&lt;0.683,B107&lt;3.35),"versicolor",IF(AND(D107&gt;=1.75,C107&lt;5.35,D107&gt;=0.6,G107&gt;=6.3,A107&lt;6.25,F107&lt;0.683,B107&lt;3.35),"virginica","shouldnthappen"))))))))))))))</f>
        <v>setosa</v>
      </c>
      <c r="AC107" s="1" t="str">
        <f aca="false">IF(AND(B107&gt;=3.3),"setosa",IF(AND(C107&lt;2.45,D107&lt;1.55,B107&lt;3.3),"setosa",IF(AND(F107&gt;=0.211,D107&gt;=1.55,B107&lt;3.3),"virginica",IF(AND(C107&lt;4.9,C107&gt;=2.45,D107&lt;1.55,B107&lt;3.3),"versicolor",IF(AND(C107&gt;=4.9,C107&gt;=2.45,D107&lt;1.55,B107&lt;3.3),"virginica",IF(AND(F107&lt;0.138,F107&lt;0.211,D107&gt;=1.55,B107&lt;3.3),"virginica",IF(AND(F107&gt;=0.138,F107&lt;0.211,D107&gt;=1.55,B107&lt;3.3),"versicolor","shouldnthappen")))))))</f>
        <v>setosa</v>
      </c>
      <c r="AD107" s="1" t="str">
        <f aca="false">IF(AND(D107&gt;=1.75),"virginica",IF(AND(D107&lt;0.75,D107&lt;1.75),"setosa",IF(AND(D107&lt;1.35,D107&gt;=0.75,D107&lt;1.75),"versicolor",IF(AND(B107&lt;2.6,C107&lt;4.85,D107&gt;=1.35,D107&gt;=0.75,D107&lt;1.75),"virginica",IF(AND(B107&gt;=2.6,C107&lt;4.85,D107&gt;=1.35,D107&gt;=0.75,D107&lt;1.75),"versicolor",IF(AND(A107&lt;6.4,C107&gt;=4.85,D107&gt;=1.35,D107&gt;=0.75,D107&lt;1.75),"virginica",IF(AND(A107&gt;=6.4,C107&gt;=4.85,D107&gt;=1.35,D107&gt;=0.75,D107&lt;1.75),"versicolor","shouldnthappen")))))))</f>
        <v>setosa</v>
      </c>
      <c r="AE107" s="1" t="str">
        <f aca="false">IF(AND(C107&lt;2.45),"setosa",IF(AND(F107&lt;0.07,C107&gt;=2.45),"virginica",IF(AND(A107&gt;=5,C107&lt;4.75,F107&gt;=0.07,C107&gt;=2.45),"versicolor",IF(AND(F107&lt;0.182,C107&gt;=4.75,F107&gt;=0.07,C107&gt;=2.45),"versicolor",IF(AND(B107&lt;2.45,A107&lt;5,C107&lt;4.75,F107&gt;=0.07,C107&gt;=2.45),"versicolor",IF(AND(B107&gt;=2.45,A107&lt;5,C107&lt;4.75,F107&gt;=0.07,C107&gt;=2.45),"virginica",IF(AND(F107&gt;=0.468,F107&gt;=0.182,C107&gt;=4.75,F107&gt;=0.07,C107&gt;=2.45),"virginica",IF(AND(A107&gt;=6.85,F107&lt;0.468,F107&gt;=0.182,C107&gt;=4.75,F107&gt;=0.07,C107&gt;=2.45),"virginica",IF(AND(B107&lt;2.6,A107&lt;6.85,F107&lt;0.468,F107&gt;=0.182,C107&gt;=4.75,F107&gt;=0.07,C107&gt;=2.45),"virginica",IF(AND(B107&gt;=2.6,A107&lt;6.85,F107&lt;0.468,F107&gt;=0.182,C107&gt;=4.75,F107&gt;=0.07,C107&gt;=2.45),"versicolor","shouldnthappen"))))))))))</f>
        <v>setosa</v>
      </c>
      <c r="AF107" s="1" t="str">
        <f aca="false">IF(AND(D107&lt;0.75,A107&lt;5.45),"setosa",IF(AND(D107&gt;=1.75,A107&gt;=5.45),"virginica",IF(AND(G107&lt;6.094,D107&gt;=0.75,A107&lt;5.45),"virginica",IF(AND(G107&gt;=6.094,D107&gt;=0.75,A107&lt;5.45),"versicolor",IF(AND(C107&lt;2.75,D107&lt;1.75,A107&gt;=5.45),"setosa",IF(AND(D107&lt;1.45,C107&gt;=2.75,D107&lt;1.75,A107&gt;=5.45),"versicolor",IF(AND(B107&lt;2.75,D107&gt;=1.45,C107&gt;=2.75,D107&lt;1.75,A107&gt;=5.45),"versicolor",IF(AND(C107&lt;5.05,B107&gt;=2.75,D107&gt;=1.45,C107&gt;=2.75,D107&lt;1.75,A107&gt;=5.45),"versicolor",IF(AND(C107&gt;=5.05,B107&gt;=2.75,D107&gt;=1.45,C107&gt;=2.75,D107&lt;1.75,A107&gt;=5.45),"virginica","shouldnthappen")))))))))</f>
        <v>setosa</v>
      </c>
      <c r="AG107" s="1" t="str">
        <f aca="false">IF(AND(D107&lt;0.65,G107&lt;8.868,A107&lt;5.3),"setosa",IF(AND(C107&lt;2.6,G107&gt;=8.868,A107&lt;5.3),"setosa",IF(AND(C107&gt;=2.6,G107&gt;=8.868,A107&lt;5.3),"versicolor",IF(AND(C107&gt;=4.95,D107&lt;1.55,A107&gt;=5.3),"virginica",IF(AND(G107&lt;13.795,D107&gt;=1.55,A107&gt;=5.3),"virginica",IF(AND(C107&lt;3.75,D107&gt;=0.65,G107&lt;8.868,A107&lt;5.3),"versicolor",IF(AND(C107&gt;=3.75,D107&gt;=0.65,G107&lt;8.868,A107&lt;5.3),"virginica",IF(AND(C107&lt;2.6,C107&lt;4.95,D107&lt;1.55,A107&gt;=5.3),"setosa",IF(AND(C107&gt;=2.6,C107&lt;4.95,D107&lt;1.55,A107&gt;=5.3),"versicolor",IF(AND(C107&lt;4.75,G107&gt;=13.795,D107&gt;=1.55,A107&gt;=5.3),"versicolor",IF(AND(C107&gt;=4.75,G107&gt;=13.795,D107&gt;=1.55,A107&gt;=5.3),"virginica","shouldnthappen")))))))))))</f>
        <v>setosa</v>
      </c>
      <c r="AH107" s="1" t="str">
        <f aca="false">IF(AND(D107&lt;0.75),"setosa",IF(AND(C107&lt;4.75,D107&gt;=0.75),"versicolor",IF(AND(G107&lt;13.757,C107&gt;=4.75,D107&gt;=0.75),"virginica",IF(AND(B107&lt;3.05,G107&gt;=13.757,C107&gt;=4.75,D107&gt;=0.75),"virginica",IF(AND(A107&lt;6.65,B107&gt;=3.05,G107&gt;=13.757,C107&gt;=4.75,D107&gt;=0.75),"virginica",IF(AND(A107&gt;=6.65,B107&gt;=3.05,G107&gt;=13.757,C107&gt;=4.75,D107&gt;=0.75),"versicolor","shouldnthappen"))))))</f>
        <v>setosa</v>
      </c>
      <c r="AI107" s="1" t="str">
        <f aca="false">IF(AND(D107&lt;0.7),"setosa",IF(AND(C107&lt;4.75,D107&gt;=0.7),"versicolor",IF(AND(A107&lt;6.6,F107&lt;0.482,C107&gt;=4.75,D107&gt;=0.7),"virginica",IF(AND(C107&gt;=4.95,F107&gt;=0.482,C107&gt;=4.75,D107&gt;=0.7),"virginica",IF(AND(D107&lt;1.9,A107&gt;=6.6,F107&lt;0.482,C107&gt;=4.75,D107&gt;=0.7),"versicolor",IF(AND(D107&gt;=1.9,A107&gt;=6.6,F107&lt;0.482,C107&gt;=4.75,D107&gt;=0.7),"virginica",IF(AND(F107&gt;=0.766,C107&lt;4.95,F107&gt;=0.482,C107&gt;=4.75,D107&gt;=0.7),"virginica",IF(AND(B107&lt;2.95,F107&lt;0.766,C107&lt;4.95,F107&gt;=0.482,C107&gt;=4.75,D107&gt;=0.7),"virginica",IF(AND(B107&gt;=2.95,F107&lt;0.766,C107&lt;4.95,F107&gt;=0.482,C107&gt;=4.75,D107&gt;=0.7),"versicolor","shouldnthappen")))))))))</f>
        <v>setosa</v>
      </c>
      <c r="AJ107" s="1" t="str">
        <f aca="false">IF(AND(C107&lt;2.45,C107&lt;4.75),"setosa",IF(AND(D107&gt;=1.65,C107&gt;=4.75),"virginica",IF(AND(A107&lt;4.95,C107&gt;=2.45,C107&lt;4.75),"virginica",IF(AND(A107&gt;=4.95,C107&gt;=2.45,C107&lt;4.75),"versicolor",IF(AND(B107&lt;2.95,D107&lt;1.65,C107&gt;=4.75),"virginica",IF(AND(B107&gt;=2.95,D107&lt;1.65,C107&gt;=4.75),"versicolor","shouldnthappen"))))))</f>
        <v>setosa</v>
      </c>
      <c r="AK107" s="1" t="str">
        <f aca="false">IF(AND(D107&lt;0.75,A107&lt;5.45),"setosa",IF(AND(B107&lt;2.45,D107&gt;=0.75,A107&lt;5.45),"versicolor",IF(AND(A107&gt;=5.55,C107&lt;4.75,A107&gt;=5.45),"versicolor",IF(AND(C107&gt;=5.15,C107&gt;=4.75,A107&gt;=5.45),"virginica",IF(AND(G107&lt;6.094,B107&gt;=2.45,D107&gt;=0.75,A107&lt;5.45),"virginica",IF(AND(G107&gt;=6.094,B107&gt;=2.45,D107&gt;=0.75,A107&lt;5.45),"versicolor",IF(AND(D107&lt;0.6,A107&lt;5.55,C107&lt;4.75,A107&gt;=5.45),"setosa",IF(AND(D107&gt;=0.6,A107&lt;5.55,C107&lt;4.75,A107&gt;=5.45),"versicolor",IF(AND(C107&lt;4.95,C107&lt;5.15,C107&gt;=4.75,A107&gt;=5.45),"virginica",IF(AND(G107&lt;12.627,C107&lt;5.05,C107&gt;=4.95,C107&lt;5.15,C107&gt;=4.75,A107&gt;=5.45),"virginica",IF(AND(G107&gt;=12.627,C107&lt;5.05,C107&gt;=4.95,C107&lt;5.15,C107&gt;=4.75,A107&gt;=5.45),"versicolor",IF(AND(D107&lt;1.7,C107&gt;=5.05,C107&gt;=4.95,C107&lt;5.15,C107&gt;=4.75,A107&gt;=5.45),"versicolor",IF(AND(D107&gt;=1.7,C107&gt;=5.05,C107&gt;=4.95,C107&lt;5.15,C107&gt;=4.75,A107&gt;=5.45),"virginica","shouldnthappen")))))))))))))</f>
        <v>setosa</v>
      </c>
      <c r="AL107" s="1" t="str">
        <f aca="false">IF(AND(B107&lt;2.45,B107&lt;3.15),"versicolor",IF(AND(D107&lt;0.95,G107&lt;15.141,B107&gt;=3.15),"setosa",IF(AND(G107&lt;15.429,G107&gt;=15.141,B107&gt;=3.15),"versicolor",IF(AND(G107&gt;=15.429,G107&gt;=15.141,B107&gt;=3.15),"virginica",IF(AND(C107&lt;2.3,C107&lt;4.75,B107&gt;=2.45,B107&lt;3.15),"setosa",IF(AND(G107&gt;=16.072,C107&gt;=4.75,B107&gt;=2.45,B107&lt;3.15),"versicolor",IF(AND(G107&lt;11.833,D107&gt;=0.95,G107&lt;15.141,B107&gt;=3.15),"virginica",IF(AND(A107&lt;5,C107&gt;=2.3,C107&lt;4.75,B107&gt;=2.45,B107&lt;3.15),"virginica",IF(AND(A107&gt;=5,C107&gt;=2.3,C107&lt;4.75,B107&gt;=2.45,B107&lt;3.15),"versicolor",IF(AND(G107&lt;14.342,G107&gt;=11.833,D107&gt;=0.95,G107&lt;15.141,B107&gt;=3.15),"versicolor",IF(AND(G107&gt;=14.342,G107&gt;=11.833,D107&gt;=0.95,G107&lt;15.141,B107&gt;=3.15),"virginica",IF(AND(G107&lt;13.757,F107&gt;=0.741,G107&lt;16.072,C107&gt;=4.75,B107&gt;=2.45,B107&lt;3.15),"virginica",IF(AND(F107&gt;=0.546,A107&lt;6.15,F107&lt;0.741,G107&lt;16.072,C107&gt;=4.75,B107&gt;=2.45,B107&lt;3.15),"virginica",IF(AND(D107&gt;=1.75,A107&gt;=6.15,F107&lt;0.741,G107&lt;16.072,C107&gt;=4.75,B107&gt;=2.45,B107&lt;3.15),"virginica",IF(AND(C107&lt;4.85,G107&gt;=13.757,F107&gt;=0.741,G107&lt;16.072,C107&gt;=4.75,B107&gt;=2.45,B107&lt;3.15),"virginica",IF(AND(C107&gt;=4.85,G107&gt;=13.757,F107&gt;=0.741,G107&lt;16.072,C107&gt;=4.75,B107&gt;=2.45,B107&lt;3.15),"versicolor",IF(AND(F107&lt;0.331,F107&lt;0.546,A107&lt;6.15,F107&lt;0.741,G107&lt;16.072,C107&gt;=4.75,B107&gt;=2.45,B107&lt;3.15),"virginica",IF(AND(F107&gt;=0.331,F107&lt;0.546,A107&lt;6.15,F107&lt;0.741,G107&lt;16.072,C107&gt;=4.75,B107&gt;=2.45,B107&lt;3.15),"versicolor",IF(AND(G107&lt;10.661,D107&lt;1.75,A107&gt;=6.15,F107&lt;0.741,G107&lt;16.072,C107&gt;=4.75,B107&gt;=2.45,B107&lt;3.15),"virginica",IF(AND(G107&gt;=10.661,D107&lt;1.75,A107&gt;=6.15,F107&lt;0.741,G107&lt;16.072,C107&gt;=4.75,B107&gt;=2.45,B107&lt;3.15),"versicolor","shouldnthappen"))))))))))))))))))))</f>
        <v>setosa</v>
      </c>
      <c r="AM107" s="1" t="str">
        <f aca="false">IF(AND(D107&lt;1.35,F107&gt;=0.917),"setosa",IF(AND(D107&gt;=1.35,F107&gt;=0.917),"virginica",IF(AND(D107&lt;0.75,D107&lt;1.55,F107&lt;0.917),"setosa",IF(AND(C107&gt;=4.8,D107&gt;=1.55,F107&lt;0.917),"virginica",IF(AND(A107&lt;5.95,D107&gt;=0.75,D107&lt;1.55,F107&lt;0.917),"versicolor",IF(AND(F107&lt;0.473,C107&lt;4.8,D107&gt;=1.55,F107&lt;0.917),"virginica",IF(AND(F107&gt;=0.473,C107&lt;4.8,D107&gt;=1.55,F107&lt;0.917),"versicolor",IF(AND(C107&lt;4.95,A107&gt;=5.95,D107&gt;=0.75,D107&lt;1.55,F107&lt;0.917),"versicolor",IF(AND(C107&gt;=4.95,A107&gt;=5.95,D107&gt;=0.75,D107&lt;1.55,F107&lt;0.917),"virginica","shouldnthappen")))))))))</f>
        <v>setosa</v>
      </c>
      <c r="AN107" s="1" t="str">
        <f aca="false">IF(AND(D107&lt;0.75,A107&lt;5.45),"setosa",IF(AND(D107&lt;1.55,D107&gt;=0.75,A107&lt;5.45),"versicolor",IF(AND(D107&gt;=1.55,D107&gt;=0.75,A107&lt;5.45),"virginica",IF(AND(A107&gt;=5.75,C107&lt;4.75,A107&gt;=5.45),"versicolor",IF(AND(F107&lt;0.361,C107&gt;=4.75,A107&gt;=5.45),"virginica",IF(AND(C107&lt;2.6,A107&lt;5.75,C107&lt;4.75,A107&gt;=5.45),"setosa",IF(AND(C107&gt;=2.6,A107&lt;5.75,C107&lt;4.75,A107&gt;=5.45),"versicolor",IF(AND(D107&gt;=1.7,F107&gt;=0.361,C107&gt;=4.75,A107&gt;=5.45),"virginica",IF(AND(B107&lt;2.65,D107&lt;1.7,F107&gt;=0.361,C107&gt;=4.75,A107&gt;=5.45),"virginica",IF(AND(A107&lt;7.05,B107&gt;=2.65,D107&lt;1.7,F107&gt;=0.361,C107&gt;=4.75,A107&gt;=5.45),"versicolor",IF(AND(A107&gt;=7.05,B107&gt;=2.65,D107&lt;1.7,F107&gt;=0.361,C107&gt;=4.75,A107&gt;=5.45),"virginica","shouldnthappen")))))))))))</f>
        <v>setosa</v>
      </c>
      <c r="AO107" s="1" t="str">
        <f aca="false">IF(AND(D107&lt;0.7),"setosa",IF(AND(A107&lt;4.95,C107&lt;4.85,D107&gt;=0.7),"virginica",IF(AND(A107&gt;=4.95,C107&lt;4.85,D107&gt;=0.7),"versicolor",IF(AND(D107&gt;=1.7,C107&gt;=4.85,D107&gt;=0.7),"virginica",IF(AND(F107&lt;0.325,D107&lt;1.7,C107&gt;=4.85,D107&gt;=0.7),"virginica",IF(AND(D107&lt;1.55,F107&gt;=0.325,D107&lt;1.7,C107&gt;=4.85,D107&gt;=0.7),"virginica",IF(AND(D107&gt;=1.55,F107&gt;=0.325,D107&lt;1.7,C107&gt;=4.85,D107&gt;=0.7),"versicolor","shouldnthappen")))))))</f>
        <v>setosa</v>
      </c>
      <c r="AP107" s="1" t="str">
        <f aca="false">IF(AND(D107&lt;0.75),"setosa",IF(AND(C107&lt;4.85,D107&gt;=0.75),"versicolor",IF(AND(G107&gt;=8.277,C107&gt;=4.85,D107&gt;=0.75),"virginica",IF(AND(F107&gt;=0.633,G107&lt;8.277,C107&gt;=4.85,D107&gt;=0.75),"virginica",IF(AND(G107&lt;7.61,F107&lt;0.633,G107&lt;8.277,C107&gt;=4.85,D107&gt;=0.75),"virginica",IF(AND(G107&gt;=7.61,F107&lt;0.633,G107&lt;8.277,C107&gt;=4.85,D107&gt;=0.75),"versicolor","shouldnthappen"))))))</f>
        <v>setosa</v>
      </c>
      <c r="AQ107" s="1" t="str">
        <f aca="false">IF(AND(C107&lt;2.65,A107&gt;=5.45,C107&lt;4.75),"setosa",IF(AND(C107&gt;=2.65,A107&gt;=5.45,C107&lt;4.75),"versicolor",IF(AND(B107&lt;2.9,C107&lt;4.85,C107&gt;=4.75),"versicolor",IF(AND(B107&gt;=2.9,C107&lt;4.85,C107&gt;=4.75),"virginica",IF(AND(D107&lt;1.7,C107&gt;=4.85,C107&gt;=4.75),"versicolor",IF(AND(D107&gt;=1.7,C107&gt;=4.85,C107&gt;=4.75),"virginica",IF(AND(C107&lt;2.45,G107&lt;14.126,A107&lt;5.45,C107&lt;4.75),"setosa",IF(AND(C107&gt;=2.45,G107&lt;14.126,A107&lt;5.45,C107&lt;4.75),"versicolor",IF(AND(C107&lt;2.4,G107&gt;=14.126,A107&lt;5.45,C107&lt;4.75),"setosa",IF(AND(C107&gt;=2.4,G107&gt;=14.126,A107&lt;5.45,C107&lt;4.75),"versicolor","shouldnthappen"))))))))))</f>
        <v>setosa</v>
      </c>
      <c r="AR107" s="1" t="str">
        <f aca="false">IF(AND(C107&lt;2.45,C107&lt;4.85),"setosa",IF(AND(C107&gt;=5.15,C107&gt;=4.85),"virginica",IF(AND(A107&gt;=4.95,C107&gt;=2.45,C107&lt;4.85),"versicolor",IF(AND(D107&lt;1.35,A107&lt;4.95,C107&gt;=2.45,C107&lt;4.85),"versicolor",IF(AND(D107&gt;=1.35,A107&lt;4.95,C107&gt;=2.45,C107&lt;4.85),"virginica",IF(AND(F107&lt;0.35,G107&lt;12.751,C107&lt;5.15,C107&gt;=4.85),"virginica",IF(AND(A107&lt;6.5,G107&gt;=12.751,C107&lt;5.15,C107&gt;=4.85),"virginica",IF(AND(A107&gt;=6.5,G107&gt;=12.751,C107&lt;5.15,C107&gt;=4.85),"versicolor",IF(AND(B107&gt;=2.75,F107&gt;=0.35,G107&lt;12.751,C107&lt;5.15,C107&gt;=4.85),"virginica",IF(AND(C107&lt;5.05,B107&lt;2.75,F107&gt;=0.35,G107&lt;12.751,C107&lt;5.15,C107&gt;=4.85),"virginica",IF(AND(C107&gt;=5.05,B107&lt;2.75,F107&gt;=0.35,G107&lt;12.751,C107&lt;5.15,C107&gt;=4.85),"versicolor","shouldnthappen")))))))))))</f>
        <v>setosa</v>
      </c>
      <c r="AS107" s="1" t="str">
        <f aca="false">IF(AND(F107&gt;=0.9,B107&lt;3.05),"virginica",IF(AND(A107&lt;5.9,B107&gt;=3.05),"setosa",IF(AND(D107&lt;1.65,A107&gt;=5.9,B107&gt;=3.05),"versicolor",IF(AND(D107&gt;=1.65,A107&gt;=5.9,B107&gt;=3.05),"virginica",IF(AND(D107&gt;=1.75,C107&gt;=4.85,F107&lt;0.9,B107&lt;3.05),"virginica",IF(AND(C107&lt;2.2,B107&lt;2.95,C107&lt;4.85,F107&lt;0.9,B107&lt;3.05),"setosa",IF(AND(C107&gt;=2.2,B107&lt;2.95,C107&lt;4.85,F107&lt;0.9,B107&lt;3.05),"versicolor",IF(AND(C107&lt;2.8,B107&gt;=2.95,C107&lt;4.85,F107&lt;0.9,B107&lt;3.05),"setosa",IF(AND(C107&gt;=2.8,B107&gt;=2.95,C107&lt;4.85,F107&lt;0.9,B107&lt;3.05),"versicolor",IF(AND(G107&lt;13.879,D107&lt;1.75,C107&gt;=4.85,F107&lt;0.9,B107&lt;3.05),"virginica",IF(AND(G107&gt;=13.879,D107&lt;1.75,C107&gt;=4.85,F107&lt;0.9,B107&lt;3.05),"versicolor","shouldnthappen")))))))))))</f>
        <v>setosa</v>
      </c>
      <c r="AT107" s="1" t="str">
        <f aca="false">IF(AND(D107&lt;0.75),"setosa",IF(AND(D107&gt;=1.75,D107&gt;=0.75),"virginica",IF(AND(D107&lt;1.45,G107&lt;7.37,D107&lt;1.75,D107&gt;=0.75),"versicolor",IF(AND(D107&gt;=1.45,G107&lt;7.37,D107&lt;1.75,D107&gt;=0.75),"virginica",IF(AND(C107&lt;5.45,G107&gt;=7.37,D107&lt;1.75,D107&gt;=0.75),"versicolor",IF(AND(C107&gt;=5.45,G107&gt;=7.37,D107&lt;1.75,D107&gt;=0.75),"virginica","shouldnthappen"))))))</f>
        <v>setosa</v>
      </c>
      <c r="AU107" s="1" t="str">
        <f aca="false">IF(AND(D107&lt;0.7),"setosa",IF(AND(D107&gt;=1.7,A107&gt;=6.15,D107&gt;=0.7),"virginica",IF(AND(B107&gt;=2.55,C107&lt;4.75,A107&lt;6.15,D107&gt;=0.7),"versicolor",IF(AND(D107&gt;=1.7,C107&gt;=4.75,A107&lt;6.15,D107&gt;=0.7),"virginica",IF(AND(C107&lt;5.25,D107&lt;1.7,A107&gt;=6.15,D107&gt;=0.7),"versicolor",IF(AND(C107&gt;=5.25,D107&lt;1.7,A107&gt;=6.15,D107&gt;=0.7),"virginica",IF(AND(C107&lt;4.25,B107&lt;2.55,C107&lt;4.75,A107&lt;6.15,D107&gt;=0.7),"versicolor",IF(AND(C107&gt;=4.25,B107&lt;2.55,C107&lt;4.75,A107&lt;6.15,D107&gt;=0.7),"virginica",IF(AND(B107&lt;2.65,D107&lt;1.7,C107&gt;=4.75,A107&lt;6.15,D107&gt;=0.7),"virginica",IF(AND(B107&gt;=2.65,D107&lt;1.7,C107&gt;=4.75,A107&lt;6.15,D107&gt;=0.7),"versicolor","shouldnthappen"))))))))))</f>
        <v>setosa</v>
      </c>
      <c r="AV107" s="1" t="str">
        <f aca="false">IF(AND(D107&lt;0.75),"setosa",IF(AND(F107&gt;=0.899,D107&gt;=0.75),"virginica",IF(AND(D107&lt;1.65,A107&lt;6.05,F107&lt;0.899,D107&gt;=0.75),"versicolor",IF(AND(D107&gt;=1.65,A107&lt;6.05,F107&lt;0.899,D107&gt;=0.75),"virginica",IF(AND(C107&gt;=5.05,A107&gt;=6.05,F107&lt;0.899,D107&gt;=0.75),"virginica",IF(AND(G107&gt;=13.757,C107&lt;5.05,A107&gt;=6.05,F107&lt;0.899,D107&gt;=0.75),"versicolor",IF(AND(D107&lt;1.6,G107&lt;13.757,C107&lt;5.05,A107&gt;=6.05,F107&lt;0.899,D107&gt;=0.75),"versicolor",IF(AND(D107&gt;=1.6,G107&lt;13.757,C107&lt;5.05,A107&gt;=6.05,F107&lt;0.899,D107&gt;=0.75),"virginica","shouldnthappen"))))))))</f>
        <v>setosa</v>
      </c>
      <c r="AW107" s="1" t="str">
        <f aca="false">IF(AND(F107&lt;0.117,A107&gt;=5.55),"virginica",IF(AND(A107&gt;=5.2,G107&lt;6.086,A107&lt;5.55),"versicolor",IF(AND(D107&lt;0.7,G107&gt;=6.086,A107&lt;5.55),"setosa",IF(AND(D107&gt;=0.7,G107&gt;=6.086,A107&lt;5.55),"versicolor",IF(AND(A107&lt;4.75,A107&lt;5.2,G107&lt;6.086,A107&lt;5.55),"setosa",IF(AND(A107&gt;=4.75,A107&lt;5.2,G107&lt;6.086,A107&lt;5.55),"virginica",IF(AND(D107&gt;=1.65,C107&lt;4.95,F107&gt;=0.117,A107&gt;=5.55),"virginica",IF(AND(D107&gt;=1.75,C107&gt;=4.95,F107&gt;=0.117,A107&gt;=5.55),"virginica",IF(AND(C107&lt;2.6,D107&lt;1.65,C107&lt;4.95,F107&gt;=0.117,A107&gt;=5.55),"setosa",IF(AND(C107&gt;=2.6,D107&lt;1.65,C107&lt;4.95,F107&gt;=0.117,A107&gt;=5.55),"versicolor",IF(AND(D107&lt;1.55,D107&lt;1.75,C107&gt;=4.95,F107&gt;=0.117,A107&gt;=5.55),"virginica",IF(AND(A107&lt;6.95,D107&gt;=1.55,D107&lt;1.75,C107&gt;=4.95,F107&gt;=0.117,A107&gt;=5.55),"versicolor",IF(AND(A107&gt;=6.95,D107&gt;=1.55,D107&lt;1.75,C107&gt;=4.95,F107&gt;=0.117,A107&gt;=5.55),"virginica","shouldnthappen")))))))))))))</f>
        <v>setosa</v>
      </c>
      <c r="AX107" s="1" t="str">
        <f aca="false">IF(AND(D107&lt;0.75),"setosa",IF(AND(F107&lt;0.138,D107&gt;=0.75),"virginica",IF(AND(C107&lt;4.45,A107&lt;6.15,F107&gt;=0.138,D107&gt;=0.75),"versicolor",IF(AND(C107&gt;=5.05,A107&gt;=6.15,F107&gt;=0.138,D107&gt;=0.75),"virginica",IF(AND(B107&lt;2.65,C107&gt;=4.45,A107&lt;6.15,F107&gt;=0.138,D107&gt;=0.75),"virginica",IF(AND(A107&gt;=6.35,C107&lt;5.05,A107&gt;=6.15,F107&gt;=0.138,D107&gt;=0.75),"versicolor",IF(AND(A107&lt;5.65,B107&gt;=2.65,C107&gt;=4.45,A107&lt;6.15,F107&gt;=0.138,D107&gt;=0.75),"virginica",IF(AND(D107&lt;1.75,A107&lt;6.35,C107&lt;5.05,A107&gt;=6.15,F107&gt;=0.138,D107&gt;=0.75),"versicolor",IF(AND(D107&gt;=1.75,A107&lt;6.35,C107&lt;5.05,A107&gt;=6.15,F107&gt;=0.138,D107&gt;=0.75),"virginica",IF(AND(D107&lt;1.7,A107&gt;=5.65,B107&gt;=2.65,C107&gt;=4.45,A107&lt;6.15,F107&gt;=0.138,D107&gt;=0.75),"versicolor",IF(AND(D107&gt;=1.7,A107&gt;=5.65,B107&gt;=2.65,C107&gt;=4.45,A107&lt;6.15,F107&gt;=0.138,D107&gt;=0.75),"virginica","shouldnthappen")))))))))))</f>
        <v>setosa</v>
      </c>
      <c r="AY107" s="1" t="str">
        <f aca="false">IF(AND(D107&lt;0.75,A107&lt;5.55),"setosa",IF(AND(A107&lt;4.95,D107&gt;=0.75,A107&lt;5.55),"virginica",IF(AND(A107&gt;=4.95,D107&gt;=0.75,A107&lt;5.55),"versicolor",IF(AND(C107&lt;2.6,C107&lt;4.85,A107&gt;=5.55),"setosa",IF(AND(C107&gt;=2.6,C107&lt;4.85,A107&gt;=5.55),"versicolor",IF(AND(D107&gt;=1.75,C107&gt;=4.85,A107&gt;=5.55),"virginica",IF(AND(F107&lt;0.405,D107&lt;1.75,C107&gt;=4.85,A107&gt;=5.55),"versicolor",IF(AND(B107&lt;3.05,F107&gt;=0.405,D107&lt;1.75,C107&gt;=4.85,A107&gt;=5.55),"virginica",IF(AND(B107&gt;=3.05,F107&gt;=0.405,D107&lt;1.75,C107&gt;=4.85,A107&gt;=5.55),"versicolor","shouldnthappen")))))))))</f>
        <v>setosa</v>
      </c>
      <c r="AZ107" s="1" t="str">
        <f aca="false">IF(AND(D107&lt;0.75),"setosa",IF(AND(F107&lt;0.9,C107&lt;4.95,D107&gt;=0.75),"versicolor",IF(AND(F107&gt;=0.9,C107&lt;4.95,D107&gt;=0.75),"virginica",IF(AND(D107&gt;=1.7,C107&gt;=4.95,D107&gt;=0.75),"virginica",IF(AND(F107&lt;0.405,D107&lt;1.7,C107&gt;=4.95,D107&gt;=0.75),"versicolor",IF(AND(F107&gt;=0.405,D107&lt;1.7,C107&gt;=4.95,D107&gt;=0.75),"virginica","shouldnthappen"))))))</f>
        <v>setosa</v>
      </c>
      <c r="BA107" s="1" t="str">
        <f aca="false">IF(AND(D107&lt;0.75),"setosa",IF(AND(D107&gt;=1.7,C107&gt;=5.05,D107&gt;=0.75),"virginica",IF(AND(D107&lt;1.45,D107&lt;1.6,C107&lt;5.05,D107&gt;=0.75),"versicolor",IF(AND(A107&lt;5.8,D107&gt;=1.6,C107&lt;5.05,D107&gt;=0.75),"virginica",IF(AND(A107&gt;=5.8,D107&gt;=1.6,C107&lt;5.05,D107&gt;=0.75),"versicolor",IF(AND(F107&lt;0.417,D107&lt;1.7,C107&gt;=5.05,D107&gt;=0.75),"versicolor",IF(AND(F107&gt;=0.417,D107&lt;1.7,C107&gt;=5.05,D107&gt;=0.75),"virginica",IF(AND(A107&lt;5.95,D107&gt;=1.45,D107&lt;1.6,C107&lt;5.05,D107&gt;=0.75),"versicolor",IF(AND(G107&lt;10.618,A107&gt;=5.95,D107&gt;=1.45,D107&lt;1.6,C107&lt;5.05,D107&gt;=0.75),"virginica",IF(AND(G107&gt;=10.618,A107&gt;=5.95,D107&gt;=1.45,D107&lt;1.6,C107&lt;5.05,D107&gt;=0.75),"versicolor","shouldnthappen"))))))))))</f>
        <v>setosa</v>
      </c>
      <c r="BB107" s="1" t="str">
        <f aca="false">IF(AND(C107&lt;2.6),"setosa",IF(AND(D107&gt;=1.75,C107&gt;=2.6),"virginica",IF(AND(C107&gt;=5.45,D107&lt;1.75,C107&gt;=2.6),"virginica",IF(AND(F107&gt;=0.259,C107&lt;5.45,D107&lt;1.75,C107&gt;=2.6),"versicolor",IF(AND(C107&lt;5.05,F107&lt;0.259,C107&lt;5.45,D107&lt;1.75,C107&gt;=2.6),"versicolor",IF(AND(C107&gt;=5.05,F107&lt;0.259,C107&lt;5.45,D107&lt;1.75,C107&gt;=2.6),"virginica","shouldnthappen"))))))</f>
        <v>setosa</v>
      </c>
      <c r="BC107" s="1" t="str">
        <f aca="false">IF(AND(A107&lt;4.95,B107&lt;2.7,A107&lt;5.55),"virginica",IF(AND(A107&gt;=4.95,B107&lt;2.7,A107&lt;5.55),"versicolor",IF(AND(C107&lt;3.2,B107&gt;=2.7,A107&lt;5.55),"setosa",IF(AND(C107&gt;=3.2,B107&gt;=2.7,A107&lt;5.55),"versicolor",IF(AND(F107&gt;=0.85,A107&lt;6.15,A107&gt;=5.55),"virginica",IF(AND(D107&lt;1.45,A107&gt;=6.15,A107&gt;=5.55),"versicolor",IF(AND(C107&lt;4.8,F107&lt;0.85,A107&lt;6.15,A107&gt;=5.55),"versicolor",IF(AND(D107&gt;=1.7,D107&gt;=1.45,A107&gt;=6.15,A107&gt;=5.55),"virginica",IF(AND(G107&lt;9.333,C107&gt;=4.8,F107&lt;0.85,A107&lt;6.15,A107&gt;=5.55),"versicolor",IF(AND(G107&gt;=9.333,C107&gt;=4.8,F107&lt;0.85,A107&lt;6.15,A107&gt;=5.55),"virginica",IF(AND(C107&lt;4.9,D107&lt;1.7,D107&gt;=1.45,A107&gt;=6.15,A107&gt;=5.55),"versicolor",IF(AND(C107&gt;=4.9,D107&lt;1.7,D107&gt;=1.45,A107&gt;=6.15,A107&gt;=5.55),"virginica","shouldnthappen"))))))))))))</f>
        <v>setosa</v>
      </c>
      <c r="BD107" s="1" t="str">
        <f aca="false">IF(AND(C107&lt;2.35),"setosa",IF(AND(C107&lt;4.75,B107&lt;2.55,C107&gt;=2.35),"versicolor",IF(AND(C107&gt;=4.75,B107&lt;2.55,C107&gt;=2.35),"virginica",IF(AND(C107&lt;4.75,B107&gt;=2.55,C107&gt;=2.35),"versicolor",IF(AND(D107&gt;=1.75,C107&gt;=4.75,B107&gt;=2.55,C107&gt;=2.35),"virginica",IF(AND(A107&gt;=6.5,D107&lt;1.75,C107&gt;=4.75,B107&gt;=2.55,C107&gt;=2.35),"versicolor",IF(AND(A107&lt;6.05,A107&lt;6.5,D107&lt;1.75,C107&gt;=4.75,B107&gt;=2.55,C107&gt;=2.35),"versicolor",IF(AND(A107&gt;=6.05,A107&lt;6.5,D107&lt;1.75,C107&gt;=4.75,B107&gt;=2.55,C107&gt;=2.35),"virginica","shouldnthappen"))))))))</f>
        <v>setosa</v>
      </c>
      <c r="BE107" s="1" t="str">
        <f aca="false">IF(AND(C107&lt;2.5),"setosa",IF(AND(D107&lt;1.65,C107&lt;4.75,C107&gt;=2.5),"versicolor",IF(AND(D107&gt;=1.65,C107&lt;4.75,C107&gt;=2.5),"virginica",IF(AND(D107&gt;=1.75,C107&gt;=4.75,C107&gt;=2.5),"virginica",IF(AND(C107&lt;4.95,D107&lt;1.75,C107&gt;=4.75,C107&gt;=2.5),"versicolor",IF(AND(A107&lt;6.5,C107&gt;=4.95,D107&lt;1.75,C107&gt;=4.75,C107&gt;=2.5),"virginica",IF(AND(A107&gt;=6.5,C107&gt;=4.95,D107&lt;1.75,C107&gt;=4.75,C107&gt;=2.5),"versicolor","shouldnthappen")))))))</f>
        <v>setosa</v>
      </c>
      <c r="BF107" s="1" t="str">
        <f aca="false">IF(AND(G107&gt;=15.244),"virginica",IF(AND(C107&lt;3.2,B107&gt;=3.15,G107&lt;15.244),"setosa",IF(AND(A107&gt;=4.95,C107&lt;4.7,B107&lt;3.15,G107&lt;15.244),"versicolor",IF(AND(C107&gt;=5.15,C107&gt;=4.7,B107&lt;3.15,G107&lt;15.244),"virginica",IF(AND(A107&gt;=6.45,C107&gt;=3.2,B107&gt;=3.15,G107&lt;15.244),"virginica",IF(AND(D107&lt;0.95,A107&lt;4.95,C107&lt;4.7,B107&lt;3.15,G107&lt;15.244),"setosa",IF(AND(D107&gt;=0.95,A107&lt;4.95,C107&lt;4.7,B107&lt;3.15,G107&lt;15.244),"virginica",IF(AND(F107&lt;0.816,A107&lt;6.45,C107&gt;=3.2,B107&gt;=3.15,G107&lt;15.244),"virginica",IF(AND(F107&gt;=0.816,A107&lt;6.45,C107&gt;=3.2,B107&gt;=3.15,G107&lt;15.244),"versicolor",IF(AND(A107&gt;=6.5,B107&lt;3.05,C107&lt;5.15,C107&gt;=4.7,B107&lt;3.15,G107&lt;15.244),"versicolor",IF(AND(G107&lt;11.093,B107&gt;=3.05,C107&lt;5.15,C107&gt;=4.7,B107&lt;3.15,G107&lt;15.244),"virginica",IF(AND(G107&gt;=11.093,B107&gt;=3.05,C107&lt;5.15,C107&gt;=4.7,B107&lt;3.15,G107&lt;15.244),"versicolor",IF(AND(D107&gt;=1.7,A107&lt;6.5,B107&lt;3.05,C107&lt;5.15,C107&gt;=4.7,B107&lt;3.15,G107&lt;15.244),"virginica",IF(AND(G107&lt;7.498,D107&lt;1.7,A107&lt;6.5,B107&lt;3.05,C107&lt;5.15,C107&gt;=4.7,B107&lt;3.15,G107&lt;15.244),"virginica",IF(AND(G107&gt;=7.498,D107&lt;1.7,A107&lt;6.5,B107&lt;3.05,C107&lt;5.15,C107&gt;=4.7,B107&lt;3.15,G107&lt;15.244),"versicolor","shouldnthappen")))))))))))))))</f>
        <v>setosa</v>
      </c>
      <c r="BG107" s="1" t="str">
        <f aca="false">IF(AND(B107&gt;=3.35,C107&lt;4.85),"setosa",IF(AND(D107&gt;=1.75,C107&gt;=4.85),"virginica",IF(AND(D107&lt;0.75,B107&lt;3.35,C107&lt;4.85),"setosa",IF(AND(G107&gt;=13.879,D107&lt;1.75,C107&gt;=4.85),"versicolor",IF(AND(F107&gt;=0.9,D107&gt;=0.75,B107&lt;3.35,C107&lt;4.85),"virginica",IF(AND(F107&gt;=0.405,G107&lt;13.879,D107&lt;1.75,C107&gt;=4.85),"virginica",IF(AND(B107&gt;=2.55,F107&lt;0.9,D107&gt;=0.75,B107&lt;3.35,C107&lt;4.85),"versicolor",IF(AND(G107&lt;7.498,F107&lt;0.405,G107&lt;13.879,D107&lt;1.75,C107&gt;=4.85),"virginica",IF(AND(G107&gt;=7.498,F107&lt;0.405,G107&lt;13.879,D107&lt;1.75,C107&gt;=4.85),"versicolor",IF(AND(G107&lt;5.656,B107&lt;2.55,F107&lt;0.9,D107&gt;=0.75,B107&lt;3.35,C107&lt;4.85),"virginica",IF(AND(G107&gt;=5.656,B107&lt;2.55,F107&lt;0.9,D107&gt;=0.75,B107&lt;3.35,C107&lt;4.85),"versicolor","shouldnthappen")))))))))))</f>
        <v>setosa</v>
      </c>
      <c r="BH107" s="1" t="str">
        <f aca="false">IF(AND(D107&lt;0.7),"setosa",IF(AND(D107&gt;=1.65,A107&lt;6.65,D107&gt;=0.7),"virginica",IF(AND(D107&lt;1.55,A107&gt;=6.65,D107&gt;=0.7),"versicolor",IF(AND(D107&gt;=1.55,A107&gt;=6.65,D107&gt;=0.7),"virginica",IF(AND(F107&gt;=0.529,D107&lt;1.65,A107&lt;6.65,D107&gt;=0.7),"versicolor",IF(AND(C107&gt;=5.35,F107&lt;0.529,D107&lt;1.65,A107&lt;6.65,D107&gt;=0.7),"virginica",IF(AND(G107&gt;=7.411,C107&lt;5.35,F107&lt;0.529,D107&lt;1.65,A107&lt;6.65,D107&gt;=0.7),"versicolor",IF(AND(G107&lt;6.927,G107&lt;7.411,C107&lt;5.35,F107&lt;0.529,D107&lt;1.65,A107&lt;6.65,D107&gt;=0.7),"versicolor",IF(AND(G107&gt;=6.927,G107&lt;7.411,C107&lt;5.35,F107&lt;0.529,D107&lt;1.65,A107&lt;6.65,D107&gt;=0.7),"virginica","shouldnthappen")))))))))</f>
        <v>setosa</v>
      </c>
      <c r="BI107" s="1" t="str">
        <f aca="false">IF(AND(D107&gt;=1.7),"virginica",IF(AND(D107&lt;0.7,D107&lt;1.7),"setosa",IF(AND(D107&lt;1.45,G107&lt;7.37,D107&gt;=0.7,D107&lt;1.7),"versicolor",IF(AND(D107&gt;=1.45,G107&lt;7.37,D107&gt;=0.7,D107&lt;1.7),"virginica",IF(AND(B107&gt;=2.65,G107&gt;=7.37,D107&gt;=0.7,D107&lt;1.7),"versicolor",IF(AND(C107&lt;5.05,B107&lt;2.65,G107&gt;=7.37,D107&gt;=0.7,D107&lt;1.7),"versicolor",IF(AND(C107&gt;=5.05,B107&lt;2.65,G107&gt;=7.37,D107&gt;=0.7,D107&lt;1.7),"virginica","shouldnthappen")))))))</f>
        <v>setosa</v>
      </c>
    </row>
    <row r="108" customFormat="false" ht="13.8" hidden="false" customHeight="false" outlineLevel="0" collapsed="false">
      <c r="A108" s="1" t="n">
        <v>4.4</v>
      </c>
      <c r="B108" s="1" t="n">
        <v>3</v>
      </c>
      <c r="C108" s="1" t="n">
        <v>1.3</v>
      </c>
      <c r="D108" s="1" t="n">
        <v>0.2</v>
      </c>
      <c r="E108" s="1" t="s">
        <v>94</v>
      </c>
      <c r="F108" s="1" t="n">
        <v>0.497048966353759</v>
      </c>
      <c r="G108" s="1" t="n">
        <v>10.6553718360141</v>
      </c>
      <c r="H108" s="11" t="str">
        <f aca="false">E108</f>
        <v>setosa</v>
      </c>
      <c r="I108" s="1" t="str">
        <f aca="false">INDEX(L108:BI108, MODE(MATCH(L108:BI108, L108:BI108, 0 )))</f>
        <v>setosa</v>
      </c>
      <c r="J108" s="12" t="n">
        <f aca="false">COUNTIF(L108:BI108, H108) / COUNTA(L108:BI108)</f>
        <v>1</v>
      </c>
      <c r="K108" s="13" t="n">
        <f aca="false">I108=H108</f>
        <v>1</v>
      </c>
      <c r="L108" s="1" t="str">
        <f aca="false">IF(AND(C108&lt;3.65,B108&gt;=3.35),"setosa",IF(AND(C108&gt;=3.65,B108&gt;=3.35),"virginica",IF(AND(C108&lt;2.35,C108&lt;4.85,B108&lt;3.35),"setosa",IF(AND(F108&gt;=0.899,C108&gt;=2.35,C108&lt;4.85,B108&lt;3.35),"virginica",IF(AND(G108&gt;=8.268,B108&lt;2.75,C108&gt;=4.85,B108&lt;3.35),"virginica",IF(AND(D108&lt;1.55,B108&gt;=2.75,C108&gt;=4.85,B108&lt;3.35),"versicolor",IF(AND(D108&gt;=1.55,B108&gt;=2.75,C108&gt;=4.85,B108&lt;3.35),"virginica",IF(AND(G108&lt;6.537,F108&lt;0.899,C108&gt;=2.35,C108&lt;4.85,B108&lt;3.35),"virginica",IF(AND(G108&gt;=6.537,F108&lt;0.899,C108&gt;=2.35,C108&lt;4.85,B108&lt;3.35),"versicolor",IF(AND(G108&lt;6.878,G108&lt;8.268,B108&lt;2.75,C108&gt;=4.85,B108&lt;3.35),"virginica",IF(AND(G108&gt;=6.878,G108&lt;8.268,B108&lt;2.75,C108&gt;=4.85,B108&lt;3.35),"versicolor","shouldnthappen")))))))))))</f>
        <v>setosa</v>
      </c>
      <c r="M108" s="1" t="str">
        <f aca="false">IF(AND(C108&lt;2.6),"setosa",IF(AND(D108&gt;=1.75,C108&gt;=2.6),"virginica",IF(AND(G108&lt;6.094,D108&lt;1.75,C108&gt;=2.6),"virginica",IF(AND(D108&lt;1.35,G108&gt;=6.094,D108&lt;1.75,C108&gt;=2.6),"versicolor",IF(AND(C108&lt;5.05,D108&gt;=1.35,G108&gt;=6.094,D108&lt;1.75,C108&gt;=2.6),"versicolor",IF(AND(C108&gt;=5.05,D108&gt;=1.35,G108&gt;=6.094,D108&lt;1.75,C108&gt;=2.6),"virginica","shouldnthappen"))))))</f>
        <v>setosa</v>
      </c>
      <c r="N108" s="1" t="str">
        <f aca="false">IF(AND(A108&lt;6.6,B108&gt;=3.45),"setosa",IF(AND(A108&gt;=6.6,B108&gt;=3.45),"virginica",IF(AND(D108&lt;0.7,C108&lt;4.75,B108&lt;3.45),"setosa",IF(AND(D108&gt;=0.7,C108&lt;4.75,B108&lt;3.45),"versicolor",IF(AND(C108&gt;=5.15,C108&gt;=4.75,B108&lt;3.45),"virginica",IF(AND(D108&gt;=1.7,A108&lt;6.5,C108&lt;5.15,C108&gt;=4.75,B108&lt;3.45),"virginica",IF(AND(C108&lt;5.05,A108&gt;=6.5,C108&lt;5.15,C108&gt;=4.75,B108&lt;3.45),"versicolor",IF(AND(C108&gt;=5.05,A108&gt;=6.5,C108&lt;5.15,C108&gt;=4.75,B108&lt;3.45),"virginica",IF(AND(G108&lt;7.498,D108&lt;1.7,A108&lt;6.5,C108&lt;5.15,C108&gt;=4.75,B108&lt;3.45),"virginica",IF(AND(G108&gt;=7.498,D108&lt;1.7,A108&lt;6.5,C108&lt;5.15,C108&gt;=4.75,B108&lt;3.45),"versicolor","shouldnthappen"))))))))))</f>
        <v>setosa</v>
      </c>
      <c r="O108" s="1" t="str">
        <f aca="false">IF(AND(D108&lt;0.75),"setosa",IF(AND(C108&lt;4.75,C108&lt;4.85,D108&gt;=0.75),"versicolor",IF(AND(A108&gt;=6.05,C108&gt;=4.85,D108&gt;=0.75),"virginica",IF(AND(D108&lt;1.6,C108&gt;=4.75,C108&lt;4.85,D108&gt;=0.75),"versicolor",IF(AND(D108&gt;=1.6,C108&gt;=4.75,C108&lt;4.85,D108&gt;=0.75),"virginica",IF(AND(A108&lt;5.9,A108&lt;6.05,C108&gt;=4.85,D108&gt;=0.75),"virginica",IF(AND(A108&gt;=5.9,A108&lt;6.05,C108&gt;=4.85,D108&gt;=0.75),"versicolor","shouldnthappen")))))))</f>
        <v>setosa</v>
      </c>
      <c r="P108" s="1" t="str">
        <f aca="false">IF(AND(D108&lt;0.75),"setosa",IF(AND(A108&lt;5.55,D108&gt;=0.75),"versicolor",IF(AND(D108&gt;=1.7,G108&lt;13.158,A108&gt;=5.55,D108&gt;=0.75),"virginica",IF(AND(B108&lt;2.45,D108&lt;1.7,G108&lt;13.158,A108&gt;=5.55,D108&gt;=0.75),"virginica",IF(AND(B108&gt;=2.45,D108&lt;1.7,G108&lt;13.158,A108&gt;=5.55,D108&gt;=0.75),"versicolor",IF(AND(B108&gt;=3.05,G108&lt;15.551,G108&gt;=13.158,A108&gt;=5.55,D108&gt;=0.75),"versicolor",IF(AND(B108&lt;2.9,G108&gt;=15.551,G108&gt;=13.158,A108&gt;=5.55,D108&gt;=0.75),"versicolor",IF(AND(B108&gt;=2.9,G108&gt;=15.551,G108&gt;=13.158,A108&gt;=5.55,D108&gt;=0.75),"virginica",IF(AND(D108&lt;1.3,G108&lt;14.221,B108&lt;3.05,G108&lt;15.551,G108&gt;=13.158,A108&gt;=5.55,D108&gt;=0.75),"versicolor",IF(AND(D108&gt;=1.3,G108&lt;14.221,B108&lt;3.05,G108&lt;15.551,G108&gt;=13.158,A108&gt;=5.55,D108&gt;=0.75),"virginica",IF(AND(C108&lt;4.9,G108&gt;=14.221,B108&lt;3.05,G108&lt;15.551,G108&gt;=13.158,A108&gt;=5.55,D108&gt;=0.75),"versicolor",IF(AND(C108&gt;=4.9,G108&gt;=14.221,B108&lt;3.05,G108&lt;15.551,G108&gt;=13.158,A108&gt;=5.55,D108&gt;=0.75),"virginica","shouldnthappen"))))))))))))</f>
        <v>setosa</v>
      </c>
      <c r="Q108" s="1" t="str">
        <f aca="false">IF(AND(C108&lt;2.6),"setosa",IF(AND(A108&gt;=4.95,C108&lt;4.75,C108&gt;=2.6),"versicolor",IF(AND(D108&gt;=1.75,C108&gt;=4.75,C108&gt;=2.6),"virginica",IF(AND(B108&lt;2.45,A108&lt;4.95,C108&lt;4.75,C108&gt;=2.6),"versicolor",IF(AND(B108&gt;=2.45,A108&lt;4.95,C108&lt;4.75,C108&gt;=2.6),"virginica",IF(AND(G108&lt;7.498,D108&lt;1.75,C108&gt;=4.75,C108&gt;=2.6),"virginica",IF(AND(F108&lt;0.417,G108&gt;=7.498,D108&lt;1.75,C108&gt;=4.75,C108&gt;=2.6),"versicolor",IF(AND(F108&lt;0.442,F108&gt;=0.417,G108&gt;=7.498,D108&lt;1.75,C108&gt;=4.75,C108&gt;=2.6),"virginica",IF(AND(F108&gt;=0.442,F108&gt;=0.417,G108&gt;=7.498,D108&lt;1.75,C108&gt;=4.75,C108&gt;=2.6),"versicolor","shouldnthappen")))))))))</f>
        <v>setosa</v>
      </c>
      <c r="R108" s="1" t="str">
        <f aca="false">IF(AND(D108&lt;0.75),"setosa",IF(AND(D108&lt;1.75,A108&gt;=6.25,D108&gt;=0.75),"versicolor",IF(AND(D108&gt;=1.75,A108&gt;=6.25,D108&gt;=0.75),"virginica",IF(AND(D108&lt;1.6,C108&lt;4.75,A108&lt;6.25,D108&gt;=0.75),"versicolor",IF(AND(D108&gt;=1.6,C108&lt;4.75,A108&lt;6.25,D108&gt;=0.75),"virginica",IF(AND(G108&lt;6.998,C108&gt;=4.75,A108&lt;6.25,D108&gt;=0.75),"virginica",IF(AND(A108&lt;6.05,G108&gt;=6.998,C108&gt;=4.75,A108&lt;6.25,D108&gt;=0.75),"versicolor",IF(AND(A108&gt;=6.05,G108&gt;=6.998,C108&gt;=4.75,A108&lt;6.25,D108&gt;=0.75),"virginica","shouldnthappen"))))))))</f>
        <v>setosa</v>
      </c>
      <c r="S108" s="1" t="str">
        <f aca="false">IF(AND(B108&gt;=3.05,A108&lt;5.45),"setosa",IF(AND(C108&lt;2.2,B108&lt;3.05,A108&lt;5.45),"setosa",IF(AND(C108&gt;=2.2,B108&lt;3.05,A108&lt;5.45),"versicolor",IF(AND(B108&lt;3.7,C108&lt;4.8,A108&gt;=5.45),"versicolor",IF(AND(B108&gt;=3.7,C108&lt;4.8,A108&gt;=5.45),"setosa",IF(AND(G108&lt;13.757,C108&lt;5.05,C108&gt;=4.8,A108&gt;=5.45),"virginica",IF(AND(G108&gt;=13.757,C108&lt;5.05,C108&gt;=4.8,A108&gt;=5.45),"versicolor",IF(AND(C108&gt;=5.15,C108&gt;=5.05,C108&gt;=4.8,A108&gt;=5.45),"virginica",IF(AND(A108&lt;5.95,C108&lt;5.15,C108&gt;=5.05,C108&gt;=4.8,A108&gt;=5.45),"virginica",IF(AND(D108&gt;=1.8,A108&gt;=5.95,C108&lt;5.15,C108&gt;=5.05,C108&gt;=4.8,A108&gt;=5.45),"virginica",IF(AND(B108&lt;2.75,D108&lt;1.8,A108&gt;=5.95,C108&lt;5.15,C108&gt;=5.05,C108&gt;=4.8,A108&gt;=5.45),"versicolor",IF(AND(B108&gt;=2.75,D108&lt;1.8,A108&gt;=5.95,C108&lt;5.15,C108&gt;=5.05,C108&gt;=4.8,A108&gt;=5.45),"virginica","shouldnthappen"))))))))))))</f>
        <v>setosa</v>
      </c>
      <c r="T108" s="1" t="str">
        <f aca="false">IF(AND(C108&lt;2.6),"setosa",IF(AND(D108&lt;1.65,C108&lt;4.75,C108&gt;=2.6),"versicolor",IF(AND(D108&gt;=1.65,C108&lt;4.75,C108&gt;=2.6),"virginica",IF(AND(G108&gt;=8.494,A108&lt;6.6,C108&gt;=4.75,C108&gt;=2.6),"virginica",IF(AND(C108&lt;5.2,A108&gt;=6.6,C108&gt;=4.75,C108&gt;=2.6),"versicolor",IF(AND(C108&gt;=5.2,A108&gt;=6.6,C108&gt;=4.75,C108&gt;=2.6),"virginica",IF(AND(A108&lt;5.95,G108&lt;8.494,A108&lt;6.6,C108&gt;=4.75,C108&gt;=2.6),"virginica",IF(AND(A108&gt;=5.95,G108&lt;8.494,A108&lt;6.6,C108&gt;=4.75,C108&gt;=2.6),"versicolor","shouldnthappen"))))))))</f>
        <v>setosa</v>
      </c>
      <c r="U108" s="1" t="str">
        <f aca="false">IF(AND(C108&lt;3.65,B108&gt;=3.35),"setosa",IF(AND(C108&gt;=3.65,B108&gt;=3.35),"virginica",IF(AND(C108&lt;2.35,A108&lt;6.25,B108&lt;3.35),"setosa",IF(AND(C108&lt;4.85,A108&gt;=6.25,B108&lt;3.35),"versicolor",IF(AND(G108&gt;=15.426,C108&gt;=2.35,A108&lt;6.25,B108&lt;3.35),"virginica",IF(AND(D108&gt;=1.55,C108&gt;=4.85,A108&gt;=6.25,B108&lt;3.35),"virginica",IF(AND(D108&lt;1.8,G108&lt;15.426,C108&gt;=2.35,A108&lt;6.25,B108&lt;3.35),"versicolor",IF(AND(D108&gt;=1.8,G108&lt;15.426,C108&gt;=2.35,A108&lt;6.25,B108&lt;3.35),"virginica",IF(AND(B108&lt;2.95,D108&lt;1.55,C108&gt;=4.85,A108&gt;=6.25,B108&lt;3.35),"virginica",IF(AND(B108&gt;=2.95,D108&lt;1.55,C108&gt;=4.85,A108&gt;=6.25,B108&lt;3.35),"versicolor","shouldnthappen"))))))))))</f>
        <v>setosa</v>
      </c>
      <c r="V108" s="1" t="str">
        <f aca="false">IF(AND(C108&lt;2.6),"setosa",IF(AND(C108&gt;=4.85,C108&gt;=2.6),"virginica",IF(AND(F108&gt;=0.9,C108&lt;4.85,C108&gt;=2.6),"virginica",IF(AND(G108&lt;5.656,F108&lt;0.9,C108&lt;4.85,C108&gt;=2.6),"virginica",IF(AND(G108&gt;=5.656,F108&lt;0.9,C108&lt;4.85,C108&gt;=2.6),"versicolor","shouldnthappen")))))</f>
        <v>setosa</v>
      </c>
      <c r="W108" s="1" t="str">
        <f aca="false">IF(AND(D108&gt;=1.75,G108&gt;=13.795),"virginica",IF(AND(D108&gt;=1.5,G108&gt;=12.335,G108&lt;13.795),"virginica",IF(AND(C108&lt;2.45,C108&lt;4.85,G108&lt;12.335,G108&lt;13.795),"setosa",IF(AND(C108&gt;=2.45,C108&lt;4.85,G108&lt;12.335,G108&lt;13.795),"versicolor",IF(AND(D108&gt;=1.7,C108&gt;=4.85,G108&lt;12.335,G108&lt;13.795),"virginica",IF(AND(B108&gt;=3.25,D108&lt;1.5,G108&gt;=12.335,G108&lt;13.795),"setosa",IF(AND(D108&lt;1,F108&lt;0.255,D108&lt;1.75,G108&gt;=13.795),"setosa",IF(AND(D108&gt;=1,F108&lt;0.255,D108&lt;1.75,G108&gt;=13.795),"versicolor",IF(AND(A108&lt;5.4,F108&gt;=0.255,D108&lt;1.75,G108&gt;=13.795),"setosa",IF(AND(A108&gt;=5.4,F108&gt;=0.255,D108&lt;1.75,G108&gt;=13.795),"versicolor",IF(AND(A108&lt;6.15,D108&lt;1.7,C108&gt;=4.85,G108&lt;12.335,G108&lt;13.795),"versicolor",IF(AND(A108&gt;=6.15,D108&lt;1.7,C108&gt;=4.85,G108&lt;12.335,G108&lt;13.795),"virginica",IF(AND(C108&lt;5,B108&lt;3.25,D108&lt;1.5,G108&gt;=12.335,G108&lt;13.795),"versicolor",IF(AND(C108&gt;=5,B108&lt;3.25,D108&lt;1.5,G108&gt;=12.335,G108&lt;13.795),"virginica","shouldnthappen"))))))))))))))</f>
        <v>setosa</v>
      </c>
      <c r="X108" s="1" t="str">
        <f aca="false">IF(AND(C108&lt;2.5,A108&lt;5.55),"setosa",IF(AND(F108&lt;0.096,A108&gt;=5.55),"virginica",IF(AND(D108&lt;1.6,C108&gt;=2.5,A108&lt;5.55),"versicolor",IF(AND(D108&gt;=1.6,C108&gt;=2.5,A108&lt;5.55),"virginica",IF(AND(F108&gt;=0.156,C108&lt;4.75,F108&gt;=0.096,A108&gt;=5.55),"versicolor",IF(AND(D108&gt;=1.75,C108&gt;=4.75,F108&gt;=0.096,A108&gt;=5.55),"virginica",IF(AND(B108&lt;3.3,F108&lt;0.156,C108&lt;4.75,F108&gt;=0.096,A108&gt;=5.55),"versicolor",IF(AND(B108&gt;=3.3,F108&lt;0.156,C108&lt;4.75,F108&gt;=0.096,A108&gt;=5.55),"setosa",IF(AND(B108&lt;2.45,A108&lt;6.05,D108&lt;1.75,C108&gt;=4.75,F108&gt;=0.096,A108&gt;=5.55),"virginica",IF(AND(B108&gt;=2.45,A108&lt;6.05,D108&lt;1.75,C108&gt;=4.75,F108&gt;=0.096,A108&gt;=5.55),"versicolor",IF(AND(F108&lt;0.205,A108&gt;=6.05,D108&lt;1.75,C108&gt;=4.75,F108&gt;=0.096,A108&gt;=5.55),"versicolor",IF(AND(F108&gt;=0.205,A108&gt;=6.05,D108&lt;1.75,C108&gt;=4.75,F108&gt;=0.096,A108&gt;=5.55),"virginica","shouldnthappen"))))))))))))</f>
        <v>setosa</v>
      </c>
      <c r="Y108" s="1" t="str">
        <f aca="false">IF(AND(C108&lt;2.35,A108&lt;5.55),"setosa",IF(AND(C108&gt;=5.05,A108&gt;=5.55),"virginica",IF(AND(D108&lt;1.6,C108&gt;=2.35,A108&lt;5.55),"versicolor",IF(AND(D108&gt;=1.6,C108&gt;=2.35,A108&lt;5.55),"virginica",IF(AND(D108&gt;=1.75,C108&lt;5.05,A108&gt;=5.55),"virginica",IF(AND(B108&gt;=3.55,D108&lt;1.75,C108&lt;5.05,A108&gt;=5.55),"setosa",IF(AND(G108&lt;6.3,B108&lt;3.55,D108&lt;1.75,C108&lt;5.05,A108&gt;=5.55),"virginica",IF(AND(G108&gt;=6.3,B108&lt;3.55,D108&lt;1.75,C108&lt;5.05,A108&gt;=5.55),"versicolor","shouldnthappen"))))))))</f>
        <v>setosa</v>
      </c>
      <c r="Z108" s="1" t="str">
        <f aca="false">IF(AND(D108&lt;0.75),"setosa",IF(AND(B108&gt;=2.55,C108&lt;4.85,D108&gt;=0.75),"versicolor",IF(AND(D108&gt;=1.7,C108&gt;=4.85,D108&gt;=0.75),"virginica",IF(AND(D108&lt;1.6,B108&lt;2.55,C108&lt;4.85,D108&gt;=0.75),"versicolor",IF(AND(D108&gt;=1.6,B108&lt;2.55,C108&lt;4.85,D108&gt;=0.75),"virginica",IF(AND(B108&lt;2.65,D108&lt;1.7,C108&gt;=4.85,D108&gt;=0.75),"virginica",IF(AND(F108&lt;0.325,B108&gt;=2.65,D108&lt;1.7,C108&gt;=4.85,D108&gt;=0.75),"virginica",IF(AND(G108&lt;10.717,F108&gt;=0.325,B108&gt;=2.65,D108&lt;1.7,C108&gt;=4.85,D108&gt;=0.75),"versicolor",IF(AND(G108&gt;=10.717,F108&gt;=0.325,B108&gt;=2.65,D108&lt;1.7,C108&gt;=4.85,D108&gt;=0.75),"virginica","shouldnthappen")))))))))</f>
        <v>setosa</v>
      </c>
      <c r="AA108" s="1" t="str">
        <f aca="false">IF(AND(D108&lt;0.75),"setosa",IF(AND(D108&gt;=1.75,D108&gt;=0.75),"virginica",IF(AND(F108&gt;=0.455,D108&lt;1.75,D108&gt;=0.75),"versicolor",IF(AND(D108&lt;1.45,F108&lt;0.455,D108&lt;1.75,D108&gt;=0.75),"versicolor",IF(AND(F108&lt;0.247,D108&gt;=1.45,F108&lt;0.455,D108&lt;1.75,D108&gt;=0.75),"versicolor",IF(AND(F108&gt;=0.247,D108&gt;=1.45,F108&lt;0.455,D108&lt;1.75,D108&gt;=0.75),"virginica","shouldnthappen"))))))</f>
        <v>setosa</v>
      </c>
      <c r="AB108" s="1" t="str">
        <f aca="false">IF(AND(F108&gt;=0.221,B108&gt;=3.35),"setosa",IF(AND(A108&lt;5.3,F108&gt;=0.683,B108&lt;3.35),"setosa",IF(AND(A108&lt;6.45,F108&lt;0.221,B108&gt;=3.35),"setosa",IF(AND(A108&gt;=6.45,F108&lt;0.221,B108&gt;=3.35),"virginica",IF(AND(G108&lt;6.3,A108&lt;6.25,F108&lt;0.683,B108&lt;3.35),"virginica",IF(AND(G108&lt;13.795,A108&gt;=6.25,F108&lt;0.683,B108&lt;3.35),"virginica",IF(AND(D108&lt;1.65,A108&gt;=5.3,F108&gt;=0.683,B108&lt;3.35),"versicolor",IF(AND(D108&gt;=1.65,A108&gt;=5.3,F108&gt;=0.683,B108&lt;3.35),"virginica",IF(AND(D108&lt;0.6,G108&gt;=6.3,A108&lt;6.25,F108&lt;0.683,B108&lt;3.35),"setosa",IF(AND(D108&lt;1.7,G108&gt;=13.795,A108&gt;=6.25,F108&lt;0.683,B108&lt;3.35),"versicolor",IF(AND(D108&gt;=1.7,G108&gt;=13.795,A108&gt;=6.25,F108&lt;0.683,B108&lt;3.35),"virginica",IF(AND(C108&gt;=5.35,D108&gt;=0.6,G108&gt;=6.3,A108&lt;6.25,F108&lt;0.683,B108&lt;3.35),"virginica",IF(AND(D108&lt;1.75,C108&lt;5.35,D108&gt;=0.6,G108&gt;=6.3,A108&lt;6.25,F108&lt;0.683,B108&lt;3.35),"versicolor",IF(AND(D108&gt;=1.75,C108&lt;5.35,D108&gt;=0.6,G108&gt;=6.3,A108&lt;6.25,F108&lt;0.683,B108&lt;3.35),"virginica","shouldnthappen"))))))))))))))</f>
        <v>setosa</v>
      </c>
      <c r="AC108" s="1" t="str">
        <f aca="false">IF(AND(B108&gt;=3.3),"setosa",IF(AND(C108&lt;2.45,D108&lt;1.55,B108&lt;3.3),"setosa",IF(AND(F108&gt;=0.211,D108&gt;=1.55,B108&lt;3.3),"virginica",IF(AND(C108&lt;4.9,C108&gt;=2.45,D108&lt;1.55,B108&lt;3.3),"versicolor",IF(AND(C108&gt;=4.9,C108&gt;=2.45,D108&lt;1.55,B108&lt;3.3),"virginica",IF(AND(F108&lt;0.138,F108&lt;0.211,D108&gt;=1.55,B108&lt;3.3),"virginica",IF(AND(F108&gt;=0.138,F108&lt;0.211,D108&gt;=1.55,B108&lt;3.3),"versicolor","shouldnthappen")))))))</f>
        <v>setosa</v>
      </c>
      <c r="AD108" s="1" t="str">
        <f aca="false">IF(AND(D108&gt;=1.75),"virginica",IF(AND(D108&lt;0.75,D108&lt;1.75),"setosa",IF(AND(D108&lt;1.35,D108&gt;=0.75,D108&lt;1.75),"versicolor",IF(AND(B108&lt;2.6,C108&lt;4.85,D108&gt;=1.35,D108&gt;=0.75,D108&lt;1.75),"virginica",IF(AND(B108&gt;=2.6,C108&lt;4.85,D108&gt;=1.35,D108&gt;=0.75,D108&lt;1.75),"versicolor",IF(AND(A108&lt;6.4,C108&gt;=4.85,D108&gt;=1.35,D108&gt;=0.75,D108&lt;1.75),"virginica",IF(AND(A108&gt;=6.4,C108&gt;=4.85,D108&gt;=1.35,D108&gt;=0.75,D108&lt;1.75),"versicolor","shouldnthappen")))))))</f>
        <v>setosa</v>
      </c>
      <c r="AE108" s="1" t="str">
        <f aca="false">IF(AND(C108&lt;2.45),"setosa",IF(AND(F108&lt;0.07,C108&gt;=2.45),"virginica",IF(AND(A108&gt;=5,C108&lt;4.75,F108&gt;=0.07,C108&gt;=2.45),"versicolor",IF(AND(F108&lt;0.182,C108&gt;=4.75,F108&gt;=0.07,C108&gt;=2.45),"versicolor",IF(AND(B108&lt;2.45,A108&lt;5,C108&lt;4.75,F108&gt;=0.07,C108&gt;=2.45),"versicolor",IF(AND(B108&gt;=2.45,A108&lt;5,C108&lt;4.75,F108&gt;=0.07,C108&gt;=2.45),"virginica",IF(AND(F108&gt;=0.468,F108&gt;=0.182,C108&gt;=4.75,F108&gt;=0.07,C108&gt;=2.45),"virginica",IF(AND(A108&gt;=6.85,F108&lt;0.468,F108&gt;=0.182,C108&gt;=4.75,F108&gt;=0.07,C108&gt;=2.45),"virginica",IF(AND(B108&lt;2.6,A108&lt;6.85,F108&lt;0.468,F108&gt;=0.182,C108&gt;=4.75,F108&gt;=0.07,C108&gt;=2.45),"virginica",IF(AND(B108&gt;=2.6,A108&lt;6.85,F108&lt;0.468,F108&gt;=0.182,C108&gt;=4.75,F108&gt;=0.07,C108&gt;=2.45),"versicolor","shouldnthappen"))))))))))</f>
        <v>setosa</v>
      </c>
      <c r="AF108" s="1" t="str">
        <f aca="false">IF(AND(D108&lt;0.75,A108&lt;5.45),"setosa",IF(AND(D108&gt;=1.75,A108&gt;=5.45),"virginica",IF(AND(G108&lt;6.094,D108&gt;=0.75,A108&lt;5.45),"virginica",IF(AND(G108&gt;=6.094,D108&gt;=0.75,A108&lt;5.45),"versicolor",IF(AND(C108&lt;2.75,D108&lt;1.75,A108&gt;=5.45),"setosa",IF(AND(D108&lt;1.45,C108&gt;=2.75,D108&lt;1.75,A108&gt;=5.45),"versicolor",IF(AND(B108&lt;2.75,D108&gt;=1.45,C108&gt;=2.75,D108&lt;1.75,A108&gt;=5.45),"versicolor",IF(AND(C108&lt;5.05,B108&gt;=2.75,D108&gt;=1.45,C108&gt;=2.75,D108&lt;1.75,A108&gt;=5.45),"versicolor",IF(AND(C108&gt;=5.05,B108&gt;=2.75,D108&gt;=1.45,C108&gt;=2.75,D108&lt;1.75,A108&gt;=5.45),"virginica","shouldnthappen")))))))))</f>
        <v>setosa</v>
      </c>
      <c r="AG108" s="1" t="str">
        <f aca="false">IF(AND(D108&lt;0.65,G108&lt;8.868,A108&lt;5.3),"setosa",IF(AND(C108&lt;2.6,G108&gt;=8.868,A108&lt;5.3),"setosa",IF(AND(C108&gt;=2.6,G108&gt;=8.868,A108&lt;5.3),"versicolor",IF(AND(C108&gt;=4.95,D108&lt;1.55,A108&gt;=5.3),"virginica",IF(AND(G108&lt;13.795,D108&gt;=1.55,A108&gt;=5.3),"virginica",IF(AND(C108&lt;3.75,D108&gt;=0.65,G108&lt;8.868,A108&lt;5.3),"versicolor",IF(AND(C108&gt;=3.75,D108&gt;=0.65,G108&lt;8.868,A108&lt;5.3),"virginica",IF(AND(C108&lt;2.6,C108&lt;4.95,D108&lt;1.55,A108&gt;=5.3),"setosa",IF(AND(C108&gt;=2.6,C108&lt;4.95,D108&lt;1.55,A108&gt;=5.3),"versicolor",IF(AND(C108&lt;4.75,G108&gt;=13.795,D108&gt;=1.55,A108&gt;=5.3),"versicolor",IF(AND(C108&gt;=4.75,G108&gt;=13.795,D108&gt;=1.55,A108&gt;=5.3),"virginica","shouldnthappen")))))))))))</f>
        <v>setosa</v>
      </c>
      <c r="AH108" s="1" t="str">
        <f aca="false">IF(AND(D108&lt;0.75),"setosa",IF(AND(C108&lt;4.75,D108&gt;=0.75),"versicolor",IF(AND(G108&lt;13.757,C108&gt;=4.75,D108&gt;=0.75),"virginica",IF(AND(B108&lt;3.05,G108&gt;=13.757,C108&gt;=4.75,D108&gt;=0.75),"virginica",IF(AND(A108&lt;6.65,B108&gt;=3.05,G108&gt;=13.757,C108&gt;=4.75,D108&gt;=0.75),"virginica",IF(AND(A108&gt;=6.65,B108&gt;=3.05,G108&gt;=13.757,C108&gt;=4.75,D108&gt;=0.75),"versicolor","shouldnthappen"))))))</f>
        <v>setosa</v>
      </c>
      <c r="AI108" s="1" t="str">
        <f aca="false">IF(AND(D108&lt;0.7),"setosa",IF(AND(C108&lt;4.75,D108&gt;=0.7),"versicolor",IF(AND(A108&lt;6.6,F108&lt;0.482,C108&gt;=4.75,D108&gt;=0.7),"virginica",IF(AND(C108&gt;=4.95,F108&gt;=0.482,C108&gt;=4.75,D108&gt;=0.7),"virginica",IF(AND(D108&lt;1.9,A108&gt;=6.6,F108&lt;0.482,C108&gt;=4.75,D108&gt;=0.7),"versicolor",IF(AND(D108&gt;=1.9,A108&gt;=6.6,F108&lt;0.482,C108&gt;=4.75,D108&gt;=0.7),"virginica",IF(AND(F108&gt;=0.766,C108&lt;4.95,F108&gt;=0.482,C108&gt;=4.75,D108&gt;=0.7),"virginica",IF(AND(B108&lt;2.95,F108&lt;0.766,C108&lt;4.95,F108&gt;=0.482,C108&gt;=4.75,D108&gt;=0.7),"virginica",IF(AND(B108&gt;=2.95,F108&lt;0.766,C108&lt;4.95,F108&gt;=0.482,C108&gt;=4.75,D108&gt;=0.7),"versicolor","shouldnthappen")))))))))</f>
        <v>setosa</v>
      </c>
      <c r="AJ108" s="1" t="str">
        <f aca="false">IF(AND(C108&lt;2.45,C108&lt;4.75),"setosa",IF(AND(D108&gt;=1.65,C108&gt;=4.75),"virginica",IF(AND(A108&lt;4.95,C108&gt;=2.45,C108&lt;4.75),"virginica",IF(AND(A108&gt;=4.95,C108&gt;=2.45,C108&lt;4.75),"versicolor",IF(AND(B108&lt;2.95,D108&lt;1.65,C108&gt;=4.75),"virginica",IF(AND(B108&gt;=2.95,D108&lt;1.65,C108&gt;=4.75),"versicolor","shouldnthappen"))))))</f>
        <v>setosa</v>
      </c>
      <c r="AK108" s="1" t="str">
        <f aca="false">IF(AND(D108&lt;0.75,A108&lt;5.45),"setosa",IF(AND(B108&lt;2.45,D108&gt;=0.75,A108&lt;5.45),"versicolor",IF(AND(A108&gt;=5.55,C108&lt;4.75,A108&gt;=5.45),"versicolor",IF(AND(C108&gt;=5.15,C108&gt;=4.75,A108&gt;=5.45),"virginica",IF(AND(G108&lt;6.094,B108&gt;=2.45,D108&gt;=0.75,A108&lt;5.45),"virginica",IF(AND(G108&gt;=6.094,B108&gt;=2.45,D108&gt;=0.75,A108&lt;5.45),"versicolor",IF(AND(D108&lt;0.6,A108&lt;5.55,C108&lt;4.75,A108&gt;=5.45),"setosa",IF(AND(D108&gt;=0.6,A108&lt;5.55,C108&lt;4.75,A108&gt;=5.45),"versicolor",IF(AND(C108&lt;4.95,C108&lt;5.15,C108&gt;=4.75,A108&gt;=5.45),"virginica",IF(AND(G108&lt;12.627,C108&lt;5.05,C108&gt;=4.95,C108&lt;5.15,C108&gt;=4.75,A108&gt;=5.45),"virginica",IF(AND(G108&gt;=12.627,C108&lt;5.05,C108&gt;=4.95,C108&lt;5.15,C108&gt;=4.75,A108&gt;=5.45),"versicolor",IF(AND(D108&lt;1.7,C108&gt;=5.05,C108&gt;=4.95,C108&lt;5.15,C108&gt;=4.75,A108&gt;=5.45),"versicolor",IF(AND(D108&gt;=1.7,C108&gt;=5.05,C108&gt;=4.95,C108&lt;5.15,C108&gt;=4.75,A108&gt;=5.45),"virginica","shouldnthappen")))))))))))))</f>
        <v>setosa</v>
      </c>
      <c r="AL108" s="1" t="str">
        <f aca="false">IF(AND(B108&lt;2.45,B108&lt;3.15),"versicolor",IF(AND(D108&lt;0.95,G108&lt;15.141,B108&gt;=3.15),"setosa",IF(AND(G108&lt;15.429,G108&gt;=15.141,B108&gt;=3.15),"versicolor",IF(AND(G108&gt;=15.429,G108&gt;=15.141,B108&gt;=3.15),"virginica",IF(AND(C108&lt;2.3,C108&lt;4.75,B108&gt;=2.45,B108&lt;3.15),"setosa",IF(AND(G108&gt;=16.072,C108&gt;=4.75,B108&gt;=2.45,B108&lt;3.15),"versicolor",IF(AND(G108&lt;11.833,D108&gt;=0.95,G108&lt;15.141,B108&gt;=3.15),"virginica",IF(AND(A108&lt;5,C108&gt;=2.3,C108&lt;4.75,B108&gt;=2.45,B108&lt;3.15),"virginica",IF(AND(A108&gt;=5,C108&gt;=2.3,C108&lt;4.75,B108&gt;=2.45,B108&lt;3.15),"versicolor",IF(AND(G108&lt;14.342,G108&gt;=11.833,D108&gt;=0.95,G108&lt;15.141,B108&gt;=3.15),"versicolor",IF(AND(G108&gt;=14.342,G108&gt;=11.833,D108&gt;=0.95,G108&lt;15.141,B108&gt;=3.15),"virginica",IF(AND(G108&lt;13.757,F108&gt;=0.741,G108&lt;16.072,C108&gt;=4.75,B108&gt;=2.45,B108&lt;3.15),"virginica",IF(AND(F108&gt;=0.546,A108&lt;6.15,F108&lt;0.741,G108&lt;16.072,C108&gt;=4.75,B108&gt;=2.45,B108&lt;3.15),"virginica",IF(AND(D108&gt;=1.75,A108&gt;=6.15,F108&lt;0.741,G108&lt;16.072,C108&gt;=4.75,B108&gt;=2.45,B108&lt;3.15),"virginica",IF(AND(C108&lt;4.85,G108&gt;=13.757,F108&gt;=0.741,G108&lt;16.072,C108&gt;=4.75,B108&gt;=2.45,B108&lt;3.15),"virginica",IF(AND(C108&gt;=4.85,G108&gt;=13.757,F108&gt;=0.741,G108&lt;16.072,C108&gt;=4.75,B108&gt;=2.45,B108&lt;3.15),"versicolor",IF(AND(F108&lt;0.331,F108&lt;0.546,A108&lt;6.15,F108&lt;0.741,G108&lt;16.072,C108&gt;=4.75,B108&gt;=2.45,B108&lt;3.15),"virginica",IF(AND(F108&gt;=0.331,F108&lt;0.546,A108&lt;6.15,F108&lt;0.741,G108&lt;16.072,C108&gt;=4.75,B108&gt;=2.45,B108&lt;3.15),"versicolor",IF(AND(G108&lt;10.661,D108&lt;1.75,A108&gt;=6.15,F108&lt;0.741,G108&lt;16.072,C108&gt;=4.75,B108&gt;=2.45,B108&lt;3.15),"virginica",IF(AND(G108&gt;=10.661,D108&lt;1.75,A108&gt;=6.15,F108&lt;0.741,G108&lt;16.072,C108&gt;=4.75,B108&gt;=2.45,B108&lt;3.15),"versicolor","shouldnthappen"))))))))))))))))))))</f>
        <v>setosa</v>
      </c>
      <c r="AM108" s="1" t="str">
        <f aca="false">IF(AND(D108&lt;1.35,F108&gt;=0.917),"setosa",IF(AND(D108&gt;=1.35,F108&gt;=0.917),"virginica",IF(AND(D108&lt;0.75,D108&lt;1.55,F108&lt;0.917),"setosa",IF(AND(C108&gt;=4.8,D108&gt;=1.55,F108&lt;0.917),"virginica",IF(AND(A108&lt;5.95,D108&gt;=0.75,D108&lt;1.55,F108&lt;0.917),"versicolor",IF(AND(F108&lt;0.473,C108&lt;4.8,D108&gt;=1.55,F108&lt;0.917),"virginica",IF(AND(F108&gt;=0.473,C108&lt;4.8,D108&gt;=1.55,F108&lt;0.917),"versicolor",IF(AND(C108&lt;4.95,A108&gt;=5.95,D108&gt;=0.75,D108&lt;1.55,F108&lt;0.917),"versicolor",IF(AND(C108&gt;=4.95,A108&gt;=5.95,D108&gt;=0.75,D108&lt;1.55,F108&lt;0.917),"virginica","shouldnthappen")))))))))</f>
        <v>setosa</v>
      </c>
      <c r="AN108" s="1" t="str">
        <f aca="false">IF(AND(D108&lt;0.75,A108&lt;5.45),"setosa",IF(AND(D108&lt;1.55,D108&gt;=0.75,A108&lt;5.45),"versicolor",IF(AND(D108&gt;=1.55,D108&gt;=0.75,A108&lt;5.45),"virginica",IF(AND(A108&gt;=5.75,C108&lt;4.75,A108&gt;=5.45),"versicolor",IF(AND(F108&lt;0.361,C108&gt;=4.75,A108&gt;=5.45),"virginica",IF(AND(C108&lt;2.6,A108&lt;5.75,C108&lt;4.75,A108&gt;=5.45),"setosa",IF(AND(C108&gt;=2.6,A108&lt;5.75,C108&lt;4.75,A108&gt;=5.45),"versicolor",IF(AND(D108&gt;=1.7,F108&gt;=0.361,C108&gt;=4.75,A108&gt;=5.45),"virginica",IF(AND(B108&lt;2.65,D108&lt;1.7,F108&gt;=0.361,C108&gt;=4.75,A108&gt;=5.45),"virginica",IF(AND(A108&lt;7.05,B108&gt;=2.65,D108&lt;1.7,F108&gt;=0.361,C108&gt;=4.75,A108&gt;=5.45),"versicolor",IF(AND(A108&gt;=7.05,B108&gt;=2.65,D108&lt;1.7,F108&gt;=0.361,C108&gt;=4.75,A108&gt;=5.45),"virginica","shouldnthappen")))))))))))</f>
        <v>setosa</v>
      </c>
      <c r="AO108" s="1" t="str">
        <f aca="false">IF(AND(D108&lt;0.7),"setosa",IF(AND(A108&lt;4.95,C108&lt;4.85,D108&gt;=0.7),"virginica",IF(AND(A108&gt;=4.95,C108&lt;4.85,D108&gt;=0.7),"versicolor",IF(AND(D108&gt;=1.7,C108&gt;=4.85,D108&gt;=0.7),"virginica",IF(AND(F108&lt;0.325,D108&lt;1.7,C108&gt;=4.85,D108&gt;=0.7),"virginica",IF(AND(D108&lt;1.55,F108&gt;=0.325,D108&lt;1.7,C108&gt;=4.85,D108&gt;=0.7),"virginica",IF(AND(D108&gt;=1.55,F108&gt;=0.325,D108&lt;1.7,C108&gt;=4.85,D108&gt;=0.7),"versicolor","shouldnthappen")))))))</f>
        <v>setosa</v>
      </c>
      <c r="AP108" s="1" t="str">
        <f aca="false">IF(AND(D108&lt;0.75),"setosa",IF(AND(C108&lt;4.85,D108&gt;=0.75),"versicolor",IF(AND(G108&gt;=8.277,C108&gt;=4.85,D108&gt;=0.75),"virginica",IF(AND(F108&gt;=0.633,G108&lt;8.277,C108&gt;=4.85,D108&gt;=0.75),"virginica",IF(AND(G108&lt;7.61,F108&lt;0.633,G108&lt;8.277,C108&gt;=4.85,D108&gt;=0.75),"virginica",IF(AND(G108&gt;=7.61,F108&lt;0.633,G108&lt;8.277,C108&gt;=4.85,D108&gt;=0.75),"versicolor","shouldnthappen"))))))</f>
        <v>setosa</v>
      </c>
      <c r="AQ108" s="1" t="str">
        <f aca="false">IF(AND(C108&lt;2.65,A108&gt;=5.45,C108&lt;4.75),"setosa",IF(AND(C108&gt;=2.65,A108&gt;=5.45,C108&lt;4.75),"versicolor",IF(AND(B108&lt;2.9,C108&lt;4.85,C108&gt;=4.75),"versicolor",IF(AND(B108&gt;=2.9,C108&lt;4.85,C108&gt;=4.75),"virginica",IF(AND(D108&lt;1.7,C108&gt;=4.85,C108&gt;=4.75),"versicolor",IF(AND(D108&gt;=1.7,C108&gt;=4.85,C108&gt;=4.75),"virginica",IF(AND(C108&lt;2.45,G108&lt;14.126,A108&lt;5.45,C108&lt;4.75),"setosa",IF(AND(C108&gt;=2.45,G108&lt;14.126,A108&lt;5.45,C108&lt;4.75),"versicolor",IF(AND(C108&lt;2.4,G108&gt;=14.126,A108&lt;5.45,C108&lt;4.75),"setosa",IF(AND(C108&gt;=2.4,G108&gt;=14.126,A108&lt;5.45,C108&lt;4.75),"versicolor","shouldnthappen"))))))))))</f>
        <v>setosa</v>
      </c>
      <c r="AR108" s="1" t="str">
        <f aca="false">IF(AND(C108&lt;2.45,C108&lt;4.85),"setosa",IF(AND(C108&gt;=5.15,C108&gt;=4.85),"virginica",IF(AND(A108&gt;=4.95,C108&gt;=2.45,C108&lt;4.85),"versicolor",IF(AND(D108&lt;1.35,A108&lt;4.95,C108&gt;=2.45,C108&lt;4.85),"versicolor",IF(AND(D108&gt;=1.35,A108&lt;4.95,C108&gt;=2.45,C108&lt;4.85),"virginica",IF(AND(F108&lt;0.35,G108&lt;12.751,C108&lt;5.15,C108&gt;=4.85),"virginica",IF(AND(A108&lt;6.5,G108&gt;=12.751,C108&lt;5.15,C108&gt;=4.85),"virginica",IF(AND(A108&gt;=6.5,G108&gt;=12.751,C108&lt;5.15,C108&gt;=4.85),"versicolor",IF(AND(B108&gt;=2.75,F108&gt;=0.35,G108&lt;12.751,C108&lt;5.15,C108&gt;=4.85),"virginica",IF(AND(C108&lt;5.05,B108&lt;2.75,F108&gt;=0.35,G108&lt;12.751,C108&lt;5.15,C108&gt;=4.85),"virginica",IF(AND(C108&gt;=5.05,B108&lt;2.75,F108&gt;=0.35,G108&lt;12.751,C108&lt;5.15,C108&gt;=4.85),"versicolor","shouldnthappen")))))))))))</f>
        <v>setosa</v>
      </c>
      <c r="AS108" s="1" t="str">
        <f aca="false">IF(AND(F108&gt;=0.9,B108&lt;3.05),"virginica",IF(AND(A108&lt;5.9,B108&gt;=3.05),"setosa",IF(AND(D108&lt;1.65,A108&gt;=5.9,B108&gt;=3.05),"versicolor",IF(AND(D108&gt;=1.65,A108&gt;=5.9,B108&gt;=3.05),"virginica",IF(AND(D108&gt;=1.75,C108&gt;=4.85,F108&lt;0.9,B108&lt;3.05),"virginica",IF(AND(C108&lt;2.2,B108&lt;2.95,C108&lt;4.85,F108&lt;0.9,B108&lt;3.05),"setosa",IF(AND(C108&gt;=2.2,B108&lt;2.95,C108&lt;4.85,F108&lt;0.9,B108&lt;3.05),"versicolor",IF(AND(C108&lt;2.8,B108&gt;=2.95,C108&lt;4.85,F108&lt;0.9,B108&lt;3.05),"setosa",IF(AND(C108&gt;=2.8,B108&gt;=2.95,C108&lt;4.85,F108&lt;0.9,B108&lt;3.05),"versicolor",IF(AND(G108&lt;13.879,D108&lt;1.75,C108&gt;=4.85,F108&lt;0.9,B108&lt;3.05),"virginica",IF(AND(G108&gt;=13.879,D108&lt;1.75,C108&gt;=4.85,F108&lt;0.9,B108&lt;3.05),"versicolor","shouldnthappen")))))))))))</f>
        <v>setosa</v>
      </c>
      <c r="AT108" s="1" t="str">
        <f aca="false">IF(AND(D108&lt;0.75),"setosa",IF(AND(D108&gt;=1.75,D108&gt;=0.75),"virginica",IF(AND(D108&lt;1.45,G108&lt;7.37,D108&lt;1.75,D108&gt;=0.75),"versicolor",IF(AND(D108&gt;=1.45,G108&lt;7.37,D108&lt;1.75,D108&gt;=0.75),"virginica",IF(AND(C108&lt;5.45,G108&gt;=7.37,D108&lt;1.75,D108&gt;=0.75),"versicolor",IF(AND(C108&gt;=5.45,G108&gt;=7.37,D108&lt;1.75,D108&gt;=0.75),"virginica","shouldnthappen"))))))</f>
        <v>setosa</v>
      </c>
      <c r="AU108" s="1" t="str">
        <f aca="false">IF(AND(D108&lt;0.7),"setosa",IF(AND(D108&gt;=1.7,A108&gt;=6.15,D108&gt;=0.7),"virginica",IF(AND(B108&gt;=2.55,C108&lt;4.75,A108&lt;6.15,D108&gt;=0.7),"versicolor",IF(AND(D108&gt;=1.7,C108&gt;=4.75,A108&lt;6.15,D108&gt;=0.7),"virginica",IF(AND(C108&lt;5.25,D108&lt;1.7,A108&gt;=6.15,D108&gt;=0.7),"versicolor",IF(AND(C108&gt;=5.25,D108&lt;1.7,A108&gt;=6.15,D108&gt;=0.7),"virginica",IF(AND(C108&lt;4.25,B108&lt;2.55,C108&lt;4.75,A108&lt;6.15,D108&gt;=0.7),"versicolor",IF(AND(C108&gt;=4.25,B108&lt;2.55,C108&lt;4.75,A108&lt;6.15,D108&gt;=0.7),"virginica",IF(AND(B108&lt;2.65,D108&lt;1.7,C108&gt;=4.75,A108&lt;6.15,D108&gt;=0.7),"virginica",IF(AND(B108&gt;=2.65,D108&lt;1.7,C108&gt;=4.75,A108&lt;6.15,D108&gt;=0.7),"versicolor","shouldnthappen"))))))))))</f>
        <v>setosa</v>
      </c>
      <c r="AV108" s="1" t="str">
        <f aca="false">IF(AND(D108&lt;0.75),"setosa",IF(AND(F108&gt;=0.899,D108&gt;=0.75),"virginica",IF(AND(D108&lt;1.65,A108&lt;6.05,F108&lt;0.899,D108&gt;=0.75),"versicolor",IF(AND(D108&gt;=1.65,A108&lt;6.05,F108&lt;0.899,D108&gt;=0.75),"virginica",IF(AND(C108&gt;=5.05,A108&gt;=6.05,F108&lt;0.899,D108&gt;=0.75),"virginica",IF(AND(G108&gt;=13.757,C108&lt;5.05,A108&gt;=6.05,F108&lt;0.899,D108&gt;=0.75),"versicolor",IF(AND(D108&lt;1.6,G108&lt;13.757,C108&lt;5.05,A108&gt;=6.05,F108&lt;0.899,D108&gt;=0.75),"versicolor",IF(AND(D108&gt;=1.6,G108&lt;13.757,C108&lt;5.05,A108&gt;=6.05,F108&lt;0.899,D108&gt;=0.75),"virginica","shouldnthappen"))))))))</f>
        <v>setosa</v>
      </c>
      <c r="AW108" s="1" t="str">
        <f aca="false">IF(AND(F108&lt;0.117,A108&gt;=5.55),"virginica",IF(AND(A108&gt;=5.2,G108&lt;6.086,A108&lt;5.55),"versicolor",IF(AND(D108&lt;0.7,G108&gt;=6.086,A108&lt;5.55),"setosa",IF(AND(D108&gt;=0.7,G108&gt;=6.086,A108&lt;5.55),"versicolor",IF(AND(A108&lt;4.75,A108&lt;5.2,G108&lt;6.086,A108&lt;5.55),"setosa",IF(AND(A108&gt;=4.75,A108&lt;5.2,G108&lt;6.086,A108&lt;5.55),"virginica",IF(AND(D108&gt;=1.65,C108&lt;4.95,F108&gt;=0.117,A108&gt;=5.55),"virginica",IF(AND(D108&gt;=1.75,C108&gt;=4.95,F108&gt;=0.117,A108&gt;=5.55),"virginica",IF(AND(C108&lt;2.6,D108&lt;1.65,C108&lt;4.95,F108&gt;=0.117,A108&gt;=5.55),"setosa",IF(AND(C108&gt;=2.6,D108&lt;1.65,C108&lt;4.95,F108&gt;=0.117,A108&gt;=5.55),"versicolor",IF(AND(D108&lt;1.55,D108&lt;1.75,C108&gt;=4.95,F108&gt;=0.117,A108&gt;=5.55),"virginica",IF(AND(A108&lt;6.95,D108&gt;=1.55,D108&lt;1.75,C108&gt;=4.95,F108&gt;=0.117,A108&gt;=5.55),"versicolor",IF(AND(A108&gt;=6.95,D108&gt;=1.55,D108&lt;1.75,C108&gt;=4.95,F108&gt;=0.117,A108&gt;=5.55),"virginica","shouldnthappen")))))))))))))</f>
        <v>setosa</v>
      </c>
      <c r="AX108" s="1" t="str">
        <f aca="false">IF(AND(D108&lt;0.75),"setosa",IF(AND(F108&lt;0.138,D108&gt;=0.75),"virginica",IF(AND(C108&lt;4.45,A108&lt;6.15,F108&gt;=0.138,D108&gt;=0.75),"versicolor",IF(AND(C108&gt;=5.05,A108&gt;=6.15,F108&gt;=0.138,D108&gt;=0.75),"virginica",IF(AND(B108&lt;2.65,C108&gt;=4.45,A108&lt;6.15,F108&gt;=0.138,D108&gt;=0.75),"virginica",IF(AND(A108&gt;=6.35,C108&lt;5.05,A108&gt;=6.15,F108&gt;=0.138,D108&gt;=0.75),"versicolor",IF(AND(A108&lt;5.65,B108&gt;=2.65,C108&gt;=4.45,A108&lt;6.15,F108&gt;=0.138,D108&gt;=0.75),"virginica",IF(AND(D108&lt;1.75,A108&lt;6.35,C108&lt;5.05,A108&gt;=6.15,F108&gt;=0.138,D108&gt;=0.75),"versicolor",IF(AND(D108&gt;=1.75,A108&lt;6.35,C108&lt;5.05,A108&gt;=6.15,F108&gt;=0.138,D108&gt;=0.75),"virginica",IF(AND(D108&lt;1.7,A108&gt;=5.65,B108&gt;=2.65,C108&gt;=4.45,A108&lt;6.15,F108&gt;=0.138,D108&gt;=0.75),"versicolor",IF(AND(D108&gt;=1.7,A108&gt;=5.65,B108&gt;=2.65,C108&gt;=4.45,A108&lt;6.15,F108&gt;=0.138,D108&gt;=0.75),"virginica","shouldnthappen")))))))))))</f>
        <v>setosa</v>
      </c>
      <c r="AY108" s="1" t="str">
        <f aca="false">IF(AND(D108&lt;0.75,A108&lt;5.55),"setosa",IF(AND(A108&lt;4.95,D108&gt;=0.75,A108&lt;5.55),"virginica",IF(AND(A108&gt;=4.95,D108&gt;=0.75,A108&lt;5.55),"versicolor",IF(AND(C108&lt;2.6,C108&lt;4.85,A108&gt;=5.55),"setosa",IF(AND(C108&gt;=2.6,C108&lt;4.85,A108&gt;=5.55),"versicolor",IF(AND(D108&gt;=1.75,C108&gt;=4.85,A108&gt;=5.55),"virginica",IF(AND(F108&lt;0.405,D108&lt;1.75,C108&gt;=4.85,A108&gt;=5.55),"versicolor",IF(AND(B108&lt;3.05,F108&gt;=0.405,D108&lt;1.75,C108&gt;=4.85,A108&gt;=5.55),"virginica",IF(AND(B108&gt;=3.05,F108&gt;=0.405,D108&lt;1.75,C108&gt;=4.85,A108&gt;=5.55),"versicolor","shouldnthappen")))))))))</f>
        <v>setosa</v>
      </c>
      <c r="AZ108" s="1" t="str">
        <f aca="false">IF(AND(D108&lt;0.75),"setosa",IF(AND(F108&lt;0.9,C108&lt;4.95,D108&gt;=0.75),"versicolor",IF(AND(F108&gt;=0.9,C108&lt;4.95,D108&gt;=0.75),"virginica",IF(AND(D108&gt;=1.7,C108&gt;=4.95,D108&gt;=0.75),"virginica",IF(AND(F108&lt;0.405,D108&lt;1.7,C108&gt;=4.95,D108&gt;=0.75),"versicolor",IF(AND(F108&gt;=0.405,D108&lt;1.7,C108&gt;=4.95,D108&gt;=0.75),"virginica","shouldnthappen"))))))</f>
        <v>setosa</v>
      </c>
      <c r="BA108" s="1" t="str">
        <f aca="false">IF(AND(D108&lt;0.75),"setosa",IF(AND(D108&gt;=1.7,C108&gt;=5.05,D108&gt;=0.75),"virginica",IF(AND(D108&lt;1.45,D108&lt;1.6,C108&lt;5.05,D108&gt;=0.75),"versicolor",IF(AND(A108&lt;5.8,D108&gt;=1.6,C108&lt;5.05,D108&gt;=0.75),"virginica",IF(AND(A108&gt;=5.8,D108&gt;=1.6,C108&lt;5.05,D108&gt;=0.75),"versicolor",IF(AND(F108&lt;0.417,D108&lt;1.7,C108&gt;=5.05,D108&gt;=0.75),"versicolor",IF(AND(F108&gt;=0.417,D108&lt;1.7,C108&gt;=5.05,D108&gt;=0.75),"virginica",IF(AND(A108&lt;5.95,D108&gt;=1.45,D108&lt;1.6,C108&lt;5.05,D108&gt;=0.75),"versicolor",IF(AND(G108&lt;10.618,A108&gt;=5.95,D108&gt;=1.45,D108&lt;1.6,C108&lt;5.05,D108&gt;=0.75),"virginica",IF(AND(G108&gt;=10.618,A108&gt;=5.95,D108&gt;=1.45,D108&lt;1.6,C108&lt;5.05,D108&gt;=0.75),"versicolor","shouldnthappen"))))))))))</f>
        <v>setosa</v>
      </c>
      <c r="BB108" s="1" t="str">
        <f aca="false">IF(AND(C108&lt;2.6),"setosa",IF(AND(D108&gt;=1.75,C108&gt;=2.6),"virginica",IF(AND(C108&gt;=5.45,D108&lt;1.75,C108&gt;=2.6),"virginica",IF(AND(F108&gt;=0.259,C108&lt;5.45,D108&lt;1.75,C108&gt;=2.6),"versicolor",IF(AND(C108&lt;5.05,F108&lt;0.259,C108&lt;5.45,D108&lt;1.75,C108&gt;=2.6),"versicolor",IF(AND(C108&gt;=5.05,F108&lt;0.259,C108&lt;5.45,D108&lt;1.75,C108&gt;=2.6),"virginica","shouldnthappen"))))))</f>
        <v>setosa</v>
      </c>
      <c r="BC108" s="1" t="str">
        <f aca="false">IF(AND(A108&lt;4.95,B108&lt;2.7,A108&lt;5.55),"virginica",IF(AND(A108&gt;=4.95,B108&lt;2.7,A108&lt;5.55),"versicolor",IF(AND(C108&lt;3.2,B108&gt;=2.7,A108&lt;5.55),"setosa",IF(AND(C108&gt;=3.2,B108&gt;=2.7,A108&lt;5.55),"versicolor",IF(AND(F108&gt;=0.85,A108&lt;6.15,A108&gt;=5.55),"virginica",IF(AND(D108&lt;1.45,A108&gt;=6.15,A108&gt;=5.55),"versicolor",IF(AND(C108&lt;4.8,F108&lt;0.85,A108&lt;6.15,A108&gt;=5.55),"versicolor",IF(AND(D108&gt;=1.7,D108&gt;=1.45,A108&gt;=6.15,A108&gt;=5.55),"virginica",IF(AND(G108&lt;9.333,C108&gt;=4.8,F108&lt;0.85,A108&lt;6.15,A108&gt;=5.55),"versicolor",IF(AND(G108&gt;=9.333,C108&gt;=4.8,F108&lt;0.85,A108&lt;6.15,A108&gt;=5.55),"virginica",IF(AND(C108&lt;4.9,D108&lt;1.7,D108&gt;=1.45,A108&gt;=6.15,A108&gt;=5.55),"versicolor",IF(AND(C108&gt;=4.9,D108&lt;1.7,D108&gt;=1.45,A108&gt;=6.15,A108&gt;=5.55),"virginica","shouldnthappen"))))))))))))</f>
        <v>setosa</v>
      </c>
      <c r="BD108" s="1" t="str">
        <f aca="false">IF(AND(C108&lt;2.35),"setosa",IF(AND(C108&lt;4.75,B108&lt;2.55,C108&gt;=2.35),"versicolor",IF(AND(C108&gt;=4.75,B108&lt;2.55,C108&gt;=2.35),"virginica",IF(AND(C108&lt;4.75,B108&gt;=2.55,C108&gt;=2.35),"versicolor",IF(AND(D108&gt;=1.75,C108&gt;=4.75,B108&gt;=2.55,C108&gt;=2.35),"virginica",IF(AND(A108&gt;=6.5,D108&lt;1.75,C108&gt;=4.75,B108&gt;=2.55,C108&gt;=2.35),"versicolor",IF(AND(A108&lt;6.05,A108&lt;6.5,D108&lt;1.75,C108&gt;=4.75,B108&gt;=2.55,C108&gt;=2.35),"versicolor",IF(AND(A108&gt;=6.05,A108&lt;6.5,D108&lt;1.75,C108&gt;=4.75,B108&gt;=2.55,C108&gt;=2.35),"virginica","shouldnthappen"))))))))</f>
        <v>setosa</v>
      </c>
      <c r="BE108" s="1" t="str">
        <f aca="false">IF(AND(C108&lt;2.5),"setosa",IF(AND(D108&lt;1.65,C108&lt;4.75,C108&gt;=2.5),"versicolor",IF(AND(D108&gt;=1.65,C108&lt;4.75,C108&gt;=2.5),"virginica",IF(AND(D108&gt;=1.75,C108&gt;=4.75,C108&gt;=2.5),"virginica",IF(AND(C108&lt;4.95,D108&lt;1.75,C108&gt;=4.75,C108&gt;=2.5),"versicolor",IF(AND(A108&lt;6.5,C108&gt;=4.95,D108&lt;1.75,C108&gt;=4.75,C108&gt;=2.5),"virginica",IF(AND(A108&gt;=6.5,C108&gt;=4.95,D108&lt;1.75,C108&gt;=4.75,C108&gt;=2.5),"versicolor","shouldnthappen")))))))</f>
        <v>setosa</v>
      </c>
      <c r="BF108" s="1" t="str">
        <f aca="false">IF(AND(G108&gt;=15.244),"virginica",IF(AND(C108&lt;3.2,B108&gt;=3.15,G108&lt;15.244),"setosa",IF(AND(A108&gt;=4.95,C108&lt;4.7,B108&lt;3.15,G108&lt;15.244),"versicolor",IF(AND(C108&gt;=5.15,C108&gt;=4.7,B108&lt;3.15,G108&lt;15.244),"virginica",IF(AND(A108&gt;=6.45,C108&gt;=3.2,B108&gt;=3.15,G108&lt;15.244),"virginica",IF(AND(D108&lt;0.95,A108&lt;4.95,C108&lt;4.7,B108&lt;3.15,G108&lt;15.244),"setosa",IF(AND(D108&gt;=0.95,A108&lt;4.95,C108&lt;4.7,B108&lt;3.15,G108&lt;15.244),"virginica",IF(AND(F108&lt;0.816,A108&lt;6.45,C108&gt;=3.2,B108&gt;=3.15,G108&lt;15.244),"virginica",IF(AND(F108&gt;=0.816,A108&lt;6.45,C108&gt;=3.2,B108&gt;=3.15,G108&lt;15.244),"versicolor",IF(AND(A108&gt;=6.5,B108&lt;3.05,C108&lt;5.15,C108&gt;=4.7,B108&lt;3.15,G108&lt;15.244),"versicolor",IF(AND(G108&lt;11.093,B108&gt;=3.05,C108&lt;5.15,C108&gt;=4.7,B108&lt;3.15,G108&lt;15.244),"virginica",IF(AND(G108&gt;=11.093,B108&gt;=3.05,C108&lt;5.15,C108&gt;=4.7,B108&lt;3.15,G108&lt;15.244),"versicolor",IF(AND(D108&gt;=1.7,A108&lt;6.5,B108&lt;3.05,C108&lt;5.15,C108&gt;=4.7,B108&lt;3.15,G108&lt;15.244),"virginica",IF(AND(G108&lt;7.498,D108&lt;1.7,A108&lt;6.5,B108&lt;3.05,C108&lt;5.15,C108&gt;=4.7,B108&lt;3.15,G108&lt;15.244),"virginica",IF(AND(G108&gt;=7.498,D108&lt;1.7,A108&lt;6.5,B108&lt;3.05,C108&lt;5.15,C108&gt;=4.7,B108&lt;3.15,G108&lt;15.244),"versicolor","shouldnthappen")))))))))))))))</f>
        <v>setosa</v>
      </c>
      <c r="BG108" s="1" t="str">
        <f aca="false">IF(AND(B108&gt;=3.35,C108&lt;4.85),"setosa",IF(AND(D108&gt;=1.75,C108&gt;=4.85),"virginica",IF(AND(D108&lt;0.75,B108&lt;3.35,C108&lt;4.85),"setosa",IF(AND(G108&gt;=13.879,D108&lt;1.75,C108&gt;=4.85),"versicolor",IF(AND(F108&gt;=0.9,D108&gt;=0.75,B108&lt;3.35,C108&lt;4.85),"virginica",IF(AND(F108&gt;=0.405,G108&lt;13.879,D108&lt;1.75,C108&gt;=4.85),"virginica",IF(AND(B108&gt;=2.55,F108&lt;0.9,D108&gt;=0.75,B108&lt;3.35,C108&lt;4.85),"versicolor",IF(AND(G108&lt;7.498,F108&lt;0.405,G108&lt;13.879,D108&lt;1.75,C108&gt;=4.85),"virginica",IF(AND(G108&gt;=7.498,F108&lt;0.405,G108&lt;13.879,D108&lt;1.75,C108&gt;=4.85),"versicolor",IF(AND(G108&lt;5.656,B108&lt;2.55,F108&lt;0.9,D108&gt;=0.75,B108&lt;3.35,C108&lt;4.85),"virginica",IF(AND(G108&gt;=5.656,B108&lt;2.55,F108&lt;0.9,D108&gt;=0.75,B108&lt;3.35,C108&lt;4.85),"versicolor","shouldnthappen")))))))))))</f>
        <v>setosa</v>
      </c>
      <c r="BH108" s="1" t="str">
        <f aca="false">IF(AND(D108&lt;0.7),"setosa",IF(AND(D108&gt;=1.65,A108&lt;6.65,D108&gt;=0.7),"virginica",IF(AND(D108&lt;1.55,A108&gt;=6.65,D108&gt;=0.7),"versicolor",IF(AND(D108&gt;=1.55,A108&gt;=6.65,D108&gt;=0.7),"virginica",IF(AND(F108&gt;=0.529,D108&lt;1.65,A108&lt;6.65,D108&gt;=0.7),"versicolor",IF(AND(C108&gt;=5.35,F108&lt;0.529,D108&lt;1.65,A108&lt;6.65,D108&gt;=0.7),"virginica",IF(AND(G108&gt;=7.411,C108&lt;5.35,F108&lt;0.529,D108&lt;1.65,A108&lt;6.65,D108&gt;=0.7),"versicolor",IF(AND(G108&lt;6.927,G108&lt;7.411,C108&lt;5.35,F108&lt;0.529,D108&lt;1.65,A108&lt;6.65,D108&gt;=0.7),"versicolor",IF(AND(G108&gt;=6.927,G108&lt;7.411,C108&lt;5.35,F108&lt;0.529,D108&lt;1.65,A108&lt;6.65,D108&gt;=0.7),"virginica","shouldnthappen")))))))))</f>
        <v>setosa</v>
      </c>
      <c r="BI108" s="1" t="str">
        <f aca="false">IF(AND(D108&gt;=1.7),"virginica",IF(AND(D108&lt;0.7,D108&lt;1.7),"setosa",IF(AND(D108&lt;1.45,G108&lt;7.37,D108&gt;=0.7,D108&lt;1.7),"versicolor",IF(AND(D108&gt;=1.45,G108&lt;7.37,D108&gt;=0.7,D108&lt;1.7),"virginica",IF(AND(B108&gt;=2.65,G108&gt;=7.37,D108&gt;=0.7,D108&lt;1.7),"versicolor",IF(AND(C108&lt;5.05,B108&lt;2.65,G108&gt;=7.37,D108&gt;=0.7,D108&lt;1.7),"versicolor",IF(AND(C108&gt;=5.05,B108&lt;2.65,G108&gt;=7.37,D108&gt;=0.7,D108&lt;1.7),"virginica","shouldnthappen")))))))</f>
        <v>setosa</v>
      </c>
    </row>
    <row r="109" customFormat="false" ht="13.8" hidden="false" customHeight="false" outlineLevel="0" collapsed="false">
      <c r="A109" s="1" t="n">
        <v>5.1</v>
      </c>
      <c r="B109" s="1" t="n">
        <v>3.4</v>
      </c>
      <c r="C109" s="1" t="n">
        <v>1.5</v>
      </c>
      <c r="D109" s="1" t="n">
        <v>0.2</v>
      </c>
      <c r="E109" s="1" t="s">
        <v>94</v>
      </c>
      <c r="F109" s="1" t="n">
        <v>0.892565324204043</v>
      </c>
      <c r="G109" s="1" t="n">
        <v>12.2557058324106</v>
      </c>
      <c r="H109" s="11" t="str">
        <f aca="false">E109</f>
        <v>setosa</v>
      </c>
      <c r="I109" s="1" t="str">
        <f aca="false">INDEX(L109:BI109, MODE(MATCH(L109:BI109, L109:BI109, 0 )))</f>
        <v>setosa</v>
      </c>
      <c r="J109" s="12" t="n">
        <f aca="false">COUNTIF(L109:BI109, H109) / COUNTA(L109:BI109)</f>
        <v>1</v>
      </c>
      <c r="K109" s="13" t="n">
        <f aca="false">I109=H109</f>
        <v>1</v>
      </c>
      <c r="L109" s="1" t="str">
        <f aca="false">IF(AND(C109&lt;3.65,B109&gt;=3.35),"setosa",IF(AND(C109&gt;=3.65,B109&gt;=3.35),"virginica",IF(AND(C109&lt;2.35,C109&lt;4.85,B109&lt;3.35),"setosa",IF(AND(F109&gt;=0.899,C109&gt;=2.35,C109&lt;4.85,B109&lt;3.35),"virginica",IF(AND(G109&gt;=8.268,B109&lt;2.75,C109&gt;=4.85,B109&lt;3.35),"virginica",IF(AND(D109&lt;1.55,B109&gt;=2.75,C109&gt;=4.85,B109&lt;3.35),"versicolor",IF(AND(D109&gt;=1.55,B109&gt;=2.75,C109&gt;=4.85,B109&lt;3.35),"virginica",IF(AND(G109&lt;6.537,F109&lt;0.899,C109&gt;=2.35,C109&lt;4.85,B109&lt;3.35),"virginica",IF(AND(G109&gt;=6.537,F109&lt;0.899,C109&gt;=2.35,C109&lt;4.85,B109&lt;3.35),"versicolor",IF(AND(G109&lt;6.878,G109&lt;8.268,B109&lt;2.75,C109&gt;=4.85,B109&lt;3.35),"virginica",IF(AND(G109&gt;=6.878,G109&lt;8.268,B109&lt;2.75,C109&gt;=4.85,B109&lt;3.35),"versicolor","shouldnthappen")))))))))))</f>
        <v>setosa</v>
      </c>
      <c r="M109" s="1" t="str">
        <f aca="false">IF(AND(C109&lt;2.6),"setosa",IF(AND(D109&gt;=1.75,C109&gt;=2.6),"virginica",IF(AND(G109&lt;6.094,D109&lt;1.75,C109&gt;=2.6),"virginica",IF(AND(D109&lt;1.35,G109&gt;=6.094,D109&lt;1.75,C109&gt;=2.6),"versicolor",IF(AND(C109&lt;5.05,D109&gt;=1.35,G109&gt;=6.094,D109&lt;1.75,C109&gt;=2.6),"versicolor",IF(AND(C109&gt;=5.05,D109&gt;=1.35,G109&gt;=6.094,D109&lt;1.75,C109&gt;=2.6),"virginica","shouldnthappen"))))))</f>
        <v>setosa</v>
      </c>
      <c r="N109" s="1" t="str">
        <f aca="false">IF(AND(A109&lt;6.6,B109&gt;=3.45),"setosa",IF(AND(A109&gt;=6.6,B109&gt;=3.45),"virginica",IF(AND(D109&lt;0.7,C109&lt;4.75,B109&lt;3.45),"setosa",IF(AND(D109&gt;=0.7,C109&lt;4.75,B109&lt;3.45),"versicolor",IF(AND(C109&gt;=5.15,C109&gt;=4.75,B109&lt;3.45),"virginica",IF(AND(D109&gt;=1.7,A109&lt;6.5,C109&lt;5.15,C109&gt;=4.75,B109&lt;3.45),"virginica",IF(AND(C109&lt;5.05,A109&gt;=6.5,C109&lt;5.15,C109&gt;=4.75,B109&lt;3.45),"versicolor",IF(AND(C109&gt;=5.05,A109&gt;=6.5,C109&lt;5.15,C109&gt;=4.75,B109&lt;3.45),"virginica",IF(AND(G109&lt;7.498,D109&lt;1.7,A109&lt;6.5,C109&lt;5.15,C109&gt;=4.75,B109&lt;3.45),"virginica",IF(AND(G109&gt;=7.498,D109&lt;1.7,A109&lt;6.5,C109&lt;5.15,C109&gt;=4.75,B109&lt;3.45),"versicolor","shouldnthappen"))))))))))</f>
        <v>setosa</v>
      </c>
      <c r="O109" s="1" t="str">
        <f aca="false">IF(AND(D109&lt;0.75),"setosa",IF(AND(C109&lt;4.75,C109&lt;4.85,D109&gt;=0.75),"versicolor",IF(AND(A109&gt;=6.05,C109&gt;=4.85,D109&gt;=0.75),"virginica",IF(AND(D109&lt;1.6,C109&gt;=4.75,C109&lt;4.85,D109&gt;=0.75),"versicolor",IF(AND(D109&gt;=1.6,C109&gt;=4.75,C109&lt;4.85,D109&gt;=0.75),"virginica",IF(AND(A109&lt;5.9,A109&lt;6.05,C109&gt;=4.85,D109&gt;=0.75),"virginica",IF(AND(A109&gt;=5.9,A109&lt;6.05,C109&gt;=4.85,D109&gt;=0.75),"versicolor","shouldnthappen")))))))</f>
        <v>setosa</v>
      </c>
      <c r="P109" s="1" t="str">
        <f aca="false">IF(AND(D109&lt;0.75),"setosa",IF(AND(A109&lt;5.55,D109&gt;=0.75),"versicolor",IF(AND(D109&gt;=1.7,G109&lt;13.158,A109&gt;=5.55,D109&gt;=0.75),"virginica",IF(AND(B109&lt;2.45,D109&lt;1.7,G109&lt;13.158,A109&gt;=5.55,D109&gt;=0.75),"virginica",IF(AND(B109&gt;=2.45,D109&lt;1.7,G109&lt;13.158,A109&gt;=5.55,D109&gt;=0.75),"versicolor",IF(AND(B109&gt;=3.05,G109&lt;15.551,G109&gt;=13.158,A109&gt;=5.55,D109&gt;=0.75),"versicolor",IF(AND(B109&lt;2.9,G109&gt;=15.551,G109&gt;=13.158,A109&gt;=5.55,D109&gt;=0.75),"versicolor",IF(AND(B109&gt;=2.9,G109&gt;=15.551,G109&gt;=13.158,A109&gt;=5.55,D109&gt;=0.75),"virginica",IF(AND(D109&lt;1.3,G109&lt;14.221,B109&lt;3.05,G109&lt;15.551,G109&gt;=13.158,A109&gt;=5.55,D109&gt;=0.75),"versicolor",IF(AND(D109&gt;=1.3,G109&lt;14.221,B109&lt;3.05,G109&lt;15.551,G109&gt;=13.158,A109&gt;=5.55,D109&gt;=0.75),"virginica",IF(AND(C109&lt;4.9,G109&gt;=14.221,B109&lt;3.05,G109&lt;15.551,G109&gt;=13.158,A109&gt;=5.55,D109&gt;=0.75),"versicolor",IF(AND(C109&gt;=4.9,G109&gt;=14.221,B109&lt;3.05,G109&lt;15.551,G109&gt;=13.158,A109&gt;=5.55,D109&gt;=0.75),"virginica","shouldnthappen"))))))))))))</f>
        <v>setosa</v>
      </c>
      <c r="Q109" s="1" t="str">
        <f aca="false">IF(AND(C109&lt;2.6),"setosa",IF(AND(A109&gt;=4.95,C109&lt;4.75,C109&gt;=2.6),"versicolor",IF(AND(D109&gt;=1.75,C109&gt;=4.75,C109&gt;=2.6),"virginica",IF(AND(B109&lt;2.45,A109&lt;4.95,C109&lt;4.75,C109&gt;=2.6),"versicolor",IF(AND(B109&gt;=2.45,A109&lt;4.95,C109&lt;4.75,C109&gt;=2.6),"virginica",IF(AND(G109&lt;7.498,D109&lt;1.75,C109&gt;=4.75,C109&gt;=2.6),"virginica",IF(AND(F109&lt;0.417,G109&gt;=7.498,D109&lt;1.75,C109&gt;=4.75,C109&gt;=2.6),"versicolor",IF(AND(F109&lt;0.442,F109&gt;=0.417,G109&gt;=7.498,D109&lt;1.75,C109&gt;=4.75,C109&gt;=2.6),"virginica",IF(AND(F109&gt;=0.442,F109&gt;=0.417,G109&gt;=7.498,D109&lt;1.75,C109&gt;=4.75,C109&gt;=2.6),"versicolor","shouldnthappen")))))))))</f>
        <v>setosa</v>
      </c>
      <c r="R109" s="1" t="str">
        <f aca="false">IF(AND(D109&lt;0.75),"setosa",IF(AND(D109&lt;1.75,A109&gt;=6.25,D109&gt;=0.75),"versicolor",IF(AND(D109&gt;=1.75,A109&gt;=6.25,D109&gt;=0.75),"virginica",IF(AND(D109&lt;1.6,C109&lt;4.75,A109&lt;6.25,D109&gt;=0.75),"versicolor",IF(AND(D109&gt;=1.6,C109&lt;4.75,A109&lt;6.25,D109&gt;=0.75),"virginica",IF(AND(G109&lt;6.998,C109&gt;=4.75,A109&lt;6.25,D109&gt;=0.75),"virginica",IF(AND(A109&lt;6.05,G109&gt;=6.998,C109&gt;=4.75,A109&lt;6.25,D109&gt;=0.75),"versicolor",IF(AND(A109&gt;=6.05,G109&gt;=6.998,C109&gt;=4.75,A109&lt;6.25,D109&gt;=0.75),"virginica","shouldnthappen"))))))))</f>
        <v>setosa</v>
      </c>
      <c r="S109" s="1" t="str">
        <f aca="false">IF(AND(B109&gt;=3.05,A109&lt;5.45),"setosa",IF(AND(C109&lt;2.2,B109&lt;3.05,A109&lt;5.45),"setosa",IF(AND(C109&gt;=2.2,B109&lt;3.05,A109&lt;5.45),"versicolor",IF(AND(B109&lt;3.7,C109&lt;4.8,A109&gt;=5.45),"versicolor",IF(AND(B109&gt;=3.7,C109&lt;4.8,A109&gt;=5.45),"setosa",IF(AND(G109&lt;13.757,C109&lt;5.05,C109&gt;=4.8,A109&gt;=5.45),"virginica",IF(AND(G109&gt;=13.757,C109&lt;5.05,C109&gt;=4.8,A109&gt;=5.45),"versicolor",IF(AND(C109&gt;=5.15,C109&gt;=5.05,C109&gt;=4.8,A109&gt;=5.45),"virginica",IF(AND(A109&lt;5.95,C109&lt;5.15,C109&gt;=5.05,C109&gt;=4.8,A109&gt;=5.45),"virginica",IF(AND(D109&gt;=1.8,A109&gt;=5.95,C109&lt;5.15,C109&gt;=5.05,C109&gt;=4.8,A109&gt;=5.45),"virginica",IF(AND(B109&lt;2.75,D109&lt;1.8,A109&gt;=5.95,C109&lt;5.15,C109&gt;=5.05,C109&gt;=4.8,A109&gt;=5.45),"versicolor",IF(AND(B109&gt;=2.75,D109&lt;1.8,A109&gt;=5.95,C109&lt;5.15,C109&gt;=5.05,C109&gt;=4.8,A109&gt;=5.45),"virginica","shouldnthappen"))))))))))))</f>
        <v>setosa</v>
      </c>
      <c r="T109" s="1" t="str">
        <f aca="false">IF(AND(C109&lt;2.6),"setosa",IF(AND(D109&lt;1.65,C109&lt;4.75,C109&gt;=2.6),"versicolor",IF(AND(D109&gt;=1.65,C109&lt;4.75,C109&gt;=2.6),"virginica",IF(AND(G109&gt;=8.494,A109&lt;6.6,C109&gt;=4.75,C109&gt;=2.6),"virginica",IF(AND(C109&lt;5.2,A109&gt;=6.6,C109&gt;=4.75,C109&gt;=2.6),"versicolor",IF(AND(C109&gt;=5.2,A109&gt;=6.6,C109&gt;=4.75,C109&gt;=2.6),"virginica",IF(AND(A109&lt;5.95,G109&lt;8.494,A109&lt;6.6,C109&gt;=4.75,C109&gt;=2.6),"virginica",IF(AND(A109&gt;=5.95,G109&lt;8.494,A109&lt;6.6,C109&gt;=4.75,C109&gt;=2.6),"versicolor","shouldnthappen"))))))))</f>
        <v>setosa</v>
      </c>
      <c r="U109" s="1" t="str">
        <f aca="false">IF(AND(C109&lt;3.65,B109&gt;=3.35),"setosa",IF(AND(C109&gt;=3.65,B109&gt;=3.35),"virginica",IF(AND(C109&lt;2.35,A109&lt;6.25,B109&lt;3.35),"setosa",IF(AND(C109&lt;4.85,A109&gt;=6.25,B109&lt;3.35),"versicolor",IF(AND(G109&gt;=15.426,C109&gt;=2.35,A109&lt;6.25,B109&lt;3.35),"virginica",IF(AND(D109&gt;=1.55,C109&gt;=4.85,A109&gt;=6.25,B109&lt;3.35),"virginica",IF(AND(D109&lt;1.8,G109&lt;15.426,C109&gt;=2.35,A109&lt;6.25,B109&lt;3.35),"versicolor",IF(AND(D109&gt;=1.8,G109&lt;15.426,C109&gt;=2.35,A109&lt;6.25,B109&lt;3.35),"virginica",IF(AND(B109&lt;2.95,D109&lt;1.55,C109&gt;=4.85,A109&gt;=6.25,B109&lt;3.35),"virginica",IF(AND(B109&gt;=2.95,D109&lt;1.55,C109&gt;=4.85,A109&gt;=6.25,B109&lt;3.35),"versicolor","shouldnthappen"))))))))))</f>
        <v>setosa</v>
      </c>
      <c r="V109" s="1" t="str">
        <f aca="false">IF(AND(C109&lt;2.6),"setosa",IF(AND(C109&gt;=4.85,C109&gt;=2.6),"virginica",IF(AND(F109&gt;=0.9,C109&lt;4.85,C109&gt;=2.6),"virginica",IF(AND(G109&lt;5.656,F109&lt;0.9,C109&lt;4.85,C109&gt;=2.6),"virginica",IF(AND(G109&gt;=5.656,F109&lt;0.9,C109&lt;4.85,C109&gt;=2.6),"versicolor","shouldnthappen")))))</f>
        <v>setosa</v>
      </c>
      <c r="W109" s="1" t="str">
        <f aca="false">IF(AND(D109&gt;=1.75,G109&gt;=13.795),"virginica",IF(AND(D109&gt;=1.5,G109&gt;=12.335,G109&lt;13.795),"virginica",IF(AND(C109&lt;2.45,C109&lt;4.85,G109&lt;12.335,G109&lt;13.795),"setosa",IF(AND(C109&gt;=2.45,C109&lt;4.85,G109&lt;12.335,G109&lt;13.795),"versicolor",IF(AND(D109&gt;=1.7,C109&gt;=4.85,G109&lt;12.335,G109&lt;13.795),"virginica",IF(AND(B109&gt;=3.25,D109&lt;1.5,G109&gt;=12.335,G109&lt;13.795),"setosa",IF(AND(D109&lt;1,F109&lt;0.255,D109&lt;1.75,G109&gt;=13.795),"setosa",IF(AND(D109&gt;=1,F109&lt;0.255,D109&lt;1.75,G109&gt;=13.795),"versicolor",IF(AND(A109&lt;5.4,F109&gt;=0.255,D109&lt;1.75,G109&gt;=13.795),"setosa",IF(AND(A109&gt;=5.4,F109&gt;=0.255,D109&lt;1.75,G109&gt;=13.795),"versicolor",IF(AND(A109&lt;6.15,D109&lt;1.7,C109&gt;=4.85,G109&lt;12.335,G109&lt;13.795),"versicolor",IF(AND(A109&gt;=6.15,D109&lt;1.7,C109&gt;=4.85,G109&lt;12.335,G109&lt;13.795),"virginica",IF(AND(C109&lt;5,B109&lt;3.25,D109&lt;1.5,G109&gt;=12.335,G109&lt;13.795),"versicolor",IF(AND(C109&gt;=5,B109&lt;3.25,D109&lt;1.5,G109&gt;=12.335,G109&lt;13.795),"virginica","shouldnthappen"))))))))))))))</f>
        <v>setosa</v>
      </c>
      <c r="X109" s="1" t="str">
        <f aca="false">IF(AND(C109&lt;2.5,A109&lt;5.55),"setosa",IF(AND(F109&lt;0.096,A109&gt;=5.55),"virginica",IF(AND(D109&lt;1.6,C109&gt;=2.5,A109&lt;5.55),"versicolor",IF(AND(D109&gt;=1.6,C109&gt;=2.5,A109&lt;5.55),"virginica",IF(AND(F109&gt;=0.156,C109&lt;4.75,F109&gt;=0.096,A109&gt;=5.55),"versicolor",IF(AND(D109&gt;=1.75,C109&gt;=4.75,F109&gt;=0.096,A109&gt;=5.55),"virginica",IF(AND(B109&lt;3.3,F109&lt;0.156,C109&lt;4.75,F109&gt;=0.096,A109&gt;=5.55),"versicolor",IF(AND(B109&gt;=3.3,F109&lt;0.156,C109&lt;4.75,F109&gt;=0.096,A109&gt;=5.55),"setosa",IF(AND(B109&lt;2.45,A109&lt;6.05,D109&lt;1.75,C109&gt;=4.75,F109&gt;=0.096,A109&gt;=5.55),"virginica",IF(AND(B109&gt;=2.45,A109&lt;6.05,D109&lt;1.75,C109&gt;=4.75,F109&gt;=0.096,A109&gt;=5.55),"versicolor",IF(AND(F109&lt;0.205,A109&gt;=6.05,D109&lt;1.75,C109&gt;=4.75,F109&gt;=0.096,A109&gt;=5.55),"versicolor",IF(AND(F109&gt;=0.205,A109&gt;=6.05,D109&lt;1.75,C109&gt;=4.75,F109&gt;=0.096,A109&gt;=5.55),"virginica","shouldnthappen"))))))))))))</f>
        <v>setosa</v>
      </c>
      <c r="Y109" s="1" t="str">
        <f aca="false">IF(AND(C109&lt;2.35,A109&lt;5.55),"setosa",IF(AND(C109&gt;=5.05,A109&gt;=5.55),"virginica",IF(AND(D109&lt;1.6,C109&gt;=2.35,A109&lt;5.55),"versicolor",IF(AND(D109&gt;=1.6,C109&gt;=2.35,A109&lt;5.55),"virginica",IF(AND(D109&gt;=1.75,C109&lt;5.05,A109&gt;=5.55),"virginica",IF(AND(B109&gt;=3.55,D109&lt;1.75,C109&lt;5.05,A109&gt;=5.55),"setosa",IF(AND(G109&lt;6.3,B109&lt;3.55,D109&lt;1.75,C109&lt;5.05,A109&gt;=5.55),"virginica",IF(AND(G109&gt;=6.3,B109&lt;3.55,D109&lt;1.75,C109&lt;5.05,A109&gt;=5.55),"versicolor","shouldnthappen"))))))))</f>
        <v>setosa</v>
      </c>
      <c r="Z109" s="1" t="str">
        <f aca="false">IF(AND(D109&lt;0.75),"setosa",IF(AND(B109&gt;=2.55,C109&lt;4.85,D109&gt;=0.75),"versicolor",IF(AND(D109&gt;=1.7,C109&gt;=4.85,D109&gt;=0.75),"virginica",IF(AND(D109&lt;1.6,B109&lt;2.55,C109&lt;4.85,D109&gt;=0.75),"versicolor",IF(AND(D109&gt;=1.6,B109&lt;2.55,C109&lt;4.85,D109&gt;=0.75),"virginica",IF(AND(B109&lt;2.65,D109&lt;1.7,C109&gt;=4.85,D109&gt;=0.75),"virginica",IF(AND(F109&lt;0.325,B109&gt;=2.65,D109&lt;1.7,C109&gt;=4.85,D109&gt;=0.75),"virginica",IF(AND(G109&lt;10.717,F109&gt;=0.325,B109&gt;=2.65,D109&lt;1.7,C109&gt;=4.85,D109&gt;=0.75),"versicolor",IF(AND(G109&gt;=10.717,F109&gt;=0.325,B109&gt;=2.65,D109&lt;1.7,C109&gt;=4.85,D109&gt;=0.75),"virginica","shouldnthappen")))))))))</f>
        <v>setosa</v>
      </c>
      <c r="AA109" s="1" t="str">
        <f aca="false">IF(AND(D109&lt;0.75),"setosa",IF(AND(D109&gt;=1.75,D109&gt;=0.75),"virginica",IF(AND(F109&gt;=0.455,D109&lt;1.75,D109&gt;=0.75),"versicolor",IF(AND(D109&lt;1.45,F109&lt;0.455,D109&lt;1.75,D109&gt;=0.75),"versicolor",IF(AND(F109&lt;0.247,D109&gt;=1.45,F109&lt;0.455,D109&lt;1.75,D109&gt;=0.75),"versicolor",IF(AND(F109&gt;=0.247,D109&gt;=1.45,F109&lt;0.455,D109&lt;1.75,D109&gt;=0.75),"virginica","shouldnthappen"))))))</f>
        <v>setosa</v>
      </c>
      <c r="AB109" s="1" t="str">
        <f aca="false">IF(AND(F109&gt;=0.221,B109&gt;=3.35),"setosa",IF(AND(A109&lt;5.3,F109&gt;=0.683,B109&lt;3.35),"setosa",IF(AND(A109&lt;6.45,F109&lt;0.221,B109&gt;=3.35),"setosa",IF(AND(A109&gt;=6.45,F109&lt;0.221,B109&gt;=3.35),"virginica",IF(AND(G109&lt;6.3,A109&lt;6.25,F109&lt;0.683,B109&lt;3.35),"virginica",IF(AND(G109&lt;13.795,A109&gt;=6.25,F109&lt;0.683,B109&lt;3.35),"virginica",IF(AND(D109&lt;1.65,A109&gt;=5.3,F109&gt;=0.683,B109&lt;3.35),"versicolor",IF(AND(D109&gt;=1.65,A109&gt;=5.3,F109&gt;=0.683,B109&lt;3.35),"virginica",IF(AND(D109&lt;0.6,G109&gt;=6.3,A109&lt;6.25,F109&lt;0.683,B109&lt;3.35),"setosa",IF(AND(D109&lt;1.7,G109&gt;=13.795,A109&gt;=6.25,F109&lt;0.683,B109&lt;3.35),"versicolor",IF(AND(D109&gt;=1.7,G109&gt;=13.795,A109&gt;=6.25,F109&lt;0.683,B109&lt;3.35),"virginica",IF(AND(C109&gt;=5.35,D109&gt;=0.6,G109&gt;=6.3,A109&lt;6.25,F109&lt;0.683,B109&lt;3.35),"virginica",IF(AND(D109&lt;1.75,C109&lt;5.35,D109&gt;=0.6,G109&gt;=6.3,A109&lt;6.25,F109&lt;0.683,B109&lt;3.35),"versicolor",IF(AND(D109&gt;=1.75,C109&lt;5.35,D109&gt;=0.6,G109&gt;=6.3,A109&lt;6.25,F109&lt;0.683,B109&lt;3.35),"virginica","shouldnthappen"))))))))))))))</f>
        <v>setosa</v>
      </c>
      <c r="AC109" s="1" t="str">
        <f aca="false">IF(AND(B109&gt;=3.3),"setosa",IF(AND(C109&lt;2.45,D109&lt;1.55,B109&lt;3.3),"setosa",IF(AND(F109&gt;=0.211,D109&gt;=1.55,B109&lt;3.3),"virginica",IF(AND(C109&lt;4.9,C109&gt;=2.45,D109&lt;1.55,B109&lt;3.3),"versicolor",IF(AND(C109&gt;=4.9,C109&gt;=2.45,D109&lt;1.55,B109&lt;3.3),"virginica",IF(AND(F109&lt;0.138,F109&lt;0.211,D109&gt;=1.55,B109&lt;3.3),"virginica",IF(AND(F109&gt;=0.138,F109&lt;0.211,D109&gt;=1.55,B109&lt;3.3),"versicolor","shouldnthappen")))))))</f>
        <v>setosa</v>
      </c>
      <c r="AD109" s="1" t="str">
        <f aca="false">IF(AND(D109&gt;=1.75),"virginica",IF(AND(D109&lt;0.75,D109&lt;1.75),"setosa",IF(AND(D109&lt;1.35,D109&gt;=0.75,D109&lt;1.75),"versicolor",IF(AND(B109&lt;2.6,C109&lt;4.85,D109&gt;=1.35,D109&gt;=0.75,D109&lt;1.75),"virginica",IF(AND(B109&gt;=2.6,C109&lt;4.85,D109&gt;=1.35,D109&gt;=0.75,D109&lt;1.75),"versicolor",IF(AND(A109&lt;6.4,C109&gt;=4.85,D109&gt;=1.35,D109&gt;=0.75,D109&lt;1.75),"virginica",IF(AND(A109&gt;=6.4,C109&gt;=4.85,D109&gt;=1.35,D109&gt;=0.75,D109&lt;1.75),"versicolor","shouldnthappen")))))))</f>
        <v>setosa</v>
      </c>
      <c r="AE109" s="1" t="str">
        <f aca="false">IF(AND(C109&lt;2.45),"setosa",IF(AND(F109&lt;0.07,C109&gt;=2.45),"virginica",IF(AND(A109&gt;=5,C109&lt;4.75,F109&gt;=0.07,C109&gt;=2.45),"versicolor",IF(AND(F109&lt;0.182,C109&gt;=4.75,F109&gt;=0.07,C109&gt;=2.45),"versicolor",IF(AND(B109&lt;2.45,A109&lt;5,C109&lt;4.75,F109&gt;=0.07,C109&gt;=2.45),"versicolor",IF(AND(B109&gt;=2.45,A109&lt;5,C109&lt;4.75,F109&gt;=0.07,C109&gt;=2.45),"virginica",IF(AND(F109&gt;=0.468,F109&gt;=0.182,C109&gt;=4.75,F109&gt;=0.07,C109&gt;=2.45),"virginica",IF(AND(A109&gt;=6.85,F109&lt;0.468,F109&gt;=0.182,C109&gt;=4.75,F109&gt;=0.07,C109&gt;=2.45),"virginica",IF(AND(B109&lt;2.6,A109&lt;6.85,F109&lt;0.468,F109&gt;=0.182,C109&gt;=4.75,F109&gt;=0.07,C109&gt;=2.45),"virginica",IF(AND(B109&gt;=2.6,A109&lt;6.85,F109&lt;0.468,F109&gt;=0.182,C109&gt;=4.75,F109&gt;=0.07,C109&gt;=2.45),"versicolor","shouldnthappen"))))))))))</f>
        <v>setosa</v>
      </c>
      <c r="AF109" s="1" t="str">
        <f aca="false">IF(AND(D109&lt;0.75,A109&lt;5.45),"setosa",IF(AND(D109&gt;=1.75,A109&gt;=5.45),"virginica",IF(AND(G109&lt;6.094,D109&gt;=0.75,A109&lt;5.45),"virginica",IF(AND(G109&gt;=6.094,D109&gt;=0.75,A109&lt;5.45),"versicolor",IF(AND(C109&lt;2.75,D109&lt;1.75,A109&gt;=5.45),"setosa",IF(AND(D109&lt;1.45,C109&gt;=2.75,D109&lt;1.75,A109&gt;=5.45),"versicolor",IF(AND(B109&lt;2.75,D109&gt;=1.45,C109&gt;=2.75,D109&lt;1.75,A109&gt;=5.45),"versicolor",IF(AND(C109&lt;5.05,B109&gt;=2.75,D109&gt;=1.45,C109&gt;=2.75,D109&lt;1.75,A109&gt;=5.45),"versicolor",IF(AND(C109&gt;=5.05,B109&gt;=2.75,D109&gt;=1.45,C109&gt;=2.75,D109&lt;1.75,A109&gt;=5.45),"virginica","shouldnthappen")))))))))</f>
        <v>setosa</v>
      </c>
      <c r="AG109" s="1" t="str">
        <f aca="false">IF(AND(D109&lt;0.65,G109&lt;8.868,A109&lt;5.3),"setosa",IF(AND(C109&lt;2.6,G109&gt;=8.868,A109&lt;5.3),"setosa",IF(AND(C109&gt;=2.6,G109&gt;=8.868,A109&lt;5.3),"versicolor",IF(AND(C109&gt;=4.95,D109&lt;1.55,A109&gt;=5.3),"virginica",IF(AND(G109&lt;13.795,D109&gt;=1.55,A109&gt;=5.3),"virginica",IF(AND(C109&lt;3.75,D109&gt;=0.65,G109&lt;8.868,A109&lt;5.3),"versicolor",IF(AND(C109&gt;=3.75,D109&gt;=0.65,G109&lt;8.868,A109&lt;5.3),"virginica",IF(AND(C109&lt;2.6,C109&lt;4.95,D109&lt;1.55,A109&gt;=5.3),"setosa",IF(AND(C109&gt;=2.6,C109&lt;4.95,D109&lt;1.55,A109&gt;=5.3),"versicolor",IF(AND(C109&lt;4.75,G109&gt;=13.795,D109&gt;=1.55,A109&gt;=5.3),"versicolor",IF(AND(C109&gt;=4.75,G109&gt;=13.795,D109&gt;=1.55,A109&gt;=5.3),"virginica","shouldnthappen")))))))))))</f>
        <v>setosa</v>
      </c>
      <c r="AH109" s="1" t="str">
        <f aca="false">IF(AND(D109&lt;0.75),"setosa",IF(AND(C109&lt;4.75,D109&gt;=0.75),"versicolor",IF(AND(G109&lt;13.757,C109&gt;=4.75,D109&gt;=0.75),"virginica",IF(AND(B109&lt;3.05,G109&gt;=13.757,C109&gt;=4.75,D109&gt;=0.75),"virginica",IF(AND(A109&lt;6.65,B109&gt;=3.05,G109&gt;=13.757,C109&gt;=4.75,D109&gt;=0.75),"virginica",IF(AND(A109&gt;=6.65,B109&gt;=3.05,G109&gt;=13.757,C109&gt;=4.75,D109&gt;=0.75),"versicolor","shouldnthappen"))))))</f>
        <v>setosa</v>
      </c>
      <c r="AI109" s="1" t="str">
        <f aca="false">IF(AND(D109&lt;0.7),"setosa",IF(AND(C109&lt;4.75,D109&gt;=0.7),"versicolor",IF(AND(A109&lt;6.6,F109&lt;0.482,C109&gt;=4.75,D109&gt;=0.7),"virginica",IF(AND(C109&gt;=4.95,F109&gt;=0.482,C109&gt;=4.75,D109&gt;=0.7),"virginica",IF(AND(D109&lt;1.9,A109&gt;=6.6,F109&lt;0.482,C109&gt;=4.75,D109&gt;=0.7),"versicolor",IF(AND(D109&gt;=1.9,A109&gt;=6.6,F109&lt;0.482,C109&gt;=4.75,D109&gt;=0.7),"virginica",IF(AND(F109&gt;=0.766,C109&lt;4.95,F109&gt;=0.482,C109&gt;=4.75,D109&gt;=0.7),"virginica",IF(AND(B109&lt;2.95,F109&lt;0.766,C109&lt;4.95,F109&gt;=0.482,C109&gt;=4.75,D109&gt;=0.7),"virginica",IF(AND(B109&gt;=2.95,F109&lt;0.766,C109&lt;4.95,F109&gt;=0.482,C109&gt;=4.75,D109&gt;=0.7),"versicolor","shouldnthappen")))))))))</f>
        <v>setosa</v>
      </c>
      <c r="AJ109" s="1" t="str">
        <f aca="false">IF(AND(C109&lt;2.45,C109&lt;4.75),"setosa",IF(AND(D109&gt;=1.65,C109&gt;=4.75),"virginica",IF(AND(A109&lt;4.95,C109&gt;=2.45,C109&lt;4.75),"virginica",IF(AND(A109&gt;=4.95,C109&gt;=2.45,C109&lt;4.75),"versicolor",IF(AND(B109&lt;2.95,D109&lt;1.65,C109&gt;=4.75),"virginica",IF(AND(B109&gt;=2.95,D109&lt;1.65,C109&gt;=4.75),"versicolor","shouldnthappen"))))))</f>
        <v>setosa</v>
      </c>
      <c r="AK109" s="1" t="str">
        <f aca="false">IF(AND(D109&lt;0.75,A109&lt;5.45),"setosa",IF(AND(B109&lt;2.45,D109&gt;=0.75,A109&lt;5.45),"versicolor",IF(AND(A109&gt;=5.55,C109&lt;4.75,A109&gt;=5.45),"versicolor",IF(AND(C109&gt;=5.15,C109&gt;=4.75,A109&gt;=5.45),"virginica",IF(AND(G109&lt;6.094,B109&gt;=2.45,D109&gt;=0.75,A109&lt;5.45),"virginica",IF(AND(G109&gt;=6.094,B109&gt;=2.45,D109&gt;=0.75,A109&lt;5.45),"versicolor",IF(AND(D109&lt;0.6,A109&lt;5.55,C109&lt;4.75,A109&gt;=5.45),"setosa",IF(AND(D109&gt;=0.6,A109&lt;5.55,C109&lt;4.75,A109&gt;=5.45),"versicolor",IF(AND(C109&lt;4.95,C109&lt;5.15,C109&gt;=4.75,A109&gt;=5.45),"virginica",IF(AND(G109&lt;12.627,C109&lt;5.05,C109&gt;=4.95,C109&lt;5.15,C109&gt;=4.75,A109&gt;=5.45),"virginica",IF(AND(G109&gt;=12.627,C109&lt;5.05,C109&gt;=4.95,C109&lt;5.15,C109&gt;=4.75,A109&gt;=5.45),"versicolor",IF(AND(D109&lt;1.7,C109&gt;=5.05,C109&gt;=4.95,C109&lt;5.15,C109&gt;=4.75,A109&gt;=5.45),"versicolor",IF(AND(D109&gt;=1.7,C109&gt;=5.05,C109&gt;=4.95,C109&lt;5.15,C109&gt;=4.75,A109&gt;=5.45),"virginica","shouldnthappen")))))))))))))</f>
        <v>setosa</v>
      </c>
      <c r="AL109" s="1" t="str">
        <f aca="false">IF(AND(B109&lt;2.45,B109&lt;3.15),"versicolor",IF(AND(D109&lt;0.95,G109&lt;15.141,B109&gt;=3.15),"setosa",IF(AND(G109&lt;15.429,G109&gt;=15.141,B109&gt;=3.15),"versicolor",IF(AND(G109&gt;=15.429,G109&gt;=15.141,B109&gt;=3.15),"virginica",IF(AND(C109&lt;2.3,C109&lt;4.75,B109&gt;=2.45,B109&lt;3.15),"setosa",IF(AND(G109&gt;=16.072,C109&gt;=4.75,B109&gt;=2.45,B109&lt;3.15),"versicolor",IF(AND(G109&lt;11.833,D109&gt;=0.95,G109&lt;15.141,B109&gt;=3.15),"virginica",IF(AND(A109&lt;5,C109&gt;=2.3,C109&lt;4.75,B109&gt;=2.45,B109&lt;3.15),"virginica",IF(AND(A109&gt;=5,C109&gt;=2.3,C109&lt;4.75,B109&gt;=2.45,B109&lt;3.15),"versicolor",IF(AND(G109&lt;14.342,G109&gt;=11.833,D109&gt;=0.95,G109&lt;15.141,B109&gt;=3.15),"versicolor",IF(AND(G109&gt;=14.342,G109&gt;=11.833,D109&gt;=0.95,G109&lt;15.141,B109&gt;=3.15),"virginica",IF(AND(G109&lt;13.757,F109&gt;=0.741,G109&lt;16.072,C109&gt;=4.75,B109&gt;=2.45,B109&lt;3.15),"virginica",IF(AND(F109&gt;=0.546,A109&lt;6.15,F109&lt;0.741,G109&lt;16.072,C109&gt;=4.75,B109&gt;=2.45,B109&lt;3.15),"virginica",IF(AND(D109&gt;=1.75,A109&gt;=6.15,F109&lt;0.741,G109&lt;16.072,C109&gt;=4.75,B109&gt;=2.45,B109&lt;3.15),"virginica",IF(AND(C109&lt;4.85,G109&gt;=13.757,F109&gt;=0.741,G109&lt;16.072,C109&gt;=4.75,B109&gt;=2.45,B109&lt;3.15),"virginica",IF(AND(C109&gt;=4.85,G109&gt;=13.757,F109&gt;=0.741,G109&lt;16.072,C109&gt;=4.75,B109&gt;=2.45,B109&lt;3.15),"versicolor",IF(AND(F109&lt;0.331,F109&lt;0.546,A109&lt;6.15,F109&lt;0.741,G109&lt;16.072,C109&gt;=4.75,B109&gt;=2.45,B109&lt;3.15),"virginica",IF(AND(F109&gt;=0.331,F109&lt;0.546,A109&lt;6.15,F109&lt;0.741,G109&lt;16.072,C109&gt;=4.75,B109&gt;=2.45,B109&lt;3.15),"versicolor",IF(AND(G109&lt;10.661,D109&lt;1.75,A109&gt;=6.15,F109&lt;0.741,G109&lt;16.072,C109&gt;=4.75,B109&gt;=2.45,B109&lt;3.15),"virginica",IF(AND(G109&gt;=10.661,D109&lt;1.75,A109&gt;=6.15,F109&lt;0.741,G109&lt;16.072,C109&gt;=4.75,B109&gt;=2.45,B109&lt;3.15),"versicolor","shouldnthappen"))))))))))))))))))))</f>
        <v>setosa</v>
      </c>
      <c r="AM109" s="1" t="str">
        <f aca="false">IF(AND(D109&lt;1.35,F109&gt;=0.917),"setosa",IF(AND(D109&gt;=1.35,F109&gt;=0.917),"virginica",IF(AND(D109&lt;0.75,D109&lt;1.55,F109&lt;0.917),"setosa",IF(AND(C109&gt;=4.8,D109&gt;=1.55,F109&lt;0.917),"virginica",IF(AND(A109&lt;5.95,D109&gt;=0.75,D109&lt;1.55,F109&lt;0.917),"versicolor",IF(AND(F109&lt;0.473,C109&lt;4.8,D109&gt;=1.55,F109&lt;0.917),"virginica",IF(AND(F109&gt;=0.473,C109&lt;4.8,D109&gt;=1.55,F109&lt;0.917),"versicolor",IF(AND(C109&lt;4.95,A109&gt;=5.95,D109&gt;=0.75,D109&lt;1.55,F109&lt;0.917),"versicolor",IF(AND(C109&gt;=4.95,A109&gt;=5.95,D109&gt;=0.75,D109&lt;1.55,F109&lt;0.917),"virginica","shouldnthappen")))))))))</f>
        <v>setosa</v>
      </c>
      <c r="AN109" s="1" t="str">
        <f aca="false">IF(AND(D109&lt;0.75,A109&lt;5.45),"setosa",IF(AND(D109&lt;1.55,D109&gt;=0.75,A109&lt;5.45),"versicolor",IF(AND(D109&gt;=1.55,D109&gt;=0.75,A109&lt;5.45),"virginica",IF(AND(A109&gt;=5.75,C109&lt;4.75,A109&gt;=5.45),"versicolor",IF(AND(F109&lt;0.361,C109&gt;=4.75,A109&gt;=5.45),"virginica",IF(AND(C109&lt;2.6,A109&lt;5.75,C109&lt;4.75,A109&gt;=5.45),"setosa",IF(AND(C109&gt;=2.6,A109&lt;5.75,C109&lt;4.75,A109&gt;=5.45),"versicolor",IF(AND(D109&gt;=1.7,F109&gt;=0.361,C109&gt;=4.75,A109&gt;=5.45),"virginica",IF(AND(B109&lt;2.65,D109&lt;1.7,F109&gt;=0.361,C109&gt;=4.75,A109&gt;=5.45),"virginica",IF(AND(A109&lt;7.05,B109&gt;=2.65,D109&lt;1.7,F109&gt;=0.361,C109&gt;=4.75,A109&gt;=5.45),"versicolor",IF(AND(A109&gt;=7.05,B109&gt;=2.65,D109&lt;1.7,F109&gt;=0.361,C109&gt;=4.75,A109&gt;=5.45),"virginica","shouldnthappen")))))))))))</f>
        <v>setosa</v>
      </c>
      <c r="AO109" s="1" t="str">
        <f aca="false">IF(AND(D109&lt;0.7),"setosa",IF(AND(A109&lt;4.95,C109&lt;4.85,D109&gt;=0.7),"virginica",IF(AND(A109&gt;=4.95,C109&lt;4.85,D109&gt;=0.7),"versicolor",IF(AND(D109&gt;=1.7,C109&gt;=4.85,D109&gt;=0.7),"virginica",IF(AND(F109&lt;0.325,D109&lt;1.7,C109&gt;=4.85,D109&gt;=0.7),"virginica",IF(AND(D109&lt;1.55,F109&gt;=0.325,D109&lt;1.7,C109&gt;=4.85,D109&gt;=0.7),"virginica",IF(AND(D109&gt;=1.55,F109&gt;=0.325,D109&lt;1.7,C109&gt;=4.85,D109&gt;=0.7),"versicolor","shouldnthappen")))))))</f>
        <v>setosa</v>
      </c>
      <c r="AP109" s="1" t="str">
        <f aca="false">IF(AND(D109&lt;0.75),"setosa",IF(AND(C109&lt;4.85,D109&gt;=0.75),"versicolor",IF(AND(G109&gt;=8.277,C109&gt;=4.85,D109&gt;=0.75),"virginica",IF(AND(F109&gt;=0.633,G109&lt;8.277,C109&gt;=4.85,D109&gt;=0.75),"virginica",IF(AND(G109&lt;7.61,F109&lt;0.633,G109&lt;8.277,C109&gt;=4.85,D109&gt;=0.75),"virginica",IF(AND(G109&gt;=7.61,F109&lt;0.633,G109&lt;8.277,C109&gt;=4.85,D109&gt;=0.75),"versicolor","shouldnthappen"))))))</f>
        <v>setosa</v>
      </c>
      <c r="AQ109" s="1" t="str">
        <f aca="false">IF(AND(C109&lt;2.65,A109&gt;=5.45,C109&lt;4.75),"setosa",IF(AND(C109&gt;=2.65,A109&gt;=5.45,C109&lt;4.75),"versicolor",IF(AND(B109&lt;2.9,C109&lt;4.85,C109&gt;=4.75),"versicolor",IF(AND(B109&gt;=2.9,C109&lt;4.85,C109&gt;=4.75),"virginica",IF(AND(D109&lt;1.7,C109&gt;=4.85,C109&gt;=4.75),"versicolor",IF(AND(D109&gt;=1.7,C109&gt;=4.85,C109&gt;=4.75),"virginica",IF(AND(C109&lt;2.45,G109&lt;14.126,A109&lt;5.45,C109&lt;4.75),"setosa",IF(AND(C109&gt;=2.45,G109&lt;14.126,A109&lt;5.45,C109&lt;4.75),"versicolor",IF(AND(C109&lt;2.4,G109&gt;=14.126,A109&lt;5.45,C109&lt;4.75),"setosa",IF(AND(C109&gt;=2.4,G109&gt;=14.126,A109&lt;5.45,C109&lt;4.75),"versicolor","shouldnthappen"))))))))))</f>
        <v>setosa</v>
      </c>
      <c r="AR109" s="1" t="str">
        <f aca="false">IF(AND(C109&lt;2.45,C109&lt;4.85),"setosa",IF(AND(C109&gt;=5.15,C109&gt;=4.85),"virginica",IF(AND(A109&gt;=4.95,C109&gt;=2.45,C109&lt;4.85),"versicolor",IF(AND(D109&lt;1.35,A109&lt;4.95,C109&gt;=2.45,C109&lt;4.85),"versicolor",IF(AND(D109&gt;=1.35,A109&lt;4.95,C109&gt;=2.45,C109&lt;4.85),"virginica",IF(AND(F109&lt;0.35,G109&lt;12.751,C109&lt;5.15,C109&gt;=4.85),"virginica",IF(AND(A109&lt;6.5,G109&gt;=12.751,C109&lt;5.15,C109&gt;=4.85),"virginica",IF(AND(A109&gt;=6.5,G109&gt;=12.751,C109&lt;5.15,C109&gt;=4.85),"versicolor",IF(AND(B109&gt;=2.75,F109&gt;=0.35,G109&lt;12.751,C109&lt;5.15,C109&gt;=4.85),"virginica",IF(AND(C109&lt;5.05,B109&lt;2.75,F109&gt;=0.35,G109&lt;12.751,C109&lt;5.15,C109&gt;=4.85),"virginica",IF(AND(C109&gt;=5.05,B109&lt;2.75,F109&gt;=0.35,G109&lt;12.751,C109&lt;5.15,C109&gt;=4.85),"versicolor","shouldnthappen")))))))))))</f>
        <v>setosa</v>
      </c>
      <c r="AS109" s="1" t="str">
        <f aca="false">IF(AND(F109&gt;=0.9,B109&lt;3.05),"virginica",IF(AND(A109&lt;5.9,B109&gt;=3.05),"setosa",IF(AND(D109&lt;1.65,A109&gt;=5.9,B109&gt;=3.05),"versicolor",IF(AND(D109&gt;=1.65,A109&gt;=5.9,B109&gt;=3.05),"virginica",IF(AND(D109&gt;=1.75,C109&gt;=4.85,F109&lt;0.9,B109&lt;3.05),"virginica",IF(AND(C109&lt;2.2,B109&lt;2.95,C109&lt;4.85,F109&lt;0.9,B109&lt;3.05),"setosa",IF(AND(C109&gt;=2.2,B109&lt;2.95,C109&lt;4.85,F109&lt;0.9,B109&lt;3.05),"versicolor",IF(AND(C109&lt;2.8,B109&gt;=2.95,C109&lt;4.85,F109&lt;0.9,B109&lt;3.05),"setosa",IF(AND(C109&gt;=2.8,B109&gt;=2.95,C109&lt;4.85,F109&lt;0.9,B109&lt;3.05),"versicolor",IF(AND(G109&lt;13.879,D109&lt;1.75,C109&gt;=4.85,F109&lt;0.9,B109&lt;3.05),"virginica",IF(AND(G109&gt;=13.879,D109&lt;1.75,C109&gt;=4.85,F109&lt;0.9,B109&lt;3.05),"versicolor","shouldnthappen")))))))))))</f>
        <v>setosa</v>
      </c>
      <c r="AT109" s="1" t="str">
        <f aca="false">IF(AND(D109&lt;0.75),"setosa",IF(AND(D109&gt;=1.75,D109&gt;=0.75),"virginica",IF(AND(D109&lt;1.45,G109&lt;7.37,D109&lt;1.75,D109&gt;=0.75),"versicolor",IF(AND(D109&gt;=1.45,G109&lt;7.37,D109&lt;1.75,D109&gt;=0.75),"virginica",IF(AND(C109&lt;5.45,G109&gt;=7.37,D109&lt;1.75,D109&gt;=0.75),"versicolor",IF(AND(C109&gt;=5.45,G109&gt;=7.37,D109&lt;1.75,D109&gt;=0.75),"virginica","shouldnthappen"))))))</f>
        <v>setosa</v>
      </c>
      <c r="AU109" s="1" t="str">
        <f aca="false">IF(AND(D109&lt;0.7),"setosa",IF(AND(D109&gt;=1.7,A109&gt;=6.15,D109&gt;=0.7),"virginica",IF(AND(B109&gt;=2.55,C109&lt;4.75,A109&lt;6.15,D109&gt;=0.7),"versicolor",IF(AND(D109&gt;=1.7,C109&gt;=4.75,A109&lt;6.15,D109&gt;=0.7),"virginica",IF(AND(C109&lt;5.25,D109&lt;1.7,A109&gt;=6.15,D109&gt;=0.7),"versicolor",IF(AND(C109&gt;=5.25,D109&lt;1.7,A109&gt;=6.15,D109&gt;=0.7),"virginica",IF(AND(C109&lt;4.25,B109&lt;2.55,C109&lt;4.75,A109&lt;6.15,D109&gt;=0.7),"versicolor",IF(AND(C109&gt;=4.25,B109&lt;2.55,C109&lt;4.75,A109&lt;6.15,D109&gt;=0.7),"virginica",IF(AND(B109&lt;2.65,D109&lt;1.7,C109&gt;=4.75,A109&lt;6.15,D109&gt;=0.7),"virginica",IF(AND(B109&gt;=2.65,D109&lt;1.7,C109&gt;=4.75,A109&lt;6.15,D109&gt;=0.7),"versicolor","shouldnthappen"))))))))))</f>
        <v>setosa</v>
      </c>
      <c r="AV109" s="1" t="str">
        <f aca="false">IF(AND(D109&lt;0.75),"setosa",IF(AND(F109&gt;=0.899,D109&gt;=0.75),"virginica",IF(AND(D109&lt;1.65,A109&lt;6.05,F109&lt;0.899,D109&gt;=0.75),"versicolor",IF(AND(D109&gt;=1.65,A109&lt;6.05,F109&lt;0.899,D109&gt;=0.75),"virginica",IF(AND(C109&gt;=5.05,A109&gt;=6.05,F109&lt;0.899,D109&gt;=0.75),"virginica",IF(AND(G109&gt;=13.757,C109&lt;5.05,A109&gt;=6.05,F109&lt;0.899,D109&gt;=0.75),"versicolor",IF(AND(D109&lt;1.6,G109&lt;13.757,C109&lt;5.05,A109&gt;=6.05,F109&lt;0.899,D109&gt;=0.75),"versicolor",IF(AND(D109&gt;=1.6,G109&lt;13.757,C109&lt;5.05,A109&gt;=6.05,F109&lt;0.899,D109&gt;=0.75),"virginica","shouldnthappen"))))))))</f>
        <v>setosa</v>
      </c>
      <c r="AW109" s="1" t="str">
        <f aca="false">IF(AND(F109&lt;0.117,A109&gt;=5.55),"virginica",IF(AND(A109&gt;=5.2,G109&lt;6.086,A109&lt;5.55),"versicolor",IF(AND(D109&lt;0.7,G109&gt;=6.086,A109&lt;5.55),"setosa",IF(AND(D109&gt;=0.7,G109&gt;=6.086,A109&lt;5.55),"versicolor",IF(AND(A109&lt;4.75,A109&lt;5.2,G109&lt;6.086,A109&lt;5.55),"setosa",IF(AND(A109&gt;=4.75,A109&lt;5.2,G109&lt;6.086,A109&lt;5.55),"virginica",IF(AND(D109&gt;=1.65,C109&lt;4.95,F109&gt;=0.117,A109&gt;=5.55),"virginica",IF(AND(D109&gt;=1.75,C109&gt;=4.95,F109&gt;=0.117,A109&gt;=5.55),"virginica",IF(AND(C109&lt;2.6,D109&lt;1.65,C109&lt;4.95,F109&gt;=0.117,A109&gt;=5.55),"setosa",IF(AND(C109&gt;=2.6,D109&lt;1.65,C109&lt;4.95,F109&gt;=0.117,A109&gt;=5.55),"versicolor",IF(AND(D109&lt;1.55,D109&lt;1.75,C109&gt;=4.95,F109&gt;=0.117,A109&gt;=5.55),"virginica",IF(AND(A109&lt;6.95,D109&gt;=1.55,D109&lt;1.75,C109&gt;=4.95,F109&gt;=0.117,A109&gt;=5.55),"versicolor",IF(AND(A109&gt;=6.95,D109&gt;=1.55,D109&lt;1.75,C109&gt;=4.95,F109&gt;=0.117,A109&gt;=5.55),"virginica","shouldnthappen")))))))))))))</f>
        <v>setosa</v>
      </c>
      <c r="AX109" s="1" t="str">
        <f aca="false">IF(AND(D109&lt;0.75),"setosa",IF(AND(F109&lt;0.138,D109&gt;=0.75),"virginica",IF(AND(C109&lt;4.45,A109&lt;6.15,F109&gt;=0.138,D109&gt;=0.75),"versicolor",IF(AND(C109&gt;=5.05,A109&gt;=6.15,F109&gt;=0.138,D109&gt;=0.75),"virginica",IF(AND(B109&lt;2.65,C109&gt;=4.45,A109&lt;6.15,F109&gt;=0.138,D109&gt;=0.75),"virginica",IF(AND(A109&gt;=6.35,C109&lt;5.05,A109&gt;=6.15,F109&gt;=0.138,D109&gt;=0.75),"versicolor",IF(AND(A109&lt;5.65,B109&gt;=2.65,C109&gt;=4.45,A109&lt;6.15,F109&gt;=0.138,D109&gt;=0.75),"virginica",IF(AND(D109&lt;1.75,A109&lt;6.35,C109&lt;5.05,A109&gt;=6.15,F109&gt;=0.138,D109&gt;=0.75),"versicolor",IF(AND(D109&gt;=1.75,A109&lt;6.35,C109&lt;5.05,A109&gt;=6.15,F109&gt;=0.138,D109&gt;=0.75),"virginica",IF(AND(D109&lt;1.7,A109&gt;=5.65,B109&gt;=2.65,C109&gt;=4.45,A109&lt;6.15,F109&gt;=0.138,D109&gt;=0.75),"versicolor",IF(AND(D109&gt;=1.7,A109&gt;=5.65,B109&gt;=2.65,C109&gt;=4.45,A109&lt;6.15,F109&gt;=0.138,D109&gt;=0.75),"virginica","shouldnthappen")))))))))))</f>
        <v>setosa</v>
      </c>
      <c r="AY109" s="1" t="str">
        <f aca="false">IF(AND(D109&lt;0.75,A109&lt;5.55),"setosa",IF(AND(A109&lt;4.95,D109&gt;=0.75,A109&lt;5.55),"virginica",IF(AND(A109&gt;=4.95,D109&gt;=0.75,A109&lt;5.55),"versicolor",IF(AND(C109&lt;2.6,C109&lt;4.85,A109&gt;=5.55),"setosa",IF(AND(C109&gt;=2.6,C109&lt;4.85,A109&gt;=5.55),"versicolor",IF(AND(D109&gt;=1.75,C109&gt;=4.85,A109&gt;=5.55),"virginica",IF(AND(F109&lt;0.405,D109&lt;1.75,C109&gt;=4.85,A109&gt;=5.55),"versicolor",IF(AND(B109&lt;3.05,F109&gt;=0.405,D109&lt;1.75,C109&gt;=4.85,A109&gt;=5.55),"virginica",IF(AND(B109&gt;=3.05,F109&gt;=0.405,D109&lt;1.75,C109&gt;=4.85,A109&gt;=5.55),"versicolor","shouldnthappen")))))))))</f>
        <v>setosa</v>
      </c>
      <c r="AZ109" s="1" t="str">
        <f aca="false">IF(AND(D109&lt;0.75),"setosa",IF(AND(F109&lt;0.9,C109&lt;4.95,D109&gt;=0.75),"versicolor",IF(AND(F109&gt;=0.9,C109&lt;4.95,D109&gt;=0.75),"virginica",IF(AND(D109&gt;=1.7,C109&gt;=4.95,D109&gt;=0.75),"virginica",IF(AND(F109&lt;0.405,D109&lt;1.7,C109&gt;=4.95,D109&gt;=0.75),"versicolor",IF(AND(F109&gt;=0.405,D109&lt;1.7,C109&gt;=4.95,D109&gt;=0.75),"virginica","shouldnthappen"))))))</f>
        <v>setosa</v>
      </c>
      <c r="BA109" s="1" t="str">
        <f aca="false">IF(AND(D109&lt;0.75),"setosa",IF(AND(D109&gt;=1.7,C109&gt;=5.05,D109&gt;=0.75),"virginica",IF(AND(D109&lt;1.45,D109&lt;1.6,C109&lt;5.05,D109&gt;=0.75),"versicolor",IF(AND(A109&lt;5.8,D109&gt;=1.6,C109&lt;5.05,D109&gt;=0.75),"virginica",IF(AND(A109&gt;=5.8,D109&gt;=1.6,C109&lt;5.05,D109&gt;=0.75),"versicolor",IF(AND(F109&lt;0.417,D109&lt;1.7,C109&gt;=5.05,D109&gt;=0.75),"versicolor",IF(AND(F109&gt;=0.417,D109&lt;1.7,C109&gt;=5.05,D109&gt;=0.75),"virginica",IF(AND(A109&lt;5.95,D109&gt;=1.45,D109&lt;1.6,C109&lt;5.05,D109&gt;=0.75),"versicolor",IF(AND(G109&lt;10.618,A109&gt;=5.95,D109&gt;=1.45,D109&lt;1.6,C109&lt;5.05,D109&gt;=0.75),"virginica",IF(AND(G109&gt;=10.618,A109&gt;=5.95,D109&gt;=1.45,D109&lt;1.6,C109&lt;5.05,D109&gt;=0.75),"versicolor","shouldnthappen"))))))))))</f>
        <v>setosa</v>
      </c>
      <c r="BB109" s="1" t="str">
        <f aca="false">IF(AND(C109&lt;2.6),"setosa",IF(AND(D109&gt;=1.75,C109&gt;=2.6),"virginica",IF(AND(C109&gt;=5.45,D109&lt;1.75,C109&gt;=2.6),"virginica",IF(AND(F109&gt;=0.259,C109&lt;5.45,D109&lt;1.75,C109&gt;=2.6),"versicolor",IF(AND(C109&lt;5.05,F109&lt;0.259,C109&lt;5.45,D109&lt;1.75,C109&gt;=2.6),"versicolor",IF(AND(C109&gt;=5.05,F109&lt;0.259,C109&lt;5.45,D109&lt;1.75,C109&gt;=2.6),"virginica","shouldnthappen"))))))</f>
        <v>setosa</v>
      </c>
      <c r="BC109" s="1" t="str">
        <f aca="false">IF(AND(A109&lt;4.95,B109&lt;2.7,A109&lt;5.55),"virginica",IF(AND(A109&gt;=4.95,B109&lt;2.7,A109&lt;5.55),"versicolor",IF(AND(C109&lt;3.2,B109&gt;=2.7,A109&lt;5.55),"setosa",IF(AND(C109&gt;=3.2,B109&gt;=2.7,A109&lt;5.55),"versicolor",IF(AND(F109&gt;=0.85,A109&lt;6.15,A109&gt;=5.55),"virginica",IF(AND(D109&lt;1.45,A109&gt;=6.15,A109&gt;=5.55),"versicolor",IF(AND(C109&lt;4.8,F109&lt;0.85,A109&lt;6.15,A109&gt;=5.55),"versicolor",IF(AND(D109&gt;=1.7,D109&gt;=1.45,A109&gt;=6.15,A109&gt;=5.55),"virginica",IF(AND(G109&lt;9.333,C109&gt;=4.8,F109&lt;0.85,A109&lt;6.15,A109&gt;=5.55),"versicolor",IF(AND(G109&gt;=9.333,C109&gt;=4.8,F109&lt;0.85,A109&lt;6.15,A109&gt;=5.55),"virginica",IF(AND(C109&lt;4.9,D109&lt;1.7,D109&gt;=1.45,A109&gt;=6.15,A109&gt;=5.55),"versicolor",IF(AND(C109&gt;=4.9,D109&lt;1.7,D109&gt;=1.45,A109&gt;=6.15,A109&gt;=5.55),"virginica","shouldnthappen"))))))))))))</f>
        <v>setosa</v>
      </c>
      <c r="BD109" s="1" t="str">
        <f aca="false">IF(AND(C109&lt;2.35),"setosa",IF(AND(C109&lt;4.75,B109&lt;2.55,C109&gt;=2.35),"versicolor",IF(AND(C109&gt;=4.75,B109&lt;2.55,C109&gt;=2.35),"virginica",IF(AND(C109&lt;4.75,B109&gt;=2.55,C109&gt;=2.35),"versicolor",IF(AND(D109&gt;=1.75,C109&gt;=4.75,B109&gt;=2.55,C109&gt;=2.35),"virginica",IF(AND(A109&gt;=6.5,D109&lt;1.75,C109&gt;=4.75,B109&gt;=2.55,C109&gt;=2.35),"versicolor",IF(AND(A109&lt;6.05,A109&lt;6.5,D109&lt;1.75,C109&gt;=4.75,B109&gt;=2.55,C109&gt;=2.35),"versicolor",IF(AND(A109&gt;=6.05,A109&lt;6.5,D109&lt;1.75,C109&gt;=4.75,B109&gt;=2.55,C109&gt;=2.35),"virginica","shouldnthappen"))))))))</f>
        <v>setosa</v>
      </c>
      <c r="BE109" s="1" t="str">
        <f aca="false">IF(AND(C109&lt;2.5),"setosa",IF(AND(D109&lt;1.65,C109&lt;4.75,C109&gt;=2.5),"versicolor",IF(AND(D109&gt;=1.65,C109&lt;4.75,C109&gt;=2.5),"virginica",IF(AND(D109&gt;=1.75,C109&gt;=4.75,C109&gt;=2.5),"virginica",IF(AND(C109&lt;4.95,D109&lt;1.75,C109&gt;=4.75,C109&gt;=2.5),"versicolor",IF(AND(A109&lt;6.5,C109&gt;=4.95,D109&lt;1.75,C109&gt;=4.75,C109&gt;=2.5),"virginica",IF(AND(A109&gt;=6.5,C109&gt;=4.95,D109&lt;1.75,C109&gt;=4.75,C109&gt;=2.5),"versicolor","shouldnthappen")))))))</f>
        <v>setosa</v>
      </c>
      <c r="BF109" s="1" t="str">
        <f aca="false">IF(AND(G109&gt;=15.244),"virginica",IF(AND(C109&lt;3.2,B109&gt;=3.15,G109&lt;15.244),"setosa",IF(AND(A109&gt;=4.95,C109&lt;4.7,B109&lt;3.15,G109&lt;15.244),"versicolor",IF(AND(C109&gt;=5.15,C109&gt;=4.7,B109&lt;3.15,G109&lt;15.244),"virginica",IF(AND(A109&gt;=6.45,C109&gt;=3.2,B109&gt;=3.15,G109&lt;15.244),"virginica",IF(AND(D109&lt;0.95,A109&lt;4.95,C109&lt;4.7,B109&lt;3.15,G109&lt;15.244),"setosa",IF(AND(D109&gt;=0.95,A109&lt;4.95,C109&lt;4.7,B109&lt;3.15,G109&lt;15.244),"virginica",IF(AND(F109&lt;0.816,A109&lt;6.45,C109&gt;=3.2,B109&gt;=3.15,G109&lt;15.244),"virginica",IF(AND(F109&gt;=0.816,A109&lt;6.45,C109&gt;=3.2,B109&gt;=3.15,G109&lt;15.244),"versicolor",IF(AND(A109&gt;=6.5,B109&lt;3.05,C109&lt;5.15,C109&gt;=4.7,B109&lt;3.15,G109&lt;15.244),"versicolor",IF(AND(G109&lt;11.093,B109&gt;=3.05,C109&lt;5.15,C109&gt;=4.7,B109&lt;3.15,G109&lt;15.244),"virginica",IF(AND(G109&gt;=11.093,B109&gt;=3.05,C109&lt;5.15,C109&gt;=4.7,B109&lt;3.15,G109&lt;15.244),"versicolor",IF(AND(D109&gt;=1.7,A109&lt;6.5,B109&lt;3.05,C109&lt;5.15,C109&gt;=4.7,B109&lt;3.15,G109&lt;15.244),"virginica",IF(AND(G109&lt;7.498,D109&lt;1.7,A109&lt;6.5,B109&lt;3.05,C109&lt;5.15,C109&gt;=4.7,B109&lt;3.15,G109&lt;15.244),"virginica",IF(AND(G109&gt;=7.498,D109&lt;1.7,A109&lt;6.5,B109&lt;3.05,C109&lt;5.15,C109&gt;=4.7,B109&lt;3.15,G109&lt;15.244),"versicolor","shouldnthappen")))))))))))))))</f>
        <v>setosa</v>
      </c>
      <c r="BG109" s="1" t="str">
        <f aca="false">IF(AND(B109&gt;=3.35,C109&lt;4.85),"setosa",IF(AND(D109&gt;=1.75,C109&gt;=4.85),"virginica",IF(AND(D109&lt;0.75,B109&lt;3.35,C109&lt;4.85),"setosa",IF(AND(G109&gt;=13.879,D109&lt;1.75,C109&gt;=4.85),"versicolor",IF(AND(F109&gt;=0.9,D109&gt;=0.75,B109&lt;3.35,C109&lt;4.85),"virginica",IF(AND(F109&gt;=0.405,G109&lt;13.879,D109&lt;1.75,C109&gt;=4.85),"virginica",IF(AND(B109&gt;=2.55,F109&lt;0.9,D109&gt;=0.75,B109&lt;3.35,C109&lt;4.85),"versicolor",IF(AND(G109&lt;7.498,F109&lt;0.405,G109&lt;13.879,D109&lt;1.75,C109&gt;=4.85),"virginica",IF(AND(G109&gt;=7.498,F109&lt;0.405,G109&lt;13.879,D109&lt;1.75,C109&gt;=4.85),"versicolor",IF(AND(G109&lt;5.656,B109&lt;2.55,F109&lt;0.9,D109&gt;=0.75,B109&lt;3.35,C109&lt;4.85),"virginica",IF(AND(G109&gt;=5.656,B109&lt;2.55,F109&lt;0.9,D109&gt;=0.75,B109&lt;3.35,C109&lt;4.85),"versicolor","shouldnthappen")))))))))))</f>
        <v>setosa</v>
      </c>
      <c r="BH109" s="1" t="str">
        <f aca="false">IF(AND(D109&lt;0.7),"setosa",IF(AND(D109&gt;=1.65,A109&lt;6.65,D109&gt;=0.7),"virginica",IF(AND(D109&lt;1.55,A109&gt;=6.65,D109&gt;=0.7),"versicolor",IF(AND(D109&gt;=1.55,A109&gt;=6.65,D109&gt;=0.7),"virginica",IF(AND(F109&gt;=0.529,D109&lt;1.65,A109&lt;6.65,D109&gt;=0.7),"versicolor",IF(AND(C109&gt;=5.35,F109&lt;0.529,D109&lt;1.65,A109&lt;6.65,D109&gt;=0.7),"virginica",IF(AND(G109&gt;=7.411,C109&lt;5.35,F109&lt;0.529,D109&lt;1.65,A109&lt;6.65,D109&gt;=0.7),"versicolor",IF(AND(G109&lt;6.927,G109&lt;7.411,C109&lt;5.35,F109&lt;0.529,D109&lt;1.65,A109&lt;6.65,D109&gt;=0.7),"versicolor",IF(AND(G109&gt;=6.927,G109&lt;7.411,C109&lt;5.35,F109&lt;0.529,D109&lt;1.65,A109&lt;6.65,D109&gt;=0.7),"virginica","shouldnthappen")))))))))</f>
        <v>setosa</v>
      </c>
      <c r="BI109" s="1" t="str">
        <f aca="false">IF(AND(D109&gt;=1.7),"virginica",IF(AND(D109&lt;0.7,D109&lt;1.7),"setosa",IF(AND(D109&lt;1.45,G109&lt;7.37,D109&gt;=0.7,D109&lt;1.7),"versicolor",IF(AND(D109&gt;=1.45,G109&lt;7.37,D109&gt;=0.7,D109&lt;1.7),"virginica",IF(AND(B109&gt;=2.65,G109&gt;=7.37,D109&gt;=0.7,D109&lt;1.7),"versicolor",IF(AND(C109&lt;5.05,B109&lt;2.65,G109&gt;=7.37,D109&gt;=0.7,D109&lt;1.7),"versicolor",IF(AND(C109&gt;=5.05,B109&lt;2.65,G109&gt;=7.37,D109&gt;=0.7,D109&lt;1.7),"virginica","shouldnthappen")))))))</f>
        <v>setosa</v>
      </c>
    </row>
    <row r="110" customFormat="false" ht="13.8" hidden="false" customHeight="false" outlineLevel="0" collapsed="false">
      <c r="A110" s="1" t="n">
        <v>5</v>
      </c>
      <c r="B110" s="1" t="n">
        <v>3.5</v>
      </c>
      <c r="C110" s="1" t="n">
        <v>1.3</v>
      </c>
      <c r="D110" s="1" t="n">
        <v>0.3</v>
      </c>
      <c r="E110" s="1" t="s">
        <v>94</v>
      </c>
      <c r="F110" s="1" t="n">
        <v>0.488252673996612</v>
      </c>
      <c r="G110" s="1" t="n">
        <v>9.10577685339376</v>
      </c>
      <c r="H110" s="11" t="str">
        <f aca="false">E110</f>
        <v>setosa</v>
      </c>
      <c r="I110" s="1" t="str">
        <f aca="false">INDEX(L110:BI110, MODE(MATCH(L110:BI110, L110:BI110, 0 )))</f>
        <v>setosa</v>
      </c>
      <c r="J110" s="12" t="n">
        <f aca="false">COUNTIF(L110:BI110, H110) / COUNTA(L110:BI110)</f>
        <v>1</v>
      </c>
      <c r="K110" s="13" t="n">
        <f aca="false">I110=H110</f>
        <v>1</v>
      </c>
      <c r="L110" s="1" t="str">
        <f aca="false">IF(AND(C110&lt;3.65,B110&gt;=3.35),"setosa",IF(AND(C110&gt;=3.65,B110&gt;=3.35),"virginica",IF(AND(C110&lt;2.35,C110&lt;4.85,B110&lt;3.35),"setosa",IF(AND(F110&gt;=0.899,C110&gt;=2.35,C110&lt;4.85,B110&lt;3.35),"virginica",IF(AND(G110&gt;=8.268,B110&lt;2.75,C110&gt;=4.85,B110&lt;3.35),"virginica",IF(AND(D110&lt;1.55,B110&gt;=2.75,C110&gt;=4.85,B110&lt;3.35),"versicolor",IF(AND(D110&gt;=1.55,B110&gt;=2.75,C110&gt;=4.85,B110&lt;3.35),"virginica",IF(AND(G110&lt;6.537,F110&lt;0.899,C110&gt;=2.35,C110&lt;4.85,B110&lt;3.35),"virginica",IF(AND(G110&gt;=6.537,F110&lt;0.899,C110&gt;=2.35,C110&lt;4.85,B110&lt;3.35),"versicolor",IF(AND(G110&lt;6.878,G110&lt;8.268,B110&lt;2.75,C110&gt;=4.85,B110&lt;3.35),"virginica",IF(AND(G110&gt;=6.878,G110&lt;8.268,B110&lt;2.75,C110&gt;=4.85,B110&lt;3.35),"versicolor","shouldnthappen")))))))))))</f>
        <v>setosa</v>
      </c>
      <c r="M110" s="1" t="str">
        <f aca="false">IF(AND(C110&lt;2.6),"setosa",IF(AND(D110&gt;=1.75,C110&gt;=2.6),"virginica",IF(AND(G110&lt;6.094,D110&lt;1.75,C110&gt;=2.6),"virginica",IF(AND(D110&lt;1.35,G110&gt;=6.094,D110&lt;1.75,C110&gt;=2.6),"versicolor",IF(AND(C110&lt;5.05,D110&gt;=1.35,G110&gt;=6.094,D110&lt;1.75,C110&gt;=2.6),"versicolor",IF(AND(C110&gt;=5.05,D110&gt;=1.35,G110&gt;=6.094,D110&lt;1.75,C110&gt;=2.6),"virginica","shouldnthappen"))))))</f>
        <v>setosa</v>
      </c>
      <c r="N110" s="1" t="str">
        <f aca="false">IF(AND(A110&lt;6.6,B110&gt;=3.45),"setosa",IF(AND(A110&gt;=6.6,B110&gt;=3.45),"virginica",IF(AND(D110&lt;0.7,C110&lt;4.75,B110&lt;3.45),"setosa",IF(AND(D110&gt;=0.7,C110&lt;4.75,B110&lt;3.45),"versicolor",IF(AND(C110&gt;=5.15,C110&gt;=4.75,B110&lt;3.45),"virginica",IF(AND(D110&gt;=1.7,A110&lt;6.5,C110&lt;5.15,C110&gt;=4.75,B110&lt;3.45),"virginica",IF(AND(C110&lt;5.05,A110&gt;=6.5,C110&lt;5.15,C110&gt;=4.75,B110&lt;3.45),"versicolor",IF(AND(C110&gt;=5.05,A110&gt;=6.5,C110&lt;5.15,C110&gt;=4.75,B110&lt;3.45),"virginica",IF(AND(G110&lt;7.498,D110&lt;1.7,A110&lt;6.5,C110&lt;5.15,C110&gt;=4.75,B110&lt;3.45),"virginica",IF(AND(G110&gt;=7.498,D110&lt;1.7,A110&lt;6.5,C110&lt;5.15,C110&gt;=4.75,B110&lt;3.45),"versicolor","shouldnthappen"))))))))))</f>
        <v>setosa</v>
      </c>
      <c r="O110" s="1" t="str">
        <f aca="false">IF(AND(D110&lt;0.75),"setosa",IF(AND(C110&lt;4.75,C110&lt;4.85,D110&gt;=0.75),"versicolor",IF(AND(A110&gt;=6.05,C110&gt;=4.85,D110&gt;=0.75),"virginica",IF(AND(D110&lt;1.6,C110&gt;=4.75,C110&lt;4.85,D110&gt;=0.75),"versicolor",IF(AND(D110&gt;=1.6,C110&gt;=4.75,C110&lt;4.85,D110&gt;=0.75),"virginica",IF(AND(A110&lt;5.9,A110&lt;6.05,C110&gt;=4.85,D110&gt;=0.75),"virginica",IF(AND(A110&gt;=5.9,A110&lt;6.05,C110&gt;=4.85,D110&gt;=0.75),"versicolor","shouldnthappen")))))))</f>
        <v>setosa</v>
      </c>
      <c r="P110" s="1" t="str">
        <f aca="false">IF(AND(D110&lt;0.75),"setosa",IF(AND(A110&lt;5.55,D110&gt;=0.75),"versicolor",IF(AND(D110&gt;=1.7,G110&lt;13.158,A110&gt;=5.55,D110&gt;=0.75),"virginica",IF(AND(B110&lt;2.45,D110&lt;1.7,G110&lt;13.158,A110&gt;=5.55,D110&gt;=0.75),"virginica",IF(AND(B110&gt;=2.45,D110&lt;1.7,G110&lt;13.158,A110&gt;=5.55,D110&gt;=0.75),"versicolor",IF(AND(B110&gt;=3.05,G110&lt;15.551,G110&gt;=13.158,A110&gt;=5.55,D110&gt;=0.75),"versicolor",IF(AND(B110&lt;2.9,G110&gt;=15.551,G110&gt;=13.158,A110&gt;=5.55,D110&gt;=0.75),"versicolor",IF(AND(B110&gt;=2.9,G110&gt;=15.551,G110&gt;=13.158,A110&gt;=5.55,D110&gt;=0.75),"virginica",IF(AND(D110&lt;1.3,G110&lt;14.221,B110&lt;3.05,G110&lt;15.551,G110&gt;=13.158,A110&gt;=5.55,D110&gt;=0.75),"versicolor",IF(AND(D110&gt;=1.3,G110&lt;14.221,B110&lt;3.05,G110&lt;15.551,G110&gt;=13.158,A110&gt;=5.55,D110&gt;=0.75),"virginica",IF(AND(C110&lt;4.9,G110&gt;=14.221,B110&lt;3.05,G110&lt;15.551,G110&gt;=13.158,A110&gt;=5.55,D110&gt;=0.75),"versicolor",IF(AND(C110&gt;=4.9,G110&gt;=14.221,B110&lt;3.05,G110&lt;15.551,G110&gt;=13.158,A110&gt;=5.55,D110&gt;=0.75),"virginica","shouldnthappen"))))))))))))</f>
        <v>setosa</v>
      </c>
      <c r="Q110" s="1" t="str">
        <f aca="false">IF(AND(C110&lt;2.6),"setosa",IF(AND(A110&gt;=4.95,C110&lt;4.75,C110&gt;=2.6),"versicolor",IF(AND(D110&gt;=1.75,C110&gt;=4.75,C110&gt;=2.6),"virginica",IF(AND(B110&lt;2.45,A110&lt;4.95,C110&lt;4.75,C110&gt;=2.6),"versicolor",IF(AND(B110&gt;=2.45,A110&lt;4.95,C110&lt;4.75,C110&gt;=2.6),"virginica",IF(AND(G110&lt;7.498,D110&lt;1.75,C110&gt;=4.75,C110&gt;=2.6),"virginica",IF(AND(F110&lt;0.417,G110&gt;=7.498,D110&lt;1.75,C110&gt;=4.75,C110&gt;=2.6),"versicolor",IF(AND(F110&lt;0.442,F110&gt;=0.417,G110&gt;=7.498,D110&lt;1.75,C110&gt;=4.75,C110&gt;=2.6),"virginica",IF(AND(F110&gt;=0.442,F110&gt;=0.417,G110&gt;=7.498,D110&lt;1.75,C110&gt;=4.75,C110&gt;=2.6),"versicolor","shouldnthappen")))))))))</f>
        <v>setosa</v>
      </c>
      <c r="R110" s="1" t="str">
        <f aca="false">IF(AND(D110&lt;0.75),"setosa",IF(AND(D110&lt;1.75,A110&gt;=6.25,D110&gt;=0.75),"versicolor",IF(AND(D110&gt;=1.75,A110&gt;=6.25,D110&gt;=0.75),"virginica",IF(AND(D110&lt;1.6,C110&lt;4.75,A110&lt;6.25,D110&gt;=0.75),"versicolor",IF(AND(D110&gt;=1.6,C110&lt;4.75,A110&lt;6.25,D110&gt;=0.75),"virginica",IF(AND(G110&lt;6.998,C110&gt;=4.75,A110&lt;6.25,D110&gt;=0.75),"virginica",IF(AND(A110&lt;6.05,G110&gt;=6.998,C110&gt;=4.75,A110&lt;6.25,D110&gt;=0.75),"versicolor",IF(AND(A110&gt;=6.05,G110&gt;=6.998,C110&gt;=4.75,A110&lt;6.25,D110&gt;=0.75),"virginica","shouldnthappen"))))))))</f>
        <v>setosa</v>
      </c>
      <c r="S110" s="1" t="str">
        <f aca="false">IF(AND(B110&gt;=3.05,A110&lt;5.45),"setosa",IF(AND(C110&lt;2.2,B110&lt;3.05,A110&lt;5.45),"setosa",IF(AND(C110&gt;=2.2,B110&lt;3.05,A110&lt;5.45),"versicolor",IF(AND(B110&lt;3.7,C110&lt;4.8,A110&gt;=5.45),"versicolor",IF(AND(B110&gt;=3.7,C110&lt;4.8,A110&gt;=5.45),"setosa",IF(AND(G110&lt;13.757,C110&lt;5.05,C110&gt;=4.8,A110&gt;=5.45),"virginica",IF(AND(G110&gt;=13.757,C110&lt;5.05,C110&gt;=4.8,A110&gt;=5.45),"versicolor",IF(AND(C110&gt;=5.15,C110&gt;=5.05,C110&gt;=4.8,A110&gt;=5.45),"virginica",IF(AND(A110&lt;5.95,C110&lt;5.15,C110&gt;=5.05,C110&gt;=4.8,A110&gt;=5.45),"virginica",IF(AND(D110&gt;=1.8,A110&gt;=5.95,C110&lt;5.15,C110&gt;=5.05,C110&gt;=4.8,A110&gt;=5.45),"virginica",IF(AND(B110&lt;2.75,D110&lt;1.8,A110&gt;=5.95,C110&lt;5.15,C110&gt;=5.05,C110&gt;=4.8,A110&gt;=5.45),"versicolor",IF(AND(B110&gt;=2.75,D110&lt;1.8,A110&gt;=5.95,C110&lt;5.15,C110&gt;=5.05,C110&gt;=4.8,A110&gt;=5.45),"virginica","shouldnthappen"))))))))))))</f>
        <v>setosa</v>
      </c>
      <c r="T110" s="1" t="str">
        <f aca="false">IF(AND(C110&lt;2.6),"setosa",IF(AND(D110&lt;1.65,C110&lt;4.75,C110&gt;=2.6),"versicolor",IF(AND(D110&gt;=1.65,C110&lt;4.75,C110&gt;=2.6),"virginica",IF(AND(G110&gt;=8.494,A110&lt;6.6,C110&gt;=4.75,C110&gt;=2.6),"virginica",IF(AND(C110&lt;5.2,A110&gt;=6.6,C110&gt;=4.75,C110&gt;=2.6),"versicolor",IF(AND(C110&gt;=5.2,A110&gt;=6.6,C110&gt;=4.75,C110&gt;=2.6),"virginica",IF(AND(A110&lt;5.95,G110&lt;8.494,A110&lt;6.6,C110&gt;=4.75,C110&gt;=2.6),"virginica",IF(AND(A110&gt;=5.95,G110&lt;8.494,A110&lt;6.6,C110&gt;=4.75,C110&gt;=2.6),"versicolor","shouldnthappen"))))))))</f>
        <v>setosa</v>
      </c>
      <c r="U110" s="1" t="str">
        <f aca="false">IF(AND(C110&lt;3.65,B110&gt;=3.35),"setosa",IF(AND(C110&gt;=3.65,B110&gt;=3.35),"virginica",IF(AND(C110&lt;2.35,A110&lt;6.25,B110&lt;3.35),"setosa",IF(AND(C110&lt;4.85,A110&gt;=6.25,B110&lt;3.35),"versicolor",IF(AND(G110&gt;=15.426,C110&gt;=2.35,A110&lt;6.25,B110&lt;3.35),"virginica",IF(AND(D110&gt;=1.55,C110&gt;=4.85,A110&gt;=6.25,B110&lt;3.35),"virginica",IF(AND(D110&lt;1.8,G110&lt;15.426,C110&gt;=2.35,A110&lt;6.25,B110&lt;3.35),"versicolor",IF(AND(D110&gt;=1.8,G110&lt;15.426,C110&gt;=2.35,A110&lt;6.25,B110&lt;3.35),"virginica",IF(AND(B110&lt;2.95,D110&lt;1.55,C110&gt;=4.85,A110&gt;=6.25,B110&lt;3.35),"virginica",IF(AND(B110&gt;=2.95,D110&lt;1.55,C110&gt;=4.85,A110&gt;=6.25,B110&lt;3.35),"versicolor","shouldnthappen"))))))))))</f>
        <v>setosa</v>
      </c>
      <c r="V110" s="1" t="str">
        <f aca="false">IF(AND(C110&lt;2.6),"setosa",IF(AND(C110&gt;=4.85,C110&gt;=2.6),"virginica",IF(AND(F110&gt;=0.9,C110&lt;4.85,C110&gt;=2.6),"virginica",IF(AND(G110&lt;5.656,F110&lt;0.9,C110&lt;4.85,C110&gt;=2.6),"virginica",IF(AND(G110&gt;=5.656,F110&lt;0.9,C110&lt;4.85,C110&gt;=2.6),"versicolor","shouldnthappen")))))</f>
        <v>setosa</v>
      </c>
      <c r="W110" s="1" t="str">
        <f aca="false">IF(AND(D110&gt;=1.75,G110&gt;=13.795),"virginica",IF(AND(D110&gt;=1.5,G110&gt;=12.335,G110&lt;13.795),"virginica",IF(AND(C110&lt;2.45,C110&lt;4.85,G110&lt;12.335,G110&lt;13.795),"setosa",IF(AND(C110&gt;=2.45,C110&lt;4.85,G110&lt;12.335,G110&lt;13.795),"versicolor",IF(AND(D110&gt;=1.7,C110&gt;=4.85,G110&lt;12.335,G110&lt;13.795),"virginica",IF(AND(B110&gt;=3.25,D110&lt;1.5,G110&gt;=12.335,G110&lt;13.795),"setosa",IF(AND(D110&lt;1,F110&lt;0.255,D110&lt;1.75,G110&gt;=13.795),"setosa",IF(AND(D110&gt;=1,F110&lt;0.255,D110&lt;1.75,G110&gt;=13.795),"versicolor",IF(AND(A110&lt;5.4,F110&gt;=0.255,D110&lt;1.75,G110&gt;=13.795),"setosa",IF(AND(A110&gt;=5.4,F110&gt;=0.255,D110&lt;1.75,G110&gt;=13.795),"versicolor",IF(AND(A110&lt;6.15,D110&lt;1.7,C110&gt;=4.85,G110&lt;12.335,G110&lt;13.795),"versicolor",IF(AND(A110&gt;=6.15,D110&lt;1.7,C110&gt;=4.85,G110&lt;12.335,G110&lt;13.795),"virginica",IF(AND(C110&lt;5,B110&lt;3.25,D110&lt;1.5,G110&gt;=12.335,G110&lt;13.795),"versicolor",IF(AND(C110&gt;=5,B110&lt;3.25,D110&lt;1.5,G110&gt;=12.335,G110&lt;13.795),"virginica","shouldnthappen"))))))))))))))</f>
        <v>setosa</v>
      </c>
      <c r="X110" s="1" t="str">
        <f aca="false">IF(AND(C110&lt;2.5,A110&lt;5.55),"setosa",IF(AND(F110&lt;0.096,A110&gt;=5.55),"virginica",IF(AND(D110&lt;1.6,C110&gt;=2.5,A110&lt;5.55),"versicolor",IF(AND(D110&gt;=1.6,C110&gt;=2.5,A110&lt;5.55),"virginica",IF(AND(F110&gt;=0.156,C110&lt;4.75,F110&gt;=0.096,A110&gt;=5.55),"versicolor",IF(AND(D110&gt;=1.75,C110&gt;=4.75,F110&gt;=0.096,A110&gt;=5.55),"virginica",IF(AND(B110&lt;3.3,F110&lt;0.156,C110&lt;4.75,F110&gt;=0.096,A110&gt;=5.55),"versicolor",IF(AND(B110&gt;=3.3,F110&lt;0.156,C110&lt;4.75,F110&gt;=0.096,A110&gt;=5.55),"setosa",IF(AND(B110&lt;2.45,A110&lt;6.05,D110&lt;1.75,C110&gt;=4.75,F110&gt;=0.096,A110&gt;=5.55),"virginica",IF(AND(B110&gt;=2.45,A110&lt;6.05,D110&lt;1.75,C110&gt;=4.75,F110&gt;=0.096,A110&gt;=5.55),"versicolor",IF(AND(F110&lt;0.205,A110&gt;=6.05,D110&lt;1.75,C110&gt;=4.75,F110&gt;=0.096,A110&gt;=5.55),"versicolor",IF(AND(F110&gt;=0.205,A110&gt;=6.05,D110&lt;1.75,C110&gt;=4.75,F110&gt;=0.096,A110&gt;=5.55),"virginica","shouldnthappen"))))))))))))</f>
        <v>setosa</v>
      </c>
      <c r="Y110" s="1" t="str">
        <f aca="false">IF(AND(C110&lt;2.35,A110&lt;5.55),"setosa",IF(AND(C110&gt;=5.05,A110&gt;=5.55),"virginica",IF(AND(D110&lt;1.6,C110&gt;=2.35,A110&lt;5.55),"versicolor",IF(AND(D110&gt;=1.6,C110&gt;=2.35,A110&lt;5.55),"virginica",IF(AND(D110&gt;=1.75,C110&lt;5.05,A110&gt;=5.55),"virginica",IF(AND(B110&gt;=3.55,D110&lt;1.75,C110&lt;5.05,A110&gt;=5.55),"setosa",IF(AND(G110&lt;6.3,B110&lt;3.55,D110&lt;1.75,C110&lt;5.05,A110&gt;=5.55),"virginica",IF(AND(G110&gt;=6.3,B110&lt;3.55,D110&lt;1.75,C110&lt;5.05,A110&gt;=5.55),"versicolor","shouldnthappen"))))))))</f>
        <v>setosa</v>
      </c>
      <c r="Z110" s="1" t="str">
        <f aca="false">IF(AND(D110&lt;0.75),"setosa",IF(AND(B110&gt;=2.55,C110&lt;4.85,D110&gt;=0.75),"versicolor",IF(AND(D110&gt;=1.7,C110&gt;=4.85,D110&gt;=0.75),"virginica",IF(AND(D110&lt;1.6,B110&lt;2.55,C110&lt;4.85,D110&gt;=0.75),"versicolor",IF(AND(D110&gt;=1.6,B110&lt;2.55,C110&lt;4.85,D110&gt;=0.75),"virginica",IF(AND(B110&lt;2.65,D110&lt;1.7,C110&gt;=4.85,D110&gt;=0.75),"virginica",IF(AND(F110&lt;0.325,B110&gt;=2.65,D110&lt;1.7,C110&gt;=4.85,D110&gt;=0.75),"virginica",IF(AND(G110&lt;10.717,F110&gt;=0.325,B110&gt;=2.65,D110&lt;1.7,C110&gt;=4.85,D110&gt;=0.75),"versicolor",IF(AND(G110&gt;=10.717,F110&gt;=0.325,B110&gt;=2.65,D110&lt;1.7,C110&gt;=4.85,D110&gt;=0.75),"virginica","shouldnthappen")))))))))</f>
        <v>setosa</v>
      </c>
      <c r="AA110" s="1" t="str">
        <f aca="false">IF(AND(D110&lt;0.75),"setosa",IF(AND(D110&gt;=1.75,D110&gt;=0.75),"virginica",IF(AND(F110&gt;=0.455,D110&lt;1.75,D110&gt;=0.75),"versicolor",IF(AND(D110&lt;1.45,F110&lt;0.455,D110&lt;1.75,D110&gt;=0.75),"versicolor",IF(AND(F110&lt;0.247,D110&gt;=1.45,F110&lt;0.455,D110&lt;1.75,D110&gt;=0.75),"versicolor",IF(AND(F110&gt;=0.247,D110&gt;=1.45,F110&lt;0.455,D110&lt;1.75,D110&gt;=0.75),"virginica","shouldnthappen"))))))</f>
        <v>setosa</v>
      </c>
      <c r="AB110" s="1" t="str">
        <f aca="false">IF(AND(F110&gt;=0.221,B110&gt;=3.35),"setosa",IF(AND(A110&lt;5.3,F110&gt;=0.683,B110&lt;3.35),"setosa",IF(AND(A110&lt;6.45,F110&lt;0.221,B110&gt;=3.35),"setosa",IF(AND(A110&gt;=6.45,F110&lt;0.221,B110&gt;=3.35),"virginica",IF(AND(G110&lt;6.3,A110&lt;6.25,F110&lt;0.683,B110&lt;3.35),"virginica",IF(AND(G110&lt;13.795,A110&gt;=6.25,F110&lt;0.683,B110&lt;3.35),"virginica",IF(AND(D110&lt;1.65,A110&gt;=5.3,F110&gt;=0.683,B110&lt;3.35),"versicolor",IF(AND(D110&gt;=1.65,A110&gt;=5.3,F110&gt;=0.683,B110&lt;3.35),"virginica",IF(AND(D110&lt;0.6,G110&gt;=6.3,A110&lt;6.25,F110&lt;0.683,B110&lt;3.35),"setosa",IF(AND(D110&lt;1.7,G110&gt;=13.795,A110&gt;=6.25,F110&lt;0.683,B110&lt;3.35),"versicolor",IF(AND(D110&gt;=1.7,G110&gt;=13.795,A110&gt;=6.25,F110&lt;0.683,B110&lt;3.35),"virginica",IF(AND(C110&gt;=5.35,D110&gt;=0.6,G110&gt;=6.3,A110&lt;6.25,F110&lt;0.683,B110&lt;3.35),"virginica",IF(AND(D110&lt;1.75,C110&lt;5.35,D110&gt;=0.6,G110&gt;=6.3,A110&lt;6.25,F110&lt;0.683,B110&lt;3.35),"versicolor",IF(AND(D110&gt;=1.75,C110&lt;5.35,D110&gt;=0.6,G110&gt;=6.3,A110&lt;6.25,F110&lt;0.683,B110&lt;3.35),"virginica","shouldnthappen"))))))))))))))</f>
        <v>setosa</v>
      </c>
      <c r="AC110" s="1" t="str">
        <f aca="false">IF(AND(B110&gt;=3.3),"setosa",IF(AND(C110&lt;2.45,D110&lt;1.55,B110&lt;3.3),"setosa",IF(AND(F110&gt;=0.211,D110&gt;=1.55,B110&lt;3.3),"virginica",IF(AND(C110&lt;4.9,C110&gt;=2.45,D110&lt;1.55,B110&lt;3.3),"versicolor",IF(AND(C110&gt;=4.9,C110&gt;=2.45,D110&lt;1.55,B110&lt;3.3),"virginica",IF(AND(F110&lt;0.138,F110&lt;0.211,D110&gt;=1.55,B110&lt;3.3),"virginica",IF(AND(F110&gt;=0.138,F110&lt;0.211,D110&gt;=1.55,B110&lt;3.3),"versicolor","shouldnthappen")))))))</f>
        <v>setosa</v>
      </c>
      <c r="AD110" s="1" t="str">
        <f aca="false">IF(AND(D110&gt;=1.75),"virginica",IF(AND(D110&lt;0.75,D110&lt;1.75),"setosa",IF(AND(D110&lt;1.35,D110&gt;=0.75,D110&lt;1.75),"versicolor",IF(AND(B110&lt;2.6,C110&lt;4.85,D110&gt;=1.35,D110&gt;=0.75,D110&lt;1.75),"virginica",IF(AND(B110&gt;=2.6,C110&lt;4.85,D110&gt;=1.35,D110&gt;=0.75,D110&lt;1.75),"versicolor",IF(AND(A110&lt;6.4,C110&gt;=4.85,D110&gt;=1.35,D110&gt;=0.75,D110&lt;1.75),"virginica",IF(AND(A110&gt;=6.4,C110&gt;=4.85,D110&gt;=1.35,D110&gt;=0.75,D110&lt;1.75),"versicolor","shouldnthappen")))))))</f>
        <v>setosa</v>
      </c>
      <c r="AE110" s="1" t="str">
        <f aca="false">IF(AND(C110&lt;2.45),"setosa",IF(AND(F110&lt;0.07,C110&gt;=2.45),"virginica",IF(AND(A110&gt;=5,C110&lt;4.75,F110&gt;=0.07,C110&gt;=2.45),"versicolor",IF(AND(F110&lt;0.182,C110&gt;=4.75,F110&gt;=0.07,C110&gt;=2.45),"versicolor",IF(AND(B110&lt;2.45,A110&lt;5,C110&lt;4.75,F110&gt;=0.07,C110&gt;=2.45),"versicolor",IF(AND(B110&gt;=2.45,A110&lt;5,C110&lt;4.75,F110&gt;=0.07,C110&gt;=2.45),"virginica",IF(AND(F110&gt;=0.468,F110&gt;=0.182,C110&gt;=4.75,F110&gt;=0.07,C110&gt;=2.45),"virginica",IF(AND(A110&gt;=6.85,F110&lt;0.468,F110&gt;=0.182,C110&gt;=4.75,F110&gt;=0.07,C110&gt;=2.45),"virginica",IF(AND(B110&lt;2.6,A110&lt;6.85,F110&lt;0.468,F110&gt;=0.182,C110&gt;=4.75,F110&gt;=0.07,C110&gt;=2.45),"virginica",IF(AND(B110&gt;=2.6,A110&lt;6.85,F110&lt;0.468,F110&gt;=0.182,C110&gt;=4.75,F110&gt;=0.07,C110&gt;=2.45),"versicolor","shouldnthappen"))))))))))</f>
        <v>setosa</v>
      </c>
      <c r="AF110" s="1" t="str">
        <f aca="false">IF(AND(D110&lt;0.75,A110&lt;5.45),"setosa",IF(AND(D110&gt;=1.75,A110&gt;=5.45),"virginica",IF(AND(G110&lt;6.094,D110&gt;=0.75,A110&lt;5.45),"virginica",IF(AND(G110&gt;=6.094,D110&gt;=0.75,A110&lt;5.45),"versicolor",IF(AND(C110&lt;2.75,D110&lt;1.75,A110&gt;=5.45),"setosa",IF(AND(D110&lt;1.45,C110&gt;=2.75,D110&lt;1.75,A110&gt;=5.45),"versicolor",IF(AND(B110&lt;2.75,D110&gt;=1.45,C110&gt;=2.75,D110&lt;1.75,A110&gt;=5.45),"versicolor",IF(AND(C110&lt;5.05,B110&gt;=2.75,D110&gt;=1.45,C110&gt;=2.75,D110&lt;1.75,A110&gt;=5.45),"versicolor",IF(AND(C110&gt;=5.05,B110&gt;=2.75,D110&gt;=1.45,C110&gt;=2.75,D110&lt;1.75,A110&gt;=5.45),"virginica","shouldnthappen")))))))))</f>
        <v>setosa</v>
      </c>
      <c r="AG110" s="1" t="str">
        <f aca="false">IF(AND(D110&lt;0.65,G110&lt;8.868,A110&lt;5.3),"setosa",IF(AND(C110&lt;2.6,G110&gt;=8.868,A110&lt;5.3),"setosa",IF(AND(C110&gt;=2.6,G110&gt;=8.868,A110&lt;5.3),"versicolor",IF(AND(C110&gt;=4.95,D110&lt;1.55,A110&gt;=5.3),"virginica",IF(AND(G110&lt;13.795,D110&gt;=1.55,A110&gt;=5.3),"virginica",IF(AND(C110&lt;3.75,D110&gt;=0.65,G110&lt;8.868,A110&lt;5.3),"versicolor",IF(AND(C110&gt;=3.75,D110&gt;=0.65,G110&lt;8.868,A110&lt;5.3),"virginica",IF(AND(C110&lt;2.6,C110&lt;4.95,D110&lt;1.55,A110&gt;=5.3),"setosa",IF(AND(C110&gt;=2.6,C110&lt;4.95,D110&lt;1.55,A110&gt;=5.3),"versicolor",IF(AND(C110&lt;4.75,G110&gt;=13.795,D110&gt;=1.55,A110&gt;=5.3),"versicolor",IF(AND(C110&gt;=4.75,G110&gt;=13.795,D110&gt;=1.55,A110&gt;=5.3),"virginica","shouldnthappen")))))))))))</f>
        <v>setosa</v>
      </c>
      <c r="AH110" s="1" t="str">
        <f aca="false">IF(AND(D110&lt;0.75),"setosa",IF(AND(C110&lt;4.75,D110&gt;=0.75),"versicolor",IF(AND(G110&lt;13.757,C110&gt;=4.75,D110&gt;=0.75),"virginica",IF(AND(B110&lt;3.05,G110&gt;=13.757,C110&gt;=4.75,D110&gt;=0.75),"virginica",IF(AND(A110&lt;6.65,B110&gt;=3.05,G110&gt;=13.757,C110&gt;=4.75,D110&gt;=0.75),"virginica",IF(AND(A110&gt;=6.65,B110&gt;=3.05,G110&gt;=13.757,C110&gt;=4.75,D110&gt;=0.75),"versicolor","shouldnthappen"))))))</f>
        <v>setosa</v>
      </c>
      <c r="AI110" s="1" t="str">
        <f aca="false">IF(AND(D110&lt;0.7),"setosa",IF(AND(C110&lt;4.75,D110&gt;=0.7),"versicolor",IF(AND(A110&lt;6.6,F110&lt;0.482,C110&gt;=4.75,D110&gt;=0.7),"virginica",IF(AND(C110&gt;=4.95,F110&gt;=0.482,C110&gt;=4.75,D110&gt;=0.7),"virginica",IF(AND(D110&lt;1.9,A110&gt;=6.6,F110&lt;0.482,C110&gt;=4.75,D110&gt;=0.7),"versicolor",IF(AND(D110&gt;=1.9,A110&gt;=6.6,F110&lt;0.482,C110&gt;=4.75,D110&gt;=0.7),"virginica",IF(AND(F110&gt;=0.766,C110&lt;4.95,F110&gt;=0.482,C110&gt;=4.75,D110&gt;=0.7),"virginica",IF(AND(B110&lt;2.95,F110&lt;0.766,C110&lt;4.95,F110&gt;=0.482,C110&gt;=4.75,D110&gt;=0.7),"virginica",IF(AND(B110&gt;=2.95,F110&lt;0.766,C110&lt;4.95,F110&gt;=0.482,C110&gt;=4.75,D110&gt;=0.7),"versicolor","shouldnthappen")))))))))</f>
        <v>setosa</v>
      </c>
      <c r="AJ110" s="1" t="str">
        <f aca="false">IF(AND(C110&lt;2.45,C110&lt;4.75),"setosa",IF(AND(D110&gt;=1.65,C110&gt;=4.75),"virginica",IF(AND(A110&lt;4.95,C110&gt;=2.45,C110&lt;4.75),"virginica",IF(AND(A110&gt;=4.95,C110&gt;=2.45,C110&lt;4.75),"versicolor",IF(AND(B110&lt;2.95,D110&lt;1.65,C110&gt;=4.75),"virginica",IF(AND(B110&gt;=2.95,D110&lt;1.65,C110&gt;=4.75),"versicolor","shouldnthappen"))))))</f>
        <v>setosa</v>
      </c>
      <c r="AK110" s="1" t="str">
        <f aca="false">IF(AND(D110&lt;0.75,A110&lt;5.45),"setosa",IF(AND(B110&lt;2.45,D110&gt;=0.75,A110&lt;5.45),"versicolor",IF(AND(A110&gt;=5.55,C110&lt;4.75,A110&gt;=5.45),"versicolor",IF(AND(C110&gt;=5.15,C110&gt;=4.75,A110&gt;=5.45),"virginica",IF(AND(G110&lt;6.094,B110&gt;=2.45,D110&gt;=0.75,A110&lt;5.45),"virginica",IF(AND(G110&gt;=6.094,B110&gt;=2.45,D110&gt;=0.75,A110&lt;5.45),"versicolor",IF(AND(D110&lt;0.6,A110&lt;5.55,C110&lt;4.75,A110&gt;=5.45),"setosa",IF(AND(D110&gt;=0.6,A110&lt;5.55,C110&lt;4.75,A110&gt;=5.45),"versicolor",IF(AND(C110&lt;4.95,C110&lt;5.15,C110&gt;=4.75,A110&gt;=5.45),"virginica",IF(AND(G110&lt;12.627,C110&lt;5.05,C110&gt;=4.95,C110&lt;5.15,C110&gt;=4.75,A110&gt;=5.45),"virginica",IF(AND(G110&gt;=12.627,C110&lt;5.05,C110&gt;=4.95,C110&lt;5.15,C110&gt;=4.75,A110&gt;=5.45),"versicolor",IF(AND(D110&lt;1.7,C110&gt;=5.05,C110&gt;=4.95,C110&lt;5.15,C110&gt;=4.75,A110&gt;=5.45),"versicolor",IF(AND(D110&gt;=1.7,C110&gt;=5.05,C110&gt;=4.95,C110&lt;5.15,C110&gt;=4.75,A110&gt;=5.45),"virginica","shouldnthappen")))))))))))))</f>
        <v>setosa</v>
      </c>
      <c r="AL110" s="1" t="str">
        <f aca="false">IF(AND(B110&lt;2.45,B110&lt;3.15),"versicolor",IF(AND(D110&lt;0.95,G110&lt;15.141,B110&gt;=3.15),"setosa",IF(AND(G110&lt;15.429,G110&gt;=15.141,B110&gt;=3.15),"versicolor",IF(AND(G110&gt;=15.429,G110&gt;=15.141,B110&gt;=3.15),"virginica",IF(AND(C110&lt;2.3,C110&lt;4.75,B110&gt;=2.45,B110&lt;3.15),"setosa",IF(AND(G110&gt;=16.072,C110&gt;=4.75,B110&gt;=2.45,B110&lt;3.15),"versicolor",IF(AND(G110&lt;11.833,D110&gt;=0.95,G110&lt;15.141,B110&gt;=3.15),"virginica",IF(AND(A110&lt;5,C110&gt;=2.3,C110&lt;4.75,B110&gt;=2.45,B110&lt;3.15),"virginica",IF(AND(A110&gt;=5,C110&gt;=2.3,C110&lt;4.75,B110&gt;=2.45,B110&lt;3.15),"versicolor",IF(AND(G110&lt;14.342,G110&gt;=11.833,D110&gt;=0.95,G110&lt;15.141,B110&gt;=3.15),"versicolor",IF(AND(G110&gt;=14.342,G110&gt;=11.833,D110&gt;=0.95,G110&lt;15.141,B110&gt;=3.15),"virginica",IF(AND(G110&lt;13.757,F110&gt;=0.741,G110&lt;16.072,C110&gt;=4.75,B110&gt;=2.45,B110&lt;3.15),"virginica",IF(AND(F110&gt;=0.546,A110&lt;6.15,F110&lt;0.741,G110&lt;16.072,C110&gt;=4.75,B110&gt;=2.45,B110&lt;3.15),"virginica",IF(AND(D110&gt;=1.75,A110&gt;=6.15,F110&lt;0.741,G110&lt;16.072,C110&gt;=4.75,B110&gt;=2.45,B110&lt;3.15),"virginica",IF(AND(C110&lt;4.85,G110&gt;=13.757,F110&gt;=0.741,G110&lt;16.072,C110&gt;=4.75,B110&gt;=2.45,B110&lt;3.15),"virginica",IF(AND(C110&gt;=4.85,G110&gt;=13.757,F110&gt;=0.741,G110&lt;16.072,C110&gt;=4.75,B110&gt;=2.45,B110&lt;3.15),"versicolor",IF(AND(F110&lt;0.331,F110&lt;0.546,A110&lt;6.15,F110&lt;0.741,G110&lt;16.072,C110&gt;=4.75,B110&gt;=2.45,B110&lt;3.15),"virginica",IF(AND(F110&gt;=0.331,F110&lt;0.546,A110&lt;6.15,F110&lt;0.741,G110&lt;16.072,C110&gt;=4.75,B110&gt;=2.45,B110&lt;3.15),"versicolor",IF(AND(G110&lt;10.661,D110&lt;1.75,A110&gt;=6.15,F110&lt;0.741,G110&lt;16.072,C110&gt;=4.75,B110&gt;=2.45,B110&lt;3.15),"virginica",IF(AND(G110&gt;=10.661,D110&lt;1.75,A110&gt;=6.15,F110&lt;0.741,G110&lt;16.072,C110&gt;=4.75,B110&gt;=2.45,B110&lt;3.15),"versicolor","shouldnthappen"))))))))))))))))))))</f>
        <v>setosa</v>
      </c>
      <c r="AM110" s="1" t="str">
        <f aca="false">IF(AND(D110&lt;1.35,F110&gt;=0.917),"setosa",IF(AND(D110&gt;=1.35,F110&gt;=0.917),"virginica",IF(AND(D110&lt;0.75,D110&lt;1.55,F110&lt;0.917),"setosa",IF(AND(C110&gt;=4.8,D110&gt;=1.55,F110&lt;0.917),"virginica",IF(AND(A110&lt;5.95,D110&gt;=0.75,D110&lt;1.55,F110&lt;0.917),"versicolor",IF(AND(F110&lt;0.473,C110&lt;4.8,D110&gt;=1.55,F110&lt;0.917),"virginica",IF(AND(F110&gt;=0.473,C110&lt;4.8,D110&gt;=1.55,F110&lt;0.917),"versicolor",IF(AND(C110&lt;4.95,A110&gt;=5.95,D110&gt;=0.75,D110&lt;1.55,F110&lt;0.917),"versicolor",IF(AND(C110&gt;=4.95,A110&gt;=5.95,D110&gt;=0.75,D110&lt;1.55,F110&lt;0.917),"virginica","shouldnthappen")))))))))</f>
        <v>setosa</v>
      </c>
      <c r="AN110" s="1" t="str">
        <f aca="false">IF(AND(D110&lt;0.75,A110&lt;5.45),"setosa",IF(AND(D110&lt;1.55,D110&gt;=0.75,A110&lt;5.45),"versicolor",IF(AND(D110&gt;=1.55,D110&gt;=0.75,A110&lt;5.45),"virginica",IF(AND(A110&gt;=5.75,C110&lt;4.75,A110&gt;=5.45),"versicolor",IF(AND(F110&lt;0.361,C110&gt;=4.75,A110&gt;=5.45),"virginica",IF(AND(C110&lt;2.6,A110&lt;5.75,C110&lt;4.75,A110&gt;=5.45),"setosa",IF(AND(C110&gt;=2.6,A110&lt;5.75,C110&lt;4.75,A110&gt;=5.45),"versicolor",IF(AND(D110&gt;=1.7,F110&gt;=0.361,C110&gt;=4.75,A110&gt;=5.45),"virginica",IF(AND(B110&lt;2.65,D110&lt;1.7,F110&gt;=0.361,C110&gt;=4.75,A110&gt;=5.45),"virginica",IF(AND(A110&lt;7.05,B110&gt;=2.65,D110&lt;1.7,F110&gt;=0.361,C110&gt;=4.75,A110&gt;=5.45),"versicolor",IF(AND(A110&gt;=7.05,B110&gt;=2.65,D110&lt;1.7,F110&gt;=0.361,C110&gt;=4.75,A110&gt;=5.45),"virginica","shouldnthappen")))))))))))</f>
        <v>setosa</v>
      </c>
      <c r="AO110" s="1" t="str">
        <f aca="false">IF(AND(D110&lt;0.7),"setosa",IF(AND(A110&lt;4.95,C110&lt;4.85,D110&gt;=0.7),"virginica",IF(AND(A110&gt;=4.95,C110&lt;4.85,D110&gt;=0.7),"versicolor",IF(AND(D110&gt;=1.7,C110&gt;=4.85,D110&gt;=0.7),"virginica",IF(AND(F110&lt;0.325,D110&lt;1.7,C110&gt;=4.85,D110&gt;=0.7),"virginica",IF(AND(D110&lt;1.55,F110&gt;=0.325,D110&lt;1.7,C110&gt;=4.85,D110&gt;=0.7),"virginica",IF(AND(D110&gt;=1.55,F110&gt;=0.325,D110&lt;1.7,C110&gt;=4.85,D110&gt;=0.7),"versicolor","shouldnthappen")))))))</f>
        <v>setosa</v>
      </c>
      <c r="AP110" s="1" t="str">
        <f aca="false">IF(AND(D110&lt;0.75),"setosa",IF(AND(C110&lt;4.85,D110&gt;=0.75),"versicolor",IF(AND(G110&gt;=8.277,C110&gt;=4.85,D110&gt;=0.75),"virginica",IF(AND(F110&gt;=0.633,G110&lt;8.277,C110&gt;=4.85,D110&gt;=0.75),"virginica",IF(AND(G110&lt;7.61,F110&lt;0.633,G110&lt;8.277,C110&gt;=4.85,D110&gt;=0.75),"virginica",IF(AND(G110&gt;=7.61,F110&lt;0.633,G110&lt;8.277,C110&gt;=4.85,D110&gt;=0.75),"versicolor","shouldnthappen"))))))</f>
        <v>setosa</v>
      </c>
      <c r="AQ110" s="1" t="str">
        <f aca="false">IF(AND(C110&lt;2.65,A110&gt;=5.45,C110&lt;4.75),"setosa",IF(AND(C110&gt;=2.65,A110&gt;=5.45,C110&lt;4.75),"versicolor",IF(AND(B110&lt;2.9,C110&lt;4.85,C110&gt;=4.75),"versicolor",IF(AND(B110&gt;=2.9,C110&lt;4.85,C110&gt;=4.75),"virginica",IF(AND(D110&lt;1.7,C110&gt;=4.85,C110&gt;=4.75),"versicolor",IF(AND(D110&gt;=1.7,C110&gt;=4.85,C110&gt;=4.75),"virginica",IF(AND(C110&lt;2.45,G110&lt;14.126,A110&lt;5.45,C110&lt;4.75),"setosa",IF(AND(C110&gt;=2.45,G110&lt;14.126,A110&lt;5.45,C110&lt;4.75),"versicolor",IF(AND(C110&lt;2.4,G110&gt;=14.126,A110&lt;5.45,C110&lt;4.75),"setosa",IF(AND(C110&gt;=2.4,G110&gt;=14.126,A110&lt;5.45,C110&lt;4.75),"versicolor","shouldnthappen"))))))))))</f>
        <v>setosa</v>
      </c>
      <c r="AR110" s="1" t="str">
        <f aca="false">IF(AND(C110&lt;2.45,C110&lt;4.85),"setosa",IF(AND(C110&gt;=5.15,C110&gt;=4.85),"virginica",IF(AND(A110&gt;=4.95,C110&gt;=2.45,C110&lt;4.85),"versicolor",IF(AND(D110&lt;1.35,A110&lt;4.95,C110&gt;=2.45,C110&lt;4.85),"versicolor",IF(AND(D110&gt;=1.35,A110&lt;4.95,C110&gt;=2.45,C110&lt;4.85),"virginica",IF(AND(F110&lt;0.35,G110&lt;12.751,C110&lt;5.15,C110&gt;=4.85),"virginica",IF(AND(A110&lt;6.5,G110&gt;=12.751,C110&lt;5.15,C110&gt;=4.85),"virginica",IF(AND(A110&gt;=6.5,G110&gt;=12.751,C110&lt;5.15,C110&gt;=4.85),"versicolor",IF(AND(B110&gt;=2.75,F110&gt;=0.35,G110&lt;12.751,C110&lt;5.15,C110&gt;=4.85),"virginica",IF(AND(C110&lt;5.05,B110&lt;2.75,F110&gt;=0.35,G110&lt;12.751,C110&lt;5.15,C110&gt;=4.85),"virginica",IF(AND(C110&gt;=5.05,B110&lt;2.75,F110&gt;=0.35,G110&lt;12.751,C110&lt;5.15,C110&gt;=4.85),"versicolor","shouldnthappen")))))))))))</f>
        <v>setosa</v>
      </c>
      <c r="AS110" s="1" t="str">
        <f aca="false">IF(AND(F110&gt;=0.9,B110&lt;3.05),"virginica",IF(AND(A110&lt;5.9,B110&gt;=3.05),"setosa",IF(AND(D110&lt;1.65,A110&gt;=5.9,B110&gt;=3.05),"versicolor",IF(AND(D110&gt;=1.65,A110&gt;=5.9,B110&gt;=3.05),"virginica",IF(AND(D110&gt;=1.75,C110&gt;=4.85,F110&lt;0.9,B110&lt;3.05),"virginica",IF(AND(C110&lt;2.2,B110&lt;2.95,C110&lt;4.85,F110&lt;0.9,B110&lt;3.05),"setosa",IF(AND(C110&gt;=2.2,B110&lt;2.95,C110&lt;4.85,F110&lt;0.9,B110&lt;3.05),"versicolor",IF(AND(C110&lt;2.8,B110&gt;=2.95,C110&lt;4.85,F110&lt;0.9,B110&lt;3.05),"setosa",IF(AND(C110&gt;=2.8,B110&gt;=2.95,C110&lt;4.85,F110&lt;0.9,B110&lt;3.05),"versicolor",IF(AND(G110&lt;13.879,D110&lt;1.75,C110&gt;=4.85,F110&lt;0.9,B110&lt;3.05),"virginica",IF(AND(G110&gt;=13.879,D110&lt;1.75,C110&gt;=4.85,F110&lt;0.9,B110&lt;3.05),"versicolor","shouldnthappen")))))))))))</f>
        <v>setosa</v>
      </c>
      <c r="AT110" s="1" t="str">
        <f aca="false">IF(AND(D110&lt;0.75),"setosa",IF(AND(D110&gt;=1.75,D110&gt;=0.75),"virginica",IF(AND(D110&lt;1.45,G110&lt;7.37,D110&lt;1.75,D110&gt;=0.75),"versicolor",IF(AND(D110&gt;=1.45,G110&lt;7.37,D110&lt;1.75,D110&gt;=0.75),"virginica",IF(AND(C110&lt;5.45,G110&gt;=7.37,D110&lt;1.75,D110&gt;=0.75),"versicolor",IF(AND(C110&gt;=5.45,G110&gt;=7.37,D110&lt;1.75,D110&gt;=0.75),"virginica","shouldnthappen"))))))</f>
        <v>setosa</v>
      </c>
      <c r="AU110" s="1" t="str">
        <f aca="false">IF(AND(D110&lt;0.7),"setosa",IF(AND(D110&gt;=1.7,A110&gt;=6.15,D110&gt;=0.7),"virginica",IF(AND(B110&gt;=2.55,C110&lt;4.75,A110&lt;6.15,D110&gt;=0.7),"versicolor",IF(AND(D110&gt;=1.7,C110&gt;=4.75,A110&lt;6.15,D110&gt;=0.7),"virginica",IF(AND(C110&lt;5.25,D110&lt;1.7,A110&gt;=6.15,D110&gt;=0.7),"versicolor",IF(AND(C110&gt;=5.25,D110&lt;1.7,A110&gt;=6.15,D110&gt;=0.7),"virginica",IF(AND(C110&lt;4.25,B110&lt;2.55,C110&lt;4.75,A110&lt;6.15,D110&gt;=0.7),"versicolor",IF(AND(C110&gt;=4.25,B110&lt;2.55,C110&lt;4.75,A110&lt;6.15,D110&gt;=0.7),"virginica",IF(AND(B110&lt;2.65,D110&lt;1.7,C110&gt;=4.75,A110&lt;6.15,D110&gt;=0.7),"virginica",IF(AND(B110&gt;=2.65,D110&lt;1.7,C110&gt;=4.75,A110&lt;6.15,D110&gt;=0.7),"versicolor","shouldnthappen"))))))))))</f>
        <v>setosa</v>
      </c>
      <c r="AV110" s="1" t="str">
        <f aca="false">IF(AND(D110&lt;0.75),"setosa",IF(AND(F110&gt;=0.899,D110&gt;=0.75),"virginica",IF(AND(D110&lt;1.65,A110&lt;6.05,F110&lt;0.899,D110&gt;=0.75),"versicolor",IF(AND(D110&gt;=1.65,A110&lt;6.05,F110&lt;0.899,D110&gt;=0.75),"virginica",IF(AND(C110&gt;=5.05,A110&gt;=6.05,F110&lt;0.899,D110&gt;=0.75),"virginica",IF(AND(G110&gt;=13.757,C110&lt;5.05,A110&gt;=6.05,F110&lt;0.899,D110&gt;=0.75),"versicolor",IF(AND(D110&lt;1.6,G110&lt;13.757,C110&lt;5.05,A110&gt;=6.05,F110&lt;0.899,D110&gt;=0.75),"versicolor",IF(AND(D110&gt;=1.6,G110&lt;13.757,C110&lt;5.05,A110&gt;=6.05,F110&lt;0.899,D110&gt;=0.75),"virginica","shouldnthappen"))))))))</f>
        <v>setosa</v>
      </c>
      <c r="AW110" s="1" t="str">
        <f aca="false">IF(AND(F110&lt;0.117,A110&gt;=5.55),"virginica",IF(AND(A110&gt;=5.2,G110&lt;6.086,A110&lt;5.55),"versicolor",IF(AND(D110&lt;0.7,G110&gt;=6.086,A110&lt;5.55),"setosa",IF(AND(D110&gt;=0.7,G110&gt;=6.086,A110&lt;5.55),"versicolor",IF(AND(A110&lt;4.75,A110&lt;5.2,G110&lt;6.086,A110&lt;5.55),"setosa",IF(AND(A110&gt;=4.75,A110&lt;5.2,G110&lt;6.086,A110&lt;5.55),"virginica",IF(AND(D110&gt;=1.65,C110&lt;4.95,F110&gt;=0.117,A110&gt;=5.55),"virginica",IF(AND(D110&gt;=1.75,C110&gt;=4.95,F110&gt;=0.117,A110&gt;=5.55),"virginica",IF(AND(C110&lt;2.6,D110&lt;1.65,C110&lt;4.95,F110&gt;=0.117,A110&gt;=5.55),"setosa",IF(AND(C110&gt;=2.6,D110&lt;1.65,C110&lt;4.95,F110&gt;=0.117,A110&gt;=5.55),"versicolor",IF(AND(D110&lt;1.55,D110&lt;1.75,C110&gt;=4.95,F110&gt;=0.117,A110&gt;=5.55),"virginica",IF(AND(A110&lt;6.95,D110&gt;=1.55,D110&lt;1.75,C110&gt;=4.95,F110&gt;=0.117,A110&gt;=5.55),"versicolor",IF(AND(A110&gt;=6.95,D110&gt;=1.55,D110&lt;1.75,C110&gt;=4.95,F110&gt;=0.117,A110&gt;=5.55),"virginica","shouldnthappen")))))))))))))</f>
        <v>setosa</v>
      </c>
      <c r="AX110" s="1" t="str">
        <f aca="false">IF(AND(D110&lt;0.75),"setosa",IF(AND(F110&lt;0.138,D110&gt;=0.75),"virginica",IF(AND(C110&lt;4.45,A110&lt;6.15,F110&gt;=0.138,D110&gt;=0.75),"versicolor",IF(AND(C110&gt;=5.05,A110&gt;=6.15,F110&gt;=0.138,D110&gt;=0.75),"virginica",IF(AND(B110&lt;2.65,C110&gt;=4.45,A110&lt;6.15,F110&gt;=0.138,D110&gt;=0.75),"virginica",IF(AND(A110&gt;=6.35,C110&lt;5.05,A110&gt;=6.15,F110&gt;=0.138,D110&gt;=0.75),"versicolor",IF(AND(A110&lt;5.65,B110&gt;=2.65,C110&gt;=4.45,A110&lt;6.15,F110&gt;=0.138,D110&gt;=0.75),"virginica",IF(AND(D110&lt;1.75,A110&lt;6.35,C110&lt;5.05,A110&gt;=6.15,F110&gt;=0.138,D110&gt;=0.75),"versicolor",IF(AND(D110&gt;=1.75,A110&lt;6.35,C110&lt;5.05,A110&gt;=6.15,F110&gt;=0.138,D110&gt;=0.75),"virginica",IF(AND(D110&lt;1.7,A110&gt;=5.65,B110&gt;=2.65,C110&gt;=4.45,A110&lt;6.15,F110&gt;=0.138,D110&gt;=0.75),"versicolor",IF(AND(D110&gt;=1.7,A110&gt;=5.65,B110&gt;=2.65,C110&gt;=4.45,A110&lt;6.15,F110&gt;=0.138,D110&gt;=0.75),"virginica","shouldnthappen")))))))))))</f>
        <v>setosa</v>
      </c>
      <c r="AY110" s="1" t="str">
        <f aca="false">IF(AND(D110&lt;0.75,A110&lt;5.55),"setosa",IF(AND(A110&lt;4.95,D110&gt;=0.75,A110&lt;5.55),"virginica",IF(AND(A110&gt;=4.95,D110&gt;=0.75,A110&lt;5.55),"versicolor",IF(AND(C110&lt;2.6,C110&lt;4.85,A110&gt;=5.55),"setosa",IF(AND(C110&gt;=2.6,C110&lt;4.85,A110&gt;=5.55),"versicolor",IF(AND(D110&gt;=1.75,C110&gt;=4.85,A110&gt;=5.55),"virginica",IF(AND(F110&lt;0.405,D110&lt;1.75,C110&gt;=4.85,A110&gt;=5.55),"versicolor",IF(AND(B110&lt;3.05,F110&gt;=0.405,D110&lt;1.75,C110&gt;=4.85,A110&gt;=5.55),"virginica",IF(AND(B110&gt;=3.05,F110&gt;=0.405,D110&lt;1.75,C110&gt;=4.85,A110&gt;=5.55),"versicolor","shouldnthappen")))))))))</f>
        <v>setosa</v>
      </c>
      <c r="AZ110" s="1" t="str">
        <f aca="false">IF(AND(D110&lt;0.75),"setosa",IF(AND(F110&lt;0.9,C110&lt;4.95,D110&gt;=0.75),"versicolor",IF(AND(F110&gt;=0.9,C110&lt;4.95,D110&gt;=0.75),"virginica",IF(AND(D110&gt;=1.7,C110&gt;=4.95,D110&gt;=0.75),"virginica",IF(AND(F110&lt;0.405,D110&lt;1.7,C110&gt;=4.95,D110&gt;=0.75),"versicolor",IF(AND(F110&gt;=0.405,D110&lt;1.7,C110&gt;=4.95,D110&gt;=0.75),"virginica","shouldnthappen"))))))</f>
        <v>setosa</v>
      </c>
      <c r="BA110" s="1" t="str">
        <f aca="false">IF(AND(D110&lt;0.75),"setosa",IF(AND(D110&gt;=1.7,C110&gt;=5.05,D110&gt;=0.75),"virginica",IF(AND(D110&lt;1.45,D110&lt;1.6,C110&lt;5.05,D110&gt;=0.75),"versicolor",IF(AND(A110&lt;5.8,D110&gt;=1.6,C110&lt;5.05,D110&gt;=0.75),"virginica",IF(AND(A110&gt;=5.8,D110&gt;=1.6,C110&lt;5.05,D110&gt;=0.75),"versicolor",IF(AND(F110&lt;0.417,D110&lt;1.7,C110&gt;=5.05,D110&gt;=0.75),"versicolor",IF(AND(F110&gt;=0.417,D110&lt;1.7,C110&gt;=5.05,D110&gt;=0.75),"virginica",IF(AND(A110&lt;5.95,D110&gt;=1.45,D110&lt;1.6,C110&lt;5.05,D110&gt;=0.75),"versicolor",IF(AND(G110&lt;10.618,A110&gt;=5.95,D110&gt;=1.45,D110&lt;1.6,C110&lt;5.05,D110&gt;=0.75),"virginica",IF(AND(G110&gt;=10.618,A110&gt;=5.95,D110&gt;=1.45,D110&lt;1.6,C110&lt;5.05,D110&gt;=0.75),"versicolor","shouldnthappen"))))))))))</f>
        <v>setosa</v>
      </c>
      <c r="BB110" s="1" t="str">
        <f aca="false">IF(AND(C110&lt;2.6),"setosa",IF(AND(D110&gt;=1.75,C110&gt;=2.6),"virginica",IF(AND(C110&gt;=5.45,D110&lt;1.75,C110&gt;=2.6),"virginica",IF(AND(F110&gt;=0.259,C110&lt;5.45,D110&lt;1.75,C110&gt;=2.6),"versicolor",IF(AND(C110&lt;5.05,F110&lt;0.259,C110&lt;5.45,D110&lt;1.75,C110&gt;=2.6),"versicolor",IF(AND(C110&gt;=5.05,F110&lt;0.259,C110&lt;5.45,D110&lt;1.75,C110&gt;=2.6),"virginica","shouldnthappen"))))))</f>
        <v>setosa</v>
      </c>
      <c r="BC110" s="1" t="str">
        <f aca="false">IF(AND(A110&lt;4.95,B110&lt;2.7,A110&lt;5.55),"virginica",IF(AND(A110&gt;=4.95,B110&lt;2.7,A110&lt;5.55),"versicolor",IF(AND(C110&lt;3.2,B110&gt;=2.7,A110&lt;5.55),"setosa",IF(AND(C110&gt;=3.2,B110&gt;=2.7,A110&lt;5.55),"versicolor",IF(AND(F110&gt;=0.85,A110&lt;6.15,A110&gt;=5.55),"virginica",IF(AND(D110&lt;1.45,A110&gt;=6.15,A110&gt;=5.55),"versicolor",IF(AND(C110&lt;4.8,F110&lt;0.85,A110&lt;6.15,A110&gt;=5.55),"versicolor",IF(AND(D110&gt;=1.7,D110&gt;=1.45,A110&gt;=6.15,A110&gt;=5.55),"virginica",IF(AND(G110&lt;9.333,C110&gt;=4.8,F110&lt;0.85,A110&lt;6.15,A110&gt;=5.55),"versicolor",IF(AND(G110&gt;=9.333,C110&gt;=4.8,F110&lt;0.85,A110&lt;6.15,A110&gt;=5.55),"virginica",IF(AND(C110&lt;4.9,D110&lt;1.7,D110&gt;=1.45,A110&gt;=6.15,A110&gt;=5.55),"versicolor",IF(AND(C110&gt;=4.9,D110&lt;1.7,D110&gt;=1.45,A110&gt;=6.15,A110&gt;=5.55),"virginica","shouldnthappen"))))))))))))</f>
        <v>setosa</v>
      </c>
      <c r="BD110" s="1" t="str">
        <f aca="false">IF(AND(C110&lt;2.35),"setosa",IF(AND(C110&lt;4.75,B110&lt;2.55,C110&gt;=2.35),"versicolor",IF(AND(C110&gt;=4.75,B110&lt;2.55,C110&gt;=2.35),"virginica",IF(AND(C110&lt;4.75,B110&gt;=2.55,C110&gt;=2.35),"versicolor",IF(AND(D110&gt;=1.75,C110&gt;=4.75,B110&gt;=2.55,C110&gt;=2.35),"virginica",IF(AND(A110&gt;=6.5,D110&lt;1.75,C110&gt;=4.75,B110&gt;=2.55,C110&gt;=2.35),"versicolor",IF(AND(A110&lt;6.05,A110&lt;6.5,D110&lt;1.75,C110&gt;=4.75,B110&gt;=2.55,C110&gt;=2.35),"versicolor",IF(AND(A110&gt;=6.05,A110&lt;6.5,D110&lt;1.75,C110&gt;=4.75,B110&gt;=2.55,C110&gt;=2.35),"virginica","shouldnthappen"))))))))</f>
        <v>setosa</v>
      </c>
      <c r="BE110" s="1" t="str">
        <f aca="false">IF(AND(C110&lt;2.5),"setosa",IF(AND(D110&lt;1.65,C110&lt;4.75,C110&gt;=2.5),"versicolor",IF(AND(D110&gt;=1.65,C110&lt;4.75,C110&gt;=2.5),"virginica",IF(AND(D110&gt;=1.75,C110&gt;=4.75,C110&gt;=2.5),"virginica",IF(AND(C110&lt;4.95,D110&lt;1.75,C110&gt;=4.75,C110&gt;=2.5),"versicolor",IF(AND(A110&lt;6.5,C110&gt;=4.95,D110&lt;1.75,C110&gt;=4.75,C110&gt;=2.5),"virginica",IF(AND(A110&gt;=6.5,C110&gt;=4.95,D110&lt;1.75,C110&gt;=4.75,C110&gt;=2.5),"versicolor","shouldnthappen")))))))</f>
        <v>setosa</v>
      </c>
      <c r="BF110" s="1" t="str">
        <f aca="false">IF(AND(G110&gt;=15.244),"virginica",IF(AND(C110&lt;3.2,B110&gt;=3.15,G110&lt;15.244),"setosa",IF(AND(A110&gt;=4.95,C110&lt;4.7,B110&lt;3.15,G110&lt;15.244),"versicolor",IF(AND(C110&gt;=5.15,C110&gt;=4.7,B110&lt;3.15,G110&lt;15.244),"virginica",IF(AND(A110&gt;=6.45,C110&gt;=3.2,B110&gt;=3.15,G110&lt;15.244),"virginica",IF(AND(D110&lt;0.95,A110&lt;4.95,C110&lt;4.7,B110&lt;3.15,G110&lt;15.244),"setosa",IF(AND(D110&gt;=0.95,A110&lt;4.95,C110&lt;4.7,B110&lt;3.15,G110&lt;15.244),"virginica",IF(AND(F110&lt;0.816,A110&lt;6.45,C110&gt;=3.2,B110&gt;=3.15,G110&lt;15.244),"virginica",IF(AND(F110&gt;=0.816,A110&lt;6.45,C110&gt;=3.2,B110&gt;=3.15,G110&lt;15.244),"versicolor",IF(AND(A110&gt;=6.5,B110&lt;3.05,C110&lt;5.15,C110&gt;=4.7,B110&lt;3.15,G110&lt;15.244),"versicolor",IF(AND(G110&lt;11.093,B110&gt;=3.05,C110&lt;5.15,C110&gt;=4.7,B110&lt;3.15,G110&lt;15.244),"virginica",IF(AND(G110&gt;=11.093,B110&gt;=3.05,C110&lt;5.15,C110&gt;=4.7,B110&lt;3.15,G110&lt;15.244),"versicolor",IF(AND(D110&gt;=1.7,A110&lt;6.5,B110&lt;3.05,C110&lt;5.15,C110&gt;=4.7,B110&lt;3.15,G110&lt;15.244),"virginica",IF(AND(G110&lt;7.498,D110&lt;1.7,A110&lt;6.5,B110&lt;3.05,C110&lt;5.15,C110&gt;=4.7,B110&lt;3.15,G110&lt;15.244),"virginica",IF(AND(G110&gt;=7.498,D110&lt;1.7,A110&lt;6.5,B110&lt;3.05,C110&lt;5.15,C110&gt;=4.7,B110&lt;3.15,G110&lt;15.244),"versicolor","shouldnthappen")))))))))))))))</f>
        <v>setosa</v>
      </c>
      <c r="BG110" s="1" t="str">
        <f aca="false">IF(AND(B110&gt;=3.35,C110&lt;4.85),"setosa",IF(AND(D110&gt;=1.75,C110&gt;=4.85),"virginica",IF(AND(D110&lt;0.75,B110&lt;3.35,C110&lt;4.85),"setosa",IF(AND(G110&gt;=13.879,D110&lt;1.75,C110&gt;=4.85),"versicolor",IF(AND(F110&gt;=0.9,D110&gt;=0.75,B110&lt;3.35,C110&lt;4.85),"virginica",IF(AND(F110&gt;=0.405,G110&lt;13.879,D110&lt;1.75,C110&gt;=4.85),"virginica",IF(AND(B110&gt;=2.55,F110&lt;0.9,D110&gt;=0.75,B110&lt;3.35,C110&lt;4.85),"versicolor",IF(AND(G110&lt;7.498,F110&lt;0.405,G110&lt;13.879,D110&lt;1.75,C110&gt;=4.85),"virginica",IF(AND(G110&gt;=7.498,F110&lt;0.405,G110&lt;13.879,D110&lt;1.75,C110&gt;=4.85),"versicolor",IF(AND(G110&lt;5.656,B110&lt;2.55,F110&lt;0.9,D110&gt;=0.75,B110&lt;3.35,C110&lt;4.85),"virginica",IF(AND(G110&gt;=5.656,B110&lt;2.55,F110&lt;0.9,D110&gt;=0.75,B110&lt;3.35,C110&lt;4.85),"versicolor","shouldnthappen")))))))))))</f>
        <v>setosa</v>
      </c>
      <c r="BH110" s="1" t="str">
        <f aca="false">IF(AND(D110&lt;0.7),"setosa",IF(AND(D110&gt;=1.65,A110&lt;6.65,D110&gt;=0.7),"virginica",IF(AND(D110&lt;1.55,A110&gt;=6.65,D110&gt;=0.7),"versicolor",IF(AND(D110&gt;=1.55,A110&gt;=6.65,D110&gt;=0.7),"virginica",IF(AND(F110&gt;=0.529,D110&lt;1.65,A110&lt;6.65,D110&gt;=0.7),"versicolor",IF(AND(C110&gt;=5.35,F110&lt;0.529,D110&lt;1.65,A110&lt;6.65,D110&gt;=0.7),"virginica",IF(AND(G110&gt;=7.411,C110&lt;5.35,F110&lt;0.529,D110&lt;1.65,A110&lt;6.65,D110&gt;=0.7),"versicolor",IF(AND(G110&lt;6.927,G110&lt;7.411,C110&lt;5.35,F110&lt;0.529,D110&lt;1.65,A110&lt;6.65,D110&gt;=0.7),"versicolor",IF(AND(G110&gt;=6.927,G110&lt;7.411,C110&lt;5.35,F110&lt;0.529,D110&lt;1.65,A110&lt;6.65,D110&gt;=0.7),"virginica","shouldnthappen")))))))))</f>
        <v>setosa</v>
      </c>
      <c r="BI110" s="1" t="str">
        <f aca="false">IF(AND(D110&gt;=1.7),"virginica",IF(AND(D110&lt;0.7,D110&lt;1.7),"setosa",IF(AND(D110&lt;1.45,G110&lt;7.37,D110&gt;=0.7,D110&lt;1.7),"versicolor",IF(AND(D110&gt;=1.45,G110&lt;7.37,D110&gt;=0.7,D110&lt;1.7),"virginica",IF(AND(B110&gt;=2.65,G110&gt;=7.37,D110&gt;=0.7,D110&lt;1.7),"versicolor",IF(AND(C110&lt;5.05,B110&lt;2.65,G110&gt;=7.37,D110&gt;=0.7,D110&lt;1.7),"versicolor",IF(AND(C110&gt;=5.05,B110&lt;2.65,G110&gt;=7.37,D110&gt;=0.7,D110&lt;1.7),"virginica","shouldnthappen")))))))</f>
        <v>setosa</v>
      </c>
    </row>
    <row r="111" customFormat="false" ht="13.8" hidden="false" customHeight="false" outlineLevel="0" collapsed="false">
      <c r="A111" s="1" t="n">
        <v>5</v>
      </c>
      <c r="B111" s="1" t="n">
        <v>3.5</v>
      </c>
      <c r="C111" s="1" t="n">
        <v>1.6</v>
      </c>
      <c r="D111" s="1" t="n">
        <v>0.6</v>
      </c>
      <c r="E111" s="1" t="s">
        <v>94</v>
      </c>
      <c r="F111" s="1" t="n">
        <v>0.357712857192382</v>
      </c>
      <c r="G111" s="1" t="n">
        <v>10.3548251837492</v>
      </c>
      <c r="H111" s="11" t="str">
        <f aca="false">E111</f>
        <v>setosa</v>
      </c>
      <c r="I111" s="1" t="str">
        <f aca="false">INDEX(L111:BI111, MODE(MATCH(L111:BI111, L111:BI111, 0 )))</f>
        <v>setosa</v>
      </c>
      <c r="J111" s="12" t="n">
        <f aca="false">COUNTIF(L111:BI111, H111) / COUNTA(L111:BI111)</f>
        <v>1</v>
      </c>
      <c r="K111" s="13" t="n">
        <f aca="false">I111=H111</f>
        <v>1</v>
      </c>
      <c r="L111" s="1" t="str">
        <f aca="false">IF(AND(C111&lt;3.65,B111&gt;=3.35),"setosa",IF(AND(C111&gt;=3.65,B111&gt;=3.35),"virginica",IF(AND(C111&lt;2.35,C111&lt;4.85,B111&lt;3.35),"setosa",IF(AND(F111&gt;=0.899,C111&gt;=2.35,C111&lt;4.85,B111&lt;3.35),"virginica",IF(AND(G111&gt;=8.268,B111&lt;2.75,C111&gt;=4.85,B111&lt;3.35),"virginica",IF(AND(D111&lt;1.55,B111&gt;=2.75,C111&gt;=4.85,B111&lt;3.35),"versicolor",IF(AND(D111&gt;=1.55,B111&gt;=2.75,C111&gt;=4.85,B111&lt;3.35),"virginica",IF(AND(G111&lt;6.537,F111&lt;0.899,C111&gt;=2.35,C111&lt;4.85,B111&lt;3.35),"virginica",IF(AND(G111&gt;=6.537,F111&lt;0.899,C111&gt;=2.35,C111&lt;4.85,B111&lt;3.35),"versicolor",IF(AND(G111&lt;6.878,G111&lt;8.268,B111&lt;2.75,C111&gt;=4.85,B111&lt;3.35),"virginica",IF(AND(G111&gt;=6.878,G111&lt;8.268,B111&lt;2.75,C111&gt;=4.85,B111&lt;3.35),"versicolor","shouldnthappen")))))))))))</f>
        <v>setosa</v>
      </c>
      <c r="M111" s="1" t="str">
        <f aca="false">IF(AND(C111&lt;2.6),"setosa",IF(AND(D111&gt;=1.75,C111&gt;=2.6),"virginica",IF(AND(G111&lt;6.094,D111&lt;1.75,C111&gt;=2.6),"virginica",IF(AND(D111&lt;1.35,G111&gt;=6.094,D111&lt;1.75,C111&gt;=2.6),"versicolor",IF(AND(C111&lt;5.05,D111&gt;=1.35,G111&gt;=6.094,D111&lt;1.75,C111&gt;=2.6),"versicolor",IF(AND(C111&gt;=5.05,D111&gt;=1.35,G111&gt;=6.094,D111&lt;1.75,C111&gt;=2.6),"virginica","shouldnthappen"))))))</f>
        <v>setosa</v>
      </c>
      <c r="N111" s="1" t="str">
        <f aca="false">IF(AND(A111&lt;6.6,B111&gt;=3.45),"setosa",IF(AND(A111&gt;=6.6,B111&gt;=3.45),"virginica",IF(AND(D111&lt;0.7,C111&lt;4.75,B111&lt;3.45),"setosa",IF(AND(D111&gt;=0.7,C111&lt;4.75,B111&lt;3.45),"versicolor",IF(AND(C111&gt;=5.15,C111&gt;=4.75,B111&lt;3.45),"virginica",IF(AND(D111&gt;=1.7,A111&lt;6.5,C111&lt;5.15,C111&gt;=4.75,B111&lt;3.45),"virginica",IF(AND(C111&lt;5.05,A111&gt;=6.5,C111&lt;5.15,C111&gt;=4.75,B111&lt;3.45),"versicolor",IF(AND(C111&gt;=5.05,A111&gt;=6.5,C111&lt;5.15,C111&gt;=4.75,B111&lt;3.45),"virginica",IF(AND(G111&lt;7.498,D111&lt;1.7,A111&lt;6.5,C111&lt;5.15,C111&gt;=4.75,B111&lt;3.45),"virginica",IF(AND(G111&gt;=7.498,D111&lt;1.7,A111&lt;6.5,C111&lt;5.15,C111&gt;=4.75,B111&lt;3.45),"versicolor","shouldnthappen"))))))))))</f>
        <v>setosa</v>
      </c>
      <c r="O111" s="1" t="str">
        <f aca="false">IF(AND(D111&lt;0.75),"setosa",IF(AND(C111&lt;4.75,C111&lt;4.85,D111&gt;=0.75),"versicolor",IF(AND(A111&gt;=6.05,C111&gt;=4.85,D111&gt;=0.75),"virginica",IF(AND(D111&lt;1.6,C111&gt;=4.75,C111&lt;4.85,D111&gt;=0.75),"versicolor",IF(AND(D111&gt;=1.6,C111&gt;=4.75,C111&lt;4.85,D111&gt;=0.75),"virginica",IF(AND(A111&lt;5.9,A111&lt;6.05,C111&gt;=4.85,D111&gt;=0.75),"virginica",IF(AND(A111&gt;=5.9,A111&lt;6.05,C111&gt;=4.85,D111&gt;=0.75),"versicolor","shouldnthappen")))))))</f>
        <v>setosa</v>
      </c>
      <c r="P111" s="1" t="str">
        <f aca="false">IF(AND(D111&lt;0.75),"setosa",IF(AND(A111&lt;5.55,D111&gt;=0.75),"versicolor",IF(AND(D111&gt;=1.7,G111&lt;13.158,A111&gt;=5.55,D111&gt;=0.75),"virginica",IF(AND(B111&lt;2.45,D111&lt;1.7,G111&lt;13.158,A111&gt;=5.55,D111&gt;=0.75),"virginica",IF(AND(B111&gt;=2.45,D111&lt;1.7,G111&lt;13.158,A111&gt;=5.55,D111&gt;=0.75),"versicolor",IF(AND(B111&gt;=3.05,G111&lt;15.551,G111&gt;=13.158,A111&gt;=5.55,D111&gt;=0.75),"versicolor",IF(AND(B111&lt;2.9,G111&gt;=15.551,G111&gt;=13.158,A111&gt;=5.55,D111&gt;=0.75),"versicolor",IF(AND(B111&gt;=2.9,G111&gt;=15.551,G111&gt;=13.158,A111&gt;=5.55,D111&gt;=0.75),"virginica",IF(AND(D111&lt;1.3,G111&lt;14.221,B111&lt;3.05,G111&lt;15.551,G111&gt;=13.158,A111&gt;=5.55,D111&gt;=0.75),"versicolor",IF(AND(D111&gt;=1.3,G111&lt;14.221,B111&lt;3.05,G111&lt;15.551,G111&gt;=13.158,A111&gt;=5.55,D111&gt;=0.75),"virginica",IF(AND(C111&lt;4.9,G111&gt;=14.221,B111&lt;3.05,G111&lt;15.551,G111&gt;=13.158,A111&gt;=5.55,D111&gt;=0.75),"versicolor",IF(AND(C111&gt;=4.9,G111&gt;=14.221,B111&lt;3.05,G111&lt;15.551,G111&gt;=13.158,A111&gt;=5.55,D111&gt;=0.75),"virginica","shouldnthappen"))))))))))))</f>
        <v>setosa</v>
      </c>
      <c r="Q111" s="1" t="str">
        <f aca="false">IF(AND(C111&lt;2.6),"setosa",IF(AND(A111&gt;=4.95,C111&lt;4.75,C111&gt;=2.6),"versicolor",IF(AND(D111&gt;=1.75,C111&gt;=4.75,C111&gt;=2.6),"virginica",IF(AND(B111&lt;2.45,A111&lt;4.95,C111&lt;4.75,C111&gt;=2.6),"versicolor",IF(AND(B111&gt;=2.45,A111&lt;4.95,C111&lt;4.75,C111&gt;=2.6),"virginica",IF(AND(G111&lt;7.498,D111&lt;1.75,C111&gt;=4.75,C111&gt;=2.6),"virginica",IF(AND(F111&lt;0.417,G111&gt;=7.498,D111&lt;1.75,C111&gt;=4.75,C111&gt;=2.6),"versicolor",IF(AND(F111&lt;0.442,F111&gt;=0.417,G111&gt;=7.498,D111&lt;1.75,C111&gt;=4.75,C111&gt;=2.6),"virginica",IF(AND(F111&gt;=0.442,F111&gt;=0.417,G111&gt;=7.498,D111&lt;1.75,C111&gt;=4.75,C111&gt;=2.6),"versicolor","shouldnthappen")))))))))</f>
        <v>setosa</v>
      </c>
      <c r="R111" s="1" t="str">
        <f aca="false">IF(AND(D111&lt;0.75),"setosa",IF(AND(D111&lt;1.75,A111&gt;=6.25,D111&gt;=0.75),"versicolor",IF(AND(D111&gt;=1.75,A111&gt;=6.25,D111&gt;=0.75),"virginica",IF(AND(D111&lt;1.6,C111&lt;4.75,A111&lt;6.25,D111&gt;=0.75),"versicolor",IF(AND(D111&gt;=1.6,C111&lt;4.75,A111&lt;6.25,D111&gt;=0.75),"virginica",IF(AND(G111&lt;6.998,C111&gt;=4.75,A111&lt;6.25,D111&gt;=0.75),"virginica",IF(AND(A111&lt;6.05,G111&gt;=6.998,C111&gt;=4.75,A111&lt;6.25,D111&gt;=0.75),"versicolor",IF(AND(A111&gt;=6.05,G111&gt;=6.998,C111&gt;=4.75,A111&lt;6.25,D111&gt;=0.75),"virginica","shouldnthappen"))))))))</f>
        <v>setosa</v>
      </c>
      <c r="S111" s="1" t="str">
        <f aca="false">IF(AND(B111&gt;=3.05,A111&lt;5.45),"setosa",IF(AND(C111&lt;2.2,B111&lt;3.05,A111&lt;5.45),"setosa",IF(AND(C111&gt;=2.2,B111&lt;3.05,A111&lt;5.45),"versicolor",IF(AND(B111&lt;3.7,C111&lt;4.8,A111&gt;=5.45),"versicolor",IF(AND(B111&gt;=3.7,C111&lt;4.8,A111&gt;=5.45),"setosa",IF(AND(G111&lt;13.757,C111&lt;5.05,C111&gt;=4.8,A111&gt;=5.45),"virginica",IF(AND(G111&gt;=13.757,C111&lt;5.05,C111&gt;=4.8,A111&gt;=5.45),"versicolor",IF(AND(C111&gt;=5.15,C111&gt;=5.05,C111&gt;=4.8,A111&gt;=5.45),"virginica",IF(AND(A111&lt;5.95,C111&lt;5.15,C111&gt;=5.05,C111&gt;=4.8,A111&gt;=5.45),"virginica",IF(AND(D111&gt;=1.8,A111&gt;=5.95,C111&lt;5.15,C111&gt;=5.05,C111&gt;=4.8,A111&gt;=5.45),"virginica",IF(AND(B111&lt;2.75,D111&lt;1.8,A111&gt;=5.95,C111&lt;5.15,C111&gt;=5.05,C111&gt;=4.8,A111&gt;=5.45),"versicolor",IF(AND(B111&gt;=2.75,D111&lt;1.8,A111&gt;=5.95,C111&lt;5.15,C111&gt;=5.05,C111&gt;=4.8,A111&gt;=5.45),"virginica","shouldnthappen"))))))))))))</f>
        <v>setosa</v>
      </c>
      <c r="T111" s="1" t="str">
        <f aca="false">IF(AND(C111&lt;2.6),"setosa",IF(AND(D111&lt;1.65,C111&lt;4.75,C111&gt;=2.6),"versicolor",IF(AND(D111&gt;=1.65,C111&lt;4.75,C111&gt;=2.6),"virginica",IF(AND(G111&gt;=8.494,A111&lt;6.6,C111&gt;=4.75,C111&gt;=2.6),"virginica",IF(AND(C111&lt;5.2,A111&gt;=6.6,C111&gt;=4.75,C111&gt;=2.6),"versicolor",IF(AND(C111&gt;=5.2,A111&gt;=6.6,C111&gt;=4.75,C111&gt;=2.6),"virginica",IF(AND(A111&lt;5.95,G111&lt;8.494,A111&lt;6.6,C111&gt;=4.75,C111&gt;=2.6),"virginica",IF(AND(A111&gt;=5.95,G111&lt;8.494,A111&lt;6.6,C111&gt;=4.75,C111&gt;=2.6),"versicolor","shouldnthappen"))))))))</f>
        <v>setosa</v>
      </c>
      <c r="U111" s="1" t="str">
        <f aca="false">IF(AND(C111&lt;3.65,B111&gt;=3.35),"setosa",IF(AND(C111&gt;=3.65,B111&gt;=3.35),"virginica",IF(AND(C111&lt;2.35,A111&lt;6.25,B111&lt;3.35),"setosa",IF(AND(C111&lt;4.85,A111&gt;=6.25,B111&lt;3.35),"versicolor",IF(AND(G111&gt;=15.426,C111&gt;=2.35,A111&lt;6.25,B111&lt;3.35),"virginica",IF(AND(D111&gt;=1.55,C111&gt;=4.85,A111&gt;=6.25,B111&lt;3.35),"virginica",IF(AND(D111&lt;1.8,G111&lt;15.426,C111&gt;=2.35,A111&lt;6.25,B111&lt;3.35),"versicolor",IF(AND(D111&gt;=1.8,G111&lt;15.426,C111&gt;=2.35,A111&lt;6.25,B111&lt;3.35),"virginica",IF(AND(B111&lt;2.95,D111&lt;1.55,C111&gt;=4.85,A111&gt;=6.25,B111&lt;3.35),"virginica",IF(AND(B111&gt;=2.95,D111&lt;1.55,C111&gt;=4.85,A111&gt;=6.25,B111&lt;3.35),"versicolor","shouldnthappen"))))))))))</f>
        <v>setosa</v>
      </c>
      <c r="V111" s="1" t="str">
        <f aca="false">IF(AND(C111&lt;2.6),"setosa",IF(AND(C111&gt;=4.85,C111&gt;=2.6),"virginica",IF(AND(F111&gt;=0.9,C111&lt;4.85,C111&gt;=2.6),"virginica",IF(AND(G111&lt;5.656,F111&lt;0.9,C111&lt;4.85,C111&gt;=2.6),"virginica",IF(AND(G111&gt;=5.656,F111&lt;0.9,C111&lt;4.85,C111&gt;=2.6),"versicolor","shouldnthappen")))))</f>
        <v>setosa</v>
      </c>
      <c r="W111" s="1" t="str">
        <f aca="false">IF(AND(D111&gt;=1.75,G111&gt;=13.795),"virginica",IF(AND(D111&gt;=1.5,G111&gt;=12.335,G111&lt;13.795),"virginica",IF(AND(C111&lt;2.45,C111&lt;4.85,G111&lt;12.335,G111&lt;13.795),"setosa",IF(AND(C111&gt;=2.45,C111&lt;4.85,G111&lt;12.335,G111&lt;13.795),"versicolor",IF(AND(D111&gt;=1.7,C111&gt;=4.85,G111&lt;12.335,G111&lt;13.795),"virginica",IF(AND(B111&gt;=3.25,D111&lt;1.5,G111&gt;=12.335,G111&lt;13.795),"setosa",IF(AND(D111&lt;1,F111&lt;0.255,D111&lt;1.75,G111&gt;=13.795),"setosa",IF(AND(D111&gt;=1,F111&lt;0.255,D111&lt;1.75,G111&gt;=13.795),"versicolor",IF(AND(A111&lt;5.4,F111&gt;=0.255,D111&lt;1.75,G111&gt;=13.795),"setosa",IF(AND(A111&gt;=5.4,F111&gt;=0.255,D111&lt;1.75,G111&gt;=13.795),"versicolor",IF(AND(A111&lt;6.15,D111&lt;1.7,C111&gt;=4.85,G111&lt;12.335,G111&lt;13.795),"versicolor",IF(AND(A111&gt;=6.15,D111&lt;1.7,C111&gt;=4.85,G111&lt;12.335,G111&lt;13.795),"virginica",IF(AND(C111&lt;5,B111&lt;3.25,D111&lt;1.5,G111&gt;=12.335,G111&lt;13.795),"versicolor",IF(AND(C111&gt;=5,B111&lt;3.25,D111&lt;1.5,G111&gt;=12.335,G111&lt;13.795),"virginica","shouldnthappen"))))))))))))))</f>
        <v>setosa</v>
      </c>
      <c r="X111" s="1" t="str">
        <f aca="false">IF(AND(C111&lt;2.5,A111&lt;5.55),"setosa",IF(AND(F111&lt;0.096,A111&gt;=5.55),"virginica",IF(AND(D111&lt;1.6,C111&gt;=2.5,A111&lt;5.55),"versicolor",IF(AND(D111&gt;=1.6,C111&gt;=2.5,A111&lt;5.55),"virginica",IF(AND(F111&gt;=0.156,C111&lt;4.75,F111&gt;=0.096,A111&gt;=5.55),"versicolor",IF(AND(D111&gt;=1.75,C111&gt;=4.75,F111&gt;=0.096,A111&gt;=5.55),"virginica",IF(AND(B111&lt;3.3,F111&lt;0.156,C111&lt;4.75,F111&gt;=0.096,A111&gt;=5.55),"versicolor",IF(AND(B111&gt;=3.3,F111&lt;0.156,C111&lt;4.75,F111&gt;=0.096,A111&gt;=5.55),"setosa",IF(AND(B111&lt;2.45,A111&lt;6.05,D111&lt;1.75,C111&gt;=4.75,F111&gt;=0.096,A111&gt;=5.55),"virginica",IF(AND(B111&gt;=2.45,A111&lt;6.05,D111&lt;1.75,C111&gt;=4.75,F111&gt;=0.096,A111&gt;=5.55),"versicolor",IF(AND(F111&lt;0.205,A111&gt;=6.05,D111&lt;1.75,C111&gt;=4.75,F111&gt;=0.096,A111&gt;=5.55),"versicolor",IF(AND(F111&gt;=0.205,A111&gt;=6.05,D111&lt;1.75,C111&gt;=4.75,F111&gt;=0.096,A111&gt;=5.55),"virginica","shouldnthappen"))))))))))))</f>
        <v>setosa</v>
      </c>
      <c r="Y111" s="1" t="str">
        <f aca="false">IF(AND(C111&lt;2.35,A111&lt;5.55),"setosa",IF(AND(C111&gt;=5.05,A111&gt;=5.55),"virginica",IF(AND(D111&lt;1.6,C111&gt;=2.35,A111&lt;5.55),"versicolor",IF(AND(D111&gt;=1.6,C111&gt;=2.35,A111&lt;5.55),"virginica",IF(AND(D111&gt;=1.75,C111&lt;5.05,A111&gt;=5.55),"virginica",IF(AND(B111&gt;=3.55,D111&lt;1.75,C111&lt;5.05,A111&gt;=5.55),"setosa",IF(AND(G111&lt;6.3,B111&lt;3.55,D111&lt;1.75,C111&lt;5.05,A111&gt;=5.55),"virginica",IF(AND(G111&gt;=6.3,B111&lt;3.55,D111&lt;1.75,C111&lt;5.05,A111&gt;=5.55),"versicolor","shouldnthappen"))))))))</f>
        <v>setosa</v>
      </c>
      <c r="Z111" s="1" t="str">
        <f aca="false">IF(AND(D111&lt;0.75),"setosa",IF(AND(B111&gt;=2.55,C111&lt;4.85,D111&gt;=0.75),"versicolor",IF(AND(D111&gt;=1.7,C111&gt;=4.85,D111&gt;=0.75),"virginica",IF(AND(D111&lt;1.6,B111&lt;2.55,C111&lt;4.85,D111&gt;=0.75),"versicolor",IF(AND(D111&gt;=1.6,B111&lt;2.55,C111&lt;4.85,D111&gt;=0.75),"virginica",IF(AND(B111&lt;2.65,D111&lt;1.7,C111&gt;=4.85,D111&gt;=0.75),"virginica",IF(AND(F111&lt;0.325,B111&gt;=2.65,D111&lt;1.7,C111&gt;=4.85,D111&gt;=0.75),"virginica",IF(AND(G111&lt;10.717,F111&gt;=0.325,B111&gt;=2.65,D111&lt;1.7,C111&gt;=4.85,D111&gt;=0.75),"versicolor",IF(AND(G111&gt;=10.717,F111&gt;=0.325,B111&gt;=2.65,D111&lt;1.7,C111&gt;=4.85,D111&gt;=0.75),"virginica","shouldnthappen")))))))))</f>
        <v>setosa</v>
      </c>
      <c r="AA111" s="1" t="str">
        <f aca="false">IF(AND(D111&lt;0.75),"setosa",IF(AND(D111&gt;=1.75,D111&gt;=0.75),"virginica",IF(AND(F111&gt;=0.455,D111&lt;1.75,D111&gt;=0.75),"versicolor",IF(AND(D111&lt;1.45,F111&lt;0.455,D111&lt;1.75,D111&gt;=0.75),"versicolor",IF(AND(F111&lt;0.247,D111&gt;=1.45,F111&lt;0.455,D111&lt;1.75,D111&gt;=0.75),"versicolor",IF(AND(F111&gt;=0.247,D111&gt;=1.45,F111&lt;0.455,D111&lt;1.75,D111&gt;=0.75),"virginica","shouldnthappen"))))))</f>
        <v>setosa</v>
      </c>
      <c r="AB111" s="1" t="str">
        <f aca="false">IF(AND(F111&gt;=0.221,B111&gt;=3.35),"setosa",IF(AND(A111&lt;5.3,F111&gt;=0.683,B111&lt;3.35),"setosa",IF(AND(A111&lt;6.45,F111&lt;0.221,B111&gt;=3.35),"setosa",IF(AND(A111&gt;=6.45,F111&lt;0.221,B111&gt;=3.35),"virginica",IF(AND(G111&lt;6.3,A111&lt;6.25,F111&lt;0.683,B111&lt;3.35),"virginica",IF(AND(G111&lt;13.795,A111&gt;=6.25,F111&lt;0.683,B111&lt;3.35),"virginica",IF(AND(D111&lt;1.65,A111&gt;=5.3,F111&gt;=0.683,B111&lt;3.35),"versicolor",IF(AND(D111&gt;=1.65,A111&gt;=5.3,F111&gt;=0.683,B111&lt;3.35),"virginica",IF(AND(D111&lt;0.6,G111&gt;=6.3,A111&lt;6.25,F111&lt;0.683,B111&lt;3.35),"setosa",IF(AND(D111&lt;1.7,G111&gt;=13.795,A111&gt;=6.25,F111&lt;0.683,B111&lt;3.35),"versicolor",IF(AND(D111&gt;=1.7,G111&gt;=13.795,A111&gt;=6.25,F111&lt;0.683,B111&lt;3.35),"virginica",IF(AND(C111&gt;=5.35,D111&gt;=0.6,G111&gt;=6.3,A111&lt;6.25,F111&lt;0.683,B111&lt;3.35),"virginica",IF(AND(D111&lt;1.75,C111&lt;5.35,D111&gt;=0.6,G111&gt;=6.3,A111&lt;6.25,F111&lt;0.683,B111&lt;3.35),"versicolor",IF(AND(D111&gt;=1.75,C111&lt;5.35,D111&gt;=0.6,G111&gt;=6.3,A111&lt;6.25,F111&lt;0.683,B111&lt;3.35),"virginica","shouldnthappen"))))))))))))))</f>
        <v>setosa</v>
      </c>
      <c r="AC111" s="1" t="str">
        <f aca="false">IF(AND(B111&gt;=3.3),"setosa",IF(AND(C111&lt;2.45,D111&lt;1.55,B111&lt;3.3),"setosa",IF(AND(F111&gt;=0.211,D111&gt;=1.55,B111&lt;3.3),"virginica",IF(AND(C111&lt;4.9,C111&gt;=2.45,D111&lt;1.55,B111&lt;3.3),"versicolor",IF(AND(C111&gt;=4.9,C111&gt;=2.45,D111&lt;1.55,B111&lt;3.3),"virginica",IF(AND(F111&lt;0.138,F111&lt;0.211,D111&gt;=1.55,B111&lt;3.3),"virginica",IF(AND(F111&gt;=0.138,F111&lt;0.211,D111&gt;=1.55,B111&lt;3.3),"versicolor","shouldnthappen")))))))</f>
        <v>setosa</v>
      </c>
      <c r="AD111" s="1" t="str">
        <f aca="false">IF(AND(D111&gt;=1.75),"virginica",IF(AND(D111&lt;0.75,D111&lt;1.75),"setosa",IF(AND(D111&lt;1.35,D111&gt;=0.75,D111&lt;1.75),"versicolor",IF(AND(B111&lt;2.6,C111&lt;4.85,D111&gt;=1.35,D111&gt;=0.75,D111&lt;1.75),"virginica",IF(AND(B111&gt;=2.6,C111&lt;4.85,D111&gt;=1.35,D111&gt;=0.75,D111&lt;1.75),"versicolor",IF(AND(A111&lt;6.4,C111&gt;=4.85,D111&gt;=1.35,D111&gt;=0.75,D111&lt;1.75),"virginica",IF(AND(A111&gt;=6.4,C111&gt;=4.85,D111&gt;=1.35,D111&gt;=0.75,D111&lt;1.75),"versicolor","shouldnthappen")))))))</f>
        <v>setosa</v>
      </c>
      <c r="AE111" s="1" t="str">
        <f aca="false">IF(AND(C111&lt;2.45),"setosa",IF(AND(F111&lt;0.07,C111&gt;=2.45),"virginica",IF(AND(A111&gt;=5,C111&lt;4.75,F111&gt;=0.07,C111&gt;=2.45),"versicolor",IF(AND(F111&lt;0.182,C111&gt;=4.75,F111&gt;=0.07,C111&gt;=2.45),"versicolor",IF(AND(B111&lt;2.45,A111&lt;5,C111&lt;4.75,F111&gt;=0.07,C111&gt;=2.45),"versicolor",IF(AND(B111&gt;=2.45,A111&lt;5,C111&lt;4.75,F111&gt;=0.07,C111&gt;=2.45),"virginica",IF(AND(F111&gt;=0.468,F111&gt;=0.182,C111&gt;=4.75,F111&gt;=0.07,C111&gt;=2.45),"virginica",IF(AND(A111&gt;=6.85,F111&lt;0.468,F111&gt;=0.182,C111&gt;=4.75,F111&gt;=0.07,C111&gt;=2.45),"virginica",IF(AND(B111&lt;2.6,A111&lt;6.85,F111&lt;0.468,F111&gt;=0.182,C111&gt;=4.75,F111&gt;=0.07,C111&gt;=2.45),"virginica",IF(AND(B111&gt;=2.6,A111&lt;6.85,F111&lt;0.468,F111&gt;=0.182,C111&gt;=4.75,F111&gt;=0.07,C111&gt;=2.45),"versicolor","shouldnthappen"))))))))))</f>
        <v>setosa</v>
      </c>
      <c r="AF111" s="1" t="str">
        <f aca="false">IF(AND(D111&lt;0.75,A111&lt;5.45),"setosa",IF(AND(D111&gt;=1.75,A111&gt;=5.45),"virginica",IF(AND(G111&lt;6.094,D111&gt;=0.75,A111&lt;5.45),"virginica",IF(AND(G111&gt;=6.094,D111&gt;=0.75,A111&lt;5.45),"versicolor",IF(AND(C111&lt;2.75,D111&lt;1.75,A111&gt;=5.45),"setosa",IF(AND(D111&lt;1.45,C111&gt;=2.75,D111&lt;1.75,A111&gt;=5.45),"versicolor",IF(AND(B111&lt;2.75,D111&gt;=1.45,C111&gt;=2.75,D111&lt;1.75,A111&gt;=5.45),"versicolor",IF(AND(C111&lt;5.05,B111&gt;=2.75,D111&gt;=1.45,C111&gt;=2.75,D111&lt;1.75,A111&gt;=5.45),"versicolor",IF(AND(C111&gt;=5.05,B111&gt;=2.75,D111&gt;=1.45,C111&gt;=2.75,D111&lt;1.75,A111&gt;=5.45),"virginica","shouldnthappen")))))))))</f>
        <v>setosa</v>
      </c>
      <c r="AG111" s="1" t="str">
        <f aca="false">IF(AND(D111&lt;0.65,G111&lt;8.868,A111&lt;5.3),"setosa",IF(AND(C111&lt;2.6,G111&gt;=8.868,A111&lt;5.3),"setosa",IF(AND(C111&gt;=2.6,G111&gt;=8.868,A111&lt;5.3),"versicolor",IF(AND(C111&gt;=4.95,D111&lt;1.55,A111&gt;=5.3),"virginica",IF(AND(G111&lt;13.795,D111&gt;=1.55,A111&gt;=5.3),"virginica",IF(AND(C111&lt;3.75,D111&gt;=0.65,G111&lt;8.868,A111&lt;5.3),"versicolor",IF(AND(C111&gt;=3.75,D111&gt;=0.65,G111&lt;8.868,A111&lt;5.3),"virginica",IF(AND(C111&lt;2.6,C111&lt;4.95,D111&lt;1.55,A111&gt;=5.3),"setosa",IF(AND(C111&gt;=2.6,C111&lt;4.95,D111&lt;1.55,A111&gt;=5.3),"versicolor",IF(AND(C111&lt;4.75,G111&gt;=13.795,D111&gt;=1.55,A111&gt;=5.3),"versicolor",IF(AND(C111&gt;=4.75,G111&gt;=13.795,D111&gt;=1.55,A111&gt;=5.3),"virginica","shouldnthappen")))))))))))</f>
        <v>setosa</v>
      </c>
      <c r="AH111" s="1" t="str">
        <f aca="false">IF(AND(D111&lt;0.75),"setosa",IF(AND(C111&lt;4.75,D111&gt;=0.75),"versicolor",IF(AND(G111&lt;13.757,C111&gt;=4.75,D111&gt;=0.75),"virginica",IF(AND(B111&lt;3.05,G111&gt;=13.757,C111&gt;=4.75,D111&gt;=0.75),"virginica",IF(AND(A111&lt;6.65,B111&gt;=3.05,G111&gt;=13.757,C111&gt;=4.75,D111&gt;=0.75),"virginica",IF(AND(A111&gt;=6.65,B111&gt;=3.05,G111&gt;=13.757,C111&gt;=4.75,D111&gt;=0.75),"versicolor","shouldnthappen"))))))</f>
        <v>setosa</v>
      </c>
      <c r="AI111" s="1" t="str">
        <f aca="false">IF(AND(D111&lt;0.7),"setosa",IF(AND(C111&lt;4.75,D111&gt;=0.7),"versicolor",IF(AND(A111&lt;6.6,F111&lt;0.482,C111&gt;=4.75,D111&gt;=0.7),"virginica",IF(AND(C111&gt;=4.95,F111&gt;=0.482,C111&gt;=4.75,D111&gt;=0.7),"virginica",IF(AND(D111&lt;1.9,A111&gt;=6.6,F111&lt;0.482,C111&gt;=4.75,D111&gt;=0.7),"versicolor",IF(AND(D111&gt;=1.9,A111&gt;=6.6,F111&lt;0.482,C111&gt;=4.75,D111&gt;=0.7),"virginica",IF(AND(F111&gt;=0.766,C111&lt;4.95,F111&gt;=0.482,C111&gt;=4.75,D111&gt;=0.7),"virginica",IF(AND(B111&lt;2.95,F111&lt;0.766,C111&lt;4.95,F111&gt;=0.482,C111&gt;=4.75,D111&gt;=0.7),"virginica",IF(AND(B111&gt;=2.95,F111&lt;0.766,C111&lt;4.95,F111&gt;=0.482,C111&gt;=4.75,D111&gt;=0.7),"versicolor","shouldnthappen")))))))))</f>
        <v>setosa</v>
      </c>
      <c r="AJ111" s="1" t="str">
        <f aca="false">IF(AND(C111&lt;2.45,C111&lt;4.75),"setosa",IF(AND(D111&gt;=1.65,C111&gt;=4.75),"virginica",IF(AND(A111&lt;4.95,C111&gt;=2.45,C111&lt;4.75),"virginica",IF(AND(A111&gt;=4.95,C111&gt;=2.45,C111&lt;4.75),"versicolor",IF(AND(B111&lt;2.95,D111&lt;1.65,C111&gt;=4.75),"virginica",IF(AND(B111&gt;=2.95,D111&lt;1.65,C111&gt;=4.75),"versicolor","shouldnthappen"))))))</f>
        <v>setosa</v>
      </c>
      <c r="AK111" s="1" t="str">
        <f aca="false">IF(AND(D111&lt;0.75,A111&lt;5.45),"setosa",IF(AND(B111&lt;2.45,D111&gt;=0.75,A111&lt;5.45),"versicolor",IF(AND(A111&gt;=5.55,C111&lt;4.75,A111&gt;=5.45),"versicolor",IF(AND(C111&gt;=5.15,C111&gt;=4.75,A111&gt;=5.45),"virginica",IF(AND(G111&lt;6.094,B111&gt;=2.45,D111&gt;=0.75,A111&lt;5.45),"virginica",IF(AND(G111&gt;=6.094,B111&gt;=2.45,D111&gt;=0.75,A111&lt;5.45),"versicolor",IF(AND(D111&lt;0.6,A111&lt;5.55,C111&lt;4.75,A111&gt;=5.45),"setosa",IF(AND(D111&gt;=0.6,A111&lt;5.55,C111&lt;4.75,A111&gt;=5.45),"versicolor",IF(AND(C111&lt;4.95,C111&lt;5.15,C111&gt;=4.75,A111&gt;=5.45),"virginica",IF(AND(G111&lt;12.627,C111&lt;5.05,C111&gt;=4.95,C111&lt;5.15,C111&gt;=4.75,A111&gt;=5.45),"virginica",IF(AND(G111&gt;=12.627,C111&lt;5.05,C111&gt;=4.95,C111&lt;5.15,C111&gt;=4.75,A111&gt;=5.45),"versicolor",IF(AND(D111&lt;1.7,C111&gt;=5.05,C111&gt;=4.95,C111&lt;5.15,C111&gt;=4.75,A111&gt;=5.45),"versicolor",IF(AND(D111&gt;=1.7,C111&gt;=5.05,C111&gt;=4.95,C111&lt;5.15,C111&gt;=4.75,A111&gt;=5.45),"virginica","shouldnthappen")))))))))))))</f>
        <v>setosa</v>
      </c>
      <c r="AL111" s="1" t="str">
        <f aca="false">IF(AND(B111&lt;2.45,B111&lt;3.15),"versicolor",IF(AND(D111&lt;0.95,G111&lt;15.141,B111&gt;=3.15),"setosa",IF(AND(G111&lt;15.429,G111&gt;=15.141,B111&gt;=3.15),"versicolor",IF(AND(G111&gt;=15.429,G111&gt;=15.141,B111&gt;=3.15),"virginica",IF(AND(C111&lt;2.3,C111&lt;4.75,B111&gt;=2.45,B111&lt;3.15),"setosa",IF(AND(G111&gt;=16.072,C111&gt;=4.75,B111&gt;=2.45,B111&lt;3.15),"versicolor",IF(AND(G111&lt;11.833,D111&gt;=0.95,G111&lt;15.141,B111&gt;=3.15),"virginica",IF(AND(A111&lt;5,C111&gt;=2.3,C111&lt;4.75,B111&gt;=2.45,B111&lt;3.15),"virginica",IF(AND(A111&gt;=5,C111&gt;=2.3,C111&lt;4.75,B111&gt;=2.45,B111&lt;3.15),"versicolor",IF(AND(G111&lt;14.342,G111&gt;=11.833,D111&gt;=0.95,G111&lt;15.141,B111&gt;=3.15),"versicolor",IF(AND(G111&gt;=14.342,G111&gt;=11.833,D111&gt;=0.95,G111&lt;15.141,B111&gt;=3.15),"virginica",IF(AND(G111&lt;13.757,F111&gt;=0.741,G111&lt;16.072,C111&gt;=4.75,B111&gt;=2.45,B111&lt;3.15),"virginica",IF(AND(F111&gt;=0.546,A111&lt;6.15,F111&lt;0.741,G111&lt;16.072,C111&gt;=4.75,B111&gt;=2.45,B111&lt;3.15),"virginica",IF(AND(D111&gt;=1.75,A111&gt;=6.15,F111&lt;0.741,G111&lt;16.072,C111&gt;=4.75,B111&gt;=2.45,B111&lt;3.15),"virginica",IF(AND(C111&lt;4.85,G111&gt;=13.757,F111&gt;=0.741,G111&lt;16.072,C111&gt;=4.75,B111&gt;=2.45,B111&lt;3.15),"virginica",IF(AND(C111&gt;=4.85,G111&gt;=13.757,F111&gt;=0.741,G111&lt;16.072,C111&gt;=4.75,B111&gt;=2.45,B111&lt;3.15),"versicolor",IF(AND(F111&lt;0.331,F111&lt;0.546,A111&lt;6.15,F111&lt;0.741,G111&lt;16.072,C111&gt;=4.75,B111&gt;=2.45,B111&lt;3.15),"virginica",IF(AND(F111&gt;=0.331,F111&lt;0.546,A111&lt;6.15,F111&lt;0.741,G111&lt;16.072,C111&gt;=4.75,B111&gt;=2.45,B111&lt;3.15),"versicolor",IF(AND(G111&lt;10.661,D111&lt;1.75,A111&gt;=6.15,F111&lt;0.741,G111&lt;16.072,C111&gt;=4.75,B111&gt;=2.45,B111&lt;3.15),"virginica",IF(AND(G111&gt;=10.661,D111&lt;1.75,A111&gt;=6.15,F111&lt;0.741,G111&lt;16.072,C111&gt;=4.75,B111&gt;=2.45,B111&lt;3.15),"versicolor","shouldnthappen"))))))))))))))))))))</f>
        <v>setosa</v>
      </c>
      <c r="AM111" s="1" t="str">
        <f aca="false">IF(AND(D111&lt;1.35,F111&gt;=0.917),"setosa",IF(AND(D111&gt;=1.35,F111&gt;=0.917),"virginica",IF(AND(D111&lt;0.75,D111&lt;1.55,F111&lt;0.917),"setosa",IF(AND(C111&gt;=4.8,D111&gt;=1.55,F111&lt;0.917),"virginica",IF(AND(A111&lt;5.95,D111&gt;=0.75,D111&lt;1.55,F111&lt;0.917),"versicolor",IF(AND(F111&lt;0.473,C111&lt;4.8,D111&gt;=1.55,F111&lt;0.917),"virginica",IF(AND(F111&gt;=0.473,C111&lt;4.8,D111&gt;=1.55,F111&lt;0.917),"versicolor",IF(AND(C111&lt;4.95,A111&gt;=5.95,D111&gt;=0.75,D111&lt;1.55,F111&lt;0.917),"versicolor",IF(AND(C111&gt;=4.95,A111&gt;=5.95,D111&gt;=0.75,D111&lt;1.55,F111&lt;0.917),"virginica","shouldnthappen")))))))))</f>
        <v>setosa</v>
      </c>
      <c r="AN111" s="1" t="str">
        <f aca="false">IF(AND(D111&lt;0.75,A111&lt;5.45),"setosa",IF(AND(D111&lt;1.55,D111&gt;=0.75,A111&lt;5.45),"versicolor",IF(AND(D111&gt;=1.55,D111&gt;=0.75,A111&lt;5.45),"virginica",IF(AND(A111&gt;=5.75,C111&lt;4.75,A111&gt;=5.45),"versicolor",IF(AND(F111&lt;0.361,C111&gt;=4.75,A111&gt;=5.45),"virginica",IF(AND(C111&lt;2.6,A111&lt;5.75,C111&lt;4.75,A111&gt;=5.45),"setosa",IF(AND(C111&gt;=2.6,A111&lt;5.75,C111&lt;4.75,A111&gt;=5.45),"versicolor",IF(AND(D111&gt;=1.7,F111&gt;=0.361,C111&gt;=4.75,A111&gt;=5.45),"virginica",IF(AND(B111&lt;2.65,D111&lt;1.7,F111&gt;=0.361,C111&gt;=4.75,A111&gt;=5.45),"virginica",IF(AND(A111&lt;7.05,B111&gt;=2.65,D111&lt;1.7,F111&gt;=0.361,C111&gt;=4.75,A111&gt;=5.45),"versicolor",IF(AND(A111&gt;=7.05,B111&gt;=2.65,D111&lt;1.7,F111&gt;=0.361,C111&gt;=4.75,A111&gt;=5.45),"virginica","shouldnthappen")))))))))))</f>
        <v>setosa</v>
      </c>
      <c r="AO111" s="1" t="str">
        <f aca="false">IF(AND(D111&lt;0.7),"setosa",IF(AND(A111&lt;4.95,C111&lt;4.85,D111&gt;=0.7),"virginica",IF(AND(A111&gt;=4.95,C111&lt;4.85,D111&gt;=0.7),"versicolor",IF(AND(D111&gt;=1.7,C111&gt;=4.85,D111&gt;=0.7),"virginica",IF(AND(F111&lt;0.325,D111&lt;1.7,C111&gt;=4.85,D111&gt;=0.7),"virginica",IF(AND(D111&lt;1.55,F111&gt;=0.325,D111&lt;1.7,C111&gt;=4.85,D111&gt;=0.7),"virginica",IF(AND(D111&gt;=1.55,F111&gt;=0.325,D111&lt;1.7,C111&gt;=4.85,D111&gt;=0.7),"versicolor","shouldnthappen")))))))</f>
        <v>setosa</v>
      </c>
      <c r="AP111" s="1" t="str">
        <f aca="false">IF(AND(D111&lt;0.75),"setosa",IF(AND(C111&lt;4.85,D111&gt;=0.75),"versicolor",IF(AND(G111&gt;=8.277,C111&gt;=4.85,D111&gt;=0.75),"virginica",IF(AND(F111&gt;=0.633,G111&lt;8.277,C111&gt;=4.85,D111&gt;=0.75),"virginica",IF(AND(G111&lt;7.61,F111&lt;0.633,G111&lt;8.277,C111&gt;=4.85,D111&gt;=0.75),"virginica",IF(AND(G111&gt;=7.61,F111&lt;0.633,G111&lt;8.277,C111&gt;=4.85,D111&gt;=0.75),"versicolor","shouldnthappen"))))))</f>
        <v>setosa</v>
      </c>
      <c r="AQ111" s="1" t="str">
        <f aca="false">IF(AND(C111&lt;2.65,A111&gt;=5.45,C111&lt;4.75),"setosa",IF(AND(C111&gt;=2.65,A111&gt;=5.45,C111&lt;4.75),"versicolor",IF(AND(B111&lt;2.9,C111&lt;4.85,C111&gt;=4.75),"versicolor",IF(AND(B111&gt;=2.9,C111&lt;4.85,C111&gt;=4.75),"virginica",IF(AND(D111&lt;1.7,C111&gt;=4.85,C111&gt;=4.75),"versicolor",IF(AND(D111&gt;=1.7,C111&gt;=4.85,C111&gt;=4.75),"virginica",IF(AND(C111&lt;2.45,G111&lt;14.126,A111&lt;5.45,C111&lt;4.75),"setosa",IF(AND(C111&gt;=2.45,G111&lt;14.126,A111&lt;5.45,C111&lt;4.75),"versicolor",IF(AND(C111&lt;2.4,G111&gt;=14.126,A111&lt;5.45,C111&lt;4.75),"setosa",IF(AND(C111&gt;=2.4,G111&gt;=14.126,A111&lt;5.45,C111&lt;4.75),"versicolor","shouldnthappen"))))))))))</f>
        <v>setosa</v>
      </c>
      <c r="AR111" s="1" t="str">
        <f aca="false">IF(AND(C111&lt;2.45,C111&lt;4.85),"setosa",IF(AND(C111&gt;=5.15,C111&gt;=4.85),"virginica",IF(AND(A111&gt;=4.95,C111&gt;=2.45,C111&lt;4.85),"versicolor",IF(AND(D111&lt;1.35,A111&lt;4.95,C111&gt;=2.45,C111&lt;4.85),"versicolor",IF(AND(D111&gt;=1.35,A111&lt;4.95,C111&gt;=2.45,C111&lt;4.85),"virginica",IF(AND(F111&lt;0.35,G111&lt;12.751,C111&lt;5.15,C111&gt;=4.85),"virginica",IF(AND(A111&lt;6.5,G111&gt;=12.751,C111&lt;5.15,C111&gt;=4.85),"virginica",IF(AND(A111&gt;=6.5,G111&gt;=12.751,C111&lt;5.15,C111&gt;=4.85),"versicolor",IF(AND(B111&gt;=2.75,F111&gt;=0.35,G111&lt;12.751,C111&lt;5.15,C111&gt;=4.85),"virginica",IF(AND(C111&lt;5.05,B111&lt;2.75,F111&gt;=0.35,G111&lt;12.751,C111&lt;5.15,C111&gt;=4.85),"virginica",IF(AND(C111&gt;=5.05,B111&lt;2.75,F111&gt;=0.35,G111&lt;12.751,C111&lt;5.15,C111&gt;=4.85),"versicolor","shouldnthappen")))))))))))</f>
        <v>setosa</v>
      </c>
      <c r="AS111" s="1" t="str">
        <f aca="false">IF(AND(F111&gt;=0.9,B111&lt;3.05),"virginica",IF(AND(A111&lt;5.9,B111&gt;=3.05),"setosa",IF(AND(D111&lt;1.65,A111&gt;=5.9,B111&gt;=3.05),"versicolor",IF(AND(D111&gt;=1.65,A111&gt;=5.9,B111&gt;=3.05),"virginica",IF(AND(D111&gt;=1.75,C111&gt;=4.85,F111&lt;0.9,B111&lt;3.05),"virginica",IF(AND(C111&lt;2.2,B111&lt;2.95,C111&lt;4.85,F111&lt;0.9,B111&lt;3.05),"setosa",IF(AND(C111&gt;=2.2,B111&lt;2.95,C111&lt;4.85,F111&lt;0.9,B111&lt;3.05),"versicolor",IF(AND(C111&lt;2.8,B111&gt;=2.95,C111&lt;4.85,F111&lt;0.9,B111&lt;3.05),"setosa",IF(AND(C111&gt;=2.8,B111&gt;=2.95,C111&lt;4.85,F111&lt;0.9,B111&lt;3.05),"versicolor",IF(AND(G111&lt;13.879,D111&lt;1.75,C111&gt;=4.85,F111&lt;0.9,B111&lt;3.05),"virginica",IF(AND(G111&gt;=13.879,D111&lt;1.75,C111&gt;=4.85,F111&lt;0.9,B111&lt;3.05),"versicolor","shouldnthappen")))))))))))</f>
        <v>setosa</v>
      </c>
      <c r="AT111" s="1" t="str">
        <f aca="false">IF(AND(D111&lt;0.75),"setosa",IF(AND(D111&gt;=1.75,D111&gt;=0.75),"virginica",IF(AND(D111&lt;1.45,G111&lt;7.37,D111&lt;1.75,D111&gt;=0.75),"versicolor",IF(AND(D111&gt;=1.45,G111&lt;7.37,D111&lt;1.75,D111&gt;=0.75),"virginica",IF(AND(C111&lt;5.45,G111&gt;=7.37,D111&lt;1.75,D111&gt;=0.75),"versicolor",IF(AND(C111&gt;=5.45,G111&gt;=7.37,D111&lt;1.75,D111&gt;=0.75),"virginica","shouldnthappen"))))))</f>
        <v>setosa</v>
      </c>
      <c r="AU111" s="1" t="str">
        <f aca="false">IF(AND(D111&lt;0.7),"setosa",IF(AND(D111&gt;=1.7,A111&gt;=6.15,D111&gt;=0.7),"virginica",IF(AND(B111&gt;=2.55,C111&lt;4.75,A111&lt;6.15,D111&gt;=0.7),"versicolor",IF(AND(D111&gt;=1.7,C111&gt;=4.75,A111&lt;6.15,D111&gt;=0.7),"virginica",IF(AND(C111&lt;5.25,D111&lt;1.7,A111&gt;=6.15,D111&gt;=0.7),"versicolor",IF(AND(C111&gt;=5.25,D111&lt;1.7,A111&gt;=6.15,D111&gt;=0.7),"virginica",IF(AND(C111&lt;4.25,B111&lt;2.55,C111&lt;4.75,A111&lt;6.15,D111&gt;=0.7),"versicolor",IF(AND(C111&gt;=4.25,B111&lt;2.55,C111&lt;4.75,A111&lt;6.15,D111&gt;=0.7),"virginica",IF(AND(B111&lt;2.65,D111&lt;1.7,C111&gt;=4.75,A111&lt;6.15,D111&gt;=0.7),"virginica",IF(AND(B111&gt;=2.65,D111&lt;1.7,C111&gt;=4.75,A111&lt;6.15,D111&gt;=0.7),"versicolor","shouldnthappen"))))))))))</f>
        <v>setosa</v>
      </c>
      <c r="AV111" s="1" t="str">
        <f aca="false">IF(AND(D111&lt;0.75),"setosa",IF(AND(F111&gt;=0.899,D111&gt;=0.75),"virginica",IF(AND(D111&lt;1.65,A111&lt;6.05,F111&lt;0.899,D111&gt;=0.75),"versicolor",IF(AND(D111&gt;=1.65,A111&lt;6.05,F111&lt;0.899,D111&gt;=0.75),"virginica",IF(AND(C111&gt;=5.05,A111&gt;=6.05,F111&lt;0.899,D111&gt;=0.75),"virginica",IF(AND(G111&gt;=13.757,C111&lt;5.05,A111&gt;=6.05,F111&lt;0.899,D111&gt;=0.75),"versicolor",IF(AND(D111&lt;1.6,G111&lt;13.757,C111&lt;5.05,A111&gt;=6.05,F111&lt;0.899,D111&gt;=0.75),"versicolor",IF(AND(D111&gt;=1.6,G111&lt;13.757,C111&lt;5.05,A111&gt;=6.05,F111&lt;0.899,D111&gt;=0.75),"virginica","shouldnthappen"))))))))</f>
        <v>setosa</v>
      </c>
      <c r="AW111" s="1" t="str">
        <f aca="false">IF(AND(F111&lt;0.117,A111&gt;=5.55),"virginica",IF(AND(A111&gt;=5.2,G111&lt;6.086,A111&lt;5.55),"versicolor",IF(AND(D111&lt;0.7,G111&gt;=6.086,A111&lt;5.55),"setosa",IF(AND(D111&gt;=0.7,G111&gt;=6.086,A111&lt;5.55),"versicolor",IF(AND(A111&lt;4.75,A111&lt;5.2,G111&lt;6.086,A111&lt;5.55),"setosa",IF(AND(A111&gt;=4.75,A111&lt;5.2,G111&lt;6.086,A111&lt;5.55),"virginica",IF(AND(D111&gt;=1.65,C111&lt;4.95,F111&gt;=0.117,A111&gt;=5.55),"virginica",IF(AND(D111&gt;=1.75,C111&gt;=4.95,F111&gt;=0.117,A111&gt;=5.55),"virginica",IF(AND(C111&lt;2.6,D111&lt;1.65,C111&lt;4.95,F111&gt;=0.117,A111&gt;=5.55),"setosa",IF(AND(C111&gt;=2.6,D111&lt;1.65,C111&lt;4.95,F111&gt;=0.117,A111&gt;=5.55),"versicolor",IF(AND(D111&lt;1.55,D111&lt;1.75,C111&gt;=4.95,F111&gt;=0.117,A111&gt;=5.55),"virginica",IF(AND(A111&lt;6.95,D111&gt;=1.55,D111&lt;1.75,C111&gt;=4.95,F111&gt;=0.117,A111&gt;=5.55),"versicolor",IF(AND(A111&gt;=6.95,D111&gt;=1.55,D111&lt;1.75,C111&gt;=4.95,F111&gt;=0.117,A111&gt;=5.55),"virginica","shouldnthappen")))))))))))))</f>
        <v>setosa</v>
      </c>
      <c r="AX111" s="1" t="str">
        <f aca="false">IF(AND(D111&lt;0.75),"setosa",IF(AND(F111&lt;0.138,D111&gt;=0.75),"virginica",IF(AND(C111&lt;4.45,A111&lt;6.15,F111&gt;=0.138,D111&gt;=0.75),"versicolor",IF(AND(C111&gt;=5.05,A111&gt;=6.15,F111&gt;=0.138,D111&gt;=0.75),"virginica",IF(AND(B111&lt;2.65,C111&gt;=4.45,A111&lt;6.15,F111&gt;=0.138,D111&gt;=0.75),"virginica",IF(AND(A111&gt;=6.35,C111&lt;5.05,A111&gt;=6.15,F111&gt;=0.138,D111&gt;=0.75),"versicolor",IF(AND(A111&lt;5.65,B111&gt;=2.65,C111&gt;=4.45,A111&lt;6.15,F111&gt;=0.138,D111&gt;=0.75),"virginica",IF(AND(D111&lt;1.75,A111&lt;6.35,C111&lt;5.05,A111&gt;=6.15,F111&gt;=0.138,D111&gt;=0.75),"versicolor",IF(AND(D111&gt;=1.75,A111&lt;6.35,C111&lt;5.05,A111&gt;=6.15,F111&gt;=0.138,D111&gt;=0.75),"virginica",IF(AND(D111&lt;1.7,A111&gt;=5.65,B111&gt;=2.65,C111&gt;=4.45,A111&lt;6.15,F111&gt;=0.138,D111&gt;=0.75),"versicolor",IF(AND(D111&gt;=1.7,A111&gt;=5.65,B111&gt;=2.65,C111&gt;=4.45,A111&lt;6.15,F111&gt;=0.138,D111&gt;=0.75),"virginica","shouldnthappen")))))))))))</f>
        <v>setosa</v>
      </c>
      <c r="AY111" s="1" t="str">
        <f aca="false">IF(AND(D111&lt;0.75,A111&lt;5.55),"setosa",IF(AND(A111&lt;4.95,D111&gt;=0.75,A111&lt;5.55),"virginica",IF(AND(A111&gt;=4.95,D111&gt;=0.75,A111&lt;5.55),"versicolor",IF(AND(C111&lt;2.6,C111&lt;4.85,A111&gt;=5.55),"setosa",IF(AND(C111&gt;=2.6,C111&lt;4.85,A111&gt;=5.55),"versicolor",IF(AND(D111&gt;=1.75,C111&gt;=4.85,A111&gt;=5.55),"virginica",IF(AND(F111&lt;0.405,D111&lt;1.75,C111&gt;=4.85,A111&gt;=5.55),"versicolor",IF(AND(B111&lt;3.05,F111&gt;=0.405,D111&lt;1.75,C111&gt;=4.85,A111&gt;=5.55),"virginica",IF(AND(B111&gt;=3.05,F111&gt;=0.405,D111&lt;1.75,C111&gt;=4.85,A111&gt;=5.55),"versicolor","shouldnthappen")))))))))</f>
        <v>setosa</v>
      </c>
      <c r="AZ111" s="1" t="str">
        <f aca="false">IF(AND(D111&lt;0.75),"setosa",IF(AND(F111&lt;0.9,C111&lt;4.95,D111&gt;=0.75),"versicolor",IF(AND(F111&gt;=0.9,C111&lt;4.95,D111&gt;=0.75),"virginica",IF(AND(D111&gt;=1.7,C111&gt;=4.95,D111&gt;=0.75),"virginica",IF(AND(F111&lt;0.405,D111&lt;1.7,C111&gt;=4.95,D111&gt;=0.75),"versicolor",IF(AND(F111&gt;=0.405,D111&lt;1.7,C111&gt;=4.95,D111&gt;=0.75),"virginica","shouldnthappen"))))))</f>
        <v>setosa</v>
      </c>
      <c r="BA111" s="1" t="str">
        <f aca="false">IF(AND(D111&lt;0.75),"setosa",IF(AND(D111&gt;=1.7,C111&gt;=5.05,D111&gt;=0.75),"virginica",IF(AND(D111&lt;1.45,D111&lt;1.6,C111&lt;5.05,D111&gt;=0.75),"versicolor",IF(AND(A111&lt;5.8,D111&gt;=1.6,C111&lt;5.05,D111&gt;=0.75),"virginica",IF(AND(A111&gt;=5.8,D111&gt;=1.6,C111&lt;5.05,D111&gt;=0.75),"versicolor",IF(AND(F111&lt;0.417,D111&lt;1.7,C111&gt;=5.05,D111&gt;=0.75),"versicolor",IF(AND(F111&gt;=0.417,D111&lt;1.7,C111&gt;=5.05,D111&gt;=0.75),"virginica",IF(AND(A111&lt;5.95,D111&gt;=1.45,D111&lt;1.6,C111&lt;5.05,D111&gt;=0.75),"versicolor",IF(AND(G111&lt;10.618,A111&gt;=5.95,D111&gt;=1.45,D111&lt;1.6,C111&lt;5.05,D111&gt;=0.75),"virginica",IF(AND(G111&gt;=10.618,A111&gt;=5.95,D111&gt;=1.45,D111&lt;1.6,C111&lt;5.05,D111&gt;=0.75),"versicolor","shouldnthappen"))))))))))</f>
        <v>setosa</v>
      </c>
      <c r="BB111" s="1" t="str">
        <f aca="false">IF(AND(C111&lt;2.6),"setosa",IF(AND(D111&gt;=1.75,C111&gt;=2.6),"virginica",IF(AND(C111&gt;=5.45,D111&lt;1.75,C111&gt;=2.6),"virginica",IF(AND(F111&gt;=0.259,C111&lt;5.45,D111&lt;1.75,C111&gt;=2.6),"versicolor",IF(AND(C111&lt;5.05,F111&lt;0.259,C111&lt;5.45,D111&lt;1.75,C111&gt;=2.6),"versicolor",IF(AND(C111&gt;=5.05,F111&lt;0.259,C111&lt;5.45,D111&lt;1.75,C111&gt;=2.6),"virginica","shouldnthappen"))))))</f>
        <v>setosa</v>
      </c>
      <c r="BC111" s="1" t="str">
        <f aca="false">IF(AND(A111&lt;4.95,B111&lt;2.7,A111&lt;5.55),"virginica",IF(AND(A111&gt;=4.95,B111&lt;2.7,A111&lt;5.55),"versicolor",IF(AND(C111&lt;3.2,B111&gt;=2.7,A111&lt;5.55),"setosa",IF(AND(C111&gt;=3.2,B111&gt;=2.7,A111&lt;5.55),"versicolor",IF(AND(F111&gt;=0.85,A111&lt;6.15,A111&gt;=5.55),"virginica",IF(AND(D111&lt;1.45,A111&gt;=6.15,A111&gt;=5.55),"versicolor",IF(AND(C111&lt;4.8,F111&lt;0.85,A111&lt;6.15,A111&gt;=5.55),"versicolor",IF(AND(D111&gt;=1.7,D111&gt;=1.45,A111&gt;=6.15,A111&gt;=5.55),"virginica",IF(AND(G111&lt;9.333,C111&gt;=4.8,F111&lt;0.85,A111&lt;6.15,A111&gt;=5.55),"versicolor",IF(AND(G111&gt;=9.333,C111&gt;=4.8,F111&lt;0.85,A111&lt;6.15,A111&gt;=5.55),"virginica",IF(AND(C111&lt;4.9,D111&lt;1.7,D111&gt;=1.45,A111&gt;=6.15,A111&gt;=5.55),"versicolor",IF(AND(C111&gt;=4.9,D111&lt;1.7,D111&gt;=1.45,A111&gt;=6.15,A111&gt;=5.55),"virginica","shouldnthappen"))))))))))))</f>
        <v>setosa</v>
      </c>
      <c r="BD111" s="1" t="str">
        <f aca="false">IF(AND(C111&lt;2.35),"setosa",IF(AND(C111&lt;4.75,B111&lt;2.55,C111&gt;=2.35),"versicolor",IF(AND(C111&gt;=4.75,B111&lt;2.55,C111&gt;=2.35),"virginica",IF(AND(C111&lt;4.75,B111&gt;=2.55,C111&gt;=2.35),"versicolor",IF(AND(D111&gt;=1.75,C111&gt;=4.75,B111&gt;=2.55,C111&gt;=2.35),"virginica",IF(AND(A111&gt;=6.5,D111&lt;1.75,C111&gt;=4.75,B111&gt;=2.55,C111&gt;=2.35),"versicolor",IF(AND(A111&lt;6.05,A111&lt;6.5,D111&lt;1.75,C111&gt;=4.75,B111&gt;=2.55,C111&gt;=2.35),"versicolor",IF(AND(A111&gt;=6.05,A111&lt;6.5,D111&lt;1.75,C111&gt;=4.75,B111&gt;=2.55,C111&gt;=2.35),"virginica","shouldnthappen"))))))))</f>
        <v>setosa</v>
      </c>
      <c r="BE111" s="1" t="str">
        <f aca="false">IF(AND(C111&lt;2.5),"setosa",IF(AND(D111&lt;1.65,C111&lt;4.75,C111&gt;=2.5),"versicolor",IF(AND(D111&gt;=1.65,C111&lt;4.75,C111&gt;=2.5),"virginica",IF(AND(D111&gt;=1.75,C111&gt;=4.75,C111&gt;=2.5),"virginica",IF(AND(C111&lt;4.95,D111&lt;1.75,C111&gt;=4.75,C111&gt;=2.5),"versicolor",IF(AND(A111&lt;6.5,C111&gt;=4.95,D111&lt;1.75,C111&gt;=4.75,C111&gt;=2.5),"virginica",IF(AND(A111&gt;=6.5,C111&gt;=4.95,D111&lt;1.75,C111&gt;=4.75,C111&gt;=2.5),"versicolor","shouldnthappen")))))))</f>
        <v>setosa</v>
      </c>
      <c r="BF111" s="1" t="str">
        <f aca="false">IF(AND(G111&gt;=15.244),"virginica",IF(AND(C111&lt;3.2,B111&gt;=3.15,G111&lt;15.244),"setosa",IF(AND(A111&gt;=4.95,C111&lt;4.7,B111&lt;3.15,G111&lt;15.244),"versicolor",IF(AND(C111&gt;=5.15,C111&gt;=4.7,B111&lt;3.15,G111&lt;15.244),"virginica",IF(AND(A111&gt;=6.45,C111&gt;=3.2,B111&gt;=3.15,G111&lt;15.244),"virginica",IF(AND(D111&lt;0.95,A111&lt;4.95,C111&lt;4.7,B111&lt;3.15,G111&lt;15.244),"setosa",IF(AND(D111&gt;=0.95,A111&lt;4.95,C111&lt;4.7,B111&lt;3.15,G111&lt;15.244),"virginica",IF(AND(F111&lt;0.816,A111&lt;6.45,C111&gt;=3.2,B111&gt;=3.15,G111&lt;15.244),"virginica",IF(AND(F111&gt;=0.816,A111&lt;6.45,C111&gt;=3.2,B111&gt;=3.15,G111&lt;15.244),"versicolor",IF(AND(A111&gt;=6.5,B111&lt;3.05,C111&lt;5.15,C111&gt;=4.7,B111&lt;3.15,G111&lt;15.244),"versicolor",IF(AND(G111&lt;11.093,B111&gt;=3.05,C111&lt;5.15,C111&gt;=4.7,B111&lt;3.15,G111&lt;15.244),"virginica",IF(AND(G111&gt;=11.093,B111&gt;=3.05,C111&lt;5.15,C111&gt;=4.7,B111&lt;3.15,G111&lt;15.244),"versicolor",IF(AND(D111&gt;=1.7,A111&lt;6.5,B111&lt;3.05,C111&lt;5.15,C111&gt;=4.7,B111&lt;3.15,G111&lt;15.244),"virginica",IF(AND(G111&lt;7.498,D111&lt;1.7,A111&lt;6.5,B111&lt;3.05,C111&lt;5.15,C111&gt;=4.7,B111&lt;3.15,G111&lt;15.244),"virginica",IF(AND(G111&gt;=7.498,D111&lt;1.7,A111&lt;6.5,B111&lt;3.05,C111&lt;5.15,C111&gt;=4.7,B111&lt;3.15,G111&lt;15.244),"versicolor","shouldnthappen")))))))))))))))</f>
        <v>setosa</v>
      </c>
      <c r="BG111" s="1" t="str">
        <f aca="false">IF(AND(B111&gt;=3.35,C111&lt;4.85),"setosa",IF(AND(D111&gt;=1.75,C111&gt;=4.85),"virginica",IF(AND(D111&lt;0.75,B111&lt;3.35,C111&lt;4.85),"setosa",IF(AND(G111&gt;=13.879,D111&lt;1.75,C111&gt;=4.85),"versicolor",IF(AND(F111&gt;=0.9,D111&gt;=0.75,B111&lt;3.35,C111&lt;4.85),"virginica",IF(AND(F111&gt;=0.405,G111&lt;13.879,D111&lt;1.75,C111&gt;=4.85),"virginica",IF(AND(B111&gt;=2.55,F111&lt;0.9,D111&gt;=0.75,B111&lt;3.35,C111&lt;4.85),"versicolor",IF(AND(G111&lt;7.498,F111&lt;0.405,G111&lt;13.879,D111&lt;1.75,C111&gt;=4.85),"virginica",IF(AND(G111&gt;=7.498,F111&lt;0.405,G111&lt;13.879,D111&lt;1.75,C111&gt;=4.85),"versicolor",IF(AND(G111&lt;5.656,B111&lt;2.55,F111&lt;0.9,D111&gt;=0.75,B111&lt;3.35,C111&lt;4.85),"virginica",IF(AND(G111&gt;=5.656,B111&lt;2.55,F111&lt;0.9,D111&gt;=0.75,B111&lt;3.35,C111&lt;4.85),"versicolor","shouldnthappen")))))))))))</f>
        <v>setosa</v>
      </c>
      <c r="BH111" s="1" t="str">
        <f aca="false">IF(AND(D111&lt;0.7),"setosa",IF(AND(D111&gt;=1.65,A111&lt;6.65,D111&gt;=0.7),"virginica",IF(AND(D111&lt;1.55,A111&gt;=6.65,D111&gt;=0.7),"versicolor",IF(AND(D111&gt;=1.55,A111&gt;=6.65,D111&gt;=0.7),"virginica",IF(AND(F111&gt;=0.529,D111&lt;1.65,A111&lt;6.65,D111&gt;=0.7),"versicolor",IF(AND(C111&gt;=5.35,F111&lt;0.529,D111&lt;1.65,A111&lt;6.65,D111&gt;=0.7),"virginica",IF(AND(G111&gt;=7.411,C111&lt;5.35,F111&lt;0.529,D111&lt;1.65,A111&lt;6.65,D111&gt;=0.7),"versicolor",IF(AND(G111&lt;6.927,G111&lt;7.411,C111&lt;5.35,F111&lt;0.529,D111&lt;1.65,A111&lt;6.65,D111&gt;=0.7),"versicolor",IF(AND(G111&gt;=6.927,G111&lt;7.411,C111&lt;5.35,F111&lt;0.529,D111&lt;1.65,A111&lt;6.65,D111&gt;=0.7),"virginica","shouldnthappen")))))))))</f>
        <v>setosa</v>
      </c>
      <c r="BI111" s="1" t="str">
        <f aca="false">IF(AND(D111&gt;=1.7),"virginica",IF(AND(D111&lt;0.7,D111&lt;1.7),"setosa",IF(AND(D111&lt;1.45,G111&lt;7.37,D111&gt;=0.7,D111&lt;1.7),"versicolor",IF(AND(D111&gt;=1.45,G111&lt;7.37,D111&gt;=0.7,D111&lt;1.7),"virginica",IF(AND(B111&gt;=2.65,G111&gt;=7.37,D111&gt;=0.7,D111&lt;1.7),"versicolor",IF(AND(C111&lt;5.05,B111&lt;2.65,G111&gt;=7.37,D111&gt;=0.7,D111&lt;1.7),"versicolor",IF(AND(C111&gt;=5.05,B111&lt;2.65,G111&gt;=7.37,D111&gt;=0.7,D111&lt;1.7),"virginica","shouldnthappen")))))))</f>
        <v>setosa</v>
      </c>
    </row>
    <row r="112" customFormat="false" ht="13.8" hidden="false" customHeight="false" outlineLevel="0" collapsed="false">
      <c r="A112" s="1" t="n">
        <v>5.1</v>
      </c>
      <c r="B112" s="1" t="n">
        <v>3.8</v>
      </c>
      <c r="C112" s="1" t="n">
        <v>1.9</v>
      </c>
      <c r="D112" s="1" t="n">
        <v>0.4</v>
      </c>
      <c r="E112" s="1" t="s">
        <v>94</v>
      </c>
      <c r="F112" s="1" t="n">
        <v>0.918034626636654</v>
      </c>
      <c r="G112" s="1" t="n">
        <v>6.5099694066681</v>
      </c>
      <c r="H112" s="11" t="str">
        <f aca="false">E112</f>
        <v>setosa</v>
      </c>
      <c r="I112" s="1" t="str">
        <f aca="false">INDEX(L112:BI112, MODE(MATCH(L112:BI112, L112:BI112, 0 )))</f>
        <v>setosa</v>
      </c>
      <c r="J112" s="12" t="n">
        <f aca="false">COUNTIF(L112:BI112, H112) / COUNTA(L112:BI112)</f>
        <v>1</v>
      </c>
      <c r="K112" s="13" t="n">
        <f aca="false">I112=H112</f>
        <v>1</v>
      </c>
      <c r="L112" s="1" t="str">
        <f aca="false">IF(AND(C112&lt;3.65,B112&gt;=3.35),"setosa",IF(AND(C112&gt;=3.65,B112&gt;=3.35),"virginica",IF(AND(C112&lt;2.35,C112&lt;4.85,B112&lt;3.35),"setosa",IF(AND(F112&gt;=0.899,C112&gt;=2.35,C112&lt;4.85,B112&lt;3.35),"virginica",IF(AND(G112&gt;=8.268,B112&lt;2.75,C112&gt;=4.85,B112&lt;3.35),"virginica",IF(AND(D112&lt;1.55,B112&gt;=2.75,C112&gt;=4.85,B112&lt;3.35),"versicolor",IF(AND(D112&gt;=1.55,B112&gt;=2.75,C112&gt;=4.85,B112&lt;3.35),"virginica",IF(AND(G112&lt;6.537,F112&lt;0.899,C112&gt;=2.35,C112&lt;4.85,B112&lt;3.35),"virginica",IF(AND(G112&gt;=6.537,F112&lt;0.899,C112&gt;=2.35,C112&lt;4.85,B112&lt;3.35),"versicolor",IF(AND(G112&lt;6.878,G112&lt;8.268,B112&lt;2.75,C112&gt;=4.85,B112&lt;3.35),"virginica",IF(AND(G112&gt;=6.878,G112&lt;8.268,B112&lt;2.75,C112&gt;=4.85,B112&lt;3.35),"versicolor","shouldnthappen")))))))))))</f>
        <v>setosa</v>
      </c>
      <c r="M112" s="1" t="str">
        <f aca="false">IF(AND(C112&lt;2.6),"setosa",IF(AND(D112&gt;=1.75,C112&gt;=2.6),"virginica",IF(AND(G112&lt;6.094,D112&lt;1.75,C112&gt;=2.6),"virginica",IF(AND(D112&lt;1.35,G112&gt;=6.094,D112&lt;1.75,C112&gt;=2.6),"versicolor",IF(AND(C112&lt;5.05,D112&gt;=1.35,G112&gt;=6.094,D112&lt;1.75,C112&gt;=2.6),"versicolor",IF(AND(C112&gt;=5.05,D112&gt;=1.35,G112&gt;=6.094,D112&lt;1.75,C112&gt;=2.6),"virginica","shouldnthappen"))))))</f>
        <v>setosa</v>
      </c>
      <c r="N112" s="1" t="str">
        <f aca="false">IF(AND(A112&lt;6.6,B112&gt;=3.45),"setosa",IF(AND(A112&gt;=6.6,B112&gt;=3.45),"virginica",IF(AND(D112&lt;0.7,C112&lt;4.75,B112&lt;3.45),"setosa",IF(AND(D112&gt;=0.7,C112&lt;4.75,B112&lt;3.45),"versicolor",IF(AND(C112&gt;=5.15,C112&gt;=4.75,B112&lt;3.45),"virginica",IF(AND(D112&gt;=1.7,A112&lt;6.5,C112&lt;5.15,C112&gt;=4.75,B112&lt;3.45),"virginica",IF(AND(C112&lt;5.05,A112&gt;=6.5,C112&lt;5.15,C112&gt;=4.75,B112&lt;3.45),"versicolor",IF(AND(C112&gt;=5.05,A112&gt;=6.5,C112&lt;5.15,C112&gt;=4.75,B112&lt;3.45),"virginica",IF(AND(G112&lt;7.498,D112&lt;1.7,A112&lt;6.5,C112&lt;5.15,C112&gt;=4.75,B112&lt;3.45),"virginica",IF(AND(G112&gt;=7.498,D112&lt;1.7,A112&lt;6.5,C112&lt;5.15,C112&gt;=4.75,B112&lt;3.45),"versicolor","shouldnthappen"))))))))))</f>
        <v>setosa</v>
      </c>
      <c r="O112" s="1" t="str">
        <f aca="false">IF(AND(D112&lt;0.75),"setosa",IF(AND(C112&lt;4.75,C112&lt;4.85,D112&gt;=0.75),"versicolor",IF(AND(A112&gt;=6.05,C112&gt;=4.85,D112&gt;=0.75),"virginica",IF(AND(D112&lt;1.6,C112&gt;=4.75,C112&lt;4.85,D112&gt;=0.75),"versicolor",IF(AND(D112&gt;=1.6,C112&gt;=4.75,C112&lt;4.85,D112&gt;=0.75),"virginica",IF(AND(A112&lt;5.9,A112&lt;6.05,C112&gt;=4.85,D112&gt;=0.75),"virginica",IF(AND(A112&gt;=5.9,A112&lt;6.05,C112&gt;=4.85,D112&gt;=0.75),"versicolor","shouldnthappen")))))))</f>
        <v>setosa</v>
      </c>
      <c r="P112" s="1" t="str">
        <f aca="false">IF(AND(D112&lt;0.75),"setosa",IF(AND(A112&lt;5.55,D112&gt;=0.75),"versicolor",IF(AND(D112&gt;=1.7,G112&lt;13.158,A112&gt;=5.55,D112&gt;=0.75),"virginica",IF(AND(B112&lt;2.45,D112&lt;1.7,G112&lt;13.158,A112&gt;=5.55,D112&gt;=0.75),"virginica",IF(AND(B112&gt;=2.45,D112&lt;1.7,G112&lt;13.158,A112&gt;=5.55,D112&gt;=0.75),"versicolor",IF(AND(B112&gt;=3.05,G112&lt;15.551,G112&gt;=13.158,A112&gt;=5.55,D112&gt;=0.75),"versicolor",IF(AND(B112&lt;2.9,G112&gt;=15.551,G112&gt;=13.158,A112&gt;=5.55,D112&gt;=0.75),"versicolor",IF(AND(B112&gt;=2.9,G112&gt;=15.551,G112&gt;=13.158,A112&gt;=5.55,D112&gt;=0.75),"virginica",IF(AND(D112&lt;1.3,G112&lt;14.221,B112&lt;3.05,G112&lt;15.551,G112&gt;=13.158,A112&gt;=5.55,D112&gt;=0.75),"versicolor",IF(AND(D112&gt;=1.3,G112&lt;14.221,B112&lt;3.05,G112&lt;15.551,G112&gt;=13.158,A112&gt;=5.55,D112&gt;=0.75),"virginica",IF(AND(C112&lt;4.9,G112&gt;=14.221,B112&lt;3.05,G112&lt;15.551,G112&gt;=13.158,A112&gt;=5.55,D112&gt;=0.75),"versicolor",IF(AND(C112&gt;=4.9,G112&gt;=14.221,B112&lt;3.05,G112&lt;15.551,G112&gt;=13.158,A112&gt;=5.55,D112&gt;=0.75),"virginica","shouldnthappen"))))))))))))</f>
        <v>setosa</v>
      </c>
      <c r="Q112" s="1" t="str">
        <f aca="false">IF(AND(C112&lt;2.6),"setosa",IF(AND(A112&gt;=4.95,C112&lt;4.75,C112&gt;=2.6),"versicolor",IF(AND(D112&gt;=1.75,C112&gt;=4.75,C112&gt;=2.6),"virginica",IF(AND(B112&lt;2.45,A112&lt;4.95,C112&lt;4.75,C112&gt;=2.6),"versicolor",IF(AND(B112&gt;=2.45,A112&lt;4.95,C112&lt;4.75,C112&gt;=2.6),"virginica",IF(AND(G112&lt;7.498,D112&lt;1.75,C112&gt;=4.75,C112&gt;=2.6),"virginica",IF(AND(F112&lt;0.417,G112&gt;=7.498,D112&lt;1.75,C112&gt;=4.75,C112&gt;=2.6),"versicolor",IF(AND(F112&lt;0.442,F112&gt;=0.417,G112&gt;=7.498,D112&lt;1.75,C112&gt;=4.75,C112&gt;=2.6),"virginica",IF(AND(F112&gt;=0.442,F112&gt;=0.417,G112&gt;=7.498,D112&lt;1.75,C112&gt;=4.75,C112&gt;=2.6),"versicolor","shouldnthappen")))))))))</f>
        <v>setosa</v>
      </c>
      <c r="R112" s="1" t="str">
        <f aca="false">IF(AND(D112&lt;0.75),"setosa",IF(AND(D112&lt;1.75,A112&gt;=6.25,D112&gt;=0.75),"versicolor",IF(AND(D112&gt;=1.75,A112&gt;=6.25,D112&gt;=0.75),"virginica",IF(AND(D112&lt;1.6,C112&lt;4.75,A112&lt;6.25,D112&gt;=0.75),"versicolor",IF(AND(D112&gt;=1.6,C112&lt;4.75,A112&lt;6.25,D112&gt;=0.75),"virginica",IF(AND(G112&lt;6.998,C112&gt;=4.75,A112&lt;6.25,D112&gt;=0.75),"virginica",IF(AND(A112&lt;6.05,G112&gt;=6.998,C112&gt;=4.75,A112&lt;6.25,D112&gt;=0.75),"versicolor",IF(AND(A112&gt;=6.05,G112&gt;=6.998,C112&gt;=4.75,A112&lt;6.25,D112&gt;=0.75),"virginica","shouldnthappen"))))))))</f>
        <v>setosa</v>
      </c>
      <c r="S112" s="1" t="str">
        <f aca="false">IF(AND(B112&gt;=3.05,A112&lt;5.45),"setosa",IF(AND(C112&lt;2.2,B112&lt;3.05,A112&lt;5.45),"setosa",IF(AND(C112&gt;=2.2,B112&lt;3.05,A112&lt;5.45),"versicolor",IF(AND(B112&lt;3.7,C112&lt;4.8,A112&gt;=5.45),"versicolor",IF(AND(B112&gt;=3.7,C112&lt;4.8,A112&gt;=5.45),"setosa",IF(AND(G112&lt;13.757,C112&lt;5.05,C112&gt;=4.8,A112&gt;=5.45),"virginica",IF(AND(G112&gt;=13.757,C112&lt;5.05,C112&gt;=4.8,A112&gt;=5.45),"versicolor",IF(AND(C112&gt;=5.15,C112&gt;=5.05,C112&gt;=4.8,A112&gt;=5.45),"virginica",IF(AND(A112&lt;5.95,C112&lt;5.15,C112&gt;=5.05,C112&gt;=4.8,A112&gt;=5.45),"virginica",IF(AND(D112&gt;=1.8,A112&gt;=5.95,C112&lt;5.15,C112&gt;=5.05,C112&gt;=4.8,A112&gt;=5.45),"virginica",IF(AND(B112&lt;2.75,D112&lt;1.8,A112&gt;=5.95,C112&lt;5.15,C112&gt;=5.05,C112&gt;=4.8,A112&gt;=5.45),"versicolor",IF(AND(B112&gt;=2.75,D112&lt;1.8,A112&gt;=5.95,C112&lt;5.15,C112&gt;=5.05,C112&gt;=4.8,A112&gt;=5.45),"virginica","shouldnthappen"))))))))))))</f>
        <v>setosa</v>
      </c>
      <c r="T112" s="1" t="str">
        <f aca="false">IF(AND(C112&lt;2.6),"setosa",IF(AND(D112&lt;1.65,C112&lt;4.75,C112&gt;=2.6),"versicolor",IF(AND(D112&gt;=1.65,C112&lt;4.75,C112&gt;=2.6),"virginica",IF(AND(G112&gt;=8.494,A112&lt;6.6,C112&gt;=4.75,C112&gt;=2.6),"virginica",IF(AND(C112&lt;5.2,A112&gt;=6.6,C112&gt;=4.75,C112&gt;=2.6),"versicolor",IF(AND(C112&gt;=5.2,A112&gt;=6.6,C112&gt;=4.75,C112&gt;=2.6),"virginica",IF(AND(A112&lt;5.95,G112&lt;8.494,A112&lt;6.6,C112&gt;=4.75,C112&gt;=2.6),"virginica",IF(AND(A112&gt;=5.95,G112&lt;8.494,A112&lt;6.6,C112&gt;=4.75,C112&gt;=2.6),"versicolor","shouldnthappen"))))))))</f>
        <v>setosa</v>
      </c>
      <c r="U112" s="1" t="str">
        <f aca="false">IF(AND(C112&lt;3.65,B112&gt;=3.35),"setosa",IF(AND(C112&gt;=3.65,B112&gt;=3.35),"virginica",IF(AND(C112&lt;2.35,A112&lt;6.25,B112&lt;3.35),"setosa",IF(AND(C112&lt;4.85,A112&gt;=6.25,B112&lt;3.35),"versicolor",IF(AND(G112&gt;=15.426,C112&gt;=2.35,A112&lt;6.25,B112&lt;3.35),"virginica",IF(AND(D112&gt;=1.55,C112&gt;=4.85,A112&gt;=6.25,B112&lt;3.35),"virginica",IF(AND(D112&lt;1.8,G112&lt;15.426,C112&gt;=2.35,A112&lt;6.25,B112&lt;3.35),"versicolor",IF(AND(D112&gt;=1.8,G112&lt;15.426,C112&gt;=2.35,A112&lt;6.25,B112&lt;3.35),"virginica",IF(AND(B112&lt;2.95,D112&lt;1.55,C112&gt;=4.85,A112&gt;=6.25,B112&lt;3.35),"virginica",IF(AND(B112&gt;=2.95,D112&lt;1.55,C112&gt;=4.85,A112&gt;=6.25,B112&lt;3.35),"versicolor","shouldnthappen"))))))))))</f>
        <v>setosa</v>
      </c>
      <c r="V112" s="1" t="str">
        <f aca="false">IF(AND(C112&lt;2.6),"setosa",IF(AND(C112&gt;=4.85,C112&gt;=2.6),"virginica",IF(AND(F112&gt;=0.9,C112&lt;4.85,C112&gt;=2.6),"virginica",IF(AND(G112&lt;5.656,F112&lt;0.9,C112&lt;4.85,C112&gt;=2.6),"virginica",IF(AND(G112&gt;=5.656,F112&lt;0.9,C112&lt;4.85,C112&gt;=2.6),"versicolor","shouldnthappen")))))</f>
        <v>setosa</v>
      </c>
      <c r="W112" s="1" t="str">
        <f aca="false">IF(AND(D112&gt;=1.75,G112&gt;=13.795),"virginica",IF(AND(D112&gt;=1.5,G112&gt;=12.335,G112&lt;13.795),"virginica",IF(AND(C112&lt;2.45,C112&lt;4.85,G112&lt;12.335,G112&lt;13.795),"setosa",IF(AND(C112&gt;=2.45,C112&lt;4.85,G112&lt;12.335,G112&lt;13.795),"versicolor",IF(AND(D112&gt;=1.7,C112&gt;=4.85,G112&lt;12.335,G112&lt;13.795),"virginica",IF(AND(B112&gt;=3.25,D112&lt;1.5,G112&gt;=12.335,G112&lt;13.795),"setosa",IF(AND(D112&lt;1,F112&lt;0.255,D112&lt;1.75,G112&gt;=13.795),"setosa",IF(AND(D112&gt;=1,F112&lt;0.255,D112&lt;1.75,G112&gt;=13.795),"versicolor",IF(AND(A112&lt;5.4,F112&gt;=0.255,D112&lt;1.75,G112&gt;=13.795),"setosa",IF(AND(A112&gt;=5.4,F112&gt;=0.255,D112&lt;1.75,G112&gt;=13.795),"versicolor",IF(AND(A112&lt;6.15,D112&lt;1.7,C112&gt;=4.85,G112&lt;12.335,G112&lt;13.795),"versicolor",IF(AND(A112&gt;=6.15,D112&lt;1.7,C112&gt;=4.85,G112&lt;12.335,G112&lt;13.795),"virginica",IF(AND(C112&lt;5,B112&lt;3.25,D112&lt;1.5,G112&gt;=12.335,G112&lt;13.795),"versicolor",IF(AND(C112&gt;=5,B112&lt;3.25,D112&lt;1.5,G112&gt;=12.335,G112&lt;13.795),"virginica","shouldnthappen"))))))))))))))</f>
        <v>setosa</v>
      </c>
      <c r="X112" s="1" t="str">
        <f aca="false">IF(AND(C112&lt;2.5,A112&lt;5.55),"setosa",IF(AND(F112&lt;0.096,A112&gt;=5.55),"virginica",IF(AND(D112&lt;1.6,C112&gt;=2.5,A112&lt;5.55),"versicolor",IF(AND(D112&gt;=1.6,C112&gt;=2.5,A112&lt;5.55),"virginica",IF(AND(F112&gt;=0.156,C112&lt;4.75,F112&gt;=0.096,A112&gt;=5.55),"versicolor",IF(AND(D112&gt;=1.75,C112&gt;=4.75,F112&gt;=0.096,A112&gt;=5.55),"virginica",IF(AND(B112&lt;3.3,F112&lt;0.156,C112&lt;4.75,F112&gt;=0.096,A112&gt;=5.55),"versicolor",IF(AND(B112&gt;=3.3,F112&lt;0.156,C112&lt;4.75,F112&gt;=0.096,A112&gt;=5.55),"setosa",IF(AND(B112&lt;2.45,A112&lt;6.05,D112&lt;1.75,C112&gt;=4.75,F112&gt;=0.096,A112&gt;=5.55),"virginica",IF(AND(B112&gt;=2.45,A112&lt;6.05,D112&lt;1.75,C112&gt;=4.75,F112&gt;=0.096,A112&gt;=5.55),"versicolor",IF(AND(F112&lt;0.205,A112&gt;=6.05,D112&lt;1.75,C112&gt;=4.75,F112&gt;=0.096,A112&gt;=5.55),"versicolor",IF(AND(F112&gt;=0.205,A112&gt;=6.05,D112&lt;1.75,C112&gt;=4.75,F112&gt;=0.096,A112&gt;=5.55),"virginica","shouldnthappen"))))))))))))</f>
        <v>setosa</v>
      </c>
      <c r="Y112" s="1" t="str">
        <f aca="false">IF(AND(C112&lt;2.35,A112&lt;5.55),"setosa",IF(AND(C112&gt;=5.05,A112&gt;=5.55),"virginica",IF(AND(D112&lt;1.6,C112&gt;=2.35,A112&lt;5.55),"versicolor",IF(AND(D112&gt;=1.6,C112&gt;=2.35,A112&lt;5.55),"virginica",IF(AND(D112&gt;=1.75,C112&lt;5.05,A112&gt;=5.55),"virginica",IF(AND(B112&gt;=3.55,D112&lt;1.75,C112&lt;5.05,A112&gt;=5.55),"setosa",IF(AND(G112&lt;6.3,B112&lt;3.55,D112&lt;1.75,C112&lt;5.05,A112&gt;=5.55),"virginica",IF(AND(G112&gt;=6.3,B112&lt;3.55,D112&lt;1.75,C112&lt;5.05,A112&gt;=5.55),"versicolor","shouldnthappen"))))))))</f>
        <v>setosa</v>
      </c>
      <c r="Z112" s="1" t="str">
        <f aca="false">IF(AND(D112&lt;0.75),"setosa",IF(AND(B112&gt;=2.55,C112&lt;4.85,D112&gt;=0.75),"versicolor",IF(AND(D112&gt;=1.7,C112&gt;=4.85,D112&gt;=0.75),"virginica",IF(AND(D112&lt;1.6,B112&lt;2.55,C112&lt;4.85,D112&gt;=0.75),"versicolor",IF(AND(D112&gt;=1.6,B112&lt;2.55,C112&lt;4.85,D112&gt;=0.75),"virginica",IF(AND(B112&lt;2.65,D112&lt;1.7,C112&gt;=4.85,D112&gt;=0.75),"virginica",IF(AND(F112&lt;0.325,B112&gt;=2.65,D112&lt;1.7,C112&gt;=4.85,D112&gt;=0.75),"virginica",IF(AND(G112&lt;10.717,F112&gt;=0.325,B112&gt;=2.65,D112&lt;1.7,C112&gt;=4.85,D112&gt;=0.75),"versicolor",IF(AND(G112&gt;=10.717,F112&gt;=0.325,B112&gt;=2.65,D112&lt;1.7,C112&gt;=4.85,D112&gt;=0.75),"virginica","shouldnthappen")))))))))</f>
        <v>setosa</v>
      </c>
      <c r="AA112" s="1" t="str">
        <f aca="false">IF(AND(D112&lt;0.75),"setosa",IF(AND(D112&gt;=1.75,D112&gt;=0.75),"virginica",IF(AND(F112&gt;=0.455,D112&lt;1.75,D112&gt;=0.75),"versicolor",IF(AND(D112&lt;1.45,F112&lt;0.455,D112&lt;1.75,D112&gt;=0.75),"versicolor",IF(AND(F112&lt;0.247,D112&gt;=1.45,F112&lt;0.455,D112&lt;1.75,D112&gt;=0.75),"versicolor",IF(AND(F112&gt;=0.247,D112&gt;=1.45,F112&lt;0.455,D112&lt;1.75,D112&gt;=0.75),"virginica","shouldnthappen"))))))</f>
        <v>setosa</v>
      </c>
      <c r="AB112" s="1" t="str">
        <f aca="false">IF(AND(F112&gt;=0.221,B112&gt;=3.35),"setosa",IF(AND(A112&lt;5.3,F112&gt;=0.683,B112&lt;3.35),"setosa",IF(AND(A112&lt;6.45,F112&lt;0.221,B112&gt;=3.35),"setosa",IF(AND(A112&gt;=6.45,F112&lt;0.221,B112&gt;=3.35),"virginica",IF(AND(G112&lt;6.3,A112&lt;6.25,F112&lt;0.683,B112&lt;3.35),"virginica",IF(AND(G112&lt;13.795,A112&gt;=6.25,F112&lt;0.683,B112&lt;3.35),"virginica",IF(AND(D112&lt;1.65,A112&gt;=5.3,F112&gt;=0.683,B112&lt;3.35),"versicolor",IF(AND(D112&gt;=1.65,A112&gt;=5.3,F112&gt;=0.683,B112&lt;3.35),"virginica",IF(AND(D112&lt;0.6,G112&gt;=6.3,A112&lt;6.25,F112&lt;0.683,B112&lt;3.35),"setosa",IF(AND(D112&lt;1.7,G112&gt;=13.795,A112&gt;=6.25,F112&lt;0.683,B112&lt;3.35),"versicolor",IF(AND(D112&gt;=1.7,G112&gt;=13.795,A112&gt;=6.25,F112&lt;0.683,B112&lt;3.35),"virginica",IF(AND(C112&gt;=5.35,D112&gt;=0.6,G112&gt;=6.3,A112&lt;6.25,F112&lt;0.683,B112&lt;3.35),"virginica",IF(AND(D112&lt;1.75,C112&lt;5.35,D112&gt;=0.6,G112&gt;=6.3,A112&lt;6.25,F112&lt;0.683,B112&lt;3.35),"versicolor",IF(AND(D112&gt;=1.75,C112&lt;5.35,D112&gt;=0.6,G112&gt;=6.3,A112&lt;6.25,F112&lt;0.683,B112&lt;3.35),"virginica","shouldnthappen"))))))))))))))</f>
        <v>setosa</v>
      </c>
      <c r="AC112" s="1" t="str">
        <f aca="false">IF(AND(B112&gt;=3.3),"setosa",IF(AND(C112&lt;2.45,D112&lt;1.55,B112&lt;3.3),"setosa",IF(AND(F112&gt;=0.211,D112&gt;=1.55,B112&lt;3.3),"virginica",IF(AND(C112&lt;4.9,C112&gt;=2.45,D112&lt;1.55,B112&lt;3.3),"versicolor",IF(AND(C112&gt;=4.9,C112&gt;=2.45,D112&lt;1.55,B112&lt;3.3),"virginica",IF(AND(F112&lt;0.138,F112&lt;0.211,D112&gt;=1.55,B112&lt;3.3),"virginica",IF(AND(F112&gt;=0.138,F112&lt;0.211,D112&gt;=1.55,B112&lt;3.3),"versicolor","shouldnthappen")))))))</f>
        <v>setosa</v>
      </c>
      <c r="AD112" s="1" t="str">
        <f aca="false">IF(AND(D112&gt;=1.75),"virginica",IF(AND(D112&lt;0.75,D112&lt;1.75),"setosa",IF(AND(D112&lt;1.35,D112&gt;=0.75,D112&lt;1.75),"versicolor",IF(AND(B112&lt;2.6,C112&lt;4.85,D112&gt;=1.35,D112&gt;=0.75,D112&lt;1.75),"virginica",IF(AND(B112&gt;=2.6,C112&lt;4.85,D112&gt;=1.35,D112&gt;=0.75,D112&lt;1.75),"versicolor",IF(AND(A112&lt;6.4,C112&gt;=4.85,D112&gt;=1.35,D112&gt;=0.75,D112&lt;1.75),"virginica",IF(AND(A112&gt;=6.4,C112&gt;=4.85,D112&gt;=1.35,D112&gt;=0.75,D112&lt;1.75),"versicolor","shouldnthappen")))))))</f>
        <v>setosa</v>
      </c>
      <c r="AE112" s="1" t="str">
        <f aca="false">IF(AND(C112&lt;2.45),"setosa",IF(AND(F112&lt;0.07,C112&gt;=2.45),"virginica",IF(AND(A112&gt;=5,C112&lt;4.75,F112&gt;=0.07,C112&gt;=2.45),"versicolor",IF(AND(F112&lt;0.182,C112&gt;=4.75,F112&gt;=0.07,C112&gt;=2.45),"versicolor",IF(AND(B112&lt;2.45,A112&lt;5,C112&lt;4.75,F112&gt;=0.07,C112&gt;=2.45),"versicolor",IF(AND(B112&gt;=2.45,A112&lt;5,C112&lt;4.75,F112&gt;=0.07,C112&gt;=2.45),"virginica",IF(AND(F112&gt;=0.468,F112&gt;=0.182,C112&gt;=4.75,F112&gt;=0.07,C112&gt;=2.45),"virginica",IF(AND(A112&gt;=6.85,F112&lt;0.468,F112&gt;=0.182,C112&gt;=4.75,F112&gt;=0.07,C112&gt;=2.45),"virginica",IF(AND(B112&lt;2.6,A112&lt;6.85,F112&lt;0.468,F112&gt;=0.182,C112&gt;=4.75,F112&gt;=0.07,C112&gt;=2.45),"virginica",IF(AND(B112&gt;=2.6,A112&lt;6.85,F112&lt;0.468,F112&gt;=0.182,C112&gt;=4.75,F112&gt;=0.07,C112&gt;=2.45),"versicolor","shouldnthappen"))))))))))</f>
        <v>setosa</v>
      </c>
      <c r="AF112" s="1" t="str">
        <f aca="false">IF(AND(D112&lt;0.75,A112&lt;5.45),"setosa",IF(AND(D112&gt;=1.75,A112&gt;=5.45),"virginica",IF(AND(G112&lt;6.094,D112&gt;=0.75,A112&lt;5.45),"virginica",IF(AND(G112&gt;=6.094,D112&gt;=0.75,A112&lt;5.45),"versicolor",IF(AND(C112&lt;2.75,D112&lt;1.75,A112&gt;=5.45),"setosa",IF(AND(D112&lt;1.45,C112&gt;=2.75,D112&lt;1.75,A112&gt;=5.45),"versicolor",IF(AND(B112&lt;2.75,D112&gt;=1.45,C112&gt;=2.75,D112&lt;1.75,A112&gt;=5.45),"versicolor",IF(AND(C112&lt;5.05,B112&gt;=2.75,D112&gt;=1.45,C112&gt;=2.75,D112&lt;1.75,A112&gt;=5.45),"versicolor",IF(AND(C112&gt;=5.05,B112&gt;=2.75,D112&gt;=1.45,C112&gt;=2.75,D112&lt;1.75,A112&gt;=5.45),"virginica","shouldnthappen")))))))))</f>
        <v>setosa</v>
      </c>
      <c r="AG112" s="1" t="str">
        <f aca="false">IF(AND(D112&lt;0.65,G112&lt;8.868,A112&lt;5.3),"setosa",IF(AND(C112&lt;2.6,G112&gt;=8.868,A112&lt;5.3),"setosa",IF(AND(C112&gt;=2.6,G112&gt;=8.868,A112&lt;5.3),"versicolor",IF(AND(C112&gt;=4.95,D112&lt;1.55,A112&gt;=5.3),"virginica",IF(AND(G112&lt;13.795,D112&gt;=1.55,A112&gt;=5.3),"virginica",IF(AND(C112&lt;3.75,D112&gt;=0.65,G112&lt;8.868,A112&lt;5.3),"versicolor",IF(AND(C112&gt;=3.75,D112&gt;=0.65,G112&lt;8.868,A112&lt;5.3),"virginica",IF(AND(C112&lt;2.6,C112&lt;4.95,D112&lt;1.55,A112&gt;=5.3),"setosa",IF(AND(C112&gt;=2.6,C112&lt;4.95,D112&lt;1.55,A112&gt;=5.3),"versicolor",IF(AND(C112&lt;4.75,G112&gt;=13.795,D112&gt;=1.55,A112&gt;=5.3),"versicolor",IF(AND(C112&gt;=4.75,G112&gt;=13.795,D112&gt;=1.55,A112&gt;=5.3),"virginica","shouldnthappen")))))))))))</f>
        <v>setosa</v>
      </c>
      <c r="AH112" s="1" t="str">
        <f aca="false">IF(AND(D112&lt;0.75),"setosa",IF(AND(C112&lt;4.75,D112&gt;=0.75),"versicolor",IF(AND(G112&lt;13.757,C112&gt;=4.75,D112&gt;=0.75),"virginica",IF(AND(B112&lt;3.05,G112&gt;=13.757,C112&gt;=4.75,D112&gt;=0.75),"virginica",IF(AND(A112&lt;6.65,B112&gt;=3.05,G112&gt;=13.757,C112&gt;=4.75,D112&gt;=0.75),"virginica",IF(AND(A112&gt;=6.65,B112&gt;=3.05,G112&gt;=13.757,C112&gt;=4.75,D112&gt;=0.75),"versicolor","shouldnthappen"))))))</f>
        <v>setosa</v>
      </c>
      <c r="AI112" s="1" t="str">
        <f aca="false">IF(AND(D112&lt;0.7),"setosa",IF(AND(C112&lt;4.75,D112&gt;=0.7),"versicolor",IF(AND(A112&lt;6.6,F112&lt;0.482,C112&gt;=4.75,D112&gt;=0.7),"virginica",IF(AND(C112&gt;=4.95,F112&gt;=0.482,C112&gt;=4.75,D112&gt;=0.7),"virginica",IF(AND(D112&lt;1.9,A112&gt;=6.6,F112&lt;0.482,C112&gt;=4.75,D112&gt;=0.7),"versicolor",IF(AND(D112&gt;=1.9,A112&gt;=6.6,F112&lt;0.482,C112&gt;=4.75,D112&gt;=0.7),"virginica",IF(AND(F112&gt;=0.766,C112&lt;4.95,F112&gt;=0.482,C112&gt;=4.75,D112&gt;=0.7),"virginica",IF(AND(B112&lt;2.95,F112&lt;0.766,C112&lt;4.95,F112&gt;=0.482,C112&gt;=4.75,D112&gt;=0.7),"virginica",IF(AND(B112&gt;=2.95,F112&lt;0.766,C112&lt;4.95,F112&gt;=0.482,C112&gt;=4.75,D112&gt;=0.7),"versicolor","shouldnthappen")))))))))</f>
        <v>setosa</v>
      </c>
      <c r="AJ112" s="1" t="str">
        <f aca="false">IF(AND(C112&lt;2.45,C112&lt;4.75),"setosa",IF(AND(D112&gt;=1.65,C112&gt;=4.75),"virginica",IF(AND(A112&lt;4.95,C112&gt;=2.45,C112&lt;4.75),"virginica",IF(AND(A112&gt;=4.95,C112&gt;=2.45,C112&lt;4.75),"versicolor",IF(AND(B112&lt;2.95,D112&lt;1.65,C112&gt;=4.75),"virginica",IF(AND(B112&gt;=2.95,D112&lt;1.65,C112&gt;=4.75),"versicolor","shouldnthappen"))))))</f>
        <v>setosa</v>
      </c>
      <c r="AK112" s="1" t="str">
        <f aca="false">IF(AND(D112&lt;0.75,A112&lt;5.45),"setosa",IF(AND(B112&lt;2.45,D112&gt;=0.75,A112&lt;5.45),"versicolor",IF(AND(A112&gt;=5.55,C112&lt;4.75,A112&gt;=5.45),"versicolor",IF(AND(C112&gt;=5.15,C112&gt;=4.75,A112&gt;=5.45),"virginica",IF(AND(G112&lt;6.094,B112&gt;=2.45,D112&gt;=0.75,A112&lt;5.45),"virginica",IF(AND(G112&gt;=6.094,B112&gt;=2.45,D112&gt;=0.75,A112&lt;5.45),"versicolor",IF(AND(D112&lt;0.6,A112&lt;5.55,C112&lt;4.75,A112&gt;=5.45),"setosa",IF(AND(D112&gt;=0.6,A112&lt;5.55,C112&lt;4.75,A112&gt;=5.45),"versicolor",IF(AND(C112&lt;4.95,C112&lt;5.15,C112&gt;=4.75,A112&gt;=5.45),"virginica",IF(AND(G112&lt;12.627,C112&lt;5.05,C112&gt;=4.95,C112&lt;5.15,C112&gt;=4.75,A112&gt;=5.45),"virginica",IF(AND(G112&gt;=12.627,C112&lt;5.05,C112&gt;=4.95,C112&lt;5.15,C112&gt;=4.75,A112&gt;=5.45),"versicolor",IF(AND(D112&lt;1.7,C112&gt;=5.05,C112&gt;=4.95,C112&lt;5.15,C112&gt;=4.75,A112&gt;=5.45),"versicolor",IF(AND(D112&gt;=1.7,C112&gt;=5.05,C112&gt;=4.95,C112&lt;5.15,C112&gt;=4.75,A112&gt;=5.45),"virginica","shouldnthappen")))))))))))))</f>
        <v>setosa</v>
      </c>
      <c r="AL112" s="1" t="str">
        <f aca="false">IF(AND(B112&lt;2.45,B112&lt;3.15),"versicolor",IF(AND(D112&lt;0.95,G112&lt;15.141,B112&gt;=3.15),"setosa",IF(AND(G112&lt;15.429,G112&gt;=15.141,B112&gt;=3.15),"versicolor",IF(AND(G112&gt;=15.429,G112&gt;=15.141,B112&gt;=3.15),"virginica",IF(AND(C112&lt;2.3,C112&lt;4.75,B112&gt;=2.45,B112&lt;3.15),"setosa",IF(AND(G112&gt;=16.072,C112&gt;=4.75,B112&gt;=2.45,B112&lt;3.15),"versicolor",IF(AND(G112&lt;11.833,D112&gt;=0.95,G112&lt;15.141,B112&gt;=3.15),"virginica",IF(AND(A112&lt;5,C112&gt;=2.3,C112&lt;4.75,B112&gt;=2.45,B112&lt;3.15),"virginica",IF(AND(A112&gt;=5,C112&gt;=2.3,C112&lt;4.75,B112&gt;=2.45,B112&lt;3.15),"versicolor",IF(AND(G112&lt;14.342,G112&gt;=11.833,D112&gt;=0.95,G112&lt;15.141,B112&gt;=3.15),"versicolor",IF(AND(G112&gt;=14.342,G112&gt;=11.833,D112&gt;=0.95,G112&lt;15.141,B112&gt;=3.15),"virginica",IF(AND(G112&lt;13.757,F112&gt;=0.741,G112&lt;16.072,C112&gt;=4.75,B112&gt;=2.45,B112&lt;3.15),"virginica",IF(AND(F112&gt;=0.546,A112&lt;6.15,F112&lt;0.741,G112&lt;16.072,C112&gt;=4.75,B112&gt;=2.45,B112&lt;3.15),"virginica",IF(AND(D112&gt;=1.75,A112&gt;=6.15,F112&lt;0.741,G112&lt;16.072,C112&gt;=4.75,B112&gt;=2.45,B112&lt;3.15),"virginica",IF(AND(C112&lt;4.85,G112&gt;=13.757,F112&gt;=0.741,G112&lt;16.072,C112&gt;=4.75,B112&gt;=2.45,B112&lt;3.15),"virginica",IF(AND(C112&gt;=4.85,G112&gt;=13.757,F112&gt;=0.741,G112&lt;16.072,C112&gt;=4.75,B112&gt;=2.45,B112&lt;3.15),"versicolor",IF(AND(F112&lt;0.331,F112&lt;0.546,A112&lt;6.15,F112&lt;0.741,G112&lt;16.072,C112&gt;=4.75,B112&gt;=2.45,B112&lt;3.15),"virginica",IF(AND(F112&gt;=0.331,F112&lt;0.546,A112&lt;6.15,F112&lt;0.741,G112&lt;16.072,C112&gt;=4.75,B112&gt;=2.45,B112&lt;3.15),"versicolor",IF(AND(G112&lt;10.661,D112&lt;1.75,A112&gt;=6.15,F112&lt;0.741,G112&lt;16.072,C112&gt;=4.75,B112&gt;=2.45,B112&lt;3.15),"virginica",IF(AND(G112&gt;=10.661,D112&lt;1.75,A112&gt;=6.15,F112&lt;0.741,G112&lt;16.072,C112&gt;=4.75,B112&gt;=2.45,B112&lt;3.15),"versicolor","shouldnthappen"))))))))))))))))))))</f>
        <v>setosa</v>
      </c>
      <c r="AM112" s="1" t="str">
        <f aca="false">IF(AND(D112&lt;1.35,F112&gt;=0.917),"setosa",IF(AND(D112&gt;=1.35,F112&gt;=0.917),"virginica",IF(AND(D112&lt;0.75,D112&lt;1.55,F112&lt;0.917),"setosa",IF(AND(C112&gt;=4.8,D112&gt;=1.55,F112&lt;0.917),"virginica",IF(AND(A112&lt;5.95,D112&gt;=0.75,D112&lt;1.55,F112&lt;0.917),"versicolor",IF(AND(F112&lt;0.473,C112&lt;4.8,D112&gt;=1.55,F112&lt;0.917),"virginica",IF(AND(F112&gt;=0.473,C112&lt;4.8,D112&gt;=1.55,F112&lt;0.917),"versicolor",IF(AND(C112&lt;4.95,A112&gt;=5.95,D112&gt;=0.75,D112&lt;1.55,F112&lt;0.917),"versicolor",IF(AND(C112&gt;=4.95,A112&gt;=5.95,D112&gt;=0.75,D112&lt;1.55,F112&lt;0.917),"virginica","shouldnthappen")))))))))</f>
        <v>setosa</v>
      </c>
      <c r="AN112" s="1" t="str">
        <f aca="false">IF(AND(D112&lt;0.75,A112&lt;5.45),"setosa",IF(AND(D112&lt;1.55,D112&gt;=0.75,A112&lt;5.45),"versicolor",IF(AND(D112&gt;=1.55,D112&gt;=0.75,A112&lt;5.45),"virginica",IF(AND(A112&gt;=5.75,C112&lt;4.75,A112&gt;=5.45),"versicolor",IF(AND(F112&lt;0.361,C112&gt;=4.75,A112&gt;=5.45),"virginica",IF(AND(C112&lt;2.6,A112&lt;5.75,C112&lt;4.75,A112&gt;=5.45),"setosa",IF(AND(C112&gt;=2.6,A112&lt;5.75,C112&lt;4.75,A112&gt;=5.45),"versicolor",IF(AND(D112&gt;=1.7,F112&gt;=0.361,C112&gt;=4.75,A112&gt;=5.45),"virginica",IF(AND(B112&lt;2.65,D112&lt;1.7,F112&gt;=0.361,C112&gt;=4.75,A112&gt;=5.45),"virginica",IF(AND(A112&lt;7.05,B112&gt;=2.65,D112&lt;1.7,F112&gt;=0.361,C112&gt;=4.75,A112&gt;=5.45),"versicolor",IF(AND(A112&gt;=7.05,B112&gt;=2.65,D112&lt;1.7,F112&gt;=0.361,C112&gt;=4.75,A112&gt;=5.45),"virginica","shouldnthappen")))))))))))</f>
        <v>setosa</v>
      </c>
      <c r="AO112" s="1" t="str">
        <f aca="false">IF(AND(D112&lt;0.7),"setosa",IF(AND(A112&lt;4.95,C112&lt;4.85,D112&gt;=0.7),"virginica",IF(AND(A112&gt;=4.95,C112&lt;4.85,D112&gt;=0.7),"versicolor",IF(AND(D112&gt;=1.7,C112&gt;=4.85,D112&gt;=0.7),"virginica",IF(AND(F112&lt;0.325,D112&lt;1.7,C112&gt;=4.85,D112&gt;=0.7),"virginica",IF(AND(D112&lt;1.55,F112&gt;=0.325,D112&lt;1.7,C112&gt;=4.85,D112&gt;=0.7),"virginica",IF(AND(D112&gt;=1.55,F112&gt;=0.325,D112&lt;1.7,C112&gt;=4.85,D112&gt;=0.7),"versicolor","shouldnthappen")))))))</f>
        <v>setosa</v>
      </c>
      <c r="AP112" s="1" t="str">
        <f aca="false">IF(AND(D112&lt;0.75),"setosa",IF(AND(C112&lt;4.85,D112&gt;=0.75),"versicolor",IF(AND(G112&gt;=8.277,C112&gt;=4.85,D112&gt;=0.75),"virginica",IF(AND(F112&gt;=0.633,G112&lt;8.277,C112&gt;=4.85,D112&gt;=0.75),"virginica",IF(AND(G112&lt;7.61,F112&lt;0.633,G112&lt;8.277,C112&gt;=4.85,D112&gt;=0.75),"virginica",IF(AND(G112&gt;=7.61,F112&lt;0.633,G112&lt;8.277,C112&gt;=4.85,D112&gt;=0.75),"versicolor","shouldnthappen"))))))</f>
        <v>setosa</v>
      </c>
      <c r="AQ112" s="1" t="str">
        <f aca="false">IF(AND(C112&lt;2.65,A112&gt;=5.45,C112&lt;4.75),"setosa",IF(AND(C112&gt;=2.65,A112&gt;=5.45,C112&lt;4.75),"versicolor",IF(AND(B112&lt;2.9,C112&lt;4.85,C112&gt;=4.75),"versicolor",IF(AND(B112&gt;=2.9,C112&lt;4.85,C112&gt;=4.75),"virginica",IF(AND(D112&lt;1.7,C112&gt;=4.85,C112&gt;=4.75),"versicolor",IF(AND(D112&gt;=1.7,C112&gt;=4.85,C112&gt;=4.75),"virginica",IF(AND(C112&lt;2.45,G112&lt;14.126,A112&lt;5.45,C112&lt;4.75),"setosa",IF(AND(C112&gt;=2.45,G112&lt;14.126,A112&lt;5.45,C112&lt;4.75),"versicolor",IF(AND(C112&lt;2.4,G112&gt;=14.126,A112&lt;5.45,C112&lt;4.75),"setosa",IF(AND(C112&gt;=2.4,G112&gt;=14.126,A112&lt;5.45,C112&lt;4.75),"versicolor","shouldnthappen"))))))))))</f>
        <v>setosa</v>
      </c>
      <c r="AR112" s="1" t="str">
        <f aca="false">IF(AND(C112&lt;2.45,C112&lt;4.85),"setosa",IF(AND(C112&gt;=5.15,C112&gt;=4.85),"virginica",IF(AND(A112&gt;=4.95,C112&gt;=2.45,C112&lt;4.85),"versicolor",IF(AND(D112&lt;1.35,A112&lt;4.95,C112&gt;=2.45,C112&lt;4.85),"versicolor",IF(AND(D112&gt;=1.35,A112&lt;4.95,C112&gt;=2.45,C112&lt;4.85),"virginica",IF(AND(F112&lt;0.35,G112&lt;12.751,C112&lt;5.15,C112&gt;=4.85),"virginica",IF(AND(A112&lt;6.5,G112&gt;=12.751,C112&lt;5.15,C112&gt;=4.85),"virginica",IF(AND(A112&gt;=6.5,G112&gt;=12.751,C112&lt;5.15,C112&gt;=4.85),"versicolor",IF(AND(B112&gt;=2.75,F112&gt;=0.35,G112&lt;12.751,C112&lt;5.15,C112&gt;=4.85),"virginica",IF(AND(C112&lt;5.05,B112&lt;2.75,F112&gt;=0.35,G112&lt;12.751,C112&lt;5.15,C112&gt;=4.85),"virginica",IF(AND(C112&gt;=5.05,B112&lt;2.75,F112&gt;=0.35,G112&lt;12.751,C112&lt;5.15,C112&gt;=4.85),"versicolor","shouldnthappen")))))))))))</f>
        <v>setosa</v>
      </c>
      <c r="AS112" s="1" t="str">
        <f aca="false">IF(AND(F112&gt;=0.9,B112&lt;3.05),"virginica",IF(AND(A112&lt;5.9,B112&gt;=3.05),"setosa",IF(AND(D112&lt;1.65,A112&gt;=5.9,B112&gt;=3.05),"versicolor",IF(AND(D112&gt;=1.65,A112&gt;=5.9,B112&gt;=3.05),"virginica",IF(AND(D112&gt;=1.75,C112&gt;=4.85,F112&lt;0.9,B112&lt;3.05),"virginica",IF(AND(C112&lt;2.2,B112&lt;2.95,C112&lt;4.85,F112&lt;0.9,B112&lt;3.05),"setosa",IF(AND(C112&gt;=2.2,B112&lt;2.95,C112&lt;4.85,F112&lt;0.9,B112&lt;3.05),"versicolor",IF(AND(C112&lt;2.8,B112&gt;=2.95,C112&lt;4.85,F112&lt;0.9,B112&lt;3.05),"setosa",IF(AND(C112&gt;=2.8,B112&gt;=2.95,C112&lt;4.85,F112&lt;0.9,B112&lt;3.05),"versicolor",IF(AND(G112&lt;13.879,D112&lt;1.75,C112&gt;=4.85,F112&lt;0.9,B112&lt;3.05),"virginica",IF(AND(G112&gt;=13.879,D112&lt;1.75,C112&gt;=4.85,F112&lt;0.9,B112&lt;3.05),"versicolor","shouldnthappen")))))))))))</f>
        <v>setosa</v>
      </c>
      <c r="AT112" s="1" t="str">
        <f aca="false">IF(AND(D112&lt;0.75),"setosa",IF(AND(D112&gt;=1.75,D112&gt;=0.75),"virginica",IF(AND(D112&lt;1.45,G112&lt;7.37,D112&lt;1.75,D112&gt;=0.75),"versicolor",IF(AND(D112&gt;=1.45,G112&lt;7.37,D112&lt;1.75,D112&gt;=0.75),"virginica",IF(AND(C112&lt;5.45,G112&gt;=7.37,D112&lt;1.75,D112&gt;=0.75),"versicolor",IF(AND(C112&gt;=5.45,G112&gt;=7.37,D112&lt;1.75,D112&gt;=0.75),"virginica","shouldnthappen"))))))</f>
        <v>setosa</v>
      </c>
      <c r="AU112" s="1" t="str">
        <f aca="false">IF(AND(D112&lt;0.7),"setosa",IF(AND(D112&gt;=1.7,A112&gt;=6.15,D112&gt;=0.7),"virginica",IF(AND(B112&gt;=2.55,C112&lt;4.75,A112&lt;6.15,D112&gt;=0.7),"versicolor",IF(AND(D112&gt;=1.7,C112&gt;=4.75,A112&lt;6.15,D112&gt;=0.7),"virginica",IF(AND(C112&lt;5.25,D112&lt;1.7,A112&gt;=6.15,D112&gt;=0.7),"versicolor",IF(AND(C112&gt;=5.25,D112&lt;1.7,A112&gt;=6.15,D112&gt;=0.7),"virginica",IF(AND(C112&lt;4.25,B112&lt;2.55,C112&lt;4.75,A112&lt;6.15,D112&gt;=0.7),"versicolor",IF(AND(C112&gt;=4.25,B112&lt;2.55,C112&lt;4.75,A112&lt;6.15,D112&gt;=0.7),"virginica",IF(AND(B112&lt;2.65,D112&lt;1.7,C112&gt;=4.75,A112&lt;6.15,D112&gt;=0.7),"virginica",IF(AND(B112&gt;=2.65,D112&lt;1.7,C112&gt;=4.75,A112&lt;6.15,D112&gt;=0.7),"versicolor","shouldnthappen"))))))))))</f>
        <v>setosa</v>
      </c>
      <c r="AV112" s="1" t="str">
        <f aca="false">IF(AND(D112&lt;0.75),"setosa",IF(AND(F112&gt;=0.899,D112&gt;=0.75),"virginica",IF(AND(D112&lt;1.65,A112&lt;6.05,F112&lt;0.899,D112&gt;=0.75),"versicolor",IF(AND(D112&gt;=1.65,A112&lt;6.05,F112&lt;0.899,D112&gt;=0.75),"virginica",IF(AND(C112&gt;=5.05,A112&gt;=6.05,F112&lt;0.899,D112&gt;=0.75),"virginica",IF(AND(G112&gt;=13.757,C112&lt;5.05,A112&gt;=6.05,F112&lt;0.899,D112&gt;=0.75),"versicolor",IF(AND(D112&lt;1.6,G112&lt;13.757,C112&lt;5.05,A112&gt;=6.05,F112&lt;0.899,D112&gt;=0.75),"versicolor",IF(AND(D112&gt;=1.6,G112&lt;13.757,C112&lt;5.05,A112&gt;=6.05,F112&lt;0.899,D112&gt;=0.75),"virginica","shouldnthappen"))))))))</f>
        <v>setosa</v>
      </c>
      <c r="AW112" s="1" t="str">
        <f aca="false">IF(AND(F112&lt;0.117,A112&gt;=5.55),"virginica",IF(AND(A112&gt;=5.2,G112&lt;6.086,A112&lt;5.55),"versicolor",IF(AND(D112&lt;0.7,G112&gt;=6.086,A112&lt;5.55),"setosa",IF(AND(D112&gt;=0.7,G112&gt;=6.086,A112&lt;5.55),"versicolor",IF(AND(A112&lt;4.75,A112&lt;5.2,G112&lt;6.086,A112&lt;5.55),"setosa",IF(AND(A112&gt;=4.75,A112&lt;5.2,G112&lt;6.086,A112&lt;5.55),"virginica",IF(AND(D112&gt;=1.65,C112&lt;4.95,F112&gt;=0.117,A112&gt;=5.55),"virginica",IF(AND(D112&gt;=1.75,C112&gt;=4.95,F112&gt;=0.117,A112&gt;=5.55),"virginica",IF(AND(C112&lt;2.6,D112&lt;1.65,C112&lt;4.95,F112&gt;=0.117,A112&gt;=5.55),"setosa",IF(AND(C112&gt;=2.6,D112&lt;1.65,C112&lt;4.95,F112&gt;=0.117,A112&gt;=5.55),"versicolor",IF(AND(D112&lt;1.55,D112&lt;1.75,C112&gt;=4.95,F112&gt;=0.117,A112&gt;=5.55),"virginica",IF(AND(A112&lt;6.95,D112&gt;=1.55,D112&lt;1.75,C112&gt;=4.95,F112&gt;=0.117,A112&gt;=5.55),"versicolor",IF(AND(A112&gt;=6.95,D112&gt;=1.55,D112&lt;1.75,C112&gt;=4.95,F112&gt;=0.117,A112&gt;=5.55),"virginica","shouldnthappen")))))))))))))</f>
        <v>setosa</v>
      </c>
      <c r="AX112" s="1" t="str">
        <f aca="false">IF(AND(D112&lt;0.75),"setosa",IF(AND(F112&lt;0.138,D112&gt;=0.75),"virginica",IF(AND(C112&lt;4.45,A112&lt;6.15,F112&gt;=0.138,D112&gt;=0.75),"versicolor",IF(AND(C112&gt;=5.05,A112&gt;=6.15,F112&gt;=0.138,D112&gt;=0.75),"virginica",IF(AND(B112&lt;2.65,C112&gt;=4.45,A112&lt;6.15,F112&gt;=0.138,D112&gt;=0.75),"virginica",IF(AND(A112&gt;=6.35,C112&lt;5.05,A112&gt;=6.15,F112&gt;=0.138,D112&gt;=0.75),"versicolor",IF(AND(A112&lt;5.65,B112&gt;=2.65,C112&gt;=4.45,A112&lt;6.15,F112&gt;=0.138,D112&gt;=0.75),"virginica",IF(AND(D112&lt;1.75,A112&lt;6.35,C112&lt;5.05,A112&gt;=6.15,F112&gt;=0.138,D112&gt;=0.75),"versicolor",IF(AND(D112&gt;=1.75,A112&lt;6.35,C112&lt;5.05,A112&gt;=6.15,F112&gt;=0.138,D112&gt;=0.75),"virginica",IF(AND(D112&lt;1.7,A112&gt;=5.65,B112&gt;=2.65,C112&gt;=4.45,A112&lt;6.15,F112&gt;=0.138,D112&gt;=0.75),"versicolor",IF(AND(D112&gt;=1.7,A112&gt;=5.65,B112&gt;=2.65,C112&gt;=4.45,A112&lt;6.15,F112&gt;=0.138,D112&gt;=0.75),"virginica","shouldnthappen")))))))))))</f>
        <v>setosa</v>
      </c>
      <c r="AY112" s="1" t="str">
        <f aca="false">IF(AND(D112&lt;0.75,A112&lt;5.55),"setosa",IF(AND(A112&lt;4.95,D112&gt;=0.75,A112&lt;5.55),"virginica",IF(AND(A112&gt;=4.95,D112&gt;=0.75,A112&lt;5.55),"versicolor",IF(AND(C112&lt;2.6,C112&lt;4.85,A112&gt;=5.55),"setosa",IF(AND(C112&gt;=2.6,C112&lt;4.85,A112&gt;=5.55),"versicolor",IF(AND(D112&gt;=1.75,C112&gt;=4.85,A112&gt;=5.55),"virginica",IF(AND(F112&lt;0.405,D112&lt;1.75,C112&gt;=4.85,A112&gt;=5.55),"versicolor",IF(AND(B112&lt;3.05,F112&gt;=0.405,D112&lt;1.75,C112&gt;=4.85,A112&gt;=5.55),"virginica",IF(AND(B112&gt;=3.05,F112&gt;=0.405,D112&lt;1.75,C112&gt;=4.85,A112&gt;=5.55),"versicolor","shouldnthappen")))))))))</f>
        <v>setosa</v>
      </c>
      <c r="AZ112" s="1" t="str">
        <f aca="false">IF(AND(D112&lt;0.75),"setosa",IF(AND(F112&lt;0.9,C112&lt;4.95,D112&gt;=0.75),"versicolor",IF(AND(F112&gt;=0.9,C112&lt;4.95,D112&gt;=0.75),"virginica",IF(AND(D112&gt;=1.7,C112&gt;=4.95,D112&gt;=0.75),"virginica",IF(AND(F112&lt;0.405,D112&lt;1.7,C112&gt;=4.95,D112&gt;=0.75),"versicolor",IF(AND(F112&gt;=0.405,D112&lt;1.7,C112&gt;=4.95,D112&gt;=0.75),"virginica","shouldnthappen"))))))</f>
        <v>setosa</v>
      </c>
      <c r="BA112" s="1" t="str">
        <f aca="false">IF(AND(D112&lt;0.75),"setosa",IF(AND(D112&gt;=1.7,C112&gt;=5.05,D112&gt;=0.75),"virginica",IF(AND(D112&lt;1.45,D112&lt;1.6,C112&lt;5.05,D112&gt;=0.75),"versicolor",IF(AND(A112&lt;5.8,D112&gt;=1.6,C112&lt;5.05,D112&gt;=0.75),"virginica",IF(AND(A112&gt;=5.8,D112&gt;=1.6,C112&lt;5.05,D112&gt;=0.75),"versicolor",IF(AND(F112&lt;0.417,D112&lt;1.7,C112&gt;=5.05,D112&gt;=0.75),"versicolor",IF(AND(F112&gt;=0.417,D112&lt;1.7,C112&gt;=5.05,D112&gt;=0.75),"virginica",IF(AND(A112&lt;5.95,D112&gt;=1.45,D112&lt;1.6,C112&lt;5.05,D112&gt;=0.75),"versicolor",IF(AND(G112&lt;10.618,A112&gt;=5.95,D112&gt;=1.45,D112&lt;1.6,C112&lt;5.05,D112&gt;=0.75),"virginica",IF(AND(G112&gt;=10.618,A112&gt;=5.95,D112&gt;=1.45,D112&lt;1.6,C112&lt;5.05,D112&gt;=0.75),"versicolor","shouldnthappen"))))))))))</f>
        <v>setosa</v>
      </c>
      <c r="BB112" s="1" t="str">
        <f aca="false">IF(AND(C112&lt;2.6),"setosa",IF(AND(D112&gt;=1.75,C112&gt;=2.6),"virginica",IF(AND(C112&gt;=5.45,D112&lt;1.75,C112&gt;=2.6),"virginica",IF(AND(F112&gt;=0.259,C112&lt;5.45,D112&lt;1.75,C112&gt;=2.6),"versicolor",IF(AND(C112&lt;5.05,F112&lt;0.259,C112&lt;5.45,D112&lt;1.75,C112&gt;=2.6),"versicolor",IF(AND(C112&gt;=5.05,F112&lt;0.259,C112&lt;5.45,D112&lt;1.75,C112&gt;=2.6),"virginica","shouldnthappen"))))))</f>
        <v>setosa</v>
      </c>
      <c r="BC112" s="1" t="str">
        <f aca="false">IF(AND(A112&lt;4.95,B112&lt;2.7,A112&lt;5.55),"virginica",IF(AND(A112&gt;=4.95,B112&lt;2.7,A112&lt;5.55),"versicolor",IF(AND(C112&lt;3.2,B112&gt;=2.7,A112&lt;5.55),"setosa",IF(AND(C112&gt;=3.2,B112&gt;=2.7,A112&lt;5.55),"versicolor",IF(AND(F112&gt;=0.85,A112&lt;6.15,A112&gt;=5.55),"virginica",IF(AND(D112&lt;1.45,A112&gt;=6.15,A112&gt;=5.55),"versicolor",IF(AND(C112&lt;4.8,F112&lt;0.85,A112&lt;6.15,A112&gt;=5.55),"versicolor",IF(AND(D112&gt;=1.7,D112&gt;=1.45,A112&gt;=6.15,A112&gt;=5.55),"virginica",IF(AND(G112&lt;9.333,C112&gt;=4.8,F112&lt;0.85,A112&lt;6.15,A112&gt;=5.55),"versicolor",IF(AND(G112&gt;=9.333,C112&gt;=4.8,F112&lt;0.85,A112&lt;6.15,A112&gt;=5.55),"virginica",IF(AND(C112&lt;4.9,D112&lt;1.7,D112&gt;=1.45,A112&gt;=6.15,A112&gt;=5.55),"versicolor",IF(AND(C112&gt;=4.9,D112&lt;1.7,D112&gt;=1.45,A112&gt;=6.15,A112&gt;=5.55),"virginica","shouldnthappen"))))))))))))</f>
        <v>setosa</v>
      </c>
      <c r="BD112" s="1" t="str">
        <f aca="false">IF(AND(C112&lt;2.35),"setosa",IF(AND(C112&lt;4.75,B112&lt;2.55,C112&gt;=2.35),"versicolor",IF(AND(C112&gt;=4.75,B112&lt;2.55,C112&gt;=2.35),"virginica",IF(AND(C112&lt;4.75,B112&gt;=2.55,C112&gt;=2.35),"versicolor",IF(AND(D112&gt;=1.75,C112&gt;=4.75,B112&gt;=2.55,C112&gt;=2.35),"virginica",IF(AND(A112&gt;=6.5,D112&lt;1.75,C112&gt;=4.75,B112&gt;=2.55,C112&gt;=2.35),"versicolor",IF(AND(A112&lt;6.05,A112&lt;6.5,D112&lt;1.75,C112&gt;=4.75,B112&gt;=2.55,C112&gt;=2.35),"versicolor",IF(AND(A112&gt;=6.05,A112&lt;6.5,D112&lt;1.75,C112&gt;=4.75,B112&gt;=2.55,C112&gt;=2.35),"virginica","shouldnthappen"))))))))</f>
        <v>setosa</v>
      </c>
      <c r="BE112" s="1" t="str">
        <f aca="false">IF(AND(C112&lt;2.5),"setosa",IF(AND(D112&lt;1.65,C112&lt;4.75,C112&gt;=2.5),"versicolor",IF(AND(D112&gt;=1.65,C112&lt;4.75,C112&gt;=2.5),"virginica",IF(AND(D112&gt;=1.75,C112&gt;=4.75,C112&gt;=2.5),"virginica",IF(AND(C112&lt;4.95,D112&lt;1.75,C112&gt;=4.75,C112&gt;=2.5),"versicolor",IF(AND(A112&lt;6.5,C112&gt;=4.95,D112&lt;1.75,C112&gt;=4.75,C112&gt;=2.5),"virginica",IF(AND(A112&gt;=6.5,C112&gt;=4.95,D112&lt;1.75,C112&gt;=4.75,C112&gt;=2.5),"versicolor","shouldnthappen")))))))</f>
        <v>setosa</v>
      </c>
      <c r="BF112" s="1" t="str">
        <f aca="false">IF(AND(G112&gt;=15.244),"virginica",IF(AND(C112&lt;3.2,B112&gt;=3.15,G112&lt;15.244),"setosa",IF(AND(A112&gt;=4.95,C112&lt;4.7,B112&lt;3.15,G112&lt;15.244),"versicolor",IF(AND(C112&gt;=5.15,C112&gt;=4.7,B112&lt;3.15,G112&lt;15.244),"virginica",IF(AND(A112&gt;=6.45,C112&gt;=3.2,B112&gt;=3.15,G112&lt;15.244),"virginica",IF(AND(D112&lt;0.95,A112&lt;4.95,C112&lt;4.7,B112&lt;3.15,G112&lt;15.244),"setosa",IF(AND(D112&gt;=0.95,A112&lt;4.95,C112&lt;4.7,B112&lt;3.15,G112&lt;15.244),"virginica",IF(AND(F112&lt;0.816,A112&lt;6.45,C112&gt;=3.2,B112&gt;=3.15,G112&lt;15.244),"virginica",IF(AND(F112&gt;=0.816,A112&lt;6.45,C112&gt;=3.2,B112&gt;=3.15,G112&lt;15.244),"versicolor",IF(AND(A112&gt;=6.5,B112&lt;3.05,C112&lt;5.15,C112&gt;=4.7,B112&lt;3.15,G112&lt;15.244),"versicolor",IF(AND(G112&lt;11.093,B112&gt;=3.05,C112&lt;5.15,C112&gt;=4.7,B112&lt;3.15,G112&lt;15.244),"virginica",IF(AND(G112&gt;=11.093,B112&gt;=3.05,C112&lt;5.15,C112&gt;=4.7,B112&lt;3.15,G112&lt;15.244),"versicolor",IF(AND(D112&gt;=1.7,A112&lt;6.5,B112&lt;3.05,C112&lt;5.15,C112&gt;=4.7,B112&lt;3.15,G112&lt;15.244),"virginica",IF(AND(G112&lt;7.498,D112&lt;1.7,A112&lt;6.5,B112&lt;3.05,C112&lt;5.15,C112&gt;=4.7,B112&lt;3.15,G112&lt;15.244),"virginica",IF(AND(G112&gt;=7.498,D112&lt;1.7,A112&lt;6.5,B112&lt;3.05,C112&lt;5.15,C112&gt;=4.7,B112&lt;3.15,G112&lt;15.244),"versicolor","shouldnthappen")))))))))))))))</f>
        <v>setosa</v>
      </c>
      <c r="BG112" s="1" t="str">
        <f aca="false">IF(AND(B112&gt;=3.35,C112&lt;4.85),"setosa",IF(AND(D112&gt;=1.75,C112&gt;=4.85),"virginica",IF(AND(D112&lt;0.75,B112&lt;3.35,C112&lt;4.85),"setosa",IF(AND(G112&gt;=13.879,D112&lt;1.75,C112&gt;=4.85),"versicolor",IF(AND(F112&gt;=0.9,D112&gt;=0.75,B112&lt;3.35,C112&lt;4.85),"virginica",IF(AND(F112&gt;=0.405,G112&lt;13.879,D112&lt;1.75,C112&gt;=4.85),"virginica",IF(AND(B112&gt;=2.55,F112&lt;0.9,D112&gt;=0.75,B112&lt;3.35,C112&lt;4.85),"versicolor",IF(AND(G112&lt;7.498,F112&lt;0.405,G112&lt;13.879,D112&lt;1.75,C112&gt;=4.85),"virginica",IF(AND(G112&gt;=7.498,F112&lt;0.405,G112&lt;13.879,D112&lt;1.75,C112&gt;=4.85),"versicolor",IF(AND(G112&lt;5.656,B112&lt;2.55,F112&lt;0.9,D112&gt;=0.75,B112&lt;3.35,C112&lt;4.85),"virginica",IF(AND(G112&gt;=5.656,B112&lt;2.55,F112&lt;0.9,D112&gt;=0.75,B112&lt;3.35,C112&lt;4.85),"versicolor","shouldnthappen")))))))))))</f>
        <v>setosa</v>
      </c>
      <c r="BH112" s="1" t="str">
        <f aca="false">IF(AND(D112&lt;0.7),"setosa",IF(AND(D112&gt;=1.65,A112&lt;6.65,D112&gt;=0.7),"virginica",IF(AND(D112&lt;1.55,A112&gt;=6.65,D112&gt;=0.7),"versicolor",IF(AND(D112&gt;=1.55,A112&gt;=6.65,D112&gt;=0.7),"virginica",IF(AND(F112&gt;=0.529,D112&lt;1.65,A112&lt;6.65,D112&gt;=0.7),"versicolor",IF(AND(C112&gt;=5.35,F112&lt;0.529,D112&lt;1.65,A112&lt;6.65,D112&gt;=0.7),"virginica",IF(AND(G112&gt;=7.411,C112&lt;5.35,F112&lt;0.529,D112&lt;1.65,A112&lt;6.65,D112&gt;=0.7),"versicolor",IF(AND(G112&lt;6.927,G112&lt;7.411,C112&lt;5.35,F112&lt;0.529,D112&lt;1.65,A112&lt;6.65,D112&gt;=0.7),"versicolor",IF(AND(G112&gt;=6.927,G112&lt;7.411,C112&lt;5.35,F112&lt;0.529,D112&lt;1.65,A112&lt;6.65,D112&gt;=0.7),"virginica","shouldnthappen")))))))))</f>
        <v>setosa</v>
      </c>
      <c r="BI112" s="1" t="str">
        <f aca="false">IF(AND(D112&gt;=1.7),"virginica",IF(AND(D112&lt;0.7,D112&lt;1.7),"setosa",IF(AND(D112&lt;1.45,G112&lt;7.37,D112&gt;=0.7,D112&lt;1.7),"versicolor",IF(AND(D112&gt;=1.45,G112&lt;7.37,D112&gt;=0.7,D112&lt;1.7),"virginica",IF(AND(B112&gt;=2.65,G112&gt;=7.37,D112&gt;=0.7,D112&lt;1.7),"versicolor",IF(AND(C112&lt;5.05,B112&lt;2.65,G112&gt;=7.37,D112&gt;=0.7,D112&lt;1.7),"versicolor",IF(AND(C112&gt;=5.05,B112&lt;2.65,G112&gt;=7.37,D112&gt;=0.7,D112&lt;1.7),"virginica","shouldnthappen")))))))</f>
        <v>setosa</v>
      </c>
    </row>
    <row r="113" customFormat="false" ht="13.8" hidden="false" customHeight="false" outlineLevel="0" collapsed="false">
      <c r="A113" s="1" t="n">
        <v>4.8</v>
      </c>
      <c r="B113" s="1" t="n">
        <v>3</v>
      </c>
      <c r="C113" s="1" t="n">
        <v>1.4</v>
      </c>
      <c r="D113" s="1" t="n">
        <v>0.3</v>
      </c>
      <c r="E113" s="1" t="s">
        <v>94</v>
      </c>
      <c r="F113" s="1" t="n">
        <v>0.00715964357368648</v>
      </c>
      <c r="G113" s="1" t="n">
        <v>6.81689990703017</v>
      </c>
      <c r="H113" s="11" t="str">
        <f aca="false">E113</f>
        <v>setosa</v>
      </c>
      <c r="I113" s="1" t="str">
        <f aca="false">INDEX(L113:BI113, MODE(MATCH(L113:BI113, L113:BI113, 0 )))</f>
        <v>setosa</v>
      </c>
      <c r="J113" s="12" t="n">
        <f aca="false">COUNTIF(L113:BI113, H113) / COUNTA(L113:BI113)</f>
        <v>1</v>
      </c>
      <c r="K113" s="13" t="n">
        <f aca="false">I113=H113</f>
        <v>1</v>
      </c>
      <c r="L113" s="1" t="str">
        <f aca="false">IF(AND(C113&lt;3.65,B113&gt;=3.35),"setosa",IF(AND(C113&gt;=3.65,B113&gt;=3.35),"virginica",IF(AND(C113&lt;2.35,C113&lt;4.85,B113&lt;3.35),"setosa",IF(AND(F113&gt;=0.899,C113&gt;=2.35,C113&lt;4.85,B113&lt;3.35),"virginica",IF(AND(G113&gt;=8.268,B113&lt;2.75,C113&gt;=4.85,B113&lt;3.35),"virginica",IF(AND(D113&lt;1.55,B113&gt;=2.75,C113&gt;=4.85,B113&lt;3.35),"versicolor",IF(AND(D113&gt;=1.55,B113&gt;=2.75,C113&gt;=4.85,B113&lt;3.35),"virginica",IF(AND(G113&lt;6.537,F113&lt;0.899,C113&gt;=2.35,C113&lt;4.85,B113&lt;3.35),"virginica",IF(AND(G113&gt;=6.537,F113&lt;0.899,C113&gt;=2.35,C113&lt;4.85,B113&lt;3.35),"versicolor",IF(AND(G113&lt;6.878,G113&lt;8.268,B113&lt;2.75,C113&gt;=4.85,B113&lt;3.35),"virginica",IF(AND(G113&gt;=6.878,G113&lt;8.268,B113&lt;2.75,C113&gt;=4.85,B113&lt;3.35),"versicolor","shouldnthappen")))))))))))</f>
        <v>setosa</v>
      </c>
      <c r="M113" s="1" t="str">
        <f aca="false">IF(AND(C113&lt;2.6),"setosa",IF(AND(D113&gt;=1.75,C113&gt;=2.6),"virginica",IF(AND(G113&lt;6.094,D113&lt;1.75,C113&gt;=2.6),"virginica",IF(AND(D113&lt;1.35,G113&gt;=6.094,D113&lt;1.75,C113&gt;=2.6),"versicolor",IF(AND(C113&lt;5.05,D113&gt;=1.35,G113&gt;=6.094,D113&lt;1.75,C113&gt;=2.6),"versicolor",IF(AND(C113&gt;=5.05,D113&gt;=1.35,G113&gt;=6.094,D113&lt;1.75,C113&gt;=2.6),"virginica","shouldnthappen"))))))</f>
        <v>setosa</v>
      </c>
      <c r="N113" s="1" t="str">
        <f aca="false">IF(AND(A113&lt;6.6,B113&gt;=3.45),"setosa",IF(AND(A113&gt;=6.6,B113&gt;=3.45),"virginica",IF(AND(D113&lt;0.7,C113&lt;4.75,B113&lt;3.45),"setosa",IF(AND(D113&gt;=0.7,C113&lt;4.75,B113&lt;3.45),"versicolor",IF(AND(C113&gt;=5.15,C113&gt;=4.75,B113&lt;3.45),"virginica",IF(AND(D113&gt;=1.7,A113&lt;6.5,C113&lt;5.15,C113&gt;=4.75,B113&lt;3.45),"virginica",IF(AND(C113&lt;5.05,A113&gt;=6.5,C113&lt;5.15,C113&gt;=4.75,B113&lt;3.45),"versicolor",IF(AND(C113&gt;=5.05,A113&gt;=6.5,C113&lt;5.15,C113&gt;=4.75,B113&lt;3.45),"virginica",IF(AND(G113&lt;7.498,D113&lt;1.7,A113&lt;6.5,C113&lt;5.15,C113&gt;=4.75,B113&lt;3.45),"virginica",IF(AND(G113&gt;=7.498,D113&lt;1.7,A113&lt;6.5,C113&lt;5.15,C113&gt;=4.75,B113&lt;3.45),"versicolor","shouldnthappen"))))))))))</f>
        <v>setosa</v>
      </c>
      <c r="O113" s="1" t="str">
        <f aca="false">IF(AND(D113&lt;0.75),"setosa",IF(AND(C113&lt;4.75,C113&lt;4.85,D113&gt;=0.75),"versicolor",IF(AND(A113&gt;=6.05,C113&gt;=4.85,D113&gt;=0.75),"virginica",IF(AND(D113&lt;1.6,C113&gt;=4.75,C113&lt;4.85,D113&gt;=0.75),"versicolor",IF(AND(D113&gt;=1.6,C113&gt;=4.75,C113&lt;4.85,D113&gt;=0.75),"virginica",IF(AND(A113&lt;5.9,A113&lt;6.05,C113&gt;=4.85,D113&gt;=0.75),"virginica",IF(AND(A113&gt;=5.9,A113&lt;6.05,C113&gt;=4.85,D113&gt;=0.75),"versicolor","shouldnthappen")))))))</f>
        <v>setosa</v>
      </c>
      <c r="P113" s="1" t="str">
        <f aca="false">IF(AND(D113&lt;0.75),"setosa",IF(AND(A113&lt;5.55,D113&gt;=0.75),"versicolor",IF(AND(D113&gt;=1.7,G113&lt;13.158,A113&gt;=5.55,D113&gt;=0.75),"virginica",IF(AND(B113&lt;2.45,D113&lt;1.7,G113&lt;13.158,A113&gt;=5.55,D113&gt;=0.75),"virginica",IF(AND(B113&gt;=2.45,D113&lt;1.7,G113&lt;13.158,A113&gt;=5.55,D113&gt;=0.75),"versicolor",IF(AND(B113&gt;=3.05,G113&lt;15.551,G113&gt;=13.158,A113&gt;=5.55,D113&gt;=0.75),"versicolor",IF(AND(B113&lt;2.9,G113&gt;=15.551,G113&gt;=13.158,A113&gt;=5.55,D113&gt;=0.75),"versicolor",IF(AND(B113&gt;=2.9,G113&gt;=15.551,G113&gt;=13.158,A113&gt;=5.55,D113&gt;=0.75),"virginica",IF(AND(D113&lt;1.3,G113&lt;14.221,B113&lt;3.05,G113&lt;15.551,G113&gt;=13.158,A113&gt;=5.55,D113&gt;=0.75),"versicolor",IF(AND(D113&gt;=1.3,G113&lt;14.221,B113&lt;3.05,G113&lt;15.551,G113&gt;=13.158,A113&gt;=5.55,D113&gt;=0.75),"virginica",IF(AND(C113&lt;4.9,G113&gt;=14.221,B113&lt;3.05,G113&lt;15.551,G113&gt;=13.158,A113&gt;=5.55,D113&gt;=0.75),"versicolor",IF(AND(C113&gt;=4.9,G113&gt;=14.221,B113&lt;3.05,G113&lt;15.551,G113&gt;=13.158,A113&gt;=5.55,D113&gt;=0.75),"virginica","shouldnthappen"))))))))))))</f>
        <v>setosa</v>
      </c>
      <c r="Q113" s="1" t="str">
        <f aca="false">IF(AND(C113&lt;2.6),"setosa",IF(AND(A113&gt;=4.95,C113&lt;4.75,C113&gt;=2.6),"versicolor",IF(AND(D113&gt;=1.75,C113&gt;=4.75,C113&gt;=2.6),"virginica",IF(AND(B113&lt;2.45,A113&lt;4.95,C113&lt;4.75,C113&gt;=2.6),"versicolor",IF(AND(B113&gt;=2.45,A113&lt;4.95,C113&lt;4.75,C113&gt;=2.6),"virginica",IF(AND(G113&lt;7.498,D113&lt;1.75,C113&gt;=4.75,C113&gt;=2.6),"virginica",IF(AND(F113&lt;0.417,G113&gt;=7.498,D113&lt;1.75,C113&gt;=4.75,C113&gt;=2.6),"versicolor",IF(AND(F113&lt;0.442,F113&gt;=0.417,G113&gt;=7.498,D113&lt;1.75,C113&gt;=4.75,C113&gt;=2.6),"virginica",IF(AND(F113&gt;=0.442,F113&gt;=0.417,G113&gt;=7.498,D113&lt;1.75,C113&gt;=4.75,C113&gt;=2.6),"versicolor","shouldnthappen")))))))))</f>
        <v>setosa</v>
      </c>
      <c r="R113" s="1" t="str">
        <f aca="false">IF(AND(D113&lt;0.75),"setosa",IF(AND(D113&lt;1.75,A113&gt;=6.25,D113&gt;=0.75),"versicolor",IF(AND(D113&gt;=1.75,A113&gt;=6.25,D113&gt;=0.75),"virginica",IF(AND(D113&lt;1.6,C113&lt;4.75,A113&lt;6.25,D113&gt;=0.75),"versicolor",IF(AND(D113&gt;=1.6,C113&lt;4.75,A113&lt;6.25,D113&gt;=0.75),"virginica",IF(AND(G113&lt;6.998,C113&gt;=4.75,A113&lt;6.25,D113&gt;=0.75),"virginica",IF(AND(A113&lt;6.05,G113&gt;=6.998,C113&gt;=4.75,A113&lt;6.25,D113&gt;=0.75),"versicolor",IF(AND(A113&gt;=6.05,G113&gt;=6.998,C113&gt;=4.75,A113&lt;6.25,D113&gt;=0.75),"virginica","shouldnthappen"))))))))</f>
        <v>setosa</v>
      </c>
      <c r="S113" s="1" t="str">
        <f aca="false">IF(AND(B113&gt;=3.05,A113&lt;5.45),"setosa",IF(AND(C113&lt;2.2,B113&lt;3.05,A113&lt;5.45),"setosa",IF(AND(C113&gt;=2.2,B113&lt;3.05,A113&lt;5.45),"versicolor",IF(AND(B113&lt;3.7,C113&lt;4.8,A113&gt;=5.45),"versicolor",IF(AND(B113&gt;=3.7,C113&lt;4.8,A113&gt;=5.45),"setosa",IF(AND(G113&lt;13.757,C113&lt;5.05,C113&gt;=4.8,A113&gt;=5.45),"virginica",IF(AND(G113&gt;=13.757,C113&lt;5.05,C113&gt;=4.8,A113&gt;=5.45),"versicolor",IF(AND(C113&gt;=5.15,C113&gt;=5.05,C113&gt;=4.8,A113&gt;=5.45),"virginica",IF(AND(A113&lt;5.95,C113&lt;5.15,C113&gt;=5.05,C113&gt;=4.8,A113&gt;=5.45),"virginica",IF(AND(D113&gt;=1.8,A113&gt;=5.95,C113&lt;5.15,C113&gt;=5.05,C113&gt;=4.8,A113&gt;=5.45),"virginica",IF(AND(B113&lt;2.75,D113&lt;1.8,A113&gt;=5.95,C113&lt;5.15,C113&gt;=5.05,C113&gt;=4.8,A113&gt;=5.45),"versicolor",IF(AND(B113&gt;=2.75,D113&lt;1.8,A113&gt;=5.95,C113&lt;5.15,C113&gt;=5.05,C113&gt;=4.8,A113&gt;=5.45),"virginica","shouldnthappen"))))))))))))</f>
        <v>setosa</v>
      </c>
      <c r="T113" s="1" t="str">
        <f aca="false">IF(AND(C113&lt;2.6),"setosa",IF(AND(D113&lt;1.65,C113&lt;4.75,C113&gt;=2.6),"versicolor",IF(AND(D113&gt;=1.65,C113&lt;4.75,C113&gt;=2.6),"virginica",IF(AND(G113&gt;=8.494,A113&lt;6.6,C113&gt;=4.75,C113&gt;=2.6),"virginica",IF(AND(C113&lt;5.2,A113&gt;=6.6,C113&gt;=4.75,C113&gt;=2.6),"versicolor",IF(AND(C113&gt;=5.2,A113&gt;=6.6,C113&gt;=4.75,C113&gt;=2.6),"virginica",IF(AND(A113&lt;5.95,G113&lt;8.494,A113&lt;6.6,C113&gt;=4.75,C113&gt;=2.6),"virginica",IF(AND(A113&gt;=5.95,G113&lt;8.494,A113&lt;6.6,C113&gt;=4.75,C113&gt;=2.6),"versicolor","shouldnthappen"))))))))</f>
        <v>setosa</v>
      </c>
      <c r="U113" s="1" t="str">
        <f aca="false">IF(AND(C113&lt;3.65,B113&gt;=3.35),"setosa",IF(AND(C113&gt;=3.65,B113&gt;=3.35),"virginica",IF(AND(C113&lt;2.35,A113&lt;6.25,B113&lt;3.35),"setosa",IF(AND(C113&lt;4.85,A113&gt;=6.25,B113&lt;3.35),"versicolor",IF(AND(G113&gt;=15.426,C113&gt;=2.35,A113&lt;6.25,B113&lt;3.35),"virginica",IF(AND(D113&gt;=1.55,C113&gt;=4.85,A113&gt;=6.25,B113&lt;3.35),"virginica",IF(AND(D113&lt;1.8,G113&lt;15.426,C113&gt;=2.35,A113&lt;6.25,B113&lt;3.35),"versicolor",IF(AND(D113&gt;=1.8,G113&lt;15.426,C113&gt;=2.35,A113&lt;6.25,B113&lt;3.35),"virginica",IF(AND(B113&lt;2.95,D113&lt;1.55,C113&gt;=4.85,A113&gt;=6.25,B113&lt;3.35),"virginica",IF(AND(B113&gt;=2.95,D113&lt;1.55,C113&gt;=4.85,A113&gt;=6.25,B113&lt;3.35),"versicolor","shouldnthappen"))))))))))</f>
        <v>setosa</v>
      </c>
      <c r="V113" s="1" t="str">
        <f aca="false">IF(AND(C113&lt;2.6),"setosa",IF(AND(C113&gt;=4.85,C113&gt;=2.6),"virginica",IF(AND(F113&gt;=0.9,C113&lt;4.85,C113&gt;=2.6),"virginica",IF(AND(G113&lt;5.656,F113&lt;0.9,C113&lt;4.85,C113&gt;=2.6),"virginica",IF(AND(G113&gt;=5.656,F113&lt;0.9,C113&lt;4.85,C113&gt;=2.6),"versicolor","shouldnthappen")))))</f>
        <v>setosa</v>
      </c>
      <c r="W113" s="1" t="str">
        <f aca="false">IF(AND(D113&gt;=1.75,G113&gt;=13.795),"virginica",IF(AND(D113&gt;=1.5,G113&gt;=12.335,G113&lt;13.795),"virginica",IF(AND(C113&lt;2.45,C113&lt;4.85,G113&lt;12.335,G113&lt;13.795),"setosa",IF(AND(C113&gt;=2.45,C113&lt;4.85,G113&lt;12.335,G113&lt;13.795),"versicolor",IF(AND(D113&gt;=1.7,C113&gt;=4.85,G113&lt;12.335,G113&lt;13.795),"virginica",IF(AND(B113&gt;=3.25,D113&lt;1.5,G113&gt;=12.335,G113&lt;13.795),"setosa",IF(AND(D113&lt;1,F113&lt;0.255,D113&lt;1.75,G113&gt;=13.795),"setosa",IF(AND(D113&gt;=1,F113&lt;0.255,D113&lt;1.75,G113&gt;=13.795),"versicolor",IF(AND(A113&lt;5.4,F113&gt;=0.255,D113&lt;1.75,G113&gt;=13.795),"setosa",IF(AND(A113&gt;=5.4,F113&gt;=0.255,D113&lt;1.75,G113&gt;=13.795),"versicolor",IF(AND(A113&lt;6.15,D113&lt;1.7,C113&gt;=4.85,G113&lt;12.335,G113&lt;13.795),"versicolor",IF(AND(A113&gt;=6.15,D113&lt;1.7,C113&gt;=4.85,G113&lt;12.335,G113&lt;13.795),"virginica",IF(AND(C113&lt;5,B113&lt;3.25,D113&lt;1.5,G113&gt;=12.335,G113&lt;13.795),"versicolor",IF(AND(C113&gt;=5,B113&lt;3.25,D113&lt;1.5,G113&gt;=12.335,G113&lt;13.795),"virginica","shouldnthappen"))))))))))))))</f>
        <v>setosa</v>
      </c>
      <c r="X113" s="1" t="str">
        <f aca="false">IF(AND(C113&lt;2.5,A113&lt;5.55),"setosa",IF(AND(F113&lt;0.096,A113&gt;=5.55),"virginica",IF(AND(D113&lt;1.6,C113&gt;=2.5,A113&lt;5.55),"versicolor",IF(AND(D113&gt;=1.6,C113&gt;=2.5,A113&lt;5.55),"virginica",IF(AND(F113&gt;=0.156,C113&lt;4.75,F113&gt;=0.096,A113&gt;=5.55),"versicolor",IF(AND(D113&gt;=1.75,C113&gt;=4.75,F113&gt;=0.096,A113&gt;=5.55),"virginica",IF(AND(B113&lt;3.3,F113&lt;0.156,C113&lt;4.75,F113&gt;=0.096,A113&gt;=5.55),"versicolor",IF(AND(B113&gt;=3.3,F113&lt;0.156,C113&lt;4.75,F113&gt;=0.096,A113&gt;=5.55),"setosa",IF(AND(B113&lt;2.45,A113&lt;6.05,D113&lt;1.75,C113&gt;=4.75,F113&gt;=0.096,A113&gt;=5.55),"virginica",IF(AND(B113&gt;=2.45,A113&lt;6.05,D113&lt;1.75,C113&gt;=4.75,F113&gt;=0.096,A113&gt;=5.55),"versicolor",IF(AND(F113&lt;0.205,A113&gt;=6.05,D113&lt;1.75,C113&gt;=4.75,F113&gt;=0.096,A113&gt;=5.55),"versicolor",IF(AND(F113&gt;=0.205,A113&gt;=6.05,D113&lt;1.75,C113&gt;=4.75,F113&gt;=0.096,A113&gt;=5.55),"virginica","shouldnthappen"))))))))))))</f>
        <v>setosa</v>
      </c>
      <c r="Y113" s="1" t="str">
        <f aca="false">IF(AND(C113&lt;2.35,A113&lt;5.55),"setosa",IF(AND(C113&gt;=5.05,A113&gt;=5.55),"virginica",IF(AND(D113&lt;1.6,C113&gt;=2.35,A113&lt;5.55),"versicolor",IF(AND(D113&gt;=1.6,C113&gt;=2.35,A113&lt;5.55),"virginica",IF(AND(D113&gt;=1.75,C113&lt;5.05,A113&gt;=5.55),"virginica",IF(AND(B113&gt;=3.55,D113&lt;1.75,C113&lt;5.05,A113&gt;=5.55),"setosa",IF(AND(G113&lt;6.3,B113&lt;3.55,D113&lt;1.75,C113&lt;5.05,A113&gt;=5.55),"virginica",IF(AND(G113&gt;=6.3,B113&lt;3.55,D113&lt;1.75,C113&lt;5.05,A113&gt;=5.55),"versicolor","shouldnthappen"))))))))</f>
        <v>setosa</v>
      </c>
      <c r="Z113" s="1" t="str">
        <f aca="false">IF(AND(D113&lt;0.75),"setosa",IF(AND(B113&gt;=2.55,C113&lt;4.85,D113&gt;=0.75),"versicolor",IF(AND(D113&gt;=1.7,C113&gt;=4.85,D113&gt;=0.75),"virginica",IF(AND(D113&lt;1.6,B113&lt;2.55,C113&lt;4.85,D113&gt;=0.75),"versicolor",IF(AND(D113&gt;=1.6,B113&lt;2.55,C113&lt;4.85,D113&gt;=0.75),"virginica",IF(AND(B113&lt;2.65,D113&lt;1.7,C113&gt;=4.85,D113&gt;=0.75),"virginica",IF(AND(F113&lt;0.325,B113&gt;=2.65,D113&lt;1.7,C113&gt;=4.85,D113&gt;=0.75),"virginica",IF(AND(G113&lt;10.717,F113&gt;=0.325,B113&gt;=2.65,D113&lt;1.7,C113&gt;=4.85,D113&gt;=0.75),"versicolor",IF(AND(G113&gt;=10.717,F113&gt;=0.325,B113&gt;=2.65,D113&lt;1.7,C113&gt;=4.85,D113&gt;=0.75),"virginica","shouldnthappen")))))))))</f>
        <v>setosa</v>
      </c>
      <c r="AA113" s="1" t="str">
        <f aca="false">IF(AND(D113&lt;0.75),"setosa",IF(AND(D113&gt;=1.75,D113&gt;=0.75),"virginica",IF(AND(F113&gt;=0.455,D113&lt;1.75,D113&gt;=0.75),"versicolor",IF(AND(D113&lt;1.45,F113&lt;0.455,D113&lt;1.75,D113&gt;=0.75),"versicolor",IF(AND(F113&lt;0.247,D113&gt;=1.45,F113&lt;0.455,D113&lt;1.75,D113&gt;=0.75),"versicolor",IF(AND(F113&gt;=0.247,D113&gt;=1.45,F113&lt;0.455,D113&lt;1.75,D113&gt;=0.75),"virginica","shouldnthappen"))))))</f>
        <v>setosa</v>
      </c>
      <c r="AB113" s="1" t="str">
        <f aca="false">IF(AND(F113&gt;=0.221,B113&gt;=3.35),"setosa",IF(AND(A113&lt;5.3,F113&gt;=0.683,B113&lt;3.35),"setosa",IF(AND(A113&lt;6.45,F113&lt;0.221,B113&gt;=3.35),"setosa",IF(AND(A113&gt;=6.45,F113&lt;0.221,B113&gt;=3.35),"virginica",IF(AND(G113&lt;6.3,A113&lt;6.25,F113&lt;0.683,B113&lt;3.35),"virginica",IF(AND(G113&lt;13.795,A113&gt;=6.25,F113&lt;0.683,B113&lt;3.35),"virginica",IF(AND(D113&lt;1.65,A113&gt;=5.3,F113&gt;=0.683,B113&lt;3.35),"versicolor",IF(AND(D113&gt;=1.65,A113&gt;=5.3,F113&gt;=0.683,B113&lt;3.35),"virginica",IF(AND(D113&lt;0.6,G113&gt;=6.3,A113&lt;6.25,F113&lt;0.683,B113&lt;3.35),"setosa",IF(AND(D113&lt;1.7,G113&gt;=13.795,A113&gt;=6.25,F113&lt;0.683,B113&lt;3.35),"versicolor",IF(AND(D113&gt;=1.7,G113&gt;=13.795,A113&gt;=6.25,F113&lt;0.683,B113&lt;3.35),"virginica",IF(AND(C113&gt;=5.35,D113&gt;=0.6,G113&gt;=6.3,A113&lt;6.25,F113&lt;0.683,B113&lt;3.35),"virginica",IF(AND(D113&lt;1.75,C113&lt;5.35,D113&gt;=0.6,G113&gt;=6.3,A113&lt;6.25,F113&lt;0.683,B113&lt;3.35),"versicolor",IF(AND(D113&gt;=1.75,C113&lt;5.35,D113&gt;=0.6,G113&gt;=6.3,A113&lt;6.25,F113&lt;0.683,B113&lt;3.35),"virginica","shouldnthappen"))))))))))))))</f>
        <v>setosa</v>
      </c>
      <c r="AC113" s="1" t="str">
        <f aca="false">IF(AND(B113&gt;=3.3),"setosa",IF(AND(C113&lt;2.45,D113&lt;1.55,B113&lt;3.3),"setosa",IF(AND(F113&gt;=0.211,D113&gt;=1.55,B113&lt;3.3),"virginica",IF(AND(C113&lt;4.9,C113&gt;=2.45,D113&lt;1.55,B113&lt;3.3),"versicolor",IF(AND(C113&gt;=4.9,C113&gt;=2.45,D113&lt;1.55,B113&lt;3.3),"virginica",IF(AND(F113&lt;0.138,F113&lt;0.211,D113&gt;=1.55,B113&lt;3.3),"virginica",IF(AND(F113&gt;=0.138,F113&lt;0.211,D113&gt;=1.55,B113&lt;3.3),"versicolor","shouldnthappen")))))))</f>
        <v>setosa</v>
      </c>
      <c r="AD113" s="1" t="str">
        <f aca="false">IF(AND(D113&gt;=1.75),"virginica",IF(AND(D113&lt;0.75,D113&lt;1.75),"setosa",IF(AND(D113&lt;1.35,D113&gt;=0.75,D113&lt;1.75),"versicolor",IF(AND(B113&lt;2.6,C113&lt;4.85,D113&gt;=1.35,D113&gt;=0.75,D113&lt;1.75),"virginica",IF(AND(B113&gt;=2.6,C113&lt;4.85,D113&gt;=1.35,D113&gt;=0.75,D113&lt;1.75),"versicolor",IF(AND(A113&lt;6.4,C113&gt;=4.85,D113&gt;=1.35,D113&gt;=0.75,D113&lt;1.75),"virginica",IF(AND(A113&gt;=6.4,C113&gt;=4.85,D113&gt;=1.35,D113&gt;=0.75,D113&lt;1.75),"versicolor","shouldnthappen")))))))</f>
        <v>setosa</v>
      </c>
      <c r="AE113" s="1" t="str">
        <f aca="false">IF(AND(C113&lt;2.45),"setosa",IF(AND(F113&lt;0.07,C113&gt;=2.45),"virginica",IF(AND(A113&gt;=5,C113&lt;4.75,F113&gt;=0.07,C113&gt;=2.45),"versicolor",IF(AND(F113&lt;0.182,C113&gt;=4.75,F113&gt;=0.07,C113&gt;=2.45),"versicolor",IF(AND(B113&lt;2.45,A113&lt;5,C113&lt;4.75,F113&gt;=0.07,C113&gt;=2.45),"versicolor",IF(AND(B113&gt;=2.45,A113&lt;5,C113&lt;4.75,F113&gt;=0.07,C113&gt;=2.45),"virginica",IF(AND(F113&gt;=0.468,F113&gt;=0.182,C113&gt;=4.75,F113&gt;=0.07,C113&gt;=2.45),"virginica",IF(AND(A113&gt;=6.85,F113&lt;0.468,F113&gt;=0.182,C113&gt;=4.75,F113&gt;=0.07,C113&gt;=2.45),"virginica",IF(AND(B113&lt;2.6,A113&lt;6.85,F113&lt;0.468,F113&gt;=0.182,C113&gt;=4.75,F113&gt;=0.07,C113&gt;=2.45),"virginica",IF(AND(B113&gt;=2.6,A113&lt;6.85,F113&lt;0.468,F113&gt;=0.182,C113&gt;=4.75,F113&gt;=0.07,C113&gt;=2.45),"versicolor","shouldnthappen"))))))))))</f>
        <v>setosa</v>
      </c>
      <c r="AF113" s="1" t="str">
        <f aca="false">IF(AND(D113&lt;0.75,A113&lt;5.45),"setosa",IF(AND(D113&gt;=1.75,A113&gt;=5.45),"virginica",IF(AND(G113&lt;6.094,D113&gt;=0.75,A113&lt;5.45),"virginica",IF(AND(G113&gt;=6.094,D113&gt;=0.75,A113&lt;5.45),"versicolor",IF(AND(C113&lt;2.75,D113&lt;1.75,A113&gt;=5.45),"setosa",IF(AND(D113&lt;1.45,C113&gt;=2.75,D113&lt;1.75,A113&gt;=5.45),"versicolor",IF(AND(B113&lt;2.75,D113&gt;=1.45,C113&gt;=2.75,D113&lt;1.75,A113&gt;=5.45),"versicolor",IF(AND(C113&lt;5.05,B113&gt;=2.75,D113&gt;=1.45,C113&gt;=2.75,D113&lt;1.75,A113&gt;=5.45),"versicolor",IF(AND(C113&gt;=5.05,B113&gt;=2.75,D113&gt;=1.45,C113&gt;=2.75,D113&lt;1.75,A113&gt;=5.45),"virginica","shouldnthappen")))))))))</f>
        <v>setosa</v>
      </c>
      <c r="AG113" s="1" t="str">
        <f aca="false">IF(AND(D113&lt;0.65,G113&lt;8.868,A113&lt;5.3),"setosa",IF(AND(C113&lt;2.6,G113&gt;=8.868,A113&lt;5.3),"setosa",IF(AND(C113&gt;=2.6,G113&gt;=8.868,A113&lt;5.3),"versicolor",IF(AND(C113&gt;=4.95,D113&lt;1.55,A113&gt;=5.3),"virginica",IF(AND(G113&lt;13.795,D113&gt;=1.55,A113&gt;=5.3),"virginica",IF(AND(C113&lt;3.75,D113&gt;=0.65,G113&lt;8.868,A113&lt;5.3),"versicolor",IF(AND(C113&gt;=3.75,D113&gt;=0.65,G113&lt;8.868,A113&lt;5.3),"virginica",IF(AND(C113&lt;2.6,C113&lt;4.95,D113&lt;1.55,A113&gt;=5.3),"setosa",IF(AND(C113&gt;=2.6,C113&lt;4.95,D113&lt;1.55,A113&gt;=5.3),"versicolor",IF(AND(C113&lt;4.75,G113&gt;=13.795,D113&gt;=1.55,A113&gt;=5.3),"versicolor",IF(AND(C113&gt;=4.75,G113&gt;=13.795,D113&gt;=1.55,A113&gt;=5.3),"virginica","shouldnthappen")))))))))))</f>
        <v>setosa</v>
      </c>
      <c r="AH113" s="1" t="str">
        <f aca="false">IF(AND(D113&lt;0.75),"setosa",IF(AND(C113&lt;4.75,D113&gt;=0.75),"versicolor",IF(AND(G113&lt;13.757,C113&gt;=4.75,D113&gt;=0.75),"virginica",IF(AND(B113&lt;3.05,G113&gt;=13.757,C113&gt;=4.75,D113&gt;=0.75),"virginica",IF(AND(A113&lt;6.65,B113&gt;=3.05,G113&gt;=13.757,C113&gt;=4.75,D113&gt;=0.75),"virginica",IF(AND(A113&gt;=6.65,B113&gt;=3.05,G113&gt;=13.757,C113&gt;=4.75,D113&gt;=0.75),"versicolor","shouldnthappen"))))))</f>
        <v>setosa</v>
      </c>
      <c r="AI113" s="1" t="str">
        <f aca="false">IF(AND(D113&lt;0.7),"setosa",IF(AND(C113&lt;4.75,D113&gt;=0.7),"versicolor",IF(AND(A113&lt;6.6,F113&lt;0.482,C113&gt;=4.75,D113&gt;=0.7),"virginica",IF(AND(C113&gt;=4.95,F113&gt;=0.482,C113&gt;=4.75,D113&gt;=0.7),"virginica",IF(AND(D113&lt;1.9,A113&gt;=6.6,F113&lt;0.482,C113&gt;=4.75,D113&gt;=0.7),"versicolor",IF(AND(D113&gt;=1.9,A113&gt;=6.6,F113&lt;0.482,C113&gt;=4.75,D113&gt;=0.7),"virginica",IF(AND(F113&gt;=0.766,C113&lt;4.95,F113&gt;=0.482,C113&gt;=4.75,D113&gt;=0.7),"virginica",IF(AND(B113&lt;2.95,F113&lt;0.766,C113&lt;4.95,F113&gt;=0.482,C113&gt;=4.75,D113&gt;=0.7),"virginica",IF(AND(B113&gt;=2.95,F113&lt;0.766,C113&lt;4.95,F113&gt;=0.482,C113&gt;=4.75,D113&gt;=0.7),"versicolor","shouldnthappen")))))))))</f>
        <v>setosa</v>
      </c>
      <c r="AJ113" s="1" t="str">
        <f aca="false">IF(AND(C113&lt;2.45,C113&lt;4.75),"setosa",IF(AND(D113&gt;=1.65,C113&gt;=4.75),"virginica",IF(AND(A113&lt;4.95,C113&gt;=2.45,C113&lt;4.75),"virginica",IF(AND(A113&gt;=4.95,C113&gt;=2.45,C113&lt;4.75),"versicolor",IF(AND(B113&lt;2.95,D113&lt;1.65,C113&gt;=4.75),"virginica",IF(AND(B113&gt;=2.95,D113&lt;1.65,C113&gt;=4.75),"versicolor","shouldnthappen"))))))</f>
        <v>setosa</v>
      </c>
      <c r="AK113" s="1" t="str">
        <f aca="false">IF(AND(D113&lt;0.75,A113&lt;5.45),"setosa",IF(AND(B113&lt;2.45,D113&gt;=0.75,A113&lt;5.45),"versicolor",IF(AND(A113&gt;=5.55,C113&lt;4.75,A113&gt;=5.45),"versicolor",IF(AND(C113&gt;=5.15,C113&gt;=4.75,A113&gt;=5.45),"virginica",IF(AND(G113&lt;6.094,B113&gt;=2.45,D113&gt;=0.75,A113&lt;5.45),"virginica",IF(AND(G113&gt;=6.094,B113&gt;=2.45,D113&gt;=0.75,A113&lt;5.45),"versicolor",IF(AND(D113&lt;0.6,A113&lt;5.55,C113&lt;4.75,A113&gt;=5.45),"setosa",IF(AND(D113&gt;=0.6,A113&lt;5.55,C113&lt;4.75,A113&gt;=5.45),"versicolor",IF(AND(C113&lt;4.95,C113&lt;5.15,C113&gt;=4.75,A113&gt;=5.45),"virginica",IF(AND(G113&lt;12.627,C113&lt;5.05,C113&gt;=4.95,C113&lt;5.15,C113&gt;=4.75,A113&gt;=5.45),"virginica",IF(AND(G113&gt;=12.627,C113&lt;5.05,C113&gt;=4.95,C113&lt;5.15,C113&gt;=4.75,A113&gt;=5.45),"versicolor",IF(AND(D113&lt;1.7,C113&gt;=5.05,C113&gt;=4.95,C113&lt;5.15,C113&gt;=4.75,A113&gt;=5.45),"versicolor",IF(AND(D113&gt;=1.7,C113&gt;=5.05,C113&gt;=4.95,C113&lt;5.15,C113&gt;=4.75,A113&gt;=5.45),"virginica","shouldnthappen")))))))))))))</f>
        <v>setosa</v>
      </c>
      <c r="AL113" s="1" t="str">
        <f aca="false">IF(AND(B113&lt;2.45,B113&lt;3.15),"versicolor",IF(AND(D113&lt;0.95,G113&lt;15.141,B113&gt;=3.15),"setosa",IF(AND(G113&lt;15.429,G113&gt;=15.141,B113&gt;=3.15),"versicolor",IF(AND(G113&gt;=15.429,G113&gt;=15.141,B113&gt;=3.15),"virginica",IF(AND(C113&lt;2.3,C113&lt;4.75,B113&gt;=2.45,B113&lt;3.15),"setosa",IF(AND(G113&gt;=16.072,C113&gt;=4.75,B113&gt;=2.45,B113&lt;3.15),"versicolor",IF(AND(G113&lt;11.833,D113&gt;=0.95,G113&lt;15.141,B113&gt;=3.15),"virginica",IF(AND(A113&lt;5,C113&gt;=2.3,C113&lt;4.75,B113&gt;=2.45,B113&lt;3.15),"virginica",IF(AND(A113&gt;=5,C113&gt;=2.3,C113&lt;4.75,B113&gt;=2.45,B113&lt;3.15),"versicolor",IF(AND(G113&lt;14.342,G113&gt;=11.833,D113&gt;=0.95,G113&lt;15.141,B113&gt;=3.15),"versicolor",IF(AND(G113&gt;=14.342,G113&gt;=11.833,D113&gt;=0.95,G113&lt;15.141,B113&gt;=3.15),"virginica",IF(AND(G113&lt;13.757,F113&gt;=0.741,G113&lt;16.072,C113&gt;=4.75,B113&gt;=2.45,B113&lt;3.15),"virginica",IF(AND(F113&gt;=0.546,A113&lt;6.15,F113&lt;0.741,G113&lt;16.072,C113&gt;=4.75,B113&gt;=2.45,B113&lt;3.15),"virginica",IF(AND(D113&gt;=1.75,A113&gt;=6.15,F113&lt;0.741,G113&lt;16.072,C113&gt;=4.75,B113&gt;=2.45,B113&lt;3.15),"virginica",IF(AND(C113&lt;4.85,G113&gt;=13.757,F113&gt;=0.741,G113&lt;16.072,C113&gt;=4.75,B113&gt;=2.45,B113&lt;3.15),"virginica",IF(AND(C113&gt;=4.85,G113&gt;=13.757,F113&gt;=0.741,G113&lt;16.072,C113&gt;=4.75,B113&gt;=2.45,B113&lt;3.15),"versicolor",IF(AND(F113&lt;0.331,F113&lt;0.546,A113&lt;6.15,F113&lt;0.741,G113&lt;16.072,C113&gt;=4.75,B113&gt;=2.45,B113&lt;3.15),"virginica",IF(AND(F113&gt;=0.331,F113&lt;0.546,A113&lt;6.15,F113&lt;0.741,G113&lt;16.072,C113&gt;=4.75,B113&gt;=2.45,B113&lt;3.15),"versicolor",IF(AND(G113&lt;10.661,D113&lt;1.75,A113&gt;=6.15,F113&lt;0.741,G113&lt;16.072,C113&gt;=4.75,B113&gt;=2.45,B113&lt;3.15),"virginica",IF(AND(G113&gt;=10.661,D113&lt;1.75,A113&gt;=6.15,F113&lt;0.741,G113&lt;16.072,C113&gt;=4.75,B113&gt;=2.45,B113&lt;3.15),"versicolor","shouldnthappen"))))))))))))))))))))</f>
        <v>setosa</v>
      </c>
      <c r="AM113" s="1" t="str">
        <f aca="false">IF(AND(D113&lt;1.35,F113&gt;=0.917),"setosa",IF(AND(D113&gt;=1.35,F113&gt;=0.917),"virginica",IF(AND(D113&lt;0.75,D113&lt;1.55,F113&lt;0.917),"setosa",IF(AND(C113&gt;=4.8,D113&gt;=1.55,F113&lt;0.917),"virginica",IF(AND(A113&lt;5.95,D113&gt;=0.75,D113&lt;1.55,F113&lt;0.917),"versicolor",IF(AND(F113&lt;0.473,C113&lt;4.8,D113&gt;=1.55,F113&lt;0.917),"virginica",IF(AND(F113&gt;=0.473,C113&lt;4.8,D113&gt;=1.55,F113&lt;0.917),"versicolor",IF(AND(C113&lt;4.95,A113&gt;=5.95,D113&gt;=0.75,D113&lt;1.55,F113&lt;0.917),"versicolor",IF(AND(C113&gt;=4.95,A113&gt;=5.95,D113&gt;=0.75,D113&lt;1.55,F113&lt;0.917),"virginica","shouldnthappen")))))))))</f>
        <v>setosa</v>
      </c>
      <c r="AN113" s="1" t="str">
        <f aca="false">IF(AND(D113&lt;0.75,A113&lt;5.45),"setosa",IF(AND(D113&lt;1.55,D113&gt;=0.75,A113&lt;5.45),"versicolor",IF(AND(D113&gt;=1.55,D113&gt;=0.75,A113&lt;5.45),"virginica",IF(AND(A113&gt;=5.75,C113&lt;4.75,A113&gt;=5.45),"versicolor",IF(AND(F113&lt;0.361,C113&gt;=4.75,A113&gt;=5.45),"virginica",IF(AND(C113&lt;2.6,A113&lt;5.75,C113&lt;4.75,A113&gt;=5.45),"setosa",IF(AND(C113&gt;=2.6,A113&lt;5.75,C113&lt;4.75,A113&gt;=5.45),"versicolor",IF(AND(D113&gt;=1.7,F113&gt;=0.361,C113&gt;=4.75,A113&gt;=5.45),"virginica",IF(AND(B113&lt;2.65,D113&lt;1.7,F113&gt;=0.361,C113&gt;=4.75,A113&gt;=5.45),"virginica",IF(AND(A113&lt;7.05,B113&gt;=2.65,D113&lt;1.7,F113&gt;=0.361,C113&gt;=4.75,A113&gt;=5.45),"versicolor",IF(AND(A113&gt;=7.05,B113&gt;=2.65,D113&lt;1.7,F113&gt;=0.361,C113&gt;=4.75,A113&gt;=5.45),"virginica","shouldnthappen")))))))))))</f>
        <v>setosa</v>
      </c>
      <c r="AO113" s="1" t="str">
        <f aca="false">IF(AND(D113&lt;0.7),"setosa",IF(AND(A113&lt;4.95,C113&lt;4.85,D113&gt;=0.7),"virginica",IF(AND(A113&gt;=4.95,C113&lt;4.85,D113&gt;=0.7),"versicolor",IF(AND(D113&gt;=1.7,C113&gt;=4.85,D113&gt;=0.7),"virginica",IF(AND(F113&lt;0.325,D113&lt;1.7,C113&gt;=4.85,D113&gt;=0.7),"virginica",IF(AND(D113&lt;1.55,F113&gt;=0.325,D113&lt;1.7,C113&gt;=4.85,D113&gt;=0.7),"virginica",IF(AND(D113&gt;=1.55,F113&gt;=0.325,D113&lt;1.7,C113&gt;=4.85,D113&gt;=0.7),"versicolor","shouldnthappen")))))))</f>
        <v>setosa</v>
      </c>
      <c r="AP113" s="1" t="str">
        <f aca="false">IF(AND(D113&lt;0.75),"setosa",IF(AND(C113&lt;4.85,D113&gt;=0.75),"versicolor",IF(AND(G113&gt;=8.277,C113&gt;=4.85,D113&gt;=0.75),"virginica",IF(AND(F113&gt;=0.633,G113&lt;8.277,C113&gt;=4.85,D113&gt;=0.75),"virginica",IF(AND(G113&lt;7.61,F113&lt;0.633,G113&lt;8.277,C113&gt;=4.85,D113&gt;=0.75),"virginica",IF(AND(G113&gt;=7.61,F113&lt;0.633,G113&lt;8.277,C113&gt;=4.85,D113&gt;=0.75),"versicolor","shouldnthappen"))))))</f>
        <v>setosa</v>
      </c>
      <c r="AQ113" s="1" t="str">
        <f aca="false">IF(AND(C113&lt;2.65,A113&gt;=5.45,C113&lt;4.75),"setosa",IF(AND(C113&gt;=2.65,A113&gt;=5.45,C113&lt;4.75),"versicolor",IF(AND(B113&lt;2.9,C113&lt;4.85,C113&gt;=4.75),"versicolor",IF(AND(B113&gt;=2.9,C113&lt;4.85,C113&gt;=4.75),"virginica",IF(AND(D113&lt;1.7,C113&gt;=4.85,C113&gt;=4.75),"versicolor",IF(AND(D113&gt;=1.7,C113&gt;=4.85,C113&gt;=4.75),"virginica",IF(AND(C113&lt;2.45,G113&lt;14.126,A113&lt;5.45,C113&lt;4.75),"setosa",IF(AND(C113&gt;=2.45,G113&lt;14.126,A113&lt;5.45,C113&lt;4.75),"versicolor",IF(AND(C113&lt;2.4,G113&gt;=14.126,A113&lt;5.45,C113&lt;4.75),"setosa",IF(AND(C113&gt;=2.4,G113&gt;=14.126,A113&lt;5.45,C113&lt;4.75),"versicolor","shouldnthappen"))))))))))</f>
        <v>setosa</v>
      </c>
      <c r="AR113" s="1" t="str">
        <f aca="false">IF(AND(C113&lt;2.45,C113&lt;4.85),"setosa",IF(AND(C113&gt;=5.15,C113&gt;=4.85),"virginica",IF(AND(A113&gt;=4.95,C113&gt;=2.45,C113&lt;4.85),"versicolor",IF(AND(D113&lt;1.35,A113&lt;4.95,C113&gt;=2.45,C113&lt;4.85),"versicolor",IF(AND(D113&gt;=1.35,A113&lt;4.95,C113&gt;=2.45,C113&lt;4.85),"virginica",IF(AND(F113&lt;0.35,G113&lt;12.751,C113&lt;5.15,C113&gt;=4.85),"virginica",IF(AND(A113&lt;6.5,G113&gt;=12.751,C113&lt;5.15,C113&gt;=4.85),"virginica",IF(AND(A113&gt;=6.5,G113&gt;=12.751,C113&lt;5.15,C113&gt;=4.85),"versicolor",IF(AND(B113&gt;=2.75,F113&gt;=0.35,G113&lt;12.751,C113&lt;5.15,C113&gt;=4.85),"virginica",IF(AND(C113&lt;5.05,B113&lt;2.75,F113&gt;=0.35,G113&lt;12.751,C113&lt;5.15,C113&gt;=4.85),"virginica",IF(AND(C113&gt;=5.05,B113&lt;2.75,F113&gt;=0.35,G113&lt;12.751,C113&lt;5.15,C113&gt;=4.85),"versicolor","shouldnthappen")))))))))))</f>
        <v>setosa</v>
      </c>
      <c r="AS113" s="1" t="str">
        <f aca="false">IF(AND(F113&gt;=0.9,B113&lt;3.05),"virginica",IF(AND(A113&lt;5.9,B113&gt;=3.05),"setosa",IF(AND(D113&lt;1.65,A113&gt;=5.9,B113&gt;=3.05),"versicolor",IF(AND(D113&gt;=1.65,A113&gt;=5.9,B113&gt;=3.05),"virginica",IF(AND(D113&gt;=1.75,C113&gt;=4.85,F113&lt;0.9,B113&lt;3.05),"virginica",IF(AND(C113&lt;2.2,B113&lt;2.95,C113&lt;4.85,F113&lt;0.9,B113&lt;3.05),"setosa",IF(AND(C113&gt;=2.2,B113&lt;2.95,C113&lt;4.85,F113&lt;0.9,B113&lt;3.05),"versicolor",IF(AND(C113&lt;2.8,B113&gt;=2.95,C113&lt;4.85,F113&lt;0.9,B113&lt;3.05),"setosa",IF(AND(C113&gt;=2.8,B113&gt;=2.95,C113&lt;4.85,F113&lt;0.9,B113&lt;3.05),"versicolor",IF(AND(G113&lt;13.879,D113&lt;1.75,C113&gt;=4.85,F113&lt;0.9,B113&lt;3.05),"virginica",IF(AND(G113&gt;=13.879,D113&lt;1.75,C113&gt;=4.85,F113&lt;0.9,B113&lt;3.05),"versicolor","shouldnthappen")))))))))))</f>
        <v>setosa</v>
      </c>
      <c r="AT113" s="1" t="str">
        <f aca="false">IF(AND(D113&lt;0.75),"setosa",IF(AND(D113&gt;=1.75,D113&gt;=0.75),"virginica",IF(AND(D113&lt;1.45,G113&lt;7.37,D113&lt;1.75,D113&gt;=0.75),"versicolor",IF(AND(D113&gt;=1.45,G113&lt;7.37,D113&lt;1.75,D113&gt;=0.75),"virginica",IF(AND(C113&lt;5.45,G113&gt;=7.37,D113&lt;1.75,D113&gt;=0.75),"versicolor",IF(AND(C113&gt;=5.45,G113&gt;=7.37,D113&lt;1.75,D113&gt;=0.75),"virginica","shouldnthappen"))))))</f>
        <v>setosa</v>
      </c>
      <c r="AU113" s="1" t="str">
        <f aca="false">IF(AND(D113&lt;0.7),"setosa",IF(AND(D113&gt;=1.7,A113&gt;=6.15,D113&gt;=0.7),"virginica",IF(AND(B113&gt;=2.55,C113&lt;4.75,A113&lt;6.15,D113&gt;=0.7),"versicolor",IF(AND(D113&gt;=1.7,C113&gt;=4.75,A113&lt;6.15,D113&gt;=0.7),"virginica",IF(AND(C113&lt;5.25,D113&lt;1.7,A113&gt;=6.15,D113&gt;=0.7),"versicolor",IF(AND(C113&gt;=5.25,D113&lt;1.7,A113&gt;=6.15,D113&gt;=0.7),"virginica",IF(AND(C113&lt;4.25,B113&lt;2.55,C113&lt;4.75,A113&lt;6.15,D113&gt;=0.7),"versicolor",IF(AND(C113&gt;=4.25,B113&lt;2.55,C113&lt;4.75,A113&lt;6.15,D113&gt;=0.7),"virginica",IF(AND(B113&lt;2.65,D113&lt;1.7,C113&gt;=4.75,A113&lt;6.15,D113&gt;=0.7),"virginica",IF(AND(B113&gt;=2.65,D113&lt;1.7,C113&gt;=4.75,A113&lt;6.15,D113&gt;=0.7),"versicolor","shouldnthappen"))))))))))</f>
        <v>setosa</v>
      </c>
      <c r="AV113" s="1" t="str">
        <f aca="false">IF(AND(D113&lt;0.75),"setosa",IF(AND(F113&gt;=0.899,D113&gt;=0.75),"virginica",IF(AND(D113&lt;1.65,A113&lt;6.05,F113&lt;0.899,D113&gt;=0.75),"versicolor",IF(AND(D113&gt;=1.65,A113&lt;6.05,F113&lt;0.899,D113&gt;=0.75),"virginica",IF(AND(C113&gt;=5.05,A113&gt;=6.05,F113&lt;0.899,D113&gt;=0.75),"virginica",IF(AND(G113&gt;=13.757,C113&lt;5.05,A113&gt;=6.05,F113&lt;0.899,D113&gt;=0.75),"versicolor",IF(AND(D113&lt;1.6,G113&lt;13.757,C113&lt;5.05,A113&gt;=6.05,F113&lt;0.899,D113&gt;=0.75),"versicolor",IF(AND(D113&gt;=1.6,G113&lt;13.757,C113&lt;5.05,A113&gt;=6.05,F113&lt;0.899,D113&gt;=0.75),"virginica","shouldnthappen"))))))))</f>
        <v>setosa</v>
      </c>
      <c r="AW113" s="1" t="str">
        <f aca="false">IF(AND(F113&lt;0.117,A113&gt;=5.55),"virginica",IF(AND(A113&gt;=5.2,G113&lt;6.086,A113&lt;5.55),"versicolor",IF(AND(D113&lt;0.7,G113&gt;=6.086,A113&lt;5.55),"setosa",IF(AND(D113&gt;=0.7,G113&gt;=6.086,A113&lt;5.55),"versicolor",IF(AND(A113&lt;4.75,A113&lt;5.2,G113&lt;6.086,A113&lt;5.55),"setosa",IF(AND(A113&gt;=4.75,A113&lt;5.2,G113&lt;6.086,A113&lt;5.55),"virginica",IF(AND(D113&gt;=1.65,C113&lt;4.95,F113&gt;=0.117,A113&gt;=5.55),"virginica",IF(AND(D113&gt;=1.75,C113&gt;=4.95,F113&gt;=0.117,A113&gt;=5.55),"virginica",IF(AND(C113&lt;2.6,D113&lt;1.65,C113&lt;4.95,F113&gt;=0.117,A113&gt;=5.55),"setosa",IF(AND(C113&gt;=2.6,D113&lt;1.65,C113&lt;4.95,F113&gt;=0.117,A113&gt;=5.55),"versicolor",IF(AND(D113&lt;1.55,D113&lt;1.75,C113&gt;=4.95,F113&gt;=0.117,A113&gt;=5.55),"virginica",IF(AND(A113&lt;6.95,D113&gt;=1.55,D113&lt;1.75,C113&gt;=4.95,F113&gt;=0.117,A113&gt;=5.55),"versicolor",IF(AND(A113&gt;=6.95,D113&gt;=1.55,D113&lt;1.75,C113&gt;=4.95,F113&gt;=0.117,A113&gt;=5.55),"virginica","shouldnthappen")))))))))))))</f>
        <v>setosa</v>
      </c>
      <c r="AX113" s="1" t="str">
        <f aca="false">IF(AND(D113&lt;0.75),"setosa",IF(AND(F113&lt;0.138,D113&gt;=0.75),"virginica",IF(AND(C113&lt;4.45,A113&lt;6.15,F113&gt;=0.138,D113&gt;=0.75),"versicolor",IF(AND(C113&gt;=5.05,A113&gt;=6.15,F113&gt;=0.138,D113&gt;=0.75),"virginica",IF(AND(B113&lt;2.65,C113&gt;=4.45,A113&lt;6.15,F113&gt;=0.138,D113&gt;=0.75),"virginica",IF(AND(A113&gt;=6.35,C113&lt;5.05,A113&gt;=6.15,F113&gt;=0.138,D113&gt;=0.75),"versicolor",IF(AND(A113&lt;5.65,B113&gt;=2.65,C113&gt;=4.45,A113&lt;6.15,F113&gt;=0.138,D113&gt;=0.75),"virginica",IF(AND(D113&lt;1.75,A113&lt;6.35,C113&lt;5.05,A113&gt;=6.15,F113&gt;=0.138,D113&gt;=0.75),"versicolor",IF(AND(D113&gt;=1.75,A113&lt;6.35,C113&lt;5.05,A113&gt;=6.15,F113&gt;=0.138,D113&gt;=0.75),"virginica",IF(AND(D113&lt;1.7,A113&gt;=5.65,B113&gt;=2.65,C113&gt;=4.45,A113&lt;6.15,F113&gt;=0.138,D113&gt;=0.75),"versicolor",IF(AND(D113&gt;=1.7,A113&gt;=5.65,B113&gt;=2.65,C113&gt;=4.45,A113&lt;6.15,F113&gt;=0.138,D113&gt;=0.75),"virginica","shouldnthappen")))))))))))</f>
        <v>setosa</v>
      </c>
      <c r="AY113" s="1" t="str">
        <f aca="false">IF(AND(D113&lt;0.75,A113&lt;5.55),"setosa",IF(AND(A113&lt;4.95,D113&gt;=0.75,A113&lt;5.55),"virginica",IF(AND(A113&gt;=4.95,D113&gt;=0.75,A113&lt;5.55),"versicolor",IF(AND(C113&lt;2.6,C113&lt;4.85,A113&gt;=5.55),"setosa",IF(AND(C113&gt;=2.6,C113&lt;4.85,A113&gt;=5.55),"versicolor",IF(AND(D113&gt;=1.75,C113&gt;=4.85,A113&gt;=5.55),"virginica",IF(AND(F113&lt;0.405,D113&lt;1.75,C113&gt;=4.85,A113&gt;=5.55),"versicolor",IF(AND(B113&lt;3.05,F113&gt;=0.405,D113&lt;1.75,C113&gt;=4.85,A113&gt;=5.55),"virginica",IF(AND(B113&gt;=3.05,F113&gt;=0.405,D113&lt;1.75,C113&gt;=4.85,A113&gt;=5.55),"versicolor","shouldnthappen")))))))))</f>
        <v>setosa</v>
      </c>
      <c r="AZ113" s="1" t="str">
        <f aca="false">IF(AND(D113&lt;0.75),"setosa",IF(AND(F113&lt;0.9,C113&lt;4.95,D113&gt;=0.75),"versicolor",IF(AND(F113&gt;=0.9,C113&lt;4.95,D113&gt;=0.75),"virginica",IF(AND(D113&gt;=1.7,C113&gt;=4.95,D113&gt;=0.75),"virginica",IF(AND(F113&lt;0.405,D113&lt;1.7,C113&gt;=4.95,D113&gt;=0.75),"versicolor",IF(AND(F113&gt;=0.405,D113&lt;1.7,C113&gt;=4.95,D113&gt;=0.75),"virginica","shouldnthappen"))))))</f>
        <v>setosa</v>
      </c>
      <c r="BA113" s="1" t="str">
        <f aca="false">IF(AND(D113&lt;0.75),"setosa",IF(AND(D113&gt;=1.7,C113&gt;=5.05,D113&gt;=0.75),"virginica",IF(AND(D113&lt;1.45,D113&lt;1.6,C113&lt;5.05,D113&gt;=0.75),"versicolor",IF(AND(A113&lt;5.8,D113&gt;=1.6,C113&lt;5.05,D113&gt;=0.75),"virginica",IF(AND(A113&gt;=5.8,D113&gt;=1.6,C113&lt;5.05,D113&gt;=0.75),"versicolor",IF(AND(F113&lt;0.417,D113&lt;1.7,C113&gt;=5.05,D113&gt;=0.75),"versicolor",IF(AND(F113&gt;=0.417,D113&lt;1.7,C113&gt;=5.05,D113&gt;=0.75),"virginica",IF(AND(A113&lt;5.95,D113&gt;=1.45,D113&lt;1.6,C113&lt;5.05,D113&gt;=0.75),"versicolor",IF(AND(G113&lt;10.618,A113&gt;=5.95,D113&gt;=1.45,D113&lt;1.6,C113&lt;5.05,D113&gt;=0.75),"virginica",IF(AND(G113&gt;=10.618,A113&gt;=5.95,D113&gt;=1.45,D113&lt;1.6,C113&lt;5.05,D113&gt;=0.75),"versicolor","shouldnthappen"))))))))))</f>
        <v>setosa</v>
      </c>
      <c r="BB113" s="1" t="str">
        <f aca="false">IF(AND(C113&lt;2.6),"setosa",IF(AND(D113&gt;=1.75,C113&gt;=2.6),"virginica",IF(AND(C113&gt;=5.45,D113&lt;1.75,C113&gt;=2.6),"virginica",IF(AND(F113&gt;=0.259,C113&lt;5.45,D113&lt;1.75,C113&gt;=2.6),"versicolor",IF(AND(C113&lt;5.05,F113&lt;0.259,C113&lt;5.45,D113&lt;1.75,C113&gt;=2.6),"versicolor",IF(AND(C113&gt;=5.05,F113&lt;0.259,C113&lt;5.45,D113&lt;1.75,C113&gt;=2.6),"virginica","shouldnthappen"))))))</f>
        <v>setosa</v>
      </c>
      <c r="BC113" s="1" t="str">
        <f aca="false">IF(AND(A113&lt;4.95,B113&lt;2.7,A113&lt;5.55),"virginica",IF(AND(A113&gt;=4.95,B113&lt;2.7,A113&lt;5.55),"versicolor",IF(AND(C113&lt;3.2,B113&gt;=2.7,A113&lt;5.55),"setosa",IF(AND(C113&gt;=3.2,B113&gt;=2.7,A113&lt;5.55),"versicolor",IF(AND(F113&gt;=0.85,A113&lt;6.15,A113&gt;=5.55),"virginica",IF(AND(D113&lt;1.45,A113&gt;=6.15,A113&gt;=5.55),"versicolor",IF(AND(C113&lt;4.8,F113&lt;0.85,A113&lt;6.15,A113&gt;=5.55),"versicolor",IF(AND(D113&gt;=1.7,D113&gt;=1.45,A113&gt;=6.15,A113&gt;=5.55),"virginica",IF(AND(G113&lt;9.333,C113&gt;=4.8,F113&lt;0.85,A113&lt;6.15,A113&gt;=5.55),"versicolor",IF(AND(G113&gt;=9.333,C113&gt;=4.8,F113&lt;0.85,A113&lt;6.15,A113&gt;=5.55),"virginica",IF(AND(C113&lt;4.9,D113&lt;1.7,D113&gt;=1.45,A113&gt;=6.15,A113&gt;=5.55),"versicolor",IF(AND(C113&gt;=4.9,D113&lt;1.7,D113&gt;=1.45,A113&gt;=6.15,A113&gt;=5.55),"virginica","shouldnthappen"))))))))))))</f>
        <v>setosa</v>
      </c>
      <c r="BD113" s="1" t="str">
        <f aca="false">IF(AND(C113&lt;2.35),"setosa",IF(AND(C113&lt;4.75,B113&lt;2.55,C113&gt;=2.35),"versicolor",IF(AND(C113&gt;=4.75,B113&lt;2.55,C113&gt;=2.35),"virginica",IF(AND(C113&lt;4.75,B113&gt;=2.55,C113&gt;=2.35),"versicolor",IF(AND(D113&gt;=1.75,C113&gt;=4.75,B113&gt;=2.55,C113&gt;=2.35),"virginica",IF(AND(A113&gt;=6.5,D113&lt;1.75,C113&gt;=4.75,B113&gt;=2.55,C113&gt;=2.35),"versicolor",IF(AND(A113&lt;6.05,A113&lt;6.5,D113&lt;1.75,C113&gt;=4.75,B113&gt;=2.55,C113&gt;=2.35),"versicolor",IF(AND(A113&gt;=6.05,A113&lt;6.5,D113&lt;1.75,C113&gt;=4.75,B113&gt;=2.55,C113&gt;=2.35),"virginica","shouldnthappen"))))))))</f>
        <v>setosa</v>
      </c>
      <c r="BE113" s="1" t="str">
        <f aca="false">IF(AND(C113&lt;2.5),"setosa",IF(AND(D113&lt;1.65,C113&lt;4.75,C113&gt;=2.5),"versicolor",IF(AND(D113&gt;=1.65,C113&lt;4.75,C113&gt;=2.5),"virginica",IF(AND(D113&gt;=1.75,C113&gt;=4.75,C113&gt;=2.5),"virginica",IF(AND(C113&lt;4.95,D113&lt;1.75,C113&gt;=4.75,C113&gt;=2.5),"versicolor",IF(AND(A113&lt;6.5,C113&gt;=4.95,D113&lt;1.75,C113&gt;=4.75,C113&gt;=2.5),"virginica",IF(AND(A113&gt;=6.5,C113&gt;=4.95,D113&lt;1.75,C113&gt;=4.75,C113&gt;=2.5),"versicolor","shouldnthappen")))))))</f>
        <v>setosa</v>
      </c>
      <c r="BF113" s="1" t="str">
        <f aca="false">IF(AND(G113&gt;=15.244),"virginica",IF(AND(C113&lt;3.2,B113&gt;=3.15,G113&lt;15.244),"setosa",IF(AND(A113&gt;=4.95,C113&lt;4.7,B113&lt;3.15,G113&lt;15.244),"versicolor",IF(AND(C113&gt;=5.15,C113&gt;=4.7,B113&lt;3.15,G113&lt;15.244),"virginica",IF(AND(A113&gt;=6.45,C113&gt;=3.2,B113&gt;=3.15,G113&lt;15.244),"virginica",IF(AND(D113&lt;0.95,A113&lt;4.95,C113&lt;4.7,B113&lt;3.15,G113&lt;15.244),"setosa",IF(AND(D113&gt;=0.95,A113&lt;4.95,C113&lt;4.7,B113&lt;3.15,G113&lt;15.244),"virginica",IF(AND(F113&lt;0.816,A113&lt;6.45,C113&gt;=3.2,B113&gt;=3.15,G113&lt;15.244),"virginica",IF(AND(F113&gt;=0.816,A113&lt;6.45,C113&gt;=3.2,B113&gt;=3.15,G113&lt;15.244),"versicolor",IF(AND(A113&gt;=6.5,B113&lt;3.05,C113&lt;5.15,C113&gt;=4.7,B113&lt;3.15,G113&lt;15.244),"versicolor",IF(AND(G113&lt;11.093,B113&gt;=3.05,C113&lt;5.15,C113&gt;=4.7,B113&lt;3.15,G113&lt;15.244),"virginica",IF(AND(G113&gt;=11.093,B113&gt;=3.05,C113&lt;5.15,C113&gt;=4.7,B113&lt;3.15,G113&lt;15.244),"versicolor",IF(AND(D113&gt;=1.7,A113&lt;6.5,B113&lt;3.05,C113&lt;5.15,C113&gt;=4.7,B113&lt;3.15,G113&lt;15.244),"virginica",IF(AND(G113&lt;7.498,D113&lt;1.7,A113&lt;6.5,B113&lt;3.05,C113&lt;5.15,C113&gt;=4.7,B113&lt;3.15,G113&lt;15.244),"virginica",IF(AND(G113&gt;=7.498,D113&lt;1.7,A113&lt;6.5,B113&lt;3.05,C113&lt;5.15,C113&gt;=4.7,B113&lt;3.15,G113&lt;15.244),"versicolor","shouldnthappen")))))))))))))))</f>
        <v>setosa</v>
      </c>
      <c r="BG113" s="1" t="str">
        <f aca="false">IF(AND(B113&gt;=3.35,C113&lt;4.85),"setosa",IF(AND(D113&gt;=1.75,C113&gt;=4.85),"virginica",IF(AND(D113&lt;0.75,B113&lt;3.35,C113&lt;4.85),"setosa",IF(AND(G113&gt;=13.879,D113&lt;1.75,C113&gt;=4.85),"versicolor",IF(AND(F113&gt;=0.9,D113&gt;=0.75,B113&lt;3.35,C113&lt;4.85),"virginica",IF(AND(F113&gt;=0.405,G113&lt;13.879,D113&lt;1.75,C113&gt;=4.85),"virginica",IF(AND(B113&gt;=2.55,F113&lt;0.9,D113&gt;=0.75,B113&lt;3.35,C113&lt;4.85),"versicolor",IF(AND(G113&lt;7.498,F113&lt;0.405,G113&lt;13.879,D113&lt;1.75,C113&gt;=4.85),"virginica",IF(AND(G113&gt;=7.498,F113&lt;0.405,G113&lt;13.879,D113&lt;1.75,C113&gt;=4.85),"versicolor",IF(AND(G113&lt;5.656,B113&lt;2.55,F113&lt;0.9,D113&gt;=0.75,B113&lt;3.35,C113&lt;4.85),"virginica",IF(AND(G113&gt;=5.656,B113&lt;2.55,F113&lt;0.9,D113&gt;=0.75,B113&lt;3.35,C113&lt;4.85),"versicolor","shouldnthappen")))))))))))</f>
        <v>setosa</v>
      </c>
      <c r="BH113" s="1" t="str">
        <f aca="false">IF(AND(D113&lt;0.7),"setosa",IF(AND(D113&gt;=1.65,A113&lt;6.65,D113&gt;=0.7),"virginica",IF(AND(D113&lt;1.55,A113&gt;=6.65,D113&gt;=0.7),"versicolor",IF(AND(D113&gt;=1.55,A113&gt;=6.65,D113&gt;=0.7),"virginica",IF(AND(F113&gt;=0.529,D113&lt;1.65,A113&lt;6.65,D113&gt;=0.7),"versicolor",IF(AND(C113&gt;=5.35,F113&lt;0.529,D113&lt;1.65,A113&lt;6.65,D113&gt;=0.7),"virginica",IF(AND(G113&gt;=7.411,C113&lt;5.35,F113&lt;0.529,D113&lt;1.65,A113&lt;6.65,D113&gt;=0.7),"versicolor",IF(AND(G113&lt;6.927,G113&lt;7.411,C113&lt;5.35,F113&lt;0.529,D113&lt;1.65,A113&lt;6.65,D113&gt;=0.7),"versicolor",IF(AND(G113&gt;=6.927,G113&lt;7.411,C113&lt;5.35,F113&lt;0.529,D113&lt;1.65,A113&lt;6.65,D113&gt;=0.7),"virginica","shouldnthappen")))))))))</f>
        <v>setosa</v>
      </c>
      <c r="BI113" s="1" t="str">
        <f aca="false">IF(AND(D113&gt;=1.7),"virginica",IF(AND(D113&lt;0.7,D113&lt;1.7),"setosa",IF(AND(D113&lt;1.45,G113&lt;7.37,D113&gt;=0.7,D113&lt;1.7),"versicolor",IF(AND(D113&gt;=1.45,G113&lt;7.37,D113&gt;=0.7,D113&lt;1.7),"virginica",IF(AND(B113&gt;=2.65,G113&gt;=7.37,D113&gt;=0.7,D113&lt;1.7),"versicolor",IF(AND(C113&lt;5.05,B113&lt;2.65,G113&gt;=7.37,D113&gt;=0.7,D113&lt;1.7),"versicolor",IF(AND(C113&gt;=5.05,B113&lt;2.65,G113&gt;=7.37,D113&gt;=0.7,D113&lt;1.7),"virginica","shouldnthappen")))))))</f>
        <v>setosa</v>
      </c>
    </row>
    <row r="114" customFormat="false" ht="13.8" hidden="false" customHeight="false" outlineLevel="0" collapsed="false">
      <c r="A114" s="1" t="n">
        <v>5.1</v>
      </c>
      <c r="B114" s="1" t="n">
        <v>3.8</v>
      </c>
      <c r="C114" s="1" t="n">
        <v>1.6</v>
      </c>
      <c r="D114" s="1" t="n">
        <v>0.2</v>
      </c>
      <c r="E114" s="1" t="s">
        <v>94</v>
      </c>
      <c r="F114" s="1" t="n">
        <v>0.724811971187592</v>
      </c>
      <c r="G114" s="1" t="n">
        <v>14.6710365078412</v>
      </c>
      <c r="H114" s="11" t="str">
        <f aca="false">E114</f>
        <v>setosa</v>
      </c>
      <c r="I114" s="1" t="str">
        <f aca="false">INDEX(L114:BI114, MODE(MATCH(L114:BI114, L114:BI114, 0 )))</f>
        <v>setosa</v>
      </c>
      <c r="J114" s="12" t="n">
        <f aca="false">COUNTIF(L114:BI114, H114) / COUNTA(L114:BI114)</f>
        <v>1</v>
      </c>
      <c r="K114" s="13" t="n">
        <f aca="false">I114=H114</f>
        <v>1</v>
      </c>
      <c r="L114" s="1" t="str">
        <f aca="false">IF(AND(C114&lt;3.65,B114&gt;=3.35),"setosa",IF(AND(C114&gt;=3.65,B114&gt;=3.35),"virginica",IF(AND(C114&lt;2.35,C114&lt;4.85,B114&lt;3.35),"setosa",IF(AND(F114&gt;=0.899,C114&gt;=2.35,C114&lt;4.85,B114&lt;3.35),"virginica",IF(AND(G114&gt;=8.268,B114&lt;2.75,C114&gt;=4.85,B114&lt;3.35),"virginica",IF(AND(D114&lt;1.55,B114&gt;=2.75,C114&gt;=4.85,B114&lt;3.35),"versicolor",IF(AND(D114&gt;=1.55,B114&gt;=2.75,C114&gt;=4.85,B114&lt;3.35),"virginica",IF(AND(G114&lt;6.537,F114&lt;0.899,C114&gt;=2.35,C114&lt;4.85,B114&lt;3.35),"virginica",IF(AND(G114&gt;=6.537,F114&lt;0.899,C114&gt;=2.35,C114&lt;4.85,B114&lt;3.35),"versicolor",IF(AND(G114&lt;6.878,G114&lt;8.268,B114&lt;2.75,C114&gt;=4.85,B114&lt;3.35),"virginica",IF(AND(G114&gt;=6.878,G114&lt;8.268,B114&lt;2.75,C114&gt;=4.85,B114&lt;3.35),"versicolor","shouldnthappen")))))))))))</f>
        <v>setosa</v>
      </c>
      <c r="M114" s="1" t="str">
        <f aca="false">IF(AND(C114&lt;2.6),"setosa",IF(AND(D114&gt;=1.75,C114&gt;=2.6),"virginica",IF(AND(G114&lt;6.094,D114&lt;1.75,C114&gt;=2.6),"virginica",IF(AND(D114&lt;1.35,G114&gt;=6.094,D114&lt;1.75,C114&gt;=2.6),"versicolor",IF(AND(C114&lt;5.05,D114&gt;=1.35,G114&gt;=6.094,D114&lt;1.75,C114&gt;=2.6),"versicolor",IF(AND(C114&gt;=5.05,D114&gt;=1.35,G114&gt;=6.094,D114&lt;1.75,C114&gt;=2.6),"virginica","shouldnthappen"))))))</f>
        <v>setosa</v>
      </c>
      <c r="N114" s="1" t="str">
        <f aca="false">IF(AND(A114&lt;6.6,B114&gt;=3.45),"setosa",IF(AND(A114&gt;=6.6,B114&gt;=3.45),"virginica",IF(AND(D114&lt;0.7,C114&lt;4.75,B114&lt;3.45),"setosa",IF(AND(D114&gt;=0.7,C114&lt;4.75,B114&lt;3.45),"versicolor",IF(AND(C114&gt;=5.15,C114&gt;=4.75,B114&lt;3.45),"virginica",IF(AND(D114&gt;=1.7,A114&lt;6.5,C114&lt;5.15,C114&gt;=4.75,B114&lt;3.45),"virginica",IF(AND(C114&lt;5.05,A114&gt;=6.5,C114&lt;5.15,C114&gt;=4.75,B114&lt;3.45),"versicolor",IF(AND(C114&gt;=5.05,A114&gt;=6.5,C114&lt;5.15,C114&gt;=4.75,B114&lt;3.45),"virginica",IF(AND(G114&lt;7.498,D114&lt;1.7,A114&lt;6.5,C114&lt;5.15,C114&gt;=4.75,B114&lt;3.45),"virginica",IF(AND(G114&gt;=7.498,D114&lt;1.7,A114&lt;6.5,C114&lt;5.15,C114&gt;=4.75,B114&lt;3.45),"versicolor","shouldnthappen"))))))))))</f>
        <v>setosa</v>
      </c>
      <c r="O114" s="1" t="str">
        <f aca="false">IF(AND(D114&lt;0.75),"setosa",IF(AND(C114&lt;4.75,C114&lt;4.85,D114&gt;=0.75),"versicolor",IF(AND(A114&gt;=6.05,C114&gt;=4.85,D114&gt;=0.75),"virginica",IF(AND(D114&lt;1.6,C114&gt;=4.75,C114&lt;4.85,D114&gt;=0.75),"versicolor",IF(AND(D114&gt;=1.6,C114&gt;=4.75,C114&lt;4.85,D114&gt;=0.75),"virginica",IF(AND(A114&lt;5.9,A114&lt;6.05,C114&gt;=4.85,D114&gt;=0.75),"virginica",IF(AND(A114&gt;=5.9,A114&lt;6.05,C114&gt;=4.85,D114&gt;=0.75),"versicolor","shouldnthappen")))))))</f>
        <v>setosa</v>
      </c>
      <c r="P114" s="1" t="str">
        <f aca="false">IF(AND(D114&lt;0.75),"setosa",IF(AND(A114&lt;5.55,D114&gt;=0.75),"versicolor",IF(AND(D114&gt;=1.7,G114&lt;13.158,A114&gt;=5.55,D114&gt;=0.75),"virginica",IF(AND(B114&lt;2.45,D114&lt;1.7,G114&lt;13.158,A114&gt;=5.55,D114&gt;=0.75),"virginica",IF(AND(B114&gt;=2.45,D114&lt;1.7,G114&lt;13.158,A114&gt;=5.55,D114&gt;=0.75),"versicolor",IF(AND(B114&gt;=3.05,G114&lt;15.551,G114&gt;=13.158,A114&gt;=5.55,D114&gt;=0.75),"versicolor",IF(AND(B114&lt;2.9,G114&gt;=15.551,G114&gt;=13.158,A114&gt;=5.55,D114&gt;=0.75),"versicolor",IF(AND(B114&gt;=2.9,G114&gt;=15.551,G114&gt;=13.158,A114&gt;=5.55,D114&gt;=0.75),"virginica",IF(AND(D114&lt;1.3,G114&lt;14.221,B114&lt;3.05,G114&lt;15.551,G114&gt;=13.158,A114&gt;=5.55,D114&gt;=0.75),"versicolor",IF(AND(D114&gt;=1.3,G114&lt;14.221,B114&lt;3.05,G114&lt;15.551,G114&gt;=13.158,A114&gt;=5.55,D114&gt;=0.75),"virginica",IF(AND(C114&lt;4.9,G114&gt;=14.221,B114&lt;3.05,G114&lt;15.551,G114&gt;=13.158,A114&gt;=5.55,D114&gt;=0.75),"versicolor",IF(AND(C114&gt;=4.9,G114&gt;=14.221,B114&lt;3.05,G114&lt;15.551,G114&gt;=13.158,A114&gt;=5.55,D114&gt;=0.75),"virginica","shouldnthappen"))))))))))))</f>
        <v>setosa</v>
      </c>
      <c r="Q114" s="1" t="str">
        <f aca="false">IF(AND(C114&lt;2.6),"setosa",IF(AND(A114&gt;=4.95,C114&lt;4.75,C114&gt;=2.6),"versicolor",IF(AND(D114&gt;=1.75,C114&gt;=4.75,C114&gt;=2.6),"virginica",IF(AND(B114&lt;2.45,A114&lt;4.95,C114&lt;4.75,C114&gt;=2.6),"versicolor",IF(AND(B114&gt;=2.45,A114&lt;4.95,C114&lt;4.75,C114&gt;=2.6),"virginica",IF(AND(G114&lt;7.498,D114&lt;1.75,C114&gt;=4.75,C114&gt;=2.6),"virginica",IF(AND(F114&lt;0.417,G114&gt;=7.498,D114&lt;1.75,C114&gt;=4.75,C114&gt;=2.6),"versicolor",IF(AND(F114&lt;0.442,F114&gt;=0.417,G114&gt;=7.498,D114&lt;1.75,C114&gt;=4.75,C114&gt;=2.6),"virginica",IF(AND(F114&gt;=0.442,F114&gt;=0.417,G114&gt;=7.498,D114&lt;1.75,C114&gt;=4.75,C114&gt;=2.6),"versicolor","shouldnthappen")))))))))</f>
        <v>setosa</v>
      </c>
      <c r="R114" s="1" t="str">
        <f aca="false">IF(AND(D114&lt;0.75),"setosa",IF(AND(D114&lt;1.75,A114&gt;=6.25,D114&gt;=0.75),"versicolor",IF(AND(D114&gt;=1.75,A114&gt;=6.25,D114&gt;=0.75),"virginica",IF(AND(D114&lt;1.6,C114&lt;4.75,A114&lt;6.25,D114&gt;=0.75),"versicolor",IF(AND(D114&gt;=1.6,C114&lt;4.75,A114&lt;6.25,D114&gt;=0.75),"virginica",IF(AND(G114&lt;6.998,C114&gt;=4.75,A114&lt;6.25,D114&gt;=0.75),"virginica",IF(AND(A114&lt;6.05,G114&gt;=6.998,C114&gt;=4.75,A114&lt;6.25,D114&gt;=0.75),"versicolor",IF(AND(A114&gt;=6.05,G114&gt;=6.998,C114&gt;=4.75,A114&lt;6.25,D114&gt;=0.75),"virginica","shouldnthappen"))))))))</f>
        <v>setosa</v>
      </c>
      <c r="S114" s="1" t="str">
        <f aca="false">IF(AND(B114&gt;=3.05,A114&lt;5.45),"setosa",IF(AND(C114&lt;2.2,B114&lt;3.05,A114&lt;5.45),"setosa",IF(AND(C114&gt;=2.2,B114&lt;3.05,A114&lt;5.45),"versicolor",IF(AND(B114&lt;3.7,C114&lt;4.8,A114&gt;=5.45),"versicolor",IF(AND(B114&gt;=3.7,C114&lt;4.8,A114&gt;=5.45),"setosa",IF(AND(G114&lt;13.757,C114&lt;5.05,C114&gt;=4.8,A114&gt;=5.45),"virginica",IF(AND(G114&gt;=13.757,C114&lt;5.05,C114&gt;=4.8,A114&gt;=5.45),"versicolor",IF(AND(C114&gt;=5.15,C114&gt;=5.05,C114&gt;=4.8,A114&gt;=5.45),"virginica",IF(AND(A114&lt;5.95,C114&lt;5.15,C114&gt;=5.05,C114&gt;=4.8,A114&gt;=5.45),"virginica",IF(AND(D114&gt;=1.8,A114&gt;=5.95,C114&lt;5.15,C114&gt;=5.05,C114&gt;=4.8,A114&gt;=5.45),"virginica",IF(AND(B114&lt;2.75,D114&lt;1.8,A114&gt;=5.95,C114&lt;5.15,C114&gt;=5.05,C114&gt;=4.8,A114&gt;=5.45),"versicolor",IF(AND(B114&gt;=2.75,D114&lt;1.8,A114&gt;=5.95,C114&lt;5.15,C114&gt;=5.05,C114&gt;=4.8,A114&gt;=5.45),"virginica","shouldnthappen"))))))))))))</f>
        <v>setosa</v>
      </c>
      <c r="T114" s="1" t="str">
        <f aca="false">IF(AND(C114&lt;2.6),"setosa",IF(AND(D114&lt;1.65,C114&lt;4.75,C114&gt;=2.6),"versicolor",IF(AND(D114&gt;=1.65,C114&lt;4.75,C114&gt;=2.6),"virginica",IF(AND(G114&gt;=8.494,A114&lt;6.6,C114&gt;=4.75,C114&gt;=2.6),"virginica",IF(AND(C114&lt;5.2,A114&gt;=6.6,C114&gt;=4.75,C114&gt;=2.6),"versicolor",IF(AND(C114&gt;=5.2,A114&gt;=6.6,C114&gt;=4.75,C114&gt;=2.6),"virginica",IF(AND(A114&lt;5.95,G114&lt;8.494,A114&lt;6.6,C114&gt;=4.75,C114&gt;=2.6),"virginica",IF(AND(A114&gt;=5.95,G114&lt;8.494,A114&lt;6.6,C114&gt;=4.75,C114&gt;=2.6),"versicolor","shouldnthappen"))))))))</f>
        <v>setosa</v>
      </c>
      <c r="U114" s="1" t="str">
        <f aca="false">IF(AND(C114&lt;3.65,B114&gt;=3.35),"setosa",IF(AND(C114&gt;=3.65,B114&gt;=3.35),"virginica",IF(AND(C114&lt;2.35,A114&lt;6.25,B114&lt;3.35),"setosa",IF(AND(C114&lt;4.85,A114&gt;=6.25,B114&lt;3.35),"versicolor",IF(AND(G114&gt;=15.426,C114&gt;=2.35,A114&lt;6.25,B114&lt;3.35),"virginica",IF(AND(D114&gt;=1.55,C114&gt;=4.85,A114&gt;=6.25,B114&lt;3.35),"virginica",IF(AND(D114&lt;1.8,G114&lt;15.426,C114&gt;=2.35,A114&lt;6.25,B114&lt;3.35),"versicolor",IF(AND(D114&gt;=1.8,G114&lt;15.426,C114&gt;=2.35,A114&lt;6.25,B114&lt;3.35),"virginica",IF(AND(B114&lt;2.95,D114&lt;1.55,C114&gt;=4.85,A114&gt;=6.25,B114&lt;3.35),"virginica",IF(AND(B114&gt;=2.95,D114&lt;1.55,C114&gt;=4.85,A114&gt;=6.25,B114&lt;3.35),"versicolor","shouldnthappen"))))))))))</f>
        <v>setosa</v>
      </c>
      <c r="V114" s="1" t="str">
        <f aca="false">IF(AND(C114&lt;2.6),"setosa",IF(AND(C114&gt;=4.85,C114&gt;=2.6),"virginica",IF(AND(F114&gt;=0.9,C114&lt;4.85,C114&gt;=2.6),"virginica",IF(AND(G114&lt;5.656,F114&lt;0.9,C114&lt;4.85,C114&gt;=2.6),"virginica",IF(AND(G114&gt;=5.656,F114&lt;0.9,C114&lt;4.85,C114&gt;=2.6),"versicolor","shouldnthappen")))))</f>
        <v>setosa</v>
      </c>
      <c r="W114" s="1" t="str">
        <f aca="false">IF(AND(D114&gt;=1.75,G114&gt;=13.795),"virginica",IF(AND(D114&gt;=1.5,G114&gt;=12.335,G114&lt;13.795),"virginica",IF(AND(C114&lt;2.45,C114&lt;4.85,G114&lt;12.335,G114&lt;13.795),"setosa",IF(AND(C114&gt;=2.45,C114&lt;4.85,G114&lt;12.335,G114&lt;13.795),"versicolor",IF(AND(D114&gt;=1.7,C114&gt;=4.85,G114&lt;12.335,G114&lt;13.795),"virginica",IF(AND(B114&gt;=3.25,D114&lt;1.5,G114&gt;=12.335,G114&lt;13.795),"setosa",IF(AND(D114&lt;1,F114&lt;0.255,D114&lt;1.75,G114&gt;=13.795),"setosa",IF(AND(D114&gt;=1,F114&lt;0.255,D114&lt;1.75,G114&gt;=13.795),"versicolor",IF(AND(A114&lt;5.4,F114&gt;=0.255,D114&lt;1.75,G114&gt;=13.795),"setosa",IF(AND(A114&gt;=5.4,F114&gt;=0.255,D114&lt;1.75,G114&gt;=13.795),"versicolor",IF(AND(A114&lt;6.15,D114&lt;1.7,C114&gt;=4.85,G114&lt;12.335,G114&lt;13.795),"versicolor",IF(AND(A114&gt;=6.15,D114&lt;1.7,C114&gt;=4.85,G114&lt;12.335,G114&lt;13.795),"virginica",IF(AND(C114&lt;5,B114&lt;3.25,D114&lt;1.5,G114&gt;=12.335,G114&lt;13.795),"versicolor",IF(AND(C114&gt;=5,B114&lt;3.25,D114&lt;1.5,G114&gt;=12.335,G114&lt;13.795),"virginica","shouldnthappen"))))))))))))))</f>
        <v>setosa</v>
      </c>
      <c r="X114" s="1" t="str">
        <f aca="false">IF(AND(C114&lt;2.5,A114&lt;5.55),"setosa",IF(AND(F114&lt;0.096,A114&gt;=5.55),"virginica",IF(AND(D114&lt;1.6,C114&gt;=2.5,A114&lt;5.55),"versicolor",IF(AND(D114&gt;=1.6,C114&gt;=2.5,A114&lt;5.55),"virginica",IF(AND(F114&gt;=0.156,C114&lt;4.75,F114&gt;=0.096,A114&gt;=5.55),"versicolor",IF(AND(D114&gt;=1.75,C114&gt;=4.75,F114&gt;=0.096,A114&gt;=5.55),"virginica",IF(AND(B114&lt;3.3,F114&lt;0.156,C114&lt;4.75,F114&gt;=0.096,A114&gt;=5.55),"versicolor",IF(AND(B114&gt;=3.3,F114&lt;0.156,C114&lt;4.75,F114&gt;=0.096,A114&gt;=5.55),"setosa",IF(AND(B114&lt;2.45,A114&lt;6.05,D114&lt;1.75,C114&gt;=4.75,F114&gt;=0.096,A114&gt;=5.55),"virginica",IF(AND(B114&gt;=2.45,A114&lt;6.05,D114&lt;1.75,C114&gt;=4.75,F114&gt;=0.096,A114&gt;=5.55),"versicolor",IF(AND(F114&lt;0.205,A114&gt;=6.05,D114&lt;1.75,C114&gt;=4.75,F114&gt;=0.096,A114&gt;=5.55),"versicolor",IF(AND(F114&gt;=0.205,A114&gt;=6.05,D114&lt;1.75,C114&gt;=4.75,F114&gt;=0.096,A114&gt;=5.55),"virginica","shouldnthappen"))))))))))))</f>
        <v>setosa</v>
      </c>
      <c r="Y114" s="1" t="str">
        <f aca="false">IF(AND(C114&lt;2.35,A114&lt;5.55),"setosa",IF(AND(C114&gt;=5.05,A114&gt;=5.55),"virginica",IF(AND(D114&lt;1.6,C114&gt;=2.35,A114&lt;5.55),"versicolor",IF(AND(D114&gt;=1.6,C114&gt;=2.35,A114&lt;5.55),"virginica",IF(AND(D114&gt;=1.75,C114&lt;5.05,A114&gt;=5.55),"virginica",IF(AND(B114&gt;=3.55,D114&lt;1.75,C114&lt;5.05,A114&gt;=5.55),"setosa",IF(AND(G114&lt;6.3,B114&lt;3.55,D114&lt;1.75,C114&lt;5.05,A114&gt;=5.55),"virginica",IF(AND(G114&gt;=6.3,B114&lt;3.55,D114&lt;1.75,C114&lt;5.05,A114&gt;=5.55),"versicolor","shouldnthappen"))))))))</f>
        <v>setosa</v>
      </c>
      <c r="Z114" s="1" t="str">
        <f aca="false">IF(AND(D114&lt;0.75),"setosa",IF(AND(B114&gt;=2.55,C114&lt;4.85,D114&gt;=0.75),"versicolor",IF(AND(D114&gt;=1.7,C114&gt;=4.85,D114&gt;=0.75),"virginica",IF(AND(D114&lt;1.6,B114&lt;2.55,C114&lt;4.85,D114&gt;=0.75),"versicolor",IF(AND(D114&gt;=1.6,B114&lt;2.55,C114&lt;4.85,D114&gt;=0.75),"virginica",IF(AND(B114&lt;2.65,D114&lt;1.7,C114&gt;=4.85,D114&gt;=0.75),"virginica",IF(AND(F114&lt;0.325,B114&gt;=2.65,D114&lt;1.7,C114&gt;=4.85,D114&gt;=0.75),"virginica",IF(AND(G114&lt;10.717,F114&gt;=0.325,B114&gt;=2.65,D114&lt;1.7,C114&gt;=4.85,D114&gt;=0.75),"versicolor",IF(AND(G114&gt;=10.717,F114&gt;=0.325,B114&gt;=2.65,D114&lt;1.7,C114&gt;=4.85,D114&gt;=0.75),"virginica","shouldnthappen")))))))))</f>
        <v>setosa</v>
      </c>
      <c r="AA114" s="1" t="str">
        <f aca="false">IF(AND(D114&lt;0.75),"setosa",IF(AND(D114&gt;=1.75,D114&gt;=0.75),"virginica",IF(AND(F114&gt;=0.455,D114&lt;1.75,D114&gt;=0.75),"versicolor",IF(AND(D114&lt;1.45,F114&lt;0.455,D114&lt;1.75,D114&gt;=0.75),"versicolor",IF(AND(F114&lt;0.247,D114&gt;=1.45,F114&lt;0.455,D114&lt;1.75,D114&gt;=0.75),"versicolor",IF(AND(F114&gt;=0.247,D114&gt;=1.45,F114&lt;0.455,D114&lt;1.75,D114&gt;=0.75),"virginica","shouldnthappen"))))))</f>
        <v>setosa</v>
      </c>
      <c r="AB114" s="1" t="str">
        <f aca="false">IF(AND(F114&gt;=0.221,B114&gt;=3.35),"setosa",IF(AND(A114&lt;5.3,F114&gt;=0.683,B114&lt;3.35),"setosa",IF(AND(A114&lt;6.45,F114&lt;0.221,B114&gt;=3.35),"setosa",IF(AND(A114&gt;=6.45,F114&lt;0.221,B114&gt;=3.35),"virginica",IF(AND(G114&lt;6.3,A114&lt;6.25,F114&lt;0.683,B114&lt;3.35),"virginica",IF(AND(G114&lt;13.795,A114&gt;=6.25,F114&lt;0.683,B114&lt;3.35),"virginica",IF(AND(D114&lt;1.65,A114&gt;=5.3,F114&gt;=0.683,B114&lt;3.35),"versicolor",IF(AND(D114&gt;=1.65,A114&gt;=5.3,F114&gt;=0.683,B114&lt;3.35),"virginica",IF(AND(D114&lt;0.6,G114&gt;=6.3,A114&lt;6.25,F114&lt;0.683,B114&lt;3.35),"setosa",IF(AND(D114&lt;1.7,G114&gt;=13.795,A114&gt;=6.25,F114&lt;0.683,B114&lt;3.35),"versicolor",IF(AND(D114&gt;=1.7,G114&gt;=13.795,A114&gt;=6.25,F114&lt;0.683,B114&lt;3.35),"virginica",IF(AND(C114&gt;=5.35,D114&gt;=0.6,G114&gt;=6.3,A114&lt;6.25,F114&lt;0.683,B114&lt;3.35),"virginica",IF(AND(D114&lt;1.75,C114&lt;5.35,D114&gt;=0.6,G114&gt;=6.3,A114&lt;6.25,F114&lt;0.683,B114&lt;3.35),"versicolor",IF(AND(D114&gt;=1.75,C114&lt;5.35,D114&gt;=0.6,G114&gt;=6.3,A114&lt;6.25,F114&lt;0.683,B114&lt;3.35),"virginica","shouldnthappen"))))))))))))))</f>
        <v>setosa</v>
      </c>
      <c r="AC114" s="1" t="str">
        <f aca="false">IF(AND(B114&gt;=3.3),"setosa",IF(AND(C114&lt;2.45,D114&lt;1.55,B114&lt;3.3),"setosa",IF(AND(F114&gt;=0.211,D114&gt;=1.55,B114&lt;3.3),"virginica",IF(AND(C114&lt;4.9,C114&gt;=2.45,D114&lt;1.55,B114&lt;3.3),"versicolor",IF(AND(C114&gt;=4.9,C114&gt;=2.45,D114&lt;1.55,B114&lt;3.3),"virginica",IF(AND(F114&lt;0.138,F114&lt;0.211,D114&gt;=1.55,B114&lt;3.3),"virginica",IF(AND(F114&gt;=0.138,F114&lt;0.211,D114&gt;=1.55,B114&lt;3.3),"versicolor","shouldnthappen")))))))</f>
        <v>setosa</v>
      </c>
      <c r="AD114" s="1" t="str">
        <f aca="false">IF(AND(D114&gt;=1.75),"virginica",IF(AND(D114&lt;0.75,D114&lt;1.75),"setosa",IF(AND(D114&lt;1.35,D114&gt;=0.75,D114&lt;1.75),"versicolor",IF(AND(B114&lt;2.6,C114&lt;4.85,D114&gt;=1.35,D114&gt;=0.75,D114&lt;1.75),"virginica",IF(AND(B114&gt;=2.6,C114&lt;4.85,D114&gt;=1.35,D114&gt;=0.75,D114&lt;1.75),"versicolor",IF(AND(A114&lt;6.4,C114&gt;=4.85,D114&gt;=1.35,D114&gt;=0.75,D114&lt;1.75),"virginica",IF(AND(A114&gt;=6.4,C114&gt;=4.85,D114&gt;=1.35,D114&gt;=0.75,D114&lt;1.75),"versicolor","shouldnthappen")))))))</f>
        <v>setosa</v>
      </c>
      <c r="AE114" s="1" t="str">
        <f aca="false">IF(AND(C114&lt;2.45),"setosa",IF(AND(F114&lt;0.07,C114&gt;=2.45),"virginica",IF(AND(A114&gt;=5,C114&lt;4.75,F114&gt;=0.07,C114&gt;=2.45),"versicolor",IF(AND(F114&lt;0.182,C114&gt;=4.75,F114&gt;=0.07,C114&gt;=2.45),"versicolor",IF(AND(B114&lt;2.45,A114&lt;5,C114&lt;4.75,F114&gt;=0.07,C114&gt;=2.45),"versicolor",IF(AND(B114&gt;=2.45,A114&lt;5,C114&lt;4.75,F114&gt;=0.07,C114&gt;=2.45),"virginica",IF(AND(F114&gt;=0.468,F114&gt;=0.182,C114&gt;=4.75,F114&gt;=0.07,C114&gt;=2.45),"virginica",IF(AND(A114&gt;=6.85,F114&lt;0.468,F114&gt;=0.182,C114&gt;=4.75,F114&gt;=0.07,C114&gt;=2.45),"virginica",IF(AND(B114&lt;2.6,A114&lt;6.85,F114&lt;0.468,F114&gt;=0.182,C114&gt;=4.75,F114&gt;=0.07,C114&gt;=2.45),"virginica",IF(AND(B114&gt;=2.6,A114&lt;6.85,F114&lt;0.468,F114&gt;=0.182,C114&gt;=4.75,F114&gt;=0.07,C114&gt;=2.45),"versicolor","shouldnthappen"))))))))))</f>
        <v>setosa</v>
      </c>
      <c r="AF114" s="1" t="str">
        <f aca="false">IF(AND(D114&lt;0.75,A114&lt;5.45),"setosa",IF(AND(D114&gt;=1.75,A114&gt;=5.45),"virginica",IF(AND(G114&lt;6.094,D114&gt;=0.75,A114&lt;5.45),"virginica",IF(AND(G114&gt;=6.094,D114&gt;=0.75,A114&lt;5.45),"versicolor",IF(AND(C114&lt;2.75,D114&lt;1.75,A114&gt;=5.45),"setosa",IF(AND(D114&lt;1.45,C114&gt;=2.75,D114&lt;1.75,A114&gt;=5.45),"versicolor",IF(AND(B114&lt;2.75,D114&gt;=1.45,C114&gt;=2.75,D114&lt;1.75,A114&gt;=5.45),"versicolor",IF(AND(C114&lt;5.05,B114&gt;=2.75,D114&gt;=1.45,C114&gt;=2.75,D114&lt;1.75,A114&gt;=5.45),"versicolor",IF(AND(C114&gt;=5.05,B114&gt;=2.75,D114&gt;=1.45,C114&gt;=2.75,D114&lt;1.75,A114&gt;=5.45),"virginica","shouldnthappen")))))))))</f>
        <v>setosa</v>
      </c>
      <c r="AG114" s="1" t="str">
        <f aca="false">IF(AND(D114&lt;0.65,G114&lt;8.868,A114&lt;5.3),"setosa",IF(AND(C114&lt;2.6,G114&gt;=8.868,A114&lt;5.3),"setosa",IF(AND(C114&gt;=2.6,G114&gt;=8.868,A114&lt;5.3),"versicolor",IF(AND(C114&gt;=4.95,D114&lt;1.55,A114&gt;=5.3),"virginica",IF(AND(G114&lt;13.795,D114&gt;=1.55,A114&gt;=5.3),"virginica",IF(AND(C114&lt;3.75,D114&gt;=0.65,G114&lt;8.868,A114&lt;5.3),"versicolor",IF(AND(C114&gt;=3.75,D114&gt;=0.65,G114&lt;8.868,A114&lt;5.3),"virginica",IF(AND(C114&lt;2.6,C114&lt;4.95,D114&lt;1.55,A114&gt;=5.3),"setosa",IF(AND(C114&gt;=2.6,C114&lt;4.95,D114&lt;1.55,A114&gt;=5.3),"versicolor",IF(AND(C114&lt;4.75,G114&gt;=13.795,D114&gt;=1.55,A114&gt;=5.3),"versicolor",IF(AND(C114&gt;=4.75,G114&gt;=13.795,D114&gt;=1.55,A114&gt;=5.3),"virginica","shouldnthappen")))))))))))</f>
        <v>setosa</v>
      </c>
      <c r="AH114" s="1" t="str">
        <f aca="false">IF(AND(D114&lt;0.75),"setosa",IF(AND(C114&lt;4.75,D114&gt;=0.75),"versicolor",IF(AND(G114&lt;13.757,C114&gt;=4.75,D114&gt;=0.75),"virginica",IF(AND(B114&lt;3.05,G114&gt;=13.757,C114&gt;=4.75,D114&gt;=0.75),"virginica",IF(AND(A114&lt;6.65,B114&gt;=3.05,G114&gt;=13.757,C114&gt;=4.75,D114&gt;=0.75),"virginica",IF(AND(A114&gt;=6.65,B114&gt;=3.05,G114&gt;=13.757,C114&gt;=4.75,D114&gt;=0.75),"versicolor","shouldnthappen"))))))</f>
        <v>setosa</v>
      </c>
      <c r="AI114" s="1" t="str">
        <f aca="false">IF(AND(D114&lt;0.7),"setosa",IF(AND(C114&lt;4.75,D114&gt;=0.7),"versicolor",IF(AND(A114&lt;6.6,F114&lt;0.482,C114&gt;=4.75,D114&gt;=0.7),"virginica",IF(AND(C114&gt;=4.95,F114&gt;=0.482,C114&gt;=4.75,D114&gt;=0.7),"virginica",IF(AND(D114&lt;1.9,A114&gt;=6.6,F114&lt;0.482,C114&gt;=4.75,D114&gt;=0.7),"versicolor",IF(AND(D114&gt;=1.9,A114&gt;=6.6,F114&lt;0.482,C114&gt;=4.75,D114&gt;=0.7),"virginica",IF(AND(F114&gt;=0.766,C114&lt;4.95,F114&gt;=0.482,C114&gt;=4.75,D114&gt;=0.7),"virginica",IF(AND(B114&lt;2.95,F114&lt;0.766,C114&lt;4.95,F114&gt;=0.482,C114&gt;=4.75,D114&gt;=0.7),"virginica",IF(AND(B114&gt;=2.95,F114&lt;0.766,C114&lt;4.95,F114&gt;=0.482,C114&gt;=4.75,D114&gt;=0.7),"versicolor","shouldnthappen")))))))))</f>
        <v>setosa</v>
      </c>
      <c r="AJ114" s="1" t="str">
        <f aca="false">IF(AND(C114&lt;2.45,C114&lt;4.75),"setosa",IF(AND(D114&gt;=1.65,C114&gt;=4.75),"virginica",IF(AND(A114&lt;4.95,C114&gt;=2.45,C114&lt;4.75),"virginica",IF(AND(A114&gt;=4.95,C114&gt;=2.45,C114&lt;4.75),"versicolor",IF(AND(B114&lt;2.95,D114&lt;1.65,C114&gt;=4.75),"virginica",IF(AND(B114&gt;=2.95,D114&lt;1.65,C114&gt;=4.75),"versicolor","shouldnthappen"))))))</f>
        <v>setosa</v>
      </c>
      <c r="AK114" s="1" t="str">
        <f aca="false">IF(AND(D114&lt;0.75,A114&lt;5.45),"setosa",IF(AND(B114&lt;2.45,D114&gt;=0.75,A114&lt;5.45),"versicolor",IF(AND(A114&gt;=5.55,C114&lt;4.75,A114&gt;=5.45),"versicolor",IF(AND(C114&gt;=5.15,C114&gt;=4.75,A114&gt;=5.45),"virginica",IF(AND(G114&lt;6.094,B114&gt;=2.45,D114&gt;=0.75,A114&lt;5.45),"virginica",IF(AND(G114&gt;=6.094,B114&gt;=2.45,D114&gt;=0.75,A114&lt;5.45),"versicolor",IF(AND(D114&lt;0.6,A114&lt;5.55,C114&lt;4.75,A114&gt;=5.45),"setosa",IF(AND(D114&gt;=0.6,A114&lt;5.55,C114&lt;4.75,A114&gt;=5.45),"versicolor",IF(AND(C114&lt;4.95,C114&lt;5.15,C114&gt;=4.75,A114&gt;=5.45),"virginica",IF(AND(G114&lt;12.627,C114&lt;5.05,C114&gt;=4.95,C114&lt;5.15,C114&gt;=4.75,A114&gt;=5.45),"virginica",IF(AND(G114&gt;=12.627,C114&lt;5.05,C114&gt;=4.95,C114&lt;5.15,C114&gt;=4.75,A114&gt;=5.45),"versicolor",IF(AND(D114&lt;1.7,C114&gt;=5.05,C114&gt;=4.95,C114&lt;5.15,C114&gt;=4.75,A114&gt;=5.45),"versicolor",IF(AND(D114&gt;=1.7,C114&gt;=5.05,C114&gt;=4.95,C114&lt;5.15,C114&gt;=4.75,A114&gt;=5.45),"virginica","shouldnthappen")))))))))))))</f>
        <v>setosa</v>
      </c>
      <c r="AL114" s="1" t="str">
        <f aca="false">IF(AND(B114&lt;2.45,B114&lt;3.15),"versicolor",IF(AND(D114&lt;0.95,G114&lt;15.141,B114&gt;=3.15),"setosa",IF(AND(G114&lt;15.429,G114&gt;=15.141,B114&gt;=3.15),"versicolor",IF(AND(G114&gt;=15.429,G114&gt;=15.141,B114&gt;=3.15),"virginica",IF(AND(C114&lt;2.3,C114&lt;4.75,B114&gt;=2.45,B114&lt;3.15),"setosa",IF(AND(G114&gt;=16.072,C114&gt;=4.75,B114&gt;=2.45,B114&lt;3.15),"versicolor",IF(AND(G114&lt;11.833,D114&gt;=0.95,G114&lt;15.141,B114&gt;=3.15),"virginica",IF(AND(A114&lt;5,C114&gt;=2.3,C114&lt;4.75,B114&gt;=2.45,B114&lt;3.15),"virginica",IF(AND(A114&gt;=5,C114&gt;=2.3,C114&lt;4.75,B114&gt;=2.45,B114&lt;3.15),"versicolor",IF(AND(G114&lt;14.342,G114&gt;=11.833,D114&gt;=0.95,G114&lt;15.141,B114&gt;=3.15),"versicolor",IF(AND(G114&gt;=14.342,G114&gt;=11.833,D114&gt;=0.95,G114&lt;15.141,B114&gt;=3.15),"virginica",IF(AND(G114&lt;13.757,F114&gt;=0.741,G114&lt;16.072,C114&gt;=4.75,B114&gt;=2.45,B114&lt;3.15),"virginica",IF(AND(F114&gt;=0.546,A114&lt;6.15,F114&lt;0.741,G114&lt;16.072,C114&gt;=4.75,B114&gt;=2.45,B114&lt;3.15),"virginica",IF(AND(D114&gt;=1.75,A114&gt;=6.15,F114&lt;0.741,G114&lt;16.072,C114&gt;=4.75,B114&gt;=2.45,B114&lt;3.15),"virginica",IF(AND(C114&lt;4.85,G114&gt;=13.757,F114&gt;=0.741,G114&lt;16.072,C114&gt;=4.75,B114&gt;=2.45,B114&lt;3.15),"virginica",IF(AND(C114&gt;=4.85,G114&gt;=13.757,F114&gt;=0.741,G114&lt;16.072,C114&gt;=4.75,B114&gt;=2.45,B114&lt;3.15),"versicolor",IF(AND(F114&lt;0.331,F114&lt;0.546,A114&lt;6.15,F114&lt;0.741,G114&lt;16.072,C114&gt;=4.75,B114&gt;=2.45,B114&lt;3.15),"virginica",IF(AND(F114&gt;=0.331,F114&lt;0.546,A114&lt;6.15,F114&lt;0.741,G114&lt;16.072,C114&gt;=4.75,B114&gt;=2.45,B114&lt;3.15),"versicolor",IF(AND(G114&lt;10.661,D114&lt;1.75,A114&gt;=6.15,F114&lt;0.741,G114&lt;16.072,C114&gt;=4.75,B114&gt;=2.45,B114&lt;3.15),"virginica",IF(AND(G114&gt;=10.661,D114&lt;1.75,A114&gt;=6.15,F114&lt;0.741,G114&lt;16.072,C114&gt;=4.75,B114&gt;=2.45,B114&lt;3.15),"versicolor","shouldnthappen"))))))))))))))))))))</f>
        <v>setosa</v>
      </c>
      <c r="AM114" s="1" t="str">
        <f aca="false">IF(AND(D114&lt;1.35,F114&gt;=0.917),"setosa",IF(AND(D114&gt;=1.35,F114&gt;=0.917),"virginica",IF(AND(D114&lt;0.75,D114&lt;1.55,F114&lt;0.917),"setosa",IF(AND(C114&gt;=4.8,D114&gt;=1.55,F114&lt;0.917),"virginica",IF(AND(A114&lt;5.95,D114&gt;=0.75,D114&lt;1.55,F114&lt;0.917),"versicolor",IF(AND(F114&lt;0.473,C114&lt;4.8,D114&gt;=1.55,F114&lt;0.917),"virginica",IF(AND(F114&gt;=0.473,C114&lt;4.8,D114&gt;=1.55,F114&lt;0.917),"versicolor",IF(AND(C114&lt;4.95,A114&gt;=5.95,D114&gt;=0.75,D114&lt;1.55,F114&lt;0.917),"versicolor",IF(AND(C114&gt;=4.95,A114&gt;=5.95,D114&gt;=0.75,D114&lt;1.55,F114&lt;0.917),"virginica","shouldnthappen")))))))))</f>
        <v>setosa</v>
      </c>
      <c r="AN114" s="1" t="str">
        <f aca="false">IF(AND(D114&lt;0.75,A114&lt;5.45),"setosa",IF(AND(D114&lt;1.55,D114&gt;=0.75,A114&lt;5.45),"versicolor",IF(AND(D114&gt;=1.55,D114&gt;=0.75,A114&lt;5.45),"virginica",IF(AND(A114&gt;=5.75,C114&lt;4.75,A114&gt;=5.45),"versicolor",IF(AND(F114&lt;0.361,C114&gt;=4.75,A114&gt;=5.45),"virginica",IF(AND(C114&lt;2.6,A114&lt;5.75,C114&lt;4.75,A114&gt;=5.45),"setosa",IF(AND(C114&gt;=2.6,A114&lt;5.75,C114&lt;4.75,A114&gt;=5.45),"versicolor",IF(AND(D114&gt;=1.7,F114&gt;=0.361,C114&gt;=4.75,A114&gt;=5.45),"virginica",IF(AND(B114&lt;2.65,D114&lt;1.7,F114&gt;=0.361,C114&gt;=4.75,A114&gt;=5.45),"virginica",IF(AND(A114&lt;7.05,B114&gt;=2.65,D114&lt;1.7,F114&gt;=0.361,C114&gt;=4.75,A114&gt;=5.45),"versicolor",IF(AND(A114&gt;=7.05,B114&gt;=2.65,D114&lt;1.7,F114&gt;=0.361,C114&gt;=4.75,A114&gt;=5.45),"virginica","shouldnthappen")))))))))))</f>
        <v>setosa</v>
      </c>
      <c r="AO114" s="1" t="str">
        <f aca="false">IF(AND(D114&lt;0.7),"setosa",IF(AND(A114&lt;4.95,C114&lt;4.85,D114&gt;=0.7),"virginica",IF(AND(A114&gt;=4.95,C114&lt;4.85,D114&gt;=0.7),"versicolor",IF(AND(D114&gt;=1.7,C114&gt;=4.85,D114&gt;=0.7),"virginica",IF(AND(F114&lt;0.325,D114&lt;1.7,C114&gt;=4.85,D114&gt;=0.7),"virginica",IF(AND(D114&lt;1.55,F114&gt;=0.325,D114&lt;1.7,C114&gt;=4.85,D114&gt;=0.7),"virginica",IF(AND(D114&gt;=1.55,F114&gt;=0.325,D114&lt;1.7,C114&gt;=4.85,D114&gt;=0.7),"versicolor","shouldnthappen")))))))</f>
        <v>setosa</v>
      </c>
      <c r="AP114" s="1" t="str">
        <f aca="false">IF(AND(D114&lt;0.75),"setosa",IF(AND(C114&lt;4.85,D114&gt;=0.75),"versicolor",IF(AND(G114&gt;=8.277,C114&gt;=4.85,D114&gt;=0.75),"virginica",IF(AND(F114&gt;=0.633,G114&lt;8.277,C114&gt;=4.85,D114&gt;=0.75),"virginica",IF(AND(G114&lt;7.61,F114&lt;0.633,G114&lt;8.277,C114&gt;=4.85,D114&gt;=0.75),"virginica",IF(AND(G114&gt;=7.61,F114&lt;0.633,G114&lt;8.277,C114&gt;=4.85,D114&gt;=0.75),"versicolor","shouldnthappen"))))))</f>
        <v>setosa</v>
      </c>
      <c r="AQ114" s="1" t="str">
        <f aca="false">IF(AND(C114&lt;2.65,A114&gt;=5.45,C114&lt;4.75),"setosa",IF(AND(C114&gt;=2.65,A114&gt;=5.45,C114&lt;4.75),"versicolor",IF(AND(B114&lt;2.9,C114&lt;4.85,C114&gt;=4.75),"versicolor",IF(AND(B114&gt;=2.9,C114&lt;4.85,C114&gt;=4.75),"virginica",IF(AND(D114&lt;1.7,C114&gt;=4.85,C114&gt;=4.75),"versicolor",IF(AND(D114&gt;=1.7,C114&gt;=4.85,C114&gt;=4.75),"virginica",IF(AND(C114&lt;2.45,G114&lt;14.126,A114&lt;5.45,C114&lt;4.75),"setosa",IF(AND(C114&gt;=2.45,G114&lt;14.126,A114&lt;5.45,C114&lt;4.75),"versicolor",IF(AND(C114&lt;2.4,G114&gt;=14.126,A114&lt;5.45,C114&lt;4.75),"setosa",IF(AND(C114&gt;=2.4,G114&gt;=14.126,A114&lt;5.45,C114&lt;4.75),"versicolor","shouldnthappen"))))))))))</f>
        <v>setosa</v>
      </c>
      <c r="AR114" s="1" t="str">
        <f aca="false">IF(AND(C114&lt;2.45,C114&lt;4.85),"setosa",IF(AND(C114&gt;=5.15,C114&gt;=4.85),"virginica",IF(AND(A114&gt;=4.95,C114&gt;=2.45,C114&lt;4.85),"versicolor",IF(AND(D114&lt;1.35,A114&lt;4.95,C114&gt;=2.45,C114&lt;4.85),"versicolor",IF(AND(D114&gt;=1.35,A114&lt;4.95,C114&gt;=2.45,C114&lt;4.85),"virginica",IF(AND(F114&lt;0.35,G114&lt;12.751,C114&lt;5.15,C114&gt;=4.85),"virginica",IF(AND(A114&lt;6.5,G114&gt;=12.751,C114&lt;5.15,C114&gt;=4.85),"virginica",IF(AND(A114&gt;=6.5,G114&gt;=12.751,C114&lt;5.15,C114&gt;=4.85),"versicolor",IF(AND(B114&gt;=2.75,F114&gt;=0.35,G114&lt;12.751,C114&lt;5.15,C114&gt;=4.85),"virginica",IF(AND(C114&lt;5.05,B114&lt;2.75,F114&gt;=0.35,G114&lt;12.751,C114&lt;5.15,C114&gt;=4.85),"virginica",IF(AND(C114&gt;=5.05,B114&lt;2.75,F114&gt;=0.35,G114&lt;12.751,C114&lt;5.15,C114&gt;=4.85),"versicolor","shouldnthappen")))))))))))</f>
        <v>setosa</v>
      </c>
      <c r="AS114" s="1" t="str">
        <f aca="false">IF(AND(F114&gt;=0.9,B114&lt;3.05),"virginica",IF(AND(A114&lt;5.9,B114&gt;=3.05),"setosa",IF(AND(D114&lt;1.65,A114&gt;=5.9,B114&gt;=3.05),"versicolor",IF(AND(D114&gt;=1.65,A114&gt;=5.9,B114&gt;=3.05),"virginica",IF(AND(D114&gt;=1.75,C114&gt;=4.85,F114&lt;0.9,B114&lt;3.05),"virginica",IF(AND(C114&lt;2.2,B114&lt;2.95,C114&lt;4.85,F114&lt;0.9,B114&lt;3.05),"setosa",IF(AND(C114&gt;=2.2,B114&lt;2.95,C114&lt;4.85,F114&lt;0.9,B114&lt;3.05),"versicolor",IF(AND(C114&lt;2.8,B114&gt;=2.95,C114&lt;4.85,F114&lt;0.9,B114&lt;3.05),"setosa",IF(AND(C114&gt;=2.8,B114&gt;=2.95,C114&lt;4.85,F114&lt;0.9,B114&lt;3.05),"versicolor",IF(AND(G114&lt;13.879,D114&lt;1.75,C114&gt;=4.85,F114&lt;0.9,B114&lt;3.05),"virginica",IF(AND(G114&gt;=13.879,D114&lt;1.75,C114&gt;=4.85,F114&lt;0.9,B114&lt;3.05),"versicolor","shouldnthappen")))))))))))</f>
        <v>setosa</v>
      </c>
      <c r="AT114" s="1" t="str">
        <f aca="false">IF(AND(D114&lt;0.75),"setosa",IF(AND(D114&gt;=1.75,D114&gt;=0.75),"virginica",IF(AND(D114&lt;1.45,G114&lt;7.37,D114&lt;1.75,D114&gt;=0.75),"versicolor",IF(AND(D114&gt;=1.45,G114&lt;7.37,D114&lt;1.75,D114&gt;=0.75),"virginica",IF(AND(C114&lt;5.45,G114&gt;=7.37,D114&lt;1.75,D114&gt;=0.75),"versicolor",IF(AND(C114&gt;=5.45,G114&gt;=7.37,D114&lt;1.75,D114&gt;=0.75),"virginica","shouldnthappen"))))))</f>
        <v>setosa</v>
      </c>
      <c r="AU114" s="1" t="str">
        <f aca="false">IF(AND(D114&lt;0.7),"setosa",IF(AND(D114&gt;=1.7,A114&gt;=6.15,D114&gt;=0.7),"virginica",IF(AND(B114&gt;=2.55,C114&lt;4.75,A114&lt;6.15,D114&gt;=0.7),"versicolor",IF(AND(D114&gt;=1.7,C114&gt;=4.75,A114&lt;6.15,D114&gt;=0.7),"virginica",IF(AND(C114&lt;5.25,D114&lt;1.7,A114&gt;=6.15,D114&gt;=0.7),"versicolor",IF(AND(C114&gt;=5.25,D114&lt;1.7,A114&gt;=6.15,D114&gt;=0.7),"virginica",IF(AND(C114&lt;4.25,B114&lt;2.55,C114&lt;4.75,A114&lt;6.15,D114&gt;=0.7),"versicolor",IF(AND(C114&gt;=4.25,B114&lt;2.55,C114&lt;4.75,A114&lt;6.15,D114&gt;=0.7),"virginica",IF(AND(B114&lt;2.65,D114&lt;1.7,C114&gt;=4.75,A114&lt;6.15,D114&gt;=0.7),"virginica",IF(AND(B114&gt;=2.65,D114&lt;1.7,C114&gt;=4.75,A114&lt;6.15,D114&gt;=0.7),"versicolor","shouldnthappen"))))))))))</f>
        <v>setosa</v>
      </c>
      <c r="AV114" s="1" t="str">
        <f aca="false">IF(AND(D114&lt;0.75),"setosa",IF(AND(F114&gt;=0.899,D114&gt;=0.75),"virginica",IF(AND(D114&lt;1.65,A114&lt;6.05,F114&lt;0.899,D114&gt;=0.75),"versicolor",IF(AND(D114&gt;=1.65,A114&lt;6.05,F114&lt;0.899,D114&gt;=0.75),"virginica",IF(AND(C114&gt;=5.05,A114&gt;=6.05,F114&lt;0.899,D114&gt;=0.75),"virginica",IF(AND(G114&gt;=13.757,C114&lt;5.05,A114&gt;=6.05,F114&lt;0.899,D114&gt;=0.75),"versicolor",IF(AND(D114&lt;1.6,G114&lt;13.757,C114&lt;5.05,A114&gt;=6.05,F114&lt;0.899,D114&gt;=0.75),"versicolor",IF(AND(D114&gt;=1.6,G114&lt;13.757,C114&lt;5.05,A114&gt;=6.05,F114&lt;0.899,D114&gt;=0.75),"virginica","shouldnthappen"))))))))</f>
        <v>setosa</v>
      </c>
      <c r="AW114" s="1" t="str">
        <f aca="false">IF(AND(F114&lt;0.117,A114&gt;=5.55),"virginica",IF(AND(A114&gt;=5.2,G114&lt;6.086,A114&lt;5.55),"versicolor",IF(AND(D114&lt;0.7,G114&gt;=6.086,A114&lt;5.55),"setosa",IF(AND(D114&gt;=0.7,G114&gt;=6.086,A114&lt;5.55),"versicolor",IF(AND(A114&lt;4.75,A114&lt;5.2,G114&lt;6.086,A114&lt;5.55),"setosa",IF(AND(A114&gt;=4.75,A114&lt;5.2,G114&lt;6.086,A114&lt;5.55),"virginica",IF(AND(D114&gt;=1.65,C114&lt;4.95,F114&gt;=0.117,A114&gt;=5.55),"virginica",IF(AND(D114&gt;=1.75,C114&gt;=4.95,F114&gt;=0.117,A114&gt;=5.55),"virginica",IF(AND(C114&lt;2.6,D114&lt;1.65,C114&lt;4.95,F114&gt;=0.117,A114&gt;=5.55),"setosa",IF(AND(C114&gt;=2.6,D114&lt;1.65,C114&lt;4.95,F114&gt;=0.117,A114&gt;=5.55),"versicolor",IF(AND(D114&lt;1.55,D114&lt;1.75,C114&gt;=4.95,F114&gt;=0.117,A114&gt;=5.55),"virginica",IF(AND(A114&lt;6.95,D114&gt;=1.55,D114&lt;1.75,C114&gt;=4.95,F114&gt;=0.117,A114&gt;=5.55),"versicolor",IF(AND(A114&gt;=6.95,D114&gt;=1.55,D114&lt;1.75,C114&gt;=4.95,F114&gt;=0.117,A114&gt;=5.55),"virginica","shouldnthappen")))))))))))))</f>
        <v>setosa</v>
      </c>
      <c r="AX114" s="1" t="str">
        <f aca="false">IF(AND(D114&lt;0.75),"setosa",IF(AND(F114&lt;0.138,D114&gt;=0.75),"virginica",IF(AND(C114&lt;4.45,A114&lt;6.15,F114&gt;=0.138,D114&gt;=0.75),"versicolor",IF(AND(C114&gt;=5.05,A114&gt;=6.15,F114&gt;=0.138,D114&gt;=0.75),"virginica",IF(AND(B114&lt;2.65,C114&gt;=4.45,A114&lt;6.15,F114&gt;=0.138,D114&gt;=0.75),"virginica",IF(AND(A114&gt;=6.35,C114&lt;5.05,A114&gt;=6.15,F114&gt;=0.138,D114&gt;=0.75),"versicolor",IF(AND(A114&lt;5.65,B114&gt;=2.65,C114&gt;=4.45,A114&lt;6.15,F114&gt;=0.138,D114&gt;=0.75),"virginica",IF(AND(D114&lt;1.75,A114&lt;6.35,C114&lt;5.05,A114&gt;=6.15,F114&gt;=0.138,D114&gt;=0.75),"versicolor",IF(AND(D114&gt;=1.75,A114&lt;6.35,C114&lt;5.05,A114&gt;=6.15,F114&gt;=0.138,D114&gt;=0.75),"virginica",IF(AND(D114&lt;1.7,A114&gt;=5.65,B114&gt;=2.65,C114&gt;=4.45,A114&lt;6.15,F114&gt;=0.138,D114&gt;=0.75),"versicolor",IF(AND(D114&gt;=1.7,A114&gt;=5.65,B114&gt;=2.65,C114&gt;=4.45,A114&lt;6.15,F114&gt;=0.138,D114&gt;=0.75),"virginica","shouldnthappen")))))))))))</f>
        <v>setosa</v>
      </c>
      <c r="AY114" s="1" t="str">
        <f aca="false">IF(AND(D114&lt;0.75,A114&lt;5.55),"setosa",IF(AND(A114&lt;4.95,D114&gt;=0.75,A114&lt;5.55),"virginica",IF(AND(A114&gt;=4.95,D114&gt;=0.75,A114&lt;5.55),"versicolor",IF(AND(C114&lt;2.6,C114&lt;4.85,A114&gt;=5.55),"setosa",IF(AND(C114&gt;=2.6,C114&lt;4.85,A114&gt;=5.55),"versicolor",IF(AND(D114&gt;=1.75,C114&gt;=4.85,A114&gt;=5.55),"virginica",IF(AND(F114&lt;0.405,D114&lt;1.75,C114&gt;=4.85,A114&gt;=5.55),"versicolor",IF(AND(B114&lt;3.05,F114&gt;=0.405,D114&lt;1.75,C114&gt;=4.85,A114&gt;=5.55),"virginica",IF(AND(B114&gt;=3.05,F114&gt;=0.405,D114&lt;1.75,C114&gt;=4.85,A114&gt;=5.55),"versicolor","shouldnthappen")))))))))</f>
        <v>setosa</v>
      </c>
      <c r="AZ114" s="1" t="str">
        <f aca="false">IF(AND(D114&lt;0.75),"setosa",IF(AND(F114&lt;0.9,C114&lt;4.95,D114&gt;=0.75),"versicolor",IF(AND(F114&gt;=0.9,C114&lt;4.95,D114&gt;=0.75),"virginica",IF(AND(D114&gt;=1.7,C114&gt;=4.95,D114&gt;=0.75),"virginica",IF(AND(F114&lt;0.405,D114&lt;1.7,C114&gt;=4.95,D114&gt;=0.75),"versicolor",IF(AND(F114&gt;=0.405,D114&lt;1.7,C114&gt;=4.95,D114&gt;=0.75),"virginica","shouldnthappen"))))))</f>
        <v>setosa</v>
      </c>
      <c r="BA114" s="1" t="str">
        <f aca="false">IF(AND(D114&lt;0.75),"setosa",IF(AND(D114&gt;=1.7,C114&gt;=5.05,D114&gt;=0.75),"virginica",IF(AND(D114&lt;1.45,D114&lt;1.6,C114&lt;5.05,D114&gt;=0.75),"versicolor",IF(AND(A114&lt;5.8,D114&gt;=1.6,C114&lt;5.05,D114&gt;=0.75),"virginica",IF(AND(A114&gt;=5.8,D114&gt;=1.6,C114&lt;5.05,D114&gt;=0.75),"versicolor",IF(AND(F114&lt;0.417,D114&lt;1.7,C114&gt;=5.05,D114&gt;=0.75),"versicolor",IF(AND(F114&gt;=0.417,D114&lt;1.7,C114&gt;=5.05,D114&gt;=0.75),"virginica",IF(AND(A114&lt;5.95,D114&gt;=1.45,D114&lt;1.6,C114&lt;5.05,D114&gt;=0.75),"versicolor",IF(AND(G114&lt;10.618,A114&gt;=5.95,D114&gt;=1.45,D114&lt;1.6,C114&lt;5.05,D114&gt;=0.75),"virginica",IF(AND(G114&gt;=10.618,A114&gt;=5.95,D114&gt;=1.45,D114&lt;1.6,C114&lt;5.05,D114&gt;=0.75),"versicolor","shouldnthappen"))))))))))</f>
        <v>setosa</v>
      </c>
      <c r="BB114" s="1" t="str">
        <f aca="false">IF(AND(C114&lt;2.6),"setosa",IF(AND(D114&gt;=1.75,C114&gt;=2.6),"virginica",IF(AND(C114&gt;=5.45,D114&lt;1.75,C114&gt;=2.6),"virginica",IF(AND(F114&gt;=0.259,C114&lt;5.45,D114&lt;1.75,C114&gt;=2.6),"versicolor",IF(AND(C114&lt;5.05,F114&lt;0.259,C114&lt;5.45,D114&lt;1.75,C114&gt;=2.6),"versicolor",IF(AND(C114&gt;=5.05,F114&lt;0.259,C114&lt;5.45,D114&lt;1.75,C114&gt;=2.6),"virginica","shouldnthappen"))))))</f>
        <v>setosa</v>
      </c>
      <c r="BC114" s="1" t="str">
        <f aca="false">IF(AND(A114&lt;4.95,B114&lt;2.7,A114&lt;5.55),"virginica",IF(AND(A114&gt;=4.95,B114&lt;2.7,A114&lt;5.55),"versicolor",IF(AND(C114&lt;3.2,B114&gt;=2.7,A114&lt;5.55),"setosa",IF(AND(C114&gt;=3.2,B114&gt;=2.7,A114&lt;5.55),"versicolor",IF(AND(F114&gt;=0.85,A114&lt;6.15,A114&gt;=5.55),"virginica",IF(AND(D114&lt;1.45,A114&gt;=6.15,A114&gt;=5.55),"versicolor",IF(AND(C114&lt;4.8,F114&lt;0.85,A114&lt;6.15,A114&gt;=5.55),"versicolor",IF(AND(D114&gt;=1.7,D114&gt;=1.45,A114&gt;=6.15,A114&gt;=5.55),"virginica",IF(AND(G114&lt;9.333,C114&gt;=4.8,F114&lt;0.85,A114&lt;6.15,A114&gt;=5.55),"versicolor",IF(AND(G114&gt;=9.333,C114&gt;=4.8,F114&lt;0.85,A114&lt;6.15,A114&gt;=5.55),"virginica",IF(AND(C114&lt;4.9,D114&lt;1.7,D114&gt;=1.45,A114&gt;=6.15,A114&gt;=5.55),"versicolor",IF(AND(C114&gt;=4.9,D114&lt;1.7,D114&gt;=1.45,A114&gt;=6.15,A114&gt;=5.55),"virginica","shouldnthappen"))))))))))))</f>
        <v>setosa</v>
      </c>
      <c r="BD114" s="1" t="str">
        <f aca="false">IF(AND(C114&lt;2.35),"setosa",IF(AND(C114&lt;4.75,B114&lt;2.55,C114&gt;=2.35),"versicolor",IF(AND(C114&gt;=4.75,B114&lt;2.55,C114&gt;=2.35),"virginica",IF(AND(C114&lt;4.75,B114&gt;=2.55,C114&gt;=2.35),"versicolor",IF(AND(D114&gt;=1.75,C114&gt;=4.75,B114&gt;=2.55,C114&gt;=2.35),"virginica",IF(AND(A114&gt;=6.5,D114&lt;1.75,C114&gt;=4.75,B114&gt;=2.55,C114&gt;=2.35),"versicolor",IF(AND(A114&lt;6.05,A114&lt;6.5,D114&lt;1.75,C114&gt;=4.75,B114&gt;=2.55,C114&gt;=2.35),"versicolor",IF(AND(A114&gt;=6.05,A114&lt;6.5,D114&lt;1.75,C114&gt;=4.75,B114&gt;=2.55,C114&gt;=2.35),"virginica","shouldnthappen"))))))))</f>
        <v>setosa</v>
      </c>
      <c r="BE114" s="1" t="str">
        <f aca="false">IF(AND(C114&lt;2.5),"setosa",IF(AND(D114&lt;1.65,C114&lt;4.75,C114&gt;=2.5),"versicolor",IF(AND(D114&gt;=1.65,C114&lt;4.75,C114&gt;=2.5),"virginica",IF(AND(D114&gt;=1.75,C114&gt;=4.75,C114&gt;=2.5),"virginica",IF(AND(C114&lt;4.95,D114&lt;1.75,C114&gt;=4.75,C114&gt;=2.5),"versicolor",IF(AND(A114&lt;6.5,C114&gt;=4.95,D114&lt;1.75,C114&gt;=4.75,C114&gt;=2.5),"virginica",IF(AND(A114&gt;=6.5,C114&gt;=4.95,D114&lt;1.75,C114&gt;=4.75,C114&gt;=2.5),"versicolor","shouldnthappen")))))))</f>
        <v>setosa</v>
      </c>
      <c r="BF114" s="1" t="str">
        <f aca="false">IF(AND(G114&gt;=15.244),"virginica",IF(AND(C114&lt;3.2,B114&gt;=3.15,G114&lt;15.244),"setosa",IF(AND(A114&gt;=4.95,C114&lt;4.7,B114&lt;3.15,G114&lt;15.244),"versicolor",IF(AND(C114&gt;=5.15,C114&gt;=4.7,B114&lt;3.15,G114&lt;15.244),"virginica",IF(AND(A114&gt;=6.45,C114&gt;=3.2,B114&gt;=3.15,G114&lt;15.244),"virginica",IF(AND(D114&lt;0.95,A114&lt;4.95,C114&lt;4.7,B114&lt;3.15,G114&lt;15.244),"setosa",IF(AND(D114&gt;=0.95,A114&lt;4.95,C114&lt;4.7,B114&lt;3.15,G114&lt;15.244),"virginica",IF(AND(F114&lt;0.816,A114&lt;6.45,C114&gt;=3.2,B114&gt;=3.15,G114&lt;15.244),"virginica",IF(AND(F114&gt;=0.816,A114&lt;6.45,C114&gt;=3.2,B114&gt;=3.15,G114&lt;15.244),"versicolor",IF(AND(A114&gt;=6.5,B114&lt;3.05,C114&lt;5.15,C114&gt;=4.7,B114&lt;3.15,G114&lt;15.244),"versicolor",IF(AND(G114&lt;11.093,B114&gt;=3.05,C114&lt;5.15,C114&gt;=4.7,B114&lt;3.15,G114&lt;15.244),"virginica",IF(AND(G114&gt;=11.093,B114&gt;=3.05,C114&lt;5.15,C114&gt;=4.7,B114&lt;3.15,G114&lt;15.244),"versicolor",IF(AND(D114&gt;=1.7,A114&lt;6.5,B114&lt;3.05,C114&lt;5.15,C114&gt;=4.7,B114&lt;3.15,G114&lt;15.244),"virginica",IF(AND(G114&lt;7.498,D114&lt;1.7,A114&lt;6.5,B114&lt;3.05,C114&lt;5.15,C114&gt;=4.7,B114&lt;3.15,G114&lt;15.244),"virginica",IF(AND(G114&gt;=7.498,D114&lt;1.7,A114&lt;6.5,B114&lt;3.05,C114&lt;5.15,C114&gt;=4.7,B114&lt;3.15,G114&lt;15.244),"versicolor","shouldnthappen")))))))))))))))</f>
        <v>setosa</v>
      </c>
      <c r="BG114" s="1" t="str">
        <f aca="false">IF(AND(B114&gt;=3.35,C114&lt;4.85),"setosa",IF(AND(D114&gt;=1.75,C114&gt;=4.85),"virginica",IF(AND(D114&lt;0.75,B114&lt;3.35,C114&lt;4.85),"setosa",IF(AND(G114&gt;=13.879,D114&lt;1.75,C114&gt;=4.85),"versicolor",IF(AND(F114&gt;=0.9,D114&gt;=0.75,B114&lt;3.35,C114&lt;4.85),"virginica",IF(AND(F114&gt;=0.405,G114&lt;13.879,D114&lt;1.75,C114&gt;=4.85),"virginica",IF(AND(B114&gt;=2.55,F114&lt;0.9,D114&gt;=0.75,B114&lt;3.35,C114&lt;4.85),"versicolor",IF(AND(G114&lt;7.498,F114&lt;0.405,G114&lt;13.879,D114&lt;1.75,C114&gt;=4.85),"virginica",IF(AND(G114&gt;=7.498,F114&lt;0.405,G114&lt;13.879,D114&lt;1.75,C114&gt;=4.85),"versicolor",IF(AND(G114&lt;5.656,B114&lt;2.55,F114&lt;0.9,D114&gt;=0.75,B114&lt;3.35,C114&lt;4.85),"virginica",IF(AND(G114&gt;=5.656,B114&lt;2.55,F114&lt;0.9,D114&gt;=0.75,B114&lt;3.35,C114&lt;4.85),"versicolor","shouldnthappen")))))))))))</f>
        <v>setosa</v>
      </c>
      <c r="BH114" s="1" t="str">
        <f aca="false">IF(AND(D114&lt;0.7),"setosa",IF(AND(D114&gt;=1.65,A114&lt;6.65,D114&gt;=0.7),"virginica",IF(AND(D114&lt;1.55,A114&gt;=6.65,D114&gt;=0.7),"versicolor",IF(AND(D114&gt;=1.55,A114&gt;=6.65,D114&gt;=0.7),"virginica",IF(AND(F114&gt;=0.529,D114&lt;1.65,A114&lt;6.65,D114&gt;=0.7),"versicolor",IF(AND(C114&gt;=5.35,F114&lt;0.529,D114&lt;1.65,A114&lt;6.65,D114&gt;=0.7),"virginica",IF(AND(G114&gt;=7.411,C114&lt;5.35,F114&lt;0.529,D114&lt;1.65,A114&lt;6.65,D114&gt;=0.7),"versicolor",IF(AND(G114&lt;6.927,G114&lt;7.411,C114&lt;5.35,F114&lt;0.529,D114&lt;1.65,A114&lt;6.65,D114&gt;=0.7),"versicolor",IF(AND(G114&gt;=6.927,G114&lt;7.411,C114&lt;5.35,F114&lt;0.529,D114&lt;1.65,A114&lt;6.65,D114&gt;=0.7),"virginica","shouldnthappen")))))))))</f>
        <v>setosa</v>
      </c>
      <c r="BI114" s="1" t="str">
        <f aca="false">IF(AND(D114&gt;=1.7),"virginica",IF(AND(D114&lt;0.7,D114&lt;1.7),"setosa",IF(AND(D114&lt;1.45,G114&lt;7.37,D114&gt;=0.7,D114&lt;1.7),"versicolor",IF(AND(D114&gt;=1.45,G114&lt;7.37,D114&gt;=0.7,D114&lt;1.7),"virginica",IF(AND(B114&gt;=2.65,G114&gt;=7.37,D114&gt;=0.7,D114&lt;1.7),"versicolor",IF(AND(C114&lt;5.05,B114&lt;2.65,G114&gt;=7.37,D114&gt;=0.7,D114&lt;1.7),"versicolor",IF(AND(C114&gt;=5.05,B114&lt;2.65,G114&gt;=7.37,D114&gt;=0.7,D114&lt;1.7),"virginica","shouldnthappen")))))))</f>
        <v>setosa</v>
      </c>
    </row>
    <row r="115" customFormat="false" ht="13.8" hidden="false" customHeight="false" outlineLevel="0" collapsed="false">
      <c r="A115" s="1" t="n">
        <v>4.6</v>
      </c>
      <c r="B115" s="1" t="n">
        <v>3.2</v>
      </c>
      <c r="C115" s="1" t="n">
        <v>1.4</v>
      </c>
      <c r="D115" s="1" t="n">
        <v>0.2</v>
      </c>
      <c r="E115" s="1" t="s">
        <v>94</v>
      </c>
      <c r="F115" s="1" t="n">
        <v>0.345968750771135</v>
      </c>
      <c r="G115" s="1" t="n">
        <v>8.56245705429465</v>
      </c>
      <c r="H115" s="11" t="str">
        <f aca="false">E115</f>
        <v>setosa</v>
      </c>
      <c r="I115" s="1" t="str">
        <f aca="false">INDEX(L115:BI115, MODE(MATCH(L115:BI115, L115:BI115, 0 )))</f>
        <v>setosa</v>
      </c>
      <c r="J115" s="12" t="n">
        <f aca="false">COUNTIF(L115:BI115, H115) / COUNTA(L115:BI115)</f>
        <v>1</v>
      </c>
      <c r="K115" s="13" t="n">
        <f aca="false">I115=H115</f>
        <v>1</v>
      </c>
      <c r="L115" s="1" t="str">
        <f aca="false">IF(AND(C115&lt;3.65,B115&gt;=3.35),"setosa",IF(AND(C115&gt;=3.65,B115&gt;=3.35),"virginica",IF(AND(C115&lt;2.35,C115&lt;4.85,B115&lt;3.35),"setosa",IF(AND(F115&gt;=0.899,C115&gt;=2.35,C115&lt;4.85,B115&lt;3.35),"virginica",IF(AND(G115&gt;=8.268,B115&lt;2.75,C115&gt;=4.85,B115&lt;3.35),"virginica",IF(AND(D115&lt;1.55,B115&gt;=2.75,C115&gt;=4.85,B115&lt;3.35),"versicolor",IF(AND(D115&gt;=1.55,B115&gt;=2.75,C115&gt;=4.85,B115&lt;3.35),"virginica",IF(AND(G115&lt;6.537,F115&lt;0.899,C115&gt;=2.35,C115&lt;4.85,B115&lt;3.35),"virginica",IF(AND(G115&gt;=6.537,F115&lt;0.899,C115&gt;=2.35,C115&lt;4.85,B115&lt;3.35),"versicolor",IF(AND(G115&lt;6.878,G115&lt;8.268,B115&lt;2.75,C115&gt;=4.85,B115&lt;3.35),"virginica",IF(AND(G115&gt;=6.878,G115&lt;8.268,B115&lt;2.75,C115&gt;=4.85,B115&lt;3.35),"versicolor","shouldnthappen")))))))))))</f>
        <v>setosa</v>
      </c>
      <c r="M115" s="1" t="str">
        <f aca="false">IF(AND(C115&lt;2.6),"setosa",IF(AND(D115&gt;=1.75,C115&gt;=2.6),"virginica",IF(AND(G115&lt;6.094,D115&lt;1.75,C115&gt;=2.6),"virginica",IF(AND(D115&lt;1.35,G115&gt;=6.094,D115&lt;1.75,C115&gt;=2.6),"versicolor",IF(AND(C115&lt;5.05,D115&gt;=1.35,G115&gt;=6.094,D115&lt;1.75,C115&gt;=2.6),"versicolor",IF(AND(C115&gt;=5.05,D115&gt;=1.35,G115&gt;=6.094,D115&lt;1.75,C115&gt;=2.6),"virginica","shouldnthappen"))))))</f>
        <v>setosa</v>
      </c>
      <c r="N115" s="1" t="str">
        <f aca="false">IF(AND(A115&lt;6.6,B115&gt;=3.45),"setosa",IF(AND(A115&gt;=6.6,B115&gt;=3.45),"virginica",IF(AND(D115&lt;0.7,C115&lt;4.75,B115&lt;3.45),"setosa",IF(AND(D115&gt;=0.7,C115&lt;4.75,B115&lt;3.45),"versicolor",IF(AND(C115&gt;=5.15,C115&gt;=4.75,B115&lt;3.45),"virginica",IF(AND(D115&gt;=1.7,A115&lt;6.5,C115&lt;5.15,C115&gt;=4.75,B115&lt;3.45),"virginica",IF(AND(C115&lt;5.05,A115&gt;=6.5,C115&lt;5.15,C115&gt;=4.75,B115&lt;3.45),"versicolor",IF(AND(C115&gt;=5.05,A115&gt;=6.5,C115&lt;5.15,C115&gt;=4.75,B115&lt;3.45),"virginica",IF(AND(G115&lt;7.498,D115&lt;1.7,A115&lt;6.5,C115&lt;5.15,C115&gt;=4.75,B115&lt;3.45),"virginica",IF(AND(G115&gt;=7.498,D115&lt;1.7,A115&lt;6.5,C115&lt;5.15,C115&gt;=4.75,B115&lt;3.45),"versicolor","shouldnthappen"))))))))))</f>
        <v>setosa</v>
      </c>
      <c r="O115" s="1" t="str">
        <f aca="false">IF(AND(D115&lt;0.75),"setosa",IF(AND(C115&lt;4.75,C115&lt;4.85,D115&gt;=0.75),"versicolor",IF(AND(A115&gt;=6.05,C115&gt;=4.85,D115&gt;=0.75),"virginica",IF(AND(D115&lt;1.6,C115&gt;=4.75,C115&lt;4.85,D115&gt;=0.75),"versicolor",IF(AND(D115&gt;=1.6,C115&gt;=4.75,C115&lt;4.85,D115&gt;=0.75),"virginica",IF(AND(A115&lt;5.9,A115&lt;6.05,C115&gt;=4.85,D115&gt;=0.75),"virginica",IF(AND(A115&gt;=5.9,A115&lt;6.05,C115&gt;=4.85,D115&gt;=0.75),"versicolor","shouldnthappen")))))))</f>
        <v>setosa</v>
      </c>
      <c r="P115" s="1" t="str">
        <f aca="false">IF(AND(D115&lt;0.75),"setosa",IF(AND(A115&lt;5.55,D115&gt;=0.75),"versicolor",IF(AND(D115&gt;=1.7,G115&lt;13.158,A115&gt;=5.55,D115&gt;=0.75),"virginica",IF(AND(B115&lt;2.45,D115&lt;1.7,G115&lt;13.158,A115&gt;=5.55,D115&gt;=0.75),"virginica",IF(AND(B115&gt;=2.45,D115&lt;1.7,G115&lt;13.158,A115&gt;=5.55,D115&gt;=0.75),"versicolor",IF(AND(B115&gt;=3.05,G115&lt;15.551,G115&gt;=13.158,A115&gt;=5.55,D115&gt;=0.75),"versicolor",IF(AND(B115&lt;2.9,G115&gt;=15.551,G115&gt;=13.158,A115&gt;=5.55,D115&gt;=0.75),"versicolor",IF(AND(B115&gt;=2.9,G115&gt;=15.551,G115&gt;=13.158,A115&gt;=5.55,D115&gt;=0.75),"virginica",IF(AND(D115&lt;1.3,G115&lt;14.221,B115&lt;3.05,G115&lt;15.551,G115&gt;=13.158,A115&gt;=5.55,D115&gt;=0.75),"versicolor",IF(AND(D115&gt;=1.3,G115&lt;14.221,B115&lt;3.05,G115&lt;15.551,G115&gt;=13.158,A115&gt;=5.55,D115&gt;=0.75),"virginica",IF(AND(C115&lt;4.9,G115&gt;=14.221,B115&lt;3.05,G115&lt;15.551,G115&gt;=13.158,A115&gt;=5.55,D115&gt;=0.75),"versicolor",IF(AND(C115&gt;=4.9,G115&gt;=14.221,B115&lt;3.05,G115&lt;15.551,G115&gt;=13.158,A115&gt;=5.55,D115&gt;=0.75),"virginica","shouldnthappen"))))))))))))</f>
        <v>setosa</v>
      </c>
      <c r="Q115" s="1" t="str">
        <f aca="false">IF(AND(C115&lt;2.6),"setosa",IF(AND(A115&gt;=4.95,C115&lt;4.75,C115&gt;=2.6),"versicolor",IF(AND(D115&gt;=1.75,C115&gt;=4.75,C115&gt;=2.6),"virginica",IF(AND(B115&lt;2.45,A115&lt;4.95,C115&lt;4.75,C115&gt;=2.6),"versicolor",IF(AND(B115&gt;=2.45,A115&lt;4.95,C115&lt;4.75,C115&gt;=2.6),"virginica",IF(AND(G115&lt;7.498,D115&lt;1.75,C115&gt;=4.75,C115&gt;=2.6),"virginica",IF(AND(F115&lt;0.417,G115&gt;=7.498,D115&lt;1.75,C115&gt;=4.75,C115&gt;=2.6),"versicolor",IF(AND(F115&lt;0.442,F115&gt;=0.417,G115&gt;=7.498,D115&lt;1.75,C115&gt;=4.75,C115&gt;=2.6),"virginica",IF(AND(F115&gt;=0.442,F115&gt;=0.417,G115&gt;=7.498,D115&lt;1.75,C115&gt;=4.75,C115&gt;=2.6),"versicolor","shouldnthappen")))))))))</f>
        <v>setosa</v>
      </c>
      <c r="R115" s="1" t="str">
        <f aca="false">IF(AND(D115&lt;0.75),"setosa",IF(AND(D115&lt;1.75,A115&gt;=6.25,D115&gt;=0.75),"versicolor",IF(AND(D115&gt;=1.75,A115&gt;=6.25,D115&gt;=0.75),"virginica",IF(AND(D115&lt;1.6,C115&lt;4.75,A115&lt;6.25,D115&gt;=0.75),"versicolor",IF(AND(D115&gt;=1.6,C115&lt;4.75,A115&lt;6.25,D115&gt;=0.75),"virginica",IF(AND(G115&lt;6.998,C115&gt;=4.75,A115&lt;6.25,D115&gt;=0.75),"virginica",IF(AND(A115&lt;6.05,G115&gt;=6.998,C115&gt;=4.75,A115&lt;6.25,D115&gt;=0.75),"versicolor",IF(AND(A115&gt;=6.05,G115&gt;=6.998,C115&gt;=4.75,A115&lt;6.25,D115&gt;=0.75),"virginica","shouldnthappen"))))))))</f>
        <v>setosa</v>
      </c>
      <c r="S115" s="1" t="str">
        <f aca="false">IF(AND(B115&gt;=3.05,A115&lt;5.45),"setosa",IF(AND(C115&lt;2.2,B115&lt;3.05,A115&lt;5.45),"setosa",IF(AND(C115&gt;=2.2,B115&lt;3.05,A115&lt;5.45),"versicolor",IF(AND(B115&lt;3.7,C115&lt;4.8,A115&gt;=5.45),"versicolor",IF(AND(B115&gt;=3.7,C115&lt;4.8,A115&gt;=5.45),"setosa",IF(AND(G115&lt;13.757,C115&lt;5.05,C115&gt;=4.8,A115&gt;=5.45),"virginica",IF(AND(G115&gt;=13.757,C115&lt;5.05,C115&gt;=4.8,A115&gt;=5.45),"versicolor",IF(AND(C115&gt;=5.15,C115&gt;=5.05,C115&gt;=4.8,A115&gt;=5.45),"virginica",IF(AND(A115&lt;5.95,C115&lt;5.15,C115&gt;=5.05,C115&gt;=4.8,A115&gt;=5.45),"virginica",IF(AND(D115&gt;=1.8,A115&gt;=5.95,C115&lt;5.15,C115&gt;=5.05,C115&gt;=4.8,A115&gt;=5.45),"virginica",IF(AND(B115&lt;2.75,D115&lt;1.8,A115&gt;=5.95,C115&lt;5.15,C115&gt;=5.05,C115&gt;=4.8,A115&gt;=5.45),"versicolor",IF(AND(B115&gt;=2.75,D115&lt;1.8,A115&gt;=5.95,C115&lt;5.15,C115&gt;=5.05,C115&gt;=4.8,A115&gt;=5.45),"virginica","shouldnthappen"))))))))))))</f>
        <v>setosa</v>
      </c>
      <c r="T115" s="1" t="str">
        <f aca="false">IF(AND(C115&lt;2.6),"setosa",IF(AND(D115&lt;1.65,C115&lt;4.75,C115&gt;=2.6),"versicolor",IF(AND(D115&gt;=1.65,C115&lt;4.75,C115&gt;=2.6),"virginica",IF(AND(G115&gt;=8.494,A115&lt;6.6,C115&gt;=4.75,C115&gt;=2.6),"virginica",IF(AND(C115&lt;5.2,A115&gt;=6.6,C115&gt;=4.75,C115&gt;=2.6),"versicolor",IF(AND(C115&gt;=5.2,A115&gt;=6.6,C115&gt;=4.75,C115&gt;=2.6),"virginica",IF(AND(A115&lt;5.95,G115&lt;8.494,A115&lt;6.6,C115&gt;=4.75,C115&gt;=2.6),"virginica",IF(AND(A115&gt;=5.95,G115&lt;8.494,A115&lt;6.6,C115&gt;=4.75,C115&gt;=2.6),"versicolor","shouldnthappen"))))))))</f>
        <v>setosa</v>
      </c>
      <c r="U115" s="1" t="str">
        <f aca="false">IF(AND(C115&lt;3.65,B115&gt;=3.35),"setosa",IF(AND(C115&gt;=3.65,B115&gt;=3.35),"virginica",IF(AND(C115&lt;2.35,A115&lt;6.25,B115&lt;3.35),"setosa",IF(AND(C115&lt;4.85,A115&gt;=6.25,B115&lt;3.35),"versicolor",IF(AND(G115&gt;=15.426,C115&gt;=2.35,A115&lt;6.25,B115&lt;3.35),"virginica",IF(AND(D115&gt;=1.55,C115&gt;=4.85,A115&gt;=6.25,B115&lt;3.35),"virginica",IF(AND(D115&lt;1.8,G115&lt;15.426,C115&gt;=2.35,A115&lt;6.25,B115&lt;3.35),"versicolor",IF(AND(D115&gt;=1.8,G115&lt;15.426,C115&gt;=2.35,A115&lt;6.25,B115&lt;3.35),"virginica",IF(AND(B115&lt;2.95,D115&lt;1.55,C115&gt;=4.85,A115&gt;=6.25,B115&lt;3.35),"virginica",IF(AND(B115&gt;=2.95,D115&lt;1.55,C115&gt;=4.85,A115&gt;=6.25,B115&lt;3.35),"versicolor","shouldnthappen"))))))))))</f>
        <v>setosa</v>
      </c>
      <c r="V115" s="1" t="str">
        <f aca="false">IF(AND(C115&lt;2.6),"setosa",IF(AND(C115&gt;=4.85,C115&gt;=2.6),"virginica",IF(AND(F115&gt;=0.9,C115&lt;4.85,C115&gt;=2.6),"virginica",IF(AND(G115&lt;5.656,F115&lt;0.9,C115&lt;4.85,C115&gt;=2.6),"virginica",IF(AND(G115&gt;=5.656,F115&lt;0.9,C115&lt;4.85,C115&gt;=2.6),"versicolor","shouldnthappen")))))</f>
        <v>setosa</v>
      </c>
      <c r="W115" s="1" t="str">
        <f aca="false">IF(AND(D115&gt;=1.75,G115&gt;=13.795),"virginica",IF(AND(D115&gt;=1.5,G115&gt;=12.335,G115&lt;13.795),"virginica",IF(AND(C115&lt;2.45,C115&lt;4.85,G115&lt;12.335,G115&lt;13.795),"setosa",IF(AND(C115&gt;=2.45,C115&lt;4.85,G115&lt;12.335,G115&lt;13.795),"versicolor",IF(AND(D115&gt;=1.7,C115&gt;=4.85,G115&lt;12.335,G115&lt;13.795),"virginica",IF(AND(B115&gt;=3.25,D115&lt;1.5,G115&gt;=12.335,G115&lt;13.795),"setosa",IF(AND(D115&lt;1,F115&lt;0.255,D115&lt;1.75,G115&gt;=13.795),"setosa",IF(AND(D115&gt;=1,F115&lt;0.255,D115&lt;1.75,G115&gt;=13.795),"versicolor",IF(AND(A115&lt;5.4,F115&gt;=0.255,D115&lt;1.75,G115&gt;=13.795),"setosa",IF(AND(A115&gt;=5.4,F115&gt;=0.255,D115&lt;1.75,G115&gt;=13.795),"versicolor",IF(AND(A115&lt;6.15,D115&lt;1.7,C115&gt;=4.85,G115&lt;12.335,G115&lt;13.795),"versicolor",IF(AND(A115&gt;=6.15,D115&lt;1.7,C115&gt;=4.85,G115&lt;12.335,G115&lt;13.795),"virginica",IF(AND(C115&lt;5,B115&lt;3.25,D115&lt;1.5,G115&gt;=12.335,G115&lt;13.795),"versicolor",IF(AND(C115&gt;=5,B115&lt;3.25,D115&lt;1.5,G115&gt;=12.335,G115&lt;13.795),"virginica","shouldnthappen"))))))))))))))</f>
        <v>setosa</v>
      </c>
      <c r="X115" s="1" t="str">
        <f aca="false">IF(AND(C115&lt;2.5,A115&lt;5.55),"setosa",IF(AND(F115&lt;0.096,A115&gt;=5.55),"virginica",IF(AND(D115&lt;1.6,C115&gt;=2.5,A115&lt;5.55),"versicolor",IF(AND(D115&gt;=1.6,C115&gt;=2.5,A115&lt;5.55),"virginica",IF(AND(F115&gt;=0.156,C115&lt;4.75,F115&gt;=0.096,A115&gt;=5.55),"versicolor",IF(AND(D115&gt;=1.75,C115&gt;=4.75,F115&gt;=0.096,A115&gt;=5.55),"virginica",IF(AND(B115&lt;3.3,F115&lt;0.156,C115&lt;4.75,F115&gt;=0.096,A115&gt;=5.55),"versicolor",IF(AND(B115&gt;=3.3,F115&lt;0.156,C115&lt;4.75,F115&gt;=0.096,A115&gt;=5.55),"setosa",IF(AND(B115&lt;2.45,A115&lt;6.05,D115&lt;1.75,C115&gt;=4.75,F115&gt;=0.096,A115&gt;=5.55),"virginica",IF(AND(B115&gt;=2.45,A115&lt;6.05,D115&lt;1.75,C115&gt;=4.75,F115&gt;=0.096,A115&gt;=5.55),"versicolor",IF(AND(F115&lt;0.205,A115&gt;=6.05,D115&lt;1.75,C115&gt;=4.75,F115&gt;=0.096,A115&gt;=5.55),"versicolor",IF(AND(F115&gt;=0.205,A115&gt;=6.05,D115&lt;1.75,C115&gt;=4.75,F115&gt;=0.096,A115&gt;=5.55),"virginica","shouldnthappen"))))))))))))</f>
        <v>setosa</v>
      </c>
      <c r="Y115" s="1" t="str">
        <f aca="false">IF(AND(C115&lt;2.35,A115&lt;5.55),"setosa",IF(AND(C115&gt;=5.05,A115&gt;=5.55),"virginica",IF(AND(D115&lt;1.6,C115&gt;=2.35,A115&lt;5.55),"versicolor",IF(AND(D115&gt;=1.6,C115&gt;=2.35,A115&lt;5.55),"virginica",IF(AND(D115&gt;=1.75,C115&lt;5.05,A115&gt;=5.55),"virginica",IF(AND(B115&gt;=3.55,D115&lt;1.75,C115&lt;5.05,A115&gt;=5.55),"setosa",IF(AND(G115&lt;6.3,B115&lt;3.55,D115&lt;1.75,C115&lt;5.05,A115&gt;=5.55),"virginica",IF(AND(G115&gt;=6.3,B115&lt;3.55,D115&lt;1.75,C115&lt;5.05,A115&gt;=5.55),"versicolor","shouldnthappen"))))))))</f>
        <v>setosa</v>
      </c>
      <c r="Z115" s="1" t="str">
        <f aca="false">IF(AND(D115&lt;0.75),"setosa",IF(AND(B115&gt;=2.55,C115&lt;4.85,D115&gt;=0.75),"versicolor",IF(AND(D115&gt;=1.7,C115&gt;=4.85,D115&gt;=0.75),"virginica",IF(AND(D115&lt;1.6,B115&lt;2.55,C115&lt;4.85,D115&gt;=0.75),"versicolor",IF(AND(D115&gt;=1.6,B115&lt;2.55,C115&lt;4.85,D115&gt;=0.75),"virginica",IF(AND(B115&lt;2.65,D115&lt;1.7,C115&gt;=4.85,D115&gt;=0.75),"virginica",IF(AND(F115&lt;0.325,B115&gt;=2.65,D115&lt;1.7,C115&gt;=4.85,D115&gt;=0.75),"virginica",IF(AND(G115&lt;10.717,F115&gt;=0.325,B115&gt;=2.65,D115&lt;1.7,C115&gt;=4.85,D115&gt;=0.75),"versicolor",IF(AND(G115&gt;=10.717,F115&gt;=0.325,B115&gt;=2.65,D115&lt;1.7,C115&gt;=4.85,D115&gt;=0.75),"virginica","shouldnthappen")))))))))</f>
        <v>setosa</v>
      </c>
      <c r="AA115" s="1" t="str">
        <f aca="false">IF(AND(D115&lt;0.75),"setosa",IF(AND(D115&gt;=1.75,D115&gt;=0.75),"virginica",IF(AND(F115&gt;=0.455,D115&lt;1.75,D115&gt;=0.75),"versicolor",IF(AND(D115&lt;1.45,F115&lt;0.455,D115&lt;1.75,D115&gt;=0.75),"versicolor",IF(AND(F115&lt;0.247,D115&gt;=1.45,F115&lt;0.455,D115&lt;1.75,D115&gt;=0.75),"versicolor",IF(AND(F115&gt;=0.247,D115&gt;=1.45,F115&lt;0.455,D115&lt;1.75,D115&gt;=0.75),"virginica","shouldnthappen"))))))</f>
        <v>setosa</v>
      </c>
      <c r="AB115" s="1" t="str">
        <f aca="false">IF(AND(F115&gt;=0.221,B115&gt;=3.35),"setosa",IF(AND(A115&lt;5.3,F115&gt;=0.683,B115&lt;3.35),"setosa",IF(AND(A115&lt;6.45,F115&lt;0.221,B115&gt;=3.35),"setosa",IF(AND(A115&gt;=6.45,F115&lt;0.221,B115&gt;=3.35),"virginica",IF(AND(G115&lt;6.3,A115&lt;6.25,F115&lt;0.683,B115&lt;3.35),"virginica",IF(AND(G115&lt;13.795,A115&gt;=6.25,F115&lt;0.683,B115&lt;3.35),"virginica",IF(AND(D115&lt;1.65,A115&gt;=5.3,F115&gt;=0.683,B115&lt;3.35),"versicolor",IF(AND(D115&gt;=1.65,A115&gt;=5.3,F115&gt;=0.683,B115&lt;3.35),"virginica",IF(AND(D115&lt;0.6,G115&gt;=6.3,A115&lt;6.25,F115&lt;0.683,B115&lt;3.35),"setosa",IF(AND(D115&lt;1.7,G115&gt;=13.795,A115&gt;=6.25,F115&lt;0.683,B115&lt;3.35),"versicolor",IF(AND(D115&gt;=1.7,G115&gt;=13.795,A115&gt;=6.25,F115&lt;0.683,B115&lt;3.35),"virginica",IF(AND(C115&gt;=5.35,D115&gt;=0.6,G115&gt;=6.3,A115&lt;6.25,F115&lt;0.683,B115&lt;3.35),"virginica",IF(AND(D115&lt;1.75,C115&lt;5.35,D115&gt;=0.6,G115&gt;=6.3,A115&lt;6.25,F115&lt;0.683,B115&lt;3.35),"versicolor",IF(AND(D115&gt;=1.75,C115&lt;5.35,D115&gt;=0.6,G115&gt;=6.3,A115&lt;6.25,F115&lt;0.683,B115&lt;3.35),"virginica","shouldnthappen"))))))))))))))</f>
        <v>setosa</v>
      </c>
      <c r="AC115" s="1" t="str">
        <f aca="false">IF(AND(B115&gt;=3.3),"setosa",IF(AND(C115&lt;2.45,D115&lt;1.55,B115&lt;3.3),"setosa",IF(AND(F115&gt;=0.211,D115&gt;=1.55,B115&lt;3.3),"virginica",IF(AND(C115&lt;4.9,C115&gt;=2.45,D115&lt;1.55,B115&lt;3.3),"versicolor",IF(AND(C115&gt;=4.9,C115&gt;=2.45,D115&lt;1.55,B115&lt;3.3),"virginica",IF(AND(F115&lt;0.138,F115&lt;0.211,D115&gt;=1.55,B115&lt;3.3),"virginica",IF(AND(F115&gt;=0.138,F115&lt;0.211,D115&gt;=1.55,B115&lt;3.3),"versicolor","shouldnthappen")))))))</f>
        <v>setosa</v>
      </c>
      <c r="AD115" s="1" t="str">
        <f aca="false">IF(AND(D115&gt;=1.75),"virginica",IF(AND(D115&lt;0.75,D115&lt;1.75),"setosa",IF(AND(D115&lt;1.35,D115&gt;=0.75,D115&lt;1.75),"versicolor",IF(AND(B115&lt;2.6,C115&lt;4.85,D115&gt;=1.35,D115&gt;=0.75,D115&lt;1.75),"virginica",IF(AND(B115&gt;=2.6,C115&lt;4.85,D115&gt;=1.35,D115&gt;=0.75,D115&lt;1.75),"versicolor",IF(AND(A115&lt;6.4,C115&gt;=4.85,D115&gt;=1.35,D115&gt;=0.75,D115&lt;1.75),"virginica",IF(AND(A115&gt;=6.4,C115&gt;=4.85,D115&gt;=1.35,D115&gt;=0.75,D115&lt;1.75),"versicolor","shouldnthappen")))))))</f>
        <v>setosa</v>
      </c>
      <c r="AE115" s="1" t="str">
        <f aca="false">IF(AND(C115&lt;2.45),"setosa",IF(AND(F115&lt;0.07,C115&gt;=2.45),"virginica",IF(AND(A115&gt;=5,C115&lt;4.75,F115&gt;=0.07,C115&gt;=2.45),"versicolor",IF(AND(F115&lt;0.182,C115&gt;=4.75,F115&gt;=0.07,C115&gt;=2.45),"versicolor",IF(AND(B115&lt;2.45,A115&lt;5,C115&lt;4.75,F115&gt;=0.07,C115&gt;=2.45),"versicolor",IF(AND(B115&gt;=2.45,A115&lt;5,C115&lt;4.75,F115&gt;=0.07,C115&gt;=2.45),"virginica",IF(AND(F115&gt;=0.468,F115&gt;=0.182,C115&gt;=4.75,F115&gt;=0.07,C115&gt;=2.45),"virginica",IF(AND(A115&gt;=6.85,F115&lt;0.468,F115&gt;=0.182,C115&gt;=4.75,F115&gt;=0.07,C115&gt;=2.45),"virginica",IF(AND(B115&lt;2.6,A115&lt;6.85,F115&lt;0.468,F115&gt;=0.182,C115&gt;=4.75,F115&gt;=0.07,C115&gt;=2.45),"virginica",IF(AND(B115&gt;=2.6,A115&lt;6.85,F115&lt;0.468,F115&gt;=0.182,C115&gt;=4.75,F115&gt;=0.07,C115&gt;=2.45),"versicolor","shouldnthappen"))))))))))</f>
        <v>setosa</v>
      </c>
      <c r="AF115" s="1" t="str">
        <f aca="false">IF(AND(D115&lt;0.75,A115&lt;5.45),"setosa",IF(AND(D115&gt;=1.75,A115&gt;=5.45),"virginica",IF(AND(G115&lt;6.094,D115&gt;=0.75,A115&lt;5.45),"virginica",IF(AND(G115&gt;=6.094,D115&gt;=0.75,A115&lt;5.45),"versicolor",IF(AND(C115&lt;2.75,D115&lt;1.75,A115&gt;=5.45),"setosa",IF(AND(D115&lt;1.45,C115&gt;=2.75,D115&lt;1.75,A115&gt;=5.45),"versicolor",IF(AND(B115&lt;2.75,D115&gt;=1.45,C115&gt;=2.75,D115&lt;1.75,A115&gt;=5.45),"versicolor",IF(AND(C115&lt;5.05,B115&gt;=2.75,D115&gt;=1.45,C115&gt;=2.75,D115&lt;1.75,A115&gt;=5.45),"versicolor",IF(AND(C115&gt;=5.05,B115&gt;=2.75,D115&gt;=1.45,C115&gt;=2.75,D115&lt;1.75,A115&gt;=5.45),"virginica","shouldnthappen")))))))))</f>
        <v>setosa</v>
      </c>
      <c r="AG115" s="1" t="str">
        <f aca="false">IF(AND(D115&lt;0.65,G115&lt;8.868,A115&lt;5.3),"setosa",IF(AND(C115&lt;2.6,G115&gt;=8.868,A115&lt;5.3),"setosa",IF(AND(C115&gt;=2.6,G115&gt;=8.868,A115&lt;5.3),"versicolor",IF(AND(C115&gt;=4.95,D115&lt;1.55,A115&gt;=5.3),"virginica",IF(AND(G115&lt;13.795,D115&gt;=1.55,A115&gt;=5.3),"virginica",IF(AND(C115&lt;3.75,D115&gt;=0.65,G115&lt;8.868,A115&lt;5.3),"versicolor",IF(AND(C115&gt;=3.75,D115&gt;=0.65,G115&lt;8.868,A115&lt;5.3),"virginica",IF(AND(C115&lt;2.6,C115&lt;4.95,D115&lt;1.55,A115&gt;=5.3),"setosa",IF(AND(C115&gt;=2.6,C115&lt;4.95,D115&lt;1.55,A115&gt;=5.3),"versicolor",IF(AND(C115&lt;4.75,G115&gt;=13.795,D115&gt;=1.55,A115&gt;=5.3),"versicolor",IF(AND(C115&gt;=4.75,G115&gt;=13.795,D115&gt;=1.55,A115&gt;=5.3),"virginica","shouldnthappen")))))))))))</f>
        <v>setosa</v>
      </c>
      <c r="AH115" s="1" t="str">
        <f aca="false">IF(AND(D115&lt;0.75),"setosa",IF(AND(C115&lt;4.75,D115&gt;=0.75),"versicolor",IF(AND(G115&lt;13.757,C115&gt;=4.75,D115&gt;=0.75),"virginica",IF(AND(B115&lt;3.05,G115&gt;=13.757,C115&gt;=4.75,D115&gt;=0.75),"virginica",IF(AND(A115&lt;6.65,B115&gt;=3.05,G115&gt;=13.757,C115&gt;=4.75,D115&gt;=0.75),"virginica",IF(AND(A115&gt;=6.65,B115&gt;=3.05,G115&gt;=13.757,C115&gt;=4.75,D115&gt;=0.75),"versicolor","shouldnthappen"))))))</f>
        <v>setosa</v>
      </c>
      <c r="AI115" s="1" t="str">
        <f aca="false">IF(AND(D115&lt;0.7),"setosa",IF(AND(C115&lt;4.75,D115&gt;=0.7),"versicolor",IF(AND(A115&lt;6.6,F115&lt;0.482,C115&gt;=4.75,D115&gt;=0.7),"virginica",IF(AND(C115&gt;=4.95,F115&gt;=0.482,C115&gt;=4.75,D115&gt;=0.7),"virginica",IF(AND(D115&lt;1.9,A115&gt;=6.6,F115&lt;0.482,C115&gt;=4.75,D115&gt;=0.7),"versicolor",IF(AND(D115&gt;=1.9,A115&gt;=6.6,F115&lt;0.482,C115&gt;=4.75,D115&gt;=0.7),"virginica",IF(AND(F115&gt;=0.766,C115&lt;4.95,F115&gt;=0.482,C115&gt;=4.75,D115&gt;=0.7),"virginica",IF(AND(B115&lt;2.95,F115&lt;0.766,C115&lt;4.95,F115&gt;=0.482,C115&gt;=4.75,D115&gt;=0.7),"virginica",IF(AND(B115&gt;=2.95,F115&lt;0.766,C115&lt;4.95,F115&gt;=0.482,C115&gt;=4.75,D115&gt;=0.7),"versicolor","shouldnthappen")))))))))</f>
        <v>setosa</v>
      </c>
      <c r="AJ115" s="1" t="str">
        <f aca="false">IF(AND(C115&lt;2.45,C115&lt;4.75),"setosa",IF(AND(D115&gt;=1.65,C115&gt;=4.75),"virginica",IF(AND(A115&lt;4.95,C115&gt;=2.45,C115&lt;4.75),"virginica",IF(AND(A115&gt;=4.95,C115&gt;=2.45,C115&lt;4.75),"versicolor",IF(AND(B115&lt;2.95,D115&lt;1.65,C115&gt;=4.75),"virginica",IF(AND(B115&gt;=2.95,D115&lt;1.65,C115&gt;=4.75),"versicolor","shouldnthappen"))))))</f>
        <v>setosa</v>
      </c>
      <c r="AK115" s="1" t="str">
        <f aca="false">IF(AND(D115&lt;0.75,A115&lt;5.45),"setosa",IF(AND(B115&lt;2.45,D115&gt;=0.75,A115&lt;5.45),"versicolor",IF(AND(A115&gt;=5.55,C115&lt;4.75,A115&gt;=5.45),"versicolor",IF(AND(C115&gt;=5.15,C115&gt;=4.75,A115&gt;=5.45),"virginica",IF(AND(G115&lt;6.094,B115&gt;=2.45,D115&gt;=0.75,A115&lt;5.45),"virginica",IF(AND(G115&gt;=6.094,B115&gt;=2.45,D115&gt;=0.75,A115&lt;5.45),"versicolor",IF(AND(D115&lt;0.6,A115&lt;5.55,C115&lt;4.75,A115&gt;=5.45),"setosa",IF(AND(D115&gt;=0.6,A115&lt;5.55,C115&lt;4.75,A115&gt;=5.45),"versicolor",IF(AND(C115&lt;4.95,C115&lt;5.15,C115&gt;=4.75,A115&gt;=5.45),"virginica",IF(AND(G115&lt;12.627,C115&lt;5.05,C115&gt;=4.95,C115&lt;5.15,C115&gt;=4.75,A115&gt;=5.45),"virginica",IF(AND(G115&gt;=12.627,C115&lt;5.05,C115&gt;=4.95,C115&lt;5.15,C115&gt;=4.75,A115&gt;=5.45),"versicolor",IF(AND(D115&lt;1.7,C115&gt;=5.05,C115&gt;=4.95,C115&lt;5.15,C115&gt;=4.75,A115&gt;=5.45),"versicolor",IF(AND(D115&gt;=1.7,C115&gt;=5.05,C115&gt;=4.95,C115&lt;5.15,C115&gt;=4.75,A115&gt;=5.45),"virginica","shouldnthappen")))))))))))))</f>
        <v>setosa</v>
      </c>
      <c r="AL115" s="1" t="str">
        <f aca="false">IF(AND(B115&lt;2.45,B115&lt;3.15),"versicolor",IF(AND(D115&lt;0.95,G115&lt;15.141,B115&gt;=3.15),"setosa",IF(AND(G115&lt;15.429,G115&gt;=15.141,B115&gt;=3.15),"versicolor",IF(AND(G115&gt;=15.429,G115&gt;=15.141,B115&gt;=3.15),"virginica",IF(AND(C115&lt;2.3,C115&lt;4.75,B115&gt;=2.45,B115&lt;3.15),"setosa",IF(AND(G115&gt;=16.072,C115&gt;=4.75,B115&gt;=2.45,B115&lt;3.15),"versicolor",IF(AND(G115&lt;11.833,D115&gt;=0.95,G115&lt;15.141,B115&gt;=3.15),"virginica",IF(AND(A115&lt;5,C115&gt;=2.3,C115&lt;4.75,B115&gt;=2.45,B115&lt;3.15),"virginica",IF(AND(A115&gt;=5,C115&gt;=2.3,C115&lt;4.75,B115&gt;=2.45,B115&lt;3.15),"versicolor",IF(AND(G115&lt;14.342,G115&gt;=11.833,D115&gt;=0.95,G115&lt;15.141,B115&gt;=3.15),"versicolor",IF(AND(G115&gt;=14.342,G115&gt;=11.833,D115&gt;=0.95,G115&lt;15.141,B115&gt;=3.15),"virginica",IF(AND(G115&lt;13.757,F115&gt;=0.741,G115&lt;16.072,C115&gt;=4.75,B115&gt;=2.45,B115&lt;3.15),"virginica",IF(AND(F115&gt;=0.546,A115&lt;6.15,F115&lt;0.741,G115&lt;16.072,C115&gt;=4.75,B115&gt;=2.45,B115&lt;3.15),"virginica",IF(AND(D115&gt;=1.75,A115&gt;=6.15,F115&lt;0.741,G115&lt;16.072,C115&gt;=4.75,B115&gt;=2.45,B115&lt;3.15),"virginica",IF(AND(C115&lt;4.85,G115&gt;=13.757,F115&gt;=0.741,G115&lt;16.072,C115&gt;=4.75,B115&gt;=2.45,B115&lt;3.15),"virginica",IF(AND(C115&gt;=4.85,G115&gt;=13.757,F115&gt;=0.741,G115&lt;16.072,C115&gt;=4.75,B115&gt;=2.45,B115&lt;3.15),"versicolor",IF(AND(F115&lt;0.331,F115&lt;0.546,A115&lt;6.15,F115&lt;0.741,G115&lt;16.072,C115&gt;=4.75,B115&gt;=2.45,B115&lt;3.15),"virginica",IF(AND(F115&gt;=0.331,F115&lt;0.546,A115&lt;6.15,F115&lt;0.741,G115&lt;16.072,C115&gt;=4.75,B115&gt;=2.45,B115&lt;3.15),"versicolor",IF(AND(G115&lt;10.661,D115&lt;1.75,A115&gt;=6.15,F115&lt;0.741,G115&lt;16.072,C115&gt;=4.75,B115&gt;=2.45,B115&lt;3.15),"virginica",IF(AND(G115&gt;=10.661,D115&lt;1.75,A115&gt;=6.15,F115&lt;0.741,G115&lt;16.072,C115&gt;=4.75,B115&gt;=2.45,B115&lt;3.15),"versicolor","shouldnthappen"))))))))))))))))))))</f>
        <v>setosa</v>
      </c>
      <c r="AM115" s="1" t="str">
        <f aca="false">IF(AND(D115&lt;1.35,F115&gt;=0.917),"setosa",IF(AND(D115&gt;=1.35,F115&gt;=0.917),"virginica",IF(AND(D115&lt;0.75,D115&lt;1.55,F115&lt;0.917),"setosa",IF(AND(C115&gt;=4.8,D115&gt;=1.55,F115&lt;0.917),"virginica",IF(AND(A115&lt;5.95,D115&gt;=0.75,D115&lt;1.55,F115&lt;0.917),"versicolor",IF(AND(F115&lt;0.473,C115&lt;4.8,D115&gt;=1.55,F115&lt;0.917),"virginica",IF(AND(F115&gt;=0.473,C115&lt;4.8,D115&gt;=1.55,F115&lt;0.917),"versicolor",IF(AND(C115&lt;4.95,A115&gt;=5.95,D115&gt;=0.75,D115&lt;1.55,F115&lt;0.917),"versicolor",IF(AND(C115&gt;=4.95,A115&gt;=5.95,D115&gt;=0.75,D115&lt;1.55,F115&lt;0.917),"virginica","shouldnthappen")))))))))</f>
        <v>setosa</v>
      </c>
      <c r="AN115" s="1" t="str">
        <f aca="false">IF(AND(D115&lt;0.75,A115&lt;5.45),"setosa",IF(AND(D115&lt;1.55,D115&gt;=0.75,A115&lt;5.45),"versicolor",IF(AND(D115&gt;=1.55,D115&gt;=0.75,A115&lt;5.45),"virginica",IF(AND(A115&gt;=5.75,C115&lt;4.75,A115&gt;=5.45),"versicolor",IF(AND(F115&lt;0.361,C115&gt;=4.75,A115&gt;=5.45),"virginica",IF(AND(C115&lt;2.6,A115&lt;5.75,C115&lt;4.75,A115&gt;=5.45),"setosa",IF(AND(C115&gt;=2.6,A115&lt;5.75,C115&lt;4.75,A115&gt;=5.45),"versicolor",IF(AND(D115&gt;=1.7,F115&gt;=0.361,C115&gt;=4.75,A115&gt;=5.45),"virginica",IF(AND(B115&lt;2.65,D115&lt;1.7,F115&gt;=0.361,C115&gt;=4.75,A115&gt;=5.45),"virginica",IF(AND(A115&lt;7.05,B115&gt;=2.65,D115&lt;1.7,F115&gt;=0.361,C115&gt;=4.75,A115&gt;=5.45),"versicolor",IF(AND(A115&gt;=7.05,B115&gt;=2.65,D115&lt;1.7,F115&gt;=0.361,C115&gt;=4.75,A115&gt;=5.45),"virginica","shouldnthappen")))))))))))</f>
        <v>setosa</v>
      </c>
      <c r="AO115" s="1" t="str">
        <f aca="false">IF(AND(D115&lt;0.7),"setosa",IF(AND(A115&lt;4.95,C115&lt;4.85,D115&gt;=0.7),"virginica",IF(AND(A115&gt;=4.95,C115&lt;4.85,D115&gt;=0.7),"versicolor",IF(AND(D115&gt;=1.7,C115&gt;=4.85,D115&gt;=0.7),"virginica",IF(AND(F115&lt;0.325,D115&lt;1.7,C115&gt;=4.85,D115&gt;=0.7),"virginica",IF(AND(D115&lt;1.55,F115&gt;=0.325,D115&lt;1.7,C115&gt;=4.85,D115&gt;=0.7),"virginica",IF(AND(D115&gt;=1.55,F115&gt;=0.325,D115&lt;1.7,C115&gt;=4.85,D115&gt;=0.7),"versicolor","shouldnthappen")))))))</f>
        <v>setosa</v>
      </c>
      <c r="AP115" s="1" t="str">
        <f aca="false">IF(AND(D115&lt;0.75),"setosa",IF(AND(C115&lt;4.85,D115&gt;=0.75),"versicolor",IF(AND(G115&gt;=8.277,C115&gt;=4.85,D115&gt;=0.75),"virginica",IF(AND(F115&gt;=0.633,G115&lt;8.277,C115&gt;=4.85,D115&gt;=0.75),"virginica",IF(AND(G115&lt;7.61,F115&lt;0.633,G115&lt;8.277,C115&gt;=4.85,D115&gt;=0.75),"virginica",IF(AND(G115&gt;=7.61,F115&lt;0.633,G115&lt;8.277,C115&gt;=4.85,D115&gt;=0.75),"versicolor","shouldnthappen"))))))</f>
        <v>setosa</v>
      </c>
      <c r="AQ115" s="1" t="str">
        <f aca="false">IF(AND(C115&lt;2.65,A115&gt;=5.45,C115&lt;4.75),"setosa",IF(AND(C115&gt;=2.65,A115&gt;=5.45,C115&lt;4.75),"versicolor",IF(AND(B115&lt;2.9,C115&lt;4.85,C115&gt;=4.75),"versicolor",IF(AND(B115&gt;=2.9,C115&lt;4.85,C115&gt;=4.75),"virginica",IF(AND(D115&lt;1.7,C115&gt;=4.85,C115&gt;=4.75),"versicolor",IF(AND(D115&gt;=1.7,C115&gt;=4.85,C115&gt;=4.75),"virginica",IF(AND(C115&lt;2.45,G115&lt;14.126,A115&lt;5.45,C115&lt;4.75),"setosa",IF(AND(C115&gt;=2.45,G115&lt;14.126,A115&lt;5.45,C115&lt;4.75),"versicolor",IF(AND(C115&lt;2.4,G115&gt;=14.126,A115&lt;5.45,C115&lt;4.75),"setosa",IF(AND(C115&gt;=2.4,G115&gt;=14.126,A115&lt;5.45,C115&lt;4.75),"versicolor","shouldnthappen"))))))))))</f>
        <v>setosa</v>
      </c>
      <c r="AR115" s="1" t="str">
        <f aca="false">IF(AND(C115&lt;2.45,C115&lt;4.85),"setosa",IF(AND(C115&gt;=5.15,C115&gt;=4.85),"virginica",IF(AND(A115&gt;=4.95,C115&gt;=2.45,C115&lt;4.85),"versicolor",IF(AND(D115&lt;1.35,A115&lt;4.95,C115&gt;=2.45,C115&lt;4.85),"versicolor",IF(AND(D115&gt;=1.35,A115&lt;4.95,C115&gt;=2.45,C115&lt;4.85),"virginica",IF(AND(F115&lt;0.35,G115&lt;12.751,C115&lt;5.15,C115&gt;=4.85),"virginica",IF(AND(A115&lt;6.5,G115&gt;=12.751,C115&lt;5.15,C115&gt;=4.85),"virginica",IF(AND(A115&gt;=6.5,G115&gt;=12.751,C115&lt;5.15,C115&gt;=4.85),"versicolor",IF(AND(B115&gt;=2.75,F115&gt;=0.35,G115&lt;12.751,C115&lt;5.15,C115&gt;=4.85),"virginica",IF(AND(C115&lt;5.05,B115&lt;2.75,F115&gt;=0.35,G115&lt;12.751,C115&lt;5.15,C115&gt;=4.85),"virginica",IF(AND(C115&gt;=5.05,B115&lt;2.75,F115&gt;=0.35,G115&lt;12.751,C115&lt;5.15,C115&gt;=4.85),"versicolor","shouldnthappen")))))))))))</f>
        <v>setosa</v>
      </c>
      <c r="AS115" s="1" t="str">
        <f aca="false">IF(AND(F115&gt;=0.9,B115&lt;3.05),"virginica",IF(AND(A115&lt;5.9,B115&gt;=3.05),"setosa",IF(AND(D115&lt;1.65,A115&gt;=5.9,B115&gt;=3.05),"versicolor",IF(AND(D115&gt;=1.65,A115&gt;=5.9,B115&gt;=3.05),"virginica",IF(AND(D115&gt;=1.75,C115&gt;=4.85,F115&lt;0.9,B115&lt;3.05),"virginica",IF(AND(C115&lt;2.2,B115&lt;2.95,C115&lt;4.85,F115&lt;0.9,B115&lt;3.05),"setosa",IF(AND(C115&gt;=2.2,B115&lt;2.95,C115&lt;4.85,F115&lt;0.9,B115&lt;3.05),"versicolor",IF(AND(C115&lt;2.8,B115&gt;=2.95,C115&lt;4.85,F115&lt;0.9,B115&lt;3.05),"setosa",IF(AND(C115&gt;=2.8,B115&gt;=2.95,C115&lt;4.85,F115&lt;0.9,B115&lt;3.05),"versicolor",IF(AND(G115&lt;13.879,D115&lt;1.75,C115&gt;=4.85,F115&lt;0.9,B115&lt;3.05),"virginica",IF(AND(G115&gt;=13.879,D115&lt;1.75,C115&gt;=4.85,F115&lt;0.9,B115&lt;3.05),"versicolor","shouldnthappen")))))))))))</f>
        <v>setosa</v>
      </c>
      <c r="AT115" s="1" t="str">
        <f aca="false">IF(AND(D115&lt;0.75),"setosa",IF(AND(D115&gt;=1.75,D115&gt;=0.75),"virginica",IF(AND(D115&lt;1.45,G115&lt;7.37,D115&lt;1.75,D115&gt;=0.75),"versicolor",IF(AND(D115&gt;=1.45,G115&lt;7.37,D115&lt;1.75,D115&gt;=0.75),"virginica",IF(AND(C115&lt;5.45,G115&gt;=7.37,D115&lt;1.75,D115&gt;=0.75),"versicolor",IF(AND(C115&gt;=5.45,G115&gt;=7.37,D115&lt;1.75,D115&gt;=0.75),"virginica","shouldnthappen"))))))</f>
        <v>setosa</v>
      </c>
      <c r="AU115" s="1" t="str">
        <f aca="false">IF(AND(D115&lt;0.7),"setosa",IF(AND(D115&gt;=1.7,A115&gt;=6.15,D115&gt;=0.7),"virginica",IF(AND(B115&gt;=2.55,C115&lt;4.75,A115&lt;6.15,D115&gt;=0.7),"versicolor",IF(AND(D115&gt;=1.7,C115&gt;=4.75,A115&lt;6.15,D115&gt;=0.7),"virginica",IF(AND(C115&lt;5.25,D115&lt;1.7,A115&gt;=6.15,D115&gt;=0.7),"versicolor",IF(AND(C115&gt;=5.25,D115&lt;1.7,A115&gt;=6.15,D115&gt;=0.7),"virginica",IF(AND(C115&lt;4.25,B115&lt;2.55,C115&lt;4.75,A115&lt;6.15,D115&gt;=0.7),"versicolor",IF(AND(C115&gt;=4.25,B115&lt;2.55,C115&lt;4.75,A115&lt;6.15,D115&gt;=0.7),"virginica",IF(AND(B115&lt;2.65,D115&lt;1.7,C115&gt;=4.75,A115&lt;6.15,D115&gt;=0.7),"virginica",IF(AND(B115&gt;=2.65,D115&lt;1.7,C115&gt;=4.75,A115&lt;6.15,D115&gt;=0.7),"versicolor","shouldnthappen"))))))))))</f>
        <v>setosa</v>
      </c>
      <c r="AV115" s="1" t="str">
        <f aca="false">IF(AND(D115&lt;0.75),"setosa",IF(AND(F115&gt;=0.899,D115&gt;=0.75),"virginica",IF(AND(D115&lt;1.65,A115&lt;6.05,F115&lt;0.899,D115&gt;=0.75),"versicolor",IF(AND(D115&gt;=1.65,A115&lt;6.05,F115&lt;0.899,D115&gt;=0.75),"virginica",IF(AND(C115&gt;=5.05,A115&gt;=6.05,F115&lt;0.899,D115&gt;=0.75),"virginica",IF(AND(G115&gt;=13.757,C115&lt;5.05,A115&gt;=6.05,F115&lt;0.899,D115&gt;=0.75),"versicolor",IF(AND(D115&lt;1.6,G115&lt;13.757,C115&lt;5.05,A115&gt;=6.05,F115&lt;0.899,D115&gt;=0.75),"versicolor",IF(AND(D115&gt;=1.6,G115&lt;13.757,C115&lt;5.05,A115&gt;=6.05,F115&lt;0.899,D115&gt;=0.75),"virginica","shouldnthappen"))))))))</f>
        <v>setosa</v>
      </c>
      <c r="AW115" s="1" t="str">
        <f aca="false">IF(AND(F115&lt;0.117,A115&gt;=5.55),"virginica",IF(AND(A115&gt;=5.2,G115&lt;6.086,A115&lt;5.55),"versicolor",IF(AND(D115&lt;0.7,G115&gt;=6.086,A115&lt;5.55),"setosa",IF(AND(D115&gt;=0.7,G115&gt;=6.086,A115&lt;5.55),"versicolor",IF(AND(A115&lt;4.75,A115&lt;5.2,G115&lt;6.086,A115&lt;5.55),"setosa",IF(AND(A115&gt;=4.75,A115&lt;5.2,G115&lt;6.086,A115&lt;5.55),"virginica",IF(AND(D115&gt;=1.65,C115&lt;4.95,F115&gt;=0.117,A115&gt;=5.55),"virginica",IF(AND(D115&gt;=1.75,C115&gt;=4.95,F115&gt;=0.117,A115&gt;=5.55),"virginica",IF(AND(C115&lt;2.6,D115&lt;1.65,C115&lt;4.95,F115&gt;=0.117,A115&gt;=5.55),"setosa",IF(AND(C115&gt;=2.6,D115&lt;1.65,C115&lt;4.95,F115&gt;=0.117,A115&gt;=5.55),"versicolor",IF(AND(D115&lt;1.55,D115&lt;1.75,C115&gt;=4.95,F115&gt;=0.117,A115&gt;=5.55),"virginica",IF(AND(A115&lt;6.95,D115&gt;=1.55,D115&lt;1.75,C115&gt;=4.95,F115&gt;=0.117,A115&gt;=5.55),"versicolor",IF(AND(A115&gt;=6.95,D115&gt;=1.55,D115&lt;1.75,C115&gt;=4.95,F115&gt;=0.117,A115&gt;=5.55),"virginica","shouldnthappen")))))))))))))</f>
        <v>setosa</v>
      </c>
      <c r="AX115" s="1" t="str">
        <f aca="false">IF(AND(D115&lt;0.75),"setosa",IF(AND(F115&lt;0.138,D115&gt;=0.75),"virginica",IF(AND(C115&lt;4.45,A115&lt;6.15,F115&gt;=0.138,D115&gt;=0.75),"versicolor",IF(AND(C115&gt;=5.05,A115&gt;=6.15,F115&gt;=0.138,D115&gt;=0.75),"virginica",IF(AND(B115&lt;2.65,C115&gt;=4.45,A115&lt;6.15,F115&gt;=0.138,D115&gt;=0.75),"virginica",IF(AND(A115&gt;=6.35,C115&lt;5.05,A115&gt;=6.15,F115&gt;=0.138,D115&gt;=0.75),"versicolor",IF(AND(A115&lt;5.65,B115&gt;=2.65,C115&gt;=4.45,A115&lt;6.15,F115&gt;=0.138,D115&gt;=0.75),"virginica",IF(AND(D115&lt;1.75,A115&lt;6.35,C115&lt;5.05,A115&gt;=6.15,F115&gt;=0.138,D115&gt;=0.75),"versicolor",IF(AND(D115&gt;=1.75,A115&lt;6.35,C115&lt;5.05,A115&gt;=6.15,F115&gt;=0.138,D115&gt;=0.75),"virginica",IF(AND(D115&lt;1.7,A115&gt;=5.65,B115&gt;=2.65,C115&gt;=4.45,A115&lt;6.15,F115&gt;=0.138,D115&gt;=0.75),"versicolor",IF(AND(D115&gt;=1.7,A115&gt;=5.65,B115&gt;=2.65,C115&gt;=4.45,A115&lt;6.15,F115&gt;=0.138,D115&gt;=0.75),"virginica","shouldnthappen")))))))))))</f>
        <v>setosa</v>
      </c>
      <c r="AY115" s="1" t="str">
        <f aca="false">IF(AND(D115&lt;0.75,A115&lt;5.55),"setosa",IF(AND(A115&lt;4.95,D115&gt;=0.75,A115&lt;5.55),"virginica",IF(AND(A115&gt;=4.95,D115&gt;=0.75,A115&lt;5.55),"versicolor",IF(AND(C115&lt;2.6,C115&lt;4.85,A115&gt;=5.55),"setosa",IF(AND(C115&gt;=2.6,C115&lt;4.85,A115&gt;=5.55),"versicolor",IF(AND(D115&gt;=1.75,C115&gt;=4.85,A115&gt;=5.55),"virginica",IF(AND(F115&lt;0.405,D115&lt;1.75,C115&gt;=4.85,A115&gt;=5.55),"versicolor",IF(AND(B115&lt;3.05,F115&gt;=0.405,D115&lt;1.75,C115&gt;=4.85,A115&gt;=5.55),"virginica",IF(AND(B115&gt;=3.05,F115&gt;=0.405,D115&lt;1.75,C115&gt;=4.85,A115&gt;=5.55),"versicolor","shouldnthappen")))))))))</f>
        <v>setosa</v>
      </c>
      <c r="AZ115" s="1" t="str">
        <f aca="false">IF(AND(D115&lt;0.75),"setosa",IF(AND(F115&lt;0.9,C115&lt;4.95,D115&gt;=0.75),"versicolor",IF(AND(F115&gt;=0.9,C115&lt;4.95,D115&gt;=0.75),"virginica",IF(AND(D115&gt;=1.7,C115&gt;=4.95,D115&gt;=0.75),"virginica",IF(AND(F115&lt;0.405,D115&lt;1.7,C115&gt;=4.95,D115&gt;=0.75),"versicolor",IF(AND(F115&gt;=0.405,D115&lt;1.7,C115&gt;=4.95,D115&gt;=0.75),"virginica","shouldnthappen"))))))</f>
        <v>setosa</v>
      </c>
      <c r="BA115" s="1" t="str">
        <f aca="false">IF(AND(D115&lt;0.75),"setosa",IF(AND(D115&gt;=1.7,C115&gt;=5.05,D115&gt;=0.75),"virginica",IF(AND(D115&lt;1.45,D115&lt;1.6,C115&lt;5.05,D115&gt;=0.75),"versicolor",IF(AND(A115&lt;5.8,D115&gt;=1.6,C115&lt;5.05,D115&gt;=0.75),"virginica",IF(AND(A115&gt;=5.8,D115&gt;=1.6,C115&lt;5.05,D115&gt;=0.75),"versicolor",IF(AND(F115&lt;0.417,D115&lt;1.7,C115&gt;=5.05,D115&gt;=0.75),"versicolor",IF(AND(F115&gt;=0.417,D115&lt;1.7,C115&gt;=5.05,D115&gt;=0.75),"virginica",IF(AND(A115&lt;5.95,D115&gt;=1.45,D115&lt;1.6,C115&lt;5.05,D115&gt;=0.75),"versicolor",IF(AND(G115&lt;10.618,A115&gt;=5.95,D115&gt;=1.45,D115&lt;1.6,C115&lt;5.05,D115&gt;=0.75),"virginica",IF(AND(G115&gt;=10.618,A115&gt;=5.95,D115&gt;=1.45,D115&lt;1.6,C115&lt;5.05,D115&gt;=0.75),"versicolor","shouldnthappen"))))))))))</f>
        <v>setosa</v>
      </c>
      <c r="BB115" s="1" t="str">
        <f aca="false">IF(AND(C115&lt;2.6),"setosa",IF(AND(D115&gt;=1.75,C115&gt;=2.6),"virginica",IF(AND(C115&gt;=5.45,D115&lt;1.75,C115&gt;=2.6),"virginica",IF(AND(F115&gt;=0.259,C115&lt;5.45,D115&lt;1.75,C115&gt;=2.6),"versicolor",IF(AND(C115&lt;5.05,F115&lt;0.259,C115&lt;5.45,D115&lt;1.75,C115&gt;=2.6),"versicolor",IF(AND(C115&gt;=5.05,F115&lt;0.259,C115&lt;5.45,D115&lt;1.75,C115&gt;=2.6),"virginica","shouldnthappen"))))))</f>
        <v>setosa</v>
      </c>
      <c r="BC115" s="1" t="str">
        <f aca="false">IF(AND(A115&lt;4.95,B115&lt;2.7,A115&lt;5.55),"virginica",IF(AND(A115&gt;=4.95,B115&lt;2.7,A115&lt;5.55),"versicolor",IF(AND(C115&lt;3.2,B115&gt;=2.7,A115&lt;5.55),"setosa",IF(AND(C115&gt;=3.2,B115&gt;=2.7,A115&lt;5.55),"versicolor",IF(AND(F115&gt;=0.85,A115&lt;6.15,A115&gt;=5.55),"virginica",IF(AND(D115&lt;1.45,A115&gt;=6.15,A115&gt;=5.55),"versicolor",IF(AND(C115&lt;4.8,F115&lt;0.85,A115&lt;6.15,A115&gt;=5.55),"versicolor",IF(AND(D115&gt;=1.7,D115&gt;=1.45,A115&gt;=6.15,A115&gt;=5.55),"virginica",IF(AND(G115&lt;9.333,C115&gt;=4.8,F115&lt;0.85,A115&lt;6.15,A115&gt;=5.55),"versicolor",IF(AND(G115&gt;=9.333,C115&gt;=4.8,F115&lt;0.85,A115&lt;6.15,A115&gt;=5.55),"virginica",IF(AND(C115&lt;4.9,D115&lt;1.7,D115&gt;=1.45,A115&gt;=6.15,A115&gt;=5.55),"versicolor",IF(AND(C115&gt;=4.9,D115&lt;1.7,D115&gt;=1.45,A115&gt;=6.15,A115&gt;=5.55),"virginica","shouldnthappen"))))))))))))</f>
        <v>setosa</v>
      </c>
      <c r="BD115" s="1" t="str">
        <f aca="false">IF(AND(C115&lt;2.35),"setosa",IF(AND(C115&lt;4.75,B115&lt;2.55,C115&gt;=2.35),"versicolor",IF(AND(C115&gt;=4.75,B115&lt;2.55,C115&gt;=2.35),"virginica",IF(AND(C115&lt;4.75,B115&gt;=2.55,C115&gt;=2.35),"versicolor",IF(AND(D115&gt;=1.75,C115&gt;=4.75,B115&gt;=2.55,C115&gt;=2.35),"virginica",IF(AND(A115&gt;=6.5,D115&lt;1.75,C115&gt;=4.75,B115&gt;=2.55,C115&gt;=2.35),"versicolor",IF(AND(A115&lt;6.05,A115&lt;6.5,D115&lt;1.75,C115&gt;=4.75,B115&gt;=2.55,C115&gt;=2.35),"versicolor",IF(AND(A115&gt;=6.05,A115&lt;6.5,D115&lt;1.75,C115&gt;=4.75,B115&gt;=2.55,C115&gt;=2.35),"virginica","shouldnthappen"))))))))</f>
        <v>setosa</v>
      </c>
      <c r="BE115" s="1" t="str">
        <f aca="false">IF(AND(C115&lt;2.5),"setosa",IF(AND(D115&lt;1.65,C115&lt;4.75,C115&gt;=2.5),"versicolor",IF(AND(D115&gt;=1.65,C115&lt;4.75,C115&gt;=2.5),"virginica",IF(AND(D115&gt;=1.75,C115&gt;=4.75,C115&gt;=2.5),"virginica",IF(AND(C115&lt;4.95,D115&lt;1.75,C115&gt;=4.75,C115&gt;=2.5),"versicolor",IF(AND(A115&lt;6.5,C115&gt;=4.95,D115&lt;1.75,C115&gt;=4.75,C115&gt;=2.5),"virginica",IF(AND(A115&gt;=6.5,C115&gt;=4.95,D115&lt;1.75,C115&gt;=4.75,C115&gt;=2.5),"versicolor","shouldnthappen")))))))</f>
        <v>setosa</v>
      </c>
      <c r="BF115" s="1" t="str">
        <f aca="false">IF(AND(G115&gt;=15.244),"virginica",IF(AND(C115&lt;3.2,B115&gt;=3.15,G115&lt;15.244),"setosa",IF(AND(A115&gt;=4.95,C115&lt;4.7,B115&lt;3.15,G115&lt;15.244),"versicolor",IF(AND(C115&gt;=5.15,C115&gt;=4.7,B115&lt;3.15,G115&lt;15.244),"virginica",IF(AND(A115&gt;=6.45,C115&gt;=3.2,B115&gt;=3.15,G115&lt;15.244),"virginica",IF(AND(D115&lt;0.95,A115&lt;4.95,C115&lt;4.7,B115&lt;3.15,G115&lt;15.244),"setosa",IF(AND(D115&gt;=0.95,A115&lt;4.95,C115&lt;4.7,B115&lt;3.15,G115&lt;15.244),"virginica",IF(AND(F115&lt;0.816,A115&lt;6.45,C115&gt;=3.2,B115&gt;=3.15,G115&lt;15.244),"virginica",IF(AND(F115&gt;=0.816,A115&lt;6.45,C115&gt;=3.2,B115&gt;=3.15,G115&lt;15.244),"versicolor",IF(AND(A115&gt;=6.5,B115&lt;3.05,C115&lt;5.15,C115&gt;=4.7,B115&lt;3.15,G115&lt;15.244),"versicolor",IF(AND(G115&lt;11.093,B115&gt;=3.05,C115&lt;5.15,C115&gt;=4.7,B115&lt;3.15,G115&lt;15.244),"virginica",IF(AND(G115&gt;=11.093,B115&gt;=3.05,C115&lt;5.15,C115&gt;=4.7,B115&lt;3.15,G115&lt;15.244),"versicolor",IF(AND(D115&gt;=1.7,A115&lt;6.5,B115&lt;3.05,C115&lt;5.15,C115&gt;=4.7,B115&lt;3.15,G115&lt;15.244),"virginica",IF(AND(G115&lt;7.498,D115&lt;1.7,A115&lt;6.5,B115&lt;3.05,C115&lt;5.15,C115&gt;=4.7,B115&lt;3.15,G115&lt;15.244),"virginica",IF(AND(G115&gt;=7.498,D115&lt;1.7,A115&lt;6.5,B115&lt;3.05,C115&lt;5.15,C115&gt;=4.7,B115&lt;3.15,G115&lt;15.244),"versicolor","shouldnthappen")))))))))))))))</f>
        <v>setosa</v>
      </c>
      <c r="BG115" s="1" t="str">
        <f aca="false">IF(AND(B115&gt;=3.35,C115&lt;4.85),"setosa",IF(AND(D115&gt;=1.75,C115&gt;=4.85),"virginica",IF(AND(D115&lt;0.75,B115&lt;3.35,C115&lt;4.85),"setosa",IF(AND(G115&gt;=13.879,D115&lt;1.75,C115&gt;=4.85),"versicolor",IF(AND(F115&gt;=0.9,D115&gt;=0.75,B115&lt;3.35,C115&lt;4.85),"virginica",IF(AND(F115&gt;=0.405,G115&lt;13.879,D115&lt;1.75,C115&gt;=4.85),"virginica",IF(AND(B115&gt;=2.55,F115&lt;0.9,D115&gt;=0.75,B115&lt;3.35,C115&lt;4.85),"versicolor",IF(AND(G115&lt;7.498,F115&lt;0.405,G115&lt;13.879,D115&lt;1.75,C115&gt;=4.85),"virginica",IF(AND(G115&gt;=7.498,F115&lt;0.405,G115&lt;13.879,D115&lt;1.75,C115&gt;=4.85),"versicolor",IF(AND(G115&lt;5.656,B115&lt;2.55,F115&lt;0.9,D115&gt;=0.75,B115&lt;3.35,C115&lt;4.85),"virginica",IF(AND(G115&gt;=5.656,B115&lt;2.55,F115&lt;0.9,D115&gt;=0.75,B115&lt;3.35,C115&lt;4.85),"versicolor","shouldnthappen")))))))))))</f>
        <v>setosa</v>
      </c>
      <c r="BH115" s="1" t="str">
        <f aca="false">IF(AND(D115&lt;0.7),"setosa",IF(AND(D115&gt;=1.65,A115&lt;6.65,D115&gt;=0.7),"virginica",IF(AND(D115&lt;1.55,A115&gt;=6.65,D115&gt;=0.7),"versicolor",IF(AND(D115&gt;=1.55,A115&gt;=6.65,D115&gt;=0.7),"virginica",IF(AND(F115&gt;=0.529,D115&lt;1.65,A115&lt;6.65,D115&gt;=0.7),"versicolor",IF(AND(C115&gt;=5.35,F115&lt;0.529,D115&lt;1.65,A115&lt;6.65,D115&gt;=0.7),"virginica",IF(AND(G115&gt;=7.411,C115&lt;5.35,F115&lt;0.529,D115&lt;1.65,A115&lt;6.65,D115&gt;=0.7),"versicolor",IF(AND(G115&lt;6.927,G115&lt;7.411,C115&lt;5.35,F115&lt;0.529,D115&lt;1.65,A115&lt;6.65,D115&gt;=0.7),"versicolor",IF(AND(G115&gt;=6.927,G115&lt;7.411,C115&lt;5.35,F115&lt;0.529,D115&lt;1.65,A115&lt;6.65,D115&gt;=0.7),"virginica","shouldnthappen")))))))))</f>
        <v>setosa</v>
      </c>
      <c r="BI115" s="1" t="str">
        <f aca="false">IF(AND(D115&gt;=1.7),"virginica",IF(AND(D115&lt;0.7,D115&lt;1.7),"setosa",IF(AND(D115&lt;1.45,G115&lt;7.37,D115&gt;=0.7,D115&lt;1.7),"versicolor",IF(AND(D115&gt;=1.45,G115&lt;7.37,D115&gt;=0.7,D115&lt;1.7),"virginica",IF(AND(B115&gt;=2.65,G115&gt;=7.37,D115&gt;=0.7,D115&lt;1.7),"versicolor",IF(AND(C115&lt;5.05,B115&lt;2.65,G115&gt;=7.37,D115&gt;=0.7,D115&lt;1.7),"versicolor",IF(AND(C115&gt;=5.05,B115&lt;2.65,G115&gt;=7.37,D115&gt;=0.7,D115&lt;1.7),"virginica","shouldnthappen")))))))</f>
        <v>setosa</v>
      </c>
    </row>
    <row r="116" customFormat="false" ht="13.8" hidden="false" customHeight="false" outlineLevel="0" collapsed="false">
      <c r="A116" s="1" t="n">
        <v>5.3</v>
      </c>
      <c r="B116" s="1" t="n">
        <v>3.7</v>
      </c>
      <c r="C116" s="1" t="n">
        <v>1.5</v>
      </c>
      <c r="D116" s="1" t="n">
        <v>0.2</v>
      </c>
      <c r="E116" s="1" t="s">
        <v>94</v>
      </c>
      <c r="F116" s="1" t="n">
        <v>0.362736930605024</v>
      </c>
      <c r="G116" s="1" t="n">
        <v>9.86236090976745</v>
      </c>
      <c r="H116" s="11" t="str">
        <f aca="false">E116</f>
        <v>setosa</v>
      </c>
      <c r="I116" s="1" t="str">
        <f aca="false">INDEX(L116:BI116, MODE(MATCH(L116:BI116, L116:BI116, 0 )))</f>
        <v>setosa</v>
      </c>
      <c r="J116" s="12" t="n">
        <f aca="false">COUNTIF(L116:BI116, H116) / COUNTA(L116:BI116)</f>
        <v>1</v>
      </c>
      <c r="K116" s="13" t="n">
        <f aca="false">I116=H116</f>
        <v>1</v>
      </c>
      <c r="L116" s="1" t="str">
        <f aca="false">IF(AND(C116&lt;3.65,B116&gt;=3.35),"setosa",IF(AND(C116&gt;=3.65,B116&gt;=3.35),"virginica",IF(AND(C116&lt;2.35,C116&lt;4.85,B116&lt;3.35),"setosa",IF(AND(F116&gt;=0.899,C116&gt;=2.35,C116&lt;4.85,B116&lt;3.35),"virginica",IF(AND(G116&gt;=8.268,B116&lt;2.75,C116&gt;=4.85,B116&lt;3.35),"virginica",IF(AND(D116&lt;1.55,B116&gt;=2.75,C116&gt;=4.85,B116&lt;3.35),"versicolor",IF(AND(D116&gt;=1.55,B116&gt;=2.75,C116&gt;=4.85,B116&lt;3.35),"virginica",IF(AND(G116&lt;6.537,F116&lt;0.899,C116&gt;=2.35,C116&lt;4.85,B116&lt;3.35),"virginica",IF(AND(G116&gt;=6.537,F116&lt;0.899,C116&gt;=2.35,C116&lt;4.85,B116&lt;3.35),"versicolor",IF(AND(G116&lt;6.878,G116&lt;8.268,B116&lt;2.75,C116&gt;=4.85,B116&lt;3.35),"virginica",IF(AND(G116&gt;=6.878,G116&lt;8.268,B116&lt;2.75,C116&gt;=4.85,B116&lt;3.35),"versicolor","shouldnthappen")))))))))))</f>
        <v>setosa</v>
      </c>
      <c r="M116" s="1" t="str">
        <f aca="false">IF(AND(C116&lt;2.6),"setosa",IF(AND(D116&gt;=1.75,C116&gt;=2.6),"virginica",IF(AND(G116&lt;6.094,D116&lt;1.75,C116&gt;=2.6),"virginica",IF(AND(D116&lt;1.35,G116&gt;=6.094,D116&lt;1.75,C116&gt;=2.6),"versicolor",IF(AND(C116&lt;5.05,D116&gt;=1.35,G116&gt;=6.094,D116&lt;1.75,C116&gt;=2.6),"versicolor",IF(AND(C116&gt;=5.05,D116&gt;=1.35,G116&gt;=6.094,D116&lt;1.75,C116&gt;=2.6),"virginica","shouldnthappen"))))))</f>
        <v>setosa</v>
      </c>
      <c r="N116" s="1" t="str">
        <f aca="false">IF(AND(A116&lt;6.6,B116&gt;=3.45),"setosa",IF(AND(A116&gt;=6.6,B116&gt;=3.45),"virginica",IF(AND(D116&lt;0.7,C116&lt;4.75,B116&lt;3.45),"setosa",IF(AND(D116&gt;=0.7,C116&lt;4.75,B116&lt;3.45),"versicolor",IF(AND(C116&gt;=5.15,C116&gt;=4.75,B116&lt;3.45),"virginica",IF(AND(D116&gt;=1.7,A116&lt;6.5,C116&lt;5.15,C116&gt;=4.75,B116&lt;3.45),"virginica",IF(AND(C116&lt;5.05,A116&gt;=6.5,C116&lt;5.15,C116&gt;=4.75,B116&lt;3.45),"versicolor",IF(AND(C116&gt;=5.05,A116&gt;=6.5,C116&lt;5.15,C116&gt;=4.75,B116&lt;3.45),"virginica",IF(AND(G116&lt;7.498,D116&lt;1.7,A116&lt;6.5,C116&lt;5.15,C116&gt;=4.75,B116&lt;3.45),"virginica",IF(AND(G116&gt;=7.498,D116&lt;1.7,A116&lt;6.5,C116&lt;5.15,C116&gt;=4.75,B116&lt;3.45),"versicolor","shouldnthappen"))))))))))</f>
        <v>setosa</v>
      </c>
      <c r="O116" s="1" t="str">
        <f aca="false">IF(AND(D116&lt;0.75),"setosa",IF(AND(C116&lt;4.75,C116&lt;4.85,D116&gt;=0.75),"versicolor",IF(AND(A116&gt;=6.05,C116&gt;=4.85,D116&gt;=0.75),"virginica",IF(AND(D116&lt;1.6,C116&gt;=4.75,C116&lt;4.85,D116&gt;=0.75),"versicolor",IF(AND(D116&gt;=1.6,C116&gt;=4.75,C116&lt;4.85,D116&gt;=0.75),"virginica",IF(AND(A116&lt;5.9,A116&lt;6.05,C116&gt;=4.85,D116&gt;=0.75),"virginica",IF(AND(A116&gt;=5.9,A116&lt;6.05,C116&gt;=4.85,D116&gt;=0.75),"versicolor","shouldnthappen")))))))</f>
        <v>setosa</v>
      </c>
      <c r="P116" s="1" t="str">
        <f aca="false">IF(AND(D116&lt;0.75),"setosa",IF(AND(A116&lt;5.55,D116&gt;=0.75),"versicolor",IF(AND(D116&gt;=1.7,G116&lt;13.158,A116&gt;=5.55,D116&gt;=0.75),"virginica",IF(AND(B116&lt;2.45,D116&lt;1.7,G116&lt;13.158,A116&gt;=5.55,D116&gt;=0.75),"virginica",IF(AND(B116&gt;=2.45,D116&lt;1.7,G116&lt;13.158,A116&gt;=5.55,D116&gt;=0.75),"versicolor",IF(AND(B116&gt;=3.05,G116&lt;15.551,G116&gt;=13.158,A116&gt;=5.55,D116&gt;=0.75),"versicolor",IF(AND(B116&lt;2.9,G116&gt;=15.551,G116&gt;=13.158,A116&gt;=5.55,D116&gt;=0.75),"versicolor",IF(AND(B116&gt;=2.9,G116&gt;=15.551,G116&gt;=13.158,A116&gt;=5.55,D116&gt;=0.75),"virginica",IF(AND(D116&lt;1.3,G116&lt;14.221,B116&lt;3.05,G116&lt;15.551,G116&gt;=13.158,A116&gt;=5.55,D116&gt;=0.75),"versicolor",IF(AND(D116&gt;=1.3,G116&lt;14.221,B116&lt;3.05,G116&lt;15.551,G116&gt;=13.158,A116&gt;=5.55,D116&gt;=0.75),"virginica",IF(AND(C116&lt;4.9,G116&gt;=14.221,B116&lt;3.05,G116&lt;15.551,G116&gt;=13.158,A116&gt;=5.55,D116&gt;=0.75),"versicolor",IF(AND(C116&gt;=4.9,G116&gt;=14.221,B116&lt;3.05,G116&lt;15.551,G116&gt;=13.158,A116&gt;=5.55,D116&gt;=0.75),"virginica","shouldnthappen"))))))))))))</f>
        <v>setosa</v>
      </c>
      <c r="Q116" s="1" t="str">
        <f aca="false">IF(AND(C116&lt;2.6),"setosa",IF(AND(A116&gt;=4.95,C116&lt;4.75,C116&gt;=2.6),"versicolor",IF(AND(D116&gt;=1.75,C116&gt;=4.75,C116&gt;=2.6),"virginica",IF(AND(B116&lt;2.45,A116&lt;4.95,C116&lt;4.75,C116&gt;=2.6),"versicolor",IF(AND(B116&gt;=2.45,A116&lt;4.95,C116&lt;4.75,C116&gt;=2.6),"virginica",IF(AND(G116&lt;7.498,D116&lt;1.75,C116&gt;=4.75,C116&gt;=2.6),"virginica",IF(AND(F116&lt;0.417,G116&gt;=7.498,D116&lt;1.75,C116&gt;=4.75,C116&gt;=2.6),"versicolor",IF(AND(F116&lt;0.442,F116&gt;=0.417,G116&gt;=7.498,D116&lt;1.75,C116&gt;=4.75,C116&gt;=2.6),"virginica",IF(AND(F116&gt;=0.442,F116&gt;=0.417,G116&gt;=7.498,D116&lt;1.75,C116&gt;=4.75,C116&gt;=2.6),"versicolor","shouldnthappen")))))))))</f>
        <v>setosa</v>
      </c>
      <c r="R116" s="1" t="str">
        <f aca="false">IF(AND(D116&lt;0.75),"setosa",IF(AND(D116&lt;1.75,A116&gt;=6.25,D116&gt;=0.75),"versicolor",IF(AND(D116&gt;=1.75,A116&gt;=6.25,D116&gt;=0.75),"virginica",IF(AND(D116&lt;1.6,C116&lt;4.75,A116&lt;6.25,D116&gt;=0.75),"versicolor",IF(AND(D116&gt;=1.6,C116&lt;4.75,A116&lt;6.25,D116&gt;=0.75),"virginica",IF(AND(G116&lt;6.998,C116&gt;=4.75,A116&lt;6.25,D116&gt;=0.75),"virginica",IF(AND(A116&lt;6.05,G116&gt;=6.998,C116&gt;=4.75,A116&lt;6.25,D116&gt;=0.75),"versicolor",IF(AND(A116&gt;=6.05,G116&gt;=6.998,C116&gt;=4.75,A116&lt;6.25,D116&gt;=0.75),"virginica","shouldnthappen"))))))))</f>
        <v>setosa</v>
      </c>
      <c r="S116" s="1" t="str">
        <f aca="false">IF(AND(B116&gt;=3.05,A116&lt;5.45),"setosa",IF(AND(C116&lt;2.2,B116&lt;3.05,A116&lt;5.45),"setosa",IF(AND(C116&gt;=2.2,B116&lt;3.05,A116&lt;5.45),"versicolor",IF(AND(B116&lt;3.7,C116&lt;4.8,A116&gt;=5.45),"versicolor",IF(AND(B116&gt;=3.7,C116&lt;4.8,A116&gt;=5.45),"setosa",IF(AND(G116&lt;13.757,C116&lt;5.05,C116&gt;=4.8,A116&gt;=5.45),"virginica",IF(AND(G116&gt;=13.757,C116&lt;5.05,C116&gt;=4.8,A116&gt;=5.45),"versicolor",IF(AND(C116&gt;=5.15,C116&gt;=5.05,C116&gt;=4.8,A116&gt;=5.45),"virginica",IF(AND(A116&lt;5.95,C116&lt;5.15,C116&gt;=5.05,C116&gt;=4.8,A116&gt;=5.45),"virginica",IF(AND(D116&gt;=1.8,A116&gt;=5.95,C116&lt;5.15,C116&gt;=5.05,C116&gt;=4.8,A116&gt;=5.45),"virginica",IF(AND(B116&lt;2.75,D116&lt;1.8,A116&gt;=5.95,C116&lt;5.15,C116&gt;=5.05,C116&gt;=4.8,A116&gt;=5.45),"versicolor",IF(AND(B116&gt;=2.75,D116&lt;1.8,A116&gt;=5.95,C116&lt;5.15,C116&gt;=5.05,C116&gt;=4.8,A116&gt;=5.45),"virginica","shouldnthappen"))))))))))))</f>
        <v>setosa</v>
      </c>
      <c r="T116" s="1" t="str">
        <f aca="false">IF(AND(C116&lt;2.6),"setosa",IF(AND(D116&lt;1.65,C116&lt;4.75,C116&gt;=2.6),"versicolor",IF(AND(D116&gt;=1.65,C116&lt;4.75,C116&gt;=2.6),"virginica",IF(AND(G116&gt;=8.494,A116&lt;6.6,C116&gt;=4.75,C116&gt;=2.6),"virginica",IF(AND(C116&lt;5.2,A116&gt;=6.6,C116&gt;=4.75,C116&gt;=2.6),"versicolor",IF(AND(C116&gt;=5.2,A116&gt;=6.6,C116&gt;=4.75,C116&gt;=2.6),"virginica",IF(AND(A116&lt;5.95,G116&lt;8.494,A116&lt;6.6,C116&gt;=4.75,C116&gt;=2.6),"virginica",IF(AND(A116&gt;=5.95,G116&lt;8.494,A116&lt;6.6,C116&gt;=4.75,C116&gt;=2.6),"versicolor","shouldnthappen"))))))))</f>
        <v>setosa</v>
      </c>
      <c r="U116" s="1" t="str">
        <f aca="false">IF(AND(C116&lt;3.65,B116&gt;=3.35),"setosa",IF(AND(C116&gt;=3.65,B116&gt;=3.35),"virginica",IF(AND(C116&lt;2.35,A116&lt;6.25,B116&lt;3.35),"setosa",IF(AND(C116&lt;4.85,A116&gt;=6.25,B116&lt;3.35),"versicolor",IF(AND(G116&gt;=15.426,C116&gt;=2.35,A116&lt;6.25,B116&lt;3.35),"virginica",IF(AND(D116&gt;=1.55,C116&gt;=4.85,A116&gt;=6.25,B116&lt;3.35),"virginica",IF(AND(D116&lt;1.8,G116&lt;15.426,C116&gt;=2.35,A116&lt;6.25,B116&lt;3.35),"versicolor",IF(AND(D116&gt;=1.8,G116&lt;15.426,C116&gt;=2.35,A116&lt;6.25,B116&lt;3.35),"virginica",IF(AND(B116&lt;2.95,D116&lt;1.55,C116&gt;=4.85,A116&gt;=6.25,B116&lt;3.35),"virginica",IF(AND(B116&gt;=2.95,D116&lt;1.55,C116&gt;=4.85,A116&gt;=6.25,B116&lt;3.35),"versicolor","shouldnthappen"))))))))))</f>
        <v>setosa</v>
      </c>
      <c r="V116" s="1" t="str">
        <f aca="false">IF(AND(C116&lt;2.6),"setosa",IF(AND(C116&gt;=4.85,C116&gt;=2.6),"virginica",IF(AND(F116&gt;=0.9,C116&lt;4.85,C116&gt;=2.6),"virginica",IF(AND(G116&lt;5.656,F116&lt;0.9,C116&lt;4.85,C116&gt;=2.6),"virginica",IF(AND(G116&gt;=5.656,F116&lt;0.9,C116&lt;4.85,C116&gt;=2.6),"versicolor","shouldnthappen")))))</f>
        <v>setosa</v>
      </c>
      <c r="W116" s="1" t="str">
        <f aca="false">IF(AND(D116&gt;=1.75,G116&gt;=13.795),"virginica",IF(AND(D116&gt;=1.5,G116&gt;=12.335,G116&lt;13.795),"virginica",IF(AND(C116&lt;2.45,C116&lt;4.85,G116&lt;12.335,G116&lt;13.795),"setosa",IF(AND(C116&gt;=2.45,C116&lt;4.85,G116&lt;12.335,G116&lt;13.795),"versicolor",IF(AND(D116&gt;=1.7,C116&gt;=4.85,G116&lt;12.335,G116&lt;13.795),"virginica",IF(AND(B116&gt;=3.25,D116&lt;1.5,G116&gt;=12.335,G116&lt;13.795),"setosa",IF(AND(D116&lt;1,F116&lt;0.255,D116&lt;1.75,G116&gt;=13.795),"setosa",IF(AND(D116&gt;=1,F116&lt;0.255,D116&lt;1.75,G116&gt;=13.795),"versicolor",IF(AND(A116&lt;5.4,F116&gt;=0.255,D116&lt;1.75,G116&gt;=13.795),"setosa",IF(AND(A116&gt;=5.4,F116&gt;=0.255,D116&lt;1.75,G116&gt;=13.795),"versicolor",IF(AND(A116&lt;6.15,D116&lt;1.7,C116&gt;=4.85,G116&lt;12.335,G116&lt;13.795),"versicolor",IF(AND(A116&gt;=6.15,D116&lt;1.7,C116&gt;=4.85,G116&lt;12.335,G116&lt;13.795),"virginica",IF(AND(C116&lt;5,B116&lt;3.25,D116&lt;1.5,G116&gt;=12.335,G116&lt;13.795),"versicolor",IF(AND(C116&gt;=5,B116&lt;3.25,D116&lt;1.5,G116&gt;=12.335,G116&lt;13.795),"virginica","shouldnthappen"))))))))))))))</f>
        <v>setosa</v>
      </c>
      <c r="X116" s="1" t="str">
        <f aca="false">IF(AND(C116&lt;2.5,A116&lt;5.55),"setosa",IF(AND(F116&lt;0.096,A116&gt;=5.55),"virginica",IF(AND(D116&lt;1.6,C116&gt;=2.5,A116&lt;5.55),"versicolor",IF(AND(D116&gt;=1.6,C116&gt;=2.5,A116&lt;5.55),"virginica",IF(AND(F116&gt;=0.156,C116&lt;4.75,F116&gt;=0.096,A116&gt;=5.55),"versicolor",IF(AND(D116&gt;=1.75,C116&gt;=4.75,F116&gt;=0.096,A116&gt;=5.55),"virginica",IF(AND(B116&lt;3.3,F116&lt;0.156,C116&lt;4.75,F116&gt;=0.096,A116&gt;=5.55),"versicolor",IF(AND(B116&gt;=3.3,F116&lt;0.156,C116&lt;4.75,F116&gt;=0.096,A116&gt;=5.55),"setosa",IF(AND(B116&lt;2.45,A116&lt;6.05,D116&lt;1.75,C116&gt;=4.75,F116&gt;=0.096,A116&gt;=5.55),"virginica",IF(AND(B116&gt;=2.45,A116&lt;6.05,D116&lt;1.75,C116&gt;=4.75,F116&gt;=0.096,A116&gt;=5.55),"versicolor",IF(AND(F116&lt;0.205,A116&gt;=6.05,D116&lt;1.75,C116&gt;=4.75,F116&gt;=0.096,A116&gt;=5.55),"versicolor",IF(AND(F116&gt;=0.205,A116&gt;=6.05,D116&lt;1.75,C116&gt;=4.75,F116&gt;=0.096,A116&gt;=5.55),"virginica","shouldnthappen"))))))))))))</f>
        <v>setosa</v>
      </c>
      <c r="Y116" s="1" t="str">
        <f aca="false">IF(AND(C116&lt;2.35,A116&lt;5.55),"setosa",IF(AND(C116&gt;=5.05,A116&gt;=5.55),"virginica",IF(AND(D116&lt;1.6,C116&gt;=2.35,A116&lt;5.55),"versicolor",IF(AND(D116&gt;=1.6,C116&gt;=2.35,A116&lt;5.55),"virginica",IF(AND(D116&gt;=1.75,C116&lt;5.05,A116&gt;=5.55),"virginica",IF(AND(B116&gt;=3.55,D116&lt;1.75,C116&lt;5.05,A116&gt;=5.55),"setosa",IF(AND(G116&lt;6.3,B116&lt;3.55,D116&lt;1.75,C116&lt;5.05,A116&gt;=5.55),"virginica",IF(AND(G116&gt;=6.3,B116&lt;3.55,D116&lt;1.75,C116&lt;5.05,A116&gt;=5.55),"versicolor","shouldnthappen"))))))))</f>
        <v>setosa</v>
      </c>
      <c r="Z116" s="1" t="str">
        <f aca="false">IF(AND(D116&lt;0.75),"setosa",IF(AND(B116&gt;=2.55,C116&lt;4.85,D116&gt;=0.75),"versicolor",IF(AND(D116&gt;=1.7,C116&gt;=4.85,D116&gt;=0.75),"virginica",IF(AND(D116&lt;1.6,B116&lt;2.55,C116&lt;4.85,D116&gt;=0.75),"versicolor",IF(AND(D116&gt;=1.6,B116&lt;2.55,C116&lt;4.85,D116&gt;=0.75),"virginica",IF(AND(B116&lt;2.65,D116&lt;1.7,C116&gt;=4.85,D116&gt;=0.75),"virginica",IF(AND(F116&lt;0.325,B116&gt;=2.65,D116&lt;1.7,C116&gt;=4.85,D116&gt;=0.75),"virginica",IF(AND(G116&lt;10.717,F116&gt;=0.325,B116&gt;=2.65,D116&lt;1.7,C116&gt;=4.85,D116&gt;=0.75),"versicolor",IF(AND(G116&gt;=10.717,F116&gt;=0.325,B116&gt;=2.65,D116&lt;1.7,C116&gt;=4.85,D116&gt;=0.75),"virginica","shouldnthappen")))))))))</f>
        <v>setosa</v>
      </c>
      <c r="AA116" s="1" t="str">
        <f aca="false">IF(AND(D116&lt;0.75),"setosa",IF(AND(D116&gt;=1.75,D116&gt;=0.75),"virginica",IF(AND(F116&gt;=0.455,D116&lt;1.75,D116&gt;=0.75),"versicolor",IF(AND(D116&lt;1.45,F116&lt;0.455,D116&lt;1.75,D116&gt;=0.75),"versicolor",IF(AND(F116&lt;0.247,D116&gt;=1.45,F116&lt;0.455,D116&lt;1.75,D116&gt;=0.75),"versicolor",IF(AND(F116&gt;=0.247,D116&gt;=1.45,F116&lt;0.455,D116&lt;1.75,D116&gt;=0.75),"virginica","shouldnthappen"))))))</f>
        <v>setosa</v>
      </c>
      <c r="AB116" s="1" t="str">
        <f aca="false">IF(AND(F116&gt;=0.221,B116&gt;=3.35),"setosa",IF(AND(A116&lt;5.3,F116&gt;=0.683,B116&lt;3.35),"setosa",IF(AND(A116&lt;6.45,F116&lt;0.221,B116&gt;=3.35),"setosa",IF(AND(A116&gt;=6.45,F116&lt;0.221,B116&gt;=3.35),"virginica",IF(AND(G116&lt;6.3,A116&lt;6.25,F116&lt;0.683,B116&lt;3.35),"virginica",IF(AND(G116&lt;13.795,A116&gt;=6.25,F116&lt;0.683,B116&lt;3.35),"virginica",IF(AND(D116&lt;1.65,A116&gt;=5.3,F116&gt;=0.683,B116&lt;3.35),"versicolor",IF(AND(D116&gt;=1.65,A116&gt;=5.3,F116&gt;=0.683,B116&lt;3.35),"virginica",IF(AND(D116&lt;0.6,G116&gt;=6.3,A116&lt;6.25,F116&lt;0.683,B116&lt;3.35),"setosa",IF(AND(D116&lt;1.7,G116&gt;=13.795,A116&gt;=6.25,F116&lt;0.683,B116&lt;3.35),"versicolor",IF(AND(D116&gt;=1.7,G116&gt;=13.795,A116&gt;=6.25,F116&lt;0.683,B116&lt;3.35),"virginica",IF(AND(C116&gt;=5.35,D116&gt;=0.6,G116&gt;=6.3,A116&lt;6.25,F116&lt;0.683,B116&lt;3.35),"virginica",IF(AND(D116&lt;1.75,C116&lt;5.35,D116&gt;=0.6,G116&gt;=6.3,A116&lt;6.25,F116&lt;0.683,B116&lt;3.35),"versicolor",IF(AND(D116&gt;=1.75,C116&lt;5.35,D116&gt;=0.6,G116&gt;=6.3,A116&lt;6.25,F116&lt;0.683,B116&lt;3.35),"virginica","shouldnthappen"))))))))))))))</f>
        <v>setosa</v>
      </c>
      <c r="AC116" s="1" t="str">
        <f aca="false">IF(AND(B116&gt;=3.3),"setosa",IF(AND(C116&lt;2.45,D116&lt;1.55,B116&lt;3.3),"setosa",IF(AND(F116&gt;=0.211,D116&gt;=1.55,B116&lt;3.3),"virginica",IF(AND(C116&lt;4.9,C116&gt;=2.45,D116&lt;1.55,B116&lt;3.3),"versicolor",IF(AND(C116&gt;=4.9,C116&gt;=2.45,D116&lt;1.55,B116&lt;3.3),"virginica",IF(AND(F116&lt;0.138,F116&lt;0.211,D116&gt;=1.55,B116&lt;3.3),"virginica",IF(AND(F116&gt;=0.138,F116&lt;0.211,D116&gt;=1.55,B116&lt;3.3),"versicolor","shouldnthappen")))))))</f>
        <v>setosa</v>
      </c>
      <c r="AD116" s="1" t="str">
        <f aca="false">IF(AND(D116&gt;=1.75),"virginica",IF(AND(D116&lt;0.75,D116&lt;1.75),"setosa",IF(AND(D116&lt;1.35,D116&gt;=0.75,D116&lt;1.75),"versicolor",IF(AND(B116&lt;2.6,C116&lt;4.85,D116&gt;=1.35,D116&gt;=0.75,D116&lt;1.75),"virginica",IF(AND(B116&gt;=2.6,C116&lt;4.85,D116&gt;=1.35,D116&gt;=0.75,D116&lt;1.75),"versicolor",IF(AND(A116&lt;6.4,C116&gt;=4.85,D116&gt;=1.35,D116&gt;=0.75,D116&lt;1.75),"virginica",IF(AND(A116&gt;=6.4,C116&gt;=4.85,D116&gt;=1.35,D116&gt;=0.75,D116&lt;1.75),"versicolor","shouldnthappen")))))))</f>
        <v>setosa</v>
      </c>
      <c r="AE116" s="1" t="str">
        <f aca="false">IF(AND(C116&lt;2.45),"setosa",IF(AND(F116&lt;0.07,C116&gt;=2.45),"virginica",IF(AND(A116&gt;=5,C116&lt;4.75,F116&gt;=0.07,C116&gt;=2.45),"versicolor",IF(AND(F116&lt;0.182,C116&gt;=4.75,F116&gt;=0.07,C116&gt;=2.45),"versicolor",IF(AND(B116&lt;2.45,A116&lt;5,C116&lt;4.75,F116&gt;=0.07,C116&gt;=2.45),"versicolor",IF(AND(B116&gt;=2.45,A116&lt;5,C116&lt;4.75,F116&gt;=0.07,C116&gt;=2.45),"virginica",IF(AND(F116&gt;=0.468,F116&gt;=0.182,C116&gt;=4.75,F116&gt;=0.07,C116&gt;=2.45),"virginica",IF(AND(A116&gt;=6.85,F116&lt;0.468,F116&gt;=0.182,C116&gt;=4.75,F116&gt;=0.07,C116&gt;=2.45),"virginica",IF(AND(B116&lt;2.6,A116&lt;6.85,F116&lt;0.468,F116&gt;=0.182,C116&gt;=4.75,F116&gt;=0.07,C116&gt;=2.45),"virginica",IF(AND(B116&gt;=2.6,A116&lt;6.85,F116&lt;0.468,F116&gt;=0.182,C116&gt;=4.75,F116&gt;=0.07,C116&gt;=2.45),"versicolor","shouldnthappen"))))))))))</f>
        <v>setosa</v>
      </c>
      <c r="AF116" s="1" t="str">
        <f aca="false">IF(AND(D116&lt;0.75,A116&lt;5.45),"setosa",IF(AND(D116&gt;=1.75,A116&gt;=5.45),"virginica",IF(AND(G116&lt;6.094,D116&gt;=0.75,A116&lt;5.45),"virginica",IF(AND(G116&gt;=6.094,D116&gt;=0.75,A116&lt;5.45),"versicolor",IF(AND(C116&lt;2.75,D116&lt;1.75,A116&gt;=5.45),"setosa",IF(AND(D116&lt;1.45,C116&gt;=2.75,D116&lt;1.75,A116&gt;=5.45),"versicolor",IF(AND(B116&lt;2.75,D116&gt;=1.45,C116&gt;=2.75,D116&lt;1.75,A116&gt;=5.45),"versicolor",IF(AND(C116&lt;5.05,B116&gt;=2.75,D116&gt;=1.45,C116&gt;=2.75,D116&lt;1.75,A116&gt;=5.45),"versicolor",IF(AND(C116&gt;=5.05,B116&gt;=2.75,D116&gt;=1.45,C116&gt;=2.75,D116&lt;1.75,A116&gt;=5.45),"virginica","shouldnthappen")))))))))</f>
        <v>setosa</v>
      </c>
      <c r="AG116" s="1" t="str">
        <f aca="false">IF(AND(D116&lt;0.65,G116&lt;8.868,A116&lt;5.3),"setosa",IF(AND(C116&lt;2.6,G116&gt;=8.868,A116&lt;5.3),"setosa",IF(AND(C116&gt;=2.6,G116&gt;=8.868,A116&lt;5.3),"versicolor",IF(AND(C116&gt;=4.95,D116&lt;1.55,A116&gt;=5.3),"virginica",IF(AND(G116&lt;13.795,D116&gt;=1.55,A116&gt;=5.3),"virginica",IF(AND(C116&lt;3.75,D116&gt;=0.65,G116&lt;8.868,A116&lt;5.3),"versicolor",IF(AND(C116&gt;=3.75,D116&gt;=0.65,G116&lt;8.868,A116&lt;5.3),"virginica",IF(AND(C116&lt;2.6,C116&lt;4.95,D116&lt;1.55,A116&gt;=5.3),"setosa",IF(AND(C116&gt;=2.6,C116&lt;4.95,D116&lt;1.55,A116&gt;=5.3),"versicolor",IF(AND(C116&lt;4.75,G116&gt;=13.795,D116&gt;=1.55,A116&gt;=5.3),"versicolor",IF(AND(C116&gt;=4.75,G116&gt;=13.795,D116&gt;=1.55,A116&gt;=5.3),"virginica","shouldnthappen")))))))))))</f>
        <v>setosa</v>
      </c>
      <c r="AH116" s="1" t="str">
        <f aca="false">IF(AND(D116&lt;0.75),"setosa",IF(AND(C116&lt;4.75,D116&gt;=0.75),"versicolor",IF(AND(G116&lt;13.757,C116&gt;=4.75,D116&gt;=0.75),"virginica",IF(AND(B116&lt;3.05,G116&gt;=13.757,C116&gt;=4.75,D116&gt;=0.75),"virginica",IF(AND(A116&lt;6.65,B116&gt;=3.05,G116&gt;=13.757,C116&gt;=4.75,D116&gt;=0.75),"virginica",IF(AND(A116&gt;=6.65,B116&gt;=3.05,G116&gt;=13.757,C116&gt;=4.75,D116&gt;=0.75),"versicolor","shouldnthappen"))))))</f>
        <v>setosa</v>
      </c>
      <c r="AI116" s="1" t="str">
        <f aca="false">IF(AND(D116&lt;0.7),"setosa",IF(AND(C116&lt;4.75,D116&gt;=0.7),"versicolor",IF(AND(A116&lt;6.6,F116&lt;0.482,C116&gt;=4.75,D116&gt;=0.7),"virginica",IF(AND(C116&gt;=4.95,F116&gt;=0.482,C116&gt;=4.75,D116&gt;=0.7),"virginica",IF(AND(D116&lt;1.9,A116&gt;=6.6,F116&lt;0.482,C116&gt;=4.75,D116&gt;=0.7),"versicolor",IF(AND(D116&gt;=1.9,A116&gt;=6.6,F116&lt;0.482,C116&gt;=4.75,D116&gt;=0.7),"virginica",IF(AND(F116&gt;=0.766,C116&lt;4.95,F116&gt;=0.482,C116&gt;=4.75,D116&gt;=0.7),"virginica",IF(AND(B116&lt;2.95,F116&lt;0.766,C116&lt;4.95,F116&gt;=0.482,C116&gt;=4.75,D116&gt;=0.7),"virginica",IF(AND(B116&gt;=2.95,F116&lt;0.766,C116&lt;4.95,F116&gt;=0.482,C116&gt;=4.75,D116&gt;=0.7),"versicolor","shouldnthappen")))))))))</f>
        <v>setosa</v>
      </c>
      <c r="AJ116" s="1" t="str">
        <f aca="false">IF(AND(C116&lt;2.45,C116&lt;4.75),"setosa",IF(AND(D116&gt;=1.65,C116&gt;=4.75),"virginica",IF(AND(A116&lt;4.95,C116&gt;=2.45,C116&lt;4.75),"virginica",IF(AND(A116&gt;=4.95,C116&gt;=2.45,C116&lt;4.75),"versicolor",IF(AND(B116&lt;2.95,D116&lt;1.65,C116&gt;=4.75),"virginica",IF(AND(B116&gt;=2.95,D116&lt;1.65,C116&gt;=4.75),"versicolor","shouldnthappen"))))))</f>
        <v>setosa</v>
      </c>
      <c r="AK116" s="1" t="str">
        <f aca="false">IF(AND(D116&lt;0.75,A116&lt;5.45),"setosa",IF(AND(B116&lt;2.45,D116&gt;=0.75,A116&lt;5.45),"versicolor",IF(AND(A116&gt;=5.55,C116&lt;4.75,A116&gt;=5.45),"versicolor",IF(AND(C116&gt;=5.15,C116&gt;=4.75,A116&gt;=5.45),"virginica",IF(AND(G116&lt;6.094,B116&gt;=2.45,D116&gt;=0.75,A116&lt;5.45),"virginica",IF(AND(G116&gt;=6.094,B116&gt;=2.45,D116&gt;=0.75,A116&lt;5.45),"versicolor",IF(AND(D116&lt;0.6,A116&lt;5.55,C116&lt;4.75,A116&gt;=5.45),"setosa",IF(AND(D116&gt;=0.6,A116&lt;5.55,C116&lt;4.75,A116&gt;=5.45),"versicolor",IF(AND(C116&lt;4.95,C116&lt;5.15,C116&gt;=4.75,A116&gt;=5.45),"virginica",IF(AND(G116&lt;12.627,C116&lt;5.05,C116&gt;=4.95,C116&lt;5.15,C116&gt;=4.75,A116&gt;=5.45),"virginica",IF(AND(G116&gt;=12.627,C116&lt;5.05,C116&gt;=4.95,C116&lt;5.15,C116&gt;=4.75,A116&gt;=5.45),"versicolor",IF(AND(D116&lt;1.7,C116&gt;=5.05,C116&gt;=4.95,C116&lt;5.15,C116&gt;=4.75,A116&gt;=5.45),"versicolor",IF(AND(D116&gt;=1.7,C116&gt;=5.05,C116&gt;=4.95,C116&lt;5.15,C116&gt;=4.75,A116&gt;=5.45),"virginica","shouldnthappen")))))))))))))</f>
        <v>setosa</v>
      </c>
      <c r="AL116" s="1" t="str">
        <f aca="false">IF(AND(B116&lt;2.45,B116&lt;3.15),"versicolor",IF(AND(D116&lt;0.95,G116&lt;15.141,B116&gt;=3.15),"setosa",IF(AND(G116&lt;15.429,G116&gt;=15.141,B116&gt;=3.15),"versicolor",IF(AND(G116&gt;=15.429,G116&gt;=15.141,B116&gt;=3.15),"virginica",IF(AND(C116&lt;2.3,C116&lt;4.75,B116&gt;=2.45,B116&lt;3.15),"setosa",IF(AND(G116&gt;=16.072,C116&gt;=4.75,B116&gt;=2.45,B116&lt;3.15),"versicolor",IF(AND(G116&lt;11.833,D116&gt;=0.95,G116&lt;15.141,B116&gt;=3.15),"virginica",IF(AND(A116&lt;5,C116&gt;=2.3,C116&lt;4.75,B116&gt;=2.45,B116&lt;3.15),"virginica",IF(AND(A116&gt;=5,C116&gt;=2.3,C116&lt;4.75,B116&gt;=2.45,B116&lt;3.15),"versicolor",IF(AND(G116&lt;14.342,G116&gt;=11.833,D116&gt;=0.95,G116&lt;15.141,B116&gt;=3.15),"versicolor",IF(AND(G116&gt;=14.342,G116&gt;=11.833,D116&gt;=0.95,G116&lt;15.141,B116&gt;=3.15),"virginica",IF(AND(G116&lt;13.757,F116&gt;=0.741,G116&lt;16.072,C116&gt;=4.75,B116&gt;=2.45,B116&lt;3.15),"virginica",IF(AND(F116&gt;=0.546,A116&lt;6.15,F116&lt;0.741,G116&lt;16.072,C116&gt;=4.75,B116&gt;=2.45,B116&lt;3.15),"virginica",IF(AND(D116&gt;=1.75,A116&gt;=6.15,F116&lt;0.741,G116&lt;16.072,C116&gt;=4.75,B116&gt;=2.45,B116&lt;3.15),"virginica",IF(AND(C116&lt;4.85,G116&gt;=13.757,F116&gt;=0.741,G116&lt;16.072,C116&gt;=4.75,B116&gt;=2.45,B116&lt;3.15),"virginica",IF(AND(C116&gt;=4.85,G116&gt;=13.757,F116&gt;=0.741,G116&lt;16.072,C116&gt;=4.75,B116&gt;=2.45,B116&lt;3.15),"versicolor",IF(AND(F116&lt;0.331,F116&lt;0.546,A116&lt;6.15,F116&lt;0.741,G116&lt;16.072,C116&gt;=4.75,B116&gt;=2.45,B116&lt;3.15),"virginica",IF(AND(F116&gt;=0.331,F116&lt;0.546,A116&lt;6.15,F116&lt;0.741,G116&lt;16.072,C116&gt;=4.75,B116&gt;=2.45,B116&lt;3.15),"versicolor",IF(AND(G116&lt;10.661,D116&lt;1.75,A116&gt;=6.15,F116&lt;0.741,G116&lt;16.072,C116&gt;=4.75,B116&gt;=2.45,B116&lt;3.15),"virginica",IF(AND(G116&gt;=10.661,D116&lt;1.75,A116&gt;=6.15,F116&lt;0.741,G116&lt;16.072,C116&gt;=4.75,B116&gt;=2.45,B116&lt;3.15),"versicolor","shouldnthappen"))))))))))))))))))))</f>
        <v>setosa</v>
      </c>
      <c r="AM116" s="1" t="str">
        <f aca="false">IF(AND(D116&lt;1.35,F116&gt;=0.917),"setosa",IF(AND(D116&gt;=1.35,F116&gt;=0.917),"virginica",IF(AND(D116&lt;0.75,D116&lt;1.55,F116&lt;0.917),"setosa",IF(AND(C116&gt;=4.8,D116&gt;=1.55,F116&lt;0.917),"virginica",IF(AND(A116&lt;5.95,D116&gt;=0.75,D116&lt;1.55,F116&lt;0.917),"versicolor",IF(AND(F116&lt;0.473,C116&lt;4.8,D116&gt;=1.55,F116&lt;0.917),"virginica",IF(AND(F116&gt;=0.473,C116&lt;4.8,D116&gt;=1.55,F116&lt;0.917),"versicolor",IF(AND(C116&lt;4.95,A116&gt;=5.95,D116&gt;=0.75,D116&lt;1.55,F116&lt;0.917),"versicolor",IF(AND(C116&gt;=4.95,A116&gt;=5.95,D116&gt;=0.75,D116&lt;1.55,F116&lt;0.917),"virginica","shouldnthappen")))))))))</f>
        <v>setosa</v>
      </c>
      <c r="AN116" s="1" t="str">
        <f aca="false">IF(AND(D116&lt;0.75,A116&lt;5.45),"setosa",IF(AND(D116&lt;1.55,D116&gt;=0.75,A116&lt;5.45),"versicolor",IF(AND(D116&gt;=1.55,D116&gt;=0.75,A116&lt;5.45),"virginica",IF(AND(A116&gt;=5.75,C116&lt;4.75,A116&gt;=5.45),"versicolor",IF(AND(F116&lt;0.361,C116&gt;=4.75,A116&gt;=5.45),"virginica",IF(AND(C116&lt;2.6,A116&lt;5.75,C116&lt;4.75,A116&gt;=5.45),"setosa",IF(AND(C116&gt;=2.6,A116&lt;5.75,C116&lt;4.75,A116&gt;=5.45),"versicolor",IF(AND(D116&gt;=1.7,F116&gt;=0.361,C116&gt;=4.75,A116&gt;=5.45),"virginica",IF(AND(B116&lt;2.65,D116&lt;1.7,F116&gt;=0.361,C116&gt;=4.75,A116&gt;=5.45),"virginica",IF(AND(A116&lt;7.05,B116&gt;=2.65,D116&lt;1.7,F116&gt;=0.361,C116&gt;=4.75,A116&gt;=5.45),"versicolor",IF(AND(A116&gt;=7.05,B116&gt;=2.65,D116&lt;1.7,F116&gt;=0.361,C116&gt;=4.75,A116&gt;=5.45),"virginica","shouldnthappen")))))))))))</f>
        <v>setosa</v>
      </c>
      <c r="AO116" s="1" t="str">
        <f aca="false">IF(AND(D116&lt;0.7),"setosa",IF(AND(A116&lt;4.95,C116&lt;4.85,D116&gt;=0.7),"virginica",IF(AND(A116&gt;=4.95,C116&lt;4.85,D116&gt;=0.7),"versicolor",IF(AND(D116&gt;=1.7,C116&gt;=4.85,D116&gt;=0.7),"virginica",IF(AND(F116&lt;0.325,D116&lt;1.7,C116&gt;=4.85,D116&gt;=0.7),"virginica",IF(AND(D116&lt;1.55,F116&gt;=0.325,D116&lt;1.7,C116&gt;=4.85,D116&gt;=0.7),"virginica",IF(AND(D116&gt;=1.55,F116&gt;=0.325,D116&lt;1.7,C116&gt;=4.85,D116&gt;=0.7),"versicolor","shouldnthappen")))))))</f>
        <v>setosa</v>
      </c>
      <c r="AP116" s="1" t="str">
        <f aca="false">IF(AND(D116&lt;0.75),"setosa",IF(AND(C116&lt;4.85,D116&gt;=0.75),"versicolor",IF(AND(G116&gt;=8.277,C116&gt;=4.85,D116&gt;=0.75),"virginica",IF(AND(F116&gt;=0.633,G116&lt;8.277,C116&gt;=4.85,D116&gt;=0.75),"virginica",IF(AND(G116&lt;7.61,F116&lt;0.633,G116&lt;8.277,C116&gt;=4.85,D116&gt;=0.75),"virginica",IF(AND(G116&gt;=7.61,F116&lt;0.633,G116&lt;8.277,C116&gt;=4.85,D116&gt;=0.75),"versicolor","shouldnthappen"))))))</f>
        <v>setosa</v>
      </c>
      <c r="AQ116" s="1" t="str">
        <f aca="false">IF(AND(C116&lt;2.65,A116&gt;=5.45,C116&lt;4.75),"setosa",IF(AND(C116&gt;=2.65,A116&gt;=5.45,C116&lt;4.75),"versicolor",IF(AND(B116&lt;2.9,C116&lt;4.85,C116&gt;=4.75),"versicolor",IF(AND(B116&gt;=2.9,C116&lt;4.85,C116&gt;=4.75),"virginica",IF(AND(D116&lt;1.7,C116&gt;=4.85,C116&gt;=4.75),"versicolor",IF(AND(D116&gt;=1.7,C116&gt;=4.85,C116&gt;=4.75),"virginica",IF(AND(C116&lt;2.45,G116&lt;14.126,A116&lt;5.45,C116&lt;4.75),"setosa",IF(AND(C116&gt;=2.45,G116&lt;14.126,A116&lt;5.45,C116&lt;4.75),"versicolor",IF(AND(C116&lt;2.4,G116&gt;=14.126,A116&lt;5.45,C116&lt;4.75),"setosa",IF(AND(C116&gt;=2.4,G116&gt;=14.126,A116&lt;5.45,C116&lt;4.75),"versicolor","shouldnthappen"))))))))))</f>
        <v>setosa</v>
      </c>
      <c r="AR116" s="1" t="str">
        <f aca="false">IF(AND(C116&lt;2.45,C116&lt;4.85),"setosa",IF(AND(C116&gt;=5.15,C116&gt;=4.85),"virginica",IF(AND(A116&gt;=4.95,C116&gt;=2.45,C116&lt;4.85),"versicolor",IF(AND(D116&lt;1.35,A116&lt;4.95,C116&gt;=2.45,C116&lt;4.85),"versicolor",IF(AND(D116&gt;=1.35,A116&lt;4.95,C116&gt;=2.45,C116&lt;4.85),"virginica",IF(AND(F116&lt;0.35,G116&lt;12.751,C116&lt;5.15,C116&gt;=4.85),"virginica",IF(AND(A116&lt;6.5,G116&gt;=12.751,C116&lt;5.15,C116&gt;=4.85),"virginica",IF(AND(A116&gt;=6.5,G116&gt;=12.751,C116&lt;5.15,C116&gt;=4.85),"versicolor",IF(AND(B116&gt;=2.75,F116&gt;=0.35,G116&lt;12.751,C116&lt;5.15,C116&gt;=4.85),"virginica",IF(AND(C116&lt;5.05,B116&lt;2.75,F116&gt;=0.35,G116&lt;12.751,C116&lt;5.15,C116&gt;=4.85),"virginica",IF(AND(C116&gt;=5.05,B116&lt;2.75,F116&gt;=0.35,G116&lt;12.751,C116&lt;5.15,C116&gt;=4.85),"versicolor","shouldnthappen")))))))))))</f>
        <v>setosa</v>
      </c>
      <c r="AS116" s="1" t="str">
        <f aca="false">IF(AND(F116&gt;=0.9,B116&lt;3.05),"virginica",IF(AND(A116&lt;5.9,B116&gt;=3.05),"setosa",IF(AND(D116&lt;1.65,A116&gt;=5.9,B116&gt;=3.05),"versicolor",IF(AND(D116&gt;=1.65,A116&gt;=5.9,B116&gt;=3.05),"virginica",IF(AND(D116&gt;=1.75,C116&gt;=4.85,F116&lt;0.9,B116&lt;3.05),"virginica",IF(AND(C116&lt;2.2,B116&lt;2.95,C116&lt;4.85,F116&lt;0.9,B116&lt;3.05),"setosa",IF(AND(C116&gt;=2.2,B116&lt;2.95,C116&lt;4.85,F116&lt;0.9,B116&lt;3.05),"versicolor",IF(AND(C116&lt;2.8,B116&gt;=2.95,C116&lt;4.85,F116&lt;0.9,B116&lt;3.05),"setosa",IF(AND(C116&gt;=2.8,B116&gt;=2.95,C116&lt;4.85,F116&lt;0.9,B116&lt;3.05),"versicolor",IF(AND(G116&lt;13.879,D116&lt;1.75,C116&gt;=4.85,F116&lt;0.9,B116&lt;3.05),"virginica",IF(AND(G116&gt;=13.879,D116&lt;1.75,C116&gt;=4.85,F116&lt;0.9,B116&lt;3.05),"versicolor","shouldnthappen")))))))))))</f>
        <v>setosa</v>
      </c>
      <c r="AT116" s="1" t="str">
        <f aca="false">IF(AND(D116&lt;0.75),"setosa",IF(AND(D116&gt;=1.75,D116&gt;=0.75),"virginica",IF(AND(D116&lt;1.45,G116&lt;7.37,D116&lt;1.75,D116&gt;=0.75),"versicolor",IF(AND(D116&gt;=1.45,G116&lt;7.37,D116&lt;1.75,D116&gt;=0.75),"virginica",IF(AND(C116&lt;5.45,G116&gt;=7.37,D116&lt;1.75,D116&gt;=0.75),"versicolor",IF(AND(C116&gt;=5.45,G116&gt;=7.37,D116&lt;1.75,D116&gt;=0.75),"virginica","shouldnthappen"))))))</f>
        <v>setosa</v>
      </c>
      <c r="AU116" s="1" t="str">
        <f aca="false">IF(AND(D116&lt;0.7),"setosa",IF(AND(D116&gt;=1.7,A116&gt;=6.15,D116&gt;=0.7),"virginica",IF(AND(B116&gt;=2.55,C116&lt;4.75,A116&lt;6.15,D116&gt;=0.7),"versicolor",IF(AND(D116&gt;=1.7,C116&gt;=4.75,A116&lt;6.15,D116&gt;=0.7),"virginica",IF(AND(C116&lt;5.25,D116&lt;1.7,A116&gt;=6.15,D116&gt;=0.7),"versicolor",IF(AND(C116&gt;=5.25,D116&lt;1.7,A116&gt;=6.15,D116&gt;=0.7),"virginica",IF(AND(C116&lt;4.25,B116&lt;2.55,C116&lt;4.75,A116&lt;6.15,D116&gt;=0.7),"versicolor",IF(AND(C116&gt;=4.25,B116&lt;2.55,C116&lt;4.75,A116&lt;6.15,D116&gt;=0.7),"virginica",IF(AND(B116&lt;2.65,D116&lt;1.7,C116&gt;=4.75,A116&lt;6.15,D116&gt;=0.7),"virginica",IF(AND(B116&gt;=2.65,D116&lt;1.7,C116&gt;=4.75,A116&lt;6.15,D116&gt;=0.7),"versicolor","shouldnthappen"))))))))))</f>
        <v>setosa</v>
      </c>
      <c r="AV116" s="1" t="str">
        <f aca="false">IF(AND(D116&lt;0.75),"setosa",IF(AND(F116&gt;=0.899,D116&gt;=0.75),"virginica",IF(AND(D116&lt;1.65,A116&lt;6.05,F116&lt;0.899,D116&gt;=0.75),"versicolor",IF(AND(D116&gt;=1.65,A116&lt;6.05,F116&lt;0.899,D116&gt;=0.75),"virginica",IF(AND(C116&gt;=5.05,A116&gt;=6.05,F116&lt;0.899,D116&gt;=0.75),"virginica",IF(AND(G116&gt;=13.757,C116&lt;5.05,A116&gt;=6.05,F116&lt;0.899,D116&gt;=0.75),"versicolor",IF(AND(D116&lt;1.6,G116&lt;13.757,C116&lt;5.05,A116&gt;=6.05,F116&lt;0.899,D116&gt;=0.75),"versicolor",IF(AND(D116&gt;=1.6,G116&lt;13.757,C116&lt;5.05,A116&gt;=6.05,F116&lt;0.899,D116&gt;=0.75),"virginica","shouldnthappen"))))))))</f>
        <v>setosa</v>
      </c>
      <c r="AW116" s="1" t="str">
        <f aca="false">IF(AND(F116&lt;0.117,A116&gt;=5.55),"virginica",IF(AND(A116&gt;=5.2,G116&lt;6.086,A116&lt;5.55),"versicolor",IF(AND(D116&lt;0.7,G116&gt;=6.086,A116&lt;5.55),"setosa",IF(AND(D116&gt;=0.7,G116&gt;=6.086,A116&lt;5.55),"versicolor",IF(AND(A116&lt;4.75,A116&lt;5.2,G116&lt;6.086,A116&lt;5.55),"setosa",IF(AND(A116&gt;=4.75,A116&lt;5.2,G116&lt;6.086,A116&lt;5.55),"virginica",IF(AND(D116&gt;=1.65,C116&lt;4.95,F116&gt;=0.117,A116&gt;=5.55),"virginica",IF(AND(D116&gt;=1.75,C116&gt;=4.95,F116&gt;=0.117,A116&gt;=5.55),"virginica",IF(AND(C116&lt;2.6,D116&lt;1.65,C116&lt;4.95,F116&gt;=0.117,A116&gt;=5.55),"setosa",IF(AND(C116&gt;=2.6,D116&lt;1.65,C116&lt;4.95,F116&gt;=0.117,A116&gt;=5.55),"versicolor",IF(AND(D116&lt;1.55,D116&lt;1.75,C116&gt;=4.95,F116&gt;=0.117,A116&gt;=5.55),"virginica",IF(AND(A116&lt;6.95,D116&gt;=1.55,D116&lt;1.75,C116&gt;=4.95,F116&gt;=0.117,A116&gt;=5.55),"versicolor",IF(AND(A116&gt;=6.95,D116&gt;=1.55,D116&lt;1.75,C116&gt;=4.95,F116&gt;=0.117,A116&gt;=5.55),"virginica","shouldnthappen")))))))))))))</f>
        <v>setosa</v>
      </c>
      <c r="AX116" s="1" t="str">
        <f aca="false">IF(AND(D116&lt;0.75),"setosa",IF(AND(F116&lt;0.138,D116&gt;=0.75),"virginica",IF(AND(C116&lt;4.45,A116&lt;6.15,F116&gt;=0.138,D116&gt;=0.75),"versicolor",IF(AND(C116&gt;=5.05,A116&gt;=6.15,F116&gt;=0.138,D116&gt;=0.75),"virginica",IF(AND(B116&lt;2.65,C116&gt;=4.45,A116&lt;6.15,F116&gt;=0.138,D116&gt;=0.75),"virginica",IF(AND(A116&gt;=6.35,C116&lt;5.05,A116&gt;=6.15,F116&gt;=0.138,D116&gt;=0.75),"versicolor",IF(AND(A116&lt;5.65,B116&gt;=2.65,C116&gt;=4.45,A116&lt;6.15,F116&gt;=0.138,D116&gt;=0.75),"virginica",IF(AND(D116&lt;1.75,A116&lt;6.35,C116&lt;5.05,A116&gt;=6.15,F116&gt;=0.138,D116&gt;=0.75),"versicolor",IF(AND(D116&gt;=1.75,A116&lt;6.35,C116&lt;5.05,A116&gt;=6.15,F116&gt;=0.138,D116&gt;=0.75),"virginica",IF(AND(D116&lt;1.7,A116&gt;=5.65,B116&gt;=2.65,C116&gt;=4.45,A116&lt;6.15,F116&gt;=0.138,D116&gt;=0.75),"versicolor",IF(AND(D116&gt;=1.7,A116&gt;=5.65,B116&gt;=2.65,C116&gt;=4.45,A116&lt;6.15,F116&gt;=0.138,D116&gt;=0.75),"virginica","shouldnthappen")))))))))))</f>
        <v>setosa</v>
      </c>
      <c r="AY116" s="1" t="str">
        <f aca="false">IF(AND(D116&lt;0.75,A116&lt;5.55),"setosa",IF(AND(A116&lt;4.95,D116&gt;=0.75,A116&lt;5.55),"virginica",IF(AND(A116&gt;=4.95,D116&gt;=0.75,A116&lt;5.55),"versicolor",IF(AND(C116&lt;2.6,C116&lt;4.85,A116&gt;=5.55),"setosa",IF(AND(C116&gt;=2.6,C116&lt;4.85,A116&gt;=5.55),"versicolor",IF(AND(D116&gt;=1.75,C116&gt;=4.85,A116&gt;=5.55),"virginica",IF(AND(F116&lt;0.405,D116&lt;1.75,C116&gt;=4.85,A116&gt;=5.55),"versicolor",IF(AND(B116&lt;3.05,F116&gt;=0.405,D116&lt;1.75,C116&gt;=4.85,A116&gt;=5.55),"virginica",IF(AND(B116&gt;=3.05,F116&gt;=0.405,D116&lt;1.75,C116&gt;=4.85,A116&gt;=5.55),"versicolor","shouldnthappen")))))))))</f>
        <v>setosa</v>
      </c>
      <c r="AZ116" s="1" t="str">
        <f aca="false">IF(AND(D116&lt;0.75),"setosa",IF(AND(F116&lt;0.9,C116&lt;4.95,D116&gt;=0.75),"versicolor",IF(AND(F116&gt;=0.9,C116&lt;4.95,D116&gt;=0.75),"virginica",IF(AND(D116&gt;=1.7,C116&gt;=4.95,D116&gt;=0.75),"virginica",IF(AND(F116&lt;0.405,D116&lt;1.7,C116&gt;=4.95,D116&gt;=0.75),"versicolor",IF(AND(F116&gt;=0.405,D116&lt;1.7,C116&gt;=4.95,D116&gt;=0.75),"virginica","shouldnthappen"))))))</f>
        <v>setosa</v>
      </c>
      <c r="BA116" s="1" t="str">
        <f aca="false">IF(AND(D116&lt;0.75),"setosa",IF(AND(D116&gt;=1.7,C116&gt;=5.05,D116&gt;=0.75),"virginica",IF(AND(D116&lt;1.45,D116&lt;1.6,C116&lt;5.05,D116&gt;=0.75),"versicolor",IF(AND(A116&lt;5.8,D116&gt;=1.6,C116&lt;5.05,D116&gt;=0.75),"virginica",IF(AND(A116&gt;=5.8,D116&gt;=1.6,C116&lt;5.05,D116&gt;=0.75),"versicolor",IF(AND(F116&lt;0.417,D116&lt;1.7,C116&gt;=5.05,D116&gt;=0.75),"versicolor",IF(AND(F116&gt;=0.417,D116&lt;1.7,C116&gt;=5.05,D116&gt;=0.75),"virginica",IF(AND(A116&lt;5.95,D116&gt;=1.45,D116&lt;1.6,C116&lt;5.05,D116&gt;=0.75),"versicolor",IF(AND(G116&lt;10.618,A116&gt;=5.95,D116&gt;=1.45,D116&lt;1.6,C116&lt;5.05,D116&gt;=0.75),"virginica",IF(AND(G116&gt;=10.618,A116&gt;=5.95,D116&gt;=1.45,D116&lt;1.6,C116&lt;5.05,D116&gt;=0.75),"versicolor","shouldnthappen"))))))))))</f>
        <v>setosa</v>
      </c>
      <c r="BB116" s="1" t="str">
        <f aca="false">IF(AND(C116&lt;2.6),"setosa",IF(AND(D116&gt;=1.75,C116&gt;=2.6),"virginica",IF(AND(C116&gt;=5.45,D116&lt;1.75,C116&gt;=2.6),"virginica",IF(AND(F116&gt;=0.259,C116&lt;5.45,D116&lt;1.75,C116&gt;=2.6),"versicolor",IF(AND(C116&lt;5.05,F116&lt;0.259,C116&lt;5.45,D116&lt;1.75,C116&gt;=2.6),"versicolor",IF(AND(C116&gt;=5.05,F116&lt;0.259,C116&lt;5.45,D116&lt;1.75,C116&gt;=2.6),"virginica","shouldnthappen"))))))</f>
        <v>setosa</v>
      </c>
      <c r="BC116" s="1" t="str">
        <f aca="false">IF(AND(A116&lt;4.95,B116&lt;2.7,A116&lt;5.55),"virginica",IF(AND(A116&gt;=4.95,B116&lt;2.7,A116&lt;5.55),"versicolor",IF(AND(C116&lt;3.2,B116&gt;=2.7,A116&lt;5.55),"setosa",IF(AND(C116&gt;=3.2,B116&gt;=2.7,A116&lt;5.55),"versicolor",IF(AND(F116&gt;=0.85,A116&lt;6.15,A116&gt;=5.55),"virginica",IF(AND(D116&lt;1.45,A116&gt;=6.15,A116&gt;=5.55),"versicolor",IF(AND(C116&lt;4.8,F116&lt;0.85,A116&lt;6.15,A116&gt;=5.55),"versicolor",IF(AND(D116&gt;=1.7,D116&gt;=1.45,A116&gt;=6.15,A116&gt;=5.55),"virginica",IF(AND(G116&lt;9.333,C116&gt;=4.8,F116&lt;0.85,A116&lt;6.15,A116&gt;=5.55),"versicolor",IF(AND(G116&gt;=9.333,C116&gt;=4.8,F116&lt;0.85,A116&lt;6.15,A116&gt;=5.55),"virginica",IF(AND(C116&lt;4.9,D116&lt;1.7,D116&gt;=1.45,A116&gt;=6.15,A116&gt;=5.55),"versicolor",IF(AND(C116&gt;=4.9,D116&lt;1.7,D116&gt;=1.45,A116&gt;=6.15,A116&gt;=5.55),"virginica","shouldnthappen"))))))))))))</f>
        <v>setosa</v>
      </c>
      <c r="BD116" s="1" t="str">
        <f aca="false">IF(AND(C116&lt;2.35),"setosa",IF(AND(C116&lt;4.75,B116&lt;2.55,C116&gt;=2.35),"versicolor",IF(AND(C116&gt;=4.75,B116&lt;2.55,C116&gt;=2.35),"virginica",IF(AND(C116&lt;4.75,B116&gt;=2.55,C116&gt;=2.35),"versicolor",IF(AND(D116&gt;=1.75,C116&gt;=4.75,B116&gt;=2.55,C116&gt;=2.35),"virginica",IF(AND(A116&gt;=6.5,D116&lt;1.75,C116&gt;=4.75,B116&gt;=2.55,C116&gt;=2.35),"versicolor",IF(AND(A116&lt;6.05,A116&lt;6.5,D116&lt;1.75,C116&gt;=4.75,B116&gt;=2.55,C116&gt;=2.35),"versicolor",IF(AND(A116&gt;=6.05,A116&lt;6.5,D116&lt;1.75,C116&gt;=4.75,B116&gt;=2.55,C116&gt;=2.35),"virginica","shouldnthappen"))))))))</f>
        <v>setosa</v>
      </c>
      <c r="BE116" s="1" t="str">
        <f aca="false">IF(AND(C116&lt;2.5),"setosa",IF(AND(D116&lt;1.65,C116&lt;4.75,C116&gt;=2.5),"versicolor",IF(AND(D116&gt;=1.65,C116&lt;4.75,C116&gt;=2.5),"virginica",IF(AND(D116&gt;=1.75,C116&gt;=4.75,C116&gt;=2.5),"virginica",IF(AND(C116&lt;4.95,D116&lt;1.75,C116&gt;=4.75,C116&gt;=2.5),"versicolor",IF(AND(A116&lt;6.5,C116&gt;=4.95,D116&lt;1.75,C116&gt;=4.75,C116&gt;=2.5),"virginica",IF(AND(A116&gt;=6.5,C116&gt;=4.95,D116&lt;1.75,C116&gt;=4.75,C116&gt;=2.5),"versicolor","shouldnthappen")))))))</f>
        <v>setosa</v>
      </c>
      <c r="BF116" s="1" t="str">
        <f aca="false">IF(AND(G116&gt;=15.244),"virginica",IF(AND(C116&lt;3.2,B116&gt;=3.15,G116&lt;15.244),"setosa",IF(AND(A116&gt;=4.95,C116&lt;4.7,B116&lt;3.15,G116&lt;15.244),"versicolor",IF(AND(C116&gt;=5.15,C116&gt;=4.7,B116&lt;3.15,G116&lt;15.244),"virginica",IF(AND(A116&gt;=6.45,C116&gt;=3.2,B116&gt;=3.15,G116&lt;15.244),"virginica",IF(AND(D116&lt;0.95,A116&lt;4.95,C116&lt;4.7,B116&lt;3.15,G116&lt;15.244),"setosa",IF(AND(D116&gt;=0.95,A116&lt;4.95,C116&lt;4.7,B116&lt;3.15,G116&lt;15.244),"virginica",IF(AND(F116&lt;0.816,A116&lt;6.45,C116&gt;=3.2,B116&gt;=3.15,G116&lt;15.244),"virginica",IF(AND(F116&gt;=0.816,A116&lt;6.45,C116&gt;=3.2,B116&gt;=3.15,G116&lt;15.244),"versicolor",IF(AND(A116&gt;=6.5,B116&lt;3.05,C116&lt;5.15,C116&gt;=4.7,B116&lt;3.15,G116&lt;15.244),"versicolor",IF(AND(G116&lt;11.093,B116&gt;=3.05,C116&lt;5.15,C116&gt;=4.7,B116&lt;3.15,G116&lt;15.244),"virginica",IF(AND(G116&gt;=11.093,B116&gt;=3.05,C116&lt;5.15,C116&gt;=4.7,B116&lt;3.15,G116&lt;15.244),"versicolor",IF(AND(D116&gt;=1.7,A116&lt;6.5,B116&lt;3.05,C116&lt;5.15,C116&gt;=4.7,B116&lt;3.15,G116&lt;15.244),"virginica",IF(AND(G116&lt;7.498,D116&lt;1.7,A116&lt;6.5,B116&lt;3.05,C116&lt;5.15,C116&gt;=4.7,B116&lt;3.15,G116&lt;15.244),"virginica",IF(AND(G116&gt;=7.498,D116&lt;1.7,A116&lt;6.5,B116&lt;3.05,C116&lt;5.15,C116&gt;=4.7,B116&lt;3.15,G116&lt;15.244),"versicolor","shouldnthappen")))))))))))))))</f>
        <v>setosa</v>
      </c>
      <c r="BG116" s="1" t="str">
        <f aca="false">IF(AND(B116&gt;=3.35,C116&lt;4.85),"setosa",IF(AND(D116&gt;=1.75,C116&gt;=4.85),"virginica",IF(AND(D116&lt;0.75,B116&lt;3.35,C116&lt;4.85),"setosa",IF(AND(G116&gt;=13.879,D116&lt;1.75,C116&gt;=4.85),"versicolor",IF(AND(F116&gt;=0.9,D116&gt;=0.75,B116&lt;3.35,C116&lt;4.85),"virginica",IF(AND(F116&gt;=0.405,G116&lt;13.879,D116&lt;1.75,C116&gt;=4.85),"virginica",IF(AND(B116&gt;=2.55,F116&lt;0.9,D116&gt;=0.75,B116&lt;3.35,C116&lt;4.85),"versicolor",IF(AND(G116&lt;7.498,F116&lt;0.405,G116&lt;13.879,D116&lt;1.75,C116&gt;=4.85),"virginica",IF(AND(G116&gt;=7.498,F116&lt;0.405,G116&lt;13.879,D116&lt;1.75,C116&gt;=4.85),"versicolor",IF(AND(G116&lt;5.656,B116&lt;2.55,F116&lt;0.9,D116&gt;=0.75,B116&lt;3.35,C116&lt;4.85),"virginica",IF(AND(G116&gt;=5.656,B116&lt;2.55,F116&lt;0.9,D116&gt;=0.75,B116&lt;3.35,C116&lt;4.85),"versicolor","shouldnthappen")))))))))))</f>
        <v>setosa</v>
      </c>
      <c r="BH116" s="1" t="str">
        <f aca="false">IF(AND(D116&lt;0.7),"setosa",IF(AND(D116&gt;=1.65,A116&lt;6.65,D116&gt;=0.7),"virginica",IF(AND(D116&lt;1.55,A116&gt;=6.65,D116&gt;=0.7),"versicolor",IF(AND(D116&gt;=1.55,A116&gt;=6.65,D116&gt;=0.7),"virginica",IF(AND(F116&gt;=0.529,D116&lt;1.65,A116&lt;6.65,D116&gt;=0.7),"versicolor",IF(AND(C116&gt;=5.35,F116&lt;0.529,D116&lt;1.65,A116&lt;6.65,D116&gt;=0.7),"virginica",IF(AND(G116&gt;=7.411,C116&lt;5.35,F116&lt;0.529,D116&lt;1.65,A116&lt;6.65,D116&gt;=0.7),"versicolor",IF(AND(G116&lt;6.927,G116&lt;7.411,C116&lt;5.35,F116&lt;0.529,D116&lt;1.65,A116&lt;6.65,D116&gt;=0.7),"versicolor",IF(AND(G116&gt;=6.927,G116&lt;7.411,C116&lt;5.35,F116&lt;0.529,D116&lt;1.65,A116&lt;6.65,D116&gt;=0.7),"virginica","shouldnthappen")))))))))</f>
        <v>setosa</v>
      </c>
      <c r="BI116" s="1" t="str">
        <f aca="false">IF(AND(D116&gt;=1.7),"virginica",IF(AND(D116&lt;0.7,D116&lt;1.7),"setosa",IF(AND(D116&lt;1.45,G116&lt;7.37,D116&gt;=0.7,D116&lt;1.7),"versicolor",IF(AND(D116&gt;=1.45,G116&lt;7.37,D116&gt;=0.7,D116&lt;1.7),"virginica",IF(AND(B116&gt;=2.65,G116&gt;=7.37,D116&gt;=0.7,D116&lt;1.7),"versicolor",IF(AND(C116&lt;5.05,B116&lt;2.65,G116&gt;=7.37,D116&gt;=0.7,D116&lt;1.7),"versicolor",IF(AND(C116&gt;=5.05,B116&lt;2.65,G116&gt;=7.37,D116&gt;=0.7,D116&lt;1.7),"virginica","shouldnthappen")))))))</f>
        <v>setosa</v>
      </c>
    </row>
    <row r="117" customFormat="false" ht="13.8" hidden="false" customHeight="false" outlineLevel="0" collapsed="false">
      <c r="A117" s="1" t="n">
        <v>5</v>
      </c>
      <c r="B117" s="1" t="n">
        <v>3.3</v>
      </c>
      <c r="C117" s="1" t="n">
        <v>1.4</v>
      </c>
      <c r="D117" s="1" t="n">
        <v>0.2</v>
      </c>
      <c r="E117" s="1" t="s">
        <v>94</v>
      </c>
      <c r="F117" s="1" t="n">
        <v>0.832382892956957</v>
      </c>
      <c r="G117" s="1" t="n">
        <v>7.7347514196299</v>
      </c>
      <c r="H117" s="11" t="str">
        <f aca="false">E117</f>
        <v>setosa</v>
      </c>
      <c r="I117" s="1" t="str">
        <f aca="false">INDEX(L117:BI117, MODE(MATCH(L117:BI117, L117:BI117, 0 )))</f>
        <v>setosa</v>
      </c>
      <c r="J117" s="12" t="n">
        <f aca="false">COUNTIF(L117:BI117, H117) / COUNTA(L117:BI117)</f>
        <v>1</v>
      </c>
      <c r="K117" s="13" t="n">
        <f aca="false">I117=H117</f>
        <v>1</v>
      </c>
      <c r="L117" s="1" t="str">
        <f aca="false">IF(AND(C117&lt;3.65,B117&gt;=3.35),"setosa",IF(AND(C117&gt;=3.65,B117&gt;=3.35),"virginica",IF(AND(C117&lt;2.35,C117&lt;4.85,B117&lt;3.35),"setosa",IF(AND(F117&gt;=0.899,C117&gt;=2.35,C117&lt;4.85,B117&lt;3.35),"virginica",IF(AND(G117&gt;=8.268,B117&lt;2.75,C117&gt;=4.85,B117&lt;3.35),"virginica",IF(AND(D117&lt;1.55,B117&gt;=2.75,C117&gt;=4.85,B117&lt;3.35),"versicolor",IF(AND(D117&gt;=1.55,B117&gt;=2.75,C117&gt;=4.85,B117&lt;3.35),"virginica",IF(AND(G117&lt;6.537,F117&lt;0.899,C117&gt;=2.35,C117&lt;4.85,B117&lt;3.35),"virginica",IF(AND(G117&gt;=6.537,F117&lt;0.899,C117&gt;=2.35,C117&lt;4.85,B117&lt;3.35),"versicolor",IF(AND(G117&lt;6.878,G117&lt;8.268,B117&lt;2.75,C117&gt;=4.85,B117&lt;3.35),"virginica",IF(AND(G117&gt;=6.878,G117&lt;8.268,B117&lt;2.75,C117&gt;=4.85,B117&lt;3.35),"versicolor","shouldnthappen")))))))))))</f>
        <v>setosa</v>
      </c>
      <c r="M117" s="1" t="str">
        <f aca="false">IF(AND(C117&lt;2.6),"setosa",IF(AND(D117&gt;=1.75,C117&gt;=2.6),"virginica",IF(AND(G117&lt;6.094,D117&lt;1.75,C117&gt;=2.6),"virginica",IF(AND(D117&lt;1.35,G117&gt;=6.094,D117&lt;1.75,C117&gt;=2.6),"versicolor",IF(AND(C117&lt;5.05,D117&gt;=1.35,G117&gt;=6.094,D117&lt;1.75,C117&gt;=2.6),"versicolor",IF(AND(C117&gt;=5.05,D117&gt;=1.35,G117&gt;=6.094,D117&lt;1.75,C117&gt;=2.6),"virginica","shouldnthappen"))))))</f>
        <v>setosa</v>
      </c>
      <c r="N117" s="1" t="str">
        <f aca="false">IF(AND(A117&lt;6.6,B117&gt;=3.45),"setosa",IF(AND(A117&gt;=6.6,B117&gt;=3.45),"virginica",IF(AND(D117&lt;0.7,C117&lt;4.75,B117&lt;3.45),"setosa",IF(AND(D117&gt;=0.7,C117&lt;4.75,B117&lt;3.45),"versicolor",IF(AND(C117&gt;=5.15,C117&gt;=4.75,B117&lt;3.45),"virginica",IF(AND(D117&gt;=1.7,A117&lt;6.5,C117&lt;5.15,C117&gt;=4.75,B117&lt;3.45),"virginica",IF(AND(C117&lt;5.05,A117&gt;=6.5,C117&lt;5.15,C117&gt;=4.75,B117&lt;3.45),"versicolor",IF(AND(C117&gt;=5.05,A117&gt;=6.5,C117&lt;5.15,C117&gt;=4.75,B117&lt;3.45),"virginica",IF(AND(G117&lt;7.498,D117&lt;1.7,A117&lt;6.5,C117&lt;5.15,C117&gt;=4.75,B117&lt;3.45),"virginica",IF(AND(G117&gt;=7.498,D117&lt;1.7,A117&lt;6.5,C117&lt;5.15,C117&gt;=4.75,B117&lt;3.45),"versicolor","shouldnthappen"))))))))))</f>
        <v>setosa</v>
      </c>
      <c r="O117" s="1" t="str">
        <f aca="false">IF(AND(D117&lt;0.75),"setosa",IF(AND(C117&lt;4.75,C117&lt;4.85,D117&gt;=0.75),"versicolor",IF(AND(A117&gt;=6.05,C117&gt;=4.85,D117&gt;=0.75),"virginica",IF(AND(D117&lt;1.6,C117&gt;=4.75,C117&lt;4.85,D117&gt;=0.75),"versicolor",IF(AND(D117&gt;=1.6,C117&gt;=4.75,C117&lt;4.85,D117&gt;=0.75),"virginica",IF(AND(A117&lt;5.9,A117&lt;6.05,C117&gt;=4.85,D117&gt;=0.75),"virginica",IF(AND(A117&gt;=5.9,A117&lt;6.05,C117&gt;=4.85,D117&gt;=0.75),"versicolor","shouldnthappen")))))))</f>
        <v>setosa</v>
      </c>
      <c r="P117" s="1" t="str">
        <f aca="false">IF(AND(D117&lt;0.75),"setosa",IF(AND(A117&lt;5.55,D117&gt;=0.75),"versicolor",IF(AND(D117&gt;=1.7,G117&lt;13.158,A117&gt;=5.55,D117&gt;=0.75),"virginica",IF(AND(B117&lt;2.45,D117&lt;1.7,G117&lt;13.158,A117&gt;=5.55,D117&gt;=0.75),"virginica",IF(AND(B117&gt;=2.45,D117&lt;1.7,G117&lt;13.158,A117&gt;=5.55,D117&gt;=0.75),"versicolor",IF(AND(B117&gt;=3.05,G117&lt;15.551,G117&gt;=13.158,A117&gt;=5.55,D117&gt;=0.75),"versicolor",IF(AND(B117&lt;2.9,G117&gt;=15.551,G117&gt;=13.158,A117&gt;=5.55,D117&gt;=0.75),"versicolor",IF(AND(B117&gt;=2.9,G117&gt;=15.551,G117&gt;=13.158,A117&gt;=5.55,D117&gt;=0.75),"virginica",IF(AND(D117&lt;1.3,G117&lt;14.221,B117&lt;3.05,G117&lt;15.551,G117&gt;=13.158,A117&gt;=5.55,D117&gt;=0.75),"versicolor",IF(AND(D117&gt;=1.3,G117&lt;14.221,B117&lt;3.05,G117&lt;15.551,G117&gt;=13.158,A117&gt;=5.55,D117&gt;=0.75),"virginica",IF(AND(C117&lt;4.9,G117&gt;=14.221,B117&lt;3.05,G117&lt;15.551,G117&gt;=13.158,A117&gt;=5.55,D117&gt;=0.75),"versicolor",IF(AND(C117&gt;=4.9,G117&gt;=14.221,B117&lt;3.05,G117&lt;15.551,G117&gt;=13.158,A117&gt;=5.55,D117&gt;=0.75),"virginica","shouldnthappen"))))))))))))</f>
        <v>setosa</v>
      </c>
      <c r="Q117" s="1" t="str">
        <f aca="false">IF(AND(C117&lt;2.6),"setosa",IF(AND(A117&gt;=4.95,C117&lt;4.75,C117&gt;=2.6),"versicolor",IF(AND(D117&gt;=1.75,C117&gt;=4.75,C117&gt;=2.6),"virginica",IF(AND(B117&lt;2.45,A117&lt;4.95,C117&lt;4.75,C117&gt;=2.6),"versicolor",IF(AND(B117&gt;=2.45,A117&lt;4.95,C117&lt;4.75,C117&gt;=2.6),"virginica",IF(AND(G117&lt;7.498,D117&lt;1.75,C117&gt;=4.75,C117&gt;=2.6),"virginica",IF(AND(F117&lt;0.417,G117&gt;=7.498,D117&lt;1.75,C117&gt;=4.75,C117&gt;=2.6),"versicolor",IF(AND(F117&lt;0.442,F117&gt;=0.417,G117&gt;=7.498,D117&lt;1.75,C117&gt;=4.75,C117&gt;=2.6),"virginica",IF(AND(F117&gt;=0.442,F117&gt;=0.417,G117&gt;=7.498,D117&lt;1.75,C117&gt;=4.75,C117&gt;=2.6),"versicolor","shouldnthappen")))))))))</f>
        <v>setosa</v>
      </c>
      <c r="R117" s="1" t="str">
        <f aca="false">IF(AND(D117&lt;0.75),"setosa",IF(AND(D117&lt;1.75,A117&gt;=6.25,D117&gt;=0.75),"versicolor",IF(AND(D117&gt;=1.75,A117&gt;=6.25,D117&gt;=0.75),"virginica",IF(AND(D117&lt;1.6,C117&lt;4.75,A117&lt;6.25,D117&gt;=0.75),"versicolor",IF(AND(D117&gt;=1.6,C117&lt;4.75,A117&lt;6.25,D117&gt;=0.75),"virginica",IF(AND(G117&lt;6.998,C117&gt;=4.75,A117&lt;6.25,D117&gt;=0.75),"virginica",IF(AND(A117&lt;6.05,G117&gt;=6.998,C117&gt;=4.75,A117&lt;6.25,D117&gt;=0.75),"versicolor",IF(AND(A117&gt;=6.05,G117&gt;=6.998,C117&gt;=4.75,A117&lt;6.25,D117&gt;=0.75),"virginica","shouldnthappen"))))))))</f>
        <v>setosa</v>
      </c>
      <c r="S117" s="1" t="str">
        <f aca="false">IF(AND(B117&gt;=3.05,A117&lt;5.45),"setosa",IF(AND(C117&lt;2.2,B117&lt;3.05,A117&lt;5.45),"setosa",IF(AND(C117&gt;=2.2,B117&lt;3.05,A117&lt;5.45),"versicolor",IF(AND(B117&lt;3.7,C117&lt;4.8,A117&gt;=5.45),"versicolor",IF(AND(B117&gt;=3.7,C117&lt;4.8,A117&gt;=5.45),"setosa",IF(AND(G117&lt;13.757,C117&lt;5.05,C117&gt;=4.8,A117&gt;=5.45),"virginica",IF(AND(G117&gt;=13.757,C117&lt;5.05,C117&gt;=4.8,A117&gt;=5.45),"versicolor",IF(AND(C117&gt;=5.15,C117&gt;=5.05,C117&gt;=4.8,A117&gt;=5.45),"virginica",IF(AND(A117&lt;5.95,C117&lt;5.15,C117&gt;=5.05,C117&gt;=4.8,A117&gt;=5.45),"virginica",IF(AND(D117&gt;=1.8,A117&gt;=5.95,C117&lt;5.15,C117&gt;=5.05,C117&gt;=4.8,A117&gt;=5.45),"virginica",IF(AND(B117&lt;2.75,D117&lt;1.8,A117&gt;=5.95,C117&lt;5.15,C117&gt;=5.05,C117&gt;=4.8,A117&gt;=5.45),"versicolor",IF(AND(B117&gt;=2.75,D117&lt;1.8,A117&gt;=5.95,C117&lt;5.15,C117&gt;=5.05,C117&gt;=4.8,A117&gt;=5.45),"virginica","shouldnthappen"))))))))))))</f>
        <v>setosa</v>
      </c>
      <c r="T117" s="1" t="str">
        <f aca="false">IF(AND(C117&lt;2.6),"setosa",IF(AND(D117&lt;1.65,C117&lt;4.75,C117&gt;=2.6),"versicolor",IF(AND(D117&gt;=1.65,C117&lt;4.75,C117&gt;=2.6),"virginica",IF(AND(G117&gt;=8.494,A117&lt;6.6,C117&gt;=4.75,C117&gt;=2.6),"virginica",IF(AND(C117&lt;5.2,A117&gt;=6.6,C117&gt;=4.75,C117&gt;=2.6),"versicolor",IF(AND(C117&gt;=5.2,A117&gt;=6.6,C117&gt;=4.75,C117&gt;=2.6),"virginica",IF(AND(A117&lt;5.95,G117&lt;8.494,A117&lt;6.6,C117&gt;=4.75,C117&gt;=2.6),"virginica",IF(AND(A117&gt;=5.95,G117&lt;8.494,A117&lt;6.6,C117&gt;=4.75,C117&gt;=2.6),"versicolor","shouldnthappen"))))))))</f>
        <v>setosa</v>
      </c>
      <c r="U117" s="1" t="str">
        <f aca="false">IF(AND(C117&lt;3.65,B117&gt;=3.35),"setosa",IF(AND(C117&gt;=3.65,B117&gt;=3.35),"virginica",IF(AND(C117&lt;2.35,A117&lt;6.25,B117&lt;3.35),"setosa",IF(AND(C117&lt;4.85,A117&gt;=6.25,B117&lt;3.35),"versicolor",IF(AND(G117&gt;=15.426,C117&gt;=2.35,A117&lt;6.25,B117&lt;3.35),"virginica",IF(AND(D117&gt;=1.55,C117&gt;=4.85,A117&gt;=6.25,B117&lt;3.35),"virginica",IF(AND(D117&lt;1.8,G117&lt;15.426,C117&gt;=2.35,A117&lt;6.25,B117&lt;3.35),"versicolor",IF(AND(D117&gt;=1.8,G117&lt;15.426,C117&gt;=2.35,A117&lt;6.25,B117&lt;3.35),"virginica",IF(AND(B117&lt;2.95,D117&lt;1.55,C117&gt;=4.85,A117&gt;=6.25,B117&lt;3.35),"virginica",IF(AND(B117&gt;=2.95,D117&lt;1.55,C117&gt;=4.85,A117&gt;=6.25,B117&lt;3.35),"versicolor","shouldnthappen"))))))))))</f>
        <v>setosa</v>
      </c>
      <c r="V117" s="1" t="str">
        <f aca="false">IF(AND(C117&lt;2.6),"setosa",IF(AND(C117&gt;=4.85,C117&gt;=2.6),"virginica",IF(AND(F117&gt;=0.9,C117&lt;4.85,C117&gt;=2.6),"virginica",IF(AND(G117&lt;5.656,F117&lt;0.9,C117&lt;4.85,C117&gt;=2.6),"virginica",IF(AND(G117&gt;=5.656,F117&lt;0.9,C117&lt;4.85,C117&gt;=2.6),"versicolor","shouldnthappen")))))</f>
        <v>setosa</v>
      </c>
      <c r="W117" s="1" t="str">
        <f aca="false">IF(AND(D117&gt;=1.75,G117&gt;=13.795),"virginica",IF(AND(D117&gt;=1.5,G117&gt;=12.335,G117&lt;13.795),"virginica",IF(AND(C117&lt;2.45,C117&lt;4.85,G117&lt;12.335,G117&lt;13.795),"setosa",IF(AND(C117&gt;=2.45,C117&lt;4.85,G117&lt;12.335,G117&lt;13.795),"versicolor",IF(AND(D117&gt;=1.7,C117&gt;=4.85,G117&lt;12.335,G117&lt;13.795),"virginica",IF(AND(B117&gt;=3.25,D117&lt;1.5,G117&gt;=12.335,G117&lt;13.795),"setosa",IF(AND(D117&lt;1,F117&lt;0.255,D117&lt;1.75,G117&gt;=13.795),"setosa",IF(AND(D117&gt;=1,F117&lt;0.255,D117&lt;1.75,G117&gt;=13.795),"versicolor",IF(AND(A117&lt;5.4,F117&gt;=0.255,D117&lt;1.75,G117&gt;=13.795),"setosa",IF(AND(A117&gt;=5.4,F117&gt;=0.255,D117&lt;1.75,G117&gt;=13.795),"versicolor",IF(AND(A117&lt;6.15,D117&lt;1.7,C117&gt;=4.85,G117&lt;12.335,G117&lt;13.795),"versicolor",IF(AND(A117&gt;=6.15,D117&lt;1.7,C117&gt;=4.85,G117&lt;12.335,G117&lt;13.795),"virginica",IF(AND(C117&lt;5,B117&lt;3.25,D117&lt;1.5,G117&gt;=12.335,G117&lt;13.795),"versicolor",IF(AND(C117&gt;=5,B117&lt;3.25,D117&lt;1.5,G117&gt;=12.335,G117&lt;13.795),"virginica","shouldnthappen"))))))))))))))</f>
        <v>setosa</v>
      </c>
      <c r="X117" s="1" t="str">
        <f aca="false">IF(AND(C117&lt;2.5,A117&lt;5.55),"setosa",IF(AND(F117&lt;0.096,A117&gt;=5.55),"virginica",IF(AND(D117&lt;1.6,C117&gt;=2.5,A117&lt;5.55),"versicolor",IF(AND(D117&gt;=1.6,C117&gt;=2.5,A117&lt;5.55),"virginica",IF(AND(F117&gt;=0.156,C117&lt;4.75,F117&gt;=0.096,A117&gt;=5.55),"versicolor",IF(AND(D117&gt;=1.75,C117&gt;=4.75,F117&gt;=0.096,A117&gt;=5.55),"virginica",IF(AND(B117&lt;3.3,F117&lt;0.156,C117&lt;4.75,F117&gt;=0.096,A117&gt;=5.55),"versicolor",IF(AND(B117&gt;=3.3,F117&lt;0.156,C117&lt;4.75,F117&gt;=0.096,A117&gt;=5.55),"setosa",IF(AND(B117&lt;2.45,A117&lt;6.05,D117&lt;1.75,C117&gt;=4.75,F117&gt;=0.096,A117&gt;=5.55),"virginica",IF(AND(B117&gt;=2.45,A117&lt;6.05,D117&lt;1.75,C117&gt;=4.75,F117&gt;=0.096,A117&gt;=5.55),"versicolor",IF(AND(F117&lt;0.205,A117&gt;=6.05,D117&lt;1.75,C117&gt;=4.75,F117&gt;=0.096,A117&gt;=5.55),"versicolor",IF(AND(F117&gt;=0.205,A117&gt;=6.05,D117&lt;1.75,C117&gt;=4.75,F117&gt;=0.096,A117&gt;=5.55),"virginica","shouldnthappen"))))))))))))</f>
        <v>setosa</v>
      </c>
      <c r="Y117" s="1" t="str">
        <f aca="false">IF(AND(C117&lt;2.35,A117&lt;5.55),"setosa",IF(AND(C117&gt;=5.05,A117&gt;=5.55),"virginica",IF(AND(D117&lt;1.6,C117&gt;=2.35,A117&lt;5.55),"versicolor",IF(AND(D117&gt;=1.6,C117&gt;=2.35,A117&lt;5.55),"virginica",IF(AND(D117&gt;=1.75,C117&lt;5.05,A117&gt;=5.55),"virginica",IF(AND(B117&gt;=3.55,D117&lt;1.75,C117&lt;5.05,A117&gt;=5.55),"setosa",IF(AND(G117&lt;6.3,B117&lt;3.55,D117&lt;1.75,C117&lt;5.05,A117&gt;=5.55),"virginica",IF(AND(G117&gt;=6.3,B117&lt;3.55,D117&lt;1.75,C117&lt;5.05,A117&gt;=5.55),"versicolor","shouldnthappen"))))))))</f>
        <v>setosa</v>
      </c>
      <c r="Z117" s="1" t="str">
        <f aca="false">IF(AND(D117&lt;0.75),"setosa",IF(AND(B117&gt;=2.55,C117&lt;4.85,D117&gt;=0.75),"versicolor",IF(AND(D117&gt;=1.7,C117&gt;=4.85,D117&gt;=0.75),"virginica",IF(AND(D117&lt;1.6,B117&lt;2.55,C117&lt;4.85,D117&gt;=0.75),"versicolor",IF(AND(D117&gt;=1.6,B117&lt;2.55,C117&lt;4.85,D117&gt;=0.75),"virginica",IF(AND(B117&lt;2.65,D117&lt;1.7,C117&gt;=4.85,D117&gt;=0.75),"virginica",IF(AND(F117&lt;0.325,B117&gt;=2.65,D117&lt;1.7,C117&gt;=4.85,D117&gt;=0.75),"virginica",IF(AND(G117&lt;10.717,F117&gt;=0.325,B117&gt;=2.65,D117&lt;1.7,C117&gt;=4.85,D117&gt;=0.75),"versicolor",IF(AND(G117&gt;=10.717,F117&gt;=0.325,B117&gt;=2.65,D117&lt;1.7,C117&gt;=4.85,D117&gt;=0.75),"virginica","shouldnthappen")))))))))</f>
        <v>setosa</v>
      </c>
      <c r="AA117" s="1" t="str">
        <f aca="false">IF(AND(D117&lt;0.75),"setosa",IF(AND(D117&gt;=1.75,D117&gt;=0.75),"virginica",IF(AND(F117&gt;=0.455,D117&lt;1.75,D117&gt;=0.75),"versicolor",IF(AND(D117&lt;1.45,F117&lt;0.455,D117&lt;1.75,D117&gt;=0.75),"versicolor",IF(AND(F117&lt;0.247,D117&gt;=1.45,F117&lt;0.455,D117&lt;1.75,D117&gt;=0.75),"versicolor",IF(AND(F117&gt;=0.247,D117&gt;=1.45,F117&lt;0.455,D117&lt;1.75,D117&gt;=0.75),"virginica","shouldnthappen"))))))</f>
        <v>setosa</v>
      </c>
      <c r="AB117" s="1" t="str">
        <f aca="false">IF(AND(F117&gt;=0.221,B117&gt;=3.35),"setosa",IF(AND(A117&lt;5.3,F117&gt;=0.683,B117&lt;3.35),"setosa",IF(AND(A117&lt;6.45,F117&lt;0.221,B117&gt;=3.35),"setosa",IF(AND(A117&gt;=6.45,F117&lt;0.221,B117&gt;=3.35),"virginica",IF(AND(G117&lt;6.3,A117&lt;6.25,F117&lt;0.683,B117&lt;3.35),"virginica",IF(AND(G117&lt;13.795,A117&gt;=6.25,F117&lt;0.683,B117&lt;3.35),"virginica",IF(AND(D117&lt;1.65,A117&gt;=5.3,F117&gt;=0.683,B117&lt;3.35),"versicolor",IF(AND(D117&gt;=1.65,A117&gt;=5.3,F117&gt;=0.683,B117&lt;3.35),"virginica",IF(AND(D117&lt;0.6,G117&gt;=6.3,A117&lt;6.25,F117&lt;0.683,B117&lt;3.35),"setosa",IF(AND(D117&lt;1.7,G117&gt;=13.795,A117&gt;=6.25,F117&lt;0.683,B117&lt;3.35),"versicolor",IF(AND(D117&gt;=1.7,G117&gt;=13.795,A117&gt;=6.25,F117&lt;0.683,B117&lt;3.35),"virginica",IF(AND(C117&gt;=5.35,D117&gt;=0.6,G117&gt;=6.3,A117&lt;6.25,F117&lt;0.683,B117&lt;3.35),"virginica",IF(AND(D117&lt;1.75,C117&lt;5.35,D117&gt;=0.6,G117&gt;=6.3,A117&lt;6.25,F117&lt;0.683,B117&lt;3.35),"versicolor",IF(AND(D117&gt;=1.75,C117&lt;5.35,D117&gt;=0.6,G117&gt;=6.3,A117&lt;6.25,F117&lt;0.683,B117&lt;3.35),"virginica","shouldnthappen"))))))))))))))</f>
        <v>setosa</v>
      </c>
      <c r="AC117" s="1" t="str">
        <f aca="false">IF(AND(B117&gt;=3.3),"setosa",IF(AND(C117&lt;2.45,D117&lt;1.55,B117&lt;3.3),"setosa",IF(AND(F117&gt;=0.211,D117&gt;=1.55,B117&lt;3.3),"virginica",IF(AND(C117&lt;4.9,C117&gt;=2.45,D117&lt;1.55,B117&lt;3.3),"versicolor",IF(AND(C117&gt;=4.9,C117&gt;=2.45,D117&lt;1.55,B117&lt;3.3),"virginica",IF(AND(F117&lt;0.138,F117&lt;0.211,D117&gt;=1.55,B117&lt;3.3),"virginica",IF(AND(F117&gt;=0.138,F117&lt;0.211,D117&gt;=1.55,B117&lt;3.3),"versicolor","shouldnthappen")))))))</f>
        <v>setosa</v>
      </c>
      <c r="AD117" s="1" t="str">
        <f aca="false">IF(AND(D117&gt;=1.75),"virginica",IF(AND(D117&lt;0.75,D117&lt;1.75),"setosa",IF(AND(D117&lt;1.35,D117&gt;=0.75,D117&lt;1.75),"versicolor",IF(AND(B117&lt;2.6,C117&lt;4.85,D117&gt;=1.35,D117&gt;=0.75,D117&lt;1.75),"virginica",IF(AND(B117&gt;=2.6,C117&lt;4.85,D117&gt;=1.35,D117&gt;=0.75,D117&lt;1.75),"versicolor",IF(AND(A117&lt;6.4,C117&gt;=4.85,D117&gt;=1.35,D117&gt;=0.75,D117&lt;1.75),"virginica",IF(AND(A117&gt;=6.4,C117&gt;=4.85,D117&gt;=1.35,D117&gt;=0.75,D117&lt;1.75),"versicolor","shouldnthappen")))))))</f>
        <v>setosa</v>
      </c>
      <c r="AE117" s="1" t="str">
        <f aca="false">IF(AND(C117&lt;2.45),"setosa",IF(AND(F117&lt;0.07,C117&gt;=2.45),"virginica",IF(AND(A117&gt;=5,C117&lt;4.75,F117&gt;=0.07,C117&gt;=2.45),"versicolor",IF(AND(F117&lt;0.182,C117&gt;=4.75,F117&gt;=0.07,C117&gt;=2.45),"versicolor",IF(AND(B117&lt;2.45,A117&lt;5,C117&lt;4.75,F117&gt;=0.07,C117&gt;=2.45),"versicolor",IF(AND(B117&gt;=2.45,A117&lt;5,C117&lt;4.75,F117&gt;=0.07,C117&gt;=2.45),"virginica",IF(AND(F117&gt;=0.468,F117&gt;=0.182,C117&gt;=4.75,F117&gt;=0.07,C117&gt;=2.45),"virginica",IF(AND(A117&gt;=6.85,F117&lt;0.468,F117&gt;=0.182,C117&gt;=4.75,F117&gt;=0.07,C117&gt;=2.45),"virginica",IF(AND(B117&lt;2.6,A117&lt;6.85,F117&lt;0.468,F117&gt;=0.182,C117&gt;=4.75,F117&gt;=0.07,C117&gt;=2.45),"virginica",IF(AND(B117&gt;=2.6,A117&lt;6.85,F117&lt;0.468,F117&gt;=0.182,C117&gt;=4.75,F117&gt;=0.07,C117&gt;=2.45),"versicolor","shouldnthappen"))))))))))</f>
        <v>setosa</v>
      </c>
      <c r="AF117" s="1" t="str">
        <f aca="false">IF(AND(D117&lt;0.75,A117&lt;5.45),"setosa",IF(AND(D117&gt;=1.75,A117&gt;=5.45),"virginica",IF(AND(G117&lt;6.094,D117&gt;=0.75,A117&lt;5.45),"virginica",IF(AND(G117&gt;=6.094,D117&gt;=0.75,A117&lt;5.45),"versicolor",IF(AND(C117&lt;2.75,D117&lt;1.75,A117&gt;=5.45),"setosa",IF(AND(D117&lt;1.45,C117&gt;=2.75,D117&lt;1.75,A117&gt;=5.45),"versicolor",IF(AND(B117&lt;2.75,D117&gt;=1.45,C117&gt;=2.75,D117&lt;1.75,A117&gt;=5.45),"versicolor",IF(AND(C117&lt;5.05,B117&gt;=2.75,D117&gt;=1.45,C117&gt;=2.75,D117&lt;1.75,A117&gt;=5.45),"versicolor",IF(AND(C117&gt;=5.05,B117&gt;=2.75,D117&gt;=1.45,C117&gt;=2.75,D117&lt;1.75,A117&gt;=5.45),"virginica","shouldnthappen")))))))))</f>
        <v>setosa</v>
      </c>
      <c r="AG117" s="1" t="str">
        <f aca="false">IF(AND(D117&lt;0.65,G117&lt;8.868,A117&lt;5.3),"setosa",IF(AND(C117&lt;2.6,G117&gt;=8.868,A117&lt;5.3),"setosa",IF(AND(C117&gt;=2.6,G117&gt;=8.868,A117&lt;5.3),"versicolor",IF(AND(C117&gt;=4.95,D117&lt;1.55,A117&gt;=5.3),"virginica",IF(AND(G117&lt;13.795,D117&gt;=1.55,A117&gt;=5.3),"virginica",IF(AND(C117&lt;3.75,D117&gt;=0.65,G117&lt;8.868,A117&lt;5.3),"versicolor",IF(AND(C117&gt;=3.75,D117&gt;=0.65,G117&lt;8.868,A117&lt;5.3),"virginica",IF(AND(C117&lt;2.6,C117&lt;4.95,D117&lt;1.55,A117&gt;=5.3),"setosa",IF(AND(C117&gt;=2.6,C117&lt;4.95,D117&lt;1.55,A117&gt;=5.3),"versicolor",IF(AND(C117&lt;4.75,G117&gt;=13.795,D117&gt;=1.55,A117&gt;=5.3),"versicolor",IF(AND(C117&gt;=4.75,G117&gt;=13.795,D117&gt;=1.55,A117&gt;=5.3),"virginica","shouldnthappen")))))))))))</f>
        <v>setosa</v>
      </c>
      <c r="AH117" s="1" t="str">
        <f aca="false">IF(AND(D117&lt;0.75),"setosa",IF(AND(C117&lt;4.75,D117&gt;=0.75),"versicolor",IF(AND(G117&lt;13.757,C117&gt;=4.75,D117&gt;=0.75),"virginica",IF(AND(B117&lt;3.05,G117&gt;=13.757,C117&gt;=4.75,D117&gt;=0.75),"virginica",IF(AND(A117&lt;6.65,B117&gt;=3.05,G117&gt;=13.757,C117&gt;=4.75,D117&gt;=0.75),"virginica",IF(AND(A117&gt;=6.65,B117&gt;=3.05,G117&gt;=13.757,C117&gt;=4.75,D117&gt;=0.75),"versicolor","shouldnthappen"))))))</f>
        <v>setosa</v>
      </c>
      <c r="AI117" s="1" t="str">
        <f aca="false">IF(AND(D117&lt;0.7),"setosa",IF(AND(C117&lt;4.75,D117&gt;=0.7),"versicolor",IF(AND(A117&lt;6.6,F117&lt;0.482,C117&gt;=4.75,D117&gt;=0.7),"virginica",IF(AND(C117&gt;=4.95,F117&gt;=0.482,C117&gt;=4.75,D117&gt;=0.7),"virginica",IF(AND(D117&lt;1.9,A117&gt;=6.6,F117&lt;0.482,C117&gt;=4.75,D117&gt;=0.7),"versicolor",IF(AND(D117&gt;=1.9,A117&gt;=6.6,F117&lt;0.482,C117&gt;=4.75,D117&gt;=0.7),"virginica",IF(AND(F117&gt;=0.766,C117&lt;4.95,F117&gt;=0.482,C117&gt;=4.75,D117&gt;=0.7),"virginica",IF(AND(B117&lt;2.95,F117&lt;0.766,C117&lt;4.95,F117&gt;=0.482,C117&gt;=4.75,D117&gt;=0.7),"virginica",IF(AND(B117&gt;=2.95,F117&lt;0.766,C117&lt;4.95,F117&gt;=0.482,C117&gt;=4.75,D117&gt;=0.7),"versicolor","shouldnthappen")))))))))</f>
        <v>setosa</v>
      </c>
      <c r="AJ117" s="1" t="str">
        <f aca="false">IF(AND(C117&lt;2.45,C117&lt;4.75),"setosa",IF(AND(D117&gt;=1.65,C117&gt;=4.75),"virginica",IF(AND(A117&lt;4.95,C117&gt;=2.45,C117&lt;4.75),"virginica",IF(AND(A117&gt;=4.95,C117&gt;=2.45,C117&lt;4.75),"versicolor",IF(AND(B117&lt;2.95,D117&lt;1.65,C117&gt;=4.75),"virginica",IF(AND(B117&gt;=2.95,D117&lt;1.65,C117&gt;=4.75),"versicolor","shouldnthappen"))))))</f>
        <v>setosa</v>
      </c>
      <c r="AK117" s="1" t="str">
        <f aca="false">IF(AND(D117&lt;0.75,A117&lt;5.45),"setosa",IF(AND(B117&lt;2.45,D117&gt;=0.75,A117&lt;5.45),"versicolor",IF(AND(A117&gt;=5.55,C117&lt;4.75,A117&gt;=5.45),"versicolor",IF(AND(C117&gt;=5.15,C117&gt;=4.75,A117&gt;=5.45),"virginica",IF(AND(G117&lt;6.094,B117&gt;=2.45,D117&gt;=0.75,A117&lt;5.45),"virginica",IF(AND(G117&gt;=6.094,B117&gt;=2.45,D117&gt;=0.75,A117&lt;5.45),"versicolor",IF(AND(D117&lt;0.6,A117&lt;5.55,C117&lt;4.75,A117&gt;=5.45),"setosa",IF(AND(D117&gt;=0.6,A117&lt;5.55,C117&lt;4.75,A117&gt;=5.45),"versicolor",IF(AND(C117&lt;4.95,C117&lt;5.15,C117&gt;=4.75,A117&gt;=5.45),"virginica",IF(AND(G117&lt;12.627,C117&lt;5.05,C117&gt;=4.95,C117&lt;5.15,C117&gt;=4.75,A117&gt;=5.45),"virginica",IF(AND(G117&gt;=12.627,C117&lt;5.05,C117&gt;=4.95,C117&lt;5.15,C117&gt;=4.75,A117&gt;=5.45),"versicolor",IF(AND(D117&lt;1.7,C117&gt;=5.05,C117&gt;=4.95,C117&lt;5.15,C117&gt;=4.75,A117&gt;=5.45),"versicolor",IF(AND(D117&gt;=1.7,C117&gt;=5.05,C117&gt;=4.95,C117&lt;5.15,C117&gt;=4.75,A117&gt;=5.45),"virginica","shouldnthappen")))))))))))))</f>
        <v>setosa</v>
      </c>
      <c r="AL117" s="1" t="str">
        <f aca="false">IF(AND(B117&lt;2.45,B117&lt;3.15),"versicolor",IF(AND(D117&lt;0.95,G117&lt;15.141,B117&gt;=3.15),"setosa",IF(AND(G117&lt;15.429,G117&gt;=15.141,B117&gt;=3.15),"versicolor",IF(AND(G117&gt;=15.429,G117&gt;=15.141,B117&gt;=3.15),"virginica",IF(AND(C117&lt;2.3,C117&lt;4.75,B117&gt;=2.45,B117&lt;3.15),"setosa",IF(AND(G117&gt;=16.072,C117&gt;=4.75,B117&gt;=2.45,B117&lt;3.15),"versicolor",IF(AND(G117&lt;11.833,D117&gt;=0.95,G117&lt;15.141,B117&gt;=3.15),"virginica",IF(AND(A117&lt;5,C117&gt;=2.3,C117&lt;4.75,B117&gt;=2.45,B117&lt;3.15),"virginica",IF(AND(A117&gt;=5,C117&gt;=2.3,C117&lt;4.75,B117&gt;=2.45,B117&lt;3.15),"versicolor",IF(AND(G117&lt;14.342,G117&gt;=11.833,D117&gt;=0.95,G117&lt;15.141,B117&gt;=3.15),"versicolor",IF(AND(G117&gt;=14.342,G117&gt;=11.833,D117&gt;=0.95,G117&lt;15.141,B117&gt;=3.15),"virginica",IF(AND(G117&lt;13.757,F117&gt;=0.741,G117&lt;16.072,C117&gt;=4.75,B117&gt;=2.45,B117&lt;3.15),"virginica",IF(AND(F117&gt;=0.546,A117&lt;6.15,F117&lt;0.741,G117&lt;16.072,C117&gt;=4.75,B117&gt;=2.45,B117&lt;3.15),"virginica",IF(AND(D117&gt;=1.75,A117&gt;=6.15,F117&lt;0.741,G117&lt;16.072,C117&gt;=4.75,B117&gt;=2.45,B117&lt;3.15),"virginica",IF(AND(C117&lt;4.85,G117&gt;=13.757,F117&gt;=0.741,G117&lt;16.072,C117&gt;=4.75,B117&gt;=2.45,B117&lt;3.15),"virginica",IF(AND(C117&gt;=4.85,G117&gt;=13.757,F117&gt;=0.741,G117&lt;16.072,C117&gt;=4.75,B117&gt;=2.45,B117&lt;3.15),"versicolor",IF(AND(F117&lt;0.331,F117&lt;0.546,A117&lt;6.15,F117&lt;0.741,G117&lt;16.072,C117&gt;=4.75,B117&gt;=2.45,B117&lt;3.15),"virginica",IF(AND(F117&gt;=0.331,F117&lt;0.546,A117&lt;6.15,F117&lt;0.741,G117&lt;16.072,C117&gt;=4.75,B117&gt;=2.45,B117&lt;3.15),"versicolor",IF(AND(G117&lt;10.661,D117&lt;1.75,A117&gt;=6.15,F117&lt;0.741,G117&lt;16.072,C117&gt;=4.75,B117&gt;=2.45,B117&lt;3.15),"virginica",IF(AND(G117&gt;=10.661,D117&lt;1.75,A117&gt;=6.15,F117&lt;0.741,G117&lt;16.072,C117&gt;=4.75,B117&gt;=2.45,B117&lt;3.15),"versicolor","shouldnthappen"))))))))))))))))))))</f>
        <v>setosa</v>
      </c>
      <c r="AM117" s="1" t="str">
        <f aca="false">IF(AND(D117&lt;1.35,F117&gt;=0.917),"setosa",IF(AND(D117&gt;=1.35,F117&gt;=0.917),"virginica",IF(AND(D117&lt;0.75,D117&lt;1.55,F117&lt;0.917),"setosa",IF(AND(C117&gt;=4.8,D117&gt;=1.55,F117&lt;0.917),"virginica",IF(AND(A117&lt;5.95,D117&gt;=0.75,D117&lt;1.55,F117&lt;0.917),"versicolor",IF(AND(F117&lt;0.473,C117&lt;4.8,D117&gt;=1.55,F117&lt;0.917),"virginica",IF(AND(F117&gt;=0.473,C117&lt;4.8,D117&gt;=1.55,F117&lt;0.917),"versicolor",IF(AND(C117&lt;4.95,A117&gt;=5.95,D117&gt;=0.75,D117&lt;1.55,F117&lt;0.917),"versicolor",IF(AND(C117&gt;=4.95,A117&gt;=5.95,D117&gt;=0.75,D117&lt;1.55,F117&lt;0.917),"virginica","shouldnthappen")))))))))</f>
        <v>setosa</v>
      </c>
      <c r="AN117" s="1" t="str">
        <f aca="false">IF(AND(D117&lt;0.75,A117&lt;5.45),"setosa",IF(AND(D117&lt;1.55,D117&gt;=0.75,A117&lt;5.45),"versicolor",IF(AND(D117&gt;=1.55,D117&gt;=0.75,A117&lt;5.45),"virginica",IF(AND(A117&gt;=5.75,C117&lt;4.75,A117&gt;=5.45),"versicolor",IF(AND(F117&lt;0.361,C117&gt;=4.75,A117&gt;=5.45),"virginica",IF(AND(C117&lt;2.6,A117&lt;5.75,C117&lt;4.75,A117&gt;=5.45),"setosa",IF(AND(C117&gt;=2.6,A117&lt;5.75,C117&lt;4.75,A117&gt;=5.45),"versicolor",IF(AND(D117&gt;=1.7,F117&gt;=0.361,C117&gt;=4.75,A117&gt;=5.45),"virginica",IF(AND(B117&lt;2.65,D117&lt;1.7,F117&gt;=0.361,C117&gt;=4.75,A117&gt;=5.45),"virginica",IF(AND(A117&lt;7.05,B117&gt;=2.65,D117&lt;1.7,F117&gt;=0.361,C117&gt;=4.75,A117&gt;=5.45),"versicolor",IF(AND(A117&gt;=7.05,B117&gt;=2.65,D117&lt;1.7,F117&gt;=0.361,C117&gt;=4.75,A117&gt;=5.45),"virginica","shouldnthappen")))))))))))</f>
        <v>setosa</v>
      </c>
      <c r="AO117" s="1" t="str">
        <f aca="false">IF(AND(D117&lt;0.7),"setosa",IF(AND(A117&lt;4.95,C117&lt;4.85,D117&gt;=0.7),"virginica",IF(AND(A117&gt;=4.95,C117&lt;4.85,D117&gt;=0.7),"versicolor",IF(AND(D117&gt;=1.7,C117&gt;=4.85,D117&gt;=0.7),"virginica",IF(AND(F117&lt;0.325,D117&lt;1.7,C117&gt;=4.85,D117&gt;=0.7),"virginica",IF(AND(D117&lt;1.55,F117&gt;=0.325,D117&lt;1.7,C117&gt;=4.85,D117&gt;=0.7),"virginica",IF(AND(D117&gt;=1.55,F117&gt;=0.325,D117&lt;1.7,C117&gt;=4.85,D117&gt;=0.7),"versicolor","shouldnthappen")))))))</f>
        <v>setosa</v>
      </c>
      <c r="AP117" s="1" t="str">
        <f aca="false">IF(AND(D117&lt;0.75),"setosa",IF(AND(C117&lt;4.85,D117&gt;=0.75),"versicolor",IF(AND(G117&gt;=8.277,C117&gt;=4.85,D117&gt;=0.75),"virginica",IF(AND(F117&gt;=0.633,G117&lt;8.277,C117&gt;=4.85,D117&gt;=0.75),"virginica",IF(AND(G117&lt;7.61,F117&lt;0.633,G117&lt;8.277,C117&gt;=4.85,D117&gt;=0.75),"virginica",IF(AND(G117&gt;=7.61,F117&lt;0.633,G117&lt;8.277,C117&gt;=4.85,D117&gt;=0.75),"versicolor","shouldnthappen"))))))</f>
        <v>setosa</v>
      </c>
      <c r="AQ117" s="1" t="str">
        <f aca="false">IF(AND(C117&lt;2.65,A117&gt;=5.45,C117&lt;4.75),"setosa",IF(AND(C117&gt;=2.65,A117&gt;=5.45,C117&lt;4.75),"versicolor",IF(AND(B117&lt;2.9,C117&lt;4.85,C117&gt;=4.75),"versicolor",IF(AND(B117&gt;=2.9,C117&lt;4.85,C117&gt;=4.75),"virginica",IF(AND(D117&lt;1.7,C117&gt;=4.85,C117&gt;=4.75),"versicolor",IF(AND(D117&gt;=1.7,C117&gt;=4.85,C117&gt;=4.75),"virginica",IF(AND(C117&lt;2.45,G117&lt;14.126,A117&lt;5.45,C117&lt;4.75),"setosa",IF(AND(C117&gt;=2.45,G117&lt;14.126,A117&lt;5.45,C117&lt;4.75),"versicolor",IF(AND(C117&lt;2.4,G117&gt;=14.126,A117&lt;5.45,C117&lt;4.75),"setosa",IF(AND(C117&gt;=2.4,G117&gt;=14.126,A117&lt;5.45,C117&lt;4.75),"versicolor","shouldnthappen"))))))))))</f>
        <v>setosa</v>
      </c>
      <c r="AR117" s="1" t="str">
        <f aca="false">IF(AND(C117&lt;2.45,C117&lt;4.85),"setosa",IF(AND(C117&gt;=5.15,C117&gt;=4.85),"virginica",IF(AND(A117&gt;=4.95,C117&gt;=2.45,C117&lt;4.85),"versicolor",IF(AND(D117&lt;1.35,A117&lt;4.95,C117&gt;=2.45,C117&lt;4.85),"versicolor",IF(AND(D117&gt;=1.35,A117&lt;4.95,C117&gt;=2.45,C117&lt;4.85),"virginica",IF(AND(F117&lt;0.35,G117&lt;12.751,C117&lt;5.15,C117&gt;=4.85),"virginica",IF(AND(A117&lt;6.5,G117&gt;=12.751,C117&lt;5.15,C117&gt;=4.85),"virginica",IF(AND(A117&gt;=6.5,G117&gt;=12.751,C117&lt;5.15,C117&gt;=4.85),"versicolor",IF(AND(B117&gt;=2.75,F117&gt;=0.35,G117&lt;12.751,C117&lt;5.15,C117&gt;=4.85),"virginica",IF(AND(C117&lt;5.05,B117&lt;2.75,F117&gt;=0.35,G117&lt;12.751,C117&lt;5.15,C117&gt;=4.85),"virginica",IF(AND(C117&gt;=5.05,B117&lt;2.75,F117&gt;=0.35,G117&lt;12.751,C117&lt;5.15,C117&gt;=4.85),"versicolor","shouldnthappen")))))))))))</f>
        <v>setosa</v>
      </c>
      <c r="AS117" s="1" t="str">
        <f aca="false">IF(AND(F117&gt;=0.9,B117&lt;3.05),"virginica",IF(AND(A117&lt;5.9,B117&gt;=3.05),"setosa",IF(AND(D117&lt;1.65,A117&gt;=5.9,B117&gt;=3.05),"versicolor",IF(AND(D117&gt;=1.65,A117&gt;=5.9,B117&gt;=3.05),"virginica",IF(AND(D117&gt;=1.75,C117&gt;=4.85,F117&lt;0.9,B117&lt;3.05),"virginica",IF(AND(C117&lt;2.2,B117&lt;2.95,C117&lt;4.85,F117&lt;0.9,B117&lt;3.05),"setosa",IF(AND(C117&gt;=2.2,B117&lt;2.95,C117&lt;4.85,F117&lt;0.9,B117&lt;3.05),"versicolor",IF(AND(C117&lt;2.8,B117&gt;=2.95,C117&lt;4.85,F117&lt;0.9,B117&lt;3.05),"setosa",IF(AND(C117&gt;=2.8,B117&gt;=2.95,C117&lt;4.85,F117&lt;0.9,B117&lt;3.05),"versicolor",IF(AND(G117&lt;13.879,D117&lt;1.75,C117&gt;=4.85,F117&lt;0.9,B117&lt;3.05),"virginica",IF(AND(G117&gt;=13.879,D117&lt;1.75,C117&gt;=4.85,F117&lt;0.9,B117&lt;3.05),"versicolor","shouldnthappen")))))))))))</f>
        <v>setosa</v>
      </c>
      <c r="AT117" s="1" t="str">
        <f aca="false">IF(AND(D117&lt;0.75),"setosa",IF(AND(D117&gt;=1.75,D117&gt;=0.75),"virginica",IF(AND(D117&lt;1.45,G117&lt;7.37,D117&lt;1.75,D117&gt;=0.75),"versicolor",IF(AND(D117&gt;=1.45,G117&lt;7.37,D117&lt;1.75,D117&gt;=0.75),"virginica",IF(AND(C117&lt;5.45,G117&gt;=7.37,D117&lt;1.75,D117&gt;=0.75),"versicolor",IF(AND(C117&gt;=5.45,G117&gt;=7.37,D117&lt;1.75,D117&gt;=0.75),"virginica","shouldnthappen"))))))</f>
        <v>setosa</v>
      </c>
      <c r="AU117" s="1" t="str">
        <f aca="false">IF(AND(D117&lt;0.7),"setosa",IF(AND(D117&gt;=1.7,A117&gt;=6.15,D117&gt;=0.7),"virginica",IF(AND(B117&gt;=2.55,C117&lt;4.75,A117&lt;6.15,D117&gt;=0.7),"versicolor",IF(AND(D117&gt;=1.7,C117&gt;=4.75,A117&lt;6.15,D117&gt;=0.7),"virginica",IF(AND(C117&lt;5.25,D117&lt;1.7,A117&gt;=6.15,D117&gt;=0.7),"versicolor",IF(AND(C117&gt;=5.25,D117&lt;1.7,A117&gt;=6.15,D117&gt;=0.7),"virginica",IF(AND(C117&lt;4.25,B117&lt;2.55,C117&lt;4.75,A117&lt;6.15,D117&gt;=0.7),"versicolor",IF(AND(C117&gt;=4.25,B117&lt;2.55,C117&lt;4.75,A117&lt;6.15,D117&gt;=0.7),"virginica",IF(AND(B117&lt;2.65,D117&lt;1.7,C117&gt;=4.75,A117&lt;6.15,D117&gt;=0.7),"virginica",IF(AND(B117&gt;=2.65,D117&lt;1.7,C117&gt;=4.75,A117&lt;6.15,D117&gt;=0.7),"versicolor","shouldnthappen"))))))))))</f>
        <v>setosa</v>
      </c>
      <c r="AV117" s="1" t="str">
        <f aca="false">IF(AND(D117&lt;0.75),"setosa",IF(AND(F117&gt;=0.899,D117&gt;=0.75),"virginica",IF(AND(D117&lt;1.65,A117&lt;6.05,F117&lt;0.899,D117&gt;=0.75),"versicolor",IF(AND(D117&gt;=1.65,A117&lt;6.05,F117&lt;0.899,D117&gt;=0.75),"virginica",IF(AND(C117&gt;=5.05,A117&gt;=6.05,F117&lt;0.899,D117&gt;=0.75),"virginica",IF(AND(G117&gt;=13.757,C117&lt;5.05,A117&gt;=6.05,F117&lt;0.899,D117&gt;=0.75),"versicolor",IF(AND(D117&lt;1.6,G117&lt;13.757,C117&lt;5.05,A117&gt;=6.05,F117&lt;0.899,D117&gt;=0.75),"versicolor",IF(AND(D117&gt;=1.6,G117&lt;13.757,C117&lt;5.05,A117&gt;=6.05,F117&lt;0.899,D117&gt;=0.75),"virginica","shouldnthappen"))))))))</f>
        <v>setosa</v>
      </c>
      <c r="AW117" s="1" t="str">
        <f aca="false">IF(AND(F117&lt;0.117,A117&gt;=5.55),"virginica",IF(AND(A117&gt;=5.2,G117&lt;6.086,A117&lt;5.55),"versicolor",IF(AND(D117&lt;0.7,G117&gt;=6.086,A117&lt;5.55),"setosa",IF(AND(D117&gt;=0.7,G117&gt;=6.086,A117&lt;5.55),"versicolor",IF(AND(A117&lt;4.75,A117&lt;5.2,G117&lt;6.086,A117&lt;5.55),"setosa",IF(AND(A117&gt;=4.75,A117&lt;5.2,G117&lt;6.086,A117&lt;5.55),"virginica",IF(AND(D117&gt;=1.65,C117&lt;4.95,F117&gt;=0.117,A117&gt;=5.55),"virginica",IF(AND(D117&gt;=1.75,C117&gt;=4.95,F117&gt;=0.117,A117&gt;=5.55),"virginica",IF(AND(C117&lt;2.6,D117&lt;1.65,C117&lt;4.95,F117&gt;=0.117,A117&gt;=5.55),"setosa",IF(AND(C117&gt;=2.6,D117&lt;1.65,C117&lt;4.95,F117&gt;=0.117,A117&gt;=5.55),"versicolor",IF(AND(D117&lt;1.55,D117&lt;1.75,C117&gt;=4.95,F117&gt;=0.117,A117&gt;=5.55),"virginica",IF(AND(A117&lt;6.95,D117&gt;=1.55,D117&lt;1.75,C117&gt;=4.95,F117&gt;=0.117,A117&gt;=5.55),"versicolor",IF(AND(A117&gt;=6.95,D117&gt;=1.55,D117&lt;1.75,C117&gt;=4.95,F117&gt;=0.117,A117&gt;=5.55),"virginica","shouldnthappen")))))))))))))</f>
        <v>setosa</v>
      </c>
      <c r="AX117" s="1" t="str">
        <f aca="false">IF(AND(D117&lt;0.75),"setosa",IF(AND(F117&lt;0.138,D117&gt;=0.75),"virginica",IF(AND(C117&lt;4.45,A117&lt;6.15,F117&gt;=0.138,D117&gt;=0.75),"versicolor",IF(AND(C117&gt;=5.05,A117&gt;=6.15,F117&gt;=0.138,D117&gt;=0.75),"virginica",IF(AND(B117&lt;2.65,C117&gt;=4.45,A117&lt;6.15,F117&gt;=0.138,D117&gt;=0.75),"virginica",IF(AND(A117&gt;=6.35,C117&lt;5.05,A117&gt;=6.15,F117&gt;=0.138,D117&gt;=0.75),"versicolor",IF(AND(A117&lt;5.65,B117&gt;=2.65,C117&gt;=4.45,A117&lt;6.15,F117&gt;=0.138,D117&gt;=0.75),"virginica",IF(AND(D117&lt;1.75,A117&lt;6.35,C117&lt;5.05,A117&gt;=6.15,F117&gt;=0.138,D117&gt;=0.75),"versicolor",IF(AND(D117&gt;=1.75,A117&lt;6.35,C117&lt;5.05,A117&gt;=6.15,F117&gt;=0.138,D117&gt;=0.75),"virginica",IF(AND(D117&lt;1.7,A117&gt;=5.65,B117&gt;=2.65,C117&gt;=4.45,A117&lt;6.15,F117&gt;=0.138,D117&gt;=0.75),"versicolor",IF(AND(D117&gt;=1.7,A117&gt;=5.65,B117&gt;=2.65,C117&gt;=4.45,A117&lt;6.15,F117&gt;=0.138,D117&gt;=0.75),"virginica","shouldnthappen")))))))))))</f>
        <v>setosa</v>
      </c>
      <c r="AY117" s="1" t="str">
        <f aca="false">IF(AND(D117&lt;0.75,A117&lt;5.55),"setosa",IF(AND(A117&lt;4.95,D117&gt;=0.75,A117&lt;5.55),"virginica",IF(AND(A117&gt;=4.95,D117&gt;=0.75,A117&lt;5.55),"versicolor",IF(AND(C117&lt;2.6,C117&lt;4.85,A117&gt;=5.55),"setosa",IF(AND(C117&gt;=2.6,C117&lt;4.85,A117&gt;=5.55),"versicolor",IF(AND(D117&gt;=1.75,C117&gt;=4.85,A117&gt;=5.55),"virginica",IF(AND(F117&lt;0.405,D117&lt;1.75,C117&gt;=4.85,A117&gt;=5.55),"versicolor",IF(AND(B117&lt;3.05,F117&gt;=0.405,D117&lt;1.75,C117&gt;=4.85,A117&gt;=5.55),"virginica",IF(AND(B117&gt;=3.05,F117&gt;=0.405,D117&lt;1.75,C117&gt;=4.85,A117&gt;=5.55),"versicolor","shouldnthappen")))))))))</f>
        <v>setosa</v>
      </c>
      <c r="AZ117" s="1" t="str">
        <f aca="false">IF(AND(D117&lt;0.75),"setosa",IF(AND(F117&lt;0.9,C117&lt;4.95,D117&gt;=0.75),"versicolor",IF(AND(F117&gt;=0.9,C117&lt;4.95,D117&gt;=0.75),"virginica",IF(AND(D117&gt;=1.7,C117&gt;=4.95,D117&gt;=0.75),"virginica",IF(AND(F117&lt;0.405,D117&lt;1.7,C117&gt;=4.95,D117&gt;=0.75),"versicolor",IF(AND(F117&gt;=0.405,D117&lt;1.7,C117&gt;=4.95,D117&gt;=0.75),"virginica","shouldnthappen"))))))</f>
        <v>setosa</v>
      </c>
      <c r="BA117" s="1" t="str">
        <f aca="false">IF(AND(D117&lt;0.75),"setosa",IF(AND(D117&gt;=1.7,C117&gt;=5.05,D117&gt;=0.75),"virginica",IF(AND(D117&lt;1.45,D117&lt;1.6,C117&lt;5.05,D117&gt;=0.75),"versicolor",IF(AND(A117&lt;5.8,D117&gt;=1.6,C117&lt;5.05,D117&gt;=0.75),"virginica",IF(AND(A117&gt;=5.8,D117&gt;=1.6,C117&lt;5.05,D117&gt;=0.75),"versicolor",IF(AND(F117&lt;0.417,D117&lt;1.7,C117&gt;=5.05,D117&gt;=0.75),"versicolor",IF(AND(F117&gt;=0.417,D117&lt;1.7,C117&gt;=5.05,D117&gt;=0.75),"virginica",IF(AND(A117&lt;5.95,D117&gt;=1.45,D117&lt;1.6,C117&lt;5.05,D117&gt;=0.75),"versicolor",IF(AND(G117&lt;10.618,A117&gt;=5.95,D117&gt;=1.45,D117&lt;1.6,C117&lt;5.05,D117&gt;=0.75),"virginica",IF(AND(G117&gt;=10.618,A117&gt;=5.95,D117&gt;=1.45,D117&lt;1.6,C117&lt;5.05,D117&gt;=0.75),"versicolor","shouldnthappen"))))))))))</f>
        <v>setosa</v>
      </c>
      <c r="BB117" s="1" t="str">
        <f aca="false">IF(AND(C117&lt;2.6),"setosa",IF(AND(D117&gt;=1.75,C117&gt;=2.6),"virginica",IF(AND(C117&gt;=5.45,D117&lt;1.75,C117&gt;=2.6),"virginica",IF(AND(F117&gt;=0.259,C117&lt;5.45,D117&lt;1.75,C117&gt;=2.6),"versicolor",IF(AND(C117&lt;5.05,F117&lt;0.259,C117&lt;5.45,D117&lt;1.75,C117&gt;=2.6),"versicolor",IF(AND(C117&gt;=5.05,F117&lt;0.259,C117&lt;5.45,D117&lt;1.75,C117&gt;=2.6),"virginica","shouldnthappen"))))))</f>
        <v>setosa</v>
      </c>
      <c r="BC117" s="1" t="str">
        <f aca="false">IF(AND(A117&lt;4.95,B117&lt;2.7,A117&lt;5.55),"virginica",IF(AND(A117&gt;=4.95,B117&lt;2.7,A117&lt;5.55),"versicolor",IF(AND(C117&lt;3.2,B117&gt;=2.7,A117&lt;5.55),"setosa",IF(AND(C117&gt;=3.2,B117&gt;=2.7,A117&lt;5.55),"versicolor",IF(AND(F117&gt;=0.85,A117&lt;6.15,A117&gt;=5.55),"virginica",IF(AND(D117&lt;1.45,A117&gt;=6.15,A117&gt;=5.55),"versicolor",IF(AND(C117&lt;4.8,F117&lt;0.85,A117&lt;6.15,A117&gt;=5.55),"versicolor",IF(AND(D117&gt;=1.7,D117&gt;=1.45,A117&gt;=6.15,A117&gt;=5.55),"virginica",IF(AND(G117&lt;9.333,C117&gt;=4.8,F117&lt;0.85,A117&lt;6.15,A117&gt;=5.55),"versicolor",IF(AND(G117&gt;=9.333,C117&gt;=4.8,F117&lt;0.85,A117&lt;6.15,A117&gt;=5.55),"virginica",IF(AND(C117&lt;4.9,D117&lt;1.7,D117&gt;=1.45,A117&gt;=6.15,A117&gt;=5.55),"versicolor",IF(AND(C117&gt;=4.9,D117&lt;1.7,D117&gt;=1.45,A117&gt;=6.15,A117&gt;=5.55),"virginica","shouldnthappen"))))))))))))</f>
        <v>setosa</v>
      </c>
      <c r="BD117" s="1" t="str">
        <f aca="false">IF(AND(C117&lt;2.35),"setosa",IF(AND(C117&lt;4.75,B117&lt;2.55,C117&gt;=2.35),"versicolor",IF(AND(C117&gt;=4.75,B117&lt;2.55,C117&gt;=2.35),"virginica",IF(AND(C117&lt;4.75,B117&gt;=2.55,C117&gt;=2.35),"versicolor",IF(AND(D117&gt;=1.75,C117&gt;=4.75,B117&gt;=2.55,C117&gt;=2.35),"virginica",IF(AND(A117&gt;=6.5,D117&lt;1.75,C117&gt;=4.75,B117&gt;=2.55,C117&gt;=2.35),"versicolor",IF(AND(A117&lt;6.05,A117&lt;6.5,D117&lt;1.75,C117&gt;=4.75,B117&gt;=2.55,C117&gt;=2.35),"versicolor",IF(AND(A117&gt;=6.05,A117&lt;6.5,D117&lt;1.75,C117&gt;=4.75,B117&gt;=2.55,C117&gt;=2.35),"virginica","shouldnthappen"))))))))</f>
        <v>setosa</v>
      </c>
      <c r="BE117" s="1" t="str">
        <f aca="false">IF(AND(C117&lt;2.5),"setosa",IF(AND(D117&lt;1.65,C117&lt;4.75,C117&gt;=2.5),"versicolor",IF(AND(D117&gt;=1.65,C117&lt;4.75,C117&gt;=2.5),"virginica",IF(AND(D117&gt;=1.75,C117&gt;=4.75,C117&gt;=2.5),"virginica",IF(AND(C117&lt;4.95,D117&lt;1.75,C117&gt;=4.75,C117&gt;=2.5),"versicolor",IF(AND(A117&lt;6.5,C117&gt;=4.95,D117&lt;1.75,C117&gt;=4.75,C117&gt;=2.5),"virginica",IF(AND(A117&gt;=6.5,C117&gt;=4.95,D117&lt;1.75,C117&gt;=4.75,C117&gt;=2.5),"versicolor","shouldnthappen")))))))</f>
        <v>setosa</v>
      </c>
      <c r="BF117" s="1" t="str">
        <f aca="false">IF(AND(G117&gt;=15.244),"virginica",IF(AND(C117&lt;3.2,B117&gt;=3.15,G117&lt;15.244),"setosa",IF(AND(A117&gt;=4.95,C117&lt;4.7,B117&lt;3.15,G117&lt;15.244),"versicolor",IF(AND(C117&gt;=5.15,C117&gt;=4.7,B117&lt;3.15,G117&lt;15.244),"virginica",IF(AND(A117&gt;=6.45,C117&gt;=3.2,B117&gt;=3.15,G117&lt;15.244),"virginica",IF(AND(D117&lt;0.95,A117&lt;4.95,C117&lt;4.7,B117&lt;3.15,G117&lt;15.244),"setosa",IF(AND(D117&gt;=0.95,A117&lt;4.95,C117&lt;4.7,B117&lt;3.15,G117&lt;15.244),"virginica",IF(AND(F117&lt;0.816,A117&lt;6.45,C117&gt;=3.2,B117&gt;=3.15,G117&lt;15.244),"virginica",IF(AND(F117&gt;=0.816,A117&lt;6.45,C117&gt;=3.2,B117&gt;=3.15,G117&lt;15.244),"versicolor",IF(AND(A117&gt;=6.5,B117&lt;3.05,C117&lt;5.15,C117&gt;=4.7,B117&lt;3.15,G117&lt;15.244),"versicolor",IF(AND(G117&lt;11.093,B117&gt;=3.05,C117&lt;5.15,C117&gt;=4.7,B117&lt;3.15,G117&lt;15.244),"virginica",IF(AND(G117&gt;=11.093,B117&gt;=3.05,C117&lt;5.15,C117&gt;=4.7,B117&lt;3.15,G117&lt;15.244),"versicolor",IF(AND(D117&gt;=1.7,A117&lt;6.5,B117&lt;3.05,C117&lt;5.15,C117&gt;=4.7,B117&lt;3.15,G117&lt;15.244),"virginica",IF(AND(G117&lt;7.498,D117&lt;1.7,A117&lt;6.5,B117&lt;3.05,C117&lt;5.15,C117&gt;=4.7,B117&lt;3.15,G117&lt;15.244),"virginica",IF(AND(G117&gt;=7.498,D117&lt;1.7,A117&lt;6.5,B117&lt;3.05,C117&lt;5.15,C117&gt;=4.7,B117&lt;3.15,G117&lt;15.244),"versicolor","shouldnthappen")))))))))))))))</f>
        <v>setosa</v>
      </c>
      <c r="BG117" s="1" t="str">
        <f aca="false">IF(AND(B117&gt;=3.35,C117&lt;4.85),"setosa",IF(AND(D117&gt;=1.75,C117&gt;=4.85),"virginica",IF(AND(D117&lt;0.75,B117&lt;3.35,C117&lt;4.85),"setosa",IF(AND(G117&gt;=13.879,D117&lt;1.75,C117&gt;=4.85),"versicolor",IF(AND(F117&gt;=0.9,D117&gt;=0.75,B117&lt;3.35,C117&lt;4.85),"virginica",IF(AND(F117&gt;=0.405,G117&lt;13.879,D117&lt;1.75,C117&gt;=4.85),"virginica",IF(AND(B117&gt;=2.55,F117&lt;0.9,D117&gt;=0.75,B117&lt;3.35,C117&lt;4.85),"versicolor",IF(AND(G117&lt;7.498,F117&lt;0.405,G117&lt;13.879,D117&lt;1.75,C117&gt;=4.85),"virginica",IF(AND(G117&gt;=7.498,F117&lt;0.405,G117&lt;13.879,D117&lt;1.75,C117&gt;=4.85),"versicolor",IF(AND(G117&lt;5.656,B117&lt;2.55,F117&lt;0.9,D117&gt;=0.75,B117&lt;3.35,C117&lt;4.85),"virginica",IF(AND(G117&gt;=5.656,B117&lt;2.55,F117&lt;0.9,D117&gt;=0.75,B117&lt;3.35,C117&lt;4.85),"versicolor","shouldnthappen")))))))))))</f>
        <v>setosa</v>
      </c>
      <c r="BH117" s="1" t="str">
        <f aca="false">IF(AND(D117&lt;0.7),"setosa",IF(AND(D117&gt;=1.65,A117&lt;6.65,D117&gt;=0.7),"virginica",IF(AND(D117&lt;1.55,A117&gt;=6.65,D117&gt;=0.7),"versicolor",IF(AND(D117&gt;=1.55,A117&gt;=6.65,D117&gt;=0.7),"virginica",IF(AND(F117&gt;=0.529,D117&lt;1.65,A117&lt;6.65,D117&gt;=0.7),"versicolor",IF(AND(C117&gt;=5.35,F117&lt;0.529,D117&lt;1.65,A117&lt;6.65,D117&gt;=0.7),"virginica",IF(AND(G117&gt;=7.411,C117&lt;5.35,F117&lt;0.529,D117&lt;1.65,A117&lt;6.65,D117&gt;=0.7),"versicolor",IF(AND(G117&lt;6.927,G117&lt;7.411,C117&lt;5.35,F117&lt;0.529,D117&lt;1.65,A117&lt;6.65,D117&gt;=0.7),"versicolor",IF(AND(G117&gt;=6.927,G117&lt;7.411,C117&lt;5.35,F117&lt;0.529,D117&lt;1.65,A117&lt;6.65,D117&gt;=0.7),"virginica","shouldnthappen")))))))))</f>
        <v>setosa</v>
      </c>
      <c r="BI117" s="1" t="str">
        <f aca="false">IF(AND(D117&gt;=1.7),"virginica",IF(AND(D117&lt;0.7,D117&lt;1.7),"setosa",IF(AND(D117&lt;1.45,G117&lt;7.37,D117&gt;=0.7,D117&lt;1.7),"versicolor",IF(AND(D117&gt;=1.45,G117&lt;7.37,D117&gt;=0.7,D117&lt;1.7),"virginica",IF(AND(B117&gt;=2.65,G117&gt;=7.37,D117&gt;=0.7,D117&lt;1.7),"versicolor",IF(AND(C117&lt;5.05,B117&lt;2.65,G117&gt;=7.37,D117&gt;=0.7,D117&lt;1.7),"versicolor",IF(AND(C117&gt;=5.05,B117&lt;2.65,G117&gt;=7.37,D117&gt;=0.7,D117&lt;1.7),"virginica","shouldnthappen")))))))</f>
        <v>setosa</v>
      </c>
    </row>
    <row r="118" customFormat="false" ht="13.8" hidden="false" customHeight="false" outlineLevel="0" collapsed="false">
      <c r="A118" s="1" t="n">
        <v>6.4</v>
      </c>
      <c r="B118" s="1" t="n">
        <v>3.2</v>
      </c>
      <c r="C118" s="1" t="n">
        <v>4.5</v>
      </c>
      <c r="D118" s="1" t="n">
        <v>1.5</v>
      </c>
      <c r="E118" s="1" t="s">
        <v>92</v>
      </c>
      <c r="F118" s="1" t="n">
        <v>0.890371585031971</v>
      </c>
      <c r="G118" s="1" t="n">
        <v>15.1993167503737</v>
      </c>
      <c r="H118" s="11" t="str">
        <f aca="false">E118</f>
        <v>versicolor</v>
      </c>
      <c r="I118" s="1" t="str">
        <f aca="false">INDEX(L118:BI118, MODE(MATCH(L118:BI118, L118:BI118, 0 )))</f>
        <v>versicolor</v>
      </c>
      <c r="J118" s="12" t="n">
        <f aca="false">COUNTIF(L118:BI118, H118) / COUNTA(L118:BI118)</f>
        <v>1</v>
      </c>
      <c r="K118" s="13" t="n">
        <f aca="false">I118=H118</f>
        <v>1</v>
      </c>
      <c r="L118" s="1" t="str">
        <f aca="false">IF(AND(C118&lt;3.65,B118&gt;=3.35),"setosa",IF(AND(C118&gt;=3.65,B118&gt;=3.35),"virginica",IF(AND(C118&lt;2.35,C118&lt;4.85,B118&lt;3.35),"setosa",IF(AND(F118&gt;=0.899,C118&gt;=2.35,C118&lt;4.85,B118&lt;3.35),"virginica",IF(AND(G118&gt;=8.268,B118&lt;2.75,C118&gt;=4.85,B118&lt;3.35),"virginica",IF(AND(D118&lt;1.55,B118&gt;=2.75,C118&gt;=4.85,B118&lt;3.35),"versicolor",IF(AND(D118&gt;=1.55,B118&gt;=2.75,C118&gt;=4.85,B118&lt;3.35),"virginica",IF(AND(G118&lt;6.537,F118&lt;0.899,C118&gt;=2.35,C118&lt;4.85,B118&lt;3.35),"virginica",IF(AND(G118&gt;=6.537,F118&lt;0.899,C118&gt;=2.35,C118&lt;4.85,B118&lt;3.35),"versicolor",IF(AND(G118&lt;6.878,G118&lt;8.268,B118&lt;2.75,C118&gt;=4.85,B118&lt;3.35),"virginica",IF(AND(G118&gt;=6.878,G118&lt;8.268,B118&lt;2.75,C118&gt;=4.85,B118&lt;3.35),"versicolor","shouldnthappen")))))))))))</f>
        <v>versicolor</v>
      </c>
      <c r="M118" s="1" t="str">
        <f aca="false">IF(AND(C118&lt;2.6),"setosa",IF(AND(D118&gt;=1.75,C118&gt;=2.6),"virginica",IF(AND(G118&lt;6.094,D118&lt;1.75,C118&gt;=2.6),"virginica",IF(AND(D118&lt;1.35,G118&gt;=6.094,D118&lt;1.75,C118&gt;=2.6),"versicolor",IF(AND(C118&lt;5.05,D118&gt;=1.35,G118&gt;=6.094,D118&lt;1.75,C118&gt;=2.6),"versicolor",IF(AND(C118&gt;=5.05,D118&gt;=1.35,G118&gt;=6.094,D118&lt;1.75,C118&gt;=2.6),"virginica","shouldnthappen"))))))</f>
        <v>versicolor</v>
      </c>
      <c r="N118" s="1" t="str">
        <f aca="false">IF(AND(A118&lt;6.6,B118&gt;=3.45),"setosa",IF(AND(A118&gt;=6.6,B118&gt;=3.45),"virginica",IF(AND(D118&lt;0.7,C118&lt;4.75,B118&lt;3.45),"setosa",IF(AND(D118&gt;=0.7,C118&lt;4.75,B118&lt;3.45),"versicolor",IF(AND(C118&gt;=5.15,C118&gt;=4.75,B118&lt;3.45),"virginica",IF(AND(D118&gt;=1.7,A118&lt;6.5,C118&lt;5.15,C118&gt;=4.75,B118&lt;3.45),"virginica",IF(AND(C118&lt;5.05,A118&gt;=6.5,C118&lt;5.15,C118&gt;=4.75,B118&lt;3.45),"versicolor",IF(AND(C118&gt;=5.05,A118&gt;=6.5,C118&lt;5.15,C118&gt;=4.75,B118&lt;3.45),"virginica",IF(AND(G118&lt;7.498,D118&lt;1.7,A118&lt;6.5,C118&lt;5.15,C118&gt;=4.75,B118&lt;3.45),"virginica",IF(AND(G118&gt;=7.498,D118&lt;1.7,A118&lt;6.5,C118&lt;5.15,C118&gt;=4.75,B118&lt;3.45),"versicolor","shouldnthappen"))))))))))</f>
        <v>versicolor</v>
      </c>
      <c r="O118" s="1" t="str">
        <f aca="false">IF(AND(D118&lt;0.75),"setosa",IF(AND(C118&lt;4.75,C118&lt;4.85,D118&gt;=0.75),"versicolor",IF(AND(A118&gt;=6.05,C118&gt;=4.85,D118&gt;=0.75),"virginica",IF(AND(D118&lt;1.6,C118&gt;=4.75,C118&lt;4.85,D118&gt;=0.75),"versicolor",IF(AND(D118&gt;=1.6,C118&gt;=4.75,C118&lt;4.85,D118&gt;=0.75),"virginica",IF(AND(A118&lt;5.9,A118&lt;6.05,C118&gt;=4.85,D118&gt;=0.75),"virginica",IF(AND(A118&gt;=5.9,A118&lt;6.05,C118&gt;=4.85,D118&gt;=0.75),"versicolor","shouldnthappen")))))))</f>
        <v>versicolor</v>
      </c>
      <c r="P118" s="1" t="str">
        <f aca="false">IF(AND(D118&lt;0.75),"setosa",IF(AND(A118&lt;5.55,D118&gt;=0.75),"versicolor",IF(AND(D118&gt;=1.7,G118&lt;13.158,A118&gt;=5.55,D118&gt;=0.75),"virginica",IF(AND(B118&lt;2.45,D118&lt;1.7,G118&lt;13.158,A118&gt;=5.55,D118&gt;=0.75),"virginica",IF(AND(B118&gt;=2.45,D118&lt;1.7,G118&lt;13.158,A118&gt;=5.55,D118&gt;=0.75),"versicolor",IF(AND(B118&gt;=3.05,G118&lt;15.551,G118&gt;=13.158,A118&gt;=5.55,D118&gt;=0.75),"versicolor",IF(AND(B118&lt;2.9,G118&gt;=15.551,G118&gt;=13.158,A118&gt;=5.55,D118&gt;=0.75),"versicolor",IF(AND(B118&gt;=2.9,G118&gt;=15.551,G118&gt;=13.158,A118&gt;=5.55,D118&gt;=0.75),"virginica",IF(AND(D118&lt;1.3,G118&lt;14.221,B118&lt;3.05,G118&lt;15.551,G118&gt;=13.158,A118&gt;=5.55,D118&gt;=0.75),"versicolor",IF(AND(D118&gt;=1.3,G118&lt;14.221,B118&lt;3.05,G118&lt;15.551,G118&gt;=13.158,A118&gt;=5.55,D118&gt;=0.75),"virginica",IF(AND(C118&lt;4.9,G118&gt;=14.221,B118&lt;3.05,G118&lt;15.551,G118&gt;=13.158,A118&gt;=5.55,D118&gt;=0.75),"versicolor",IF(AND(C118&gt;=4.9,G118&gt;=14.221,B118&lt;3.05,G118&lt;15.551,G118&gt;=13.158,A118&gt;=5.55,D118&gt;=0.75),"virginica","shouldnthappen"))))))))))))</f>
        <v>versicolor</v>
      </c>
      <c r="Q118" s="1" t="str">
        <f aca="false">IF(AND(C118&lt;2.6),"setosa",IF(AND(A118&gt;=4.95,C118&lt;4.75,C118&gt;=2.6),"versicolor",IF(AND(D118&gt;=1.75,C118&gt;=4.75,C118&gt;=2.6),"virginica",IF(AND(B118&lt;2.45,A118&lt;4.95,C118&lt;4.75,C118&gt;=2.6),"versicolor",IF(AND(B118&gt;=2.45,A118&lt;4.95,C118&lt;4.75,C118&gt;=2.6),"virginica",IF(AND(G118&lt;7.498,D118&lt;1.75,C118&gt;=4.75,C118&gt;=2.6),"virginica",IF(AND(F118&lt;0.417,G118&gt;=7.498,D118&lt;1.75,C118&gt;=4.75,C118&gt;=2.6),"versicolor",IF(AND(F118&lt;0.442,F118&gt;=0.417,G118&gt;=7.498,D118&lt;1.75,C118&gt;=4.75,C118&gt;=2.6),"virginica",IF(AND(F118&gt;=0.442,F118&gt;=0.417,G118&gt;=7.498,D118&lt;1.75,C118&gt;=4.75,C118&gt;=2.6),"versicolor","shouldnthappen")))))))))</f>
        <v>versicolor</v>
      </c>
      <c r="R118" s="1" t="str">
        <f aca="false">IF(AND(D118&lt;0.75),"setosa",IF(AND(D118&lt;1.75,A118&gt;=6.25,D118&gt;=0.75),"versicolor",IF(AND(D118&gt;=1.75,A118&gt;=6.25,D118&gt;=0.75),"virginica",IF(AND(D118&lt;1.6,C118&lt;4.75,A118&lt;6.25,D118&gt;=0.75),"versicolor",IF(AND(D118&gt;=1.6,C118&lt;4.75,A118&lt;6.25,D118&gt;=0.75),"virginica",IF(AND(G118&lt;6.998,C118&gt;=4.75,A118&lt;6.25,D118&gt;=0.75),"virginica",IF(AND(A118&lt;6.05,G118&gt;=6.998,C118&gt;=4.75,A118&lt;6.25,D118&gt;=0.75),"versicolor",IF(AND(A118&gt;=6.05,G118&gt;=6.998,C118&gt;=4.75,A118&lt;6.25,D118&gt;=0.75),"virginica","shouldnthappen"))))))))</f>
        <v>versicolor</v>
      </c>
      <c r="S118" s="1" t="str">
        <f aca="false">IF(AND(B118&gt;=3.05,A118&lt;5.45),"setosa",IF(AND(C118&lt;2.2,B118&lt;3.05,A118&lt;5.45),"setosa",IF(AND(C118&gt;=2.2,B118&lt;3.05,A118&lt;5.45),"versicolor",IF(AND(B118&lt;3.7,C118&lt;4.8,A118&gt;=5.45),"versicolor",IF(AND(B118&gt;=3.7,C118&lt;4.8,A118&gt;=5.45),"setosa",IF(AND(G118&lt;13.757,C118&lt;5.05,C118&gt;=4.8,A118&gt;=5.45),"virginica",IF(AND(G118&gt;=13.757,C118&lt;5.05,C118&gt;=4.8,A118&gt;=5.45),"versicolor",IF(AND(C118&gt;=5.15,C118&gt;=5.05,C118&gt;=4.8,A118&gt;=5.45),"virginica",IF(AND(A118&lt;5.95,C118&lt;5.15,C118&gt;=5.05,C118&gt;=4.8,A118&gt;=5.45),"virginica",IF(AND(D118&gt;=1.8,A118&gt;=5.95,C118&lt;5.15,C118&gt;=5.05,C118&gt;=4.8,A118&gt;=5.45),"virginica",IF(AND(B118&lt;2.75,D118&lt;1.8,A118&gt;=5.95,C118&lt;5.15,C118&gt;=5.05,C118&gt;=4.8,A118&gt;=5.45),"versicolor",IF(AND(B118&gt;=2.75,D118&lt;1.8,A118&gt;=5.95,C118&lt;5.15,C118&gt;=5.05,C118&gt;=4.8,A118&gt;=5.45),"virginica","shouldnthappen"))))))))))))</f>
        <v>versicolor</v>
      </c>
      <c r="T118" s="1" t="str">
        <f aca="false">IF(AND(C118&lt;2.6),"setosa",IF(AND(D118&lt;1.65,C118&lt;4.75,C118&gt;=2.6),"versicolor",IF(AND(D118&gt;=1.65,C118&lt;4.75,C118&gt;=2.6),"virginica",IF(AND(G118&gt;=8.494,A118&lt;6.6,C118&gt;=4.75,C118&gt;=2.6),"virginica",IF(AND(C118&lt;5.2,A118&gt;=6.6,C118&gt;=4.75,C118&gt;=2.6),"versicolor",IF(AND(C118&gt;=5.2,A118&gt;=6.6,C118&gt;=4.75,C118&gt;=2.6),"virginica",IF(AND(A118&lt;5.95,G118&lt;8.494,A118&lt;6.6,C118&gt;=4.75,C118&gt;=2.6),"virginica",IF(AND(A118&gt;=5.95,G118&lt;8.494,A118&lt;6.6,C118&gt;=4.75,C118&gt;=2.6),"versicolor","shouldnthappen"))))))))</f>
        <v>versicolor</v>
      </c>
      <c r="U118" s="1" t="str">
        <f aca="false">IF(AND(C118&lt;3.65,B118&gt;=3.35),"setosa",IF(AND(C118&gt;=3.65,B118&gt;=3.35),"virginica",IF(AND(C118&lt;2.35,A118&lt;6.25,B118&lt;3.35),"setosa",IF(AND(C118&lt;4.85,A118&gt;=6.25,B118&lt;3.35),"versicolor",IF(AND(G118&gt;=15.426,C118&gt;=2.35,A118&lt;6.25,B118&lt;3.35),"virginica",IF(AND(D118&gt;=1.55,C118&gt;=4.85,A118&gt;=6.25,B118&lt;3.35),"virginica",IF(AND(D118&lt;1.8,G118&lt;15.426,C118&gt;=2.35,A118&lt;6.25,B118&lt;3.35),"versicolor",IF(AND(D118&gt;=1.8,G118&lt;15.426,C118&gt;=2.35,A118&lt;6.25,B118&lt;3.35),"virginica",IF(AND(B118&lt;2.95,D118&lt;1.55,C118&gt;=4.85,A118&gt;=6.25,B118&lt;3.35),"virginica",IF(AND(B118&gt;=2.95,D118&lt;1.55,C118&gt;=4.85,A118&gt;=6.25,B118&lt;3.35),"versicolor","shouldnthappen"))))))))))</f>
        <v>versicolor</v>
      </c>
      <c r="V118" s="1" t="str">
        <f aca="false">IF(AND(C118&lt;2.6),"setosa",IF(AND(C118&gt;=4.85,C118&gt;=2.6),"virginica",IF(AND(F118&gt;=0.9,C118&lt;4.85,C118&gt;=2.6),"virginica",IF(AND(G118&lt;5.656,F118&lt;0.9,C118&lt;4.85,C118&gt;=2.6),"virginica",IF(AND(G118&gt;=5.656,F118&lt;0.9,C118&lt;4.85,C118&gt;=2.6),"versicolor","shouldnthappen")))))</f>
        <v>versicolor</v>
      </c>
      <c r="W118" s="1" t="str">
        <f aca="false">IF(AND(D118&gt;=1.75,G118&gt;=13.795),"virginica",IF(AND(D118&gt;=1.5,G118&gt;=12.335,G118&lt;13.795),"virginica",IF(AND(C118&lt;2.45,C118&lt;4.85,G118&lt;12.335,G118&lt;13.795),"setosa",IF(AND(C118&gt;=2.45,C118&lt;4.85,G118&lt;12.335,G118&lt;13.795),"versicolor",IF(AND(D118&gt;=1.7,C118&gt;=4.85,G118&lt;12.335,G118&lt;13.795),"virginica",IF(AND(B118&gt;=3.25,D118&lt;1.5,G118&gt;=12.335,G118&lt;13.795),"setosa",IF(AND(D118&lt;1,F118&lt;0.255,D118&lt;1.75,G118&gt;=13.795),"setosa",IF(AND(D118&gt;=1,F118&lt;0.255,D118&lt;1.75,G118&gt;=13.795),"versicolor",IF(AND(A118&lt;5.4,F118&gt;=0.255,D118&lt;1.75,G118&gt;=13.795),"setosa",IF(AND(A118&gt;=5.4,F118&gt;=0.255,D118&lt;1.75,G118&gt;=13.795),"versicolor",IF(AND(A118&lt;6.15,D118&lt;1.7,C118&gt;=4.85,G118&lt;12.335,G118&lt;13.795),"versicolor",IF(AND(A118&gt;=6.15,D118&lt;1.7,C118&gt;=4.85,G118&lt;12.335,G118&lt;13.795),"virginica",IF(AND(C118&lt;5,B118&lt;3.25,D118&lt;1.5,G118&gt;=12.335,G118&lt;13.795),"versicolor",IF(AND(C118&gt;=5,B118&lt;3.25,D118&lt;1.5,G118&gt;=12.335,G118&lt;13.795),"virginica","shouldnthappen"))))))))))))))</f>
        <v>versicolor</v>
      </c>
      <c r="X118" s="1" t="str">
        <f aca="false">IF(AND(C118&lt;2.5,A118&lt;5.55),"setosa",IF(AND(F118&lt;0.096,A118&gt;=5.55),"virginica",IF(AND(D118&lt;1.6,C118&gt;=2.5,A118&lt;5.55),"versicolor",IF(AND(D118&gt;=1.6,C118&gt;=2.5,A118&lt;5.55),"virginica",IF(AND(F118&gt;=0.156,C118&lt;4.75,F118&gt;=0.096,A118&gt;=5.55),"versicolor",IF(AND(D118&gt;=1.75,C118&gt;=4.75,F118&gt;=0.096,A118&gt;=5.55),"virginica",IF(AND(B118&lt;3.3,F118&lt;0.156,C118&lt;4.75,F118&gt;=0.096,A118&gt;=5.55),"versicolor",IF(AND(B118&gt;=3.3,F118&lt;0.156,C118&lt;4.75,F118&gt;=0.096,A118&gt;=5.55),"setosa",IF(AND(B118&lt;2.45,A118&lt;6.05,D118&lt;1.75,C118&gt;=4.75,F118&gt;=0.096,A118&gt;=5.55),"virginica",IF(AND(B118&gt;=2.45,A118&lt;6.05,D118&lt;1.75,C118&gt;=4.75,F118&gt;=0.096,A118&gt;=5.55),"versicolor",IF(AND(F118&lt;0.205,A118&gt;=6.05,D118&lt;1.75,C118&gt;=4.75,F118&gt;=0.096,A118&gt;=5.55),"versicolor",IF(AND(F118&gt;=0.205,A118&gt;=6.05,D118&lt;1.75,C118&gt;=4.75,F118&gt;=0.096,A118&gt;=5.55),"virginica","shouldnthappen"))))))))))))</f>
        <v>versicolor</v>
      </c>
      <c r="Y118" s="1" t="str">
        <f aca="false">IF(AND(C118&lt;2.35,A118&lt;5.55),"setosa",IF(AND(C118&gt;=5.05,A118&gt;=5.55),"virginica",IF(AND(D118&lt;1.6,C118&gt;=2.35,A118&lt;5.55),"versicolor",IF(AND(D118&gt;=1.6,C118&gt;=2.35,A118&lt;5.55),"virginica",IF(AND(D118&gt;=1.75,C118&lt;5.05,A118&gt;=5.55),"virginica",IF(AND(B118&gt;=3.55,D118&lt;1.75,C118&lt;5.05,A118&gt;=5.55),"setosa",IF(AND(G118&lt;6.3,B118&lt;3.55,D118&lt;1.75,C118&lt;5.05,A118&gt;=5.55),"virginica",IF(AND(G118&gt;=6.3,B118&lt;3.55,D118&lt;1.75,C118&lt;5.05,A118&gt;=5.55),"versicolor","shouldnthappen"))))))))</f>
        <v>versicolor</v>
      </c>
      <c r="Z118" s="1" t="str">
        <f aca="false">IF(AND(D118&lt;0.75),"setosa",IF(AND(B118&gt;=2.55,C118&lt;4.85,D118&gt;=0.75),"versicolor",IF(AND(D118&gt;=1.7,C118&gt;=4.85,D118&gt;=0.75),"virginica",IF(AND(D118&lt;1.6,B118&lt;2.55,C118&lt;4.85,D118&gt;=0.75),"versicolor",IF(AND(D118&gt;=1.6,B118&lt;2.55,C118&lt;4.85,D118&gt;=0.75),"virginica",IF(AND(B118&lt;2.65,D118&lt;1.7,C118&gt;=4.85,D118&gt;=0.75),"virginica",IF(AND(F118&lt;0.325,B118&gt;=2.65,D118&lt;1.7,C118&gt;=4.85,D118&gt;=0.75),"virginica",IF(AND(G118&lt;10.717,F118&gt;=0.325,B118&gt;=2.65,D118&lt;1.7,C118&gt;=4.85,D118&gt;=0.75),"versicolor",IF(AND(G118&gt;=10.717,F118&gt;=0.325,B118&gt;=2.65,D118&lt;1.7,C118&gt;=4.85,D118&gt;=0.75),"virginica","shouldnthappen")))))))))</f>
        <v>versicolor</v>
      </c>
      <c r="AA118" s="1" t="str">
        <f aca="false">IF(AND(D118&lt;0.75),"setosa",IF(AND(D118&gt;=1.75,D118&gt;=0.75),"virginica",IF(AND(F118&gt;=0.455,D118&lt;1.75,D118&gt;=0.75),"versicolor",IF(AND(D118&lt;1.45,F118&lt;0.455,D118&lt;1.75,D118&gt;=0.75),"versicolor",IF(AND(F118&lt;0.247,D118&gt;=1.45,F118&lt;0.455,D118&lt;1.75,D118&gt;=0.75),"versicolor",IF(AND(F118&gt;=0.247,D118&gt;=1.45,F118&lt;0.455,D118&lt;1.75,D118&gt;=0.75),"virginica","shouldnthappen"))))))</f>
        <v>versicolor</v>
      </c>
      <c r="AB118" s="1" t="str">
        <f aca="false">IF(AND(F118&gt;=0.221,B118&gt;=3.35),"setosa",IF(AND(A118&lt;5.3,F118&gt;=0.683,B118&lt;3.35),"setosa",IF(AND(A118&lt;6.45,F118&lt;0.221,B118&gt;=3.35),"setosa",IF(AND(A118&gt;=6.45,F118&lt;0.221,B118&gt;=3.35),"virginica",IF(AND(G118&lt;6.3,A118&lt;6.25,F118&lt;0.683,B118&lt;3.35),"virginica",IF(AND(G118&lt;13.795,A118&gt;=6.25,F118&lt;0.683,B118&lt;3.35),"virginica",IF(AND(D118&lt;1.65,A118&gt;=5.3,F118&gt;=0.683,B118&lt;3.35),"versicolor",IF(AND(D118&gt;=1.65,A118&gt;=5.3,F118&gt;=0.683,B118&lt;3.35),"virginica",IF(AND(D118&lt;0.6,G118&gt;=6.3,A118&lt;6.25,F118&lt;0.683,B118&lt;3.35),"setosa",IF(AND(D118&lt;1.7,G118&gt;=13.795,A118&gt;=6.25,F118&lt;0.683,B118&lt;3.35),"versicolor",IF(AND(D118&gt;=1.7,G118&gt;=13.795,A118&gt;=6.25,F118&lt;0.683,B118&lt;3.35),"virginica",IF(AND(C118&gt;=5.35,D118&gt;=0.6,G118&gt;=6.3,A118&lt;6.25,F118&lt;0.683,B118&lt;3.35),"virginica",IF(AND(D118&lt;1.75,C118&lt;5.35,D118&gt;=0.6,G118&gt;=6.3,A118&lt;6.25,F118&lt;0.683,B118&lt;3.35),"versicolor",IF(AND(D118&gt;=1.75,C118&lt;5.35,D118&gt;=0.6,G118&gt;=6.3,A118&lt;6.25,F118&lt;0.683,B118&lt;3.35),"virginica","shouldnthappen"))))))))))))))</f>
        <v>versicolor</v>
      </c>
      <c r="AC118" s="1" t="str">
        <f aca="false">IF(AND(B118&gt;=3.3),"setosa",IF(AND(C118&lt;2.45,D118&lt;1.55,B118&lt;3.3),"setosa",IF(AND(F118&gt;=0.211,D118&gt;=1.55,B118&lt;3.3),"virginica",IF(AND(C118&lt;4.9,C118&gt;=2.45,D118&lt;1.55,B118&lt;3.3),"versicolor",IF(AND(C118&gt;=4.9,C118&gt;=2.45,D118&lt;1.55,B118&lt;3.3),"virginica",IF(AND(F118&lt;0.138,F118&lt;0.211,D118&gt;=1.55,B118&lt;3.3),"virginica",IF(AND(F118&gt;=0.138,F118&lt;0.211,D118&gt;=1.55,B118&lt;3.3),"versicolor","shouldnthappen")))))))</f>
        <v>versicolor</v>
      </c>
      <c r="AD118" s="1" t="str">
        <f aca="false">IF(AND(D118&gt;=1.75),"virginica",IF(AND(D118&lt;0.75,D118&lt;1.75),"setosa",IF(AND(D118&lt;1.35,D118&gt;=0.75,D118&lt;1.75),"versicolor",IF(AND(B118&lt;2.6,C118&lt;4.85,D118&gt;=1.35,D118&gt;=0.75,D118&lt;1.75),"virginica",IF(AND(B118&gt;=2.6,C118&lt;4.85,D118&gt;=1.35,D118&gt;=0.75,D118&lt;1.75),"versicolor",IF(AND(A118&lt;6.4,C118&gt;=4.85,D118&gt;=1.35,D118&gt;=0.75,D118&lt;1.75),"virginica",IF(AND(A118&gt;=6.4,C118&gt;=4.85,D118&gt;=1.35,D118&gt;=0.75,D118&lt;1.75),"versicolor","shouldnthappen")))))))</f>
        <v>versicolor</v>
      </c>
      <c r="AE118" s="1" t="str">
        <f aca="false">IF(AND(C118&lt;2.45),"setosa",IF(AND(F118&lt;0.07,C118&gt;=2.45),"virginica",IF(AND(A118&gt;=5,C118&lt;4.75,F118&gt;=0.07,C118&gt;=2.45),"versicolor",IF(AND(F118&lt;0.182,C118&gt;=4.75,F118&gt;=0.07,C118&gt;=2.45),"versicolor",IF(AND(B118&lt;2.45,A118&lt;5,C118&lt;4.75,F118&gt;=0.07,C118&gt;=2.45),"versicolor",IF(AND(B118&gt;=2.45,A118&lt;5,C118&lt;4.75,F118&gt;=0.07,C118&gt;=2.45),"virginica",IF(AND(F118&gt;=0.468,F118&gt;=0.182,C118&gt;=4.75,F118&gt;=0.07,C118&gt;=2.45),"virginica",IF(AND(A118&gt;=6.85,F118&lt;0.468,F118&gt;=0.182,C118&gt;=4.75,F118&gt;=0.07,C118&gt;=2.45),"virginica",IF(AND(B118&lt;2.6,A118&lt;6.85,F118&lt;0.468,F118&gt;=0.182,C118&gt;=4.75,F118&gt;=0.07,C118&gt;=2.45),"virginica",IF(AND(B118&gt;=2.6,A118&lt;6.85,F118&lt;0.468,F118&gt;=0.182,C118&gt;=4.75,F118&gt;=0.07,C118&gt;=2.45),"versicolor","shouldnthappen"))))))))))</f>
        <v>versicolor</v>
      </c>
      <c r="AF118" s="1" t="str">
        <f aca="false">IF(AND(D118&lt;0.75,A118&lt;5.45),"setosa",IF(AND(D118&gt;=1.75,A118&gt;=5.45),"virginica",IF(AND(G118&lt;6.094,D118&gt;=0.75,A118&lt;5.45),"virginica",IF(AND(G118&gt;=6.094,D118&gt;=0.75,A118&lt;5.45),"versicolor",IF(AND(C118&lt;2.75,D118&lt;1.75,A118&gt;=5.45),"setosa",IF(AND(D118&lt;1.45,C118&gt;=2.75,D118&lt;1.75,A118&gt;=5.45),"versicolor",IF(AND(B118&lt;2.75,D118&gt;=1.45,C118&gt;=2.75,D118&lt;1.75,A118&gt;=5.45),"versicolor",IF(AND(C118&lt;5.05,B118&gt;=2.75,D118&gt;=1.45,C118&gt;=2.75,D118&lt;1.75,A118&gt;=5.45),"versicolor",IF(AND(C118&gt;=5.05,B118&gt;=2.75,D118&gt;=1.45,C118&gt;=2.75,D118&lt;1.75,A118&gt;=5.45),"virginica","shouldnthappen")))))))))</f>
        <v>versicolor</v>
      </c>
      <c r="AG118" s="1" t="str">
        <f aca="false">IF(AND(D118&lt;0.65,G118&lt;8.868,A118&lt;5.3),"setosa",IF(AND(C118&lt;2.6,G118&gt;=8.868,A118&lt;5.3),"setosa",IF(AND(C118&gt;=2.6,G118&gt;=8.868,A118&lt;5.3),"versicolor",IF(AND(C118&gt;=4.95,D118&lt;1.55,A118&gt;=5.3),"virginica",IF(AND(G118&lt;13.795,D118&gt;=1.55,A118&gt;=5.3),"virginica",IF(AND(C118&lt;3.75,D118&gt;=0.65,G118&lt;8.868,A118&lt;5.3),"versicolor",IF(AND(C118&gt;=3.75,D118&gt;=0.65,G118&lt;8.868,A118&lt;5.3),"virginica",IF(AND(C118&lt;2.6,C118&lt;4.95,D118&lt;1.55,A118&gt;=5.3),"setosa",IF(AND(C118&gt;=2.6,C118&lt;4.95,D118&lt;1.55,A118&gt;=5.3),"versicolor",IF(AND(C118&lt;4.75,G118&gt;=13.795,D118&gt;=1.55,A118&gt;=5.3),"versicolor",IF(AND(C118&gt;=4.75,G118&gt;=13.795,D118&gt;=1.55,A118&gt;=5.3),"virginica","shouldnthappen")))))))))))</f>
        <v>versicolor</v>
      </c>
      <c r="AH118" s="1" t="str">
        <f aca="false">IF(AND(D118&lt;0.75),"setosa",IF(AND(C118&lt;4.75,D118&gt;=0.75),"versicolor",IF(AND(G118&lt;13.757,C118&gt;=4.75,D118&gt;=0.75),"virginica",IF(AND(B118&lt;3.05,G118&gt;=13.757,C118&gt;=4.75,D118&gt;=0.75),"virginica",IF(AND(A118&lt;6.65,B118&gt;=3.05,G118&gt;=13.757,C118&gt;=4.75,D118&gt;=0.75),"virginica",IF(AND(A118&gt;=6.65,B118&gt;=3.05,G118&gt;=13.757,C118&gt;=4.75,D118&gt;=0.75),"versicolor","shouldnthappen"))))))</f>
        <v>versicolor</v>
      </c>
      <c r="AI118" s="1" t="str">
        <f aca="false">IF(AND(D118&lt;0.7),"setosa",IF(AND(C118&lt;4.75,D118&gt;=0.7),"versicolor",IF(AND(A118&lt;6.6,F118&lt;0.482,C118&gt;=4.75,D118&gt;=0.7),"virginica",IF(AND(C118&gt;=4.95,F118&gt;=0.482,C118&gt;=4.75,D118&gt;=0.7),"virginica",IF(AND(D118&lt;1.9,A118&gt;=6.6,F118&lt;0.482,C118&gt;=4.75,D118&gt;=0.7),"versicolor",IF(AND(D118&gt;=1.9,A118&gt;=6.6,F118&lt;0.482,C118&gt;=4.75,D118&gt;=0.7),"virginica",IF(AND(F118&gt;=0.766,C118&lt;4.95,F118&gt;=0.482,C118&gt;=4.75,D118&gt;=0.7),"virginica",IF(AND(B118&lt;2.95,F118&lt;0.766,C118&lt;4.95,F118&gt;=0.482,C118&gt;=4.75,D118&gt;=0.7),"virginica",IF(AND(B118&gt;=2.95,F118&lt;0.766,C118&lt;4.95,F118&gt;=0.482,C118&gt;=4.75,D118&gt;=0.7),"versicolor","shouldnthappen")))))))))</f>
        <v>versicolor</v>
      </c>
      <c r="AJ118" s="1" t="str">
        <f aca="false">IF(AND(C118&lt;2.45,C118&lt;4.75),"setosa",IF(AND(D118&gt;=1.65,C118&gt;=4.75),"virginica",IF(AND(A118&lt;4.95,C118&gt;=2.45,C118&lt;4.75),"virginica",IF(AND(A118&gt;=4.95,C118&gt;=2.45,C118&lt;4.75),"versicolor",IF(AND(B118&lt;2.95,D118&lt;1.65,C118&gt;=4.75),"virginica",IF(AND(B118&gt;=2.95,D118&lt;1.65,C118&gt;=4.75),"versicolor","shouldnthappen"))))))</f>
        <v>versicolor</v>
      </c>
      <c r="AK118" s="1" t="str">
        <f aca="false">IF(AND(D118&lt;0.75,A118&lt;5.45),"setosa",IF(AND(B118&lt;2.45,D118&gt;=0.75,A118&lt;5.45),"versicolor",IF(AND(A118&gt;=5.55,C118&lt;4.75,A118&gt;=5.45),"versicolor",IF(AND(C118&gt;=5.15,C118&gt;=4.75,A118&gt;=5.45),"virginica",IF(AND(G118&lt;6.094,B118&gt;=2.45,D118&gt;=0.75,A118&lt;5.45),"virginica",IF(AND(G118&gt;=6.094,B118&gt;=2.45,D118&gt;=0.75,A118&lt;5.45),"versicolor",IF(AND(D118&lt;0.6,A118&lt;5.55,C118&lt;4.75,A118&gt;=5.45),"setosa",IF(AND(D118&gt;=0.6,A118&lt;5.55,C118&lt;4.75,A118&gt;=5.45),"versicolor",IF(AND(C118&lt;4.95,C118&lt;5.15,C118&gt;=4.75,A118&gt;=5.45),"virginica",IF(AND(G118&lt;12.627,C118&lt;5.05,C118&gt;=4.95,C118&lt;5.15,C118&gt;=4.75,A118&gt;=5.45),"virginica",IF(AND(G118&gt;=12.627,C118&lt;5.05,C118&gt;=4.95,C118&lt;5.15,C118&gt;=4.75,A118&gt;=5.45),"versicolor",IF(AND(D118&lt;1.7,C118&gt;=5.05,C118&gt;=4.95,C118&lt;5.15,C118&gt;=4.75,A118&gt;=5.45),"versicolor",IF(AND(D118&gt;=1.7,C118&gt;=5.05,C118&gt;=4.95,C118&lt;5.15,C118&gt;=4.75,A118&gt;=5.45),"virginica","shouldnthappen")))))))))))))</f>
        <v>versicolor</v>
      </c>
      <c r="AL118" s="1" t="str">
        <f aca="false">IF(AND(B118&lt;2.45,B118&lt;3.15),"versicolor",IF(AND(D118&lt;0.95,G118&lt;15.141,B118&gt;=3.15),"setosa",IF(AND(G118&lt;15.429,G118&gt;=15.141,B118&gt;=3.15),"versicolor",IF(AND(G118&gt;=15.429,G118&gt;=15.141,B118&gt;=3.15),"virginica",IF(AND(C118&lt;2.3,C118&lt;4.75,B118&gt;=2.45,B118&lt;3.15),"setosa",IF(AND(G118&gt;=16.072,C118&gt;=4.75,B118&gt;=2.45,B118&lt;3.15),"versicolor",IF(AND(G118&lt;11.833,D118&gt;=0.95,G118&lt;15.141,B118&gt;=3.15),"virginica",IF(AND(A118&lt;5,C118&gt;=2.3,C118&lt;4.75,B118&gt;=2.45,B118&lt;3.15),"virginica",IF(AND(A118&gt;=5,C118&gt;=2.3,C118&lt;4.75,B118&gt;=2.45,B118&lt;3.15),"versicolor",IF(AND(G118&lt;14.342,G118&gt;=11.833,D118&gt;=0.95,G118&lt;15.141,B118&gt;=3.15),"versicolor",IF(AND(G118&gt;=14.342,G118&gt;=11.833,D118&gt;=0.95,G118&lt;15.141,B118&gt;=3.15),"virginica",IF(AND(G118&lt;13.757,F118&gt;=0.741,G118&lt;16.072,C118&gt;=4.75,B118&gt;=2.45,B118&lt;3.15),"virginica",IF(AND(F118&gt;=0.546,A118&lt;6.15,F118&lt;0.741,G118&lt;16.072,C118&gt;=4.75,B118&gt;=2.45,B118&lt;3.15),"virginica",IF(AND(D118&gt;=1.75,A118&gt;=6.15,F118&lt;0.741,G118&lt;16.072,C118&gt;=4.75,B118&gt;=2.45,B118&lt;3.15),"virginica",IF(AND(C118&lt;4.85,G118&gt;=13.757,F118&gt;=0.741,G118&lt;16.072,C118&gt;=4.75,B118&gt;=2.45,B118&lt;3.15),"virginica",IF(AND(C118&gt;=4.85,G118&gt;=13.757,F118&gt;=0.741,G118&lt;16.072,C118&gt;=4.75,B118&gt;=2.45,B118&lt;3.15),"versicolor",IF(AND(F118&lt;0.331,F118&lt;0.546,A118&lt;6.15,F118&lt;0.741,G118&lt;16.072,C118&gt;=4.75,B118&gt;=2.45,B118&lt;3.15),"virginica",IF(AND(F118&gt;=0.331,F118&lt;0.546,A118&lt;6.15,F118&lt;0.741,G118&lt;16.072,C118&gt;=4.75,B118&gt;=2.45,B118&lt;3.15),"versicolor",IF(AND(G118&lt;10.661,D118&lt;1.75,A118&gt;=6.15,F118&lt;0.741,G118&lt;16.072,C118&gt;=4.75,B118&gt;=2.45,B118&lt;3.15),"virginica",IF(AND(G118&gt;=10.661,D118&lt;1.75,A118&gt;=6.15,F118&lt;0.741,G118&lt;16.072,C118&gt;=4.75,B118&gt;=2.45,B118&lt;3.15),"versicolor","shouldnthappen"))))))))))))))))))))</f>
        <v>versicolor</v>
      </c>
      <c r="AM118" s="1" t="str">
        <f aca="false">IF(AND(D118&lt;1.35,F118&gt;=0.917),"setosa",IF(AND(D118&gt;=1.35,F118&gt;=0.917),"virginica",IF(AND(D118&lt;0.75,D118&lt;1.55,F118&lt;0.917),"setosa",IF(AND(C118&gt;=4.8,D118&gt;=1.55,F118&lt;0.917),"virginica",IF(AND(A118&lt;5.95,D118&gt;=0.75,D118&lt;1.55,F118&lt;0.917),"versicolor",IF(AND(F118&lt;0.473,C118&lt;4.8,D118&gt;=1.55,F118&lt;0.917),"virginica",IF(AND(F118&gt;=0.473,C118&lt;4.8,D118&gt;=1.55,F118&lt;0.917),"versicolor",IF(AND(C118&lt;4.95,A118&gt;=5.95,D118&gt;=0.75,D118&lt;1.55,F118&lt;0.917),"versicolor",IF(AND(C118&gt;=4.95,A118&gt;=5.95,D118&gt;=0.75,D118&lt;1.55,F118&lt;0.917),"virginica","shouldnthappen")))))))))</f>
        <v>versicolor</v>
      </c>
      <c r="AN118" s="1" t="str">
        <f aca="false">IF(AND(D118&lt;0.75,A118&lt;5.45),"setosa",IF(AND(D118&lt;1.55,D118&gt;=0.75,A118&lt;5.45),"versicolor",IF(AND(D118&gt;=1.55,D118&gt;=0.75,A118&lt;5.45),"virginica",IF(AND(A118&gt;=5.75,C118&lt;4.75,A118&gt;=5.45),"versicolor",IF(AND(F118&lt;0.361,C118&gt;=4.75,A118&gt;=5.45),"virginica",IF(AND(C118&lt;2.6,A118&lt;5.75,C118&lt;4.75,A118&gt;=5.45),"setosa",IF(AND(C118&gt;=2.6,A118&lt;5.75,C118&lt;4.75,A118&gt;=5.45),"versicolor",IF(AND(D118&gt;=1.7,F118&gt;=0.361,C118&gt;=4.75,A118&gt;=5.45),"virginica",IF(AND(B118&lt;2.65,D118&lt;1.7,F118&gt;=0.361,C118&gt;=4.75,A118&gt;=5.45),"virginica",IF(AND(A118&lt;7.05,B118&gt;=2.65,D118&lt;1.7,F118&gt;=0.361,C118&gt;=4.75,A118&gt;=5.45),"versicolor",IF(AND(A118&gt;=7.05,B118&gt;=2.65,D118&lt;1.7,F118&gt;=0.361,C118&gt;=4.75,A118&gt;=5.45),"virginica","shouldnthappen")))))))))))</f>
        <v>versicolor</v>
      </c>
      <c r="AO118" s="1" t="str">
        <f aca="false">IF(AND(D118&lt;0.7),"setosa",IF(AND(A118&lt;4.95,C118&lt;4.85,D118&gt;=0.7),"virginica",IF(AND(A118&gt;=4.95,C118&lt;4.85,D118&gt;=0.7),"versicolor",IF(AND(D118&gt;=1.7,C118&gt;=4.85,D118&gt;=0.7),"virginica",IF(AND(F118&lt;0.325,D118&lt;1.7,C118&gt;=4.85,D118&gt;=0.7),"virginica",IF(AND(D118&lt;1.55,F118&gt;=0.325,D118&lt;1.7,C118&gt;=4.85,D118&gt;=0.7),"virginica",IF(AND(D118&gt;=1.55,F118&gt;=0.325,D118&lt;1.7,C118&gt;=4.85,D118&gt;=0.7),"versicolor","shouldnthappen")))))))</f>
        <v>versicolor</v>
      </c>
      <c r="AP118" s="1" t="str">
        <f aca="false">IF(AND(D118&lt;0.75),"setosa",IF(AND(C118&lt;4.85,D118&gt;=0.75),"versicolor",IF(AND(G118&gt;=8.277,C118&gt;=4.85,D118&gt;=0.75),"virginica",IF(AND(F118&gt;=0.633,G118&lt;8.277,C118&gt;=4.85,D118&gt;=0.75),"virginica",IF(AND(G118&lt;7.61,F118&lt;0.633,G118&lt;8.277,C118&gt;=4.85,D118&gt;=0.75),"virginica",IF(AND(G118&gt;=7.61,F118&lt;0.633,G118&lt;8.277,C118&gt;=4.85,D118&gt;=0.75),"versicolor","shouldnthappen"))))))</f>
        <v>versicolor</v>
      </c>
      <c r="AQ118" s="1" t="str">
        <f aca="false">IF(AND(C118&lt;2.65,A118&gt;=5.45,C118&lt;4.75),"setosa",IF(AND(C118&gt;=2.65,A118&gt;=5.45,C118&lt;4.75),"versicolor",IF(AND(B118&lt;2.9,C118&lt;4.85,C118&gt;=4.75),"versicolor",IF(AND(B118&gt;=2.9,C118&lt;4.85,C118&gt;=4.75),"virginica",IF(AND(D118&lt;1.7,C118&gt;=4.85,C118&gt;=4.75),"versicolor",IF(AND(D118&gt;=1.7,C118&gt;=4.85,C118&gt;=4.75),"virginica",IF(AND(C118&lt;2.45,G118&lt;14.126,A118&lt;5.45,C118&lt;4.75),"setosa",IF(AND(C118&gt;=2.45,G118&lt;14.126,A118&lt;5.45,C118&lt;4.75),"versicolor",IF(AND(C118&lt;2.4,G118&gt;=14.126,A118&lt;5.45,C118&lt;4.75),"setosa",IF(AND(C118&gt;=2.4,G118&gt;=14.126,A118&lt;5.45,C118&lt;4.75),"versicolor","shouldnthappen"))))))))))</f>
        <v>versicolor</v>
      </c>
      <c r="AR118" s="1" t="str">
        <f aca="false">IF(AND(C118&lt;2.45,C118&lt;4.85),"setosa",IF(AND(C118&gt;=5.15,C118&gt;=4.85),"virginica",IF(AND(A118&gt;=4.95,C118&gt;=2.45,C118&lt;4.85),"versicolor",IF(AND(D118&lt;1.35,A118&lt;4.95,C118&gt;=2.45,C118&lt;4.85),"versicolor",IF(AND(D118&gt;=1.35,A118&lt;4.95,C118&gt;=2.45,C118&lt;4.85),"virginica",IF(AND(F118&lt;0.35,G118&lt;12.751,C118&lt;5.15,C118&gt;=4.85),"virginica",IF(AND(A118&lt;6.5,G118&gt;=12.751,C118&lt;5.15,C118&gt;=4.85),"virginica",IF(AND(A118&gt;=6.5,G118&gt;=12.751,C118&lt;5.15,C118&gt;=4.85),"versicolor",IF(AND(B118&gt;=2.75,F118&gt;=0.35,G118&lt;12.751,C118&lt;5.15,C118&gt;=4.85),"virginica",IF(AND(C118&lt;5.05,B118&lt;2.75,F118&gt;=0.35,G118&lt;12.751,C118&lt;5.15,C118&gt;=4.85),"virginica",IF(AND(C118&gt;=5.05,B118&lt;2.75,F118&gt;=0.35,G118&lt;12.751,C118&lt;5.15,C118&gt;=4.85),"versicolor","shouldnthappen")))))))))))</f>
        <v>versicolor</v>
      </c>
      <c r="AS118" s="1" t="str">
        <f aca="false">IF(AND(F118&gt;=0.9,B118&lt;3.05),"virginica",IF(AND(A118&lt;5.9,B118&gt;=3.05),"setosa",IF(AND(D118&lt;1.65,A118&gt;=5.9,B118&gt;=3.05),"versicolor",IF(AND(D118&gt;=1.65,A118&gt;=5.9,B118&gt;=3.05),"virginica",IF(AND(D118&gt;=1.75,C118&gt;=4.85,F118&lt;0.9,B118&lt;3.05),"virginica",IF(AND(C118&lt;2.2,B118&lt;2.95,C118&lt;4.85,F118&lt;0.9,B118&lt;3.05),"setosa",IF(AND(C118&gt;=2.2,B118&lt;2.95,C118&lt;4.85,F118&lt;0.9,B118&lt;3.05),"versicolor",IF(AND(C118&lt;2.8,B118&gt;=2.95,C118&lt;4.85,F118&lt;0.9,B118&lt;3.05),"setosa",IF(AND(C118&gt;=2.8,B118&gt;=2.95,C118&lt;4.85,F118&lt;0.9,B118&lt;3.05),"versicolor",IF(AND(G118&lt;13.879,D118&lt;1.75,C118&gt;=4.85,F118&lt;0.9,B118&lt;3.05),"virginica",IF(AND(G118&gt;=13.879,D118&lt;1.75,C118&gt;=4.85,F118&lt;0.9,B118&lt;3.05),"versicolor","shouldnthappen")))))))))))</f>
        <v>versicolor</v>
      </c>
      <c r="AT118" s="1" t="str">
        <f aca="false">IF(AND(D118&lt;0.75),"setosa",IF(AND(D118&gt;=1.75,D118&gt;=0.75),"virginica",IF(AND(D118&lt;1.45,G118&lt;7.37,D118&lt;1.75,D118&gt;=0.75),"versicolor",IF(AND(D118&gt;=1.45,G118&lt;7.37,D118&lt;1.75,D118&gt;=0.75),"virginica",IF(AND(C118&lt;5.45,G118&gt;=7.37,D118&lt;1.75,D118&gt;=0.75),"versicolor",IF(AND(C118&gt;=5.45,G118&gt;=7.37,D118&lt;1.75,D118&gt;=0.75),"virginica","shouldnthappen"))))))</f>
        <v>versicolor</v>
      </c>
      <c r="AU118" s="1" t="str">
        <f aca="false">IF(AND(D118&lt;0.7),"setosa",IF(AND(D118&gt;=1.7,A118&gt;=6.15,D118&gt;=0.7),"virginica",IF(AND(B118&gt;=2.55,C118&lt;4.75,A118&lt;6.15,D118&gt;=0.7),"versicolor",IF(AND(D118&gt;=1.7,C118&gt;=4.75,A118&lt;6.15,D118&gt;=0.7),"virginica",IF(AND(C118&lt;5.25,D118&lt;1.7,A118&gt;=6.15,D118&gt;=0.7),"versicolor",IF(AND(C118&gt;=5.25,D118&lt;1.7,A118&gt;=6.15,D118&gt;=0.7),"virginica",IF(AND(C118&lt;4.25,B118&lt;2.55,C118&lt;4.75,A118&lt;6.15,D118&gt;=0.7),"versicolor",IF(AND(C118&gt;=4.25,B118&lt;2.55,C118&lt;4.75,A118&lt;6.15,D118&gt;=0.7),"virginica",IF(AND(B118&lt;2.65,D118&lt;1.7,C118&gt;=4.75,A118&lt;6.15,D118&gt;=0.7),"virginica",IF(AND(B118&gt;=2.65,D118&lt;1.7,C118&gt;=4.75,A118&lt;6.15,D118&gt;=0.7),"versicolor","shouldnthappen"))))))))))</f>
        <v>versicolor</v>
      </c>
      <c r="AV118" s="1" t="str">
        <f aca="false">IF(AND(D118&lt;0.75),"setosa",IF(AND(F118&gt;=0.899,D118&gt;=0.75),"virginica",IF(AND(D118&lt;1.65,A118&lt;6.05,F118&lt;0.899,D118&gt;=0.75),"versicolor",IF(AND(D118&gt;=1.65,A118&lt;6.05,F118&lt;0.899,D118&gt;=0.75),"virginica",IF(AND(C118&gt;=5.05,A118&gt;=6.05,F118&lt;0.899,D118&gt;=0.75),"virginica",IF(AND(G118&gt;=13.757,C118&lt;5.05,A118&gt;=6.05,F118&lt;0.899,D118&gt;=0.75),"versicolor",IF(AND(D118&lt;1.6,G118&lt;13.757,C118&lt;5.05,A118&gt;=6.05,F118&lt;0.899,D118&gt;=0.75),"versicolor",IF(AND(D118&gt;=1.6,G118&lt;13.757,C118&lt;5.05,A118&gt;=6.05,F118&lt;0.899,D118&gt;=0.75),"virginica","shouldnthappen"))))))))</f>
        <v>versicolor</v>
      </c>
      <c r="AW118" s="1" t="str">
        <f aca="false">IF(AND(F118&lt;0.117,A118&gt;=5.55),"virginica",IF(AND(A118&gt;=5.2,G118&lt;6.086,A118&lt;5.55),"versicolor",IF(AND(D118&lt;0.7,G118&gt;=6.086,A118&lt;5.55),"setosa",IF(AND(D118&gt;=0.7,G118&gt;=6.086,A118&lt;5.55),"versicolor",IF(AND(A118&lt;4.75,A118&lt;5.2,G118&lt;6.086,A118&lt;5.55),"setosa",IF(AND(A118&gt;=4.75,A118&lt;5.2,G118&lt;6.086,A118&lt;5.55),"virginica",IF(AND(D118&gt;=1.65,C118&lt;4.95,F118&gt;=0.117,A118&gt;=5.55),"virginica",IF(AND(D118&gt;=1.75,C118&gt;=4.95,F118&gt;=0.117,A118&gt;=5.55),"virginica",IF(AND(C118&lt;2.6,D118&lt;1.65,C118&lt;4.95,F118&gt;=0.117,A118&gt;=5.55),"setosa",IF(AND(C118&gt;=2.6,D118&lt;1.65,C118&lt;4.95,F118&gt;=0.117,A118&gt;=5.55),"versicolor",IF(AND(D118&lt;1.55,D118&lt;1.75,C118&gt;=4.95,F118&gt;=0.117,A118&gt;=5.55),"virginica",IF(AND(A118&lt;6.95,D118&gt;=1.55,D118&lt;1.75,C118&gt;=4.95,F118&gt;=0.117,A118&gt;=5.55),"versicolor",IF(AND(A118&gt;=6.95,D118&gt;=1.55,D118&lt;1.75,C118&gt;=4.95,F118&gt;=0.117,A118&gt;=5.55),"virginica","shouldnthappen")))))))))))))</f>
        <v>versicolor</v>
      </c>
      <c r="AX118" s="1" t="str">
        <f aca="false">IF(AND(D118&lt;0.75),"setosa",IF(AND(F118&lt;0.138,D118&gt;=0.75),"virginica",IF(AND(C118&lt;4.45,A118&lt;6.15,F118&gt;=0.138,D118&gt;=0.75),"versicolor",IF(AND(C118&gt;=5.05,A118&gt;=6.15,F118&gt;=0.138,D118&gt;=0.75),"virginica",IF(AND(B118&lt;2.65,C118&gt;=4.45,A118&lt;6.15,F118&gt;=0.138,D118&gt;=0.75),"virginica",IF(AND(A118&gt;=6.35,C118&lt;5.05,A118&gt;=6.15,F118&gt;=0.138,D118&gt;=0.75),"versicolor",IF(AND(A118&lt;5.65,B118&gt;=2.65,C118&gt;=4.45,A118&lt;6.15,F118&gt;=0.138,D118&gt;=0.75),"virginica",IF(AND(D118&lt;1.75,A118&lt;6.35,C118&lt;5.05,A118&gt;=6.15,F118&gt;=0.138,D118&gt;=0.75),"versicolor",IF(AND(D118&gt;=1.75,A118&lt;6.35,C118&lt;5.05,A118&gt;=6.15,F118&gt;=0.138,D118&gt;=0.75),"virginica",IF(AND(D118&lt;1.7,A118&gt;=5.65,B118&gt;=2.65,C118&gt;=4.45,A118&lt;6.15,F118&gt;=0.138,D118&gt;=0.75),"versicolor",IF(AND(D118&gt;=1.7,A118&gt;=5.65,B118&gt;=2.65,C118&gt;=4.45,A118&lt;6.15,F118&gt;=0.138,D118&gt;=0.75),"virginica","shouldnthappen")))))))))))</f>
        <v>versicolor</v>
      </c>
      <c r="AY118" s="1" t="str">
        <f aca="false">IF(AND(D118&lt;0.75,A118&lt;5.55),"setosa",IF(AND(A118&lt;4.95,D118&gt;=0.75,A118&lt;5.55),"virginica",IF(AND(A118&gt;=4.95,D118&gt;=0.75,A118&lt;5.55),"versicolor",IF(AND(C118&lt;2.6,C118&lt;4.85,A118&gt;=5.55),"setosa",IF(AND(C118&gt;=2.6,C118&lt;4.85,A118&gt;=5.55),"versicolor",IF(AND(D118&gt;=1.75,C118&gt;=4.85,A118&gt;=5.55),"virginica",IF(AND(F118&lt;0.405,D118&lt;1.75,C118&gt;=4.85,A118&gt;=5.55),"versicolor",IF(AND(B118&lt;3.05,F118&gt;=0.405,D118&lt;1.75,C118&gt;=4.85,A118&gt;=5.55),"virginica",IF(AND(B118&gt;=3.05,F118&gt;=0.405,D118&lt;1.75,C118&gt;=4.85,A118&gt;=5.55),"versicolor","shouldnthappen")))))))))</f>
        <v>versicolor</v>
      </c>
      <c r="AZ118" s="1" t="str">
        <f aca="false">IF(AND(D118&lt;0.75),"setosa",IF(AND(F118&lt;0.9,C118&lt;4.95,D118&gt;=0.75),"versicolor",IF(AND(F118&gt;=0.9,C118&lt;4.95,D118&gt;=0.75),"virginica",IF(AND(D118&gt;=1.7,C118&gt;=4.95,D118&gt;=0.75),"virginica",IF(AND(F118&lt;0.405,D118&lt;1.7,C118&gt;=4.95,D118&gt;=0.75),"versicolor",IF(AND(F118&gt;=0.405,D118&lt;1.7,C118&gt;=4.95,D118&gt;=0.75),"virginica","shouldnthappen"))))))</f>
        <v>versicolor</v>
      </c>
      <c r="BA118" s="1" t="str">
        <f aca="false">IF(AND(D118&lt;0.75),"setosa",IF(AND(D118&gt;=1.7,C118&gt;=5.05,D118&gt;=0.75),"virginica",IF(AND(D118&lt;1.45,D118&lt;1.6,C118&lt;5.05,D118&gt;=0.75),"versicolor",IF(AND(A118&lt;5.8,D118&gt;=1.6,C118&lt;5.05,D118&gt;=0.75),"virginica",IF(AND(A118&gt;=5.8,D118&gt;=1.6,C118&lt;5.05,D118&gt;=0.75),"versicolor",IF(AND(F118&lt;0.417,D118&lt;1.7,C118&gt;=5.05,D118&gt;=0.75),"versicolor",IF(AND(F118&gt;=0.417,D118&lt;1.7,C118&gt;=5.05,D118&gt;=0.75),"virginica",IF(AND(A118&lt;5.95,D118&gt;=1.45,D118&lt;1.6,C118&lt;5.05,D118&gt;=0.75),"versicolor",IF(AND(G118&lt;10.618,A118&gt;=5.95,D118&gt;=1.45,D118&lt;1.6,C118&lt;5.05,D118&gt;=0.75),"virginica",IF(AND(G118&gt;=10.618,A118&gt;=5.95,D118&gt;=1.45,D118&lt;1.6,C118&lt;5.05,D118&gt;=0.75),"versicolor","shouldnthappen"))))))))))</f>
        <v>versicolor</v>
      </c>
      <c r="BB118" s="1" t="str">
        <f aca="false">IF(AND(C118&lt;2.6),"setosa",IF(AND(D118&gt;=1.75,C118&gt;=2.6),"virginica",IF(AND(C118&gt;=5.45,D118&lt;1.75,C118&gt;=2.6),"virginica",IF(AND(F118&gt;=0.259,C118&lt;5.45,D118&lt;1.75,C118&gt;=2.6),"versicolor",IF(AND(C118&lt;5.05,F118&lt;0.259,C118&lt;5.45,D118&lt;1.75,C118&gt;=2.6),"versicolor",IF(AND(C118&gt;=5.05,F118&lt;0.259,C118&lt;5.45,D118&lt;1.75,C118&gt;=2.6),"virginica","shouldnthappen"))))))</f>
        <v>versicolor</v>
      </c>
      <c r="BC118" s="1" t="str">
        <f aca="false">IF(AND(A118&lt;4.95,B118&lt;2.7,A118&lt;5.55),"virginica",IF(AND(A118&gt;=4.95,B118&lt;2.7,A118&lt;5.55),"versicolor",IF(AND(C118&lt;3.2,B118&gt;=2.7,A118&lt;5.55),"setosa",IF(AND(C118&gt;=3.2,B118&gt;=2.7,A118&lt;5.55),"versicolor",IF(AND(F118&gt;=0.85,A118&lt;6.15,A118&gt;=5.55),"virginica",IF(AND(D118&lt;1.45,A118&gt;=6.15,A118&gt;=5.55),"versicolor",IF(AND(C118&lt;4.8,F118&lt;0.85,A118&lt;6.15,A118&gt;=5.55),"versicolor",IF(AND(D118&gt;=1.7,D118&gt;=1.45,A118&gt;=6.15,A118&gt;=5.55),"virginica",IF(AND(G118&lt;9.333,C118&gt;=4.8,F118&lt;0.85,A118&lt;6.15,A118&gt;=5.55),"versicolor",IF(AND(G118&gt;=9.333,C118&gt;=4.8,F118&lt;0.85,A118&lt;6.15,A118&gt;=5.55),"virginica",IF(AND(C118&lt;4.9,D118&lt;1.7,D118&gt;=1.45,A118&gt;=6.15,A118&gt;=5.55),"versicolor",IF(AND(C118&gt;=4.9,D118&lt;1.7,D118&gt;=1.45,A118&gt;=6.15,A118&gt;=5.55),"virginica","shouldnthappen"))))))))))))</f>
        <v>versicolor</v>
      </c>
      <c r="BD118" s="1" t="str">
        <f aca="false">IF(AND(C118&lt;2.35),"setosa",IF(AND(C118&lt;4.75,B118&lt;2.55,C118&gt;=2.35),"versicolor",IF(AND(C118&gt;=4.75,B118&lt;2.55,C118&gt;=2.35),"virginica",IF(AND(C118&lt;4.75,B118&gt;=2.55,C118&gt;=2.35),"versicolor",IF(AND(D118&gt;=1.75,C118&gt;=4.75,B118&gt;=2.55,C118&gt;=2.35),"virginica",IF(AND(A118&gt;=6.5,D118&lt;1.75,C118&gt;=4.75,B118&gt;=2.55,C118&gt;=2.35),"versicolor",IF(AND(A118&lt;6.05,A118&lt;6.5,D118&lt;1.75,C118&gt;=4.75,B118&gt;=2.55,C118&gt;=2.35),"versicolor",IF(AND(A118&gt;=6.05,A118&lt;6.5,D118&lt;1.75,C118&gt;=4.75,B118&gt;=2.55,C118&gt;=2.35),"virginica","shouldnthappen"))))))))</f>
        <v>versicolor</v>
      </c>
      <c r="BE118" s="1" t="str">
        <f aca="false">IF(AND(C118&lt;2.5),"setosa",IF(AND(D118&lt;1.65,C118&lt;4.75,C118&gt;=2.5),"versicolor",IF(AND(D118&gt;=1.65,C118&lt;4.75,C118&gt;=2.5),"virginica",IF(AND(D118&gt;=1.75,C118&gt;=4.75,C118&gt;=2.5),"virginica",IF(AND(C118&lt;4.95,D118&lt;1.75,C118&gt;=4.75,C118&gt;=2.5),"versicolor",IF(AND(A118&lt;6.5,C118&gt;=4.95,D118&lt;1.75,C118&gt;=4.75,C118&gt;=2.5),"virginica",IF(AND(A118&gt;=6.5,C118&gt;=4.95,D118&lt;1.75,C118&gt;=4.75,C118&gt;=2.5),"versicolor","shouldnthappen")))))))</f>
        <v>versicolor</v>
      </c>
      <c r="BF118" s="1" t="str">
        <f aca="false">IF(AND(G118&gt;=15.244),"virginica",IF(AND(C118&lt;3.2,B118&gt;=3.15,G118&lt;15.244),"setosa",IF(AND(A118&gt;=4.95,C118&lt;4.7,B118&lt;3.15,G118&lt;15.244),"versicolor",IF(AND(C118&gt;=5.15,C118&gt;=4.7,B118&lt;3.15,G118&lt;15.244),"virginica",IF(AND(A118&gt;=6.45,C118&gt;=3.2,B118&gt;=3.15,G118&lt;15.244),"virginica",IF(AND(D118&lt;0.95,A118&lt;4.95,C118&lt;4.7,B118&lt;3.15,G118&lt;15.244),"setosa",IF(AND(D118&gt;=0.95,A118&lt;4.95,C118&lt;4.7,B118&lt;3.15,G118&lt;15.244),"virginica",IF(AND(F118&lt;0.816,A118&lt;6.45,C118&gt;=3.2,B118&gt;=3.15,G118&lt;15.244),"virginica",IF(AND(F118&gt;=0.816,A118&lt;6.45,C118&gt;=3.2,B118&gt;=3.15,G118&lt;15.244),"versicolor",IF(AND(A118&gt;=6.5,B118&lt;3.05,C118&lt;5.15,C118&gt;=4.7,B118&lt;3.15,G118&lt;15.244),"versicolor",IF(AND(G118&lt;11.093,B118&gt;=3.05,C118&lt;5.15,C118&gt;=4.7,B118&lt;3.15,G118&lt;15.244),"virginica",IF(AND(G118&gt;=11.093,B118&gt;=3.05,C118&lt;5.15,C118&gt;=4.7,B118&lt;3.15,G118&lt;15.244),"versicolor",IF(AND(D118&gt;=1.7,A118&lt;6.5,B118&lt;3.05,C118&lt;5.15,C118&gt;=4.7,B118&lt;3.15,G118&lt;15.244),"virginica",IF(AND(G118&lt;7.498,D118&lt;1.7,A118&lt;6.5,B118&lt;3.05,C118&lt;5.15,C118&gt;=4.7,B118&lt;3.15,G118&lt;15.244),"virginica",IF(AND(G118&gt;=7.498,D118&lt;1.7,A118&lt;6.5,B118&lt;3.05,C118&lt;5.15,C118&gt;=4.7,B118&lt;3.15,G118&lt;15.244),"versicolor","shouldnthappen")))))))))))))))</f>
        <v>versicolor</v>
      </c>
      <c r="BG118" s="1" t="str">
        <f aca="false">IF(AND(B118&gt;=3.35,C118&lt;4.85),"setosa",IF(AND(D118&gt;=1.75,C118&gt;=4.85),"virginica",IF(AND(D118&lt;0.75,B118&lt;3.35,C118&lt;4.85),"setosa",IF(AND(G118&gt;=13.879,D118&lt;1.75,C118&gt;=4.85),"versicolor",IF(AND(F118&gt;=0.9,D118&gt;=0.75,B118&lt;3.35,C118&lt;4.85),"virginica",IF(AND(F118&gt;=0.405,G118&lt;13.879,D118&lt;1.75,C118&gt;=4.85),"virginica",IF(AND(B118&gt;=2.55,F118&lt;0.9,D118&gt;=0.75,B118&lt;3.35,C118&lt;4.85),"versicolor",IF(AND(G118&lt;7.498,F118&lt;0.405,G118&lt;13.879,D118&lt;1.75,C118&gt;=4.85),"virginica",IF(AND(G118&gt;=7.498,F118&lt;0.405,G118&lt;13.879,D118&lt;1.75,C118&gt;=4.85),"versicolor",IF(AND(G118&lt;5.656,B118&lt;2.55,F118&lt;0.9,D118&gt;=0.75,B118&lt;3.35,C118&lt;4.85),"virginica",IF(AND(G118&gt;=5.656,B118&lt;2.55,F118&lt;0.9,D118&gt;=0.75,B118&lt;3.35,C118&lt;4.85),"versicolor","shouldnthappen")))))))))))</f>
        <v>versicolor</v>
      </c>
      <c r="BH118" s="1" t="str">
        <f aca="false">IF(AND(D118&lt;0.7),"setosa",IF(AND(D118&gt;=1.65,A118&lt;6.65,D118&gt;=0.7),"virginica",IF(AND(D118&lt;1.55,A118&gt;=6.65,D118&gt;=0.7),"versicolor",IF(AND(D118&gt;=1.55,A118&gt;=6.65,D118&gt;=0.7),"virginica",IF(AND(F118&gt;=0.529,D118&lt;1.65,A118&lt;6.65,D118&gt;=0.7),"versicolor",IF(AND(C118&gt;=5.35,F118&lt;0.529,D118&lt;1.65,A118&lt;6.65,D118&gt;=0.7),"virginica",IF(AND(G118&gt;=7.411,C118&lt;5.35,F118&lt;0.529,D118&lt;1.65,A118&lt;6.65,D118&gt;=0.7),"versicolor",IF(AND(G118&lt;6.927,G118&lt;7.411,C118&lt;5.35,F118&lt;0.529,D118&lt;1.65,A118&lt;6.65,D118&gt;=0.7),"versicolor",IF(AND(G118&gt;=6.927,G118&lt;7.411,C118&lt;5.35,F118&lt;0.529,D118&lt;1.65,A118&lt;6.65,D118&gt;=0.7),"virginica","shouldnthappen")))))))))</f>
        <v>versicolor</v>
      </c>
      <c r="BI118" s="1" t="str">
        <f aca="false">IF(AND(D118&gt;=1.7),"virginica",IF(AND(D118&lt;0.7,D118&lt;1.7),"setosa",IF(AND(D118&lt;1.45,G118&lt;7.37,D118&gt;=0.7,D118&lt;1.7),"versicolor",IF(AND(D118&gt;=1.45,G118&lt;7.37,D118&gt;=0.7,D118&lt;1.7),"virginica",IF(AND(B118&gt;=2.65,G118&gt;=7.37,D118&gt;=0.7,D118&lt;1.7),"versicolor",IF(AND(C118&lt;5.05,B118&lt;2.65,G118&gt;=7.37,D118&gt;=0.7,D118&lt;1.7),"versicolor",IF(AND(C118&gt;=5.05,B118&lt;2.65,G118&gt;=7.37,D118&gt;=0.7,D118&lt;1.7),"virginica","shouldnthappen")))))))</f>
        <v>versicolor</v>
      </c>
    </row>
    <row r="119" customFormat="false" ht="13.8" hidden="false" customHeight="false" outlineLevel="0" collapsed="false">
      <c r="A119" s="1" t="n">
        <v>5.7</v>
      </c>
      <c r="B119" s="1" t="n">
        <v>2.8</v>
      </c>
      <c r="C119" s="1" t="n">
        <v>4.5</v>
      </c>
      <c r="D119" s="1" t="n">
        <v>1.3</v>
      </c>
      <c r="E119" s="1" t="s">
        <v>92</v>
      </c>
      <c r="F119" s="1" t="n">
        <v>0.169574955711141</v>
      </c>
      <c r="G119" s="1" t="n">
        <v>10.642974888254</v>
      </c>
      <c r="H119" s="11" t="str">
        <f aca="false">E119</f>
        <v>versicolor</v>
      </c>
      <c r="I119" s="1" t="str">
        <f aca="false">INDEX(L119:BI119, MODE(MATCH(L119:BI119, L119:BI119, 0 )))</f>
        <v>versicolor</v>
      </c>
      <c r="J119" s="12" t="n">
        <f aca="false">COUNTIF(L119:BI119, H119) / COUNTA(L119:BI119)</f>
        <v>1</v>
      </c>
      <c r="K119" s="13" t="n">
        <f aca="false">I119=H119</f>
        <v>1</v>
      </c>
      <c r="L119" s="1" t="str">
        <f aca="false">IF(AND(C119&lt;3.65,B119&gt;=3.35),"setosa",IF(AND(C119&gt;=3.65,B119&gt;=3.35),"virginica",IF(AND(C119&lt;2.35,C119&lt;4.85,B119&lt;3.35),"setosa",IF(AND(F119&gt;=0.899,C119&gt;=2.35,C119&lt;4.85,B119&lt;3.35),"virginica",IF(AND(G119&gt;=8.268,B119&lt;2.75,C119&gt;=4.85,B119&lt;3.35),"virginica",IF(AND(D119&lt;1.55,B119&gt;=2.75,C119&gt;=4.85,B119&lt;3.35),"versicolor",IF(AND(D119&gt;=1.55,B119&gt;=2.75,C119&gt;=4.85,B119&lt;3.35),"virginica",IF(AND(G119&lt;6.537,F119&lt;0.899,C119&gt;=2.35,C119&lt;4.85,B119&lt;3.35),"virginica",IF(AND(G119&gt;=6.537,F119&lt;0.899,C119&gt;=2.35,C119&lt;4.85,B119&lt;3.35),"versicolor",IF(AND(G119&lt;6.878,G119&lt;8.268,B119&lt;2.75,C119&gt;=4.85,B119&lt;3.35),"virginica",IF(AND(G119&gt;=6.878,G119&lt;8.268,B119&lt;2.75,C119&gt;=4.85,B119&lt;3.35),"versicolor","shouldnthappen")))))))))))</f>
        <v>versicolor</v>
      </c>
      <c r="M119" s="1" t="str">
        <f aca="false">IF(AND(C119&lt;2.6),"setosa",IF(AND(D119&gt;=1.75,C119&gt;=2.6),"virginica",IF(AND(G119&lt;6.094,D119&lt;1.75,C119&gt;=2.6),"virginica",IF(AND(D119&lt;1.35,G119&gt;=6.094,D119&lt;1.75,C119&gt;=2.6),"versicolor",IF(AND(C119&lt;5.05,D119&gt;=1.35,G119&gt;=6.094,D119&lt;1.75,C119&gt;=2.6),"versicolor",IF(AND(C119&gt;=5.05,D119&gt;=1.35,G119&gt;=6.094,D119&lt;1.75,C119&gt;=2.6),"virginica","shouldnthappen"))))))</f>
        <v>versicolor</v>
      </c>
      <c r="N119" s="1" t="str">
        <f aca="false">IF(AND(A119&lt;6.6,B119&gt;=3.45),"setosa",IF(AND(A119&gt;=6.6,B119&gt;=3.45),"virginica",IF(AND(D119&lt;0.7,C119&lt;4.75,B119&lt;3.45),"setosa",IF(AND(D119&gt;=0.7,C119&lt;4.75,B119&lt;3.45),"versicolor",IF(AND(C119&gt;=5.15,C119&gt;=4.75,B119&lt;3.45),"virginica",IF(AND(D119&gt;=1.7,A119&lt;6.5,C119&lt;5.15,C119&gt;=4.75,B119&lt;3.45),"virginica",IF(AND(C119&lt;5.05,A119&gt;=6.5,C119&lt;5.15,C119&gt;=4.75,B119&lt;3.45),"versicolor",IF(AND(C119&gt;=5.05,A119&gt;=6.5,C119&lt;5.15,C119&gt;=4.75,B119&lt;3.45),"virginica",IF(AND(G119&lt;7.498,D119&lt;1.7,A119&lt;6.5,C119&lt;5.15,C119&gt;=4.75,B119&lt;3.45),"virginica",IF(AND(G119&gt;=7.498,D119&lt;1.7,A119&lt;6.5,C119&lt;5.15,C119&gt;=4.75,B119&lt;3.45),"versicolor","shouldnthappen"))))))))))</f>
        <v>versicolor</v>
      </c>
      <c r="O119" s="1" t="str">
        <f aca="false">IF(AND(D119&lt;0.75),"setosa",IF(AND(C119&lt;4.75,C119&lt;4.85,D119&gt;=0.75),"versicolor",IF(AND(A119&gt;=6.05,C119&gt;=4.85,D119&gt;=0.75),"virginica",IF(AND(D119&lt;1.6,C119&gt;=4.75,C119&lt;4.85,D119&gt;=0.75),"versicolor",IF(AND(D119&gt;=1.6,C119&gt;=4.75,C119&lt;4.85,D119&gt;=0.75),"virginica",IF(AND(A119&lt;5.9,A119&lt;6.05,C119&gt;=4.85,D119&gt;=0.75),"virginica",IF(AND(A119&gt;=5.9,A119&lt;6.05,C119&gt;=4.85,D119&gt;=0.75),"versicolor","shouldnthappen")))))))</f>
        <v>versicolor</v>
      </c>
      <c r="P119" s="1" t="str">
        <f aca="false">IF(AND(D119&lt;0.75),"setosa",IF(AND(A119&lt;5.55,D119&gt;=0.75),"versicolor",IF(AND(D119&gt;=1.7,G119&lt;13.158,A119&gt;=5.55,D119&gt;=0.75),"virginica",IF(AND(B119&lt;2.45,D119&lt;1.7,G119&lt;13.158,A119&gt;=5.55,D119&gt;=0.75),"virginica",IF(AND(B119&gt;=2.45,D119&lt;1.7,G119&lt;13.158,A119&gt;=5.55,D119&gt;=0.75),"versicolor",IF(AND(B119&gt;=3.05,G119&lt;15.551,G119&gt;=13.158,A119&gt;=5.55,D119&gt;=0.75),"versicolor",IF(AND(B119&lt;2.9,G119&gt;=15.551,G119&gt;=13.158,A119&gt;=5.55,D119&gt;=0.75),"versicolor",IF(AND(B119&gt;=2.9,G119&gt;=15.551,G119&gt;=13.158,A119&gt;=5.55,D119&gt;=0.75),"virginica",IF(AND(D119&lt;1.3,G119&lt;14.221,B119&lt;3.05,G119&lt;15.551,G119&gt;=13.158,A119&gt;=5.55,D119&gt;=0.75),"versicolor",IF(AND(D119&gt;=1.3,G119&lt;14.221,B119&lt;3.05,G119&lt;15.551,G119&gt;=13.158,A119&gt;=5.55,D119&gt;=0.75),"virginica",IF(AND(C119&lt;4.9,G119&gt;=14.221,B119&lt;3.05,G119&lt;15.551,G119&gt;=13.158,A119&gt;=5.55,D119&gt;=0.75),"versicolor",IF(AND(C119&gt;=4.9,G119&gt;=14.221,B119&lt;3.05,G119&lt;15.551,G119&gt;=13.158,A119&gt;=5.55,D119&gt;=0.75),"virginica","shouldnthappen"))))))))))))</f>
        <v>versicolor</v>
      </c>
      <c r="Q119" s="1" t="str">
        <f aca="false">IF(AND(C119&lt;2.6),"setosa",IF(AND(A119&gt;=4.95,C119&lt;4.75,C119&gt;=2.6),"versicolor",IF(AND(D119&gt;=1.75,C119&gt;=4.75,C119&gt;=2.6),"virginica",IF(AND(B119&lt;2.45,A119&lt;4.95,C119&lt;4.75,C119&gt;=2.6),"versicolor",IF(AND(B119&gt;=2.45,A119&lt;4.95,C119&lt;4.75,C119&gt;=2.6),"virginica",IF(AND(G119&lt;7.498,D119&lt;1.75,C119&gt;=4.75,C119&gt;=2.6),"virginica",IF(AND(F119&lt;0.417,G119&gt;=7.498,D119&lt;1.75,C119&gt;=4.75,C119&gt;=2.6),"versicolor",IF(AND(F119&lt;0.442,F119&gt;=0.417,G119&gt;=7.498,D119&lt;1.75,C119&gt;=4.75,C119&gt;=2.6),"virginica",IF(AND(F119&gt;=0.442,F119&gt;=0.417,G119&gt;=7.498,D119&lt;1.75,C119&gt;=4.75,C119&gt;=2.6),"versicolor","shouldnthappen")))))))))</f>
        <v>versicolor</v>
      </c>
      <c r="R119" s="1" t="str">
        <f aca="false">IF(AND(D119&lt;0.75),"setosa",IF(AND(D119&lt;1.75,A119&gt;=6.25,D119&gt;=0.75),"versicolor",IF(AND(D119&gt;=1.75,A119&gt;=6.25,D119&gt;=0.75),"virginica",IF(AND(D119&lt;1.6,C119&lt;4.75,A119&lt;6.25,D119&gt;=0.75),"versicolor",IF(AND(D119&gt;=1.6,C119&lt;4.75,A119&lt;6.25,D119&gt;=0.75),"virginica",IF(AND(G119&lt;6.998,C119&gt;=4.75,A119&lt;6.25,D119&gt;=0.75),"virginica",IF(AND(A119&lt;6.05,G119&gt;=6.998,C119&gt;=4.75,A119&lt;6.25,D119&gt;=0.75),"versicolor",IF(AND(A119&gt;=6.05,G119&gt;=6.998,C119&gt;=4.75,A119&lt;6.25,D119&gt;=0.75),"virginica","shouldnthappen"))))))))</f>
        <v>versicolor</v>
      </c>
      <c r="S119" s="1" t="str">
        <f aca="false">IF(AND(B119&gt;=3.05,A119&lt;5.45),"setosa",IF(AND(C119&lt;2.2,B119&lt;3.05,A119&lt;5.45),"setosa",IF(AND(C119&gt;=2.2,B119&lt;3.05,A119&lt;5.45),"versicolor",IF(AND(B119&lt;3.7,C119&lt;4.8,A119&gt;=5.45),"versicolor",IF(AND(B119&gt;=3.7,C119&lt;4.8,A119&gt;=5.45),"setosa",IF(AND(G119&lt;13.757,C119&lt;5.05,C119&gt;=4.8,A119&gt;=5.45),"virginica",IF(AND(G119&gt;=13.757,C119&lt;5.05,C119&gt;=4.8,A119&gt;=5.45),"versicolor",IF(AND(C119&gt;=5.15,C119&gt;=5.05,C119&gt;=4.8,A119&gt;=5.45),"virginica",IF(AND(A119&lt;5.95,C119&lt;5.15,C119&gt;=5.05,C119&gt;=4.8,A119&gt;=5.45),"virginica",IF(AND(D119&gt;=1.8,A119&gt;=5.95,C119&lt;5.15,C119&gt;=5.05,C119&gt;=4.8,A119&gt;=5.45),"virginica",IF(AND(B119&lt;2.75,D119&lt;1.8,A119&gt;=5.95,C119&lt;5.15,C119&gt;=5.05,C119&gt;=4.8,A119&gt;=5.45),"versicolor",IF(AND(B119&gt;=2.75,D119&lt;1.8,A119&gt;=5.95,C119&lt;5.15,C119&gt;=5.05,C119&gt;=4.8,A119&gt;=5.45),"virginica","shouldnthappen"))))))))))))</f>
        <v>versicolor</v>
      </c>
      <c r="T119" s="1" t="str">
        <f aca="false">IF(AND(C119&lt;2.6),"setosa",IF(AND(D119&lt;1.65,C119&lt;4.75,C119&gt;=2.6),"versicolor",IF(AND(D119&gt;=1.65,C119&lt;4.75,C119&gt;=2.6),"virginica",IF(AND(G119&gt;=8.494,A119&lt;6.6,C119&gt;=4.75,C119&gt;=2.6),"virginica",IF(AND(C119&lt;5.2,A119&gt;=6.6,C119&gt;=4.75,C119&gt;=2.6),"versicolor",IF(AND(C119&gt;=5.2,A119&gt;=6.6,C119&gt;=4.75,C119&gt;=2.6),"virginica",IF(AND(A119&lt;5.95,G119&lt;8.494,A119&lt;6.6,C119&gt;=4.75,C119&gt;=2.6),"virginica",IF(AND(A119&gt;=5.95,G119&lt;8.494,A119&lt;6.6,C119&gt;=4.75,C119&gt;=2.6),"versicolor","shouldnthappen"))))))))</f>
        <v>versicolor</v>
      </c>
      <c r="U119" s="1" t="str">
        <f aca="false">IF(AND(C119&lt;3.65,B119&gt;=3.35),"setosa",IF(AND(C119&gt;=3.65,B119&gt;=3.35),"virginica",IF(AND(C119&lt;2.35,A119&lt;6.25,B119&lt;3.35),"setosa",IF(AND(C119&lt;4.85,A119&gt;=6.25,B119&lt;3.35),"versicolor",IF(AND(G119&gt;=15.426,C119&gt;=2.35,A119&lt;6.25,B119&lt;3.35),"virginica",IF(AND(D119&gt;=1.55,C119&gt;=4.85,A119&gt;=6.25,B119&lt;3.35),"virginica",IF(AND(D119&lt;1.8,G119&lt;15.426,C119&gt;=2.35,A119&lt;6.25,B119&lt;3.35),"versicolor",IF(AND(D119&gt;=1.8,G119&lt;15.426,C119&gt;=2.35,A119&lt;6.25,B119&lt;3.35),"virginica",IF(AND(B119&lt;2.95,D119&lt;1.55,C119&gt;=4.85,A119&gt;=6.25,B119&lt;3.35),"virginica",IF(AND(B119&gt;=2.95,D119&lt;1.55,C119&gt;=4.85,A119&gt;=6.25,B119&lt;3.35),"versicolor","shouldnthappen"))))))))))</f>
        <v>versicolor</v>
      </c>
      <c r="V119" s="1" t="str">
        <f aca="false">IF(AND(C119&lt;2.6),"setosa",IF(AND(C119&gt;=4.85,C119&gt;=2.6),"virginica",IF(AND(F119&gt;=0.9,C119&lt;4.85,C119&gt;=2.6),"virginica",IF(AND(G119&lt;5.656,F119&lt;0.9,C119&lt;4.85,C119&gt;=2.6),"virginica",IF(AND(G119&gt;=5.656,F119&lt;0.9,C119&lt;4.85,C119&gt;=2.6),"versicolor","shouldnthappen")))))</f>
        <v>versicolor</v>
      </c>
      <c r="W119" s="1" t="str">
        <f aca="false">IF(AND(D119&gt;=1.75,G119&gt;=13.795),"virginica",IF(AND(D119&gt;=1.5,G119&gt;=12.335,G119&lt;13.795),"virginica",IF(AND(C119&lt;2.45,C119&lt;4.85,G119&lt;12.335,G119&lt;13.795),"setosa",IF(AND(C119&gt;=2.45,C119&lt;4.85,G119&lt;12.335,G119&lt;13.795),"versicolor",IF(AND(D119&gt;=1.7,C119&gt;=4.85,G119&lt;12.335,G119&lt;13.795),"virginica",IF(AND(B119&gt;=3.25,D119&lt;1.5,G119&gt;=12.335,G119&lt;13.795),"setosa",IF(AND(D119&lt;1,F119&lt;0.255,D119&lt;1.75,G119&gt;=13.795),"setosa",IF(AND(D119&gt;=1,F119&lt;0.255,D119&lt;1.75,G119&gt;=13.795),"versicolor",IF(AND(A119&lt;5.4,F119&gt;=0.255,D119&lt;1.75,G119&gt;=13.795),"setosa",IF(AND(A119&gt;=5.4,F119&gt;=0.255,D119&lt;1.75,G119&gt;=13.795),"versicolor",IF(AND(A119&lt;6.15,D119&lt;1.7,C119&gt;=4.85,G119&lt;12.335,G119&lt;13.795),"versicolor",IF(AND(A119&gt;=6.15,D119&lt;1.7,C119&gt;=4.85,G119&lt;12.335,G119&lt;13.795),"virginica",IF(AND(C119&lt;5,B119&lt;3.25,D119&lt;1.5,G119&gt;=12.335,G119&lt;13.795),"versicolor",IF(AND(C119&gt;=5,B119&lt;3.25,D119&lt;1.5,G119&gt;=12.335,G119&lt;13.795),"virginica","shouldnthappen"))))))))))))))</f>
        <v>versicolor</v>
      </c>
      <c r="X119" s="1" t="str">
        <f aca="false">IF(AND(C119&lt;2.5,A119&lt;5.55),"setosa",IF(AND(F119&lt;0.096,A119&gt;=5.55),"virginica",IF(AND(D119&lt;1.6,C119&gt;=2.5,A119&lt;5.55),"versicolor",IF(AND(D119&gt;=1.6,C119&gt;=2.5,A119&lt;5.55),"virginica",IF(AND(F119&gt;=0.156,C119&lt;4.75,F119&gt;=0.096,A119&gt;=5.55),"versicolor",IF(AND(D119&gt;=1.75,C119&gt;=4.75,F119&gt;=0.096,A119&gt;=5.55),"virginica",IF(AND(B119&lt;3.3,F119&lt;0.156,C119&lt;4.75,F119&gt;=0.096,A119&gt;=5.55),"versicolor",IF(AND(B119&gt;=3.3,F119&lt;0.156,C119&lt;4.75,F119&gt;=0.096,A119&gt;=5.55),"setosa",IF(AND(B119&lt;2.45,A119&lt;6.05,D119&lt;1.75,C119&gt;=4.75,F119&gt;=0.096,A119&gt;=5.55),"virginica",IF(AND(B119&gt;=2.45,A119&lt;6.05,D119&lt;1.75,C119&gt;=4.75,F119&gt;=0.096,A119&gt;=5.55),"versicolor",IF(AND(F119&lt;0.205,A119&gt;=6.05,D119&lt;1.75,C119&gt;=4.75,F119&gt;=0.096,A119&gt;=5.55),"versicolor",IF(AND(F119&gt;=0.205,A119&gt;=6.05,D119&lt;1.75,C119&gt;=4.75,F119&gt;=0.096,A119&gt;=5.55),"virginica","shouldnthappen"))))))))))))</f>
        <v>versicolor</v>
      </c>
      <c r="Y119" s="1" t="str">
        <f aca="false">IF(AND(C119&lt;2.35,A119&lt;5.55),"setosa",IF(AND(C119&gt;=5.05,A119&gt;=5.55),"virginica",IF(AND(D119&lt;1.6,C119&gt;=2.35,A119&lt;5.55),"versicolor",IF(AND(D119&gt;=1.6,C119&gt;=2.35,A119&lt;5.55),"virginica",IF(AND(D119&gt;=1.75,C119&lt;5.05,A119&gt;=5.55),"virginica",IF(AND(B119&gt;=3.55,D119&lt;1.75,C119&lt;5.05,A119&gt;=5.55),"setosa",IF(AND(G119&lt;6.3,B119&lt;3.55,D119&lt;1.75,C119&lt;5.05,A119&gt;=5.55),"virginica",IF(AND(G119&gt;=6.3,B119&lt;3.55,D119&lt;1.75,C119&lt;5.05,A119&gt;=5.55),"versicolor","shouldnthappen"))))))))</f>
        <v>versicolor</v>
      </c>
      <c r="Z119" s="1" t="str">
        <f aca="false">IF(AND(D119&lt;0.75),"setosa",IF(AND(B119&gt;=2.55,C119&lt;4.85,D119&gt;=0.75),"versicolor",IF(AND(D119&gt;=1.7,C119&gt;=4.85,D119&gt;=0.75),"virginica",IF(AND(D119&lt;1.6,B119&lt;2.55,C119&lt;4.85,D119&gt;=0.75),"versicolor",IF(AND(D119&gt;=1.6,B119&lt;2.55,C119&lt;4.85,D119&gt;=0.75),"virginica",IF(AND(B119&lt;2.65,D119&lt;1.7,C119&gt;=4.85,D119&gt;=0.75),"virginica",IF(AND(F119&lt;0.325,B119&gt;=2.65,D119&lt;1.7,C119&gt;=4.85,D119&gt;=0.75),"virginica",IF(AND(G119&lt;10.717,F119&gt;=0.325,B119&gt;=2.65,D119&lt;1.7,C119&gt;=4.85,D119&gt;=0.75),"versicolor",IF(AND(G119&gt;=10.717,F119&gt;=0.325,B119&gt;=2.65,D119&lt;1.7,C119&gt;=4.85,D119&gt;=0.75),"virginica","shouldnthappen")))))))))</f>
        <v>versicolor</v>
      </c>
      <c r="AA119" s="1" t="str">
        <f aca="false">IF(AND(D119&lt;0.75),"setosa",IF(AND(D119&gt;=1.75,D119&gt;=0.75),"virginica",IF(AND(F119&gt;=0.455,D119&lt;1.75,D119&gt;=0.75),"versicolor",IF(AND(D119&lt;1.45,F119&lt;0.455,D119&lt;1.75,D119&gt;=0.75),"versicolor",IF(AND(F119&lt;0.247,D119&gt;=1.45,F119&lt;0.455,D119&lt;1.75,D119&gt;=0.75),"versicolor",IF(AND(F119&gt;=0.247,D119&gt;=1.45,F119&lt;0.455,D119&lt;1.75,D119&gt;=0.75),"virginica","shouldnthappen"))))))</f>
        <v>versicolor</v>
      </c>
      <c r="AB119" s="1" t="str">
        <f aca="false">IF(AND(F119&gt;=0.221,B119&gt;=3.35),"setosa",IF(AND(A119&lt;5.3,F119&gt;=0.683,B119&lt;3.35),"setosa",IF(AND(A119&lt;6.45,F119&lt;0.221,B119&gt;=3.35),"setosa",IF(AND(A119&gt;=6.45,F119&lt;0.221,B119&gt;=3.35),"virginica",IF(AND(G119&lt;6.3,A119&lt;6.25,F119&lt;0.683,B119&lt;3.35),"virginica",IF(AND(G119&lt;13.795,A119&gt;=6.25,F119&lt;0.683,B119&lt;3.35),"virginica",IF(AND(D119&lt;1.65,A119&gt;=5.3,F119&gt;=0.683,B119&lt;3.35),"versicolor",IF(AND(D119&gt;=1.65,A119&gt;=5.3,F119&gt;=0.683,B119&lt;3.35),"virginica",IF(AND(D119&lt;0.6,G119&gt;=6.3,A119&lt;6.25,F119&lt;0.683,B119&lt;3.35),"setosa",IF(AND(D119&lt;1.7,G119&gt;=13.795,A119&gt;=6.25,F119&lt;0.683,B119&lt;3.35),"versicolor",IF(AND(D119&gt;=1.7,G119&gt;=13.795,A119&gt;=6.25,F119&lt;0.683,B119&lt;3.35),"virginica",IF(AND(C119&gt;=5.35,D119&gt;=0.6,G119&gt;=6.3,A119&lt;6.25,F119&lt;0.683,B119&lt;3.35),"virginica",IF(AND(D119&lt;1.75,C119&lt;5.35,D119&gt;=0.6,G119&gt;=6.3,A119&lt;6.25,F119&lt;0.683,B119&lt;3.35),"versicolor",IF(AND(D119&gt;=1.75,C119&lt;5.35,D119&gt;=0.6,G119&gt;=6.3,A119&lt;6.25,F119&lt;0.683,B119&lt;3.35),"virginica","shouldnthappen"))))))))))))))</f>
        <v>versicolor</v>
      </c>
      <c r="AC119" s="1" t="str">
        <f aca="false">IF(AND(B119&gt;=3.3),"setosa",IF(AND(C119&lt;2.45,D119&lt;1.55,B119&lt;3.3),"setosa",IF(AND(F119&gt;=0.211,D119&gt;=1.55,B119&lt;3.3),"virginica",IF(AND(C119&lt;4.9,C119&gt;=2.45,D119&lt;1.55,B119&lt;3.3),"versicolor",IF(AND(C119&gt;=4.9,C119&gt;=2.45,D119&lt;1.55,B119&lt;3.3),"virginica",IF(AND(F119&lt;0.138,F119&lt;0.211,D119&gt;=1.55,B119&lt;3.3),"virginica",IF(AND(F119&gt;=0.138,F119&lt;0.211,D119&gt;=1.55,B119&lt;3.3),"versicolor","shouldnthappen")))))))</f>
        <v>versicolor</v>
      </c>
      <c r="AD119" s="1" t="str">
        <f aca="false">IF(AND(D119&gt;=1.75),"virginica",IF(AND(D119&lt;0.75,D119&lt;1.75),"setosa",IF(AND(D119&lt;1.35,D119&gt;=0.75,D119&lt;1.75),"versicolor",IF(AND(B119&lt;2.6,C119&lt;4.85,D119&gt;=1.35,D119&gt;=0.75,D119&lt;1.75),"virginica",IF(AND(B119&gt;=2.6,C119&lt;4.85,D119&gt;=1.35,D119&gt;=0.75,D119&lt;1.75),"versicolor",IF(AND(A119&lt;6.4,C119&gt;=4.85,D119&gt;=1.35,D119&gt;=0.75,D119&lt;1.75),"virginica",IF(AND(A119&gt;=6.4,C119&gt;=4.85,D119&gt;=1.35,D119&gt;=0.75,D119&lt;1.75),"versicolor","shouldnthappen")))))))</f>
        <v>versicolor</v>
      </c>
      <c r="AE119" s="1" t="str">
        <f aca="false">IF(AND(C119&lt;2.45),"setosa",IF(AND(F119&lt;0.07,C119&gt;=2.45),"virginica",IF(AND(A119&gt;=5,C119&lt;4.75,F119&gt;=0.07,C119&gt;=2.45),"versicolor",IF(AND(F119&lt;0.182,C119&gt;=4.75,F119&gt;=0.07,C119&gt;=2.45),"versicolor",IF(AND(B119&lt;2.45,A119&lt;5,C119&lt;4.75,F119&gt;=0.07,C119&gt;=2.45),"versicolor",IF(AND(B119&gt;=2.45,A119&lt;5,C119&lt;4.75,F119&gt;=0.07,C119&gt;=2.45),"virginica",IF(AND(F119&gt;=0.468,F119&gt;=0.182,C119&gt;=4.75,F119&gt;=0.07,C119&gt;=2.45),"virginica",IF(AND(A119&gt;=6.85,F119&lt;0.468,F119&gt;=0.182,C119&gt;=4.75,F119&gt;=0.07,C119&gt;=2.45),"virginica",IF(AND(B119&lt;2.6,A119&lt;6.85,F119&lt;0.468,F119&gt;=0.182,C119&gt;=4.75,F119&gt;=0.07,C119&gt;=2.45),"virginica",IF(AND(B119&gt;=2.6,A119&lt;6.85,F119&lt;0.468,F119&gt;=0.182,C119&gt;=4.75,F119&gt;=0.07,C119&gt;=2.45),"versicolor","shouldnthappen"))))))))))</f>
        <v>versicolor</v>
      </c>
      <c r="AF119" s="1" t="str">
        <f aca="false">IF(AND(D119&lt;0.75,A119&lt;5.45),"setosa",IF(AND(D119&gt;=1.75,A119&gt;=5.45),"virginica",IF(AND(G119&lt;6.094,D119&gt;=0.75,A119&lt;5.45),"virginica",IF(AND(G119&gt;=6.094,D119&gt;=0.75,A119&lt;5.45),"versicolor",IF(AND(C119&lt;2.75,D119&lt;1.75,A119&gt;=5.45),"setosa",IF(AND(D119&lt;1.45,C119&gt;=2.75,D119&lt;1.75,A119&gt;=5.45),"versicolor",IF(AND(B119&lt;2.75,D119&gt;=1.45,C119&gt;=2.75,D119&lt;1.75,A119&gt;=5.45),"versicolor",IF(AND(C119&lt;5.05,B119&gt;=2.75,D119&gt;=1.45,C119&gt;=2.75,D119&lt;1.75,A119&gt;=5.45),"versicolor",IF(AND(C119&gt;=5.05,B119&gt;=2.75,D119&gt;=1.45,C119&gt;=2.75,D119&lt;1.75,A119&gt;=5.45),"virginica","shouldnthappen")))))))))</f>
        <v>versicolor</v>
      </c>
      <c r="AG119" s="1" t="str">
        <f aca="false">IF(AND(D119&lt;0.65,G119&lt;8.868,A119&lt;5.3),"setosa",IF(AND(C119&lt;2.6,G119&gt;=8.868,A119&lt;5.3),"setosa",IF(AND(C119&gt;=2.6,G119&gt;=8.868,A119&lt;5.3),"versicolor",IF(AND(C119&gt;=4.95,D119&lt;1.55,A119&gt;=5.3),"virginica",IF(AND(G119&lt;13.795,D119&gt;=1.55,A119&gt;=5.3),"virginica",IF(AND(C119&lt;3.75,D119&gt;=0.65,G119&lt;8.868,A119&lt;5.3),"versicolor",IF(AND(C119&gt;=3.75,D119&gt;=0.65,G119&lt;8.868,A119&lt;5.3),"virginica",IF(AND(C119&lt;2.6,C119&lt;4.95,D119&lt;1.55,A119&gt;=5.3),"setosa",IF(AND(C119&gt;=2.6,C119&lt;4.95,D119&lt;1.55,A119&gt;=5.3),"versicolor",IF(AND(C119&lt;4.75,G119&gt;=13.795,D119&gt;=1.55,A119&gt;=5.3),"versicolor",IF(AND(C119&gt;=4.75,G119&gt;=13.795,D119&gt;=1.55,A119&gt;=5.3),"virginica","shouldnthappen")))))))))))</f>
        <v>versicolor</v>
      </c>
      <c r="AH119" s="1" t="str">
        <f aca="false">IF(AND(D119&lt;0.75),"setosa",IF(AND(C119&lt;4.75,D119&gt;=0.75),"versicolor",IF(AND(G119&lt;13.757,C119&gt;=4.75,D119&gt;=0.75),"virginica",IF(AND(B119&lt;3.05,G119&gt;=13.757,C119&gt;=4.75,D119&gt;=0.75),"virginica",IF(AND(A119&lt;6.65,B119&gt;=3.05,G119&gt;=13.757,C119&gt;=4.75,D119&gt;=0.75),"virginica",IF(AND(A119&gt;=6.65,B119&gt;=3.05,G119&gt;=13.757,C119&gt;=4.75,D119&gt;=0.75),"versicolor","shouldnthappen"))))))</f>
        <v>versicolor</v>
      </c>
      <c r="AI119" s="1" t="str">
        <f aca="false">IF(AND(D119&lt;0.7),"setosa",IF(AND(C119&lt;4.75,D119&gt;=0.7),"versicolor",IF(AND(A119&lt;6.6,F119&lt;0.482,C119&gt;=4.75,D119&gt;=0.7),"virginica",IF(AND(C119&gt;=4.95,F119&gt;=0.482,C119&gt;=4.75,D119&gt;=0.7),"virginica",IF(AND(D119&lt;1.9,A119&gt;=6.6,F119&lt;0.482,C119&gt;=4.75,D119&gt;=0.7),"versicolor",IF(AND(D119&gt;=1.9,A119&gt;=6.6,F119&lt;0.482,C119&gt;=4.75,D119&gt;=0.7),"virginica",IF(AND(F119&gt;=0.766,C119&lt;4.95,F119&gt;=0.482,C119&gt;=4.75,D119&gt;=0.7),"virginica",IF(AND(B119&lt;2.95,F119&lt;0.766,C119&lt;4.95,F119&gt;=0.482,C119&gt;=4.75,D119&gt;=0.7),"virginica",IF(AND(B119&gt;=2.95,F119&lt;0.766,C119&lt;4.95,F119&gt;=0.482,C119&gt;=4.75,D119&gt;=0.7),"versicolor","shouldnthappen")))))))))</f>
        <v>versicolor</v>
      </c>
      <c r="AJ119" s="1" t="str">
        <f aca="false">IF(AND(C119&lt;2.45,C119&lt;4.75),"setosa",IF(AND(D119&gt;=1.65,C119&gt;=4.75),"virginica",IF(AND(A119&lt;4.95,C119&gt;=2.45,C119&lt;4.75),"virginica",IF(AND(A119&gt;=4.95,C119&gt;=2.45,C119&lt;4.75),"versicolor",IF(AND(B119&lt;2.95,D119&lt;1.65,C119&gt;=4.75),"virginica",IF(AND(B119&gt;=2.95,D119&lt;1.65,C119&gt;=4.75),"versicolor","shouldnthappen"))))))</f>
        <v>versicolor</v>
      </c>
      <c r="AK119" s="1" t="str">
        <f aca="false">IF(AND(D119&lt;0.75,A119&lt;5.45),"setosa",IF(AND(B119&lt;2.45,D119&gt;=0.75,A119&lt;5.45),"versicolor",IF(AND(A119&gt;=5.55,C119&lt;4.75,A119&gt;=5.45),"versicolor",IF(AND(C119&gt;=5.15,C119&gt;=4.75,A119&gt;=5.45),"virginica",IF(AND(G119&lt;6.094,B119&gt;=2.45,D119&gt;=0.75,A119&lt;5.45),"virginica",IF(AND(G119&gt;=6.094,B119&gt;=2.45,D119&gt;=0.75,A119&lt;5.45),"versicolor",IF(AND(D119&lt;0.6,A119&lt;5.55,C119&lt;4.75,A119&gt;=5.45),"setosa",IF(AND(D119&gt;=0.6,A119&lt;5.55,C119&lt;4.75,A119&gt;=5.45),"versicolor",IF(AND(C119&lt;4.95,C119&lt;5.15,C119&gt;=4.75,A119&gt;=5.45),"virginica",IF(AND(G119&lt;12.627,C119&lt;5.05,C119&gt;=4.95,C119&lt;5.15,C119&gt;=4.75,A119&gt;=5.45),"virginica",IF(AND(G119&gt;=12.627,C119&lt;5.05,C119&gt;=4.95,C119&lt;5.15,C119&gt;=4.75,A119&gt;=5.45),"versicolor",IF(AND(D119&lt;1.7,C119&gt;=5.05,C119&gt;=4.95,C119&lt;5.15,C119&gt;=4.75,A119&gt;=5.45),"versicolor",IF(AND(D119&gt;=1.7,C119&gt;=5.05,C119&gt;=4.95,C119&lt;5.15,C119&gt;=4.75,A119&gt;=5.45),"virginica","shouldnthappen")))))))))))))</f>
        <v>versicolor</v>
      </c>
      <c r="AL119" s="1" t="str">
        <f aca="false">IF(AND(B119&lt;2.45,B119&lt;3.15),"versicolor",IF(AND(D119&lt;0.95,G119&lt;15.141,B119&gt;=3.15),"setosa",IF(AND(G119&lt;15.429,G119&gt;=15.141,B119&gt;=3.15),"versicolor",IF(AND(G119&gt;=15.429,G119&gt;=15.141,B119&gt;=3.15),"virginica",IF(AND(C119&lt;2.3,C119&lt;4.75,B119&gt;=2.45,B119&lt;3.15),"setosa",IF(AND(G119&gt;=16.072,C119&gt;=4.75,B119&gt;=2.45,B119&lt;3.15),"versicolor",IF(AND(G119&lt;11.833,D119&gt;=0.95,G119&lt;15.141,B119&gt;=3.15),"virginica",IF(AND(A119&lt;5,C119&gt;=2.3,C119&lt;4.75,B119&gt;=2.45,B119&lt;3.15),"virginica",IF(AND(A119&gt;=5,C119&gt;=2.3,C119&lt;4.75,B119&gt;=2.45,B119&lt;3.15),"versicolor",IF(AND(G119&lt;14.342,G119&gt;=11.833,D119&gt;=0.95,G119&lt;15.141,B119&gt;=3.15),"versicolor",IF(AND(G119&gt;=14.342,G119&gt;=11.833,D119&gt;=0.95,G119&lt;15.141,B119&gt;=3.15),"virginica",IF(AND(G119&lt;13.757,F119&gt;=0.741,G119&lt;16.072,C119&gt;=4.75,B119&gt;=2.45,B119&lt;3.15),"virginica",IF(AND(F119&gt;=0.546,A119&lt;6.15,F119&lt;0.741,G119&lt;16.072,C119&gt;=4.75,B119&gt;=2.45,B119&lt;3.15),"virginica",IF(AND(D119&gt;=1.75,A119&gt;=6.15,F119&lt;0.741,G119&lt;16.072,C119&gt;=4.75,B119&gt;=2.45,B119&lt;3.15),"virginica",IF(AND(C119&lt;4.85,G119&gt;=13.757,F119&gt;=0.741,G119&lt;16.072,C119&gt;=4.75,B119&gt;=2.45,B119&lt;3.15),"virginica",IF(AND(C119&gt;=4.85,G119&gt;=13.757,F119&gt;=0.741,G119&lt;16.072,C119&gt;=4.75,B119&gt;=2.45,B119&lt;3.15),"versicolor",IF(AND(F119&lt;0.331,F119&lt;0.546,A119&lt;6.15,F119&lt;0.741,G119&lt;16.072,C119&gt;=4.75,B119&gt;=2.45,B119&lt;3.15),"virginica",IF(AND(F119&gt;=0.331,F119&lt;0.546,A119&lt;6.15,F119&lt;0.741,G119&lt;16.072,C119&gt;=4.75,B119&gt;=2.45,B119&lt;3.15),"versicolor",IF(AND(G119&lt;10.661,D119&lt;1.75,A119&gt;=6.15,F119&lt;0.741,G119&lt;16.072,C119&gt;=4.75,B119&gt;=2.45,B119&lt;3.15),"virginica",IF(AND(G119&gt;=10.661,D119&lt;1.75,A119&gt;=6.15,F119&lt;0.741,G119&lt;16.072,C119&gt;=4.75,B119&gt;=2.45,B119&lt;3.15),"versicolor","shouldnthappen"))))))))))))))))))))</f>
        <v>versicolor</v>
      </c>
      <c r="AM119" s="1" t="str">
        <f aca="false">IF(AND(D119&lt;1.35,F119&gt;=0.917),"setosa",IF(AND(D119&gt;=1.35,F119&gt;=0.917),"virginica",IF(AND(D119&lt;0.75,D119&lt;1.55,F119&lt;0.917),"setosa",IF(AND(C119&gt;=4.8,D119&gt;=1.55,F119&lt;0.917),"virginica",IF(AND(A119&lt;5.95,D119&gt;=0.75,D119&lt;1.55,F119&lt;0.917),"versicolor",IF(AND(F119&lt;0.473,C119&lt;4.8,D119&gt;=1.55,F119&lt;0.917),"virginica",IF(AND(F119&gt;=0.473,C119&lt;4.8,D119&gt;=1.55,F119&lt;0.917),"versicolor",IF(AND(C119&lt;4.95,A119&gt;=5.95,D119&gt;=0.75,D119&lt;1.55,F119&lt;0.917),"versicolor",IF(AND(C119&gt;=4.95,A119&gt;=5.95,D119&gt;=0.75,D119&lt;1.55,F119&lt;0.917),"virginica","shouldnthappen")))))))))</f>
        <v>versicolor</v>
      </c>
      <c r="AN119" s="1" t="str">
        <f aca="false">IF(AND(D119&lt;0.75,A119&lt;5.45),"setosa",IF(AND(D119&lt;1.55,D119&gt;=0.75,A119&lt;5.45),"versicolor",IF(AND(D119&gt;=1.55,D119&gt;=0.75,A119&lt;5.45),"virginica",IF(AND(A119&gt;=5.75,C119&lt;4.75,A119&gt;=5.45),"versicolor",IF(AND(F119&lt;0.361,C119&gt;=4.75,A119&gt;=5.45),"virginica",IF(AND(C119&lt;2.6,A119&lt;5.75,C119&lt;4.75,A119&gt;=5.45),"setosa",IF(AND(C119&gt;=2.6,A119&lt;5.75,C119&lt;4.75,A119&gt;=5.45),"versicolor",IF(AND(D119&gt;=1.7,F119&gt;=0.361,C119&gt;=4.75,A119&gt;=5.45),"virginica",IF(AND(B119&lt;2.65,D119&lt;1.7,F119&gt;=0.361,C119&gt;=4.75,A119&gt;=5.45),"virginica",IF(AND(A119&lt;7.05,B119&gt;=2.65,D119&lt;1.7,F119&gt;=0.361,C119&gt;=4.75,A119&gt;=5.45),"versicolor",IF(AND(A119&gt;=7.05,B119&gt;=2.65,D119&lt;1.7,F119&gt;=0.361,C119&gt;=4.75,A119&gt;=5.45),"virginica","shouldnthappen")))))))))))</f>
        <v>versicolor</v>
      </c>
      <c r="AO119" s="1" t="str">
        <f aca="false">IF(AND(D119&lt;0.7),"setosa",IF(AND(A119&lt;4.95,C119&lt;4.85,D119&gt;=0.7),"virginica",IF(AND(A119&gt;=4.95,C119&lt;4.85,D119&gt;=0.7),"versicolor",IF(AND(D119&gt;=1.7,C119&gt;=4.85,D119&gt;=0.7),"virginica",IF(AND(F119&lt;0.325,D119&lt;1.7,C119&gt;=4.85,D119&gt;=0.7),"virginica",IF(AND(D119&lt;1.55,F119&gt;=0.325,D119&lt;1.7,C119&gt;=4.85,D119&gt;=0.7),"virginica",IF(AND(D119&gt;=1.55,F119&gt;=0.325,D119&lt;1.7,C119&gt;=4.85,D119&gt;=0.7),"versicolor","shouldnthappen")))))))</f>
        <v>versicolor</v>
      </c>
      <c r="AP119" s="1" t="str">
        <f aca="false">IF(AND(D119&lt;0.75),"setosa",IF(AND(C119&lt;4.85,D119&gt;=0.75),"versicolor",IF(AND(G119&gt;=8.277,C119&gt;=4.85,D119&gt;=0.75),"virginica",IF(AND(F119&gt;=0.633,G119&lt;8.277,C119&gt;=4.85,D119&gt;=0.75),"virginica",IF(AND(G119&lt;7.61,F119&lt;0.633,G119&lt;8.277,C119&gt;=4.85,D119&gt;=0.75),"virginica",IF(AND(G119&gt;=7.61,F119&lt;0.633,G119&lt;8.277,C119&gt;=4.85,D119&gt;=0.75),"versicolor","shouldnthappen"))))))</f>
        <v>versicolor</v>
      </c>
      <c r="AQ119" s="1" t="str">
        <f aca="false">IF(AND(C119&lt;2.65,A119&gt;=5.45,C119&lt;4.75),"setosa",IF(AND(C119&gt;=2.65,A119&gt;=5.45,C119&lt;4.75),"versicolor",IF(AND(B119&lt;2.9,C119&lt;4.85,C119&gt;=4.75),"versicolor",IF(AND(B119&gt;=2.9,C119&lt;4.85,C119&gt;=4.75),"virginica",IF(AND(D119&lt;1.7,C119&gt;=4.85,C119&gt;=4.75),"versicolor",IF(AND(D119&gt;=1.7,C119&gt;=4.85,C119&gt;=4.75),"virginica",IF(AND(C119&lt;2.45,G119&lt;14.126,A119&lt;5.45,C119&lt;4.75),"setosa",IF(AND(C119&gt;=2.45,G119&lt;14.126,A119&lt;5.45,C119&lt;4.75),"versicolor",IF(AND(C119&lt;2.4,G119&gt;=14.126,A119&lt;5.45,C119&lt;4.75),"setosa",IF(AND(C119&gt;=2.4,G119&gt;=14.126,A119&lt;5.45,C119&lt;4.75),"versicolor","shouldnthappen"))))))))))</f>
        <v>versicolor</v>
      </c>
      <c r="AR119" s="1" t="str">
        <f aca="false">IF(AND(C119&lt;2.45,C119&lt;4.85),"setosa",IF(AND(C119&gt;=5.15,C119&gt;=4.85),"virginica",IF(AND(A119&gt;=4.95,C119&gt;=2.45,C119&lt;4.85),"versicolor",IF(AND(D119&lt;1.35,A119&lt;4.95,C119&gt;=2.45,C119&lt;4.85),"versicolor",IF(AND(D119&gt;=1.35,A119&lt;4.95,C119&gt;=2.45,C119&lt;4.85),"virginica",IF(AND(F119&lt;0.35,G119&lt;12.751,C119&lt;5.15,C119&gt;=4.85),"virginica",IF(AND(A119&lt;6.5,G119&gt;=12.751,C119&lt;5.15,C119&gt;=4.85),"virginica",IF(AND(A119&gt;=6.5,G119&gt;=12.751,C119&lt;5.15,C119&gt;=4.85),"versicolor",IF(AND(B119&gt;=2.75,F119&gt;=0.35,G119&lt;12.751,C119&lt;5.15,C119&gt;=4.85),"virginica",IF(AND(C119&lt;5.05,B119&lt;2.75,F119&gt;=0.35,G119&lt;12.751,C119&lt;5.15,C119&gt;=4.85),"virginica",IF(AND(C119&gt;=5.05,B119&lt;2.75,F119&gt;=0.35,G119&lt;12.751,C119&lt;5.15,C119&gt;=4.85),"versicolor","shouldnthappen")))))))))))</f>
        <v>versicolor</v>
      </c>
      <c r="AS119" s="1" t="str">
        <f aca="false">IF(AND(F119&gt;=0.9,B119&lt;3.05),"virginica",IF(AND(A119&lt;5.9,B119&gt;=3.05),"setosa",IF(AND(D119&lt;1.65,A119&gt;=5.9,B119&gt;=3.05),"versicolor",IF(AND(D119&gt;=1.65,A119&gt;=5.9,B119&gt;=3.05),"virginica",IF(AND(D119&gt;=1.75,C119&gt;=4.85,F119&lt;0.9,B119&lt;3.05),"virginica",IF(AND(C119&lt;2.2,B119&lt;2.95,C119&lt;4.85,F119&lt;0.9,B119&lt;3.05),"setosa",IF(AND(C119&gt;=2.2,B119&lt;2.95,C119&lt;4.85,F119&lt;0.9,B119&lt;3.05),"versicolor",IF(AND(C119&lt;2.8,B119&gt;=2.95,C119&lt;4.85,F119&lt;0.9,B119&lt;3.05),"setosa",IF(AND(C119&gt;=2.8,B119&gt;=2.95,C119&lt;4.85,F119&lt;0.9,B119&lt;3.05),"versicolor",IF(AND(G119&lt;13.879,D119&lt;1.75,C119&gt;=4.85,F119&lt;0.9,B119&lt;3.05),"virginica",IF(AND(G119&gt;=13.879,D119&lt;1.75,C119&gt;=4.85,F119&lt;0.9,B119&lt;3.05),"versicolor","shouldnthappen")))))))))))</f>
        <v>versicolor</v>
      </c>
      <c r="AT119" s="1" t="str">
        <f aca="false">IF(AND(D119&lt;0.75),"setosa",IF(AND(D119&gt;=1.75,D119&gt;=0.75),"virginica",IF(AND(D119&lt;1.45,G119&lt;7.37,D119&lt;1.75,D119&gt;=0.75),"versicolor",IF(AND(D119&gt;=1.45,G119&lt;7.37,D119&lt;1.75,D119&gt;=0.75),"virginica",IF(AND(C119&lt;5.45,G119&gt;=7.37,D119&lt;1.75,D119&gt;=0.75),"versicolor",IF(AND(C119&gt;=5.45,G119&gt;=7.37,D119&lt;1.75,D119&gt;=0.75),"virginica","shouldnthappen"))))))</f>
        <v>versicolor</v>
      </c>
      <c r="AU119" s="1" t="str">
        <f aca="false">IF(AND(D119&lt;0.7),"setosa",IF(AND(D119&gt;=1.7,A119&gt;=6.15,D119&gt;=0.7),"virginica",IF(AND(B119&gt;=2.55,C119&lt;4.75,A119&lt;6.15,D119&gt;=0.7),"versicolor",IF(AND(D119&gt;=1.7,C119&gt;=4.75,A119&lt;6.15,D119&gt;=0.7),"virginica",IF(AND(C119&lt;5.25,D119&lt;1.7,A119&gt;=6.15,D119&gt;=0.7),"versicolor",IF(AND(C119&gt;=5.25,D119&lt;1.7,A119&gt;=6.15,D119&gt;=0.7),"virginica",IF(AND(C119&lt;4.25,B119&lt;2.55,C119&lt;4.75,A119&lt;6.15,D119&gt;=0.7),"versicolor",IF(AND(C119&gt;=4.25,B119&lt;2.55,C119&lt;4.75,A119&lt;6.15,D119&gt;=0.7),"virginica",IF(AND(B119&lt;2.65,D119&lt;1.7,C119&gt;=4.75,A119&lt;6.15,D119&gt;=0.7),"virginica",IF(AND(B119&gt;=2.65,D119&lt;1.7,C119&gt;=4.75,A119&lt;6.15,D119&gt;=0.7),"versicolor","shouldnthappen"))))))))))</f>
        <v>versicolor</v>
      </c>
      <c r="AV119" s="1" t="str">
        <f aca="false">IF(AND(D119&lt;0.75),"setosa",IF(AND(F119&gt;=0.899,D119&gt;=0.75),"virginica",IF(AND(D119&lt;1.65,A119&lt;6.05,F119&lt;0.899,D119&gt;=0.75),"versicolor",IF(AND(D119&gt;=1.65,A119&lt;6.05,F119&lt;0.899,D119&gt;=0.75),"virginica",IF(AND(C119&gt;=5.05,A119&gt;=6.05,F119&lt;0.899,D119&gt;=0.75),"virginica",IF(AND(G119&gt;=13.757,C119&lt;5.05,A119&gt;=6.05,F119&lt;0.899,D119&gt;=0.75),"versicolor",IF(AND(D119&lt;1.6,G119&lt;13.757,C119&lt;5.05,A119&gt;=6.05,F119&lt;0.899,D119&gt;=0.75),"versicolor",IF(AND(D119&gt;=1.6,G119&lt;13.757,C119&lt;5.05,A119&gt;=6.05,F119&lt;0.899,D119&gt;=0.75),"virginica","shouldnthappen"))))))))</f>
        <v>versicolor</v>
      </c>
      <c r="AW119" s="1" t="str">
        <f aca="false">IF(AND(F119&lt;0.117,A119&gt;=5.55),"virginica",IF(AND(A119&gt;=5.2,G119&lt;6.086,A119&lt;5.55),"versicolor",IF(AND(D119&lt;0.7,G119&gt;=6.086,A119&lt;5.55),"setosa",IF(AND(D119&gt;=0.7,G119&gt;=6.086,A119&lt;5.55),"versicolor",IF(AND(A119&lt;4.75,A119&lt;5.2,G119&lt;6.086,A119&lt;5.55),"setosa",IF(AND(A119&gt;=4.75,A119&lt;5.2,G119&lt;6.086,A119&lt;5.55),"virginica",IF(AND(D119&gt;=1.65,C119&lt;4.95,F119&gt;=0.117,A119&gt;=5.55),"virginica",IF(AND(D119&gt;=1.75,C119&gt;=4.95,F119&gt;=0.117,A119&gt;=5.55),"virginica",IF(AND(C119&lt;2.6,D119&lt;1.65,C119&lt;4.95,F119&gt;=0.117,A119&gt;=5.55),"setosa",IF(AND(C119&gt;=2.6,D119&lt;1.65,C119&lt;4.95,F119&gt;=0.117,A119&gt;=5.55),"versicolor",IF(AND(D119&lt;1.55,D119&lt;1.75,C119&gt;=4.95,F119&gt;=0.117,A119&gt;=5.55),"virginica",IF(AND(A119&lt;6.95,D119&gt;=1.55,D119&lt;1.75,C119&gt;=4.95,F119&gt;=0.117,A119&gt;=5.55),"versicolor",IF(AND(A119&gt;=6.95,D119&gt;=1.55,D119&lt;1.75,C119&gt;=4.95,F119&gt;=0.117,A119&gt;=5.55),"virginica","shouldnthappen")))))))))))))</f>
        <v>versicolor</v>
      </c>
      <c r="AX119" s="1" t="str">
        <f aca="false">IF(AND(D119&lt;0.75),"setosa",IF(AND(F119&lt;0.138,D119&gt;=0.75),"virginica",IF(AND(C119&lt;4.45,A119&lt;6.15,F119&gt;=0.138,D119&gt;=0.75),"versicolor",IF(AND(C119&gt;=5.05,A119&gt;=6.15,F119&gt;=0.138,D119&gt;=0.75),"virginica",IF(AND(B119&lt;2.65,C119&gt;=4.45,A119&lt;6.15,F119&gt;=0.138,D119&gt;=0.75),"virginica",IF(AND(A119&gt;=6.35,C119&lt;5.05,A119&gt;=6.15,F119&gt;=0.138,D119&gt;=0.75),"versicolor",IF(AND(A119&lt;5.65,B119&gt;=2.65,C119&gt;=4.45,A119&lt;6.15,F119&gt;=0.138,D119&gt;=0.75),"virginica",IF(AND(D119&lt;1.75,A119&lt;6.35,C119&lt;5.05,A119&gt;=6.15,F119&gt;=0.138,D119&gt;=0.75),"versicolor",IF(AND(D119&gt;=1.75,A119&lt;6.35,C119&lt;5.05,A119&gt;=6.15,F119&gt;=0.138,D119&gt;=0.75),"virginica",IF(AND(D119&lt;1.7,A119&gt;=5.65,B119&gt;=2.65,C119&gt;=4.45,A119&lt;6.15,F119&gt;=0.138,D119&gt;=0.75),"versicolor",IF(AND(D119&gt;=1.7,A119&gt;=5.65,B119&gt;=2.65,C119&gt;=4.45,A119&lt;6.15,F119&gt;=0.138,D119&gt;=0.75),"virginica","shouldnthappen")))))))))))</f>
        <v>versicolor</v>
      </c>
      <c r="AY119" s="1" t="str">
        <f aca="false">IF(AND(D119&lt;0.75,A119&lt;5.55),"setosa",IF(AND(A119&lt;4.95,D119&gt;=0.75,A119&lt;5.55),"virginica",IF(AND(A119&gt;=4.95,D119&gt;=0.75,A119&lt;5.55),"versicolor",IF(AND(C119&lt;2.6,C119&lt;4.85,A119&gt;=5.55),"setosa",IF(AND(C119&gt;=2.6,C119&lt;4.85,A119&gt;=5.55),"versicolor",IF(AND(D119&gt;=1.75,C119&gt;=4.85,A119&gt;=5.55),"virginica",IF(AND(F119&lt;0.405,D119&lt;1.75,C119&gt;=4.85,A119&gt;=5.55),"versicolor",IF(AND(B119&lt;3.05,F119&gt;=0.405,D119&lt;1.75,C119&gt;=4.85,A119&gt;=5.55),"virginica",IF(AND(B119&gt;=3.05,F119&gt;=0.405,D119&lt;1.75,C119&gt;=4.85,A119&gt;=5.55),"versicolor","shouldnthappen")))))))))</f>
        <v>versicolor</v>
      </c>
      <c r="AZ119" s="1" t="str">
        <f aca="false">IF(AND(D119&lt;0.75),"setosa",IF(AND(F119&lt;0.9,C119&lt;4.95,D119&gt;=0.75),"versicolor",IF(AND(F119&gt;=0.9,C119&lt;4.95,D119&gt;=0.75),"virginica",IF(AND(D119&gt;=1.7,C119&gt;=4.95,D119&gt;=0.75),"virginica",IF(AND(F119&lt;0.405,D119&lt;1.7,C119&gt;=4.95,D119&gt;=0.75),"versicolor",IF(AND(F119&gt;=0.405,D119&lt;1.7,C119&gt;=4.95,D119&gt;=0.75),"virginica","shouldnthappen"))))))</f>
        <v>versicolor</v>
      </c>
      <c r="BA119" s="1" t="str">
        <f aca="false">IF(AND(D119&lt;0.75),"setosa",IF(AND(D119&gt;=1.7,C119&gt;=5.05,D119&gt;=0.75),"virginica",IF(AND(D119&lt;1.45,D119&lt;1.6,C119&lt;5.05,D119&gt;=0.75),"versicolor",IF(AND(A119&lt;5.8,D119&gt;=1.6,C119&lt;5.05,D119&gt;=0.75),"virginica",IF(AND(A119&gt;=5.8,D119&gt;=1.6,C119&lt;5.05,D119&gt;=0.75),"versicolor",IF(AND(F119&lt;0.417,D119&lt;1.7,C119&gt;=5.05,D119&gt;=0.75),"versicolor",IF(AND(F119&gt;=0.417,D119&lt;1.7,C119&gt;=5.05,D119&gt;=0.75),"virginica",IF(AND(A119&lt;5.95,D119&gt;=1.45,D119&lt;1.6,C119&lt;5.05,D119&gt;=0.75),"versicolor",IF(AND(G119&lt;10.618,A119&gt;=5.95,D119&gt;=1.45,D119&lt;1.6,C119&lt;5.05,D119&gt;=0.75),"virginica",IF(AND(G119&gt;=10.618,A119&gt;=5.95,D119&gt;=1.45,D119&lt;1.6,C119&lt;5.05,D119&gt;=0.75),"versicolor","shouldnthappen"))))))))))</f>
        <v>versicolor</v>
      </c>
      <c r="BB119" s="1" t="str">
        <f aca="false">IF(AND(C119&lt;2.6),"setosa",IF(AND(D119&gt;=1.75,C119&gt;=2.6),"virginica",IF(AND(C119&gt;=5.45,D119&lt;1.75,C119&gt;=2.6),"virginica",IF(AND(F119&gt;=0.259,C119&lt;5.45,D119&lt;1.75,C119&gt;=2.6),"versicolor",IF(AND(C119&lt;5.05,F119&lt;0.259,C119&lt;5.45,D119&lt;1.75,C119&gt;=2.6),"versicolor",IF(AND(C119&gt;=5.05,F119&lt;0.259,C119&lt;5.45,D119&lt;1.75,C119&gt;=2.6),"virginica","shouldnthappen"))))))</f>
        <v>versicolor</v>
      </c>
      <c r="BC119" s="1" t="str">
        <f aca="false">IF(AND(A119&lt;4.95,B119&lt;2.7,A119&lt;5.55),"virginica",IF(AND(A119&gt;=4.95,B119&lt;2.7,A119&lt;5.55),"versicolor",IF(AND(C119&lt;3.2,B119&gt;=2.7,A119&lt;5.55),"setosa",IF(AND(C119&gt;=3.2,B119&gt;=2.7,A119&lt;5.55),"versicolor",IF(AND(F119&gt;=0.85,A119&lt;6.15,A119&gt;=5.55),"virginica",IF(AND(D119&lt;1.45,A119&gt;=6.15,A119&gt;=5.55),"versicolor",IF(AND(C119&lt;4.8,F119&lt;0.85,A119&lt;6.15,A119&gt;=5.55),"versicolor",IF(AND(D119&gt;=1.7,D119&gt;=1.45,A119&gt;=6.15,A119&gt;=5.55),"virginica",IF(AND(G119&lt;9.333,C119&gt;=4.8,F119&lt;0.85,A119&lt;6.15,A119&gt;=5.55),"versicolor",IF(AND(G119&gt;=9.333,C119&gt;=4.8,F119&lt;0.85,A119&lt;6.15,A119&gt;=5.55),"virginica",IF(AND(C119&lt;4.9,D119&lt;1.7,D119&gt;=1.45,A119&gt;=6.15,A119&gt;=5.55),"versicolor",IF(AND(C119&gt;=4.9,D119&lt;1.7,D119&gt;=1.45,A119&gt;=6.15,A119&gt;=5.55),"virginica","shouldnthappen"))))))))))))</f>
        <v>versicolor</v>
      </c>
      <c r="BD119" s="1" t="str">
        <f aca="false">IF(AND(C119&lt;2.35),"setosa",IF(AND(C119&lt;4.75,B119&lt;2.55,C119&gt;=2.35),"versicolor",IF(AND(C119&gt;=4.75,B119&lt;2.55,C119&gt;=2.35),"virginica",IF(AND(C119&lt;4.75,B119&gt;=2.55,C119&gt;=2.35),"versicolor",IF(AND(D119&gt;=1.75,C119&gt;=4.75,B119&gt;=2.55,C119&gt;=2.35),"virginica",IF(AND(A119&gt;=6.5,D119&lt;1.75,C119&gt;=4.75,B119&gt;=2.55,C119&gt;=2.35),"versicolor",IF(AND(A119&lt;6.05,A119&lt;6.5,D119&lt;1.75,C119&gt;=4.75,B119&gt;=2.55,C119&gt;=2.35),"versicolor",IF(AND(A119&gt;=6.05,A119&lt;6.5,D119&lt;1.75,C119&gt;=4.75,B119&gt;=2.55,C119&gt;=2.35),"virginica","shouldnthappen"))))))))</f>
        <v>versicolor</v>
      </c>
      <c r="BE119" s="1" t="str">
        <f aca="false">IF(AND(C119&lt;2.5),"setosa",IF(AND(D119&lt;1.65,C119&lt;4.75,C119&gt;=2.5),"versicolor",IF(AND(D119&gt;=1.65,C119&lt;4.75,C119&gt;=2.5),"virginica",IF(AND(D119&gt;=1.75,C119&gt;=4.75,C119&gt;=2.5),"virginica",IF(AND(C119&lt;4.95,D119&lt;1.75,C119&gt;=4.75,C119&gt;=2.5),"versicolor",IF(AND(A119&lt;6.5,C119&gt;=4.95,D119&lt;1.75,C119&gt;=4.75,C119&gt;=2.5),"virginica",IF(AND(A119&gt;=6.5,C119&gt;=4.95,D119&lt;1.75,C119&gt;=4.75,C119&gt;=2.5),"versicolor","shouldnthappen")))))))</f>
        <v>versicolor</v>
      </c>
      <c r="BF119" s="1" t="str">
        <f aca="false">IF(AND(G119&gt;=15.244),"virginica",IF(AND(C119&lt;3.2,B119&gt;=3.15,G119&lt;15.244),"setosa",IF(AND(A119&gt;=4.95,C119&lt;4.7,B119&lt;3.15,G119&lt;15.244),"versicolor",IF(AND(C119&gt;=5.15,C119&gt;=4.7,B119&lt;3.15,G119&lt;15.244),"virginica",IF(AND(A119&gt;=6.45,C119&gt;=3.2,B119&gt;=3.15,G119&lt;15.244),"virginica",IF(AND(D119&lt;0.95,A119&lt;4.95,C119&lt;4.7,B119&lt;3.15,G119&lt;15.244),"setosa",IF(AND(D119&gt;=0.95,A119&lt;4.95,C119&lt;4.7,B119&lt;3.15,G119&lt;15.244),"virginica",IF(AND(F119&lt;0.816,A119&lt;6.45,C119&gt;=3.2,B119&gt;=3.15,G119&lt;15.244),"virginica",IF(AND(F119&gt;=0.816,A119&lt;6.45,C119&gt;=3.2,B119&gt;=3.15,G119&lt;15.244),"versicolor",IF(AND(A119&gt;=6.5,B119&lt;3.05,C119&lt;5.15,C119&gt;=4.7,B119&lt;3.15,G119&lt;15.244),"versicolor",IF(AND(G119&lt;11.093,B119&gt;=3.05,C119&lt;5.15,C119&gt;=4.7,B119&lt;3.15,G119&lt;15.244),"virginica",IF(AND(G119&gt;=11.093,B119&gt;=3.05,C119&lt;5.15,C119&gt;=4.7,B119&lt;3.15,G119&lt;15.244),"versicolor",IF(AND(D119&gt;=1.7,A119&lt;6.5,B119&lt;3.05,C119&lt;5.15,C119&gt;=4.7,B119&lt;3.15,G119&lt;15.244),"virginica",IF(AND(G119&lt;7.498,D119&lt;1.7,A119&lt;6.5,B119&lt;3.05,C119&lt;5.15,C119&gt;=4.7,B119&lt;3.15,G119&lt;15.244),"virginica",IF(AND(G119&gt;=7.498,D119&lt;1.7,A119&lt;6.5,B119&lt;3.05,C119&lt;5.15,C119&gt;=4.7,B119&lt;3.15,G119&lt;15.244),"versicolor","shouldnthappen")))))))))))))))</f>
        <v>versicolor</v>
      </c>
      <c r="BG119" s="1" t="str">
        <f aca="false">IF(AND(B119&gt;=3.35,C119&lt;4.85),"setosa",IF(AND(D119&gt;=1.75,C119&gt;=4.85),"virginica",IF(AND(D119&lt;0.75,B119&lt;3.35,C119&lt;4.85),"setosa",IF(AND(G119&gt;=13.879,D119&lt;1.75,C119&gt;=4.85),"versicolor",IF(AND(F119&gt;=0.9,D119&gt;=0.75,B119&lt;3.35,C119&lt;4.85),"virginica",IF(AND(F119&gt;=0.405,G119&lt;13.879,D119&lt;1.75,C119&gt;=4.85),"virginica",IF(AND(B119&gt;=2.55,F119&lt;0.9,D119&gt;=0.75,B119&lt;3.35,C119&lt;4.85),"versicolor",IF(AND(G119&lt;7.498,F119&lt;0.405,G119&lt;13.879,D119&lt;1.75,C119&gt;=4.85),"virginica",IF(AND(G119&gt;=7.498,F119&lt;0.405,G119&lt;13.879,D119&lt;1.75,C119&gt;=4.85),"versicolor",IF(AND(G119&lt;5.656,B119&lt;2.55,F119&lt;0.9,D119&gt;=0.75,B119&lt;3.35,C119&lt;4.85),"virginica",IF(AND(G119&gt;=5.656,B119&lt;2.55,F119&lt;0.9,D119&gt;=0.75,B119&lt;3.35,C119&lt;4.85),"versicolor","shouldnthappen")))))))))))</f>
        <v>versicolor</v>
      </c>
      <c r="BH119" s="1" t="str">
        <f aca="false">IF(AND(D119&lt;0.7),"setosa",IF(AND(D119&gt;=1.65,A119&lt;6.65,D119&gt;=0.7),"virginica",IF(AND(D119&lt;1.55,A119&gt;=6.65,D119&gt;=0.7),"versicolor",IF(AND(D119&gt;=1.55,A119&gt;=6.65,D119&gt;=0.7),"virginica",IF(AND(F119&gt;=0.529,D119&lt;1.65,A119&lt;6.65,D119&gt;=0.7),"versicolor",IF(AND(C119&gt;=5.35,F119&lt;0.529,D119&lt;1.65,A119&lt;6.65,D119&gt;=0.7),"virginica",IF(AND(G119&gt;=7.411,C119&lt;5.35,F119&lt;0.529,D119&lt;1.65,A119&lt;6.65,D119&gt;=0.7),"versicolor",IF(AND(G119&lt;6.927,G119&lt;7.411,C119&lt;5.35,F119&lt;0.529,D119&lt;1.65,A119&lt;6.65,D119&gt;=0.7),"versicolor",IF(AND(G119&gt;=6.927,G119&lt;7.411,C119&lt;5.35,F119&lt;0.529,D119&lt;1.65,A119&lt;6.65,D119&gt;=0.7),"virginica","shouldnthappen")))))))))</f>
        <v>versicolor</v>
      </c>
      <c r="BI119" s="1" t="str">
        <f aca="false">IF(AND(D119&gt;=1.7),"virginica",IF(AND(D119&lt;0.7,D119&lt;1.7),"setosa",IF(AND(D119&lt;1.45,G119&lt;7.37,D119&gt;=0.7,D119&lt;1.7),"versicolor",IF(AND(D119&gt;=1.45,G119&lt;7.37,D119&gt;=0.7,D119&lt;1.7),"virginica",IF(AND(B119&gt;=2.65,G119&gt;=7.37,D119&gt;=0.7,D119&lt;1.7),"versicolor",IF(AND(C119&lt;5.05,B119&lt;2.65,G119&gt;=7.37,D119&gt;=0.7,D119&lt;1.7),"versicolor",IF(AND(C119&gt;=5.05,B119&lt;2.65,G119&gt;=7.37,D119&gt;=0.7,D119&lt;1.7),"virginica","shouldnthappen")))))))</f>
        <v>versicolor</v>
      </c>
    </row>
    <row r="120" customFormat="false" ht="13.8" hidden="false" customHeight="false" outlineLevel="0" collapsed="false">
      <c r="A120" s="1" t="n">
        <v>5.9</v>
      </c>
      <c r="B120" s="1" t="n">
        <v>3</v>
      </c>
      <c r="C120" s="1" t="n">
        <v>4.2</v>
      </c>
      <c r="D120" s="1" t="n">
        <v>1.5</v>
      </c>
      <c r="E120" s="1" t="s">
        <v>92</v>
      </c>
      <c r="F120" s="1" t="n">
        <v>0.795005847932771</v>
      </c>
      <c r="G120" s="1" t="n">
        <v>8.33750034831464</v>
      </c>
      <c r="H120" s="11" t="str">
        <f aca="false">E120</f>
        <v>versicolor</v>
      </c>
      <c r="I120" s="1" t="str">
        <f aca="false">INDEX(L120:BI120, MODE(MATCH(L120:BI120, L120:BI120, 0 )))</f>
        <v>versicolor</v>
      </c>
      <c r="J120" s="12" t="n">
        <f aca="false">COUNTIF(L120:BI120, H120) / COUNTA(L120:BI120)</f>
        <v>1</v>
      </c>
      <c r="K120" s="13" t="n">
        <f aca="false">I120=H120</f>
        <v>1</v>
      </c>
      <c r="L120" s="1" t="str">
        <f aca="false">IF(AND(C120&lt;3.65,B120&gt;=3.35),"setosa",IF(AND(C120&gt;=3.65,B120&gt;=3.35),"virginica",IF(AND(C120&lt;2.35,C120&lt;4.85,B120&lt;3.35),"setosa",IF(AND(F120&gt;=0.899,C120&gt;=2.35,C120&lt;4.85,B120&lt;3.35),"virginica",IF(AND(G120&gt;=8.268,B120&lt;2.75,C120&gt;=4.85,B120&lt;3.35),"virginica",IF(AND(D120&lt;1.55,B120&gt;=2.75,C120&gt;=4.85,B120&lt;3.35),"versicolor",IF(AND(D120&gt;=1.55,B120&gt;=2.75,C120&gt;=4.85,B120&lt;3.35),"virginica",IF(AND(G120&lt;6.537,F120&lt;0.899,C120&gt;=2.35,C120&lt;4.85,B120&lt;3.35),"virginica",IF(AND(G120&gt;=6.537,F120&lt;0.899,C120&gt;=2.35,C120&lt;4.85,B120&lt;3.35),"versicolor",IF(AND(G120&lt;6.878,G120&lt;8.268,B120&lt;2.75,C120&gt;=4.85,B120&lt;3.35),"virginica",IF(AND(G120&gt;=6.878,G120&lt;8.268,B120&lt;2.75,C120&gt;=4.85,B120&lt;3.35),"versicolor","shouldnthappen")))))))))))</f>
        <v>versicolor</v>
      </c>
      <c r="M120" s="1" t="str">
        <f aca="false">IF(AND(C120&lt;2.6),"setosa",IF(AND(D120&gt;=1.75,C120&gt;=2.6),"virginica",IF(AND(G120&lt;6.094,D120&lt;1.75,C120&gt;=2.6),"virginica",IF(AND(D120&lt;1.35,G120&gt;=6.094,D120&lt;1.75,C120&gt;=2.6),"versicolor",IF(AND(C120&lt;5.05,D120&gt;=1.35,G120&gt;=6.094,D120&lt;1.75,C120&gt;=2.6),"versicolor",IF(AND(C120&gt;=5.05,D120&gt;=1.35,G120&gt;=6.094,D120&lt;1.75,C120&gt;=2.6),"virginica","shouldnthappen"))))))</f>
        <v>versicolor</v>
      </c>
      <c r="N120" s="1" t="str">
        <f aca="false">IF(AND(A120&lt;6.6,B120&gt;=3.45),"setosa",IF(AND(A120&gt;=6.6,B120&gt;=3.45),"virginica",IF(AND(D120&lt;0.7,C120&lt;4.75,B120&lt;3.45),"setosa",IF(AND(D120&gt;=0.7,C120&lt;4.75,B120&lt;3.45),"versicolor",IF(AND(C120&gt;=5.15,C120&gt;=4.75,B120&lt;3.45),"virginica",IF(AND(D120&gt;=1.7,A120&lt;6.5,C120&lt;5.15,C120&gt;=4.75,B120&lt;3.45),"virginica",IF(AND(C120&lt;5.05,A120&gt;=6.5,C120&lt;5.15,C120&gt;=4.75,B120&lt;3.45),"versicolor",IF(AND(C120&gt;=5.05,A120&gt;=6.5,C120&lt;5.15,C120&gt;=4.75,B120&lt;3.45),"virginica",IF(AND(G120&lt;7.498,D120&lt;1.7,A120&lt;6.5,C120&lt;5.15,C120&gt;=4.75,B120&lt;3.45),"virginica",IF(AND(G120&gt;=7.498,D120&lt;1.7,A120&lt;6.5,C120&lt;5.15,C120&gt;=4.75,B120&lt;3.45),"versicolor","shouldnthappen"))))))))))</f>
        <v>versicolor</v>
      </c>
      <c r="O120" s="1" t="str">
        <f aca="false">IF(AND(D120&lt;0.75),"setosa",IF(AND(C120&lt;4.75,C120&lt;4.85,D120&gt;=0.75),"versicolor",IF(AND(A120&gt;=6.05,C120&gt;=4.85,D120&gt;=0.75),"virginica",IF(AND(D120&lt;1.6,C120&gt;=4.75,C120&lt;4.85,D120&gt;=0.75),"versicolor",IF(AND(D120&gt;=1.6,C120&gt;=4.75,C120&lt;4.85,D120&gt;=0.75),"virginica",IF(AND(A120&lt;5.9,A120&lt;6.05,C120&gt;=4.85,D120&gt;=0.75),"virginica",IF(AND(A120&gt;=5.9,A120&lt;6.05,C120&gt;=4.85,D120&gt;=0.75),"versicolor","shouldnthappen")))))))</f>
        <v>versicolor</v>
      </c>
      <c r="P120" s="1" t="str">
        <f aca="false">IF(AND(D120&lt;0.75),"setosa",IF(AND(A120&lt;5.55,D120&gt;=0.75),"versicolor",IF(AND(D120&gt;=1.7,G120&lt;13.158,A120&gt;=5.55,D120&gt;=0.75),"virginica",IF(AND(B120&lt;2.45,D120&lt;1.7,G120&lt;13.158,A120&gt;=5.55,D120&gt;=0.75),"virginica",IF(AND(B120&gt;=2.45,D120&lt;1.7,G120&lt;13.158,A120&gt;=5.55,D120&gt;=0.75),"versicolor",IF(AND(B120&gt;=3.05,G120&lt;15.551,G120&gt;=13.158,A120&gt;=5.55,D120&gt;=0.75),"versicolor",IF(AND(B120&lt;2.9,G120&gt;=15.551,G120&gt;=13.158,A120&gt;=5.55,D120&gt;=0.75),"versicolor",IF(AND(B120&gt;=2.9,G120&gt;=15.551,G120&gt;=13.158,A120&gt;=5.55,D120&gt;=0.75),"virginica",IF(AND(D120&lt;1.3,G120&lt;14.221,B120&lt;3.05,G120&lt;15.551,G120&gt;=13.158,A120&gt;=5.55,D120&gt;=0.75),"versicolor",IF(AND(D120&gt;=1.3,G120&lt;14.221,B120&lt;3.05,G120&lt;15.551,G120&gt;=13.158,A120&gt;=5.55,D120&gt;=0.75),"virginica",IF(AND(C120&lt;4.9,G120&gt;=14.221,B120&lt;3.05,G120&lt;15.551,G120&gt;=13.158,A120&gt;=5.55,D120&gt;=0.75),"versicolor",IF(AND(C120&gt;=4.9,G120&gt;=14.221,B120&lt;3.05,G120&lt;15.551,G120&gt;=13.158,A120&gt;=5.55,D120&gt;=0.75),"virginica","shouldnthappen"))))))))))))</f>
        <v>versicolor</v>
      </c>
      <c r="Q120" s="1" t="str">
        <f aca="false">IF(AND(C120&lt;2.6),"setosa",IF(AND(A120&gt;=4.95,C120&lt;4.75,C120&gt;=2.6),"versicolor",IF(AND(D120&gt;=1.75,C120&gt;=4.75,C120&gt;=2.6),"virginica",IF(AND(B120&lt;2.45,A120&lt;4.95,C120&lt;4.75,C120&gt;=2.6),"versicolor",IF(AND(B120&gt;=2.45,A120&lt;4.95,C120&lt;4.75,C120&gt;=2.6),"virginica",IF(AND(G120&lt;7.498,D120&lt;1.75,C120&gt;=4.75,C120&gt;=2.6),"virginica",IF(AND(F120&lt;0.417,G120&gt;=7.498,D120&lt;1.75,C120&gt;=4.75,C120&gt;=2.6),"versicolor",IF(AND(F120&lt;0.442,F120&gt;=0.417,G120&gt;=7.498,D120&lt;1.75,C120&gt;=4.75,C120&gt;=2.6),"virginica",IF(AND(F120&gt;=0.442,F120&gt;=0.417,G120&gt;=7.498,D120&lt;1.75,C120&gt;=4.75,C120&gt;=2.6),"versicolor","shouldnthappen")))))))))</f>
        <v>versicolor</v>
      </c>
      <c r="R120" s="1" t="str">
        <f aca="false">IF(AND(D120&lt;0.75),"setosa",IF(AND(D120&lt;1.75,A120&gt;=6.25,D120&gt;=0.75),"versicolor",IF(AND(D120&gt;=1.75,A120&gt;=6.25,D120&gt;=0.75),"virginica",IF(AND(D120&lt;1.6,C120&lt;4.75,A120&lt;6.25,D120&gt;=0.75),"versicolor",IF(AND(D120&gt;=1.6,C120&lt;4.75,A120&lt;6.25,D120&gt;=0.75),"virginica",IF(AND(G120&lt;6.998,C120&gt;=4.75,A120&lt;6.25,D120&gt;=0.75),"virginica",IF(AND(A120&lt;6.05,G120&gt;=6.998,C120&gt;=4.75,A120&lt;6.25,D120&gt;=0.75),"versicolor",IF(AND(A120&gt;=6.05,G120&gt;=6.998,C120&gt;=4.75,A120&lt;6.25,D120&gt;=0.75),"virginica","shouldnthappen"))))))))</f>
        <v>versicolor</v>
      </c>
      <c r="S120" s="1" t="str">
        <f aca="false">IF(AND(B120&gt;=3.05,A120&lt;5.45),"setosa",IF(AND(C120&lt;2.2,B120&lt;3.05,A120&lt;5.45),"setosa",IF(AND(C120&gt;=2.2,B120&lt;3.05,A120&lt;5.45),"versicolor",IF(AND(B120&lt;3.7,C120&lt;4.8,A120&gt;=5.45),"versicolor",IF(AND(B120&gt;=3.7,C120&lt;4.8,A120&gt;=5.45),"setosa",IF(AND(G120&lt;13.757,C120&lt;5.05,C120&gt;=4.8,A120&gt;=5.45),"virginica",IF(AND(G120&gt;=13.757,C120&lt;5.05,C120&gt;=4.8,A120&gt;=5.45),"versicolor",IF(AND(C120&gt;=5.15,C120&gt;=5.05,C120&gt;=4.8,A120&gt;=5.45),"virginica",IF(AND(A120&lt;5.95,C120&lt;5.15,C120&gt;=5.05,C120&gt;=4.8,A120&gt;=5.45),"virginica",IF(AND(D120&gt;=1.8,A120&gt;=5.95,C120&lt;5.15,C120&gt;=5.05,C120&gt;=4.8,A120&gt;=5.45),"virginica",IF(AND(B120&lt;2.75,D120&lt;1.8,A120&gt;=5.95,C120&lt;5.15,C120&gt;=5.05,C120&gt;=4.8,A120&gt;=5.45),"versicolor",IF(AND(B120&gt;=2.75,D120&lt;1.8,A120&gt;=5.95,C120&lt;5.15,C120&gt;=5.05,C120&gt;=4.8,A120&gt;=5.45),"virginica","shouldnthappen"))))))))))))</f>
        <v>versicolor</v>
      </c>
      <c r="T120" s="1" t="str">
        <f aca="false">IF(AND(C120&lt;2.6),"setosa",IF(AND(D120&lt;1.65,C120&lt;4.75,C120&gt;=2.6),"versicolor",IF(AND(D120&gt;=1.65,C120&lt;4.75,C120&gt;=2.6),"virginica",IF(AND(G120&gt;=8.494,A120&lt;6.6,C120&gt;=4.75,C120&gt;=2.6),"virginica",IF(AND(C120&lt;5.2,A120&gt;=6.6,C120&gt;=4.75,C120&gt;=2.6),"versicolor",IF(AND(C120&gt;=5.2,A120&gt;=6.6,C120&gt;=4.75,C120&gt;=2.6),"virginica",IF(AND(A120&lt;5.95,G120&lt;8.494,A120&lt;6.6,C120&gt;=4.75,C120&gt;=2.6),"virginica",IF(AND(A120&gt;=5.95,G120&lt;8.494,A120&lt;6.6,C120&gt;=4.75,C120&gt;=2.6),"versicolor","shouldnthappen"))))))))</f>
        <v>versicolor</v>
      </c>
      <c r="U120" s="1" t="str">
        <f aca="false">IF(AND(C120&lt;3.65,B120&gt;=3.35),"setosa",IF(AND(C120&gt;=3.65,B120&gt;=3.35),"virginica",IF(AND(C120&lt;2.35,A120&lt;6.25,B120&lt;3.35),"setosa",IF(AND(C120&lt;4.85,A120&gt;=6.25,B120&lt;3.35),"versicolor",IF(AND(G120&gt;=15.426,C120&gt;=2.35,A120&lt;6.25,B120&lt;3.35),"virginica",IF(AND(D120&gt;=1.55,C120&gt;=4.85,A120&gt;=6.25,B120&lt;3.35),"virginica",IF(AND(D120&lt;1.8,G120&lt;15.426,C120&gt;=2.35,A120&lt;6.25,B120&lt;3.35),"versicolor",IF(AND(D120&gt;=1.8,G120&lt;15.426,C120&gt;=2.35,A120&lt;6.25,B120&lt;3.35),"virginica",IF(AND(B120&lt;2.95,D120&lt;1.55,C120&gt;=4.85,A120&gt;=6.25,B120&lt;3.35),"virginica",IF(AND(B120&gt;=2.95,D120&lt;1.55,C120&gt;=4.85,A120&gt;=6.25,B120&lt;3.35),"versicolor","shouldnthappen"))))))))))</f>
        <v>versicolor</v>
      </c>
      <c r="V120" s="1" t="str">
        <f aca="false">IF(AND(C120&lt;2.6),"setosa",IF(AND(C120&gt;=4.85,C120&gt;=2.6),"virginica",IF(AND(F120&gt;=0.9,C120&lt;4.85,C120&gt;=2.6),"virginica",IF(AND(G120&lt;5.656,F120&lt;0.9,C120&lt;4.85,C120&gt;=2.6),"virginica",IF(AND(G120&gt;=5.656,F120&lt;0.9,C120&lt;4.85,C120&gt;=2.6),"versicolor","shouldnthappen")))))</f>
        <v>versicolor</v>
      </c>
      <c r="W120" s="1" t="str">
        <f aca="false">IF(AND(D120&gt;=1.75,G120&gt;=13.795),"virginica",IF(AND(D120&gt;=1.5,G120&gt;=12.335,G120&lt;13.795),"virginica",IF(AND(C120&lt;2.45,C120&lt;4.85,G120&lt;12.335,G120&lt;13.795),"setosa",IF(AND(C120&gt;=2.45,C120&lt;4.85,G120&lt;12.335,G120&lt;13.795),"versicolor",IF(AND(D120&gt;=1.7,C120&gt;=4.85,G120&lt;12.335,G120&lt;13.795),"virginica",IF(AND(B120&gt;=3.25,D120&lt;1.5,G120&gt;=12.335,G120&lt;13.795),"setosa",IF(AND(D120&lt;1,F120&lt;0.255,D120&lt;1.75,G120&gt;=13.795),"setosa",IF(AND(D120&gt;=1,F120&lt;0.255,D120&lt;1.75,G120&gt;=13.795),"versicolor",IF(AND(A120&lt;5.4,F120&gt;=0.255,D120&lt;1.75,G120&gt;=13.795),"setosa",IF(AND(A120&gt;=5.4,F120&gt;=0.255,D120&lt;1.75,G120&gt;=13.795),"versicolor",IF(AND(A120&lt;6.15,D120&lt;1.7,C120&gt;=4.85,G120&lt;12.335,G120&lt;13.795),"versicolor",IF(AND(A120&gt;=6.15,D120&lt;1.7,C120&gt;=4.85,G120&lt;12.335,G120&lt;13.795),"virginica",IF(AND(C120&lt;5,B120&lt;3.25,D120&lt;1.5,G120&gt;=12.335,G120&lt;13.795),"versicolor",IF(AND(C120&gt;=5,B120&lt;3.25,D120&lt;1.5,G120&gt;=12.335,G120&lt;13.795),"virginica","shouldnthappen"))))))))))))))</f>
        <v>versicolor</v>
      </c>
      <c r="X120" s="1" t="str">
        <f aca="false">IF(AND(C120&lt;2.5,A120&lt;5.55),"setosa",IF(AND(F120&lt;0.096,A120&gt;=5.55),"virginica",IF(AND(D120&lt;1.6,C120&gt;=2.5,A120&lt;5.55),"versicolor",IF(AND(D120&gt;=1.6,C120&gt;=2.5,A120&lt;5.55),"virginica",IF(AND(F120&gt;=0.156,C120&lt;4.75,F120&gt;=0.096,A120&gt;=5.55),"versicolor",IF(AND(D120&gt;=1.75,C120&gt;=4.75,F120&gt;=0.096,A120&gt;=5.55),"virginica",IF(AND(B120&lt;3.3,F120&lt;0.156,C120&lt;4.75,F120&gt;=0.096,A120&gt;=5.55),"versicolor",IF(AND(B120&gt;=3.3,F120&lt;0.156,C120&lt;4.75,F120&gt;=0.096,A120&gt;=5.55),"setosa",IF(AND(B120&lt;2.45,A120&lt;6.05,D120&lt;1.75,C120&gt;=4.75,F120&gt;=0.096,A120&gt;=5.55),"virginica",IF(AND(B120&gt;=2.45,A120&lt;6.05,D120&lt;1.75,C120&gt;=4.75,F120&gt;=0.096,A120&gt;=5.55),"versicolor",IF(AND(F120&lt;0.205,A120&gt;=6.05,D120&lt;1.75,C120&gt;=4.75,F120&gt;=0.096,A120&gt;=5.55),"versicolor",IF(AND(F120&gt;=0.205,A120&gt;=6.05,D120&lt;1.75,C120&gt;=4.75,F120&gt;=0.096,A120&gt;=5.55),"virginica","shouldnthappen"))))))))))))</f>
        <v>versicolor</v>
      </c>
      <c r="Y120" s="1" t="str">
        <f aca="false">IF(AND(C120&lt;2.35,A120&lt;5.55),"setosa",IF(AND(C120&gt;=5.05,A120&gt;=5.55),"virginica",IF(AND(D120&lt;1.6,C120&gt;=2.35,A120&lt;5.55),"versicolor",IF(AND(D120&gt;=1.6,C120&gt;=2.35,A120&lt;5.55),"virginica",IF(AND(D120&gt;=1.75,C120&lt;5.05,A120&gt;=5.55),"virginica",IF(AND(B120&gt;=3.55,D120&lt;1.75,C120&lt;5.05,A120&gt;=5.55),"setosa",IF(AND(G120&lt;6.3,B120&lt;3.55,D120&lt;1.75,C120&lt;5.05,A120&gt;=5.55),"virginica",IF(AND(G120&gt;=6.3,B120&lt;3.55,D120&lt;1.75,C120&lt;5.05,A120&gt;=5.55),"versicolor","shouldnthappen"))))))))</f>
        <v>versicolor</v>
      </c>
      <c r="Z120" s="1" t="str">
        <f aca="false">IF(AND(D120&lt;0.75),"setosa",IF(AND(B120&gt;=2.55,C120&lt;4.85,D120&gt;=0.75),"versicolor",IF(AND(D120&gt;=1.7,C120&gt;=4.85,D120&gt;=0.75),"virginica",IF(AND(D120&lt;1.6,B120&lt;2.55,C120&lt;4.85,D120&gt;=0.75),"versicolor",IF(AND(D120&gt;=1.6,B120&lt;2.55,C120&lt;4.85,D120&gt;=0.75),"virginica",IF(AND(B120&lt;2.65,D120&lt;1.7,C120&gt;=4.85,D120&gt;=0.75),"virginica",IF(AND(F120&lt;0.325,B120&gt;=2.65,D120&lt;1.7,C120&gt;=4.85,D120&gt;=0.75),"virginica",IF(AND(G120&lt;10.717,F120&gt;=0.325,B120&gt;=2.65,D120&lt;1.7,C120&gt;=4.85,D120&gt;=0.75),"versicolor",IF(AND(G120&gt;=10.717,F120&gt;=0.325,B120&gt;=2.65,D120&lt;1.7,C120&gt;=4.85,D120&gt;=0.75),"virginica","shouldnthappen")))))))))</f>
        <v>versicolor</v>
      </c>
      <c r="AA120" s="1" t="str">
        <f aca="false">IF(AND(D120&lt;0.75),"setosa",IF(AND(D120&gt;=1.75,D120&gt;=0.75),"virginica",IF(AND(F120&gt;=0.455,D120&lt;1.75,D120&gt;=0.75),"versicolor",IF(AND(D120&lt;1.45,F120&lt;0.455,D120&lt;1.75,D120&gt;=0.75),"versicolor",IF(AND(F120&lt;0.247,D120&gt;=1.45,F120&lt;0.455,D120&lt;1.75,D120&gt;=0.75),"versicolor",IF(AND(F120&gt;=0.247,D120&gt;=1.45,F120&lt;0.455,D120&lt;1.75,D120&gt;=0.75),"virginica","shouldnthappen"))))))</f>
        <v>versicolor</v>
      </c>
      <c r="AB120" s="1" t="str">
        <f aca="false">IF(AND(F120&gt;=0.221,B120&gt;=3.35),"setosa",IF(AND(A120&lt;5.3,F120&gt;=0.683,B120&lt;3.35),"setosa",IF(AND(A120&lt;6.45,F120&lt;0.221,B120&gt;=3.35),"setosa",IF(AND(A120&gt;=6.45,F120&lt;0.221,B120&gt;=3.35),"virginica",IF(AND(G120&lt;6.3,A120&lt;6.25,F120&lt;0.683,B120&lt;3.35),"virginica",IF(AND(G120&lt;13.795,A120&gt;=6.25,F120&lt;0.683,B120&lt;3.35),"virginica",IF(AND(D120&lt;1.65,A120&gt;=5.3,F120&gt;=0.683,B120&lt;3.35),"versicolor",IF(AND(D120&gt;=1.65,A120&gt;=5.3,F120&gt;=0.683,B120&lt;3.35),"virginica",IF(AND(D120&lt;0.6,G120&gt;=6.3,A120&lt;6.25,F120&lt;0.683,B120&lt;3.35),"setosa",IF(AND(D120&lt;1.7,G120&gt;=13.795,A120&gt;=6.25,F120&lt;0.683,B120&lt;3.35),"versicolor",IF(AND(D120&gt;=1.7,G120&gt;=13.795,A120&gt;=6.25,F120&lt;0.683,B120&lt;3.35),"virginica",IF(AND(C120&gt;=5.35,D120&gt;=0.6,G120&gt;=6.3,A120&lt;6.25,F120&lt;0.683,B120&lt;3.35),"virginica",IF(AND(D120&lt;1.75,C120&lt;5.35,D120&gt;=0.6,G120&gt;=6.3,A120&lt;6.25,F120&lt;0.683,B120&lt;3.35),"versicolor",IF(AND(D120&gt;=1.75,C120&lt;5.35,D120&gt;=0.6,G120&gt;=6.3,A120&lt;6.25,F120&lt;0.683,B120&lt;3.35),"virginica","shouldnthappen"))))))))))))))</f>
        <v>versicolor</v>
      </c>
      <c r="AC120" s="1" t="str">
        <f aca="false">IF(AND(B120&gt;=3.3),"setosa",IF(AND(C120&lt;2.45,D120&lt;1.55,B120&lt;3.3),"setosa",IF(AND(F120&gt;=0.211,D120&gt;=1.55,B120&lt;3.3),"virginica",IF(AND(C120&lt;4.9,C120&gt;=2.45,D120&lt;1.55,B120&lt;3.3),"versicolor",IF(AND(C120&gt;=4.9,C120&gt;=2.45,D120&lt;1.55,B120&lt;3.3),"virginica",IF(AND(F120&lt;0.138,F120&lt;0.211,D120&gt;=1.55,B120&lt;3.3),"virginica",IF(AND(F120&gt;=0.138,F120&lt;0.211,D120&gt;=1.55,B120&lt;3.3),"versicolor","shouldnthappen")))))))</f>
        <v>versicolor</v>
      </c>
      <c r="AD120" s="1" t="str">
        <f aca="false">IF(AND(D120&gt;=1.75),"virginica",IF(AND(D120&lt;0.75,D120&lt;1.75),"setosa",IF(AND(D120&lt;1.35,D120&gt;=0.75,D120&lt;1.75),"versicolor",IF(AND(B120&lt;2.6,C120&lt;4.85,D120&gt;=1.35,D120&gt;=0.75,D120&lt;1.75),"virginica",IF(AND(B120&gt;=2.6,C120&lt;4.85,D120&gt;=1.35,D120&gt;=0.75,D120&lt;1.75),"versicolor",IF(AND(A120&lt;6.4,C120&gt;=4.85,D120&gt;=1.35,D120&gt;=0.75,D120&lt;1.75),"virginica",IF(AND(A120&gt;=6.4,C120&gt;=4.85,D120&gt;=1.35,D120&gt;=0.75,D120&lt;1.75),"versicolor","shouldnthappen")))))))</f>
        <v>versicolor</v>
      </c>
      <c r="AE120" s="1" t="str">
        <f aca="false">IF(AND(C120&lt;2.45),"setosa",IF(AND(F120&lt;0.07,C120&gt;=2.45),"virginica",IF(AND(A120&gt;=5,C120&lt;4.75,F120&gt;=0.07,C120&gt;=2.45),"versicolor",IF(AND(F120&lt;0.182,C120&gt;=4.75,F120&gt;=0.07,C120&gt;=2.45),"versicolor",IF(AND(B120&lt;2.45,A120&lt;5,C120&lt;4.75,F120&gt;=0.07,C120&gt;=2.45),"versicolor",IF(AND(B120&gt;=2.45,A120&lt;5,C120&lt;4.75,F120&gt;=0.07,C120&gt;=2.45),"virginica",IF(AND(F120&gt;=0.468,F120&gt;=0.182,C120&gt;=4.75,F120&gt;=0.07,C120&gt;=2.45),"virginica",IF(AND(A120&gt;=6.85,F120&lt;0.468,F120&gt;=0.182,C120&gt;=4.75,F120&gt;=0.07,C120&gt;=2.45),"virginica",IF(AND(B120&lt;2.6,A120&lt;6.85,F120&lt;0.468,F120&gt;=0.182,C120&gt;=4.75,F120&gt;=0.07,C120&gt;=2.45),"virginica",IF(AND(B120&gt;=2.6,A120&lt;6.85,F120&lt;0.468,F120&gt;=0.182,C120&gt;=4.75,F120&gt;=0.07,C120&gt;=2.45),"versicolor","shouldnthappen"))))))))))</f>
        <v>versicolor</v>
      </c>
      <c r="AF120" s="1" t="str">
        <f aca="false">IF(AND(D120&lt;0.75,A120&lt;5.45),"setosa",IF(AND(D120&gt;=1.75,A120&gt;=5.45),"virginica",IF(AND(G120&lt;6.094,D120&gt;=0.75,A120&lt;5.45),"virginica",IF(AND(G120&gt;=6.094,D120&gt;=0.75,A120&lt;5.45),"versicolor",IF(AND(C120&lt;2.75,D120&lt;1.75,A120&gt;=5.45),"setosa",IF(AND(D120&lt;1.45,C120&gt;=2.75,D120&lt;1.75,A120&gt;=5.45),"versicolor",IF(AND(B120&lt;2.75,D120&gt;=1.45,C120&gt;=2.75,D120&lt;1.75,A120&gt;=5.45),"versicolor",IF(AND(C120&lt;5.05,B120&gt;=2.75,D120&gt;=1.45,C120&gt;=2.75,D120&lt;1.75,A120&gt;=5.45),"versicolor",IF(AND(C120&gt;=5.05,B120&gt;=2.75,D120&gt;=1.45,C120&gt;=2.75,D120&lt;1.75,A120&gt;=5.45),"virginica","shouldnthappen")))))))))</f>
        <v>versicolor</v>
      </c>
      <c r="AG120" s="1" t="str">
        <f aca="false">IF(AND(D120&lt;0.65,G120&lt;8.868,A120&lt;5.3),"setosa",IF(AND(C120&lt;2.6,G120&gt;=8.868,A120&lt;5.3),"setosa",IF(AND(C120&gt;=2.6,G120&gt;=8.868,A120&lt;5.3),"versicolor",IF(AND(C120&gt;=4.95,D120&lt;1.55,A120&gt;=5.3),"virginica",IF(AND(G120&lt;13.795,D120&gt;=1.55,A120&gt;=5.3),"virginica",IF(AND(C120&lt;3.75,D120&gt;=0.65,G120&lt;8.868,A120&lt;5.3),"versicolor",IF(AND(C120&gt;=3.75,D120&gt;=0.65,G120&lt;8.868,A120&lt;5.3),"virginica",IF(AND(C120&lt;2.6,C120&lt;4.95,D120&lt;1.55,A120&gt;=5.3),"setosa",IF(AND(C120&gt;=2.6,C120&lt;4.95,D120&lt;1.55,A120&gt;=5.3),"versicolor",IF(AND(C120&lt;4.75,G120&gt;=13.795,D120&gt;=1.55,A120&gt;=5.3),"versicolor",IF(AND(C120&gt;=4.75,G120&gt;=13.795,D120&gt;=1.55,A120&gt;=5.3),"virginica","shouldnthappen")))))))))))</f>
        <v>versicolor</v>
      </c>
      <c r="AH120" s="1" t="str">
        <f aca="false">IF(AND(D120&lt;0.75),"setosa",IF(AND(C120&lt;4.75,D120&gt;=0.75),"versicolor",IF(AND(G120&lt;13.757,C120&gt;=4.75,D120&gt;=0.75),"virginica",IF(AND(B120&lt;3.05,G120&gt;=13.757,C120&gt;=4.75,D120&gt;=0.75),"virginica",IF(AND(A120&lt;6.65,B120&gt;=3.05,G120&gt;=13.757,C120&gt;=4.75,D120&gt;=0.75),"virginica",IF(AND(A120&gt;=6.65,B120&gt;=3.05,G120&gt;=13.757,C120&gt;=4.75,D120&gt;=0.75),"versicolor","shouldnthappen"))))))</f>
        <v>versicolor</v>
      </c>
      <c r="AI120" s="1" t="str">
        <f aca="false">IF(AND(D120&lt;0.7),"setosa",IF(AND(C120&lt;4.75,D120&gt;=0.7),"versicolor",IF(AND(A120&lt;6.6,F120&lt;0.482,C120&gt;=4.75,D120&gt;=0.7),"virginica",IF(AND(C120&gt;=4.95,F120&gt;=0.482,C120&gt;=4.75,D120&gt;=0.7),"virginica",IF(AND(D120&lt;1.9,A120&gt;=6.6,F120&lt;0.482,C120&gt;=4.75,D120&gt;=0.7),"versicolor",IF(AND(D120&gt;=1.9,A120&gt;=6.6,F120&lt;0.482,C120&gt;=4.75,D120&gt;=0.7),"virginica",IF(AND(F120&gt;=0.766,C120&lt;4.95,F120&gt;=0.482,C120&gt;=4.75,D120&gt;=0.7),"virginica",IF(AND(B120&lt;2.95,F120&lt;0.766,C120&lt;4.95,F120&gt;=0.482,C120&gt;=4.75,D120&gt;=0.7),"virginica",IF(AND(B120&gt;=2.95,F120&lt;0.766,C120&lt;4.95,F120&gt;=0.482,C120&gt;=4.75,D120&gt;=0.7),"versicolor","shouldnthappen")))))))))</f>
        <v>versicolor</v>
      </c>
      <c r="AJ120" s="1" t="str">
        <f aca="false">IF(AND(C120&lt;2.45,C120&lt;4.75),"setosa",IF(AND(D120&gt;=1.65,C120&gt;=4.75),"virginica",IF(AND(A120&lt;4.95,C120&gt;=2.45,C120&lt;4.75),"virginica",IF(AND(A120&gt;=4.95,C120&gt;=2.45,C120&lt;4.75),"versicolor",IF(AND(B120&lt;2.95,D120&lt;1.65,C120&gt;=4.75),"virginica",IF(AND(B120&gt;=2.95,D120&lt;1.65,C120&gt;=4.75),"versicolor","shouldnthappen"))))))</f>
        <v>versicolor</v>
      </c>
      <c r="AK120" s="1" t="str">
        <f aca="false">IF(AND(D120&lt;0.75,A120&lt;5.45),"setosa",IF(AND(B120&lt;2.45,D120&gt;=0.75,A120&lt;5.45),"versicolor",IF(AND(A120&gt;=5.55,C120&lt;4.75,A120&gt;=5.45),"versicolor",IF(AND(C120&gt;=5.15,C120&gt;=4.75,A120&gt;=5.45),"virginica",IF(AND(G120&lt;6.094,B120&gt;=2.45,D120&gt;=0.75,A120&lt;5.45),"virginica",IF(AND(G120&gt;=6.094,B120&gt;=2.45,D120&gt;=0.75,A120&lt;5.45),"versicolor",IF(AND(D120&lt;0.6,A120&lt;5.55,C120&lt;4.75,A120&gt;=5.45),"setosa",IF(AND(D120&gt;=0.6,A120&lt;5.55,C120&lt;4.75,A120&gt;=5.45),"versicolor",IF(AND(C120&lt;4.95,C120&lt;5.15,C120&gt;=4.75,A120&gt;=5.45),"virginica",IF(AND(G120&lt;12.627,C120&lt;5.05,C120&gt;=4.95,C120&lt;5.15,C120&gt;=4.75,A120&gt;=5.45),"virginica",IF(AND(G120&gt;=12.627,C120&lt;5.05,C120&gt;=4.95,C120&lt;5.15,C120&gt;=4.75,A120&gt;=5.45),"versicolor",IF(AND(D120&lt;1.7,C120&gt;=5.05,C120&gt;=4.95,C120&lt;5.15,C120&gt;=4.75,A120&gt;=5.45),"versicolor",IF(AND(D120&gt;=1.7,C120&gt;=5.05,C120&gt;=4.95,C120&lt;5.15,C120&gt;=4.75,A120&gt;=5.45),"virginica","shouldnthappen")))))))))))))</f>
        <v>versicolor</v>
      </c>
      <c r="AL120" s="1" t="str">
        <f aca="false">IF(AND(B120&lt;2.45,B120&lt;3.15),"versicolor",IF(AND(D120&lt;0.95,G120&lt;15.141,B120&gt;=3.15),"setosa",IF(AND(G120&lt;15.429,G120&gt;=15.141,B120&gt;=3.15),"versicolor",IF(AND(G120&gt;=15.429,G120&gt;=15.141,B120&gt;=3.15),"virginica",IF(AND(C120&lt;2.3,C120&lt;4.75,B120&gt;=2.45,B120&lt;3.15),"setosa",IF(AND(G120&gt;=16.072,C120&gt;=4.75,B120&gt;=2.45,B120&lt;3.15),"versicolor",IF(AND(G120&lt;11.833,D120&gt;=0.95,G120&lt;15.141,B120&gt;=3.15),"virginica",IF(AND(A120&lt;5,C120&gt;=2.3,C120&lt;4.75,B120&gt;=2.45,B120&lt;3.15),"virginica",IF(AND(A120&gt;=5,C120&gt;=2.3,C120&lt;4.75,B120&gt;=2.45,B120&lt;3.15),"versicolor",IF(AND(G120&lt;14.342,G120&gt;=11.833,D120&gt;=0.95,G120&lt;15.141,B120&gt;=3.15),"versicolor",IF(AND(G120&gt;=14.342,G120&gt;=11.833,D120&gt;=0.95,G120&lt;15.141,B120&gt;=3.15),"virginica",IF(AND(G120&lt;13.757,F120&gt;=0.741,G120&lt;16.072,C120&gt;=4.75,B120&gt;=2.45,B120&lt;3.15),"virginica",IF(AND(F120&gt;=0.546,A120&lt;6.15,F120&lt;0.741,G120&lt;16.072,C120&gt;=4.75,B120&gt;=2.45,B120&lt;3.15),"virginica",IF(AND(D120&gt;=1.75,A120&gt;=6.15,F120&lt;0.741,G120&lt;16.072,C120&gt;=4.75,B120&gt;=2.45,B120&lt;3.15),"virginica",IF(AND(C120&lt;4.85,G120&gt;=13.757,F120&gt;=0.741,G120&lt;16.072,C120&gt;=4.75,B120&gt;=2.45,B120&lt;3.15),"virginica",IF(AND(C120&gt;=4.85,G120&gt;=13.757,F120&gt;=0.741,G120&lt;16.072,C120&gt;=4.75,B120&gt;=2.45,B120&lt;3.15),"versicolor",IF(AND(F120&lt;0.331,F120&lt;0.546,A120&lt;6.15,F120&lt;0.741,G120&lt;16.072,C120&gt;=4.75,B120&gt;=2.45,B120&lt;3.15),"virginica",IF(AND(F120&gt;=0.331,F120&lt;0.546,A120&lt;6.15,F120&lt;0.741,G120&lt;16.072,C120&gt;=4.75,B120&gt;=2.45,B120&lt;3.15),"versicolor",IF(AND(G120&lt;10.661,D120&lt;1.75,A120&gt;=6.15,F120&lt;0.741,G120&lt;16.072,C120&gt;=4.75,B120&gt;=2.45,B120&lt;3.15),"virginica",IF(AND(G120&gt;=10.661,D120&lt;1.75,A120&gt;=6.15,F120&lt;0.741,G120&lt;16.072,C120&gt;=4.75,B120&gt;=2.45,B120&lt;3.15),"versicolor","shouldnthappen"))))))))))))))))))))</f>
        <v>versicolor</v>
      </c>
      <c r="AM120" s="1" t="str">
        <f aca="false">IF(AND(D120&lt;1.35,F120&gt;=0.917),"setosa",IF(AND(D120&gt;=1.35,F120&gt;=0.917),"virginica",IF(AND(D120&lt;0.75,D120&lt;1.55,F120&lt;0.917),"setosa",IF(AND(C120&gt;=4.8,D120&gt;=1.55,F120&lt;0.917),"virginica",IF(AND(A120&lt;5.95,D120&gt;=0.75,D120&lt;1.55,F120&lt;0.917),"versicolor",IF(AND(F120&lt;0.473,C120&lt;4.8,D120&gt;=1.55,F120&lt;0.917),"virginica",IF(AND(F120&gt;=0.473,C120&lt;4.8,D120&gt;=1.55,F120&lt;0.917),"versicolor",IF(AND(C120&lt;4.95,A120&gt;=5.95,D120&gt;=0.75,D120&lt;1.55,F120&lt;0.917),"versicolor",IF(AND(C120&gt;=4.95,A120&gt;=5.95,D120&gt;=0.75,D120&lt;1.55,F120&lt;0.917),"virginica","shouldnthappen")))))))))</f>
        <v>versicolor</v>
      </c>
      <c r="AN120" s="1" t="str">
        <f aca="false">IF(AND(D120&lt;0.75,A120&lt;5.45),"setosa",IF(AND(D120&lt;1.55,D120&gt;=0.75,A120&lt;5.45),"versicolor",IF(AND(D120&gt;=1.55,D120&gt;=0.75,A120&lt;5.45),"virginica",IF(AND(A120&gt;=5.75,C120&lt;4.75,A120&gt;=5.45),"versicolor",IF(AND(F120&lt;0.361,C120&gt;=4.75,A120&gt;=5.45),"virginica",IF(AND(C120&lt;2.6,A120&lt;5.75,C120&lt;4.75,A120&gt;=5.45),"setosa",IF(AND(C120&gt;=2.6,A120&lt;5.75,C120&lt;4.75,A120&gt;=5.45),"versicolor",IF(AND(D120&gt;=1.7,F120&gt;=0.361,C120&gt;=4.75,A120&gt;=5.45),"virginica",IF(AND(B120&lt;2.65,D120&lt;1.7,F120&gt;=0.361,C120&gt;=4.75,A120&gt;=5.45),"virginica",IF(AND(A120&lt;7.05,B120&gt;=2.65,D120&lt;1.7,F120&gt;=0.361,C120&gt;=4.75,A120&gt;=5.45),"versicolor",IF(AND(A120&gt;=7.05,B120&gt;=2.65,D120&lt;1.7,F120&gt;=0.361,C120&gt;=4.75,A120&gt;=5.45),"virginica","shouldnthappen")))))))))))</f>
        <v>versicolor</v>
      </c>
      <c r="AO120" s="1" t="str">
        <f aca="false">IF(AND(D120&lt;0.7),"setosa",IF(AND(A120&lt;4.95,C120&lt;4.85,D120&gt;=0.7),"virginica",IF(AND(A120&gt;=4.95,C120&lt;4.85,D120&gt;=0.7),"versicolor",IF(AND(D120&gt;=1.7,C120&gt;=4.85,D120&gt;=0.7),"virginica",IF(AND(F120&lt;0.325,D120&lt;1.7,C120&gt;=4.85,D120&gt;=0.7),"virginica",IF(AND(D120&lt;1.55,F120&gt;=0.325,D120&lt;1.7,C120&gt;=4.85,D120&gt;=0.7),"virginica",IF(AND(D120&gt;=1.55,F120&gt;=0.325,D120&lt;1.7,C120&gt;=4.85,D120&gt;=0.7),"versicolor","shouldnthappen")))))))</f>
        <v>versicolor</v>
      </c>
      <c r="AP120" s="1" t="str">
        <f aca="false">IF(AND(D120&lt;0.75),"setosa",IF(AND(C120&lt;4.85,D120&gt;=0.75),"versicolor",IF(AND(G120&gt;=8.277,C120&gt;=4.85,D120&gt;=0.75),"virginica",IF(AND(F120&gt;=0.633,G120&lt;8.277,C120&gt;=4.85,D120&gt;=0.75),"virginica",IF(AND(G120&lt;7.61,F120&lt;0.633,G120&lt;8.277,C120&gt;=4.85,D120&gt;=0.75),"virginica",IF(AND(G120&gt;=7.61,F120&lt;0.633,G120&lt;8.277,C120&gt;=4.85,D120&gt;=0.75),"versicolor","shouldnthappen"))))))</f>
        <v>versicolor</v>
      </c>
      <c r="AQ120" s="1" t="str">
        <f aca="false">IF(AND(C120&lt;2.65,A120&gt;=5.45,C120&lt;4.75),"setosa",IF(AND(C120&gt;=2.65,A120&gt;=5.45,C120&lt;4.75),"versicolor",IF(AND(B120&lt;2.9,C120&lt;4.85,C120&gt;=4.75),"versicolor",IF(AND(B120&gt;=2.9,C120&lt;4.85,C120&gt;=4.75),"virginica",IF(AND(D120&lt;1.7,C120&gt;=4.85,C120&gt;=4.75),"versicolor",IF(AND(D120&gt;=1.7,C120&gt;=4.85,C120&gt;=4.75),"virginica",IF(AND(C120&lt;2.45,G120&lt;14.126,A120&lt;5.45,C120&lt;4.75),"setosa",IF(AND(C120&gt;=2.45,G120&lt;14.126,A120&lt;5.45,C120&lt;4.75),"versicolor",IF(AND(C120&lt;2.4,G120&gt;=14.126,A120&lt;5.45,C120&lt;4.75),"setosa",IF(AND(C120&gt;=2.4,G120&gt;=14.126,A120&lt;5.45,C120&lt;4.75),"versicolor","shouldnthappen"))))))))))</f>
        <v>versicolor</v>
      </c>
      <c r="AR120" s="1" t="str">
        <f aca="false">IF(AND(C120&lt;2.45,C120&lt;4.85),"setosa",IF(AND(C120&gt;=5.15,C120&gt;=4.85),"virginica",IF(AND(A120&gt;=4.95,C120&gt;=2.45,C120&lt;4.85),"versicolor",IF(AND(D120&lt;1.35,A120&lt;4.95,C120&gt;=2.45,C120&lt;4.85),"versicolor",IF(AND(D120&gt;=1.35,A120&lt;4.95,C120&gt;=2.45,C120&lt;4.85),"virginica",IF(AND(F120&lt;0.35,G120&lt;12.751,C120&lt;5.15,C120&gt;=4.85),"virginica",IF(AND(A120&lt;6.5,G120&gt;=12.751,C120&lt;5.15,C120&gt;=4.85),"virginica",IF(AND(A120&gt;=6.5,G120&gt;=12.751,C120&lt;5.15,C120&gt;=4.85),"versicolor",IF(AND(B120&gt;=2.75,F120&gt;=0.35,G120&lt;12.751,C120&lt;5.15,C120&gt;=4.85),"virginica",IF(AND(C120&lt;5.05,B120&lt;2.75,F120&gt;=0.35,G120&lt;12.751,C120&lt;5.15,C120&gt;=4.85),"virginica",IF(AND(C120&gt;=5.05,B120&lt;2.75,F120&gt;=0.35,G120&lt;12.751,C120&lt;5.15,C120&gt;=4.85),"versicolor","shouldnthappen")))))))))))</f>
        <v>versicolor</v>
      </c>
      <c r="AS120" s="1" t="str">
        <f aca="false">IF(AND(F120&gt;=0.9,B120&lt;3.05),"virginica",IF(AND(A120&lt;5.9,B120&gt;=3.05),"setosa",IF(AND(D120&lt;1.65,A120&gt;=5.9,B120&gt;=3.05),"versicolor",IF(AND(D120&gt;=1.65,A120&gt;=5.9,B120&gt;=3.05),"virginica",IF(AND(D120&gt;=1.75,C120&gt;=4.85,F120&lt;0.9,B120&lt;3.05),"virginica",IF(AND(C120&lt;2.2,B120&lt;2.95,C120&lt;4.85,F120&lt;0.9,B120&lt;3.05),"setosa",IF(AND(C120&gt;=2.2,B120&lt;2.95,C120&lt;4.85,F120&lt;0.9,B120&lt;3.05),"versicolor",IF(AND(C120&lt;2.8,B120&gt;=2.95,C120&lt;4.85,F120&lt;0.9,B120&lt;3.05),"setosa",IF(AND(C120&gt;=2.8,B120&gt;=2.95,C120&lt;4.85,F120&lt;0.9,B120&lt;3.05),"versicolor",IF(AND(G120&lt;13.879,D120&lt;1.75,C120&gt;=4.85,F120&lt;0.9,B120&lt;3.05),"virginica",IF(AND(G120&gt;=13.879,D120&lt;1.75,C120&gt;=4.85,F120&lt;0.9,B120&lt;3.05),"versicolor","shouldnthappen")))))))))))</f>
        <v>versicolor</v>
      </c>
      <c r="AT120" s="1" t="str">
        <f aca="false">IF(AND(D120&lt;0.75),"setosa",IF(AND(D120&gt;=1.75,D120&gt;=0.75),"virginica",IF(AND(D120&lt;1.45,G120&lt;7.37,D120&lt;1.75,D120&gt;=0.75),"versicolor",IF(AND(D120&gt;=1.45,G120&lt;7.37,D120&lt;1.75,D120&gt;=0.75),"virginica",IF(AND(C120&lt;5.45,G120&gt;=7.37,D120&lt;1.75,D120&gt;=0.75),"versicolor",IF(AND(C120&gt;=5.45,G120&gt;=7.37,D120&lt;1.75,D120&gt;=0.75),"virginica","shouldnthappen"))))))</f>
        <v>versicolor</v>
      </c>
      <c r="AU120" s="1" t="str">
        <f aca="false">IF(AND(D120&lt;0.7),"setosa",IF(AND(D120&gt;=1.7,A120&gt;=6.15,D120&gt;=0.7),"virginica",IF(AND(B120&gt;=2.55,C120&lt;4.75,A120&lt;6.15,D120&gt;=0.7),"versicolor",IF(AND(D120&gt;=1.7,C120&gt;=4.75,A120&lt;6.15,D120&gt;=0.7),"virginica",IF(AND(C120&lt;5.25,D120&lt;1.7,A120&gt;=6.15,D120&gt;=0.7),"versicolor",IF(AND(C120&gt;=5.25,D120&lt;1.7,A120&gt;=6.15,D120&gt;=0.7),"virginica",IF(AND(C120&lt;4.25,B120&lt;2.55,C120&lt;4.75,A120&lt;6.15,D120&gt;=0.7),"versicolor",IF(AND(C120&gt;=4.25,B120&lt;2.55,C120&lt;4.75,A120&lt;6.15,D120&gt;=0.7),"virginica",IF(AND(B120&lt;2.65,D120&lt;1.7,C120&gt;=4.75,A120&lt;6.15,D120&gt;=0.7),"virginica",IF(AND(B120&gt;=2.65,D120&lt;1.7,C120&gt;=4.75,A120&lt;6.15,D120&gt;=0.7),"versicolor","shouldnthappen"))))))))))</f>
        <v>versicolor</v>
      </c>
      <c r="AV120" s="1" t="str">
        <f aca="false">IF(AND(D120&lt;0.75),"setosa",IF(AND(F120&gt;=0.899,D120&gt;=0.75),"virginica",IF(AND(D120&lt;1.65,A120&lt;6.05,F120&lt;0.899,D120&gt;=0.75),"versicolor",IF(AND(D120&gt;=1.65,A120&lt;6.05,F120&lt;0.899,D120&gt;=0.75),"virginica",IF(AND(C120&gt;=5.05,A120&gt;=6.05,F120&lt;0.899,D120&gt;=0.75),"virginica",IF(AND(G120&gt;=13.757,C120&lt;5.05,A120&gt;=6.05,F120&lt;0.899,D120&gt;=0.75),"versicolor",IF(AND(D120&lt;1.6,G120&lt;13.757,C120&lt;5.05,A120&gt;=6.05,F120&lt;0.899,D120&gt;=0.75),"versicolor",IF(AND(D120&gt;=1.6,G120&lt;13.757,C120&lt;5.05,A120&gt;=6.05,F120&lt;0.899,D120&gt;=0.75),"virginica","shouldnthappen"))))))))</f>
        <v>versicolor</v>
      </c>
      <c r="AW120" s="1" t="str">
        <f aca="false">IF(AND(F120&lt;0.117,A120&gt;=5.55),"virginica",IF(AND(A120&gt;=5.2,G120&lt;6.086,A120&lt;5.55),"versicolor",IF(AND(D120&lt;0.7,G120&gt;=6.086,A120&lt;5.55),"setosa",IF(AND(D120&gt;=0.7,G120&gt;=6.086,A120&lt;5.55),"versicolor",IF(AND(A120&lt;4.75,A120&lt;5.2,G120&lt;6.086,A120&lt;5.55),"setosa",IF(AND(A120&gt;=4.75,A120&lt;5.2,G120&lt;6.086,A120&lt;5.55),"virginica",IF(AND(D120&gt;=1.65,C120&lt;4.95,F120&gt;=0.117,A120&gt;=5.55),"virginica",IF(AND(D120&gt;=1.75,C120&gt;=4.95,F120&gt;=0.117,A120&gt;=5.55),"virginica",IF(AND(C120&lt;2.6,D120&lt;1.65,C120&lt;4.95,F120&gt;=0.117,A120&gt;=5.55),"setosa",IF(AND(C120&gt;=2.6,D120&lt;1.65,C120&lt;4.95,F120&gt;=0.117,A120&gt;=5.55),"versicolor",IF(AND(D120&lt;1.55,D120&lt;1.75,C120&gt;=4.95,F120&gt;=0.117,A120&gt;=5.55),"virginica",IF(AND(A120&lt;6.95,D120&gt;=1.55,D120&lt;1.75,C120&gt;=4.95,F120&gt;=0.117,A120&gt;=5.55),"versicolor",IF(AND(A120&gt;=6.95,D120&gt;=1.55,D120&lt;1.75,C120&gt;=4.95,F120&gt;=0.117,A120&gt;=5.55),"virginica","shouldnthappen")))))))))))))</f>
        <v>versicolor</v>
      </c>
      <c r="AX120" s="1" t="str">
        <f aca="false">IF(AND(D120&lt;0.75),"setosa",IF(AND(F120&lt;0.138,D120&gt;=0.75),"virginica",IF(AND(C120&lt;4.45,A120&lt;6.15,F120&gt;=0.138,D120&gt;=0.75),"versicolor",IF(AND(C120&gt;=5.05,A120&gt;=6.15,F120&gt;=0.138,D120&gt;=0.75),"virginica",IF(AND(B120&lt;2.65,C120&gt;=4.45,A120&lt;6.15,F120&gt;=0.138,D120&gt;=0.75),"virginica",IF(AND(A120&gt;=6.35,C120&lt;5.05,A120&gt;=6.15,F120&gt;=0.138,D120&gt;=0.75),"versicolor",IF(AND(A120&lt;5.65,B120&gt;=2.65,C120&gt;=4.45,A120&lt;6.15,F120&gt;=0.138,D120&gt;=0.75),"virginica",IF(AND(D120&lt;1.75,A120&lt;6.35,C120&lt;5.05,A120&gt;=6.15,F120&gt;=0.138,D120&gt;=0.75),"versicolor",IF(AND(D120&gt;=1.75,A120&lt;6.35,C120&lt;5.05,A120&gt;=6.15,F120&gt;=0.138,D120&gt;=0.75),"virginica",IF(AND(D120&lt;1.7,A120&gt;=5.65,B120&gt;=2.65,C120&gt;=4.45,A120&lt;6.15,F120&gt;=0.138,D120&gt;=0.75),"versicolor",IF(AND(D120&gt;=1.7,A120&gt;=5.65,B120&gt;=2.65,C120&gt;=4.45,A120&lt;6.15,F120&gt;=0.138,D120&gt;=0.75),"virginica","shouldnthappen")))))))))))</f>
        <v>versicolor</v>
      </c>
      <c r="AY120" s="1" t="str">
        <f aca="false">IF(AND(D120&lt;0.75,A120&lt;5.55),"setosa",IF(AND(A120&lt;4.95,D120&gt;=0.75,A120&lt;5.55),"virginica",IF(AND(A120&gt;=4.95,D120&gt;=0.75,A120&lt;5.55),"versicolor",IF(AND(C120&lt;2.6,C120&lt;4.85,A120&gt;=5.55),"setosa",IF(AND(C120&gt;=2.6,C120&lt;4.85,A120&gt;=5.55),"versicolor",IF(AND(D120&gt;=1.75,C120&gt;=4.85,A120&gt;=5.55),"virginica",IF(AND(F120&lt;0.405,D120&lt;1.75,C120&gt;=4.85,A120&gt;=5.55),"versicolor",IF(AND(B120&lt;3.05,F120&gt;=0.405,D120&lt;1.75,C120&gt;=4.85,A120&gt;=5.55),"virginica",IF(AND(B120&gt;=3.05,F120&gt;=0.405,D120&lt;1.75,C120&gt;=4.85,A120&gt;=5.55),"versicolor","shouldnthappen")))))))))</f>
        <v>versicolor</v>
      </c>
      <c r="AZ120" s="1" t="str">
        <f aca="false">IF(AND(D120&lt;0.75),"setosa",IF(AND(F120&lt;0.9,C120&lt;4.95,D120&gt;=0.75),"versicolor",IF(AND(F120&gt;=0.9,C120&lt;4.95,D120&gt;=0.75),"virginica",IF(AND(D120&gt;=1.7,C120&gt;=4.95,D120&gt;=0.75),"virginica",IF(AND(F120&lt;0.405,D120&lt;1.7,C120&gt;=4.95,D120&gt;=0.75),"versicolor",IF(AND(F120&gt;=0.405,D120&lt;1.7,C120&gt;=4.95,D120&gt;=0.75),"virginica","shouldnthappen"))))))</f>
        <v>versicolor</v>
      </c>
      <c r="BA120" s="1" t="str">
        <f aca="false">IF(AND(D120&lt;0.75),"setosa",IF(AND(D120&gt;=1.7,C120&gt;=5.05,D120&gt;=0.75),"virginica",IF(AND(D120&lt;1.45,D120&lt;1.6,C120&lt;5.05,D120&gt;=0.75),"versicolor",IF(AND(A120&lt;5.8,D120&gt;=1.6,C120&lt;5.05,D120&gt;=0.75),"virginica",IF(AND(A120&gt;=5.8,D120&gt;=1.6,C120&lt;5.05,D120&gt;=0.75),"versicolor",IF(AND(F120&lt;0.417,D120&lt;1.7,C120&gt;=5.05,D120&gt;=0.75),"versicolor",IF(AND(F120&gt;=0.417,D120&lt;1.7,C120&gt;=5.05,D120&gt;=0.75),"virginica",IF(AND(A120&lt;5.95,D120&gt;=1.45,D120&lt;1.6,C120&lt;5.05,D120&gt;=0.75),"versicolor",IF(AND(G120&lt;10.618,A120&gt;=5.95,D120&gt;=1.45,D120&lt;1.6,C120&lt;5.05,D120&gt;=0.75),"virginica",IF(AND(G120&gt;=10.618,A120&gt;=5.95,D120&gt;=1.45,D120&lt;1.6,C120&lt;5.05,D120&gt;=0.75),"versicolor","shouldnthappen"))))))))))</f>
        <v>versicolor</v>
      </c>
      <c r="BB120" s="1" t="str">
        <f aca="false">IF(AND(C120&lt;2.6),"setosa",IF(AND(D120&gt;=1.75,C120&gt;=2.6),"virginica",IF(AND(C120&gt;=5.45,D120&lt;1.75,C120&gt;=2.6),"virginica",IF(AND(F120&gt;=0.259,C120&lt;5.45,D120&lt;1.75,C120&gt;=2.6),"versicolor",IF(AND(C120&lt;5.05,F120&lt;0.259,C120&lt;5.45,D120&lt;1.75,C120&gt;=2.6),"versicolor",IF(AND(C120&gt;=5.05,F120&lt;0.259,C120&lt;5.45,D120&lt;1.75,C120&gt;=2.6),"virginica","shouldnthappen"))))))</f>
        <v>versicolor</v>
      </c>
      <c r="BC120" s="1" t="str">
        <f aca="false">IF(AND(A120&lt;4.95,B120&lt;2.7,A120&lt;5.55),"virginica",IF(AND(A120&gt;=4.95,B120&lt;2.7,A120&lt;5.55),"versicolor",IF(AND(C120&lt;3.2,B120&gt;=2.7,A120&lt;5.55),"setosa",IF(AND(C120&gt;=3.2,B120&gt;=2.7,A120&lt;5.55),"versicolor",IF(AND(F120&gt;=0.85,A120&lt;6.15,A120&gt;=5.55),"virginica",IF(AND(D120&lt;1.45,A120&gt;=6.15,A120&gt;=5.55),"versicolor",IF(AND(C120&lt;4.8,F120&lt;0.85,A120&lt;6.15,A120&gt;=5.55),"versicolor",IF(AND(D120&gt;=1.7,D120&gt;=1.45,A120&gt;=6.15,A120&gt;=5.55),"virginica",IF(AND(G120&lt;9.333,C120&gt;=4.8,F120&lt;0.85,A120&lt;6.15,A120&gt;=5.55),"versicolor",IF(AND(G120&gt;=9.333,C120&gt;=4.8,F120&lt;0.85,A120&lt;6.15,A120&gt;=5.55),"virginica",IF(AND(C120&lt;4.9,D120&lt;1.7,D120&gt;=1.45,A120&gt;=6.15,A120&gt;=5.55),"versicolor",IF(AND(C120&gt;=4.9,D120&lt;1.7,D120&gt;=1.45,A120&gt;=6.15,A120&gt;=5.55),"virginica","shouldnthappen"))))))))))))</f>
        <v>versicolor</v>
      </c>
      <c r="BD120" s="1" t="str">
        <f aca="false">IF(AND(C120&lt;2.35),"setosa",IF(AND(C120&lt;4.75,B120&lt;2.55,C120&gt;=2.35),"versicolor",IF(AND(C120&gt;=4.75,B120&lt;2.55,C120&gt;=2.35),"virginica",IF(AND(C120&lt;4.75,B120&gt;=2.55,C120&gt;=2.35),"versicolor",IF(AND(D120&gt;=1.75,C120&gt;=4.75,B120&gt;=2.55,C120&gt;=2.35),"virginica",IF(AND(A120&gt;=6.5,D120&lt;1.75,C120&gt;=4.75,B120&gt;=2.55,C120&gt;=2.35),"versicolor",IF(AND(A120&lt;6.05,A120&lt;6.5,D120&lt;1.75,C120&gt;=4.75,B120&gt;=2.55,C120&gt;=2.35),"versicolor",IF(AND(A120&gt;=6.05,A120&lt;6.5,D120&lt;1.75,C120&gt;=4.75,B120&gt;=2.55,C120&gt;=2.35),"virginica","shouldnthappen"))))))))</f>
        <v>versicolor</v>
      </c>
      <c r="BE120" s="1" t="str">
        <f aca="false">IF(AND(C120&lt;2.5),"setosa",IF(AND(D120&lt;1.65,C120&lt;4.75,C120&gt;=2.5),"versicolor",IF(AND(D120&gt;=1.65,C120&lt;4.75,C120&gt;=2.5),"virginica",IF(AND(D120&gt;=1.75,C120&gt;=4.75,C120&gt;=2.5),"virginica",IF(AND(C120&lt;4.95,D120&lt;1.75,C120&gt;=4.75,C120&gt;=2.5),"versicolor",IF(AND(A120&lt;6.5,C120&gt;=4.95,D120&lt;1.75,C120&gt;=4.75,C120&gt;=2.5),"virginica",IF(AND(A120&gt;=6.5,C120&gt;=4.95,D120&lt;1.75,C120&gt;=4.75,C120&gt;=2.5),"versicolor","shouldnthappen")))))))</f>
        <v>versicolor</v>
      </c>
      <c r="BF120" s="1" t="str">
        <f aca="false">IF(AND(G120&gt;=15.244),"virginica",IF(AND(C120&lt;3.2,B120&gt;=3.15,G120&lt;15.244),"setosa",IF(AND(A120&gt;=4.95,C120&lt;4.7,B120&lt;3.15,G120&lt;15.244),"versicolor",IF(AND(C120&gt;=5.15,C120&gt;=4.7,B120&lt;3.15,G120&lt;15.244),"virginica",IF(AND(A120&gt;=6.45,C120&gt;=3.2,B120&gt;=3.15,G120&lt;15.244),"virginica",IF(AND(D120&lt;0.95,A120&lt;4.95,C120&lt;4.7,B120&lt;3.15,G120&lt;15.244),"setosa",IF(AND(D120&gt;=0.95,A120&lt;4.95,C120&lt;4.7,B120&lt;3.15,G120&lt;15.244),"virginica",IF(AND(F120&lt;0.816,A120&lt;6.45,C120&gt;=3.2,B120&gt;=3.15,G120&lt;15.244),"virginica",IF(AND(F120&gt;=0.816,A120&lt;6.45,C120&gt;=3.2,B120&gt;=3.15,G120&lt;15.244),"versicolor",IF(AND(A120&gt;=6.5,B120&lt;3.05,C120&lt;5.15,C120&gt;=4.7,B120&lt;3.15,G120&lt;15.244),"versicolor",IF(AND(G120&lt;11.093,B120&gt;=3.05,C120&lt;5.15,C120&gt;=4.7,B120&lt;3.15,G120&lt;15.244),"virginica",IF(AND(G120&gt;=11.093,B120&gt;=3.05,C120&lt;5.15,C120&gt;=4.7,B120&lt;3.15,G120&lt;15.244),"versicolor",IF(AND(D120&gt;=1.7,A120&lt;6.5,B120&lt;3.05,C120&lt;5.15,C120&gt;=4.7,B120&lt;3.15,G120&lt;15.244),"virginica",IF(AND(G120&lt;7.498,D120&lt;1.7,A120&lt;6.5,B120&lt;3.05,C120&lt;5.15,C120&gt;=4.7,B120&lt;3.15,G120&lt;15.244),"virginica",IF(AND(G120&gt;=7.498,D120&lt;1.7,A120&lt;6.5,B120&lt;3.05,C120&lt;5.15,C120&gt;=4.7,B120&lt;3.15,G120&lt;15.244),"versicolor","shouldnthappen")))))))))))))))</f>
        <v>versicolor</v>
      </c>
      <c r="BG120" s="1" t="str">
        <f aca="false">IF(AND(B120&gt;=3.35,C120&lt;4.85),"setosa",IF(AND(D120&gt;=1.75,C120&gt;=4.85),"virginica",IF(AND(D120&lt;0.75,B120&lt;3.35,C120&lt;4.85),"setosa",IF(AND(G120&gt;=13.879,D120&lt;1.75,C120&gt;=4.85),"versicolor",IF(AND(F120&gt;=0.9,D120&gt;=0.75,B120&lt;3.35,C120&lt;4.85),"virginica",IF(AND(F120&gt;=0.405,G120&lt;13.879,D120&lt;1.75,C120&gt;=4.85),"virginica",IF(AND(B120&gt;=2.55,F120&lt;0.9,D120&gt;=0.75,B120&lt;3.35,C120&lt;4.85),"versicolor",IF(AND(G120&lt;7.498,F120&lt;0.405,G120&lt;13.879,D120&lt;1.75,C120&gt;=4.85),"virginica",IF(AND(G120&gt;=7.498,F120&lt;0.405,G120&lt;13.879,D120&lt;1.75,C120&gt;=4.85),"versicolor",IF(AND(G120&lt;5.656,B120&lt;2.55,F120&lt;0.9,D120&gt;=0.75,B120&lt;3.35,C120&lt;4.85),"virginica",IF(AND(G120&gt;=5.656,B120&lt;2.55,F120&lt;0.9,D120&gt;=0.75,B120&lt;3.35,C120&lt;4.85),"versicolor","shouldnthappen")))))))))))</f>
        <v>versicolor</v>
      </c>
      <c r="BH120" s="1" t="str">
        <f aca="false">IF(AND(D120&lt;0.7),"setosa",IF(AND(D120&gt;=1.65,A120&lt;6.65,D120&gt;=0.7),"virginica",IF(AND(D120&lt;1.55,A120&gt;=6.65,D120&gt;=0.7),"versicolor",IF(AND(D120&gt;=1.55,A120&gt;=6.65,D120&gt;=0.7),"virginica",IF(AND(F120&gt;=0.529,D120&lt;1.65,A120&lt;6.65,D120&gt;=0.7),"versicolor",IF(AND(C120&gt;=5.35,F120&lt;0.529,D120&lt;1.65,A120&lt;6.65,D120&gt;=0.7),"virginica",IF(AND(G120&gt;=7.411,C120&lt;5.35,F120&lt;0.529,D120&lt;1.65,A120&lt;6.65,D120&gt;=0.7),"versicolor",IF(AND(G120&lt;6.927,G120&lt;7.411,C120&lt;5.35,F120&lt;0.529,D120&lt;1.65,A120&lt;6.65,D120&gt;=0.7),"versicolor",IF(AND(G120&gt;=6.927,G120&lt;7.411,C120&lt;5.35,F120&lt;0.529,D120&lt;1.65,A120&lt;6.65,D120&gt;=0.7),"virginica","shouldnthappen")))))))))</f>
        <v>versicolor</v>
      </c>
      <c r="BI120" s="1" t="str">
        <f aca="false">IF(AND(D120&gt;=1.7),"virginica",IF(AND(D120&lt;0.7,D120&lt;1.7),"setosa",IF(AND(D120&lt;1.45,G120&lt;7.37,D120&gt;=0.7,D120&lt;1.7),"versicolor",IF(AND(D120&gt;=1.45,G120&lt;7.37,D120&gt;=0.7,D120&lt;1.7),"virginica",IF(AND(B120&gt;=2.65,G120&gt;=7.37,D120&gt;=0.7,D120&lt;1.7),"versicolor",IF(AND(C120&lt;5.05,B120&lt;2.65,G120&gt;=7.37,D120&gt;=0.7,D120&lt;1.7),"versicolor",IF(AND(C120&gt;=5.05,B120&lt;2.65,G120&gt;=7.37,D120&gt;=0.7,D120&lt;1.7),"virginica","shouldnthappen")))))))</f>
        <v>versicolor</v>
      </c>
    </row>
    <row r="121" customFormat="false" ht="13.8" hidden="false" customHeight="false" outlineLevel="0" collapsed="false">
      <c r="A121" s="1" t="n">
        <v>5.6</v>
      </c>
      <c r="B121" s="1" t="n">
        <v>2.9</v>
      </c>
      <c r="C121" s="1" t="n">
        <v>3.6</v>
      </c>
      <c r="D121" s="1" t="n">
        <v>1.3</v>
      </c>
      <c r="E121" s="1" t="s">
        <v>92</v>
      </c>
      <c r="F121" s="1" t="n">
        <v>0.710378699470311</v>
      </c>
      <c r="G121" s="1" t="n">
        <v>7.46374075012282</v>
      </c>
      <c r="H121" s="11" t="str">
        <f aca="false">E121</f>
        <v>versicolor</v>
      </c>
      <c r="I121" s="1" t="str">
        <f aca="false">INDEX(L121:BI121, MODE(MATCH(L121:BI121, L121:BI121, 0 )))</f>
        <v>versicolor</v>
      </c>
      <c r="J121" s="12" t="n">
        <f aca="false">COUNTIF(L121:BI121, H121) / COUNTA(L121:BI121)</f>
        <v>1</v>
      </c>
      <c r="K121" s="13" t="n">
        <f aca="false">I121=H121</f>
        <v>1</v>
      </c>
      <c r="L121" s="1" t="str">
        <f aca="false">IF(AND(C121&lt;3.65,B121&gt;=3.35),"setosa",IF(AND(C121&gt;=3.65,B121&gt;=3.35),"virginica",IF(AND(C121&lt;2.35,C121&lt;4.85,B121&lt;3.35),"setosa",IF(AND(F121&gt;=0.899,C121&gt;=2.35,C121&lt;4.85,B121&lt;3.35),"virginica",IF(AND(G121&gt;=8.268,B121&lt;2.75,C121&gt;=4.85,B121&lt;3.35),"virginica",IF(AND(D121&lt;1.55,B121&gt;=2.75,C121&gt;=4.85,B121&lt;3.35),"versicolor",IF(AND(D121&gt;=1.55,B121&gt;=2.75,C121&gt;=4.85,B121&lt;3.35),"virginica",IF(AND(G121&lt;6.537,F121&lt;0.899,C121&gt;=2.35,C121&lt;4.85,B121&lt;3.35),"virginica",IF(AND(G121&gt;=6.537,F121&lt;0.899,C121&gt;=2.35,C121&lt;4.85,B121&lt;3.35),"versicolor",IF(AND(G121&lt;6.878,G121&lt;8.268,B121&lt;2.75,C121&gt;=4.85,B121&lt;3.35),"virginica",IF(AND(G121&gt;=6.878,G121&lt;8.268,B121&lt;2.75,C121&gt;=4.85,B121&lt;3.35),"versicolor","shouldnthappen")))))))))))</f>
        <v>versicolor</v>
      </c>
      <c r="M121" s="1" t="str">
        <f aca="false">IF(AND(C121&lt;2.6),"setosa",IF(AND(D121&gt;=1.75,C121&gt;=2.6),"virginica",IF(AND(G121&lt;6.094,D121&lt;1.75,C121&gt;=2.6),"virginica",IF(AND(D121&lt;1.35,G121&gt;=6.094,D121&lt;1.75,C121&gt;=2.6),"versicolor",IF(AND(C121&lt;5.05,D121&gt;=1.35,G121&gt;=6.094,D121&lt;1.75,C121&gt;=2.6),"versicolor",IF(AND(C121&gt;=5.05,D121&gt;=1.35,G121&gt;=6.094,D121&lt;1.75,C121&gt;=2.6),"virginica","shouldnthappen"))))))</f>
        <v>versicolor</v>
      </c>
      <c r="N121" s="1" t="str">
        <f aca="false">IF(AND(A121&lt;6.6,B121&gt;=3.45),"setosa",IF(AND(A121&gt;=6.6,B121&gt;=3.45),"virginica",IF(AND(D121&lt;0.7,C121&lt;4.75,B121&lt;3.45),"setosa",IF(AND(D121&gt;=0.7,C121&lt;4.75,B121&lt;3.45),"versicolor",IF(AND(C121&gt;=5.15,C121&gt;=4.75,B121&lt;3.45),"virginica",IF(AND(D121&gt;=1.7,A121&lt;6.5,C121&lt;5.15,C121&gt;=4.75,B121&lt;3.45),"virginica",IF(AND(C121&lt;5.05,A121&gt;=6.5,C121&lt;5.15,C121&gt;=4.75,B121&lt;3.45),"versicolor",IF(AND(C121&gt;=5.05,A121&gt;=6.5,C121&lt;5.15,C121&gt;=4.75,B121&lt;3.45),"virginica",IF(AND(G121&lt;7.498,D121&lt;1.7,A121&lt;6.5,C121&lt;5.15,C121&gt;=4.75,B121&lt;3.45),"virginica",IF(AND(G121&gt;=7.498,D121&lt;1.7,A121&lt;6.5,C121&lt;5.15,C121&gt;=4.75,B121&lt;3.45),"versicolor","shouldnthappen"))))))))))</f>
        <v>versicolor</v>
      </c>
      <c r="O121" s="1" t="str">
        <f aca="false">IF(AND(D121&lt;0.75),"setosa",IF(AND(C121&lt;4.75,C121&lt;4.85,D121&gt;=0.75),"versicolor",IF(AND(A121&gt;=6.05,C121&gt;=4.85,D121&gt;=0.75),"virginica",IF(AND(D121&lt;1.6,C121&gt;=4.75,C121&lt;4.85,D121&gt;=0.75),"versicolor",IF(AND(D121&gt;=1.6,C121&gt;=4.75,C121&lt;4.85,D121&gt;=0.75),"virginica",IF(AND(A121&lt;5.9,A121&lt;6.05,C121&gt;=4.85,D121&gt;=0.75),"virginica",IF(AND(A121&gt;=5.9,A121&lt;6.05,C121&gt;=4.85,D121&gt;=0.75),"versicolor","shouldnthappen")))))))</f>
        <v>versicolor</v>
      </c>
      <c r="P121" s="1" t="str">
        <f aca="false">IF(AND(D121&lt;0.75),"setosa",IF(AND(A121&lt;5.55,D121&gt;=0.75),"versicolor",IF(AND(D121&gt;=1.7,G121&lt;13.158,A121&gt;=5.55,D121&gt;=0.75),"virginica",IF(AND(B121&lt;2.45,D121&lt;1.7,G121&lt;13.158,A121&gt;=5.55,D121&gt;=0.75),"virginica",IF(AND(B121&gt;=2.45,D121&lt;1.7,G121&lt;13.158,A121&gt;=5.55,D121&gt;=0.75),"versicolor",IF(AND(B121&gt;=3.05,G121&lt;15.551,G121&gt;=13.158,A121&gt;=5.55,D121&gt;=0.75),"versicolor",IF(AND(B121&lt;2.9,G121&gt;=15.551,G121&gt;=13.158,A121&gt;=5.55,D121&gt;=0.75),"versicolor",IF(AND(B121&gt;=2.9,G121&gt;=15.551,G121&gt;=13.158,A121&gt;=5.55,D121&gt;=0.75),"virginica",IF(AND(D121&lt;1.3,G121&lt;14.221,B121&lt;3.05,G121&lt;15.551,G121&gt;=13.158,A121&gt;=5.55,D121&gt;=0.75),"versicolor",IF(AND(D121&gt;=1.3,G121&lt;14.221,B121&lt;3.05,G121&lt;15.551,G121&gt;=13.158,A121&gt;=5.55,D121&gt;=0.75),"virginica",IF(AND(C121&lt;4.9,G121&gt;=14.221,B121&lt;3.05,G121&lt;15.551,G121&gt;=13.158,A121&gt;=5.55,D121&gt;=0.75),"versicolor",IF(AND(C121&gt;=4.9,G121&gt;=14.221,B121&lt;3.05,G121&lt;15.551,G121&gt;=13.158,A121&gt;=5.55,D121&gt;=0.75),"virginica","shouldnthappen"))))))))))))</f>
        <v>versicolor</v>
      </c>
      <c r="Q121" s="1" t="str">
        <f aca="false">IF(AND(C121&lt;2.6),"setosa",IF(AND(A121&gt;=4.95,C121&lt;4.75,C121&gt;=2.6),"versicolor",IF(AND(D121&gt;=1.75,C121&gt;=4.75,C121&gt;=2.6),"virginica",IF(AND(B121&lt;2.45,A121&lt;4.95,C121&lt;4.75,C121&gt;=2.6),"versicolor",IF(AND(B121&gt;=2.45,A121&lt;4.95,C121&lt;4.75,C121&gt;=2.6),"virginica",IF(AND(G121&lt;7.498,D121&lt;1.75,C121&gt;=4.75,C121&gt;=2.6),"virginica",IF(AND(F121&lt;0.417,G121&gt;=7.498,D121&lt;1.75,C121&gt;=4.75,C121&gt;=2.6),"versicolor",IF(AND(F121&lt;0.442,F121&gt;=0.417,G121&gt;=7.498,D121&lt;1.75,C121&gt;=4.75,C121&gt;=2.6),"virginica",IF(AND(F121&gt;=0.442,F121&gt;=0.417,G121&gt;=7.498,D121&lt;1.75,C121&gt;=4.75,C121&gt;=2.6),"versicolor","shouldnthappen")))))))))</f>
        <v>versicolor</v>
      </c>
      <c r="R121" s="1" t="str">
        <f aca="false">IF(AND(D121&lt;0.75),"setosa",IF(AND(D121&lt;1.75,A121&gt;=6.25,D121&gt;=0.75),"versicolor",IF(AND(D121&gt;=1.75,A121&gt;=6.25,D121&gt;=0.75),"virginica",IF(AND(D121&lt;1.6,C121&lt;4.75,A121&lt;6.25,D121&gt;=0.75),"versicolor",IF(AND(D121&gt;=1.6,C121&lt;4.75,A121&lt;6.25,D121&gt;=0.75),"virginica",IF(AND(G121&lt;6.998,C121&gt;=4.75,A121&lt;6.25,D121&gt;=0.75),"virginica",IF(AND(A121&lt;6.05,G121&gt;=6.998,C121&gt;=4.75,A121&lt;6.25,D121&gt;=0.75),"versicolor",IF(AND(A121&gt;=6.05,G121&gt;=6.998,C121&gt;=4.75,A121&lt;6.25,D121&gt;=0.75),"virginica","shouldnthappen"))))))))</f>
        <v>versicolor</v>
      </c>
      <c r="S121" s="1" t="str">
        <f aca="false">IF(AND(B121&gt;=3.05,A121&lt;5.45),"setosa",IF(AND(C121&lt;2.2,B121&lt;3.05,A121&lt;5.45),"setosa",IF(AND(C121&gt;=2.2,B121&lt;3.05,A121&lt;5.45),"versicolor",IF(AND(B121&lt;3.7,C121&lt;4.8,A121&gt;=5.45),"versicolor",IF(AND(B121&gt;=3.7,C121&lt;4.8,A121&gt;=5.45),"setosa",IF(AND(G121&lt;13.757,C121&lt;5.05,C121&gt;=4.8,A121&gt;=5.45),"virginica",IF(AND(G121&gt;=13.757,C121&lt;5.05,C121&gt;=4.8,A121&gt;=5.45),"versicolor",IF(AND(C121&gt;=5.15,C121&gt;=5.05,C121&gt;=4.8,A121&gt;=5.45),"virginica",IF(AND(A121&lt;5.95,C121&lt;5.15,C121&gt;=5.05,C121&gt;=4.8,A121&gt;=5.45),"virginica",IF(AND(D121&gt;=1.8,A121&gt;=5.95,C121&lt;5.15,C121&gt;=5.05,C121&gt;=4.8,A121&gt;=5.45),"virginica",IF(AND(B121&lt;2.75,D121&lt;1.8,A121&gt;=5.95,C121&lt;5.15,C121&gt;=5.05,C121&gt;=4.8,A121&gt;=5.45),"versicolor",IF(AND(B121&gt;=2.75,D121&lt;1.8,A121&gt;=5.95,C121&lt;5.15,C121&gt;=5.05,C121&gt;=4.8,A121&gt;=5.45),"virginica","shouldnthappen"))))))))))))</f>
        <v>versicolor</v>
      </c>
      <c r="T121" s="1" t="str">
        <f aca="false">IF(AND(C121&lt;2.6),"setosa",IF(AND(D121&lt;1.65,C121&lt;4.75,C121&gt;=2.6),"versicolor",IF(AND(D121&gt;=1.65,C121&lt;4.75,C121&gt;=2.6),"virginica",IF(AND(G121&gt;=8.494,A121&lt;6.6,C121&gt;=4.75,C121&gt;=2.6),"virginica",IF(AND(C121&lt;5.2,A121&gt;=6.6,C121&gt;=4.75,C121&gt;=2.6),"versicolor",IF(AND(C121&gt;=5.2,A121&gt;=6.6,C121&gt;=4.75,C121&gt;=2.6),"virginica",IF(AND(A121&lt;5.95,G121&lt;8.494,A121&lt;6.6,C121&gt;=4.75,C121&gt;=2.6),"virginica",IF(AND(A121&gt;=5.95,G121&lt;8.494,A121&lt;6.6,C121&gt;=4.75,C121&gt;=2.6),"versicolor","shouldnthappen"))))))))</f>
        <v>versicolor</v>
      </c>
      <c r="U121" s="1" t="str">
        <f aca="false">IF(AND(C121&lt;3.65,B121&gt;=3.35),"setosa",IF(AND(C121&gt;=3.65,B121&gt;=3.35),"virginica",IF(AND(C121&lt;2.35,A121&lt;6.25,B121&lt;3.35),"setosa",IF(AND(C121&lt;4.85,A121&gt;=6.25,B121&lt;3.35),"versicolor",IF(AND(G121&gt;=15.426,C121&gt;=2.35,A121&lt;6.25,B121&lt;3.35),"virginica",IF(AND(D121&gt;=1.55,C121&gt;=4.85,A121&gt;=6.25,B121&lt;3.35),"virginica",IF(AND(D121&lt;1.8,G121&lt;15.426,C121&gt;=2.35,A121&lt;6.25,B121&lt;3.35),"versicolor",IF(AND(D121&gt;=1.8,G121&lt;15.426,C121&gt;=2.35,A121&lt;6.25,B121&lt;3.35),"virginica",IF(AND(B121&lt;2.95,D121&lt;1.55,C121&gt;=4.85,A121&gt;=6.25,B121&lt;3.35),"virginica",IF(AND(B121&gt;=2.95,D121&lt;1.55,C121&gt;=4.85,A121&gt;=6.25,B121&lt;3.35),"versicolor","shouldnthappen"))))))))))</f>
        <v>versicolor</v>
      </c>
      <c r="V121" s="1" t="str">
        <f aca="false">IF(AND(C121&lt;2.6),"setosa",IF(AND(C121&gt;=4.85,C121&gt;=2.6),"virginica",IF(AND(F121&gt;=0.9,C121&lt;4.85,C121&gt;=2.6),"virginica",IF(AND(G121&lt;5.656,F121&lt;0.9,C121&lt;4.85,C121&gt;=2.6),"virginica",IF(AND(G121&gt;=5.656,F121&lt;0.9,C121&lt;4.85,C121&gt;=2.6),"versicolor","shouldnthappen")))))</f>
        <v>versicolor</v>
      </c>
      <c r="W121" s="1" t="str">
        <f aca="false">IF(AND(D121&gt;=1.75,G121&gt;=13.795),"virginica",IF(AND(D121&gt;=1.5,G121&gt;=12.335,G121&lt;13.795),"virginica",IF(AND(C121&lt;2.45,C121&lt;4.85,G121&lt;12.335,G121&lt;13.795),"setosa",IF(AND(C121&gt;=2.45,C121&lt;4.85,G121&lt;12.335,G121&lt;13.795),"versicolor",IF(AND(D121&gt;=1.7,C121&gt;=4.85,G121&lt;12.335,G121&lt;13.795),"virginica",IF(AND(B121&gt;=3.25,D121&lt;1.5,G121&gt;=12.335,G121&lt;13.795),"setosa",IF(AND(D121&lt;1,F121&lt;0.255,D121&lt;1.75,G121&gt;=13.795),"setosa",IF(AND(D121&gt;=1,F121&lt;0.255,D121&lt;1.75,G121&gt;=13.795),"versicolor",IF(AND(A121&lt;5.4,F121&gt;=0.255,D121&lt;1.75,G121&gt;=13.795),"setosa",IF(AND(A121&gt;=5.4,F121&gt;=0.255,D121&lt;1.75,G121&gt;=13.795),"versicolor",IF(AND(A121&lt;6.15,D121&lt;1.7,C121&gt;=4.85,G121&lt;12.335,G121&lt;13.795),"versicolor",IF(AND(A121&gt;=6.15,D121&lt;1.7,C121&gt;=4.85,G121&lt;12.335,G121&lt;13.795),"virginica",IF(AND(C121&lt;5,B121&lt;3.25,D121&lt;1.5,G121&gt;=12.335,G121&lt;13.795),"versicolor",IF(AND(C121&gt;=5,B121&lt;3.25,D121&lt;1.5,G121&gt;=12.335,G121&lt;13.795),"virginica","shouldnthappen"))))))))))))))</f>
        <v>versicolor</v>
      </c>
      <c r="X121" s="1" t="str">
        <f aca="false">IF(AND(C121&lt;2.5,A121&lt;5.55),"setosa",IF(AND(F121&lt;0.096,A121&gt;=5.55),"virginica",IF(AND(D121&lt;1.6,C121&gt;=2.5,A121&lt;5.55),"versicolor",IF(AND(D121&gt;=1.6,C121&gt;=2.5,A121&lt;5.55),"virginica",IF(AND(F121&gt;=0.156,C121&lt;4.75,F121&gt;=0.096,A121&gt;=5.55),"versicolor",IF(AND(D121&gt;=1.75,C121&gt;=4.75,F121&gt;=0.096,A121&gt;=5.55),"virginica",IF(AND(B121&lt;3.3,F121&lt;0.156,C121&lt;4.75,F121&gt;=0.096,A121&gt;=5.55),"versicolor",IF(AND(B121&gt;=3.3,F121&lt;0.156,C121&lt;4.75,F121&gt;=0.096,A121&gt;=5.55),"setosa",IF(AND(B121&lt;2.45,A121&lt;6.05,D121&lt;1.75,C121&gt;=4.75,F121&gt;=0.096,A121&gt;=5.55),"virginica",IF(AND(B121&gt;=2.45,A121&lt;6.05,D121&lt;1.75,C121&gt;=4.75,F121&gt;=0.096,A121&gt;=5.55),"versicolor",IF(AND(F121&lt;0.205,A121&gt;=6.05,D121&lt;1.75,C121&gt;=4.75,F121&gt;=0.096,A121&gt;=5.55),"versicolor",IF(AND(F121&gt;=0.205,A121&gt;=6.05,D121&lt;1.75,C121&gt;=4.75,F121&gt;=0.096,A121&gt;=5.55),"virginica","shouldnthappen"))))))))))))</f>
        <v>versicolor</v>
      </c>
      <c r="Y121" s="1" t="str">
        <f aca="false">IF(AND(C121&lt;2.35,A121&lt;5.55),"setosa",IF(AND(C121&gt;=5.05,A121&gt;=5.55),"virginica",IF(AND(D121&lt;1.6,C121&gt;=2.35,A121&lt;5.55),"versicolor",IF(AND(D121&gt;=1.6,C121&gt;=2.35,A121&lt;5.55),"virginica",IF(AND(D121&gt;=1.75,C121&lt;5.05,A121&gt;=5.55),"virginica",IF(AND(B121&gt;=3.55,D121&lt;1.75,C121&lt;5.05,A121&gt;=5.55),"setosa",IF(AND(G121&lt;6.3,B121&lt;3.55,D121&lt;1.75,C121&lt;5.05,A121&gt;=5.55),"virginica",IF(AND(G121&gt;=6.3,B121&lt;3.55,D121&lt;1.75,C121&lt;5.05,A121&gt;=5.55),"versicolor","shouldnthappen"))))))))</f>
        <v>versicolor</v>
      </c>
      <c r="Z121" s="1" t="str">
        <f aca="false">IF(AND(D121&lt;0.75),"setosa",IF(AND(B121&gt;=2.55,C121&lt;4.85,D121&gt;=0.75),"versicolor",IF(AND(D121&gt;=1.7,C121&gt;=4.85,D121&gt;=0.75),"virginica",IF(AND(D121&lt;1.6,B121&lt;2.55,C121&lt;4.85,D121&gt;=0.75),"versicolor",IF(AND(D121&gt;=1.6,B121&lt;2.55,C121&lt;4.85,D121&gt;=0.75),"virginica",IF(AND(B121&lt;2.65,D121&lt;1.7,C121&gt;=4.85,D121&gt;=0.75),"virginica",IF(AND(F121&lt;0.325,B121&gt;=2.65,D121&lt;1.7,C121&gt;=4.85,D121&gt;=0.75),"virginica",IF(AND(G121&lt;10.717,F121&gt;=0.325,B121&gt;=2.65,D121&lt;1.7,C121&gt;=4.85,D121&gt;=0.75),"versicolor",IF(AND(G121&gt;=10.717,F121&gt;=0.325,B121&gt;=2.65,D121&lt;1.7,C121&gt;=4.85,D121&gt;=0.75),"virginica","shouldnthappen")))))))))</f>
        <v>versicolor</v>
      </c>
      <c r="AA121" s="1" t="str">
        <f aca="false">IF(AND(D121&lt;0.75),"setosa",IF(AND(D121&gt;=1.75,D121&gt;=0.75),"virginica",IF(AND(F121&gt;=0.455,D121&lt;1.75,D121&gt;=0.75),"versicolor",IF(AND(D121&lt;1.45,F121&lt;0.455,D121&lt;1.75,D121&gt;=0.75),"versicolor",IF(AND(F121&lt;0.247,D121&gt;=1.45,F121&lt;0.455,D121&lt;1.75,D121&gt;=0.75),"versicolor",IF(AND(F121&gt;=0.247,D121&gt;=1.45,F121&lt;0.455,D121&lt;1.75,D121&gt;=0.75),"virginica","shouldnthappen"))))))</f>
        <v>versicolor</v>
      </c>
      <c r="AB121" s="1" t="str">
        <f aca="false">IF(AND(F121&gt;=0.221,B121&gt;=3.35),"setosa",IF(AND(A121&lt;5.3,F121&gt;=0.683,B121&lt;3.35),"setosa",IF(AND(A121&lt;6.45,F121&lt;0.221,B121&gt;=3.35),"setosa",IF(AND(A121&gt;=6.45,F121&lt;0.221,B121&gt;=3.35),"virginica",IF(AND(G121&lt;6.3,A121&lt;6.25,F121&lt;0.683,B121&lt;3.35),"virginica",IF(AND(G121&lt;13.795,A121&gt;=6.25,F121&lt;0.683,B121&lt;3.35),"virginica",IF(AND(D121&lt;1.65,A121&gt;=5.3,F121&gt;=0.683,B121&lt;3.35),"versicolor",IF(AND(D121&gt;=1.65,A121&gt;=5.3,F121&gt;=0.683,B121&lt;3.35),"virginica",IF(AND(D121&lt;0.6,G121&gt;=6.3,A121&lt;6.25,F121&lt;0.683,B121&lt;3.35),"setosa",IF(AND(D121&lt;1.7,G121&gt;=13.795,A121&gt;=6.25,F121&lt;0.683,B121&lt;3.35),"versicolor",IF(AND(D121&gt;=1.7,G121&gt;=13.795,A121&gt;=6.25,F121&lt;0.683,B121&lt;3.35),"virginica",IF(AND(C121&gt;=5.35,D121&gt;=0.6,G121&gt;=6.3,A121&lt;6.25,F121&lt;0.683,B121&lt;3.35),"virginica",IF(AND(D121&lt;1.75,C121&lt;5.35,D121&gt;=0.6,G121&gt;=6.3,A121&lt;6.25,F121&lt;0.683,B121&lt;3.35),"versicolor",IF(AND(D121&gt;=1.75,C121&lt;5.35,D121&gt;=0.6,G121&gt;=6.3,A121&lt;6.25,F121&lt;0.683,B121&lt;3.35),"virginica","shouldnthappen"))))))))))))))</f>
        <v>versicolor</v>
      </c>
      <c r="AC121" s="1" t="str">
        <f aca="false">IF(AND(B121&gt;=3.3),"setosa",IF(AND(C121&lt;2.45,D121&lt;1.55,B121&lt;3.3),"setosa",IF(AND(F121&gt;=0.211,D121&gt;=1.55,B121&lt;3.3),"virginica",IF(AND(C121&lt;4.9,C121&gt;=2.45,D121&lt;1.55,B121&lt;3.3),"versicolor",IF(AND(C121&gt;=4.9,C121&gt;=2.45,D121&lt;1.55,B121&lt;3.3),"virginica",IF(AND(F121&lt;0.138,F121&lt;0.211,D121&gt;=1.55,B121&lt;3.3),"virginica",IF(AND(F121&gt;=0.138,F121&lt;0.211,D121&gt;=1.55,B121&lt;3.3),"versicolor","shouldnthappen")))))))</f>
        <v>versicolor</v>
      </c>
      <c r="AD121" s="1" t="str">
        <f aca="false">IF(AND(D121&gt;=1.75),"virginica",IF(AND(D121&lt;0.75,D121&lt;1.75),"setosa",IF(AND(D121&lt;1.35,D121&gt;=0.75,D121&lt;1.75),"versicolor",IF(AND(B121&lt;2.6,C121&lt;4.85,D121&gt;=1.35,D121&gt;=0.75,D121&lt;1.75),"virginica",IF(AND(B121&gt;=2.6,C121&lt;4.85,D121&gt;=1.35,D121&gt;=0.75,D121&lt;1.75),"versicolor",IF(AND(A121&lt;6.4,C121&gt;=4.85,D121&gt;=1.35,D121&gt;=0.75,D121&lt;1.75),"virginica",IF(AND(A121&gt;=6.4,C121&gt;=4.85,D121&gt;=1.35,D121&gt;=0.75,D121&lt;1.75),"versicolor","shouldnthappen")))))))</f>
        <v>versicolor</v>
      </c>
      <c r="AE121" s="1" t="str">
        <f aca="false">IF(AND(C121&lt;2.45),"setosa",IF(AND(F121&lt;0.07,C121&gt;=2.45),"virginica",IF(AND(A121&gt;=5,C121&lt;4.75,F121&gt;=0.07,C121&gt;=2.45),"versicolor",IF(AND(F121&lt;0.182,C121&gt;=4.75,F121&gt;=0.07,C121&gt;=2.45),"versicolor",IF(AND(B121&lt;2.45,A121&lt;5,C121&lt;4.75,F121&gt;=0.07,C121&gt;=2.45),"versicolor",IF(AND(B121&gt;=2.45,A121&lt;5,C121&lt;4.75,F121&gt;=0.07,C121&gt;=2.45),"virginica",IF(AND(F121&gt;=0.468,F121&gt;=0.182,C121&gt;=4.75,F121&gt;=0.07,C121&gt;=2.45),"virginica",IF(AND(A121&gt;=6.85,F121&lt;0.468,F121&gt;=0.182,C121&gt;=4.75,F121&gt;=0.07,C121&gt;=2.45),"virginica",IF(AND(B121&lt;2.6,A121&lt;6.85,F121&lt;0.468,F121&gt;=0.182,C121&gt;=4.75,F121&gt;=0.07,C121&gt;=2.45),"virginica",IF(AND(B121&gt;=2.6,A121&lt;6.85,F121&lt;0.468,F121&gt;=0.182,C121&gt;=4.75,F121&gt;=0.07,C121&gt;=2.45),"versicolor","shouldnthappen"))))))))))</f>
        <v>versicolor</v>
      </c>
      <c r="AF121" s="1" t="str">
        <f aca="false">IF(AND(D121&lt;0.75,A121&lt;5.45),"setosa",IF(AND(D121&gt;=1.75,A121&gt;=5.45),"virginica",IF(AND(G121&lt;6.094,D121&gt;=0.75,A121&lt;5.45),"virginica",IF(AND(G121&gt;=6.094,D121&gt;=0.75,A121&lt;5.45),"versicolor",IF(AND(C121&lt;2.75,D121&lt;1.75,A121&gt;=5.45),"setosa",IF(AND(D121&lt;1.45,C121&gt;=2.75,D121&lt;1.75,A121&gt;=5.45),"versicolor",IF(AND(B121&lt;2.75,D121&gt;=1.45,C121&gt;=2.75,D121&lt;1.75,A121&gt;=5.45),"versicolor",IF(AND(C121&lt;5.05,B121&gt;=2.75,D121&gt;=1.45,C121&gt;=2.75,D121&lt;1.75,A121&gt;=5.45),"versicolor",IF(AND(C121&gt;=5.05,B121&gt;=2.75,D121&gt;=1.45,C121&gt;=2.75,D121&lt;1.75,A121&gt;=5.45),"virginica","shouldnthappen")))))))))</f>
        <v>versicolor</v>
      </c>
      <c r="AG121" s="1" t="str">
        <f aca="false">IF(AND(D121&lt;0.65,G121&lt;8.868,A121&lt;5.3),"setosa",IF(AND(C121&lt;2.6,G121&gt;=8.868,A121&lt;5.3),"setosa",IF(AND(C121&gt;=2.6,G121&gt;=8.868,A121&lt;5.3),"versicolor",IF(AND(C121&gt;=4.95,D121&lt;1.55,A121&gt;=5.3),"virginica",IF(AND(G121&lt;13.795,D121&gt;=1.55,A121&gt;=5.3),"virginica",IF(AND(C121&lt;3.75,D121&gt;=0.65,G121&lt;8.868,A121&lt;5.3),"versicolor",IF(AND(C121&gt;=3.75,D121&gt;=0.65,G121&lt;8.868,A121&lt;5.3),"virginica",IF(AND(C121&lt;2.6,C121&lt;4.95,D121&lt;1.55,A121&gt;=5.3),"setosa",IF(AND(C121&gt;=2.6,C121&lt;4.95,D121&lt;1.55,A121&gt;=5.3),"versicolor",IF(AND(C121&lt;4.75,G121&gt;=13.795,D121&gt;=1.55,A121&gt;=5.3),"versicolor",IF(AND(C121&gt;=4.75,G121&gt;=13.795,D121&gt;=1.55,A121&gt;=5.3),"virginica","shouldnthappen")))))))))))</f>
        <v>versicolor</v>
      </c>
      <c r="AH121" s="1" t="str">
        <f aca="false">IF(AND(D121&lt;0.75),"setosa",IF(AND(C121&lt;4.75,D121&gt;=0.75),"versicolor",IF(AND(G121&lt;13.757,C121&gt;=4.75,D121&gt;=0.75),"virginica",IF(AND(B121&lt;3.05,G121&gt;=13.757,C121&gt;=4.75,D121&gt;=0.75),"virginica",IF(AND(A121&lt;6.65,B121&gt;=3.05,G121&gt;=13.757,C121&gt;=4.75,D121&gt;=0.75),"virginica",IF(AND(A121&gt;=6.65,B121&gt;=3.05,G121&gt;=13.757,C121&gt;=4.75,D121&gt;=0.75),"versicolor","shouldnthappen"))))))</f>
        <v>versicolor</v>
      </c>
      <c r="AI121" s="1" t="str">
        <f aca="false">IF(AND(D121&lt;0.7),"setosa",IF(AND(C121&lt;4.75,D121&gt;=0.7),"versicolor",IF(AND(A121&lt;6.6,F121&lt;0.482,C121&gt;=4.75,D121&gt;=0.7),"virginica",IF(AND(C121&gt;=4.95,F121&gt;=0.482,C121&gt;=4.75,D121&gt;=0.7),"virginica",IF(AND(D121&lt;1.9,A121&gt;=6.6,F121&lt;0.482,C121&gt;=4.75,D121&gt;=0.7),"versicolor",IF(AND(D121&gt;=1.9,A121&gt;=6.6,F121&lt;0.482,C121&gt;=4.75,D121&gt;=0.7),"virginica",IF(AND(F121&gt;=0.766,C121&lt;4.95,F121&gt;=0.482,C121&gt;=4.75,D121&gt;=0.7),"virginica",IF(AND(B121&lt;2.95,F121&lt;0.766,C121&lt;4.95,F121&gt;=0.482,C121&gt;=4.75,D121&gt;=0.7),"virginica",IF(AND(B121&gt;=2.95,F121&lt;0.766,C121&lt;4.95,F121&gt;=0.482,C121&gt;=4.75,D121&gt;=0.7),"versicolor","shouldnthappen")))))))))</f>
        <v>versicolor</v>
      </c>
      <c r="AJ121" s="1" t="str">
        <f aca="false">IF(AND(C121&lt;2.45,C121&lt;4.75),"setosa",IF(AND(D121&gt;=1.65,C121&gt;=4.75),"virginica",IF(AND(A121&lt;4.95,C121&gt;=2.45,C121&lt;4.75),"virginica",IF(AND(A121&gt;=4.95,C121&gt;=2.45,C121&lt;4.75),"versicolor",IF(AND(B121&lt;2.95,D121&lt;1.65,C121&gt;=4.75),"virginica",IF(AND(B121&gt;=2.95,D121&lt;1.65,C121&gt;=4.75),"versicolor","shouldnthappen"))))))</f>
        <v>versicolor</v>
      </c>
      <c r="AK121" s="1" t="str">
        <f aca="false">IF(AND(D121&lt;0.75,A121&lt;5.45),"setosa",IF(AND(B121&lt;2.45,D121&gt;=0.75,A121&lt;5.45),"versicolor",IF(AND(A121&gt;=5.55,C121&lt;4.75,A121&gt;=5.45),"versicolor",IF(AND(C121&gt;=5.15,C121&gt;=4.75,A121&gt;=5.45),"virginica",IF(AND(G121&lt;6.094,B121&gt;=2.45,D121&gt;=0.75,A121&lt;5.45),"virginica",IF(AND(G121&gt;=6.094,B121&gt;=2.45,D121&gt;=0.75,A121&lt;5.45),"versicolor",IF(AND(D121&lt;0.6,A121&lt;5.55,C121&lt;4.75,A121&gt;=5.45),"setosa",IF(AND(D121&gt;=0.6,A121&lt;5.55,C121&lt;4.75,A121&gt;=5.45),"versicolor",IF(AND(C121&lt;4.95,C121&lt;5.15,C121&gt;=4.75,A121&gt;=5.45),"virginica",IF(AND(G121&lt;12.627,C121&lt;5.05,C121&gt;=4.95,C121&lt;5.15,C121&gt;=4.75,A121&gt;=5.45),"virginica",IF(AND(G121&gt;=12.627,C121&lt;5.05,C121&gt;=4.95,C121&lt;5.15,C121&gt;=4.75,A121&gt;=5.45),"versicolor",IF(AND(D121&lt;1.7,C121&gt;=5.05,C121&gt;=4.95,C121&lt;5.15,C121&gt;=4.75,A121&gt;=5.45),"versicolor",IF(AND(D121&gt;=1.7,C121&gt;=5.05,C121&gt;=4.95,C121&lt;5.15,C121&gt;=4.75,A121&gt;=5.45),"virginica","shouldnthappen")))))))))))))</f>
        <v>versicolor</v>
      </c>
      <c r="AL121" s="1" t="str">
        <f aca="false">IF(AND(B121&lt;2.45,B121&lt;3.15),"versicolor",IF(AND(D121&lt;0.95,G121&lt;15.141,B121&gt;=3.15),"setosa",IF(AND(G121&lt;15.429,G121&gt;=15.141,B121&gt;=3.15),"versicolor",IF(AND(G121&gt;=15.429,G121&gt;=15.141,B121&gt;=3.15),"virginica",IF(AND(C121&lt;2.3,C121&lt;4.75,B121&gt;=2.45,B121&lt;3.15),"setosa",IF(AND(G121&gt;=16.072,C121&gt;=4.75,B121&gt;=2.45,B121&lt;3.15),"versicolor",IF(AND(G121&lt;11.833,D121&gt;=0.95,G121&lt;15.141,B121&gt;=3.15),"virginica",IF(AND(A121&lt;5,C121&gt;=2.3,C121&lt;4.75,B121&gt;=2.45,B121&lt;3.15),"virginica",IF(AND(A121&gt;=5,C121&gt;=2.3,C121&lt;4.75,B121&gt;=2.45,B121&lt;3.15),"versicolor",IF(AND(G121&lt;14.342,G121&gt;=11.833,D121&gt;=0.95,G121&lt;15.141,B121&gt;=3.15),"versicolor",IF(AND(G121&gt;=14.342,G121&gt;=11.833,D121&gt;=0.95,G121&lt;15.141,B121&gt;=3.15),"virginica",IF(AND(G121&lt;13.757,F121&gt;=0.741,G121&lt;16.072,C121&gt;=4.75,B121&gt;=2.45,B121&lt;3.15),"virginica",IF(AND(F121&gt;=0.546,A121&lt;6.15,F121&lt;0.741,G121&lt;16.072,C121&gt;=4.75,B121&gt;=2.45,B121&lt;3.15),"virginica",IF(AND(D121&gt;=1.75,A121&gt;=6.15,F121&lt;0.741,G121&lt;16.072,C121&gt;=4.75,B121&gt;=2.45,B121&lt;3.15),"virginica",IF(AND(C121&lt;4.85,G121&gt;=13.757,F121&gt;=0.741,G121&lt;16.072,C121&gt;=4.75,B121&gt;=2.45,B121&lt;3.15),"virginica",IF(AND(C121&gt;=4.85,G121&gt;=13.757,F121&gt;=0.741,G121&lt;16.072,C121&gt;=4.75,B121&gt;=2.45,B121&lt;3.15),"versicolor",IF(AND(F121&lt;0.331,F121&lt;0.546,A121&lt;6.15,F121&lt;0.741,G121&lt;16.072,C121&gt;=4.75,B121&gt;=2.45,B121&lt;3.15),"virginica",IF(AND(F121&gt;=0.331,F121&lt;0.546,A121&lt;6.15,F121&lt;0.741,G121&lt;16.072,C121&gt;=4.75,B121&gt;=2.45,B121&lt;3.15),"versicolor",IF(AND(G121&lt;10.661,D121&lt;1.75,A121&gt;=6.15,F121&lt;0.741,G121&lt;16.072,C121&gt;=4.75,B121&gt;=2.45,B121&lt;3.15),"virginica",IF(AND(G121&gt;=10.661,D121&lt;1.75,A121&gt;=6.15,F121&lt;0.741,G121&lt;16.072,C121&gt;=4.75,B121&gt;=2.45,B121&lt;3.15),"versicolor","shouldnthappen"))))))))))))))))))))</f>
        <v>versicolor</v>
      </c>
      <c r="AM121" s="1" t="str">
        <f aca="false">IF(AND(D121&lt;1.35,F121&gt;=0.917),"setosa",IF(AND(D121&gt;=1.35,F121&gt;=0.917),"virginica",IF(AND(D121&lt;0.75,D121&lt;1.55,F121&lt;0.917),"setosa",IF(AND(C121&gt;=4.8,D121&gt;=1.55,F121&lt;0.917),"virginica",IF(AND(A121&lt;5.95,D121&gt;=0.75,D121&lt;1.55,F121&lt;0.917),"versicolor",IF(AND(F121&lt;0.473,C121&lt;4.8,D121&gt;=1.55,F121&lt;0.917),"virginica",IF(AND(F121&gt;=0.473,C121&lt;4.8,D121&gt;=1.55,F121&lt;0.917),"versicolor",IF(AND(C121&lt;4.95,A121&gt;=5.95,D121&gt;=0.75,D121&lt;1.55,F121&lt;0.917),"versicolor",IF(AND(C121&gt;=4.95,A121&gt;=5.95,D121&gt;=0.75,D121&lt;1.55,F121&lt;0.917),"virginica","shouldnthappen")))))))))</f>
        <v>versicolor</v>
      </c>
      <c r="AN121" s="1" t="str">
        <f aca="false">IF(AND(D121&lt;0.75,A121&lt;5.45),"setosa",IF(AND(D121&lt;1.55,D121&gt;=0.75,A121&lt;5.45),"versicolor",IF(AND(D121&gt;=1.55,D121&gt;=0.75,A121&lt;5.45),"virginica",IF(AND(A121&gt;=5.75,C121&lt;4.75,A121&gt;=5.45),"versicolor",IF(AND(F121&lt;0.361,C121&gt;=4.75,A121&gt;=5.45),"virginica",IF(AND(C121&lt;2.6,A121&lt;5.75,C121&lt;4.75,A121&gt;=5.45),"setosa",IF(AND(C121&gt;=2.6,A121&lt;5.75,C121&lt;4.75,A121&gt;=5.45),"versicolor",IF(AND(D121&gt;=1.7,F121&gt;=0.361,C121&gt;=4.75,A121&gt;=5.45),"virginica",IF(AND(B121&lt;2.65,D121&lt;1.7,F121&gt;=0.361,C121&gt;=4.75,A121&gt;=5.45),"virginica",IF(AND(A121&lt;7.05,B121&gt;=2.65,D121&lt;1.7,F121&gt;=0.361,C121&gt;=4.75,A121&gt;=5.45),"versicolor",IF(AND(A121&gt;=7.05,B121&gt;=2.65,D121&lt;1.7,F121&gt;=0.361,C121&gt;=4.75,A121&gt;=5.45),"virginica","shouldnthappen")))))))))))</f>
        <v>versicolor</v>
      </c>
      <c r="AO121" s="1" t="str">
        <f aca="false">IF(AND(D121&lt;0.7),"setosa",IF(AND(A121&lt;4.95,C121&lt;4.85,D121&gt;=0.7),"virginica",IF(AND(A121&gt;=4.95,C121&lt;4.85,D121&gt;=0.7),"versicolor",IF(AND(D121&gt;=1.7,C121&gt;=4.85,D121&gt;=0.7),"virginica",IF(AND(F121&lt;0.325,D121&lt;1.7,C121&gt;=4.85,D121&gt;=0.7),"virginica",IF(AND(D121&lt;1.55,F121&gt;=0.325,D121&lt;1.7,C121&gt;=4.85,D121&gt;=0.7),"virginica",IF(AND(D121&gt;=1.55,F121&gt;=0.325,D121&lt;1.7,C121&gt;=4.85,D121&gt;=0.7),"versicolor","shouldnthappen")))))))</f>
        <v>versicolor</v>
      </c>
      <c r="AP121" s="1" t="str">
        <f aca="false">IF(AND(D121&lt;0.75),"setosa",IF(AND(C121&lt;4.85,D121&gt;=0.75),"versicolor",IF(AND(G121&gt;=8.277,C121&gt;=4.85,D121&gt;=0.75),"virginica",IF(AND(F121&gt;=0.633,G121&lt;8.277,C121&gt;=4.85,D121&gt;=0.75),"virginica",IF(AND(G121&lt;7.61,F121&lt;0.633,G121&lt;8.277,C121&gt;=4.85,D121&gt;=0.75),"virginica",IF(AND(G121&gt;=7.61,F121&lt;0.633,G121&lt;8.277,C121&gt;=4.85,D121&gt;=0.75),"versicolor","shouldnthappen"))))))</f>
        <v>versicolor</v>
      </c>
      <c r="AQ121" s="1" t="str">
        <f aca="false">IF(AND(C121&lt;2.65,A121&gt;=5.45,C121&lt;4.75),"setosa",IF(AND(C121&gt;=2.65,A121&gt;=5.45,C121&lt;4.75),"versicolor",IF(AND(B121&lt;2.9,C121&lt;4.85,C121&gt;=4.75),"versicolor",IF(AND(B121&gt;=2.9,C121&lt;4.85,C121&gt;=4.75),"virginica",IF(AND(D121&lt;1.7,C121&gt;=4.85,C121&gt;=4.75),"versicolor",IF(AND(D121&gt;=1.7,C121&gt;=4.85,C121&gt;=4.75),"virginica",IF(AND(C121&lt;2.45,G121&lt;14.126,A121&lt;5.45,C121&lt;4.75),"setosa",IF(AND(C121&gt;=2.45,G121&lt;14.126,A121&lt;5.45,C121&lt;4.75),"versicolor",IF(AND(C121&lt;2.4,G121&gt;=14.126,A121&lt;5.45,C121&lt;4.75),"setosa",IF(AND(C121&gt;=2.4,G121&gt;=14.126,A121&lt;5.45,C121&lt;4.75),"versicolor","shouldnthappen"))))))))))</f>
        <v>versicolor</v>
      </c>
      <c r="AR121" s="1" t="str">
        <f aca="false">IF(AND(C121&lt;2.45,C121&lt;4.85),"setosa",IF(AND(C121&gt;=5.15,C121&gt;=4.85),"virginica",IF(AND(A121&gt;=4.95,C121&gt;=2.45,C121&lt;4.85),"versicolor",IF(AND(D121&lt;1.35,A121&lt;4.95,C121&gt;=2.45,C121&lt;4.85),"versicolor",IF(AND(D121&gt;=1.35,A121&lt;4.95,C121&gt;=2.45,C121&lt;4.85),"virginica",IF(AND(F121&lt;0.35,G121&lt;12.751,C121&lt;5.15,C121&gt;=4.85),"virginica",IF(AND(A121&lt;6.5,G121&gt;=12.751,C121&lt;5.15,C121&gt;=4.85),"virginica",IF(AND(A121&gt;=6.5,G121&gt;=12.751,C121&lt;5.15,C121&gt;=4.85),"versicolor",IF(AND(B121&gt;=2.75,F121&gt;=0.35,G121&lt;12.751,C121&lt;5.15,C121&gt;=4.85),"virginica",IF(AND(C121&lt;5.05,B121&lt;2.75,F121&gt;=0.35,G121&lt;12.751,C121&lt;5.15,C121&gt;=4.85),"virginica",IF(AND(C121&gt;=5.05,B121&lt;2.75,F121&gt;=0.35,G121&lt;12.751,C121&lt;5.15,C121&gt;=4.85),"versicolor","shouldnthappen")))))))))))</f>
        <v>versicolor</v>
      </c>
      <c r="AS121" s="1" t="str">
        <f aca="false">IF(AND(F121&gt;=0.9,B121&lt;3.05),"virginica",IF(AND(A121&lt;5.9,B121&gt;=3.05),"setosa",IF(AND(D121&lt;1.65,A121&gt;=5.9,B121&gt;=3.05),"versicolor",IF(AND(D121&gt;=1.65,A121&gt;=5.9,B121&gt;=3.05),"virginica",IF(AND(D121&gt;=1.75,C121&gt;=4.85,F121&lt;0.9,B121&lt;3.05),"virginica",IF(AND(C121&lt;2.2,B121&lt;2.95,C121&lt;4.85,F121&lt;0.9,B121&lt;3.05),"setosa",IF(AND(C121&gt;=2.2,B121&lt;2.95,C121&lt;4.85,F121&lt;0.9,B121&lt;3.05),"versicolor",IF(AND(C121&lt;2.8,B121&gt;=2.95,C121&lt;4.85,F121&lt;0.9,B121&lt;3.05),"setosa",IF(AND(C121&gt;=2.8,B121&gt;=2.95,C121&lt;4.85,F121&lt;0.9,B121&lt;3.05),"versicolor",IF(AND(G121&lt;13.879,D121&lt;1.75,C121&gt;=4.85,F121&lt;0.9,B121&lt;3.05),"virginica",IF(AND(G121&gt;=13.879,D121&lt;1.75,C121&gt;=4.85,F121&lt;0.9,B121&lt;3.05),"versicolor","shouldnthappen")))))))))))</f>
        <v>versicolor</v>
      </c>
      <c r="AT121" s="1" t="str">
        <f aca="false">IF(AND(D121&lt;0.75),"setosa",IF(AND(D121&gt;=1.75,D121&gt;=0.75),"virginica",IF(AND(D121&lt;1.45,G121&lt;7.37,D121&lt;1.75,D121&gt;=0.75),"versicolor",IF(AND(D121&gt;=1.45,G121&lt;7.37,D121&lt;1.75,D121&gt;=0.75),"virginica",IF(AND(C121&lt;5.45,G121&gt;=7.37,D121&lt;1.75,D121&gt;=0.75),"versicolor",IF(AND(C121&gt;=5.45,G121&gt;=7.37,D121&lt;1.75,D121&gt;=0.75),"virginica","shouldnthappen"))))))</f>
        <v>versicolor</v>
      </c>
      <c r="AU121" s="1" t="str">
        <f aca="false">IF(AND(D121&lt;0.7),"setosa",IF(AND(D121&gt;=1.7,A121&gt;=6.15,D121&gt;=0.7),"virginica",IF(AND(B121&gt;=2.55,C121&lt;4.75,A121&lt;6.15,D121&gt;=0.7),"versicolor",IF(AND(D121&gt;=1.7,C121&gt;=4.75,A121&lt;6.15,D121&gt;=0.7),"virginica",IF(AND(C121&lt;5.25,D121&lt;1.7,A121&gt;=6.15,D121&gt;=0.7),"versicolor",IF(AND(C121&gt;=5.25,D121&lt;1.7,A121&gt;=6.15,D121&gt;=0.7),"virginica",IF(AND(C121&lt;4.25,B121&lt;2.55,C121&lt;4.75,A121&lt;6.15,D121&gt;=0.7),"versicolor",IF(AND(C121&gt;=4.25,B121&lt;2.55,C121&lt;4.75,A121&lt;6.15,D121&gt;=0.7),"virginica",IF(AND(B121&lt;2.65,D121&lt;1.7,C121&gt;=4.75,A121&lt;6.15,D121&gt;=0.7),"virginica",IF(AND(B121&gt;=2.65,D121&lt;1.7,C121&gt;=4.75,A121&lt;6.15,D121&gt;=0.7),"versicolor","shouldnthappen"))))))))))</f>
        <v>versicolor</v>
      </c>
      <c r="AV121" s="1" t="str">
        <f aca="false">IF(AND(D121&lt;0.75),"setosa",IF(AND(F121&gt;=0.899,D121&gt;=0.75),"virginica",IF(AND(D121&lt;1.65,A121&lt;6.05,F121&lt;0.899,D121&gt;=0.75),"versicolor",IF(AND(D121&gt;=1.65,A121&lt;6.05,F121&lt;0.899,D121&gt;=0.75),"virginica",IF(AND(C121&gt;=5.05,A121&gt;=6.05,F121&lt;0.899,D121&gt;=0.75),"virginica",IF(AND(G121&gt;=13.757,C121&lt;5.05,A121&gt;=6.05,F121&lt;0.899,D121&gt;=0.75),"versicolor",IF(AND(D121&lt;1.6,G121&lt;13.757,C121&lt;5.05,A121&gt;=6.05,F121&lt;0.899,D121&gt;=0.75),"versicolor",IF(AND(D121&gt;=1.6,G121&lt;13.757,C121&lt;5.05,A121&gt;=6.05,F121&lt;0.899,D121&gt;=0.75),"virginica","shouldnthappen"))))))))</f>
        <v>versicolor</v>
      </c>
      <c r="AW121" s="1" t="str">
        <f aca="false">IF(AND(F121&lt;0.117,A121&gt;=5.55),"virginica",IF(AND(A121&gt;=5.2,G121&lt;6.086,A121&lt;5.55),"versicolor",IF(AND(D121&lt;0.7,G121&gt;=6.086,A121&lt;5.55),"setosa",IF(AND(D121&gt;=0.7,G121&gt;=6.086,A121&lt;5.55),"versicolor",IF(AND(A121&lt;4.75,A121&lt;5.2,G121&lt;6.086,A121&lt;5.55),"setosa",IF(AND(A121&gt;=4.75,A121&lt;5.2,G121&lt;6.086,A121&lt;5.55),"virginica",IF(AND(D121&gt;=1.65,C121&lt;4.95,F121&gt;=0.117,A121&gt;=5.55),"virginica",IF(AND(D121&gt;=1.75,C121&gt;=4.95,F121&gt;=0.117,A121&gt;=5.55),"virginica",IF(AND(C121&lt;2.6,D121&lt;1.65,C121&lt;4.95,F121&gt;=0.117,A121&gt;=5.55),"setosa",IF(AND(C121&gt;=2.6,D121&lt;1.65,C121&lt;4.95,F121&gt;=0.117,A121&gt;=5.55),"versicolor",IF(AND(D121&lt;1.55,D121&lt;1.75,C121&gt;=4.95,F121&gt;=0.117,A121&gt;=5.55),"virginica",IF(AND(A121&lt;6.95,D121&gt;=1.55,D121&lt;1.75,C121&gt;=4.95,F121&gt;=0.117,A121&gt;=5.55),"versicolor",IF(AND(A121&gt;=6.95,D121&gt;=1.55,D121&lt;1.75,C121&gt;=4.95,F121&gt;=0.117,A121&gt;=5.55),"virginica","shouldnthappen")))))))))))))</f>
        <v>versicolor</v>
      </c>
      <c r="AX121" s="1" t="str">
        <f aca="false">IF(AND(D121&lt;0.75),"setosa",IF(AND(F121&lt;0.138,D121&gt;=0.75),"virginica",IF(AND(C121&lt;4.45,A121&lt;6.15,F121&gt;=0.138,D121&gt;=0.75),"versicolor",IF(AND(C121&gt;=5.05,A121&gt;=6.15,F121&gt;=0.138,D121&gt;=0.75),"virginica",IF(AND(B121&lt;2.65,C121&gt;=4.45,A121&lt;6.15,F121&gt;=0.138,D121&gt;=0.75),"virginica",IF(AND(A121&gt;=6.35,C121&lt;5.05,A121&gt;=6.15,F121&gt;=0.138,D121&gt;=0.75),"versicolor",IF(AND(A121&lt;5.65,B121&gt;=2.65,C121&gt;=4.45,A121&lt;6.15,F121&gt;=0.138,D121&gt;=0.75),"virginica",IF(AND(D121&lt;1.75,A121&lt;6.35,C121&lt;5.05,A121&gt;=6.15,F121&gt;=0.138,D121&gt;=0.75),"versicolor",IF(AND(D121&gt;=1.75,A121&lt;6.35,C121&lt;5.05,A121&gt;=6.15,F121&gt;=0.138,D121&gt;=0.75),"virginica",IF(AND(D121&lt;1.7,A121&gt;=5.65,B121&gt;=2.65,C121&gt;=4.45,A121&lt;6.15,F121&gt;=0.138,D121&gt;=0.75),"versicolor",IF(AND(D121&gt;=1.7,A121&gt;=5.65,B121&gt;=2.65,C121&gt;=4.45,A121&lt;6.15,F121&gt;=0.138,D121&gt;=0.75),"virginica","shouldnthappen")))))))))))</f>
        <v>versicolor</v>
      </c>
      <c r="AY121" s="1" t="str">
        <f aca="false">IF(AND(D121&lt;0.75,A121&lt;5.55),"setosa",IF(AND(A121&lt;4.95,D121&gt;=0.75,A121&lt;5.55),"virginica",IF(AND(A121&gt;=4.95,D121&gt;=0.75,A121&lt;5.55),"versicolor",IF(AND(C121&lt;2.6,C121&lt;4.85,A121&gt;=5.55),"setosa",IF(AND(C121&gt;=2.6,C121&lt;4.85,A121&gt;=5.55),"versicolor",IF(AND(D121&gt;=1.75,C121&gt;=4.85,A121&gt;=5.55),"virginica",IF(AND(F121&lt;0.405,D121&lt;1.75,C121&gt;=4.85,A121&gt;=5.55),"versicolor",IF(AND(B121&lt;3.05,F121&gt;=0.405,D121&lt;1.75,C121&gt;=4.85,A121&gt;=5.55),"virginica",IF(AND(B121&gt;=3.05,F121&gt;=0.405,D121&lt;1.75,C121&gt;=4.85,A121&gt;=5.55),"versicolor","shouldnthappen")))))))))</f>
        <v>versicolor</v>
      </c>
      <c r="AZ121" s="1" t="str">
        <f aca="false">IF(AND(D121&lt;0.75),"setosa",IF(AND(F121&lt;0.9,C121&lt;4.95,D121&gt;=0.75),"versicolor",IF(AND(F121&gt;=0.9,C121&lt;4.95,D121&gt;=0.75),"virginica",IF(AND(D121&gt;=1.7,C121&gt;=4.95,D121&gt;=0.75),"virginica",IF(AND(F121&lt;0.405,D121&lt;1.7,C121&gt;=4.95,D121&gt;=0.75),"versicolor",IF(AND(F121&gt;=0.405,D121&lt;1.7,C121&gt;=4.95,D121&gt;=0.75),"virginica","shouldnthappen"))))))</f>
        <v>versicolor</v>
      </c>
      <c r="BA121" s="1" t="str">
        <f aca="false">IF(AND(D121&lt;0.75),"setosa",IF(AND(D121&gt;=1.7,C121&gt;=5.05,D121&gt;=0.75),"virginica",IF(AND(D121&lt;1.45,D121&lt;1.6,C121&lt;5.05,D121&gt;=0.75),"versicolor",IF(AND(A121&lt;5.8,D121&gt;=1.6,C121&lt;5.05,D121&gt;=0.75),"virginica",IF(AND(A121&gt;=5.8,D121&gt;=1.6,C121&lt;5.05,D121&gt;=0.75),"versicolor",IF(AND(F121&lt;0.417,D121&lt;1.7,C121&gt;=5.05,D121&gt;=0.75),"versicolor",IF(AND(F121&gt;=0.417,D121&lt;1.7,C121&gt;=5.05,D121&gt;=0.75),"virginica",IF(AND(A121&lt;5.95,D121&gt;=1.45,D121&lt;1.6,C121&lt;5.05,D121&gt;=0.75),"versicolor",IF(AND(G121&lt;10.618,A121&gt;=5.95,D121&gt;=1.45,D121&lt;1.6,C121&lt;5.05,D121&gt;=0.75),"virginica",IF(AND(G121&gt;=10.618,A121&gt;=5.95,D121&gt;=1.45,D121&lt;1.6,C121&lt;5.05,D121&gt;=0.75),"versicolor","shouldnthappen"))))))))))</f>
        <v>versicolor</v>
      </c>
      <c r="BB121" s="1" t="str">
        <f aca="false">IF(AND(C121&lt;2.6),"setosa",IF(AND(D121&gt;=1.75,C121&gt;=2.6),"virginica",IF(AND(C121&gt;=5.45,D121&lt;1.75,C121&gt;=2.6),"virginica",IF(AND(F121&gt;=0.259,C121&lt;5.45,D121&lt;1.75,C121&gt;=2.6),"versicolor",IF(AND(C121&lt;5.05,F121&lt;0.259,C121&lt;5.45,D121&lt;1.75,C121&gt;=2.6),"versicolor",IF(AND(C121&gt;=5.05,F121&lt;0.259,C121&lt;5.45,D121&lt;1.75,C121&gt;=2.6),"virginica","shouldnthappen"))))))</f>
        <v>versicolor</v>
      </c>
      <c r="BC121" s="1" t="str">
        <f aca="false">IF(AND(A121&lt;4.95,B121&lt;2.7,A121&lt;5.55),"virginica",IF(AND(A121&gt;=4.95,B121&lt;2.7,A121&lt;5.55),"versicolor",IF(AND(C121&lt;3.2,B121&gt;=2.7,A121&lt;5.55),"setosa",IF(AND(C121&gt;=3.2,B121&gt;=2.7,A121&lt;5.55),"versicolor",IF(AND(F121&gt;=0.85,A121&lt;6.15,A121&gt;=5.55),"virginica",IF(AND(D121&lt;1.45,A121&gt;=6.15,A121&gt;=5.55),"versicolor",IF(AND(C121&lt;4.8,F121&lt;0.85,A121&lt;6.15,A121&gt;=5.55),"versicolor",IF(AND(D121&gt;=1.7,D121&gt;=1.45,A121&gt;=6.15,A121&gt;=5.55),"virginica",IF(AND(G121&lt;9.333,C121&gt;=4.8,F121&lt;0.85,A121&lt;6.15,A121&gt;=5.55),"versicolor",IF(AND(G121&gt;=9.333,C121&gt;=4.8,F121&lt;0.85,A121&lt;6.15,A121&gt;=5.55),"virginica",IF(AND(C121&lt;4.9,D121&lt;1.7,D121&gt;=1.45,A121&gt;=6.15,A121&gt;=5.55),"versicolor",IF(AND(C121&gt;=4.9,D121&lt;1.7,D121&gt;=1.45,A121&gt;=6.15,A121&gt;=5.55),"virginica","shouldnthappen"))))))))))))</f>
        <v>versicolor</v>
      </c>
      <c r="BD121" s="1" t="str">
        <f aca="false">IF(AND(C121&lt;2.35),"setosa",IF(AND(C121&lt;4.75,B121&lt;2.55,C121&gt;=2.35),"versicolor",IF(AND(C121&gt;=4.75,B121&lt;2.55,C121&gt;=2.35),"virginica",IF(AND(C121&lt;4.75,B121&gt;=2.55,C121&gt;=2.35),"versicolor",IF(AND(D121&gt;=1.75,C121&gt;=4.75,B121&gt;=2.55,C121&gt;=2.35),"virginica",IF(AND(A121&gt;=6.5,D121&lt;1.75,C121&gt;=4.75,B121&gt;=2.55,C121&gt;=2.35),"versicolor",IF(AND(A121&lt;6.05,A121&lt;6.5,D121&lt;1.75,C121&gt;=4.75,B121&gt;=2.55,C121&gt;=2.35),"versicolor",IF(AND(A121&gt;=6.05,A121&lt;6.5,D121&lt;1.75,C121&gt;=4.75,B121&gt;=2.55,C121&gt;=2.35),"virginica","shouldnthappen"))))))))</f>
        <v>versicolor</v>
      </c>
      <c r="BE121" s="1" t="str">
        <f aca="false">IF(AND(C121&lt;2.5),"setosa",IF(AND(D121&lt;1.65,C121&lt;4.75,C121&gt;=2.5),"versicolor",IF(AND(D121&gt;=1.65,C121&lt;4.75,C121&gt;=2.5),"virginica",IF(AND(D121&gt;=1.75,C121&gt;=4.75,C121&gt;=2.5),"virginica",IF(AND(C121&lt;4.95,D121&lt;1.75,C121&gt;=4.75,C121&gt;=2.5),"versicolor",IF(AND(A121&lt;6.5,C121&gt;=4.95,D121&lt;1.75,C121&gt;=4.75,C121&gt;=2.5),"virginica",IF(AND(A121&gt;=6.5,C121&gt;=4.95,D121&lt;1.75,C121&gt;=4.75,C121&gt;=2.5),"versicolor","shouldnthappen")))))))</f>
        <v>versicolor</v>
      </c>
      <c r="BF121" s="1" t="str">
        <f aca="false">IF(AND(G121&gt;=15.244),"virginica",IF(AND(C121&lt;3.2,B121&gt;=3.15,G121&lt;15.244),"setosa",IF(AND(A121&gt;=4.95,C121&lt;4.7,B121&lt;3.15,G121&lt;15.244),"versicolor",IF(AND(C121&gt;=5.15,C121&gt;=4.7,B121&lt;3.15,G121&lt;15.244),"virginica",IF(AND(A121&gt;=6.45,C121&gt;=3.2,B121&gt;=3.15,G121&lt;15.244),"virginica",IF(AND(D121&lt;0.95,A121&lt;4.95,C121&lt;4.7,B121&lt;3.15,G121&lt;15.244),"setosa",IF(AND(D121&gt;=0.95,A121&lt;4.95,C121&lt;4.7,B121&lt;3.15,G121&lt;15.244),"virginica",IF(AND(F121&lt;0.816,A121&lt;6.45,C121&gt;=3.2,B121&gt;=3.15,G121&lt;15.244),"virginica",IF(AND(F121&gt;=0.816,A121&lt;6.45,C121&gt;=3.2,B121&gt;=3.15,G121&lt;15.244),"versicolor",IF(AND(A121&gt;=6.5,B121&lt;3.05,C121&lt;5.15,C121&gt;=4.7,B121&lt;3.15,G121&lt;15.244),"versicolor",IF(AND(G121&lt;11.093,B121&gt;=3.05,C121&lt;5.15,C121&gt;=4.7,B121&lt;3.15,G121&lt;15.244),"virginica",IF(AND(G121&gt;=11.093,B121&gt;=3.05,C121&lt;5.15,C121&gt;=4.7,B121&lt;3.15,G121&lt;15.244),"versicolor",IF(AND(D121&gt;=1.7,A121&lt;6.5,B121&lt;3.05,C121&lt;5.15,C121&gt;=4.7,B121&lt;3.15,G121&lt;15.244),"virginica",IF(AND(G121&lt;7.498,D121&lt;1.7,A121&lt;6.5,B121&lt;3.05,C121&lt;5.15,C121&gt;=4.7,B121&lt;3.15,G121&lt;15.244),"virginica",IF(AND(G121&gt;=7.498,D121&lt;1.7,A121&lt;6.5,B121&lt;3.05,C121&lt;5.15,C121&gt;=4.7,B121&lt;3.15,G121&lt;15.244),"versicolor","shouldnthappen")))))))))))))))</f>
        <v>versicolor</v>
      </c>
      <c r="BG121" s="1" t="str">
        <f aca="false">IF(AND(B121&gt;=3.35,C121&lt;4.85),"setosa",IF(AND(D121&gt;=1.75,C121&gt;=4.85),"virginica",IF(AND(D121&lt;0.75,B121&lt;3.35,C121&lt;4.85),"setosa",IF(AND(G121&gt;=13.879,D121&lt;1.75,C121&gt;=4.85),"versicolor",IF(AND(F121&gt;=0.9,D121&gt;=0.75,B121&lt;3.35,C121&lt;4.85),"virginica",IF(AND(F121&gt;=0.405,G121&lt;13.879,D121&lt;1.75,C121&gt;=4.85),"virginica",IF(AND(B121&gt;=2.55,F121&lt;0.9,D121&gt;=0.75,B121&lt;3.35,C121&lt;4.85),"versicolor",IF(AND(G121&lt;7.498,F121&lt;0.405,G121&lt;13.879,D121&lt;1.75,C121&gt;=4.85),"virginica",IF(AND(G121&gt;=7.498,F121&lt;0.405,G121&lt;13.879,D121&lt;1.75,C121&gt;=4.85),"versicolor",IF(AND(G121&lt;5.656,B121&lt;2.55,F121&lt;0.9,D121&gt;=0.75,B121&lt;3.35,C121&lt;4.85),"virginica",IF(AND(G121&gt;=5.656,B121&lt;2.55,F121&lt;0.9,D121&gt;=0.75,B121&lt;3.35,C121&lt;4.85),"versicolor","shouldnthappen")))))))))))</f>
        <v>versicolor</v>
      </c>
      <c r="BH121" s="1" t="str">
        <f aca="false">IF(AND(D121&lt;0.7),"setosa",IF(AND(D121&gt;=1.65,A121&lt;6.65,D121&gt;=0.7),"virginica",IF(AND(D121&lt;1.55,A121&gt;=6.65,D121&gt;=0.7),"versicolor",IF(AND(D121&gt;=1.55,A121&gt;=6.65,D121&gt;=0.7),"virginica",IF(AND(F121&gt;=0.529,D121&lt;1.65,A121&lt;6.65,D121&gt;=0.7),"versicolor",IF(AND(C121&gt;=5.35,F121&lt;0.529,D121&lt;1.65,A121&lt;6.65,D121&gt;=0.7),"virginica",IF(AND(G121&gt;=7.411,C121&lt;5.35,F121&lt;0.529,D121&lt;1.65,A121&lt;6.65,D121&gt;=0.7),"versicolor",IF(AND(G121&lt;6.927,G121&lt;7.411,C121&lt;5.35,F121&lt;0.529,D121&lt;1.65,A121&lt;6.65,D121&gt;=0.7),"versicolor",IF(AND(G121&gt;=6.927,G121&lt;7.411,C121&lt;5.35,F121&lt;0.529,D121&lt;1.65,A121&lt;6.65,D121&gt;=0.7),"virginica","shouldnthappen")))))))))</f>
        <v>versicolor</v>
      </c>
      <c r="BI121" s="1" t="str">
        <f aca="false">IF(AND(D121&gt;=1.7),"virginica",IF(AND(D121&lt;0.7,D121&lt;1.7),"setosa",IF(AND(D121&lt;1.45,G121&lt;7.37,D121&gt;=0.7,D121&lt;1.7),"versicolor",IF(AND(D121&gt;=1.45,G121&lt;7.37,D121&gt;=0.7,D121&lt;1.7),"virginica",IF(AND(B121&gt;=2.65,G121&gt;=7.37,D121&gt;=0.7,D121&lt;1.7),"versicolor",IF(AND(C121&lt;5.05,B121&lt;2.65,G121&gt;=7.37,D121&gt;=0.7,D121&lt;1.7),"versicolor",IF(AND(C121&gt;=5.05,B121&lt;2.65,G121&gt;=7.37,D121&gt;=0.7,D121&lt;1.7),"virginica","shouldnthappen")))))))</f>
        <v>versicolor</v>
      </c>
    </row>
    <row r="122" customFormat="false" ht="13.8" hidden="false" customHeight="false" outlineLevel="0" collapsed="false">
      <c r="A122" s="1" t="n">
        <v>5.8</v>
      </c>
      <c r="B122" s="1" t="n">
        <v>2.7</v>
      </c>
      <c r="C122" s="1" t="n">
        <v>4.1</v>
      </c>
      <c r="D122" s="1" t="n">
        <v>1</v>
      </c>
      <c r="E122" s="1" t="s">
        <v>92</v>
      </c>
      <c r="F122" s="1" t="n">
        <v>0.278883324703202</v>
      </c>
      <c r="G122" s="1" t="n">
        <v>15.2263166491874</v>
      </c>
      <c r="H122" s="11" t="str">
        <f aca="false">E122</f>
        <v>versicolor</v>
      </c>
      <c r="I122" s="1" t="str">
        <f aca="false">INDEX(L122:BI122, MODE(MATCH(L122:BI122, L122:BI122, 0 )))</f>
        <v>versicolor</v>
      </c>
      <c r="J122" s="12" t="n">
        <f aca="false">COUNTIF(L122:BI122, H122) / COUNTA(L122:BI122)</f>
        <v>1</v>
      </c>
      <c r="K122" s="13" t="n">
        <f aca="false">I122=H122</f>
        <v>1</v>
      </c>
      <c r="L122" s="1" t="str">
        <f aca="false">IF(AND(C122&lt;3.65,B122&gt;=3.35),"setosa",IF(AND(C122&gt;=3.65,B122&gt;=3.35),"virginica",IF(AND(C122&lt;2.35,C122&lt;4.85,B122&lt;3.35),"setosa",IF(AND(F122&gt;=0.899,C122&gt;=2.35,C122&lt;4.85,B122&lt;3.35),"virginica",IF(AND(G122&gt;=8.268,B122&lt;2.75,C122&gt;=4.85,B122&lt;3.35),"virginica",IF(AND(D122&lt;1.55,B122&gt;=2.75,C122&gt;=4.85,B122&lt;3.35),"versicolor",IF(AND(D122&gt;=1.55,B122&gt;=2.75,C122&gt;=4.85,B122&lt;3.35),"virginica",IF(AND(G122&lt;6.537,F122&lt;0.899,C122&gt;=2.35,C122&lt;4.85,B122&lt;3.35),"virginica",IF(AND(G122&gt;=6.537,F122&lt;0.899,C122&gt;=2.35,C122&lt;4.85,B122&lt;3.35),"versicolor",IF(AND(G122&lt;6.878,G122&lt;8.268,B122&lt;2.75,C122&gt;=4.85,B122&lt;3.35),"virginica",IF(AND(G122&gt;=6.878,G122&lt;8.268,B122&lt;2.75,C122&gt;=4.85,B122&lt;3.35),"versicolor","shouldnthappen")))))))))))</f>
        <v>versicolor</v>
      </c>
      <c r="M122" s="1" t="str">
        <f aca="false">IF(AND(C122&lt;2.6),"setosa",IF(AND(D122&gt;=1.75,C122&gt;=2.6),"virginica",IF(AND(G122&lt;6.094,D122&lt;1.75,C122&gt;=2.6),"virginica",IF(AND(D122&lt;1.35,G122&gt;=6.094,D122&lt;1.75,C122&gt;=2.6),"versicolor",IF(AND(C122&lt;5.05,D122&gt;=1.35,G122&gt;=6.094,D122&lt;1.75,C122&gt;=2.6),"versicolor",IF(AND(C122&gt;=5.05,D122&gt;=1.35,G122&gt;=6.094,D122&lt;1.75,C122&gt;=2.6),"virginica","shouldnthappen"))))))</f>
        <v>versicolor</v>
      </c>
      <c r="N122" s="1" t="str">
        <f aca="false">IF(AND(A122&lt;6.6,B122&gt;=3.45),"setosa",IF(AND(A122&gt;=6.6,B122&gt;=3.45),"virginica",IF(AND(D122&lt;0.7,C122&lt;4.75,B122&lt;3.45),"setosa",IF(AND(D122&gt;=0.7,C122&lt;4.75,B122&lt;3.45),"versicolor",IF(AND(C122&gt;=5.15,C122&gt;=4.75,B122&lt;3.45),"virginica",IF(AND(D122&gt;=1.7,A122&lt;6.5,C122&lt;5.15,C122&gt;=4.75,B122&lt;3.45),"virginica",IF(AND(C122&lt;5.05,A122&gt;=6.5,C122&lt;5.15,C122&gt;=4.75,B122&lt;3.45),"versicolor",IF(AND(C122&gt;=5.05,A122&gt;=6.5,C122&lt;5.15,C122&gt;=4.75,B122&lt;3.45),"virginica",IF(AND(G122&lt;7.498,D122&lt;1.7,A122&lt;6.5,C122&lt;5.15,C122&gt;=4.75,B122&lt;3.45),"virginica",IF(AND(G122&gt;=7.498,D122&lt;1.7,A122&lt;6.5,C122&lt;5.15,C122&gt;=4.75,B122&lt;3.45),"versicolor","shouldnthappen"))))))))))</f>
        <v>versicolor</v>
      </c>
      <c r="O122" s="1" t="str">
        <f aca="false">IF(AND(D122&lt;0.75),"setosa",IF(AND(C122&lt;4.75,C122&lt;4.85,D122&gt;=0.75),"versicolor",IF(AND(A122&gt;=6.05,C122&gt;=4.85,D122&gt;=0.75),"virginica",IF(AND(D122&lt;1.6,C122&gt;=4.75,C122&lt;4.85,D122&gt;=0.75),"versicolor",IF(AND(D122&gt;=1.6,C122&gt;=4.75,C122&lt;4.85,D122&gt;=0.75),"virginica",IF(AND(A122&lt;5.9,A122&lt;6.05,C122&gt;=4.85,D122&gt;=0.75),"virginica",IF(AND(A122&gt;=5.9,A122&lt;6.05,C122&gt;=4.85,D122&gt;=0.75),"versicolor","shouldnthappen")))))))</f>
        <v>versicolor</v>
      </c>
      <c r="P122" s="1" t="str">
        <f aca="false">IF(AND(D122&lt;0.75),"setosa",IF(AND(A122&lt;5.55,D122&gt;=0.75),"versicolor",IF(AND(D122&gt;=1.7,G122&lt;13.158,A122&gt;=5.55,D122&gt;=0.75),"virginica",IF(AND(B122&lt;2.45,D122&lt;1.7,G122&lt;13.158,A122&gt;=5.55,D122&gt;=0.75),"virginica",IF(AND(B122&gt;=2.45,D122&lt;1.7,G122&lt;13.158,A122&gt;=5.55,D122&gt;=0.75),"versicolor",IF(AND(B122&gt;=3.05,G122&lt;15.551,G122&gt;=13.158,A122&gt;=5.55,D122&gt;=0.75),"versicolor",IF(AND(B122&lt;2.9,G122&gt;=15.551,G122&gt;=13.158,A122&gt;=5.55,D122&gt;=0.75),"versicolor",IF(AND(B122&gt;=2.9,G122&gt;=15.551,G122&gt;=13.158,A122&gt;=5.55,D122&gt;=0.75),"virginica",IF(AND(D122&lt;1.3,G122&lt;14.221,B122&lt;3.05,G122&lt;15.551,G122&gt;=13.158,A122&gt;=5.55,D122&gt;=0.75),"versicolor",IF(AND(D122&gt;=1.3,G122&lt;14.221,B122&lt;3.05,G122&lt;15.551,G122&gt;=13.158,A122&gt;=5.55,D122&gt;=0.75),"virginica",IF(AND(C122&lt;4.9,G122&gt;=14.221,B122&lt;3.05,G122&lt;15.551,G122&gt;=13.158,A122&gt;=5.55,D122&gt;=0.75),"versicolor",IF(AND(C122&gt;=4.9,G122&gt;=14.221,B122&lt;3.05,G122&lt;15.551,G122&gt;=13.158,A122&gt;=5.55,D122&gt;=0.75),"virginica","shouldnthappen"))))))))))))</f>
        <v>versicolor</v>
      </c>
      <c r="Q122" s="1" t="str">
        <f aca="false">IF(AND(C122&lt;2.6),"setosa",IF(AND(A122&gt;=4.95,C122&lt;4.75,C122&gt;=2.6),"versicolor",IF(AND(D122&gt;=1.75,C122&gt;=4.75,C122&gt;=2.6),"virginica",IF(AND(B122&lt;2.45,A122&lt;4.95,C122&lt;4.75,C122&gt;=2.6),"versicolor",IF(AND(B122&gt;=2.45,A122&lt;4.95,C122&lt;4.75,C122&gt;=2.6),"virginica",IF(AND(G122&lt;7.498,D122&lt;1.75,C122&gt;=4.75,C122&gt;=2.6),"virginica",IF(AND(F122&lt;0.417,G122&gt;=7.498,D122&lt;1.75,C122&gt;=4.75,C122&gt;=2.6),"versicolor",IF(AND(F122&lt;0.442,F122&gt;=0.417,G122&gt;=7.498,D122&lt;1.75,C122&gt;=4.75,C122&gt;=2.6),"virginica",IF(AND(F122&gt;=0.442,F122&gt;=0.417,G122&gt;=7.498,D122&lt;1.75,C122&gt;=4.75,C122&gt;=2.6),"versicolor","shouldnthappen")))))))))</f>
        <v>versicolor</v>
      </c>
      <c r="R122" s="1" t="str">
        <f aca="false">IF(AND(D122&lt;0.75),"setosa",IF(AND(D122&lt;1.75,A122&gt;=6.25,D122&gt;=0.75),"versicolor",IF(AND(D122&gt;=1.75,A122&gt;=6.25,D122&gt;=0.75),"virginica",IF(AND(D122&lt;1.6,C122&lt;4.75,A122&lt;6.25,D122&gt;=0.75),"versicolor",IF(AND(D122&gt;=1.6,C122&lt;4.75,A122&lt;6.25,D122&gt;=0.75),"virginica",IF(AND(G122&lt;6.998,C122&gt;=4.75,A122&lt;6.25,D122&gt;=0.75),"virginica",IF(AND(A122&lt;6.05,G122&gt;=6.998,C122&gt;=4.75,A122&lt;6.25,D122&gt;=0.75),"versicolor",IF(AND(A122&gt;=6.05,G122&gt;=6.998,C122&gt;=4.75,A122&lt;6.25,D122&gt;=0.75),"virginica","shouldnthappen"))))))))</f>
        <v>versicolor</v>
      </c>
      <c r="S122" s="1" t="str">
        <f aca="false">IF(AND(B122&gt;=3.05,A122&lt;5.45),"setosa",IF(AND(C122&lt;2.2,B122&lt;3.05,A122&lt;5.45),"setosa",IF(AND(C122&gt;=2.2,B122&lt;3.05,A122&lt;5.45),"versicolor",IF(AND(B122&lt;3.7,C122&lt;4.8,A122&gt;=5.45),"versicolor",IF(AND(B122&gt;=3.7,C122&lt;4.8,A122&gt;=5.45),"setosa",IF(AND(G122&lt;13.757,C122&lt;5.05,C122&gt;=4.8,A122&gt;=5.45),"virginica",IF(AND(G122&gt;=13.757,C122&lt;5.05,C122&gt;=4.8,A122&gt;=5.45),"versicolor",IF(AND(C122&gt;=5.15,C122&gt;=5.05,C122&gt;=4.8,A122&gt;=5.45),"virginica",IF(AND(A122&lt;5.95,C122&lt;5.15,C122&gt;=5.05,C122&gt;=4.8,A122&gt;=5.45),"virginica",IF(AND(D122&gt;=1.8,A122&gt;=5.95,C122&lt;5.15,C122&gt;=5.05,C122&gt;=4.8,A122&gt;=5.45),"virginica",IF(AND(B122&lt;2.75,D122&lt;1.8,A122&gt;=5.95,C122&lt;5.15,C122&gt;=5.05,C122&gt;=4.8,A122&gt;=5.45),"versicolor",IF(AND(B122&gt;=2.75,D122&lt;1.8,A122&gt;=5.95,C122&lt;5.15,C122&gt;=5.05,C122&gt;=4.8,A122&gt;=5.45),"virginica","shouldnthappen"))))))))))))</f>
        <v>versicolor</v>
      </c>
      <c r="T122" s="1" t="str">
        <f aca="false">IF(AND(C122&lt;2.6),"setosa",IF(AND(D122&lt;1.65,C122&lt;4.75,C122&gt;=2.6),"versicolor",IF(AND(D122&gt;=1.65,C122&lt;4.75,C122&gt;=2.6),"virginica",IF(AND(G122&gt;=8.494,A122&lt;6.6,C122&gt;=4.75,C122&gt;=2.6),"virginica",IF(AND(C122&lt;5.2,A122&gt;=6.6,C122&gt;=4.75,C122&gt;=2.6),"versicolor",IF(AND(C122&gt;=5.2,A122&gt;=6.6,C122&gt;=4.75,C122&gt;=2.6),"virginica",IF(AND(A122&lt;5.95,G122&lt;8.494,A122&lt;6.6,C122&gt;=4.75,C122&gt;=2.6),"virginica",IF(AND(A122&gt;=5.95,G122&lt;8.494,A122&lt;6.6,C122&gt;=4.75,C122&gt;=2.6),"versicolor","shouldnthappen"))))))))</f>
        <v>versicolor</v>
      </c>
      <c r="U122" s="1" t="str">
        <f aca="false">IF(AND(C122&lt;3.65,B122&gt;=3.35),"setosa",IF(AND(C122&gt;=3.65,B122&gt;=3.35),"virginica",IF(AND(C122&lt;2.35,A122&lt;6.25,B122&lt;3.35),"setosa",IF(AND(C122&lt;4.85,A122&gt;=6.25,B122&lt;3.35),"versicolor",IF(AND(G122&gt;=15.426,C122&gt;=2.35,A122&lt;6.25,B122&lt;3.35),"virginica",IF(AND(D122&gt;=1.55,C122&gt;=4.85,A122&gt;=6.25,B122&lt;3.35),"virginica",IF(AND(D122&lt;1.8,G122&lt;15.426,C122&gt;=2.35,A122&lt;6.25,B122&lt;3.35),"versicolor",IF(AND(D122&gt;=1.8,G122&lt;15.426,C122&gt;=2.35,A122&lt;6.25,B122&lt;3.35),"virginica",IF(AND(B122&lt;2.95,D122&lt;1.55,C122&gt;=4.85,A122&gt;=6.25,B122&lt;3.35),"virginica",IF(AND(B122&gt;=2.95,D122&lt;1.55,C122&gt;=4.85,A122&gt;=6.25,B122&lt;3.35),"versicolor","shouldnthappen"))))))))))</f>
        <v>versicolor</v>
      </c>
      <c r="V122" s="1" t="str">
        <f aca="false">IF(AND(C122&lt;2.6),"setosa",IF(AND(C122&gt;=4.85,C122&gt;=2.6),"virginica",IF(AND(F122&gt;=0.9,C122&lt;4.85,C122&gt;=2.6),"virginica",IF(AND(G122&lt;5.656,F122&lt;0.9,C122&lt;4.85,C122&gt;=2.6),"virginica",IF(AND(G122&gt;=5.656,F122&lt;0.9,C122&lt;4.85,C122&gt;=2.6),"versicolor","shouldnthappen")))))</f>
        <v>versicolor</v>
      </c>
      <c r="W122" s="1" t="str">
        <f aca="false">IF(AND(D122&gt;=1.75,G122&gt;=13.795),"virginica",IF(AND(D122&gt;=1.5,G122&gt;=12.335,G122&lt;13.795),"virginica",IF(AND(C122&lt;2.45,C122&lt;4.85,G122&lt;12.335,G122&lt;13.795),"setosa",IF(AND(C122&gt;=2.45,C122&lt;4.85,G122&lt;12.335,G122&lt;13.795),"versicolor",IF(AND(D122&gt;=1.7,C122&gt;=4.85,G122&lt;12.335,G122&lt;13.795),"virginica",IF(AND(B122&gt;=3.25,D122&lt;1.5,G122&gt;=12.335,G122&lt;13.795),"setosa",IF(AND(D122&lt;1,F122&lt;0.255,D122&lt;1.75,G122&gt;=13.795),"setosa",IF(AND(D122&gt;=1,F122&lt;0.255,D122&lt;1.75,G122&gt;=13.795),"versicolor",IF(AND(A122&lt;5.4,F122&gt;=0.255,D122&lt;1.75,G122&gt;=13.795),"setosa",IF(AND(A122&gt;=5.4,F122&gt;=0.255,D122&lt;1.75,G122&gt;=13.795),"versicolor",IF(AND(A122&lt;6.15,D122&lt;1.7,C122&gt;=4.85,G122&lt;12.335,G122&lt;13.795),"versicolor",IF(AND(A122&gt;=6.15,D122&lt;1.7,C122&gt;=4.85,G122&lt;12.335,G122&lt;13.795),"virginica",IF(AND(C122&lt;5,B122&lt;3.25,D122&lt;1.5,G122&gt;=12.335,G122&lt;13.795),"versicolor",IF(AND(C122&gt;=5,B122&lt;3.25,D122&lt;1.5,G122&gt;=12.335,G122&lt;13.795),"virginica","shouldnthappen"))))))))))))))</f>
        <v>versicolor</v>
      </c>
      <c r="X122" s="1" t="str">
        <f aca="false">IF(AND(C122&lt;2.5,A122&lt;5.55),"setosa",IF(AND(F122&lt;0.096,A122&gt;=5.55),"virginica",IF(AND(D122&lt;1.6,C122&gt;=2.5,A122&lt;5.55),"versicolor",IF(AND(D122&gt;=1.6,C122&gt;=2.5,A122&lt;5.55),"virginica",IF(AND(F122&gt;=0.156,C122&lt;4.75,F122&gt;=0.096,A122&gt;=5.55),"versicolor",IF(AND(D122&gt;=1.75,C122&gt;=4.75,F122&gt;=0.096,A122&gt;=5.55),"virginica",IF(AND(B122&lt;3.3,F122&lt;0.156,C122&lt;4.75,F122&gt;=0.096,A122&gt;=5.55),"versicolor",IF(AND(B122&gt;=3.3,F122&lt;0.156,C122&lt;4.75,F122&gt;=0.096,A122&gt;=5.55),"setosa",IF(AND(B122&lt;2.45,A122&lt;6.05,D122&lt;1.75,C122&gt;=4.75,F122&gt;=0.096,A122&gt;=5.55),"virginica",IF(AND(B122&gt;=2.45,A122&lt;6.05,D122&lt;1.75,C122&gt;=4.75,F122&gt;=0.096,A122&gt;=5.55),"versicolor",IF(AND(F122&lt;0.205,A122&gt;=6.05,D122&lt;1.75,C122&gt;=4.75,F122&gt;=0.096,A122&gt;=5.55),"versicolor",IF(AND(F122&gt;=0.205,A122&gt;=6.05,D122&lt;1.75,C122&gt;=4.75,F122&gt;=0.096,A122&gt;=5.55),"virginica","shouldnthappen"))))))))))))</f>
        <v>versicolor</v>
      </c>
      <c r="Y122" s="1" t="str">
        <f aca="false">IF(AND(C122&lt;2.35,A122&lt;5.55),"setosa",IF(AND(C122&gt;=5.05,A122&gt;=5.55),"virginica",IF(AND(D122&lt;1.6,C122&gt;=2.35,A122&lt;5.55),"versicolor",IF(AND(D122&gt;=1.6,C122&gt;=2.35,A122&lt;5.55),"virginica",IF(AND(D122&gt;=1.75,C122&lt;5.05,A122&gt;=5.55),"virginica",IF(AND(B122&gt;=3.55,D122&lt;1.75,C122&lt;5.05,A122&gt;=5.55),"setosa",IF(AND(G122&lt;6.3,B122&lt;3.55,D122&lt;1.75,C122&lt;5.05,A122&gt;=5.55),"virginica",IF(AND(G122&gt;=6.3,B122&lt;3.55,D122&lt;1.75,C122&lt;5.05,A122&gt;=5.55),"versicolor","shouldnthappen"))))))))</f>
        <v>versicolor</v>
      </c>
      <c r="Z122" s="1" t="str">
        <f aca="false">IF(AND(D122&lt;0.75),"setosa",IF(AND(B122&gt;=2.55,C122&lt;4.85,D122&gt;=0.75),"versicolor",IF(AND(D122&gt;=1.7,C122&gt;=4.85,D122&gt;=0.75),"virginica",IF(AND(D122&lt;1.6,B122&lt;2.55,C122&lt;4.85,D122&gt;=0.75),"versicolor",IF(AND(D122&gt;=1.6,B122&lt;2.55,C122&lt;4.85,D122&gt;=0.75),"virginica",IF(AND(B122&lt;2.65,D122&lt;1.7,C122&gt;=4.85,D122&gt;=0.75),"virginica",IF(AND(F122&lt;0.325,B122&gt;=2.65,D122&lt;1.7,C122&gt;=4.85,D122&gt;=0.75),"virginica",IF(AND(G122&lt;10.717,F122&gt;=0.325,B122&gt;=2.65,D122&lt;1.7,C122&gt;=4.85,D122&gt;=0.75),"versicolor",IF(AND(G122&gt;=10.717,F122&gt;=0.325,B122&gt;=2.65,D122&lt;1.7,C122&gt;=4.85,D122&gt;=0.75),"virginica","shouldnthappen")))))))))</f>
        <v>versicolor</v>
      </c>
      <c r="AA122" s="1" t="str">
        <f aca="false">IF(AND(D122&lt;0.75),"setosa",IF(AND(D122&gt;=1.75,D122&gt;=0.75),"virginica",IF(AND(F122&gt;=0.455,D122&lt;1.75,D122&gt;=0.75),"versicolor",IF(AND(D122&lt;1.45,F122&lt;0.455,D122&lt;1.75,D122&gt;=0.75),"versicolor",IF(AND(F122&lt;0.247,D122&gt;=1.45,F122&lt;0.455,D122&lt;1.75,D122&gt;=0.75),"versicolor",IF(AND(F122&gt;=0.247,D122&gt;=1.45,F122&lt;0.455,D122&lt;1.75,D122&gt;=0.75),"virginica","shouldnthappen"))))))</f>
        <v>versicolor</v>
      </c>
      <c r="AB122" s="1" t="str">
        <f aca="false">IF(AND(F122&gt;=0.221,B122&gt;=3.35),"setosa",IF(AND(A122&lt;5.3,F122&gt;=0.683,B122&lt;3.35),"setosa",IF(AND(A122&lt;6.45,F122&lt;0.221,B122&gt;=3.35),"setosa",IF(AND(A122&gt;=6.45,F122&lt;0.221,B122&gt;=3.35),"virginica",IF(AND(G122&lt;6.3,A122&lt;6.25,F122&lt;0.683,B122&lt;3.35),"virginica",IF(AND(G122&lt;13.795,A122&gt;=6.25,F122&lt;0.683,B122&lt;3.35),"virginica",IF(AND(D122&lt;1.65,A122&gt;=5.3,F122&gt;=0.683,B122&lt;3.35),"versicolor",IF(AND(D122&gt;=1.65,A122&gt;=5.3,F122&gt;=0.683,B122&lt;3.35),"virginica",IF(AND(D122&lt;0.6,G122&gt;=6.3,A122&lt;6.25,F122&lt;0.683,B122&lt;3.35),"setosa",IF(AND(D122&lt;1.7,G122&gt;=13.795,A122&gt;=6.25,F122&lt;0.683,B122&lt;3.35),"versicolor",IF(AND(D122&gt;=1.7,G122&gt;=13.795,A122&gt;=6.25,F122&lt;0.683,B122&lt;3.35),"virginica",IF(AND(C122&gt;=5.35,D122&gt;=0.6,G122&gt;=6.3,A122&lt;6.25,F122&lt;0.683,B122&lt;3.35),"virginica",IF(AND(D122&lt;1.75,C122&lt;5.35,D122&gt;=0.6,G122&gt;=6.3,A122&lt;6.25,F122&lt;0.683,B122&lt;3.35),"versicolor",IF(AND(D122&gt;=1.75,C122&lt;5.35,D122&gt;=0.6,G122&gt;=6.3,A122&lt;6.25,F122&lt;0.683,B122&lt;3.35),"virginica","shouldnthappen"))))))))))))))</f>
        <v>versicolor</v>
      </c>
      <c r="AC122" s="1" t="str">
        <f aca="false">IF(AND(B122&gt;=3.3),"setosa",IF(AND(C122&lt;2.45,D122&lt;1.55,B122&lt;3.3),"setosa",IF(AND(F122&gt;=0.211,D122&gt;=1.55,B122&lt;3.3),"virginica",IF(AND(C122&lt;4.9,C122&gt;=2.45,D122&lt;1.55,B122&lt;3.3),"versicolor",IF(AND(C122&gt;=4.9,C122&gt;=2.45,D122&lt;1.55,B122&lt;3.3),"virginica",IF(AND(F122&lt;0.138,F122&lt;0.211,D122&gt;=1.55,B122&lt;3.3),"virginica",IF(AND(F122&gt;=0.138,F122&lt;0.211,D122&gt;=1.55,B122&lt;3.3),"versicolor","shouldnthappen")))))))</f>
        <v>versicolor</v>
      </c>
      <c r="AD122" s="1" t="str">
        <f aca="false">IF(AND(D122&gt;=1.75),"virginica",IF(AND(D122&lt;0.75,D122&lt;1.75),"setosa",IF(AND(D122&lt;1.35,D122&gt;=0.75,D122&lt;1.75),"versicolor",IF(AND(B122&lt;2.6,C122&lt;4.85,D122&gt;=1.35,D122&gt;=0.75,D122&lt;1.75),"virginica",IF(AND(B122&gt;=2.6,C122&lt;4.85,D122&gt;=1.35,D122&gt;=0.75,D122&lt;1.75),"versicolor",IF(AND(A122&lt;6.4,C122&gt;=4.85,D122&gt;=1.35,D122&gt;=0.75,D122&lt;1.75),"virginica",IF(AND(A122&gt;=6.4,C122&gt;=4.85,D122&gt;=1.35,D122&gt;=0.75,D122&lt;1.75),"versicolor","shouldnthappen")))))))</f>
        <v>versicolor</v>
      </c>
      <c r="AE122" s="1" t="str">
        <f aca="false">IF(AND(C122&lt;2.45),"setosa",IF(AND(F122&lt;0.07,C122&gt;=2.45),"virginica",IF(AND(A122&gt;=5,C122&lt;4.75,F122&gt;=0.07,C122&gt;=2.45),"versicolor",IF(AND(F122&lt;0.182,C122&gt;=4.75,F122&gt;=0.07,C122&gt;=2.45),"versicolor",IF(AND(B122&lt;2.45,A122&lt;5,C122&lt;4.75,F122&gt;=0.07,C122&gt;=2.45),"versicolor",IF(AND(B122&gt;=2.45,A122&lt;5,C122&lt;4.75,F122&gt;=0.07,C122&gt;=2.45),"virginica",IF(AND(F122&gt;=0.468,F122&gt;=0.182,C122&gt;=4.75,F122&gt;=0.07,C122&gt;=2.45),"virginica",IF(AND(A122&gt;=6.85,F122&lt;0.468,F122&gt;=0.182,C122&gt;=4.75,F122&gt;=0.07,C122&gt;=2.45),"virginica",IF(AND(B122&lt;2.6,A122&lt;6.85,F122&lt;0.468,F122&gt;=0.182,C122&gt;=4.75,F122&gt;=0.07,C122&gt;=2.45),"virginica",IF(AND(B122&gt;=2.6,A122&lt;6.85,F122&lt;0.468,F122&gt;=0.182,C122&gt;=4.75,F122&gt;=0.07,C122&gt;=2.45),"versicolor","shouldnthappen"))))))))))</f>
        <v>versicolor</v>
      </c>
      <c r="AF122" s="1" t="str">
        <f aca="false">IF(AND(D122&lt;0.75,A122&lt;5.45),"setosa",IF(AND(D122&gt;=1.75,A122&gt;=5.45),"virginica",IF(AND(G122&lt;6.094,D122&gt;=0.75,A122&lt;5.45),"virginica",IF(AND(G122&gt;=6.094,D122&gt;=0.75,A122&lt;5.45),"versicolor",IF(AND(C122&lt;2.75,D122&lt;1.75,A122&gt;=5.45),"setosa",IF(AND(D122&lt;1.45,C122&gt;=2.75,D122&lt;1.75,A122&gt;=5.45),"versicolor",IF(AND(B122&lt;2.75,D122&gt;=1.45,C122&gt;=2.75,D122&lt;1.75,A122&gt;=5.45),"versicolor",IF(AND(C122&lt;5.05,B122&gt;=2.75,D122&gt;=1.45,C122&gt;=2.75,D122&lt;1.75,A122&gt;=5.45),"versicolor",IF(AND(C122&gt;=5.05,B122&gt;=2.75,D122&gt;=1.45,C122&gt;=2.75,D122&lt;1.75,A122&gt;=5.45),"virginica","shouldnthappen")))))))))</f>
        <v>versicolor</v>
      </c>
      <c r="AG122" s="1" t="str">
        <f aca="false">IF(AND(D122&lt;0.65,G122&lt;8.868,A122&lt;5.3),"setosa",IF(AND(C122&lt;2.6,G122&gt;=8.868,A122&lt;5.3),"setosa",IF(AND(C122&gt;=2.6,G122&gt;=8.868,A122&lt;5.3),"versicolor",IF(AND(C122&gt;=4.95,D122&lt;1.55,A122&gt;=5.3),"virginica",IF(AND(G122&lt;13.795,D122&gt;=1.55,A122&gt;=5.3),"virginica",IF(AND(C122&lt;3.75,D122&gt;=0.65,G122&lt;8.868,A122&lt;5.3),"versicolor",IF(AND(C122&gt;=3.75,D122&gt;=0.65,G122&lt;8.868,A122&lt;5.3),"virginica",IF(AND(C122&lt;2.6,C122&lt;4.95,D122&lt;1.55,A122&gt;=5.3),"setosa",IF(AND(C122&gt;=2.6,C122&lt;4.95,D122&lt;1.55,A122&gt;=5.3),"versicolor",IF(AND(C122&lt;4.75,G122&gt;=13.795,D122&gt;=1.55,A122&gt;=5.3),"versicolor",IF(AND(C122&gt;=4.75,G122&gt;=13.795,D122&gt;=1.55,A122&gt;=5.3),"virginica","shouldnthappen")))))))))))</f>
        <v>versicolor</v>
      </c>
      <c r="AH122" s="1" t="str">
        <f aca="false">IF(AND(D122&lt;0.75),"setosa",IF(AND(C122&lt;4.75,D122&gt;=0.75),"versicolor",IF(AND(G122&lt;13.757,C122&gt;=4.75,D122&gt;=0.75),"virginica",IF(AND(B122&lt;3.05,G122&gt;=13.757,C122&gt;=4.75,D122&gt;=0.75),"virginica",IF(AND(A122&lt;6.65,B122&gt;=3.05,G122&gt;=13.757,C122&gt;=4.75,D122&gt;=0.75),"virginica",IF(AND(A122&gt;=6.65,B122&gt;=3.05,G122&gt;=13.757,C122&gt;=4.75,D122&gt;=0.75),"versicolor","shouldnthappen"))))))</f>
        <v>versicolor</v>
      </c>
      <c r="AI122" s="1" t="str">
        <f aca="false">IF(AND(D122&lt;0.7),"setosa",IF(AND(C122&lt;4.75,D122&gt;=0.7),"versicolor",IF(AND(A122&lt;6.6,F122&lt;0.482,C122&gt;=4.75,D122&gt;=0.7),"virginica",IF(AND(C122&gt;=4.95,F122&gt;=0.482,C122&gt;=4.75,D122&gt;=0.7),"virginica",IF(AND(D122&lt;1.9,A122&gt;=6.6,F122&lt;0.482,C122&gt;=4.75,D122&gt;=0.7),"versicolor",IF(AND(D122&gt;=1.9,A122&gt;=6.6,F122&lt;0.482,C122&gt;=4.75,D122&gt;=0.7),"virginica",IF(AND(F122&gt;=0.766,C122&lt;4.95,F122&gt;=0.482,C122&gt;=4.75,D122&gt;=0.7),"virginica",IF(AND(B122&lt;2.95,F122&lt;0.766,C122&lt;4.95,F122&gt;=0.482,C122&gt;=4.75,D122&gt;=0.7),"virginica",IF(AND(B122&gt;=2.95,F122&lt;0.766,C122&lt;4.95,F122&gt;=0.482,C122&gt;=4.75,D122&gt;=0.7),"versicolor","shouldnthappen")))))))))</f>
        <v>versicolor</v>
      </c>
      <c r="AJ122" s="1" t="str">
        <f aca="false">IF(AND(C122&lt;2.45,C122&lt;4.75),"setosa",IF(AND(D122&gt;=1.65,C122&gt;=4.75),"virginica",IF(AND(A122&lt;4.95,C122&gt;=2.45,C122&lt;4.75),"virginica",IF(AND(A122&gt;=4.95,C122&gt;=2.45,C122&lt;4.75),"versicolor",IF(AND(B122&lt;2.95,D122&lt;1.65,C122&gt;=4.75),"virginica",IF(AND(B122&gt;=2.95,D122&lt;1.65,C122&gt;=4.75),"versicolor","shouldnthappen"))))))</f>
        <v>versicolor</v>
      </c>
      <c r="AK122" s="1" t="str">
        <f aca="false">IF(AND(D122&lt;0.75,A122&lt;5.45),"setosa",IF(AND(B122&lt;2.45,D122&gt;=0.75,A122&lt;5.45),"versicolor",IF(AND(A122&gt;=5.55,C122&lt;4.75,A122&gt;=5.45),"versicolor",IF(AND(C122&gt;=5.15,C122&gt;=4.75,A122&gt;=5.45),"virginica",IF(AND(G122&lt;6.094,B122&gt;=2.45,D122&gt;=0.75,A122&lt;5.45),"virginica",IF(AND(G122&gt;=6.094,B122&gt;=2.45,D122&gt;=0.75,A122&lt;5.45),"versicolor",IF(AND(D122&lt;0.6,A122&lt;5.55,C122&lt;4.75,A122&gt;=5.45),"setosa",IF(AND(D122&gt;=0.6,A122&lt;5.55,C122&lt;4.75,A122&gt;=5.45),"versicolor",IF(AND(C122&lt;4.95,C122&lt;5.15,C122&gt;=4.75,A122&gt;=5.45),"virginica",IF(AND(G122&lt;12.627,C122&lt;5.05,C122&gt;=4.95,C122&lt;5.15,C122&gt;=4.75,A122&gt;=5.45),"virginica",IF(AND(G122&gt;=12.627,C122&lt;5.05,C122&gt;=4.95,C122&lt;5.15,C122&gt;=4.75,A122&gt;=5.45),"versicolor",IF(AND(D122&lt;1.7,C122&gt;=5.05,C122&gt;=4.95,C122&lt;5.15,C122&gt;=4.75,A122&gt;=5.45),"versicolor",IF(AND(D122&gt;=1.7,C122&gt;=5.05,C122&gt;=4.95,C122&lt;5.15,C122&gt;=4.75,A122&gt;=5.45),"virginica","shouldnthappen")))))))))))))</f>
        <v>versicolor</v>
      </c>
      <c r="AL122" s="1" t="str">
        <f aca="false">IF(AND(B122&lt;2.45,B122&lt;3.15),"versicolor",IF(AND(D122&lt;0.95,G122&lt;15.141,B122&gt;=3.15),"setosa",IF(AND(G122&lt;15.429,G122&gt;=15.141,B122&gt;=3.15),"versicolor",IF(AND(G122&gt;=15.429,G122&gt;=15.141,B122&gt;=3.15),"virginica",IF(AND(C122&lt;2.3,C122&lt;4.75,B122&gt;=2.45,B122&lt;3.15),"setosa",IF(AND(G122&gt;=16.072,C122&gt;=4.75,B122&gt;=2.45,B122&lt;3.15),"versicolor",IF(AND(G122&lt;11.833,D122&gt;=0.95,G122&lt;15.141,B122&gt;=3.15),"virginica",IF(AND(A122&lt;5,C122&gt;=2.3,C122&lt;4.75,B122&gt;=2.45,B122&lt;3.15),"virginica",IF(AND(A122&gt;=5,C122&gt;=2.3,C122&lt;4.75,B122&gt;=2.45,B122&lt;3.15),"versicolor",IF(AND(G122&lt;14.342,G122&gt;=11.833,D122&gt;=0.95,G122&lt;15.141,B122&gt;=3.15),"versicolor",IF(AND(G122&gt;=14.342,G122&gt;=11.833,D122&gt;=0.95,G122&lt;15.141,B122&gt;=3.15),"virginica",IF(AND(G122&lt;13.757,F122&gt;=0.741,G122&lt;16.072,C122&gt;=4.75,B122&gt;=2.45,B122&lt;3.15),"virginica",IF(AND(F122&gt;=0.546,A122&lt;6.15,F122&lt;0.741,G122&lt;16.072,C122&gt;=4.75,B122&gt;=2.45,B122&lt;3.15),"virginica",IF(AND(D122&gt;=1.75,A122&gt;=6.15,F122&lt;0.741,G122&lt;16.072,C122&gt;=4.75,B122&gt;=2.45,B122&lt;3.15),"virginica",IF(AND(C122&lt;4.85,G122&gt;=13.757,F122&gt;=0.741,G122&lt;16.072,C122&gt;=4.75,B122&gt;=2.45,B122&lt;3.15),"virginica",IF(AND(C122&gt;=4.85,G122&gt;=13.757,F122&gt;=0.741,G122&lt;16.072,C122&gt;=4.75,B122&gt;=2.45,B122&lt;3.15),"versicolor",IF(AND(F122&lt;0.331,F122&lt;0.546,A122&lt;6.15,F122&lt;0.741,G122&lt;16.072,C122&gt;=4.75,B122&gt;=2.45,B122&lt;3.15),"virginica",IF(AND(F122&gt;=0.331,F122&lt;0.546,A122&lt;6.15,F122&lt;0.741,G122&lt;16.072,C122&gt;=4.75,B122&gt;=2.45,B122&lt;3.15),"versicolor",IF(AND(G122&lt;10.661,D122&lt;1.75,A122&gt;=6.15,F122&lt;0.741,G122&lt;16.072,C122&gt;=4.75,B122&gt;=2.45,B122&lt;3.15),"virginica",IF(AND(G122&gt;=10.661,D122&lt;1.75,A122&gt;=6.15,F122&lt;0.741,G122&lt;16.072,C122&gt;=4.75,B122&gt;=2.45,B122&lt;3.15),"versicolor","shouldnthappen"))))))))))))))))))))</f>
        <v>versicolor</v>
      </c>
      <c r="AM122" s="1" t="str">
        <f aca="false">IF(AND(D122&lt;1.35,F122&gt;=0.917),"setosa",IF(AND(D122&gt;=1.35,F122&gt;=0.917),"virginica",IF(AND(D122&lt;0.75,D122&lt;1.55,F122&lt;0.917),"setosa",IF(AND(C122&gt;=4.8,D122&gt;=1.55,F122&lt;0.917),"virginica",IF(AND(A122&lt;5.95,D122&gt;=0.75,D122&lt;1.55,F122&lt;0.917),"versicolor",IF(AND(F122&lt;0.473,C122&lt;4.8,D122&gt;=1.55,F122&lt;0.917),"virginica",IF(AND(F122&gt;=0.473,C122&lt;4.8,D122&gt;=1.55,F122&lt;0.917),"versicolor",IF(AND(C122&lt;4.95,A122&gt;=5.95,D122&gt;=0.75,D122&lt;1.55,F122&lt;0.917),"versicolor",IF(AND(C122&gt;=4.95,A122&gt;=5.95,D122&gt;=0.75,D122&lt;1.55,F122&lt;0.917),"virginica","shouldnthappen")))))))))</f>
        <v>versicolor</v>
      </c>
      <c r="AN122" s="1" t="str">
        <f aca="false">IF(AND(D122&lt;0.75,A122&lt;5.45),"setosa",IF(AND(D122&lt;1.55,D122&gt;=0.75,A122&lt;5.45),"versicolor",IF(AND(D122&gt;=1.55,D122&gt;=0.75,A122&lt;5.45),"virginica",IF(AND(A122&gt;=5.75,C122&lt;4.75,A122&gt;=5.45),"versicolor",IF(AND(F122&lt;0.361,C122&gt;=4.75,A122&gt;=5.45),"virginica",IF(AND(C122&lt;2.6,A122&lt;5.75,C122&lt;4.75,A122&gt;=5.45),"setosa",IF(AND(C122&gt;=2.6,A122&lt;5.75,C122&lt;4.75,A122&gt;=5.45),"versicolor",IF(AND(D122&gt;=1.7,F122&gt;=0.361,C122&gt;=4.75,A122&gt;=5.45),"virginica",IF(AND(B122&lt;2.65,D122&lt;1.7,F122&gt;=0.361,C122&gt;=4.75,A122&gt;=5.45),"virginica",IF(AND(A122&lt;7.05,B122&gt;=2.65,D122&lt;1.7,F122&gt;=0.361,C122&gt;=4.75,A122&gt;=5.45),"versicolor",IF(AND(A122&gt;=7.05,B122&gt;=2.65,D122&lt;1.7,F122&gt;=0.361,C122&gt;=4.75,A122&gt;=5.45),"virginica","shouldnthappen")))))))))))</f>
        <v>versicolor</v>
      </c>
      <c r="AO122" s="1" t="str">
        <f aca="false">IF(AND(D122&lt;0.7),"setosa",IF(AND(A122&lt;4.95,C122&lt;4.85,D122&gt;=0.7),"virginica",IF(AND(A122&gt;=4.95,C122&lt;4.85,D122&gt;=0.7),"versicolor",IF(AND(D122&gt;=1.7,C122&gt;=4.85,D122&gt;=0.7),"virginica",IF(AND(F122&lt;0.325,D122&lt;1.7,C122&gt;=4.85,D122&gt;=0.7),"virginica",IF(AND(D122&lt;1.55,F122&gt;=0.325,D122&lt;1.7,C122&gt;=4.85,D122&gt;=0.7),"virginica",IF(AND(D122&gt;=1.55,F122&gt;=0.325,D122&lt;1.7,C122&gt;=4.85,D122&gt;=0.7),"versicolor","shouldnthappen")))))))</f>
        <v>versicolor</v>
      </c>
      <c r="AP122" s="1" t="str">
        <f aca="false">IF(AND(D122&lt;0.75),"setosa",IF(AND(C122&lt;4.85,D122&gt;=0.75),"versicolor",IF(AND(G122&gt;=8.277,C122&gt;=4.85,D122&gt;=0.75),"virginica",IF(AND(F122&gt;=0.633,G122&lt;8.277,C122&gt;=4.85,D122&gt;=0.75),"virginica",IF(AND(G122&lt;7.61,F122&lt;0.633,G122&lt;8.277,C122&gt;=4.85,D122&gt;=0.75),"virginica",IF(AND(G122&gt;=7.61,F122&lt;0.633,G122&lt;8.277,C122&gt;=4.85,D122&gt;=0.75),"versicolor","shouldnthappen"))))))</f>
        <v>versicolor</v>
      </c>
      <c r="AQ122" s="1" t="str">
        <f aca="false">IF(AND(C122&lt;2.65,A122&gt;=5.45,C122&lt;4.75),"setosa",IF(AND(C122&gt;=2.65,A122&gt;=5.45,C122&lt;4.75),"versicolor",IF(AND(B122&lt;2.9,C122&lt;4.85,C122&gt;=4.75),"versicolor",IF(AND(B122&gt;=2.9,C122&lt;4.85,C122&gt;=4.75),"virginica",IF(AND(D122&lt;1.7,C122&gt;=4.85,C122&gt;=4.75),"versicolor",IF(AND(D122&gt;=1.7,C122&gt;=4.85,C122&gt;=4.75),"virginica",IF(AND(C122&lt;2.45,G122&lt;14.126,A122&lt;5.45,C122&lt;4.75),"setosa",IF(AND(C122&gt;=2.45,G122&lt;14.126,A122&lt;5.45,C122&lt;4.75),"versicolor",IF(AND(C122&lt;2.4,G122&gt;=14.126,A122&lt;5.45,C122&lt;4.75),"setosa",IF(AND(C122&gt;=2.4,G122&gt;=14.126,A122&lt;5.45,C122&lt;4.75),"versicolor","shouldnthappen"))))))))))</f>
        <v>versicolor</v>
      </c>
      <c r="AR122" s="1" t="str">
        <f aca="false">IF(AND(C122&lt;2.45,C122&lt;4.85),"setosa",IF(AND(C122&gt;=5.15,C122&gt;=4.85),"virginica",IF(AND(A122&gt;=4.95,C122&gt;=2.45,C122&lt;4.85),"versicolor",IF(AND(D122&lt;1.35,A122&lt;4.95,C122&gt;=2.45,C122&lt;4.85),"versicolor",IF(AND(D122&gt;=1.35,A122&lt;4.95,C122&gt;=2.45,C122&lt;4.85),"virginica",IF(AND(F122&lt;0.35,G122&lt;12.751,C122&lt;5.15,C122&gt;=4.85),"virginica",IF(AND(A122&lt;6.5,G122&gt;=12.751,C122&lt;5.15,C122&gt;=4.85),"virginica",IF(AND(A122&gt;=6.5,G122&gt;=12.751,C122&lt;5.15,C122&gt;=4.85),"versicolor",IF(AND(B122&gt;=2.75,F122&gt;=0.35,G122&lt;12.751,C122&lt;5.15,C122&gt;=4.85),"virginica",IF(AND(C122&lt;5.05,B122&lt;2.75,F122&gt;=0.35,G122&lt;12.751,C122&lt;5.15,C122&gt;=4.85),"virginica",IF(AND(C122&gt;=5.05,B122&lt;2.75,F122&gt;=0.35,G122&lt;12.751,C122&lt;5.15,C122&gt;=4.85),"versicolor","shouldnthappen")))))))))))</f>
        <v>versicolor</v>
      </c>
      <c r="AS122" s="1" t="str">
        <f aca="false">IF(AND(F122&gt;=0.9,B122&lt;3.05),"virginica",IF(AND(A122&lt;5.9,B122&gt;=3.05),"setosa",IF(AND(D122&lt;1.65,A122&gt;=5.9,B122&gt;=3.05),"versicolor",IF(AND(D122&gt;=1.65,A122&gt;=5.9,B122&gt;=3.05),"virginica",IF(AND(D122&gt;=1.75,C122&gt;=4.85,F122&lt;0.9,B122&lt;3.05),"virginica",IF(AND(C122&lt;2.2,B122&lt;2.95,C122&lt;4.85,F122&lt;0.9,B122&lt;3.05),"setosa",IF(AND(C122&gt;=2.2,B122&lt;2.95,C122&lt;4.85,F122&lt;0.9,B122&lt;3.05),"versicolor",IF(AND(C122&lt;2.8,B122&gt;=2.95,C122&lt;4.85,F122&lt;0.9,B122&lt;3.05),"setosa",IF(AND(C122&gt;=2.8,B122&gt;=2.95,C122&lt;4.85,F122&lt;0.9,B122&lt;3.05),"versicolor",IF(AND(G122&lt;13.879,D122&lt;1.75,C122&gt;=4.85,F122&lt;0.9,B122&lt;3.05),"virginica",IF(AND(G122&gt;=13.879,D122&lt;1.75,C122&gt;=4.85,F122&lt;0.9,B122&lt;3.05),"versicolor","shouldnthappen")))))))))))</f>
        <v>versicolor</v>
      </c>
      <c r="AT122" s="1" t="str">
        <f aca="false">IF(AND(D122&lt;0.75),"setosa",IF(AND(D122&gt;=1.75,D122&gt;=0.75),"virginica",IF(AND(D122&lt;1.45,G122&lt;7.37,D122&lt;1.75,D122&gt;=0.75),"versicolor",IF(AND(D122&gt;=1.45,G122&lt;7.37,D122&lt;1.75,D122&gt;=0.75),"virginica",IF(AND(C122&lt;5.45,G122&gt;=7.37,D122&lt;1.75,D122&gt;=0.75),"versicolor",IF(AND(C122&gt;=5.45,G122&gt;=7.37,D122&lt;1.75,D122&gt;=0.75),"virginica","shouldnthappen"))))))</f>
        <v>versicolor</v>
      </c>
      <c r="AU122" s="1" t="str">
        <f aca="false">IF(AND(D122&lt;0.7),"setosa",IF(AND(D122&gt;=1.7,A122&gt;=6.15,D122&gt;=0.7),"virginica",IF(AND(B122&gt;=2.55,C122&lt;4.75,A122&lt;6.15,D122&gt;=0.7),"versicolor",IF(AND(D122&gt;=1.7,C122&gt;=4.75,A122&lt;6.15,D122&gt;=0.7),"virginica",IF(AND(C122&lt;5.25,D122&lt;1.7,A122&gt;=6.15,D122&gt;=0.7),"versicolor",IF(AND(C122&gt;=5.25,D122&lt;1.7,A122&gt;=6.15,D122&gt;=0.7),"virginica",IF(AND(C122&lt;4.25,B122&lt;2.55,C122&lt;4.75,A122&lt;6.15,D122&gt;=0.7),"versicolor",IF(AND(C122&gt;=4.25,B122&lt;2.55,C122&lt;4.75,A122&lt;6.15,D122&gt;=0.7),"virginica",IF(AND(B122&lt;2.65,D122&lt;1.7,C122&gt;=4.75,A122&lt;6.15,D122&gt;=0.7),"virginica",IF(AND(B122&gt;=2.65,D122&lt;1.7,C122&gt;=4.75,A122&lt;6.15,D122&gt;=0.7),"versicolor","shouldnthappen"))))))))))</f>
        <v>versicolor</v>
      </c>
      <c r="AV122" s="1" t="str">
        <f aca="false">IF(AND(D122&lt;0.75),"setosa",IF(AND(F122&gt;=0.899,D122&gt;=0.75),"virginica",IF(AND(D122&lt;1.65,A122&lt;6.05,F122&lt;0.899,D122&gt;=0.75),"versicolor",IF(AND(D122&gt;=1.65,A122&lt;6.05,F122&lt;0.899,D122&gt;=0.75),"virginica",IF(AND(C122&gt;=5.05,A122&gt;=6.05,F122&lt;0.899,D122&gt;=0.75),"virginica",IF(AND(G122&gt;=13.757,C122&lt;5.05,A122&gt;=6.05,F122&lt;0.899,D122&gt;=0.75),"versicolor",IF(AND(D122&lt;1.6,G122&lt;13.757,C122&lt;5.05,A122&gt;=6.05,F122&lt;0.899,D122&gt;=0.75),"versicolor",IF(AND(D122&gt;=1.6,G122&lt;13.757,C122&lt;5.05,A122&gt;=6.05,F122&lt;0.899,D122&gt;=0.75),"virginica","shouldnthappen"))))))))</f>
        <v>versicolor</v>
      </c>
      <c r="AW122" s="1" t="str">
        <f aca="false">IF(AND(F122&lt;0.117,A122&gt;=5.55),"virginica",IF(AND(A122&gt;=5.2,G122&lt;6.086,A122&lt;5.55),"versicolor",IF(AND(D122&lt;0.7,G122&gt;=6.086,A122&lt;5.55),"setosa",IF(AND(D122&gt;=0.7,G122&gt;=6.086,A122&lt;5.55),"versicolor",IF(AND(A122&lt;4.75,A122&lt;5.2,G122&lt;6.086,A122&lt;5.55),"setosa",IF(AND(A122&gt;=4.75,A122&lt;5.2,G122&lt;6.086,A122&lt;5.55),"virginica",IF(AND(D122&gt;=1.65,C122&lt;4.95,F122&gt;=0.117,A122&gt;=5.55),"virginica",IF(AND(D122&gt;=1.75,C122&gt;=4.95,F122&gt;=0.117,A122&gt;=5.55),"virginica",IF(AND(C122&lt;2.6,D122&lt;1.65,C122&lt;4.95,F122&gt;=0.117,A122&gt;=5.55),"setosa",IF(AND(C122&gt;=2.6,D122&lt;1.65,C122&lt;4.95,F122&gt;=0.117,A122&gt;=5.55),"versicolor",IF(AND(D122&lt;1.55,D122&lt;1.75,C122&gt;=4.95,F122&gt;=0.117,A122&gt;=5.55),"virginica",IF(AND(A122&lt;6.95,D122&gt;=1.55,D122&lt;1.75,C122&gt;=4.95,F122&gt;=0.117,A122&gt;=5.55),"versicolor",IF(AND(A122&gt;=6.95,D122&gt;=1.55,D122&lt;1.75,C122&gt;=4.95,F122&gt;=0.117,A122&gt;=5.55),"virginica","shouldnthappen")))))))))))))</f>
        <v>versicolor</v>
      </c>
      <c r="AX122" s="1" t="str">
        <f aca="false">IF(AND(D122&lt;0.75),"setosa",IF(AND(F122&lt;0.138,D122&gt;=0.75),"virginica",IF(AND(C122&lt;4.45,A122&lt;6.15,F122&gt;=0.138,D122&gt;=0.75),"versicolor",IF(AND(C122&gt;=5.05,A122&gt;=6.15,F122&gt;=0.138,D122&gt;=0.75),"virginica",IF(AND(B122&lt;2.65,C122&gt;=4.45,A122&lt;6.15,F122&gt;=0.138,D122&gt;=0.75),"virginica",IF(AND(A122&gt;=6.35,C122&lt;5.05,A122&gt;=6.15,F122&gt;=0.138,D122&gt;=0.75),"versicolor",IF(AND(A122&lt;5.65,B122&gt;=2.65,C122&gt;=4.45,A122&lt;6.15,F122&gt;=0.138,D122&gt;=0.75),"virginica",IF(AND(D122&lt;1.75,A122&lt;6.35,C122&lt;5.05,A122&gt;=6.15,F122&gt;=0.138,D122&gt;=0.75),"versicolor",IF(AND(D122&gt;=1.75,A122&lt;6.35,C122&lt;5.05,A122&gt;=6.15,F122&gt;=0.138,D122&gt;=0.75),"virginica",IF(AND(D122&lt;1.7,A122&gt;=5.65,B122&gt;=2.65,C122&gt;=4.45,A122&lt;6.15,F122&gt;=0.138,D122&gt;=0.75),"versicolor",IF(AND(D122&gt;=1.7,A122&gt;=5.65,B122&gt;=2.65,C122&gt;=4.45,A122&lt;6.15,F122&gt;=0.138,D122&gt;=0.75),"virginica","shouldnthappen")))))))))))</f>
        <v>versicolor</v>
      </c>
      <c r="AY122" s="1" t="str">
        <f aca="false">IF(AND(D122&lt;0.75,A122&lt;5.55),"setosa",IF(AND(A122&lt;4.95,D122&gt;=0.75,A122&lt;5.55),"virginica",IF(AND(A122&gt;=4.95,D122&gt;=0.75,A122&lt;5.55),"versicolor",IF(AND(C122&lt;2.6,C122&lt;4.85,A122&gt;=5.55),"setosa",IF(AND(C122&gt;=2.6,C122&lt;4.85,A122&gt;=5.55),"versicolor",IF(AND(D122&gt;=1.75,C122&gt;=4.85,A122&gt;=5.55),"virginica",IF(AND(F122&lt;0.405,D122&lt;1.75,C122&gt;=4.85,A122&gt;=5.55),"versicolor",IF(AND(B122&lt;3.05,F122&gt;=0.405,D122&lt;1.75,C122&gt;=4.85,A122&gt;=5.55),"virginica",IF(AND(B122&gt;=3.05,F122&gt;=0.405,D122&lt;1.75,C122&gt;=4.85,A122&gt;=5.55),"versicolor","shouldnthappen")))))))))</f>
        <v>versicolor</v>
      </c>
      <c r="AZ122" s="1" t="str">
        <f aca="false">IF(AND(D122&lt;0.75),"setosa",IF(AND(F122&lt;0.9,C122&lt;4.95,D122&gt;=0.75),"versicolor",IF(AND(F122&gt;=0.9,C122&lt;4.95,D122&gt;=0.75),"virginica",IF(AND(D122&gt;=1.7,C122&gt;=4.95,D122&gt;=0.75),"virginica",IF(AND(F122&lt;0.405,D122&lt;1.7,C122&gt;=4.95,D122&gt;=0.75),"versicolor",IF(AND(F122&gt;=0.405,D122&lt;1.7,C122&gt;=4.95,D122&gt;=0.75),"virginica","shouldnthappen"))))))</f>
        <v>versicolor</v>
      </c>
      <c r="BA122" s="1" t="str">
        <f aca="false">IF(AND(D122&lt;0.75),"setosa",IF(AND(D122&gt;=1.7,C122&gt;=5.05,D122&gt;=0.75),"virginica",IF(AND(D122&lt;1.45,D122&lt;1.6,C122&lt;5.05,D122&gt;=0.75),"versicolor",IF(AND(A122&lt;5.8,D122&gt;=1.6,C122&lt;5.05,D122&gt;=0.75),"virginica",IF(AND(A122&gt;=5.8,D122&gt;=1.6,C122&lt;5.05,D122&gt;=0.75),"versicolor",IF(AND(F122&lt;0.417,D122&lt;1.7,C122&gt;=5.05,D122&gt;=0.75),"versicolor",IF(AND(F122&gt;=0.417,D122&lt;1.7,C122&gt;=5.05,D122&gt;=0.75),"virginica",IF(AND(A122&lt;5.95,D122&gt;=1.45,D122&lt;1.6,C122&lt;5.05,D122&gt;=0.75),"versicolor",IF(AND(G122&lt;10.618,A122&gt;=5.95,D122&gt;=1.45,D122&lt;1.6,C122&lt;5.05,D122&gt;=0.75),"virginica",IF(AND(G122&gt;=10.618,A122&gt;=5.95,D122&gt;=1.45,D122&lt;1.6,C122&lt;5.05,D122&gt;=0.75),"versicolor","shouldnthappen"))))))))))</f>
        <v>versicolor</v>
      </c>
      <c r="BB122" s="1" t="str">
        <f aca="false">IF(AND(C122&lt;2.6),"setosa",IF(AND(D122&gt;=1.75,C122&gt;=2.6),"virginica",IF(AND(C122&gt;=5.45,D122&lt;1.75,C122&gt;=2.6),"virginica",IF(AND(F122&gt;=0.259,C122&lt;5.45,D122&lt;1.75,C122&gt;=2.6),"versicolor",IF(AND(C122&lt;5.05,F122&lt;0.259,C122&lt;5.45,D122&lt;1.75,C122&gt;=2.6),"versicolor",IF(AND(C122&gt;=5.05,F122&lt;0.259,C122&lt;5.45,D122&lt;1.75,C122&gt;=2.6),"virginica","shouldnthappen"))))))</f>
        <v>versicolor</v>
      </c>
      <c r="BC122" s="1" t="str">
        <f aca="false">IF(AND(A122&lt;4.95,B122&lt;2.7,A122&lt;5.55),"virginica",IF(AND(A122&gt;=4.95,B122&lt;2.7,A122&lt;5.55),"versicolor",IF(AND(C122&lt;3.2,B122&gt;=2.7,A122&lt;5.55),"setosa",IF(AND(C122&gt;=3.2,B122&gt;=2.7,A122&lt;5.55),"versicolor",IF(AND(F122&gt;=0.85,A122&lt;6.15,A122&gt;=5.55),"virginica",IF(AND(D122&lt;1.45,A122&gt;=6.15,A122&gt;=5.55),"versicolor",IF(AND(C122&lt;4.8,F122&lt;0.85,A122&lt;6.15,A122&gt;=5.55),"versicolor",IF(AND(D122&gt;=1.7,D122&gt;=1.45,A122&gt;=6.15,A122&gt;=5.55),"virginica",IF(AND(G122&lt;9.333,C122&gt;=4.8,F122&lt;0.85,A122&lt;6.15,A122&gt;=5.55),"versicolor",IF(AND(G122&gt;=9.333,C122&gt;=4.8,F122&lt;0.85,A122&lt;6.15,A122&gt;=5.55),"virginica",IF(AND(C122&lt;4.9,D122&lt;1.7,D122&gt;=1.45,A122&gt;=6.15,A122&gt;=5.55),"versicolor",IF(AND(C122&gt;=4.9,D122&lt;1.7,D122&gt;=1.45,A122&gt;=6.15,A122&gt;=5.55),"virginica","shouldnthappen"))))))))))))</f>
        <v>versicolor</v>
      </c>
      <c r="BD122" s="1" t="str">
        <f aca="false">IF(AND(C122&lt;2.35),"setosa",IF(AND(C122&lt;4.75,B122&lt;2.55,C122&gt;=2.35),"versicolor",IF(AND(C122&gt;=4.75,B122&lt;2.55,C122&gt;=2.35),"virginica",IF(AND(C122&lt;4.75,B122&gt;=2.55,C122&gt;=2.35),"versicolor",IF(AND(D122&gt;=1.75,C122&gt;=4.75,B122&gt;=2.55,C122&gt;=2.35),"virginica",IF(AND(A122&gt;=6.5,D122&lt;1.75,C122&gt;=4.75,B122&gt;=2.55,C122&gt;=2.35),"versicolor",IF(AND(A122&lt;6.05,A122&lt;6.5,D122&lt;1.75,C122&gt;=4.75,B122&gt;=2.55,C122&gt;=2.35),"versicolor",IF(AND(A122&gt;=6.05,A122&lt;6.5,D122&lt;1.75,C122&gt;=4.75,B122&gt;=2.55,C122&gt;=2.35),"virginica","shouldnthappen"))))))))</f>
        <v>versicolor</v>
      </c>
      <c r="BE122" s="1" t="str">
        <f aca="false">IF(AND(C122&lt;2.5),"setosa",IF(AND(D122&lt;1.65,C122&lt;4.75,C122&gt;=2.5),"versicolor",IF(AND(D122&gt;=1.65,C122&lt;4.75,C122&gt;=2.5),"virginica",IF(AND(D122&gt;=1.75,C122&gt;=4.75,C122&gt;=2.5),"virginica",IF(AND(C122&lt;4.95,D122&lt;1.75,C122&gt;=4.75,C122&gt;=2.5),"versicolor",IF(AND(A122&lt;6.5,C122&gt;=4.95,D122&lt;1.75,C122&gt;=4.75,C122&gt;=2.5),"virginica",IF(AND(A122&gt;=6.5,C122&gt;=4.95,D122&lt;1.75,C122&gt;=4.75,C122&gt;=2.5),"versicolor","shouldnthappen")))))))</f>
        <v>versicolor</v>
      </c>
      <c r="BF122" s="1" t="str">
        <f aca="false">IF(AND(G122&gt;=15.244),"virginica",IF(AND(C122&lt;3.2,B122&gt;=3.15,G122&lt;15.244),"setosa",IF(AND(A122&gt;=4.95,C122&lt;4.7,B122&lt;3.15,G122&lt;15.244),"versicolor",IF(AND(C122&gt;=5.15,C122&gt;=4.7,B122&lt;3.15,G122&lt;15.244),"virginica",IF(AND(A122&gt;=6.45,C122&gt;=3.2,B122&gt;=3.15,G122&lt;15.244),"virginica",IF(AND(D122&lt;0.95,A122&lt;4.95,C122&lt;4.7,B122&lt;3.15,G122&lt;15.244),"setosa",IF(AND(D122&gt;=0.95,A122&lt;4.95,C122&lt;4.7,B122&lt;3.15,G122&lt;15.244),"virginica",IF(AND(F122&lt;0.816,A122&lt;6.45,C122&gt;=3.2,B122&gt;=3.15,G122&lt;15.244),"virginica",IF(AND(F122&gt;=0.816,A122&lt;6.45,C122&gt;=3.2,B122&gt;=3.15,G122&lt;15.244),"versicolor",IF(AND(A122&gt;=6.5,B122&lt;3.05,C122&lt;5.15,C122&gt;=4.7,B122&lt;3.15,G122&lt;15.244),"versicolor",IF(AND(G122&lt;11.093,B122&gt;=3.05,C122&lt;5.15,C122&gt;=4.7,B122&lt;3.15,G122&lt;15.244),"virginica",IF(AND(G122&gt;=11.093,B122&gt;=3.05,C122&lt;5.15,C122&gt;=4.7,B122&lt;3.15,G122&lt;15.244),"versicolor",IF(AND(D122&gt;=1.7,A122&lt;6.5,B122&lt;3.05,C122&lt;5.15,C122&gt;=4.7,B122&lt;3.15,G122&lt;15.244),"virginica",IF(AND(G122&lt;7.498,D122&lt;1.7,A122&lt;6.5,B122&lt;3.05,C122&lt;5.15,C122&gt;=4.7,B122&lt;3.15,G122&lt;15.244),"virginica",IF(AND(G122&gt;=7.498,D122&lt;1.7,A122&lt;6.5,B122&lt;3.05,C122&lt;5.15,C122&gt;=4.7,B122&lt;3.15,G122&lt;15.244),"versicolor","shouldnthappen")))))))))))))))</f>
        <v>versicolor</v>
      </c>
      <c r="BG122" s="1" t="str">
        <f aca="false">IF(AND(B122&gt;=3.35,C122&lt;4.85),"setosa",IF(AND(D122&gt;=1.75,C122&gt;=4.85),"virginica",IF(AND(D122&lt;0.75,B122&lt;3.35,C122&lt;4.85),"setosa",IF(AND(G122&gt;=13.879,D122&lt;1.75,C122&gt;=4.85),"versicolor",IF(AND(F122&gt;=0.9,D122&gt;=0.75,B122&lt;3.35,C122&lt;4.85),"virginica",IF(AND(F122&gt;=0.405,G122&lt;13.879,D122&lt;1.75,C122&gt;=4.85),"virginica",IF(AND(B122&gt;=2.55,F122&lt;0.9,D122&gt;=0.75,B122&lt;3.35,C122&lt;4.85),"versicolor",IF(AND(G122&lt;7.498,F122&lt;0.405,G122&lt;13.879,D122&lt;1.75,C122&gt;=4.85),"virginica",IF(AND(G122&gt;=7.498,F122&lt;0.405,G122&lt;13.879,D122&lt;1.75,C122&gt;=4.85),"versicolor",IF(AND(G122&lt;5.656,B122&lt;2.55,F122&lt;0.9,D122&gt;=0.75,B122&lt;3.35,C122&lt;4.85),"virginica",IF(AND(G122&gt;=5.656,B122&lt;2.55,F122&lt;0.9,D122&gt;=0.75,B122&lt;3.35,C122&lt;4.85),"versicolor","shouldnthappen")))))))))))</f>
        <v>versicolor</v>
      </c>
      <c r="BH122" s="1" t="str">
        <f aca="false">IF(AND(D122&lt;0.7),"setosa",IF(AND(D122&gt;=1.65,A122&lt;6.65,D122&gt;=0.7),"virginica",IF(AND(D122&lt;1.55,A122&gt;=6.65,D122&gt;=0.7),"versicolor",IF(AND(D122&gt;=1.55,A122&gt;=6.65,D122&gt;=0.7),"virginica",IF(AND(F122&gt;=0.529,D122&lt;1.65,A122&lt;6.65,D122&gt;=0.7),"versicolor",IF(AND(C122&gt;=5.35,F122&lt;0.529,D122&lt;1.65,A122&lt;6.65,D122&gt;=0.7),"virginica",IF(AND(G122&gt;=7.411,C122&lt;5.35,F122&lt;0.529,D122&lt;1.65,A122&lt;6.65,D122&gt;=0.7),"versicolor",IF(AND(G122&lt;6.927,G122&lt;7.411,C122&lt;5.35,F122&lt;0.529,D122&lt;1.65,A122&lt;6.65,D122&gt;=0.7),"versicolor",IF(AND(G122&gt;=6.927,G122&lt;7.411,C122&lt;5.35,F122&lt;0.529,D122&lt;1.65,A122&lt;6.65,D122&gt;=0.7),"virginica","shouldnthappen")))))))))</f>
        <v>versicolor</v>
      </c>
      <c r="BI122" s="1" t="str">
        <f aca="false">IF(AND(D122&gt;=1.7),"virginica",IF(AND(D122&lt;0.7,D122&lt;1.7),"setosa",IF(AND(D122&lt;1.45,G122&lt;7.37,D122&gt;=0.7,D122&lt;1.7),"versicolor",IF(AND(D122&gt;=1.45,G122&lt;7.37,D122&gt;=0.7,D122&lt;1.7),"virginica",IF(AND(B122&gt;=2.65,G122&gt;=7.37,D122&gt;=0.7,D122&lt;1.7),"versicolor",IF(AND(C122&lt;5.05,B122&lt;2.65,G122&gt;=7.37,D122&gt;=0.7,D122&lt;1.7),"versicolor",IF(AND(C122&gt;=5.05,B122&lt;2.65,G122&gt;=7.37,D122&gt;=0.7,D122&lt;1.7),"virginica","shouldnthappen")))))))</f>
        <v>versicolor</v>
      </c>
    </row>
    <row r="123" customFormat="false" ht="13.8" hidden="false" customHeight="false" outlineLevel="0" collapsed="false">
      <c r="A123" s="1" t="n">
        <v>5.6</v>
      </c>
      <c r="B123" s="1" t="n">
        <v>2.5</v>
      </c>
      <c r="C123" s="1" t="n">
        <v>3.9</v>
      </c>
      <c r="D123" s="1" t="n">
        <v>1.1</v>
      </c>
      <c r="E123" s="1" t="s">
        <v>92</v>
      </c>
      <c r="F123" s="1" t="n">
        <v>0.834165521664545</v>
      </c>
      <c r="G123" s="1" t="n">
        <v>11.3205314259045</v>
      </c>
      <c r="H123" s="11" t="str">
        <f aca="false">E123</f>
        <v>versicolor</v>
      </c>
      <c r="I123" s="1" t="str">
        <f aca="false">INDEX(L123:BI123, MODE(MATCH(L123:BI123, L123:BI123, 0 )))</f>
        <v>versicolor</v>
      </c>
      <c r="J123" s="12" t="n">
        <f aca="false">COUNTIF(L123:BI123, H123) / COUNTA(L123:BI123)</f>
        <v>1</v>
      </c>
      <c r="K123" s="13" t="n">
        <f aca="false">I123=H123</f>
        <v>1</v>
      </c>
      <c r="L123" s="1" t="str">
        <f aca="false">IF(AND(C123&lt;3.65,B123&gt;=3.35),"setosa",IF(AND(C123&gt;=3.65,B123&gt;=3.35),"virginica",IF(AND(C123&lt;2.35,C123&lt;4.85,B123&lt;3.35),"setosa",IF(AND(F123&gt;=0.899,C123&gt;=2.35,C123&lt;4.85,B123&lt;3.35),"virginica",IF(AND(G123&gt;=8.268,B123&lt;2.75,C123&gt;=4.85,B123&lt;3.35),"virginica",IF(AND(D123&lt;1.55,B123&gt;=2.75,C123&gt;=4.85,B123&lt;3.35),"versicolor",IF(AND(D123&gt;=1.55,B123&gt;=2.75,C123&gt;=4.85,B123&lt;3.35),"virginica",IF(AND(G123&lt;6.537,F123&lt;0.899,C123&gt;=2.35,C123&lt;4.85,B123&lt;3.35),"virginica",IF(AND(G123&gt;=6.537,F123&lt;0.899,C123&gt;=2.35,C123&lt;4.85,B123&lt;3.35),"versicolor",IF(AND(G123&lt;6.878,G123&lt;8.268,B123&lt;2.75,C123&gt;=4.85,B123&lt;3.35),"virginica",IF(AND(G123&gt;=6.878,G123&lt;8.268,B123&lt;2.75,C123&gt;=4.85,B123&lt;3.35),"versicolor","shouldnthappen")))))))))))</f>
        <v>versicolor</v>
      </c>
      <c r="M123" s="1" t="str">
        <f aca="false">IF(AND(C123&lt;2.6),"setosa",IF(AND(D123&gt;=1.75,C123&gt;=2.6),"virginica",IF(AND(G123&lt;6.094,D123&lt;1.75,C123&gt;=2.6),"virginica",IF(AND(D123&lt;1.35,G123&gt;=6.094,D123&lt;1.75,C123&gt;=2.6),"versicolor",IF(AND(C123&lt;5.05,D123&gt;=1.35,G123&gt;=6.094,D123&lt;1.75,C123&gt;=2.6),"versicolor",IF(AND(C123&gt;=5.05,D123&gt;=1.35,G123&gt;=6.094,D123&lt;1.75,C123&gt;=2.6),"virginica","shouldnthappen"))))))</f>
        <v>versicolor</v>
      </c>
      <c r="N123" s="1" t="str">
        <f aca="false">IF(AND(A123&lt;6.6,B123&gt;=3.45),"setosa",IF(AND(A123&gt;=6.6,B123&gt;=3.45),"virginica",IF(AND(D123&lt;0.7,C123&lt;4.75,B123&lt;3.45),"setosa",IF(AND(D123&gt;=0.7,C123&lt;4.75,B123&lt;3.45),"versicolor",IF(AND(C123&gt;=5.15,C123&gt;=4.75,B123&lt;3.45),"virginica",IF(AND(D123&gt;=1.7,A123&lt;6.5,C123&lt;5.15,C123&gt;=4.75,B123&lt;3.45),"virginica",IF(AND(C123&lt;5.05,A123&gt;=6.5,C123&lt;5.15,C123&gt;=4.75,B123&lt;3.45),"versicolor",IF(AND(C123&gt;=5.05,A123&gt;=6.5,C123&lt;5.15,C123&gt;=4.75,B123&lt;3.45),"virginica",IF(AND(G123&lt;7.498,D123&lt;1.7,A123&lt;6.5,C123&lt;5.15,C123&gt;=4.75,B123&lt;3.45),"virginica",IF(AND(G123&gt;=7.498,D123&lt;1.7,A123&lt;6.5,C123&lt;5.15,C123&gt;=4.75,B123&lt;3.45),"versicolor","shouldnthappen"))))))))))</f>
        <v>versicolor</v>
      </c>
      <c r="O123" s="1" t="str">
        <f aca="false">IF(AND(D123&lt;0.75),"setosa",IF(AND(C123&lt;4.75,C123&lt;4.85,D123&gt;=0.75),"versicolor",IF(AND(A123&gt;=6.05,C123&gt;=4.85,D123&gt;=0.75),"virginica",IF(AND(D123&lt;1.6,C123&gt;=4.75,C123&lt;4.85,D123&gt;=0.75),"versicolor",IF(AND(D123&gt;=1.6,C123&gt;=4.75,C123&lt;4.85,D123&gt;=0.75),"virginica",IF(AND(A123&lt;5.9,A123&lt;6.05,C123&gt;=4.85,D123&gt;=0.75),"virginica",IF(AND(A123&gt;=5.9,A123&lt;6.05,C123&gt;=4.85,D123&gt;=0.75),"versicolor","shouldnthappen")))))))</f>
        <v>versicolor</v>
      </c>
      <c r="P123" s="1" t="str">
        <f aca="false">IF(AND(D123&lt;0.75),"setosa",IF(AND(A123&lt;5.55,D123&gt;=0.75),"versicolor",IF(AND(D123&gt;=1.7,G123&lt;13.158,A123&gt;=5.55,D123&gt;=0.75),"virginica",IF(AND(B123&lt;2.45,D123&lt;1.7,G123&lt;13.158,A123&gt;=5.55,D123&gt;=0.75),"virginica",IF(AND(B123&gt;=2.45,D123&lt;1.7,G123&lt;13.158,A123&gt;=5.55,D123&gt;=0.75),"versicolor",IF(AND(B123&gt;=3.05,G123&lt;15.551,G123&gt;=13.158,A123&gt;=5.55,D123&gt;=0.75),"versicolor",IF(AND(B123&lt;2.9,G123&gt;=15.551,G123&gt;=13.158,A123&gt;=5.55,D123&gt;=0.75),"versicolor",IF(AND(B123&gt;=2.9,G123&gt;=15.551,G123&gt;=13.158,A123&gt;=5.55,D123&gt;=0.75),"virginica",IF(AND(D123&lt;1.3,G123&lt;14.221,B123&lt;3.05,G123&lt;15.551,G123&gt;=13.158,A123&gt;=5.55,D123&gt;=0.75),"versicolor",IF(AND(D123&gt;=1.3,G123&lt;14.221,B123&lt;3.05,G123&lt;15.551,G123&gt;=13.158,A123&gt;=5.55,D123&gt;=0.75),"virginica",IF(AND(C123&lt;4.9,G123&gt;=14.221,B123&lt;3.05,G123&lt;15.551,G123&gt;=13.158,A123&gt;=5.55,D123&gt;=0.75),"versicolor",IF(AND(C123&gt;=4.9,G123&gt;=14.221,B123&lt;3.05,G123&lt;15.551,G123&gt;=13.158,A123&gt;=5.55,D123&gt;=0.75),"virginica","shouldnthappen"))))))))))))</f>
        <v>versicolor</v>
      </c>
      <c r="Q123" s="1" t="str">
        <f aca="false">IF(AND(C123&lt;2.6),"setosa",IF(AND(A123&gt;=4.95,C123&lt;4.75,C123&gt;=2.6),"versicolor",IF(AND(D123&gt;=1.75,C123&gt;=4.75,C123&gt;=2.6),"virginica",IF(AND(B123&lt;2.45,A123&lt;4.95,C123&lt;4.75,C123&gt;=2.6),"versicolor",IF(AND(B123&gt;=2.45,A123&lt;4.95,C123&lt;4.75,C123&gt;=2.6),"virginica",IF(AND(G123&lt;7.498,D123&lt;1.75,C123&gt;=4.75,C123&gt;=2.6),"virginica",IF(AND(F123&lt;0.417,G123&gt;=7.498,D123&lt;1.75,C123&gt;=4.75,C123&gt;=2.6),"versicolor",IF(AND(F123&lt;0.442,F123&gt;=0.417,G123&gt;=7.498,D123&lt;1.75,C123&gt;=4.75,C123&gt;=2.6),"virginica",IF(AND(F123&gt;=0.442,F123&gt;=0.417,G123&gt;=7.498,D123&lt;1.75,C123&gt;=4.75,C123&gt;=2.6),"versicolor","shouldnthappen")))))))))</f>
        <v>versicolor</v>
      </c>
      <c r="R123" s="1" t="str">
        <f aca="false">IF(AND(D123&lt;0.75),"setosa",IF(AND(D123&lt;1.75,A123&gt;=6.25,D123&gt;=0.75),"versicolor",IF(AND(D123&gt;=1.75,A123&gt;=6.25,D123&gt;=0.75),"virginica",IF(AND(D123&lt;1.6,C123&lt;4.75,A123&lt;6.25,D123&gt;=0.75),"versicolor",IF(AND(D123&gt;=1.6,C123&lt;4.75,A123&lt;6.25,D123&gt;=0.75),"virginica",IF(AND(G123&lt;6.998,C123&gt;=4.75,A123&lt;6.25,D123&gt;=0.75),"virginica",IF(AND(A123&lt;6.05,G123&gt;=6.998,C123&gt;=4.75,A123&lt;6.25,D123&gt;=0.75),"versicolor",IF(AND(A123&gt;=6.05,G123&gt;=6.998,C123&gt;=4.75,A123&lt;6.25,D123&gt;=0.75),"virginica","shouldnthappen"))))))))</f>
        <v>versicolor</v>
      </c>
      <c r="S123" s="1" t="str">
        <f aca="false">IF(AND(B123&gt;=3.05,A123&lt;5.45),"setosa",IF(AND(C123&lt;2.2,B123&lt;3.05,A123&lt;5.45),"setosa",IF(AND(C123&gt;=2.2,B123&lt;3.05,A123&lt;5.45),"versicolor",IF(AND(B123&lt;3.7,C123&lt;4.8,A123&gt;=5.45),"versicolor",IF(AND(B123&gt;=3.7,C123&lt;4.8,A123&gt;=5.45),"setosa",IF(AND(G123&lt;13.757,C123&lt;5.05,C123&gt;=4.8,A123&gt;=5.45),"virginica",IF(AND(G123&gt;=13.757,C123&lt;5.05,C123&gt;=4.8,A123&gt;=5.45),"versicolor",IF(AND(C123&gt;=5.15,C123&gt;=5.05,C123&gt;=4.8,A123&gt;=5.45),"virginica",IF(AND(A123&lt;5.95,C123&lt;5.15,C123&gt;=5.05,C123&gt;=4.8,A123&gt;=5.45),"virginica",IF(AND(D123&gt;=1.8,A123&gt;=5.95,C123&lt;5.15,C123&gt;=5.05,C123&gt;=4.8,A123&gt;=5.45),"virginica",IF(AND(B123&lt;2.75,D123&lt;1.8,A123&gt;=5.95,C123&lt;5.15,C123&gt;=5.05,C123&gt;=4.8,A123&gt;=5.45),"versicolor",IF(AND(B123&gt;=2.75,D123&lt;1.8,A123&gt;=5.95,C123&lt;5.15,C123&gt;=5.05,C123&gt;=4.8,A123&gt;=5.45),"virginica","shouldnthappen"))))))))))))</f>
        <v>versicolor</v>
      </c>
      <c r="T123" s="1" t="str">
        <f aca="false">IF(AND(C123&lt;2.6),"setosa",IF(AND(D123&lt;1.65,C123&lt;4.75,C123&gt;=2.6),"versicolor",IF(AND(D123&gt;=1.65,C123&lt;4.75,C123&gt;=2.6),"virginica",IF(AND(G123&gt;=8.494,A123&lt;6.6,C123&gt;=4.75,C123&gt;=2.6),"virginica",IF(AND(C123&lt;5.2,A123&gt;=6.6,C123&gt;=4.75,C123&gt;=2.6),"versicolor",IF(AND(C123&gt;=5.2,A123&gt;=6.6,C123&gt;=4.75,C123&gt;=2.6),"virginica",IF(AND(A123&lt;5.95,G123&lt;8.494,A123&lt;6.6,C123&gt;=4.75,C123&gt;=2.6),"virginica",IF(AND(A123&gt;=5.95,G123&lt;8.494,A123&lt;6.6,C123&gt;=4.75,C123&gt;=2.6),"versicolor","shouldnthappen"))))))))</f>
        <v>versicolor</v>
      </c>
      <c r="U123" s="1" t="str">
        <f aca="false">IF(AND(C123&lt;3.65,B123&gt;=3.35),"setosa",IF(AND(C123&gt;=3.65,B123&gt;=3.35),"virginica",IF(AND(C123&lt;2.35,A123&lt;6.25,B123&lt;3.35),"setosa",IF(AND(C123&lt;4.85,A123&gt;=6.25,B123&lt;3.35),"versicolor",IF(AND(G123&gt;=15.426,C123&gt;=2.35,A123&lt;6.25,B123&lt;3.35),"virginica",IF(AND(D123&gt;=1.55,C123&gt;=4.85,A123&gt;=6.25,B123&lt;3.35),"virginica",IF(AND(D123&lt;1.8,G123&lt;15.426,C123&gt;=2.35,A123&lt;6.25,B123&lt;3.35),"versicolor",IF(AND(D123&gt;=1.8,G123&lt;15.426,C123&gt;=2.35,A123&lt;6.25,B123&lt;3.35),"virginica",IF(AND(B123&lt;2.95,D123&lt;1.55,C123&gt;=4.85,A123&gt;=6.25,B123&lt;3.35),"virginica",IF(AND(B123&gt;=2.95,D123&lt;1.55,C123&gt;=4.85,A123&gt;=6.25,B123&lt;3.35),"versicolor","shouldnthappen"))))))))))</f>
        <v>versicolor</v>
      </c>
      <c r="V123" s="1" t="str">
        <f aca="false">IF(AND(C123&lt;2.6),"setosa",IF(AND(C123&gt;=4.85,C123&gt;=2.6),"virginica",IF(AND(F123&gt;=0.9,C123&lt;4.85,C123&gt;=2.6),"virginica",IF(AND(G123&lt;5.656,F123&lt;0.9,C123&lt;4.85,C123&gt;=2.6),"virginica",IF(AND(G123&gt;=5.656,F123&lt;0.9,C123&lt;4.85,C123&gt;=2.6),"versicolor","shouldnthappen")))))</f>
        <v>versicolor</v>
      </c>
      <c r="W123" s="1" t="str">
        <f aca="false">IF(AND(D123&gt;=1.75,G123&gt;=13.795),"virginica",IF(AND(D123&gt;=1.5,G123&gt;=12.335,G123&lt;13.795),"virginica",IF(AND(C123&lt;2.45,C123&lt;4.85,G123&lt;12.335,G123&lt;13.795),"setosa",IF(AND(C123&gt;=2.45,C123&lt;4.85,G123&lt;12.335,G123&lt;13.795),"versicolor",IF(AND(D123&gt;=1.7,C123&gt;=4.85,G123&lt;12.335,G123&lt;13.795),"virginica",IF(AND(B123&gt;=3.25,D123&lt;1.5,G123&gt;=12.335,G123&lt;13.795),"setosa",IF(AND(D123&lt;1,F123&lt;0.255,D123&lt;1.75,G123&gt;=13.795),"setosa",IF(AND(D123&gt;=1,F123&lt;0.255,D123&lt;1.75,G123&gt;=13.795),"versicolor",IF(AND(A123&lt;5.4,F123&gt;=0.255,D123&lt;1.75,G123&gt;=13.795),"setosa",IF(AND(A123&gt;=5.4,F123&gt;=0.255,D123&lt;1.75,G123&gt;=13.795),"versicolor",IF(AND(A123&lt;6.15,D123&lt;1.7,C123&gt;=4.85,G123&lt;12.335,G123&lt;13.795),"versicolor",IF(AND(A123&gt;=6.15,D123&lt;1.7,C123&gt;=4.85,G123&lt;12.335,G123&lt;13.795),"virginica",IF(AND(C123&lt;5,B123&lt;3.25,D123&lt;1.5,G123&gt;=12.335,G123&lt;13.795),"versicolor",IF(AND(C123&gt;=5,B123&lt;3.25,D123&lt;1.5,G123&gt;=12.335,G123&lt;13.795),"virginica","shouldnthappen"))))))))))))))</f>
        <v>versicolor</v>
      </c>
      <c r="X123" s="1" t="str">
        <f aca="false">IF(AND(C123&lt;2.5,A123&lt;5.55),"setosa",IF(AND(F123&lt;0.096,A123&gt;=5.55),"virginica",IF(AND(D123&lt;1.6,C123&gt;=2.5,A123&lt;5.55),"versicolor",IF(AND(D123&gt;=1.6,C123&gt;=2.5,A123&lt;5.55),"virginica",IF(AND(F123&gt;=0.156,C123&lt;4.75,F123&gt;=0.096,A123&gt;=5.55),"versicolor",IF(AND(D123&gt;=1.75,C123&gt;=4.75,F123&gt;=0.096,A123&gt;=5.55),"virginica",IF(AND(B123&lt;3.3,F123&lt;0.156,C123&lt;4.75,F123&gt;=0.096,A123&gt;=5.55),"versicolor",IF(AND(B123&gt;=3.3,F123&lt;0.156,C123&lt;4.75,F123&gt;=0.096,A123&gt;=5.55),"setosa",IF(AND(B123&lt;2.45,A123&lt;6.05,D123&lt;1.75,C123&gt;=4.75,F123&gt;=0.096,A123&gt;=5.55),"virginica",IF(AND(B123&gt;=2.45,A123&lt;6.05,D123&lt;1.75,C123&gt;=4.75,F123&gt;=0.096,A123&gt;=5.55),"versicolor",IF(AND(F123&lt;0.205,A123&gt;=6.05,D123&lt;1.75,C123&gt;=4.75,F123&gt;=0.096,A123&gt;=5.55),"versicolor",IF(AND(F123&gt;=0.205,A123&gt;=6.05,D123&lt;1.75,C123&gt;=4.75,F123&gt;=0.096,A123&gt;=5.55),"virginica","shouldnthappen"))))))))))))</f>
        <v>versicolor</v>
      </c>
      <c r="Y123" s="1" t="str">
        <f aca="false">IF(AND(C123&lt;2.35,A123&lt;5.55),"setosa",IF(AND(C123&gt;=5.05,A123&gt;=5.55),"virginica",IF(AND(D123&lt;1.6,C123&gt;=2.35,A123&lt;5.55),"versicolor",IF(AND(D123&gt;=1.6,C123&gt;=2.35,A123&lt;5.55),"virginica",IF(AND(D123&gt;=1.75,C123&lt;5.05,A123&gt;=5.55),"virginica",IF(AND(B123&gt;=3.55,D123&lt;1.75,C123&lt;5.05,A123&gt;=5.55),"setosa",IF(AND(G123&lt;6.3,B123&lt;3.55,D123&lt;1.75,C123&lt;5.05,A123&gt;=5.55),"virginica",IF(AND(G123&gt;=6.3,B123&lt;3.55,D123&lt;1.75,C123&lt;5.05,A123&gt;=5.55),"versicolor","shouldnthappen"))))))))</f>
        <v>versicolor</v>
      </c>
      <c r="Z123" s="1" t="str">
        <f aca="false">IF(AND(D123&lt;0.75),"setosa",IF(AND(B123&gt;=2.55,C123&lt;4.85,D123&gt;=0.75),"versicolor",IF(AND(D123&gt;=1.7,C123&gt;=4.85,D123&gt;=0.75),"virginica",IF(AND(D123&lt;1.6,B123&lt;2.55,C123&lt;4.85,D123&gt;=0.75),"versicolor",IF(AND(D123&gt;=1.6,B123&lt;2.55,C123&lt;4.85,D123&gt;=0.75),"virginica",IF(AND(B123&lt;2.65,D123&lt;1.7,C123&gt;=4.85,D123&gt;=0.75),"virginica",IF(AND(F123&lt;0.325,B123&gt;=2.65,D123&lt;1.7,C123&gt;=4.85,D123&gt;=0.75),"virginica",IF(AND(G123&lt;10.717,F123&gt;=0.325,B123&gt;=2.65,D123&lt;1.7,C123&gt;=4.85,D123&gt;=0.75),"versicolor",IF(AND(G123&gt;=10.717,F123&gt;=0.325,B123&gt;=2.65,D123&lt;1.7,C123&gt;=4.85,D123&gt;=0.75),"virginica","shouldnthappen")))))))))</f>
        <v>versicolor</v>
      </c>
      <c r="AA123" s="1" t="str">
        <f aca="false">IF(AND(D123&lt;0.75),"setosa",IF(AND(D123&gt;=1.75,D123&gt;=0.75),"virginica",IF(AND(F123&gt;=0.455,D123&lt;1.75,D123&gt;=0.75),"versicolor",IF(AND(D123&lt;1.45,F123&lt;0.455,D123&lt;1.75,D123&gt;=0.75),"versicolor",IF(AND(F123&lt;0.247,D123&gt;=1.45,F123&lt;0.455,D123&lt;1.75,D123&gt;=0.75),"versicolor",IF(AND(F123&gt;=0.247,D123&gt;=1.45,F123&lt;0.455,D123&lt;1.75,D123&gt;=0.75),"virginica","shouldnthappen"))))))</f>
        <v>versicolor</v>
      </c>
      <c r="AB123" s="1" t="str">
        <f aca="false">IF(AND(F123&gt;=0.221,B123&gt;=3.35),"setosa",IF(AND(A123&lt;5.3,F123&gt;=0.683,B123&lt;3.35),"setosa",IF(AND(A123&lt;6.45,F123&lt;0.221,B123&gt;=3.35),"setosa",IF(AND(A123&gt;=6.45,F123&lt;0.221,B123&gt;=3.35),"virginica",IF(AND(G123&lt;6.3,A123&lt;6.25,F123&lt;0.683,B123&lt;3.35),"virginica",IF(AND(G123&lt;13.795,A123&gt;=6.25,F123&lt;0.683,B123&lt;3.35),"virginica",IF(AND(D123&lt;1.65,A123&gt;=5.3,F123&gt;=0.683,B123&lt;3.35),"versicolor",IF(AND(D123&gt;=1.65,A123&gt;=5.3,F123&gt;=0.683,B123&lt;3.35),"virginica",IF(AND(D123&lt;0.6,G123&gt;=6.3,A123&lt;6.25,F123&lt;0.683,B123&lt;3.35),"setosa",IF(AND(D123&lt;1.7,G123&gt;=13.795,A123&gt;=6.25,F123&lt;0.683,B123&lt;3.35),"versicolor",IF(AND(D123&gt;=1.7,G123&gt;=13.795,A123&gt;=6.25,F123&lt;0.683,B123&lt;3.35),"virginica",IF(AND(C123&gt;=5.35,D123&gt;=0.6,G123&gt;=6.3,A123&lt;6.25,F123&lt;0.683,B123&lt;3.35),"virginica",IF(AND(D123&lt;1.75,C123&lt;5.35,D123&gt;=0.6,G123&gt;=6.3,A123&lt;6.25,F123&lt;0.683,B123&lt;3.35),"versicolor",IF(AND(D123&gt;=1.75,C123&lt;5.35,D123&gt;=0.6,G123&gt;=6.3,A123&lt;6.25,F123&lt;0.683,B123&lt;3.35),"virginica","shouldnthappen"))))))))))))))</f>
        <v>versicolor</v>
      </c>
      <c r="AC123" s="1" t="str">
        <f aca="false">IF(AND(B123&gt;=3.3),"setosa",IF(AND(C123&lt;2.45,D123&lt;1.55,B123&lt;3.3),"setosa",IF(AND(F123&gt;=0.211,D123&gt;=1.55,B123&lt;3.3),"virginica",IF(AND(C123&lt;4.9,C123&gt;=2.45,D123&lt;1.55,B123&lt;3.3),"versicolor",IF(AND(C123&gt;=4.9,C123&gt;=2.45,D123&lt;1.55,B123&lt;3.3),"virginica",IF(AND(F123&lt;0.138,F123&lt;0.211,D123&gt;=1.55,B123&lt;3.3),"virginica",IF(AND(F123&gt;=0.138,F123&lt;0.211,D123&gt;=1.55,B123&lt;3.3),"versicolor","shouldnthappen")))))))</f>
        <v>versicolor</v>
      </c>
      <c r="AD123" s="1" t="str">
        <f aca="false">IF(AND(D123&gt;=1.75),"virginica",IF(AND(D123&lt;0.75,D123&lt;1.75),"setosa",IF(AND(D123&lt;1.35,D123&gt;=0.75,D123&lt;1.75),"versicolor",IF(AND(B123&lt;2.6,C123&lt;4.85,D123&gt;=1.35,D123&gt;=0.75,D123&lt;1.75),"virginica",IF(AND(B123&gt;=2.6,C123&lt;4.85,D123&gt;=1.35,D123&gt;=0.75,D123&lt;1.75),"versicolor",IF(AND(A123&lt;6.4,C123&gt;=4.85,D123&gt;=1.35,D123&gt;=0.75,D123&lt;1.75),"virginica",IF(AND(A123&gt;=6.4,C123&gt;=4.85,D123&gt;=1.35,D123&gt;=0.75,D123&lt;1.75),"versicolor","shouldnthappen")))))))</f>
        <v>versicolor</v>
      </c>
      <c r="AE123" s="1" t="str">
        <f aca="false">IF(AND(C123&lt;2.45),"setosa",IF(AND(F123&lt;0.07,C123&gt;=2.45),"virginica",IF(AND(A123&gt;=5,C123&lt;4.75,F123&gt;=0.07,C123&gt;=2.45),"versicolor",IF(AND(F123&lt;0.182,C123&gt;=4.75,F123&gt;=0.07,C123&gt;=2.45),"versicolor",IF(AND(B123&lt;2.45,A123&lt;5,C123&lt;4.75,F123&gt;=0.07,C123&gt;=2.45),"versicolor",IF(AND(B123&gt;=2.45,A123&lt;5,C123&lt;4.75,F123&gt;=0.07,C123&gt;=2.45),"virginica",IF(AND(F123&gt;=0.468,F123&gt;=0.182,C123&gt;=4.75,F123&gt;=0.07,C123&gt;=2.45),"virginica",IF(AND(A123&gt;=6.85,F123&lt;0.468,F123&gt;=0.182,C123&gt;=4.75,F123&gt;=0.07,C123&gt;=2.45),"virginica",IF(AND(B123&lt;2.6,A123&lt;6.85,F123&lt;0.468,F123&gt;=0.182,C123&gt;=4.75,F123&gt;=0.07,C123&gt;=2.45),"virginica",IF(AND(B123&gt;=2.6,A123&lt;6.85,F123&lt;0.468,F123&gt;=0.182,C123&gt;=4.75,F123&gt;=0.07,C123&gt;=2.45),"versicolor","shouldnthappen"))))))))))</f>
        <v>versicolor</v>
      </c>
      <c r="AF123" s="1" t="str">
        <f aca="false">IF(AND(D123&lt;0.75,A123&lt;5.45),"setosa",IF(AND(D123&gt;=1.75,A123&gt;=5.45),"virginica",IF(AND(G123&lt;6.094,D123&gt;=0.75,A123&lt;5.45),"virginica",IF(AND(G123&gt;=6.094,D123&gt;=0.75,A123&lt;5.45),"versicolor",IF(AND(C123&lt;2.75,D123&lt;1.75,A123&gt;=5.45),"setosa",IF(AND(D123&lt;1.45,C123&gt;=2.75,D123&lt;1.75,A123&gt;=5.45),"versicolor",IF(AND(B123&lt;2.75,D123&gt;=1.45,C123&gt;=2.75,D123&lt;1.75,A123&gt;=5.45),"versicolor",IF(AND(C123&lt;5.05,B123&gt;=2.75,D123&gt;=1.45,C123&gt;=2.75,D123&lt;1.75,A123&gt;=5.45),"versicolor",IF(AND(C123&gt;=5.05,B123&gt;=2.75,D123&gt;=1.45,C123&gt;=2.75,D123&lt;1.75,A123&gt;=5.45),"virginica","shouldnthappen")))))))))</f>
        <v>versicolor</v>
      </c>
      <c r="AG123" s="1" t="str">
        <f aca="false">IF(AND(D123&lt;0.65,G123&lt;8.868,A123&lt;5.3),"setosa",IF(AND(C123&lt;2.6,G123&gt;=8.868,A123&lt;5.3),"setosa",IF(AND(C123&gt;=2.6,G123&gt;=8.868,A123&lt;5.3),"versicolor",IF(AND(C123&gt;=4.95,D123&lt;1.55,A123&gt;=5.3),"virginica",IF(AND(G123&lt;13.795,D123&gt;=1.55,A123&gt;=5.3),"virginica",IF(AND(C123&lt;3.75,D123&gt;=0.65,G123&lt;8.868,A123&lt;5.3),"versicolor",IF(AND(C123&gt;=3.75,D123&gt;=0.65,G123&lt;8.868,A123&lt;5.3),"virginica",IF(AND(C123&lt;2.6,C123&lt;4.95,D123&lt;1.55,A123&gt;=5.3),"setosa",IF(AND(C123&gt;=2.6,C123&lt;4.95,D123&lt;1.55,A123&gt;=5.3),"versicolor",IF(AND(C123&lt;4.75,G123&gt;=13.795,D123&gt;=1.55,A123&gt;=5.3),"versicolor",IF(AND(C123&gt;=4.75,G123&gt;=13.795,D123&gt;=1.55,A123&gt;=5.3),"virginica","shouldnthappen")))))))))))</f>
        <v>versicolor</v>
      </c>
      <c r="AH123" s="1" t="str">
        <f aca="false">IF(AND(D123&lt;0.75),"setosa",IF(AND(C123&lt;4.75,D123&gt;=0.75),"versicolor",IF(AND(G123&lt;13.757,C123&gt;=4.75,D123&gt;=0.75),"virginica",IF(AND(B123&lt;3.05,G123&gt;=13.757,C123&gt;=4.75,D123&gt;=0.75),"virginica",IF(AND(A123&lt;6.65,B123&gt;=3.05,G123&gt;=13.757,C123&gt;=4.75,D123&gt;=0.75),"virginica",IF(AND(A123&gt;=6.65,B123&gt;=3.05,G123&gt;=13.757,C123&gt;=4.75,D123&gt;=0.75),"versicolor","shouldnthappen"))))))</f>
        <v>versicolor</v>
      </c>
      <c r="AI123" s="1" t="str">
        <f aca="false">IF(AND(D123&lt;0.7),"setosa",IF(AND(C123&lt;4.75,D123&gt;=0.7),"versicolor",IF(AND(A123&lt;6.6,F123&lt;0.482,C123&gt;=4.75,D123&gt;=0.7),"virginica",IF(AND(C123&gt;=4.95,F123&gt;=0.482,C123&gt;=4.75,D123&gt;=0.7),"virginica",IF(AND(D123&lt;1.9,A123&gt;=6.6,F123&lt;0.482,C123&gt;=4.75,D123&gt;=0.7),"versicolor",IF(AND(D123&gt;=1.9,A123&gt;=6.6,F123&lt;0.482,C123&gt;=4.75,D123&gt;=0.7),"virginica",IF(AND(F123&gt;=0.766,C123&lt;4.95,F123&gt;=0.482,C123&gt;=4.75,D123&gt;=0.7),"virginica",IF(AND(B123&lt;2.95,F123&lt;0.766,C123&lt;4.95,F123&gt;=0.482,C123&gt;=4.75,D123&gt;=0.7),"virginica",IF(AND(B123&gt;=2.95,F123&lt;0.766,C123&lt;4.95,F123&gt;=0.482,C123&gt;=4.75,D123&gt;=0.7),"versicolor","shouldnthappen")))))))))</f>
        <v>versicolor</v>
      </c>
      <c r="AJ123" s="1" t="str">
        <f aca="false">IF(AND(C123&lt;2.45,C123&lt;4.75),"setosa",IF(AND(D123&gt;=1.65,C123&gt;=4.75),"virginica",IF(AND(A123&lt;4.95,C123&gt;=2.45,C123&lt;4.75),"virginica",IF(AND(A123&gt;=4.95,C123&gt;=2.45,C123&lt;4.75),"versicolor",IF(AND(B123&lt;2.95,D123&lt;1.65,C123&gt;=4.75),"virginica",IF(AND(B123&gt;=2.95,D123&lt;1.65,C123&gt;=4.75),"versicolor","shouldnthappen"))))))</f>
        <v>versicolor</v>
      </c>
      <c r="AK123" s="1" t="str">
        <f aca="false">IF(AND(D123&lt;0.75,A123&lt;5.45),"setosa",IF(AND(B123&lt;2.45,D123&gt;=0.75,A123&lt;5.45),"versicolor",IF(AND(A123&gt;=5.55,C123&lt;4.75,A123&gt;=5.45),"versicolor",IF(AND(C123&gt;=5.15,C123&gt;=4.75,A123&gt;=5.45),"virginica",IF(AND(G123&lt;6.094,B123&gt;=2.45,D123&gt;=0.75,A123&lt;5.45),"virginica",IF(AND(G123&gt;=6.094,B123&gt;=2.45,D123&gt;=0.75,A123&lt;5.45),"versicolor",IF(AND(D123&lt;0.6,A123&lt;5.55,C123&lt;4.75,A123&gt;=5.45),"setosa",IF(AND(D123&gt;=0.6,A123&lt;5.55,C123&lt;4.75,A123&gt;=5.45),"versicolor",IF(AND(C123&lt;4.95,C123&lt;5.15,C123&gt;=4.75,A123&gt;=5.45),"virginica",IF(AND(G123&lt;12.627,C123&lt;5.05,C123&gt;=4.95,C123&lt;5.15,C123&gt;=4.75,A123&gt;=5.45),"virginica",IF(AND(G123&gt;=12.627,C123&lt;5.05,C123&gt;=4.95,C123&lt;5.15,C123&gt;=4.75,A123&gt;=5.45),"versicolor",IF(AND(D123&lt;1.7,C123&gt;=5.05,C123&gt;=4.95,C123&lt;5.15,C123&gt;=4.75,A123&gt;=5.45),"versicolor",IF(AND(D123&gt;=1.7,C123&gt;=5.05,C123&gt;=4.95,C123&lt;5.15,C123&gt;=4.75,A123&gt;=5.45),"virginica","shouldnthappen")))))))))))))</f>
        <v>versicolor</v>
      </c>
      <c r="AL123" s="1" t="str">
        <f aca="false">IF(AND(B123&lt;2.45,B123&lt;3.15),"versicolor",IF(AND(D123&lt;0.95,G123&lt;15.141,B123&gt;=3.15),"setosa",IF(AND(G123&lt;15.429,G123&gt;=15.141,B123&gt;=3.15),"versicolor",IF(AND(G123&gt;=15.429,G123&gt;=15.141,B123&gt;=3.15),"virginica",IF(AND(C123&lt;2.3,C123&lt;4.75,B123&gt;=2.45,B123&lt;3.15),"setosa",IF(AND(G123&gt;=16.072,C123&gt;=4.75,B123&gt;=2.45,B123&lt;3.15),"versicolor",IF(AND(G123&lt;11.833,D123&gt;=0.95,G123&lt;15.141,B123&gt;=3.15),"virginica",IF(AND(A123&lt;5,C123&gt;=2.3,C123&lt;4.75,B123&gt;=2.45,B123&lt;3.15),"virginica",IF(AND(A123&gt;=5,C123&gt;=2.3,C123&lt;4.75,B123&gt;=2.45,B123&lt;3.15),"versicolor",IF(AND(G123&lt;14.342,G123&gt;=11.833,D123&gt;=0.95,G123&lt;15.141,B123&gt;=3.15),"versicolor",IF(AND(G123&gt;=14.342,G123&gt;=11.833,D123&gt;=0.95,G123&lt;15.141,B123&gt;=3.15),"virginica",IF(AND(G123&lt;13.757,F123&gt;=0.741,G123&lt;16.072,C123&gt;=4.75,B123&gt;=2.45,B123&lt;3.15),"virginica",IF(AND(F123&gt;=0.546,A123&lt;6.15,F123&lt;0.741,G123&lt;16.072,C123&gt;=4.75,B123&gt;=2.45,B123&lt;3.15),"virginica",IF(AND(D123&gt;=1.75,A123&gt;=6.15,F123&lt;0.741,G123&lt;16.072,C123&gt;=4.75,B123&gt;=2.45,B123&lt;3.15),"virginica",IF(AND(C123&lt;4.85,G123&gt;=13.757,F123&gt;=0.741,G123&lt;16.072,C123&gt;=4.75,B123&gt;=2.45,B123&lt;3.15),"virginica",IF(AND(C123&gt;=4.85,G123&gt;=13.757,F123&gt;=0.741,G123&lt;16.072,C123&gt;=4.75,B123&gt;=2.45,B123&lt;3.15),"versicolor",IF(AND(F123&lt;0.331,F123&lt;0.546,A123&lt;6.15,F123&lt;0.741,G123&lt;16.072,C123&gt;=4.75,B123&gt;=2.45,B123&lt;3.15),"virginica",IF(AND(F123&gt;=0.331,F123&lt;0.546,A123&lt;6.15,F123&lt;0.741,G123&lt;16.072,C123&gt;=4.75,B123&gt;=2.45,B123&lt;3.15),"versicolor",IF(AND(G123&lt;10.661,D123&lt;1.75,A123&gt;=6.15,F123&lt;0.741,G123&lt;16.072,C123&gt;=4.75,B123&gt;=2.45,B123&lt;3.15),"virginica",IF(AND(G123&gt;=10.661,D123&lt;1.75,A123&gt;=6.15,F123&lt;0.741,G123&lt;16.072,C123&gt;=4.75,B123&gt;=2.45,B123&lt;3.15),"versicolor","shouldnthappen"))))))))))))))))))))</f>
        <v>versicolor</v>
      </c>
      <c r="AM123" s="1" t="str">
        <f aca="false">IF(AND(D123&lt;1.35,F123&gt;=0.917),"setosa",IF(AND(D123&gt;=1.35,F123&gt;=0.917),"virginica",IF(AND(D123&lt;0.75,D123&lt;1.55,F123&lt;0.917),"setosa",IF(AND(C123&gt;=4.8,D123&gt;=1.55,F123&lt;0.917),"virginica",IF(AND(A123&lt;5.95,D123&gt;=0.75,D123&lt;1.55,F123&lt;0.917),"versicolor",IF(AND(F123&lt;0.473,C123&lt;4.8,D123&gt;=1.55,F123&lt;0.917),"virginica",IF(AND(F123&gt;=0.473,C123&lt;4.8,D123&gt;=1.55,F123&lt;0.917),"versicolor",IF(AND(C123&lt;4.95,A123&gt;=5.95,D123&gt;=0.75,D123&lt;1.55,F123&lt;0.917),"versicolor",IF(AND(C123&gt;=4.95,A123&gt;=5.95,D123&gt;=0.75,D123&lt;1.55,F123&lt;0.917),"virginica","shouldnthappen")))))))))</f>
        <v>versicolor</v>
      </c>
      <c r="AN123" s="1" t="str">
        <f aca="false">IF(AND(D123&lt;0.75,A123&lt;5.45),"setosa",IF(AND(D123&lt;1.55,D123&gt;=0.75,A123&lt;5.45),"versicolor",IF(AND(D123&gt;=1.55,D123&gt;=0.75,A123&lt;5.45),"virginica",IF(AND(A123&gt;=5.75,C123&lt;4.75,A123&gt;=5.45),"versicolor",IF(AND(F123&lt;0.361,C123&gt;=4.75,A123&gt;=5.45),"virginica",IF(AND(C123&lt;2.6,A123&lt;5.75,C123&lt;4.75,A123&gt;=5.45),"setosa",IF(AND(C123&gt;=2.6,A123&lt;5.75,C123&lt;4.75,A123&gt;=5.45),"versicolor",IF(AND(D123&gt;=1.7,F123&gt;=0.361,C123&gt;=4.75,A123&gt;=5.45),"virginica",IF(AND(B123&lt;2.65,D123&lt;1.7,F123&gt;=0.361,C123&gt;=4.75,A123&gt;=5.45),"virginica",IF(AND(A123&lt;7.05,B123&gt;=2.65,D123&lt;1.7,F123&gt;=0.361,C123&gt;=4.75,A123&gt;=5.45),"versicolor",IF(AND(A123&gt;=7.05,B123&gt;=2.65,D123&lt;1.7,F123&gt;=0.361,C123&gt;=4.75,A123&gt;=5.45),"virginica","shouldnthappen")))))))))))</f>
        <v>versicolor</v>
      </c>
      <c r="AO123" s="1" t="str">
        <f aca="false">IF(AND(D123&lt;0.7),"setosa",IF(AND(A123&lt;4.95,C123&lt;4.85,D123&gt;=0.7),"virginica",IF(AND(A123&gt;=4.95,C123&lt;4.85,D123&gt;=0.7),"versicolor",IF(AND(D123&gt;=1.7,C123&gt;=4.85,D123&gt;=0.7),"virginica",IF(AND(F123&lt;0.325,D123&lt;1.7,C123&gt;=4.85,D123&gt;=0.7),"virginica",IF(AND(D123&lt;1.55,F123&gt;=0.325,D123&lt;1.7,C123&gt;=4.85,D123&gt;=0.7),"virginica",IF(AND(D123&gt;=1.55,F123&gt;=0.325,D123&lt;1.7,C123&gt;=4.85,D123&gt;=0.7),"versicolor","shouldnthappen")))))))</f>
        <v>versicolor</v>
      </c>
      <c r="AP123" s="1" t="str">
        <f aca="false">IF(AND(D123&lt;0.75),"setosa",IF(AND(C123&lt;4.85,D123&gt;=0.75),"versicolor",IF(AND(G123&gt;=8.277,C123&gt;=4.85,D123&gt;=0.75),"virginica",IF(AND(F123&gt;=0.633,G123&lt;8.277,C123&gt;=4.85,D123&gt;=0.75),"virginica",IF(AND(G123&lt;7.61,F123&lt;0.633,G123&lt;8.277,C123&gt;=4.85,D123&gt;=0.75),"virginica",IF(AND(G123&gt;=7.61,F123&lt;0.633,G123&lt;8.277,C123&gt;=4.85,D123&gt;=0.75),"versicolor","shouldnthappen"))))))</f>
        <v>versicolor</v>
      </c>
      <c r="AQ123" s="1" t="str">
        <f aca="false">IF(AND(C123&lt;2.65,A123&gt;=5.45,C123&lt;4.75),"setosa",IF(AND(C123&gt;=2.65,A123&gt;=5.45,C123&lt;4.75),"versicolor",IF(AND(B123&lt;2.9,C123&lt;4.85,C123&gt;=4.75),"versicolor",IF(AND(B123&gt;=2.9,C123&lt;4.85,C123&gt;=4.75),"virginica",IF(AND(D123&lt;1.7,C123&gt;=4.85,C123&gt;=4.75),"versicolor",IF(AND(D123&gt;=1.7,C123&gt;=4.85,C123&gt;=4.75),"virginica",IF(AND(C123&lt;2.45,G123&lt;14.126,A123&lt;5.45,C123&lt;4.75),"setosa",IF(AND(C123&gt;=2.45,G123&lt;14.126,A123&lt;5.45,C123&lt;4.75),"versicolor",IF(AND(C123&lt;2.4,G123&gt;=14.126,A123&lt;5.45,C123&lt;4.75),"setosa",IF(AND(C123&gt;=2.4,G123&gt;=14.126,A123&lt;5.45,C123&lt;4.75),"versicolor","shouldnthappen"))))))))))</f>
        <v>versicolor</v>
      </c>
      <c r="AR123" s="1" t="str">
        <f aca="false">IF(AND(C123&lt;2.45,C123&lt;4.85),"setosa",IF(AND(C123&gt;=5.15,C123&gt;=4.85),"virginica",IF(AND(A123&gt;=4.95,C123&gt;=2.45,C123&lt;4.85),"versicolor",IF(AND(D123&lt;1.35,A123&lt;4.95,C123&gt;=2.45,C123&lt;4.85),"versicolor",IF(AND(D123&gt;=1.35,A123&lt;4.95,C123&gt;=2.45,C123&lt;4.85),"virginica",IF(AND(F123&lt;0.35,G123&lt;12.751,C123&lt;5.15,C123&gt;=4.85),"virginica",IF(AND(A123&lt;6.5,G123&gt;=12.751,C123&lt;5.15,C123&gt;=4.85),"virginica",IF(AND(A123&gt;=6.5,G123&gt;=12.751,C123&lt;5.15,C123&gt;=4.85),"versicolor",IF(AND(B123&gt;=2.75,F123&gt;=0.35,G123&lt;12.751,C123&lt;5.15,C123&gt;=4.85),"virginica",IF(AND(C123&lt;5.05,B123&lt;2.75,F123&gt;=0.35,G123&lt;12.751,C123&lt;5.15,C123&gt;=4.85),"virginica",IF(AND(C123&gt;=5.05,B123&lt;2.75,F123&gt;=0.35,G123&lt;12.751,C123&lt;5.15,C123&gt;=4.85),"versicolor","shouldnthappen")))))))))))</f>
        <v>versicolor</v>
      </c>
      <c r="AS123" s="1" t="str">
        <f aca="false">IF(AND(F123&gt;=0.9,B123&lt;3.05),"virginica",IF(AND(A123&lt;5.9,B123&gt;=3.05),"setosa",IF(AND(D123&lt;1.65,A123&gt;=5.9,B123&gt;=3.05),"versicolor",IF(AND(D123&gt;=1.65,A123&gt;=5.9,B123&gt;=3.05),"virginica",IF(AND(D123&gt;=1.75,C123&gt;=4.85,F123&lt;0.9,B123&lt;3.05),"virginica",IF(AND(C123&lt;2.2,B123&lt;2.95,C123&lt;4.85,F123&lt;0.9,B123&lt;3.05),"setosa",IF(AND(C123&gt;=2.2,B123&lt;2.95,C123&lt;4.85,F123&lt;0.9,B123&lt;3.05),"versicolor",IF(AND(C123&lt;2.8,B123&gt;=2.95,C123&lt;4.85,F123&lt;0.9,B123&lt;3.05),"setosa",IF(AND(C123&gt;=2.8,B123&gt;=2.95,C123&lt;4.85,F123&lt;0.9,B123&lt;3.05),"versicolor",IF(AND(G123&lt;13.879,D123&lt;1.75,C123&gt;=4.85,F123&lt;0.9,B123&lt;3.05),"virginica",IF(AND(G123&gt;=13.879,D123&lt;1.75,C123&gt;=4.85,F123&lt;0.9,B123&lt;3.05),"versicolor","shouldnthappen")))))))))))</f>
        <v>versicolor</v>
      </c>
      <c r="AT123" s="1" t="str">
        <f aca="false">IF(AND(D123&lt;0.75),"setosa",IF(AND(D123&gt;=1.75,D123&gt;=0.75),"virginica",IF(AND(D123&lt;1.45,G123&lt;7.37,D123&lt;1.75,D123&gt;=0.75),"versicolor",IF(AND(D123&gt;=1.45,G123&lt;7.37,D123&lt;1.75,D123&gt;=0.75),"virginica",IF(AND(C123&lt;5.45,G123&gt;=7.37,D123&lt;1.75,D123&gt;=0.75),"versicolor",IF(AND(C123&gt;=5.45,G123&gt;=7.37,D123&lt;1.75,D123&gt;=0.75),"virginica","shouldnthappen"))))))</f>
        <v>versicolor</v>
      </c>
      <c r="AU123" s="1" t="str">
        <f aca="false">IF(AND(D123&lt;0.7),"setosa",IF(AND(D123&gt;=1.7,A123&gt;=6.15,D123&gt;=0.7),"virginica",IF(AND(B123&gt;=2.55,C123&lt;4.75,A123&lt;6.15,D123&gt;=0.7),"versicolor",IF(AND(D123&gt;=1.7,C123&gt;=4.75,A123&lt;6.15,D123&gt;=0.7),"virginica",IF(AND(C123&lt;5.25,D123&lt;1.7,A123&gt;=6.15,D123&gt;=0.7),"versicolor",IF(AND(C123&gt;=5.25,D123&lt;1.7,A123&gt;=6.15,D123&gt;=0.7),"virginica",IF(AND(C123&lt;4.25,B123&lt;2.55,C123&lt;4.75,A123&lt;6.15,D123&gt;=0.7),"versicolor",IF(AND(C123&gt;=4.25,B123&lt;2.55,C123&lt;4.75,A123&lt;6.15,D123&gt;=0.7),"virginica",IF(AND(B123&lt;2.65,D123&lt;1.7,C123&gt;=4.75,A123&lt;6.15,D123&gt;=0.7),"virginica",IF(AND(B123&gt;=2.65,D123&lt;1.7,C123&gt;=4.75,A123&lt;6.15,D123&gt;=0.7),"versicolor","shouldnthappen"))))))))))</f>
        <v>versicolor</v>
      </c>
      <c r="AV123" s="1" t="str">
        <f aca="false">IF(AND(D123&lt;0.75),"setosa",IF(AND(F123&gt;=0.899,D123&gt;=0.75),"virginica",IF(AND(D123&lt;1.65,A123&lt;6.05,F123&lt;0.899,D123&gt;=0.75),"versicolor",IF(AND(D123&gt;=1.65,A123&lt;6.05,F123&lt;0.899,D123&gt;=0.75),"virginica",IF(AND(C123&gt;=5.05,A123&gt;=6.05,F123&lt;0.899,D123&gt;=0.75),"virginica",IF(AND(G123&gt;=13.757,C123&lt;5.05,A123&gt;=6.05,F123&lt;0.899,D123&gt;=0.75),"versicolor",IF(AND(D123&lt;1.6,G123&lt;13.757,C123&lt;5.05,A123&gt;=6.05,F123&lt;0.899,D123&gt;=0.75),"versicolor",IF(AND(D123&gt;=1.6,G123&lt;13.757,C123&lt;5.05,A123&gt;=6.05,F123&lt;0.899,D123&gt;=0.75),"virginica","shouldnthappen"))))))))</f>
        <v>versicolor</v>
      </c>
      <c r="AW123" s="1" t="str">
        <f aca="false">IF(AND(F123&lt;0.117,A123&gt;=5.55),"virginica",IF(AND(A123&gt;=5.2,G123&lt;6.086,A123&lt;5.55),"versicolor",IF(AND(D123&lt;0.7,G123&gt;=6.086,A123&lt;5.55),"setosa",IF(AND(D123&gt;=0.7,G123&gt;=6.086,A123&lt;5.55),"versicolor",IF(AND(A123&lt;4.75,A123&lt;5.2,G123&lt;6.086,A123&lt;5.55),"setosa",IF(AND(A123&gt;=4.75,A123&lt;5.2,G123&lt;6.086,A123&lt;5.55),"virginica",IF(AND(D123&gt;=1.65,C123&lt;4.95,F123&gt;=0.117,A123&gt;=5.55),"virginica",IF(AND(D123&gt;=1.75,C123&gt;=4.95,F123&gt;=0.117,A123&gt;=5.55),"virginica",IF(AND(C123&lt;2.6,D123&lt;1.65,C123&lt;4.95,F123&gt;=0.117,A123&gt;=5.55),"setosa",IF(AND(C123&gt;=2.6,D123&lt;1.65,C123&lt;4.95,F123&gt;=0.117,A123&gt;=5.55),"versicolor",IF(AND(D123&lt;1.55,D123&lt;1.75,C123&gt;=4.95,F123&gt;=0.117,A123&gt;=5.55),"virginica",IF(AND(A123&lt;6.95,D123&gt;=1.55,D123&lt;1.75,C123&gt;=4.95,F123&gt;=0.117,A123&gt;=5.55),"versicolor",IF(AND(A123&gt;=6.95,D123&gt;=1.55,D123&lt;1.75,C123&gt;=4.95,F123&gt;=0.117,A123&gt;=5.55),"virginica","shouldnthappen")))))))))))))</f>
        <v>versicolor</v>
      </c>
      <c r="AX123" s="1" t="str">
        <f aca="false">IF(AND(D123&lt;0.75),"setosa",IF(AND(F123&lt;0.138,D123&gt;=0.75),"virginica",IF(AND(C123&lt;4.45,A123&lt;6.15,F123&gt;=0.138,D123&gt;=0.75),"versicolor",IF(AND(C123&gt;=5.05,A123&gt;=6.15,F123&gt;=0.138,D123&gt;=0.75),"virginica",IF(AND(B123&lt;2.65,C123&gt;=4.45,A123&lt;6.15,F123&gt;=0.138,D123&gt;=0.75),"virginica",IF(AND(A123&gt;=6.35,C123&lt;5.05,A123&gt;=6.15,F123&gt;=0.138,D123&gt;=0.75),"versicolor",IF(AND(A123&lt;5.65,B123&gt;=2.65,C123&gt;=4.45,A123&lt;6.15,F123&gt;=0.138,D123&gt;=0.75),"virginica",IF(AND(D123&lt;1.75,A123&lt;6.35,C123&lt;5.05,A123&gt;=6.15,F123&gt;=0.138,D123&gt;=0.75),"versicolor",IF(AND(D123&gt;=1.75,A123&lt;6.35,C123&lt;5.05,A123&gt;=6.15,F123&gt;=0.138,D123&gt;=0.75),"virginica",IF(AND(D123&lt;1.7,A123&gt;=5.65,B123&gt;=2.65,C123&gt;=4.45,A123&lt;6.15,F123&gt;=0.138,D123&gt;=0.75),"versicolor",IF(AND(D123&gt;=1.7,A123&gt;=5.65,B123&gt;=2.65,C123&gt;=4.45,A123&lt;6.15,F123&gt;=0.138,D123&gt;=0.75),"virginica","shouldnthappen")))))))))))</f>
        <v>versicolor</v>
      </c>
      <c r="AY123" s="1" t="str">
        <f aca="false">IF(AND(D123&lt;0.75,A123&lt;5.55),"setosa",IF(AND(A123&lt;4.95,D123&gt;=0.75,A123&lt;5.55),"virginica",IF(AND(A123&gt;=4.95,D123&gt;=0.75,A123&lt;5.55),"versicolor",IF(AND(C123&lt;2.6,C123&lt;4.85,A123&gt;=5.55),"setosa",IF(AND(C123&gt;=2.6,C123&lt;4.85,A123&gt;=5.55),"versicolor",IF(AND(D123&gt;=1.75,C123&gt;=4.85,A123&gt;=5.55),"virginica",IF(AND(F123&lt;0.405,D123&lt;1.75,C123&gt;=4.85,A123&gt;=5.55),"versicolor",IF(AND(B123&lt;3.05,F123&gt;=0.405,D123&lt;1.75,C123&gt;=4.85,A123&gt;=5.55),"virginica",IF(AND(B123&gt;=3.05,F123&gt;=0.405,D123&lt;1.75,C123&gt;=4.85,A123&gt;=5.55),"versicolor","shouldnthappen")))))))))</f>
        <v>versicolor</v>
      </c>
      <c r="AZ123" s="1" t="str">
        <f aca="false">IF(AND(D123&lt;0.75),"setosa",IF(AND(F123&lt;0.9,C123&lt;4.95,D123&gt;=0.75),"versicolor",IF(AND(F123&gt;=0.9,C123&lt;4.95,D123&gt;=0.75),"virginica",IF(AND(D123&gt;=1.7,C123&gt;=4.95,D123&gt;=0.75),"virginica",IF(AND(F123&lt;0.405,D123&lt;1.7,C123&gt;=4.95,D123&gt;=0.75),"versicolor",IF(AND(F123&gt;=0.405,D123&lt;1.7,C123&gt;=4.95,D123&gt;=0.75),"virginica","shouldnthappen"))))))</f>
        <v>versicolor</v>
      </c>
      <c r="BA123" s="1" t="str">
        <f aca="false">IF(AND(D123&lt;0.75),"setosa",IF(AND(D123&gt;=1.7,C123&gt;=5.05,D123&gt;=0.75),"virginica",IF(AND(D123&lt;1.45,D123&lt;1.6,C123&lt;5.05,D123&gt;=0.75),"versicolor",IF(AND(A123&lt;5.8,D123&gt;=1.6,C123&lt;5.05,D123&gt;=0.75),"virginica",IF(AND(A123&gt;=5.8,D123&gt;=1.6,C123&lt;5.05,D123&gt;=0.75),"versicolor",IF(AND(F123&lt;0.417,D123&lt;1.7,C123&gt;=5.05,D123&gt;=0.75),"versicolor",IF(AND(F123&gt;=0.417,D123&lt;1.7,C123&gt;=5.05,D123&gt;=0.75),"virginica",IF(AND(A123&lt;5.95,D123&gt;=1.45,D123&lt;1.6,C123&lt;5.05,D123&gt;=0.75),"versicolor",IF(AND(G123&lt;10.618,A123&gt;=5.95,D123&gt;=1.45,D123&lt;1.6,C123&lt;5.05,D123&gt;=0.75),"virginica",IF(AND(G123&gt;=10.618,A123&gt;=5.95,D123&gt;=1.45,D123&lt;1.6,C123&lt;5.05,D123&gt;=0.75),"versicolor","shouldnthappen"))))))))))</f>
        <v>versicolor</v>
      </c>
      <c r="BB123" s="1" t="str">
        <f aca="false">IF(AND(C123&lt;2.6),"setosa",IF(AND(D123&gt;=1.75,C123&gt;=2.6),"virginica",IF(AND(C123&gt;=5.45,D123&lt;1.75,C123&gt;=2.6),"virginica",IF(AND(F123&gt;=0.259,C123&lt;5.45,D123&lt;1.75,C123&gt;=2.6),"versicolor",IF(AND(C123&lt;5.05,F123&lt;0.259,C123&lt;5.45,D123&lt;1.75,C123&gt;=2.6),"versicolor",IF(AND(C123&gt;=5.05,F123&lt;0.259,C123&lt;5.45,D123&lt;1.75,C123&gt;=2.6),"virginica","shouldnthappen"))))))</f>
        <v>versicolor</v>
      </c>
      <c r="BC123" s="1" t="str">
        <f aca="false">IF(AND(A123&lt;4.95,B123&lt;2.7,A123&lt;5.55),"virginica",IF(AND(A123&gt;=4.95,B123&lt;2.7,A123&lt;5.55),"versicolor",IF(AND(C123&lt;3.2,B123&gt;=2.7,A123&lt;5.55),"setosa",IF(AND(C123&gt;=3.2,B123&gt;=2.7,A123&lt;5.55),"versicolor",IF(AND(F123&gt;=0.85,A123&lt;6.15,A123&gt;=5.55),"virginica",IF(AND(D123&lt;1.45,A123&gt;=6.15,A123&gt;=5.55),"versicolor",IF(AND(C123&lt;4.8,F123&lt;0.85,A123&lt;6.15,A123&gt;=5.55),"versicolor",IF(AND(D123&gt;=1.7,D123&gt;=1.45,A123&gt;=6.15,A123&gt;=5.55),"virginica",IF(AND(G123&lt;9.333,C123&gt;=4.8,F123&lt;0.85,A123&lt;6.15,A123&gt;=5.55),"versicolor",IF(AND(G123&gt;=9.333,C123&gt;=4.8,F123&lt;0.85,A123&lt;6.15,A123&gt;=5.55),"virginica",IF(AND(C123&lt;4.9,D123&lt;1.7,D123&gt;=1.45,A123&gt;=6.15,A123&gt;=5.55),"versicolor",IF(AND(C123&gt;=4.9,D123&lt;1.7,D123&gt;=1.45,A123&gt;=6.15,A123&gt;=5.55),"virginica","shouldnthappen"))))))))))))</f>
        <v>versicolor</v>
      </c>
      <c r="BD123" s="1" t="str">
        <f aca="false">IF(AND(C123&lt;2.35),"setosa",IF(AND(C123&lt;4.75,B123&lt;2.55,C123&gt;=2.35),"versicolor",IF(AND(C123&gt;=4.75,B123&lt;2.55,C123&gt;=2.35),"virginica",IF(AND(C123&lt;4.75,B123&gt;=2.55,C123&gt;=2.35),"versicolor",IF(AND(D123&gt;=1.75,C123&gt;=4.75,B123&gt;=2.55,C123&gt;=2.35),"virginica",IF(AND(A123&gt;=6.5,D123&lt;1.75,C123&gt;=4.75,B123&gt;=2.55,C123&gt;=2.35),"versicolor",IF(AND(A123&lt;6.05,A123&lt;6.5,D123&lt;1.75,C123&gt;=4.75,B123&gt;=2.55,C123&gt;=2.35),"versicolor",IF(AND(A123&gt;=6.05,A123&lt;6.5,D123&lt;1.75,C123&gt;=4.75,B123&gt;=2.55,C123&gt;=2.35),"virginica","shouldnthappen"))))))))</f>
        <v>versicolor</v>
      </c>
      <c r="BE123" s="1" t="str">
        <f aca="false">IF(AND(C123&lt;2.5),"setosa",IF(AND(D123&lt;1.65,C123&lt;4.75,C123&gt;=2.5),"versicolor",IF(AND(D123&gt;=1.65,C123&lt;4.75,C123&gt;=2.5),"virginica",IF(AND(D123&gt;=1.75,C123&gt;=4.75,C123&gt;=2.5),"virginica",IF(AND(C123&lt;4.95,D123&lt;1.75,C123&gt;=4.75,C123&gt;=2.5),"versicolor",IF(AND(A123&lt;6.5,C123&gt;=4.95,D123&lt;1.75,C123&gt;=4.75,C123&gt;=2.5),"virginica",IF(AND(A123&gt;=6.5,C123&gt;=4.95,D123&lt;1.75,C123&gt;=4.75,C123&gt;=2.5),"versicolor","shouldnthappen")))))))</f>
        <v>versicolor</v>
      </c>
      <c r="BF123" s="1" t="str">
        <f aca="false">IF(AND(G123&gt;=15.244),"virginica",IF(AND(C123&lt;3.2,B123&gt;=3.15,G123&lt;15.244),"setosa",IF(AND(A123&gt;=4.95,C123&lt;4.7,B123&lt;3.15,G123&lt;15.244),"versicolor",IF(AND(C123&gt;=5.15,C123&gt;=4.7,B123&lt;3.15,G123&lt;15.244),"virginica",IF(AND(A123&gt;=6.45,C123&gt;=3.2,B123&gt;=3.15,G123&lt;15.244),"virginica",IF(AND(D123&lt;0.95,A123&lt;4.95,C123&lt;4.7,B123&lt;3.15,G123&lt;15.244),"setosa",IF(AND(D123&gt;=0.95,A123&lt;4.95,C123&lt;4.7,B123&lt;3.15,G123&lt;15.244),"virginica",IF(AND(F123&lt;0.816,A123&lt;6.45,C123&gt;=3.2,B123&gt;=3.15,G123&lt;15.244),"virginica",IF(AND(F123&gt;=0.816,A123&lt;6.45,C123&gt;=3.2,B123&gt;=3.15,G123&lt;15.244),"versicolor",IF(AND(A123&gt;=6.5,B123&lt;3.05,C123&lt;5.15,C123&gt;=4.7,B123&lt;3.15,G123&lt;15.244),"versicolor",IF(AND(G123&lt;11.093,B123&gt;=3.05,C123&lt;5.15,C123&gt;=4.7,B123&lt;3.15,G123&lt;15.244),"virginica",IF(AND(G123&gt;=11.093,B123&gt;=3.05,C123&lt;5.15,C123&gt;=4.7,B123&lt;3.15,G123&lt;15.244),"versicolor",IF(AND(D123&gt;=1.7,A123&lt;6.5,B123&lt;3.05,C123&lt;5.15,C123&gt;=4.7,B123&lt;3.15,G123&lt;15.244),"virginica",IF(AND(G123&lt;7.498,D123&lt;1.7,A123&lt;6.5,B123&lt;3.05,C123&lt;5.15,C123&gt;=4.7,B123&lt;3.15,G123&lt;15.244),"virginica",IF(AND(G123&gt;=7.498,D123&lt;1.7,A123&lt;6.5,B123&lt;3.05,C123&lt;5.15,C123&gt;=4.7,B123&lt;3.15,G123&lt;15.244),"versicolor","shouldnthappen")))))))))))))))</f>
        <v>versicolor</v>
      </c>
      <c r="BG123" s="1" t="str">
        <f aca="false">IF(AND(B123&gt;=3.35,C123&lt;4.85),"setosa",IF(AND(D123&gt;=1.75,C123&gt;=4.85),"virginica",IF(AND(D123&lt;0.75,B123&lt;3.35,C123&lt;4.85),"setosa",IF(AND(G123&gt;=13.879,D123&lt;1.75,C123&gt;=4.85),"versicolor",IF(AND(F123&gt;=0.9,D123&gt;=0.75,B123&lt;3.35,C123&lt;4.85),"virginica",IF(AND(F123&gt;=0.405,G123&lt;13.879,D123&lt;1.75,C123&gt;=4.85),"virginica",IF(AND(B123&gt;=2.55,F123&lt;0.9,D123&gt;=0.75,B123&lt;3.35,C123&lt;4.85),"versicolor",IF(AND(G123&lt;7.498,F123&lt;0.405,G123&lt;13.879,D123&lt;1.75,C123&gt;=4.85),"virginica",IF(AND(G123&gt;=7.498,F123&lt;0.405,G123&lt;13.879,D123&lt;1.75,C123&gt;=4.85),"versicolor",IF(AND(G123&lt;5.656,B123&lt;2.55,F123&lt;0.9,D123&gt;=0.75,B123&lt;3.35,C123&lt;4.85),"virginica",IF(AND(G123&gt;=5.656,B123&lt;2.55,F123&lt;0.9,D123&gt;=0.75,B123&lt;3.35,C123&lt;4.85),"versicolor","shouldnthappen")))))))))))</f>
        <v>versicolor</v>
      </c>
      <c r="BH123" s="1" t="str">
        <f aca="false">IF(AND(D123&lt;0.7),"setosa",IF(AND(D123&gt;=1.65,A123&lt;6.65,D123&gt;=0.7),"virginica",IF(AND(D123&lt;1.55,A123&gt;=6.65,D123&gt;=0.7),"versicolor",IF(AND(D123&gt;=1.55,A123&gt;=6.65,D123&gt;=0.7),"virginica",IF(AND(F123&gt;=0.529,D123&lt;1.65,A123&lt;6.65,D123&gt;=0.7),"versicolor",IF(AND(C123&gt;=5.35,F123&lt;0.529,D123&lt;1.65,A123&lt;6.65,D123&gt;=0.7),"virginica",IF(AND(G123&gt;=7.411,C123&lt;5.35,F123&lt;0.529,D123&lt;1.65,A123&lt;6.65,D123&gt;=0.7),"versicolor",IF(AND(G123&lt;6.927,G123&lt;7.411,C123&lt;5.35,F123&lt;0.529,D123&lt;1.65,A123&lt;6.65,D123&gt;=0.7),"versicolor",IF(AND(G123&gt;=6.927,G123&lt;7.411,C123&lt;5.35,F123&lt;0.529,D123&lt;1.65,A123&lt;6.65,D123&gt;=0.7),"virginica","shouldnthappen")))))))))</f>
        <v>versicolor</v>
      </c>
      <c r="BI123" s="1" t="str">
        <f aca="false">IF(AND(D123&gt;=1.7),"virginica",IF(AND(D123&lt;0.7,D123&lt;1.7),"setosa",IF(AND(D123&lt;1.45,G123&lt;7.37,D123&gt;=0.7,D123&lt;1.7),"versicolor",IF(AND(D123&gt;=1.45,G123&lt;7.37,D123&gt;=0.7,D123&lt;1.7),"virginica",IF(AND(B123&gt;=2.65,G123&gt;=7.37,D123&gt;=0.7,D123&lt;1.7),"versicolor",IF(AND(C123&lt;5.05,B123&lt;2.65,G123&gt;=7.37,D123&gt;=0.7,D123&lt;1.7),"versicolor",IF(AND(C123&gt;=5.05,B123&lt;2.65,G123&gt;=7.37,D123&gt;=0.7,D123&lt;1.7),"virginica","shouldnthappen")))))))</f>
        <v>versicolor</v>
      </c>
    </row>
    <row r="124" customFormat="false" ht="13.8" hidden="false" customHeight="false" outlineLevel="0" collapsed="false">
      <c r="A124" s="1" t="n">
        <v>6.1</v>
      </c>
      <c r="B124" s="1" t="n">
        <v>2.8</v>
      </c>
      <c r="C124" s="1" t="n">
        <v>4</v>
      </c>
      <c r="D124" s="1" t="n">
        <v>1.3</v>
      </c>
      <c r="E124" s="1" t="s">
        <v>92</v>
      </c>
      <c r="F124" s="1" t="n">
        <v>0.831687381258234</v>
      </c>
      <c r="G124" s="1" t="n">
        <v>11.3222076733597</v>
      </c>
      <c r="H124" s="11" t="str">
        <f aca="false">E124</f>
        <v>versicolor</v>
      </c>
      <c r="I124" s="1" t="str">
        <f aca="false">INDEX(L124:BI124, MODE(MATCH(L124:BI124, L124:BI124, 0 )))</f>
        <v>versicolor</v>
      </c>
      <c r="J124" s="12" t="n">
        <f aca="false">COUNTIF(L124:BI124, H124) / COUNTA(L124:BI124)</f>
        <v>1</v>
      </c>
      <c r="K124" s="13" t="n">
        <f aca="false">I124=H124</f>
        <v>1</v>
      </c>
      <c r="L124" s="1" t="str">
        <f aca="false">IF(AND(C124&lt;3.65,B124&gt;=3.35),"setosa",IF(AND(C124&gt;=3.65,B124&gt;=3.35),"virginica",IF(AND(C124&lt;2.35,C124&lt;4.85,B124&lt;3.35),"setosa",IF(AND(F124&gt;=0.899,C124&gt;=2.35,C124&lt;4.85,B124&lt;3.35),"virginica",IF(AND(G124&gt;=8.268,B124&lt;2.75,C124&gt;=4.85,B124&lt;3.35),"virginica",IF(AND(D124&lt;1.55,B124&gt;=2.75,C124&gt;=4.85,B124&lt;3.35),"versicolor",IF(AND(D124&gt;=1.55,B124&gt;=2.75,C124&gt;=4.85,B124&lt;3.35),"virginica",IF(AND(G124&lt;6.537,F124&lt;0.899,C124&gt;=2.35,C124&lt;4.85,B124&lt;3.35),"virginica",IF(AND(G124&gt;=6.537,F124&lt;0.899,C124&gt;=2.35,C124&lt;4.85,B124&lt;3.35),"versicolor",IF(AND(G124&lt;6.878,G124&lt;8.268,B124&lt;2.75,C124&gt;=4.85,B124&lt;3.35),"virginica",IF(AND(G124&gt;=6.878,G124&lt;8.268,B124&lt;2.75,C124&gt;=4.85,B124&lt;3.35),"versicolor","shouldnthappen")))))))))))</f>
        <v>versicolor</v>
      </c>
      <c r="M124" s="1" t="str">
        <f aca="false">IF(AND(C124&lt;2.6),"setosa",IF(AND(D124&gt;=1.75,C124&gt;=2.6),"virginica",IF(AND(G124&lt;6.094,D124&lt;1.75,C124&gt;=2.6),"virginica",IF(AND(D124&lt;1.35,G124&gt;=6.094,D124&lt;1.75,C124&gt;=2.6),"versicolor",IF(AND(C124&lt;5.05,D124&gt;=1.35,G124&gt;=6.094,D124&lt;1.75,C124&gt;=2.6),"versicolor",IF(AND(C124&gt;=5.05,D124&gt;=1.35,G124&gt;=6.094,D124&lt;1.75,C124&gt;=2.6),"virginica","shouldnthappen"))))))</f>
        <v>versicolor</v>
      </c>
      <c r="N124" s="1" t="str">
        <f aca="false">IF(AND(A124&lt;6.6,B124&gt;=3.45),"setosa",IF(AND(A124&gt;=6.6,B124&gt;=3.45),"virginica",IF(AND(D124&lt;0.7,C124&lt;4.75,B124&lt;3.45),"setosa",IF(AND(D124&gt;=0.7,C124&lt;4.75,B124&lt;3.45),"versicolor",IF(AND(C124&gt;=5.15,C124&gt;=4.75,B124&lt;3.45),"virginica",IF(AND(D124&gt;=1.7,A124&lt;6.5,C124&lt;5.15,C124&gt;=4.75,B124&lt;3.45),"virginica",IF(AND(C124&lt;5.05,A124&gt;=6.5,C124&lt;5.15,C124&gt;=4.75,B124&lt;3.45),"versicolor",IF(AND(C124&gt;=5.05,A124&gt;=6.5,C124&lt;5.15,C124&gt;=4.75,B124&lt;3.45),"virginica",IF(AND(G124&lt;7.498,D124&lt;1.7,A124&lt;6.5,C124&lt;5.15,C124&gt;=4.75,B124&lt;3.45),"virginica",IF(AND(G124&gt;=7.498,D124&lt;1.7,A124&lt;6.5,C124&lt;5.15,C124&gt;=4.75,B124&lt;3.45),"versicolor","shouldnthappen"))))))))))</f>
        <v>versicolor</v>
      </c>
      <c r="O124" s="1" t="str">
        <f aca="false">IF(AND(D124&lt;0.75),"setosa",IF(AND(C124&lt;4.75,C124&lt;4.85,D124&gt;=0.75),"versicolor",IF(AND(A124&gt;=6.05,C124&gt;=4.85,D124&gt;=0.75),"virginica",IF(AND(D124&lt;1.6,C124&gt;=4.75,C124&lt;4.85,D124&gt;=0.75),"versicolor",IF(AND(D124&gt;=1.6,C124&gt;=4.75,C124&lt;4.85,D124&gt;=0.75),"virginica",IF(AND(A124&lt;5.9,A124&lt;6.05,C124&gt;=4.85,D124&gt;=0.75),"virginica",IF(AND(A124&gt;=5.9,A124&lt;6.05,C124&gt;=4.85,D124&gt;=0.75),"versicolor","shouldnthappen")))))))</f>
        <v>versicolor</v>
      </c>
      <c r="P124" s="1" t="str">
        <f aca="false">IF(AND(D124&lt;0.75),"setosa",IF(AND(A124&lt;5.55,D124&gt;=0.75),"versicolor",IF(AND(D124&gt;=1.7,G124&lt;13.158,A124&gt;=5.55,D124&gt;=0.75),"virginica",IF(AND(B124&lt;2.45,D124&lt;1.7,G124&lt;13.158,A124&gt;=5.55,D124&gt;=0.75),"virginica",IF(AND(B124&gt;=2.45,D124&lt;1.7,G124&lt;13.158,A124&gt;=5.55,D124&gt;=0.75),"versicolor",IF(AND(B124&gt;=3.05,G124&lt;15.551,G124&gt;=13.158,A124&gt;=5.55,D124&gt;=0.75),"versicolor",IF(AND(B124&lt;2.9,G124&gt;=15.551,G124&gt;=13.158,A124&gt;=5.55,D124&gt;=0.75),"versicolor",IF(AND(B124&gt;=2.9,G124&gt;=15.551,G124&gt;=13.158,A124&gt;=5.55,D124&gt;=0.75),"virginica",IF(AND(D124&lt;1.3,G124&lt;14.221,B124&lt;3.05,G124&lt;15.551,G124&gt;=13.158,A124&gt;=5.55,D124&gt;=0.75),"versicolor",IF(AND(D124&gt;=1.3,G124&lt;14.221,B124&lt;3.05,G124&lt;15.551,G124&gt;=13.158,A124&gt;=5.55,D124&gt;=0.75),"virginica",IF(AND(C124&lt;4.9,G124&gt;=14.221,B124&lt;3.05,G124&lt;15.551,G124&gt;=13.158,A124&gt;=5.55,D124&gt;=0.75),"versicolor",IF(AND(C124&gt;=4.9,G124&gt;=14.221,B124&lt;3.05,G124&lt;15.551,G124&gt;=13.158,A124&gt;=5.55,D124&gt;=0.75),"virginica","shouldnthappen"))))))))))))</f>
        <v>versicolor</v>
      </c>
      <c r="Q124" s="1" t="str">
        <f aca="false">IF(AND(C124&lt;2.6),"setosa",IF(AND(A124&gt;=4.95,C124&lt;4.75,C124&gt;=2.6),"versicolor",IF(AND(D124&gt;=1.75,C124&gt;=4.75,C124&gt;=2.6),"virginica",IF(AND(B124&lt;2.45,A124&lt;4.95,C124&lt;4.75,C124&gt;=2.6),"versicolor",IF(AND(B124&gt;=2.45,A124&lt;4.95,C124&lt;4.75,C124&gt;=2.6),"virginica",IF(AND(G124&lt;7.498,D124&lt;1.75,C124&gt;=4.75,C124&gt;=2.6),"virginica",IF(AND(F124&lt;0.417,G124&gt;=7.498,D124&lt;1.75,C124&gt;=4.75,C124&gt;=2.6),"versicolor",IF(AND(F124&lt;0.442,F124&gt;=0.417,G124&gt;=7.498,D124&lt;1.75,C124&gt;=4.75,C124&gt;=2.6),"virginica",IF(AND(F124&gt;=0.442,F124&gt;=0.417,G124&gt;=7.498,D124&lt;1.75,C124&gt;=4.75,C124&gt;=2.6),"versicolor","shouldnthappen")))))))))</f>
        <v>versicolor</v>
      </c>
      <c r="R124" s="1" t="str">
        <f aca="false">IF(AND(D124&lt;0.75),"setosa",IF(AND(D124&lt;1.75,A124&gt;=6.25,D124&gt;=0.75),"versicolor",IF(AND(D124&gt;=1.75,A124&gt;=6.25,D124&gt;=0.75),"virginica",IF(AND(D124&lt;1.6,C124&lt;4.75,A124&lt;6.25,D124&gt;=0.75),"versicolor",IF(AND(D124&gt;=1.6,C124&lt;4.75,A124&lt;6.25,D124&gt;=0.75),"virginica",IF(AND(G124&lt;6.998,C124&gt;=4.75,A124&lt;6.25,D124&gt;=0.75),"virginica",IF(AND(A124&lt;6.05,G124&gt;=6.998,C124&gt;=4.75,A124&lt;6.25,D124&gt;=0.75),"versicolor",IF(AND(A124&gt;=6.05,G124&gt;=6.998,C124&gt;=4.75,A124&lt;6.25,D124&gt;=0.75),"virginica","shouldnthappen"))))))))</f>
        <v>versicolor</v>
      </c>
      <c r="S124" s="1" t="str">
        <f aca="false">IF(AND(B124&gt;=3.05,A124&lt;5.45),"setosa",IF(AND(C124&lt;2.2,B124&lt;3.05,A124&lt;5.45),"setosa",IF(AND(C124&gt;=2.2,B124&lt;3.05,A124&lt;5.45),"versicolor",IF(AND(B124&lt;3.7,C124&lt;4.8,A124&gt;=5.45),"versicolor",IF(AND(B124&gt;=3.7,C124&lt;4.8,A124&gt;=5.45),"setosa",IF(AND(G124&lt;13.757,C124&lt;5.05,C124&gt;=4.8,A124&gt;=5.45),"virginica",IF(AND(G124&gt;=13.757,C124&lt;5.05,C124&gt;=4.8,A124&gt;=5.45),"versicolor",IF(AND(C124&gt;=5.15,C124&gt;=5.05,C124&gt;=4.8,A124&gt;=5.45),"virginica",IF(AND(A124&lt;5.95,C124&lt;5.15,C124&gt;=5.05,C124&gt;=4.8,A124&gt;=5.45),"virginica",IF(AND(D124&gt;=1.8,A124&gt;=5.95,C124&lt;5.15,C124&gt;=5.05,C124&gt;=4.8,A124&gt;=5.45),"virginica",IF(AND(B124&lt;2.75,D124&lt;1.8,A124&gt;=5.95,C124&lt;5.15,C124&gt;=5.05,C124&gt;=4.8,A124&gt;=5.45),"versicolor",IF(AND(B124&gt;=2.75,D124&lt;1.8,A124&gt;=5.95,C124&lt;5.15,C124&gt;=5.05,C124&gt;=4.8,A124&gt;=5.45),"virginica","shouldnthappen"))))))))))))</f>
        <v>versicolor</v>
      </c>
      <c r="T124" s="1" t="str">
        <f aca="false">IF(AND(C124&lt;2.6),"setosa",IF(AND(D124&lt;1.65,C124&lt;4.75,C124&gt;=2.6),"versicolor",IF(AND(D124&gt;=1.65,C124&lt;4.75,C124&gt;=2.6),"virginica",IF(AND(G124&gt;=8.494,A124&lt;6.6,C124&gt;=4.75,C124&gt;=2.6),"virginica",IF(AND(C124&lt;5.2,A124&gt;=6.6,C124&gt;=4.75,C124&gt;=2.6),"versicolor",IF(AND(C124&gt;=5.2,A124&gt;=6.6,C124&gt;=4.75,C124&gt;=2.6),"virginica",IF(AND(A124&lt;5.95,G124&lt;8.494,A124&lt;6.6,C124&gt;=4.75,C124&gt;=2.6),"virginica",IF(AND(A124&gt;=5.95,G124&lt;8.494,A124&lt;6.6,C124&gt;=4.75,C124&gt;=2.6),"versicolor","shouldnthappen"))))))))</f>
        <v>versicolor</v>
      </c>
      <c r="U124" s="1" t="str">
        <f aca="false">IF(AND(C124&lt;3.65,B124&gt;=3.35),"setosa",IF(AND(C124&gt;=3.65,B124&gt;=3.35),"virginica",IF(AND(C124&lt;2.35,A124&lt;6.25,B124&lt;3.35),"setosa",IF(AND(C124&lt;4.85,A124&gt;=6.25,B124&lt;3.35),"versicolor",IF(AND(G124&gt;=15.426,C124&gt;=2.35,A124&lt;6.25,B124&lt;3.35),"virginica",IF(AND(D124&gt;=1.55,C124&gt;=4.85,A124&gt;=6.25,B124&lt;3.35),"virginica",IF(AND(D124&lt;1.8,G124&lt;15.426,C124&gt;=2.35,A124&lt;6.25,B124&lt;3.35),"versicolor",IF(AND(D124&gt;=1.8,G124&lt;15.426,C124&gt;=2.35,A124&lt;6.25,B124&lt;3.35),"virginica",IF(AND(B124&lt;2.95,D124&lt;1.55,C124&gt;=4.85,A124&gt;=6.25,B124&lt;3.35),"virginica",IF(AND(B124&gt;=2.95,D124&lt;1.55,C124&gt;=4.85,A124&gt;=6.25,B124&lt;3.35),"versicolor","shouldnthappen"))))))))))</f>
        <v>versicolor</v>
      </c>
      <c r="V124" s="1" t="str">
        <f aca="false">IF(AND(C124&lt;2.6),"setosa",IF(AND(C124&gt;=4.85,C124&gt;=2.6),"virginica",IF(AND(F124&gt;=0.9,C124&lt;4.85,C124&gt;=2.6),"virginica",IF(AND(G124&lt;5.656,F124&lt;0.9,C124&lt;4.85,C124&gt;=2.6),"virginica",IF(AND(G124&gt;=5.656,F124&lt;0.9,C124&lt;4.85,C124&gt;=2.6),"versicolor","shouldnthappen")))))</f>
        <v>versicolor</v>
      </c>
      <c r="W124" s="1" t="str">
        <f aca="false">IF(AND(D124&gt;=1.75,G124&gt;=13.795),"virginica",IF(AND(D124&gt;=1.5,G124&gt;=12.335,G124&lt;13.795),"virginica",IF(AND(C124&lt;2.45,C124&lt;4.85,G124&lt;12.335,G124&lt;13.795),"setosa",IF(AND(C124&gt;=2.45,C124&lt;4.85,G124&lt;12.335,G124&lt;13.795),"versicolor",IF(AND(D124&gt;=1.7,C124&gt;=4.85,G124&lt;12.335,G124&lt;13.795),"virginica",IF(AND(B124&gt;=3.25,D124&lt;1.5,G124&gt;=12.335,G124&lt;13.795),"setosa",IF(AND(D124&lt;1,F124&lt;0.255,D124&lt;1.75,G124&gt;=13.795),"setosa",IF(AND(D124&gt;=1,F124&lt;0.255,D124&lt;1.75,G124&gt;=13.795),"versicolor",IF(AND(A124&lt;5.4,F124&gt;=0.255,D124&lt;1.75,G124&gt;=13.795),"setosa",IF(AND(A124&gt;=5.4,F124&gt;=0.255,D124&lt;1.75,G124&gt;=13.795),"versicolor",IF(AND(A124&lt;6.15,D124&lt;1.7,C124&gt;=4.85,G124&lt;12.335,G124&lt;13.795),"versicolor",IF(AND(A124&gt;=6.15,D124&lt;1.7,C124&gt;=4.85,G124&lt;12.335,G124&lt;13.795),"virginica",IF(AND(C124&lt;5,B124&lt;3.25,D124&lt;1.5,G124&gt;=12.335,G124&lt;13.795),"versicolor",IF(AND(C124&gt;=5,B124&lt;3.25,D124&lt;1.5,G124&gt;=12.335,G124&lt;13.795),"virginica","shouldnthappen"))))))))))))))</f>
        <v>versicolor</v>
      </c>
      <c r="X124" s="1" t="str">
        <f aca="false">IF(AND(C124&lt;2.5,A124&lt;5.55),"setosa",IF(AND(F124&lt;0.096,A124&gt;=5.55),"virginica",IF(AND(D124&lt;1.6,C124&gt;=2.5,A124&lt;5.55),"versicolor",IF(AND(D124&gt;=1.6,C124&gt;=2.5,A124&lt;5.55),"virginica",IF(AND(F124&gt;=0.156,C124&lt;4.75,F124&gt;=0.096,A124&gt;=5.55),"versicolor",IF(AND(D124&gt;=1.75,C124&gt;=4.75,F124&gt;=0.096,A124&gt;=5.55),"virginica",IF(AND(B124&lt;3.3,F124&lt;0.156,C124&lt;4.75,F124&gt;=0.096,A124&gt;=5.55),"versicolor",IF(AND(B124&gt;=3.3,F124&lt;0.156,C124&lt;4.75,F124&gt;=0.096,A124&gt;=5.55),"setosa",IF(AND(B124&lt;2.45,A124&lt;6.05,D124&lt;1.75,C124&gt;=4.75,F124&gt;=0.096,A124&gt;=5.55),"virginica",IF(AND(B124&gt;=2.45,A124&lt;6.05,D124&lt;1.75,C124&gt;=4.75,F124&gt;=0.096,A124&gt;=5.55),"versicolor",IF(AND(F124&lt;0.205,A124&gt;=6.05,D124&lt;1.75,C124&gt;=4.75,F124&gt;=0.096,A124&gt;=5.55),"versicolor",IF(AND(F124&gt;=0.205,A124&gt;=6.05,D124&lt;1.75,C124&gt;=4.75,F124&gt;=0.096,A124&gt;=5.55),"virginica","shouldnthappen"))))))))))))</f>
        <v>versicolor</v>
      </c>
      <c r="Y124" s="1" t="str">
        <f aca="false">IF(AND(C124&lt;2.35,A124&lt;5.55),"setosa",IF(AND(C124&gt;=5.05,A124&gt;=5.55),"virginica",IF(AND(D124&lt;1.6,C124&gt;=2.35,A124&lt;5.55),"versicolor",IF(AND(D124&gt;=1.6,C124&gt;=2.35,A124&lt;5.55),"virginica",IF(AND(D124&gt;=1.75,C124&lt;5.05,A124&gt;=5.55),"virginica",IF(AND(B124&gt;=3.55,D124&lt;1.75,C124&lt;5.05,A124&gt;=5.55),"setosa",IF(AND(G124&lt;6.3,B124&lt;3.55,D124&lt;1.75,C124&lt;5.05,A124&gt;=5.55),"virginica",IF(AND(G124&gt;=6.3,B124&lt;3.55,D124&lt;1.75,C124&lt;5.05,A124&gt;=5.55),"versicolor","shouldnthappen"))))))))</f>
        <v>versicolor</v>
      </c>
      <c r="Z124" s="1" t="str">
        <f aca="false">IF(AND(D124&lt;0.75),"setosa",IF(AND(B124&gt;=2.55,C124&lt;4.85,D124&gt;=0.75),"versicolor",IF(AND(D124&gt;=1.7,C124&gt;=4.85,D124&gt;=0.75),"virginica",IF(AND(D124&lt;1.6,B124&lt;2.55,C124&lt;4.85,D124&gt;=0.75),"versicolor",IF(AND(D124&gt;=1.6,B124&lt;2.55,C124&lt;4.85,D124&gt;=0.75),"virginica",IF(AND(B124&lt;2.65,D124&lt;1.7,C124&gt;=4.85,D124&gt;=0.75),"virginica",IF(AND(F124&lt;0.325,B124&gt;=2.65,D124&lt;1.7,C124&gt;=4.85,D124&gt;=0.75),"virginica",IF(AND(G124&lt;10.717,F124&gt;=0.325,B124&gt;=2.65,D124&lt;1.7,C124&gt;=4.85,D124&gt;=0.75),"versicolor",IF(AND(G124&gt;=10.717,F124&gt;=0.325,B124&gt;=2.65,D124&lt;1.7,C124&gt;=4.85,D124&gt;=0.75),"virginica","shouldnthappen")))))))))</f>
        <v>versicolor</v>
      </c>
      <c r="AA124" s="1" t="str">
        <f aca="false">IF(AND(D124&lt;0.75),"setosa",IF(AND(D124&gt;=1.75,D124&gt;=0.75),"virginica",IF(AND(F124&gt;=0.455,D124&lt;1.75,D124&gt;=0.75),"versicolor",IF(AND(D124&lt;1.45,F124&lt;0.455,D124&lt;1.75,D124&gt;=0.75),"versicolor",IF(AND(F124&lt;0.247,D124&gt;=1.45,F124&lt;0.455,D124&lt;1.75,D124&gt;=0.75),"versicolor",IF(AND(F124&gt;=0.247,D124&gt;=1.45,F124&lt;0.455,D124&lt;1.75,D124&gt;=0.75),"virginica","shouldnthappen"))))))</f>
        <v>versicolor</v>
      </c>
      <c r="AB124" s="1" t="str">
        <f aca="false">IF(AND(F124&gt;=0.221,B124&gt;=3.35),"setosa",IF(AND(A124&lt;5.3,F124&gt;=0.683,B124&lt;3.35),"setosa",IF(AND(A124&lt;6.45,F124&lt;0.221,B124&gt;=3.35),"setosa",IF(AND(A124&gt;=6.45,F124&lt;0.221,B124&gt;=3.35),"virginica",IF(AND(G124&lt;6.3,A124&lt;6.25,F124&lt;0.683,B124&lt;3.35),"virginica",IF(AND(G124&lt;13.795,A124&gt;=6.25,F124&lt;0.683,B124&lt;3.35),"virginica",IF(AND(D124&lt;1.65,A124&gt;=5.3,F124&gt;=0.683,B124&lt;3.35),"versicolor",IF(AND(D124&gt;=1.65,A124&gt;=5.3,F124&gt;=0.683,B124&lt;3.35),"virginica",IF(AND(D124&lt;0.6,G124&gt;=6.3,A124&lt;6.25,F124&lt;0.683,B124&lt;3.35),"setosa",IF(AND(D124&lt;1.7,G124&gt;=13.795,A124&gt;=6.25,F124&lt;0.683,B124&lt;3.35),"versicolor",IF(AND(D124&gt;=1.7,G124&gt;=13.795,A124&gt;=6.25,F124&lt;0.683,B124&lt;3.35),"virginica",IF(AND(C124&gt;=5.35,D124&gt;=0.6,G124&gt;=6.3,A124&lt;6.25,F124&lt;0.683,B124&lt;3.35),"virginica",IF(AND(D124&lt;1.75,C124&lt;5.35,D124&gt;=0.6,G124&gt;=6.3,A124&lt;6.25,F124&lt;0.683,B124&lt;3.35),"versicolor",IF(AND(D124&gt;=1.75,C124&lt;5.35,D124&gt;=0.6,G124&gt;=6.3,A124&lt;6.25,F124&lt;0.683,B124&lt;3.35),"virginica","shouldnthappen"))))))))))))))</f>
        <v>versicolor</v>
      </c>
      <c r="AC124" s="1" t="str">
        <f aca="false">IF(AND(B124&gt;=3.3),"setosa",IF(AND(C124&lt;2.45,D124&lt;1.55,B124&lt;3.3),"setosa",IF(AND(F124&gt;=0.211,D124&gt;=1.55,B124&lt;3.3),"virginica",IF(AND(C124&lt;4.9,C124&gt;=2.45,D124&lt;1.55,B124&lt;3.3),"versicolor",IF(AND(C124&gt;=4.9,C124&gt;=2.45,D124&lt;1.55,B124&lt;3.3),"virginica",IF(AND(F124&lt;0.138,F124&lt;0.211,D124&gt;=1.55,B124&lt;3.3),"virginica",IF(AND(F124&gt;=0.138,F124&lt;0.211,D124&gt;=1.55,B124&lt;3.3),"versicolor","shouldnthappen")))))))</f>
        <v>versicolor</v>
      </c>
      <c r="AD124" s="1" t="str">
        <f aca="false">IF(AND(D124&gt;=1.75),"virginica",IF(AND(D124&lt;0.75,D124&lt;1.75),"setosa",IF(AND(D124&lt;1.35,D124&gt;=0.75,D124&lt;1.75),"versicolor",IF(AND(B124&lt;2.6,C124&lt;4.85,D124&gt;=1.35,D124&gt;=0.75,D124&lt;1.75),"virginica",IF(AND(B124&gt;=2.6,C124&lt;4.85,D124&gt;=1.35,D124&gt;=0.75,D124&lt;1.75),"versicolor",IF(AND(A124&lt;6.4,C124&gt;=4.85,D124&gt;=1.35,D124&gt;=0.75,D124&lt;1.75),"virginica",IF(AND(A124&gt;=6.4,C124&gt;=4.85,D124&gt;=1.35,D124&gt;=0.75,D124&lt;1.75),"versicolor","shouldnthappen")))))))</f>
        <v>versicolor</v>
      </c>
      <c r="AE124" s="1" t="str">
        <f aca="false">IF(AND(C124&lt;2.45),"setosa",IF(AND(F124&lt;0.07,C124&gt;=2.45),"virginica",IF(AND(A124&gt;=5,C124&lt;4.75,F124&gt;=0.07,C124&gt;=2.45),"versicolor",IF(AND(F124&lt;0.182,C124&gt;=4.75,F124&gt;=0.07,C124&gt;=2.45),"versicolor",IF(AND(B124&lt;2.45,A124&lt;5,C124&lt;4.75,F124&gt;=0.07,C124&gt;=2.45),"versicolor",IF(AND(B124&gt;=2.45,A124&lt;5,C124&lt;4.75,F124&gt;=0.07,C124&gt;=2.45),"virginica",IF(AND(F124&gt;=0.468,F124&gt;=0.182,C124&gt;=4.75,F124&gt;=0.07,C124&gt;=2.45),"virginica",IF(AND(A124&gt;=6.85,F124&lt;0.468,F124&gt;=0.182,C124&gt;=4.75,F124&gt;=0.07,C124&gt;=2.45),"virginica",IF(AND(B124&lt;2.6,A124&lt;6.85,F124&lt;0.468,F124&gt;=0.182,C124&gt;=4.75,F124&gt;=0.07,C124&gt;=2.45),"virginica",IF(AND(B124&gt;=2.6,A124&lt;6.85,F124&lt;0.468,F124&gt;=0.182,C124&gt;=4.75,F124&gt;=0.07,C124&gt;=2.45),"versicolor","shouldnthappen"))))))))))</f>
        <v>versicolor</v>
      </c>
      <c r="AF124" s="1" t="str">
        <f aca="false">IF(AND(D124&lt;0.75,A124&lt;5.45),"setosa",IF(AND(D124&gt;=1.75,A124&gt;=5.45),"virginica",IF(AND(G124&lt;6.094,D124&gt;=0.75,A124&lt;5.45),"virginica",IF(AND(G124&gt;=6.094,D124&gt;=0.75,A124&lt;5.45),"versicolor",IF(AND(C124&lt;2.75,D124&lt;1.75,A124&gt;=5.45),"setosa",IF(AND(D124&lt;1.45,C124&gt;=2.75,D124&lt;1.75,A124&gt;=5.45),"versicolor",IF(AND(B124&lt;2.75,D124&gt;=1.45,C124&gt;=2.75,D124&lt;1.75,A124&gt;=5.45),"versicolor",IF(AND(C124&lt;5.05,B124&gt;=2.75,D124&gt;=1.45,C124&gt;=2.75,D124&lt;1.75,A124&gt;=5.45),"versicolor",IF(AND(C124&gt;=5.05,B124&gt;=2.75,D124&gt;=1.45,C124&gt;=2.75,D124&lt;1.75,A124&gt;=5.45),"virginica","shouldnthappen")))))))))</f>
        <v>versicolor</v>
      </c>
      <c r="AG124" s="1" t="str">
        <f aca="false">IF(AND(D124&lt;0.65,G124&lt;8.868,A124&lt;5.3),"setosa",IF(AND(C124&lt;2.6,G124&gt;=8.868,A124&lt;5.3),"setosa",IF(AND(C124&gt;=2.6,G124&gt;=8.868,A124&lt;5.3),"versicolor",IF(AND(C124&gt;=4.95,D124&lt;1.55,A124&gt;=5.3),"virginica",IF(AND(G124&lt;13.795,D124&gt;=1.55,A124&gt;=5.3),"virginica",IF(AND(C124&lt;3.75,D124&gt;=0.65,G124&lt;8.868,A124&lt;5.3),"versicolor",IF(AND(C124&gt;=3.75,D124&gt;=0.65,G124&lt;8.868,A124&lt;5.3),"virginica",IF(AND(C124&lt;2.6,C124&lt;4.95,D124&lt;1.55,A124&gt;=5.3),"setosa",IF(AND(C124&gt;=2.6,C124&lt;4.95,D124&lt;1.55,A124&gt;=5.3),"versicolor",IF(AND(C124&lt;4.75,G124&gt;=13.795,D124&gt;=1.55,A124&gt;=5.3),"versicolor",IF(AND(C124&gt;=4.75,G124&gt;=13.795,D124&gt;=1.55,A124&gt;=5.3),"virginica","shouldnthappen")))))))))))</f>
        <v>versicolor</v>
      </c>
      <c r="AH124" s="1" t="str">
        <f aca="false">IF(AND(D124&lt;0.75),"setosa",IF(AND(C124&lt;4.75,D124&gt;=0.75),"versicolor",IF(AND(G124&lt;13.757,C124&gt;=4.75,D124&gt;=0.75),"virginica",IF(AND(B124&lt;3.05,G124&gt;=13.757,C124&gt;=4.75,D124&gt;=0.75),"virginica",IF(AND(A124&lt;6.65,B124&gt;=3.05,G124&gt;=13.757,C124&gt;=4.75,D124&gt;=0.75),"virginica",IF(AND(A124&gt;=6.65,B124&gt;=3.05,G124&gt;=13.757,C124&gt;=4.75,D124&gt;=0.75),"versicolor","shouldnthappen"))))))</f>
        <v>versicolor</v>
      </c>
      <c r="AI124" s="1" t="str">
        <f aca="false">IF(AND(D124&lt;0.7),"setosa",IF(AND(C124&lt;4.75,D124&gt;=0.7),"versicolor",IF(AND(A124&lt;6.6,F124&lt;0.482,C124&gt;=4.75,D124&gt;=0.7),"virginica",IF(AND(C124&gt;=4.95,F124&gt;=0.482,C124&gt;=4.75,D124&gt;=0.7),"virginica",IF(AND(D124&lt;1.9,A124&gt;=6.6,F124&lt;0.482,C124&gt;=4.75,D124&gt;=0.7),"versicolor",IF(AND(D124&gt;=1.9,A124&gt;=6.6,F124&lt;0.482,C124&gt;=4.75,D124&gt;=0.7),"virginica",IF(AND(F124&gt;=0.766,C124&lt;4.95,F124&gt;=0.482,C124&gt;=4.75,D124&gt;=0.7),"virginica",IF(AND(B124&lt;2.95,F124&lt;0.766,C124&lt;4.95,F124&gt;=0.482,C124&gt;=4.75,D124&gt;=0.7),"virginica",IF(AND(B124&gt;=2.95,F124&lt;0.766,C124&lt;4.95,F124&gt;=0.482,C124&gt;=4.75,D124&gt;=0.7),"versicolor","shouldnthappen")))))))))</f>
        <v>versicolor</v>
      </c>
      <c r="AJ124" s="1" t="str">
        <f aca="false">IF(AND(C124&lt;2.45,C124&lt;4.75),"setosa",IF(AND(D124&gt;=1.65,C124&gt;=4.75),"virginica",IF(AND(A124&lt;4.95,C124&gt;=2.45,C124&lt;4.75),"virginica",IF(AND(A124&gt;=4.95,C124&gt;=2.45,C124&lt;4.75),"versicolor",IF(AND(B124&lt;2.95,D124&lt;1.65,C124&gt;=4.75),"virginica",IF(AND(B124&gt;=2.95,D124&lt;1.65,C124&gt;=4.75),"versicolor","shouldnthappen"))))))</f>
        <v>versicolor</v>
      </c>
      <c r="AK124" s="1" t="str">
        <f aca="false">IF(AND(D124&lt;0.75,A124&lt;5.45),"setosa",IF(AND(B124&lt;2.45,D124&gt;=0.75,A124&lt;5.45),"versicolor",IF(AND(A124&gt;=5.55,C124&lt;4.75,A124&gt;=5.45),"versicolor",IF(AND(C124&gt;=5.15,C124&gt;=4.75,A124&gt;=5.45),"virginica",IF(AND(G124&lt;6.094,B124&gt;=2.45,D124&gt;=0.75,A124&lt;5.45),"virginica",IF(AND(G124&gt;=6.094,B124&gt;=2.45,D124&gt;=0.75,A124&lt;5.45),"versicolor",IF(AND(D124&lt;0.6,A124&lt;5.55,C124&lt;4.75,A124&gt;=5.45),"setosa",IF(AND(D124&gt;=0.6,A124&lt;5.55,C124&lt;4.75,A124&gt;=5.45),"versicolor",IF(AND(C124&lt;4.95,C124&lt;5.15,C124&gt;=4.75,A124&gt;=5.45),"virginica",IF(AND(G124&lt;12.627,C124&lt;5.05,C124&gt;=4.95,C124&lt;5.15,C124&gt;=4.75,A124&gt;=5.45),"virginica",IF(AND(G124&gt;=12.627,C124&lt;5.05,C124&gt;=4.95,C124&lt;5.15,C124&gt;=4.75,A124&gt;=5.45),"versicolor",IF(AND(D124&lt;1.7,C124&gt;=5.05,C124&gt;=4.95,C124&lt;5.15,C124&gt;=4.75,A124&gt;=5.45),"versicolor",IF(AND(D124&gt;=1.7,C124&gt;=5.05,C124&gt;=4.95,C124&lt;5.15,C124&gt;=4.75,A124&gt;=5.45),"virginica","shouldnthappen")))))))))))))</f>
        <v>versicolor</v>
      </c>
      <c r="AL124" s="1" t="str">
        <f aca="false">IF(AND(B124&lt;2.45,B124&lt;3.15),"versicolor",IF(AND(D124&lt;0.95,G124&lt;15.141,B124&gt;=3.15),"setosa",IF(AND(G124&lt;15.429,G124&gt;=15.141,B124&gt;=3.15),"versicolor",IF(AND(G124&gt;=15.429,G124&gt;=15.141,B124&gt;=3.15),"virginica",IF(AND(C124&lt;2.3,C124&lt;4.75,B124&gt;=2.45,B124&lt;3.15),"setosa",IF(AND(G124&gt;=16.072,C124&gt;=4.75,B124&gt;=2.45,B124&lt;3.15),"versicolor",IF(AND(G124&lt;11.833,D124&gt;=0.95,G124&lt;15.141,B124&gt;=3.15),"virginica",IF(AND(A124&lt;5,C124&gt;=2.3,C124&lt;4.75,B124&gt;=2.45,B124&lt;3.15),"virginica",IF(AND(A124&gt;=5,C124&gt;=2.3,C124&lt;4.75,B124&gt;=2.45,B124&lt;3.15),"versicolor",IF(AND(G124&lt;14.342,G124&gt;=11.833,D124&gt;=0.95,G124&lt;15.141,B124&gt;=3.15),"versicolor",IF(AND(G124&gt;=14.342,G124&gt;=11.833,D124&gt;=0.95,G124&lt;15.141,B124&gt;=3.15),"virginica",IF(AND(G124&lt;13.757,F124&gt;=0.741,G124&lt;16.072,C124&gt;=4.75,B124&gt;=2.45,B124&lt;3.15),"virginica",IF(AND(F124&gt;=0.546,A124&lt;6.15,F124&lt;0.741,G124&lt;16.072,C124&gt;=4.75,B124&gt;=2.45,B124&lt;3.15),"virginica",IF(AND(D124&gt;=1.75,A124&gt;=6.15,F124&lt;0.741,G124&lt;16.072,C124&gt;=4.75,B124&gt;=2.45,B124&lt;3.15),"virginica",IF(AND(C124&lt;4.85,G124&gt;=13.757,F124&gt;=0.741,G124&lt;16.072,C124&gt;=4.75,B124&gt;=2.45,B124&lt;3.15),"virginica",IF(AND(C124&gt;=4.85,G124&gt;=13.757,F124&gt;=0.741,G124&lt;16.072,C124&gt;=4.75,B124&gt;=2.45,B124&lt;3.15),"versicolor",IF(AND(F124&lt;0.331,F124&lt;0.546,A124&lt;6.15,F124&lt;0.741,G124&lt;16.072,C124&gt;=4.75,B124&gt;=2.45,B124&lt;3.15),"virginica",IF(AND(F124&gt;=0.331,F124&lt;0.546,A124&lt;6.15,F124&lt;0.741,G124&lt;16.072,C124&gt;=4.75,B124&gt;=2.45,B124&lt;3.15),"versicolor",IF(AND(G124&lt;10.661,D124&lt;1.75,A124&gt;=6.15,F124&lt;0.741,G124&lt;16.072,C124&gt;=4.75,B124&gt;=2.45,B124&lt;3.15),"virginica",IF(AND(G124&gt;=10.661,D124&lt;1.75,A124&gt;=6.15,F124&lt;0.741,G124&lt;16.072,C124&gt;=4.75,B124&gt;=2.45,B124&lt;3.15),"versicolor","shouldnthappen"))))))))))))))))))))</f>
        <v>versicolor</v>
      </c>
      <c r="AM124" s="1" t="str">
        <f aca="false">IF(AND(D124&lt;1.35,F124&gt;=0.917),"setosa",IF(AND(D124&gt;=1.35,F124&gt;=0.917),"virginica",IF(AND(D124&lt;0.75,D124&lt;1.55,F124&lt;0.917),"setosa",IF(AND(C124&gt;=4.8,D124&gt;=1.55,F124&lt;0.917),"virginica",IF(AND(A124&lt;5.95,D124&gt;=0.75,D124&lt;1.55,F124&lt;0.917),"versicolor",IF(AND(F124&lt;0.473,C124&lt;4.8,D124&gt;=1.55,F124&lt;0.917),"virginica",IF(AND(F124&gt;=0.473,C124&lt;4.8,D124&gt;=1.55,F124&lt;0.917),"versicolor",IF(AND(C124&lt;4.95,A124&gt;=5.95,D124&gt;=0.75,D124&lt;1.55,F124&lt;0.917),"versicolor",IF(AND(C124&gt;=4.95,A124&gt;=5.95,D124&gt;=0.75,D124&lt;1.55,F124&lt;0.917),"virginica","shouldnthappen")))))))))</f>
        <v>versicolor</v>
      </c>
      <c r="AN124" s="1" t="str">
        <f aca="false">IF(AND(D124&lt;0.75,A124&lt;5.45),"setosa",IF(AND(D124&lt;1.55,D124&gt;=0.75,A124&lt;5.45),"versicolor",IF(AND(D124&gt;=1.55,D124&gt;=0.75,A124&lt;5.45),"virginica",IF(AND(A124&gt;=5.75,C124&lt;4.75,A124&gt;=5.45),"versicolor",IF(AND(F124&lt;0.361,C124&gt;=4.75,A124&gt;=5.45),"virginica",IF(AND(C124&lt;2.6,A124&lt;5.75,C124&lt;4.75,A124&gt;=5.45),"setosa",IF(AND(C124&gt;=2.6,A124&lt;5.75,C124&lt;4.75,A124&gt;=5.45),"versicolor",IF(AND(D124&gt;=1.7,F124&gt;=0.361,C124&gt;=4.75,A124&gt;=5.45),"virginica",IF(AND(B124&lt;2.65,D124&lt;1.7,F124&gt;=0.361,C124&gt;=4.75,A124&gt;=5.45),"virginica",IF(AND(A124&lt;7.05,B124&gt;=2.65,D124&lt;1.7,F124&gt;=0.361,C124&gt;=4.75,A124&gt;=5.45),"versicolor",IF(AND(A124&gt;=7.05,B124&gt;=2.65,D124&lt;1.7,F124&gt;=0.361,C124&gt;=4.75,A124&gt;=5.45),"virginica","shouldnthappen")))))))))))</f>
        <v>versicolor</v>
      </c>
      <c r="AO124" s="1" t="str">
        <f aca="false">IF(AND(D124&lt;0.7),"setosa",IF(AND(A124&lt;4.95,C124&lt;4.85,D124&gt;=0.7),"virginica",IF(AND(A124&gt;=4.95,C124&lt;4.85,D124&gt;=0.7),"versicolor",IF(AND(D124&gt;=1.7,C124&gt;=4.85,D124&gt;=0.7),"virginica",IF(AND(F124&lt;0.325,D124&lt;1.7,C124&gt;=4.85,D124&gt;=0.7),"virginica",IF(AND(D124&lt;1.55,F124&gt;=0.325,D124&lt;1.7,C124&gt;=4.85,D124&gt;=0.7),"virginica",IF(AND(D124&gt;=1.55,F124&gt;=0.325,D124&lt;1.7,C124&gt;=4.85,D124&gt;=0.7),"versicolor","shouldnthappen")))))))</f>
        <v>versicolor</v>
      </c>
      <c r="AP124" s="1" t="str">
        <f aca="false">IF(AND(D124&lt;0.75),"setosa",IF(AND(C124&lt;4.85,D124&gt;=0.75),"versicolor",IF(AND(G124&gt;=8.277,C124&gt;=4.85,D124&gt;=0.75),"virginica",IF(AND(F124&gt;=0.633,G124&lt;8.277,C124&gt;=4.85,D124&gt;=0.75),"virginica",IF(AND(G124&lt;7.61,F124&lt;0.633,G124&lt;8.277,C124&gt;=4.85,D124&gt;=0.75),"virginica",IF(AND(G124&gt;=7.61,F124&lt;0.633,G124&lt;8.277,C124&gt;=4.85,D124&gt;=0.75),"versicolor","shouldnthappen"))))))</f>
        <v>versicolor</v>
      </c>
      <c r="AQ124" s="1" t="str">
        <f aca="false">IF(AND(C124&lt;2.65,A124&gt;=5.45,C124&lt;4.75),"setosa",IF(AND(C124&gt;=2.65,A124&gt;=5.45,C124&lt;4.75),"versicolor",IF(AND(B124&lt;2.9,C124&lt;4.85,C124&gt;=4.75),"versicolor",IF(AND(B124&gt;=2.9,C124&lt;4.85,C124&gt;=4.75),"virginica",IF(AND(D124&lt;1.7,C124&gt;=4.85,C124&gt;=4.75),"versicolor",IF(AND(D124&gt;=1.7,C124&gt;=4.85,C124&gt;=4.75),"virginica",IF(AND(C124&lt;2.45,G124&lt;14.126,A124&lt;5.45,C124&lt;4.75),"setosa",IF(AND(C124&gt;=2.45,G124&lt;14.126,A124&lt;5.45,C124&lt;4.75),"versicolor",IF(AND(C124&lt;2.4,G124&gt;=14.126,A124&lt;5.45,C124&lt;4.75),"setosa",IF(AND(C124&gt;=2.4,G124&gt;=14.126,A124&lt;5.45,C124&lt;4.75),"versicolor","shouldnthappen"))))))))))</f>
        <v>versicolor</v>
      </c>
      <c r="AR124" s="1" t="str">
        <f aca="false">IF(AND(C124&lt;2.45,C124&lt;4.85),"setosa",IF(AND(C124&gt;=5.15,C124&gt;=4.85),"virginica",IF(AND(A124&gt;=4.95,C124&gt;=2.45,C124&lt;4.85),"versicolor",IF(AND(D124&lt;1.35,A124&lt;4.95,C124&gt;=2.45,C124&lt;4.85),"versicolor",IF(AND(D124&gt;=1.35,A124&lt;4.95,C124&gt;=2.45,C124&lt;4.85),"virginica",IF(AND(F124&lt;0.35,G124&lt;12.751,C124&lt;5.15,C124&gt;=4.85),"virginica",IF(AND(A124&lt;6.5,G124&gt;=12.751,C124&lt;5.15,C124&gt;=4.85),"virginica",IF(AND(A124&gt;=6.5,G124&gt;=12.751,C124&lt;5.15,C124&gt;=4.85),"versicolor",IF(AND(B124&gt;=2.75,F124&gt;=0.35,G124&lt;12.751,C124&lt;5.15,C124&gt;=4.85),"virginica",IF(AND(C124&lt;5.05,B124&lt;2.75,F124&gt;=0.35,G124&lt;12.751,C124&lt;5.15,C124&gt;=4.85),"virginica",IF(AND(C124&gt;=5.05,B124&lt;2.75,F124&gt;=0.35,G124&lt;12.751,C124&lt;5.15,C124&gt;=4.85),"versicolor","shouldnthappen")))))))))))</f>
        <v>versicolor</v>
      </c>
      <c r="AS124" s="1" t="str">
        <f aca="false">IF(AND(F124&gt;=0.9,B124&lt;3.05),"virginica",IF(AND(A124&lt;5.9,B124&gt;=3.05),"setosa",IF(AND(D124&lt;1.65,A124&gt;=5.9,B124&gt;=3.05),"versicolor",IF(AND(D124&gt;=1.65,A124&gt;=5.9,B124&gt;=3.05),"virginica",IF(AND(D124&gt;=1.75,C124&gt;=4.85,F124&lt;0.9,B124&lt;3.05),"virginica",IF(AND(C124&lt;2.2,B124&lt;2.95,C124&lt;4.85,F124&lt;0.9,B124&lt;3.05),"setosa",IF(AND(C124&gt;=2.2,B124&lt;2.95,C124&lt;4.85,F124&lt;0.9,B124&lt;3.05),"versicolor",IF(AND(C124&lt;2.8,B124&gt;=2.95,C124&lt;4.85,F124&lt;0.9,B124&lt;3.05),"setosa",IF(AND(C124&gt;=2.8,B124&gt;=2.95,C124&lt;4.85,F124&lt;0.9,B124&lt;3.05),"versicolor",IF(AND(G124&lt;13.879,D124&lt;1.75,C124&gt;=4.85,F124&lt;0.9,B124&lt;3.05),"virginica",IF(AND(G124&gt;=13.879,D124&lt;1.75,C124&gt;=4.85,F124&lt;0.9,B124&lt;3.05),"versicolor","shouldnthappen")))))))))))</f>
        <v>versicolor</v>
      </c>
      <c r="AT124" s="1" t="str">
        <f aca="false">IF(AND(D124&lt;0.75),"setosa",IF(AND(D124&gt;=1.75,D124&gt;=0.75),"virginica",IF(AND(D124&lt;1.45,G124&lt;7.37,D124&lt;1.75,D124&gt;=0.75),"versicolor",IF(AND(D124&gt;=1.45,G124&lt;7.37,D124&lt;1.75,D124&gt;=0.75),"virginica",IF(AND(C124&lt;5.45,G124&gt;=7.37,D124&lt;1.75,D124&gt;=0.75),"versicolor",IF(AND(C124&gt;=5.45,G124&gt;=7.37,D124&lt;1.75,D124&gt;=0.75),"virginica","shouldnthappen"))))))</f>
        <v>versicolor</v>
      </c>
      <c r="AU124" s="1" t="str">
        <f aca="false">IF(AND(D124&lt;0.7),"setosa",IF(AND(D124&gt;=1.7,A124&gt;=6.15,D124&gt;=0.7),"virginica",IF(AND(B124&gt;=2.55,C124&lt;4.75,A124&lt;6.15,D124&gt;=0.7),"versicolor",IF(AND(D124&gt;=1.7,C124&gt;=4.75,A124&lt;6.15,D124&gt;=0.7),"virginica",IF(AND(C124&lt;5.25,D124&lt;1.7,A124&gt;=6.15,D124&gt;=0.7),"versicolor",IF(AND(C124&gt;=5.25,D124&lt;1.7,A124&gt;=6.15,D124&gt;=0.7),"virginica",IF(AND(C124&lt;4.25,B124&lt;2.55,C124&lt;4.75,A124&lt;6.15,D124&gt;=0.7),"versicolor",IF(AND(C124&gt;=4.25,B124&lt;2.55,C124&lt;4.75,A124&lt;6.15,D124&gt;=0.7),"virginica",IF(AND(B124&lt;2.65,D124&lt;1.7,C124&gt;=4.75,A124&lt;6.15,D124&gt;=0.7),"virginica",IF(AND(B124&gt;=2.65,D124&lt;1.7,C124&gt;=4.75,A124&lt;6.15,D124&gt;=0.7),"versicolor","shouldnthappen"))))))))))</f>
        <v>versicolor</v>
      </c>
      <c r="AV124" s="1" t="str">
        <f aca="false">IF(AND(D124&lt;0.75),"setosa",IF(AND(F124&gt;=0.899,D124&gt;=0.75),"virginica",IF(AND(D124&lt;1.65,A124&lt;6.05,F124&lt;0.899,D124&gt;=0.75),"versicolor",IF(AND(D124&gt;=1.65,A124&lt;6.05,F124&lt;0.899,D124&gt;=0.75),"virginica",IF(AND(C124&gt;=5.05,A124&gt;=6.05,F124&lt;0.899,D124&gt;=0.75),"virginica",IF(AND(G124&gt;=13.757,C124&lt;5.05,A124&gt;=6.05,F124&lt;0.899,D124&gt;=0.75),"versicolor",IF(AND(D124&lt;1.6,G124&lt;13.757,C124&lt;5.05,A124&gt;=6.05,F124&lt;0.899,D124&gt;=0.75),"versicolor",IF(AND(D124&gt;=1.6,G124&lt;13.757,C124&lt;5.05,A124&gt;=6.05,F124&lt;0.899,D124&gt;=0.75),"virginica","shouldnthappen"))))))))</f>
        <v>versicolor</v>
      </c>
      <c r="AW124" s="1" t="str">
        <f aca="false">IF(AND(F124&lt;0.117,A124&gt;=5.55),"virginica",IF(AND(A124&gt;=5.2,G124&lt;6.086,A124&lt;5.55),"versicolor",IF(AND(D124&lt;0.7,G124&gt;=6.086,A124&lt;5.55),"setosa",IF(AND(D124&gt;=0.7,G124&gt;=6.086,A124&lt;5.55),"versicolor",IF(AND(A124&lt;4.75,A124&lt;5.2,G124&lt;6.086,A124&lt;5.55),"setosa",IF(AND(A124&gt;=4.75,A124&lt;5.2,G124&lt;6.086,A124&lt;5.55),"virginica",IF(AND(D124&gt;=1.65,C124&lt;4.95,F124&gt;=0.117,A124&gt;=5.55),"virginica",IF(AND(D124&gt;=1.75,C124&gt;=4.95,F124&gt;=0.117,A124&gt;=5.55),"virginica",IF(AND(C124&lt;2.6,D124&lt;1.65,C124&lt;4.95,F124&gt;=0.117,A124&gt;=5.55),"setosa",IF(AND(C124&gt;=2.6,D124&lt;1.65,C124&lt;4.95,F124&gt;=0.117,A124&gt;=5.55),"versicolor",IF(AND(D124&lt;1.55,D124&lt;1.75,C124&gt;=4.95,F124&gt;=0.117,A124&gt;=5.55),"virginica",IF(AND(A124&lt;6.95,D124&gt;=1.55,D124&lt;1.75,C124&gt;=4.95,F124&gt;=0.117,A124&gt;=5.55),"versicolor",IF(AND(A124&gt;=6.95,D124&gt;=1.55,D124&lt;1.75,C124&gt;=4.95,F124&gt;=0.117,A124&gt;=5.55),"virginica","shouldnthappen")))))))))))))</f>
        <v>versicolor</v>
      </c>
      <c r="AX124" s="1" t="str">
        <f aca="false">IF(AND(D124&lt;0.75),"setosa",IF(AND(F124&lt;0.138,D124&gt;=0.75),"virginica",IF(AND(C124&lt;4.45,A124&lt;6.15,F124&gt;=0.138,D124&gt;=0.75),"versicolor",IF(AND(C124&gt;=5.05,A124&gt;=6.15,F124&gt;=0.138,D124&gt;=0.75),"virginica",IF(AND(B124&lt;2.65,C124&gt;=4.45,A124&lt;6.15,F124&gt;=0.138,D124&gt;=0.75),"virginica",IF(AND(A124&gt;=6.35,C124&lt;5.05,A124&gt;=6.15,F124&gt;=0.138,D124&gt;=0.75),"versicolor",IF(AND(A124&lt;5.65,B124&gt;=2.65,C124&gt;=4.45,A124&lt;6.15,F124&gt;=0.138,D124&gt;=0.75),"virginica",IF(AND(D124&lt;1.75,A124&lt;6.35,C124&lt;5.05,A124&gt;=6.15,F124&gt;=0.138,D124&gt;=0.75),"versicolor",IF(AND(D124&gt;=1.75,A124&lt;6.35,C124&lt;5.05,A124&gt;=6.15,F124&gt;=0.138,D124&gt;=0.75),"virginica",IF(AND(D124&lt;1.7,A124&gt;=5.65,B124&gt;=2.65,C124&gt;=4.45,A124&lt;6.15,F124&gt;=0.138,D124&gt;=0.75),"versicolor",IF(AND(D124&gt;=1.7,A124&gt;=5.65,B124&gt;=2.65,C124&gt;=4.45,A124&lt;6.15,F124&gt;=0.138,D124&gt;=0.75),"virginica","shouldnthappen")))))))))))</f>
        <v>versicolor</v>
      </c>
      <c r="AY124" s="1" t="str">
        <f aca="false">IF(AND(D124&lt;0.75,A124&lt;5.55),"setosa",IF(AND(A124&lt;4.95,D124&gt;=0.75,A124&lt;5.55),"virginica",IF(AND(A124&gt;=4.95,D124&gt;=0.75,A124&lt;5.55),"versicolor",IF(AND(C124&lt;2.6,C124&lt;4.85,A124&gt;=5.55),"setosa",IF(AND(C124&gt;=2.6,C124&lt;4.85,A124&gt;=5.55),"versicolor",IF(AND(D124&gt;=1.75,C124&gt;=4.85,A124&gt;=5.55),"virginica",IF(AND(F124&lt;0.405,D124&lt;1.75,C124&gt;=4.85,A124&gt;=5.55),"versicolor",IF(AND(B124&lt;3.05,F124&gt;=0.405,D124&lt;1.75,C124&gt;=4.85,A124&gt;=5.55),"virginica",IF(AND(B124&gt;=3.05,F124&gt;=0.405,D124&lt;1.75,C124&gt;=4.85,A124&gt;=5.55),"versicolor","shouldnthappen")))))))))</f>
        <v>versicolor</v>
      </c>
      <c r="AZ124" s="1" t="str">
        <f aca="false">IF(AND(D124&lt;0.75),"setosa",IF(AND(F124&lt;0.9,C124&lt;4.95,D124&gt;=0.75),"versicolor",IF(AND(F124&gt;=0.9,C124&lt;4.95,D124&gt;=0.75),"virginica",IF(AND(D124&gt;=1.7,C124&gt;=4.95,D124&gt;=0.75),"virginica",IF(AND(F124&lt;0.405,D124&lt;1.7,C124&gt;=4.95,D124&gt;=0.75),"versicolor",IF(AND(F124&gt;=0.405,D124&lt;1.7,C124&gt;=4.95,D124&gt;=0.75),"virginica","shouldnthappen"))))))</f>
        <v>versicolor</v>
      </c>
      <c r="BA124" s="1" t="str">
        <f aca="false">IF(AND(D124&lt;0.75),"setosa",IF(AND(D124&gt;=1.7,C124&gt;=5.05,D124&gt;=0.75),"virginica",IF(AND(D124&lt;1.45,D124&lt;1.6,C124&lt;5.05,D124&gt;=0.75),"versicolor",IF(AND(A124&lt;5.8,D124&gt;=1.6,C124&lt;5.05,D124&gt;=0.75),"virginica",IF(AND(A124&gt;=5.8,D124&gt;=1.6,C124&lt;5.05,D124&gt;=0.75),"versicolor",IF(AND(F124&lt;0.417,D124&lt;1.7,C124&gt;=5.05,D124&gt;=0.75),"versicolor",IF(AND(F124&gt;=0.417,D124&lt;1.7,C124&gt;=5.05,D124&gt;=0.75),"virginica",IF(AND(A124&lt;5.95,D124&gt;=1.45,D124&lt;1.6,C124&lt;5.05,D124&gt;=0.75),"versicolor",IF(AND(G124&lt;10.618,A124&gt;=5.95,D124&gt;=1.45,D124&lt;1.6,C124&lt;5.05,D124&gt;=0.75),"virginica",IF(AND(G124&gt;=10.618,A124&gt;=5.95,D124&gt;=1.45,D124&lt;1.6,C124&lt;5.05,D124&gt;=0.75),"versicolor","shouldnthappen"))))))))))</f>
        <v>versicolor</v>
      </c>
      <c r="BB124" s="1" t="str">
        <f aca="false">IF(AND(C124&lt;2.6),"setosa",IF(AND(D124&gt;=1.75,C124&gt;=2.6),"virginica",IF(AND(C124&gt;=5.45,D124&lt;1.75,C124&gt;=2.6),"virginica",IF(AND(F124&gt;=0.259,C124&lt;5.45,D124&lt;1.75,C124&gt;=2.6),"versicolor",IF(AND(C124&lt;5.05,F124&lt;0.259,C124&lt;5.45,D124&lt;1.75,C124&gt;=2.6),"versicolor",IF(AND(C124&gt;=5.05,F124&lt;0.259,C124&lt;5.45,D124&lt;1.75,C124&gt;=2.6),"virginica","shouldnthappen"))))))</f>
        <v>versicolor</v>
      </c>
      <c r="BC124" s="1" t="str">
        <f aca="false">IF(AND(A124&lt;4.95,B124&lt;2.7,A124&lt;5.55),"virginica",IF(AND(A124&gt;=4.95,B124&lt;2.7,A124&lt;5.55),"versicolor",IF(AND(C124&lt;3.2,B124&gt;=2.7,A124&lt;5.55),"setosa",IF(AND(C124&gt;=3.2,B124&gt;=2.7,A124&lt;5.55),"versicolor",IF(AND(F124&gt;=0.85,A124&lt;6.15,A124&gt;=5.55),"virginica",IF(AND(D124&lt;1.45,A124&gt;=6.15,A124&gt;=5.55),"versicolor",IF(AND(C124&lt;4.8,F124&lt;0.85,A124&lt;6.15,A124&gt;=5.55),"versicolor",IF(AND(D124&gt;=1.7,D124&gt;=1.45,A124&gt;=6.15,A124&gt;=5.55),"virginica",IF(AND(G124&lt;9.333,C124&gt;=4.8,F124&lt;0.85,A124&lt;6.15,A124&gt;=5.55),"versicolor",IF(AND(G124&gt;=9.333,C124&gt;=4.8,F124&lt;0.85,A124&lt;6.15,A124&gt;=5.55),"virginica",IF(AND(C124&lt;4.9,D124&lt;1.7,D124&gt;=1.45,A124&gt;=6.15,A124&gt;=5.55),"versicolor",IF(AND(C124&gt;=4.9,D124&lt;1.7,D124&gt;=1.45,A124&gt;=6.15,A124&gt;=5.55),"virginica","shouldnthappen"))))))))))))</f>
        <v>versicolor</v>
      </c>
      <c r="BD124" s="1" t="str">
        <f aca="false">IF(AND(C124&lt;2.35),"setosa",IF(AND(C124&lt;4.75,B124&lt;2.55,C124&gt;=2.35),"versicolor",IF(AND(C124&gt;=4.75,B124&lt;2.55,C124&gt;=2.35),"virginica",IF(AND(C124&lt;4.75,B124&gt;=2.55,C124&gt;=2.35),"versicolor",IF(AND(D124&gt;=1.75,C124&gt;=4.75,B124&gt;=2.55,C124&gt;=2.35),"virginica",IF(AND(A124&gt;=6.5,D124&lt;1.75,C124&gt;=4.75,B124&gt;=2.55,C124&gt;=2.35),"versicolor",IF(AND(A124&lt;6.05,A124&lt;6.5,D124&lt;1.75,C124&gt;=4.75,B124&gt;=2.55,C124&gt;=2.35),"versicolor",IF(AND(A124&gt;=6.05,A124&lt;6.5,D124&lt;1.75,C124&gt;=4.75,B124&gt;=2.55,C124&gt;=2.35),"virginica","shouldnthappen"))))))))</f>
        <v>versicolor</v>
      </c>
      <c r="BE124" s="1" t="str">
        <f aca="false">IF(AND(C124&lt;2.5),"setosa",IF(AND(D124&lt;1.65,C124&lt;4.75,C124&gt;=2.5),"versicolor",IF(AND(D124&gt;=1.65,C124&lt;4.75,C124&gt;=2.5),"virginica",IF(AND(D124&gt;=1.75,C124&gt;=4.75,C124&gt;=2.5),"virginica",IF(AND(C124&lt;4.95,D124&lt;1.75,C124&gt;=4.75,C124&gt;=2.5),"versicolor",IF(AND(A124&lt;6.5,C124&gt;=4.95,D124&lt;1.75,C124&gt;=4.75,C124&gt;=2.5),"virginica",IF(AND(A124&gt;=6.5,C124&gt;=4.95,D124&lt;1.75,C124&gt;=4.75,C124&gt;=2.5),"versicolor","shouldnthappen")))))))</f>
        <v>versicolor</v>
      </c>
      <c r="BF124" s="1" t="str">
        <f aca="false">IF(AND(G124&gt;=15.244),"virginica",IF(AND(C124&lt;3.2,B124&gt;=3.15,G124&lt;15.244),"setosa",IF(AND(A124&gt;=4.95,C124&lt;4.7,B124&lt;3.15,G124&lt;15.244),"versicolor",IF(AND(C124&gt;=5.15,C124&gt;=4.7,B124&lt;3.15,G124&lt;15.244),"virginica",IF(AND(A124&gt;=6.45,C124&gt;=3.2,B124&gt;=3.15,G124&lt;15.244),"virginica",IF(AND(D124&lt;0.95,A124&lt;4.95,C124&lt;4.7,B124&lt;3.15,G124&lt;15.244),"setosa",IF(AND(D124&gt;=0.95,A124&lt;4.95,C124&lt;4.7,B124&lt;3.15,G124&lt;15.244),"virginica",IF(AND(F124&lt;0.816,A124&lt;6.45,C124&gt;=3.2,B124&gt;=3.15,G124&lt;15.244),"virginica",IF(AND(F124&gt;=0.816,A124&lt;6.45,C124&gt;=3.2,B124&gt;=3.15,G124&lt;15.244),"versicolor",IF(AND(A124&gt;=6.5,B124&lt;3.05,C124&lt;5.15,C124&gt;=4.7,B124&lt;3.15,G124&lt;15.244),"versicolor",IF(AND(G124&lt;11.093,B124&gt;=3.05,C124&lt;5.15,C124&gt;=4.7,B124&lt;3.15,G124&lt;15.244),"virginica",IF(AND(G124&gt;=11.093,B124&gt;=3.05,C124&lt;5.15,C124&gt;=4.7,B124&lt;3.15,G124&lt;15.244),"versicolor",IF(AND(D124&gt;=1.7,A124&lt;6.5,B124&lt;3.05,C124&lt;5.15,C124&gt;=4.7,B124&lt;3.15,G124&lt;15.244),"virginica",IF(AND(G124&lt;7.498,D124&lt;1.7,A124&lt;6.5,B124&lt;3.05,C124&lt;5.15,C124&gt;=4.7,B124&lt;3.15,G124&lt;15.244),"virginica",IF(AND(G124&gt;=7.498,D124&lt;1.7,A124&lt;6.5,B124&lt;3.05,C124&lt;5.15,C124&gt;=4.7,B124&lt;3.15,G124&lt;15.244),"versicolor","shouldnthappen")))))))))))))))</f>
        <v>versicolor</v>
      </c>
      <c r="BG124" s="1" t="str">
        <f aca="false">IF(AND(B124&gt;=3.35,C124&lt;4.85),"setosa",IF(AND(D124&gt;=1.75,C124&gt;=4.85),"virginica",IF(AND(D124&lt;0.75,B124&lt;3.35,C124&lt;4.85),"setosa",IF(AND(G124&gt;=13.879,D124&lt;1.75,C124&gt;=4.85),"versicolor",IF(AND(F124&gt;=0.9,D124&gt;=0.75,B124&lt;3.35,C124&lt;4.85),"virginica",IF(AND(F124&gt;=0.405,G124&lt;13.879,D124&lt;1.75,C124&gt;=4.85),"virginica",IF(AND(B124&gt;=2.55,F124&lt;0.9,D124&gt;=0.75,B124&lt;3.35,C124&lt;4.85),"versicolor",IF(AND(G124&lt;7.498,F124&lt;0.405,G124&lt;13.879,D124&lt;1.75,C124&gt;=4.85),"virginica",IF(AND(G124&gt;=7.498,F124&lt;0.405,G124&lt;13.879,D124&lt;1.75,C124&gt;=4.85),"versicolor",IF(AND(G124&lt;5.656,B124&lt;2.55,F124&lt;0.9,D124&gt;=0.75,B124&lt;3.35,C124&lt;4.85),"virginica",IF(AND(G124&gt;=5.656,B124&lt;2.55,F124&lt;0.9,D124&gt;=0.75,B124&lt;3.35,C124&lt;4.85),"versicolor","shouldnthappen")))))))))))</f>
        <v>versicolor</v>
      </c>
      <c r="BH124" s="1" t="str">
        <f aca="false">IF(AND(D124&lt;0.7),"setosa",IF(AND(D124&gt;=1.65,A124&lt;6.65,D124&gt;=0.7),"virginica",IF(AND(D124&lt;1.55,A124&gt;=6.65,D124&gt;=0.7),"versicolor",IF(AND(D124&gt;=1.55,A124&gt;=6.65,D124&gt;=0.7),"virginica",IF(AND(F124&gt;=0.529,D124&lt;1.65,A124&lt;6.65,D124&gt;=0.7),"versicolor",IF(AND(C124&gt;=5.35,F124&lt;0.529,D124&lt;1.65,A124&lt;6.65,D124&gt;=0.7),"virginica",IF(AND(G124&gt;=7.411,C124&lt;5.35,F124&lt;0.529,D124&lt;1.65,A124&lt;6.65,D124&gt;=0.7),"versicolor",IF(AND(G124&lt;6.927,G124&lt;7.411,C124&lt;5.35,F124&lt;0.529,D124&lt;1.65,A124&lt;6.65,D124&gt;=0.7),"versicolor",IF(AND(G124&gt;=6.927,G124&lt;7.411,C124&lt;5.35,F124&lt;0.529,D124&lt;1.65,A124&lt;6.65,D124&gt;=0.7),"virginica","shouldnthappen")))))))))</f>
        <v>versicolor</v>
      </c>
      <c r="BI124" s="1" t="str">
        <f aca="false">IF(AND(D124&gt;=1.7),"virginica",IF(AND(D124&lt;0.7,D124&lt;1.7),"setosa",IF(AND(D124&lt;1.45,G124&lt;7.37,D124&gt;=0.7,D124&lt;1.7),"versicolor",IF(AND(D124&gt;=1.45,G124&lt;7.37,D124&gt;=0.7,D124&lt;1.7),"virginica",IF(AND(B124&gt;=2.65,G124&gt;=7.37,D124&gt;=0.7,D124&lt;1.7),"versicolor",IF(AND(C124&lt;5.05,B124&lt;2.65,G124&gt;=7.37,D124&gt;=0.7,D124&lt;1.7),"versicolor",IF(AND(C124&gt;=5.05,B124&lt;2.65,G124&gt;=7.37,D124&gt;=0.7,D124&lt;1.7),"virginica","shouldnthappen")))))))</f>
        <v>versicolor</v>
      </c>
    </row>
    <row r="125" customFormat="false" ht="13.8" hidden="false" customHeight="false" outlineLevel="0" collapsed="false">
      <c r="A125" s="1" t="n">
        <v>6.6</v>
      </c>
      <c r="B125" s="1" t="n">
        <v>3</v>
      </c>
      <c r="C125" s="1" t="n">
        <v>4.4</v>
      </c>
      <c r="D125" s="1" t="n">
        <v>1.4</v>
      </c>
      <c r="E125" s="1" t="s">
        <v>92</v>
      </c>
      <c r="F125" s="1" t="n">
        <v>0.215641326270998</v>
      </c>
      <c r="G125" s="1" t="n">
        <v>14.7274929759093</v>
      </c>
      <c r="H125" s="11" t="str">
        <f aca="false">E125</f>
        <v>versicolor</v>
      </c>
      <c r="I125" s="1" t="str">
        <f aca="false">INDEX(L125:BI125, MODE(MATCH(L125:BI125, L125:BI125, 0 )))</f>
        <v>versicolor</v>
      </c>
      <c r="J125" s="12" t="n">
        <f aca="false">COUNTIF(L125:BI125, H125) / COUNTA(L125:BI125)</f>
        <v>1</v>
      </c>
      <c r="K125" s="13" t="n">
        <f aca="false">I125=H125</f>
        <v>1</v>
      </c>
      <c r="L125" s="1" t="str">
        <f aca="false">IF(AND(C125&lt;3.65,B125&gt;=3.35),"setosa",IF(AND(C125&gt;=3.65,B125&gt;=3.35),"virginica",IF(AND(C125&lt;2.35,C125&lt;4.85,B125&lt;3.35),"setosa",IF(AND(F125&gt;=0.899,C125&gt;=2.35,C125&lt;4.85,B125&lt;3.35),"virginica",IF(AND(G125&gt;=8.268,B125&lt;2.75,C125&gt;=4.85,B125&lt;3.35),"virginica",IF(AND(D125&lt;1.55,B125&gt;=2.75,C125&gt;=4.85,B125&lt;3.35),"versicolor",IF(AND(D125&gt;=1.55,B125&gt;=2.75,C125&gt;=4.85,B125&lt;3.35),"virginica",IF(AND(G125&lt;6.537,F125&lt;0.899,C125&gt;=2.35,C125&lt;4.85,B125&lt;3.35),"virginica",IF(AND(G125&gt;=6.537,F125&lt;0.899,C125&gt;=2.35,C125&lt;4.85,B125&lt;3.35),"versicolor",IF(AND(G125&lt;6.878,G125&lt;8.268,B125&lt;2.75,C125&gt;=4.85,B125&lt;3.35),"virginica",IF(AND(G125&gt;=6.878,G125&lt;8.268,B125&lt;2.75,C125&gt;=4.85,B125&lt;3.35),"versicolor","shouldnthappen")))))))))))</f>
        <v>versicolor</v>
      </c>
      <c r="M125" s="1" t="str">
        <f aca="false">IF(AND(C125&lt;2.6),"setosa",IF(AND(D125&gt;=1.75,C125&gt;=2.6),"virginica",IF(AND(G125&lt;6.094,D125&lt;1.75,C125&gt;=2.6),"virginica",IF(AND(D125&lt;1.35,G125&gt;=6.094,D125&lt;1.75,C125&gt;=2.6),"versicolor",IF(AND(C125&lt;5.05,D125&gt;=1.35,G125&gt;=6.094,D125&lt;1.75,C125&gt;=2.6),"versicolor",IF(AND(C125&gt;=5.05,D125&gt;=1.35,G125&gt;=6.094,D125&lt;1.75,C125&gt;=2.6),"virginica","shouldnthappen"))))))</f>
        <v>versicolor</v>
      </c>
      <c r="N125" s="1" t="str">
        <f aca="false">IF(AND(A125&lt;6.6,B125&gt;=3.45),"setosa",IF(AND(A125&gt;=6.6,B125&gt;=3.45),"virginica",IF(AND(D125&lt;0.7,C125&lt;4.75,B125&lt;3.45),"setosa",IF(AND(D125&gt;=0.7,C125&lt;4.75,B125&lt;3.45),"versicolor",IF(AND(C125&gt;=5.15,C125&gt;=4.75,B125&lt;3.45),"virginica",IF(AND(D125&gt;=1.7,A125&lt;6.5,C125&lt;5.15,C125&gt;=4.75,B125&lt;3.45),"virginica",IF(AND(C125&lt;5.05,A125&gt;=6.5,C125&lt;5.15,C125&gt;=4.75,B125&lt;3.45),"versicolor",IF(AND(C125&gt;=5.05,A125&gt;=6.5,C125&lt;5.15,C125&gt;=4.75,B125&lt;3.45),"virginica",IF(AND(G125&lt;7.498,D125&lt;1.7,A125&lt;6.5,C125&lt;5.15,C125&gt;=4.75,B125&lt;3.45),"virginica",IF(AND(G125&gt;=7.498,D125&lt;1.7,A125&lt;6.5,C125&lt;5.15,C125&gt;=4.75,B125&lt;3.45),"versicolor","shouldnthappen"))))))))))</f>
        <v>versicolor</v>
      </c>
      <c r="O125" s="1" t="str">
        <f aca="false">IF(AND(D125&lt;0.75),"setosa",IF(AND(C125&lt;4.75,C125&lt;4.85,D125&gt;=0.75),"versicolor",IF(AND(A125&gt;=6.05,C125&gt;=4.85,D125&gt;=0.75),"virginica",IF(AND(D125&lt;1.6,C125&gt;=4.75,C125&lt;4.85,D125&gt;=0.75),"versicolor",IF(AND(D125&gt;=1.6,C125&gt;=4.75,C125&lt;4.85,D125&gt;=0.75),"virginica",IF(AND(A125&lt;5.9,A125&lt;6.05,C125&gt;=4.85,D125&gt;=0.75),"virginica",IF(AND(A125&gt;=5.9,A125&lt;6.05,C125&gt;=4.85,D125&gt;=0.75),"versicolor","shouldnthappen")))))))</f>
        <v>versicolor</v>
      </c>
      <c r="P125" s="1" t="str">
        <f aca="false">IF(AND(D125&lt;0.75),"setosa",IF(AND(A125&lt;5.55,D125&gt;=0.75),"versicolor",IF(AND(D125&gt;=1.7,G125&lt;13.158,A125&gt;=5.55,D125&gt;=0.75),"virginica",IF(AND(B125&lt;2.45,D125&lt;1.7,G125&lt;13.158,A125&gt;=5.55,D125&gt;=0.75),"virginica",IF(AND(B125&gt;=2.45,D125&lt;1.7,G125&lt;13.158,A125&gt;=5.55,D125&gt;=0.75),"versicolor",IF(AND(B125&gt;=3.05,G125&lt;15.551,G125&gt;=13.158,A125&gt;=5.55,D125&gt;=0.75),"versicolor",IF(AND(B125&lt;2.9,G125&gt;=15.551,G125&gt;=13.158,A125&gt;=5.55,D125&gt;=0.75),"versicolor",IF(AND(B125&gt;=2.9,G125&gt;=15.551,G125&gt;=13.158,A125&gt;=5.55,D125&gt;=0.75),"virginica",IF(AND(D125&lt;1.3,G125&lt;14.221,B125&lt;3.05,G125&lt;15.551,G125&gt;=13.158,A125&gt;=5.55,D125&gt;=0.75),"versicolor",IF(AND(D125&gt;=1.3,G125&lt;14.221,B125&lt;3.05,G125&lt;15.551,G125&gt;=13.158,A125&gt;=5.55,D125&gt;=0.75),"virginica",IF(AND(C125&lt;4.9,G125&gt;=14.221,B125&lt;3.05,G125&lt;15.551,G125&gt;=13.158,A125&gt;=5.55,D125&gt;=0.75),"versicolor",IF(AND(C125&gt;=4.9,G125&gt;=14.221,B125&lt;3.05,G125&lt;15.551,G125&gt;=13.158,A125&gt;=5.55,D125&gt;=0.75),"virginica","shouldnthappen"))))))))))))</f>
        <v>versicolor</v>
      </c>
      <c r="Q125" s="1" t="str">
        <f aca="false">IF(AND(C125&lt;2.6),"setosa",IF(AND(A125&gt;=4.95,C125&lt;4.75,C125&gt;=2.6),"versicolor",IF(AND(D125&gt;=1.75,C125&gt;=4.75,C125&gt;=2.6),"virginica",IF(AND(B125&lt;2.45,A125&lt;4.95,C125&lt;4.75,C125&gt;=2.6),"versicolor",IF(AND(B125&gt;=2.45,A125&lt;4.95,C125&lt;4.75,C125&gt;=2.6),"virginica",IF(AND(G125&lt;7.498,D125&lt;1.75,C125&gt;=4.75,C125&gt;=2.6),"virginica",IF(AND(F125&lt;0.417,G125&gt;=7.498,D125&lt;1.75,C125&gt;=4.75,C125&gt;=2.6),"versicolor",IF(AND(F125&lt;0.442,F125&gt;=0.417,G125&gt;=7.498,D125&lt;1.75,C125&gt;=4.75,C125&gt;=2.6),"virginica",IF(AND(F125&gt;=0.442,F125&gt;=0.417,G125&gt;=7.498,D125&lt;1.75,C125&gt;=4.75,C125&gt;=2.6),"versicolor","shouldnthappen")))))))))</f>
        <v>versicolor</v>
      </c>
      <c r="R125" s="1" t="str">
        <f aca="false">IF(AND(D125&lt;0.75),"setosa",IF(AND(D125&lt;1.75,A125&gt;=6.25,D125&gt;=0.75),"versicolor",IF(AND(D125&gt;=1.75,A125&gt;=6.25,D125&gt;=0.75),"virginica",IF(AND(D125&lt;1.6,C125&lt;4.75,A125&lt;6.25,D125&gt;=0.75),"versicolor",IF(AND(D125&gt;=1.6,C125&lt;4.75,A125&lt;6.25,D125&gt;=0.75),"virginica",IF(AND(G125&lt;6.998,C125&gt;=4.75,A125&lt;6.25,D125&gt;=0.75),"virginica",IF(AND(A125&lt;6.05,G125&gt;=6.998,C125&gt;=4.75,A125&lt;6.25,D125&gt;=0.75),"versicolor",IF(AND(A125&gt;=6.05,G125&gt;=6.998,C125&gt;=4.75,A125&lt;6.25,D125&gt;=0.75),"virginica","shouldnthappen"))))))))</f>
        <v>versicolor</v>
      </c>
      <c r="S125" s="1" t="str">
        <f aca="false">IF(AND(B125&gt;=3.05,A125&lt;5.45),"setosa",IF(AND(C125&lt;2.2,B125&lt;3.05,A125&lt;5.45),"setosa",IF(AND(C125&gt;=2.2,B125&lt;3.05,A125&lt;5.45),"versicolor",IF(AND(B125&lt;3.7,C125&lt;4.8,A125&gt;=5.45),"versicolor",IF(AND(B125&gt;=3.7,C125&lt;4.8,A125&gt;=5.45),"setosa",IF(AND(G125&lt;13.757,C125&lt;5.05,C125&gt;=4.8,A125&gt;=5.45),"virginica",IF(AND(G125&gt;=13.757,C125&lt;5.05,C125&gt;=4.8,A125&gt;=5.45),"versicolor",IF(AND(C125&gt;=5.15,C125&gt;=5.05,C125&gt;=4.8,A125&gt;=5.45),"virginica",IF(AND(A125&lt;5.95,C125&lt;5.15,C125&gt;=5.05,C125&gt;=4.8,A125&gt;=5.45),"virginica",IF(AND(D125&gt;=1.8,A125&gt;=5.95,C125&lt;5.15,C125&gt;=5.05,C125&gt;=4.8,A125&gt;=5.45),"virginica",IF(AND(B125&lt;2.75,D125&lt;1.8,A125&gt;=5.95,C125&lt;5.15,C125&gt;=5.05,C125&gt;=4.8,A125&gt;=5.45),"versicolor",IF(AND(B125&gt;=2.75,D125&lt;1.8,A125&gt;=5.95,C125&lt;5.15,C125&gt;=5.05,C125&gt;=4.8,A125&gt;=5.45),"virginica","shouldnthappen"))))))))))))</f>
        <v>versicolor</v>
      </c>
      <c r="T125" s="1" t="str">
        <f aca="false">IF(AND(C125&lt;2.6),"setosa",IF(AND(D125&lt;1.65,C125&lt;4.75,C125&gt;=2.6),"versicolor",IF(AND(D125&gt;=1.65,C125&lt;4.75,C125&gt;=2.6),"virginica",IF(AND(G125&gt;=8.494,A125&lt;6.6,C125&gt;=4.75,C125&gt;=2.6),"virginica",IF(AND(C125&lt;5.2,A125&gt;=6.6,C125&gt;=4.75,C125&gt;=2.6),"versicolor",IF(AND(C125&gt;=5.2,A125&gt;=6.6,C125&gt;=4.75,C125&gt;=2.6),"virginica",IF(AND(A125&lt;5.95,G125&lt;8.494,A125&lt;6.6,C125&gt;=4.75,C125&gt;=2.6),"virginica",IF(AND(A125&gt;=5.95,G125&lt;8.494,A125&lt;6.6,C125&gt;=4.75,C125&gt;=2.6),"versicolor","shouldnthappen"))))))))</f>
        <v>versicolor</v>
      </c>
      <c r="U125" s="1" t="str">
        <f aca="false">IF(AND(C125&lt;3.65,B125&gt;=3.35),"setosa",IF(AND(C125&gt;=3.65,B125&gt;=3.35),"virginica",IF(AND(C125&lt;2.35,A125&lt;6.25,B125&lt;3.35),"setosa",IF(AND(C125&lt;4.85,A125&gt;=6.25,B125&lt;3.35),"versicolor",IF(AND(G125&gt;=15.426,C125&gt;=2.35,A125&lt;6.25,B125&lt;3.35),"virginica",IF(AND(D125&gt;=1.55,C125&gt;=4.85,A125&gt;=6.25,B125&lt;3.35),"virginica",IF(AND(D125&lt;1.8,G125&lt;15.426,C125&gt;=2.35,A125&lt;6.25,B125&lt;3.35),"versicolor",IF(AND(D125&gt;=1.8,G125&lt;15.426,C125&gt;=2.35,A125&lt;6.25,B125&lt;3.35),"virginica",IF(AND(B125&lt;2.95,D125&lt;1.55,C125&gt;=4.85,A125&gt;=6.25,B125&lt;3.35),"virginica",IF(AND(B125&gt;=2.95,D125&lt;1.55,C125&gt;=4.85,A125&gt;=6.25,B125&lt;3.35),"versicolor","shouldnthappen"))))))))))</f>
        <v>versicolor</v>
      </c>
      <c r="V125" s="1" t="str">
        <f aca="false">IF(AND(C125&lt;2.6),"setosa",IF(AND(C125&gt;=4.85,C125&gt;=2.6),"virginica",IF(AND(F125&gt;=0.9,C125&lt;4.85,C125&gt;=2.6),"virginica",IF(AND(G125&lt;5.656,F125&lt;0.9,C125&lt;4.85,C125&gt;=2.6),"virginica",IF(AND(G125&gt;=5.656,F125&lt;0.9,C125&lt;4.85,C125&gt;=2.6),"versicolor","shouldnthappen")))))</f>
        <v>versicolor</v>
      </c>
      <c r="W125" s="1" t="str">
        <f aca="false">IF(AND(D125&gt;=1.75,G125&gt;=13.795),"virginica",IF(AND(D125&gt;=1.5,G125&gt;=12.335,G125&lt;13.795),"virginica",IF(AND(C125&lt;2.45,C125&lt;4.85,G125&lt;12.335,G125&lt;13.795),"setosa",IF(AND(C125&gt;=2.45,C125&lt;4.85,G125&lt;12.335,G125&lt;13.795),"versicolor",IF(AND(D125&gt;=1.7,C125&gt;=4.85,G125&lt;12.335,G125&lt;13.795),"virginica",IF(AND(B125&gt;=3.25,D125&lt;1.5,G125&gt;=12.335,G125&lt;13.795),"setosa",IF(AND(D125&lt;1,F125&lt;0.255,D125&lt;1.75,G125&gt;=13.795),"setosa",IF(AND(D125&gt;=1,F125&lt;0.255,D125&lt;1.75,G125&gt;=13.795),"versicolor",IF(AND(A125&lt;5.4,F125&gt;=0.255,D125&lt;1.75,G125&gt;=13.795),"setosa",IF(AND(A125&gt;=5.4,F125&gt;=0.255,D125&lt;1.75,G125&gt;=13.795),"versicolor",IF(AND(A125&lt;6.15,D125&lt;1.7,C125&gt;=4.85,G125&lt;12.335,G125&lt;13.795),"versicolor",IF(AND(A125&gt;=6.15,D125&lt;1.7,C125&gt;=4.85,G125&lt;12.335,G125&lt;13.795),"virginica",IF(AND(C125&lt;5,B125&lt;3.25,D125&lt;1.5,G125&gt;=12.335,G125&lt;13.795),"versicolor",IF(AND(C125&gt;=5,B125&lt;3.25,D125&lt;1.5,G125&gt;=12.335,G125&lt;13.795),"virginica","shouldnthappen"))))))))))))))</f>
        <v>versicolor</v>
      </c>
      <c r="X125" s="1" t="str">
        <f aca="false">IF(AND(C125&lt;2.5,A125&lt;5.55),"setosa",IF(AND(F125&lt;0.096,A125&gt;=5.55),"virginica",IF(AND(D125&lt;1.6,C125&gt;=2.5,A125&lt;5.55),"versicolor",IF(AND(D125&gt;=1.6,C125&gt;=2.5,A125&lt;5.55),"virginica",IF(AND(F125&gt;=0.156,C125&lt;4.75,F125&gt;=0.096,A125&gt;=5.55),"versicolor",IF(AND(D125&gt;=1.75,C125&gt;=4.75,F125&gt;=0.096,A125&gt;=5.55),"virginica",IF(AND(B125&lt;3.3,F125&lt;0.156,C125&lt;4.75,F125&gt;=0.096,A125&gt;=5.55),"versicolor",IF(AND(B125&gt;=3.3,F125&lt;0.156,C125&lt;4.75,F125&gt;=0.096,A125&gt;=5.55),"setosa",IF(AND(B125&lt;2.45,A125&lt;6.05,D125&lt;1.75,C125&gt;=4.75,F125&gt;=0.096,A125&gt;=5.55),"virginica",IF(AND(B125&gt;=2.45,A125&lt;6.05,D125&lt;1.75,C125&gt;=4.75,F125&gt;=0.096,A125&gt;=5.55),"versicolor",IF(AND(F125&lt;0.205,A125&gt;=6.05,D125&lt;1.75,C125&gt;=4.75,F125&gt;=0.096,A125&gt;=5.55),"versicolor",IF(AND(F125&gt;=0.205,A125&gt;=6.05,D125&lt;1.75,C125&gt;=4.75,F125&gt;=0.096,A125&gt;=5.55),"virginica","shouldnthappen"))))))))))))</f>
        <v>versicolor</v>
      </c>
      <c r="Y125" s="1" t="str">
        <f aca="false">IF(AND(C125&lt;2.35,A125&lt;5.55),"setosa",IF(AND(C125&gt;=5.05,A125&gt;=5.55),"virginica",IF(AND(D125&lt;1.6,C125&gt;=2.35,A125&lt;5.55),"versicolor",IF(AND(D125&gt;=1.6,C125&gt;=2.35,A125&lt;5.55),"virginica",IF(AND(D125&gt;=1.75,C125&lt;5.05,A125&gt;=5.55),"virginica",IF(AND(B125&gt;=3.55,D125&lt;1.75,C125&lt;5.05,A125&gt;=5.55),"setosa",IF(AND(G125&lt;6.3,B125&lt;3.55,D125&lt;1.75,C125&lt;5.05,A125&gt;=5.55),"virginica",IF(AND(G125&gt;=6.3,B125&lt;3.55,D125&lt;1.75,C125&lt;5.05,A125&gt;=5.55),"versicolor","shouldnthappen"))))))))</f>
        <v>versicolor</v>
      </c>
      <c r="Z125" s="1" t="str">
        <f aca="false">IF(AND(D125&lt;0.75),"setosa",IF(AND(B125&gt;=2.55,C125&lt;4.85,D125&gt;=0.75),"versicolor",IF(AND(D125&gt;=1.7,C125&gt;=4.85,D125&gt;=0.75),"virginica",IF(AND(D125&lt;1.6,B125&lt;2.55,C125&lt;4.85,D125&gt;=0.75),"versicolor",IF(AND(D125&gt;=1.6,B125&lt;2.55,C125&lt;4.85,D125&gt;=0.75),"virginica",IF(AND(B125&lt;2.65,D125&lt;1.7,C125&gt;=4.85,D125&gt;=0.75),"virginica",IF(AND(F125&lt;0.325,B125&gt;=2.65,D125&lt;1.7,C125&gt;=4.85,D125&gt;=0.75),"virginica",IF(AND(G125&lt;10.717,F125&gt;=0.325,B125&gt;=2.65,D125&lt;1.7,C125&gt;=4.85,D125&gt;=0.75),"versicolor",IF(AND(G125&gt;=10.717,F125&gt;=0.325,B125&gt;=2.65,D125&lt;1.7,C125&gt;=4.85,D125&gt;=0.75),"virginica","shouldnthappen")))))))))</f>
        <v>versicolor</v>
      </c>
      <c r="AA125" s="1" t="str">
        <f aca="false">IF(AND(D125&lt;0.75),"setosa",IF(AND(D125&gt;=1.75,D125&gt;=0.75),"virginica",IF(AND(F125&gt;=0.455,D125&lt;1.75,D125&gt;=0.75),"versicolor",IF(AND(D125&lt;1.45,F125&lt;0.455,D125&lt;1.75,D125&gt;=0.75),"versicolor",IF(AND(F125&lt;0.247,D125&gt;=1.45,F125&lt;0.455,D125&lt;1.75,D125&gt;=0.75),"versicolor",IF(AND(F125&gt;=0.247,D125&gt;=1.45,F125&lt;0.455,D125&lt;1.75,D125&gt;=0.75),"virginica","shouldnthappen"))))))</f>
        <v>versicolor</v>
      </c>
      <c r="AB125" s="1" t="str">
        <f aca="false">IF(AND(F125&gt;=0.221,B125&gt;=3.35),"setosa",IF(AND(A125&lt;5.3,F125&gt;=0.683,B125&lt;3.35),"setosa",IF(AND(A125&lt;6.45,F125&lt;0.221,B125&gt;=3.35),"setosa",IF(AND(A125&gt;=6.45,F125&lt;0.221,B125&gt;=3.35),"virginica",IF(AND(G125&lt;6.3,A125&lt;6.25,F125&lt;0.683,B125&lt;3.35),"virginica",IF(AND(G125&lt;13.795,A125&gt;=6.25,F125&lt;0.683,B125&lt;3.35),"virginica",IF(AND(D125&lt;1.65,A125&gt;=5.3,F125&gt;=0.683,B125&lt;3.35),"versicolor",IF(AND(D125&gt;=1.65,A125&gt;=5.3,F125&gt;=0.683,B125&lt;3.35),"virginica",IF(AND(D125&lt;0.6,G125&gt;=6.3,A125&lt;6.25,F125&lt;0.683,B125&lt;3.35),"setosa",IF(AND(D125&lt;1.7,G125&gt;=13.795,A125&gt;=6.25,F125&lt;0.683,B125&lt;3.35),"versicolor",IF(AND(D125&gt;=1.7,G125&gt;=13.795,A125&gt;=6.25,F125&lt;0.683,B125&lt;3.35),"virginica",IF(AND(C125&gt;=5.35,D125&gt;=0.6,G125&gt;=6.3,A125&lt;6.25,F125&lt;0.683,B125&lt;3.35),"virginica",IF(AND(D125&lt;1.75,C125&lt;5.35,D125&gt;=0.6,G125&gt;=6.3,A125&lt;6.25,F125&lt;0.683,B125&lt;3.35),"versicolor",IF(AND(D125&gt;=1.75,C125&lt;5.35,D125&gt;=0.6,G125&gt;=6.3,A125&lt;6.25,F125&lt;0.683,B125&lt;3.35),"virginica","shouldnthappen"))))))))))))))</f>
        <v>versicolor</v>
      </c>
      <c r="AC125" s="1" t="str">
        <f aca="false">IF(AND(B125&gt;=3.3),"setosa",IF(AND(C125&lt;2.45,D125&lt;1.55,B125&lt;3.3),"setosa",IF(AND(F125&gt;=0.211,D125&gt;=1.55,B125&lt;3.3),"virginica",IF(AND(C125&lt;4.9,C125&gt;=2.45,D125&lt;1.55,B125&lt;3.3),"versicolor",IF(AND(C125&gt;=4.9,C125&gt;=2.45,D125&lt;1.55,B125&lt;3.3),"virginica",IF(AND(F125&lt;0.138,F125&lt;0.211,D125&gt;=1.55,B125&lt;3.3),"virginica",IF(AND(F125&gt;=0.138,F125&lt;0.211,D125&gt;=1.55,B125&lt;3.3),"versicolor","shouldnthappen")))))))</f>
        <v>versicolor</v>
      </c>
      <c r="AD125" s="1" t="str">
        <f aca="false">IF(AND(D125&gt;=1.75),"virginica",IF(AND(D125&lt;0.75,D125&lt;1.75),"setosa",IF(AND(D125&lt;1.35,D125&gt;=0.75,D125&lt;1.75),"versicolor",IF(AND(B125&lt;2.6,C125&lt;4.85,D125&gt;=1.35,D125&gt;=0.75,D125&lt;1.75),"virginica",IF(AND(B125&gt;=2.6,C125&lt;4.85,D125&gt;=1.35,D125&gt;=0.75,D125&lt;1.75),"versicolor",IF(AND(A125&lt;6.4,C125&gt;=4.85,D125&gt;=1.35,D125&gt;=0.75,D125&lt;1.75),"virginica",IF(AND(A125&gt;=6.4,C125&gt;=4.85,D125&gt;=1.35,D125&gt;=0.75,D125&lt;1.75),"versicolor","shouldnthappen")))))))</f>
        <v>versicolor</v>
      </c>
      <c r="AE125" s="1" t="str">
        <f aca="false">IF(AND(C125&lt;2.45),"setosa",IF(AND(F125&lt;0.07,C125&gt;=2.45),"virginica",IF(AND(A125&gt;=5,C125&lt;4.75,F125&gt;=0.07,C125&gt;=2.45),"versicolor",IF(AND(F125&lt;0.182,C125&gt;=4.75,F125&gt;=0.07,C125&gt;=2.45),"versicolor",IF(AND(B125&lt;2.45,A125&lt;5,C125&lt;4.75,F125&gt;=0.07,C125&gt;=2.45),"versicolor",IF(AND(B125&gt;=2.45,A125&lt;5,C125&lt;4.75,F125&gt;=0.07,C125&gt;=2.45),"virginica",IF(AND(F125&gt;=0.468,F125&gt;=0.182,C125&gt;=4.75,F125&gt;=0.07,C125&gt;=2.45),"virginica",IF(AND(A125&gt;=6.85,F125&lt;0.468,F125&gt;=0.182,C125&gt;=4.75,F125&gt;=0.07,C125&gt;=2.45),"virginica",IF(AND(B125&lt;2.6,A125&lt;6.85,F125&lt;0.468,F125&gt;=0.182,C125&gt;=4.75,F125&gt;=0.07,C125&gt;=2.45),"virginica",IF(AND(B125&gt;=2.6,A125&lt;6.85,F125&lt;0.468,F125&gt;=0.182,C125&gt;=4.75,F125&gt;=0.07,C125&gt;=2.45),"versicolor","shouldnthappen"))))))))))</f>
        <v>versicolor</v>
      </c>
      <c r="AF125" s="1" t="str">
        <f aca="false">IF(AND(D125&lt;0.75,A125&lt;5.45),"setosa",IF(AND(D125&gt;=1.75,A125&gt;=5.45),"virginica",IF(AND(G125&lt;6.094,D125&gt;=0.75,A125&lt;5.45),"virginica",IF(AND(G125&gt;=6.094,D125&gt;=0.75,A125&lt;5.45),"versicolor",IF(AND(C125&lt;2.75,D125&lt;1.75,A125&gt;=5.45),"setosa",IF(AND(D125&lt;1.45,C125&gt;=2.75,D125&lt;1.75,A125&gt;=5.45),"versicolor",IF(AND(B125&lt;2.75,D125&gt;=1.45,C125&gt;=2.75,D125&lt;1.75,A125&gt;=5.45),"versicolor",IF(AND(C125&lt;5.05,B125&gt;=2.75,D125&gt;=1.45,C125&gt;=2.75,D125&lt;1.75,A125&gt;=5.45),"versicolor",IF(AND(C125&gt;=5.05,B125&gt;=2.75,D125&gt;=1.45,C125&gt;=2.75,D125&lt;1.75,A125&gt;=5.45),"virginica","shouldnthappen")))))))))</f>
        <v>versicolor</v>
      </c>
      <c r="AG125" s="1" t="str">
        <f aca="false">IF(AND(D125&lt;0.65,G125&lt;8.868,A125&lt;5.3),"setosa",IF(AND(C125&lt;2.6,G125&gt;=8.868,A125&lt;5.3),"setosa",IF(AND(C125&gt;=2.6,G125&gt;=8.868,A125&lt;5.3),"versicolor",IF(AND(C125&gt;=4.95,D125&lt;1.55,A125&gt;=5.3),"virginica",IF(AND(G125&lt;13.795,D125&gt;=1.55,A125&gt;=5.3),"virginica",IF(AND(C125&lt;3.75,D125&gt;=0.65,G125&lt;8.868,A125&lt;5.3),"versicolor",IF(AND(C125&gt;=3.75,D125&gt;=0.65,G125&lt;8.868,A125&lt;5.3),"virginica",IF(AND(C125&lt;2.6,C125&lt;4.95,D125&lt;1.55,A125&gt;=5.3),"setosa",IF(AND(C125&gt;=2.6,C125&lt;4.95,D125&lt;1.55,A125&gt;=5.3),"versicolor",IF(AND(C125&lt;4.75,G125&gt;=13.795,D125&gt;=1.55,A125&gt;=5.3),"versicolor",IF(AND(C125&gt;=4.75,G125&gt;=13.795,D125&gt;=1.55,A125&gt;=5.3),"virginica","shouldnthappen")))))))))))</f>
        <v>versicolor</v>
      </c>
      <c r="AH125" s="1" t="str">
        <f aca="false">IF(AND(D125&lt;0.75),"setosa",IF(AND(C125&lt;4.75,D125&gt;=0.75),"versicolor",IF(AND(G125&lt;13.757,C125&gt;=4.75,D125&gt;=0.75),"virginica",IF(AND(B125&lt;3.05,G125&gt;=13.757,C125&gt;=4.75,D125&gt;=0.75),"virginica",IF(AND(A125&lt;6.65,B125&gt;=3.05,G125&gt;=13.757,C125&gt;=4.75,D125&gt;=0.75),"virginica",IF(AND(A125&gt;=6.65,B125&gt;=3.05,G125&gt;=13.757,C125&gt;=4.75,D125&gt;=0.75),"versicolor","shouldnthappen"))))))</f>
        <v>versicolor</v>
      </c>
      <c r="AI125" s="1" t="str">
        <f aca="false">IF(AND(D125&lt;0.7),"setosa",IF(AND(C125&lt;4.75,D125&gt;=0.7),"versicolor",IF(AND(A125&lt;6.6,F125&lt;0.482,C125&gt;=4.75,D125&gt;=0.7),"virginica",IF(AND(C125&gt;=4.95,F125&gt;=0.482,C125&gt;=4.75,D125&gt;=0.7),"virginica",IF(AND(D125&lt;1.9,A125&gt;=6.6,F125&lt;0.482,C125&gt;=4.75,D125&gt;=0.7),"versicolor",IF(AND(D125&gt;=1.9,A125&gt;=6.6,F125&lt;0.482,C125&gt;=4.75,D125&gt;=0.7),"virginica",IF(AND(F125&gt;=0.766,C125&lt;4.95,F125&gt;=0.482,C125&gt;=4.75,D125&gt;=0.7),"virginica",IF(AND(B125&lt;2.95,F125&lt;0.766,C125&lt;4.95,F125&gt;=0.482,C125&gt;=4.75,D125&gt;=0.7),"virginica",IF(AND(B125&gt;=2.95,F125&lt;0.766,C125&lt;4.95,F125&gt;=0.482,C125&gt;=4.75,D125&gt;=0.7),"versicolor","shouldnthappen")))))))))</f>
        <v>versicolor</v>
      </c>
      <c r="AJ125" s="1" t="str">
        <f aca="false">IF(AND(C125&lt;2.45,C125&lt;4.75),"setosa",IF(AND(D125&gt;=1.65,C125&gt;=4.75),"virginica",IF(AND(A125&lt;4.95,C125&gt;=2.45,C125&lt;4.75),"virginica",IF(AND(A125&gt;=4.95,C125&gt;=2.45,C125&lt;4.75),"versicolor",IF(AND(B125&lt;2.95,D125&lt;1.65,C125&gt;=4.75),"virginica",IF(AND(B125&gt;=2.95,D125&lt;1.65,C125&gt;=4.75),"versicolor","shouldnthappen"))))))</f>
        <v>versicolor</v>
      </c>
      <c r="AK125" s="1" t="str">
        <f aca="false">IF(AND(D125&lt;0.75,A125&lt;5.45),"setosa",IF(AND(B125&lt;2.45,D125&gt;=0.75,A125&lt;5.45),"versicolor",IF(AND(A125&gt;=5.55,C125&lt;4.75,A125&gt;=5.45),"versicolor",IF(AND(C125&gt;=5.15,C125&gt;=4.75,A125&gt;=5.45),"virginica",IF(AND(G125&lt;6.094,B125&gt;=2.45,D125&gt;=0.75,A125&lt;5.45),"virginica",IF(AND(G125&gt;=6.094,B125&gt;=2.45,D125&gt;=0.75,A125&lt;5.45),"versicolor",IF(AND(D125&lt;0.6,A125&lt;5.55,C125&lt;4.75,A125&gt;=5.45),"setosa",IF(AND(D125&gt;=0.6,A125&lt;5.55,C125&lt;4.75,A125&gt;=5.45),"versicolor",IF(AND(C125&lt;4.95,C125&lt;5.15,C125&gt;=4.75,A125&gt;=5.45),"virginica",IF(AND(G125&lt;12.627,C125&lt;5.05,C125&gt;=4.95,C125&lt;5.15,C125&gt;=4.75,A125&gt;=5.45),"virginica",IF(AND(G125&gt;=12.627,C125&lt;5.05,C125&gt;=4.95,C125&lt;5.15,C125&gt;=4.75,A125&gt;=5.45),"versicolor",IF(AND(D125&lt;1.7,C125&gt;=5.05,C125&gt;=4.95,C125&lt;5.15,C125&gt;=4.75,A125&gt;=5.45),"versicolor",IF(AND(D125&gt;=1.7,C125&gt;=5.05,C125&gt;=4.95,C125&lt;5.15,C125&gt;=4.75,A125&gt;=5.45),"virginica","shouldnthappen")))))))))))))</f>
        <v>versicolor</v>
      </c>
      <c r="AL125" s="1" t="str">
        <f aca="false">IF(AND(B125&lt;2.45,B125&lt;3.15),"versicolor",IF(AND(D125&lt;0.95,G125&lt;15.141,B125&gt;=3.15),"setosa",IF(AND(G125&lt;15.429,G125&gt;=15.141,B125&gt;=3.15),"versicolor",IF(AND(G125&gt;=15.429,G125&gt;=15.141,B125&gt;=3.15),"virginica",IF(AND(C125&lt;2.3,C125&lt;4.75,B125&gt;=2.45,B125&lt;3.15),"setosa",IF(AND(G125&gt;=16.072,C125&gt;=4.75,B125&gt;=2.45,B125&lt;3.15),"versicolor",IF(AND(G125&lt;11.833,D125&gt;=0.95,G125&lt;15.141,B125&gt;=3.15),"virginica",IF(AND(A125&lt;5,C125&gt;=2.3,C125&lt;4.75,B125&gt;=2.45,B125&lt;3.15),"virginica",IF(AND(A125&gt;=5,C125&gt;=2.3,C125&lt;4.75,B125&gt;=2.45,B125&lt;3.15),"versicolor",IF(AND(G125&lt;14.342,G125&gt;=11.833,D125&gt;=0.95,G125&lt;15.141,B125&gt;=3.15),"versicolor",IF(AND(G125&gt;=14.342,G125&gt;=11.833,D125&gt;=0.95,G125&lt;15.141,B125&gt;=3.15),"virginica",IF(AND(G125&lt;13.757,F125&gt;=0.741,G125&lt;16.072,C125&gt;=4.75,B125&gt;=2.45,B125&lt;3.15),"virginica",IF(AND(F125&gt;=0.546,A125&lt;6.15,F125&lt;0.741,G125&lt;16.072,C125&gt;=4.75,B125&gt;=2.45,B125&lt;3.15),"virginica",IF(AND(D125&gt;=1.75,A125&gt;=6.15,F125&lt;0.741,G125&lt;16.072,C125&gt;=4.75,B125&gt;=2.45,B125&lt;3.15),"virginica",IF(AND(C125&lt;4.85,G125&gt;=13.757,F125&gt;=0.741,G125&lt;16.072,C125&gt;=4.75,B125&gt;=2.45,B125&lt;3.15),"virginica",IF(AND(C125&gt;=4.85,G125&gt;=13.757,F125&gt;=0.741,G125&lt;16.072,C125&gt;=4.75,B125&gt;=2.45,B125&lt;3.15),"versicolor",IF(AND(F125&lt;0.331,F125&lt;0.546,A125&lt;6.15,F125&lt;0.741,G125&lt;16.072,C125&gt;=4.75,B125&gt;=2.45,B125&lt;3.15),"virginica",IF(AND(F125&gt;=0.331,F125&lt;0.546,A125&lt;6.15,F125&lt;0.741,G125&lt;16.072,C125&gt;=4.75,B125&gt;=2.45,B125&lt;3.15),"versicolor",IF(AND(G125&lt;10.661,D125&lt;1.75,A125&gt;=6.15,F125&lt;0.741,G125&lt;16.072,C125&gt;=4.75,B125&gt;=2.45,B125&lt;3.15),"virginica",IF(AND(G125&gt;=10.661,D125&lt;1.75,A125&gt;=6.15,F125&lt;0.741,G125&lt;16.072,C125&gt;=4.75,B125&gt;=2.45,B125&lt;3.15),"versicolor","shouldnthappen"))))))))))))))))))))</f>
        <v>versicolor</v>
      </c>
      <c r="AM125" s="1" t="str">
        <f aca="false">IF(AND(D125&lt;1.35,F125&gt;=0.917),"setosa",IF(AND(D125&gt;=1.35,F125&gt;=0.917),"virginica",IF(AND(D125&lt;0.75,D125&lt;1.55,F125&lt;0.917),"setosa",IF(AND(C125&gt;=4.8,D125&gt;=1.55,F125&lt;0.917),"virginica",IF(AND(A125&lt;5.95,D125&gt;=0.75,D125&lt;1.55,F125&lt;0.917),"versicolor",IF(AND(F125&lt;0.473,C125&lt;4.8,D125&gt;=1.55,F125&lt;0.917),"virginica",IF(AND(F125&gt;=0.473,C125&lt;4.8,D125&gt;=1.55,F125&lt;0.917),"versicolor",IF(AND(C125&lt;4.95,A125&gt;=5.95,D125&gt;=0.75,D125&lt;1.55,F125&lt;0.917),"versicolor",IF(AND(C125&gt;=4.95,A125&gt;=5.95,D125&gt;=0.75,D125&lt;1.55,F125&lt;0.917),"virginica","shouldnthappen")))))))))</f>
        <v>versicolor</v>
      </c>
      <c r="AN125" s="1" t="str">
        <f aca="false">IF(AND(D125&lt;0.75,A125&lt;5.45),"setosa",IF(AND(D125&lt;1.55,D125&gt;=0.75,A125&lt;5.45),"versicolor",IF(AND(D125&gt;=1.55,D125&gt;=0.75,A125&lt;5.45),"virginica",IF(AND(A125&gt;=5.75,C125&lt;4.75,A125&gt;=5.45),"versicolor",IF(AND(F125&lt;0.361,C125&gt;=4.75,A125&gt;=5.45),"virginica",IF(AND(C125&lt;2.6,A125&lt;5.75,C125&lt;4.75,A125&gt;=5.45),"setosa",IF(AND(C125&gt;=2.6,A125&lt;5.75,C125&lt;4.75,A125&gt;=5.45),"versicolor",IF(AND(D125&gt;=1.7,F125&gt;=0.361,C125&gt;=4.75,A125&gt;=5.45),"virginica",IF(AND(B125&lt;2.65,D125&lt;1.7,F125&gt;=0.361,C125&gt;=4.75,A125&gt;=5.45),"virginica",IF(AND(A125&lt;7.05,B125&gt;=2.65,D125&lt;1.7,F125&gt;=0.361,C125&gt;=4.75,A125&gt;=5.45),"versicolor",IF(AND(A125&gt;=7.05,B125&gt;=2.65,D125&lt;1.7,F125&gt;=0.361,C125&gt;=4.75,A125&gt;=5.45),"virginica","shouldnthappen")))))))))))</f>
        <v>versicolor</v>
      </c>
      <c r="AO125" s="1" t="str">
        <f aca="false">IF(AND(D125&lt;0.7),"setosa",IF(AND(A125&lt;4.95,C125&lt;4.85,D125&gt;=0.7),"virginica",IF(AND(A125&gt;=4.95,C125&lt;4.85,D125&gt;=0.7),"versicolor",IF(AND(D125&gt;=1.7,C125&gt;=4.85,D125&gt;=0.7),"virginica",IF(AND(F125&lt;0.325,D125&lt;1.7,C125&gt;=4.85,D125&gt;=0.7),"virginica",IF(AND(D125&lt;1.55,F125&gt;=0.325,D125&lt;1.7,C125&gt;=4.85,D125&gt;=0.7),"virginica",IF(AND(D125&gt;=1.55,F125&gt;=0.325,D125&lt;1.7,C125&gt;=4.85,D125&gt;=0.7),"versicolor","shouldnthappen")))))))</f>
        <v>versicolor</v>
      </c>
      <c r="AP125" s="1" t="str">
        <f aca="false">IF(AND(D125&lt;0.75),"setosa",IF(AND(C125&lt;4.85,D125&gt;=0.75),"versicolor",IF(AND(G125&gt;=8.277,C125&gt;=4.85,D125&gt;=0.75),"virginica",IF(AND(F125&gt;=0.633,G125&lt;8.277,C125&gt;=4.85,D125&gt;=0.75),"virginica",IF(AND(G125&lt;7.61,F125&lt;0.633,G125&lt;8.277,C125&gt;=4.85,D125&gt;=0.75),"virginica",IF(AND(G125&gt;=7.61,F125&lt;0.633,G125&lt;8.277,C125&gt;=4.85,D125&gt;=0.75),"versicolor","shouldnthappen"))))))</f>
        <v>versicolor</v>
      </c>
      <c r="AQ125" s="1" t="str">
        <f aca="false">IF(AND(C125&lt;2.65,A125&gt;=5.45,C125&lt;4.75),"setosa",IF(AND(C125&gt;=2.65,A125&gt;=5.45,C125&lt;4.75),"versicolor",IF(AND(B125&lt;2.9,C125&lt;4.85,C125&gt;=4.75),"versicolor",IF(AND(B125&gt;=2.9,C125&lt;4.85,C125&gt;=4.75),"virginica",IF(AND(D125&lt;1.7,C125&gt;=4.85,C125&gt;=4.75),"versicolor",IF(AND(D125&gt;=1.7,C125&gt;=4.85,C125&gt;=4.75),"virginica",IF(AND(C125&lt;2.45,G125&lt;14.126,A125&lt;5.45,C125&lt;4.75),"setosa",IF(AND(C125&gt;=2.45,G125&lt;14.126,A125&lt;5.45,C125&lt;4.75),"versicolor",IF(AND(C125&lt;2.4,G125&gt;=14.126,A125&lt;5.45,C125&lt;4.75),"setosa",IF(AND(C125&gt;=2.4,G125&gt;=14.126,A125&lt;5.45,C125&lt;4.75),"versicolor","shouldnthappen"))))))))))</f>
        <v>versicolor</v>
      </c>
      <c r="AR125" s="1" t="str">
        <f aca="false">IF(AND(C125&lt;2.45,C125&lt;4.85),"setosa",IF(AND(C125&gt;=5.15,C125&gt;=4.85),"virginica",IF(AND(A125&gt;=4.95,C125&gt;=2.45,C125&lt;4.85),"versicolor",IF(AND(D125&lt;1.35,A125&lt;4.95,C125&gt;=2.45,C125&lt;4.85),"versicolor",IF(AND(D125&gt;=1.35,A125&lt;4.95,C125&gt;=2.45,C125&lt;4.85),"virginica",IF(AND(F125&lt;0.35,G125&lt;12.751,C125&lt;5.15,C125&gt;=4.85),"virginica",IF(AND(A125&lt;6.5,G125&gt;=12.751,C125&lt;5.15,C125&gt;=4.85),"virginica",IF(AND(A125&gt;=6.5,G125&gt;=12.751,C125&lt;5.15,C125&gt;=4.85),"versicolor",IF(AND(B125&gt;=2.75,F125&gt;=0.35,G125&lt;12.751,C125&lt;5.15,C125&gt;=4.85),"virginica",IF(AND(C125&lt;5.05,B125&lt;2.75,F125&gt;=0.35,G125&lt;12.751,C125&lt;5.15,C125&gt;=4.85),"virginica",IF(AND(C125&gt;=5.05,B125&lt;2.75,F125&gt;=0.35,G125&lt;12.751,C125&lt;5.15,C125&gt;=4.85),"versicolor","shouldnthappen")))))))))))</f>
        <v>versicolor</v>
      </c>
      <c r="AS125" s="1" t="str">
        <f aca="false">IF(AND(F125&gt;=0.9,B125&lt;3.05),"virginica",IF(AND(A125&lt;5.9,B125&gt;=3.05),"setosa",IF(AND(D125&lt;1.65,A125&gt;=5.9,B125&gt;=3.05),"versicolor",IF(AND(D125&gt;=1.65,A125&gt;=5.9,B125&gt;=3.05),"virginica",IF(AND(D125&gt;=1.75,C125&gt;=4.85,F125&lt;0.9,B125&lt;3.05),"virginica",IF(AND(C125&lt;2.2,B125&lt;2.95,C125&lt;4.85,F125&lt;0.9,B125&lt;3.05),"setosa",IF(AND(C125&gt;=2.2,B125&lt;2.95,C125&lt;4.85,F125&lt;0.9,B125&lt;3.05),"versicolor",IF(AND(C125&lt;2.8,B125&gt;=2.95,C125&lt;4.85,F125&lt;0.9,B125&lt;3.05),"setosa",IF(AND(C125&gt;=2.8,B125&gt;=2.95,C125&lt;4.85,F125&lt;0.9,B125&lt;3.05),"versicolor",IF(AND(G125&lt;13.879,D125&lt;1.75,C125&gt;=4.85,F125&lt;0.9,B125&lt;3.05),"virginica",IF(AND(G125&gt;=13.879,D125&lt;1.75,C125&gt;=4.85,F125&lt;0.9,B125&lt;3.05),"versicolor","shouldnthappen")))))))))))</f>
        <v>versicolor</v>
      </c>
      <c r="AT125" s="1" t="str">
        <f aca="false">IF(AND(D125&lt;0.75),"setosa",IF(AND(D125&gt;=1.75,D125&gt;=0.75),"virginica",IF(AND(D125&lt;1.45,G125&lt;7.37,D125&lt;1.75,D125&gt;=0.75),"versicolor",IF(AND(D125&gt;=1.45,G125&lt;7.37,D125&lt;1.75,D125&gt;=0.75),"virginica",IF(AND(C125&lt;5.45,G125&gt;=7.37,D125&lt;1.75,D125&gt;=0.75),"versicolor",IF(AND(C125&gt;=5.45,G125&gt;=7.37,D125&lt;1.75,D125&gt;=0.75),"virginica","shouldnthappen"))))))</f>
        <v>versicolor</v>
      </c>
      <c r="AU125" s="1" t="str">
        <f aca="false">IF(AND(D125&lt;0.7),"setosa",IF(AND(D125&gt;=1.7,A125&gt;=6.15,D125&gt;=0.7),"virginica",IF(AND(B125&gt;=2.55,C125&lt;4.75,A125&lt;6.15,D125&gt;=0.7),"versicolor",IF(AND(D125&gt;=1.7,C125&gt;=4.75,A125&lt;6.15,D125&gt;=0.7),"virginica",IF(AND(C125&lt;5.25,D125&lt;1.7,A125&gt;=6.15,D125&gt;=0.7),"versicolor",IF(AND(C125&gt;=5.25,D125&lt;1.7,A125&gt;=6.15,D125&gt;=0.7),"virginica",IF(AND(C125&lt;4.25,B125&lt;2.55,C125&lt;4.75,A125&lt;6.15,D125&gt;=0.7),"versicolor",IF(AND(C125&gt;=4.25,B125&lt;2.55,C125&lt;4.75,A125&lt;6.15,D125&gt;=0.7),"virginica",IF(AND(B125&lt;2.65,D125&lt;1.7,C125&gt;=4.75,A125&lt;6.15,D125&gt;=0.7),"virginica",IF(AND(B125&gt;=2.65,D125&lt;1.7,C125&gt;=4.75,A125&lt;6.15,D125&gt;=0.7),"versicolor","shouldnthappen"))))))))))</f>
        <v>versicolor</v>
      </c>
      <c r="AV125" s="1" t="str">
        <f aca="false">IF(AND(D125&lt;0.75),"setosa",IF(AND(F125&gt;=0.899,D125&gt;=0.75),"virginica",IF(AND(D125&lt;1.65,A125&lt;6.05,F125&lt;0.899,D125&gt;=0.75),"versicolor",IF(AND(D125&gt;=1.65,A125&lt;6.05,F125&lt;0.899,D125&gt;=0.75),"virginica",IF(AND(C125&gt;=5.05,A125&gt;=6.05,F125&lt;0.899,D125&gt;=0.75),"virginica",IF(AND(G125&gt;=13.757,C125&lt;5.05,A125&gt;=6.05,F125&lt;0.899,D125&gt;=0.75),"versicolor",IF(AND(D125&lt;1.6,G125&lt;13.757,C125&lt;5.05,A125&gt;=6.05,F125&lt;0.899,D125&gt;=0.75),"versicolor",IF(AND(D125&gt;=1.6,G125&lt;13.757,C125&lt;5.05,A125&gt;=6.05,F125&lt;0.899,D125&gt;=0.75),"virginica","shouldnthappen"))))))))</f>
        <v>versicolor</v>
      </c>
      <c r="AW125" s="1" t="str">
        <f aca="false">IF(AND(F125&lt;0.117,A125&gt;=5.55),"virginica",IF(AND(A125&gt;=5.2,G125&lt;6.086,A125&lt;5.55),"versicolor",IF(AND(D125&lt;0.7,G125&gt;=6.086,A125&lt;5.55),"setosa",IF(AND(D125&gt;=0.7,G125&gt;=6.086,A125&lt;5.55),"versicolor",IF(AND(A125&lt;4.75,A125&lt;5.2,G125&lt;6.086,A125&lt;5.55),"setosa",IF(AND(A125&gt;=4.75,A125&lt;5.2,G125&lt;6.086,A125&lt;5.55),"virginica",IF(AND(D125&gt;=1.65,C125&lt;4.95,F125&gt;=0.117,A125&gt;=5.55),"virginica",IF(AND(D125&gt;=1.75,C125&gt;=4.95,F125&gt;=0.117,A125&gt;=5.55),"virginica",IF(AND(C125&lt;2.6,D125&lt;1.65,C125&lt;4.95,F125&gt;=0.117,A125&gt;=5.55),"setosa",IF(AND(C125&gt;=2.6,D125&lt;1.65,C125&lt;4.95,F125&gt;=0.117,A125&gt;=5.55),"versicolor",IF(AND(D125&lt;1.55,D125&lt;1.75,C125&gt;=4.95,F125&gt;=0.117,A125&gt;=5.55),"virginica",IF(AND(A125&lt;6.95,D125&gt;=1.55,D125&lt;1.75,C125&gt;=4.95,F125&gt;=0.117,A125&gt;=5.55),"versicolor",IF(AND(A125&gt;=6.95,D125&gt;=1.55,D125&lt;1.75,C125&gt;=4.95,F125&gt;=0.117,A125&gt;=5.55),"virginica","shouldnthappen")))))))))))))</f>
        <v>versicolor</v>
      </c>
      <c r="AX125" s="1" t="str">
        <f aca="false">IF(AND(D125&lt;0.75),"setosa",IF(AND(F125&lt;0.138,D125&gt;=0.75),"virginica",IF(AND(C125&lt;4.45,A125&lt;6.15,F125&gt;=0.138,D125&gt;=0.75),"versicolor",IF(AND(C125&gt;=5.05,A125&gt;=6.15,F125&gt;=0.138,D125&gt;=0.75),"virginica",IF(AND(B125&lt;2.65,C125&gt;=4.45,A125&lt;6.15,F125&gt;=0.138,D125&gt;=0.75),"virginica",IF(AND(A125&gt;=6.35,C125&lt;5.05,A125&gt;=6.15,F125&gt;=0.138,D125&gt;=0.75),"versicolor",IF(AND(A125&lt;5.65,B125&gt;=2.65,C125&gt;=4.45,A125&lt;6.15,F125&gt;=0.138,D125&gt;=0.75),"virginica",IF(AND(D125&lt;1.75,A125&lt;6.35,C125&lt;5.05,A125&gt;=6.15,F125&gt;=0.138,D125&gt;=0.75),"versicolor",IF(AND(D125&gt;=1.75,A125&lt;6.35,C125&lt;5.05,A125&gt;=6.15,F125&gt;=0.138,D125&gt;=0.75),"virginica",IF(AND(D125&lt;1.7,A125&gt;=5.65,B125&gt;=2.65,C125&gt;=4.45,A125&lt;6.15,F125&gt;=0.138,D125&gt;=0.75),"versicolor",IF(AND(D125&gt;=1.7,A125&gt;=5.65,B125&gt;=2.65,C125&gt;=4.45,A125&lt;6.15,F125&gt;=0.138,D125&gt;=0.75),"virginica","shouldnthappen")))))))))))</f>
        <v>versicolor</v>
      </c>
      <c r="AY125" s="1" t="str">
        <f aca="false">IF(AND(D125&lt;0.75,A125&lt;5.55),"setosa",IF(AND(A125&lt;4.95,D125&gt;=0.75,A125&lt;5.55),"virginica",IF(AND(A125&gt;=4.95,D125&gt;=0.75,A125&lt;5.55),"versicolor",IF(AND(C125&lt;2.6,C125&lt;4.85,A125&gt;=5.55),"setosa",IF(AND(C125&gt;=2.6,C125&lt;4.85,A125&gt;=5.55),"versicolor",IF(AND(D125&gt;=1.75,C125&gt;=4.85,A125&gt;=5.55),"virginica",IF(AND(F125&lt;0.405,D125&lt;1.75,C125&gt;=4.85,A125&gt;=5.55),"versicolor",IF(AND(B125&lt;3.05,F125&gt;=0.405,D125&lt;1.75,C125&gt;=4.85,A125&gt;=5.55),"virginica",IF(AND(B125&gt;=3.05,F125&gt;=0.405,D125&lt;1.75,C125&gt;=4.85,A125&gt;=5.55),"versicolor","shouldnthappen")))))))))</f>
        <v>versicolor</v>
      </c>
      <c r="AZ125" s="1" t="str">
        <f aca="false">IF(AND(D125&lt;0.75),"setosa",IF(AND(F125&lt;0.9,C125&lt;4.95,D125&gt;=0.75),"versicolor",IF(AND(F125&gt;=0.9,C125&lt;4.95,D125&gt;=0.75),"virginica",IF(AND(D125&gt;=1.7,C125&gt;=4.95,D125&gt;=0.75),"virginica",IF(AND(F125&lt;0.405,D125&lt;1.7,C125&gt;=4.95,D125&gt;=0.75),"versicolor",IF(AND(F125&gt;=0.405,D125&lt;1.7,C125&gt;=4.95,D125&gt;=0.75),"virginica","shouldnthappen"))))))</f>
        <v>versicolor</v>
      </c>
      <c r="BA125" s="1" t="str">
        <f aca="false">IF(AND(D125&lt;0.75),"setosa",IF(AND(D125&gt;=1.7,C125&gt;=5.05,D125&gt;=0.75),"virginica",IF(AND(D125&lt;1.45,D125&lt;1.6,C125&lt;5.05,D125&gt;=0.75),"versicolor",IF(AND(A125&lt;5.8,D125&gt;=1.6,C125&lt;5.05,D125&gt;=0.75),"virginica",IF(AND(A125&gt;=5.8,D125&gt;=1.6,C125&lt;5.05,D125&gt;=0.75),"versicolor",IF(AND(F125&lt;0.417,D125&lt;1.7,C125&gt;=5.05,D125&gt;=0.75),"versicolor",IF(AND(F125&gt;=0.417,D125&lt;1.7,C125&gt;=5.05,D125&gt;=0.75),"virginica",IF(AND(A125&lt;5.95,D125&gt;=1.45,D125&lt;1.6,C125&lt;5.05,D125&gt;=0.75),"versicolor",IF(AND(G125&lt;10.618,A125&gt;=5.95,D125&gt;=1.45,D125&lt;1.6,C125&lt;5.05,D125&gt;=0.75),"virginica",IF(AND(G125&gt;=10.618,A125&gt;=5.95,D125&gt;=1.45,D125&lt;1.6,C125&lt;5.05,D125&gt;=0.75),"versicolor","shouldnthappen"))))))))))</f>
        <v>versicolor</v>
      </c>
      <c r="BB125" s="1" t="str">
        <f aca="false">IF(AND(C125&lt;2.6),"setosa",IF(AND(D125&gt;=1.75,C125&gt;=2.6),"virginica",IF(AND(C125&gt;=5.45,D125&lt;1.75,C125&gt;=2.6),"virginica",IF(AND(F125&gt;=0.259,C125&lt;5.45,D125&lt;1.75,C125&gt;=2.6),"versicolor",IF(AND(C125&lt;5.05,F125&lt;0.259,C125&lt;5.45,D125&lt;1.75,C125&gt;=2.6),"versicolor",IF(AND(C125&gt;=5.05,F125&lt;0.259,C125&lt;5.45,D125&lt;1.75,C125&gt;=2.6),"virginica","shouldnthappen"))))))</f>
        <v>versicolor</v>
      </c>
      <c r="BC125" s="1" t="str">
        <f aca="false">IF(AND(A125&lt;4.95,B125&lt;2.7,A125&lt;5.55),"virginica",IF(AND(A125&gt;=4.95,B125&lt;2.7,A125&lt;5.55),"versicolor",IF(AND(C125&lt;3.2,B125&gt;=2.7,A125&lt;5.55),"setosa",IF(AND(C125&gt;=3.2,B125&gt;=2.7,A125&lt;5.55),"versicolor",IF(AND(F125&gt;=0.85,A125&lt;6.15,A125&gt;=5.55),"virginica",IF(AND(D125&lt;1.45,A125&gt;=6.15,A125&gt;=5.55),"versicolor",IF(AND(C125&lt;4.8,F125&lt;0.85,A125&lt;6.15,A125&gt;=5.55),"versicolor",IF(AND(D125&gt;=1.7,D125&gt;=1.45,A125&gt;=6.15,A125&gt;=5.55),"virginica",IF(AND(G125&lt;9.333,C125&gt;=4.8,F125&lt;0.85,A125&lt;6.15,A125&gt;=5.55),"versicolor",IF(AND(G125&gt;=9.333,C125&gt;=4.8,F125&lt;0.85,A125&lt;6.15,A125&gt;=5.55),"virginica",IF(AND(C125&lt;4.9,D125&lt;1.7,D125&gt;=1.45,A125&gt;=6.15,A125&gt;=5.55),"versicolor",IF(AND(C125&gt;=4.9,D125&lt;1.7,D125&gt;=1.45,A125&gt;=6.15,A125&gt;=5.55),"virginica","shouldnthappen"))))))))))))</f>
        <v>versicolor</v>
      </c>
      <c r="BD125" s="1" t="str">
        <f aca="false">IF(AND(C125&lt;2.35),"setosa",IF(AND(C125&lt;4.75,B125&lt;2.55,C125&gt;=2.35),"versicolor",IF(AND(C125&gt;=4.75,B125&lt;2.55,C125&gt;=2.35),"virginica",IF(AND(C125&lt;4.75,B125&gt;=2.55,C125&gt;=2.35),"versicolor",IF(AND(D125&gt;=1.75,C125&gt;=4.75,B125&gt;=2.55,C125&gt;=2.35),"virginica",IF(AND(A125&gt;=6.5,D125&lt;1.75,C125&gt;=4.75,B125&gt;=2.55,C125&gt;=2.35),"versicolor",IF(AND(A125&lt;6.05,A125&lt;6.5,D125&lt;1.75,C125&gt;=4.75,B125&gt;=2.55,C125&gt;=2.35),"versicolor",IF(AND(A125&gt;=6.05,A125&lt;6.5,D125&lt;1.75,C125&gt;=4.75,B125&gt;=2.55,C125&gt;=2.35),"virginica","shouldnthappen"))))))))</f>
        <v>versicolor</v>
      </c>
      <c r="BE125" s="1" t="str">
        <f aca="false">IF(AND(C125&lt;2.5),"setosa",IF(AND(D125&lt;1.65,C125&lt;4.75,C125&gt;=2.5),"versicolor",IF(AND(D125&gt;=1.65,C125&lt;4.75,C125&gt;=2.5),"virginica",IF(AND(D125&gt;=1.75,C125&gt;=4.75,C125&gt;=2.5),"virginica",IF(AND(C125&lt;4.95,D125&lt;1.75,C125&gt;=4.75,C125&gt;=2.5),"versicolor",IF(AND(A125&lt;6.5,C125&gt;=4.95,D125&lt;1.75,C125&gt;=4.75,C125&gt;=2.5),"virginica",IF(AND(A125&gt;=6.5,C125&gt;=4.95,D125&lt;1.75,C125&gt;=4.75,C125&gt;=2.5),"versicolor","shouldnthappen")))))))</f>
        <v>versicolor</v>
      </c>
      <c r="BF125" s="1" t="str">
        <f aca="false">IF(AND(G125&gt;=15.244),"virginica",IF(AND(C125&lt;3.2,B125&gt;=3.15,G125&lt;15.244),"setosa",IF(AND(A125&gt;=4.95,C125&lt;4.7,B125&lt;3.15,G125&lt;15.244),"versicolor",IF(AND(C125&gt;=5.15,C125&gt;=4.7,B125&lt;3.15,G125&lt;15.244),"virginica",IF(AND(A125&gt;=6.45,C125&gt;=3.2,B125&gt;=3.15,G125&lt;15.244),"virginica",IF(AND(D125&lt;0.95,A125&lt;4.95,C125&lt;4.7,B125&lt;3.15,G125&lt;15.244),"setosa",IF(AND(D125&gt;=0.95,A125&lt;4.95,C125&lt;4.7,B125&lt;3.15,G125&lt;15.244),"virginica",IF(AND(F125&lt;0.816,A125&lt;6.45,C125&gt;=3.2,B125&gt;=3.15,G125&lt;15.244),"virginica",IF(AND(F125&gt;=0.816,A125&lt;6.45,C125&gt;=3.2,B125&gt;=3.15,G125&lt;15.244),"versicolor",IF(AND(A125&gt;=6.5,B125&lt;3.05,C125&lt;5.15,C125&gt;=4.7,B125&lt;3.15,G125&lt;15.244),"versicolor",IF(AND(G125&lt;11.093,B125&gt;=3.05,C125&lt;5.15,C125&gt;=4.7,B125&lt;3.15,G125&lt;15.244),"virginica",IF(AND(G125&gt;=11.093,B125&gt;=3.05,C125&lt;5.15,C125&gt;=4.7,B125&lt;3.15,G125&lt;15.244),"versicolor",IF(AND(D125&gt;=1.7,A125&lt;6.5,B125&lt;3.05,C125&lt;5.15,C125&gt;=4.7,B125&lt;3.15,G125&lt;15.244),"virginica",IF(AND(G125&lt;7.498,D125&lt;1.7,A125&lt;6.5,B125&lt;3.05,C125&lt;5.15,C125&gt;=4.7,B125&lt;3.15,G125&lt;15.244),"virginica",IF(AND(G125&gt;=7.498,D125&lt;1.7,A125&lt;6.5,B125&lt;3.05,C125&lt;5.15,C125&gt;=4.7,B125&lt;3.15,G125&lt;15.244),"versicolor","shouldnthappen")))))))))))))))</f>
        <v>versicolor</v>
      </c>
      <c r="BG125" s="1" t="str">
        <f aca="false">IF(AND(B125&gt;=3.35,C125&lt;4.85),"setosa",IF(AND(D125&gt;=1.75,C125&gt;=4.85),"virginica",IF(AND(D125&lt;0.75,B125&lt;3.35,C125&lt;4.85),"setosa",IF(AND(G125&gt;=13.879,D125&lt;1.75,C125&gt;=4.85),"versicolor",IF(AND(F125&gt;=0.9,D125&gt;=0.75,B125&lt;3.35,C125&lt;4.85),"virginica",IF(AND(F125&gt;=0.405,G125&lt;13.879,D125&lt;1.75,C125&gt;=4.85),"virginica",IF(AND(B125&gt;=2.55,F125&lt;0.9,D125&gt;=0.75,B125&lt;3.35,C125&lt;4.85),"versicolor",IF(AND(G125&lt;7.498,F125&lt;0.405,G125&lt;13.879,D125&lt;1.75,C125&gt;=4.85),"virginica",IF(AND(G125&gt;=7.498,F125&lt;0.405,G125&lt;13.879,D125&lt;1.75,C125&gt;=4.85),"versicolor",IF(AND(G125&lt;5.656,B125&lt;2.55,F125&lt;0.9,D125&gt;=0.75,B125&lt;3.35,C125&lt;4.85),"virginica",IF(AND(G125&gt;=5.656,B125&lt;2.55,F125&lt;0.9,D125&gt;=0.75,B125&lt;3.35,C125&lt;4.85),"versicolor","shouldnthappen")))))))))))</f>
        <v>versicolor</v>
      </c>
      <c r="BH125" s="1" t="str">
        <f aca="false">IF(AND(D125&lt;0.7),"setosa",IF(AND(D125&gt;=1.65,A125&lt;6.65,D125&gt;=0.7),"virginica",IF(AND(D125&lt;1.55,A125&gt;=6.65,D125&gt;=0.7),"versicolor",IF(AND(D125&gt;=1.55,A125&gt;=6.65,D125&gt;=0.7),"virginica",IF(AND(F125&gt;=0.529,D125&lt;1.65,A125&lt;6.65,D125&gt;=0.7),"versicolor",IF(AND(C125&gt;=5.35,F125&lt;0.529,D125&lt;1.65,A125&lt;6.65,D125&gt;=0.7),"virginica",IF(AND(G125&gt;=7.411,C125&lt;5.35,F125&lt;0.529,D125&lt;1.65,A125&lt;6.65,D125&gt;=0.7),"versicolor",IF(AND(G125&lt;6.927,G125&lt;7.411,C125&lt;5.35,F125&lt;0.529,D125&lt;1.65,A125&lt;6.65,D125&gt;=0.7),"versicolor",IF(AND(G125&gt;=6.927,G125&lt;7.411,C125&lt;5.35,F125&lt;0.529,D125&lt;1.65,A125&lt;6.65,D125&gt;=0.7),"virginica","shouldnthappen")))))))))</f>
        <v>versicolor</v>
      </c>
      <c r="BI125" s="1" t="str">
        <f aca="false">IF(AND(D125&gt;=1.7),"virginica",IF(AND(D125&lt;0.7,D125&lt;1.7),"setosa",IF(AND(D125&lt;1.45,G125&lt;7.37,D125&gt;=0.7,D125&lt;1.7),"versicolor",IF(AND(D125&gt;=1.45,G125&lt;7.37,D125&gt;=0.7,D125&lt;1.7),"virginica",IF(AND(B125&gt;=2.65,G125&gt;=7.37,D125&gt;=0.7,D125&lt;1.7),"versicolor",IF(AND(C125&lt;5.05,B125&lt;2.65,G125&gt;=7.37,D125&gt;=0.7,D125&lt;1.7),"versicolor",IF(AND(C125&gt;=5.05,B125&lt;2.65,G125&gt;=7.37,D125&gt;=0.7,D125&lt;1.7),"virginica","shouldnthappen")))))))</f>
        <v>versicolor</v>
      </c>
    </row>
    <row r="126" customFormat="false" ht="13.8" hidden="false" customHeight="false" outlineLevel="0" collapsed="false">
      <c r="A126" s="1" t="n">
        <v>5.7</v>
      </c>
      <c r="B126" s="1" t="n">
        <v>2.6</v>
      </c>
      <c r="C126" s="1" t="n">
        <v>3.5</v>
      </c>
      <c r="D126" s="1" t="n">
        <v>1</v>
      </c>
      <c r="E126" s="1" t="s">
        <v>92</v>
      </c>
      <c r="F126" s="1" t="n">
        <v>0.550404036650434</v>
      </c>
      <c r="G126" s="1" t="n">
        <v>9.26332034803927</v>
      </c>
      <c r="H126" s="11" t="str">
        <f aca="false">E126</f>
        <v>versicolor</v>
      </c>
      <c r="I126" s="1" t="str">
        <f aca="false">INDEX(L126:BI126, MODE(MATCH(L126:BI126, L126:BI126, 0 )))</f>
        <v>versicolor</v>
      </c>
      <c r="J126" s="12" t="n">
        <f aca="false">COUNTIF(L126:BI126, H126) / COUNTA(L126:BI126)</f>
        <v>1</v>
      </c>
      <c r="K126" s="13" t="n">
        <f aca="false">I126=H126</f>
        <v>1</v>
      </c>
      <c r="L126" s="1" t="str">
        <f aca="false">IF(AND(C126&lt;3.65,B126&gt;=3.35),"setosa",IF(AND(C126&gt;=3.65,B126&gt;=3.35),"virginica",IF(AND(C126&lt;2.35,C126&lt;4.85,B126&lt;3.35),"setosa",IF(AND(F126&gt;=0.899,C126&gt;=2.35,C126&lt;4.85,B126&lt;3.35),"virginica",IF(AND(G126&gt;=8.268,B126&lt;2.75,C126&gt;=4.85,B126&lt;3.35),"virginica",IF(AND(D126&lt;1.55,B126&gt;=2.75,C126&gt;=4.85,B126&lt;3.35),"versicolor",IF(AND(D126&gt;=1.55,B126&gt;=2.75,C126&gt;=4.85,B126&lt;3.35),"virginica",IF(AND(G126&lt;6.537,F126&lt;0.899,C126&gt;=2.35,C126&lt;4.85,B126&lt;3.35),"virginica",IF(AND(G126&gt;=6.537,F126&lt;0.899,C126&gt;=2.35,C126&lt;4.85,B126&lt;3.35),"versicolor",IF(AND(G126&lt;6.878,G126&lt;8.268,B126&lt;2.75,C126&gt;=4.85,B126&lt;3.35),"virginica",IF(AND(G126&gt;=6.878,G126&lt;8.268,B126&lt;2.75,C126&gt;=4.85,B126&lt;3.35),"versicolor","shouldnthappen")))))))))))</f>
        <v>versicolor</v>
      </c>
      <c r="M126" s="1" t="str">
        <f aca="false">IF(AND(C126&lt;2.6),"setosa",IF(AND(D126&gt;=1.75,C126&gt;=2.6),"virginica",IF(AND(G126&lt;6.094,D126&lt;1.75,C126&gt;=2.6),"virginica",IF(AND(D126&lt;1.35,G126&gt;=6.094,D126&lt;1.75,C126&gt;=2.6),"versicolor",IF(AND(C126&lt;5.05,D126&gt;=1.35,G126&gt;=6.094,D126&lt;1.75,C126&gt;=2.6),"versicolor",IF(AND(C126&gt;=5.05,D126&gt;=1.35,G126&gt;=6.094,D126&lt;1.75,C126&gt;=2.6),"virginica","shouldnthappen"))))))</f>
        <v>versicolor</v>
      </c>
      <c r="N126" s="1" t="str">
        <f aca="false">IF(AND(A126&lt;6.6,B126&gt;=3.45),"setosa",IF(AND(A126&gt;=6.6,B126&gt;=3.45),"virginica",IF(AND(D126&lt;0.7,C126&lt;4.75,B126&lt;3.45),"setosa",IF(AND(D126&gt;=0.7,C126&lt;4.75,B126&lt;3.45),"versicolor",IF(AND(C126&gt;=5.15,C126&gt;=4.75,B126&lt;3.45),"virginica",IF(AND(D126&gt;=1.7,A126&lt;6.5,C126&lt;5.15,C126&gt;=4.75,B126&lt;3.45),"virginica",IF(AND(C126&lt;5.05,A126&gt;=6.5,C126&lt;5.15,C126&gt;=4.75,B126&lt;3.45),"versicolor",IF(AND(C126&gt;=5.05,A126&gt;=6.5,C126&lt;5.15,C126&gt;=4.75,B126&lt;3.45),"virginica",IF(AND(G126&lt;7.498,D126&lt;1.7,A126&lt;6.5,C126&lt;5.15,C126&gt;=4.75,B126&lt;3.45),"virginica",IF(AND(G126&gt;=7.498,D126&lt;1.7,A126&lt;6.5,C126&lt;5.15,C126&gt;=4.75,B126&lt;3.45),"versicolor","shouldnthappen"))))))))))</f>
        <v>versicolor</v>
      </c>
      <c r="O126" s="1" t="str">
        <f aca="false">IF(AND(D126&lt;0.75),"setosa",IF(AND(C126&lt;4.75,C126&lt;4.85,D126&gt;=0.75),"versicolor",IF(AND(A126&gt;=6.05,C126&gt;=4.85,D126&gt;=0.75),"virginica",IF(AND(D126&lt;1.6,C126&gt;=4.75,C126&lt;4.85,D126&gt;=0.75),"versicolor",IF(AND(D126&gt;=1.6,C126&gt;=4.75,C126&lt;4.85,D126&gt;=0.75),"virginica",IF(AND(A126&lt;5.9,A126&lt;6.05,C126&gt;=4.85,D126&gt;=0.75),"virginica",IF(AND(A126&gt;=5.9,A126&lt;6.05,C126&gt;=4.85,D126&gt;=0.75),"versicolor","shouldnthappen")))))))</f>
        <v>versicolor</v>
      </c>
      <c r="P126" s="1" t="str">
        <f aca="false">IF(AND(D126&lt;0.75),"setosa",IF(AND(A126&lt;5.55,D126&gt;=0.75),"versicolor",IF(AND(D126&gt;=1.7,G126&lt;13.158,A126&gt;=5.55,D126&gt;=0.75),"virginica",IF(AND(B126&lt;2.45,D126&lt;1.7,G126&lt;13.158,A126&gt;=5.55,D126&gt;=0.75),"virginica",IF(AND(B126&gt;=2.45,D126&lt;1.7,G126&lt;13.158,A126&gt;=5.55,D126&gt;=0.75),"versicolor",IF(AND(B126&gt;=3.05,G126&lt;15.551,G126&gt;=13.158,A126&gt;=5.55,D126&gt;=0.75),"versicolor",IF(AND(B126&lt;2.9,G126&gt;=15.551,G126&gt;=13.158,A126&gt;=5.55,D126&gt;=0.75),"versicolor",IF(AND(B126&gt;=2.9,G126&gt;=15.551,G126&gt;=13.158,A126&gt;=5.55,D126&gt;=0.75),"virginica",IF(AND(D126&lt;1.3,G126&lt;14.221,B126&lt;3.05,G126&lt;15.551,G126&gt;=13.158,A126&gt;=5.55,D126&gt;=0.75),"versicolor",IF(AND(D126&gt;=1.3,G126&lt;14.221,B126&lt;3.05,G126&lt;15.551,G126&gt;=13.158,A126&gt;=5.55,D126&gt;=0.75),"virginica",IF(AND(C126&lt;4.9,G126&gt;=14.221,B126&lt;3.05,G126&lt;15.551,G126&gt;=13.158,A126&gt;=5.55,D126&gt;=0.75),"versicolor",IF(AND(C126&gt;=4.9,G126&gt;=14.221,B126&lt;3.05,G126&lt;15.551,G126&gt;=13.158,A126&gt;=5.55,D126&gt;=0.75),"virginica","shouldnthappen"))))))))))))</f>
        <v>versicolor</v>
      </c>
      <c r="Q126" s="1" t="str">
        <f aca="false">IF(AND(C126&lt;2.6),"setosa",IF(AND(A126&gt;=4.95,C126&lt;4.75,C126&gt;=2.6),"versicolor",IF(AND(D126&gt;=1.75,C126&gt;=4.75,C126&gt;=2.6),"virginica",IF(AND(B126&lt;2.45,A126&lt;4.95,C126&lt;4.75,C126&gt;=2.6),"versicolor",IF(AND(B126&gt;=2.45,A126&lt;4.95,C126&lt;4.75,C126&gt;=2.6),"virginica",IF(AND(G126&lt;7.498,D126&lt;1.75,C126&gt;=4.75,C126&gt;=2.6),"virginica",IF(AND(F126&lt;0.417,G126&gt;=7.498,D126&lt;1.75,C126&gt;=4.75,C126&gt;=2.6),"versicolor",IF(AND(F126&lt;0.442,F126&gt;=0.417,G126&gt;=7.498,D126&lt;1.75,C126&gt;=4.75,C126&gt;=2.6),"virginica",IF(AND(F126&gt;=0.442,F126&gt;=0.417,G126&gt;=7.498,D126&lt;1.75,C126&gt;=4.75,C126&gt;=2.6),"versicolor","shouldnthappen")))))))))</f>
        <v>versicolor</v>
      </c>
      <c r="R126" s="1" t="str">
        <f aca="false">IF(AND(D126&lt;0.75),"setosa",IF(AND(D126&lt;1.75,A126&gt;=6.25,D126&gt;=0.75),"versicolor",IF(AND(D126&gt;=1.75,A126&gt;=6.25,D126&gt;=0.75),"virginica",IF(AND(D126&lt;1.6,C126&lt;4.75,A126&lt;6.25,D126&gt;=0.75),"versicolor",IF(AND(D126&gt;=1.6,C126&lt;4.75,A126&lt;6.25,D126&gt;=0.75),"virginica",IF(AND(G126&lt;6.998,C126&gt;=4.75,A126&lt;6.25,D126&gt;=0.75),"virginica",IF(AND(A126&lt;6.05,G126&gt;=6.998,C126&gt;=4.75,A126&lt;6.25,D126&gt;=0.75),"versicolor",IF(AND(A126&gt;=6.05,G126&gt;=6.998,C126&gt;=4.75,A126&lt;6.25,D126&gt;=0.75),"virginica","shouldnthappen"))))))))</f>
        <v>versicolor</v>
      </c>
      <c r="S126" s="1" t="str">
        <f aca="false">IF(AND(B126&gt;=3.05,A126&lt;5.45),"setosa",IF(AND(C126&lt;2.2,B126&lt;3.05,A126&lt;5.45),"setosa",IF(AND(C126&gt;=2.2,B126&lt;3.05,A126&lt;5.45),"versicolor",IF(AND(B126&lt;3.7,C126&lt;4.8,A126&gt;=5.45),"versicolor",IF(AND(B126&gt;=3.7,C126&lt;4.8,A126&gt;=5.45),"setosa",IF(AND(G126&lt;13.757,C126&lt;5.05,C126&gt;=4.8,A126&gt;=5.45),"virginica",IF(AND(G126&gt;=13.757,C126&lt;5.05,C126&gt;=4.8,A126&gt;=5.45),"versicolor",IF(AND(C126&gt;=5.15,C126&gt;=5.05,C126&gt;=4.8,A126&gt;=5.45),"virginica",IF(AND(A126&lt;5.95,C126&lt;5.15,C126&gt;=5.05,C126&gt;=4.8,A126&gt;=5.45),"virginica",IF(AND(D126&gt;=1.8,A126&gt;=5.95,C126&lt;5.15,C126&gt;=5.05,C126&gt;=4.8,A126&gt;=5.45),"virginica",IF(AND(B126&lt;2.75,D126&lt;1.8,A126&gt;=5.95,C126&lt;5.15,C126&gt;=5.05,C126&gt;=4.8,A126&gt;=5.45),"versicolor",IF(AND(B126&gt;=2.75,D126&lt;1.8,A126&gt;=5.95,C126&lt;5.15,C126&gt;=5.05,C126&gt;=4.8,A126&gt;=5.45),"virginica","shouldnthappen"))))))))))))</f>
        <v>versicolor</v>
      </c>
      <c r="T126" s="1" t="str">
        <f aca="false">IF(AND(C126&lt;2.6),"setosa",IF(AND(D126&lt;1.65,C126&lt;4.75,C126&gt;=2.6),"versicolor",IF(AND(D126&gt;=1.65,C126&lt;4.75,C126&gt;=2.6),"virginica",IF(AND(G126&gt;=8.494,A126&lt;6.6,C126&gt;=4.75,C126&gt;=2.6),"virginica",IF(AND(C126&lt;5.2,A126&gt;=6.6,C126&gt;=4.75,C126&gt;=2.6),"versicolor",IF(AND(C126&gt;=5.2,A126&gt;=6.6,C126&gt;=4.75,C126&gt;=2.6),"virginica",IF(AND(A126&lt;5.95,G126&lt;8.494,A126&lt;6.6,C126&gt;=4.75,C126&gt;=2.6),"virginica",IF(AND(A126&gt;=5.95,G126&lt;8.494,A126&lt;6.6,C126&gt;=4.75,C126&gt;=2.6),"versicolor","shouldnthappen"))))))))</f>
        <v>versicolor</v>
      </c>
      <c r="U126" s="1" t="str">
        <f aca="false">IF(AND(C126&lt;3.65,B126&gt;=3.35),"setosa",IF(AND(C126&gt;=3.65,B126&gt;=3.35),"virginica",IF(AND(C126&lt;2.35,A126&lt;6.25,B126&lt;3.35),"setosa",IF(AND(C126&lt;4.85,A126&gt;=6.25,B126&lt;3.35),"versicolor",IF(AND(G126&gt;=15.426,C126&gt;=2.35,A126&lt;6.25,B126&lt;3.35),"virginica",IF(AND(D126&gt;=1.55,C126&gt;=4.85,A126&gt;=6.25,B126&lt;3.35),"virginica",IF(AND(D126&lt;1.8,G126&lt;15.426,C126&gt;=2.35,A126&lt;6.25,B126&lt;3.35),"versicolor",IF(AND(D126&gt;=1.8,G126&lt;15.426,C126&gt;=2.35,A126&lt;6.25,B126&lt;3.35),"virginica",IF(AND(B126&lt;2.95,D126&lt;1.55,C126&gt;=4.85,A126&gt;=6.25,B126&lt;3.35),"virginica",IF(AND(B126&gt;=2.95,D126&lt;1.55,C126&gt;=4.85,A126&gt;=6.25,B126&lt;3.35),"versicolor","shouldnthappen"))))))))))</f>
        <v>versicolor</v>
      </c>
      <c r="V126" s="1" t="str">
        <f aca="false">IF(AND(C126&lt;2.6),"setosa",IF(AND(C126&gt;=4.85,C126&gt;=2.6),"virginica",IF(AND(F126&gt;=0.9,C126&lt;4.85,C126&gt;=2.6),"virginica",IF(AND(G126&lt;5.656,F126&lt;0.9,C126&lt;4.85,C126&gt;=2.6),"virginica",IF(AND(G126&gt;=5.656,F126&lt;0.9,C126&lt;4.85,C126&gt;=2.6),"versicolor","shouldnthappen")))))</f>
        <v>versicolor</v>
      </c>
      <c r="W126" s="1" t="str">
        <f aca="false">IF(AND(D126&gt;=1.75,G126&gt;=13.795),"virginica",IF(AND(D126&gt;=1.5,G126&gt;=12.335,G126&lt;13.795),"virginica",IF(AND(C126&lt;2.45,C126&lt;4.85,G126&lt;12.335,G126&lt;13.795),"setosa",IF(AND(C126&gt;=2.45,C126&lt;4.85,G126&lt;12.335,G126&lt;13.795),"versicolor",IF(AND(D126&gt;=1.7,C126&gt;=4.85,G126&lt;12.335,G126&lt;13.795),"virginica",IF(AND(B126&gt;=3.25,D126&lt;1.5,G126&gt;=12.335,G126&lt;13.795),"setosa",IF(AND(D126&lt;1,F126&lt;0.255,D126&lt;1.75,G126&gt;=13.795),"setosa",IF(AND(D126&gt;=1,F126&lt;0.255,D126&lt;1.75,G126&gt;=13.795),"versicolor",IF(AND(A126&lt;5.4,F126&gt;=0.255,D126&lt;1.75,G126&gt;=13.795),"setosa",IF(AND(A126&gt;=5.4,F126&gt;=0.255,D126&lt;1.75,G126&gt;=13.795),"versicolor",IF(AND(A126&lt;6.15,D126&lt;1.7,C126&gt;=4.85,G126&lt;12.335,G126&lt;13.795),"versicolor",IF(AND(A126&gt;=6.15,D126&lt;1.7,C126&gt;=4.85,G126&lt;12.335,G126&lt;13.795),"virginica",IF(AND(C126&lt;5,B126&lt;3.25,D126&lt;1.5,G126&gt;=12.335,G126&lt;13.795),"versicolor",IF(AND(C126&gt;=5,B126&lt;3.25,D126&lt;1.5,G126&gt;=12.335,G126&lt;13.795),"virginica","shouldnthappen"))))))))))))))</f>
        <v>versicolor</v>
      </c>
      <c r="X126" s="1" t="str">
        <f aca="false">IF(AND(C126&lt;2.5,A126&lt;5.55),"setosa",IF(AND(F126&lt;0.096,A126&gt;=5.55),"virginica",IF(AND(D126&lt;1.6,C126&gt;=2.5,A126&lt;5.55),"versicolor",IF(AND(D126&gt;=1.6,C126&gt;=2.5,A126&lt;5.55),"virginica",IF(AND(F126&gt;=0.156,C126&lt;4.75,F126&gt;=0.096,A126&gt;=5.55),"versicolor",IF(AND(D126&gt;=1.75,C126&gt;=4.75,F126&gt;=0.096,A126&gt;=5.55),"virginica",IF(AND(B126&lt;3.3,F126&lt;0.156,C126&lt;4.75,F126&gt;=0.096,A126&gt;=5.55),"versicolor",IF(AND(B126&gt;=3.3,F126&lt;0.156,C126&lt;4.75,F126&gt;=0.096,A126&gt;=5.55),"setosa",IF(AND(B126&lt;2.45,A126&lt;6.05,D126&lt;1.75,C126&gt;=4.75,F126&gt;=0.096,A126&gt;=5.55),"virginica",IF(AND(B126&gt;=2.45,A126&lt;6.05,D126&lt;1.75,C126&gt;=4.75,F126&gt;=0.096,A126&gt;=5.55),"versicolor",IF(AND(F126&lt;0.205,A126&gt;=6.05,D126&lt;1.75,C126&gt;=4.75,F126&gt;=0.096,A126&gt;=5.55),"versicolor",IF(AND(F126&gt;=0.205,A126&gt;=6.05,D126&lt;1.75,C126&gt;=4.75,F126&gt;=0.096,A126&gt;=5.55),"virginica","shouldnthappen"))))))))))))</f>
        <v>versicolor</v>
      </c>
      <c r="Y126" s="1" t="str">
        <f aca="false">IF(AND(C126&lt;2.35,A126&lt;5.55),"setosa",IF(AND(C126&gt;=5.05,A126&gt;=5.55),"virginica",IF(AND(D126&lt;1.6,C126&gt;=2.35,A126&lt;5.55),"versicolor",IF(AND(D126&gt;=1.6,C126&gt;=2.35,A126&lt;5.55),"virginica",IF(AND(D126&gt;=1.75,C126&lt;5.05,A126&gt;=5.55),"virginica",IF(AND(B126&gt;=3.55,D126&lt;1.75,C126&lt;5.05,A126&gt;=5.55),"setosa",IF(AND(G126&lt;6.3,B126&lt;3.55,D126&lt;1.75,C126&lt;5.05,A126&gt;=5.55),"virginica",IF(AND(G126&gt;=6.3,B126&lt;3.55,D126&lt;1.75,C126&lt;5.05,A126&gt;=5.55),"versicolor","shouldnthappen"))))))))</f>
        <v>versicolor</v>
      </c>
      <c r="Z126" s="1" t="str">
        <f aca="false">IF(AND(D126&lt;0.75),"setosa",IF(AND(B126&gt;=2.55,C126&lt;4.85,D126&gt;=0.75),"versicolor",IF(AND(D126&gt;=1.7,C126&gt;=4.85,D126&gt;=0.75),"virginica",IF(AND(D126&lt;1.6,B126&lt;2.55,C126&lt;4.85,D126&gt;=0.75),"versicolor",IF(AND(D126&gt;=1.6,B126&lt;2.55,C126&lt;4.85,D126&gt;=0.75),"virginica",IF(AND(B126&lt;2.65,D126&lt;1.7,C126&gt;=4.85,D126&gt;=0.75),"virginica",IF(AND(F126&lt;0.325,B126&gt;=2.65,D126&lt;1.7,C126&gt;=4.85,D126&gt;=0.75),"virginica",IF(AND(G126&lt;10.717,F126&gt;=0.325,B126&gt;=2.65,D126&lt;1.7,C126&gt;=4.85,D126&gt;=0.75),"versicolor",IF(AND(G126&gt;=10.717,F126&gt;=0.325,B126&gt;=2.65,D126&lt;1.7,C126&gt;=4.85,D126&gt;=0.75),"virginica","shouldnthappen")))))))))</f>
        <v>versicolor</v>
      </c>
      <c r="AA126" s="1" t="str">
        <f aca="false">IF(AND(D126&lt;0.75),"setosa",IF(AND(D126&gt;=1.75,D126&gt;=0.75),"virginica",IF(AND(F126&gt;=0.455,D126&lt;1.75,D126&gt;=0.75),"versicolor",IF(AND(D126&lt;1.45,F126&lt;0.455,D126&lt;1.75,D126&gt;=0.75),"versicolor",IF(AND(F126&lt;0.247,D126&gt;=1.45,F126&lt;0.455,D126&lt;1.75,D126&gt;=0.75),"versicolor",IF(AND(F126&gt;=0.247,D126&gt;=1.45,F126&lt;0.455,D126&lt;1.75,D126&gt;=0.75),"virginica","shouldnthappen"))))))</f>
        <v>versicolor</v>
      </c>
      <c r="AB126" s="1" t="str">
        <f aca="false">IF(AND(F126&gt;=0.221,B126&gt;=3.35),"setosa",IF(AND(A126&lt;5.3,F126&gt;=0.683,B126&lt;3.35),"setosa",IF(AND(A126&lt;6.45,F126&lt;0.221,B126&gt;=3.35),"setosa",IF(AND(A126&gt;=6.45,F126&lt;0.221,B126&gt;=3.35),"virginica",IF(AND(G126&lt;6.3,A126&lt;6.25,F126&lt;0.683,B126&lt;3.35),"virginica",IF(AND(G126&lt;13.795,A126&gt;=6.25,F126&lt;0.683,B126&lt;3.35),"virginica",IF(AND(D126&lt;1.65,A126&gt;=5.3,F126&gt;=0.683,B126&lt;3.35),"versicolor",IF(AND(D126&gt;=1.65,A126&gt;=5.3,F126&gt;=0.683,B126&lt;3.35),"virginica",IF(AND(D126&lt;0.6,G126&gt;=6.3,A126&lt;6.25,F126&lt;0.683,B126&lt;3.35),"setosa",IF(AND(D126&lt;1.7,G126&gt;=13.795,A126&gt;=6.25,F126&lt;0.683,B126&lt;3.35),"versicolor",IF(AND(D126&gt;=1.7,G126&gt;=13.795,A126&gt;=6.25,F126&lt;0.683,B126&lt;3.35),"virginica",IF(AND(C126&gt;=5.35,D126&gt;=0.6,G126&gt;=6.3,A126&lt;6.25,F126&lt;0.683,B126&lt;3.35),"virginica",IF(AND(D126&lt;1.75,C126&lt;5.35,D126&gt;=0.6,G126&gt;=6.3,A126&lt;6.25,F126&lt;0.683,B126&lt;3.35),"versicolor",IF(AND(D126&gt;=1.75,C126&lt;5.35,D126&gt;=0.6,G126&gt;=6.3,A126&lt;6.25,F126&lt;0.683,B126&lt;3.35),"virginica","shouldnthappen"))))))))))))))</f>
        <v>versicolor</v>
      </c>
      <c r="AC126" s="1" t="str">
        <f aca="false">IF(AND(B126&gt;=3.3),"setosa",IF(AND(C126&lt;2.45,D126&lt;1.55,B126&lt;3.3),"setosa",IF(AND(F126&gt;=0.211,D126&gt;=1.55,B126&lt;3.3),"virginica",IF(AND(C126&lt;4.9,C126&gt;=2.45,D126&lt;1.55,B126&lt;3.3),"versicolor",IF(AND(C126&gt;=4.9,C126&gt;=2.45,D126&lt;1.55,B126&lt;3.3),"virginica",IF(AND(F126&lt;0.138,F126&lt;0.211,D126&gt;=1.55,B126&lt;3.3),"virginica",IF(AND(F126&gt;=0.138,F126&lt;0.211,D126&gt;=1.55,B126&lt;3.3),"versicolor","shouldnthappen")))))))</f>
        <v>versicolor</v>
      </c>
      <c r="AD126" s="1" t="str">
        <f aca="false">IF(AND(D126&gt;=1.75),"virginica",IF(AND(D126&lt;0.75,D126&lt;1.75),"setosa",IF(AND(D126&lt;1.35,D126&gt;=0.75,D126&lt;1.75),"versicolor",IF(AND(B126&lt;2.6,C126&lt;4.85,D126&gt;=1.35,D126&gt;=0.75,D126&lt;1.75),"virginica",IF(AND(B126&gt;=2.6,C126&lt;4.85,D126&gt;=1.35,D126&gt;=0.75,D126&lt;1.75),"versicolor",IF(AND(A126&lt;6.4,C126&gt;=4.85,D126&gt;=1.35,D126&gt;=0.75,D126&lt;1.75),"virginica",IF(AND(A126&gt;=6.4,C126&gt;=4.85,D126&gt;=1.35,D126&gt;=0.75,D126&lt;1.75),"versicolor","shouldnthappen")))))))</f>
        <v>versicolor</v>
      </c>
      <c r="AE126" s="1" t="str">
        <f aca="false">IF(AND(C126&lt;2.45),"setosa",IF(AND(F126&lt;0.07,C126&gt;=2.45),"virginica",IF(AND(A126&gt;=5,C126&lt;4.75,F126&gt;=0.07,C126&gt;=2.45),"versicolor",IF(AND(F126&lt;0.182,C126&gt;=4.75,F126&gt;=0.07,C126&gt;=2.45),"versicolor",IF(AND(B126&lt;2.45,A126&lt;5,C126&lt;4.75,F126&gt;=0.07,C126&gt;=2.45),"versicolor",IF(AND(B126&gt;=2.45,A126&lt;5,C126&lt;4.75,F126&gt;=0.07,C126&gt;=2.45),"virginica",IF(AND(F126&gt;=0.468,F126&gt;=0.182,C126&gt;=4.75,F126&gt;=0.07,C126&gt;=2.45),"virginica",IF(AND(A126&gt;=6.85,F126&lt;0.468,F126&gt;=0.182,C126&gt;=4.75,F126&gt;=0.07,C126&gt;=2.45),"virginica",IF(AND(B126&lt;2.6,A126&lt;6.85,F126&lt;0.468,F126&gt;=0.182,C126&gt;=4.75,F126&gt;=0.07,C126&gt;=2.45),"virginica",IF(AND(B126&gt;=2.6,A126&lt;6.85,F126&lt;0.468,F126&gt;=0.182,C126&gt;=4.75,F126&gt;=0.07,C126&gt;=2.45),"versicolor","shouldnthappen"))))))))))</f>
        <v>versicolor</v>
      </c>
      <c r="AF126" s="1" t="str">
        <f aca="false">IF(AND(D126&lt;0.75,A126&lt;5.45),"setosa",IF(AND(D126&gt;=1.75,A126&gt;=5.45),"virginica",IF(AND(G126&lt;6.094,D126&gt;=0.75,A126&lt;5.45),"virginica",IF(AND(G126&gt;=6.094,D126&gt;=0.75,A126&lt;5.45),"versicolor",IF(AND(C126&lt;2.75,D126&lt;1.75,A126&gt;=5.45),"setosa",IF(AND(D126&lt;1.45,C126&gt;=2.75,D126&lt;1.75,A126&gt;=5.45),"versicolor",IF(AND(B126&lt;2.75,D126&gt;=1.45,C126&gt;=2.75,D126&lt;1.75,A126&gt;=5.45),"versicolor",IF(AND(C126&lt;5.05,B126&gt;=2.75,D126&gt;=1.45,C126&gt;=2.75,D126&lt;1.75,A126&gt;=5.45),"versicolor",IF(AND(C126&gt;=5.05,B126&gt;=2.75,D126&gt;=1.45,C126&gt;=2.75,D126&lt;1.75,A126&gt;=5.45),"virginica","shouldnthappen")))))))))</f>
        <v>versicolor</v>
      </c>
      <c r="AG126" s="1" t="str">
        <f aca="false">IF(AND(D126&lt;0.65,G126&lt;8.868,A126&lt;5.3),"setosa",IF(AND(C126&lt;2.6,G126&gt;=8.868,A126&lt;5.3),"setosa",IF(AND(C126&gt;=2.6,G126&gt;=8.868,A126&lt;5.3),"versicolor",IF(AND(C126&gt;=4.95,D126&lt;1.55,A126&gt;=5.3),"virginica",IF(AND(G126&lt;13.795,D126&gt;=1.55,A126&gt;=5.3),"virginica",IF(AND(C126&lt;3.75,D126&gt;=0.65,G126&lt;8.868,A126&lt;5.3),"versicolor",IF(AND(C126&gt;=3.75,D126&gt;=0.65,G126&lt;8.868,A126&lt;5.3),"virginica",IF(AND(C126&lt;2.6,C126&lt;4.95,D126&lt;1.55,A126&gt;=5.3),"setosa",IF(AND(C126&gt;=2.6,C126&lt;4.95,D126&lt;1.55,A126&gt;=5.3),"versicolor",IF(AND(C126&lt;4.75,G126&gt;=13.795,D126&gt;=1.55,A126&gt;=5.3),"versicolor",IF(AND(C126&gt;=4.75,G126&gt;=13.795,D126&gt;=1.55,A126&gt;=5.3),"virginica","shouldnthappen")))))))))))</f>
        <v>versicolor</v>
      </c>
      <c r="AH126" s="1" t="str">
        <f aca="false">IF(AND(D126&lt;0.75),"setosa",IF(AND(C126&lt;4.75,D126&gt;=0.75),"versicolor",IF(AND(G126&lt;13.757,C126&gt;=4.75,D126&gt;=0.75),"virginica",IF(AND(B126&lt;3.05,G126&gt;=13.757,C126&gt;=4.75,D126&gt;=0.75),"virginica",IF(AND(A126&lt;6.65,B126&gt;=3.05,G126&gt;=13.757,C126&gt;=4.75,D126&gt;=0.75),"virginica",IF(AND(A126&gt;=6.65,B126&gt;=3.05,G126&gt;=13.757,C126&gt;=4.75,D126&gt;=0.75),"versicolor","shouldnthappen"))))))</f>
        <v>versicolor</v>
      </c>
      <c r="AI126" s="1" t="str">
        <f aca="false">IF(AND(D126&lt;0.7),"setosa",IF(AND(C126&lt;4.75,D126&gt;=0.7),"versicolor",IF(AND(A126&lt;6.6,F126&lt;0.482,C126&gt;=4.75,D126&gt;=0.7),"virginica",IF(AND(C126&gt;=4.95,F126&gt;=0.482,C126&gt;=4.75,D126&gt;=0.7),"virginica",IF(AND(D126&lt;1.9,A126&gt;=6.6,F126&lt;0.482,C126&gt;=4.75,D126&gt;=0.7),"versicolor",IF(AND(D126&gt;=1.9,A126&gt;=6.6,F126&lt;0.482,C126&gt;=4.75,D126&gt;=0.7),"virginica",IF(AND(F126&gt;=0.766,C126&lt;4.95,F126&gt;=0.482,C126&gt;=4.75,D126&gt;=0.7),"virginica",IF(AND(B126&lt;2.95,F126&lt;0.766,C126&lt;4.95,F126&gt;=0.482,C126&gt;=4.75,D126&gt;=0.7),"virginica",IF(AND(B126&gt;=2.95,F126&lt;0.766,C126&lt;4.95,F126&gt;=0.482,C126&gt;=4.75,D126&gt;=0.7),"versicolor","shouldnthappen")))))))))</f>
        <v>versicolor</v>
      </c>
      <c r="AJ126" s="1" t="str">
        <f aca="false">IF(AND(C126&lt;2.45,C126&lt;4.75),"setosa",IF(AND(D126&gt;=1.65,C126&gt;=4.75),"virginica",IF(AND(A126&lt;4.95,C126&gt;=2.45,C126&lt;4.75),"virginica",IF(AND(A126&gt;=4.95,C126&gt;=2.45,C126&lt;4.75),"versicolor",IF(AND(B126&lt;2.95,D126&lt;1.65,C126&gt;=4.75),"virginica",IF(AND(B126&gt;=2.95,D126&lt;1.65,C126&gt;=4.75),"versicolor","shouldnthappen"))))))</f>
        <v>versicolor</v>
      </c>
      <c r="AK126" s="1" t="str">
        <f aca="false">IF(AND(D126&lt;0.75,A126&lt;5.45),"setosa",IF(AND(B126&lt;2.45,D126&gt;=0.75,A126&lt;5.45),"versicolor",IF(AND(A126&gt;=5.55,C126&lt;4.75,A126&gt;=5.45),"versicolor",IF(AND(C126&gt;=5.15,C126&gt;=4.75,A126&gt;=5.45),"virginica",IF(AND(G126&lt;6.094,B126&gt;=2.45,D126&gt;=0.75,A126&lt;5.45),"virginica",IF(AND(G126&gt;=6.094,B126&gt;=2.45,D126&gt;=0.75,A126&lt;5.45),"versicolor",IF(AND(D126&lt;0.6,A126&lt;5.55,C126&lt;4.75,A126&gt;=5.45),"setosa",IF(AND(D126&gt;=0.6,A126&lt;5.55,C126&lt;4.75,A126&gt;=5.45),"versicolor",IF(AND(C126&lt;4.95,C126&lt;5.15,C126&gt;=4.75,A126&gt;=5.45),"virginica",IF(AND(G126&lt;12.627,C126&lt;5.05,C126&gt;=4.95,C126&lt;5.15,C126&gt;=4.75,A126&gt;=5.45),"virginica",IF(AND(G126&gt;=12.627,C126&lt;5.05,C126&gt;=4.95,C126&lt;5.15,C126&gt;=4.75,A126&gt;=5.45),"versicolor",IF(AND(D126&lt;1.7,C126&gt;=5.05,C126&gt;=4.95,C126&lt;5.15,C126&gt;=4.75,A126&gt;=5.45),"versicolor",IF(AND(D126&gt;=1.7,C126&gt;=5.05,C126&gt;=4.95,C126&lt;5.15,C126&gt;=4.75,A126&gt;=5.45),"virginica","shouldnthappen")))))))))))))</f>
        <v>versicolor</v>
      </c>
      <c r="AL126" s="1" t="str">
        <f aca="false">IF(AND(B126&lt;2.45,B126&lt;3.15),"versicolor",IF(AND(D126&lt;0.95,G126&lt;15.141,B126&gt;=3.15),"setosa",IF(AND(G126&lt;15.429,G126&gt;=15.141,B126&gt;=3.15),"versicolor",IF(AND(G126&gt;=15.429,G126&gt;=15.141,B126&gt;=3.15),"virginica",IF(AND(C126&lt;2.3,C126&lt;4.75,B126&gt;=2.45,B126&lt;3.15),"setosa",IF(AND(G126&gt;=16.072,C126&gt;=4.75,B126&gt;=2.45,B126&lt;3.15),"versicolor",IF(AND(G126&lt;11.833,D126&gt;=0.95,G126&lt;15.141,B126&gt;=3.15),"virginica",IF(AND(A126&lt;5,C126&gt;=2.3,C126&lt;4.75,B126&gt;=2.45,B126&lt;3.15),"virginica",IF(AND(A126&gt;=5,C126&gt;=2.3,C126&lt;4.75,B126&gt;=2.45,B126&lt;3.15),"versicolor",IF(AND(G126&lt;14.342,G126&gt;=11.833,D126&gt;=0.95,G126&lt;15.141,B126&gt;=3.15),"versicolor",IF(AND(G126&gt;=14.342,G126&gt;=11.833,D126&gt;=0.95,G126&lt;15.141,B126&gt;=3.15),"virginica",IF(AND(G126&lt;13.757,F126&gt;=0.741,G126&lt;16.072,C126&gt;=4.75,B126&gt;=2.45,B126&lt;3.15),"virginica",IF(AND(F126&gt;=0.546,A126&lt;6.15,F126&lt;0.741,G126&lt;16.072,C126&gt;=4.75,B126&gt;=2.45,B126&lt;3.15),"virginica",IF(AND(D126&gt;=1.75,A126&gt;=6.15,F126&lt;0.741,G126&lt;16.072,C126&gt;=4.75,B126&gt;=2.45,B126&lt;3.15),"virginica",IF(AND(C126&lt;4.85,G126&gt;=13.757,F126&gt;=0.741,G126&lt;16.072,C126&gt;=4.75,B126&gt;=2.45,B126&lt;3.15),"virginica",IF(AND(C126&gt;=4.85,G126&gt;=13.757,F126&gt;=0.741,G126&lt;16.072,C126&gt;=4.75,B126&gt;=2.45,B126&lt;3.15),"versicolor",IF(AND(F126&lt;0.331,F126&lt;0.546,A126&lt;6.15,F126&lt;0.741,G126&lt;16.072,C126&gt;=4.75,B126&gt;=2.45,B126&lt;3.15),"virginica",IF(AND(F126&gt;=0.331,F126&lt;0.546,A126&lt;6.15,F126&lt;0.741,G126&lt;16.072,C126&gt;=4.75,B126&gt;=2.45,B126&lt;3.15),"versicolor",IF(AND(G126&lt;10.661,D126&lt;1.75,A126&gt;=6.15,F126&lt;0.741,G126&lt;16.072,C126&gt;=4.75,B126&gt;=2.45,B126&lt;3.15),"virginica",IF(AND(G126&gt;=10.661,D126&lt;1.75,A126&gt;=6.15,F126&lt;0.741,G126&lt;16.072,C126&gt;=4.75,B126&gt;=2.45,B126&lt;3.15),"versicolor","shouldnthappen"))))))))))))))))))))</f>
        <v>versicolor</v>
      </c>
      <c r="AM126" s="1" t="str">
        <f aca="false">IF(AND(D126&lt;1.35,F126&gt;=0.917),"setosa",IF(AND(D126&gt;=1.35,F126&gt;=0.917),"virginica",IF(AND(D126&lt;0.75,D126&lt;1.55,F126&lt;0.917),"setosa",IF(AND(C126&gt;=4.8,D126&gt;=1.55,F126&lt;0.917),"virginica",IF(AND(A126&lt;5.95,D126&gt;=0.75,D126&lt;1.55,F126&lt;0.917),"versicolor",IF(AND(F126&lt;0.473,C126&lt;4.8,D126&gt;=1.55,F126&lt;0.917),"virginica",IF(AND(F126&gt;=0.473,C126&lt;4.8,D126&gt;=1.55,F126&lt;0.917),"versicolor",IF(AND(C126&lt;4.95,A126&gt;=5.95,D126&gt;=0.75,D126&lt;1.55,F126&lt;0.917),"versicolor",IF(AND(C126&gt;=4.95,A126&gt;=5.95,D126&gt;=0.75,D126&lt;1.55,F126&lt;0.917),"virginica","shouldnthappen")))))))))</f>
        <v>versicolor</v>
      </c>
      <c r="AN126" s="1" t="str">
        <f aca="false">IF(AND(D126&lt;0.75,A126&lt;5.45),"setosa",IF(AND(D126&lt;1.55,D126&gt;=0.75,A126&lt;5.45),"versicolor",IF(AND(D126&gt;=1.55,D126&gt;=0.75,A126&lt;5.45),"virginica",IF(AND(A126&gt;=5.75,C126&lt;4.75,A126&gt;=5.45),"versicolor",IF(AND(F126&lt;0.361,C126&gt;=4.75,A126&gt;=5.45),"virginica",IF(AND(C126&lt;2.6,A126&lt;5.75,C126&lt;4.75,A126&gt;=5.45),"setosa",IF(AND(C126&gt;=2.6,A126&lt;5.75,C126&lt;4.75,A126&gt;=5.45),"versicolor",IF(AND(D126&gt;=1.7,F126&gt;=0.361,C126&gt;=4.75,A126&gt;=5.45),"virginica",IF(AND(B126&lt;2.65,D126&lt;1.7,F126&gt;=0.361,C126&gt;=4.75,A126&gt;=5.45),"virginica",IF(AND(A126&lt;7.05,B126&gt;=2.65,D126&lt;1.7,F126&gt;=0.361,C126&gt;=4.75,A126&gt;=5.45),"versicolor",IF(AND(A126&gt;=7.05,B126&gt;=2.65,D126&lt;1.7,F126&gt;=0.361,C126&gt;=4.75,A126&gt;=5.45),"virginica","shouldnthappen")))))))))))</f>
        <v>versicolor</v>
      </c>
      <c r="AO126" s="1" t="str">
        <f aca="false">IF(AND(D126&lt;0.7),"setosa",IF(AND(A126&lt;4.95,C126&lt;4.85,D126&gt;=0.7),"virginica",IF(AND(A126&gt;=4.95,C126&lt;4.85,D126&gt;=0.7),"versicolor",IF(AND(D126&gt;=1.7,C126&gt;=4.85,D126&gt;=0.7),"virginica",IF(AND(F126&lt;0.325,D126&lt;1.7,C126&gt;=4.85,D126&gt;=0.7),"virginica",IF(AND(D126&lt;1.55,F126&gt;=0.325,D126&lt;1.7,C126&gt;=4.85,D126&gt;=0.7),"virginica",IF(AND(D126&gt;=1.55,F126&gt;=0.325,D126&lt;1.7,C126&gt;=4.85,D126&gt;=0.7),"versicolor","shouldnthappen")))))))</f>
        <v>versicolor</v>
      </c>
      <c r="AP126" s="1" t="str">
        <f aca="false">IF(AND(D126&lt;0.75),"setosa",IF(AND(C126&lt;4.85,D126&gt;=0.75),"versicolor",IF(AND(G126&gt;=8.277,C126&gt;=4.85,D126&gt;=0.75),"virginica",IF(AND(F126&gt;=0.633,G126&lt;8.277,C126&gt;=4.85,D126&gt;=0.75),"virginica",IF(AND(G126&lt;7.61,F126&lt;0.633,G126&lt;8.277,C126&gt;=4.85,D126&gt;=0.75),"virginica",IF(AND(G126&gt;=7.61,F126&lt;0.633,G126&lt;8.277,C126&gt;=4.85,D126&gt;=0.75),"versicolor","shouldnthappen"))))))</f>
        <v>versicolor</v>
      </c>
      <c r="AQ126" s="1" t="str">
        <f aca="false">IF(AND(C126&lt;2.65,A126&gt;=5.45,C126&lt;4.75),"setosa",IF(AND(C126&gt;=2.65,A126&gt;=5.45,C126&lt;4.75),"versicolor",IF(AND(B126&lt;2.9,C126&lt;4.85,C126&gt;=4.75),"versicolor",IF(AND(B126&gt;=2.9,C126&lt;4.85,C126&gt;=4.75),"virginica",IF(AND(D126&lt;1.7,C126&gt;=4.85,C126&gt;=4.75),"versicolor",IF(AND(D126&gt;=1.7,C126&gt;=4.85,C126&gt;=4.75),"virginica",IF(AND(C126&lt;2.45,G126&lt;14.126,A126&lt;5.45,C126&lt;4.75),"setosa",IF(AND(C126&gt;=2.45,G126&lt;14.126,A126&lt;5.45,C126&lt;4.75),"versicolor",IF(AND(C126&lt;2.4,G126&gt;=14.126,A126&lt;5.45,C126&lt;4.75),"setosa",IF(AND(C126&gt;=2.4,G126&gt;=14.126,A126&lt;5.45,C126&lt;4.75),"versicolor","shouldnthappen"))))))))))</f>
        <v>versicolor</v>
      </c>
      <c r="AR126" s="1" t="str">
        <f aca="false">IF(AND(C126&lt;2.45,C126&lt;4.85),"setosa",IF(AND(C126&gt;=5.15,C126&gt;=4.85),"virginica",IF(AND(A126&gt;=4.95,C126&gt;=2.45,C126&lt;4.85),"versicolor",IF(AND(D126&lt;1.35,A126&lt;4.95,C126&gt;=2.45,C126&lt;4.85),"versicolor",IF(AND(D126&gt;=1.35,A126&lt;4.95,C126&gt;=2.45,C126&lt;4.85),"virginica",IF(AND(F126&lt;0.35,G126&lt;12.751,C126&lt;5.15,C126&gt;=4.85),"virginica",IF(AND(A126&lt;6.5,G126&gt;=12.751,C126&lt;5.15,C126&gt;=4.85),"virginica",IF(AND(A126&gt;=6.5,G126&gt;=12.751,C126&lt;5.15,C126&gt;=4.85),"versicolor",IF(AND(B126&gt;=2.75,F126&gt;=0.35,G126&lt;12.751,C126&lt;5.15,C126&gt;=4.85),"virginica",IF(AND(C126&lt;5.05,B126&lt;2.75,F126&gt;=0.35,G126&lt;12.751,C126&lt;5.15,C126&gt;=4.85),"virginica",IF(AND(C126&gt;=5.05,B126&lt;2.75,F126&gt;=0.35,G126&lt;12.751,C126&lt;5.15,C126&gt;=4.85),"versicolor","shouldnthappen")))))))))))</f>
        <v>versicolor</v>
      </c>
      <c r="AS126" s="1" t="str">
        <f aca="false">IF(AND(F126&gt;=0.9,B126&lt;3.05),"virginica",IF(AND(A126&lt;5.9,B126&gt;=3.05),"setosa",IF(AND(D126&lt;1.65,A126&gt;=5.9,B126&gt;=3.05),"versicolor",IF(AND(D126&gt;=1.65,A126&gt;=5.9,B126&gt;=3.05),"virginica",IF(AND(D126&gt;=1.75,C126&gt;=4.85,F126&lt;0.9,B126&lt;3.05),"virginica",IF(AND(C126&lt;2.2,B126&lt;2.95,C126&lt;4.85,F126&lt;0.9,B126&lt;3.05),"setosa",IF(AND(C126&gt;=2.2,B126&lt;2.95,C126&lt;4.85,F126&lt;0.9,B126&lt;3.05),"versicolor",IF(AND(C126&lt;2.8,B126&gt;=2.95,C126&lt;4.85,F126&lt;0.9,B126&lt;3.05),"setosa",IF(AND(C126&gt;=2.8,B126&gt;=2.95,C126&lt;4.85,F126&lt;0.9,B126&lt;3.05),"versicolor",IF(AND(G126&lt;13.879,D126&lt;1.75,C126&gt;=4.85,F126&lt;0.9,B126&lt;3.05),"virginica",IF(AND(G126&gt;=13.879,D126&lt;1.75,C126&gt;=4.85,F126&lt;0.9,B126&lt;3.05),"versicolor","shouldnthappen")))))))))))</f>
        <v>versicolor</v>
      </c>
      <c r="AT126" s="1" t="str">
        <f aca="false">IF(AND(D126&lt;0.75),"setosa",IF(AND(D126&gt;=1.75,D126&gt;=0.75),"virginica",IF(AND(D126&lt;1.45,G126&lt;7.37,D126&lt;1.75,D126&gt;=0.75),"versicolor",IF(AND(D126&gt;=1.45,G126&lt;7.37,D126&lt;1.75,D126&gt;=0.75),"virginica",IF(AND(C126&lt;5.45,G126&gt;=7.37,D126&lt;1.75,D126&gt;=0.75),"versicolor",IF(AND(C126&gt;=5.45,G126&gt;=7.37,D126&lt;1.75,D126&gt;=0.75),"virginica","shouldnthappen"))))))</f>
        <v>versicolor</v>
      </c>
      <c r="AU126" s="1" t="str">
        <f aca="false">IF(AND(D126&lt;0.7),"setosa",IF(AND(D126&gt;=1.7,A126&gt;=6.15,D126&gt;=0.7),"virginica",IF(AND(B126&gt;=2.55,C126&lt;4.75,A126&lt;6.15,D126&gt;=0.7),"versicolor",IF(AND(D126&gt;=1.7,C126&gt;=4.75,A126&lt;6.15,D126&gt;=0.7),"virginica",IF(AND(C126&lt;5.25,D126&lt;1.7,A126&gt;=6.15,D126&gt;=0.7),"versicolor",IF(AND(C126&gt;=5.25,D126&lt;1.7,A126&gt;=6.15,D126&gt;=0.7),"virginica",IF(AND(C126&lt;4.25,B126&lt;2.55,C126&lt;4.75,A126&lt;6.15,D126&gt;=0.7),"versicolor",IF(AND(C126&gt;=4.25,B126&lt;2.55,C126&lt;4.75,A126&lt;6.15,D126&gt;=0.7),"virginica",IF(AND(B126&lt;2.65,D126&lt;1.7,C126&gt;=4.75,A126&lt;6.15,D126&gt;=0.7),"virginica",IF(AND(B126&gt;=2.65,D126&lt;1.7,C126&gt;=4.75,A126&lt;6.15,D126&gt;=0.7),"versicolor","shouldnthappen"))))))))))</f>
        <v>versicolor</v>
      </c>
      <c r="AV126" s="1" t="str">
        <f aca="false">IF(AND(D126&lt;0.75),"setosa",IF(AND(F126&gt;=0.899,D126&gt;=0.75),"virginica",IF(AND(D126&lt;1.65,A126&lt;6.05,F126&lt;0.899,D126&gt;=0.75),"versicolor",IF(AND(D126&gt;=1.65,A126&lt;6.05,F126&lt;0.899,D126&gt;=0.75),"virginica",IF(AND(C126&gt;=5.05,A126&gt;=6.05,F126&lt;0.899,D126&gt;=0.75),"virginica",IF(AND(G126&gt;=13.757,C126&lt;5.05,A126&gt;=6.05,F126&lt;0.899,D126&gt;=0.75),"versicolor",IF(AND(D126&lt;1.6,G126&lt;13.757,C126&lt;5.05,A126&gt;=6.05,F126&lt;0.899,D126&gt;=0.75),"versicolor",IF(AND(D126&gt;=1.6,G126&lt;13.757,C126&lt;5.05,A126&gt;=6.05,F126&lt;0.899,D126&gt;=0.75),"virginica","shouldnthappen"))))))))</f>
        <v>versicolor</v>
      </c>
      <c r="AW126" s="1" t="str">
        <f aca="false">IF(AND(F126&lt;0.117,A126&gt;=5.55),"virginica",IF(AND(A126&gt;=5.2,G126&lt;6.086,A126&lt;5.55),"versicolor",IF(AND(D126&lt;0.7,G126&gt;=6.086,A126&lt;5.55),"setosa",IF(AND(D126&gt;=0.7,G126&gt;=6.086,A126&lt;5.55),"versicolor",IF(AND(A126&lt;4.75,A126&lt;5.2,G126&lt;6.086,A126&lt;5.55),"setosa",IF(AND(A126&gt;=4.75,A126&lt;5.2,G126&lt;6.086,A126&lt;5.55),"virginica",IF(AND(D126&gt;=1.65,C126&lt;4.95,F126&gt;=0.117,A126&gt;=5.55),"virginica",IF(AND(D126&gt;=1.75,C126&gt;=4.95,F126&gt;=0.117,A126&gt;=5.55),"virginica",IF(AND(C126&lt;2.6,D126&lt;1.65,C126&lt;4.95,F126&gt;=0.117,A126&gt;=5.55),"setosa",IF(AND(C126&gt;=2.6,D126&lt;1.65,C126&lt;4.95,F126&gt;=0.117,A126&gt;=5.55),"versicolor",IF(AND(D126&lt;1.55,D126&lt;1.75,C126&gt;=4.95,F126&gt;=0.117,A126&gt;=5.55),"virginica",IF(AND(A126&lt;6.95,D126&gt;=1.55,D126&lt;1.75,C126&gt;=4.95,F126&gt;=0.117,A126&gt;=5.55),"versicolor",IF(AND(A126&gt;=6.95,D126&gt;=1.55,D126&lt;1.75,C126&gt;=4.95,F126&gt;=0.117,A126&gt;=5.55),"virginica","shouldnthappen")))))))))))))</f>
        <v>versicolor</v>
      </c>
      <c r="AX126" s="1" t="str">
        <f aca="false">IF(AND(D126&lt;0.75),"setosa",IF(AND(F126&lt;0.138,D126&gt;=0.75),"virginica",IF(AND(C126&lt;4.45,A126&lt;6.15,F126&gt;=0.138,D126&gt;=0.75),"versicolor",IF(AND(C126&gt;=5.05,A126&gt;=6.15,F126&gt;=0.138,D126&gt;=0.75),"virginica",IF(AND(B126&lt;2.65,C126&gt;=4.45,A126&lt;6.15,F126&gt;=0.138,D126&gt;=0.75),"virginica",IF(AND(A126&gt;=6.35,C126&lt;5.05,A126&gt;=6.15,F126&gt;=0.138,D126&gt;=0.75),"versicolor",IF(AND(A126&lt;5.65,B126&gt;=2.65,C126&gt;=4.45,A126&lt;6.15,F126&gt;=0.138,D126&gt;=0.75),"virginica",IF(AND(D126&lt;1.75,A126&lt;6.35,C126&lt;5.05,A126&gt;=6.15,F126&gt;=0.138,D126&gt;=0.75),"versicolor",IF(AND(D126&gt;=1.75,A126&lt;6.35,C126&lt;5.05,A126&gt;=6.15,F126&gt;=0.138,D126&gt;=0.75),"virginica",IF(AND(D126&lt;1.7,A126&gt;=5.65,B126&gt;=2.65,C126&gt;=4.45,A126&lt;6.15,F126&gt;=0.138,D126&gt;=0.75),"versicolor",IF(AND(D126&gt;=1.7,A126&gt;=5.65,B126&gt;=2.65,C126&gt;=4.45,A126&lt;6.15,F126&gt;=0.138,D126&gt;=0.75),"virginica","shouldnthappen")))))))))))</f>
        <v>versicolor</v>
      </c>
      <c r="AY126" s="1" t="str">
        <f aca="false">IF(AND(D126&lt;0.75,A126&lt;5.55),"setosa",IF(AND(A126&lt;4.95,D126&gt;=0.75,A126&lt;5.55),"virginica",IF(AND(A126&gt;=4.95,D126&gt;=0.75,A126&lt;5.55),"versicolor",IF(AND(C126&lt;2.6,C126&lt;4.85,A126&gt;=5.55),"setosa",IF(AND(C126&gt;=2.6,C126&lt;4.85,A126&gt;=5.55),"versicolor",IF(AND(D126&gt;=1.75,C126&gt;=4.85,A126&gt;=5.55),"virginica",IF(AND(F126&lt;0.405,D126&lt;1.75,C126&gt;=4.85,A126&gt;=5.55),"versicolor",IF(AND(B126&lt;3.05,F126&gt;=0.405,D126&lt;1.75,C126&gt;=4.85,A126&gt;=5.55),"virginica",IF(AND(B126&gt;=3.05,F126&gt;=0.405,D126&lt;1.75,C126&gt;=4.85,A126&gt;=5.55),"versicolor","shouldnthappen")))))))))</f>
        <v>versicolor</v>
      </c>
      <c r="AZ126" s="1" t="str">
        <f aca="false">IF(AND(D126&lt;0.75),"setosa",IF(AND(F126&lt;0.9,C126&lt;4.95,D126&gt;=0.75),"versicolor",IF(AND(F126&gt;=0.9,C126&lt;4.95,D126&gt;=0.75),"virginica",IF(AND(D126&gt;=1.7,C126&gt;=4.95,D126&gt;=0.75),"virginica",IF(AND(F126&lt;0.405,D126&lt;1.7,C126&gt;=4.95,D126&gt;=0.75),"versicolor",IF(AND(F126&gt;=0.405,D126&lt;1.7,C126&gt;=4.95,D126&gt;=0.75),"virginica","shouldnthappen"))))))</f>
        <v>versicolor</v>
      </c>
      <c r="BA126" s="1" t="str">
        <f aca="false">IF(AND(D126&lt;0.75),"setosa",IF(AND(D126&gt;=1.7,C126&gt;=5.05,D126&gt;=0.75),"virginica",IF(AND(D126&lt;1.45,D126&lt;1.6,C126&lt;5.05,D126&gt;=0.75),"versicolor",IF(AND(A126&lt;5.8,D126&gt;=1.6,C126&lt;5.05,D126&gt;=0.75),"virginica",IF(AND(A126&gt;=5.8,D126&gt;=1.6,C126&lt;5.05,D126&gt;=0.75),"versicolor",IF(AND(F126&lt;0.417,D126&lt;1.7,C126&gt;=5.05,D126&gt;=0.75),"versicolor",IF(AND(F126&gt;=0.417,D126&lt;1.7,C126&gt;=5.05,D126&gt;=0.75),"virginica",IF(AND(A126&lt;5.95,D126&gt;=1.45,D126&lt;1.6,C126&lt;5.05,D126&gt;=0.75),"versicolor",IF(AND(G126&lt;10.618,A126&gt;=5.95,D126&gt;=1.45,D126&lt;1.6,C126&lt;5.05,D126&gt;=0.75),"virginica",IF(AND(G126&gt;=10.618,A126&gt;=5.95,D126&gt;=1.45,D126&lt;1.6,C126&lt;5.05,D126&gt;=0.75),"versicolor","shouldnthappen"))))))))))</f>
        <v>versicolor</v>
      </c>
      <c r="BB126" s="1" t="str">
        <f aca="false">IF(AND(C126&lt;2.6),"setosa",IF(AND(D126&gt;=1.75,C126&gt;=2.6),"virginica",IF(AND(C126&gt;=5.45,D126&lt;1.75,C126&gt;=2.6),"virginica",IF(AND(F126&gt;=0.259,C126&lt;5.45,D126&lt;1.75,C126&gt;=2.6),"versicolor",IF(AND(C126&lt;5.05,F126&lt;0.259,C126&lt;5.45,D126&lt;1.75,C126&gt;=2.6),"versicolor",IF(AND(C126&gt;=5.05,F126&lt;0.259,C126&lt;5.45,D126&lt;1.75,C126&gt;=2.6),"virginica","shouldnthappen"))))))</f>
        <v>versicolor</v>
      </c>
      <c r="BC126" s="1" t="str">
        <f aca="false">IF(AND(A126&lt;4.95,B126&lt;2.7,A126&lt;5.55),"virginica",IF(AND(A126&gt;=4.95,B126&lt;2.7,A126&lt;5.55),"versicolor",IF(AND(C126&lt;3.2,B126&gt;=2.7,A126&lt;5.55),"setosa",IF(AND(C126&gt;=3.2,B126&gt;=2.7,A126&lt;5.55),"versicolor",IF(AND(F126&gt;=0.85,A126&lt;6.15,A126&gt;=5.55),"virginica",IF(AND(D126&lt;1.45,A126&gt;=6.15,A126&gt;=5.55),"versicolor",IF(AND(C126&lt;4.8,F126&lt;0.85,A126&lt;6.15,A126&gt;=5.55),"versicolor",IF(AND(D126&gt;=1.7,D126&gt;=1.45,A126&gt;=6.15,A126&gt;=5.55),"virginica",IF(AND(G126&lt;9.333,C126&gt;=4.8,F126&lt;0.85,A126&lt;6.15,A126&gt;=5.55),"versicolor",IF(AND(G126&gt;=9.333,C126&gt;=4.8,F126&lt;0.85,A126&lt;6.15,A126&gt;=5.55),"virginica",IF(AND(C126&lt;4.9,D126&lt;1.7,D126&gt;=1.45,A126&gt;=6.15,A126&gt;=5.55),"versicolor",IF(AND(C126&gt;=4.9,D126&lt;1.7,D126&gt;=1.45,A126&gt;=6.15,A126&gt;=5.55),"virginica","shouldnthappen"))))))))))))</f>
        <v>versicolor</v>
      </c>
      <c r="BD126" s="1" t="str">
        <f aca="false">IF(AND(C126&lt;2.35),"setosa",IF(AND(C126&lt;4.75,B126&lt;2.55,C126&gt;=2.35),"versicolor",IF(AND(C126&gt;=4.75,B126&lt;2.55,C126&gt;=2.35),"virginica",IF(AND(C126&lt;4.75,B126&gt;=2.55,C126&gt;=2.35),"versicolor",IF(AND(D126&gt;=1.75,C126&gt;=4.75,B126&gt;=2.55,C126&gt;=2.35),"virginica",IF(AND(A126&gt;=6.5,D126&lt;1.75,C126&gt;=4.75,B126&gt;=2.55,C126&gt;=2.35),"versicolor",IF(AND(A126&lt;6.05,A126&lt;6.5,D126&lt;1.75,C126&gt;=4.75,B126&gt;=2.55,C126&gt;=2.35),"versicolor",IF(AND(A126&gt;=6.05,A126&lt;6.5,D126&lt;1.75,C126&gt;=4.75,B126&gt;=2.55,C126&gt;=2.35),"virginica","shouldnthappen"))))))))</f>
        <v>versicolor</v>
      </c>
      <c r="BE126" s="1" t="str">
        <f aca="false">IF(AND(C126&lt;2.5),"setosa",IF(AND(D126&lt;1.65,C126&lt;4.75,C126&gt;=2.5),"versicolor",IF(AND(D126&gt;=1.65,C126&lt;4.75,C126&gt;=2.5),"virginica",IF(AND(D126&gt;=1.75,C126&gt;=4.75,C126&gt;=2.5),"virginica",IF(AND(C126&lt;4.95,D126&lt;1.75,C126&gt;=4.75,C126&gt;=2.5),"versicolor",IF(AND(A126&lt;6.5,C126&gt;=4.95,D126&lt;1.75,C126&gt;=4.75,C126&gt;=2.5),"virginica",IF(AND(A126&gt;=6.5,C126&gt;=4.95,D126&lt;1.75,C126&gt;=4.75,C126&gt;=2.5),"versicolor","shouldnthappen")))))))</f>
        <v>versicolor</v>
      </c>
      <c r="BF126" s="1" t="str">
        <f aca="false">IF(AND(G126&gt;=15.244),"virginica",IF(AND(C126&lt;3.2,B126&gt;=3.15,G126&lt;15.244),"setosa",IF(AND(A126&gt;=4.95,C126&lt;4.7,B126&lt;3.15,G126&lt;15.244),"versicolor",IF(AND(C126&gt;=5.15,C126&gt;=4.7,B126&lt;3.15,G126&lt;15.244),"virginica",IF(AND(A126&gt;=6.45,C126&gt;=3.2,B126&gt;=3.15,G126&lt;15.244),"virginica",IF(AND(D126&lt;0.95,A126&lt;4.95,C126&lt;4.7,B126&lt;3.15,G126&lt;15.244),"setosa",IF(AND(D126&gt;=0.95,A126&lt;4.95,C126&lt;4.7,B126&lt;3.15,G126&lt;15.244),"virginica",IF(AND(F126&lt;0.816,A126&lt;6.45,C126&gt;=3.2,B126&gt;=3.15,G126&lt;15.244),"virginica",IF(AND(F126&gt;=0.816,A126&lt;6.45,C126&gt;=3.2,B126&gt;=3.15,G126&lt;15.244),"versicolor",IF(AND(A126&gt;=6.5,B126&lt;3.05,C126&lt;5.15,C126&gt;=4.7,B126&lt;3.15,G126&lt;15.244),"versicolor",IF(AND(G126&lt;11.093,B126&gt;=3.05,C126&lt;5.15,C126&gt;=4.7,B126&lt;3.15,G126&lt;15.244),"virginica",IF(AND(G126&gt;=11.093,B126&gt;=3.05,C126&lt;5.15,C126&gt;=4.7,B126&lt;3.15,G126&lt;15.244),"versicolor",IF(AND(D126&gt;=1.7,A126&lt;6.5,B126&lt;3.05,C126&lt;5.15,C126&gt;=4.7,B126&lt;3.15,G126&lt;15.244),"virginica",IF(AND(G126&lt;7.498,D126&lt;1.7,A126&lt;6.5,B126&lt;3.05,C126&lt;5.15,C126&gt;=4.7,B126&lt;3.15,G126&lt;15.244),"virginica",IF(AND(G126&gt;=7.498,D126&lt;1.7,A126&lt;6.5,B126&lt;3.05,C126&lt;5.15,C126&gt;=4.7,B126&lt;3.15,G126&lt;15.244),"versicolor","shouldnthappen")))))))))))))))</f>
        <v>versicolor</v>
      </c>
      <c r="BG126" s="1" t="str">
        <f aca="false">IF(AND(B126&gt;=3.35,C126&lt;4.85),"setosa",IF(AND(D126&gt;=1.75,C126&gt;=4.85),"virginica",IF(AND(D126&lt;0.75,B126&lt;3.35,C126&lt;4.85),"setosa",IF(AND(G126&gt;=13.879,D126&lt;1.75,C126&gt;=4.85),"versicolor",IF(AND(F126&gt;=0.9,D126&gt;=0.75,B126&lt;3.35,C126&lt;4.85),"virginica",IF(AND(F126&gt;=0.405,G126&lt;13.879,D126&lt;1.75,C126&gt;=4.85),"virginica",IF(AND(B126&gt;=2.55,F126&lt;0.9,D126&gt;=0.75,B126&lt;3.35,C126&lt;4.85),"versicolor",IF(AND(G126&lt;7.498,F126&lt;0.405,G126&lt;13.879,D126&lt;1.75,C126&gt;=4.85),"virginica",IF(AND(G126&gt;=7.498,F126&lt;0.405,G126&lt;13.879,D126&lt;1.75,C126&gt;=4.85),"versicolor",IF(AND(G126&lt;5.656,B126&lt;2.55,F126&lt;0.9,D126&gt;=0.75,B126&lt;3.35,C126&lt;4.85),"virginica",IF(AND(G126&gt;=5.656,B126&lt;2.55,F126&lt;0.9,D126&gt;=0.75,B126&lt;3.35,C126&lt;4.85),"versicolor","shouldnthappen")))))))))))</f>
        <v>versicolor</v>
      </c>
      <c r="BH126" s="1" t="str">
        <f aca="false">IF(AND(D126&lt;0.7),"setosa",IF(AND(D126&gt;=1.65,A126&lt;6.65,D126&gt;=0.7),"virginica",IF(AND(D126&lt;1.55,A126&gt;=6.65,D126&gt;=0.7),"versicolor",IF(AND(D126&gt;=1.55,A126&gt;=6.65,D126&gt;=0.7),"virginica",IF(AND(F126&gt;=0.529,D126&lt;1.65,A126&lt;6.65,D126&gt;=0.7),"versicolor",IF(AND(C126&gt;=5.35,F126&lt;0.529,D126&lt;1.65,A126&lt;6.65,D126&gt;=0.7),"virginica",IF(AND(G126&gt;=7.411,C126&lt;5.35,F126&lt;0.529,D126&lt;1.65,A126&lt;6.65,D126&gt;=0.7),"versicolor",IF(AND(G126&lt;6.927,G126&lt;7.411,C126&lt;5.35,F126&lt;0.529,D126&lt;1.65,A126&lt;6.65,D126&gt;=0.7),"versicolor",IF(AND(G126&gt;=6.927,G126&lt;7.411,C126&lt;5.35,F126&lt;0.529,D126&lt;1.65,A126&lt;6.65,D126&gt;=0.7),"virginica","shouldnthappen")))))))))</f>
        <v>versicolor</v>
      </c>
      <c r="BI126" s="1" t="str">
        <f aca="false">IF(AND(D126&gt;=1.7),"virginica",IF(AND(D126&lt;0.7,D126&lt;1.7),"setosa",IF(AND(D126&lt;1.45,G126&lt;7.37,D126&gt;=0.7,D126&lt;1.7),"versicolor",IF(AND(D126&gt;=1.45,G126&lt;7.37,D126&gt;=0.7,D126&lt;1.7),"virginica",IF(AND(B126&gt;=2.65,G126&gt;=7.37,D126&gt;=0.7,D126&lt;1.7),"versicolor",IF(AND(C126&lt;5.05,B126&lt;2.65,G126&gt;=7.37,D126&gt;=0.7,D126&lt;1.7),"versicolor",IF(AND(C126&gt;=5.05,B126&lt;2.65,G126&gt;=7.37,D126&gt;=0.7,D126&lt;1.7),"virginica","shouldnthappen")))))))</f>
        <v>versicolor</v>
      </c>
    </row>
    <row r="127" customFormat="false" ht="13.8" hidden="false" customHeight="false" outlineLevel="0" collapsed="false">
      <c r="A127" s="1" t="n">
        <v>5.5</v>
      </c>
      <c r="B127" s="1" t="n">
        <v>2.4</v>
      </c>
      <c r="C127" s="1" t="n">
        <v>3.8</v>
      </c>
      <c r="D127" s="1" t="n">
        <v>1.1</v>
      </c>
      <c r="E127" s="1" t="s">
        <v>92</v>
      </c>
      <c r="F127" s="1" t="n">
        <v>0.530459380242974</v>
      </c>
      <c r="G127" s="1" t="n">
        <v>10.6269226893783</v>
      </c>
      <c r="H127" s="11" t="str">
        <f aca="false">E127</f>
        <v>versicolor</v>
      </c>
      <c r="I127" s="1" t="str">
        <f aca="false">INDEX(L127:BI127, MODE(MATCH(L127:BI127, L127:BI127, 0 )))</f>
        <v>versicolor</v>
      </c>
      <c r="J127" s="12" t="n">
        <f aca="false">COUNTIF(L127:BI127, H127) / COUNTA(L127:BI127)</f>
        <v>1</v>
      </c>
      <c r="K127" s="13" t="n">
        <f aca="false">I127=H127</f>
        <v>1</v>
      </c>
      <c r="L127" s="1" t="str">
        <f aca="false">IF(AND(C127&lt;3.65,B127&gt;=3.35),"setosa",IF(AND(C127&gt;=3.65,B127&gt;=3.35),"virginica",IF(AND(C127&lt;2.35,C127&lt;4.85,B127&lt;3.35),"setosa",IF(AND(F127&gt;=0.899,C127&gt;=2.35,C127&lt;4.85,B127&lt;3.35),"virginica",IF(AND(G127&gt;=8.268,B127&lt;2.75,C127&gt;=4.85,B127&lt;3.35),"virginica",IF(AND(D127&lt;1.55,B127&gt;=2.75,C127&gt;=4.85,B127&lt;3.35),"versicolor",IF(AND(D127&gt;=1.55,B127&gt;=2.75,C127&gt;=4.85,B127&lt;3.35),"virginica",IF(AND(G127&lt;6.537,F127&lt;0.899,C127&gt;=2.35,C127&lt;4.85,B127&lt;3.35),"virginica",IF(AND(G127&gt;=6.537,F127&lt;0.899,C127&gt;=2.35,C127&lt;4.85,B127&lt;3.35),"versicolor",IF(AND(G127&lt;6.878,G127&lt;8.268,B127&lt;2.75,C127&gt;=4.85,B127&lt;3.35),"virginica",IF(AND(G127&gt;=6.878,G127&lt;8.268,B127&lt;2.75,C127&gt;=4.85,B127&lt;3.35),"versicolor","shouldnthappen")))))))))))</f>
        <v>versicolor</v>
      </c>
      <c r="M127" s="1" t="str">
        <f aca="false">IF(AND(C127&lt;2.6),"setosa",IF(AND(D127&gt;=1.75,C127&gt;=2.6),"virginica",IF(AND(G127&lt;6.094,D127&lt;1.75,C127&gt;=2.6),"virginica",IF(AND(D127&lt;1.35,G127&gt;=6.094,D127&lt;1.75,C127&gt;=2.6),"versicolor",IF(AND(C127&lt;5.05,D127&gt;=1.35,G127&gt;=6.094,D127&lt;1.75,C127&gt;=2.6),"versicolor",IF(AND(C127&gt;=5.05,D127&gt;=1.35,G127&gt;=6.094,D127&lt;1.75,C127&gt;=2.6),"virginica","shouldnthappen"))))))</f>
        <v>versicolor</v>
      </c>
      <c r="N127" s="1" t="str">
        <f aca="false">IF(AND(A127&lt;6.6,B127&gt;=3.45),"setosa",IF(AND(A127&gt;=6.6,B127&gt;=3.45),"virginica",IF(AND(D127&lt;0.7,C127&lt;4.75,B127&lt;3.45),"setosa",IF(AND(D127&gt;=0.7,C127&lt;4.75,B127&lt;3.45),"versicolor",IF(AND(C127&gt;=5.15,C127&gt;=4.75,B127&lt;3.45),"virginica",IF(AND(D127&gt;=1.7,A127&lt;6.5,C127&lt;5.15,C127&gt;=4.75,B127&lt;3.45),"virginica",IF(AND(C127&lt;5.05,A127&gt;=6.5,C127&lt;5.15,C127&gt;=4.75,B127&lt;3.45),"versicolor",IF(AND(C127&gt;=5.05,A127&gt;=6.5,C127&lt;5.15,C127&gt;=4.75,B127&lt;3.45),"virginica",IF(AND(G127&lt;7.498,D127&lt;1.7,A127&lt;6.5,C127&lt;5.15,C127&gt;=4.75,B127&lt;3.45),"virginica",IF(AND(G127&gt;=7.498,D127&lt;1.7,A127&lt;6.5,C127&lt;5.15,C127&gt;=4.75,B127&lt;3.45),"versicolor","shouldnthappen"))))))))))</f>
        <v>versicolor</v>
      </c>
      <c r="O127" s="1" t="str">
        <f aca="false">IF(AND(D127&lt;0.75),"setosa",IF(AND(C127&lt;4.75,C127&lt;4.85,D127&gt;=0.75),"versicolor",IF(AND(A127&gt;=6.05,C127&gt;=4.85,D127&gt;=0.75),"virginica",IF(AND(D127&lt;1.6,C127&gt;=4.75,C127&lt;4.85,D127&gt;=0.75),"versicolor",IF(AND(D127&gt;=1.6,C127&gt;=4.75,C127&lt;4.85,D127&gt;=0.75),"virginica",IF(AND(A127&lt;5.9,A127&lt;6.05,C127&gt;=4.85,D127&gt;=0.75),"virginica",IF(AND(A127&gt;=5.9,A127&lt;6.05,C127&gt;=4.85,D127&gt;=0.75),"versicolor","shouldnthappen")))))))</f>
        <v>versicolor</v>
      </c>
      <c r="P127" s="1" t="str">
        <f aca="false">IF(AND(D127&lt;0.75),"setosa",IF(AND(A127&lt;5.55,D127&gt;=0.75),"versicolor",IF(AND(D127&gt;=1.7,G127&lt;13.158,A127&gt;=5.55,D127&gt;=0.75),"virginica",IF(AND(B127&lt;2.45,D127&lt;1.7,G127&lt;13.158,A127&gt;=5.55,D127&gt;=0.75),"virginica",IF(AND(B127&gt;=2.45,D127&lt;1.7,G127&lt;13.158,A127&gt;=5.55,D127&gt;=0.75),"versicolor",IF(AND(B127&gt;=3.05,G127&lt;15.551,G127&gt;=13.158,A127&gt;=5.55,D127&gt;=0.75),"versicolor",IF(AND(B127&lt;2.9,G127&gt;=15.551,G127&gt;=13.158,A127&gt;=5.55,D127&gt;=0.75),"versicolor",IF(AND(B127&gt;=2.9,G127&gt;=15.551,G127&gt;=13.158,A127&gt;=5.55,D127&gt;=0.75),"virginica",IF(AND(D127&lt;1.3,G127&lt;14.221,B127&lt;3.05,G127&lt;15.551,G127&gt;=13.158,A127&gt;=5.55,D127&gt;=0.75),"versicolor",IF(AND(D127&gt;=1.3,G127&lt;14.221,B127&lt;3.05,G127&lt;15.551,G127&gt;=13.158,A127&gt;=5.55,D127&gt;=0.75),"virginica",IF(AND(C127&lt;4.9,G127&gt;=14.221,B127&lt;3.05,G127&lt;15.551,G127&gt;=13.158,A127&gt;=5.55,D127&gt;=0.75),"versicolor",IF(AND(C127&gt;=4.9,G127&gt;=14.221,B127&lt;3.05,G127&lt;15.551,G127&gt;=13.158,A127&gt;=5.55,D127&gt;=0.75),"virginica","shouldnthappen"))))))))))))</f>
        <v>versicolor</v>
      </c>
      <c r="Q127" s="1" t="str">
        <f aca="false">IF(AND(C127&lt;2.6),"setosa",IF(AND(A127&gt;=4.95,C127&lt;4.75,C127&gt;=2.6),"versicolor",IF(AND(D127&gt;=1.75,C127&gt;=4.75,C127&gt;=2.6),"virginica",IF(AND(B127&lt;2.45,A127&lt;4.95,C127&lt;4.75,C127&gt;=2.6),"versicolor",IF(AND(B127&gt;=2.45,A127&lt;4.95,C127&lt;4.75,C127&gt;=2.6),"virginica",IF(AND(G127&lt;7.498,D127&lt;1.75,C127&gt;=4.75,C127&gt;=2.6),"virginica",IF(AND(F127&lt;0.417,G127&gt;=7.498,D127&lt;1.75,C127&gt;=4.75,C127&gt;=2.6),"versicolor",IF(AND(F127&lt;0.442,F127&gt;=0.417,G127&gt;=7.498,D127&lt;1.75,C127&gt;=4.75,C127&gt;=2.6),"virginica",IF(AND(F127&gt;=0.442,F127&gt;=0.417,G127&gt;=7.498,D127&lt;1.75,C127&gt;=4.75,C127&gt;=2.6),"versicolor","shouldnthappen")))))))))</f>
        <v>versicolor</v>
      </c>
      <c r="R127" s="1" t="str">
        <f aca="false">IF(AND(D127&lt;0.75),"setosa",IF(AND(D127&lt;1.75,A127&gt;=6.25,D127&gt;=0.75),"versicolor",IF(AND(D127&gt;=1.75,A127&gt;=6.25,D127&gt;=0.75),"virginica",IF(AND(D127&lt;1.6,C127&lt;4.75,A127&lt;6.25,D127&gt;=0.75),"versicolor",IF(AND(D127&gt;=1.6,C127&lt;4.75,A127&lt;6.25,D127&gt;=0.75),"virginica",IF(AND(G127&lt;6.998,C127&gt;=4.75,A127&lt;6.25,D127&gt;=0.75),"virginica",IF(AND(A127&lt;6.05,G127&gt;=6.998,C127&gt;=4.75,A127&lt;6.25,D127&gt;=0.75),"versicolor",IF(AND(A127&gt;=6.05,G127&gt;=6.998,C127&gt;=4.75,A127&lt;6.25,D127&gt;=0.75),"virginica","shouldnthappen"))))))))</f>
        <v>versicolor</v>
      </c>
      <c r="S127" s="1" t="str">
        <f aca="false">IF(AND(B127&gt;=3.05,A127&lt;5.45),"setosa",IF(AND(C127&lt;2.2,B127&lt;3.05,A127&lt;5.45),"setosa",IF(AND(C127&gt;=2.2,B127&lt;3.05,A127&lt;5.45),"versicolor",IF(AND(B127&lt;3.7,C127&lt;4.8,A127&gt;=5.45),"versicolor",IF(AND(B127&gt;=3.7,C127&lt;4.8,A127&gt;=5.45),"setosa",IF(AND(G127&lt;13.757,C127&lt;5.05,C127&gt;=4.8,A127&gt;=5.45),"virginica",IF(AND(G127&gt;=13.757,C127&lt;5.05,C127&gt;=4.8,A127&gt;=5.45),"versicolor",IF(AND(C127&gt;=5.15,C127&gt;=5.05,C127&gt;=4.8,A127&gt;=5.45),"virginica",IF(AND(A127&lt;5.95,C127&lt;5.15,C127&gt;=5.05,C127&gt;=4.8,A127&gt;=5.45),"virginica",IF(AND(D127&gt;=1.8,A127&gt;=5.95,C127&lt;5.15,C127&gt;=5.05,C127&gt;=4.8,A127&gt;=5.45),"virginica",IF(AND(B127&lt;2.75,D127&lt;1.8,A127&gt;=5.95,C127&lt;5.15,C127&gt;=5.05,C127&gt;=4.8,A127&gt;=5.45),"versicolor",IF(AND(B127&gt;=2.75,D127&lt;1.8,A127&gt;=5.95,C127&lt;5.15,C127&gt;=5.05,C127&gt;=4.8,A127&gt;=5.45),"virginica","shouldnthappen"))))))))))))</f>
        <v>versicolor</v>
      </c>
      <c r="T127" s="1" t="str">
        <f aca="false">IF(AND(C127&lt;2.6),"setosa",IF(AND(D127&lt;1.65,C127&lt;4.75,C127&gt;=2.6),"versicolor",IF(AND(D127&gt;=1.65,C127&lt;4.75,C127&gt;=2.6),"virginica",IF(AND(G127&gt;=8.494,A127&lt;6.6,C127&gt;=4.75,C127&gt;=2.6),"virginica",IF(AND(C127&lt;5.2,A127&gt;=6.6,C127&gt;=4.75,C127&gt;=2.6),"versicolor",IF(AND(C127&gt;=5.2,A127&gt;=6.6,C127&gt;=4.75,C127&gt;=2.6),"virginica",IF(AND(A127&lt;5.95,G127&lt;8.494,A127&lt;6.6,C127&gt;=4.75,C127&gt;=2.6),"virginica",IF(AND(A127&gt;=5.95,G127&lt;8.494,A127&lt;6.6,C127&gt;=4.75,C127&gt;=2.6),"versicolor","shouldnthappen"))))))))</f>
        <v>versicolor</v>
      </c>
      <c r="U127" s="1" t="str">
        <f aca="false">IF(AND(C127&lt;3.65,B127&gt;=3.35),"setosa",IF(AND(C127&gt;=3.65,B127&gt;=3.35),"virginica",IF(AND(C127&lt;2.35,A127&lt;6.25,B127&lt;3.35),"setosa",IF(AND(C127&lt;4.85,A127&gt;=6.25,B127&lt;3.35),"versicolor",IF(AND(G127&gt;=15.426,C127&gt;=2.35,A127&lt;6.25,B127&lt;3.35),"virginica",IF(AND(D127&gt;=1.55,C127&gt;=4.85,A127&gt;=6.25,B127&lt;3.35),"virginica",IF(AND(D127&lt;1.8,G127&lt;15.426,C127&gt;=2.35,A127&lt;6.25,B127&lt;3.35),"versicolor",IF(AND(D127&gt;=1.8,G127&lt;15.426,C127&gt;=2.35,A127&lt;6.25,B127&lt;3.35),"virginica",IF(AND(B127&lt;2.95,D127&lt;1.55,C127&gt;=4.85,A127&gt;=6.25,B127&lt;3.35),"virginica",IF(AND(B127&gt;=2.95,D127&lt;1.55,C127&gt;=4.85,A127&gt;=6.25,B127&lt;3.35),"versicolor","shouldnthappen"))))))))))</f>
        <v>versicolor</v>
      </c>
      <c r="V127" s="1" t="str">
        <f aca="false">IF(AND(C127&lt;2.6),"setosa",IF(AND(C127&gt;=4.85,C127&gt;=2.6),"virginica",IF(AND(F127&gt;=0.9,C127&lt;4.85,C127&gt;=2.6),"virginica",IF(AND(G127&lt;5.656,F127&lt;0.9,C127&lt;4.85,C127&gt;=2.6),"virginica",IF(AND(G127&gt;=5.656,F127&lt;0.9,C127&lt;4.85,C127&gt;=2.6),"versicolor","shouldnthappen")))))</f>
        <v>versicolor</v>
      </c>
      <c r="W127" s="1" t="str">
        <f aca="false">IF(AND(D127&gt;=1.75,G127&gt;=13.795),"virginica",IF(AND(D127&gt;=1.5,G127&gt;=12.335,G127&lt;13.795),"virginica",IF(AND(C127&lt;2.45,C127&lt;4.85,G127&lt;12.335,G127&lt;13.795),"setosa",IF(AND(C127&gt;=2.45,C127&lt;4.85,G127&lt;12.335,G127&lt;13.795),"versicolor",IF(AND(D127&gt;=1.7,C127&gt;=4.85,G127&lt;12.335,G127&lt;13.795),"virginica",IF(AND(B127&gt;=3.25,D127&lt;1.5,G127&gt;=12.335,G127&lt;13.795),"setosa",IF(AND(D127&lt;1,F127&lt;0.255,D127&lt;1.75,G127&gt;=13.795),"setosa",IF(AND(D127&gt;=1,F127&lt;0.255,D127&lt;1.75,G127&gt;=13.795),"versicolor",IF(AND(A127&lt;5.4,F127&gt;=0.255,D127&lt;1.75,G127&gt;=13.795),"setosa",IF(AND(A127&gt;=5.4,F127&gt;=0.255,D127&lt;1.75,G127&gt;=13.795),"versicolor",IF(AND(A127&lt;6.15,D127&lt;1.7,C127&gt;=4.85,G127&lt;12.335,G127&lt;13.795),"versicolor",IF(AND(A127&gt;=6.15,D127&lt;1.7,C127&gt;=4.85,G127&lt;12.335,G127&lt;13.795),"virginica",IF(AND(C127&lt;5,B127&lt;3.25,D127&lt;1.5,G127&gt;=12.335,G127&lt;13.795),"versicolor",IF(AND(C127&gt;=5,B127&lt;3.25,D127&lt;1.5,G127&gt;=12.335,G127&lt;13.795),"virginica","shouldnthappen"))))))))))))))</f>
        <v>versicolor</v>
      </c>
      <c r="X127" s="1" t="str">
        <f aca="false">IF(AND(C127&lt;2.5,A127&lt;5.55),"setosa",IF(AND(F127&lt;0.096,A127&gt;=5.55),"virginica",IF(AND(D127&lt;1.6,C127&gt;=2.5,A127&lt;5.55),"versicolor",IF(AND(D127&gt;=1.6,C127&gt;=2.5,A127&lt;5.55),"virginica",IF(AND(F127&gt;=0.156,C127&lt;4.75,F127&gt;=0.096,A127&gt;=5.55),"versicolor",IF(AND(D127&gt;=1.75,C127&gt;=4.75,F127&gt;=0.096,A127&gt;=5.55),"virginica",IF(AND(B127&lt;3.3,F127&lt;0.156,C127&lt;4.75,F127&gt;=0.096,A127&gt;=5.55),"versicolor",IF(AND(B127&gt;=3.3,F127&lt;0.156,C127&lt;4.75,F127&gt;=0.096,A127&gt;=5.55),"setosa",IF(AND(B127&lt;2.45,A127&lt;6.05,D127&lt;1.75,C127&gt;=4.75,F127&gt;=0.096,A127&gt;=5.55),"virginica",IF(AND(B127&gt;=2.45,A127&lt;6.05,D127&lt;1.75,C127&gt;=4.75,F127&gt;=0.096,A127&gt;=5.55),"versicolor",IF(AND(F127&lt;0.205,A127&gt;=6.05,D127&lt;1.75,C127&gt;=4.75,F127&gt;=0.096,A127&gt;=5.55),"versicolor",IF(AND(F127&gt;=0.205,A127&gt;=6.05,D127&lt;1.75,C127&gt;=4.75,F127&gt;=0.096,A127&gt;=5.55),"virginica","shouldnthappen"))))))))))))</f>
        <v>versicolor</v>
      </c>
      <c r="Y127" s="1" t="str">
        <f aca="false">IF(AND(C127&lt;2.35,A127&lt;5.55),"setosa",IF(AND(C127&gt;=5.05,A127&gt;=5.55),"virginica",IF(AND(D127&lt;1.6,C127&gt;=2.35,A127&lt;5.55),"versicolor",IF(AND(D127&gt;=1.6,C127&gt;=2.35,A127&lt;5.55),"virginica",IF(AND(D127&gt;=1.75,C127&lt;5.05,A127&gt;=5.55),"virginica",IF(AND(B127&gt;=3.55,D127&lt;1.75,C127&lt;5.05,A127&gt;=5.55),"setosa",IF(AND(G127&lt;6.3,B127&lt;3.55,D127&lt;1.75,C127&lt;5.05,A127&gt;=5.55),"virginica",IF(AND(G127&gt;=6.3,B127&lt;3.55,D127&lt;1.75,C127&lt;5.05,A127&gt;=5.55),"versicolor","shouldnthappen"))))))))</f>
        <v>versicolor</v>
      </c>
      <c r="Z127" s="1" t="str">
        <f aca="false">IF(AND(D127&lt;0.75),"setosa",IF(AND(B127&gt;=2.55,C127&lt;4.85,D127&gt;=0.75),"versicolor",IF(AND(D127&gt;=1.7,C127&gt;=4.85,D127&gt;=0.75),"virginica",IF(AND(D127&lt;1.6,B127&lt;2.55,C127&lt;4.85,D127&gt;=0.75),"versicolor",IF(AND(D127&gt;=1.6,B127&lt;2.55,C127&lt;4.85,D127&gt;=0.75),"virginica",IF(AND(B127&lt;2.65,D127&lt;1.7,C127&gt;=4.85,D127&gt;=0.75),"virginica",IF(AND(F127&lt;0.325,B127&gt;=2.65,D127&lt;1.7,C127&gt;=4.85,D127&gt;=0.75),"virginica",IF(AND(G127&lt;10.717,F127&gt;=0.325,B127&gt;=2.65,D127&lt;1.7,C127&gt;=4.85,D127&gt;=0.75),"versicolor",IF(AND(G127&gt;=10.717,F127&gt;=0.325,B127&gt;=2.65,D127&lt;1.7,C127&gt;=4.85,D127&gt;=0.75),"virginica","shouldnthappen")))))))))</f>
        <v>versicolor</v>
      </c>
      <c r="AA127" s="1" t="str">
        <f aca="false">IF(AND(D127&lt;0.75),"setosa",IF(AND(D127&gt;=1.75,D127&gt;=0.75),"virginica",IF(AND(F127&gt;=0.455,D127&lt;1.75,D127&gt;=0.75),"versicolor",IF(AND(D127&lt;1.45,F127&lt;0.455,D127&lt;1.75,D127&gt;=0.75),"versicolor",IF(AND(F127&lt;0.247,D127&gt;=1.45,F127&lt;0.455,D127&lt;1.75,D127&gt;=0.75),"versicolor",IF(AND(F127&gt;=0.247,D127&gt;=1.45,F127&lt;0.455,D127&lt;1.75,D127&gt;=0.75),"virginica","shouldnthappen"))))))</f>
        <v>versicolor</v>
      </c>
      <c r="AB127" s="1" t="str">
        <f aca="false">IF(AND(F127&gt;=0.221,B127&gt;=3.35),"setosa",IF(AND(A127&lt;5.3,F127&gt;=0.683,B127&lt;3.35),"setosa",IF(AND(A127&lt;6.45,F127&lt;0.221,B127&gt;=3.35),"setosa",IF(AND(A127&gt;=6.45,F127&lt;0.221,B127&gt;=3.35),"virginica",IF(AND(G127&lt;6.3,A127&lt;6.25,F127&lt;0.683,B127&lt;3.35),"virginica",IF(AND(G127&lt;13.795,A127&gt;=6.25,F127&lt;0.683,B127&lt;3.35),"virginica",IF(AND(D127&lt;1.65,A127&gt;=5.3,F127&gt;=0.683,B127&lt;3.35),"versicolor",IF(AND(D127&gt;=1.65,A127&gt;=5.3,F127&gt;=0.683,B127&lt;3.35),"virginica",IF(AND(D127&lt;0.6,G127&gt;=6.3,A127&lt;6.25,F127&lt;0.683,B127&lt;3.35),"setosa",IF(AND(D127&lt;1.7,G127&gt;=13.795,A127&gt;=6.25,F127&lt;0.683,B127&lt;3.35),"versicolor",IF(AND(D127&gt;=1.7,G127&gt;=13.795,A127&gt;=6.25,F127&lt;0.683,B127&lt;3.35),"virginica",IF(AND(C127&gt;=5.35,D127&gt;=0.6,G127&gt;=6.3,A127&lt;6.25,F127&lt;0.683,B127&lt;3.35),"virginica",IF(AND(D127&lt;1.75,C127&lt;5.35,D127&gt;=0.6,G127&gt;=6.3,A127&lt;6.25,F127&lt;0.683,B127&lt;3.35),"versicolor",IF(AND(D127&gt;=1.75,C127&lt;5.35,D127&gt;=0.6,G127&gt;=6.3,A127&lt;6.25,F127&lt;0.683,B127&lt;3.35),"virginica","shouldnthappen"))))))))))))))</f>
        <v>versicolor</v>
      </c>
      <c r="AC127" s="1" t="str">
        <f aca="false">IF(AND(B127&gt;=3.3),"setosa",IF(AND(C127&lt;2.45,D127&lt;1.55,B127&lt;3.3),"setosa",IF(AND(F127&gt;=0.211,D127&gt;=1.55,B127&lt;3.3),"virginica",IF(AND(C127&lt;4.9,C127&gt;=2.45,D127&lt;1.55,B127&lt;3.3),"versicolor",IF(AND(C127&gt;=4.9,C127&gt;=2.45,D127&lt;1.55,B127&lt;3.3),"virginica",IF(AND(F127&lt;0.138,F127&lt;0.211,D127&gt;=1.55,B127&lt;3.3),"virginica",IF(AND(F127&gt;=0.138,F127&lt;0.211,D127&gt;=1.55,B127&lt;3.3),"versicolor","shouldnthappen")))))))</f>
        <v>versicolor</v>
      </c>
      <c r="AD127" s="1" t="str">
        <f aca="false">IF(AND(D127&gt;=1.75),"virginica",IF(AND(D127&lt;0.75,D127&lt;1.75),"setosa",IF(AND(D127&lt;1.35,D127&gt;=0.75,D127&lt;1.75),"versicolor",IF(AND(B127&lt;2.6,C127&lt;4.85,D127&gt;=1.35,D127&gt;=0.75,D127&lt;1.75),"virginica",IF(AND(B127&gt;=2.6,C127&lt;4.85,D127&gt;=1.35,D127&gt;=0.75,D127&lt;1.75),"versicolor",IF(AND(A127&lt;6.4,C127&gt;=4.85,D127&gt;=1.35,D127&gt;=0.75,D127&lt;1.75),"virginica",IF(AND(A127&gt;=6.4,C127&gt;=4.85,D127&gt;=1.35,D127&gt;=0.75,D127&lt;1.75),"versicolor","shouldnthappen")))))))</f>
        <v>versicolor</v>
      </c>
      <c r="AE127" s="1" t="str">
        <f aca="false">IF(AND(C127&lt;2.45),"setosa",IF(AND(F127&lt;0.07,C127&gt;=2.45),"virginica",IF(AND(A127&gt;=5,C127&lt;4.75,F127&gt;=0.07,C127&gt;=2.45),"versicolor",IF(AND(F127&lt;0.182,C127&gt;=4.75,F127&gt;=0.07,C127&gt;=2.45),"versicolor",IF(AND(B127&lt;2.45,A127&lt;5,C127&lt;4.75,F127&gt;=0.07,C127&gt;=2.45),"versicolor",IF(AND(B127&gt;=2.45,A127&lt;5,C127&lt;4.75,F127&gt;=0.07,C127&gt;=2.45),"virginica",IF(AND(F127&gt;=0.468,F127&gt;=0.182,C127&gt;=4.75,F127&gt;=0.07,C127&gt;=2.45),"virginica",IF(AND(A127&gt;=6.85,F127&lt;0.468,F127&gt;=0.182,C127&gt;=4.75,F127&gt;=0.07,C127&gt;=2.45),"virginica",IF(AND(B127&lt;2.6,A127&lt;6.85,F127&lt;0.468,F127&gt;=0.182,C127&gt;=4.75,F127&gt;=0.07,C127&gt;=2.45),"virginica",IF(AND(B127&gt;=2.6,A127&lt;6.85,F127&lt;0.468,F127&gt;=0.182,C127&gt;=4.75,F127&gt;=0.07,C127&gt;=2.45),"versicolor","shouldnthappen"))))))))))</f>
        <v>versicolor</v>
      </c>
      <c r="AF127" s="1" t="str">
        <f aca="false">IF(AND(D127&lt;0.75,A127&lt;5.45),"setosa",IF(AND(D127&gt;=1.75,A127&gt;=5.45),"virginica",IF(AND(G127&lt;6.094,D127&gt;=0.75,A127&lt;5.45),"virginica",IF(AND(G127&gt;=6.094,D127&gt;=0.75,A127&lt;5.45),"versicolor",IF(AND(C127&lt;2.75,D127&lt;1.75,A127&gt;=5.45),"setosa",IF(AND(D127&lt;1.45,C127&gt;=2.75,D127&lt;1.75,A127&gt;=5.45),"versicolor",IF(AND(B127&lt;2.75,D127&gt;=1.45,C127&gt;=2.75,D127&lt;1.75,A127&gt;=5.45),"versicolor",IF(AND(C127&lt;5.05,B127&gt;=2.75,D127&gt;=1.45,C127&gt;=2.75,D127&lt;1.75,A127&gt;=5.45),"versicolor",IF(AND(C127&gt;=5.05,B127&gt;=2.75,D127&gt;=1.45,C127&gt;=2.75,D127&lt;1.75,A127&gt;=5.45),"virginica","shouldnthappen")))))))))</f>
        <v>versicolor</v>
      </c>
      <c r="AG127" s="1" t="str">
        <f aca="false">IF(AND(D127&lt;0.65,G127&lt;8.868,A127&lt;5.3),"setosa",IF(AND(C127&lt;2.6,G127&gt;=8.868,A127&lt;5.3),"setosa",IF(AND(C127&gt;=2.6,G127&gt;=8.868,A127&lt;5.3),"versicolor",IF(AND(C127&gt;=4.95,D127&lt;1.55,A127&gt;=5.3),"virginica",IF(AND(G127&lt;13.795,D127&gt;=1.55,A127&gt;=5.3),"virginica",IF(AND(C127&lt;3.75,D127&gt;=0.65,G127&lt;8.868,A127&lt;5.3),"versicolor",IF(AND(C127&gt;=3.75,D127&gt;=0.65,G127&lt;8.868,A127&lt;5.3),"virginica",IF(AND(C127&lt;2.6,C127&lt;4.95,D127&lt;1.55,A127&gt;=5.3),"setosa",IF(AND(C127&gt;=2.6,C127&lt;4.95,D127&lt;1.55,A127&gt;=5.3),"versicolor",IF(AND(C127&lt;4.75,G127&gt;=13.795,D127&gt;=1.55,A127&gt;=5.3),"versicolor",IF(AND(C127&gt;=4.75,G127&gt;=13.795,D127&gt;=1.55,A127&gt;=5.3),"virginica","shouldnthappen")))))))))))</f>
        <v>versicolor</v>
      </c>
      <c r="AH127" s="1" t="str">
        <f aca="false">IF(AND(D127&lt;0.75),"setosa",IF(AND(C127&lt;4.75,D127&gt;=0.75),"versicolor",IF(AND(G127&lt;13.757,C127&gt;=4.75,D127&gt;=0.75),"virginica",IF(AND(B127&lt;3.05,G127&gt;=13.757,C127&gt;=4.75,D127&gt;=0.75),"virginica",IF(AND(A127&lt;6.65,B127&gt;=3.05,G127&gt;=13.757,C127&gt;=4.75,D127&gt;=0.75),"virginica",IF(AND(A127&gt;=6.65,B127&gt;=3.05,G127&gt;=13.757,C127&gt;=4.75,D127&gt;=0.75),"versicolor","shouldnthappen"))))))</f>
        <v>versicolor</v>
      </c>
      <c r="AI127" s="1" t="str">
        <f aca="false">IF(AND(D127&lt;0.7),"setosa",IF(AND(C127&lt;4.75,D127&gt;=0.7),"versicolor",IF(AND(A127&lt;6.6,F127&lt;0.482,C127&gt;=4.75,D127&gt;=0.7),"virginica",IF(AND(C127&gt;=4.95,F127&gt;=0.482,C127&gt;=4.75,D127&gt;=0.7),"virginica",IF(AND(D127&lt;1.9,A127&gt;=6.6,F127&lt;0.482,C127&gt;=4.75,D127&gt;=0.7),"versicolor",IF(AND(D127&gt;=1.9,A127&gt;=6.6,F127&lt;0.482,C127&gt;=4.75,D127&gt;=0.7),"virginica",IF(AND(F127&gt;=0.766,C127&lt;4.95,F127&gt;=0.482,C127&gt;=4.75,D127&gt;=0.7),"virginica",IF(AND(B127&lt;2.95,F127&lt;0.766,C127&lt;4.95,F127&gt;=0.482,C127&gt;=4.75,D127&gt;=0.7),"virginica",IF(AND(B127&gt;=2.95,F127&lt;0.766,C127&lt;4.95,F127&gt;=0.482,C127&gt;=4.75,D127&gt;=0.7),"versicolor","shouldnthappen")))))))))</f>
        <v>versicolor</v>
      </c>
      <c r="AJ127" s="1" t="str">
        <f aca="false">IF(AND(C127&lt;2.45,C127&lt;4.75),"setosa",IF(AND(D127&gt;=1.65,C127&gt;=4.75),"virginica",IF(AND(A127&lt;4.95,C127&gt;=2.45,C127&lt;4.75),"virginica",IF(AND(A127&gt;=4.95,C127&gt;=2.45,C127&lt;4.75),"versicolor",IF(AND(B127&lt;2.95,D127&lt;1.65,C127&gt;=4.75),"virginica",IF(AND(B127&gt;=2.95,D127&lt;1.65,C127&gt;=4.75),"versicolor","shouldnthappen"))))))</f>
        <v>versicolor</v>
      </c>
      <c r="AK127" s="1" t="str">
        <f aca="false">IF(AND(D127&lt;0.75,A127&lt;5.45),"setosa",IF(AND(B127&lt;2.45,D127&gt;=0.75,A127&lt;5.45),"versicolor",IF(AND(A127&gt;=5.55,C127&lt;4.75,A127&gt;=5.45),"versicolor",IF(AND(C127&gt;=5.15,C127&gt;=4.75,A127&gt;=5.45),"virginica",IF(AND(G127&lt;6.094,B127&gt;=2.45,D127&gt;=0.75,A127&lt;5.45),"virginica",IF(AND(G127&gt;=6.094,B127&gt;=2.45,D127&gt;=0.75,A127&lt;5.45),"versicolor",IF(AND(D127&lt;0.6,A127&lt;5.55,C127&lt;4.75,A127&gt;=5.45),"setosa",IF(AND(D127&gt;=0.6,A127&lt;5.55,C127&lt;4.75,A127&gt;=5.45),"versicolor",IF(AND(C127&lt;4.95,C127&lt;5.15,C127&gt;=4.75,A127&gt;=5.45),"virginica",IF(AND(G127&lt;12.627,C127&lt;5.05,C127&gt;=4.95,C127&lt;5.15,C127&gt;=4.75,A127&gt;=5.45),"virginica",IF(AND(G127&gt;=12.627,C127&lt;5.05,C127&gt;=4.95,C127&lt;5.15,C127&gt;=4.75,A127&gt;=5.45),"versicolor",IF(AND(D127&lt;1.7,C127&gt;=5.05,C127&gt;=4.95,C127&lt;5.15,C127&gt;=4.75,A127&gt;=5.45),"versicolor",IF(AND(D127&gt;=1.7,C127&gt;=5.05,C127&gt;=4.95,C127&lt;5.15,C127&gt;=4.75,A127&gt;=5.45),"virginica","shouldnthappen")))))))))))))</f>
        <v>versicolor</v>
      </c>
      <c r="AL127" s="1" t="str">
        <f aca="false">IF(AND(B127&lt;2.45,B127&lt;3.15),"versicolor",IF(AND(D127&lt;0.95,G127&lt;15.141,B127&gt;=3.15),"setosa",IF(AND(G127&lt;15.429,G127&gt;=15.141,B127&gt;=3.15),"versicolor",IF(AND(G127&gt;=15.429,G127&gt;=15.141,B127&gt;=3.15),"virginica",IF(AND(C127&lt;2.3,C127&lt;4.75,B127&gt;=2.45,B127&lt;3.15),"setosa",IF(AND(G127&gt;=16.072,C127&gt;=4.75,B127&gt;=2.45,B127&lt;3.15),"versicolor",IF(AND(G127&lt;11.833,D127&gt;=0.95,G127&lt;15.141,B127&gt;=3.15),"virginica",IF(AND(A127&lt;5,C127&gt;=2.3,C127&lt;4.75,B127&gt;=2.45,B127&lt;3.15),"virginica",IF(AND(A127&gt;=5,C127&gt;=2.3,C127&lt;4.75,B127&gt;=2.45,B127&lt;3.15),"versicolor",IF(AND(G127&lt;14.342,G127&gt;=11.833,D127&gt;=0.95,G127&lt;15.141,B127&gt;=3.15),"versicolor",IF(AND(G127&gt;=14.342,G127&gt;=11.833,D127&gt;=0.95,G127&lt;15.141,B127&gt;=3.15),"virginica",IF(AND(G127&lt;13.757,F127&gt;=0.741,G127&lt;16.072,C127&gt;=4.75,B127&gt;=2.45,B127&lt;3.15),"virginica",IF(AND(F127&gt;=0.546,A127&lt;6.15,F127&lt;0.741,G127&lt;16.072,C127&gt;=4.75,B127&gt;=2.45,B127&lt;3.15),"virginica",IF(AND(D127&gt;=1.75,A127&gt;=6.15,F127&lt;0.741,G127&lt;16.072,C127&gt;=4.75,B127&gt;=2.45,B127&lt;3.15),"virginica",IF(AND(C127&lt;4.85,G127&gt;=13.757,F127&gt;=0.741,G127&lt;16.072,C127&gt;=4.75,B127&gt;=2.45,B127&lt;3.15),"virginica",IF(AND(C127&gt;=4.85,G127&gt;=13.757,F127&gt;=0.741,G127&lt;16.072,C127&gt;=4.75,B127&gt;=2.45,B127&lt;3.15),"versicolor",IF(AND(F127&lt;0.331,F127&lt;0.546,A127&lt;6.15,F127&lt;0.741,G127&lt;16.072,C127&gt;=4.75,B127&gt;=2.45,B127&lt;3.15),"virginica",IF(AND(F127&gt;=0.331,F127&lt;0.546,A127&lt;6.15,F127&lt;0.741,G127&lt;16.072,C127&gt;=4.75,B127&gt;=2.45,B127&lt;3.15),"versicolor",IF(AND(G127&lt;10.661,D127&lt;1.75,A127&gt;=6.15,F127&lt;0.741,G127&lt;16.072,C127&gt;=4.75,B127&gt;=2.45,B127&lt;3.15),"virginica",IF(AND(G127&gt;=10.661,D127&lt;1.75,A127&gt;=6.15,F127&lt;0.741,G127&lt;16.072,C127&gt;=4.75,B127&gt;=2.45,B127&lt;3.15),"versicolor","shouldnthappen"))))))))))))))))))))</f>
        <v>versicolor</v>
      </c>
      <c r="AM127" s="1" t="str">
        <f aca="false">IF(AND(D127&lt;1.35,F127&gt;=0.917),"setosa",IF(AND(D127&gt;=1.35,F127&gt;=0.917),"virginica",IF(AND(D127&lt;0.75,D127&lt;1.55,F127&lt;0.917),"setosa",IF(AND(C127&gt;=4.8,D127&gt;=1.55,F127&lt;0.917),"virginica",IF(AND(A127&lt;5.95,D127&gt;=0.75,D127&lt;1.55,F127&lt;0.917),"versicolor",IF(AND(F127&lt;0.473,C127&lt;4.8,D127&gt;=1.55,F127&lt;0.917),"virginica",IF(AND(F127&gt;=0.473,C127&lt;4.8,D127&gt;=1.55,F127&lt;0.917),"versicolor",IF(AND(C127&lt;4.95,A127&gt;=5.95,D127&gt;=0.75,D127&lt;1.55,F127&lt;0.917),"versicolor",IF(AND(C127&gt;=4.95,A127&gt;=5.95,D127&gt;=0.75,D127&lt;1.55,F127&lt;0.917),"virginica","shouldnthappen")))))))))</f>
        <v>versicolor</v>
      </c>
      <c r="AN127" s="1" t="str">
        <f aca="false">IF(AND(D127&lt;0.75,A127&lt;5.45),"setosa",IF(AND(D127&lt;1.55,D127&gt;=0.75,A127&lt;5.45),"versicolor",IF(AND(D127&gt;=1.55,D127&gt;=0.75,A127&lt;5.45),"virginica",IF(AND(A127&gt;=5.75,C127&lt;4.75,A127&gt;=5.45),"versicolor",IF(AND(F127&lt;0.361,C127&gt;=4.75,A127&gt;=5.45),"virginica",IF(AND(C127&lt;2.6,A127&lt;5.75,C127&lt;4.75,A127&gt;=5.45),"setosa",IF(AND(C127&gt;=2.6,A127&lt;5.75,C127&lt;4.75,A127&gt;=5.45),"versicolor",IF(AND(D127&gt;=1.7,F127&gt;=0.361,C127&gt;=4.75,A127&gt;=5.45),"virginica",IF(AND(B127&lt;2.65,D127&lt;1.7,F127&gt;=0.361,C127&gt;=4.75,A127&gt;=5.45),"virginica",IF(AND(A127&lt;7.05,B127&gt;=2.65,D127&lt;1.7,F127&gt;=0.361,C127&gt;=4.75,A127&gt;=5.45),"versicolor",IF(AND(A127&gt;=7.05,B127&gt;=2.65,D127&lt;1.7,F127&gt;=0.361,C127&gt;=4.75,A127&gt;=5.45),"virginica","shouldnthappen")))))))))))</f>
        <v>versicolor</v>
      </c>
      <c r="AO127" s="1" t="str">
        <f aca="false">IF(AND(D127&lt;0.7),"setosa",IF(AND(A127&lt;4.95,C127&lt;4.85,D127&gt;=0.7),"virginica",IF(AND(A127&gt;=4.95,C127&lt;4.85,D127&gt;=0.7),"versicolor",IF(AND(D127&gt;=1.7,C127&gt;=4.85,D127&gt;=0.7),"virginica",IF(AND(F127&lt;0.325,D127&lt;1.7,C127&gt;=4.85,D127&gt;=0.7),"virginica",IF(AND(D127&lt;1.55,F127&gt;=0.325,D127&lt;1.7,C127&gt;=4.85,D127&gt;=0.7),"virginica",IF(AND(D127&gt;=1.55,F127&gt;=0.325,D127&lt;1.7,C127&gt;=4.85,D127&gt;=0.7),"versicolor","shouldnthappen")))))))</f>
        <v>versicolor</v>
      </c>
      <c r="AP127" s="1" t="str">
        <f aca="false">IF(AND(D127&lt;0.75),"setosa",IF(AND(C127&lt;4.85,D127&gt;=0.75),"versicolor",IF(AND(G127&gt;=8.277,C127&gt;=4.85,D127&gt;=0.75),"virginica",IF(AND(F127&gt;=0.633,G127&lt;8.277,C127&gt;=4.85,D127&gt;=0.75),"virginica",IF(AND(G127&lt;7.61,F127&lt;0.633,G127&lt;8.277,C127&gt;=4.85,D127&gt;=0.75),"virginica",IF(AND(G127&gt;=7.61,F127&lt;0.633,G127&lt;8.277,C127&gt;=4.85,D127&gt;=0.75),"versicolor","shouldnthappen"))))))</f>
        <v>versicolor</v>
      </c>
      <c r="AQ127" s="1" t="str">
        <f aca="false">IF(AND(C127&lt;2.65,A127&gt;=5.45,C127&lt;4.75),"setosa",IF(AND(C127&gt;=2.65,A127&gt;=5.45,C127&lt;4.75),"versicolor",IF(AND(B127&lt;2.9,C127&lt;4.85,C127&gt;=4.75),"versicolor",IF(AND(B127&gt;=2.9,C127&lt;4.85,C127&gt;=4.75),"virginica",IF(AND(D127&lt;1.7,C127&gt;=4.85,C127&gt;=4.75),"versicolor",IF(AND(D127&gt;=1.7,C127&gt;=4.85,C127&gt;=4.75),"virginica",IF(AND(C127&lt;2.45,G127&lt;14.126,A127&lt;5.45,C127&lt;4.75),"setosa",IF(AND(C127&gt;=2.45,G127&lt;14.126,A127&lt;5.45,C127&lt;4.75),"versicolor",IF(AND(C127&lt;2.4,G127&gt;=14.126,A127&lt;5.45,C127&lt;4.75),"setosa",IF(AND(C127&gt;=2.4,G127&gt;=14.126,A127&lt;5.45,C127&lt;4.75),"versicolor","shouldnthappen"))))))))))</f>
        <v>versicolor</v>
      </c>
      <c r="AR127" s="1" t="str">
        <f aca="false">IF(AND(C127&lt;2.45,C127&lt;4.85),"setosa",IF(AND(C127&gt;=5.15,C127&gt;=4.85),"virginica",IF(AND(A127&gt;=4.95,C127&gt;=2.45,C127&lt;4.85),"versicolor",IF(AND(D127&lt;1.35,A127&lt;4.95,C127&gt;=2.45,C127&lt;4.85),"versicolor",IF(AND(D127&gt;=1.35,A127&lt;4.95,C127&gt;=2.45,C127&lt;4.85),"virginica",IF(AND(F127&lt;0.35,G127&lt;12.751,C127&lt;5.15,C127&gt;=4.85),"virginica",IF(AND(A127&lt;6.5,G127&gt;=12.751,C127&lt;5.15,C127&gt;=4.85),"virginica",IF(AND(A127&gt;=6.5,G127&gt;=12.751,C127&lt;5.15,C127&gt;=4.85),"versicolor",IF(AND(B127&gt;=2.75,F127&gt;=0.35,G127&lt;12.751,C127&lt;5.15,C127&gt;=4.85),"virginica",IF(AND(C127&lt;5.05,B127&lt;2.75,F127&gt;=0.35,G127&lt;12.751,C127&lt;5.15,C127&gt;=4.85),"virginica",IF(AND(C127&gt;=5.05,B127&lt;2.75,F127&gt;=0.35,G127&lt;12.751,C127&lt;5.15,C127&gt;=4.85),"versicolor","shouldnthappen")))))))))))</f>
        <v>versicolor</v>
      </c>
      <c r="AS127" s="1" t="str">
        <f aca="false">IF(AND(F127&gt;=0.9,B127&lt;3.05),"virginica",IF(AND(A127&lt;5.9,B127&gt;=3.05),"setosa",IF(AND(D127&lt;1.65,A127&gt;=5.9,B127&gt;=3.05),"versicolor",IF(AND(D127&gt;=1.65,A127&gt;=5.9,B127&gt;=3.05),"virginica",IF(AND(D127&gt;=1.75,C127&gt;=4.85,F127&lt;0.9,B127&lt;3.05),"virginica",IF(AND(C127&lt;2.2,B127&lt;2.95,C127&lt;4.85,F127&lt;0.9,B127&lt;3.05),"setosa",IF(AND(C127&gt;=2.2,B127&lt;2.95,C127&lt;4.85,F127&lt;0.9,B127&lt;3.05),"versicolor",IF(AND(C127&lt;2.8,B127&gt;=2.95,C127&lt;4.85,F127&lt;0.9,B127&lt;3.05),"setosa",IF(AND(C127&gt;=2.8,B127&gt;=2.95,C127&lt;4.85,F127&lt;0.9,B127&lt;3.05),"versicolor",IF(AND(G127&lt;13.879,D127&lt;1.75,C127&gt;=4.85,F127&lt;0.9,B127&lt;3.05),"virginica",IF(AND(G127&gt;=13.879,D127&lt;1.75,C127&gt;=4.85,F127&lt;0.9,B127&lt;3.05),"versicolor","shouldnthappen")))))))))))</f>
        <v>versicolor</v>
      </c>
      <c r="AT127" s="1" t="str">
        <f aca="false">IF(AND(D127&lt;0.75),"setosa",IF(AND(D127&gt;=1.75,D127&gt;=0.75),"virginica",IF(AND(D127&lt;1.45,G127&lt;7.37,D127&lt;1.75,D127&gt;=0.75),"versicolor",IF(AND(D127&gt;=1.45,G127&lt;7.37,D127&lt;1.75,D127&gt;=0.75),"virginica",IF(AND(C127&lt;5.45,G127&gt;=7.37,D127&lt;1.75,D127&gt;=0.75),"versicolor",IF(AND(C127&gt;=5.45,G127&gt;=7.37,D127&lt;1.75,D127&gt;=0.75),"virginica","shouldnthappen"))))))</f>
        <v>versicolor</v>
      </c>
      <c r="AU127" s="1" t="str">
        <f aca="false">IF(AND(D127&lt;0.7),"setosa",IF(AND(D127&gt;=1.7,A127&gt;=6.15,D127&gt;=0.7),"virginica",IF(AND(B127&gt;=2.55,C127&lt;4.75,A127&lt;6.15,D127&gt;=0.7),"versicolor",IF(AND(D127&gt;=1.7,C127&gt;=4.75,A127&lt;6.15,D127&gt;=0.7),"virginica",IF(AND(C127&lt;5.25,D127&lt;1.7,A127&gt;=6.15,D127&gt;=0.7),"versicolor",IF(AND(C127&gt;=5.25,D127&lt;1.7,A127&gt;=6.15,D127&gt;=0.7),"virginica",IF(AND(C127&lt;4.25,B127&lt;2.55,C127&lt;4.75,A127&lt;6.15,D127&gt;=0.7),"versicolor",IF(AND(C127&gt;=4.25,B127&lt;2.55,C127&lt;4.75,A127&lt;6.15,D127&gt;=0.7),"virginica",IF(AND(B127&lt;2.65,D127&lt;1.7,C127&gt;=4.75,A127&lt;6.15,D127&gt;=0.7),"virginica",IF(AND(B127&gt;=2.65,D127&lt;1.7,C127&gt;=4.75,A127&lt;6.15,D127&gt;=0.7),"versicolor","shouldnthappen"))))))))))</f>
        <v>versicolor</v>
      </c>
      <c r="AV127" s="1" t="str">
        <f aca="false">IF(AND(D127&lt;0.75),"setosa",IF(AND(F127&gt;=0.899,D127&gt;=0.75),"virginica",IF(AND(D127&lt;1.65,A127&lt;6.05,F127&lt;0.899,D127&gt;=0.75),"versicolor",IF(AND(D127&gt;=1.65,A127&lt;6.05,F127&lt;0.899,D127&gt;=0.75),"virginica",IF(AND(C127&gt;=5.05,A127&gt;=6.05,F127&lt;0.899,D127&gt;=0.75),"virginica",IF(AND(G127&gt;=13.757,C127&lt;5.05,A127&gt;=6.05,F127&lt;0.899,D127&gt;=0.75),"versicolor",IF(AND(D127&lt;1.6,G127&lt;13.757,C127&lt;5.05,A127&gt;=6.05,F127&lt;0.899,D127&gt;=0.75),"versicolor",IF(AND(D127&gt;=1.6,G127&lt;13.757,C127&lt;5.05,A127&gt;=6.05,F127&lt;0.899,D127&gt;=0.75),"virginica","shouldnthappen"))))))))</f>
        <v>versicolor</v>
      </c>
      <c r="AW127" s="1" t="str">
        <f aca="false">IF(AND(F127&lt;0.117,A127&gt;=5.55),"virginica",IF(AND(A127&gt;=5.2,G127&lt;6.086,A127&lt;5.55),"versicolor",IF(AND(D127&lt;0.7,G127&gt;=6.086,A127&lt;5.55),"setosa",IF(AND(D127&gt;=0.7,G127&gt;=6.086,A127&lt;5.55),"versicolor",IF(AND(A127&lt;4.75,A127&lt;5.2,G127&lt;6.086,A127&lt;5.55),"setosa",IF(AND(A127&gt;=4.75,A127&lt;5.2,G127&lt;6.086,A127&lt;5.55),"virginica",IF(AND(D127&gt;=1.65,C127&lt;4.95,F127&gt;=0.117,A127&gt;=5.55),"virginica",IF(AND(D127&gt;=1.75,C127&gt;=4.95,F127&gt;=0.117,A127&gt;=5.55),"virginica",IF(AND(C127&lt;2.6,D127&lt;1.65,C127&lt;4.95,F127&gt;=0.117,A127&gt;=5.55),"setosa",IF(AND(C127&gt;=2.6,D127&lt;1.65,C127&lt;4.95,F127&gt;=0.117,A127&gt;=5.55),"versicolor",IF(AND(D127&lt;1.55,D127&lt;1.75,C127&gt;=4.95,F127&gt;=0.117,A127&gt;=5.55),"virginica",IF(AND(A127&lt;6.95,D127&gt;=1.55,D127&lt;1.75,C127&gt;=4.95,F127&gt;=0.117,A127&gt;=5.55),"versicolor",IF(AND(A127&gt;=6.95,D127&gt;=1.55,D127&lt;1.75,C127&gt;=4.95,F127&gt;=0.117,A127&gt;=5.55),"virginica","shouldnthappen")))))))))))))</f>
        <v>versicolor</v>
      </c>
      <c r="AX127" s="1" t="str">
        <f aca="false">IF(AND(D127&lt;0.75),"setosa",IF(AND(F127&lt;0.138,D127&gt;=0.75),"virginica",IF(AND(C127&lt;4.45,A127&lt;6.15,F127&gt;=0.138,D127&gt;=0.75),"versicolor",IF(AND(C127&gt;=5.05,A127&gt;=6.15,F127&gt;=0.138,D127&gt;=0.75),"virginica",IF(AND(B127&lt;2.65,C127&gt;=4.45,A127&lt;6.15,F127&gt;=0.138,D127&gt;=0.75),"virginica",IF(AND(A127&gt;=6.35,C127&lt;5.05,A127&gt;=6.15,F127&gt;=0.138,D127&gt;=0.75),"versicolor",IF(AND(A127&lt;5.65,B127&gt;=2.65,C127&gt;=4.45,A127&lt;6.15,F127&gt;=0.138,D127&gt;=0.75),"virginica",IF(AND(D127&lt;1.75,A127&lt;6.35,C127&lt;5.05,A127&gt;=6.15,F127&gt;=0.138,D127&gt;=0.75),"versicolor",IF(AND(D127&gt;=1.75,A127&lt;6.35,C127&lt;5.05,A127&gt;=6.15,F127&gt;=0.138,D127&gt;=0.75),"virginica",IF(AND(D127&lt;1.7,A127&gt;=5.65,B127&gt;=2.65,C127&gt;=4.45,A127&lt;6.15,F127&gt;=0.138,D127&gt;=0.75),"versicolor",IF(AND(D127&gt;=1.7,A127&gt;=5.65,B127&gt;=2.65,C127&gt;=4.45,A127&lt;6.15,F127&gt;=0.138,D127&gt;=0.75),"virginica","shouldnthappen")))))))))))</f>
        <v>versicolor</v>
      </c>
      <c r="AY127" s="1" t="str">
        <f aca="false">IF(AND(D127&lt;0.75,A127&lt;5.55),"setosa",IF(AND(A127&lt;4.95,D127&gt;=0.75,A127&lt;5.55),"virginica",IF(AND(A127&gt;=4.95,D127&gt;=0.75,A127&lt;5.55),"versicolor",IF(AND(C127&lt;2.6,C127&lt;4.85,A127&gt;=5.55),"setosa",IF(AND(C127&gt;=2.6,C127&lt;4.85,A127&gt;=5.55),"versicolor",IF(AND(D127&gt;=1.75,C127&gt;=4.85,A127&gt;=5.55),"virginica",IF(AND(F127&lt;0.405,D127&lt;1.75,C127&gt;=4.85,A127&gt;=5.55),"versicolor",IF(AND(B127&lt;3.05,F127&gt;=0.405,D127&lt;1.75,C127&gt;=4.85,A127&gt;=5.55),"virginica",IF(AND(B127&gt;=3.05,F127&gt;=0.405,D127&lt;1.75,C127&gt;=4.85,A127&gt;=5.55),"versicolor","shouldnthappen")))))))))</f>
        <v>versicolor</v>
      </c>
      <c r="AZ127" s="1" t="str">
        <f aca="false">IF(AND(D127&lt;0.75),"setosa",IF(AND(F127&lt;0.9,C127&lt;4.95,D127&gt;=0.75),"versicolor",IF(AND(F127&gt;=0.9,C127&lt;4.95,D127&gt;=0.75),"virginica",IF(AND(D127&gt;=1.7,C127&gt;=4.95,D127&gt;=0.75),"virginica",IF(AND(F127&lt;0.405,D127&lt;1.7,C127&gt;=4.95,D127&gt;=0.75),"versicolor",IF(AND(F127&gt;=0.405,D127&lt;1.7,C127&gt;=4.95,D127&gt;=0.75),"virginica","shouldnthappen"))))))</f>
        <v>versicolor</v>
      </c>
      <c r="BA127" s="1" t="str">
        <f aca="false">IF(AND(D127&lt;0.75),"setosa",IF(AND(D127&gt;=1.7,C127&gt;=5.05,D127&gt;=0.75),"virginica",IF(AND(D127&lt;1.45,D127&lt;1.6,C127&lt;5.05,D127&gt;=0.75),"versicolor",IF(AND(A127&lt;5.8,D127&gt;=1.6,C127&lt;5.05,D127&gt;=0.75),"virginica",IF(AND(A127&gt;=5.8,D127&gt;=1.6,C127&lt;5.05,D127&gt;=0.75),"versicolor",IF(AND(F127&lt;0.417,D127&lt;1.7,C127&gt;=5.05,D127&gt;=0.75),"versicolor",IF(AND(F127&gt;=0.417,D127&lt;1.7,C127&gt;=5.05,D127&gt;=0.75),"virginica",IF(AND(A127&lt;5.95,D127&gt;=1.45,D127&lt;1.6,C127&lt;5.05,D127&gt;=0.75),"versicolor",IF(AND(G127&lt;10.618,A127&gt;=5.95,D127&gt;=1.45,D127&lt;1.6,C127&lt;5.05,D127&gt;=0.75),"virginica",IF(AND(G127&gt;=10.618,A127&gt;=5.95,D127&gt;=1.45,D127&lt;1.6,C127&lt;5.05,D127&gt;=0.75),"versicolor","shouldnthappen"))))))))))</f>
        <v>versicolor</v>
      </c>
      <c r="BB127" s="1" t="str">
        <f aca="false">IF(AND(C127&lt;2.6),"setosa",IF(AND(D127&gt;=1.75,C127&gt;=2.6),"virginica",IF(AND(C127&gt;=5.45,D127&lt;1.75,C127&gt;=2.6),"virginica",IF(AND(F127&gt;=0.259,C127&lt;5.45,D127&lt;1.75,C127&gt;=2.6),"versicolor",IF(AND(C127&lt;5.05,F127&lt;0.259,C127&lt;5.45,D127&lt;1.75,C127&gt;=2.6),"versicolor",IF(AND(C127&gt;=5.05,F127&lt;0.259,C127&lt;5.45,D127&lt;1.75,C127&gt;=2.6),"virginica","shouldnthappen"))))))</f>
        <v>versicolor</v>
      </c>
      <c r="BC127" s="1" t="str">
        <f aca="false">IF(AND(A127&lt;4.95,B127&lt;2.7,A127&lt;5.55),"virginica",IF(AND(A127&gt;=4.95,B127&lt;2.7,A127&lt;5.55),"versicolor",IF(AND(C127&lt;3.2,B127&gt;=2.7,A127&lt;5.55),"setosa",IF(AND(C127&gt;=3.2,B127&gt;=2.7,A127&lt;5.55),"versicolor",IF(AND(F127&gt;=0.85,A127&lt;6.15,A127&gt;=5.55),"virginica",IF(AND(D127&lt;1.45,A127&gt;=6.15,A127&gt;=5.55),"versicolor",IF(AND(C127&lt;4.8,F127&lt;0.85,A127&lt;6.15,A127&gt;=5.55),"versicolor",IF(AND(D127&gt;=1.7,D127&gt;=1.45,A127&gt;=6.15,A127&gt;=5.55),"virginica",IF(AND(G127&lt;9.333,C127&gt;=4.8,F127&lt;0.85,A127&lt;6.15,A127&gt;=5.55),"versicolor",IF(AND(G127&gt;=9.333,C127&gt;=4.8,F127&lt;0.85,A127&lt;6.15,A127&gt;=5.55),"virginica",IF(AND(C127&lt;4.9,D127&lt;1.7,D127&gt;=1.45,A127&gt;=6.15,A127&gt;=5.55),"versicolor",IF(AND(C127&gt;=4.9,D127&lt;1.7,D127&gt;=1.45,A127&gt;=6.15,A127&gt;=5.55),"virginica","shouldnthappen"))))))))))))</f>
        <v>versicolor</v>
      </c>
      <c r="BD127" s="1" t="str">
        <f aca="false">IF(AND(C127&lt;2.35),"setosa",IF(AND(C127&lt;4.75,B127&lt;2.55,C127&gt;=2.35),"versicolor",IF(AND(C127&gt;=4.75,B127&lt;2.55,C127&gt;=2.35),"virginica",IF(AND(C127&lt;4.75,B127&gt;=2.55,C127&gt;=2.35),"versicolor",IF(AND(D127&gt;=1.75,C127&gt;=4.75,B127&gt;=2.55,C127&gt;=2.35),"virginica",IF(AND(A127&gt;=6.5,D127&lt;1.75,C127&gt;=4.75,B127&gt;=2.55,C127&gt;=2.35),"versicolor",IF(AND(A127&lt;6.05,A127&lt;6.5,D127&lt;1.75,C127&gt;=4.75,B127&gt;=2.55,C127&gt;=2.35),"versicolor",IF(AND(A127&gt;=6.05,A127&lt;6.5,D127&lt;1.75,C127&gt;=4.75,B127&gt;=2.55,C127&gt;=2.35),"virginica","shouldnthappen"))))))))</f>
        <v>versicolor</v>
      </c>
      <c r="BE127" s="1" t="str">
        <f aca="false">IF(AND(C127&lt;2.5),"setosa",IF(AND(D127&lt;1.65,C127&lt;4.75,C127&gt;=2.5),"versicolor",IF(AND(D127&gt;=1.65,C127&lt;4.75,C127&gt;=2.5),"virginica",IF(AND(D127&gt;=1.75,C127&gt;=4.75,C127&gt;=2.5),"virginica",IF(AND(C127&lt;4.95,D127&lt;1.75,C127&gt;=4.75,C127&gt;=2.5),"versicolor",IF(AND(A127&lt;6.5,C127&gt;=4.95,D127&lt;1.75,C127&gt;=4.75,C127&gt;=2.5),"virginica",IF(AND(A127&gt;=6.5,C127&gt;=4.95,D127&lt;1.75,C127&gt;=4.75,C127&gt;=2.5),"versicolor","shouldnthappen")))))))</f>
        <v>versicolor</v>
      </c>
      <c r="BF127" s="1" t="str">
        <f aca="false">IF(AND(G127&gt;=15.244),"virginica",IF(AND(C127&lt;3.2,B127&gt;=3.15,G127&lt;15.244),"setosa",IF(AND(A127&gt;=4.95,C127&lt;4.7,B127&lt;3.15,G127&lt;15.244),"versicolor",IF(AND(C127&gt;=5.15,C127&gt;=4.7,B127&lt;3.15,G127&lt;15.244),"virginica",IF(AND(A127&gt;=6.45,C127&gt;=3.2,B127&gt;=3.15,G127&lt;15.244),"virginica",IF(AND(D127&lt;0.95,A127&lt;4.95,C127&lt;4.7,B127&lt;3.15,G127&lt;15.244),"setosa",IF(AND(D127&gt;=0.95,A127&lt;4.95,C127&lt;4.7,B127&lt;3.15,G127&lt;15.244),"virginica",IF(AND(F127&lt;0.816,A127&lt;6.45,C127&gt;=3.2,B127&gt;=3.15,G127&lt;15.244),"virginica",IF(AND(F127&gt;=0.816,A127&lt;6.45,C127&gt;=3.2,B127&gt;=3.15,G127&lt;15.244),"versicolor",IF(AND(A127&gt;=6.5,B127&lt;3.05,C127&lt;5.15,C127&gt;=4.7,B127&lt;3.15,G127&lt;15.244),"versicolor",IF(AND(G127&lt;11.093,B127&gt;=3.05,C127&lt;5.15,C127&gt;=4.7,B127&lt;3.15,G127&lt;15.244),"virginica",IF(AND(G127&gt;=11.093,B127&gt;=3.05,C127&lt;5.15,C127&gt;=4.7,B127&lt;3.15,G127&lt;15.244),"versicolor",IF(AND(D127&gt;=1.7,A127&lt;6.5,B127&lt;3.05,C127&lt;5.15,C127&gt;=4.7,B127&lt;3.15,G127&lt;15.244),"virginica",IF(AND(G127&lt;7.498,D127&lt;1.7,A127&lt;6.5,B127&lt;3.05,C127&lt;5.15,C127&gt;=4.7,B127&lt;3.15,G127&lt;15.244),"virginica",IF(AND(G127&gt;=7.498,D127&lt;1.7,A127&lt;6.5,B127&lt;3.05,C127&lt;5.15,C127&gt;=4.7,B127&lt;3.15,G127&lt;15.244),"versicolor","shouldnthappen")))))))))))))))</f>
        <v>versicolor</v>
      </c>
      <c r="BG127" s="1" t="str">
        <f aca="false">IF(AND(B127&gt;=3.35,C127&lt;4.85),"setosa",IF(AND(D127&gt;=1.75,C127&gt;=4.85),"virginica",IF(AND(D127&lt;0.75,B127&lt;3.35,C127&lt;4.85),"setosa",IF(AND(G127&gt;=13.879,D127&lt;1.75,C127&gt;=4.85),"versicolor",IF(AND(F127&gt;=0.9,D127&gt;=0.75,B127&lt;3.35,C127&lt;4.85),"virginica",IF(AND(F127&gt;=0.405,G127&lt;13.879,D127&lt;1.75,C127&gt;=4.85),"virginica",IF(AND(B127&gt;=2.55,F127&lt;0.9,D127&gt;=0.75,B127&lt;3.35,C127&lt;4.85),"versicolor",IF(AND(G127&lt;7.498,F127&lt;0.405,G127&lt;13.879,D127&lt;1.75,C127&gt;=4.85),"virginica",IF(AND(G127&gt;=7.498,F127&lt;0.405,G127&lt;13.879,D127&lt;1.75,C127&gt;=4.85),"versicolor",IF(AND(G127&lt;5.656,B127&lt;2.55,F127&lt;0.9,D127&gt;=0.75,B127&lt;3.35,C127&lt;4.85),"virginica",IF(AND(G127&gt;=5.656,B127&lt;2.55,F127&lt;0.9,D127&gt;=0.75,B127&lt;3.35,C127&lt;4.85),"versicolor","shouldnthappen")))))))))))</f>
        <v>versicolor</v>
      </c>
      <c r="BH127" s="1" t="str">
        <f aca="false">IF(AND(D127&lt;0.7),"setosa",IF(AND(D127&gt;=1.65,A127&lt;6.65,D127&gt;=0.7),"virginica",IF(AND(D127&lt;1.55,A127&gt;=6.65,D127&gt;=0.7),"versicolor",IF(AND(D127&gt;=1.55,A127&gt;=6.65,D127&gt;=0.7),"virginica",IF(AND(F127&gt;=0.529,D127&lt;1.65,A127&lt;6.65,D127&gt;=0.7),"versicolor",IF(AND(C127&gt;=5.35,F127&lt;0.529,D127&lt;1.65,A127&lt;6.65,D127&gt;=0.7),"virginica",IF(AND(G127&gt;=7.411,C127&lt;5.35,F127&lt;0.529,D127&lt;1.65,A127&lt;6.65,D127&gt;=0.7),"versicolor",IF(AND(G127&lt;6.927,G127&lt;7.411,C127&lt;5.35,F127&lt;0.529,D127&lt;1.65,A127&lt;6.65,D127&gt;=0.7),"versicolor",IF(AND(G127&gt;=6.927,G127&lt;7.411,C127&lt;5.35,F127&lt;0.529,D127&lt;1.65,A127&lt;6.65,D127&gt;=0.7),"virginica","shouldnthappen")))))))))</f>
        <v>versicolor</v>
      </c>
      <c r="BI127" s="1" t="str">
        <f aca="false">IF(AND(D127&gt;=1.7),"virginica",IF(AND(D127&lt;0.7,D127&lt;1.7),"setosa",IF(AND(D127&lt;1.45,G127&lt;7.37,D127&gt;=0.7,D127&lt;1.7),"versicolor",IF(AND(D127&gt;=1.45,G127&lt;7.37,D127&gt;=0.7,D127&lt;1.7),"virginica",IF(AND(B127&gt;=2.65,G127&gt;=7.37,D127&gt;=0.7,D127&lt;1.7),"versicolor",IF(AND(C127&lt;5.05,B127&lt;2.65,G127&gt;=7.37,D127&gt;=0.7,D127&lt;1.7),"versicolor",IF(AND(C127&gt;=5.05,B127&lt;2.65,G127&gt;=7.37,D127&gt;=0.7,D127&lt;1.7),"virginica","shouldnthappen")))))))</f>
        <v>versicolor</v>
      </c>
    </row>
    <row r="128" customFormat="false" ht="13.8" hidden="false" customHeight="false" outlineLevel="0" collapsed="false">
      <c r="A128" s="1" t="n">
        <v>5.5</v>
      </c>
      <c r="B128" s="1" t="n">
        <v>2.4</v>
      </c>
      <c r="C128" s="1" t="n">
        <v>3.7</v>
      </c>
      <c r="D128" s="1" t="n">
        <v>1</v>
      </c>
      <c r="E128" s="1" t="s">
        <v>92</v>
      </c>
      <c r="F128" s="1" t="n">
        <v>0.396191071486101</v>
      </c>
      <c r="G128" s="1" t="n">
        <v>11.1157206511125</v>
      </c>
      <c r="H128" s="11" t="str">
        <f aca="false">E128</f>
        <v>versicolor</v>
      </c>
      <c r="I128" s="1" t="str">
        <f aca="false">INDEX(L128:BI128, MODE(MATCH(L128:BI128, L128:BI128, 0 )))</f>
        <v>versicolor</v>
      </c>
      <c r="J128" s="12" t="n">
        <f aca="false">COUNTIF(L128:BI128, H128) / COUNTA(L128:BI128)</f>
        <v>1</v>
      </c>
      <c r="K128" s="13" t="n">
        <f aca="false">I128=H128</f>
        <v>1</v>
      </c>
      <c r="L128" s="1" t="str">
        <f aca="false">IF(AND(C128&lt;3.65,B128&gt;=3.35),"setosa",IF(AND(C128&gt;=3.65,B128&gt;=3.35),"virginica",IF(AND(C128&lt;2.35,C128&lt;4.85,B128&lt;3.35),"setosa",IF(AND(F128&gt;=0.899,C128&gt;=2.35,C128&lt;4.85,B128&lt;3.35),"virginica",IF(AND(G128&gt;=8.268,B128&lt;2.75,C128&gt;=4.85,B128&lt;3.35),"virginica",IF(AND(D128&lt;1.55,B128&gt;=2.75,C128&gt;=4.85,B128&lt;3.35),"versicolor",IF(AND(D128&gt;=1.55,B128&gt;=2.75,C128&gt;=4.85,B128&lt;3.35),"virginica",IF(AND(G128&lt;6.537,F128&lt;0.899,C128&gt;=2.35,C128&lt;4.85,B128&lt;3.35),"virginica",IF(AND(G128&gt;=6.537,F128&lt;0.899,C128&gt;=2.35,C128&lt;4.85,B128&lt;3.35),"versicolor",IF(AND(G128&lt;6.878,G128&lt;8.268,B128&lt;2.75,C128&gt;=4.85,B128&lt;3.35),"virginica",IF(AND(G128&gt;=6.878,G128&lt;8.268,B128&lt;2.75,C128&gt;=4.85,B128&lt;3.35),"versicolor","shouldnthappen")))))))))))</f>
        <v>versicolor</v>
      </c>
      <c r="M128" s="1" t="str">
        <f aca="false">IF(AND(C128&lt;2.6),"setosa",IF(AND(D128&gt;=1.75,C128&gt;=2.6),"virginica",IF(AND(G128&lt;6.094,D128&lt;1.75,C128&gt;=2.6),"virginica",IF(AND(D128&lt;1.35,G128&gt;=6.094,D128&lt;1.75,C128&gt;=2.6),"versicolor",IF(AND(C128&lt;5.05,D128&gt;=1.35,G128&gt;=6.094,D128&lt;1.75,C128&gt;=2.6),"versicolor",IF(AND(C128&gt;=5.05,D128&gt;=1.35,G128&gt;=6.094,D128&lt;1.75,C128&gt;=2.6),"virginica","shouldnthappen"))))))</f>
        <v>versicolor</v>
      </c>
      <c r="N128" s="1" t="str">
        <f aca="false">IF(AND(A128&lt;6.6,B128&gt;=3.45),"setosa",IF(AND(A128&gt;=6.6,B128&gt;=3.45),"virginica",IF(AND(D128&lt;0.7,C128&lt;4.75,B128&lt;3.45),"setosa",IF(AND(D128&gt;=0.7,C128&lt;4.75,B128&lt;3.45),"versicolor",IF(AND(C128&gt;=5.15,C128&gt;=4.75,B128&lt;3.45),"virginica",IF(AND(D128&gt;=1.7,A128&lt;6.5,C128&lt;5.15,C128&gt;=4.75,B128&lt;3.45),"virginica",IF(AND(C128&lt;5.05,A128&gt;=6.5,C128&lt;5.15,C128&gt;=4.75,B128&lt;3.45),"versicolor",IF(AND(C128&gt;=5.05,A128&gt;=6.5,C128&lt;5.15,C128&gt;=4.75,B128&lt;3.45),"virginica",IF(AND(G128&lt;7.498,D128&lt;1.7,A128&lt;6.5,C128&lt;5.15,C128&gt;=4.75,B128&lt;3.45),"virginica",IF(AND(G128&gt;=7.498,D128&lt;1.7,A128&lt;6.5,C128&lt;5.15,C128&gt;=4.75,B128&lt;3.45),"versicolor","shouldnthappen"))))))))))</f>
        <v>versicolor</v>
      </c>
      <c r="O128" s="1" t="str">
        <f aca="false">IF(AND(D128&lt;0.75),"setosa",IF(AND(C128&lt;4.75,C128&lt;4.85,D128&gt;=0.75),"versicolor",IF(AND(A128&gt;=6.05,C128&gt;=4.85,D128&gt;=0.75),"virginica",IF(AND(D128&lt;1.6,C128&gt;=4.75,C128&lt;4.85,D128&gt;=0.75),"versicolor",IF(AND(D128&gt;=1.6,C128&gt;=4.75,C128&lt;4.85,D128&gt;=0.75),"virginica",IF(AND(A128&lt;5.9,A128&lt;6.05,C128&gt;=4.85,D128&gt;=0.75),"virginica",IF(AND(A128&gt;=5.9,A128&lt;6.05,C128&gt;=4.85,D128&gt;=0.75),"versicolor","shouldnthappen")))))))</f>
        <v>versicolor</v>
      </c>
      <c r="P128" s="1" t="str">
        <f aca="false">IF(AND(D128&lt;0.75),"setosa",IF(AND(A128&lt;5.55,D128&gt;=0.75),"versicolor",IF(AND(D128&gt;=1.7,G128&lt;13.158,A128&gt;=5.55,D128&gt;=0.75),"virginica",IF(AND(B128&lt;2.45,D128&lt;1.7,G128&lt;13.158,A128&gt;=5.55,D128&gt;=0.75),"virginica",IF(AND(B128&gt;=2.45,D128&lt;1.7,G128&lt;13.158,A128&gt;=5.55,D128&gt;=0.75),"versicolor",IF(AND(B128&gt;=3.05,G128&lt;15.551,G128&gt;=13.158,A128&gt;=5.55,D128&gt;=0.75),"versicolor",IF(AND(B128&lt;2.9,G128&gt;=15.551,G128&gt;=13.158,A128&gt;=5.55,D128&gt;=0.75),"versicolor",IF(AND(B128&gt;=2.9,G128&gt;=15.551,G128&gt;=13.158,A128&gt;=5.55,D128&gt;=0.75),"virginica",IF(AND(D128&lt;1.3,G128&lt;14.221,B128&lt;3.05,G128&lt;15.551,G128&gt;=13.158,A128&gt;=5.55,D128&gt;=0.75),"versicolor",IF(AND(D128&gt;=1.3,G128&lt;14.221,B128&lt;3.05,G128&lt;15.551,G128&gt;=13.158,A128&gt;=5.55,D128&gt;=0.75),"virginica",IF(AND(C128&lt;4.9,G128&gt;=14.221,B128&lt;3.05,G128&lt;15.551,G128&gt;=13.158,A128&gt;=5.55,D128&gt;=0.75),"versicolor",IF(AND(C128&gt;=4.9,G128&gt;=14.221,B128&lt;3.05,G128&lt;15.551,G128&gt;=13.158,A128&gt;=5.55,D128&gt;=0.75),"virginica","shouldnthappen"))))))))))))</f>
        <v>versicolor</v>
      </c>
      <c r="Q128" s="1" t="str">
        <f aca="false">IF(AND(C128&lt;2.6),"setosa",IF(AND(A128&gt;=4.95,C128&lt;4.75,C128&gt;=2.6),"versicolor",IF(AND(D128&gt;=1.75,C128&gt;=4.75,C128&gt;=2.6),"virginica",IF(AND(B128&lt;2.45,A128&lt;4.95,C128&lt;4.75,C128&gt;=2.6),"versicolor",IF(AND(B128&gt;=2.45,A128&lt;4.95,C128&lt;4.75,C128&gt;=2.6),"virginica",IF(AND(G128&lt;7.498,D128&lt;1.75,C128&gt;=4.75,C128&gt;=2.6),"virginica",IF(AND(F128&lt;0.417,G128&gt;=7.498,D128&lt;1.75,C128&gt;=4.75,C128&gt;=2.6),"versicolor",IF(AND(F128&lt;0.442,F128&gt;=0.417,G128&gt;=7.498,D128&lt;1.75,C128&gt;=4.75,C128&gt;=2.6),"virginica",IF(AND(F128&gt;=0.442,F128&gt;=0.417,G128&gt;=7.498,D128&lt;1.75,C128&gt;=4.75,C128&gt;=2.6),"versicolor","shouldnthappen")))))))))</f>
        <v>versicolor</v>
      </c>
      <c r="R128" s="1" t="str">
        <f aca="false">IF(AND(D128&lt;0.75),"setosa",IF(AND(D128&lt;1.75,A128&gt;=6.25,D128&gt;=0.75),"versicolor",IF(AND(D128&gt;=1.75,A128&gt;=6.25,D128&gt;=0.75),"virginica",IF(AND(D128&lt;1.6,C128&lt;4.75,A128&lt;6.25,D128&gt;=0.75),"versicolor",IF(AND(D128&gt;=1.6,C128&lt;4.75,A128&lt;6.25,D128&gt;=0.75),"virginica",IF(AND(G128&lt;6.998,C128&gt;=4.75,A128&lt;6.25,D128&gt;=0.75),"virginica",IF(AND(A128&lt;6.05,G128&gt;=6.998,C128&gt;=4.75,A128&lt;6.25,D128&gt;=0.75),"versicolor",IF(AND(A128&gt;=6.05,G128&gt;=6.998,C128&gt;=4.75,A128&lt;6.25,D128&gt;=0.75),"virginica","shouldnthappen"))))))))</f>
        <v>versicolor</v>
      </c>
      <c r="S128" s="1" t="str">
        <f aca="false">IF(AND(B128&gt;=3.05,A128&lt;5.45),"setosa",IF(AND(C128&lt;2.2,B128&lt;3.05,A128&lt;5.45),"setosa",IF(AND(C128&gt;=2.2,B128&lt;3.05,A128&lt;5.45),"versicolor",IF(AND(B128&lt;3.7,C128&lt;4.8,A128&gt;=5.45),"versicolor",IF(AND(B128&gt;=3.7,C128&lt;4.8,A128&gt;=5.45),"setosa",IF(AND(G128&lt;13.757,C128&lt;5.05,C128&gt;=4.8,A128&gt;=5.45),"virginica",IF(AND(G128&gt;=13.757,C128&lt;5.05,C128&gt;=4.8,A128&gt;=5.45),"versicolor",IF(AND(C128&gt;=5.15,C128&gt;=5.05,C128&gt;=4.8,A128&gt;=5.45),"virginica",IF(AND(A128&lt;5.95,C128&lt;5.15,C128&gt;=5.05,C128&gt;=4.8,A128&gt;=5.45),"virginica",IF(AND(D128&gt;=1.8,A128&gt;=5.95,C128&lt;5.15,C128&gt;=5.05,C128&gt;=4.8,A128&gt;=5.45),"virginica",IF(AND(B128&lt;2.75,D128&lt;1.8,A128&gt;=5.95,C128&lt;5.15,C128&gt;=5.05,C128&gt;=4.8,A128&gt;=5.45),"versicolor",IF(AND(B128&gt;=2.75,D128&lt;1.8,A128&gt;=5.95,C128&lt;5.15,C128&gt;=5.05,C128&gt;=4.8,A128&gt;=5.45),"virginica","shouldnthappen"))))))))))))</f>
        <v>versicolor</v>
      </c>
      <c r="T128" s="1" t="str">
        <f aca="false">IF(AND(C128&lt;2.6),"setosa",IF(AND(D128&lt;1.65,C128&lt;4.75,C128&gt;=2.6),"versicolor",IF(AND(D128&gt;=1.65,C128&lt;4.75,C128&gt;=2.6),"virginica",IF(AND(G128&gt;=8.494,A128&lt;6.6,C128&gt;=4.75,C128&gt;=2.6),"virginica",IF(AND(C128&lt;5.2,A128&gt;=6.6,C128&gt;=4.75,C128&gt;=2.6),"versicolor",IF(AND(C128&gt;=5.2,A128&gt;=6.6,C128&gt;=4.75,C128&gt;=2.6),"virginica",IF(AND(A128&lt;5.95,G128&lt;8.494,A128&lt;6.6,C128&gt;=4.75,C128&gt;=2.6),"virginica",IF(AND(A128&gt;=5.95,G128&lt;8.494,A128&lt;6.6,C128&gt;=4.75,C128&gt;=2.6),"versicolor","shouldnthappen"))))))))</f>
        <v>versicolor</v>
      </c>
      <c r="U128" s="1" t="str">
        <f aca="false">IF(AND(C128&lt;3.65,B128&gt;=3.35),"setosa",IF(AND(C128&gt;=3.65,B128&gt;=3.35),"virginica",IF(AND(C128&lt;2.35,A128&lt;6.25,B128&lt;3.35),"setosa",IF(AND(C128&lt;4.85,A128&gt;=6.25,B128&lt;3.35),"versicolor",IF(AND(G128&gt;=15.426,C128&gt;=2.35,A128&lt;6.25,B128&lt;3.35),"virginica",IF(AND(D128&gt;=1.55,C128&gt;=4.85,A128&gt;=6.25,B128&lt;3.35),"virginica",IF(AND(D128&lt;1.8,G128&lt;15.426,C128&gt;=2.35,A128&lt;6.25,B128&lt;3.35),"versicolor",IF(AND(D128&gt;=1.8,G128&lt;15.426,C128&gt;=2.35,A128&lt;6.25,B128&lt;3.35),"virginica",IF(AND(B128&lt;2.95,D128&lt;1.55,C128&gt;=4.85,A128&gt;=6.25,B128&lt;3.35),"virginica",IF(AND(B128&gt;=2.95,D128&lt;1.55,C128&gt;=4.85,A128&gt;=6.25,B128&lt;3.35),"versicolor","shouldnthappen"))))))))))</f>
        <v>versicolor</v>
      </c>
      <c r="V128" s="1" t="str">
        <f aca="false">IF(AND(C128&lt;2.6),"setosa",IF(AND(C128&gt;=4.85,C128&gt;=2.6),"virginica",IF(AND(F128&gt;=0.9,C128&lt;4.85,C128&gt;=2.6),"virginica",IF(AND(G128&lt;5.656,F128&lt;0.9,C128&lt;4.85,C128&gt;=2.6),"virginica",IF(AND(G128&gt;=5.656,F128&lt;0.9,C128&lt;4.85,C128&gt;=2.6),"versicolor","shouldnthappen")))))</f>
        <v>versicolor</v>
      </c>
      <c r="W128" s="1" t="str">
        <f aca="false">IF(AND(D128&gt;=1.75,G128&gt;=13.795),"virginica",IF(AND(D128&gt;=1.5,G128&gt;=12.335,G128&lt;13.795),"virginica",IF(AND(C128&lt;2.45,C128&lt;4.85,G128&lt;12.335,G128&lt;13.795),"setosa",IF(AND(C128&gt;=2.45,C128&lt;4.85,G128&lt;12.335,G128&lt;13.795),"versicolor",IF(AND(D128&gt;=1.7,C128&gt;=4.85,G128&lt;12.335,G128&lt;13.795),"virginica",IF(AND(B128&gt;=3.25,D128&lt;1.5,G128&gt;=12.335,G128&lt;13.795),"setosa",IF(AND(D128&lt;1,F128&lt;0.255,D128&lt;1.75,G128&gt;=13.795),"setosa",IF(AND(D128&gt;=1,F128&lt;0.255,D128&lt;1.75,G128&gt;=13.795),"versicolor",IF(AND(A128&lt;5.4,F128&gt;=0.255,D128&lt;1.75,G128&gt;=13.795),"setosa",IF(AND(A128&gt;=5.4,F128&gt;=0.255,D128&lt;1.75,G128&gt;=13.795),"versicolor",IF(AND(A128&lt;6.15,D128&lt;1.7,C128&gt;=4.85,G128&lt;12.335,G128&lt;13.795),"versicolor",IF(AND(A128&gt;=6.15,D128&lt;1.7,C128&gt;=4.85,G128&lt;12.335,G128&lt;13.795),"virginica",IF(AND(C128&lt;5,B128&lt;3.25,D128&lt;1.5,G128&gt;=12.335,G128&lt;13.795),"versicolor",IF(AND(C128&gt;=5,B128&lt;3.25,D128&lt;1.5,G128&gt;=12.335,G128&lt;13.795),"virginica","shouldnthappen"))))))))))))))</f>
        <v>versicolor</v>
      </c>
      <c r="X128" s="1" t="str">
        <f aca="false">IF(AND(C128&lt;2.5,A128&lt;5.55),"setosa",IF(AND(F128&lt;0.096,A128&gt;=5.55),"virginica",IF(AND(D128&lt;1.6,C128&gt;=2.5,A128&lt;5.55),"versicolor",IF(AND(D128&gt;=1.6,C128&gt;=2.5,A128&lt;5.55),"virginica",IF(AND(F128&gt;=0.156,C128&lt;4.75,F128&gt;=0.096,A128&gt;=5.55),"versicolor",IF(AND(D128&gt;=1.75,C128&gt;=4.75,F128&gt;=0.096,A128&gt;=5.55),"virginica",IF(AND(B128&lt;3.3,F128&lt;0.156,C128&lt;4.75,F128&gt;=0.096,A128&gt;=5.55),"versicolor",IF(AND(B128&gt;=3.3,F128&lt;0.156,C128&lt;4.75,F128&gt;=0.096,A128&gt;=5.55),"setosa",IF(AND(B128&lt;2.45,A128&lt;6.05,D128&lt;1.75,C128&gt;=4.75,F128&gt;=0.096,A128&gt;=5.55),"virginica",IF(AND(B128&gt;=2.45,A128&lt;6.05,D128&lt;1.75,C128&gt;=4.75,F128&gt;=0.096,A128&gt;=5.55),"versicolor",IF(AND(F128&lt;0.205,A128&gt;=6.05,D128&lt;1.75,C128&gt;=4.75,F128&gt;=0.096,A128&gt;=5.55),"versicolor",IF(AND(F128&gt;=0.205,A128&gt;=6.05,D128&lt;1.75,C128&gt;=4.75,F128&gt;=0.096,A128&gt;=5.55),"virginica","shouldnthappen"))))))))))))</f>
        <v>versicolor</v>
      </c>
      <c r="Y128" s="1" t="str">
        <f aca="false">IF(AND(C128&lt;2.35,A128&lt;5.55),"setosa",IF(AND(C128&gt;=5.05,A128&gt;=5.55),"virginica",IF(AND(D128&lt;1.6,C128&gt;=2.35,A128&lt;5.55),"versicolor",IF(AND(D128&gt;=1.6,C128&gt;=2.35,A128&lt;5.55),"virginica",IF(AND(D128&gt;=1.75,C128&lt;5.05,A128&gt;=5.55),"virginica",IF(AND(B128&gt;=3.55,D128&lt;1.75,C128&lt;5.05,A128&gt;=5.55),"setosa",IF(AND(G128&lt;6.3,B128&lt;3.55,D128&lt;1.75,C128&lt;5.05,A128&gt;=5.55),"virginica",IF(AND(G128&gt;=6.3,B128&lt;3.55,D128&lt;1.75,C128&lt;5.05,A128&gt;=5.55),"versicolor","shouldnthappen"))))))))</f>
        <v>versicolor</v>
      </c>
      <c r="Z128" s="1" t="str">
        <f aca="false">IF(AND(D128&lt;0.75),"setosa",IF(AND(B128&gt;=2.55,C128&lt;4.85,D128&gt;=0.75),"versicolor",IF(AND(D128&gt;=1.7,C128&gt;=4.85,D128&gt;=0.75),"virginica",IF(AND(D128&lt;1.6,B128&lt;2.55,C128&lt;4.85,D128&gt;=0.75),"versicolor",IF(AND(D128&gt;=1.6,B128&lt;2.55,C128&lt;4.85,D128&gt;=0.75),"virginica",IF(AND(B128&lt;2.65,D128&lt;1.7,C128&gt;=4.85,D128&gt;=0.75),"virginica",IF(AND(F128&lt;0.325,B128&gt;=2.65,D128&lt;1.7,C128&gt;=4.85,D128&gt;=0.75),"virginica",IF(AND(G128&lt;10.717,F128&gt;=0.325,B128&gt;=2.65,D128&lt;1.7,C128&gt;=4.85,D128&gt;=0.75),"versicolor",IF(AND(G128&gt;=10.717,F128&gt;=0.325,B128&gt;=2.65,D128&lt;1.7,C128&gt;=4.85,D128&gt;=0.75),"virginica","shouldnthappen")))))))))</f>
        <v>versicolor</v>
      </c>
      <c r="AA128" s="1" t="str">
        <f aca="false">IF(AND(D128&lt;0.75),"setosa",IF(AND(D128&gt;=1.75,D128&gt;=0.75),"virginica",IF(AND(F128&gt;=0.455,D128&lt;1.75,D128&gt;=0.75),"versicolor",IF(AND(D128&lt;1.45,F128&lt;0.455,D128&lt;1.75,D128&gt;=0.75),"versicolor",IF(AND(F128&lt;0.247,D128&gt;=1.45,F128&lt;0.455,D128&lt;1.75,D128&gt;=0.75),"versicolor",IF(AND(F128&gt;=0.247,D128&gt;=1.45,F128&lt;0.455,D128&lt;1.75,D128&gt;=0.75),"virginica","shouldnthappen"))))))</f>
        <v>versicolor</v>
      </c>
      <c r="AB128" s="1" t="str">
        <f aca="false">IF(AND(F128&gt;=0.221,B128&gt;=3.35),"setosa",IF(AND(A128&lt;5.3,F128&gt;=0.683,B128&lt;3.35),"setosa",IF(AND(A128&lt;6.45,F128&lt;0.221,B128&gt;=3.35),"setosa",IF(AND(A128&gt;=6.45,F128&lt;0.221,B128&gt;=3.35),"virginica",IF(AND(G128&lt;6.3,A128&lt;6.25,F128&lt;0.683,B128&lt;3.35),"virginica",IF(AND(G128&lt;13.795,A128&gt;=6.25,F128&lt;0.683,B128&lt;3.35),"virginica",IF(AND(D128&lt;1.65,A128&gt;=5.3,F128&gt;=0.683,B128&lt;3.35),"versicolor",IF(AND(D128&gt;=1.65,A128&gt;=5.3,F128&gt;=0.683,B128&lt;3.35),"virginica",IF(AND(D128&lt;0.6,G128&gt;=6.3,A128&lt;6.25,F128&lt;0.683,B128&lt;3.35),"setosa",IF(AND(D128&lt;1.7,G128&gt;=13.795,A128&gt;=6.25,F128&lt;0.683,B128&lt;3.35),"versicolor",IF(AND(D128&gt;=1.7,G128&gt;=13.795,A128&gt;=6.25,F128&lt;0.683,B128&lt;3.35),"virginica",IF(AND(C128&gt;=5.35,D128&gt;=0.6,G128&gt;=6.3,A128&lt;6.25,F128&lt;0.683,B128&lt;3.35),"virginica",IF(AND(D128&lt;1.75,C128&lt;5.35,D128&gt;=0.6,G128&gt;=6.3,A128&lt;6.25,F128&lt;0.683,B128&lt;3.35),"versicolor",IF(AND(D128&gt;=1.75,C128&lt;5.35,D128&gt;=0.6,G128&gt;=6.3,A128&lt;6.25,F128&lt;0.683,B128&lt;3.35),"virginica","shouldnthappen"))))))))))))))</f>
        <v>versicolor</v>
      </c>
      <c r="AC128" s="1" t="str">
        <f aca="false">IF(AND(B128&gt;=3.3),"setosa",IF(AND(C128&lt;2.45,D128&lt;1.55,B128&lt;3.3),"setosa",IF(AND(F128&gt;=0.211,D128&gt;=1.55,B128&lt;3.3),"virginica",IF(AND(C128&lt;4.9,C128&gt;=2.45,D128&lt;1.55,B128&lt;3.3),"versicolor",IF(AND(C128&gt;=4.9,C128&gt;=2.45,D128&lt;1.55,B128&lt;3.3),"virginica",IF(AND(F128&lt;0.138,F128&lt;0.211,D128&gt;=1.55,B128&lt;3.3),"virginica",IF(AND(F128&gt;=0.138,F128&lt;0.211,D128&gt;=1.55,B128&lt;3.3),"versicolor","shouldnthappen")))))))</f>
        <v>versicolor</v>
      </c>
      <c r="AD128" s="1" t="str">
        <f aca="false">IF(AND(D128&gt;=1.75),"virginica",IF(AND(D128&lt;0.75,D128&lt;1.75),"setosa",IF(AND(D128&lt;1.35,D128&gt;=0.75,D128&lt;1.75),"versicolor",IF(AND(B128&lt;2.6,C128&lt;4.85,D128&gt;=1.35,D128&gt;=0.75,D128&lt;1.75),"virginica",IF(AND(B128&gt;=2.6,C128&lt;4.85,D128&gt;=1.35,D128&gt;=0.75,D128&lt;1.75),"versicolor",IF(AND(A128&lt;6.4,C128&gt;=4.85,D128&gt;=1.35,D128&gt;=0.75,D128&lt;1.75),"virginica",IF(AND(A128&gt;=6.4,C128&gt;=4.85,D128&gt;=1.35,D128&gt;=0.75,D128&lt;1.75),"versicolor","shouldnthappen")))))))</f>
        <v>versicolor</v>
      </c>
      <c r="AE128" s="1" t="str">
        <f aca="false">IF(AND(C128&lt;2.45),"setosa",IF(AND(F128&lt;0.07,C128&gt;=2.45),"virginica",IF(AND(A128&gt;=5,C128&lt;4.75,F128&gt;=0.07,C128&gt;=2.45),"versicolor",IF(AND(F128&lt;0.182,C128&gt;=4.75,F128&gt;=0.07,C128&gt;=2.45),"versicolor",IF(AND(B128&lt;2.45,A128&lt;5,C128&lt;4.75,F128&gt;=0.07,C128&gt;=2.45),"versicolor",IF(AND(B128&gt;=2.45,A128&lt;5,C128&lt;4.75,F128&gt;=0.07,C128&gt;=2.45),"virginica",IF(AND(F128&gt;=0.468,F128&gt;=0.182,C128&gt;=4.75,F128&gt;=0.07,C128&gt;=2.45),"virginica",IF(AND(A128&gt;=6.85,F128&lt;0.468,F128&gt;=0.182,C128&gt;=4.75,F128&gt;=0.07,C128&gt;=2.45),"virginica",IF(AND(B128&lt;2.6,A128&lt;6.85,F128&lt;0.468,F128&gt;=0.182,C128&gt;=4.75,F128&gt;=0.07,C128&gt;=2.45),"virginica",IF(AND(B128&gt;=2.6,A128&lt;6.85,F128&lt;0.468,F128&gt;=0.182,C128&gt;=4.75,F128&gt;=0.07,C128&gt;=2.45),"versicolor","shouldnthappen"))))))))))</f>
        <v>versicolor</v>
      </c>
      <c r="AF128" s="1" t="str">
        <f aca="false">IF(AND(D128&lt;0.75,A128&lt;5.45),"setosa",IF(AND(D128&gt;=1.75,A128&gt;=5.45),"virginica",IF(AND(G128&lt;6.094,D128&gt;=0.75,A128&lt;5.45),"virginica",IF(AND(G128&gt;=6.094,D128&gt;=0.75,A128&lt;5.45),"versicolor",IF(AND(C128&lt;2.75,D128&lt;1.75,A128&gt;=5.45),"setosa",IF(AND(D128&lt;1.45,C128&gt;=2.75,D128&lt;1.75,A128&gt;=5.45),"versicolor",IF(AND(B128&lt;2.75,D128&gt;=1.45,C128&gt;=2.75,D128&lt;1.75,A128&gt;=5.45),"versicolor",IF(AND(C128&lt;5.05,B128&gt;=2.75,D128&gt;=1.45,C128&gt;=2.75,D128&lt;1.75,A128&gt;=5.45),"versicolor",IF(AND(C128&gt;=5.05,B128&gt;=2.75,D128&gt;=1.45,C128&gt;=2.75,D128&lt;1.75,A128&gt;=5.45),"virginica","shouldnthappen")))))))))</f>
        <v>versicolor</v>
      </c>
      <c r="AG128" s="1" t="str">
        <f aca="false">IF(AND(D128&lt;0.65,G128&lt;8.868,A128&lt;5.3),"setosa",IF(AND(C128&lt;2.6,G128&gt;=8.868,A128&lt;5.3),"setosa",IF(AND(C128&gt;=2.6,G128&gt;=8.868,A128&lt;5.3),"versicolor",IF(AND(C128&gt;=4.95,D128&lt;1.55,A128&gt;=5.3),"virginica",IF(AND(G128&lt;13.795,D128&gt;=1.55,A128&gt;=5.3),"virginica",IF(AND(C128&lt;3.75,D128&gt;=0.65,G128&lt;8.868,A128&lt;5.3),"versicolor",IF(AND(C128&gt;=3.75,D128&gt;=0.65,G128&lt;8.868,A128&lt;5.3),"virginica",IF(AND(C128&lt;2.6,C128&lt;4.95,D128&lt;1.55,A128&gt;=5.3),"setosa",IF(AND(C128&gt;=2.6,C128&lt;4.95,D128&lt;1.55,A128&gt;=5.3),"versicolor",IF(AND(C128&lt;4.75,G128&gt;=13.795,D128&gt;=1.55,A128&gt;=5.3),"versicolor",IF(AND(C128&gt;=4.75,G128&gt;=13.795,D128&gt;=1.55,A128&gt;=5.3),"virginica","shouldnthappen")))))))))))</f>
        <v>versicolor</v>
      </c>
      <c r="AH128" s="1" t="str">
        <f aca="false">IF(AND(D128&lt;0.75),"setosa",IF(AND(C128&lt;4.75,D128&gt;=0.75),"versicolor",IF(AND(G128&lt;13.757,C128&gt;=4.75,D128&gt;=0.75),"virginica",IF(AND(B128&lt;3.05,G128&gt;=13.757,C128&gt;=4.75,D128&gt;=0.75),"virginica",IF(AND(A128&lt;6.65,B128&gt;=3.05,G128&gt;=13.757,C128&gt;=4.75,D128&gt;=0.75),"virginica",IF(AND(A128&gt;=6.65,B128&gt;=3.05,G128&gt;=13.757,C128&gt;=4.75,D128&gt;=0.75),"versicolor","shouldnthappen"))))))</f>
        <v>versicolor</v>
      </c>
      <c r="AI128" s="1" t="str">
        <f aca="false">IF(AND(D128&lt;0.7),"setosa",IF(AND(C128&lt;4.75,D128&gt;=0.7),"versicolor",IF(AND(A128&lt;6.6,F128&lt;0.482,C128&gt;=4.75,D128&gt;=0.7),"virginica",IF(AND(C128&gt;=4.95,F128&gt;=0.482,C128&gt;=4.75,D128&gt;=0.7),"virginica",IF(AND(D128&lt;1.9,A128&gt;=6.6,F128&lt;0.482,C128&gt;=4.75,D128&gt;=0.7),"versicolor",IF(AND(D128&gt;=1.9,A128&gt;=6.6,F128&lt;0.482,C128&gt;=4.75,D128&gt;=0.7),"virginica",IF(AND(F128&gt;=0.766,C128&lt;4.95,F128&gt;=0.482,C128&gt;=4.75,D128&gt;=0.7),"virginica",IF(AND(B128&lt;2.95,F128&lt;0.766,C128&lt;4.95,F128&gt;=0.482,C128&gt;=4.75,D128&gt;=0.7),"virginica",IF(AND(B128&gt;=2.95,F128&lt;0.766,C128&lt;4.95,F128&gt;=0.482,C128&gt;=4.75,D128&gt;=0.7),"versicolor","shouldnthappen")))))))))</f>
        <v>versicolor</v>
      </c>
      <c r="AJ128" s="1" t="str">
        <f aca="false">IF(AND(C128&lt;2.45,C128&lt;4.75),"setosa",IF(AND(D128&gt;=1.65,C128&gt;=4.75),"virginica",IF(AND(A128&lt;4.95,C128&gt;=2.45,C128&lt;4.75),"virginica",IF(AND(A128&gt;=4.95,C128&gt;=2.45,C128&lt;4.75),"versicolor",IF(AND(B128&lt;2.95,D128&lt;1.65,C128&gt;=4.75),"virginica",IF(AND(B128&gt;=2.95,D128&lt;1.65,C128&gt;=4.75),"versicolor","shouldnthappen"))))))</f>
        <v>versicolor</v>
      </c>
      <c r="AK128" s="1" t="str">
        <f aca="false">IF(AND(D128&lt;0.75,A128&lt;5.45),"setosa",IF(AND(B128&lt;2.45,D128&gt;=0.75,A128&lt;5.45),"versicolor",IF(AND(A128&gt;=5.55,C128&lt;4.75,A128&gt;=5.45),"versicolor",IF(AND(C128&gt;=5.15,C128&gt;=4.75,A128&gt;=5.45),"virginica",IF(AND(G128&lt;6.094,B128&gt;=2.45,D128&gt;=0.75,A128&lt;5.45),"virginica",IF(AND(G128&gt;=6.094,B128&gt;=2.45,D128&gt;=0.75,A128&lt;5.45),"versicolor",IF(AND(D128&lt;0.6,A128&lt;5.55,C128&lt;4.75,A128&gt;=5.45),"setosa",IF(AND(D128&gt;=0.6,A128&lt;5.55,C128&lt;4.75,A128&gt;=5.45),"versicolor",IF(AND(C128&lt;4.95,C128&lt;5.15,C128&gt;=4.75,A128&gt;=5.45),"virginica",IF(AND(G128&lt;12.627,C128&lt;5.05,C128&gt;=4.95,C128&lt;5.15,C128&gt;=4.75,A128&gt;=5.45),"virginica",IF(AND(G128&gt;=12.627,C128&lt;5.05,C128&gt;=4.95,C128&lt;5.15,C128&gt;=4.75,A128&gt;=5.45),"versicolor",IF(AND(D128&lt;1.7,C128&gt;=5.05,C128&gt;=4.95,C128&lt;5.15,C128&gt;=4.75,A128&gt;=5.45),"versicolor",IF(AND(D128&gt;=1.7,C128&gt;=5.05,C128&gt;=4.95,C128&lt;5.15,C128&gt;=4.75,A128&gt;=5.45),"virginica","shouldnthappen")))))))))))))</f>
        <v>versicolor</v>
      </c>
      <c r="AL128" s="1" t="str">
        <f aca="false">IF(AND(B128&lt;2.45,B128&lt;3.15),"versicolor",IF(AND(D128&lt;0.95,G128&lt;15.141,B128&gt;=3.15),"setosa",IF(AND(G128&lt;15.429,G128&gt;=15.141,B128&gt;=3.15),"versicolor",IF(AND(G128&gt;=15.429,G128&gt;=15.141,B128&gt;=3.15),"virginica",IF(AND(C128&lt;2.3,C128&lt;4.75,B128&gt;=2.45,B128&lt;3.15),"setosa",IF(AND(G128&gt;=16.072,C128&gt;=4.75,B128&gt;=2.45,B128&lt;3.15),"versicolor",IF(AND(G128&lt;11.833,D128&gt;=0.95,G128&lt;15.141,B128&gt;=3.15),"virginica",IF(AND(A128&lt;5,C128&gt;=2.3,C128&lt;4.75,B128&gt;=2.45,B128&lt;3.15),"virginica",IF(AND(A128&gt;=5,C128&gt;=2.3,C128&lt;4.75,B128&gt;=2.45,B128&lt;3.15),"versicolor",IF(AND(G128&lt;14.342,G128&gt;=11.833,D128&gt;=0.95,G128&lt;15.141,B128&gt;=3.15),"versicolor",IF(AND(G128&gt;=14.342,G128&gt;=11.833,D128&gt;=0.95,G128&lt;15.141,B128&gt;=3.15),"virginica",IF(AND(G128&lt;13.757,F128&gt;=0.741,G128&lt;16.072,C128&gt;=4.75,B128&gt;=2.45,B128&lt;3.15),"virginica",IF(AND(F128&gt;=0.546,A128&lt;6.15,F128&lt;0.741,G128&lt;16.072,C128&gt;=4.75,B128&gt;=2.45,B128&lt;3.15),"virginica",IF(AND(D128&gt;=1.75,A128&gt;=6.15,F128&lt;0.741,G128&lt;16.072,C128&gt;=4.75,B128&gt;=2.45,B128&lt;3.15),"virginica",IF(AND(C128&lt;4.85,G128&gt;=13.757,F128&gt;=0.741,G128&lt;16.072,C128&gt;=4.75,B128&gt;=2.45,B128&lt;3.15),"virginica",IF(AND(C128&gt;=4.85,G128&gt;=13.757,F128&gt;=0.741,G128&lt;16.072,C128&gt;=4.75,B128&gt;=2.45,B128&lt;3.15),"versicolor",IF(AND(F128&lt;0.331,F128&lt;0.546,A128&lt;6.15,F128&lt;0.741,G128&lt;16.072,C128&gt;=4.75,B128&gt;=2.45,B128&lt;3.15),"virginica",IF(AND(F128&gt;=0.331,F128&lt;0.546,A128&lt;6.15,F128&lt;0.741,G128&lt;16.072,C128&gt;=4.75,B128&gt;=2.45,B128&lt;3.15),"versicolor",IF(AND(G128&lt;10.661,D128&lt;1.75,A128&gt;=6.15,F128&lt;0.741,G128&lt;16.072,C128&gt;=4.75,B128&gt;=2.45,B128&lt;3.15),"virginica",IF(AND(G128&gt;=10.661,D128&lt;1.75,A128&gt;=6.15,F128&lt;0.741,G128&lt;16.072,C128&gt;=4.75,B128&gt;=2.45,B128&lt;3.15),"versicolor","shouldnthappen"))))))))))))))))))))</f>
        <v>versicolor</v>
      </c>
      <c r="AM128" s="1" t="str">
        <f aca="false">IF(AND(D128&lt;1.35,F128&gt;=0.917),"setosa",IF(AND(D128&gt;=1.35,F128&gt;=0.917),"virginica",IF(AND(D128&lt;0.75,D128&lt;1.55,F128&lt;0.917),"setosa",IF(AND(C128&gt;=4.8,D128&gt;=1.55,F128&lt;0.917),"virginica",IF(AND(A128&lt;5.95,D128&gt;=0.75,D128&lt;1.55,F128&lt;0.917),"versicolor",IF(AND(F128&lt;0.473,C128&lt;4.8,D128&gt;=1.55,F128&lt;0.917),"virginica",IF(AND(F128&gt;=0.473,C128&lt;4.8,D128&gt;=1.55,F128&lt;0.917),"versicolor",IF(AND(C128&lt;4.95,A128&gt;=5.95,D128&gt;=0.75,D128&lt;1.55,F128&lt;0.917),"versicolor",IF(AND(C128&gt;=4.95,A128&gt;=5.95,D128&gt;=0.75,D128&lt;1.55,F128&lt;0.917),"virginica","shouldnthappen")))))))))</f>
        <v>versicolor</v>
      </c>
      <c r="AN128" s="1" t="str">
        <f aca="false">IF(AND(D128&lt;0.75,A128&lt;5.45),"setosa",IF(AND(D128&lt;1.55,D128&gt;=0.75,A128&lt;5.45),"versicolor",IF(AND(D128&gt;=1.55,D128&gt;=0.75,A128&lt;5.45),"virginica",IF(AND(A128&gt;=5.75,C128&lt;4.75,A128&gt;=5.45),"versicolor",IF(AND(F128&lt;0.361,C128&gt;=4.75,A128&gt;=5.45),"virginica",IF(AND(C128&lt;2.6,A128&lt;5.75,C128&lt;4.75,A128&gt;=5.45),"setosa",IF(AND(C128&gt;=2.6,A128&lt;5.75,C128&lt;4.75,A128&gt;=5.45),"versicolor",IF(AND(D128&gt;=1.7,F128&gt;=0.361,C128&gt;=4.75,A128&gt;=5.45),"virginica",IF(AND(B128&lt;2.65,D128&lt;1.7,F128&gt;=0.361,C128&gt;=4.75,A128&gt;=5.45),"virginica",IF(AND(A128&lt;7.05,B128&gt;=2.65,D128&lt;1.7,F128&gt;=0.361,C128&gt;=4.75,A128&gt;=5.45),"versicolor",IF(AND(A128&gt;=7.05,B128&gt;=2.65,D128&lt;1.7,F128&gt;=0.361,C128&gt;=4.75,A128&gt;=5.45),"virginica","shouldnthappen")))))))))))</f>
        <v>versicolor</v>
      </c>
      <c r="AO128" s="1" t="str">
        <f aca="false">IF(AND(D128&lt;0.7),"setosa",IF(AND(A128&lt;4.95,C128&lt;4.85,D128&gt;=0.7),"virginica",IF(AND(A128&gt;=4.95,C128&lt;4.85,D128&gt;=0.7),"versicolor",IF(AND(D128&gt;=1.7,C128&gt;=4.85,D128&gt;=0.7),"virginica",IF(AND(F128&lt;0.325,D128&lt;1.7,C128&gt;=4.85,D128&gt;=0.7),"virginica",IF(AND(D128&lt;1.55,F128&gt;=0.325,D128&lt;1.7,C128&gt;=4.85,D128&gt;=0.7),"virginica",IF(AND(D128&gt;=1.55,F128&gt;=0.325,D128&lt;1.7,C128&gt;=4.85,D128&gt;=0.7),"versicolor","shouldnthappen")))))))</f>
        <v>versicolor</v>
      </c>
      <c r="AP128" s="1" t="str">
        <f aca="false">IF(AND(D128&lt;0.75),"setosa",IF(AND(C128&lt;4.85,D128&gt;=0.75),"versicolor",IF(AND(G128&gt;=8.277,C128&gt;=4.85,D128&gt;=0.75),"virginica",IF(AND(F128&gt;=0.633,G128&lt;8.277,C128&gt;=4.85,D128&gt;=0.75),"virginica",IF(AND(G128&lt;7.61,F128&lt;0.633,G128&lt;8.277,C128&gt;=4.85,D128&gt;=0.75),"virginica",IF(AND(G128&gt;=7.61,F128&lt;0.633,G128&lt;8.277,C128&gt;=4.85,D128&gt;=0.75),"versicolor","shouldnthappen"))))))</f>
        <v>versicolor</v>
      </c>
      <c r="AQ128" s="1" t="str">
        <f aca="false">IF(AND(C128&lt;2.65,A128&gt;=5.45,C128&lt;4.75),"setosa",IF(AND(C128&gt;=2.65,A128&gt;=5.45,C128&lt;4.75),"versicolor",IF(AND(B128&lt;2.9,C128&lt;4.85,C128&gt;=4.75),"versicolor",IF(AND(B128&gt;=2.9,C128&lt;4.85,C128&gt;=4.75),"virginica",IF(AND(D128&lt;1.7,C128&gt;=4.85,C128&gt;=4.75),"versicolor",IF(AND(D128&gt;=1.7,C128&gt;=4.85,C128&gt;=4.75),"virginica",IF(AND(C128&lt;2.45,G128&lt;14.126,A128&lt;5.45,C128&lt;4.75),"setosa",IF(AND(C128&gt;=2.45,G128&lt;14.126,A128&lt;5.45,C128&lt;4.75),"versicolor",IF(AND(C128&lt;2.4,G128&gt;=14.126,A128&lt;5.45,C128&lt;4.75),"setosa",IF(AND(C128&gt;=2.4,G128&gt;=14.126,A128&lt;5.45,C128&lt;4.75),"versicolor","shouldnthappen"))))))))))</f>
        <v>versicolor</v>
      </c>
      <c r="AR128" s="1" t="str">
        <f aca="false">IF(AND(C128&lt;2.45,C128&lt;4.85),"setosa",IF(AND(C128&gt;=5.15,C128&gt;=4.85),"virginica",IF(AND(A128&gt;=4.95,C128&gt;=2.45,C128&lt;4.85),"versicolor",IF(AND(D128&lt;1.35,A128&lt;4.95,C128&gt;=2.45,C128&lt;4.85),"versicolor",IF(AND(D128&gt;=1.35,A128&lt;4.95,C128&gt;=2.45,C128&lt;4.85),"virginica",IF(AND(F128&lt;0.35,G128&lt;12.751,C128&lt;5.15,C128&gt;=4.85),"virginica",IF(AND(A128&lt;6.5,G128&gt;=12.751,C128&lt;5.15,C128&gt;=4.85),"virginica",IF(AND(A128&gt;=6.5,G128&gt;=12.751,C128&lt;5.15,C128&gt;=4.85),"versicolor",IF(AND(B128&gt;=2.75,F128&gt;=0.35,G128&lt;12.751,C128&lt;5.15,C128&gt;=4.85),"virginica",IF(AND(C128&lt;5.05,B128&lt;2.75,F128&gt;=0.35,G128&lt;12.751,C128&lt;5.15,C128&gt;=4.85),"virginica",IF(AND(C128&gt;=5.05,B128&lt;2.75,F128&gt;=0.35,G128&lt;12.751,C128&lt;5.15,C128&gt;=4.85),"versicolor","shouldnthappen")))))))))))</f>
        <v>versicolor</v>
      </c>
      <c r="AS128" s="1" t="str">
        <f aca="false">IF(AND(F128&gt;=0.9,B128&lt;3.05),"virginica",IF(AND(A128&lt;5.9,B128&gt;=3.05),"setosa",IF(AND(D128&lt;1.65,A128&gt;=5.9,B128&gt;=3.05),"versicolor",IF(AND(D128&gt;=1.65,A128&gt;=5.9,B128&gt;=3.05),"virginica",IF(AND(D128&gt;=1.75,C128&gt;=4.85,F128&lt;0.9,B128&lt;3.05),"virginica",IF(AND(C128&lt;2.2,B128&lt;2.95,C128&lt;4.85,F128&lt;0.9,B128&lt;3.05),"setosa",IF(AND(C128&gt;=2.2,B128&lt;2.95,C128&lt;4.85,F128&lt;0.9,B128&lt;3.05),"versicolor",IF(AND(C128&lt;2.8,B128&gt;=2.95,C128&lt;4.85,F128&lt;0.9,B128&lt;3.05),"setosa",IF(AND(C128&gt;=2.8,B128&gt;=2.95,C128&lt;4.85,F128&lt;0.9,B128&lt;3.05),"versicolor",IF(AND(G128&lt;13.879,D128&lt;1.75,C128&gt;=4.85,F128&lt;0.9,B128&lt;3.05),"virginica",IF(AND(G128&gt;=13.879,D128&lt;1.75,C128&gt;=4.85,F128&lt;0.9,B128&lt;3.05),"versicolor","shouldnthappen")))))))))))</f>
        <v>versicolor</v>
      </c>
      <c r="AT128" s="1" t="str">
        <f aca="false">IF(AND(D128&lt;0.75),"setosa",IF(AND(D128&gt;=1.75,D128&gt;=0.75),"virginica",IF(AND(D128&lt;1.45,G128&lt;7.37,D128&lt;1.75,D128&gt;=0.75),"versicolor",IF(AND(D128&gt;=1.45,G128&lt;7.37,D128&lt;1.75,D128&gt;=0.75),"virginica",IF(AND(C128&lt;5.45,G128&gt;=7.37,D128&lt;1.75,D128&gt;=0.75),"versicolor",IF(AND(C128&gt;=5.45,G128&gt;=7.37,D128&lt;1.75,D128&gt;=0.75),"virginica","shouldnthappen"))))))</f>
        <v>versicolor</v>
      </c>
      <c r="AU128" s="1" t="str">
        <f aca="false">IF(AND(D128&lt;0.7),"setosa",IF(AND(D128&gt;=1.7,A128&gt;=6.15,D128&gt;=0.7),"virginica",IF(AND(B128&gt;=2.55,C128&lt;4.75,A128&lt;6.15,D128&gt;=0.7),"versicolor",IF(AND(D128&gt;=1.7,C128&gt;=4.75,A128&lt;6.15,D128&gt;=0.7),"virginica",IF(AND(C128&lt;5.25,D128&lt;1.7,A128&gt;=6.15,D128&gt;=0.7),"versicolor",IF(AND(C128&gt;=5.25,D128&lt;1.7,A128&gt;=6.15,D128&gt;=0.7),"virginica",IF(AND(C128&lt;4.25,B128&lt;2.55,C128&lt;4.75,A128&lt;6.15,D128&gt;=0.7),"versicolor",IF(AND(C128&gt;=4.25,B128&lt;2.55,C128&lt;4.75,A128&lt;6.15,D128&gt;=0.7),"virginica",IF(AND(B128&lt;2.65,D128&lt;1.7,C128&gt;=4.75,A128&lt;6.15,D128&gt;=0.7),"virginica",IF(AND(B128&gt;=2.65,D128&lt;1.7,C128&gt;=4.75,A128&lt;6.15,D128&gt;=0.7),"versicolor","shouldnthappen"))))))))))</f>
        <v>versicolor</v>
      </c>
      <c r="AV128" s="1" t="str">
        <f aca="false">IF(AND(D128&lt;0.75),"setosa",IF(AND(F128&gt;=0.899,D128&gt;=0.75),"virginica",IF(AND(D128&lt;1.65,A128&lt;6.05,F128&lt;0.899,D128&gt;=0.75),"versicolor",IF(AND(D128&gt;=1.65,A128&lt;6.05,F128&lt;0.899,D128&gt;=0.75),"virginica",IF(AND(C128&gt;=5.05,A128&gt;=6.05,F128&lt;0.899,D128&gt;=0.75),"virginica",IF(AND(G128&gt;=13.757,C128&lt;5.05,A128&gt;=6.05,F128&lt;0.899,D128&gt;=0.75),"versicolor",IF(AND(D128&lt;1.6,G128&lt;13.757,C128&lt;5.05,A128&gt;=6.05,F128&lt;0.899,D128&gt;=0.75),"versicolor",IF(AND(D128&gt;=1.6,G128&lt;13.757,C128&lt;5.05,A128&gt;=6.05,F128&lt;0.899,D128&gt;=0.75),"virginica","shouldnthappen"))))))))</f>
        <v>versicolor</v>
      </c>
      <c r="AW128" s="1" t="str">
        <f aca="false">IF(AND(F128&lt;0.117,A128&gt;=5.55),"virginica",IF(AND(A128&gt;=5.2,G128&lt;6.086,A128&lt;5.55),"versicolor",IF(AND(D128&lt;0.7,G128&gt;=6.086,A128&lt;5.55),"setosa",IF(AND(D128&gt;=0.7,G128&gt;=6.086,A128&lt;5.55),"versicolor",IF(AND(A128&lt;4.75,A128&lt;5.2,G128&lt;6.086,A128&lt;5.55),"setosa",IF(AND(A128&gt;=4.75,A128&lt;5.2,G128&lt;6.086,A128&lt;5.55),"virginica",IF(AND(D128&gt;=1.65,C128&lt;4.95,F128&gt;=0.117,A128&gt;=5.55),"virginica",IF(AND(D128&gt;=1.75,C128&gt;=4.95,F128&gt;=0.117,A128&gt;=5.55),"virginica",IF(AND(C128&lt;2.6,D128&lt;1.65,C128&lt;4.95,F128&gt;=0.117,A128&gt;=5.55),"setosa",IF(AND(C128&gt;=2.6,D128&lt;1.65,C128&lt;4.95,F128&gt;=0.117,A128&gt;=5.55),"versicolor",IF(AND(D128&lt;1.55,D128&lt;1.75,C128&gt;=4.95,F128&gt;=0.117,A128&gt;=5.55),"virginica",IF(AND(A128&lt;6.95,D128&gt;=1.55,D128&lt;1.75,C128&gt;=4.95,F128&gt;=0.117,A128&gt;=5.55),"versicolor",IF(AND(A128&gt;=6.95,D128&gt;=1.55,D128&lt;1.75,C128&gt;=4.95,F128&gt;=0.117,A128&gt;=5.55),"virginica","shouldnthappen")))))))))))))</f>
        <v>versicolor</v>
      </c>
      <c r="AX128" s="1" t="str">
        <f aca="false">IF(AND(D128&lt;0.75),"setosa",IF(AND(F128&lt;0.138,D128&gt;=0.75),"virginica",IF(AND(C128&lt;4.45,A128&lt;6.15,F128&gt;=0.138,D128&gt;=0.75),"versicolor",IF(AND(C128&gt;=5.05,A128&gt;=6.15,F128&gt;=0.138,D128&gt;=0.75),"virginica",IF(AND(B128&lt;2.65,C128&gt;=4.45,A128&lt;6.15,F128&gt;=0.138,D128&gt;=0.75),"virginica",IF(AND(A128&gt;=6.35,C128&lt;5.05,A128&gt;=6.15,F128&gt;=0.138,D128&gt;=0.75),"versicolor",IF(AND(A128&lt;5.65,B128&gt;=2.65,C128&gt;=4.45,A128&lt;6.15,F128&gt;=0.138,D128&gt;=0.75),"virginica",IF(AND(D128&lt;1.75,A128&lt;6.35,C128&lt;5.05,A128&gt;=6.15,F128&gt;=0.138,D128&gt;=0.75),"versicolor",IF(AND(D128&gt;=1.75,A128&lt;6.35,C128&lt;5.05,A128&gt;=6.15,F128&gt;=0.138,D128&gt;=0.75),"virginica",IF(AND(D128&lt;1.7,A128&gt;=5.65,B128&gt;=2.65,C128&gt;=4.45,A128&lt;6.15,F128&gt;=0.138,D128&gt;=0.75),"versicolor",IF(AND(D128&gt;=1.7,A128&gt;=5.65,B128&gt;=2.65,C128&gt;=4.45,A128&lt;6.15,F128&gt;=0.138,D128&gt;=0.75),"virginica","shouldnthappen")))))))))))</f>
        <v>versicolor</v>
      </c>
      <c r="AY128" s="1" t="str">
        <f aca="false">IF(AND(D128&lt;0.75,A128&lt;5.55),"setosa",IF(AND(A128&lt;4.95,D128&gt;=0.75,A128&lt;5.55),"virginica",IF(AND(A128&gt;=4.95,D128&gt;=0.75,A128&lt;5.55),"versicolor",IF(AND(C128&lt;2.6,C128&lt;4.85,A128&gt;=5.55),"setosa",IF(AND(C128&gt;=2.6,C128&lt;4.85,A128&gt;=5.55),"versicolor",IF(AND(D128&gt;=1.75,C128&gt;=4.85,A128&gt;=5.55),"virginica",IF(AND(F128&lt;0.405,D128&lt;1.75,C128&gt;=4.85,A128&gt;=5.55),"versicolor",IF(AND(B128&lt;3.05,F128&gt;=0.405,D128&lt;1.75,C128&gt;=4.85,A128&gt;=5.55),"virginica",IF(AND(B128&gt;=3.05,F128&gt;=0.405,D128&lt;1.75,C128&gt;=4.85,A128&gt;=5.55),"versicolor","shouldnthappen")))))))))</f>
        <v>versicolor</v>
      </c>
      <c r="AZ128" s="1" t="str">
        <f aca="false">IF(AND(D128&lt;0.75),"setosa",IF(AND(F128&lt;0.9,C128&lt;4.95,D128&gt;=0.75),"versicolor",IF(AND(F128&gt;=0.9,C128&lt;4.95,D128&gt;=0.75),"virginica",IF(AND(D128&gt;=1.7,C128&gt;=4.95,D128&gt;=0.75),"virginica",IF(AND(F128&lt;0.405,D128&lt;1.7,C128&gt;=4.95,D128&gt;=0.75),"versicolor",IF(AND(F128&gt;=0.405,D128&lt;1.7,C128&gt;=4.95,D128&gt;=0.75),"virginica","shouldnthappen"))))))</f>
        <v>versicolor</v>
      </c>
      <c r="BA128" s="1" t="str">
        <f aca="false">IF(AND(D128&lt;0.75),"setosa",IF(AND(D128&gt;=1.7,C128&gt;=5.05,D128&gt;=0.75),"virginica",IF(AND(D128&lt;1.45,D128&lt;1.6,C128&lt;5.05,D128&gt;=0.75),"versicolor",IF(AND(A128&lt;5.8,D128&gt;=1.6,C128&lt;5.05,D128&gt;=0.75),"virginica",IF(AND(A128&gt;=5.8,D128&gt;=1.6,C128&lt;5.05,D128&gt;=0.75),"versicolor",IF(AND(F128&lt;0.417,D128&lt;1.7,C128&gt;=5.05,D128&gt;=0.75),"versicolor",IF(AND(F128&gt;=0.417,D128&lt;1.7,C128&gt;=5.05,D128&gt;=0.75),"virginica",IF(AND(A128&lt;5.95,D128&gt;=1.45,D128&lt;1.6,C128&lt;5.05,D128&gt;=0.75),"versicolor",IF(AND(G128&lt;10.618,A128&gt;=5.95,D128&gt;=1.45,D128&lt;1.6,C128&lt;5.05,D128&gt;=0.75),"virginica",IF(AND(G128&gt;=10.618,A128&gt;=5.95,D128&gt;=1.45,D128&lt;1.6,C128&lt;5.05,D128&gt;=0.75),"versicolor","shouldnthappen"))))))))))</f>
        <v>versicolor</v>
      </c>
      <c r="BB128" s="1" t="str">
        <f aca="false">IF(AND(C128&lt;2.6),"setosa",IF(AND(D128&gt;=1.75,C128&gt;=2.6),"virginica",IF(AND(C128&gt;=5.45,D128&lt;1.75,C128&gt;=2.6),"virginica",IF(AND(F128&gt;=0.259,C128&lt;5.45,D128&lt;1.75,C128&gt;=2.6),"versicolor",IF(AND(C128&lt;5.05,F128&lt;0.259,C128&lt;5.45,D128&lt;1.75,C128&gt;=2.6),"versicolor",IF(AND(C128&gt;=5.05,F128&lt;0.259,C128&lt;5.45,D128&lt;1.75,C128&gt;=2.6),"virginica","shouldnthappen"))))))</f>
        <v>versicolor</v>
      </c>
      <c r="BC128" s="1" t="str">
        <f aca="false">IF(AND(A128&lt;4.95,B128&lt;2.7,A128&lt;5.55),"virginica",IF(AND(A128&gt;=4.95,B128&lt;2.7,A128&lt;5.55),"versicolor",IF(AND(C128&lt;3.2,B128&gt;=2.7,A128&lt;5.55),"setosa",IF(AND(C128&gt;=3.2,B128&gt;=2.7,A128&lt;5.55),"versicolor",IF(AND(F128&gt;=0.85,A128&lt;6.15,A128&gt;=5.55),"virginica",IF(AND(D128&lt;1.45,A128&gt;=6.15,A128&gt;=5.55),"versicolor",IF(AND(C128&lt;4.8,F128&lt;0.85,A128&lt;6.15,A128&gt;=5.55),"versicolor",IF(AND(D128&gt;=1.7,D128&gt;=1.45,A128&gt;=6.15,A128&gt;=5.55),"virginica",IF(AND(G128&lt;9.333,C128&gt;=4.8,F128&lt;0.85,A128&lt;6.15,A128&gt;=5.55),"versicolor",IF(AND(G128&gt;=9.333,C128&gt;=4.8,F128&lt;0.85,A128&lt;6.15,A128&gt;=5.55),"virginica",IF(AND(C128&lt;4.9,D128&lt;1.7,D128&gt;=1.45,A128&gt;=6.15,A128&gt;=5.55),"versicolor",IF(AND(C128&gt;=4.9,D128&lt;1.7,D128&gt;=1.45,A128&gt;=6.15,A128&gt;=5.55),"virginica","shouldnthappen"))))))))))))</f>
        <v>versicolor</v>
      </c>
      <c r="BD128" s="1" t="str">
        <f aca="false">IF(AND(C128&lt;2.35),"setosa",IF(AND(C128&lt;4.75,B128&lt;2.55,C128&gt;=2.35),"versicolor",IF(AND(C128&gt;=4.75,B128&lt;2.55,C128&gt;=2.35),"virginica",IF(AND(C128&lt;4.75,B128&gt;=2.55,C128&gt;=2.35),"versicolor",IF(AND(D128&gt;=1.75,C128&gt;=4.75,B128&gt;=2.55,C128&gt;=2.35),"virginica",IF(AND(A128&gt;=6.5,D128&lt;1.75,C128&gt;=4.75,B128&gt;=2.55,C128&gt;=2.35),"versicolor",IF(AND(A128&lt;6.05,A128&lt;6.5,D128&lt;1.75,C128&gt;=4.75,B128&gt;=2.55,C128&gt;=2.35),"versicolor",IF(AND(A128&gt;=6.05,A128&lt;6.5,D128&lt;1.75,C128&gt;=4.75,B128&gt;=2.55,C128&gt;=2.35),"virginica","shouldnthappen"))))))))</f>
        <v>versicolor</v>
      </c>
      <c r="BE128" s="1" t="str">
        <f aca="false">IF(AND(C128&lt;2.5),"setosa",IF(AND(D128&lt;1.65,C128&lt;4.75,C128&gt;=2.5),"versicolor",IF(AND(D128&gt;=1.65,C128&lt;4.75,C128&gt;=2.5),"virginica",IF(AND(D128&gt;=1.75,C128&gt;=4.75,C128&gt;=2.5),"virginica",IF(AND(C128&lt;4.95,D128&lt;1.75,C128&gt;=4.75,C128&gt;=2.5),"versicolor",IF(AND(A128&lt;6.5,C128&gt;=4.95,D128&lt;1.75,C128&gt;=4.75,C128&gt;=2.5),"virginica",IF(AND(A128&gt;=6.5,C128&gt;=4.95,D128&lt;1.75,C128&gt;=4.75,C128&gt;=2.5),"versicolor","shouldnthappen")))))))</f>
        <v>versicolor</v>
      </c>
      <c r="BF128" s="1" t="str">
        <f aca="false">IF(AND(G128&gt;=15.244),"virginica",IF(AND(C128&lt;3.2,B128&gt;=3.15,G128&lt;15.244),"setosa",IF(AND(A128&gt;=4.95,C128&lt;4.7,B128&lt;3.15,G128&lt;15.244),"versicolor",IF(AND(C128&gt;=5.15,C128&gt;=4.7,B128&lt;3.15,G128&lt;15.244),"virginica",IF(AND(A128&gt;=6.45,C128&gt;=3.2,B128&gt;=3.15,G128&lt;15.244),"virginica",IF(AND(D128&lt;0.95,A128&lt;4.95,C128&lt;4.7,B128&lt;3.15,G128&lt;15.244),"setosa",IF(AND(D128&gt;=0.95,A128&lt;4.95,C128&lt;4.7,B128&lt;3.15,G128&lt;15.244),"virginica",IF(AND(F128&lt;0.816,A128&lt;6.45,C128&gt;=3.2,B128&gt;=3.15,G128&lt;15.244),"virginica",IF(AND(F128&gt;=0.816,A128&lt;6.45,C128&gt;=3.2,B128&gt;=3.15,G128&lt;15.244),"versicolor",IF(AND(A128&gt;=6.5,B128&lt;3.05,C128&lt;5.15,C128&gt;=4.7,B128&lt;3.15,G128&lt;15.244),"versicolor",IF(AND(G128&lt;11.093,B128&gt;=3.05,C128&lt;5.15,C128&gt;=4.7,B128&lt;3.15,G128&lt;15.244),"virginica",IF(AND(G128&gt;=11.093,B128&gt;=3.05,C128&lt;5.15,C128&gt;=4.7,B128&lt;3.15,G128&lt;15.244),"versicolor",IF(AND(D128&gt;=1.7,A128&lt;6.5,B128&lt;3.05,C128&lt;5.15,C128&gt;=4.7,B128&lt;3.15,G128&lt;15.244),"virginica",IF(AND(G128&lt;7.498,D128&lt;1.7,A128&lt;6.5,B128&lt;3.05,C128&lt;5.15,C128&gt;=4.7,B128&lt;3.15,G128&lt;15.244),"virginica",IF(AND(G128&gt;=7.498,D128&lt;1.7,A128&lt;6.5,B128&lt;3.05,C128&lt;5.15,C128&gt;=4.7,B128&lt;3.15,G128&lt;15.244),"versicolor","shouldnthappen")))))))))))))))</f>
        <v>versicolor</v>
      </c>
      <c r="BG128" s="1" t="str">
        <f aca="false">IF(AND(B128&gt;=3.35,C128&lt;4.85),"setosa",IF(AND(D128&gt;=1.75,C128&gt;=4.85),"virginica",IF(AND(D128&lt;0.75,B128&lt;3.35,C128&lt;4.85),"setosa",IF(AND(G128&gt;=13.879,D128&lt;1.75,C128&gt;=4.85),"versicolor",IF(AND(F128&gt;=0.9,D128&gt;=0.75,B128&lt;3.35,C128&lt;4.85),"virginica",IF(AND(F128&gt;=0.405,G128&lt;13.879,D128&lt;1.75,C128&gt;=4.85),"virginica",IF(AND(B128&gt;=2.55,F128&lt;0.9,D128&gt;=0.75,B128&lt;3.35,C128&lt;4.85),"versicolor",IF(AND(G128&lt;7.498,F128&lt;0.405,G128&lt;13.879,D128&lt;1.75,C128&gt;=4.85),"virginica",IF(AND(G128&gt;=7.498,F128&lt;0.405,G128&lt;13.879,D128&lt;1.75,C128&gt;=4.85),"versicolor",IF(AND(G128&lt;5.656,B128&lt;2.55,F128&lt;0.9,D128&gt;=0.75,B128&lt;3.35,C128&lt;4.85),"virginica",IF(AND(G128&gt;=5.656,B128&lt;2.55,F128&lt;0.9,D128&gt;=0.75,B128&lt;3.35,C128&lt;4.85),"versicolor","shouldnthappen")))))))))))</f>
        <v>versicolor</v>
      </c>
      <c r="BH128" s="1" t="str">
        <f aca="false">IF(AND(D128&lt;0.7),"setosa",IF(AND(D128&gt;=1.65,A128&lt;6.65,D128&gt;=0.7),"virginica",IF(AND(D128&lt;1.55,A128&gt;=6.65,D128&gt;=0.7),"versicolor",IF(AND(D128&gt;=1.55,A128&gt;=6.65,D128&gt;=0.7),"virginica",IF(AND(F128&gt;=0.529,D128&lt;1.65,A128&lt;6.65,D128&gt;=0.7),"versicolor",IF(AND(C128&gt;=5.35,F128&lt;0.529,D128&lt;1.65,A128&lt;6.65,D128&gt;=0.7),"virginica",IF(AND(G128&gt;=7.411,C128&lt;5.35,F128&lt;0.529,D128&lt;1.65,A128&lt;6.65,D128&gt;=0.7),"versicolor",IF(AND(G128&lt;6.927,G128&lt;7.411,C128&lt;5.35,F128&lt;0.529,D128&lt;1.65,A128&lt;6.65,D128&gt;=0.7),"versicolor",IF(AND(G128&gt;=6.927,G128&lt;7.411,C128&lt;5.35,F128&lt;0.529,D128&lt;1.65,A128&lt;6.65,D128&gt;=0.7),"virginica","shouldnthappen")))))))))</f>
        <v>versicolor</v>
      </c>
      <c r="BI128" s="1" t="str">
        <f aca="false">IF(AND(D128&gt;=1.7),"virginica",IF(AND(D128&lt;0.7,D128&lt;1.7),"setosa",IF(AND(D128&lt;1.45,G128&lt;7.37,D128&gt;=0.7,D128&lt;1.7),"versicolor",IF(AND(D128&gt;=1.45,G128&lt;7.37,D128&gt;=0.7,D128&lt;1.7),"virginica",IF(AND(B128&gt;=2.65,G128&gt;=7.37,D128&gt;=0.7,D128&lt;1.7),"versicolor",IF(AND(C128&lt;5.05,B128&lt;2.65,G128&gt;=7.37,D128&gt;=0.7,D128&lt;1.7),"versicolor",IF(AND(C128&gt;=5.05,B128&lt;2.65,G128&gt;=7.37,D128&gt;=0.7,D128&lt;1.7),"virginica","shouldnthappen")))))))</f>
        <v>versicolor</v>
      </c>
    </row>
    <row r="129" customFormat="false" ht="13.8" hidden="false" customHeight="false" outlineLevel="0" collapsed="false">
      <c r="A129" s="1" t="n">
        <v>5.8</v>
      </c>
      <c r="B129" s="1" t="n">
        <v>2.7</v>
      </c>
      <c r="C129" s="1" t="n">
        <v>3.9</v>
      </c>
      <c r="D129" s="1" t="n">
        <v>1.2</v>
      </c>
      <c r="E129" s="1" t="s">
        <v>92</v>
      </c>
      <c r="F129" s="1" t="n">
        <v>0.45918940147385</v>
      </c>
      <c r="G129" s="1" t="n">
        <v>11.928819573205</v>
      </c>
      <c r="H129" s="11" t="str">
        <f aca="false">E129</f>
        <v>versicolor</v>
      </c>
      <c r="I129" s="1" t="str">
        <f aca="false">INDEX(L129:BI129, MODE(MATCH(L129:BI129, L129:BI129, 0 )))</f>
        <v>versicolor</v>
      </c>
      <c r="J129" s="12" t="n">
        <f aca="false">COUNTIF(L129:BI129, H129) / COUNTA(L129:BI129)</f>
        <v>1</v>
      </c>
      <c r="K129" s="13" t="n">
        <f aca="false">I129=H129</f>
        <v>1</v>
      </c>
      <c r="L129" s="1" t="str">
        <f aca="false">IF(AND(C129&lt;3.65,B129&gt;=3.35),"setosa",IF(AND(C129&gt;=3.65,B129&gt;=3.35),"virginica",IF(AND(C129&lt;2.35,C129&lt;4.85,B129&lt;3.35),"setosa",IF(AND(F129&gt;=0.899,C129&gt;=2.35,C129&lt;4.85,B129&lt;3.35),"virginica",IF(AND(G129&gt;=8.268,B129&lt;2.75,C129&gt;=4.85,B129&lt;3.35),"virginica",IF(AND(D129&lt;1.55,B129&gt;=2.75,C129&gt;=4.85,B129&lt;3.35),"versicolor",IF(AND(D129&gt;=1.55,B129&gt;=2.75,C129&gt;=4.85,B129&lt;3.35),"virginica",IF(AND(G129&lt;6.537,F129&lt;0.899,C129&gt;=2.35,C129&lt;4.85,B129&lt;3.35),"virginica",IF(AND(G129&gt;=6.537,F129&lt;0.899,C129&gt;=2.35,C129&lt;4.85,B129&lt;3.35),"versicolor",IF(AND(G129&lt;6.878,G129&lt;8.268,B129&lt;2.75,C129&gt;=4.85,B129&lt;3.35),"virginica",IF(AND(G129&gt;=6.878,G129&lt;8.268,B129&lt;2.75,C129&gt;=4.85,B129&lt;3.35),"versicolor","shouldnthappen")))))))))))</f>
        <v>versicolor</v>
      </c>
      <c r="M129" s="1" t="str">
        <f aca="false">IF(AND(C129&lt;2.6),"setosa",IF(AND(D129&gt;=1.75,C129&gt;=2.6),"virginica",IF(AND(G129&lt;6.094,D129&lt;1.75,C129&gt;=2.6),"virginica",IF(AND(D129&lt;1.35,G129&gt;=6.094,D129&lt;1.75,C129&gt;=2.6),"versicolor",IF(AND(C129&lt;5.05,D129&gt;=1.35,G129&gt;=6.094,D129&lt;1.75,C129&gt;=2.6),"versicolor",IF(AND(C129&gt;=5.05,D129&gt;=1.35,G129&gt;=6.094,D129&lt;1.75,C129&gt;=2.6),"virginica","shouldnthappen"))))))</f>
        <v>versicolor</v>
      </c>
      <c r="N129" s="1" t="str">
        <f aca="false">IF(AND(A129&lt;6.6,B129&gt;=3.45),"setosa",IF(AND(A129&gt;=6.6,B129&gt;=3.45),"virginica",IF(AND(D129&lt;0.7,C129&lt;4.75,B129&lt;3.45),"setosa",IF(AND(D129&gt;=0.7,C129&lt;4.75,B129&lt;3.45),"versicolor",IF(AND(C129&gt;=5.15,C129&gt;=4.75,B129&lt;3.45),"virginica",IF(AND(D129&gt;=1.7,A129&lt;6.5,C129&lt;5.15,C129&gt;=4.75,B129&lt;3.45),"virginica",IF(AND(C129&lt;5.05,A129&gt;=6.5,C129&lt;5.15,C129&gt;=4.75,B129&lt;3.45),"versicolor",IF(AND(C129&gt;=5.05,A129&gt;=6.5,C129&lt;5.15,C129&gt;=4.75,B129&lt;3.45),"virginica",IF(AND(G129&lt;7.498,D129&lt;1.7,A129&lt;6.5,C129&lt;5.15,C129&gt;=4.75,B129&lt;3.45),"virginica",IF(AND(G129&gt;=7.498,D129&lt;1.7,A129&lt;6.5,C129&lt;5.15,C129&gt;=4.75,B129&lt;3.45),"versicolor","shouldnthappen"))))))))))</f>
        <v>versicolor</v>
      </c>
      <c r="O129" s="1" t="str">
        <f aca="false">IF(AND(D129&lt;0.75),"setosa",IF(AND(C129&lt;4.75,C129&lt;4.85,D129&gt;=0.75),"versicolor",IF(AND(A129&gt;=6.05,C129&gt;=4.85,D129&gt;=0.75),"virginica",IF(AND(D129&lt;1.6,C129&gt;=4.75,C129&lt;4.85,D129&gt;=0.75),"versicolor",IF(AND(D129&gt;=1.6,C129&gt;=4.75,C129&lt;4.85,D129&gt;=0.75),"virginica",IF(AND(A129&lt;5.9,A129&lt;6.05,C129&gt;=4.85,D129&gt;=0.75),"virginica",IF(AND(A129&gt;=5.9,A129&lt;6.05,C129&gt;=4.85,D129&gt;=0.75),"versicolor","shouldnthappen")))))))</f>
        <v>versicolor</v>
      </c>
      <c r="P129" s="1" t="str">
        <f aca="false">IF(AND(D129&lt;0.75),"setosa",IF(AND(A129&lt;5.55,D129&gt;=0.75),"versicolor",IF(AND(D129&gt;=1.7,G129&lt;13.158,A129&gt;=5.55,D129&gt;=0.75),"virginica",IF(AND(B129&lt;2.45,D129&lt;1.7,G129&lt;13.158,A129&gt;=5.55,D129&gt;=0.75),"virginica",IF(AND(B129&gt;=2.45,D129&lt;1.7,G129&lt;13.158,A129&gt;=5.55,D129&gt;=0.75),"versicolor",IF(AND(B129&gt;=3.05,G129&lt;15.551,G129&gt;=13.158,A129&gt;=5.55,D129&gt;=0.75),"versicolor",IF(AND(B129&lt;2.9,G129&gt;=15.551,G129&gt;=13.158,A129&gt;=5.55,D129&gt;=0.75),"versicolor",IF(AND(B129&gt;=2.9,G129&gt;=15.551,G129&gt;=13.158,A129&gt;=5.55,D129&gt;=0.75),"virginica",IF(AND(D129&lt;1.3,G129&lt;14.221,B129&lt;3.05,G129&lt;15.551,G129&gt;=13.158,A129&gt;=5.55,D129&gt;=0.75),"versicolor",IF(AND(D129&gt;=1.3,G129&lt;14.221,B129&lt;3.05,G129&lt;15.551,G129&gt;=13.158,A129&gt;=5.55,D129&gt;=0.75),"virginica",IF(AND(C129&lt;4.9,G129&gt;=14.221,B129&lt;3.05,G129&lt;15.551,G129&gt;=13.158,A129&gt;=5.55,D129&gt;=0.75),"versicolor",IF(AND(C129&gt;=4.9,G129&gt;=14.221,B129&lt;3.05,G129&lt;15.551,G129&gt;=13.158,A129&gt;=5.55,D129&gt;=0.75),"virginica","shouldnthappen"))))))))))))</f>
        <v>versicolor</v>
      </c>
      <c r="Q129" s="1" t="str">
        <f aca="false">IF(AND(C129&lt;2.6),"setosa",IF(AND(A129&gt;=4.95,C129&lt;4.75,C129&gt;=2.6),"versicolor",IF(AND(D129&gt;=1.75,C129&gt;=4.75,C129&gt;=2.6),"virginica",IF(AND(B129&lt;2.45,A129&lt;4.95,C129&lt;4.75,C129&gt;=2.6),"versicolor",IF(AND(B129&gt;=2.45,A129&lt;4.95,C129&lt;4.75,C129&gt;=2.6),"virginica",IF(AND(G129&lt;7.498,D129&lt;1.75,C129&gt;=4.75,C129&gt;=2.6),"virginica",IF(AND(F129&lt;0.417,G129&gt;=7.498,D129&lt;1.75,C129&gt;=4.75,C129&gt;=2.6),"versicolor",IF(AND(F129&lt;0.442,F129&gt;=0.417,G129&gt;=7.498,D129&lt;1.75,C129&gt;=4.75,C129&gt;=2.6),"virginica",IF(AND(F129&gt;=0.442,F129&gt;=0.417,G129&gt;=7.498,D129&lt;1.75,C129&gt;=4.75,C129&gt;=2.6),"versicolor","shouldnthappen")))))))))</f>
        <v>versicolor</v>
      </c>
      <c r="R129" s="1" t="str">
        <f aca="false">IF(AND(D129&lt;0.75),"setosa",IF(AND(D129&lt;1.75,A129&gt;=6.25,D129&gt;=0.75),"versicolor",IF(AND(D129&gt;=1.75,A129&gt;=6.25,D129&gt;=0.75),"virginica",IF(AND(D129&lt;1.6,C129&lt;4.75,A129&lt;6.25,D129&gt;=0.75),"versicolor",IF(AND(D129&gt;=1.6,C129&lt;4.75,A129&lt;6.25,D129&gt;=0.75),"virginica",IF(AND(G129&lt;6.998,C129&gt;=4.75,A129&lt;6.25,D129&gt;=0.75),"virginica",IF(AND(A129&lt;6.05,G129&gt;=6.998,C129&gt;=4.75,A129&lt;6.25,D129&gt;=0.75),"versicolor",IF(AND(A129&gt;=6.05,G129&gt;=6.998,C129&gt;=4.75,A129&lt;6.25,D129&gt;=0.75),"virginica","shouldnthappen"))))))))</f>
        <v>versicolor</v>
      </c>
      <c r="S129" s="1" t="str">
        <f aca="false">IF(AND(B129&gt;=3.05,A129&lt;5.45),"setosa",IF(AND(C129&lt;2.2,B129&lt;3.05,A129&lt;5.45),"setosa",IF(AND(C129&gt;=2.2,B129&lt;3.05,A129&lt;5.45),"versicolor",IF(AND(B129&lt;3.7,C129&lt;4.8,A129&gt;=5.45),"versicolor",IF(AND(B129&gt;=3.7,C129&lt;4.8,A129&gt;=5.45),"setosa",IF(AND(G129&lt;13.757,C129&lt;5.05,C129&gt;=4.8,A129&gt;=5.45),"virginica",IF(AND(G129&gt;=13.757,C129&lt;5.05,C129&gt;=4.8,A129&gt;=5.45),"versicolor",IF(AND(C129&gt;=5.15,C129&gt;=5.05,C129&gt;=4.8,A129&gt;=5.45),"virginica",IF(AND(A129&lt;5.95,C129&lt;5.15,C129&gt;=5.05,C129&gt;=4.8,A129&gt;=5.45),"virginica",IF(AND(D129&gt;=1.8,A129&gt;=5.95,C129&lt;5.15,C129&gt;=5.05,C129&gt;=4.8,A129&gt;=5.45),"virginica",IF(AND(B129&lt;2.75,D129&lt;1.8,A129&gt;=5.95,C129&lt;5.15,C129&gt;=5.05,C129&gt;=4.8,A129&gt;=5.45),"versicolor",IF(AND(B129&gt;=2.75,D129&lt;1.8,A129&gt;=5.95,C129&lt;5.15,C129&gt;=5.05,C129&gt;=4.8,A129&gt;=5.45),"virginica","shouldnthappen"))))))))))))</f>
        <v>versicolor</v>
      </c>
      <c r="T129" s="1" t="str">
        <f aca="false">IF(AND(C129&lt;2.6),"setosa",IF(AND(D129&lt;1.65,C129&lt;4.75,C129&gt;=2.6),"versicolor",IF(AND(D129&gt;=1.65,C129&lt;4.75,C129&gt;=2.6),"virginica",IF(AND(G129&gt;=8.494,A129&lt;6.6,C129&gt;=4.75,C129&gt;=2.6),"virginica",IF(AND(C129&lt;5.2,A129&gt;=6.6,C129&gt;=4.75,C129&gt;=2.6),"versicolor",IF(AND(C129&gt;=5.2,A129&gt;=6.6,C129&gt;=4.75,C129&gt;=2.6),"virginica",IF(AND(A129&lt;5.95,G129&lt;8.494,A129&lt;6.6,C129&gt;=4.75,C129&gt;=2.6),"virginica",IF(AND(A129&gt;=5.95,G129&lt;8.494,A129&lt;6.6,C129&gt;=4.75,C129&gt;=2.6),"versicolor","shouldnthappen"))))))))</f>
        <v>versicolor</v>
      </c>
      <c r="U129" s="1" t="str">
        <f aca="false">IF(AND(C129&lt;3.65,B129&gt;=3.35),"setosa",IF(AND(C129&gt;=3.65,B129&gt;=3.35),"virginica",IF(AND(C129&lt;2.35,A129&lt;6.25,B129&lt;3.35),"setosa",IF(AND(C129&lt;4.85,A129&gt;=6.25,B129&lt;3.35),"versicolor",IF(AND(G129&gt;=15.426,C129&gt;=2.35,A129&lt;6.25,B129&lt;3.35),"virginica",IF(AND(D129&gt;=1.55,C129&gt;=4.85,A129&gt;=6.25,B129&lt;3.35),"virginica",IF(AND(D129&lt;1.8,G129&lt;15.426,C129&gt;=2.35,A129&lt;6.25,B129&lt;3.35),"versicolor",IF(AND(D129&gt;=1.8,G129&lt;15.426,C129&gt;=2.35,A129&lt;6.25,B129&lt;3.35),"virginica",IF(AND(B129&lt;2.95,D129&lt;1.55,C129&gt;=4.85,A129&gt;=6.25,B129&lt;3.35),"virginica",IF(AND(B129&gt;=2.95,D129&lt;1.55,C129&gt;=4.85,A129&gt;=6.25,B129&lt;3.35),"versicolor","shouldnthappen"))))))))))</f>
        <v>versicolor</v>
      </c>
      <c r="V129" s="1" t="str">
        <f aca="false">IF(AND(C129&lt;2.6),"setosa",IF(AND(C129&gt;=4.85,C129&gt;=2.6),"virginica",IF(AND(F129&gt;=0.9,C129&lt;4.85,C129&gt;=2.6),"virginica",IF(AND(G129&lt;5.656,F129&lt;0.9,C129&lt;4.85,C129&gt;=2.6),"virginica",IF(AND(G129&gt;=5.656,F129&lt;0.9,C129&lt;4.85,C129&gt;=2.6),"versicolor","shouldnthappen")))))</f>
        <v>versicolor</v>
      </c>
      <c r="W129" s="1" t="str">
        <f aca="false">IF(AND(D129&gt;=1.75,G129&gt;=13.795),"virginica",IF(AND(D129&gt;=1.5,G129&gt;=12.335,G129&lt;13.795),"virginica",IF(AND(C129&lt;2.45,C129&lt;4.85,G129&lt;12.335,G129&lt;13.795),"setosa",IF(AND(C129&gt;=2.45,C129&lt;4.85,G129&lt;12.335,G129&lt;13.795),"versicolor",IF(AND(D129&gt;=1.7,C129&gt;=4.85,G129&lt;12.335,G129&lt;13.795),"virginica",IF(AND(B129&gt;=3.25,D129&lt;1.5,G129&gt;=12.335,G129&lt;13.795),"setosa",IF(AND(D129&lt;1,F129&lt;0.255,D129&lt;1.75,G129&gt;=13.795),"setosa",IF(AND(D129&gt;=1,F129&lt;0.255,D129&lt;1.75,G129&gt;=13.795),"versicolor",IF(AND(A129&lt;5.4,F129&gt;=0.255,D129&lt;1.75,G129&gt;=13.795),"setosa",IF(AND(A129&gt;=5.4,F129&gt;=0.255,D129&lt;1.75,G129&gt;=13.795),"versicolor",IF(AND(A129&lt;6.15,D129&lt;1.7,C129&gt;=4.85,G129&lt;12.335,G129&lt;13.795),"versicolor",IF(AND(A129&gt;=6.15,D129&lt;1.7,C129&gt;=4.85,G129&lt;12.335,G129&lt;13.795),"virginica",IF(AND(C129&lt;5,B129&lt;3.25,D129&lt;1.5,G129&gt;=12.335,G129&lt;13.795),"versicolor",IF(AND(C129&gt;=5,B129&lt;3.25,D129&lt;1.5,G129&gt;=12.335,G129&lt;13.795),"virginica","shouldnthappen"))))))))))))))</f>
        <v>versicolor</v>
      </c>
      <c r="X129" s="1" t="str">
        <f aca="false">IF(AND(C129&lt;2.5,A129&lt;5.55),"setosa",IF(AND(F129&lt;0.096,A129&gt;=5.55),"virginica",IF(AND(D129&lt;1.6,C129&gt;=2.5,A129&lt;5.55),"versicolor",IF(AND(D129&gt;=1.6,C129&gt;=2.5,A129&lt;5.55),"virginica",IF(AND(F129&gt;=0.156,C129&lt;4.75,F129&gt;=0.096,A129&gt;=5.55),"versicolor",IF(AND(D129&gt;=1.75,C129&gt;=4.75,F129&gt;=0.096,A129&gt;=5.55),"virginica",IF(AND(B129&lt;3.3,F129&lt;0.156,C129&lt;4.75,F129&gt;=0.096,A129&gt;=5.55),"versicolor",IF(AND(B129&gt;=3.3,F129&lt;0.156,C129&lt;4.75,F129&gt;=0.096,A129&gt;=5.55),"setosa",IF(AND(B129&lt;2.45,A129&lt;6.05,D129&lt;1.75,C129&gt;=4.75,F129&gt;=0.096,A129&gt;=5.55),"virginica",IF(AND(B129&gt;=2.45,A129&lt;6.05,D129&lt;1.75,C129&gt;=4.75,F129&gt;=0.096,A129&gt;=5.55),"versicolor",IF(AND(F129&lt;0.205,A129&gt;=6.05,D129&lt;1.75,C129&gt;=4.75,F129&gt;=0.096,A129&gt;=5.55),"versicolor",IF(AND(F129&gt;=0.205,A129&gt;=6.05,D129&lt;1.75,C129&gt;=4.75,F129&gt;=0.096,A129&gt;=5.55),"virginica","shouldnthappen"))))))))))))</f>
        <v>versicolor</v>
      </c>
      <c r="Y129" s="1" t="str">
        <f aca="false">IF(AND(C129&lt;2.35,A129&lt;5.55),"setosa",IF(AND(C129&gt;=5.05,A129&gt;=5.55),"virginica",IF(AND(D129&lt;1.6,C129&gt;=2.35,A129&lt;5.55),"versicolor",IF(AND(D129&gt;=1.6,C129&gt;=2.35,A129&lt;5.55),"virginica",IF(AND(D129&gt;=1.75,C129&lt;5.05,A129&gt;=5.55),"virginica",IF(AND(B129&gt;=3.55,D129&lt;1.75,C129&lt;5.05,A129&gt;=5.55),"setosa",IF(AND(G129&lt;6.3,B129&lt;3.55,D129&lt;1.75,C129&lt;5.05,A129&gt;=5.55),"virginica",IF(AND(G129&gt;=6.3,B129&lt;3.55,D129&lt;1.75,C129&lt;5.05,A129&gt;=5.55),"versicolor","shouldnthappen"))))))))</f>
        <v>versicolor</v>
      </c>
      <c r="Z129" s="1" t="str">
        <f aca="false">IF(AND(D129&lt;0.75),"setosa",IF(AND(B129&gt;=2.55,C129&lt;4.85,D129&gt;=0.75),"versicolor",IF(AND(D129&gt;=1.7,C129&gt;=4.85,D129&gt;=0.75),"virginica",IF(AND(D129&lt;1.6,B129&lt;2.55,C129&lt;4.85,D129&gt;=0.75),"versicolor",IF(AND(D129&gt;=1.6,B129&lt;2.55,C129&lt;4.85,D129&gt;=0.75),"virginica",IF(AND(B129&lt;2.65,D129&lt;1.7,C129&gt;=4.85,D129&gt;=0.75),"virginica",IF(AND(F129&lt;0.325,B129&gt;=2.65,D129&lt;1.7,C129&gt;=4.85,D129&gt;=0.75),"virginica",IF(AND(G129&lt;10.717,F129&gt;=0.325,B129&gt;=2.65,D129&lt;1.7,C129&gt;=4.85,D129&gt;=0.75),"versicolor",IF(AND(G129&gt;=10.717,F129&gt;=0.325,B129&gt;=2.65,D129&lt;1.7,C129&gt;=4.85,D129&gt;=0.75),"virginica","shouldnthappen")))))))))</f>
        <v>versicolor</v>
      </c>
      <c r="AA129" s="1" t="str">
        <f aca="false">IF(AND(D129&lt;0.75),"setosa",IF(AND(D129&gt;=1.75,D129&gt;=0.75),"virginica",IF(AND(F129&gt;=0.455,D129&lt;1.75,D129&gt;=0.75),"versicolor",IF(AND(D129&lt;1.45,F129&lt;0.455,D129&lt;1.75,D129&gt;=0.75),"versicolor",IF(AND(F129&lt;0.247,D129&gt;=1.45,F129&lt;0.455,D129&lt;1.75,D129&gt;=0.75),"versicolor",IF(AND(F129&gt;=0.247,D129&gt;=1.45,F129&lt;0.455,D129&lt;1.75,D129&gt;=0.75),"virginica","shouldnthappen"))))))</f>
        <v>versicolor</v>
      </c>
      <c r="AB129" s="1" t="str">
        <f aca="false">IF(AND(F129&gt;=0.221,B129&gt;=3.35),"setosa",IF(AND(A129&lt;5.3,F129&gt;=0.683,B129&lt;3.35),"setosa",IF(AND(A129&lt;6.45,F129&lt;0.221,B129&gt;=3.35),"setosa",IF(AND(A129&gt;=6.45,F129&lt;0.221,B129&gt;=3.35),"virginica",IF(AND(G129&lt;6.3,A129&lt;6.25,F129&lt;0.683,B129&lt;3.35),"virginica",IF(AND(G129&lt;13.795,A129&gt;=6.25,F129&lt;0.683,B129&lt;3.35),"virginica",IF(AND(D129&lt;1.65,A129&gt;=5.3,F129&gt;=0.683,B129&lt;3.35),"versicolor",IF(AND(D129&gt;=1.65,A129&gt;=5.3,F129&gt;=0.683,B129&lt;3.35),"virginica",IF(AND(D129&lt;0.6,G129&gt;=6.3,A129&lt;6.25,F129&lt;0.683,B129&lt;3.35),"setosa",IF(AND(D129&lt;1.7,G129&gt;=13.795,A129&gt;=6.25,F129&lt;0.683,B129&lt;3.35),"versicolor",IF(AND(D129&gt;=1.7,G129&gt;=13.795,A129&gt;=6.25,F129&lt;0.683,B129&lt;3.35),"virginica",IF(AND(C129&gt;=5.35,D129&gt;=0.6,G129&gt;=6.3,A129&lt;6.25,F129&lt;0.683,B129&lt;3.35),"virginica",IF(AND(D129&lt;1.75,C129&lt;5.35,D129&gt;=0.6,G129&gt;=6.3,A129&lt;6.25,F129&lt;0.683,B129&lt;3.35),"versicolor",IF(AND(D129&gt;=1.75,C129&lt;5.35,D129&gt;=0.6,G129&gt;=6.3,A129&lt;6.25,F129&lt;0.683,B129&lt;3.35),"virginica","shouldnthappen"))))))))))))))</f>
        <v>versicolor</v>
      </c>
      <c r="AC129" s="1" t="str">
        <f aca="false">IF(AND(B129&gt;=3.3),"setosa",IF(AND(C129&lt;2.45,D129&lt;1.55,B129&lt;3.3),"setosa",IF(AND(F129&gt;=0.211,D129&gt;=1.55,B129&lt;3.3),"virginica",IF(AND(C129&lt;4.9,C129&gt;=2.45,D129&lt;1.55,B129&lt;3.3),"versicolor",IF(AND(C129&gt;=4.9,C129&gt;=2.45,D129&lt;1.55,B129&lt;3.3),"virginica",IF(AND(F129&lt;0.138,F129&lt;0.211,D129&gt;=1.55,B129&lt;3.3),"virginica",IF(AND(F129&gt;=0.138,F129&lt;0.211,D129&gt;=1.55,B129&lt;3.3),"versicolor","shouldnthappen")))))))</f>
        <v>versicolor</v>
      </c>
      <c r="AD129" s="1" t="str">
        <f aca="false">IF(AND(D129&gt;=1.75),"virginica",IF(AND(D129&lt;0.75,D129&lt;1.75),"setosa",IF(AND(D129&lt;1.35,D129&gt;=0.75,D129&lt;1.75),"versicolor",IF(AND(B129&lt;2.6,C129&lt;4.85,D129&gt;=1.35,D129&gt;=0.75,D129&lt;1.75),"virginica",IF(AND(B129&gt;=2.6,C129&lt;4.85,D129&gt;=1.35,D129&gt;=0.75,D129&lt;1.75),"versicolor",IF(AND(A129&lt;6.4,C129&gt;=4.85,D129&gt;=1.35,D129&gt;=0.75,D129&lt;1.75),"virginica",IF(AND(A129&gt;=6.4,C129&gt;=4.85,D129&gt;=1.35,D129&gt;=0.75,D129&lt;1.75),"versicolor","shouldnthappen")))))))</f>
        <v>versicolor</v>
      </c>
      <c r="AE129" s="1" t="str">
        <f aca="false">IF(AND(C129&lt;2.45),"setosa",IF(AND(F129&lt;0.07,C129&gt;=2.45),"virginica",IF(AND(A129&gt;=5,C129&lt;4.75,F129&gt;=0.07,C129&gt;=2.45),"versicolor",IF(AND(F129&lt;0.182,C129&gt;=4.75,F129&gt;=0.07,C129&gt;=2.45),"versicolor",IF(AND(B129&lt;2.45,A129&lt;5,C129&lt;4.75,F129&gt;=0.07,C129&gt;=2.45),"versicolor",IF(AND(B129&gt;=2.45,A129&lt;5,C129&lt;4.75,F129&gt;=0.07,C129&gt;=2.45),"virginica",IF(AND(F129&gt;=0.468,F129&gt;=0.182,C129&gt;=4.75,F129&gt;=0.07,C129&gt;=2.45),"virginica",IF(AND(A129&gt;=6.85,F129&lt;0.468,F129&gt;=0.182,C129&gt;=4.75,F129&gt;=0.07,C129&gt;=2.45),"virginica",IF(AND(B129&lt;2.6,A129&lt;6.85,F129&lt;0.468,F129&gt;=0.182,C129&gt;=4.75,F129&gt;=0.07,C129&gt;=2.45),"virginica",IF(AND(B129&gt;=2.6,A129&lt;6.85,F129&lt;0.468,F129&gt;=0.182,C129&gt;=4.75,F129&gt;=0.07,C129&gt;=2.45),"versicolor","shouldnthappen"))))))))))</f>
        <v>versicolor</v>
      </c>
      <c r="AF129" s="1" t="str">
        <f aca="false">IF(AND(D129&lt;0.75,A129&lt;5.45),"setosa",IF(AND(D129&gt;=1.75,A129&gt;=5.45),"virginica",IF(AND(G129&lt;6.094,D129&gt;=0.75,A129&lt;5.45),"virginica",IF(AND(G129&gt;=6.094,D129&gt;=0.75,A129&lt;5.45),"versicolor",IF(AND(C129&lt;2.75,D129&lt;1.75,A129&gt;=5.45),"setosa",IF(AND(D129&lt;1.45,C129&gt;=2.75,D129&lt;1.75,A129&gt;=5.45),"versicolor",IF(AND(B129&lt;2.75,D129&gt;=1.45,C129&gt;=2.75,D129&lt;1.75,A129&gt;=5.45),"versicolor",IF(AND(C129&lt;5.05,B129&gt;=2.75,D129&gt;=1.45,C129&gt;=2.75,D129&lt;1.75,A129&gt;=5.45),"versicolor",IF(AND(C129&gt;=5.05,B129&gt;=2.75,D129&gt;=1.45,C129&gt;=2.75,D129&lt;1.75,A129&gt;=5.45),"virginica","shouldnthappen")))))))))</f>
        <v>versicolor</v>
      </c>
      <c r="AG129" s="1" t="str">
        <f aca="false">IF(AND(D129&lt;0.65,G129&lt;8.868,A129&lt;5.3),"setosa",IF(AND(C129&lt;2.6,G129&gt;=8.868,A129&lt;5.3),"setosa",IF(AND(C129&gt;=2.6,G129&gt;=8.868,A129&lt;5.3),"versicolor",IF(AND(C129&gt;=4.95,D129&lt;1.55,A129&gt;=5.3),"virginica",IF(AND(G129&lt;13.795,D129&gt;=1.55,A129&gt;=5.3),"virginica",IF(AND(C129&lt;3.75,D129&gt;=0.65,G129&lt;8.868,A129&lt;5.3),"versicolor",IF(AND(C129&gt;=3.75,D129&gt;=0.65,G129&lt;8.868,A129&lt;5.3),"virginica",IF(AND(C129&lt;2.6,C129&lt;4.95,D129&lt;1.55,A129&gt;=5.3),"setosa",IF(AND(C129&gt;=2.6,C129&lt;4.95,D129&lt;1.55,A129&gt;=5.3),"versicolor",IF(AND(C129&lt;4.75,G129&gt;=13.795,D129&gt;=1.55,A129&gt;=5.3),"versicolor",IF(AND(C129&gt;=4.75,G129&gt;=13.795,D129&gt;=1.55,A129&gt;=5.3),"virginica","shouldnthappen")))))))))))</f>
        <v>versicolor</v>
      </c>
      <c r="AH129" s="1" t="str">
        <f aca="false">IF(AND(D129&lt;0.75),"setosa",IF(AND(C129&lt;4.75,D129&gt;=0.75),"versicolor",IF(AND(G129&lt;13.757,C129&gt;=4.75,D129&gt;=0.75),"virginica",IF(AND(B129&lt;3.05,G129&gt;=13.757,C129&gt;=4.75,D129&gt;=0.75),"virginica",IF(AND(A129&lt;6.65,B129&gt;=3.05,G129&gt;=13.757,C129&gt;=4.75,D129&gt;=0.75),"virginica",IF(AND(A129&gt;=6.65,B129&gt;=3.05,G129&gt;=13.757,C129&gt;=4.75,D129&gt;=0.75),"versicolor","shouldnthappen"))))))</f>
        <v>versicolor</v>
      </c>
      <c r="AI129" s="1" t="str">
        <f aca="false">IF(AND(D129&lt;0.7),"setosa",IF(AND(C129&lt;4.75,D129&gt;=0.7),"versicolor",IF(AND(A129&lt;6.6,F129&lt;0.482,C129&gt;=4.75,D129&gt;=0.7),"virginica",IF(AND(C129&gt;=4.95,F129&gt;=0.482,C129&gt;=4.75,D129&gt;=0.7),"virginica",IF(AND(D129&lt;1.9,A129&gt;=6.6,F129&lt;0.482,C129&gt;=4.75,D129&gt;=0.7),"versicolor",IF(AND(D129&gt;=1.9,A129&gt;=6.6,F129&lt;0.482,C129&gt;=4.75,D129&gt;=0.7),"virginica",IF(AND(F129&gt;=0.766,C129&lt;4.95,F129&gt;=0.482,C129&gt;=4.75,D129&gt;=0.7),"virginica",IF(AND(B129&lt;2.95,F129&lt;0.766,C129&lt;4.95,F129&gt;=0.482,C129&gt;=4.75,D129&gt;=0.7),"virginica",IF(AND(B129&gt;=2.95,F129&lt;0.766,C129&lt;4.95,F129&gt;=0.482,C129&gt;=4.75,D129&gt;=0.7),"versicolor","shouldnthappen")))))))))</f>
        <v>versicolor</v>
      </c>
      <c r="AJ129" s="1" t="str">
        <f aca="false">IF(AND(C129&lt;2.45,C129&lt;4.75),"setosa",IF(AND(D129&gt;=1.65,C129&gt;=4.75),"virginica",IF(AND(A129&lt;4.95,C129&gt;=2.45,C129&lt;4.75),"virginica",IF(AND(A129&gt;=4.95,C129&gt;=2.45,C129&lt;4.75),"versicolor",IF(AND(B129&lt;2.95,D129&lt;1.65,C129&gt;=4.75),"virginica",IF(AND(B129&gt;=2.95,D129&lt;1.65,C129&gt;=4.75),"versicolor","shouldnthappen"))))))</f>
        <v>versicolor</v>
      </c>
      <c r="AK129" s="1" t="str">
        <f aca="false">IF(AND(D129&lt;0.75,A129&lt;5.45),"setosa",IF(AND(B129&lt;2.45,D129&gt;=0.75,A129&lt;5.45),"versicolor",IF(AND(A129&gt;=5.55,C129&lt;4.75,A129&gt;=5.45),"versicolor",IF(AND(C129&gt;=5.15,C129&gt;=4.75,A129&gt;=5.45),"virginica",IF(AND(G129&lt;6.094,B129&gt;=2.45,D129&gt;=0.75,A129&lt;5.45),"virginica",IF(AND(G129&gt;=6.094,B129&gt;=2.45,D129&gt;=0.75,A129&lt;5.45),"versicolor",IF(AND(D129&lt;0.6,A129&lt;5.55,C129&lt;4.75,A129&gt;=5.45),"setosa",IF(AND(D129&gt;=0.6,A129&lt;5.55,C129&lt;4.75,A129&gt;=5.45),"versicolor",IF(AND(C129&lt;4.95,C129&lt;5.15,C129&gt;=4.75,A129&gt;=5.45),"virginica",IF(AND(G129&lt;12.627,C129&lt;5.05,C129&gt;=4.95,C129&lt;5.15,C129&gt;=4.75,A129&gt;=5.45),"virginica",IF(AND(G129&gt;=12.627,C129&lt;5.05,C129&gt;=4.95,C129&lt;5.15,C129&gt;=4.75,A129&gt;=5.45),"versicolor",IF(AND(D129&lt;1.7,C129&gt;=5.05,C129&gt;=4.95,C129&lt;5.15,C129&gt;=4.75,A129&gt;=5.45),"versicolor",IF(AND(D129&gt;=1.7,C129&gt;=5.05,C129&gt;=4.95,C129&lt;5.15,C129&gt;=4.75,A129&gt;=5.45),"virginica","shouldnthappen")))))))))))))</f>
        <v>versicolor</v>
      </c>
      <c r="AL129" s="1" t="str">
        <f aca="false">IF(AND(B129&lt;2.45,B129&lt;3.15),"versicolor",IF(AND(D129&lt;0.95,G129&lt;15.141,B129&gt;=3.15),"setosa",IF(AND(G129&lt;15.429,G129&gt;=15.141,B129&gt;=3.15),"versicolor",IF(AND(G129&gt;=15.429,G129&gt;=15.141,B129&gt;=3.15),"virginica",IF(AND(C129&lt;2.3,C129&lt;4.75,B129&gt;=2.45,B129&lt;3.15),"setosa",IF(AND(G129&gt;=16.072,C129&gt;=4.75,B129&gt;=2.45,B129&lt;3.15),"versicolor",IF(AND(G129&lt;11.833,D129&gt;=0.95,G129&lt;15.141,B129&gt;=3.15),"virginica",IF(AND(A129&lt;5,C129&gt;=2.3,C129&lt;4.75,B129&gt;=2.45,B129&lt;3.15),"virginica",IF(AND(A129&gt;=5,C129&gt;=2.3,C129&lt;4.75,B129&gt;=2.45,B129&lt;3.15),"versicolor",IF(AND(G129&lt;14.342,G129&gt;=11.833,D129&gt;=0.95,G129&lt;15.141,B129&gt;=3.15),"versicolor",IF(AND(G129&gt;=14.342,G129&gt;=11.833,D129&gt;=0.95,G129&lt;15.141,B129&gt;=3.15),"virginica",IF(AND(G129&lt;13.757,F129&gt;=0.741,G129&lt;16.072,C129&gt;=4.75,B129&gt;=2.45,B129&lt;3.15),"virginica",IF(AND(F129&gt;=0.546,A129&lt;6.15,F129&lt;0.741,G129&lt;16.072,C129&gt;=4.75,B129&gt;=2.45,B129&lt;3.15),"virginica",IF(AND(D129&gt;=1.75,A129&gt;=6.15,F129&lt;0.741,G129&lt;16.072,C129&gt;=4.75,B129&gt;=2.45,B129&lt;3.15),"virginica",IF(AND(C129&lt;4.85,G129&gt;=13.757,F129&gt;=0.741,G129&lt;16.072,C129&gt;=4.75,B129&gt;=2.45,B129&lt;3.15),"virginica",IF(AND(C129&gt;=4.85,G129&gt;=13.757,F129&gt;=0.741,G129&lt;16.072,C129&gt;=4.75,B129&gt;=2.45,B129&lt;3.15),"versicolor",IF(AND(F129&lt;0.331,F129&lt;0.546,A129&lt;6.15,F129&lt;0.741,G129&lt;16.072,C129&gt;=4.75,B129&gt;=2.45,B129&lt;3.15),"virginica",IF(AND(F129&gt;=0.331,F129&lt;0.546,A129&lt;6.15,F129&lt;0.741,G129&lt;16.072,C129&gt;=4.75,B129&gt;=2.45,B129&lt;3.15),"versicolor",IF(AND(G129&lt;10.661,D129&lt;1.75,A129&gt;=6.15,F129&lt;0.741,G129&lt;16.072,C129&gt;=4.75,B129&gt;=2.45,B129&lt;3.15),"virginica",IF(AND(G129&gt;=10.661,D129&lt;1.75,A129&gt;=6.15,F129&lt;0.741,G129&lt;16.072,C129&gt;=4.75,B129&gt;=2.45,B129&lt;3.15),"versicolor","shouldnthappen"))))))))))))))))))))</f>
        <v>versicolor</v>
      </c>
      <c r="AM129" s="1" t="str">
        <f aca="false">IF(AND(D129&lt;1.35,F129&gt;=0.917),"setosa",IF(AND(D129&gt;=1.35,F129&gt;=0.917),"virginica",IF(AND(D129&lt;0.75,D129&lt;1.55,F129&lt;0.917),"setosa",IF(AND(C129&gt;=4.8,D129&gt;=1.55,F129&lt;0.917),"virginica",IF(AND(A129&lt;5.95,D129&gt;=0.75,D129&lt;1.55,F129&lt;0.917),"versicolor",IF(AND(F129&lt;0.473,C129&lt;4.8,D129&gt;=1.55,F129&lt;0.917),"virginica",IF(AND(F129&gt;=0.473,C129&lt;4.8,D129&gt;=1.55,F129&lt;0.917),"versicolor",IF(AND(C129&lt;4.95,A129&gt;=5.95,D129&gt;=0.75,D129&lt;1.55,F129&lt;0.917),"versicolor",IF(AND(C129&gt;=4.95,A129&gt;=5.95,D129&gt;=0.75,D129&lt;1.55,F129&lt;0.917),"virginica","shouldnthappen")))))))))</f>
        <v>versicolor</v>
      </c>
      <c r="AN129" s="1" t="str">
        <f aca="false">IF(AND(D129&lt;0.75,A129&lt;5.45),"setosa",IF(AND(D129&lt;1.55,D129&gt;=0.75,A129&lt;5.45),"versicolor",IF(AND(D129&gt;=1.55,D129&gt;=0.75,A129&lt;5.45),"virginica",IF(AND(A129&gt;=5.75,C129&lt;4.75,A129&gt;=5.45),"versicolor",IF(AND(F129&lt;0.361,C129&gt;=4.75,A129&gt;=5.45),"virginica",IF(AND(C129&lt;2.6,A129&lt;5.75,C129&lt;4.75,A129&gt;=5.45),"setosa",IF(AND(C129&gt;=2.6,A129&lt;5.75,C129&lt;4.75,A129&gt;=5.45),"versicolor",IF(AND(D129&gt;=1.7,F129&gt;=0.361,C129&gt;=4.75,A129&gt;=5.45),"virginica",IF(AND(B129&lt;2.65,D129&lt;1.7,F129&gt;=0.361,C129&gt;=4.75,A129&gt;=5.45),"virginica",IF(AND(A129&lt;7.05,B129&gt;=2.65,D129&lt;1.7,F129&gt;=0.361,C129&gt;=4.75,A129&gt;=5.45),"versicolor",IF(AND(A129&gt;=7.05,B129&gt;=2.65,D129&lt;1.7,F129&gt;=0.361,C129&gt;=4.75,A129&gt;=5.45),"virginica","shouldnthappen")))))))))))</f>
        <v>versicolor</v>
      </c>
      <c r="AO129" s="1" t="str">
        <f aca="false">IF(AND(D129&lt;0.7),"setosa",IF(AND(A129&lt;4.95,C129&lt;4.85,D129&gt;=0.7),"virginica",IF(AND(A129&gt;=4.95,C129&lt;4.85,D129&gt;=0.7),"versicolor",IF(AND(D129&gt;=1.7,C129&gt;=4.85,D129&gt;=0.7),"virginica",IF(AND(F129&lt;0.325,D129&lt;1.7,C129&gt;=4.85,D129&gt;=0.7),"virginica",IF(AND(D129&lt;1.55,F129&gt;=0.325,D129&lt;1.7,C129&gt;=4.85,D129&gt;=0.7),"virginica",IF(AND(D129&gt;=1.55,F129&gt;=0.325,D129&lt;1.7,C129&gt;=4.85,D129&gt;=0.7),"versicolor","shouldnthappen")))))))</f>
        <v>versicolor</v>
      </c>
      <c r="AP129" s="1" t="str">
        <f aca="false">IF(AND(D129&lt;0.75),"setosa",IF(AND(C129&lt;4.85,D129&gt;=0.75),"versicolor",IF(AND(G129&gt;=8.277,C129&gt;=4.85,D129&gt;=0.75),"virginica",IF(AND(F129&gt;=0.633,G129&lt;8.277,C129&gt;=4.85,D129&gt;=0.75),"virginica",IF(AND(G129&lt;7.61,F129&lt;0.633,G129&lt;8.277,C129&gt;=4.85,D129&gt;=0.75),"virginica",IF(AND(G129&gt;=7.61,F129&lt;0.633,G129&lt;8.277,C129&gt;=4.85,D129&gt;=0.75),"versicolor","shouldnthappen"))))))</f>
        <v>versicolor</v>
      </c>
      <c r="AQ129" s="1" t="str">
        <f aca="false">IF(AND(C129&lt;2.65,A129&gt;=5.45,C129&lt;4.75),"setosa",IF(AND(C129&gt;=2.65,A129&gt;=5.45,C129&lt;4.75),"versicolor",IF(AND(B129&lt;2.9,C129&lt;4.85,C129&gt;=4.75),"versicolor",IF(AND(B129&gt;=2.9,C129&lt;4.85,C129&gt;=4.75),"virginica",IF(AND(D129&lt;1.7,C129&gt;=4.85,C129&gt;=4.75),"versicolor",IF(AND(D129&gt;=1.7,C129&gt;=4.85,C129&gt;=4.75),"virginica",IF(AND(C129&lt;2.45,G129&lt;14.126,A129&lt;5.45,C129&lt;4.75),"setosa",IF(AND(C129&gt;=2.45,G129&lt;14.126,A129&lt;5.45,C129&lt;4.75),"versicolor",IF(AND(C129&lt;2.4,G129&gt;=14.126,A129&lt;5.45,C129&lt;4.75),"setosa",IF(AND(C129&gt;=2.4,G129&gt;=14.126,A129&lt;5.45,C129&lt;4.75),"versicolor","shouldnthappen"))))))))))</f>
        <v>versicolor</v>
      </c>
      <c r="AR129" s="1" t="str">
        <f aca="false">IF(AND(C129&lt;2.45,C129&lt;4.85),"setosa",IF(AND(C129&gt;=5.15,C129&gt;=4.85),"virginica",IF(AND(A129&gt;=4.95,C129&gt;=2.45,C129&lt;4.85),"versicolor",IF(AND(D129&lt;1.35,A129&lt;4.95,C129&gt;=2.45,C129&lt;4.85),"versicolor",IF(AND(D129&gt;=1.35,A129&lt;4.95,C129&gt;=2.45,C129&lt;4.85),"virginica",IF(AND(F129&lt;0.35,G129&lt;12.751,C129&lt;5.15,C129&gt;=4.85),"virginica",IF(AND(A129&lt;6.5,G129&gt;=12.751,C129&lt;5.15,C129&gt;=4.85),"virginica",IF(AND(A129&gt;=6.5,G129&gt;=12.751,C129&lt;5.15,C129&gt;=4.85),"versicolor",IF(AND(B129&gt;=2.75,F129&gt;=0.35,G129&lt;12.751,C129&lt;5.15,C129&gt;=4.85),"virginica",IF(AND(C129&lt;5.05,B129&lt;2.75,F129&gt;=0.35,G129&lt;12.751,C129&lt;5.15,C129&gt;=4.85),"virginica",IF(AND(C129&gt;=5.05,B129&lt;2.75,F129&gt;=0.35,G129&lt;12.751,C129&lt;5.15,C129&gt;=4.85),"versicolor","shouldnthappen")))))))))))</f>
        <v>versicolor</v>
      </c>
      <c r="AS129" s="1" t="str">
        <f aca="false">IF(AND(F129&gt;=0.9,B129&lt;3.05),"virginica",IF(AND(A129&lt;5.9,B129&gt;=3.05),"setosa",IF(AND(D129&lt;1.65,A129&gt;=5.9,B129&gt;=3.05),"versicolor",IF(AND(D129&gt;=1.65,A129&gt;=5.9,B129&gt;=3.05),"virginica",IF(AND(D129&gt;=1.75,C129&gt;=4.85,F129&lt;0.9,B129&lt;3.05),"virginica",IF(AND(C129&lt;2.2,B129&lt;2.95,C129&lt;4.85,F129&lt;0.9,B129&lt;3.05),"setosa",IF(AND(C129&gt;=2.2,B129&lt;2.95,C129&lt;4.85,F129&lt;0.9,B129&lt;3.05),"versicolor",IF(AND(C129&lt;2.8,B129&gt;=2.95,C129&lt;4.85,F129&lt;0.9,B129&lt;3.05),"setosa",IF(AND(C129&gt;=2.8,B129&gt;=2.95,C129&lt;4.85,F129&lt;0.9,B129&lt;3.05),"versicolor",IF(AND(G129&lt;13.879,D129&lt;1.75,C129&gt;=4.85,F129&lt;0.9,B129&lt;3.05),"virginica",IF(AND(G129&gt;=13.879,D129&lt;1.75,C129&gt;=4.85,F129&lt;0.9,B129&lt;3.05),"versicolor","shouldnthappen")))))))))))</f>
        <v>versicolor</v>
      </c>
      <c r="AT129" s="1" t="str">
        <f aca="false">IF(AND(D129&lt;0.75),"setosa",IF(AND(D129&gt;=1.75,D129&gt;=0.75),"virginica",IF(AND(D129&lt;1.45,G129&lt;7.37,D129&lt;1.75,D129&gt;=0.75),"versicolor",IF(AND(D129&gt;=1.45,G129&lt;7.37,D129&lt;1.75,D129&gt;=0.75),"virginica",IF(AND(C129&lt;5.45,G129&gt;=7.37,D129&lt;1.75,D129&gt;=0.75),"versicolor",IF(AND(C129&gt;=5.45,G129&gt;=7.37,D129&lt;1.75,D129&gt;=0.75),"virginica","shouldnthappen"))))))</f>
        <v>versicolor</v>
      </c>
      <c r="AU129" s="1" t="str">
        <f aca="false">IF(AND(D129&lt;0.7),"setosa",IF(AND(D129&gt;=1.7,A129&gt;=6.15,D129&gt;=0.7),"virginica",IF(AND(B129&gt;=2.55,C129&lt;4.75,A129&lt;6.15,D129&gt;=0.7),"versicolor",IF(AND(D129&gt;=1.7,C129&gt;=4.75,A129&lt;6.15,D129&gt;=0.7),"virginica",IF(AND(C129&lt;5.25,D129&lt;1.7,A129&gt;=6.15,D129&gt;=0.7),"versicolor",IF(AND(C129&gt;=5.25,D129&lt;1.7,A129&gt;=6.15,D129&gt;=0.7),"virginica",IF(AND(C129&lt;4.25,B129&lt;2.55,C129&lt;4.75,A129&lt;6.15,D129&gt;=0.7),"versicolor",IF(AND(C129&gt;=4.25,B129&lt;2.55,C129&lt;4.75,A129&lt;6.15,D129&gt;=0.7),"virginica",IF(AND(B129&lt;2.65,D129&lt;1.7,C129&gt;=4.75,A129&lt;6.15,D129&gt;=0.7),"virginica",IF(AND(B129&gt;=2.65,D129&lt;1.7,C129&gt;=4.75,A129&lt;6.15,D129&gt;=0.7),"versicolor","shouldnthappen"))))))))))</f>
        <v>versicolor</v>
      </c>
      <c r="AV129" s="1" t="str">
        <f aca="false">IF(AND(D129&lt;0.75),"setosa",IF(AND(F129&gt;=0.899,D129&gt;=0.75),"virginica",IF(AND(D129&lt;1.65,A129&lt;6.05,F129&lt;0.899,D129&gt;=0.75),"versicolor",IF(AND(D129&gt;=1.65,A129&lt;6.05,F129&lt;0.899,D129&gt;=0.75),"virginica",IF(AND(C129&gt;=5.05,A129&gt;=6.05,F129&lt;0.899,D129&gt;=0.75),"virginica",IF(AND(G129&gt;=13.757,C129&lt;5.05,A129&gt;=6.05,F129&lt;0.899,D129&gt;=0.75),"versicolor",IF(AND(D129&lt;1.6,G129&lt;13.757,C129&lt;5.05,A129&gt;=6.05,F129&lt;0.899,D129&gt;=0.75),"versicolor",IF(AND(D129&gt;=1.6,G129&lt;13.757,C129&lt;5.05,A129&gt;=6.05,F129&lt;0.899,D129&gt;=0.75),"virginica","shouldnthappen"))))))))</f>
        <v>versicolor</v>
      </c>
      <c r="AW129" s="1" t="str">
        <f aca="false">IF(AND(F129&lt;0.117,A129&gt;=5.55),"virginica",IF(AND(A129&gt;=5.2,G129&lt;6.086,A129&lt;5.55),"versicolor",IF(AND(D129&lt;0.7,G129&gt;=6.086,A129&lt;5.55),"setosa",IF(AND(D129&gt;=0.7,G129&gt;=6.086,A129&lt;5.55),"versicolor",IF(AND(A129&lt;4.75,A129&lt;5.2,G129&lt;6.086,A129&lt;5.55),"setosa",IF(AND(A129&gt;=4.75,A129&lt;5.2,G129&lt;6.086,A129&lt;5.55),"virginica",IF(AND(D129&gt;=1.65,C129&lt;4.95,F129&gt;=0.117,A129&gt;=5.55),"virginica",IF(AND(D129&gt;=1.75,C129&gt;=4.95,F129&gt;=0.117,A129&gt;=5.55),"virginica",IF(AND(C129&lt;2.6,D129&lt;1.65,C129&lt;4.95,F129&gt;=0.117,A129&gt;=5.55),"setosa",IF(AND(C129&gt;=2.6,D129&lt;1.65,C129&lt;4.95,F129&gt;=0.117,A129&gt;=5.55),"versicolor",IF(AND(D129&lt;1.55,D129&lt;1.75,C129&gt;=4.95,F129&gt;=0.117,A129&gt;=5.55),"virginica",IF(AND(A129&lt;6.95,D129&gt;=1.55,D129&lt;1.75,C129&gt;=4.95,F129&gt;=0.117,A129&gt;=5.55),"versicolor",IF(AND(A129&gt;=6.95,D129&gt;=1.55,D129&lt;1.75,C129&gt;=4.95,F129&gt;=0.117,A129&gt;=5.55),"virginica","shouldnthappen")))))))))))))</f>
        <v>versicolor</v>
      </c>
      <c r="AX129" s="1" t="str">
        <f aca="false">IF(AND(D129&lt;0.75),"setosa",IF(AND(F129&lt;0.138,D129&gt;=0.75),"virginica",IF(AND(C129&lt;4.45,A129&lt;6.15,F129&gt;=0.138,D129&gt;=0.75),"versicolor",IF(AND(C129&gt;=5.05,A129&gt;=6.15,F129&gt;=0.138,D129&gt;=0.75),"virginica",IF(AND(B129&lt;2.65,C129&gt;=4.45,A129&lt;6.15,F129&gt;=0.138,D129&gt;=0.75),"virginica",IF(AND(A129&gt;=6.35,C129&lt;5.05,A129&gt;=6.15,F129&gt;=0.138,D129&gt;=0.75),"versicolor",IF(AND(A129&lt;5.65,B129&gt;=2.65,C129&gt;=4.45,A129&lt;6.15,F129&gt;=0.138,D129&gt;=0.75),"virginica",IF(AND(D129&lt;1.75,A129&lt;6.35,C129&lt;5.05,A129&gt;=6.15,F129&gt;=0.138,D129&gt;=0.75),"versicolor",IF(AND(D129&gt;=1.75,A129&lt;6.35,C129&lt;5.05,A129&gt;=6.15,F129&gt;=0.138,D129&gt;=0.75),"virginica",IF(AND(D129&lt;1.7,A129&gt;=5.65,B129&gt;=2.65,C129&gt;=4.45,A129&lt;6.15,F129&gt;=0.138,D129&gt;=0.75),"versicolor",IF(AND(D129&gt;=1.7,A129&gt;=5.65,B129&gt;=2.65,C129&gt;=4.45,A129&lt;6.15,F129&gt;=0.138,D129&gt;=0.75),"virginica","shouldnthappen")))))))))))</f>
        <v>versicolor</v>
      </c>
      <c r="AY129" s="1" t="str">
        <f aca="false">IF(AND(D129&lt;0.75,A129&lt;5.55),"setosa",IF(AND(A129&lt;4.95,D129&gt;=0.75,A129&lt;5.55),"virginica",IF(AND(A129&gt;=4.95,D129&gt;=0.75,A129&lt;5.55),"versicolor",IF(AND(C129&lt;2.6,C129&lt;4.85,A129&gt;=5.55),"setosa",IF(AND(C129&gt;=2.6,C129&lt;4.85,A129&gt;=5.55),"versicolor",IF(AND(D129&gt;=1.75,C129&gt;=4.85,A129&gt;=5.55),"virginica",IF(AND(F129&lt;0.405,D129&lt;1.75,C129&gt;=4.85,A129&gt;=5.55),"versicolor",IF(AND(B129&lt;3.05,F129&gt;=0.405,D129&lt;1.75,C129&gt;=4.85,A129&gt;=5.55),"virginica",IF(AND(B129&gt;=3.05,F129&gt;=0.405,D129&lt;1.75,C129&gt;=4.85,A129&gt;=5.55),"versicolor","shouldnthappen")))))))))</f>
        <v>versicolor</v>
      </c>
      <c r="AZ129" s="1" t="str">
        <f aca="false">IF(AND(D129&lt;0.75),"setosa",IF(AND(F129&lt;0.9,C129&lt;4.95,D129&gt;=0.75),"versicolor",IF(AND(F129&gt;=0.9,C129&lt;4.95,D129&gt;=0.75),"virginica",IF(AND(D129&gt;=1.7,C129&gt;=4.95,D129&gt;=0.75),"virginica",IF(AND(F129&lt;0.405,D129&lt;1.7,C129&gt;=4.95,D129&gt;=0.75),"versicolor",IF(AND(F129&gt;=0.405,D129&lt;1.7,C129&gt;=4.95,D129&gt;=0.75),"virginica","shouldnthappen"))))))</f>
        <v>versicolor</v>
      </c>
      <c r="BA129" s="1" t="str">
        <f aca="false">IF(AND(D129&lt;0.75),"setosa",IF(AND(D129&gt;=1.7,C129&gt;=5.05,D129&gt;=0.75),"virginica",IF(AND(D129&lt;1.45,D129&lt;1.6,C129&lt;5.05,D129&gt;=0.75),"versicolor",IF(AND(A129&lt;5.8,D129&gt;=1.6,C129&lt;5.05,D129&gt;=0.75),"virginica",IF(AND(A129&gt;=5.8,D129&gt;=1.6,C129&lt;5.05,D129&gt;=0.75),"versicolor",IF(AND(F129&lt;0.417,D129&lt;1.7,C129&gt;=5.05,D129&gt;=0.75),"versicolor",IF(AND(F129&gt;=0.417,D129&lt;1.7,C129&gt;=5.05,D129&gt;=0.75),"virginica",IF(AND(A129&lt;5.95,D129&gt;=1.45,D129&lt;1.6,C129&lt;5.05,D129&gt;=0.75),"versicolor",IF(AND(G129&lt;10.618,A129&gt;=5.95,D129&gt;=1.45,D129&lt;1.6,C129&lt;5.05,D129&gt;=0.75),"virginica",IF(AND(G129&gt;=10.618,A129&gt;=5.95,D129&gt;=1.45,D129&lt;1.6,C129&lt;5.05,D129&gt;=0.75),"versicolor","shouldnthappen"))))))))))</f>
        <v>versicolor</v>
      </c>
      <c r="BB129" s="1" t="str">
        <f aca="false">IF(AND(C129&lt;2.6),"setosa",IF(AND(D129&gt;=1.75,C129&gt;=2.6),"virginica",IF(AND(C129&gt;=5.45,D129&lt;1.75,C129&gt;=2.6),"virginica",IF(AND(F129&gt;=0.259,C129&lt;5.45,D129&lt;1.75,C129&gt;=2.6),"versicolor",IF(AND(C129&lt;5.05,F129&lt;0.259,C129&lt;5.45,D129&lt;1.75,C129&gt;=2.6),"versicolor",IF(AND(C129&gt;=5.05,F129&lt;0.259,C129&lt;5.45,D129&lt;1.75,C129&gt;=2.6),"virginica","shouldnthappen"))))))</f>
        <v>versicolor</v>
      </c>
      <c r="BC129" s="1" t="str">
        <f aca="false">IF(AND(A129&lt;4.95,B129&lt;2.7,A129&lt;5.55),"virginica",IF(AND(A129&gt;=4.95,B129&lt;2.7,A129&lt;5.55),"versicolor",IF(AND(C129&lt;3.2,B129&gt;=2.7,A129&lt;5.55),"setosa",IF(AND(C129&gt;=3.2,B129&gt;=2.7,A129&lt;5.55),"versicolor",IF(AND(F129&gt;=0.85,A129&lt;6.15,A129&gt;=5.55),"virginica",IF(AND(D129&lt;1.45,A129&gt;=6.15,A129&gt;=5.55),"versicolor",IF(AND(C129&lt;4.8,F129&lt;0.85,A129&lt;6.15,A129&gt;=5.55),"versicolor",IF(AND(D129&gt;=1.7,D129&gt;=1.45,A129&gt;=6.15,A129&gt;=5.55),"virginica",IF(AND(G129&lt;9.333,C129&gt;=4.8,F129&lt;0.85,A129&lt;6.15,A129&gt;=5.55),"versicolor",IF(AND(G129&gt;=9.333,C129&gt;=4.8,F129&lt;0.85,A129&lt;6.15,A129&gt;=5.55),"virginica",IF(AND(C129&lt;4.9,D129&lt;1.7,D129&gt;=1.45,A129&gt;=6.15,A129&gt;=5.55),"versicolor",IF(AND(C129&gt;=4.9,D129&lt;1.7,D129&gt;=1.45,A129&gt;=6.15,A129&gt;=5.55),"virginica","shouldnthappen"))))))))))))</f>
        <v>versicolor</v>
      </c>
      <c r="BD129" s="1" t="str">
        <f aca="false">IF(AND(C129&lt;2.35),"setosa",IF(AND(C129&lt;4.75,B129&lt;2.55,C129&gt;=2.35),"versicolor",IF(AND(C129&gt;=4.75,B129&lt;2.55,C129&gt;=2.35),"virginica",IF(AND(C129&lt;4.75,B129&gt;=2.55,C129&gt;=2.35),"versicolor",IF(AND(D129&gt;=1.75,C129&gt;=4.75,B129&gt;=2.55,C129&gt;=2.35),"virginica",IF(AND(A129&gt;=6.5,D129&lt;1.75,C129&gt;=4.75,B129&gt;=2.55,C129&gt;=2.35),"versicolor",IF(AND(A129&lt;6.05,A129&lt;6.5,D129&lt;1.75,C129&gt;=4.75,B129&gt;=2.55,C129&gt;=2.35),"versicolor",IF(AND(A129&gt;=6.05,A129&lt;6.5,D129&lt;1.75,C129&gt;=4.75,B129&gt;=2.55,C129&gt;=2.35),"virginica","shouldnthappen"))))))))</f>
        <v>versicolor</v>
      </c>
      <c r="BE129" s="1" t="str">
        <f aca="false">IF(AND(C129&lt;2.5),"setosa",IF(AND(D129&lt;1.65,C129&lt;4.75,C129&gt;=2.5),"versicolor",IF(AND(D129&gt;=1.65,C129&lt;4.75,C129&gt;=2.5),"virginica",IF(AND(D129&gt;=1.75,C129&gt;=4.75,C129&gt;=2.5),"virginica",IF(AND(C129&lt;4.95,D129&lt;1.75,C129&gt;=4.75,C129&gt;=2.5),"versicolor",IF(AND(A129&lt;6.5,C129&gt;=4.95,D129&lt;1.75,C129&gt;=4.75,C129&gt;=2.5),"virginica",IF(AND(A129&gt;=6.5,C129&gt;=4.95,D129&lt;1.75,C129&gt;=4.75,C129&gt;=2.5),"versicolor","shouldnthappen")))))))</f>
        <v>versicolor</v>
      </c>
      <c r="BF129" s="1" t="str">
        <f aca="false">IF(AND(G129&gt;=15.244),"virginica",IF(AND(C129&lt;3.2,B129&gt;=3.15,G129&lt;15.244),"setosa",IF(AND(A129&gt;=4.95,C129&lt;4.7,B129&lt;3.15,G129&lt;15.244),"versicolor",IF(AND(C129&gt;=5.15,C129&gt;=4.7,B129&lt;3.15,G129&lt;15.244),"virginica",IF(AND(A129&gt;=6.45,C129&gt;=3.2,B129&gt;=3.15,G129&lt;15.244),"virginica",IF(AND(D129&lt;0.95,A129&lt;4.95,C129&lt;4.7,B129&lt;3.15,G129&lt;15.244),"setosa",IF(AND(D129&gt;=0.95,A129&lt;4.95,C129&lt;4.7,B129&lt;3.15,G129&lt;15.244),"virginica",IF(AND(F129&lt;0.816,A129&lt;6.45,C129&gt;=3.2,B129&gt;=3.15,G129&lt;15.244),"virginica",IF(AND(F129&gt;=0.816,A129&lt;6.45,C129&gt;=3.2,B129&gt;=3.15,G129&lt;15.244),"versicolor",IF(AND(A129&gt;=6.5,B129&lt;3.05,C129&lt;5.15,C129&gt;=4.7,B129&lt;3.15,G129&lt;15.244),"versicolor",IF(AND(G129&lt;11.093,B129&gt;=3.05,C129&lt;5.15,C129&gt;=4.7,B129&lt;3.15,G129&lt;15.244),"virginica",IF(AND(G129&gt;=11.093,B129&gt;=3.05,C129&lt;5.15,C129&gt;=4.7,B129&lt;3.15,G129&lt;15.244),"versicolor",IF(AND(D129&gt;=1.7,A129&lt;6.5,B129&lt;3.05,C129&lt;5.15,C129&gt;=4.7,B129&lt;3.15,G129&lt;15.244),"virginica",IF(AND(G129&lt;7.498,D129&lt;1.7,A129&lt;6.5,B129&lt;3.05,C129&lt;5.15,C129&gt;=4.7,B129&lt;3.15,G129&lt;15.244),"virginica",IF(AND(G129&gt;=7.498,D129&lt;1.7,A129&lt;6.5,B129&lt;3.05,C129&lt;5.15,C129&gt;=4.7,B129&lt;3.15,G129&lt;15.244),"versicolor","shouldnthappen")))))))))))))))</f>
        <v>versicolor</v>
      </c>
      <c r="BG129" s="1" t="str">
        <f aca="false">IF(AND(B129&gt;=3.35,C129&lt;4.85),"setosa",IF(AND(D129&gt;=1.75,C129&gt;=4.85),"virginica",IF(AND(D129&lt;0.75,B129&lt;3.35,C129&lt;4.85),"setosa",IF(AND(G129&gt;=13.879,D129&lt;1.75,C129&gt;=4.85),"versicolor",IF(AND(F129&gt;=0.9,D129&gt;=0.75,B129&lt;3.35,C129&lt;4.85),"virginica",IF(AND(F129&gt;=0.405,G129&lt;13.879,D129&lt;1.75,C129&gt;=4.85),"virginica",IF(AND(B129&gt;=2.55,F129&lt;0.9,D129&gt;=0.75,B129&lt;3.35,C129&lt;4.85),"versicolor",IF(AND(G129&lt;7.498,F129&lt;0.405,G129&lt;13.879,D129&lt;1.75,C129&gt;=4.85),"virginica",IF(AND(G129&gt;=7.498,F129&lt;0.405,G129&lt;13.879,D129&lt;1.75,C129&gt;=4.85),"versicolor",IF(AND(G129&lt;5.656,B129&lt;2.55,F129&lt;0.9,D129&gt;=0.75,B129&lt;3.35,C129&lt;4.85),"virginica",IF(AND(G129&gt;=5.656,B129&lt;2.55,F129&lt;0.9,D129&gt;=0.75,B129&lt;3.35,C129&lt;4.85),"versicolor","shouldnthappen")))))))))))</f>
        <v>versicolor</v>
      </c>
      <c r="BH129" s="1" t="str">
        <f aca="false">IF(AND(D129&lt;0.7),"setosa",IF(AND(D129&gt;=1.65,A129&lt;6.65,D129&gt;=0.7),"virginica",IF(AND(D129&lt;1.55,A129&gt;=6.65,D129&gt;=0.7),"versicolor",IF(AND(D129&gt;=1.55,A129&gt;=6.65,D129&gt;=0.7),"virginica",IF(AND(F129&gt;=0.529,D129&lt;1.65,A129&lt;6.65,D129&gt;=0.7),"versicolor",IF(AND(C129&gt;=5.35,F129&lt;0.529,D129&lt;1.65,A129&lt;6.65,D129&gt;=0.7),"virginica",IF(AND(G129&gt;=7.411,C129&lt;5.35,F129&lt;0.529,D129&lt;1.65,A129&lt;6.65,D129&gt;=0.7),"versicolor",IF(AND(G129&lt;6.927,G129&lt;7.411,C129&lt;5.35,F129&lt;0.529,D129&lt;1.65,A129&lt;6.65,D129&gt;=0.7),"versicolor",IF(AND(G129&gt;=6.927,G129&lt;7.411,C129&lt;5.35,F129&lt;0.529,D129&lt;1.65,A129&lt;6.65,D129&gt;=0.7),"virginica","shouldnthappen")))))))))</f>
        <v>versicolor</v>
      </c>
      <c r="BI129" s="1" t="str">
        <f aca="false">IF(AND(D129&gt;=1.7),"virginica",IF(AND(D129&lt;0.7,D129&lt;1.7),"setosa",IF(AND(D129&lt;1.45,G129&lt;7.37,D129&gt;=0.7,D129&lt;1.7),"versicolor",IF(AND(D129&gt;=1.45,G129&lt;7.37,D129&gt;=0.7,D129&lt;1.7),"virginica",IF(AND(B129&gt;=2.65,G129&gt;=7.37,D129&gt;=0.7,D129&lt;1.7),"versicolor",IF(AND(C129&lt;5.05,B129&lt;2.65,G129&gt;=7.37,D129&gt;=0.7,D129&lt;1.7),"versicolor",IF(AND(C129&gt;=5.05,B129&lt;2.65,G129&gt;=7.37,D129&gt;=0.7,D129&lt;1.7),"virginica","shouldnthappen")))))))</f>
        <v>versicolor</v>
      </c>
    </row>
    <row r="130" customFormat="false" ht="13.8" hidden="false" customHeight="false" outlineLevel="0" collapsed="false">
      <c r="A130" s="1" t="n">
        <v>5.5</v>
      </c>
      <c r="B130" s="1" t="n">
        <v>2.6</v>
      </c>
      <c r="C130" s="1" t="n">
        <v>4.4</v>
      </c>
      <c r="D130" s="1" t="n">
        <v>1.2</v>
      </c>
      <c r="E130" s="1" t="s">
        <v>92</v>
      </c>
      <c r="F130" s="1" t="n">
        <v>0.237118505407125</v>
      </c>
      <c r="G130" s="1" t="n">
        <v>7.5454584271647</v>
      </c>
      <c r="H130" s="11" t="str">
        <f aca="false">E130</f>
        <v>versicolor</v>
      </c>
      <c r="I130" s="1" t="str">
        <f aca="false">INDEX(L130:BI130, MODE(MATCH(L130:BI130, L130:BI130, 0 )))</f>
        <v>versicolor</v>
      </c>
      <c r="J130" s="12" t="n">
        <f aca="false">COUNTIF(L130:BI130, H130) / COUNTA(L130:BI130)</f>
        <v>1</v>
      </c>
      <c r="K130" s="13" t="n">
        <f aca="false">I130=H130</f>
        <v>1</v>
      </c>
      <c r="L130" s="1" t="str">
        <f aca="false">IF(AND(C130&lt;3.65,B130&gt;=3.35),"setosa",IF(AND(C130&gt;=3.65,B130&gt;=3.35),"virginica",IF(AND(C130&lt;2.35,C130&lt;4.85,B130&lt;3.35),"setosa",IF(AND(F130&gt;=0.899,C130&gt;=2.35,C130&lt;4.85,B130&lt;3.35),"virginica",IF(AND(G130&gt;=8.268,B130&lt;2.75,C130&gt;=4.85,B130&lt;3.35),"virginica",IF(AND(D130&lt;1.55,B130&gt;=2.75,C130&gt;=4.85,B130&lt;3.35),"versicolor",IF(AND(D130&gt;=1.55,B130&gt;=2.75,C130&gt;=4.85,B130&lt;3.35),"virginica",IF(AND(G130&lt;6.537,F130&lt;0.899,C130&gt;=2.35,C130&lt;4.85,B130&lt;3.35),"virginica",IF(AND(G130&gt;=6.537,F130&lt;0.899,C130&gt;=2.35,C130&lt;4.85,B130&lt;3.35),"versicolor",IF(AND(G130&lt;6.878,G130&lt;8.268,B130&lt;2.75,C130&gt;=4.85,B130&lt;3.35),"virginica",IF(AND(G130&gt;=6.878,G130&lt;8.268,B130&lt;2.75,C130&gt;=4.85,B130&lt;3.35),"versicolor","shouldnthappen")))))))))))</f>
        <v>versicolor</v>
      </c>
      <c r="M130" s="1" t="str">
        <f aca="false">IF(AND(C130&lt;2.6),"setosa",IF(AND(D130&gt;=1.75,C130&gt;=2.6),"virginica",IF(AND(G130&lt;6.094,D130&lt;1.75,C130&gt;=2.6),"virginica",IF(AND(D130&lt;1.35,G130&gt;=6.094,D130&lt;1.75,C130&gt;=2.6),"versicolor",IF(AND(C130&lt;5.05,D130&gt;=1.35,G130&gt;=6.094,D130&lt;1.75,C130&gt;=2.6),"versicolor",IF(AND(C130&gt;=5.05,D130&gt;=1.35,G130&gt;=6.094,D130&lt;1.75,C130&gt;=2.6),"virginica","shouldnthappen"))))))</f>
        <v>versicolor</v>
      </c>
      <c r="N130" s="1" t="str">
        <f aca="false">IF(AND(A130&lt;6.6,B130&gt;=3.45),"setosa",IF(AND(A130&gt;=6.6,B130&gt;=3.45),"virginica",IF(AND(D130&lt;0.7,C130&lt;4.75,B130&lt;3.45),"setosa",IF(AND(D130&gt;=0.7,C130&lt;4.75,B130&lt;3.45),"versicolor",IF(AND(C130&gt;=5.15,C130&gt;=4.75,B130&lt;3.45),"virginica",IF(AND(D130&gt;=1.7,A130&lt;6.5,C130&lt;5.15,C130&gt;=4.75,B130&lt;3.45),"virginica",IF(AND(C130&lt;5.05,A130&gt;=6.5,C130&lt;5.15,C130&gt;=4.75,B130&lt;3.45),"versicolor",IF(AND(C130&gt;=5.05,A130&gt;=6.5,C130&lt;5.15,C130&gt;=4.75,B130&lt;3.45),"virginica",IF(AND(G130&lt;7.498,D130&lt;1.7,A130&lt;6.5,C130&lt;5.15,C130&gt;=4.75,B130&lt;3.45),"virginica",IF(AND(G130&gt;=7.498,D130&lt;1.7,A130&lt;6.5,C130&lt;5.15,C130&gt;=4.75,B130&lt;3.45),"versicolor","shouldnthappen"))))))))))</f>
        <v>versicolor</v>
      </c>
      <c r="O130" s="1" t="str">
        <f aca="false">IF(AND(D130&lt;0.75),"setosa",IF(AND(C130&lt;4.75,C130&lt;4.85,D130&gt;=0.75),"versicolor",IF(AND(A130&gt;=6.05,C130&gt;=4.85,D130&gt;=0.75),"virginica",IF(AND(D130&lt;1.6,C130&gt;=4.75,C130&lt;4.85,D130&gt;=0.75),"versicolor",IF(AND(D130&gt;=1.6,C130&gt;=4.75,C130&lt;4.85,D130&gt;=0.75),"virginica",IF(AND(A130&lt;5.9,A130&lt;6.05,C130&gt;=4.85,D130&gt;=0.75),"virginica",IF(AND(A130&gt;=5.9,A130&lt;6.05,C130&gt;=4.85,D130&gt;=0.75),"versicolor","shouldnthappen")))))))</f>
        <v>versicolor</v>
      </c>
      <c r="P130" s="1" t="str">
        <f aca="false">IF(AND(D130&lt;0.75),"setosa",IF(AND(A130&lt;5.55,D130&gt;=0.75),"versicolor",IF(AND(D130&gt;=1.7,G130&lt;13.158,A130&gt;=5.55,D130&gt;=0.75),"virginica",IF(AND(B130&lt;2.45,D130&lt;1.7,G130&lt;13.158,A130&gt;=5.55,D130&gt;=0.75),"virginica",IF(AND(B130&gt;=2.45,D130&lt;1.7,G130&lt;13.158,A130&gt;=5.55,D130&gt;=0.75),"versicolor",IF(AND(B130&gt;=3.05,G130&lt;15.551,G130&gt;=13.158,A130&gt;=5.55,D130&gt;=0.75),"versicolor",IF(AND(B130&lt;2.9,G130&gt;=15.551,G130&gt;=13.158,A130&gt;=5.55,D130&gt;=0.75),"versicolor",IF(AND(B130&gt;=2.9,G130&gt;=15.551,G130&gt;=13.158,A130&gt;=5.55,D130&gt;=0.75),"virginica",IF(AND(D130&lt;1.3,G130&lt;14.221,B130&lt;3.05,G130&lt;15.551,G130&gt;=13.158,A130&gt;=5.55,D130&gt;=0.75),"versicolor",IF(AND(D130&gt;=1.3,G130&lt;14.221,B130&lt;3.05,G130&lt;15.551,G130&gt;=13.158,A130&gt;=5.55,D130&gt;=0.75),"virginica",IF(AND(C130&lt;4.9,G130&gt;=14.221,B130&lt;3.05,G130&lt;15.551,G130&gt;=13.158,A130&gt;=5.55,D130&gt;=0.75),"versicolor",IF(AND(C130&gt;=4.9,G130&gt;=14.221,B130&lt;3.05,G130&lt;15.551,G130&gt;=13.158,A130&gt;=5.55,D130&gt;=0.75),"virginica","shouldnthappen"))))))))))))</f>
        <v>versicolor</v>
      </c>
      <c r="Q130" s="1" t="str">
        <f aca="false">IF(AND(C130&lt;2.6),"setosa",IF(AND(A130&gt;=4.95,C130&lt;4.75,C130&gt;=2.6),"versicolor",IF(AND(D130&gt;=1.75,C130&gt;=4.75,C130&gt;=2.6),"virginica",IF(AND(B130&lt;2.45,A130&lt;4.95,C130&lt;4.75,C130&gt;=2.6),"versicolor",IF(AND(B130&gt;=2.45,A130&lt;4.95,C130&lt;4.75,C130&gt;=2.6),"virginica",IF(AND(G130&lt;7.498,D130&lt;1.75,C130&gt;=4.75,C130&gt;=2.6),"virginica",IF(AND(F130&lt;0.417,G130&gt;=7.498,D130&lt;1.75,C130&gt;=4.75,C130&gt;=2.6),"versicolor",IF(AND(F130&lt;0.442,F130&gt;=0.417,G130&gt;=7.498,D130&lt;1.75,C130&gt;=4.75,C130&gt;=2.6),"virginica",IF(AND(F130&gt;=0.442,F130&gt;=0.417,G130&gt;=7.498,D130&lt;1.75,C130&gt;=4.75,C130&gt;=2.6),"versicolor","shouldnthappen")))))))))</f>
        <v>versicolor</v>
      </c>
      <c r="R130" s="1" t="str">
        <f aca="false">IF(AND(D130&lt;0.75),"setosa",IF(AND(D130&lt;1.75,A130&gt;=6.25,D130&gt;=0.75),"versicolor",IF(AND(D130&gt;=1.75,A130&gt;=6.25,D130&gt;=0.75),"virginica",IF(AND(D130&lt;1.6,C130&lt;4.75,A130&lt;6.25,D130&gt;=0.75),"versicolor",IF(AND(D130&gt;=1.6,C130&lt;4.75,A130&lt;6.25,D130&gt;=0.75),"virginica",IF(AND(G130&lt;6.998,C130&gt;=4.75,A130&lt;6.25,D130&gt;=0.75),"virginica",IF(AND(A130&lt;6.05,G130&gt;=6.998,C130&gt;=4.75,A130&lt;6.25,D130&gt;=0.75),"versicolor",IF(AND(A130&gt;=6.05,G130&gt;=6.998,C130&gt;=4.75,A130&lt;6.25,D130&gt;=0.75),"virginica","shouldnthappen"))))))))</f>
        <v>versicolor</v>
      </c>
      <c r="S130" s="1" t="str">
        <f aca="false">IF(AND(B130&gt;=3.05,A130&lt;5.45),"setosa",IF(AND(C130&lt;2.2,B130&lt;3.05,A130&lt;5.45),"setosa",IF(AND(C130&gt;=2.2,B130&lt;3.05,A130&lt;5.45),"versicolor",IF(AND(B130&lt;3.7,C130&lt;4.8,A130&gt;=5.45),"versicolor",IF(AND(B130&gt;=3.7,C130&lt;4.8,A130&gt;=5.45),"setosa",IF(AND(G130&lt;13.757,C130&lt;5.05,C130&gt;=4.8,A130&gt;=5.45),"virginica",IF(AND(G130&gt;=13.757,C130&lt;5.05,C130&gt;=4.8,A130&gt;=5.45),"versicolor",IF(AND(C130&gt;=5.15,C130&gt;=5.05,C130&gt;=4.8,A130&gt;=5.45),"virginica",IF(AND(A130&lt;5.95,C130&lt;5.15,C130&gt;=5.05,C130&gt;=4.8,A130&gt;=5.45),"virginica",IF(AND(D130&gt;=1.8,A130&gt;=5.95,C130&lt;5.15,C130&gt;=5.05,C130&gt;=4.8,A130&gt;=5.45),"virginica",IF(AND(B130&lt;2.75,D130&lt;1.8,A130&gt;=5.95,C130&lt;5.15,C130&gt;=5.05,C130&gt;=4.8,A130&gt;=5.45),"versicolor",IF(AND(B130&gt;=2.75,D130&lt;1.8,A130&gt;=5.95,C130&lt;5.15,C130&gt;=5.05,C130&gt;=4.8,A130&gt;=5.45),"virginica","shouldnthappen"))))))))))))</f>
        <v>versicolor</v>
      </c>
      <c r="T130" s="1" t="str">
        <f aca="false">IF(AND(C130&lt;2.6),"setosa",IF(AND(D130&lt;1.65,C130&lt;4.75,C130&gt;=2.6),"versicolor",IF(AND(D130&gt;=1.65,C130&lt;4.75,C130&gt;=2.6),"virginica",IF(AND(G130&gt;=8.494,A130&lt;6.6,C130&gt;=4.75,C130&gt;=2.6),"virginica",IF(AND(C130&lt;5.2,A130&gt;=6.6,C130&gt;=4.75,C130&gt;=2.6),"versicolor",IF(AND(C130&gt;=5.2,A130&gt;=6.6,C130&gt;=4.75,C130&gt;=2.6),"virginica",IF(AND(A130&lt;5.95,G130&lt;8.494,A130&lt;6.6,C130&gt;=4.75,C130&gt;=2.6),"virginica",IF(AND(A130&gt;=5.95,G130&lt;8.494,A130&lt;6.6,C130&gt;=4.75,C130&gt;=2.6),"versicolor","shouldnthappen"))))))))</f>
        <v>versicolor</v>
      </c>
      <c r="U130" s="1" t="str">
        <f aca="false">IF(AND(C130&lt;3.65,B130&gt;=3.35),"setosa",IF(AND(C130&gt;=3.65,B130&gt;=3.35),"virginica",IF(AND(C130&lt;2.35,A130&lt;6.25,B130&lt;3.35),"setosa",IF(AND(C130&lt;4.85,A130&gt;=6.25,B130&lt;3.35),"versicolor",IF(AND(G130&gt;=15.426,C130&gt;=2.35,A130&lt;6.25,B130&lt;3.35),"virginica",IF(AND(D130&gt;=1.55,C130&gt;=4.85,A130&gt;=6.25,B130&lt;3.35),"virginica",IF(AND(D130&lt;1.8,G130&lt;15.426,C130&gt;=2.35,A130&lt;6.25,B130&lt;3.35),"versicolor",IF(AND(D130&gt;=1.8,G130&lt;15.426,C130&gt;=2.35,A130&lt;6.25,B130&lt;3.35),"virginica",IF(AND(B130&lt;2.95,D130&lt;1.55,C130&gt;=4.85,A130&gt;=6.25,B130&lt;3.35),"virginica",IF(AND(B130&gt;=2.95,D130&lt;1.55,C130&gt;=4.85,A130&gt;=6.25,B130&lt;3.35),"versicolor","shouldnthappen"))))))))))</f>
        <v>versicolor</v>
      </c>
      <c r="V130" s="1" t="str">
        <f aca="false">IF(AND(C130&lt;2.6),"setosa",IF(AND(C130&gt;=4.85,C130&gt;=2.6),"virginica",IF(AND(F130&gt;=0.9,C130&lt;4.85,C130&gt;=2.6),"virginica",IF(AND(G130&lt;5.656,F130&lt;0.9,C130&lt;4.85,C130&gt;=2.6),"virginica",IF(AND(G130&gt;=5.656,F130&lt;0.9,C130&lt;4.85,C130&gt;=2.6),"versicolor","shouldnthappen")))))</f>
        <v>versicolor</v>
      </c>
      <c r="W130" s="1" t="str">
        <f aca="false">IF(AND(D130&gt;=1.75,G130&gt;=13.795),"virginica",IF(AND(D130&gt;=1.5,G130&gt;=12.335,G130&lt;13.795),"virginica",IF(AND(C130&lt;2.45,C130&lt;4.85,G130&lt;12.335,G130&lt;13.795),"setosa",IF(AND(C130&gt;=2.45,C130&lt;4.85,G130&lt;12.335,G130&lt;13.795),"versicolor",IF(AND(D130&gt;=1.7,C130&gt;=4.85,G130&lt;12.335,G130&lt;13.795),"virginica",IF(AND(B130&gt;=3.25,D130&lt;1.5,G130&gt;=12.335,G130&lt;13.795),"setosa",IF(AND(D130&lt;1,F130&lt;0.255,D130&lt;1.75,G130&gt;=13.795),"setosa",IF(AND(D130&gt;=1,F130&lt;0.255,D130&lt;1.75,G130&gt;=13.795),"versicolor",IF(AND(A130&lt;5.4,F130&gt;=0.255,D130&lt;1.75,G130&gt;=13.795),"setosa",IF(AND(A130&gt;=5.4,F130&gt;=0.255,D130&lt;1.75,G130&gt;=13.795),"versicolor",IF(AND(A130&lt;6.15,D130&lt;1.7,C130&gt;=4.85,G130&lt;12.335,G130&lt;13.795),"versicolor",IF(AND(A130&gt;=6.15,D130&lt;1.7,C130&gt;=4.85,G130&lt;12.335,G130&lt;13.795),"virginica",IF(AND(C130&lt;5,B130&lt;3.25,D130&lt;1.5,G130&gt;=12.335,G130&lt;13.795),"versicolor",IF(AND(C130&gt;=5,B130&lt;3.25,D130&lt;1.5,G130&gt;=12.335,G130&lt;13.795),"virginica","shouldnthappen"))))))))))))))</f>
        <v>versicolor</v>
      </c>
      <c r="X130" s="1" t="str">
        <f aca="false">IF(AND(C130&lt;2.5,A130&lt;5.55),"setosa",IF(AND(F130&lt;0.096,A130&gt;=5.55),"virginica",IF(AND(D130&lt;1.6,C130&gt;=2.5,A130&lt;5.55),"versicolor",IF(AND(D130&gt;=1.6,C130&gt;=2.5,A130&lt;5.55),"virginica",IF(AND(F130&gt;=0.156,C130&lt;4.75,F130&gt;=0.096,A130&gt;=5.55),"versicolor",IF(AND(D130&gt;=1.75,C130&gt;=4.75,F130&gt;=0.096,A130&gt;=5.55),"virginica",IF(AND(B130&lt;3.3,F130&lt;0.156,C130&lt;4.75,F130&gt;=0.096,A130&gt;=5.55),"versicolor",IF(AND(B130&gt;=3.3,F130&lt;0.156,C130&lt;4.75,F130&gt;=0.096,A130&gt;=5.55),"setosa",IF(AND(B130&lt;2.45,A130&lt;6.05,D130&lt;1.75,C130&gt;=4.75,F130&gt;=0.096,A130&gt;=5.55),"virginica",IF(AND(B130&gt;=2.45,A130&lt;6.05,D130&lt;1.75,C130&gt;=4.75,F130&gt;=0.096,A130&gt;=5.55),"versicolor",IF(AND(F130&lt;0.205,A130&gt;=6.05,D130&lt;1.75,C130&gt;=4.75,F130&gt;=0.096,A130&gt;=5.55),"versicolor",IF(AND(F130&gt;=0.205,A130&gt;=6.05,D130&lt;1.75,C130&gt;=4.75,F130&gt;=0.096,A130&gt;=5.55),"virginica","shouldnthappen"))))))))))))</f>
        <v>versicolor</v>
      </c>
      <c r="Y130" s="1" t="str">
        <f aca="false">IF(AND(C130&lt;2.35,A130&lt;5.55),"setosa",IF(AND(C130&gt;=5.05,A130&gt;=5.55),"virginica",IF(AND(D130&lt;1.6,C130&gt;=2.35,A130&lt;5.55),"versicolor",IF(AND(D130&gt;=1.6,C130&gt;=2.35,A130&lt;5.55),"virginica",IF(AND(D130&gt;=1.75,C130&lt;5.05,A130&gt;=5.55),"virginica",IF(AND(B130&gt;=3.55,D130&lt;1.75,C130&lt;5.05,A130&gt;=5.55),"setosa",IF(AND(G130&lt;6.3,B130&lt;3.55,D130&lt;1.75,C130&lt;5.05,A130&gt;=5.55),"virginica",IF(AND(G130&gt;=6.3,B130&lt;3.55,D130&lt;1.75,C130&lt;5.05,A130&gt;=5.55),"versicolor","shouldnthappen"))))))))</f>
        <v>versicolor</v>
      </c>
      <c r="Z130" s="1" t="str">
        <f aca="false">IF(AND(D130&lt;0.75),"setosa",IF(AND(B130&gt;=2.55,C130&lt;4.85,D130&gt;=0.75),"versicolor",IF(AND(D130&gt;=1.7,C130&gt;=4.85,D130&gt;=0.75),"virginica",IF(AND(D130&lt;1.6,B130&lt;2.55,C130&lt;4.85,D130&gt;=0.75),"versicolor",IF(AND(D130&gt;=1.6,B130&lt;2.55,C130&lt;4.85,D130&gt;=0.75),"virginica",IF(AND(B130&lt;2.65,D130&lt;1.7,C130&gt;=4.85,D130&gt;=0.75),"virginica",IF(AND(F130&lt;0.325,B130&gt;=2.65,D130&lt;1.7,C130&gt;=4.85,D130&gt;=0.75),"virginica",IF(AND(G130&lt;10.717,F130&gt;=0.325,B130&gt;=2.65,D130&lt;1.7,C130&gt;=4.85,D130&gt;=0.75),"versicolor",IF(AND(G130&gt;=10.717,F130&gt;=0.325,B130&gt;=2.65,D130&lt;1.7,C130&gt;=4.85,D130&gt;=0.75),"virginica","shouldnthappen")))))))))</f>
        <v>versicolor</v>
      </c>
      <c r="AA130" s="1" t="str">
        <f aca="false">IF(AND(D130&lt;0.75),"setosa",IF(AND(D130&gt;=1.75,D130&gt;=0.75),"virginica",IF(AND(F130&gt;=0.455,D130&lt;1.75,D130&gt;=0.75),"versicolor",IF(AND(D130&lt;1.45,F130&lt;0.455,D130&lt;1.75,D130&gt;=0.75),"versicolor",IF(AND(F130&lt;0.247,D130&gt;=1.45,F130&lt;0.455,D130&lt;1.75,D130&gt;=0.75),"versicolor",IF(AND(F130&gt;=0.247,D130&gt;=1.45,F130&lt;0.455,D130&lt;1.75,D130&gt;=0.75),"virginica","shouldnthappen"))))))</f>
        <v>versicolor</v>
      </c>
      <c r="AB130" s="1" t="str">
        <f aca="false">IF(AND(F130&gt;=0.221,B130&gt;=3.35),"setosa",IF(AND(A130&lt;5.3,F130&gt;=0.683,B130&lt;3.35),"setosa",IF(AND(A130&lt;6.45,F130&lt;0.221,B130&gt;=3.35),"setosa",IF(AND(A130&gt;=6.45,F130&lt;0.221,B130&gt;=3.35),"virginica",IF(AND(G130&lt;6.3,A130&lt;6.25,F130&lt;0.683,B130&lt;3.35),"virginica",IF(AND(G130&lt;13.795,A130&gt;=6.25,F130&lt;0.683,B130&lt;3.35),"virginica",IF(AND(D130&lt;1.65,A130&gt;=5.3,F130&gt;=0.683,B130&lt;3.35),"versicolor",IF(AND(D130&gt;=1.65,A130&gt;=5.3,F130&gt;=0.683,B130&lt;3.35),"virginica",IF(AND(D130&lt;0.6,G130&gt;=6.3,A130&lt;6.25,F130&lt;0.683,B130&lt;3.35),"setosa",IF(AND(D130&lt;1.7,G130&gt;=13.795,A130&gt;=6.25,F130&lt;0.683,B130&lt;3.35),"versicolor",IF(AND(D130&gt;=1.7,G130&gt;=13.795,A130&gt;=6.25,F130&lt;0.683,B130&lt;3.35),"virginica",IF(AND(C130&gt;=5.35,D130&gt;=0.6,G130&gt;=6.3,A130&lt;6.25,F130&lt;0.683,B130&lt;3.35),"virginica",IF(AND(D130&lt;1.75,C130&lt;5.35,D130&gt;=0.6,G130&gt;=6.3,A130&lt;6.25,F130&lt;0.683,B130&lt;3.35),"versicolor",IF(AND(D130&gt;=1.75,C130&lt;5.35,D130&gt;=0.6,G130&gt;=6.3,A130&lt;6.25,F130&lt;0.683,B130&lt;3.35),"virginica","shouldnthappen"))))))))))))))</f>
        <v>versicolor</v>
      </c>
      <c r="AC130" s="1" t="str">
        <f aca="false">IF(AND(B130&gt;=3.3),"setosa",IF(AND(C130&lt;2.45,D130&lt;1.55,B130&lt;3.3),"setosa",IF(AND(F130&gt;=0.211,D130&gt;=1.55,B130&lt;3.3),"virginica",IF(AND(C130&lt;4.9,C130&gt;=2.45,D130&lt;1.55,B130&lt;3.3),"versicolor",IF(AND(C130&gt;=4.9,C130&gt;=2.45,D130&lt;1.55,B130&lt;3.3),"virginica",IF(AND(F130&lt;0.138,F130&lt;0.211,D130&gt;=1.55,B130&lt;3.3),"virginica",IF(AND(F130&gt;=0.138,F130&lt;0.211,D130&gt;=1.55,B130&lt;3.3),"versicolor","shouldnthappen")))))))</f>
        <v>versicolor</v>
      </c>
      <c r="AD130" s="1" t="str">
        <f aca="false">IF(AND(D130&gt;=1.75),"virginica",IF(AND(D130&lt;0.75,D130&lt;1.75),"setosa",IF(AND(D130&lt;1.35,D130&gt;=0.75,D130&lt;1.75),"versicolor",IF(AND(B130&lt;2.6,C130&lt;4.85,D130&gt;=1.35,D130&gt;=0.75,D130&lt;1.75),"virginica",IF(AND(B130&gt;=2.6,C130&lt;4.85,D130&gt;=1.35,D130&gt;=0.75,D130&lt;1.75),"versicolor",IF(AND(A130&lt;6.4,C130&gt;=4.85,D130&gt;=1.35,D130&gt;=0.75,D130&lt;1.75),"virginica",IF(AND(A130&gt;=6.4,C130&gt;=4.85,D130&gt;=1.35,D130&gt;=0.75,D130&lt;1.75),"versicolor","shouldnthappen")))))))</f>
        <v>versicolor</v>
      </c>
      <c r="AE130" s="1" t="str">
        <f aca="false">IF(AND(C130&lt;2.45),"setosa",IF(AND(F130&lt;0.07,C130&gt;=2.45),"virginica",IF(AND(A130&gt;=5,C130&lt;4.75,F130&gt;=0.07,C130&gt;=2.45),"versicolor",IF(AND(F130&lt;0.182,C130&gt;=4.75,F130&gt;=0.07,C130&gt;=2.45),"versicolor",IF(AND(B130&lt;2.45,A130&lt;5,C130&lt;4.75,F130&gt;=0.07,C130&gt;=2.45),"versicolor",IF(AND(B130&gt;=2.45,A130&lt;5,C130&lt;4.75,F130&gt;=0.07,C130&gt;=2.45),"virginica",IF(AND(F130&gt;=0.468,F130&gt;=0.182,C130&gt;=4.75,F130&gt;=0.07,C130&gt;=2.45),"virginica",IF(AND(A130&gt;=6.85,F130&lt;0.468,F130&gt;=0.182,C130&gt;=4.75,F130&gt;=0.07,C130&gt;=2.45),"virginica",IF(AND(B130&lt;2.6,A130&lt;6.85,F130&lt;0.468,F130&gt;=0.182,C130&gt;=4.75,F130&gt;=0.07,C130&gt;=2.45),"virginica",IF(AND(B130&gt;=2.6,A130&lt;6.85,F130&lt;0.468,F130&gt;=0.182,C130&gt;=4.75,F130&gt;=0.07,C130&gt;=2.45),"versicolor","shouldnthappen"))))))))))</f>
        <v>versicolor</v>
      </c>
      <c r="AF130" s="1" t="str">
        <f aca="false">IF(AND(D130&lt;0.75,A130&lt;5.45),"setosa",IF(AND(D130&gt;=1.75,A130&gt;=5.45),"virginica",IF(AND(G130&lt;6.094,D130&gt;=0.75,A130&lt;5.45),"virginica",IF(AND(G130&gt;=6.094,D130&gt;=0.75,A130&lt;5.45),"versicolor",IF(AND(C130&lt;2.75,D130&lt;1.75,A130&gt;=5.45),"setosa",IF(AND(D130&lt;1.45,C130&gt;=2.75,D130&lt;1.75,A130&gt;=5.45),"versicolor",IF(AND(B130&lt;2.75,D130&gt;=1.45,C130&gt;=2.75,D130&lt;1.75,A130&gt;=5.45),"versicolor",IF(AND(C130&lt;5.05,B130&gt;=2.75,D130&gt;=1.45,C130&gt;=2.75,D130&lt;1.75,A130&gt;=5.45),"versicolor",IF(AND(C130&gt;=5.05,B130&gt;=2.75,D130&gt;=1.45,C130&gt;=2.75,D130&lt;1.75,A130&gt;=5.45),"virginica","shouldnthappen")))))))))</f>
        <v>versicolor</v>
      </c>
      <c r="AG130" s="1" t="str">
        <f aca="false">IF(AND(D130&lt;0.65,G130&lt;8.868,A130&lt;5.3),"setosa",IF(AND(C130&lt;2.6,G130&gt;=8.868,A130&lt;5.3),"setosa",IF(AND(C130&gt;=2.6,G130&gt;=8.868,A130&lt;5.3),"versicolor",IF(AND(C130&gt;=4.95,D130&lt;1.55,A130&gt;=5.3),"virginica",IF(AND(G130&lt;13.795,D130&gt;=1.55,A130&gt;=5.3),"virginica",IF(AND(C130&lt;3.75,D130&gt;=0.65,G130&lt;8.868,A130&lt;5.3),"versicolor",IF(AND(C130&gt;=3.75,D130&gt;=0.65,G130&lt;8.868,A130&lt;5.3),"virginica",IF(AND(C130&lt;2.6,C130&lt;4.95,D130&lt;1.55,A130&gt;=5.3),"setosa",IF(AND(C130&gt;=2.6,C130&lt;4.95,D130&lt;1.55,A130&gt;=5.3),"versicolor",IF(AND(C130&lt;4.75,G130&gt;=13.795,D130&gt;=1.55,A130&gt;=5.3),"versicolor",IF(AND(C130&gt;=4.75,G130&gt;=13.795,D130&gt;=1.55,A130&gt;=5.3),"virginica","shouldnthappen")))))))))))</f>
        <v>versicolor</v>
      </c>
      <c r="AH130" s="1" t="str">
        <f aca="false">IF(AND(D130&lt;0.75),"setosa",IF(AND(C130&lt;4.75,D130&gt;=0.75),"versicolor",IF(AND(G130&lt;13.757,C130&gt;=4.75,D130&gt;=0.75),"virginica",IF(AND(B130&lt;3.05,G130&gt;=13.757,C130&gt;=4.75,D130&gt;=0.75),"virginica",IF(AND(A130&lt;6.65,B130&gt;=3.05,G130&gt;=13.757,C130&gt;=4.75,D130&gt;=0.75),"virginica",IF(AND(A130&gt;=6.65,B130&gt;=3.05,G130&gt;=13.757,C130&gt;=4.75,D130&gt;=0.75),"versicolor","shouldnthappen"))))))</f>
        <v>versicolor</v>
      </c>
      <c r="AI130" s="1" t="str">
        <f aca="false">IF(AND(D130&lt;0.7),"setosa",IF(AND(C130&lt;4.75,D130&gt;=0.7),"versicolor",IF(AND(A130&lt;6.6,F130&lt;0.482,C130&gt;=4.75,D130&gt;=0.7),"virginica",IF(AND(C130&gt;=4.95,F130&gt;=0.482,C130&gt;=4.75,D130&gt;=0.7),"virginica",IF(AND(D130&lt;1.9,A130&gt;=6.6,F130&lt;0.482,C130&gt;=4.75,D130&gt;=0.7),"versicolor",IF(AND(D130&gt;=1.9,A130&gt;=6.6,F130&lt;0.482,C130&gt;=4.75,D130&gt;=0.7),"virginica",IF(AND(F130&gt;=0.766,C130&lt;4.95,F130&gt;=0.482,C130&gt;=4.75,D130&gt;=0.7),"virginica",IF(AND(B130&lt;2.95,F130&lt;0.766,C130&lt;4.95,F130&gt;=0.482,C130&gt;=4.75,D130&gt;=0.7),"virginica",IF(AND(B130&gt;=2.95,F130&lt;0.766,C130&lt;4.95,F130&gt;=0.482,C130&gt;=4.75,D130&gt;=0.7),"versicolor","shouldnthappen")))))))))</f>
        <v>versicolor</v>
      </c>
      <c r="AJ130" s="1" t="str">
        <f aca="false">IF(AND(C130&lt;2.45,C130&lt;4.75),"setosa",IF(AND(D130&gt;=1.65,C130&gt;=4.75),"virginica",IF(AND(A130&lt;4.95,C130&gt;=2.45,C130&lt;4.75),"virginica",IF(AND(A130&gt;=4.95,C130&gt;=2.45,C130&lt;4.75),"versicolor",IF(AND(B130&lt;2.95,D130&lt;1.65,C130&gt;=4.75),"virginica",IF(AND(B130&gt;=2.95,D130&lt;1.65,C130&gt;=4.75),"versicolor","shouldnthappen"))))))</f>
        <v>versicolor</v>
      </c>
      <c r="AK130" s="1" t="str">
        <f aca="false">IF(AND(D130&lt;0.75,A130&lt;5.45),"setosa",IF(AND(B130&lt;2.45,D130&gt;=0.75,A130&lt;5.45),"versicolor",IF(AND(A130&gt;=5.55,C130&lt;4.75,A130&gt;=5.45),"versicolor",IF(AND(C130&gt;=5.15,C130&gt;=4.75,A130&gt;=5.45),"virginica",IF(AND(G130&lt;6.094,B130&gt;=2.45,D130&gt;=0.75,A130&lt;5.45),"virginica",IF(AND(G130&gt;=6.094,B130&gt;=2.45,D130&gt;=0.75,A130&lt;5.45),"versicolor",IF(AND(D130&lt;0.6,A130&lt;5.55,C130&lt;4.75,A130&gt;=5.45),"setosa",IF(AND(D130&gt;=0.6,A130&lt;5.55,C130&lt;4.75,A130&gt;=5.45),"versicolor",IF(AND(C130&lt;4.95,C130&lt;5.15,C130&gt;=4.75,A130&gt;=5.45),"virginica",IF(AND(G130&lt;12.627,C130&lt;5.05,C130&gt;=4.95,C130&lt;5.15,C130&gt;=4.75,A130&gt;=5.45),"virginica",IF(AND(G130&gt;=12.627,C130&lt;5.05,C130&gt;=4.95,C130&lt;5.15,C130&gt;=4.75,A130&gt;=5.45),"versicolor",IF(AND(D130&lt;1.7,C130&gt;=5.05,C130&gt;=4.95,C130&lt;5.15,C130&gt;=4.75,A130&gt;=5.45),"versicolor",IF(AND(D130&gt;=1.7,C130&gt;=5.05,C130&gt;=4.95,C130&lt;5.15,C130&gt;=4.75,A130&gt;=5.45),"virginica","shouldnthappen")))))))))))))</f>
        <v>versicolor</v>
      </c>
      <c r="AL130" s="1" t="str">
        <f aca="false">IF(AND(B130&lt;2.45,B130&lt;3.15),"versicolor",IF(AND(D130&lt;0.95,G130&lt;15.141,B130&gt;=3.15),"setosa",IF(AND(G130&lt;15.429,G130&gt;=15.141,B130&gt;=3.15),"versicolor",IF(AND(G130&gt;=15.429,G130&gt;=15.141,B130&gt;=3.15),"virginica",IF(AND(C130&lt;2.3,C130&lt;4.75,B130&gt;=2.45,B130&lt;3.15),"setosa",IF(AND(G130&gt;=16.072,C130&gt;=4.75,B130&gt;=2.45,B130&lt;3.15),"versicolor",IF(AND(G130&lt;11.833,D130&gt;=0.95,G130&lt;15.141,B130&gt;=3.15),"virginica",IF(AND(A130&lt;5,C130&gt;=2.3,C130&lt;4.75,B130&gt;=2.45,B130&lt;3.15),"virginica",IF(AND(A130&gt;=5,C130&gt;=2.3,C130&lt;4.75,B130&gt;=2.45,B130&lt;3.15),"versicolor",IF(AND(G130&lt;14.342,G130&gt;=11.833,D130&gt;=0.95,G130&lt;15.141,B130&gt;=3.15),"versicolor",IF(AND(G130&gt;=14.342,G130&gt;=11.833,D130&gt;=0.95,G130&lt;15.141,B130&gt;=3.15),"virginica",IF(AND(G130&lt;13.757,F130&gt;=0.741,G130&lt;16.072,C130&gt;=4.75,B130&gt;=2.45,B130&lt;3.15),"virginica",IF(AND(F130&gt;=0.546,A130&lt;6.15,F130&lt;0.741,G130&lt;16.072,C130&gt;=4.75,B130&gt;=2.45,B130&lt;3.15),"virginica",IF(AND(D130&gt;=1.75,A130&gt;=6.15,F130&lt;0.741,G130&lt;16.072,C130&gt;=4.75,B130&gt;=2.45,B130&lt;3.15),"virginica",IF(AND(C130&lt;4.85,G130&gt;=13.757,F130&gt;=0.741,G130&lt;16.072,C130&gt;=4.75,B130&gt;=2.45,B130&lt;3.15),"virginica",IF(AND(C130&gt;=4.85,G130&gt;=13.757,F130&gt;=0.741,G130&lt;16.072,C130&gt;=4.75,B130&gt;=2.45,B130&lt;3.15),"versicolor",IF(AND(F130&lt;0.331,F130&lt;0.546,A130&lt;6.15,F130&lt;0.741,G130&lt;16.072,C130&gt;=4.75,B130&gt;=2.45,B130&lt;3.15),"virginica",IF(AND(F130&gt;=0.331,F130&lt;0.546,A130&lt;6.15,F130&lt;0.741,G130&lt;16.072,C130&gt;=4.75,B130&gt;=2.45,B130&lt;3.15),"versicolor",IF(AND(G130&lt;10.661,D130&lt;1.75,A130&gt;=6.15,F130&lt;0.741,G130&lt;16.072,C130&gt;=4.75,B130&gt;=2.45,B130&lt;3.15),"virginica",IF(AND(G130&gt;=10.661,D130&lt;1.75,A130&gt;=6.15,F130&lt;0.741,G130&lt;16.072,C130&gt;=4.75,B130&gt;=2.45,B130&lt;3.15),"versicolor","shouldnthappen"))))))))))))))))))))</f>
        <v>versicolor</v>
      </c>
      <c r="AM130" s="1" t="str">
        <f aca="false">IF(AND(D130&lt;1.35,F130&gt;=0.917),"setosa",IF(AND(D130&gt;=1.35,F130&gt;=0.917),"virginica",IF(AND(D130&lt;0.75,D130&lt;1.55,F130&lt;0.917),"setosa",IF(AND(C130&gt;=4.8,D130&gt;=1.55,F130&lt;0.917),"virginica",IF(AND(A130&lt;5.95,D130&gt;=0.75,D130&lt;1.55,F130&lt;0.917),"versicolor",IF(AND(F130&lt;0.473,C130&lt;4.8,D130&gt;=1.55,F130&lt;0.917),"virginica",IF(AND(F130&gt;=0.473,C130&lt;4.8,D130&gt;=1.55,F130&lt;0.917),"versicolor",IF(AND(C130&lt;4.95,A130&gt;=5.95,D130&gt;=0.75,D130&lt;1.55,F130&lt;0.917),"versicolor",IF(AND(C130&gt;=4.95,A130&gt;=5.95,D130&gt;=0.75,D130&lt;1.55,F130&lt;0.917),"virginica","shouldnthappen")))))))))</f>
        <v>versicolor</v>
      </c>
      <c r="AN130" s="1" t="str">
        <f aca="false">IF(AND(D130&lt;0.75,A130&lt;5.45),"setosa",IF(AND(D130&lt;1.55,D130&gt;=0.75,A130&lt;5.45),"versicolor",IF(AND(D130&gt;=1.55,D130&gt;=0.75,A130&lt;5.45),"virginica",IF(AND(A130&gt;=5.75,C130&lt;4.75,A130&gt;=5.45),"versicolor",IF(AND(F130&lt;0.361,C130&gt;=4.75,A130&gt;=5.45),"virginica",IF(AND(C130&lt;2.6,A130&lt;5.75,C130&lt;4.75,A130&gt;=5.45),"setosa",IF(AND(C130&gt;=2.6,A130&lt;5.75,C130&lt;4.75,A130&gt;=5.45),"versicolor",IF(AND(D130&gt;=1.7,F130&gt;=0.361,C130&gt;=4.75,A130&gt;=5.45),"virginica",IF(AND(B130&lt;2.65,D130&lt;1.7,F130&gt;=0.361,C130&gt;=4.75,A130&gt;=5.45),"virginica",IF(AND(A130&lt;7.05,B130&gt;=2.65,D130&lt;1.7,F130&gt;=0.361,C130&gt;=4.75,A130&gt;=5.45),"versicolor",IF(AND(A130&gt;=7.05,B130&gt;=2.65,D130&lt;1.7,F130&gt;=0.361,C130&gt;=4.75,A130&gt;=5.45),"virginica","shouldnthappen")))))))))))</f>
        <v>versicolor</v>
      </c>
      <c r="AO130" s="1" t="str">
        <f aca="false">IF(AND(D130&lt;0.7),"setosa",IF(AND(A130&lt;4.95,C130&lt;4.85,D130&gt;=0.7),"virginica",IF(AND(A130&gt;=4.95,C130&lt;4.85,D130&gt;=0.7),"versicolor",IF(AND(D130&gt;=1.7,C130&gt;=4.85,D130&gt;=0.7),"virginica",IF(AND(F130&lt;0.325,D130&lt;1.7,C130&gt;=4.85,D130&gt;=0.7),"virginica",IF(AND(D130&lt;1.55,F130&gt;=0.325,D130&lt;1.7,C130&gt;=4.85,D130&gt;=0.7),"virginica",IF(AND(D130&gt;=1.55,F130&gt;=0.325,D130&lt;1.7,C130&gt;=4.85,D130&gt;=0.7),"versicolor","shouldnthappen")))))))</f>
        <v>versicolor</v>
      </c>
      <c r="AP130" s="1" t="str">
        <f aca="false">IF(AND(D130&lt;0.75),"setosa",IF(AND(C130&lt;4.85,D130&gt;=0.75),"versicolor",IF(AND(G130&gt;=8.277,C130&gt;=4.85,D130&gt;=0.75),"virginica",IF(AND(F130&gt;=0.633,G130&lt;8.277,C130&gt;=4.85,D130&gt;=0.75),"virginica",IF(AND(G130&lt;7.61,F130&lt;0.633,G130&lt;8.277,C130&gt;=4.85,D130&gt;=0.75),"virginica",IF(AND(G130&gt;=7.61,F130&lt;0.633,G130&lt;8.277,C130&gt;=4.85,D130&gt;=0.75),"versicolor","shouldnthappen"))))))</f>
        <v>versicolor</v>
      </c>
      <c r="AQ130" s="1" t="str">
        <f aca="false">IF(AND(C130&lt;2.65,A130&gt;=5.45,C130&lt;4.75),"setosa",IF(AND(C130&gt;=2.65,A130&gt;=5.45,C130&lt;4.75),"versicolor",IF(AND(B130&lt;2.9,C130&lt;4.85,C130&gt;=4.75),"versicolor",IF(AND(B130&gt;=2.9,C130&lt;4.85,C130&gt;=4.75),"virginica",IF(AND(D130&lt;1.7,C130&gt;=4.85,C130&gt;=4.75),"versicolor",IF(AND(D130&gt;=1.7,C130&gt;=4.85,C130&gt;=4.75),"virginica",IF(AND(C130&lt;2.45,G130&lt;14.126,A130&lt;5.45,C130&lt;4.75),"setosa",IF(AND(C130&gt;=2.45,G130&lt;14.126,A130&lt;5.45,C130&lt;4.75),"versicolor",IF(AND(C130&lt;2.4,G130&gt;=14.126,A130&lt;5.45,C130&lt;4.75),"setosa",IF(AND(C130&gt;=2.4,G130&gt;=14.126,A130&lt;5.45,C130&lt;4.75),"versicolor","shouldnthappen"))))))))))</f>
        <v>versicolor</v>
      </c>
      <c r="AR130" s="1" t="str">
        <f aca="false">IF(AND(C130&lt;2.45,C130&lt;4.85),"setosa",IF(AND(C130&gt;=5.15,C130&gt;=4.85),"virginica",IF(AND(A130&gt;=4.95,C130&gt;=2.45,C130&lt;4.85),"versicolor",IF(AND(D130&lt;1.35,A130&lt;4.95,C130&gt;=2.45,C130&lt;4.85),"versicolor",IF(AND(D130&gt;=1.35,A130&lt;4.95,C130&gt;=2.45,C130&lt;4.85),"virginica",IF(AND(F130&lt;0.35,G130&lt;12.751,C130&lt;5.15,C130&gt;=4.85),"virginica",IF(AND(A130&lt;6.5,G130&gt;=12.751,C130&lt;5.15,C130&gt;=4.85),"virginica",IF(AND(A130&gt;=6.5,G130&gt;=12.751,C130&lt;5.15,C130&gt;=4.85),"versicolor",IF(AND(B130&gt;=2.75,F130&gt;=0.35,G130&lt;12.751,C130&lt;5.15,C130&gt;=4.85),"virginica",IF(AND(C130&lt;5.05,B130&lt;2.75,F130&gt;=0.35,G130&lt;12.751,C130&lt;5.15,C130&gt;=4.85),"virginica",IF(AND(C130&gt;=5.05,B130&lt;2.75,F130&gt;=0.35,G130&lt;12.751,C130&lt;5.15,C130&gt;=4.85),"versicolor","shouldnthappen")))))))))))</f>
        <v>versicolor</v>
      </c>
      <c r="AS130" s="1" t="str">
        <f aca="false">IF(AND(F130&gt;=0.9,B130&lt;3.05),"virginica",IF(AND(A130&lt;5.9,B130&gt;=3.05),"setosa",IF(AND(D130&lt;1.65,A130&gt;=5.9,B130&gt;=3.05),"versicolor",IF(AND(D130&gt;=1.65,A130&gt;=5.9,B130&gt;=3.05),"virginica",IF(AND(D130&gt;=1.75,C130&gt;=4.85,F130&lt;0.9,B130&lt;3.05),"virginica",IF(AND(C130&lt;2.2,B130&lt;2.95,C130&lt;4.85,F130&lt;0.9,B130&lt;3.05),"setosa",IF(AND(C130&gt;=2.2,B130&lt;2.95,C130&lt;4.85,F130&lt;0.9,B130&lt;3.05),"versicolor",IF(AND(C130&lt;2.8,B130&gt;=2.95,C130&lt;4.85,F130&lt;0.9,B130&lt;3.05),"setosa",IF(AND(C130&gt;=2.8,B130&gt;=2.95,C130&lt;4.85,F130&lt;0.9,B130&lt;3.05),"versicolor",IF(AND(G130&lt;13.879,D130&lt;1.75,C130&gt;=4.85,F130&lt;0.9,B130&lt;3.05),"virginica",IF(AND(G130&gt;=13.879,D130&lt;1.75,C130&gt;=4.85,F130&lt;0.9,B130&lt;3.05),"versicolor","shouldnthappen")))))))))))</f>
        <v>versicolor</v>
      </c>
      <c r="AT130" s="1" t="str">
        <f aca="false">IF(AND(D130&lt;0.75),"setosa",IF(AND(D130&gt;=1.75,D130&gt;=0.75),"virginica",IF(AND(D130&lt;1.45,G130&lt;7.37,D130&lt;1.75,D130&gt;=0.75),"versicolor",IF(AND(D130&gt;=1.45,G130&lt;7.37,D130&lt;1.75,D130&gt;=0.75),"virginica",IF(AND(C130&lt;5.45,G130&gt;=7.37,D130&lt;1.75,D130&gt;=0.75),"versicolor",IF(AND(C130&gt;=5.45,G130&gt;=7.37,D130&lt;1.75,D130&gt;=0.75),"virginica","shouldnthappen"))))))</f>
        <v>versicolor</v>
      </c>
      <c r="AU130" s="1" t="str">
        <f aca="false">IF(AND(D130&lt;0.7),"setosa",IF(AND(D130&gt;=1.7,A130&gt;=6.15,D130&gt;=0.7),"virginica",IF(AND(B130&gt;=2.55,C130&lt;4.75,A130&lt;6.15,D130&gt;=0.7),"versicolor",IF(AND(D130&gt;=1.7,C130&gt;=4.75,A130&lt;6.15,D130&gt;=0.7),"virginica",IF(AND(C130&lt;5.25,D130&lt;1.7,A130&gt;=6.15,D130&gt;=0.7),"versicolor",IF(AND(C130&gt;=5.25,D130&lt;1.7,A130&gt;=6.15,D130&gt;=0.7),"virginica",IF(AND(C130&lt;4.25,B130&lt;2.55,C130&lt;4.75,A130&lt;6.15,D130&gt;=0.7),"versicolor",IF(AND(C130&gt;=4.25,B130&lt;2.55,C130&lt;4.75,A130&lt;6.15,D130&gt;=0.7),"virginica",IF(AND(B130&lt;2.65,D130&lt;1.7,C130&gt;=4.75,A130&lt;6.15,D130&gt;=0.7),"virginica",IF(AND(B130&gt;=2.65,D130&lt;1.7,C130&gt;=4.75,A130&lt;6.15,D130&gt;=0.7),"versicolor","shouldnthappen"))))))))))</f>
        <v>versicolor</v>
      </c>
      <c r="AV130" s="1" t="str">
        <f aca="false">IF(AND(D130&lt;0.75),"setosa",IF(AND(F130&gt;=0.899,D130&gt;=0.75),"virginica",IF(AND(D130&lt;1.65,A130&lt;6.05,F130&lt;0.899,D130&gt;=0.75),"versicolor",IF(AND(D130&gt;=1.65,A130&lt;6.05,F130&lt;0.899,D130&gt;=0.75),"virginica",IF(AND(C130&gt;=5.05,A130&gt;=6.05,F130&lt;0.899,D130&gt;=0.75),"virginica",IF(AND(G130&gt;=13.757,C130&lt;5.05,A130&gt;=6.05,F130&lt;0.899,D130&gt;=0.75),"versicolor",IF(AND(D130&lt;1.6,G130&lt;13.757,C130&lt;5.05,A130&gt;=6.05,F130&lt;0.899,D130&gt;=0.75),"versicolor",IF(AND(D130&gt;=1.6,G130&lt;13.757,C130&lt;5.05,A130&gt;=6.05,F130&lt;0.899,D130&gt;=0.75),"virginica","shouldnthappen"))))))))</f>
        <v>versicolor</v>
      </c>
      <c r="AW130" s="1" t="str">
        <f aca="false">IF(AND(F130&lt;0.117,A130&gt;=5.55),"virginica",IF(AND(A130&gt;=5.2,G130&lt;6.086,A130&lt;5.55),"versicolor",IF(AND(D130&lt;0.7,G130&gt;=6.086,A130&lt;5.55),"setosa",IF(AND(D130&gt;=0.7,G130&gt;=6.086,A130&lt;5.55),"versicolor",IF(AND(A130&lt;4.75,A130&lt;5.2,G130&lt;6.086,A130&lt;5.55),"setosa",IF(AND(A130&gt;=4.75,A130&lt;5.2,G130&lt;6.086,A130&lt;5.55),"virginica",IF(AND(D130&gt;=1.65,C130&lt;4.95,F130&gt;=0.117,A130&gt;=5.55),"virginica",IF(AND(D130&gt;=1.75,C130&gt;=4.95,F130&gt;=0.117,A130&gt;=5.55),"virginica",IF(AND(C130&lt;2.6,D130&lt;1.65,C130&lt;4.95,F130&gt;=0.117,A130&gt;=5.55),"setosa",IF(AND(C130&gt;=2.6,D130&lt;1.65,C130&lt;4.95,F130&gt;=0.117,A130&gt;=5.55),"versicolor",IF(AND(D130&lt;1.55,D130&lt;1.75,C130&gt;=4.95,F130&gt;=0.117,A130&gt;=5.55),"virginica",IF(AND(A130&lt;6.95,D130&gt;=1.55,D130&lt;1.75,C130&gt;=4.95,F130&gt;=0.117,A130&gt;=5.55),"versicolor",IF(AND(A130&gt;=6.95,D130&gt;=1.55,D130&lt;1.75,C130&gt;=4.95,F130&gt;=0.117,A130&gt;=5.55),"virginica","shouldnthappen")))))))))))))</f>
        <v>versicolor</v>
      </c>
      <c r="AX130" s="1" t="str">
        <f aca="false">IF(AND(D130&lt;0.75),"setosa",IF(AND(F130&lt;0.138,D130&gt;=0.75),"virginica",IF(AND(C130&lt;4.45,A130&lt;6.15,F130&gt;=0.138,D130&gt;=0.75),"versicolor",IF(AND(C130&gt;=5.05,A130&gt;=6.15,F130&gt;=0.138,D130&gt;=0.75),"virginica",IF(AND(B130&lt;2.65,C130&gt;=4.45,A130&lt;6.15,F130&gt;=0.138,D130&gt;=0.75),"virginica",IF(AND(A130&gt;=6.35,C130&lt;5.05,A130&gt;=6.15,F130&gt;=0.138,D130&gt;=0.75),"versicolor",IF(AND(A130&lt;5.65,B130&gt;=2.65,C130&gt;=4.45,A130&lt;6.15,F130&gt;=0.138,D130&gt;=0.75),"virginica",IF(AND(D130&lt;1.75,A130&lt;6.35,C130&lt;5.05,A130&gt;=6.15,F130&gt;=0.138,D130&gt;=0.75),"versicolor",IF(AND(D130&gt;=1.75,A130&lt;6.35,C130&lt;5.05,A130&gt;=6.15,F130&gt;=0.138,D130&gt;=0.75),"virginica",IF(AND(D130&lt;1.7,A130&gt;=5.65,B130&gt;=2.65,C130&gt;=4.45,A130&lt;6.15,F130&gt;=0.138,D130&gt;=0.75),"versicolor",IF(AND(D130&gt;=1.7,A130&gt;=5.65,B130&gt;=2.65,C130&gt;=4.45,A130&lt;6.15,F130&gt;=0.138,D130&gt;=0.75),"virginica","shouldnthappen")))))))))))</f>
        <v>versicolor</v>
      </c>
      <c r="AY130" s="1" t="str">
        <f aca="false">IF(AND(D130&lt;0.75,A130&lt;5.55),"setosa",IF(AND(A130&lt;4.95,D130&gt;=0.75,A130&lt;5.55),"virginica",IF(AND(A130&gt;=4.95,D130&gt;=0.75,A130&lt;5.55),"versicolor",IF(AND(C130&lt;2.6,C130&lt;4.85,A130&gt;=5.55),"setosa",IF(AND(C130&gt;=2.6,C130&lt;4.85,A130&gt;=5.55),"versicolor",IF(AND(D130&gt;=1.75,C130&gt;=4.85,A130&gt;=5.55),"virginica",IF(AND(F130&lt;0.405,D130&lt;1.75,C130&gt;=4.85,A130&gt;=5.55),"versicolor",IF(AND(B130&lt;3.05,F130&gt;=0.405,D130&lt;1.75,C130&gt;=4.85,A130&gt;=5.55),"virginica",IF(AND(B130&gt;=3.05,F130&gt;=0.405,D130&lt;1.75,C130&gt;=4.85,A130&gt;=5.55),"versicolor","shouldnthappen")))))))))</f>
        <v>versicolor</v>
      </c>
      <c r="AZ130" s="1" t="str">
        <f aca="false">IF(AND(D130&lt;0.75),"setosa",IF(AND(F130&lt;0.9,C130&lt;4.95,D130&gt;=0.75),"versicolor",IF(AND(F130&gt;=0.9,C130&lt;4.95,D130&gt;=0.75),"virginica",IF(AND(D130&gt;=1.7,C130&gt;=4.95,D130&gt;=0.75),"virginica",IF(AND(F130&lt;0.405,D130&lt;1.7,C130&gt;=4.95,D130&gt;=0.75),"versicolor",IF(AND(F130&gt;=0.405,D130&lt;1.7,C130&gt;=4.95,D130&gt;=0.75),"virginica","shouldnthappen"))))))</f>
        <v>versicolor</v>
      </c>
      <c r="BA130" s="1" t="str">
        <f aca="false">IF(AND(D130&lt;0.75),"setosa",IF(AND(D130&gt;=1.7,C130&gt;=5.05,D130&gt;=0.75),"virginica",IF(AND(D130&lt;1.45,D130&lt;1.6,C130&lt;5.05,D130&gt;=0.75),"versicolor",IF(AND(A130&lt;5.8,D130&gt;=1.6,C130&lt;5.05,D130&gt;=0.75),"virginica",IF(AND(A130&gt;=5.8,D130&gt;=1.6,C130&lt;5.05,D130&gt;=0.75),"versicolor",IF(AND(F130&lt;0.417,D130&lt;1.7,C130&gt;=5.05,D130&gt;=0.75),"versicolor",IF(AND(F130&gt;=0.417,D130&lt;1.7,C130&gt;=5.05,D130&gt;=0.75),"virginica",IF(AND(A130&lt;5.95,D130&gt;=1.45,D130&lt;1.6,C130&lt;5.05,D130&gt;=0.75),"versicolor",IF(AND(G130&lt;10.618,A130&gt;=5.95,D130&gt;=1.45,D130&lt;1.6,C130&lt;5.05,D130&gt;=0.75),"virginica",IF(AND(G130&gt;=10.618,A130&gt;=5.95,D130&gt;=1.45,D130&lt;1.6,C130&lt;5.05,D130&gt;=0.75),"versicolor","shouldnthappen"))))))))))</f>
        <v>versicolor</v>
      </c>
      <c r="BB130" s="1" t="str">
        <f aca="false">IF(AND(C130&lt;2.6),"setosa",IF(AND(D130&gt;=1.75,C130&gt;=2.6),"virginica",IF(AND(C130&gt;=5.45,D130&lt;1.75,C130&gt;=2.6),"virginica",IF(AND(F130&gt;=0.259,C130&lt;5.45,D130&lt;1.75,C130&gt;=2.6),"versicolor",IF(AND(C130&lt;5.05,F130&lt;0.259,C130&lt;5.45,D130&lt;1.75,C130&gt;=2.6),"versicolor",IF(AND(C130&gt;=5.05,F130&lt;0.259,C130&lt;5.45,D130&lt;1.75,C130&gt;=2.6),"virginica","shouldnthappen"))))))</f>
        <v>versicolor</v>
      </c>
      <c r="BC130" s="1" t="str">
        <f aca="false">IF(AND(A130&lt;4.95,B130&lt;2.7,A130&lt;5.55),"virginica",IF(AND(A130&gt;=4.95,B130&lt;2.7,A130&lt;5.55),"versicolor",IF(AND(C130&lt;3.2,B130&gt;=2.7,A130&lt;5.55),"setosa",IF(AND(C130&gt;=3.2,B130&gt;=2.7,A130&lt;5.55),"versicolor",IF(AND(F130&gt;=0.85,A130&lt;6.15,A130&gt;=5.55),"virginica",IF(AND(D130&lt;1.45,A130&gt;=6.15,A130&gt;=5.55),"versicolor",IF(AND(C130&lt;4.8,F130&lt;0.85,A130&lt;6.15,A130&gt;=5.55),"versicolor",IF(AND(D130&gt;=1.7,D130&gt;=1.45,A130&gt;=6.15,A130&gt;=5.55),"virginica",IF(AND(G130&lt;9.333,C130&gt;=4.8,F130&lt;0.85,A130&lt;6.15,A130&gt;=5.55),"versicolor",IF(AND(G130&gt;=9.333,C130&gt;=4.8,F130&lt;0.85,A130&lt;6.15,A130&gt;=5.55),"virginica",IF(AND(C130&lt;4.9,D130&lt;1.7,D130&gt;=1.45,A130&gt;=6.15,A130&gt;=5.55),"versicolor",IF(AND(C130&gt;=4.9,D130&lt;1.7,D130&gt;=1.45,A130&gt;=6.15,A130&gt;=5.55),"virginica","shouldnthappen"))))))))))))</f>
        <v>versicolor</v>
      </c>
      <c r="BD130" s="1" t="str">
        <f aca="false">IF(AND(C130&lt;2.35),"setosa",IF(AND(C130&lt;4.75,B130&lt;2.55,C130&gt;=2.35),"versicolor",IF(AND(C130&gt;=4.75,B130&lt;2.55,C130&gt;=2.35),"virginica",IF(AND(C130&lt;4.75,B130&gt;=2.55,C130&gt;=2.35),"versicolor",IF(AND(D130&gt;=1.75,C130&gt;=4.75,B130&gt;=2.55,C130&gt;=2.35),"virginica",IF(AND(A130&gt;=6.5,D130&lt;1.75,C130&gt;=4.75,B130&gt;=2.55,C130&gt;=2.35),"versicolor",IF(AND(A130&lt;6.05,A130&lt;6.5,D130&lt;1.75,C130&gt;=4.75,B130&gt;=2.55,C130&gt;=2.35),"versicolor",IF(AND(A130&gt;=6.05,A130&lt;6.5,D130&lt;1.75,C130&gt;=4.75,B130&gt;=2.55,C130&gt;=2.35),"virginica","shouldnthappen"))))))))</f>
        <v>versicolor</v>
      </c>
      <c r="BE130" s="1" t="str">
        <f aca="false">IF(AND(C130&lt;2.5),"setosa",IF(AND(D130&lt;1.65,C130&lt;4.75,C130&gt;=2.5),"versicolor",IF(AND(D130&gt;=1.65,C130&lt;4.75,C130&gt;=2.5),"virginica",IF(AND(D130&gt;=1.75,C130&gt;=4.75,C130&gt;=2.5),"virginica",IF(AND(C130&lt;4.95,D130&lt;1.75,C130&gt;=4.75,C130&gt;=2.5),"versicolor",IF(AND(A130&lt;6.5,C130&gt;=4.95,D130&lt;1.75,C130&gt;=4.75,C130&gt;=2.5),"virginica",IF(AND(A130&gt;=6.5,C130&gt;=4.95,D130&lt;1.75,C130&gt;=4.75,C130&gt;=2.5),"versicolor","shouldnthappen")))))))</f>
        <v>versicolor</v>
      </c>
      <c r="BF130" s="1" t="str">
        <f aca="false">IF(AND(G130&gt;=15.244),"virginica",IF(AND(C130&lt;3.2,B130&gt;=3.15,G130&lt;15.244),"setosa",IF(AND(A130&gt;=4.95,C130&lt;4.7,B130&lt;3.15,G130&lt;15.244),"versicolor",IF(AND(C130&gt;=5.15,C130&gt;=4.7,B130&lt;3.15,G130&lt;15.244),"virginica",IF(AND(A130&gt;=6.45,C130&gt;=3.2,B130&gt;=3.15,G130&lt;15.244),"virginica",IF(AND(D130&lt;0.95,A130&lt;4.95,C130&lt;4.7,B130&lt;3.15,G130&lt;15.244),"setosa",IF(AND(D130&gt;=0.95,A130&lt;4.95,C130&lt;4.7,B130&lt;3.15,G130&lt;15.244),"virginica",IF(AND(F130&lt;0.816,A130&lt;6.45,C130&gt;=3.2,B130&gt;=3.15,G130&lt;15.244),"virginica",IF(AND(F130&gt;=0.816,A130&lt;6.45,C130&gt;=3.2,B130&gt;=3.15,G130&lt;15.244),"versicolor",IF(AND(A130&gt;=6.5,B130&lt;3.05,C130&lt;5.15,C130&gt;=4.7,B130&lt;3.15,G130&lt;15.244),"versicolor",IF(AND(G130&lt;11.093,B130&gt;=3.05,C130&lt;5.15,C130&gt;=4.7,B130&lt;3.15,G130&lt;15.244),"virginica",IF(AND(G130&gt;=11.093,B130&gt;=3.05,C130&lt;5.15,C130&gt;=4.7,B130&lt;3.15,G130&lt;15.244),"versicolor",IF(AND(D130&gt;=1.7,A130&lt;6.5,B130&lt;3.05,C130&lt;5.15,C130&gt;=4.7,B130&lt;3.15,G130&lt;15.244),"virginica",IF(AND(G130&lt;7.498,D130&lt;1.7,A130&lt;6.5,B130&lt;3.05,C130&lt;5.15,C130&gt;=4.7,B130&lt;3.15,G130&lt;15.244),"virginica",IF(AND(G130&gt;=7.498,D130&lt;1.7,A130&lt;6.5,B130&lt;3.05,C130&lt;5.15,C130&gt;=4.7,B130&lt;3.15,G130&lt;15.244),"versicolor","shouldnthappen")))))))))))))))</f>
        <v>versicolor</v>
      </c>
      <c r="BG130" s="1" t="str">
        <f aca="false">IF(AND(B130&gt;=3.35,C130&lt;4.85),"setosa",IF(AND(D130&gt;=1.75,C130&gt;=4.85),"virginica",IF(AND(D130&lt;0.75,B130&lt;3.35,C130&lt;4.85),"setosa",IF(AND(G130&gt;=13.879,D130&lt;1.75,C130&gt;=4.85),"versicolor",IF(AND(F130&gt;=0.9,D130&gt;=0.75,B130&lt;3.35,C130&lt;4.85),"virginica",IF(AND(F130&gt;=0.405,G130&lt;13.879,D130&lt;1.75,C130&gt;=4.85),"virginica",IF(AND(B130&gt;=2.55,F130&lt;0.9,D130&gt;=0.75,B130&lt;3.35,C130&lt;4.85),"versicolor",IF(AND(G130&lt;7.498,F130&lt;0.405,G130&lt;13.879,D130&lt;1.75,C130&gt;=4.85),"virginica",IF(AND(G130&gt;=7.498,F130&lt;0.405,G130&lt;13.879,D130&lt;1.75,C130&gt;=4.85),"versicolor",IF(AND(G130&lt;5.656,B130&lt;2.55,F130&lt;0.9,D130&gt;=0.75,B130&lt;3.35,C130&lt;4.85),"virginica",IF(AND(G130&gt;=5.656,B130&lt;2.55,F130&lt;0.9,D130&gt;=0.75,B130&lt;3.35,C130&lt;4.85),"versicolor","shouldnthappen")))))))))))</f>
        <v>versicolor</v>
      </c>
      <c r="BH130" s="1" t="str">
        <f aca="false">IF(AND(D130&lt;0.7),"setosa",IF(AND(D130&gt;=1.65,A130&lt;6.65,D130&gt;=0.7),"virginica",IF(AND(D130&lt;1.55,A130&gt;=6.65,D130&gt;=0.7),"versicolor",IF(AND(D130&gt;=1.55,A130&gt;=6.65,D130&gt;=0.7),"virginica",IF(AND(F130&gt;=0.529,D130&lt;1.65,A130&lt;6.65,D130&gt;=0.7),"versicolor",IF(AND(C130&gt;=5.35,F130&lt;0.529,D130&lt;1.65,A130&lt;6.65,D130&gt;=0.7),"virginica",IF(AND(G130&gt;=7.411,C130&lt;5.35,F130&lt;0.529,D130&lt;1.65,A130&lt;6.65,D130&gt;=0.7),"versicolor",IF(AND(G130&lt;6.927,G130&lt;7.411,C130&lt;5.35,F130&lt;0.529,D130&lt;1.65,A130&lt;6.65,D130&gt;=0.7),"versicolor",IF(AND(G130&gt;=6.927,G130&lt;7.411,C130&lt;5.35,F130&lt;0.529,D130&lt;1.65,A130&lt;6.65,D130&gt;=0.7),"virginica","shouldnthappen")))))))))</f>
        <v>versicolor</v>
      </c>
      <c r="BI130" s="1" t="str">
        <f aca="false">IF(AND(D130&gt;=1.7),"virginica",IF(AND(D130&lt;0.7,D130&lt;1.7),"setosa",IF(AND(D130&lt;1.45,G130&lt;7.37,D130&gt;=0.7,D130&lt;1.7),"versicolor",IF(AND(D130&gt;=1.45,G130&lt;7.37,D130&gt;=0.7,D130&lt;1.7),"virginica",IF(AND(B130&gt;=2.65,G130&gt;=7.37,D130&gt;=0.7,D130&lt;1.7),"versicolor",IF(AND(C130&lt;5.05,B130&lt;2.65,G130&gt;=7.37,D130&gt;=0.7,D130&lt;1.7),"versicolor",IF(AND(C130&gt;=5.05,B130&lt;2.65,G130&gt;=7.37,D130&gt;=0.7,D130&lt;1.7),"virginica","shouldnthappen")))))))</f>
        <v>versicolor</v>
      </c>
    </row>
    <row r="131" customFormat="false" ht="13.8" hidden="false" customHeight="false" outlineLevel="0" collapsed="false">
      <c r="A131" s="1" t="n">
        <v>6.1</v>
      </c>
      <c r="B131" s="1" t="n">
        <v>3</v>
      </c>
      <c r="C131" s="1" t="n">
        <v>4.6</v>
      </c>
      <c r="D131" s="1" t="n">
        <v>1.4</v>
      </c>
      <c r="E131" s="1" t="s">
        <v>92</v>
      </c>
      <c r="F131" s="1" t="n">
        <v>0.638513650977984</v>
      </c>
      <c r="G131" s="1" t="n">
        <v>9.18888015104458</v>
      </c>
      <c r="H131" s="11" t="str">
        <f aca="false">E131</f>
        <v>versicolor</v>
      </c>
      <c r="I131" s="1" t="str">
        <f aca="false">INDEX(L131:BI131, MODE(MATCH(L131:BI131, L131:BI131, 0 )))</f>
        <v>versicolor</v>
      </c>
      <c r="J131" s="12" t="n">
        <f aca="false">COUNTIF(L131:BI131, H131) / COUNTA(L131:BI131)</f>
        <v>1</v>
      </c>
      <c r="K131" s="13" t="n">
        <f aca="false">I131=H131</f>
        <v>1</v>
      </c>
      <c r="L131" s="1" t="str">
        <f aca="false">IF(AND(C131&lt;3.65,B131&gt;=3.35),"setosa",IF(AND(C131&gt;=3.65,B131&gt;=3.35),"virginica",IF(AND(C131&lt;2.35,C131&lt;4.85,B131&lt;3.35),"setosa",IF(AND(F131&gt;=0.899,C131&gt;=2.35,C131&lt;4.85,B131&lt;3.35),"virginica",IF(AND(G131&gt;=8.268,B131&lt;2.75,C131&gt;=4.85,B131&lt;3.35),"virginica",IF(AND(D131&lt;1.55,B131&gt;=2.75,C131&gt;=4.85,B131&lt;3.35),"versicolor",IF(AND(D131&gt;=1.55,B131&gt;=2.75,C131&gt;=4.85,B131&lt;3.35),"virginica",IF(AND(G131&lt;6.537,F131&lt;0.899,C131&gt;=2.35,C131&lt;4.85,B131&lt;3.35),"virginica",IF(AND(G131&gt;=6.537,F131&lt;0.899,C131&gt;=2.35,C131&lt;4.85,B131&lt;3.35),"versicolor",IF(AND(G131&lt;6.878,G131&lt;8.268,B131&lt;2.75,C131&gt;=4.85,B131&lt;3.35),"virginica",IF(AND(G131&gt;=6.878,G131&lt;8.268,B131&lt;2.75,C131&gt;=4.85,B131&lt;3.35),"versicolor","shouldnthappen")))))))))))</f>
        <v>versicolor</v>
      </c>
      <c r="M131" s="1" t="str">
        <f aca="false">IF(AND(C131&lt;2.6),"setosa",IF(AND(D131&gt;=1.75,C131&gt;=2.6),"virginica",IF(AND(G131&lt;6.094,D131&lt;1.75,C131&gt;=2.6),"virginica",IF(AND(D131&lt;1.35,G131&gt;=6.094,D131&lt;1.75,C131&gt;=2.6),"versicolor",IF(AND(C131&lt;5.05,D131&gt;=1.35,G131&gt;=6.094,D131&lt;1.75,C131&gt;=2.6),"versicolor",IF(AND(C131&gt;=5.05,D131&gt;=1.35,G131&gt;=6.094,D131&lt;1.75,C131&gt;=2.6),"virginica","shouldnthappen"))))))</f>
        <v>versicolor</v>
      </c>
      <c r="N131" s="1" t="str">
        <f aca="false">IF(AND(A131&lt;6.6,B131&gt;=3.45),"setosa",IF(AND(A131&gt;=6.6,B131&gt;=3.45),"virginica",IF(AND(D131&lt;0.7,C131&lt;4.75,B131&lt;3.45),"setosa",IF(AND(D131&gt;=0.7,C131&lt;4.75,B131&lt;3.45),"versicolor",IF(AND(C131&gt;=5.15,C131&gt;=4.75,B131&lt;3.45),"virginica",IF(AND(D131&gt;=1.7,A131&lt;6.5,C131&lt;5.15,C131&gt;=4.75,B131&lt;3.45),"virginica",IF(AND(C131&lt;5.05,A131&gt;=6.5,C131&lt;5.15,C131&gt;=4.75,B131&lt;3.45),"versicolor",IF(AND(C131&gt;=5.05,A131&gt;=6.5,C131&lt;5.15,C131&gt;=4.75,B131&lt;3.45),"virginica",IF(AND(G131&lt;7.498,D131&lt;1.7,A131&lt;6.5,C131&lt;5.15,C131&gt;=4.75,B131&lt;3.45),"virginica",IF(AND(G131&gt;=7.498,D131&lt;1.7,A131&lt;6.5,C131&lt;5.15,C131&gt;=4.75,B131&lt;3.45),"versicolor","shouldnthappen"))))))))))</f>
        <v>versicolor</v>
      </c>
      <c r="O131" s="1" t="str">
        <f aca="false">IF(AND(D131&lt;0.75),"setosa",IF(AND(C131&lt;4.75,C131&lt;4.85,D131&gt;=0.75),"versicolor",IF(AND(A131&gt;=6.05,C131&gt;=4.85,D131&gt;=0.75),"virginica",IF(AND(D131&lt;1.6,C131&gt;=4.75,C131&lt;4.85,D131&gt;=0.75),"versicolor",IF(AND(D131&gt;=1.6,C131&gt;=4.75,C131&lt;4.85,D131&gt;=0.75),"virginica",IF(AND(A131&lt;5.9,A131&lt;6.05,C131&gt;=4.85,D131&gt;=0.75),"virginica",IF(AND(A131&gt;=5.9,A131&lt;6.05,C131&gt;=4.85,D131&gt;=0.75),"versicolor","shouldnthappen")))))))</f>
        <v>versicolor</v>
      </c>
      <c r="P131" s="1" t="str">
        <f aca="false">IF(AND(D131&lt;0.75),"setosa",IF(AND(A131&lt;5.55,D131&gt;=0.75),"versicolor",IF(AND(D131&gt;=1.7,G131&lt;13.158,A131&gt;=5.55,D131&gt;=0.75),"virginica",IF(AND(B131&lt;2.45,D131&lt;1.7,G131&lt;13.158,A131&gt;=5.55,D131&gt;=0.75),"virginica",IF(AND(B131&gt;=2.45,D131&lt;1.7,G131&lt;13.158,A131&gt;=5.55,D131&gt;=0.75),"versicolor",IF(AND(B131&gt;=3.05,G131&lt;15.551,G131&gt;=13.158,A131&gt;=5.55,D131&gt;=0.75),"versicolor",IF(AND(B131&lt;2.9,G131&gt;=15.551,G131&gt;=13.158,A131&gt;=5.55,D131&gt;=0.75),"versicolor",IF(AND(B131&gt;=2.9,G131&gt;=15.551,G131&gt;=13.158,A131&gt;=5.55,D131&gt;=0.75),"virginica",IF(AND(D131&lt;1.3,G131&lt;14.221,B131&lt;3.05,G131&lt;15.551,G131&gt;=13.158,A131&gt;=5.55,D131&gt;=0.75),"versicolor",IF(AND(D131&gt;=1.3,G131&lt;14.221,B131&lt;3.05,G131&lt;15.551,G131&gt;=13.158,A131&gt;=5.55,D131&gt;=0.75),"virginica",IF(AND(C131&lt;4.9,G131&gt;=14.221,B131&lt;3.05,G131&lt;15.551,G131&gt;=13.158,A131&gt;=5.55,D131&gt;=0.75),"versicolor",IF(AND(C131&gt;=4.9,G131&gt;=14.221,B131&lt;3.05,G131&lt;15.551,G131&gt;=13.158,A131&gt;=5.55,D131&gt;=0.75),"virginica","shouldnthappen"))))))))))))</f>
        <v>versicolor</v>
      </c>
      <c r="Q131" s="1" t="str">
        <f aca="false">IF(AND(C131&lt;2.6),"setosa",IF(AND(A131&gt;=4.95,C131&lt;4.75,C131&gt;=2.6),"versicolor",IF(AND(D131&gt;=1.75,C131&gt;=4.75,C131&gt;=2.6),"virginica",IF(AND(B131&lt;2.45,A131&lt;4.95,C131&lt;4.75,C131&gt;=2.6),"versicolor",IF(AND(B131&gt;=2.45,A131&lt;4.95,C131&lt;4.75,C131&gt;=2.6),"virginica",IF(AND(G131&lt;7.498,D131&lt;1.75,C131&gt;=4.75,C131&gt;=2.6),"virginica",IF(AND(F131&lt;0.417,G131&gt;=7.498,D131&lt;1.75,C131&gt;=4.75,C131&gt;=2.6),"versicolor",IF(AND(F131&lt;0.442,F131&gt;=0.417,G131&gt;=7.498,D131&lt;1.75,C131&gt;=4.75,C131&gt;=2.6),"virginica",IF(AND(F131&gt;=0.442,F131&gt;=0.417,G131&gt;=7.498,D131&lt;1.75,C131&gt;=4.75,C131&gt;=2.6),"versicolor","shouldnthappen")))))))))</f>
        <v>versicolor</v>
      </c>
      <c r="R131" s="1" t="str">
        <f aca="false">IF(AND(D131&lt;0.75),"setosa",IF(AND(D131&lt;1.75,A131&gt;=6.25,D131&gt;=0.75),"versicolor",IF(AND(D131&gt;=1.75,A131&gt;=6.25,D131&gt;=0.75),"virginica",IF(AND(D131&lt;1.6,C131&lt;4.75,A131&lt;6.25,D131&gt;=0.75),"versicolor",IF(AND(D131&gt;=1.6,C131&lt;4.75,A131&lt;6.25,D131&gt;=0.75),"virginica",IF(AND(G131&lt;6.998,C131&gt;=4.75,A131&lt;6.25,D131&gt;=0.75),"virginica",IF(AND(A131&lt;6.05,G131&gt;=6.998,C131&gt;=4.75,A131&lt;6.25,D131&gt;=0.75),"versicolor",IF(AND(A131&gt;=6.05,G131&gt;=6.998,C131&gt;=4.75,A131&lt;6.25,D131&gt;=0.75),"virginica","shouldnthappen"))))))))</f>
        <v>versicolor</v>
      </c>
      <c r="S131" s="1" t="str">
        <f aca="false">IF(AND(B131&gt;=3.05,A131&lt;5.45),"setosa",IF(AND(C131&lt;2.2,B131&lt;3.05,A131&lt;5.45),"setosa",IF(AND(C131&gt;=2.2,B131&lt;3.05,A131&lt;5.45),"versicolor",IF(AND(B131&lt;3.7,C131&lt;4.8,A131&gt;=5.45),"versicolor",IF(AND(B131&gt;=3.7,C131&lt;4.8,A131&gt;=5.45),"setosa",IF(AND(G131&lt;13.757,C131&lt;5.05,C131&gt;=4.8,A131&gt;=5.45),"virginica",IF(AND(G131&gt;=13.757,C131&lt;5.05,C131&gt;=4.8,A131&gt;=5.45),"versicolor",IF(AND(C131&gt;=5.15,C131&gt;=5.05,C131&gt;=4.8,A131&gt;=5.45),"virginica",IF(AND(A131&lt;5.95,C131&lt;5.15,C131&gt;=5.05,C131&gt;=4.8,A131&gt;=5.45),"virginica",IF(AND(D131&gt;=1.8,A131&gt;=5.95,C131&lt;5.15,C131&gt;=5.05,C131&gt;=4.8,A131&gt;=5.45),"virginica",IF(AND(B131&lt;2.75,D131&lt;1.8,A131&gt;=5.95,C131&lt;5.15,C131&gt;=5.05,C131&gt;=4.8,A131&gt;=5.45),"versicolor",IF(AND(B131&gt;=2.75,D131&lt;1.8,A131&gt;=5.95,C131&lt;5.15,C131&gt;=5.05,C131&gt;=4.8,A131&gt;=5.45),"virginica","shouldnthappen"))))))))))))</f>
        <v>versicolor</v>
      </c>
      <c r="T131" s="1" t="str">
        <f aca="false">IF(AND(C131&lt;2.6),"setosa",IF(AND(D131&lt;1.65,C131&lt;4.75,C131&gt;=2.6),"versicolor",IF(AND(D131&gt;=1.65,C131&lt;4.75,C131&gt;=2.6),"virginica",IF(AND(G131&gt;=8.494,A131&lt;6.6,C131&gt;=4.75,C131&gt;=2.6),"virginica",IF(AND(C131&lt;5.2,A131&gt;=6.6,C131&gt;=4.75,C131&gt;=2.6),"versicolor",IF(AND(C131&gt;=5.2,A131&gt;=6.6,C131&gt;=4.75,C131&gt;=2.6),"virginica",IF(AND(A131&lt;5.95,G131&lt;8.494,A131&lt;6.6,C131&gt;=4.75,C131&gt;=2.6),"virginica",IF(AND(A131&gt;=5.95,G131&lt;8.494,A131&lt;6.6,C131&gt;=4.75,C131&gt;=2.6),"versicolor","shouldnthappen"))))))))</f>
        <v>versicolor</v>
      </c>
      <c r="U131" s="1" t="str">
        <f aca="false">IF(AND(C131&lt;3.65,B131&gt;=3.35),"setosa",IF(AND(C131&gt;=3.65,B131&gt;=3.35),"virginica",IF(AND(C131&lt;2.35,A131&lt;6.25,B131&lt;3.35),"setosa",IF(AND(C131&lt;4.85,A131&gt;=6.25,B131&lt;3.35),"versicolor",IF(AND(G131&gt;=15.426,C131&gt;=2.35,A131&lt;6.25,B131&lt;3.35),"virginica",IF(AND(D131&gt;=1.55,C131&gt;=4.85,A131&gt;=6.25,B131&lt;3.35),"virginica",IF(AND(D131&lt;1.8,G131&lt;15.426,C131&gt;=2.35,A131&lt;6.25,B131&lt;3.35),"versicolor",IF(AND(D131&gt;=1.8,G131&lt;15.426,C131&gt;=2.35,A131&lt;6.25,B131&lt;3.35),"virginica",IF(AND(B131&lt;2.95,D131&lt;1.55,C131&gt;=4.85,A131&gt;=6.25,B131&lt;3.35),"virginica",IF(AND(B131&gt;=2.95,D131&lt;1.55,C131&gt;=4.85,A131&gt;=6.25,B131&lt;3.35),"versicolor","shouldnthappen"))))))))))</f>
        <v>versicolor</v>
      </c>
      <c r="V131" s="1" t="str">
        <f aca="false">IF(AND(C131&lt;2.6),"setosa",IF(AND(C131&gt;=4.85,C131&gt;=2.6),"virginica",IF(AND(F131&gt;=0.9,C131&lt;4.85,C131&gt;=2.6),"virginica",IF(AND(G131&lt;5.656,F131&lt;0.9,C131&lt;4.85,C131&gt;=2.6),"virginica",IF(AND(G131&gt;=5.656,F131&lt;0.9,C131&lt;4.85,C131&gt;=2.6),"versicolor","shouldnthappen")))))</f>
        <v>versicolor</v>
      </c>
      <c r="W131" s="1" t="str">
        <f aca="false">IF(AND(D131&gt;=1.75,G131&gt;=13.795),"virginica",IF(AND(D131&gt;=1.5,G131&gt;=12.335,G131&lt;13.795),"virginica",IF(AND(C131&lt;2.45,C131&lt;4.85,G131&lt;12.335,G131&lt;13.795),"setosa",IF(AND(C131&gt;=2.45,C131&lt;4.85,G131&lt;12.335,G131&lt;13.795),"versicolor",IF(AND(D131&gt;=1.7,C131&gt;=4.85,G131&lt;12.335,G131&lt;13.795),"virginica",IF(AND(B131&gt;=3.25,D131&lt;1.5,G131&gt;=12.335,G131&lt;13.795),"setosa",IF(AND(D131&lt;1,F131&lt;0.255,D131&lt;1.75,G131&gt;=13.795),"setosa",IF(AND(D131&gt;=1,F131&lt;0.255,D131&lt;1.75,G131&gt;=13.795),"versicolor",IF(AND(A131&lt;5.4,F131&gt;=0.255,D131&lt;1.75,G131&gt;=13.795),"setosa",IF(AND(A131&gt;=5.4,F131&gt;=0.255,D131&lt;1.75,G131&gt;=13.795),"versicolor",IF(AND(A131&lt;6.15,D131&lt;1.7,C131&gt;=4.85,G131&lt;12.335,G131&lt;13.795),"versicolor",IF(AND(A131&gt;=6.15,D131&lt;1.7,C131&gt;=4.85,G131&lt;12.335,G131&lt;13.795),"virginica",IF(AND(C131&lt;5,B131&lt;3.25,D131&lt;1.5,G131&gt;=12.335,G131&lt;13.795),"versicolor",IF(AND(C131&gt;=5,B131&lt;3.25,D131&lt;1.5,G131&gt;=12.335,G131&lt;13.795),"virginica","shouldnthappen"))))))))))))))</f>
        <v>versicolor</v>
      </c>
      <c r="X131" s="1" t="str">
        <f aca="false">IF(AND(C131&lt;2.5,A131&lt;5.55),"setosa",IF(AND(F131&lt;0.096,A131&gt;=5.55),"virginica",IF(AND(D131&lt;1.6,C131&gt;=2.5,A131&lt;5.55),"versicolor",IF(AND(D131&gt;=1.6,C131&gt;=2.5,A131&lt;5.55),"virginica",IF(AND(F131&gt;=0.156,C131&lt;4.75,F131&gt;=0.096,A131&gt;=5.55),"versicolor",IF(AND(D131&gt;=1.75,C131&gt;=4.75,F131&gt;=0.096,A131&gt;=5.55),"virginica",IF(AND(B131&lt;3.3,F131&lt;0.156,C131&lt;4.75,F131&gt;=0.096,A131&gt;=5.55),"versicolor",IF(AND(B131&gt;=3.3,F131&lt;0.156,C131&lt;4.75,F131&gt;=0.096,A131&gt;=5.55),"setosa",IF(AND(B131&lt;2.45,A131&lt;6.05,D131&lt;1.75,C131&gt;=4.75,F131&gt;=0.096,A131&gt;=5.55),"virginica",IF(AND(B131&gt;=2.45,A131&lt;6.05,D131&lt;1.75,C131&gt;=4.75,F131&gt;=0.096,A131&gt;=5.55),"versicolor",IF(AND(F131&lt;0.205,A131&gt;=6.05,D131&lt;1.75,C131&gt;=4.75,F131&gt;=0.096,A131&gt;=5.55),"versicolor",IF(AND(F131&gt;=0.205,A131&gt;=6.05,D131&lt;1.75,C131&gt;=4.75,F131&gt;=0.096,A131&gt;=5.55),"virginica","shouldnthappen"))))))))))))</f>
        <v>versicolor</v>
      </c>
      <c r="Y131" s="1" t="str">
        <f aca="false">IF(AND(C131&lt;2.35,A131&lt;5.55),"setosa",IF(AND(C131&gt;=5.05,A131&gt;=5.55),"virginica",IF(AND(D131&lt;1.6,C131&gt;=2.35,A131&lt;5.55),"versicolor",IF(AND(D131&gt;=1.6,C131&gt;=2.35,A131&lt;5.55),"virginica",IF(AND(D131&gt;=1.75,C131&lt;5.05,A131&gt;=5.55),"virginica",IF(AND(B131&gt;=3.55,D131&lt;1.75,C131&lt;5.05,A131&gt;=5.55),"setosa",IF(AND(G131&lt;6.3,B131&lt;3.55,D131&lt;1.75,C131&lt;5.05,A131&gt;=5.55),"virginica",IF(AND(G131&gt;=6.3,B131&lt;3.55,D131&lt;1.75,C131&lt;5.05,A131&gt;=5.55),"versicolor","shouldnthappen"))))))))</f>
        <v>versicolor</v>
      </c>
      <c r="Z131" s="1" t="str">
        <f aca="false">IF(AND(D131&lt;0.75),"setosa",IF(AND(B131&gt;=2.55,C131&lt;4.85,D131&gt;=0.75),"versicolor",IF(AND(D131&gt;=1.7,C131&gt;=4.85,D131&gt;=0.75),"virginica",IF(AND(D131&lt;1.6,B131&lt;2.55,C131&lt;4.85,D131&gt;=0.75),"versicolor",IF(AND(D131&gt;=1.6,B131&lt;2.55,C131&lt;4.85,D131&gt;=0.75),"virginica",IF(AND(B131&lt;2.65,D131&lt;1.7,C131&gt;=4.85,D131&gt;=0.75),"virginica",IF(AND(F131&lt;0.325,B131&gt;=2.65,D131&lt;1.7,C131&gt;=4.85,D131&gt;=0.75),"virginica",IF(AND(G131&lt;10.717,F131&gt;=0.325,B131&gt;=2.65,D131&lt;1.7,C131&gt;=4.85,D131&gt;=0.75),"versicolor",IF(AND(G131&gt;=10.717,F131&gt;=0.325,B131&gt;=2.65,D131&lt;1.7,C131&gt;=4.85,D131&gt;=0.75),"virginica","shouldnthappen")))))))))</f>
        <v>versicolor</v>
      </c>
      <c r="AA131" s="1" t="str">
        <f aca="false">IF(AND(D131&lt;0.75),"setosa",IF(AND(D131&gt;=1.75,D131&gt;=0.75),"virginica",IF(AND(F131&gt;=0.455,D131&lt;1.75,D131&gt;=0.75),"versicolor",IF(AND(D131&lt;1.45,F131&lt;0.455,D131&lt;1.75,D131&gt;=0.75),"versicolor",IF(AND(F131&lt;0.247,D131&gt;=1.45,F131&lt;0.455,D131&lt;1.75,D131&gt;=0.75),"versicolor",IF(AND(F131&gt;=0.247,D131&gt;=1.45,F131&lt;0.455,D131&lt;1.75,D131&gt;=0.75),"virginica","shouldnthappen"))))))</f>
        <v>versicolor</v>
      </c>
      <c r="AB131" s="1" t="str">
        <f aca="false">IF(AND(F131&gt;=0.221,B131&gt;=3.35),"setosa",IF(AND(A131&lt;5.3,F131&gt;=0.683,B131&lt;3.35),"setosa",IF(AND(A131&lt;6.45,F131&lt;0.221,B131&gt;=3.35),"setosa",IF(AND(A131&gt;=6.45,F131&lt;0.221,B131&gt;=3.35),"virginica",IF(AND(G131&lt;6.3,A131&lt;6.25,F131&lt;0.683,B131&lt;3.35),"virginica",IF(AND(G131&lt;13.795,A131&gt;=6.25,F131&lt;0.683,B131&lt;3.35),"virginica",IF(AND(D131&lt;1.65,A131&gt;=5.3,F131&gt;=0.683,B131&lt;3.35),"versicolor",IF(AND(D131&gt;=1.65,A131&gt;=5.3,F131&gt;=0.683,B131&lt;3.35),"virginica",IF(AND(D131&lt;0.6,G131&gt;=6.3,A131&lt;6.25,F131&lt;0.683,B131&lt;3.35),"setosa",IF(AND(D131&lt;1.7,G131&gt;=13.795,A131&gt;=6.25,F131&lt;0.683,B131&lt;3.35),"versicolor",IF(AND(D131&gt;=1.7,G131&gt;=13.795,A131&gt;=6.25,F131&lt;0.683,B131&lt;3.35),"virginica",IF(AND(C131&gt;=5.35,D131&gt;=0.6,G131&gt;=6.3,A131&lt;6.25,F131&lt;0.683,B131&lt;3.35),"virginica",IF(AND(D131&lt;1.75,C131&lt;5.35,D131&gt;=0.6,G131&gt;=6.3,A131&lt;6.25,F131&lt;0.683,B131&lt;3.35),"versicolor",IF(AND(D131&gt;=1.75,C131&lt;5.35,D131&gt;=0.6,G131&gt;=6.3,A131&lt;6.25,F131&lt;0.683,B131&lt;3.35),"virginica","shouldnthappen"))))))))))))))</f>
        <v>versicolor</v>
      </c>
      <c r="AC131" s="1" t="str">
        <f aca="false">IF(AND(B131&gt;=3.3),"setosa",IF(AND(C131&lt;2.45,D131&lt;1.55,B131&lt;3.3),"setosa",IF(AND(F131&gt;=0.211,D131&gt;=1.55,B131&lt;3.3),"virginica",IF(AND(C131&lt;4.9,C131&gt;=2.45,D131&lt;1.55,B131&lt;3.3),"versicolor",IF(AND(C131&gt;=4.9,C131&gt;=2.45,D131&lt;1.55,B131&lt;3.3),"virginica",IF(AND(F131&lt;0.138,F131&lt;0.211,D131&gt;=1.55,B131&lt;3.3),"virginica",IF(AND(F131&gt;=0.138,F131&lt;0.211,D131&gt;=1.55,B131&lt;3.3),"versicolor","shouldnthappen")))))))</f>
        <v>versicolor</v>
      </c>
      <c r="AD131" s="1" t="str">
        <f aca="false">IF(AND(D131&gt;=1.75),"virginica",IF(AND(D131&lt;0.75,D131&lt;1.75),"setosa",IF(AND(D131&lt;1.35,D131&gt;=0.75,D131&lt;1.75),"versicolor",IF(AND(B131&lt;2.6,C131&lt;4.85,D131&gt;=1.35,D131&gt;=0.75,D131&lt;1.75),"virginica",IF(AND(B131&gt;=2.6,C131&lt;4.85,D131&gt;=1.35,D131&gt;=0.75,D131&lt;1.75),"versicolor",IF(AND(A131&lt;6.4,C131&gt;=4.85,D131&gt;=1.35,D131&gt;=0.75,D131&lt;1.75),"virginica",IF(AND(A131&gt;=6.4,C131&gt;=4.85,D131&gt;=1.35,D131&gt;=0.75,D131&lt;1.75),"versicolor","shouldnthappen")))))))</f>
        <v>versicolor</v>
      </c>
      <c r="AE131" s="1" t="str">
        <f aca="false">IF(AND(C131&lt;2.45),"setosa",IF(AND(F131&lt;0.07,C131&gt;=2.45),"virginica",IF(AND(A131&gt;=5,C131&lt;4.75,F131&gt;=0.07,C131&gt;=2.45),"versicolor",IF(AND(F131&lt;0.182,C131&gt;=4.75,F131&gt;=0.07,C131&gt;=2.45),"versicolor",IF(AND(B131&lt;2.45,A131&lt;5,C131&lt;4.75,F131&gt;=0.07,C131&gt;=2.45),"versicolor",IF(AND(B131&gt;=2.45,A131&lt;5,C131&lt;4.75,F131&gt;=0.07,C131&gt;=2.45),"virginica",IF(AND(F131&gt;=0.468,F131&gt;=0.182,C131&gt;=4.75,F131&gt;=0.07,C131&gt;=2.45),"virginica",IF(AND(A131&gt;=6.85,F131&lt;0.468,F131&gt;=0.182,C131&gt;=4.75,F131&gt;=0.07,C131&gt;=2.45),"virginica",IF(AND(B131&lt;2.6,A131&lt;6.85,F131&lt;0.468,F131&gt;=0.182,C131&gt;=4.75,F131&gt;=0.07,C131&gt;=2.45),"virginica",IF(AND(B131&gt;=2.6,A131&lt;6.85,F131&lt;0.468,F131&gt;=0.182,C131&gt;=4.75,F131&gt;=0.07,C131&gt;=2.45),"versicolor","shouldnthappen"))))))))))</f>
        <v>versicolor</v>
      </c>
      <c r="AF131" s="1" t="str">
        <f aca="false">IF(AND(D131&lt;0.75,A131&lt;5.45),"setosa",IF(AND(D131&gt;=1.75,A131&gt;=5.45),"virginica",IF(AND(G131&lt;6.094,D131&gt;=0.75,A131&lt;5.45),"virginica",IF(AND(G131&gt;=6.094,D131&gt;=0.75,A131&lt;5.45),"versicolor",IF(AND(C131&lt;2.75,D131&lt;1.75,A131&gt;=5.45),"setosa",IF(AND(D131&lt;1.45,C131&gt;=2.75,D131&lt;1.75,A131&gt;=5.45),"versicolor",IF(AND(B131&lt;2.75,D131&gt;=1.45,C131&gt;=2.75,D131&lt;1.75,A131&gt;=5.45),"versicolor",IF(AND(C131&lt;5.05,B131&gt;=2.75,D131&gt;=1.45,C131&gt;=2.75,D131&lt;1.75,A131&gt;=5.45),"versicolor",IF(AND(C131&gt;=5.05,B131&gt;=2.75,D131&gt;=1.45,C131&gt;=2.75,D131&lt;1.75,A131&gt;=5.45),"virginica","shouldnthappen")))))))))</f>
        <v>versicolor</v>
      </c>
      <c r="AG131" s="1" t="str">
        <f aca="false">IF(AND(D131&lt;0.65,G131&lt;8.868,A131&lt;5.3),"setosa",IF(AND(C131&lt;2.6,G131&gt;=8.868,A131&lt;5.3),"setosa",IF(AND(C131&gt;=2.6,G131&gt;=8.868,A131&lt;5.3),"versicolor",IF(AND(C131&gt;=4.95,D131&lt;1.55,A131&gt;=5.3),"virginica",IF(AND(G131&lt;13.795,D131&gt;=1.55,A131&gt;=5.3),"virginica",IF(AND(C131&lt;3.75,D131&gt;=0.65,G131&lt;8.868,A131&lt;5.3),"versicolor",IF(AND(C131&gt;=3.75,D131&gt;=0.65,G131&lt;8.868,A131&lt;5.3),"virginica",IF(AND(C131&lt;2.6,C131&lt;4.95,D131&lt;1.55,A131&gt;=5.3),"setosa",IF(AND(C131&gt;=2.6,C131&lt;4.95,D131&lt;1.55,A131&gt;=5.3),"versicolor",IF(AND(C131&lt;4.75,G131&gt;=13.795,D131&gt;=1.55,A131&gt;=5.3),"versicolor",IF(AND(C131&gt;=4.75,G131&gt;=13.795,D131&gt;=1.55,A131&gt;=5.3),"virginica","shouldnthappen")))))))))))</f>
        <v>versicolor</v>
      </c>
      <c r="AH131" s="1" t="str">
        <f aca="false">IF(AND(D131&lt;0.75),"setosa",IF(AND(C131&lt;4.75,D131&gt;=0.75),"versicolor",IF(AND(G131&lt;13.757,C131&gt;=4.75,D131&gt;=0.75),"virginica",IF(AND(B131&lt;3.05,G131&gt;=13.757,C131&gt;=4.75,D131&gt;=0.75),"virginica",IF(AND(A131&lt;6.65,B131&gt;=3.05,G131&gt;=13.757,C131&gt;=4.75,D131&gt;=0.75),"virginica",IF(AND(A131&gt;=6.65,B131&gt;=3.05,G131&gt;=13.757,C131&gt;=4.75,D131&gt;=0.75),"versicolor","shouldnthappen"))))))</f>
        <v>versicolor</v>
      </c>
      <c r="AI131" s="1" t="str">
        <f aca="false">IF(AND(D131&lt;0.7),"setosa",IF(AND(C131&lt;4.75,D131&gt;=0.7),"versicolor",IF(AND(A131&lt;6.6,F131&lt;0.482,C131&gt;=4.75,D131&gt;=0.7),"virginica",IF(AND(C131&gt;=4.95,F131&gt;=0.482,C131&gt;=4.75,D131&gt;=0.7),"virginica",IF(AND(D131&lt;1.9,A131&gt;=6.6,F131&lt;0.482,C131&gt;=4.75,D131&gt;=0.7),"versicolor",IF(AND(D131&gt;=1.9,A131&gt;=6.6,F131&lt;0.482,C131&gt;=4.75,D131&gt;=0.7),"virginica",IF(AND(F131&gt;=0.766,C131&lt;4.95,F131&gt;=0.482,C131&gt;=4.75,D131&gt;=0.7),"virginica",IF(AND(B131&lt;2.95,F131&lt;0.766,C131&lt;4.95,F131&gt;=0.482,C131&gt;=4.75,D131&gt;=0.7),"virginica",IF(AND(B131&gt;=2.95,F131&lt;0.766,C131&lt;4.95,F131&gt;=0.482,C131&gt;=4.75,D131&gt;=0.7),"versicolor","shouldnthappen")))))))))</f>
        <v>versicolor</v>
      </c>
      <c r="AJ131" s="1" t="str">
        <f aca="false">IF(AND(C131&lt;2.45,C131&lt;4.75),"setosa",IF(AND(D131&gt;=1.65,C131&gt;=4.75),"virginica",IF(AND(A131&lt;4.95,C131&gt;=2.45,C131&lt;4.75),"virginica",IF(AND(A131&gt;=4.95,C131&gt;=2.45,C131&lt;4.75),"versicolor",IF(AND(B131&lt;2.95,D131&lt;1.65,C131&gt;=4.75),"virginica",IF(AND(B131&gt;=2.95,D131&lt;1.65,C131&gt;=4.75),"versicolor","shouldnthappen"))))))</f>
        <v>versicolor</v>
      </c>
      <c r="AK131" s="1" t="str">
        <f aca="false">IF(AND(D131&lt;0.75,A131&lt;5.45),"setosa",IF(AND(B131&lt;2.45,D131&gt;=0.75,A131&lt;5.45),"versicolor",IF(AND(A131&gt;=5.55,C131&lt;4.75,A131&gt;=5.45),"versicolor",IF(AND(C131&gt;=5.15,C131&gt;=4.75,A131&gt;=5.45),"virginica",IF(AND(G131&lt;6.094,B131&gt;=2.45,D131&gt;=0.75,A131&lt;5.45),"virginica",IF(AND(G131&gt;=6.094,B131&gt;=2.45,D131&gt;=0.75,A131&lt;5.45),"versicolor",IF(AND(D131&lt;0.6,A131&lt;5.55,C131&lt;4.75,A131&gt;=5.45),"setosa",IF(AND(D131&gt;=0.6,A131&lt;5.55,C131&lt;4.75,A131&gt;=5.45),"versicolor",IF(AND(C131&lt;4.95,C131&lt;5.15,C131&gt;=4.75,A131&gt;=5.45),"virginica",IF(AND(G131&lt;12.627,C131&lt;5.05,C131&gt;=4.95,C131&lt;5.15,C131&gt;=4.75,A131&gt;=5.45),"virginica",IF(AND(G131&gt;=12.627,C131&lt;5.05,C131&gt;=4.95,C131&lt;5.15,C131&gt;=4.75,A131&gt;=5.45),"versicolor",IF(AND(D131&lt;1.7,C131&gt;=5.05,C131&gt;=4.95,C131&lt;5.15,C131&gt;=4.75,A131&gt;=5.45),"versicolor",IF(AND(D131&gt;=1.7,C131&gt;=5.05,C131&gt;=4.95,C131&lt;5.15,C131&gt;=4.75,A131&gt;=5.45),"virginica","shouldnthappen")))))))))))))</f>
        <v>versicolor</v>
      </c>
      <c r="AL131" s="1" t="str">
        <f aca="false">IF(AND(B131&lt;2.45,B131&lt;3.15),"versicolor",IF(AND(D131&lt;0.95,G131&lt;15.141,B131&gt;=3.15),"setosa",IF(AND(G131&lt;15.429,G131&gt;=15.141,B131&gt;=3.15),"versicolor",IF(AND(G131&gt;=15.429,G131&gt;=15.141,B131&gt;=3.15),"virginica",IF(AND(C131&lt;2.3,C131&lt;4.75,B131&gt;=2.45,B131&lt;3.15),"setosa",IF(AND(G131&gt;=16.072,C131&gt;=4.75,B131&gt;=2.45,B131&lt;3.15),"versicolor",IF(AND(G131&lt;11.833,D131&gt;=0.95,G131&lt;15.141,B131&gt;=3.15),"virginica",IF(AND(A131&lt;5,C131&gt;=2.3,C131&lt;4.75,B131&gt;=2.45,B131&lt;3.15),"virginica",IF(AND(A131&gt;=5,C131&gt;=2.3,C131&lt;4.75,B131&gt;=2.45,B131&lt;3.15),"versicolor",IF(AND(G131&lt;14.342,G131&gt;=11.833,D131&gt;=0.95,G131&lt;15.141,B131&gt;=3.15),"versicolor",IF(AND(G131&gt;=14.342,G131&gt;=11.833,D131&gt;=0.95,G131&lt;15.141,B131&gt;=3.15),"virginica",IF(AND(G131&lt;13.757,F131&gt;=0.741,G131&lt;16.072,C131&gt;=4.75,B131&gt;=2.45,B131&lt;3.15),"virginica",IF(AND(F131&gt;=0.546,A131&lt;6.15,F131&lt;0.741,G131&lt;16.072,C131&gt;=4.75,B131&gt;=2.45,B131&lt;3.15),"virginica",IF(AND(D131&gt;=1.75,A131&gt;=6.15,F131&lt;0.741,G131&lt;16.072,C131&gt;=4.75,B131&gt;=2.45,B131&lt;3.15),"virginica",IF(AND(C131&lt;4.85,G131&gt;=13.757,F131&gt;=0.741,G131&lt;16.072,C131&gt;=4.75,B131&gt;=2.45,B131&lt;3.15),"virginica",IF(AND(C131&gt;=4.85,G131&gt;=13.757,F131&gt;=0.741,G131&lt;16.072,C131&gt;=4.75,B131&gt;=2.45,B131&lt;3.15),"versicolor",IF(AND(F131&lt;0.331,F131&lt;0.546,A131&lt;6.15,F131&lt;0.741,G131&lt;16.072,C131&gt;=4.75,B131&gt;=2.45,B131&lt;3.15),"virginica",IF(AND(F131&gt;=0.331,F131&lt;0.546,A131&lt;6.15,F131&lt;0.741,G131&lt;16.072,C131&gt;=4.75,B131&gt;=2.45,B131&lt;3.15),"versicolor",IF(AND(G131&lt;10.661,D131&lt;1.75,A131&gt;=6.15,F131&lt;0.741,G131&lt;16.072,C131&gt;=4.75,B131&gt;=2.45,B131&lt;3.15),"virginica",IF(AND(G131&gt;=10.661,D131&lt;1.75,A131&gt;=6.15,F131&lt;0.741,G131&lt;16.072,C131&gt;=4.75,B131&gt;=2.45,B131&lt;3.15),"versicolor","shouldnthappen"))))))))))))))))))))</f>
        <v>versicolor</v>
      </c>
      <c r="AM131" s="1" t="str">
        <f aca="false">IF(AND(D131&lt;1.35,F131&gt;=0.917),"setosa",IF(AND(D131&gt;=1.35,F131&gt;=0.917),"virginica",IF(AND(D131&lt;0.75,D131&lt;1.55,F131&lt;0.917),"setosa",IF(AND(C131&gt;=4.8,D131&gt;=1.55,F131&lt;0.917),"virginica",IF(AND(A131&lt;5.95,D131&gt;=0.75,D131&lt;1.55,F131&lt;0.917),"versicolor",IF(AND(F131&lt;0.473,C131&lt;4.8,D131&gt;=1.55,F131&lt;0.917),"virginica",IF(AND(F131&gt;=0.473,C131&lt;4.8,D131&gt;=1.55,F131&lt;0.917),"versicolor",IF(AND(C131&lt;4.95,A131&gt;=5.95,D131&gt;=0.75,D131&lt;1.55,F131&lt;0.917),"versicolor",IF(AND(C131&gt;=4.95,A131&gt;=5.95,D131&gt;=0.75,D131&lt;1.55,F131&lt;0.917),"virginica","shouldnthappen")))))))))</f>
        <v>versicolor</v>
      </c>
      <c r="AN131" s="1" t="str">
        <f aca="false">IF(AND(D131&lt;0.75,A131&lt;5.45),"setosa",IF(AND(D131&lt;1.55,D131&gt;=0.75,A131&lt;5.45),"versicolor",IF(AND(D131&gt;=1.55,D131&gt;=0.75,A131&lt;5.45),"virginica",IF(AND(A131&gt;=5.75,C131&lt;4.75,A131&gt;=5.45),"versicolor",IF(AND(F131&lt;0.361,C131&gt;=4.75,A131&gt;=5.45),"virginica",IF(AND(C131&lt;2.6,A131&lt;5.75,C131&lt;4.75,A131&gt;=5.45),"setosa",IF(AND(C131&gt;=2.6,A131&lt;5.75,C131&lt;4.75,A131&gt;=5.45),"versicolor",IF(AND(D131&gt;=1.7,F131&gt;=0.361,C131&gt;=4.75,A131&gt;=5.45),"virginica",IF(AND(B131&lt;2.65,D131&lt;1.7,F131&gt;=0.361,C131&gt;=4.75,A131&gt;=5.45),"virginica",IF(AND(A131&lt;7.05,B131&gt;=2.65,D131&lt;1.7,F131&gt;=0.361,C131&gt;=4.75,A131&gt;=5.45),"versicolor",IF(AND(A131&gt;=7.05,B131&gt;=2.65,D131&lt;1.7,F131&gt;=0.361,C131&gt;=4.75,A131&gt;=5.45),"virginica","shouldnthappen")))))))))))</f>
        <v>versicolor</v>
      </c>
      <c r="AO131" s="1" t="str">
        <f aca="false">IF(AND(D131&lt;0.7),"setosa",IF(AND(A131&lt;4.95,C131&lt;4.85,D131&gt;=0.7),"virginica",IF(AND(A131&gt;=4.95,C131&lt;4.85,D131&gt;=0.7),"versicolor",IF(AND(D131&gt;=1.7,C131&gt;=4.85,D131&gt;=0.7),"virginica",IF(AND(F131&lt;0.325,D131&lt;1.7,C131&gt;=4.85,D131&gt;=0.7),"virginica",IF(AND(D131&lt;1.55,F131&gt;=0.325,D131&lt;1.7,C131&gt;=4.85,D131&gt;=0.7),"virginica",IF(AND(D131&gt;=1.55,F131&gt;=0.325,D131&lt;1.7,C131&gt;=4.85,D131&gt;=0.7),"versicolor","shouldnthappen")))))))</f>
        <v>versicolor</v>
      </c>
      <c r="AP131" s="1" t="str">
        <f aca="false">IF(AND(D131&lt;0.75),"setosa",IF(AND(C131&lt;4.85,D131&gt;=0.75),"versicolor",IF(AND(G131&gt;=8.277,C131&gt;=4.85,D131&gt;=0.75),"virginica",IF(AND(F131&gt;=0.633,G131&lt;8.277,C131&gt;=4.85,D131&gt;=0.75),"virginica",IF(AND(G131&lt;7.61,F131&lt;0.633,G131&lt;8.277,C131&gt;=4.85,D131&gt;=0.75),"virginica",IF(AND(G131&gt;=7.61,F131&lt;0.633,G131&lt;8.277,C131&gt;=4.85,D131&gt;=0.75),"versicolor","shouldnthappen"))))))</f>
        <v>versicolor</v>
      </c>
      <c r="AQ131" s="1" t="str">
        <f aca="false">IF(AND(C131&lt;2.65,A131&gt;=5.45,C131&lt;4.75),"setosa",IF(AND(C131&gt;=2.65,A131&gt;=5.45,C131&lt;4.75),"versicolor",IF(AND(B131&lt;2.9,C131&lt;4.85,C131&gt;=4.75),"versicolor",IF(AND(B131&gt;=2.9,C131&lt;4.85,C131&gt;=4.75),"virginica",IF(AND(D131&lt;1.7,C131&gt;=4.85,C131&gt;=4.75),"versicolor",IF(AND(D131&gt;=1.7,C131&gt;=4.85,C131&gt;=4.75),"virginica",IF(AND(C131&lt;2.45,G131&lt;14.126,A131&lt;5.45,C131&lt;4.75),"setosa",IF(AND(C131&gt;=2.45,G131&lt;14.126,A131&lt;5.45,C131&lt;4.75),"versicolor",IF(AND(C131&lt;2.4,G131&gt;=14.126,A131&lt;5.45,C131&lt;4.75),"setosa",IF(AND(C131&gt;=2.4,G131&gt;=14.126,A131&lt;5.45,C131&lt;4.75),"versicolor","shouldnthappen"))))))))))</f>
        <v>versicolor</v>
      </c>
      <c r="AR131" s="1" t="str">
        <f aca="false">IF(AND(C131&lt;2.45,C131&lt;4.85),"setosa",IF(AND(C131&gt;=5.15,C131&gt;=4.85),"virginica",IF(AND(A131&gt;=4.95,C131&gt;=2.45,C131&lt;4.85),"versicolor",IF(AND(D131&lt;1.35,A131&lt;4.95,C131&gt;=2.45,C131&lt;4.85),"versicolor",IF(AND(D131&gt;=1.35,A131&lt;4.95,C131&gt;=2.45,C131&lt;4.85),"virginica",IF(AND(F131&lt;0.35,G131&lt;12.751,C131&lt;5.15,C131&gt;=4.85),"virginica",IF(AND(A131&lt;6.5,G131&gt;=12.751,C131&lt;5.15,C131&gt;=4.85),"virginica",IF(AND(A131&gt;=6.5,G131&gt;=12.751,C131&lt;5.15,C131&gt;=4.85),"versicolor",IF(AND(B131&gt;=2.75,F131&gt;=0.35,G131&lt;12.751,C131&lt;5.15,C131&gt;=4.85),"virginica",IF(AND(C131&lt;5.05,B131&lt;2.75,F131&gt;=0.35,G131&lt;12.751,C131&lt;5.15,C131&gt;=4.85),"virginica",IF(AND(C131&gt;=5.05,B131&lt;2.75,F131&gt;=0.35,G131&lt;12.751,C131&lt;5.15,C131&gt;=4.85),"versicolor","shouldnthappen")))))))))))</f>
        <v>versicolor</v>
      </c>
      <c r="AS131" s="1" t="str">
        <f aca="false">IF(AND(F131&gt;=0.9,B131&lt;3.05),"virginica",IF(AND(A131&lt;5.9,B131&gt;=3.05),"setosa",IF(AND(D131&lt;1.65,A131&gt;=5.9,B131&gt;=3.05),"versicolor",IF(AND(D131&gt;=1.65,A131&gt;=5.9,B131&gt;=3.05),"virginica",IF(AND(D131&gt;=1.75,C131&gt;=4.85,F131&lt;0.9,B131&lt;3.05),"virginica",IF(AND(C131&lt;2.2,B131&lt;2.95,C131&lt;4.85,F131&lt;0.9,B131&lt;3.05),"setosa",IF(AND(C131&gt;=2.2,B131&lt;2.95,C131&lt;4.85,F131&lt;0.9,B131&lt;3.05),"versicolor",IF(AND(C131&lt;2.8,B131&gt;=2.95,C131&lt;4.85,F131&lt;0.9,B131&lt;3.05),"setosa",IF(AND(C131&gt;=2.8,B131&gt;=2.95,C131&lt;4.85,F131&lt;0.9,B131&lt;3.05),"versicolor",IF(AND(G131&lt;13.879,D131&lt;1.75,C131&gt;=4.85,F131&lt;0.9,B131&lt;3.05),"virginica",IF(AND(G131&gt;=13.879,D131&lt;1.75,C131&gt;=4.85,F131&lt;0.9,B131&lt;3.05),"versicolor","shouldnthappen")))))))))))</f>
        <v>versicolor</v>
      </c>
      <c r="AT131" s="1" t="str">
        <f aca="false">IF(AND(D131&lt;0.75),"setosa",IF(AND(D131&gt;=1.75,D131&gt;=0.75),"virginica",IF(AND(D131&lt;1.45,G131&lt;7.37,D131&lt;1.75,D131&gt;=0.75),"versicolor",IF(AND(D131&gt;=1.45,G131&lt;7.37,D131&lt;1.75,D131&gt;=0.75),"virginica",IF(AND(C131&lt;5.45,G131&gt;=7.37,D131&lt;1.75,D131&gt;=0.75),"versicolor",IF(AND(C131&gt;=5.45,G131&gt;=7.37,D131&lt;1.75,D131&gt;=0.75),"virginica","shouldnthappen"))))))</f>
        <v>versicolor</v>
      </c>
      <c r="AU131" s="1" t="str">
        <f aca="false">IF(AND(D131&lt;0.7),"setosa",IF(AND(D131&gt;=1.7,A131&gt;=6.15,D131&gt;=0.7),"virginica",IF(AND(B131&gt;=2.55,C131&lt;4.75,A131&lt;6.15,D131&gt;=0.7),"versicolor",IF(AND(D131&gt;=1.7,C131&gt;=4.75,A131&lt;6.15,D131&gt;=0.7),"virginica",IF(AND(C131&lt;5.25,D131&lt;1.7,A131&gt;=6.15,D131&gt;=0.7),"versicolor",IF(AND(C131&gt;=5.25,D131&lt;1.7,A131&gt;=6.15,D131&gt;=0.7),"virginica",IF(AND(C131&lt;4.25,B131&lt;2.55,C131&lt;4.75,A131&lt;6.15,D131&gt;=0.7),"versicolor",IF(AND(C131&gt;=4.25,B131&lt;2.55,C131&lt;4.75,A131&lt;6.15,D131&gt;=0.7),"virginica",IF(AND(B131&lt;2.65,D131&lt;1.7,C131&gt;=4.75,A131&lt;6.15,D131&gt;=0.7),"virginica",IF(AND(B131&gt;=2.65,D131&lt;1.7,C131&gt;=4.75,A131&lt;6.15,D131&gt;=0.7),"versicolor","shouldnthappen"))))))))))</f>
        <v>versicolor</v>
      </c>
      <c r="AV131" s="1" t="str">
        <f aca="false">IF(AND(D131&lt;0.75),"setosa",IF(AND(F131&gt;=0.899,D131&gt;=0.75),"virginica",IF(AND(D131&lt;1.65,A131&lt;6.05,F131&lt;0.899,D131&gt;=0.75),"versicolor",IF(AND(D131&gt;=1.65,A131&lt;6.05,F131&lt;0.899,D131&gt;=0.75),"virginica",IF(AND(C131&gt;=5.05,A131&gt;=6.05,F131&lt;0.899,D131&gt;=0.75),"virginica",IF(AND(G131&gt;=13.757,C131&lt;5.05,A131&gt;=6.05,F131&lt;0.899,D131&gt;=0.75),"versicolor",IF(AND(D131&lt;1.6,G131&lt;13.757,C131&lt;5.05,A131&gt;=6.05,F131&lt;0.899,D131&gt;=0.75),"versicolor",IF(AND(D131&gt;=1.6,G131&lt;13.757,C131&lt;5.05,A131&gt;=6.05,F131&lt;0.899,D131&gt;=0.75),"virginica","shouldnthappen"))))))))</f>
        <v>versicolor</v>
      </c>
      <c r="AW131" s="1" t="str">
        <f aca="false">IF(AND(F131&lt;0.117,A131&gt;=5.55),"virginica",IF(AND(A131&gt;=5.2,G131&lt;6.086,A131&lt;5.55),"versicolor",IF(AND(D131&lt;0.7,G131&gt;=6.086,A131&lt;5.55),"setosa",IF(AND(D131&gt;=0.7,G131&gt;=6.086,A131&lt;5.55),"versicolor",IF(AND(A131&lt;4.75,A131&lt;5.2,G131&lt;6.086,A131&lt;5.55),"setosa",IF(AND(A131&gt;=4.75,A131&lt;5.2,G131&lt;6.086,A131&lt;5.55),"virginica",IF(AND(D131&gt;=1.65,C131&lt;4.95,F131&gt;=0.117,A131&gt;=5.55),"virginica",IF(AND(D131&gt;=1.75,C131&gt;=4.95,F131&gt;=0.117,A131&gt;=5.55),"virginica",IF(AND(C131&lt;2.6,D131&lt;1.65,C131&lt;4.95,F131&gt;=0.117,A131&gt;=5.55),"setosa",IF(AND(C131&gt;=2.6,D131&lt;1.65,C131&lt;4.95,F131&gt;=0.117,A131&gt;=5.55),"versicolor",IF(AND(D131&lt;1.55,D131&lt;1.75,C131&gt;=4.95,F131&gt;=0.117,A131&gt;=5.55),"virginica",IF(AND(A131&lt;6.95,D131&gt;=1.55,D131&lt;1.75,C131&gt;=4.95,F131&gt;=0.117,A131&gt;=5.55),"versicolor",IF(AND(A131&gt;=6.95,D131&gt;=1.55,D131&lt;1.75,C131&gt;=4.95,F131&gt;=0.117,A131&gt;=5.55),"virginica","shouldnthappen")))))))))))))</f>
        <v>versicolor</v>
      </c>
      <c r="AX131" s="1" t="str">
        <f aca="false">IF(AND(D131&lt;0.75),"setosa",IF(AND(F131&lt;0.138,D131&gt;=0.75),"virginica",IF(AND(C131&lt;4.45,A131&lt;6.15,F131&gt;=0.138,D131&gt;=0.75),"versicolor",IF(AND(C131&gt;=5.05,A131&gt;=6.15,F131&gt;=0.138,D131&gt;=0.75),"virginica",IF(AND(B131&lt;2.65,C131&gt;=4.45,A131&lt;6.15,F131&gt;=0.138,D131&gt;=0.75),"virginica",IF(AND(A131&gt;=6.35,C131&lt;5.05,A131&gt;=6.15,F131&gt;=0.138,D131&gt;=0.75),"versicolor",IF(AND(A131&lt;5.65,B131&gt;=2.65,C131&gt;=4.45,A131&lt;6.15,F131&gt;=0.138,D131&gt;=0.75),"virginica",IF(AND(D131&lt;1.75,A131&lt;6.35,C131&lt;5.05,A131&gt;=6.15,F131&gt;=0.138,D131&gt;=0.75),"versicolor",IF(AND(D131&gt;=1.75,A131&lt;6.35,C131&lt;5.05,A131&gt;=6.15,F131&gt;=0.138,D131&gt;=0.75),"virginica",IF(AND(D131&lt;1.7,A131&gt;=5.65,B131&gt;=2.65,C131&gt;=4.45,A131&lt;6.15,F131&gt;=0.138,D131&gt;=0.75),"versicolor",IF(AND(D131&gt;=1.7,A131&gt;=5.65,B131&gt;=2.65,C131&gt;=4.45,A131&lt;6.15,F131&gt;=0.138,D131&gt;=0.75),"virginica","shouldnthappen")))))))))))</f>
        <v>versicolor</v>
      </c>
      <c r="AY131" s="1" t="str">
        <f aca="false">IF(AND(D131&lt;0.75,A131&lt;5.55),"setosa",IF(AND(A131&lt;4.95,D131&gt;=0.75,A131&lt;5.55),"virginica",IF(AND(A131&gt;=4.95,D131&gt;=0.75,A131&lt;5.55),"versicolor",IF(AND(C131&lt;2.6,C131&lt;4.85,A131&gt;=5.55),"setosa",IF(AND(C131&gt;=2.6,C131&lt;4.85,A131&gt;=5.55),"versicolor",IF(AND(D131&gt;=1.75,C131&gt;=4.85,A131&gt;=5.55),"virginica",IF(AND(F131&lt;0.405,D131&lt;1.75,C131&gt;=4.85,A131&gt;=5.55),"versicolor",IF(AND(B131&lt;3.05,F131&gt;=0.405,D131&lt;1.75,C131&gt;=4.85,A131&gt;=5.55),"virginica",IF(AND(B131&gt;=3.05,F131&gt;=0.405,D131&lt;1.75,C131&gt;=4.85,A131&gt;=5.55),"versicolor","shouldnthappen")))))))))</f>
        <v>versicolor</v>
      </c>
      <c r="AZ131" s="1" t="str">
        <f aca="false">IF(AND(D131&lt;0.75),"setosa",IF(AND(F131&lt;0.9,C131&lt;4.95,D131&gt;=0.75),"versicolor",IF(AND(F131&gt;=0.9,C131&lt;4.95,D131&gt;=0.75),"virginica",IF(AND(D131&gt;=1.7,C131&gt;=4.95,D131&gt;=0.75),"virginica",IF(AND(F131&lt;0.405,D131&lt;1.7,C131&gt;=4.95,D131&gt;=0.75),"versicolor",IF(AND(F131&gt;=0.405,D131&lt;1.7,C131&gt;=4.95,D131&gt;=0.75),"virginica","shouldnthappen"))))))</f>
        <v>versicolor</v>
      </c>
      <c r="BA131" s="1" t="str">
        <f aca="false">IF(AND(D131&lt;0.75),"setosa",IF(AND(D131&gt;=1.7,C131&gt;=5.05,D131&gt;=0.75),"virginica",IF(AND(D131&lt;1.45,D131&lt;1.6,C131&lt;5.05,D131&gt;=0.75),"versicolor",IF(AND(A131&lt;5.8,D131&gt;=1.6,C131&lt;5.05,D131&gt;=0.75),"virginica",IF(AND(A131&gt;=5.8,D131&gt;=1.6,C131&lt;5.05,D131&gt;=0.75),"versicolor",IF(AND(F131&lt;0.417,D131&lt;1.7,C131&gt;=5.05,D131&gt;=0.75),"versicolor",IF(AND(F131&gt;=0.417,D131&lt;1.7,C131&gt;=5.05,D131&gt;=0.75),"virginica",IF(AND(A131&lt;5.95,D131&gt;=1.45,D131&lt;1.6,C131&lt;5.05,D131&gt;=0.75),"versicolor",IF(AND(G131&lt;10.618,A131&gt;=5.95,D131&gt;=1.45,D131&lt;1.6,C131&lt;5.05,D131&gt;=0.75),"virginica",IF(AND(G131&gt;=10.618,A131&gt;=5.95,D131&gt;=1.45,D131&lt;1.6,C131&lt;5.05,D131&gt;=0.75),"versicolor","shouldnthappen"))))))))))</f>
        <v>versicolor</v>
      </c>
      <c r="BB131" s="1" t="str">
        <f aca="false">IF(AND(C131&lt;2.6),"setosa",IF(AND(D131&gt;=1.75,C131&gt;=2.6),"virginica",IF(AND(C131&gt;=5.45,D131&lt;1.75,C131&gt;=2.6),"virginica",IF(AND(F131&gt;=0.259,C131&lt;5.45,D131&lt;1.75,C131&gt;=2.6),"versicolor",IF(AND(C131&lt;5.05,F131&lt;0.259,C131&lt;5.45,D131&lt;1.75,C131&gt;=2.6),"versicolor",IF(AND(C131&gt;=5.05,F131&lt;0.259,C131&lt;5.45,D131&lt;1.75,C131&gt;=2.6),"virginica","shouldnthappen"))))))</f>
        <v>versicolor</v>
      </c>
      <c r="BC131" s="1" t="str">
        <f aca="false">IF(AND(A131&lt;4.95,B131&lt;2.7,A131&lt;5.55),"virginica",IF(AND(A131&gt;=4.95,B131&lt;2.7,A131&lt;5.55),"versicolor",IF(AND(C131&lt;3.2,B131&gt;=2.7,A131&lt;5.55),"setosa",IF(AND(C131&gt;=3.2,B131&gt;=2.7,A131&lt;5.55),"versicolor",IF(AND(F131&gt;=0.85,A131&lt;6.15,A131&gt;=5.55),"virginica",IF(AND(D131&lt;1.45,A131&gt;=6.15,A131&gt;=5.55),"versicolor",IF(AND(C131&lt;4.8,F131&lt;0.85,A131&lt;6.15,A131&gt;=5.55),"versicolor",IF(AND(D131&gt;=1.7,D131&gt;=1.45,A131&gt;=6.15,A131&gt;=5.55),"virginica",IF(AND(G131&lt;9.333,C131&gt;=4.8,F131&lt;0.85,A131&lt;6.15,A131&gt;=5.55),"versicolor",IF(AND(G131&gt;=9.333,C131&gt;=4.8,F131&lt;0.85,A131&lt;6.15,A131&gt;=5.55),"virginica",IF(AND(C131&lt;4.9,D131&lt;1.7,D131&gt;=1.45,A131&gt;=6.15,A131&gt;=5.55),"versicolor",IF(AND(C131&gt;=4.9,D131&lt;1.7,D131&gt;=1.45,A131&gt;=6.15,A131&gt;=5.55),"virginica","shouldnthappen"))))))))))))</f>
        <v>versicolor</v>
      </c>
      <c r="BD131" s="1" t="str">
        <f aca="false">IF(AND(C131&lt;2.35),"setosa",IF(AND(C131&lt;4.75,B131&lt;2.55,C131&gt;=2.35),"versicolor",IF(AND(C131&gt;=4.75,B131&lt;2.55,C131&gt;=2.35),"virginica",IF(AND(C131&lt;4.75,B131&gt;=2.55,C131&gt;=2.35),"versicolor",IF(AND(D131&gt;=1.75,C131&gt;=4.75,B131&gt;=2.55,C131&gt;=2.35),"virginica",IF(AND(A131&gt;=6.5,D131&lt;1.75,C131&gt;=4.75,B131&gt;=2.55,C131&gt;=2.35),"versicolor",IF(AND(A131&lt;6.05,A131&lt;6.5,D131&lt;1.75,C131&gt;=4.75,B131&gt;=2.55,C131&gt;=2.35),"versicolor",IF(AND(A131&gt;=6.05,A131&lt;6.5,D131&lt;1.75,C131&gt;=4.75,B131&gt;=2.55,C131&gt;=2.35),"virginica","shouldnthappen"))))))))</f>
        <v>versicolor</v>
      </c>
      <c r="BE131" s="1" t="str">
        <f aca="false">IF(AND(C131&lt;2.5),"setosa",IF(AND(D131&lt;1.65,C131&lt;4.75,C131&gt;=2.5),"versicolor",IF(AND(D131&gt;=1.65,C131&lt;4.75,C131&gt;=2.5),"virginica",IF(AND(D131&gt;=1.75,C131&gt;=4.75,C131&gt;=2.5),"virginica",IF(AND(C131&lt;4.95,D131&lt;1.75,C131&gt;=4.75,C131&gt;=2.5),"versicolor",IF(AND(A131&lt;6.5,C131&gt;=4.95,D131&lt;1.75,C131&gt;=4.75,C131&gt;=2.5),"virginica",IF(AND(A131&gt;=6.5,C131&gt;=4.95,D131&lt;1.75,C131&gt;=4.75,C131&gt;=2.5),"versicolor","shouldnthappen")))))))</f>
        <v>versicolor</v>
      </c>
      <c r="BF131" s="1" t="str">
        <f aca="false">IF(AND(G131&gt;=15.244),"virginica",IF(AND(C131&lt;3.2,B131&gt;=3.15,G131&lt;15.244),"setosa",IF(AND(A131&gt;=4.95,C131&lt;4.7,B131&lt;3.15,G131&lt;15.244),"versicolor",IF(AND(C131&gt;=5.15,C131&gt;=4.7,B131&lt;3.15,G131&lt;15.244),"virginica",IF(AND(A131&gt;=6.45,C131&gt;=3.2,B131&gt;=3.15,G131&lt;15.244),"virginica",IF(AND(D131&lt;0.95,A131&lt;4.95,C131&lt;4.7,B131&lt;3.15,G131&lt;15.244),"setosa",IF(AND(D131&gt;=0.95,A131&lt;4.95,C131&lt;4.7,B131&lt;3.15,G131&lt;15.244),"virginica",IF(AND(F131&lt;0.816,A131&lt;6.45,C131&gt;=3.2,B131&gt;=3.15,G131&lt;15.244),"virginica",IF(AND(F131&gt;=0.816,A131&lt;6.45,C131&gt;=3.2,B131&gt;=3.15,G131&lt;15.244),"versicolor",IF(AND(A131&gt;=6.5,B131&lt;3.05,C131&lt;5.15,C131&gt;=4.7,B131&lt;3.15,G131&lt;15.244),"versicolor",IF(AND(G131&lt;11.093,B131&gt;=3.05,C131&lt;5.15,C131&gt;=4.7,B131&lt;3.15,G131&lt;15.244),"virginica",IF(AND(G131&gt;=11.093,B131&gt;=3.05,C131&lt;5.15,C131&gt;=4.7,B131&lt;3.15,G131&lt;15.244),"versicolor",IF(AND(D131&gt;=1.7,A131&lt;6.5,B131&lt;3.05,C131&lt;5.15,C131&gt;=4.7,B131&lt;3.15,G131&lt;15.244),"virginica",IF(AND(G131&lt;7.498,D131&lt;1.7,A131&lt;6.5,B131&lt;3.05,C131&lt;5.15,C131&gt;=4.7,B131&lt;3.15,G131&lt;15.244),"virginica",IF(AND(G131&gt;=7.498,D131&lt;1.7,A131&lt;6.5,B131&lt;3.05,C131&lt;5.15,C131&gt;=4.7,B131&lt;3.15,G131&lt;15.244),"versicolor","shouldnthappen")))))))))))))))</f>
        <v>versicolor</v>
      </c>
      <c r="BG131" s="1" t="str">
        <f aca="false">IF(AND(B131&gt;=3.35,C131&lt;4.85),"setosa",IF(AND(D131&gt;=1.75,C131&gt;=4.85),"virginica",IF(AND(D131&lt;0.75,B131&lt;3.35,C131&lt;4.85),"setosa",IF(AND(G131&gt;=13.879,D131&lt;1.75,C131&gt;=4.85),"versicolor",IF(AND(F131&gt;=0.9,D131&gt;=0.75,B131&lt;3.35,C131&lt;4.85),"virginica",IF(AND(F131&gt;=0.405,G131&lt;13.879,D131&lt;1.75,C131&gt;=4.85),"virginica",IF(AND(B131&gt;=2.55,F131&lt;0.9,D131&gt;=0.75,B131&lt;3.35,C131&lt;4.85),"versicolor",IF(AND(G131&lt;7.498,F131&lt;0.405,G131&lt;13.879,D131&lt;1.75,C131&gt;=4.85),"virginica",IF(AND(G131&gt;=7.498,F131&lt;0.405,G131&lt;13.879,D131&lt;1.75,C131&gt;=4.85),"versicolor",IF(AND(G131&lt;5.656,B131&lt;2.55,F131&lt;0.9,D131&gt;=0.75,B131&lt;3.35,C131&lt;4.85),"virginica",IF(AND(G131&gt;=5.656,B131&lt;2.55,F131&lt;0.9,D131&gt;=0.75,B131&lt;3.35,C131&lt;4.85),"versicolor","shouldnthappen")))))))))))</f>
        <v>versicolor</v>
      </c>
      <c r="BH131" s="1" t="str">
        <f aca="false">IF(AND(D131&lt;0.7),"setosa",IF(AND(D131&gt;=1.65,A131&lt;6.65,D131&gt;=0.7),"virginica",IF(AND(D131&lt;1.55,A131&gt;=6.65,D131&gt;=0.7),"versicolor",IF(AND(D131&gt;=1.55,A131&gt;=6.65,D131&gt;=0.7),"virginica",IF(AND(F131&gt;=0.529,D131&lt;1.65,A131&lt;6.65,D131&gt;=0.7),"versicolor",IF(AND(C131&gt;=5.35,F131&lt;0.529,D131&lt;1.65,A131&lt;6.65,D131&gt;=0.7),"virginica",IF(AND(G131&gt;=7.411,C131&lt;5.35,F131&lt;0.529,D131&lt;1.65,A131&lt;6.65,D131&gt;=0.7),"versicolor",IF(AND(G131&lt;6.927,G131&lt;7.411,C131&lt;5.35,F131&lt;0.529,D131&lt;1.65,A131&lt;6.65,D131&gt;=0.7),"versicolor",IF(AND(G131&gt;=6.927,G131&lt;7.411,C131&lt;5.35,F131&lt;0.529,D131&lt;1.65,A131&lt;6.65,D131&gt;=0.7),"virginica","shouldnthappen")))))))))</f>
        <v>versicolor</v>
      </c>
      <c r="BI131" s="1" t="str">
        <f aca="false">IF(AND(D131&gt;=1.7),"virginica",IF(AND(D131&lt;0.7,D131&lt;1.7),"setosa",IF(AND(D131&lt;1.45,G131&lt;7.37,D131&gt;=0.7,D131&lt;1.7),"versicolor",IF(AND(D131&gt;=1.45,G131&lt;7.37,D131&gt;=0.7,D131&lt;1.7),"virginica",IF(AND(B131&gt;=2.65,G131&gt;=7.37,D131&gt;=0.7,D131&lt;1.7),"versicolor",IF(AND(C131&lt;5.05,B131&lt;2.65,G131&gt;=7.37,D131&gt;=0.7,D131&lt;1.7),"versicolor",IF(AND(C131&gt;=5.05,B131&lt;2.65,G131&gt;=7.37,D131&gt;=0.7,D131&lt;1.7),"virginica","shouldnthappen")))))))</f>
        <v>versicolor</v>
      </c>
    </row>
    <row r="132" customFormat="false" ht="13.8" hidden="false" customHeight="false" outlineLevel="0" collapsed="false">
      <c r="A132" s="1" t="n">
        <v>5.8</v>
      </c>
      <c r="B132" s="1" t="n">
        <v>2.6</v>
      </c>
      <c r="C132" s="1" t="n">
        <v>4</v>
      </c>
      <c r="D132" s="1" t="n">
        <v>1.2</v>
      </c>
      <c r="E132" s="1" t="s">
        <v>92</v>
      </c>
      <c r="F132" s="1" t="n">
        <v>0.726547953672707</v>
      </c>
      <c r="G132" s="1" t="n">
        <v>13.4063776575029</v>
      </c>
      <c r="H132" s="11" t="str">
        <f aca="false">E132</f>
        <v>versicolor</v>
      </c>
      <c r="I132" s="1" t="str">
        <f aca="false">INDEX(L132:BI132, MODE(MATCH(L132:BI132, L132:BI132, 0 )))</f>
        <v>versicolor</v>
      </c>
      <c r="J132" s="12" t="n">
        <f aca="false">COUNTIF(L132:BI132, H132) / COUNTA(L132:BI132)</f>
        <v>1</v>
      </c>
      <c r="K132" s="13" t="n">
        <f aca="false">I132=H132</f>
        <v>1</v>
      </c>
      <c r="L132" s="1" t="str">
        <f aca="false">IF(AND(C132&lt;3.65,B132&gt;=3.35),"setosa",IF(AND(C132&gt;=3.65,B132&gt;=3.35),"virginica",IF(AND(C132&lt;2.35,C132&lt;4.85,B132&lt;3.35),"setosa",IF(AND(F132&gt;=0.899,C132&gt;=2.35,C132&lt;4.85,B132&lt;3.35),"virginica",IF(AND(G132&gt;=8.268,B132&lt;2.75,C132&gt;=4.85,B132&lt;3.35),"virginica",IF(AND(D132&lt;1.55,B132&gt;=2.75,C132&gt;=4.85,B132&lt;3.35),"versicolor",IF(AND(D132&gt;=1.55,B132&gt;=2.75,C132&gt;=4.85,B132&lt;3.35),"virginica",IF(AND(G132&lt;6.537,F132&lt;0.899,C132&gt;=2.35,C132&lt;4.85,B132&lt;3.35),"virginica",IF(AND(G132&gt;=6.537,F132&lt;0.899,C132&gt;=2.35,C132&lt;4.85,B132&lt;3.35),"versicolor",IF(AND(G132&lt;6.878,G132&lt;8.268,B132&lt;2.75,C132&gt;=4.85,B132&lt;3.35),"virginica",IF(AND(G132&gt;=6.878,G132&lt;8.268,B132&lt;2.75,C132&gt;=4.85,B132&lt;3.35),"versicolor","shouldnthappen")))))))))))</f>
        <v>versicolor</v>
      </c>
      <c r="M132" s="1" t="str">
        <f aca="false">IF(AND(C132&lt;2.6),"setosa",IF(AND(D132&gt;=1.75,C132&gt;=2.6),"virginica",IF(AND(G132&lt;6.094,D132&lt;1.75,C132&gt;=2.6),"virginica",IF(AND(D132&lt;1.35,G132&gt;=6.094,D132&lt;1.75,C132&gt;=2.6),"versicolor",IF(AND(C132&lt;5.05,D132&gt;=1.35,G132&gt;=6.094,D132&lt;1.75,C132&gt;=2.6),"versicolor",IF(AND(C132&gt;=5.05,D132&gt;=1.35,G132&gt;=6.094,D132&lt;1.75,C132&gt;=2.6),"virginica","shouldnthappen"))))))</f>
        <v>versicolor</v>
      </c>
      <c r="N132" s="1" t="str">
        <f aca="false">IF(AND(A132&lt;6.6,B132&gt;=3.45),"setosa",IF(AND(A132&gt;=6.6,B132&gt;=3.45),"virginica",IF(AND(D132&lt;0.7,C132&lt;4.75,B132&lt;3.45),"setosa",IF(AND(D132&gt;=0.7,C132&lt;4.75,B132&lt;3.45),"versicolor",IF(AND(C132&gt;=5.15,C132&gt;=4.75,B132&lt;3.45),"virginica",IF(AND(D132&gt;=1.7,A132&lt;6.5,C132&lt;5.15,C132&gt;=4.75,B132&lt;3.45),"virginica",IF(AND(C132&lt;5.05,A132&gt;=6.5,C132&lt;5.15,C132&gt;=4.75,B132&lt;3.45),"versicolor",IF(AND(C132&gt;=5.05,A132&gt;=6.5,C132&lt;5.15,C132&gt;=4.75,B132&lt;3.45),"virginica",IF(AND(G132&lt;7.498,D132&lt;1.7,A132&lt;6.5,C132&lt;5.15,C132&gt;=4.75,B132&lt;3.45),"virginica",IF(AND(G132&gt;=7.498,D132&lt;1.7,A132&lt;6.5,C132&lt;5.15,C132&gt;=4.75,B132&lt;3.45),"versicolor","shouldnthappen"))))))))))</f>
        <v>versicolor</v>
      </c>
      <c r="O132" s="1" t="str">
        <f aca="false">IF(AND(D132&lt;0.75),"setosa",IF(AND(C132&lt;4.75,C132&lt;4.85,D132&gt;=0.75),"versicolor",IF(AND(A132&gt;=6.05,C132&gt;=4.85,D132&gt;=0.75),"virginica",IF(AND(D132&lt;1.6,C132&gt;=4.75,C132&lt;4.85,D132&gt;=0.75),"versicolor",IF(AND(D132&gt;=1.6,C132&gt;=4.75,C132&lt;4.85,D132&gt;=0.75),"virginica",IF(AND(A132&lt;5.9,A132&lt;6.05,C132&gt;=4.85,D132&gt;=0.75),"virginica",IF(AND(A132&gt;=5.9,A132&lt;6.05,C132&gt;=4.85,D132&gt;=0.75),"versicolor","shouldnthappen")))))))</f>
        <v>versicolor</v>
      </c>
      <c r="P132" s="1" t="str">
        <f aca="false">IF(AND(D132&lt;0.75),"setosa",IF(AND(A132&lt;5.55,D132&gt;=0.75),"versicolor",IF(AND(D132&gt;=1.7,G132&lt;13.158,A132&gt;=5.55,D132&gt;=0.75),"virginica",IF(AND(B132&lt;2.45,D132&lt;1.7,G132&lt;13.158,A132&gt;=5.55,D132&gt;=0.75),"virginica",IF(AND(B132&gt;=2.45,D132&lt;1.7,G132&lt;13.158,A132&gt;=5.55,D132&gt;=0.75),"versicolor",IF(AND(B132&gt;=3.05,G132&lt;15.551,G132&gt;=13.158,A132&gt;=5.55,D132&gt;=0.75),"versicolor",IF(AND(B132&lt;2.9,G132&gt;=15.551,G132&gt;=13.158,A132&gt;=5.55,D132&gt;=0.75),"versicolor",IF(AND(B132&gt;=2.9,G132&gt;=15.551,G132&gt;=13.158,A132&gt;=5.55,D132&gt;=0.75),"virginica",IF(AND(D132&lt;1.3,G132&lt;14.221,B132&lt;3.05,G132&lt;15.551,G132&gt;=13.158,A132&gt;=5.55,D132&gt;=0.75),"versicolor",IF(AND(D132&gt;=1.3,G132&lt;14.221,B132&lt;3.05,G132&lt;15.551,G132&gt;=13.158,A132&gt;=5.55,D132&gt;=0.75),"virginica",IF(AND(C132&lt;4.9,G132&gt;=14.221,B132&lt;3.05,G132&lt;15.551,G132&gt;=13.158,A132&gt;=5.55,D132&gt;=0.75),"versicolor",IF(AND(C132&gt;=4.9,G132&gt;=14.221,B132&lt;3.05,G132&lt;15.551,G132&gt;=13.158,A132&gt;=5.55,D132&gt;=0.75),"virginica","shouldnthappen"))))))))))))</f>
        <v>versicolor</v>
      </c>
      <c r="Q132" s="1" t="str">
        <f aca="false">IF(AND(C132&lt;2.6),"setosa",IF(AND(A132&gt;=4.95,C132&lt;4.75,C132&gt;=2.6),"versicolor",IF(AND(D132&gt;=1.75,C132&gt;=4.75,C132&gt;=2.6),"virginica",IF(AND(B132&lt;2.45,A132&lt;4.95,C132&lt;4.75,C132&gt;=2.6),"versicolor",IF(AND(B132&gt;=2.45,A132&lt;4.95,C132&lt;4.75,C132&gt;=2.6),"virginica",IF(AND(G132&lt;7.498,D132&lt;1.75,C132&gt;=4.75,C132&gt;=2.6),"virginica",IF(AND(F132&lt;0.417,G132&gt;=7.498,D132&lt;1.75,C132&gt;=4.75,C132&gt;=2.6),"versicolor",IF(AND(F132&lt;0.442,F132&gt;=0.417,G132&gt;=7.498,D132&lt;1.75,C132&gt;=4.75,C132&gt;=2.6),"virginica",IF(AND(F132&gt;=0.442,F132&gt;=0.417,G132&gt;=7.498,D132&lt;1.75,C132&gt;=4.75,C132&gt;=2.6),"versicolor","shouldnthappen")))))))))</f>
        <v>versicolor</v>
      </c>
      <c r="R132" s="1" t="str">
        <f aca="false">IF(AND(D132&lt;0.75),"setosa",IF(AND(D132&lt;1.75,A132&gt;=6.25,D132&gt;=0.75),"versicolor",IF(AND(D132&gt;=1.75,A132&gt;=6.25,D132&gt;=0.75),"virginica",IF(AND(D132&lt;1.6,C132&lt;4.75,A132&lt;6.25,D132&gt;=0.75),"versicolor",IF(AND(D132&gt;=1.6,C132&lt;4.75,A132&lt;6.25,D132&gt;=0.75),"virginica",IF(AND(G132&lt;6.998,C132&gt;=4.75,A132&lt;6.25,D132&gt;=0.75),"virginica",IF(AND(A132&lt;6.05,G132&gt;=6.998,C132&gt;=4.75,A132&lt;6.25,D132&gt;=0.75),"versicolor",IF(AND(A132&gt;=6.05,G132&gt;=6.998,C132&gt;=4.75,A132&lt;6.25,D132&gt;=0.75),"virginica","shouldnthappen"))))))))</f>
        <v>versicolor</v>
      </c>
      <c r="S132" s="1" t="str">
        <f aca="false">IF(AND(B132&gt;=3.05,A132&lt;5.45),"setosa",IF(AND(C132&lt;2.2,B132&lt;3.05,A132&lt;5.45),"setosa",IF(AND(C132&gt;=2.2,B132&lt;3.05,A132&lt;5.45),"versicolor",IF(AND(B132&lt;3.7,C132&lt;4.8,A132&gt;=5.45),"versicolor",IF(AND(B132&gt;=3.7,C132&lt;4.8,A132&gt;=5.45),"setosa",IF(AND(G132&lt;13.757,C132&lt;5.05,C132&gt;=4.8,A132&gt;=5.45),"virginica",IF(AND(G132&gt;=13.757,C132&lt;5.05,C132&gt;=4.8,A132&gt;=5.45),"versicolor",IF(AND(C132&gt;=5.15,C132&gt;=5.05,C132&gt;=4.8,A132&gt;=5.45),"virginica",IF(AND(A132&lt;5.95,C132&lt;5.15,C132&gt;=5.05,C132&gt;=4.8,A132&gt;=5.45),"virginica",IF(AND(D132&gt;=1.8,A132&gt;=5.95,C132&lt;5.15,C132&gt;=5.05,C132&gt;=4.8,A132&gt;=5.45),"virginica",IF(AND(B132&lt;2.75,D132&lt;1.8,A132&gt;=5.95,C132&lt;5.15,C132&gt;=5.05,C132&gt;=4.8,A132&gt;=5.45),"versicolor",IF(AND(B132&gt;=2.75,D132&lt;1.8,A132&gt;=5.95,C132&lt;5.15,C132&gt;=5.05,C132&gt;=4.8,A132&gt;=5.45),"virginica","shouldnthappen"))))))))))))</f>
        <v>versicolor</v>
      </c>
      <c r="T132" s="1" t="str">
        <f aca="false">IF(AND(C132&lt;2.6),"setosa",IF(AND(D132&lt;1.65,C132&lt;4.75,C132&gt;=2.6),"versicolor",IF(AND(D132&gt;=1.65,C132&lt;4.75,C132&gt;=2.6),"virginica",IF(AND(G132&gt;=8.494,A132&lt;6.6,C132&gt;=4.75,C132&gt;=2.6),"virginica",IF(AND(C132&lt;5.2,A132&gt;=6.6,C132&gt;=4.75,C132&gt;=2.6),"versicolor",IF(AND(C132&gt;=5.2,A132&gt;=6.6,C132&gt;=4.75,C132&gt;=2.6),"virginica",IF(AND(A132&lt;5.95,G132&lt;8.494,A132&lt;6.6,C132&gt;=4.75,C132&gt;=2.6),"virginica",IF(AND(A132&gt;=5.95,G132&lt;8.494,A132&lt;6.6,C132&gt;=4.75,C132&gt;=2.6),"versicolor","shouldnthappen"))))))))</f>
        <v>versicolor</v>
      </c>
      <c r="U132" s="1" t="str">
        <f aca="false">IF(AND(C132&lt;3.65,B132&gt;=3.35),"setosa",IF(AND(C132&gt;=3.65,B132&gt;=3.35),"virginica",IF(AND(C132&lt;2.35,A132&lt;6.25,B132&lt;3.35),"setosa",IF(AND(C132&lt;4.85,A132&gt;=6.25,B132&lt;3.35),"versicolor",IF(AND(G132&gt;=15.426,C132&gt;=2.35,A132&lt;6.25,B132&lt;3.35),"virginica",IF(AND(D132&gt;=1.55,C132&gt;=4.85,A132&gt;=6.25,B132&lt;3.35),"virginica",IF(AND(D132&lt;1.8,G132&lt;15.426,C132&gt;=2.35,A132&lt;6.25,B132&lt;3.35),"versicolor",IF(AND(D132&gt;=1.8,G132&lt;15.426,C132&gt;=2.35,A132&lt;6.25,B132&lt;3.35),"virginica",IF(AND(B132&lt;2.95,D132&lt;1.55,C132&gt;=4.85,A132&gt;=6.25,B132&lt;3.35),"virginica",IF(AND(B132&gt;=2.95,D132&lt;1.55,C132&gt;=4.85,A132&gt;=6.25,B132&lt;3.35),"versicolor","shouldnthappen"))))))))))</f>
        <v>versicolor</v>
      </c>
      <c r="V132" s="1" t="str">
        <f aca="false">IF(AND(C132&lt;2.6),"setosa",IF(AND(C132&gt;=4.85,C132&gt;=2.6),"virginica",IF(AND(F132&gt;=0.9,C132&lt;4.85,C132&gt;=2.6),"virginica",IF(AND(G132&lt;5.656,F132&lt;0.9,C132&lt;4.85,C132&gt;=2.6),"virginica",IF(AND(G132&gt;=5.656,F132&lt;0.9,C132&lt;4.85,C132&gt;=2.6),"versicolor","shouldnthappen")))))</f>
        <v>versicolor</v>
      </c>
      <c r="W132" s="1" t="str">
        <f aca="false">IF(AND(D132&gt;=1.75,G132&gt;=13.795),"virginica",IF(AND(D132&gt;=1.5,G132&gt;=12.335,G132&lt;13.795),"virginica",IF(AND(C132&lt;2.45,C132&lt;4.85,G132&lt;12.335,G132&lt;13.795),"setosa",IF(AND(C132&gt;=2.45,C132&lt;4.85,G132&lt;12.335,G132&lt;13.795),"versicolor",IF(AND(D132&gt;=1.7,C132&gt;=4.85,G132&lt;12.335,G132&lt;13.795),"virginica",IF(AND(B132&gt;=3.25,D132&lt;1.5,G132&gt;=12.335,G132&lt;13.795),"setosa",IF(AND(D132&lt;1,F132&lt;0.255,D132&lt;1.75,G132&gt;=13.795),"setosa",IF(AND(D132&gt;=1,F132&lt;0.255,D132&lt;1.75,G132&gt;=13.795),"versicolor",IF(AND(A132&lt;5.4,F132&gt;=0.255,D132&lt;1.75,G132&gt;=13.795),"setosa",IF(AND(A132&gt;=5.4,F132&gt;=0.255,D132&lt;1.75,G132&gt;=13.795),"versicolor",IF(AND(A132&lt;6.15,D132&lt;1.7,C132&gt;=4.85,G132&lt;12.335,G132&lt;13.795),"versicolor",IF(AND(A132&gt;=6.15,D132&lt;1.7,C132&gt;=4.85,G132&lt;12.335,G132&lt;13.795),"virginica",IF(AND(C132&lt;5,B132&lt;3.25,D132&lt;1.5,G132&gt;=12.335,G132&lt;13.795),"versicolor",IF(AND(C132&gt;=5,B132&lt;3.25,D132&lt;1.5,G132&gt;=12.335,G132&lt;13.795),"virginica","shouldnthappen"))))))))))))))</f>
        <v>versicolor</v>
      </c>
      <c r="X132" s="1" t="str">
        <f aca="false">IF(AND(C132&lt;2.5,A132&lt;5.55),"setosa",IF(AND(F132&lt;0.096,A132&gt;=5.55),"virginica",IF(AND(D132&lt;1.6,C132&gt;=2.5,A132&lt;5.55),"versicolor",IF(AND(D132&gt;=1.6,C132&gt;=2.5,A132&lt;5.55),"virginica",IF(AND(F132&gt;=0.156,C132&lt;4.75,F132&gt;=0.096,A132&gt;=5.55),"versicolor",IF(AND(D132&gt;=1.75,C132&gt;=4.75,F132&gt;=0.096,A132&gt;=5.55),"virginica",IF(AND(B132&lt;3.3,F132&lt;0.156,C132&lt;4.75,F132&gt;=0.096,A132&gt;=5.55),"versicolor",IF(AND(B132&gt;=3.3,F132&lt;0.156,C132&lt;4.75,F132&gt;=0.096,A132&gt;=5.55),"setosa",IF(AND(B132&lt;2.45,A132&lt;6.05,D132&lt;1.75,C132&gt;=4.75,F132&gt;=0.096,A132&gt;=5.55),"virginica",IF(AND(B132&gt;=2.45,A132&lt;6.05,D132&lt;1.75,C132&gt;=4.75,F132&gt;=0.096,A132&gt;=5.55),"versicolor",IF(AND(F132&lt;0.205,A132&gt;=6.05,D132&lt;1.75,C132&gt;=4.75,F132&gt;=0.096,A132&gt;=5.55),"versicolor",IF(AND(F132&gt;=0.205,A132&gt;=6.05,D132&lt;1.75,C132&gt;=4.75,F132&gt;=0.096,A132&gt;=5.55),"virginica","shouldnthappen"))))))))))))</f>
        <v>versicolor</v>
      </c>
      <c r="Y132" s="1" t="str">
        <f aca="false">IF(AND(C132&lt;2.35,A132&lt;5.55),"setosa",IF(AND(C132&gt;=5.05,A132&gt;=5.55),"virginica",IF(AND(D132&lt;1.6,C132&gt;=2.35,A132&lt;5.55),"versicolor",IF(AND(D132&gt;=1.6,C132&gt;=2.35,A132&lt;5.55),"virginica",IF(AND(D132&gt;=1.75,C132&lt;5.05,A132&gt;=5.55),"virginica",IF(AND(B132&gt;=3.55,D132&lt;1.75,C132&lt;5.05,A132&gt;=5.55),"setosa",IF(AND(G132&lt;6.3,B132&lt;3.55,D132&lt;1.75,C132&lt;5.05,A132&gt;=5.55),"virginica",IF(AND(G132&gt;=6.3,B132&lt;3.55,D132&lt;1.75,C132&lt;5.05,A132&gt;=5.55),"versicolor","shouldnthappen"))))))))</f>
        <v>versicolor</v>
      </c>
      <c r="Z132" s="1" t="str">
        <f aca="false">IF(AND(D132&lt;0.75),"setosa",IF(AND(B132&gt;=2.55,C132&lt;4.85,D132&gt;=0.75),"versicolor",IF(AND(D132&gt;=1.7,C132&gt;=4.85,D132&gt;=0.75),"virginica",IF(AND(D132&lt;1.6,B132&lt;2.55,C132&lt;4.85,D132&gt;=0.75),"versicolor",IF(AND(D132&gt;=1.6,B132&lt;2.55,C132&lt;4.85,D132&gt;=0.75),"virginica",IF(AND(B132&lt;2.65,D132&lt;1.7,C132&gt;=4.85,D132&gt;=0.75),"virginica",IF(AND(F132&lt;0.325,B132&gt;=2.65,D132&lt;1.7,C132&gt;=4.85,D132&gt;=0.75),"virginica",IF(AND(G132&lt;10.717,F132&gt;=0.325,B132&gt;=2.65,D132&lt;1.7,C132&gt;=4.85,D132&gt;=0.75),"versicolor",IF(AND(G132&gt;=10.717,F132&gt;=0.325,B132&gt;=2.65,D132&lt;1.7,C132&gt;=4.85,D132&gt;=0.75),"virginica","shouldnthappen")))))))))</f>
        <v>versicolor</v>
      </c>
      <c r="AA132" s="1" t="str">
        <f aca="false">IF(AND(D132&lt;0.75),"setosa",IF(AND(D132&gt;=1.75,D132&gt;=0.75),"virginica",IF(AND(F132&gt;=0.455,D132&lt;1.75,D132&gt;=0.75),"versicolor",IF(AND(D132&lt;1.45,F132&lt;0.455,D132&lt;1.75,D132&gt;=0.75),"versicolor",IF(AND(F132&lt;0.247,D132&gt;=1.45,F132&lt;0.455,D132&lt;1.75,D132&gt;=0.75),"versicolor",IF(AND(F132&gt;=0.247,D132&gt;=1.45,F132&lt;0.455,D132&lt;1.75,D132&gt;=0.75),"virginica","shouldnthappen"))))))</f>
        <v>versicolor</v>
      </c>
      <c r="AB132" s="1" t="str">
        <f aca="false">IF(AND(F132&gt;=0.221,B132&gt;=3.35),"setosa",IF(AND(A132&lt;5.3,F132&gt;=0.683,B132&lt;3.35),"setosa",IF(AND(A132&lt;6.45,F132&lt;0.221,B132&gt;=3.35),"setosa",IF(AND(A132&gt;=6.45,F132&lt;0.221,B132&gt;=3.35),"virginica",IF(AND(G132&lt;6.3,A132&lt;6.25,F132&lt;0.683,B132&lt;3.35),"virginica",IF(AND(G132&lt;13.795,A132&gt;=6.25,F132&lt;0.683,B132&lt;3.35),"virginica",IF(AND(D132&lt;1.65,A132&gt;=5.3,F132&gt;=0.683,B132&lt;3.35),"versicolor",IF(AND(D132&gt;=1.65,A132&gt;=5.3,F132&gt;=0.683,B132&lt;3.35),"virginica",IF(AND(D132&lt;0.6,G132&gt;=6.3,A132&lt;6.25,F132&lt;0.683,B132&lt;3.35),"setosa",IF(AND(D132&lt;1.7,G132&gt;=13.795,A132&gt;=6.25,F132&lt;0.683,B132&lt;3.35),"versicolor",IF(AND(D132&gt;=1.7,G132&gt;=13.795,A132&gt;=6.25,F132&lt;0.683,B132&lt;3.35),"virginica",IF(AND(C132&gt;=5.35,D132&gt;=0.6,G132&gt;=6.3,A132&lt;6.25,F132&lt;0.683,B132&lt;3.35),"virginica",IF(AND(D132&lt;1.75,C132&lt;5.35,D132&gt;=0.6,G132&gt;=6.3,A132&lt;6.25,F132&lt;0.683,B132&lt;3.35),"versicolor",IF(AND(D132&gt;=1.75,C132&lt;5.35,D132&gt;=0.6,G132&gt;=6.3,A132&lt;6.25,F132&lt;0.683,B132&lt;3.35),"virginica","shouldnthappen"))))))))))))))</f>
        <v>versicolor</v>
      </c>
      <c r="AC132" s="1" t="str">
        <f aca="false">IF(AND(B132&gt;=3.3),"setosa",IF(AND(C132&lt;2.45,D132&lt;1.55,B132&lt;3.3),"setosa",IF(AND(F132&gt;=0.211,D132&gt;=1.55,B132&lt;3.3),"virginica",IF(AND(C132&lt;4.9,C132&gt;=2.45,D132&lt;1.55,B132&lt;3.3),"versicolor",IF(AND(C132&gt;=4.9,C132&gt;=2.45,D132&lt;1.55,B132&lt;3.3),"virginica",IF(AND(F132&lt;0.138,F132&lt;0.211,D132&gt;=1.55,B132&lt;3.3),"virginica",IF(AND(F132&gt;=0.138,F132&lt;0.211,D132&gt;=1.55,B132&lt;3.3),"versicolor","shouldnthappen")))))))</f>
        <v>versicolor</v>
      </c>
      <c r="AD132" s="1" t="str">
        <f aca="false">IF(AND(D132&gt;=1.75),"virginica",IF(AND(D132&lt;0.75,D132&lt;1.75),"setosa",IF(AND(D132&lt;1.35,D132&gt;=0.75,D132&lt;1.75),"versicolor",IF(AND(B132&lt;2.6,C132&lt;4.85,D132&gt;=1.35,D132&gt;=0.75,D132&lt;1.75),"virginica",IF(AND(B132&gt;=2.6,C132&lt;4.85,D132&gt;=1.35,D132&gt;=0.75,D132&lt;1.75),"versicolor",IF(AND(A132&lt;6.4,C132&gt;=4.85,D132&gt;=1.35,D132&gt;=0.75,D132&lt;1.75),"virginica",IF(AND(A132&gt;=6.4,C132&gt;=4.85,D132&gt;=1.35,D132&gt;=0.75,D132&lt;1.75),"versicolor","shouldnthappen")))))))</f>
        <v>versicolor</v>
      </c>
      <c r="AE132" s="1" t="str">
        <f aca="false">IF(AND(C132&lt;2.45),"setosa",IF(AND(F132&lt;0.07,C132&gt;=2.45),"virginica",IF(AND(A132&gt;=5,C132&lt;4.75,F132&gt;=0.07,C132&gt;=2.45),"versicolor",IF(AND(F132&lt;0.182,C132&gt;=4.75,F132&gt;=0.07,C132&gt;=2.45),"versicolor",IF(AND(B132&lt;2.45,A132&lt;5,C132&lt;4.75,F132&gt;=0.07,C132&gt;=2.45),"versicolor",IF(AND(B132&gt;=2.45,A132&lt;5,C132&lt;4.75,F132&gt;=0.07,C132&gt;=2.45),"virginica",IF(AND(F132&gt;=0.468,F132&gt;=0.182,C132&gt;=4.75,F132&gt;=0.07,C132&gt;=2.45),"virginica",IF(AND(A132&gt;=6.85,F132&lt;0.468,F132&gt;=0.182,C132&gt;=4.75,F132&gt;=0.07,C132&gt;=2.45),"virginica",IF(AND(B132&lt;2.6,A132&lt;6.85,F132&lt;0.468,F132&gt;=0.182,C132&gt;=4.75,F132&gt;=0.07,C132&gt;=2.45),"virginica",IF(AND(B132&gt;=2.6,A132&lt;6.85,F132&lt;0.468,F132&gt;=0.182,C132&gt;=4.75,F132&gt;=0.07,C132&gt;=2.45),"versicolor","shouldnthappen"))))))))))</f>
        <v>versicolor</v>
      </c>
      <c r="AF132" s="1" t="str">
        <f aca="false">IF(AND(D132&lt;0.75,A132&lt;5.45),"setosa",IF(AND(D132&gt;=1.75,A132&gt;=5.45),"virginica",IF(AND(G132&lt;6.094,D132&gt;=0.75,A132&lt;5.45),"virginica",IF(AND(G132&gt;=6.094,D132&gt;=0.75,A132&lt;5.45),"versicolor",IF(AND(C132&lt;2.75,D132&lt;1.75,A132&gt;=5.45),"setosa",IF(AND(D132&lt;1.45,C132&gt;=2.75,D132&lt;1.75,A132&gt;=5.45),"versicolor",IF(AND(B132&lt;2.75,D132&gt;=1.45,C132&gt;=2.75,D132&lt;1.75,A132&gt;=5.45),"versicolor",IF(AND(C132&lt;5.05,B132&gt;=2.75,D132&gt;=1.45,C132&gt;=2.75,D132&lt;1.75,A132&gt;=5.45),"versicolor",IF(AND(C132&gt;=5.05,B132&gt;=2.75,D132&gt;=1.45,C132&gt;=2.75,D132&lt;1.75,A132&gt;=5.45),"virginica","shouldnthappen")))))))))</f>
        <v>versicolor</v>
      </c>
      <c r="AG132" s="1" t="str">
        <f aca="false">IF(AND(D132&lt;0.65,G132&lt;8.868,A132&lt;5.3),"setosa",IF(AND(C132&lt;2.6,G132&gt;=8.868,A132&lt;5.3),"setosa",IF(AND(C132&gt;=2.6,G132&gt;=8.868,A132&lt;5.3),"versicolor",IF(AND(C132&gt;=4.95,D132&lt;1.55,A132&gt;=5.3),"virginica",IF(AND(G132&lt;13.795,D132&gt;=1.55,A132&gt;=5.3),"virginica",IF(AND(C132&lt;3.75,D132&gt;=0.65,G132&lt;8.868,A132&lt;5.3),"versicolor",IF(AND(C132&gt;=3.75,D132&gt;=0.65,G132&lt;8.868,A132&lt;5.3),"virginica",IF(AND(C132&lt;2.6,C132&lt;4.95,D132&lt;1.55,A132&gt;=5.3),"setosa",IF(AND(C132&gt;=2.6,C132&lt;4.95,D132&lt;1.55,A132&gt;=5.3),"versicolor",IF(AND(C132&lt;4.75,G132&gt;=13.795,D132&gt;=1.55,A132&gt;=5.3),"versicolor",IF(AND(C132&gt;=4.75,G132&gt;=13.795,D132&gt;=1.55,A132&gt;=5.3),"virginica","shouldnthappen")))))))))))</f>
        <v>versicolor</v>
      </c>
      <c r="AH132" s="1" t="str">
        <f aca="false">IF(AND(D132&lt;0.75),"setosa",IF(AND(C132&lt;4.75,D132&gt;=0.75),"versicolor",IF(AND(G132&lt;13.757,C132&gt;=4.75,D132&gt;=0.75),"virginica",IF(AND(B132&lt;3.05,G132&gt;=13.757,C132&gt;=4.75,D132&gt;=0.75),"virginica",IF(AND(A132&lt;6.65,B132&gt;=3.05,G132&gt;=13.757,C132&gt;=4.75,D132&gt;=0.75),"virginica",IF(AND(A132&gt;=6.65,B132&gt;=3.05,G132&gt;=13.757,C132&gt;=4.75,D132&gt;=0.75),"versicolor","shouldnthappen"))))))</f>
        <v>versicolor</v>
      </c>
      <c r="AI132" s="1" t="str">
        <f aca="false">IF(AND(D132&lt;0.7),"setosa",IF(AND(C132&lt;4.75,D132&gt;=0.7),"versicolor",IF(AND(A132&lt;6.6,F132&lt;0.482,C132&gt;=4.75,D132&gt;=0.7),"virginica",IF(AND(C132&gt;=4.95,F132&gt;=0.482,C132&gt;=4.75,D132&gt;=0.7),"virginica",IF(AND(D132&lt;1.9,A132&gt;=6.6,F132&lt;0.482,C132&gt;=4.75,D132&gt;=0.7),"versicolor",IF(AND(D132&gt;=1.9,A132&gt;=6.6,F132&lt;0.482,C132&gt;=4.75,D132&gt;=0.7),"virginica",IF(AND(F132&gt;=0.766,C132&lt;4.95,F132&gt;=0.482,C132&gt;=4.75,D132&gt;=0.7),"virginica",IF(AND(B132&lt;2.95,F132&lt;0.766,C132&lt;4.95,F132&gt;=0.482,C132&gt;=4.75,D132&gt;=0.7),"virginica",IF(AND(B132&gt;=2.95,F132&lt;0.766,C132&lt;4.95,F132&gt;=0.482,C132&gt;=4.75,D132&gt;=0.7),"versicolor","shouldnthappen")))))))))</f>
        <v>versicolor</v>
      </c>
      <c r="AJ132" s="1" t="str">
        <f aca="false">IF(AND(C132&lt;2.45,C132&lt;4.75),"setosa",IF(AND(D132&gt;=1.65,C132&gt;=4.75),"virginica",IF(AND(A132&lt;4.95,C132&gt;=2.45,C132&lt;4.75),"virginica",IF(AND(A132&gt;=4.95,C132&gt;=2.45,C132&lt;4.75),"versicolor",IF(AND(B132&lt;2.95,D132&lt;1.65,C132&gt;=4.75),"virginica",IF(AND(B132&gt;=2.95,D132&lt;1.65,C132&gt;=4.75),"versicolor","shouldnthappen"))))))</f>
        <v>versicolor</v>
      </c>
      <c r="AK132" s="1" t="str">
        <f aca="false">IF(AND(D132&lt;0.75,A132&lt;5.45),"setosa",IF(AND(B132&lt;2.45,D132&gt;=0.75,A132&lt;5.45),"versicolor",IF(AND(A132&gt;=5.55,C132&lt;4.75,A132&gt;=5.45),"versicolor",IF(AND(C132&gt;=5.15,C132&gt;=4.75,A132&gt;=5.45),"virginica",IF(AND(G132&lt;6.094,B132&gt;=2.45,D132&gt;=0.75,A132&lt;5.45),"virginica",IF(AND(G132&gt;=6.094,B132&gt;=2.45,D132&gt;=0.75,A132&lt;5.45),"versicolor",IF(AND(D132&lt;0.6,A132&lt;5.55,C132&lt;4.75,A132&gt;=5.45),"setosa",IF(AND(D132&gt;=0.6,A132&lt;5.55,C132&lt;4.75,A132&gt;=5.45),"versicolor",IF(AND(C132&lt;4.95,C132&lt;5.15,C132&gt;=4.75,A132&gt;=5.45),"virginica",IF(AND(G132&lt;12.627,C132&lt;5.05,C132&gt;=4.95,C132&lt;5.15,C132&gt;=4.75,A132&gt;=5.45),"virginica",IF(AND(G132&gt;=12.627,C132&lt;5.05,C132&gt;=4.95,C132&lt;5.15,C132&gt;=4.75,A132&gt;=5.45),"versicolor",IF(AND(D132&lt;1.7,C132&gt;=5.05,C132&gt;=4.95,C132&lt;5.15,C132&gt;=4.75,A132&gt;=5.45),"versicolor",IF(AND(D132&gt;=1.7,C132&gt;=5.05,C132&gt;=4.95,C132&lt;5.15,C132&gt;=4.75,A132&gt;=5.45),"virginica","shouldnthappen")))))))))))))</f>
        <v>versicolor</v>
      </c>
      <c r="AL132" s="1" t="str">
        <f aca="false">IF(AND(B132&lt;2.45,B132&lt;3.15),"versicolor",IF(AND(D132&lt;0.95,G132&lt;15.141,B132&gt;=3.15),"setosa",IF(AND(G132&lt;15.429,G132&gt;=15.141,B132&gt;=3.15),"versicolor",IF(AND(G132&gt;=15.429,G132&gt;=15.141,B132&gt;=3.15),"virginica",IF(AND(C132&lt;2.3,C132&lt;4.75,B132&gt;=2.45,B132&lt;3.15),"setosa",IF(AND(G132&gt;=16.072,C132&gt;=4.75,B132&gt;=2.45,B132&lt;3.15),"versicolor",IF(AND(G132&lt;11.833,D132&gt;=0.95,G132&lt;15.141,B132&gt;=3.15),"virginica",IF(AND(A132&lt;5,C132&gt;=2.3,C132&lt;4.75,B132&gt;=2.45,B132&lt;3.15),"virginica",IF(AND(A132&gt;=5,C132&gt;=2.3,C132&lt;4.75,B132&gt;=2.45,B132&lt;3.15),"versicolor",IF(AND(G132&lt;14.342,G132&gt;=11.833,D132&gt;=0.95,G132&lt;15.141,B132&gt;=3.15),"versicolor",IF(AND(G132&gt;=14.342,G132&gt;=11.833,D132&gt;=0.95,G132&lt;15.141,B132&gt;=3.15),"virginica",IF(AND(G132&lt;13.757,F132&gt;=0.741,G132&lt;16.072,C132&gt;=4.75,B132&gt;=2.45,B132&lt;3.15),"virginica",IF(AND(F132&gt;=0.546,A132&lt;6.15,F132&lt;0.741,G132&lt;16.072,C132&gt;=4.75,B132&gt;=2.45,B132&lt;3.15),"virginica",IF(AND(D132&gt;=1.75,A132&gt;=6.15,F132&lt;0.741,G132&lt;16.072,C132&gt;=4.75,B132&gt;=2.45,B132&lt;3.15),"virginica",IF(AND(C132&lt;4.85,G132&gt;=13.757,F132&gt;=0.741,G132&lt;16.072,C132&gt;=4.75,B132&gt;=2.45,B132&lt;3.15),"virginica",IF(AND(C132&gt;=4.85,G132&gt;=13.757,F132&gt;=0.741,G132&lt;16.072,C132&gt;=4.75,B132&gt;=2.45,B132&lt;3.15),"versicolor",IF(AND(F132&lt;0.331,F132&lt;0.546,A132&lt;6.15,F132&lt;0.741,G132&lt;16.072,C132&gt;=4.75,B132&gt;=2.45,B132&lt;3.15),"virginica",IF(AND(F132&gt;=0.331,F132&lt;0.546,A132&lt;6.15,F132&lt;0.741,G132&lt;16.072,C132&gt;=4.75,B132&gt;=2.45,B132&lt;3.15),"versicolor",IF(AND(G132&lt;10.661,D132&lt;1.75,A132&gt;=6.15,F132&lt;0.741,G132&lt;16.072,C132&gt;=4.75,B132&gt;=2.45,B132&lt;3.15),"virginica",IF(AND(G132&gt;=10.661,D132&lt;1.75,A132&gt;=6.15,F132&lt;0.741,G132&lt;16.072,C132&gt;=4.75,B132&gt;=2.45,B132&lt;3.15),"versicolor","shouldnthappen"))))))))))))))))))))</f>
        <v>versicolor</v>
      </c>
      <c r="AM132" s="1" t="str">
        <f aca="false">IF(AND(D132&lt;1.35,F132&gt;=0.917),"setosa",IF(AND(D132&gt;=1.35,F132&gt;=0.917),"virginica",IF(AND(D132&lt;0.75,D132&lt;1.55,F132&lt;0.917),"setosa",IF(AND(C132&gt;=4.8,D132&gt;=1.55,F132&lt;0.917),"virginica",IF(AND(A132&lt;5.95,D132&gt;=0.75,D132&lt;1.55,F132&lt;0.917),"versicolor",IF(AND(F132&lt;0.473,C132&lt;4.8,D132&gt;=1.55,F132&lt;0.917),"virginica",IF(AND(F132&gt;=0.473,C132&lt;4.8,D132&gt;=1.55,F132&lt;0.917),"versicolor",IF(AND(C132&lt;4.95,A132&gt;=5.95,D132&gt;=0.75,D132&lt;1.55,F132&lt;0.917),"versicolor",IF(AND(C132&gt;=4.95,A132&gt;=5.95,D132&gt;=0.75,D132&lt;1.55,F132&lt;0.917),"virginica","shouldnthappen")))))))))</f>
        <v>versicolor</v>
      </c>
      <c r="AN132" s="1" t="str">
        <f aca="false">IF(AND(D132&lt;0.75,A132&lt;5.45),"setosa",IF(AND(D132&lt;1.55,D132&gt;=0.75,A132&lt;5.45),"versicolor",IF(AND(D132&gt;=1.55,D132&gt;=0.75,A132&lt;5.45),"virginica",IF(AND(A132&gt;=5.75,C132&lt;4.75,A132&gt;=5.45),"versicolor",IF(AND(F132&lt;0.361,C132&gt;=4.75,A132&gt;=5.45),"virginica",IF(AND(C132&lt;2.6,A132&lt;5.75,C132&lt;4.75,A132&gt;=5.45),"setosa",IF(AND(C132&gt;=2.6,A132&lt;5.75,C132&lt;4.75,A132&gt;=5.45),"versicolor",IF(AND(D132&gt;=1.7,F132&gt;=0.361,C132&gt;=4.75,A132&gt;=5.45),"virginica",IF(AND(B132&lt;2.65,D132&lt;1.7,F132&gt;=0.361,C132&gt;=4.75,A132&gt;=5.45),"virginica",IF(AND(A132&lt;7.05,B132&gt;=2.65,D132&lt;1.7,F132&gt;=0.361,C132&gt;=4.75,A132&gt;=5.45),"versicolor",IF(AND(A132&gt;=7.05,B132&gt;=2.65,D132&lt;1.7,F132&gt;=0.361,C132&gt;=4.75,A132&gt;=5.45),"virginica","shouldnthappen")))))))))))</f>
        <v>versicolor</v>
      </c>
      <c r="AO132" s="1" t="str">
        <f aca="false">IF(AND(D132&lt;0.7),"setosa",IF(AND(A132&lt;4.95,C132&lt;4.85,D132&gt;=0.7),"virginica",IF(AND(A132&gt;=4.95,C132&lt;4.85,D132&gt;=0.7),"versicolor",IF(AND(D132&gt;=1.7,C132&gt;=4.85,D132&gt;=0.7),"virginica",IF(AND(F132&lt;0.325,D132&lt;1.7,C132&gt;=4.85,D132&gt;=0.7),"virginica",IF(AND(D132&lt;1.55,F132&gt;=0.325,D132&lt;1.7,C132&gt;=4.85,D132&gt;=0.7),"virginica",IF(AND(D132&gt;=1.55,F132&gt;=0.325,D132&lt;1.7,C132&gt;=4.85,D132&gt;=0.7),"versicolor","shouldnthappen")))))))</f>
        <v>versicolor</v>
      </c>
      <c r="AP132" s="1" t="str">
        <f aca="false">IF(AND(D132&lt;0.75),"setosa",IF(AND(C132&lt;4.85,D132&gt;=0.75),"versicolor",IF(AND(G132&gt;=8.277,C132&gt;=4.85,D132&gt;=0.75),"virginica",IF(AND(F132&gt;=0.633,G132&lt;8.277,C132&gt;=4.85,D132&gt;=0.75),"virginica",IF(AND(G132&lt;7.61,F132&lt;0.633,G132&lt;8.277,C132&gt;=4.85,D132&gt;=0.75),"virginica",IF(AND(G132&gt;=7.61,F132&lt;0.633,G132&lt;8.277,C132&gt;=4.85,D132&gt;=0.75),"versicolor","shouldnthappen"))))))</f>
        <v>versicolor</v>
      </c>
      <c r="AQ132" s="1" t="str">
        <f aca="false">IF(AND(C132&lt;2.65,A132&gt;=5.45,C132&lt;4.75),"setosa",IF(AND(C132&gt;=2.65,A132&gt;=5.45,C132&lt;4.75),"versicolor",IF(AND(B132&lt;2.9,C132&lt;4.85,C132&gt;=4.75),"versicolor",IF(AND(B132&gt;=2.9,C132&lt;4.85,C132&gt;=4.75),"virginica",IF(AND(D132&lt;1.7,C132&gt;=4.85,C132&gt;=4.75),"versicolor",IF(AND(D132&gt;=1.7,C132&gt;=4.85,C132&gt;=4.75),"virginica",IF(AND(C132&lt;2.45,G132&lt;14.126,A132&lt;5.45,C132&lt;4.75),"setosa",IF(AND(C132&gt;=2.45,G132&lt;14.126,A132&lt;5.45,C132&lt;4.75),"versicolor",IF(AND(C132&lt;2.4,G132&gt;=14.126,A132&lt;5.45,C132&lt;4.75),"setosa",IF(AND(C132&gt;=2.4,G132&gt;=14.126,A132&lt;5.45,C132&lt;4.75),"versicolor","shouldnthappen"))))))))))</f>
        <v>versicolor</v>
      </c>
      <c r="AR132" s="1" t="str">
        <f aca="false">IF(AND(C132&lt;2.45,C132&lt;4.85),"setosa",IF(AND(C132&gt;=5.15,C132&gt;=4.85),"virginica",IF(AND(A132&gt;=4.95,C132&gt;=2.45,C132&lt;4.85),"versicolor",IF(AND(D132&lt;1.35,A132&lt;4.95,C132&gt;=2.45,C132&lt;4.85),"versicolor",IF(AND(D132&gt;=1.35,A132&lt;4.95,C132&gt;=2.45,C132&lt;4.85),"virginica",IF(AND(F132&lt;0.35,G132&lt;12.751,C132&lt;5.15,C132&gt;=4.85),"virginica",IF(AND(A132&lt;6.5,G132&gt;=12.751,C132&lt;5.15,C132&gt;=4.85),"virginica",IF(AND(A132&gt;=6.5,G132&gt;=12.751,C132&lt;5.15,C132&gt;=4.85),"versicolor",IF(AND(B132&gt;=2.75,F132&gt;=0.35,G132&lt;12.751,C132&lt;5.15,C132&gt;=4.85),"virginica",IF(AND(C132&lt;5.05,B132&lt;2.75,F132&gt;=0.35,G132&lt;12.751,C132&lt;5.15,C132&gt;=4.85),"virginica",IF(AND(C132&gt;=5.05,B132&lt;2.75,F132&gt;=0.35,G132&lt;12.751,C132&lt;5.15,C132&gt;=4.85),"versicolor","shouldnthappen")))))))))))</f>
        <v>versicolor</v>
      </c>
      <c r="AS132" s="1" t="str">
        <f aca="false">IF(AND(F132&gt;=0.9,B132&lt;3.05),"virginica",IF(AND(A132&lt;5.9,B132&gt;=3.05),"setosa",IF(AND(D132&lt;1.65,A132&gt;=5.9,B132&gt;=3.05),"versicolor",IF(AND(D132&gt;=1.65,A132&gt;=5.9,B132&gt;=3.05),"virginica",IF(AND(D132&gt;=1.75,C132&gt;=4.85,F132&lt;0.9,B132&lt;3.05),"virginica",IF(AND(C132&lt;2.2,B132&lt;2.95,C132&lt;4.85,F132&lt;0.9,B132&lt;3.05),"setosa",IF(AND(C132&gt;=2.2,B132&lt;2.95,C132&lt;4.85,F132&lt;0.9,B132&lt;3.05),"versicolor",IF(AND(C132&lt;2.8,B132&gt;=2.95,C132&lt;4.85,F132&lt;0.9,B132&lt;3.05),"setosa",IF(AND(C132&gt;=2.8,B132&gt;=2.95,C132&lt;4.85,F132&lt;0.9,B132&lt;3.05),"versicolor",IF(AND(G132&lt;13.879,D132&lt;1.75,C132&gt;=4.85,F132&lt;0.9,B132&lt;3.05),"virginica",IF(AND(G132&gt;=13.879,D132&lt;1.75,C132&gt;=4.85,F132&lt;0.9,B132&lt;3.05),"versicolor","shouldnthappen")))))))))))</f>
        <v>versicolor</v>
      </c>
      <c r="AT132" s="1" t="str">
        <f aca="false">IF(AND(D132&lt;0.75),"setosa",IF(AND(D132&gt;=1.75,D132&gt;=0.75),"virginica",IF(AND(D132&lt;1.45,G132&lt;7.37,D132&lt;1.75,D132&gt;=0.75),"versicolor",IF(AND(D132&gt;=1.45,G132&lt;7.37,D132&lt;1.75,D132&gt;=0.75),"virginica",IF(AND(C132&lt;5.45,G132&gt;=7.37,D132&lt;1.75,D132&gt;=0.75),"versicolor",IF(AND(C132&gt;=5.45,G132&gt;=7.37,D132&lt;1.75,D132&gt;=0.75),"virginica","shouldnthappen"))))))</f>
        <v>versicolor</v>
      </c>
      <c r="AU132" s="1" t="str">
        <f aca="false">IF(AND(D132&lt;0.7),"setosa",IF(AND(D132&gt;=1.7,A132&gt;=6.15,D132&gt;=0.7),"virginica",IF(AND(B132&gt;=2.55,C132&lt;4.75,A132&lt;6.15,D132&gt;=0.7),"versicolor",IF(AND(D132&gt;=1.7,C132&gt;=4.75,A132&lt;6.15,D132&gt;=0.7),"virginica",IF(AND(C132&lt;5.25,D132&lt;1.7,A132&gt;=6.15,D132&gt;=0.7),"versicolor",IF(AND(C132&gt;=5.25,D132&lt;1.7,A132&gt;=6.15,D132&gt;=0.7),"virginica",IF(AND(C132&lt;4.25,B132&lt;2.55,C132&lt;4.75,A132&lt;6.15,D132&gt;=0.7),"versicolor",IF(AND(C132&gt;=4.25,B132&lt;2.55,C132&lt;4.75,A132&lt;6.15,D132&gt;=0.7),"virginica",IF(AND(B132&lt;2.65,D132&lt;1.7,C132&gt;=4.75,A132&lt;6.15,D132&gt;=0.7),"virginica",IF(AND(B132&gt;=2.65,D132&lt;1.7,C132&gt;=4.75,A132&lt;6.15,D132&gt;=0.7),"versicolor","shouldnthappen"))))))))))</f>
        <v>versicolor</v>
      </c>
      <c r="AV132" s="1" t="str">
        <f aca="false">IF(AND(D132&lt;0.75),"setosa",IF(AND(F132&gt;=0.899,D132&gt;=0.75),"virginica",IF(AND(D132&lt;1.65,A132&lt;6.05,F132&lt;0.899,D132&gt;=0.75),"versicolor",IF(AND(D132&gt;=1.65,A132&lt;6.05,F132&lt;0.899,D132&gt;=0.75),"virginica",IF(AND(C132&gt;=5.05,A132&gt;=6.05,F132&lt;0.899,D132&gt;=0.75),"virginica",IF(AND(G132&gt;=13.757,C132&lt;5.05,A132&gt;=6.05,F132&lt;0.899,D132&gt;=0.75),"versicolor",IF(AND(D132&lt;1.6,G132&lt;13.757,C132&lt;5.05,A132&gt;=6.05,F132&lt;0.899,D132&gt;=0.75),"versicolor",IF(AND(D132&gt;=1.6,G132&lt;13.757,C132&lt;5.05,A132&gt;=6.05,F132&lt;0.899,D132&gt;=0.75),"virginica","shouldnthappen"))))))))</f>
        <v>versicolor</v>
      </c>
      <c r="AW132" s="1" t="str">
        <f aca="false">IF(AND(F132&lt;0.117,A132&gt;=5.55),"virginica",IF(AND(A132&gt;=5.2,G132&lt;6.086,A132&lt;5.55),"versicolor",IF(AND(D132&lt;0.7,G132&gt;=6.086,A132&lt;5.55),"setosa",IF(AND(D132&gt;=0.7,G132&gt;=6.086,A132&lt;5.55),"versicolor",IF(AND(A132&lt;4.75,A132&lt;5.2,G132&lt;6.086,A132&lt;5.55),"setosa",IF(AND(A132&gt;=4.75,A132&lt;5.2,G132&lt;6.086,A132&lt;5.55),"virginica",IF(AND(D132&gt;=1.65,C132&lt;4.95,F132&gt;=0.117,A132&gt;=5.55),"virginica",IF(AND(D132&gt;=1.75,C132&gt;=4.95,F132&gt;=0.117,A132&gt;=5.55),"virginica",IF(AND(C132&lt;2.6,D132&lt;1.65,C132&lt;4.95,F132&gt;=0.117,A132&gt;=5.55),"setosa",IF(AND(C132&gt;=2.6,D132&lt;1.65,C132&lt;4.95,F132&gt;=0.117,A132&gt;=5.55),"versicolor",IF(AND(D132&lt;1.55,D132&lt;1.75,C132&gt;=4.95,F132&gt;=0.117,A132&gt;=5.55),"virginica",IF(AND(A132&lt;6.95,D132&gt;=1.55,D132&lt;1.75,C132&gt;=4.95,F132&gt;=0.117,A132&gt;=5.55),"versicolor",IF(AND(A132&gt;=6.95,D132&gt;=1.55,D132&lt;1.75,C132&gt;=4.95,F132&gt;=0.117,A132&gt;=5.55),"virginica","shouldnthappen")))))))))))))</f>
        <v>versicolor</v>
      </c>
      <c r="AX132" s="1" t="str">
        <f aca="false">IF(AND(D132&lt;0.75),"setosa",IF(AND(F132&lt;0.138,D132&gt;=0.75),"virginica",IF(AND(C132&lt;4.45,A132&lt;6.15,F132&gt;=0.138,D132&gt;=0.75),"versicolor",IF(AND(C132&gt;=5.05,A132&gt;=6.15,F132&gt;=0.138,D132&gt;=0.75),"virginica",IF(AND(B132&lt;2.65,C132&gt;=4.45,A132&lt;6.15,F132&gt;=0.138,D132&gt;=0.75),"virginica",IF(AND(A132&gt;=6.35,C132&lt;5.05,A132&gt;=6.15,F132&gt;=0.138,D132&gt;=0.75),"versicolor",IF(AND(A132&lt;5.65,B132&gt;=2.65,C132&gt;=4.45,A132&lt;6.15,F132&gt;=0.138,D132&gt;=0.75),"virginica",IF(AND(D132&lt;1.75,A132&lt;6.35,C132&lt;5.05,A132&gt;=6.15,F132&gt;=0.138,D132&gt;=0.75),"versicolor",IF(AND(D132&gt;=1.75,A132&lt;6.35,C132&lt;5.05,A132&gt;=6.15,F132&gt;=0.138,D132&gt;=0.75),"virginica",IF(AND(D132&lt;1.7,A132&gt;=5.65,B132&gt;=2.65,C132&gt;=4.45,A132&lt;6.15,F132&gt;=0.138,D132&gt;=0.75),"versicolor",IF(AND(D132&gt;=1.7,A132&gt;=5.65,B132&gt;=2.65,C132&gt;=4.45,A132&lt;6.15,F132&gt;=0.138,D132&gt;=0.75),"virginica","shouldnthappen")))))))))))</f>
        <v>versicolor</v>
      </c>
      <c r="AY132" s="1" t="str">
        <f aca="false">IF(AND(D132&lt;0.75,A132&lt;5.55),"setosa",IF(AND(A132&lt;4.95,D132&gt;=0.75,A132&lt;5.55),"virginica",IF(AND(A132&gt;=4.95,D132&gt;=0.75,A132&lt;5.55),"versicolor",IF(AND(C132&lt;2.6,C132&lt;4.85,A132&gt;=5.55),"setosa",IF(AND(C132&gt;=2.6,C132&lt;4.85,A132&gt;=5.55),"versicolor",IF(AND(D132&gt;=1.75,C132&gt;=4.85,A132&gt;=5.55),"virginica",IF(AND(F132&lt;0.405,D132&lt;1.75,C132&gt;=4.85,A132&gt;=5.55),"versicolor",IF(AND(B132&lt;3.05,F132&gt;=0.405,D132&lt;1.75,C132&gt;=4.85,A132&gt;=5.55),"virginica",IF(AND(B132&gt;=3.05,F132&gt;=0.405,D132&lt;1.75,C132&gt;=4.85,A132&gt;=5.55),"versicolor","shouldnthappen")))))))))</f>
        <v>versicolor</v>
      </c>
      <c r="AZ132" s="1" t="str">
        <f aca="false">IF(AND(D132&lt;0.75),"setosa",IF(AND(F132&lt;0.9,C132&lt;4.95,D132&gt;=0.75),"versicolor",IF(AND(F132&gt;=0.9,C132&lt;4.95,D132&gt;=0.75),"virginica",IF(AND(D132&gt;=1.7,C132&gt;=4.95,D132&gt;=0.75),"virginica",IF(AND(F132&lt;0.405,D132&lt;1.7,C132&gt;=4.95,D132&gt;=0.75),"versicolor",IF(AND(F132&gt;=0.405,D132&lt;1.7,C132&gt;=4.95,D132&gt;=0.75),"virginica","shouldnthappen"))))))</f>
        <v>versicolor</v>
      </c>
      <c r="BA132" s="1" t="str">
        <f aca="false">IF(AND(D132&lt;0.75),"setosa",IF(AND(D132&gt;=1.7,C132&gt;=5.05,D132&gt;=0.75),"virginica",IF(AND(D132&lt;1.45,D132&lt;1.6,C132&lt;5.05,D132&gt;=0.75),"versicolor",IF(AND(A132&lt;5.8,D132&gt;=1.6,C132&lt;5.05,D132&gt;=0.75),"virginica",IF(AND(A132&gt;=5.8,D132&gt;=1.6,C132&lt;5.05,D132&gt;=0.75),"versicolor",IF(AND(F132&lt;0.417,D132&lt;1.7,C132&gt;=5.05,D132&gt;=0.75),"versicolor",IF(AND(F132&gt;=0.417,D132&lt;1.7,C132&gt;=5.05,D132&gt;=0.75),"virginica",IF(AND(A132&lt;5.95,D132&gt;=1.45,D132&lt;1.6,C132&lt;5.05,D132&gt;=0.75),"versicolor",IF(AND(G132&lt;10.618,A132&gt;=5.95,D132&gt;=1.45,D132&lt;1.6,C132&lt;5.05,D132&gt;=0.75),"virginica",IF(AND(G132&gt;=10.618,A132&gt;=5.95,D132&gt;=1.45,D132&lt;1.6,C132&lt;5.05,D132&gt;=0.75),"versicolor","shouldnthappen"))))))))))</f>
        <v>versicolor</v>
      </c>
      <c r="BB132" s="1" t="str">
        <f aca="false">IF(AND(C132&lt;2.6),"setosa",IF(AND(D132&gt;=1.75,C132&gt;=2.6),"virginica",IF(AND(C132&gt;=5.45,D132&lt;1.75,C132&gt;=2.6),"virginica",IF(AND(F132&gt;=0.259,C132&lt;5.45,D132&lt;1.75,C132&gt;=2.6),"versicolor",IF(AND(C132&lt;5.05,F132&lt;0.259,C132&lt;5.45,D132&lt;1.75,C132&gt;=2.6),"versicolor",IF(AND(C132&gt;=5.05,F132&lt;0.259,C132&lt;5.45,D132&lt;1.75,C132&gt;=2.6),"virginica","shouldnthappen"))))))</f>
        <v>versicolor</v>
      </c>
      <c r="BC132" s="1" t="str">
        <f aca="false">IF(AND(A132&lt;4.95,B132&lt;2.7,A132&lt;5.55),"virginica",IF(AND(A132&gt;=4.95,B132&lt;2.7,A132&lt;5.55),"versicolor",IF(AND(C132&lt;3.2,B132&gt;=2.7,A132&lt;5.55),"setosa",IF(AND(C132&gt;=3.2,B132&gt;=2.7,A132&lt;5.55),"versicolor",IF(AND(F132&gt;=0.85,A132&lt;6.15,A132&gt;=5.55),"virginica",IF(AND(D132&lt;1.45,A132&gt;=6.15,A132&gt;=5.55),"versicolor",IF(AND(C132&lt;4.8,F132&lt;0.85,A132&lt;6.15,A132&gt;=5.55),"versicolor",IF(AND(D132&gt;=1.7,D132&gt;=1.45,A132&gt;=6.15,A132&gt;=5.55),"virginica",IF(AND(G132&lt;9.333,C132&gt;=4.8,F132&lt;0.85,A132&lt;6.15,A132&gt;=5.55),"versicolor",IF(AND(G132&gt;=9.333,C132&gt;=4.8,F132&lt;0.85,A132&lt;6.15,A132&gt;=5.55),"virginica",IF(AND(C132&lt;4.9,D132&lt;1.7,D132&gt;=1.45,A132&gt;=6.15,A132&gt;=5.55),"versicolor",IF(AND(C132&gt;=4.9,D132&lt;1.7,D132&gt;=1.45,A132&gt;=6.15,A132&gt;=5.55),"virginica","shouldnthappen"))))))))))))</f>
        <v>versicolor</v>
      </c>
      <c r="BD132" s="1" t="str">
        <f aca="false">IF(AND(C132&lt;2.35),"setosa",IF(AND(C132&lt;4.75,B132&lt;2.55,C132&gt;=2.35),"versicolor",IF(AND(C132&gt;=4.75,B132&lt;2.55,C132&gt;=2.35),"virginica",IF(AND(C132&lt;4.75,B132&gt;=2.55,C132&gt;=2.35),"versicolor",IF(AND(D132&gt;=1.75,C132&gt;=4.75,B132&gt;=2.55,C132&gt;=2.35),"virginica",IF(AND(A132&gt;=6.5,D132&lt;1.75,C132&gt;=4.75,B132&gt;=2.55,C132&gt;=2.35),"versicolor",IF(AND(A132&lt;6.05,A132&lt;6.5,D132&lt;1.75,C132&gt;=4.75,B132&gt;=2.55,C132&gt;=2.35),"versicolor",IF(AND(A132&gt;=6.05,A132&lt;6.5,D132&lt;1.75,C132&gt;=4.75,B132&gt;=2.55,C132&gt;=2.35),"virginica","shouldnthappen"))))))))</f>
        <v>versicolor</v>
      </c>
      <c r="BE132" s="1" t="str">
        <f aca="false">IF(AND(C132&lt;2.5),"setosa",IF(AND(D132&lt;1.65,C132&lt;4.75,C132&gt;=2.5),"versicolor",IF(AND(D132&gt;=1.65,C132&lt;4.75,C132&gt;=2.5),"virginica",IF(AND(D132&gt;=1.75,C132&gt;=4.75,C132&gt;=2.5),"virginica",IF(AND(C132&lt;4.95,D132&lt;1.75,C132&gt;=4.75,C132&gt;=2.5),"versicolor",IF(AND(A132&lt;6.5,C132&gt;=4.95,D132&lt;1.75,C132&gt;=4.75,C132&gt;=2.5),"virginica",IF(AND(A132&gt;=6.5,C132&gt;=4.95,D132&lt;1.75,C132&gt;=4.75,C132&gt;=2.5),"versicolor","shouldnthappen")))))))</f>
        <v>versicolor</v>
      </c>
      <c r="BF132" s="1" t="str">
        <f aca="false">IF(AND(G132&gt;=15.244),"virginica",IF(AND(C132&lt;3.2,B132&gt;=3.15,G132&lt;15.244),"setosa",IF(AND(A132&gt;=4.95,C132&lt;4.7,B132&lt;3.15,G132&lt;15.244),"versicolor",IF(AND(C132&gt;=5.15,C132&gt;=4.7,B132&lt;3.15,G132&lt;15.244),"virginica",IF(AND(A132&gt;=6.45,C132&gt;=3.2,B132&gt;=3.15,G132&lt;15.244),"virginica",IF(AND(D132&lt;0.95,A132&lt;4.95,C132&lt;4.7,B132&lt;3.15,G132&lt;15.244),"setosa",IF(AND(D132&gt;=0.95,A132&lt;4.95,C132&lt;4.7,B132&lt;3.15,G132&lt;15.244),"virginica",IF(AND(F132&lt;0.816,A132&lt;6.45,C132&gt;=3.2,B132&gt;=3.15,G132&lt;15.244),"virginica",IF(AND(F132&gt;=0.816,A132&lt;6.45,C132&gt;=3.2,B132&gt;=3.15,G132&lt;15.244),"versicolor",IF(AND(A132&gt;=6.5,B132&lt;3.05,C132&lt;5.15,C132&gt;=4.7,B132&lt;3.15,G132&lt;15.244),"versicolor",IF(AND(G132&lt;11.093,B132&gt;=3.05,C132&lt;5.15,C132&gt;=4.7,B132&lt;3.15,G132&lt;15.244),"virginica",IF(AND(G132&gt;=11.093,B132&gt;=3.05,C132&lt;5.15,C132&gt;=4.7,B132&lt;3.15,G132&lt;15.244),"versicolor",IF(AND(D132&gt;=1.7,A132&lt;6.5,B132&lt;3.05,C132&lt;5.15,C132&gt;=4.7,B132&lt;3.15,G132&lt;15.244),"virginica",IF(AND(G132&lt;7.498,D132&lt;1.7,A132&lt;6.5,B132&lt;3.05,C132&lt;5.15,C132&gt;=4.7,B132&lt;3.15,G132&lt;15.244),"virginica",IF(AND(G132&gt;=7.498,D132&lt;1.7,A132&lt;6.5,B132&lt;3.05,C132&lt;5.15,C132&gt;=4.7,B132&lt;3.15,G132&lt;15.244),"versicolor","shouldnthappen")))))))))))))))</f>
        <v>versicolor</v>
      </c>
      <c r="BG132" s="1" t="str">
        <f aca="false">IF(AND(B132&gt;=3.35,C132&lt;4.85),"setosa",IF(AND(D132&gt;=1.75,C132&gt;=4.85),"virginica",IF(AND(D132&lt;0.75,B132&lt;3.35,C132&lt;4.85),"setosa",IF(AND(G132&gt;=13.879,D132&lt;1.75,C132&gt;=4.85),"versicolor",IF(AND(F132&gt;=0.9,D132&gt;=0.75,B132&lt;3.35,C132&lt;4.85),"virginica",IF(AND(F132&gt;=0.405,G132&lt;13.879,D132&lt;1.75,C132&gt;=4.85),"virginica",IF(AND(B132&gt;=2.55,F132&lt;0.9,D132&gt;=0.75,B132&lt;3.35,C132&lt;4.85),"versicolor",IF(AND(G132&lt;7.498,F132&lt;0.405,G132&lt;13.879,D132&lt;1.75,C132&gt;=4.85),"virginica",IF(AND(G132&gt;=7.498,F132&lt;0.405,G132&lt;13.879,D132&lt;1.75,C132&gt;=4.85),"versicolor",IF(AND(G132&lt;5.656,B132&lt;2.55,F132&lt;0.9,D132&gt;=0.75,B132&lt;3.35,C132&lt;4.85),"virginica",IF(AND(G132&gt;=5.656,B132&lt;2.55,F132&lt;0.9,D132&gt;=0.75,B132&lt;3.35,C132&lt;4.85),"versicolor","shouldnthappen")))))))))))</f>
        <v>versicolor</v>
      </c>
      <c r="BH132" s="1" t="str">
        <f aca="false">IF(AND(D132&lt;0.7),"setosa",IF(AND(D132&gt;=1.65,A132&lt;6.65,D132&gt;=0.7),"virginica",IF(AND(D132&lt;1.55,A132&gt;=6.65,D132&gt;=0.7),"versicolor",IF(AND(D132&gt;=1.55,A132&gt;=6.65,D132&gt;=0.7),"virginica",IF(AND(F132&gt;=0.529,D132&lt;1.65,A132&lt;6.65,D132&gt;=0.7),"versicolor",IF(AND(C132&gt;=5.35,F132&lt;0.529,D132&lt;1.65,A132&lt;6.65,D132&gt;=0.7),"virginica",IF(AND(G132&gt;=7.411,C132&lt;5.35,F132&lt;0.529,D132&lt;1.65,A132&lt;6.65,D132&gt;=0.7),"versicolor",IF(AND(G132&lt;6.927,G132&lt;7.411,C132&lt;5.35,F132&lt;0.529,D132&lt;1.65,A132&lt;6.65,D132&gt;=0.7),"versicolor",IF(AND(G132&gt;=6.927,G132&lt;7.411,C132&lt;5.35,F132&lt;0.529,D132&lt;1.65,A132&lt;6.65,D132&gt;=0.7),"virginica","shouldnthappen")))))))))</f>
        <v>versicolor</v>
      </c>
      <c r="BI132" s="1" t="str">
        <f aca="false">IF(AND(D132&gt;=1.7),"virginica",IF(AND(D132&lt;0.7,D132&lt;1.7),"setosa",IF(AND(D132&lt;1.45,G132&lt;7.37,D132&gt;=0.7,D132&lt;1.7),"versicolor",IF(AND(D132&gt;=1.45,G132&lt;7.37,D132&gt;=0.7,D132&lt;1.7),"virginica",IF(AND(B132&gt;=2.65,G132&gt;=7.37,D132&gt;=0.7,D132&lt;1.7),"versicolor",IF(AND(C132&lt;5.05,B132&lt;2.65,G132&gt;=7.37,D132&gt;=0.7,D132&lt;1.7),"versicolor",IF(AND(C132&gt;=5.05,B132&lt;2.65,G132&gt;=7.37,D132&gt;=0.7,D132&lt;1.7),"virginica","shouldnthappen")))))))</f>
        <v>versicolor</v>
      </c>
    </row>
    <row r="133" customFormat="false" ht="13.8" hidden="false" customHeight="false" outlineLevel="0" collapsed="false">
      <c r="A133" s="1" t="n">
        <v>5.6</v>
      </c>
      <c r="B133" s="1" t="n">
        <v>2.7</v>
      </c>
      <c r="C133" s="1" t="n">
        <v>4.2</v>
      </c>
      <c r="D133" s="1" t="n">
        <v>1.3</v>
      </c>
      <c r="E133" s="1" t="s">
        <v>92</v>
      </c>
      <c r="F133" s="1" t="n">
        <v>0.348220818908885</v>
      </c>
      <c r="G133" s="1" t="n">
        <v>9.7446386417374</v>
      </c>
      <c r="H133" s="11" t="str">
        <f aca="false">E133</f>
        <v>versicolor</v>
      </c>
      <c r="I133" s="1" t="str">
        <f aca="false">INDEX(L133:BI133, MODE(MATCH(L133:BI133, L133:BI133, 0 )))</f>
        <v>versicolor</v>
      </c>
      <c r="J133" s="12" t="n">
        <f aca="false">COUNTIF(L133:BI133, H133) / COUNTA(L133:BI133)</f>
        <v>1</v>
      </c>
      <c r="K133" s="13" t="n">
        <f aca="false">I133=H133</f>
        <v>1</v>
      </c>
      <c r="L133" s="1" t="str">
        <f aca="false">IF(AND(C133&lt;3.65,B133&gt;=3.35),"setosa",IF(AND(C133&gt;=3.65,B133&gt;=3.35),"virginica",IF(AND(C133&lt;2.35,C133&lt;4.85,B133&lt;3.35),"setosa",IF(AND(F133&gt;=0.899,C133&gt;=2.35,C133&lt;4.85,B133&lt;3.35),"virginica",IF(AND(G133&gt;=8.268,B133&lt;2.75,C133&gt;=4.85,B133&lt;3.35),"virginica",IF(AND(D133&lt;1.55,B133&gt;=2.75,C133&gt;=4.85,B133&lt;3.35),"versicolor",IF(AND(D133&gt;=1.55,B133&gt;=2.75,C133&gt;=4.85,B133&lt;3.35),"virginica",IF(AND(G133&lt;6.537,F133&lt;0.899,C133&gt;=2.35,C133&lt;4.85,B133&lt;3.35),"virginica",IF(AND(G133&gt;=6.537,F133&lt;0.899,C133&gt;=2.35,C133&lt;4.85,B133&lt;3.35),"versicolor",IF(AND(G133&lt;6.878,G133&lt;8.268,B133&lt;2.75,C133&gt;=4.85,B133&lt;3.35),"virginica",IF(AND(G133&gt;=6.878,G133&lt;8.268,B133&lt;2.75,C133&gt;=4.85,B133&lt;3.35),"versicolor","shouldnthappen")))))))))))</f>
        <v>versicolor</v>
      </c>
      <c r="M133" s="1" t="str">
        <f aca="false">IF(AND(C133&lt;2.6),"setosa",IF(AND(D133&gt;=1.75,C133&gt;=2.6),"virginica",IF(AND(G133&lt;6.094,D133&lt;1.75,C133&gt;=2.6),"virginica",IF(AND(D133&lt;1.35,G133&gt;=6.094,D133&lt;1.75,C133&gt;=2.6),"versicolor",IF(AND(C133&lt;5.05,D133&gt;=1.35,G133&gt;=6.094,D133&lt;1.75,C133&gt;=2.6),"versicolor",IF(AND(C133&gt;=5.05,D133&gt;=1.35,G133&gt;=6.094,D133&lt;1.75,C133&gt;=2.6),"virginica","shouldnthappen"))))))</f>
        <v>versicolor</v>
      </c>
      <c r="N133" s="1" t="str">
        <f aca="false">IF(AND(A133&lt;6.6,B133&gt;=3.45),"setosa",IF(AND(A133&gt;=6.6,B133&gt;=3.45),"virginica",IF(AND(D133&lt;0.7,C133&lt;4.75,B133&lt;3.45),"setosa",IF(AND(D133&gt;=0.7,C133&lt;4.75,B133&lt;3.45),"versicolor",IF(AND(C133&gt;=5.15,C133&gt;=4.75,B133&lt;3.45),"virginica",IF(AND(D133&gt;=1.7,A133&lt;6.5,C133&lt;5.15,C133&gt;=4.75,B133&lt;3.45),"virginica",IF(AND(C133&lt;5.05,A133&gt;=6.5,C133&lt;5.15,C133&gt;=4.75,B133&lt;3.45),"versicolor",IF(AND(C133&gt;=5.05,A133&gt;=6.5,C133&lt;5.15,C133&gt;=4.75,B133&lt;3.45),"virginica",IF(AND(G133&lt;7.498,D133&lt;1.7,A133&lt;6.5,C133&lt;5.15,C133&gt;=4.75,B133&lt;3.45),"virginica",IF(AND(G133&gt;=7.498,D133&lt;1.7,A133&lt;6.5,C133&lt;5.15,C133&gt;=4.75,B133&lt;3.45),"versicolor","shouldnthappen"))))))))))</f>
        <v>versicolor</v>
      </c>
      <c r="O133" s="1" t="str">
        <f aca="false">IF(AND(D133&lt;0.75),"setosa",IF(AND(C133&lt;4.75,C133&lt;4.85,D133&gt;=0.75),"versicolor",IF(AND(A133&gt;=6.05,C133&gt;=4.85,D133&gt;=0.75),"virginica",IF(AND(D133&lt;1.6,C133&gt;=4.75,C133&lt;4.85,D133&gt;=0.75),"versicolor",IF(AND(D133&gt;=1.6,C133&gt;=4.75,C133&lt;4.85,D133&gt;=0.75),"virginica",IF(AND(A133&lt;5.9,A133&lt;6.05,C133&gt;=4.85,D133&gt;=0.75),"virginica",IF(AND(A133&gt;=5.9,A133&lt;6.05,C133&gt;=4.85,D133&gt;=0.75),"versicolor","shouldnthappen")))))))</f>
        <v>versicolor</v>
      </c>
      <c r="P133" s="1" t="str">
        <f aca="false">IF(AND(D133&lt;0.75),"setosa",IF(AND(A133&lt;5.55,D133&gt;=0.75),"versicolor",IF(AND(D133&gt;=1.7,G133&lt;13.158,A133&gt;=5.55,D133&gt;=0.75),"virginica",IF(AND(B133&lt;2.45,D133&lt;1.7,G133&lt;13.158,A133&gt;=5.55,D133&gt;=0.75),"virginica",IF(AND(B133&gt;=2.45,D133&lt;1.7,G133&lt;13.158,A133&gt;=5.55,D133&gt;=0.75),"versicolor",IF(AND(B133&gt;=3.05,G133&lt;15.551,G133&gt;=13.158,A133&gt;=5.55,D133&gt;=0.75),"versicolor",IF(AND(B133&lt;2.9,G133&gt;=15.551,G133&gt;=13.158,A133&gt;=5.55,D133&gt;=0.75),"versicolor",IF(AND(B133&gt;=2.9,G133&gt;=15.551,G133&gt;=13.158,A133&gt;=5.55,D133&gt;=0.75),"virginica",IF(AND(D133&lt;1.3,G133&lt;14.221,B133&lt;3.05,G133&lt;15.551,G133&gt;=13.158,A133&gt;=5.55,D133&gt;=0.75),"versicolor",IF(AND(D133&gt;=1.3,G133&lt;14.221,B133&lt;3.05,G133&lt;15.551,G133&gt;=13.158,A133&gt;=5.55,D133&gt;=0.75),"virginica",IF(AND(C133&lt;4.9,G133&gt;=14.221,B133&lt;3.05,G133&lt;15.551,G133&gt;=13.158,A133&gt;=5.55,D133&gt;=0.75),"versicolor",IF(AND(C133&gt;=4.9,G133&gt;=14.221,B133&lt;3.05,G133&lt;15.551,G133&gt;=13.158,A133&gt;=5.55,D133&gt;=0.75),"virginica","shouldnthappen"))))))))))))</f>
        <v>versicolor</v>
      </c>
      <c r="Q133" s="1" t="str">
        <f aca="false">IF(AND(C133&lt;2.6),"setosa",IF(AND(A133&gt;=4.95,C133&lt;4.75,C133&gt;=2.6),"versicolor",IF(AND(D133&gt;=1.75,C133&gt;=4.75,C133&gt;=2.6),"virginica",IF(AND(B133&lt;2.45,A133&lt;4.95,C133&lt;4.75,C133&gt;=2.6),"versicolor",IF(AND(B133&gt;=2.45,A133&lt;4.95,C133&lt;4.75,C133&gt;=2.6),"virginica",IF(AND(G133&lt;7.498,D133&lt;1.75,C133&gt;=4.75,C133&gt;=2.6),"virginica",IF(AND(F133&lt;0.417,G133&gt;=7.498,D133&lt;1.75,C133&gt;=4.75,C133&gt;=2.6),"versicolor",IF(AND(F133&lt;0.442,F133&gt;=0.417,G133&gt;=7.498,D133&lt;1.75,C133&gt;=4.75,C133&gt;=2.6),"virginica",IF(AND(F133&gt;=0.442,F133&gt;=0.417,G133&gt;=7.498,D133&lt;1.75,C133&gt;=4.75,C133&gt;=2.6),"versicolor","shouldnthappen")))))))))</f>
        <v>versicolor</v>
      </c>
      <c r="R133" s="1" t="str">
        <f aca="false">IF(AND(D133&lt;0.75),"setosa",IF(AND(D133&lt;1.75,A133&gt;=6.25,D133&gt;=0.75),"versicolor",IF(AND(D133&gt;=1.75,A133&gt;=6.25,D133&gt;=0.75),"virginica",IF(AND(D133&lt;1.6,C133&lt;4.75,A133&lt;6.25,D133&gt;=0.75),"versicolor",IF(AND(D133&gt;=1.6,C133&lt;4.75,A133&lt;6.25,D133&gt;=0.75),"virginica",IF(AND(G133&lt;6.998,C133&gt;=4.75,A133&lt;6.25,D133&gt;=0.75),"virginica",IF(AND(A133&lt;6.05,G133&gt;=6.998,C133&gt;=4.75,A133&lt;6.25,D133&gt;=0.75),"versicolor",IF(AND(A133&gt;=6.05,G133&gt;=6.998,C133&gt;=4.75,A133&lt;6.25,D133&gt;=0.75),"virginica","shouldnthappen"))))))))</f>
        <v>versicolor</v>
      </c>
      <c r="S133" s="1" t="str">
        <f aca="false">IF(AND(B133&gt;=3.05,A133&lt;5.45),"setosa",IF(AND(C133&lt;2.2,B133&lt;3.05,A133&lt;5.45),"setosa",IF(AND(C133&gt;=2.2,B133&lt;3.05,A133&lt;5.45),"versicolor",IF(AND(B133&lt;3.7,C133&lt;4.8,A133&gt;=5.45),"versicolor",IF(AND(B133&gt;=3.7,C133&lt;4.8,A133&gt;=5.45),"setosa",IF(AND(G133&lt;13.757,C133&lt;5.05,C133&gt;=4.8,A133&gt;=5.45),"virginica",IF(AND(G133&gt;=13.757,C133&lt;5.05,C133&gt;=4.8,A133&gt;=5.45),"versicolor",IF(AND(C133&gt;=5.15,C133&gt;=5.05,C133&gt;=4.8,A133&gt;=5.45),"virginica",IF(AND(A133&lt;5.95,C133&lt;5.15,C133&gt;=5.05,C133&gt;=4.8,A133&gt;=5.45),"virginica",IF(AND(D133&gt;=1.8,A133&gt;=5.95,C133&lt;5.15,C133&gt;=5.05,C133&gt;=4.8,A133&gt;=5.45),"virginica",IF(AND(B133&lt;2.75,D133&lt;1.8,A133&gt;=5.95,C133&lt;5.15,C133&gt;=5.05,C133&gt;=4.8,A133&gt;=5.45),"versicolor",IF(AND(B133&gt;=2.75,D133&lt;1.8,A133&gt;=5.95,C133&lt;5.15,C133&gt;=5.05,C133&gt;=4.8,A133&gt;=5.45),"virginica","shouldnthappen"))))))))))))</f>
        <v>versicolor</v>
      </c>
      <c r="T133" s="1" t="str">
        <f aca="false">IF(AND(C133&lt;2.6),"setosa",IF(AND(D133&lt;1.65,C133&lt;4.75,C133&gt;=2.6),"versicolor",IF(AND(D133&gt;=1.65,C133&lt;4.75,C133&gt;=2.6),"virginica",IF(AND(G133&gt;=8.494,A133&lt;6.6,C133&gt;=4.75,C133&gt;=2.6),"virginica",IF(AND(C133&lt;5.2,A133&gt;=6.6,C133&gt;=4.75,C133&gt;=2.6),"versicolor",IF(AND(C133&gt;=5.2,A133&gt;=6.6,C133&gt;=4.75,C133&gt;=2.6),"virginica",IF(AND(A133&lt;5.95,G133&lt;8.494,A133&lt;6.6,C133&gt;=4.75,C133&gt;=2.6),"virginica",IF(AND(A133&gt;=5.95,G133&lt;8.494,A133&lt;6.6,C133&gt;=4.75,C133&gt;=2.6),"versicolor","shouldnthappen"))))))))</f>
        <v>versicolor</v>
      </c>
      <c r="U133" s="1" t="str">
        <f aca="false">IF(AND(C133&lt;3.65,B133&gt;=3.35),"setosa",IF(AND(C133&gt;=3.65,B133&gt;=3.35),"virginica",IF(AND(C133&lt;2.35,A133&lt;6.25,B133&lt;3.35),"setosa",IF(AND(C133&lt;4.85,A133&gt;=6.25,B133&lt;3.35),"versicolor",IF(AND(G133&gt;=15.426,C133&gt;=2.35,A133&lt;6.25,B133&lt;3.35),"virginica",IF(AND(D133&gt;=1.55,C133&gt;=4.85,A133&gt;=6.25,B133&lt;3.35),"virginica",IF(AND(D133&lt;1.8,G133&lt;15.426,C133&gt;=2.35,A133&lt;6.25,B133&lt;3.35),"versicolor",IF(AND(D133&gt;=1.8,G133&lt;15.426,C133&gt;=2.35,A133&lt;6.25,B133&lt;3.35),"virginica",IF(AND(B133&lt;2.95,D133&lt;1.55,C133&gt;=4.85,A133&gt;=6.25,B133&lt;3.35),"virginica",IF(AND(B133&gt;=2.95,D133&lt;1.55,C133&gt;=4.85,A133&gt;=6.25,B133&lt;3.35),"versicolor","shouldnthappen"))))))))))</f>
        <v>versicolor</v>
      </c>
      <c r="V133" s="1" t="str">
        <f aca="false">IF(AND(C133&lt;2.6),"setosa",IF(AND(C133&gt;=4.85,C133&gt;=2.6),"virginica",IF(AND(F133&gt;=0.9,C133&lt;4.85,C133&gt;=2.6),"virginica",IF(AND(G133&lt;5.656,F133&lt;0.9,C133&lt;4.85,C133&gt;=2.6),"virginica",IF(AND(G133&gt;=5.656,F133&lt;0.9,C133&lt;4.85,C133&gt;=2.6),"versicolor","shouldnthappen")))))</f>
        <v>versicolor</v>
      </c>
      <c r="W133" s="1" t="str">
        <f aca="false">IF(AND(D133&gt;=1.75,G133&gt;=13.795),"virginica",IF(AND(D133&gt;=1.5,G133&gt;=12.335,G133&lt;13.795),"virginica",IF(AND(C133&lt;2.45,C133&lt;4.85,G133&lt;12.335,G133&lt;13.795),"setosa",IF(AND(C133&gt;=2.45,C133&lt;4.85,G133&lt;12.335,G133&lt;13.795),"versicolor",IF(AND(D133&gt;=1.7,C133&gt;=4.85,G133&lt;12.335,G133&lt;13.795),"virginica",IF(AND(B133&gt;=3.25,D133&lt;1.5,G133&gt;=12.335,G133&lt;13.795),"setosa",IF(AND(D133&lt;1,F133&lt;0.255,D133&lt;1.75,G133&gt;=13.795),"setosa",IF(AND(D133&gt;=1,F133&lt;0.255,D133&lt;1.75,G133&gt;=13.795),"versicolor",IF(AND(A133&lt;5.4,F133&gt;=0.255,D133&lt;1.75,G133&gt;=13.795),"setosa",IF(AND(A133&gt;=5.4,F133&gt;=0.255,D133&lt;1.75,G133&gt;=13.795),"versicolor",IF(AND(A133&lt;6.15,D133&lt;1.7,C133&gt;=4.85,G133&lt;12.335,G133&lt;13.795),"versicolor",IF(AND(A133&gt;=6.15,D133&lt;1.7,C133&gt;=4.85,G133&lt;12.335,G133&lt;13.795),"virginica",IF(AND(C133&lt;5,B133&lt;3.25,D133&lt;1.5,G133&gt;=12.335,G133&lt;13.795),"versicolor",IF(AND(C133&gt;=5,B133&lt;3.25,D133&lt;1.5,G133&gt;=12.335,G133&lt;13.795),"virginica","shouldnthappen"))))))))))))))</f>
        <v>versicolor</v>
      </c>
      <c r="X133" s="1" t="str">
        <f aca="false">IF(AND(C133&lt;2.5,A133&lt;5.55),"setosa",IF(AND(F133&lt;0.096,A133&gt;=5.55),"virginica",IF(AND(D133&lt;1.6,C133&gt;=2.5,A133&lt;5.55),"versicolor",IF(AND(D133&gt;=1.6,C133&gt;=2.5,A133&lt;5.55),"virginica",IF(AND(F133&gt;=0.156,C133&lt;4.75,F133&gt;=0.096,A133&gt;=5.55),"versicolor",IF(AND(D133&gt;=1.75,C133&gt;=4.75,F133&gt;=0.096,A133&gt;=5.55),"virginica",IF(AND(B133&lt;3.3,F133&lt;0.156,C133&lt;4.75,F133&gt;=0.096,A133&gt;=5.55),"versicolor",IF(AND(B133&gt;=3.3,F133&lt;0.156,C133&lt;4.75,F133&gt;=0.096,A133&gt;=5.55),"setosa",IF(AND(B133&lt;2.45,A133&lt;6.05,D133&lt;1.75,C133&gt;=4.75,F133&gt;=0.096,A133&gt;=5.55),"virginica",IF(AND(B133&gt;=2.45,A133&lt;6.05,D133&lt;1.75,C133&gt;=4.75,F133&gt;=0.096,A133&gt;=5.55),"versicolor",IF(AND(F133&lt;0.205,A133&gt;=6.05,D133&lt;1.75,C133&gt;=4.75,F133&gt;=0.096,A133&gt;=5.55),"versicolor",IF(AND(F133&gt;=0.205,A133&gt;=6.05,D133&lt;1.75,C133&gt;=4.75,F133&gt;=0.096,A133&gt;=5.55),"virginica","shouldnthappen"))))))))))))</f>
        <v>versicolor</v>
      </c>
      <c r="Y133" s="1" t="str">
        <f aca="false">IF(AND(C133&lt;2.35,A133&lt;5.55),"setosa",IF(AND(C133&gt;=5.05,A133&gt;=5.55),"virginica",IF(AND(D133&lt;1.6,C133&gt;=2.35,A133&lt;5.55),"versicolor",IF(AND(D133&gt;=1.6,C133&gt;=2.35,A133&lt;5.55),"virginica",IF(AND(D133&gt;=1.75,C133&lt;5.05,A133&gt;=5.55),"virginica",IF(AND(B133&gt;=3.55,D133&lt;1.75,C133&lt;5.05,A133&gt;=5.55),"setosa",IF(AND(G133&lt;6.3,B133&lt;3.55,D133&lt;1.75,C133&lt;5.05,A133&gt;=5.55),"virginica",IF(AND(G133&gt;=6.3,B133&lt;3.55,D133&lt;1.75,C133&lt;5.05,A133&gt;=5.55),"versicolor","shouldnthappen"))))))))</f>
        <v>versicolor</v>
      </c>
      <c r="Z133" s="1" t="str">
        <f aca="false">IF(AND(D133&lt;0.75),"setosa",IF(AND(B133&gt;=2.55,C133&lt;4.85,D133&gt;=0.75),"versicolor",IF(AND(D133&gt;=1.7,C133&gt;=4.85,D133&gt;=0.75),"virginica",IF(AND(D133&lt;1.6,B133&lt;2.55,C133&lt;4.85,D133&gt;=0.75),"versicolor",IF(AND(D133&gt;=1.6,B133&lt;2.55,C133&lt;4.85,D133&gt;=0.75),"virginica",IF(AND(B133&lt;2.65,D133&lt;1.7,C133&gt;=4.85,D133&gt;=0.75),"virginica",IF(AND(F133&lt;0.325,B133&gt;=2.65,D133&lt;1.7,C133&gt;=4.85,D133&gt;=0.75),"virginica",IF(AND(G133&lt;10.717,F133&gt;=0.325,B133&gt;=2.65,D133&lt;1.7,C133&gt;=4.85,D133&gt;=0.75),"versicolor",IF(AND(G133&gt;=10.717,F133&gt;=0.325,B133&gt;=2.65,D133&lt;1.7,C133&gt;=4.85,D133&gt;=0.75),"virginica","shouldnthappen")))))))))</f>
        <v>versicolor</v>
      </c>
      <c r="AA133" s="1" t="str">
        <f aca="false">IF(AND(D133&lt;0.75),"setosa",IF(AND(D133&gt;=1.75,D133&gt;=0.75),"virginica",IF(AND(F133&gt;=0.455,D133&lt;1.75,D133&gt;=0.75),"versicolor",IF(AND(D133&lt;1.45,F133&lt;0.455,D133&lt;1.75,D133&gt;=0.75),"versicolor",IF(AND(F133&lt;0.247,D133&gt;=1.45,F133&lt;0.455,D133&lt;1.75,D133&gt;=0.75),"versicolor",IF(AND(F133&gt;=0.247,D133&gt;=1.45,F133&lt;0.455,D133&lt;1.75,D133&gt;=0.75),"virginica","shouldnthappen"))))))</f>
        <v>versicolor</v>
      </c>
      <c r="AB133" s="1" t="str">
        <f aca="false">IF(AND(F133&gt;=0.221,B133&gt;=3.35),"setosa",IF(AND(A133&lt;5.3,F133&gt;=0.683,B133&lt;3.35),"setosa",IF(AND(A133&lt;6.45,F133&lt;0.221,B133&gt;=3.35),"setosa",IF(AND(A133&gt;=6.45,F133&lt;0.221,B133&gt;=3.35),"virginica",IF(AND(G133&lt;6.3,A133&lt;6.25,F133&lt;0.683,B133&lt;3.35),"virginica",IF(AND(G133&lt;13.795,A133&gt;=6.25,F133&lt;0.683,B133&lt;3.35),"virginica",IF(AND(D133&lt;1.65,A133&gt;=5.3,F133&gt;=0.683,B133&lt;3.35),"versicolor",IF(AND(D133&gt;=1.65,A133&gt;=5.3,F133&gt;=0.683,B133&lt;3.35),"virginica",IF(AND(D133&lt;0.6,G133&gt;=6.3,A133&lt;6.25,F133&lt;0.683,B133&lt;3.35),"setosa",IF(AND(D133&lt;1.7,G133&gt;=13.795,A133&gt;=6.25,F133&lt;0.683,B133&lt;3.35),"versicolor",IF(AND(D133&gt;=1.7,G133&gt;=13.795,A133&gt;=6.25,F133&lt;0.683,B133&lt;3.35),"virginica",IF(AND(C133&gt;=5.35,D133&gt;=0.6,G133&gt;=6.3,A133&lt;6.25,F133&lt;0.683,B133&lt;3.35),"virginica",IF(AND(D133&lt;1.75,C133&lt;5.35,D133&gt;=0.6,G133&gt;=6.3,A133&lt;6.25,F133&lt;0.683,B133&lt;3.35),"versicolor",IF(AND(D133&gt;=1.75,C133&lt;5.35,D133&gt;=0.6,G133&gt;=6.3,A133&lt;6.25,F133&lt;0.683,B133&lt;3.35),"virginica","shouldnthappen"))))))))))))))</f>
        <v>versicolor</v>
      </c>
      <c r="AC133" s="1" t="str">
        <f aca="false">IF(AND(B133&gt;=3.3),"setosa",IF(AND(C133&lt;2.45,D133&lt;1.55,B133&lt;3.3),"setosa",IF(AND(F133&gt;=0.211,D133&gt;=1.55,B133&lt;3.3),"virginica",IF(AND(C133&lt;4.9,C133&gt;=2.45,D133&lt;1.55,B133&lt;3.3),"versicolor",IF(AND(C133&gt;=4.9,C133&gt;=2.45,D133&lt;1.55,B133&lt;3.3),"virginica",IF(AND(F133&lt;0.138,F133&lt;0.211,D133&gt;=1.55,B133&lt;3.3),"virginica",IF(AND(F133&gt;=0.138,F133&lt;0.211,D133&gt;=1.55,B133&lt;3.3),"versicolor","shouldnthappen")))))))</f>
        <v>versicolor</v>
      </c>
      <c r="AD133" s="1" t="str">
        <f aca="false">IF(AND(D133&gt;=1.75),"virginica",IF(AND(D133&lt;0.75,D133&lt;1.75),"setosa",IF(AND(D133&lt;1.35,D133&gt;=0.75,D133&lt;1.75),"versicolor",IF(AND(B133&lt;2.6,C133&lt;4.85,D133&gt;=1.35,D133&gt;=0.75,D133&lt;1.75),"virginica",IF(AND(B133&gt;=2.6,C133&lt;4.85,D133&gt;=1.35,D133&gt;=0.75,D133&lt;1.75),"versicolor",IF(AND(A133&lt;6.4,C133&gt;=4.85,D133&gt;=1.35,D133&gt;=0.75,D133&lt;1.75),"virginica",IF(AND(A133&gt;=6.4,C133&gt;=4.85,D133&gt;=1.35,D133&gt;=0.75,D133&lt;1.75),"versicolor","shouldnthappen")))))))</f>
        <v>versicolor</v>
      </c>
      <c r="AE133" s="1" t="str">
        <f aca="false">IF(AND(C133&lt;2.45),"setosa",IF(AND(F133&lt;0.07,C133&gt;=2.45),"virginica",IF(AND(A133&gt;=5,C133&lt;4.75,F133&gt;=0.07,C133&gt;=2.45),"versicolor",IF(AND(F133&lt;0.182,C133&gt;=4.75,F133&gt;=0.07,C133&gt;=2.45),"versicolor",IF(AND(B133&lt;2.45,A133&lt;5,C133&lt;4.75,F133&gt;=0.07,C133&gt;=2.45),"versicolor",IF(AND(B133&gt;=2.45,A133&lt;5,C133&lt;4.75,F133&gt;=0.07,C133&gt;=2.45),"virginica",IF(AND(F133&gt;=0.468,F133&gt;=0.182,C133&gt;=4.75,F133&gt;=0.07,C133&gt;=2.45),"virginica",IF(AND(A133&gt;=6.85,F133&lt;0.468,F133&gt;=0.182,C133&gt;=4.75,F133&gt;=0.07,C133&gt;=2.45),"virginica",IF(AND(B133&lt;2.6,A133&lt;6.85,F133&lt;0.468,F133&gt;=0.182,C133&gt;=4.75,F133&gt;=0.07,C133&gt;=2.45),"virginica",IF(AND(B133&gt;=2.6,A133&lt;6.85,F133&lt;0.468,F133&gt;=0.182,C133&gt;=4.75,F133&gt;=0.07,C133&gt;=2.45),"versicolor","shouldnthappen"))))))))))</f>
        <v>versicolor</v>
      </c>
      <c r="AF133" s="1" t="str">
        <f aca="false">IF(AND(D133&lt;0.75,A133&lt;5.45),"setosa",IF(AND(D133&gt;=1.75,A133&gt;=5.45),"virginica",IF(AND(G133&lt;6.094,D133&gt;=0.75,A133&lt;5.45),"virginica",IF(AND(G133&gt;=6.094,D133&gt;=0.75,A133&lt;5.45),"versicolor",IF(AND(C133&lt;2.75,D133&lt;1.75,A133&gt;=5.45),"setosa",IF(AND(D133&lt;1.45,C133&gt;=2.75,D133&lt;1.75,A133&gt;=5.45),"versicolor",IF(AND(B133&lt;2.75,D133&gt;=1.45,C133&gt;=2.75,D133&lt;1.75,A133&gt;=5.45),"versicolor",IF(AND(C133&lt;5.05,B133&gt;=2.75,D133&gt;=1.45,C133&gt;=2.75,D133&lt;1.75,A133&gt;=5.45),"versicolor",IF(AND(C133&gt;=5.05,B133&gt;=2.75,D133&gt;=1.45,C133&gt;=2.75,D133&lt;1.75,A133&gt;=5.45),"virginica","shouldnthappen")))))))))</f>
        <v>versicolor</v>
      </c>
      <c r="AG133" s="1" t="str">
        <f aca="false">IF(AND(D133&lt;0.65,G133&lt;8.868,A133&lt;5.3),"setosa",IF(AND(C133&lt;2.6,G133&gt;=8.868,A133&lt;5.3),"setosa",IF(AND(C133&gt;=2.6,G133&gt;=8.868,A133&lt;5.3),"versicolor",IF(AND(C133&gt;=4.95,D133&lt;1.55,A133&gt;=5.3),"virginica",IF(AND(G133&lt;13.795,D133&gt;=1.55,A133&gt;=5.3),"virginica",IF(AND(C133&lt;3.75,D133&gt;=0.65,G133&lt;8.868,A133&lt;5.3),"versicolor",IF(AND(C133&gt;=3.75,D133&gt;=0.65,G133&lt;8.868,A133&lt;5.3),"virginica",IF(AND(C133&lt;2.6,C133&lt;4.95,D133&lt;1.55,A133&gt;=5.3),"setosa",IF(AND(C133&gt;=2.6,C133&lt;4.95,D133&lt;1.55,A133&gt;=5.3),"versicolor",IF(AND(C133&lt;4.75,G133&gt;=13.795,D133&gt;=1.55,A133&gt;=5.3),"versicolor",IF(AND(C133&gt;=4.75,G133&gt;=13.795,D133&gt;=1.55,A133&gt;=5.3),"virginica","shouldnthappen")))))))))))</f>
        <v>versicolor</v>
      </c>
      <c r="AH133" s="1" t="str">
        <f aca="false">IF(AND(D133&lt;0.75),"setosa",IF(AND(C133&lt;4.75,D133&gt;=0.75),"versicolor",IF(AND(G133&lt;13.757,C133&gt;=4.75,D133&gt;=0.75),"virginica",IF(AND(B133&lt;3.05,G133&gt;=13.757,C133&gt;=4.75,D133&gt;=0.75),"virginica",IF(AND(A133&lt;6.65,B133&gt;=3.05,G133&gt;=13.757,C133&gt;=4.75,D133&gt;=0.75),"virginica",IF(AND(A133&gt;=6.65,B133&gt;=3.05,G133&gt;=13.757,C133&gt;=4.75,D133&gt;=0.75),"versicolor","shouldnthappen"))))))</f>
        <v>versicolor</v>
      </c>
      <c r="AI133" s="1" t="str">
        <f aca="false">IF(AND(D133&lt;0.7),"setosa",IF(AND(C133&lt;4.75,D133&gt;=0.7),"versicolor",IF(AND(A133&lt;6.6,F133&lt;0.482,C133&gt;=4.75,D133&gt;=0.7),"virginica",IF(AND(C133&gt;=4.95,F133&gt;=0.482,C133&gt;=4.75,D133&gt;=0.7),"virginica",IF(AND(D133&lt;1.9,A133&gt;=6.6,F133&lt;0.482,C133&gt;=4.75,D133&gt;=0.7),"versicolor",IF(AND(D133&gt;=1.9,A133&gt;=6.6,F133&lt;0.482,C133&gt;=4.75,D133&gt;=0.7),"virginica",IF(AND(F133&gt;=0.766,C133&lt;4.95,F133&gt;=0.482,C133&gt;=4.75,D133&gt;=0.7),"virginica",IF(AND(B133&lt;2.95,F133&lt;0.766,C133&lt;4.95,F133&gt;=0.482,C133&gt;=4.75,D133&gt;=0.7),"virginica",IF(AND(B133&gt;=2.95,F133&lt;0.766,C133&lt;4.95,F133&gt;=0.482,C133&gt;=4.75,D133&gt;=0.7),"versicolor","shouldnthappen")))))))))</f>
        <v>versicolor</v>
      </c>
      <c r="AJ133" s="1" t="str">
        <f aca="false">IF(AND(C133&lt;2.45,C133&lt;4.75),"setosa",IF(AND(D133&gt;=1.65,C133&gt;=4.75),"virginica",IF(AND(A133&lt;4.95,C133&gt;=2.45,C133&lt;4.75),"virginica",IF(AND(A133&gt;=4.95,C133&gt;=2.45,C133&lt;4.75),"versicolor",IF(AND(B133&lt;2.95,D133&lt;1.65,C133&gt;=4.75),"virginica",IF(AND(B133&gt;=2.95,D133&lt;1.65,C133&gt;=4.75),"versicolor","shouldnthappen"))))))</f>
        <v>versicolor</v>
      </c>
      <c r="AK133" s="1" t="str">
        <f aca="false">IF(AND(D133&lt;0.75,A133&lt;5.45),"setosa",IF(AND(B133&lt;2.45,D133&gt;=0.75,A133&lt;5.45),"versicolor",IF(AND(A133&gt;=5.55,C133&lt;4.75,A133&gt;=5.45),"versicolor",IF(AND(C133&gt;=5.15,C133&gt;=4.75,A133&gt;=5.45),"virginica",IF(AND(G133&lt;6.094,B133&gt;=2.45,D133&gt;=0.75,A133&lt;5.45),"virginica",IF(AND(G133&gt;=6.094,B133&gt;=2.45,D133&gt;=0.75,A133&lt;5.45),"versicolor",IF(AND(D133&lt;0.6,A133&lt;5.55,C133&lt;4.75,A133&gt;=5.45),"setosa",IF(AND(D133&gt;=0.6,A133&lt;5.55,C133&lt;4.75,A133&gt;=5.45),"versicolor",IF(AND(C133&lt;4.95,C133&lt;5.15,C133&gt;=4.75,A133&gt;=5.45),"virginica",IF(AND(G133&lt;12.627,C133&lt;5.05,C133&gt;=4.95,C133&lt;5.15,C133&gt;=4.75,A133&gt;=5.45),"virginica",IF(AND(G133&gt;=12.627,C133&lt;5.05,C133&gt;=4.95,C133&lt;5.15,C133&gt;=4.75,A133&gt;=5.45),"versicolor",IF(AND(D133&lt;1.7,C133&gt;=5.05,C133&gt;=4.95,C133&lt;5.15,C133&gt;=4.75,A133&gt;=5.45),"versicolor",IF(AND(D133&gt;=1.7,C133&gt;=5.05,C133&gt;=4.95,C133&lt;5.15,C133&gt;=4.75,A133&gt;=5.45),"virginica","shouldnthappen")))))))))))))</f>
        <v>versicolor</v>
      </c>
      <c r="AL133" s="1" t="str">
        <f aca="false">IF(AND(B133&lt;2.45,B133&lt;3.15),"versicolor",IF(AND(D133&lt;0.95,G133&lt;15.141,B133&gt;=3.15),"setosa",IF(AND(G133&lt;15.429,G133&gt;=15.141,B133&gt;=3.15),"versicolor",IF(AND(G133&gt;=15.429,G133&gt;=15.141,B133&gt;=3.15),"virginica",IF(AND(C133&lt;2.3,C133&lt;4.75,B133&gt;=2.45,B133&lt;3.15),"setosa",IF(AND(G133&gt;=16.072,C133&gt;=4.75,B133&gt;=2.45,B133&lt;3.15),"versicolor",IF(AND(G133&lt;11.833,D133&gt;=0.95,G133&lt;15.141,B133&gt;=3.15),"virginica",IF(AND(A133&lt;5,C133&gt;=2.3,C133&lt;4.75,B133&gt;=2.45,B133&lt;3.15),"virginica",IF(AND(A133&gt;=5,C133&gt;=2.3,C133&lt;4.75,B133&gt;=2.45,B133&lt;3.15),"versicolor",IF(AND(G133&lt;14.342,G133&gt;=11.833,D133&gt;=0.95,G133&lt;15.141,B133&gt;=3.15),"versicolor",IF(AND(G133&gt;=14.342,G133&gt;=11.833,D133&gt;=0.95,G133&lt;15.141,B133&gt;=3.15),"virginica",IF(AND(G133&lt;13.757,F133&gt;=0.741,G133&lt;16.072,C133&gt;=4.75,B133&gt;=2.45,B133&lt;3.15),"virginica",IF(AND(F133&gt;=0.546,A133&lt;6.15,F133&lt;0.741,G133&lt;16.072,C133&gt;=4.75,B133&gt;=2.45,B133&lt;3.15),"virginica",IF(AND(D133&gt;=1.75,A133&gt;=6.15,F133&lt;0.741,G133&lt;16.072,C133&gt;=4.75,B133&gt;=2.45,B133&lt;3.15),"virginica",IF(AND(C133&lt;4.85,G133&gt;=13.757,F133&gt;=0.741,G133&lt;16.072,C133&gt;=4.75,B133&gt;=2.45,B133&lt;3.15),"virginica",IF(AND(C133&gt;=4.85,G133&gt;=13.757,F133&gt;=0.741,G133&lt;16.072,C133&gt;=4.75,B133&gt;=2.45,B133&lt;3.15),"versicolor",IF(AND(F133&lt;0.331,F133&lt;0.546,A133&lt;6.15,F133&lt;0.741,G133&lt;16.072,C133&gt;=4.75,B133&gt;=2.45,B133&lt;3.15),"virginica",IF(AND(F133&gt;=0.331,F133&lt;0.546,A133&lt;6.15,F133&lt;0.741,G133&lt;16.072,C133&gt;=4.75,B133&gt;=2.45,B133&lt;3.15),"versicolor",IF(AND(G133&lt;10.661,D133&lt;1.75,A133&gt;=6.15,F133&lt;0.741,G133&lt;16.072,C133&gt;=4.75,B133&gt;=2.45,B133&lt;3.15),"virginica",IF(AND(G133&gt;=10.661,D133&lt;1.75,A133&gt;=6.15,F133&lt;0.741,G133&lt;16.072,C133&gt;=4.75,B133&gt;=2.45,B133&lt;3.15),"versicolor","shouldnthappen"))))))))))))))))))))</f>
        <v>versicolor</v>
      </c>
      <c r="AM133" s="1" t="str">
        <f aca="false">IF(AND(D133&lt;1.35,F133&gt;=0.917),"setosa",IF(AND(D133&gt;=1.35,F133&gt;=0.917),"virginica",IF(AND(D133&lt;0.75,D133&lt;1.55,F133&lt;0.917),"setosa",IF(AND(C133&gt;=4.8,D133&gt;=1.55,F133&lt;0.917),"virginica",IF(AND(A133&lt;5.95,D133&gt;=0.75,D133&lt;1.55,F133&lt;0.917),"versicolor",IF(AND(F133&lt;0.473,C133&lt;4.8,D133&gt;=1.55,F133&lt;0.917),"virginica",IF(AND(F133&gt;=0.473,C133&lt;4.8,D133&gt;=1.55,F133&lt;0.917),"versicolor",IF(AND(C133&lt;4.95,A133&gt;=5.95,D133&gt;=0.75,D133&lt;1.55,F133&lt;0.917),"versicolor",IF(AND(C133&gt;=4.95,A133&gt;=5.95,D133&gt;=0.75,D133&lt;1.55,F133&lt;0.917),"virginica","shouldnthappen")))))))))</f>
        <v>versicolor</v>
      </c>
      <c r="AN133" s="1" t="str">
        <f aca="false">IF(AND(D133&lt;0.75,A133&lt;5.45),"setosa",IF(AND(D133&lt;1.55,D133&gt;=0.75,A133&lt;5.45),"versicolor",IF(AND(D133&gt;=1.55,D133&gt;=0.75,A133&lt;5.45),"virginica",IF(AND(A133&gt;=5.75,C133&lt;4.75,A133&gt;=5.45),"versicolor",IF(AND(F133&lt;0.361,C133&gt;=4.75,A133&gt;=5.45),"virginica",IF(AND(C133&lt;2.6,A133&lt;5.75,C133&lt;4.75,A133&gt;=5.45),"setosa",IF(AND(C133&gt;=2.6,A133&lt;5.75,C133&lt;4.75,A133&gt;=5.45),"versicolor",IF(AND(D133&gt;=1.7,F133&gt;=0.361,C133&gt;=4.75,A133&gt;=5.45),"virginica",IF(AND(B133&lt;2.65,D133&lt;1.7,F133&gt;=0.361,C133&gt;=4.75,A133&gt;=5.45),"virginica",IF(AND(A133&lt;7.05,B133&gt;=2.65,D133&lt;1.7,F133&gt;=0.361,C133&gt;=4.75,A133&gt;=5.45),"versicolor",IF(AND(A133&gt;=7.05,B133&gt;=2.65,D133&lt;1.7,F133&gt;=0.361,C133&gt;=4.75,A133&gt;=5.45),"virginica","shouldnthappen")))))))))))</f>
        <v>versicolor</v>
      </c>
      <c r="AO133" s="1" t="str">
        <f aca="false">IF(AND(D133&lt;0.7),"setosa",IF(AND(A133&lt;4.95,C133&lt;4.85,D133&gt;=0.7),"virginica",IF(AND(A133&gt;=4.95,C133&lt;4.85,D133&gt;=0.7),"versicolor",IF(AND(D133&gt;=1.7,C133&gt;=4.85,D133&gt;=0.7),"virginica",IF(AND(F133&lt;0.325,D133&lt;1.7,C133&gt;=4.85,D133&gt;=0.7),"virginica",IF(AND(D133&lt;1.55,F133&gt;=0.325,D133&lt;1.7,C133&gt;=4.85,D133&gt;=0.7),"virginica",IF(AND(D133&gt;=1.55,F133&gt;=0.325,D133&lt;1.7,C133&gt;=4.85,D133&gt;=0.7),"versicolor","shouldnthappen")))))))</f>
        <v>versicolor</v>
      </c>
      <c r="AP133" s="1" t="str">
        <f aca="false">IF(AND(D133&lt;0.75),"setosa",IF(AND(C133&lt;4.85,D133&gt;=0.75),"versicolor",IF(AND(G133&gt;=8.277,C133&gt;=4.85,D133&gt;=0.75),"virginica",IF(AND(F133&gt;=0.633,G133&lt;8.277,C133&gt;=4.85,D133&gt;=0.75),"virginica",IF(AND(G133&lt;7.61,F133&lt;0.633,G133&lt;8.277,C133&gt;=4.85,D133&gt;=0.75),"virginica",IF(AND(G133&gt;=7.61,F133&lt;0.633,G133&lt;8.277,C133&gt;=4.85,D133&gt;=0.75),"versicolor","shouldnthappen"))))))</f>
        <v>versicolor</v>
      </c>
      <c r="AQ133" s="1" t="str">
        <f aca="false">IF(AND(C133&lt;2.65,A133&gt;=5.45,C133&lt;4.75),"setosa",IF(AND(C133&gt;=2.65,A133&gt;=5.45,C133&lt;4.75),"versicolor",IF(AND(B133&lt;2.9,C133&lt;4.85,C133&gt;=4.75),"versicolor",IF(AND(B133&gt;=2.9,C133&lt;4.85,C133&gt;=4.75),"virginica",IF(AND(D133&lt;1.7,C133&gt;=4.85,C133&gt;=4.75),"versicolor",IF(AND(D133&gt;=1.7,C133&gt;=4.85,C133&gt;=4.75),"virginica",IF(AND(C133&lt;2.45,G133&lt;14.126,A133&lt;5.45,C133&lt;4.75),"setosa",IF(AND(C133&gt;=2.45,G133&lt;14.126,A133&lt;5.45,C133&lt;4.75),"versicolor",IF(AND(C133&lt;2.4,G133&gt;=14.126,A133&lt;5.45,C133&lt;4.75),"setosa",IF(AND(C133&gt;=2.4,G133&gt;=14.126,A133&lt;5.45,C133&lt;4.75),"versicolor","shouldnthappen"))))))))))</f>
        <v>versicolor</v>
      </c>
      <c r="AR133" s="1" t="str">
        <f aca="false">IF(AND(C133&lt;2.45,C133&lt;4.85),"setosa",IF(AND(C133&gt;=5.15,C133&gt;=4.85),"virginica",IF(AND(A133&gt;=4.95,C133&gt;=2.45,C133&lt;4.85),"versicolor",IF(AND(D133&lt;1.35,A133&lt;4.95,C133&gt;=2.45,C133&lt;4.85),"versicolor",IF(AND(D133&gt;=1.35,A133&lt;4.95,C133&gt;=2.45,C133&lt;4.85),"virginica",IF(AND(F133&lt;0.35,G133&lt;12.751,C133&lt;5.15,C133&gt;=4.85),"virginica",IF(AND(A133&lt;6.5,G133&gt;=12.751,C133&lt;5.15,C133&gt;=4.85),"virginica",IF(AND(A133&gt;=6.5,G133&gt;=12.751,C133&lt;5.15,C133&gt;=4.85),"versicolor",IF(AND(B133&gt;=2.75,F133&gt;=0.35,G133&lt;12.751,C133&lt;5.15,C133&gt;=4.85),"virginica",IF(AND(C133&lt;5.05,B133&lt;2.75,F133&gt;=0.35,G133&lt;12.751,C133&lt;5.15,C133&gt;=4.85),"virginica",IF(AND(C133&gt;=5.05,B133&lt;2.75,F133&gt;=0.35,G133&lt;12.751,C133&lt;5.15,C133&gt;=4.85),"versicolor","shouldnthappen")))))))))))</f>
        <v>versicolor</v>
      </c>
      <c r="AS133" s="1" t="str">
        <f aca="false">IF(AND(F133&gt;=0.9,B133&lt;3.05),"virginica",IF(AND(A133&lt;5.9,B133&gt;=3.05),"setosa",IF(AND(D133&lt;1.65,A133&gt;=5.9,B133&gt;=3.05),"versicolor",IF(AND(D133&gt;=1.65,A133&gt;=5.9,B133&gt;=3.05),"virginica",IF(AND(D133&gt;=1.75,C133&gt;=4.85,F133&lt;0.9,B133&lt;3.05),"virginica",IF(AND(C133&lt;2.2,B133&lt;2.95,C133&lt;4.85,F133&lt;0.9,B133&lt;3.05),"setosa",IF(AND(C133&gt;=2.2,B133&lt;2.95,C133&lt;4.85,F133&lt;0.9,B133&lt;3.05),"versicolor",IF(AND(C133&lt;2.8,B133&gt;=2.95,C133&lt;4.85,F133&lt;0.9,B133&lt;3.05),"setosa",IF(AND(C133&gt;=2.8,B133&gt;=2.95,C133&lt;4.85,F133&lt;0.9,B133&lt;3.05),"versicolor",IF(AND(G133&lt;13.879,D133&lt;1.75,C133&gt;=4.85,F133&lt;0.9,B133&lt;3.05),"virginica",IF(AND(G133&gt;=13.879,D133&lt;1.75,C133&gt;=4.85,F133&lt;0.9,B133&lt;3.05),"versicolor","shouldnthappen")))))))))))</f>
        <v>versicolor</v>
      </c>
      <c r="AT133" s="1" t="str">
        <f aca="false">IF(AND(D133&lt;0.75),"setosa",IF(AND(D133&gt;=1.75,D133&gt;=0.75),"virginica",IF(AND(D133&lt;1.45,G133&lt;7.37,D133&lt;1.75,D133&gt;=0.75),"versicolor",IF(AND(D133&gt;=1.45,G133&lt;7.37,D133&lt;1.75,D133&gt;=0.75),"virginica",IF(AND(C133&lt;5.45,G133&gt;=7.37,D133&lt;1.75,D133&gt;=0.75),"versicolor",IF(AND(C133&gt;=5.45,G133&gt;=7.37,D133&lt;1.75,D133&gt;=0.75),"virginica","shouldnthappen"))))))</f>
        <v>versicolor</v>
      </c>
      <c r="AU133" s="1" t="str">
        <f aca="false">IF(AND(D133&lt;0.7),"setosa",IF(AND(D133&gt;=1.7,A133&gt;=6.15,D133&gt;=0.7),"virginica",IF(AND(B133&gt;=2.55,C133&lt;4.75,A133&lt;6.15,D133&gt;=0.7),"versicolor",IF(AND(D133&gt;=1.7,C133&gt;=4.75,A133&lt;6.15,D133&gt;=0.7),"virginica",IF(AND(C133&lt;5.25,D133&lt;1.7,A133&gt;=6.15,D133&gt;=0.7),"versicolor",IF(AND(C133&gt;=5.25,D133&lt;1.7,A133&gt;=6.15,D133&gt;=0.7),"virginica",IF(AND(C133&lt;4.25,B133&lt;2.55,C133&lt;4.75,A133&lt;6.15,D133&gt;=0.7),"versicolor",IF(AND(C133&gt;=4.25,B133&lt;2.55,C133&lt;4.75,A133&lt;6.15,D133&gt;=0.7),"virginica",IF(AND(B133&lt;2.65,D133&lt;1.7,C133&gt;=4.75,A133&lt;6.15,D133&gt;=0.7),"virginica",IF(AND(B133&gt;=2.65,D133&lt;1.7,C133&gt;=4.75,A133&lt;6.15,D133&gt;=0.7),"versicolor","shouldnthappen"))))))))))</f>
        <v>versicolor</v>
      </c>
      <c r="AV133" s="1" t="str">
        <f aca="false">IF(AND(D133&lt;0.75),"setosa",IF(AND(F133&gt;=0.899,D133&gt;=0.75),"virginica",IF(AND(D133&lt;1.65,A133&lt;6.05,F133&lt;0.899,D133&gt;=0.75),"versicolor",IF(AND(D133&gt;=1.65,A133&lt;6.05,F133&lt;0.899,D133&gt;=0.75),"virginica",IF(AND(C133&gt;=5.05,A133&gt;=6.05,F133&lt;0.899,D133&gt;=0.75),"virginica",IF(AND(G133&gt;=13.757,C133&lt;5.05,A133&gt;=6.05,F133&lt;0.899,D133&gt;=0.75),"versicolor",IF(AND(D133&lt;1.6,G133&lt;13.757,C133&lt;5.05,A133&gt;=6.05,F133&lt;0.899,D133&gt;=0.75),"versicolor",IF(AND(D133&gt;=1.6,G133&lt;13.757,C133&lt;5.05,A133&gt;=6.05,F133&lt;0.899,D133&gt;=0.75),"virginica","shouldnthappen"))))))))</f>
        <v>versicolor</v>
      </c>
      <c r="AW133" s="1" t="str">
        <f aca="false">IF(AND(F133&lt;0.117,A133&gt;=5.55),"virginica",IF(AND(A133&gt;=5.2,G133&lt;6.086,A133&lt;5.55),"versicolor",IF(AND(D133&lt;0.7,G133&gt;=6.086,A133&lt;5.55),"setosa",IF(AND(D133&gt;=0.7,G133&gt;=6.086,A133&lt;5.55),"versicolor",IF(AND(A133&lt;4.75,A133&lt;5.2,G133&lt;6.086,A133&lt;5.55),"setosa",IF(AND(A133&gt;=4.75,A133&lt;5.2,G133&lt;6.086,A133&lt;5.55),"virginica",IF(AND(D133&gt;=1.65,C133&lt;4.95,F133&gt;=0.117,A133&gt;=5.55),"virginica",IF(AND(D133&gt;=1.75,C133&gt;=4.95,F133&gt;=0.117,A133&gt;=5.55),"virginica",IF(AND(C133&lt;2.6,D133&lt;1.65,C133&lt;4.95,F133&gt;=0.117,A133&gt;=5.55),"setosa",IF(AND(C133&gt;=2.6,D133&lt;1.65,C133&lt;4.95,F133&gt;=0.117,A133&gt;=5.55),"versicolor",IF(AND(D133&lt;1.55,D133&lt;1.75,C133&gt;=4.95,F133&gt;=0.117,A133&gt;=5.55),"virginica",IF(AND(A133&lt;6.95,D133&gt;=1.55,D133&lt;1.75,C133&gt;=4.95,F133&gt;=0.117,A133&gt;=5.55),"versicolor",IF(AND(A133&gt;=6.95,D133&gt;=1.55,D133&lt;1.75,C133&gt;=4.95,F133&gt;=0.117,A133&gt;=5.55),"virginica","shouldnthappen")))))))))))))</f>
        <v>versicolor</v>
      </c>
      <c r="AX133" s="1" t="str">
        <f aca="false">IF(AND(D133&lt;0.75),"setosa",IF(AND(F133&lt;0.138,D133&gt;=0.75),"virginica",IF(AND(C133&lt;4.45,A133&lt;6.15,F133&gt;=0.138,D133&gt;=0.75),"versicolor",IF(AND(C133&gt;=5.05,A133&gt;=6.15,F133&gt;=0.138,D133&gt;=0.75),"virginica",IF(AND(B133&lt;2.65,C133&gt;=4.45,A133&lt;6.15,F133&gt;=0.138,D133&gt;=0.75),"virginica",IF(AND(A133&gt;=6.35,C133&lt;5.05,A133&gt;=6.15,F133&gt;=0.138,D133&gt;=0.75),"versicolor",IF(AND(A133&lt;5.65,B133&gt;=2.65,C133&gt;=4.45,A133&lt;6.15,F133&gt;=0.138,D133&gt;=0.75),"virginica",IF(AND(D133&lt;1.75,A133&lt;6.35,C133&lt;5.05,A133&gt;=6.15,F133&gt;=0.138,D133&gt;=0.75),"versicolor",IF(AND(D133&gt;=1.75,A133&lt;6.35,C133&lt;5.05,A133&gt;=6.15,F133&gt;=0.138,D133&gt;=0.75),"virginica",IF(AND(D133&lt;1.7,A133&gt;=5.65,B133&gt;=2.65,C133&gt;=4.45,A133&lt;6.15,F133&gt;=0.138,D133&gt;=0.75),"versicolor",IF(AND(D133&gt;=1.7,A133&gt;=5.65,B133&gt;=2.65,C133&gt;=4.45,A133&lt;6.15,F133&gt;=0.138,D133&gt;=0.75),"virginica","shouldnthappen")))))))))))</f>
        <v>versicolor</v>
      </c>
      <c r="AY133" s="1" t="str">
        <f aca="false">IF(AND(D133&lt;0.75,A133&lt;5.55),"setosa",IF(AND(A133&lt;4.95,D133&gt;=0.75,A133&lt;5.55),"virginica",IF(AND(A133&gt;=4.95,D133&gt;=0.75,A133&lt;5.55),"versicolor",IF(AND(C133&lt;2.6,C133&lt;4.85,A133&gt;=5.55),"setosa",IF(AND(C133&gt;=2.6,C133&lt;4.85,A133&gt;=5.55),"versicolor",IF(AND(D133&gt;=1.75,C133&gt;=4.85,A133&gt;=5.55),"virginica",IF(AND(F133&lt;0.405,D133&lt;1.75,C133&gt;=4.85,A133&gt;=5.55),"versicolor",IF(AND(B133&lt;3.05,F133&gt;=0.405,D133&lt;1.75,C133&gt;=4.85,A133&gt;=5.55),"virginica",IF(AND(B133&gt;=3.05,F133&gt;=0.405,D133&lt;1.75,C133&gt;=4.85,A133&gt;=5.55),"versicolor","shouldnthappen")))))))))</f>
        <v>versicolor</v>
      </c>
      <c r="AZ133" s="1" t="str">
        <f aca="false">IF(AND(D133&lt;0.75),"setosa",IF(AND(F133&lt;0.9,C133&lt;4.95,D133&gt;=0.75),"versicolor",IF(AND(F133&gt;=0.9,C133&lt;4.95,D133&gt;=0.75),"virginica",IF(AND(D133&gt;=1.7,C133&gt;=4.95,D133&gt;=0.75),"virginica",IF(AND(F133&lt;0.405,D133&lt;1.7,C133&gt;=4.95,D133&gt;=0.75),"versicolor",IF(AND(F133&gt;=0.405,D133&lt;1.7,C133&gt;=4.95,D133&gt;=0.75),"virginica","shouldnthappen"))))))</f>
        <v>versicolor</v>
      </c>
      <c r="BA133" s="1" t="str">
        <f aca="false">IF(AND(D133&lt;0.75),"setosa",IF(AND(D133&gt;=1.7,C133&gt;=5.05,D133&gt;=0.75),"virginica",IF(AND(D133&lt;1.45,D133&lt;1.6,C133&lt;5.05,D133&gt;=0.75),"versicolor",IF(AND(A133&lt;5.8,D133&gt;=1.6,C133&lt;5.05,D133&gt;=0.75),"virginica",IF(AND(A133&gt;=5.8,D133&gt;=1.6,C133&lt;5.05,D133&gt;=0.75),"versicolor",IF(AND(F133&lt;0.417,D133&lt;1.7,C133&gt;=5.05,D133&gt;=0.75),"versicolor",IF(AND(F133&gt;=0.417,D133&lt;1.7,C133&gt;=5.05,D133&gt;=0.75),"virginica",IF(AND(A133&lt;5.95,D133&gt;=1.45,D133&lt;1.6,C133&lt;5.05,D133&gt;=0.75),"versicolor",IF(AND(G133&lt;10.618,A133&gt;=5.95,D133&gt;=1.45,D133&lt;1.6,C133&lt;5.05,D133&gt;=0.75),"virginica",IF(AND(G133&gt;=10.618,A133&gt;=5.95,D133&gt;=1.45,D133&lt;1.6,C133&lt;5.05,D133&gt;=0.75),"versicolor","shouldnthappen"))))))))))</f>
        <v>versicolor</v>
      </c>
      <c r="BB133" s="1" t="str">
        <f aca="false">IF(AND(C133&lt;2.6),"setosa",IF(AND(D133&gt;=1.75,C133&gt;=2.6),"virginica",IF(AND(C133&gt;=5.45,D133&lt;1.75,C133&gt;=2.6),"virginica",IF(AND(F133&gt;=0.259,C133&lt;5.45,D133&lt;1.75,C133&gt;=2.6),"versicolor",IF(AND(C133&lt;5.05,F133&lt;0.259,C133&lt;5.45,D133&lt;1.75,C133&gt;=2.6),"versicolor",IF(AND(C133&gt;=5.05,F133&lt;0.259,C133&lt;5.45,D133&lt;1.75,C133&gt;=2.6),"virginica","shouldnthappen"))))))</f>
        <v>versicolor</v>
      </c>
      <c r="BC133" s="1" t="str">
        <f aca="false">IF(AND(A133&lt;4.95,B133&lt;2.7,A133&lt;5.55),"virginica",IF(AND(A133&gt;=4.95,B133&lt;2.7,A133&lt;5.55),"versicolor",IF(AND(C133&lt;3.2,B133&gt;=2.7,A133&lt;5.55),"setosa",IF(AND(C133&gt;=3.2,B133&gt;=2.7,A133&lt;5.55),"versicolor",IF(AND(F133&gt;=0.85,A133&lt;6.15,A133&gt;=5.55),"virginica",IF(AND(D133&lt;1.45,A133&gt;=6.15,A133&gt;=5.55),"versicolor",IF(AND(C133&lt;4.8,F133&lt;0.85,A133&lt;6.15,A133&gt;=5.55),"versicolor",IF(AND(D133&gt;=1.7,D133&gt;=1.45,A133&gt;=6.15,A133&gt;=5.55),"virginica",IF(AND(G133&lt;9.333,C133&gt;=4.8,F133&lt;0.85,A133&lt;6.15,A133&gt;=5.55),"versicolor",IF(AND(G133&gt;=9.333,C133&gt;=4.8,F133&lt;0.85,A133&lt;6.15,A133&gt;=5.55),"virginica",IF(AND(C133&lt;4.9,D133&lt;1.7,D133&gt;=1.45,A133&gt;=6.15,A133&gt;=5.55),"versicolor",IF(AND(C133&gt;=4.9,D133&lt;1.7,D133&gt;=1.45,A133&gt;=6.15,A133&gt;=5.55),"virginica","shouldnthappen"))))))))))))</f>
        <v>versicolor</v>
      </c>
      <c r="BD133" s="1" t="str">
        <f aca="false">IF(AND(C133&lt;2.35),"setosa",IF(AND(C133&lt;4.75,B133&lt;2.55,C133&gt;=2.35),"versicolor",IF(AND(C133&gt;=4.75,B133&lt;2.55,C133&gt;=2.35),"virginica",IF(AND(C133&lt;4.75,B133&gt;=2.55,C133&gt;=2.35),"versicolor",IF(AND(D133&gt;=1.75,C133&gt;=4.75,B133&gt;=2.55,C133&gt;=2.35),"virginica",IF(AND(A133&gt;=6.5,D133&lt;1.75,C133&gt;=4.75,B133&gt;=2.55,C133&gt;=2.35),"versicolor",IF(AND(A133&lt;6.05,A133&lt;6.5,D133&lt;1.75,C133&gt;=4.75,B133&gt;=2.55,C133&gt;=2.35),"versicolor",IF(AND(A133&gt;=6.05,A133&lt;6.5,D133&lt;1.75,C133&gt;=4.75,B133&gt;=2.55,C133&gt;=2.35),"virginica","shouldnthappen"))))))))</f>
        <v>versicolor</v>
      </c>
      <c r="BE133" s="1" t="str">
        <f aca="false">IF(AND(C133&lt;2.5),"setosa",IF(AND(D133&lt;1.65,C133&lt;4.75,C133&gt;=2.5),"versicolor",IF(AND(D133&gt;=1.65,C133&lt;4.75,C133&gt;=2.5),"virginica",IF(AND(D133&gt;=1.75,C133&gt;=4.75,C133&gt;=2.5),"virginica",IF(AND(C133&lt;4.95,D133&lt;1.75,C133&gt;=4.75,C133&gt;=2.5),"versicolor",IF(AND(A133&lt;6.5,C133&gt;=4.95,D133&lt;1.75,C133&gt;=4.75,C133&gt;=2.5),"virginica",IF(AND(A133&gt;=6.5,C133&gt;=4.95,D133&lt;1.75,C133&gt;=4.75,C133&gt;=2.5),"versicolor","shouldnthappen")))))))</f>
        <v>versicolor</v>
      </c>
      <c r="BF133" s="1" t="str">
        <f aca="false">IF(AND(G133&gt;=15.244),"virginica",IF(AND(C133&lt;3.2,B133&gt;=3.15,G133&lt;15.244),"setosa",IF(AND(A133&gt;=4.95,C133&lt;4.7,B133&lt;3.15,G133&lt;15.244),"versicolor",IF(AND(C133&gt;=5.15,C133&gt;=4.7,B133&lt;3.15,G133&lt;15.244),"virginica",IF(AND(A133&gt;=6.45,C133&gt;=3.2,B133&gt;=3.15,G133&lt;15.244),"virginica",IF(AND(D133&lt;0.95,A133&lt;4.95,C133&lt;4.7,B133&lt;3.15,G133&lt;15.244),"setosa",IF(AND(D133&gt;=0.95,A133&lt;4.95,C133&lt;4.7,B133&lt;3.15,G133&lt;15.244),"virginica",IF(AND(F133&lt;0.816,A133&lt;6.45,C133&gt;=3.2,B133&gt;=3.15,G133&lt;15.244),"virginica",IF(AND(F133&gt;=0.816,A133&lt;6.45,C133&gt;=3.2,B133&gt;=3.15,G133&lt;15.244),"versicolor",IF(AND(A133&gt;=6.5,B133&lt;3.05,C133&lt;5.15,C133&gt;=4.7,B133&lt;3.15,G133&lt;15.244),"versicolor",IF(AND(G133&lt;11.093,B133&gt;=3.05,C133&lt;5.15,C133&gt;=4.7,B133&lt;3.15,G133&lt;15.244),"virginica",IF(AND(G133&gt;=11.093,B133&gt;=3.05,C133&lt;5.15,C133&gt;=4.7,B133&lt;3.15,G133&lt;15.244),"versicolor",IF(AND(D133&gt;=1.7,A133&lt;6.5,B133&lt;3.05,C133&lt;5.15,C133&gt;=4.7,B133&lt;3.15,G133&lt;15.244),"virginica",IF(AND(G133&lt;7.498,D133&lt;1.7,A133&lt;6.5,B133&lt;3.05,C133&lt;5.15,C133&gt;=4.7,B133&lt;3.15,G133&lt;15.244),"virginica",IF(AND(G133&gt;=7.498,D133&lt;1.7,A133&lt;6.5,B133&lt;3.05,C133&lt;5.15,C133&gt;=4.7,B133&lt;3.15,G133&lt;15.244),"versicolor","shouldnthappen")))))))))))))))</f>
        <v>versicolor</v>
      </c>
      <c r="BG133" s="1" t="str">
        <f aca="false">IF(AND(B133&gt;=3.35,C133&lt;4.85),"setosa",IF(AND(D133&gt;=1.75,C133&gt;=4.85),"virginica",IF(AND(D133&lt;0.75,B133&lt;3.35,C133&lt;4.85),"setosa",IF(AND(G133&gt;=13.879,D133&lt;1.75,C133&gt;=4.85),"versicolor",IF(AND(F133&gt;=0.9,D133&gt;=0.75,B133&lt;3.35,C133&lt;4.85),"virginica",IF(AND(F133&gt;=0.405,G133&lt;13.879,D133&lt;1.75,C133&gt;=4.85),"virginica",IF(AND(B133&gt;=2.55,F133&lt;0.9,D133&gt;=0.75,B133&lt;3.35,C133&lt;4.85),"versicolor",IF(AND(G133&lt;7.498,F133&lt;0.405,G133&lt;13.879,D133&lt;1.75,C133&gt;=4.85),"virginica",IF(AND(G133&gt;=7.498,F133&lt;0.405,G133&lt;13.879,D133&lt;1.75,C133&gt;=4.85),"versicolor",IF(AND(G133&lt;5.656,B133&lt;2.55,F133&lt;0.9,D133&gt;=0.75,B133&lt;3.35,C133&lt;4.85),"virginica",IF(AND(G133&gt;=5.656,B133&lt;2.55,F133&lt;0.9,D133&gt;=0.75,B133&lt;3.35,C133&lt;4.85),"versicolor","shouldnthappen")))))))))))</f>
        <v>versicolor</v>
      </c>
      <c r="BH133" s="1" t="str">
        <f aca="false">IF(AND(D133&lt;0.7),"setosa",IF(AND(D133&gt;=1.65,A133&lt;6.65,D133&gt;=0.7),"virginica",IF(AND(D133&lt;1.55,A133&gt;=6.65,D133&gt;=0.7),"versicolor",IF(AND(D133&gt;=1.55,A133&gt;=6.65,D133&gt;=0.7),"virginica",IF(AND(F133&gt;=0.529,D133&lt;1.65,A133&lt;6.65,D133&gt;=0.7),"versicolor",IF(AND(C133&gt;=5.35,F133&lt;0.529,D133&lt;1.65,A133&lt;6.65,D133&gt;=0.7),"virginica",IF(AND(G133&gt;=7.411,C133&lt;5.35,F133&lt;0.529,D133&lt;1.65,A133&lt;6.65,D133&gt;=0.7),"versicolor",IF(AND(G133&lt;6.927,G133&lt;7.411,C133&lt;5.35,F133&lt;0.529,D133&lt;1.65,A133&lt;6.65,D133&gt;=0.7),"versicolor",IF(AND(G133&gt;=6.927,G133&lt;7.411,C133&lt;5.35,F133&lt;0.529,D133&lt;1.65,A133&lt;6.65,D133&gt;=0.7),"virginica","shouldnthappen")))))))))</f>
        <v>versicolor</v>
      </c>
      <c r="BI133" s="1" t="str">
        <f aca="false">IF(AND(D133&gt;=1.7),"virginica",IF(AND(D133&lt;0.7,D133&lt;1.7),"setosa",IF(AND(D133&lt;1.45,G133&lt;7.37,D133&gt;=0.7,D133&lt;1.7),"versicolor",IF(AND(D133&gt;=1.45,G133&lt;7.37,D133&gt;=0.7,D133&lt;1.7),"virginica",IF(AND(B133&gt;=2.65,G133&gt;=7.37,D133&gt;=0.7,D133&lt;1.7),"versicolor",IF(AND(C133&lt;5.05,B133&lt;2.65,G133&gt;=7.37,D133&gt;=0.7,D133&lt;1.7),"versicolor",IF(AND(C133&gt;=5.05,B133&lt;2.65,G133&gt;=7.37,D133&gt;=0.7,D133&lt;1.7),"virginica","shouldnthappen")))))))</f>
        <v>versicolor</v>
      </c>
    </row>
    <row r="134" customFormat="false" ht="13.8" hidden="false" customHeight="false" outlineLevel="0" collapsed="false">
      <c r="A134" s="1" t="n">
        <v>5.7</v>
      </c>
      <c r="B134" s="1" t="n">
        <v>3</v>
      </c>
      <c r="C134" s="1" t="n">
        <v>4.2</v>
      </c>
      <c r="D134" s="1" t="n">
        <v>1.2</v>
      </c>
      <c r="E134" s="1" t="s">
        <v>92</v>
      </c>
      <c r="F134" s="1" t="n">
        <v>0.593679995508865</v>
      </c>
      <c r="G134" s="1" t="n">
        <v>9.5087788503617</v>
      </c>
      <c r="H134" s="11" t="str">
        <f aca="false">E134</f>
        <v>versicolor</v>
      </c>
      <c r="I134" s="1" t="str">
        <f aca="false">INDEX(L134:BI134, MODE(MATCH(L134:BI134, L134:BI134, 0 )))</f>
        <v>versicolor</v>
      </c>
      <c r="J134" s="12" t="n">
        <f aca="false">COUNTIF(L134:BI134, H134) / COUNTA(L134:BI134)</f>
        <v>1</v>
      </c>
      <c r="K134" s="13" t="n">
        <f aca="false">I134=H134</f>
        <v>1</v>
      </c>
      <c r="L134" s="1" t="str">
        <f aca="false">IF(AND(C134&lt;3.65,B134&gt;=3.35),"setosa",IF(AND(C134&gt;=3.65,B134&gt;=3.35),"virginica",IF(AND(C134&lt;2.35,C134&lt;4.85,B134&lt;3.35),"setosa",IF(AND(F134&gt;=0.899,C134&gt;=2.35,C134&lt;4.85,B134&lt;3.35),"virginica",IF(AND(G134&gt;=8.268,B134&lt;2.75,C134&gt;=4.85,B134&lt;3.35),"virginica",IF(AND(D134&lt;1.55,B134&gt;=2.75,C134&gt;=4.85,B134&lt;3.35),"versicolor",IF(AND(D134&gt;=1.55,B134&gt;=2.75,C134&gt;=4.85,B134&lt;3.35),"virginica",IF(AND(G134&lt;6.537,F134&lt;0.899,C134&gt;=2.35,C134&lt;4.85,B134&lt;3.35),"virginica",IF(AND(G134&gt;=6.537,F134&lt;0.899,C134&gt;=2.35,C134&lt;4.85,B134&lt;3.35),"versicolor",IF(AND(G134&lt;6.878,G134&lt;8.268,B134&lt;2.75,C134&gt;=4.85,B134&lt;3.35),"virginica",IF(AND(G134&gt;=6.878,G134&lt;8.268,B134&lt;2.75,C134&gt;=4.85,B134&lt;3.35),"versicolor","shouldnthappen")))))))))))</f>
        <v>versicolor</v>
      </c>
      <c r="M134" s="1" t="str">
        <f aca="false">IF(AND(C134&lt;2.6),"setosa",IF(AND(D134&gt;=1.75,C134&gt;=2.6),"virginica",IF(AND(G134&lt;6.094,D134&lt;1.75,C134&gt;=2.6),"virginica",IF(AND(D134&lt;1.35,G134&gt;=6.094,D134&lt;1.75,C134&gt;=2.6),"versicolor",IF(AND(C134&lt;5.05,D134&gt;=1.35,G134&gt;=6.094,D134&lt;1.75,C134&gt;=2.6),"versicolor",IF(AND(C134&gt;=5.05,D134&gt;=1.35,G134&gt;=6.094,D134&lt;1.75,C134&gt;=2.6),"virginica","shouldnthappen"))))))</f>
        <v>versicolor</v>
      </c>
      <c r="N134" s="1" t="str">
        <f aca="false">IF(AND(A134&lt;6.6,B134&gt;=3.45),"setosa",IF(AND(A134&gt;=6.6,B134&gt;=3.45),"virginica",IF(AND(D134&lt;0.7,C134&lt;4.75,B134&lt;3.45),"setosa",IF(AND(D134&gt;=0.7,C134&lt;4.75,B134&lt;3.45),"versicolor",IF(AND(C134&gt;=5.15,C134&gt;=4.75,B134&lt;3.45),"virginica",IF(AND(D134&gt;=1.7,A134&lt;6.5,C134&lt;5.15,C134&gt;=4.75,B134&lt;3.45),"virginica",IF(AND(C134&lt;5.05,A134&gt;=6.5,C134&lt;5.15,C134&gt;=4.75,B134&lt;3.45),"versicolor",IF(AND(C134&gt;=5.05,A134&gt;=6.5,C134&lt;5.15,C134&gt;=4.75,B134&lt;3.45),"virginica",IF(AND(G134&lt;7.498,D134&lt;1.7,A134&lt;6.5,C134&lt;5.15,C134&gt;=4.75,B134&lt;3.45),"virginica",IF(AND(G134&gt;=7.498,D134&lt;1.7,A134&lt;6.5,C134&lt;5.15,C134&gt;=4.75,B134&lt;3.45),"versicolor","shouldnthappen"))))))))))</f>
        <v>versicolor</v>
      </c>
      <c r="O134" s="1" t="str">
        <f aca="false">IF(AND(D134&lt;0.75),"setosa",IF(AND(C134&lt;4.75,C134&lt;4.85,D134&gt;=0.75),"versicolor",IF(AND(A134&gt;=6.05,C134&gt;=4.85,D134&gt;=0.75),"virginica",IF(AND(D134&lt;1.6,C134&gt;=4.75,C134&lt;4.85,D134&gt;=0.75),"versicolor",IF(AND(D134&gt;=1.6,C134&gt;=4.75,C134&lt;4.85,D134&gt;=0.75),"virginica",IF(AND(A134&lt;5.9,A134&lt;6.05,C134&gt;=4.85,D134&gt;=0.75),"virginica",IF(AND(A134&gt;=5.9,A134&lt;6.05,C134&gt;=4.85,D134&gt;=0.75),"versicolor","shouldnthappen")))))))</f>
        <v>versicolor</v>
      </c>
      <c r="P134" s="1" t="str">
        <f aca="false">IF(AND(D134&lt;0.75),"setosa",IF(AND(A134&lt;5.55,D134&gt;=0.75),"versicolor",IF(AND(D134&gt;=1.7,G134&lt;13.158,A134&gt;=5.55,D134&gt;=0.75),"virginica",IF(AND(B134&lt;2.45,D134&lt;1.7,G134&lt;13.158,A134&gt;=5.55,D134&gt;=0.75),"virginica",IF(AND(B134&gt;=2.45,D134&lt;1.7,G134&lt;13.158,A134&gt;=5.55,D134&gt;=0.75),"versicolor",IF(AND(B134&gt;=3.05,G134&lt;15.551,G134&gt;=13.158,A134&gt;=5.55,D134&gt;=0.75),"versicolor",IF(AND(B134&lt;2.9,G134&gt;=15.551,G134&gt;=13.158,A134&gt;=5.55,D134&gt;=0.75),"versicolor",IF(AND(B134&gt;=2.9,G134&gt;=15.551,G134&gt;=13.158,A134&gt;=5.55,D134&gt;=0.75),"virginica",IF(AND(D134&lt;1.3,G134&lt;14.221,B134&lt;3.05,G134&lt;15.551,G134&gt;=13.158,A134&gt;=5.55,D134&gt;=0.75),"versicolor",IF(AND(D134&gt;=1.3,G134&lt;14.221,B134&lt;3.05,G134&lt;15.551,G134&gt;=13.158,A134&gt;=5.55,D134&gt;=0.75),"virginica",IF(AND(C134&lt;4.9,G134&gt;=14.221,B134&lt;3.05,G134&lt;15.551,G134&gt;=13.158,A134&gt;=5.55,D134&gt;=0.75),"versicolor",IF(AND(C134&gt;=4.9,G134&gt;=14.221,B134&lt;3.05,G134&lt;15.551,G134&gt;=13.158,A134&gt;=5.55,D134&gt;=0.75),"virginica","shouldnthappen"))))))))))))</f>
        <v>versicolor</v>
      </c>
      <c r="Q134" s="1" t="str">
        <f aca="false">IF(AND(C134&lt;2.6),"setosa",IF(AND(A134&gt;=4.95,C134&lt;4.75,C134&gt;=2.6),"versicolor",IF(AND(D134&gt;=1.75,C134&gt;=4.75,C134&gt;=2.6),"virginica",IF(AND(B134&lt;2.45,A134&lt;4.95,C134&lt;4.75,C134&gt;=2.6),"versicolor",IF(AND(B134&gt;=2.45,A134&lt;4.95,C134&lt;4.75,C134&gt;=2.6),"virginica",IF(AND(G134&lt;7.498,D134&lt;1.75,C134&gt;=4.75,C134&gt;=2.6),"virginica",IF(AND(F134&lt;0.417,G134&gt;=7.498,D134&lt;1.75,C134&gt;=4.75,C134&gt;=2.6),"versicolor",IF(AND(F134&lt;0.442,F134&gt;=0.417,G134&gt;=7.498,D134&lt;1.75,C134&gt;=4.75,C134&gt;=2.6),"virginica",IF(AND(F134&gt;=0.442,F134&gt;=0.417,G134&gt;=7.498,D134&lt;1.75,C134&gt;=4.75,C134&gt;=2.6),"versicolor","shouldnthappen")))))))))</f>
        <v>versicolor</v>
      </c>
      <c r="R134" s="1" t="str">
        <f aca="false">IF(AND(D134&lt;0.75),"setosa",IF(AND(D134&lt;1.75,A134&gt;=6.25,D134&gt;=0.75),"versicolor",IF(AND(D134&gt;=1.75,A134&gt;=6.25,D134&gt;=0.75),"virginica",IF(AND(D134&lt;1.6,C134&lt;4.75,A134&lt;6.25,D134&gt;=0.75),"versicolor",IF(AND(D134&gt;=1.6,C134&lt;4.75,A134&lt;6.25,D134&gt;=0.75),"virginica",IF(AND(G134&lt;6.998,C134&gt;=4.75,A134&lt;6.25,D134&gt;=0.75),"virginica",IF(AND(A134&lt;6.05,G134&gt;=6.998,C134&gt;=4.75,A134&lt;6.25,D134&gt;=0.75),"versicolor",IF(AND(A134&gt;=6.05,G134&gt;=6.998,C134&gt;=4.75,A134&lt;6.25,D134&gt;=0.75),"virginica","shouldnthappen"))))))))</f>
        <v>versicolor</v>
      </c>
      <c r="S134" s="1" t="str">
        <f aca="false">IF(AND(B134&gt;=3.05,A134&lt;5.45),"setosa",IF(AND(C134&lt;2.2,B134&lt;3.05,A134&lt;5.45),"setosa",IF(AND(C134&gt;=2.2,B134&lt;3.05,A134&lt;5.45),"versicolor",IF(AND(B134&lt;3.7,C134&lt;4.8,A134&gt;=5.45),"versicolor",IF(AND(B134&gt;=3.7,C134&lt;4.8,A134&gt;=5.45),"setosa",IF(AND(G134&lt;13.757,C134&lt;5.05,C134&gt;=4.8,A134&gt;=5.45),"virginica",IF(AND(G134&gt;=13.757,C134&lt;5.05,C134&gt;=4.8,A134&gt;=5.45),"versicolor",IF(AND(C134&gt;=5.15,C134&gt;=5.05,C134&gt;=4.8,A134&gt;=5.45),"virginica",IF(AND(A134&lt;5.95,C134&lt;5.15,C134&gt;=5.05,C134&gt;=4.8,A134&gt;=5.45),"virginica",IF(AND(D134&gt;=1.8,A134&gt;=5.95,C134&lt;5.15,C134&gt;=5.05,C134&gt;=4.8,A134&gt;=5.45),"virginica",IF(AND(B134&lt;2.75,D134&lt;1.8,A134&gt;=5.95,C134&lt;5.15,C134&gt;=5.05,C134&gt;=4.8,A134&gt;=5.45),"versicolor",IF(AND(B134&gt;=2.75,D134&lt;1.8,A134&gt;=5.95,C134&lt;5.15,C134&gt;=5.05,C134&gt;=4.8,A134&gt;=5.45),"virginica","shouldnthappen"))))))))))))</f>
        <v>versicolor</v>
      </c>
      <c r="T134" s="1" t="str">
        <f aca="false">IF(AND(C134&lt;2.6),"setosa",IF(AND(D134&lt;1.65,C134&lt;4.75,C134&gt;=2.6),"versicolor",IF(AND(D134&gt;=1.65,C134&lt;4.75,C134&gt;=2.6),"virginica",IF(AND(G134&gt;=8.494,A134&lt;6.6,C134&gt;=4.75,C134&gt;=2.6),"virginica",IF(AND(C134&lt;5.2,A134&gt;=6.6,C134&gt;=4.75,C134&gt;=2.6),"versicolor",IF(AND(C134&gt;=5.2,A134&gt;=6.6,C134&gt;=4.75,C134&gt;=2.6),"virginica",IF(AND(A134&lt;5.95,G134&lt;8.494,A134&lt;6.6,C134&gt;=4.75,C134&gt;=2.6),"virginica",IF(AND(A134&gt;=5.95,G134&lt;8.494,A134&lt;6.6,C134&gt;=4.75,C134&gt;=2.6),"versicolor","shouldnthappen"))))))))</f>
        <v>versicolor</v>
      </c>
      <c r="U134" s="1" t="str">
        <f aca="false">IF(AND(C134&lt;3.65,B134&gt;=3.35),"setosa",IF(AND(C134&gt;=3.65,B134&gt;=3.35),"virginica",IF(AND(C134&lt;2.35,A134&lt;6.25,B134&lt;3.35),"setosa",IF(AND(C134&lt;4.85,A134&gt;=6.25,B134&lt;3.35),"versicolor",IF(AND(G134&gt;=15.426,C134&gt;=2.35,A134&lt;6.25,B134&lt;3.35),"virginica",IF(AND(D134&gt;=1.55,C134&gt;=4.85,A134&gt;=6.25,B134&lt;3.35),"virginica",IF(AND(D134&lt;1.8,G134&lt;15.426,C134&gt;=2.35,A134&lt;6.25,B134&lt;3.35),"versicolor",IF(AND(D134&gt;=1.8,G134&lt;15.426,C134&gt;=2.35,A134&lt;6.25,B134&lt;3.35),"virginica",IF(AND(B134&lt;2.95,D134&lt;1.55,C134&gt;=4.85,A134&gt;=6.25,B134&lt;3.35),"virginica",IF(AND(B134&gt;=2.95,D134&lt;1.55,C134&gt;=4.85,A134&gt;=6.25,B134&lt;3.35),"versicolor","shouldnthappen"))))))))))</f>
        <v>versicolor</v>
      </c>
      <c r="V134" s="1" t="str">
        <f aca="false">IF(AND(C134&lt;2.6),"setosa",IF(AND(C134&gt;=4.85,C134&gt;=2.6),"virginica",IF(AND(F134&gt;=0.9,C134&lt;4.85,C134&gt;=2.6),"virginica",IF(AND(G134&lt;5.656,F134&lt;0.9,C134&lt;4.85,C134&gt;=2.6),"virginica",IF(AND(G134&gt;=5.656,F134&lt;0.9,C134&lt;4.85,C134&gt;=2.6),"versicolor","shouldnthappen")))))</f>
        <v>versicolor</v>
      </c>
      <c r="W134" s="1" t="str">
        <f aca="false">IF(AND(D134&gt;=1.75,G134&gt;=13.795),"virginica",IF(AND(D134&gt;=1.5,G134&gt;=12.335,G134&lt;13.795),"virginica",IF(AND(C134&lt;2.45,C134&lt;4.85,G134&lt;12.335,G134&lt;13.795),"setosa",IF(AND(C134&gt;=2.45,C134&lt;4.85,G134&lt;12.335,G134&lt;13.795),"versicolor",IF(AND(D134&gt;=1.7,C134&gt;=4.85,G134&lt;12.335,G134&lt;13.795),"virginica",IF(AND(B134&gt;=3.25,D134&lt;1.5,G134&gt;=12.335,G134&lt;13.795),"setosa",IF(AND(D134&lt;1,F134&lt;0.255,D134&lt;1.75,G134&gt;=13.795),"setosa",IF(AND(D134&gt;=1,F134&lt;0.255,D134&lt;1.75,G134&gt;=13.795),"versicolor",IF(AND(A134&lt;5.4,F134&gt;=0.255,D134&lt;1.75,G134&gt;=13.795),"setosa",IF(AND(A134&gt;=5.4,F134&gt;=0.255,D134&lt;1.75,G134&gt;=13.795),"versicolor",IF(AND(A134&lt;6.15,D134&lt;1.7,C134&gt;=4.85,G134&lt;12.335,G134&lt;13.795),"versicolor",IF(AND(A134&gt;=6.15,D134&lt;1.7,C134&gt;=4.85,G134&lt;12.335,G134&lt;13.795),"virginica",IF(AND(C134&lt;5,B134&lt;3.25,D134&lt;1.5,G134&gt;=12.335,G134&lt;13.795),"versicolor",IF(AND(C134&gt;=5,B134&lt;3.25,D134&lt;1.5,G134&gt;=12.335,G134&lt;13.795),"virginica","shouldnthappen"))))))))))))))</f>
        <v>versicolor</v>
      </c>
      <c r="X134" s="1" t="str">
        <f aca="false">IF(AND(C134&lt;2.5,A134&lt;5.55),"setosa",IF(AND(F134&lt;0.096,A134&gt;=5.55),"virginica",IF(AND(D134&lt;1.6,C134&gt;=2.5,A134&lt;5.55),"versicolor",IF(AND(D134&gt;=1.6,C134&gt;=2.5,A134&lt;5.55),"virginica",IF(AND(F134&gt;=0.156,C134&lt;4.75,F134&gt;=0.096,A134&gt;=5.55),"versicolor",IF(AND(D134&gt;=1.75,C134&gt;=4.75,F134&gt;=0.096,A134&gt;=5.55),"virginica",IF(AND(B134&lt;3.3,F134&lt;0.156,C134&lt;4.75,F134&gt;=0.096,A134&gt;=5.55),"versicolor",IF(AND(B134&gt;=3.3,F134&lt;0.156,C134&lt;4.75,F134&gt;=0.096,A134&gt;=5.55),"setosa",IF(AND(B134&lt;2.45,A134&lt;6.05,D134&lt;1.75,C134&gt;=4.75,F134&gt;=0.096,A134&gt;=5.55),"virginica",IF(AND(B134&gt;=2.45,A134&lt;6.05,D134&lt;1.75,C134&gt;=4.75,F134&gt;=0.096,A134&gt;=5.55),"versicolor",IF(AND(F134&lt;0.205,A134&gt;=6.05,D134&lt;1.75,C134&gt;=4.75,F134&gt;=0.096,A134&gt;=5.55),"versicolor",IF(AND(F134&gt;=0.205,A134&gt;=6.05,D134&lt;1.75,C134&gt;=4.75,F134&gt;=0.096,A134&gt;=5.55),"virginica","shouldnthappen"))))))))))))</f>
        <v>versicolor</v>
      </c>
      <c r="Y134" s="1" t="str">
        <f aca="false">IF(AND(C134&lt;2.35,A134&lt;5.55),"setosa",IF(AND(C134&gt;=5.05,A134&gt;=5.55),"virginica",IF(AND(D134&lt;1.6,C134&gt;=2.35,A134&lt;5.55),"versicolor",IF(AND(D134&gt;=1.6,C134&gt;=2.35,A134&lt;5.55),"virginica",IF(AND(D134&gt;=1.75,C134&lt;5.05,A134&gt;=5.55),"virginica",IF(AND(B134&gt;=3.55,D134&lt;1.75,C134&lt;5.05,A134&gt;=5.55),"setosa",IF(AND(G134&lt;6.3,B134&lt;3.55,D134&lt;1.75,C134&lt;5.05,A134&gt;=5.55),"virginica",IF(AND(G134&gt;=6.3,B134&lt;3.55,D134&lt;1.75,C134&lt;5.05,A134&gt;=5.55),"versicolor","shouldnthappen"))))))))</f>
        <v>versicolor</v>
      </c>
      <c r="Z134" s="1" t="str">
        <f aca="false">IF(AND(D134&lt;0.75),"setosa",IF(AND(B134&gt;=2.55,C134&lt;4.85,D134&gt;=0.75),"versicolor",IF(AND(D134&gt;=1.7,C134&gt;=4.85,D134&gt;=0.75),"virginica",IF(AND(D134&lt;1.6,B134&lt;2.55,C134&lt;4.85,D134&gt;=0.75),"versicolor",IF(AND(D134&gt;=1.6,B134&lt;2.55,C134&lt;4.85,D134&gt;=0.75),"virginica",IF(AND(B134&lt;2.65,D134&lt;1.7,C134&gt;=4.85,D134&gt;=0.75),"virginica",IF(AND(F134&lt;0.325,B134&gt;=2.65,D134&lt;1.7,C134&gt;=4.85,D134&gt;=0.75),"virginica",IF(AND(G134&lt;10.717,F134&gt;=0.325,B134&gt;=2.65,D134&lt;1.7,C134&gt;=4.85,D134&gt;=0.75),"versicolor",IF(AND(G134&gt;=10.717,F134&gt;=0.325,B134&gt;=2.65,D134&lt;1.7,C134&gt;=4.85,D134&gt;=0.75),"virginica","shouldnthappen")))))))))</f>
        <v>versicolor</v>
      </c>
      <c r="AA134" s="1" t="str">
        <f aca="false">IF(AND(D134&lt;0.75),"setosa",IF(AND(D134&gt;=1.75,D134&gt;=0.75),"virginica",IF(AND(F134&gt;=0.455,D134&lt;1.75,D134&gt;=0.75),"versicolor",IF(AND(D134&lt;1.45,F134&lt;0.455,D134&lt;1.75,D134&gt;=0.75),"versicolor",IF(AND(F134&lt;0.247,D134&gt;=1.45,F134&lt;0.455,D134&lt;1.75,D134&gt;=0.75),"versicolor",IF(AND(F134&gt;=0.247,D134&gt;=1.45,F134&lt;0.455,D134&lt;1.75,D134&gt;=0.75),"virginica","shouldnthappen"))))))</f>
        <v>versicolor</v>
      </c>
      <c r="AB134" s="1" t="str">
        <f aca="false">IF(AND(F134&gt;=0.221,B134&gt;=3.35),"setosa",IF(AND(A134&lt;5.3,F134&gt;=0.683,B134&lt;3.35),"setosa",IF(AND(A134&lt;6.45,F134&lt;0.221,B134&gt;=3.35),"setosa",IF(AND(A134&gt;=6.45,F134&lt;0.221,B134&gt;=3.35),"virginica",IF(AND(G134&lt;6.3,A134&lt;6.25,F134&lt;0.683,B134&lt;3.35),"virginica",IF(AND(G134&lt;13.795,A134&gt;=6.25,F134&lt;0.683,B134&lt;3.35),"virginica",IF(AND(D134&lt;1.65,A134&gt;=5.3,F134&gt;=0.683,B134&lt;3.35),"versicolor",IF(AND(D134&gt;=1.65,A134&gt;=5.3,F134&gt;=0.683,B134&lt;3.35),"virginica",IF(AND(D134&lt;0.6,G134&gt;=6.3,A134&lt;6.25,F134&lt;0.683,B134&lt;3.35),"setosa",IF(AND(D134&lt;1.7,G134&gt;=13.795,A134&gt;=6.25,F134&lt;0.683,B134&lt;3.35),"versicolor",IF(AND(D134&gt;=1.7,G134&gt;=13.795,A134&gt;=6.25,F134&lt;0.683,B134&lt;3.35),"virginica",IF(AND(C134&gt;=5.35,D134&gt;=0.6,G134&gt;=6.3,A134&lt;6.25,F134&lt;0.683,B134&lt;3.35),"virginica",IF(AND(D134&lt;1.75,C134&lt;5.35,D134&gt;=0.6,G134&gt;=6.3,A134&lt;6.25,F134&lt;0.683,B134&lt;3.35),"versicolor",IF(AND(D134&gt;=1.75,C134&lt;5.35,D134&gt;=0.6,G134&gt;=6.3,A134&lt;6.25,F134&lt;0.683,B134&lt;3.35),"virginica","shouldnthappen"))))))))))))))</f>
        <v>versicolor</v>
      </c>
      <c r="AC134" s="1" t="str">
        <f aca="false">IF(AND(B134&gt;=3.3),"setosa",IF(AND(C134&lt;2.45,D134&lt;1.55,B134&lt;3.3),"setosa",IF(AND(F134&gt;=0.211,D134&gt;=1.55,B134&lt;3.3),"virginica",IF(AND(C134&lt;4.9,C134&gt;=2.45,D134&lt;1.55,B134&lt;3.3),"versicolor",IF(AND(C134&gt;=4.9,C134&gt;=2.45,D134&lt;1.55,B134&lt;3.3),"virginica",IF(AND(F134&lt;0.138,F134&lt;0.211,D134&gt;=1.55,B134&lt;3.3),"virginica",IF(AND(F134&gt;=0.138,F134&lt;0.211,D134&gt;=1.55,B134&lt;3.3),"versicolor","shouldnthappen")))))))</f>
        <v>versicolor</v>
      </c>
      <c r="AD134" s="1" t="str">
        <f aca="false">IF(AND(D134&gt;=1.75),"virginica",IF(AND(D134&lt;0.75,D134&lt;1.75),"setosa",IF(AND(D134&lt;1.35,D134&gt;=0.75,D134&lt;1.75),"versicolor",IF(AND(B134&lt;2.6,C134&lt;4.85,D134&gt;=1.35,D134&gt;=0.75,D134&lt;1.75),"virginica",IF(AND(B134&gt;=2.6,C134&lt;4.85,D134&gt;=1.35,D134&gt;=0.75,D134&lt;1.75),"versicolor",IF(AND(A134&lt;6.4,C134&gt;=4.85,D134&gt;=1.35,D134&gt;=0.75,D134&lt;1.75),"virginica",IF(AND(A134&gt;=6.4,C134&gt;=4.85,D134&gt;=1.35,D134&gt;=0.75,D134&lt;1.75),"versicolor","shouldnthappen")))))))</f>
        <v>versicolor</v>
      </c>
      <c r="AE134" s="1" t="str">
        <f aca="false">IF(AND(C134&lt;2.45),"setosa",IF(AND(F134&lt;0.07,C134&gt;=2.45),"virginica",IF(AND(A134&gt;=5,C134&lt;4.75,F134&gt;=0.07,C134&gt;=2.45),"versicolor",IF(AND(F134&lt;0.182,C134&gt;=4.75,F134&gt;=0.07,C134&gt;=2.45),"versicolor",IF(AND(B134&lt;2.45,A134&lt;5,C134&lt;4.75,F134&gt;=0.07,C134&gt;=2.45),"versicolor",IF(AND(B134&gt;=2.45,A134&lt;5,C134&lt;4.75,F134&gt;=0.07,C134&gt;=2.45),"virginica",IF(AND(F134&gt;=0.468,F134&gt;=0.182,C134&gt;=4.75,F134&gt;=0.07,C134&gt;=2.45),"virginica",IF(AND(A134&gt;=6.85,F134&lt;0.468,F134&gt;=0.182,C134&gt;=4.75,F134&gt;=0.07,C134&gt;=2.45),"virginica",IF(AND(B134&lt;2.6,A134&lt;6.85,F134&lt;0.468,F134&gt;=0.182,C134&gt;=4.75,F134&gt;=0.07,C134&gt;=2.45),"virginica",IF(AND(B134&gt;=2.6,A134&lt;6.85,F134&lt;0.468,F134&gt;=0.182,C134&gt;=4.75,F134&gt;=0.07,C134&gt;=2.45),"versicolor","shouldnthappen"))))))))))</f>
        <v>versicolor</v>
      </c>
      <c r="AF134" s="1" t="str">
        <f aca="false">IF(AND(D134&lt;0.75,A134&lt;5.45),"setosa",IF(AND(D134&gt;=1.75,A134&gt;=5.45),"virginica",IF(AND(G134&lt;6.094,D134&gt;=0.75,A134&lt;5.45),"virginica",IF(AND(G134&gt;=6.094,D134&gt;=0.75,A134&lt;5.45),"versicolor",IF(AND(C134&lt;2.75,D134&lt;1.75,A134&gt;=5.45),"setosa",IF(AND(D134&lt;1.45,C134&gt;=2.75,D134&lt;1.75,A134&gt;=5.45),"versicolor",IF(AND(B134&lt;2.75,D134&gt;=1.45,C134&gt;=2.75,D134&lt;1.75,A134&gt;=5.45),"versicolor",IF(AND(C134&lt;5.05,B134&gt;=2.75,D134&gt;=1.45,C134&gt;=2.75,D134&lt;1.75,A134&gt;=5.45),"versicolor",IF(AND(C134&gt;=5.05,B134&gt;=2.75,D134&gt;=1.45,C134&gt;=2.75,D134&lt;1.75,A134&gt;=5.45),"virginica","shouldnthappen")))))))))</f>
        <v>versicolor</v>
      </c>
      <c r="AG134" s="1" t="str">
        <f aca="false">IF(AND(D134&lt;0.65,G134&lt;8.868,A134&lt;5.3),"setosa",IF(AND(C134&lt;2.6,G134&gt;=8.868,A134&lt;5.3),"setosa",IF(AND(C134&gt;=2.6,G134&gt;=8.868,A134&lt;5.3),"versicolor",IF(AND(C134&gt;=4.95,D134&lt;1.55,A134&gt;=5.3),"virginica",IF(AND(G134&lt;13.795,D134&gt;=1.55,A134&gt;=5.3),"virginica",IF(AND(C134&lt;3.75,D134&gt;=0.65,G134&lt;8.868,A134&lt;5.3),"versicolor",IF(AND(C134&gt;=3.75,D134&gt;=0.65,G134&lt;8.868,A134&lt;5.3),"virginica",IF(AND(C134&lt;2.6,C134&lt;4.95,D134&lt;1.55,A134&gt;=5.3),"setosa",IF(AND(C134&gt;=2.6,C134&lt;4.95,D134&lt;1.55,A134&gt;=5.3),"versicolor",IF(AND(C134&lt;4.75,G134&gt;=13.795,D134&gt;=1.55,A134&gt;=5.3),"versicolor",IF(AND(C134&gt;=4.75,G134&gt;=13.795,D134&gt;=1.55,A134&gt;=5.3),"virginica","shouldnthappen")))))))))))</f>
        <v>versicolor</v>
      </c>
      <c r="AH134" s="1" t="str">
        <f aca="false">IF(AND(D134&lt;0.75),"setosa",IF(AND(C134&lt;4.75,D134&gt;=0.75),"versicolor",IF(AND(G134&lt;13.757,C134&gt;=4.75,D134&gt;=0.75),"virginica",IF(AND(B134&lt;3.05,G134&gt;=13.757,C134&gt;=4.75,D134&gt;=0.75),"virginica",IF(AND(A134&lt;6.65,B134&gt;=3.05,G134&gt;=13.757,C134&gt;=4.75,D134&gt;=0.75),"virginica",IF(AND(A134&gt;=6.65,B134&gt;=3.05,G134&gt;=13.757,C134&gt;=4.75,D134&gt;=0.75),"versicolor","shouldnthappen"))))))</f>
        <v>versicolor</v>
      </c>
      <c r="AI134" s="1" t="str">
        <f aca="false">IF(AND(D134&lt;0.7),"setosa",IF(AND(C134&lt;4.75,D134&gt;=0.7),"versicolor",IF(AND(A134&lt;6.6,F134&lt;0.482,C134&gt;=4.75,D134&gt;=0.7),"virginica",IF(AND(C134&gt;=4.95,F134&gt;=0.482,C134&gt;=4.75,D134&gt;=0.7),"virginica",IF(AND(D134&lt;1.9,A134&gt;=6.6,F134&lt;0.482,C134&gt;=4.75,D134&gt;=0.7),"versicolor",IF(AND(D134&gt;=1.9,A134&gt;=6.6,F134&lt;0.482,C134&gt;=4.75,D134&gt;=0.7),"virginica",IF(AND(F134&gt;=0.766,C134&lt;4.95,F134&gt;=0.482,C134&gt;=4.75,D134&gt;=0.7),"virginica",IF(AND(B134&lt;2.95,F134&lt;0.766,C134&lt;4.95,F134&gt;=0.482,C134&gt;=4.75,D134&gt;=0.7),"virginica",IF(AND(B134&gt;=2.95,F134&lt;0.766,C134&lt;4.95,F134&gt;=0.482,C134&gt;=4.75,D134&gt;=0.7),"versicolor","shouldnthappen")))))))))</f>
        <v>versicolor</v>
      </c>
      <c r="AJ134" s="1" t="str">
        <f aca="false">IF(AND(C134&lt;2.45,C134&lt;4.75),"setosa",IF(AND(D134&gt;=1.65,C134&gt;=4.75),"virginica",IF(AND(A134&lt;4.95,C134&gt;=2.45,C134&lt;4.75),"virginica",IF(AND(A134&gt;=4.95,C134&gt;=2.45,C134&lt;4.75),"versicolor",IF(AND(B134&lt;2.95,D134&lt;1.65,C134&gt;=4.75),"virginica",IF(AND(B134&gt;=2.95,D134&lt;1.65,C134&gt;=4.75),"versicolor","shouldnthappen"))))))</f>
        <v>versicolor</v>
      </c>
      <c r="AK134" s="1" t="str">
        <f aca="false">IF(AND(D134&lt;0.75,A134&lt;5.45),"setosa",IF(AND(B134&lt;2.45,D134&gt;=0.75,A134&lt;5.45),"versicolor",IF(AND(A134&gt;=5.55,C134&lt;4.75,A134&gt;=5.45),"versicolor",IF(AND(C134&gt;=5.15,C134&gt;=4.75,A134&gt;=5.45),"virginica",IF(AND(G134&lt;6.094,B134&gt;=2.45,D134&gt;=0.75,A134&lt;5.45),"virginica",IF(AND(G134&gt;=6.094,B134&gt;=2.45,D134&gt;=0.75,A134&lt;5.45),"versicolor",IF(AND(D134&lt;0.6,A134&lt;5.55,C134&lt;4.75,A134&gt;=5.45),"setosa",IF(AND(D134&gt;=0.6,A134&lt;5.55,C134&lt;4.75,A134&gt;=5.45),"versicolor",IF(AND(C134&lt;4.95,C134&lt;5.15,C134&gt;=4.75,A134&gt;=5.45),"virginica",IF(AND(G134&lt;12.627,C134&lt;5.05,C134&gt;=4.95,C134&lt;5.15,C134&gt;=4.75,A134&gt;=5.45),"virginica",IF(AND(G134&gt;=12.627,C134&lt;5.05,C134&gt;=4.95,C134&lt;5.15,C134&gt;=4.75,A134&gt;=5.45),"versicolor",IF(AND(D134&lt;1.7,C134&gt;=5.05,C134&gt;=4.95,C134&lt;5.15,C134&gt;=4.75,A134&gt;=5.45),"versicolor",IF(AND(D134&gt;=1.7,C134&gt;=5.05,C134&gt;=4.95,C134&lt;5.15,C134&gt;=4.75,A134&gt;=5.45),"virginica","shouldnthappen")))))))))))))</f>
        <v>versicolor</v>
      </c>
      <c r="AL134" s="1" t="str">
        <f aca="false">IF(AND(B134&lt;2.45,B134&lt;3.15),"versicolor",IF(AND(D134&lt;0.95,G134&lt;15.141,B134&gt;=3.15),"setosa",IF(AND(G134&lt;15.429,G134&gt;=15.141,B134&gt;=3.15),"versicolor",IF(AND(G134&gt;=15.429,G134&gt;=15.141,B134&gt;=3.15),"virginica",IF(AND(C134&lt;2.3,C134&lt;4.75,B134&gt;=2.45,B134&lt;3.15),"setosa",IF(AND(G134&gt;=16.072,C134&gt;=4.75,B134&gt;=2.45,B134&lt;3.15),"versicolor",IF(AND(G134&lt;11.833,D134&gt;=0.95,G134&lt;15.141,B134&gt;=3.15),"virginica",IF(AND(A134&lt;5,C134&gt;=2.3,C134&lt;4.75,B134&gt;=2.45,B134&lt;3.15),"virginica",IF(AND(A134&gt;=5,C134&gt;=2.3,C134&lt;4.75,B134&gt;=2.45,B134&lt;3.15),"versicolor",IF(AND(G134&lt;14.342,G134&gt;=11.833,D134&gt;=0.95,G134&lt;15.141,B134&gt;=3.15),"versicolor",IF(AND(G134&gt;=14.342,G134&gt;=11.833,D134&gt;=0.95,G134&lt;15.141,B134&gt;=3.15),"virginica",IF(AND(G134&lt;13.757,F134&gt;=0.741,G134&lt;16.072,C134&gt;=4.75,B134&gt;=2.45,B134&lt;3.15),"virginica",IF(AND(F134&gt;=0.546,A134&lt;6.15,F134&lt;0.741,G134&lt;16.072,C134&gt;=4.75,B134&gt;=2.45,B134&lt;3.15),"virginica",IF(AND(D134&gt;=1.75,A134&gt;=6.15,F134&lt;0.741,G134&lt;16.072,C134&gt;=4.75,B134&gt;=2.45,B134&lt;3.15),"virginica",IF(AND(C134&lt;4.85,G134&gt;=13.757,F134&gt;=0.741,G134&lt;16.072,C134&gt;=4.75,B134&gt;=2.45,B134&lt;3.15),"virginica",IF(AND(C134&gt;=4.85,G134&gt;=13.757,F134&gt;=0.741,G134&lt;16.072,C134&gt;=4.75,B134&gt;=2.45,B134&lt;3.15),"versicolor",IF(AND(F134&lt;0.331,F134&lt;0.546,A134&lt;6.15,F134&lt;0.741,G134&lt;16.072,C134&gt;=4.75,B134&gt;=2.45,B134&lt;3.15),"virginica",IF(AND(F134&gt;=0.331,F134&lt;0.546,A134&lt;6.15,F134&lt;0.741,G134&lt;16.072,C134&gt;=4.75,B134&gt;=2.45,B134&lt;3.15),"versicolor",IF(AND(G134&lt;10.661,D134&lt;1.75,A134&gt;=6.15,F134&lt;0.741,G134&lt;16.072,C134&gt;=4.75,B134&gt;=2.45,B134&lt;3.15),"virginica",IF(AND(G134&gt;=10.661,D134&lt;1.75,A134&gt;=6.15,F134&lt;0.741,G134&lt;16.072,C134&gt;=4.75,B134&gt;=2.45,B134&lt;3.15),"versicolor","shouldnthappen"))))))))))))))))))))</f>
        <v>versicolor</v>
      </c>
      <c r="AM134" s="1" t="str">
        <f aca="false">IF(AND(D134&lt;1.35,F134&gt;=0.917),"setosa",IF(AND(D134&gt;=1.35,F134&gt;=0.917),"virginica",IF(AND(D134&lt;0.75,D134&lt;1.55,F134&lt;0.917),"setosa",IF(AND(C134&gt;=4.8,D134&gt;=1.55,F134&lt;0.917),"virginica",IF(AND(A134&lt;5.95,D134&gt;=0.75,D134&lt;1.55,F134&lt;0.917),"versicolor",IF(AND(F134&lt;0.473,C134&lt;4.8,D134&gt;=1.55,F134&lt;0.917),"virginica",IF(AND(F134&gt;=0.473,C134&lt;4.8,D134&gt;=1.55,F134&lt;0.917),"versicolor",IF(AND(C134&lt;4.95,A134&gt;=5.95,D134&gt;=0.75,D134&lt;1.55,F134&lt;0.917),"versicolor",IF(AND(C134&gt;=4.95,A134&gt;=5.95,D134&gt;=0.75,D134&lt;1.55,F134&lt;0.917),"virginica","shouldnthappen")))))))))</f>
        <v>versicolor</v>
      </c>
      <c r="AN134" s="1" t="str">
        <f aca="false">IF(AND(D134&lt;0.75,A134&lt;5.45),"setosa",IF(AND(D134&lt;1.55,D134&gt;=0.75,A134&lt;5.45),"versicolor",IF(AND(D134&gt;=1.55,D134&gt;=0.75,A134&lt;5.45),"virginica",IF(AND(A134&gt;=5.75,C134&lt;4.75,A134&gt;=5.45),"versicolor",IF(AND(F134&lt;0.361,C134&gt;=4.75,A134&gt;=5.45),"virginica",IF(AND(C134&lt;2.6,A134&lt;5.75,C134&lt;4.75,A134&gt;=5.45),"setosa",IF(AND(C134&gt;=2.6,A134&lt;5.75,C134&lt;4.75,A134&gt;=5.45),"versicolor",IF(AND(D134&gt;=1.7,F134&gt;=0.361,C134&gt;=4.75,A134&gt;=5.45),"virginica",IF(AND(B134&lt;2.65,D134&lt;1.7,F134&gt;=0.361,C134&gt;=4.75,A134&gt;=5.45),"virginica",IF(AND(A134&lt;7.05,B134&gt;=2.65,D134&lt;1.7,F134&gt;=0.361,C134&gt;=4.75,A134&gt;=5.45),"versicolor",IF(AND(A134&gt;=7.05,B134&gt;=2.65,D134&lt;1.7,F134&gt;=0.361,C134&gt;=4.75,A134&gt;=5.45),"virginica","shouldnthappen")))))))))))</f>
        <v>versicolor</v>
      </c>
      <c r="AO134" s="1" t="str">
        <f aca="false">IF(AND(D134&lt;0.7),"setosa",IF(AND(A134&lt;4.95,C134&lt;4.85,D134&gt;=0.7),"virginica",IF(AND(A134&gt;=4.95,C134&lt;4.85,D134&gt;=0.7),"versicolor",IF(AND(D134&gt;=1.7,C134&gt;=4.85,D134&gt;=0.7),"virginica",IF(AND(F134&lt;0.325,D134&lt;1.7,C134&gt;=4.85,D134&gt;=0.7),"virginica",IF(AND(D134&lt;1.55,F134&gt;=0.325,D134&lt;1.7,C134&gt;=4.85,D134&gt;=0.7),"virginica",IF(AND(D134&gt;=1.55,F134&gt;=0.325,D134&lt;1.7,C134&gt;=4.85,D134&gt;=0.7),"versicolor","shouldnthappen")))))))</f>
        <v>versicolor</v>
      </c>
      <c r="AP134" s="1" t="str">
        <f aca="false">IF(AND(D134&lt;0.75),"setosa",IF(AND(C134&lt;4.85,D134&gt;=0.75),"versicolor",IF(AND(G134&gt;=8.277,C134&gt;=4.85,D134&gt;=0.75),"virginica",IF(AND(F134&gt;=0.633,G134&lt;8.277,C134&gt;=4.85,D134&gt;=0.75),"virginica",IF(AND(G134&lt;7.61,F134&lt;0.633,G134&lt;8.277,C134&gt;=4.85,D134&gt;=0.75),"virginica",IF(AND(G134&gt;=7.61,F134&lt;0.633,G134&lt;8.277,C134&gt;=4.85,D134&gt;=0.75),"versicolor","shouldnthappen"))))))</f>
        <v>versicolor</v>
      </c>
      <c r="AQ134" s="1" t="str">
        <f aca="false">IF(AND(C134&lt;2.65,A134&gt;=5.45,C134&lt;4.75),"setosa",IF(AND(C134&gt;=2.65,A134&gt;=5.45,C134&lt;4.75),"versicolor",IF(AND(B134&lt;2.9,C134&lt;4.85,C134&gt;=4.75),"versicolor",IF(AND(B134&gt;=2.9,C134&lt;4.85,C134&gt;=4.75),"virginica",IF(AND(D134&lt;1.7,C134&gt;=4.85,C134&gt;=4.75),"versicolor",IF(AND(D134&gt;=1.7,C134&gt;=4.85,C134&gt;=4.75),"virginica",IF(AND(C134&lt;2.45,G134&lt;14.126,A134&lt;5.45,C134&lt;4.75),"setosa",IF(AND(C134&gt;=2.45,G134&lt;14.126,A134&lt;5.45,C134&lt;4.75),"versicolor",IF(AND(C134&lt;2.4,G134&gt;=14.126,A134&lt;5.45,C134&lt;4.75),"setosa",IF(AND(C134&gt;=2.4,G134&gt;=14.126,A134&lt;5.45,C134&lt;4.75),"versicolor","shouldnthappen"))))))))))</f>
        <v>versicolor</v>
      </c>
      <c r="AR134" s="1" t="str">
        <f aca="false">IF(AND(C134&lt;2.45,C134&lt;4.85),"setosa",IF(AND(C134&gt;=5.15,C134&gt;=4.85),"virginica",IF(AND(A134&gt;=4.95,C134&gt;=2.45,C134&lt;4.85),"versicolor",IF(AND(D134&lt;1.35,A134&lt;4.95,C134&gt;=2.45,C134&lt;4.85),"versicolor",IF(AND(D134&gt;=1.35,A134&lt;4.95,C134&gt;=2.45,C134&lt;4.85),"virginica",IF(AND(F134&lt;0.35,G134&lt;12.751,C134&lt;5.15,C134&gt;=4.85),"virginica",IF(AND(A134&lt;6.5,G134&gt;=12.751,C134&lt;5.15,C134&gt;=4.85),"virginica",IF(AND(A134&gt;=6.5,G134&gt;=12.751,C134&lt;5.15,C134&gt;=4.85),"versicolor",IF(AND(B134&gt;=2.75,F134&gt;=0.35,G134&lt;12.751,C134&lt;5.15,C134&gt;=4.85),"virginica",IF(AND(C134&lt;5.05,B134&lt;2.75,F134&gt;=0.35,G134&lt;12.751,C134&lt;5.15,C134&gt;=4.85),"virginica",IF(AND(C134&gt;=5.05,B134&lt;2.75,F134&gt;=0.35,G134&lt;12.751,C134&lt;5.15,C134&gt;=4.85),"versicolor","shouldnthappen")))))))))))</f>
        <v>versicolor</v>
      </c>
      <c r="AS134" s="1" t="str">
        <f aca="false">IF(AND(F134&gt;=0.9,B134&lt;3.05),"virginica",IF(AND(A134&lt;5.9,B134&gt;=3.05),"setosa",IF(AND(D134&lt;1.65,A134&gt;=5.9,B134&gt;=3.05),"versicolor",IF(AND(D134&gt;=1.65,A134&gt;=5.9,B134&gt;=3.05),"virginica",IF(AND(D134&gt;=1.75,C134&gt;=4.85,F134&lt;0.9,B134&lt;3.05),"virginica",IF(AND(C134&lt;2.2,B134&lt;2.95,C134&lt;4.85,F134&lt;0.9,B134&lt;3.05),"setosa",IF(AND(C134&gt;=2.2,B134&lt;2.95,C134&lt;4.85,F134&lt;0.9,B134&lt;3.05),"versicolor",IF(AND(C134&lt;2.8,B134&gt;=2.95,C134&lt;4.85,F134&lt;0.9,B134&lt;3.05),"setosa",IF(AND(C134&gt;=2.8,B134&gt;=2.95,C134&lt;4.85,F134&lt;0.9,B134&lt;3.05),"versicolor",IF(AND(G134&lt;13.879,D134&lt;1.75,C134&gt;=4.85,F134&lt;0.9,B134&lt;3.05),"virginica",IF(AND(G134&gt;=13.879,D134&lt;1.75,C134&gt;=4.85,F134&lt;0.9,B134&lt;3.05),"versicolor","shouldnthappen")))))))))))</f>
        <v>versicolor</v>
      </c>
      <c r="AT134" s="1" t="str">
        <f aca="false">IF(AND(D134&lt;0.75),"setosa",IF(AND(D134&gt;=1.75,D134&gt;=0.75),"virginica",IF(AND(D134&lt;1.45,G134&lt;7.37,D134&lt;1.75,D134&gt;=0.75),"versicolor",IF(AND(D134&gt;=1.45,G134&lt;7.37,D134&lt;1.75,D134&gt;=0.75),"virginica",IF(AND(C134&lt;5.45,G134&gt;=7.37,D134&lt;1.75,D134&gt;=0.75),"versicolor",IF(AND(C134&gt;=5.45,G134&gt;=7.37,D134&lt;1.75,D134&gt;=0.75),"virginica","shouldnthappen"))))))</f>
        <v>versicolor</v>
      </c>
      <c r="AU134" s="1" t="str">
        <f aca="false">IF(AND(D134&lt;0.7),"setosa",IF(AND(D134&gt;=1.7,A134&gt;=6.15,D134&gt;=0.7),"virginica",IF(AND(B134&gt;=2.55,C134&lt;4.75,A134&lt;6.15,D134&gt;=0.7),"versicolor",IF(AND(D134&gt;=1.7,C134&gt;=4.75,A134&lt;6.15,D134&gt;=0.7),"virginica",IF(AND(C134&lt;5.25,D134&lt;1.7,A134&gt;=6.15,D134&gt;=0.7),"versicolor",IF(AND(C134&gt;=5.25,D134&lt;1.7,A134&gt;=6.15,D134&gt;=0.7),"virginica",IF(AND(C134&lt;4.25,B134&lt;2.55,C134&lt;4.75,A134&lt;6.15,D134&gt;=0.7),"versicolor",IF(AND(C134&gt;=4.25,B134&lt;2.55,C134&lt;4.75,A134&lt;6.15,D134&gt;=0.7),"virginica",IF(AND(B134&lt;2.65,D134&lt;1.7,C134&gt;=4.75,A134&lt;6.15,D134&gt;=0.7),"virginica",IF(AND(B134&gt;=2.65,D134&lt;1.7,C134&gt;=4.75,A134&lt;6.15,D134&gt;=0.7),"versicolor","shouldnthappen"))))))))))</f>
        <v>versicolor</v>
      </c>
      <c r="AV134" s="1" t="str">
        <f aca="false">IF(AND(D134&lt;0.75),"setosa",IF(AND(F134&gt;=0.899,D134&gt;=0.75),"virginica",IF(AND(D134&lt;1.65,A134&lt;6.05,F134&lt;0.899,D134&gt;=0.75),"versicolor",IF(AND(D134&gt;=1.65,A134&lt;6.05,F134&lt;0.899,D134&gt;=0.75),"virginica",IF(AND(C134&gt;=5.05,A134&gt;=6.05,F134&lt;0.899,D134&gt;=0.75),"virginica",IF(AND(G134&gt;=13.757,C134&lt;5.05,A134&gt;=6.05,F134&lt;0.899,D134&gt;=0.75),"versicolor",IF(AND(D134&lt;1.6,G134&lt;13.757,C134&lt;5.05,A134&gt;=6.05,F134&lt;0.899,D134&gt;=0.75),"versicolor",IF(AND(D134&gt;=1.6,G134&lt;13.757,C134&lt;5.05,A134&gt;=6.05,F134&lt;0.899,D134&gt;=0.75),"virginica","shouldnthappen"))))))))</f>
        <v>versicolor</v>
      </c>
      <c r="AW134" s="1" t="str">
        <f aca="false">IF(AND(F134&lt;0.117,A134&gt;=5.55),"virginica",IF(AND(A134&gt;=5.2,G134&lt;6.086,A134&lt;5.55),"versicolor",IF(AND(D134&lt;0.7,G134&gt;=6.086,A134&lt;5.55),"setosa",IF(AND(D134&gt;=0.7,G134&gt;=6.086,A134&lt;5.55),"versicolor",IF(AND(A134&lt;4.75,A134&lt;5.2,G134&lt;6.086,A134&lt;5.55),"setosa",IF(AND(A134&gt;=4.75,A134&lt;5.2,G134&lt;6.086,A134&lt;5.55),"virginica",IF(AND(D134&gt;=1.65,C134&lt;4.95,F134&gt;=0.117,A134&gt;=5.55),"virginica",IF(AND(D134&gt;=1.75,C134&gt;=4.95,F134&gt;=0.117,A134&gt;=5.55),"virginica",IF(AND(C134&lt;2.6,D134&lt;1.65,C134&lt;4.95,F134&gt;=0.117,A134&gt;=5.55),"setosa",IF(AND(C134&gt;=2.6,D134&lt;1.65,C134&lt;4.95,F134&gt;=0.117,A134&gt;=5.55),"versicolor",IF(AND(D134&lt;1.55,D134&lt;1.75,C134&gt;=4.95,F134&gt;=0.117,A134&gt;=5.55),"virginica",IF(AND(A134&lt;6.95,D134&gt;=1.55,D134&lt;1.75,C134&gt;=4.95,F134&gt;=0.117,A134&gt;=5.55),"versicolor",IF(AND(A134&gt;=6.95,D134&gt;=1.55,D134&lt;1.75,C134&gt;=4.95,F134&gt;=0.117,A134&gt;=5.55),"virginica","shouldnthappen")))))))))))))</f>
        <v>versicolor</v>
      </c>
      <c r="AX134" s="1" t="str">
        <f aca="false">IF(AND(D134&lt;0.75),"setosa",IF(AND(F134&lt;0.138,D134&gt;=0.75),"virginica",IF(AND(C134&lt;4.45,A134&lt;6.15,F134&gt;=0.138,D134&gt;=0.75),"versicolor",IF(AND(C134&gt;=5.05,A134&gt;=6.15,F134&gt;=0.138,D134&gt;=0.75),"virginica",IF(AND(B134&lt;2.65,C134&gt;=4.45,A134&lt;6.15,F134&gt;=0.138,D134&gt;=0.75),"virginica",IF(AND(A134&gt;=6.35,C134&lt;5.05,A134&gt;=6.15,F134&gt;=0.138,D134&gt;=0.75),"versicolor",IF(AND(A134&lt;5.65,B134&gt;=2.65,C134&gt;=4.45,A134&lt;6.15,F134&gt;=0.138,D134&gt;=0.75),"virginica",IF(AND(D134&lt;1.75,A134&lt;6.35,C134&lt;5.05,A134&gt;=6.15,F134&gt;=0.138,D134&gt;=0.75),"versicolor",IF(AND(D134&gt;=1.75,A134&lt;6.35,C134&lt;5.05,A134&gt;=6.15,F134&gt;=0.138,D134&gt;=0.75),"virginica",IF(AND(D134&lt;1.7,A134&gt;=5.65,B134&gt;=2.65,C134&gt;=4.45,A134&lt;6.15,F134&gt;=0.138,D134&gt;=0.75),"versicolor",IF(AND(D134&gt;=1.7,A134&gt;=5.65,B134&gt;=2.65,C134&gt;=4.45,A134&lt;6.15,F134&gt;=0.138,D134&gt;=0.75),"virginica","shouldnthappen")))))))))))</f>
        <v>versicolor</v>
      </c>
      <c r="AY134" s="1" t="str">
        <f aca="false">IF(AND(D134&lt;0.75,A134&lt;5.55),"setosa",IF(AND(A134&lt;4.95,D134&gt;=0.75,A134&lt;5.55),"virginica",IF(AND(A134&gt;=4.95,D134&gt;=0.75,A134&lt;5.55),"versicolor",IF(AND(C134&lt;2.6,C134&lt;4.85,A134&gt;=5.55),"setosa",IF(AND(C134&gt;=2.6,C134&lt;4.85,A134&gt;=5.55),"versicolor",IF(AND(D134&gt;=1.75,C134&gt;=4.85,A134&gt;=5.55),"virginica",IF(AND(F134&lt;0.405,D134&lt;1.75,C134&gt;=4.85,A134&gt;=5.55),"versicolor",IF(AND(B134&lt;3.05,F134&gt;=0.405,D134&lt;1.75,C134&gt;=4.85,A134&gt;=5.55),"virginica",IF(AND(B134&gt;=3.05,F134&gt;=0.405,D134&lt;1.75,C134&gt;=4.85,A134&gt;=5.55),"versicolor","shouldnthappen")))))))))</f>
        <v>versicolor</v>
      </c>
      <c r="AZ134" s="1" t="str">
        <f aca="false">IF(AND(D134&lt;0.75),"setosa",IF(AND(F134&lt;0.9,C134&lt;4.95,D134&gt;=0.75),"versicolor",IF(AND(F134&gt;=0.9,C134&lt;4.95,D134&gt;=0.75),"virginica",IF(AND(D134&gt;=1.7,C134&gt;=4.95,D134&gt;=0.75),"virginica",IF(AND(F134&lt;0.405,D134&lt;1.7,C134&gt;=4.95,D134&gt;=0.75),"versicolor",IF(AND(F134&gt;=0.405,D134&lt;1.7,C134&gt;=4.95,D134&gt;=0.75),"virginica","shouldnthappen"))))))</f>
        <v>versicolor</v>
      </c>
      <c r="BA134" s="1" t="str">
        <f aca="false">IF(AND(D134&lt;0.75),"setosa",IF(AND(D134&gt;=1.7,C134&gt;=5.05,D134&gt;=0.75),"virginica",IF(AND(D134&lt;1.45,D134&lt;1.6,C134&lt;5.05,D134&gt;=0.75),"versicolor",IF(AND(A134&lt;5.8,D134&gt;=1.6,C134&lt;5.05,D134&gt;=0.75),"virginica",IF(AND(A134&gt;=5.8,D134&gt;=1.6,C134&lt;5.05,D134&gt;=0.75),"versicolor",IF(AND(F134&lt;0.417,D134&lt;1.7,C134&gt;=5.05,D134&gt;=0.75),"versicolor",IF(AND(F134&gt;=0.417,D134&lt;1.7,C134&gt;=5.05,D134&gt;=0.75),"virginica",IF(AND(A134&lt;5.95,D134&gt;=1.45,D134&lt;1.6,C134&lt;5.05,D134&gt;=0.75),"versicolor",IF(AND(G134&lt;10.618,A134&gt;=5.95,D134&gt;=1.45,D134&lt;1.6,C134&lt;5.05,D134&gt;=0.75),"virginica",IF(AND(G134&gt;=10.618,A134&gt;=5.95,D134&gt;=1.45,D134&lt;1.6,C134&lt;5.05,D134&gt;=0.75),"versicolor","shouldnthappen"))))))))))</f>
        <v>versicolor</v>
      </c>
      <c r="BB134" s="1" t="str">
        <f aca="false">IF(AND(C134&lt;2.6),"setosa",IF(AND(D134&gt;=1.75,C134&gt;=2.6),"virginica",IF(AND(C134&gt;=5.45,D134&lt;1.75,C134&gt;=2.6),"virginica",IF(AND(F134&gt;=0.259,C134&lt;5.45,D134&lt;1.75,C134&gt;=2.6),"versicolor",IF(AND(C134&lt;5.05,F134&lt;0.259,C134&lt;5.45,D134&lt;1.75,C134&gt;=2.6),"versicolor",IF(AND(C134&gt;=5.05,F134&lt;0.259,C134&lt;5.45,D134&lt;1.75,C134&gt;=2.6),"virginica","shouldnthappen"))))))</f>
        <v>versicolor</v>
      </c>
      <c r="BC134" s="1" t="str">
        <f aca="false">IF(AND(A134&lt;4.95,B134&lt;2.7,A134&lt;5.55),"virginica",IF(AND(A134&gt;=4.95,B134&lt;2.7,A134&lt;5.55),"versicolor",IF(AND(C134&lt;3.2,B134&gt;=2.7,A134&lt;5.55),"setosa",IF(AND(C134&gt;=3.2,B134&gt;=2.7,A134&lt;5.55),"versicolor",IF(AND(F134&gt;=0.85,A134&lt;6.15,A134&gt;=5.55),"virginica",IF(AND(D134&lt;1.45,A134&gt;=6.15,A134&gt;=5.55),"versicolor",IF(AND(C134&lt;4.8,F134&lt;0.85,A134&lt;6.15,A134&gt;=5.55),"versicolor",IF(AND(D134&gt;=1.7,D134&gt;=1.45,A134&gt;=6.15,A134&gt;=5.55),"virginica",IF(AND(G134&lt;9.333,C134&gt;=4.8,F134&lt;0.85,A134&lt;6.15,A134&gt;=5.55),"versicolor",IF(AND(G134&gt;=9.333,C134&gt;=4.8,F134&lt;0.85,A134&lt;6.15,A134&gt;=5.55),"virginica",IF(AND(C134&lt;4.9,D134&lt;1.7,D134&gt;=1.45,A134&gt;=6.15,A134&gt;=5.55),"versicolor",IF(AND(C134&gt;=4.9,D134&lt;1.7,D134&gt;=1.45,A134&gt;=6.15,A134&gt;=5.55),"virginica","shouldnthappen"))))))))))))</f>
        <v>versicolor</v>
      </c>
      <c r="BD134" s="1" t="str">
        <f aca="false">IF(AND(C134&lt;2.35),"setosa",IF(AND(C134&lt;4.75,B134&lt;2.55,C134&gt;=2.35),"versicolor",IF(AND(C134&gt;=4.75,B134&lt;2.55,C134&gt;=2.35),"virginica",IF(AND(C134&lt;4.75,B134&gt;=2.55,C134&gt;=2.35),"versicolor",IF(AND(D134&gt;=1.75,C134&gt;=4.75,B134&gt;=2.55,C134&gt;=2.35),"virginica",IF(AND(A134&gt;=6.5,D134&lt;1.75,C134&gt;=4.75,B134&gt;=2.55,C134&gt;=2.35),"versicolor",IF(AND(A134&lt;6.05,A134&lt;6.5,D134&lt;1.75,C134&gt;=4.75,B134&gt;=2.55,C134&gt;=2.35),"versicolor",IF(AND(A134&gt;=6.05,A134&lt;6.5,D134&lt;1.75,C134&gt;=4.75,B134&gt;=2.55,C134&gt;=2.35),"virginica","shouldnthappen"))))))))</f>
        <v>versicolor</v>
      </c>
      <c r="BE134" s="1" t="str">
        <f aca="false">IF(AND(C134&lt;2.5),"setosa",IF(AND(D134&lt;1.65,C134&lt;4.75,C134&gt;=2.5),"versicolor",IF(AND(D134&gt;=1.65,C134&lt;4.75,C134&gt;=2.5),"virginica",IF(AND(D134&gt;=1.75,C134&gt;=4.75,C134&gt;=2.5),"virginica",IF(AND(C134&lt;4.95,D134&lt;1.75,C134&gt;=4.75,C134&gt;=2.5),"versicolor",IF(AND(A134&lt;6.5,C134&gt;=4.95,D134&lt;1.75,C134&gt;=4.75,C134&gt;=2.5),"virginica",IF(AND(A134&gt;=6.5,C134&gt;=4.95,D134&lt;1.75,C134&gt;=4.75,C134&gt;=2.5),"versicolor","shouldnthappen")))))))</f>
        <v>versicolor</v>
      </c>
      <c r="BF134" s="1" t="str">
        <f aca="false">IF(AND(G134&gt;=15.244),"virginica",IF(AND(C134&lt;3.2,B134&gt;=3.15,G134&lt;15.244),"setosa",IF(AND(A134&gt;=4.95,C134&lt;4.7,B134&lt;3.15,G134&lt;15.244),"versicolor",IF(AND(C134&gt;=5.15,C134&gt;=4.7,B134&lt;3.15,G134&lt;15.244),"virginica",IF(AND(A134&gt;=6.45,C134&gt;=3.2,B134&gt;=3.15,G134&lt;15.244),"virginica",IF(AND(D134&lt;0.95,A134&lt;4.95,C134&lt;4.7,B134&lt;3.15,G134&lt;15.244),"setosa",IF(AND(D134&gt;=0.95,A134&lt;4.95,C134&lt;4.7,B134&lt;3.15,G134&lt;15.244),"virginica",IF(AND(F134&lt;0.816,A134&lt;6.45,C134&gt;=3.2,B134&gt;=3.15,G134&lt;15.244),"virginica",IF(AND(F134&gt;=0.816,A134&lt;6.45,C134&gt;=3.2,B134&gt;=3.15,G134&lt;15.244),"versicolor",IF(AND(A134&gt;=6.5,B134&lt;3.05,C134&lt;5.15,C134&gt;=4.7,B134&lt;3.15,G134&lt;15.244),"versicolor",IF(AND(G134&lt;11.093,B134&gt;=3.05,C134&lt;5.15,C134&gt;=4.7,B134&lt;3.15,G134&lt;15.244),"virginica",IF(AND(G134&gt;=11.093,B134&gt;=3.05,C134&lt;5.15,C134&gt;=4.7,B134&lt;3.15,G134&lt;15.244),"versicolor",IF(AND(D134&gt;=1.7,A134&lt;6.5,B134&lt;3.05,C134&lt;5.15,C134&gt;=4.7,B134&lt;3.15,G134&lt;15.244),"virginica",IF(AND(G134&lt;7.498,D134&lt;1.7,A134&lt;6.5,B134&lt;3.05,C134&lt;5.15,C134&gt;=4.7,B134&lt;3.15,G134&lt;15.244),"virginica",IF(AND(G134&gt;=7.498,D134&lt;1.7,A134&lt;6.5,B134&lt;3.05,C134&lt;5.15,C134&gt;=4.7,B134&lt;3.15,G134&lt;15.244),"versicolor","shouldnthappen")))))))))))))))</f>
        <v>versicolor</v>
      </c>
      <c r="BG134" s="1" t="str">
        <f aca="false">IF(AND(B134&gt;=3.35,C134&lt;4.85),"setosa",IF(AND(D134&gt;=1.75,C134&gt;=4.85),"virginica",IF(AND(D134&lt;0.75,B134&lt;3.35,C134&lt;4.85),"setosa",IF(AND(G134&gt;=13.879,D134&lt;1.75,C134&gt;=4.85),"versicolor",IF(AND(F134&gt;=0.9,D134&gt;=0.75,B134&lt;3.35,C134&lt;4.85),"virginica",IF(AND(F134&gt;=0.405,G134&lt;13.879,D134&lt;1.75,C134&gt;=4.85),"virginica",IF(AND(B134&gt;=2.55,F134&lt;0.9,D134&gt;=0.75,B134&lt;3.35,C134&lt;4.85),"versicolor",IF(AND(G134&lt;7.498,F134&lt;0.405,G134&lt;13.879,D134&lt;1.75,C134&gt;=4.85),"virginica",IF(AND(G134&gt;=7.498,F134&lt;0.405,G134&lt;13.879,D134&lt;1.75,C134&gt;=4.85),"versicolor",IF(AND(G134&lt;5.656,B134&lt;2.55,F134&lt;0.9,D134&gt;=0.75,B134&lt;3.35,C134&lt;4.85),"virginica",IF(AND(G134&gt;=5.656,B134&lt;2.55,F134&lt;0.9,D134&gt;=0.75,B134&lt;3.35,C134&lt;4.85),"versicolor","shouldnthappen")))))))))))</f>
        <v>versicolor</v>
      </c>
      <c r="BH134" s="1" t="str">
        <f aca="false">IF(AND(D134&lt;0.7),"setosa",IF(AND(D134&gt;=1.65,A134&lt;6.65,D134&gt;=0.7),"virginica",IF(AND(D134&lt;1.55,A134&gt;=6.65,D134&gt;=0.7),"versicolor",IF(AND(D134&gt;=1.55,A134&gt;=6.65,D134&gt;=0.7),"virginica",IF(AND(F134&gt;=0.529,D134&lt;1.65,A134&lt;6.65,D134&gt;=0.7),"versicolor",IF(AND(C134&gt;=5.35,F134&lt;0.529,D134&lt;1.65,A134&lt;6.65,D134&gt;=0.7),"virginica",IF(AND(G134&gt;=7.411,C134&lt;5.35,F134&lt;0.529,D134&lt;1.65,A134&lt;6.65,D134&gt;=0.7),"versicolor",IF(AND(G134&lt;6.927,G134&lt;7.411,C134&lt;5.35,F134&lt;0.529,D134&lt;1.65,A134&lt;6.65,D134&gt;=0.7),"versicolor",IF(AND(G134&gt;=6.927,G134&lt;7.411,C134&lt;5.35,F134&lt;0.529,D134&lt;1.65,A134&lt;6.65,D134&gt;=0.7),"virginica","shouldnthappen")))))))))</f>
        <v>versicolor</v>
      </c>
      <c r="BI134" s="1" t="str">
        <f aca="false">IF(AND(D134&gt;=1.7),"virginica",IF(AND(D134&lt;0.7,D134&lt;1.7),"setosa",IF(AND(D134&lt;1.45,G134&lt;7.37,D134&gt;=0.7,D134&lt;1.7),"versicolor",IF(AND(D134&gt;=1.45,G134&lt;7.37,D134&gt;=0.7,D134&lt;1.7),"virginica",IF(AND(B134&gt;=2.65,G134&gt;=7.37,D134&gt;=0.7,D134&lt;1.7),"versicolor",IF(AND(C134&lt;5.05,B134&lt;2.65,G134&gt;=7.37,D134&gt;=0.7,D134&lt;1.7),"versicolor",IF(AND(C134&gt;=5.05,B134&lt;2.65,G134&gt;=7.37,D134&gt;=0.7,D134&lt;1.7),"virginica","shouldnthappen")))))))</f>
        <v>versicolor</v>
      </c>
    </row>
    <row r="135" customFormat="false" ht="13.8" hidden="false" customHeight="false" outlineLevel="0" collapsed="false">
      <c r="A135" s="1" t="n">
        <v>5.7</v>
      </c>
      <c r="B135" s="1" t="n">
        <v>2.9</v>
      </c>
      <c r="C135" s="1" t="n">
        <v>4.2</v>
      </c>
      <c r="D135" s="1" t="n">
        <v>1.3</v>
      </c>
      <c r="E135" s="1" t="s">
        <v>92</v>
      </c>
      <c r="F135" s="1" t="n">
        <v>0.321504903025925</v>
      </c>
      <c r="G135" s="1" t="n">
        <v>14.8918754763901</v>
      </c>
      <c r="H135" s="11" t="str">
        <f aca="false">E135</f>
        <v>versicolor</v>
      </c>
      <c r="I135" s="1" t="str">
        <f aca="false">INDEX(L135:BI135, MODE(MATCH(L135:BI135, L135:BI135, 0 )))</f>
        <v>versicolor</v>
      </c>
      <c r="J135" s="12" t="n">
        <f aca="false">COUNTIF(L135:BI135, H135) / COUNTA(L135:BI135)</f>
        <v>1</v>
      </c>
      <c r="K135" s="13" t="n">
        <f aca="false">I135=H135</f>
        <v>1</v>
      </c>
      <c r="L135" s="1" t="str">
        <f aca="false">IF(AND(C135&lt;3.65,B135&gt;=3.35),"setosa",IF(AND(C135&gt;=3.65,B135&gt;=3.35),"virginica",IF(AND(C135&lt;2.35,C135&lt;4.85,B135&lt;3.35),"setosa",IF(AND(F135&gt;=0.899,C135&gt;=2.35,C135&lt;4.85,B135&lt;3.35),"virginica",IF(AND(G135&gt;=8.268,B135&lt;2.75,C135&gt;=4.85,B135&lt;3.35),"virginica",IF(AND(D135&lt;1.55,B135&gt;=2.75,C135&gt;=4.85,B135&lt;3.35),"versicolor",IF(AND(D135&gt;=1.55,B135&gt;=2.75,C135&gt;=4.85,B135&lt;3.35),"virginica",IF(AND(G135&lt;6.537,F135&lt;0.899,C135&gt;=2.35,C135&lt;4.85,B135&lt;3.35),"virginica",IF(AND(G135&gt;=6.537,F135&lt;0.899,C135&gt;=2.35,C135&lt;4.85,B135&lt;3.35),"versicolor",IF(AND(G135&lt;6.878,G135&lt;8.268,B135&lt;2.75,C135&gt;=4.85,B135&lt;3.35),"virginica",IF(AND(G135&gt;=6.878,G135&lt;8.268,B135&lt;2.75,C135&gt;=4.85,B135&lt;3.35),"versicolor","shouldnthappen")))))))))))</f>
        <v>versicolor</v>
      </c>
      <c r="M135" s="1" t="str">
        <f aca="false">IF(AND(C135&lt;2.6),"setosa",IF(AND(D135&gt;=1.75,C135&gt;=2.6),"virginica",IF(AND(G135&lt;6.094,D135&lt;1.75,C135&gt;=2.6),"virginica",IF(AND(D135&lt;1.35,G135&gt;=6.094,D135&lt;1.75,C135&gt;=2.6),"versicolor",IF(AND(C135&lt;5.05,D135&gt;=1.35,G135&gt;=6.094,D135&lt;1.75,C135&gt;=2.6),"versicolor",IF(AND(C135&gt;=5.05,D135&gt;=1.35,G135&gt;=6.094,D135&lt;1.75,C135&gt;=2.6),"virginica","shouldnthappen"))))))</f>
        <v>versicolor</v>
      </c>
      <c r="N135" s="1" t="str">
        <f aca="false">IF(AND(A135&lt;6.6,B135&gt;=3.45),"setosa",IF(AND(A135&gt;=6.6,B135&gt;=3.45),"virginica",IF(AND(D135&lt;0.7,C135&lt;4.75,B135&lt;3.45),"setosa",IF(AND(D135&gt;=0.7,C135&lt;4.75,B135&lt;3.45),"versicolor",IF(AND(C135&gt;=5.15,C135&gt;=4.75,B135&lt;3.45),"virginica",IF(AND(D135&gt;=1.7,A135&lt;6.5,C135&lt;5.15,C135&gt;=4.75,B135&lt;3.45),"virginica",IF(AND(C135&lt;5.05,A135&gt;=6.5,C135&lt;5.15,C135&gt;=4.75,B135&lt;3.45),"versicolor",IF(AND(C135&gt;=5.05,A135&gt;=6.5,C135&lt;5.15,C135&gt;=4.75,B135&lt;3.45),"virginica",IF(AND(G135&lt;7.498,D135&lt;1.7,A135&lt;6.5,C135&lt;5.15,C135&gt;=4.75,B135&lt;3.45),"virginica",IF(AND(G135&gt;=7.498,D135&lt;1.7,A135&lt;6.5,C135&lt;5.15,C135&gt;=4.75,B135&lt;3.45),"versicolor","shouldnthappen"))))))))))</f>
        <v>versicolor</v>
      </c>
      <c r="O135" s="1" t="str">
        <f aca="false">IF(AND(D135&lt;0.75),"setosa",IF(AND(C135&lt;4.75,C135&lt;4.85,D135&gt;=0.75),"versicolor",IF(AND(A135&gt;=6.05,C135&gt;=4.85,D135&gt;=0.75),"virginica",IF(AND(D135&lt;1.6,C135&gt;=4.75,C135&lt;4.85,D135&gt;=0.75),"versicolor",IF(AND(D135&gt;=1.6,C135&gt;=4.75,C135&lt;4.85,D135&gt;=0.75),"virginica",IF(AND(A135&lt;5.9,A135&lt;6.05,C135&gt;=4.85,D135&gt;=0.75),"virginica",IF(AND(A135&gt;=5.9,A135&lt;6.05,C135&gt;=4.85,D135&gt;=0.75),"versicolor","shouldnthappen")))))))</f>
        <v>versicolor</v>
      </c>
      <c r="P135" s="1" t="str">
        <f aca="false">IF(AND(D135&lt;0.75),"setosa",IF(AND(A135&lt;5.55,D135&gt;=0.75),"versicolor",IF(AND(D135&gt;=1.7,G135&lt;13.158,A135&gt;=5.55,D135&gt;=0.75),"virginica",IF(AND(B135&lt;2.45,D135&lt;1.7,G135&lt;13.158,A135&gt;=5.55,D135&gt;=0.75),"virginica",IF(AND(B135&gt;=2.45,D135&lt;1.7,G135&lt;13.158,A135&gt;=5.55,D135&gt;=0.75),"versicolor",IF(AND(B135&gt;=3.05,G135&lt;15.551,G135&gt;=13.158,A135&gt;=5.55,D135&gt;=0.75),"versicolor",IF(AND(B135&lt;2.9,G135&gt;=15.551,G135&gt;=13.158,A135&gt;=5.55,D135&gt;=0.75),"versicolor",IF(AND(B135&gt;=2.9,G135&gt;=15.551,G135&gt;=13.158,A135&gt;=5.55,D135&gt;=0.75),"virginica",IF(AND(D135&lt;1.3,G135&lt;14.221,B135&lt;3.05,G135&lt;15.551,G135&gt;=13.158,A135&gt;=5.55,D135&gt;=0.75),"versicolor",IF(AND(D135&gt;=1.3,G135&lt;14.221,B135&lt;3.05,G135&lt;15.551,G135&gt;=13.158,A135&gt;=5.55,D135&gt;=0.75),"virginica",IF(AND(C135&lt;4.9,G135&gt;=14.221,B135&lt;3.05,G135&lt;15.551,G135&gt;=13.158,A135&gt;=5.55,D135&gt;=0.75),"versicolor",IF(AND(C135&gt;=4.9,G135&gt;=14.221,B135&lt;3.05,G135&lt;15.551,G135&gt;=13.158,A135&gt;=5.55,D135&gt;=0.75),"virginica","shouldnthappen"))))))))))))</f>
        <v>versicolor</v>
      </c>
      <c r="Q135" s="1" t="str">
        <f aca="false">IF(AND(C135&lt;2.6),"setosa",IF(AND(A135&gt;=4.95,C135&lt;4.75,C135&gt;=2.6),"versicolor",IF(AND(D135&gt;=1.75,C135&gt;=4.75,C135&gt;=2.6),"virginica",IF(AND(B135&lt;2.45,A135&lt;4.95,C135&lt;4.75,C135&gt;=2.6),"versicolor",IF(AND(B135&gt;=2.45,A135&lt;4.95,C135&lt;4.75,C135&gt;=2.6),"virginica",IF(AND(G135&lt;7.498,D135&lt;1.75,C135&gt;=4.75,C135&gt;=2.6),"virginica",IF(AND(F135&lt;0.417,G135&gt;=7.498,D135&lt;1.75,C135&gt;=4.75,C135&gt;=2.6),"versicolor",IF(AND(F135&lt;0.442,F135&gt;=0.417,G135&gt;=7.498,D135&lt;1.75,C135&gt;=4.75,C135&gt;=2.6),"virginica",IF(AND(F135&gt;=0.442,F135&gt;=0.417,G135&gt;=7.498,D135&lt;1.75,C135&gt;=4.75,C135&gt;=2.6),"versicolor","shouldnthappen")))))))))</f>
        <v>versicolor</v>
      </c>
      <c r="R135" s="1" t="str">
        <f aca="false">IF(AND(D135&lt;0.75),"setosa",IF(AND(D135&lt;1.75,A135&gt;=6.25,D135&gt;=0.75),"versicolor",IF(AND(D135&gt;=1.75,A135&gt;=6.25,D135&gt;=0.75),"virginica",IF(AND(D135&lt;1.6,C135&lt;4.75,A135&lt;6.25,D135&gt;=0.75),"versicolor",IF(AND(D135&gt;=1.6,C135&lt;4.75,A135&lt;6.25,D135&gt;=0.75),"virginica",IF(AND(G135&lt;6.998,C135&gt;=4.75,A135&lt;6.25,D135&gt;=0.75),"virginica",IF(AND(A135&lt;6.05,G135&gt;=6.998,C135&gt;=4.75,A135&lt;6.25,D135&gt;=0.75),"versicolor",IF(AND(A135&gt;=6.05,G135&gt;=6.998,C135&gt;=4.75,A135&lt;6.25,D135&gt;=0.75),"virginica","shouldnthappen"))))))))</f>
        <v>versicolor</v>
      </c>
      <c r="S135" s="1" t="str">
        <f aca="false">IF(AND(B135&gt;=3.05,A135&lt;5.45),"setosa",IF(AND(C135&lt;2.2,B135&lt;3.05,A135&lt;5.45),"setosa",IF(AND(C135&gt;=2.2,B135&lt;3.05,A135&lt;5.45),"versicolor",IF(AND(B135&lt;3.7,C135&lt;4.8,A135&gt;=5.45),"versicolor",IF(AND(B135&gt;=3.7,C135&lt;4.8,A135&gt;=5.45),"setosa",IF(AND(G135&lt;13.757,C135&lt;5.05,C135&gt;=4.8,A135&gt;=5.45),"virginica",IF(AND(G135&gt;=13.757,C135&lt;5.05,C135&gt;=4.8,A135&gt;=5.45),"versicolor",IF(AND(C135&gt;=5.15,C135&gt;=5.05,C135&gt;=4.8,A135&gt;=5.45),"virginica",IF(AND(A135&lt;5.95,C135&lt;5.15,C135&gt;=5.05,C135&gt;=4.8,A135&gt;=5.45),"virginica",IF(AND(D135&gt;=1.8,A135&gt;=5.95,C135&lt;5.15,C135&gt;=5.05,C135&gt;=4.8,A135&gt;=5.45),"virginica",IF(AND(B135&lt;2.75,D135&lt;1.8,A135&gt;=5.95,C135&lt;5.15,C135&gt;=5.05,C135&gt;=4.8,A135&gt;=5.45),"versicolor",IF(AND(B135&gt;=2.75,D135&lt;1.8,A135&gt;=5.95,C135&lt;5.15,C135&gt;=5.05,C135&gt;=4.8,A135&gt;=5.45),"virginica","shouldnthappen"))))))))))))</f>
        <v>versicolor</v>
      </c>
      <c r="T135" s="1" t="str">
        <f aca="false">IF(AND(C135&lt;2.6),"setosa",IF(AND(D135&lt;1.65,C135&lt;4.75,C135&gt;=2.6),"versicolor",IF(AND(D135&gt;=1.65,C135&lt;4.75,C135&gt;=2.6),"virginica",IF(AND(G135&gt;=8.494,A135&lt;6.6,C135&gt;=4.75,C135&gt;=2.6),"virginica",IF(AND(C135&lt;5.2,A135&gt;=6.6,C135&gt;=4.75,C135&gt;=2.6),"versicolor",IF(AND(C135&gt;=5.2,A135&gt;=6.6,C135&gt;=4.75,C135&gt;=2.6),"virginica",IF(AND(A135&lt;5.95,G135&lt;8.494,A135&lt;6.6,C135&gt;=4.75,C135&gt;=2.6),"virginica",IF(AND(A135&gt;=5.95,G135&lt;8.494,A135&lt;6.6,C135&gt;=4.75,C135&gt;=2.6),"versicolor","shouldnthappen"))))))))</f>
        <v>versicolor</v>
      </c>
      <c r="U135" s="1" t="str">
        <f aca="false">IF(AND(C135&lt;3.65,B135&gt;=3.35),"setosa",IF(AND(C135&gt;=3.65,B135&gt;=3.35),"virginica",IF(AND(C135&lt;2.35,A135&lt;6.25,B135&lt;3.35),"setosa",IF(AND(C135&lt;4.85,A135&gt;=6.25,B135&lt;3.35),"versicolor",IF(AND(G135&gt;=15.426,C135&gt;=2.35,A135&lt;6.25,B135&lt;3.35),"virginica",IF(AND(D135&gt;=1.55,C135&gt;=4.85,A135&gt;=6.25,B135&lt;3.35),"virginica",IF(AND(D135&lt;1.8,G135&lt;15.426,C135&gt;=2.35,A135&lt;6.25,B135&lt;3.35),"versicolor",IF(AND(D135&gt;=1.8,G135&lt;15.426,C135&gt;=2.35,A135&lt;6.25,B135&lt;3.35),"virginica",IF(AND(B135&lt;2.95,D135&lt;1.55,C135&gt;=4.85,A135&gt;=6.25,B135&lt;3.35),"virginica",IF(AND(B135&gt;=2.95,D135&lt;1.55,C135&gt;=4.85,A135&gt;=6.25,B135&lt;3.35),"versicolor","shouldnthappen"))))))))))</f>
        <v>versicolor</v>
      </c>
      <c r="V135" s="1" t="str">
        <f aca="false">IF(AND(C135&lt;2.6),"setosa",IF(AND(C135&gt;=4.85,C135&gt;=2.6),"virginica",IF(AND(F135&gt;=0.9,C135&lt;4.85,C135&gt;=2.6),"virginica",IF(AND(G135&lt;5.656,F135&lt;0.9,C135&lt;4.85,C135&gt;=2.6),"virginica",IF(AND(G135&gt;=5.656,F135&lt;0.9,C135&lt;4.85,C135&gt;=2.6),"versicolor","shouldnthappen")))))</f>
        <v>versicolor</v>
      </c>
      <c r="W135" s="1" t="str">
        <f aca="false">IF(AND(D135&gt;=1.75,G135&gt;=13.795),"virginica",IF(AND(D135&gt;=1.5,G135&gt;=12.335,G135&lt;13.795),"virginica",IF(AND(C135&lt;2.45,C135&lt;4.85,G135&lt;12.335,G135&lt;13.795),"setosa",IF(AND(C135&gt;=2.45,C135&lt;4.85,G135&lt;12.335,G135&lt;13.795),"versicolor",IF(AND(D135&gt;=1.7,C135&gt;=4.85,G135&lt;12.335,G135&lt;13.795),"virginica",IF(AND(B135&gt;=3.25,D135&lt;1.5,G135&gt;=12.335,G135&lt;13.795),"setosa",IF(AND(D135&lt;1,F135&lt;0.255,D135&lt;1.75,G135&gt;=13.795),"setosa",IF(AND(D135&gt;=1,F135&lt;0.255,D135&lt;1.75,G135&gt;=13.795),"versicolor",IF(AND(A135&lt;5.4,F135&gt;=0.255,D135&lt;1.75,G135&gt;=13.795),"setosa",IF(AND(A135&gt;=5.4,F135&gt;=0.255,D135&lt;1.75,G135&gt;=13.795),"versicolor",IF(AND(A135&lt;6.15,D135&lt;1.7,C135&gt;=4.85,G135&lt;12.335,G135&lt;13.795),"versicolor",IF(AND(A135&gt;=6.15,D135&lt;1.7,C135&gt;=4.85,G135&lt;12.335,G135&lt;13.795),"virginica",IF(AND(C135&lt;5,B135&lt;3.25,D135&lt;1.5,G135&gt;=12.335,G135&lt;13.795),"versicolor",IF(AND(C135&gt;=5,B135&lt;3.25,D135&lt;1.5,G135&gt;=12.335,G135&lt;13.795),"virginica","shouldnthappen"))))))))))))))</f>
        <v>versicolor</v>
      </c>
      <c r="X135" s="1" t="str">
        <f aca="false">IF(AND(C135&lt;2.5,A135&lt;5.55),"setosa",IF(AND(F135&lt;0.096,A135&gt;=5.55),"virginica",IF(AND(D135&lt;1.6,C135&gt;=2.5,A135&lt;5.55),"versicolor",IF(AND(D135&gt;=1.6,C135&gt;=2.5,A135&lt;5.55),"virginica",IF(AND(F135&gt;=0.156,C135&lt;4.75,F135&gt;=0.096,A135&gt;=5.55),"versicolor",IF(AND(D135&gt;=1.75,C135&gt;=4.75,F135&gt;=0.096,A135&gt;=5.55),"virginica",IF(AND(B135&lt;3.3,F135&lt;0.156,C135&lt;4.75,F135&gt;=0.096,A135&gt;=5.55),"versicolor",IF(AND(B135&gt;=3.3,F135&lt;0.156,C135&lt;4.75,F135&gt;=0.096,A135&gt;=5.55),"setosa",IF(AND(B135&lt;2.45,A135&lt;6.05,D135&lt;1.75,C135&gt;=4.75,F135&gt;=0.096,A135&gt;=5.55),"virginica",IF(AND(B135&gt;=2.45,A135&lt;6.05,D135&lt;1.75,C135&gt;=4.75,F135&gt;=0.096,A135&gt;=5.55),"versicolor",IF(AND(F135&lt;0.205,A135&gt;=6.05,D135&lt;1.75,C135&gt;=4.75,F135&gt;=0.096,A135&gt;=5.55),"versicolor",IF(AND(F135&gt;=0.205,A135&gt;=6.05,D135&lt;1.75,C135&gt;=4.75,F135&gt;=0.096,A135&gt;=5.55),"virginica","shouldnthappen"))))))))))))</f>
        <v>versicolor</v>
      </c>
      <c r="Y135" s="1" t="str">
        <f aca="false">IF(AND(C135&lt;2.35,A135&lt;5.55),"setosa",IF(AND(C135&gt;=5.05,A135&gt;=5.55),"virginica",IF(AND(D135&lt;1.6,C135&gt;=2.35,A135&lt;5.55),"versicolor",IF(AND(D135&gt;=1.6,C135&gt;=2.35,A135&lt;5.55),"virginica",IF(AND(D135&gt;=1.75,C135&lt;5.05,A135&gt;=5.55),"virginica",IF(AND(B135&gt;=3.55,D135&lt;1.75,C135&lt;5.05,A135&gt;=5.55),"setosa",IF(AND(G135&lt;6.3,B135&lt;3.55,D135&lt;1.75,C135&lt;5.05,A135&gt;=5.55),"virginica",IF(AND(G135&gt;=6.3,B135&lt;3.55,D135&lt;1.75,C135&lt;5.05,A135&gt;=5.55),"versicolor","shouldnthappen"))))))))</f>
        <v>versicolor</v>
      </c>
      <c r="Z135" s="1" t="str">
        <f aca="false">IF(AND(D135&lt;0.75),"setosa",IF(AND(B135&gt;=2.55,C135&lt;4.85,D135&gt;=0.75),"versicolor",IF(AND(D135&gt;=1.7,C135&gt;=4.85,D135&gt;=0.75),"virginica",IF(AND(D135&lt;1.6,B135&lt;2.55,C135&lt;4.85,D135&gt;=0.75),"versicolor",IF(AND(D135&gt;=1.6,B135&lt;2.55,C135&lt;4.85,D135&gt;=0.75),"virginica",IF(AND(B135&lt;2.65,D135&lt;1.7,C135&gt;=4.85,D135&gt;=0.75),"virginica",IF(AND(F135&lt;0.325,B135&gt;=2.65,D135&lt;1.7,C135&gt;=4.85,D135&gt;=0.75),"virginica",IF(AND(G135&lt;10.717,F135&gt;=0.325,B135&gt;=2.65,D135&lt;1.7,C135&gt;=4.85,D135&gt;=0.75),"versicolor",IF(AND(G135&gt;=10.717,F135&gt;=0.325,B135&gt;=2.65,D135&lt;1.7,C135&gt;=4.85,D135&gt;=0.75),"virginica","shouldnthappen")))))))))</f>
        <v>versicolor</v>
      </c>
      <c r="AA135" s="1" t="str">
        <f aca="false">IF(AND(D135&lt;0.75),"setosa",IF(AND(D135&gt;=1.75,D135&gt;=0.75),"virginica",IF(AND(F135&gt;=0.455,D135&lt;1.75,D135&gt;=0.75),"versicolor",IF(AND(D135&lt;1.45,F135&lt;0.455,D135&lt;1.75,D135&gt;=0.75),"versicolor",IF(AND(F135&lt;0.247,D135&gt;=1.45,F135&lt;0.455,D135&lt;1.75,D135&gt;=0.75),"versicolor",IF(AND(F135&gt;=0.247,D135&gt;=1.45,F135&lt;0.455,D135&lt;1.75,D135&gt;=0.75),"virginica","shouldnthappen"))))))</f>
        <v>versicolor</v>
      </c>
      <c r="AB135" s="1" t="str">
        <f aca="false">IF(AND(F135&gt;=0.221,B135&gt;=3.35),"setosa",IF(AND(A135&lt;5.3,F135&gt;=0.683,B135&lt;3.35),"setosa",IF(AND(A135&lt;6.45,F135&lt;0.221,B135&gt;=3.35),"setosa",IF(AND(A135&gt;=6.45,F135&lt;0.221,B135&gt;=3.35),"virginica",IF(AND(G135&lt;6.3,A135&lt;6.25,F135&lt;0.683,B135&lt;3.35),"virginica",IF(AND(G135&lt;13.795,A135&gt;=6.25,F135&lt;0.683,B135&lt;3.35),"virginica",IF(AND(D135&lt;1.65,A135&gt;=5.3,F135&gt;=0.683,B135&lt;3.35),"versicolor",IF(AND(D135&gt;=1.65,A135&gt;=5.3,F135&gt;=0.683,B135&lt;3.35),"virginica",IF(AND(D135&lt;0.6,G135&gt;=6.3,A135&lt;6.25,F135&lt;0.683,B135&lt;3.35),"setosa",IF(AND(D135&lt;1.7,G135&gt;=13.795,A135&gt;=6.25,F135&lt;0.683,B135&lt;3.35),"versicolor",IF(AND(D135&gt;=1.7,G135&gt;=13.795,A135&gt;=6.25,F135&lt;0.683,B135&lt;3.35),"virginica",IF(AND(C135&gt;=5.35,D135&gt;=0.6,G135&gt;=6.3,A135&lt;6.25,F135&lt;0.683,B135&lt;3.35),"virginica",IF(AND(D135&lt;1.75,C135&lt;5.35,D135&gt;=0.6,G135&gt;=6.3,A135&lt;6.25,F135&lt;0.683,B135&lt;3.35),"versicolor",IF(AND(D135&gt;=1.75,C135&lt;5.35,D135&gt;=0.6,G135&gt;=6.3,A135&lt;6.25,F135&lt;0.683,B135&lt;3.35),"virginica","shouldnthappen"))))))))))))))</f>
        <v>versicolor</v>
      </c>
      <c r="AC135" s="1" t="str">
        <f aca="false">IF(AND(B135&gt;=3.3),"setosa",IF(AND(C135&lt;2.45,D135&lt;1.55,B135&lt;3.3),"setosa",IF(AND(F135&gt;=0.211,D135&gt;=1.55,B135&lt;3.3),"virginica",IF(AND(C135&lt;4.9,C135&gt;=2.45,D135&lt;1.55,B135&lt;3.3),"versicolor",IF(AND(C135&gt;=4.9,C135&gt;=2.45,D135&lt;1.55,B135&lt;3.3),"virginica",IF(AND(F135&lt;0.138,F135&lt;0.211,D135&gt;=1.55,B135&lt;3.3),"virginica",IF(AND(F135&gt;=0.138,F135&lt;0.211,D135&gt;=1.55,B135&lt;3.3),"versicolor","shouldnthappen")))))))</f>
        <v>versicolor</v>
      </c>
      <c r="AD135" s="1" t="str">
        <f aca="false">IF(AND(D135&gt;=1.75),"virginica",IF(AND(D135&lt;0.75,D135&lt;1.75),"setosa",IF(AND(D135&lt;1.35,D135&gt;=0.75,D135&lt;1.75),"versicolor",IF(AND(B135&lt;2.6,C135&lt;4.85,D135&gt;=1.35,D135&gt;=0.75,D135&lt;1.75),"virginica",IF(AND(B135&gt;=2.6,C135&lt;4.85,D135&gt;=1.35,D135&gt;=0.75,D135&lt;1.75),"versicolor",IF(AND(A135&lt;6.4,C135&gt;=4.85,D135&gt;=1.35,D135&gt;=0.75,D135&lt;1.75),"virginica",IF(AND(A135&gt;=6.4,C135&gt;=4.85,D135&gt;=1.35,D135&gt;=0.75,D135&lt;1.75),"versicolor","shouldnthappen")))))))</f>
        <v>versicolor</v>
      </c>
      <c r="AE135" s="1" t="str">
        <f aca="false">IF(AND(C135&lt;2.45),"setosa",IF(AND(F135&lt;0.07,C135&gt;=2.45),"virginica",IF(AND(A135&gt;=5,C135&lt;4.75,F135&gt;=0.07,C135&gt;=2.45),"versicolor",IF(AND(F135&lt;0.182,C135&gt;=4.75,F135&gt;=0.07,C135&gt;=2.45),"versicolor",IF(AND(B135&lt;2.45,A135&lt;5,C135&lt;4.75,F135&gt;=0.07,C135&gt;=2.45),"versicolor",IF(AND(B135&gt;=2.45,A135&lt;5,C135&lt;4.75,F135&gt;=0.07,C135&gt;=2.45),"virginica",IF(AND(F135&gt;=0.468,F135&gt;=0.182,C135&gt;=4.75,F135&gt;=0.07,C135&gt;=2.45),"virginica",IF(AND(A135&gt;=6.85,F135&lt;0.468,F135&gt;=0.182,C135&gt;=4.75,F135&gt;=0.07,C135&gt;=2.45),"virginica",IF(AND(B135&lt;2.6,A135&lt;6.85,F135&lt;0.468,F135&gt;=0.182,C135&gt;=4.75,F135&gt;=0.07,C135&gt;=2.45),"virginica",IF(AND(B135&gt;=2.6,A135&lt;6.85,F135&lt;0.468,F135&gt;=0.182,C135&gt;=4.75,F135&gt;=0.07,C135&gt;=2.45),"versicolor","shouldnthappen"))))))))))</f>
        <v>versicolor</v>
      </c>
      <c r="AF135" s="1" t="str">
        <f aca="false">IF(AND(D135&lt;0.75,A135&lt;5.45),"setosa",IF(AND(D135&gt;=1.75,A135&gt;=5.45),"virginica",IF(AND(G135&lt;6.094,D135&gt;=0.75,A135&lt;5.45),"virginica",IF(AND(G135&gt;=6.094,D135&gt;=0.75,A135&lt;5.45),"versicolor",IF(AND(C135&lt;2.75,D135&lt;1.75,A135&gt;=5.45),"setosa",IF(AND(D135&lt;1.45,C135&gt;=2.75,D135&lt;1.75,A135&gt;=5.45),"versicolor",IF(AND(B135&lt;2.75,D135&gt;=1.45,C135&gt;=2.75,D135&lt;1.75,A135&gt;=5.45),"versicolor",IF(AND(C135&lt;5.05,B135&gt;=2.75,D135&gt;=1.45,C135&gt;=2.75,D135&lt;1.75,A135&gt;=5.45),"versicolor",IF(AND(C135&gt;=5.05,B135&gt;=2.75,D135&gt;=1.45,C135&gt;=2.75,D135&lt;1.75,A135&gt;=5.45),"virginica","shouldnthappen")))))))))</f>
        <v>versicolor</v>
      </c>
      <c r="AG135" s="1" t="str">
        <f aca="false">IF(AND(D135&lt;0.65,G135&lt;8.868,A135&lt;5.3),"setosa",IF(AND(C135&lt;2.6,G135&gt;=8.868,A135&lt;5.3),"setosa",IF(AND(C135&gt;=2.6,G135&gt;=8.868,A135&lt;5.3),"versicolor",IF(AND(C135&gt;=4.95,D135&lt;1.55,A135&gt;=5.3),"virginica",IF(AND(G135&lt;13.795,D135&gt;=1.55,A135&gt;=5.3),"virginica",IF(AND(C135&lt;3.75,D135&gt;=0.65,G135&lt;8.868,A135&lt;5.3),"versicolor",IF(AND(C135&gt;=3.75,D135&gt;=0.65,G135&lt;8.868,A135&lt;5.3),"virginica",IF(AND(C135&lt;2.6,C135&lt;4.95,D135&lt;1.55,A135&gt;=5.3),"setosa",IF(AND(C135&gt;=2.6,C135&lt;4.95,D135&lt;1.55,A135&gt;=5.3),"versicolor",IF(AND(C135&lt;4.75,G135&gt;=13.795,D135&gt;=1.55,A135&gt;=5.3),"versicolor",IF(AND(C135&gt;=4.75,G135&gt;=13.795,D135&gt;=1.55,A135&gt;=5.3),"virginica","shouldnthappen")))))))))))</f>
        <v>versicolor</v>
      </c>
      <c r="AH135" s="1" t="str">
        <f aca="false">IF(AND(D135&lt;0.75),"setosa",IF(AND(C135&lt;4.75,D135&gt;=0.75),"versicolor",IF(AND(G135&lt;13.757,C135&gt;=4.75,D135&gt;=0.75),"virginica",IF(AND(B135&lt;3.05,G135&gt;=13.757,C135&gt;=4.75,D135&gt;=0.75),"virginica",IF(AND(A135&lt;6.65,B135&gt;=3.05,G135&gt;=13.757,C135&gt;=4.75,D135&gt;=0.75),"virginica",IF(AND(A135&gt;=6.65,B135&gt;=3.05,G135&gt;=13.757,C135&gt;=4.75,D135&gt;=0.75),"versicolor","shouldnthappen"))))))</f>
        <v>versicolor</v>
      </c>
      <c r="AI135" s="1" t="str">
        <f aca="false">IF(AND(D135&lt;0.7),"setosa",IF(AND(C135&lt;4.75,D135&gt;=0.7),"versicolor",IF(AND(A135&lt;6.6,F135&lt;0.482,C135&gt;=4.75,D135&gt;=0.7),"virginica",IF(AND(C135&gt;=4.95,F135&gt;=0.482,C135&gt;=4.75,D135&gt;=0.7),"virginica",IF(AND(D135&lt;1.9,A135&gt;=6.6,F135&lt;0.482,C135&gt;=4.75,D135&gt;=0.7),"versicolor",IF(AND(D135&gt;=1.9,A135&gt;=6.6,F135&lt;0.482,C135&gt;=4.75,D135&gt;=0.7),"virginica",IF(AND(F135&gt;=0.766,C135&lt;4.95,F135&gt;=0.482,C135&gt;=4.75,D135&gt;=0.7),"virginica",IF(AND(B135&lt;2.95,F135&lt;0.766,C135&lt;4.95,F135&gt;=0.482,C135&gt;=4.75,D135&gt;=0.7),"virginica",IF(AND(B135&gt;=2.95,F135&lt;0.766,C135&lt;4.95,F135&gt;=0.482,C135&gt;=4.75,D135&gt;=0.7),"versicolor","shouldnthappen")))))))))</f>
        <v>versicolor</v>
      </c>
      <c r="AJ135" s="1" t="str">
        <f aca="false">IF(AND(C135&lt;2.45,C135&lt;4.75),"setosa",IF(AND(D135&gt;=1.65,C135&gt;=4.75),"virginica",IF(AND(A135&lt;4.95,C135&gt;=2.45,C135&lt;4.75),"virginica",IF(AND(A135&gt;=4.95,C135&gt;=2.45,C135&lt;4.75),"versicolor",IF(AND(B135&lt;2.95,D135&lt;1.65,C135&gt;=4.75),"virginica",IF(AND(B135&gt;=2.95,D135&lt;1.65,C135&gt;=4.75),"versicolor","shouldnthappen"))))))</f>
        <v>versicolor</v>
      </c>
      <c r="AK135" s="1" t="str">
        <f aca="false">IF(AND(D135&lt;0.75,A135&lt;5.45),"setosa",IF(AND(B135&lt;2.45,D135&gt;=0.75,A135&lt;5.45),"versicolor",IF(AND(A135&gt;=5.55,C135&lt;4.75,A135&gt;=5.45),"versicolor",IF(AND(C135&gt;=5.15,C135&gt;=4.75,A135&gt;=5.45),"virginica",IF(AND(G135&lt;6.094,B135&gt;=2.45,D135&gt;=0.75,A135&lt;5.45),"virginica",IF(AND(G135&gt;=6.094,B135&gt;=2.45,D135&gt;=0.75,A135&lt;5.45),"versicolor",IF(AND(D135&lt;0.6,A135&lt;5.55,C135&lt;4.75,A135&gt;=5.45),"setosa",IF(AND(D135&gt;=0.6,A135&lt;5.55,C135&lt;4.75,A135&gt;=5.45),"versicolor",IF(AND(C135&lt;4.95,C135&lt;5.15,C135&gt;=4.75,A135&gt;=5.45),"virginica",IF(AND(G135&lt;12.627,C135&lt;5.05,C135&gt;=4.95,C135&lt;5.15,C135&gt;=4.75,A135&gt;=5.45),"virginica",IF(AND(G135&gt;=12.627,C135&lt;5.05,C135&gt;=4.95,C135&lt;5.15,C135&gt;=4.75,A135&gt;=5.45),"versicolor",IF(AND(D135&lt;1.7,C135&gt;=5.05,C135&gt;=4.95,C135&lt;5.15,C135&gt;=4.75,A135&gt;=5.45),"versicolor",IF(AND(D135&gt;=1.7,C135&gt;=5.05,C135&gt;=4.95,C135&lt;5.15,C135&gt;=4.75,A135&gt;=5.45),"virginica","shouldnthappen")))))))))))))</f>
        <v>versicolor</v>
      </c>
      <c r="AL135" s="1" t="str">
        <f aca="false">IF(AND(B135&lt;2.45,B135&lt;3.15),"versicolor",IF(AND(D135&lt;0.95,G135&lt;15.141,B135&gt;=3.15),"setosa",IF(AND(G135&lt;15.429,G135&gt;=15.141,B135&gt;=3.15),"versicolor",IF(AND(G135&gt;=15.429,G135&gt;=15.141,B135&gt;=3.15),"virginica",IF(AND(C135&lt;2.3,C135&lt;4.75,B135&gt;=2.45,B135&lt;3.15),"setosa",IF(AND(G135&gt;=16.072,C135&gt;=4.75,B135&gt;=2.45,B135&lt;3.15),"versicolor",IF(AND(G135&lt;11.833,D135&gt;=0.95,G135&lt;15.141,B135&gt;=3.15),"virginica",IF(AND(A135&lt;5,C135&gt;=2.3,C135&lt;4.75,B135&gt;=2.45,B135&lt;3.15),"virginica",IF(AND(A135&gt;=5,C135&gt;=2.3,C135&lt;4.75,B135&gt;=2.45,B135&lt;3.15),"versicolor",IF(AND(G135&lt;14.342,G135&gt;=11.833,D135&gt;=0.95,G135&lt;15.141,B135&gt;=3.15),"versicolor",IF(AND(G135&gt;=14.342,G135&gt;=11.833,D135&gt;=0.95,G135&lt;15.141,B135&gt;=3.15),"virginica",IF(AND(G135&lt;13.757,F135&gt;=0.741,G135&lt;16.072,C135&gt;=4.75,B135&gt;=2.45,B135&lt;3.15),"virginica",IF(AND(F135&gt;=0.546,A135&lt;6.15,F135&lt;0.741,G135&lt;16.072,C135&gt;=4.75,B135&gt;=2.45,B135&lt;3.15),"virginica",IF(AND(D135&gt;=1.75,A135&gt;=6.15,F135&lt;0.741,G135&lt;16.072,C135&gt;=4.75,B135&gt;=2.45,B135&lt;3.15),"virginica",IF(AND(C135&lt;4.85,G135&gt;=13.757,F135&gt;=0.741,G135&lt;16.072,C135&gt;=4.75,B135&gt;=2.45,B135&lt;3.15),"virginica",IF(AND(C135&gt;=4.85,G135&gt;=13.757,F135&gt;=0.741,G135&lt;16.072,C135&gt;=4.75,B135&gt;=2.45,B135&lt;3.15),"versicolor",IF(AND(F135&lt;0.331,F135&lt;0.546,A135&lt;6.15,F135&lt;0.741,G135&lt;16.072,C135&gt;=4.75,B135&gt;=2.45,B135&lt;3.15),"virginica",IF(AND(F135&gt;=0.331,F135&lt;0.546,A135&lt;6.15,F135&lt;0.741,G135&lt;16.072,C135&gt;=4.75,B135&gt;=2.45,B135&lt;3.15),"versicolor",IF(AND(G135&lt;10.661,D135&lt;1.75,A135&gt;=6.15,F135&lt;0.741,G135&lt;16.072,C135&gt;=4.75,B135&gt;=2.45,B135&lt;3.15),"virginica",IF(AND(G135&gt;=10.661,D135&lt;1.75,A135&gt;=6.15,F135&lt;0.741,G135&lt;16.072,C135&gt;=4.75,B135&gt;=2.45,B135&lt;3.15),"versicolor","shouldnthappen"))))))))))))))))))))</f>
        <v>versicolor</v>
      </c>
      <c r="AM135" s="1" t="str">
        <f aca="false">IF(AND(D135&lt;1.35,F135&gt;=0.917),"setosa",IF(AND(D135&gt;=1.35,F135&gt;=0.917),"virginica",IF(AND(D135&lt;0.75,D135&lt;1.55,F135&lt;0.917),"setosa",IF(AND(C135&gt;=4.8,D135&gt;=1.55,F135&lt;0.917),"virginica",IF(AND(A135&lt;5.95,D135&gt;=0.75,D135&lt;1.55,F135&lt;0.917),"versicolor",IF(AND(F135&lt;0.473,C135&lt;4.8,D135&gt;=1.55,F135&lt;0.917),"virginica",IF(AND(F135&gt;=0.473,C135&lt;4.8,D135&gt;=1.55,F135&lt;0.917),"versicolor",IF(AND(C135&lt;4.95,A135&gt;=5.95,D135&gt;=0.75,D135&lt;1.55,F135&lt;0.917),"versicolor",IF(AND(C135&gt;=4.95,A135&gt;=5.95,D135&gt;=0.75,D135&lt;1.55,F135&lt;0.917),"virginica","shouldnthappen")))))))))</f>
        <v>versicolor</v>
      </c>
      <c r="AN135" s="1" t="str">
        <f aca="false">IF(AND(D135&lt;0.75,A135&lt;5.45),"setosa",IF(AND(D135&lt;1.55,D135&gt;=0.75,A135&lt;5.45),"versicolor",IF(AND(D135&gt;=1.55,D135&gt;=0.75,A135&lt;5.45),"virginica",IF(AND(A135&gt;=5.75,C135&lt;4.75,A135&gt;=5.45),"versicolor",IF(AND(F135&lt;0.361,C135&gt;=4.75,A135&gt;=5.45),"virginica",IF(AND(C135&lt;2.6,A135&lt;5.75,C135&lt;4.75,A135&gt;=5.45),"setosa",IF(AND(C135&gt;=2.6,A135&lt;5.75,C135&lt;4.75,A135&gt;=5.45),"versicolor",IF(AND(D135&gt;=1.7,F135&gt;=0.361,C135&gt;=4.75,A135&gt;=5.45),"virginica",IF(AND(B135&lt;2.65,D135&lt;1.7,F135&gt;=0.361,C135&gt;=4.75,A135&gt;=5.45),"virginica",IF(AND(A135&lt;7.05,B135&gt;=2.65,D135&lt;1.7,F135&gt;=0.361,C135&gt;=4.75,A135&gt;=5.45),"versicolor",IF(AND(A135&gt;=7.05,B135&gt;=2.65,D135&lt;1.7,F135&gt;=0.361,C135&gt;=4.75,A135&gt;=5.45),"virginica","shouldnthappen")))))))))))</f>
        <v>versicolor</v>
      </c>
      <c r="AO135" s="1" t="str">
        <f aca="false">IF(AND(D135&lt;0.7),"setosa",IF(AND(A135&lt;4.95,C135&lt;4.85,D135&gt;=0.7),"virginica",IF(AND(A135&gt;=4.95,C135&lt;4.85,D135&gt;=0.7),"versicolor",IF(AND(D135&gt;=1.7,C135&gt;=4.85,D135&gt;=0.7),"virginica",IF(AND(F135&lt;0.325,D135&lt;1.7,C135&gt;=4.85,D135&gt;=0.7),"virginica",IF(AND(D135&lt;1.55,F135&gt;=0.325,D135&lt;1.7,C135&gt;=4.85,D135&gt;=0.7),"virginica",IF(AND(D135&gt;=1.55,F135&gt;=0.325,D135&lt;1.7,C135&gt;=4.85,D135&gt;=0.7),"versicolor","shouldnthappen")))))))</f>
        <v>versicolor</v>
      </c>
      <c r="AP135" s="1" t="str">
        <f aca="false">IF(AND(D135&lt;0.75),"setosa",IF(AND(C135&lt;4.85,D135&gt;=0.75),"versicolor",IF(AND(G135&gt;=8.277,C135&gt;=4.85,D135&gt;=0.75),"virginica",IF(AND(F135&gt;=0.633,G135&lt;8.277,C135&gt;=4.85,D135&gt;=0.75),"virginica",IF(AND(G135&lt;7.61,F135&lt;0.633,G135&lt;8.277,C135&gt;=4.85,D135&gt;=0.75),"virginica",IF(AND(G135&gt;=7.61,F135&lt;0.633,G135&lt;8.277,C135&gt;=4.85,D135&gt;=0.75),"versicolor","shouldnthappen"))))))</f>
        <v>versicolor</v>
      </c>
      <c r="AQ135" s="1" t="str">
        <f aca="false">IF(AND(C135&lt;2.65,A135&gt;=5.45,C135&lt;4.75),"setosa",IF(AND(C135&gt;=2.65,A135&gt;=5.45,C135&lt;4.75),"versicolor",IF(AND(B135&lt;2.9,C135&lt;4.85,C135&gt;=4.75),"versicolor",IF(AND(B135&gt;=2.9,C135&lt;4.85,C135&gt;=4.75),"virginica",IF(AND(D135&lt;1.7,C135&gt;=4.85,C135&gt;=4.75),"versicolor",IF(AND(D135&gt;=1.7,C135&gt;=4.85,C135&gt;=4.75),"virginica",IF(AND(C135&lt;2.45,G135&lt;14.126,A135&lt;5.45,C135&lt;4.75),"setosa",IF(AND(C135&gt;=2.45,G135&lt;14.126,A135&lt;5.45,C135&lt;4.75),"versicolor",IF(AND(C135&lt;2.4,G135&gt;=14.126,A135&lt;5.45,C135&lt;4.75),"setosa",IF(AND(C135&gt;=2.4,G135&gt;=14.126,A135&lt;5.45,C135&lt;4.75),"versicolor","shouldnthappen"))))))))))</f>
        <v>versicolor</v>
      </c>
      <c r="AR135" s="1" t="str">
        <f aca="false">IF(AND(C135&lt;2.45,C135&lt;4.85),"setosa",IF(AND(C135&gt;=5.15,C135&gt;=4.85),"virginica",IF(AND(A135&gt;=4.95,C135&gt;=2.45,C135&lt;4.85),"versicolor",IF(AND(D135&lt;1.35,A135&lt;4.95,C135&gt;=2.45,C135&lt;4.85),"versicolor",IF(AND(D135&gt;=1.35,A135&lt;4.95,C135&gt;=2.45,C135&lt;4.85),"virginica",IF(AND(F135&lt;0.35,G135&lt;12.751,C135&lt;5.15,C135&gt;=4.85),"virginica",IF(AND(A135&lt;6.5,G135&gt;=12.751,C135&lt;5.15,C135&gt;=4.85),"virginica",IF(AND(A135&gt;=6.5,G135&gt;=12.751,C135&lt;5.15,C135&gt;=4.85),"versicolor",IF(AND(B135&gt;=2.75,F135&gt;=0.35,G135&lt;12.751,C135&lt;5.15,C135&gt;=4.85),"virginica",IF(AND(C135&lt;5.05,B135&lt;2.75,F135&gt;=0.35,G135&lt;12.751,C135&lt;5.15,C135&gt;=4.85),"virginica",IF(AND(C135&gt;=5.05,B135&lt;2.75,F135&gt;=0.35,G135&lt;12.751,C135&lt;5.15,C135&gt;=4.85),"versicolor","shouldnthappen")))))))))))</f>
        <v>versicolor</v>
      </c>
      <c r="AS135" s="1" t="str">
        <f aca="false">IF(AND(F135&gt;=0.9,B135&lt;3.05),"virginica",IF(AND(A135&lt;5.9,B135&gt;=3.05),"setosa",IF(AND(D135&lt;1.65,A135&gt;=5.9,B135&gt;=3.05),"versicolor",IF(AND(D135&gt;=1.65,A135&gt;=5.9,B135&gt;=3.05),"virginica",IF(AND(D135&gt;=1.75,C135&gt;=4.85,F135&lt;0.9,B135&lt;3.05),"virginica",IF(AND(C135&lt;2.2,B135&lt;2.95,C135&lt;4.85,F135&lt;0.9,B135&lt;3.05),"setosa",IF(AND(C135&gt;=2.2,B135&lt;2.95,C135&lt;4.85,F135&lt;0.9,B135&lt;3.05),"versicolor",IF(AND(C135&lt;2.8,B135&gt;=2.95,C135&lt;4.85,F135&lt;0.9,B135&lt;3.05),"setosa",IF(AND(C135&gt;=2.8,B135&gt;=2.95,C135&lt;4.85,F135&lt;0.9,B135&lt;3.05),"versicolor",IF(AND(G135&lt;13.879,D135&lt;1.75,C135&gt;=4.85,F135&lt;0.9,B135&lt;3.05),"virginica",IF(AND(G135&gt;=13.879,D135&lt;1.75,C135&gt;=4.85,F135&lt;0.9,B135&lt;3.05),"versicolor","shouldnthappen")))))))))))</f>
        <v>versicolor</v>
      </c>
      <c r="AT135" s="1" t="str">
        <f aca="false">IF(AND(D135&lt;0.75),"setosa",IF(AND(D135&gt;=1.75,D135&gt;=0.75),"virginica",IF(AND(D135&lt;1.45,G135&lt;7.37,D135&lt;1.75,D135&gt;=0.75),"versicolor",IF(AND(D135&gt;=1.45,G135&lt;7.37,D135&lt;1.75,D135&gt;=0.75),"virginica",IF(AND(C135&lt;5.45,G135&gt;=7.37,D135&lt;1.75,D135&gt;=0.75),"versicolor",IF(AND(C135&gt;=5.45,G135&gt;=7.37,D135&lt;1.75,D135&gt;=0.75),"virginica","shouldnthappen"))))))</f>
        <v>versicolor</v>
      </c>
      <c r="AU135" s="1" t="str">
        <f aca="false">IF(AND(D135&lt;0.7),"setosa",IF(AND(D135&gt;=1.7,A135&gt;=6.15,D135&gt;=0.7),"virginica",IF(AND(B135&gt;=2.55,C135&lt;4.75,A135&lt;6.15,D135&gt;=0.7),"versicolor",IF(AND(D135&gt;=1.7,C135&gt;=4.75,A135&lt;6.15,D135&gt;=0.7),"virginica",IF(AND(C135&lt;5.25,D135&lt;1.7,A135&gt;=6.15,D135&gt;=0.7),"versicolor",IF(AND(C135&gt;=5.25,D135&lt;1.7,A135&gt;=6.15,D135&gt;=0.7),"virginica",IF(AND(C135&lt;4.25,B135&lt;2.55,C135&lt;4.75,A135&lt;6.15,D135&gt;=0.7),"versicolor",IF(AND(C135&gt;=4.25,B135&lt;2.55,C135&lt;4.75,A135&lt;6.15,D135&gt;=0.7),"virginica",IF(AND(B135&lt;2.65,D135&lt;1.7,C135&gt;=4.75,A135&lt;6.15,D135&gt;=0.7),"virginica",IF(AND(B135&gt;=2.65,D135&lt;1.7,C135&gt;=4.75,A135&lt;6.15,D135&gt;=0.7),"versicolor","shouldnthappen"))))))))))</f>
        <v>versicolor</v>
      </c>
      <c r="AV135" s="1" t="str">
        <f aca="false">IF(AND(D135&lt;0.75),"setosa",IF(AND(F135&gt;=0.899,D135&gt;=0.75),"virginica",IF(AND(D135&lt;1.65,A135&lt;6.05,F135&lt;0.899,D135&gt;=0.75),"versicolor",IF(AND(D135&gt;=1.65,A135&lt;6.05,F135&lt;0.899,D135&gt;=0.75),"virginica",IF(AND(C135&gt;=5.05,A135&gt;=6.05,F135&lt;0.899,D135&gt;=0.75),"virginica",IF(AND(G135&gt;=13.757,C135&lt;5.05,A135&gt;=6.05,F135&lt;0.899,D135&gt;=0.75),"versicolor",IF(AND(D135&lt;1.6,G135&lt;13.757,C135&lt;5.05,A135&gt;=6.05,F135&lt;0.899,D135&gt;=0.75),"versicolor",IF(AND(D135&gt;=1.6,G135&lt;13.757,C135&lt;5.05,A135&gt;=6.05,F135&lt;0.899,D135&gt;=0.75),"virginica","shouldnthappen"))))))))</f>
        <v>versicolor</v>
      </c>
      <c r="AW135" s="1" t="str">
        <f aca="false">IF(AND(F135&lt;0.117,A135&gt;=5.55),"virginica",IF(AND(A135&gt;=5.2,G135&lt;6.086,A135&lt;5.55),"versicolor",IF(AND(D135&lt;0.7,G135&gt;=6.086,A135&lt;5.55),"setosa",IF(AND(D135&gt;=0.7,G135&gt;=6.086,A135&lt;5.55),"versicolor",IF(AND(A135&lt;4.75,A135&lt;5.2,G135&lt;6.086,A135&lt;5.55),"setosa",IF(AND(A135&gt;=4.75,A135&lt;5.2,G135&lt;6.086,A135&lt;5.55),"virginica",IF(AND(D135&gt;=1.65,C135&lt;4.95,F135&gt;=0.117,A135&gt;=5.55),"virginica",IF(AND(D135&gt;=1.75,C135&gt;=4.95,F135&gt;=0.117,A135&gt;=5.55),"virginica",IF(AND(C135&lt;2.6,D135&lt;1.65,C135&lt;4.95,F135&gt;=0.117,A135&gt;=5.55),"setosa",IF(AND(C135&gt;=2.6,D135&lt;1.65,C135&lt;4.95,F135&gt;=0.117,A135&gt;=5.55),"versicolor",IF(AND(D135&lt;1.55,D135&lt;1.75,C135&gt;=4.95,F135&gt;=0.117,A135&gt;=5.55),"virginica",IF(AND(A135&lt;6.95,D135&gt;=1.55,D135&lt;1.75,C135&gt;=4.95,F135&gt;=0.117,A135&gt;=5.55),"versicolor",IF(AND(A135&gt;=6.95,D135&gt;=1.55,D135&lt;1.75,C135&gt;=4.95,F135&gt;=0.117,A135&gt;=5.55),"virginica","shouldnthappen")))))))))))))</f>
        <v>versicolor</v>
      </c>
      <c r="AX135" s="1" t="str">
        <f aca="false">IF(AND(D135&lt;0.75),"setosa",IF(AND(F135&lt;0.138,D135&gt;=0.75),"virginica",IF(AND(C135&lt;4.45,A135&lt;6.15,F135&gt;=0.138,D135&gt;=0.75),"versicolor",IF(AND(C135&gt;=5.05,A135&gt;=6.15,F135&gt;=0.138,D135&gt;=0.75),"virginica",IF(AND(B135&lt;2.65,C135&gt;=4.45,A135&lt;6.15,F135&gt;=0.138,D135&gt;=0.75),"virginica",IF(AND(A135&gt;=6.35,C135&lt;5.05,A135&gt;=6.15,F135&gt;=0.138,D135&gt;=0.75),"versicolor",IF(AND(A135&lt;5.65,B135&gt;=2.65,C135&gt;=4.45,A135&lt;6.15,F135&gt;=0.138,D135&gt;=0.75),"virginica",IF(AND(D135&lt;1.75,A135&lt;6.35,C135&lt;5.05,A135&gt;=6.15,F135&gt;=0.138,D135&gt;=0.75),"versicolor",IF(AND(D135&gt;=1.75,A135&lt;6.35,C135&lt;5.05,A135&gt;=6.15,F135&gt;=0.138,D135&gt;=0.75),"virginica",IF(AND(D135&lt;1.7,A135&gt;=5.65,B135&gt;=2.65,C135&gt;=4.45,A135&lt;6.15,F135&gt;=0.138,D135&gt;=0.75),"versicolor",IF(AND(D135&gt;=1.7,A135&gt;=5.65,B135&gt;=2.65,C135&gt;=4.45,A135&lt;6.15,F135&gt;=0.138,D135&gt;=0.75),"virginica","shouldnthappen")))))))))))</f>
        <v>versicolor</v>
      </c>
      <c r="AY135" s="1" t="str">
        <f aca="false">IF(AND(D135&lt;0.75,A135&lt;5.55),"setosa",IF(AND(A135&lt;4.95,D135&gt;=0.75,A135&lt;5.55),"virginica",IF(AND(A135&gt;=4.95,D135&gt;=0.75,A135&lt;5.55),"versicolor",IF(AND(C135&lt;2.6,C135&lt;4.85,A135&gt;=5.55),"setosa",IF(AND(C135&gt;=2.6,C135&lt;4.85,A135&gt;=5.55),"versicolor",IF(AND(D135&gt;=1.75,C135&gt;=4.85,A135&gt;=5.55),"virginica",IF(AND(F135&lt;0.405,D135&lt;1.75,C135&gt;=4.85,A135&gt;=5.55),"versicolor",IF(AND(B135&lt;3.05,F135&gt;=0.405,D135&lt;1.75,C135&gt;=4.85,A135&gt;=5.55),"virginica",IF(AND(B135&gt;=3.05,F135&gt;=0.405,D135&lt;1.75,C135&gt;=4.85,A135&gt;=5.55),"versicolor","shouldnthappen")))))))))</f>
        <v>versicolor</v>
      </c>
      <c r="AZ135" s="1" t="str">
        <f aca="false">IF(AND(D135&lt;0.75),"setosa",IF(AND(F135&lt;0.9,C135&lt;4.95,D135&gt;=0.75),"versicolor",IF(AND(F135&gt;=0.9,C135&lt;4.95,D135&gt;=0.75),"virginica",IF(AND(D135&gt;=1.7,C135&gt;=4.95,D135&gt;=0.75),"virginica",IF(AND(F135&lt;0.405,D135&lt;1.7,C135&gt;=4.95,D135&gt;=0.75),"versicolor",IF(AND(F135&gt;=0.405,D135&lt;1.7,C135&gt;=4.95,D135&gt;=0.75),"virginica","shouldnthappen"))))))</f>
        <v>versicolor</v>
      </c>
      <c r="BA135" s="1" t="str">
        <f aca="false">IF(AND(D135&lt;0.75),"setosa",IF(AND(D135&gt;=1.7,C135&gt;=5.05,D135&gt;=0.75),"virginica",IF(AND(D135&lt;1.45,D135&lt;1.6,C135&lt;5.05,D135&gt;=0.75),"versicolor",IF(AND(A135&lt;5.8,D135&gt;=1.6,C135&lt;5.05,D135&gt;=0.75),"virginica",IF(AND(A135&gt;=5.8,D135&gt;=1.6,C135&lt;5.05,D135&gt;=0.75),"versicolor",IF(AND(F135&lt;0.417,D135&lt;1.7,C135&gt;=5.05,D135&gt;=0.75),"versicolor",IF(AND(F135&gt;=0.417,D135&lt;1.7,C135&gt;=5.05,D135&gt;=0.75),"virginica",IF(AND(A135&lt;5.95,D135&gt;=1.45,D135&lt;1.6,C135&lt;5.05,D135&gt;=0.75),"versicolor",IF(AND(G135&lt;10.618,A135&gt;=5.95,D135&gt;=1.45,D135&lt;1.6,C135&lt;5.05,D135&gt;=0.75),"virginica",IF(AND(G135&gt;=10.618,A135&gt;=5.95,D135&gt;=1.45,D135&lt;1.6,C135&lt;5.05,D135&gt;=0.75),"versicolor","shouldnthappen"))))))))))</f>
        <v>versicolor</v>
      </c>
      <c r="BB135" s="1" t="str">
        <f aca="false">IF(AND(C135&lt;2.6),"setosa",IF(AND(D135&gt;=1.75,C135&gt;=2.6),"virginica",IF(AND(C135&gt;=5.45,D135&lt;1.75,C135&gt;=2.6),"virginica",IF(AND(F135&gt;=0.259,C135&lt;5.45,D135&lt;1.75,C135&gt;=2.6),"versicolor",IF(AND(C135&lt;5.05,F135&lt;0.259,C135&lt;5.45,D135&lt;1.75,C135&gt;=2.6),"versicolor",IF(AND(C135&gt;=5.05,F135&lt;0.259,C135&lt;5.45,D135&lt;1.75,C135&gt;=2.6),"virginica","shouldnthappen"))))))</f>
        <v>versicolor</v>
      </c>
      <c r="BC135" s="1" t="str">
        <f aca="false">IF(AND(A135&lt;4.95,B135&lt;2.7,A135&lt;5.55),"virginica",IF(AND(A135&gt;=4.95,B135&lt;2.7,A135&lt;5.55),"versicolor",IF(AND(C135&lt;3.2,B135&gt;=2.7,A135&lt;5.55),"setosa",IF(AND(C135&gt;=3.2,B135&gt;=2.7,A135&lt;5.55),"versicolor",IF(AND(F135&gt;=0.85,A135&lt;6.15,A135&gt;=5.55),"virginica",IF(AND(D135&lt;1.45,A135&gt;=6.15,A135&gt;=5.55),"versicolor",IF(AND(C135&lt;4.8,F135&lt;0.85,A135&lt;6.15,A135&gt;=5.55),"versicolor",IF(AND(D135&gt;=1.7,D135&gt;=1.45,A135&gt;=6.15,A135&gt;=5.55),"virginica",IF(AND(G135&lt;9.333,C135&gt;=4.8,F135&lt;0.85,A135&lt;6.15,A135&gt;=5.55),"versicolor",IF(AND(G135&gt;=9.333,C135&gt;=4.8,F135&lt;0.85,A135&lt;6.15,A135&gt;=5.55),"virginica",IF(AND(C135&lt;4.9,D135&lt;1.7,D135&gt;=1.45,A135&gt;=6.15,A135&gt;=5.55),"versicolor",IF(AND(C135&gt;=4.9,D135&lt;1.7,D135&gt;=1.45,A135&gt;=6.15,A135&gt;=5.55),"virginica","shouldnthappen"))))))))))))</f>
        <v>versicolor</v>
      </c>
      <c r="BD135" s="1" t="str">
        <f aca="false">IF(AND(C135&lt;2.35),"setosa",IF(AND(C135&lt;4.75,B135&lt;2.55,C135&gt;=2.35),"versicolor",IF(AND(C135&gt;=4.75,B135&lt;2.55,C135&gt;=2.35),"virginica",IF(AND(C135&lt;4.75,B135&gt;=2.55,C135&gt;=2.35),"versicolor",IF(AND(D135&gt;=1.75,C135&gt;=4.75,B135&gt;=2.55,C135&gt;=2.35),"virginica",IF(AND(A135&gt;=6.5,D135&lt;1.75,C135&gt;=4.75,B135&gt;=2.55,C135&gt;=2.35),"versicolor",IF(AND(A135&lt;6.05,A135&lt;6.5,D135&lt;1.75,C135&gt;=4.75,B135&gt;=2.55,C135&gt;=2.35),"versicolor",IF(AND(A135&gt;=6.05,A135&lt;6.5,D135&lt;1.75,C135&gt;=4.75,B135&gt;=2.55,C135&gt;=2.35),"virginica","shouldnthappen"))))))))</f>
        <v>versicolor</v>
      </c>
      <c r="BE135" s="1" t="str">
        <f aca="false">IF(AND(C135&lt;2.5),"setosa",IF(AND(D135&lt;1.65,C135&lt;4.75,C135&gt;=2.5),"versicolor",IF(AND(D135&gt;=1.65,C135&lt;4.75,C135&gt;=2.5),"virginica",IF(AND(D135&gt;=1.75,C135&gt;=4.75,C135&gt;=2.5),"virginica",IF(AND(C135&lt;4.95,D135&lt;1.75,C135&gt;=4.75,C135&gt;=2.5),"versicolor",IF(AND(A135&lt;6.5,C135&gt;=4.95,D135&lt;1.75,C135&gt;=4.75,C135&gt;=2.5),"virginica",IF(AND(A135&gt;=6.5,C135&gt;=4.95,D135&lt;1.75,C135&gt;=4.75,C135&gt;=2.5),"versicolor","shouldnthappen")))))))</f>
        <v>versicolor</v>
      </c>
      <c r="BF135" s="1" t="str">
        <f aca="false">IF(AND(G135&gt;=15.244),"virginica",IF(AND(C135&lt;3.2,B135&gt;=3.15,G135&lt;15.244),"setosa",IF(AND(A135&gt;=4.95,C135&lt;4.7,B135&lt;3.15,G135&lt;15.244),"versicolor",IF(AND(C135&gt;=5.15,C135&gt;=4.7,B135&lt;3.15,G135&lt;15.244),"virginica",IF(AND(A135&gt;=6.45,C135&gt;=3.2,B135&gt;=3.15,G135&lt;15.244),"virginica",IF(AND(D135&lt;0.95,A135&lt;4.95,C135&lt;4.7,B135&lt;3.15,G135&lt;15.244),"setosa",IF(AND(D135&gt;=0.95,A135&lt;4.95,C135&lt;4.7,B135&lt;3.15,G135&lt;15.244),"virginica",IF(AND(F135&lt;0.816,A135&lt;6.45,C135&gt;=3.2,B135&gt;=3.15,G135&lt;15.244),"virginica",IF(AND(F135&gt;=0.816,A135&lt;6.45,C135&gt;=3.2,B135&gt;=3.15,G135&lt;15.244),"versicolor",IF(AND(A135&gt;=6.5,B135&lt;3.05,C135&lt;5.15,C135&gt;=4.7,B135&lt;3.15,G135&lt;15.244),"versicolor",IF(AND(G135&lt;11.093,B135&gt;=3.05,C135&lt;5.15,C135&gt;=4.7,B135&lt;3.15,G135&lt;15.244),"virginica",IF(AND(G135&gt;=11.093,B135&gt;=3.05,C135&lt;5.15,C135&gt;=4.7,B135&lt;3.15,G135&lt;15.244),"versicolor",IF(AND(D135&gt;=1.7,A135&lt;6.5,B135&lt;3.05,C135&lt;5.15,C135&gt;=4.7,B135&lt;3.15,G135&lt;15.244),"virginica",IF(AND(G135&lt;7.498,D135&lt;1.7,A135&lt;6.5,B135&lt;3.05,C135&lt;5.15,C135&gt;=4.7,B135&lt;3.15,G135&lt;15.244),"virginica",IF(AND(G135&gt;=7.498,D135&lt;1.7,A135&lt;6.5,B135&lt;3.05,C135&lt;5.15,C135&gt;=4.7,B135&lt;3.15,G135&lt;15.244),"versicolor","shouldnthappen")))))))))))))))</f>
        <v>versicolor</v>
      </c>
      <c r="BG135" s="1" t="str">
        <f aca="false">IF(AND(B135&gt;=3.35,C135&lt;4.85),"setosa",IF(AND(D135&gt;=1.75,C135&gt;=4.85),"virginica",IF(AND(D135&lt;0.75,B135&lt;3.35,C135&lt;4.85),"setosa",IF(AND(G135&gt;=13.879,D135&lt;1.75,C135&gt;=4.85),"versicolor",IF(AND(F135&gt;=0.9,D135&gt;=0.75,B135&lt;3.35,C135&lt;4.85),"virginica",IF(AND(F135&gt;=0.405,G135&lt;13.879,D135&lt;1.75,C135&gt;=4.85),"virginica",IF(AND(B135&gt;=2.55,F135&lt;0.9,D135&gt;=0.75,B135&lt;3.35,C135&lt;4.85),"versicolor",IF(AND(G135&lt;7.498,F135&lt;0.405,G135&lt;13.879,D135&lt;1.75,C135&gt;=4.85),"virginica",IF(AND(G135&gt;=7.498,F135&lt;0.405,G135&lt;13.879,D135&lt;1.75,C135&gt;=4.85),"versicolor",IF(AND(G135&lt;5.656,B135&lt;2.55,F135&lt;0.9,D135&gt;=0.75,B135&lt;3.35,C135&lt;4.85),"virginica",IF(AND(G135&gt;=5.656,B135&lt;2.55,F135&lt;0.9,D135&gt;=0.75,B135&lt;3.35,C135&lt;4.85),"versicolor","shouldnthappen")))))))))))</f>
        <v>versicolor</v>
      </c>
      <c r="BH135" s="1" t="str">
        <f aca="false">IF(AND(D135&lt;0.7),"setosa",IF(AND(D135&gt;=1.65,A135&lt;6.65,D135&gt;=0.7),"virginica",IF(AND(D135&lt;1.55,A135&gt;=6.65,D135&gt;=0.7),"versicolor",IF(AND(D135&gt;=1.55,A135&gt;=6.65,D135&gt;=0.7),"virginica",IF(AND(F135&gt;=0.529,D135&lt;1.65,A135&lt;6.65,D135&gt;=0.7),"versicolor",IF(AND(C135&gt;=5.35,F135&lt;0.529,D135&lt;1.65,A135&lt;6.65,D135&gt;=0.7),"virginica",IF(AND(G135&gt;=7.411,C135&lt;5.35,F135&lt;0.529,D135&lt;1.65,A135&lt;6.65,D135&gt;=0.7),"versicolor",IF(AND(G135&lt;6.927,G135&lt;7.411,C135&lt;5.35,F135&lt;0.529,D135&lt;1.65,A135&lt;6.65,D135&gt;=0.7),"versicolor",IF(AND(G135&gt;=6.927,G135&lt;7.411,C135&lt;5.35,F135&lt;0.529,D135&lt;1.65,A135&lt;6.65,D135&gt;=0.7),"virginica","shouldnthappen")))))))))</f>
        <v>versicolor</v>
      </c>
      <c r="BI135" s="1" t="str">
        <f aca="false">IF(AND(D135&gt;=1.7),"virginica",IF(AND(D135&lt;0.7,D135&lt;1.7),"setosa",IF(AND(D135&lt;1.45,G135&lt;7.37,D135&gt;=0.7,D135&lt;1.7),"versicolor",IF(AND(D135&gt;=1.45,G135&lt;7.37,D135&gt;=0.7,D135&lt;1.7),"virginica",IF(AND(B135&gt;=2.65,G135&gt;=7.37,D135&gt;=0.7,D135&lt;1.7),"versicolor",IF(AND(C135&lt;5.05,B135&lt;2.65,G135&gt;=7.37,D135&gt;=0.7,D135&lt;1.7),"versicolor",IF(AND(C135&gt;=5.05,B135&lt;2.65,G135&gt;=7.37,D135&gt;=0.7,D135&lt;1.7),"virginica","shouldnthappen")))))))</f>
        <v>versicolor</v>
      </c>
    </row>
    <row r="136" customFormat="false" ht="13.8" hidden="false" customHeight="false" outlineLevel="0" collapsed="false">
      <c r="A136" s="1" t="n">
        <v>6.2</v>
      </c>
      <c r="B136" s="1" t="n">
        <v>2.9</v>
      </c>
      <c r="C136" s="1" t="n">
        <v>4.3</v>
      </c>
      <c r="D136" s="1" t="n">
        <v>1.3</v>
      </c>
      <c r="E136" s="1" t="s">
        <v>92</v>
      </c>
      <c r="F136" s="1" t="n">
        <v>0.5702198962681</v>
      </c>
      <c r="G136" s="1" t="n">
        <v>9.82717637093738</v>
      </c>
      <c r="H136" s="11" t="str">
        <f aca="false">E136</f>
        <v>versicolor</v>
      </c>
      <c r="I136" s="1" t="str">
        <f aca="false">INDEX(L136:BI136, MODE(MATCH(L136:BI136, L136:BI136, 0 )))</f>
        <v>versicolor</v>
      </c>
      <c r="J136" s="12" t="n">
        <f aca="false">COUNTIF(L136:BI136, H136) / COUNTA(L136:BI136)</f>
        <v>1</v>
      </c>
      <c r="K136" s="13" t="n">
        <f aca="false">I136=H136</f>
        <v>1</v>
      </c>
      <c r="L136" s="1" t="str">
        <f aca="false">IF(AND(C136&lt;3.65,B136&gt;=3.35),"setosa",IF(AND(C136&gt;=3.65,B136&gt;=3.35),"virginica",IF(AND(C136&lt;2.35,C136&lt;4.85,B136&lt;3.35),"setosa",IF(AND(F136&gt;=0.899,C136&gt;=2.35,C136&lt;4.85,B136&lt;3.35),"virginica",IF(AND(G136&gt;=8.268,B136&lt;2.75,C136&gt;=4.85,B136&lt;3.35),"virginica",IF(AND(D136&lt;1.55,B136&gt;=2.75,C136&gt;=4.85,B136&lt;3.35),"versicolor",IF(AND(D136&gt;=1.55,B136&gt;=2.75,C136&gt;=4.85,B136&lt;3.35),"virginica",IF(AND(G136&lt;6.537,F136&lt;0.899,C136&gt;=2.35,C136&lt;4.85,B136&lt;3.35),"virginica",IF(AND(G136&gt;=6.537,F136&lt;0.899,C136&gt;=2.35,C136&lt;4.85,B136&lt;3.35),"versicolor",IF(AND(G136&lt;6.878,G136&lt;8.268,B136&lt;2.75,C136&gt;=4.85,B136&lt;3.35),"virginica",IF(AND(G136&gt;=6.878,G136&lt;8.268,B136&lt;2.75,C136&gt;=4.85,B136&lt;3.35),"versicolor","shouldnthappen")))))))))))</f>
        <v>versicolor</v>
      </c>
      <c r="M136" s="1" t="str">
        <f aca="false">IF(AND(C136&lt;2.6),"setosa",IF(AND(D136&gt;=1.75,C136&gt;=2.6),"virginica",IF(AND(G136&lt;6.094,D136&lt;1.75,C136&gt;=2.6),"virginica",IF(AND(D136&lt;1.35,G136&gt;=6.094,D136&lt;1.75,C136&gt;=2.6),"versicolor",IF(AND(C136&lt;5.05,D136&gt;=1.35,G136&gt;=6.094,D136&lt;1.75,C136&gt;=2.6),"versicolor",IF(AND(C136&gt;=5.05,D136&gt;=1.35,G136&gt;=6.094,D136&lt;1.75,C136&gt;=2.6),"virginica","shouldnthappen"))))))</f>
        <v>versicolor</v>
      </c>
      <c r="N136" s="1" t="str">
        <f aca="false">IF(AND(A136&lt;6.6,B136&gt;=3.45),"setosa",IF(AND(A136&gt;=6.6,B136&gt;=3.45),"virginica",IF(AND(D136&lt;0.7,C136&lt;4.75,B136&lt;3.45),"setosa",IF(AND(D136&gt;=0.7,C136&lt;4.75,B136&lt;3.45),"versicolor",IF(AND(C136&gt;=5.15,C136&gt;=4.75,B136&lt;3.45),"virginica",IF(AND(D136&gt;=1.7,A136&lt;6.5,C136&lt;5.15,C136&gt;=4.75,B136&lt;3.45),"virginica",IF(AND(C136&lt;5.05,A136&gt;=6.5,C136&lt;5.15,C136&gt;=4.75,B136&lt;3.45),"versicolor",IF(AND(C136&gt;=5.05,A136&gt;=6.5,C136&lt;5.15,C136&gt;=4.75,B136&lt;3.45),"virginica",IF(AND(G136&lt;7.498,D136&lt;1.7,A136&lt;6.5,C136&lt;5.15,C136&gt;=4.75,B136&lt;3.45),"virginica",IF(AND(G136&gt;=7.498,D136&lt;1.7,A136&lt;6.5,C136&lt;5.15,C136&gt;=4.75,B136&lt;3.45),"versicolor","shouldnthappen"))))))))))</f>
        <v>versicolor</v>
      </c>
      <c r="O136" s="1" t="str">
        <f aca="false">IF(AND(D136&lt;0.75),"setosa",IF(AND(C136&lt;4.75,C136&lt;4.85,D136&gt;=0.75),"versicolor",IF(AND(A136&gt;=6.05,C136&gt;=4.85,D136&gt;=0.75),"virginica",IF(AND(D136&lt;1.6,C136&gt;=4.75,C136&lt;4.85,D136&gt;=0.75),"versicolor",IF(AND(D136&gt;=1.6,C136&gt;=4.75,C136&lt;4.85,D136&gt;=0.75),"virginica",IF(AND(A136&lt;5.9,A136&lt;6.05,C136&gt;=4.85,D136&gt;=0.75),"virginica",IF(AND(A136&gt;=5.9,A136&lt;6.05,C136&gt;=4.85,D136&gt;=0.75),"versicolor","shouldnthappen")))))))</f>
        <v>versicolor</v>
      </c>
      <c r="P136" s="1" t="str">
        <f aca="false">IF(AND(D136&lt;0.75),"setosa",IF(AND(A136&lt;5.55,D136&gt;=0.75),"versicolor",IF(AND(D136&gt;=1.7,G136&lt;13.158,A136&gt;=5.55,D136&gt;=0.75),"virginica",IF(AND(B136&lt;2.45,D136&lt;1.7,G136&lt;13.158,A136&gt;=5.55,D136&gt;=0.75),"virginica",IF(AND(B136&gt;=2.45,D136&lt;1.7,G136&lt;13.158,A136&gt;=5.55,D136&gt;=0.75),"versicolor",IF(AND(B136&gt;=3.05,G136&lt;15.551,G136&gt;=13.158,A136&gt;=5.55,D136&gt;=0.75),"versicolor",IF(AND(B136&lt;2.9,G136&gt;=15.551,G136&gt;=13.158,A136&gt;=5.55,D136&gt;=0.75),"versicolor",IF(AND(B136&gt;=2.9,G136&gt;=15.551,G136&gt;=13.158,A136&gt;=5.55,D136&gt;=0.75),"virginica",IF(AND(D136&lt;1.3,G136&lt;14.221,B136&lt;3.05,G136&lt;15.551,G136&gt;=13.158,A136&gt;=5.55,D136&gt;=0.75),"versicolor",IF(AND(D136&gt;=1.3,G136&lt;14.221,B136&lt;3.05,G136&lt;15.551,G136&gt;=13.158,A136&gt;=5.55,D136&gt;=0.75),"virginica",IF(AND(C136&lt;4.9,G136&gt;=14.221,B136&lt;3.05,G136&lt;15.551,G136&gt;=13.158,A136&gt;=5.55,D136&gt;=0.75),"versicolor",IF(AND(C136&gt;=4.9,G136&gt;=14.221,B136&lt;3.05,G136&lt;15.551,G136&gt;=13.158,A136&gt;=5.55,D136&gt;=0.75),"virginica","shouldnthappen"))))))))))))</f>
        <v>versicolor</v>
      </c>
      <c r="Q136" s="1" t="str">
        <f aca="false">IF(AND(C136&lt;2.6),"setosa",IF(AND(A136&gt;=4.95,C136&lt;4.75,C136&gt;=2.6),"versicolor",IF(AND(D136&gt;=1.75,C136&gt;=4.75,C136&gt;=2.6),"virginica",IF(AND(B136&lt;2.45,A136&lt;4.95,C136&lt;4.75,C136&gt;=2.6),"versicolor",IF(AND(B136&gt;=2.45,A136&lt;4.95,C136&lt;4.75,C136&gt;=2.6),"virginica",IF(AND(G136&lt;7.498,D136&lt;1.75,C136&gt;=4.75,C136&gt;=2.6),"virginica",IF(AND(F136&lt;0.417,G136&gt;=7.498,D136&lt;1.75,C136&gt;=4.75,C136&gt;=2.6),"versicolor",IF(AND(F136&lt;0.442,F136&gt;=0.417,G136&gt;=7.498,D136&lt;1.75,C136&gt;=4.75,C136&gt;=2.6),"virginica",IF(AND(F136&gt;=0.442,F136&gt;=0.417,G136&gt;=7.498,D136&lt;1.75,C136&gt;=4.75,C136&gt;=2.6),"versicolor","shouldnthappen")))))))))</f>
        <v>versicolor</v>
      </c>
      <c r="R136" s="1" t="str">
        <f aca="false">IF(AND(D136&lt;0.75),"setosa",IF(AND(D136&lt;1.75,A136&gt;=6.25,D136&gt;=0.75),"versicolor",IF(AND(D136&gt;=1.75,A136&gt;=6.25,D136&gt;=0.75),"virginica",IF(AND(D136&lt;1.6,C136&lt;4.75,A136&lt;6.25,D136&gt;=0.75),"versicolor",IF(AND(D136&gt;=1.6,C136&lt;4.75,A136&lt;6.25,D136&gt;=0.75),"virginica",IF(AND(G136&lt;6.998,C136&gt;=4.75,A136&lt;6.25,D136&gt;=0.75),"virginica",IF(AND(A136&lt;6.05,G136&gt;=6.998,C136&gt;=4.75,A136&lt;6.25,D136&gt;=0.75),"versicolor",IF(AND(A136&gt;=6.05,G136&gt;=6.998,C136&gt;=4.75,A136&lt;6.25,D136&gt;=0.75),"virginica","shouldnthappen"))))))))</f>
        <v>versicolor</v>
      </c>
      <c r="S136" s="1" t="str">
        <f aca="false">IF(AND(B136&gt;=3.05,A136&lt;5.45),"setosa",IF(AND(C136&lt;2.2,B136&lt;3.05,A136&lt;5.45),"setosa",IF(AND(C136&gt;=2.2,B136&lt;3.05,A136&lt;5.45),"versicolor",IF(AND(B136&lt;3.7,C136&lt;4.8,A136&gt;=5.45),"versicolor",IF(AND(B136&gt;=3.7,C136&lt;4.8,A136&gt;=5.45),"setosa",IF(AND(G136&lt;13.757,C136&lt;5.05,C136&gt;=4.8,A136&gt;=5.45),"virginica",IF(AND(G136&gt;=13.757,C136&lt;5.05,C136&gt;=4.8,A136&gt;=5.45),"versicolor",IF(AND(C136&gt;=5.15,C136&gt;=5.05,C136&gt;=4.8,A136&gt;=5.45),"virginica",IF(AND(A136&lt;5.95,C136&lt;5.15,C136&gt;=5.05,C136&gt;=4.8,A136&gt;=5.45),"virginica",IF(AND(D136&gt;=1.8,A136&gt;=5.95,C136&lt;5.15,C136&gt;=5.05,C136&gt;=4.8,A136&gt;=5.45),"virginica",IF(AND(B136&lt;2.75,D136&lt;1.8,A136&gt;=5.95,C136&lt;5.15,C136&gt;=5.05,C136&gt;=4.8,A136&gt;=5.45),"versicolor",IF(AND(B136&gt;=2.75,D136&lt;1.8,A136&gt;=5.95,C136&lt;5.15,C136&gt;=5.05,C136&gt;=4.8,A136&gt;=5.45),"virginica","shouldnthappen"))))))))))))</f>
        <v>versicolor</v>
      </c>
      <c r="T136" s="1" t="str">
        <f aca="false">IF(AND(C136&lt;2.6),"setosa",IF(AND(D136&lt;1.65,C136&lt;4.75,C136&gt;=2.6),"versicolor",IF(AND(D136&gt;=1.65,C136&lt;4.75,C136&gt;=2.6),"virginica",IF(AND(G136&gt;=8.494,A136&lt;6.6,C136&gt;=4.75,C136&gt;=2.6),"virginica",IF(AND(C136&lt;5.2,A136&gt;=6.6,C136&gt;=4.75,C136&gt;=2.6),"versicolor",IF(AND(C136&gt;=5.2,A136&gt;=6.6,C136&gt;=4.75,C136&gt;=2.6),"virginica",IF(AND(A136&lt;5.95,G136&lt;8.494,A136&lt;6.6,C136&gt;=4.75,C136&gt;=2.6),"virginica",IF(AND(A136&gt;=5.95,G136&lt;8.494,A136&lt;6.6,C136&gt;=4.75,C136&gt;=2.6),"versicolor","shouldnthappen"))))))))</f>
        <v>versicolor</v>
      </c>
      <c r="U136" s="1" t="str">
        <f aca="false">IF(AND(C136&lt;3.65,B136&gt;=3.35),"setosa",IF(AND(C136&gt;=3.65,B136&gt;=3.35),"virginica",IF(AND(C136&lt;2.35,A136&lt;6.25,B136&lt;3.35),"setosa",IF(AND(C136&lt;4.85,A136&gt;=6.25,B136&lt;3.35),"versicolor",IF(AND(G136&gt;=15.426,C136&gt;=2.35,A136&lt;6.25,B136&lt;3.35),"virginica",IF(AND(D136&gt;=1.55,C136&gt;=4.85,A136&gt;=6.25,B136&lt;3.35),"virginica",IF(AND(D136&lt;1.8,G136&lt;15.426,C136&gt;=2.35,A136&lt;6.25,B136&lt;3.35),"versicolor",IF(AND(D136&gt;=1.8,G136&lt;15.426,C136&gt;=2.35,A136&lt;6.25,B136&lt;3.35),"virginica",IF(AND(B136&lt;2.95,D136&lt;1.55,C136&gt;=4.85,A136&gt;=6.25,B136&lt;3.35),"virginica",IF(AND(B136&gt;=2.95,D136&lt;1.55,C136&gt;=4.85,A136&gt;=6.25,B136&lt;3.35),"versicolor","shouldnthappen"))))))))))</f>
        <v>versicolor</v>
      </c>
      <c r="V136" s="1" t="str">
        <f aca="false">IF(AND(C136&lt;2.6),"setosa",IF(AND(C136&gt;=4.85,C136&gt;=2.6),"virginica",IF(AND(F136&gt;=0.9,C136&lt;4.85,C136&gt;=2.6),"virginica",IF(AND(G136&lt;5.656,F136&lt;0.9,C136&lt;4.85,C136&gt;=2.6),"virginica",IF(AND(G136&gt;=5.656,F136&lt;0.9,C136&lt;4.85,C136&gt;=2.6),"versicolor","shouldnthappen")))))</f>
        <v>versicolor</v>
      </c>
      <c r="W136" s="1" t="str">
        <f aca="false">IF(AND(D136&gt;=1.75,G136&gt;=13.795),"virginica",IF(AND(D136&gt;=1.5,G136&gt;=12.335,G136&lt;13.795),"virginica",IF(AND(C136&lt;2.45,C136&lt;4.85,G136&lt;12.335,G136&lt;13.795),"setosa",IF(AND(C136&gt;=2.45,C136&lt;4.85,G136&lt;12.335,G136&lt;13.795),"versicolor",IF(AND(D136&gt;=1.7,C136&gt;=4.85,G136&lt;12.335,G136&lt;13.795),"virginica",IF(AND(B136&gt;=3.25,D136&lt;1.5,G136&gt;=12.335,G136&lt;13.795),"setosa",IF(AND(D136&lt;1,F136&lt;0.255,D136&lt;1.75,G136&gt;=13.795),"setosa",IF(AND(D136&gt;=1,F136&lt;0.255,D136&lt;1.75,G136&gt;=13.795),"versicolor",IF(AND(A136&lt;5.4,F136&gt;=0.255,D136&lt;1.75,G136&gt;=13.795),"setosa",IF(AND(A136&gt;=5.4,F136&gt;=0.255,D136&lt;1.75,G136&gt;=13.795),"versicolor",IF(AND(A136&lt;6.15,D136&lt;1.7,C136&gt;=4.85,G136&lt;12.335,G136&lt;13.795),"versicolor",IF(AND(A136&gt;=6.15,D136&lt;1.7,C136&gt;=4.85,G136&lt;12.335,G136&lt;13.795),"virginica",IF(AND(C136&lt;5,B136&lt;3.25,D136&lt;1.5,G136&gt;=12.335,G136&lt;13.795),"versicolor",IF(AND(C136&gt;=5,B136&lt;3.25,D136&lt;1.5,G136&gt;=12.335,G136&lt;13.795),"virginica","shouldnthappen"))))))))))))))</f>
        <v>versicolor</v>
      </c>
      <c r="X136" s="1" t="str">
        <f aca="false">IF(AND(C136&lt;2.5,A136&lt;5.55),"setosa",IF(AND(F136&lt;0.096,A136&gt;=5.55),"virginica",IF(AND(D136&lt;1.6,C136&gt;=2.5,A136&lt;5.55),"versicolor",IF(AND(D136&gt;=1.6,C136&gt;=2.5,A136&lt;5.55),"virginica",IF(AND(F136&gt;=0.156,C136&lt;4.75,F136&gt;=0.096,A136&gt;=5.55),"versicolor",IF(AND(D136&gt;=1.75,C136&gt;=4.75,F136&gt;=0.096,A136&gt;=5.55),"virginica",IF(AND(B136&lt;3.3,F136&lt;0.156,C136&lt;4.75,F136&gt;=0.096,A136&gt;=5.55),"versicolor",IF(AND(B136&gt;=3.3,F136&lt;0.156,C136&lt;4.75,F136&gt;=0.096,A136&gt;=5.55),"setosa",IF(AND(B136&lt;2.45,A136&lt;6.05,D136&lt;1.75,C136&gt;=4.75,F136&gt;=0.096,A136&gt;=5.55),"virginica",IF(AND(B136&gt;=2.45,A136&lt;6.05,D136&lt;1.75,C136&gt;=4.75,F136&gt;=0.096,A136&gt;=5.55),"versicolor",IF(AND(F136&lt;0.205,A136&gt;=6.05,D136&lt;1.75,C136&gt;=4.75,F136&gt;=0.096,A136&gt;=5.55),"versicolor",IF(AND(F136&gt;=0.205,A136&gt;=6.05,D136&lt;1.75,C136&gt;=4.75,F136&gt;=0.096,A136&gt;=5.55),"virginica","shouldnthappen"))))))))))))</f>
        <v>versicolor</v>
      </c>
      <c r="Y136" s="1" t="str">
        <f aca="false">IF(AND(C136&lt;2.35,A136&lt;5.55),"setosa",IF(AND(C136&gt;=5.05,A136&gt;=5.55),"virginica",IF(AND(D136&lt;1.6,C136&gt;=2.35,A136&lt;5.55),"versicolor",IF(AND(D136&gt;=1.6,C136&gt;=2.35,A136&lt;5.55),"virginica",IF(AND(D136&gt;=1.75,C136&lt;5.05,A136&gt;=5.55),"virginica",IF(AND(B136&gt;=3.55,D136&lt;1.75,C136&lt;5.05,A136&gt;=5.55),"setosa",IF(AND(G136&lt;6.3,B136&lt;3.55,D136&lt;1.75,C136&lt;5.05,A136&gt;=5.55),"virginica",IF(AND(G136&gt;=6.3,B136&lt;3.55,D136&lt;1.75,C136&lt;5.05,A136&gt;=5.55),"versicolor","shouldnthappen"))))))))</f>
        <v>versicolor</v>
      </c>
      <c r="Z136" s="1" t="str">
        <f aca="false">IF(AND(D136&lt;0.75),"setosa",IF(AND(B136&gt;=2.55,C136&lt;4.85,D136&gt;=0.75),"versicolor",IF(AND(D136&gt;=1.7,C136&gt;=4.85,D136&gt;=0.75),"virginica",IF(AND(D136&lt;1.6,B136&lt;2.55,C136&lt;4.85,D136&gt;=0.75),"versicolor",IF(AND(D136&gt;=1.6,B136&lt;2.55,C136&lt;4.85,D136&gt;=0.75),"virginica",IF(AND(B136&lt;2.65,D136&lt;1.7,C136&gt;=4.85,D136&gt;=0.75),"virginica",IF(AND(F136&lt;0.325,B136&gt;=2.65,D136&lt;1.7,C136&gt;=4.85,D136&gt;=0.75),"virginica",IF(AND(G136&lt;10.717,F136&gt;=0.325,B136&gt;=2.65,D136&lt;1.7,C136&gt;=4.85,D136&gt;=0.75),"versicolor",IF(AND(G136&gt;=10.717,F136&gt;=0.325,B136&gt;=2.65,D136&lt;1.7,C136&gt;=4.85,D136&gt;=0.75),"virginica","shouldnthappen")))))))))</f>
        <v>versicolor</v>
      </c>
      <c r="AA136" s="1" t="str">
        <f aca="false">IF(AND(D136&lt;0.75),"setosa",IF(AND(D136&gt;=1.75,D136&gt;=0.75),"virginica",IF(AND(F136&gt;=0.455,D136&lt;1.75,D136&gt;=0.75),"versicolor",IF(AND(D136&lt;1.45,F136&lt;0.455,D136&lt;1.75,D136&gt;=0.75),"versicolor",IF(AND(F136&lt;0.247,D136&gt;=1.45,F136&lt;0.455,D136&lt;1.75,D136&gt;=0.75),"versicolor",IF(AND(F136&gt;=0.247,D136&gt;=1.45,F136&lt;0.455,D136&lt;1.75,D136&gt;=0.75),"virginica","shouldnthappen"))))))</f>
        <v>versicolor</v>
      </c>
      <c r="AB136" s="1" t="str">
        <f aca="false">IF(AND(F136&gt;=0.221,B136&gt;=3.35),"setosa",IF(AND(A136&lt;5.3,F136&gt;=0.683,B136&lt;3.35),"setosa",IF(AND(A136&lt;6.45,F136&lt;0.221,B136&gt;=3.35),"setosa",IF(AND(A136&gt;=6.45,F136&lt;0.221,B136&gt;=3.35),"virginica",IF(AND(G136&lt;6.3,A136&lt;6.25,F136&lt;0.683,B136&lt;3.35),"virginica",IF(AND(G136&lt;13.795,A136&gt;=6.25,F136&lt;0.683,B136&lt;3.35),"virginica",IF(AND(D136&lt;1.65,A136&gt;=5.3,F136&gt;=0.683,B136&lt;3.35),"versicolor",IF(AND(D136&gt;=1.65,A136&gt;=5.3,F136&gt;=0.683,B136&lt;3.35),"virginica",IF(AND(D136&lt;0.6,G136&gt;=6.3,A136&lt;6.25,F136&lt;0.683,B136&lt;3.35),"setosa",IF(AND(D136&lt;1.7,G136&gt;=13.795,A136&gt;=6.25,F136&lt;0.683,B136&lt;3.35),"versicolor",IF(AND(D136&gt;=1.7,G136&gt;=13.795,A136&gt;=6.25,F136&lt;0.683,B136&lt;3.35),"virginica",IF(AND(C136&gt;=5.35,D136&gt;=0.6,G136&gt;=6.3,A136&lt;6.25,F136&lt;0.683,B136&lt;3.35),"virginica",IF(AND(D136&lt;1.75,C136&lt;5.35,D136&gt;=0.6,G136&gt;=6.3,A136&lt;6.25,F136&lt;0.683,B136&lt;3.35),"versicolor",IF(AND(D136&gt;=1.75,C136&lt;5.35,D136&gt;=0.6,G136&gt;=6.3,A136&lt;6.25,F136&lt;0.683,B136&lt;3.35),"virginica","shouldnthappen"))))))))))))))</f>
        <v>versicolor</v>
      </c>
      <c r="AC136" s="1" t="str">
        <f aca="false">IF(AND(B136&gt;=3.3),"setosa",IF(AND(C136&lt;2.45,D136&lt;1.55,B136&lt;3.3),"setosa",IF(AND(F136&gt;=0.211,D136&gt;=1.55,B136&lt;3.3),"virginica",IF(AND(C136&lt;4.9,C136&gt;=2.45,D136&lt;1.55,B136&lt;3.3),"versicolor",IF(AND(C136&gt;=4.9,C136&gt;=2.45,D136&lt;1.55,B136&lt;3.3),"virginica",IF(AND(F136&lt;0.138,F136&lt;0.211,D136&gt;=1.55,B136&lt;3.3),"virginica",IF(AND(F136&gt;=0.138,F136&lt;0.211,D136&gt;=1.55,B136&lt;3.3),"versicolor","shouldnthappen")))))))</f>
        <v>versicolor</v>
      </c>
      <c r="AD136" s="1" t="str">
        <f aca="false">IF(AND(D136&gt;=1.75),"virginica",IF(AND(D136&lt;0.75,D136&lt;1.75),"setosa",IF(AND(D136&lt;1.35,D136&gt;=0.75,D136&lt;1.75),"versicolor",IF(AND(B136&lt;2.6,C136&lt;4.85,D136&gt;=1.35,D136&gt;=0.75,D136&lt;1.75),"virginica",IF(AND(B136&gt;=2.6,C136&lt;4.85,D136&gt;=1.35,D136&gt;=0.75,D136&lt;1.75),"versicolor",IF(AND(A136&lt;6.4,C136&gt;=4.85,D136&gt;=1.35,D136&gt;=0.75,D136&lt;1.75),"virginica",IF(AND(A136&gt;=6.4,C136&gt;=4.85,D136&gt;=1.35,D136&gt;=0.75,D136&lt;1.75),"versicolor","shouldnthappen")))))))</f>
        <v>versicolor</v>
      </c>
      <c r="AE136" s="1" t="str">
        <f aca="false">IF(AND(C136&lt;2.45),"setosa",IF(AND(F136&lt;0.07,C136&gt;=2.45),"virginica",IF(AND(A136&gt;=5,C136&lt;4.75,F136&gt;=0.07,C136&gt;=2.45),"versicolor",IF(AND(F136&lt;0.182,C136&gt;=4.75,F136&gt;=0.07,C136&gt;=2.45),"versicolor",IF(AND(B136&lt;2.45,A136&lt;5,C136&lt;4.75,F136&gt;=0.07,C136&gt;=2.45),"versicolor",IF(AND(B136&gt;=2.45,A136&lt;5,C136&lt;4.75,F136&gt;=0.07,C136&gt;=2.45),"virginica",IF(AND(F136&gt;=0.468,F136&gt;=0.182,C136&gt;=4.75,F136&gt;=0.07,C136&gt;=2.45),"virginica",IF(AND(A136&gt;=6.85,F136&lt;0.468,F136&gt;=0.182,C136&gt;=4.75,F136&gt;=0.07,C136&gt;=2.45),"virginica",IF(AND(B136&lt;2.6,A136&lt;6.85,F136&lt;0.468,F136&gt;=0.182,C136&gt;=4.75,F136&gt;=0.07,C136&gt;=2.45),"virginica",IF(AND(B136&gt;=2.6,A136&lt;6.85,F136&lt;0.468,F136&gt;=0.182,C136&gt;=4.75,F136&gt;=0.07,C136&gt;=2.45),"versicolor","shouldnthappen"))))))))))</f>
        <v>versicolor</v>
      </c>
      <c r="AF136" s="1" t="str">
        <f aca="false">IF(AND(D136&lt;0.75,A136&lt;5.45),"setosa",IF(AND(D136&gt;=1.75,A136&gt;=5.45),"virginica",IF(AND(G136&lt;6.094,D136&gt;=0.75,A136&lt;5.45),"virginica",IF(AND(G136&gt;=6.094,D136&gt;=0.75,A136&lt;5.45),"versicolor",IF(AND(C136&lt;2.75,D136&lt;1.75,A136&gt;=5.45),"setosa",IF(AND(D136&lt;1.45,C136&gt;=2.75,D136&lt;1.75,A136&gt;=5.45),"versicolor",IF(AND(B136&lt;2.75,D136&gt;=1.45,C136&gt;=2.75,D136&lt;1.75,A136&gt;=5.45),"versicolor",IF(AND(C136&lt;5.05,B136&gt;=2.75,D136&gt;=1.45,C136&gt;=2.75,D136&lt;1.75,A136&gt;=5.45),"versicolor",IF(AND(C136&gt;=5.05,B136&gt;=2.75,D136&gt;=1.45,C136&gt;=2.75,D136&lt;1.75,A136&gt;=5.45),"virginica","shouldnthappen")))))))))</f>
        <v>versicolor</v>
      </c>
      <c r="AG136" s="1" t="str">
        <f aca="false">IF(AND(D136&lt;0.65,G136&lt;8.868,A136&lt;5.3),"setosa",IF(AND(C136&lt;2.6,G136&gt;=8.868,A136&lt;5.3),"setosa",IF(AND(C136&gt;=2.6,G136&gt;=8.868,A136&lt;5.3),"versicolor",IF(AND(C136&gt;=4.95,D136&lt;1.55,A136&gt;=5.3),"virginica",IF(AND(G136&lt;13.795,D136&gt;=1.55,A136&gt;=5.3),"virginica",IF(AND(C136&lt;3.75,D136&gt;=0.65,G136&lt;8.868,A136&lt;5.3),"versicolor",IF(AND(C136&gt;=3.75,D136&gt;=0.65,G136&lt;8.868,A136&lt;5.3),"virginica",IF(AND(C136&lt;2.6,C136&lt;4.95,D136&lt;1.55,A136&gt;=5.3),"setosa",IF(AND(C136&gt;=2.6,C136&lt;4.95,D136&lt;1.55,A136&gt;=5.3),"versicolor",IF(AND(C136&lt;4.75,G136&gt;=13.795,D136&gt;=1.55,A136&gt;=5.3),"versicolor",IF(AND(C136&gt;=4.75,G136&gt;=13.795,D136&gt;=1.55,A136&gt;=5.3),"virginica","shouldnthappen")))))))))))</f>
        <v>versicolor</v>
      </c>
      <c r="AH136" s="1" t="str">
        <f aca="false">IF(AND(D136&lt;0.75),"setosa",IF(AND(C136&lt;4.75,D136&gt;=0.75),"versicolor",IF(AND(G136&lt;13.757,C136&gt;=4.75,D136&gt;=0.75),"virginica",IF(AND(B136&lt;3.05,G136&gt;=13.757,C136&gt;=4.75,D136&gt;=0.75),"virginica",IF(AND(A136&lt;6.65,B136&gt;=3.05,G136&gt;=13.757,C136&gt;=4.75,D136&gt;=0.75),"virginica",IF(AND(A136&gt;=6.65,B136&gt;=3.05,G136&gt;=13.757,C136&gt;=4.75,D136&gt;=0.75),"versicolor","shouldnthappen"))))))</f>
        <v>versicolor</v>
      </c>
      <c r="AI136" s="1" t="str">
        <f aca="false">IF(AND(D136&lt;0.7),"setosa",IF(AND(C136&lt;4.75,D136&gt;=0.7),"versicolor",IF(AND(A136&lt;6.6,F136&lt;0.482,C136&gt;=4.75,D136&gt;=0.7),"virginica",IF(AND(C136&gt;=4.95,F136&gt;=0.482,C136&gt;=4.75,D136&gt;=0.7),"virginica",IF(AND(D136&lt;1.9,A136&gt;=6.6,F136&lt;0.482,C136&gt;=4.75,D136&gt;=0.7),"versicolor",IF(AND(D136&gt;=1.9,A136&gt;=6.6,F136&lt;0.482,C136&gt;=4.75,D136&gt;=0.7),"virginica",IF(AND(F136&gt;=0.766,C136&lt;4.95,F136&gt;=0.482,C136&gt;=4.75,D136&gt;=0.7),"virginica",IF(AND(B136&lt;2.95,F136&lt;0.766,C136&lt;4.95,F136&gt;=0.482,C136&gt;=4.75,D136&gt;=0.7),"virginica",IF(AND(B136&gt;=2.95,F136&lt;0.766,C136&lt;4.95,F136&gt;=0.482,C136&gt;=4.75,D136&gt;=0.7),"versicolor","shouldnthappen")))))))))</f>
        <v>versicolor</v>
      </c>
      <c r="AJ136" s="1" t="str">
        <f aca="false">IF(AND(C136&lt;2.45,C136&lt;4.75),"setosa",IF(AND(D136&gt;=1.65,C136&gt;=4.75),"virginica",IF(AND(A136&lt;4.95,C136&gt;=2.45,C136&lt;4.75),"virginica",IF(AND(A136&gt;=4.95,C136&gt;=2.45,C136&lt;4.75),"versicolor",IF(AND(B136&lt;2.95,D136&lt;1.65,C136&gt;=4.75),"virginica",IF(AND(B136&gt;=2.95,D136&lt;1.65,C136&gt;=4.75),"versicolor","shouldnthappen"))))))</f>
        <v>versicolor</v>
      </c>
      <c r="AK136" s="1" t="str">
        <f aca="false">IF(AND(D136&lt;0.75,A136&lt;5.45),"setosa",IF(AND(B136&lt;2.45,D136&gt;=0.75,A136&lt;5.45),"versicolor",IF(AND(A136&gt;=5.55,C136&lt;4.75,A136&gt;=5.45),"versicolor",IF(AND(C136&gt;=5.15,C136&gt;=4.75,A136&gt;=5.45),"virginica",IF(AND(G136&lt;6.094,B136&gt;=2.45,D136&gt;=0.75,A136&lt;5.45),"virginica",IF(AND(G136&gt;=6.094,B136&gt;=2.45,D136&gt;=0.75,A136&lt;5.45),"versicolor",IF(AND(D136&lt;0.6,A136&lt;5.55,C136&lt;4.75,A136&gt;=5.45),"setosa",IF(AND(D136&gt;=0.6,A136&lt;5.55,C136&lt;4.75,A136&gt;=5.45),"versicolor",IF(AND(C136&lt;4.95,C136&lt;5.15,C136&gt;=4.75,A136&gt;=5.45),"virginica",IF(AND(G136&lt;12.627,C136&lt;5.05,C136&gt;=4.95,C136&lt;5.15,C136&gt;=4.75,A136&gt;=5.45),"virginica",IF(AND(G136&gt;=12.627,C136&lt;5.05,C136&gt;=4.95,C136&lt;5.15,C136&gt;=4.75,A136&gt;=5.45),"versicolor",IF(AND(D136&lt;1.7,C136&gt;=5.05,C136&gt;=4.95,C136&lt;5.15,C136&gt;=4.75,A136&gt;=5.45),"versicolor",IF(AND(D136&gt;=1.7,C136&gt;=5.05,C136&gt;=4.95,C136&lt;5.15,C136&gt;=4.75,A136&gt;=5.45),"virginica","shouldnthappen")))))))))))))</f>
        <v>versicolor</v>
      </c>
      <c r="AL136" s="1" t="str">
        <f aca="false">IF(AND(B136&lt;2.45,B136&lt;3.15),"versicolor",IF(AND(D136&lt;0.95,G136&lt;15.141,B136&gt;=3.15),"setosa",IF(AND(G136&lt;15.429,G136&gt;=15.141,B136&gt;=3.15),"versicolor",IF(AND(G136&gt;=15.429,G136&gt;=15.141,B136&gt;=3.15),"virginica",IF(AND(C136&lt;2.3,C136&lt;4.75,B136&gt;=2.45,B136&lt;3.15),"setosa",IF(AND(G136&gt;=16.072,C136&gt;=4.75,B136&gt;=2.45,B136&lt;3.15),"versicolor",IF(AND(G136&lt;11.833,D136&gt;=0.95,G136&lt;15.141,B136&gt;=3.15),"virginica",IF(AND(A136&lt;5,C136&gt;=2.3,C136&lt;4.75,B136&gt;=2.45,B136&lt;3.15),"virginica",IF(AND(A136&gt;=5,C136&gt;=2.3,C136&lt;4.75,B136&gt;=2.45,B136&lt;3.15),"versicolor",IF(AND(G136&lt;14.342,G136&gt;=11.833,D136&gt;=0.95,G136&lt;15.141,B136&gt;=3.15),"versicolor",IF(AND(G136&gt;=14.342,G136&gt;=11.833,D136&gt;=0.95,G136&lt;15.141,B136&gt;=3.15),"virginica",IF(AND(G136&lt;13.757,F136&gt;=0.741,G136&lt;16.072,C136&gt;=4.75,B136&gt;=2.45,B136&lt;3.15),"virginica",IF(AND(F136&gt;=0.546,A136&lt;6.15,F136&lt;0.741,G136&lt;16.072,C136&gt;=4.75,B136&gt;=2.45,B136&lt;3.15),"virginica",IF(AND(D136&gt;=1.75,A136&gt;=6.15,F136&lt;0.741,G136&lt;16.072,C136&gt;=4.75,B136&gt;=2.45,B136&lt;3.15),"virginica",IF(AND(C136&lt;4.85,G136&gt;=13.757,F136&gt;=0.741,G136&lt;16.072,C136&gt;=4.75,B136&gt;=2.45,B136&lt;3.15),"virginica",IF(AND(C136&gt;=4.85,G136&gt;=13.757,F136&gt;=0.741,G136&lt;16.072,C136&gt;=4.75,B136&gt;=2.45,B136&lt;3.15),"versicolor",IF(AND(F136&lt;0.331,F136&lt;0.546,A136&lt;6.15,F136&lt;0.741,G136&lt;16.072,C136&gt;=4.75,B136&gt;=2.45,B136&lt;3.15),"virginica",IF(AND(F136&gt;=0.331,F136&lt;0.546,A136&lt;6.15,F136&lt;0.741,G136&lt;16.072,C136&gt;=4.75,B136&gt;=2.45,B136&lt;3.15),"versicolor",IF(AND(G136&lt;10.661,D136&lt;1.75,A136&gt;=6.15,F136&lt;0.741,G136&lt;16.072,C136&gt;=4.75,B136&gt;=2.45,B136&lt;3.15),"virginica",IF(AND(G136&gt;=10.661,D136&lt;1.75,A136&gt;=6.15,F136&lt;0.741,G136&lt;16.072,C136&gt;=4.75,B136&gt;=2.45,B136&lt;3.15),"versicolor","shouldnthappen"))))))))))))))))))))</f>
        <v>versicolor</v>
      </c>
      <c r="AM136" s="1" t="str">
        <f aca="false">IF(AND(D136&lt;1.35,F136&gt;=0.917),"setosa",IF(AND(D136&gt;=1.35,F136&gt;=0.917),"virginica",IF(AND(D136&lt;0.75,D136&lt;1.55,F136&lt;0.917),"setosa",IF(AND(C136&gt;=4.8,D136&gt;=1.55,F136&lt;0.917),"virginica",IF(AND(A136&lt;5.95,D136&gt;=0.75,D136&lt;1.55,F136&lt;0.917),"versicolor",IF(AND(F136&lt;0.473,C136&lt;4.8,D136&gt;=1.55,F136&lt;0.917),"virginica",IF(AND(F136&gt;=0.473,C136&lt;4.8,D136&gt;=1.55,F136&lt;0.917),"versicolor",IF(AND(C136&lt;4.95,A136&gt;=5.95,D136&gt;=0.75,D136&lt;1.55,F136&lt;0.917),"versicolor",IF(AND(C136&gt;=4.95,A136&gt;=5.95,D136&gt;=0.75,D136&lt;1.55,F136&lt;0.917),"virginica","shouldnthappen")))))))))</f>
        <v>versicolor</v>
      </c>
      <c r="AN136" s="1" t="str">
        <f aca="false">IF(AND(D136&lt;0.75,A136&lt;5.45),"setosa",IF(AND(D136&lt;1.55,D136&gt;=0.75,A136&lt;5.45),"versicolor",IF(AND(D136&gt;=1.55,D136&gt;=0.75,A136&lt;5.45),"virginica",IF(AND(A136&gt;=5.75,C136&lt;4.75,A136&gt;=5.45),"versicolor",IF(AND(F136&lt;0.361,C136&gt;=4.75,A136&gt;=5.45),"virginica",IF(AND(C136&lt;2.6,A136&lt;5.75,C136&lt;4.75,A136&gt;=5.45),"setosa",IF(AND(C136&gt;=2.6,A136&lt;5.75,C136&lt;4.75,A136&gt;=5.45),"versicolor",IF(AND(D136&gt;=1.7,F136&gt;=0.361,C136&gt;=4.75,A136&gt;=5.45),"virginica",IF(AND(B136&lt;2.65,D136&lt;1.7,F136&gt;=0.361,C136&gt;=4.75,A136&gt;=5.45),"virginica",IF(AND(A136&lt;7.05,B136&gt;=2.65,D136&lt;1.7,F136&gt;=0.361,C136&gt;=4.75,A136&gt;=5.45),"versicolor",IF(AND(A136&gt;=7.05,B136&gt;=2.65,D136&lt;1.7,F136&gt;=0.361,C136&gt;=4.75,A136&gt;=5.45),"virginica","shouldnthappen")))))))))))</f>
        <v>versicolor</v>
      </c>
      <c r="AO136" s="1" t="str">
        <f aca="false">IF(AND(D136&lt;0.7),"setosa",IF(AND(A136&lt;4.95,C136&lt;4.85,D136&gt;=0.7),"virginica",IF(AND(A136&gt;=4.95,C136&lt;4.85,D136&gt;=0.7),"versicolor",IF(AND(D136&gt;=1.7,C136&gt;=4.85,D136&gt;=0.7),"virginica",IF(AND(F136&lt;0.325,D136&lt;1.7,C136&gt;=4.85,D136&gt;=0.7),"virginica",IF(AND(D136&lt;1.55,F136&gt;=0.325,D136&lt;1.7,C136&gt;=4.85,D136&gt;=0.7),"virginica",IF(AND(D136&gt;=1.55,F136&gt;=0.325,D136&lt;1.7,C136&gt;=4.85,D136&gt;=0.7),"versicolor","shouldnthappen")))))))</f>
        <v>versicolor</v>
      </c>
      <c r="AP136" s="1" t="str">
        <f aca="false">IF(AND(D136&lt;0.75),"setosa",IF(AND(C136&lt;4.85,D136&gt;=0.75),"versicolor",IF(AND(G136&gt;=8.277,C136&gt;=4.85,D136&gt;=0.75),"virginica",IF(AND(F136&gt;=0.633,G136&lt;8.277,C136&gt;=4.85,D136&gt;=0.75),"virginica",IF(AND(G136&lt;7.61,F136&lt;0.633,G136&lt;8.277,C136&gt;=4.85,D136&gt;=0.75),"virginica",IF(AND(G136&gt;=7.61,F136&lt;0.633,G136&lt;8.277,C136&gt;=4.85,D136&gt;=0.75),"versicolor","shouldnthappen"))))))</f>
        <v>versicolor</v>
      </c>
      <c r="AQ136" s="1" t="str">
        <f aca="false">IF(AND(C136&lt;2.65,A136&gt;=5.45,C136&lt;4.75),"setosa",IF(AND(C136&gt;=2.65,A136&gt;=5.45,C136&lt;4.75),"versicolor",IF(AND(B136&lt;2.9,C136&lt;4.85,C136&gt;=4.75),"versicolor",IF(AND(B136&gt;=2.9,C136&lt;4.85,C136&gt;=4.75),"virginica",IF(AND(D136&lt;1.7,C136&gt;=4.85,C136&gt;=4.75),"versicolor",IF(AND(D136&gt;=1.7,C136&gt;=4.85,C136&gt;=4.75),"virginica",IF(AND(C136&lt;2.45,G136&lt;14.126,A136&lt;5.45,C136&lt;4.75),"setosa",IF(AND(C136&gt;=2.45,G136&lt;14.126,A136&lt;5.45,C136&lt;4.75),"versicolor",IF(AND(C136&lt;2.4,G136&gt;=14.126,A136&lt;5.45,C136&lt;4.75),"setosa",IF(AND(C136&gt;=2.4,G136&gt;=14.126,A136&lt;5.45,C136&lt;4.75),"versicolor","shouldnthappen"))))))))))</f>
        <v>versicolor</v>
      </c>
      <c r="AR136" s="1" t="str">
        <f aca="false">IF(AND(C136&lt;2.45,C136&lt;4.85),"setosa",IF(AND(C136&gt;=5.15,C136&gt;=4.85),"virginica",IF(AND(A136&gt;=4.95,C136&gt;=2.45,C136&lt;4.85),"versicolor",IF(AND(D136&lt;1.35,A136&lt;4.95,C136&gt;=2.45,C136&lt;4.85),"versicolor",IF(AND(D136&gt;=1.35,A136&lt;4.95,C136&gt;=2.45,C136&lt;4.85),"virginica",IF(AND(F136&lt;0.35,G136&lt;12.751,C136&lt;5.15,C136&gt;=4.85),"virginica",IF(AND(A136&lt;6.5,G136&gt;=12.751,C136&lt;5.15,C136&gt;=4.85),"virginica",IF(AND(A136&gt;=6.5,G136&gt;=12.751,C136&lt;5.15,C136&gt;=4.85),"versicolor",IF(AND(B136&gt;=2.75,F136&gt;=0.35,G136&lt;12.751,C136&lt;5.15,C136&gt;=4.85),"virginica",IF(AND(C136&lt;5.05,B136&lt;2.75,F136&gt;=0.35,G136&lt;12.751,C136&lt;5.15,C136&gt;=4.85),"virginica",IF(AND(C136&gt;=5.05,B136&lt;2.75,F136&gt;=0.35,G136&lt;12.751,C136&lt;5.15,C136&gt;=4.85),"versicolor","shouldnthappen")))))))))))</f>
        <v>versicolor</v>
      </c>
      <c r="AS136" s="1" t="str">
        <f aca="false">IF(AND(F136&gt;=0.9,B136&lt;3.05),"virginica",IF(AND(A136&lt;5.9,B136&gt;=3.05),"setosa",IF(AND(D136&lt;1.65,A136&gt;=5.9,B136&gt;=3.05),"versicolor",IF(AND(D136&gt;=1.65,A136&gt;=5.9,B136&gt;=3.05),"virginica",IF(AND(D136&gt;=1.75,C136&gt;=4.85,F136&lt;0.9,B136&lt;3.05),"virginica",IF(AND(C136&lt;2.2,B136&lt;2.95,C136&lt;4.85,F136&lt;0.9,B136&lt;3.05),"setosa",IF(AND(C136&gt;=2.2,B136&lt;2.95,C136&lt;4.85,F136&lt;0.9,B136&lt;3.05),"versicolor",IF(AND(C136&lt;2.8,B136&gt;=2.95,C136&lt;4.85,F136&lt;0.9,B136&lt;3.05),"setosa",IF(AND(C136&gt;=2.8,B136&gt;=2.95,C136&lt;4.85,F136&lt;0.9,B136&lt;3.05),"versicolor",IF(AND(G136&lt;13.879,D136&lt;1.75,C136&gt;=4.85,F136&lt;0.9,B136&lt;3.05),"virginica",IF(AND(G136&gt;=13.879,D136&lt;1.75,C136&gt;=4.85,F136&lt;0.9,B136&lt;3.05),"versicolor","shouldnthappen")))))))))))</f>
        <v>versicolor</v>
      </c>
      <c r="AT136" s="1" t="str">
        <f aca="false">IF(AND(D136&lt;0.75),"setosa",IF(AND(D136&gt;=1.75,D136&gt;=0.75),"virginica",IF(AND(D136&lt;1.45,G136&lt;7.37,D136&lt;1.75,D136&gt;=0.75),"versicolor",IF(AND(D136&gt;=1.45,G136&lt;7.37,D136&lt;1.75,D136&gt;=0.75),"virginica",IF(AND(C136&lt;5.45,G136&gt;=7.37,D136&lt;1.75,D136&gt;=0.75),"versicolor",IF(AND(C136&gt;=5.45,G136&gt;=7.37,D136&lt;1.75,D136&gt;=0.75),"virginica","shouldnthappen"))))))</f>
        <v>versicolor</v>
      </c>
      <c r="AU136" s="1" t="str">
        <f aca="false">IF(AND(D136&lt;0.7),"setosa",IF(AND(D136&gt;=1.7,A136&gt;=6.15,D136&gt;=0.7),"virginica",IF(AND(B136&gt;=2.55,C136&lt;4.75,A136&lt;6.15,D136&gt;=0.7),"versicolor",IF(AND(D136&gt;=1.7,C136&gt;=4.75,A136&lt;6.15,D136&gt;=0.7),"virginica",IF(AND(C136&lt;5.25,D136&lt;1.7,A136&gt;=6.15,D136&gt;=0.7),"versicolor",IF(AND(C136&gt;=5.25,D136&lt;1.7,A136&gt;=6.15,D136&gt;=0.7),"virginica",IF(AND(C136&lt;4.25,B136&lt;2.55,C136&lt;4.75,A136&lt;6.15,D136&gt;=0.7),"versicolor",IF(AND(C136&gt;=4.25,B136&lt;2.55,C136&lt;4.75,A136&lt;6.15,D136&gt;=0.7),"virginica",IF(AND(B136&lt;2.65,D136&lt;1.7,C136&gt;=4.75,A136&lt;6.15,D136&gt;=0.7),"virginica",IF(AND(B136&gt;=2.65,D136&lt;1.7,C136&gt;=4.75,A136&lt;6.15,D136&gt;=0.7),"versicolor","shouldnthappen"))))))))))</f>
        <v>versicolor</v>
      </c>
      <c r="AV136" s="1" t="str">
        <f aca="false">IF(AND(D136&lt;0.75),"setosa",IF(AND(F136&gt;=0.899,D136&gt;=0.75),"virginica",IF(AND(D136&lt;1.65,A136&lt;6.05,F136&lt;0.899,D136&gt;=0.75),"versicolor",IF(AND(D136&gt;=1.65,A136&lt;6.05,F136&lt;0.899,D136&gt;=0.75),"virginica",IF(AND(C136&gt;=5.05,A136&gt;=6.05,F136&lt;0.899,D136&gt;=0.75),"virginica",IF(AND(G136&gt;=13.757,C136&lt;5.05,A136&gt;=6.05,F136&lt;0.899,D136&gt;=0.75),"versicolor",IF(AND(D136&lt;1.6,G136&lt;13.757,C136&lt;5.05,A136&gt;=6.05,F136&lt;0.899,D136&gt;=0.75),"versicolor",IF(AND(D136&gt;=1.6,G136&lt;13.757,C136&lt;5.05,A136&gt;=6.05,F136&lt;0.899,D136&gt;=0.75),"virginica","shouldnthappen"))))))))</f>
        <v>versicolor</v>
      </c>
      <c r="AW136" s="1" t="str">
        <f aca="false">IF(AND(F136&lt;0.117,A136&gt;=5.55),"virginica",IF(AND(A136&gt;=5.2,G136&lt;6.086,A136&lt;5.55),"versicolor",IF(AND(D136&lt;0.7,G136&gt;=6.086,A136&lt;5.55),"setosa",IF(AND(D136&gt;=0.7,G136&gt;=6.086,A136&lt;5.55),"versicolor",IF(AND(A136&lt;4.75,A136&lt;5.2,G136&lt;6.086,A136&lt;5.55),"setosa",IF(AND(A136&gt;=4.75,A136&lt;5.2,G136&lt;6.086,A136&lt;5.55),"virginica",IF(AND(D136&gt;=1.65,C136&lt;4.95,F136&gt;=0.117,A136&gt;=5.55),"virginica",IF(AND(D136&gt;=1.75,C136&gt;=4.95,F136&gt;=0.117,A136&gt;=5.55),"virginica",IF(AND(C136&lt;2.6,D136&lt;1.65,C136&lt;4.95,F136&gt;=0.117,A136&gt;=5.55),"setosa",IF(AND(C136&gt;=2.6,D136&lt;1.65,C136&lt;4.95,F136&gt;=0.117,A136&gt;=5.55),"versicolor",IF(AND(D136&lt;1.55,D136&lt;1.75,C136&gt;=4.95,F136&gt;=0.117,A136&gt;=5.55),"virginica",IF(AND(A136&lt;6.95,D136&gt;=1.55,D136&lt;1.75,C136&gt;=4.95,F136&gt;=0.117,A136&gt;=5.55),"versicolor",IF(AND(A136&gt;=6.95,D136&gt;=1.55,D136&lt;1.75,C136&gt;=4.95,F136&gt;=0.117,A136&gt;=5.55),"virginica","shouldnthappen")))))))))))))</f>
        <v>versicolor</v>
      </c>
      <c r="AX136" s="1" t="str">
        <f aca="false">IF(AND(D136&lt;0.75),"setosa",IF(AND(F136&lt;0.138,D136&gt;=0.75),"virginica",IF(AND(C136&lt;4.45,A136&lt;6.15,F136&gt;=0.138,D136&gt;=0.75),"versicolor",IF(AND(C136&gt;=5.05,A136&gt;=6.15,F136&gt;=0.138,D136&gt;=0.75),"virginica",IF(AND(B136&lt;2.65,C136&gt;=4.45,A136&lt;6.15,F136&gt;=0.138,D136&gt;=0.75),"virginica",IF(AND(A136&gt;=6.35,C136&lt;5.05,A136&gt;=6.15,F136&gt;=0.138,D136&gt;=0.75),"versicolor",IF(AND(A136&lt;5.65,B136&gt;=2.65,C136&gt;=4.45,A136&lt;6.15,F136&gt;=0.138,D136&gt;=0.75),"virginica",IF(AND(D136&lt;1.75,A136&lt;6.35,C136&lt;5.05,A136&gt;=6.15,F136&gt;=0.138,D136&gt;=0.75),"versicolor",IF(AND(D136&gt;=1.75,A136&lt;6.35,C136&lt;5.05,A136&gt;=6.15,F136&gt;=0.138,D136&gt;=0.75),"virginica",IF(AND(D136&lt;1.7,A136&gt;=5.65,B136&gt;=2.65,C136&gt;=4.45,A136&lt;6.15,F136&gt;=0.138,D136&gt;=0.75),"versicolor",IF(AND(D136&gt;=1.7,A136&gt;=5.65,B136&gt;=2.65,C136&gt;=4.45,A136&lt;6.15,F136&gt;=0.138,D136&gt;=0.75),"virginica","shouldnthappen")))))))))))</f>
        <v>versicolor</v>
      </c>
      <c r="AY136" s="1" t="str">
        <f aca="false">IF(AND(D136&lt;0.75,A136&lt;5.55),"setosa",IF(AND(A136&lt;4.95,D136&gt;=0.75,A136&lt;5.55),"virginica",IF(AND(A136&gt;=4.95,D136&gt;=0.75,A136&lt;5.55),"versicolor",IF(AND(C136&lt;2.6,C136&lt;4.85,A136&gt;=5.55),"setosa",IF(AND(C136&gt;=2.6,C136&lt;4.85,A136&gt;=5.55),"versicolor",IF(AND(D136&gt;=1.75,C136&gt;=4.85,A136&gt;=5.55),"virginica",IF(AND(F136&lt;0.405,D136&lt;1.75,C136&gt;=4.85,A136&gt;=5.55),"versicolor",IF(AND(B136&lt;3.05,F136&gt;=0.405,D136&lt;1.75,C136&gt;=4.85,A136&gt;=5.55),"virginica",IF(AND(B136&gt;=3.05,F136&gt;=0.405,D136&lt;1.75,C136&gt;=4.85,A136&gt;=5.55),"versicolor","shouldnthappen")))))))))</f>
        <v>versicolor</v>
      </c>
      <c r="AZ136" s="1" t="str">
        <f aca="false">IF(AND(D136&lt;0.75),"setosa",IF(AND(F136&lt;0.9,C136&lt;4.95,D136&gt;=0.75),"versicolor",IF(AND(F136&gt;=0.9,C136&lt;4.95,D136&gt;=0.75),"virginica",IF(AND(D136&gt;=1.7,C136&gt;=4.95,D136&gt;=0.75),"virginica",IF(AND(F136&lt;0.405,D136&lt;1.7,C136&gt;=4.95,D136&gt;=0.75),"versicolor",IF(AND(F136&gt;=0.405,D136&lt;1.7,C136&gt;=4.95,D136&gt;=0.75),"virginica","shouldnthappen"))))))</f>
        <v>versicolor</v>
      </c>
      <c r="BA136" s="1" t="str">
        <f aca="false">IF(AND(D136&lt;0.75),"setosa",IF(AND(D136&gt;=1.7,C136&gt;=5.05,D136&gt;=0.75),"virginica",IF(AND(D136&lt;1.45,D136&lt;1.6,C136&lt;5.05,D136&gt;=0.75),"versicolor",IF(AND(A136&lt;5.8,D136&gt;=1.6,C136&lt;5.05,D136&gt;=0.75),"virginica",IF(AND(A136&gt;=5.8,D136&gt;=1.6,C136&lt;5.05,D136&gt;=0.75),"versicolor",IF(AND(F136&lt;0.417,D136&lt;1.7,C136&gt;=5.05,D136&gt;=0.75),"versicolor",IF(AND(F136&gt;=0.417,D136&lt;1.7,C136&gt;=5.05,D136&gt;=0.75),"virginica",IF(AND(A136&lt;5.95,D136&gt;=1.45,D136&lt;1.6,C136&lt;5.05,D136&gt;=0.75),"versicolor",IF(AND(G136&lt;10.618,A136&gt;=5.95,D136&gt;=1.45,D136&lt;1.6,C136&lt;5.05,D136&gt;=0.75),"virginica",IF(AND(G136&gt;=10.618,A136&gt;=5.95,D136&gt;=1.45,D136&lt;1.6,C136&lt;5.05,D136&gt;=0.75),"versicolor","shouldnthappen"))))))))))</f>
        <v>versicolor</v>
      </c>
      <c r="BB136" s="1" t="str">
        <f aca="false">IF(AND(C136&lt;2.6),"setosa",IF(AND(D136&gt;=1.75,C136&gt;=2.6),"virginica",IF(AND(C136&gt;=5.45,D136&lt;1.75,C136&gt;=2.6),"virginica",IF(AND(F136&gt;=0.259,C136&lt;5.45,D136&lt;1.75,C136&gt;=2.6),"versicolor",IF(AND(C136&lt;5.05,F136&lt;0.259,C136&lt;5.45,D136&lt;1.75,C136&gt;=2.6),"versicolor",IF(AND(C136&gt;=5.05,F136&lt;0.259,C136&lt;5.45,D136&lt;1.75,C136&gt;=2.6),"virginica","shouldnthappen"))))))</f>
        <v>versicolor</v>
      </c>
      <c r="BC136" s="1" t="str">
        <f aca="false">IF(AND(A136&lt;4.95,B136&lt;2.7,A136&lt;5.55),"virginica",IF(AND(A136&gt;=4.95,B136&lt;2.7,A136&lt;5.55),"versicolor",IF(AND(C136&lt;3.2,B136&gt;=2.7,A136&lt;5.55),"setosa",IF(AND(C136&gt;=3.2,B136&gt;=2.7,A136&lt;5.55),"versicolor",IF(AND(F136&gt;=0.85,A136&lt;6.15,A136&gt;=5.55),"virginica",IF(AND(D136&lt;1.45,A136&gt;=6.15,A136&gt;=5.55),"versicolor",IF(AND(C136&lt;4.8,F136&lt;0.85,A136&lt;6.15,A136&gt;=5.55),"versicolor",IF(AND(D136&gt;=1.7,D136&gt;=1.45,A136&gt;=6.15,A136&gt;=5.55),"virginica",IF(AND(G136&lt;9.333,C136&gt;=4.8,F136&lt;0.85,A136&lt;6.15,A136&gt;=5.55),"versicolor",IF(AND(G136&gt;=9.333,C136&gt;=4.8,F136&lt;0.85,A136&lt;6.15,A136&gt;=5.55),"virginica",IF(AND(C136&lt;4.9,D136&lt;1.7,D136&gt;=1.45,A136&gt;=6.15,A136&gt;=5.55),"versicolor",IF(AND(C136&gt;=4.9,D136&lt;1.7,D136&gt;=1.45,A136&gt;=6.15,A136&gt;=5.55),"virginica","shouldnthappen"))))))))))))</f>
        <v>versicolor</v>
      </c>
      <c r="BD136" s="1" t="str">
        <f aca="false">IF(AND(C136&lt;2.35),"setosa",IF(AND(C136&lt;4.75,B136&lt;2.55,C136&gt;=2.35),"versicolor",IF(AND(C136&gt;=4.75,B136&lt;2.55,C136&gt;=2.35),"virginica",IF(AND(C136&lt;4.75,B136&gt;=2.55,C136&gt;=2.35),"versicolor",IF(AND(D136&gt;=1.75,C136&gt;=4.75,B136&gt;=2.55,C136&gt;=2.35),"virginica",IF(AND(A136&gt;=6.5,D136&lt;1.75,C136&gt;=4.75,B136&gt;=2.55,C136&gt;=2.35),"versicolor",IF(AND(A136&lt;6.05,A136&lt;6.5,D136&lt;1.75,C136&gt;=4.75,B136&gt;=2.55,C136&gt;=2.35),"versicolor",IF(AND(A136&gt;=6.05,A136&lt;6.5,D136&lt;1.75,C136&gt;=4.75,B136&gt;=2.55,C136&gt;=2.35),"virginica","shouldnthappen"))))))))</f>
        <v>versicolor</v>
      </c>
      <c r="BE136" s="1" t="str">
        <f aca="false">IF(AND(C136&lt;2.5),"setosa",IF(AND(D136&lt;1.65,C136&lt;4.75,C136&gt;=2.5),"versicolor",IF(AND(D136&gt;=1.65,C136&lt;4.75,C136&gt;=2.5),"virginica",IF(AND(D136&gt;=1.75,C136&gt;=4.75,C136&gt;=2.5),"virginica",IF(AND(C136&lt;4.95,D136&lt;1.75,C136&gt;=4.75,C136&gt;=2.5),"versicolor",IF(AND(A136&lt;6.5,C136&gt;=4.95,D136&lt;1.75,C136&gt;=4.75,C136&gt;=2.5),"virginica",IF(AND(A136&gt;=6.5,C136&gt;=4.95,D136&lt;1.75,C136&gt;=4.75,C136&gt;=2.5),"versicolor","shouldnthappen")))))))</f>
        <v>versicolor</v>
      </c>
      <c r="BF136" s="1" t="str">
        <f aca="false">IF(AND(G136&gt;=15.244),"virginica",IF(AND(C136&lt;3.2,B136&gt;=3.15,G136&lt;15.244),"setosa",IF(AND(A136&gt;=4.95,C136&lt;4.7,B136&lt;3.15,G136&lt;15.244),"versicolor",IF(AND(C136&gt;=5.15,C136&gt;=4.7,B136&lt;3.15,G136&lt;15.244),"virginica",IF(AND(A136&gt;=6.45,C136&gt;=3.2,B136&gt;=3.15,G136&lt;15.244),"virginica",IF(AND(D136&lt;0.95,A136&lt;4.95,C136&lt;4.7,B136&lt;3.15,G136&lt;15.244),"setosa",IF(AND(D136&gt;=0.95,A136&lt;4.95,C136&lt;4.7,B136&lt;3.15,G136&lt;15.244),"virginica",IF(AND(F136&lt;0.816,A136&lt;6.45,C136&gt;=3.2,B136&gt;=3.15,G136&lt;15.244),"virginica",IF(AND(F136&gt;=0.816,A136&lt;6.45,C136&gt;=3.2,B136&gt;=3.15,G136&lt;15.244),"versicolor",IF(AND(A136&gt;=6.5,B136&lt;3.05,C136&lt;5.15,C136&gt;=4.7,B136&lt;3.15,G136&lt;15.244),"versicolor",IF(AND(G136&lt;11.093,B136&gt;=3.05,C136&lt;5.15,C136&gt;=4.7,B136&lt;3.15,G136&lt;15.244),"virginica",IF(AND(G136&gt;=11.093,B136&gt;=3.05,C136&lt;5.15,C136&gt;=4.7,B136&lt;3.15,G136&lt;15.244),"versicolor",IF(AND(D136&gt;=1.7,A136&lt;6.5,B136&lt;3.05,C136&lt;5.15,C136&gt;=4.7,B136&lt;3.15,G136&lt;15.244),"virginica",IF(AND(G136&lt;7.498,D136&lt;1.7,A136&lt;6.5,B136&lt;3.05,C136&lt;5.15,C136&gt;=4.7,B136&lt;3.15,G136&lt;15.244),"virginica",IF(AND(G136&gt;=7.498,D136&lt;1.7,A136&lt;6.5,B136&lt;3.05,C136&lt;5.15,C136&gt;=4.7,B136&lt;3.15,G136&lt;15.244),"versicolor","shouldnthappen")))))))))))))))</f>
        <v>versicolor</v>
      </c>
      <c r="BG136" s="1" t="str">
        <f aca="false">IF(AND(B136&gt;=3.35,C136&lt;4.85),"setosa",IF(AND(D136&gt;=1.75,C136&gt;=4.85),"virginica",IF(AND(D136&lt;0.75,B136&lt;3.35,C136&lt;4.85),"setosa",IF(AND(G136&gt;=13.879,D136&lt;1.75,C136&gt;=4.85),"versicolor",IF(AND(F136&gt;=0.9,D136&gt;=0.75,B136&lt;3.35,C136&lt;4.85),"virginica",IF(AND(F136&gt;=0.405,G136&lt;13.879,D136&lt;1.75,C136&gt;=4.85),"virginica",IF(AND(B136&gt;=2.55,F136&lt;0.9,D136&gt;=0.75,B136&lt;3.35,C136&lt;4.85),"versicolor",IF(AND(G136&lt;7.498,F136&lt;0.405,G136&lt;13.879,D136&lt;1.75,C136&gt;=4.85),"virginica",IF(AND(G136&gt;=7.498,F136&lt;0.405,G136&lt;13.879,D136&lt;1.75,C136&gt;=4.85),"versicolor",IF(AND(G136&lt;5.656,B136&lt;2.55,F136&lt;0.9,D136&gt;=0.75,B136&lt;3.35,C136&lt;4.85),"virginica",IF(AND(G136&gt;=5.656,B136&lt;2.55,F136&lt;0.9,D136&gt;=0.75,B136&lt;3.35,C136&lt;4.85),"versicolor","shouldnthappen")))))))))))</f>
        <v>versicolor</v>
      </c>
      <c r="BH136" s="1" t="str">
        <f aca="false">IF(AND(D136&lt;0.7),"setosa",IF(AND(D136&gt;=1.65,A136&lt;6.65,D136&gt;=0.7),"virginica",IF(AND(D136&lt;1.55,A136&gt;=6.65,D136&gt;=0.7),"versicolor",IF(AND(D136&gt;=1.55,A136&gt;=6.65,D136&gt;=0.7),"virginica",IF(AND(F136&gt;=0.529,D136&lt;1.65,A136&lt;6.65,D136&gt;=0.7),"versicolor",IF(AND(C136&gt;=5.35,F136&lt;0.529,D136&lt;1.65,A136&lt;6.65,D136&gt;=0.7),"virginica",IF(AND(G136&gt;=7.411,C136&lt;5.35,F136&lt;0.529,D136&lt;1.65,A136&lt;6.65,D136&gt;=0.7),"versicolor",IF(AND(G136&lt;6.927,G136&lt;7.411,C136&lt;5.35,F136&lt;0.529,D136&lt;1.65,A136&lt;6.65,D136&gt;=0.7),"versicolor",IF(AND(G136&gt;=6.927,G136&lt;7.411,C136&lt;5.35,F136&lt;0.529,D136&lt;1.65,A136&lt;6.65,D136&gt;=0.7),"virginica","shouldnthappen")))))))))</f>
        <v>versicolor</v>
      </c>
      <c r="BI136" s="1" t="str">
        <f aca="false">IF(AND(D136&gt;=1.7),"virginica",IF(AND(D136&lt;0.7,D136&lt;1.7),"setosa",IF(AND(D136&lt;1.45,G136&lt;7.37,D136&gt;=0.7,D136&lt;1.7),"versicolor",IF(AND(D136&gt;=1.45,G136&lt;7.37,D136&gt;=0.7,D136&lt;1.7),"virginica",IF(AND(B136&gt;=2.65,G136&gt;=7.37,D136&gt;=0.7,D136&lt;1.7),"versicolor",IF(AND(C136&lt;5.05,B136&lt;2.65,G136&gt;=7.37,D136&gt;=0.7,D136&lt;1.7),"versicolor",IF(AND(C136&gt;=5.05,B136&lt;2.65,G136&gt;=7.37,D136&gt;=0.7,D136&lt;1.7),"virginica","shouldnthappen")))))))</f>
        <v>versicolor</v>
      </c>
    </row>
    <row r="137" customFormat="false" ht="13.8" hidden="false" customHeight="false" outlineLevel="0" collapsed="false">
      <c r="A137" s="1" t="n">
        <v>5.7</v>
      </c>
      <c r="B137" s="1" t="n">
        <v>2.8</v>
      </c>
      <c r="C137" s="1" t="n">
        <v>4.1</v>
      </c>
      <c r="D137" s="1" t="n">
        <v>1.3</v>
      </c>
      <c r="E137" s="1" t="s">
        <v>92</v>
      </c>
      <c r="F137" s="1" t="n">
        <v>0.25985061051324</v>
      </c>
      <c r="G137" s="1" t="n">
        <v>6.56496841395274</v>
      </c>
      <c r="H137" s="11" t="str">
        <f aca="false">E137</f>
        <v>versicolor</v>
      </c>
      <c r="I137" s="1" t="str">
        <f aca="false">INDEX(L137:BI137, MODE(MATCH(L137:BI137, L137:BI137, 0 )))</f>
        <v>versicolor</v>
      </c>
      <c r="J137" s="12" t="n">
        <f aca="false">COUNTIF(L137:BI137, H137) / COUNTA(L137:BI137)</f>
        <v>1</v>
      </c>
      <c r="K137" s="13" t="n">
        <f aca="false">I137=H137</f>
        <v>1</v>
      </c>
      <c r="L137" s="1" t="str">
        <f aca="false">IF(AND(C137&lt;3.65,B137&gt;=3.35),"setosa",IF(AND(C137&gt;=3.65,B137&gt;=3.35),"virginica",IF(AND(C137&lt;2.35,C137&lt;4.85,B137&lt;3.35),"setosa",IF(AND(F137&gt;=0.899,C137&gt;=2.35,C137&lt;4.85,B137&lt;3.35),"virginica",IF(AND(G137&gt;=8.268,B137&lt;2.75,C137&gt;=4.85,B137&lt;3.35),"virginica",IF(AND(D137&lt;1.55,B137&gt;=2.75,C137&gt;=4.85,B137&lt;3.35),"versicolor",IF(AND(D137&gt;=1.55,B137&gt;=2.75,C137&gt;=4.85,B137&lt;3.35),"virginica",IF(AND(G137&lt;6.537,F137&lt;0.899,C137&gt;=2.35,C137&lt;4.85,B137&lt;3.35),"virginica",IF(AND(G137&gt;=6.537,F137&lt;0.899,C137&gt;=2.35,C137&lt;4.85,B137&lt;3.35),"versicolor",IF(AND(G137&lt;6.878,G137&lt;8.268,B137&lt;2.75,C137&gt;=4.85,B137&lt;3.35),"virginica",IF(AND(G137&gt;=6.878,G137&lt;8.268,B137&lt;2.75,C137&gt;=4.85,B137&lt;3.35),"versicolor","shouldnthappen")))))))))))</f>
        <v>versicolor</v>
      </c>
      <c r="M137" s="1" t="str">
        <f aca="false">IF(AND(C137&lt;2.6),"setosa",IF(AND(D137&gt;=1.75,C137&gt;=2.6),"virginica",IF(AND(G137&lt;6.094,D137&lt;1.75,C137&gt;=2.6),"virginica",IF(AND(D137&lt;1.35,G137&gt;=6.094,D137&lt;1.75,C137&gt;=2.6),"versicolor",IF(AND(C137&lt;5.05,D137&gt;=1.35,G137&gt;=6.094,D137&lt;1.75,C137&gt;=2.6),"versicolor",IF(AND(C137&gt;=5.05,D137&gt;=1.35,G137&gt;=6.094,D137&lt;1.75,C137&gt;=2.6),"virginica","shouldnthappen"))))))</f>
        <v>versicolor</v>
      </c>
      <c r="N137" s="1" t="str">
        <f aca="false">IF(AND(A137&lt;6.6,B137&gt;=3.45),"setosa",IF(AND(A137&gt;=6.6,B137&gt;=3.45),"virginica",IF(AND(D137&lt;0.7,C137&lt;4.75,B137&lt;3.45),"setosa",IF(AND(D137&gt;=0.7,C137&lt;4.75,B137&lt;3.45),"versicolor",IF(AND(C137&gt;=5.15,C137&gt;=4.75,B137&lt;3.45),"virginica",IF(AND(D137&gt;=1.7,A137&lt;6.5,C137&lt;5.15,C137&gt;=4.75,B137&lt;3.45),"virginica",IF(AND(C137&lt;5.05,A137&gt;=6.5,C137&lt;5.15,C137&gt;=4.75,B137&lt;3.45),"versicolor",IF(AND(C137&gt;=5.05,A137&gt;=6.5,C137&lt;5.15,C137&gt;=4.75,B137&lt;3.45),"virginica",IF(AND(G137&lt;7.498,D137&lt;1.7,A137&lt;6.5,C137&lt;5.15,C137&gt;=4.75,B137&lt;3.45),"virginica",IF(AND(G137&gt;=7.498,D137&lt;1.7,A137&lt;6.5,C137&lt;5.15,C137&gt;=4.75,B137&lt;3.45),"versicolor","shouldnthappen"))))))))))</f>
        <v>versicolor</v>
      </c>
      <c r="O137" s="1" t="str">
        <f aca="false">IF(AND(D137&lt;0.75),"setosa",IF(AND(C137&lt;4.75,C137&lt;4.85,D137&gt;=0.75),"versicolor",IF(AND(A137&gt;=6.05,C137&gt;=4.85,D137&gt;=0.75),"virginica",IF(AND(D137&lt;1.6,C137&gt;=4.75,C137&lt;4.85,D137&gt;=0.75),"versicolor",IF(AND(D137&gt;=1.6,C137&gt;=4.75,C137&lt;4.85,D137&gt;=0.75),"virginica",IF(AND(A137&lt;5.9,A137&lt;6.05,C137&gt;=4.85,D137&gt;=0.75),"virginica",IF(AND(A137&gt;=5.9,A137&lt;6.05,C137&gt;=4.85,D137&gt;=0.75),"versicolor","shouldnthappen")))))))</f>
        <v>versicolor</v>
      </c>
      <c r="P137" s="1" t="str">
        <f aca="false">IF(AND(D137&lt;0.75),"setosa",IF(AND(A137&lt;5.55,D137&gt;=0.75),"versicolor",IF(AND(D137&gt;=1.7,G137&lt;13.158,A137&gt;=5.55,D137&gt;=0.75),"virginica",IF(AND(B137&lt;2.45,D137&lt;1.7,G137&lt;13.158,A137&gt;=5.55,D137&gt;=0.75),"virginica",IF(AND(B137&gt;=2.45,D137&lt;1.7,G137&lt;13.158,A137&gt;=5.55,D137&gt;=0.75),"versicolor",IF(AND(B137&gt;=3.05,G137&lt;15.551,G137&gt;=13.158,A137&gt;=5.55,D137&gt;=0.75),"versicolor",IF(AND(B137&lt;2.9,G137&gt;=15.551,G137&gt;=13.158,A137&gt;=5.55,D137&gt;=0.75),"versicolor",IF(AND(B137&gt;=2.9,G137&gt;=15.551,G137&gt;=13.158,A137&gt;=5.55,D137&gt;=0.75),"virginica",IF(AND(D137&lt;1.3,G137&lt;14.221,B137&lt;3.05,G137&lt;15.551,G137&gt;=13.158,A137&gt;=5.55,D137&gt;=0.75),"versicolor",IF(AND(D137&gt;=1.3,G137&lt;14.221,B137&lt;3.05,G137&lt;15.551,G137&gt;=13.158,A137&gt;=5.55,D137&gt;=0.75),"virginica",IF(AND(C137&lt;4.9,G137&gt;=14.221,B137&lt;3.05,G137&lt;15.551,G137&gt;=13.158,A137&gt;=5.55,D137&gt;=0.75),"versicolor",IF(AND(C137&gt;=4.9,G137&gt;=14.221,B137&lt;3.05,G137&lt;15.551,G137&gt;=13.158,A137&gt;=5.55,D137&gt;=0.75),"virginica","shouldnthappen"))))))))))))</f>
        <v>versicolor</v>
      </c>
      <c r="Q137" s="1" t="str">
        <f aca="false">IF(AND(C137&lt;2.6),"setosa",IF(AND(A137&gt;=4.95,C137&lt;4.75,C137&gt;=2.6),"versicolor",IF(AND(D137&gt;=1.75,C137&gt;=4.75,C137&gt;=2.6),"virginica",IF(AND(B137&lt;2.45,A137&lt;4.95,C137&lt;4.75,C137&gt;=2.6),"versicolor",IF(AND(B137&gt;=2.45,A137&lt;4.95,C137&lt;4.75,C137&gt;=2.6),"virginica",IF(AND(G137&lt;7.498,D137&lt;1.75,C137&gt;=4.75,C137&gt;=2.6),"virginica",IF(AND(F137&lt;0.417,G137&gt;=7.498,D137&lt;1.75,C137&gt;=4.75,C137&gt;=2.6),"versicolor",IF(AND(F137&lt;0.442,F137&gt;=0.417,G137&gt;=7.498,D137&lt;1.75,C137&gt;=4.75,C137&gt;=2.6),"virginica",IF(AND(F137&gt;=0.442,F137&gt;=0.417,G137&gt;=7.498,D137&lt;1.75,C137&gt;=4.75,C137&gt;=2.6),"versicolor","shouldnthappen")))))))))</f>
        <v>versicolor</v>
      </c>
      <c r="R137" s="1" t="str">
        <f aca="false">IF(AND(D137&lt;0.75),"setosa",IF(AND(D137&lt;1.75,A137&gt;=6.25,D137&gt;=0.75),"versicolor",IF(AND(D137&gt;=1.75,A137&gt;=6.25,D137&gt;=0.75),"virginica",IF(AND(D137&lt;1.6,C137&lt;4.75,A137&lt;6.25,D137&gt;=0.75),"versicolor",IF(AND(D137&gt;=1.6,C137&lt;4.75,A137&lt;6.25,D137&gt;=0.75),"virginica",IF(AND(G137&lt;6.998,C137&gt;=4.75,A137&lt;6.25,D137&gt;=0.75),"virginica",IF(AND(A137&lt;6.05,G137&gt;=6.998,C137&gt;=4.75,A137&lt;6.25,D137&gt;=0.75),"versicolor",IF(AND(A137&gt;=6.05,G137&gt;=6.998,C137&gt;=4.75,A137&lt;6.25,D137&gt;=0.75),"virginica","shouldnthappen"))))))))</f>
        <v>versicolor</v>
      </c>
      <c r="S137" s="1" t="str">
        <f aca="false">IF(AND(B137&gt;=3.05,A137&lt;5.45),"setosa",IF(AND(C137&lt;2.2,B137&lt;3.05,A137&lt;5.45),"setosa",IF(AND(C137&gt;=2.2,B137&lt;3.05,A137&lt;5.45),"versicolor",IF(AND(B137&lt;3.7,C137&lt;4.8,A137&gt;=5.45),"versicolor",IF(AND(B137&gt;=3.7,C137&lt;4.8,A137&gt;=5.45),"setosa",IF(AND(G137&lt;13.757,C137&lt;5.05,C137&gt;=4.8,A137&gt;=5.45),"virginica",IF(AND(G137&gt;=13.757,C137&lt;5.05,C137&gt;=4.8,A137&gt;=5.45),"versicolor",IF(AND(C137&gt;=5.15,C137&gt;=5.05,C137&gt;=4.8,A137&gt;=5.45),"virginica",IF(AND(A137&lt;5.95,C137&lt;5.15,C137&gt;=5.05,C137&gt;=4.8,A137&gt;=5.45),"virginica",IF(AND(D137&gt;=1.8,A137&gt;=5.95,C137&lt;5.15,C137&gt;=5.05,C137&gt;=4.8,A137&gt;=5.45),"virginica",IF(AND(B137&lt;2.75,D137&lt;1.8,A137&gt;=5.95,C137&lt;5.15,C137&gt;=5.05,C137&gt;=4.8,A137&gt;=5.45),"versicolor",IF(AND(B137&gt;=2.75,D137&lt;1.8,A137&gt;=5.95,C137&lt;5.15,C137&gt;=5.05,C137&gt;=4.8,A137&gt;=5.45),"virginica","shouldnthappen"))))))))))))</f>
        <v>versicolor</v>
      </c>
      <c r="T137" s="1" t="str">
        <f aca="false">IF(AND(C137&lt;2.6),"setosa",IF(AND(D137&lt;1.65,C137&lt;4.75,C137&gt;=2.6),"versicolor",IF(AND(D137&gt;=1.65,C137&lt;4.75,C137&gt;=2.6),"virginica",IF(AND(G137&gt;=8.494,A137&lt;6.6,C137&gt;=4.75,C137&gt;=2.6),"virginica",IF(AND(C137&lt;5.2,A137&gt;=6.6,C137&gt;=4.75,C137&gt;=2.6),"versicolor",IF(AND(C137&gt;=5.2,A137&gt;=6.6,C137&gt;=4.75,C137&gt;=2.6),"virginica",IF(AND(A137&lt;5.95,G137&lt;8.494,A137&lt;6.6,C137&gt;=4.75,C137&gt;=2.6),"virginica",IF(AND(A137&gt;=5.95,G137&lt;8.494,A137&lt;6.6,C137&gt;=4.75,C137&gt;=2.6),"versicolor","shouldnthappen"))))))))</f>
        <v>versicolor</v>
      </c>
      <c r="U137" s="1" t="str">
        <f aca="false">IF(AND(C137&lt;3.65,B137&gt;=3.35),"setosa",IF(AND(C137&gt;=3.65,B137&gt;=3.35),"virginica",IF(AND(C137&lt;2.35,A137&lt;6.25,B137&lt;3.35),"setosa",IF(AND(C137&lt;4.85,A137&gt;=6.25,B137&lt;3.35),"versicolor",IF(AND(G137&gt;=15.426,C137&gt;=2.35,A137&lt;6.25,B137&lt;3.35),"virginica",IF(AND(D137&gt;=1.55,C137&gt;=4.85,A137&gt;=6.25,B137&lt;3.35),"virginica",IF(AND(D137&lt;1.8,G137&lt;15.426,C137&gt;=2.35,A137&lt;6.25,B137&lt;3.35),"versicolor",IF(AND(D137&gt;=1.8,G137&lt;15.426,C137&gt;=2.35,A137&lt;6.25,B137&lt;3.35),"virginica",IF(AND(B137&lt;2.95,D137&lt;1.55,C137&gt;=4.85,A137&gt;=6.25,B137&lt;3.35),"virginica",IF(AND(B137&gt;=2.95,D137&lt;1.55,C137&gt;=4.85,A137&gt;=6.25,B137&lt;3.35),"versicolor","shouldnthappen"))))))))))</f>
        <v>versicolor</v>
      </c>
      <c r="V137" s="1" t="str">
        <f aca="false">IF(AND(C137&lt;2.6),"setosa",IF(AND(C137&gt;=4.85,C137&gt;=2.6),"virginica",IF(AND(F137&gt;=0.9,C137&lt;4.85,C137&gt;=2.6),"virginica",IF(AND(G137&lt;5.656,F137&lt;0.9,C137&lt;4.85,C137&gt;=2.6),"virginica",IF(AND(G137&gt;=5.656,F137&lt;0.9,C137&lt;4.85,C137&gt;=2.6),"versicolor","shouldnthappen")))))</f>
        <v>versicolor</v>
      </c>
      <c r="W137" s="1" t="str">
        <f aca="false">IF(AND(D137&gt;=1.75,G137&gt;=13.795),"virginica",IF(AND(D137&gt;=1.5,G137&gt;=12.335,G137&lt;13.795),"virginica",IF(AND(C137&lt;2.45,C137&lt;4.85,G137&lt;12.335,G137&lt;13.795),"setosa",IF(AND(C137&gt;=2.45,C137&lt;4.85,G137&lt;12.335,G137&lt;13.795),"versicolor",IF(AND(D137&gt;=1.7,C137&gt;=4.85,G137&lt;12.335,G137&lt;13.795),"virginica",IF(AND(B137&gt;=3.25,D137&lt;1.5,G137&gt;=12.335,G137&lt;13.795),"setosa",IF(AND(D137&lt;1,F137&lt;0.255,D137&lt;1.75,G137&gt;=13.795),"setosa",IF(AND(D137&gt;=1,F137&lt;0.255,D137&lt;1.75,G137&gt;=13.795),"versicolor",IF(AND(A137&lt;5.4,F137&gt;=0.255,D137&lt;1.75,G137&gt;=13.795),"setosa",IF(AND(A137&gt;=5.4,F137&gt;=0.255,D137&lt;1.75,G137&gt;=13.795),"versicolor",IF(AND(A137&lt;6.15,D137&lt;1.7,C137&gt;=4.85,G137&lt;12.335,G137&lt;13.795),"versicolor",IF(AND(A137&gt;=6.15,D137&lt;1.7,C137&gt;=4.85,G137&lt;12.335,G137&lt;13.795),"virginica",IF(AND(C137&lt;5,B137&lt;3.25,D137&lt;1.5,G137&gt;=12.335,G137&lt;13.795),"versicolor",IF(AND(C137&gt;=5,B137&lt;3.25,D137&lt;1.5,G137&gt;=12.335,G137&lt;13.795),"virginica","shouldnthappen"))))))))))))))</f>
        <v>versicolor</v>
      </c>
      <c r="X137" s="1" t="str">
        <f aca="false">IF(AND(C137&lt;2.5,A137&lt;5.55),"setosa",IF(AND(F137&lt;0.096,A137&gt;=5.55),"virginica",IF(AND(D137&lt;1.6,C137&gt;=2.5,A137&lt;5.55),"versicolor",IF(AND(D137&gt;=1.6,C137&gt;=2.5,A137&lt;5.55),"virginica",IF(AND(F137&gt;=0.156,C137&lt;4.75,F137&gt;=0.096,A137&gt;=5.55),"versicolor",IF(AND(D137&gt;=1.75,C137&gt;=4.75,F137&gt;=0.096,A137&gt;=5.55),"virginica",IF(AND(B137&lt;3.3,F137&lt;0.156,C137&lt;4.75,F137&gt;=0.096,A137&gt;=5.55),"versicolor",IF(AND(B137&gt;=3.3,F137&lt;0.156,C137&lt;4.75,F137&gt;=0.096,A137&gt;=5.55),"setosa",IF(AND(B137&lt;2.45,A137&lt;6.05,D137&lt;1.75,C137&gt;=4.75,F137&gt;=0.096,A137&gt;=5.55),"virginica",IF(AND(B137&gt;=2.45,A137&lt;6.05,D137&lt;1.75,C137&gt;=4.75,F137&gt;=0.096,A137&gt;=5.55),"versicolor",IF(AND(F137&lt;0.205,A137&gt;=6.05,D137&lt;1.75,C137&gt;=4.75,F137&gt;=0.096,A137&gt;=5.55),"versicolor",IF(AND(F137&gt;=0.205,A137&gt;=6.05,D137&lt;1.75,C137&gt;=4.75,F137&gt;=0.096,A137&gt;=5.55),"virginica","shouldnthappen"))))))))))))</f>
        <v>versicolor</v>
      </c>
      <c r="Y137" s="1" t="str">
        <f aca="false">IF(AND(C137&lt;2.35,A137&lt;5.55),"setosa",IF(AND(C137&gt;=5.05,A137&gt;=5.55),"virginica",IF(AND(D137&lt;1.6,C137&gt;=2.35,A137&lt;5.55),"versicolor",IF(AND(D137&gt;=1.6,C137&gt;=2.35,A137&lt;5.55),"virginica",IF(AND(D137&gt;=1.75,C137&lt;5.05,A137&gt;=5.55),"virginica",IF(AND(B137&gt;=3.55,D137&lt;1.75,C137&lt;5.05,A137&gt;=5.55),"setosa",IF(AND(G137&lt;6.3,B137&lt;3.55,D137&lt;1.75,C137&lt;5.05,A137&gt;=5.55),"virginica",IF(AND(G137&gt;=6.3,B137&lt;3.55,D137&lt;1.75,C137&lt;5.05,A137&gt;=5.55),"versicolor","shouldnthappen"))))))))</f>
        <v>versicolor</v>
      </c>
      <c r="Z137" s="1" t="str">
        <f aca="false">IF(AND(D137&lt;0.75),"setosa",IF(AND(B137&gt;=2.55,C137&lt;4.85,D137&gt;=0.75),"versicolor",IF(AND(D137&gt;=1.7,C137&gt;=4.85,D137&gt;=0.75),"virginica",IF(AND(D137&lt;1.6,B137&lt;2.55,C137&lt;4.85,D137&gt;=0.75),"versicolor",IF(AND(D137&gt;=1.6,B137&lt;2.55,C137&lt;4.85,D137&gt;=0.75),"virginica",IF(AND(B137&lt;2.65,D137&lt;1.7,C137&gt;=4.85,D137&gt;=0.75),"virginica",IF(AND(F137&lt;0.325,B137&gt;=2.65,D137&lt;1.7,C137&gt;=4.85,D137&gt;=0.75),"virginica",IF(AND(G137&lt;10.717,F137&gt;=0.325,B137&gt;=2.65,D137&lt;1.7,C137&gt;=4.85,D137&gt;=0.75),"versicolor",IF(AND(G137&gt;=10.717,F137&gt;=0.325,B137&gt;=2.65,D137&lt;1.7,C137&gt;=4.85,D137&gt;=0.75),"virginica","shouldnthappen")))))))))</f>
        <v>versicolor</v>
      </c>
      <c r="AA137" s="1" t="str">
        <f aca="false">IF(AND(D137&lt;0.75),"setosa",IF(AND(D137&gt;=1.75,D137&gt;=0.75),"virginica",IF(AND(F137&gt;=0.455,D137&lt;1.75,D137&gt;=0.75),"versicolor",IF(AND(D137&lt;1.45,F137&lt;0.455,D137&lt;1.75,D137&gt;=0.75),"versicolor",IF(AND(F137&lt;0.247,D137&gt;=1.45,F137&lt;0.455,D137&lt;1.75,D137&gt;=0.75),"versicolor",IF(AND(F137&gt;=0.247,D137&gt;=1.45,F137&lt;0.455,D137&lt;1.75,D137&gt;=0.75),"virginica","shouldnthappen"))))))</f>
        <v>versicolor</v>
      </c>
      <c r="AB137" s="1" t="str">
        <f aca="false">IF(AND(F137&gt;=0.221,B137&gt;=3.35),"setosa",IF(AND(A137&lt;5.3,F137&gt;=0.683,B137&lt;3.35),"setosa",IF(AND(A137&lt;6.45,F137&lt;0.221,B137&gt;=3.35),"setosa",IF(AND(A137&gt;=6.45,F137&lt;0.221,B137&gt;=3.35),"virginica",IF(AND(G137&lt;6.3,A137&lt;6.25,F137&lt;0.683,B137&lt;3.35),"virginica",IF(AND(G137&lt;13.795,A137&gt;=6.25,F137&lt;0.683,B137&lt;3.35),"virginica",IF(AND(D137&lt;1.65,A137&gt;=5.3,F137&gt;=0.683,B137&lt;3.35),"versicolor",IF(AND(D137&gt;=1.65,A137&gt;=5.3,F137&gt;=0.683,B137&lt;3.35),"virginica",IF(AND(D137&lt;0.6,G137&gt;=6.3,A137&lt;6.25,F137&lt;0.683,B137&lt;3.35),"setosa",IF(AND(D137&lt;1.7,G137&gt;=13.795,A137&gt;=6.25,F137&lt;0.683,B137&lt;3.35),"versicolor",IF(AND(D137&gt;=1.7,G137&gt;=13.795,A137&gt;=6.25,F137&lt;0.683,B137&lt;3.35),"virginica",IF(AND(C137&gt;=5.35,D137&gt;=0.6,G137&gt;=6.3,A137&lt;6.25,F137&lt;0.683,B137&lt;3.35),"virginica",IF(AND(D137&lt;1.75,C137&lt;5.35,D137&gt;=0.6,G137&gt;=6.3,A137&lt;6.25,F137&lt;0.683,B137&lt;3.35),"versicolor",IF(AND(D137&gt;=1.75,C137&lt;5.35,D137&gt;=0.6,G137&gt;=6.3,A137&lt;6.25,F137&lt;0.683,B137&lt;3.35),"virginica","shouldnthappen"))))))))))))))</f>
        <v>versicolor</v>
      </c>
      <c r="AC137" s="1" t="str">
        <f aca="false">IF(AND(B137&gt;=3.3),"setosa",IF(AND(C137&lt;2.45,D137&lt;1.55,B137&lt;3.3),"setosa",IF(AND(F137&gt;=0.211,D137&gt;=1.55,B137&lt;3.3),"virginica",IF(AND(C137&lt;4.9,C137&gt;=2.45,D137&lt;1.55,B137&lt;3.3),"versicolor",IF(AND(C137&gt;=4.9,C137&gt;=2.45,D137&lt;1.55,B137&lt;3.3),"virginica",IF(AND(F137&lt;0.138,F137&lt;0.211,D137&gt;=1.55,B137&lt;3.3),"virginica",IF(AND(F137&gt;=0.138,F137&lt;0.211,D137&gt;=1.55,B137&lt;3.3),"versicolor","shouldnthappen")))))))</f>
        <v>versicolor</v>
      </c>
      <c r="AD137" s="1" t="str">
        <f aca="false">IF(AND(D137&gt;=1.75),"virginica",IF(AND(D137&lt;0.75,D137&lt;1.75),"setosa",IF(AND(D137&lt;1.35,D137&gt;=0.75,D137&lt;1.75),"versicolor",IF(AND(B137&lt;2.6,C137&lt;4.85,D137&gt;=1.35,D137&gt;=0.75,D137&lt;1.75),"virginica",IF(AND(B137&gt;=2.6,C137&lt;4.85,D137&gt;=1.35,D137&gt;=0.75,D137&lt;1.75),"versicolor",IF(AND(A137&lt;6.4,C137&gt;=4.85,D137&gt;=1.35,D137&gt;=0.75,D137&lt;1.75),"virginica",IF(AND(A137&gt;=6.4,C137&gt;=4.85,D137&gt;=1.35,D137&gt;=0.75,D137&lt;1.75),"versicolor","shouldnthappen")))))))</f>
        <v>versicolor</v>
      </c>
      <c r="AE137" s="1" t="str">
        <f aca="false">IF(AND(C137&lt;2.45),"setosa",IF(AND(F137&lt;0.07,C137&gt;=2.45),"virginica",IF(AND(A137&gt;=5,C137&lt;4.75,F137&gt;=0.07,C137&gt;=2.45),"versicolor",IF(AND(F137&lt;0.182,C137&gt;=4.75,F137&gt;=0.07,C137&gt;=2.45),"versicolor",IF(AND(B137&lt;2.45,A137&lt;5,C137&lt;4.75,F137&gt;=0.07,C137&gt;=2.45),"versicolor",IF(AND(B137&gt;=2.45,A137&lt;5,C137&lt;4.75,F137&gt;=0.07,C137&gt;=2.45),"virginica",IF(AND(F137&gt;=0.468,F137&gt;=0.182,C137&gt;=4.75,F137&gt;=0.07,C137&gt;=2.45),"virginica",IF(AND(A137&gt;=6.85,F137&lt;0.468,F137&gt;=0.182,C137&gt;=4.75,F137&gt;=0.07,C137&gt;=2.45),"virginica",IF(AND(B137&lt;2.6,A137&lt;6.85,F137&lt;0.468,F137&gt;=0.182,C137&gt;=4.75,F137&gt;=0.07,C137&gt;=2.45),"virginica",IF(AND(B137&gt;=2.6,A137&lt;6.85,F137&lt;0.468,F137&gt;=0.182,C137&gt;=4.75,F137&gt;=0.07,C137&gt;=2.45),"versicolor","shouldnthappen"))))))))))</f>
        <v>versicolor</v>
      </c>
      <c r="AF137" s="1" t="str">
        <f aca="false">IF(AND(D137&lt;0.75,A137&lt;5.45),"setosa",IF(AND(D137&gt;=1.75,A137&gt;=5.45),"virginica",IF(AND(G137&lt;6.094,D137&gt;=0.75,A137&lt;5.45),"virginica",IF(AND(G137&gt;=6.094,D137&gt;=0.75,A137&lt;5.45),"versicolor",IF(AND(C137&lt;2.75,D137&lt;1.75,A137&gt;=5.45),"setosa",IF(AND(D137&lt;1.45,C137&gt;=2.75,D137&lt;1.75,A137&gt;=5.45),"versicolor",IF(AND(B137&lt;2.75,D137&gt;=1.45,C137&gt;=2.75,D137&lt;1.75,A137&gt;=5.45),"versicolor",IF(AND(C137&lt;5.05,B137&gt;=2.75,D137&gt;=1.45,C137&gt;=2.75,D137&lt;1.75,A137&gt;=5.45),"versicolor",IF(AND(C137&gt;=5.05,B137&gt;=2.75,D137&gt;=1.45,C137&gt;=2.75,D137&lt;1.75,A137&gt;=5.45),"virginica","shouldnthappen")))))))))</f>
        <v>versicolor</v>
      </c>
      <c r="AG137" s="1" t="str">
        <f aca="false">IF(AND(D137&lt;0.65,G137&lt;8.868,A137&lt;5.3),"setosa",IF(AND(C137&lt;2.6,G137&gt;=8.868,A137&lt;5.3),"setosa",IF(AND(C137&gt;=2.6,G137&gt;=8.868,A137&lt;5.3),"versicolor",IF(AND(C137&gt;=4.95,D137&lt;1.55,A137&gt;=5.3),"virginica",IF(AND(G137&lt;13.795,D137&gt;=1.55,A137&gt;=5.3),"virginica",IF(AND(C137&lt;3.75,D137&gt;=0.65,G137&lt;8.868,A137&lt;5.3),"versicolor",IF(AND(C137&gt;=3.75,D137&gt;=0.65,G137&lt;8.868,A137&lt;5.3),"virginica",IF(AND(C137&lt;2.6,C137&lt;4.95,D137&lt;1.55,A137&gt;=5.3),"setosa",IF(AND(C137&gt;=2.6,C137&lt;4.95,D137&lt;1.55,A137&gt;=5.3),"versicolor",IF(AND(C137&lt;4.75,G137&gt;=13.795,D137&gt;=1.55,A137&gt;=5.3),"versicolor",IF(AND(C137&gt;=4.75,G137&gt;=13.795,D137&gt;=1.55,A137&gt;=5.3),"virginica","shouldnthappen")))))))))))</f>
        <v>versicolor</v>
      </c>
      <c r="AH137" s="1" t="str">
        <f aca="false">IF(AND(D137&lt;0.75),"setosa",IF(AND(C137&lt;4.75,D137&gt;=0.75),"versicolor",IF(AND(G137&lt;13.757,C137&gt;=4.75,D137&gt;=0.75),"virginica",IF(AND(B137&lt;3.05,G137&gt;=13.757,C137&gt;=4.75,D137&gt;=0.75),"virginica",IF(AND(A137&lt;6.65,B137&gt;=3.05,G137&gt;=13.757,C137&gt;=4.75,D137&gt;=0.75),"virginica",IF(AND(A137&gt;=6.65,B137&gt;=3.05,G137&gt;=13.757,C137&gt;=4.75,D137&gt;=0.75),"versicolor","shouldnthappen"))))))</f>
        <v>versicolor</v>
      </c>
      <c r="AI137" s="1" t="str">
        <f aca="false">IF(AND(D137&lt;0.7),"setosa",IF(AND(C137&lt;4.75,D137&gt;=0.7),"versicolor",IF(AND(A137&lt;6.6,F137&lt;0.482,C137&gt;=4.75,D137&gt;=0.7),"virginica",IF(AND(C137&gt;=4.95,F137&gt;=0.482,C137&gt;=4.75,D137&gt;=0.7),"virginica",IF(AND(D137&lt;1.9,A137&gt;=6.6,F137&lt;0.482,C137&gt;=4.75,D137&gt;=0.7),"versicolor",IF(AND(D137&gt;=1.9,A137&gt;=6.6,F137&lt;0.482,C137&gt;=4.75,D137&gt;=0.7),"virginica",IF(AND(F137&gt;=0.766,C137&lt;4.95,F137&gt;=0.482,C137&gt;=4.75,D137&gt;=0.7),"virginica",IF(AND(B137&lt;2.95,F137&lt;0.766,C137&lt;4.95,F137&gt;=0.482,C137&gt;=4.75,D137&gt;=0.7),"virginica",IF(AND(B137&gt;=2.95,F137&lt;0.766,C137&lt;4.95,F137&gt;=0.482,C137&gt;=4.75,D137&gt;=0.7),"versicolor","shouldnthappen")))))))))</f>
        <v>versicolor</v>
      </c>
      <c r="AJ137" s="1" t="str">
        <f aca="false">IF(AND(C137&lt;2.45,C137&lt;4.75),"setosa",IF(AND(D137&gt;=1.65,C137&gt;=4.75),"virginica",IF(AND(A137&lt;4.95,C137&gt;=2.45,C137&lt;4.75),"virginica",IF(AND(A137&gt;=4.95,C137&gt;=2.45,C137&lt;4.75),"versicolor",IF(AND(B137&lt;2.95,D137&lt;1.65,C137&gt;=4.75),"virginica",IF(AND(B137&gt;=2.95,D137&lt;1.65,C137&gt;=4.75),"versicolor","shouldnthappen"))))))</f>
        <v>versicolor</v>
      </c>
      <c r="AK137" s="1" t="str">
        <f aca="false">IF(AND(D137&lt;0.75,A137&lt;5.45),"setosa",IF(AND(B137&lt;2.45,D137&gt;=0.75,A137&lt;5.45),"versicolor",IF(AND(A137&gt;=5.55,C137&lt;4.75,A137&gt;=5.45),"versicolor",IF(AND(C137&gt;=5.15,C137&gt;=4.75,A137&gt;=5.45),"virginica",IF(AND(G137&lt;6.094,B137&gt;=2.45,D137&gt;=0.75,A137&lt;5.45),"virginica",IF(AND(G137&gt;=6.094,B137&gt;=2.45,D137&gt;=0.75,A137&lt;5.45),"versicolor",IF(AND(D137&lt;0.6,A137&lt;5.55,C137&lt;4.75,A137&gt;=5.45),"setosa",IF(AND(D137&gt;=0.6,A137&lt;5.55,C137&lt;4.75,A137&gt;=5.45),"versicolor",IF(AND(C137&lt;4.95,C137&lt;5.15,C137&gt;=4.75,A137&gt;=5.45),"virginica",IF(AND(G137&lt;12.627,C137&lt;5.05,C137&gt;=4.95,C137&lt;5.15,C137&gt;=4.75,A137&gt;=5.45),"virginica",IF(AND(G137&gt;=12.627,C137&lt;5.05,C137&gt;=4.95,C137&lt;5.15,C137&gt;=4.75,A137&gt;=5.45),"versicolor",IF(AND(D137&lt;1.7,C137&gt;=5.05,C137&gt;=4.95,C137&lt;5.15,C137&gt;=4.75,A137&gt;=5.45),"versicolor",IF(AND(D137&gt;=1.7,C137&gt;=5.05,C137&gt;=4.95,C137&lt;5.15,C137&gt;=4.75,A137&gt;=5.45),"virginica","shouldnthappen")))))))))))))</f>
        <v>versicolor</v>
      </c>
      <c r="AL137" s="1" t="str">
        <f aca="false">IF(AND(B137&lt;2.45,B137&lt;3.15),"versicolor",IF(AND(D137&lt;0.95,G137&lt;15.141,B137&gt;=3.15),"setosa",IF(AND(G137&lt;15.429,G137&gt;=15.141,B137&gt;=3.15),"versicolor",IF(AND(G137&gt;=15.429,G137&gt;=15.141,B137&gt;=3.15),"virginica",IF(AND(C137&lt;2.3,C137&lt;4.75,B137&gt;=2.45,B137&lt;3.15),"setosa",IF(AND(G137&gt;=16.072,C137&gt;=4.75,B137&gt;=2.45,B137&lt;3.15),"versicolor",IF(AND(G137&lt;11.833,D137&gt;=0.95,G137&lt;15.141,B137&gt;=3.15),"virginica",IF(AND(A137&lt;5,C137&gt;=2.3,C137&lt;4.75,B137&gt;=2.45,B137&lt;3.15),"virginica",IF(AND(A137&gt;=5,C137&gt;=2.3,C137&lt;4.75,B137&gt;=2.45,B137&lt;3.15),"versicolor",IF(AND(G137&lt;14.342,G137&gt;=11.833,D137&gt;=0.95,G137&lt;15.141,B137&gt;=3.15),"versicolor",IF(AND(G137&gt;=14.342,G137&gt;=11.833,D137&gt;=0.95,G137&lt;15.141,B137&gt;=3.15),"virginica",IF(AND(G137&lt;13.757,F137&gt;=0.741,G137&lt;16.072,C137&gt;=4.75,B137&gt;=2.45,B137&lt;3.15),"virginica",IF(AND(F137&gt;=0.546,A137&lt;6.15,F137&lt;0.741,G137&lt;16.072,C137&gt;=4.75,B137&gt;=2.45,B137&lt;3.15),"virginica",IF(AND(D137&gt;=1.75,A137&gt;=6.15,F137&lt;0.741,G137&lt;16.072,C137&gt;=4.75,B137&gt;=2.45,B137&lt;3.15),"virginica",IF(AND(C137&lt;4.85,G137&gt;=13.757,F137&gt;=0.741,G137&lt;16.072,C137&gt;=4.75,B137&gt;=2.45,B137&lt;3.15),"virginica",IF(AND(C137&gt;=4.85,G137&gt;=13.757,F137&gt;=0.741,G137&lt;16.072,C137&gt;=4.75,B137&gt;=2.45,B137&lt;3.15),"versicolor",IF(AND(F137&lt;0.331,F137&lt;0.546,A137&lt;6.15,F137&lt;0.741,G137&lt;16.072,C137&gt;=4.75,B137&gt;=2.45,B137&lt;3.15),"virginica",IF(AND(F137&gt;=0.331,F137&lt;0.546,A137&lt;6.15,F137&lt;0.741,G137&lt;16.072,C137&gt;=4.75,B137&gt;=2.45,B137&lt;3.15),"versicolor",IF(AND(G137&lt;10.661,D137&lt;1.75,A137&gt;=6.15,F137&lt;0.741,G137&lt;16.072,C137&gt;=4.75,B137&gt;=2.45,B137&lt;3.15),"virginica",IF(AND(G137&gt;=10.661,D137&lt;1.75,A137&gt;=6.15,F137&lt;0.741,G137&lt;16.072,C137&gt;=4.75,B137&gt;=2.45,B137&lt;3.15),"versicolor","shouldnthappen"))))))))))))))))))))</f>
        <v>versicolor</v>
      </c>
      <c r="AM137" s="1" t="str">
        <f aca="false">IF(AND(D137&lt;1.35,F137&gt;=0.917),"setosa",IF(AND(D137&gt;=1.35,F137&gt;=0.917),"virginica",IF(AND(D137&lt;0.75,D137&lt;1.55,F137&lt;0.917),"setosa",IF(AND(C137&gt;=4.8,D137&gt;=1.55,F137&lt;0.917),"virginica",IF(AND(A137&lt;5.95,D137&gt;=0.75,D137&lt;1.55,F137&lt;0.917),"versicolor",IF(AND(F137&lt;0.473,C137&lt;4.8,D137&gt;=1.55,F137&lt;0.917),"virginica",IF(AND(F137&gt;=0.473,C137&lt;4.8,D137&gt;=1.55,F137&lt;0.917),"versicolor",IF(AND(C137&lt;4.95,A137&gt;=5.95,D137&gt;=0.75,D137&lt;1.55,F137&lt;0.917),"versicolor",IF(AND(C137&gt;=4.95,A137&gt;=5.95,D137&gt;=0.75,D137&lt;1.55,F137&lt;0.917),"virginica","shouldnthappen")))))))))</f>
        <v>versicolor</v>
      </c>
      <c r="AN137" s="1" t="str">
        <f aca="false">IF(AND(D137&lt;0.75,A137&lt;5.45),"setosa",IF(AND(D137&lt;1.55,D137&gt;=0.75,A137&lt;5.45),"versicolor",IF(AND(D137&gt;=1.55,D137&gt;=0.75,A137&lt;5.45),"virginica",IF(AND(A137&gt;=5.75,C137&lt;4.75,A137&gt;=5.45),"versicolor",IF(AND(F137&lt;0.361,C137&gt;=4.75,A137&gt;=5.45),"virginica",IF(AND(C137&lt;2.6,A137&lt;5.75,C137&lt;4.75,A137&gt;=5.45),"setosa",IF(AND(C137&gt;=2.6,A137&lt;5.75,C137&lt;4.75,A137&gt;=5.45),"versicolor",IF(AND(D137&gt;=1.7,F137&gt;=0.361,C137&gt;=4.75,A137&gt;=5.45),"virginica",IF(AND(B137&lt;2.65,D137&lt;1.7,F137&gt;=0.361,C137&gt;=4.75,A137&gt;=5.45),"virginica",IF(AND(A137&lt;7.05,B137&gt;=2.65,D137&lt;1.7,F137&gt;=0.361,C137&gt;=4.75,A137&gt;=5.45),"versicolor",IF(AND(A137&gt;=7.05,B137&gt;=2.65,D137&lt;1.7,F137&gt;=0.361,C137&gt;=4.75,A137&gt;=5.45),"virginica","shouldnthappen")))))))))))</f>
        <v>versicolor</v>
      </c>
      <c r="AO137" s="1" t="str">
        <f aca="false">IF(AND(D137&lt;0.7),"setosa",IF(AND(A137&lt;4.95,C137&lt;4.85,D137&gt;=0.7),"virginica",IF(AND(A137&gt;=4.95,C137&lt;4.85,D137&gt;=0.7),"versicolor",IF(AND(D137&gt;=1.7,C137&gt;=4.85,D137&gt;=0.7),"virginica",IF(AND(F137&lt;0.325,D137&lt;1.7,C137&gt;=4.85,D137&gt;=0.7),"virginica",IF(AND(D137&lt;1.55,F137&gt;=0.325,D137&lt;1.7,C137&gt;=4.85,D137&gt;=0.7),"virginica",IF(AND(D137&gt;=1.55,F137&gt;=0.325,D137&lt;1.7,C137&gt;=4.85,D137&gt;=0.7),"versicolor","shouldnthappen")))))))</f>
        <v>versicolor</v>
      </c>
      <c r="AP137" s="1" t="str">
        <f aca="false">IF(AND(D137&lt;0.75),"setosa",IF(AND(C137&lt;4.85,D137&gt;=0.75),"versicolor",IF(AND(G137&gt;=8.277,C137&gt;=4.85,D137&gt;=0.75),"virginica",IF(AND(F137&gt;=0.633,G137&lt;8.277,C137&gt;=4.85,D137&gt;=0.75),"virginica",IF(AND(G137&lt;7.61,F137&lt;0.633,G137&lt;8.277,C137&gt;=4.85,D137&gt;=0.75),"virginica",IF(AND(G137&gt;=7.61,F137&lt;0.633,G137&lt;8.277,C137&gt;=4.85,D137&gt;=0.75),"versicolor","shouldnthappen"))))))</f>
        <v>versicolor</v>
      </c>
      <c r="AQ137" s="1" t="str">
        <f aca="false">IF(AND(C137&lt;2.65,A137&gt;=5.45,C137&lt;4.75),"setosa",IF(AND(C137&gt;=2.65,A137&gt;=5.45,C137&lt;4.75),"versicolor",IF(AND(B137&lt;2.9,C137&lt;4.85,C137&gt;=4.75),"versicolor",IF(AND(B137&gt;=2.9,C137&lt;4.85,C137&gt;=4.75),"virginica",IF(AND(D137&lt;1.7,C137&gt;=4.85,C137&gt;=4.75),"versicolor",IF(AND(D137&gt;=1.7,C137&gt;=4.85,C137&gt;=4.75),"virginica",IF(AND(C137&lt;2.45,G137&lt;14.126,A137&lt;5.45,C137&lt;4.75),"setosa",IF(AND(C137&gt;=2.45,G137&lt;14.126,A137&lt;5.45,C137&lt;4.75),"versicolor",IF(AND(C137&lt;2.4,G137&gt;=14.126,A137&lt;5.45,C137&lt;4.75),"setosa",IF(AND(C137&gt;=2.4,G137&gt;=14.126,A137&lt;5.45,C137&lt;4.75),"versicolor","shouldnthappen"))))))))))</f>
        <v>versicolor</v>
      </c>
      <c r="AR137" s="1" t="str">
        <f aca="false">IF(AND(C137&lt;2.45,C137&lt;4.85),"setosa",IF(AND(C137&gt;=5.15,C137&gt;=4.85),"virginica",IF(AND(A137&gt;=4.95,C137&gt;=2.45,C137&lt;4.85),"versicolor",IF(AND(D137&lt;1.35,A137&lt;4.95,C137&gt;=2.45,C137&lt;4.85),"versicolor",IF(AND(D137&gt;=1.35,A137&lt;4.95,C137&gt;=2.45,C137&lt;4.85),"virginica",IF(AND(F137&lt;0.35,G137&lt;12.751,C137&lt;5.15,C137&gt;=4.85),"virginica",IF(AND(A137&lt;6.5,G137&gt;=12.751,C137&lt;5.15,C137&gt;=4.85),"virginica",IF(AND(A137&gt;=6.5,G137&gt;=12.751,C137&lt;5.15,C137&gt;=4.85),"versicolor",IF(AND(B137&gt;=2.75,F137&gt;=0.35,G137&lt;12.751,C137&lt;5.15,C137&gt;=4.85),"virginica",IF(AND(C137&lt;5.05,B137&lt;2.75,F137&gt;=0.35,G137&lt;12.751,C137&lt;5.15,C137&gt;=4.85),"virginica",IF(AND(C137&gt;=5.05,B137&lt;2.75,F137&gt;=0.35,G137&lt;12.751,C137&lt;5.15,C137&gt;=4.85),"versicolor","shouldnthappen")))))))))))</f>
        <v>versicolor</v>
      </c>
      <c r="AS137" s="1" t="str">
        <f aca="false">IF(AND(F137&gt;=0.9,B137&lt;3.05),"virginica",IF(AND(A137&lt;5.9,B137&gt;=3.05),"setosa",IF(AND(D137&lt;1.65,A137&gt;=5.9,B137&gt;=3.05),"versicolor",IF(AND(D137&gt;=1.65,A137&gt;=5.9,B137&gt;=3.05),"virginica",IF(AND(D137&gt;=1.75,C137&gt;=4.85,F137&lt;0.9,B137&lt;3.05),"virginica",IF(AND(C137&lt;2.2,B137&lt;2.95,C137&lt;4.85,F137&lt;0.9,B137&lt;3.05),"setosa",IF(AND(C137&gt;=2.2,B137&lt;2.95,C137&lt;4.85,F137&lt;0.9,B137&lt;3.05),"versicolor",IF(AND(C137&lt;2.8,B137&gt;=2.95,C137&lt;4.85,F137&lt;0.9,B137&lt;3.05),"setosa",IF(AND(C137&gt;=2.8,B137&gt;=2.95,C137&lt;4.85,F137&lt;0.9,B137&lt;3.05),"versicolor",IF(AND(G137&lt;13.879,D137&lt;1.75,C137&gt;=4.85,F137&lt;0.9,B137&lt;3.05),"virginica",IF(AND(G137&gt;=13.879,D137&lt;1.75,C137&gt;=4.85,F137&lt;0.9,B137&lt;3.05),"versicolor","shouldnthappen")))))))))))</f>
        <v>versicolor</v>
      </c>
      <c r="AT137" s="1" t="str">
        <f aca="false">IF(AND(D137&lt;0.75),"setosa",IF(AND(D137&gt;=1.75,D137&gt;=0.75),"virginica",IF(AND(D137&lt;1.45,G137&lt;7.37,D137&lt;1.75,D137&gt;=0.75),"versicolor",IF(AND(D137&gt;=1.45,G137&lt;7.37,D137&lt;1.75,D137&gt;=0.75),"virginica",IF(AND(C137&lt;5.45,G137&gt;=7.37,D137&lt;1.75,D137&gt;=0.75),"versicolor",IF(AND(C137&gt;=5.45,G137&gt;=7.37,D137&lt;1.75,D137&gt;=0.75),"virginica","shouldnthappen"))))))</f>
        <v>versicolor</v>
      </c>
      <c r="AU137" s="1" t="str">
        <f aca="false">IF(AND(D137&lt;0.7),"setosa",IF(AND(D137&gt;=1.7,A137&gt;=6.15,D137&gt;=0.7),"virginica",IF(AND(B137&gt;=2.55,C137&lt;4.75,A137&lt;6.15,D137&gt;=0.7),"versicolor",IF(AND(D137&gt;=1.7,C137&gt;=4.75,A137&lt;6.15,D137&gt;=0.7),"virginica",IF(AND(C137&lt;5.25,D137&lt;1.7,A137&gt;=6.15,D137&gt;=0.7),"versicolor",IF(AND(C137&gt;=5.25,D137&lt;1.7,A137&gt;=6.15,D137&gt;=0.7),"virginica",IF(AND(C137&lt;4.25,B137&lt;2.55,C137&lt;4.75,A137&lt;6.15,D137&gt;=0.7),"versicolor",IF(AND(C137&gt;=4.25,B137&lt;2.55,C137&lt;4.75,A137&lt;6.15,D137&gt;=0.7),"virginica",IF(AND(B137&lt;2.65,D137&lt;1.7,C137&gt;=4.75,A137&lt;6.15,D137&gt;=0.7),"virginica",IF(AND(B137&gt;=2.65,D137&lt;1.7,C137&gt;=4.75,A137&lt;6.15,D137&gt;=0.7),"versicolor","shouldnthappen"))))))))))</f>
        <v>versicolor</v>
      </c>
      <c r="AV137" s="1" t="str">
        <f aca="false">IF(AND(D137&lt;0.75),"setosa",IF(AND(F137&gt;=0.899,D137&gt;=0.75),"virginica",IF(AND(D137&lt;1.65,A137&lt;6.05,F137&lt;0.899,D137&gt;=0.75),"versicolor",IF(AND(D137&gt;=1.65,A137&lt;6.05,F137&lt;0.899,D137&gt;=0.75),"virginica",IF(AND(C137&gt;=5.05,A137&gt;=6.05,F137&lt;0.899,D137&gt;=0.75),"virginica",IF(AND(G137&gt;=13.757,C137&lt;5.05,A137&gt;=6.05,F137&lt;0.899,D137&gt;=0.75),"versicolor",IF(AND(D137&lt;1.6,G137&lt;13.757,C137&lt;5.05,A137&gt;=6.05,F137&lt;0.899,D137&gt;=0.75),"versicolor",IF(AND(D137&gt;=1.6,G137&lt;13.757,C137&lt;5.05,A137&gt;=6.05,F137&lt;0.899,D137&gt;=0.75),"virginica","shouldnthappen"))))))))</f>
        <v>versicolor</v>
      </c>
      <c r="AW137" s="1" t="str">
        <f aca="false">IF(AND(F137&lt;0.117,A137&gt;=5.55),"virginica",IF(AND(A137&gt;=5.2,G137&lt;6.086,A137&lt;5.55),"versicolor",IF(AND(D137&lt;0.7,G137&gt;=6.086,A137&lt;5.55),"setosa",IF(AND(D137&gt;=0.7,G137&gt;=6.086,A137&lt;5.55),"versicolor",IF(AND(A137&lt;4.75,A137&lt;5.2,G137&lt;6.086,A137&lt;5.55),"setosa",IF(AND(A137&gt;=4.75,A137&lt;5.2,G137&lt;6.086,A137&lt;5.55),"virginica",IF(AND(D137&gt;=1.65,C137&lt;4.95,F137&gt;=0.117,A137&gt;=5.55),"virginica",IF(AND(D137&gt;=1.75,C137&gt;=4.95,F137&gt;=0.117,A137&gt;=5.55),"virginica",IF(AND(C137&lt;2.6,D137&lt;1.65,C137&lt;4.95,F137&gt;=0.117,A137&gt;=5.55),"setosa",IF(AND(C137&gt;=2.6,D137&lt;1.65,C137&lt;4.95,F137&gt;=0.117,A137&gt;=5.55),"versicolor",IF(AND(D137&lt;1.55,D137&lt;1.75,C137&gt;=4.95,F137&gt;=0.117,A137&gt;=5.55),"virginica",IF(AND(A137&lt;6.95,D137&gt;=1.55,D137&lt;1.75,C137&gt;=4.95,F137&gt;=0.117,A137&gt;=5.55),"versicolor",IF(AND(A137&gt;=6.95,D137&gt;=1.55,D137&lt;1.75,C137&gt;=4.95,F137&gt;=0.117,A137&gt;=5.55),"virginica","shouldnthappen")))))))))))))</f>
        <v>versicolor</v>
      </c>
      <c r="AX137" s="1" t="str">
        <f aca="false">IF(AND(D137&lt;0.75),"setosa",IF(AND(F137&lt;0.138,D137&gt;=0.75),"virginica",IF(AND(C137&lt;4.45,A137&lt;6.15,F137&gt;=0.138,D137&gt;=0.75),"versicolor",IF(AND(C137&gt;=5.05,A137&gt;=6.15,F137&gt;=0.138,D137&gt;=0.75),"virginica",IF(AND(B137&lt;2.65,C137&gt;=4.45,A137&lt;6.15,F137&gt;=0.138,D137&gt;=0.75),"virginica",IF(AND(A137&gt;=6.35,C137&lt;5.05,A137&gt;=6.15,F137&gt;=0.138,D137&gt;=0.75),"versicolor",IF(AND(A137&lt;5.65,B137&gt;=2.65,C137&gt;=4.45,A137&lt;6.15,F137&gt;=0.138,D137&gt;=0.75),"virginica",IF(AND(D137&lt;1.75,A137&lt;6.35,C137&lt;5.05,A137&gt;=6.15,F137&gt;=0.138,D137&gt;=0.75),"versicolor",IF(AND(D137&gt;=1.75,A137&lt;6.35,C137&lt;5.05,A137&gt;=6.15,F137&gt;=0.138,D137&gt;=0.75),"virginica",IF(AND(D137&lt;1.7,A137&gt;=5.65,B137&gt;=2.65,C137&gt;=4.45,A137&lt;6.15,F137&gt;=0.138,D137&gt;=0.75),"versicolor",IF(AND(D137&gt;=1.7,A137&gt;=5.65,B137&gt;=2.65,C137&gt;=4.45,A137&lt;6.15,F137&gt;=0.138,D137&gt;=0.75),"virginica","shouldnthappen")))))))))))</f>
        <v>versicolor</v>
      </c>
      <c r="AY137" s="1" t="str">
        <f aca="false">IF(AND(D137&lt;0.75,A137&lt;5.55),"setosa",IF(AND(A137&lt;4.95,D137&gt;=0.75,A137&lt;5.55),"virginica",IF(AND(A137&gt;=4.95,D137&gt;=0.75,A137&lt;5.55),"versicolor",IF(AND(C137&lt;2.6,C137&lt;4.85,A137&gt;=5.55),"setosa",IF(AND(C137&gt;=2.6,C137&lt;4.85,A137&gt;=5.55),"versicolor",IF(AND(D137&gt;=1.75,C137&gt;=4.85,A137&gt;=5.55),"virginica",IF(AND(F137&lt;0.405,D137&lt;1.75,C137&gt;=4.85,A137&gt;=5.55),"versicolor",IF(AND(B137&lt;3.05,F137&gt;=0.405,D137&lt;1.75,C137&gt;=4.85,A137&gt;=5.55),"virginica",IF(AND(B137&gt;=3.05,F137&gt;=0.405,D137&lt;1.75,C137&gt;=4.85,A137&gt;=5.55),"versicolor","shouldnthappen")))))))))</f>
        <v>versicolor</v>
      </c>
      <c r="AZ137" s="1" t="str">
        <f aca="false">IF(AND(D137&lt;0.75),"setosa",IF(AND(F137&lt;0.9,C137&lt;4.95,D137&gt;=0.75),"versicolor",IF(AND(F137&gt;=0.9,C137&lt;4.95,D137&gt;=0.75),"virginica",IF(AND(D137&gt;=1.7,C137&gt;=4.95,D137&gt;=0.75),"virginica",IF(AND(F137&lt;0.405,D137&lt;1.7,C137&gt;=4.95,D137&gt;=0.75),"versicolor",IF(AND(F137&gt;=0.405,D137&lt;1.7,C137&gt;=4.95,D137&gt;=0.75),"virginica","shouldnthappen"))))))</f>
        <v>versicolor</v>
      </c>
      <c r="BA137" s="1" t="str">
        <f aca="false">IF(AND(D137&lt;0.75),"setosa",IF(AND(D137&gt;=1.7,C137&gt;=5.05,D137&gt;=0.75),"virginica",IF(AND(D137&lt;1.45,D137&lt;1.6,C137&lt;5.05,D137&gt;=0.75),"versicolor",IF(AND(A137&lt;5.8,D137&gt;=1.6,C137&lt;5.05,D137&gt;=0.75),"virginica",IF(AND(A137&gt;=5.8,D137&gt;=1.6,C137&lt;5.05,D137&gt;=0.75),"versicolor",IF(AND(F137&lt;0.417,D137&lt;1.7,C137&gt;=5.05,D137&gt;=0.75),"versicolor",IF(AND(F137&gt;=0.417,D137&lt;1.7,C137&gt;=5.05,D137&gt;=0.75),"virginica",IF(AND(A137&lt;5.95,D137&gt;=1.45,D137&lt;1.6,C137&lt;5.05,D137&gt;=0.75),"versicolor",IF(AND(G137&lt;10.618,A137&gt;=5.95,D137&gt;=1.45,D137&lt;1.6,C137&lt;5.05,D137&gt;=0.75),"virginica",IF(AND(G137&gt;=10.618,A137&gt;=5.95,D137&gt;=1.45,D137&lt;1.6,C137&lt;5.05,D137&gt;=0.75),"versicolor","shouldnthappen"))))))))))</f>
        <v>versicolor</v>
      </c>
      <c r="BB137" s="1" t="str">
        <f aca="false">IF(AND(C137&lt;2.6),"setosa",IF(AND(D137&gt;=1.75,C137&gt;=2.6),"virginica",IF(AND(C137&gt;=5.45,D137&lt;1.75,C137&gt;=2.6),"virginica",IF(AND(F137&gt;=0.259,C137&lt;5.45,D137&lt;1.75,C137&gt;=2.6),"versicolor",IF(AND(C137&lt;5.05,F137&lt;0.259,C137&lt;5.45,D137&lt;1.75,C137&gt;=2.6),"versicolor",IF(AND(C137&gt;=5.05,F137&lt;0.259,C137&lt;5.45,D137&lt;1.75,C137&gt;=2.6),"virginica","shouldnthappen"))))))</f>
        <v>versicolor</v>
      </c>
      <c r="BC137" s="1" t="str">
        <f aca="false">IF(AND(A137&lt;4.95,B137&lt;2.7,A137&lt;5.55),"virginica",IF(AND(A137&gt;=4.95,B137&lt;2.7,A137&lt;5.55),"versicolor",IF(AND(C137&lt;3.2,B137&gt;=2.7,A137&lt;5.55),"setosa",IF(AND(C137&gt;=3.2,B137&gt;=2.7,A137&lt;5.55),"versicolor",IF(AND(F137&gt;=0.85,A137&lt;6.15,A137&gt;=5.55),"virginica",IF(AND(D137&lt;1.45,A137&gt;=6.15,A137&gt;=5.55),"versicolor",IF(AND(C137&lt;4.8,F137&lt;0.85,A137&lt;6.15,A137&gt;=5.55),"versicolor",IF(AND(D137&gt;=1.7,D137&gt;=1.45,A137&gt;=6.15,A137&gt;=5.55),"virginica",IF(AND(G137&lt;9.333,C137&gt;=4.8,F137&lt;0.85,A137&lt;6.15,A137&gt;=5.55),"versicolor",IF(AND(G137&gt;=9.333,C137&gt;=4.8,F137&lt;0.85,A137&lt;6.15,A137&gt;=5.55),"virginica",IF(AND(C137&lt;4.9,D137&lt;1.7,D137&gt;=1.45,A137&gt;=6.15,A137&gt;=5.55),"versicolor",IF(AND(C137&gt;=4.9,D137&lt;1.7,D137&gt;=1.45,A137&gt;=6.15,A137&gt;=5.55),"virginica","shouldnthappen"))))))))))))</f>
        <v>versicolor</v>
      </c>
      <c r="BD137" s="1" t="str">
        <f aca="false">IF(AND(C137&lt;2.35),"setosa",IF(AND(C137&lt;4.75,B137&lt;2.55,C137&gt;=2.35),"versicolor",IF(AND(C137&gt;=4.75,B137&lt;2.55,C137&gt;=2.35),"virginica",IF(AND(C137&lt;4.75,B137&gt;=2.55,C137&gt;=2.35),"versicolor",IF(AND(D137&gt;=1.75,C137&gt;=4.75,B137&gt;=2.55,C137&gt;=2.35),"virginica",IF(AND(A137&gt;=6.5,D137&lt;1.75,C137&gt;=4.75,B137&gt;=2.55,C137&gt;=2.35),"versicolor",IF(AND(A137&lt;6.05,A137&lt;6.5,D137&lt;1.75,C137&gt;=4.75,B137&gt;=2.55,C137&gt;=2.35),"versicolor",IF(AND(A137&gt;=6.05,A137&lt;6.5,D137&lt;1.75,C137&gt;=4.75,B137&gt;=2.55,C137&gt;=2.35),"virginica","shouldnthappen"))))))))</f>
        <v>versicolor</v>
      </c>
      <c r="BE137" s="1" t="str">
        <f aca="false">IF(AND(C137&lt;2.5),"setosa",IF(AND(D137&lt;1.65,C137&lt;4.75,C137&gt;=2.5),"versicolor",IF(AND(D137&gt;=1.65,C137&lt;4.75,C137&gt;=2.5),"virginica",IF(AND(D137&gt;=1.75,C137&gt;=4.75,C137&gt;=2.5),"virginica",IF(AND(C137&lt;4.95,D137&lt;1.75,C137&gt;=4.75,C137&gt;=2.5),"versicolor",IF(AND(A137&lt;6.5,C137&gt;=4.95,D137&lt;1.75,C137&gt;=4.75,C137&gt;=2.5),"virginica",IF(AND(A137&gt;=6.5,C137&gt;=4.95,D137&lt;1.75,C137&gt;=4.75,C137&gt;=2.5),"versicolor","shouldnthappen")))))))</f>
        <v>versicolor</v>
      </c>
      <c r="BF137" s="1" t="str">
        <f aca="false">IF(AND(G137&gt;=15.244),"virginica",IF(AND(C137&lt;3.2,B137&gt;=3.15,G137&lt;15.244),"setosa",IF(AND(A137&gt;=4.95,C137&lt;4.7,B137&lt;3.15,G137&lt;15.244),"versicolor",IF(AND(C137&gt;=5.15,C137&gt;=4.7,B137&lt;3.15,G137&lt;15.244),"virginica",IF(AND(A137&gt;=6.45,C137&gt;=3.2,B137&gt;=3.15,G137&lt;15.244),"virginica",IF(AND(D137&lt;0.95,A137&lt;4.95,C137&lt;4.7,B137&lt;3.15,G137&lt;15.244),"setosa",IF(AND(D137&gt;=0.95,A137&lt;4.95,C137&lt;4.7,B137&lt;3.15,G137&lt;15.244),"virginica",IF(AND(F137&lt;0.816,A137&lt;6.45,C137&gt;=3.2,B137&gt;=3.15,G137&lt;15.244),"virginica",IF(AND(F137&gt;=0.816,A137&lt;6.45,C137&gt;=3.2,B137&gt;=3.15,G137&lt;15.244),"versicolor",IF(AND(A137&gt;=6.5,B137&lt;3.05,C137&lt;5.15,C137&gt;=4.7,B137&lt;3.15,G137&lt;15.244),"versicolor",IF(AND(G137&lt;11.093,B137&gt;=3.05,C137&lt;5.15,C137&gt;=4.7,B137&lt;3.15,G137&lt;15.244),"virginica",IF(AND(G137&gt;=11.093,B137&gt;=3.05,C137&lt;5.15,C137&gt;=4.7,B137&lt;3.15,G137&lt;15.244),"versicolor",IF(AND(D137&gt;=1.7,A137&lt;6.5,B137&lt;3.05,C137&lt;5.15,C137&gt;=4.7,B137&lt;3.15,G137&lt;15.244),"virginica",IF(AND(G137&lt;7.498,D137&lt;1.7,A137&lt;6.5,B137&lt;3.05,C137&lt;5.15,C137&gt;=4.7,B137&lt;3.15,G137&lt;15.244),"virginica",IF(AND(G137&gt;=7.498,D137&lt;1.7,A137&lt;6.5,B137&lt;3.05,C137&lt;5.15,C137&gt;=4.7,B137&lt;3.15,G137&lt;15.244),"versicolor","shouldnthappen")))))))))))))))</f>
        <v>versicolor</v>
      </c>
      <c r="BG137" s="1" t="str">
        <f aca="false">IF(AND(B137&gt;=3.35,C137&lt;4.85),"setosa",IF(AND(D137&gt;=1.75,C137&gt;=4.85),"virginica",IF(AND(D137&lt;0.75,B137&lt;3.35,C137&lt;4.85),"setosa",IF(AND(G137&gt;=13.879,D137&lt;1.75,C137&gt;=4.85),"versicolor",IF(AND(F137&gt;=0.9,D137&gt;=0.75,B137&lt;3.35,C137&lt;4.85),"virginica",IF(AND(F137&gt;=0.405,G137&lt;13.879,D137&lt;1.75,C137&gt;=4.85),"virginica",IF(AND(B137&gt;=2.55,F137&lt;0.9,D137&gt;=0.75,B137&lt;3.35,C137&lt;4.85),"versicolor",IF(AND(G137&lt;7.498,F137&lt;0.405,G137&lt;13.879,D137&lt;1.75,C137&gt;=4.85),"virginica",IF(AND(G137&gt;=7.498,F137&lt;0.405,G137&lt;13.879,D137&lt;1.75,C137&gt;=4.85),"versicolor",IF(AND(G137&lt;5.656,B137&lt;2.55,F137&lt;0.9,D137&gt;=0.75,B137&lt;3.35,C137&lt;4.85),"virginica",IF(AND(G137&gt;=5.656,B137&lt;2.55,F137&lt;0.9,D137&gt;=0.75,B137&lt;3.35,C137&lt;4.85),"versicolor","shouldnthappen")))))))))))</f>
        <v>versicolor</v>
      </c>
      <c r="BH137" s="1" t="str">
        <f aca="false">IF(AND(D137&lt;0.7),"setosa",IF(AND(D137&gt;=1.65,A137&lt;6.65,D137&gt;=0.7),"virginica",IF(AND(D137&lt;1.55,A137&gt;=6.65,D137&gt;=0.7),"versicolor",IF(AND(D137&gt;=1.55,A137&gt;=6.65,D137&gt;=0.7),"virginica",IF(AND(F137&gt;=0.529,D137&lt;1.65,A137&lt;6.65,D137&gt;=0.7),"versicolor",IF(AND(C137&gt;=5.35,F137&lt;0.529,D137&lt;1.65,A137&lt;6.65,D137&gt;=0.7),"virginica",IF(AND(G137&gt;=7.411,C137&lt;5.35,F137&lt;0.529,D137&lt;1.65,A137&lt;6.65,D137&gt;=0.7),"versicolor",IF(AND(G137&lt;6.927,G137&lt;7.411,C137&lt;5.35,F137&lt;0.529,D137&lt;1.65,A137&lt;6.65,D137&gt;=0.7),"versicolor",IF(AND(G137&gt;=6.927,G137&lt;7.411,C137&lt;5.35,F137&lt;0.529,D137&lt;1.65,A137&lt;6.65,D137&gt;=0.7),"virginica","shouldnthappen")))))))))</f>
        <v>versicolor</v>
      </c>
      <c r="BI137" s="1" t="str">
        <f aca="false">IF(AND(D137&gt;=1.7),"virginica",IF(AND(D137&lt;0.7,D137&lt;1.7),"setosa",IF(AND(D137&lt;1.45,G137&lt;7.37,D137&gt;=0.7,D137&lt;1.7),"versicolor",IF(AND(D137&gt;=1.45,G137&lt;7.37,D137&gt;=0.7,D137&lt;1.7),"virginica",IF(AND(B137&gt;=2.65,G137&gt;=7.37,D137&gt;=0.7,D137&lt;1.7),"versicolor",IF(AND(C137&lt;5.05,B137&lt;2.65,G137&gt;=7.37,D137&gt;=0.7,D137&lt;1.7),"versicolor",IF(AND(C137&gt;=5.05,B137&lt;2.65,G137&gt;=7.37,D137&gt;=0.7,D137&lt;1.7),"virginica","shouldnthappen")))))))</f>
        <v>versicolor</v>
      </c>
    </row>
    <row r="138" customFormat="false" ht="13.8" hidden="false" customHeight="false" outlineLevel="0" collapsed="false">
      <c r="A138" s="1" t="n">
        <v>7.1</v>
      </c>
      <c r="B138" s="1" t="n">
        <v>3</v>
      </c>
      <c r="C138" s="1" t="n">
        <v>5.9</v>
      </c>
      <c r="D138" s="1" t="n">
        <v>2.1</v>
      </c>
      <c r="E138" s="1" t="s">
        <v>93</v>
      </c>
      <c r="F138" s="1" t="n">
        <v>0.0320943994447589</v>
      </c>
      <c r="G138" s="1" t="n">
        <v>10.3201091130264</v>
      </c>
      <c r="H138" s="11" t="str">
        <f aca="false">E138</f>
        <v>virginica</v>
      </c>
      <c r="I138" s="1" t="str">
        <f aca="false">INDEX(L138:BI138, MODE(MATCH(L138:BI138, L138:BI138, 0 )))</f>
        <v>virginica</v>
      </c>
      <c r="J138" s="12" t="n">
        <f aca="false">COUNTIF(L138:BI138, H138) / COUNTA(L138:BI138)</f>
        <v>1</v>
      </c>
      <c r="K138" s="13" t="n">
        <f aca="false">I138=H138</f>
        <v>1</v>
      </c>
      <c r="L138" s="1" t="str">
        <f aca="false">IF(AND(C138&lt;3.65,B138&gt;=3.35),"setosa",IF(AND(C138&gt;=3.65,B138&gt;=3.35),"virginica",IF(AND(C138&lt;2.35,C138&lt;4.85,B138&lt;3.35),"setosa",IF(AND(F138&gt;=0.899,C138&gt;=2.35,C138&lt;4.85,B138&lt;3.35),"virginica",IF(AND(G138&gt;=8.268,B138&lt;2.75,C138&gt;=4.85,B138&lt;3.35),"virginica",IF(AND(D138&lt;1.55,B138&gt;=2.75,C138&gt;=4.85,B138&lt;3.35),"versicolor",IF(AND(D138&gt;=1.55,B138&gt;=2.75,C138&gt;=4.85,B138&lt;3.35),"virginica",IF(AND(G138&lt;6.537,F138&lt;0.899,C138&gt;=2.35,C138&lt;4.85,B138&lt;3.35),"virginica",IF(AND(G138&gt;=6.537,F138&lt;0.899,C138&gt;=2.35,C138&lt;4.85,B138&lt;3.35),"versicolor",IF(AND(G138&lt;6.878,G138&lt;8.268,B138&lt;2.75,C138&gt;=4.85,B138&lt;3.35),"virginica",IF(AND(G138&gt;=6.878,G138&lt;8.268,B138&lt;2.75,C138&gt;=4.85,B138&lt;3.35),"versicolor","shouldnthappen")))))))))))</f>
        <v>virginica</v>
      </c>
      <c r="M138" s="1" t="str">
        <f aca="false">IF(AND(C138&lt;2.6),"setosa",IF(AND(D138&gt;=1.75,C138&gt;=2.6),"virginica",IF(AND(G138&lt;6.094,D138&lt;1.75,C138&gt;=2.6),"virginica",IF(AND(D138&lt;1.35,G138&gt;=6.094,D138&lt;1.75,C138&gt;=2.6),"versicolor",IF(AND(C138&lt;5.05,D138&gt;=1.35,G138&gt;=6.094,D138&lt;1.75,C138&gt;=2.6),"versicolor",IF(AND(C138&gt;=5.05,D138&gt;=1.35,G138&gt;=6.094,D138&lt;1.75,C138&gt;=2.6),"virginica","shouldnthappen"))))))</f>
        <v>virginica</v>
      </c>
      <c r="N138" s="1" t="str">
        <f aca="false">IF(AND(A138&lt;6.6,B138&gt;=3.45),"setosa",IF(AND(A138&gt;=6.6,B138&gt;=3.45),"virginica",IF(AND(D138&lt;0.7,C138&lt;4.75,B138&lt;3.45),"setosa",IF(AND(D138&gt;=0.7,C138&lt;4.75,B138&lt;3.45),"versicolor",IF(AND(C138&gt;=5.15,C138&gt;=4.75,B138&lt;3.45),"virginica",IF(AND(D138&gt;=1.7,A138&lt;6.5,C138&lt;5.15,C138&gt;=4.75,B138&lt;3.45),"virginica",IF(AND(C138&lt;5.05,A138&gt;=6.5,C138&lt;5.15,C138&gt;=4.75,B138&lt;3.45),"versicolor",IF(AND(C138&gt;=5.05,A138&gt;=6.5,C138&lt;5.15,C138&gt;=4.75,B138&lt;3.45),"virginica",IF(AND(G138&lt;7.498,D138&lt;1.7,A138&lt;6.5,C138&lt;5.15,C138&gt;=4.75,B138&lt;3.45),"virginica",IF(AND(G138&gt;=7.498,D138&lt;1.7,A138&lt;6.5,C138&lt;5.15,C138&gt;=4.75,B138&lt;3.45),"versicolor","shouldnthappen"))))))))))</f>
        <v>virginica</v>
      </c>
      <c r="O138" s="1" t="str">
        <f aca="false">IF(AND(D138&lt;0.75),"setosa",IF(AND(C138&lt;4.75,C138&lt;4.85,D138&gt;=0.75),"versicolor",IF(AND(A138&gt;=6.05,C138&gt;=4.85,D138&gt;=0.75),"virginica",IF(AND(D138&lt;1.6,C138&gt;=4.75,C138&lt;4.85,D138&gt;=0.75),"versicolor",IF(AND(D138&gt;=1.6,C138&gt;=4.75,C138&lt;4.85,D138&gt;=0.75),"virginica",IF(AND(A138&lt;5.9,A138&lt;6.05,C138&gt;=4.85,D138&gt;=0.75),"virginica",IF(AND(A138&gt;=5.9,A138&lt;6.05,C138&gt;=4.85,D138&gt;=0.75),"versicolor","shouldnthappen")))))))</f>
        <v>virginica</v>
      </c>
      <c r="P138" s="1" t="str">
        <f aca="false">IF(AND(D138&lt;0.75),"setosa",IF(AND(A138&lt;5.55,D138&gt;=0.75),"versicolor",IF(AND(D138&gt;=1.7,G138&lt;13.158,A138&gt;=5.55,D138&gt;=0.75),"virginica",IF(AND(B138&lt;2.45,D138&lt;1.7,G138&lt;13.158,A138&gt;=5.55,D138&gt;=0.75),"virginica",IF(AND(B138&gt;=2.45,D138&lt;1.7,G138&lt;13.158,A138&gt;=5.55,D138&gt;=0.75),"versicolor",IF(AND(B138&gt;=3.05,G138&lt;15.551,G138&gt;=13.158,A138&gt;=5.55,D138&gt;=0.75),"versicolor",IF(AND(B138&lt;2.9,G138&gt;=15.551,G138&gt;=13.158,A138&gt;=5.55,D138&gt;=0.75),"versicolor",IF(AND(B138&gt;=2.9,G138&gt;=15.551,G138&gt;=13.158,A138&gt;=5.55,D138&gt;=0.75),"virginica",IF(AND(D138&lt;1.3,G138&lt;14.221,B138&lt;3.05,G138&lt;15.551,G138&gt;=13.158,A138&gt;=5.55,D138&gt;=0.75),"versicolor",IF(AND(D138&gt;=1.3,G138&lt;14.221,B138&lt;3.05,G138&lt;15.551,G138&gt;=13.158,A138&gt;=5.55,D138&gt;=0.75),"virginica",IF(AND(C138&lt;4.9,G138&gt;=14.221,B138&lt;3.05,G138&lt;15.551,G138&gt;=13.158,A138&gt;=5.55,D138&gt;=0.75),"versicolor",IF(AND(C138&gt;=4.9,G138&gt;=14.221,B138&lt;3.05,G138&lt;15.551,G138&gt;=13.158,A138&gt;=5.55,D138&gt;=0.75),"virginica","shouldnthappen"))))))))))))</f>
        <v>virginica</v>
      </c>
      <c r="Q138" s="1" t="str">
        <f aca="false">IF(AND(C138&lt;2.6),"setosa",IF(AND(A138&gt;=4.95,C138&lt;4.75,C138&gt;=2.6),"versicolor",IF(AND(D138&gt;=1.75,C138&gt;=4.75,C138&gt;=2.6),"virginica",IF(AND(B138&lt;2.45,A138&lt;4.95,C138&lt;4.75,C138&gt;=2.6),"versicolor",IF(AND(B138&gt;=2.45,A138&lt;4.95,C138&lt;4.75,C138&gt;=2.6),"virginica",IF(AND(G138&lt;7.498,D138&lt;1.75,C138&gt;=4.75,C138&gt;=2.6),"virginica",IF(AND(F138&lt;0.417,G138&gt;=7.498,D138&lt;1.75,C138&gt;=4.75,C138&gt;=2.6),"versicolor",IF(AND(F138&lt;0.442,F138&gt;=0.417,G138&gt;=7.498,D138&lt;1.75,C138&gt;=4.75,C138&gt;=2.6),"virginica",IF(AND(F138&gt;=0.442,F138&gt;=0.417,G138&gt;=7.498,D138&lt;1.75,C138&gt;=4.75,C138&gt;=2.6),"versicolor","shouldnthappen")))))))))</f>
        <v>virginica</v>
      </c>
      <c r="R138" s="1" t="str">
        <f aca="false">IF(AND(D138&lt;0.75),"setosa",IF(AND(D138&lt;1.75,A138&gt;=6.25,D138&gt;=0.75),"versicolor",IF(AND(D138&gt;=1.75,A138&gt;=6.25,D138&gt;=0.75),"virginica",IF(AND(D138&lt;1.6,C138&lt;4.75,A138&lt;6.25,D138&gt;=0.75),"versicolor",IF(AND(D138&gt;=1.6,C138&lt;4.75,A138&lt;6.25,D138&gt;=0.75),"virginica",IF(AND(G138&lt;6.998,C138&gt;=4.75,A138&lt;6.25,D138&gt;=0.75),"virginica",IF(AND(A138&lt;6.05,G138&gt;=6.998,C138&gt;=4.75,A138&lt;6.25,D138&gt;=0.75),"versicolor",IF(AND(A138&gt;=6.05,G138&gt;=6.998,C138&gt;=4.75,A138&lt;6.25,D138&gt;=0.75),"virginica","shouldnthappen"))))))))</f>
        <v>virginica</v>
      </c>
      <c r="S138" s="1" t="str">
        <f aca="false">IF(AND(B138&gt;=3.05,A138&lt;5.45),"setosa",IF(AND(C138&lt;2.2,B138&lt;3.05,A138&lt;5.45),"setosa",IF(AND(C138&gt;=2.2,B138&lt;3.05,A138&lt;5.45),"versicolor",IF(AND(B138&lt;3.7,C138&lt;4.8,A138&gt;=5.45),"versicolor",IF(AND(B138&gt;=3.7,C138&lt;4.8,A138&gt;=5.45),"setosa",IF(AND(G138&lt;13.757,C138&lt;5.05,C138&gt;=4.8,A138&gt;=5.45),"virginica",IF(AND(G138&gt;=13.757,C138&lt;5.05,C138&gt;=4.8,A138&gt;=5.45),"versicolor",IF(AND(C138&gt;=5.15,C138&gt;=5.05,C138&gt;=4.8,A138&gt;=5.45),"virginica",IF(AND(A138&lt;5.95,C138&lt;5.15,C138&gt;=5.05,C138&gt;=4.8,A138&gt;=5.45),"virginica",IF(AND(D138&gt;=1.8,A138&gt;=5.95,C138&lt;5.15,C138&gt;=5.05,C138&gt;=4.8,A138&gt;=5.45),"virginica",IF(AND(B138&lt;2.75,D138&lt;1.8,A138&gt;=5.95,C138&lt;5.15,C138&gt;=5.05,C138&gt;=4.8,A138&gt;=5.45),"versicolor",IF(AND(B138&gt;=2.75,D138&lt;1.8,A138&gt;=5.95,C138&lt;5.15,C138&gt;=5.05,C138&gt;=4.8,A138&gt;=5.45),"virginica","shouldnthappen"))))))))))))</f>
        <v>virginica</v>
      </c>
      <c r="T138" s="1" t="str">
        <f aca="false">IF(AND(C138&lt;2.6),"setosa",IF(AND(D138&lt;1.65,C138&lt;4.75,C138&gt;=2.6),"versicolor",IF(AND(D138&gt;=1.65,C138&lt;4.75,C138&gt;=2.6),"virginica",IF(AND(G138&gt;=8.494,A138&lt;6.6,C138&gt;=4.75,C138&gt;=2.6),"virginica",IF(AND(C138&lt;5.2,A138&gt;=6.6,C138&gt;=4.75,C138&gt;=2.6),"versicolor",IF(AND(C138&gt;=5.2,A138&gt;=6.6,C138&gt;=4.75,C138&gt;=2.6),"virginica",IF(AND(A138&lt;5.95,G138&lt;8.494,A138&lt;6.6,C138&gt;=4.75,C138&gt;=2.6),"virginica",IF(AND(A138&gt;=5.95,G138&lt;8.494,A138&lt;6.6,C138&gt;=4.75,C138&gt;=2.6),"versicolor","shouldnthappen"))))))))</f>
        <v>virginica</v>
      </c>
      <c r="U138" s="1" t="str">
        <f aca="false">IF(AND(C138&lt;3.65,B138&gt;=3.35),"setosa",IF(AND(C138&gt;=3.65,B138&gt;=3.35),"virginica",IF(AND(C138&lt;2.35,A138&lt;6.25,B138&lt;3.35),"setosa",IF(AND(C138&lt;4.85,A138&gt;=6.25,B138&lt;3.35),"versicolor",IF(AND(G138&gt;=15.426,C138&gt;=2.35,A138&lt;6.25,B138&lt;3.35),"virginica",IF(AND(D138&gt;=1.55,C138&gt;=4.85,A138&gt;=6.25,B138&lt;3.35),"virginica",IF(AND(D138&lt;1.8,G138&lt;15.426,C138&gt;=2.35,A138&lt;6.25,B138&lt;3.35),"versicolor",IF(AND(D138&gt;=1.8,G138&lt;15.426,C138&gt;=2.35,A138&lt;6.25,B138&lt;3.35),"virginica",IF(AND(B138&lt;2.95,D138&lt;1.55,C138&gt;=4.85,A138&gt;=6.25,B138&lt;3.35),"virginica",IF(AND(B138&gt;=2.95,D138&lt;1.55,C138&gt;=4.85,A138&gt;=6.25,B138&lt;3.35),"versicolor","shouldnthappen"))))))))))</f>
        <v>virginica</v>
      </c>
      <c r="V138" s="1" t="str">
        <f aca="false">IF(AND(C138&lt;2.6),"setosa",IF(AND(C138&gt;=4.85,C138&gt;=2.6),"virginica",IF(AND(F138&gt;=0.9,C138&lt;4.85,C138&gt;=2.6),"virginica",IF(AND(G138&lt;5.656,F138&lt;0.9,C138&lt;4.85,C138&gt;=2.6),"virginica",IF(AND(G138&gt;=5.656,F138&lt;0.9,C138&lt;4.85,C138&gt;=2.6),"versicolor","shouldnthappen")))))</f>
        <v>virginica</v>
      </c>
      <c r="W138" s="1" t="str">
        <f aca="false">IF(AND(D138&gt;=1.75,G138&gt;=13.795),"virginica",IF(AND(D138&gt;=1.5,G138&gt;=12.335,G138&lt;13.795),"virginica",IF(AND(C138&lt;2.45,C138&lt;4.85,G138&lt;12.335,G138&lt;13.795),"setosa",IF(AND(C138&gt;=2.45,C138&lt;4.85,G138&lt;12.335,G138&lt;13.795),"versicolor",IF(AND(D138&gt;=1.7,C138&gt;=4.85,G138&lt;12.335,G138&lt;13.795),"virginica",IF(AND(B138&gt;=3.25,D138&lt;1.5,G138&gt;=12.335,G138&lt;13.795),"setosa",IF(AND(D138&lt;1,F138&lt;0.255,D138&lt;1.75,G138&gt;=13.795),"setosa",IF(AND(D138&gt;=1,F138&lt;0.255,D138&lt;1.75,G138&gt;=13.795),"versicolor",IF(AND(A138&lt;5.4,F138&gt;=0.255,D138&lt;1.75,G138&gt;=13.795),"setosa",IF(AND(A138&gt;=5.4,F138&gt;=0.255,D138&lt;1.75,G138&gt;=13.795),"versicolor",IF(AND(A138&lt;6.15,D138&lt;1.7,C138&gt;=4.85,G138&lt;12.335,G138&lt;13.795),"versicolor",IF(AND(A138&gt;=6.15,D138&lt;1.7,C138&gt;=4.85,G138&lt;12.335,G138&lt;13.795),"virginica",IF(AND(C138&lt;5,B138&lt;3.25,D138&lt;1.5,G138&gt;=12.335,G138&lt;13.795),"versicolor",IF(AND(C138&gt;=5,B138&lt;3.25,D138&lt;1.5,G138&gt;=12.335,G138&lt;13.795),"virginica","shouldnthappen"))))))))))))))</f>
        <v>virginica</v>
      </c>
      <c r="X138" s="1" t="str">
        <f aca="false">IF(AND(C138&lt;2.5,A138&lt;5.55),"setosa",IF(AND(F138&lt;0.096,A138&gt;=5.55),"virginica",IF(AND(D138&lt;1.6,C138&gt;=2.5,A138&lt;5.55),"versicolor",IF(AND(D138&gt;=1.6,C138&gt;=2.5,A138&lt;5.55),"virginica",IF(AND(F138&gt;=0.156,C138&lt;4.75,F138&gt;=0.096,A138&gt;=5.55),"versicolor",IF(AND(D138&gt;=1.75,C138&gt;=4.75,F138&gt;=0.096,A138&gt;=5.55),"virginica",IF(AND(B138&lt;3.3,F138&lt;0.156,C138&lt;4.75,F138&gt;=0.096,A138&gt;=5.55),"versicolor",IF(AND(B138&gt;=3.3,F138&lt;0.156,C138&lt;4.75,F138&gt;=0.096,A138&gt;=5.55),"setosa",IF(AND(B138&lt;2.45,A138&lt;6.05,D138&lt;1.75,C138&gt;=4.75,F138&gt;=0.096,A138&gt;=5.55),"virginica",IF(AND(B138&gt;=2.45,A138&lt;6.05,D138&lt;1.75,C138&gt;=4.75,F138&gt;=0.096,A138&gt;=5.55),"versicolor",IF(AND(F138&lt;0.205,A138&gt;=6.05,D138&lt;1.75,C138&gt;=4.75,F138&gt;=0.096,A138&gt;=5.55),"versicolor",IF(AND(F138&gt;=0.205,A138&gt;=6.05,D138&lt;1.75,C138&gt;=4.75,F138&gt;=0.096,A138&gt;=5.55),"virginica","shouldnthappen"))))))))))))</f>
        <v>virginica</v>
      </c>
      <c r="Y138" s="1" t="str">
        <f aca="false">IF(AND(C138&lt;2.35,A138&lt;5.55),"setosa",IF(AND(C138&gt;=5.05,A138&gt;=5.55),"virginica",IF(AND(D138&lt;1.6,C138&gt;=2.35,A138&lt;5.55),"versicolor",IF(AND(D138&gt;=1.6,C138&gt;=2.35,A138&lt;5.55),"virginica",IF(AND(D138&gt;=1.75,C138&lt;5.05,A138&gt;=5.55),"virginica",IF(AND(B138&gt;=3.55,D138&lt;1.75,C138&lt;5.05,A138&gt;=5.55),"setosa",IF(AND(G138&lt;6.3,B138&lt;3.55,D138&lt;1.75,C138&lt;5.05,A138&gt;=5.55),"virginica",IF(AND(G138&gt;=6.3,B138&lt;3.55,D138&lt;1.75,C138&lt;5.05,A138&gt;=5.55),"versicolor","shouldnthappen"))))))))</f>
        <v>virginica</v>
      </c>
      <c r="Z138" s="1" t="str">
        <f aca="false">IF(AND(D138&lt;0.75),"setosa",IF(AND(B138&gt;=2.55,C138&lt;4.85,D138&gt;=0.75),"versicolor",IF(AND(D138&gt;=1.7,C138&gt;=4.85,D138&gt;=0.75),"virginica",IF(AND(D138&lt;1.6,B138&lt;2.55,C138&lt;4.85,D138&gt;=0.75),"versicolor",IF(AND(D138&gt;=1.6,B138&lt;2.55,C138&lt;4.85,D138&gt;=0.75),"virginica",IF(AND(B138&lt;2.65,D138&lt;1.7,C138&gt;=4.85,D138&gt;=0.75),"virginica",IF(AND(F138&lt;0.325,B138&gt;=2.65,D138&lt;1.7,C138&gt;=4.85,D138&gt;=0.75),"virginica",IF(AND(G138&lt;10.717,F138&gt;=0.325,B138&gt;=2.65,D138&lt;1.7,C138&gt;=4.85,D138&gt;=0.75),"versicolor",IF(AND(G138&gt;=10.717,F138&gt;=0.325,B138&gt;=2.65,D138&lt;1.7,C138&gt;=4.85,D138&gt;=0.75),"virginica","shouldnthappen")))))))))</f>
        <v>virginica</v>
      </c>
      <c r="AA138" s="1" t="str">
        <f aca="false">IF(AND(D138&lt;0.75),"setosa",IF(AND(D138&gt;=1.75,D138&gt;=0.75),"virginica",IF(AND(F138&gt;=0.455,D138&lt;1.75,D138&gt;=0.75),"versicolor",IF(AND(D138&lt;1.45,F138&lt;0.455,D138&lt;1.75,D138&gt;=0.75),"versicolor",IF(AND(F138&lt;0.247,D138&gt;=1.45,F138&lt;0.455,D138&lt;1.75,D138&gt;=0.75),"versicolor",IF(AND(F138&gt;=0.247,D138&gt;=1.45,F138&lt;0.455,D138&lt;1.75,D138&gt;=0.75),"virginica","shouldnthappen"))))))</f>
        <v>virginica</v>
      </c>
      <c r="AB138" s="1" t="str">
        <f aca="false">IF(AND(F138&gt;=0.221,B138&gt;=3.35),"setosa",IF(AND(A138&lt;5.3,F138&gt;=0.683,B138&lt;3.35),"setosa",IF(AND(A138&lt;6.45,F138&lt;0.221,B138&gt;=3.35),"setosa",IF(AND(A138&gt;=6.45,F138&lt;0.221,B138&gt;=3.35),"virginica",IF(AND(G138&lt;6.3,A138&lt;6.25,F138&lt;0.683,B138&lt;3.35),"virginica",IF(AND(G138&lt;13.795,A138&gt;=6.25,F138&lt;0.683,B138&lt;3.35),"virginica",IF(AND(D138&lt;1.65,A138&gt;=5.3,F138&gt;=0.683,B138&lt;3.35),"versicolor",IF(AND(D138&gt;=1.65,A138&gt;=5.3,F138&gt;=0.683,B138&lt;3.35),"virginica",IF(AND(D138&lt;0.6,G138&gt;=6.3,A138&lt;6.25,F138&lt;0.683,B138&lt;3.35),"setosa",IF(AND(D138&lt;1.7,G138&gt;=13.795,A138&gt;=6.25,F138&lt;0.683,B138&lt;3.35),"versicolor",IF(AND(D138&gt;=1.7,G138&gt;=13.795,A138&gt;=6.25,F138&lt;0.683,B138&lt;3.35),"virginica",IF(AND(C138&gt;=5.35,D138&gt;=0.6,G138&gt;=6.3,A138&lt;6.25,F138&lt;0.683,B138&lt;3.35),"virginica",IF(AND(D138&lt;1.75,C138&lt;5.35,D138&gt;=0.6,G138&gt;=6.3,A138&lt;6.25,F138&lt;0.683,B138&lt;3.35),"versicolor",IF(AND(D138&gt;=1.75,C138&lt;5.35,D138&gt;=0.6,G138&gt;=6.3,A138&lt;6.25,F138&lt;0.683,B138&lt;3.35),"virginica","shouldnthappen"))))))))))))))</f>
        <v>virginica</v>
      </c>
      <c r="AC138" s="1" t="str">
        <f aca="false">IF(AND(B138&gt;=3.3),"setosa",IF(AND(C138&lt;2.45,D138&lt;1.55,B138&lt;3.3),"setosa",IF(AND(F138&gt;=0.211,D138&gt;=1.55,B138&lt;3.3),"virginica",IF(AND(C138&lt;4.9,C138&gt;=2.45,D138&lt;1.55,B138&lt;3.3),"versicolor",IF(AND(C138&gt;=4.9,C138&gt;=2.45,D138&lt;1.55,B138&lt;3.3),"virginica",IF(AND(F138&lt;0.138,F138&lt;0.211,D138&gt;=1.55,B138&lt;3.3),"virginica",IF(AND(F138&gt;=0.138,F138&lt;0.211,D138&gt;=1.55,B138&lt;3.3),"versicolor","shouldnthappen")))))))</f>
        <v>virginica</v>
      </c>
      <c r="AD138" s="1" t="str">
        <f aca="false">IF(AND(D138&gt;=1.75),"virginica",IF(AND(D138&lt;0.75,D138&lt;1.75),"setosa",IF(AND(D138&lt;1.35,D138&gt;=0.75,D138&lt;1.75),"versicolor",IF(AND(B138&lt;2.6,C138&lt;4.85,D138&gt;=1.35,D138&gt;=0.75,D138&lt;1.75),"virginica",IF(AND(B138&gt;=2.6,C138&lt;4.85,D138&gt;=1.35,D138&gt;=0.75,D138&lt;1.75),"versicolor",IF(AND(A138&lt;6.4,C138&gt;=4.85,D138&gt;=1.35,D138&gt;=0.75,D138&lt;1.75),"virginica",IF(AND(A138&gt;=6.4,C138&gt;=4.85,D138&gt;=1.35,D138&gt;=0.75,D138&lt;1.75),"versicolor","shouldnthappen")))))))</f>
        <v>virginica</v>
      </c>
      <c r="AE138" s="1" t="str">
        <f aca="false">IF(AND(C138&lt;2.45),"setosa",IF(AND(F138&lt;0.07,C138&gt;=2.45),"virginica",IF(AND(A138&gt;=5,C138&lt;4.75,F138&gt;=0.07,C138&gt;=2.45),"versicolor",IF(AND(F138&lt;0.182,C138&gt;=4.75,F138&gt;=0.07,C138&gt;=2.45),"versicolor",IF(AND(B138&lt;2.45,A138&lt;5,C138&lt;4.75,F138&gt;=0.07,C138&gt;=2.45),"versicolor",IF(AND(B138&gt;=2.45,A138&lt;5,C138&lt;4.75,F138&gt;=0.07,C138&gt;=2.45),"virginica",IF(AND(F138&gt;=0.468,F138&gt;=0.182,C138&gt;=4.75,F138&gt;=0.07,C138&gt;=2.45),"virginica",IF(AND(A138&gt;=6.85,F138&lt;0.468,F138&gt;=0.182,C138&gt;=4.75,F138&gt;=0.07,C138&gt;=2.45),"virginica",IF(AND(B138&lt;2.6,A138&lt;6.85,F138&lt;0.468,F138&gt;=0.182,C138&gt;=4.75,F138&gt;=0.07,C138&gt;=2.45),"virginica",IF(AND(B138&gt;=2.6,A138&lt;6.85,F138&lt;0.468,F138&gt;=0.182,C138&gt;=4.75,F138&gt;=0.07,C138&gt;=2.45),"versicolor","shouldnthappen"))))))))))</f>
        <v>virginica</v>
      </c>
      <c r="AF138" s="1" t="str">
        <f aca="false">IF(AND(D138&lt;0.75,A138&lt;5.45),"setosa",IF(AND(D138&gt;=1.75,A138&gt;=5.45),"virginica",IF(AND(G138&lt;6.094,D138&gt;=0.75,A138&lt;5.45),"virginica",IF(AND(G138&gt;=6.094,D138&gt;=0.75,A138&lt;5.45),"versicolor",IF(AND(C138&lt;2.75,D138&lt;1.75,A138&gt;=5.45),"setosa",IF(AND(D138&lt;1.45,C138&gt;=2.75,D138&lt;1.75,A138&gt;=5.45),"versicolor",IF(AND(B138&lt;2.75,D138&gt;=1.45,C138&gt;=2.75,D138&lt;1.75,A138&gt;=5.45),"versicolor",IF(AND(C138&lt;5.05,B138&gt;=2.75,D138&gt;=1.45,C138&gt;=2.75,D138&lt;1.75,A138&gt;=5.45),"versicolor",IF(AND(C138&gt;=5.05,B138&gt;=2.75,D138&gt;=1.45,C138&gt;=2.75,D138&lt;1.75,A138&gt;=5.45),"virginica","shouldnthappen")))))))))</f>
        <v>virginica</v>
      </c>
      <c r="AG138" s="1" t="str">
        <f aca="false">IF(AND(D138&lt;0.65,G138&lt;8.868,A138&lt;5.3),"setosa",IF(AND(C138&lt;2.6,G138&gt;=8.868,A138&lt;5.3),"setosa",IF(AND(C138&gt;=2.6,G138&gt;=8.868,A138&lt;5.3),"versicolor",IF(AND(C138&gt;=4.95,D138&lt;1.55,A138&gt;=5.3),"virginica",IF(AND(G138&lt;13.795,D138&gt;=1.55,A138&gt;=5.3),"virginica",IF(AND(C138&lt;3.75,D138&gt;=0.65,G138&lt;8.868,A138&lt;5.3),"versicolor",IF(AND(C138&gt;=3.75,D138&gt;=0.65,G138&lt;8.868,A138&lt;5.3),"virginica",IF(AND(C138&lt;2.6,C138&lt;4.95,D138&lt;1.55,A138&gt;=5.3),"setosa",IF(AND(C138&gt;=2.6,C138&lt;4.95,D138&lt;1.55,A138&gt;=5.3),"versicolor",IF(AND(C138&lt;4.75,G138&gt;=13.795,D138&gt;=1.55,A138&gt;=5.3),"versicolor",IF(AND(C138&gt;=4.75,G138&gt;=13.795,D138&gt;=1.55,A138&gt;=5.3),"virginica","shouldnthappen")))))))))))</f>
        <v>virginica</v>
      </c>
      <c r="AH138" s="1" t="str">
        <f aca="false">IF(AND(D138&lt;0.75),"setosa",IF(AND(C138&lt;4.75,D138&gt;=0.75),"versicolor",IF(AND(G138&lt;13.757,C138&gt;=4.75,D138&gt;=0.75),"virginica",IF(AND(B138&lt;3.05,G138&gt;=13.757,C138&gt;=4.75,D138&gt;=0.75),"virginica",IF(AND(A138&lt;6.65,B138&gt;=3.05,G138&gt;=13.757,C138&gt;=4.75,D138&gt;=0.75),"virginica",IF(AND(A138&gt;=6.65,B138&gt;=3.05,G138&gt;=13.757,C138&gt;=4.75,D138&gt;=0.75),"versicolor","shouldnthappen"))))))</f>
        <v>virginica</v>
      </c>
      <c r="AI138" s="1" t="str">
        <f aca="false">IF(AND(D138&lt;0.7),"setosa",IF(AND(C138&lt;4.75,D138&gt;=0.7),"versicolor",IF(AND(A138&lt;6.6,F138&lt;0.482,C138&gt;=4.75,D138&gt;=0.7),"virginica",IF(AND(C138&gt;=4.95,F138&gt;=0.482,C138&gt;=4.75,D138&gt;=0.7),"virginica",IF(AND(D138&lt;1.9,A138&gt;=6.6,F138&lt;0.482,C138&gt;=4.75,D138&gt;=0.7),"versicolor",IF(AND(D138&gt;=1.9,A138&gt;=6.6,F138&lt;0.482,C138&gt;=4.75,D138&gt;=0.7),"virginica",IF(AND(F138&gt;=0.766,C138&lt;4.95,F138&gt;=0.482,C138&gt;=4.75,D138&gt;=0.7),"virginica",IF(AND(B138&lt;2.95,F138&lt;0.766,C138&lt;4.95,F138&gt;=0.482,C138&gt;=4.75,D138&gt;=0.7),"virginica",IF(AND(B138&gt;=2.95,F138&lt;0.766,C138&lt;4.95,F138&gt;=0.482,C138&gt;=4.75,D138&gt;=0.7),"versicolor","shouldnthappen")))))))))</f>
        <v>virginica</v>
      </c>
      <c r="AJ138" s="1" t="str">
        <f aca="false">IF(AND(C138&lt;2.45,C138&lt;4.75),"setosa",IF(AND(D138&gt;=1.65,C138&gt;=4.75),"virginica",IF(AND(A138&lt;4.95,C138&gt;=2.45,C138&lt;4.75),"virginica",IF(AND(A138&gt;=4.95,C138&gt;=2.45,C138&lt;4.75),"versicolor",IF(AND(B138&lt;2.95,D138&lt;1.65,C138&gt;=4.75),"virginica",IF(AND(B138&gt;=2.95,D138&lt;1.65,C138&gt;=4.75),"versicolor","shouldnthappen"))))))</f>
        <v>virginica</v>
      </c>
      <c r="AK138" s="1" t="str">
        <f aca="false">IF(AND(D138&lt;0.75,A138&lt;5.45),"setosa",IF(AND(B138&lt;2.45,D138&gt;=0.75,A138&lt;5.45),"versicolor",IF(AND(A138&gt;=5.55,C138&lt;4.75,A138&gt;=5.45),"versicolor",IF(AND(C138&gt;=5.15,C138&gt;=4.75,A138&gt;=5.45),"virginica",IF(AND(G138&lt;6.094,B138&gt;=2.45,D138&gt;=0.75,A138&lt;5.45),"virginica",IF(AND(G138&gt;=6.094,B138&gt;=2.45,D138&gt;=0.75,A138&lt;5.45),"versicolor",IF(AND(D138&lt;0.6,A138&lt;5.55,C138&lt;4.75,A138&gt;=5.45),"setosa",IF(AND(D138&gt;=0.6,A138&lt;5.55,C138&lt;4.75,A138&gt;=5.45),"versicolor",IF(AND(C138&lt;4.95,C138&lt;5.15,C138&gt;=4.75,A138&gt;=5.45),"virginica",IF(AND(G138&lt;12.627,C138&lt;5.05,C138&gt;=4.95,C138&lt;5.15,C138&gt;=4.75,A138&gt;=5.45),"virginica",IF(AND(G138&gt;=12.627,C138&lt;5.05,C138&gt;=4.95,C138&lt;5.15,C138&gt;=4.75,A138&gt;=5.45),"versicolor",IF(AND(D138&lt;1.7,C138&gt;=5.05,C138&gt;=4.95,C138&lt;5.15,C138&gt;=4.75,A138&gt;=5.45),"versicolor",IF(AND(D138&gt;=1.7,C138&gt;=5.05,C138&gt;=4.95,C138&lt;5.15,C138&gt;=4.75,A138&gt;=5.45),"virginica","shouldnthappen")))))))))))))</f>
        <v>virginica</v>
      </c>
      <c r="AL138" s="1" t="str">
        <f aca="false">IF(AND(B138&lt;2.45,B138&lt;3.15),"versicolor",IF(AND(D138&lt;0.95,G138&lt;15.141,B138&gt;=3.15),"setosa",IF(AND(G138&lt;15.429,G138&gt;=15.141,B138&gt;=3.15),"versicolor",IF(AND(G138&gt;=15.429,G138&gt;=15.141,B138&gt;=3.15),"virginica",IF(AND(C138&lt;2.3,C138&lt;4.75,B138&gt;=2.45,B138&lt;3.15),"setosa",IF(AND(G138&gt;=16.072,C138&gt;=4.75,B138&gt;=2.45,B138&lt;3.15),"versicolor",IF(AND(G138&lt;11.833,D138&gt;=0.95,G138&lt;15.141,B138&gt;=3.15),"virginica",IF(AND(A138&lt;5,C138&gt;=2.3,C138&lt;4.75,B138&gt;=2.45,B138&lt;3.15),"virginica",IF(AND(A138&gt;=5,C138&gt;=2.3,C138&lt;4.75,B138&gt;=2.45,B138&lt;3.15),"versicolor",IF(AND(G138&lt;14.342,G138&gt;=11.833,D138&gt;=0.95,G138&lt;15.141,B138&gt;=3.15),"versicolor",IF(AND(G138&gt;=14.342,G138&gt;=11.833,D138&gt;=0.95,G138&lt;15.141,B138&gt;=3.15),"virginica",IF(AND(G138&lt;13.757,F138&gt;=0.741,G138&lt;16.072,C138&gt;=4.75,B138&gt;=2.45,B138&lt;3.15),"virginica",IF(AND(F138&gt;=0.546,A138&lt;6.15,F138&lt;0.741,G138&lt;16.072,C138&gt;=4.75,B138&gt;=2.45,B138&lt;3.15),"virginica",IF(AND(D138&gt;=1.75,A138&gt;=6.15,F138&lt;0.741,G138&lt;16.072,C138&gt;=4.75,B138&gt;=2.45,B138&lt;3.15),"virginica",IF(AND(C138&lt;4.85,G138&gt;=13.757,F138&gt;=0.741,G138&lt;16.072,C138&gt;=4.75,B138&gt;=2.45,B138&lt;3.15),"virginica",IF(AND(C138&gt;=4.85,G138&gt;=13.757,F138&gt;=0.741,G138&lt;16.072,C138&gt;=4.75,B138&gt;=2.45,B138&lt;3.15),"versicolor",IF(AND(F138&lt;0.331,F138&lt;0.546,A138&lt;6.15,F138&lt;0.741,G138&lt;16.072,C138&gt;=4.75,B138&gt;=2.45,B138&lt;3.15),"virginica",IF(AND(F138&gt;=0.331,F138&lt;0.546,A138&lt;6.15,F138&lt;0.741,G138&lt;16.072,C138&gt;=4.75,B138&gt;=2.45,B138&lt;3.15),"versicolor",IF(AND(G138&lt;10.661,D138&lt;1.75,A138&gt;=6.15,F138&lt;0.741,G138&lt;16.072,C138&gt;=4.75,B138&gt;=2.45,B138&lt;3.15),"virginica",IF(AND(G138&gt;=10.661,D138&lt;1.75,A138&gt;=6.15,F138&lt;0.741,G138&lt;16.072,C138&gt;=4.75,B138&gt;=2.45,B138&lt;3.15),"versicolor","shouldnthappen"))))))))))))))))))))</f>
        <v>virginica</v>
      </c>
      <c r="AM138" s="1" t="str">
        <f aca="false">IF(AND(D138&lt;1.35,F138&gt;=0.917),"setosa",IF(AND(D138&gt;=1.35,F138&gt;=0.917),"virginica",IF(AND(D138&lt;0.75,D138&lt;1.55,F138&lt;0.917),"setosa",IF(AND(C138&gt;=4.8,D138&gt;=1.55,F138&lt;0.917),"virginica",IF(AND(A138&lt;5.95,D138&gt;=0.75,D138&lt;1.55,F138&lt;0.917),"versicolor",IF(AND(F138&lt;0.473,C138&lt;4.8,D138&gt;=1.55,F138&lt;0.917),"virginica",IF(AND(F138&gt;=0.473,C138&lt;4.8,D138&gt;=1.55,F138&lt;0.917),"versicolor",IF(AND(C138&lt;4.95,A138&gt;=5.95,D138&gt;=0.75,D138&lt;1.55,F138&lt;0.917),"versicolor",IF(AND(C138&gt;=4.95,A138&gt;=5.95,D138&gt;=0.75,D138&lt;1.55,F138&lt;0.917),"virginica","shouldnthappen")))))))))</f>
        <v>virginica</v>
      </c>
      <c r="AN138" s="1" t="str">
        <f aca="false">IF(AND(D138&lt;0.75,A138&lt;5.45),"setosa",IF(AND(D138&lt;1.55,D138&gt;=0.75,A138&lt;5.45),"versicolor",IF(AND(D138&gt;=1.55,D138&gt;=0.75,A138&lt;5.45),"virginica",IF(AND(A138&gt;=5.75,C138&lt;4.75,A138&gt;=5.45),"versicolor",IF(AND(F138&lt;0.361,C138&gt;=4.75,A138&gt;=5.45),"virginica",IF(AND(C138&lt;2.6,A138&lt;5.75,C138&lt;4.75,A138&gt;=5.45),"setosa",IF(AND(C138&gt;=2.6,A138&lt;5.75,C138&lt;4.75,A138&gt;=5.45),"versicolor",IF(AND(D138&gt;=1.7,F138&gt;=0.361,C138&gt;=4.75,A138&gt;=5.45),"virginica",IF(AND(B138&lt;2.65,D138&lt;1.7,F138&gt;=0.361,C138&gt;=4.75,A138&gt;=5.45),"virginica",IF(AND(A138&lt;7.05,B138&gt;=2.65,D138&lt;1.7,F138&gt;=0.361,C138&gt;=4.75,A138&gt;=5.45),"versicolor",IF(AND(A138&gt;=7.05,B138&gt;=2.65,D138&lt;1.7,F138&gt;=0.361,C138&gt;=4.75,A138&gt;=5.45),"virginica","shouldnthappen")))))))))))</f>
        <v>virginica</v>
      </c>
      <c r="AO138" s="1" t="str">
        <f aca="false">IF(AND(D138&lt;0.7),"setosa",IF(AND(A138&lt;4.95,C138&lt;4.85,D138&gt;=0.7),"virginica",IF(AND(A138&gt;=4.95,C138&lt;4.85,D138&gt;=0.7),"versicolor",IF(AND(D138&gt;=1.7,C138&gt;=4.85,D138&gt;=0.7),"virginica",IF(AND(F138&lt;0.325,D138&lt;1.7,C138&gt;=4.85,D138&gt;=0.7),"virginica",IF(AND(D138&lt;1.55,F138&gt;=0.325,D138&lt;1.7,C138&gt;=4.85,D138&gt;=0.7),"virginica",IF(AND(D138&gt;=1.55,F138&gt;=0.325,D138&lt;1.7,C138&gt;=4.85,D138&gt;=0.7),"versicolor","shouldnthappen")))))))</f>
        <v>virginica</v>
      </c>
      <c r="AP138" s="1" t="str">
        <f aca="false">IF(AND(D138&lt;0.75),"setosa",IF(AND(C138&lt;4.85,D138&gt;=0.75),"versicolor",IF(AND(G138&gt;=8.277,C138&gt;=4.85,D138&gt;=0.75),"virginica",IF(AND(F138&gt;=0.633,G138&lt;8.277,C138&gt;=4.85,D138&gt;=0.75),"virginica",IF(AND(G138&lt;7.61,F138&lt;0.633,G138&lt;8.277,C138&gt;=4.85,D138&gt;=0.75),"virginica",IF(AND(G138&gt;=7.61,F138&lt;0.633,G138&lt;8.277,C138&gt;=4.85,D138&gt;=0.75),"versicolor","shouldnthappen"))))))</f>
        <v>virginica</v>
      </c>
      <c r="AQ138" s="1" t="str">
        <f aca="false">IF(AND(C138&lt;2.65,A138&gt;=5.45,C138&lt;4.75),"setosa",IF(AND(C138&gt;=2.65,A138&gt;=5.45,C138&lt;4.75),"versicolor",IF(AND(B138&lt;2.9,C138&lt;4.85,C138&gt;=4.75),"versicolor",IF(AND(B138&gt;=2.9,C138&lt;4.85,C138&gt;=4.75),"virginica",IF(AND(D138&lt;1.7,C138&gt;=4.85,C138&gt;=4.75),"versicolor",IF(AND(D138&gt;=1.7,C138&gt;=4.85,C138&gt;=4.75),"virginica",IF(AND(C138&lt;2.45,G138&lt;14.126,A138&lt;5.45,C138&lt;4.75),"setosa",IF(AND(C138&gt;=2.45,G138&lt;14.126,A138&lt;5.45,C138&lt;4.75),"versicolor",IF(AND(C138&lt;2.4,G138&gt;=14.126,A138&lt;5.45,C138&lt;4.75),"setosa",IF(AND(C138&gt;=2.4,G138&gt;=14.126,A138&lt;5.45,C138&lt;4.75),"versicolor","shouldnthappen"))))))))))</f>
        <v>virginica</v>
      </c>
      <c r="AR138" s="1" t="str">
        <f aca="false">IF(AND(C138&lt;2.45,C138&lt;4.85),"setosa",IF(AND(C138&gt;=5.15,C138&gt;=4.85),"virginica",IF(AND(A138&gt;=4.95,C138&gt;=2.45,C138&lt;4.85),"versicolor",IF(AND(D138&lt;1.35,A138&lt;4.95,C138&gt;=2.45,C138&lt;4.85),"versicolor",IF(AND(D138&gt;=1.35,A138&lt;4.95,C138&gt;=2.45,C138&lt;4.85),"virginica",IF(AND(F138&lt;0.35,G138&lt;12.751,C138&lt;5.15,C138&gt;=4.85),"virginica",IF(AND(A138&lt;6.5,G138&gt;=12.751,C138&lt;5.15,C138&gt;=4.85),"virginica",IF(AND(A138&gt;=6.5,G138&gt;=12.751,C138&lt;5.15,C138&gt;=4.85),"versicolor",IF(AND(B138&gt;=2.75,F138&gt;=0.35,G138&lt;12.751,C138&lt;5.15,C138&gt;=4.85),"virginica",IF(AND(C138&lt;5.05,B138&lt;2.75,F138&gt;=0.35,G138&lt;12.751,C138&lt;5.15,C138&gt;=4.85),"virginica",IF(AND(C138&gt;=5.05,B138&lt;2.75,F138&gt;=0.35,G138&lt;12.751,C138&lt;5.15,C138&gt;=4.85),"versicolor","shouldnthappen")))))))))))</f>
        <v>virginica</v>
      </c>
      <c r="AS138" s="1" t="str">
        <f aca="false">IF(AND(F138&gt;=0.9,B138&lt;3.05),"virginica",IF(AND(A138&lt;5.9,B138&gt;=3.05),"setosa",IF(AND(D138&lt;1.65,A138&gt;=5.9,B138&gt;=3.05),"versicolor",IF(AND(D138&gt;=1.65,A138&gt;=5.9,B138&gt;=3.05),"virginica",IF(AND(D138&gt;=1.75,C138&gt;=4.85,F138&lt;0.9,B138&lt;3.05),"virginica",IF(AND(C138&lt;2.2,B138&lt;2.95,C138&lt;4.85,F138&lt;0.9,B138&lt;3.05),"setosa",IF(AND(C138&gt;=2.2,B138&lt;2.95,C138&lt;4.85,F138&lt;0.9,B138&lt;3.05),"versicolor",IF(AND(C138&lt;2.8,B138&gt;=2.95,C138&lt;4.85,F138&lt;0.9,B138&lt;3.05),"setosa",IF(AND(C138&gt;=2.8,B138&gt;=2.95,C138&lt;4.85,F138&lt;0.9,B138&lt;3.05),"versicolor",IF(AND(G138&lt;13.879,D138&lt;1.75,C138&gt;=4.85,F138&lt;0.9,B138&lt;3.05),"virginica",IF(AND(G138&gt;=13.879,D138&lt;1.75,C138&gt;=4.85,F138&lt;0.9,B138&lt;3.05),"versicolor","shouldnthappen")))))))))))</f>
        <v>virginica</v>
      </c>
      <c r="AT138" s="1" t="str">
        <f aca="false">IF(AND(D138&lt;0.75),"setosa",IF(AND(D138&gt;=1.75,D138&gt;=0.75),"virginica",IF(AND(D138&lt;1.45,G138&lt;7.37,D138&lt;1.75,D138&gt;=0.75),"versicolor",IF(AND(D138&gt;=1.45,G138&lt;7.37,D138&lt;1.75,D138&gt;=0.75),"virginica",IF(AND(C138&lt;5.45,G138&gt;=7.37,D138&lt;1.75,D138&gt;=0.75),"versicolor",IF(AND(C138&gt;=5.45,G138&gt;=7.37,D138&lt;1.75,D138&gt;=0.75),"virginica","shouldnthappen"))))))</f>
        <v>virginica</v>
      </c>
      <c r="AU138" s="1" t="str">
        <f aca="false">IF(AND(D138&lt;0.7),"setosa",IF(AND(D138&gt;=1.7,A138&gt;=6.15,D138&gt;=0.7),"virginica",IF(AND(B138&gt;=2.55,C138&lt;4.75,A138&lt;6.15,D138&gt;=0.7),"versicolor",IF(AND(D138&gt;=1.7,C138&gt;=4.75,A138&lt;6.15,D138&gt;=0.7),"virginica",IF(AND(C138&lt;5.25,D138&lt;1.7,A138&gt;=6.15,D138&gt;=0.7),"versicolor",IF(AND(C138&gt;=5.25,D138&lt;1.7,A138&gt;=6.15,D138&gt;=0.7),"virginica",IF(AND(C138&lt;4.25,B138&lt;2.55,C138&lt;4.75,A138&lt;6.15,D138&gt;=0.7),"versicolor",IF(AND(C138&gt;=4.25,B138&lt;2.55,C138&lt;4.75,A138&lt;6.15,D138&gt;=0.7),"virginica",IF(AND(B138&lt;2.65,D138&lt;1.7,C138&gt;=4.75,A138&lt;6.15,D138&gt;=0.7),"virginica",IF(AND(B138&gt;=2.65,D138&lt;1.7,C138&gt;=4.75,A138&lt;6.15,D138&gt;=0.7),"versicolor","shouldnthappen"))))))))))</f>
        <v>virginica</v>
      </c>
      <c r="AV138" s="1" t="str">
        <f aca="false">IF(AND(D138&lt;0.75),"setosa",IF(AND(F138&gt;=0.899,D138&gt;=0.75),"virginica",IF(AND(D138&lt;1.65,A138&lt;6.05,F138&lt;0.899,D138&gt;=0.75),"versicolor",IF(AND(D138&gt;=1.65,A138&lt;6.05,F138&lt;0.899,D138&gt;=0.75),"virginica",IF(AND(C138&gt;=5.05,A138&gt;=6.05,F138&lt;0.899,D138&gt;=0.75),"virginica",IF(AND(G138&gt;=13.757,C138&lt;5.05,A138&gt;=6.05,F138&lt;0.899,D138&gt;=0.75),"versicolor",IF(AND(D138&lt;1.6,G138&lt;13.757,C138&lt;5.05,A138&gt;=6.05,F138&lt;0.899,D138&gt;=0.75),"versicolor",IF(AND(D138&gt;=1.6,G138&lt;13.757,C138&lt;5.05,A138&gt;=6.05,F138&lt;0.899,D138&gt;=0.75),"virginica","shouldnthappen"))))))))</f>
        <v>virginica</v>
      </c>
      <c r="AW138" s="1" t="str">
        <f aca="false">IF(AND(F138&lt;0.117,A138&gt;=5.55),"virginica",IF(AND(A138&gt;=5.2,G138&lt;6.086,A138&lt;5.55),"versicolor",IF(AND(D138&lt;0.7,G138&gt;=6.086,A138&lt;5.55),"setosa",IF(AND(D138&gt;=0.7,G138&gt;=6.086,A138&lt;5.55),"versicolor",IF(AND(A138&lt;4.75,A138&lt;5.2,G138&lt;6.086,A138&lt;5.55),"setosa",IF(AND(A138&gt;=4.75,A138&lt;5.2,G138&lt;6.086,A138&lt;5.55),"virginica",IF(AND(D138&gt;=1.65,C138&lt;4.95,F138&gt;=0.117,A138&gt;=5.55),"virginica",IF(AND(D138&gt;=1.75,C138&gt;=4.95,F138&gt;=0.117,A138&gt;=5.55),"virginica",IF(AND(C138&lt;2.6,D138&lt;1.65,C138&lt;4.95,F138&gt;=0.117,A138&gt;=5.55),"setosa",IF(AND(C138&gt;=2.6,D138&lt;1.65,C138&lt;4.95,F138&gt;=0.117,A138&gt;=5.55),"versicolor",IF(AND(D138&lt;1.55,D138&lt;1.75,C138&gt;=4.95,F138&gt;=0.117,A138&gt;=5.55),"virginica",IF(AND(A138&lt;6.95,D138&gt;=1.55,D138&lt;1.75,C138&gt;=4.95,F138&gt;=0.117,A138&gt;=5.55),"versicolor",IF(AND(A138&gt;=6.95,D138&gt;=1.55,D138&lt;1.75,C138&gt;=4.95,F138&gt;=0.117,A138&gt;=5.55),"virginica","shouldnthappen")))))))))))))</f>
        <v>virginica</v>
      </c>
      <c r="AX138" s="1" t="str">
        <f aca="false">IF(AND(D138&lt;0.75),"setosa",IF(AND(F138&lt;0.138,D138&gt;=0.75),"virginica",IF(AND(C138&lt;4.45,A138&lt;6.15,F138&gt;=0.138,D138&gt;=0.75),"versicolor",IF(AND(C138&gt;=5.05,A138&gt;=6.15,F138&gt;=0.138,D138&gt;=0.75),"virginica",IF(AND(B138&lt;2.65,C138&gt;=4.45,A138&lt;6.15,F138&gt;=0.138,D138&gt;=0.75),"virginica",IF(AND(A138&gt;=6.35,C138&lt;5.05,A138&gt;=6.15,F138&gt;=0.138,D138&gt;=0.75),"versicolor",IF(AND(A138&lt;5.65,B138&gt;=2.65,C138&gt;=4.45,A138&lt;6.15,F138&gt;=0.138,D138&gt;=0.75),"virginica",IF(AND(D138&lt;1.75,A138&lt;6.35,C138&lt;5.05,A138&gt;=6.15,F138&gt;=0.138,D138&gt;=0.75),"versicolor",IF(AND(D138&gt;=1.75,A138&lt;6.35,C138&lt;5.05,A138&gt;=6.15,F138&gt;=0.138,D138&gt;=0.75),"virginica",IF(AND(D138&lt;1.7,A138&gt;=5.65,B138&gt;=2.65,C138&gt;=4.45,A138&lt;6.15,F138&gt;=0.138,D138&gt;=0.75),"versicolor",IF(AND(D138&gt;=1.7,A138&gt;=5.65,B138&gt;=2.65,C138&gt;=4.45,A138&lt;6.15,F138&gt;=0.138,D138&gt;=0.75),"virginica","shouldnthappen")))))))))))</f>
        <v>virginica</v>
      </c>
      <c r="AY138" s="1" t="str">
        <f aca="false">IF(AND(D138&lt;0.75,A138&lt;5.55),"setosa",IF(AND(A138&lt;4.95,D138&gt;=0.75,A138&lt;5.55),"virginica",IF(AND(A138&gt;=4.95,D138&gt;=0.75,A138&lt;5.55),"versicolor",IF(AND(C138&lt;2.6,C138&lt;4.85,A138&gt;=5.55),"setosa",IF(AND(C138&gt;=2.6,C138&lt;4.85,A138&gt;=5.55),"versicolor",IF(AND(D138&gt;=1.75,C138&gt;=4.85,A138&gt;=5.55),"virginica",IF(AND(F138&lt;0.405,D138&lt;1.75,C138&gt;=4.85,A138&gt;=5.55),"versicolor",IF(AND(B138&lt;3.05,F138&gt;=0.405,D138&lt;1.75,C138&gt;=4.85,A138&gt;=5.55),"virginica",IF(AND(B138&gt;=3.05,F138&gt;=0.405,D138&lt;1.75,C138&gt;=4.85,A138&gt;=5.55),"versicolor","shouldnthappen")))))))))</f>
        <v>virginica</v>
      </c>
      <c r="AZ138" s="1" t="str">
        <f aca="false">IF(AND(D138&lt;0.75),"setosa",IF(AND(F138&lt;0.9,C138&lt;4.95,D138&gt;=0.75),"versicolor",IF(AND(F138&gt;=0.9,C138&lt;4.95,D138&gt;=0.75),"virginica",IF(AND(D138&gt;=1.7,C138&gt;=4.95,D138&gt;=0.75),"virginica",IF(AND(F138&lt;0.405,D138&lt;1.7,C138&gt;=4.95,D138&gt;=0.75),"versicolor",IF(AND(F138&gt;=0.405,D138&lt;1.7,C138&gt;=4.95,D138&gt;=0.75),"virginica","shouldnthappen"))))))</f>
        <v>virginica</v>
      </c>
      <c r="BA138" s="1" t="str">
        <f aca="false">IF(AND(D138&lt;0.75),"setosa",IF(AND(D138&gt;=1.7,C138&gt;=5.05,D138&gt;=0.75),"virginica",IF(AND(D138&lt;1.45,D138&lt;1.6,C138&lt;5.05,D138&gt;=0.75),"versicolor",IF(AND(A138&lt;5.8,D138&gt;=1.6,C138&lt;5.05,D138&gt;=0.75),"virginica",IF(AND(A138&gt;=5.8,D138&gt;=1.6,C138&lt;5.05,D138&gt;=0.75),"versicolor",IF(AND(F138&lt;0.417,D138&lt;1.7,C138&gt;=5.05,D138&gt;=0.75),"versicolor",IF(AND(F138&gt;=0.417,D138&lt;1.7,C138&gt;=5.05,D138&gt;=0.75),"virginica",IF(AND(A138&lt;5.95,D138&gt;=1.45,D138&lt;1.6,C138&lt;5.05,D138&gt;=0.75),"versicolor",IF(AND(G138&lt;10.618,A138&gt;=5.95,D138&gt;=1.45,D138&lt;1.6,C138&lt;5.05,D138&gt;=0.75),"virginica",IF(AND(G138&gt;=10.618,A138&gt;=5.95,D138&gt;=1.45,D138&lt;1.6,C138&lt;5.05,D138&gt;=0.75),"versicolor","shouldnthappen"))))))))))</f>
        <v>virginica</v>
      </c>
      <c r="BB138" s="1" t="str">
        <f aca="false">IF(AND(C138&lt;2.6),"setosa",IF(AND(D138&gt;=1.75,C138&gt;=2.6),"virginica",IF(AND(C138&gt;=5.45,D138&lt;1.75,C138&gt;=2.6),"virginica",IF(AND(F138&gt;=0.259,C138&lt;5.45,D138&lt;1.75,C138&gt;=2.6),"versicolor",IF(AND(C138&lt;5.05,F138&lt;0.259,C138&lt;5.45,D138&lt;1.75,C138&gt;=2.6),"versicolor",IF(AND(C138&gt;=5.05,F138&lt;0.259,C138&lt;5.45,D138&lt;1.75,C138&gt;=2.6),"virginica","shouldnthappen"))))))</f>
        <v>virginica</v>
      </c>
      <c r="BC138" s="1" t="str">
        <f aca="false">IF(AND(A138&lt;4.95,B138&lt;2.7,A138&lt;5.55),"virginica",IF(AND(A138&gt;=4.95,B138&lt;2.7,A138&lt;5.55),"versicolor",IF(AND(C138&lt;3.2,B138&gt;=2.7,A138&lt;5.55),"setosa",IF(AND(C138&gt;=3.2,B138&gt;=2.7,A138&lt;5.55),"versicolor",IF(AND(F138&gt;=0.85,A138&lt;6.15,A138&gt;=5.55),"virginica",IF(AND(D138&lt;1.45,A138&gt;=6.15,A138&gt;=5.55),"versicolor",IF(AND(C138&lt;4.8,F138&lt;0.85,A138&lt;6.15,A138&gt;=5.55),"versicolor",IF(AND(D138&gt;=1.7,D138&gt;=1.45,A138&gt;=6.15,A138&gt;=5.55),"virginica",IF(AND(G138&lt;9.333,C138&gt;=4.8,F138&lt;0.85,A138&lt;6.15,A138&gt;=5.55),"versicolor",IF(AND(G138&gt;=9.333,C138&gt;=4.8,F138&lt;0.85,A138&lt;6.15,A138&gt;=5.55),"virginica",IF(AND(C138&lt;4.9,D138&lt;1.7,D138&gt;=1.45,A138&gt;=6.15,A138&gt;=5.55),"versicolor",IF(AND(C138&gt;=4.9,D138&lt;1.7,D138&gt;=1.45,A138&gt;=6.15,A138&gt;=5.55),"virginica","shouldnthappen"))))))))))))</f>
        <v>virginica</v>
      </c>
      <c r="BD138" s="1" t="str">
        <f aca="false">IF(AND(C138&lt;2.35),"setosa",IF(AND(C138&lt;4.75,B138&lt;2.55,C138&gt;=2.35),"versicolor",IF(AND(C138&gt;=4.75,B138&lt;2.55,C138&gt;=2.35),"virginica",IF(AND(C138&lt;4.75,B138&gt;=2.55,C138&gt;=2.35),"versicolor",IF(AND(D138&gt;=1.75,C138&gt;=4.75,B138&gt;=2.55,C138&gt;=2.35),"virginica",IF(AND(A138&gt;=6.5,D138&lt;1.75,C138&gt;=4.75,B138&gt;=2.55,C138&gt;=2.35),"versicolor",IF(AND(A138&lt;6.05,A138&lt;6.5,D138&lt;1.75,C138&gt;=4.75,B138&gt;=2.55,C138&gt;=2.35),"versicolor",IF(AND(A138&gt;=6.05,A138&lt;6.5,D138&lt;1.75,C138&gt;=4.75,B138&gt;=2.55,C138&gt;=2.35),"virginica","shouldnthappen"))))))))</f>
        <v>virginica</v>
      </c>
      <c r="BE138" s="1" t="str">
        <f aca="false">IF(AND(C138&lt;2.5),"setosa",IF(AND(D138&lt;1.65,C138&lt;4.75,C138&gt;=2.5),"versicolor",IF(AND(D138&gt;=1.65,C138&lt;4.75,C138&gt;=2.5),"virginica",IF(AND(D138&gt;=1.75,C138&gt;=4.75,C138&gt;=2.5),"virginica",IF(AND(C138&lt;4.95,D138&lt;1.75,C138&gt;=4.75,C138&gt;=2.5),"versicolor",IF(AND(A138&lt;6.5,C138&gt;=4.95,D138&lt;1.75,C138&gt;=4.75,C138&gt;=2.5),"virginica",IF(AND(A138&gt;=6.5,C138&gt;=4.95,D138&lt;1.75,C138&gt;=4.75,C138&gt;=2.5),"versicolor","shouldnthappen")))))))</f>
        <v>virginica</v>
      </c>
      <c r="BF138" s="1" t="str">
        <f aca="false">IF(AND(G138&gt;=15.244),"virginica",IF(AND(C138&lt;3.2,B138&gt;=3.15,G138&lt;15.244),"setosa",IF(AND(A138&gt;=4.95,C138&lt;4.7,B138&lt;3.15,G138&lt;15.244),"versicolor",IF(AND(C138&gt;=5.15,C138&gt;=4.7,B138&lt;3.15,G138&lt;15.244),"virginica",IF(AND(A138&gt;=6.45,C138&gt;=3.2,B138&gt;=3.15,G138&lt;15.244),"virginica",IF(AND(D138&lt;0.95,A138&lt;4.95,C138&lt;4.7,B138&lt;3.15,G138&lt;15.244),"setosa",IF(AND(D138&gt;=0.95,A138&lt;4.95,C138&lt;4.7,B138&lt;3.15,G138&lt;15.244),"virginica",IF(AND(F138&lt;0.816,A138&lt;6.45,C138&gt;=3.2,B138&gt;=3.15,G138&lt;15.244),"virginica",IF(AND(F138&gt;=0.816,A138&lt;6.45,C138&gt;=3.2,B138&gt;=3.15,G138&lt;15.244),"versicolor",IF(AND(A138&gt;=6.5,B138&lt;3.05,C138&lt;5.15,C138&gt;=4.7,B138&lt;3.15,G138&lt;15.244),"versicolor",IF(AND(G138&lt;11.093,B138&gt;=3.05,C138&lt;5.15,C138&gt;=4.7,B138&lt;3.15,G138&lt;15.244),"virginica",IF(AND(G138&gt;=11.093,B138&gt;=3.05,C138&lt;5.15,C138&gt;=4.7,B138&lt;3.15,G138&lt;15.244),"versicolor",IF(AND(D138&gt;=1.7,A138&lt;6.5,B138&lt;3.05,C138&lt;5.15,C138&gt;=4.7,B138&lt;3.15,G138&lt;15.244),"virginica",IF(AND(G138&lt;7.498,D138&lt;1.7,A138&lt;6.5,B138&lt;3.05,C138&lt;5.15,C138&gt;=4.7,B138&lt;3.15,G138&lt;15.244),"virginica",IF(AND(G138&gt;=7.498,D138&lt;1.7,A138&lt;6.5,B138&lt;3.05,C138&lt;5.15,C138&gt;=4.7,B138&lt;3.15,G138&lt;15.244),"versicolor","shouldnthappen")))))))))))))))</f>
        <v>virginica</v>
      </c>
      <c r="BG138" s="1" t="str">
        <f aca="false">IF(AND(B138&gt;=3.35,C138&lt;4.85),"setosa",IF(AND(D138&gt;=1.75,C138&gt;=4.85),"virginica",IF(AND(D138&lt;0.75,B138&lt;3.35,C138&lt;4.85),"setosa",IF(AND(G138&gt;=13.879,D138&lt;1.75,C138&gt;=4.85),"versicolor",IF(AND(F138&gt;=0.9,D138&gt;=0.75,B138&lt;3.35,C138&lt;4.85),"virginica",IF(AND(F138&gt;=0.405,G138&lt;13.879,D138&lt;1.75,C138&gt;=4.85),"virginica",IF(AND(B138&gt;=2.55,F138&lt;0.9,D138&gt;=0.75,B138&lt;3.35,C138&lt;4.85),"versicolor",IF(AND(G138&lt;7.498,F138&lt;0.405,G138&lt;13.879,D138&lt;1.75,C138&gt;=4.85),"virginica",IF(AND(G138&gt;=7.498,F138&lt;0.405,G138&lt;13.879,D138&lt;1.75,C138&gt;=4.85),"versicolor",IF(AND(G138&lt;5.656,B138&lt;2.55,F138&lt;0.9,D138&gt;=0.75,B138&lt;3.35,C138&lt;4.85),"virginica",IF(AND(G138&gt;=5.656,B138&lt;2.55,F138&lt;0.9,D138&gt;=0.75,B138&lt;3.35,C138&lt;4.85),"versicolor","shouldnthappen")))))))))))</f>
        <v>virginica</v>
      </c>
      <c r="BH138" s="1" t="str">
        <f aca="false">IF(AND(D138&lt;0.7),"setosa",IF(AND(D138&gt;=1.65,A138&lt;6.65,D138&gt;=0.7),"virginica",IF(AND(D138&lt;1.55,A138&gt;=6.65,D138&gt;=0.7),"versicolor",IF(AND(D138&gt;=1.55,A138&gt;=6.65,D138&gt;=0.7),"virginica",IF(AND(F138&gt;=0.529,D138&lt;1.65,A138&lt;6.65,D138&gt;=0.7),"versicolor",IF(AND(C138&gt;=5.35,F138&lt;0.529,D138&lt;1.65,A138&lt;6.65,D138&gt;=0.7),"virginica",IF(AND(G138&gt;=7.411,C138&lt;5.35,F138&lt;0.529,D138&lt;1.65,A138&lt;6.65,D138&gt;=0.7),"versicolor",IF(AND(G138&lt;6.927,G138&lt;7.411,C138&lt;5.35,F138&lt;0.529,D138&lt;1.65,A138&lt;6.65,D138&gt;=0.7),"versicolor",IF(AND(G138&gt;=6.927,G138&lt;7.411,C138&lt;5.35,F138&lt;0.529,D138&lt;1.65,A138&lt;6.65,D138&gt;=0.7),"virginica","shouldnthappen")))))))))</f>
        <v>virginica</v>
      </c>
      <c r="BI138" s="1" t="str">
        <f aca="false">IF(AND(D138&gt;=1.7),"virginica",IF(AND(D138&lt;0.7,D138&lt;1.7),"setosa",IF(AND(D138&lt;1.45,G138&lt;7.37,D138&gt;=0.7,D138&lt;1.7),"versicolor",IF(AND(D138&gt;=1.45,G138&lt;7.37,D138&gt;=0.7,D138&lt;1.7),"virginica",IF(AND(B138&gt;=2.65,G138&gt;=7.37,D138&gt;=0.7,D138&lt;1.7),"versicolor",IF(AND(C138&lt;5.05,B138&lt;2.65,G138&gt;=7.37,D138&gt;=0.7,D138&lt;1.7),"versicolor",IF(AND(C138&gt;=5.05,B138&lt;2.65,G138&gt;=7.37,D138&gt;=0.7,D138&lt;1.7),"virginica","shouldnthappen")))))))</f>
        <v>virginica</v>
      </c>
    </row>
    <row r="139" customFormat="false" ht="13.8" hidden="false" customHeight="false" outlineLevel="0" collapsed="false">
      <c r="A139" s="1" t="n">
        <v>6.3</v>
      </c>
      <c r="B139" s="1" t="n">
        <v>2.9</v>
      </c>
      <c r="C139" s="1" t="n">
        <v>5.6</v>
      </c>
      <c r="D139" s="1" t="n">
        <v>1.8</v>
      </c>
      <c r="E139" s="1" t="s">
        <v>93</v>
      </c>
      <c r="F139" s="1" t="n">
        <v>0.0376390730962157</v>
      </c>
      <c r="G139" s="1" t="n">
        <v>12.6520918693393</v>
      </c>
      <c r="H139" s="11" t="str">
        <f aca="false">E139</f>
        <v>virginica</v>
      </c>
      <c r="I139" s="1" t="str">
        <f aca="false">INDEX(L139:BI139, MODE(MATCH(L139:BI139, L139:BI139, 0 )))</f>
        <v>virginica</v>
      </c>
      <c r="J139" s="12" t="n">
        <f aca="false">COUNTIF(L139:BI139, H139) / COUNTA(L139:BI139)</f>
        <v>1</v>
      </c>
      <c r="K139" s="13" t="n">
        <f aca="false">I139=H139</f>
        <v>1</v>
      </c>
      <c r="L139" s="1" t="str">
        <f aca="false">IF(AND(C139&lt;3.65,B139&gt;=3.35),"setosa",IF(AND(C139&gt;=3.65,B139&gt;=3.35),"virginica",IF(AND(C139&lt;2.35,C139&lt;4.85,B139&lt;3.35),"setosa",IF(AND(F139&gt;=0.899,C139&gt;=2.35,C139&lt;4.85,B139&lt;3.35),"virginica",IF(AND(G139&gt;=8.268,B139&lt;2.75,C139&gt;=4.85,B139&lt;3.35),"virginica",IF(AND(D139&lt;1.55,B139&gt;=2.75,C139&gt;=4.85,B139&lt;3.35),"versicolor",IF(AND(D139&gt;=1.55,B139&gt;=2.75,C139&gt;=4.85,B139&lt;3.35),"virginica",IF(AND(G139&lt;6.537,F139&lt;0.899,C139&gt;=2.35,C139&lt;4.85,B139&lt;3.35),"virginica",IF(AND(G139&gt;=6.537,F139&lt;0.899,C139&gt;=2.35,C139&lt;4.85,B139&lt;3.35),"versicolor",IF(AND(G139&lt;6.878,G139&lt;8.268,B139&lt;2.75,C139&gt;=4.85,B139&lt;3.35),"virginica",IF(AND(G139&gt;=6.878,G139&lt;8.268,B139&lt;2.75,C139&gt;=4.85,B139&lt;3.35),"versicolor","shouldnthappen")))))))))))</f>
        <v>virginica</v>
      </c>
      <c r="M139" s="1" t="str">
        <f aca="false">IF(AND(C139&lt;2.6),"setosa",IF(AND(D139&gt;=1.75,C139&gt;=2.6),"virginica",IF(AND(G139&lt;6.094,D139&lt;1.75,C139&gt;=2.6),"virginica",IF(AND(D139&lt;1.35,G139&gt;=6.094,D139&lt;1.75,C139&gt;=2.6),"versicolor",IF(AND(C139&lt;5.05,D139&gt;=1.35,G139&gt;=6.094,D139&lt;1.75,C139&gt;=2.6),"versicolor",IF(AND(C139&gt;=5.05,D139&gt;=1.35,G139&gt;=6.094,D139&lt;1.75,C139&gt;=2.6),"virginica","shouldnthappen"))))))</f>
        <v>virginica</v>
      </c>
      <c r="N139" s="1" t="str">
        <f aca="false">IF(AND(A139&lt;6.6,B139&gt;=3.45),"setosa",IF(AND(A139&gt;=6.6,B139&gt;=3.45),"virginica",IF(AND(D139&lt;0.7,C139&lt;4.75,B139&lt;3.45),"setosa",IF(AND(D139&gt;=0.7,C139&lt;4.75,B139&lt;3.45),"versicolor",IF(AND(C139&gt;=5.15,C139&gt;=4.75,B139&lt;3.45),"virginica",IF(AND(D139&gt;=1.7,A139&lt;6.5,C139&lt;5.15,C139&gt;=4.75,B139&lt;3.45),"virginica",IF(AND(C139&lt;5.05,A139&gt;=6.5,C139&lt;5.15,C139&gt;=4.75,B139&lt;3.45),"versicolor",IF(AND(C139&gt;=5.05,A139&gt;=6.5,C139&lt;5.15,C139&gt;=4.75,B139&lt;3.45),"virginica",IF(AND(G139&lt;7.498,D139&lt;1.7,A139&lt;6.5,C139&lt;5.15,C139&gt;=4.75,B139&lt;3.45),"virginica",IF(AND(G139&gt;=7.498,D139&lt;1.7,A139&lt;6.5,C139&lt;5.15,C139&gt;=4.75,B139&lt;3.45),"versicolor","shouldnthappen"))))))))))</f>
        <v>virginica</v>
      </c>
      <c r="O139" s="1" t="str">
        <f aca="false">IF(AND(D139&lt;0.75),"setosa",IF(AND(C139&lt;4.75,C139&lt;4.85,D139&gt;=0.75),"versicolor",IF(AND(A139&gt;=6.05,C139&gt;=4.85,D139&gt;=0.75),"virginica",IF(AND(D139&lt;1.6,C139&gt;=4.75,C139&lt;4.85,D139&gt;=0.75),"versicolor",IF(AND(D139&gt;=1.6,C139&gt;=4.75,C139&lt;4.85,D139&gt;=0.75),"virginica",IF(AND(A139&lt;5.9,A139&lt;6.05,C139&gt;=4.85,D139&gt;=0.75),"virginica",IF(AND(A139&gt;=5.9,A139&lt;6.05,C139&gt;=4.85,D139&gt;=0.75),"versicolor","shouldnthappen")))))))</f>
        <v>virginica</v>
      </c>
      <c r="P139" s="1" t="str">
        <f aca="false">IF(AND(D139&lt;0.75),"setosa",IF(AND(A139&lt;5.55,D139&gt;=0.75),"versicolor",IF(AND(D139&gt;=1.7,G139&lt;13.158,A139&gt;=5.55,D139&gt;=0.75),"virginica",IF(AND(B139&lt;2.45,D139&lt;1.7,G139&lt;13.158,A139&gt;=5.55,D139&gt;=0.75),"virginica",IF(AND(B139&gt;=2.45,D139&lt;1.7,G139&lt;13.158,A139&gt;=5.55,D139&gt;=0.75),"versicolor",IF(AND(B139&gt;=3.05,G139&lt;15.551,G139&gt;=13.158,A139&gt;=5.55,D139&gt;=0.75),"versicolor",IF(AND(B139&lt;2.9,G139&gt;=15.551,G139&gt;=13.158,A139&gt;=5.55,D139&gt;=0.75),"versicolor",IF(AND(B139&gt;=2.9,G139&gt;=15.551,G139&gt;=13.158,A139&gt;=5.55,D139&gt;=0.75),"virginica",IF(AND(D139&lt;1.3,G139&lt;14.221,B139&lt;3.05,G139&lt;15.551,G139&gt;=13.158,A139&gt;=5.55,D139&gt;=0.75),"versicolor",IF(AND(D139&gt;=1.3,G139&lt;14.221,B139&lt;3.05,G139&lt;15.551,G139&gt;=13.158,A139&gt;=5.55,D139&gt;=0.75),"virginica",IF(AND(C139&lt;4.9,G139&gt;=14.221,B139&lt;3.05,G139&lt;15.551,G139&gt;=13.158,A139&gt;=5.55,D139&gt;=0.75),"versicolor",IF(AND(C139&gt;=4.9,G139&gt;=14.221,B139&lt;3.05,G139&lt;15.551,G139&gt;=13.158,A139&gt;=5.55,D139&gt;=0.75),"virginica","shouldnthappen"))))))))))))</f>
        <v>virginica</v>
      </c>
      <c r="Q139" s="1" t="str">
        <f aca="false">IF(AND(C139&lt;2.6),"setosa",IF(AND(A139&gt;=4.95,C139&lt;4.75,C139&gt;=2.6),"versicolor",IF(AND(D139&gt;=1.75,C139&gt;=4.75,C139&gt;=2.6),"virginica",IF(AND(B139&lt;2.45,A139&lt;4.95,C139&lt;4.75,C139&gt;=2.6),"versicolor",IF(AND(B139&gt;=2.45,A139&lt;4.95,C139&lt;4.75,C139&gt;=2.6),"virginica",IF(AND(G139&lt;7.498,D139&lt;1.75,C139&gt;=4.75,C139&gt;=2.6),"virginica",IF(AND(F139&lt;0.417,G139&gt;=7.498,D139&lt;1.75,C139&gt;=4.75,C139&gt;=2.6),"versicolor",IF(AND(F139&lt;0.442,F139&gt;=0.417,G139&gt;=7.498,D139&lt;1.75,C139&gt;=4.75,C139&gt;=2.6),"virginica",IF(AND(F139&gt;=0.442,F139&gt;=0.417,G139&gt;=7.498,D139&lt;1.75,C139&gt;=4.75,C139&gt;=2.6),"versicolor","shouldnthappen")))))))))</f>
        <v>virginica</v>
      </c>
      <c r="R139" s="1" t="str">
        <f aca="false">IF(AND(D139&lt;0.75),"setosa",IF(AND(D139&lt;1.75,A139&gt;=6.25,D139&gt;=0.75),"versicolor",IF(AND(D139&gt;=1.75,A139&gt;=6.25,D139&gt;=0.75),"virginica",IF(AND(D139&lt;1.6,C139&lt;4.75,A139&lt;6.25,D139&gt;=0.75),"versicolor",IF(AND(D139&gt;=1.6,C139&lt;4.75,A139&lt;6.25,D139&gt;=0.75),"virginica",IF(AND(G139&lt;6.998,C139&gt;=4.75,A139&lt;6.25,D139&gt;=0.75),"virginica",IF(AND(A139&lt;6.05,G139&gt;=6.998,C139&gt;=4.75,A139&lt;6.25,D139&gt;=0.75),"versicolor",IF(AND(A139&gt;=6.05,G139&gt;=6.998,C139&gt;=4.75,A139&lt;6.25,D139&gt;=0.75),"virginica","shouldnthappen"))))))))</f>
        <v>virginica</v>
      </c>
      <c r="S139" s="1" t="str">
        <f aca="false">IF(AND(B139&gt;=3.05,A139&lt;5.45),"setosa",IF(AND(C139&lt;2.2,B139&lt;3.05,A139&lt;5.45),"setosa",IF(AND(C139&gt;=2.2,B139&lt;3.05,A139&lt;5.45),"versicolor",IF(AND(B139&lt;3.7,C139&lt;4.8,A139&gt;=5.45),"versicolor",IF(AND(B139&gt;=3.7,C139&lt;4.8,A139&gt;=5.45),"setosa",IF(AND(G139&lt;13.757,C139&lt;5.05,C139&gt;=4.8,A139&gt;=5.45),"virginica",IF(AND(G139&gt;=13.757,C139&lt;5.05,C139&gt;=4.8,A139&gt;=5.45),"versicolor",IF(AND(C139&gt;=5.15,C139&gt;=5.05,C139&gt;=4.8,A139&gt;=5.45),"virginica",IF(AND(A139&lt;5.95,C139&lt;5.15,C139&gt;=5.05,C139&gt;=4.8,A139&gt;=5.45),"virginica",IF(AND(D139&gt;=1.8,A139&gt;=5.95,C139&lt;5.15,C139&gt;=5.05,C139&gt;=4.8,A139&gt;=5.45),"virginica",IF(AND(B139&lt;2.75,D139&lt;1.8,A139&gt;=5.95,C139&lt;5.15,C139&gt;=5.05,C139&gt;=4.8,A139&gt;=5.45),"versicolor",IF(AND(B139&gt;=2.75,D139&lt;1.8,A139&gt;=5.95,C139&lt;5.15,C139&gt;=5.05,C139&gt;=4.8,A139&gt;=5.45),"virginica","shouldnthappen"))))))))))))</f>
        <v>virginica</v>
      </c>
      <c r="T139" s="1" t="str">
        <f aca="false">IF(AND(C139&lt;2.6),"setosa",IF(AND(D139&lt;1.65,C139&lt;4.75,C139&gt;=2.6),"versicolor",IF(AND(D139&gt;=1.65,C139&lt;4.75,C139&gt;=2.6),"virginica",IF(AND(G139&gt;=8.494,A139&lt;6.6,C139&gt;=4.75,C139&gt;=2.6),"virginica",IF(AND(C139&lt;5.2,A139&gt;=6.6,C139&gt;=4.75,C139&gt;=2.6),"versicolor",IF(AND(C139&gt;=5.2,A139&gt;=6.6,C139&gt;=4.75,C139&gt;=2.6),"virginica",IF(AND(A139&lt;5.95,G139&lt;8.494,A139&lt;6.6,C139&gt;=4.75,C139&gt;=2.6),"virginica",IF(AND(A139&gt;=5.95,G139&lt;8.494,A139&lt;6.6,C139&gt;=4.75,C139&gt;=2.6),"versicolor","shouldnthappen"))))))))</f>
        <v>virginica</v>
      </c>
      <c r="U139" s="1" t="str">
        <f aca="false">IF(AND(C139&lt;3.65,B139&gt;=3.35),"setosa",IF(AND(C139&gt;=3.65,B139&gt;=3.35),"virginica",IF(AND(C139&lt;2.35,A139&lt;6.25,B139&lt;3.35),"setosa",IF(AND(C139&lt;4.85,A139&gt;=6.25,B139&lt;3.35),"versicolor",IF(AND(G139&gt;=15.426,C139&gt;=2.35,A139&lt;6.25,B139&lt;3.35),"virginica",IF(AND(D139&gt;=1.55,C139&gt;=4.85,A139&gt;=6.25,B139&lt;3.35),"virginica",IF(AND(D139&lt;1.8,G139&lt;15.426,C139&gt;=2.35,A139&lt;6.25,B139&lt;3.35),"versicolor",IF(AND(D139&gt;=1.8,G139&lt;15.426,C139&gt;=2.35,A139&lt;6.25,B139&lt;3.35),"virginica",IF(AND(B139&lt;2.95,D139&lt;1.55,C139&gt;=4.85,A139&gt;=6.25,B139&lt;3.35),"virginica",IF(AND(B139&gt;=2.95,D139&lt;1.55,C139&gt;=4.85,A139&gt;=6.25,B139&lt;3.35),"versicolor","shouldnthappen"))))))))))</f>
        <v>virginica</v>
      </c>
      <c r="V139" s="1" t="str">
        <f aca="false">IF(AND(C139&lt;2.6),"setosa",IF(AND(C139&gt;=4.85,C139&gt;=2.6),"virginica",IF(AND(F139&gt;=0.9,C139&lt;4.85,C139&gt;=2.6),"virginica",IF(AND(G139&lt;5.656,F139&lt;0.9,C139&lt;4.85,C139&gt;=2.6),"virginica",IF(AND(G139&gt;=5.656,F139&lt;0.9,C139&lt;4.85,C139&gt;=2.6),"versicolor","shouldnthappen")))))</f>
        <v>virginica</v>
      </c>
      <c r="W139" s="1" t="str">
        <f aca="false">IF(AND(D139&gt;=1.75,G139&gt;=13.795),"virginica",IF(AND(D139&gt;=1.5,G139&gt;=12.335,G139&lt;13.795),"virginica",IF(AND(C139&lt;2.45,C139&lt;4.85,G139&lt;12.335,G139&lt;13.795),"setosa",IF(AND(C139&gt;=2.45,C139&lt;4.85,G139&lt;12.335,G139&lt;13.795),"versicolor",IF(AND(D139&gt;=1.7,C139&gt;=4.85,G139&lt;12.335,G139&lt;13.795),"virginica",IF(AND(B139&gt;=3.25,D139&lt;1.5,G139&gt;=12.335,G139&lt;13.795),"setosa",IF(AND(D139&lt;1,F139&lt;0.255,D139&lt;1.75,G139&gt;=13.795),"setosa",IF(AND(D139&gt;=1,F139&lt;0.255,D139&lt;1.75,G139&gt;=13.795),"versicolor",IF(AND(A139&lt;5.4,F139&gt;=0.255,D139&lt;1.75,G139&gt;=13.795),"setosa",IF(AND(A139&gt;=5.4,F139&gt;=0.255,D139&lt;1.75,G139&gt;=13.795),"versicolor",IF(AND(A139&lt;6.15,D139&lt;1.7,C139&gt;=4.85,G139&lt;12.335,G139&lt;13.795),"versicolor",IF(AND(A139&gt;=6.15,D139&lt;1.7,C139&gt;=4.85,G139&lt;12.335,G139&lt;13.795),"virginica",IF(AND(C139&lt;5,B139&lt;3.25,D139&lt;1.5,G139&gt;=12.335,G139&lt;13.795),"versicolor",IF(AND(C139&gt;=5,B139&lt;3.25,D139&lt;1.5,G139&gt;=12.335,G139&lt;13.795),"virginica","shouldnthappen"))))))))))))))</f>
        <v>virginica</v>
      </c>
      <c r="X139" s="1" t="str">
        <f aca="false">IF(AND(C139&lt;2.5,A139&lt;5.55),"setosa",IF(AND(F139&lt;0.096,A139&gt;=5.55),"virginica",IF(AND(D139&lt;1.6,C139&gt;=2.5,A139&lt;5.55),"versicolor",IF(AND(D139&gt;=1.6,C139&gt;=2.5,A139&lt;5.55),"virginica",IF(AND(F139&gt;=0.156,C139&lt;4.75,F139&gt;=0.096,A139&gt;=5.55),"versicolor",IF(AND(D139&gt;=1.75,C139&gt;=4.75,F139&gt;=0.096,A139&gt;=5.55),"virginica",IF(AND(B139&lt;3.3,F139&lt;0.156,C139&lt;4.75,F139&gt;=0.096,A139&gt;=5.55),"versicolor",IF(AND(B139&gt;=3.3,F139&lt;0.156,C139&lt;4.75,F139&gt;=0.096,A139&gt;=5.55),"setosa",IF(AND(B139&lt;2.45,A139&lt;6.05,D139&lt;1.75,C139&gt;=4.75,F139&gt;=0.096,A139&gt;=5.55),"virginica",IF(AND(B139&gt;=2.45,A139&lt;6.05,D139&lt;1.75,C139&gt;=4.75,F139&gt;=0.096,A139&gt;=5.55),"versicolor",IF(AND(F139&lt;0.205,A139&gt;=6.05,D139&lt;1.75,C139&gt;=4.75,F139&gt;=0.096,A139&gt;=5.55),"versicolor",IF(AND(F139&gt;=0.205,A139&gt;=6.05,D139&lt;1.75,C139&gt;=4.75,F139&gt;=0.096,A139&gt;=5.55),"virginica","shouldnthappen"))))))))))))</f>
        <v>virginica</v>
      </c>
      <c r="Y139" s="1" t="str">
        <f aca="false">IF(AND(C139&lt;2.35,A139&lt;5.55),"setosa",IF(AND(C139&gt;=5.05,A139&gt;=5.55),"virginica",IF(AND(D139&lt;1.6,C139&gt;=2.35,A139&lt;5.55),"versicolor",IF(AND(D139&gt;=1.6,C139&gt;=2.35,A139&lt;5.55),"virginica",IF(AND(D139&gt;=1.75,C139&lt;5.05,A139&gt;=5.55),"virginica",IF(AND(B139&gt;=3.55,D139&lt;1.75,C139&lt;5.05,A139&gt;=5.55),"setosa",IF(AND(G139&lt;6.3,B139&lt;3.55,D139&lt;1.75,C139&lt;5.05,A139&gt;=5.55),"virginica",IF(AND(G139&gt;=6.3,B139&lt;3.55,D139&lt;1.75,C139&lt;5.05,A139&gt;=5.55),"versicolor","shouldnthappen"))))))))</f>
        <v>virginica</v>
      </c>
      <c r="Z139" s="1" t="str">
        <f aca="false">IF(AND(D139&lt;0.75),"setosa",IF(AND(B139&gt;=2.55,C139&lt;4.85,D139&gt;=0.75),"versicolor",IF(AND(D139&gt;=1.7,C139&gt;=4.85,D139&gt;=0.75),"virginica",IF(AND(D139&lt;1.6,B139&lt;2.55,C139&lt;4.85,D139&gt;=0.75),"versicolor",IF(AND(D139&gt;=1.6,B139&lt;2.55,C139&lt;4.85,D139&gt;=0.75),"virginica",IF(AND(B139&lt;2.65,D139&lt;1.7,C139&gt;=4.85,D139&gt;=0.75),"virginica",IF(AND(F139&lt;0.325,B139&gt;=2.65,D139&lt;1.7,C139&gt;=4.85,D139&gt;=0.75),"virginica",IF(AND(G139&lt;10.717,F139&gt;=0.325,B139&gt;=2.65,D139&lt;1.7,C139&gt;=4.85,D139&gt;=0.75),"versicolor",IF(AND(G139&gt;=10.717,F139&gt;=0.325,B139&gt;=2.65,D139&lt;1.7,C139&gt;=4.85,D139&gt;=0.75),"virginica","shouldnthappen")))))))))</f>
        <v>virginica</v>
      </c>
      <c r="AA139" s="1" t="str">
        <f aca="false">IF(AND(D139&lt;0.75),"setosa",IF(AND(D139&gt;=1.75,D139&gt;=0.75),"virginica",IF(AND(F139&gt;=0.455,D139&lt;1.75,D139&gt;=0.75),"versicolor",IF(AND(D139&lt;1.45,F139&lt;0.455,D139&lt;1.75,D139&gt;=0.75),"versicolor",IF(AND(F139&lt;0.247,D139&gt;=1.45,F139&lt;0.455,D139&lt;1.75,D139&gt;=0.75),"versicolor",IF(AND(F139&gt;=0.247,D139&gt;=1.45,F139&lt;0.455,D139&lt;1.75,D139&gt;=0.75),"virginica","shouldnthappen"))))))</f>
        <v>virginica</v>
      </c>
      <c r="AB139" s="1" t="str">
        <f aca="false">IF(AND(F139&gt;=0.221,B139&gt;=3.35),"setosa",IF(AND(A139&lt;5.3,F139&gt;=0.683,B139&lt;3.35),"setosa",IF(AND(A139&lt;6.45,F139&lt;0.221,B139&gt;=3.35),"setosa",IF(AND(A139&gt;=6.45,F139&lt;0.221,B139&gt;=3.35),"virginica",IF(AND(G139&lt;6.3,A139&lt;6.25,F139&lt;0.683,B139&lt;3.35),"virginica",IF(AND(G139&lt;13.795,A139&gt;=6.25,F139&lt;0.683,B139&lt;3.35),"virginica",IF(AND(D139&lt;1.65,A139&gt;=5.3,F139&gt;=0.683,B139&lt;3.35),"versicolor",IF(AND(D139&gt;=1.65,A139&gt;=5.3,F139&gt;=0.683,B139&lt;3.35),"virginica",IF(AND(D139&lt;0.6,G139&gt;=6.3,A139&lt;6.25,F139&lt;0.683,B139&lt;3.35),"setosa",IF(AND(D139&lt;1.7,G139&gt;=13.795,A139&gt;=6.25,F139&lt;0.683,B139&lt;3.35),"versicolor",IF(AND(D139&gt;=1.7,G139&gt;=13.795,A139&gt;=6.25,F139&lt;0.683,B139&lt;3.35),"virginica",IF(AND(C139&gt;=5.35,D139&gt;=0.6,G139&gt;=6.3,A139&lt;6.25,F139&lt;0.683,B139&lt;3.35),"virginica",IF(AND(D139&lt;1.75,C139&lt;5.35,D139&gt;=0.6,G139&gt;=6.3,A139&lt;6.25,F139&lt;0.683,B139&lt;3.35),"versicolor",IF(AND(D139&gt;=1.75,C139&lt;5.35,D139&gt;=0.6,G139&gt;=6.3,A139&lt;6.25,F139&lt;0.683,B139&lt;3.35),"virginica","shouldnthappen"))))))))))))))</f>
        <v>virginica</v>
      </c>
      <c r="AC139" s="1" t="str">
        <f aca="false">IF(AND(B139&gt;=3.3),"setosa",IF(AND(C139&lt;2.45,D139&lt;1.55,B139&lt;3.3),"setosa",IF(AND(F139&gt;=0.211,D139&gt;=1.55,B139&lt;3.3),"virginica",IF(AND(C139&lt;4.9,C139&gt;=2.45,D139&lt;1.55,B139&lt;3.3),"versicolor",IF(AND(C139&gt;=4.9,C139&gt;=2.45,D139&lt;1.55,B139&lt;3.3),"virginica",IF(AND(F139&lt;0.138,F139&lt;0.211,D139&gt;=1.55,B139&lt;3.3),"virginica",IF(AND(F139&gt;=0.138,F139&lt;0.211,D139&gt;=1.55,B139&lt;3.3),"versicolor","shouldnthappen")))))))</f>
        <v>virginica</v>
      </c>
      <c r="AD139" s="1" t="str">
        <f aca="false">IF(AND(D139&gt;=1.75),"virginica",IF(AND(D139&lt;0.75,D139&lt;1.75),"setosa",IF(AND(D139&lt;1.35,D139&gt;=0.75,D139&lt;1.75),"versicolor",IF(AND(B139&lt;2.6,C139&lt;4.85,D139&gt;=1.35,D139&gt;=0.75,D139&lt;1.75),"virginica",IF(AND(B139&gt;=2.6,C139&lt;4.85,D139&gt;=1.35,D139&gt;=0.75,D139&lt;1.75),"versicolor",IF(AND(A139&lt;6.4,C139&gt;=4.85,D139&gt;=1.35,D139&gt;=0.75,D139&lt;1.75),"virginica",IF(AND(A139&gt;=6.4,C139&gt;=4.85,D139&gt;=1.35,D139&gt;=0.75,D139&lt;1.75),"versicolor","shouldnthappen")))))))</f>
        <v>virginica</v>
      </c>
      <c r="AE139" s="1" t="str">
        <f aca="false">IF(AND(C139&lt;2.45),"setosa",IF(AND(F139&lt;0.07,C139&gt;=2.45),"virginica",IF(AND(A139&gt;=5,C139&lt;4.75,F139&gt;=0.07,C139&gt;=2.45),"versicolor",IF(AND(F139&lt;0.182,C139&gt;=4.75,F139&gt;=0.07,C139&gt;=2.45),"versicolor",IF(AND(B139&lt;2.45,A139&lt;5,C139&lt;4.75,F139&gt;=0.07,C139&gt;=2.45),"versicolor",IF(AND(B139&gt;=2.45,A139&lt;5,C139&lt;4.75,F139&gt;=0.07,C139&gt;=2.45),"virginica",IF(AND(F139&gt;=0.468,F139&gt;=0.182,C139&gt;=4.75,F139&gt;=0.07,C139&gt;=2.45),"virginica",IF(AND(A139&gt;=6.85,F139&lt;0.468,F139&gt;=0.182,C139&gt;=4.75,F139&gt;=0.07,C139&gt;=2.45),"virginica",IF(AND(B139&lt;2.6,A139&lt;6.85,F139&lt;0.468,F139&gt;=0.182,C139&gt;=4.75,F139&gt;=0.07,C139&gt;=2.45),"virginica",IF(AND(B139&gt;=2.6,A139&lt;6.85,F139&lt;0.468,F139&gt;=0.182,C139&gt;=4.75,F139&gt;=0.07,C139&gt;=2.45),"versicolor","shouldnthappen"))))))))))</f>
        <v>virginica</v>
      </c>
      <c r="AF139" s="1" t="str">
        <f aca="false">IF(AND(D139&lt;0.75,A139&lt;5.45),"setosa",IF(AND(D139&gt;=1.75,A139&gt;=5.45),"virginica",IF(AND(G139&lt;6.094,D139&gt;=0.75,A139&lt;5.45),"virginica",IF(AND(G139&gt;=6.094,D139&gt;=0.75,A139&lt;5.45),"versicolor",IF(AND(C139&lt;2.75,D139&lt;1.75,A139&gt;=5.45),"setosa",IF(AND(D139&lt;1.45,C139&gt;=2.75,D139&lt;1.75,A139&gt;=5.45),"versicolor",IF(AND(B139&lt;2.75,D139&gt;=1.45,C139&gt;=2.75,D139&lt;1.75,A139&gt;=5.45),"versicolor",IF(AND(C139&lt;5.05,B139&gt;=2.75,D139&gt;=1.45,C139&gt;=2.75,D139&lt;1.75,A139&gt;=5.45),"versicolor",IF(AND(C139&gt;=5.05,B139&gt;=2.75,D139&gt;=1.45,C139&gt;=2.75,D139&lt;1.75,A139&gt;=5.45),"virginica","shouldnthappen")))))))))</f>
        <v>virginica</v>
      </c>
      <c r="AG139" s="1" t="str">
        <f aca="false">IF(AND(D139&lt;0.65,G139&lt;8.868,A139&lt;5.3),"setosa",IF(AND(C139&lt;2.6,G139&gt;=8.868,A139&lt;5.3),"setosa",IF(AND(C139&gt;=2.6,G139&gt;=8.868,A139&lt;5.3),"versicolor",IF(AND(C139&gt;=4.95,D139&lt;1.55,A139&gt;=5.3),"virginica",IF(AND(G139&lt;13.795,D139&gt;=1.55,A139&gt;=5.3),"virginica",IF(AND(C139&lt;3.75,D139&gt;=0.65,G139&lt;8.868,A139&lt;5.3),"versicolor",IF(AND(C139&gt;=3.75,D139&gt;=0.65,G139&lt;8.868,A139&lt;5.3),"virginica",IF(AND(C139&lt;2.6,C139&lt;4.95,D139&lt;1.55,A139&gt;=5.3),"setosa",IF(AND(C139&gt;=2.6,C139&lt;4.95,D139&lt;1.55,A139&gt;=5.3),"versicolor",IF(AND(C139&lt;4.75,G139&gt;=13.795,D139&gt;=1.55,A139&gt;=5.3),"versicolor",IF(AND(C139&gt;=4.75,G139&gt;=13.795,D139&gt;=1.55,A139&gt;=5.3),"virginica","shouldnthappen")))))))))))</f>
        <v>virginica</v>
      </c>
      <c r="AH139" s="1" t="str">
        <f aca="false">IF(AND(D139&lt;0.75),"setosa",IF(AND(C139&lt;4.75,D139&gt;=0.75),"versicolor",IF(AND(G139&lt;13.757,C139&gt;=4.75,D139&gt;=0.75),"virginica",IF(AND(B139&lt;3.05,G139&gt;=13.757,C139&gt;=4.75,D139&gt;=0.75),"virginica",IF(AND(A139&lt;6.65,B139&gt;=3.05,G139&gt;=13.757,C139&gt;=4.75,D139&gt;=0.75),"virginica",IF(AND(A139&gt;=6.65,B139&gt;=3.05,G139&gt;=13.757,C139&gt;=4.75,D139&gt;=0.75),"versicolor","shouldnthappen"))))))</f>
        <v>virginica</v>
      </c>
      <c r="AI139" s="1" t="str">
        <f aca="false">IF(AND(D139&lt;0.7),"setosa",IF(AND(C139&lt;4.75,D139&gt;=0.7),"versicolor",IF(AND(A139&lt;6.6,F139&lt;0.482,C139&gt;=4.75,D139&gt;=0.7),"virginica",IF(AND(C139&gt;=4.95,F139&gt;=0.482,C139&gt;=4.75,D139&gt;=0.7),"virginica",IF(AND(D139&lt;1.9,A139&gt;=6.6,F139&lt;0.482,C139&gt;=4.75,D139&gt;=0.7),"versicolor",IF(AND(D139&gt;=1.9,A139&gt;=6.6,F139&lt;0.482,C139&gt;=4.75,D139&gt;=0.7),"virginica",IF(AND(F139&gt;=0.766,C139&lt;4.95,F139&gt;=0.482,C139&gt;=4.75,D139&gt;=0.7),"virginica",IF(AND(B139&lt;2.95,F139&lt;0.766,C139&lt;4.95,F139&gt;=0.482,C139&gt;=4.75,D139&gt;=0.7),"virginica",IF(AND(B139&gt;=2.95,F139&lt;0.766,C139&lt;4.95,F139&gt;=0.482,C139&gt;=4.75,D139&gt;=0.7),"versicolor","shouldnthappen")))))))))</f>
        <v>virginica</v>
      </c>
      <c r="AJ139" s="1" t="str">
        <f aca="false">IF(AND(C139&lt;2.45,C139&lt;4.75),"setosa",IF(AND(D139&gt;=1.65,C139&gt;=4.75),"virginica",IF(AND(A139&lt;4.95,C139&gt;=2.45,C139&lt;4.75),"virginica",IF(AND(A139&gt;=4.95,C139&gt;=2.45,C139&lt;4.75),"versicolor",IF(AND(B139&lt;2.95,D139&lt;1.65,C139&gt;=4.75),"virginica",IF(AND(B139&gt;=2.95,D139&lt;1.65,C139&gt;=4.75),"versicolor","shouldnthappen"))))))</f>
        <v>virginica</v>
      </c>
      <c r="AK139" s="1" t="str">
        <f aca="false">IF(AND(D139&lt;0.75,A139&lt;5.45),"setosa",IF(AND(B139&lt;2.45,D139&gt;=0.75,A139&lt;5.45),"versicolor",IF(AND(A139&gt;=5.55,C139&lt;4.75,A139&gt;=5.45),"versicolor",IF(AND(C139&gt;=5.15,C139&gt;=4.75,A139&gt;=5.45),"virginica",IF(AND(G139&lt;6.094,B139&gt;=2.45,D139&gt;=0.75,A139&lt;5.45),"virginica",IF(AND(G139&gt;=6.094,B139&gt;=2.45,D139&gt;=0.75,A139&lt;5.45),"versicolor",IF(AND(D139&lt;0.6,A139&lt;5.55,C139&lt;4.75,A139&gt;=5.45),"setosa",IF(AND(D139&gt;=0.6,A139&lt;5.55,C139&lt;4.75,A139&gt;=5.45),"versicolor",IF(AND(C139&lt;4.95,C139&lt;5.15,C139&gt;=4.75,A139&gt;=5.45),"virginica",IF(AND(G139&lt;12.627,C139&lt;5.05,C139&gt;=4.95,C139&lt;5.15,C139&gt;=4.75,A139&gt;=5.45),"virginica",IF(AND(G139&gt;=12.627,C139&lt;5.05,C139&gt;=4.95,C139&lt;5.15,C139&gt;=4.75,A139&gt;=5.45),"versicolor",IF(AND(D139&lt;1.7,C139&gt;=5.05,C139&gt;=4.95,C139&lt;5.15,C139&gt;=4.75,A139&gt;=5.45),"versicolor",IF(AND(D139&gt;=1.7,C139&gt;=5.05,C139&gt;=4.95,C139&lt;5.15,C139&gt;=4.75,A139&gt;=5.45),"virginica","shouldnthappen")))))))))))))</f>
        <v>virginica</v>
      </c>
      <c r="AL139" s="1" t="str">
        <f aca="false">IF(AND(B139&lt;2.45,B139&lt;3.15),"versicolor",IF(AND(D139&lt;0.95,G139&lt;15.141,B139&gt;=3.15),"setosa",IF(AND(G139&lt;15.429,G139&gt;=15.141,B139&gt;=3.15),"versicolor",IF(AND(G139&gt;=15.429,G139&gt;=15.141,B139&gt;=3.15),"virginica",IF(AND(C139&lt;2.3,C139&lt;4.75,B139&gt;=2.45,B139&lt;3.15),"setosa",IF(AND(G139&gt;=16.072,C139&gt;=4.75,B139&gt;=2.45,B139&lt;3.15),"versicolor",IF(AND(G139&lt;11.833,D139&gt;=0.95,G139&lt;15.141,B139&gt;=3.15),"virginica",IF(AND(A139&lt;5,C139&gt;=2.3,C139&lt;4.75,B139&gt;=2.45,B139&lt;3.15),"virginica",IF(AND(A139&gt;=5,C139&gt;=2.3,C139&lt;4.75,B139&gt;=2.45,B139&lt;3.15),"versicolor",IF(AND(G139&lt;14.342,G139&gt;=11.833,D139&gt;=0.95,G139&lt;15.141,B139&gt;=3.15),"versicolor",IF(AND(G139&gt;=14.342,G139&gt;=11.833,D139&gt;=0.95,G139&lt;15.141,B139&gt;=3.15),"virginica",IF(AND(G139&lt;13.757,F139&gt;=0.741,G139&lt;16.072,C139&gt;=4.75,B139&gt;=2.45,B139&lt;3.15),"virginica",IF(AND(F139&gt;=0.546,A139&lt;6.15,F139&lt;0.741,G139&lt;16.072,C139&gt;=4.75,B139&gt;=2.45,B139&lt;3.15),"virginica",IF(AND(D139&gt;=1.75,A139&gt;=6.15,F139&lt;0.741,G139&lt;16.072,C139&gt;=4.75,B139&gt;=2.45,B139&lt;3.15),"virginica",IF(AND(C139&lt;4.85,G139&gt;=13.757,F139&gt;=0.741,G139&lt;16.072,C139&gt;=4.75,B139&gt;=2.45,B139&lt;3.15),"virginica",IF(AND(C139&gt;=4.85,G139&gt;=13.757,F139&gt;=0.741,G139&lt;16.072,C139&gt;=4.75,B139&gt;=2.45,B139&lt;3.15),"versicolor",IF(AND(F139&lt;0.331,F139&lt;0.546,A139&lt;6.15,F139&lt;0.741,G139&lt;16.072,C139&gt;=4.75,B139&gt;=2.45,B139&lt;3.15),"virginica",IF(AND(F139&gt;=0.331,F139&lt;0.546,A139&lt;6.15,F139&lt;0.741,G139&lt;16.072,C139&gt;=4.75,B139&gt;=2.45,B139&lt;3.15),"versicolor",IF(AND(G139&lt;10.661,D139&lt;1.75,A139&gt;=6.15,F139&lt;0.741,G139&lt;16.072,C139&gt;=4.75,B139&gt;=2.45,B139&lt;3.15),"virginica",IF(AND(G139&gt;=10.661,D139&lt;1.75,A139&gt;=6.15,F139&lt;0.741,G139&lt;16.072,C139&gt;=4.75,B139&gt;=2.45,B139&lt;3.15),"versicolor","shouldnthappen"))))))))))))))))))))</f>
        <v>virginica</v>
      </c>
      <c r="AM139" s="1" t="str">
        <f aca="false">IF(AND(D139&lt;1.35,F139&gt;=0.917),"setosa",IF(AND(D139&gt;=1.35,F139&gt;=0.917),"virginica",IF(AND(D139&lt;0.75,D139&lt;1.55,F139&lt;0.917),"setosa",IF(AND(C139&gt;=4.8,D139&gt;=1.55,F139&lt;0.917),"virginica",IF(AND(A139&lt;5.95,D139&gt;=0.75,D139&lt;1.55,F139&lt;0.917),"versicolor",IF(AND(F139&lt;0.473,C139&lt;4.8,D139&gt;=1.55,F139&lt;0.917),"virginica",IF(AND(F139&gt;=0.473,C139&lt;4.8,D139&gt;=1.55,F139&lt;0.917),"versicolor",IF(AND(C139&lt;4.95,A139&gt;=5.95,D139&gt;=0.75,D139&lt;1.55,F139&lt;0.917),"versicolor",IF(AND(C139&gt;=4.95,A139&gt;=5.95,D139&gt;=0.75,D139&lt;1.55,F139&lt;0.917),"virginica","shouldnthappen")))))))))</f>
        <v>virginica</v>
      </c>
      <c r="AN139" s="1" t="str">
        <f aca="false">IF(AND(D139&lt;0.75,A139&lt;5.45),"setosa",IF(AND(D139&lt;1.55,D139&gt;=0.75,A139&lt;5.45),"versicolor",IF(AND(D139&gt;=1.55,D139&gt;=0.75,A139&lt;5.45),"virginica",IF(AND(A139&gt;=5.75,C139&lt;4.75,A139&gt;=5.45),"versicolor",IF(AND(F139&lt;0.361,C139&gt;=4.75,A139&gt;=5.45),"virginica",IF(AND(C139&lt;2.6,A139&lt;5.75,C139&lt;4.75,A139&gt;=5.45),"setosa",IF(AND(C139&gt;=2.6,A139&lt;5.75,C139&lt;4.75,A139&gt;=5.45),"versicolor",IF(AND(D139&gt;=1.7,F139&gt;=0.361,C139&gt;=4.75,A139&gt;=5.45),"virginica",IF(AND(B139&lt;2.65,D139&lt;1.7,F139&gt;=0.361,C139&gt;=4.75,A139&gt;=5.45),"virginica",IF(AND(A139&lt;7.05,B139&gt;=2.65,D139&lt;1.7,F139&gt;=0.361,C139&gt;=4.75,A139&gt;=5.45),"versicolor",IF(AND(A139&gt;=7.05,B139&gt;=2.65,D139&lt;1.7,F139&gt;=0.361,C139&gt;=4.75,A139&gt;=5.45),"virginica","shouldnthappen")))))))))))</f>
        <v>virginica</v>
      </c>
      <c r="AO139" s="1" t="str">
        <f aca="false">IF(AND(D139&lt;0.7),"setosa",IF(AND(A139&lt;4.95,C139&lt;4.85,D139&gt;=0.7),"virginica",IF(AND(A139&gt;=4.95,C139&lt;4.85,D139&gt;=0.7),"versicolor",IF(AND(D139&gt;=1.7,C139&gt;=4.85,D139&gt;=0.7),"virginica",IF(AND(F139&lt;0.325,D139&lt;1.7,C139&gt;=4.85,D139&gt;=0.7),"virginica",IF(AND(D139&lt;1.55,F139&gt;=0.325,D139&lt;1.7,C139&gt;=4.85,D139&gt;=0.7),"virginica",IF(AND(D139&gt;=1.55,F139&gt;=0.325,D139&lt;1.7,C139&gt;=4.85,D139&gt;=0.7),"versicolor","shouldnthappen")))))))</f>
        <v>virginica</v>
      </c>
      <c r="AP139" s="1" t="str">
        <f aca="false">IF(AND(D139&lt;0.75),"setosa",IF(AND(C139&lt;4.85,D139&gt;=0.75),"versicolor",IF(AND(G139&gt;=8.277,C139&gt;=4.85,D139&gt;=0.75),"virginica",IF(AND(F139&gt;=0.633,G139&lt;8.277,C139&gt;=4.85,D139&gt;=0.75),"virginica",IF(AND(G139&lt;7.61,F139&lt;0.633,G139&lt;8.277,C139&gt;=4.85,D139&gt;=0.75),"virginica",IF(AND(G139&gt;=7.61,F139&lt;0.633,G139&lt;8.277,C139&gt;=4.85,D139&gt;=0.75),"versicolor","shouldnthappen"))))))</f>
        <v>virginica</v>
      </c>
      <c r="AQ139" s="1" t="str">
        <f aca="false">IF(AND(C139&lt;2.65,A139&gt;=5.45,C139&lt;4.75),"setosa",IF(AND(C139&gt;=2.65,A139&gt;=5.45,C139&lt;4.75),"versicolor",IF(AND(B139&lt;2.9,C139&lt;4.85,C139&gt;=4.75),"versicolor",IF(AND(B139&gt;=2.9,C139&lt;4.85,C139&gt;=4.75),"virginica",IF(AND(D139&lt;1.7,C139&gt;=4.85,C139&gt;=4.75),"versicolor",IF(AND(D139&gt;=1.7,C139&gt;=4.85,C139&gt;=4.75),"virginica",IF(AND(C139&lt;2.45,G139&lt;14.126,A139&lt;5.45,C139&lt;4.75),"setosa",IF(AND(C139&gt;=2.45,G139&lt;14.126,A139&lt;5.45,C139&lt;4.75),"versicolor",IF(AND(C139&lt;2.4,G139&gt;=14.126,A139&lt;5.45,C139&lt;4.75),"setosa",IF(AND(C139&gt;=2.4,G139&gt;=14.126,A139&lt;5.45,C139&lt;4.75),"versicolor","shouldnthappen"))))))))))</f>
        <v>virginica</v>
      </c>
      <c r="AR139" s="1" t="str">
        <f aca="false">IF(AND(C139&lt;2.45,C139&lt;4.85),"setosa",IF(AND(C139&gt;=5.15,C139&gt;=4.85),"virginica",IF(AND(A139&gt;=4.95,C139&gt;=2.45,C139&lt;4.85),"versicolor",IF(AND(D139&lt;1.35,A139&lt;4.95,C139&gt;=2.45,C139&lt;4.85),"versicolor",IF(AND(D139&gt;=1.35,A139&lt;4.95,C139&gt;=2.45,C139&lt;4.85),"virginica",IF(AND(F139&lt;0.35,G139&lt;12.751,C139&lt;5.15,C139&gt;=4.85),"virginica",IF(AND(A139&lt;6.5,G139&gt;=12.751,C139&lt;5.15,C139&gt;=4.85),"virginica",IF(AND(A139&gt;=6.5,G139&gt;=12.751,C139&lt;5.15,C139&gt;=4.85),"versicolor",IF(AND(B139&gt;=2.75,F139&gt;=0.35,G139&lt;12.751,C139&lt;5.15,C139&gt;=4.85),"virginica",IF(AND(C139&lt;5.05,B139&lt;2.75,F139&gt;=0.35,G139&lt;12.751,C139&lt;5.15,C139&gt;=4.85),"virginica",IF(AND(C139&gt;=5.05,B139&lt;2.75,F139&gt;=0.35,G139&lt;12.751,C139&lt;5.15,C139&gt;=4.85),"versicolor","shouldnthappen")))))))))))</f>
        <v>virginica</v>
      </c>
      <c r="AS139" s="1" t="str">
        <f aca="false">IF(AND(F139&gt;=0.9,B139&lt;3.05),"virginica",IF(AND(A139&lt;5.9,B139&gt;=3.05),"setosa",IF(AND(D139&lt;1.65,A139&gt;=5.9,B139&gt;=3.05),"versicolor",IF(AND(D139&gt;=1.65,A139&gt;=5.9,B139&gt;=3.05),"virginica",IF(AND(D139&gt;=1.75,C139&gt;=4.85,F139&lt;0.9,B139&lt;3.05),"virginica",IF(AND(C139&lt;2.2,B139&lt;2.95,C139&lt;4.85,F139&lt;0.9,B139&lt;3.05),"setosa",IF(AND(C139&gt;=2.2,B139&lt;2.95,C139&lt;4.85,F139&lt;0.9,B139&lt;3.05),"versicolor",IF(AND(C139&lt;2.8,B139&gt;=2.95,C139&lt;4.85,F139&lt;0.9,B139&lt;3.05),"setosa",IF(AND(C139&gt;=2.8,B139&gt;=2.95,C139&lt;4.85,F139&lt;0.9,B139&lt;3.05),"versicolor",IF(AND(G139&lt;13.879,D139&lt;1.75,C139&gt;=4.85,F139&lt;0.9,B139&lt;3.05),"virginica",IF(AND(G139&gt;=13.879,D139&lt;1.75,C139&gt;=4.85,F139&lt;0.9,B139&lt;3.05),"versicolor","shouldnthappen")))))))))))</f>
        <v>virginica</v>
      </c>
      <c r="AT139" s="1" t="str">
        <f aca="false">IF(AND(D139&lt;0.75),"setosa",IF(AND(D139&gt;=1.75,D139&gt;=0.75),"virginica",IF(AND(D139&lt;1.45,G139&lt;7.37,D139&lt;1.75,D139&gt;=0.75),"versicolor",IF(AND(D139&gt;=1.45,G139&lt;7.37,D139&lt;1.75,D139&gt;=0.75),"virginica",IF(AND(C139&lt;5.45,G139&gt;=7.37,D139&lt;1.75,D139&gt;=0.75),"versicolor",IF(AND(C139&gt;=5.45,G139&gt;=7.37,D139&lt;1.75,D139&gt;=0.75),"virginica","shouldnthappen"))))))</f>
        <v>virginica</v>
      </c>
      <c r="AU139" s="1" t="str">
        <f aca="false">IF(AND(D139&lt;0.7),"setosa",IF(AND(D139&gt;=1.7,A139&gt;=6.15,D139&gt;=0.7),"virginica",IF(AND(B139&gt;=2.55,C139&lt;4.75,A139&lt;6.15,D139&gt;=0.7),"versicolor",IF(AND(D139&gt;=1.7,C139&gt;=4.75,A139&lt;6.15,D139&gt;=0.7),"virginica",IF(AND(C139&lt;5.25,D139&lt;1.7,A139&gt;=6.15,D139&gt;=0.7),"versicolor",IF(AND(C139&gt;=5.25,D139&lt;1.7,A139&gt;=6.15,D139&gt;=0.7),"virginica",IF(AND(C139&lt;4.25,B139&lt;2.55,C139&lt;4.75,A139&lt;6.15,D139&gt;=0.7),"versicolor",IF(AND(C139&gt;=4.25,B139&lt;2.55,C139&lt;4.75,A139&lt;6.15,D139&gt;=0.7),"virginica",IF(AND(B139&lt;2.65,D139&lt;1.7,C139&gt;=4.75,A139&lt;6.15,D139&gt;=0.7),"virginica",IF(AND(B139&gt;=2.65,D139&lt;1.7,C139&gt;=4.75,A139&lt;6.15,D139&gt;=0.7),"versicolor","shouldnthappen"))))))))))</f>
        <v>virginica</v>
      </c>
      <c r="AV139" s="1" t="str">
        <f aca="false">IF(AND(D139&lt;0.75),"setosa",IF(AND(F139&gt;=0.899,D139&gt;=0.75),"virginica",IF(AND(D139&lt;1.65,A139&lt;6.05,F139&lt;0.899,D139&gt;=0.75),"versicolor",IF(AND(D139&gt;=1.65,A139&lt;6.05,F139&lt;0.899,D139&gt;=0.75),"virginica",IF(AND(C139&gt;=5.05,A139&gt;=6.05,F139&lt;0.899,D139&gt;=0.75),"virginica",IF(AND(G139&gt;=13.757,C139&lt;5.05,A139&gt;=6.05,F139&lt;0.899,D139&gt;=0.75),"versicolor",IF(AND(D139&lt;1.6,G139&lt;13.757,C139&lt;5.05,A139&gt;=6.05,F139&lt;0.899,D139&gt;=0.75),"versicolor",IF(AND(D139&gt;=1.6,G139&lt;13.757,C139&lt;5.05,A139&gt;=6.05,F139&lt;0.899,D139&gt;=0.75),"virginica","shouldnthappen"))))))))</f>
        <v>virginica</v>
      </c>
      <c r="AW139" s="1" t="str">
        <f aca="false">IF(AND(F139&lt;0.117,A139&gt;=5.55),"virginica",IF(AND(A139&gt;=5.2,G139&lt;6.086,A139&lt;5.55),"versicolor",IF(AND(D139&lt;0.7,G139&gt;=6.086,A139&lt;5.55),"setosa",IF(AND(D139&gt;=0.7,G139&gt;=6.086,A139&lt;5.55),"versicolor",IF(AND(A139&lt;4.75,A139&lt;5.2,G139&lt;6.086,A139&lt;5.55),"setosa",IF(AND(A139&gt;=4.75,A139&lt;5.2,G139&lt;6.086,A139&lt;5.55),"virginica",IF(AND(D139&gt;=1.65,C139&lt;4.95,F139&gt;=0.117,A139&gt;=5.55),"virginica",IF(AND(D139&gt;=1.75,C139&gt;=4.95,F139&gt;=0.117,A139&gt;=5.55),"virginica",IF(AND(C139&lt;2.6,D139&lt;1.65,C139&lt;4.95,F139&gt;=0.117,A139&gt;=5.55),"setosa",IF(AND(C139&gt;=2.6,D139&lt;1.65,C139&lt;4.95,F139&gt;=0.117,A139&gt;=5.55),"versicolor",IF(AND(D139&lt;1.55,D139&lt;1.75,C139&gt;=4.95,F139&gt;=0.117,A139&gt;=5.55),"virginica",IF(AND(A139&lt;6.95,D139&gt;=1.55,D139&lt;1.75,C139&gt;=4.95,F139&gt;=0.117,A139&gt;=5.55),"versicolor",IF(AND(A139&gt;=6.95,D139&gt;=1.55,D139&lt;1.75,C139&gt;=4.95,F139&gt;=0.117,A139&gt;=5.55),"virginica","shouldnthappen")))))))))))))</f>
        <v>virginica</v>
      </c>
      <c r="AX139" s="1" t="str">
        <f aca="false">IF(AND(D139&lt;0.75),"setosa",IF(AND(F139&lt;0.138,D139&gt;=0.75),"virginica",IF(AND(C139&lt;4.45,A139&lt;6.15,F139&gt;=0.138,D139&gt;=0.75),"versicolor",IF(AND(C139&gt;=5.05,A139&gt;=6.15,F139&gt;=0.138,D139&gt;=0.75),"virginica",IF(AND(B139&lt;2.65,C139&gt;=4.45,A139&lt;6.15,F139&gt;=0.138,D139&gt;=0.75),"virginica",IF(AND(A139&gt;=6.35,C139&lt;5.05,A139&gt;=6.15,F139&gt;=0.138,D139&gt;=0.75),"versicolor",IF(AND(A139&lt;5.65,B139&gt;=2.65,C139&gt;=4.45,A139&lt;6.15,F139&gt;=0.138,D139&gt;=0.75),"virginica",IF(AND(D139&lt;1.75,A139&lt;6.35,C139&lt;5.05,A139&gt;=6.15,F139&gt;=0.138,D139&gt;=0.75),"versicolor",IF(AND(D139&gt;=1.75,A139&lt;6.35,C139&lt;5.05,A139&gt;=6.15,F139&gt;=0.138,D139&gt;=0.75),"virginica",IF(AND(D139&lt;1.7,A139&gt;=5.65,B139&gt;=2.65,C139&gt;=4.45,A139&lt;6.15,F139&gt;=0.138,D139&gt;=0.75),"versicolor",IF(AND(D139&gt;=1.7,A139&gt;=5.65,B139&gt;=2.65,C139&gt;=4.45,A139&lt;6.15,F139&gt;=0.138,D139&gt;=0.75),"virginica","shouldnthappen")))))))))))</f>
        <v>virginica</v>
      </c>
      <c r="AY139" s="1" t="str">
        <f aca="false">IF(AND(D139&lt;0.75,A139&lt;5.55),"setosa",IF(AND(A139&lt;4.95,D139&gt;=0.75,A139&lt;5.55),"virginica",IF(AND(A139&gt;=4.95,D139&gt;=0.75,A139&lt;5.55),"versicolor",IF(AND(C139&lt;2.6,C139&lt;4.85,A139&gt;=5.55),"setosa",IF(AND(C139&gt;=2.6,C139&lt;4.85,A139&gt;=5.55),"versicolor",IF(AND(D139&gt;=1.75,C139&gt;=4.85,A139&gt;=5.55),"virginica",IF(AND(F139&lt;0.405,D139&lt;1.75,C139&gt;=4.85,A139&gt;=5.55),"versicolor",IF(AND(B139&lt;3.05,F139&gt;=0.405,D139&lt;1.75,C139&gt;=4.85,A139&gt;=5.55),"virginica",IF(AND(B139&gt;=3.05,F139&gt;=0.405,D139&lt;1.75,C139&gt;=4.85,A139&gt;=5.55),"versicolor","shouldnthappen")))))))))</f>
        <v>virginica</v>
      </c>
      <c r="AZ139" s="1" t="str">
        <f aca="false">IF(AND(D139&lt;0.75),"setosa",IF(AND(F139&lt;0.9,C139&lt;4.95,D139&gt;=0.75),"versicolor",IF(AND(F139&gt;=0.9,C139&lt;4.95,D139&gt;=0.75),"virginica",IF(AND(D139&gt;=1.7,C139&gt;=4.95,D139&gt;=0.75),"virginica",IF(AND(F139&lt;0.405,D139&lt;1.7,C139&gt;=4.95,D139&gt;=0.75),"versicolor",IF(AND(F139&gt;=0.405,D139&lt;1.7,C139&gt;=4.95,D139&gt;=0.75),"virginica","shouldnthappen"))))))</f>
        <v>virginica</v>
      </c>
      <c r="BA139" s="1" t="str">
        <f aca="false">IF(AND(D139&lt;0.75),"setosa",IF(AND(D139&gt;=1.7,C139&gt;=5.05,D139&gt;=0.75),"virginica",IF(AND(D139&lt;1.45,D139&lt;1.6,C139&lt;5.05,D139&gt;=0.75),"versicolor",IF(AND(A139&lt;5.8,D139&gt;=1.6,C139&lt;5.05,D139&gt;=0.75),"virginica",IF(AND(A139&gt;=5.8,D139&gt;=1.6,C139&lt;5.05,D139&gt;=0.75),"versicolor",IF(AND(F139&lt;0.417,D139&lt;1.7,C139&gt;=5.05,D139&gt;=0.75),"versicolor",IF(AND(F139&gt;=0.417,D139&lt;1.7,C139&gt;=5.05,D139&gt;=0.75),"virginica",IF(AND(A139&lt;5.95,D139&gt;=1.45,D139&lt;1.6,C139&lt;5.05,D139&gt;=0.75),"versicolor",IF(AND(G139&lt;10.618,A139&gt;=5.95,D139&gt;=1.45,D139&lt;1.6,C139&lt;5.05,D139&gt;=0.75),"virginica",IF(AND(G139&gt;=10.618,A139&gt;=5.95,D139&gt;=1.45,D139&lt;1.6,C139&lt;5.05,D139&gt;=0.75),"versicolor","shouldnthappen"))))))))))</f>
        <v>virginica</v>
      </c>
      <c r="BB139" s="1" t="str">
        <f aca="false">IF(AND(C139&lt;2.6),"setosa",IF(AND(D139&gt;=1.75,C139&gt;=2.6),"virginica",IF(AND(C139&gt;=5.45,D139&lt;1.75,C139&gt;=2.6),"virginica",IF(AND(F139&gt;=0.259,C139&lt;5.45,D139&lt;1.75,C139&gt;=2.6),"versicolor",IF(AND(C139&lt;5.05,F139&lt;0.259,C139&lt;5.45,D139&lt;1.75,C139&gt;=2.6),"versicolor",IF(AND(C139&gt;=5.05,F139&lt;0.259,C139&lt;5.45,D139&lt;1.75,C139&gt;=2.6),"virginica","shouldnthappen"))))))</f>
        <v>virginica</v>
      </c>
      <c r="BC139" s="1" t="str">
        <f aca="false">IF(AND(A139&lt;4.95,B139&lt;2.7,A139&lt;5.55),"virginica",IF(AND(A139&gt;=4.95,B139&lt;2.7,A139&lt;5.55),"versicolor",IF(AND(C139&lt;3.2,B139&gt;=2.7,A139&lt;5.55),"setosa",IF(AND(C139&gt;=3.2,B139&gt;=2.7,A139&lt;5.55),"versicolor",IF(AND(F139&gt;=0.85,A139&lt;6.15,A139&gt;=5.55),"virginica",IF(AND(D139&lt;1.45,A139&gt;=6.15,A139&gt;=5.55),"versicolor",IF(AND(C139&lt;4.8,F139&lt;0.85,A139&lt;6.15,A139&gt;=5.55),"versicolor",IF(AND(D139&gt;=1.7,D139&gt;=1.45,A139&gt;=6.15,A139&gt;=5.55),"virginica",IF(AND(G139&lt;9.333,C139&gt;=4.8,F139&lt;0.85,A139&lt;6.15,A139&gt;=5.55),"versicolor",IF(AND(G139&gt;=9.333,C139&gt;=4.8,F139&lt;0.85,A139&lt;6.15,A139&gt;=5.55),"virginica",IF(AND(C139&lt;4.9,D139&lt;1.7,D139&gt;=1.45,A139&gt;=6.15,A139&gt;=5.55),"versicolor",IF(AND(C139&gt;=4.9,D139&lt;1.7,D139&gt;=1.45,A139&gt;=6.15,A139&gt;=5.55),"virginica","shouldnthappen"))))))))))))</f>
        <v>virginica</v>
      </c>
      <c r="BD139" s="1" t="str">
        <f aca="false">IF(AND(C139&lt;2.35),"setosa",IF(AND(C139&lt;4.75,B139&lt;2.55,C139&gt;=2.35),"versicolor",IF(AND(C139&gt;=4.75,B139&lt;2.55,C139&gt;=2.35),"virginica",IF(AND(C139&lt;4.75,B139&gt;=2.55,C139&gt;=2.35),"versicolor",IF(AND(D139&gt;=1.75,C139&gt;=4.75,B139&gt;=2.55,C139&gt;=2.35),"virginica",IF(AND(A139&gt;=6.5,D139&lt;1.75,C139&gt;=4.75,B139&gt;=2.55,C139&gt;=2.35),"versicolor",IF(AND(A139&lt;6.05,A139&lt;6.5,D139&lt;1.75,C139&gt;=4.75,B139&gt;=2.55,C139&gt;=2.35),"versicolor",IF(AND(A139&gt;=6.05,A139&lt;6.5,D139&lt;1.75,C139&gt;=4.75,B139&gt;=2.55,C139&gt;=2.35),"virginica","shouldnthappen"))))))))</f>
        <v>virginica</v>
      </c>
      <c r="BE139" s="1" t="str">
        <f aca="false">IF(AND(C139&lt;2.5),"setosa",IF(AND(D139&lt;1.65,C139&lt;4.75,C139&gt;=2.5),"versicolor",IF(AND(D139&gt;=1.65,C139&lt;4.75,C139&gt;=2.5),"virginica",IF(AND(D139&gt;=1.75,C139&gt;=4.75,C139&gt;=2.5),"virginica",IF(AND(C139&lt;4.95,D139&lt;1.75,C139&gt;=4.75,C139&gt;=2.5),"versicolor",IF(AND(A139&lt;6.5,C139&gt;=4.95,D139&lt;1.75,C139&gt;=4.75,C139&gt;=2.5),"virginica",IF(AND(A139&gt;=6.5,C139&gt;=4.95,D139&lt;1.75,C139&gt;=4.75,C139&gt;=2.5),"versicolor","shouldnthappen")))))))</f>
        <v>virginica</v>
      </c>
      <c r="BF139" s="1" t="str">
        <f aca="false">IF(AND(G139&gt;=15.244),"virginica",IF(AND(C139&lt;3.2,B139&gt;=3.15,G139&lt;15.244),"setosa",IF(AND(A139&gt;=4.95,C139&lt;4.7,B139&lt;3.15,G139&lt;15.244),"versicolor",IF(AND(C139&gt;=5.15,C139&gt;=4.7,B139&lt;3.15,G139&lt;15.244),"virginica",IF(AND(A139&gt;=6.45,C139&gt;=3.2,B139&gt;=3.15,G139&lt;15.244),"virginica",IF(AND(D139&lt;0.95,A139&lt;4.95,C139&lt;4.7,B139&lt;3.15,G139&lt;15.244),"setosa",IF(AND(D139&gt;=0.95,A139&lt;4.95,C139&lt;4.7,B139&lt;3.15,G139&lt;15.244),"virginica",IF(AND(F139&lt;0.816,A139&lt;6.45,C139&gt;=3.2,B139&gt;=3.15,G139&lt;15.244),"virginica",IF(AND(F139&gt;=0.816,A139&lt;6.45,C139&gt;=3.2,B139&gt;=3.15,G139&lt;15.244),"versicolor",IF(AND(A139&gt;=6.5,B139&lt;3.05,C139&lt;5.15,C139&gt;=4.7,B139&lt;3.15,G139&lt;15.244),"versicolor",IF(AND(G139&lt;11.093,B139&gt;=3.05,C139&lt;5.15,C139&gt;=4.7,B139&lt;3.15,G139&lt;15.244),"virginica",IF(AND(G139&gt;=11.093,B139&gt;=3.05,C139&lt;5.15,C139&gt;=4.7,B139&lt;3.15,G139&lt;15.244),"versicolor",IF(AND(D139&gt;=1.7,A139&lt;6.5,B139&lt;3.05,C139&lt;5.15,C139&gt;=4.7,B139&lt;3.15,G139&lt;15.244),"virginica",IF(AND(G139&lt;7.498,D139&lt;1.7,A139&lt;6.5,B139&lt;3.05,C139&lt;5.15,C139&gt;=4.7,B139&lt;3.15,G139&lt;15.244),"virginica",IF(AND(G139&gt;=7.498,D139&lt;1.7,A139&lt;6.5,B139&lt;3.05,C139&lt;5.15,C139&gt;=4.7,B139&lt;3.15,G139&lt;15.244),"versicolor","shouldnthappen")))))))))))))))</f>
        <v>virginica</v>
      </c>
      <c r="BG139" s="1" t="str">
        <f aca="false">IF(AND(B139&gt;=3.35,C139&lt;4.85),"setosa",IF(AND(D139&gt;=1.75,C139&gt;=4.85),"virginica",IF(AND(D139&lt;0.75,B139&lt;3.35,C139&lt;4.85),"setosa",IF(AND(G139&gt;=13.879,D139&lt;1.75,C139&gt;=4.85),"versicolor",IF(AND(F139&gt;=0.9,D139&gt;=0.75,B139&lt;3.35,C139&lt;4.85),"virginica",IF(AND(F139&gt;=0.405,G139&lt;13.879,D139&lt;1.75,C139&gt;=4.85),"virginica",IF(AND(B139&gt;=2.55,F139&lt;0.9,D139&gt;=0.75,B139&lt;3.35,C139&lt;4.85),"versicolor",IF(AND(G139&lt;7.498,F139&lt;0.405,G139&lt;13.879,D139&lt;1.75,C139&gt;=4.85),"virginica",IF(AND(G139&gt;=7.498,F139&lt;0.405,G139&lt;13.879,D139&lt;1.75,C139&gt;=4.85),"versicolor",IF(AND(G139&lt;5.656,B139&lt;2.55,F139&lt;0.9,D139&gt;=0.75,B139&lt;3.35,C139&lt;4.85),"virginica",IF(AND(G139&gt;=5.656,B139&lt;2.55,F139&lt;0.9,D139&gt;=0.75,B139&lt;3.35,C139&lt;4.85),"versicolor","shouldnthappen")))))))))))</f>
        <v>virginica</v>
      </c>
      <c r="BH139" s="1" t="str">
        <f aca="false">IF(AND(D139&lt;0.7),"setosa",IF(AND(D139&gt;=1.65,A139&lt;6.65,D139&gt;=0.7),"virginica",IF(AND(D139&lt;1.55,A139&gt;=6.65,D139&gt;=0.7),"versicolor",IF(AND(D139&gt;=1.55,A139&gt;=6.65,D139&gt;=0.7),"virginica",IF(AND(F139&gt;=0.529,D139&lt;1.65,A139&lt;6.65,D139&gt;=0.7),"versicolor",IF(AND(C139&gt;=5.35,F139&lt;0.529,D139&lt;1.65,A139&lt;6.65,D139&gt;=0.7),"virginica",IF(AND(G139&gt;=7.411,C139&lt;5.35,F139&lt;0.529,D139&lt;1.65,A139&lt;6.65,D139&gt;=0.7),"versicolor",IF(AND(G139&lt;6.927,G139&lt;7.411,C139&lt;5.35,F139&lt;0.529,D139&lt;1.65,A139&lt;6.65,D139&gt;=0.7),"versicolor",IF(AND(G139&gt;=6.927,G139&lt;7.411,C139&lt;5.35,F139&lt;0.529,D139&lt;1.65,A139&lt;6.65,D139&gt;=0.7),"virginica","shouldnthappen")))))))))</f>
        <v>virginica</v>
      </c>
      <c r="BI139" s="1" t="str">
        <f aca="false">IF(AND(D139&gt;=1.7),"virginica",IF(AND(D139&lt;0.7,D139&lt;1.7),"setosa",IF(AND(D139&lt;1.45,G139&lt;7.37,D139&gt;=0.7,D139&lt;1.7),"versicolor",IF(AND(D139&gt;=1.45,G139&lt;7.37,D139&gt;=0.7,D139&lt;1.7),"virginica",IF(AND(B139&gt;=2.65,G139&gt;=7.37,D139&gt;=0.7,D139&lt;1.7),"versicolor",IF(AND(C139&lt;5.05,B139&lt;2.65,G139&gt;=7.37,D139&gt;=0.7,D139&lt;1.7),"versicolor",IF(AND(C139&gt;=5.05,B139&lt;2.65,G139&gt;=7.37,D139&gt;=0.7,D139&lt;1.7),"virginica","shouldnthappen")))))))</f>
        <v>virginica</v>
      </c>
    </row>
    <row r="140" customFormat="false" ht="13.8" hidden="false" customHeight="false" outlineLevel="0" collapsed="false">
      <c r="A140" s="1" t="n">
        <v>6.5</v>
      </c>
      <c r="B140" s="1" t="n">
        <v>3</v>
      </c>
      <c r="C140" s="1" t="n">
        <v>5.8</v>
      </c>
      <c r="D140" s="1" t="n">
        <v>2.2</v>
      </c>
      <c r="E140" s="1" t="s">
        <v>93</v>
      </c>
      <c r="F140" s="1" t="n">
        <v>0.570371597772464</v>
      </c>
      <c r="G140" s="1" t="n">
        <v>15.6249588364735</v>
      </c>
      <c r="H140" s="11" t="str">
        <f aca="false">E140</f>
        <v>virginica</v>
      </c>
      <c r="I140" s="1" t="str">
        <f aca="false">INDEX(L140:BI140, MODE(MATCH(L140:BI140, L140:BI140, 0 )))</f>
        <v>virginica</v>
      </c>
      <c r="J140" s="12" t="n">
        <f aca="false">COUNTIF(L140:BI140, H140) / COUNTA(L140:BI140)</f>
        <v>1</v>
      </c>
      <c r="K140" s="13" t="n">
        <f aca="false">I140=H140</f>
        <v>1</v>
      </c>
      <c r="L140" s="1" t="str">
        <f aca="false">IF(AND(C140&lt;3.65,B140&gt;=3.35),"setosa",IF(AND(C140&gt;=3.65,B140&gt;=3.35),"virginica",IF(AND(C140&lt;2.35,C140&lt;4.85,B140&lt;3.35),"setosa",IF(AND(F140&gt;=0.899,C140&gt;=2.35,C140&lt;4.85,B140&lt;3.35),"virginica",IF(AND(G140&gt;=8.268,B140&lt;2.75,C140&gt;=4.85,B140&lt;3.35),"virginica",IF(AND(D140&lt;1.55,B140&gt;=2.75,C140&gt;=4.85,B140&lt;3.35),"versicolor",IF(AND(D140&gt;=1.55,B140&gt;=2.75,C140&gt;=4.85,B140&lt;3.35),"virginica",IF(AND(G140&lt;6.537,F140&lt;0.899,C140&gt;=2.35,C140&lt;4.85,B140&lt;3.35),"virginica",IF(AND(G140&gt;=6.537,F140&lt;0.899,C140&gt;=2.35,C140&lt;4.85,B140&lt;3.35),"versicolor",IF(AND(G140&lt;6.878,G140&lt;8.268,B140&lt;2.75,C140&gt;=4.85,B140&lt;3.35),"virginica",IF(AND(G140&gt;=6.878,G140&lt;8.268,B140&lt;2.75,C140&gt;=4.85,B140&lt;3.35),"versicolor","shouldnthappen")))))))))))</f>
        <v>virginica</v>
      </c>
      <c r="M140" s="1" t="str">
        <f aca="false">IF(AND(C140&lt;2.6),"setosa",IF(AND(D140&gt;=1.75,C140&gt;=2.6),"virginica",IF(AND(G140&lt;6.094,D140&lt;1.75,C140&gt;=2.6),"virginica",IF(AND(D140&lt;1.35,G140&gt;=6.094,D140&lt;1.75,C140&gt;=2.6),"versicolor",IF(AND(C140&lt;5.05,D140&gt;=1.35,G140&gt;=6.094,D140&lt;1.75,C140&gt;=2.6),"versicolor",IF(AND(C140&gt;=5.05,D140&gt;=1.35,G140&gt;=6.094,D140&lt;1.75,C140&gt;=2.6),"virginica","shouldnthappen"))))))</f>
        <v>virginica</v>
      </c>
      <c r="N140" s="1" t="str">
        <f aca="false">IF(AND(A140&lt;6.6,B140&gt;=3.45),"setosa",IF(AND(A140&gt;=6.6,B140&gt;=3.45),"virginica",IF(AND(D140&lt;0.7,C140&lt;4.75,B140&lt;3.45),"setosa",IF(AND(D140&gt;=0.7,C140&lt;4.75,B140&lt;3.45),"versicolor",IF(AND(C140&gt;=5.15,C140&gt;=4.75,B140&lt;3.45),"virginica",IF(AND(D140&gt;=1.7,A140&lt;6.5,C140&lt;5.15,C140&gt;=4.75,B140&lt;3.45),"virginica",IF(AND(C140&lt;5.05,A140&gt;=6.5,C140&lt;5.15,C140&gt;=4.75,B140&lt;3.45),"versicolor",IF(AND(C140&gt;=5.05,A140&gt;=6.5,C140&lt;5.15,C140&gt;=4.75,B140&lt;3.45),"virginica",IF(AND(G140&lt;7.498,D140&lt;1.7,A140&lt;6.5,C140&lt;5.15,C140&gt;=4.75,B140&lt;3.45),"virginica",IF(AND(G140&gt;=7.498,D140&lt;1.7,A140&lt;6.5,C140&lt;5.15,C140&gt;=4.75,B140&lt;3.45),"versicolor","shouldnthappen"))))))))))</f>
        <v>virginica</v>
      </c>
      <c r="O140" s="1" t="str">
        <f aca="false">IF(AND(D140&lt;0.75),"setosa",IF(AND(C140&lt;4.75,C140&lt;4.85,D140&gt;=0.75),"versicolor",IF(AND(A140&gt;=6.05,C140&gt;=4.85,D140&gt;=0.75),"virginica",IF(AND(D140&lt;1.6,C140&gt;=4.75,C140&lt;4.85,D140&gt;=0.75),"versicolor",IF(AND(D140&gt;=1.6,C140&gt;=4.75,C140&lt;4.85,D140&gt;=0.75),"virginica",IF(AND(A140&lt;5.9,A140&lt;6.05,C140&gt;=4.85,D140&gt;=0.75),"virginica",IF(AND(A140&gt;=5.9,A140&lt;6.05,C140&gt;=4.85,D140&gt;=0.75),"versicolor","shouldnthappen")))))))</f>
        <v>virginica</v>
      </c>
      <c r="P140" s="1" t="str">
        <f aca="false">IF(AND(D140&lt;0.75),"setosa",IF(AND(A140&lt;5.55,D140&gt;=0.75),"versicolor",IF(AND(D140&gt;=1.7,G140&lt;13.158,A140&gt;=5.55,D140&gt;=0.75),"virginica",IF(AND(B140&lt;2.45,D140&lt;1.7,G140&lt;13.158,A140&gt;=5.55,D140&gt;=0.75),"virginica",IF(AND(B140&gt;=2.45,D140&lt;1.7,G140&lt;13.158,A140&gt;=5.55,D140&gt;=0.75),"versicolor",IF(AND(B140&gt;=3.05,G140&lt;15.551,G140&gt;=13.158,A140&gt;=5.55,D140&gt;=0.75),"versicolor",IF(AND(B140&lt;2.9,G140&gt;=15.551,G140&gt;=13.158,A140&gt;=5.55,D140&gt;=0.75),"versicolor",IF(AND(B140&gt;=2.9,G140&gt;=15.551,G140&gt;=13.158,A140&gt;=5.55,D140&gt;=0.75),"virginica",IF(AND(D140&lt;1.3,G140&lt;14.221,B140&lt;3.05,G140&lt;15.551,G140&gt;=13.158,A140&gt;=5.55,D140&gt;=0.75),"versicolor",IF(AND(D140&gt;=1.3,G140&lt;14.221,B140&lt;3.05,G140&lt;15.551,G140&gt;=13.158,A140&gt;=5.55,D140&gt;=0.75),"virginica",IF(AND(C140&lt;4.9,G140&gt;=14.221,B140&lt;3.05,G140&lt;15.551,G140&gt;=13.158,A140&gt;=5.55,D140&gt;=0.75),"versicolor",IF(AND(C140&gt;=4.9,G140&gt;=14.221,B140&lt;3.05,G140&lt;15.551,G140&gt;=13.158,A140&gt;=5.55,D140&gt;=0.75),"virginica","shouldnthappen"))))))))))))</f>
        <v>virginica</v>
      </c>
      <c r="Q140" s="1" t="str">
        <f aca="false">IF(AND(C140&lt;2.6),"setosa",IF(AND(A140&gt;=4.95,C140&lt;4.75,C140&gt;=2.6),"versicolor",IF(AND(D140&gt;=1.75,C140&gt;=4.75,C140&gt;=2.6),"virginica",IF(AND(B140&lt;2.45,A140&lt;4.95,C140&lt;4.75,C140&gt;=2.6),"versicolor",IF(AND(B140&gt;=2.45,A140&lt;4.95,C140&lt;4.75,C140&gt;=2.6),"virginica",IF(AND(G140&lt;7.498,D140&lt;1.75,C140&gt;=4.75,C140&gt;=2.6),"virginica",IF(AND(F140&lt;0.417,G140&gt;=7.498,D140&lt;1.75,C140&gt;=4.75,C140&gt;=2.6),"versicolor",IF(AND(F140&lt;0.442,F140&gt;=0.417,G140&gt;=7.498,D140&lt;1.75,C140&gt;=4.75,C140&gt;=2.6),"virginica",IF(AND(F140&gt;=0.442,F140&gt;=0.417,G140&gt;=7.498,D140&lt;1.75,C140&gt;=4.75,C140&gt;=2.6),"versicolor","shouldnthappen")))))))))</f>
        <v>virginica</v>
      </c>
      <c r="R140" s="1" t="str">
        <f aca="false">IF(AND(D140&lt;0.75),"setosa",IF(AND(D140&lt;1.75,A140&gt;=6.25,D140&gt;=0.75),"versicolor",IF(AND(D140&gt;=1.75,A140&gt;=6.25,D140&gt;=0.75),"virginica",IF(AND(D140&lt;1.6,C140&lt;4.75,A140&lt;6.25,D140&gt;=0.75),"versicolor",IF(AND(D140&gt;=1.6,C140&lt;4.75,A140&lt;6.25,D140&gt;=0.75),"virginica",IF(AND(G140&lt;6.998,C140&gt;=4.75,A140&lt;6.25,D140&gt;=0.75),"virginica",IF(AND(A140&lt;6.05,G140&gt;=6.998,C140&gt;=4.75,A140&lt;6.25,D140&gt;=0.75),"versicolor",IF(AND(A140&gt;=6.05,G140&gt;=6.998,C140&gt;=4.75,A140&lt;6.25,D140&gt;=0.75),"virginica","shouldnthappen"))))))))</f>
        <v>virginica</v>
      </c>
      <c r="S140" s="1" t="str">
        <f aca="false">IF(AND(B140&gt;=3.05,A140&lt;5.45),"setosa",IF(AND(C140&lt;2.2,B140&lt;3.05,A140&lt;5.45),"setosa",IF(AND(C140&gt;=2.2,B140&lt;3.05,A140&lt;5.45),"versicolor",IF(AND(B140&lt;3.7,C140&lt;4.8,A140&gt;=5.45),"versicolor",IF(AND(B140&gt;=3.7,C140&lt;4.8,A140&gt;=5.45),"setosa",IF(AND(G140&lt;13.757,C140&lt;5.05,C140&gt;=4.8,A140&gt;=5.45),"virginica",IF(AND(G140&gt;=13.757,C140&lt;5.05,C140&gt;=4.8,A140&gt;=5.45),"versicolor",IF(AND(C140&gt;=5.15,C140&gt;=5.05,C140&gt;=4.8,A140&gt;=5.45),"virginica",IF(AND(A140&lt;5.95,C140&lt;5.15,C140&gt;=5.05,C140&gt;=4.8,A140&gt;=5.45),"virginica",IF(AND(D140&gt;=1.8,A140&gt;=5.95,C140&lt;5.15,C140&gt;=5.05,C140&gt;=4.8,A140&gt;=5.45),"virginica",IF(AND(B140&lt;2.75,D140&lt;1.8,A140&gt;=5.95,C140&lt;5.15,C140&gt;=5.05,C140&gt;=4.8,A140&gt;=5.45),"versicolor",IF(AND(B140&gt;=2.75,D140&lt;1.8,A140&gt;=5.95,C140&lt;5.15,C140&gt;=5.05,C140&gt;=4.8,A140&gt;=5.45),"virginica","shouldnthappen"))))))))))))</f>
        <v>virginica</v>
      </c>
      <c r="T140" s="1" t="str">
        <f aca="false">IF(AND(C140&lt;2.6),"setosa",IF(AND(D140&lt;1.65,C140&lt;4.75,C140&gt;=2.6),"versicolor",IF(AND(D140&gt;=1.65,C140&lt;4.75,C140&gt;=2.6),"virginica",IF(AND(G140&gt;=8.494,A140&lt;6.6,C140&gt;=4.75,C140&gt;=2.6),"virginica",IF(AND(C140&lt;5.2,A140&gt;=6.6,C140&gt;=4.75,C140&gt;=2.6),"versicolor",IF(AND(C140&gt;=5.2,A140&gt;=6.6,C140&gt;=4.75,C140&gt;=2.6),"virginica",IF(AND(A140&lt;5.95,G140&lt;8.494,A140&lt;6.6,C140&gt;=4.75,C140&gt;=2.6),"virginica",IF(AND(A140&gt;=5.95,G140&lt;8.494,A140&lt;6.6,C140&gt;=4.75,C140&gt;=2.6),"versicolor","shouldnthappen"))))))))</f>
        <v>virginica</v>
      </c>
      <c r="U140" s="1" t="str">
        <f aca="false">IF(AND(C140&lt;3.65,B140&gt;=3.35),"setosa",IF(AND(C140&gt;=3.65,B140&gt;=3.35),"virginica",IF(AND(C140&lt;2.35,A140&lt;6.25,B140&lt;3.35),"setosa",IF(AND(C140&lt;4.85,A140&gt;=6.25,B140&lt;3.35),"versicolor",IF(AND(G140&gt;=15.426,C140&gt;=2.35,A140&lt;6.25,B140&lt;3.35),"virginica",IF(AND(D140&gt;=1.55,C140&gt;=4.85,A140&gt;=6.25,B140&lt;3.35),"virginica",IF(AND(D140&lt;1.8,G140&lt;15.426,C140&gt;=2.35,A140&lt;6.25,B140&lt;3.35),"versicolor",IF(AND(D140&gt;=1.8,G140&lt;15.426,C140&gt;=2.35,A140&lt;6.25,B140&lt;3.35),"virginica",IF(AND(B140&lt;2.95,D140&lt;1.55,C140&gt;=4.85,A140&gt;=6.25,B140&lt;3.35),"virginica",IF(AND(B140&gt;=2.95,D140&lt;1.55,C140&gt;=4.85,A140&gt;=6.25,B140&lt;3.35),"versicolor","shouldnthappen"))))))))))</f>
        <v>virginica</v>
      </c>
      <c r="V140" s="1" t="str">
        <f aca="false">IF(AND(C140&lt;2.6),"setosa",IF(AND(C140&gt;=4.85,C140&gt;=2.6),"virginica",IF(AND(F140&gt;=0.9,C140&lt;4.85,C140&gt;=2.6),"virginica",IF(AND(G140&lt;5.656,F140&lt;0.9,C140&lt;4.85,C140&gt;=2.6),"virginica",IF(AND(G140&gt;=5.656,F140&lt;0.9,C140&lt;4.85,C140&gt;=2.6),"versicolor","shouldnthappen")))))</f>
        <v>virginica</v>
      </c>
      <c r="W140" s="1" t="str">
        <f aca="false">IF(AND(D140&gt;=1.75,G140&gt;=13.795),"virginica",IF(AND(D140&gt;=1.5,G140&gt;=12.335,G140&lt;13.795),"virginica",IF(AND(C140&lt;2.45,C140&lt;4.85,G140&lt;12.335,G140&lt;13.795),"setosa",IF(AND(C140&gt;=2.45,C140&lt;4.85,G140&lt;12.335,G140&lt;13.795),"versicolor",IF(AND(D140&gt;=1.7,C140&gt;=4.85,G140&lt;12.335,G140&lt;13.795),"virginica",IF(AND(B140&gt;=3.25,D140&lt;1.5,G140&gt;=12.335,G140&lt;13.795),"setosa",IF(AND(D140&lt;1,F140&lt;0.255,D140&lt;1.75,G140&gt;=13.795),"setosa",IF(AND(D140&gt;=1,F140&lt;0.255,D140&lt;1.75,G140&gt;=13.795),"versicolor",IF(AND(A140&lt;5.4,F140&gt;=0.255,D140&lt;1.75,G140&gt;=13.795),"setosa",IF(AND(A140&gt;=5.4,F140&gt;=0.255,D140&lt;1.75,G140&gt;=13.795),"versicolor",IF(AND(A140&lt;6.15,D140&lt;1.7,C140&gt;=4.85,G140&lt;12.335,G140&lt;13.795),"versicolor",IF(AND(A140&gt;=6.15,D140&lt;1.7,C140&gt;=4.85,G140&lt;12.335,G140&lt;13.795),"virginica",IF(AND(C140&lt;5,B140&lt;3.25,D140&lt;1.5,G140&gt;=12.335,G140&lt;13.795),"versicolor",IF(AND(C140&gt;=5,B140&lt;3.25,D140&lt;1.5,G140&gt;=12.335,G140&lt;13.795),"virginica","shouldnthappen"))))))))))))))</f>
        <v>virginica</v>
      </c>
      <c r="X140" s="1" t="str">
        <f aca="false">IF(AND(C140&lt;2.5,A140&lt;5.55),"setosa",IF(AND(F140&lt;0.096,A140&gt;=5.55),"virginica",IF(AND(D140&lt;1.6,C140&gt;=2.5,A140&lt;5.55),"versicolor",IF(AND(D140&gt;=1.6,C140&gt;=2.5,A140&lt;5.55),"virginica",IF(AND(F140&gt;=0.156,C140&lt;4.75,F140&gt;=0.096,A140&gt;=5.55),"versicolor",IF(AND(D140&gt;=1.75,C140&gt;=4.75,F140&gt;=0.096,A140&gt;=5.55),"virginica",IF(AND(B140&lt;3.3,F140&lt;0.156,C140&lt;4.75,F140&gt;=0.096,A140&gt;=5.55),"versicolor",IF(AND(B140&gt;=3.3,F140&lt;0.156,C140&lt;4.75,F140&gt;=0.096,A140&gt;=5.55),"setosa",IF(AND(B140&lt;2.45,A140&lt;6.05,D140&lt;1.75,C140&gt;=4.75,F140&gt;=0.096,A140&gt;=5.55),"virginica",IF(AND(B140&gt;=2.45,A140&lt;6.05,D140&lt;1.75,C140&gt;=4.75,F140&gt;=0.096,A140&gt;=5.55),"versicolor",IF(AND(F140&lt;0.205,A140&gt;=6.05,D140&lt;1.75,C140&gt;=4.75,F140&gt;=0.096,A140&gt;=5.55),"versicolor",IF(AND(F140&gt;=0.205,A140&gt;=6.05,D140&lt;1.75,C140&gt;=4.75,F140&gt;=0.096,A140&gt;=5.55),"virginica","shouldnthappen"))))))))))))</f>
        <v>virginica</v>
      </c>
      <c r="Y140" s="1" t="str">
        <f aca="false">IF(AND(C140&lt;2.35,A140&lt;5.55),"setosa",IF(AND(C140&gt;=5.05,A140&gt;=5.55),"virginica",IF(AND(D140&lt;1.6,C140&gt;=2.35,A140&lt;5.55),"versicolor",IF(AND(D140&gt;=1.6,C140&gt;=2.35,A140&lt;5.55),"virginica",IF(AND(D140&gt;=1.75,C140&lt;5.05,A140&gt;=5.55),"virginica",IF(AND(B140&gt;=3.55,D140&lt;1.75,C140&lt;5.05,A140&gt;=5.55),"setosa",IF(AND(G140&lt;6.3,B140&lt;3.55,D140&lt;1.75,C140&lt;5.05,A140&gt;=5.55),"virginica",IF(AND(G140&gt;=6.3,B140&lt;3.55,D140&lt;1.75,C140&lt;5.05,A140&gt;=5.55),"versicolor","shouldnthappen"))))))))</f>
        <v>virginica</v>
      </c>
      <c r="Z140" s="1" t="str">
        <f aca="false">IF(AND(D140&lt;0.75),"setosa",IF(AND(B140&gt;=2.55,C140&lt;4.85,D140&gt;=0.75),"versicolor",IF(AND(D140&gt;=1.7,C140&gt;=4.85,D140&gt;=0.75),"virginica",IF(AND(D140&lt;1.6,B140&lt;2.55,C140&lt;4.85,D140&gt;=0.75),"versicolor",IF(AND(D140&gt;=1.6,B140&lt;2.55,C140&lt;4.85,D140&gt;=0.75),"virginica",IF(AND(B140&lt;2.65,D140&lt;1.7,C140&gt;=4.85,D140&gt;=0.75),"virginica",IF(AND(F140&lt;0.325,B140&gt;=2.65,D140&lt;1.7,C140&gt;=4.85,D140&gt;=0.75),"virginica",IF(AND(G140&lt;10.717,F140&gt;=0.325,B140&gt;=2.65,D140&lt;1.7,C140&gt;=4.85,D140&gt;=0.75),"versicolor",IF(AND(G140&gt;=10.717,F140&gt;=0.325,B140&gt;=2.65,D140&lt;1.7,C140&gt;=4.85,D140&gt;=0.75),"virginica","shouldnthappen")))))))))</f>
        <v>virginica</v>
      </c>
      <c r="AA140" s="1" t="str">
        <f aca="false">IF(AND(D140&lt;0.75),"setosa",IF(AND(D140&gt;=1.75,D140&gt;=0.75),"virginica",IF(AND(F140&gt;=0.455,D140&lt;1.75,D140&gt;=0.75),"versicolor",IF(AND(D140&lt;1.45,F140&lt;0.455,D140&lt;1.75,D140&gt;=0.75),"versicolor",IF(AND(F140&lt;0.247,D140&gt;=1.45,F140&lt;0.455,D140&lt;1.75,D140&gt;=0.75),"versicolor",IF(AND(F140&gt;=0.247,D140&gt;=1.45,F140&lt;0.455,D140&lt;1.75,D140&gt;=0.75),"virginica","shouldnthappen"))))))</f>
        <v>virginica</v>
      </c>
      <c r="AB140" s="1" t="str">
        <f aca="false">IF(AND(F140&gt;=0.221,B140&gt;=3.35),"setosa",IF(AND(A140&lt;5.3,F140&gt;=0.683,B140&lt;3.35),"setosa",IF(AND(A140&lt;6.45,F140&lt;0.221,B140&gt;=3.35),"setosa",IF(AND(A140&gt;=6.45,F140&lt;0.221,B140&gt;=3.35),"virginica",IF(AND(G140&lt;6.3,A140&lt;6.25,F140&lt;0.683,B140&lt;3.35),"virginica",IF(AND(G140&lt;13.795,A140&gt;=6.25,F140&lt;0.683,B140&lt;3.35),"virginica",IF(AND(D140&lt;1.65,A140&gt;=5.3,F140&gt;=0.683,B140&lt;3.35),"versicolor",IF(AND(D140&gt;=1.65,A140&gt;=5.3,F140&gt;=0.683,B140&lt;3.35),"virginica",IF(AND(D140&lt;0.6,G140&gt;=6.3,A140&lt;6.25,F140&lt;0.683,B140&lt;3.35),"setosa",IF(AND(D140&lt;1.7,G140&gt;=13.795,A140&gt;=6.25,F140&lt;0.683,B140&lt;3.35),"versicolor",IF(AND(D140&gt;=1.7,G140&gt;=13.795,A140&gt;=6.25,F140&lt;0.683,B140&lt;3.35),"virginica",IF(AND(C140&gt;=5.35,D140&gt;=0.6,G140&gt;=6.3,A140&lt;6.25,F140&lt;0.683,B140&lt;3.35),"virginica",IF(AND(D140&lt;1.75,C140&lt;5.35,D140&gt;=0.6,G140&gt;=6.3,A140&lt;6.25,F140&lt;0.683,B140&lt;3.35),"versicolor",IF(AND(D140&gt;=1.75,C140&lt;5.35,D140&gt;=0.6,G140&gt;=6.3,A140&lt;6.25,F140&lt;0.683,B140&lt;3.35),"virginica","shouldnthappen"))))))))))))))</f>
        <v>virginica</v>
      </c>
      <c r="AC140" s="1" t="str">
        <f aca="false">IF(AND(B140&gt;=3.3),"setosa",IF(AND(C140&lt;2.45,D140&lt;1.55,B140&lt;3.3),"setosa",IF(AND(F140&gt;=0.211,D140&gt;=1.55,B140&lt;3.3),"virginica",IF(AND(C140&lt;4.9,C140&gt;=2.45,D140&lt;1.55,B140&lt;3.3),"versicolor",IF(AND(C140&gt;=4.9,C140&gt;=2.45,D140&lt;1.55,B140&lt;3.3),"virginica",IF(AND(F140&lt;0.138,F140&lt;0.211,D140&gt;=1.55,B140&lt;3.3),"virginica",IF(AND(F140&gt;=0.138,F140&lt;0.211,D140&gt;=1.55,B140&lt;3.3),"versicolor","shouldnthappen")))))))</f>
        <v>virginica</v>
      </c>
      <c r="AD140" s="1" t="str">
        <f aca="false">IF(AND(D140&gt;=1.75),"virginica",IF(AND(D140&lt;0.75,D140&lt;1.75),"setosa",IF(AND(D140&lt;1.35,D140&gt;=0.75,D140&lt;1.75),"versicolor",IF(AND(B140&lt;2.6,C140&lt;4.85,D140&gt;=1.35,D140&gt;=0.75,D140&lt;1.75),"virginica",IF(AND(B140&gt;=2.6,C140&lt;4.85,D140&gt;=1.35,D140&gt;=0.75,D140&lt;1.75),"versicolor",IF(AND(A140&lt;6.4,C140&gt;=4.85,D140&gt;=1.35,D140&gt;=0.75,D140&lt;1.75),"virginica",IF(AND(A140&gt;=6.4,C140&gt;=4.85,D140&gt;=1.35,D140&gt;=0.75,D140&lt;1.75),"versicolor","shouldnthappen")))))))</f>
        <v>virginica</v>
      </c>
      <c r="AE140" s="1" t="str">
        <f aca="false">IF(AND(C140&lt;2.45),"setosa",IF(AND(F140&lt;0.07,C140&gt;=2.45),"virginica",IF(AND(A140&gt;=5,C140&lt;4.75,F140&gt;=0.07,C140&gt;=2.45),"versicolor",IF(AND(F140&lt;0.182,C140&gt;=4.75,F140&gt;=0.07,C140&gt;=2.45),"versicolor",IF(AND(B140&lt;2.45,A140&lt;5,C140&lt;4.75,F140&gt;=0.07,C140&gt;=2.45),"versicolor",IF(AND(B140&gt;=2.45,A140&lt;5,C140&lt;4.75,F140&gt;=0.07,C140&gt;=2.45),"virginica",IF(AND(F140&gt;=0.468,F140&gt;=0.182,C140&gt;=4.75,F140&gt;=0.07,C140&gt;=2.45),"virginica",IF(AND(A140&gt;=6.85,F140&lt;0.468,F140&gt;=0.182,C140&gt;=4.75,F140&gt;=0.07,C140&gt;=2.45),"virginica",IF(AND(B140&lt;2.6,A140&lt;6.85,F140&lt;0.468,F140&gt;=0.182,C140&gt;=4.75,F140&gt;=0.07,C140&gt;=2.45),"virginica",IF(AND(B140&gt;=2.6,A140&lt;6.85,F140&lt;0.468,F140&gt;=0.182,C140&gt;=4.75,F140&gt;=0.07,C140&gt;=2.45),"versicolor","shouldnthappen"))))))))))</f>
        <v>virginica</v>
      </c>
      <c r="AF140" s="1" t="str">
        <f aca="false">IF(AND(D140&lt;0.75,A140&lt;5.45),"setosa",IF(AND(D140&gt;=1.75,A140&gt;=5.45),"virginica",IF(AND(G140&lt;6.094,D140&gt;=0.75,A140&lt;5.45),"virginica",IF(AND(G140&gt;=6.094,D140&gt;=0.75,A140&lt;5.45),"versicolor",IF(AND(C140&lt;2.75,D140&lt;1.75,A140&gt;=5.45),"setosa",IF(AND(D140&lt;1.45,C140&gt;=2.75,D140&lt;1.75,A140&gt;=5.45),"versicolor",IF(AND(B140&lt;2.75,D140&gt;=1.45,C140&gt;=2.75,D140&lt;1.75,A140&gt;=5.45),"versicolor",IF(AND(C140&lt;5.05,B140&gt;=2.75,D140&gt;=1.45,C140&gt;=2.75,D140&lt;1.75,A140&gt;=5.45),"versicolor",IF(AND(C140&gt;=5.05,B140&gt;=2.75,D140&gt;=1.45,C140&gt;=2.75,D140&lt;1.75,A140&gt;=5.45),"virginica","shouldnthappen")))))))))</f>
        <v>virginica</v>
      </c>
      <c r="AG140" s="1" t="str">
        <f aca="false">IF(AND(D140&lt;0.65,G140&lt;8.868,A140&lt;5.3),"setosa",IF(AND(C140&lt;2.6,G140&gt;=8.868,A140&lt;5.3),"setosa",IF(AND(C140&gt;=2.6,G140&gt;=8.868,A140&lt;5.3),"versicolor",IF(AND(C140&gt;=4.95,D140&lt;1.55,A140&gt;=5.3),"virginica",IF(AND(G140&lt;13.795,D140&gt;=1.55,A140&gt;=5.3),"virginica",IF(AND(C140&lt;3.75,D140&gt;=0.65,G140&lt;8.868,A140&lt;5.3),"versicolor",IF(AND(C140&gt;=3.75,D140&gt;=0.65,G140&lt;8.868,A140&lt;5.3),"virginica",IF(AND(C140&lt;2.6,C140&lt;4.95,D140&lt;1.55,A140&gt;=5.3),"setosa",IF(AND(C140&gt;=2.6,C140&lt;4.95,D140&lt;1.55,A140&gt;=5.3),"versicolor",IF(AND(C140&lt;4.75,G140&gt;=13.795,D140&gt;=1.55,A140&gt;=5.3),"versicolor",IF(AND(C140&gt;=4.75,G140&gt;=13.795,D140&gt;=1.55,A140&gt;=5.3),"virginica","shouldnthappen")))))))))))</f>
        <v>virginica</v>
      </c>
      <c r="AH140" s="1" t="str">
        <f aca="false">IF(AND(D140&lt;0.75),"setosa",IF(AND(C140&lt;4.75,D140&gt;=0.75),"versicolor",IF(AND(G140&lt;13.757,C140&gt;=4.75,D140&gt;=0.75),"virginica",IF(AND(B140&lt;3.05,G140&gt;=13.757,C140&gt;=4.75,D140&gt;=0.75),"virginica",IF(AND(A140&lt;6.65,B140&gt;=3.05,G140&gt;=13.757,C140&gt;=4.75,D140&gt;=0.75),"virginica",IF(AND(A140&gt;=6.65,B140&gt;=3.05,G140&gt;=13.757,C140&gt;=4.75,D140&gt;=0.75),"versicolor","shouldnthappen"))))))</f>
        <v>virginica</v>
      </c>
      <c r="AI140" s="1" t="str">
        <f aca="false">IF(AND(D140&lt;0.7),"setosa",IF(AND(C140&lt;4.75,D140&gt;=0.7),"versicolor",IF(AND(A140&lt;6.6,F140&lt;0.482,C140&gt;=4.75,D140&gt;=0.7),"virginica",IF(AND(C140&gt;=4.95,F140&gt;=0.482,C140&gt;=4.75,D140&gt;=0.7),"virginica",IF(AND(D140&lt;1.9,A140&gt;=6.6,F140&lt;0.482,C140&gt;=4.75,D140&gt;=0.7),"versicolor",IF(AND(D140&gt;=1.9,A140&gt;=6.6,F140&lt;0.482,C140&gt;=4.75,D140&gt;=0.7),"virginica",IF(AND(F140&gt;=0.766,C140&lt;4.95,F140&gt;=0.482,C140&gt;=4.75,D140&gt;=0.7),"virginica",IF(AND(B140&lt;2.95,F140&lt;0.766,C140&lt;4.95,F140&gt;=0.482,C140&gt;=4.75,D140&gt;=0.7),"virginica",IF(AND(B140&gt;=2.95,F140&lt;0.766,C140&lt;4.95,F140&gt;=0.482,C140&gt;=4.75,D140&gt;=0.7),"versicolor","shouldnthappen")))))))))</f>
        <v>virginica</v>
      </c>
      <c r="AJ140" s="1" t="str">
        <f aca="false">IF(AND(C140&lt;2.45,C140&lt;4.75),"setosa",IF(AND(D140&gt;=1.65,C140&gt;=4.75),"virginica",IF(AND(A140&lt;4.95,C140&gt;=2.45,C140&lt;4.75),"virginica",IF(AND(A140&gt;=4.95,C140&gt;=2.45,C140&lt;4.75),"versicolor",IF(AND(B140&lt;2.95,D140&lt;1.65,C140&gt;=4.75),"virginica",IF(AND(B140&gt;=2.95,D140&lt;1.65,C140&gt;=4.75),"versicolor","shouldnthappen"))))))</f>
        <v>virginica</v>
      </c>
      <c r="AK140" s="1" t="str">
        <f aca="false">IF(AND(D140&lt;0.75,A140&lt;5.45),"setosa",IF(AND(B140&lt;2.45,D140&gt;=0.75,A140&lt;5.45),"versicolor",IF(AND(A140&gt;=5.55,C140&lt;4.75,A140&gt;=5.45),"versicolor",IF(AND(C140&gt;=5.15,C140&gt;=4.75,A140&gt;=5.45),"virginica",IF(AND(G140&lt;6.094,B140&gt;=2.45,D140&gt;=0.75,A140&lt;5.45),"virginica",IF(AND(G140&gt;=6.094,B140&gt;=2.45,D140&gt;=0.75,A140&lt;5.45),"versicolor",IF(AND(D140&lt;0.6,A140&lt;5.55,C140&lt;4.75,A140&gt;=5.45),"setosa",IF(AND(D140&gt;=0.6,A140&lt;5.55,C140&lt;4.75,A140&gt;=5.45),"versicolor",IF(AND(C140&lt;4.95,C140&lt;5.15,C140&gt;=4.75,A140&gt;=5.45),"virginica",IF(AND(G140&lt;12.627,C140&lt;5.05,C140&gt;=4.95,C140&lt;5.15,C140&gt;=4.75,A140&gt;=5.45),"virginica",IF(AND(G140&gt;=12.627,C140&lt;5.05,C140&gt;=4.95,C140&lt;5.15,C140&gt;=4.75,A140&gt;=5.45),"versicolor",IF(AND(D140&lt;1.7,C140&gt;=5.05,C140&gt;=4.95,C140&lt;5.15,C140&gt;=4.75,A140&gt;=5.45),"versicolor",IF(AND(D140&gt;=1.7,C140&gt;=5.05,C140&gt;=4.95,C140&lt;5.15,C140&gt;=4.75,A140&gt;=5.45),"virginica","shouldnthappen")))))))))))))</f>
        <v>virginica</v>
      </c>
      <c r="AL140" s="1" t="str">
        <f aca="false">IF(AND(B140&lt;2.45,B140&lt;3.15),"versicolor",IF(AND(D140&lt;0.95,G140&lt;15.141,B140&gt;=3.15),"setosa",IF(AND(G140&lt;15.429,G140&gt;=15.141,B140&gt;=3.15),"versicolor",IF(AND(G140&gt;=15.429,G140&gt;=15.141,B140&gt;=3.15),"virginica",IF(AND(C140&lt;2.3,C140&lt;4.75,B140&gt;=2.45,B140&lt;3.15),"setosa",IF(AND(G140&gt;=16.072,C140&gt;=4.75,B140&gt;=2.45,B140&lt;3.15),"versicolor",IF(AND(G140&lt;11.833,D140&gt;=0.95,G140&lt;15.141,B140&gt;=3.15),"virginica",IF(AND(A140&lt;5,C140&gt;=2.3,C140&lt;4.75,B140&gt;=2.45,B140&lt;3.15),"virginica",IF(AND(A140&gt;=5,C140&gt;=2.3,C140&lt;4.75,B140&gt;=2.45,B140&lt;3.15),"versicolor",IF(AND(G140&lt;14.342,G140&gt;=11.833,D140&gt;=0.95,G140&lt;15.141,B140&gt;=3.15),"versicolor",IF(AND(G140&gt;=14.342,G140&gt;=11.833,D140&gt;=0.95,G140&lt;15.141,B140&gt;=3.15),"virginica",IF(AND(G140&lt;13.757,F140&gt;=0.741,G140&lt;16.072,C140&gt;=4.75,B140&gt;=2.45,B140&lt;3.15),"virginica",IF(AND(F140&gt;=0.546,A140&lt;6.15,F140&lt;0.741,G140&lt;16.072,C140&gt;=4.75,B140&gt;=2.45,B140&lt;3.15),"virginica",IF(AND(D140&gt;=1.75,A140&gt;=6.15,F140&lt;0.741,G140&lt;16.072,C140&gt;=4.75,B140&gt;=2.45,B140&lt;3.15),"virginica",IF(AND(C140&lt;4.85,G140&gt;=13.757,F140&gt;=0.741,G140&lt;16.072,C140&gt;=4.75,B140&gt;=2.45,B140&lt;3.15),"virginica",IF(AND(C140&gt;=4.85,G140&gt;=13.757,F140&gt;=0.741,G140&lt;16.072,C140&gt;=4.75,B140&gt;=2.45,B140&lt;3.15),"versicolor",IF(AND(F140&lt;0.331,F140&lt;0.546,A140&lt;6.15,F140&lt;0.741,G140&lt;16.072,C140&gt;=4.75,B140&gt;=2.45,B140&lt;3.15),"virginica",IF(AND(F140&gt;=0.331,F140&lt;0.546,A140&lt;6.15,F140&lt;0.741,G140&lt;16.072,C140&gt;=4.75,B140&gt;=2.45,B140&lt;3.15),"versicolor",IF(AND(G140&lt;10.661,D140&lt;1.75,A140&gt;=6.15,F140&lt;0.741,G140&lt;16.072,C140&gt;=4.75,B140&gt;=2.45,B140&lt;3.15),"virginica",IF(AND(G140&gt;=10.661,D140&lt;1.75,A140&gt;=6.15,F140&lt;0.741,G140&lt;16.072,C140&gt;=4.75,B140&gt;=2.45,B140&lt;3.15),"versicolor","shouldnthappen"))))))))))))))))))))</f>
        <v>virginica</v>
      </c>
      <c r="AM140" s="1" t="str">
        <f aca="false">IF(AND(D140&lt;1.35,F140&gt;=0.917),"setosa",IF(AND(D140&gt;=1.35,F140&gt;=0.917),"virginica",IF(AND(D140&lt;0.75,D140&lt;1.55,F140&lt;0.917),"setosa",IF(AND(C140&gt;=4.8,D140&gt;=1.55,F140&lt;0.917),"virginica",IF(AND(A140&lt;5.95,D140&gt;=0.75,D140&lt;1.55,F140&lt;0.917),"versicolor",IF(AND(F140&lt;0.473,C140&lt;4.8,D140&gt;=1.55,F140&lt;0.917),"virginica",IF(AND(F140&gt;=0.473,C140&lt;4.8,D140&gt;=1.55,F140&lt;0.917),"versicolor",IF(AND(C140&lt;4.95,A140&gt;=5.95,D140&gt;=0.75,D140&lt;1.55,F140&lt;0.917),"versicolor",IF(AND(C140&gt;=4.95,A140&gt;=5.95,D140&gt;=0.75,D140&lt;1.55,F140&lt;0.917),"virginica","shouldnthappen")))))))))</f>
        <v>virginica</v>
      </c>
      <c r="AN140" s="1" t="str">
        <f aca="false">IF(AND(D140&lt;0.75,A140&lt;5.45),"setosa",IF(AND(D140&lt;1.55,D140&gt;=0.75,A140&lt;5.45),"versicolor",IF(AND(D140&gt;=1.55,D140&gt;=0.75,A140&lt;5.45),"virginica",IF(AND(A140&gt;=5.75,C140&lt;4.75,A140&gt;=5.45),"versicolor",IF(AND(F140&lt;0.361,C140&gt;=4.75,A140&gt;=5.45),"virginica",IF(AND(C140&lt;2.6,A140&lt;5.75,C140&lt;4.75,A140&gt;=5.45),"setosa",IF(AND(C140&gt;=2.6,A140&lt;5.75,C140&lt;4.75,A140&gt;=5.45),"versicolor",IF(AND(D140&gt;=1.7,F140&gt;=0.361,C140&gt;=4.75,A140&gt;=5.45),"virginica",IF(AND(B140&lt;2.65,D140&lt;1.7,F140&gt;=0.361,C140&gt;=4.75,A140&gt;=5.45),"virginica",IF(AND(A140&lt;7.05,B140&gt;=2.65,D140&lt;1.7,F140&gt;=0.361,C140&gt;=4.75,A140&gt;=5.45),"versicolor",IF(AND(A140&gt;=7.05,B140&gt;=2.65,D140&lt;1.7,F140&gt;=0.361,C140&gt;=4.75,A140&gt;=5.45),"virginica","shouldnthappen")))))))))))</f>
        <v>virginica</v>
      </c>
      <c r="AO140" s="1" t="str">
        <f aca="false">IF(AND(D140&lt;0.7),"setosa",IF(AND(A140&lt;4.95,C140&lt;4.85,D140&gt;=0.7),"virginica",IF(AND(A140&gt;=4.95,C140&lt;4.85,D140&gt;=0.7),"versicolor",IF(AND(D140&gt;=1.7,C140&gt;=4.85,D140&gt;=0.7),"virginica",IF(AND(F140&lt;0.325,D140&lt;1.7,C140&gt;=4.85,D140&gt;=0.7),"virginica",IF(AND(D140&lt;1.55,F140&gt;=0.325,D140&lt;1.7,C140&gt;=4.85,D140&gt;=0.7),"virginica",IF(AND(D140&gt;=1.55,F140&gt;=0.325,D140&lt;1.7,C140&gt;=4.85,D140&gt;=0.7),"versicolor","shouldnthappen")))))))</f>
        <v>virginica</v>
      </c>
      <c r="AP140" s="1" t="str">
        <f aca="false">IF(AND(D140&lt;0.75),"setosa",IF(AND(C140&lt;4.85,D140&gt;=0.75),"versicolor",IF(AND(G140&gt;=8.277,C140&gt;=4.85,D140&gt;=0.75),"virginica",IF(AND(F140&gt;=0.633,G140&lt;8.277,C140&gt;=4.85,D140&gt;=0.75),"virginica",IF(AND(G140&lt;7.61,F140&lt;0.633,G140&lt;8.277,C140&gt;=4.85,D140&gt;=0.75),"virginica",IF(AND(G140&gt;=7.61,F140&lt;0.633,G140&lt;8.277,C140&gt;=4.85,D140&gt;=0.75),"versicolor","shouldnthappen"))))))</f>
        <v>virginica</v>
      </c>
      <c r="AQ140" s="1" t="str">
        <f aca="false">IF(AND(C140&lt;2.65,A140&gt;=5.45,C140&lt;4.75),"setosa",IF(AND(C140&gt;=2.65,A140&gt;=5.45,C140&lt;4.75),"versicolor",IF(AND(B140&lt;2.9,C140&lt;4.85,C140&gt;=4.75),"versicolor",IF(AND(B140&gt;=2.9,C140&lt;4.85,C140&gt;=4.75),"virginica",IF(AND(D140&lt;1.7,C140&gt;=4.85,C140&gt;=4.75),"versicolor",IF(AND(D140&gt;=1.7,C140&gt;=4.85,C140&gt;=4.75),"virginica",IF(AND(C140&lt;2.45,G140&lt;14.126,A140&lt;5.45,C140&lt;4.75),"setosa",IF(AND(C140&gt;=2.45,G140&lt;14.126,A140&lt;5.45,C140&lt;4.75),"versicolor",IF(AND(C140&lt;2.4,G140&gt;=14.126,A140&lt;5.45,C140&lt;4.75),"setosa",IF(AND(C140&gt;=2.4,G140&gt;=14.126,A140&lt;5.45,C140&lt;4.75),"versicolor","shouldnthappen"))))))))))</f>
        <v>virginica</v>
      </c>
      <c r="AR140" s="1" t="str">
        <f aca="false">IF(AND(C140&lt;2.45,C140&lt;4.85),"setosa",IF(AND(C140&gt;=5.15,C140&gt;=4.85),"virginica",IF(AND(A140&gt;=4.95,C140&gt;=2.45,C140&lt;4.85),"versicolor",IF(AND(D140&lt;1.35,A140&lt;4.95,C140&gt;=2.45,C140&lt;4.85),"versicolor",IF(AND(D140&gt;=1.35,A140&lt;4.95,C140&gt;=2.45,C140&lt;4.85),"virginica",IF(AND(F140&lt;0.35,G140&lt;12.751,C140&lt;5.15,C140&gt;=4.85),"virginica",IF(AND(A140&lt;6.5,G140&gt;=12.751,C140&lt;5.15,C140&gt;=4.85),"virginica",IF(AND(A140&gt;=6.5,G140&gt;=12.751,C140&lt;5.15,C140&gt;=4.85),"versicolor",IF(AND(B140&gt;=2.75,F140&gt;=0.35,G140&lt;12.751,C140&lt;5.15,C140&gt;=4.85),"virginica",IF(AND(C140&lt;5.05,B140&lt;2.75,F140&gt;=0.35,G140&lt;12.751,C140&lt;5.15,C140&gt;=4.85),"virginica",IF(AND(C140&gt;=5.05,B140&lt;2.75,F140&gt;=0.35,G140&lt;12.751,C140&lt;5.15,C140&gt;=4.85),"versicolor","shouldnthappen")))))))))))</f>
        <v>virginica</v>
      </c>
      <c r="AS140" s="1" t="str">
        <f aca="false">IF(AND(F140&gt;=0.9,B140&lt;3.05),"virginica",IF(AND(A140&lt;5.9,B140&gt;=3.05),"setosa",IF(AND(D140&lt;1.65,A140&gt;=5.9,B140&gt;=3.05),"versicolor",IF(AND(D140&gt;=1.65,A140&gt;=5.9,B140&gt;=3.05),"virginica",IF(AND(D140&gt;=1.75,C140&gt;=4.85,F140&lt;0.9,B140&lt;3.05),"virginica",IF(AND(C140&lt;2.2,B140&lt;2.95,C140&lt;4.85,F140&lt;0.9,B140&lt;3.05),"setosa",IF(AND(C140&gt;=2.2,B140&lt;2.95,C140&lt;4.85,F140&lt;0.9,B140&lt;3.05),"versicolor",IF(AND(C140&lt;2.8,B140&gt;=2.95,C140&lt;4.85,F140&lt;0.9,B140&lt;3.05),"setosa",IF(AND(C140&gt;=2.8,B140&gt;=2.95,C140&lt;4.85,F140&lt;0.9,B140&lt;3.05),"versicolor",IF(AND(G140&lt;13.879,D140&lt;1.75,C140&gt;=4.85,F140&lt;0.9,B140&lt;3.05),"virginica",IF(AND(G140&gt;=13.879,D140&lt;1.75,C140&gt;=4.85,F140&lt;0.9,B140&lt;3.05),"versicolor","shouldnthappen")))))))))))</f>
        <v>virginica</v>
      </c>
      <c r="AT140" s="1" t="str">
        <f aca="false">IF(AND(D140&lt;0.75),"setosa",IF(AND(D140&gt;=1.75,D140&gt;=0.75),"virginica",IF(AND(D140&lt;1.45,G140&lt;7.37,D140&lt;1.75,D140&gt;=0.75),"versicolor",IF(AND(D140&gt;=1.45,G140&lt;7.37,D140&lt;1.75,D140&gt;=0.75),"virginica",IF(AND(C140&lt;5.45,G140&gt;=7.37,D140&lt;1.75,D140&gt;=0.75),"versicolor",IF(AND(C140&gt;=5.45,G140&gt;=7.37,D140&lt;1.75,D140&gt;=0.75),"virginica","shouldnthappen"))))))</f>
        <v>virginica</v>
      </c>
      <c r="AU140" s="1" t="str">
        <f aca="false">IF(AND(D140&lt;0.7),"setosa",IF(AND(D140&gt;=1.7,A140&gt;=6.15,D140&gt;=0.7),"virginica",IF(AND(B140&gt;=2.55,C140&lt;4.75,A140&lt;6.15,D140&gt;=0.7),"versicolor",IF(AND(D140&gt;=1.7,C140&gt;=4.75,A140&lt;6.15,D140&gt;=0.7),"virginica",IF(AND(C140&lt;5.25,D140&lt;1.7,A140&gt;=6.15,D140&gt;=0.7),"versicolor",IF(AND(C140&gt;=5.25,D140&lt;1.7,A140&gt;=6.15,D140&gt;=0.7),"virginica",IF(AND(C140&lt;4.25,B140&lt;2.55,C140&lt;4.75,A140&lt;6.15,D140&gt;=0.7),"versicolor",IF(AND(C140&gt;=4.25,B140&lt;2.55,C140&lt;4.75,A140&lt;6.15,D140&gt;=0.7),"virginica",IF(AND(B140&lt;2.65,D140&lt;1.7,C140&gt;=4.75,A140&lt;6.15,D140&gt;=0.7),"virginica",IF(AND(B140&gt;=2.65,D140&lt;1.7,C140&gt;=4.75,A140&lt;6.15,D140&gt;=0.7),"versicolor","shouldnthappen"))))))))))</f>
        <v>virginica</v>
      </c>
      <c r="AV140" s="1" t="str">
        <f aca="false">IF(AND(D140&lt;0.75),"setosa",IF(AND(F140&gt;=0.899,D140&gt;=0.75),"virginica",IF(AND(D140&lt;1.65,A140&lt;6.05,F140&lt;0.899,D140&gt;=0.75),"versicolor",IF(AND(D140&gt;=1.65,A140&lt;6.05,F140&lt;0.899,D140&gt;=0.75),"virginica",IF(AND(C140&gt;=5.05,A140&gt;=6.05,F140&lt;0.899,D140&gt;=0.75),"virginica",IF(AND(G140&gt;=13.757,C140&lt;5.05,A140&gt;=6.05,F140&lt;0.899,D140&gt;=0.75),"versicolor",IF(AND(D140&lt;1.6,G140&lt;13.757,C140&lt;5.05,A140&gt;=6.05,F140&lt;0.899,D140&gt;=0.75),"versicolor",IF(AND(D140&gt;=1.6,G140&lt;13.757,C140&lt;5.05,A140&gt;=6.05,F140&lt;0.899,D140&gt;=0.75),"virginica","shouldnthappen"))))))))</f>
        <v>virginica</v>
      </c>
      <c r="AW140" s="1" t="str">
        <f aca="false">IF(AND(F140&lt;0.117,A140&gt;=5.55),"virginica",IF(AND(A140&gt;=5.2,G140&lt;6.086,A140&lt;5.55),"versicolor",IF(AND(D140&lt;0.7,G140&gt;=6.086,A140&lt;5.55),"setosa",IF(AND(D140&gt;=0.7,G140&gt;=6.086,A140&lt;5.55),"versicolor",IF(AND(A140&lt;4.75,A140&lt;5.2,G140&lt;6.086,A140&lt;5.55),"setosa",IF(AND(A140&gt;=4.75,A140&lt;5.2,G140&lt;6.086,A140&lt;5.55),"virginica",IF(AND(D140&gt;=1.65,C140&lt;4.95,F140&gt;=0.117,A140&gt;=5.55),"virginica",IF(AND(D140&gt;=1.75,C140&gt;=4.95,F140&gt;=0.117,A140&gt;=5.55),"virginica",IF(AND(C140&lt;2.6,D140&lt;1.65,C140&lt;4.95,F140&gt;=0.117,A140&gt;=5.55),"setosa",IF(AND(C140&gt;=2.6,D140&lt;1.65,C140&lt;4.95,F140&gt;=0.117,A140&gt;=5.55),"versicolor",IF(AND(D140&lt;1.55,D140&lt;1.75,C140&gt;=4.95,F140&gt;=0.117,A140&gt;=5.55),"virginica",IF(AND(A140&lt;6.95,D140&gt;=1.55,D140&lt;1.75,C140&gt;=4.95,F140&gt;=0.117,A140&gt;=5.55),"versicolor",IF(AND(A140&gt;=6.95,D140&gt;=1.55,D140&lt;1.75,C140&gt;=4.95,F140&gt;=0.117,A140&gt;=5.55),"virginica","shouldnthappen")))))))))))))</f>
        <v>virginica</v>
      </c>
      <c r="AX140" s="1" t="str">
        <f aca="false">IF(AND(D140&lt;0.75),"setosa",IF(AND(F140&lt;0.138,D140&gt;=0.75),"virginica",IF(AND(C140&lt;4.45,A140&lt;6.15,F140&gt;=0.138,D140&gt;=0.75),"versicolor",IF(AND(C140&gt;=5.05,A140&gt;=6.15,F140&gt;=0.138,D140&gt;=0.75),"virginica",IF(AND(B140&lt;2.65,C140&gt;=4.45,A140&lt;6.15,F140&gt;=0.138,D140&gt;=0.75),"virginica",IF(AND(A140&gt;=6.35,C140&lt;5.05,A140&gt;=6.15,F140&gt;=0.138,D140&gt;=0.75),"versicolor",IF(AND(A140&lt;5.65,B140&gt;=2.65,C140&gt;=4.45,A140&lt;6.15,F140&gt;=0.138,D140&gt;=0.75),"virginica",IF(AND(D140&lt;1.75,A140&lt;6.35,C140&lt;5.05,A140&gt;=6.15,F140&gt;=0.138,D140&gt;=0.75),"versicolor",IF(AND(D140&gt;=1.75,A140&lt;6.35,C140&lt;5.05,A140&gt;=6.15,F140&gt;=0.138,D140&gt;=0.75),"virginica",IF(AND(D140&lt;1.7,A140&gt;=5.65,B140&gt;=2.65,C140&gt;=4.45,A140&lt;6.15,F140&gt;=0.138,D140&gt;=0.75),"versicolor",IF(AND(D140&gt;=1.7,A140&gt;=5.65,B140&gt;=2.65,C140&gt;=4.45,A140&lt;6.15,F140&gt;=0.138,D140&gt;=0.75),"virginica","shouldnthappen")))))))))))</f>
        <v>virginica</v>
      </c>
      <c r="AY140" s="1" t="str">
        <f aca="false">IF(AND(D140&lt;0.75,A140&lt;5.55),"setosa",IF(AND(A140&lt;4.95,D140&gt;=0.75,A140&lt;5.55),"virginica",IF(AND(A140&gt;=4.95,D140&gt;=0.75,A140&lt;5.55),"versicolor",IF(AND(C140&lt;2.6,C140&lt;4.85,A140&gt;=5.55),"setosa",IF(AND(C140&gt;=2.6,C140&lt;4.85,A140&gt;=5.55),"versicolor",IF(AND(D140&gt;=1.75,C140&gt;=4.85,A140&gt;=5.55),"virginica",IF(AND(F140&lt;0.405,D140&lt;1.75,C140&gt;=4.85,A140&gt;=5.55),"versicolor",IF(AND(B140&lt;3.05,F140&gt;=0.405,D140&lt;1.75,C140&gt;=4.85,A140&gt;=5.55),"virginica",IF(AND(B140&gt;=3.05,F140&gt;=0.405,D140&lt;1.75,C140&gt;=4.85,A140&gt;=5.55),"versicolor","shouldnthappen")))))))))</f>
        <v>virginica</v>
      </c>
      <c r="AZ140" s="1" t="str">
        <f aca="false">IF(AND(D140&lt;0.75),"setosa",IF(AND(F140&lt;0.9,C140&lt;4.95,D140&gt;=0.75),"versicolor",IF(AND(F140&gt;=0.9,C140&lt;4.95,D140&gt;=0.75),"virginica",IF(AND(D140&gt;=1.7,C140&gt;=4.95,D140&gt;=0.75),"virginica",IF(AND(F140&lt;0.405,D140&lt;1.7,C140&gt;=4.95,D140&gt;=0.75),"versicolor",IF(AND(F140&gt;=0.405,D140&lt;1.7,C140&gt;=4.95,D140&gt;=0.75),"virginica","shouldnthappen"))))))</f>
        <v>virginica</v>
      </c>
      <c r="BA140" s="1" t="str">
        <f aca="false">IF(AND(D140&lt;0.75),"setosa",IF(AND(D140&gt;=1.7,C140&gt;=5.05,D140&gt;=0.75),"virginica",IF(AND(D140&lt;1.45,D140&lt;1.6,C140&lt;5.05,D140&gt;=0.75),"versicolor",IF(AND(A140&lt;5.8,D140&gt;=1.6,C140&lt;5.05,D140&gt;=0.75),"virginica",IF(AND(A140&gt;=5.8,D140&gt;=1.6,C140&lt;5.05,D140&gt;=0.75),"versicolor",IF(AND(F140&lt;0.417,D140&lt;1.7,C140&gt;=5.05,D140&gt;=0.75),"versicolor",IF(AND(F140&gt;=0.417,D140&lt;1.7,C140&gt;=5.05,D140&gt;=0.75),"virginica",IF(AND(A140&lt;5.95,D140&gt;=1.45,D140&lt;1.6,C140&lt;5.05,D140&gt;=0.75),"versicolor",IF(AND(G140&lt;10.618,A140&gt;=5.95,D140&gt;=1.45,D140&lt;1.6,C140&lt;5.05,D140&gt;=0.75),"virginica",IF(AND(G140&gt;=10.618,A140&gt;=5.95,D140&gt;=1.45,D140&lt;1.6,C140&lt;5.05,D140&gt;=0.75),"versicolor","shouldnthappen"))))))))))</f>
        <v>virginica</v>
      </c>
      <c r="BB140" s="1" t="str">
        <f aca="false">IF(AND(C140&lt;2.6),"setosa",IF(AND(D140&gt;=1.75,C140&gt;=2.6),"virginica",IF(AND(C140&gt;=5.45,D140&lt;1.75,C140&gt;=2.6),"virginica",IF(AND(F140&gt;=0.259,C140&lt;5.45,D140&lt;1.75,C140&gt;=2.6),"versicolor",IF(AND(C140&lt;5.05,F140&lt;0.259,C140&lt;5.45,D140&lt;1.75,C140&gt;=2.6),"versicolor",IF(AND(C140&gt;=5.05,F140&lt;0.259,C140&lt;5.45,D140&lt;1.75,C140&gt;=2.6),"virginica","shouldnthappen"))))))</f>
        <v>virginica</v>
      </c>
      <c r="BC140" s="1" t="str">
        <f aca="false">IF(AND(A140&lt;4.95,B140&lt;2.7,A140&lt;5.55),"virginica",IF(AND(A140&gt;=4.95,B140&lt;2.7,A140&lt;5.55),"versicolor",IF(AND(C140&lt;3.2,B140&gt;=2.7,A140&lt;5.55),"setosa",IF(AND(C140&gt;=3.2,B140&gt;=2.7,A140&lt;5.55),"versicolor",IF(AND(F140&gt;=0.85,A140&lt;6.15,A140&gt;=5.55),"virginica",IF(AND(D140&lt;1.45,A140&gt;=6.15,A140&gt;=5.55),"versicolor",IF(AND(C140&lt;4.8,F140&lt;0.85,A140&lt;6.15,A140&gt;=5.55),"versicolor",IF(AND(D140&gt;=1.7,D140&gt;=1.45,A140&gt;=6.15,A140&gt;=5.55),"virginica",IF(AND(G140&lt;9.333,C140&gt;=4.8,F140&lt;0.85,A140&lt;6.15,A140&gt;=5.55),"versicolor",IF(AND(G140&gt;=9.333,C140&gt;=4.8,F140&lt;0.85,A140&lt;6.15,A140&gt;=5.55),"virginica",IF(AND(C140&lt;4.9,D140&lt;1.7,D140&gt;=1.45,A140&gt;=6.15,A140&gt;=5.55),"versicolor",IF(AND(C140&gt;=4.9,D140&lt;1.7,D140&gt;=1.45,A140&gt;=6.15,A140&gt;=5.55),"virginica","shouldnthappen"))))))))))))</f>
        <v>virginica</v>
      </c>
      <c r="BD140" s="1" t="str">
        <f aca="false">IF(AND(C140&lt;2.35),"setosa",IF(AND(C140&lt;4.75,B140&lt;2.55,C140&gt;=2.35),"versicolor",IF(AND(C140&gt;=4.75,B140&lt;2.55,C140&gt;=2.35),"virginica",IF(AND(C140&lt;4.75,B140&gt;=2.55,C140&gt;=2.35),"versicolor",IF(AND(D140&gt;=1.75,C140&gt;=4.75,B140&gt;=2.55,C140&gt;=2.35),"virginica",IF(AND(A140&gt;=6.5,D140&lt;1.75,C140&gt;=4.75,B140&gt;=2.55,C140&gt;=2.35),"versicolor",IF(AND(A140&lt;6.05,A140&lt;6.5,D140&lt;1.75,C140&gt;=4.75,B140&gt;=2.55,C140&gt;=2.35),"versicolor",IF(AND(A140&gt;=6.05,A140&lt;6.5,D140&lt;1.75,C140&gt;=4.75,B140&gt;=2.55,C140&gt;=2.35),"virginica","shouldnthappen"))))))))</f>
        <v>virginica</v>
      </c>
      <c r="BE140" s="1" t="str">
        <f aca="false">IF(AND(C140&lt;2.5),"setosa",IF(AND(D140&lt;1.65,C140&lt;4.75,C140&gt;=2.5),"versicolor",IF(AND(D140&gt;=1.65,C140&lt;4.75,C140&gt;=2.5),"virginica",IF(AND(D140&gt;=1.75,C140&gt;=4.75,C140&gt;=2.5),"virginica",IF(AND(C140&lt;4.95,D140&lt;1.75,C140&gt;=4.75,C140&gt;=2.5),"versicolor",IF(AND(A140&lt;6.5,C140&gt;=4.95,D140&lt;1.75,C140&gt;=4.75,C140&gt;=2.5),"virginica",IF(AND(A140&gt;=6.5,C140&gt;=4.95,D140&lt;1.75,C140&gt;=4.75,C140&gt;=2.5),"versicolor","shouldnthappen")))))))</f>
        <v>virginica</v>
      </c>
      <c r="BF140" s="1" t="str">
        <f aca="false">IF(AND(G140&gt;=15.244),"virginica",IF(AND(C140&lt;3.2,B140&gt;=3.15,G140&lt;15.244),"setosa",IF(AND(A140&gt;=4.95,C140&lt;4.7,B140&lt;3.15,G140&lt;15.244),"versicolor",IF(AND(C140&gt;=5.15,C140&gt;=4.7,B140&lt;3.15,G140&lt;15.244),"virginica",IF(AND(A140&gt;=6.45,C140&gt;=3.2,B140&gt;=3.15,G140&lt;15.244),"virginica",IF(AND(D140&lt;0.95,A140&lt;4.95,C140&lt;4.7,B140&lt;3.15,G140&lt;15.244),"setosa",IF(AND(D140&gt;=0.95,A140&lt;4.95,C140&lt;4.7,B140&lt;3.15,G140&lt;15.244),"virginica",IF(AND(F140&lt;0.816,A140&lt;6.45,C140&gt;=3.2,B140&gt;=3.15,G140&lt;15.244),"virginica",IF(AND(F140&gt;=0.816,A140&lt;6.45,C140&gt;=3.2,B140&gt;=3.15,G140&lt;15.244),"versicolor",IF(AND(A140&gt;=6.5,B140&lt;3.05,C140&lt;5.15,C140&gt;=4.7,B140&lt;3.15,G140&lt;15.244),"versicolor",IF(AND(G140&lt;11.093,B140&gt;=3.05,C140&lt;5.15,C140&gt;=4.7,B140&lt;3.15,G140&lt;15.244),"virginica",IF(AND(G140&gt;=11.093,B140&gt;=3.05,C140&lt;5.15,C140&gt;=4.7,B140&lt;3.15,G140&lt;15.244),"versicolor",IF(AND(D140&gt;=1.7,A140&lt;6.5,B140&lt;3.05,C140&lt;5.15,C140&gt;=4.7,B140&lt;3.15,G140&lt;15.244),"virginica",IF(AND(G140&lt;7.498,D140&lt;1.7,A140&lt;6.5,B140&lt;3.05,C140&lt;5.15,C140&gt;=4.7,B140&lt;3.15,G140&lt;15.244),"virginica",IF(AND(G140&gt;=7.498,D140&lt;1.7,A140&lt;6.5,B140&lt;3.05,C140&lt;5.15,C140&gt;=4.7,B140&lt;3.15,G140&lt;15.244),"versicolor","shouldnthappen")))))))))))))))</f>
        <v>virginica</v>
      </c>
      <c r="BG140" s="1" t="str">
        <f aca="false">IF(AND(B140&gt;=3.35,C140&lt;4.85),"setosa",IF(AND(D140&gt;=1.75,C140&gt;=4.85),"virginica",IF(AND(D140&lt;0.75,B140&lt;3.35,C140&lt;4.85),"setosa",IF(AND(G140&gt;=13.879,D140&lt;1.75,C140&gt;=4.85),"versicolor",IF(AND(F140&gt;=0.9,D140&gt;=0.75,B140&lt;3.35,C140&lt;4.85),"virginica",IF(AND(F140&gt;=0.405,G140&lt;13.879,D140&lt;1.75,C140&gt;=4.85),"virginica",IF(AND(B140&gt;=2.55,F140&lt;0.9,D140&gt;=0.75,B140&lt;3.35,C140&lt;4.85),"versicolor",IF(AND(G140&lt;7.498,F140&lt;0.405,G140&lt;13.879,D140&lt;1.75,C140&gt;=4.85),"virginica",IF(AND(G140&gt;=7.498,F140&lt;0.405,G140&lt;13.879,D140&lt;1.75,C140&gt;=4.85),"versicolor",IF(AND(G140&lt;5.656,B140&lt;2.55,F140&lt;0.9,D140&gt;=0.75,B140&lt;3.35,C140&lt;4.85),"virginica",IF(AND(G140&gt;=5.656,B140&lt;2.55,F140&lt;0.9,D140&gt;=0.75,B140&lt;3.35,C140&lt;4.85),"versicolor","shouldnthappen")))))))))))</f>
        <v>virginica</v>
      </c>
      <c r="BH140" s="1" t="str">
        <f aca="false">IF(AND(D140&lt;0.7),"setosa",IF(AND(D140&gt;=1.65,A140&lt;6.65,D140&gt;=0.7),"virginica",IF(AND(D140&lt;1.55,A140&gt;=6.65,D140&gt;=0.7),"versicolor",IF(AND(D140&gt;=1.55,A140&gt;=6.65,D140&gt;=0.7),"virginica",IF(AND(F140&gt;=0.529,D140&lt;1.65,A140&lt;6.65,D140&gt;=0.7),"versicolor",IF(AND(C140&gt;=5.35,F140&lt;0.529,D140&lt;1.65,A140&lt;6.65,D140&gt;=0.7),"virginica",IF(AND(G140&gt;=7.411,C140&lt;5.35,F140&lt;0.529,D140&lt;1.65,A140&lt;6.65,D140&gt;=0.7),"versicolor",IF(AND(G140&lt;6.927,G140&lt;7.411,C140&lt;5.35,F140&lt;0.529,D140&lt;1.65,A140&lt;6.65,D140&gt;=0.7),"versicolor",IF(AND(G140&gt;=6.927,G140&lt;7.411,C140&lt;5.35,F140&lt;0.529,D140&lt;1.65,A140&lt;6.65,D140&gt;=0.7),"virginica","shouldnthappen")))))))))</f>
        <v>virginica</v>
      </c>
      <c r="BI140" s="1" t="str">
        <f aca="false">IF(AND(D140&gt;=1.7),"virginica",IF(AND(D140&lt;0.7,D140&lt;1.7),"setosa",IF(AND(D140&lt;1.45,G140&lt;7.37,D140&gt;=0.7,D140&lt;1.7),"versicolor",IF(AND(D140&gt;=1.45,G140&lt;7.37,D140&gt;=0.7,D140&lt;1.7),"virginica",IF(AND(B140&gt;=2.65,G140&gt;=7.37,D140&gt;=0.7,D140&lt;1.7),"versicolor",IF(AND(C140&lt;5.05,B140&lt;2.65,G140&gt;=7.37,D140&gt;=0.7,D140&lt;1.7),"versicolor",IF(AND(C140&gt;=5.05,B140&lt;2.65,G140&gt;=7.37,D140&gt;=0.7,D140&lt;1.7),"virginica","shouldnthappen")))))))</f>
        <v>virginica</v>
      </c>
    </row>
    <row r="141" customFormat="false" ht="13.8" hidden="false" customHeight="false" outlineLevel="0" collapsed="false">
      <c r="A141" s="1" t="n">
        <v>7.3</v>
      </c>
      <c r="B141" s="1" t="n">
        <v>2.9</v>
      </c>
      <c r="C141" s="1" t="n">
        <v>6.3</v>
      </c>
      <c r="D141" s="1" t="n">
        <v>1.8</v>
      </c>
      <c r="E141" s="1" t="s">
        <v>93</v>
      </c>
      <c r="F141" s="1" t="n">
        <v>0.790291209472343</v>
      </c>
      <c r="G141" s="1" t="n">
        <v>8.94581207791343</v>
      </c>
      <c r="H141" s="11" t="str">
        <f aca="false">E141</f>
        <v>virginica</v>
      </c>
      <c r="I141" s="1" t="str">
        <f aca="false">INDEX(L141:BI141, MODE(MATCH(L141:BI141, L141:BI141, 0 )))</f>
        <v>virginica</v>
      </c>
      <c r="J141" s="12" t="n">
        <f aca="false">COUNTIF(L141:BI141, H141) / COUNTA(L141:BI141)</f>
        <v>1</v>
      </c>
      <c r="K141" s="13" t="n">
        <f aca="false">I141=H141</f>
        <v>1</v>
      </c>
      <c r="L141" s="1" t="str">
        <f aca="false">IF(AND(C141&lt;3.65,B141&gt;=3.35),"setosa",IF(AND(C141&gt;=3.65,B141&gt;=3.35),"virginica",IF(AND(C141&lt;2.35,C141&lt;4.85,B141&lt;3.35),"setosa",IF(AND(F141&gt;=0.899,C141&gt;=2.35,C141&lt;4.85,B141&lt;3.35),"virginica",IF(AND(G141&gt;=8.268,B141&lt;2.75,C141&gt;=4.85,B141&lt;3.35),"virginica",IF(AND(D141&lt;1.55,B141&gt;=2.75,C141&gt;=4.85,B141&lt;3.35),"versicolor",IF(AND(D141&gt;=1.55,B141&gt;=2.75,C141&gt;=4.85,B141&lt;3.35),"virginica",IF(AND(G141&lt;6.537,F141&lt;0.899,C141&gt;=2.35,C141&lt;4.85,B141&lt;3.35),"virginica",IF(AND(G141&gt;=6.537,F141&lt;0.899,C141&gt;=2.35,C141&lt;4.85,B141&lt;3.35),"versicolor",IF(AND(G141&lt;6.878,G141&lt;8.268,B141&lt;2.75,C141&gt;=4.85,B141&lt;3.35),"virginica",IF(AND(G141&gt;=6.878,G141&lt;8.268,B141&lt;2.75,C141&gt;=4.85,B141&lt;3.35),"versicolor","shouldnthappen")))))))))))</f>
        <v>virginica</v>
      </c>
      <c r="M141" s="1" t="str">
        <f aca="false">IF(AND(C141&lt;2.6),"setosa",IF(AND(D141&gt;=1.75,C141&gt;=2.6),"virginica",IF(AND(G141&lt;6.094,D141&lt;1.75,C141&gt;=2.6),"virginica",IF(AND(D141&lt;1.35,G141&gt;=6.094,D141&lt;1.75,C141&gt;=2.6),"versicolor",IF(AND(C141&lt;5.05,D141&gt;=1.35,G141&gt;=6.094,D141&lt;1.75,C141&gt;=2.6),"versicolor",IF(AND(C141&gt;=5.05,D141&gt;=1.35,G141&gt;=6.094,D141&lt;1.75,C141&gt;=2.6),"virginica","shouldnthappen"))))))</f>
        <v>virginica</v>
      </c>
      <c r="N141" s="1" t="str">
        <f aca="false">IF(AND(A141&lt;6.6,B141&gt;=3.45),"setosa",IF(AND(A141&gt;=6.6,B141&gt;=3.45),"virginica",IF(AND(D141&lt;0.7,C141&lt;4.75,B141&lt;3.45),"setosa",IF(AND(D141&gt;=0.7,C141&lt;4.75,B141&lt;3.45),"versicolor",IF(AND(C141&gt;=5.15,C141&gt;=4.75,B141&lt;3.45),"virginica",IF(AND(D141&gt;=1.7,A141&lt;6.5,C141&lt;5.15,C141&gt;=4.75,B141&lt;3.45),"virginica",IF(AND(C141&lt;5.05,A141&gt;=6.5,C141&lt;5.15,C141&gt;=4.75,B141&lt;3.45),"versicolor",IF(AND(C141&gt;=5.05,A141&gt;=6.5,C141&lt;5.15,C141&gt;=4.75,B141&lt;3.45),"virginica",IF(AND(G141&lt;7.498,D141&lt;1.7,A141&lt;6.5,C141&lt;5.15,C141&gt;=4.75,B141&lt;3.45),"virginica",IF(AND(G141&gt;=7.498,D141&lt;1.7,A141&lt;6.5,C141&lt;5.15,C141&gt;=4.75,B141&lt;3.45),"versicolor","shouldnthappen"))))))))))</f>
        <v>virginica</v>
      </c>
      <c r="O141" s="1" t="str">
        <f aca="false">IF(AND(D141&lt;0.75),"setosa",IF(AND(C141&lt;4.75,C141&lt;4.85,D141&gt;=0.75),"versicolor",IF(AND(A141&gt;=6.05,C141&gt;=4.85,D141&gt;=0.75),"virginica",IF(AND(D141&lt;1.6,C141&gt;=4.75,C141&lt;4.85,D141&gt;=0.75),"versicolor",IF(AND(D141&gt;=1.6,C141&gt;=4.75,C141&lt;4.85,D141&gt;=0.75),"virginica",IF(AND(A141&lt;5.9,A141&lt;6.05,C141&gt;=4.85,D141&gt;=0.75),"virginica",IF(AND(A141&gt;=5.9,A141&lt;6.05,C141&gt;=4.85,D141&gt;=0.75),"versicolor","shouldnthappen")))))))</f>
        <v>virginica</v>
      </c>
      <c r="P141" s="1" t="str">
        <f aca="false">IF(AND(D141&lt;0.75),"setosa",IF(AND(A141&lt;5.55,D141&gt;=0.75),"versicolor",IF(AND(D141&gt;=1.7,G141&lt;13.158,A141&gt;=5.55,D141&gt;=0.75),"virginica",IF(AND(B141&lt;2.45,D141&lt;1.7,G141&lt;13.158,A141&gt;=5.55,D141&gt;=0.75),"virginica",IF(AND(B141&gt;=2.45,D141&lt;1.7,G141&lt;13.158,A141&gt;=5.55,D141&gt;=0.75),"versicolor",IF(AND(B141&gt;=3.05,G141&lt;15.551,G141&gt;=13.158,A141&gt;=5.55,D141&gt;=0.75),"versicolor",IF(AND(B141&lt;2.9,G141&gt;=15.551,G141&gt;=13.158,A141&gt;=5.55,D141&gt;=0.75),"versicolor",IF(AND(B141&gt;=2.9,G141&gt;=15.551,G141&gt;=13.158,A141&gt;=5.55,D141&gt;=0.75),"virginica",IF(AND(D141&lt;1.3,G141&lt;14.221,B141&lt;3.05,G141&lt;15.551,G141&gt;=13.158,A141&gt;=5.55,D141&gt;=0.75),"versicolor",IF(AND(D141&gt;=1.3,G141&lt;14.221,B141&lt;3.05,G141&lt;15.551,G141&gt;=13.158,A141&gt;=5.55,D141&gt;=0.75),"virginica",IF(AND(C141&lt;4.9,G141&gt;=14.221,B141&lt;3.05,G141&lt;15.551,G141&gt;=13.158,A141&gt;=5.55,D141&gt;=0.75),"versicolor",IF(AND(C141&gt;=4.9,G141&gt;=14.221,B141&lt;3.05,G141&lt;15.551,G141&gt;=13.158,A141&gt;=5.55,D141&gt;=0.75),"virginica","shouldnthappen"))))))))))))</f>
        <v>virginica</v>
      </c>
      <c r="Q141" s="1" t="str">
        <f aca="false">IF(AND(C141&lt;2.6),"setosa",IF(AND(A141&gt;=4.95,C141&lt;4.75,C141&gt;=2.6),"versicolor",IF(AND(D141&gt;=1.75,C141&gt;=4.75,C141&gt;=2.6),"virginica",IF(AND(B141&lt;2.45,A141&lt;4.95,C141&lt;4.75,C141&gt;=2.6),"versicolor",IF(AND(B141&gt;=2.45,A141&lt;4.95,C141&lt;4.75,C141&gt;=2.6),"virginica",IF(AND(G141&lt;7.498,D141&lt;1.75,C141&gt;=4.75,C141&gt;=2.6),"virginica",IF(AND(F141&lt;0.417,G141&gt;=7.498,D141&lt;1.75,C141&gt;=4.75,C141&gt;=2.6),"versicolor",IF(AND(F141&lt;0.442,F141&gt;=0.417,G141&gt;=7.498,D141&lt;1.75,C141&gt;=4.75,C141&gt;=2.6),"virginica",IF(AND(F141&gt;=0.442,F141&gt;=0.417,G141&gt;=7.498,D141&lt;1.75,C141&gt;=4.75,C141&gt;=2.6),"versicolor","shouldnthappen")))))))))</f>
        <v>virginica</v>
      </c>
      <c r="R141" s="1" t="str">
        <f aca="false">IF(AND(D141&lt;0.75),"setosa",IF(AND(D141&lt;1.75,A141&gt;=6.25,D141&gt;=0.75),"versicolor",IF(AND(D141&gt;=1.75,A141&gt;=6.25,D141&gt;=0.75),"virginica",IF(AND(D141&lt;1.6,C141&lt;4.75,A141&lt;6.25,D141&gt;=0.75),"versicolor",IF(AND(D141&gt;=1.6,C141&lt;4.75,A141&lt;6.25,D141&gt;=0.75),"virginica",IF(AND(G141&lt;6.998,C141&gt;=4.75,A141&lt;6.25,D141&gt;=0.75),"virginica",IF(AND(A141&lt;6.05,G141&gt;=6.998,C141&gt;=4.75,A141&lt;6.25,D141&gt;=0.75),"versicolor",IF(AND(A141&gt;=6.05,G141&gt;=6.998,C141&gt;=4.75,A141&lt;6.25,D141&gt;=0.75),"virginica","shouldnthappen"))))))))</f>
        <v>virginica</v>
      </c>
      <c r="S141" s="1" t="str">
        <f aca="false">IF(AND(B141&gt;=3.05,A141&lt;5.45),"setosa",IF(AND(C141&lt;2.2,B141&lt;3.05,A141&lt;5.45),"setosa",IF(AND(C141&gt;=2.2,B141&lt;3.05,A141&lt;5.45),"versicolor",IF(AND(B141&lt;3.7,C141&lt;4.8,A141&gt;=5.45),"versicolor",IF(AND(B141&gt;=3.7,C141&lt;4.8,A141&gt;=5.45),"setosa",IF(AND(G141&lt;13.757,C141&lt;5.05,C141&gt;=4.8,A141&gt;=5.45),"virginica",IF(AND(G141&gt;=13.757,C141&lt;5.05,C141&gt;=4.8,A141&gt;=5.45),"versicolor",IF(AND(C141&gt;=5.15,C141&gt;=5.05,C141&gt;=4.8,A141&gt;=5.45),"virginica",IF(AND(A141&lt;5.95,C141&lt;5.15,C141&gt;=5.05,C141&gt;=4.8,A141&gt;=5.45),"virginica",IF(AND(D141&gt;=1.8,A141&gt;=5.95,C141&lt;5.15,C141&gt;=5.05,C141&gt;=4.8,A141&gt;=5.45),"virginica",IF(AND(B141&lt;2.75,D141&lt;1.8,A141&gt;=5.95,C141&lt;5.15,C141&gt;=5.05,C141&gt;=4.8,A141&gt;=5.45),"versicolor",IF(AND(B141&gt;=2.75,D141&lt;1.8,A141&gt;=5.95,C141&lt;5.15,C141&gt;=5.05,C141&gt;=4.8,A141&gt;=5.45),"virginica","shouldnthappen"))))))))))))</f>
        <v>virginica</v>
      </c>
      <c r="T141" s="1" t="str">
        <f aca="false">IF(AND(C141&lt;2.6),"setosa",IF(AND(D141&lt;1.65,C141&lt;4.75,C141&gt;=2.6),"versicolor",IF(AND(D141&gt;=1.65,C141&lt;4.75,C141&gt;=2.6),"virginica",IF(AND(G141&gt;=8.494,A141&lt;6.6,C141&gt;=4.75,C141&gt;=2.6),"virginica",IF(AND(C141&lt;5.2,A141&gt;=6.6,C141&gt;=4.75,C141&gt;=2.6),"versicolor",IF(AND(C141&gt;=5.2,A141&gt;=6.6,C141&gt;=4.75,C141&gt;=2.6),"virginica",IF(AND(A141&lt;5.95,G141&lt;8.494,A141&lt;6.6,C141&gt;=4.75,C141&gt;=2.6),"virginica",IF(AND(A141&gt;=5.95,G141&lt;8.494,A141&lt;6.6,C141&gt;=4.75,C141&gt;=2.6),"versicolor","shouldnthappen"))))))))</f>
        <v>virginica</v>
      </c>
      <c r="U141" s="1" t="str">
        <f aca="false">IF(AND(C141&lt;3.65,B141&gt;=3.35),"setosa",IF(AND(C141&gt;=3.65,B141&gt;=3.35),"virginica",IF(AND(C141&lt;2.35,A141&lt;6.25,B141&lt;3.35),"setosa",IF(AND(C141&lt;4.85,A141&gt;=6.25,B141&lt;3.35),"versicolor",IF(AND(G141&gt;=15.426,C141&gt;=2.35,A141&lt;6.25,B141&lt;3.35),"virginica",IF(AND(D141&gt;=1.55,C141&gt;=4.85,A141&gt;=6.25,B141&lt;3.35),"virginica",IF(AND(D141&lt;1.8,G141&lt;15.426,C141&gt;=2.35,A141&lt;6.25,B141&lt;3.35),"versicolor",IF(AND(D141&gt;=1.8,G141&lt;15.426,C141&gt;=2.35,A141&lt;6.25,B141&lt;3.35),"virginica",IF(AND(B141&lt;2.95,D141&lt;1.55,C141&gt;=4.85,A141&gt;=6.25,B141&lt;3.35),"virginica",IF(AND(B141&gt;=2.95,D141&lt;1.55,C141&gt;=4.85,A141&gt;=6.25,B141&lt;3.35),"versicolor","shouldnthappen"))))))))))</f>
        <v>virginica</v>
      </c>
      <c r="V141" s="1" t="str">
        <f aca="false">IF(AND(C141&lt;2.6),"setosa",IF(AND(C141&gt;=4.85,C141&gt;=2.6),"virginica",IF(AND(F141&gt;=0.9,C141&lt;4.85,C141&gt;=2.6),"virginica",IF(AND(G141&lt;5.656,F141&lt;0.9,C141&lt;4.85,C141&gt;=2.6),"virginica",IF(AND(G141&gt;=5.656,F141&lt;0.9,C141&lt;4.85,C141&gt;=2.6),"versicolor","shouldnthappen")))))</f>
        <v>virginica</v>
      </c>
      <c r="W141" s="1" t="str">
        <f aca="false">IF(AND(D141&gt;=1.75,G141&gt;=13.795),"virginica",IF(AND(D141&gt;=1.5,G141&gt;=12.335,G141&lt;13.795),"virginica",IF(AND(C141&lt;2.45,C141&lt;4.85,G141&lt;12.335,G141&lt;13.795),"setosa",IF(AND(C141&gt;=2.45,C141&lt;4.85,G141&lt;12.335,G141&lt;13.795),"versicolor",IF(AND(D141&gt;=1.7,C141&gt;=4.85,G141&lt;12.335,G141&lt;13.795),"virginica",IF(AND(B141&gt;=3.25,D141&lt;1.5,G141&gt;=12.335,G141&lt;13.795),"setosa",IF(AND(D141&lt;1,F141&lt;0.255,D141&lt;1.75,G141&gt;=13.795),"setosa",IF(AND(D141&gt;=1,F141&lt;0.255,D141&lt;1.75,G141&gt;=13.795),"versicolor",IF(AND(A141&lt;5.4,F141&gt;=0.255,D141&lt;1.75,G141&gt;=13.795),"setosa",IF(AND(A141&gt;=5.4,F141&gt;=0.255,D141&lt;1.75,G141&gt;=13.795),"versicolor",IF(AND(A141&lt;6.15,D141&lt;1.7,C141&gt;=4.85,G141&lt;12.335,G141&lt;13.795),"versicolor",IF(AND(A141&gt;=6.15,D141&lt;1.7,C141&gt;=4.85,G141&lt;12.335,G141&lt;13.795),"virginica",IF(AND(C141&lt;5,B141&lt;3.25,D141&lt;1.5,G141&gt;=12.335,G141&lt;13.795),"versicolor",IF(AND(C141&gt;=5,B141&lt;3.25,D141&lt;1.5,G141&gt;=12.335,G141&lt;13.795),"virginica","shouldnthappen"))))))))))))))</f>
        <v>virginica</v>
      </c>
      <c r="X141" s="1" t="str">
        <f aca="false">IF(AND(C141&lt;2.5,A141&lt;5.55),"setosa",IF(AND(F141&lt;0.096,A141&gt;=5.55),"virginica",IF(AND(D141&lt;1.6,C141&gt;=2.5,A141&lt;5.55),"versicolor",IF(AND(D141&gt;=1.6,C141&gt;=2.5,A141&lt;5.55),"virginica",IF(AND(F141&gt;=0.156,C141&lt;4.75,F141&gt;=0.096,A141&gt;=5.55),"versicolor",IF(AND(D141&gt;=1.75,C141&gt;=4.75,F141&gt;=0.096,A141&gt;=5.55),"virginica",IF(AND(B141&lt;3.3,F141&lt;0.156,C141&lt;4.75,F141&gt;=0.096,A141&gt;=5.55),"versicolor",IF(AND(B141&gt;=3.3,F141&lt;0.156,C141&lt;4.75,F141&gt;=0.096,A141&gt;=5.55),"setosa",IF(AND(B141&lt;2.45,A141&lt;6.05,D141&lt;1.75,C141&gt;=4.75,F141&gt;=0.096,A141&gt;=5.55),"virginica",IF(AND(B141&gt;=2.45,A141&lt;6.05,D141&lt;1.75,C141&gt;=4.75,F141&gt;=0.096,A141&gt;=5.55),"versicolor",IF(AND(F141&lt;0.205,A141&gt;=6.05,D141&lt;1.75,C141&gt;=4.75,F141&gt;=0.096,A141&gt;=5.55),"versicolor",IF(AND(F141&gt;=0.205,A141&gt;=6.05,D141&lt;1.75,C141&gt;=4.75,F141&gt;=0.096,A141&gt;=5.55),"virginica","shouldnthappen"))))))))))))</f>
        <v>virginica</v>
      </c>
      <c r="Y141" s="1" t="str">
        <f aca="false">IF(AND(C141&lt;2.35,A141&lt;5.55),"setosa",IF(AND(C141&gt;=5.05,A141&gt;=5.55),"virginica",IF(AND(D141&lt;1.6,C141&gt;=2.35,A141&lt;5.55),"versicolor",IF(AND(D141&gt;=1.6,C141&gt;=2.35,A141&lt;5.55),"virginica",IF(AND(D141&gt;=1.75,C141&lt;5.05,A141&gt;=5.55),"virginica",IF(AND(B141&gt;=3.55,D141&lt;1.75,C141&lt;5.05,A141&gt;=5.55),"setosa",IF(AND(G141&lt;6.3,B141&lt;3.55,D141&lt;1.75,C141&lt;5.05,A141&gt;=5.55),"virginica",IF(AND(G141&gt;=6.3,B141&lt;3.55,D141&lt;1.75,C141&lt;5.05,A141&gt;=5.55),"versicolor","shouldnthappen"))))))))</f>
        <v>virginica</v>
      </c>
      <c r="Z141" s="1" t="str">
        <f aca="false">IF(AND(D141&lt;0.75),"setosa",IF(AND(B141&gt;=2.55,C141&lt;4.85,D141&gt;=0.75),"versicolor",IF(AND(D141&gt;=1.7,C141&gt;=4.85,D141&gt;=0.75),"virginica",IF(AND(D141&lt;1.6,B141&lt;2.55,C141&lt;4.85,D141&gt;=0.75),"versicolor",IF(AND(D141&gt;=1.6,B141&lt;2.55,C141&lt;4.85,D141&gt;=0.75),"virginica",IF(AND(B141&lt;2.65,D141&lt;1.7,C141&gt;=4.85,D141&gt;=0.75),"virginica",IF(AND(F141&lt;0.325,B141&gt;=2.65,D141&lt;1.7,C141&gt;=4.85,D141&gt;=0.75),"virginica",IF(AND(G141&lt;10.717,F141&gt;=0.325,B141&gt;=2.65,D141&lt;1.7,C141&gt;=4.85,D141&gt;=0.75),"versicolor",IF(AND(G141&gt;=10.717,F141&gt;=0.325,B141&gt;=2.65,D141&lt;1.7,C141&gt;=4.85,D141&gt;=0.75),"virginica","shouldnthappen")))))))))</f>
        <v>virginica</v>
      </c>
      <c r="AA141" s="1" t="str">
        <f aca="false">IF(AND(D141&lt;0.75),"setosa",IF(AND(D141&gt;=1.75,D141&gt;=0.75),"virginica",IF(AND(F141&gt;=0.455,D141&lt;1.75,D141&gt;=0.75),"versicolor",IF(AND(D141&lt;1.45,F141&lt;0.455,D141&lt;1.75,D141&gt;=0.75),"versicolor",IF(AND(F141&lt;0.247,D141&gt;=1.45,F141&lt;0.455,D141&lt;1.75,D141&gt;=0.75),"versicolor",IF(AND(F141&gt;=0.247,D141&gt;=1.45,F141&lt;0.455,D141&lt;1.75,D141&gt;=0.75),"virginica","shouldnthappen"))))))</f>
        <v>virginica</v>
      </c>
      <c r="AB141" s="1" t="str">
        <f aca="false">IF(AND(F141&gt;=0.221,B141&gt;=3.35),"setosa",IF(AND(A141&lt;5.3,F141&gt;=0.683,B141&lt;3.35),"setosa",IF(AND(A141&lt;6.45,F141&lt;0.221,B141&gt;=3.35),"setosa",IF(AND(A141&gt;=6.45,F141&lt;0.221,B141&gt;=3.35),"virginica",IF(AND(G141&lt;6.3,A141&lt;6.25,F141&lt;0.683,B141&lt;3.35),"virginica",IF(AND(G141&lt;13.795,A141&gt;=6.25,F141&lt;0.683,B141&lt;3.35),"virginica",IF(AND(D141&lt;1.65,A141&gt;=5.3,F141&gt;=0.683,B141&lt;3.35),"versicolor",IF(AND(D141&gt;=1.65,A141&gt;=5.3,F141&gt;=0.683,B141&lt;3.35),"virginica",IF(AND(D141&lt;0.6,G141&gt;=6.3,A141&lt;6.25,F141&lt;0.683,B141&lt;3.35),"setosa",IF(AND(D141&lt;1.7,G141&gt;=13.795,A141&gt;=6.25,F141&lt;0.683,B141&lt;3.35),"versicolor",IF(AND(D141&gt;=1.7,G141&gt;=13.795,A141&gt;=6.25,F141&lt;0.683,B141&lt;3.35),"virginica",IF(AND(C141&gt;=5.35,D141&gt;=0.6,G141&gt;=6.3,A141&lt;6.25,F141&lt;0.683,B141&lt;3.35),"virginica",IF(AND(D141&lt;1.75,C141&lt;5.35,D141&gt;=0.6,G141&gt;=6.3,A141&lt;6.25,F141&lt;0.683,B141&lt;3.35),"versicolor",IF(AND(D141&gt;=1.75,C141&lt;5.35,D141&gt;=0.6,G141&gt;=6.3,A141&lt;6.25,F141&lt;0.683,B141&lt;3.35),"virginica","shouldnthappen"))))))))))))))</f>
        <v>virginica</v>
      </c>
      <c r="AC141" s="1" t="str">
        <f aca="false">IF(AND(B141&gt;=3.3),"setosa",IF(AND(C141&lt;2.45,D141&lt;1.55,B141&lt;3.3),"setosa",IF(AND(F141&gt;=0.211,D141&gt;=1.55,B141&lt;3.3),"virginica",IF(AND(C141&lt;4.9,C141&gt;=2.45,D141&lt;1.55,B141&lt;3.3),"versicolor",IF(AND(C141&gt;=4.9,C141&gt;=2.45,D141&lt;1.55,B141&lt;3.3),"virginica",IF(AND(F141&lt;0.138,F141&lt;0.211,D141&gt;=1.55,B141&lt;3.3),"virginica",IF(AND(F141&gt;=0.138,F141&lt;0.211,D141&gt;=1.55,B141&lt;3.3),"versicolor","shouldnthappen")))))))</f>
        <v>virginica</v>
      </c>
      <c r="AD141" s="1" t="str">
        <f aca="false">IF(AND(D141&gt;=1.75),"virginica",IF(AND(D141&lt;0.75,D141&lt;1.75),"setosa",IF(AND(D141&lt;1.35,D141&gt;=0.75,D141&lt;1.75),"versicolor",IF(AND(B141&lt;2.6,C141&lt;4.85,D141&gt;=1.35,D141&gt;=0.75,D141&lt;1.75),"virginica",IF(AND(B141&gt;=2.6,C141&lt;4.85,D141&gt;=1.35,D141&gt;=0.75,D141&lt;1.75),"versicolor",IF(AND(A141&lt;6.4,C141&gt;=4.85,D141&gt;=1.35,D141&gt;=0.75,D141&lt;1.75),"virginica",IF(AND(A141&gt;=6.4,C141&gt;=4.85,D141&gt;=1.35,D141&gt;=0.75,D141&lt;1.75),"versicolor","shouldnthappen")))))))</f>
        <v>virginica</v>
      </c>
      <c r="AE141" s="1" t="str">
        <f aca="false">IF(AND(C141&lt;2.45),"setosa",IF(AND(F141&lt;0.07,C141&gt;=2.45),"virginica",IF(AND(A141&gt;=5,C141&lt;4.75,F141&gt;=0.07,C141&gt;=2.45),"versicolor",IF(AND(F141&lt;0.182,C141&gt;=4.75,F141&gt;=0.07,C141&gt;=2.45),"versicolor",IF(AND(B141&lt;2.45,A141&lt;5,C141&lt;4.75,F141&gt;=0.07,C141&gt;=2.45),"versicolor",IF(AND(B141&gt;=2.45,A141&lt;5,C141&lt;4.75,F141&gt;=0.07,C141&gt;=2.45),"virginica",IF(AND(F141&gt;=0.468,F141&gt;=0.182,C141&gt;=4.75,F141&gt;=0.07,C141&gt;=2.45),"virginica",IF(AND(A141&gt;=6.85,F141&lt;0.468,F141&gt;=0.182,C141&gt;=4.75,F141&gt;=0.07,C141&gt;=2.45),"virginica",IF(AND(B141&lt;2.6,A141&lt;6.85,F141&lt;0.468,F141&gt;=0.182,C141&gt;=4.75,F141&gt;=0.07,C141&gt;=2.45),"virginica",IF(AND(B141&gt;=2.6,A141&lt;6.85,F141&lt;0.468,F141&gt;=0.182,C141&gt;=4.75,F141&gt;=0.07,C141&gt;=2.45),"versicolor","shouldnthappen"))))))))))</f>
        <v>virginica</v>
      </c>
      <c r="AF141" s="1" t="str">
        <f aca="false">IF(AND(D141&lt;0.75,A141&lt;5.45),"setosa",IF(AND(D141&gt;=1.75,A141&gt;=5.45),"virginica",IF(AND(G141&lt;6.094,D141&gt;=0.75,A141&lt;5.45),"virginica",IF(AND(G141&gt;=6.094,D141&gt;=0.75,A141&lt;5.45),"versicolor",IF(AND(C141&lt;2.75,D141&lt;1.75,A141&gt;=5.45),"setosa",IF(AND(D141&lt;1.45,C141&gt;=2.75,D141&lt;1.75,A141&gt;=5.45),"versicolor",IF(AND(B141&lt;2.75,D141&gt;=1.45,C141&gt;=2.75,D141&lt;1.75,A141&gt;=5.45),"versicolor",IF(AND(C141&lt;5.05,B141&gt;=2.75,D141&gt;=1.45,C141&gt;=2.75,D141&lt;1.75,A141&gt;=5.45),"versicolor",IF(AND(C141&gt;=5.05,B141&gt;=2.75,D141&gt;=1.45,C141&gt;=2.75,D141&lt;1.75,A141&gt;=5.45),"virginica","shouldnthappen")))))))))</f>
        <v>virginica</v>
      </c>
      <c r="AG141" s="1" t="str">
        <f aca="false">IF(AND(D141&lt;0.65,G141&lt;8.868,A141&lt;5.3),"setosa",IF(AND(C141&lt;2.6,G141&gt;=8.868,A141&lt;5.3),"setosa",IF(AND(C141&gt;=2.6,G141&gt;=8.868,A141&lt;5.3),"versicolor",IF(AND(C141&gt;=4.95,D141&lt;1.55,A141&gt;=5.3),"virginica",IF(AND(G141&lt;13.795,D141&gt;=1.55,A141&gt;=5.3),"virginica",IF(AND(C141&lt;3.75,D141&gt;=0.65,G141&lt;8.868,A141&lt;5.3),"versicolor",IF(AND(C141&gt;=3.75,D141&gt;=0.65,G141&lt;8.868,A141&lt;5.3),"virginica",IF(AND(C141&lt;2.6,C141&lt;4.95,D141&lt;1.55,A141&gt;=5.3),"setosa",IF(AND(C141&gt;=2.6,C141&lt;4.95,D141&lt;1.55,A141&gt;=5.3),"versicolor",IF(AND(C141&lt;4.75,G141&gt;=13.795,D141&gt;=1.55,A141&gt;=5.3),"versicolor",IF(AND(C141&gt;=4.75,G141&gt;=13.795,D141&gt;=1.55,A141&gt;=5.3),"virginica","shouldnthappen")))))))))))</f>
        <v>virginica</v>
      </c>
      <c r="AH141" s="1" t="str">
        <f aca="false">IF(AND(D141&lt;0.75),"setosa",IF(AND(C141&lt;4.75,D141&gt;=0.75),"versicolor",IF(AND(G141&lt;13.757,C141&gt;=4.75,D141&gt;=0.75),"virginica",IF(AND(B141&lt;3.05,G141&gt;=13.757,C141&gt;=4.75,D141&gt;=0.75),"virginica",IF(AND(A141&lt;6.65,B141&gt;=3.05,G141&gt;=13.757,C141&gt;=4.75,D141&gt;=0.75),"virginica",IF(AND(A141&gt;=6.65,B141&gt;=3.05,G141&gt;=13.757,C141&gt;=4.75,D141&gt;=0.75),"versicolor","shouldnthappen"))))))</f>
        <v>virginica</v>
      </c>
      <c r="AI141" s="1" t="str">
        <f aca="false">IF(AND(D141&lt;0.7),"setosa",IF(AND(C141&lt;4.75,D141&gt;=0.7),"versicolor",IF(AND(A141&lt;6.6,F141&lt;0.482,C141&gt;=4.75,D141&gt;=0.7),"virginica",IF(AND(C141&gt;=4.95,F141&gt;=0.482,C141&gt;=4.75,D141&gt;=0.7),"virginica",IF(AND(D141&lt;1.9,A141&gt;=6.6,F141&lt;0.482,C141&gt;=4.75,D141&gt;=0.7),"versicolor",IF(AND(D141&gt;=1.9,A141&gt;=6.6,F141&lt;0.482,C141&gt;=4.75,D141&gt;=0.7),"virginica",IF(AND(F141&gt;=0.766,C141&lt;4.95,F141&gt;=0.482,C141&gt;=4.75,D141&gt;=0.7),"virginica",IF(AND(B141&lt;2.95,F141&lt;0.766,C141&lt;4.95,F141&gt;=0.482,C141&gt;=4.75,D141&gt;=0.7),"virginica",IF(AND(B141&gt;=2.95,F141&lt;0.766,C141&lt;4.95,F141&gt;=0.482,C141&gt;=4.75,D141&gt;=0.7),"versicolor","shouldnthappen")))))))))</f>
        <v>virginica</v>
      </c>
      <c r="AJ141" s="1" t="str">
        <f aca="false">IF(AND(C141&lt;2.45,C141&lt;4.75),"setosa",IF(AND(D141&gt;=1.65,C141&gt;=4.75),"virginica",IF(AND(A141&lt;4.95,C141&gt;=2.45,C141&lt;4.75),"virginica",IF(AND(A141&gt;=4.95,C141&gt;=2.45,C141&lt;4.75),"versicolor",IF(AND(B141&lt;2.95,D141&lt;1.65,C141&gt;=4.75),"virginica",IF(AND(B141&gt;=2.95,D141&lt;1.65,C141&gt;=4.75),"versicolor","shouldnthappen"))))))</f>
        <v>virginica</v>
      </c>
      <c r="AK141" s="1" t="str">
        <f aca="false">IF(AND(D141&lt;0.75,A141&lt;5.45),"setosa",IF(AND(B141&lt;2.45,D141&gt;=0.75,A141&lt;5.45),"versicolor",IF(AND(A141&gt;=5.55,C141&lt;4.75,A141&gt;=5.45),"versicolor",IF(AND(C141&gt;=5.15,C141&gt;=4.75,A141&gt;=5.45),"virginica",IF(AND(G141&lt;6.094,B141&gt;=2.45,D141&gt;=0.75,A141&lt;5.45),"virginica",IF(AND(G141&gt;=6.094,B141&gt;=2.45,D141&gt;=0.75,A141&lt;5.45),"versicolor",IF(AND(D141&lt;0.6,A141&lt;5.55,C141&lt;4.75,A141&gt;=5.45),"setosa",IF(AND(D141&gt;=0.6,A141&lt;5.55,C141&lt;4.75,A141&gt;=5.45),"versicolor",IF(AND(C141&lt;4.95,C141&lt;5.15,C141&gt;=4.75,A141&gt;=5.45),"virginica",IF(AND(G141&lt;12.627,C141&lt;5.05,C141&gt;=4.95,C141&lt;5.15,C141&gt;=4.75,A141&gt;=5.45),"virginica",IF(AND(G141&gt;=12.627,C141&lt;5.05,C141&gt;=4.95,C141&lt;5.15,C141&gt;=4.75,A141&gt;=5.45),"versicolor",IF(AND(D141&lt;1.7,C141&gt;=5.05,C141&gt;=4.95,C141&lt;5.15,C141&gt;=4.75,A141&gt;=5.45),"versicolor",IF(AND(D141&gt;=1.7,C141&gt;=5.05,C141&gt;=4.95,C141&lt;5.15,C141&gt;=4.75,A141&gt;=5.45),"virginica","shouldnthappen")))))))))))))</f>
        <v>virginica</v>
      </c>
      <c r="AL141" s="1" t="str">
        <f aca="false">IF(AND(B141&lt;2.45,B141&lt;3.15),"versicolor",IF(AND(D141&lt;0.95,G141&lt;15.141,B141&gt;=3.15),"setosa",IF(AND(G141&lt;15.429,G141&gt;=15.141,B141&gt;=3.15),"versicolor",IF(AND(G141&gt;=15.429,G141&gt;=15.141,B141&gt;=3.15),"virginica",IF(AND(C141&lt;2.3,C141&lt;4.75,B141&gt;=2.45,B141&lt;3.15),"setosa",IF(AND(G141&gt;=16.072,C141&gt;=4.75,B141&gt;=2.45,B141&lt;3.15),"versicolor",IF(AND(G141&lt;11.833,D141&gt;=0.95,G141&lt;15.141,B141&gt;=3.15),"virginica",IF(AND(A141&lt;5,C141&gt;=2.3,C141&lt;4.75,B141&gt;=2.45,B141&lt;3.15),"virginica",IF(AND(A141&gt;=5,C141&gt;=2.3,C141&lt;4.75,B141&gt;=2.45,B141&lt;3.15),"versicolor",IF(AND(G141&lt;14.342,G141&gt;=11.833,D141&gt;=0.95,G141&lt;15.141,B141&gt;=3.15),"versicolor",IF(AND(G141&gt;=14.342,G141&gt;=11.833,D141&gt;=0.95,G141&lt;15.141,B141&gt;=3.15),"virginica",IF(AND(G141&lt;13.757,F141&gt;=0.741,G141&lt;16.072,C141&gt;=4.75,B141&gt;=2.45,B141&lt;3.15),"virginica",IF(AND(F141&gt;=0.546,A141&lt;6.15,F141&lt;0.741,G141&lt;16.072,C141&gt;=4.75,B141&gt;=2.45,B141&lt;3.15),"virginica",IF(AND(D141&gt;=1.75,A141&gt;=6.15,F141&lt;0.741,G141&lt;16.072,C141&gt;=4.75,B141&gt;=2.45,B141&lt;3.15),"virginica",IF(AND(C141&lt;4.85,G141&gt;=13.757,F141&gt;=0.741,G141&lt;16.072,C141&gt;=4.75,B141&gt;=2.45,B141&lt;3.15),"virginica",IF(AND(C141&gt;=4.85,G141&gt;=13.757,F141&gt;=0.741,G141&lt;16.072,C141&gt;=4.75,B141&gt;=2.45,B141&lt;3.15),"versicolor",IF(AND(F141&lt;0.331,F141&lt;0.546,A141&lt;6.15,F141&lt;0.741,G141&lt;16.072,C141&gt;=4.75,B141&gt;=2.45,B141&lt;3.15),"virginica",IF(AND(F141&gt;=0.331,F141&lt;0.546,A141&lt;6.15,F141&lt;0.741,G141&lt;16.072,C141&gt;=4.75,B141&gt;=2.45,B141&lt;3.15),"versicolor",IF(AND(G141&lt;10.661,D141&lt;1.75,A141&gt;=6.15,F141&lt;0.741,G141&lt;16.072,C141&gt;=4.75,B141&gt;=2.45,B141&lt;3.15),"virginica",IF(AND(G141&gt;=10.661,D141&lt;1.75,A141&gt;=6.15,F141&lt;0.741,G141&lt;16.072,C141&gt;=4.75,B141&gt;=2.45,B141&lt;3.15),"versicolor","shouldnthappen"))))))))))))))))))))</f>
        <v>virginica</v>
      </c>
      <c r="AM141" s="1" t="str">
        <f aca="false">IF(AND(D141&lt;1.35,F141&gt;=0.917),"setosa",IF(AND(D141&gt;=1.35,F141&gt;=0.917),"virginica",IF(AND(D141&lt;0.75,D141&lt;1.55,F141&lt;0.917),"setosa",IF(AND(C141&gt;=4.8,D141&gt;=1.55,F141&lt;0.917),"virginica",IF(AND(A141&lt;5.95,D141&gt;=0.75,D141&lt;1.55,F141&lt;0.917),"versicolor",IF(AND(F141&lt;0.473,C141&lt;4.8,D141&gt;=1.55,F141&lt;0.917),"virginica",IF(AND(F141&gt;=0.473,C141&lt;4.8,D141&gt;=1.55,F141&lt;0.917),"versicolor",IF(AND(C141&lt;4.95,A141&gt;=5.95,D141&gt;=0.75,D141&lt;1.55,F141&lt;0.917),"versicolor",IF(AND(C141&gt;=4.95,A141&gt;=5.95,D141&gt;=0.75,D141&lt;1.55,F141&lt;0.917),"virginica","shouldnthappen")))))))))</f>
        <v>virginica</v>
      </c>
      <c r="AN141" s="1" t="str">
        <f aca="false">IF(AND(D141&lt;0.75,A141&lt;5.45),"setosa",IF(AND(D141&lt;1.55,D141&gt;=0.75,A141&lt;5.45),"versicolor",IF(AND(D141&gt;=1.55,D141&gt;=0.75,A141&lt;5.45),"virginica",IF(AND(A141&gt;=5.75,C141&lt;4.75,A141&gt;=5.45),"versicolor",IF(AND(F141&lt;0.361,C141&gt;=4.75,A141&gt;=5.45),"virginica",IF(AND(C141&lt;2.6,A141&lt;5.75,C141&lt;4.75,A141&gt;=5.45),"setosa",IF(AND(C141&gt;=2.6,A141&lt;5.75,C141&lt;4.75,A141&gt;=5.45),"versicolor",IF(AND(D141&gt;=1.7,F141&gt;=0.361,C141&gt;=4.75,A141&gt;=5.45),"virginica",IF(AND(B141&lt;2.65,D141&lt;1.7,F141&gt;=0.361,C141&gt;=4.75,A141&gt;=5.45),"virginica",IF(AND(A141&lt;7.05,B141&gt;=2.65,D141&lt;1.7,F141&gt;=0.361,C141&gt;=4.75,A141&gt;=5.45),"versicolor",IF(AND(A141&gt;=7.05,B141&gt;=2.65,D141&lt;1.7,F141&gt;=0.361,C141&gt;=4.75,A141&gt;=5.45),"virginica","shouldnthappen")))))))))))</f>
        <v>virginica</v>
      </c>
      <c r="AO141" s="1" t="str">
        <f aca="false">IF(AND(D141&lt;0.7),"setosa",IF(AND(A141&lt;4.95,C141&lt;4.85,D141&gt;=0.7),"virginica",IF(AND(A141&gt;=4.95,C141&lt;4.85,D141&gt;=0.7),"versicolor",IF(AND(D141&gt;=1.7,C141&gt;=4.85,D141&gt;=0.7),"virginica",IF(AND(F141&lt;0.325,D141&lt;1.7,C141&gt;=4.85,D141&gt;=0.7),"virginica",IF(AND(D141&lt;1.55,F141&gt;=0.325,D141&lt;1.7,C141&gt;=4.85,D141&gt;=0.7),"virginica",IF(AND(D141&gt;=1.55,F141&gt;=0.325,D141&lt;1.7,C141&gt;=4.85,D141&gt;=0.7),"versicolor","shouldnthappen")))))))</f>
        <v>virginica</v>
      </c>
      <c r="AP141" s="1" t="str">
        <f aca="false">IF(AND(D141&lt;0.75),"setosa",IF(AND(C141&lt;4.85,D141&gt;=0.75),"versicolor",IF(AND(G141&gt;=8.277,C141&gt;=4.85,D141&gt;=0.75),"virginica",IF(AND(F141&gt;=0.633,G141&lt;8.277,C141&gt;=4.85,D141&gt;=0.75),"virginica",IF(AND(G141&lt;7.61,F141&lt;0.633,G141&lt;8.277,C141&gt;=4.85,D141&gt;=0.75),"virginica",IF(AND(G141&gt;=7.61,F141&lt;0.633,G141&lt;8.277,C141&gt;=4.85,D141&gt;=0.75),"versicolor","shouldnthappen"))))))</f>
        <v>virginica</v>
      </c>
      <c r="AQ141" s="1" t="str">
        <f aca="false">IF(AND(C141&lt;2.65,A141&gt;=5.45,C141&lt;4.75),"setosa",IF(AND(C141&gt;=2.65,A141&gt;=5.45,C141&lt;4.75),"versicolor",IF(AND(B141&lt;2.9,C141&lt;4.85,C141&gt;=4.75),"versicolor",IF(AND(B141&gt;=2.9,C141&lt;4.85,C141&gt;=4.75),"virginica",IF(AND(D141&lt;1.7,C141&gt;=4.85,C141&gt;=4.75),"versicolor",IF(AND(D141&gt;=1.7,C141&gt;=4.85,C141&gt;=4.75),"virginica",IF(AND(C141&lt;2.45,G141&lt;14.126,A141&lt;5.45,C141&lt;4.75),"setosa",IF(AND(C141&gt;=2.45,G141&lt;14.126,A141&lt;5.45,C141&lt;4.75),"versicolor",IF(AND(C141&lt;2.4,G141&gt;=14.126,A141&lt;5.45,C141&lt;4.75),"setosa",IF(AND(C141&gt;=2.4,G141&gt;=14.126,A141&lt;5.45,C141&lt;4.75),"versicolor","shouldnthappen"))))))))))</f>
        <v>virginica</v>
      </c>
      <c r="AR141" s="1" t="str">
        <f aca="false">IF(AND(C141&lt;2.45,C141&lt;4.85),"setosa",IF(AND(C141&gt;=5.15,C141&gt;=4.85),"virginica",IF(AND(A141&gt;=4.95,C141&gt;=2.45,C141&lt;4.85),"versicolor",IF(AND(D141&lt;1.35,A141&lt;4.95,C141&gt;=2.45,C141&lt;4.85),"versicolor",IF(AND(D141&gt;=1.35,A141&lt;4.95,C141&gt;=2.45,C141&lt;4.85),"virginica",IF(AND(F141&lt;0.35,G141&lt;12.751,C141&lt;5.15,C141&gt;=4.85),"virginica",IF(AND(A141&lt;6.5,G141&gt;=12.751,C141&lt;5.15,C141&gt;=4.85),"virginica",IF(AND(A141&gt;=6.5,G141&gt;=12.751,C141&lt;5.15,C141&gt;=4.85),"versicolor",IF(AND(B141&gt;=2.75,F141&gt;=0.35,G141&lt;12.751,C141&lt;5.15,C141&gt;=4.85),"virginica",IF(AND(C141&lt;5.05,B141&lt;2.75,F141&gt;=0.35,G141&lt;12.751,C141&lt;5.15,C141&gt;=4.85),"virginica",IF(AND(C141&gt;=5.05,B141&lt;2.75,F141&gt;=0.35,G141&lt;12.751,C141&lt;5.15,C141&gt;=4.85),"versicolor","shouldnthappen")))))))))))</f>
        <v>virginica</v>
      </c>
      <c r="AS141" s="1" t="str">
        <f aca="false">IF(AND(F141&gt;=0.9,B141&lt;3.05),"virginica",IF(AND(A141&lt;5.9,B141&gt;=3.05),"setosa",IF(AND(D141&lt;1.65,A141&gt;=5.9,B141&gt;=3.05),"versicolor",IF(AND(D141&gt;=1.65,A141&gt;=5.9,B141&gt;=3.05),"virginica",IF(AND(D141&gt;=1.75,C141&gt;=4.85,F141&lt;0.9,B141&lt;3.05),"virginica",IF(AND(C141&lt;2.2,B141&lt;2.95,C141&lt;4.85,F141&lt;0.9,B141&lt;3.05),"setosa",IF(AND(C141&gt;=2.2,B141&lt;2.95,C141&lt;4.85,F141&lt;0.9,B141&lt;3.05),"versicolor",IF(AND(C141&lt;2.8,B141&gt;=2.95,C141&lt;4.85,F141&lt;0.9,B141&lt;3.05),"setosa",IF(AND(C141&gt;=2.8,B141&gt;=2.95,C141&lt;4.85,F141&lt;0.9,B141&lt;3.05),"versicolor",IF(AND(G141&lt;13.879,D141&lt;1.75,C141&gt;=4.85,F141&lt;0.9,B141&lt;3.05),"virginica",IF(AND(G141&gt;=13.879,D141&lt;1.75,C141&gt;=4.85,F141&lt;0.9,B141&lt;3.05),"versicolor","shouldnthappen")))))))))))</f>
        <v>virginica</v>
      </c>
      <c r="AT141" s="1" t="str">
        <f aca="false">IF(AND(D141&lt;0.75),"setosa",IF(AND(D141&gt;=1.75,D141&gt;=0.75),"virginica",IF(AND(D141&lt;1.45,G141&lt;7.37,D141&lt;1.75,D141&gt;=0.75),"versicolor",IF(AND(D141&gt;=1.45,G141&lt;7.37,D141&lt;1.75,D141&gt;=0.75),"virginica",IF(AND(C141&lt;5.45,G141&gt;=7.37,D141&lt;1.75,D141&gt;=0.75),"versicolor",IF(AND(C141&gt;=5.45,G141&gt;=7.37,D141&lt;1.75,D141&gt;=0.75),"virginica","shouldnthappen"))))))</f>
        <v>virginica</v>
      </c>
      <c r="AU141" s="1" t="str">
        <f aca="false">IF(AND(D141&lt;0.7),"setosa",IF(AND(D141&gt;=1.7,A141&gt;=6.15,D141&gt;=0.7),"virginica",IF(AND(B141&gt;=2.55,C141&lt;4.75,A141&lt;6.15,D141&gt;=0.7),"versicolor",IF(AND(D141&gt;=1.7,C141&gt;=4.75,A141&lt;6.15,D141&gt;=0.7),"virginica",IF(AND(C141&lt;5.25,D141&lt;1.7,A141&gt;=6.15,D141&gt;=0.7),"versicolor",IF(AND(C141&gt;=5.25,D141&lt;1.7,A141&gt;=6.15,D141&gt;=0.7),"virginica",IF(AND(C141&lt;4.25,B141&lt;2.55,C141&lt;4.75,A141&lt;6.15,D141&gt;=0.7),"versicolor",IF(AND(C141&gt;=4.25,B141&lt;2.55,C141&lt;4.75,A141&lt;6.15,D141&gt;=0.7),"virginica",IF(AND(B141&lt;2.65,D141&lt;1.7,C141&gt;=4.75,A141&lt;6.15,D141&gt;=0.7),"virginica",IF(AND(B141&gt;=2.65,D141&lt;1.7,C141&gt;=4.75,A141&lt;6.15,D141&gt;=0.7),"versicolor","shouldnthappen"))))))))))</f>
        <v>virginica</v>
      </c>
      <c r="AV141" s="1" t="str">
        <f aca="false">IF(AND(D141&lt;0.75),"setosa",IF(AND(F141&gt;=0.899,D141&gt;=0.75),"virginica",IF(AND(D141&lt;1.65,A141&lt;6.05,F141&lt;0.899,D141&gt;=0.75),"versicolor",IF(AND(D141&gt;=1.65,A141&lt;6.05,F141&lt;0.899,D141&gt;=0.75),"virginica",IF(AND(C141&gt;=5.05,A141&gt;=6.05,F141&lt;0.899,D141&gt;=0.75),"virginica",IF(AND(G141&gt;=13.757,C141&lt;5.05,A141&gt;=6.05,F141&lt;0.899,D141&gt;=0.75),"versicolor",IF(AND(D141&lt;1.6,G141&lt;13.757,C141&lt;5.05,A141&gt;=6.05,F141&lt;0.899,D141&gt;=0.75),"versicolor",IF(AND(D141&gt;=1.6,G141&lt;13.757,C141&lt;5.05,A141&gt;=6.05,F141&lt;0.899,D141&gt;=0.75),"virginica","shouldnthappen"))))))))</f>
        <v>virginica</v>
      </c>
      <c r="AW141" s="1" t="str">
        <f aca="false">IF(AND(F141&lt;0.117,A141&gt;=5.55),"virginica",IF(AND(A141&gt;=5.2,G141&lt;6.086,A141&lt;5.55),"versicolor",IF(AND(D141&lt;0.7,G141&gt;=6.086,A141&lt;5.55),"setosa",IF(AND(D141&gt;=0.7,G141&gt;=6.086,A141&lt;5.55),"versicolor",IF(AND(A141&lt;4.75,A141&lt;5.2,G141&lt;6.086,A141&lt;5.55),"setosa",IF(AND(A141&gt;=4.75,A141&lt;5.2,G141&lt;6.086,A141&lt;5.55),"virginica",IF(AND(D141&gt;=1.65,C141&lt;4.95,F141&gt;=0.117,A141&gt;=5.55),"virginica",IF(AND(D141&gt;=1.75,C141&gt;=4.95,F141&gt;=0.117,A141&gt;=5.55),"virginica",IF(AND(C141&lt;2.6,D141&lt;1.65,C141&lt;4.95,F141&gt;=0.117,A141&gt;=5.55),"setosa",IF(AND(C141&gt;=2.6,D141&lt;1.65,C141&lt;4.95,F141&gt;=0.117,A141&gt;=5.55),"versicolor",IF(AND(D141&lt;1.55,D141&lt;1.75,C141&gt;=4.95,F141&gt;=0.117,A141&gt;=5.55),"virginica",IF(AND(A141&lt;6.95,D141&gt;=1.55,D141&lt;1.75,C141&gt;=4.95,F141&gt;=0.117,A141&gt;=5.55),"versicolor",IF(AND(A141&gt;=6.95,D141&gt;=1.55,D141&lt;1.75,C141&gt;=4.95,F141&gt;=0.117,A141&gt;=5.55),"virginica","shouldnthappen")))))))))))))</f>
        <v>virginica</v>
      </c>
      <c r="AX141" s="1" t="str">
        <f aca="false">IF(AND(D141&lt;0.75),"setosa",IF(AND(F141&lt;0.138,D141&gt;=0.75),"virginica",IF(AND(C141&lt;4.45,A141&lt;6.15,F141&gt;=0.138,D141&gt;=0.75),"versicolor",IF(AND(C141&gt;=5.05,A141&gt;=6.15,F141&gt;=0.138,D141&gt;=0.75),"virginica",IF(AND(B141&lt;2.65,C141&gt;=4.45,A141&lt;6.15,F141&gt;=0.138,D141&gt;=0.75),"virginica",IF(AND(A141&gt;=6.35,C141&lt;5.05,A141&gt;=6.15,F141&gt;=0.138,D141&gt;=0.75),"versicolor",IF(AND(A141&lt;5.65,B141&gt;=2.65,C141&gt;=4.45,A141&lt;6.15,F141&gt;=0.138,D141&gt;=0.75),"virginica",IF(AND(D141&lt;1.75,A141&lt;6.35,C141&lt;5.05,A141&gt;=6.15,F141&gt;=0.138,D141&gt;=0.75),"versicolor",IF(AND(D141&gt;=1.75,A141&lt;6.35,C141&lt;5.05,A141&gt;=6.15,F141&gt;=0.138,D141&gt;=0.75),"virginica",IF(AND(D141&lt;1.7,A141&gt;=5.65,B141&gt;=2.65,C141&gt;=4.45,A141&lt;6.15,F141&gt;=0.138,D141&gt;=0.75),"versicolor",IF(AND(D141&gt;=1.7,A141&gt;=5.65,B141&gt;=2.65,C141&gt;=4.45,A141&lt;6.15,F141&gt;=0.138,D141&gt;=0.75),"virginica","shouldnthappen")))))))))))</f>
        <v>virginica</v>
      </c>
      <c r="AY141" s="1" t="str">
        <f aca="false">IF(AND(D141&lt;0.75,A141&lt;5.55),"setosa",IF(AND(A141&lt;4.95,D141&gt;=0.75,A141&lt;5.55),"virginica",IF(AND(A141&gt;=4.95,D141&gt;=0.75,A141&lt;5.55),"versicolor",IF(AND(C141&lt;2.6,C141&lt;4.85,A141&gt;=5.55),"setosa",IF(AND(C141&gt;=2.6,C141&lt;4.85,A141&gt;=5.55),"versicolor",IF(AND(D141&gt;=1.75,C141&gt;=4.85,A141&gt;=5.55),"virginica",IF(AND(F141&lt;0.405,D141&lt;1.75,C141&gt;=4.85,A141&gt;=5.55),"versicolor",IF(AND(B141&lt;3.05,F141&gt;=0.405,D141&lt;1.75,C141&gt;=4.85,A141&gt;=5.55),"virginica",IF(AND(B141&gt;=3.05,F141&gt;=0.405,D141&lt;1.75,C141&gt;=4.85,A141&gt;=5.55),"versicolor","shouldnthappen")))))))))</f>
        <v>virginica</v>
      </c>
      <c r="AZ141" s="1" t="str">
        <f aca="false">IF(AND(D141&lt;0.75),"setosa",IF(AND(F141&lt;0.9,C141&lt;4.95,D141&gt;=0.75),"versicolor",IF(AND(F141&gt;=0.9,C141&lt;4.95,D141&gt;=0.75),"virginica",IF(AND(D141&gt;=1.7,C141&gt;=4.95,D141&gt;=0.75),"virginica",IF(AND(F141&lt;0.405,D141&lt;1.7,C141&gt;=4.95,D141&gt;=0.75),"versicolor",IF(AND(F141&gt;=0.405,D141&lt;1.7,C141&gt;=4.95,D141&gt;=0.75),"virginica","shouldnthappen"))))))</f>
        <v>virginica</v>
      </c>
      <c r="BA141" s="1" t="str">
        <f aca="false">IF(AND(D141&lt;0.75),"setosa",IF(AND(D141&gt;=1.7,C141&gt;=5.05,D141&gt;=0.75),"virginica",IF(AND(D141&lt;1.45,D141&lt;1.6,C141&lt;5.05,D141&gt;=0.75),"versicolor",IF(AND(A141&lt;5.8,D141&gt;=1.6,C141&lt;5.05,D141&gt;=0.75),"virginica",IF(AND(A141&gt;=5.8,D141&gt;=1.6,C141&lt;5.05,D141&gt;=0.75),"versicolor",IF(AND(F141&lt;0.417,D141&lt;1.7,C141&gt;=5.05,D141&gt;=0.75),"versicolor",IF(AND(F141&gt;=0.417,D141&lt;1.7,C141&gt;=5.05,D141&gt;=0.75),"virginica",IF(AND(A141&lt;5.95,D141&gt;=1.45,D141&lt;1.6,C141&lt;5.05,D141&gt;=0.75),"versicolor",IF(AND(G141&lt;10.618,A141&gt;=5.95,D141&gt;=1.45,D141&lt;1.6,C141&lt;5.05,D141&gt;=0.75),"virginica",IF(AND(G141&gt;=10.618,A141&gt;=5.95,D141&gt;=1.45,D141&lt;1.6,C141&lt;5.05,D141&gt;=0.75),"versicolor","shouldnthappen"))))))))))</f>
        <v>virginica</v>
      </c>
      <c r="BB141" s="1" t="str">
        <f aca="false">IF(AND(C141&lt;2.6),"setosa",IF(AND(D141&gt;=1.75,C141&gt;=2.6),"virginica",IF(AND(C141&gt;=5.45,D141&lt;1.75,C141&gt;=2.6),"virginica",IF(AND(F141&gt;=0.259,C141&lt;5.45,D141&lt;1.75,C141&gt;=2.6),"versicolor",IF(AND(C141&lt;5.05,F141&lt;0.259,C141&lt;5.45,D141&lt;1.75,C141&gt;=2.6),"versicolor",IF(AND(C141&gt;=5.05,F141&lt;0.259,C141&lt;5.45,D141&lt;1.75,C141&gt;=2.6),"virginica","shouldnthappen"))))))</f>
        <v>virginica</v>
      </c>
      <c r="BC141" s="1" t="str">
        <f aca="false">IF(AND(A141&lt;4.95,B141&lt;2.7,A141&lt;5.55),"virginica",IF(AND(A141&gt;=4.95,B141&lt;2.7,A141&lt;5.55),"versicolor",IF(AND(C141&lt;3.2,B141&gt;=2.7,A141&lt;5.55),"setosa",IF(AND(C141&gt;=3.2,B141&gt;=2.7,A141&lt;5.55),"versicolor",IF(AND(F141&gt;=0.85,A141&lt;6.15,A141&gt;=5.55),"virginica",IF(AND(D141&lt;1.45,A141&gt;=6.15,A141&gt;=5.55),"versicolor",IF(AND(C141&lt;4.8,F141&lt;0.85,A141&lt;6.15,A141&gt;=5.55),"versicolor",IF(AND(D141&gt;=1.7,D141&gt;=1.45,A141&gt;=6.15,A141&gt;=5.55),"virginica",IF(AND(G141&lt;9.333,C141&gt;=4.8,F141&lt;0.85,A141&lt;6.15,A141&gt;=5.55),"versicolor",IF(AND(G141&gt;=9.333,C141&gt;=4.8,F141&lt;0.85,A141&lt;6.15,A141&gt;=5.55),"virginica",IF(AND(C141&lt;4.9,D141&lt;1.7,D141&gt;=1.45,A141&gt;=6.15,A141&gt;=5.55),"versicolor",IF(AND(C141&gt;=4.9,D141&lt;1.7,D141&gt;=1.45,A141&gt;=6.15,A141&gt;=5.55),"virginica","shouldnthappen"))))))))))))</f>
        <v>virginica</v>
      </c>
      <c r="BD141" s="1" t="str">
        <f aca="false">IF(AND(C141&lt;2.35),"setosa",IF(AND(C141&lt;4.75,B141&lt;2.55,C141&gt;=2.35),"versicolor",IF(AND(C141&gt;=4.75,B141&lt;2.55,C141&gt;=2.35),"virginica",IF(AND(C141&lt;4.75,B141&gt;=2.55,C141&gt;=2.35),"versicolor",IF(AND(D141&gt;=1.75,C141&gt;=4.75,B141&gt;=2.55,C141&gt;=2.35),"virginica",IF(AND(A141&gt;=6.5,D141&lt;1.75,C141&gt;=4.75,B141&gt;=2.55,C141&gt;=2.35),"versicolor",IF(AND(A141&lt;6.05,A141&lt;6.5,D141&lt;1.75,C141&gt;=4.75,B141&gt;=2.55,C141&gt;=2.35),"versicolor",IF(AND(A141&gt;=6.05,A141&lt;6.5,D141&lt;1.75,C141&gt;=4.75,B141&gt;=2.55,C141&gt;=2.35),"virginica","shouldnthappen"))))))))</f>
        <v>virginica</v>
      </c>
      <c r="BE141" s="1" t="str">
        <f aca="false">IF(AND(C141&lt;2.5),"setosa",IF(AND(D141&lt;1.65,C141&lt;4.75,C141&gt;=2.5),"versicolor",IF(AND(D141&gt;=1.65,C141&lt;4.75,C141&gt;=2.5),"virginica",IF(AND(D141&gt;=1.75,C141&gt;=4.75,C141&gt;=2.5),"virginica",IF(AND(C141&lt;4.95,D141&lt;1.75,C141&gt;=4.75,C141&gt;=2.5),"versicolor",IF(AND(A141&lt;6.5,C141&gt;=4.95,D141&lt;1.75,C141&gt;=4.75,C141&gt;=2.5),"virginica",IF(AND(A141&gt;=6.5,C141&gt;=4.95,D141&lt;1.75,C141&gt;=4.75,C141&gt;=2.5),"versicolor","shouldnthappen")))))))</f>
        <v>virginica</v>
      </c>
      <c r="BF141" s="1" t="str">
        <f aca="false">IF(AND(G141&gt;=15.244),"virginica",IF(AND(C141&lt;3.2,B141&gt;=3.15,G141&lt;15.244),"setosa",IF(AND(A141&gt;=4.95,C141&lt;4.7,B141&lt;3.15,G141&lt;15.244),"versicolor",IF(AND(C141&gt;=5.15,C141&gt;=4.7,B141&lt;3.15,G141&lt;15.244),"virginica",IF(AND(A141&gt;=6.45,C141&gt;=3.2,B141&gt;=3.15,G141&lt;15.244),"virginica",IF(AND(D141&lt;0.95,A141&lt;4.95,C141&lt;4.7,B141&lt;3.15,G141&lt;15.244),"setosa",IF(AND(D141&gt;=0.95,A141&lt;4.95,C141&lt;4.7,B141&lt;3.15,G141&lt;15.244),"virginica",IF(AND(F141&lt;0.816,A141&lt;6.45,C141&gt;=3.2,B141&gt;=3.15,G141&lt;15.244),"virginica",IF(AND(F141&gt;=0.816,A141&lt;6.45,C141&gt;=3.2,B141&gt;=3.15,G141&lt;15.244),"versicolor",IF(AND(A141&gt;=6.5,B141&lt;3.05,C141&lt;5.15,C141&gt;=4.7,B141&lt;3.15,G141&lt;15.244),"versicolor",IF(AND(G141&lt;11.093,B141&gt;=3.05,C141&lt;5.15,C141&gt;=4.7,B141&lt;3.15,G141&lt;15.244),"virginica",IF(AND(G141&gt;=11.093,B141&gt;=3.05,C141&lt;5.15,C141&gt;=4.7,B141&lt;3.15,G141&lt;15.244),"versicolor",IF(AND(D141&gt;=1.7,A141&lt;6.5,B141&lt;3.05,C141&lt;5.15,C141&gt;=4.7,B141&lt;3.15,G141&lt;15.244),"virginica",IF(AND(G141&lt;7.498,D141&lt;1.7,A141&lt;6.5,B141&lt;3.05,C141&lt;5.15,C141&gt;=4.7,B141&lt;3.15,G141&lt;15.244),"virginica",IF(AND(G141&gt;=7.498,D141&lt;1.7,A141&lt;6.5,B141&lt;3.05,C141&lt;5.15,C141&gt;=4.7,B141&lt;3.15,G141&lt;15.244),"versicolor","shouldnthappen")))))))))))))))</f>
        <v>virginica</v>
      </c>
      <c r="BG141" s="1" t="str">
        <f aca="false">IF(AND(B141&gt;=3.35,C141&lt;4.85),"setosa",IF(AND(D141&gt;=1.75,C141&gt;=4.85),"virginica",IF(AND(D141&lt;0.75,B141&lt;3.35,C141&lt;4.85),"setosa",IF(AND(G141&gt;=13.879,D141&lt;1.75,C141&gt;=4.85),"versicolor",IF(AND(F141&gt;=0.9,D141&gt;=0.75,B141&lt;3.35,C141&lt;4.85),"virginica",IF(AND(F141&gt;=0.405,G141&lt;13.879,D141&lt;1.75,C141&gt;=4.85),"virginica",IF(AND(B141&gt;=2.55,F141&lt;0.9,D141&gt;=0.75,B141&lt;3.35,C141&lt;4.85),"versicolor",IF(AND(G141&lt;7.498,F141&lt;0.405,G141&lt;13.879,D141&lt;1.75,C141&gt;=4.85),"virginica",IF(AND(G141&gt;=7.498,F141&lt;0.405,G141&lt;13.879,D141&lt;1.75,C141&gt;=4.85),"versicolor",IF(AND(G141&lt;5.656,B141&lt;2.55,F141&lt;0.9,D141&gt;=0.75,B141&lt;3.35,C141&lt;4.85),"virginica",IF(AND(G141&gt;=5.656,B141&lt;2.55,F141&lt;0.9,D141&gt;=0.75,B141&lt;3.35,C141&lt;4.85),"versicolor","shouldnthappen")))))))))))</f>
        <v>virginica</v>
      </c>
      <c r="BH141" s="1" t="str">
        <f aca="false">IF(AND(D141&lt;0.7),"setosa",IF(AND(D141&gt;=1.65,A141&lt;6.65,D141&gt;=0.7),"virginica",IF(AND(D141&lt;1.55,A141&gt;=6.65,D141&gt;=0.7),"versicolor",IF(AND(D141&gt;=1.55,A141&gt;=6.65,D141&gt;=0.7),"virginica",IF(AND(F141&gt;=0.529,D141&lt;1.65,A141&lt;6.65,D141&gt;=0.7),"versicolor",IF(AND(C141&gt;=5.35,F141&lt;0.529,D141&lt;1.65,A141&lt;6.65,D141&gt;=0.7),"virginica",IF(AND(G141&gt;=7.411,C141&lt;5.35,F141&lt;0.529,D141&lt;1.65,A141&lt;6.65,D141&gt;=0.7),"versicolor",IF(AND(G141&lt;6.927,G141&lt;7.411,C141&lt;5.35,F141&lt;0.529,D141&lt;1.65,A141&lt;6.65,D141&gt;=0.7),"versicolor",IF(AND(G141&gt;=6.927,G141&lt;7.411,C141&lt;5.35,F141&lt;0.529,D141&lt;1.65,A141&lt;6.65,D141&gt;=0.7),"virginica","shouldnthappen")))))))))</f>
        <v>virginica</v>
      </c>
      <c r="BI141" s="1" t="str">
        <f aca="false">IF(AND(D141&gt;=1.7),"virginica",IF(AND(D141&lt;0.7,D141&lt;1.7),"setosa",IF(AND(D141&lt;1.45,G141&lt;7.37,D141&gt;=0.7,D141&lt;1.7),"versicolor",IF(AND(D141&gt;=1.45,G141&lt;7.37,D141&gt;=0.7,D141&lt;1.7),"virginica",IF(AND(B141&gt;=2.65,G141&gt;=7.37,D141&gt;=0.7,D141&lt;1.7),"versicolor",IF(AND(C141&lt;5.05,B141&lt;2.65,G141&gt;=7.37,D141&gt;=0.7,D141&lt;1.7),"versicolor",IF(AND(C141&gt;=5.05,B141&lt;2.65,G141&gt;=7.37,D141&gt;=0.7,D141&lt;1.7),"virginica","shouldnthappen")))))))</f>
        <v>virginica</v>
      </c>
    </row>
    <row r="142" customFormat="false" ht="13.8" hidden="false" customHeight="false" outlineLevel="0" collapsed="false">
      <c r="A142" s="1" t="n">
        <v>6.7</v>
      </c>
      <c r="B142" s="1" t="n">
        <v>2.5</v>
      </c>
      <c r="C142" s="1" t="n">
        <v>5.8</v>
      </c>
      <c r="D142" s="1" t="n">
        <v>1.8</v>
      </c>
      <c r="E142" s="1" t="s">
        <v>93</v>
      </c>
      <c r="F142" s="1" t="n">
        <v>0.507305873092264</v>
      </c>
      <c r="G142" s="1" t="n">
        <v>12.4123909518123</v>
      </c>
      <c r="H142" s="11" t="str">
        <f aca="false">E142</f>
        <v>virginica</v>
      </c>
      <c r="I142" s="1" t="str">
        <f aca="false">INDEX(L142:BI142, MODE(MATCH(L142:BI142, L142:BI142, 0 )))</f>
        <v>virginica</v>
      </c>
      <c r="J142" s="12" t="n">
        <f aca="false">COUNTIF(L142:BI142, H142) / COUNTA(L142:BI142)</f>
        <v>1</v>
      </c>
      <c r="K142" s="13" t="n">
        <f aca="false">I142=H142</f>
        <v>1</v>
      </c>
      <c r="L142" s="1" t="str">
        <f aca="false">IF(AND(C142&lt;3.65,B142&gt;=3.35),"setosa",IF(AND(C142&gt;=3.65,B142&gt;=3.35),"virginica",IF(AND(C142&lt;2.35,C142&lt;4.85,B142&lt;3.35),"setosa",IF(AND(F142&gt;=0.899,C142&gt;=2.35,C142&lt;4.85,B142&lt;3.35),"virginica",IF(AND(G142&gt;=8.268,B142&lt;2.75,C142&gt;=4.85,B142&lt;3.35),"virginica",IF(AND(D142&lt;1.55,B142&gt;=2.75,C142&gt;=4.85,B142&lt;3.35),"versicolor",IF(AND(D142&gt;=1.55,B142&gt;=2.75,C142&gt;=4.85,B142&lt;3.35),"virginica",IF(AND(G142&lt;6.537,F142&lt;0.899,C142&gt;=2.35,C142&lt;4.85,B142&lt;3.35),"virginica",IF(AND(G142&gt;=6.537,F142&lt;0.899,C142&gt;=2.35,C142&lt;4.85,B142&lt;3.35),"versicolor",IF(AND(G142&lt;6.878,G142&lt;8.268,B142&lt;2.75,C142&gt;=4.85,B142&lt;3.35),"virginica",IF(AND(G142&gt;=6.878,G142&lt;8.268,B142&lt;2.75,C142&gt;=4.85,B142&lt;3.35),"versicolor","shouldnthappen")))))))))))</f>
        <v>virginica</v>
      </c>
      <c r="M142" s="1" t="str">
        <f aca="false">IF(AND(C142&lt;2.6),"setosa",IF(AND(D142&gt;=1.75,C142&gt;=2.6),"virginica",IF(AND(G142&lt;6.094,D142&lt;1.75,C142&gt;=2.6),"virginica",IF(AND(D142&lt;1.35,G142&gt;=6.094,D142&lt;1.75,C142&gt;=2.6),"versicolor",IF(AND(C142&lt;5.05,D142&gt;=1.35,G142&gt;=6.094,D142&lt;1.75,C142&gt;=2.6),"versicolor",IF(AND(C142&gt;=5.05,D142&gt;=1.35,G142&gt;=6.094,D142&lt;1.75,C142&gt;=2.6),"virginica","shouldnthappen"))))))</f>
        <v>virginica</v>
      </c>
      <c r="N142" s="1" t="str">
        <f aca="false">IF(AND(A142&lt;6.6,B142&gt;=3.45),"setosa",IF(AND(A142&gt;=6.6,B142&gt;=3.45),"virginica",IF(AND(D142&lt;0.7,C142&lt;4.75,B142&lt;3.45),"setosa",IF(AND(D142&gt;=0.7,C142&lt;4.75,B142&lt;3.45),"versicolor",IF(AND(C142&gt;=5.15,C142&gt;=4.75,B142&lt;3.45),"virginica",IF(AND(D142&gt;=1.7,A142&lt;6.5,C142&lt;5.15,C142&gt;=4.75,B142&lt;3.45),"virginica",IF(AND(C142&lt;5.05,A142&gt;=6.5,C142&lt;5.15,C142&gt;=4.75,B142&lt;3.45),"versicolor",IF(AND(C142&gt;=5.05,A142&gt;=6.5,C142&lt;5.15,C142&gt;=4.75,B142&lt;3.45),"virginica",IF(AND(G142&lt;7.498,D142&lt;1.7,A142&lt;6.5,C142&lt;5.15,C142&gt;=4.75,B142&lt;3.45),"virginica",IF(AND(G142&gt;=7.498,D142&lt;1.7,A142&lt;6.5,C142&lt;5.15,C142&gt;=4.75,B142&lt;3.45),"versicolor","shouldnthappen"))))))))))</f>
        <v>virginica</v>
      </c>
      <c r="O142" s="1" t="str">
        <f aca="false">IF(AND(D142&lt;0.75),"setosa",IF(AND(C142&lt;4.75,C142&lt;4.85,D142&gt;=0.75),"versicolor",IF(AND(A142&gt;=6.05,C142&gt;=4.85,D142&gt;=0.75),"virginica",IF(AND(D142&lt;1.6,C142&gt;=4.75,C142&lt;4.85,D142&gt;=0.75),"versicolor",IF(AND(D142&gt;=1.6,C142&gt;=4.75,C142&lt;4.85,D142&gt;=0.75),"virginica",IF(AND(A142&lt;5.9,A142&lt;6.05,C142&gt;=4.85,D142&gt;=0.75),"virginica",IF(AND(A142&gt;=5.9,A142&lt;6.05,C142&gt;=4.85,D142&gt;=0.75),"versicolor","shouldnthappen")))))))</f>
        <v>virginica</v>
      </c>
      <c r="P142" s="1" t="str">
        <f aca="false">IF(AND(D142&lt;0.75),"setosa",IF(AND(A142&lt;5.55,D142&gt;=0.75),"versicolor",IF(AND(D142&gt;=1.7,G142&lt;13.158,A142&gt;=5.55,D142&gt;=0.75),"virginica",IF(AND(B142&lt;2.45,D142&lt;1.7,G142&lt;13.158,A142&gt;=5.55,D142&gt;=0.75),"virginica",IF(AND(B142&gt;=2.45,D142&lt;1.7,G142&lt;13.158,A142&gt;=5.55,D142&gt;=0.75),"versicolor",IF(AND(B142&gt;=3.05,G142&lt;15.551,G142&gt;=13.158,A142&gt;=5.55,D142&gt;=0.75),"versicolor",IF(AND(B142&lt;2.9,G142&gt;=15.551,G142&gt;=13.158,A142&gt;=5.55,D142&gt;=0.75),"versicolor",IF(AND(B142&gt;=2.9,G142&gt;=15.551,G142&gt;=13.158,A142&gt;=5.55,D142&gt;=0.75),"virginica",IF(AND(D142&lt;1.3,G142&lt;14.221,B142&lt;3.05,G142&lt;15.551,G142&gt;=13.158,A142&gt;=5.55,D142&gt;=0.75),"versicolor",IF(AND(D142&gt;=1.3,G142&lt;14.221,B142&lt;3.05,G142&lt;15.551,G142&gt;=13.158,A142&gt;=5.55,D142&gt;=0.75),"virginica",IF(AND(C142&lt;4.9,G142&gt;=14.221,B142&lt;3.05,G142&lt;15.551,G142&gt;=13.158,A142&gt;=5.55,D142&gt;=0.75),"versicolor",IF(AND(C142&gt;=4.9,G142&gt;=14.221,B142&lt;3.05,G142&lt;15.551,G142&gt;=13.158,A142&gt;=5.55,D142&gt;=0.75),"virginica","shouldnthappen"))))))))))))</f>
        <v>virginica</v>
      </c>
      <c r="Q142" s="1" t="str">
        <f aca="false">IF(AND(C142&lt;2.6),"setosa",IF(AND(A142&gt;=4.95,C142&lt;4.75,C142&gt;=2.6),"versicolor",IF(AND(D142&gt;=1.75,C142&gt;=4.75,C142&gt;=2.6),"virginica",IF(AND(B142&lt;2.45,A142&lt;4.95,C142&lt;4.75,C142&gt;=2.6),"versicolor",IF(AND(B142&gt;=2.45,A142&lt;4.95,C142&lt;4.75,C142&gt;=2.6),"virginica",IF(AND(G142&lt;7.498,D142&lt;1.75,C142&gt;=4.75,C142&gt;=2.6),"virginica",IF(AND(F142&lt;0.417,G142&gt;=7.498,D142&lt;1.75,C142&gt;=4.75,C142&gt;=2.6),"versicolor",IF(AND(F142&lt;0.442,F142&gt;=0.417,G142&gt;=7.498,D142&lt;1.75,C142&gt;=4.75,C142&gt;=2.6),"virginica",IF(AND(F142&gt;=0.442,F142&gt;=0.417,G142&gt;=7.498,D142&lt;1.75,C142&gt;=4.75,C142&gt;=2.6),"versicolor","shouldnthappen")))))))))</f>
        <v>virginica</v>
      </c>
      <c r="R142" s="1" t="str">
        <f aca="false">IF(AND(D142&lt;0.75),"setosa",IF(AND(D142&lt;1.75,A142&gt;=6.25,D142&gt;=0.75),"versicolor",IF(AND(D142&gt;=1.75,A142&gt;=6.25,D142&gt;=0.75),"virginica",IF(AND(D142&lt;1.6,C142&lt;4.75,A142&lt;6.25,D142&gt;=0.75),"versicolor",IF(AND(D142&gt;=1.6,C142&lt;4.75,A142&lt;6.25,D142&gt;=0.75),"virginica",IF(AND(G142&lt;6.998,C142&gt;=4.75,A142&lt;6.25,D142&gt;=0.75),"virginica",IF(AND(A142&lt;6.05,G142&gt;=6.998,C142&gt;=4.75,A142&lt;6.25,D142&gt;=0.75),"versicolor",IF(AND(A142&gt;=6.05,G142&gt;=6.998,C142&gt;=4.75,A142&lt;6.25,D142&gt;=0.75),"virginica","shouldnthappen"))))))))</f>
        <v>virginica</v>
      </c>
      <c r="S142" s="1" t="str">
        <f aca="false">IF(AND(B142&gt;=3.05,A142&lt;5.45),"setosa",IF(AND(C142&lt;2.2,B142&lt;3.05,A142&lt;5.45),"setosa",IF(AND(C142&gt;=2.2,B142&lt;3.05,A142&lt;5.45),"versicolor",IF(AND(B142&lt;3.7,C142&lt;4.8,A142&gt;=5.45),"versicolor",IF(AND(B142&gt;=3.7,C142&lt;4.8,A142&gt;=5.45),"setosa",IF(AND(G142&lt;13.757,C142&lt;5.05,C142&gt;=4.8,A142&gt;=5.45),"virginica",IF(AND(G142&gt;=13.757,C142&lt;5.05,C142&gt;=4.8,A142&gt;=5.45),"versicolor",IF(AND(C142&gt;=5.15,C142&gt;=5.05,C142&gt;=4.8,A142&gt;=5.45),"virginica",IF(AND(A142&lt;5.95,C142&lt;5.15,C142&gt;=5.05,C142&gt;=4.8,A142&gt;=5.45),"virginica",IF(AND(D142&gt;=1.8,A142&gt;=5.95,C142&lt;5.15,C142&gt;=5.05,C142&gt;=4.8,A142&gt;=5.45),"virginica",IF(AND(B142&lt;2.75,D142&lt;1.8,A142&gt;=5.95,C142&lt;5.15,C142&gt;=5.05,C142&gt;=4.8,A142&gt;=5.45),"versicolor",IF(AND(B142&gt;=2.75,D142&lt;1.8,A142&gt;=5.95,C142&lt;5.15,C142&gt;=5.05,C142&gt;=4.8,A142&gt;=5.45),"virginica","shouldnthappen"))))))))))))</f>
        <v>virginica</v>
      </c>
      <c r="T142" s="1" t="str">
        <f aca="false">IF(AND(C142&lt;2.6),"setosa",IF(AND(D142&lt;1.65,C142&lt;4.75,C142&gt;=2.6),"versicolor",IF(AND(D142&gt;=1.65,C142&lt;4.75,C142&gt;=2.6),"virginica",IF(AND(G142&gt;=8.494,A142&lt;6.6,C142&gt;=4.75,C142&gt;=2.6),"virginica",IF(AND(C142&lt;5.2,A142&gt;=6.6,C142&gt;=4.75,C142&gt;=2.6),"versicolor",IF(AND(C142&gt;=5.2,A142&gt;=6.6,C142&gt;=4.75,C142&gt;=2.6),"virginica",IF(AND(A142&lt;5.95,G142&lt;8.494,A142&lt;6.6,C142&gt;=4.75,C142&gt;=2.6),"virginica",IF(AND(A142&gt;=5.95,G142&lt;8.494,A142&lt;6.6,C142&gt;=4.75,C142&gt;=2.6),"versicolor","shouldnthappen"))))))))</f>
        <v>virginica</v>
      </c>
      <c r="U142" s="1" t="str">
        <f aca="false">IF(AND(C142&lt;3.65,B142&gt;=3.35),"setosa",IF(AND(C142&gt;=3.65,B142&gt;=3.35),"virginica",IF(AND(C142&lt;2.35,A142&lt;6.25,B142&lt;3.35),"setosa",IF(AND(C142&lt;4.85,A142&gt;=6.25,B142&lt;3.35),"versicolor",IF(AND(G142&gt;=15.426,C142&gt;=2.35,A142&lt;6.25,B142&lt;3.35),"virginica",IF(AND(D142&gt;=1.55,C142&gt;=4.85,A142&gt;=6.25,B142&lt;3.35),"virginica",IF(AND(D142&lt;1.8,G142&lt;15.426,C142&gt;=2.35,A142&lt;6.25,B142&lt;3.35),"versicolor",IF(AND(D142&gt;=1.8,G142&lt;15.426,C142&gt;=2.35,A142&lt;6.25,B142&lt;3.35),"virginica",IF(AND(B142&lt;2.95,D142&lt;1.55,C142&gt;=4.85,A142&gt;=6.25,B142&lt;3.35),"virginica",IF(AND(B142&gt;=2.95,D142&lt;1.55,C142&gt;=4.85,A142&gt;=6.25,B142&lt;3.35),"versicolor","shouldnthappen"))))))))))</f>
        <v>virginica</v>
      </c>
      <c r="V142" s="1" t="str">
        <f aca="false">IF(AND(C142&lt;2.6),"setosa",IF(AND(C142&gt;=4.85,C142&gt;=2.6),"virginica",IF(AND(F142&gt;=0.9,C142&lt;4.85,C142&gt;=2.6),"virginica",IF(AND(G142&lt;5.656,F142&lt;0.9,C142&lt;4.85,C142&gt;=2.6),"virginica",IF(AND(G142&gt;=5.656,F142&lt;0.9,C142&lt;4.85,C142&gt;=2.6),"versicolor","shouldnthappen")))))</f>
        <v>virginica</v>
      </c>
      <c r="W142" s="1" t="str">
        <f aca="false">IF(AND(D142&gt;=1.75,G142&gt;=13.795),"virginica",IF(AND(D142&gt;=1.5,G142&gt;=12.335,G142&lt;13.795),"virginica",IF(AND(C142&lt;2.45,C142&lt;4.85,G142&lt;12.335,G142&lt;13.795),"setosa",IF(AND(C142&gt;=2.45,C142&lt;4.85,G142&lt;12.335,G142&lt;13.795),"versicolor",IF(AND(D142&gt;=1.7,C142&gt;=4.85,G142&lt;12.335,G142&lt;13.795),"virginica",IF(AND(B142&gt;=3.25,D142&lt;1.5,G142&gt;=12.335,G142&lt;13.795),"setosa",IF(AND(D142&lt;1,F142&lt;0.255,D142&lt;1.75,G142&gt;=13.795),"setosa",IF(AND(D142&gt;=1,F142&lt;0.255,D142&lt;1.75,G142&gt;=13.795),"versicolor",IF(AND(A142&lt;5.4,F142&gt;=0.255,D142&lt;1.75,G142&gt;=13.795),"setosa",IF(AND(A142&gt;=5.4,F142&gt;=0.255,D142&lt;1.75,G142&gt;=13.795),"versicolor",IF(AND(A142&lt;6.15,D142&lt;1.7,C142&gt;=4.85,G142&lt;12.335,G142&lt;13.795),"versicolor",IF(AND(A142&gt;=6.15,D142&lt;1.7,C142&gt;=4.85,G142&lt;12.335,G142&lt;13.795),"virginica",IF(AND(C142&lt;5,B142&lt;3.25,D142&lt;1.5,G142&gt;=12.335,G142&lt;13.795),"versicolor",IF(AND(C142&gt;=5,B142&lt;3.25,D142&lt;1.5,G142&gt;=12.335,G142&lt;13.795),"virginica","shouldnthappen"))))))))))))))</f>
        <v>virginica</v>
      </c>
      <c r="X142" s="1" t="str">
        <f aca="false">IF(AND(C142&lt;2.5,A142&lt;5.55),"setosa",IF(AND(F142&lt;0.096,A142&gt;=5.55),"virginica",IF(AND(D142&lt;1.6,C142&gt;=2.5,A142&lt;5.55),"versicolor",IF(AND(D142&gt;=1.6,C142&gt;=2.5,A142&lt;5.55),"virginica",IF(AND(F142&gt;=0.156,C142&lt;4.75,F142&gt;=0.096,A142&gt;=5.55),"versicolor",IF(AND(D142&gt;=1.75,C142&gt;=4.75,F142&gt;=0.096,A142&gt;=5.55),"virginica",IF(AND(B142&lt;3.3,F142&lt;0.156,C142&lt;4.75,F142&gt;=0.096,A142&gt;=5.55),"versicolor",IF(AND(B142&gt;=3.3,F142&lt;0.156,C142&lt;4.75,F142&gt;=0.096,A142&gt;=5.55),"setosa",IF(AND(B142&lt;2.45,A142&lt;6.05,D142&lt;1.75,C142&gt;=4.75,F142&gt;=0.096,A142&gt;=5.55),"virginica",IF(AND(B142&gt;=2.45,A142&lt;6.05,D142&lt;1.75,C142&gt;=4.75,F142&gt;=0.096,A142&gt;=5.55),"versicolor",IF(AND(F142&lt;0.205,A142&gt;=6.05,D142&lt;1.75,C142&gt;=4.75,F142&gt;=0.096,A142&gt;=5.55),"versicolor",IF(AND(F142&gt;=0.205,A142&gt;=6.05,D142&lt;1.75,C142&gt;=4.75,F142&gt;=0.096,A142&gt;=5.55),"virginica","shouldnthappen"))))))))))))</f>
        <v>virginica</v>
      </c>
      <c r="Y142" s="1" t="str">
        <f aca="false">IF(AND(C142&lt;2.35,A142&lt;5.55),"setosa",IF(AND(C142&gt;=5.05,A142&gt;=5.55),"virginica",IF(AND(D142&lt;1.6,C142&gt;=2.35,A142&lt;5.55),"versicolor",IF(AND(D142&gt;=1.6,C142&gt;=2.35,A142&lt;5.55),"virginica",IF(AND(D142&gt;=1.75,C142&lt;5.05,A142&gt;=5.55),"virginica",IF(AND(B142&gt;=3.55,D142&lt;1.75,C142&lt;5.05,A142&gt;=5.55),"setosa",IF(AND(G142&lt;6.3,B142&lt;3.55,D142&lt;1.75,C142&lt;5.05,A142&gt;=5.55),"virginica",IF(AND(G142&gt;=6.3,B142&lt;3.55,D142&lt;1.75,C142&lt;5.05,A142&gt;=5.55),"versicolor","shouldnthappen"))))))))</f>
        <v>virginica</v>
      </c>
      <c r="Z142" s="1" t="str">
        <f aca="false">IF(AND(D142&lt;0.75),"setosa",IF(AND(B142&gt;=2.55,C142&lt;4.85,D142&gt;=0.75),"versicolor",IF(AND(D142&gt;=1.7,C142&gt;=4.85,D142&gt;=0.75),"virginica",IF(AND(D142&lt;1.6,B142&lt;2.55,C142&lt;4.85,D142&gt;=0.75),"versicolor",IF(AND(D142&gt;=1.6,B142&lt;2.55,C142&lt;4.85,D142&gt;=0.75),"virginica",IF(AND(B142&lt;2.65,D142&lt;1.7,C142&gt;=4.85,D142&gt;=0.75),"virginica",IF(AND(F142&lt;0.325,B142&gt;=2.65,D142&lt;1.7,C142&gt;=4.85,D142&gt;=0.75),"virginica",IF(AND(G142&lt;10.717,F142&gt;=0.325,B142&gt;=2.65,D142&lt;1.7,C142&gt;=4.85,D142&gt;=0.75),"versicolor",IF(AND(G142&gt;=10.717,F142&gt;=0.325,B142&gt;=2.65,D142&lt;1.7,C142&gt;=4.85,D142&gt;=0.75),"virginica","shouldnthappen")))))))))</f>
        <v>virginica</v>
      </c>
      <c r="AA142" s="1" t="str">
        <f aca="false">IF(AND(D142&lt;0.75),"setosa",IF(AND(D142&gt;=1.75,D142&gt;=0.75),"virginica",IF(AND(F142&gt;=0.455,D142&lt;1.75,D142&gt;=0.75),"versicolor",IF(AND(D142&lt;1.45,F142&lt;0.455,D142&lt;1.75,D142&gt;=0.75),"versicolor",IF(AND(F142&lt;0.247,D142&gt;=1.45,F142&lt;0.455,D142&lt;1.75,D142&gt;=0.75),"versicolor",IF(AND(F142&gt;=0.247,D142&gt;=1.45,F142&lt;0.455,D142&lt;1.75,D142&gt;=0.75),"virginica","shouldnthappen"))))))</f>
        <v>virginica</v>
      </c>
      <c r="AB142" s="1" t="str">
        <f aca="false">IF(AND(F142&gt;=0.221,B142&gt;=3.35),"setosa",IF(AND(A142&lt;5.3,F142&gt;=0.683,B142&lt;3.35),"setosa",IF(AND(A142&lt;6.45,F142&lt;0.221,B142&gt;=3.35),"setosa",IF(AND(A142&gt;=6.45,F142&lt;0.221,B142&gt;=3.35),"virginica",IF(AND(G142&lt;6.3,A142&lt;6.25,F142&lt;0.683,B142&lt;3.35),"virginica",IF(AND(G142&lt;13.795,A142&gt;=6.25,F142&lt;0.683,B142&lt;3.35),"virginica",IF(AND(D142&lt;1.65,A142&gt;=5.3,F142&gt;=0.683,B142&lt;3.35),"versicolor",IF(AND(D142&gt;=1.65,A142&gt;=5.3,F142&gt;=0.683,B142&lt;3.35),"virginica",IF(AND(D142&lt;0.6,G142&gt;=6.3,A142&lt;6.25,F142&lt;0.683,B142&lt;3.35),"setosa",IF(AND(D142&lt;1.7,G142&gt;=13.795,A142&gt;=6.25,F142&lt;0.683,B142&lt;3.35),"versicolor",IF(AND(D142&gt;=1.7,G142&gt;=13.795,A142&gt;=6.25,F142&lt;0.683,B142&lt;3.35),"virginica",IF(AND(C142&gt;=5.35,D142&gt;=0.6,G142&gt;=6.3,A142&lt;6.25,F142&lt;0.683,B142&lt;3.35),"virginica",IF(AND(D142&lt;1.75,C142&lt;5.35,D142&gt;=0.6,G142&gt;=6.3,A142&lt;6.25,F142&lt;0.683,B142&lt;3.35),"versicolor",IF(AND(D142&gt;=1.75,C142&lt;5.35,D142&gt;=0.6,G142&gt;=6.3,A142&lt;6.25,F142&lt;0.683,B142&lt;3.35),"virginica","shouldnthappen"))))))))))))))</f>
        <v>virginica</v>
      </c>
      <c r="AC142" s="1" t="str">
        <f aca="false">IF(AND(B142&gt;=3.3),"setosa",IF(AND(C142&lt;2.45,D142&lt;1.55,B142&lt;3.3),"setosa",IF(AND(F142&gt;=0.211,D142&gt;=1.55,B142&lt;3.3),"virginica",IF(AND(C142&lt;4.9,C142&gt;=2.45,D142&lt;1.55,B142&lt;3.3),"versicolor",IF(AND(C142&gt;=4.9,C142&gt;=2.45,D142&lt;1.55,B142&lt;3.3),"virginica",IF(AND(F142&lt;0.138,F142&lt;0.211,D142&gt;=1.55,B142&lt;3.3),"virginica",IF(AND(F142&gt;=0.138,F142&lt;0.211,D142&gt;=1.55,B142&lt;3.3),"versicolor","shouldnthappen")))))))</f>
        <v>virginica</v>
      </c>
      <c r="AD142" s="1" t="str">
        <f aca="false">IF(AND(D142&gt;=1.75),"virginica",IF(AND(D142&lt;0.75,D142&lt;1.75),"setosa",IF(AND(D142&lt;1.35,D142&gt;=0.75,D142&lt;1.75),"versicolor",IF(AND(B142&lt;2.6,C142&lt;4.85,D142&gt;=1.35,D142&gt;=0.75,D142&lt;1.75),"virginica",IF(AND(B142&gt;=2.6,C142&lt;4.85,D142&gt;=1.35,D142&gt;=0.75,D142&lt;1.75),"versicolor",IF(AND(A142&lt;6.4,C142&gt;=4.85,D142&gt;=1.35,D142&gt;=0.75,D142&lt;1.75),"virginica",IF(AND(A142&gt;=6.4,C142&gt;=4.85,D142&gt;=1.35,D142&gt;=0.75,D142&lt;1.75),"versicolor","shouldnthappen")))))))</f>
        <v>virginica</v>
      </c>
      <c r="AE142" s="1" t="str">
        <f aca="false">IF(AND(C142&lt;2.45),"setosa",IF(AND(F142&lt;0.07,C142&gt;=2.45),"virginica",IF(AND(A142&gt;=5,C142&lt;4.75,F142&gt;=0.07,C142&gt;=2.45),"versicolor",IF(AND(F142&lt;0.182,C142&gt;=4.75,F142&gt;=0.07,C142&gt;=2.45),"versicolor",IF(AND(B142&lt;2.45,A142&lt;5,C142&lt;4.75,F142&gt;=0.07,C142&gt;=2.45),"versicolor",IF(AND(B142&gt;=2.45,A142&lt;5,C142&lt;4.75,F142&gt;=0.07,C142&gt;=2.45),"virginica",IF(AND(F142&gt;=0.468,F142&gt;=0.182,C142&gt;=4.75,F142&gt;=0.07,C142&gt;=2.45),"virginica",IF(AND(A142&gt;=6.85,F142&lt;0.468,F142&gt;=0.182,C142&gt;=4.75,F142&gt;=0.07,C142&gt;=2.45),"virginica",IF(AND(B142&lt;2.6,A142&lt;6.85,F142&lt;0.468,F142&gt;=0.182,C142&gt;=4.75,F142&gt;=0.07,C142&gt;=2.45),"virginica",IF(AND(B142&gt;=2.6,A142&lt;6.85,F142&lt;0.468,F142&gt;=0.182,C142&gt;=4.75,F142&gt;=0.07,C142&gt;=2.45),"versicolor","shouldnthappen"))))))))))</f>
        <v>virginica</v>
      </c>
      <c r="AF142" s="1" t="str">
        <f aca="false">IF(AND(D142&lt;0.75,A142&lt;5.45),"setosa",IF(AND(D142&gt;=1.75,A142&gt;=5.45),"virginica",IF(AND(G142&lt;6.094,D142&gt;=0.75,A142&lt;5.45),"virginica",IF(AND(G142&gt;=6.094,D142&gt;=0.75,A142&lt;5.45),"versicolor",IF(AND(C142&lt;2.75,D142&lt;1.75,A142&gt;=5.45),"setosa",IF(AND(D142&lt;1.45,C142&gt;=2.75,D142&lt;1.75,A142&gt;=5.45),"versicolor",IF(AND(B142&lt;2.75,D142&gt;=1.45,C142&gt;=2.75,D142&lt;1.75,A142&gt;=5.45),"versicolor",IF(AND(C142&lt;5.05,B142&gt;=2.75,D142&gt;=1.45,C142&gt;=2.75,D142&lt;1.75,A142&gt;=5.45),"versicolor",IF(AND(C142&gt;=5.05,B142&gt;=2.75,D142&gt;=1.45,C142&gt;=2.75,D142&lt;1.75,A142&gt;=5.45),"virginica","shouldnthappen")))))))))</f>
        <v>virginica</v>
      </c>
      <c r="AG142" s="1" t="str">
        <f aca="false">IF(AND(D142&lt;0.65,G142&lt;8.868,A142&lt;5.3),"setosa",IF(AND(C142&lt;2.6,G142&gt;=8.868,A142&lt;5.3),"setosa",IF(AND(C142&gt;=2.6,G142&gt;=8.868,A142&lt;5.3),"versicolor",IF(AND(C142&gt;=4.95,D142&lt;1.55,A142&gt;=5.3),"virginica",IF(AND(G142&lt;13.795,D142&gt;=1.55,A142&gt;=5.3),"virginica",IF(AND(C142&lt;3.75,D142&gt;=0.65,G142&lt;8.868,A142&lt;5.3),"versicolor",IF(AND(C142&gt;=3.75,D142&gt;=0.65,G142&lt;8.868,A142&lt;5.3),"virginica",IF(AND(C142&lt;2.6,C142&lt;4.95,D142&lt;1.55,A142&gt;=5.3),"setosa",IF(AND(C142&gt;=2.6,C142&lt;4.95,D142&lt;1.55,A142&gt;=5.3),"versicolor",IF(AND(C142&lt;4.75,G142&gt;=13.795,D142&gt;=1.55,A142&gt;=5.3),"versicolor",IF(AND(C142&gt;=4.75,G142&gt;=13.795,D142&gt;=1.55,A142&gt;=5.3),"virginica","shouldnthappen")))))))))))</f>
        <v>virginica</v>
      </c>
      <c r="AH142" s="1" t="str">
        <f aca="false">IF(AND(D142&lt;0.75),"setosa",IF(AND(C142&lt;4.75,D142&gt;=0.75),"versicolor",IF(AND(G142&lt;13.757,C142&gt;=4.75,D142&gt;=0.75),"virginica",IF(AND(B142&lt;3.05,G142&gt;=13.757,C142&gt;=4.75,D142&gt;=0.75),"virginica",IF(AND(A142&lt;6.65,B142&gt;=3.05,G142&gt;=13.757,C142&gt;=4.75,D142&gt;=0.75),"virginica",IF(AND(A142&gt;=6.65,B142&gt;=3.05,G142&gt;=13.757,C142&gt;=4.75,D142&gt;=0.75),"versicolor","shouldnthappen"))))))</f>
        <v>virginica</v>
      </c>
      <c r="AI142" s="1" t="str">
        <f aca="false">IF(AND(D142&lt;0.7),"setosa",IF(AND(C142&lt;4.75,D142&gt;=0.7),"versicolor",IF(AND(A142&lt;6.6,F142&lt;0.482,C142&gt;=4.75,D142&gt;=0.7),"virginica",IF(AND(C142&gt;=4.95,F142&gt;=0.482,C142&gt;=4.75,D142&gt;=0.7),"virginica",IF(AND(D142&lt;1.9,A142&gt;=6.6,F142&lt;0.482,C142&gt;=4.75,D142&gt;=0.7),"versicolor",IF(AND(D142&gt;=1.9,A142&gt;=6.6,F142&lt;0.482,C142&gt;=4.75,D142&gt;=0.7),"virginica",IF(AND(F142&gt;=0.766,C142&lt;4.95,F142&gt;=0.482,C142&gt;=4.75,D142&gt;=0.7),"virginica",IF(AND(B142&lt;2.95,F142&lt;0.766,C142&lt;4.95,F142&gt;=0.482,C142&gt;=4.75,D142&gt;=0.7),"virginica",IF(AND(B142&gt;=2.95,F142&lt;0.766,C142&lt;4.95,F142&gt;=0.482,C142&gt;=4.75,D142&gt;=0.7),"versicolor","shouldnthappen")))))))))</f>
        <v>virginica</v>
      </c>
      <c r="AJ142" s="1" t="str">
        <f aca="false">IF(AND(C142&lt;2.45,C142&lt;4.75),"setosa",IF(AND(D142&gt;=1.65,C142&gt;=4.75),"virginica",IF(AND(A142&lt;4.95,C142&gt;=2.45,C142&lt;4.75),"virginica",IF(AND(A142&gt;=4.95,C142&gt;=2.45,C142&lt;4.75),"versicolor",IF(AND(B142&lt;2.95,D142&lt;1.65,C142&gt;=4.75),"virginica",IF(AND(B142&gt;=2.95,D142&lt;1.65,C142&gt;=4.75),"versicolor","shouldnthappen"))))))</f>
        <v>virginica</v>
      </c>
      <c r="AK142" s="1" t="str">
        <f aca="false">IF(AND(D142&lt;0.75,A142&lt;5.45),"setosa",IF(AND(B142&lt;2.45,D142&gt;=0.75,A142&lt;5.45),"versicolor",IF(AND(A142&gt;=5.55,C142&lt;4.75,A142&gt;=5.45),"versicolor",IF(AND(C142&gt;=5.15,C142&gt;=4.75,A142&gt;=5.45),"virginica",IF(AND(G142&lt;6.094,B142&gt;=2.45,D142&gt;=0.75,A142&lt;5.45),"virginica",IF(AND(G142&gt;=6.094,B142&gt;=2.45,D142&gt;=0.75,A142&lt;5.45),"versicolor",IF(AND(D142&lt;0.6,A142&lt;5.55,C142&lt;4.75,A142&gt;=5.45),"setosa",IF(AND(D142&gt;=0.6,A142&lt;5.55,C142&lt;4.75,A142&gt;=5.45),"versicolor",IF(AND(C142&lt;4.95,C142&lt;5.15,C142&gt;=4.75,A142&gt;=5.45),"virginica",IF(AND(G142&lt;12.627,C142&lt;5.05,C142&gt;=4.95,C142&lt;5.15,C142&gt;=4.75,A142&gt;=5.45),"virginica",IF(AND(G142&gt;=12.627,C142&lt;5.05,C142&gt;=4.95,C142&lt;5.15,C142&gt;=4.75,A142&gt;=5.45),"versicolor",IF(AND(D142&lt;1.7,C142&gt;=5.05,C142&gt;=4.95,C142&lt;5.15,C142&gt;=4.75,A142&gt;=5.45),"versicolor",IF(AND(D142&gt;=1.7,C142&gt;=5.05,C142&gt;=4.95,C142&lt;5.15,C142&gt;=4.75,A142&gt;=5.45),"virginica","shouldnthappen")))))))))))))</f>
        <v>virginica</v>
      </c>
      <c r="AL142" s="1" t="str">
        <f aca="false">IF(AND(B142&lt;2.45,B142&lt;3.15),"versicolor",IF(AND(D142&lt;0.95,G142&lt;15.141,B142&gt;=3.15),"setosa",IF(AND(G142&lt;15.429,G142&gt;=15.141,B142&gt;=3.15),"versicolor",IF(AND(G142&gt;=15.429,G142&gt;=15.141,B142&gt;=3.15),"virginica",IF(AND(C142&lt;2.3,C142&lt;4.75,B142&gt;=2.45,B142&lt;3.15),"setosa",IF(AND(G142&gt;=16.072,C142&gt;=4.75,B142&gt;=2.45,B142&lt;3.15),"versicolor",IF(AND(G142&lt;11.833,D142&gt;=0.95,G142&lt;15.141,B142&gt;=3.15),"virginica",IF(AND(A142&lt;5,C142&gt;=2.3,C142&lt;4.75,B142&gt;=2.45,B142&lt;3.15),"virginica",IF(AND(A142&gt;=5,C142&gt;=2.3,C142&lt;4.75,B142&gt;=2.45,B142&lt;3.15),"versicolor",IF(AND(G142&lt;14.342,G142&gt;=11.833,D142&gt;=0.95,G142&lt;15.141,B142&gt;=3.15),"versicolor",IF(AND(G142&gt;=14.342,G142&gt;=11.833,D142&gt;=0.95,G142&lt;15.141,B142&gt;=3.15),"virginica",IF(AND(G142&lt;13.757,F142&gt;=0.741,G142&lt;16.072,C142&gt;=4.75,B142&gt;=2.45,B142&lt;3.15),"virginica",IF(AND(F142&gt;=0.546,A142&lt;6.15,F142&lt;0.741,G142&lt;16.072,C142&gt;=4.75,B142&gt;=2.45,B142&lt;3.15),"virginica",IF(AND(D142&gt;=1.75,A142&gt;=6.15,F142&lt;0.741,G142&lt;16.072,C142&gt;=4.75,B142&gt;=2.45,B142&lt;3.15),"virginica",IF(AND(C142&lt;4.85,G142&gt;=13.757,F142&gt;=0.741,G142&lt;16.072,C142&gt;=4.75,B142&gt;=2.45,B142&lt;3.15),"virginica",IF(AND(C142&gt;=4.85,G142&gt;=13.757,F142&gt;=0.741,G142&lt;16.072,C142&gt;=4.75,B142&gt;=2.45,B142&lt;3.15),"versicolor",IF(AND(F142&lt;0.331,F142&lt;0.546,A142&lt;6.15,F142&lt;0.741,G142&lt;16.072,C142&gt;=4.75,B142&gt;=2.45,B142&lt;3.15),"virginica",IF(AND(F142&gt;=0.331,F142&lt;0.546,A142&lt;6.15,F142&lt;0.741,G142&lt;16.072,C142&gt;=4.75,B142&gt;=2.45,B142&lt;3.15),"versicolor",IF(AND(G142&lt;10.661,D142&lt;1.75,A142&gt;=6.15,F142&lt;0.741,G142&lt;16.072,C142&gt;=4.75,B142&gt;=2.45,B142&lt;3.15),"virginica",IF(AND(G142&gt;=10.661,D142&lt;1.75,A142&gt;=6.15,F142&lt;0.741,G142&lt;16.072,C142&gt;=4.75,B142&gt;=2.45,B142&lt;3.15),"versicolor","shouldnthappen"))))))))))))))))))))</f>
        <v>virginica</v>
      </c>
      <c r="AM142" s="1" t="str">
        <f aca="false">IF(AND(D142&lt;1.35,F142&gt;=0.917),"setosa",IF(AND(D142&gt;=1.35,F142&gt;=0.917),"virginica",IF(AND(D142&lt;0.75,D142&lt;1.55,F142&lt;0.917),"setosa",IF(AND(C142&gt;=4.8,D142&gt;=1.55,F142&lt;0.917),"virginica",IF(AND(A142&lt;5.95,D142&gt;=0.75,D142&lt;1.55,F142&lt;0.917),"versicolor",IF(AND(F142&lt;0.473,C142&lt;4.8,D142&gt;=1.55,F142&lt;0.917),"virginica",IF(AND(F142&gt;=0.473,C142&lt;4.8,D142&gt;=1.55,F142&lt;0.917),"versicolor",IF(AND(C142&lt;4.95,A142&gt;=5.95,D142&gt;=0.75,D142&lt;1.55,F142&lt;0.917),"versicolor",IF(AND(C142&gt;=4.95,A142&gt;=5.95,D142&gt;=0.75,D142&lt;1.55,F142&lt;0.917),"virginica","shouldnthappen")))))))))</f>
        <v>virginica</v>
      </c>
      <c r="AN142" s="1" t="str">
        <f aca="false">IF(AND(D142&lt;0.75,A142&lt;5.45),"setosa",IF(AND(D142&lt;1.55,D142&gt;=0.75,A142&lt;5.45),"versicolor",IF(AND(D142&gt;=1.55,D142&gt;=0.75,A142&lt;5.45),"virginica",IF(AND(A142&gt;=5.75,C142&lt;4.75,A142&gt;=5.45),"versicolor",IF(AND(F142&lt;0.361,C142&gt;=4.75,A142&gt;=5.45),"virginica",IF(AND(C142&lt;2.6,A142&lt;5.75,C142&lt;4.75,A142&gt;=5.45),"setosa",IF(AND(C142&gt;=2.6,A142&lt;5.75,C142&lt;4.75,A142&gt;=5.45),"versicolor",IF(AND(D142&gt;=1.7,F142&gt;=0.361,C142&gt;=4.75,A142&gt;=5.45),"virginica",IF(AND(B142&lt;2.65,D142&lt;1.7,F142&gt;=0.361,C142&gt;=4.75,A142&gt;=5.45),"virginica",IF(AND(A142&lt;7.05,B142&gt;=2.65,D142&lt;1.7,F142&gt;=0.361,C142&gt;=4.75,A142&gt;=5.45),"versicolor",IF(AND(A142&gt;=7.05,B142&gt;=2.65,D142&lt;1.7,F142&gt;=0.361,C142&gt;=4.75,A142&gt;=5.45),"virginica","shouldnthappen")))))))))))</f>
        <v>virginica</v>
      </c>
      <c r="AO142" s="1" t="str">
        <f aca="false">IF(AND(D142&lt;0.7),"setosa",IF(AND(A142&lt;4.95,C142&lt;4.85,D142&gt;=0.7),"virginica",IF(AND(A142&gt;=4.95,C142&lt;4.85,D142&gt;=0.7),"versicolor",IF(AND(D142&gt;=1.7,C142&gt;=4.85,D142&gt;=0.7),"virginica",IF(AND(F142&lt;0.325,D142&lt;1.7,C142&gt;=4.85,D142&gt;=0.7),"virginica",IF(AND(D142&lt;1.55,F142&gt;=0.325,D142&lt;1.7,C142&gt;=4.85,D142&gt;=0.7),"virginica",IF(AND(D142&gt;=1.55,F142&gt;=0.325,D142&lt;1.7,C142&gt;=4.85,D142&gt;=0.7),"versicolor","shouldnthappen")))))))</f>
        <v>virginica</v>
      </c>
      <c r="AP142" s="1" t="str">
        <f aca="false">IF(AND(D142&lt;0.75),"setosa",IF(AND(C142&lt;4.85,D142&gt;=0.75),"versicolor",IF(AND(G142&gt;=8.277,C142&gt;=4.85,D142&gt;=0.75),"virginica",IF(AND(F142&gt;=0.633,G142&lt;8.277,C142&gt;=4.85,D142&gt;=0.75),"virginica",IF(AND(G142&lt;7.61,F142&lt;0.633,G142&lt;8.277,C142&gt;=4.85,D142&gt;=0.75),"virginica",IF(AND(G142&gt;=7.61,F142&lt;0.633,G142&lt;8.277,C142&gt;=4.85,D142&gt;=0.75),"versicolor","shouldnthappen"))))))</f>
        <v>virginica</v>
      </c>
      <c r="AQ142" s="1" t="str">
        <f aca="false">IF(AND(C142&lt;2.65,A142&gt;=5.45,C142&lt;4.75),"setosa",IF(AND(C142&gt;=2.65,A142&gt;=5.45,C142&lt;4.75),"versicolor",IF(AND(B142&lt;2.9,C142&lt;4.85,C142&gt;=4.75),"versicolor",IF(AND(B142&gt;=2.9,C142&lt;4.85,C142&gt;=4.75),"virginica",IF(AND(D142&lt;1.7,C142&gt;=4.85,C142&gt;=4.75),"versicolor",IF(AND(D142&gt;=1.7,C142&gt;=4.85,C142&gt;=4.75),"virginica",IF(AND(C142&lt;2.45,G142&lt;14.126,A142&lt;5.45,C142&lt;4.75),"setosa",IF(AND(C142&gt;=2.45,G142&lt;14.126,A142&lt;5.45,C142&lt;4.75),"versicolor",IF(AND(C142&lt;2.4,G142&gt;=14.126,A142&lt;5.45,C142&lt;4.75),"setosa",IF(AND(C142&gt;=2.4,G142&gt;=14.126,A142&lt;5.45,C142&lt;4.75),"versicolor","shouldnthappen"))))))))))</f>
        <v>virginica</v>
      </c>
      <c r="AR142" s="1" t="str">
        <f aca="false">IF(AND(C142&lt;2.45,C142&lt;4.85),"setosa",IF(AND(C142&gt;=5.15,C142&gt;=4.85),"virginica",IF(AND(A142&gt;=4.95,C142&gt;=2.45,C142&lt;4.85),"versicolor",IF(AND(D142&lt;1.35,A142&lt;4.95,C142&gt;=2.45,C142&lt;4.85),"versicolor",IF(AND(D142&gt;=1.35,A142&lt;4.95,C142&gt;=2.45,C142&lt;4.85),"virginica",IF(AND(F142&lt;0.35,G142&lt;12.751,C142&lt;5.15,C142&gt;=4.85),"virginica",IF(AND(A142&lt;6.5,G142&gt;=12.751,C142&lt;5.15,C142&gt;=4.85),"virginica",IF(AND(A142&gt;=6.5,G142&gt;=12.751,C142&lt;5.15,C142&gt;=4.85),"versicolor",IF(AND(B142&gt;=2.75,F142&gt;=0.35,G142&lt;12.751,C142&lt;5.15,C142&gt;=4.85),"virginica",IF(AND(C142&lt;5.05,B142&lt;2.75,F142&gt;=0.35,G142&lt;12.751,C142&lt;5.15,C142&gt;=4.85),"virginica",IF(AND(C142&gt;=5.05,B142&lt;2.75,F142&gt;=0.35,G142&lt;12.751,C142&lt;5.15,C142&gt;=4.85),"versicolor","shouldnthappen")))))))))))</f>
        <v>virginica</v>
      </c>
      <c r="AS142" s="1" t="str">
        <f aca="false">IF(AND(F142&gt;=0.9,B142&lt;3.05),"virginica",IF(AND(A142&lt;5.9,B142&gt;=3.05),"setosa",IF(AND(D142&lt;1.65,A142&gt;=5.9,B142&gt;=3.05),"versicolor",IF(AND(D142&gt;=1.65,A142&gt;=5.9,B142&gt;=3.05),"virginica",IF(AND(D142&gt;=1.75,C142&gt;=4.85,F142&lt;0.9,B142&lt;3.05),"virginica",IF(AND(C142&lt;2.2,B142&lt;2.95,C142&lt;4.85,F142&lt;0.9,B142&lt;3.05),"setosa",IF(AND(C142&gt;=2.2,B142&lt;2.95,C142&lt;4.85,F142&lt;0.9,B142&lt;3.05),"versicolor",IF(AND(C142&lt;2.8,B142&gt;=2.95,C142&lt;4.85,F142&lt;0.9,B142&lt;3.05),"setosa",IF(AND(C142&gt;=2.8,B142&gt;=2.95,C142&lt;4.85,F142&lt;0.9,B142&lt;3.05),"versicolor",IF(AND(G142&lt;13.879,D142&lt;1.75,C142&gt;=4.85,F142&lt;0.9,B142&lt;3.05),"virginica",IF(AND(G142&gt;=13.879,D142&lt;1.75,C142&gt;=4.85,F142&lt;0.9,B142&lt;3.05),"versicolor","shouldnthappen")))))))))))</f>
        <v>virginica</v>
      </c>
      <c r="AT142" s="1" t="str">
        <f aca="false">IF(AND(D142&lt;0.75),"setosa",IF(AND(D142&gt;=1.75,D142&gt;=0.75),"virginica",IF(AND(D142&lt;1.45,G142&lt;7.37,D142&lt;1.75,D142&gt;=0.75),"versicolor",IF(AND(D142&gt;=1.45,G142&lt;7.37,D142&lt;1.75,D142&gt;=0.75),"virginica",IF(AND(C142&lt;5.45,G142&gt;=7.37,D142&lt;1.75,D142&gt;=0.75),"versicolor",IF(AND(C142&gt;=5.45,G142&gt;=7.37,D142&lt;1.75,D142&gt;=0.75),"virginica","shouldnthappen"))))))</f>
        <v>virginica</v>
      </c>
      <c r="AU142" s="1" t="str">
        <f aca="false">IF(AND(D142&lt;0.7),"setosa",IF(AND(D142&gt;=1.7,A142&gt;=6.15,D142&gt;=0.7),"virginica",IF(AND(B142&gt;=2.55,C142&lt;4.75,A142&lt;6.15,D142&gt;=0.7),"versicolor",IF(AND(D142&gt;=1.7,C142&gt;=4.75,A142&lt;6.15,D142&gt;=0.7),"virginica",IF(AND(C142&lt;5.25,D142&lt;1.7,A142&gt;=6.15,D142&gt;=0.7),"versicolor",IF(AND(C142&gt;=5.25,D142&lt;1.7,A142&gt;=6.15,D142&gt;=0.7),"virginica",IF(AND(C142&lt;4.25,B142&lt;2.55,C142&lt;4.75,A142&lt;6.15,D142&gt;=0.7),"versicolor",IF(AND(C142&gt;=4.25,B142&lt;2.55,C142&lt;4.75,A142&lt;6.15,D142&gt;=0.7),"virginica",IF(AND(B142&lt;2.65,D142&lt;1.7,C142&gt;=4.75,A142&lt;6.15,D142&gt;=0.7),"virginica",IF(AND(B142&gt;=2.65,D142&lt;1.7,C142&gt;=4.75,A142&lt;6.15,D142&gt;=0.7),"versicolor","shouldnthappen"))))))))))</f>
        <v>virginica</v>
      </c>
      <c r="AV142" s="1" t="str">
        <f aca="false">IF(AND(D142&lt;0.75),"setosa",IF(AND(F142&gt;=0.899,D142&gt;=0.75),"virginica",IF(AND(D142&lt;1.65,A142&lt;6.05,F142&lt;0.899,D142&gt;=0.75),"versicolor",IF(AND(D142&gt;=1.65,A142&lt;6.05,F142&lt;0.899,D142&gt;=0.75),"virginica",IF(AND(C142&gt;=5.05,A142&gt;=6.05,F142&lt;0.899,D142&gt;=0.75),"virginica",IF(AND(G142&gt;=13.757,C142&lt;5.05,A142&gt;=6.05,F142&lt;0.899,D142&gt;=0.75),"versicolor",IF(AND(D142&lt;1.6,G142&lt;13.757,C142&lt;5.05,A142&gt;=6.05,F142&lt;0.899,D142&gt;=0.75),"versicolor",IF(AND(D142&gt;=1.6,G142&lt;13.757,C142&lt;5.05,A142&gt;=6.05,F142&lt;0.899,D142&gt;=0.75),"virginica","shouldnthappen"))))))))</f>
        <v>virginica</v>
      </c>
      <c r="AW142" s="1" t="str">
        <f aca="false">IF(AND(F142&lt;0.117,A142&gt;=5.55),"virginica",IF(AND(A142&gt;=5.2,G142&lt;6.086,A142&lt;5.55),"versicolor",IF(AND(D142&lt;0.7,G142&gt;=6.086,A142&lt;5.55),"setosa",IF(AND(D142&gt;=0.7,G142&gt;=6.086,A142&lt;5.55),"versicolor",IF(AND(A142&lt;4.75,A142&lt;5.2,G142&lt;6.086,A142&lt;5.55),"setosa",IF(AND(A142&gt;=4.75,A142&lt;5.2,G142&lt;6.086,A142&lt;5.55),"virginica",IF(AND(D142&gt;=1.65,C142&lt;4.95,F142&gt;=0.117,A142&gt;=5.55),"virginica",IF(AND(D142&gt;=1.75,C142&gt;=4.95,F142&gt;=0.117,A142&gt;=5.55),"virginica",IF(AND(C142&lt;2.6,D142&lt;1.65,C142&lt;4.95,F142&gt;=0.117,A142&gt;=5.55),"setosa",IF(AND(C142&gt;=2.6,D142&lt;1.65,C142&lt;4.95,F142&gt;=0.117,A142&gt;=5.55),"versicolor",IF(AND(D142&lt;1.55,D142&lt;1.75,C142&gt;=4.95,F142&gt;=0.117,A142&gt;=5.55),"virginica",IF(AND(A142&lt;6.95,D142&gt;=1.55,D142&lt;1.75,C142&gt;=4.95,F142&gt;=0.117,A142&gt;=5.55),"versicolor",IF(AND(A142&gt;=6.95,D142&gt;=1.55,D142&lt;1.75,C142&gt;=4.95,F142&gt;=0.117,A142&gt;=5.55),"virginica","shouldnthappen")))))))))))))</f>
        <v>virginica</v>
      </c>
      <c r="AX142" s="1" t="str">
        <f aca="false">IF(AND(D142&lt;0.75),"setosa",IF(AND(F142&lt;0.138,D142&gt;=0.75),"virginica",IF(AND(C142&lt;4.45,A142&lt;6.15,F142&gt;=0.138,D142&gt;=0.75),"versicolor",IF(AND(C142&gt;=5.05,A142&gt;=6.15,F142&gt;=0.138,D142&gt;=0.75),"virginica",IF(AND(B142&lt;2.65,C142&gt;=4.45,A142&lt;6.15,F142&gt;=0.138,D142&gt;=0.75),"virginica",IF(AND(A142&gt;=6.35,C142&lt;5.05,A142&gt;=6.15,F142&gt;=0.138,D142&gt;=0.75),"versicolor",IF(AND(A142&lt;5.65,B142&gt;=2.65,C142&gt;=4.45,A142&lt;6.15,F142&gt;=0.138,D142&gt;=0.75),"virginica",IF(AND(D142&lt;1.75,A142&lt;6.35,C142&lt;5.05,A142&gt;=6.15,F142&gt;=0.138,D142&gt;=0.75),"versicolor",IF(AND(D142&gt;=1.75,A142&lt;6.35,C142&lt;5.05,A142&gt;=6.15,F142&gt;=0.138,D142&gt;=0.75),"virginica",IF(AND(D142&lt;1.7,A142&gt;=5.65,B142&gt;=2.65,C142&gt;=4.45,A142&lt;6.15,F142&gt;=0.138,D142&gt;=0.75),"versicolor",IF(AND(D142&gt;=1.7,A142&gt;=5.65,B142&gt;=2.65,C142&gt;=4.45,A142&lt;6.15,F142&gt;=0.138,D142&gt;=0.75),"virginica","shouldnthappen")))))))))))</f>
        <v>virginica</v>
      </c>
      <c r="AY142" s="1" t="str">
        <f aca="false">IF(AND(D142&lt;0.75,A142&lt;5.55),"setosa",IF(AND(A142&lt;4.95,D142&gt;=0.75,A142&lt;5.55),"virginica",IF(AND(A142&gt;=4.95,D142&gt;=0.75,A142&lt;5.55),"versicolor",IF(AND(C142&lt;2.6,C142&lt;4.85,A142&gt;=5.55),"setosa",IF(AND(C142&gt;=2.6,C142&lt;4.85,A142&gt;=5.55),"versicolor",IF(AND(D142&gt;=1.75,C142&gt;=4.85,A142&gt;=5.55),"virginica",IF(AND(F142&lt;0.405,D142&lt;1.75,C142&gt;=4.85,A142&gt;=5.55),"versicolor",IF(AND(B142&lt;3.05,F142&gt;=0.405,D142&lt;1.75,C142&gt;=4.85,A142&gt;=5.55),"virginica",IF(AND(B142&gt;=3.05,F142&gt;=0.405,D142&lt;1.75,C142&gt;=4.85,A142&gt;=5.55),"versicolor","shouldnthappen")))))))))</f>
        <v>virginica</v>
      </c>
      <c r="AZ142" s="1" t="str">
        <f aca="false">IF(AND(D142&lt;0.75),"setosa",IF(AND(F142&lt;0.9,C142&lt;4.95,D142&gt;=0.75),"versicolor",IF(AND(F142&gt;=0.9,C142&lt;4.95,D142&gt;=0.75),"virginica",IF(AND(D142&gt;=1.7,C142&gt;=4.95,D142&gt;=0.75),"virginica",IF(AND(F142&lt;0.405,D142&lt;1.7,C142&gt;=4.95,D142&gt;=0.75),"versicolor",IF(AND(F142&gt;=0.405,D142&lt;1.7,C142&gt;=4.95,D142&gt;=0.75),"virginica","shouldnthappen"))))))</f>
        <v>virginica</v>
      </c>
      <c r="BA142" s="1" t="str">
        <f aca="false">IF(AND(D142&lt;0.75),"setosa",IF(AND(D142&gt;=1.7,C142&gt;=5.05,D142&gt;=0.75),"virginica",IF(AND(D142&lt;1.45,D142&lt;1.6,C142&lt;5.05,D142&gt;=0.75),"versicolor",IF(AND(A142&lt;5.8,D142&gt;=1.6,C142&lt;5.05,D142&gt;=0.75),"virginica",IF(AND(A142&gt;=5.8,D142&gt;=1.6,C142&lt;5.05,D142&gt;=0.75),"versicolor",IF(AND(F142&lt;0.417,D142&lt;1.7,C142&gt;=5.05,D142&gt;=0.75),"versicolor",IF(AND(F142&gt;=0.417,D142&lt;1.7,C142&gt;=5.05,D142&gt;=0.75),"virginica",IF(AND(A142&lt;5.95,D142&gt;=1.45,D142&lt;1.6,C142&lt;5.05,D142&gt;=0.75),"versicolor",IF(AND(G142&lt;10.618,A142&gt;=5.95,D142&gt;=1.45,D142&lt;1.6,C142&lt;5.05,D142&gt;=0.75),"virginica",IF(AND(G142&gt;=10.618,A142&gt;=5.95,D142&gt;=1.45,D142&lt;1.6,C142&lt;5.05,D142&gt;=0.75),"versicolor","shouldnthappen"))))))))))</f>
        <v>virginica</v>
      </c>
      <c r="BB142" s="1" t="str">
        <f aca="false">IF(AND(C142&lt;2.6),"setosa",IF(AND(D142&gt;=1.75,C142&gt;=2.6),"virginica",IF(AND(C142&gt;=5.45,D142&lt;1.75,C142&gt;=2.6),"virginica",IF(AND(F142&gt;=0.259,C142&lt;5.45,D142&lt;1.75,C142&gt;=2.6),"versicolor",IF(AND(C142&lt;5.05,F142&lt;0.259,C142&lt;5.45,D142&lt;1.75,C142&gt;=2.6),"versicolor",IF(AND(C142&gt;=5.05,F142&lt;0.259,C142&lt;5.45,D142&lt;1.75,C142&gt;=2.6),"virginica","shouldnthappen"))))))</f>
        <v>virginica</v>
      </c>
      <c r="BC142" s="1" t="str">
        <f aca="false">IF(AND(A142&lt;4.95,B142&lt;2.7,A142&lt;5.55),"virginica",IF(AND(A142&gt;=4.95,B142&lt;2.7,A142&lt;5.55),"versicolor",IF(AND(C142&lt;3.2,B142&gt;=2.7,A142&lt;5.55),"setosa",IF(AND(C142&gt;=3.2,B142&gt;=2.7,A142&lt;5.55),"versicolor",IF(AND(F142&gt;=0.85,A142&lt;6.15,A142&gt;=5.55),"virginica",IF(AND(D142&lt;1.45,A142&gt;=6.15,A142&gt;=5.55),"versicolor",IF(AND(C142&lt;4.8,F142&lt;0.85,A142&lt;6.15,A142&gt;=5.55),"versicolor",IF(AND(D142&gt;=1.7,D142&gt;=1.45,A142&gt;=6.15,A142&gt;=5.55),"virginica",IF(AND(G142&lt;9.333,C142&gt;=4.8,F142&lt;0.85,A142&lt;6.15,A142&gt;=5.55),"versicolor",IF(AND(G142&gt;=9.333,C142&gt;=4.8,F142&lt;0.85,A142&lt;6.15,A142&gt;=5.55),"virginica",IF(AND(C142&lt;4.9,D142&lt;1.7,D142&gt;=1.45,A142&gt;=6.15,A142&gt;=5.55),"versicolor",IF(AND(C142&gt;=4.9,D142&lt;1.7,D142&gt;=1.45,A142&gt;=6.15,A142&gt;=5.55),"virginica","shouldnthappen"))))))))))))</f>
        <v>virginica</v>
      </c>
      <c r="BD142" s="1" t="str">
        <f aca="false">IF(AND(C142&lt;2.35),"setosa",IF(AND(C142&lt;4.75,B142&lt;2.55,C142&gt;=2.35),"versicolor",IF(AND(C142&gt;=4.75,B142&lt;2.55,C142&gt;=2.35),"virginica",IF(AND(C142&lt;4.75,B142&gt;=2.55,C142&gt;=2.35),"versicolor",IF(AND(D142&gt;=1.75,C142&gt;=4.75,B142&gt;=2.55,C142&gt;=2.35),"virginica",IF(AND(A142&gt;=6.5,D142&lt;1.75,C142&gt;=4.75,B142&gt;=2.55,C142&gt;=2.35),"versicolor",IF(AND(A142&lt;6.05,A142&lt;6.5,D142&lt;1.75,C142&gt;=4.75,B142&gt;=2.55,C142&gt;=2.35),"versicolor",IF(AND(A142&gt;=6.05,A142&lt;6.5,D142&lt;1.75,C142&gt;=4.75,B142&gt;=2.55,C142&gt;=2.35),"virginica","shouldnthappen"))))))))</f>
        <v>virginica</v>
      </c>
      <c r="BE142" s="1" t="str">
        <f aca="false">IF(AND(C142&lt;2.5),"setosa",IF(AND(D142&lt;1.65,C142&lt;4.75,C142&gt;=2.5),"versicolor",IF(AND(D142&gt;=1.65,C142&lt;4.75,C142&gt;=2.5),"virginica",IF(AND(D142&gt;=1.75,C142&gt;=4.75,C142&gt;=2.5),"virginica",IF(AND(C142&lt;4.95,D142&lt;1.75,C142&gt;=4.75,C142&gt;=2.5),"versicolor",IF(AND(A142&lt;6.5,C142&gt;=4.95,D142&lt;1.75,C142&gt;=4.75,C142&gt;=2.5),"virginica",IF(AND(A142&gt;=6.5,C142&gt;=4.95,D142&lt;1.75,C142&gt;=4.75,C142&gt;=2.5),"versicolor","shouldnthappen")))))))</f>
        <v>virginica</v>
      </c>
      <c r="BF142" s="1" t="str">
        <f aca="false">IF(AND(G142&gt;=15.244),"virginica",IF(AND(C142&lt;3.2,B142&gt;=3.15,G142&lt;15.244),"setosa",IF(AND(A142&gt;=4.95,C142&lt;4.7,B142&lt;3.15,G142&lt;15.244),"versicolor",IF(AND(C142&gt;=5.15,C142&gt;=4.7,B142&lt;3.15,G142&lt;15.244),"virginica",IF(AND(A142&gt;=6.45,C142&gt;=3.2,B142&gt;=3.15,G142&lt;15.244),"virginica",IF(AND(D142&lt;0.95,A142&lt;4.95,C142&lt;4.7,B142&lt;3.15,G142&lt;15.244),"setosa",IF(AND(D142&gt;=0.95,A142&lt;4.95,C142&lt;4.7,B142&lt;3.15,G142&lt;15.244),"virginica",IF(AND(F142&lt;0.816,A142&lt;6.45,C142&gt;=3.2,B142&gt;=3.15,G142&lt;15.244),"virginica",IF(AND(F142&gt;=0.816,A142&lt;6.45,C142&gt;=3.2,B142&gt;=3.15,G142&lt;15.244),"versicolor",IF(AND(A142&gt;=6.5,B142&lt;3.05,C142&lt;5.15,C142&gt;=4.7,B142&lt;3.15,G142&lt;15.244),"versicolor",IF(AND(G142&lt;11.093,B142&gt;=3.05,C142&lt;5.15,C142&gt;=4.7,B142&lt;3.15,G142&lt;15.244),"virginica",IF(AND(G142&gt;=11.093,B142&gt;=3.05,C142&lt;5.15,C142&gt;=4.7,B142&lt;3.15,G142&lt;15.244),"versicolor",IF(AND(D142&gt;=1.7,A142&lt;6.5,B142&lt;3.05,C142&lt;5.15,C142&gt;=4.7,B142&lt;3.15,G142&lt;15.244),"virginica",IF(AND(G142&lt;7.498,D142&lt;1.7,A142&lt;6.5,B142&lt;3.05,C142&lt;5.15,C142&gt;=4.7,B142&lt;3.15,G142&lt;15.244),"virginica",IF(AND(G142&gt;=7.498,D142&lt;1.7,A142&lt;6.5,B142&lt;3.05,C142&lt;5.15,C142&gt;=4.7,B142&lt;3.15,G142&lt;15.244),"versicolor","shouldnthappen")))))))))))))))</f>
        <v>virginica</v>
      </c>
      <c r="BG142" s="1" t="str">
        <f aca="false">IF(AND(B142&gt;=3.35,C142&lt;4.85),"setosa",IF(AND(D142&gt;=1.75,C142&gt;=4.85),"virginica",IF(AND(D142&lt;0.75,B142&lt;3.35,C142&lt;4.85),"setosa",IF(AND(G142&gt;=13.879,D142&lt;1.75,C142&gt;=4.85),"versicolor",IF(AND(F142&gt;=0.9,D142&gt;=0.75,B142&lt;3.35,C142&lt;4.85),"virginica",IF(AND(F142&gt;=0.405,G142&lt;13.879,D142&lt;1.75,C142&gt;=4.85),"virginica",IF(AND(B142&gt;=2.55,F142&lt;0.9,D142&gt;=0.75,B142&lt;3.35,C142&lt;4.85),"versicolor",IF(AND(G142&lt;7.498,F142&lt;0.405,G142&lt;13.879,D142&lt;1.75,C142&gt;=4.85),"virginica",IF(AND(G142&gt;=7.498,F142&lt;0.405,G142&lt;13.879,D142&lt;1.75,C142&gt;=4.85),"versicolor",IF(AND(G142&lt;5.656,B142&lt;2.55,F142&lt;0.9,D142&gt;=0.75,B142&lt;3.35,C142&lt;4.85),"virginica",IF(AND(G142&gt;=5.656,B142&lt;2.55,F142&lt;0.9,D142&gt;=0.75,B142&lt;3.35,C142&lt;4.85),"versicolor","shouldnthappen")))))))))))</f>
        <v>virginica</v>
      </c>
      <c r="BH142" s="1" t="str">
        <f aca="false">IF(AND(D142&lt;0.7),"setosa",IF(AND(D142&gt;=1.65,A142&lt;6.65,D142&gt;=0.7),"virginica",IF(AND(D142&lt;1.55,A142&gt;=6.65,D142&gt;=0.7),"versicolor",IF(AND(D142&gt;=1.55,A142&gt;=6.65,D142&gt;=0.7),"virginica",IF(AND(F142&gt;=0.529,D142&lt;1.65,A142&lt;6.65,D142&gt;=0.7),"versicolor",IF(AND(C142&gt;=5.35,F142&lt;0.529,D142&lt;1.65,A142&lt;6.65,D142&gt;=0.7),"virginica",IF(AND(G142&gt;=7.411,C142&lt;5.35,F142&lt;0.529,D142&lt;1.65,A142&lt;6.65,D142&gt;=0.7),"versicolor",IF(AND(G142&lt;6.927,G142&lt;7.411,C142&lt;5.35,F142&lt;0.529,D142&lt;1.65,A142&lt;6.65,D142&gt;=0.7),"versicolor",IF(AND(G142&gt;=6.927,G142&lt;7.411,C142&lt;5.35,F142&lt;0.529,D142&lt;1.65,A142&lt;6.65,D142&gt;=0.7),"virginica","shouldnthappen")))))))))</f>
        <v>virginica</v>
      </c>
      <c r="BI142" s="1" t="str">
        <f aca="false">IF(AND(D142&gt;=1.7),"virginica",IF(AND(D142&lt;0.7,D142&lt;1.7),"setosa",IF(AND(D142&lt;1.45,G142&lt;7.37,D142&gt;=0.7,D142&lt;1.7),"versicolor",IF(AND(D142&gt;=1.45,G142&lt;7.37,D142&gt;=0.7,D142&lt;1.7),"virginica",IF(AND(B142&gt;=2.65,G142&gt;=7.37,D142&gt;=0.7,D142&lt;1.7),"versicolor",IF(AND(C142&lt;5.05,B142&lt;2.65,G142&gt;=7.37,D142&gt;=0.7,D142&lt;1.7),"versicolor",IF(AND(C142&gt;=5.05,B142&lt;2.65,G142&gt;=7.37,D142&gt;=0.7,D142&lt;1.7),"virginica","shouldnthappen")))))))</f>
        <v>virginica</v>
      </c>
    </row>
    <row r="143" customFormat="false" ht="13.8" hidden="false" customHeight="false" outlineLevel="0" collapsed="false">
      <c r="A143" s="1" t="n">
        <v>6.8</v>
      </c>
      <c r="B143" s="1" t="n">
        <v>3</v>
      </c>
      <c r="C143" s="1" t="n">
        <v>5.5</v>
      </c>
      <c r="D143" s="1" t="n">
        <v>2.1</v>
      </c>
      <c r="E143" s="1" t="s">
        <v>93</v>
      </c>
      <c r="F143" s="1" t="n">
        <v>0.0464834845624864</v>
      </c>
      <c r="G143" s="1" t="n">
        <v>13.119035186898</v>
      </c>
      <c r="H143" s="11" t="str">
        <f aca="false">E143</f>
        <v>virginica</v>
      </c>
      <c r="I143" s="1" t="str">
        <f aca="false">INDEX(L143:BI143, MODE(MATCH(L143:BI143, L143:BI143, 0 )))</f>
        <v>virginica</v>
      </c>
      <c r="J143" s="12" t="n">
        <f aca="false">COUNTIF(L143:BI143, H143) / COUNTA(L143:BI143)</f>
        <v>1</v>
      </c>
      <c r="K143" s="13" t="n">
        <f aca="false">I143=H143</f>
        <v>1</v>
      </c>
      <c r="L143" s="1" t="str">
        <f aca="false">IF(AND(C143&lt;3.65,B143&gt;=3.35),"setosa",IF(AND(C143&gt;=3.65,B143&gt;=3.35),"virginica",IF(AND(C143&lt;2.35,C143&lt;4.85,B143&lt;3.35),"setosa",IF(AND(F143&gt;=0.899,C143&gt;=2.35,C143&lt;4.85,B143&lt;3.35),"virginica",IF(AND(G143&gt;=8.268,B143&lt;2.75,C143&gt;=4.85,B143&lt;3.35),"virginica",IF(AND(D143&lt;1.55,B143&gt;=2.75,C143&gt;=4.85,B143&lt;3.35),"versicolor",IF(AND(D143&gt;=1.55,B143&gt;=2.75,C143&gt;=4.85,B143&lt;3.35),"virginica",IF(AND(G143&lt;6.537,F143&lt;0.899,C143&gt;=2.35,C143&lt;4.85,B143&lt;3.35),"virginica",IF(AND(G143&gt;=6.537,F143&lt;0.899,C143&gt;=2.35,C143&lt;4.85,B143&lt;3.35),"versicolor",IF(AND(G143&lt;6.878,G143&lt;8.268,B143&lt;2.75,C143&gt;=4.85,B143&lt;3.35),"virginica",IF(AND(G143&gt;=6.878,G143&lt;8.268,B143&lt;2.75,C143&gt;=4.85,B143&lt;3.35),"versicolor","shouldnthappen")))))))))))</f>
        <v>virginica</v>
      </c>
      <c r="M143" s="1" t="str">
        <f aca="false">IF(AND(C143&lt;2.6),"setosa",IF(AND(D143&gt;=1.75,C143&gt;=2.6),"virginica",IF(AND(G143&lt;6.094,D143&lt;1.75,C143&gt;=2.6),"virginica",IF(AND(D143&lt;1.35,G143&gt;=6.094,D143&lt;1.75,C143&gt;=2.6),"versicolor",IF(AND(C143&lt;5.05,D143&gt;=1.35,G143&gt;=6.094,D143&lt;1.75,C143&gt;=2.6),"versicolor",IF(AND(C143&gt;=5.05,D143&gt;=1.35,G143&gt;=6.094,D143&lt;1.75,C143&gt;=2.6),"virginica","shouldnthappen"))))))</f>
        <v>virginica</v>
      </c>
      <c r="N143" s="1" t="str">
        <f aca="false">IF(AND(A143&lt;6.6,B143&gt;=3.45),"setosa",IF(AND(A143&gt;=6.6,B143&gt;=3.45),"virginica",IF(AND(D143&lt;0.7,C143&lt;4.75,B143&lt;3.45),"setosa",IF(AND(D143&gt;=0.7,C143&lt;4.75,B143&lt;3.45),"versicolor",IF(AND(C143&gt;=5.15,C143&gt;=4.75,B143&lt;3.45),"virginica",IF(AND(D143&gt;=1.7,A143&lt;6.5,C143&lt;5.15,C143&gt;=4.75,B143&lt;3.45),"virginica",IF(AND(C143&lt;5.05,A143&gt;=6.5,C143&lt;5.15,C143&gt;=4.75,B143&lt;3.45),"versicolor",IF(AND(C143&gt;=5.05,A143&gt;=6.5,C143&lt;5.15,C143&gt;=4.75,B143&lt;3.45),"virginica",IF(AND(G143&lt;7.498,D143&lt;1.7,A143&lt;6.5,C143&lt;5.15,C143&gt;=4.75,B143&lt;3.45),"virginica",IF(AND(G143&gt;=7.498,D143&lt;1.7,A143&lt;6.5,C143&lt;5.15,C143&gt;=4.75,B143&lt;3.45),"versicolor","shouldnthappen"))))))))))</f>
        <v>virginica</v>
      </c>
      <c r="O143" s="1" t="str">
        <f aca="false">IF(AND(D143&lt;0.75),"setosa",IF(AND(C143&lt;4.75,C143&lt;4.85,D143&gt;=0.75),"versicolor",IF(AND(A143&gt;=6.05,C143&gt;=4.85,D143&gt;=0.75),"virginica",IF(AND(D143&lt;1.6,C143&gt;=4.75,C143&lt;4.85,D143&gt;=0.75),"versicolor",IF(AND(D143&gt;=1.6,C143&gt;=4.75,C143&lt;4.85,D143&gt;=0.75),"virginica",IF(AND(A143&lt;5.9,A143&lt;6.05,C143&gt;=4.85,D143&gt;=0.75),"virginica",IF(AND(A143&gt;=5.9,A143&lt;6.05,C143&gt;=4.85,D143&gt;=0.75),"versicolor","shouldnthappen")))))))</f>
        <v>virginica</v>
      </c>
      <c r="P143" s="1" t="str">
        <f aca="false">IF(AND(D143&lt;0.75),"setosa",IF(AND(A143&lt;5.55,D143&gt;=0.75),"versicolor",IF(AND(D143&gt;=1.7,G143&lt;13.158,A143&gt;=5.55,D143&gt;=0.75),"virginica",IF(AND(B143&lt;2.45,D143&lt;1.7,G143&lt;13.158,A143&gt;=5.55,D143&gt;=0.75),"virginica",IF(AND(B143&gt;=2.45,D143&lt;1.7,G143&lt;13.158,A143&gt;=5.55,D143&gt;=0.75),"versicolor",IF(AND(B143&gt;=3.05,G143&lt;15.551,G143&gt;=13.158,A143&gt;=5.55,D143&gt;=0.75),"versicolor",IF(AND(B143&lt;2.9,G143&gt;=15.551,G143&gt;=13.158,A143&gt;=5.55,D143&gt;=0.75),"versicolor",IF(AND(B143&gt;=2.9,G143&gt;=15.551,G143&gt;=13.158,A143&gt;=5.55,D143&gt;=0.75),"virginica",IF(AND(D143&lt;1.3,G143&lt;14.221,B143&lt;3.05,G143&lt;15.551,G143&gt;=13.158,A143&gt;=5.55,D143&gt;=0.75),"versicolor",IF(AND(D143&gt;=1.3,G143&lt;14.221,B143&lt;3.05,G143&lt;15.551,G143&gt;=13.158,A143&gt;=5.55,D143&gt;=0.75),"virginica",IF(AND(C143&lt;4.9,G143&gt;=14.221,B143&lt;3.05,G143&lt;15.551,G143&gt;=13.158,A143&gt;=5.55,D143&gt;=0.75),"versicolor",IF(AND(C143&gt;=4.9,G143&gt;=14.221,B143&lt;3.05,G143&lt;15.551,G143&gt;=13.158,A143&gt;=5.55,D143&gt;=0.75),"virginica","shouldnthappen"))))))))))))</f>
        <v>virginica</v>
      </c>
      <c r="Q143" s="1" t="str">
        <f aca="false">IF(AND(C143&lt;2.6),"setosa",IF(AND(A143&gt;=4.95,C143&lt;4.75,C143&gt;=2.6),"versicolor",IF(AND(D143&gt;=1.75,C143&gt;=4.75,C143&gt;=2.6),"virginica",IF(AND(B143&lt;2.45,A143&lt;4.95,C143&lt;4.75,C143&gt;=2.6),"versicolor",IF(AND(B143&gt;=2.45,A143&lt;4.95,C143&lt;4.75,C143&gt;=2.6),"virginica",IF(AND(G143&lt;7.498,D143&lt;1.75,C143&gt;=4.75,C143&gt;=2.6),"virginica",IF(AND(F143&lt;0.417,G143&gt;=7.498,D143&lt;1.75,C143&gt;=4.75,C143&gt;=2.6),"versicolor",IF(AND(F143&lt;0.442,F143&gt;=0.417,G143&gt;=7.498,D143&lt;1.75,C143&gt;=4.75,C143&gt;=2.6),"virginica",IF(AND(F143&gt;=0.442,F143&gt;=0.417,G143&gt;=7.498,D143&lt;1.75,C143&gt;=4.75,C143&gt;=2.6),"versicolor","shouldnthappen")))))))))</f>
        <v>virginica</v>
      </c>
      <c r="R143" s="1" t="str">
        <f aca="false">IF(AND(D143&lt;0.75),"setosa",IF(AND(D143&lt;1.75,A143&gt;=6.25,D143&gt;=0.75),"versicolor",IF(AND(D143&gt;=1.75,A143&gt;=6.25,D143&gt;=0.75),"virginica",IF(AND(D143&lt;1.6,C143&lt;4.75,A143&lt;6.25,D143&gt;=0.75),"versicolor",IF(AND(D143&gt;=1.6,C143&lt;4.75,A143&lt;6.25,D143&gt;=0.75),"virginica",IF(AND(G143&lt;6.998,C143&gt;=4.75,A143&lt;6.25,D143&gt;=0.75),"virginica",IF(AND(A143&lt;6.05,G143&gt;=6.998,C143&gt;=4.75,A143&lt;6.25,D143&gt;=0.75),"versicolor",IF(AND(A143&gt;=6.05,G143&gt;=6.998,C143&gt;=4.75,A143&lt;6.25,D143&gt;=0.75),"virginica","shouldnthappen"))))))))</f>
        <v>virginica</v>
      </c>
      <c r="S143" s="1" t="str">
        <f aca="false">IF(AND(B143&gt;=3.05,A143&lt;5.45),"setosa",IF(AND(C143&lt;2.2,B143&lt;3.05,A143&lt;5.45),"setosa",IF(AND(C143&gt;=2.2,B143&lt;3.05,A143&lt;5.45),"versicolor",IF(AND(B143&lt;3.7,C143&lt;4.8,A143&gt;=5.45),"versicolor",IF(AND(B143&gt;=3.7,C143&lt;4.8,A143&gt;=5.45),"setosa",IF(AND(G143&lt;13.757,C143&lt;5.05,C143&gt;=4.8,A143&gt;=5.45),"virginica",IF(AND(G143&gt;=13.757,C143&lt;5.05,C143&gt;=4.8,A143&gt;=5.45),"versicolor",IF(AND(C143&gt;=5.15,C143&gt;=5.05,C143&gt;=4.8,A143&gt;=5.45),"virginica",IF(AND(A143&lt;5.95,C143&lt;5.15,C143&gt;=5.05,C143&gt;=4.8,A143&gt;=5.45),"virginica",IF(AND(D143&gt;=1.8,A143&gt;=5.95,C143&lt;5.15,C143&gt;=5.05,C143&gt;=4.8,A143&gt;=5.45),"virginica",IF(AND(B143&lt;2.75,D143&lt;1.8,A143&gt;=5.95,C143&lt;5.15,C143&gt;=5.05,C143&gt;=4.8,A143&gt;=5.45),"versicolor",IF(AND(B143&gt;=2.75,D143&lt;1.8,A143&gt;=5.95,C143&lt;5.15,C143&gt;=5.05,C143&gt;=4.8,A143&gt;=5.45),"virginica","shouldnthappen"))))))))))))</f>
        <v>virginica</v>
      </c>
      <c r="T143" s="1" t="str">
        <f aca="false">IF(AND(C143&lt;2.6),"setosa",IF(AND(D143&lt;1.65,C143&lt;4.75,C143&gt;=2.6),"versicolor",IF(AND(D143&gt;=1.65,C143&lt;4.75,C143&gt;=2.6),"virginica",IF(AND(G143&gt;=8.494,A143&lt;6.6,C143&gt;=4.75,C143&gt;=2.6),"virginica",IF(AND(C143&lt;5.2,A143&gt;=6.6,C143&gt;=4.75,C143&gt;=2.6),"versicolor",IF(AND(C143&gt;=5.2,A143&gt;=6.6,C143&gt;=4.75,C143&gt;=2.6),"virginica",IF(AND(A143&lt;5.95,G143&lt;8.494,A143&lt;6.6,C143&gt;=4.75,C143&gt;=2.6),"virginica",IF(AND(A143&gt;=5.95,G143&lt;8.494,A143&lt;6.6,C143&gt;=4.75,C143&gt;=2.6),"versicolor","shouldnthappen"))))))))</f>
        <v>virginica</v>
      </c>
      <c r="U143" s="1" t="str">
        <f aca="false">IF(AND(C143&lt;3.65,B143&gt;=3.35),"setosa",IF(AND(C143&gt;=3.65,B143&gt;=3.35),"virginica",IF(AND(C143&lt;2.35,A143&lt;6.25,B143&lt;3.35),"setosa",IF(AND(C143&lt;4.85,A143&gt;=6.25,B143&lt;3.35),"versicolor",IF(AND(G143&gt;=15.426,C143&gt;=2.35,A143&lt;6.25,B143&lt;3.35),"virginica",IF(AND(D143&gt;=1.55,C143&gt;=4.85,A143&gt;=6.25,B143&lt;3.35),"virginica",IF(AND(D143&lt;1.8,G143&lt;15.426,C143&gt;=2.35,A143&lt;6.25,B143&lt;3.35),"versicolor",IF(AND(D143&gt;=1.8,G143&lt;15.426,C143&gt;=2.35,A143&lt;6.25,B143&lt;3.35),"virginica",IF(AND(B143&lt;2.95,D143&lt;1.55,C143&gt;=4.85,A143&gt;=6.25,B143&lt;3.35),"virginica",IF(AND(B143&gt;=2.95,D143&lt;1.55,C143&gt;=4.85,A143&gt;=6.25,B143&lt;3.35),"versicolor","shouldnthappen"))))))))))</f>
        <v>virginica</v>
      </c>
      <c r="V143" s="1" t="str">
        <f aca="false">IF(AND(C143&lt;2.6),"setosa",IF(AND(C143&gt;=4.85,C143&gt;=2.6),"virginica",IF(AND(F143&gt;=0.9,C143&lt;4.85,C143&gt;=2.6),"virginica",IF(AND(G143&lt;5.656,F143&lt;0.9,C143&lt;4.85,C143&gt;=2.6),"virginica",IF(AND(G143&gt;=5.656,F143&lt;0.9,C143&lt;4.85,C143&gt;=2.6),"versicolor","shouldnthappen")))))</f>
        <v>virginica</v>
      </c>
      <c r="W143" s="1" t="str">
        <f aca="false">IF(AND(D143&gt;=1.75,G143&gt;=13.795),"virginica",IF(AND(D143&gt;=1.5,G143&gt;=12.335,G143&lt;13.795),"virginica",IF(AND(C143&lt;2.45,C143&lt;4.85,G143&lt;12.335,G143&lt;13.795),"setosa",IF(AND(C143&gt;=2.45,C143&lt;4.85,G143&lt;12.335,G143&lt;13.795),"versicolor",IF(AND(D143&gt;=1.7,C143&gt;=4.85,G143&lt;12.335,G143&lt;13.795),"virginica",IF(AND(B143&gt;=3.25,D143&lt;1.5,G143&gt;=12.335,G143&lt;13.795),"setosa",IF(AND(D143&lt;1,F143&lt;0.255,D143&lt;1.75,G143&gt;=13.795),"setosa",IF(AND(D143&gt;=1,F143&lt;0.255,D143&lt;1.75,G143&gt;=13.795),"versicolor",IF(AND(A143&lt;5.4,F143&gt;=0.255,D143&lt;1.75,G143&gt;=13.795),"setosa",IF(AND(A143&gt;=5.4,F143&gt;=0.255,D143&lt;1.75,G143&gt;=13.795),"versicolor",IF(AND(A143&lt;6.15,D143&lt;1.7,C143&gt;=4.85,G143&lt;12.335,G143&lt;13.795),"versicolor",IF(AND(A143&gt;=6.15,D143&lt;1.7,C143&gt;=4.85,G143&lt;12.335,G143&lt;13.795),"virginica",IF(AND(C143&lt;5,B143&lt;3.25,D143&lt;1.5,G143&gt;=12.335,G143&lt;13.795),"versicolor",IF(AND(C143&gt;=5,B143&lt;3.25,D143&lt;1.5,G143&gt;=12.335,G143&lt;13.795),"virginica","shouldnthappen"))))))))))))))</f>
        <v>virginica</v>
      </c>
      <c r="X143" s="1" t="str">
        <f aca="false">IF(AND(C143&lt;2.5,A143&lt;5.55),"setosa",IF(AND(F143&lt;0.096,A143&gt;=5.55),"virginica",IF(AND(D143&lt;1.6,C143&gt;=2.5,A143&lt;5.55),"versicolor",IF(AND(D143&gt;=1.6,C143&gt;=2.5,A143&lt;5.55),"virginica",IF(AND(F143&gt;=0.156,C143&lt;4.75,F143&gt;=0.096,A143&gt;=5.55),"versicolor",IF(AND(D143&gt;=1.75,C143&gt;=4.75,F143&gt;=0.096,A143&gt;=5.55),"virginica",IF(AND(B143&lt;3.3,F143&lt;0.156,C143&lt;4.75,F143&gt;=0.096,A143&gt;=5.55),"versicolor",IF(AND(B143&gt;=3.3,F143&lt;0.156,C143&lt;4.75,F143&gt;=0.096,A143&gt;=5.55),"setosa",IF(AND(B143&lt;2.45,A143&lt;6.05,D143&lt;1.75,C143&gt;=4.75,F143&gt;=0.096,A143&gt;=5.55),"virginica",IF(AND(B143&gt;=2.45,A143&lt;6.05,D143&lt;1.75,C143&gt;=4.75,F143&gt;=0.096,A143&gt;=5.55),"versicolor",IF(AND(F143&lt;0.205,A143&gt;=6.05,D143&lt;1.75,C143&gt;=4.75,F143&gt;=0.096,A143&gt;=5.55),"versicolor",IF(AND(F143&gt;=0.205,A143&gt;=6.05,D143&lt;1.75,C143&gt;=4.75,F143&gt;=0.096,A143&gt;=5.55),"virginica","shouldnthappen"))))))))))))</f>
        <v>virginica</v>
      </c>
      <c r="Y143" s="1" t="str">
        <f aca="false">IF(AND(C143&lt;2.35,A143&lt;5.55),"setosa",IF(AND(C143&gt;=5.05,A143&gt;=5.55),"virginica",IF(AND(D143&lt;1.6,C143&gt;=2.35,A143&lt;5.55),"versicolor",IF(AND(D143&gt;=1.6,C143&gt;=2.35,A143&lt;5.55),"virginica",IF(AND(D143&gt;=1.75,C143&lt;5.05,A143&gt;=5.55),"virginica",IF(AND(B143&gt;=3.55,D143&lt;1.75,C143&lt;5.05,A143&gt;=5.55),"setosa",IF(AND(G143&lt;6.3,B143&lt;3.55,D143&lt;1.75,C143&lt;5.05,A143&gt;=5.55),"virginica",IF(AND(G143&gt;=6.3,B143&lt;3.55,D143&lt;1.75,C143&lt;5.05,A143&gt;=5.55),"versicolor","shouldnthappen"))))))))</f>
        <v>virginica</v>
      </c>
      <c r="Z143" s="1" t="str">
        <f aca="false">IF(AND(D143&lt;0.75),"setosa",IF(AND(B143&gt;=2.55,C143&lt;4.85,D143&gt;=0.75),"versicolor",IF(AND(D143&gt;=1.7,C143&gt;=4.85,D143&gt;=0.75),"virginica",IF(AND(D143&lt;1.6,B143&lt;2.55,C143&lt;4.85,D143&gt;=0.75),"versicolor",IF(AND(D143&gt;=1.6,B143&lt;2.55,C143&lt;4.85,D143&gt;=0.75),"virginica",IF(AND(B143&lt;2.65,D143&lt;1.7,C143&gt;=4.85,D143&gt;=0.75),"virginica",IF(AND(F143&lt;0.325,B143&gt;=2.65,D143&lt;1.7,C143&gt;=4.85,D143&gt;=0.75),"virginica",IF(AND(G143&lt;10.717,F143&gt;=0.325,B143&gt;=2.65,D143&lt;1.7,C143&gt;=4.85,D143&gt;=0.75),"versicolor",IF(AND(G143&gt;=10.717,F143&gt;=0.325,B143&gt;=2.65,D143&lt;1.7,C143&gt;=4.85,D143&gt;=0.75),"virginica","shouldnthappen")))))))))</f>
        <v>virginica</v>
      </c>
      <c r="AA143" s="1" t="str">
        <f aca="false">IF(AND(D143&lt;0.75),"setosa",IF(AND(D143&gt;=1.75,D143&gt;=0.75),"virginica",IF(AND(F143&gt;=0.455,D143&lt;1.75,D143&gt;=0.75),"versicolor",IF(AND(D143&lt;1.45,F143&lt;0.455,D143&lt;1.75,D143&gt;=0.75),"versicolor",IF(AND(F143&lt;0.247,D143&gt;=1.45,F143&lt;0.455,D143&lt;1.75,D143&gt;=0.75),"versicolor",IF(AND(F143&gt;=0.247,D143&gt;=1.45,F143&lt;0.455,D143&lt;1.75,D143&gt;=0.75),"virginica","shouldnthappen"))))))</f>
        <v>virginica</v>
      </c>
      <c r="AB143" s="1" t="str">
        <f aca="false">IF(AND(F143&gt;=0.221,B143&gt;=3.35),"setosa",IF(AND(A143&lt;5.3,F143&gt;=0.683,B143&lt;3.35),"setosa",IF(AND(A143&lt;6.45,F143&lt;0.221,B143&gt;=3.35),"setosa",IF(AND(A143&gt;=6.45,F143&lt;0.221,B143&gt;=3.35),"virginica",IF(AND(G143&lt;6.3,A143&lt;6.25,F143&lt;0.683,B143&lt;3.35),"virginica",IF(AND(G143&lt;13.795,A143&gt;=6.25,F143&lt;0.683,B143&lt;3.35),"virginica",IF(AND(D143&lt;1.65,A143&gt;=5.3,F143&gt;=0.683,B143&lt;3.35),"versicolor",IF(AND(D143&gt;=1.65,A143&gt;=5.3,F143&gt;=0.683,B143&lt;3.35),"virginica",IF(AND(D143&lt;0.6,G143&gt;=6.3,A143&lt;6.25,F143&lt;0.683,B143&lt;3.35),"setosa",IF(AND(D143&lt;1.7,G143&gt;=13.795,A143&gt;=6.25,F143&lt;0.683,B143&lt;3.35),"versicolor",IF(AND(D143&gt;=1.7,G143&gt;=13.795,A143&gt;=6.25,F143&lt;0.683,B143&lt;3.35),"virginica",IF(AND(C143&gt;=5.35,D143&gt;=0.6,G143&gt;=6.3,A143&lt;6.25,F143&lt;0.683,B143&lt;3.35),"virginica",IF(AND(D143&lt;1.75,C143&lt;5.35,D143&gt;=0.6,G143&gt;=6.3,A143&lt;6.25,F143&lt;0.683,B143&lt;3.35),"versicolor",IF(AND(D143&gt;=1.75,C143&lt;5.35,D143&gt;=0.6,G143&gt;=6.3,A143&lt;6.25,F143&lt;0.683,B143&lt;3.35),"virginica","shouldnthappen"))))))))))))))</f>
        <v>virginica</v>
      </c>
      <c r="AC143" s="1" t="str">
        <f aca="false">IF(AND(B143&gt;=3.3),"setosa",IF(AND(C143&lt;2.45,D143&lt;1.55,B143&lt;3.3),"setosa",IF(AND(F143&gt;=0.211,D143&gt;=1.55,B143&lt;3.3),"virginica",IF(AND(C143&lt;4.9,C143&gt;=2.45,D143&lt;1.55,B143&lt;3.3),"versicolor",IF(AND(C143&gt;=4.9,C143&gt;=2.45,D143&lt;1.55,B143&lt;3.3),"virginica",IF(AND(F143&lt;0.138,F143&lt;0.211,D143&gt;=1.55,B143&lt;3.3),"virginica",IF(AND(F143&gt;=0.138,F143&lt;0.211,D143&gt;=1.55,B143&lt;3.3),"versicolor","shouldnthappen")))))))</f>
        <v>virginica</v>
      </c>
      <c r="AD143" s="1" t="str">
        <f aca="false">IF(AND(D143&gt;=1.75),"virginica",IF(AND(D143&lt;0.75,D143&lt;1.75),"setosa",IF(AND(D143&lt;1.35,D143&gt;=0.75,D143&lt;1.75),"versicolor",IF(AND(B143&lt;2.6,C143&lt;4.85,D143&gt;=1.35,D143&gt;=0.75,D143&lt;1.75),"virginica",IF(AND(B143&gt;=2.6,C143&lt;4.85,D143&gt;=1.35,D143&gt;=0.75,D143&lt;1.75),"versicolor",IF(AND(A143&lt;6.4,C143&gt;=4.85,D143&gt;=1.35,D143&gt;=0.75,D143&lt;1.75),"virginica",IF(AND(A143&gt;=6.4,C143&gt;=4.85,D143&gt;=1.35,D143&gt;=0.75,D143&lt;1.75),"versicolor","shouldnthappen")))))))</f>
        <v>virginica</v>
      </c>
      <c r="AE143" s="1" t="str">
        <f aca="false">IF(AND(C143&lt;2.45),"setosa",IF(AND(F143&lt;0.07,C143&gt;=2.45),"virginica",IF(AND(A143&gt;=5,C143&lt;4.75,F143&gt;=0.07,C143&gt;=2.45),"versicolor",IF(AND(F143&lt;0.182,C143&gt;=4.75,F143&gt;=0.07,C143&gt;=2.45),"versicolor",IF(AND(B143&lt;2.45,A143&lt;5,C143&lt;4.75,F143&gt;=0.07,C143&gt;=2.45),"versicolor",IF(AND(B143&gt;=2.45,A143&lt;5,C143&lt;4.75,F143&gt;=0.07,C143&gt;=2.45),"virginica",IF(AND(F143&gt;=0.468,F143&gt;=0.182,C143&gt;=4.75,F143&gt;=0.07,C143&gt;=2.45),"virginica",IF(AND(A143&gt;=6.85,F143&lt;0.468,F143&gt;=0.182,C143&gt;=4.75,F143&gt;=0.07,C143&gt;=2.45),"virginica",IF(AND(B143&lt;2.6,A143&lt;6.85,F143&lt;0.468,F143&gt;=0.182,C143&gt;=4.75,F143&gt;=0.07,C143&gt;=2.45),"virginica",IF(AND(B143&gt;=2.6,A143&lt;6.85,F143&lt;0.468,F143&gt;=0.182,C143&gt;=4.75,F143&gt;=0.07,C143&gt;=2.45),"versicolor","shouldnthappen"))))))))))</f>
        <v>virginica</v>
      </c>
      <c r="AF143" s="1" t="str">
        <f aca="false">IF(AND(D143&lt;0.75,A143&lt;5.45),"setosa",IF(AND(D143&gt;=1.75,A143&gt;=5.45),"virginica",IF(AND(G143&lt;6.094,D143&gt;=0.75,A143&lt;5.45),"virginica",IF(AND(G143&gt;=6.094,D143&gt;=0.75,A143&lt;5.45),"versicolor",IF(AND(C143&lt;2.75,D143&lt;1.75,A143&gt;=5.45),"setosa",IF(AND(D143&lt;1.45,C143&gt;=2.75,D143&lt;1.75,A143&gt;=5.45),"versicolor",IF(AND(B143&lt;2.75,D143&gt;=1.45,C143&gt;=2.75,D143&lt;1.75,A143&gt;=5.45),"versicolor",IF(AND(C143&lt;5.05,B143&gt;=2.75,D143&gt;=1.45,C143&gt;=2.75,D143&lt;1.75,A143&gt;=5.45),"versicolor",IF(AND(C143&gt;=5.05,B143&gt;=2.75,D143&gt;=1.45,C143&gt;=2.75,D143&lt;1.75,A143&gt;=5.45),"virginica","shouldnthappen")))))))))</f>
        <v>virginica</v>
      </c>
      <c r="AG143" s="1" t="str">
        <f aca="false">IF(AND(D143&lt;0.65,G143&lt;8.868,A143&lt;5.3),"setosa",IF(AND(C143&lt;2.6,G143&gt;=8.868,A143&lt;5.3),"setosa",IF(AND(C143&gt;=2.6,G143&gt;=8.868,A143&lt;5.3),"versicolor",IF(AND(C143&gt;=4.95,D143&lt;1.55,A143&gt;=5.3),"virginica",IF(AND(G143&lt;13.795,D143&gt;=1.55,A143&gt;=5.3),"virginica",IF(AND(C143&lt;3.75,D143&gt;=0.65,G143&lt;8.868,A143&lt;5.3),"versicolor",IF(AND(C143&gt;=3.75,D143&gt;=0.65,G143&lt;8.868,A143&lt;5.3),"virginica",IF(AND(C143&lt;2.6,C143&lt;4.95,D143&lt;1.55,A143&gt;=5.3),"setosa",IF(AND(C143&gt;=2.6,C143&lt;4.95,D143&lt;1.55,A143&gt;=5.3),"versicolor",IF(AND(C143&lt;4.75,G143&gt;=13.795,D143&gt;=1.55,A143&gt;=5.3),"versicolor",IF(AND(C143&gt;=4.75,G143&gt;=13.795,D143&gt;=1.55,A143&gt;=5.3),"virginica","shouldnthappen")))))))))))</f>
        <v>virginica</v>
      </c>
      <c r="AH143" s="1" t="str">
        <f aca="false">IF(AND(D143&lt;0.75),"setosa",IF(AND(C143&lt;4.75,D143&gt;=0.75),"versicolor",IF(AND(G143&lt;13.757,C143&gt;=4.75,D143&gt;=0.75),"virginica",IF(AND(B143&lt;3.05,G143&gt;=13.757,C143&gt;=4.75,D143&gt;=0.75),"virginica",IF(AND(A143&lt;6.65,B143&gt;=3.05,G143&gt;=13.757,C143&gt;=4.75,D143&gt;=0.75),"virginica",IF(AND(A143&gt;=6.65,B143&gt;=3.05,G143&gt;=13.757,C143&gt;=4.75,D143&gt;=0.75),"versicolor","shouldnthappen"))))))</f>
        <v>virginica</v>
      </c>
      <c r="AI143" s="1" t="str">
        <f aca="false">IF(AND(D143&lt;0.7),"setosa",IF(AND(C143&lt;4.75,D143&gt;=0.7),"versicolor",IF(AND(A143&lt;6.6,F143&lt;0.482,C143&gt;=4.75,D143&gt;=0.7),"virginica",IF(AND(C143&gt;=4.95,F143&gt;=0.482,C143&gt;=4.75,D143&gt;=0.7),"virginica",IF(AND(D143&lt;1.9,A143&gt;=6.6,F143&lt;0.482,C143&gt;=4.75,D143&gt;=0.7),"versicolor",IF(AND(D143&gt;=1.9,A143&gt;=6.6,F143&lt;0.482,C143&gt;=4.75,D143&gt;=0.7),"virginica",IF(AND(F143&gt;=0.766,C143&lt;4.95,F143&gt;=0.482,C143&gt;=4.75,D143&gt;=0.7),"virginica",IF(AND(B143&lt;2.95,F143&lt;0.766,C143&lt;4.95,F143&gt;=0.482,C143&gt;=4.75,D143&gt;=0.7),"virginica",IF(AND(B143&gt;=2.95,F143&lt;0.766,C143&lt;4.95,F143&gt;=0.482,C143&gt;=4.75,D143&gt;=0.7),"versicolor","shouldnthappen")))))))))</f>
        <v>virginica</v>
      </c>
      <c r="AJ143" s="1" t="str">
        <f aca="false">IF(AND(C143&lt;2.45,C143&lt;4.75),"setosa",IF(AND(D143&gt;=1.65,C143&gt;=4.75),"virginica",IF(AND(A143&lt;4.95,C143&gt;=2.45,C143&lt;4.75),"virginica",IF(AND(A143&gt;=4.95,C143&gt;=2.45,C143&lt;4.75),"versicolor",IF(AND(B143&lt;2.95,D143&lt;1.65,C143&gt;=4.75),"virginica",IF(AND(B143&gt;=2.95,D143&lt;1.65,C143&gt;=4.75),"versicolor","shouldnthappen"))))))</f>
        <v>virginica</v>
      </c>
      <c r="AK143" s="1" t="str">
        <f aca="false">IF(AND(D143&lt;0.75,A143&lt;5.45),"setosa",IF(AND(B143&lt;2.45,D143&gt;=0.75,A143&lt;5.45),"versicolor",IF(AND(A143&gt;=5.55,C143&lt;4.75,A143&gt;=5.45),"versicolor",IF(AND(C143&gt;=5.15,C143&gt;=4.75,A143&gt;=5.45),"virginica",IF(AND(G143&lt;6.094,B143&gt;=2.45,D143&gt;=0.75,A143&lt;5.45),"virginica",IF(AND(G143&gt;=6.094,B143&gt;=2.45,D143&gt;=0.75,A143&lt;5.45),"versicolor",IF(AND(D143&lt;0.6,A143&lt;5.55,C143&lt;4.75,A143&gt;=5.45),"setosa",IF(AND(D143&gt;=0.6,A143&lt;5.55,C143&lt;4.75,A143&gt;=5.45),"versicolor",IF(AND(C143&lt;4.95,C143&lt;5.15,C143&gt;=4.75,A143&gt;=5.45),"virginica",IF(AND(G143&lt;12.627,C143&lt;5.05,C143&gt;=4.95,C143&lt;5.15,C143&gt;=4.75,A143&gt;=5.45),"virginica",IF(AND(G143&gt;=12.627,C143&lt;5.05,C143&gt;=4.95,C143&lt;5.15,C143&gt;=4.75,A143&gt;=5.45),"versicolor",IF(AND(D143&lt;1.7,C143&gt;=5.05,C143&gt;=4.95,C143&lt;5.15,C143&gt;=4.75,A143&gt;=5.45),"versicolor",IF(AND(D143&gt;=1.7,C143&gt;=5.05,C143&gt;=4.95,C143&lt;5.15,C143&gt;=4.75,A143&gt;=5.45),"virginica","shouldnthappen")))))))))))))</f>
        <v>virginica</v>
      </c>
      <c r="AL143" s="1" t="str">
        <f aca="false">IF(AND(B143&lt;2.45,B143&lt;3.15),"versicolor",IF(AND(D143&lt;0.95,G143&lt;15.141,B143&gt;=3.15),"setosa",IF(AND(G143&lt;15.429,G143&gt;=15.141,B143&gt;=3.15),"versicolor",IF(AND(G143&gt;=15.429,G143&gt;=15.141,B143&gt;=3.15),"virginica",IF(AND(C143&lt;2.3,C143&lt;4.75,B143&gt;=2.45,B143&lt;3.15),"setosa",IF(AND(G143&gt;=16.072,C143&gt;=4.75,B143&gt;=2.45,B143&lt;3.15),"versicolor",IF(AND(G143&lt;11.833,D143&gt;=0.95,G143&lt;15.141,B143&gt;=3.15),"virginica",IF(AND(A143&lt;5,C143&gt;=2.3,C143&lt;4.75,B143&gt;=2.45,B143&lt;3.15),"virginica",IF(AND(A143&gt;=5,C143&gt;=2.3,C143&lt;4.75,B143&gt;=2.45,B143&lt;3.15),"versicolor",IF(AND(G143&lt;14.342,G143&gt;=11.833,D143&gt;=0.95,G143&lt;15.141,B143&gt;=3.15),"versicolor",IF(AND(G143&gt;=14.342,G143&gt;=11.833,D143&gt;=0.95,G143&lt;15.141,B143&gt;=3.15),"virginica",IF(AND(G143&lt;13.757,F143&gt;=0.741,G143&lt;16.072,C143&gt;=4.75,B143&gt;=2.45,B143&lt;3.15),"virginica",IF(AND(F143&gt;=0.546,A143&lt;6.15,F143&lt;0.741,G143&lt;16.072,C143&gt;=4.75,B143&gt;=2.45,B143&lt;3.15),"virginica",IF(AND(D143&gt;=1.75,A143&gt;=6.15,F143&lt;0.741,G143&lt;16.072,C143&gt;=4.75,B143&gt;=2.45,B143&lt;3.15),"virginica",IF(AND(C143&lt;4.85,G143&gt;=13.757,F143&gt;=0.741,G143&lt;16.072,C143&gt;=4.75,B143&gt;=2.45,B143&lt;3.15),"virginica",IF(AND(C143&gt;=4.85,G143&gt;=13.757,F143&gt;=0.741,G143&lt;16.072,C143&gt;=4.75,B143&gt;=2.45,B143&lt;3.15),"versicolor",IF(AND(F143&lt;0.331,F143&lt;0.546,A143&lt;6.15,F143&lt;0.741,G143&lt;16.072,C143&gt;=4.75,B143&gt;=2.45,B143&lt;3.15),"virginica",IF(AND(F143&gt;=0.331,F143&lt;0.546,A143&lt;6.15,F143&lt;0.741,G143&lt;16.072,C143&gt;=4.75,B143&gt;=2.45,B143&lt;3.15),"versicolor",IF(AND(G143&lt;10.661,D143&lt;1.75,A143&gt;=6.15,F143&lt;0.741,G143&lt;16.072,C143&gt;=4.75,B143&gt;=2.45,B143&lt;3.15),"virginica",IF(AND(G143&gt;=10.661,D143&lt;1.75,A143&gt;=6.15,F143&lt;0.741,G143&lt;16.072,C143&gt;=4.75,B143&gt;=2.45,B143&lt;3.15),"versicolor","shouldnthappen"))))))))))))))))))))</f>
        <v>virginica</v>
      </c>
      <c r="AM143" s="1" t="str">
        <f aca="false">IF(AND(D143&lt;1.35,F143&gt;=0.917),"setosa",IF(AND(D143&gt;=1.35,F143&gt;=0.917),"virginica",IF(AND(D143&lt;0.75,D143&lt;1.55,F143&lt;0.917),"setosa",IF(AND(C143&gt;=4.8,D143&gt;=1.55,F143&lt;0.917),"virginica",IF(AND(A143&lt;5.95,D143&gt;=0.75,D143&lt;1.55,F143&lt;0.917),"versicolor",IF(AND(F143&lt;0.473,C143&lt;4.8,D143&gt;=1.55,F143&lt;0.917),"virginica",IF(AND(F143&gt;=0.473,C143&lt;4.8,D143&gt;=1.55,F143&lt;0.917),"versicolor",IF(AND(C143&lt;4.95,A143&gt;=5.95,D143&gt;=0.75,D143&lt;1.55,F143&lt;0.917),"versicolor",IF(AND(C143&gt;=4.95,A143&gt;=5.95,D143&gt;=0.75,D143&lt;1.55,F143&lt;0.917),"virginica","shouldnthappen")))))))))</f>
        <v>virginica</v>
      </c>
      <c r="AN143" s="1" t="str">
        <f aca="false">IF(AND(D143&lt;0.75,A143&lt;5.45),"setosa",IF(AND(D143&lt;1.55,D143&gt;=0.75,A143&lt;5.45),"versicolor",IF(AND(D143&gt;=1.55,D143&gt;=0.75,A143&lt;5.45),"virginica",IF(AND(A143&gt;=5.75,C143&lt;4.75,A143&gt;=5.45),"versicolor",IF(AND(F143&lt;0.361,C143&gt;=4.75,A143&gt;=5.45),"virginica",IF(AND(C143&lt;2.6,A143&lt;5.75,C143&lt;4.75,A143&gt;=5.45),"setosa",IF(AND(C143&gt;=2.6,A143&lt;5.75,C143&lt;4.75,A143&gt;=5.45),"versicolor",IF(AND(D143&gt;=1.7,F143&gt;=0.361,C143&gt;=4.75,A143&gt;=5.45),"virginica",IF(AND(B143&lt;2.65,D143&lt;1.7,F143&gt;=0.361,C143&gt;=4.75,A143&gt;=5.45),"virginica",IF(AND(A143&lt;7.05,B143&gt;=2.65,D143&lt;1.7,F143&gt;=0.361,C143&gt;=4.75,A143&gt;=5.45),"versicolor",IF(AND(A143&gt;=7.05,B143&gt;=2.65,D143&lt;1.7,F143&gt;=0.361,C143&gt;=4.75,A143&gt;=5.45),"virginica","shouldnthappen")))))))))))</f>
        <v>virginica</v>
      </c>
      <c r="AO143" s="1" t="str">
        <f aca="false">IF(AND(D143&lt;0.7),"setosa",IF(AND(A143&lt;4.95,C143&lt;4.85,D143&gt;=0.7),"virginica",IF(AND(A143&gt;=4.95,C143&lt;4.85,D143&gt;=0.7),"versicolor",IF(AND(D143&gt;=1.7,C143&gt;=4.85,D143&gt;=0.7),"virginica",IF(AND(F143&lt;0.325,D143&lt;1.7,C143&gt;=4.85,D143&gt;=0.7),"virginica",IF(AND(D143&lt;1.55,F143&gt;=0.325,D143&lt;1.7,C143&gt;=4.85,D143&gt;=0.7),"virginica",IF(AND(D143&gt;=1.55,F143&gt;=0.325,D143&lt;1.7,C143&gt;=4.85,D143&gt;=0.7),"versicolor","shouldnthappen")))))))</f>
        <v>virginica</v>
      </c>
      <c r="AP143" s="1" t="str">
        <f aca="false">IF(AND(D143&lt;0.75),"setosa",IF(AND(C143&lt;4.85,D143&gt;=0.75),"versicolor",IF(AND(G143&gt;=8.277,C143&gt;=4.85,D143&gt;=0.75),"virginica",IF(AND(F143&gt;=0.633,G143&lt;8.277,C143&gt;=4.85,D143&gt;=0.75),"virginica",IF(AND(G143&lt;7.61,F143&lt;0.633,G143&lt;8.277,C143&gt;=4.85,D143&gt;=0.75),"virginica",IF(AND(G143&gt;=7.61,F143&lt;0.633,G143&lt;8.277,C143&gt;=4.85,D143&gt;=0.75),"versicolor","shouldnthappen"))))))</f>
        <v>virginica</v>
      </c>
      <c r="AQ143" s="1" t="str">
        <f aca="false">IF(AND(C143&lt;2.65,A143&gt;=5.45,C143&lt;4.75),"setosa",IF(AND(C143&gt;=2.65,A143&gt;=5.45,C143&lt;4.75),"versicolor",IF(AND(B143&lt;2.9,C143&lt;4.85,C143&gt;=4.75),"versicolor",IF(AND(B143&gt;=2.9,C143&lt;4.85,C143&gt;=4.75),"virginica",IF(AND(D143&lt;1.7,C143&gt;=4.85,C143&gt;=4.75),"versicolor",IF(AND(D143&gt;=1.7,C143&gt;=4.85,C143&gt;=4.75),"virginica",IF(AND(C143&lt;2.45,G143&lt;14.126,A143&lt;5.45,C143&lt;4.75),"setosa",IF(AND(C143&gt;=2.45,G143&lt;14.126,A143&lt;5.45,C143&lt;4.75),"versicolor",IF(AND(C143&lt;2.4,G143&gt;=14.126,A143&lt;5.45,C143&lt;4.75),"setosa",IF(AND(C143&gt;=2.4,G143&gt;=14.126,A143&lt;5.45,C143&lt;4.75),"versicolor","shouldnthappen"))))))))))</f>
        <v>virginica</v>
      </c>
      <c r="AR143" s="1" t="str">
        <f aca="false">IF(AND(C143&lt;2.45,C143&lt;4.85),"setosa",IF(AND(C143&gt;=5.15,C143&gt;=4.85),"virginica",IF(AND(A143&gt;=4.95,C143&gt;=2.45,C143&lt;4.85),"versicolor",IF(AND(D143&lt;1.35,A143&lt;4.95,C143&gt;=2.45,C143&lt;4.85),"versicolor",IF(AND(D143&gt;=1.35,A143&lt;4.95,C143&gt;=2.45,C143&lt;4.85),"virginica",IF(AND(F143&lt;0.35,G143&lt;12.751,C143&lt;5.15,C143&gt;=4.85),"virginica",IF(AND(A143&lt;6.5,G143&gt;=12.751,C143&lt;5.15,C143&gt;=4.85),"virginica",IF(AND(A143&gt;=6.5,G143&gt;=12.751,C143&lt;5.15,C143&gt;=4.85),"versicolor",IF(AND(B143&gt;=2.75,F143&gt;=0.35,G143&lt;12.751,C143&lt;5.15,C143&gt;=4.85),"virginica",IF(AND(C143&lt;5.05,B143&lt;2.75,F143&gt;=0.35,G143&lt;12.751,C143&lt;5.15,C143&gt;=4.85),"virginica",IF(AND(C143&gt;=5.05,B143&lt;2.75,F143&gt;=0.35,G143&lt;12.751,C143&lt;5.15,C143&gt;=4.85),"versicolor","shouldnthappen")))))))))))</f>
        <v>virginica</v>
      </c>
      <c r="AS143" s="1" t="str">
        <f aca="false">IF(AND(F143&gt;=0.9,B143&lt;3.05),"virginica",IF(AND(A143&lt;5.9,B143&gt;=3.05),"setosa",IF(AND(D143&lt;1.65,A143&gt;=5.9,B143&gt;=3.05),"versicolor",IF(AND(D143&gt;=1.65,A143&gt;=5.9,B143&gt;=3.05),"virginica",IF(AND(D143&gt;=1.75,C143&gt;=4.85,F143&lt;0.9,B143&lt;3.05),"virginica",IF(AND(C143&lt;2.2,B143&lt;2.95,C143&lt;4.85,F143&lt;0.9,B143&lt;3.05),"setosa",IF(AND(C143&gt;=2.2,B143&lt;2.95,C143&lt;4.85,F143&lt;0.9,B143&lt;3.05),"versicolor",IF(AND(C143&lt;2.8,B143&gt;=2.95,C143&lt;4.85,F143&lt;0.9,B143&lt;3.05),"setosa",IF(AND(C143&gt;=2.8,B143&gt;=2.95,C143&lt;4.85,F143&lt;0.9,B143&lt;3.05),"versicolor",IF(AND(G143&lt;13.879,D143&lt;1.75,C143&gt;=4.85,F143&lt;0.9,B143&lt;3.05),"virginica",IF(AND(G143&gt;=13.879,D143&lt;1.75,C143&gt;=4.85,F143&lt;0.9,B143&lt;3.05),"versicolor","shouldnthappen")))))))))))</f>
        <v>virginica</v>
      </c>
      <c r="AT143" s="1" t="str">
        <f aca="false">IF(AND(D143&lt;0.75),"setosa",IF(AND(D143&gt;=1.75,D143&gt;=0.75),"virginica",IF(AND(D143&lt;1.45,G143&lt;7.37,D143&lt;1.75,D143&gt;=0.75),"versicolor",IF(AND(D143&gt;=1.45,G143&lt;7.37,D143&lt;1.75,D143&gt;=0.75),"virginica",IF(AND(C143&lt;5.45,G143&gt;=7.37,D143&lt;1.75,D143&gt;=0.75),"versicolor",IF(AND(C143&gt;=5.45,G143&gt;=7.37,D143&lt;1.75,D143&gt;=0.75),"virginica","shouldnthappen"))))))</f>
        <v>virginica</v>
      </c>
      <c r="AU143" s="1" t="str">
        <f aca="false">IF(AND(D143&lt;0.7),"setosa",IF(AND(D143&gt;=1.7,A143&gt;=6.15,D143&gt;=0.7),"virginica",IF(AND(B143&gt;=2.55,C143&lt;4.75,A143&lt;6.15,D143&gt;=0.7),"versicolor",IF(AND(D143&gt;=1.7,C143&gt;=4.75,A143&lt;6.15,D143&gt;=0.7),"virginica",IF(AND(C143&lt;5.25,D143&lt;1.7,A143&gt;=6.15,D143&gt;=0.7),"versicolor",IF(AND(C143&gt;=5.25,D143&lt;1.7,A143&gt;=6.15,D143&gt;=0.7),"virginica",IF(AND(C143&lt;4.25,B143&lt;2.55,C143&lt;4.75,A143&lt;6.15,D143&gt;=0.7),"versicolor",IF(AND(C143&gt;=4.25,B143&lt;2.55,C143&lt;4.75,A143&lt;6.15,D143&gt;=0.7),"virginica",IF(AND(B143&lt;2.65,D143&lt;1.7,C143&gt;=4.75,A143&lt;6.15,D143&gt;=0.7),"virginica",IF(AND(B143&gt;=2.65,D143&lt;1.7,C143&gt;=4.75,A143&lt;6.15,D143&gt;=0.7),"versicolor","shouldnthappen"))))))))))</f>
        <v>virginica</v>
      </c>
      <c r="AV143" s="1" t="str">
        <f aca="false">IF(AND(D143&lt;0.75),"setosa",IF(AND(F143&gt;=0.899,D143&gt;=0.75),"virginica",IF(AND(D143&lt;1.65,A143&lt;6.05,F143&lt;0.899,D143&gt;=0.75),"versicolor",IF(AND(D143&gt;=1.65,A143&lt;6.05,F143&lt;0.899,D143&gt;=0.75),"virginica",IF(AND(C143&gt;=5.05,A143&gt;=6.05,F143&lt;0.899,D143&gt;=0.75),"virginica",IF(AND(G143&gt;=13.757,C143&lt;5.05,A143&gt;=6.05,F143&lt;0.899,D143&gt;=0.75),"versicolor",IF(AND(D143&lt;1.6,G143&lt;13.757,C143&lt;5.05,A143&gt;=6.05,F143&lt;0.899,D143&gt;=0.75),"versicolor",IF(AND(D143&gt;=1.6,G143&lt;13.757,C143&lt;5.05,A143&gt;=6.05,F143&lt;0.899,D143&gt;=0.75),"virginica","shouldnthappen"))))))))</f>
        <v>virginica</v>
      </c>
      <c r="AW143" s="1" t="str">
        <f aca="false">IF(AND(F143&lt;0.117,A143&gt;=5.55),"virginica",IF(AND(A143&gt;=5.2,G143&lt;6.086,A143&lt;5.55),"versicolor",IF(AND(D143&lt;0.7,G143&gt;=6.086,A143&lt;5.55),"setosa",IF(AND(D143&gt;=0.7,G143&gt;=6.086,A143&lt;5.55),"versicolor",IF(AND(A143&lt;4.75,A143&lt;5.2,G143&lt;6.086,A143&lt;5.55),"setosa",IF(AND(A143&gt;=4.75,A143&lt;5.2,G143&lt;6.086,A143&lt;5.55),"virginica",IF(AND(D143&gt;=1.65,C143&lt;4.95,F143&gt;=0.117,A143&gt;=5.55),"virginica",IF(AND(D143&gt;=1.75,C143&gt;=4.95,F143&gt;=0.117,A143&gt;=5.55),"virginica",IF(AND(C143&lt;2.6,D143&lt;1.65,C143&lt;4.95,F143&gt;=0.117,A143&gt;=5.55),"setosa",IF(AND(C143&gt;=2.6,D143&lt;1.65,C143&lt;4.95,F143&gt;=0.117,A143&gt;=5.55),"versicolor",IF(AND(D143&lt;1.55,D143&lt;1.75,C143&gt;=4.95,F143&gt;=0.117,A143&gt;=5.55),"virginica",IF(AND(A143&lt;6.95,D143&gt;=1.55,D143&lt;1.75,C143&gt;=4.95,F143&gt;=0.117,A143&gt;=5.55),"versicolor",IF(AND(A143&gt;=6.95,D143&gt;=1.55,D143&lt;1.75,C143&gt;=4.95,F143&gt;=0.117,A143&gt;=5.55),"virginica","shouldnthappen")))))))))))))</f>
        <v>virginica</v>
      </c>
      <c r="AX143" s="1" t="str">
        <f aca="false">IF(AND(D143&lt;0.75),"setosa",IF(AND(F143&lt;0.138,D143&gt;=0.75),"virginica",IF(AND(C143&lt;4.45,A143&lt;6.15,F143&gt;=0.138,D143&gt;=0.75),"versicolor",IF(AND(C143&gt;=5.05,A143&gt;=6.15,F143&gt;=0.138,D143&gt;=0.75),"virginica",IF(AND(B143&lt;2.65,C143&gt;=4.45,A143&lt;6.15,F143&gt;=0.138,D143&gt;=0.75),"virginica",IF(AND(A143&gt;=6.35,C143&lt;5.05,A143&gt;=6.15,F143&gt;=0.138,D143&gt;=0.75),"versicolor",IF(AND(A143&lt;5.65,B143&gt;=2.65,C143&gt;=4.45,A143&lt;6.15,F143&gt;=0.138,D143&gt;=0.75),"virginica",IF(AND(D143&lt;1.75,A143&lt;6.35,C143&lt;5.05,A143&gt;=6.15,F143&gt;=0.138,D143&gt;=0.75),"versicolor",IF(AND(D143&gt;=1.75,A143&lt;6.35,C143&lt;5.05,A143&gt;=6.15,F143&gt;=0.138,D143&gt;=0.75),"virginica",IF(AND(D143&lt;1.7,A143&gt;=5.65,B143&gt;=2.65,C143&gt;=4.45,A143&lt;6.15,F143&gt;=0.138,D143&gt;=0.75),"versicolor",IF(AND(D143&gt;=1.7,A143&gt;=5.65,B143&gt;=2.65,C143&gt;=4.45,A143&lt;6.15,F143&gt;=0.138,D143&gt;=0.75),"virginica","shouldnthappen")))))))))))</f>
        <v>virginica</v>
      </c>
      <c r="AY143" s="1" t="str">
        <f aca="false">IF(AND(D143&lt;0.75,A143&lt;5.55),"setosa",IF(AND(A143&lt;4.95,D143&gt;=0.75,A143&lt;5.55),"virginica",IF(AND(A143&gt;=4.95,D143&gt;=0.75,A143&lt;5.55),"versicolor",IF(AND(C143&lt;2.6,C143&lt;4.85,A143&gt;=5.55),"setosa",IF(AND(C143&gt;=2.6,C143&lt;4.85,A143&gt;=5.55),"versicolor",IF(AND(D143&gt;=1.75,C143&gt;=4.85,A143&gt;=5.55),"virginica",IF(AND(F143&lt;0.405,D143&lt;1.75,C143&gt;=4.85,A143&gt;=5.55),"versicolor",IF(AND(B143&lt;3.05,F143&gt;=0.405,D143&lt;1.75,C143&gt;=4.85,A143&gt;=5.55),"virginica",IF(AND(B143&gt;=3.05,F143&gt;=0.405,D143&lt;1.75,C143&gt;=4.85,A143&gt;=5.55),"versicolor","shouldnthappen")))))))))</f>
        <v>virginica</v>
      </c>
      <c r="AZ143" s="1" t="str">
        <f aca="false">IF(AND(D143&lt;0.75),"setosa",IF(AND(F143&lt;0.9,C143&lt;4.95,D143&gt;=0.75),"versicolor",IF(AND(F143&gt;=0.9,C143&lt;4.95,D143&gt;=0.75),"virginica",IF(AND(D143&gt;=1.7,C143&gt;=4.95,D143&gt;=0.75),"virginica",IF(AND(F143&lt;0.405,D143&lt;1.7,C143&gt;=4.95,D143&gt;=0.75),"versicolor",IF(AND(F143&gt;=0.405,D143&lt;1.7,C143&gt;=4.95,D143&gt;=0.75),"virginica","shouldnthappen"))))))</f>
        <v>virginica</v>
      </c>
      <c r="BA143" s="1" t="str">
        <f aca="false">IF(AND(D143&lt;0.75),"setosa",IF(AND(D143&gt;=1.7,C143&gt;=5.05,D143&gt;=0.75),"virginica",IF(AND(D143&lt;1.45,D143&lt;1.6,C143&lt;5.05,D143&gt;=0.75),"versicolor",IF(AND(A143&lt;5.8,D143&gt;=1.6,C143&lt;5.05,D143&gt;=0.75),"virginica",IF(AND(A143&gt;=5.8,D143&gt;=1.6,C143&lt;5.05,D143&gt;=0.75),"versicolor",IF(AND(F143&lt;0.417,D143&lt;1.7,C143&gt;=5.05,D143&gt;=0.75),"versicolor",IF(AND(F143&gt;=0.417,D143&lt;1.7,C143&gt;=5.05,D143&gt;=0.75),"virginica",IF(AND(A143&lt;5.95,D143&gt;=1.45,D143&lt;1.6,C143&lt;5.05,D143&gt;=0.75),"versicolor",IF(AND(G143&lt;10.618,A143&gt;=5.95,D143&gt;=1.45,D143&lt;1.6,C143&lt;5.05,D143&gt;=0.75),"virginica",IF(AND(G143&gt;=10.618,A143&gt;=5.95,D143&gt;=1.45,D143&lt;1.6,C143&lt;5.05,D143&gt;=0.75),"versicolor","shouldnthappen"))))))))))</f>
        <v>virginica</v>
      </c>
      <c r="BB143" s="1" t="str">
        <f aca="false">IF(AND(C143&lt;2.6),"setosa",IF(AND(D143&gt;=1.75,C143&gt;=2.6),"virginica",IF(AND(C143&gt;=5.45,D143&lt;1.75,C143&gt;=2.6),"virginica",IF(AND(F143&gt;=0.259,C143&lt;5.45,D143&lt;1.75,C143&gt;=2.6),"versicolor",IF(AND(C143&lt;5.05,F143&lt;0.259,C143&lt;5.45,D143&lt;1.75,C143&gt;=2.6),"versicolor",IF(AND(C143&gt;=5.05,F143&lt;0.259,C143&lt;5.45,D143&lt;1.75,C143&gt;=2.6),"virginica","shouldnthappen"))))))</f>
        <v>virginica</v>
      </c>
      <c r="BC143" s="1" t="str">
        <f aca="false">IF(AND(A143&lt;4.95,B143&lt;2.7,A143&lt;5.55),"virginica",IF(AND(A143&gt;=4.95,B143&lt;2.7,A143&lt;5.55),"versicolor",IF(AND(C143&lt;3.2,B143&gt;=2.7,A143&lt;5.55),"setosa",IF(AND(C143&gt;=3.2,B143&gt;=2.7,A143&lt;5.55),"versicolor",IF(AND(F143&gt;=0.85,A143&lt;6.15,A143&gt;=5.55),"virginica",IF(AND(D143&lt;1.45,A143&gt;=6.15,A143&gt;=5.55),"versicolor",IF(AND(C143&lt;4.8,F143&lt;0.85,A143&lt;6.15,A143&gt;=5.55),"versicolor",IF(AND(D143&gt;=1.7,D143&gt;=1.45,A143&gt;=6.15,A143&gt;=5.55),"virginica",IF(AND(G143&lt;9.333,C143&gt;=4.8,F143&lt;0.85,A143&lt;6.15,A143&gt;=5.55),"versicolor",IF(AND(G143&gt;=9.333,C143&gt;=4.8,F143&lt;0.85,A143&lt;6.15,A143&gt;=5.55),"virginica",IF(AND(C143&lt;4.9,D143&lt;1.7,D143&gt;=1.45,A143&gt;=6.15,A143&gt;=5.55),"versicolor",IF(AND(C143&gt;=4.9,D143&lt;1.7,D143&gt;=1.45,A143&gt;=6.15,A143&gt;=5.55),"virginica","shouldnthappen"))))))))))))</f>
        <v>virginica</v>
      </c>
      <c r="BD143" s="1" t="str">
        <f aca="false">IF(AND(C143&lt;2.35),"setosa",IF(AND(C143&lt;4.75,B143&lt;2.55,C143&gt;=2.35),"versicolor",IF(AND(C143&gt;=4.75,B143&lt;2.55,C143&gt;=2.35),"virginica",IF(AND(C143&lt;4.75,B143&gt;=2.55,C143&gt;=2.35),"versicolor",IF(AND(D143&gt;=1.75,C143&gt;=4.75,B143&gt;=2.55,C143&gt;=2.35),"virginica",IF(AND(A143&gt;=6.5,D143&lt;1.75,C143&gt;=4.75,B143&gt;=2.55,C143&gt;=2.35),"versicolor",IF(AND(A143&lt;6.05,A143&lt;6.5,D143&lt;1.75,C143&gt;=4.75,B143&gt;=2.55,C143&gt;=2.35),"versicolor",IF(AND(A143&gt;=6.05,A143&lt;6.5,D143&lt;1.75,C143&gt;=4.75,B143&gt;=2.55,C143&gt;=2.35),"virginica","shouldnthappen"))))))))</f>
        <v>virginica</v>
      </c>
      <c r="BE143" s="1" t="str">
        <f aca="false">IF(AND(C143&lt;2.5),"setosa",IF(AND(D143&lt;1.65,C143&lt;4.75,C143&gt;=2.5),"versicolor",IF(AND(D143&gt;=1.65,C143&lt;4.75,C143&gt;=2.5),"virginica",IF(AND(D143&gt;=1.75,C143&gt;=4.75,C143&gt;=2.5),"virginica",IF(AND(C143&lt;4.95,D143&lt;1.75,C143&gt;=4.75,C143&gt;=2.5),"versicolor",IF(AND(A143&lt;6.5,C143&gt;=4.95,D143&lt;1.75,C143&gt;=4.75,C143&gt;=2.5),"virginica",IF(AND(A143&gt;=6.5,C143&gt;=4.95,D143&lt;1.75,C143&gt;=4.75,C143&gt;=2.5),"versicolor","shouldnthappen")))))))</f>
        <v>virginica</v>
      </c>
      <c r="BF143" s="1" t="str">
        <f aca="false">IF(AND(G143&gt;=15.244),"virginica",IF(AND(C143&lt;3.2,B143&gt;=3.15,G143&lt;15.244),"setosa",IF(AND(A143&gt;=4.95,C143&lt;4.7,B143&lt;3.15,G143&lt;15.244),"versicolor",IF(AND(C143&gt;=5.15,C143&gt;=4.7,B143&lt;3.15,G143&lt;15.244),"virginica",IF(AND(A143&gt;=6.45,C143&gt;=3.2,B143&gt;=3.15,G143&lt;15.244),"virginica",IF(AND(D143&lt;0.95,A143&lt;4.95,C143&lt;4.7,B143&lt;3.15,G143&lt;15.244),"setosa",IF(AND(D143&gt;=0.95,A143&lt;4.95,C143&lt;4.7,B143&lt;3.15,G143&lt;15.244),"virginica",IF(AND(F143&lt;0.816,A143&lt;6.45,C143&gt;=3.2,B143&gt;=3.15,G143&lt;15.244),"virginica",IF(AND(F143&gt;=0.816,A143&lt;6.45,C143&gt;=3.2,B143&gt;=3.15,G143&lt;15.244),"versicolor",IF(AND(A143&gt;=6.5,B143&lt;3.05,C143&lt;5.15,C143&gt;=4.7,B143&lt;3.15,G143&lt;15.244),"versicolor",IF(AND(G143&lt;11.093,B143&gt;=3.05,C143&lt;5.15,C143&gt;=4.7,B143&lt;3.15,G143&lt;15.244),"virginica",IF(AND(G143&gt;=11.093,B143&gt;=3.05,C143&lt;5.15,C143&gt;=4.7,B143&lt;3.15,G143&lt;15.244),"versicolor",IF(AND(D143&gt;=1.7,A143&lt;6.5,B143&lt;3.05,C143&lt;5.15,C143&gt;=4.7,B143&lt;3.15,G143&lt;15.244),"virginica",IF(AND(G143&lt;7.498,D143&lt;1.7,A143&lt;6.5,B143&lt;3.05,C143&lt;5.15,C143&gt;=4.7,B143&lt;3.15,G143&lt;15.244),"virginica",IF(AND(G143&gt;=7.498,D143&lt;1.7,A143&lt;6.5,B143&lt;3.05,C143&lt;5.15,C143&gt;=4.7,B143&lt;3.15,G143&lt;15.244),"versicolor","shouldnthappen")))))))))))))))</f>
        <v>virginica</v>
      </c>
      <c r="BG143" s="1" t="str">
        <f aca="false">IF(AND(B143&gt;=3.35,C143&lt;4.85),"setosa",IF(AND(D143&gt;=1.75,C143&gt;=4.85),"virginica",IF(AND(D143&lt;0.75,B143&lt;3.35,C143&lt;4.85),"setosa",IF(AND(G143&gt;=13.879,D143&lt;1.75,C143&gt;=4.85),"versicolor",IF(AND(F143&gt;=0.9,D143&gt;=0.75,B143&lt;3.35,C143&lt;4.85),"virginica",IF(AND(F143&gt;=0.405,G143&lt;13.879,D143&lt;1.75,C143&gt;=4.85),"virginica",IF(AND(B143&gt;=2.55,F143&lt;0.9,D143&gt;=0.75,B143&lt;3.35,C143&lt;4.85),"versicolor",IF(AND(G143&lt;7.498,F143&lt;0.405,G143&lt;13.879,D143&lt;1.75,C143&gt;=4.85),"virginica",IF(AND(G143&gt;=7.498,F143&lt;0.405,G143&lt;13.879,D143&lt;1.75,C143&gt;=4.85),"versicolor",IF(AND(G143&lt;5.656,B143&lt;2.55,F143&lt;0.9,D143&gt;=0.75,B143&lt;3.35,C143&lt;4.85),"virginica",IF(AND(G143&gt;=5.656,B143&lt;2.55,F143&lt;0.9,D143&gt;=0.75,B143&lt;3.35,C143&lt;4.85),"versicolor","shouldnthappen")))))))))))</f>
        <v>virginica</v>
      </c>
      <c r="BH143" s="1" t="str">
        <f aca="false">IF(AND(D143&lt;0.7),"setosa",IF(AND(D143&gt;=1.65,A143&lt;6.65,D143&gt;=0.7),"virginica",IF(AND(D143&lt;1.55,A143&gt;=6.65,D143&gt;=0.7),"versicolor",IF(AND(D143&gt;=1.55,A143&gt;=6.65,D143&gt;=0.7),"virginica",IF(AND(F143&gt;=0.529,D143&lt;1.65,A143&lt;6.65,D143&gt;=0.7),"versicolor",IF(AND(C143&gt;=5.35,F143&lt;0.529,D143&lt;1.65,A143&lt;6.65,D143&gt;=0.7),"virginica",IF(AND(G143&gt;=7.411,C143&lt;5.35,F143&lt;0.529,D143&lt;1.65,A143&lt;6.65,D143&gt;=0.7),"versicolor",IF(AND(G143&lt;6.927,G143&lt;7.411,C143&lt;5.35,F143&lt;0.529,D143&lt;1.65,A143&lt;6.65,D143&gt;=0.7),"versicolor",IF(AND(G143&gt;=6.927,G143&lt;7.411,C143&lt;5.35,F143&lt;0.529,D143&lt;1.65,A143&lt;6.65,D143&gt;=0.7),"virginica","shouldnthappen")))))))))</f>
        <v>virginica</v>
      </c>
      <c r="BI143" s="1" t="str">
        <f aca="false">IF(AND(D143&gt;=1.7),"virginica",IF(AND(D143&lt;0.7,D143&lt;1.7),"setosa",IF(AND(D143&lt;1.45,G143&lt;7.37,D143&gt;=0.7,D143&lt;1.7),"versicolor",IF(AND(D143&gt;=1.45,G143&lt;7.37,D143&gt;=0.7,D143&lt;1.7),"virginica",IF(AND(B143&gt;=2.65,G143&gt;=7.37,D143&gt;=0.7,D143&lt;1.7),"versicolor",IF(AND(C143&lt;5.05,B143&lt;2.65,G143&gt;=7.37,D143&gt;=0.7,D143&lt;1.7),"versicolor",IF(AND(C143&gt;=5.05,B143&lt;2.65,G143&gt;=7.37,D143&gt;=0.7,D143&lt;1.7),"virginica","shouldnthappen")))))))</f>
        <v>virginica</v>
      </c>
    </row>
    <row r="144" customFormat="false" ht="13.8" hidden="false" customHeight="false" outlineLevel="0" collapsed="false">
      <c r="A144" s="1" t="n">
        <v>6.5</v>
      </c>
      <c r="B144" s="1" t="n">
        <v>3</v>
      </c>
      <c r="C144" s="1" t="n">
        <v>5.5</v>
      </c>
      <c r="D144" s="1" t="n">
        <v>1.8</v>
      </c>
      <c r="E144" s="1" t="s">
        <v>93</v>
      </c>
      <c r="F144" s="1" t="n">
        <v>0.00120320729911327</v>
      </c>
      <c r="G144" s="1" t="n">
        <v>9.23519148118794</v>
      </c>
      <c r="H144" s="11" t="str">
        <f aca="false">E144</f>
        <v>virginica</v>
      </c>
      <c r="I144" s="1" t="str">
        <f aca="false">INDEX(L144:BI144, MODE(MATCH(L144:BI144, L144:BI144, 0 )))</f>
        <v>virginica</v>
      </c>
      <c r="J144" s="12" t="n">
        <f aca="false">COUNTIF(L144:BI144, H144) / COUNTA(L144:BI144)</f>
        <v>1</v>
      </c>
      <c r="K144" s="13" t="n">
        <f aca="false">I144=H144</f>
        <v>1</v>
      </c>
      <c r="L144" s="1" t="str">
        <f aca="false">IF(AND(C144&lt;3.65,B144&gt;=3.35),"setosa",IF(AND(C144&gt;=3.65,B144&gt;=3.35),"virginica",IF(AND(C144&lt;2.35,C144&lt;4.85,B144&lt;3.35),"setosa",IF(AND(F144&gt;=0.899,C144&gt;=2.35,C144&lt;4.85,B144&lt;3.35),"virginica",IF(AND(G144&gt;=8.268,B144&lt;2.75,C144&gt;=4.85,B144&lt;3.35),"virginica",IF(AND(D144&lt;1.55,B144&gt;=2.75,C144&gt;=4.85,B144&lt;3.35),"versicolor",IF(AND(D144&gt;=1.55,B144&gt;=2.75,C144&gt;=4.85,B144&lt;3.35),"virginica",IF(AND(G144&lt;6.537,F144&lt;0.899,C144&gt;=2.35,C144&lt;4.85,B144&lt;3.35),"virginica",IF(AND(G144&gt;=6.537,F144&lt;0.899,C144&gt;=2.35,C144&lt;4.85,B144&lt;3.35),"versicolor",IF(AND(G144&lt;6.878,G144&lt;8.268,B144&lt;2.75,C144&gt;=4.85,B144&lt;3.35),"virginica",IF(AND(G144&gt;=6.878,G144&lt;8.268,B144&lt;2.75,C144&gt;=4.85,B144&lt;3.35),"versicolor","shouldnthappen")))))))))))</f>
        <v>virginica</v>
      </c>
      <c r="M144" s="1" t="str">
        <f aca="false">IF(AND(C144&lt;2.6),"setosa",IF(AND(D144&gt;=1.75,C144&gt;=2.6),"virginica",IF(AND(G144&lt;6.094,D144&lt;1.75,C144&gt;=2.6),"virginica",IF(AND(D144&lt;1.35,G144&gt;=6.094,D144&lt;1.75,C144&gt;=2.6),"versicolor",IF(AND(C144&lt;5.05,D144&gt;=1.35,G144&gt;=6.094,D144&lt;1.75,C144&gt;=2.6),"versicolor",IF(AND(C144&gt;=5.05,D144&gt;=1.35,G144&gt;=6.094,D144&lt;1.75,C144&gt;=2.6),"virginica","shouldnthappen"))))))</f>
        <v>virginica</v>
      </c>
      <c r="N144" s="1" t="str">
        <f aca="false">IF(AND(A144&lt;6.6,B144&gt;=3.45),"setosa",IF(AND(A144&gt;=6.6,B144&gt;=3.45),"virginica",IF(AND(D144&lt;0.7,C144&lt;4.75,B144&lt;3.45),"setosa",IF(AND(D144&gt;=0.7,C144&lt;4.75,B144&lt;3.45),"versicolor",IF(AND(C144&gt;=5.15,C144&gt;=4.75,B144&lt;3.45),"virginica",IF(AND(D144&gt;=1.7,A144&lt;6.5,C144&lt;5.15,C144&gt;=4.75,B144&lt;3.45),"virginica",IF(AND(C144&lt;5.05,A144&gt;=6.5,C144&lt;5.15,C144&gt;=4.75,B144&lt;3.45),"versicolor",IF(AND(C144&gt;=5.05,A144&gt;=6.5,C144&lt;5.15,C144&gt;=4.75,B144&lt;3.45),"virginica",IF(AND(G144&lt;7.498,D144&lt;1.7,A144&lt;6.5,C144&lt;5.15,C144&gt;=4.75,B144&lt;3.45),"virginica",IF(AND(G144&gt;=7.498,D144&lt;1.7,A144&lt;6.5,C144&lt;5.15,C144&gt;=4.75,B144&lt;3.45),"versicolor","shouldnthappen"))))))))))</f>
        <v>virginica</v>
      </c>
      <c r="O144" s="1" t="str">
        <f aca="false">IF(AND(D144&lt;0.75),"setosa",IF(AND(C144&lt;4.75,C144&lt;4.85,D144&gt;=0.75),"versicolor",IF(AND(A144&gt;=6.05,C144&gt;=4.85,D144&gt;=0.75),"virginica",IF(AND(D144&lt;1.6,C144&gt;=4.75,C144&lt;4.85,D144&gt;=0.75),"versicolor",IF(AND(D144&gt;=1.6,C144&gt;=4.75,C144&lt;4.85,D144&gt;=0.75),"virginica",IF(AND(A144&lt;5.9,A144&lt;6.05,C144&gt;=4.85,D144&gt;=0.75),"virginica",IF(AND(A144&gt;=5.9,A144&lt;6.05,C144&gt;=4.85,D144&gt;=0.75),"versicolor","shouldnthappen")))))))</f>
        <v>virginica</v>
      </c>
      <c r="P144" s="1" t="str">
        <f aca="false">IF(AND(D144&lt;0.75),"setosa",IF(AND(A144&lt;5.55,D144&gt;=0.75),"versicolor",IF(AND(D144&gt;=1.7,G144&lt;13.158,A144&gt;=5.55,D144&gt;=0.75),"virginica",IF(AND(B144&lt;2.45,D144&lt;1.7,G144&lt;13.158,A144&gt;=5.55,D144&gt;=0.75),"virginica",IF(AND(B144&gt;=2.45,D144&lt;1.7,G144&lt;13.158,A144&gt;=5.55,D144&gt;=0.75),"versicolor",IF(AND(B144&gt;=3.05,G144&lt;15.551,G144&gt;=13.158,A144&gt;=5.55,D144&gt;=0.75),"versicolor",IF(AND(B144&lt;2.9,G144&gt;=15.551,G144&gt;=13.158,A144&gt;=5.55,D144&gt;=0.75),"versicolor",IF(AND(B144&gt;=2.9,G144&gt;=15.551,G144&gt;=13.158,A144&gt;=5.55,D144&gt;=0.75),"virginica",IF(AND(D144&lt;1.3,G144&lt;14.221,B144&lt;3.05,G144&lt;15.551,G144&gt;=13.158,A144&gt;=5.55,D144&gt;=0.75),"versicolor",IF(AND(D144&gt;=1.3,G144&lt;14.221,B144&lt;3.05,G144&lt;15.551,G144&gt;=13.158,A144&gt;=5.55,D144&gt;=0.75),"virginica",IF(AND(C144&lt;4.9,G144&gt;=14.221,B144&lt;3.05,G144&lt;15.551,G144&gt;=13.158,A144&gt;=5.55,D144&gt;=0.75),"versicolor",IF(AND(C144&gt;=4.9,G144&gt;=14.221,B144&lt;3.05,G144&lt;15.551,G144&gt;=13.158,A144&gt;=5.55,D144&gt;=0.75),"virginica","shouldnthappen"))))))))))))</f>
        <v>virginica</v>
      </c>
      <c r="Q144" s="1" t="str">
        <f aca="false">IF(AND(C144&lt;2.6),"setosa",IF(AND(A144&gt;=4.95,C144&lt;4.75,C144&gt;=2.6),"versicolor",IF(AND(D144&gt;=1.75,C144&gt;=4.75,C144&gt;=2.6),"virginica",IF(AND(B144&lt;2.45,A144&lt;4.95,C144&lt;4.75,C144&gt;=2.6),"versicolor",IF(AND(B144&gt;=2.45,A144&lt;4.95,C144&lt;4.75,C144&gt;=2.6),"virginica",IF(AND(G144&lt;7.498,D144&lt;1.75,C144&gt;=4.75,C144&gt;=2.6),"virginica",IF(AND(F144&lt;0.417,G144&gt;=7.498,D144&lt;1.75,C144&gt;=4.75,C144&gt;=2.6),"versicolor",IF(AND(F144&lt;0.442,F144&gt;=0.417,G144&gt;=7.498,D144&lt;1.75,C144&gt;=4.75,C144&gt;=2.6),"virginica",IF(AND(F144&gt;=0.442,F144&gt;=0.417,G144&gt;=7.498,D144&lt;1.75,C144&gt;=4.75,C144&gt;=2.6),"versicolor","shouldnthappen")))))))))</f>
        <v>virginica</v>
      </c>
      <c r="R144" s="1" t="str">
        <f aca="false">IF(AND(D144&lt;0.75),"setosa",IF(AND(D144&lt;1.75,A144&gt;=6.25,D144&gt;=0.75),"versicolor",IF(AND(D144&gt;=1.75,A144&gt;=6.25,D144&gt;=0.75),"virginica",IF(AND(D144&lt;1.6,C144&lt;4.75,A144&lt;6.25,D144&gt;=0.75),"versicolor",IF(AND(D144&gt;=1.6,C144&lt;4.75,A144&lt;6.25,D144&gt;=0.75),"virginica",IF(AND(G144&lt;6.998,C144&gt;=4.75,A144&lt;6.25,D144&gt;=0.75),"virginica",IF(AND(A144&lt;6.05,G144&gt;=6.998,C144&gt;=4.75,A144&lt;6.25,D144&gt;=0.75),"versicolor",IF(AND(A144&gt;=6.05,G144&gt;=6.998,C144&gt;=4.75,A144&lt;6.25,D144&gt;=0.75),"virginica","shouldnthappen"))))))))</f>
        <v>virginica</v>
      </c>
      <c r="S144" s="1" t="str">
        <f aca="false">IF(AND(B144&gt;=3.05,A144&lt;5.45),"setosa",IF(AND(C144&lt;2.2,B144&lt;3.05,A144&lt;5.45),"setosa",IF(AND(C144&gt;=2.2,B144&lt;3.05,A144&lt;5.45),"versicolor",IF(AND(B144&lt;3.7,C144&lt;4.8,A144&gt;=5.45),"versicolor",IF(AND(B144&gt;=3.7,C144&lt;4.8,A144&gt;=5.45),"setosa",IF(AND(G144&lt;13.757,C144&lt;5.05,C144&gt;=4.8,A144&gt;=5.45),"virginica",IF(AND(G144&gt;=13.757,C144&lt;5.05,C144&gt;=4.8,A144&gt;=5.45),"versicolor",IF(AND(C144&gt;=5.15,C144&gt;=5.05,C144&gt;=4.8,A144&gt;=5.45),"virginica",IF(AND(A144&lt;5.95,C144&lt;5.15,C144&gt;=5.05,C144&gt;=4.8,A144&gt;=5.45),"virginica",IF(AND(D144&gt;=1.8,A144&gt;=5.95,C144&lt;5.15,C144&gt;=5.05,C144&gt;=4.8,A144&gt;=5.45),"virginica",IF(AND(B144&lt;2.75,D144&lt;1.8,A144&gt;=5.95,C144&lt;5.15,C144&gt;=5.05,C144&gt;=4.8,A144&gt;=5.45),"versicolor",IF(AND(B144&gt;=2.75,D144&lt;1.8,A144&gt;=5.95,C144&lt;5.15,C144&gt;=5.05,C144&gt;=4.8,A144&gt;=5.45),"virginica","shouldnthappen"))))))))))))</f>
        <v>virginica</v>
      </c>
      <c r="T144" s="1" t="str">
        <f aca="false">IF(AND(C144&lt;2.6),"setosa",IF(AND(D144&lt;1.65,C144&lt;4.75,C144&gt;=2.6),"versicolor",IF(AND(D144&gt;=1.65,C144&lt;4.75,C144&gt;=2.6),"virginica",IF(AND(G144&gt;=8.494,A144&lt;6.6,C144&gt;=4.75,C144&gt;=2.6),"virginica",IF(AND(C144&lt;5.2,A144&gt;=6.6,C144&gt;=4.75,C144&gt;=2.6),"versicolor",IF(AND(C144&gt;=5.2,A144&gt;=6.6,C144&gt;=4.75,C144&gt;=2.6),"virginica",IF(AND(A144&lt;5.95,G144&lt;8.494,A144&lt;6.6,C144&gt;=4.75,C144&gt;=2.6),"virginica",IF(AND(A144&gt;=5.95,G144&lt;8.494,A144&lt;6.6,C144&gt;=4.75,C144&gt;=2.6),"versicolor","shouldnthappen"))))))))</f>
        <v>virginica</v>
      </c>
      <c r="U144" s="1" t="str">
        <f aca="false">IF(AND(C144&lt;3.65,B144&gt;=3.35),"setosa",IF(AND(C144&gt;=3.65,B144&gt;=3.35),"virginica",IF(AND(C144&lt;2.35,A144&lt;6.25,B144&lt;3.35),"setosa",IF(AND(C144&lt;4.85,A144&gt;=6.25,B144&lt;3.35),"versicolor",IF(AND(G144&gt;=15.426,C144&gt;=2.35,A144&lt;6.25,B144&lt;3.35),"virginica",IF(AND(D144&gt;=1.55,C144&gt;=4.85,A144&gt;=6.25,B144&lt;3.35),"virginica",IF(AND(D144&lt;1.8,G144&lt;15.426,C144&gt;=2.35,A144&lt;6.25,B144&lt;3.35),"versicolor",IF(AND(D144&gt;=1.8,G144&lt;15.426,C144&gt;=2.35,A144&lt;6.25,B144&lt;3.35),"virginica",IF(AND(B144&lt;2.95,D144&lt;1.55,C144&gt;=4.85,A144&gt;=6.25,B144&lt;3.35),"virginica",IF(AND(B144&gt;=2.95,D144&lt;1.55,C144&gt;=4.85,A144&gt;=6.25,B144&lt;3.35),"versicolor","shouldnthappen"))))))))))</f>
        <v>virginica</v>
      </c>
      <c r="V144" s="1" t="str">
        <f aca="false">IF(AND(C144&lt;2.6),"setosa",IF(AND(C144&gt;=4.85,C144&gt;=2.6),"virginica",IF(AND(F144&gt;=0.9,C144&lt;4.85,C144&gt;=2.6),"virginica",IF(AND(G144&lt;5.656,F144&lt;0.9,C144&lt;4.85,C144&gt;=2.6),"virginica",IF(AND(G144&gt;=5.656,F144&lt;0.9,C144&lt;4.85,C144&gt;=2.6),"versicolor","shouldnthappen")))))</f>
        <v>virginica</v>
      </c>
      <c r="W144" s="1" t="str">
        <f aca="false">IF(AND(D144&gt;=1.75,G144&gt;=13.795),"virginica",IF(AND(D144&gt;=1.5,G144&gt;=12.335,G144&lt;13.795),"virginica",IF(AND(C144&lt;2.45,C144&lt;4.85,G144&lt;12.335,G144&lt;13.795),"setosa",IF(AND(C144&gt;=2.45,C144&lt;4.85,G144&lt;12.335,G144&lt;13.795),"versicolor",IF(AND(D144&gt;=1.7,C144&gt;=4.85,G144&lt;12.335,G144&lt;13.795),"virginica",IF(AND(B144&gt;=3.25,D144&lt;1.5,G144&gt;=12.335,G144&lt;13.795),"setosa",IF(AND(D144&lt;1,F144&lt;0.255,D144&lt;1.75,G144&gt;=13.795),"setosa",IF(AND(D144&gt;=1,F144&lt;0.255,D144&lt;1.75,G144&gt;=13.795),"versicolor",IF(AND(A144&lt;5.4,F144&gt;=0.255,D144&lt;1.75,G144&gt;=13.795),"setosa",IF(AND(A144&gt;=5.4,F144&gt;=0.255,D144&lt;1.75,G144&gt;=13.795),"versicolor",IF(AND(A144&lt;6.15,D144&lt;1.7,C144&gt;=4.85,G144&lt;12.335,G144&lt;13.795),"versicolor",IF(AND(A144&gt;=6.15,D144&lt;1.7,C144&gt;=4.85,G144&lt;12.335,G144&lt;13.795),"virginica",IF(AND(C144&lt;5,B144&lt;3.25,D144&lt;1.5,G144&gt;=12.335,G144&lt;13.795),"versicolor",IF(AND(C144&gt;=5,B144&lt;3.25,D144&lt;1.5,G144&gt;=12.335,G144&lt;13.795),"virginica","shouldnthappen"))))))))))))))</f>
        <v>virginica</v>
      </c>
      <c r="X144" s="1" t="str">
        <f aca="false">IF(AND(C144&lt;2.5,A144&lt;5.55),"setosa",IF(AND(F144&lt;0.096,A144&gt;=5.55),"virginica",IF(AND(D144&lt;1.6,C144&gt;=2.5,A144&lt;5.55),"versicolor",IF(AND(D144&gt;=1.6,C144&gt;=2.5,A144&lt;5.55),"virginica",IF(AND(F144&gt;=0.156,C144&lt;4.75,F144&gt;=0.096,A144&gt;=5.55),"versicolor",IF(AND(D144&gt;=1.75,C144&gt;=4.75,F144&gt;=0.096,A144&gt;=5.55),"virginica",IF(AND(B144&lt;3.3,F144&lt;0.156,C144&lt;4.75,F144&gt;=0.096,A144&gt;=5.55),"versicolor",IF(AND(B144&gt;=3.3,F144&lt;0.156,C144&lt;4.75,F144&gt;=0.096,A144&gt;=5.55),"setosa",IF(AND(B144&lt;2.45,A144&lt;6.05,D144&lt;1.75,C144&gt;=4.75,F144&gt;=0.096,A144&gt;=5.55),"virginica",IF(AND(B144&gt;=2.45,A144&lt;6.05,D144&lt;1.75,C144&gt;=4.75,F144&gt;=0.096,A144&gt;=5.55),"versicolor",IF(AND(F144&lt;0.205,A144&gt;=6.05,D144&lt;1.75,C144&gt;=4.75,F144&gt;=0.096,A144&gt;=5.55),"versicolor",IF(AND(F144&gt;=0.205,A144&gt;=6.05,D144&lt;1.75,C144&gt;=4.75,F144&gt;=0.096,A144&gt;=5.55),"virginica","shouldnthappen"))))))))))))</f>
        <v>virginica</v>
      </c>
      <c r="Y144" s="1" t="str">
        <f aca="false">IF(AND(C144&lt;2.35,A144&lt;5.55),"setosa",IF(AND(C144&gt;=5.05,A144&gt;=5.55),"virginica",IF(AND(D144&lt;1.6,C144&gt;=2.35,A144&lt;5.55),"versicolor",IF(AND(D144&gt;=1.6,C144&gt;=2.35,A144&lt;5.55),"virginica",IF(AND(D144&gt;=1.75,C144&lt;5.05,A144&gt;=5.55),"virginica",IF(AND(B144&gt;=3.55,D144&lt;1.75,C144&lt;5.05,A144&gt;=5.55),"setosa",IF(AND(G144&lt;6.3,B144&lt;3.55,D144&lt;1.75,C144&lt;5.05,A144&gt;=5.55),"virginica",IF(AND(G144&gt;=6.3,B144&lt;3.55,D144&lt;1.75,C144&lt;5.05,A144&gt;=5.55),"versicolor","shouldnthappen"))))))))</f>
        <v>virginica</v>
      </c>
      <c r="Z144" s="1" t="str">
        <f aca="false">IF(AND(D144&lt;0.75),"setosa",IF(AND(B144&gt;=2.55,C144&lt;4.85,D144&gt;=0.75),"versicolor",IF(AND(D144&gt;=1.7,C144&gt;=4.85,D144&gt;=0.75),"virginica",IF(AND(D144&lt;1.6,B144&lt;2.55,C144&lt;4.85,D144&gt;=0.75),"versicolor",IF(AND(D144&gt;=1.6,B144&lt;2.55,C144&lt;4.85,D144&gt;=0.75),"virginica",IF(AND(B144&lt;2.65,D144&lt;1.7,C144&gt;=4.85,D144&gt;=0.75),"virginica",IF(AND(F144&lt;0.325,B144&gt;=2.65,D144&lt;1.7,C144&gt;=4.85,D144&gt;=0.75),"virginica",IF(AND(G144&lt;10.717,F144&gt;=0.325,B144&gt;=2.65,D144&lt;1.7,C144&gt;=4.85,D144&gt;=0.75),"versicolor",IF(AND(G144&gt;=10.717,F144&gt;=0.325,B144&gt;=2.65,D144&lt;1.7,C144&gt;=4.85,D144&gt;=0.75),"virginica","shouldnthappen")))))))))</f>
        <v>virginica</v>
      </c>
      <c r="AA144" s="1" t="str">
        <f aca="false">IF(AND(D144&lt;0.75),"setosa",IF(AND(D144&gt;=1.75,D144&gt;=0.75),"virginica",IF(AND(F144&gt;=0.455,D144&lt;1.75,D144&gt;=0.75),"versicolor",IF(AND(D144&lt;1.45,F144&lt;0.455,D144&lt;1.75,D144&gt;=0.75),"versicolor",IF(AND(F144&lt;0.247,D144&gt;=1.45,F144&lt;0.455,D144&lt;1.75,D144&gt;=0.75),"versicolor",IF(AND(F144&gt;=0.247,D144&gt;=1.45,F144&lt;0.455,D144&lt;1.75,D144&gt;=0.75),"virginica","shouldnthappen"))))))</f>
        <v>virginica</v>
      </c>
      <c r="AB144" s="1" t="str">
        <f aca="false">IF(AND(F144&gt;=0.221,B144&gt;=3.35),"setosa",IF(AND(A144&lt;5.3,F144&gt;=0.683,B144&lt;3.35),"setosa",IF(AND(A144&lt;6.45,F144&lt;0.221,B144&gt;=3.35),"setosa",IF(AND(A144&gt;=6.45,F144&lt;0.221,B144&gt;=3.35),"virginica",IF(AND(G144&lt;6.3,A144&lt;6.25,F144&lt;0.683,B144&lt;3.35),"virginica",IF(AND(G144&lt;13.795,A144&gt;=6.25,F144&lt;0.683,B144&lt;3.35),"virginica",IF(AND(D144&lt;1.65,A144&gt;=5.3,F144&gt;=0.683,B144&lt;3.35),"versicolor",IF(AND(D144&gt;=1.65,A144&gt;=5.3,F144&gt;=0.683,B144&lt;3.35),"virginica",IF(AND(D144&lt;0.6,G144&gt;=6.3,A144&lt;6.25,F144&lt;0.683,B144&lt;3.35),"setosa",IF(AND(D144&lt;1.7,G144&gt;=13.795,A144&gt;=6.25,F144&lt;0.683,B144&lt;3.35),"versicolor",IF(AND(D144&gt;=1.7,G144&gt;=13.795,A144&gt;=6.25,F144&lt;0.683,B144&lt;3.35),"virginica",IF(AND(C144&gt;=5.35,D144&gt;=0.6,G144&gt;=6.3,A144&lt;6.25,F144&lt;0.683,B144&lt;3.35),"virginica",IF(AND(D144&lt;1.75,C144&lt;5.35,D144&gt;=0.6,G144&gt;=6.3,A144&lt;6.25,F144&lt;0.683,B144&lt;3.35),"versicolor",IF(AND(D144&gt;=1.75,C144&lt;5.35,D144&gt;=0.6,G144&gt;=6.3,A144&lt;6.25,F144&lt;0.683,B144&lt;3.35),"virginica","shouldnthappen"))))))))))))))</f>
        <v>virginica</v>
      </c>
      <c r="AC144" s="1" t="str">
        <f aca="false">IF(AND(B144&gt;=3.3),"setosa",IF(AND(C144&lt;2.45,D144&lt;1.55,B144&lt;3.3),"setosa",IF(AND(F144&gt;=0.211,D144&gt;=1.55,B144&lt;3.3),"virginica",IF(AND(C144&lt;4.9,C144&gt;=2.45,D144&lt;1.55,B144&lt;3.3),"versicolor",IF(AND(C144&gt;=4.9,C144&gt;=2.45,D144&lt;1.55,B144&lt;3.3),"virginica",IF(AND(F144&lt;0.138,F144&lt;0.211,D144&gt;=1.55,B144&lt;3.3),"virginica",IF(AND(F144&gt;=0.138,F144&lt;0.211,D144&gt;=1.55,B144&lt;3.3),"versicolor","shouldnthappen")))))))</f>
        <v>virginica</v>
      </c>
      <c r="AD144" s="1" t="str">
        <f aca="false">IF(AND(D144&gt;=1.75),"virginica",IF(AND(D144&lt;0.75,D144&lt;1.75),"setosa",IF(AND(D144&lt;1.35,D144&gt;=0.75,D144&lt;1.75),"versicolor",IF(AND(B144&lt;2.6,C144&lt;4.85,D144&gt;=1.35,D144&gt;=0.75,D144&lt;1.75),"virginica",IF(AND(B144&gt;=2.6,C144&lt;4.85,D144&gt;=1.35,D144&gt;=0.75,D144&lt;1.75),"versicolor",IF(AND(A144&lt;6.4,C144&gt;=4.85,D144&gt;=1.35,D144&gt;=0.75,D144&lt;1.75),"virginica",IF(AND(A144&gt;=6.4,C144&gt;=4.85,D144&gt;=1.35,D144&gt;=0.75,D144&lt;1.75),"versicolor","shouldnthappen")))))))</f>
        <v>virginica</v>
      </c>
      <c r="AE144" s="1" t="str">
        <f aca="false">IF(AND(C144&lt;2.45),"setosa",IF(AND(F144&lt;0.07,C144&gt;=2.45),"virginica",IF(AND(A144&gt;=5,C144&lt;4.75,F144&gt;=0.07,C144&gt;=2.45),"versicolor",IF(AND(F144&lt;0.182,C144&gt;=4.75,F144&gt;=0.07,C144&gt;=2.45),"versicolor",IF(AND(B144&lt;2.45,A144&lt;5,C144&lt;4.75,F144&gt;=0.07,C144&gt;=2.45),"versicolor",IF(AND(B144&gt;=2.45,A144&lt;5,C144&lt;4.75,F144&gt;=0.07,C144&gt;=2.45),"virginica",IF(AND(F144&gt;=0.468,F144&gt;=0.182,C144&gt;=4.75,F144&gt;=0.07,C144&gt;=2.45),"virginica",IF(AND(A144&gt;=6.85,F144&lt;0.468,F144&gt;=0.182,C144&gt;=4.75,F144&gt;=0.07,C144&gt;=2.45),"virginica",IF(AND(B144&lt;2.6,A144&lt;6.85,F144&lt;0.468,F144&gt;=0.182,C144&gt;=4.75,F144&gt;=0.07,C144&gt;=2.45),"virginica",IF(AND(B144&gt;=2.6,A144&lt;6.85,F144&lt;0.468,F144&gt;=0.182,C144&gt;=4.75,F144&gt;=0.07,C144&gt;=2.45),"versicolor","shouldnthappen"))))))))))</f>
        <v>virginica</v>
      </c>
      <c r="AF144" s="1" t="str">
        <f aca="false">IF(AND(D144&lt;0.75,A144&lt;5.45),"setosa",IF(AND(D144&gt;=1.75,A144&gt;=5.45),"virginica",IF(AND(G144&lt;6.094,D144&gt;=0.75,A144&lt;5.45),"virginica",IF(AND(G144&gt;=6.094,D144&gt;=0.75,A144&lt;5.45),"versicolor",IF(AND(C144&lt;2.75,D144&lt;1.75,A144&gt;=5.45),"setosa",IF(AND(D144&lt;1.45,C144&gt;=2.75,D144&lt;1.75,A144&gt;=5.45),"versicolor",IF(AND(B144&lt;2.75,D144&gt;=1.45,C144&gt;=2.75,D144&lt;1.75,A144&gt;=5.45),"versicolor",IF(AND(C144&lt;5.05,B144&gt;=2.75,D144&gt;=1.45,C144&gt;=2.75,D144&lt;1.75,A144&gt;=5.45),"versicolor",IF(AND(C144&gt;=5.05,B144&gt;=2.75,D144&gt;=1.45,C144&gt;=2.75,D144&lt;1.75,A144&gt;=5.45),"virginica","shouldnthappen")))))))))</f>
        <v>virginica</v>
      </c>
      <c r="AG144" s="1" t="str">
        <f aca="false">IF(AND(D144&lt;0.65,G144&lt;8.868,A144&lt;5.3),"setosa",IF(AND(C144&lt;2.6,G144&gt;=8.868,A144&lt;5.3),"setosa",IF(AND(C144&gt;=2.6,G144&gt;=8.868,A144&lt;5.3),"versicolor",IF(AND(C144&gt;=4.95,D144&lt;1.55,A144&gt;=5.3),"virginica",IF(AND(G144&lt;13.795,D144&gt;=1.55,A144&gt;=5.3),"virginica",IF(AND(C144&lt;3.75,D144&gt;=0.65,G144&lt;8.868,A144&lt;5.3),"versicolor",IF(AND(C144&gt;=3.75,D144&gt;=0.65,G144&lt;8.868,A144&lt;5.3),"virginica",IF(AND(C144&lt;2.6,C144&lt;4.95,D144&lt;1.55,A144&gt;=5.3),"setosa",IF(AND(C144&gt;=2.6,C144&lt;4.95,D144&lt;1.55,A144&gt;=5.3),"versicolor",IF(AND(C144&lt;4.75,G144&gt;=13.795,D144&gt;=1.55,A144&gt;=5.3),"versicolor",IF(AND(C144&gt;=4.75,G144&gt;=13.795,D144&gt;=1.55,A144&gt;=5.3),"virginica","shouldnthappen")))))))))))</f>
        <v>virginica</v>
      </c>
      <c r="AH144" s="1" t="str">
        <f aca="false">IF(AND(D144&lt;0.75),"setosa",IF(AND(C144&lt;4.75,D144&gt;=0.75),"versicolor",IF(AND(G144&lt;13.757,C144&gt;=4.75,D144&gt;=0.75),"virginica",IF(AND(B144&lt;3.05,G144&gt;=13.757,C144&gt;=4.75,D144&gt;=0.75),"virginica",IF(AND(A144&lt;6.65,B144&gt;=3.05,G144&gt;=13.757,C144&gt;=4.75,D144&gt;=0.75),"virginica",IF(AND(A144&gt;=6.65,B144&gt;=3.05,G144&gt;=13.757,C144&gt;=4.75,D144&gt;=0.75),"versicolor","shouldnthappen"))))))</f>
        <v>virginica</v>
      </c>
      <c r="AI144" s="1" t="str">
        <f aca="false">IF(AND(D144&lt;0.7),"setosa",IF(AND(C144&lt;4.75,D144&gt;=0.7),"versicolor",IF(AND(A144&lt;6.6,F144&lt;0.482,C144&gt;=4.75,D144&gt;=0.7),"virginica",IF(AND(C144&gt;=4.95,F144&gt;=0.482,C144&gt;=4.75,D144&gt;=0.7),"virginica",IF(AND(D144&lt;1.9,A144&gt;=6.6,F144&lt;0.482,C144&gt;=4.75,D144&gt;=0.7),"versicolor",IF(AND(D144&gt;=1.9,A144&gt;=6.6,F144&lt;0.482,C144&gt;=4.75,D144&gt;=0.7),"virginica",IF(AND(F144&gt;=0.766,C144&lt;4.95,F144&gt;=0.482,C144&gt;=4.75,D144&gt;=0.7),"virginica",IF(AND(B144&lt;2.95,F144&lt;0.766,C144&lt;4.95,F144&gt;=0.482,C144&gt;=4.75,D144&gt;=0.7),"virginica",IF(AND(B144&gt;=2.95,F144&lt;0.766,C144&lt;4.95,F144&gt;=0.482,C144&gt;=4.75,D144&gt;=0.7),"versicolor","shouldnthappen")))))))))</f>
        <v>virginica</v>
      </c>
      <c r="AJ144" s="1" t="str">
        <f aca="false">IF(AND(C144&lt;2.45,C144&lt;4.75),"setosa",IF(AND(D144&gt;=1.65,C144&gt;=4.75),"virginica",IF(AND(A144&lt;4.95,C144&gt;=2.45,C144&lt;4.75),"virginica",IF(AND(A144&gt;=4.95,C144&gt;=2.45,C144&lt;4.75),"versicolor",IF(AND(B144&lt;2.95,D144&lt;1.65,C144&gt;=4.75),"virginica",IF(AND(B144&gt;=2.95,D144&lt;1.65,C144&gt;=4.75),"versicolor","shouldnthappen"))))))</f>
        <v>virginica</v>
      </c>
      <c r="AK144" s="1" t="str">
        <f aca="false">IF(AND(D144&lt;0.75,A144&lt;5.45),"setosa",IF(AND(B144&lt;2.45,D144&gt;=0.75,A144&lt;5.45),"versicolor",IF(AND(A144&gt;=5.55,C144&lt;4.75,A144&gt;=5.45),"versicolor",IF(AND(C144&gt;=5.15,C144&gt;=4.75,A144&gt;=5.45),"virginica",IF(AND(G144&lt;6.094,B144&gt;=2.45,D144&gt;=0.75,A144&lt;5.45),"virginica",IF(AND(G144&gt;=6.094,B144&gt;=2.45,D144&gt;=0.75,A144&lt;5.45),"versicolor",IF(AND(D144&lt;0.6,A144&lt;5.55,C144&lt;4.75,A144&gt;=5.45),"setosa",IF(AND(D144&gt;=0.6,A144&lt;5.55,C144&lt;4.75,A144&gt;=5.45),"versicolor",IF(AND(C144&lt;4.95,C144&lt;5.15,C144&gt;=4.75,A144&gt;=5.45),"virginica",IF(AND(G144&lt;12.627,C144&lt;5.05,C144&gt;=4.95,C144&lt;5.15,C144&gt;=4.75,A144&gt;=5.45),"virginica",IF(AND(G144&gt;=12.627,C144&lt;5.05,C144&gt;=4.95,C144&lt;5.15,C144&gt;=4.75,A144&gt;=5.45),"versicolor",IF(AND(D144&lt;1.7,C144&gt;=5.05,C144&gt;=4.95,C144&lt;5.15,C144&gt;=4.75,A144&gt;=5.45),"versicolor",IF(AND(D144&gt;=1.7,C144&gt;=5.05,C144&gt;=4.95,C144&lt;5.15,C144&gt;=4.75,A144&gt;=5.45),"virginica","shouldnthappen")))))))))))))</f>
        <v>virginica</v>
      </c>
      <c r="AL144" s="1" t="str">
        <f aca="false">IF(AND(B144&lt;2.45,B144&lt;3.15),"versicolor",IF(AND(D144&lt;0.95,G144&lt;15.141,B144&gt;=3.15),"setosa",IF(AND(G144&lt;15.429,G144&gt;=15.141,B144&gt;=3.15),"versicolor",IF(AND(G144&gt;=15.429,G144&gt;=15.141,B144&gt;=3.15),"virginica",IF(AND(C144&lt;2.3,C144&lt;4.75,B144&gt;=2.45,B144&lt;3.15),"setosa",IF(AND(G144&gt;=16.072,C144&gt;=4.75,B144&gt;=2.45,B144&lt;3.15),"versicolor",IF(AND(G144&lt;11.833,D144&gt;=0.95,G144&lt;15.141,B144&gt;=3.15),"virginica",IF(AND(A144&lt;5,C144&gt;=2.3,C144&lt;4.75,B144&gt;=2.45,B144&lt;3.15),"virginica",IF(AND(A144&gt;=5,C144&gt;=2.3,C144&lt;4.75,B144&gt;=2.45,B144&lt;3.15),"versicolor",IF(AND(G144&lt;14.342,G144&gt;=11.833,D144&gt;=0.95,G144&lt;15.141,B144&gt;=3.15),"versicolor",IF(AND(G144&gt;=14.342,G144&gt;=11.833,D144&gt;=0.95,G144&lt;15.141,B144&gt;=3.15),"virginica",IF(AND(G144&lt;13.757,F144&gt;=0.741,G144&lt;16.072,C144&gt;=4.75,B144&gt;=2.45,B144&lt;3.15),"virginica",IF(AND(F144&gt;=0.546,A144&lt;6.15,F144&lt;0.741,G144&lt;16.072,C144&gt;=4.75,B144&gt;=2.45,B144&lt;3.15),"virginica",IF(AND(D144&gt;=1.75,A144&gt;=6.15,F144&lt;0.741,G144&lt;16.072,C144&gt;=4.75,B144&gt;=2.45,B144&lt;3.15),"virginica",IF(AND(C144&lt;4.85,G144&gt;=13.757,F144&gt;=0.741,G144&lt;16.072,C144&gt;=4.75,B144&gt;=2.45,B144&lt;3.15),"virginica",IF(AND(C144&gt;=4.85,G144&gt;=13.757,F144&gt;=0.741,G144&lt;16.072,C144&gt;=4.75,B144&gt;=2.45,B144&lt;3.15),"versicolor",IF(AND(F144&lt;0.331,F144&lt;0.546,A144&lt;6.15,F144&lt;0.741,G144&lt;16.072,C144&gt;=4.75,B144&gt;=2.45,B144&lt;3.15),"virginica",IF(AND(F144&gt;=0.331,F144&lt;0.546,A144&lt;6.15,F144&lt;0.741,G144&lt;16.072,C144&gt;=4.75,B144&gt;=2.45,B144&lt;3.15),"versicolor",IF(AND(G144&lt;10.661,D144&lt;1.75,A144&gt;=6.15,F144&lt;0.741,G144&lt;16.072,C144&gt;=4.75,B144&gt;=2.45,B144&lt;3.15),"virginica",IF(AND(G144&gt;=10.661,D144&lt;1.75,A144&gt;=6.15,F144&lt;0.741,G144&lt;16.072,C144&gt;=4.75,B144&gt;=2.45,B144&lt;3.15),"versicolor","shouldnthappen"))))))))))))))))))))</f>
        <v>virginica</v>
      </c>
      <c r="AM144" s="1" t="str">
        <f aca="false">IF(AND(D144&lt;1.35,F144&gt;=0.917),"setosa",IF(AND(D144&gt;=1.35,F144&gt;=0.917),"virginica",IF(AND(D144&lt;0.75,D144&lt;1.55,F144&lt;0.917),"setosa",IF(AND(C144&gt;=4.8,D144&gt;=1.55,F144&lt;0.917),"virginica",IF(AND(A144&lt;5.95,D144&gt;=0.75,D144&lt;1.55,F144&lt;0.917),"versicolor",IF(AND(F144&lt;0.473,C144&lt;4.8,D144&gt;=1.55,F144&lt;0.917),"virginica",IF(AND(F144&gt;=0.473,C144&lt;4.8,D144&gt;=1.55,F144&lt;0.917),"versicolor",IF(AND(C144&lt;4.95,A144&gt;=5.95,D144&gt;=0.75,D144&lt;1.55,F144&lt;0.917),"versicolor",IF(AND(C144&gt;=4.95,A144&gt;=5.95,D144&gt;=0.75,D144&lt;1.55,F144&lt;0.917),"virginica","shouldnthappen")))))))))</f>
        <v>virginica</v>
      </c>
      <c r="AN144" s="1" t="str">
        <f aca="false">IF(AND(D144&lt;0.75,A144&lt;5.45),"setosa",IF(AND(D144&lt;1.55,D144&gt;=0.75,A144&lt;5.45),"versicolor",IF(AND(D144&gt;=1.55,D144&gt;=0.75,A144&lt;5.45),"virginica",IF(AND(A144&gt;=5.75,C144&lt;4.75,A144&gt;=5.45),"versicolor",IF(AND(F144&lt;0.361,C144&gt;=4.75,A144&gt;=5.45),"virginica",IF(AND(C144&lt;2.6,A144&lt;5.75,C144&lt;4.75,A144&gt;=5.45),"setosa",IF(AND(C144&gt;=2.6,A144&lt;5.75,C144&lt;4.75,A144&gt;=5.45),"versicolor",IF(AND(D144&gt;=1.7,F144&gt;=0.361,C144&gt;=4.75,A144&gt;=5.45),"virginica",IF(AND(B144&lt;2.65,D144&lt;1.7,F144&gt;=0.361,C144&gt;=4.75,A144&gt;=5.45),"virginica",IF(AND(A144&lt;7.05,B144&gt;=2.65,D144&lt;1.7,F144&gt;=0.361,C144&gt;=4.75,A144&gt;=5.45),"versicolor",IF(AND(A144&gt;=7.05,B144&gt;=2.65,D144&lt;1.7,F144&gt;=0.361,C144&gt;=4.75,A144&gt;=5.45),"virginica","shouldnthappen")))))))))))</f>
        <v>virginica</v>
      </c>
      <c r="AO144" s="1" t="str">
        <f aca="false">IF(AND(D144&lt;0.7),"setosa",IF(AND(A144&lt;4.95,C144&lt;4.85,D144&gt;=0.7),"virginica",IF(AND(A144&gt;=4.95,C144&lt;4.85,D144&gt;=0.7),"versicolor",IF(AND(D144&gt;=1.7,C144&gt;=4.85,D144&gt;=0.7),"virginica",IF(AND(F144&lt;0.325,D144&lt;1.7,C144&gt;=4.85,D144&gt;=0.7),"virginica",IF(AND(D144&lt;1.55,F144&gt;=0.325,D144&lt;1.7,C144&gt;=4.85,D144&gt;=0.7),"virginica",IF(AND(D144&gt;=1.55,F144&gt;=0.325,D144&lt;1.7,C144&gt;=4.85,D144&gt;=0.7),"versicolor","shouldnthappen")))))))</f>
        <v>virginica</v>
      </c>
      <c r="AP144" s="1" t="str">
        <f aca="false">IF(AND(D144&lt;0.75),"setosa",IF(AND(C144&lt;4.85,D144&gt;=0.75),"versicolor",IF(AND(G144&gt;=8.277,C144&gt;=4.85,D144&gt;=0.75),"virginica",IF(AND(F144&gt;=0.633,G144&lt;8.277,C144&gt;=4.85,D144&gt;=0.75),"virginica",IF(AND(G144&lt;7.61,F144&lt;0.633,G144&lt;8.277,C144&gt;=4.85,D144&gt;=0.75),"virginica",IF(AND(G144&gt;=7.61,F144&lt;0.633,G144&lt;8.277,C144&gt;=4.85,D144&gt;=0.75),"versicolor","shouldnthappen"))))))</f>
        <v>virginica</v>
      </c>
      <c r="AQ144" s="1" t="str">
        <f aca="false">IF(AND(C144&lt;2.65,A144&gt;=5.45,C144&lt;4.75),"setosa",IF(AND(C144&gt;=2.65,A144&gt;=5.45,C144&lt;4.75),"versicolor",IF(AND(B144&lt;2.9,C144&lt;4.85,C144&gt;=4.75),"versicolor",IF(AND(B144&gt;=2.9,C144&lt;4.85,C144&gt;=4.75),"virginica",IF(AND(D144&lt;1.7,C144&gt;=4.85,C144&gt;=4.75),"versicolor",IF(AND(D144&gt;=1.7,C144&gt;=4.85,C144&gt;=4.75),"virginica",IF(AND(C144&lt;2.45,G144&lt;14.126,A144&lt;5.45,C144&lt;4.75),"setosa",IF(AND(C144&gt;=2.45,G144&lt;14.126,A144&lt;5.45,C144&lt;4.75),"versicolor",IF(AND(C144&lt;2.4,G144&gt;=14.126,A144&lt;5.45,C144&lt;4.75),"setosa",IF(AND(C144&gt;=2.4,G144&gt;=14.126,A144&lt;5.45,C144&lt;4.75),"versicolor","shouldnthappen"))))))))))</f>
        <v>virginica</v>
      </c>
      <c r="AR144" s="1" t="str">
        <f aca="false">IF(AND(C144&lt;2.45,C144&lt;4.85),"setosa",IF(AND(C144&gt;=5.15,C144&gt;=4.85),"virginica",IF(AND(A144&gt;=4.95,C144&gt;=2.45,C144&lt;4.85),"versicolor",IF(AND(D144&lt;1.35,A144&lt;4.95,C144&gt;=2.45,C144&lt;4.85),"versicolor",IF(AND(D144&gt;=1.35,A144&lt;4.95,C144&gt;=2.45,C144&lt;4.85),"virginica",IF(AND(F144&lt;0.35,G144&lt;12.751,C144&lt;5.15,C144&gt;=4.85),"virginica",IF(AND(A144&lt;6.5,G144&gt;=12.751,C144&lt;5.15,C144&gt;=4.85),"virginica",IF(AND(A144&gt;=6.5,G144&gt;=12.751,C144&lt;5.15,C144&gt;=4.85),"versicolor",IF(AND(B144&gt;=2.75,F144&gt;=0.35,G144&lt;12.751,C144&lt;5.15,C144&gt;=4.85),"virginica",IF(AND(C144&lt;5.05,B144&lt;2.75,F144&gt;=0.35,G144&lt;12.751,C144&lt;5.15,C144&gt;=4.85),"virginica",IF(AND(C144&gt;=5.05,B144&lt;2.75,F144&gt;=0.35,G144&lt;12.751,C144&lt;5.15,C144&gt;=4.85),"versicolor","shouldnthappen")))))))))))</f>
        <v>virginica</v>
      </c>
      <c r="AS144" s="1" t="str">
        <f aca="false">IF(AND(F144&gt;=0.9,B144&lt;3.05),"virginica",IF(AND(A144&lt;5.9,B144&gt;=3.05),"setosa",IF(AND(D144&lt;1.65,A144&gt;=5.9,B144&gt;=3.05),"versicolor",IF(AND(D144&gt;=1.65,A144&gt;=5.9,B144&gt;=3.05),"virginica",IF(AND(D144&gt;=1.75,C144&gt;=4.85,F144&lt;0.9,B144&lt;3.05),"virginica",IF(AND(C144&lt;2.2,B144&lt;2.95,C144&lt;4.85,F144&lt;0.9,B144&lt;3.05),"setosa",IF(AND(C144&gt;=2.2,B144&lt;2.95,C144&lt;4.85,F144&lt;0.9,B144&lt;3.05),"versicolor",IF(AND(C144&lt;2.8,B144&gt;=2.95,C144&lt;4.85,F144&lt;0.9,B144&lt;3.05),"setosa",IF(AND(C144&gt;=2.8,B144&gt;=2.95,C144&lt;4.85,F144&lt;0.9,B144&lt;3.05),"versicolor",IF(AND(G144&lt;13.879,D144&lt;1.75,C144&gt;=4.85,F144&lt;0.9,B144&lt;3.05),"virginica",IF(AND(G144&gt;=13.879,D144&lt;1.75,C144&gt;=4.85,F144&lt;0.9,B144&lt;3.05),"versicolor","shouldnthappen")))))))))))</f>
        <v>virginica</v>
      </c>
      <c r="AT144" s="1" t="str">
        <f aca="false">IF(AND(D144&lt;0.75),"setosa",IF(AND(D144&gt;=1.75,D144&gt;=0.75),"virginica",IF(AND(D144&lt;1.45,G144&lt;7.37,D144&lt;1.75,D144&gt;=0.75),"versicolor",IF(AND(D144&gt;=1.45,G144&lt;7.37,D144&lt;1.75,D144&gt;=0.75),"virginica",IF(AND(C144&lt;5.45,G144&gt;=7.37,D144&lt;1.75,D144&gt;=0.75),"versicolor",IF(AND(C144&gt;=5.45,G144&gt;=7.37,D144&lt;1.75,D144&gt;=0.75),"virginica","shouldnthappen"))))))</f>
        <v>virginica</v>
      </c>
      <c r="AU144" s="1" t="str">
        <f aca="false">IF(AND(D144&lt;0.7),"setosa",IF(AND(D144&gt;=1.7,A144&gt;=6.15,D144&gt;=0.7),"virginica",IF(AND(B144&gt;=2.55,C144&lt;4.75,A144&lt;6.15,D144&gt;=0.7),"versicolor",IF(AND(D144&gt;=1.7,C144&gt;=4.75,A144&lt;6.15,D144&gt;=0.7),"virginica",IF(AND(C144&lt;5.25,D144&lt;1.7,A144&gt;=6.15,D144&gt;=0.7),"versicolor",IF(AND(C144&gt;=5.25,D144&lt;1.7,A144&gt;=6.15,D144&gt;=0.7),"virginica",IF(AND(C144&lt;4.25,B144&lt;2.55,C144&lt;4.75,A144&lt;6.15,D144&gt;=0.7),"versicolor",IF(AND(C144&gt;=4.25,B144&lt;2.55,C144&lt;4.75,A144&lt;6.15,D144&gt;=0.7),"virginica",IF(AND(B144&lt;2.65,D144&lt;1.7,C144&gt;=4.75,A144&lt;6.15,D144&gt;=0.7),"virginica",IF(AND(B144&gt;=2.65,D144&lt;1.7,C144&gt;=4.75,A144&lt;6.15,D144&gt;=0.7),"versicolor","shouldnthappen"))))))))))</f>
        <v>virginica</v>
      </c>
      <c r="AV144" s="1" t="str">
        <f aca="false">IF(AND(D144&lt;0.75),"setosa",IF(AND(F144&gt;=0.899,D144&gt;=0.75),"virginica",IF(AND(D144&lt;1.65,A144&lt;6.05,F144&lt;0.899,D144&gt;=0.75),"versicolor",IF(AND(D144&gt;=1.65,A144&lt;6.05,F144&lt;0.899,D144&gt;=0.75),"virginica",IF(AND(C144&gt;=5.05,A144&gt;=6.05,F144&lt;0.899,D144&gt;=0.75),"virginica",IF(AND(G144&gt;=13.757,C144&lt;5.05,A144&gt;=6.05,F144&lt;0.899,D144&gt;=0.75),"versicolor",IF(AND(D144&lt;1.6,G144&lt;13.757,C144&lt;5.05,A144&gt;=6.05,F144&lt;0.899,D144&gt;=0.75),"versicolor",IF(AND(D144&gt;=1.6,G144&lt;13.757,C144&lt;5.05,A144&gt;=6.05,F144&lt;0.899,D144&gt;=0.75),"virginica","shouldnthappen"))))))))</f>
        <v>virginica</v>
      </c>
      <c r="AW144" s="1" t="str">
        <f aca="false">IF(AND(F144&lt;0.117,A144&gt;=5.55),"virginica",IF(AND(A144&gt;=5.2,G144&lt;6.086,A144&lt;5.55),"versicolor",IF(AND(D144&lt;0.7,G144&gt;=6.086,A144&lt;5.55),"setosa",IF(AND(D144&gt;=0.7,G144&gt;=6.086,A144&lt;5.55),"versicolor",IF(AND(A144&lt;4.75,A144&lt;5.2,G144&lt;6.086,A144&lt;5.55),"setosa",IF(AND(A144&gt;=4.75,A144&lt;5.2,G144&lt;6.086,A144&lt;5.55),"virginica",IF(AND(D144&gt;=1.65,C144&lt;4.95,F144&gt;=0.117,A144&gt;=5.55),"virginica",IF(AND(D144&gt;=1.75,C144&gt;=4.95,F144&gt;=0.117,A144&gt;=5.55),"virginica",IF(AND(C144&lt;2.6,D144&lt;1.65,C144&lt;4.95,F144&gt;=0.117,A144&gt;=5.55),"setosa",IF(AND(C144&gt;=2.6,D144&lt;1.65,C144&lt;4.95,F144&gt;=0.117,A144&gt;=5.55),"versicolor",IF(AND(D144&lt;1.55,D144&lt;1.75,C144&gt;=4.95,F144&gt;=0.117,A144&gt;=5.55),"virginica",IF(AND(A144&lt;6.95,D144&gt;=1.55,D144&lt;1.75,C144&gt;=4.95,F144&gt;=0.117,A144&gt;=5.55),"versicolor",IF(AND(A144&gt;=6.95,D144&gt;=1.55,D144&lt;1.75,C144&gt;=4.95,F144&gt;=0.117,A144&gt;=5.55),"virginica","shouldnthappen")))))))))))))</f>
        <v>virginica</v>
      </c>
      <c r="AX144" s="1" t="str">
        <f aca="false">IF(AND(D144&lt;0.75),"setosa",IF(AND(F144&lt;0.138,D144&gt;=0.75),"virginica",IF(AND(C144&lt;4.45,A144&lt;6.15,F144&gt;=0.138,D144&gt;=0.75),"versicolor",IF(AND(C144&gt;=5.05,A144&gt;=6.15,F144&gt;=0.138,D144&gt;=0.75),"virginica",IF(AND(B144&lt;2.65,C144&gt;=4.45,A144&lt;6.15,F144&gt;=0.138,D144&gt;=0.75),"virginica",IF(AND(A144&gt;=6.35,C144&lt;5.05,A144&gt;=6.15,F144&gt;=0.138,D144&gt;=0.75),"versicolor",IF(AND(A144&lt;5.65,B144&gt;=2.65,C144&gt;=4.45,A144&lt;6.15,F144&gt;=0.138,D144&gt;=0.75),"virginica",IF(AND(D144&lt;1.75,A144&lt;6.35,C144&lt;5.05,A144&gt;=6.15,F144&gt;=0.138,D144&gt;=0.75),"versicolor",IF(AND(D144&gt;=1.75,A144&lt;6.35,C144&lt;5.05,A144&gt;=6.15,F144&gt;=0.138,D144&gt;=0.75),"virginica",IF(AND(D144&lt;1.7,A144&gt;=5.65,B144&gt;=2.65,C144&gt;=4.45,A144&lt;6.15,F144&gt;=0.138,D144&gt;=0.75),"versicolor",IF(AND(D144&gt;=1.7,A144&gt;=5.65,B144&gt;=2.65,C144&gt;=4.45,A144&lt;6.15,F144&gt;=0.138,D144&gt;=0.75),"virginica","shouldnthappen")))))))))))</f>
        <v>virginica</v>
      </c>
      <c r="AY144" s="1" t="str">
        <f aca="false">IF(AND(D144&lt;0.75,A144&lt;5.55),"setosa",IF(AND(A144&lt;4.95,D144&gt;=0.75,A144&lt;5.55),"virginica",IF(AND(A144&gt;=4.95,D144&gt;=0.75,A144&lt;5.55),"versicolor",IF(AND(C144&lt;2.6,C144&lt;4.85,A144&gt;=5.55),"setosa",IF(AND(C144&gt;=2.6,C144&lt;4.85,A144&gt;=5.55),"versicolor",IF(AND(D144&gt;=1.75,C144&gt;=4.85,A144&gt;=5.55),"virginica",IF(AND(F144&lt;0.405,D144&lt;1.75,C144&gt;=4.85,A144&gt;=5.55),"versicolor",IF(AND(B144&lt;3.05,F144&gt;=0.405,D144&lt;1.75,C144&gt;=4.85,A144&gt;=5.55),"virginica",IF(AND(B144&gt;=3.05,F144&gt;=0.405,D144&lt;1.75,C144&gt;=4.85,A144&gt;=5.55),"versicolor","shouldnthappen")))))))))</f>
        <v>virginica</v>
      </c>
      <c r="AZ144" s="1" t="str">
        <f aca="false">IF(AND(D144&lt;0.75),"setosa",IF(AND(F144&lt;0.9,C144&lt;4.95,D144&gt;=0.75),"versicolor",IF(AND(F144&gt;=0.9,C144&lt;4.95,D144&gt;=0.75),"virginica",IF(AND(D144&gt;=1.7,C144&gt;=4.95,D144&gt;=0.75),"virginica",IF(AND(F144&lt;0.405,D144&lt;1.7,C144&gt;=4.95,D144&gt;=0.75),"versicolor",IF(AND(F144&gt;=0.405,D144&lt;1.7,C144&gt;=4.95,D144&gt;=0.75),"virginica","shouldnthappen"))))))</f>
        <v>virginica</v>
      </c>
      <c r="BA144" s="1" t="str">
        <f aca="false">IF(AND(D144&lt;0.75),"setosa",IF(AND(D144&gt;=1.7,C144&gt;=5.05,D144&gt;=0.75),"virginica",IF(AND(D144&lt;1.45,D144&lt;1.6,C144&lt;5.05,D144&gt;=0.75),"versicolor",IF(AND(A144&lt;5.8,D144&gt;=1.6,C144&lt;5.05,D144&gt;=0.75),"virginica",IF(AND(A144&gt;=5.8,D144&gt;=1.6,C144&lt;5.05,D144&gt;=0.75),"versicolor",IF(AND(F144&lt;0.417,D144&lt;1.7,C144&gt;=5.05,D144&gt;=0.75),"versicolor",IF(AND(F144&gt;=0.417,D144&lt;1.7,C144&gt;=5.05,D144&gt;=0.75),"virginica",IF(AND(A144&lt;5.95,D144&gt;=1.45,D144&lt;1.6,C144&lt;5.05,D144&gt;=0.75),"versicolor",IF(AND(G144&lt;10.618,A144&gt;=5.95,D144&gt;=1.45,D144&lt;1.6,C144&lt;5.05,D144&gt;=0.75),"virginica",IF(AND(G144&gt;=10.618,A144&gt;=5.95,D144&gt;=1.45,D144&lt;1.6,C144&lt;5.05,D144&gt;=0.75),"versicolor","shouldnthappen"))))))))))</f>
        <v>virginica</v>
      </c>
      <c r="BB144" s="1" t="str">
        <f aca="false">IF(AND(C144&lt;2.6),"setosa",IF(AND(D144&gt;=1.75,C144&gt;=2.6),"virginica",IF(AND(C144&gt;=5.45,D144&lt;1.75,C144&gt;=2.6),"virginica",IF(AND(F144&gt;=0.259,C144&lt;5.45,D144&lt;1.75,C144&gt;=2.6),"versicolor",IF(AND(C144&lt;5.05,F144&lt;0.259,C144&lt;5.45,D144&lt;1.75,C144&gt;=2.6),"versicolor",IF(AND(C144&gt;=5.05,F144&lt;0.259,C144&lt;5.45,D144&lt;1.75,C144&gt;=2.6),"virginica","shouldnthappen"))))))</f>
        <v>virginica</v>
      </c>
      <c r="BC144" s="1" t="str">
        <f aca="false">IF(AND(A144&lt;4.95,B144&lt;2.7,A144&lt;5.55),"virginica",IF(AND(A144&gt;=4.95,B144&lt;2.7,A144&lt;5.55),"versicolor",IF(AND(C144&lt;3.2,B144&gt;=2.7,A144&lt;5.55),"setosa",IF(AND(C144&gt;=3.2,B144&gt;=2.7,A144&lt;5.55),"versicolor",IF(AND(F144&gt;=0.85,A144&lt;6.15,A144&gt;=5.55),"virginica",IF(AND(D144&lt;1.45,A144&gt;=6.15,A144&gt;=5.55),"versicolor",IF(AND(C144&lt;4.8,F144&lt;0.85,A144&lt;6.15,A144&gt;=5.55),"versicolor",IF(AND(D144&gt;=1.7,D144&gt;=1.45,A144&gt;=6.15,A144&gt;=5.55),"virginica",IF(AND(G144&lt;9.333,C144&gt;=4.8,F144&lt;0.85,A144&lt;6.15,A144&gt;=5.55),"versicolor",IF(AND(G144&gt;=9.333,C144&gt;=4.8,F144&lt;0.85,A144&lt;6.15,A144&gt;=5.55),"virginica",IF(AND(C144&lt;4.9,D144&lt;1.7,D144&gt;=1.45,A144&gt;=6.15,A144&gt;=5.55),"versicolor",IF(AND(C144&gt;=4.9,D144&lt;1.7,D144&gt;=1.45,A144&gt;=6.15,A144&gt;=5.55),"virginica","shouldnthappen"))))))))))))</f>
        <v>virginica</v>
      </c>
      <c r="BD144" s="1" t="str">
        <f aca="false">IF(AND(C144&lt;2.35),"setosa",IF(AND(C144&lt;4.75,B144&lt;2.55,C144&gt;=2.35),"versicolor",IF(AND(C144&gt;=4.75,B144&lt;2.55,C144&gt;=2.35),"virginica",IF(AND(C144&lt;4.75,B144&gt;=2.55,C144&gt;=2.35),"versicolor",IF(AND(D144&gt;=1.75,C144&gt;=4.75,B144&gt;=2.55,C144&gt;=2.35),"virginica",IF(AND(A144&gt;=6.5,D144&lt;1.75,C144&gt;=4.75,B144&gt;=2.55,C144&gt;=2.35),"versicolor",IF(AND(A144&lt;6.05,A144&lt;6.5,D144&lt;1.75,C144&gt;=4.75,B144&gt;=2.55,C144&gt;=2.35),"versicolor",IF(AND(A144&gt;=6.05,A144&lt;6.5,D144&lt;1.75,C144&gt;=4.75,B144&gt;=2.55,C144&gt;=2.35),"virginica","shouldnthappen"))))))))</f>
        <v>virginica</v>
      </c>
      <c r="BE144" s="1" t="str">
        <f aca="false">IF(AND(C144&lt;2.5),"setosa",IF(AND(D144&lt;1.65,C144&lt;4.75,C144&gt;=2.5),"versicolor",IF(AND(D144&gt;=1.65,C144&lt;4.75,C144&gt;=2.5),"virginica",IF(AND(D144&gt;=1.75,C144&gt;=4.75,C144&gt;=2.5),"virginica",IF(AND(C144&lt;4.95,D144&lt;1.75,C144&gt;=4.75,C144&gt;=2.5),"versicolor",IF(AND(A144&lt;6.5,C144&gt;=4.95,D144&lt;1.75,C144&gt;=4.75,C144&gt;=2.5),"virginica",IF(AND(A144&gt;=6.5,C144&gt;=4.95,D144&lt;1.75,C144&gt;=4.75,C144&gt;=2.5),"versicolor","shouldnthappen")))))))</f>
        <v>virginica</v>
      </c>
      <c r="BF144" s="1" t="str">
        <f aca="false">IF(AND(G144&gt;=15.244),"virginica",IF(AND(C144&lt;3.2,B144&gt;=3.15,G144&lt;15.244),"setosa",IF(AND(A144&gt;=4.95,C144&lt;4.7,B144&lt;3.15,G144&lt;15.244),"versicolor",IF(AND(C144&gt;=5.15,C144&gt;=4.7,B144&lt;3.15,G144&lt;15.244),"virginica",IF(AND(A144&gt;=6.45,C144&gt;=3.2,B144&gt;=3.15,G144&lt;15.244),"virginica",IF(AND(D144&lt;0.95,A144&lt;4.95,C144&lt;4.7,B144&lt;3.15,G144&lt;15.244),"setosa",IF(AND(D144&gt;=0.95,A144&lt;4.95,C144&lt;4.7,B144&lt;3.15,G144&lt;15.244),"virginica",IF(AND(F144&lt;0.816,A144&lt;6.45,C144&gt;=3.2,B144&gt;=3.15,G144&lt;15.244),"virginica",IF(AND(F144&gt;=0.816,A144&lt;6.45,C144&gt;=3.2,B144&gt;=3.15,G144&lt;15.244),"versicolor",IF(AND(A144&gt;=6.5,B144&lt;3.05,C144&lt;5.15,C144&gt;=4.7,B144&lt;3.15,G144&lt;15.244),"versicolor",IF(AND(G144&lt;11.093,B144&gt;=3.05,C144&lt;5.15,C144&gt;=4.7,B144&lt;3.15,G144&lt;15.244),"virginica",IF(AND(G144&gt;=11.093,B144&gt;=3.05,C144&lt;5.15,C144&gt;=4.7,B144&lt;3.15,G144&lt;15.244),"versicolor",IF(AND(D144&gt;=1.7,A144&lt;6.5,B144&lt;3.05,C144&lt;5.15,C144&gt;=4.7,B144&lt;3.15,G144&lt;15.244),"virginica",IF(AND(G144&lt;7.498,D144&lt;1.7,A144&lt;6.5,B144&lt;3.05,C144&lt;5.15,C144&gt;=4.7,B144&lt;3.15,G144&lt;15.244),"virginica",IF(AND(G144&gt;=7.498,D144&lt;1.7,A144&lt;6.5,B144&lt;3.05,C144&lt;5.15,C144&gt;=4.7,B144&lt;3.15,G144&lt;15.244),"versicolor","shouldnthappen")))))))))))))))</f>
        <v>virginica</v>
      </c>
      <c r="BG144" s="1" t="str">
        <f aca="false">IF(AND(B144&gt;=3.35,C144&lt;4.85),"setosa",IF(AND(D144&gt;=1.75,C144&gt;=4.85),"virginica",IF(AND(D144&lt;0.75,B144&lt;3.35,C144&lt;4.85),"setosa",IF(AND(G144&gt;=13.879,D144&lt;1.75,C144&gt;=4.85),"versicolor",IF(AND(F144&gt;=0.9,D144&gt;=0.75,B144&lt;3.35,C144&lt;4.85),"virginica",IF(AND(F144&gt;=0.405,G144&lt;13.879,D144&lt;1.75,C144&gt;=4.85),"virginica",IF(AND(B144&gt;=2.55,F144&lt;0.9,D144&gt;=0.75,B144&lt;3.35,C144&lt;4.85),"versicolor",IF(AND(G144&lt;7.498,F144&lt;0.405,G144&lt;13.879,D144&lt;1.75,C144&gt;=4.85),"virginica",IF(AND(G144&gt;=7.498,F144&lt;0.405,G144&lt;13.879,D144&lt;1.75,C144&gt;=4.85),"versicolor",IF(AND(G144&lt;5.656,B144&lt;2.55,F144&lt;0.9,D144&gt;=0.75,B144&lt;3.35,C144&lt;4.85),"virginica",IF(AND(G144&gt;=5.656,B144&lt;2.55,F144&lt;0.9,D144&gt;=0.75,B144&lt;3.35,C144&lt;4.85),"versicolor","shouldnthappen")))))))))))</f>
        <v>virginica</v>
      </c>
      <c r="BH144" s="1" t="str">
        <f aca="false">IF(AND(D144&lt;0.7),"setosa",IF(AND(D144&gt;=1.65,A144&lt;6.65,D144&gt;=0.7),"virginica",IF(AND(D144&lt;1.55,A144&gt;=6.65,D144&gt;=0.7),"versicolor",IF(AND(D144&gt;=1.55,A144&gt;=6.65,D144&gt;=0.7),"virginica",IF(AND(F144&gt;=0.529,D144&lt;1.65,A144&lt;6.65,D144&gt;=0.7),"versicolor",IF(AND(C144&gt;=5.35,F144&lt;0.529,D144&lt;1.65,A144&lt;6.65,D144&gt;=0.7),"virginica",IF(AND(G144&gt;=7.411,C144&lt;5.35,F144&lt;0.529,D144&lt;1.65,A144&lt;6.65,D144&gt;=0.7),"versicolor",IF(AND(G144&lt;6.927,G144&lt;7.411,C144&lt;5.35,F144&lt;0.529,D144&lt;1.65,A144&lt;6.65,D144&gt;=0.7),"versicolor",IF(AND(G144&gt;=6.927,G144&lt;7.411,C144&lt;5.35,F144&lt;0.529,D144&lt;1.65,A144&lt;6.65,D144&gt;=0.7),"virginica","shouldnthappen")))))))))</f>
        <v>virginica</v>
      </c>
      <c r="BI144" s="1" t="str">
        <f aca="false">IF(AND(D144&gt;=1.7),"virginica",IF(AND(D144&lt;0.7,D144&lt;1.7),"setosa",IF(AND(D144&lt;1.45,G144&lt;7.37,D144&gt;=0.7,D144&lt;1.7),"versicolor",IF(AND(D144&gt;=1.45,G144&lt;7.37,D144&gt;=0.7,D144&lt;1.7),"virginica",IF(AND(B144&gt;=2.65,G144&gt;=7.37,D144&gt;=0.7,D144&lt;1.7),"versicolor",IF(AND(C144&lt;5.05,B144&lt;2.65,G144&gt;=7.37,D144&gt;=0.7,D144&lt;1.7),"versicolor",IF(AND(C144&gt;=5.05,B144&lt;2.65,G144&gt;=7.37,D144&gt;=0.7,D144&lt;1.7),"virginica","shouldnthappen")))))))</f>
        <v>virginica</v>
      </c>
    </row>
    <row r="145" customFormat="false" ht="13.8" hidden="false" customHeight="false" outlineLevel="0" collapsed="false">
      <c r="A145" s="1" t="n">
        <v>7.7</v>
      </c>
      <c r="B145" s="1" t="n">
        <v>2.6</v>
      </c>
      <c r="C145" s="1" t="n">
        <v>6.9</v>
      </c>
      <c r="D145" s="1" t="n">
        <v>2.3</v>
      </c>
      <c r="E145" s="1" t="s">
        <v>93</v>
      </c>
      <c r="F145" s="1" t="n">
        <v>0.0605212436057627</v>
      </c>
      <c r="G145" s="1" t="n">
        <v>8.81682307673618</v>
      </c>
      <c r="H145" s="11" t="str">
        <f aca="false">E145</f>
        <v>virginica</v>
      </c>
      <c r="I145" s="1" t="str">
        <f aca="false">INDEX(L145:BI145, MODE(MATCH(L145:BI145, L145:BI145, 0 )))</f>
        <v>virginica</v>
      </c>
      <c r="J145" s="12" t="n">
        <f aca="false">COUNTIF(L145:BI145, H145) / COUNTA(L145:BI145)</f>
        <v>1</v>
      </c>
      <c r="K145" s="13" t="n">
        <f aca="false">I145=H145</f>
        <v>1</v>
      </c>
      <c r="L145" s="1" t="str">
        <f aca="false">IF(AND(C145&lt;3.65,B145&gt;=3.35),"setosa",IF(AND(C145&gt;=3.65,B145&gt;=3.35),"virginica",IF(AND(C145&lt;2.35,C145&lt;4.85,B145&lt;3.35),"setosa",IF(AND(F145&gt;=0.899,C145&gt;=2.35,C145&lt;4.85,B145&lt;3.35),"virginica",IF(AND(G145&gt;=8.268,B145&lt;2.75,C145&gt;=4.85,B145&lt;3.35),"virginica",IF(AND(D145&lt;1.55,B145&gt;=2.75,C145&gt;=4.85,B145&lt;3.35),"versicolor",IF(AND(D145&gt;=1.55,B145&gt;=2.75,C145&gt;=4.85,B145&lt;3.35),"virginica",IF(AND(G145&lt;6.537,F145&lt;0.899,C145&gt;=2.35,C145&lt;4.85,B145&lt;3.35),"virginica",IF(AND(G145&gt;=6.537,F145&lt;0.899,C145&gt;=2.35,C145&lt;4.85,B145&lt;3.35),"versicolor",IF(AND(G145&lt;6.878,G145&lt;8.268,B145&lt;2.75,C145&gt;=4.85,B145&lt;3.35),"virginica",IF(AND(G145&gt;=6.878,G145&lt;8.268,B145&lt;2.75,C145&gt;=4.85,B145&lt;3.35),"versicolor","shouldnthappen")))))))))))</f>
        <v>virginica</v>
      </c>
      <c r="M145" s="1" t="str">
        <f aca="false">IF(AND(C145&lt;2.6),"setosa",IF(AND(D145&gt;=1.75,C145&gt;=2.6),"virginica",IF(AND(G145&lt;6.094,D145&lt;1.75,C145&gt;=2.6),"virginica",IF(AND(D145&lt;1.35,G145&gt;=6.094,D145&lt;1.75,C145&gt;=2.6),"versicolor",IF(AND(C145&lt;5.05,D145&gt;=1.35,G145&gt;=6.094,D145&lt;1.75,C145&gt;=2.6),"versicolor",IF(AND(C145&gt;=5.05,D145&gt;=1.35,G145&gt;=6.094,D145&lt;1.75,C145&gt;=2.6),"virginica","shouldnthappen"))))))</f>
        <v>virginica</v>
      </c>
      <c r="N145" s="1" t="str">
        <f aca="false">IF(AND(A145&lt;6.6,B145&gt;=3.45),"setosa",IF(AND(A145&gt;=6.6,B145&gt;=3.45),"virginica",IF(AND(D145&lt;0.7,C145&lt;4.75,B145&lt;3.45),"setosa",IF(AND(D145&gt;=0.7,C145&lt;4.75,B145&lt;3.45),"versicolor",IF(AND(C145&gt;=5.15,C145&gt;=4.75,B145&lt;3.45),"virginica",IF(AND(D145&gt;=1.7,A145&lt;6.5,C145&lt;5.15,C145&gt;=4.75,B145&lt;3.45),"virginica",IF(AND(C145&lt;5.05,A145&gt;=6.5,C145&lt;5.15,C145&gt;=4.75,B145&lt;3.45),"versicolor",IF(AND(C145&gt;=5.05,A145&gt;=6.5,C145&lt;5.15,C145&gt;=4.75,B145&lt;3.45),"virginica",IF(AND(G145&lt;7.498,D145&lt;1.7,A145&lt;6.5,C145&lt;5.15,C145&gt;=4.75,B145&lt;3.45),"virginica",IF(AND(G145&gt;=7.498,D145&lt;1.7,A145&lt;6.5,C145&lt;5.15,C145&gt;=4.75,B145&lt;3.45),"versicolor","shouldnthappen"))))))))))</f>
        <v>virginica</v>
      </c>
      <c r="O145" s="1" t="str">
        <f aca="false">IF(AND(D145&lt;0.75),"setosa",IF(AND(C145&lt;4.75,C145&lt;4.85,D145&gt;=0.75),"versicolor",IF(AND(A145&gt;=6.05,C145&gt;=4.85,D145&gt;=0.75),"virginica",IF(AND(D145&lt;1.6,C145&gt;=4.75,C145&lt;4.85,D145&gt;=0.75),"versicolor",IF(AND(D145&gt;=1.6,C145&gt;=4.75,C145&lt;4.85,D145&gt;=0.75),"virginica",IF(AND(A145&lt;5.9,A145&lt;6.05,C145&gt;=4.85,D145&gt;=0.75),"virginica",IF(AND(A145&gt;=5.9,A145&lt;6.05,C145&gt;=4.85,D145&gt;=0.75),"versicolor","shouldnthappen")))))))</f>
        <v>virginica</v>
      </c>
      <c r="P145" s="1" t="str">
        <f aca="false">IF(AND(D145&lt;0.75),"setosa",IF(AND(A145&lt;5.55,D145&gt;=0.75),"versicolor",IF(AND(D145&gt;=1.7,G145&lt;13.158,A145&gt;=5.55,D145&gt;=0.75),"virginica",IF(AND(B145&lt;2.45,D145&lt;1.7,G145&lt;13.158,A145&gt;=5.55,D145&gt;=0.75),"virginica",IF(AND(B145&gt;=2.45,D145&lt;1.7,G145&lt;13.158,A145&gt;=5.55,D145&gt;=0.75),"versicolor",IF(AND(B145&gt;=3.05,G145&lt;15.551,G145&gt;=13.158,A145&gt;=5.55,D145&gt;=0.75),"versicolor",IF(AND(B145&lt;2.9,G145&gt;=15.551,G145&gt;=13.158,A145&gt;=5.55,D145&gt;=0.75),"versicolor",IF(AND(B145&gt;=2.9,G145&gt;=15.551,G145&gt;=13.158,A145&gt;=5.55,D145&gt;=0.75),"virginica",IF(AND(D145&lt;1.3,G145&lt;14.221,B145&lt;3.05,G145&lt;15.551,G145&gt;=13.158,A145&gt;=5.55,D145&gt;=0.75),"versicolor",IF(AND(D145&gt;=1.3,G145&lt;14.221,B145&lt;3.05,G145&lt;15.551,G145&gt;=13.158,A145&gt;=5.55,D145&gt;=0.75),"virginica",IF(AND(C145&lt;4.9,G145&gt;=14.221,B145&lt;3.05,G145&lt;15.551,G145&gt;=13.158,A145&gt;=5.55,D145&gt;=0.75),"versicolor",IF(AND(C145&gt;=4.9,G145&gt;=14.221,B145&lt;3.05,G145&lt;15.551,G145&gt;=13.158,A145&gt;=5.55,D145&gt;=0.75),"virginica","shouldnthappen"))))))))))))</f>
        <v>virginica</v>
      </c>
      <c r="Q145" s="1" t="str">
        <f aca="false">IF(AND(C145&lt;2.6),"setosa",IF(AND(A145&gt;=4.95,C145&lt;4.75,C145&gt;=2.6),"versicolor",IF(AND(D145&gt;=1.75,C145&gt;=4.75,C145&gt;=2.6),"virginica",IF(AND(B145&lt;2.45,A145&lt;4.95,C145&lt;4.75,C145&gt;=2.6),"versicolor",IF(AND(B145&gt;=2.45,A145&lt;4.95,C145&lt;4.75,C145&gt;=2.6),"virginica",IF(AND(G145&lt;7.498,D145&lt;1.75,C145&gt;=4.75,C145&gt;=2.6),"virginica",IF(AND(F145&lt;0.417,G145&gt;=7.498,D145&lt;1.75,C145&gt;=4.75,C145&gt;=2.6),"versicolor",IF(AND(F145&lt;0.442,F145&gt;=0.417,G145&gt;=7.498,D145&lt;1.75,C145&gt;=4.75,C145&gt;=2.6),"virginica",IF(AND(F145&gt;=0.442,F145&gt;=0.417,G145&gt;=7.498,D145&lt;1.75,C145&gt;=4.75,C145&gt;=2.6),"versicolor","shouldnthappen")))))))))</f>
        <v>virginica</v>
      </c>
      <c r="R145" s="1" t="str">
        <f aca="false">IF(AND(D145&lt;0.75),"setosa",IF(AND(D145&lt;1.75,A145&gt;=6.25,D145&gt;=0.75),"versicolor",IF(AND(D145&gt;=1.75,A145&gt;=6.25,D145&gt;=0.75),"virginica",IF(AND(D145&lt;1.6,C145&lt;4.75,A145&lt;6.25,D145&gt;=0.75),"versicolor",IF(AND(D145&gt;=1.6,C145&lt;4.75,A145&lt;6.25,D145&gt;=0.75),"virginica",IF(AND(G145&lt;6.998,C145&gt;=4.75,A145&lt;6.25,D145&gt;=0.75),"virginica",IF(AND(A145&lt;6.05,G145&gt;=6.998,C145&gt;=4.75,A145&lt;6.25,D145&gt;=0.75),"versicolor",IF(AND(A145&gt;=6.05,G145&gt;=6.998,C145&gt;=4.75,A145&lt;6.25,D145&gt;=0.75),"virginica","shouldnthappen"))))))))</f>
        <v>virginica</v>
      </c>
      <c r="S145" s="1" t="str">
        <f aca="false">IF(AND(B145&gt;=3.05,A145&lt;5.45),"setosa",IF(AND(C145&lt;2.2,B145&lt;3.05,A145&lt;5.45),"setosa",IF(AND(C145&gt;=2.2,B145&lt;3.05,A145&lt;5.45),"versicolor",IF(AND(B145&lt;3.7,C145&lt;4.8,A145&gt;=5.45),"versicolor",IF(AND(B145&gt;=3.7,C145&lt;4.8,A145&gt;=5.45),"setosa",IF(AND(G145&lt;13.757,C145&lt;5.05,C145&gt;=4.8,A145&gt;=5.45),"virginica",IF(AND(G145&gt;=13.757,C145&lt;5.05,C145&gt;=4.8,A145&gt;=5.45),"versicolor",IF(AND(C145&gt;=5.15,C145&gt;=5.05,C145&gt;=4.8,A145&gt;=5.45),"virginica",IF(AND(A145&lt;5.95,C145&lt;5.15,C145&gt;=5.05,C145&gt;=4.8,A145&gt;=5.45),"virginica",IF(AND(D145&gt;=1.8,A145&gt;=5.95,C145&lt;5.15,C145&gt;=5.05,C145&gt;=4.8,A145&gt;=5.45),"virginica",IF(AND(B145&lt;2.75,D145&lt;1.8,A145&gt;=5.95,C145&lt;5.15,C145&gt;=5.05,C145&gt;=4.8,A145&gt;=5.45),"versicolor",IF(AND(B145&gt;=2.75,D145&lt;1.8,A145&gt;=5.95,C145&lt;5.15,C145&gt;=5.05,C145&gt;=4.8,A145&gt;=5.45),"virginica","shouldnthappen"))))))))))))</f>
        <v>virginica</v>
      </c>
      <c r="T145" s="1" t="str">
        <f aca="false">IF(AND(C145&lt;2.6),"setosa",IF(AND(D145&lt;1.65,C145&lt;4.75,C145&gt;=2.6),"versicolor",IF(AND(D145&gt;=1.65,C145&lt;4.75,C145&gt;=2.6),"virginica",IF(AND(G145&gt;=8.494,A145&lt;6.6,C145&gt;=4.75,C145&gt;=2.6),"virginica",IF(AND(C145&lt;5.2,A145&gt;=6.6,C145&gt;=4.75,C145&gt;=2.6),"versicolor",IF(AND(C145&gt;=5.2,A145&gt;=6.6,C145&gt;=4.75,C145&gt;=2.6),"virginica",IF(AND(A145&lt;5.95,G145&lt;8.494,A145&lt;6.6,C145&gt;=4.75,C145&gt;=2.6),"virginica",IF(AND(A145&gt;=5.95,G145&lt;8.494,A145&lt;6.6,C145&gt;=4.75,C145&gt;=2.6),"versicolor","shouldnthappen"))))))))</f>
        <v>virginica</v>
      </c>
      <c r="U145" s="1" t="str">
        <f aca="false">IF(AND(C145&lt;3.65,B145&gt;=3.35),"setosa",IF(AND(C145&gt;=3.65,B145&gt;=3.35),"virginica",IF(AND(C145&lt;2.35,A145&lt;6.25,B145&lt;3.35),"setosa",IF(AND(C145&lt;4.85,A145&gt;=6.25,B145&lt;3.35),"versicolor",IF(AND(G145&gt;=15.426,C145&gt;=2.35,A145&lt;6.25,B145&lt;3.35),"virginica",IF(AND(D145&gt;=1.55,C145&gt;=4.85,A145&gt;=6.25,B145&lt;3.35),"virginica",IF(AND(D145&lt;1.8,G145&lt;15.426,C145&gt;=2.35,A145&lt;6.25,B145&lt;3.35),"versicolor",IF(AND(D145&gt;=1.8,G145&lt;15.426,C145&gt;=2.35,A145&lt;6.25,B145&lt;3.35),"virginica",IF(AND(B145&lt;2.95,D145&lt;1.55,C145&gt;=4.85,A145&gt;=6.25,B145&lt;3.35),"virginica",IF(AND(B145&gt;=2.95,D145&lt;1.55,C145&gt;=4.85,A145&gt;=6.25,B145&lt;3.35),"versicolor","shouldnthappen"))))))))))</f>
        <v>virginica</v>
      </c>
      <c r="V145" s="1" t="str">
        <f aca="false">IF(AND(C145&lt;2.6),"setosa",IF(AND(C145&gt;=4.85,C145&gt;=2.6),"virginica",IF(AND(F145&gt;=0.9,C145&lt;4.85,C145&gt;=2.6),"virginica",IF(AND(G145&lt;5.656,F145&lt;0.9,C145&lt;4.85,C145&gt;=2.6),"virginica",IF(AND(G145&gt;=5.656,F145&lt;0.9,C145&lt;4.85,C145&gt;=2.6),"versicolor","shouldnthappen")))))</f>
        <v>virginica</v>
      </c>
      <c r="W145" s="1" t="str">
        <f aca="false">IF(AND(D145&gt;=1.75,G145&gt;=13.795),"virginica",IF(AND(D145&gt;=1.5,G145&gt;=12.335,G145&lt;13.795),"virginica",IF(AND(C145&lt;2.45,C145&lt;4.85,G145&lt;12.335,G145&lt;13.795),"setosa",IF(AND(C145&gt;=2.45,C145&lt;4.85,G145&lt;12.335,G145&lt;13.795),"versicolor",IF(AND(D145&gt;=1.7,C145&gt;=4.85,G145&lt;12.335,G145&lt;13.795),"virginica",IF(AND(B145&gt;=3.25,D145&lt;1.5,G145&gt;=12.335,G145&lt;13.795),"setosa",IF(AND(D145&lt;1,F145&lt;0.255,D145&lt;1.75,G145&gt;=13.795),"setosa",IF(AND(D145&gt;=1,F145&lt;0.255,D145&lt;1.75,G145&gt;=13.795),"versicolor",IF(AND(A145&lt;5.4,F145&gt;=0.255,D145&lt;1.75,G145&gt;=13.795),"setosa",IF(AND(A145&gt;=5.4,F145&gt;=0.255,D145&lt;1.75,G145&gt;=13.795),"versicolor",IF(AND(A145&lt;6.15,D145&lt;1.7,C145&gt;=4.85,G145&lt;12.335,G145&lt;13.795),"versicolor",IF(AND(A145&gt;=6.15,D145&lt;1.7,C145&gt;=4.85,G145&lt;12.335,G145&lt;13.795),"virginica",IF(AND(C145&lt;5,B145&lt;3.25,D145&lt;1.5,G145&gt;=12.335,G145&lt;13.795),"versicolor",IF(AND(C145&gt;=5,B145&lt;3.25,D145&lt;1.5,G145&gt;=12.335,G145&lt;13.795),"virginica","shouldnthappen"))))))))))))))</f>
        <v>virginica</v>
      </c>
      <c r="X145" s="1" t="str">
        <f aca="false">IF(AND(C145&lt;2.5,A145&lt;5.55),"setosa",IF(AND(F145&lt;0.096,A145&gt;=5.55),"virginica",IF(AND(D145&lt;1.6,C145&gt;=2.5,A145&lt;5.55),"versicolor",IF(AND(D145&gt;=1.6,C145&gt;=2.5,A145&lt;5.55),"virginica",IF(AND(F145&gt;=0.156,C145&lt;4.75,F145&gt;=0.096,A145&gt;=5.55),"versicolor",IF(AND(D145&gt;=1.75,C145&gt;=4.75,F145&gt;=0.096,A145&gt;=5.55),"virginica",IF(AND(B145&lt;3.3,F145&lt;0.156,C145&lt;4.75,F145&gt;=0.096,A145&gt;=5.55),"versicolor",IF(AND(B145&gt;=3.3,F145&lt;0.156,C145&lt;4.75,F145&gt;=0.096,A145&gt;=5.55),"setosa",IF(AND(B145&lt;2.45,A145&lt;6.05,D145&lt;1.75,C145&gt;=4.75,F145&gt;=0.096,A145&gt;=5.55),"virginica",IF(AND(B145&gt;=2.45,A145&lt;6.05,D145&lt;1.75,C145&gt;=4.75,F145&gt;=0.096,A145&gt;=5.55),"versicolor",IF(AND(F145&lt;0.205,A145&gt;=6.05,D145&lt;1.75,C145&gt;=4.75,F145&gt;=0.096,A145&gt;=5.55),"versicolor",IF(AND(F145&gt;=0.205,A145&gt;=6.05,D145&lt;1.75,C145&gt;=4.75,F145&gt;=0.096,A145&gt;=5.55),"virginica","shouldnthappen"))))))))))))</f>
        <v>virginica</v>
      </c>
      <c r="Y145" s="1" t="str">
        <f aca="false">IF(AND(C145&lt;2.35,A145&lt;5.55),"setosa",IF(AND(C145&gt;=5.05,A145&gt;=5.55),"virginica",IF(AND(D145&lt;1.6,C145&gt;=2.35,A145&lt;5.55),"versicolor",IF(AND(D145&gt;=1.6,C145&gt;=2.35,A145&lt;5.55),"virginica",IF(AND(D145&gt;=1.75,C145&lt;5.05,A145&gt;=5.55),"virginica",IF(AND(B145&gt;=3.55,D145&lt;1.75,C145&lt;5.05,A145&gt;=5.55),"setosa",IF(AND(G145&lt;6.3,B145&lt;3.55,D145&lt;1.75,C145&lt;5.05,A145&gt;=5.55),"virginica",IF(AND(G145&gt;=6.3,B145&lt;3.55,D145&lt;1.75,C145&lt;5.05,A145&gt;=5.55),"versicolor","shouldnthappen"))))))))</f>
        <v>virginica</v>
      </c>
      <c r="Z145" s="1" t="str">
        <f aca="false">IF(AND(D145&lt;0.75),"setosa",IF(AND(B145&gt;=2.55,C145&lt;4.85,D145&gt;=0.75),"versicolor",IF(AND(D145&gt;=1.7,C145&gt;=4.85,D145&gt;=0.75),"virginica",IF(AND(D145&lt;1.6,B145&lt;2.55,C145&lt;4.85,D145&gt;=0.75),"versicolor",IF(AND(D145&gt;=1.6,B145&lt;2.55,C145&lt;4.85,D145&gt;=0.75),"virginica",IF(AND(B145&lt;2.65,D145&lt;1.7,C145&gt;=4.85,D145&gt;=0.75),"virginica",IF(AND(F145&lt;0.325,B145&gt;=2.65,D145&lt;1.7,C145&gt;=4.85,D145&gt;=0.75),"virginica",IF(AND(G145&lt;10.717,F145&gt;=0.325,B145&gt;=2.65,D145&lt;1.7,C145&gt;=4.85,D145&gt;=0.75),"versicolor",IF(AND(G145&gt;=10.717,F145&gt;=0.325,B145&gt;=2.65,D145&lt;1.7,C145&gt;=4.85,D145&gt;=0.75),"virginica","shouldnthappen")))))))))</f>
        <v>virginica</v>
      </c>
      <c r="AA145" s="1" t="str">
        <f aca="false">IF(AND(D145&lt;0.75),"setosa",IF(AND(D145&gt;=1.75,D145&gt;=0.75),"virginica",IF(AND(F145&gt;=0.455,D145&lt;1.75,D145&gt;=0.75),"versicolor",IF(AND(D145&lt;1.45,F145&lt;0.455,D145&lt;1.75,D145&gt;=0.75),"versicolor",IF(AND(F145&lt;0.247,D145&gt;=1.45,F145&lt;0.455,D145&lt;1.75,D145&gt;=0.75),"versicolor",IF(AND(F145&gt;=0.247,D145&gt;=1.45,F145&lt;0.455,D145&lt;1.75,D145&gt;=0.75),"virginica","shouldnthappen"))))))</f>
        <v>virginica</v>
      </c>
      <c r="AB145" s="1" t="str">
        <f aca="false">IF(AND(F145&gt;=0.221,B145&gt;=3.35),"setosa",IF(AND(A145&lt;5.3,F145&gt;=0.683,B145&lt;3.35),"setosa",IF(AND(A145&lt;6.45,F145&lt;0.221,B145&gt;=3.35),"setosa",IF(AND(A145&gt;=6.45,F145&lt;0.221,B145&gt;=3.35),"virginica",IF(AND(G145&lt;6.3,A145&lt;6.25,F145&lt;0.683,B145&lt;3.35),"virginica",IF(AND(G145&lt;13.795,A145&gt;=6.25,F145&lt;0.683,B145&lt;3.35),"virginica",IF(AND(D145&lt;1.65,A145&gt;=5.3,F145&gt;=0.683,B145&lt;3.35),"versicolor",IF(AND(D145&gt;=1.65,A145&gt;=5.3,F145&gt;=0.683,B145&lt;3.35),"virginica",IF(AND(D145&lt;0.6,G145&gt;=6.3,A145&lt;6.25,F145&lt;0.683,B145&lt;3.35),"setosa",IF(AND(D145&lt;1.7,G145&gt;=13.795,A145&gt;=6.25,F145&lt;0.683,B145&lt;3.35),"versicolor",IF(AND(D145&gt;=1.7,G145&gt;=13.795,A145&gt;=6.25,F145&lt;0.683,B145&lt;3.35),"virginica",IF(AND(C145&gt;=5.35,D145&gt;=0.6,G145&gt;=6.3,A145&lt;6.25,F145&lt;0.683,B145&lt;3.35),"virginica",IF(AND(D145&lt;1.75,C145&lt;5.35,D145&gt;=0.6,G145&gt;=6.3,A145&lt;6.25,F145&lt;0.683,B145&lt;3.35),"versicolor",IF(AND(D145&gt;=1.75,C145&lt;5.35,D145&gt;=0.6,G145&gt;=6.3,A145&lt;6.25,F145&lt;0.683,B145&lt;3.35),"virginica","shouldnthappen"))))))))))))))</f>
        <v>virginica</v>
      </c>
      <c r="AC145" s="1" t="str">
        <f aca="false">IF(AND(B145&gt;=3.3),"setosa",IF(AND(C145&lt;2.45,D145&lt;1.55,B145&lt;3.3),"setosa",IF(AND(F145&gt;=0.211,D145&gt;=1.55,B145&lt;3.3),"virginica",IF(AND(C145&lt;4.9,C145&gt;=2.45,D145&lt;1.55,B145&lt;3.3),"versicolor",IF(AND(C145&gt;=4.9,C145&gt;=2.45,D145&lt;1.55,B145&lt;3.3),"virginica",IF(AND(F145&lt;0.138,F145&lt;0.211,D145&gt;=1.55,B145&lt;3.3),"virginica",IF(AND(F145&gt;=0.138,F145&lt;0.211,D145&gt;=1.55,B145&lt;3.3),"versicolor","shouldnthappen")))))))</f>
        <v>virginica</v>
      </c>
      <c r="AD145" s="1" t="str">
        <f aca="false">IF(AND(D145&gt;=1.75),"virginica",IF(AND(D145&lt;0.75,D145&lt;1.75),"setosa",IF(AND(D145&lt;1.35,D145&gt;=0.75,D145&lt;1.75),"versicolor",IF(AND(B145&lt;2.6,C145&lt;4.85,D145&gt;=1.35,D145&gt;=0.75,D145&lt;1.75),"virginica",IF(AND(B145&gt;=2.6,C145&lt;4.85,D145&gt;=1.35,D145&gt;=0.75,D145&lt;1.75),"versicolor",IF(AND(A145&lt;6.4,C145&gt;=4.85,D145&gt;=1.35,D145&gt;=0.75,D145&lt;1.75),"virginica",IF(AND(A145&gt;=6.4,C145&gt;=4.85,D145&gt;=1.35,D145&gt;=0.75,D145&lt;1.75),"versicolor","shouldnthappen")))))))</f>
        <v>virginica</v>
      </c>
      <c r="AE145" s="1" t="str">
        <f aca="false">IF(AND(C145&lt;2.45),"setosa",IF(AND(F145&lt;0.07,C145&gt;=2.45),"virginica",IF(AND(A145&gt;=5,C145&lt;4.75,F145&gt;=0.07,C145&gt;=2.45),"versicolor",IF(AND(F145&lt;0.182,C145&gt;=4.75,F145&gt;=0.07,C145&gt;=2.45),"versicolor",IF(AND(B145&lt;2.45,A145&lt;5,C145&lt;4.75,F145&gt;=0.07,C145&gt;=2.45),"versicolor",IF(AND(B145&gt;=2.45,A145&lt;5,C145&lt;4.75,F145&gt;=0.07,C145&gt;=2.45),"virginica",IF(AND(F145&gt;=0.468,F145&gt;=0.182,C145&gt;=4.75,F145&gt;=0.07,C145&gt;=2.45),"virginica",IF(AND(A145&gt;=6.85,F145&lt;0.468,F145&gt;=0.182,C145&gt;=4.75,F145&gt;=0.07,C145&gt;=2.45),"virginica",IF(AND(B145&lt;2.6,A145&lt;6.85,F145&lt;0.468,F145&gt;=0.182,C145&gt;=4.75,F145&gt;=0.07,C145&gt;=2.45),"virginica",IF(AND(B145&gt;=2.6,A145&lt;6.85,F145&lt;0.468,F145&gt;=0.182,C145&gt;=4.75,F145&gt;=0.07,C145&gt;=2.45),"versicolor","shouldnthappen"))))))))))</f>
        <v>virginica</v>
      </c>
      <c r="AF145" s="1" t="str">
        <f aca="false">IF(AND(D145&lt;0.75,A145&lt;5.45),"setosa",IF(AND(D145&gt;=1.75,A145&gt;=5.45),"virginica",IF(AND(G145&lt;6.094,D145&gt;=0.75,A145&lt;5.45),"virginica",IF(AND(G145&gt;=6.094,D145&gt;=0.75,A145&lt;5.45),"versicolor",IF(AND(C145&lt;2.75,D145&lt;1.75,A145&gt;=5.45),"setosa",IF(AND(D145&lt;1.45,C145&gt;=2.75,D145&lt;1.75,A145&gt;=5.45),"versicolor",IF(AND(B145&lt;2.75,D145&gt;=1.45,C145&gt;=2.75,D145&lt;1.75,A145&gt;=5.45),"versicolor",IF(AND(C145&lt;5.05,B145&gt;=2.75,D145&gt;=1.45,C145&gt;=2.75,D145&lt;1.75,A145&gt;=5.45),"versicolor",IF(AND(C145&gt;=5.05,B145&gt;=2.75,D145&gt;=1.45,C145&gt;=2.75,D145&lt;1.75,A145&gt;=5.45),"virginica","shouldnthappen")))))))))</f>
        <v>virginica</v>
      </c>
      <c r="AG145" s="1" t="str">
        <f aca="false">IF(AND(D145&lt;0.65,G145&lt;8.868,A145&lt;5.3),"setosa",IF(AND(C145&lt;2.6,G145&gt;=8.868,A145&lt;5.3),"setosa",IF(AND(C145&gt;=2.6,G145&gt;=8.868,A145&lt;5.3),"versicolor",IF(AND(C145&gt;=4.95,D145&lt;1.55,A145&gt;=5.3),"virginica",IF(AND(G145&lt;13.795,D145&gt;=1.55,A145&gt;=5.3),"virginica",IF(AND(C145&lt;3.75,D145&gt;=0.65,G145&lt;8.868,A145&lt;5.3),"versicolor",IF(AND(C145&gt;=3.75,D145&gt;=0.65,G145&lt;8.868,A145&lt;5.3),"virginica",IF(AND(C145&lt;2.6,C145&lt;4.95,D145&lt;1.55,A145&gt;=5.3),"setosa",IF(AND(C145&gt;=2.6,C145&lt;4.95,D145&lt;1.55,A145&gt;=5.3),"versicolor",IF(AND(C145&lt;4.75,G145&gt;=13.795,D145&gt;=1.55,A145&gt;=5.3),"versicolor",IF(AND(C145&gt;=4.75,G145&gt;=13.795,D145&gt;=1.55,A145&gt;=5.3),"virginica","shouldnthappen")))))))))))</f>
        <v>virginica</v>
      </c>
      <c r="AH145" s="1" t="str">
        <f aca="false">IF(AND(D145&lt;0.75),"setosa",IF(AND(C145&lt;4.75,D145&gt;=0.75),"versicolor",IF(AND(G145&lt;13.757,C145&gt;=4.75,D145&gt;=0.75),"virginica",IF(AND(B145&lt;3.05,G145&gt;=13.757,C145&gt;=4.75,D145&gt;=0.75),"virginica",IF(AND(A145&lt;6.65,B145&gt;=3.05,G145&gt;=13.757,C145&gt;=4.75,D145&gt;=0.75),"virginica",IF(AND(A145&gt;=6.65,B145&gt;=3.05,G145&gt;=13.757,C145&gt;=4.75,D145&gt;=0.75),"versicolor","shouldnthappen"))))))</f>
        <v>virginica</v>
      </c>
      <c r="AI145" s="1" t="str">
        <f aca="false">IF(AND(D145&lt;0.7),"setosa",IF(AND(C145&lt;4.75,D145&gt;=0.7),"versicolor",IF(AND(A145&lt;6.6,F145&lt;0.482,C145&gt;=4.75,D145&gt;=0.7),"virginica",IF(AND(C145&gt;=4.95,F145&gt;=0.482,C145&gt;=4.75,D145&gt;=0.7),"virginica",IF(AND(D145&lt;1.9,A145&gt;=6.6,F145&lt;0.482,C145&gt;=4.75,D145&gt;=0.7),"versicolor",IF(AND(D145&gt;=1.9,A145&gt;=6.6,F145&lt;0.482,C145&gt;=4.75,D145&gt;=0.7),"virginica",IF(AND(F145&gt;=0.766,C145&lt;4.95,F145&gt;=0.482,C145&gt;=4.75,D145&gt;=0.7),"virginica",IF(AND(B145&lt;2.95,F145&lt;0.766,C145&lt;4.95,F145&gt;=0.482,C145&gt;=4.75,D145&gt;=0.7),"virginica",IF(AND(B145&gt;=2.95,F145&lt;0.766,C145&lt;4.95,F145&gt;=0.482,C145&gt;=4.75,D145&gt;=0.7),"versicolor","shouldnthappen")))))))))</f>
        <v>virginica</v>
      </c>
      <c r="AJ145" s="1" t="str">
        <f aca="false">IF(AND(C145&lt;2.45,C145&lt;4.75),"setosa",IF(AND(D145&gt;=1.65,C145&gt;=4.75),"virginica",IF(AND(A145&lt;4.95,C145&gt;=2.45,C145&lt;4.75),"virginica",IF(AND(A145&gt;=4.95,C145&gt;=2.45,C145&lt;4.75),"versicolor",IF(AND(B145&lt;2.95,D145&lt;1.65,C145&gt;=4.75),"virginica",IF(AND(B145&gt;=2.95,D145&lt;1.65,C145&gt;=4.75),"versicolor","shouldnthappen"))))))</f>
        <v>virginica</v>
      </c>
      <c r="AK145" s="1" t="str">
        <f aca="false">IF(AND(D145&lt;0.75,A145&lt;5.45),"setosa",IF(AND(B145&lt;2.45,D145&gt;=0.75,A145&lt;5.45),"versicolor",IF(AND(A145&gt;=5.55,C145&lt;4.75,A145&gt;=5.45),"versicolor",IF(AND(C145&gt;=5.15,C145&gt;=4.75,A145&gt;=5.45),"virginica",IF(AND(G145&lt;6.094,B145&gt;=2.45,D145&gt;=0.75,A145&lt;5.45),"virginica",IF(AND(G145&gt;=6.094,B145&gt;=2.45,D145&gt;=0.75,A145&lt;5.45),"versicolor",IF(AND(D145&lt;0.6,A145&lt;5.55,C145&lt;4.75,A145&gt;=5.45),"setosa",IF(AND(D145&gt;=0.6,A145&lt;5.55,C145&lt;4.75,A145&gt;=5.45),"versicolor",IF(AND(C145&lt;4.95,C145&lt;5.15,C145&gt;=4.75,A145&gt;=5.45),"virginica",IF(AND(G145&lt;12.627,C145&lt;5.05,C145&gt;=4.95,C145&lt;5.15,C145&gt;=4.75,A145&gt;=5.45),"virginica",IF(AND(G145&gt;=12.627,C145&lt;5.05,C145&gt;=4.95,C145&lt;5.15,C145&gt;=4.75,A145&gt;=5.45),"versicolor",IF(AND(D145&lt;1.7,C145&gt;=5.05,C145&gt;=4.95,C145&lt;5.15,C145&gt;=4.75,A145&gt;=5.45),"versicolor",IF(AND(D145&gt;=1.7,C145&gt;=5.05,C145&gt;=4.95,C145&lt;5.15,C145&gt;=4.75,A145&gt;=5.45),"virginica","shouldnthappen")))))))))))))</f>
        <v>virginica</v>
      </c>
      <c r="AL145" s="1" t="str">
        <f aca="false">IF(AND(B145&lt;2.45,B145&lt;3.15),"versicolor",IF(AND(D145&lt;0.95,G145&lt;15.141,B145&gt;=3.15),"setosa",IF(AND(G145&lt;15.429,G145&gt;=15.141,B145&gt;=3.15),"versicolor",IF(AND(G145&gt;=15.429,G145&gt;=15.141,B145&gt;=3.15),"virginica",IF(AND(C145&lt;2.3,C145&lt;4.75,B145&gt;=2.45,B145&lt;3.15),"setosa",IF(AND(G145&gt;=16.072,C145&gt;=4.75,B145&gt;=2.45,B145&lt;3.15),"versicolor",IF(AND(G145&lt;11.833,D145&gt;=0.95,G145&lt;15.141,B145&gt;=3.15),"virginica",IF(AND(A145&lt;5,C145&gt;=2.3,C145&lt;4.75,B145&gt;=2.45,B145&lt;3.15),"virginica",IF(AND(A145&gt;=5,C145&gt;=2.3,C145&lt;4.75,B145&gt;=2.45,B145&lt;3.15),"versicolor",IF(AND(G145&lt;14.342,G145&gt;=11.833,D145&gt;=0.95,G145&lt;15.141,B145&gt;=3.15),"versicolor",IF(AND(G145&gt;=14.342,G145&gt;=11.833,D145&gt;=0.95,G145&lt;15.141,B145&gt;=3.15),"virginica",IF(AND(G145&lt;13.757,F145&gt;=0.741,G145&lt;16.072,C145&gt;=4.75,B145&gt;=2.45,B145&lt;3.15),"virginica",IF(AND(F145&gt;=0.546,A145&lt;6.15,F145&lt;0.741,G145&lt;16.072,C145&gt;=4.75,B145&gt;=2.45,B145&lt;3.15),"virginica",IF(AND(D145&gt;=1.75,A145&gt;=6.15,F145&lt;0.741,G145&lt;16.072,C145&gt;=4.75,B145&gt;=2.45,B145&lt;3.15),"virginica",IF(AND(C145&lt;4.85,G145&gt;=13.757,F145&gt;=0.741,G145&lt;16.072,C145&gt;=4.75,B145&gt;=2.45,B145&lt;3.15),"virginica",IF(AND(C145&gt;=4.85,G145&gt;=13.757,F145&gt;=0.741,G145&lt;16.072,C145&gt;=4.75,B145&gt;=2.45,B145&lt;3.15),"versicolor",IF(AND(F145&lt;0.331,F145&lt;0.546,A145&lt;6.15,F145&lt;0.741,G145&lt;16.072,C145&gt;=4.75,B145&gt;=2.45,B145&lt;3.15),"virginica",IF(AND(F145&gt;=0.331,F145&lt;0.546,A145&lt;6.15,F145&lt;0.741,G145&lt;16.072,C145&gt;=4.75,B145&gt;=2.45,B145&lt;3.15),"versicolor",IF(AND(G145&lt;10.661,D145&lt;1.75,A145&gt;=6.15,F145&lt;0.741,G145&lt;16.072,C145&gt;=4.75,B145&gt;=2.45,B145&lt;3.15),"virginica",IF(AND(G145&gt;=10.661,D145&lt;1.75,A145&gt;=6.15,F145&lt;0.741,G145&lt;16.072,C145&gt;=4.75,B145&gt;=2.45,B145&lt;3.15),"versicolor","shouldnthappen"))))))))))))))))))))</f>
        <v>virginica</v>
      </c>
      <c r="AM145" s="1" t="str">
        <f aca="false">IF(AND(D145&lt;1.35,F145&gt;=0.917),"setosa",IF(AND(D145&gt;=1.35,F145&gt;=0.917),"virginica",IF(AND(D145&lt;0.75,D145&lt;1.55,F145&lt;0.917),"setosa",IF(AND(C145&gt;=4.8,D145&gt;=1.55,F145&lt;0.917),"virginica",IF(AND(A145&lt;5.95,D145&gt;=0.75,D145&lt;1.55,F145&lt;0.917),"versicolor",IF(AND(F145&lt;0.473,C145&lt;4.8,D145&gt;=1.55,F145&lt;0.917),"virginica",IF(AND(F145&gt;=0.473,C145&lt;4.8,D145&gt;=1.55,F145&lt;0.917),"versicolor",IF(AND(C145&lt;4.95,A145&gt;=5.95,D145&gt;=0.75,D145&lt;1.55,F145&lt;0.917),"versicolor",IF(AND(C145&gt;=4.95,A145&gt;=5.95,D145&gt;=0.75,D145&lt;1.55,F145&lt;0.917),"virginica","shouldnthappen")))))))))</f>
        <v>virginica</v>
      </c>
      <c r="AN145" s="1" t="str">
        <f aca="false">IF(AND(D145&lt;0.75,A145&lt;5.45),"setosa",IF(AND(D145&lt;1.55,D145&gt;=0.75,A145&lt;5.45),"versicolor",IF(AND(D145&gt;=1.55,D145&gt;=0.75,A145&lt;5.45),"virginica",IF(AND(A145&gt;=5.75,C145&lt;4.75,A145&gt;=5.45),"versicolor",IF(AND(F145&lt;0.361,C145&gt;=4.75,A145&gt;=5.45),"virginica",IF(AND(C145&lt;2.6,A145&lt;5.75,C145&lt;4.75,A145&gt;=5.45),"setosa",IF(AND(C145&gt;=2.6,A145&lt;5.75,C145&lt;4.75,A145&gt;=5.45),"versicolor",IF(AND(D145&gt;=1.7,F145&gt;=0.361,C145&gt;=4.75,A145&gt;=5.45),"virginica",IF(AND(B145&lt;2.65,D145&lt;1.7,F145&gt;=0.361,C145&gt;=4.75,A145&gt;=5.45),"virginica",IF(AND(A145&lt;7.05,B145&gt;=2.65,D145&lt;1.7,F145&gt;=0.361,C145&gt;=4.75,A145&gt;=5.45),"versicolor",IF(AND(A145&gt;=7.05,B145&gt;=2.65,D145&lt;1.7,F145&gt;=0.361,C145&gt;=4.75,A145&gt;=5.45),"virginica","shouldnthappen")))))))))))</f>
        <v>virginica</v>
      </c>
      <c r="AO145" s="1" t="str">
        <f aca="false">IF(AND(D145&lt;0.7),"setosa",IF(AND(A145&lt;4.95,C145&lt;4.85,D145&gt;=0.7),"virginica",IF(AND(A145&gt;=4.95,C145&lt;4.85,D145&gt;=0.7),"versicolor",IF(AND(D145&gt;=1.7,C145&gt;=4.85,D145&gt;=0.7),"virginica",IF(AND(F145&lt;0.325,D145&lt;1.7,C145&gt;=4.85,D145&gt;=0.7),"virginica",IF(AND(D145&lt;1.55,F145&gt;=0.325,D145&lt;1.7,C145&gt;=4.85,D145&gt;=0.7),"virginica",IF(AND(D145&gt;=1.55,F145&gt;=0.325,D145&lt;1.7,C145&gt;=4.85,D145&gt;=0.7),"versicolor","shouldnthappen")))))))</f>
        <v>virginica</v>
      </c>
      <c r="AP145" s="1" t="str">
        <f aca="false">IF(AND(D145&lt;0.75),"setosa",IF(AND(C145&lt;4.85,D145&gt;=0.75),"versicolor",IF(AND(G145&gt;=8.277,C145&gt;=4.85,D145&gt;=0.75),"virginica",IF(AND(F145&gt;=0.633,G145&lt;8.277,C145&gt;=4.85,D145&gt;=0.75),"virginica",IF(AND(G145&lt;7.61,F145&lt;0.633,G145&lt;8.277,C145&gt;=4.85,D145&gt;=0.75),"virginica",IF(AND(G145&gt;=7.61,F145&lt;0.633,G145&lt;8.277,C145&gt;=4.85,D145&gt;=0.75),"versicolor","shouldnthappen"))))))</f>
        <v>virginica</v>
      </c>
      <c r="AQ145" s="1" t="str">
        <f aca="false">IF(AND(C145&lt;2.65,A145&gt;=5.45,C145&lt;4.75),"setosa",IF(AND(C145&gt;=2.65,A145&gt;=5.45,C145&lt;4.75),"versicolor",IF(AND(B145&lt;2.9,C145&lt;4.85,C145&gt;=4.75),"versicolor",IF(AND(B145&gt;=2.9,C145&lt;4.85,C145&gt;=4.75),"virginica",IF(AND(D145&lt;1.7,C145&gt;=4.85,C145&gt;=4.75),"versicolor",IF(AND(D145&gt;=1.7,C145&gt;=4.85,C145&gt;=4.75),"virginica",IF(AND(C145&lt;2.45,G145&lt;14.126,A145&lt;5.45,C145&lt;4.75),"setosa",IF(AND(C145&gt;=2.45,G145&lt;14.126,A145&lt;5.45,C145&lt;4.75),"versicolor",IF(AND(C145&lt;2.4,G145&gt;=14.126,A145&lt;5.45,C145&lt;4.75),"setosa",IF(AND(C145&gt;=2.4,G145&gt;=14.126,A145&lt;5.45,C145&lt;4.75),"versicolor","shouldnthappen"))))))))))</f>
        <v>virginica</v>
      </c>
      <c r="AR145" s="1" t="str">
        <f aca="false">IF(AND(C145&lt;2.45,C145&lt;4.85),"setosa",IF(AND(C145&gt;=5.15,C145&gt;=4.85),"virginica",IF(AND(A145&gt;=4.95,C145&gt;=2.45,C145&lt;4.85),"versicolor",IF(AND(D145&lt;1.35,A145&lt;4.95,C145&gt;=2.45,C145&lt;4.85),"versicolor",IF(AND(D145&gt;=1.35,A145&lt;4.95,C145&gt;=2.45,C145&lt;4.85),"virginica",IF(AND(F145&lt;0.35,G145&lt;12.751,C145&lt;5.15,C145&gt;=4.85),"virginica",IF(AND(A145&lt;6.5,G145&gt;=12.751,C145&lt;5.15,C145&gt;=4.85),"virginica",IF(AND(A145&gt;=6.5,G145&gt;=12.751,C145&lt;5.15,C145&gt;=4.85),"versicolor",IF(AND(B145&gt;=2.75,F145&gt;=0.35,G145&lt;12.751,C145&lt;5.15,C145&gt;=4.85),"virginica",IF(AND(C145&lt;5.05,B145&lt;2.75,F145&gt;=0.35,G145&lt;12.751,C145&lt;5.15,C145&gt;=4.85),"virginica",IF(AND(C145&gt;=5.05,B145&lt;2.75,F145&gt;=0.35,G145&lt;12.751,C145&lt;5.15,C145&gt;=4.85),"versicolor","shouldnthappen")))))))))))</f>
        <v>virginica</v>
      </c>
      <c r="AS145" s="1" t="str">
        <f aca="false">IF(AND(F145&gt;=0.9,B145&lt;3.05),"virginica",IF(AND(A145&lt;5.9,B145&gt;=3.05),"setosa",IF(AND(D145&lt;1.65,A145&gt;=5.9,B145&gt;=3.05),"versicolor",IF(AND(D145&gt;=1.65,A145&gt;=5.9,B145&gt;=3.05),"virginica",IF(AND(D145&gt;=1.75,C145&gt;=4.85,F145&lt;0.9,B145&lt;3.05),"virginica",IF(AND(C145&lt;2.2,B145&lt;2.95,C145&lt;4.85,F145&lt;0.9,B145&lt;3.05),"setosa",IF(AND(C145&gt;=2.2,B145&lt;2.95,C145&lt;4.85,F145&lt;0.9,B145&lt;3.05),"versicolor",IF(AND(C145&lt;2.8,B145&gt;=2.95,C145&lt;4.85,F145&lt;0.9,B145&lt;3.05),"setosa",IF(AND(C145&gt;=2.8,B145&gt;=2.95,C145&lt;4.85,F145&lt;0.9,B145&lt;3.05),"versicolor",IF(AND(G145&lt;13.879,D145&lt;1.75,C145&gt;=4.85,F145&lt;0.9,B145&lt;3.05),"virginica",IF(AND(G145&gt;=13.879,D145&lt;1.75,C145&gt;=4.85,F145&lt;0.9,B145&lt;3.05),"versicolor","shouldnthappen")))))))))))</f>
        <v>virginica</v>
      </c>
      <c r="AT145" s="1" t="str">
        <f aca="false">IF(AND(D145&lt;0.75),"setosa",IF(AND(D145&gt;=1.75,D145&gt;=0.75),"virginica",IF(AND(D145&lt;1.45,G145&lt;7.37,D145&lt;1.75,D145&gt;=0.75),"versicolor",IF(AND(D145&gt;=1.45,G145&lt;7.37,D145&lt;1.75,D145&gt;=0.75),"virginica",IF(AND(C145&lt;5.45,G145&gt;=7.37,D145&lt;1.75,D145&gt;=0.75),"versicolor",IF(AND(C145&gt;=5.45,G145&gt;=7.37,D145&lt;1.75,D145&gt;=0.75),"virginica","shouldnthappen"))))))</f>
        <v>virginica</v>
      </c>
      <c r="AU145" s="1" t="str">
        <f aca="false">IF(AND(D145&lt;0.7),"setosa",IF(AND(D145&gt;=1.7,A145&gt;=6.15,D145&gt;=0.7),"virginica",IF(AND(B145&gt;=2.55,C145&lt;4.75,A145&lt;6.15,D145&gt;=0.7),"versicolor",IF(AND(D145&gt;=1.7,C145&gt;=4.75,A145&lt;6.15,D145&gt;=0.7),"virginica",IF(AND(C145&lt;5.25,D145&lt;1.7,A145&gt;=6.15,D145&gt;=0.7),"versicolor",IF(AND(C145&gt;=5.25,D145&lt;1.7,A145&gt;=6.15,D145&gt;=0.7),"virginica",IF(AND(C145&lt;4.25,B145&lt;2.55,C145&lt;4.75,A145&lt;6.15,D145&gt;=0.7),"versicolor",IF(AND(C145&gt;=4.25,B145&lt;2.55,C145&lt;4.75,A145&lt;6.15,D145&gt;=0.7),"virginica",IF(AND(B145&lt;2.65,D145&lt;1.7,C145&gt;=4.75,A145&lt;6.15,D145&gt;=0.7),"virginica",IF(AND(B145&gt;=2.65,D145&lt;1.7,C145&gt;=4.75,A145&lt;6.15,D145&gt;=0.7),"versicolor","shouldnthappen"))))))))))</f>
        <v>virginica</v>
      </c>
      <c r="AV145" s="1" t="str">
        <f aca="false">IF(AND(D145&lt;0.75),"setosa",IF(AND(F145&gt;=0.899,D145&gt;=0.75),"virginica",IF(AND(D145&lt;1.65,A145&lt;6.05,F145&lt;0.899,D145&gt;=0.75),"versicolor",IF(AND(D145&gt;=1.65,A145&lt;6.05,F145&lt;0.899,D145&gt;=0.75),"virginica",IF(AND(C145&gt;=5.05,A145&gt;=6.05,F145&lt;0.899,D145&gt;=0.75),"virginica",IF(AND(G145&gt;=13.757,C145&lt;5.05,A145&gt;=6.05,F145&lt;0.899,D145&gt;=0.75),"versicolor",IF(AND(D145&lt;1.6,G145&lt;13.757,C145&lt;5.05,A145&gt;=6.05,F145&lt;0.899,D145&gt;=0.75),"versicolor",IF(AND(D145&gt;=1.6,G145&lt;13.757,C145&lt;5.05,A145&gt;=6.05,F145&lt;0.899,D145&gt;=0.75),"virginica","shouldnthappen"))))))))</f>
        <v>virginica</v>
      </c>
      <c r="AW145" s="1" t="str">
        <f aca="false">IF(AND(F145&lt;0.117,A145&gt;=5.55),"virginica",IF(AND(A145&gt;=5.2,G145&lt;6.086,A145&lt;5.55),"versicolor",IF(AND(D145&lt;0.7,G145&gt;=6.086,A145&lt;5.55),"setosa",IF(AND(D145&gt;=0.7,G145&gt;=6.086,A145&lt;5.55),"versicolor",IF(AND(A145&lt;4.75,A145&lt;5.2,G145&lt;6.086,A145&lt;5.55),"setosa",IF(AND(A145&gt;=4.75,A145&lt;5.2,G145&lt;6.086,A145&lt;5.55),"virginica",IF(AND(D145&gt;=1.65,C145&lt;4.95,F145&gt;=0.117,A145&gt;=5.55),"virginica",IF(AND(D145&gt;=1.75,C145&gt;=4.95,F145&gt;=0.117,A145&gt;=5.55),"virginica",IF(AND(C145&lt;2.6,D145&lt;1.65,C145&lt;4.95,F145&gt;=0.117,A145&gt;=5.55),"setosa",IF(AND(C145&gt;=2.6,D145&lt;1.65,C145&lt;4.95,F145&gt;=0.117,A145&gt;=5.55),"versicolor",IF(AND(D145&lt;1.55,D145&lt;1.75,C145&gt;=4.95,F145&gt;=0.117,A145&gt;=5.55),"virginica",IF(AND(A145&lt;6.95,D145&gt;=1.55,D145&lt;1.75,C145&gt;=4.95,F145&gt;=0.117,A145&gt;=5.55),"versicolor",IF(AND(A145&gt;=6.95,D145&gt;=1.55,D145&lt;1.75,C145&gt;=4.95,F145&gt;=0.117,A145&gt;=5.55),"virginica","shouldnthappen")))))))))))))</f>
        <v>virginica</v>
      </c>
      <c r="AX145" s="1" t="str">
        <f aca="false">IF(AND(D145&lt;0.75),"setosa",IF(AND(F145&lt;0.138,D145&gt;=0.75),"virginica",IF(AND(C145&lt;4.45,A145&lt;6.15,F145&gt;=0.138,D145&gt;=0.75),"versicolor",IF(AND(C145&gt;=5.05,A145&gt;=6.15,F145&gt;=0.138,D145&gt;=0.75),"virginica",IF(AND(B145&lt;2.65,C145&gt;=4.45,A145&lt;6.15,F145&gt;=0.138,D145&gt;=0.75),"virginica",IF(AND(A145&gt;=6.35,C145&lt;5.05,A145&gt;=6.15,F145&gt;=0.138,D145&gt;=0.75),"versicolor",IF(AND(A145&lt;5.65,B145&gt;=2.65,C145&gt;=4.45,A145&lt;6.15,F145&gt;=0.138,D145&gt;=0.75),"virginica",IF(AND(D145&lt;1.75,A145&lt;6.35,C145&lt;5.05,A145&gt;=6.15,F145&gt;=0.138,D145&gt;=0.75),"versicolor",IF(AND(D145&gt;=1.75,A145&lt;6.35,C145&lt;5.05,A145&gt;=6.15,F145&gt;=0.138,D145&gt;=0.75),"virginica",IF(AND(D145&lt;1.7,A145&gt;=5.65,B145&gt;=2.65,C145&gt;=4.45,A145&lt;6.15,F145&gt;=0.138,D145&gt;=0.75),"versicolor",IF(AND(D145&gt;=1.7,A145&gt;=5.65,B145&gt;=2.65,C145&gt;=4.45,A145&lt;6.15,F145&gt;=0.138,D145&gt;=0.75),"virginica","shouldnthappen")))))))))))</f>
        <v>virginica</v>
      </c>
      <c r="AY145" s="1" t="str">
        <f aca="false">IF(AND(D145&lt;0.75,A145&lt;5.55),"setosa",IF(AND(A145&lt;4.95,D145&gt;=0.75,A145&lt;5.55),"virginica",IF(AND(A145&gt;=4.95,D145&gt;=0.75,A145&lt;5.55),"versicolor",IF(AND(C145&lt;2.6,C145&lt;4.85,A145&gt;=5.55),"setosa",IF(AND(C145&gt;=2.6,C145&lt;4.85,A145&gt;=5.55),"versicolor",IF(AND(D145&gt;=1.75,C145&gt;=4.85,A145&gt;=5.55),"virginica",IF(AND(F145&lt;0.405,D145&lt;1.75,C145&gt;=4.85,A145&gt;=5.55),"versicolor",IF(AND(B145&lt;3.05,F145&gt;=0.405,D145&lt;1.75,C145&gt;=4.85,A145&gt;=5.55),"virginica",IF(AND(B145&gt;=3.05,F145&gt;=0.405,D145&lt;1.75,C145&gt;=4.85,A145&gt;=5.55),"versicolor","shouldnthappen")))))))))</f>
        <v>virginica</v>
      </c>
      <c r="AZ145" s="1" t="str">
        <f aca="false">IF(AND(D145&lt;0.75),"setosa",IF(AND(F145&lt;0.9,C145&lt;4.95,D145&gt;=0.75),"versicolor",IF(AND(F145&gt;=0.9,C145&lt;4.95,D145&gt;=0.75),"virginica",IF(AND(D145&gt;=1.7,C145&gt;=4.95,D145&gt;=0.75),"virginica",IF(AND(F145&lt;0.405,D145&lt;1.7,C145&gt;=4.95,D145&gt;=0.75),"versicolor",IF(AND(F145&gt;=0.405,D145&lt;1.7,C145&gt;=4.95,D145&gt;=0.75),"virginica","shouldnthappen"))))))</f>
        <v>virginica</v>
      </c>
      <c r="BA145" s="1" t="str">
        <f aca="false">IF(AND(D145&lt;0.75),"setosa",IF(AND(D145&gt;=1.7,C145&gt;=5.05,D145&gt;=0.75),"virginica",IF(AND(D145&lt;1.45,D145&lt;1.6,C145&lt;5.05,D145&gt;=0.75),"versicolor",IF(AND(A145&lt;5.8,D145&gt;=1.6,C145&lt;5.05,D145&gt;=0.75),"virginica",IF(AND(A145&gt;=5.8,D145&gt;=1.6,C145&lt;5.05,D145&gt;=0.75),"versicolor",IF(AND(F145&lt;0.417,D145&lt;1.7,C145&gt;=5.05,D145&gt;=0.75),"versicolor",IF(AND(F145&gt;=0.417,D145&lt;1.7,C145&gt;=5.05,D145&gt;=0.75),"virginica",IF(AND(A145&lt;5.95,D145&gt;=1.45,D145&lt;1.6,C145&lt;5.05,D145&gt;=0.75),"versicolor",IF(AND(G145&lt;10.618,A145&gt;=5.95,D145&gt;=1.45,D145&lt;1.6,C145&lt;5.05,D145&gt;=0.75),"virginica",IF(AND(G145&gt;=10.618,A145&gt;=5.95,D145&gt;=1.45,D145&lt;1.6,C145&lt;5.05,D145&gt;=0.75),"versicolor","shouldnthappen"))))))))))</f>
        <v>virginica</v>
      </c>
      <c r="BB145" s="1" t="str">
        <f aca="false">IF(AND(C145&lt;2.6),"setosa",IF(AND(D145&gt;=1.75,C145&gt;=2.6),"virginica",IF(AND(C145&gt;=5.45,D145&lt;1.75,C145&gt;=2.6),"virginica",IF(AND(F145&gt;=0.259,C145&lt;5.45,D145&lt;1.75,C145&gt;=2.6),"versicolor",IF(AND(C145&lt;5.05,F145&lt;0.259,C145&lt;5.45,D145&lt;1.75,C145&gt;=2.6),"versicolor",IF(AND(C145&gt;=5.05,F145&lt;0.259,C145&lt;5.45,D145&lt;1.75,C145&gt;=2.6),"virginica","shouldnthappen"))))))</f>
        <v>virginica</v>
      </c>
      <c r="BC145" s="1" t="str">
        <f aca="false">IF(AND(A145&lt;4.95,B145&lt;2.7,A145&lt;5.55),"virginica",IF(AND(A145&gt;=4.95,B145&lt;2.7,A145&lt;5.55),"versicolor",IF(AND(C145&lt;3.2,B145&gt;=2.7,A145&lt;5.55),"setosa",IF(AND(C145&gt;=3.2,B145&gt;=2.7,A145&lt;5.55),"versicolor",IF(AND(F145&gt;=0.85,A145&lt;6.15,A145&gt;=5.55),"virginica",IF(AND(D145&lt;1.45,A145&gt;=6.15,A145&gt;=5.55),"versicolor",IF(AND(C145&lt;4.8,F145&lt;0.85,A145&lt;6.15,A145&gt;=5.55),"versicolor",IF(AND(D145&gt;=1.7,D145&gt;=1.45,A145&gt;=6.15,A145&gt;=5.55),"virginica",IF(AND(G145&lt;9.333,C145&gt;=4.8,F145&lt;0.85,A145&lt;6.15,A145&gt;=5.55),"versicolor",IF(AND(G145&gt;=9.333,C145&gt;=4.8,F145&lt;0.85,A145&lt;6.15,A145&gt;=5.55),"virginica",IF(AND(C145&lt;4.9,D145&lt;1.7,D145&gt;=1.45,A145&gt;=6.15,A145&gt;=5.55),"versicolor",IF(AND(C145&gt;=4.9,D145&lt;1.7,D145&gt;=1.45,A145&gt;=6.15,A145&gt;=5.55),"virginica","shouldnthappen"))))))))))))</f>
        <v>virginica</v>
      </c>
      <c r="BD145" s="1" t="str">
        <f aca="false">IF(AND(C145&lt;2.35),"setosa",IF(AND(C145&lt;4.75,B145&lt;2.55,C145&gt;=2.35),"versicolor",IF(AND(C145&gt;=4.75,B145&lt;2.55,C145&gt;=2.35),"virginica",IF(AND(C145&lt;4.75,B145&gt;=2.55,C145&gt;=2.35),"versicolor",IF(AND(D145&gt;=1.75,C145&gt;=4.75,B145&gt;=2.55,C145&gt;=2.35),"virginica",IF(AND(A145&gt;=6.5,D145&lt;1.75,C145&gt;=4.75,B145&gt;=2.55,C145&gt;=2.35),"versicolor",IF(AND(A145&lt;6.05,A145&lt;6.5,D145&lt;1.75,C145&gt;=4.75,B145&gt;=2.55,C145&gt;=2.35),"versicolor",IF(AND(A145&gt;=6.05,A145&lt;6.5,D145&lt;1.75,C145&gt;=4.75,B145&gt;=2.55,C145&gt;=2.35),"virginica","shouldnthappen"))))))))</f>
        <v>virginica</v>
      </c>
      <c r="BE145" s="1" t="str">
        <f aca="false">IF(AND(C145&lt;2.5),"setosa",IF(AND(D145&lt;1.65,C145&lt;4.75,C145&gt;=2.5),"versicolor",IF(AND(D145&gt;=1.65,C145&lt;4.75,C145&gt;=2.5),"virginica",IF(AND(D145&gt;=1.75,C145&gt;=4.75,C145&gt;=2.5),"virginica",IF(AND(C145&lt;4.95,D145&lt;1.75,C145&gt;=4.75,C145&gt;=2.5),"versicolor",IF(AND(A145&lt;6.5,C145&gt;=4.95,D145&lt;1.75,C145&gt;=4.75,C145&gt;=2.5),"virginica",IF(AND(A145&gt;=6.5,C145&gt;=4.95,D145&lt;1.75,C145&gt;=4.75,C145&gt;=2.5),"versicolor","shouldnthappen")))))))</f>
        <v>virginica</v>
      </c>
      <c r="BF145" s="1" t="str">
        <f aca="false">IF(AND(G145&gt;=15.244),"virginica",IF(AND(C145&lt;3.2,B145&gt;=3.15,G145&lt;15.244),"setosa",IF(AND(A145&gt;=4.95,C145&lt;4.7,B145&lt;3.15,G145&lt;15.244),"versicolor",IF(AND(C145&gt;=5.15,C145&gt;=4.7,B145&lt;3.15,G145&lt;15.244),"virginica",IF(AND(A145&gt;=6.45,C145&gt;=3.2,B145&gt;=3.15,G145&lt;15.244),"virginica",IF(AND(D145&lt;0.95,A145&lt;4.95,C145&lt;4.7,B145&lt;3.15,G145&lt;15.244),"setosa",IF(AND(D145&gt;=0.95,A145&lt;4.95,C145&lt;4.7,B145&lt;3.15,G145&lt;15.244),"virginica",IF(AND(F145&lt;0.816,A145&lt;6.45,C145&gt;=3.2,B145&gt;=3.15,G145&lt;15.244),"virginica",IF(AND(F145&gt;=0.816,A145&lt;6.45,C145&gt;=3.2,B145&gt;=3.15,G145&lt;15.244),"versicolor",IF(AND(A145&gt;=6.5,B145&lt;3.05,C145&lt;5.15,C145&gt;=4.7,B145&lt;3.15,G145&lt;15.244),"versicolor",IF(AND(G145&lt;11.093,B145&gt;=3.05,C145&lt;5.15,C145&gt;=4.7,B145&lt;3.15,G145&lt;15.244),"virginica",IF(AND(G145&gt;=11.093,B145&gt;=3.05,C145&lt;5.15,C145&gt;=4.7,B145&lt;3.15,G145&lt;15.244),"versicolor",IF(AND(D145&gt;=1.7,A145&lt;6.5,B145&lt;3.05,C145&lt;5.15,C145&gt;=4.7,B145&lt;3.15,G145&lt;15.244),"virginica",IF(AND(G145&lt;7.498,D145&lt;1.7,A145&lt;6.5,B145&lt;3.05,C145&lt;5.15,C145&gt;=4.7,B145&lt;3.15,G145&lt;15.244),"virginica",IF(AND(G145&gt;=7.498,D145&lt;1.7,A145&lt;6.5,B145&lt;3.05,C145&lt;5.15,C145&gt;=4.7,B145&lt;3.15,G145&lt;15.244),"versicolor","shouldnthappen")))))))))))))))</f>
        <v>virginica</v>
      </c>
      <c r="BG145" s="1" t="str">
        <f aca="false">IF(AND(B145&gt;=3.35,C145&lt;4.85),"setosa",IF(AND(D145&gt;=1.75,C145&gt;=4.85),"virginica",IF(AND(D145&lt;0.75,B145&lt;3.35,C145&lt;4.85),"setosa",IF(AND(G145&gt;=13.879,D145&lt;1.75,C145&gt;=4.85),"versicolor",IF(AND(F145&gt;=0.9,D145&gt;=0.75,B145&lt;3.35,C145&lt;4.85),"virginica",IF(AND(F145&gt;=0.405,G145&lt;13.879,D145&lt;1.75,C145&gt;=4.85),"virginica",IF(AND(B145&gt;=2.55,F145&lt;0.9,D145&gt;=0.75,B145&lt;3.35,C145&lt;4.85),"versicolor",IF(AND(G145&lt;7.498,F145&lt;0.405,G145&lt;13.879,D145&lt;1.75,C145&gt;=4.85),"virginica",IF(AND(G145&gt;=7.498,F145&lt;0.405,G145&lt;13.879,D145&lt;1.75,C145&gt;=4.85),"versicolor",IF(AND(G145&lt;5.656,B145&lt;2.55,F145&lt;0.9,D145&gt;=0.75,B145&lt;3.35,C145&lt;4.85),"virginica",IF(AND(G145&gt;=5.656,B145&lt;2.55,F145&lt;0.9,D145&gt;=0.75,B145&lt;3.35,C145&lt;4.85),"versicolor","shouldnthappen")))))))))))</f>
        <v>virginica</v>
      </c>
      <c r="BH145" s="1" t="str">
        <f aca="false">IF(AND(D145&lt;0.7),"setosa",IF(AND(D145&gt;=1.65,A145&lt;6.65,D145&gt;=0.7),"virginica",IF(AND(D145&lt;1.55,A145&gt;=6.65,D145&gt;=0.7),"versicolor",IF(AND(D145&gt;=1.55,A145&gt;=6.65,D145&gt;=0.7),"virginica",IF(AND(F145&gt;=0.529,D145&lt;1.65,A145&lt;6.65,D145&gt;=0.7),"versicolor",IF(AND(C145&gt;=5.35,F145&lt;0.529,D145&lt;1.65,A145&lt;6.65,D145&gt;=0.7),"virginica",IF(AND(G145&gt;=7.411,C145&lt;5.35,F145&lt;0.529,D145&lt;1.65,A145&lt;6.65,D145&gt;=0.7),"versicolor",IF(AND(G145&lt;6.927,G145&lt;7.411,C145&lt;5.35,F145&lt;0.529,D145&lt;1.65,A145&lt;6.65,D145&gt;=0.7),"versicolor",IF(AND(G145&gt;=6.927,G145&lt;7.411,C145&lt;5.35,F145&lt;0.529,D145&lt;1.65,A145&lt;6.65,D145&gt;=0.7),"virginica","shouldnthappen")))))))))</f>
        <v>virginica</v>
      </c>
      <c r="BI145" s="1" t="str">
        <f aca="false">IF(AND(D145&gt;=1.7),"virginica",IF(AND(D145&lt;0.7,D145&lt;1.7),"setosa",IF(AND(D145&lt;1.45,G145&lt;7.37,D145&gt;=0.7,D145&lt;1.7),"versicolor",IF(AND(D145&gt;=1.45,G145&lt;7.37,D145&gt;=0.7,D145&lt;1.7),"virginica",IF(AND(B145&gt;=2.65,G145&gt;=7.37,D145&gt;=0.7,D145&lt;1.7),"versicolor",IF(AND(C145&lt;5.05,B145&lt;2.65,G145&gt;=7.37,D145&gt;=0.7,D145&lt;1.7),"versicolor",IF(AND(C145&gt;=5.05,B145&lt;2.65,G145&gt;=7.37,D145&gt;=0.7,D145&lt;1.7),"virginica","shouldnthappen")))))))</f>
        <v>virginica</v>
      </c>
    </row>
    <row r="146" customFormat="false" ht="13.8" hidden="false" customHeight="false" outlineLevel="0" collapsed="false">
      <c r="A146" s="1" t="n">
        <v>6.9</v>
      </c>
      <c r="B146" s="1" t="n">
        <v>3.2</v>
      </c>
      <c r="C146" s="1" t="n">
        <v>5.7</v>
      </c>
      <c r="D146" s="1" t="n">
        <v>2.3</v>
      </c>
      <c r="E146" s="1" t="s">
        <v>93</v>
      </c>
      <c r="F146" s="1" t="n">
        <v>0.0105698343832046</v>
      </c>
      <c r="G146" s="1" t="n">
        <v>7.49966809814796</v>
      </c>
      <c r="H146" s="11" t="str">
        <f aca="false">E146</f>
        <v>virginica</v>
      </c>
      <c r="I146" s="1" t="str">
        <f aca="false">INDEX(L146:BI146, MODE(MATCH(L146:BI146, L146:BI146, 0 )))</f>
        <v>virginica</v>
      </c>
      <c r="J146" s="12" t="n">
        <f aca="false">COUNTIF(L146:BI146, H146) / COUNTA(L146:BI146)</f>
        <v>1</v>
      </c>
      <c r="K146" s="13" t="n">
        <f aca="false">I146=H146</f>
        <v>1</v>
      </c>
      <c r="L146" s="1" t="str">
        <f aca="false">IF(AND(C146&lt;3.65,B146&gt;=3.35),"setosa",IF(AND(C146&gt;=3.65,B146&gt;=3.35),"virginica",IF(AND(C146&lt;2.35,C146&lt;4.85,B146&lt;3.35),"setosa",IF(AND(F146&gt;=0.899,C146&gt;=2.35,C146&lt;4.85,B146&lt;3.35),"virginica",IF(AND(G146&gt;=8.268,B146&lt;2.75,C146&gt;=4.85,B146&lt;3.35),"virginica",IF(AND(D146&lt;1.55,B146&gt;=2.75,C146&gt;=4.85,B146&lt;3.35),"versicolor",IF(AND(D146&gt;=1.55,B146&gt;=2.75,C146&gt;=4.85,B146&lt;3.35),"virginica",IF(AND(G146&lt;6.537,F146&lt;0.899,C146&gt;=2.35,C146&lt;4.85,B146&lt;3.35),"virginica",IF(AND(G146&gt;=6.537,F146&lt;0.899,C146&gt;=2.35,C146&lt;4.85,B146&lt;3.35),"versicolor",IF(AND(G146&lt;6.878,G146&lt;8.268,B146&lt;2.75,C146&gt;=4.85,B146&lt;3.35),"virginica",IF(AND(G146&gt;=6.878,G146&lt;8.268,B146&lt;2.75,C146&gt;=4.85,B146&lt;3.35),"versicolor","shouldnthappen")))))))))))</f>
        <v>virginica</v>
      </c>
      <c r="M146" s="1" t="str">
        <f aca="false">IF(AND(C146&lt;2.6),"setosa",IF(AND(D146&gt;=1.75,C146&gt;=2.6),"virginica",IF(AND(G146&lt;6.094,D146&lt;1.75,C146&gt;=2.6),"virginica",IF(AND(D146&lt;1.35,G146&gt;=6.094,D146&lt;1.75,C146&gt;=2.6),"versicolor",IF(AND(C146&lt;5.05,D146&gt;=1.35,G146&gt;=6.094,D146&lt;1.75,C146&gt;=2.6),"versicolor",IF(AND(C146&gt;=5.05,D146&gt;=1.35,G146&gt;=6.094,D146&lt;1.75,C146&gt;=2.6),"virginica","shouldnthappen"))))))</f>
        <v>virginica</v>
      </c>
      <c r="N146" s="1" t="str">
        <f aca="false">IF(AND(A146&lt;6.6,B146&gt;=3.45),"setosa",IF(AND(A146&gt;=6.6,B146&gt;=3.45),"virginica",IF(AND(D146&lt;0.7,C146&lt;4.75,B146&lt;3.45),"setosa",IF(AND(D146&gt;=0.7,C146&lt;4.75,B146&lt;3.45),"versicolor",IF(AND(C146&gt;=5.15,C146&gt;=4.75,B146&lt;3.45),"virginica",IF(AND(D146&gt;=1.7,A146&lt;6.5,C146&lt;5.15,C146&gt;=4.75,B146&lt;3.45),"virginica",IF(AND(C146&lt;5.05,A146&gt;=6.5,C146&lt;5.15,C146&gt;=4.75,B146&lt;3.45),"versicolor",IF(AND(C146&gt;=5.05,A146&gt;=6.5,C146&lt;5.15,C146&gt;=4.75,B146&lt;3.45),"virginica",IF(AND(G146&lt;7.498,D146&lt;1.7,A146&lt;6.5,C146&lt;5.15,C146&gt;=4.75,B146&lt;3.45),"virginica",IF(AND(G146&gt;=7.498,D146&lt;1.7,A146&lt;6.5,C146&lt;5.15,C146&gt;=4.75,B146&lt;3.45),"versicolor","shouldnthappen"))))))))))</f>
        <v>virginica</v>
      </c>
      <c r="O146" s="1" t="str">
        <f aca="false">IF(AND(D146&lt;0.75),"setosa",IF(AND(C146&lt;4.75,C146&lt;4.85,D146&gt;=0.75),"versicolor",IF(AND(A146&gt;=6.05,C146&gt;=4.85,D146&gt;=0.75),"virginica",IF(AND(D146&lt;1.6,C146&gt;=4.75,C146&lt;4.85,D146&gt;=0.75),"versicolor",IF(AND(D146&gt;=1.6,C146&gt;=4.75,C146&lt;4.85,D146&gt;=0.75),"virginica",IF(AND(A146&lt;5.9,A146&lt;6.05,C146&gt;=4.85,D146&gt;=0.75),"virginica",IF(AND(A146&gt;=5.9,A146&lt;6.05,C146&gt;=4.85,D146&gt;=0.75),"versicolor","shouldnthappen")))))))</f>
        <v>virginica</v>
      </c>
      <c r="P146" s="1" t="str">
        <f aca="false">IF(AND(D146&lt;0.75),"setosa",IF(AND(A146&lt;5.55,D146&gt;=0.75),"versicolor",IF(AND(D146&gt;=1.7,G146&lt;13.158,A146&gt;=5.55,D146&gt;=0.75),"virginica",IF(AND(B146&lt;2.45,D146&lt;1.7,G146&lt;13.158,A146&gt;=5.55,D146&gt;=0.75),"virginica",IF(AND(B146&gt;=2.45,D146&lt;1.7,G146&lt;13.158,A146&gt;=5.55,D146&gt;=0.75),"versicolor",IF(AND(B146&gt;=3.05,G146&lt;15.551,G146&gt;=13.158,A146&gt;=5.55,D146&gt;=0.75),"versicolor",IF(AND(B146&lt;2.9,G146&gt;=15.551,G146&gt;=13.158,A146&gt;=5.55,D146&gt;=0.75),"versicolor",IF(AND(B146&gt;=2.9,G146&gt;=15.551,G146&gt;=13.158,A146&gt;=5.55,D146&gt;=0.75),"virginica",IF(AND(D146&lt;1.3,G146&lt;14.221,B146&lt;3.05,G146&lt;15.551,G146&gt;=13.158,A146&gt;=5.55,D146&gt;=0.75),"versicolor",IF(AND(D146&gt;=1.3,G146&lt;14.221,B146&lt;3.05,G146&lt;15.551,G146&gt;=13.158,A146&gt;=5.55,D146&gt;=0.75),"virginica",IF(AND(C146&lt;4.9,G146&gt;=14.221,B146&lt;3.05,G146&lt;15.551,G146&gt;=13.158,A146&gt;=5.55,D146&gt;=0.75),"versicolor",IF(AND(C146&gt;=4.9,G146&gt;=14.221,B146&lt;3.05,G146&lt;15.551,G146&gt;=13.158,A146&gt;=5.55,D146&gt;=0.75),"virginica","shouldnthappen"))))))))))))</f>
        <v>virginica</v>
      </c>
      <c r="Q146" s="1" t="str">
        <f aca="false">IF(AND(C146&lt;2.6),"setosa",IF(AND(A146&gt;=4.95,C146&lt;4.75,C146&gt;=2.6),"versicolor",IF(AND(D146&gt;=1.75,C146&gt;=4.75,C146&gt;=2.6),"virginica",IF(AND(B146&lt;2.45,A146&lt;4.95,C146&lt;4.75,C146&gt;=2.6),"versicolor",IF(AND(B146&gt;=2.45,A146&lt;4.95,C146&lt;4.75,C146&gt;=2.6),"virginica",IF(AND(G146&lt;7.498,D146&lt;1.75,C146&gt;=4.75,C146&gt;=2.6),"virginica",IF(AND(F146&lt;0.417,G146&gt;=7.498,D146&lt;1.75,C146&gt;=4.75,C146&gt;=2.6),"versicolor",IF(AND(F146&lt;0.442,F146&gt;=0.417,G146&gt;=7.498,D146&lt;1.75,C146&gt;=4.75,C146&gt;=2.6),"virginica",IF(AND(F146&gt;=0.442,F146&gt;=0.417,G146&gt;=7.498,D146&lt;1.75,C146&gt;=4.75,C146&gt;=2.6),"versicolor","shouldnthappen")))))))))</f>
        <v>virginica</v>
      </c>
      <c r="R146" s="1" t="str">
        <f aca="false">IF(AND(D146&lt;0.75),"setosa",IF(AND(D146&lt;1.75,A146&gt;=6.25,D146&gt;=0.75),"versicolor",IF(AND(D146&gt;=1.75,A146&gt;=6.25,D146&gt;=0.75),"virginica",IF(AND(D146&lt;1.6,C146&lt;4.75,A146&lt;6.25,D146&gt;=0.75),"versicolor",IF(AND(D146&gt;=1.6,C146&lt;4.75,A146&lt;6.25,D146&gt;=0.75),"virginica",IF(AND(G146&lt;6.998,C146&gt;=4.75,A146&lt;6.25,D146&gt;=0.75),"virginica",IF(AND(A146&lt;6.05,G146&gt;=6.998,C146&gt;=4.75,A146&lt;6.25,D146&gt;=0.75),"versicolor",IF(AND(A146&gt;=6.05,G146&gt;=6.998,C146&gt;=4.75,A146&lt;6.25,D146&gt;=0.75),"virginica","shouldnthappen"))))))))</f>
        <v>virginica</v>
      </c>
      <c r="S146" s="1" t="str">
        <f aca="false">IF(AND(B146&gt;=3.05,A146&lt;5.45),"setosa",IF(AND(C146&lt;2.2,B146&lt;3.05,A146&lt;5.45),"setosa",IF(AND(C146&gt;=2.2,B146&lt;3.05,A146&lt;5.45),"versicolor",IF(AND(B146&lt;3.7,C146&lt;4.8,A146&gt;=5.45),"versicolor",IF(AND(B146&gt;=3.7,C146&lt;4.8,A146&gt;=5.45),"setosa",IF(AND(G146&lt;13.757,C146&lt;5.05,C146&gt;=4.8,A146&gt;=5.45),"virginica",IF(AND(G146&gt;=13.757,C146&lt;5.05,C146&gt;=4.8,A146&gt;=5.45),"versicolor",IF(AND(C146&gt;=5.15,C146&gt;=5.05,C146&gt;=4.8,A146&gt;=5.45),"virginica",IF(AND(A146&lt;5.95,C146&lt;5.15,C146&gt;=5.05,C146&gt;=4.8,A146&gt;=5.45),"virginica",IF(AND(D146&gt;=1.8,A146&gt;=5.95,C146&lt;5.15,C146&gt;=5.05,C146&gt;=4.8,A146&gt;=5.45),"virginica",IF(AND(B146&lt;2.75,D146&lt;1.8,A146&gt;=5.95,C146&lt;5.15,C146&gt;=5.05,C146&gt;=4.8,A146&gt;=5.45),"versicolor",IF(AND(B146&gt;=2.75,D146&lt;1.8,A146&gt;=5.95,C146&lt;5.15,C146&gt;=5.05,C146&gt;=4.8,A146&gt;=5.45),"virginica","shouldnthappen"))))))))))))</f>
        <v>virginica</v>
      </c>
      <c r="T146" s="1" t="str">
        <f aca="false">IF(AND(C146&lt;2.6),"setosa",IF(AND(D146&lt;1.65,C146&lt;4.75,C146&gt;=2.6),"versicolor",IF(AND(D146&gt;=1.65,C146&lt;4.75,C146&gt;=2.6),"virginica",IF(AND(G146&gt;=8.494,A146&lt;6.6,C146&gt;=4.75,C146&gt;=2.6),"virginica",IF(AND(C146&lt;5.2,A146&gt;=6.6,C146&gt;=4.75,C146&gt;=2.6),"versicolor",IF(AND(C146&gt;=5.2,A146&gt;=6.6,C146&gt;=4.75,C146&gt;=2.6),"virginica",IF(AND(A146&lt;5.95,G146&lt;8.494,A146&lt;6.6,C146&gt;=4.75,C146&gt;=2.6),"virginica",IF(AND(A146&gt;=5.95,G146&lt;8.494,A146&lt;6.6,C146&gt;=4.75,C146&gt;=2.6),"versicolor","shouldnthappen"))))))))</f>
        <v>virginica</v>
      </c>
      <c r="U146" s="1" t="str">
        <f aca="false">IF(AND(C146&lt;3.65,B146&gt;=3.35),"setosa",IF(AND(C146&gt;=3.65,B146&gt;=3.35),"virginica",IF(AND(C146&lt;2.35,A146&lt;6.25,B146&lt;3.35),"setosa",IF(AND(C146&lt;4.85,A146&gt;=6.25,B146&lt;3.35),"versicolor",IF(AND(G146&gt;=15.426,C146&gt;=2.35,A146&lt;6.25,B146&lt;3.35),"virginica",IF(AND(D146&gt;=1.55,C146&gt;=4.85,A146&gt;=6.25,B146&lt;3.35),"virginica",IF(AND(D146&lt;1.8,G146&lt;15.426,C146&gt;=2.35,A146&lt;6.25,B146&lt;3.35),"versicolor",IF(AND(D146&gt;=1.8,G146&lt;15.426,C146&gt;=2.35,A146&lt;6.25,B146&lt;3.35),"virginica",IF(AND(B146&lt;2.95,D146&lt;1.55,C146&gt;=4.85,A146&gt;=6.25,B146&lt;3.35),"virginica",IF(AND(B146&gt;=2.95,D146&lt;1.55,C146&gt;=4.85,A146&gt;=6.25,B146&lt;3.35),"versicolor","shouldnthappen"))))))))))</f>
        <v>virginica</v>
      </c>
      <c r="V146" s="1" t="str">
        <f aca="false">IF(AND(C146&lt;2.6),"setosa",IF(AND(C146&gt;=4.85,C146&gt;=2.6),"virginica",IF(AND(F146&gt;=0.9,C146&lt;4.85,C146&gt;=2.6),"virginica",IF(AND(G146&lt;5.656,F146&lt;0.9,C146&lt;4.85,C146&gt;=2.6),"virginica",IF(AND(G146&gt;=5.656,F146&lt;0.9,C146&lt;4.85,C146&gt;=2.6),"versicolor","shouldnthappen")))))</f>
        <v>virginica</v>
      </c>
      <c r="W146" s="1" t="str">
        <f aca="false">IF(AND(D146&gt;=1.75,G146&gt;=13.795),"virginica",IF(AND(D146&gt;=1.5,G146&gt;=12.335,G146&lt;13.795),"virginica",IF(AND(C146&lt;2.45,C146&lt;4.85,G146&lt;12.335,G146&lt;13.795),"setosa",IF(AND(C146&gt;=2.45,C146&lt;4.85,G146&lt;12.335,G146&lt;13.795),"versicolor",IF(AND(D146&gt;=1.7,C146&gt;=4.85,G146&lt;12.335,G146&lt;13.795),"virginica",IF(AND(B146&gt;=3.25,D146&lt;1.5,G146&gt;=12.335,G146&lt;13.795),"setosa",IF(AND(D146&lt;1,F146&lt;0.255,D146&lt;1.75,G146&gt;=13.795),"setosa",IF(AND(D146&gt;=1,F146&lt;0.255,D146&lt;1.75,G146&gt;=13.795),"versicolor",IF(AND(A146&lt;5.4,F146&gt;=0.255,D146&lt;1.75,G146&gt;=13.795),"setosa",IF(AND(A146&gt;=5.4,F146&gt;=0.255,D146&lt;1.75,G146&gt;=13.795),"versicolor",IF(AND(A146&lt;6.15,D146&lt;1.7,C146&gt;=4.85,G146&lt;12.335,G146&lt;13.795),"versicolor",IF(AND(A146&gt;=6.15,D146&lt;1.7,C146&gt;=4.85,G146&lt;12.335,G146&lt;13.795),"virginica",IF(AND(C146&lt;5,B146&lt;3.25,D146&lt;1.5,G146&gt;=12.335,G146&lt;13.795),"versicolor",IF(AND(C146&gt;=5,B146&lt;3.25,D146&lt;1.5,G146&gt;=12.335,G146&lt;13.795),"virginica","shouldnthappen"))))))))))))))</f>
        <v>virginica</v>
      </c>
      <c r="X146" s="1" t="str">
        <f aca="false">IF(AND(C146&lt;2.5,A146&lt;5.55),"setosa",IF(AND(F146&lt;0.096,A146&gt;=5.55),"virginica",IF(AND(D146&lt;1.6,C146&gt;=2.5,A146&lt;5.55),"versicolor",IF(AND(D146&gt;=1.6,C146&gt;=2.5,A146&lt;5.55),"virginica",IF(AND(F146&gt;=0.156,C146&lt;4.75,F146&gt;=0.096,A146&gt;=5.55),"versicolor",IF(AND(D146&gt;=1.75,C146&gt;=4.75,F146&gt;=0.096,A146&gt;=5.55),"virginica",IF(AND(B146&lt;3.3,F146&lt;0.156,C146&lt;4.75,F146&gt;=0.096,A146&gt;=5.55),"versicolor",IF(AND(B146&gt;=3.3,F146&lt;0.156,C146&lt;4.75,F146&gt;=0.096,A146&gt;=5.55),"setosa",IF(AND(B146&lt;2.45,A146&lt;6.05,D146&lt;1.75,C146&gt;=4.75,F146&gt;=0.096,A146&gt;=5.55),"virginica",IF(AND(B146&gt;=2.45,A146&lt;6.05,D146&lt;1.75,C146&gt;=4.75,F146&gt;=0.096,A146&gt;=5.55),"versicolor",IF(AND(F146&lt;0.205,A146&gt;=6.05,D146&lt;1.75,C146&gt;=4.75,F146&gt;=0.096,A146&gt;=5.55),"versicolor",IF(AND(F146&gt;=0.205,A146&gt;=6.05,D146&lt;1.75,C146&gt;=4.75,F146&gt;=0.096,A146&gt;=5.55),"virginica","shouldnthappen"))))))))))))</f>
        <v>virginica</v>
      </c>
      <c r="Y146" s="1" t="str">
        <f aca="false">IF(AND(C146&lt;2.35,A146&lt;5.55),"setosa",IF(AND(C146&gt;=5.05,A146&gt;=5.55),"virginica",IF(AND(D146&lt;1.6,C146&gt;=2.35,A146&lt;5.55),"versicolor",IF(AND(D146&gt;=1.6,C146&gt;=2.35,A146&lt;5.55),"virginica",IF(AND(D146&gt;=1.75,C146&lt;5.05,A146&gt;=5.55),"virginica",IF(AND(B146&gt;=3.55,D146&lt;1.75,C146&lt;5.05,A146&gt;=5.55),"setosa",IF(AND(G146&lt;6.3,B146&lt;3.55,D146&lt;1.75,C146&lt;5.05,A146&gt;=5.55),"virginica",IF(AND(G146&gt;=6.3,B146&lt;3.55,D146&lt;1.75,C146&lt;5.05,A146&gt;=5.55),"versicolor","shouldnthappen"))))))))</f>
        <v>virginica</v>
      </c>
      <c r="Z146" s="1" t="str">
        <f aca="false">IF(AND(D146&lt;0.75),"setosa",IF(AND(B146&gt;=2.55,C146&lt;4.85,D146&gt;=0.75),"versicolor",IF(AND(D146&gt;=1.7,C146&gt;=4.85,D146&gt;=0.75),"virginica",IF(AND(D146&lt;1.6,B146&lt;2.55,C146&lt;4.85,D146&gt;=0.75),"versicolor",IF(AND(D146&gt;=1.6,B146&lt;2.55,C146&lt;4.85,D146&gt;=0.75),"virginica",IF(AND(B146&lt;2.65,D146&lt;1.7,C146&gt;=4.85,D146&gt;=0.75),"virginica",IF(AND(F146&lt;0.325,B146&gt;=2.65,D146&lt;1.7,C146&gt;=4.85,D146&gt;=0.75),"virginica",IF(AND(G146&lt;10.717,F146&gt;=0.325,B146&gt;=2.65,D146&lt;1.7,C146&gt;=4.85,D146&gt;=0.75),"versicolor",IF(AND(G146&gt;=10.717,F146&gt;=0.325,B146&gt;=2.65,D146&lt;1.7,C146&gt;=4.85,D146&gt;=0.75),"virginica","shouldnthappen")))))))))</f>
        <v>virginica</v>
      </c>
      <c r="AA146" s="1" t="str">
        <f aca="false">IF(AND(D146&lt;0.75),"setosa",IF(AND(D146&gt;=1.75,D146&gt;=0.75),"virginica",IF(AND(F146&gt;=0.455,D146&lt;1.75,D146&gt;=0.75),"versicolor",IF(AND(D146&lt;1.45,F146&lt;0.455,D146&lt;1.75,D146&gt;=0.75),"versicolor",IF(AND(F146&lt;0.247,D146&gt;=1.45,F146&lt;0.455,D146&lt;1.75,D146&gt;=0.75),"versicolor",IF(AND(F146&gt;=0.247,D146&gt;=1.45,F146&lt;0.455,D146&lt;1.75,D146&gt;=0.75),"virginica","shouldnthappen"))))))</f>
        <v>virginica</v>
      </c>
      <c r="AB146" s="1" t="str">
        <f aca="false">IF(AND(F146&gt;=0.221,B146&gt;=3.35),"setosa",IF(AND(A146&lt;5.3,F146&gt;=0.683,B146&lt;3.35),"setosa",IF(AND(A146&lt;6.45,F146&lt;0.221,B146&gt;=3.35),"setosa",IF(AND(A146&gt;=6.45,F146&lt;0.221,B146&gt;=3.35),"virginica",IF(AND(G146&lt;6.3,A146&lt;6.25,F146&lt;0.683,B146&lt;3.35),"virginica",IF(AND(G146&lt;13.795,A146&gt;=6.25,F146&lt;0.683,B146&lt;3.35),"virginica",IF(AND(D146&lt;1.65,A146&gt;=5.3,F146&gt;=0.683,B146&lt;3.35),"versicolor",IF(AND(D146&gt;=1.65,A146&gt;=5.3,F146&gt;=0.683,B146&lt;3.35),"virginica",IF(AND(D146&lt;0.6,G146&gt;=6.3,A146&lt;6.25,F146&lt;0.683,B146&lt;3.35),"setosa",IF(AND(D146&lt;1.7,G146&gt;=13.795,A146&gt;=6.25,F146&lt;0.683,B146&lt;3.35),"versicolor",IF(AND(D146&gt;=1.7,G146&gt;=13.795,A146&gt;=6.25,F146&lt;0.683,B146&lt;3.35),"virginica",IF(AND(C146&gt;=5.35,D146&gt;=0.6,G146&gt;=6.3,A146&lt;6.25,F146&lt;0.683,B146&lt;3.35),"virginica",IF(AND(D146&lt;1.75,C146&lt;5.35,D146&gt;=0.6,G146&gt;=6.3,A146&lt;6.25,F146&lt;0.683,B146&lt;3.35),"versicolor",IF(AND(D146&gt;=1.75,C146&lt;5.35,D146&gt;=0.6,G146&gt;=6.3,A146&lt;6.25,F146&lt;0.683,B146&lt;3.35),"virginica","shouldnthappen"))))))))))))))</f>
        <v>virginica</v>
      </c>
      <c r="AC146" s="1" t="str">
        <f aca="false">IF(AND(B146&gt;=3.3),"setosa",IF(AND(C146&lt;2.45,D146&lt;1.55,B146&lt;3.3),"setosa",IF(AND(F146&gt;=0.211,D146&gt;=1.55,B146&lt;3.3),"virginica",IF(AND(C146&lt;4.9,C146&gt;=2.45,D146&lt;1.55,B146&lt;3.3),"versicolor",IF(AND(C146&gt;=4.9,C146&gt;=2.45,D146&lt;1.55,B146&lt;3.3),"virginica",IF(AND(F146&lt;0.138,F146&lt;0.211,D146&gt;=1.55,B146&lt;3.3),"virginica",IF(AND(F146&gt;=0.138,F146&lt;0.211,D146&gt;=1.55,B146&lt;3.3),"versicolor","shouldnthappen")))))))</f>
        <v>virginica</v>
      </c>
      <c r="AD146" s="1" t="str">
        <f aca="false">IF(AND(D146&gt;=1.75),"virginica",IF(AND(D146&lt;0.75,D146&lt;1.75),"setosa",IF(AND(D146&lt;1.35,D146&gt;=0.75,D146&lt;1.75),"versicolor",IF(AND(B146&lt;2.6,C146&lt;4.85,D146&gt;=1.35,D146&gt;=0.75,D146&lt;1.75),"virginica",IF(AND(B146&gt;=2.6,C146&lt;4.85,D146&gt;=1.35,D146&gt;=0.75,D146&lt;1.75),"versicolor",IF(AND(A146&lt;6.4,C146&gt;=4.85,D146&gt;=1.35,D146&gt;=0.75,D146&lt;1.75),"virginica",IF(AND(A146&gt;=6.4,C146&gt;=4.85,D146&gt;=1.35,D146&gt;=0.75,D146&lt;1.75),"versicolor","shouldnthappen")))))))</f>
        <v>virginica</v>
      </c>
      <c r="AE146" s="1" t="str">
        <f aca="false">IF(AND(C146&lt;2.45),"setosa",IF(AND(F146&lt;0.07,C146&gt;=2.45),"virginica",IF(AND(A146&gt;=5,C146&lt;4.75,F146&gt;=0.07,C146&gt;=2.45),"versicolor",IF(AND(F146&lt;0.182,C146&gt;=4.75,F146&gt;=0.07,C146&gt;=2.45),"versicolor",IF(AND(B146&lt;2.45,A146&lt;5,C146&lt;4.75,F146&gt;=0.07,C146&gt;=2.45),"versicolor",IF(AND(B146&gt;=2.45,A146&lt;5,C146&lt;4.75,F146&gt;=0.07,C146&gt;=2.45),"virginica",IF(AND(F146&gt;=0.468,F146&gt;=0.182,C146&gt;=4.75,F146&gt;=0.07,C146&gt;=2.45),"virginica",IF(AND(A146&gt;=6.85,F146&lt;0.468,F146&gt;=0.182,C146&gt;=4.75,F146&gt;=0.07,C146&gt;=2.45),"virginica",IF(AND(B146&lt;2.6,A146&lt;6.85,F146&lt;0.468,F146&gt;=0.182,C146&gt;=4.75,F146&gt;=0.07,C146&gt;=2.45),"virginica",IF(AND(B146&gt;=2.6,A146&lt;6.85,F146&lt;0.468,F146&gt;=0.182,C146&gt;=4.75,F146&gt;=0.07,C146&gt;=2.45),"versicolor","shouldnthappen"))))))))))</f>
        <v>virginica</v>
      </c>
      <c r="AF146" s="1" t="str">
        <f aca="false">IF(AND(D146&lt;0.75,A146&lt;5.45),"setosa",IF(AND(D146&gt;=1.75,A146&gt;=5.45),"virginica",IF(AND(G146&lt;6.094,D146&gt;=0.75,A146&lt;5.45),"virginica",IF(AND(G146&gt;=6.094,D146&gt;=0.75,A146&lt;5.45),"versicolor",IF(AND(C146&lt;2.75,D146&lt;1.75,A146&gt;=5.45),"setosa",IF(AND(D146&lt;1.45,C146&gt;=2.75,D146&lt;1.75,A146&gt;=5.45),"versicolor",IF(AND(B146&lt;2.75,D146&gt;=1.45,C146&gt;=2.75,D146&lt;1.75,A146&gt;=5.45),"versicolor",IF(AND(C146&lt;5.05,B146&gt;=2.75,D146&gt;=1.45,C146&gt;=2.75,D146&lt;1.75,A146&gt;=5.45),"versicolor",IF(AND(C146&gt;=5.05,B146&gt;=2.75,D146&gt;=1.45,C146&gt;=2.75,D146&lt;1.75,A146&gt;=5.45),"virginica","shouldnthappen")))))))))</f>
        <v>virginica</v>
      </c>
      <c r="AG146" s="1" t="str">
        <f aca="false">IF(AND(D146&lt;0.65,G146&lt;8.868,A146&lt;5.3),"setosa",IF(AND(C146&lt;2.6,G146&gt;=8.868,A146&lt;5.3),"setosa",IF(AND(C146&gt;=2.6,G146&gt;=8.868,A146&lt;5.3),"versicolor",IF(AND(C146&gt;=4.95,D146&lt;1.55,A146&gt;=5.3),"virginica",IF(AND(G146&lt;13.795,D146&gt;=1.55,A146&gt;=5.3),"virginica",IF(AND(C146&lt;3.75,D146&gt;=0.65,G146&lt;8.868,A146&lt;5.3),"versicolor",IF(AND(C146&gt;=3.75,D146&gt;=0.65,G146&lt;8.868,A146&lt;5.3),"virginica",IF(AND(C146&lt;2.6,C146&lt;4.95,D146&lt;1.55,A146&gt;=5.3),"setosa",IF(AND(C146&gt;=2.6,C146&lt;4.95,D146&lt;1.55,A146&gt;=5.3),"versicolor",IF(AND(C146&lt;4.75,G146&gt;=13.795,D146&gt;=1.55,A146&gt;=5.3),"versicolor",IF(AND(C146&gt;=4.75,G146&gt;=13.795,D146&gt;=1.55,A146&gt;=5.3),"virginica","shouldnthappen")))))))))))</f>
        <v>virginica</v>
      </c>
      <c r="AH146" s="1" t="str">
        <f aca="false">IF(AND(D146&lt;0.75),"setosa",IF(AND(C146&lt;4.75,D146&gt;=0.75),"versicolor",IF(AND(G146&lt;13.757,C146&gt;=4.75,D146&gt;=0.75),"virginica",IF(AND(B146&lt;3.05,G146&gt;=13.757,C146&gt;=4.75,D146&gt;=0.75),"virginica",IF(AND(A146&lt;6.65,B146&gt;=3.05,G146&gt;=13.757,C146&gt;=4.75,D146&gt;=0.75),"virginica",IF(AND(A146&gt;=6.65,B146&gt;=3.05,G146&gt;=13.757,C146&gt;=4.75,D146&gt;=0.75),"versicolor","shouldnthappen"))))))</f>
        <v>virginica</v>
      </c>
      <c r="AI146" s="1" t="str">
        <f aca="false">IF(AND(D146&lt;0.7),"setosa",IF(AND(C146&lt;4.75,D146&gt;=0.7),"versicolor",IF(AND(A146&lt;6.6,F146&lt;0.482,C146&gt;=4.75,D146&gt;=0.7),"virginica",IF(AND(C146&gt;=4.95,F146&gt;=0.482,C146&gt;=4.75,D146&gt;=0.7),"virginica",IF(AND(D146&lt;1.9,A146&gt;=6.6,F146&lt;0.482,C146&gt;=4.75,D146&gt;=0.7),"versicolor",IF(AND(D146&gt;=1.9,A146&gt;=6.6,F146&lt;0.482,C146&gt;=4.75,D146&gt;=0.7),"virginica",IF(AND(F146&gt;=0.766,C146&lt;4.95,F146&gt;=0.482,C146&gt;=4.75,D146&gt;=0.7),"virginica",IF(AND(B146&lt;2.95,F146&lt;0.766,C146&lt;4.95,F146&gt;=0.482,C146&gt;=4.75,D146&gt;=0.7),"virginica",IF(AND(B146&gt;=2.95,F146&lt;0.766,C146&lt;4.95,F146&gt;=0.482,C146&gt;=4.75,D146&gt;=0.7),"versicolor","shouldnthappen")))))))))</f>
        <v>virginica</v>
      </c>
      <c r="AJ146" s="1" t="str">
        <f aca="false">IF(AND(C146&lt;2.45,C146&lt;4.75),"setosa",IF(AND(D146&gt;=1.65,C146&gt;=4.75),"virginica",IF(AND(A146&lt;4.95,C146&gt;=2.45,C146&lt;4.75),"virginica",IF(AND(A146&gt;=4.95,C146&gt;=2.45,C146&lt;4.75),"versicolor",IF(AND(B146&lt;2.95,D146&lt;1.65,C146&gt;=4.75),"virginica",IF(AND(B146&gt;=2.95,D146&lt;1.65,C146&gt;=4.75),"versicolor","shouldnthappen"))))))</f>
        <v>virginica</v>
      </c>
      <c r="AK146" s="1" t="str">
        <f aca="false">IF(AND(D146&lt;0.75,A146&lt;5.45),"setosa",IF(AND(B146&lt;2.45,D146&gt;=0.75,A146&lt;5.45),"versicolor",IF(AND(A146&gt;=5.55,C146&lt;4.75,A146&gt;=5.45),"versicolor",IF(AND(C146&gt;=5.15,C146&gt;=4.75,A146&gt;=5.45),"virginica",IF(AND(G146&lt;6.094,B146&gt;=2.45,D146&gt;=0.75,A146&lt;5.45),"virginica",IF(AND(G146&gt;=6.094,B146&gt;=2.45,D146&gt;=0.75,A146&lt;5.45),"versicolor",IF(AND(D146&lt;0.6,A146&lt;5.55,C146&lt;4.75,A146&gt;=5.45),"setosa",IF(AND(D146&gt;=0.6,A146&lt;5.55,C146&lt;4.75,A146&gt;=5.45),"versicolor",IF(AND(C146&lt;4.95,C146&lt;5.15,C146&gt;=4.75,A146&gt;=5.45),"virginica",IF(AND(G146&lt;12.627,C146&lt;5.05,C146&gt;=4.95,C146&lt;5.15,C146&gt;=4.75,A146&gt;=5.45),"virginica",IF(AND(G146&gt;=12.627,C146&lt;5.05,C146&gt;=4.95,C146&lt;5.15,C146&gt;=4.75,A146&gt;=5.45),"versicolor",IF(AND(D146&lt;1.7,C146&gt;=5.05,C146&gt;=4.95,C146&lt;5.15,C146&gt;=4.75,A146&gt;=5.45),"versicolor",IF(AND(D146&gt;=1.7,C146&gt;=5.05,C146&gt;=4.95,C146&lt;5.15,C146&gt;=4.75,A146&gt;=5.45),"virginica","shouldnthappen")))))))))))))</f>
        <v>virginica</v>
      </c>
      <c r="AL146" s="1" t="str">
        <f aca="false">IF(AND(B146&lt;2.45,B146&lt;3.15),"versicolor",IF(AND(D146&lt;0.95,G146&lt;15.141,B146&gt;=3.15),"setosa",IF(AND(G146&lt;15.429,G146&gt;=15.141,B146&gt;=3.15),"versicolor",IF(AND(G146&gt;=15.429,G146&gt;=15.141,B146&gt;=3.15),"virginica",IF(AND(C146&lt;2.3,C146&lt;4.75,B146&gt;=2.45,B146&lt;3.15),"setosa",IF(AND(G146&gt;=16.072,C146&gt;=4.75,B146&gt;=2.45,B146&lt;3.15),"versicolor",IF(AND(G146&lt;11.833,D146&gt;=0.95,G146&lt;15.141,B146&gt;=3.15),"virginica",IF(AND(A146&lt;5,C146&gt;=2.3,C146&lt;4.75,B146&gt;=2.45,B146&lt;3.15),"virginica",IF(AND(A146&gt;=5,C146&gt;=2.3,C146&lt;4.75,B146&gt;=2.45,B146&lt;3.15),"versicolor",IF(AND(G146&lt;14.342,G146&gt;=11.833,D146&gt;=0.95,G146&lt;15.141,B146&gt;=3.15),"versicolor",IF(AND(G146&gt;=14.342,G146&gt;=11.833,D146&gt;=0.95,G146&lt;15.141,B146&gt;=3.15),"virginica",IF(AND(G146&lt;13.757,F146&gt;=0.741,G146&lt;16.072,C146&gt;=4.75,B146&gt;=2.45,B146&lt;3.15),"virginica",IF(AND(F146&gt;=0.546,A146&lt;6.15,F146&lt;0.741,G146&lt;16.072,C146&gt;=4.75,B146&gt;=2.45,B146&lt;3.15),"virginica",IF(AND(D146&gt;=1.75,A146&gt;=6.15,F146&lt;0.741,G146&lt;16.072,C146&gt;=4.75,B146&gt;=2.45,B146&lt;3.15),"virginica",IF(AND(C146&lt;4.85,G146&gt;=13.757,F146&gt;=0.741,G146&lt;16.072,C146&gt;=4.75,B146&gt;=2.45,B146&lt;3.15),"virginica",IF(AND(C146&gt;=4.85,G146&gt;=13.757,F146&gt;=0.741,G146&lt;16.072,C146&gt;=4.75,B146&gt;=2.45,B146&lt;3.15),"versicolor",IF(AND(F146&lt;0.331,F146&lt;0.546,A146&lt;6.15,F146&lt;0.741,G146&lt;16.072,C146&gt;=4.75,B146&gt;=2.45,B146&lt;3.15),"virginica",IF(AND(F146&gt;=0.331,F146&lt;0.546,A146&lt;6.15,F146&lt;0.741,G146&lt;16.072,C146&gt;=4.75,B146&gt;=2.45,B146&lt;3.15),"versicolor",IF(AND(G146&lt;10.661,D146&lt;1.75,A146&gt;=6.15,F146&lt;0.741,G146&lt;16.072,C146&gt;=4.75,B146&gt;=2.45,B146&lt;3.15),"virginica",IF(AND(G146&gt;=10.661,D146&lt;1.75,A146&gt;=6.15,F146&lt;0.741,G146&lt;16.072,C146&gt;=4.75,B146&gt;=2.45,B146&lt;3.15),"versicolor","shouldnthappen"))))))))))))))))))))</f>
        <v>virginica</v>
      </c>
      <c r="AM146" s="1" t="str">
        <f aca="false">IF(AND(D146&lt;1.35,F146&gt;=0.917),"setosa",IF(AND(D146&gt;=1.35,F146&gt;=0.917),"virginica",IF(AND(D146&lt;0.75,D146&lt;1.55,F146&lt;0.917),"setosa",IF(AND(C146&gt;=4.8,D146&gt;=1.55,F146&lt;0.917),"virginica",IF(AND(A146&lt;5.95,D146&gt;=0.75,D146&lt;1.55,F146&lt;0.917),"versicolor",IF(AND(F146&lt;0.473,C146&lt;4.8,D146&gt;=1.55,F146&lt;0.917),"virginica",IF(AND(F146&gt;=0.473,C146&lt;4.8,D146&gt;=1.55,F146&lt;0.917),"versicolor",IF(AND(C146&lt;4.95,A146&gt;=5.95,D146&gt;=0.75,D146&lt;1.55,F146&lt;0.917),"versicolor",IF(AND(C146&gt;=4.95,A146&gt;=5.95,D146&gt;=0.75,D146&lt;1.55,F146&lt;0.917),"virginica","shouldnthappen")))))))))</f>
        <v>virginica</v>
      </c>
      <c r="AN146" s="1" t="str">
        <f aca="false">IF(AND(D146&lt;0.75,A146&lt;5.45),"setosa",IF(AND(D146&lt;1.55,D146&gt;=0.75,A146&lt;5.45),"versicolor",IF(AND(D146&gt;=1.55,D146&gt;=0.75,A146&lt;5.45),"virginica",IF(AND(A146&gt;=5.75,C146&lt;4.75,A146&gt;=5.45),"versicolor",IF(AND(F146&lt;0.361,C146&gt;=4.75,A146&gt;=5.45),"virginica",IF(AND(C146&lt;2.6,A146&lt;5.75,C146&lt;4.75,A146&gt;=5.45),"setosa",IF(AND(C146&gt;=2.6,A146&lt;5.75,C146&lt;4.75,A146&gt;=5.45),"versicolor",IF(AND(D146&gt;=1.7,F146&gt;=0.361,C146&gt;=4.75,A146&gt;=5.45),"virginica",IF(AND(B146&lt;2.65,D146&lt;1.7,F146&gt;=0.361,C146&gt;=4.75,A146&gt;=5.45),"virginica",IF(AND(A146&lt;7.05,B146&gt;=2.65,D146&lt;1.7,F146&gt;=0.361,C146&gt;=4.75,A146&gt;=5.45),"versicolor",IF(AND(A146&gt;=7.05,B146&gt;=2.65,D146&lt;1.7,F146&gt;=0.361,C146&gt;=4.75,A146&gt;=5.45),"virginica","shouldnthappen")))))))))))</f>
        <v>virginica</v>
      </c>
      <c r="AO146" s="1" t="str">
        <f aca="false">IF(AND(D146&lt;0.7),"setosa",IF(AND(A146&lt;4.95,C146&lt;4.85,D146&gt;=0.7),"virginica",IF(AND(A146&gt;=4.95,C146&lt;4.85,D146&gt;=0.7),"versicolor",IF(AND(D146&gt;=1.7,C146&gt;=4.85,D146&gt;=0.7),"virginica",IF(AND(F146&lt;0.325,D146&lt;1.7,C146&gt;=4.85,D146&gt;=0.7),"virginica",IF(AND(D146&lt;1.55,F146&gt;=0.325,D146&lt;1.7,C146&gt;=4.85,D146&gt;=0.7),"virginica",IF(AND(D146&gt;=1.55,F146&gt;=0.325,D146&lt;1.7,C146&gt;=4.85,D146&gt;=0.7),"versicolor","shouldnthappen")))))))</f>
        <v>virginica</v>
      </c>
      <c r="AP146" s="1" t="str">
        <f aca="false">IF(AND(D146&lt;0.75),"setosa",IF(AND(C146&lt;4.85,D146&gt;=0.75),"versicolor",IF(AND(G146&gt;=8.277,C146&gt;=4.85,D146&gt;=0.75),"virginica",IF(AND(F146&gt;=0.633,G146&lt;8.277,C146&gt;=4.85,D146&gt;=0.75),"virginica",IF(AND(G146&lt;7.61,F146&lt;0.633,G146&lt;8.277,C146&gt;=4.85,D146&gt;=0.75),"virginica",IF(AND(G146&gt;=7.61,F146&lt;0.633,G146&lt;8.277,C146&gt;=4.85,D146&gt;=0.75),"versicolor","shouldnthappen"))))))</f>
        <v>virginica</v>
      </c>
      <c r="AQ146" s="1" t="str">
        <f aca="false">IF(AND(C146&lt;2.65,A146&gt;=5.45,C146&lt;4.75),"setosa",IF(AND(C146&gt;=2.65,A146&gt;=5.45,C146&lt;4.75),"versicolor",IF(AND(B146&lt;2.9,C146&lt;4.85,C146&gt;=4.75),"versicolor",IF(AND(B146&gt;=2.9,C146&lt;4.85,C146&gt;=4.75),"virginica",IF(AND(D146&lt;1.7,C146&gt;=4.85,C146&gt;=4.75),"versicolor",IF(AND(D146&gt;=1.7,C146&gt;=4.85,C146&gt;=4.75),"virginica",IF(AND(C146&lt;2.45,G146&lt;14.126,A146&lt;5.45,C146&lt;4.75),"setosa",IF(AND(C146&gt;=2.45,G146&lt;14.126,A146&lt;5.45,C146&lt;4.75),"versicolor",IF(AND(C146&lt;2.4,G146&gt;=14.126,A146&lt;5.45,C146&lt;4.75),"setosa",IF(AND(C146&gt;=2.4,G146&gt;=14.126,A146&lt;5.45,C146&lt;4.75),"versicolor","shouldnthappen"))))))))))</f>
        <v>virginica</v>
      </c>
      <c r="AR146" s="1" t="str">
        <f aca="false">IF(AND(C146&lt;2.45,C146&lt;4.85),"setosa",IF(AND(C146&gt;=5.15,C146&gt;=4.85),"virginica",IF(AND(A146&gt;=4.95,C146&gt;=2.45,C146&lt;4.85),"versicolor",IF(AND(D146&lt;1.35,A146&lt;4.95,C146&gt;=2.45,C146&lt;4.85),"versicolor",IF(AND(D146&gt;=1.35,A146&lt;4.95,C146&gt;=2.45,C146&lt;4.85),"virginica",IF(AND(F146&lt;0.35,G146&lt;12.751,C146&lt;5.15,C146&gt;=4.85),"virginica",IF(AND(A146&lt;6.5,G146&gt;=12.751,C146&lt;5.15,C146&gt;=4.85),"virginica",IF(AND(A146&gt;=6.5,G146&gt;=12.751,C146&lt;5.15,C146&gt;=4.85),"versicolor",IF(AND(B146&gt;=2.75,F146&gt;=0.35,G146&lt;12.751,C146&lt;5.15,C146&gt;=4.85),"virginica",IF(AND(C146&lt;5.05,B146&lt;2.75,F146&gt;=0.35,G146&lt;12.751,C146&lt;5.15,C146&gt;=4.85),"virginica",IF(AND(C146&gt;=5.05,B146&lt;2.75,F146&gt;=0.35,G146&lt;12.751,C146&lt;5.15,C146&gt;=4.85),"versicolor","shouldnthappen")))))))))))</f>
        <v>virginica</v>
      </c>
      <c r="AS146" s="1" t="str">
        <f aca="false">IF(AND(F146&gt;=0.9,B146&lt;3.05),"virginica",IF(AND(A146&lt;5.9,B146&gt;=3.05),"setosa",IF(AND(D146&lt;1.65,A146&gt;=5.9,B146&gt;=3.05),"versicolor",IF(AND(D146&gt;=1.65,A146&gt;=5.9,B146&gt;=3.05),"virginica",IF(AND(D146&gt;=1.75,C146&gt;=4.85,F146&lt;0.9,B146&lt;3.05),"virginica",IF(AND(C146&lt;2.2,B146&lt;2.95,C146&lt;4.85,F146&lt;0.9,B146&lt;3.05),"setosa",IF(AND(C146&gt;=2.2,B146&lt;2.95,C146&lt;4.85,F146&lt;0.9,B146&lt;3.05),"versicolor",IF(AND(C146&lt;2.8,B146&gt;=2.95,C146&lt;4.85,F146&lt;0.9,B146&lt;3.05),"setosa",IF(AND(C146&gt;=2.8,B146&gt;=2.95,C146&lt;4.85,F146&lt;0.9,B146&lt;3.05),"versicolor",IF(AND(G146&lt;13.879,D146&lt;1.75,C146&gt;=4.85,F146&lt;0.9,B146&lt;3.05),"virginica",IF(AND(G146&gt;=13.879,D146&lt;1.75,C146&gt;=4.85,F146&lt;0.9,B146&lt;3.05),"versicolor","shouldnthappen")))))))))))</f>
        <v>virginica</v>
      </c>
      <c r="AT146" s="1" t="str">
        <f aca="false">IF(AND(D146&lt;0.75),"setosa",IF(AND(D146&gt;=1.75,D146&gt;=0.75),"virginica",IF(AND(D146&lt;1.45,G146&lt;7.37,D146&lt;1.75,D146&gt;=0.75),"versicolor",IF(AND(D146&gt;=1.45,G146&lt;7.37,D146&lt;1.75,D146&gt;=0.75),"virginica",IF(AND(C146&lt;5.45,G146&gt;=7.37,D146&lt;1.75,D146&gt;=0.75),"versicolor",IF(AND(C146&gt;=5.45,G146&gt;=7.37,D146&lt;1.75,D146&gt;=0.75),"virginica","shouldnthappen"))))))</f>
        <v>virginica</v>
      </c>
      <c r="AU146" s="1" t="str">
        <f aca="false">IF(AND(D146&lt;0.7),"setosa",IF(AND(D146&gt;=1.7,A146&gt;=6.15,D146&gt;=0.7),"virginica",IF(AND(B146&gt;=2.55,C146&lt;4.75,A146&lt;6.15,D146&gt;=0.7),"versicolor",IF(AND(D146&gt;=1.7,C146&gt;=4.75,A146&lt;6.15,D146&gt;=0.7),"virginica",IF(AND(C146&lt;5.25,D146&lt;1.7,A146&gt;=6.15,D146&gt;=0.7),"versicolor",IF(AND(C146&gt;=5.25,D146&lt;1.7,A146&gt;=6.15,D146&gt;=0.7),"virginica",IF(AND(C146&lt;4.25,B146&lt;2.55,C146&lt;4.75,A146&lt;6.15,D146&gt;=0.7),"versicolor",IF(AND(C146&gt;=4.25,B146&lt;2.55,C146&lt;4.75,A146&lt;6.15,D146&gt;=0.7),"virginica",IF(AND(B146&lt;2.65,D146&lt;1.7,C146&gt;=4.75,A146&lt;6.15,D146&gt;=0.7),"virginica",IF(AND(B146&gt;=2.65,D146&lt;1.7,C146&gt;=4.75,A146&lt;6.15,D146&gt;=0.7),"versicolor","shouldnthappen"))))))))))</f>
        <v>virginica</v>
      </c>
      <c r="AV146" s="1" t="str">
        <f aca="false">IF(AND(D146&lt;0.75),"setosa",IF(AND(F146&gt;=0.899,D146&gt;=0.75),"virginica",IF(AND(D146&lt;1.65,A146&lt;6.05,F146&lt;0.899,D146&gt;=0.75),"versicolor",IF(AND(D146&gt;=1.65,A146&lt;6.05,F146&lt;0.899,D146&gt;=0.75),"virginica",IF(AND(C146&gt;=5.05,A146&gt;=6.05,F146&lt;0.899,D146&gt;=0.75),"virginica",IF(AND(G146&gt;=13.757,C146&lt;5.05,A146&gt;=6.05,F146&lt;0.899,D146&gt;=0.75),"versicolor",IF(AND(D146&lt;1.6,G146&lt;13.757,C146&lt;5.05,A146&gt;=6.05,F146&lt;0.899,D146&gt;=0.75),"versicolor",IF(AND(D146&gt;=1.6,G146&lt;13.757,C146&lt;5.05,A146&gt;=6.05,F146&lt;0.899,D146&gt;=0.75),"virginica","shouldnthappen"))))))))</f>
        <v>virginica</v>
      </c>
      <c r="AW146" s="1" t="str">
        <f aca="false">IF(AND(F146&lt;0.117,A146&gt;=5.55),"virginica",IF(AND(A146&gt;=5.2,G146&lt;6.086,A146&lt;5.55),"versicolor",IF(AND(D146&lt;0.7,G146&gt;=6.086,A146&lt;5.55),"setosa",IF(AND(D146&gt;=0.7,G146&gt;=6.086,A146&lt;5.55),"versicolor",IF(AND(A146&lt;4.75,A146&lt;5.2,G146&lt;6.086,A146&lt;5.55),"setosa",IF(AND(A146&gt;=4.75,A146&lt;5.2,G146&lt;6.086,A146&lt;5.55),"virginica",IF(AND(D146&gt;=1.65,C146&lt;4.95,F146&gt;=0.117,A146&gt;=5.55),"virginica",IF(AND(D146&gt;=1.75,C146&gt;=4.95,F146&gt;=0.117,A146&gt;=5.55),"virginica",IF(AND(C146&lt;2.6,D146&lt;1.65,C146&lt;4.95,F146&gt;=0.117,A146&gt;=5.55),"setosa",IF(AND(C146&gt;=2.6,D146&lt;1.65,C146&lt;4.95,F146&gt;=0.117,A146&gt;=5.55),"versicolor",IF(AND(D146&lt;1.55,D146&lt;1.75,C146&gt;=4.95,F146&gt;=0.117,A146&gt;=5.55),"virginica",IF(AND(A146&lt;6.95,D146&gt;=1.55,D146&lt;1.75,C146&gt;=4.95,F146&gt;=0.117,A146&gt;=5.55),"versicolor",IF(AND(A146&gt;=6.95,D146&gt;=1.55,D146&lt;1.75,C146&gt;=4.95,F146&gt;=0.117,A146&gt;=5.55),"virginica","shouldnthappen")))))))))))))</f>
        <v>virginica</v>
      </c>
      <c r="AX146" s="1" t="str">
        <f aca="false">IF(AND(D146&lt;0.75),"setosa",IF(AND(F146&lt;0.138,D146&gt;=0.75),"virginica",IF(AND(C146&lt;4.45,A146&lt;6.15,F146&gt;=0.138,D146&gt;=0.75),"versicolor",IF(AND(C146&gt;=5.05,A146&gt;=6.15,F146&gt;=0.138,D146&gt;=0.75),"virginica",IF(AND(B146&lt;2.65,C146&gt;=4.45,A146&lt;6.15,F146&gt;=0.138,D146&gt;=0.75),"virginica",IF(AND(A146&gt;=6.35,C146&lt;5.05,A146&gt;=6.15,F146&gt;=0.138,D146&gt;=0.75),"versicolor",IF(AND(A146&lt;5.65,B146&gt;=2.65,C146&gt;=4.45,A146&lt;6.15,F146&gt;=0.138,D146&gt;=0.75),"virginica",IF(AND(D146&lt;1.75,A146&lt;6.35,C146&lt;5.05,A146&gt;=6.15,F146&gt;=0.138,D146&gt;=0.75),"versicolor",IF(AND(D146&gt;=1.75,A146&lt;6.35,C146&lt;5.05,A146&gt;=6.15,F146&gt;=0.138,D146&gt;=0.75),"virginica",IF(AND(D146&lt;1.7,A146&gt;=5.65,B146&gt;=2.65,C146&gt;=4.45,A146&lt;6.15,F146&gt;=0.138,D146&gt;=0.75),"versicolor",IF(AND(D146&gt;=1.7,A146&gt;=5.65,B146&gt;=2.65,C146&gt;=4.45,A146&lt;6.15,F146&gt;=0.138,D146&gt;=0.75),"virginica","shouldnthappen")))))))))))</f>
        <v>virginica</v>
      </c>
      <c r="AY146" s="1" t="str">
        <f aca="false">IF(AND(D146&lt;0.75,A146&lt;5.55),"setosa",IF(AND(A146&lt;4.95,D146&gt;=0.75,A146&lt;5.55),"virginica",IF(AND(A146&gt;=4.95,D146&gt;=0.75,A146&lt;5.55),"versicolor",IF(AND(C146&lt;2.6,C146&lt;4.85,A146&gt;=5.55),"setosa",IF(AND(C146&gt;=2.6,C146&lt;4.85,A146&gt;=5.55),"versicolor",IF(AND(D146&gt;=1.75,C146&gt;=4.85,A146&gt;=5.55),"virginica",IF(AND(F146&lt;0.405,D146&lt;1.75,C146&gt;=4.85,A146&gt;=5.55),"versicolor",IF(AND(B146&lt;3.05,F146&gt;=0.405,D146&lt;1.75,C146&gt;=4.85,A146&gt;=5.55),"virginica",IF(AND(B146&gt;=3.05,F146&gt;=0.405,D146&lt;1.75,C146&gt;=4.85,A146&gt;=5.55),"versicolor","shouldnthappen")))))))))</f>
        <v>virginica</v>
      </c>
      <c r="AZ146" s="1" t="str">
        <f aca="false">IF(AND(D146&lt;0.75),"setosa",IF(AND(F146&lt;0.9,C146&lt;4.95,D146&gt;=0.75),"versicolor",IF(AND(F146&gt;=0.9,C146&lt;4.95,D146&gt;=0.75),"virginica",IF(AND(D146&gt;=1.7,C146&gt;=4.95,D146&gt;=0.75),"virginica",IF(AND(F146&lt;0.405,D146&lt;1.7,C146&gt;=4.95,D146&gt;=0.75),"versicolor",IF(AND(F146&gt;=0.405,D146&lt;1.7,C146&gt;=4.95,D146&gt;=0.75),"virginica","shouldnthappen"))))))</f>
        <v>virginica</v>
      </c>
      <c r="BA146" s="1" t="str">
        <f aca="false">IF(AND(D146&lt;0.75),"setosa",IF(AND(D146&gt;=1.7,C146&gt;=5.05,D146&gt;=0.75),"virginica",IF(AND(D146&lt;1.45,D146&lt;1.6,C146&lt;5.05,D146&gt;=0.75),"versicolor",IF(AND(A146&lt;5.8,D146&gt;=1.6,C146&lt;5.05,D146&gt;=0.75),"virginica",IF(AND(A146&gt;=5.8,D146&gt;=1.6,C146&lt;5.05,D146&gt;=0.75),"versicolor",IF(AND(F146&lt;0.417,D146&lt;1.7,C146&gt;=5.05,D146&gt;=0.75),"versicolor",IF(AND(F146&gt;=0.417,D146&lt;1.7,C146&gt;=5.05,D146&gt;=0.75),"virginica",IF(AND(A146&lt;5.95,D146&gt;=1.45,D146&lt;1.6,C146&lt;5.05,D146&gt;=0.75),"versicolor",IF(AND(G146&lt;10.618,A146&gt;=5.95,D146&gt;=1.45,D146&lt;1.6,C146&lt;5.05,D146&gt;=0.75),"virginica",IF(AND(G146&gt;=10.618,A146&gt;=5.95,D146&gt;=1.45,D146&lt;1.6,C146&lt;5.05,D146&gt;=0.75),"versicolor","shouldnthappen"))))))))))</f>
        <v>virginica</v>
      </c>
      <c r="BB146" s="1" t="str">
        <f aca="false">IF(AND(C146&lt;2.6),"setosa",IF(AND(D146&gt;=1.75,C146&gt;=2.6),"virginica",IF(AND(C146&gt;=5.45,D146&lt;1.75,C146&gt;=2.6),"virginica",IF(AND(F146&gt;=0.259,C146&lt;5.45,D146&lt;1.75,C146&gt;=2.6),"versicolor",IF(AND(C146&lt;5.05,F146&lt;0.259,C146&lt;5.45,D146&lt;1.75,C146&gt;=2.6),"versicolor",IF(AND(C146&gt;=5.05,F146&lt;0.259,C146&lt;5.45,D146&lt;1.75,C146&gt;=2.6),"virginica","shouldnthappen"))))))</f>
        <v>virginica</v>
      </c>
      <c r="BC146" s="1" t="str">
        <f aca="false">IF(AND(A146&lt;4.95,B146&lt;2.7,A146&lt;5.55),"virginica",IF(AND(A146&gt;=4.95,B146&lt;2.7,A146&lt;5.55),"versicolor",IF(AND(C146&lt;3.2,B146&gt;=2.7,A146&lt;5.55),"setosa",IF(AND(C146&gt;=3.2,B146&gt;=2.7,A146&lt;5.55),"versicolor",IF(AND(F146&gt;=0.85,A146&lt;6.15,A146&gt;=5.55),"virginica",IF(AND(D146&lt;1.45,A146&gt;=6.15,A146&gt;=5.55),"versicolor",IF(AND(C146&lt;4.8,F146&lt;0.85,A146&lt;6.15,A146&gt;=5.55),"versicolor",IF(AND(D146&gt;=1.7,D146&gt;=1.45,A146&gt;=6.15,A146&gt;=5.55),"virginica",IF(AND(G146&lt;9.333,C146&gt;=4.8,F146&lt;0.85,A146&lt;6.15,A146&gt;=5.55),"versicolor",IF(AND(G146&gt;=9.333,C146&gt;=4.8,F146&lt;0.85,A146&lt;6.15,A146&gt;=5.55),"virginica",IF(AND(C146&lt;4.9,D146&lt;1.7,D146&gt;=1.45,A146&gt;=6.15,A146&gt;=5.55),"versicolor",IF(AND(C146&gt;=4.9,D146&lt;1.7,D146&gt;=1.45,A146&gt;=6.15,A146&gt;=5.55),"virginica","shouldnthappen"))))))))))))</f>
        <v>virginica</v>
      </c>
      <c r="BD146" s="1" t="str">
        <f aca="false">IF(AND(C146&lt;2.35),"setosa",IF(AND(C146&lt;4.75,B146&lt;2.55,C146&gt;=2.35),"versicolor",IF(AND(C146&gt;=4.75,B146&lt;2.55,C146&gt;=2.35),"virginica",IF(AND(C146&lt;4.75,B146&gt;=2.55,C146&gt;=2.35),"versicolor",IF(AND(D146&gt;=1.75,C146&gt;=4.75,B146&gt;=2.55,C146&gt;=2.35),"virginica",IF(AND(A146&gt;=6.5,D146&lt;1.75,C146&gt;=4.75,B146&gt;=2.55,C146&gt;=2.35),"versicolor",IF(AND(A146&lt;6.05,A146&lt;6.5,D146&lt;1.75,C146&gt;=4.75,B146&gt;=2.55,C146&gt;=2.35),"versicolor",IF(AND(A146&gt;=6.05,A146&lt;6.5,D146&lt;1.75,C146&gt;=4.75,B146&gt;=2.55,C146&gt;=2.35),"virginica","shouldnthappen"))))))))</f>
        <v>virginica</v>
      </c>
      <c r="BE146" s="1" t="str">
        <f aca="false">IF(AND(C146&lt;2.5),"setosa",IF(AND(D146&lt;1.65,C146&lt;4.75,C146&gt;=2.5),"versicolor",IF(AND(D146&gt;=1.65,C146&lt;4.75,C146&gt;=2.5),"virginica",IF(AND(D146&gt;=1.75,C146&gt;=4.75,C146&gt;=2.5),"virginica",IF(AND(C146&lt;4.95,D146&lt;1.75,C146&gt;=4.75,C146&gt;=2.5),"versicolor",IF(AND(A146&lt;6.5,C146&gt;=4.95,D146&lt;1.75,C146&gt;=4.75,C146&gt;=2.5),"virginica",IF(AND(A146&gt;=6.5,C146&gt;=4.95,D146&lt;1.75,C146&gt;=4.75,C146&gt;=2.5),"versicolor","shouldnthappen")))))))</f>
        <v>virginica</v>
      </c>
      <c r="BF146" s="1" t="str">
        <f aca="false">IF(AND(G146&gt;=15.244),"virginica",IF(AND(C146&lt;3.2,B146&gt;=3.15,G146&lt;15.244),"setosa",IF(AND(A146&gt;=4.95,C146&lt;4.7,B146&lt;3.15,G146&lt;15.244),"versicolor",IF(AND(C146&gt;=5.15,C146&gt;=4.7,B146&lt;3.15,G146&lt;15.244),"virginica",IF(AND(A146&gt;=6.45,C146&gt;=3.2,B146&gt;=3.15,G146&lt;15.244),"virginica",IF(AND(D146&lt;0.95,A146&lt;4.95,C146&lt;4.7,B146&lt;3.15,G146&lt;15.244),"setosa",IF(AND(D146&gt;=0.95,A146&lt;4.95,C146&lt;4.7,B146&lt;3.15,G146&lt;15.244),"virginica",IF(AND(F146&lt;0.816,A146&lt;6.45,C146&gt;=3.2,B146&gt;=3.15,G146&lt;15.244),"virginica",IF(AND(F146&gt;=0.816,A146&lt;6.45,C146&gt;=3.2,B146&gt;=3.15,G146&lt;15.244),"versicolor",IF(AND(A146&gt;=6.5,B146&lt;3.05,C146&lt;5.15,C146&gt;=4.7,B146&lt;3.15,G146&lt;15.244),"versicolor",IF(AND(G146&lt;11.093,B146&gt;=3.05,C146&lt;5.15,C146&gt;=4.7,B146&lt;3.15,G146&lt;15.244),"virginica",IF(AND(G146&gt;=11.093,B146&gt;=3.05,C146&lt;5.15,C146&gt;=4.7,B146&lt;3.15,G146&lt;15.244),"versicolor",IF(AND(D146&gt;=1.7,A146&lt;6.5,B146&lt;3.05,C146&lt;5.15,C146&gt;=4.7,B146&lt;3.15,G146&lt;15.244),"virginica",IF(AND(G146&lt;7.498,D146&lt;1.7,A146&lt;6.5,B146&lt;3.05,C146&lt;5.15,C146&gt;=4.7,B146&lt;3.15,G146&lt;15.244),"virginica",IF(AND(G146&gt;=7.498,D146&lt;1.7,A146&lt;6.5,B146&lt;3.05,C146&lt;5.15,C146&gt;=4.7,B146&lt;3.15,G146&lt;15.244),"versicolor","shouldnthappen")))))))))))))))</f>
        <v>virginica</v>
      </c>
      <c r="BG146" s="1" t="str">
        <f aca="false">IF(AND(B146&gt;=3.35,C146&lt;4.85),"setosa",IF(AND(D146&gt;=1.75,C146&gt;=4.85),"virginica",IF(AND(D146&lt;0.75,B146&lt;3.35,C146&lt;4.85),"setosa",IF(AND(G146&gt;=13.879,D146&lt;1.75,C146&gt;=4.85),"versicolor",IF(AND(F146&gt;=0.9,D146&gt;=0.75,B146&lt;3.35,C146&lt;4.85),"virginica",IF(AND(F146&gt;=0.405,G146&lt;13.879,D146&lt;1.75,C146&gt;=4.85),"virginica",IF(AND(B146&gt;=2.55,F146&lt;0.9,D146&gt;=0.75,B146&lt;3.35,C146&lt;4.85),"versicolor",IF(AND(G146&lt;7.498,F146&lt;0.405,G146&lt;13.879,D146&lt;1.75,C146&gt;=4.85),"virginica",IF(AND(G146&gt;=7.498,F146&lt;0.405,G146&lt;13.879,D146&lt;1.75,C146&gt;=4.85),"versicolor",IF(AND(G146&lt;5.656,B146&lt;2.55,F146&lt;0.9,D146&gt;=0.75,B146&lt;3.35,C146&lt;4.85),"virginica",IF(AND(G146&gt;=5.656,B146&lt;2.55,F146&lt;0.9,D146&gt;=0.75,B146&lt;3.35,C146&lt;4.85),"versicolor","shouldnthappen")))))))))))</f>
        <v>virginica</v>
      </c>
      <c r="BH146" s="1" t="str">
        <f aca="false">IF(AND(D146&lt;0.7),"setosa",IF(AND(D146&gt;=1.65,A146&lt;6.65,D146&gt;=0.7),"virginica",IF(AND(D146&lt;1.55,A146&gt;=6.65,D146&gt;=0.7),"versicolor",IF(AND(D146&gt;=1.55,A146&gt;=6.65,D146&gt;=0.7),"virginica",IF(AND(F146&gt;=0.529,D146&lt;1.65,A146&lt;6.65,D146&gt;=0.7),"versicolor",IF(AND(C146&gt;=5.35,F146&lt;0.529,D146&lt;1.65,A146&lt;6.65,D146&gt;=0.7),"virginica",IF(AND(G146&gt;=7.411,C146&lt;5.35,F146&lt;0.529,D146&lt;1.65,A146&lt;6.65,D146&gt;=0.7),"versicolor",IF(AND(G146&lt;6.927,G146&lt;7.411,C146&lt;5.35,F146&lt;0.529,D146&lt;1.65,A146&lt;6.65,D146&gt;=0.7),"versicolor",IF(AND(G146&gt;=6.927,G146&lt;7.411,C146&lt;5.35,F146&lt;0.529,D146&lt;1.65,A146&lt;6.65,D146&gt;=0.7),"virginica","shouldnthappen")))))))))</f>
        <v>virginica</v>
      </c>
      <c r="BI146" s="1" t="str">
        <f aca="false">IF(AND(D146&gt;=1.7),"virginica",IF(AND(D146&lt;0.7,D146&lt;1.7),"setosa",IF(AND(D146&lt;1.45,G146&lt;7.37,D146&gt;=0.7,D146&lt;1.7),"versicolor",IF(AND(D146&gt;=1.45,G146&lt;7.37,D146&gt;=0.7,D146&lt;1.7),"virginica",IF(AND(B146&gt;=2.65,G146&gt;=7.37,D146&gt;=0.7,D146&lt;1.7),"versicolor",IF(AND(C146&lt;5.05,B146&lt;2.65,G146&gt;=7.37,D146&gt;=0.7,D146&lt;1.7),"versicolor",IF(AND(C146&gt;=5.05,B146&lt;2.65,G146&gt;=7.37,D146&gt;=0.7,D146&lt;1.7),"virginica","shouldnthappen")))))))</f>
        <v>virginica</v>
      </c>
    </row>
    <row r="147" customFormat="false" ht="13.8" hidden="false" customHeight="false" outlineLevel="0" collapsed="false">
      <c r="A147" s="1" t="n">
        <v>7.4</v>
      </c>
      <c r="B147" s="1" t="n">
        <v>2.8</v>
      </c>
      <c r="C147" s="1" t="n">
        <v>6.1</v>
      </c>
      <c r="D147" s="1" t="n">
        <v>1.9</v>
      </c>
      <c r="E147" s="1" t="s">
        <v>93</v>
      </c>
      <c r="F147" s="1" t="n">
        <v>0.609993890160695</v>
      </c>
      <c r="G147" s="1" t="n">
        <v>8.83485386157408</v>
      </c>
      <c r="H147" s="11" t="str">
        <f aca="false">E147</f>
        <v>virginica</v>
      </c>
      <c r="I147" s="1" t="str">
        <f aca="false">INDEX(L147:BI147, MODE(MATCH(L147:BI147, L147:BI147, 0 )))</f>
        <v>virginica</v>
      </c>
      <c r="J147" s="12" t="n">
        <f aca="false">COUNTIF(L147:BI147, H147) / COUNTA(L147:BI147)</f>
        <v>1</v>
      </c>
      <c r="K147" s="13" t="n">
        <f aca="false">I147=H147</f>
        <v>1</v>
      </c>
      <c r="L147" s="1" t="str">
        <f aca="false">IF(AND(C147&lt;3.65,B147&gt;=3.35),"setosa",IF(AND(C147&gt;=3.65,B147&gt;=3.35),"virginica",IF(AND(C147&lt;2.35,C147&lt;4.85,B147&lt;3.35),"setosa",IF(AND(F147&gt;=0.899,C147&gt;=2.35,C147&lt;4.85,B147&lt;3.35),"virginica",IF(AND(G147&gt;=8.268,B147&lt;2.75,C147&gt;=4.85,B147&lt;3.35),"virginica",IF(AND(D147&lt;1.55,B147&gt;=2.75,C147&gt;=4.85,B147&lt;3.35),"versicolor",IF(AND(D147&gt;=1.55,B147&gt;=2.75,C147&gt;=4.85,B147&lt;3.35),"virginica",IF(AND(G147&lt;6.537,F147&lt;0.899,C147&gt;=2.35,C147&lt;4.85,B147&lt;3.35),"virginica",IF(AND(G147&gt;=6.537,F147&lt;0.899,C147&gt;=2.35,C147&lt;4.85,B147&lt;3.35),"versicolor",IF(AND(G147&lt;6.878,G147&lt;8.268,B147&lt;2.75,C147&gt;=4.85,B147&lt;3.35),"virginica",IF(AND(G147&gt;=6.878,G147&lt;8.268,B147&lt;2.75,C147&gt;=4.85,B147&lt;3.35),"versicolor","shouldnthappen")))))))))))</f>
        <v>virginica</v>
      </c>
      <c r="M147" s="1" t="str">
        <f aca="false">IF(AND(C147&lt;2.6),"setosa",IF(AND(D147&gt;=1.75,C147&gt;=2.6),"virginica",IF(AND(G147&lt;6.094,D147&lt;1.75,C147&gt;=2.6),"virginica",IF(AND(D147&lt;1.35,G147&gt;=6.094,D147&lt;1.75,C147&gt;=2.6),"versicolor",IF(AND(C147&lt;5.05,D147&gt;=1.35,G147&gt;=6.094,D147&lt;1.75,C147&gt;=2.6),"versicolor",IF(AND(C147&gt;=5.05,D147&gt;=1.35,G147&gt;=6.094,D147&lt;1.75,C147&gt;=2.6),"virginica","shouldnthappen"))))))</f>
        <v>virginica</v>
      </c>
      <c r="N147" s="1" t="str">
        <f aca="false">IF(AND(A147&lt;6.6,B147&gt;=3.45),"setosa",IF(AND(A147&gt;=6.6,B147&gt;=3.45),"virginica",IF(AND(D147&lt;0.7,C147&lt;4.75,B147&lt;3.45),"setosa",IF(AND(D147&gt;=0.7,C147&lt;4.75,B147&lt;3.45),"versicolor",IF(AND(C147&gt;=5.15,C147&gt;=4.75,B147&lt;3.45),"virginica",IF(AND(D147&gt;=1.7,A147&lt;6.5,C147&lt;5.15,C147&gt;=4.75,B147&lt;3.45),"virginica",IF(AND(C147&lt;5.05,A147&gt;=6.5,C147&lt;5.15,C147&gt;=4.75,B147&lt;3.45),"versicolor",IF(AND(C147&gt;=5.05,A147&gt;=6.5,C147&lt;5.15,C147&gt;=4.75,B147&lt;3.45),"virginica",IF(AND(G147&lt;7.498,D147&lt;1.7,A147&lt;6.5,C147&lt;5.15,C147&gt;=4.75,B147&lt;3.45),"virginica",IF(AND(G147&gt;=7.498,D147&lt;1.7,A147&lt;6.5,C147&lt;5.15,C147&gt;=4.75,B147&lt;3.45),"versicolor","shouldnthappen"))))))))))</f>
        <v>virginica</v>
      </c>
      <c r="O147" s="1" t="str">
        <f aca="false">IF(AND(D147&lt;0.75),"setosa",IF(AND(C147&lt;4.75,C147&lt;4.85,D147&gt;=0.75),"versicolor",IF(AND(A147&gt;=6.05,C147&gt;=4.85,D147&gt;=0.75),"virginica",IF(AND(D147&lt;1.6,C147&gt;=4.75,C147&lt;4.85,D147&gt;=0.75),"versicolor",IF(AND(D147&gt;=1.6,C147&gt;=4.75,C147&lt;4.85,D147&gt;=0.75),"virginica",IF(AND(A147&lt;5.9,A147&lt;6.05,C147&gt;=4.85,D147&gt;=0.75),"virginica",IF(AND(A147&gt;=5.9,A147&lt;6.05,C147&gt;=4.85,D147&gt;=0.75),"versicolor","shouldnthappen")))))))</f>
        <v>virginica</v>
      </c>
      <c r="P147" s="1" t="str">
        <f aca="false">IF(AND(D147&lt;0.75),"setosa",IF(AND(A147&lt;5.55,D147&gt;=0.75),"versicolor",IF(AND(D147&gt;=1.7,G147&lt;13.158,A147&gt;=5.55,D147&gt;=0.75),"virginica",IF(AND(B147&lt;2.45,D147&lt;1.7,G147&lt;13.158,A147&gt;=5.55,D147&gt;=0.75),"virginica",IF(AND(B147&gt;=2.45,D147&lt;1.7,G147&lt;13.158,A147&gt;=5.55,D147&gt;=0.75),"versicolor",IF(AND(B147&gt;=3.05,G147&lt;15.551,G147&gt;=13.158,A147&gt;=5.55,D147&gt;=0.75),"versicolor",IF(AND(B147&lt;2.9,G147&gt;=15.551,G147&gt;=13.158,A147&gt;=5.55,D147&gt;=0.75),"versicolor",IF(AND(B147&gt;=2.9,G147&gt;=15.551,G147&gt;=13.158,A147&gt;=5.55,D147&gt;=0.75),"virginica",IF(AND(D147&lt;1.3,G147&lt;14.221,B147&lt;3.05,G147&lt;15.551,G147&gt;=13.158,A147&gt;=5.55,D147&gt;=0.75),"versicolor",IF(AND(D147&gt;=1.3,G147&lt;14.221,B147&lt;3.05,G147&lt;15.551,G147&gt;=13.158,A147&gt;=5.55,D147&gt;=0.75),"virginica",IF(AND(C147&lt;4.9,G147&gt;=14.221,B147&lt;3.05,G147&lt;15.551,G147&gt;=13.158,A147&gt;=5.55,D147&gt;=0.75),"versicolor",IF(AND(C147&gt;=4.9,G147&gt;=14.221,B147&lt;3.05,G147&lt;15.551,G147&gt;=13.158,A147&gt;=5.55,D147&gt;=0.75),"virginica","shouldnthappen"))))))))))))</f>
        <v>virginica</v>
      </c>
      <c r="Q147" s="1" t="str">
        <f aca="false">IF(AND(C147&lt;2.6),"setosa",IF(AND(A147&gt;=4.95,C147&lt;4.75,C147&gt;=2.6),"versicolor",IF(AND(D147&gt;=1.75,C147&gt;=4.75,C147&gt;=2.6),"virginica",IF(AND(B147&lt;2.45,A147&lt;4.95,C147&lt;4.75,C147&gt;=2.6),"versicolor",IF(AND(B147&gt;=2.45,A147&lt;4.95,C147&lt;4.75,C147&gt;=2.6),"virginica",IF(AND(G147&lt;7.498,D147&lt;1.75,C147&gt;=4.75,C147&gt;=2.6),"virginica",IF(AND(F147&lt;0.417,G147&gt;=7.498,D147&lt;1.75,C147&gt;=4.75,C147&gt;=2.6),"versicolor",IF(AND(F147&lt;0.442,F147&gt;=0.417,G147&gt;=7.498,D147&lt;1.75,C147&gt;=4.75,C147&gt;=2.6),"virginica",IF(AND(F147&gt;=0.442,F147&gt;=0.417,G147&gt;=7.498,D147&lt;1.75,C147&gt;=4.75,C147&gt;=2.6),"versicolor","shouldnthappen")))))))))</f>
        <v>virginica</v>
      </c>
      <c r="R147" s="1" t="str">
        <f aca="false">IF(AND(D147&lt;0.75),"setosa",IF(AND(D147&lt;1.75,A147&gt;=6.25,D147&gt;=0.75),"versicolor",IF(AND(D147&gt;=1.75,A147&gt;=6.25,D147&gt;=0.75),"virginica",IF(AND(D147&lt;1.6,C147&lt;4.75,A147&lt;6.25,D147&gt;=0.75),"versicolor",IF(AND(D147&gt;=1.6,C147&lt;4.75,A147&lt;6.25,D147&gt;=0.75),"virginica",IF(AND(G147&lt;6.998,C147&gt;=4.75,A147&lt;6.25,D147&gt;=0.75),"virginica",IF(AND(A147&lt;6.05,G147&gt;=6.998,C147&gt;=4.75,A147&lt;6.25,D147&gt;=0.75),"versicolor",IF(AND(A147&gt;=6.05,G147&gt;=6.998,C147&gt;=4.75,A147&lt;6.25,D147&gt;=0.75),"virginica","shouldnthappen"))))))))</f>
        <v>virginica</v>
      </c>
      <c r="S147" s="1" t="str">
        <f aca="false">IF(AND(B147&gt;=3.05,A147&lt;5.45),"setosa",IF(AND(C147&lt;2.2,B147&lt;3.05,A147&lt;5.45),"setosa",IF(AND(C147&gt;=2.2,B147&lt;3.05,A147&lt;5.45),"versicolor",IF(AND(B147&lt;3.7,C147&lt;4.8,A147&gt;=5.45),"versicolor",IF(AND(B147&gt;=3.7,C147&lt;4.8,A147&gt;=5.45),"setosa",IF(AND(G147&lt;13.757,C147&lt;5.05,C147&gt;=4.8,A147&gt;=5.45),"virginica",IF(AND(G147&gt;=13.757,C147&lt;5.05,C147&gt;=4.8,A147&gt;=5.45),"versicolor",IF(AND(C147&gt;=5.15,C147&gt;=5.05,C147&gt;=4.8,A147&gt;=5.45),"virginica",IF(AND(A147&lt;5.95,C147&lt;5.15,C147&gt;=5.05,C147&gt;=4.8,A147&gt;=5.45),"virginica",IF(AND(D147&gt;=1.8,A147&gt;=5.95,C147&lt;5.15,C147&gt;=5.05,C147&gt;=4.8,A147&gt;=5.45),"virginica",IF(AND(B147&lt;2.75,D147&lt;1.8,A147&gt;=5.95,C147&lt;5.15,C147&gt;=5.05,C147&gt;=4.8,A147&gt;=5.45),"versicolor",IF(AND(B147&gt;=2.75,D147&lt;1.8,A147&gt;=5.95,C147&lt;5.15,C147&gt;=5.05,C147&gt;=4.8,A147&gt;=5.45),"virginica","shouldnthappen"))))))))))))</f>
        <v>virginica</v>
      </c>
      <c r="T147" s="1" t="str">
        <f aca="false">IF(AND(C147&lt;2.6),"setosa",IF(AND(D147&lt;1.65,C147&lt;4.75,C147&gt;=2.6),"versicolor",IF(AND(D147&gt;=1.65,C147&lt;4.75,C147&gt;=2.6),"virginica",IF(AND(G147&gt;=8.494,A147&lt;6.6,C147&gt;=4.75,C147&gt;=2.6),"virginica",IF(AND(C147&lt;5.2,A147&gt;=6.6,C147&gt;=4.75,C147&gt;=2.6),"versicolor",IF(AND(C147&gt;=5.2,A147&gt;=6.6,C147&gt;=4.75,C147&gt;=2.6),"virginica",IF(AND(A147&lt;5.95,G147&lt;8.494,A147&lt;6.6,C147&gt;=4.75,C147&gt;=2.6),"virginica",IF(AND(A147&gt;=5.95,G147&lt;8.494,A147&lt;6.6,C147&gt;=4.75,C147&gt;=2.6),"versicolor","shouldnthappen"))))))))</f>
        <v>virginica</v>
      </c>
      <c r="U147" s="1" t="str">
        <f aca="false">IF(AND(C147&lt;3.65,B147&gt;=3.35),"setosa",IF(AND(C147&gt;=3.65,B147&gt;=3.35),"virginica",IF(AND(C147&lt;2.35,A147&lt;6.25,B147&lt;3.35),"setosa",IF(AND(C147&lt;4.85,A147&gt;=6.25,B147&lt;3.35),"versicolor",IF(AND(G147&gt;=15.426,C147&gt;=2.35,A147&lt;6.25,B147&lt;3.35),"virginica",IF(AND(D147&gt;=1.55,C147&gt;=4.85,A147&gt;=6.25,B147&lt;3.35),"virginica",IF(AND(D147&lt;1.8,G147&lt;15.426,C147&gt;=2.35,A147&lt;6.25,B147&lt;3.35),"versicolor",IF(AND(D147&gt;=1.8,G147&lt;15.426,C147&gt;=2.35,A147&lt;6.25,B147&lt;3.35),"virginica",IF(AND(B147&lt;2.95,D147&lt;1.55,C147&gt;=4.85,A147&gt;=6.25,B147&lt;3.35),"virginica",IF(AND(B147&gt;=2.95,D147&lt;1.55,C147&gt;=4.85,A147&gt;=6.25,B147&lt;3.35),"versicolor","shouldnthappen"))))))))))</f>
        <v>virginica</v>
      </c>
      <c r="V147" s="1" t="str">
        <f aca="false">IF(AND(C147&lt;2.6),"setosa",IF(AND(C147&gt;=4.85,C147&gt;=2.6),"virginica",IF(AND(F147&gt;=0.9,C147&lt;4.85,C147&gt;=2.6),"virginica",IF(AND(G147&lt;5.656,F147&lt;0.9,C147&lt;4.85,C147&gt;=2.6),"virginica",IF(AND(G147&gt;=5.656,F147&lt;0.9,C147&lt;4.85,C147&gt;=2.6),"versicolor","shouldnthappen")))))</f>
        <v>virginica</v>
      </c>
      <c r="W147" s="1" t="str">
        <f aca="false">IF(AND(D147&gt;=1.75,G147&gt;=13.795),"virginica",IF(AND(D147&gt;=1.5,G147&gt;=12.335,G147&lt;13.795),"virginica",IF(AND(C147&lt;2.45,C147&lt;4.85,G147&lt;12.335,G147&lt;13.795),"setosa",IF(AND(C147&gt;=2.45,C147&lt;4.85,G147&lt;12.335,G147&lt;13.795),"versicolor",IF(AND(D147&gt;=1.7,C147&gt;=4.85,G147&lt;12.335,G147&lt;13.795),"virginica",IF(AND(B147&gt;=3.25,D147&lt;1.5,G147&gt;=12.335,G147&lt;13.795),"setosa",IF(AND(D147&lt;1,F147&lt;0.255,D147&lt;1.75,G147&gt;=13.795),"setosa",IF(AND(D147&gt;=1,F147&lt;0.255,D147&lt;1.75,G147&gt;=13.795),"versicolor",IF(AND(A147&lt;5.4,F147&gt;=0.255,D147&lt;1.75,G147&gt;=13.795),"setosa",IF(AND(A147&gt;=5.4,F147&gt;=0.255,D147&lt;1.75,G147&gt;=13.795),"versicolor",IF(AND(A147&lt;6.15,D147&lt;1.7,C147&gt;=4.85,G147&lt;12.335,G147&lt;13.795),"versicolor",IF(AND(A147&gt;=6.15,D147&lt;1.7,C147&gt;=4.85,G147&lt;12.335,G147&lt;13.795),"virginica",IF(AND(C147&lt;5,B147&lt;3.25,D147&lt;1.5,G147&gt;=12.335,G147&lt;13.795),"versicolor",IF(AND(C147&gt;=5,B147&lt;3.25,D147&lt;1.5,G147&gt;=12.335,G147&lt;13.795),"virginica","shouldnthappen"))))))))))))))</f>
        <v>virginica</v>
      </c>
      <c r="X147" s="1" t="str">
        <f aca="false">IF(AND(C147&lt;2.5,A147&lt;5.55),"setosa",IF(AND(F147&lt;0.096,A147&gt;=5.55),"virginica",IF(AND(D147&lt;1.6,C147&gt;=2.5,A147&lt;5.55),"versicolor",IF(AND(D147&gt;=1.6,C147&gt;=2.5,A147&lt;5.55),"virginica",IF(AND(F147&gt;=0.156,C147&lt;4.75,F147&gt;=0.096,A147&gt;=5.55),"versicolor",IF(AND(D147&gt;=1.75,C147&gt;=4.75,F147&gt;=0.096,A147&gt;=5.55),"virginica",IF(AND(B147&lt;3.3,F147&lt;0.156,C147&lt;4.75,F147&gt;=0.096,A147&gt;=5.55),"versicolor",IF(AND(B147&gt;=3.3,F147&lt;0.156,C147&lt;4.75,F147&gt;=0.096,A147&gt;=5.55),"setosa",IF(AND(B147&lt;2.45,A147&lt;6.05,D147&lt;1.75,C147&gt;=4.75,F147&gt;=0.096,A147&gt;=5.55),"virginica",IF(AND(B147&gt;=2.45,A147&lt;6.05,D147&lt;1.75,C147&gt;=4.75,F147&gt;=0.096,A147&gt;=5.55),"versicolor",IF(AND(F147&lt;0.205,A147&gt;=6.05,D147&lt;1.75,C147&gt;=4.75,F147&gt;=0.096,A147&gt;=5.55),"versicolor",IF(AND(F147&gt;=0.205,A147&gt;=6.05,D147&lt;1.75,C147&gt;=4.75,F147&gt;=0.096,A147&gt;=5.55),"virginica","shouldnthappen"))))))))))))</f>
        <v>virginica</v>
      </c>
      <c r="Y147" s="1" t="str">
        <f aca="false">IF(AND(C147&lt;2.35,A147&lt;5.55),"setosa",IF(AND(C147&gt;=5.05,A147&gt;=5.55),"virginica",IF(AND(D147&lt;1.6,C147&gt;=2.35,A147&lt;5.55),"versicolor",IF(AND(D147&gt;=1.6,C147&gt;=2.35,A147&lt;5.55),"virginica",IF(AND(D147&gt;=1.75,C147&lt;5.05,A147&gt;=5.55),"virginica",IF(AND(B147&gt;=3.55,D147&lt;1.75,C147&lt;5.05,A147&gt;=5.55),"setosa",IF(AND(G147&lt;6.3,B147&lt;3.55,D147&lt;1.75,C147&lt;5.05,A147&gt;=5.55),"virginica",IF(AND(G147&gt;=6.3,B147&lt;3.55,D147&lt;1.75,C147&lt;5.05,A147&gt;=5.55),"versicolor","shouldnthappen"))))))))</f>
        <v>virginica</v>
      </c>
      <c r="Z147" s="1" t="str">
        <f aca="false">IF(AND(D147&lt;0.75),"setosa",IF(AND(B147&gt;=2.55,C147&lt;4.85,D147&gt;=0.75),"versicolor",IF(AND(D147&gt;=1.7,C147&gt;=4.85,D147&gt;=0.75),"virginica",IF(AND(D147&lt;1.6,B147&lt;2.55,C147&lt;4.85,D147&gt;=0.75),"versicolor",IF(AND(D147&gt;=1.6,B147&lt;2.55,C147&lt;4.85,D147&gt;=0.75),"virginica",IF(AND(B147&lt;2.65,D147&lt;1.7,C147&gt;=4.85,D147&gt;=0.75),"virginica",IF(AND(F147&lt;0.325,B147&gt;=2.65,D147&lt;1.7,C147&gt;=4.85,D147&gt;=0.75),"virginica",IF(AND(G147&lt;10.717,F147&gt;=0.325,B147&gt;=2.65,D147&lt;1.7,C147&gt;=4.85,D147&gt;=0.75),"versicolor",IF(AND(G147&gt;=10.717,F147&gt;=0.325,B147&gt;=2.65,D147&lt;1.7,C147&gt;=4.85,D147&gt;=0.75),"virginica","shouldnthappen")))))))))</f>
        <v>virginica</v>
      </c>
      <c r="AA147" s="1" t="str">
        <f aca="false">IF(AND(D147&lt;0.75),"setosa",IF(AND(D147&gt;=1.75,D147&gt;=0.75),"virginica",IF(AND(F147&gt;=0.455,D147&lt;1.75,D147&gt;=0.75),"versicolor",IF(AND(D147&lt;1.45,F147&lt;0.455,D147&lt;1.75,D147&gt;=0.75),"versicolor",IF(AND(F147&lt;0.247,D147&gt;=1.45,F147&lt;0.455,D147&lt;1.75,D147&gt;=0.75),"versicolor",IF(AND(F147&gt;=0.247,D147&gt;=1.45,F147&lt;0.455,D147&lt;1.75,D147&gt;=0.75),"virginica","shouldnthappen"))))))</f>
        <v>virginica</v>
      </c>
      <c r="AB147" s="1" t="str">
        <f aca="false">IF(AND(F147&gt;=0.221,B147&gt;=3.35),"setosa",IF(AND(A147&lt;5.3,F147&gt;=0.683,B147&lt;3.35),"setosa",IF(AND(A147&lt;6.45,F147&lt;0.221,B147&gt;=3.35),"setosa",IF(AND(A147&gt;=6.45,F147&lt;0.221,B147&gt;=3.35),"virginica",IF(AND(G147&lt;6.3,A147&lt;6.25,F147&lt;0.683,B147&lt;3.35),"virginica",IF(AND(G147&lt;13.795,A147&gt;=6.25,F147&lt;0.683,B147&lt;3.35),"virginica",IF(AND(D147&lt;1.65,A147&gt;=5.3,F147&gt;=0.683,B147&lt;3.35),"versicolor",IF(AND(D147&gt;=1.65,A147&gt;=5.3,F147&gt;=0.683,B147&lt;3.35),"virginica",IF(AND(D147&lt;0.6,G147&gt;=6.3,A147&lt;6.25,F147&lt;0.683,B147&lt;3.35),"setosa",IF(AND(D147&lt;1.7,G147&gt;=13.795,A147&gt;=6.25,F147&lt;0.683,B147&lt;3.35),"versicolor",IF(AND(D147&gt;=1.7,G147&gt;=13.795,A147&gt;=6.25,F147&lt;0.683,B147&lt;3.35),"virginica",IF(AND(C147&gt;=5.35,D147&gt;=0.6,G147&gt;=6.3,A147&lt;6.25,F147&lt;0.683,B147&lt;3.35),"virginica",IF(AND(D147&lt;1.75,C147&lt;5.35,D147&gt;=0.6,G147&gt;=6.3,A147&lt;6.25,F147&lt;0.683,B147&lt;3.35),"versicolor",IF(AND(D147&gt;=1.75,C147&lt;5.35,D147&gt;=0.6,G147&gt;=6.3,A147&lt;6.25,F147&lt;0.683,B147&lt;3.35),"virginica","shouldnthappen"))))))))))))))</f>
        <v>virginica</v>
      </c>
      <c r="AC147" s="1" t="str">
        <f aca="false">IF(AND(B147&gt;=3.3),"setosa",IF(AND(C147&lt;2.45,D147&lt;1.55,B147&lt;3.3),"setosa",IF(AND(F147&gt;=0.211,D147&gt;=1.55,B147&lt;3.3),"virginica",IF(AND(C147&lt;4.9,C147&gt;=2.45,D147&lt;1.55,B147&lt;3.3),"versicolor",IF(AND(C147&gt;=4.9,C147&gt;=2.45,D147&lt;1.55,B147&lt;3.3),"virginica",IF(AND(F147&lt;0.138,F147&lt;0.211,D147&gt;=1.55,B147&lt;3.3),"virginica",IF(AND(F147&gt;=0.138,F147&lt;0.211,D147&gt;=1.55,B147&lt;3.3),"versicolor","shouldnthappen")))))))</f>
        <v>virginica</v>
      </c>
      <c r="AD147" s="1" t="str">
        <f aca="false">IF(AND(D147&gt;=1.75),"virginica",IF(AND(D147&lt;0.75,D147&lt;1.75),"setosa",IF(AND(D147&lt;1.35,D147&gt;=0.75,D147&lt;1.75),"versicolor",IF(AND(B147&lt;2.6,C147&lt;4.85,D147&gt;=1.35,D147&gt;=0.75,D147&lt;1.75),"virginica",IF(AND(B147&gt;=2.6,C147&lt;4.85,D147&gt;=1.35,D147&gt;=0.75,D147&lt;1.75),"versicolor",IF(AND(A147&lt;6.4,C147&gt;=4.85,D147&gt;=1.35,D147&gt;=0.75,D147&lt;1.75),"virginica",IF(AND(A147&gt;=6.4,C147&gt;=4.85,D147&gt;=1.35,D147&gt;=0.75,D147&lt;1.75),"versicolor","shouldnthappen")))))))</f>
        <v>virginica</v>
      </c>
      <c r="AE147" s="1" t="str">
        <f aca="false">IF(AND(C147&lt;2.45),"setosa",IF(AND(F147&lt;0.07,C147&gt;=2.45),"virginica",IF(AND(A147&gt;=5,C147&lt;4.75,F147&gt;=0.07,C147&gt;=2.45),"versicolor",IF(AND(F147&lt;0.182,C147&gt;=4.75,F147&gt;=0.07,C147&gt;=2.45),"versicolor",IF(AND(B147&lt;2.45,A147&lt;5,C147&lt;4.75,F147&gt;=0.07,C147&gt;=2.45),"versicolor",IF(AND(B147&gt;=2.45,A147&lt;5,C147&lt;4.75,F147&gt;=0.07,C147&gt;=2.45),"virginica",IF(AND(F147&gt;=0.468,F147&gt;=0.182,C147&gt;=4.75,F147&gt;=0.07,C147&gt;=2.45),"virginica",IF(AND(A147&gt;=6.85,F147&lt;0.468,F147&gt;=0.182,C147&gt;=4.75,F147&gt;=0.07,C147&gt;=2.45),"virginica",IF(AND(B147&lt;2.6,A147&lt;6.85,F147&lt;0.468,F147&gt;=0.182,C147&gt;=4.75,F147&gt;=0.07,C147&gt;=2.45),"virginica",IF(AND(B147&gt;=2.6,A147&lt;6.85,F147&lt;0.468,F147&gt;=0.182,C147&gt;=4.75,F147&gt;=0.07,C147&gt;=2.45),"versicolor","shouldnthappen"))))))))))</f>
        <v>virginica</v>
      </c>
      <c r="AF147" s="1" t="str">
        <f aca="false">IF(AND(D147&lt;0.75,A147&lt;5.45),"setosa",IF(AND(D147&gt;=1.75,A147&gt;=5.45),"virginica",IF(AND(G147&lt;6.094,D147&gt;=0.75,A147&lt;5.45),"virginica",IF(AND(G147&gt;=6.094,D147&gt;=0.75,A147&lt;5.45),"versicolor",IF(AND(C147&lt;2.75,D147&lt;1.75,A147&gt;=5.45),"setosa",IF(AND(D147&lt;1.45,C147&gt;=2.75,D147&lt;1.75,A147&gt;=5.45),"versicolor",IF(AND(B147&lt;2.75,D147&gt;=1.45,C147&gt;=2.75,D147&lt;1.75,A147&gt;=5.45),"versicolor",IF(AND(C147&lt;5.05,B147&gt;=2.75,D147&gt;=1.45,C147&gt;=2.75,D147&lt;1.75,A147&gt;=5.45),"versicolor",IF(AND(C147&gt;=5.05,B147&gt;=2.75,D147&gt;=1.45,C147&gt;=2.75,D147&lt;1.75,A147&gt;=5.45),"virginica","shouldnthappen")))))))))</f>
        <v>virginica</v>
      </c>
      <c r="AG147" s="1" t="str">
        <f aca="false">IF(AND(D147&lt;0.65,G147&lt;8.868,A147&lt;5.3),"setosa",IF(AND(C147&lt;2.6,G147&gt;=8.868,A147&lt;5.3),"setosa",IF(AND(C147&gt;=2.6,G147&gt;=8.868,A147&lt;5.3),"versicolor",IF(AND(C147&gt;=4.95,D147&lt;1.55,A147&gt;=5.3),"virginica",IF(AND(G147&lt;13.795,D147&gt;=1.55,A147&gt;=5.3),"virginica",IF(AND(C147&lt;3.75,D147&gt;=0.65,G147&lt;8.868,A147&lt;5.3),"versicolor",IF(AND(C147&gt;=3.75,D147&gt;=0.65,G147&lt;8.868,A147&lt;5.3),"virginica",IF(AND(C147&lt;2.6,C147&lt;4.95,D147&lt;1.55,A147&gt;=5.3),"setosa",IF(AND(C147&gt;=2.6,C147&lt;4.95,D147&lt;1.55,A147&gt;=5.3),"versicolor",IF(AND(C147&lt;4.75,G147&gt;=13.795,D147&gt;=1.55,A147&gt;=5.3),"versicolor",IF(AND(C147&gt;=4.75,G147&gt;=13.795,D147&gt;=1.55,A147&gt;=5.3),"virginica","shouldnthappen")))))))))))</f>
        <v>virginica</v>
      </c>
      <c r="AH147" s="1" t="str">
        <f aca="false">IF(AND(D147&lt;0.75),"setosa",IF(AND(C147&lt;4.75,D147&gt;=0.75),"versicolor",IF(AND(G147&lt;13.757,C147&gt;=4.75,D147&gt;=0.75),"virginica",IF(AND(B147&lt;3.05,G147&gt;=13.757,C147&gt;=4.75,D147&gt;=0.75),"virginica",IF(AND(A147&lt;6.65,B147&gt;=3.05,G147&gt;=13.757,C147&gt;=4.75,D147&gt;=0.75),"virginica",IF(AND(A147&gt;=6.65,B147&gt;=3.05,G147&gt;=13.757,C147&gt;=4.75,D147&gt;=0.75),"versicolor","shouldnthappen"))))))</f>
        <v>virginica</v>
      </c>
      <c r="AI147" s="1" t="str">
        <f aca="false">IF(AND(D147&lt;0.7),"setosa",IF(AND(C147&lt;4.75,D147&gt;=0.7),"versicolor",IF(AND(A147&lt;6.6,F147&lt;0.482,C147&gt;=4.75,D147&gt;=0.7),"virginica",IF(AND(C147&gt;=4.95,F147&gt;=0.482,C147&gt;=4.75,D147&gt;=0.7),"virginica",IF(AND(D147&lt;1.9,A147&gt;=6.6,F147&lt;0.482,C147&gt;=4.75,D147&gt;=0.7),"versicolor",IF(AND(D147&gt;=1.9,A147&gt;=6.6,F147&lt;0.482,C147&gt;=4.75,D147&gt;=0.7),"virginica",IF(AND(F147&gt;=0.766,C147&lt;4.95,F147&gt;=0.482,C147&gt;=4.75,D147&gt;=0.7),"virginica",IF(AND(B147&lt;2.95,F147&lt;0.766,C147&lt;4.95,F147&gt;=0.482,C147&gt;=4.75,D147&gt;=0.7),"virginica",IF(AND(B147&gt;=2.95,F147&lt;0.766,C147&lt;4.95,F147&gt;=0.482,C147&gt;=4.75,D147&gt;=0.7),"versicolor","shouldnthappen")))))))))</f>
        <v>virginica</v>
      </c>
      <c r="AJ147" s="1" t="str">
        <f aca="false">IF(AND(C147&lt;2.45,C147&lt;4.75),"setosa",IF(AND(D147&gt;=1.65,C147&gt;=4.75),"virginica",IF(AND(A147&lt;4.95,C147&gt;=2.45,C147&lt;4.75),"virginica",IF(AND(A147&gt;=4.95,C147&gt;=2.45,C147&lt;4.75),"versicolor",IF(AND(B147&lt;2.95,D147&lt;1.65,C147&gt;=4.75),"virginica",IF(AND(B147&gt;=2.95,D147&lt;1.65,C147&gt;=4.75),"versicolor","shouldnthappen"))))))</f>
        <v>virginica</v>
      </c>
      <c r="AK147" s="1" t="str">
        <f aca="false">IF(AND(D147&lt;0.75,A147&lt;5.45),"setosa",IF(AND(B147&lt;2.45,D147&gt;=0.75,A147&lt;5.45),"versicolor",IF(AND(A147&gt;=5.55,C147&lt;4.75,A147&gt;=5.45),"versicolor",IF(AND(C147&gt;=5.15,C147&gt;=4.75,A147&gt;=5.45),"virginica",IF(AND(G147&lt;6.094,B147&gt;=2.45,D147&gt;=0.75,A147&lt;5.45),"virginica",IF(AND(G147&gt;=6.094,B147&gt;=2.45,D147&gt;=0.75,A147&lt;5.45),"versicolor",IF(AND(D147&lt;0.6,A147&lt;5.55,C147&lt;4.75,A147&gt;=5.45),"setosa",IF(AND(D147&gt;=0.6,A147&lt;5.55,C147&lt;4.75,A147&gt;=5.45),"versicolor",IF(AND(C147&lt;4.95,C147&lt;5.15,C147&gt;=4.75,A147&gt;=5.45),"virginica",IF(AND(G147&lt;12.627,C147&lt;5.05,C147&gt;=4.95,C147&lt;5.15,C147&gt;=4.75,A147&gt;=5.45),"virginica",IF(AND(G147&gt;=12.627,C147&lt;5.05,C147&gt;=4.95,C147&lt;5.15,C147&gt;=4.75,A147&gt;=5.45),"versicolor",IF(AND(D147&lt;1.7,C147&gt;=5.05,C147&gt;=4.95,C147&lt;5.15,C147&gt;=4.75,A147&gt;=5.45),"versicolor",IF(AND(D147&gt;=1.7,C147&gt;=5.05,C147&gt;=4.95,C147&lt;5.15,C147&gt;=4.75,A147&gt;=5.45),"virginica","shouldnthappen")))))))))))))</f>
        <v>virginica</v>
      </c>
      <c r="AL147" s="1" t="str">
        <f aca="false">IF(AND(B147&lt;2.45,B147&lt;3.15),"versicolor",IF(AND(D147&lt;0.95,G147&lt;15.141,B147&gt;=3.15),"setosa",IF(AND(G147&lt;15.429,G147&gt;=15.141,B147&gt;=3.15),"versicolor",IF(AND(G147&gt;=15.429,G147&gt;=15.141,B147&gt;=3.15),"virginica",IF(AND(C147&lt;2.3,C147&lt;4.75,B147&gt;=2.45,B147&lt;3.15),"setosa",IF(AND(G147&gt;=16.072,C147&gt;=4.75,B147&gt;=2.45,B147&lt;3.15),"versicolor",IF(AND(G147&lt;11.833,D147&gt;=0.95,G147&lt;15.141,B147&gt;=3.15),"virginica",IF(AND(A147&lt;5,C147&gt;=2.3,C147&lt;4.75,B147&gt;=2.45,B147&lt;3.15),"virginica",IF(AND(A147&gt;=5,C147&gt;=2.3,C147&lt;4.75,B147&gt;=2.45,B147&lt;3.15),"versicolor",IF(AND(G147&lt;14.342,G147&gt;=11.833,D147&gt;=0.95,G147&lt;15.141,B147&gt;=3.15),"versicolor",IF(AND(G147&gt;=14.342,G147&gt;=11.833,D147&gt;=0.95,G147&lt;15.141,B147&gt;=3.15),"virginica",IF(AND(G147&lt;13.757,F147&gt;=0.741,G147&lt;16.072,C147&gt;=4.75,B147&gt;=2.45,B147&lt;3.15),"virginica",IF(AND(F147&gt;=0.546,A147&lt;6.15,F147&lt;0.741,G147&lt;16.072,C147&gt;=4.75,B147&gt;=2.45,B147&lt;3.15),"virginica",IF(AND(D147&gt;=1.75,A147&gt;=6.15,F147&lt;0.741,G147&lt;16.072,C147&gt;=4.75,B147&gt;=2.45,B147&lt;3.15),"virginica",IF(AND(C147&lt;4.85,G147&gt;=13.757,F147&gt;=0.741,G147&lt;16.072,C147&gt;=4.75,B147&gt;=2.45,B147&lt;3.15),"virginica",IF(AND(C147&gt;=4.85,G147&gt;=13.757,F147&gt;=0.741,G147&lt;16.072,C147&gt;=4.75,B147&gt;=2.45,B147&lt;3.15),"versicolor",IF(AND(F147&lt;0.331,F147&lt;0.546,A147&lt;6.15,F147&lt;0.741,G147&lt;16.072,C147&gt;=4.75,B147&gt;=2.45,B147&lt;3.15),"virginica",IF(AND(F147&gt;=0.331,F147&lt;0.546,A147&lt;6.15,F147&lt;0.741,G147&lt;16.072,C147&gt;=4.75,B147&gt;=2.45,B147&lt;3.15),"versicolor",IF(AND(G147&lt;10.661,D147&lt;1.75,A147&gt;=6.15,F147&lt;0.741,G147&lt;16.072,C147&gt;=4.75,B147&gt;=2.45,B147&lt;3.15),"virginica",IF(AND(G147&gt;=10.661,D147&lt;1.75,A147&gt;=6.15,F147&lt;0.741,G147&lt;16.072,C147&gt;=4.75,B147&gt;=2.45,B147&lt;3.15),"versicolor","shouldnthappen"))))))))))))))))))))</f>
        <v>virginica</v>
      </c>
      <c r="AM147" s="1" t="str">
        <f aca="false">IF(AND(D147&lt;1.35,F147&gt;=0.917),"setosa",IF(AND(D147&gt;=1.35,F147&gt;=0.917),"virginica",IF(AND(D147&lt;0.75,D147&lt;1.55,F147&lt;0.917),"setosa",IF(AND(C147&gt;=4.8,D147&gt;=1.55,F147&lt;0.917),"virginica",IF(AND(A147&lt;5.95,D147&gt;=0.75,D147&lt;1.55,F147&lt;0.917),"versicolor",IF(AND(F147&lt;0.473,C147&lt;4.8,D147&gt;=1.55,F147&lt;0.917),"virginica",IF(AND(F147&gt;=0.473,C147&lt;4.8,D147&gt;=1.55,F147&lt;0.917),"versicolor",IF(AND(C147&lt;4.95,A147&gt;=5.95,D147&gt;=0.75,D147&lt;1.55,F147&lt;0.917),"versicolor",IF(AND(C147&gt;=4.95,A147&gt;=5.95,D147&gt;=0.75,D147&lt;1.55,F147&lt;0.917),"virginica","shouldnthappen")))))))))</f>
        <v>virginica</v>
      </c>
      <c r="AN147" s="1" t="str">
        <f aca="false">IF(AND(D147&lt;0.75,A147&lt;5.45),"setosa",IF(AND(D147&lt;1.55,D147&gt;=0.75,A147&lt;5.45),"versicolor",IF(AND(D147&gt;=1.55,D147&gt;=0.75,A147&lt;5.45),"virginica",IF(AND(A147&gt;=5.75,C147&lt;4.75,A147&gt;=5.45),"versicolor",IF(AND(F147&lt;0.361,C147&gt;=4.75,A147&gt;=5.45),"virginica",IF(AND(C147&lt;2.6,A147&lt;5.75,C147&lt;4.75,A147&gt;=5.45),"setosa",IF(AND(C147&gt;=2.6,A147&lt;5.75,C147&lt;4.75,A147&gt;=5.45),"versicolor",IF(AND(D147&gt;=1.7,F147&gt;=0.361,C147&gt;=4.75,A147&gt;=5.45),"virginica",IF(AND(B147&lt;2.65,D147&lt;1.7,F147&gt;=0.361,C147&gt;=4.75,A147&gt;=5.45),"virginica",IF(AND(A147&lt;7.05,B147&gt;=2.65,D147&lt;1.7,F147&gt;=0.361,C147&gt;=4.75,A147&gt;=5.45),"versicolor",IF(AND(A147&gt;=7.05,B147&gt;=2.65,D147&lt;1.7,F147&gt;=0.361,C147&gt;=4.75,A147&gt;=5.45),"virginica","shouldnthappen")))))))))))</f>
        <v>virginica</v>
      </c>
      <c r="AO147" s="1" t="str">
        <f aca="false">IF(AND(D147&lt;0.7),"setosa",IF(AND(A147&lt;4.95,C147&lt;4.85,D147&gt;=0.7),"virginica",IF(AND(A147&gt;=4.95,C147&lt;4.85,D147&gt;=0.7),"versicolor",IF(AND(D147&gt;=1.7,C147&gt;=4.85,D147&gt;=0.7),"virginica",IF(AND(F147&lt;0.325,D147&lt;1.7,C147&gt;=4.85,D147&gt;=0.7),"virginica",IF(AND(D147&lt;1.55,F147&gt;=0.325,D147&lt;1.7,C147&gt;=4.85,D147&gt;=0.7),"virginica",IF(AND(D147&gt;=1.55,F147&gt;=0.325,D147&lt;1.7,C147&gt;=4.85,D147&gt;=0.7),"versicolor","shouldnthappen")))))))</f>
        <v>virginica</v>
      </c>
      <c r="AP147" s="1" t="str">
        <f aca="false">IF(AND(D147&lt;0.75),"setosa",IF(AND(C147&lt;4.85,D147&gt;=0.75),"versicolor",IF(AND(G147&gt;=8.277,C147&gt;=4.85,D147&gt;=0.75),"virginica",IF(AND(F147&gt;=0.633,G147&lt;8.277,C147&gt;=4.85,D147&gt;=0.75),"virginica",IF(AND(G147&lt;7.61,F147&lt;0.633,G147&lt;8.277,C147&gt;=4.85,D147&gt;=0.75),"virginica",IF(AND(G147&gt;=7.61,F147&lt;0.633,G147&lt;8.277,C147&gt;=4.85,D147&gt;=0.75),"versicolor","shouldnthappen"))))))</f>
        <v>virginica</v>
      </c>
      <c r="AQ147" s="1" t="str">
        <f aca="false">IF(AND(C147&lt;2.65,A147&gt;=5.45,C147&lt;4.75),"setosa",IF(AND(C147&gt;=2.65,A147&gt;=5.45,C147&lt;4.75),"versicolor",IF(AND(B147&lt;2.9,C147&lt;4.85,C147&gt;=4.75),"versicolor",IF(AND(B147&gt;=2.9,C147&lt;4.85,C147&gt;=4.75),"virginica",IF(AND(D147&lt;1.7,C147&gt;=4.85,C147&gt;=4.75),"versicolor",IF(AND(D147&gt;=1.7,C147&gt;=4.85,C147&gt;=4.75),"virginica",IF(AND(C147&lt;2.45,G147&lt;14.126,A147&lt;5.45,C147&lt;4.75),"setosa",IF(AND(C147&gt;=2.45,G147&lt;14.126,A147&lt;5.45,C147&lt;4.75),"versicolor",IF(AND(C147&lt;2.4,G147&gt;=14.126,A147&lt;5.45,C147&lt;4.75),"setosa",IF(AND(C147&gt;=2.4,G147&gt;=14.126,A147&lt;5.45,C147&lt;4.75),"versicolor","shouldnthappen"))))))))))</f>
        <v>virginica</v>
      </c>
      <c r="AR147" s="1" t="str">
        <f aca="false">IF(AND(C147&lt;2.45,C147&lt;4.85),"setosa",IF(AND(C147&gt;=5.15,C147&gt;=4.85),"virginica",IF(AND(A147&gt;=4.95,C147&gt;=2.45,C147&lt;4.85),"versicolor",IF(AND(D147&lt;1.35,A147&lt;4.95,C147&gt;=2.45,C147&lt;4.85),"versicolor",IF(AND(D147&gt;=1.35,A147&lt;4.95,C147&gt;=2.45,C147&lt;4.85),"virginica",IF(AND(F147&lt;0.35,G147&lt;12.751,C147&lt;5.15,C147&gt;=4.85),"virginica",IF(AND(A147&lt;6.5,G147&gt;=12.751,C147&lt;5.15,C147&gt;=4.85),"virginica",IF(AND(A147&gt;=6.5,G147&gt;=12.751,C147&lt;5.15,C147&gt;=4.85),"versicolor",IF(AND(B147&gt;=2.75,F147&gt;=0.35,G147&lt;12.751,C147&lt;5.15,C147&gt;=4.85),"virginica",IF(AND(C147&lt;5.05,B147&lt;2.75,F147&gt;=0.35,G147&lt;12.751,C147&lt;5.15,C147&gt;=4.85),"virginica",IF(AND(C147&gt;=5.05,B147&lt;2.75,F147&gt;=0.35,G147&lt;12.751,C147&lt;5.15,C147&gt;=4.85),"versicolor","shouldnthappen")))))))))))</f>
        <v>virginica</v>
      </c>
      <c r="AS147" s="1" t="str">
        <f aca="false">IF(AND(F147&gt;=0.9,B147&lt;3.05),"virginica",IF(AND(A147&lt;5.9,B147&gt;=3.05),"setosa",IF(AND(D147&lt;1.65,A147&gt;=5.9,B147&gt;=3.05),"versicolor",IF(AND(D147&gt;=1.65,A147&gt;=5.9,B147&gt;=3.05),"virginica",IF(AND(D147&gt;=1.75,C147&gt;=4.85,F147&lt;0.9,B147&lt;3.05),"virginica",IF(AND(C147&lt;2.2,B147&lt;2.95,C147&lt;4.85,F147&lt;0.9,B147&lt;3.05),"setosa",IF(AND(C147&gt;=2.2,B147&lt;2.95,C147&lt;4.85,F147&lt;0.9,B147&lt;3.05),"versicolor",IF(AND(C147&lt;2.8,B147&gt;=2.95,C147&lt;4.85,F147&lt;0.9,B147&lt;3.05),"setosa",IF(AND(C147&gt;=2.8,B147&gt;=2.95,C147&lt;4.85,F147&lt;0.9,B147&lt;3.05),"versicolor",IF(AND(G147&lt;13.879,D147&lt;1.75,C147&gt;=4.85,F147&lt;0.9,B147&lt;3.05),"virginica",IF(AND(G147&gt;=13.879,D147&lt;1.75,C147&gt;=4.85,F147&lt;0.9,B147&lt;3.05),"versicolor","shouldnthappen")))))))))))</f>
        <v>virginica</v>
      </c>
      <c r="AT147" s="1" t="str">
        <f aca="false">IF(AND(D147&lt;0.75),"setosa",IF(AND(D147&gt;=1.75,D147&gt;=0.75),"virginica",IF(AND(D147&lt;1.45,G147&lt;7.37,D147&lt;1.75,D147&gt;=0.75),"versicolor",IF(AND(D147&gt;=1.45,G147&lt;7.37,D147&lt;1.75,D147&gt;=0.75),"virginica",IF(AND(C147&lt;5.45,G147&gt;=7.37,D147&lt;1.75,D147&gt;=0.75),"versicolor",IF(AND(C147&gt;=5.45,G147&gt;=7.37,D147&lt;1.75,D147&gt;=0.75),"virginica","shouldnthappen"))))))</f>
        <v>virginica</v>
      </c>
      <c r="AU147" s="1" t="str">
        <f aca="false">IF(AND(D147&lt;0.7),"setosa",IF(AND(D147&gt;=1.7,A147&gt;=6.15,D147&gt;=0.7),"virginica",IF(AND(B147&gt;=2.55,C147&lt;4.75,A147&lt;6.15,D147&gt;=0.7),"versicolor",IF(AND(D147&gt;=1.7,C147&gt;=4.75,A147&lt;6.15,D147&gt;=0.7),"virginica",IF(AND(C147&lt;5.25,D147&lt;1.7,A147&gt;=6.15,D147&gt;=0.7),"versicolor",IF(AND(C147&gt;=5.25,D147&lt;1.7,A147&gt;=6.15,D147&gt;=0.7),"virginica",IF(AND(C147&lt;4.25,B147&lt;2.55,C147&lt;4.75,A147&lt;6.15,D147&gt;=0.7),"versicolor",IF(AND(C147&gt;=4.25,B147&lt;2.55,C147&lt;4.75,A147&lt;6.15,D147&gt;=0.7),"virginica",IF(AND(B147&lt;2.65,D147&lt;1.7,C147&gt;=4.75,A147&lt;6.15,D147&gt;=0.7),"virginica",IF(AND(B147&gt;=2.65,D147&lt;1.7,C147&gt;=4.75,A147&lt;6.15,D147&gt;=0.7),"versicolor","shouldnthappen"))))))))))</f>
        <v>virginica</v>
      </c>
      <c r="AV147" s="1" t="str">
        <f aca="false">IF(AND(D147&lt;0.75),"setosa",IF(AND(F147&gt;=0.899,D147&gt;=0.75),"virginica",IF(AND(D147&lt;1.65,A147&lt;6.05,F147&lt;0.899,D147&gt;=0.75),"versicolor",IF(AND(D147&gt;=1.65,A147&lt;6.05,F147&lt;0.899,D147&gt;=0.75),"virginica",IF(AND(C147&gt;=5.05,A147&gt;=6.05,F147&lt;0.899,D147&gt;=0.75),"virginica",IF(AND(G147&gt;=13.757,C147&lt;5.05,A147&gt;=6.05,F147&lt;0.899,D147&gt;=0.75),"versicolor",IF(AND(D147&lt;1.6,G147&lt;13.757,C147&lt;5.05,A147&gt;=6.05,F147&lt;0.899,D147&gt;=0.75),"versicolor",IF(AND(D147&gt;=1.6,G147&lt;13.757,C147&lt;5.05,A147&gt;=6.05,F147&lt;0.899,D147&gt;=0.75),"virginica","shouldnthappen"))))))))</f>
        <v>virginica</v>
      </c>
      <c r="AW147" s="1" t="str">
        <f aca="false">IF(AND(F147&lt;0.117,A147&gt;=5.55),"virginica",IF(AND(A147&gt;=5.2,G147&lt;6.086,A147&lt;5.55),"versicolor",IF(AND(D147&lt;0.7,G147&gt;=6.086,A147&lt;5.55),"setosa",IF(AND(D147&gt;=0.7,G147&gt;=6.086,A147&lt;5.55),"versicolor",IF(AND(A147&lt;4.75,A147&lt;5.2,G147&lt;6.086,A147&lt;5.55),"setosa",IF(AND(A147&gt;=4.75,A147&lt;5.2,G147&lt;6.086,A147&lt;5.55),"virginica",IF(AND(D147&gt;=1.65,C147&lt;4.95,F147&gt;=0.117,A147&gt;=5.55),"virginica",IF(AND(D147&gt;=1.75,C147&gt;=4.95,F147&gt;=0.117,A147&gt;=5.55),"virginica",IF(AND(C147&lt;2.6,D147&lt;1.65,C147&lt;4.95,F147&gt;=0.117,A147&gt;=5.55),"setosa",IF(AND(C147&gt;=2.6,D147&lt;1.65,C147&lt;4.95,F147&gt;=0.117,A147&gt;=5.55),"versicolor",IF(AND(D147&lt;1.55,D147&lt;1.75,C147&gt;=4.95,F147&gt;=0.117,A147&gt;=5.55),"virginica",IF(AND(A147&lt;6.95,D147&gt;=1.55,D147&lt;1.75,C147&gt;=4.95,F147&gt;=0.117,A147&gt;=5.55),"versicolor",IF(AND(A147&gt;=6.95,D147&gt;=1.55,D147&lt;1.75,C147&gt;=4.95,F147&gt;=0.117,A147&gt;=5.55),"virginica","shouldnthappen")))))))))))))</f>
        <v>virginica</v>
      </c>
      <c r="AX147" s="1" t="str">
        <f aca="false">IF(AND(D147&lt;0.75),"setosa",IF(AND(F147&lt;0.138,D147&gt;=0.75),"virginica",IF(AND(C147&lt;4.45,A147&lt;6.15,F147&gt;=0.138,D147&gt;=0.75),"versicolor",IF(AND(C147&gt;=5.05,A147&gt;=6.15,F147&gt;=0.138,D147&gt;=0.75),"virginica",IF(AND(B147&lt;2.65,C147&gt;=4.45,A147&lt;6.15,F147&gt;=0.138,D147&gt;=0.75),"virginica",IF(AND(A147&gt;=6.35,C147&lt;5.05,A147&gt;=6.15,F147&gt;=0.138,D147&gt;=0.75),"versicolor",IF(AND(A147&lt;5.65,B147&gt;=2.65,C147&gt;=4.45,A147&lt;6.15,F147&gt;=0.138,D147&gt;=0.75),"virginica",IF(AND(D147&lt;1.75,A147&lt;6.35,C147&lt;5.05,A147&gt;=6.15,F147&gt;=0.138,D147&gt;=0.75),"versicolor",IF(AND(D147&gt;=1.75,A147&lt;6.35,C147&lt;5.05,A147&gt;=6.15,F147&gt;=0.138,D147&gt;=0.75),"virginica",IF(AND(D147&lt;1.7,A147&gt;=5.65,B147&gt;=2.65,C147&gt;=4.45,A147&lt;6.15,F147&gt;=0.138,D147&gt;=0.75),"versicolor",IF(AND(D147&gt;=1.7,A147&gt;=5.65,B147&gt;=2.65,C147&gt;=4.45,A147&lt;6.15,F147&gt;=0.138,D147&gt;=0.75),"virginica","shouldnthappen")))))))))))</f>
        <v>virginica</v>
      </c>
      <c r="AY147" s="1" t="str">
        <f aca="false">IF(AND(D147&lt;0.75,A147&lt;5.55),"setosa",IF(AND(A147&lt;4.95,D147&gt;=0.75,A147&lt;5.55),"virginica",IF(AND(A147&gt;=4.95,D147&gt;=0.75,A147&lt;5.55),"versicolor",IF(AND(C147&lt;2.6,C147&lt;4.85,A147&gt;=5.55),"setosa",IF(AND(C147&gt;=2.6,C147&lt;4.85,A147&gt;=5.55),"versicolor",IF(AND(D147&gt;=1.75,C147&gt;=4.85,A147&gt;=5.55),"virginica",IF(AND(F147&lt;0.405,D147&lt;1.75,C147&gt;=4.85,A147&gt;=5.55),"versicolor",IF(AND(B147&lt;3.05,F147&gt;=0.405,D147&lt;1.75,C147&gt;=4.85,A147&gt;=5.55),"virginica",IF(AND(B147&gt;=3.05,F147&gt;=0.405,D147&lt;1.75,C147&gt;=4.85,A147&gt;=5.55),"versicolor","shouldnthappen")))))))))</f>
        <v>virginica</v>
      </c>
      <c r="AZ147" s="1" t="str">
        <f aca="false">IF(AND(D147&lt;0.75),"setosa",IF(AND(F147&lt;0.9,C147&lt;4.95,D147&gt;=0.75),"versicolor",IF(AND(F147&gt;=0.9,C147&lt;4.95,D147&gt;=0.75),"virginica",IF(AND(D147&gt;=1.7,C147&gt;=4.95,D147&gt;=0.75),"virginica",IF(AND(F147&lt;0.405,D147&lt;1.7,C147&gt;=4.95,D147&gt;=0.75),"versicolor",IF(AND(F147&gt;=0.405,D147&lt;1.7,C147&gt;=4.95,D147&gt;=0.75),"virginica","shouldnthappen"))))))</f>
        <v>virginica</v>
      </c>
      <c r="BA147" s="1" t="str">
        <f aca="false">IF(AND(D147&lt;0.75),"setosa",IF(AND(D147&gt;=1.7,C147&gt;=5.05,D147&gt;=0.75),"virginica",IF(AND(D147&lt;1.45,D147&lt;1.6,C147&lt;5.05,D147&gt;=0.75),"versicolor",IF(AND(A147&lt;5.8,D147&gt;=1.6,C147&lt;5.05,D147&gt;=0.75),"virginica",IF(AND(A147&gt;=5.8,D147&gt;=1.6,C147&lt;5.05,D147&gt;=0.75),"versicolor",IF(AND(F147&lt;0.417,D147&lt;1.7,C147&gt;=5.05,D147&gt;=0.75),"versicolor",IF(AND(F147&gt;=0.417,D147&lt;1.7,C147&gt;=5.05,D147&gt;=0.75),"virginica",IF(AND(A147&lt;5.95,D147&gt;=1.45,D147&lt;1.6,C147&lt;5.05,D147&gt;=0.75),"versicolor",IF(AND(G147&lt;10.618,A147&gt;=5.95,D147&gt;=1.45,D147&lt;1.6,C147&lt;5.05,D147&gt;=0.75),"virginica",IF(AND(G147&gt;=10.618,A147&gt;=5.95,D147&gt;=1.45,D147&lt;1.6,C147&lt;5.05,D147&gt;=0.75),"versicolor","shouldnthappen"))))))))))</f>
        <v>virginica</v>
      </c>
      <c r="BB147" s="1" t="str">
        <f aca="false">IF(AND(C147&lt;2.6),"setosa",IF(AND(D147&gt;=1.75,C147&gt;=2.6),"virginica",IF(AND(C147&gt;=5.45,D147&lt;1.75,C147&gt;=2.6),"virginica",IF(AND(F147&gt;=0.259,C147&lt;5.45,D147&lt;1.75,C147&gt;=2.6),"versicolor",IF(AND(C147&lt;5.05,F147&lt;0.259,C147&lt;5.45,D147&lt;1.75,C147&gt;=2.6),"versicolor",IF(AND(C147&gt;=5.05,F147&lt;0.259,C147&lt;5.45,D147&lt;1.75,C147&gt;=2.6),"virginica","shouldnthappen"))))))</f>
        <v>virginica</v>
      </c>
      <c r="BC147" s="1" t="str">
        <f aca="false">IF(AND(A147&lt;4.95,B147&lt;2.7,A147&lt;5.55),"virginica",IF(AND(A147&gt;=4.95,B147&lt;2.7,A147&lt;5.55),"versicolor",IF(AND(C147&lt;3.2,B147&gt;=2.7,A147&lt;5.55),"setosa",IF(AND(C147&gt;=3.2,B147&gt;=2.7,A147&lt;5.55),"versicolor",IF(AND(F147&gt;=0.85,A147&lt;6.15,A147&gt;=5.55),"virginica",IF(AND(D147&lt;1.45,A147&gt;=6.15,A147&gt;=5.55),"versicolor",IF(AND(C147&lt;4.8,F147&lt;0.85,A147&lt;6.15,A147&gt;=5.55),"versicolor",IF(AND(D147&gt;=1.7,D147&gt;=1.45,A147&gt;=6.15,A147&gt;=5.55),"virginica",IF(AND(G147&lt;9.333,C147&gt;=4.8,F147&lt;0.85,A147&lt;6.15,A147&gt;=5.55),"versicolor",IF(AND(G147&gt;=9.333,C147&gt;=4.8,F147&lt;0.85,A147&lt;6.15,A147&gt;=5.55),"virginica",IF(AND(C147&lt;4.9,D147&lt;1.7,D147&gt;=1.45,A147&gt;=6.15,A147&gt;=5.55),"versicolor",IF(AND(C147&gt;=4.9,D147&lt;1.7,D147&gt;=1.45,A147&gt;=6.15,A147&gt;=5.55),"virginica","shouldnthappen"))))))))))))</f>
        <v>virginica</v>
      </c>
      <c r="BD147" s="1" t="str">
        <f aca="false">IF(AND(C147&lt;2.35),"setosa",IF(AND(C147&lt;4.75,B147&lt;2.55,C147&gt;=2.35),"versicolor",IF(AND(C147&gt;=4.75,B147&lt;2.55,C147&gt;=2.35),"virginica",IF(AND(C147&lt;4.75,B147&gt;=2.55,C147&gt;=2.35),"versicolor",IF(AND(D147&gt;=1.75,C147&gt;=4.75,B147&gt;=2.55,C147&gt;=2.35),"virginica",IF(AND(A147&gt;=6.5,D147&lt;1.75,C147&gt;=4.75,B147&gt;=2.55,C147&gt;=2.35),"versicolor",IF(AND(A147&lt;6.05,A147&lt;6.5,D147&lt;1.75,C147&gt;=4.75,B147&gt;=2.55,C147&gt;=2.35),"versicolor",IF(AND(A147&gt;=6.05,A147&lt;6.5,D147&lt;1.75,C147&gt;=4.75,B147&gt;=2.55,C147&gt;=2.35),"virginica","shouldnthappen"))))))))</f>
        <v>virginica</v>
      </c>
      <c r="BE147" s="1" t="str">
        <f aca="false">IF(AND(C147&lt;2.5),"setosa",IF(AND(D147&lt;1.65,C147&lt;4.75,C147&gt;=2.5),"versicolor",IF(AND(D147&gt;=1.65,C147&lt;4.75,C147&gt;=2.5),"virginica",IF(AND(D147&gt;=1.75,C147&gt;=4.75,C147&gt;=2.5),"virginica",IF(AND(C147&lt;4.95,D147&lt;1.75,C147&gt;=4.75,C147&gt;=2.5),"versicolor",IF(AND(A147&lt;6.5,C147&gt;=4.95,D147&lt;1.75,C147&gt;=4.75,C147&gt;=2.5),"virginica",IF(AND(A147&gt;=6.5,C147&gt;=4.95,D147&lt;1.75,C147&gt;=4.75,C147&gt;=2.5),"versicolor","shouldnthappen")))))))</f>
        <v>virginica</v>
      </c>
      <c r="BF147" s="1" t="str">
        <f aca="false">IF(AND(G147&gt;=15.244),"virginica",IF(AND(C147&lt;3.2,B147&gt;=3.15,G147&lt;15.244),"setosa",IF(AND(A147&gt;=4.95,C147&lt;4.7,B147&lt;3.15,G147&lt;15.244),"versicolor",IF(AND(C147&gt;=5.15,C147&gt;=4.7,B147&lt;3.15,G147&lt;15.244),"virginica",IF(AND(A147&gt;=6.45,C147&gt;=3.2,B147&gt;=3.15,G147&lt;15.244),"virginica",IF(AND(D147&lt;0.95,A147&lt;4.95,C147&lt;4.7,B147&lt;3.15,G147&lt;15.244),"setosa",IF(AND(D147&gt;=0.95,A147&lt;4.95,C147&lt;4.7,B147&lt;3.15,G147&lt;15.244),"virginica",IF(AND(F147&lt;0.816,A147&lt;6.45,C147&gt;=3.2,B147&gt;=3.15,G147&lt;15.244),"virginica",IF(AND(F147&gt;=0.816,A147&lt;6.45,C147&gt;=3.2,B147&gt;=3.15,G147&lt;15.244),"versicolor",IF(AND(A147&gt;=6.5,B147&lt;3.05,C147&lt;5.15,C147&gt;=4.7,B147&lt;3.15,G147&lt;15.244),"versicolor",IF(AND(G147&lt;11.093,B147&gt;=3.05,C147&lt;5.15,C147&gt;=4.7,B147&lt;3.15,G147&lt;15.244),"virginica",IF(AND(G147&gt;=11.093,B147&gt;=3.05,C147&lt;5.15,C147&gt;=4.7,B147&lt;3.15,G147&lt;15.244),"versicolor",IF(AND(D147&gt;=1.7,A147&lt;6.5,B147&lt;3.05,C147&lt;5.15,C147&gt;=4.7,B147&lt;3.15,G147&lt;15.244),"virginica",IF(AND(G147&lt;7.498,D147&lt;1.7,A147&lt;6.5,B147&lt;3.05,C147&lt;5.15,C147&gt;=4.7,B147&lt;3.15,G147&lt;15.244),"virginica",IF(AND(G147&gt;=7.498,D147&lt;1.7,A147&lt;6.5,B147&lt;3.05,C147&lt;5.15,C147&gt;=4.7,B147&lt;3.15,G147&lt;15.244),"versicolor","shouldnthappen")))))))))))))))</f>
        <v>virginica</v>
      </c>
      <c r="BG147" s="1" t="str">
        <f aca="false">IF(AND(B147&gt;=3.35,C147&lt;4.85),"setosa",IF(AND(D147&gt;=1.75,C147&gt;=4.85),"virginica",IF(AND(D147&lt;0.75,B147&lt;3.35,C147&lt;4.85),"setosa",IF(AND(G147&gt;=13.879,D147&lt;1.75,C147&gt;=4.85),"versicolor",IF(AND(F147&gt;=0.9,D147&gt;=0.75,B147&lt;3.35,C147&lt;4.85),"virginica",IF(AND(F147&gt;=0.405,G147&lt;13.879,D147&lt;1.75,C147&gt;=4.85),"virginica",IF(AND(B147&gt;=2.55,F147&lt;0.9,D147&gt;=0.75,B147&lt;3.35,C147&lt;4.85),"versicolor",IF(AND(G147&lt;7.498,F147&lt;0.405,G147&lt;13.879,D147&lt;1.75,C147&gt;=4.85),"virginica",IF(AND(G147&gt;=7.498,F147&lt;0.405,G147&lt;13.879,D147&lt;1.75,C147&gt;=4.85),"versicolor",IF(AND(G147&lt;5.656,B147&lt;2.55,F147&lt;0.9,D147&gt;=0.75,B147&lt;3.35,C147&lt;4.85),"virginica",IF(AND(G147&gt;=5.656,B147&lt;2.55,F147&lt;0.9,D147&gt;=0.75,B147&lt;3.35,C147&lt;4.85),"versicolor","shouldnthappen")))))))))))</f>
        <v>virginica</v>
      </c>
      <c r="BH147" s="1" t="str">
        <f aca="false">IF(AND(D147&lt;0.7),"setosa",IF(AND(D147&gt;=1.65,A147&lt;6.65,D147&gt;=0.7),"virginica",IF(AND(D147&lt;1.55,A147&gt;=6.65,D147&gt;=0.7),"versicolor",IF(AND(D147&gt;=1.55,A147&gt;=6.65,D147&gt;=0.7),"virginica",IF(AND(F147&gt;=0.529,D147&lt;1.65,A147&lt;6.65,D147&gt;=0.7),"versicolor",IF(AND(C147&gt;=5.35,F147&lt;0.529,D147&lt;1.65,A147&lt;6.65,D147&gt;=0.7),"virginica",IF(AND(G147&gt;=7.411,C147&lt;5.35,F147&lt;0.529,D147&lt;1.65,A147&lt;6.65,D147&gt;=0.7),"versicolor",IF(AND(G147&lt;6.927,G147&lt;7.411,C147&lt;5.35,F147&lt;0.529,D147&lt;1.65,A147&lt;6.65,D147&gt;=0.7),"versicolor",IF(AND(G147&gt;=6.927,G147&lt;7.411,C147&lt;5.35,F147&lt;0.529,D147&lt;1.65,A147&lt;6.65,D147&gt;=0.7),"virginica","shouldnthappen")))))))))</f>
        <v>virginica</v>
      </c>
      <c r="BI147" s="1" t="str">
        <f aca="false">IF(AND(D147&gt;=1.7),"virginica",IF(AND(D147&lt;0.7,D147&lt;1.7),"setosa",IF(AND(D147&lt;1.45,G147&lt;7.37,D147&gt;=0.7,D147&lt;1.7),"versicolor",IF(AND(D147&gt;=1.45,G147&lt;7.37,D147&gt;=0.7,D147&lt;1.7),"virginica",IF(AND(B147&gt;=2.65,G147&gt;=7.37,D147&gt;=0.7,D147&lt;1.7),"versicolor",IF(AND(C147&lt;5.05,B147&lt;2.65,G147&gt;=7.37,D147&gt;=0.7,D147&lt;1.7),"versicolor",IF(AND(C147&gt;=5.05,B147&lt;2.65,G147&gt;=7.37,D147&gt;=0.7,D147&lt;1.7),"virginica","shouldnthappen")))))))</f>
        <v>virginica</v>
      </c>
    </row>
    <row r="148" customFormat="false" ht="13.8" hidden="false" customHeight="false" outlineLevel="0" collapsed="false">
      <c r="A148" s="1" t="n">
        <v>6.4</v>
      </c>
      <c r="B148" s="1" t="n">
        <v>2.8</v>
      </c>
      <c r="C148" s="1" t="n">
        <v>5.6</v>
      </c>
      <c r="D148" s="1" t="n">
        <v>2.2</v>
      </c>
      <c r="E148" s="1" t="s">
        <v>93</v>
      </c>
      <c r="F148" s="1" t="n">
        <v>0.0658152538817376</v>
      </c>
      <c r="G148" s="1" t="n">
        <v>10.800238590315</v>
      </c>
      <c r="H148" s="11" t="str">
        <f aca="false">E148</f>
        <v>virginica</v>
      </c>
      <c r="I148" s="1" t="str">
        <f aca="false">INDEX(L148:BI148, MODE(MATCH(L148:BI148, L148:BI148, 0 )))</f>
        <v>virginica</v>
      </c>
      <c r="J148" s="12" t="n">
        <f aca="false">COUNTIF(L148:BI148, H148) / COUNTA(L148:BI148)</f>
        <v>1</v>
      </c>
      <c r="K148" s="13" t="n">
        <f aca="false">I148=H148</f>
        <v>1</v>
      </c>
      <c r="L148" s="1" t="str">
        <f aca="false">IF(AND(C148&lt;3.65,B148&gt;=3.35),"setosa",IF(AND(C148&gt;=3.65,B148&gt;=3.35),"virginica",IF(AND(C148&lt;2.35,C148&lt;4.85,B148&lt;3.35),"setosa",IF(AND(F148&gt;=0.899,C148&gt;=2.35,C148&lt;4.85,B148&lt;3.35),"virginica",IF(AND(G148&gt;=8.268,B148&lt;2.75,C148&gt;=4.85,B148&lt;3.35),"virginica",IF(AND(D148&lt;1.55,B148&gt;=2.75,C148&gt;=4.85,B148&lt;3.35),"versicolor",IF(AND(D148&gt;=1.55,B148&gt;=2.75,C148&gt;=4.85,B148&lt;3.35),"virginica",IF(AND(G148&lt;6.537,F148&lt;0.899,C148&gt;=2.35,C148&lt;4.85,B148&lt;3.35),"virginica",IF(AND(G148&gt;=6.537,F148&lt;0.899,C148&gt;=2.35,C148&lt;4.85,B148&lt;3.35),"versicolor",IF(AND(G148&lt;6.878,G148&lt;8.268,B148&lt;2.75,C148&gt;=4.85,B148&lt;3.35),"virginica",IF(AND(G148&gt;=6.878,G148&lt;8.268,B148&lt;2.75,C148&gt;=4.85,B148&lt;3.35),"versicolor","shouldnthappen")))))))))))</f>
        <v>virginica</v>
      </c>
      <c r="M148" s="1" t="str">
        <f aca="false">IF(AND(C148&lt;2.6),"setosa",IF(AND(D148&gt;=1.75,C148&gt;=2.6),"virginica",IF(AND(G148&lt;6.094,D148&lt;1.75,C148&gt;=2.6),"virginica",IF(AND(D148&lt;1.35,G148&gt;=6.094,D148&lt;1.75,C148&gt;=2.6),"versicolor",IF(AND(C148&lt;5.05,D148&gt;=1.35,G148&gt;=6.094,D148&lt;1.75,C148&gt;=2.6),"versicolor",IF(AND(C148&gt;=5.05,D148&gt;=1.35,G148&gt;=6.094,D148&lt;1.75,C148&gt;=2.6),"virginica","shouldnthappen"))))))</f>
        <v>virginica</v>
      </c>
      <c r="N148" s="1" t="str">
        <f aca="false">IF(AND(A148&lt;6.6,B148&gt;=3.45),"setosa",IF(AND(A148&gt;=6.6,B148&gt;=3.45),"virginica",IF(AND(D148&lt;0.7,C148&lt;4.75,B148&lt;3.45),"setosa",IF(AND(D148&gt;=0.7,C148&lt;4.75,B148&lt;3.45),"versicolor",IF(AND(C148&gt;=5.15,C148&gt;=4.75,B148&lt;3.45),"virginica",IF(AND(D148&gt;=1.7,A148&lt;6.5,C148&lt;5.15,C148&gt;=4.75,B148&lt;3.45),"virginica",IF(AND(C148&lt;5.05,A148&gt;=6.5,C148&lt;5.15,C148&gt;=4.75,B148&lt;3.45),"versicolor",IF(AND(C148&gt;=5.05,A148&gt;=6.5,C148&lt;5.15,C148&gt;=4.75,B148&lt;3.45),"virginica",IF(AND(G148&lt;7.498,D148&lt;1.7,A148&lt;6.5,C148&lt;5.15,C148&gt;=4.75,B148&lt;3.45),"virginica",IF(AND(G148&gt;=7.498,D148&lt;1.7,A148&lt;6.5,C148&lt;5.15,C148&gt;=4.75,B148&lt;3.45),"versicolor","shouldnthappen"))))))))))</f>
        <v>virginica</v>
      </c>
      <c r="O148" s="1" t="str">
        <f aca="false">IF(AND(D148&lt;0.75),"setosa",IF(AND(C148&lt;4.75,C148&lt;4.85,D148&gt;=0.75),"versicolor",IF(AND(A148&gt;=6.05,C148&gt;=4.85,D148&gt;=0.75),"virginica",IF(AND(D148&lt;1.6,C148&gt;=4.75,C148&lt;4.85,D148&gt;=0.75),"versicolor",IF(AND(D148&gt;=1.6,C148&gt;=4.75,C148&lt;4.85,D148&gt;=0.75),"virginica",IF(AND(A148&lt;5.9,A148&lt;6.05,C148&gt;=4.85,D148&gt;=0.75),"virginica",IF(AND(A148&gt;=5.9,A148&lt;6.05,C148&gt;=4.85,D148&gt;=0.75),"versicolor","shouldnthappen")))))))</f>
        <v>virginica</v>
      </c>
      <c r="P148" s="1" t="str">
        <f aca="false">IF(AND(D148&lt;0.75),"setosa",IF(AND(A148&lt;5.55,D148&gt;=0.75),"versicolor",IF(AND(D148&gt;=1.7,G148&lt;13.158,A148&gt;=5.55,D148&gt;=0.75),"virginica",IF(AND(B148&lt;2.45,D148&lt;1.7,G148&lt;13.158,A148&gt;=5.55,D148&gt;=0.75),"virginica",IF(AND(B148&gt;=2.45,D148&lt;1.7,G148&lt;13.158,A148&gt;=5.55,D148&gt;=0.75),"versicolor",IF(AND(B148&gt;=3.05,G148&lt;15.551,G148&gt;=13.158,A148&gt;=5.55,D148&gt;=0.75),"versicolor",IF(AND(B148&lt;2.9,G148&gt;=15.551,G148&gt;=13.158,A148&gt;=5.55,D148&gt;=0.75),"versicolor",IF(AND(B148&gt;=2.9,G148&gt;=15.551,G148&gt;=13.158,A148&gt;=5.55,D148&gt;=0.75),"virginica",IF(AND(D148&lt;1.3,G148&lt;14.221,B148&lt;3.05,G148&lt;15.551,G148&gt;=13.158,A148&gt;=5.55,D148&gt;=0.75),"versicolor",IF(AND(D148&gt;=1.3,G148&lt;14.221,B148&lt;3.05,G148&lt;15.551,G148&gt;=13.158,A148&gt;=5.55,D148&gt;=0.75),"virginica",IF(AND(C148&lt;4.9,G148&gt;=14.221,B148&lt;3.05,G148&lt;15.551,G148&gt;=13.158,A148&gt;=5.55,D148&gt;=0.75),"versicolor",IF(AND(C148&gt;=4.9,G148&gt;=14.221,B148&lt;3.05,G148&lt;15.551,G148&gt;=13.158,A148&gt;=5.55,D148&gt;=0.75),"virginica","shouldnthappen"))))))))))))</f>
        <v>virginica</v>
      </c>
      <c r="Q148" s="1" t="str">
        <f aca="false">IF(AND(C148&lt;2.6),"setosa",IF(AND(A148&gt;=4.95,C148&lt;4.75,C148&gt;=2.6),"versicolor",IF(AND(D148&gt;=1.75,C148&gt;=4.75,C148&gt;=2.6),"virginica",IF(AND(B148&lt;2.45,A148&lt;4.95,C148&lt;4.75,C148&gt;=2.6),"versicolor",IF(AND(B148&gt;=2.45,A148&lt;4.95,C148&lt;4.75,C148&gt;=2.6),"virginica",IF(AND(G148&lt;7.498,D148&lt;1.75,C148&gt;=4.75,C148&gt;=2.6),"virginica",IF(AND(F148&lt;0.417,G148&gt;=7.498,D148&lt;1.75,C148&gt;=4.75,C148&gt;=2.6),"versicolor",IF(AND(F148&lt;0.442,F148&gt;=0.417,G148&gt;=7.498,D148&lt;1.75,C148&gt;=4.75,C148&gt;=2.6),"virginica",IF(AND(F148&gt;=0.442,F148&gt;=0.417,G148&gt;=7.498,D148&lt;1.75,C148&gt;=4.75,C148&gt;=2.6),"versicolor","shouldnthappen")))))))))</f>
        <v>virginica</v>
      </c>
      <c r="R148" s="1" t="str">
        <f aca="false">IF(AND(D148&lt;0.75),"setosa",IF(AND(D148&lt;1.75,A148&gt;=6.25,D148&gt;=0.75),"versicolor",IF(AND(D148&gt;=1.75,A148&gt;=6.25,D148&gt;=0.75),"virginica",IF(AND(D148&lt;1.6,C148&lt;4.75,A148&lt;6.25,D148&gt;=0.75),"versicolor",IF(AND(D148&gt;=1.6,C148&lt;4.75,A148&lt;6.25,D148&gt;=0.75),"virginica",IF(AND(G148&lt;6.998,C148&gt;=4.75,A148&lt;6.25,D148&gt;=0.75),"virginica",IF(AND(A148&lt;6.05,G148&gt;=6.998,C148&gt;=4.75,A148&lt;6.25,D148&gt;=0.75),"versicolor",IF(AND(A148&gt;=6.05,G148&gt;=6.998,C148&gt;=4.75,A148&lt;6.25,D148&gt;=0.75),"virginica","shouldnthappen"))))))))</f>
        <v>virginica</v>
      </c>
      <c r="S148" s="1" t="str">
        <f aca="false">IF(AND(B148&gt;=3.05,A148&lt;5.45),"setosa",IF(AND(C148&lt;2.2,B148&lt;3.05,A148&lt;5.45),"setosa",IF(AND(C148&gt;=2.2,B148&lt;3.05,A148&lt;5.45),"versicolor",IF(AND(B148&lt;3.7,C148&lt;4.8,A148&gt;=5.45),"versicolor",IF(AND(B148&gt;=3.7,C148&lt;4.8,A148&gt;=5.45),"setosa",IF(AND(G148&lt;13.757,C148&lt;5.05,C148&gt;=4.8,A148&gt;=5.45),"virginica",IF(AND(G148&gt;=13.757,C148&lt;5.05,C148&gt;=4.8,A148&gt;=5.45),"versicolor",IF(AND(C148&gt;=5.15,C148&gt;=5.05,C148&gt;=4.8,A148&gt;=5.45),"virginica",IF(AND(A148&lt;5.95,C148&lt;5.15,C148&gt;=5.05,C148&gt;=4.8,A148&gt;=5.45),"virginica",IF(AND(D148&gt;=1.8,A148&gt;=5.95,C148&lt;5.15,C148&gt;=5.05,C148&gt;=4.8,A148&gt;=5.45),"virginica",IF(AND(B148&lt;2.75,D148&lt;1.8,A148&gt;=5.95,C148&lt;5.15,C148&gt;=5.05,C148&gt;=4.8,A148&gt;=5.45),"versicolor",IF(AND(B148&gt;=2.75,D148&lt;1.8,A148&gt;=5.95,C148&lt;5.15,C148&gt;=5.05,C148&gt;=4.8,A148&gt;=5.45),"virginica","shouldnthappen"))))))))))))</f>
        <v>virginica</v>
      </c>
      <c r="T148" s="1" t="str">
        <f aca="false">IF(AND(C148&lt;2.6),"setosa",IF(AND(D148&lt;1.65,C148&lt;4.75,C148&gt;=2.6),"versicolor",IF(AND(D148&gt;=1.65,C148&lt;4.75,C148&gt;=2.6),"virginica",IF(AND(G148&gt;=8.494,A148&lt;6.6,C148&gt;=4.75,C148&gt;=2.6),"virginica",IF(AND(C148&lt;5.2,A148&gt;=6.6,C148&gt;=4.75,C148&gt;=2.6),"versicolor",IF(AND(C148&gt;=5.2,A148&gt;=6.6,C148&gt;=4.75,C148&gt;=2.6),"virginica",IF(AND(A148&lt;5.95,G148&lt;8.494,A148&lt;6.6,C148&gt;=4.75,C148&gt;=2.6),"virginica",IF(AND(A148&gt;=5.95,G148&lt;8.494,A148&lt;6.6,C148&gt;=4.75,C148&gt;=2.6),"versicolor","shouldnthappen"))))))))</f>
        <v>virginica</v>
      </c>
      <c r="U148" s="1" t="str">
        <f aca="false">IF(AND(C148&lt;3.65,B148&gt;=3.35),"setosa",IF(AND(C148&gt;=3.65,B148&gt;=3.35),"virginica",IF(AND(C148&lt;2.35,A148&lt;6.25,B148&lt;3.35),"setosa",IF(AND(C148&lt;4.85,A148&gt;=6.25,B148&lt;3.35),"versicolor",IF(AND(G148&gt;=15.426,C148&gt;=2.35,A148&lt;6.25,B148&lt;3.35),"virginica",IF(AND(D148&gt;=1.55,C148&gt;=4.85,A148&gt;=6.25,B148&lt;3.35),"virginica",IF(AND(D148&lt;1.8,G148&lt;15.426,C148&gt;=2.35,A148&lt;6.25,B148&lt;3.35),"versicolor",IF(AND(D148&gt;=1.8,G148&lt;15.426,C148&gt;=2.35,A148&lt;6.25,B148&lt;3.35),"virginica",IF(AND(B148&lt;2.95,D148&lt;1.55,C148&gt;=4.85,A148&gt;=6.25,B148&lt;3.35),"virginica",IF(AND(B148&gt;=2.95,D148&lt;1.55,C148&gt;=4.85,A148&gt;=6.25,B148&lt;3.35),"versicolor","shouldnthappen"))))))))))</f>
        <v>virginica</v>
      </c>
      <c r="V148" s="1" t="str">
        <f aca="false">IF(AND(C148&lt;2.6),"setosa",IF(AND(C148&gt;=4.85,C148&gt;=2.6),"virginica",IF(AND(F148&gt;=0.9,C148&lt;4.85,C148&gt;=2.6),"virginica",IF(AND(G148&lt;5.656,F148&lt;0.9,C148&lt;4.85,C148&gt;=2.6),"virginica",IF(AND(G148&gt;=5.656,F148&lt;0.9,C148&lt;4.85,C148&gt;=2.6),"versicolor","shouldnthappen")))))</f>
        <v>virginica</v>
      </c>
      <c r="W148" s="1" t="str">
        <f aca="false">IF(AND(D148&gt;=1.75,G148&gt;=13.795),"virginica",IF(AND(D148&gt;=1.5,G148&gt;=12.335,G148&lt;13.795),"virginica",IF(AND(C148&lt;2.45,C148&lt;4.85,G148&lt;12.335,G148&lt;13.795),"setosa",IF(AND(C148&gt;=2.45,C148&lt;4.85,G148&lt;12.335,G148&lt;13.795),"versicolor",IF(AND(D148&gt;=1.7,C148&gt;=4.85,G148&lt;12.335,G148&lt;13.795),"virginica",IF(AND(B148&gt;=3.25,D148&lt;1.5,G148&gt;=12.335,G148&lt;13.795),"setosa",IF(AND(D148&lt;1,F148&lt;0.255,D148&lt;1.75,G148&gt;=13.795),"setosa",IF(AND(D148&gt;=1,F148&lt;0.255,D148&lt;1.75,G148&gt;=13.795),"versicolor",IF(AND(A148&lt;5.4,F148&gt;=0.255,D148&lt;1.75,G148&gt;=13.795),"setosa",IF(AND(A148&gt;=5.4,F148&gt;=0.255,D148&lt;1.75,G148&gt;=13.795),"versicolor",IF(AND(A148&lt;6.15,D148&lt;1.7,C148&gt;=4.85,G148&lt;12.335,G148&lt;13.795),"versicolor",IF(AND(A148&gt;=6.15,D148&lt;1.7,C148&gt;=4.85,G148&lt;12.335,G148&lt;13.795),"virginica",IF(AND(C148&lt;5,B148&lt;3.25,D148&lt;1.5,G148&gt;=12.335,G148&lt;13.795),"versicolor",IF(AND(C148&gt;=5,B148&lt;3.25,D148&lt;1.5,G148&gt;=12.335,G148&lt;13.795),"virginica","shouldnthappen"))))))))))))))</f>
        <v>virginica</v>
      </c>
      <c r="X148" s="1" t="str">
        <f aca="false">IF(AND(C148&lt;2.5,A148&lt;5.55),"setosa",IF(AND(F148&lt;0.096,A148&gt;=5.55),"virginica",IF(AND(D148&lt;1.6,C148&gt;=2.5,A148&lt;5.55),"versicolor",IF(AND(D148&gt;=1.6,C148&gt;=2.5,A148&lt;5.55),"virginica",IF(AND(F148&gt;=0.156,C148&lt;4.75,F148&gt;=0.096,A148&gt;=5.55),"versicolor",IF(AND(D148&gt;=1.75,C148&gt;=4.75,F148&gt;=0.096,A148&gt;=5.55),"virginica",IF(AND(B148&lt;3.3,F148&lt;0.156,C148&lt;4.75,F148&gt;=0.096,A148&gt;=5.55),"versicolor",IF(AND(B148&gt;=3.3,F148&lt;0.156,C148&lt;4.75,F148&gt;=0.096,A148&gt;=5.55),"setosa",IF(AND(B148&lt;2.45,A148&lt;6.05,D148&lt;1.75,C148&gt;=4.75,F148&gt;=0.096,A148&gt;=5.55),"virginica",IF(AND(B148&gt;=2.45,A148&lt;6.05,D148&lt;1.75,C148&gt;=4.75,F148&gt;=0.096,A148&gt;=5.55),"versicolor",IF(AND(F148&lt;0.205,A148&gt;=6.05,D148&lt;1.75,C148&gt;=4.75,F148&gt;=0.096,A148&gt;=5.55),"versicolor",IF(AND(F148&gt;=0.205,A148&gt;=6.05,D148&lt;1.75,C148&gt;=4.75,F148&gt;=0.096,A148&gt;=5.55),"virginica","shouldnthappen"))))))))))))</f>
        <v>virginica</v>
      </c>
      <c r="Y148" s="1" t="str">
        <f aca="false">IF(AND(C148&lt;2.35,A148&lt;5.55),"setosa",IF(AND(C148&gt;=5.05,A148&gt;=5.55),"virginica",IF(AND(D148&lt;1.6,C148&gt;=2.35,A148&lt;5.55),"versicolor",IF(AND(D148&gt;=1.6,C148&gt;=2.35,A148&lt;5.55),"virginica",IF(AND(D148&gt;=1.75,C148&lt;5.05,A148&gt;=5.55),"virginica",IF(AND(B148&gt;=3.55,D148&lt;1.75,C148&lt;5.05,A148&gt;=5.55),"setosa",IF(AND(G148&lt;6.3,B148&lt;3.55,D148&lt;1.75,C148&lt;5.05,A148&gt;=5.55),"virginica",IF(AND(G148&gt;=6.3,B148&lt;3.55,D148&lt;1.75,C148&lt;5.05,A148&gt;=5.55),"versicolor","shouldnthappen"))))))))</f>
        <v>virginica</v>
      </c>
      <c r="Z148" s="1" t="str">
        <f aca="false">IF(AND(D148&lt;0.75),"setosa",IF(AND(B148&gt;=2.55,C148&lt;4.85,D148&gt;=0.75),"versicolor",IF(AND(D148&gt;=1.7,C148&gt;=4.85,D148&gt;=0.75),"virginica",IF(AND(D148&lt;1.6,B148&lt;2.55,C148&lt;4.85,D148&gt;=0.75),"versicolor",IF(AND(D148&gt;=1.6,B148&lt;2.55,C148&lt;4.85,D148&gt;=0.75),"virginica",IF(AND(B148&lt;2.65,D148&lt;1.7,C148&gt;=4.85,D148&gt;=0.75),"virginica",IF(AND(F148&lt;0.325,B148&gt;=2.65,D148&lt;1.7,C148&gt;=4.85,D148&gt;=0.75),"virginica",IF(AND(G148&lt;10.717,F148&gt;=0.325,B148&gt;=2.65,D148&lt;1.7,C148&gt;=4.85,D148&gt;=0.75),"versicolor",IF(AND(G148&gt;=10.717,F148&gt;=0.325,B148&gt;=2.65,D148&lt;1.7,C148&gt;=4.85,D148&gt;=0.75),"virginica","shouldnthappen")))))))))</f>
        <v>virginica</v>
      </c>
      <c r="AA148" s="1" t="str">
        <f aca="false">IF(AND(D148&lt;0.75),"setosa",IF(AND(D148&gt;=1.75,D148&gt;=0.75),"virginica",IF(AND(F148&gt;=0.455,D148&lt;1.75,D148&gt;=0.75),"versicolor",IF(AND(D148&lt;1.45,F148&lt;0.455,D148&lt;1.75,D148&gt;=0.75),"versicolor",IF(AND(F148&lt;0.247,D148&gt;=1.45,F148&lt;0.455,D148&lt;1.75,D148&gt;=0.75),"versicolor",IF(AND(F148&gt;=0.247,D148&gt;=1.45,F148&lt;0.455,D148&lt;1.75,D148&gt;=0.75),"virginica","shouldnthappen"))))))</f>
        <v>virginica</v>
      </c>
      <c r="AB148" s="1" t="str">
        <f aca="false">IF(AND(F148&gt;=0.221,B148&gt;=3.35),"setosa",IF(AND(A148&lt;5.3,F148&gt;=0.683,B148&lt;3.35),"setosa",IF(AND(A148&lt;6.45,F148&lt;0.221,B148&gt;=3.35),"setosa",IF(AND(A148&gt;=6.45,F148&lt;0.221,B148&gt;=3.35),"virginica",IF(AND(G148&lt;6.3,A148&lt;6.25,F148&lt;0.683,B148&lt;3.35),"virginica",IF(AND(G148&lt;13.795,A148&gt;=6.25,F148&lt;0.683,B148&lt;3.35),"virginica",IF(AND(D148&lt;1.65,A148&gt;=5.3,F148&gt;=0.683,B148&lt;3.35),"versicolor",IF(AND(D148&gt;=1.65,A148&gt;=5.3,F148&gt;=0.683,B148&lt;3.35),"virginica",IF(AND(D148&lt;0.6,G148&gt;=6.3,A148&lt;6.25,F148&lt;0.683,B148&lt;3.35),"setosa",IF(AND(D148&lt;1.7,G148&gt;=13.795,A148&gt;=6.25,F148&lt;0.683,B148&lt;3.35),"versicolor",IF(AND(D148&gt;=1.7,G148&gt;=13.795,A148&gt;=6.25,F148&lt;0.683,B148&lt;3.35),"virginica",IF(AND(C148&gt;=5.35,D148&gt;=0.6,G148&gt;=6.3,A148&lt;6.25,F148&lt;0.683,B148&lt;3.35),"virginica",IF(AND(D148&lt;1.75,C148&lt;5.35,D148&gt;=0.6,G148&gt;=6.3,A148&lt;6.25,F148&lt;0.683,B148&lt;3.35),"versicolor",IF(AND(D148&gt;=1.75,C148&lt;5.35,D148&gt;=0.6,G148&gt;=6.3,A148&lt;6.25,F148&lt;0.683,B148&lt;3.35),"virginica","shouldnthappen"))))))))))))))</f>
        <v>virginica</v>
      </c>
      <c r="AC148" s="1" t="str">
        <f aca="false">IF(AND(B148&gt;=3.3),"setosa",IF(AND(C148&lt;2.45,D148&lt;1.55,B148&lt;3.3),"setosa",IF(AND(F148&gt;=0.211,D148&gt;=1.55,B148&lt;3.3),"virginica",IF(AND(C148&lt;4.9,C148&gt;=2.45,D148&lt;1.55,B148&lt;3.3),"versicolor",IF(AND(C148&gt;=4.9,C148&gt;=2.45,D148&lt;1.55,B148&lt;3.3),"virginica",IF(AND(F148&lt;0.138,F148&lt;0.211,D148&gt;=1.55,B148&lt;3.3),"virginica",IF(AND(F148&gt;=0.138,F148&lt;0.211,D148&gt;=1.55,B148&lt;3.3),"versicolor","shouldnthappen")))))))</f>
        <v>virginica</v>
      </c>
      <c r="AD148" s="1" t="str">
        <f aca="false">IF(AND(D148&gt;=1.75),"virginica",IF(AND(D148&lt;0.75,D148&lt;1.75),"setosa",IF(AND(D148&lt;1.35,D148&gt;=0.75,D148&lt;1.75),"versicolor",IF(AND(B148&lt;2.6,C148&lt;4.85,D148&gt;=1.35,D148&gt;=0.75,D148&lt;1.75),"virginica",IF(AND(B148&gt;=2.6,C148&lt;4.85,D148&gt;=1.35,D148&gt;=0.75,D148&lt;1.75),"versicolor",IF(AND(A148&lt;6.4,C148&gt;=4.85,D148&gt;=1.35,D148&gt;=0.75,D148&lt;1.75),"virginica",IF(AND(A148&gt;=6.4,C148&gt;=4.85,D148&gt;=1.35,D148&gt;=0.75,D148&lt;1.75),"versicolor","shouldnthappen")))))))</f>
        <v>virginica</v>
      </c>
      <c r="AE148" s="1" t="str">
        <f aca="false">IF(AND(C148&lt;2.45),"setosa",IF(AND(F148&lt;0.07,C148&gt;=2.45),"virginica",IF(AND(A148&gt;=5,C148&lt;4.75,F148&gt;=0.07,C148&gt;=2.45),"versicolor",IF(AND(F148&lt;0.182,C148&gt;=4.75,F148&gt;=0.07,C148&gt;=2.45),"versicolor",IF(AND(B148&lt;2.45,A148&lt;5,C148&lt;4.75,F148&gt;=0.07,C148&gt;=2.45),"versicolor",IF(AND(B148&gt;=2.45,A148&lt;5,C148&lt;4.75,F148&gt;=0.07,C148&gt;=2.45),"virginica",IF(AND(F148&gt;=0.468,F148&gt;=0.182,C148&gt;=4.75,F148&gt;=0.07,C148&gt;=2.45),"virginica",IF(AND(A148&gt;=6.85,F148&lt;0.468,F148&gt;=0.182,C148&gt;=4.75,F148&gt;=0.07,C148&gt;=2.45),"virginica",IF(AND(B148&lt;2.6,A148&lt;6.85,F148&lt;0.468,F148&gt;=0.182,C148&gt;=4.75,F148&gt;=0.07,C148&gt;=2.45),"virginica",IF(AND(B148&gt;=2.6,A148&lt;6.85,F148&lt;0.468,F148&gt;=0.182,C148&gt;=4.75,F148&gt;=0.07,C148&gt;=2.45),"versicolor","shouldnthappen"))))))))))</f>
        <v>virginica</v>
      </c>
      <c r="AF148" s="1" t="str">
        <f aca="false">IF(AND(D148&lt;0.75,A148&lt;5.45),"setosa",IF(AND(D148&gt;=1.75,A148&gt;=5.45),"virginica",IF(AND(G148&lt;6.094,D148&gt;=0.75,A148&lt;5.45),"virginica",IF(AND(G148&gt;=6.094,D148&gt;=0.75,A148&lt;5.45),"versicolor",IF(AND(C148&lt;2.75,D148&lt;1.75,A148&gt;=5.45),"setosa",IF(AND(D148&lt;1.45,C148&gt;=2.75,D148&lt;1.75,A148&gt;=5.45),"versicolor",IF(AND(B148&lt;2.75,D148&gt;=1.45,C148&gt;=2.75,D148&lt;1.75,A148&gt;=5.45),"versicolor",IF(AND(C148&lt;5.05,B148&gt;=2.75,D148&gt;=1.45,C148&gt;=2.75,D148&lt;1.75,A148&gt;=5.45),"versicolor",IF(AND(C148&gt;=5.05,B148&gt;=2.75,D148&gt;=1.45,C148&gt;=2.75,D148&lt;1.75,A148&gt;=5.45),"virginica","shouldnthappen")))))))))</f>
        <v>virginica</v>
      </c>
      <c r="AG148" s="1" t="str">
        <f aca="false">IF(AND(D148&lt;0.65,G148&lt;8.868,A148&lt;5.3),"setosa",IF(AND(C148&lt;2.6,G148&gt;=8.868,A148&lt;5.3),"setosa",IF(AND(C148&gt;=2.6,G148&gt;=8.868,A148&lt;5.3),"versicolor",IF(AND(C148&gt;=4.95,D148&lt;1.55,A148&gt;=5.3),"virginica",IF(AND(G148&lt;13.795,D148&gt;=1.55,A148&gt;=5.3),"virginica",IF(AND(C148&lt;3.75,D148&gt;=0.65,G148&lt;8.868,A148&lt;5.3),"versicolor",IF(AND(C148&gt;=3.75,D148&gt;=0.65,G148&lt;8.868,A148&lt;5.3),"virginica",IF(AND(C148&lt;2.6,C148&lt;4.95,D148&lt;1.55,A148&gt;=5.3),"setosa",IF(AND(C148&gt;=2.6,C148&lt;4.95,D148&lt;1.55,A148&gt;=5.3),"versicolor",IF(AND(C148&lt;4.75,G148&gt;=13.795,D148&gt;=1.55,A148&gt;=5.3),"versicolor",IF(AND(C148&gt;=4.75,G148&gt;=13.795,D148&gt;=1.55,A148&gt;=5.3),"virginica","shouldnthappen")))))))))))</f>
        <v>virginica</v>
      </c>
      <c r="AH148" s="1" t="str">
        <f aca="false">IF(AND(D148&lt;0.75),"setosa",IF(AND(C148&lt;4.75,D148&gt;=0.75),"versicolor",IF(AND(G148&lt;13.757,C148&gt;=4.75,D148&gt;=0.75),"virginica",IF(AND(B148&lt;3.05,G148&gt;=13.757,C148&gt;=4.75,D148&gt;=0.75),"virginica",IF(AND(A148&lt;6.65,B148&gt;=3.05,G148&gt;=13.757,C148&gt;=4.75,D148&gt;=0.75),"virginica",IF(AND(A148&gt;=6.65,B148&gt;=3.05,G148&gt;=13.757,C148&gt;=4.75,D148&gt;=0.75),"versicolor","shouldnthappen"))))))</f>
        <v>virginica</v>
      </c>
      <c r="AI148" s="1" t="str">
        <f aca="false">IF(AND(D148&lt;0.7),"setosa",IF(AND(C148&lt;4.75,D148&gt;=0.7),"versicolor",IF(AND(A148&lt;6.6,F148&lt;0.482,C148&gt;=4.75,D148&gt;=0.7),"virginica",IF(AND(C148&gt;=4.95,F148&gt;=0.482,C148&gt;=4.75,D148&gt;=0.7),"virginica",IF(AND(D148&lt;1.9,A148&gt;=6.6,F148&lt;0.482,C148&gt;=4.75,D148&gt;=0.7),"versicolor",IF(AND(D148&gt;=1.9,A148&gt;=6.6,F148&lt;0.482,C148&gt;=4.75,D148&gt;=0.7),"virginica",IF(AND(F148&gt;=0.766,C148&lt;4.95,F148&gt;=0.482,C148&gt;=4.75,D148&gt;=0.7),"virginica",IF(AND(B148&lt;2.95,F148&lt;0.766,C148&lt;4.95,F148&gt;=0.482,C148&gt;=4.75,D148&gt;=0.7),"virginica",IF(AND(B148&gt;=2.95,F148&lt;0.766,C148&lt;4.95,F148&gt;=0.482,C148&gt;=4.75,D148&gt;=0.7),"versicolor","shouldnthappen")))))))))</f>
        <v>virginica</v>
      </c>
      <c r="AJ148" s="1" t="str">
        <f aca="false">IF(AND(C148&lt;2.45,C148&lt;4.75),"setosa",IF(AND(D148&gt;=1.65,C148&gt;=4.75),"virginica",IF(AND(A148&lt;4.95,C148&gt;=2.45,C148&lt;4.75),"virginica",IF(AND(A148&gt;=4.95,C148&gt;=2.45,C148&lt;4.75),"versicolor",IF(AND(B148&lt;2.95,D148&lt;1.65,C148&gt;=4.75),"virginica",IF(AND(B148&gt;=2.95,D148&lt;1.65,C148&gt;=4.75),"versicolor","shouldnthappen"))))))</f>
        <v>virginica</v>
      </c>
      <c r="AK148" s="1" t="str">
        <f aca="false">IF(AND(D148&lt;0.75,A148&lt;5.45),"setosa",IF(AND(B148&lt;2.45,D148&gt;=0.75,A148&lt;5.45),"versicolor",IF(AND(A148&gt;=5.55,C148&lt;4.75,A148&gt;=5.45),"versicolor",IF(AND(C148&gt;=5.15,C148&gt;=4.75,A148&gt;=5.45),"virginica",IF(AND(G148&lt;6.094,B148&gt;=2.45,D148&gt;=0.75,A148&lt;5.45),"virginica",IF(AND(G148&gt;=6.094,B148&gt;=2.45,D148&gt;=0.75,A148&lt;5.45),"versicolor",IF(AND(D148&lt;0.6,A148&lt;5.55,C148&lt;4.75,A148&gt;=5.45),"setosa",IF(AND(D148&gt;=0.6,A148&lt;5.55,C148&lt;4.75,A148&gt;=5.45),"versicolor",IF(AND(C148&lt;4.95,C148&lt;5.15,C148&gt;=4.75,A148&gt;=5.45),"virginica",IF(AND(G148&lt;12.627,C148&lt;5.05,C148&gt;=4.95,C148&lt;5.15,C148&gt;=4.75,A148&gt;=5.45),"virginica",IF(AND(G148&gt;=12.627,C148&lt;5.05,C148&gt;=4.95,C148&lt;5.15,C148&gt;=4.75,A148&gt;=5.45),"versicolor",IF(AND(D148&lt;1.7,C148&gt;=5.05,C148&gt;=4.95,C148&lt;5.15,C148&gt;=4.75,A148&gt;=5.45),"versicolor",IF(AND(D148&gt;=1.7,C148&gt;=5.05,C148&gt;=4.95,C148&lt;5.15,C148&gt;=4.75,A148&gt;=5.45),"virginica","shouldnthappen")))))))))))))</f>
        <v>virginica</v>
      </c>
      <c r="AL148" s="1" t="str">
        <f aca="false">IF(AND(B148&lt;2.45,B148&lt;3.15),"versicolor",IF(AND(D148&lt;0.95,G148&lt;15.141,B148&gt;=3.15),"setosa",IF(AND(G148&lt;15.429,G148&gt;=15.141,B148&gt;=3.15),"versicolor",IF(AND(G148&gt;=15.429,G148&gt;=15.141,B148&gt;=3.15),"virginica",IF(AND(C148&lt;2.3,C148&lt;4.75,B148&gt;=2.45,B148&lt;3.15),"setosa",IF(AND(G148&gt;=16.072,C148&gt;=4.75,B148&gt;=2.45,B148&lt;3.15),"versicolor",IF(AND(G148&lt;11.833,D148&gt;=0.95,G148&lt;15.141,B148&gt;=3.15),"virginica",IF(AND(A148&lt;5,C148&gt;=2.3,C148&lt;4.75,B148&gt;=2.45,B148&lt;3.15),"virginica",IF(AND(A148&gt;=5,C148&gt;=2.3,C148&lt;4.75,B148&gt;=2.45,B148&lt;3.15),"versicolor",IF(AND(G148&lt;14.342,G148&gt;=11.833,D148&gt;=0.95,G148&lt;15.141,B148&gt;=3.15),"versicolor",IF(AND(G148&gt;=14.342,G148&gt;=11.833,D148&gt;=0.95,G148&lt;15.141,B148&gt;=3.15),"virginica",IF(AND(G148&lt;13.757,F148&gt;=0.741,G148&lt;16.072,C148&gt;=4.75,B148&gt;=2.45,B148&lt;3.15),"virginica",IF(AND(F148&gt;=0.546,A148&lt;6.15,F148&lt;0.741,G148&lt;16.072,C148&gt;=4.75,B148&gt;=2.45,B148&lt;3.15),"virginica",IF(AND(D148&gt;=1.75,A148&gt;=6.15,F148&lt;0.741,G148&lt;16.072,C148&gt;=4.75,B148&gt;=2.45,B148&lt;3.15),"virginica",IF(AND(C148&lt;4.85,G148&gt;=13.757,F148&gt;=0.741,G148&lt;16.072,C148&gt;=4.75,B148&gt;=2.45,B148&lt;3.15),"virginica",IF(AND(C148&gt;=4.85,G148&gt;=13.757,F148&gt;=0.741,G148&lt;16.072,C148&gt;=4.75,B148&gt;=2.45,B148&lt;3.15),"versicolor",IF(AND(F148&lt;0.331,F148&lt;0.546,A148&lt;6.15,F148&lt;0.741,G148&lt;16.072,C148&gt;=4.75,B148&gt;=2.45,B148&lt;3.15),"virginica",IF(AND(F148&gt;=0.331,F148&lt;0.546,A148&lt;6.15,F148&lt;0.741,G148&lt;16.072,C148&gt;=4.75,B148&gt;=2.45,B148&lt;3.15),"versicolor",IF(AND(G148&lt;10.661,D148&lt;1.75,A148&gt;=6.15,F148&lt;0.741,G148&lt;16.072,C148&gt;=4.75,B148&gt;=2.45,B148&lt;3.15),"virginica",IF(AND(G148&gt;=10.661,D148&lt;1.75,A148&gt;=6.15,F148&lt;0.741,G148&lt;16.072,C148&gt;=4.75,B148&gt;=2.45,B148&lt;3.15),"versicolor","shouldnthappen"))))))))))))))))))))</f>
        <v>virginica</v>
      </c>
      <c r="AM148" s="1" t="str">
        <f aca="false">IF(AND(D148&lt;1.35,F148&gt;=0.917),"setosa",IF(AND(D148&gt;=1.35,F148&gt;=0.917),"virginica",IF(AND(D148&lt;0.75,D148&lt;1.55,F148&lt;0.917),"setosa",IF(AND(C148&gt;=4.8,D148&gt;=1.55,F148&lt;0.917),"virginica",IF(AND(A148&lt;5.95,D148&gt;=0.75,D148&lt;1.55,F148&lt;0.917),"versicolor",IF(AND(F148&lt;0.473,C148&lt;4.8,D148&gt;=1.55,F148&lt;0.917),"virginica",IF(AND(F148&gt;=0.473,C148&lt;4.8,D148&gt;=1.55,F148&lt;0.917),"versicolor",IF(AND(C148&lt;4.95,A148&gt;=5.95,D148&gt;=0.75,D148&lt;1.55,F148&lt;0.917),"versicolor",IF(AND(C148&gt;=4.95,A148&gt;=5.95,D148&gt;=0.75,D148&lt;1.55,F148&lt;0.917),"virginica","shouldnthappen")))))))))</f>
        <v>virginica</v>
      </c>
      <c r="AN148" s="1" t="str">
        <f aca="false">IF(AND(D148&lt;0.75,A148&lt;5.45),"setosa",IF(AND(D148&lt;1.55,D148&gt;=0.75,A148&lt;5.45),"versicolor",IF(AND(D148&gt;=1.55,D148&gt;=0.75,A148&lt;5.45),"virginica",IF(AND(A148&gt;=5.75,C148&lt;4.75,A148&gt;=5.45),"versicolor",IF(AND(F148&lt;0.361,C148&gt;=4.75,A148&gt;=5.45),"virginica",IF(AND(C148&lt;2.6,A148&lt;5.75,C148&lt;4.75,A148&gt;=5.45),"setosa",IF(AND(C148&gt;=2.6,A148&lt;5.75,C148&lt;4.75,A148&gt;=5.45),"versicolor",IF(AND(D148&gt;=1.7,F148&gt;=0.361,C148&gt;=4.75,A148&gt;=5.45),"virginica",IF(AND(B148&lt;2.65,D148&lt;1.7,F148&gt;=0.361,C148&gt;=4.75,A148&gt;=5.45),"virginica",IF(AND(A148&lt;7.05,B148&gt;=2.65,D148&lt;1.7,F148&gt;=0.361,C148&gt;=4.75,A148&gt;=5.45),"versicolor",IF(AND(A148&gt;=7.05,B148&gt;=2.65,D148&lt;1.7,F148&gt;=0.361,C148&gt;=4.75,A148&gt;=5.45),"virginica","shouldnthappen")))))))))))</f>
        <v>virginica</v>
      </c>
      <c r="AO148" s="1" t="str">
        <f aca="false">IF(AND(D148&lt;0.7),"setosa",IF(AND(A148&lt;4.95,C148&lt;4.85,D148&gt;=0.7),"virginica",IF(AND(A148&gt;=4.95,C148&lt;4.85,D148&gt;=0.7),"versicolor",IF(AND(D148&gt;=1.7,C148&gt;=4.85,D148&gt;=0.7),"virginica",IF(AND(F148&lt;0.325,D148&lt;1.7,C148&gt;=4.85,D148&gt;=0.7),"virginica",IF(AND(D148&lt;1.55,F148&gt;=0.325,D148&lt;1.7,C148&gt;=4.85,D148&gt;=0.7),"virginica",IF(AND(D148&gt;=1.55,F148&gt;=0.325,D148&lt;1.7,C148&gt;=4.85,D148&gt;=0.7),"versicolor","shouldnthappen")))))))</f>
        <v>virginica</v>
      </c>
      <c r="AP148" s="1" t="str">
        <f aca="false">IF(AND(D148&lt;0.75),"setosa",IF(AND(C148&lt;4.85,D148&gt;=0.75),"versicolor",IF(AND(G148&gt;=8.277,C148&gt;=4.85,D148&gt;=0.75),"virginica",IF(AND(F148&gt;=0.633,G148&lt;8.277,C148&gt;=4.85,D148&gt;=0.75),"virginica",IF(AND(G148&lt;7.61,F148&lt;0.633,G148&lt;8.277,C148&gt;=4.85,D148&gt;=0.75),"virginica",IF(AND(G148&gt;=7.61,F148&lt;0.633,G148&lt;8.277,C148&gt;=4.85,D148&gt;=0.75),"versicolor","shouldnthappen"))))))</f>
        <v>virginica</v>
      </c>
      <c r="AQ148" s="1" t="str">
        <f aca="false">IF(AND(C148&lt;2.65,A148&gt;=5.45,C148&lt;4.75),"setosa",IF(AND(C148&gt;=2.65,A148&gt;=5.45,C148&lt;4.75),"versicolor",IF(AND(B148&lt;2.9,C148&lt;4.85,C148&gt;=4.75),"versicolor",IF(AND(B148&gt;=2.9,C148&lt;4.85,C148&gt;=4.75),"virginica",IF(AND(D148&lt;1.7,C148&gt;=4.85,C148&gt;=4.75),"versicolor",IF(AND(D148&gt;=1.7,C148&gt;=4.85,C148&gt;=4.75),"virginica",IF(AND(C148&lt;2.45,G148&lt;14.126,A148&lt;5.45,C148&lt;4.75),"setosa",IF(AND(C148&gt;=2.45,G148&lt;14.126,A148&lt;5.45,C148&lt;4.75),"versicolor",IF(AND(C148&lt;2.4,G148&gt;=14.126,A148&lt;5.45,C148&lt;4.75),"setosa",IF(AND(C148&gt;=2.4,G148&gt;=14.126,A148&lt;5.45,C148&lt;4.75),"versicolor","shouldnthappen"))))))))))</f>
        <v>virginica</v>
      </c>
      <c r="AR148" s="1" t="str">
        <f aca="false">IF(AND(C148&lt;2.45,C148&lt;4.85),"setosa",IF(AND(C148&gt;=5.15,C148&gt;=4.85),"virginica",IF(AND(A148&gt;=4.95,C148&gt;=2.45,C148&lt;4.85),"versicolor",IF(AND(D148&lt;1.35,A148&lt;4.95,C148&gt;=2.45,C148&lt;4.85),"versicolor",IF(AND(D148&gt;=1.35,A148&lt;4.95,C148&gt;=2.45,C148&lt;4.85),"virginica",IF(AND(F148&lt;0.35,G148&lt;12.751,C148&lt;5.15,C148&gt;=4.85),"virginica",IF(AND(A148&lt;6.5,G148&gt;=12.751,C148&lt;5.15,C148&gt;=4.85),"virginica",IF(AND(A148&gt;=6.5,G148&gt;=12.751,C148&lt;5.15,C148&gt;=4.85),"versicolor",IF(AND(B148&gt;=2.75,F148&gt;=0.35,G148&lt;12.751,C148&lt;5.15,C148&gt;=4.85),"virginica",IF(AND(C148&lt;5.05,B148&lt;2.75,F148&gt;=0.35,G148&lt;12.751,C148&lt;5.15,C148&gt;=4.85),"virginica",IF(AND(C148&gt;=5.05,B148&lt;2.75,F148&gt;=0.35,G148&lt;12.751,C148&lt;5.15,C148&gt;=4.85),"versicolor","shouldnthappen")))))))))))</f>
        <v>virginica</v>
      </c>
      <c r="AS148" s="1" t="str">
        <f aca="false">IF(AND(F148&gt;=0.9,B148&lt;3.05),"virginica",IF(AND(A148&lt;5.9,B148&gt;=3.05),"setosa",IF(AND(D148&lt;1.65,A148&gt;=5.9,B148&gt;=3.05),"versicolor",IF(AND(D148&gt;=1.65,A148&gt;=5.9,B148&gt;=3.05),"virginica",IF(AND(D148&gt;=1.75,C148&gt;=4.85,F148&lt;0.9,B148&lt;3.05),"virginica",IF(AND(C148&lt;2.2,B148&lt;2.95,C148&lt;4.85,F148&lt;0.9,B148&lt;3.05),"setosa",IF(AND(C148&gt;=2.2,B148&lt;2.95,C148&lt;4.85,F148&lt;0.9,B148&lt;3.05),"versicolor",IF(AND(C148&lt;2.8,B148&gt;=2.95,C148&lt;4.85,F148&lt;0.9,B148&lt;3.05),"setosa",IF(AND(C148&gt;=2.8,B148&gt;=2.95,C148&lt;4.85,F148&lt;0.9,B148&lt;3.05),"versicolor",IF(AND(G148&lt;13.879,D148&lt;1.75,C148&gt;=4.85,F148&lt;0.9,B148&lt;3.05),"virginica",IF(AND(G148&gt;=13.879,D148&lt;1.75,C148&gt;=4.85,F148&lt;0.9,B148&lt;3.05),"versicolor","shouldnthappen")))))))))))</f>
        <v>virginica</v>
      </c>
      <c r="AT148" s="1" t="str">
        <f aca="false">IF(AND(D148&lt;0.75),"setosa",IF(AND(D148&gt;=1.75,D148&gt;=0.75),"virginica",IF(AND(D148&lt;1.45,G148&lt;7.37,D148&lt;1.75,D148&gt;=0.75),"versicolor",IF(AND(D148&gt;=1.45,G148&lt;7.37,D148&lt;1.75,D148&gt;=0.75),"virginica",IF(AND(C148&lt;5.45,G148&gt;=7.37,D148&lt;1.75,D148&gt;=0.75),"versicolor",IF(AND(C148&gt;=5.45,G148&gt;=7.37,D148&lt;1.75,D148&gt;=0.75),"virginica","shouldnthappen"))))))</f>
        <v>virginica</v>
      </c>
      <c r="AU148" s="1" t="str">
        <f aca="false">IF(AND(D148&lt;0.7),"setosa",IF(AND(D148&gt;=1.7,A148&gt;=6.15,D148&gt;=0.7),"virginica",IF(AND(B148&gt;=2.55,C148&lt;4.75,A148&lt;6.15,D148&gt;=0.7),"versicolor",IF(AND(D148&gt;=1.7,C148&gt;=4.75,A148&lt;6.15,D148&gt;=0.7),"virginica",IF(AND(C148&lt;5.25,D148&lt;1.7,A148&gt;=6.15,D148&gt;=0.7),"versicolor",IF(AND(C148&gt;=5.25,D148&lt;1.7,A148&gt;=6.15,D148&gt;=0.7),"virginica",IF(AND(C148&lt;4.25,B148&lt;2.55,C148&lt;4.75,A148&lt;6.15,D148&gt;=0.7),"versicolor",IF(AND(C148&gt;=4.25,B148&lt;2.55,C148&lt;4.75,A148&lt;6.15,D148&gt;=0.7),"virginica",IF(AND(B148&lt;2.65,D148&lt;1.7,C148&gt;=4.75,A148&lt;6.15,D148&gt;=0.7),"virginica",IF(AND(B148&gt;=2.65,D148&lt;1.7,C148&gt;=4.75,A148&lt;6.15,D148&gt;=0.7),"versicolor","shouldnthappen"))))))))))</f>
        <v>virginica</v>
      </c>
      <c r="AV148" s="1" t="str">
        <f aca="false">IF(AND(D148&lt;0.75),"setosa",IF(AND(F148&gt;=0.899,D148&gt;=0.75),"virginica",IF(AND(D148&lt;1.65,A148&lt;6.05,F148&lt;0.899,D148&gt;=0.75),"versicolor",IF(AND(D148&gt;=1.65,A148&lt;6.05,F148&lt;0.899,D148&gt;=0.75),"virginica",IF(AND(C148&gt;=5.05,A148&gt;=6.05,F148&lt;0.899,D148&gt;=0.75),"virginica",IF(AND(G148&gt;=13.757,C148&lt;5.05,A148&gt;=6.05,F148&lt;0.899,D148&gt;=0.75),"versicolor",IF(AND(D148&lt;1.6,G148&lt;13.757,C148&lt;5.05,A148&gt;=6.05,F148&lt;0.899,D148&gt;=0.75),"versicolor",IF(AND(D148&gt;=1.6,G148&lt;13.757,C148&lt;5.05,A148&gt;=6.05,F148&lt;0.899,D148&gt;=0.75),"virginica","shouldnthappen"))))))))</f>
        <v>virginica</v>
      </c>
      <c r="AW148" s="1" t="str">
        <f aca="false">IF(AND(F148&lt;0.117,A148&gt;=5.55),"virginica",IF(AND(A148&gt;=5.2,G148&lt;6.086,A148&lt;5.55),"versicolor",IF(AND(D148&lt;0.7,G148&gt;=6.086,A148&lt;5.55),"setosa",IF(AND(D148&gt;=0.7,G148&gt;=6.086,A148&lt;5.55),"versicolor",IF(AND(A148&lt;4.75,A148&lt;5.2,G148&lt;6.086,A148&lt;5.55),"setosa",IF(AND(A148&gt;=4.75,A148&lt;5.2,G148&lt;6.086,A148&lt;5.55),"virginica",IF(AND(D148&gt;=1.65,C148&lt;4.95,F148&gt;=0.117,A148&gt;=5.55),"virginica",IF(AND(D148&gt;=1.75,C148&gt;=4.95,F148&gt;=0.117,A148&gt;=5.55),"virginica",IF(AND(C148&lt;2.6,D148&lt;1.65,C148&lt;4.95,F148&gt;=0.117,A148&gt;=5.55),"setosa",IF(AND(C148&gt;=2.6,D148&lt;1.65,C148&lt;4.95,F148&gt;=0.117,A148&gt;=5.55),"versicolor",IF(AND(D148&lt;1.55,D148&lt;1.75,C148&gt;=4.95,F148&gt;=0.117,A148&gt;=5.55),"virginica",IF(AND(A148&lt;6.95,D148&gt;=1.55,D148&lt;1.75,C148&gt;=4.95,F148&gt;=0.117,A148&gt;=5.55),"versicolor",IF(AND(A148&gt;=6.95,D148&gt;=1.55,D148&lt;1.75,C148&gt;=4.95,F148&gt;=0.117,A148&gt;=5.55),"virginica","shouldnthappen")))))))))))))</f>
        <v>virginica</v>
      </c>
      <c r="AX148" s="1" t="str">
        <f aca="false">IF(AND(D148&lt;0.75),"setosa",IF(AND(F148&lt;0.138,D148&gt;=0.75),"virginica",IF(AND(C148&lt;4.45,A148&lt;6.15,F148&gt;=0.138,D148&gt;=0.75),"versicolor",IF(AND(C148&gt;=5.05,A148&gt;=6.15,F148&gt;=0.138,D148&gt;=0.75),"virginica",IF(AND(B148&lt;2.65,C148&gt;=4.45,A148&lt;6.15,F148&gt;=0.138,D148&gt;=0.75),"virginica",IF(AND(A148&gt;=6.35,C148&lt;5.05,A148&gt;=6.15,F148&gt;=0.138,D148&gt;=0.75),"versicolor",IF(AND(A148&lt;5.65,B148&gt;=2.65,C148&gt;=4.45,A148&lt;6.15,F148&gt;=0.138,D148&gt;=0.75),"virginica",IF(AND(D148&lt;1.75,A148&lt;6.35,C148&lt;5.05,A148&gt;=6.15,F148&gt;=0.138,D148&gt;=0.75),"versicolor",IF(AND(D148&gt;=1.75,A148&lt;6.35,C148&lt;5.05,A148&gt;=6.15,F148&gt;=0.138,D148&gt;=0.75),"virginica",IF(AND(D148&lt;1.7,A148&gt;=5.65,B148&gt;=2.65,C148&gt;=4.45,A148&lt;6.15,F148&gt;=0.138,D148&gt;=0.75),"versicolor",IF(AND(D148&gt;=1.7,A148&gt;=5.65,B148&gt;=2.65,C148&gt;=4.45,A148&lt;6.15,F148&gt;=0.138,D148&gt;=0.75),"virginica","shouldnthappen")))))))))))</f>
        <v>virginica</v>
      </c>
      <c r="AY148" s="1" t="str">
        <f aca="false">IF(AND(D148&lt;0.75,A148&lt;5.55),"setosa",IF(AND(A148&lt;4.95,D148&gt;=0.75,A148&lt;5.55),"virginica",IF(AND(A148&gt;=4.95,D148&gt;=0.75,A148&lt;5.55),"versicolor",IF(AND(C148&lt;2.6,C148&lt;4.85,A148&gt;=5.55),"setosa",IF(AND(C148&gt;=2.6,C148&lt;4.85,A148&gt;=5.55),"versicolor",IF(AND(D148&gt;=1.75,C148&gt;=4.85,A148&gt;=5.55),"virginica",IF(AND(F148&lt;0.405,D148&lt;1.75,C148&gt;=4.85,A148&gt;=5.55),"versicolor",IF(AND(B148&lt;3.05,F148&gt;=0.405,D148&lt;1.75,C148&gt;=4.85,A148&gt;=5.55),"virginica",IF(AND(B148&gt;=3.05,F148&gt;=0.405,D148&lt;1.75,C148&gt;=4.85,A148&gt;=5.55),"versicolor","shouldnthappen")))))))))</f>
        <v>virginica</v>
      </c>
      <c r="AZ148" s="1" t="str">
        <f aca="false">IF(AND(D148&lt;0.75),"setosa",IF(AND(F148&lt;0.9,C148&lt;4.95,D148&gt;=0.75),"versicolor",IF(AND(F148&gt;=0.9,C148&lt;4.95,D148&gt;=0.75),"virginica",IF(AND(D148&gt;=1.7,C148&gt;=4.95,D148&gt;=0.75),"virginica",IF(AND(F148&lt;0.405,D148&lt;1.7,C148&gt;=4.95,D148&gt;=0.75),"versicolor",IF(AND(F148&gt;=0.405,D148&lt;1.7,C148&gt;=4.95,D148&gt;=0.75),"virginica","shouldnthappen"))))))</f>
        <v>virginica</v>
      </c>
      <c r="BA148" s="1" t="str">
        <f aca="false">IF(AND(D148&lt;0.75),"setosa",IF(AND(D148&gt;=1.7,C148&gt;=5.05,D148&gt;=0.75),"virginica",IF(AND(D148&lt;1.45,D148&lt;1.6,C148&lt;5.05,D148&gt;=0.75),"versicolor",IF(AND(A148&lt;5.8,D148&gt;=1.6,C148&lt;5.05,D148&gt;=0.75),"virginica",IF(AND(A148&gt;=5.8,D148&gt;=1.6,C148&lt;5.05,D148&gt;=0.75),"versicolor",IF(AND(F148&lt;0.417,D148&lt;1.7,C148&gt;=5.05,D148&gt;=0.75),"versicolor",IF(AND(F148&gt;=0.417,D148&lt;1.7,C148&gt;=5.05,D148&gt;=0.75),"virginica",IF(AND(A148&lt;5.95,D148&gt;=1.45,D148&lt;1.6,C148&lt;5.05,D148&gt;=0.75),"versicolor",IF(AND(G148&lt;10.618,A148&gt;=5.95,D148&gt;=1.45,D148&lt;1.6,C148&lt;5.05,D148&gt;=0.75),"virginica",IF(AND(G148&gt;=10.618,A148&gt;=5.95,D148&gt;=1.45,D148&lt;1.6,C148&lt;5.05,D148&gt;=0.75),"versicolor","shouldnthappen"))))))))))</f>
        <v>virginica</v>
      </c>
      <c r="BB148" s="1" t="str">
        <f aca="false">IF(AND(C148&lt;2.6),"setosa",IF(AND(D148&gt;=1.75,C148&gt;=2.6),"virginica",IF(AND(C148&gt;=5.45,D148&lt;1.75,C148&gt;=2.6),"virginica",IF(AND(F148&gt;=0.259,C148&lt;5.45,D148&lt;1.75,C148&gt;=2.6),"versicolor",IF(AND(C148&lt;5.05,F148&lt;0.259,C148&lt;5.45,D148&lt;1.75,C148&gt;=2.6),"versicolor",IF(AND(C148&gt;=5.05,F148&lt;0.259,C148&lt;5.45,D148&lt;1.75,C148&gt;=2.6),"virginica","shouldnthappen"))))))</f>
        <v>virginica</v>
      </c>
      <c r="BC148" s="1" t="str">
        <f aca="false">IF(AND(A148&lt;4.95,B148&lt;2.7,A148&lt;5.55),"virginica",IF(AND(A148&gt;=4.95,B148&lt;2.7,A148&lt;5.55),"versicolor",IF(AND(C148&lt;3.2,B148&gt;=2.7,A148&lt;5.55),"setosa",IF(AND(C148&gt;=3.2,B148&gt;=2.7,A148&lt;5.55),"versicolor",IF(AND(F148&gt;=0.85,A148&lt;6.15,A148&gt;=5.55),"virginica",IF(AND(D148&lt;1.45,A148&gt;=6.15,A148&gt;=5.55),"versicolor",IF(AND(C148&lt;4.8,F148&lt;0.85,A148&lt;6.15,A148&gt;=5.55),"versicolor",IF(AND(D148&gt;=1.7,D148&gt;=1.45,A148&gt;=6.15,A148&gt;=5.55),"virginica",IF(AND(G148&lt;9.333,C148&gt;=4.8,F148&lt;0.85,A148&lt;6.15,A148&gt;=5.55),"versicolor",IF(AND(G148&gt;=9.333,C148&gt;=4.8,F148&lt;0.85,A148&lt;6.15,A148&gt;=5.55),"virginica",IF(AND(C148&lt;4.9,D148&lt;1.7,D148&gt;=1.45,A148&gt;=6.15,A148&gt;=5.55),"versicolor",IF(AND(C148&gt;=4.9,D148&lt;1.7,D148&gt;=1.45,A148&gt;=6.15,A148&gt;=5.55),"virginica","shouldnthappen"))))))))))))</f>
        <v>virginica</v>
      </c>
      <c r="BD148" s="1" t="str">
        <f aca="false">IF(AND(C148&lt;2.35),"setosa",IF(AND(C148&lt;4.75,B148&lt;2.55,C148&gt;=2.35),"versicolor",IF(AND(C148&gt;=4.75,B148&lt;2.55,C148&gt;=2.35),"virginica",IF(AND(C148&lt;4.75,B148&gt;=2.55,C148&gt;=2.35),"versicolor",IF(AND(D148&gt;=1.75,C148&gt;=4.75,B148&gt;=2.55,C148&gt;=2.35),"virginica",IF(AND(A148&gt;=6.5,D148&lt;1.75,C148&gt;=4.75,B148&gt;=2.55,C148&gt;=2.35),"versicolor",IF(AND(A148&lt;6.05,A148&lt;6.5,D148&lt;1.75,C148&gt;=4.75,B148&gt;=2.55,C148&gt;=2.35),"versicolor",IF(AND(A148&gt;=6.05,A148&lt;6.5,D148&lt;1.75,C148&gt;=4.75,B148&gt;=2.55,C148&gt;=2.35),"virginica","shouldnthappen"))))))))</f>
        <v>virginica</v>
      </c>
      <c r="BE148" s="1" t="str">
        <f aca="false">IF(AND(C148&lt;2.5),"setosa",IF(AND(D148&lt;1.65,C148&lt;4.75,C148&gt;=2.5),"versicolor",IF(AND(D148&gt;=1.65,C148&lt;4.75,C148&gt;=2.5),"virginica",IF(AND(D148&gt;=1.75,C148&gt;=4.75,C148&gt;=2.5),"virginica",IF(AND(C148&lt;4.95,D148&lt;1.75,C148&gt;=4.75,C148&gt;=2.5),"versicolor",IF(AND(A148&lt;6.5,C148&gt;=4.95,D148&lt;1.75,C148&gt;=4.75,C148&gt;=2.5),"virginica",IF(AND(A148&gt;=6.5,C148&gt;=4.95,D148&lt;1.75,C148&gt;=4.75,C148&gt;=2.5),"versicolor","shouldnthappen")))))))</f>
        <v>virginica</v>
      </c>
      <c r="BF148" s="1" t="str">
        <f aca="false">IF(AND(G148&gt;=15.244),"virginica",IF(AND(C148&lt;3.2,B148&gt;=3.15,G148&lt;15.244),"setosa",IF(AND(A148&gt;=4.95,C148&lt;4.7,B148&lt;3.15,G148&lt;15.244),"versicolor",IF(AND(C148&gt;=5.15,C148&gt;=4.7,B148&lt;3.15,G148&lt;15.244),"virginica",IF(AND(A148&gt;=6.45,C148&gt;=3.2,B148&gt;=3.15,G148&lt;15.244),"virginica",IF(AND(D148&lt;0.95,A148&lt;4.95,C148&lt;4.7,B148&lt;3.15,G148&lt;15.244),"setosa",IF(AND(D148&gt;=0.95,A148&lt;4.95,C148&lt;4.7,B148&lt;3.15,G148&lt;15.244),"virginica",IF(AND(F148&lt;0.816,A148&lt;6.45,C148&gt;=3.2,B148&gt;=3.15,G148&lt;15.244),"virginica",IF(AND(F148&gt;=0.816,A148&lt;6.45,C148&gt;=3.2,B148&gt;=3.15,G148&lt;15.244),"versicolor",IF(AND(A148&gt;=6.5,B148&lt;3.05,C148&lt;5.15,C148&gt;=4.7,B148&lt;3.15,G148&lt;15.244),"versicolor",IF(AND(G148&lt;11.093,B148&gt;=3.05,C148&lt;5.15,C148&gt;=4.7,B148&lt;3.15,G148&lt;15.244),"virginica",IF(AND(G148&gt;=11.093,B148&gt;=3.05,C148&lt;5.15,C148&gt;=4.7,B148&lt;3.15,G148&lt;15.244),"versicolor",IF(AND(D148&gt;=1.7,A148&lt;6.5,B148&lt;3.05,C148&lt;5.15,C148&gt;=4.7,B148&lt;3.15,G148&lt;15.244),"virginica",IF(AND(G148&lt;7.498,D148&lt;1.7,A148&lt;6.5,B148&lt;3.05,C148&lt;5.15,C148&gt;=4.7,B148&lt;3.15,G148&lt;15.244),"virginica",IF(AND(G148&gt;=7.498,D148&lt;1.7,A148&lt;6.5,B148&lt;3.05,C148&lt;5.15,C148&gt;=4.7,B148&lt;3.15,G148&lt;15.244),"versicolor","shouldnthappen")))))))))))))))</f>
        <v>virginica</v>
      </c>
      <c r="BG148" s="1" t="str">
        <f aca="false">IF(AND(B148&gt;=3.35,C148&lt;4.85),"setosa",IF(AND(D148&gt;=1.75,C148&gt;=4.85),"virginica",IF(AND(D148&lt;0.75,B148&lt;3.35,C148&lt;4.85),"setosa",IF(AND(G148&gt;=13.879,D148&lt;1.75,C148&gt;=4.85),"versicolor",IF(AND(F148&gt;=0.9,D148&gt;=0.75,B148&lt;3.35,C148&lt;4.85),"virginica",IF(AND(F148&gt;=0.405,G148&lt;13.879,D148&lt;1.75,C148&gt;=4.85),"virginica",IF(AND(B148&gt;=2.55,F148&lt;0.9,D148&gt;=0.75,B148&lt;3.35,C148&lt;4.85),"versicolor",IF(AND(G148&lt;7.498,F148&lt;0.405,G148&lt;13.879,D148&lt;1.75,C148&gt;=4.85),"virginica",IF(AND(G148&gt;=7.498,F148&lt;0.405,G148&lt;13.879,D148&lt;1.75,C148&gt;=4.85),"versicolor",IF(AND(G148&lt;5.656,B148&lt;2.55,F148&lt;0.9,D148&gt;=0.75,B148&lt;3.35,C148&lt;4.85),"virginica",IF(AND(G148&gt;=5.656,B148&lt;2.55,F148&lt;0.9,D148&gt;=0.75,B148&lt;3.35,C148&lt;4.85),"versicolor","shouldnthappen")))))))))))</f>
        <v>virginica</v>
      </c>
      <c r="BH148" s="1" t="str">
        <f aca="false">IF(AND(D148&lt;0.7),"setosa",IF(AND(D148&gt;=1.65,A148&lt;6.65,D148&gt;=0.7),"virginica",IF(AND(D148&lt;1.55,A148&gt;=6.65,D148&gt;=0.7),"versicolor",IF(AND(D148&gt;=1.55,A148&gt;=6.65,D148&gt;=0.7),"virginica",IF(AND(F148&gt;=0.529,D148&lt;1.65,A148&lt;6.65,D148&gt;=0.7),"versicolor",IF(AND(C148&gt;=5.35,F148&lt;0.529,D148&lt;1.65,A148&lt;6.65,D148&gt;=0.7),"virginica",IF(AND(G148&gt;=7.411,C148&lt;5.35,F148&lt;0.529,D148&lt;1.65,A148&lt;6.65,D148&gt;=0.7),"versicolor",IF(AND(G148&lt;6.927,G148&lt;7.411,C148&lt;5.35,F148&lt;0.529,D148&lt;1.65,A148&lt;6.65,D148&gt;=0.7),"versicolor",IF(AND(G148&gt;=6.927,G148&lt;7.411,C148&lt;5.35,F148&lt;0.529,D148&lt;1.65,A148&lt;6.65,D148&gt;=0.7),"virginica","shouldnthappen")))))))))</f>
        <v>virginica</v>
      </c>
      <c r="BI148" s="1" t="str">
        <f aca="false">IF(AND(D148&gt;=1.7),"virginica",IF(AND(D148&lt;0.7,D148&lt;1.7),"setosa",IF(AND(D148&lt;1.45,G148&lt;7.37,D148&gt;=0.7,D148&lt;1.7),"versicolor",IF(AND(D148&gt;=1.45,G148&lt;7.37,D148&gt;=0.7,D148&lt;1.7),"virginica",IF(AND(B148&gt;=2.65,G148&gt;=7.37,D148&gt;=0.7,D148&lt;1.7),"versicolor",IF(AND(C148&lt;5.05,B148&lt;2.65,G148&gt;=7.37,D148&gt;=0.7,D148&lt;1.7),"versicolor",IF(AND(C148&gt;=5.05,B148&lt;2.65,G148&gt;=7.37,D148&gt;=0.7,D148&lt;1.7),"virginica","shouldnthappen")))))))</f>
        <v>virginica</v>
      </c>
    </row>
    <row r="149" customFormat="false" ht="13.8" hidden="false" customHeight="false" outlineLevel="0" collapsed="false">
      <c r="A149" s="1" t="n">
        <v>7.7</v>
      </c>
      <c r="B149" s="1" t="n">
        <v>3</v>
      </c>
      <c r="C149" s="1" t="n">
        <v>6.1</v>
      </c>
      <c r="D149" s="1" t="n">
        <v>2.3</v>
      </c>
      <c r="E149" s="1" t="s">
        <v>93</v>
      </c>
      <c r="F149" s="1" t="n">
        <v>0.717896931106225</v>
      </c>
      <c r="G149" s="1" t="n">
        <v>12.9510299370624</v>
      </c>
      <c r="H149" s="11" t="str">
        <f aca="false">E149</f>
        <v>virginica</v>
      </c>
      <c r="I149" s="1" t="str">
        <f aca="false">INDEX(L149:BI149, MODE(MATCH(L149:BI149, L149:BI149, 0 )))</f>
        <v>virginica</v>
      </c>
      <c r="J149" s="12" t="n">
        <f aca="false">COUNTIF(L149:BI149, H149) / COUNTA(L149:BI149)</f>
        <v>1</v>
      </c>
      <c r="K149" s="13" t="n">
        <f aca="false">I149=H149</f>
        <v>1</v>
      </c>
      <c r="L149" s="1" t="str">
        <f aca="false">IF(AND(C149&lt;3.65,B149&gt;=3.35),"setosa",IF(AND(C149&gt;=3.65,B149&gt;=3.35),"virginica",IF(AND(C149&lt;2.35,C149&lt;4.85,B149&lt;3.35),"setosa",IF(AND(F149&gt;=0.899,C149&gt;=2.35,C149&lt;4.85,B149&lt;3.35),"virginica",IF(AND(G149&gt;=8.268,B149&lt;2.75,C149&gt;=4.85,B149&lt;3.35),"virginica",IF(AND(D149&lt;1.55,B149&gt;=2.75,C149&gt;=4.85,B149&lt;3.35),"versicolor",IF(AND(D149&gt;=1.55,B149&gt;=2.75,C149&gt;=4.85,B149&lt;3.35),"virginica",IF(AND(G149&lt;6.537,F149&lt;0.899,C149&gt;=2.35,C149&lt;4.85,B149&lt;3.35),"virginica",IF(AND(G149&gt;=6.537,F149&lt;0.899,C149&gt;=2.35,C149&lt;4.85,B149&lt;3.35),"versicolor",IF(AND(G149&lt;6.878,G149&lt;8.268,B149&lt;2.75,C149&gt;=4.85,B149&lt;3.35),"virginica",IF(AND(G149&gt;=6.878,G149&lt;8.268,B149&lt;2.75,C149&gt;=4.85,B149&lt;3.35),"versicolor","shouldnthappen")))))))))))</f>
        <v>virginica</v>
      </c>
      <c r="M149" s="1" t="str">
        <f aca="false">IF(AND(C149&lt;2.6),"setosa",IF(AND(D149&gt;=1.75,C149&gt;=2.6),"virginica",IF(AND(G149&lt;6.094,D149&lt;1.75,C149&gt;=2.6),"virginica",IF(AND(D149&lt;1.35,G149&gt;=6.094,D149&lt;1.75,C149&gt;=2.6),"versicolor",IF(AND(C149&lt;5.05,D149&gt;=1.35,G149&gt;=6.094,D149&lt;1.75,C149&gt;=2.6),"versicolor",IF(AND(C149&gt;=5.05,D149&gt;=1.35,G149&gt;=6.094,D149&lt;1.75,C149&gt;=2.6),"virginica","shouldnthappen"))))))</f>
        <v>virginica</v>
      </c>
      <c r="N149" s="1" t="str">
        <f aca="false">IF(AND(A149&lt;6.6,B149&gt;=3.45),"setosa",IF(AND(A149&gt;=6.6,B149&gt;=3.45),"virginica",IF(AND(D149&lt;0.7,C149&lt;4.75,B149&lt;3.45),"setosa",IF(AND(D149&gt;=0.7,C149&lt;4.75,B149&lt;3.45),"versicolor",IF(AND(C149&gt;=5.15,C149&gt;=4.75,B149&lt;3.45),"virginica",IF(AND(D149&gt;=1.7,A149&lt;6.5,C149&lt;5.15,C149&gt;=4.75,B149&lt;3.45),"virginica",IF(AND(C149&lt;5.05,A149&gt;=6.5,C149&lt;5.15,C149&gt;=4.75,B149&lt;3.45),"versicolor",IF(AND(C149&gt;=5.05,A149&gt;=6.5,C149&lt;5.15,C149&gt;=4.75,B149&lt;3.45),"virginica",IF(AND(G149&lt;7.498,D149&lt;1.7,A149&lt;6.5,C149&lt;5.15,C149&gt;=4.75,B149&lt;3.45),"virginica",IF(AND(G149&gt;=7.498,D149&lt;1.7,A149&lt;6.5,C149&lt;5.15,C149&gt;=4.75,B149&lt;3.45),"versicolor","shouldnthappen"))))))))))</f>
        <v>virginica</v>
      </c>
      <c r="O149" s="1" t="str">
        <f aca="false">IF(AND(D149&lt;0.75),"setosa",IF(AND(C149&lt;4.75,C149&lt;4.85,D149&gt;=0.75),"versicolor",IF(AND(A149&gt;=6.05,C149&gt;=4.85,D149&gt;=0.75),"virginica",IF(AND(D149&lt;1.6,C149&gt;=4.75,C149&lt;4.85,D149&gt;=0.75),"versicolor",IF(AND(D149&gt;=1.6,C149&gt;=4.75,C149&lt;4.85,D149&gt;=0.75),"virginica",IF(AND(A149&lt;5.9,A149&lt;6.05,C149&gt;=4.85,D149&gt;=0.75),"virginica",IF(AND(A149&gt;=5.9,A149&lt;6.05,C149&gt;=4.85,D149&gt;=0.75),"versicolor","shouldnthappen")))))))</f>
        <v>virginica</v>
      </c>
      <c r="P149" s="1" t="str">
        <f aca="false">IF(AND(D149&lt;0.75),"setosa",IF(AND(A149&lt;5.55,D149&gt;=0.75),"versicolor",IF(AND(D149&gt;=1.7,G149&lt;13.158,A149&gt;=5.55,D149&gt;=0.75),"virginica",IF(AND(B149&lt;2.45,D149&lt;1.7,G149&lt;13.158,A149&gt;=5.55,D149&gt;=0.75),"virginica",IF(AND(B149&gt;=2.45,D149&lt;1.7,G149&lt;13.158,A149&gt;=5.55,D149&gt;=0.75),"versicolor",IF(AND(B149&gt;=3.05,G149&lt;15.551,G149&gt;=13.158,A149&gt;=5.55,D149&gt;=0.75),"versicolor",IF(AND(B149&lt;2.9,G149&gt;=15.551,G149&gt;=13.158,A149&gt;=5.55,D149&gt;=0.75),"versicolor",IF(AND(B149&gt;=2.9,G149&gt;=15.551,G149&gt;=13.158,A149&gt;=5.55,D149&gt;=0.75),"virginica",IF(AND(D149&lt;1.3,G149&lt;14.221,B149&lt;3.05,G149&lt;15.551,G149&gt;=13.158,A149&gt;=5.55,D149&gt;=0.75),"versicolor",IF(AND(D149&gt;=1.3,G149&lt;14.221,B149&lt;3.05,G149&lt;15.551,G149&gt;=13.158,A149&gt;=5.55,D149&gt;=0.75),"virginica",IF(AND(C149&lt;4.9,G149&gt;=14.221,B149&lt;3.05,G149&lt;15.551,G149&gt;=13.158,A149&gt;=5.55,D149&gt;=0.75),"versicolor",IF(AND(C149&gt;=4.9,G149&gt;=14.221,B149&lt;3.05,G149&lt;15.551,G149&gt;=13.158,A149&gt;=5.55,D149&gt;=0.75),"virginica","shouldnthappen"))))))))))))</f>
        <v>virginica</v>
      </c>
      <c r="Q149" s="1" t="str">
        <f aca="false">IF(AND(C149&lt;2.6),"setosa",IF(AND(A149&gt;=4.95,C149&lt;4.75,C149&gt;=2.6),"versicolor",IF(AND(D149&gt;=1.75,C149&gt;=4.75,C149&gt;=2.6),"virginica",IF(AND(B149&lt;2.45,A149&lt;4.95,C149&lt;4.75,C149&gt;=2.6),"versicolor",IF(AND(B149&gt;=2.45,A149&lt;4.95,C149&lt;4.75,C149&gt;=2.6),"virginica",IF(AND(G149&lt;7.498,D149&lt;1.75,C149&gt;=4.75,C149&gt;=2.6),"virginica",IF(AND(F149&lt;0.417,G149&gt;=7.498,D149&lt;1.75,C149&gt;=4.75,C149&gt;=2.6),"versicolor",IF(AND(F149&lt;0.442,F149&gt;=0.417,G149&gt;=7.498,D149&lt;1.75,C149&gt;=4.75,C149&gt;=2.6),"virginica",IF(AND(F149&gt;=0.442,F149&gt;=0.417,G149&gt;=7.498,D149&lt;1.75,C149&gt;=4.75,C149&gt;=2.6),"versicolor","shouldnthappen")))))))))</f>
        <v>virginica</v>
      </c>
      <c r="R149" s="1" t="str">
        <f aca="false">IF(AND(D149&lt;0.75),"setosa",IF(AND(D149&lt;1.75,A149&gt;=6.25,D149&gt;=0.75),"versicolor",IF(AND(D149&gt;=1.75,A149&gt;=6.25,D149&gt;=0.75),"virginica",IF(AND(D149&lt;1.6,C149&lt;4.75,A149&lt;6.25,D149&gt;=0.75),"versicolor",IF(AND(D149&gt;=1.6,C149&lt;4.75,A149&lt;6.25,D149&gt;=0.75),"virginica",IF(AND(G149&lt;6.998,C149&gt;=4.75,A149&lt;6.25,D149&gt;=0.75),"virginica",IF(AND(A149&lt;6.05,G149&gt;=6.998,C149&gt;=4.75,A149&lt;6.25,D149&gt;=0.75),"versicolor",IF(AND(A149&gt;=6.05,G149&gt;=6.998,C149&gt;=4.75,A149&lt;6.25,D149&gt;=0.75),"virginica","shouldnthappen"))))))))</f>
        <v>virginica</v>
      </c>
      <c r="S149" s="1" t="str">
        <f aca="false">IF(AND(B149&gt;=3.05,A149&lt;5.45),"setosa",IF(AND(C149&lt;2.2,B149&lt;3.05,A149&lt;5.45),"setosa",IF(AND(C149&gt;=2.2,B149&lt;3.05,A149&lt;5.45),"versicolor",IF(AND(B149&lt;3.7,C149&lt;4.8,A149&gt;=5.45),"versicolor",IF(AND(B149&gt;=3.7,C149&lt;4.8,A149&gt;=5.45),"setosa",IF(AND(G149&lt;13.757,C149&lt;5.05,C149&gt;=4.8,A149&gt;=5.45),"virginica",IF(AND(G149&gt;=13.757,C149&lt;5.05,C149&gt;=4.8,A149&gt;=5.45),"versicolor",IF(AND(C149&gt;=5.15,C149&gt;=5.05,C149&gt;=4.8,A149&gt;=5.45),"virginica",IF(AND(A149&lt;5.95,C149&lt;5.15,C149&gt;=5.05,C149&gt;=4.8,A149&gt;=5.45),"virginica",IF(AND(D149&gt;=1.8,A149&gt;=5.95,C149&lt;5.15,C149&gt;=5.05,C149&gt;=4.8,A149&gt;=5.45),"virginica",IF(AND(B149&lt;2.75,D149&lt;1.8,A149&gt;=5.95,C149&lt;5.15,C149&gt;=5.05,C149&gt;=4.8,A149&gt;=5.45),"versicolor",IF(AND(B149&gt;=2.75,D149&lt;1.8,A149&gt;=5.95,C149&lt;5.15,C149&gt;=5.05,C149&gt;=4.8,A149&gt;=5.45),"virginica","shouldnthappen"))))))))))))</f>
        <v>virginica</v>
      </c>
      <c r="T149" s="1" t="str">
        <f aca="false">IF(AND(C149&lt;2.6),"setosa",IF(AND(D149&lt;1.65,C149&lt;4.75,C149&gt;=2.6),"versicolor",IF(AND(D149&gt;=1.65,C149&lt;4.75,C149&gt;=2.6),"virginica",IF(AND(G149&gt;=8.494,A149&lt;6.6,C149&gt;=4.75,C149&gt;=2.6),"virginica",IF(AND(C149&lt;5.2,A149&gt;=6.6,C149&gt;=4.75,C149&gt;=2.6),"versicolor",IF(AND(C149&gt;=5.2,A149&gt;=6.6,C149&gt;=4.75,C149&gt;=2.6),"virginica",IF(AND(A149&lt;5.95,G149&lt;8.494,A149&lt;6.6,C149&gt;=4.75,C149&gt;=2.6),"virginica",IF(AND(A149&gt;=5.95,G149&lt;8.494,A149&lt;6.6,C149&gt;=4.75,C149&gt;=2.6),"versicolor","shouldnthappen"))))))))</f>
        <v>virginica</v>
      </c>
      <c r="U149" s="1" t="str">
        <f aca="false">IF(AND(C149&lt;3.65,B149&gt;=3.35),"setosa",IF(AND(C149&gt;=3.65,B149&gt;=3.35),"virginica",IF(AND(C149&lt;2.35,A149&lt;6.25,B149&lt;3.35),"setosa",IF(AND(C149&lt;4.85,A149&gt;=6.25,B149&lt;3.35),"versicolor",IF(AND(G149&gt;=15.426,C149&gt;=2.35,A149&lt;6.25,B149&lt;3.35),"virginica",IF(AND(D149&gt;=1.55,C149&gt;=4.85,A149&gt;=6.25,B149&lt;3.35),"virginica",IF(AND(D149&lt;1.8,G149&lt;15.426,C149&gt;=2.35,A149&lt;6.25,B149&lt;3.35),"versicolor",IF(AND(D149&gt;=1.8,G149&lt;15.426,C149&gt;=2.35,A149&lt;6.25,B149&lt;3.35),"virginica",IF(AND(B149&lt;2.95,D149&lt;1.55,C149&gt;=4.85,A149&gt;=6.25,B149&lt;3.35),"virginica",IF(AND(B149&gt;=2.95,D149&lt;1.55,C149&gt;=4.85,A149&gt;=6.25,B149&lt;3.35),"versicolor","shouldnthappen"))))))))))</f>
        <v>virginica</v>
      </c>
      <c r="V149" s="1" t="str">
        <f aca="false">IF(AND(C149&lt;2.6),"setosa",IF(AND(C149&gt;=4.85,C149&gt;=2.6),"virginica",IF(AND(F149&gt;=0.9,C149&lt;4.85,C149&gt;=2.6),"virginica",IF(AND(G149&lt;5.656,F149&lt;0.9,C149&lt;4.85,C149&gt;=2.6),"virginica",IF(AND(G149&gt;=5.656,F149&lt;0.9,C149&lt;4.85,C149&gt;=2.6),"versicolor","shouldnthappen")))))</f>
        <v>virginica</v>
      </c>
      <c r="W149" s="1" t="str">
        <f aca="false">IF(AND(D149&gt;=1.75,G149&gt;=13.795),"virginica",IF(AND(D149&gt;=1.5,G149&gt;=12.335,G149&lt;13.795),"virginica",IF(AND(C149&lt;2.45,C149&lt;4.85,G149&lt;12.335,G149&lt;13.795),"setosa",IF(AND(C149&gt;=2.45,C149&lt;4.85,G149&lt;12.335,G149&lt;13.795),"versicolor",IF(AND(D149&gt;=1.7,C149&gt;=4.85,G149&lt;12.335,G149&lt;13.795),"virginica",IF(AND(B149&gt;=3.25,D149&lt;1.5,G149&gt;=12.335,G149&lt;13.795),"setosa",IF(AND(D149&lt;1,F149&lt;0.255,D149&lt;1.75,G149&gt;=13.795),"setosa",IF(AND(D149&gt;=1,F149&lt;0.255,D149&lt;1.75,G149&gt;=13.795),"versicolor",IF(AND(A149&lt;5.4,F149&gt;=0.255,D149&lt;1.75,G149&gt;=13.795),"setosa",IF(AND(A149&gt;=5.4,F149&gt;=0.255,D149&lt;1.75,G149&gt;=13.795),"versicolor",IF(AND(A149&lt;6.15,D149&lt;1.7,C149&gt;=4.85,G149&lt;12.335,G149&lt;13.795),"versicolor",IF(AND(A149&gt;=6.15,D149&lt;1.7,C149&gt;=4.85,G149&lt;12.335,G149&lt;13.795),"virginica",IF(AND(C149&lt;5,B149&lt;3.25,D149&lt;1.5,G149&gt;=12.335,G149&lt;13.795),"versicolor",IF(AND(C149&gt;=5,B149&lt;3.25,D149&lt;1.5,G149&gt;=12.335,G149&lt;13.795),"virginica","shouldnthappen"))))))))))))))</f>
        <v>virginica</v>
      </c>
      <c r="X149" s="1" t="str">
        <f aca="false">IF(AND(C149&lt;2.5,A149&lt;5.55),"setosa",IF(AND(F149&lt;0.096,A149&gt;=5.55),"virginica",IF(AND(D149&lt;1.6,C149&gt;=2.5,A149&lt;5.55),"versicolor",IF(AND(D149&gt;=1.6,C149&gt;=2.5,A149&lt;5.55),"virginica",IF(AND(F149&gt;=0.156,C149&lt;4.75,F149&gt;=0.096,A149&gt;=5.55),"versicolor",IF(AND(D149&gt;=1.75,C149&gt;=4.75,F149&gt;=0.096,A149&gt;=5.55),"virginica",IF(AND(B149&lt;3.3,F149&lt;0.156,C149&lt;4.75,F149&gt;=0.096,A149&gt;=5.55),"versicolor",IF(AND(B149&gt;=3.3,F149&lt;0.156,C149&lt;4.75,F149&gt;=0.096,A149&gt;=5.55),"setosa",IF(AND(B149&lt;2.45,A149&lt;6.05,D149&lt;1.75,C149&gt;=4.75,F149&gt;=0.096,A149&gt;=5.55),"virginica",IF(AND(B149&gt;=2.45,A149&lt;6.05,D149&lt;1.75,C149&gt;=4.75,F149&gt;=0.096,A149&gt;=5.55),"versicolor",IF(AND(F149&lt;0.205,A149&gt;=6.05,D149&lt;1.75,C149&gt;=4.75,F149&gt;=0.096,A149&gt;=5.55),"versicolor",IF(AND(F149&gt;=0.205,A149&gt;=6.05,D149&lt;1.75,C149&gt;=4.75,F149&gt;=0.096,A149&gt;=5.55),"virginica","shouldnthappen"))))))))))))</f>
        <v>virginica</v>
      </c>
      <c r="Y149" s="1" t="str">
        <f aca="false">IF(AND(C149&lt;2.35,A149&lt;5.55),"setosa",IF(AND(C149&gt;=5.05,A149&gt;=5.55),"virginica",IF(AND(D149&lt;1.6,C149&gt;=2.35,A149&lt;5.55),"versicolor",IF(AND(D149&gt;=1.6,C149&gt;=2.35,A149&lt;5.55),"virginica",IF(AND(D149&gt;=1.75,C149&lt;5.05,A149&gt;=5.55),"virginica",IF(AND(B149&gt;=3.55,D149&lt;1.75,C149&lt;5.05,A149&gt;=5.55),"setosa",IF(AND(G149&lt;6.3,B149&lt;3.55,D149&lt;1.75,C149&lt;5.05,A149&gt;=5.55),"virginica",IF(AND(G149&gt;=6.3,B149&lt;3.55,D149&lt;1.75,C149&lt;5.05,A149&gt;=5.55),"versicolor","shouldnthappen"))))))))</f>
        <v>virginica</v>
      </c>
      <c r="Z149" s="1" t="str">
        <f aca="false">IF(AND(D149&lt;0.75),"setosa",IF(AND(B149&gt;=2.55,C149&lt;4.85,D149&gt;=0.75),"versicolor",IF(AND(D149&gt;=1.7,C149&gt;=4.85,D149&gt;=0.75),"virginica",IF(AND(D149&lt;1.6,B149&lt;2.55,C149&lt;4.85,D149&gt;=0.75),"versicolor",IF(AND(D149&gt;=1.6,B149&lt;2.55,C149&lt;4.85,D149&gt;=0.75),"virginica",IF(AND(B149&lt;2.65,D149&lt;1.7,C149&gt;=4.85,D149&gt;=0.75),"virginica",IF(AND(F149&lt;0.325,B149&gt;=2.65,D149&lt;1.7,C149&gt;=4.85,D149&gt;=0.75),"virginica",IF(AND(G149&lt;10.717,F149&gt;=0.325,B149&gt;=2.65,D149&lt;1.7,C149&gt;=4.85,D149&gt;=0.75),"versicolor",IF(AND(G149&gt;=10.717,F149&gt;=0.325,B149&gt;=2.65,D149&lt;1.7,C149&gt;=4.85,D149&gt;=0.75),"virginica","shouldnthappen")))))))))</f>
        <v>virginica</v>
      </c>
      <c r="AA149" s="1" t="str">
        <f aca="false">IF(AND(D149&lt;0.75),"setosa",IF(AND(D149&gt;=1.75,D149&gt;=0.75),"virginica",IF(AND(F149&gt;=0.455,D149&lt;1.75,D149&gt;=0.75),"versicolor",IF(AND(D149&lt;1.45,F149&lt;0.455,D149&lt;1.75,D149&gt;=0.75),"versicolor",IF(AND(F149&lt;0.247,D149&gt;=1.45,F149&lt;0.455,D149&lt;1.75,D149&gt;=0.75),"versicolor",IF(AND(F149&gt;=0.247,D149&gt;=1.45,F149&lt;0.455,D149&lt;1.75,D149&gt;=0.75),"virginica","shouldnthappen"))))))</f>
        <v>virginica</v>
      </c>
      <c r="AB149" s="1" t="str">
        <f aca="false">IF(AND(F149&gt;=0.221,B149&gt;=3.35),"setosa",IF(AND(A149&lt;5.3,F149&gt;=0.683,B149&lt;3.35),"setosa",IF(AND(A149&lt;6.45,F149&lt;0.221,B149&gt;=3.35),"setosa",IF(AND(A149&gt;=6.45,F149&lt;0.221,B149&gt;=3.35),"virginica",IF(AND(G149&lt;6.3,A149&lt;6.25,F149&lt;0.683,B149&lt;3.35),"virginica",IF(AND(G149&lt;13.795,A149&gt;=6.25,F149&lt;0.683,B149&lt;3.35),"virginica",IF(AND(D149&lt;1.65,A149&gt;=5.3,F149&gt;=0.683,B149&lt;3.35),"versicolor",IF(AND(D149&gt;=1.65,A149&gt;=5.3,F149&gt;=0.683,B149&lt;3.35),"virginica",IF(AND(D149&lt;0.6,G149&gt;=6.3,A149&lt;6.25,F149&lt;0.683,B149&lt;3.35),"setosa",IF(AND(D149&lt;1.7,G149&gt;=13.795,A149&gt;=6.25,F149&lt;0.683,B149&lt;3.35),"versicolor",IF(AND(D149&gt;=1.7,G149&gt;=13.795,A149&gt;=6.25,F149&lt;0.683,B149&lt;3.35),"virginica",IF(AND(C149&gt;=5.35,D149&gt;=0.6,G149&gt;=6.3,A149&lt;6.25,F149&lt;0.683,B149&lt;3.35),"virginica",IF(AND(D149&lt;1.75,C149&lt;5.35,D149&gt;=0.6,G149&gt;=6.3,A149&lt;6.25,F149&lt;0.683,B149&lt;3.35),"versicolor",IF(AND(D149&gt;=1.75,C149&lt;5.35,D149&gt;=0.6,G149&gt;=6.3,A149&lt;6.25,F149&lt;0.683,B149&lt;3.35),"virginica","shouldnthappen"))))))))))))))</f>
        <v>virginica</v>
      </c>
      <c r="AC149" s="1" t="str">
        <f aca="false">IF(AND(B149&gt;=3.3),"setosa",IF(AND(C149&lt;2.45,D149&lt;1.55,B149&lt;3.3),"setosa",IF(AND(F149&gt;=0.211,D149&gt;=1.55,B149&lt;3.3),"virginica",IF(AND(C149&lt;4.9,C149&gt;=2.45,D149&lt;1.55,B149&lt;3.3),"versicolor",IF(AND(C149&gt;=4.9,C149&gt;=2.45,D149&lt;1.55,B149&lt;3.3),"virginica",IF(AND(F149&lt;0.138,F149&lt;0.211,D149&gt;=1.55,B149&lt;3.3),"virginica",IF(AND(F149&gt;=0.138,F149&lt;0.211,D149&gt;=1.55,B149&lt;3.3),"versicolor","shouldnthappen")))))))</f>
        <v>virginica</v>
      </c>
      <c r="AD149" s="1" t="str">
        <f aca="false">IF(AND(D149&gt;=1.75),"virginica",IF(AND(D149&lt;0.75,D149&lt;1.75),"setosa",IF(AND(D149&lt;1.35,D149&gt;=0.75,D149&lt;1.75),"versicolor",IF(AND(B149&lt;2.6,C149&lt;4.85,D149&gt;=1.35,D149&gt;=0.75,D149&lt;1.75),"virginica",IF(AND(B149&gt;=2.6,C149&lt;4.85,D149&gt;=1.35,D149&gt;=0.75,D149&lt;1.75),"versicolor",IF(AND(A149&lt;6.4,C149&gt;=4.85,D149&gt;=1.35,D149&gt;=0.75,D149&lt;1.75),"virginica",IF(AND(A149&gt;=6.4,C149&gt;=4.85,D149&gt;=1.35,D149&gt;=0.75,D149&lt;1.75),"versicolor","shouldnthappen")))))))</f>
        <v>virginica</v>
      </c>
      <c r="AE149" s="1" t="str">
        <f aca="false">IF(AND(C149&lt;2.45),"setosa",IF(AND(F149&lt;0.07,C149&gt;=2.45),"virginica",IF(AND(A149&gt;=5,C149&lt;4.75,F149&gt;=0.07,C149&gt;=2.45),"versicolor",IF(AND(F149&lt;0.182,C149&gt;=4.75,F149&gt;=0.07,C149&gt;=2.45),"versicolor",IF(AND(B149&lt;2.45,A149&lt;5,C149&lt;4.75,F149&gt;=0.07,C149&gt;=2.45),"versicolor",IF(AND(B149&gt;=2.45,A149&lt;5,C149&lt;4.75,F149&gt;=0.07,C149&gt;=2.45),"virginica",IF(AND(F149&gt;=0.468,F149&gt;=0.182,C149&gt;=4.75,F149&gt;=0.07,C149&gt;=2.45),"virginica",IF(AND(A149&gt;=6.85,F149&lt;0.468,F149&gt;=0.182,C149&gt;=4.75,F149&gt;=0.07,C149&gt;=2.45),"virginica",IF(AND(B149&lt;2.6,A149&lt;6.85,F149&lt;0.468,F149&gt;=0.182,C149&gt;=4.75,F149&gt;=0.07,C149&gt;=2.45),"virginica",IF(AND(B149&gt;=2.6,A149&lt;6.85,F149&lt;0.468,F149&gt;=0.182,C149&gt;=4.75,F149&gt;=0.07,C149&gt;=2.45),"versicolor","shouldnthappen"))))))))))</f>
        <v>virginica</v>
      </c>
      <c r="AF149" s="1" t="str">
        <f aca="false">IF(AND(D149&lt;0.75,A149&lt;5.45),"setosa",IF(AND(D149&gt;=1.75,A149&gt;=5.45),"virginica",IF(AND(G149&lt;6.094,D149&gt;=0.75,A149&lt;5.45),"virginica",IF(AND(G149&gt;=6.094,D149&gt;=0.75,A149&lt;5.45),"versicolor",IF(AND(C149&lt;2.75,D149&lt;1.75,A149&gt;=5.45),"setosa",IF(AND(D149&lt;1.45,C149&gt;=2.75,D149&lt;1.75,A149&gt;=5.45),"versicolor",IF(AND(B149&lt;2.75,D149&gt;=1.45,C149&gt;=2.75,D149&lt;1.75,A149&gt;=5.45),"versicolor",IF(AND(C149&lt;5.05,B149&gt;=2.75,D149&gt;=1.45,C149&gt;=2.75,D149&lt;1.75,A149&gt;=5.45),"versicolor",IF(AND(C149&gt;=5.05,B149&gt;=2.75,D149&gt;=1.45,C149&gt;=2.75,D149&lt;1.75,A149&gt;=5.45),"virginica","shouldnthappen")))))))))</f>
        <v>virginica</v>
      </c>
      <c r="AG149" s="1" t="str">
        <f aca="false">IF(AND(D149&lt;0.65,G149&lt;8.868,A149&lt;5.3),"setosa",IF(AND(C149&lt;2.6,G149&gt;=8.868,A149&lt;5.3),"setosa",IF(AND(C149&gt;=2.6,G149&gt;=8.868,A149&lt;5.3),"versicolor",IF(AND(C149&gt;=4.95,D149&lt;1.55,A149&gt;=5.3),"virginica",IF(AND(G149&lt;13.795,D149&gt;=1.55,A149&gt;=5.3),"virginica",IF(AND(C149&lt;3.75,D149&gt;=0.65,G149&lt;8.868,A149&lt;5.3),"versicolor",IF(AND(C149&gt;=3.75,D149&gt;=0.65,G149&lt;8.868,A149&lt;5.3),"virginica",IF(AND(C149&lt;2.6,C149&lt;4.95,D149&lt;1.55,A149&gt;=5.3),"setosa",IF(AND(C149&gt;=2.6,C149&lt;4.95,D149&lt;1.55,A149&gt;=5.3),"versicolor",IF(AND(C149&lt;4.75,G149&gt;=13.795,D149&gt;=1.55,A149&gt;=5.3),"versicolor",IF(AND(C149&gt;=4.75,G149&gt;=13.795,D149&gt;=1.55,A149&gt;=5.3),"virginica","shouldnthappen")))))))))))</f>
        <v>virginica</v>
      </c>
      <c r="AH149" s="1" t="str">
        <f aca="false">IF(AND(D149&lt;0.75),"setosa",IF(AND(C149&lt;4.75,D149&gt;=0.75),"versicolor",IF(AND(G149&lt;13.757,C149&gt;=4.75,D149&gt;=0.75),"virginica",IF(AND(B149&lt;3.05,G149&gt;=13.757,C149&gt;=4.75,D149&gt;=0.75),"virginica",IF(AND(A149&lt;6.65,B149&gt;=3.05,G149&gt;=13.757,C149&gt;=4.75,D149&gt;=0.75),"virginica",IF(AND(A149&gt;=6.65,B149&gt;=3.05,G149&gt;=13.757,C149&gt;=4.75,D149&gt;=0.75),"versicolor","shouldnthappen"))))))</f>
        <v>virginica</v>
      </c>
      <c r="AI149" s="1" t="str">
        <f aca="false">IF(AND(D149&lt;0.7),"setosa",IF(AND(C149&lt;4.75,D149&gt;=0.7),"versicolor",IF(AND(A149&lt;6.6,F149&lt;0.482,C149&gt;=4.75,D149&gt;=0.7),"virginica",IF(AND(C149&gt;=4.95,F149&gt;=0.482,C149&gt;=4.75,D149&gt;=0.7),"virginica",IF(AND(D149&lt;1.9,A149&gt;=6.6,F149&lt;0.482,C149&gt;=4.75,D149&gt;=0.7),"versicolor",IF(AND(D149&gt;=1.9,A149&gt;=6.6,F149&lt;0.482,C149&gt;=4.75,D149&gt;=0.7),"virginica",IF(AND(F149&gt;=0.766,C149&lt;4.95,F149&gt;=0.482,C149&gt;=4.75,D149&gt;=0.7),"virginica",IF(AND(B149&lt;2.95,F149&lt;0.766,C149&lt;4.95,F149&gt;=0.482,C149&gt;=4.75,D149&gt;=0.7),"virginica",IF(AND(B149&gt;=2.95,F149&lt;0.766,C149&lt;4.95,F149&gt;=0.482,C149&gt;=4.75,D149&gt;=0.7),"versicolor","shouldnthappen")))))))))</f>
        <v>virginica</v>
      </c>
      <c r="AJ149" s="1" t="str">
        <f aca="false">IF(AND(C149&lt;2.45,C149&lt;4.75),"setosa",IF(AND(D149&gt;=1.65,C149&gt;=4.75),"virginica",IF(AND(A149&lt;4.95,C149&gt;=2.45,C149&lt;4.75),"virginica",IF(AND(A149&gt;=4.95,C149&gt;=2.45,C149&lt;4.75),"versicolor",IF(AND(B149&lt;2.95,D149&lt;1.65,C149&gt;=4.75),"virginica",IF(AND(B149&gt;=2.95,D149&lt;1.65,C149&gt;=4.75),"versicolor","shouldnthappen"))))))</f>
        <v>virginica</v>
      </c>
      <c r="AK149" s="1" t="str">
        <f aca="false">IF(AND(D149&lt;0.75,A149&lt;5.45),"setosa",IF(AND(B149&lt;2.45,D149&gt;=0.75,A149&lt;5.45),"versicolor",IF(AND(A149&gt;=5.55,C149&lt;4.75,A149&gt;=5.45),"versicolor",IF(AND(C149&gt;=5.15,C149&gt;=4.75,A149&gt;=5.45),"virginica",IF(AND(G149&lt;6.094,B149&gt;=2.45,D149&gt;=0.75,A149&lt;5.45),"virginica",IF(AND(G149&gt;=6.094,B149&gt;=2.45,D149&gt;=0.75,A149&lt;5.45),"versicolor",IF(AND(D149&lt;0.6,A149&lt;5.55,C149&lt;4.75,A149&gt;=5.45),"setosa",IF(AND(D149&gt;=0.6,A149&lt;5.55,C149&lt;4.75,A149&gt;=5.45),"versicolor",IF(AND(C149&lt;4.95,C149&lt;5.15,C149&gt;=4.75,A149&gt;=5.45),"virginica",IF(AND(G149&lt;12.627,C149&lt;5.05,C149&gt;=4.95,C149&lt;5.15,C149&gt;=4.75,A149&gt;=5.45),"virginica",IF(AND(G149&gt;=12.627,C149&lt;5.05,C149&gt;=4.95,C149&lt;5.15,C149&gt;=4.75,A149&gt;=5.45),"versicolor",IF(AND(D149&lt;1.7,C149&gt;=5.05,C149&gt;=4.95,C149&lt;5.15,C149&gt;=4.75,A149&gt;=5.45),"versicolor",IF(AND(D149&gt;=1.7,C149&gt;=5.05,C149&gt;=4.95,C149&lt;5.15,C149&gt;=4.75,A149&gt;=5.45),"virginica","shouldnthappen")))))))))))))</f>
        <v>virginica</v>
      </c>
      <c r="AL149" s="1" t="str">
        <f aca="false">IF(AND(B149&lt;2.45,B149&lt;3.15),"versicolor",IF(AND(D149&lt;0.95,G149&lt;15.141,B149&gt;=3.15),"setosa",IF(AND(G149&lt;15.429,G149&gt;=15.141,B149&gt;=3.15),"versicolor",IF(AND(G149&gt;=15.429,G149&gt;=15.141,B149&gt;=3.15),"virginica",IF(AND(C149&lt;2.3,C149&lt;4.75,B149&gt;=2.45,B149&lt;3.15),"setosa",IF(AND(G149&gt;=16.072,C149&gt;=4.75,B149&gt;=2.45,B149&lt;3.15),"versicolor",IF(AND(G149&lt;11.833,D149&gt;=0.95,G149&lt;15.141,B149&gt;=3.15),"virginica",IF(AND(A149&lt;5,C149&gt;=2.3,C149&lt;4.75,B149&gt;=2.45,B149&lt;3.15),"virginica",IF(AND(A149&gt;=5,C149&gt;=2.3,C149&lt;4.75,B149&gt;=2.45,B149&lt;3.15),"versicolor",IF(AND(G149&lt;14.342,G149&gt;=11.833,D149&gt;=0.95,G149&lt;15.141,B149&gt;=3.15),"versicolor",IF(AND(G149&gt;=14.342,G149&gt;=11.833,D149&gt;=0.95,G149&lt;15.141,B149&gt;=3.15),"virginica",IF(AND(G149&lt;13.757,F149&gt;=0.741,G149&lt;16.072,C149&gt;=4.75,B149&gt;=2.45,B149&lt;3.15),"virginica",IF(AND(F149&gt;=0.546,A149&lt;6.15,F149&lt;0.741,G149&lt;16.072,C149&gt;=4.75,B149&gt;=2.45,B149&lt;3.15),"virginica",IF(AND(D149&gt;=1.75,A149&gt;=6.15,F149&lt;0.741,G149&lt;16.072,C149&gt;=4.75,B149&gt;=2.45,B149&lt;3.15),"virginica",IF(AND(C149&lt;4.85,G149&gt;=13.757,F149&gt;=0.741,G149&lt;16.072,C149&gt;=4.75,B149&gt;=2.45,B149&lt;3.15),"virginica",IF(AND(C149&gt;=4.85,G149&gt;=13.757,F149&gt;=0.741,G149&lt;16.072,C149&gt;=4.75,B149&gt;=2.45,B149&lt;3.15),"versicolor",IF(AND(F149&lt;0.331,F149&lt;0.546,A149&lt;6.15,F149&lt;0.741,G149&lt;16.072,C149&gt;=4.75,B149&gt;=2.45,B149&lt;3.15),"virginica",IF(AND(F149&gt;=0.331,F149&lt;0.546,A149&lt;6.15,F149&lt;0.741,G149&lt;16.072,C149&gt;=4.75,B149&gt;=2.45,B149&lt;3.15),"versicolor",IF(AND(G149&lt;10.661,D149&lt;1.75,A149&gt;=6.15,F149&lt;0.741,G149&lt;16.072,C149&gt;=4.75,B149&gt;=2.45,B149&lt;3.15),"virginica",IF(AND(G149&gt;=10.661,D149&lt;1.75,A149&gt;=6.15,F149&lt;0.741,G149&lt;16.072,C149&gt;=4.75,B149&gt;=2.45,B149&lt;3.15),"versicolor","shouldnthappen"))))))))))))))))))))</f>
        <v>virginica</v>
      </c>
      <c r="AM149" s="1" t="str">
        <f aca="false">IF(AND(D149&lt;1.35,F149&gt;=0.917),"setosa",IF(AND(D149&gt;=1.35,F149&gt;=0.917),"virginica",IF(AND(D149&lt;0.75,D149&lt;1.55,F149&lt;0.917),"setosa",IF(AND(C149&gt;=4.8,D149&gt;=1.55,F149&lt;0.917),"virginica",IF(AND(A149&lt;5.95,D149&gt;=0.75,D149&lt;1.55,F149&lt;0.917),"versicolor",IF(AND(F149&lt;0.473,C149&lt;4.8,D149&gt;=1.55,F149&lt;0.917),"virginica",IF(AND(F149&gt;=0.473,C149&lt;4.8,D149&gt;=1.55,F149&lt;0.917),"versicolor",IF(AND(C149&lt;4.95,A149&gt;=5.95,D149&gt;=0.75,D149&lt;1.55,F149&lt;0.917),"versicolor",IF(AND(C149&gt;=4.95,A149&gt;=5.95,D149&gt;=0.75,D149&lt;1.55,F149&lt;0.917),"virginica","shouldnthappen")))))))))</f>
        <v>virginica</v>
      </c>
      <c r="AN149" s="1" t="str">
        <f aca="false">IF(AND(D149&lt;0.75,A149&lt;5.45),"setosa",IF(AND(D149&lt;1.55,D149&gt;=0.75,A149&lt;5.45),"versicolor",IF(AND(D149&gt;=1.55,D149&gt;=0.75,A149&lt;5.45),"virginica",IF(AND(A149&gt;=5.75,C149&lt;4.75,A149&gt;=5.45),"versicolor",IF(AND(F149&lt;0.361,C149&gt;=4.75,A149&gt;=5.45),"virginica",IF(AND(C149&lt;2.6,A149&lt;5.75,C149&lt;4.75,A149&gt;=5.45),"setosa",IF(AND(C149&gt;=2.6,A149&lt;5.75,C149&lt;4.75,A149&gt;=5.45),"versicolor",IF(AND(D149&gt;=1.7,F149&gt;=0.361,C149&gt;=4.75,A149&gt;=5.45),"virginica",IF(AND(B149&lt;2.65,D149&lt;1.7,F149&gt;=0.361,C149&gt;=4.75,A149&gt;=5.45),"virginica",IF(AND(A149&lt;7.05,B149&gt;=2.65,D149&lt;1.7,F149&gt;=0.361,C149&gt;=4.75,A149&gt;=5.45),"versicolor",IF(AND(A149&gt;=7.05,B149&gt;=2.65,D149&lt;1.7,F149&gt;=0.361,C149&gt;=4.75,A149&gt;=5.45),"virginica","shouldnthappen")))))))))))</f>
        <v>virginica</v>
      </c>
      <c r="AO149" s="1" t="str">
        <f aca="false">IF(AND(D149&lt;0.7),"setosa",IF(AND(A149&lt;4.95,C149&lt;4.85,D149&gt;=0.7),"virginica",IF(AND(A149&gt;=4.95,C149&lt;4.85,D149&gt;=0.7),"versicolor",IF(AND(D149&gt;=1.7,C149&gt;=4.85,D149&gt;=0.7),"virginica",IF(AND(F149&lt;0.325,D149&lt;1.7,C149&gt;=4.85,D149&gt;=0.7),"virginica",IF(AND(D149&lt;1.55,F149&gt;=0.325,D149&lt;1.7,C149&gt;=4.85,D149&gt;=0.7),"virginica",IF(AND(D149&gt;=1.55,F149&gt;=0.325,D149&lt;1.7,C149&gt;=4.85,D149&gt;=0.7),"versicolor","shouldnthappen")))))))</f>
        <v>virginica</v>
      </c>
      <c r="AP149" s="1" t="str">
        <f aca="false">IF(AND(D149&lt;0.75),"setosa",IF(AND(C149&lt;4.85,D149&gt;=0.75),"versicolor",IF(AND(G149&gt;=8.277,C149&gt;=4.85,D149&gt;=0.75),"virginica",IF(AND(F149&gt;=0.633,G149&lt;8.277,C149&gt;=4.85,D149&gt;=0.75),"virginica",IF(AND(G149&lt;7.61,F149&lt;0.633,G149&lt;8.277,C149&gt;=4.85,D149&gt;=0.75),"virginica",IF(AND(G149&gt;=7.61,F149&lt;0.633,G149&lt;8.277,C149&gt;=4.85,D149&gt;=0.75),"versicolor","shouldnthappen"))))))</f>
        <v>virginica</v>
      </c>
      <c r="AQ149" s="1" t="str">
        <f aca="false">IF(AND(C149&lt;2.65,A149&gt;=5.45,C149&lt;4.75),"setosa",IF(AND(C149&gt;=2.65,A149&gt;=5.45,C149&lt;4.75),"versicolor",IF(AND(B149&lt;2.9,C149&lt;4.85,C149&gt;=4.75),"versicolor",IF(AND(B149&gt;=2.9,C149&lt;4.85,C149&gt;=4.75),"virginica",IF(AND(D149&lt;1.7,C149&gt;=4.85,C149&gt;=4.75),"versicolor",IF(AND(D149&gt;=1.7,C149&gt;=4.85,C149&gt;=4.75),"virginica",IF(AND(C149&lt;2.45,G149&lt;14.126,A149&lt;5.45,C149&lt;4.75),"setosa",IF(AND(C149&gt;=2.45,G149&lt;14.126,A149&lt;5.45,C149&lt;4.75),"versicolor",IF(AND(C149&lt;2.4,G149&gt;=14.126,A149&lt;5.45,C149&lt;4.75),"setosa",IF(AND(C149&gt;=2.4,G149&gt;=14.126,A149&lt;5.45,C149&lt;4.75),"versicolor","shouldnthappen"))))))))))</f>
        <v>virginica</v>
      </c>
      <c r="AR149" s="1" t="str">
        <f aca="false">IF(AND(C149&lt;2.45,C149&lt;4.85),"setosa",IF(AND(C149&gt;=5.15,C149&gt;=4.85),"virginica",IF(AND(A149&gt;=4.95,C149&gt;=2.45,C149&lt;4.85),"versicolor",IF(AND(D149&lt;1.35,A149&lt;4.95,C149&gt;=2.45,C149&lt;4.85),"versicolor",IF(AND(D149&gt;=1.35,A149&lt;4.95,C149&gt;=2.45,C149&lt;4.85),"virginica",IF(AND(F149&lt;0.35,G149&lt;12.751,C149&lt;5.15,C149&gt;=4.85),"virginica",IF(AND(A149&lt;6.5,G149&gt;=12.751,C149&lt;5.15,C149&gt;=4.85),"virginica",IF(AND(A149&gt;=6.5,G149&gt;=12.751,C149&lt;5.15,C149&gt;=4.85),"versicolor",IF(AND(B149&gt;=2.75,F149&gt;=0.35,G149&lt;12.751,C149&lt;5.15,C149&gt;=4.85),"virginica",IF(AND(C149&lt;5.05,B149&lt;2.75,F149&gt;=0.35,G149&lt;12.751,C149&lt;5.15,C149&gt;=4.85),"virginica",IF(AND(C149&gt;=5.05,B149&lt;2.75,F149&gt;=0.35,G149&lt;12.751,C149&lt;5.15,C149&gt;=4.85),"versicolor","shouldnthappen")))))))))))</f>
        <v>virginica</v>
      </c>
      <c r="AS149" s="1" t="str">
        <f aca="false">IF(AND(F149&gt;=0.9,B149&lt;3.05),"virginica",IF(AND(A149&lt;5.9,B149&gt;=3.05),"setosa",IF(AND(D149&lt;1.65,A149&gt;=5.9,B149&gt;=3.05),"versicolor",IF(AND(D149&gt;=1.65,A149&gt;=5.9,B149&gt;=3.05),"virginica",IF(AND(D149&gt;=1.75,C149&gt;=4.85,F149&lt;0.9,B149&lt;3.05),"virginica",IF(AND(C149&lt;2.2,B149&lt;2.95,C149&lt;4.85,F149&lt;0.9,B149&lt;3.05),"setosa",IF(AND(C149&gt;=2.2,B149&lt;2.95,C149&lt;4.85,F149&lt;0.9,B149&lt;3.05),"versicolor",IF(AND(C149&lt;2.8,B149&gt;=2.95,C149&lt;4.85,F149&lt;0.9,B149&lt;3.05),"setosa",IF(AND(C149&gt;=2.8,B149&gt;=2.95,C149&lt;4.85,F149&lt;0.9,B149&lt;3.05),"versicolor",IF(AND(G149&lt;13.879,D149&lt;1.75,C149&gt;=4.85,F149&lt;0.9,B149&lt;3.05),"virginica",IF(AND(G149&gt;=13.879,D149&lt;1.75,C149&gt;=4.85,F149&lt;0.9,B149&lt;3.05),"versicolor","shouldnthappen")))))))))))</f>
        <v>virginica</v>
      </c>
      <c r="AT149" s="1" t="str">
        <f aca="false">IF(AND(D149&lt;0.75),"setosa",IF(AND(D149&gt;=1.75,D149&gt;=0.75),"virginica",IF(AND(D149&lt;1.45,G149&lt;7.37,D149&lt;1.75,D149&gt;=0.75),"versicolor",IF(AND(D149&gt;=1.45,G149&lt;7.37,D149&lt;1.75,D149&gt;=0.75),"virginica",IF(AND(C149&lt;5.45,G149&gt;=7.37,D149&lt;1.75,D149&gt;=0.75),"versicolor",IF(AND(C149&gt;=5.45,G149&gt;=7.37,D149&lt;1.75,D149&gt;=0.75),"virginica","shouldnthappen"))))))</f>
        <v>virginica</v>
      </c>
      <c r="AU149" s="1" t="str">
        <f aca="false">IF(AND(D149&lt;0.7),"setosa",IF(AND(D149&gt;=1.7,A149&gt;=6.15,D149&gt;=0.7),"virginica",IF(AND(B149&gt;=2.55,C149&lt;4.75,A149&lt;6.15,D149&gt;=0.7),"versicolor",IF(AND(D149&gt;=1.7,C149&gt;=4.75,A149&lt;6.15,D149&gt;=0.7),"virginica",IF(AND(C149&lt;5.25,D149&lt;1.7,A149&gt;=6.15,D149&gt;=0.7),"versicolor",IF(AND(C149&gt;=5.25,D149&lt;1.7,A149&gt;=6.15,D149&gt;=0.7),"virginica",IF(AND(C149&lt;4.25,B149&lt;2.55,C149&lt;4.75,A149&lt;6.15,D149&gt;=0.7),"versicolor",IF(AND(C149&gt;=4.25,B149&lt;2.55,C149&lt;4.75,A149&lt;6.15,D149&gt;=0.7),"virginica",IF(AND(B149&lt;2.65,D149&lt;1.7,C149&gt;=4.75,A149&lt;6.15,D149&gt;=0.7),"virginica",IF(AND(B149&gt;=2.65,D149&lt;1.7,C149&gt;=4.75,A149&lt;6.15,D149&gt;=0.7),"versicolor","shouldnthappen"))))))))))</f>
        <v>virginica</v>
      </c>
      <c r="AV149" s="1" t="str">
        <f aca="false">IF(AND(D149&lt;0.75),"setosa",IF(AND(F149&gt;=0.899,D149&gt;=0.75),"virginica",IF(AND(D149&lt;1.65,A149&lt;6.05,F149&lt;0.899,D149&gt;=0.75),"versicolor",IF(AND(D149&gt;=1.65,A149&lt;6.05,F149&lt;0.899,D149&gt;=0.75),"virginica",IF(AND(C149&gt;=5.05,A149&gt;=6.05,F149&lt;0.899,D149&gt;=0.75),"virginica",IF(AND(G149&gt;=13.757,C149&lt;5.05,A149&gt;=6.05,F149&lt;0.899,D149&gt;=0.75),"versicolor",IF(AND(D149&lt;1.6,G149&lt;13.757,C149&lt;5.05,A149&gt;=6.05,F149&lt;0.899,D149&gt;=0.75),"versicolor",IF(AND(D149&gt;=1.6,G149&lt;13.757,C149&lt;5.05,A149&gt;=6.05,F149&lt;0.899,D149&gt;=0.75),"virginica","shouldnthappen"))))))))</f>
        <v>virginica</v>
      </c>
      <c r="AW149" s="1" t="str">
        <f aca="false">IF(AND(F149&lt;0.117,A149&gt;=5.55),"virginica",IF(AND(A149&gt;=5.2,G149&lt;6.086,A149&lt;5.55),"versicolor",IF(AND(D149&lt;0.7,G149&gt;=6.086,A149&lt;5.55),"setosa",IF(AND(D149&gt;=0.7,G149&gt;=6.086,A149&lt;5.55),"versicolor",IF(AND(A149&lt;4.75,A149&lt;5.2,G149&lt;6.086,A149&lt;5.55),"setosa",IF(AND(A149&gt;=4.75,A149&lt;5.2,G149&lt;6.086,A149&lt;5.55),"virginica",IF(AND(D149&gt;=1.65,C149&lt;4.95,F149&gt;=0.117,A149&gt;=5.55),"virginica",IF(AND(D149&gt;=1.75,C149&gt;=4.95,F149&gt;=0.117,A149&gt;=5.55),"virginica",IF(AND(C149&lt;2.6,D149&lt;1.65,C149&lt;4.95,F149&gt;=0.117,A149&gt;=5.55),"setosa",IF(AND(C149&gt;=2.6,D149&lt;1.65,C149&lt;4.95,F149&gt;=0.117,A149&gt;=5.55),"versicolor",IF(AND(D149&lt;1.55,D149&lt;1.75,C149&gt;=4.95,F149&gt;=0.117,A149&gt;=5.55),"virginica",IF(AND(A149&lt;6.95,D149&gt;=1.55,D149&lt;1.75,C149&gt;=4.95,F149&gt;=0.117,A149&gt;=5.55),"versicolor",IF(AND(A149&gt;=6.95,D149&gt;=1.55,D149&lt;1.75,C149&gt;=4.95,F149&gt;=0.117,A149&gt;=5.55),"virginica","shouldnthappen")))))))))))))</f>
        <v>virginica</v>
      </c>
      <c r="AX149" s="1" t="str">
        <f aca="false">IF(AND(D149&lt;0.75),"setosa",IF(AND(F149&lt;0.138,D149&gt;=0.75),"virginica",IF(AND(C149&lt;4.45,A149&lt;6.15,F149&gt;=0.138,D149&gt;=0.75),"versicolor",IF(AND(C149&gt;=5.05,A149&gt;=6.15,F149&gt;=0.138,D149&gt;=0.75),"virginica",IF(AND(B149&lt;2.65,C149&gt;=4.45,A149&lt;6.15,F149&gt;=0.138,D149&gt;=0.75),"virginica",IF(AND(A149&gt;=6.35,C149&lt;5.05,A149&gt;=6.15,F149&gt;=0.138,D149&gt;=0.75),"versicolor",IF(AND(A149&lt;5.65,B149&gt;=2.65,C149&gt;=4.45,A149&lt;6.15,F149&gt;=0.138,D149&gt;=0.75),"virginica",IF(AND(D149&lt;1.75,A149&lt;6.35,C149&lt;5.05,A149&gt;=6.15,F149&gt;=0.138,D149&gt;=0.75),"versicolor",IF(AND(D149&gt;=1.75,A149&lt;6.35,C149&lt;5.05,A149&gt;=6.15,F149&gt;=0.138,D149&gt;=0.75),"virginica",IF(AND(D149&lt;1.7,A149&gt;=5.65,B149&gt;=2.65,C149&gt;=4.45,A149&lt;6.15,F149&gt;=0.138,D149&gt;=0.75),"versicolor",IF(AND(D149&gt;=1.7,A149&gt;=5.65,B149&gt;=2.65,C149&gt;=4.45,A149&lt;6.15,F149&gt;=0.138,D149&gt;=0.75),"virginica","shouldnthappen")))))))))))</f>
        <v>virginica</v>
      </c>
      <c r="AY149" s="1" t="str">
        <f aca="false">IF(AND(D149&lt;0.75,A149&lt;5.55),"setosa",IF(AND(A149&lt;4.95,D149&gt;=0.75,A149&lt;5.55),"virginica",IF(AND(A149&gt;=4.95,D149&gt;=0.75,A149&lt;5.55),"versicolor",IF(AND(C149&lt;2.6,C149&lt;4.85,A149&gt;=5.55),"setosa",IF(AND(C149&gt;=2.6,C149&lt;4.85,A149&gt;=5.55),"versicolor",IF(AND(D149&gt;=1.75,C149&gt;=4.85,A149&gt;=5.55),"virginica",IF(AND(F149&lt;0.405,D149&lt;1.75,C149&gt;=4.85,A149&gt;=5.55),"versicolor",IF(AND(B149&lt;3.05,F149&gt;=0.405,D149&lt;1.75,C149&gt;=4.85,A149&gt;=5.55),"virginica",IF(AND(B149&gt;=3.05,F149&gt;=0.405,D149&lt;1.75,C149&gt;=4.85,A149&gt;=5.55),"versicolor","shouldnthappen")))))))))</f>
        <v>virginica</v>
      </c>
      <c r="AZ149" s="1" t="str">
        <f aca="false">IF(AND(D149&lt;0.75),"setosa",IF(AND(F149&lt;0.9,C149&lt;4.95,D149&gt;=0.75),"versicolor",IF(AND(F149&gt;=0.9,C149&lt;4.95,D149&gt;=0.75),"virginica",IF(AND(D149&gt;=1.7,C149&gt;=4.95,D149&gt;=0.75),"virginica",IF(AND(F149&lt;0.405,D149&lt;1.7,C149&gt;=4.95,D149&gt;=0.75),"versicolor",IF(AND(F149&gt;=0.405,D149&lt;1.7,C149&gt;=4.95,D149&gt;=0.75),"virginica","shouldnthappen"))))))</f>
        <v>virginica</v>
      </c>
      <c r="BA149" s="1" t="str">
        <f aca="false">IF(AND(D149&lt;0.75),"setosa",IF(AND(D149&gt;=1.7,C149&gt;=5.05,D149&gt;=0.75),"virginica",IF(AND(D149&lt;1.45,D149&lt;1.6,C149&lt;5.05,D149&gt;=0.75),"versicolor",IF(AND(A149&lt;5.8,D149&gt;=1.6,C149&lt;5.05,D149&gt;=0.75),"virginica",IF(AND(A149&gt;=5.8,D149&gt;=1.6,C149&lt;5.05,D149&gt;=0.75),"versicolor",IF(AND(F149&lt;0.417,D149&lt;1.7,C149&gt;=5.05,D149&gt;=0.75),"versicolor",IF(AND(F149&gt;=0.417,D149&lt;1.7,C149&gt;=5.05,D149&gt;=0.75),"virginica",IF(AND(A149&lt;5.95,D149&gt;=1.45,D149&lt;1.6,C149&lt;5.05,D149&gt;=0.75),"versicolor",IF(AND(G149&lt;10.618,A149&gt;=5.95,D149&gt;=1.45,D149&lt;1.6,C149&lt;5.05,D149&gt;=0.75),"virginica",IF(AND(G149&gt;=10.618,A149&gt;=5.95,D149&gt;=1.45,D149&lt;1.6,C149&lt;5.05,D149&gt;=0.75),"versicolor","shouldnthappen"))))))))))</f>
        <v>virginica</v>
      </c>
      <c r="BB149" s="1" t="str">
        <f aca="false">IF(AND(C149&lt;2.6),"setosa",IF(AND(D149&gt;=1.75,C149&gt;=2.6),"virginica",IF(AND(C149&gt;=5.45,D149&lt;1.75,C149&gt;=2.6),"virginica",IF(AND(F149&gt;=0.259,C149&lt;5.45,D149&lt;1.75,C149&gt;=2.6),"versicolor",IF(AND(C149&lt;5.05,F149&lt;0.259,C149&lt;5.45,D149&lt;1.75,C149&gt;=2.6),"versicolor",IF(AND(C149&gt;=5.05,F149&lt;0.259,C149&lt;5.45,D149&lt;1.75,C149&gt;=2.6),"virginica","shouldnthappen"))))))</f>
        <v>virginica</v>
      </c>
      <c r="BC149" s="1" t="str">
        <f aca="false">IF(AND(A149&lt;4.95,B149&lt;2.7,A149&lt;5.55),"virginica",IF(AND(A149&gt;=4.95,B149&lt;2.7,A149&lt;5.55),"versicolor",IF(AND(C149&lt;3.2,B149&gt;=2.7,A149&lt;5.55),"setosa",IF(AND(C149&gt;=3.2,B149&gt;=2.7,A149&lt;5.55),"versicolor",IF(AND(F149&gt;=0.85,A149&lt;6.15,A149&gt;=5.55),"virginica",IF(AND(D149&lt;1.45,A149&gt;=6.15,A149&gt;=5.55),"versicolor",IF(AND(C149&lt;4.8,F149&lt;0.85,A149&lt;6.15,A149&gt;=5.55),"versicolor",IF(AND(D149&gt;=1.7,D149&gt;=1.45,A149&gt;=6.15,A149&gt;=5.55),"virginica",IF(AND(G149&lt;9.333,C149&gt;=4.8,F149&lt;0.85,A149&lt;6.15,A149&gt;=5.55),"versicolor",IF(AND(G149&gt;=9.333,C149&gt;=4.8,F149&lt;0.85,A149&lt;6.15,A149&gt;=5.55),"virginica",IF(AND(C149&lt;4.9,D149&lt;1.7,D149&gt;=1.45,A149&gt;=6.15,A149&gt;=5.55),"versicolor",IF(AND(C149&gt;=4.9,D149&lt;1.7,D149&gt;=1.45,A149&gt;=6.15,A149&gt;=5.55),"virginica","shouldnthappen"))))))))))))</f>
        <v>virginica</v>
      </c>
      <c r="BD149" s="1" t="str">
        <f aca="false">IF(AND(C149&lt;2.35),"setosa",IF(AND(C149&lt;4.75,B149&lt;2.55,C149&gt;=2.35),"versicolor",IF(AND(C149&gt;=4.75,B149&lt;2.55,C149&gt;=2.35),"virginica",IF(AND(C149&lt;4.75,B149&gt;=2.55,C149&gt;=2.35),"versicolor",IF(AND(D149&gt;=1.75,C149&gt;=4.75,B149&gt;=2.55,C149&gt;=2.35),"virginica",IF(AND(A149&gt;=6.5,D149&lt;1.75,C149&gt;=4.75,B149&gt;=2.55,C149&gt;=2.35),"versicolor",IF(AND(A149&lt;6.05,A149&lt;6.5,D149&lt;1.75,C149&gt;=4.75,B149&gt;=2.55,C149&gt;=2.35),"versicolor",IF(AND(A149&gt;=6.05,A149&lt;6.5,D149&lt;1.75,C149&gt;=4.75,B149&gt;=2.55,C149&gt;=2.35),"virginica","shouldnthappen"))))))))</f>
        <v>virginica</v>
      </c>
      <c r="BE149" s="1" t="str">
        <f aca="false">IF(AND(C149&lt;2.5),"setosa",IF(AND(D149&lt;1.65,C149&lt;4.75,C149&gt;=2.5),"versicolor",IF(AND(D149&gt;=1.65,C149&lt;4.75,C149&gt;=2.5),"virginica",IF(AND(D149&gt;=1.75,C149&gt;=4.75,C149&gt;=2.5),"virginica",IF(AND(C149&lt;4.95,D149&lt;1.75,C149&gt;=4.75,C149&gt;=2.5),"versicolor",IF(AND(A149&lt;6.5,C149&gt;=4.95,D149&lt;1.75,C149&gt;=4.75,C149&gt;=2.5),"virginica",IF(AND(A149&gt;=6.5,C149&gt;=4.95,D149&lt;1.75,C149&gt;=4.75,C149&gt;=2.5),"versicolor","shouldnthappen")))))))</f>
        <v>virginica</v>
      </c>
      <c r="BF149" s="1" t="str">
        <f aca="false">IF(AND(G149&gt;=15.244),"virginica",IF(AND(C149&lt;3.2,B149&gt;=3.15,G149&lt;15.244),"setosa",IF(AND(A149&gt;=4.95,C149&lt;4.7,B149&lt;3.15,G149&lt;15.244),"versicolor",IF(AND(C149&gt;=5.15,C149&gt;=4.7,B149&lt;3.15,G149&lt;15.244),"virginica",IF(AND(A149&gt;=6.45,C149&gt;=3.2,B149&gt;=3.15,G149&lt;15.244),"virginica",IF(AND(D149&lt;0.95,A149&lt;4.95,C149&lt;4.7,B149&lt;3.15,G149&lt;15.244),"setosa",IF(AND(D149&gt;=0.95,A149&lt;4.95,C149&lt;4.7,B149&lt;3.15,G149&lt;15.244),"virginica",IF(AND(F149&lt;0.816,A149&lt;6.45,C149&gt;=3.2,B149&gt;=3.15,G149&lt;15.244),"virginica",IF(AND(F149&gt;=0.816,A149&lt;6.45,C149&gt;=3.2,B149&gt;=3.15,G149&lt;15.244),"versicolor",IF(AND(A149&gt;=6.5,B149&lt;3.05,C149&lt;5.15,C149&gt;=4.7,B149&lt;3.15,G149&lt;15.244),"versicolor",IF(AND(G149&lt;11.093,B149&gt;=3.05,C149&lt;5.15,C149&gt;=4.7,B149&lt;3.15,G149&lt;15.244),"virginica",IF(AND(G149&gt;=11.093,B149&gt;=3.05,C149&lt;5.15,C149&gt;=4.7,B149&lt;3.15,G149&lt;15.244),"versicolor",IF(AND(D149&gt;=1.7,A149&lt;6.5,B149&lt;3.05,C149&lt;5.15,C149&gt;=4.7,B149&lt;3.15,G149&lt;15.244),"virginica",IF(AND(G149&lt;7.498,D149&lt;1.7,A149&lt;6.5,B149&lt;3.05,C149&lt;5.15,C149&gt;=4.7,B149&lt;3.15,G149&lt;15.244),"virginica",IF(AND(G149&gt;=7.498,D149&lt;1.7,A149&lt;6.5,B149&lt;3.05,C149&lt;5.15,C149&gt;=4.7,B149&lt;3.15,G149&lt;15.244),"versicolor","shouldnthappen")))))))))))))))</f>
        <v>virginica</v>
      </c>
      <c r="BG149" s="1" t="str">
        <f aca="false">IF(AND(B149&gt;=3.35,C149&lt;4.85),"setosa",IF(AND(D149&gt;=1.75,C149&gt;=4.85),"virginica",IF(AND(D149&lt;0.75,B149&lt;3.35,C149&lt;4.85),"setosa",IF(AND(G149&gt;=13.879,D149&lt;1.75,C149&gt;=4.85),"versicolor",IF(AND(F149&gt;=0.9,D149&gt;=0.75,B149&lt;3.35,C149&lt;4.85),"virginica",IF(AND(F149&gt;=0.405,G149&lt;13.879,D149&lt;1.75,C149&gt;=4.85),"virginica",IF(AND(B149&gt;=2.55,F149&lt;0.9,D149&gt;=0.75,B149&lt;3.35,C149&lt;4.85),"versicolor",IF(AND(G149&lt;7.498,F149&lt;0.405,G149&lt;13.879,D149&lt;1.75,C149&gt;=4.85),"virginica",IF(AND(G149&gt;=7.498,F149&lt;0.405,G149&lt;13.879,D149&lt;1.75,C149&gt;=4.85),"versicolor",IF(AND(G149&lt;5.656,B149&lt;2.55,F149&lt;0.9,D149&gt;=0.75,B149&lt;3.35,C149&lt;4.85),"virginica",IF(AND(G149&gt;=5.656,B149&lt;2.55,F149&lt;0.9,D149&gt;=0.75,B149&lt;3.35,C149&lt;4.85),"versicolor","shouldnthappen")))))))))))</f>
        <v>virginica</v>
      </c>
      <c r="BH149" s="1" t="str">
        <f aca="false">IF(AND(D149&lt;0.7),"setosa",IF(AND(D149&gt;=1.65,A149&lt;6.65,D149&gt;=0.7),"virginica",IF(AND(D149&lt;1.55,A149&gt;=6.65,D149&gt;=0.7),"versicolor",IF(AND(D149&gt;=1.55,A149&gt;=6.65,D149&gt;=0.7),"virginica",IF(AND(F149&gt;=0.529,D149&lt;1.65,A149&lt;6.65,D149&gt;=0.7),"versicolor",IF(AND(C149&gt;=5.35,F149&lt;0.529,D149&lt;1.65,A149&lt;6.65,D149&gt;=0.7),"virginica",IF(AND(G149&gt;=7.411,C149&lt;5.35,F149&lt;0.529,D149&lt;1.65,A149&lt;6.65,D149&gt;=0.7),"versicolor",IF(AND(G149&lt;6.927,G149&lt;7.411,C149&lt;5.35,F149&lt;0.529,D149&lt;1.65,A149&lt;6.65,D149&gt;=0.7),"versicolor",IF(AND(G149&gt;=6.927,G149&lt;7.411,C149&lt;5.35,F149&lt;0.529,D149&lt;1.65,A149&lt;6.65,D149&gt;=0.7),"virginica","shouldnthappen")))))))))</f>
        <v>virginica</v>
      </c>
      <c r="BI149" s="1" t="str">
        <f aca="false">IF(AND(D149&gt;=1.7),"virginica",IF(AND(D149&lt;0.7,D149&lt;1.7),"setosa",IF(AND(D149&lt;1.45,G149&lt;7.37,D149&gt;=0.7,D149&lt;1.7),"versicolor",IF(AND(D149&gt;=1.45,G149&lt;7.37,D149&gt;=0.7,D149&lt;1.7),"virginica",IF(AND(B149&gt;=2.65,G149&gt;=7.37,D149&gt;=0.7,D149&lt;1.7),"versicolor",IF(AND(C149&lt;5.05,B149&lt;2.65,G149&gt;=7.37,D149&gt;=0.7,D149&lt;1.7),"versicolor",IF(AND(C149&gt;=5.05,B149&lt;2.65,G149&gt;=7.37,D149&gt;=0.7,D149&lt;1.7),"virginica","shouldnthappen")))))))</f>
        <v>virginica</v>
      </c>
    </row>
    <row r="150" customFormat="false" ht="13.8" hidden="false" customHeight="false" outlineLevel="0" collapsed="false">
      <c r="A150" s="1" t="n">
        <v>6.7</v>
      </c>
      <c r="B150" s="1" t="n">
        <v>3.1</v>
      </c>
      <c r="C150" s="1" t="n">
        <v>5.6</v>
      </c>
      <c r="D150" s="1" t="n">
        <v>2.4</v>
      </c>
      <c r="E150" s="1" t="s">
        <v>93</v>
      </c>
      <c r="F150" s="1" t="n">
        <v>0.515965861501172</v>
      </c>
      <c r="G150" s="1" t="n">
        <v>12.8393655650318</v>
      </c>
      <c r="H150" s="11" t="str">
        <f aca="false">E150</f>
        <v>virginica</v>
      </c>
      <c r="I150" s="1" t="str">
        <f aca="false">INDEX(L150:BI150, MODE(MATCH(L150:BI150, L150:BI150, 0 )))</f>
        <v>virginica</v>
      </c>
      <c r="J150" s="12" t="n">
        <f aca="false">COUNTIF(L150:BI150, H150) / COUNTA(L150:BI150)</f>
        <v>1</v>
      </c>
      <c r="K150" s="13" t="n">
        <f aca="false">I150=H150</f>
        <v>1</v>
      </c>
      <c r="L150" s="1" t="str">
        <f aca="false">IF(AND(C150&lt;3.65,B150&gt;=3.35),"setosa",IF(AND(C150&gt;=3.65,B150&gt;=3.35),"virginica",IF(AND(C150&lt;2.35,C150&lt;4.85,B150&lt;3.35),"setosa",IF(AND(F150&gt;=0.899,C150&gt;=2.35,C150&lt;4.85,B150&lt;3.35),"virginica",IF(AND(G150&gt;=8.268,B150&lt;2.75,C150&gt;=4.85,B150&lt;3.35),"virginica",IF(AND(D150&lt;1.55,B150&gt;=2.75,C150&gt;=4.85,B150&lt;3.35),"versicolor",IF(AND(D150&gt;=1.55,B150&gt;=2.75,C150&gt;=4.85,B150&lt;3.35),"virginica",IF(AND(G150&lt;6.537,F150&lt;0.899,C150&gt;=2.35,C150&lt;4.85,B150&lt;3.35),"virginica",IF(AND(G150&gt;=6.537,F150&lt;0.899,C150&gt;=2.35,C150&lt;4.85,B150&lt;3.35),"versicolor",IF(AND(G150&lt;6.878,G150&lt;8.268,B150&lt;2.75,C150&gt;=4.85,B150&lt;3.35),"virginica",IF(AND(G150&gt;=6.878,G150&lt;8.268,B150&lt;2.75,C150&gt;=4.85,B150&lt;3.35),"versicolor","shouldnthappen")))))))))))</f>
        <v>virginica</v>
      </c>
      <c r="M150" s="1" t="str">
        <f aca="false">IF(AND(C150&lt;2.6),"setosa",IF(AND(D150&gt;=1.75,C150&gt;=2.6),"virginica",IF(AND(G150&lt;6.094,D150&lt;1.75,C150&gt;=2.6),"virginica",IF(AND(D150&lt;1.35,G150&gt;=6.094,D150&lt;1.75,C150&gt;=2.6),"versicolor",IF(AND(C150&lt;5.05,D150&gt;=1.35,G150&gt;=6.094,D150&lt;1.75,C150&gt;=2.6),"versicolor",IF(AND(C150&gt;=5.05,D150&gt;=1.35,G150&gt;=6.094,D150&lt;1.75,C150&gt;=2.6),"virginica","shouldnthappen"))))))</f>
        <v>virginica</v>
      </c>
      <c r="N150" s="1" t="str">
        <f aca="false">IF(AND(A150&lt;6.6,B150&gt;=3.45),"setosa",IF(AND(A150&gt;=6.6,B150&gt;=3.45),"virginica",IF(AND(D150&lt;0.7,C150&lt;4.75,B150&lt;3.45),"setosa",IF(AND(D150&gt;=0.7,C150&lt;4.75,B150&lt;3.45),"versicolor",IF(AND(C150&gt;=5.15,C150&gt;=4.75,B150&lt;3.45),"virginica",IF(AND(D150&gt;=1.7,A150&lt;6.5,C150&lt;5.15,C150&gt;=4.75,B150&lt;3.45),"virginica",IF(AND(C150&lt;5.05,A150&gt;=6.5,C150&lt;5.15,C150&gt;=4.75,B150&lt;3.45),"versicolor",IF(AND(C150&gt;=5.05,A150&gt;=6.5,C150&lt;5.15,C150&gt;=4.75,B150&lt;3.45),"virginica",IF(AND(G150&lt;7.498,D150&lt;1.7,A150&lt;6.5,C150&lt;5.15,C150&gt;=4.75,B150&lt;3.45),"virginica",IF(AND(G150&gt;=7.498,D150&lt;1.7,A150&lt;6.5,C150&lt;5.15,C150&gt;=4.75,B150&lt;3.45),"versicolor","shouldnthappen"))))))))))</f>
        <v>virginica</v>
      </c>
      <c r="O150" s="1" t="str">
        <f aca="false">IF(AND(D150&lt;0.75),"setosa",IF(AND(C150&lt;4.75,C150&lt;4.85,D150&gt;=0.75),"versicolor",IF(AND(A150&gt;=6.05,C150&gt;=4.85,D150&gt;=0.75),"virginica",IF(AND(D150&lt;1.6,C150&gt;=4.75,C150&lt;4.85,D150&gt;=0.75),"versicolor",IF(AND(D150&gt;=1.6,C150&gt;=4.75,C150&lt;4.85,D150&gt;=0.75),"virginica",IF(AND(A150&lt;5.9,A150&lt;6.05,C150&gt;=4.85,D150&gt;=0.75),"virginica",IF(AND(A150&gt;=5.9,A150&lt;6.05,C150&gt;=4.85,D150&gt;=0.75),"versicolor","shouldnthappen")))))))</f>
        <v>virginica</v>
      </c>
      <c r="P150" s="1" t="str">
        <f aca="false">IF(AND(D150&lt;0.75),"setosa",IF(AND(A150&lt;5.55,D150&gt;=0.75),"versicolor",IF(AND(D150&gt;=1.7,G150&lt;13.158,A150&gt;=5.55,D150&gt;=0.75),"virginica",IF(AND(B150&lt;2.45,D150&lt;1.7,G150&lt;13.158,A150&gt;=5.55,D150&gt;=0.75),"virginica",IF(AND(B150&gt;=2.45,D150&lt;1.7,G150&lt;13.158,A150&gt;=5.55,D150&gt;=0.75),"versicolor",IF(AND(B150&gt;=3.05,G150&lt;15.551,G150&gt;=13.158,A150&gt;=5.55,D150&gt;=0.75),"versicolor",IF(AND(B150&lt;2.9,G150&gt;=15.551,G150&gt;=13.158,A150&gt;=5.55,D150&gt;=0.75),"versicolor",IF(AND(B150&gt;=2.9,G150&gt;=15.551,G150&gt;=13.158,A150&gt;=5.55,D150&gt;=0.75),"virginica",IF(AND(D150&lt;1.3,G150&lt;14.221,B150&lt;3.05,G150&lt;15.551,G150&gt;=13.158,A150&gt;=5.55,D150&gt;=0.75),"versicolor",IF(AND(D150&gt;=1.3,G150&lt;14.221,B150&lt;3.05,G150&lt;15.551,G150&gt;=13.158,A150&gt;=5.55,D150&gt;=0.75),"virginica",IF(AND(C150&lt;4.9,G150&gt;=14.221,B150&lt;3.05,G150&lt;15.551,G150&gt;=13.158,A150&gt;=5.55,D150&gt;=0.75),"versicolor",IF(AND(C150&gt;=4.9,G150&gt;=14.221,B150&lt;3.05,G150&lt;15.551,G150&gt;=13.158,A150&gt;=5.55,D150&gt;=0.75),"virginica","shouldnthappen"))))))))))))</f>
        <v>virginica</v>
      </c>
      <c r="Q150" s="1" t="str">
        <f aca="false">IF(AND(C150&lt;2.6),"setosa",IF(AND(A150&gt;=4.95,C150&lt;4.75,C150&gt;=2.6),"versicolor",IF(AND(D150&gt;=1.75,C150&gt;=4.75,C150&gt;=2.6),"virginica",IF(AND(B150&lt;2.45,A150&lt;4.95,C150&lt;4.75,C150&gt;=2.6),"versicolor",IF(AND(B150&gt;=2.45,A150&lt;4.95,C150&lt;4.75,C150&gt;=2.6),"virginica",IF(AND(G150&lt;7.498,D150&lt;1.75,C150&gt;=4.75,C150&gt;=2.6),"virginica",IF(AND(F150&lt;0.417,G150&gt;=7.498,D150&lt;1.75,C150&gt;=4.75,C150&gt;=2.6),"versicolor",IF(AND(F150&lt;0.442,F150&gt;=0.417,G150&gt;=7.498,D150&lt;1.75,C150&gt;=4.75,C150&gt;=2.6),"virginica",IF(AND(F150&gt;=0.442,F150&gt;=0.417,G150&gt;=7.498,D150&lt;1.75,C150&gt;=4.75,C150&gt;=2.6),"versicolor","shouldnthappen")))))))))</f>
        <v>virginica</v>
      </c>
      <c r="R150" s="1" t="str">
        <f aca="false">IF(AND(D150&lt;0.75),"setosa",IF(AND(D150&lt;1.75,A150&gt;=6.25,D150&gt;=0.75),"versicolor",IF(AND(D150&gt;=1.75,A150&gt;=6.25,D150&gt;=0.75),"virginica",IF(AND(D150&lt;1.6,C150&lt;4.75,A150&lt;6.25,D150&gt;=0.75),"versicolor",IF(AND(D150&gt;=1.6,C150&lt;4.75,A150&lt;6.25,D150&gt;=0.75),"virginica",IF(AND(G150&lt;6.998,C150&gt;=4.75,A150&lt;6.25,D150&gt;=0.75),"virginica",IF(AND(A150&lt;6.05,G150&gt;=6.998,C150&gt;=4.75,A150&lt;6.25,D150&gt;=0.75),"versicolor",IF(AND(A150&gt;=6.05,G150&gt;=6.998,C150&gt;=4.75,A150&lt;6.25,D150&gt;=0.75),"virginica","shouldnthappen"))))))))</f>
        <v>virginica</v>
      </c>
      <c r="S150" s="1" t="str">
        <f aca="false">IF(AND(B150&gt;=3.05,A150&lt;5.45),"setosa",IF(AND(C150&lt;2.2,B150&lt;3.05,A150&lt;5.45),"setosa",IF(AND(C150&gt;=2.2,B150&lt;3.05,A150&lt;5.45),"versicolor",IF(AND(B150&lt;3.7,C150&lt;4.8,A150&gt;=5.45),"versicolor",IF(AND(B150&gt;=3.7,C150&lt;4.8,A150&gt;=5.45),"setosa",IF(AND(G150&lt;13.757,C150&lt;5.05,C150&gt;=4.8,A150&gt;=5.45),"virginica",IF(AND(G150&gt;=13.757,C150&lt;5.05,C150&gt;=4.8,A150&gt;=5.45),"versicolor",IF(AND(C150&gt;=5.15,C150&gt;=5.05,C150&gt;=4.8,A150&gt;=5.45),"virginica",IF(AND(A150&lt;5.95,C150&lt;5.15,C150&gt;=5.05,C150&gt;=4.8,A150&gt;=5.45),"virginica",IF(AND(D150&gt;=1.8,A150&gt;=5.95,C150&lt;5.15,C150&gt;=5.05,C150&gt;=4.8,A150&gt;=5.45),"virginica",IF(AND(B150&lt;2.75,D150&lt;1.8,A150&gt;=5.95,C150&lt;5.15,C150&gt;=5.05,C150&gt;=4.8,A150&gt;=5.45),"versicolor",IF(AND(B150&gt;=2.75,D150&lt;1.8,A150&gt;=5.95,C150&lt;5.15,C150&gt;=5.05,C150&gt;=4.8,A150&gt;=5.45),"virginica","shouldnthappen"))))))))))))</f>
        <v>virginica</v>
      </c>
      <c r="T150" s="1" t="str">
        <f aca="false">IF(AND(C150&lt;2.6),"setosa",IF(AND(D150&lt;1.65,C150&lt;4.75,C150&gt;=2.6),"versicolor",IF(AND(D150&gt;=1.65,C150&lt;4.75,C150&gt;=2.6),"virginica",IF(AND(G150&gt;=8.494,A150&lt;6.6,C150&gt;=4.75,C150&gt;=2.6),"virginica",IF(AND(C150&lt;5.2,A150&gt;=6.6,C150&gt;=4.75,C150&gt;=2.6),"versicolor",IF(AND(C150&gt;=5.2,A150&gt;=6.6,C150&gt;=4.75,C150&gt;=2.6),"virginica",IF(AND(A150&lt;5.95,G150&lt;8.494,A150&lt;6.6,C150&gt;=4.75,C150&gt;=2.6),"virginica",IF(AND(A150&gt;=5.95,G150&lt;8.494,A150&lt;6.6,C150&gt;=4.75,C150&gt;=2.6),"versicolor","shouldnthappen"))))))))</f>
        <v>virginica</v>
      </c>
      <c r="U150" s="1" t="str">
        <f aca="false">IF(AND(C150&lt;3.65,B150&gt;=3.35),"setosa",IF(AND(C150&gt;=3.65,B150&gt;=3.35),"virginica",IF(AND(C150&lt;2.35,A150&lt;6.25,B150&lt;3.35),"setosa",IF(AND(C150&lt;4.85,A150&gt;=6.25,B150&lt;3.35),"versicolor",IF(AND(G150&gt;=15.426,C150&gt;=2.35,A150&lt;6.25,B150&lt;3.35),"virginica",IF(AND(D150&gt;=1.55,C150&gt;=4.85,A150&gt;=6.25,B150&lt;3.35),"virginica",IF(AND(D150&lt;1.8,G150&lt;15.426,C150&gt;=2.35,A150&lt;6.25,B150&lt;3.35),"versicolor",IF(AND(D150&gt;=1.8,G150&lt;15.426,C150&gt;=2.35,A150&lt;6.25,B150&lt;3.35),"virginica",IF(AND(B150&lt;2.95,D150&lt;1.55,C150&gt;=4.85,A150&gt;=6.25,B150&lt;3.35),"virginica",IF(AND(B150&gt;=2.95,D150&lt;1.55,C150&gt;=4.85,A150&gt;=6.25,B150&lt;3.35),"versicolor","shouldnthappen"))))))))))</f>
        <v>virginica</v>
      </c>
      <c r="V150" s="1" t="str">
        <f aca="false">IF(AND(C150&lt;2.6),"setosa",IF(AND(C150&gt;=4.85,C150&gt;=2.6),"virginica",IF(AND(F150&gt;=0.9,C150&lt;4.85,C150&gt;=2.6),"virginica",IF(AND(G150&lt;5.656,F150&lt;0.9,C150&lt;4.85,C150&gt;=2.6),"virginica",IF(AND(G150&gt;=5.656,F150&lt;0.9,C150&lt;4.85,C150&gt;=2.6),"versicolor","shouldnthappen")))))</f>
        <v>virginica</v>
      </c>
      <c r="W150" s="1" t="str">
        <f aca="false">IF(AND(D150&gt;=1.75,G150&gt;=13.795),"virginica",IF(AND(D150&gt;=1.5,G150&gt;=12.335,G150&lt;13.795),"virginica",IF(AND(C150&lt;2.45,C150&lt;4.85,G150&lt;12.335,G150&lt;13.795),"setosa",IF(AND(C150&gt;=2.45,C150&lt;4.85,G150&lt;12.335,G150&lt;13.795),"versicolor",IF(AND(D150&gt;=1.7,C150&gt;=4.85,G150&lt;12.335,G150&lt;13.795),"virginica",IF(AND(B150&gt;=3.25,D150&lt;1.5,G150&gt;=12.335,G150&lt;13.795),"setosa",IF(AND(D150&lt;1,F150&lt;0.255,D150&lt;1.75,G150&gt;=13.795),"setosa",IF(AND(D150&gt;=1,F150&lt;0.255,D150&lt;1.75,G150&gt;=13.795),"versicolor",IF(AND(A150&lt;5.4,F150&gt;=0.255,D150&lt;1.75,G150&gt;=13.795),"setosa",IF(AND(A150&gt;=5.4,F150&gt;=0.255,D150&lt;1.75,G150&gt;=13.795),"versicolor",IF(AND(A150&lt;6.15,D150&lt;1.7,C150&gt;=4.85,G150&lt;12.335,G150&lt;13.795),"versicolor",IF(AND(A150&gt;=6.15,D150&lt;1.7,C150&gt;=4.85,G150&lt;12.335,G150&lt;13.795),"virginica",IF(AND(C150&lt;5,B150&lt;3.25,D150&lt;1.5,G150&gt;=12.335,G150&lt;13.795),"versicolor",IF(AND(C150&gt;=5,B150&lt;3.25,D150&lt;1.5,G150&gt;=12.335,G150&lt;13.795),"virginica","shouldnthappen"))))))))))))))</f>
        <v>virginica</v>
      </c>
      <c r="X150" s="1" t="str">
        <f aca="false">IF(AND(C150&lt;2.5,A150&lt;5.55),"setosa",IF(AND(F150&lt;0.096,A150&gt;=5.55),"virginica",IF(AND(D150&lt;1.6,C150&gt;=2.5,A150&lt;5.55),"versicolor",IF(AND(D150&gt;=1.6,C150&gt;=2.5,A150&lt;5.55),"virginica",IF(AND(F150&gt;=0.156,C150&lt;4.75,F150&gt;=0.096,A150&gt;=5.55),"versicolor",IF(AND(D150&gt;=1.75,C150&gt;=4.75,F150&gt;=0.096,A150&gt;=5.55),"virginica",IF(AND(B150&lt;3.3,F150&lt;0.156,C150&lt;4.75,F150&gt;=0.096,A150&gt;=5.55),"versicolor",IF(AND(B150&gt;=3.3,F150&lt;0.156,C150&lt;4.75,F150&gt;=0.096,A150&gt;=5.55),"setosa",IF(AND(B150&lt;2.45,A150&lt;6.05,D150&lt;1.75,C150&gt;=4.75,F150&gt;=0.096,A150&gt;=5.55),"virginica",IF(AND(B150&gt;=2.45,A150&lt;6.05,D150&lt;1.75,C150&gt;=4.75,F150&gt;=0.096,A150&gt;=5.55),"versicolor",IF(AND(F150&lt;0.205,A150&gt;=6.05,D150&lt;1.75,C150&gt;=4.75,F150&gt;=0.096,A150&gt;=5.55),"versicolor",IF(AND(F150&gt;=0.205,A150&gt;=6.05,D150&lt;1.75,C150&gt;=4.75,F150&gt;=0.096,A150&gt;=5.55),"virginica","shouldnthappen"))))))))))))</f>
        <v>virginica</v>
      </c>
      <c r="Y150" s="1" t="str">
        <f aca="false">IF(AND(C150&lt;2.35,A150&lt;5.55),"setosa",IF(AND(C150&gt;=5.05,A150&gt;=5.55),"virginica",IF(AND(D150&lt;1.6,C150&gt;=2.35,A150&lt;5.55),"versicolor",IF(AND(D150&gt;=1.6,C150&gt;=2.35,A150&lt;5.55),"virginica",IF(AND(D150&gt;=1.75,C150&lt;5.05,A150&gt;=5.55),"virginica",IF(AND(B150&gt;=3.55,D150&lt;1.75,C150&lt;5.05,A150&gt;=5.55),"setosa",IF(AND(G150&lt;6.3,B150&lt;3.55,D150&lt;1.75,C150&lt;5.05,A150&gt;=5.55),"virginica",IF(AND(G150&gt;=6.3,B150&lt;3.55,D150&lt;1.75,C150&lt;5.05,A150&gt;=5.55),"versicolor","shouldnthappen"))))))))</f>
        <v>virginica</v>
      </c>
      <c r="Z150" s="1" t="str">
        <f aca="false">IF(AND(D150&lt;0.75),"setosa",IF(AND(B150&gt;=2.55,C150&lt;4.85,D150&gt;=0.75),"versicolor",IF(AND(D150&gt;=1.7,C150&gt;=4.85,D150&gt;=0.75),"virginica",IF(AND(D150&lt;1.6,B150&lt;2.55,C150&lt;4.85,D150&gt;=0.75),"versicolor",IF(AND(D150&gt;=1.6,B150&lt;2.55,C150&lt;4.85,D150&gt;=0.75),"virginica",IF(AND(B150&lt;2.65,D150&lt;1.7,C150&gt;=4.85,D150&gt;=0.75),"virginica",IF(AND(F150&lt;0.325,B150&gt;=2.65,D150&lt;1.7,C150&gt;=4.85,D150&gt;=0.75),"virginica",IF(AND(G150&lt;10.717,F150&gt;=0.325,B150&gt;=2.65,D150&lt;1.7,C150&gt;=4.85,D150&gt;=0.75),"versicolor",IF(AND(G150&gt;=10.717,F150&gt;=0.325,B150&gt;=2.65,D150&lt;1.7,C150&gt;=4.85,D150&gt;=0.75),"virginica","shouldnthappen")))))))))</f>
        <v>virginica</v>
      </c>
      <c r="AA150" s="1" t="str">
        <f aca="false">IF(AND(D150&lt;0.75),"setosa",IF(AND(D150&gt;=1.75,D150&gt;=0.75),"virginica",IF(AND(F150&gt;=0.455,D150&lt;1.75,D150&gt;=0.75),"versicolor",IF(AND(D150&lt;1.45,F150&lt;0.455,D150&lt;1.75,D150&gt;=0.75),"versicolor",IF(AND(F150&lt;0.247,D150&gt;=1.45,F150&lt;0.455,D150&lt;1.75,D150&gt;=0.75),"versicolor",IF(AND(F150&gt;=0.247,D150&gt;=1.45,F150&lt;0.455,D150&lt;1.75,D150&gt;=0.75),"virginica","shouldnthappen"))))))</f>
        <v>virginica</v>
      </c>
      <c r="AB150" s="1" t="str">
        <f aca="false">IF(AND(F150&gt;=0.221,B150&gt;=3.35),"setosa",IF(AND(A150&lt;5.3,F150&gt;=0.683,B150&lt;3.35),"setosa",IF(AND(A150&lt;6.45,F150&lt;0.221,B150&gt;=3.35),"setosa",IF(AND(A150&gt;=6.45,F150&lt;0.221,B150&gt;=3.35),"virginica",IF(AND(G150&lt;6.3,A150&lt;6.25,F150&lt;0.683,B150&lt;3.35),"virginica",IF(AND(G150&lt;13.795,A150&gt;=6.25,F150&lt;0.683,B150&lt;3.35),"virginica",IF(AND(D150&lt;1.65,A150&gt;=5.3,F150&gt;=0.683,B150&lt;3.35),"versicolor",IF(AND(D150&gt;=1.65,A150&gt;=5.3,F150&gt;=0.683,B150&lt;3.35),"virginica",IF(AND(D150&lt;0.6,G150&gt;=6.3,A150&lt;6.25,F150&lt;0.683,B150&lt;3.35),"setosa",IF(AND(D150&lt;1.7,G150&gt;=13.795,A150&gt;=6.25,F150&lt;0.683,B150&lt;3.35),"versicolor",IF(AND(D150&gt;=1.7,G150&gt;=13.795,A150&gt;=6.25,F150&lt;0.683,B150&lt;3.35),"virginica",IF(AND(C150&gt;=5.35,D150&gt;=0.6,G150&gt;=6.3,A150&lt;6.25,F150&lt;0.683,B150&lt;3.35),"virginica",IF(AND(D150&lt;1.75,C150&lt;5.35,D150&gt;=0.6,G150&gt;=6.3,A150&lt;6.25,F150&lt;0.683,B150&lt;3.35),"versicolor",IF(AND(D150&gt;=1.75,C150&lt;5.35,D150&gt;=0.6,G150&gt;=6.3,A150&lt;6.25,F150&lt;0.683,B150&lt;3.35),"virginica","shouldnthappen"))))))))))))))</f>
        <v>virginica</v>
      </c>
      <c r="AC150" s="1" t="str">
        <f aca="false">IF(AND(B150&gt;=3.3),"setosa",IF(AND(C150&lt;2.45,D150&lt;1.55,B150&lt;3.3),"setosa",IF(AND(F150&gt;=0.211,D150&gt;=1.55,B150&lt;3.3),"virginica",IF(AND(C150&lt;4.9,C150&gt;=2.45,D150&lt;1.55,B150&lt;3.3),"versicolor",IF(AND(C150&gt;=4.9,C150&gt;=2.45,D150&lt;1.55,B150&lt;3.3),"virginica",IF(AND(F150&lt;0.138,F150&lt;0.211,D150&gt;=1.55,B150&lt;3.3),"virginica",IF(AND(F150&gt;=0.138,F150&lt;0.211,D150&gt;=1.55,B150&lt;3.3),"versicolor","shouldnthappen")))))))</f>
        <v>virginica</v>
      </c>
      <c r="AD150" s="1" t="str">
        <f aca="false">IF(AND(D150&gt;=1.75),"virginica",IF(AND(D150&lt;0.75,D150&lt;1.75),"setosa",IF(AND(D150&lt;1.35,D150&gt;=0.75,D150&lt;1.75),"versicolor",IF(AND(B150&lt;2.6,C150&lt;4.85,D150&gt;=1.35,D150&gt;=0.75,D150&lt;1.75),"virginica",IF(AND(B150&gt;=2.6,C150&lt;4.85,D150&gt;=1.35,D150&gt;=0.75,D150&lt;1.75),"versicolor",IF(AND(A150&lt;6.4,C150&gt;=4.85,D150&gt;=1.35,D150&gt;=0.75,D150&lt;1.75),"virginica",IF(AND(A150&gt;=6.4,C150&gt;=4.85,D150&gt;=1.35,D150&gt;=0.75,D150&lt;1.75),"versicolor","shouldnthappen")))))))</f>
        <v>virginica</v>
      </c>
      <c r="AE150" s="1" t="str">
        <f aca="false">IF(AND(C150&lt;2.45),"setosa",IF(AND(F150&lt;0.07,C150&gt;=2.45),"virginica",IF(AND(A150&gt;=5,C150&lt;4.75,F150&gt;=0.07,C150&gt;=2.45),"versicolor",IF(AND(F150&lt;0.182,C150&gt;=4.75,F150&gt;=0.07,C150&gt;=2.45),"versicolor",IF(AND(B150&lt;2.45,A150&lt;5,C150&lt;4.75,F150&gt;=0.07,C150&gt;=2.45),"versicolor",IF(AND(B150&gt;=2.45,A150&lt;5,C150&lt;4.75,F150&gt;=0.07,C150&gt;=2.45),"virginica",IF(AND(F150&gt;=0.468,F150&gt;=0.182,C150&gt;=4.75,F150&gt;=0.07,C150&gt;=2.45),"virginica",IF(AND(A150&gt;=6.85,F150&lt;0.468,F150&gt;=0.182,C150&gt;=4.75,F150&gt;=0.07,C150&gt;=2.45),"virginica",IF(AND(B150&lt;2.6,A150&lt;6.85,F150&lt;0.468,F150&gt;=0.182,C150&gt;=4.75,F150&gt;=0.07,C150&gt;=2.45),"virginica",IF(AND(B150&gt;=2.6,A150&lt;6.85,F150&lt;0.468,F150&gt;=0.182,C150&gt;=4.75,F150&gt;=0.07,C150&gt;=2.45),"versicolor","shouldnthappen"))))))))))</f>
        <v>virginica</v>
      </c>
      <c r="AF150" s="1" t="str">
        <f aca="false">IF(AND(D150&lt;0.75,A150&lt;5.45),"setosa",IF(AND(D150&gt;=1.75,A150&gt;=5.45),"virginica",IF(AND(G150&lt;6.094,D150&gt;=0.75,A150&lt;5.45),"virginica",IF(AND(G150&gt;=6.094,D150&gt;=0.75,A150&lt;5.45),"versicolor",IF(AND(C150&lt;2.75,D150&lt;1.75,A150&gt;=5.45),"setosa",IF(AND(D150&lt;1.45,C150&gt;=2.75,D150&lt;1.75,A150&gt;=5.45),"versicolor",IF(AND(B150&lt;2.75,D150&gt;=1.45,C150&gt;=2.75,D150&lt;1.75,A150&gt;=5.45),"versicolor",IF(AND(C150&lt;5.05,B150&gt;=2.75,D150&gt;=1.45,C150&gt;=2.75,D150&lt;1.75,A150&gt;=5.45),"versicolor",IF(AND(C150&gt;=5.05,B150&gt;=2.75,D150&gt;=1.45,C150&gt;=2.75,D150&lt;1.75,A150&gt;=5.45),"virginica","shouldnthappen")))))))))</f>
        <v>virginica</v>
      </c>
      <c r="AG150" s="1" t="str">
        <f aca="false">IF(AND(D150&lt;0.65,G150&lt;8.868,A150&lt;5.3),"setosa",IF(AND(C150&lt;2.6,G150&gt;=8.868,A150&lt;5.3),"setosa",IF(AND(C150&gt;=2.6,G150&gt;=8.868,A150&lt;5.3),"versicolor",IF(AND(C150&gt;=4.95,D150&lt;1.55,A150&gt;=5.3),"virginica",IF(AND(G150&lt;13.795,D150&gt;=1.55,A150&gt;=5.3),"virginica",IF(AND(C150&lt;3.75,D150&gt;=0.65,G150&lt;8.868,A150&lt;5.3),"versicolor",IF(AND(C150&gt;=3.75,D150&gt;=0.65,G150&lt;8.868,A150&lt;5.3),"virginica",IF(AND(C150&lt;2.6,C150&lt;4.95,D150&lt;1.55,A150&gt;=5.3),"setosa",IF(AND(C150&gt;=2.6,C150&lt;4.95,D150&lt;1.55,A150&gt;=5.3),"versicolor",IF(AND(C150&lt;4.75,G150&gt;=13.795,D150&gt;=1.55,A150&gt;=5.3),"versicolor",IF(AND(C150&gt;=4.75,G150&gt;=13.795,D150&gt;=1.55,A150&gt;=5.3),"virginica","shouldnthappen")))))))))))</f>
        <v>virginica</v>
      </c>
      <c r="AH150" s="1" t="str">
        <f aca="false">IF(AND(D150&lt;0.75),"setosa",IF(AND(C150&lt;4.75,D150&gt;=0.75),"versicolor",IF(AND(G150&lt;13.757,C150&gt;=4.75,D150&gt;=0.75),"virginica",IF(AND(B150&lt;3.05,G150&gt;=13.757,C150&gt;=4.75,D150&gt;=0.75),"virginica",IF(AND(A150&lt;6.65,B150&gt;=3.05,G150&gt;=13.757,C150&gt;=4.75,D150&gt;=0.75),"virginica",IF(AND(A150&gt;=6.65,B150&gt;=3.05,G150&gt;=13.757,C150&gt;=4.75,D150&gt;=0.75),"versicolor","shouldnthappen"))))))</f>
        <v>virginica</v>
      </c>
      <c r="AI150" s="1" t="str">
        <f aca="false">IF(AND(D150&lt;0.7),"setosa",IF(AND(C150&lt;4.75,D150&gt;=0.7),"versicolor",IF(AND(A150&lt;6.6,F150&lt;0.482,C150&gt;=4.75,D150&gt;=0.7),"virginica",IF(AND(C150&gt;=4.95,F150&gt;=0.482,C150&gt;=4.75,D150&gt;=0.7),"virginica",IF(AND(D150&lt;1.9,A150&gt;=6.6,F150&lt;0.482,C150&gt;=4.75,D150&gt;=0.7),"versicolor",IF(AND(D150&gt;=1.9,A150&gt;=6.6,F150&lt;0.482,C150&gt;=4.75,D150&gt;=0.7),"virginica",IF(AND(F150&gt;=0.766,C150&lt;4.95,F150&gt;=0.482,C150&gt;=4.75,D150&gt;=0.7),"virginica",IF(AND(B150&lt;2.95,F150&lt;0.766,C150&lt;4.95,F150&gt;=0.482,C150&gt;=4.75,D150&gt;=0.7),"virginica",IF(AND(B150&gt;=2.95,F150&lt;0.766,C150&lt;4.95,F150&gt;=0.482,C150&gt;=4.75,D150&gt;=0.7),"versicolor","shouldnthappen")))))))))</f>
        <v>virginica</v>
      </c>
      <c r="AJ150" s="1" t="str">
        <f aca="false">IF(AND(C150&lt;2.45,C150&lt;4.75),"setosa",IF(AND(D150&gt;=1.65,C150&gt;=4.75),"virginica",IF(AND(A150&lt;4.95,C150&gt;=2.45,C150&lt;4.75),"virginica",IF(AND(A150&gt;=4.95,C150&gt;=2.45,C150&lt;4.75),"versicolor",IF(AND(B150&lt;2.95,D150&lt;1.65,C150&gt;=4.75),"virginica",IF(AND(B150&gt;=2.95,D150&lt;1.65,C150&gt;=4.75),"versicolor","shouldnthappen"))))))</f>
        <v>virginica</v>
      </c>
      <c r="AK150" s="1" t="str">
        <f aca="false">IF(AND(D150&lt;0.75,A150&lt;5.45),"setosa",IF(AND(B150&lt;2.45,D150&gt;=0.75,A150&lt;5.45),"versicolor",IF(AND(A150&gt;=5.55,C150&lt;4.75,A150&gt;=5.45),"versicolor",IF(AND(C150&gt;=5.15,C150&gt;=4.75,A150&gt;=5.45),"virginica",IF(AND(G150&lt;6.094,B150&gt;=2.45,D150&gt;=0.75,A150&lt;5.45),"virginica",IF(AND(G150&gt;=6.094,B150&gt;=2.45,D150&gt;=0.75,A150&lt;5.45),"versicolor",IF(AND(D150&lt;0.6,A150&lt;5.55,C150&lt;4.75,A150&gt;=5.45),"setosa",IF(AND(D150&gt;=0.6,A150&lt;5.55,C150&lt;4.75,A150&gt;=5.45),"versicolor",IF(AND(C150&lt;4.95,C150&lt;5.15,C150&gt;=4.75,A150&gt;=5.45),"virginica",IF(AND(G150&lt;12.627,C150&lt;5.05,C150&gt;=4.95,C150&lt;5.15,C150&gt;=4.75,A150&gt;=5.45),"virginica",IF(AND(G150&gt;=12.627,C150&lt;5.05,C150&gt;=4.95,C150&lt;5.15,C150&gt;=4.75,A150&gt;=5.45),"versicolor",IF(AND(D150&lt;1.7,C150&gt;=5.05,C150&gt;=4.95,C150&lt;5.15,C150&gt;=4.75,A150&gt;=5.45),"versicolor",IF(AND(D150&gt;=1.7,C150&gt;=5.05,C150&gt;=4.95,C150&lt;5.15,C150&gt;=4.75,A150&gt;=5.45),"virginica","shouldnthappen")))))))))))))</f>
        <v>virginica</v>
      </c>
      <c r="AL150" s="1" t="str">
        <f aca="false">IF(AND(B150&lt;2.45,B150&lt;3.15),"versicolor",IF(AND(D150&lt;0.95,G150&lt;15.141,B150&gt;=3.15),"setosa",IF(AND(G150&lt;15.429,G150&gt;=15.141,B150&gt;=3.15),"versicolor",IF(AND(G150&gt;=15.429,G150&gt;=15.141,B150&gt;=3.15),"virginica",IF(AND(C150&lt;2.3,C150&lt;4.75,B150&gt;=2.45,B150&lt;3.15),"setosa",IF(AND(G150&gt;=16.072,C150&gt;=4.75,B150&gt;=2.45,B150&lt;3.15),"versicolor",IF(AND(G150&lt;11.833,D150&gt;=0.95,G150&lt;15.141,B150&gt;=3.15),"virginica",IF(AND(A150&lt;5,C150&gt;=2.3,C150&lt;4.75,B150&gt;=2.45,B150&lt;3.15),"virginica",IF(AND(A150&gt;=5,C150&gt;=2.3,C150&lt;4.75,B150&gt;=2.45,B150&lt;3.15),"versicolor",IF(AND(G150&lt;14.342,G150&gt;=11.833,D150&gt;=0.95,G150&lt;15.141,B150&gt;=3.15),"versicolor",IF(AND(G150&gt;=14.342,G150&gt;=11.833,D150&gt;=0.95,G150&lt;15.141,B150&gt;=3.15),"virginica",IF(AND(G150&lt;13.757,F150&gt;=0.741,G150&lt;16.072,C150&gt;=4.75,B150&gt;=2.45,B150&lt;3.15),"virginica",IF(AND(F150&gt;=0.546,A150&lt;6.15,F150&lt;0.741,G150&lt;16.072,C150&gt;=4.75,B150&gt;=2.45,B150&lt;3.15),"virginica",IF(AND(D150&gt;=1.75,A150&gt;=6.15,F150&lt;0.741,G150&lt;16.072,C150&gt;=4.75,B150&gt;=2.45,B150&lt;3.15),"virginica",IF(AND(C150&lt;4.85,G150&gt;=13.757,F150&gt;=0.741,G150&lt;16.072,C150&gt;=4.75,B150&gt;=2.45,B150&lt;3.15),"virginica",IF(AND(C150&gt;=4.85,G150&gt;=13.757,F150&gt;=0.741,G150&lt;16.072,C150&gt;=4.75,B150&gt;=2.45,B150&lt;3.15),"versicolor",IF(AND(F150&lt;0.331,F150&lt;0.546,A150&lt;6.15,F150&lt;0.741,G150&lt;16.072,C150&gt;=4.75,B150&gt;=2.45,B150&lt;3.15),"virginica",IF(AND(F150&gt;=0.331,F150&lt;0.546,A150&lt;6.15,F150&lt;0.741,G150&lt;16.072,C150&gt;=4.75,B150&gt;=2.45,B150&lt;3.15),"versicolor",IF(AND(G150&lt;10.661,D150&lt;1.75,A150&gt;=6.15,F150&lt;0.741,G150&lt;16.072,C150&gt;=4.75,B150&gt;=2.45,B150&lt;3.15),"virginica",IF(AND(G150&gt;=10.661,D150&lt;1.75,A150&gt;=6.15,F150&lt;0.741,G150&lt;16.072,C150&gt;=4.75,B150&gt;=2.45,B150&lt;3.15),"versicolor","shouldnthappen"))))))))))))))))))))</f>
        <v>virginica</v>
      </c>
      <c r="AM150" s="1" t="str">
        <f aca="false">IF(AND(D150&lt;1.35,F150&gt;=0.917),"setosa",IF(AND(D150&gt;=1.35,F150&gt;=0.917),"virginica",IF(AND(D150&lt;0.75,D150&lt;1.55,F150&lt;0.917),"setosa",IF(AND(C150&gt;=4.8,D150&gt;=1.55,F150&lt;0.917),"virginica",IF(AND(A150&lt;5.95,D150&gt;=0.75,D150&lt;1.55,F150&lt;0.917),"versicolor",IF(AND(F150&lt;0.473,C150&lt;4.8,D150&gt;=1.55,F150&lt;0.917),"virginica",IF(AND(F150&gt;=0.473,C150&lt;4.8,D150&gt;=1.55,F150&lt;0.917),"versicolor",IF(AND(C150&lt;4.95,A150&gt;=5.95,D150&gt;=0.75,D150&lt;1.55,F150&lt;0.917),"versicolor",IF(AND(C150&gt;=4.95,A150&gt;=5.95,D150&gt;=0.75,D150&lt;1.55,F150&lt;0.917),"virginica","shouldnthappen")))))))))</f>
        <v>virginica</v>
      </c>
      <c r="AN150" s="1" t="str">
        <f aca="false">IF(AND(D150&lt;0.75,A150&lt;5.45),"setosa",IF(AND(D150&lt;1.55,D150&gt;=0.75,A150&lt;5.45),"versicolor",IF(AND(D150&gt;=1.55,D150&gt;=0.75,A150&lt;5.45),"virginica",IF(AND(A150&gt;=5.75,C150&lt;4.75,A150&gt;=5.45),"versicolor",IF(AND(F150&lt;0.361,C150&gt;=4.75,A150&gt;=5.45),"virginica",IF(AND(C150&lt;2.6,A150&lt;5.75,C150&lt;4.75,A150&gt;=5.45),"setosa",IF(AND(C150&gt;=2.6,A150&lt;5.75,C150&lt;4.75,A150&gt;=5.45),"versicolor",IF(AND(D150&gt;=1.7,F150&gt;=0.361,C150&gt;=4.75,A150&gt;=5.45),"virginica",IF(AND(B150&lt;2.65,D150&lt;1.7,F150&gt;=0.361,C150&gt;=4.75,A150&gt;=5.45),"virginica",IF(AND(A150&lt;7.05,B150&gt;=2.65,D150&lt;1.7,F150&gt;=0.361,C150&gt;=4.75,A150&gt;=5.45),"versicolor",IF(AND(A150&gt;=7.05,B150&gt;=2.65,D150&lt;1.7,F150&gt;=0.361,C150&gt;=4.75,A150&gt;=5.45),"virginica","shouldnthappen")))))))))))</f>
        <v>virginica</v>
      </c>
      <c r="AO150" s="1" t="str">
        <f aca="false">IF(AND(D150&lt;0.7),"setosa",IF(AND(A150&lt;4.95,C150&lt;4.85,D150&gt;=0.7),"virginica",IF(AND(A150&gt;=4.95,C150&lt;4.85,D150&gt;=0.7),"versicolor",IF(AND(D150&gt;=1.7,C150&gt;=4.85,D150&gt;=0.7),"virginica",IF(AND(F150&lt;0.325,D150&lt;1.7,C150&gt;=4.85,D150&gt;=0.7),"virginica",IF(AND(D150&lt;1.55,F150&gt;=0.325,D150&lt;1.7,C150&gt;=4.85,D150&gt;=0.7),"virginica",IF(AND(D150&gt;=1.55,F150&gt;=0.325,D150&lt;1.7,C150&gt;=4.85,D150&gt;=0.7),"versicolor","shouldnthappen")))))))</f>
        <v>virginica</v>
      </c>
      <c r="AP150" s="1" t="str">
        <f aca="false">IF(AND(D150&lt;0.75),"setosa",IF(AND(C150&lt;4.85,D150&gt;=0.75),"versicolor",IF(AND(G150&gt;=8.277,C150&gt;=4.85,D150&gt;=0.75),"virginica",IF(AND(F150&gt;=0.633,G150&lt;8.277,C150&gt;=4.85,D150&gt;=0.75),"virginica",IF(AND(G150&lt;7.61,F150&lt;0.633,G150&lt;8.277,C150&gt;=4.85,D150&gt;=0.75),"virginica",IF(AND(G150&gt;=7.61,F150&lt;0.633,G150&lt;8.277,C150&gt;=4.85,D150&gt;=0.75),"versicolor","shouldnthappen"))))))</f>
        <v>virginica</v>
      </c>
      <c r="AQ150" s="1" t="str">
        <f aca="false">IF(AND(C150&lt;2.65,A150&gt;=5.45,C150&lt;4.75),"setosa",IF(AND(C150&gt;=2.65,A150&gt;=5.45,C150&lt;4.75),"versicolor",IF(AND(B150&lt;2.9,C150&lt;4.85,C150&gt;=4.75),"versicolor",IF(AND(B150&gt;=2.9,C150&lt;4.85,C150&gt;=4.75),"virginica",IF(AND(D150&lt;1.7,C150&gt;=4.85,C150&gt;=4.75),"versicolor",IF(AND(D150&gt;=1.7,C150&gt;=4.85,C150&gt;=4.75),"virginica",IF(AND(C150&lt;2.45,G150&lt;14.126,A150&lt;5.45,C150&lt;4.75),"setosa",IF(AND(C150&gt;=2.45,G150&lt;14.126,A150&lt;5.45,C150&lt;4.75),"versicolor",IF(AND(C150&lt;2.4,G150&gt;=14.126,A150&lt;5.45,C150&lt;4.75),"setosa",IF(AND(C150&gt;=2.4,G150&gt;=14.126,A150&lt;5.45,C150&lt;4.75),"versicolor","shouldnthappen"))))))))))</f>
        <v>virginica</v>
      </c>
      <c r="AR150" s="1" t="str">
        <f aca="false">IF(AND(C150&lt;2.45,C150&lt;4.85),"setosa",IF(AND(C150&gt;=5.15,C150&gt;=4.85),"virginica",IF(AND(A150&gt;=4.95,C150&gt;=2.45,C150&lt;4.85),"versicolor",IF(AND(D150&lt;1.35,A150&lt;4.95,C150&gt;=2.45,C150&lt;4.85),"versicolor",IF(AND(D150&gt;=1.35,A150&lt;4.95,C150&gt;=2.45,C150&lt;4.85),"virginica",IF(AND(F150&lt;0.35,G150&lt;12.751,C150&lt;5.15,C150&gt;=4.85),"virginica",IF(AND(A150&lt;6.5,G150&gt;=12.751,C150&lt;5.15,C150&gt;=4.85),"virginica",IF(AND(A150&gt;=6.5,G150&gt;=12.751,C150&lt;5.15,C150&gt;=4.85),"versicolor",IF(AND(B150&gt;=2.75,F150&gt;=0.35,G150&lt;12.751,C150&lt;5.15,C150&gt;=4.85),"virginica",IF(AND(C150&lt;5.05,B150&lt;2.75,F150&gt;=0.35,G150&lt;12.751,C150&lt;5.15,C150&gt;=4.85),"virginica",IF(AND(C150&gt;=5.05,B150&lt;2.75,F150&gt;=0.35,G150&lt;12.751,C150&lt;5.15,C150&gt;=4.85),"versicolor","shouldnthappen")))))))))))</f>
        <v>virginica</v>
      </c>
      <c r="AS150" s="1" t="str">
        <f aca="false">IF(AND(F150&gt;=0.9,B150&lt;3.05),"virginica",IF(AND(A150&lt;5.9,B150&gt;=3.05),"setosa",IF(AND(D150&lt;1.65,A150&gt;=5.9,B150&gt;=3.05),"versicolor",IF(AND(D150&gt;=1.65,A150&gt;=5.9,B150&gt;=3.05),"virginica",IF(AND(D150&gt;=1.75,C150&gt;=4.85,F150&lt;0.9,B150&lt;3.05),"virginica",IF(AND(C150&lt;2.2,B150&lt;2.95,C150&lt;4.85,F150&lt;0.9,B150&lt;3.05),"setosa",IF(AND(C150&gt;=2.2,B150&lt;2.95,C150&lt;4.85,F150&lt;0.9,B150&lt;3.05),"versicolor",IF(AND(C150&lt;2.8,B150&gt;=2.95,C150&lt;4.85,F150&lt;0.9,B150&lt;3.05),"setosa",IF(AND(C150&gt;=2.8,B150&gt;=2.95,C150&lt;4.85,F150&lt;0.9,B150&lt;3.05),"versicolor",IF(AND(G150&lt;13.879,D150&lt;1.75,C150&gt;=4.85,F150&lt;0.9,B150&lt;3.05),"virginica",IF(AND(G150&gt;=13.879,D150&lt;1.75,C150&gt;=4.85,F150&lt;0.9,B150&lt;3.05),"versicolor","shouldnthappen")))))))))))</f>
        <v>virginica</v>
      </c>
      <c r="AT150" s="1" t="str">
        <f aca="false">IF(AND(D150&lt;0.75),"setosa",IF(AND(D150&gt;=1.75,D150&gt;=0.75),"virginica",IF(AND(D150&lt;1.45,G150&lt;7.37,D150&lt;1.75,D150&gt;=0.75),"versicolor",IF(AND(D150&gt;=1.45,G150&lt;7.37,D150&lt;1.75,D150&gt;=0.75),"virginica",IF(AND(C150&lt;5.45,G150&gt;=7.37,D150&lt;1.75,D150&gt;=0.75),"versicolor",IF(AND(C150&gt;=5.45,G150&gt;=7.37,D150&lt;1.75,D150&gt;=0.75),"virginica","shouldnthappen"))))))</f>
        <v>virginica</v>
      </c>
      <c r="AU150" s="1" t="str">
        <f aca="false">IF(AND(D150&lt;0.7),"setosa",IF(AND(D150&gt;=1.7,A150&gt;=6.15,D150&gt;=0.7),"virginica",IF(AND(B150&gt;=2.55,C150&lt;4.75,A150&lt;6.15,D150&gt;=0.7),"versicolor",IF(AND(D150&gt;=1.7,C150&gt;=4.75,A150&lt;6.15,D150&gt;=0.7),"virginica",IF(AND(C150&lt;5.25,D150&lt;1.7,A150&gt;=6.15,D150&gt;=0.7),"versicolor",IF(AND(C150&gt;=5.25,D150&lt;1.7,A150&gt;=6.15,D150&gt;=0.7),"virginica",IF(AND(C150&lt;4.25,B150&lt;2.55,C150&lt;4.75,A150&lt;6.15,D150&gt;=0.7),"versicolor",IF(AND(C150&gt;=4.25,B150&lt;2.55,C150&lt;4.75,A150&lt;6.15,D150&gt;=0.7),"virginica",IF(AND(B150&lt;2.65,D150&lt;1.7,C150&gt;=4.75,A150&lt;6.15,D150&gt;=0.7),"virginica",IF(AND(B150&gt;=2.65,D150&lt;1.7,C150&gt;=4.75,A150&lt;6.15,D150&gt;=0.7),"versicolor","shouldnthappen"))))))))))</f>
        <v>virginica</v>
      </c>
      <c r="AV150" s="1" t="str">
        <f aca="false">IF(AND(D150&lt;0.75),"setosa",IF(AND(F150&gt;=0.899,D150&gt;=0.75),"virginica",IF(AND(D150&lt;1.65,A150&lt;6.05,F150&lt;0.899,D150&gt;=0.75),"versicolor",IF(AND(D150&gt;=1.65,A150&lt;6.05,F150&lt;0.899,D150&gt;=0.75),"virginica",IF(AND(C150&gt;=5.05,A150&gt;=6.05,F150&lt;0.899,D150&gt;=0.75),"virginica",IF(AND(G150&gt;=13.757,C150&lt;5.05,A150&gt;=6.05,F150&lt;0.899,D150&gt;=0.75),"versicolor",IF(AND(D150&lt;1.6,G150&lt;13.757,C150&lt;5.05,A150&gt;=6.05,F150&lt;0.899,D150&gt;=0.75),"versicolor",IF(AND(D150&gt;=1.6,G150&lt;13.757,C150&lt;5.05,A150&gt;=6.05,F150&lt;0.899,D150&gt;=0.75),"virginica","shouldnthappen"))))))))</f>
        <v>virginica</v>
      </c>
      <c r="AW150" s="1" t="str">
        <f aca="false">IF(AND(F150&lt;0.117,A150&gt;=5.55),"virginica",IF(AND(A150&gt;=5.2,G150&lt;6.086,A150&lt;5.55),"versicolor",IF(AND(D150&lt;0.7,G150&gt;=6.086,A150&lt;5.55),"setosa",IF(AND(D150&gt;=0.7,G150&gt;=6.086,A150&lt;5.55),"versicolor",IF(AND(A150&lt;4.75,A150&lt;5.2,G150&lt;6.086,A150&lt;5.55),"setosa",IF(AND(A150&gt;=4.75,A150&lt;5.2,G150&lt;6.086,A150&lt;5.55),"virginica",IF(AND(D150&gt;=1.65,C150&lt;4.95,F150&gt;=0.117,A150&gt;=5.55),"virginica",IF(AND(D150&gt;=1.75,C150&gt;=4.95,F150&gt;=0.117,A150&gt;=5.55),"virginica",IF(AND(C150&lt;2.6,D150&lt;1.65,C150&lt;4.95,F150&gt;=0.117,A150&gt;=5.55),"setosa",IF(AND(C150&gt;=2.6,D150&lt;1.65,C150&lt;4.95,F150&gt;=0.117,A150&gt;=5.55),"versicolor",IF(AND(D150&lt;1.55,D150&lt;1.75,C150&gt;=4.95,F150&gt;=0.117,A150&gt;=5.55),"virginica",IF(AND(A150&lt;6.95,D150&gt;=1.55,D150&lt;1.75,C150&gt;=4.95,F150&gt;=0.117,A150&gt;=5.55),"versicolor",IF(AND(A150&gt;=6.95,D150&gt;=1.55,D150&lt;1.75,C150&gt;=4.95,F150&gt;=0.117,A150&gt;=5.55),"virginica","shouldnthappen")))))))))))))</f>
        <v>virginica</v>
      </c>
      <c r="AX150" s="1" t="str">
        <f aca="false">IF(AND(D150&lt;0.75),"setosa",IF(AND(F150&lt;0.138,D150&gt;=0.75),"virginica",IF(AND(C150&lt;4.45,A150&lt;6.15,F150&gt;=0.138,D150&gt;=0.75),"versicolor",IF(AND(C150&gt;=5.05,A150&gt;=6.15,F150&gt;=0.138,D150&gt;=0.75),"virginica",IF(AND(B150&lt;2.65,C150&gt;=4.45,A150&lt;6.15,F150&gt;=0.138,D150&gt;=0.75),"virginica",IF(AND(A150&gt;=6.35,C150&lt;5.05,A150&gt;=6.15,F150&gt;=0.138,D150&gt;=0.75),"versicolor",IF(AND(A150&lt;5.65,B150&gt;=2.65,C150&gt;=4.45,A150&lt;6.15,F150&gt;=0.138,D150&gt;=0.75),"virginica",IF(AND(D150&lt;1.75,A150&lt;6.35,C150&lt;5.05,A150&gt;=6.15,F150&gt;=0.138,D150&gt;=0.75),"versicolor",IF(AND(D150&gt;=1.75,A150&lt;6.35,C150&lt;5.05,A150&gt;=6.15,F150&gt;=0.138,D150&gt;=0.75),"virginica",IF(AND(D150&lt;1.7,A150&gt;=5.65,B150&gt;=2.65,C150&gt;=4.45,A150&lt;6.15,F150&gt;=0.138,D150&gt;=0.75),"versicolor",IF(AND(D150&gt;=1.7,A150&gt;=5.65,B150&gt;=2.65,C150&gt;=4.45,A150&lt;6.15,F150&gt;=0.138,D150&gt;=0.75),"virginica","shouldnthappen")))))))))))</f>
        <v>virginica</v>
      </c>
      <c r="AY150" s="1" t="str">
        <f aca="false">IF(AND(D150&lt;0.75,A150&lt;5.55),"setosa",IF(AND(A150&lt;4.95,D150&gt;=0.75,A150&lt;5.55),"virginica",IF(AND(A150&gt;=4.95,D150&gt;=0.75,A150&lt;5.55),"versicolor",IF(AND(C150&lt;2.6,C150&lt;4.85,A150&gt;=5.55),"setosa",IF(AND(C150&gt;=2.6,C150&lt;4.85,A150&gt;=5.55),"versicolor",IF(AND(D150&gt;=1.75,C150&gt;=4.85,A150&gt;=5.55),"virginica",IF(AND(F150&lt;0.405,D150&lt;1.75,C150&gt;=4.85,A150&gt;=5.55),"versicolor",IF(AND(B150&lt;3.05,F150&gt;=0.405,D150&lt;1.75,C150&gt;=4.85,A150&gt;=5.55),"virginica",IF(AND(B150&gt;=3.05,F150&gt;=0.405,D150&lt;1.75,C150&gt;=4.85,A150&gt;=5.55),"versicolor","shouldnthappen")))))))))</f>
        <v>virginica</v>
      </c>
      <c r="AZ150" s="1" t="str">
        <f aca="false">IF(AND(D150&lt;0.75),"setosa",IF(AND(F150&lt;0.9,C150&lt;4.95,D150&gt;=0.75),"versicolor",IF(AND(F150&gt;=0.9,C150&lt;4.95,D150&gt;=0.75),"virginica",IF(AND(D150&gt;=1.7,C150&gt;=4.95,D150&gt;=0.75),"virginica",IF(AND(F150&lt;0.405,D150&lt;1.7,C150&gt;=4.95,D150&gt;=0.75),"versicolor",IF(AND(F150&gt;=0.405,D150&lt;1.7,C150&gt;=4.95,D150&gt;=0.75),"virginica","shouldnthappen"))))))</f>
        <v>virginica</v>
      </c>
      <c r="BA150" s="1" t="str">
        <f aca="false">IF(AND(D150&lt;0.75),"setosa",IF(AND(D150&gt;=1.7,C150&gt;=5.05,D150&gt;=0.75),"virginica",IF(AND(D150&lt;1.45,D150&lt;1.6,C150&lt;5.05,D150&gt;=0.75),"versicolor",IF(AND(A150&lt;5.8,D150&gt;=1.6,C150&lt;5.05,D150&gt;=0.75),"virginica",IF(AND(A150&gt;=5.8,D150&gt;=1.6,C150&lt;5.05,D150&gt;=0.75),"versicolor",IF(AND(F150&lt;0.417,D150&lt;1.7,C150&gt;=5.05,D150&gt;=0.75),"versicolor",IF(AND(F150&gt;=0.417,D150&lt;1.7,C150&gt;=5.05,D150&gt;=0.75),"virginica",IF(AND(A150&lt;5.95,D150&gt;=1.45,D150&lt;1.6,C150&lt;5.05,D150&gt;=0.75),"versicolor",IF(AND(G150&lt;10.618,A150&gt;=5.95,D150&gt;=1.45,D150&lt;1.6,C150&lt;5.05,D150&gt;=0.75),"virginica",IF(AND(G150&gt;=10.618,A150&gt;=5.95,D150&gt;=1.45,D150&lt;1.6,C150&lt;5.05,D150&gt;=0.75),"versicolor","shouldnthappen"))))))))))</f>
        <v>virginica</v>
      </c>
      <c r="BB150" s="1" t="str">
        <f aca="false">IF(AND(C150&lt;2.6),"setosa",IF(AND(D150&gt;=1.75,C150&gt;=2.6),"virginica",IF(AND(C150&gt;=5.45,D150&lt;1.75,C150&gt;=2.6),"virginica",IF(AND(F150&gt;=0.259,C150&lt;5.45,D150&lt;1.75,C150&gt;=2.6),"versicolor",IF(AND(C150&lt;5.05,F150&lt;0.259,C150&lt;5.45,D150&lt;1.75,C150&gt;=2.6),"versicolor",IF(AND(C150&gt;=5.05,F150&lt;0.259,C150&lt;5.45,D150&lt;1.75,C150&gt;=2.6),"virginica","shouldnthappen"))))))</f>
        <v>virginica</v>
      </c>
      <c r="BC150" s="1" t="str">
        <f aca="false">IF(AND(A150&lt;4.95,B150&lt;2.7,A150&lt;5.55),"virginica",IF(AND(A150&gt;=4.95,B150&lt;2.7,A150&lt;5.55),"versicolor",IF(AND(C150&lt;3.2,B150&gt;=2.7,A150&lt;5.55),"setosa",IF(AND(C150&gt;=3.2,B150&gt;=2.7,A150&lt;5.55),"versicolor",IF(AND(F150&gt;=0.85,A150&lt;6.15,A150&gt;=5.55),"virginica",IF(AND(D150&lt;1.45,A150&gt;=6.15,A150&gt;=5.55),"versicolor",IF(AND(C150&lt;4.8,F150&lt;0.85,A150&lt;6.15,A150&gt;=5.55),"versicolor",IF(AND(D150&gt;=1.7,D150&gt;=1.45,A150&gt;=6.15,A150&gt;=5.55),"virginica",IF(AND(G150&lt;9.333,C150&gt;=4.8,F150&lt;0.85,A150&lt;6.15,A150&gt;=5.55),"versicolor",IF(AND(G150&gt;=9.333,C150&gt;=4.8,F150&lt;0.85,A150&lt;6.15,A150&gt;=5.55),"virginica",IF(AND(C150&lt;4.9,D150&lt;1.7,D150&gt;=1.45,A150&gt;=6.15,A150&gt;=5.55),"versicolor",IF(AND(C150&gt;=4.9,D150&lt;1.7,D150&gt;=1.45,A150&gt;=6.15,A150&gt;=5.55),"virginica","shouldnthappen"))))))))))))</f>
        <v>virginica</v>
      </c>
      <c r="BD150" s="1" t="str">
        <f aca="false">IF(AND(C150&lt;2.35),"setosa",IF(AND(C150&lt;4.75,B150&lt;2.55,C150&gt;=2.35),"versicolor",IF(AND(C150&gt;=4.75,B150&lt;2.55,C150&gt;=2.35),"virginica",IF(AND(C150&lt;4.75,B150&gt;=2.55,C150&gt;=2.35),"versicolor",IF(AND(D150&gt;=1.75,C150&gt;=4.75,B150&gt;=2.55,C150&gt;=2.35),"virginica",IF(AND(A150&gt;=6.5,D150&lt;1.75,C150&gt;=4.75,B150&gt;=2.55,C150&gt;=2.35),"versicolor",IF(AND(A150&lt;6.05,A150&lt;6.5,D150&lt;1.75,C150&gt;=4.75,B150&gt;=2.55,C150&gt;=2.35),"versicolor",IF(AND(A150&gt;=6.05,A150&lt;6.5,D150&lt;1.75,C150&gt;=4.75,B150&gt;=2.55,C150&gt;=2.35),"virginica","shouldnthappen"))))))))</f>
        <v>virginica</v>
      </c>
      <c r="BE150" s="1" t="str">
        <f aca="false">IF(AND(C150&lt;2.5),"setosa",IF(AND(D150&lt;1.65,C150&lt;4.75,C150&gt;=2.5),"versicolor",IF(AND(D150&gt;=1.65,C150&lt;4.75,C150&gt;=2.5),"virginica",IF(AND(D150&gt;=1.75,C150&gt;=4.75,C150&gt;=2.5),"virginica",IF(AND(C150&lt;4.95,D150&lt;1.75,C150&gt;=4.75,C150&gt;=2.5),"versicolor",IF(AND(A150&lt;6.5,C150&gt;=4.95,D150&lt;1.75,C150&gt;=4.75,C150&gt;=2.5),"virginica",IF(AND(A150&gt;=6.5,C150&gt;=4.95,D150&lt;1.75,C150&gt;=4.75,C150&gt;=2.5),"versicolor","shouldnthappen")))))))</f>
        <v>virginica</v>
      </c>
      <c r="BF150" s="1" t="str">
        <f aca="false">IF(AND(G150&gt;=15.244),"virginica",IF(AND(C150&lt;3.2,B150&gt;=3.15,G150&lt;15.244),"setosa",IF(AND(A150&gt;=4.95,C150&lt;4.7,B150&lt;3.15,G150&lt;15.244),"versicolor",IF(AND(C150&gt;=5.15,C150&gt;=4.7,B150&lt;3.15,G150&lt;15.244),"virginica",IF(AND(A150&gt;=6.45,C150&gt;=3.2,B150&gt;=3.15,G150&lt;15.244),"virginica",IF(AND(D150&lt;0.95,A150&lt;4.95,C150&lt;4.7,B150&lt;3.15,G150&lt;15.244),"setosa",IF(AND(D150&gt;=0.95,A150&lt;4.95,C150&lt;4.7,B150&lt;3.15,G150&lt;15.244),"virginica",IF(AND(F150&lt;0.816,A150&lt;6.45,C150&gt;=3.2,B150&gt;=3.15,G150&lt;15.244),"virginica",IF(AND(F150&gt;=0.816,A150&lt;6.45,C150&gt;=3.2,B150&gt;=3.15,G150&lt;15.244),"versicolor",IF(AND(A150&gt;=6.5,B150&lt;3.05,C150&lt;5.15,C150&gt;=4.7,B150&lt;3.15,G150&lt;15.244),"versicolor",IF(AND(G150&lt;11.093,B150&gt;=3.05,C150&lt;5.15,C150&gt;=4.7,B150&lt;3.15,G150&lt;15.244),"virginica",IF(AND(G150&gt;=11.093,B150&gt;=3.05,C150&lt;5.15,C150&gt;=4.7,B150&lt;3.15,G150&lt;15.244),"versicolor",IF(AND(D150&gt;=1.7,A150&lt;6.5,B150&lt;3.05,C150&lt;5.15,C150&gt;=4.7,B150&lt;3.15,G150&lt;15.244),"virginica",IF(AND(G150&lt;7.498,D150&lt;1.7,A150&lt;6.5,B150&lt;3.05,C150&lt;5.15,C150&gt;=4.7,B150&lt;3.15,G150&lt;15.244),"virginica",IF(AND(G150&gt;=7.498,D150&lt;1.7,A150&lt;6.5,B150&lt;3.05,C150&lt;5.15,C150&gt;=4.7,B150&lt;3.15,G150&lt;15.244),"versicolor","shouldnthappen")))))))))))))))</f>
        <v>virginica</v>
      </c>
      <c r="BG150" s="1" t="str">
        <f aca="false">IF(AND(B150&gt;=3.35,C150&lt;4.85),"setosa",IF(AND(D150&gt;=1.75,C150&gt;=4.85),"virginica",IF(AND(D150&lt;0.75,B150&lt;3.35,C150&lt;4.85),"setosa",IF(AND(G150&gt;=13.879,D150&lt;1.75,C150&gt;=4.85),"versicolor",IF(AND(F150&gt;=0.9,D150&gt;=0.75,B150&lt;3.35,C150&lt;4.85),"virginica",IF(AND(F150&gt;=0.405,G150&lt;13.879,D150&lt;1.75,C150&gt;=4.85),"virginica",IF(AND(B150&gt;=2.55,F150&lt;0.9,D150&gt;=0.75,B150&lt;3.35,C150&lt;4.85),"versicolor",IF(AND(G150&lt;7.498,F150&lt;0.405,G150&lt;13.879,D150&lt;1.75,C150&gt;=4.85),"virginica",IF(AND(G150&gt;=7.498,F150&lt;0.405,G150&lt;13.879,D150&lt;1.75,C150&gt;=4.85),"versicolor",IF(AND(G150&lt;5.656,B150&lt;2.55,F150&lt;0.9,D150&gt;=0.75,B150&lt;3.35,C150&lt;4.85),"virginica",IF(AND(G150&gt;=5.656,B150&lt;2.55,F150&lt;0.9,D150&gt;=0.75,B150&lt;3.35,C150&lt;4.85),"versicolor","shouldnthappen")))))))))))</f>
        <v>virginica</v>
      </c>
      <c r="BH150" s="1" t="str">
        <f aca="false">IF(AND(D150&lt;0.7),"setosa",IF(AND(D150&gt;=1.65,A150&lt;6.65,D150&gt;=0.7),"virginica",IF(AND(D150&lt;1.55,A150&gt;=6.65,D150&gt;=0.7),"versicolor",IF(AND(D150&gt;=1.55,A150&gt;=6.65,D150&gt;=0.7),"virginica",IF(AND(F150&gt;=0.529,D150&lt;1.65,A150&lt;6.65,D150&gt;=0.7),"versicolor",IF(AND(C150&gt;=5.35,F150&lt;0.529,D150&lt;1.65,A150&lt;6.65,D150&gt;=0.7),"virginica",IF(AND(G150&gt;=7.411,C150&lt;5.35,F150&lt;0.529,D150&lt;1.65,A150&lt;6.65,D150&gt;=0.7),"versicolor",IF(AND(G150&lt;6.927,G150&lt;7.411,C150&lt;5.35,F150&lt;0.529,D150&lt;1.65,A150&lt;6.65,D150&gt;=0.7),"versicolor",IF(AND(G150&gt;=6.927,G150&lt;7.411,C150&lt;5.35,F150&lt;0.529,D150&lt;1.65,A150&lt;6.65,D150&gt;=0.7),"virginica","shouldnthappen")))))))))</f>
        <v>virginica</v>
      </c>
      <c r="BI150" s="1" t="str">
        <f aca="false">IF(AND(D150&gt;=1.7),"virginica",IF(AND(D150&lt;0.7,D150&lt;1.7),"setosa",IF(AND(D150&lt;1.45,G150&lt;7.37,D150&gt;=0.7,D150&lt;1.7),"versicolor",IF(AND(D150&gt;=1.45,G150&lt;7.37,D150&gt;=0.7,D150&lt;1.7),"virginica",IF(AND(B150&gt;=2.65,G150&gt;=7.37,D150&gt;=0.7,D150&lt;1.7),"versicolor",IF(AND(C150&lt;5.05,B150&lt;2.65,G150&gt;=7.37,D150&gt;=0.7,D150&lt;1.7),"versicolor",IF(AND(C150&gt;=5.05,B150&lt;2.65,G150&gt;=7.37,D150&gt;=0.7,D150&lt;1.7),"virginica","shouldnthappen")))))))</f>
        <v>virginica</v>
      </c>
    </row>
    <row r="151" customFormat="false" ht="13.8" hidden="false" customHeight="false" outlineLevel="0" collapsed="false">
      <c r="A151" s="1" t="n">
        <v>6.8</v>
      </c>
      <c r="B151" s="1" t="n">
        <v>3.2</v>
      </c>
      <c r="C151" s="1" t="n">
        <v>5.9</v>
      </c>
      <c r="D151" s="1" t="n">
        <v>2.3</v>
      </c>
      <c r="E151" s="1" t="s">
        <v>93</v>
      </c>
      <c r="F151" s="1" t="n">
        <v>0.557742038974538</v>
      </c>
      <c r="G151" s="1" t="n">
        <v>9.5184737380594</v>
      </c>
      <c r="H151" s="11" t="str">
        <f aca="false">E151</f>
        <v>virginica</v>
      </c>
      <c r="I151" s="1" t="str">
        <f aca="false">INDEX(L151:BI151, MODE(MATCH(L151:BI151, L151:BI151, 0 )))</f>
        <v>virginica</v>
      </c>
      <c r="J151" s="12" t="n">
        <f aca="false">COUNTIF(L151:BI151, H151) / COUNTA(L151:BI151)</f>
        <v>1</v>
      </c>
      <c r="K151" s="13" t="n">
        <f aca="false">I151=H151</f>
        <v>1</v>
      </c>
      <c r="L151" s="1" t="str">
        <f aca="false">IF(AND(C151&lt;3.65,B151&gt;=3.35),"setosa",IF(AND(C151&gt;=3.65,B151&gt;=3.35),"virginica",IF(AND(C151&lt;2.35,C151&lt;4.85,B151&lt;3.35),"setosa",IF(AND(F151&gt;=0.899,C151&gt;=2.35,C151&lt;4.85,B151&lt;3.35),"virginica",IF(AND(G151&gt;=8.268,B151&lt;2.75,C151&gt;=4.85,B151&lt;3.35),"virginica",IF(AND(D151&lt;1.55,B151&gt;=2.75,C151&gt;=4.85,B151&lt;3.35),"versicolor",IF(AND(D151&gt;=1.55,B151&gt;=2.75,C151&gt;=4.85,B151&lt;3.35),"virginica",IF(AND(G151&lt;6.537,F151&lt;0.899,C151&gt;=2.35,C151&lt;4.85,B151&lt;3.35),"virginica",IF(AND(G151&gt;=6.537,F151&lt;0.899,C151&gt;=2.35,C151&lt;4.85,B151&lt;3.35),"versicolor",IF(AND(G151&lt;6.878,G151&lt;8.268,B151&lt;2.75,C151&gt;=4.85,B151&lt;3.35),"virginica",IF(AND(G151&gt;=6.878,G151&lt;8.268,B151&lt;2.75,C151&gt;=4.85,B151&lt;3.35),"versicolor","shouldnthappen")))))))))))</f>
        <v>virginica</v>
      </c>
      <c r="M151" s="1" t="str">
        <f aca="false">IF(AND(C151&lt;2.6),"setosa",IF(AND(D151&gt;=1.75,C151&gt;=2.6),"virginica",IF(AND(G151&lt;6.094,D151&lt;1.75,C151&gt;=2.6),"virginica",IF(AND(D151&lt;1.35,G151&gt;=6.094,D151&lt;1.75,C151&gt;=2.6),"versicolor",IF(AND(C151&lt;5.05,D151&gt;=1.35,G151&gt;=6.094,D151&lt;1.75,C151&gt;=2.6),"versicolor",IF(AND(C151&gt;=5.05,D151&gt;=1.35,G151&gt;=6.094,D151&lt;1.75,C151&gt;=2.6),"virginica","shouldnthappen"))))))</f>
        <v>virginica</v>
      </c>
      <c r="N151" s="1" t="str">
        <f aca="false">IF(AND(A151&lt;6.6,B151&gt;=3.45),"setosa",IF(AND(A151&gt;=6.6,B151&gt;=3.45),"virginica",IF(AND(D151&lt;0.7,C151&lt;4.75,B151&lt;3.45),"setosa",IF(AND(D151&gt;=0.7,C151&lt;4.75,B151&lt;3.45),"versicolor",IF(AND(C151&gt;=5.15,C151&gt;=4.75,B151&lt;3.45),"virginica",IF(AND(D151&gt;=1.7,A151&lt;6.5,C151&lt;5.15,C151&gt;=4.75,B151&lt;3.45),"virginica",IF(AND(C151&lt;5.05,A151&gt;=6.5,C151&lt;5.15,C151&gt;=4.75,B151&lt;3.45),"versicolor",IF(AND(C151&gt;=5.05,A151&gt;=6.5,C151&lt;5.15,C151&gt;=4.75,B151&lt;3.45),"virginica",IF(AND(G151&lt;7.498,D151&lt;1.7,A151&lt;6.5,C151&lt;5.15,C151&gt;=4.75,B151&lt;3.45),"virginica",IF(AND(G151&gt;=7.498,D151&lt;1.7,A151&lt;6.5,C151&lt;5.15,C151&gt;=4.75,B151&lt;3.45),"versicolor","shouldnthappen"))))))))))</f>
        <v>virginica</v>
      </c>
      <c r="O151" s="1" t="str">
        <f aca="false">IF(AND(D151&lt;0.75),"setosa",IF(AND(C151&lt;4.75,C151&lt;4.85,D151&gt;=0.75),"versicolor",IF(AND(A151&gt;=6.05,C151&gt;=4.85,D151&gt;=0.75),"virginica",IF(AND(D151&lt;1.6,C151&gt;=4.75,C151&lt;4.85,D151&gt;=0.75),"versicolor",IF(AND(D151&gt;=1.6,C151&gt;=4.75,C151&lt;4.85,D151&gt;=0.75),"virginica",IF(AND(A151&lt;5.9,A151&lt;6.05,C151&gt;=4.85,D151&gt;=0.75),"virginica",IF(AND(A151&gt;=5.9,A151&lt;6.05,C151&gt;=4.85,D151&gt;=0.75),"versicolor","shouldnthappen")))))))</f>
        <v>virginica</v>
      </c>
      <c r="P151" s="1" t="str">
        <f aca="false">IF(AND(D151&lt;0.75),"setosa",IF(AND(A151&lt;5.55,D151&gt;=0.75),"versicolor",IF(AND(D151&gt;=1.7,G151&lt;13.158,A151&gt;=5.55,D151&gt;=0.75),"virginica",IF(AND(B151&lt;2.45,D151&lt;1.7,G151&lt;13.158,A151&gt;=5.55,D151&gt;=0.75),"virginica",IF(AND(B151&gt;=2.45,D151&lt;1.7,G151&lt;13.158,A151&gt;=5.55,D151&gt;=0.75),"versicolor",IF(AND(B151&gt;=3.05,G151&lt;15.551,G151&gt;=13.158,A151&gt;=5.55,D151&gt;=0.75),"versicolor",IF(AND(B151&lt;2.9,G151&gt;=15.551,G151&gt;=13.158,A151&gt;=5.55,D151&gt;=0.75),"versicolor",IF(AND(B151&gt;=2.9,G151&gt;=15.551,G151&gt;=13.158,A151&gt;=5.55,D151&gt;=0.75),"virginica",IF(AND(D151&lt;1.3,G151&lt;14.221,B151&lt;3.05,G151&lt;15.551,G151&gt;=13.158,A151&gt;=5.55,D151&gt;=0.75),"versicolor",IF(AND(D151&gt;=1.3,G151&lt;14.221,B151&lt;3.05,G151&lt;15.551,G151&gt;=13.158,A151&gt;=5.55,D151&gt;=0.75),"virginica",IF(AND(C151&lt;4.9,G151&gt;=14.221,B151&lt;3.05,G151&lt;15.551,G151&gt;=13.158,A151&gt;=5.55,D151&gt;=0.75),"versicolor",IF(AND(C151&gt;=4.9,G151&gt;=14.221,B151&lt;3.05,G151&lt;15.551,G151&gt;=13.158,A151&gt;=5.55,D151&gt;=0.75),"virginica","shouldnthappen"))))))))))))</f>
        <v>virginica</v>
      </c>
      <c r="Q151" s="1" t="str">
        <f aca="false">IF(AND(C151&lt;2.6),"setosa",IF(AND(A151&gt;=4.95,C151&lt;4.75,C151&gt;=2.6),"versicolor",IF(AND(D151&gt;=1.75,C151&gt;=4.75,C151&gt;=2.6),"virginica",IF(AND(B151&lt;2.45,A151&lt;4.95,C151&lt;4.75,C151&gt;=2.6),"versicolor",IF(AND(B151&gt;=2.45,A151&lt;4.95,C151&lt;4.75,C151&gt;=2.6),"virginica",IF(AND(G151&lt;7.498,D151&lt;1.75,C151&gt;=4.75,C151&gt;=2.6),"virginica",IF(AND(F151&lt;0.417,G151&gt;=7.498,D151&lt;1.75,C151&gt;=4.75,C151&gt;=2.6),"versicolor",IF(AND(F151&lt;0.442,F151&gt;=0.417,G151&gt;=7.498,D151&lt;1.75,C151&gt;=4.75,C151&gt;=2.6),"virginica",IF(AND(F151&gt;=0.442,F151&gt;=0.417,G151&gt;=7.498,D151&lt;1.75,C151&gt;=4.75,C151&gt;=2.6),"versicolor","shouldnthappen")))))))))</f>
        <v>virginica</v>
      </c>
      <c r="R151" s="1" t="str">
        <f aca="false">IF(AND(D151&lt;0.75),"setosa",IF(AND(D151&lt;1.75,A151&gt;=6.25,D151&gt;=0.75),"versicolor",IF(AND(D151&gt;=1.75,A151&gt;=6.25,D151&gt;=0.75),"virginica",IF(AND(D151&lt;1.6,C151&lt;4.75,A151&lt;6.25,D151&gt;=0.75),"versicolor",IF(AND(D151&gt;=1.6,C151&lt;4.75,A151&lt;6.25,D151&gt;=0.75),"virginica",IF(AND(G151&lt;6.998,C151&gt;=4.75,A151&lt;6.25,D151&gt;=0.75),"virginica",IF(AND(A151&lt;6.05,G151&gt;=6.998,C151&gt;=4.75,A151&lt;6.25,D151&gt;=0.75),"versicolor",IF(AND(A151&gt;=6.05,G151&gt;=6.998,C151&gt;=4.75,A151&lt;6.25,D151&gt;=0.75),"virginica","shouldnthappen"))))))))</f>
        <v>virginica</v>
      </c>
      <c r="S151" s="1" t="str">
        <f aca="false">IF(AND(B151&gt;=3.05,A151&lt;5.45),"setosa",IF(AND(C151&lt;2.2,B151&lt;3.05,A151&lt;5.45),"setosa",IF(AND(C151&gt;=2.2,B151&lt;3.05,A151&lt;5.45),"versicolor",IF(AND(B151&lt;3.7,C151&lt;4.8,A151&gt;=5.45),"versicolor",IF(AND(B151&gt;=3.7,C151&lt;4.8,A151&gt;=5.45),"setosa",IF(AND(G151&lt;13.757,C151&lt;5.05,C151&gt;=4.8,A151&gt;=5.45),"virginica",IF(AND(G151&gt;=13.757,C151&lt;5.05,C151&gt;=4.8,A151&gt;=5.45),"versicolor",IF(AND(C151&gt;=5.15,C151&gt;=5.05,C151&gt;=4.8,A151&gt;=5.45),"virginica",IF(AND(A151&lt;5.95,C151&lt;5.15,C151&gt;=5.05,C151&gt;=4.8,A151&gt;=5.45),"virginica",IF(AND(D151&gt;=1.8,A151&gt;=5.95,C151&lt;5.15,C151&gt;=5.05,C151&gt;=4.8,A151&gt;=5.45),"virginica",IF(AND(B151&lt;2.75,D151&lt;1.8,A151&gt;=5.95,C151&lt;5.15,C151&gt;=5.05,C151&gt;=4.8,A151&gt;=5.45),"versicolor",IF(AND(B151&gt;=2.75,D151&lt;1.8,A151&gt;=5.95,C151&lt;5.15,C151&gt;=5.05,C151&gt;=4.8,A151&gt;=5.45),"virginica","shouldnthappen"))))))))))))</f>
        <v>virginica</v>
      </c>
      <c r="T151" s="1" t="str">
        <f aca="false">IF(AND(C151&lt;2.6),"setosa",IF(AND(D151&lt;1.65,C151&lt;4.75,C151&gt;=2.6),"versicolor",IF(AND(D151&gt;=1.65,C151&lt;4.75,C151&gt;=2.6),"virginica",IF(AND(G151&gt;=8.494,A151&lt;6.6,C151&gt;=4.75,C151&gt;=2.6),"virginica",IF(AND(C151&lt;5.2,A151&gt;=6.6,C151&gt;=4.75,C151&gt;=2.6),"versicolor",IF(AND(C151&gt;=5.2,A151&gt;=6.6,C151&gt;=4.75,C151&gt;=2.6),"virginica",IF(AND(A151&lt;5.95,G151&lt;8.494,A151&lt;6.6,C151&gt;=4.75,C151&gt;=2.6),"virginica",IF(AND(A151&gt;=5.95,G151&lt;8.494,A151&lt;6.6,C151&gt;=4.75,C151&gt;=2.6),"versicolor","shouldnthappen"))))))))</f>
        <v>virginica</v>
      </c>
      <c r="U151" s="1" t="str">
        <f aca="false">IF(AND(C151&lt;3.65,B151&gt;=3.35),"setosa",IF(AND(C151&gt;=3.65,B151&gt;=3.35),"virginica",IF(AND(C151&lt;2.35,A151&lt;6.25,B151&lt;3.35),"setosa",IF(AND(C151&lt;4.85,A151&gt;=6.25,B151&lt;3.35),"versicolor",IF(AND(G151&gt;=15.426,C151&gt;=2.35,A151&lt;6.25,B151&lt;3.35),"virginica",IF(AND(D151&gt;=1.55,C151&gt;=4.85,A151&gt;=6.25,B151&lt;3.35),"virginica",IF(AND(D151&lt;1.8,G151&lt;15.426,C151&gt;=2.35,A151&lt;6.25,B151&lt;3.35),"versicolor",IF(AND(D151&gt;=1.8,G151&lt;15.426,C151&gt;=2.35,A151&lt;6.25,B151&lt;3.35),"virginica",IF(AND(B151&lt;2.95,D151&lt;1.55,C151&gt;=4.85,A151&gt;=6.25,B151&lt;3.35),"virginica",IF(AND(B151&gt;=2.95,D151&lt;1.55,C151&gt;=4.85,A151&gt;=6.25,B151&lt;3.35),"versicolor","shouldnthappen"))))))))))</f>
        <v>virginica</v>
      </c>
      <c r="V151" s="1" t="str">
        <f aca="false">IF(AND(C151&lt;2.6),"setosa",IF(AND(C151&gt;=4.85,C151&gt;=2.6),"virginica",IF(AND(F151&gt;=0.9,C151&lt;4.85,C151&gt;=2.6),"virginica",IF(AND(G151&lt;5.656,F151&lt;0.9,C151&lt;4.85,C151&gt;=2.6),"virginica",IF(AND(G151&gt;=5.656,F151&lt;0.9,C151&lt;4.85,C151&gt;=2.6),"versicolor","shouldnthappen")))))</f>
        <v>virginica</v>
      </c>
      <c r="W151" s="1" t="str">
        <f aca="false">IF(AND(D151&gt;=1.75,G151&gt;=13.795),"virginica",IF(AND(D151&gt;=1.5,G151&gt;=12.335,G151&lt;13.795),"virginica",IF(AND(C151&lt;2.45,C151&lt;4.85,G151&lt;12.335,G151&lt;13.795),"setosa",IF(AND(C151&gt;=2.45,C151&lt;4.85,G151&lt;12.335,G151&lt;13.795),"versicolor",IF(AND(D151&gt;=1.7,C151&gt;=4.85,G151&lt;12.335,G151&lt;13.795),"virginica",IF(AND(B151&gt;=3.25,D151&lt;1.5,G151&gt;=12.335,G151&lt;13.795),"setosa",IF(AND(D151&lt;1,F151&lt;0.255,D151&lt;1.75,G151&gt;=13.795),"setosa",IF(AND(D151&gt;=1,F151&lt;0.255,D151&lt;1.75,G151&gt;=13.795),"versicolor",IF(AND(A151&lt;5.4,F151&gt;=0.255,D151&lt;1.75,G151&gt;=13.795),"setosa",IF(AND(A151&gt;=5.4,F151&gt;=0.255,D151&lt;1.75,G151&gt;=13.795),"versicolor",IF(AND(A151&lt;6.15,D151&lt;1.7,C151&gt;=4.85,G151&lt;12.335,G151&lt;13.795),"versicolor",IF(AND(A151&gt;=6.15,D151&lt;1.7,C151&gt;=4.85,G151&lt;12.335,G151&lt;13.795),"virginica",IF(AND(C151&lt;5,B151&lt;3.25,D151&lt;1.5,G151&gt;=12.335,G151&lt;13.795),"versicolor",IF(AND(C151&gt;=5,B151&lt;3.25,D151&lt;1.5,G151&gt;=12.335,G151&lt;13.795),"virginica","shouldnthappen"))))))))))))))</f>
        <v>virginica</v>
      </c>
      <c r="X151" s="1" t="str">
        <f aca="false">IF(AND(C151&lt;2.5,A151&lt;5.55),"setosa",IF(AND(F151&lt;0.096,A151&gt;=5.55),"virginica",IF(AND(D151&lt;1.6,C151&gt;=2.5,A151&lt;5.55),"versicolor",IF(AND(D151&gt;=1.6,C151&gt;=2.5,A151&lt;5.55),"virginica",IF(AND(F151&gt;=0.156,C151&lt;4.75,F151&gt;=0.096,A151&gt;=5.55),"versicolor",IF(AND(D151&gt;=1.75,C151&gt;=4.75,F151&gt;=0.096,A151&gt;=5.55),"virginica",IF(AND(B151&lt;3.3,F151&lt;0.156,C151&lt;4.75,F151&gt;=0.096,A151&gt;=5.55),"versicolor",IF(AND(B151&gt;=3.3,F151&lt;0.156,C151&lt;4.75,F151&gt;=0.096,A151&gt;=5.55),"setosa",IF(AND(B151&lt;2.45,A151&lt;6.05,D151&lt;1.75,C151&gt;=4.75,F151&gt;=0.096,A151&gt;=5.55),"virginica",IF(AND(B151&gt;=2.45,A151&lt;6.05,D151&lt;1.75,C151&gt;=4.75,F151&gt;=0.096,A151&gt;=5.55),"versicolor",IF(AND(F151&lt;0.205,A151&gt;=6.05,D151&lt;1.75,C151&gt;=4.75,F151&gt;=0.096,A151&gt;=5.55),"versicolor",IF(AND(F151&gt;=0.205,A151&gt;=6.05,D151&lt;1.75,C151&gt;=4.75,F151&gt;=0.096,A151&gt;=5.55),"virginica","shouldnthappen"))))))))))))</f>
        <v>virginica</v>
      </c>
      <c r="Y151" s="1" t="str">
        <f aca="false">IF(AND(C151&lt;2.35,A151&lt;5.55),"setosa",IF(AND(C151&gt;=5.05,A151&gt;=5.55),"virginica",IF(AND(D151&lt;1.6,C151&gt;=2.35,A151&lt;5.55),"versicolor",IF(AND(D151&gt;=1.6,C151&gt;=2.35,A151&lt;5.55),"virginica",IF(AND(D151&gt;=1.75,C151&lt;5.05,A151&gt;=5.55),"virginica",IF(AND(B151&gt;=3.55,D151&lt;1.75,C151&lt;5.05,A151&gt;=5.55),"setosa",IF(AND(G151&lt;6.3,B151&lt;3.55,D151&lt;1.75,C151&lt;5.05,A151&gt;=5.55),"virginica",IF(AND(G151&gt;=6.3,B151&lt;3.55,D151&lt;1.75,C151&lt;5.05,A151&gt;=5.55),"versicolor","shouldnthappen"))))))))</f>
        <v>virginica</v>
      </c>
      <c r="Z151" s="1" t="str">
        <f aca="false">IF(AND(D151&lt;0.75),"setosa",IF(AND(B151&gt;=2.55,C151&lt;4.85,D151&gt;=0.75),"versicolor",IF(AND(D151&gt;=1.7,C151&gt;=4.85,D151&gt;=0.75),"virginica",IF(AND(D151&lt;1.6,B151&lt;2.55,C151&lt;4.85,D151&gt;=0.75),"versicolor",IF(AND(D151&gt;=1.6,B151&lt;2.55,C151&lt;4.85,D151&gt;=0.75),"virginica",IF(AND(B151&lt;2.65,D151&lt;1.7,C151&gt;=4.85,D151&gt;=0.75),"virginica",IF(AND(F151&lt;0.325,B151&gt;=2.65,D151&lt;1.7,C151&gt;=4.85,D151&gt;=0.75),"virginica",IF(AND(G151&lt;10.717,F151&gt;=0.325,B151&gt;=2.65,D151&lt;1.7,C151&gt;=4.85,D151&gt;=0.75),"versicolor",IF(AND(G151&gt;=10.717,F151&gt;=0.325,B151&gt;=2.65,D151&lt;1.7,C151&gt;=4.85,D151&gt;=0.75),"virginica","shouldnthappen")))))))))</f>
        <v>virginica</v>
      </c>
      <c r="AA151" s="1" t="str">
        <f aca="false">IF(AND(D151&lt;0.75),"setosa",IF(AND(D151&gt;=1.75,D151&gt;=0.75),"virginica",IF(AND(F151&gt;=0.455,D151&lt;1.75,D151&gt;=0.75),"versicolor",IF(AND(D151&lt;1.45,F151&lt;0.455,D151&lt;1.75,D151&gt;=0.75),"versicolor",IF(AND(F151&lt;0.247,D151&gt;=1.45,F151&lt;0.455,D151&lt;1.75,D151&gt;=0.75),"versicolor",IF(AND(F151&gt;=0.247,D151&gt;=1.45,F151&lt;0.455,D151&lt;1.75,D151&gt;=0.75),"virginica","shouldnthappen"))))))</f>
        <v>virginica</v>
      </c>
      <c r="AB151" s="1" t="str">
        <f aca="false">IF(AND(F151&gt;=0.221,B151&gt;=3.35),"setosa",IF(AND(A151&lt;5.3,F151&gt;=0.683,B151&lt;3.35),"setosa",IF(AND(A151&lt;6.45,F151&lt;0.221,B151&gt;=3.35),"setosa",IF(AND(A151&gt;=6.45,F151&lt;0.221,B151&gt;=3.35),"virginica",IF(AND(G151&lt;6.3,A151&lt;6.25,F151&lt;0.683,B151&lt;3.35),"virginica",IF(AND(G151&lt;13.795,A151&gt;=6.25,F151&lt;0.683,B151&lt;3.35),"virginica",IF(AND(D151&lt;1.65,A151&gt;=5.3,F151&gt;=0.683,B151&lt;3.35),"versicolor",IF(AND(D151&gt;=1.65,A151&gt;=5.3,F151&gt;=0.683,B151&lt;3.35),"virginica",IF(AND(D151&lt;0.6,G151&gt;=6.3,A151&lt;6.25,F151&lt;0.683,B151&lt;3.35),"setosa",IF(AND(D151&lt;1.7,G151&gt;=13.795,A151&gt;=6.25,F151&lt;0.683,B151&lt;3.35),"versicolor",IF(AND(D151&gt;=1.7,G151&gt;=13.795,A151&gt;=6.25,F151&lt;0.683,B151&lt;3.35),"virginica",IF(AND(C151&gt;=5.35,D151&gt;=0.6,G151&gt;=6.3,A151&lt;6.25,F151&lt;0.683,B151&lt;3.35),"virginica",IF(AND(D151&lt;1.75,C151&lt;5.35,D151&gt;=0.6,G151&gt;=6.3,A151&lt;6.25,F151&lt;0.683,B151&lt;3.35),"versicolor",IF(AND(D151&gt;=1.75,C151&lt;5.35,D151&gt;=0.6,G151&gt;=6.3,A151&lt;6.25,F151&lt;0.683,B151&lt;3.35),"virginica","shouldnthappen"))))))))))))))</f>
        <v>virginica</v>
      </c>
      <c r="AC151" s="1" t="str">
        <f aca="false">IF(AND(B151&gt;=3.3),"setosa",IF(AND(C151&lt;2.45,D151&lt;1.55,B151&lt;3.3),"setosa",IF(AND(F151&gt;=0.211,D151&gt;=1.55,B151&lt;3.3),"virginica",IF(AND(C151&lt;4.9,C151&gt;=2.45,D151&lt;1.55,B151&lt;3.3),"versicolor",IF(AND(C151&gt;=4.9,C151&gt;=2.45,D151&lt;1.55,B151&lt;3.3),"virginica",IF(AND(F151&lt;0.138,F151&lt;0.211,D151&gt;=1.55,B151&lt;3.3),"virginica",IF(AND(F151&gt;=0.138,F151&lt;0.211,D151&gt;=1.55,B151&lt;3.3),"versicolor","shouldnthappen")))))))</f>
        <v>virginica</v>
      </c>
      <c r="AD151" s="1" t="str">
        <f aca="false">IF(AND(D151&gt;=1.75),"virginica",IF(AND(D151&lt;0.75,D151&lt;1.75),"setosa",IF(AND(D151&lt;1.35,D151&gt;=0.75,D151&lt;1.75),"versicolor",IF(AND(B151&lt;2.6,C151&lt;4.85,D151&gt;=1.35,D151&gt;=0.75,D151&lt;1.75),"virginica",IF(AND(B151&gt;=2.6,C151&lt;4.85,D151&gt;=1.35,D151&gt;=0.75,D151&lt;1.75),"versicolor",IF(AND(A151&lt;6.4,C151&gt;=4.85,D151&gt;=1.35,D151&gt;=0.75,D151&lt;1.75),"virginica",IF(AND(A151&gt;=6.4,C151&gt;=4.85,D151&gt;=1.35,D151&gt;=0.75,D151&lt;1.75),"versicolor","shouldnthappen")))))))</f>
        <v>virginica</v>
      </c>
      <c r="AE151" s="1" t="str">
        <f aca="false">IF(AND(C151&lt;2.45),"setosa",IF(AND(F151&lt;0.07,C151&gt;=2.45),"virginica",IF(AND(A151&gt;=5,C151&lt;4.75,F151&gt;=0.07,C151&gt;=2.45),"versicolor",IF(AND(F151&lt;0.182,C151&gt;=4.75,F151&gt;=0.07,C151&gt;=2.45),"versicolor",IF(AND(B151&lt;2.45,A151&lt;5,C151&lt;4.75,F151&gt;=0.07,C151&gt;=2.45),"versicolor",IF(AND(B151&gt;=2.45,A151&lt;5,C151&lt;4.75,F151&gt;=0.07,C151&gt;=2.45),"virginica",IF(AND(F151&gt;=0.468,F151&gt;=0.182,C151&gt;=4.75,F151&gt;=0.07,C151&gt;=2.45),"virginica",IF(AND(A151&gt;=6.85,F151&lt;0.468,F151&gt;=0.182,C151&gt;=4.75,F151&gt;=0.07,C151&gt;=2.45),"virginica",IF(AND(B151&lt;2.6,A151&lt;6.85,F151&lt;0.468,F151&gt;=0.182,C151&gt;=4.75,F151&gt;=0.07,C151&gt;=2.45),"virginica",IF(AND(B151&gt;=2.6,A151&lt;6.85,F151&lt;0.468,F151&gt;=0.182,C151&gt;=4.75,F151&gt;=0.07,C151&gt;=2.45),"versicolor","shouldnthappen"))))))))))</f>
        <v>virginica</v>
      </c>
      <c r="AF151" s="1" t="str">
        <f aca="false">IF(AND(D151&lt;0.75,A151&lt;5.45),"setosa",IF(AND(D151&gt;=1.75,A151&gt;=5.45),"virginica",IF(AND(G151&lt;6.094,D151&gt;=0.75,A151&lt;5.45),"virginica",IF(AND(G151&gt;=6.094,D151&gt;=0.75,A151&lt;5.45),"versicolor",IF(AND(C151&lt;2.75,D151&lt;1.75,A151&gt;=5.45),"setosa",IF(AND(D151&lt;1.45,C151&gt;=2.75,D151&lt;1.75,A151&gt;=5.45),"versicolor",IF(AND(B151&lt;2.75,D151&gt;=1.45,C151&gt;=2.75,D151&lt;1.75,A151&gt;=5.45),"versicolor",IF(AND(C151&lt;5.05,B151&gt;=2.75,D151&gt;=1.45,C151&gt;=2.75,D151&lt;1.75,A151&gt;=5.45),"versicolor",IF(AND(C151&gt;=5.05,B151&gt;=2.75,D151&gt;=1.45,C151&gt;=2.75,D151&lt;1.75,A151&gt;=5.45),"virginica","shouldnthappen")))))))))</f>
        <v>virginica</v>
      </c>
      <c r="AG151" s="1" t="str">
        <f aca="false">IF(AND(D151&lt;0.65,G151&lt;8.868,A151&lt;5.3),"setosa",IF(AND(C151&lt;2.6,G151&gt;=8.868,A151&lt;5.3),"setosa",IF(AND(C151&gt;=2.6,G151&gt;=8.868,A151&lt;5.3),"versicolor",IF(AND(C151&gt;=4.95,D151&lt;1.55,A151&gt;=5.3),"virginica",IF(AND(G151&lt;13.795,D151&gt;=1.55,A151&gt;=5.3),"virginica",IF(AND(C151&lt;3.75,D151&gt;=0.65,G151&lt;8.868,A151&lt;5.3),"versicolor",IF(AND(C151&gt;=3.75,D151&gt;=0.65,G151&lt;8.868,A151&lt;5.3),"virginica",IF(AND(C151&lt;2.6,C151&lt;4.95,D151&lt;1.55,A151&gt;=5.3),"setosa",IF(AND(C151&gt;=2.6,C151&lt;4.95,D151&lt;1.55,A151&gt;=5.3),"versicolor",IF(AND(C151&lt;4.75,G151&gt;=13.795,D151&gt;=1.55,A151&gt;=5.3),"versicolor",IF(AND(C151&gt;=4.75,G151&gt;=13.795,D151&gt;=1.55,A151&gt;=5.3),"virginica","shouldnthappen")))))))))))</f>
        <v>virginica</v>
      </c>
      <c r="AH151" s="1" t="str">
        <f aca="false">IF(AND(D151&lt;0.75),"setosa",IF(AND(C151&lt;4.75,D151&gt;=0.75),"versicolor",IF(AND(G151&lt;13.757,C151&gt;=4.75,D151&gt;=0.75),"virginica",IF(AND(B151&lt;3.05,G151&gt;=13.757,C151&gt;=4.75,D151&gt;=0.75),"virginica",IF(AND(A151&lt;6.65,B151&gt;=3.05,G151&gt;=13.757,C151&gt;=4.75,D151&gt;=0.75),"virginica",IF(AND(A151&gt;=6.65,B151&gt;=3.05,G151&gt;=13.757,C151&gt;=4.75,D151&gt;=0.75),"versicolor","shouldnthappen"))))))</f>
        <v>virginica</v>
      </c>
      <c r="AI151" s="1" t="str">
        <f aca="false">IF(AND(D151&lt;0.7),"setosa",IF(AND(C151&lt;4.75,D151&gt;=0.7),"versicolor",IF(AND(A151&lt;6.6,F151&lt;0.482,C151&gt;=4.75,D151&gt;=0.7),"virginica",IF(AND(C151&gt;=4.95,F151&gt;=0.482,C151&gt;=4.75,D151&gt;=0.7),"virginica",IF(AND(D151&lt;1.9,A151&gt;=6.6,F151&lt;0.482,C151&gt;=4.75,D151&gt;=0.7),"versicolor",IF(AND(D151&gt;=1.9,A151&gt;=6.6,F151&lt;0.482,C151&gt;=4.75,D151&gt;=0.7),"virginica",IF(AND(F151&gt;=0.766,C151&lt;4.95,F151&gt;=0.482,C151&gt;=4.75,D151&gt;=0.7),"virginica",IF(AND(B151&lt;2.95,F151&lt;0.766,C151&lt;4.95,F151&gt;=0.482,C151&gt;=4.75,D151&gt;=0.7),"virginica",IF(AND(B151&gt;=2.95,F151&lt;0.766,C151&lt;4.95,F151&gt;=0.482,C151&gt;=4.75,D151&gt;=0.7),"versicolor","shouldnthappen")))))))))</f>
        <v>virginica</v>
      </c>
      <c r="AJ151" s="1" t="str">
        <f aca="false">IF(AND(C151&lt;2.45,C151&lt;4.75),"setosa",IF(AND(D151&gt;=1.65,C151&gt;=4.75),"virginica",IF(AND(A151&lt;4.95,C151&gt;=2.45,C151&lt;4.75),"virginica",IF(AND(A151&gt;=4.95,C151&gt;=2.45,C151&lt;4.75),"versicolor",IF(AND(B151&lt;2.95,D151&lt;1.65,C151&gt;=4.75),"virginica",IF(AND(B151&gt;=2.95,D151&lt;1.65,C151&gt;=4.75),"versicolor","shouldnthappen"))))))</f>
        <v>virginica</v>
      </c>
      <c r="AK151" s="1" t="str">
        <f aca="false">IF(AND(D151&lt;0.75,A151&lt;5.45),"setosa",IF(AND(B151&lt;2.45,D151&gt;=0.75,A151&lt;5.45),"versicolor",IF(AND(A151&gt;=5.55,C151&lt;4.75,A151&gt;=5.45),"versicolor",IF(AND(C151&gt;=5.15,C151&gt;=4.75,A151&gt;=5.45),"virginica",IF(AND(G151&lt;6.094,B151&gt;=2.45,D151&gt;=0.75,A151&lt;5.45),"virginica",IF(AND(G151&gt;=6.094,B151&gt;=2.45,D151&gt;=0.75,A151&lt;5.45),"versicolor",IF(AND(D151&lt;0.6,A151&lt;5.55,C151&lt;4.75,A151&gt;=5.45),"setosa",IF(AND(D151&gt;=0.6,A151&lt;5.55,C151&lt;4.75,A151&gt;=5.45),"versicolor",IF(AND(C151&lt;4.95,C151&lt;5.15,C151&gt;=4.75,A151&gt;=5.45),"virginica",IF(AND(G151&lt;12.627,C151&lt;5.05,C151&gt;=4.95,C151&lt;5.15,C151&gt;=4.75,A151&gt;=5.45),"virginica",IF(AND(G151&gt;=12.627,C151&lt;5.05,C151&gt;=4.95,C151&lt;5.15,C151&gt;=4.75,A151&gt;=5.45),"versicolor",IF(AND(D151&lt;1.7,C151&gt;=5.05,C151&gt;=4.95,C151&lt;5.15,C151&gt;=4.75,A151&gt;=5.45),"versicolor",IF(AND(D151&gt;=1.7,C151&gt;=5.05,C151&gt;=4.95,C151&lt;5.15,C151&gt;=4.75,A151&gt;=5.45),"virginica","shouldnthappen")))))))))))))</f>
        <v>virginica</v>
      </c>
      <c r="AL151" s="1" t="str">
        <f aca="false">IF(AND(B151&lt;2.45,B151&lt;3.15),"versicolor",IF(AND(D151&lt;0.95,G151&lt;15.141,B151&gt;=3.15),"setosa",IF(AND(G151&lt;15.429,G151&gt;=15.141,B151&gt;=3.15),"versicolor",IF(AND(G151&gt;=15.429,G151&gt;=15.141,B151&gt;=3.15),"virginica",IF(AND(C151&lt;2.3,C151&lt;4.75,B151&gt;=2.45,B151&lt;3.15),"setosa",IF(AND(G151&gt;=16.072,C151&gt;=4.75,B151&gt;=2.45,B151&lt;3.15),"versicolor",IF(AND(G151&lt;11.833,D151&gt;=0.95,G151&lt;15.141,B151&gt;=3.15),"virginica",IF(AND(A151&lt;5,C151&gt;=2.3,C151&lt;4.75,B151&gt;=2.45,B151&lt;3.15),"virginica",IF(AND(A151&gt;=5,C151&gt;=2.3,C151&lt;4.75,B151&gt;=2.45,B151&lt;3.15),"versicolor",IF(AND(G151&lt;14.342,G151&gt;=11.833,D151&gt;=0.95,G151&lt;15.141,B151&gt;=3.15),"versicolor",IF(AND(G151&gt;=14.342,G151&gt;=11.833,D151&gt;=0.95,G151&lt;15.141,B151&gt;=3.15),"virginica",IF(AND(G151&lt;13.757,F151&gt;=0.741,G151&lt;16.072,C151&gt;=4.75,B151&gt;=2.45,B151&lt;3.15),"virginica",IF(AND(F151&gt;=0.546,A151&lt;6.15,F151&lt;0.741,G151&lt;16.072,C151&gt;=4.75,B151&gt;=2.45,B151&lt;3.15),"virginica",IF(AND(D151&gt;=1.75,A151&gt;=6.15,F151&lt;0.741,G151&lt;16.072,C151&gt;=4.75,B151&gt;=2.45,B151&lt;3.15),"virginica",IF(AND(C151&lt;4.85,G151&gt;=13.757,F151&gt;=0.741,G151&lt;16.072,C151&gt;=4.75,B151&gt;=2.45,B151&lt;3.15),"virginica",IF(AND(C151&gt;=4.85,G151&gt;=13.757,F151&gt;=0.741,G151&lt;16.072,C151&gt;=4.75,B151&gt;=2.45,B151&lt;3.15),"versicolor",IF(AND(F151&lt;0.331,F151&lt;0.546,A151&lt;6.15,F151&lt;0.741,G151&lt;16.072,C151&gt;=4.75,B151&gt;=2.45,B151&lt;3.15),"virginica",IF(AND(F151&gt;=0.331,F151&lt;0.546,A151&lt;6.15,F151&lt;0.741,G151&lt;16.072,C151&gt;=4.75,B151&gt;=2.45,B151&lt;3.15),"versicolor",IF(AND(G151&lt;10.661,D151&lt;1.75,A151&gt;=6.15,F151&lt;0.741,G151&lt;16.072,C151&gt;=4.75,B151&gt;=2.45,B151&lt;3.15),"virginica",IF(AND(G151&gt;=10.661,D151&lt;1.75,A151&gt;=6.15,F151&lt;0.741,G151&lt;16.072,C151&gt;=4.75,B151&gt;=2.45,B151&lt;3.15),"versicolor","shouldnthappen"))))))))))))))))))))</f>
        <v>virginica</v>
      </c>
      <c r="AM151" s="1" t="str">
        <f aca="false">IF(AND(D151&lt;1.35,F151&gt;=0.917),"setosa",IF(AND(D151&gt;=1.35,F151&gt;=0.917),"virginica",IF(AND(D151&lt;0.75,D151&lt;1.55,F151&lt;0.917),"setosa",IF(AND(C151&gt;=4.8,D151&gt;=1.55,F151&lt;0.917),"virginica",IF(AND(A151&lt;5.95,D151&gt;=0.75,D151&lt;1.55,F151&lt;0.917),"versicolor",IF(AND(F151&lt;0.473,C151&lt;4.8,D151&gt;=1.55,F151&lt;0.917),"virginica",IF(AND(F151&gt;=0.473,C151&lt;4.8,D151&gt;=1.55,F151&lt;0.917),"versicolor",IF(AND(C151&lt;4.95,A151&gt;=5.95,D151&gt;=0.75,D151&lt;1.55,F151&lt;0.917),"versicolor",IF(AND(C151&gt;=4.95,A151&gt;=5.95,D151&gt;=0.75,D151&lt;1.55,F151&lt;0.917),"virginica","shouldnthappen")))))))))</f>
        <v>virginica</v>
      </c>
      <c r="AN151" s="1" t="str">
        <f aca="false">IF(AND(D151&lt;0.75,A151&lt;5.45),"setosa",IF(AND(D151&lt;1.55,D151&gt;=0.75,A151&lt;5.45),"versicolor",IF(AND(D151&gt;=1.55,D151&gt;=0.75,A151&lt;5.45),"virginica",IF(AND(A151&gt;=5.75,C151&lt;4.75,A151&gt;=5.45),"versicolor",IF(AND(F151&lt;0.361,C151&gt;=4.75,A151&gt;=5.45),"virginica",IF(AND(C151&lt;2.6,A151&lt;5.75,C151&lt;4.75,A151&gt;=5.45),"setosa",IF(AND(C151&gt;=2.6,A151&lt;5.75,C151&lt;4.75,A151&gt;=5.45),"versicolor",IF(AND(D151&gt;=1.7,F151&gt;=0.361,C151&gt;=4.75,A151&gt;=5.45),"virginica",IF(AND(B151&lt;2.65,D151&lt;1.7,F151&gt;=0.361,C151&gt;=4.75,A151&gt;=5.45),"virginica",IF(AND(A151&lt;7.05,B151&gt;=2.65,D151&lt;1.7,F151&gt;=0.361,C151&gt;=4.75,A151&gt;=5.45),"versicolor",IF(AND(A151&gt;=7.05,B151&gt;=2.65,D151&lt;1.7,F151&gt;=0.361,C151&gt;=4.75,A151&gt;=5.45),"virginica","shouldnthappen")))))))))))</f>
        <v>virginica</v>
      </c>
      <c r="AO151" s="1" t="str">
        <f aca="false">IF(AND(D151&lt;0.7),"setosa",IF(AND(A151&lt;4.95,C151&lt;4.85,D151&gt;=0.7),"virginica",IF(AND(A151&gt;=4.95,C151&lt;4.85,D151&gt;=0.7),"versicolor",IF(AND(D151&gt;=1.7,C151&gt;=4.85,D151&gt;=0.7),"virginica",IF(AND(F151&lt;0.325,D151&lt;1.7,C151&gt;=4.85,D151&gt;=0.7),"virginica",IF(AND(D151&lt;1.55,F151&gt;=0.325,D151&lt;1.7,C151&gt;=4.85,D151&gt;=0.7),"virginica",IF(AND(D151&gt;=1.55,F151&gt;=0.325,D151&lt;1.7,C151&gt;=4.85,D151&gt;=0.7),"versicolor","shouldnthappen")))))))</f>
        <v>virginica</v>
      </c>
      <c r="AP151" s="1" t="str">
        <f aca="false">IF(AND(D151&lt;0.75),"setosa",IF(AND(C151&lt;4.85,D151&gt;=0.75),"versicolor",IF(AND(G151&gt;=8.277,C151&gt;=4.85,D151&gt;=0.75),"virginica",IF(AND(F151&gt;=0.633,G151&lt;8.277,C151&gt;=4.85,D151&gt;=0.75),"virginica",IF(AND(G151&lt;7.61,F151&lt;0.633,G151&lt;8.277,C151&gt;=4.85,D151&gt;=0.75),"virginica",IF(AND(G151&gt;=7.61,F151&lt;0.633,G151&lt;8.277,C151&gt;=4.85,D151&gt;=0.75),"versicolor","shouldnthappen"))))))</f>
        <v>virginica</v>
      </c>
      <c r="AQ151" s="1" t="str">
        <f aca="false">IF(AND(C151&lt;2.65,A151&gt;=5.45,C151&lt;4.75),"setosa",IF(AND(C151&gt;=2.65,A151&gt;=5.45,C151&lt;4.75),"versicolor",IF(AND(B151&lt;2.9,C151&lt;4.85,C151&gt;=4.75),"versicolor",IF(AND(B151&gt;=2.9,C151&lt;4.85,C151&gt;=4.75),"virginica",IF(AND(D151&lt;1.7,C151&gt;=4.85,C151&gt;=4.75),"versicolor",IF(AND(D151&gt;=1.7,C151&gt;=4.85,C151&gt;=4.75),"virginica",IF(AND(C151&lt;2.45,G151&lt;14.126,A151&lt;5.45,C151&lt;4.75),"setosa",IF(AND(C151&gt;=2.45,G151&lt;14.126,A151&lt;5.45,C151&lt;4.75),"versicolor",IF(AND(C151&lt;2.4,G151&gt;=14.126,A151&lt;5.45,C151&lt;4.75),"setosa",IF(AND(C151&gt;=2.4,G151&gt;=14.126,A151&lt;5.45,C151&lt;4.75),"versicolor","shouldnthappen"))))))))))</f>
        <v>virginica</v>
      </c>
      <c r="AR151" s="1" t="str">
        <f aca="false">IF(AND(C151&lt;2.45,C151&lt;4.85),"setosa",IF(AND(C151&gt;=5.15,C151&gt;=4.85),"virginica",IF(AND(A151&gt;=4.95,C151&gt;=2.45,C151&lt;4.85),"versicolor",IF(AND(D151&lt;1.35,A151&lt;4.95,C151&gt;=2.45,C151&lt;4.85),"versicolor",IF(AND(D151&gt;=1.35,A151&lt;4.95,C151&gt;=2.45,C151&lt;4.85),"virginica",IF(AND(F151&lt;0.35,G151&lt;12.751,C151&lt;5.15,C151&gt;=4.85),"virginica",IF(AND(A151&lt;6.5,G151&gt;=12.751,C151&lt;5.15,C151&gt;=4.85),"virginica",IF(AND(A151&gt;=6.5,G151&gt;=12.751,C151&lt;5.15,C151&gt;=4.85),"versicolor",IF(AND(B151&gt;=2.75,F151&gt;=0.35,G151&lt;12.751,C151&lt;5.15,C151&gt;=4.85),"virginica",IF(AND(C151&lt;5.05,B151&lt;2.75,F151&gt;=0.35,G151&lt;12.751,C151&lt;5.15,C151&gt;=4.85),"virginica",IF(AND(C151&gt;=5.05,B151&lt;2.75,F151&gt;=0.35,G151&lt;12.751,C151&lt;5.15,C151&gt;=4.85),"versicolor","shouldnthappen")))))))))))</f>
        <v>virginica</v>
      </c>
      <c r="AS151" s="1" t="str">
        <f aca="false">IF(AND(F151&gt;=0.9,B151&lt;3.05),"virginica",IF(AND(A151&lt;5.9,B151&gt;=3.05),"setosa",IF(AND(D151&lt;1.65,A151&gt;=5.9,B151&gt;=3.05),"versicolor",IF(AND(D151&gt;=1.65,A151&gt;=5.9,B151&gt;=3.05),"virginica",IF(AND(D151&gt;=1.75,C151&gt;=4.85,F151&lt;0.9,B151&lt;3.05),"virginica",IF(AND(C151&lt;2.2,B151&lt;2.95,C151&lt;4.85,F151&lt;0.9,B151&lt;3.05),"setosa",IF(AND(C151&gt;=2.2,B151&lt;2.95,C151&lt;4.85,F151&lt;0.9,B151&lt;3.05),"versicolor",IF(AND(C151&lt;2.8,B151&gt;=2.95,C151&lt;4.85,F151&lt;0.9,B151&lt;3.05),"setosa",IF(AND(C151&gt;=2.8,B151&gt;=2.95,C151&lt;4.85,F151&lt;0.9,B151&lt;3.05),"versicolor",IF(AND(G151&lt;13.879,D151&lt;1.75,C151&gt;=4.85,F151&lt;0.9,B151&lt;3.05),"virginica",IF(AND(G151&gt;=13.879,D151&lt;1.75,C151&gt;=4.85,F151&lt;0.9,B151&lt;3.05),"versicolor","shouldnthappen")))))))))))</f>
        <v>virginica</v>
      </c>
      <c r="AT151" s="1" t="str">
        <f aca="false">IF(AND(D151&lt;0.75),"setosa",IF(AND(D151&gt;=1.75,D151&gt;=0.75),"virginica",IF(AND(D151&lt;1.45,G151&lt;7.37,D151&lt;1.75,D151&gt;=0.75),"versicolor",IF(AND(D151&gt;=1.45,G151&lt;7.37,D151&lt;1.75,D151&gt;=0.75),"virginica",IF(AND(C151&lt;5.45,G151&gt;=7.37,D151&lt;1.75,D151&gt;=0.75),"versicolor",IF(AND(C151&gt;=5.45,G151&gt;=7.37,D151&lt;1.75,D151&gt;=0.75),"virginica","shouldnthappen"))))))</f>
        <v>virginica</v>
      </c>
      <c r="AU151" s="1" t="str">
        <f aca="false">IF(AND(D151&lt;0.7),"setosa",IF(AND(D151&gt;=1.7,A151&gt;=6.15,D151&gt;=0.7),"virginica",IF(AND(B151&gt;=2.55,C151&lt;4.75,A151&lt;6.15,D151&gt;=0.7),"versicolor",IF(AND(D151&gt;=1.7,C151&gt;=4.75,A151&lt;6.15,D151&gt;=0.7),"virginica",IF(AND(C151&lt;5.25,D151&lt;1.7,A151&gt;=6.15,D151&gt;=0.7),"versicolor",IF(AND(C151&gt;=5.25,D151&lt;1.7,A151&gt;=6.15,D151&gt;=0.7),"virginica",IF(AND(C151&lt;4.25,B151&lt;2.55,C151&lt;4.75,A151&lt;6.15,D151&gt;=0.7),"versicolor",IF(AND(C151&gt;=4.25,B151&lt;2.55,C151&lt;4.75,A151&lt;6.15,D151&gt;=0.7),"virginica",IF(AND(B151&lt;2.65,D151&lt;1.7,C151&gt;=4.75,A151&lt;6.15,D151&gt;=0.7),"virginica",IF(AND(B151&gt;=2.65,D151&lt;1.7,C151&gt;=4.75,A151&lt;6.15,D151&gt;=0.7),"versicolor","shouldnthappen"))))))))))</f>
        <v>virginica</v>
      </c>
      <c r="AV151" s="1" t="str">
        <f aca="false">IF(AND(D151&lt;0.75),"setosa",IF(AND(F151&gt;=0.899,D151&gt;=0.75),"virginica",IF(AND(D151&lt;1.65,A151&lt;6.05,F151&lt;0.899,D151&gt;=0.75),"versicolor",IF(AND(D151&gt;=1.65,A151&lt;6.05,F151&lt;0.899,D151&gt;=0.75),"virginica",IF(AND(C151&gt;=5.05,A151&gt;=6.05,F151&lt;0.899,D151&gt;=0.75),"virginica",IF(AND(G151&gt;=13.757,C151&lt;5.05,A151&gt;=6.05,F151&lt;0.899,D151&gt;=0.75),"versicolor",IF(AND(D151&lt;1.6,G151&lt;13.757,C151&lt;5.05,A151&gt;=6.05,F151&lt;0.899,D151&gt;=0.75),"versicolor",IF(AND(D151&gt;=1.6,G151&lt;13.757,C151&lt;5.05,A151&gt;=6.05,F151&lt;0.899,D151&gt;=0.75),"virginica","shouldnthappen"))))))))</f>
        <v>virginica</v>
      </c>
      <c r="AW151" s="1" t="str">
        <f aca="false">IF(AND(F151&lt;0.117,A151&gt;=5.55),"virginica",IF(AND(A151&gt;=5.2,G151&lt;6.086,A151&lt;5.55),"versicolor",IF(AND(D151&lt;0.7,G151&gt;=6.086,A151&lt;5.55),"setosa",IF(AND(D151&gt;=0.7,G151&gt;=6.086,A151&lt;5.55),"versicolor",IF(AND(A151&lt;4.75,A151&lt;5.2,G151&lt;6.086,A151&lt;5.55),"setosa",IF(AND(A151&gt;=4.75,A151&lt;5.2,G151&lt;6.086,A151&lt;5.55),"virginica",IF(AND(D151&gt;=1.65,C151&lt;4.95,F151&gt;=0.117,A151&gt;=5.55),"virginica",IF(AND(D151&gt;=1.75,C151&gt;=4.95,F151&gt;=0.117,A151&gt;=5.55),"virginica",IF(AND(C151&lt;2.6,D151&lt;1.65,C151&lt;4.95,F151&gt;=0.117,A151&gt;=5.55),"setosa",IF(AND(C151&gt;=2.6,D151&lt;1.65,C151&lt;4.95,F151&gt;=0.117,A151&gt;=5.55),"versicolor",IF(AND(D151&lt;1.55,D151&lt;1.75,C151&gt;=4.95,F151&gt;=0.117,A151&gt;=5.55),"virginica",IF(AND(A151&lt;6.95,D151&gt;=1.55,D151&lt;1.75,C151&gt;=4.95,F151&gt;=0.117,A151&gt;=5.55),"versicolor",IF(AND(A151&gt;=6.95,D151&gt;=1.55,D151&lt;1.75,C151&gt;=4.95,F151&gt;=0.117,A151&gt;=5.55),"virginica","shouldnthappen")))))))))))))</f>
        <v>virginica</v>
      </c>
      <c r="AX151" s="1" t="str">
        <f aca="false">IF(AND(D151&lt;0.75),"setosa",IF(AND(F151&lt;0.138,D151&gt;=0.75),"virginica",IF(AND(C151&lt;4.45,A151&lt;6.15,F151&gt;=0.138,D151&gt;=0.75),"versicolor",IF(AND(C151&gt;=5.05,A151&gt;=6.15,F151&gt;=0.138,D151&gt;=0.75),"virginica",IF(AND(B151&lt;2.65,C151&gt;=4.45,A151&lt;6.15,F151&gt;=0.138,D151&gt;=0.75),"virginica",IF(AND(A151&gt;=6.35,C151&lt;5.05,A151&gt;=6.15,F151&gt;=0.138,D151&gt;=0.75),"versicolor",IF(AND(A151&lt;5.65,B151&gt;=2.65,C151&gt;=4.45,A151&lt;6.15,F151&gt;=0.138,D151&gt;=0.75),"virginica",IF(AND(D151&lt;1.75,A151&lt;6.35,C151&lt;5.05,A151&gt;=6.15,F151&gt;=0.138,D151&gt;=0.75),"versicolor",IF(AND(D151&gt;=1.75,A151&lt;6.35,C151&lt;5.05,A151&gt;=6.15,F151&gt;=0.138,D151&gt;=0.75),"virginica",IF(AND(D151&lt;1.7,A151&gt;=5.65,B151&gt;=2.65,C151&gt;=4.45,A151&lt;6.15,F151&gt;=0.138,D151&gt;=0.75),"versicolor",IF(AND(D151&gt;=1.7,A151&gt;=5.65,B151&gt;=2.65,C151&gt;=4.45,A151&lt;6.15,F151&gt;=0.138,D151&gt;=0.75),"virginica","shouldnthappen")))))))))))</f>
        <v>virginica</v>
      </c>
      <c r="AY151" s="1" t="str">
        <f aca="false">IF(AND(D151&lt;0.75,A151&lt;5.55),"setosa",IF(AND(A151&lt;4.95,D151&gt;=0.75,A151&lt;5.55),"virginica",IF(AND(A151&gt;=4.95,D151&gt;=0.75,A151&lt;5.55),"versicolor",IF(AND(C151&lt;2.6,C151&lt;4.85,A151&gt;=5.55),"setosa",IF(AND(C151&gt;=2.6,C151&lt;4.85,A151&gt;=5.55),"versicolor",IF(AND(D151&gt;=1.75,C151&gt;=4.85,A151&gt;=5.55),"virginica",IF(AND(F151&lt;0.405,D151&lt;1.75,C151&gt;=4.85,A151&gt;=5.55),"versicolor",IF(AND(B151&lt;3.05,F151&gt;=0.405,D151&lt;1.75,C151&gt;=4.85,A151&gt;=5.55),"virginica",IF(AND(B151&gt;=3.05,F151&gt;=0.405,D151&lt;1.75,C151&gt;=4.85,A151&gt;=5.55),"versicolor","shouldnthappen")))))))))</f>
        <v>virginica</v>
      </c>
      <c r="AZ151" s="1" t="str">
        <f aca="false">IF(AND(D151&lt;0.75),"setosa",IF(AND(F151&lt;0.9,C151&lt;4.95,D151&gt;=0.75),"versicolor",IF(AND(F151&gt;=0.9,C151&lt;4.95,D151&gt;=0.75),"virginica",IF(AND(D151&gt;=1.7,C151&gt;=4.95,D151&gt;=0.75),"virginica",IF(AND(F151&lt;0.405,D151&lt;1.7,C151&gt;=4.95,D151&gt;=0.75),"versicolor",IF(AND(F151&gt;=0.405,D151&lt;1.7,C151&gt;=4.95,D151&gt;=0.75),"virginica","shouldnthappen"))))))</f>
        <v>virginica</v>
      </c>
      <c r="BA151" s="1" t="str">
        <f aca="false">IF(AND(D151&lt;0.75),"setosa",IF(AND(D151&gt;=1.7,C151&gt;=5.05,D151&gt;=0.75),"virginica",IF(AND(D151&lt;1.45,D151&lt;1.6,C151&lt;5.05,D151&gt;=0.75),"versicolor",IF(AND(A151&lt;5.8,D151&gt;=1.6,C151&lt;5.05,D151&gt;=0.75),"virginica",IF(AND(A151&gt;=5.8,D151&gt;=1.6,C151&lt;5.05,D151&gt;=0.75),"versicolor",IF(AND(F151&lt;0.417,D151&lt;1.7,C151&gt;=5.05,D151&gt;=0.75),"versicolor",IF(AND(F151&gt;=0.417,D151&lt;1.7,C151&gt;=5.05,D151&gt;=0.75),"virginica",IF(AND(A151&lt;5.95,D151&gt;=1.45,D151&lt;1.6,C151&lt;5.05,D151&gt;=0.75),"versicolor",IF(AND(G151&lt;10.618,A151&gt;=5.95,D151&gt;=1.45,D151&lt;1.6,C151&lt;5.05,D151&gt;=0.75),"virginica",IF(AND(G151&gt;=10.618,A151&gt;=5.95,D151&gt;=1.45,D151&lt;1.6,C151&lt;5.05,D151&gt;=0.75),"versicolor","shouldnthappen"))))))))))</f>
        <v>virginica</v>
      </c>
      <c r="BB151" s="1" t="str">
        <f aca="false">IF(AND(C151&lt;2.6),"setosa",IF(AND(D151&gt;=1.75,C151&gt;=2.6),"virginica",IF(AND(C151&gt;=5.45,D151&lt;1.75,C151&gt;=2.6),"virginica",IF(AND(F151&gt;=0.259,C151&lt;5.45,D151&lt;1.75,C151&gt;=2.6),"versicolor",IF(AND(C151&lt;5.05,F151&lt;0.259,C151&lt;5.45,D151&lt;1.75,C151&gt;=2.6),"versicolor",IF(AND(C151&gt;=5.05,F151&lt;0.259,C151&lt;5.45,D151&lt;1.75,C151&gt;=2.6),"virginica","shouldnthappen"))))))</f>
        <v>virginica</v>
      </c>
      <c r="BC151" s="1" t="str">
        <f aca="false">IF(AND(A151&lt;4.95,B151&lt;2.7,A151&lt;5.55),"virginica",IF(AND(A151&gt;=4.95,B151&lt;2.7,A151&lt;5.55),"versicolor",IF(AND(C151&lt;3.2,B151&gt;=2.7,A151&lt;5.55),"setosa",IF(AND(C151&gt;=3.2,B151&gt;=2.7,A151&lt;5.55),"versicolor",IF(AND(F151&gt;=0.85,A151&lt;6.15,A151&gt;=5.55),"virginica",IF(AND(D151&lt;1.45,A151&gt;=6.15,A151&gt;=5.55),"versicolor",IF(AND(C151&lt;4.8,F151&lt;0.85,A151&lt;6.15,A151&gt;=5.55),"versicolor",IF(AND(D151&gt;=1.7,D151&gt;=1.45,A151&gt;=6.15,A151&gt;=5.55),"virginica",IF(AND(G151&lt;9.333,C151&gt;=4.8,F151&lt;0.85,A151&lt;6.15,A151&gt;=5.55),"versicolor",IF(AND(G151&gt;=9.333,C151&gt;=4.8,F151&lt;0.85,A151&lt;6.15,A151&gt;=5.55),"virginica",IF(AND(C151&lt;4.9,D151&lt;1.7,D151&gt;=1.45,A151&gt;=6.15,A151&gt;=5.55),"versicolor",IF(AND(C151&gt;=4.9,D151&lt;1.7,D151&gt;=1.45,A151&gt;=6.15,A151&gt;=5.55),"virginica","shouldnthappen"))))))))))))</f>
        <v>virginica</v>
      </c>
      <c r="BD151" s="1" t="str">
        <f aca="false">IF(AND(C151&lt;2.35),"setosa",IF(AND(C151&lt;4.75,B151&lt;2.55,C151&gt;=2.35),"versicolor",IF(AND(C151&gt;=4.75,B151&lt;2.55,C151&gt;=2.35),"virginica",IF(AND(C151&lt;4.75,B151&gt;=2.55,C151&gt;=2.35),"versicolor",IF(AND(D151&gt;=1.75,C151&gt;=4.75,B151&gt;=2.55,C151&gt;=2.35),"virginica",IF(AND(A151&gt;=6.5,D151&lt;1.75,C151&gt;=4.75,B151&gt;=2.55,C151&gt;=2.35),"versicolor",IF(AND(A151&lt;6.05,A151&lt;6.5,D151&lt;1.75,C151&gt;=4.75,B151&gt;=2.55,C151&gt;=2.35),"versicolor",IF(AND(A151&gt;=6.05,A151&lt;6.5,D151&lt;1.75,C151&gt;=4.75,B151&gt;=2.55,C151&gt;=2.35),"virginica","shouldnthappen"))))))))</f>
        <v>virginica</v>
      </c>
      <c r="BE151" s="1" t="str">
        <f aca="false">IF(AND(C151&lt;2.5),"setosa",IF(AND(D151&lt;1.65,C151&lt;4.75,C151&gt;=2.5),"versicolor",IF(AND(D151&gt;=1.65,C151&lt;4.75,C151&gt;=2.5),"virginica",IF(AND(D151&gt;=1.75,C151&gt;=4.75,C151&gt;=2.5),"virginica",IF(AND(C151&lt;4.95,D151&lt;1.75,C151&gt;=4.75,C151&gt;=2.5),"versicolor",IF(AND(A151&lt;6.5,C151&gt;=4.95,D151&lt;1.75,C151&gt;=4.75,C151&gt;=2.5),"virginica",IF(AND(A151&gt;=6.5,C151&gt;=4.95,D151&lt;1.75,C151&gt;=4.75,C151&gt;=2.5),"versicolor","shouldnthappen")))))))</f>
        <v>virginica</v>
      </c>
      <c r="BF151" s="1" t="str">
        <f aca="false">IF(AND(G151&gt;=15.244),"virginica",IF(AND(C151&lt;3.2,B151&gt;=3.15,G151&lt;15.244),"setosa",IF(AND(A151&gt;=4.95,C151&lt;4.7,B151&lt;3.15,G151&lt;15.244),"versicolor",IF(AND(C151&gt;=5.15,C151&gt;=4.7,B151&lt;3.15,G151&lt;15.244),"virginica",IF(AND(A151&gt;=6.45,C151&gt;=3.2,B151&gt;=3.15,G151&lt;15.244),"virginica",IF(AND(D151&lt;0.95,A151&lt;4.95,C151&lt;4.7,B151&lt;3.15,G151&lt;15.244),"setosa",IF(AND(D151&gt;=0.95,A151&lt;4.95,C151&lt;4.7,B151&lt;3.15,G151&lt;15.244),"virginica",IF(AND(F151&lt;0.816,A151&lt;6.45,C151&gt;=3.2,B151&gt;=3.15,G151&lt;15.244),"virginica",IF(AND(F151&gt;=0.816,A151&lt;6.45,C151&gt;=3.2,B151&gt;=3.15,G151&lt;15.244),"versicolor",IF(AND(A151&gt;=6.5,B151&lt;3.05,C151&lt;5.15,C151&gt;=4.7,B151&lt;3.15,G151&lt;15.244),"versicolor",IF(AND(G151&lt;11.093,B151&gt;=3.05,C151&lt;5.15,C151&gt;=4.7,B151&lt;3.15,G151&lt;15.244),"virginica",IF(AND(G151&gt;=11.093,B151&gt;=3.05,C151&lt;5.15,C151&gt;=4.7,B151&lt;3.15,G151&lt;15.244),"versicolor",IF(AND(D151&gt;=1.7,A151&lt;6.5,B151&lt;3.05,C151&lt;5.15,C151&gt;=4.7,B151&lt;3.15,G151&lt;15.244),"virginica",IF(AND(G151&lt;7.498,D151&lt;1.7,A151&lt;6.5,B151&lt;3.05,C151&lt;5.15,C151&gt;=4.7,B151&lt;3.15,G151&lt;15.244),"virginica",IF(AND(G151&gt;=7.498,D151&lt;1.7,A151&lt;6.5,B151&lt;3.05,C151&lt;5.15,C151&gt;=4.7,B151&lt;3.15,G151&lt;15.244),"versicolor","shouldnthappen")))))))))))))))</f>
        <v>virginica</v>
      </c>
      <c r="BG151" s="1" t="str">
        <f aca="false">IF(AND(B151&gt;=3.35,C151&lt;4.85),"setosa",IF(AND(D151&gt;=1.75,C151&gt;=4.85),"virginica",IF(AND(D151&lt;0.75,B151&lt;3.35,C151&lt;4.85),"setosa",IF(AND(G151&gt;=13.879,D151&lt;1.75,C151&gt;=4.85),"versicolor",IF(AND(F151&gt;=0.9,D151&gt;=0.75,B151&lt;3.35,C151&lt;4.85),"virginica",IF(AND(F151&gt;=0.405,G151&lt;13.879,D151&lt;1.75,C151&gt;=4.85),"virginica",IF(AND(B151&gt;=2.55,F151&lt;0.9,D151&gt;=0.75,B151&lt;3.35,C151&lt;4.85),"versicolor",IF(AND(G151&lt;7.498,F151&lt;0.405,G151&lt;13.879,D151&lt;1.75,C151&gt;=4.85),"virginica",IF(AND(G151&gt;=7.498,F151&lt;0.405,G151&lt;13.879,D151&lt;1.75,C151&gt;=4.85),"versicolor",IF(AND(G151&lt;5.656,B151&lt;2.55,F151&lt;0.9,D151&gt;=0.75,B151&lt;3.35,C151&lt;4.85),"virginica",IF(AND(G151&gt;=5.656,B151&lt;2.55,F151&lt;0.9,D151&gt;=0.75,B151&lt;3.35,C151&lt;4.85),"versicolor","shouldnthappen")))))))))))</f>
        <v>virginica</v>
      </c>
      <c r="BH151" s="1" t="str">
        <f aca="false">IF(AND(D151&lt;0.7),"setosa",IF(AND(D151&gt;=1.65,A151&lt;6.65,D151&gt;=0.7),"virginica",IF(AND(D151&lt;1.55,A151&gt;=6.65,D151&gt;=0.7),"versicolor",IF(AND(D151&gt;=1.55,A151&gt;=6.65,D151&gt;=0.7),"virginica",IF(AND(F151&gt;=0.529,D151&lt;1.65,A151&lt;6.65,D151&gt;=0.7),"versicolor",IF(AND(C151&gt;=5.35,F151&lt;0.529,D151&lt;1.65,A151&lt;6.65,D151&gt;=0.7),"virginica",IF(AND(G151&gt;=7.411,C151&lt;5.35,F151&lt;0.529,D151&lt;1.65,A151&lt;6.65,D151&gt;=0.7),"versicolor",IF(AND(G151&lt;6.927,G151&lt;7.411,C151&lt;5.35,F151&lt;0.529,D151&lt;1.65,A151&lt;6.65,D151&gt;=0.7),"versicolor",IF(AND(G151&gt;=6.927,G151&lt;7.411,C151&lt;5.35,F151&lt;0.529,D151&lt;1.65,A151&lt;6.65,D151&gt;=0.7),"virginica","shouldnthappen")))))))))</f>
        <v>virginica</v>
      </c>
      <c r="BI151" s="1" t="str">
        <f aca="false">IF(AND(D151&gt;=1.7),"virginica",IF(AND(D151&lt;0.7,D151&lt;1.7),"setosa",IF(AND(D151&lt;1.45,G151&lt;7.37,D151&gt;=0.7,D151&lt;1.7),"versicolor",IF(AND(D151&gt;=1.45,G151&lt;7.37,D151&gt;=0.7,D151&lt;1.7),"virginica",IF(AND(B151&gt;=2.65,G151&gt;=7.37,D151&gt;=0.7,D151&lt;1.7),"versicolor",IF(AND(C151&lt;5.05,B151&lt;2.65,G151&gt;=7.37,D151&gt;=0.7,D151&lt;1.7),"versicolor",IF(AND(C151&gt;=5.05,B151&lt;2.65,G151&gt;=7.37,D151&gt;=0.7,D151&lt;1.7),"virginica","shouldnthappen")))))))</f>
        <v>virginica</v>
      </c>
    </row>
    <row r="152" customFormat="false" ht="13.8" hidden="false" customHeight="false" outlineLevel="0" collapsed="false">
      <c r="A152" s="1" t="n">
        <v>6.7</v>
      </c>
      <c r="B152" s="1" t="n">
        <v>3</v>
      </c>
      <c r="C152" s="1" t="n">
        <v>5.2</v>
      </c>
      <c r="D152" s="1" t="n">
        <v>2.3</v>
      </c>
      <c r="E152" s="1" t="s">
        <v>93</v>
      </c>
      <c r="F152" s="1" t="n">
        <v>0.979308672482148</v>
      </c>
      <c r="G152" s="1" t="n">
        <v>13.0026641053148</v>
      </c>
      <c r="H152" s="11" t="str">
        <f aca="false">E152</f>
        <v>virginica</v>
      </c>
      <c r="I152" s="1" t="str">
        <f aca="false">INDEX(L152:BI152, MODE(MATCH(L152:BI152, L152:BI152, 0 )))</f>
        <v>virginica</v>
      </c>
      <c r="J152" s="12" t="n">
        <f aca="false">COUNTIF(L152:BI152, H152) / COUNTA(L152:BI152)</f>
        <v>1</v>
      </c>
      <c r="K152" s="13" t="n">
        <f aca="false">I152=H152</f>
        <v>1</v>
      </c>
      <c r="L152" s="1" t="str">
        <f aca="false">IF(AND(C152&lt;3.65,B152&gt;=3.35),"setosa",IF(AND(C152&gt;=3.65,B152&gt;=3.35),"virginica",IF(AND(C152&lt;2.35,C152&lt;4.85,B152&lt;3.35),"setosa",IF(AND(F152&gt;=0.899,C152&gt;=2.35,C152&lt;4.85,B152&lt;3.35),"virginica",IF(AND(G152&gt;=8.268,B152&lt;2.75,C152&gt;=4.85,B152&lt;3.35),"virginica",IF(AND(D152&lt;1.55,B152&gt;=2.75,C152&gt;=4.85,B152&lt;3.35),"versicolor",IF(AND(D152&gt;=1.55,B152&gt;=2.75,C152&gt;=4.85,B152&lt;3.35),"virginica",IF(AND(G152&lt;6.537,F152&lt;0.899,C152&gt;=2.35,C152&lt;4.85,B152&lt;3.35),"virginica",IF(AND(G152&gt;=6.537,F152&lt;0.899,C152&gt;=2.35,C152&lt;4.85,B152&lt;3.35),"versicolor",IF(AND(G152&lt;6.878,G152&lt;8.268,B152&lt;2.75,C152&gt;=4.85,B152&lt;3.35),"virginica",IF(AND(G152&gt;=6.878,G152&lt;8.268,B152&lt;2.75,C152&gt;=4.85,B152&lt;3.35),"versicolor","shouldnthappen")))))))))))</f>
        <v>virginica</v>
      </c>
      <c r="M152" s="1" t="str">
        <f aca="false">IF(AND(C152&lt;2.6),"setosa",IF(AND(D152&gt;=1.75,C152&gt;=2.6),"virginica",IF(AND(G152&lt;6.094,D152&lt;1.75,C152&gt;=2.6),"virginica",IF(AND(D152&lt;1.35,G152&gt;=6.094,D152&lt;1.75,C152&gt;=2.6),"versicolor",IF(AND(C152&lt;5.05,D152&gt;=1.35,G152&gt;=6.094,D152&lt;1.75,C152&gt;=2.6),"versicolor",IF(AND(C152&gt;=5.05,D152&gt;=1.35,G152&gt;=6.094,D152&lt;1.75,C152&gt;=2.6),"virginica","shouldnthappen"))))))</f>
        <v>virginica</v>
      </c>
      <c r="N152" s="1" t="str">
        <f aca="false">IF(AND(A152&lt;6.6,B152&gt;=3.45),"setosa",IF(AND(A152&gt;=6.6,B152&gt;=3.45),"virginica",IF(AND(D152&lt;0.7,C152&lt;4.75,B152&lt;3.45),"setosa",IF(AND(D152&gt;=0.7,C152&lt;4.75,B152&lt;3.45),"versicolor",IF(AND(C152&gt;=5.15,C152&gt;=4.75,B152&lt;3.45),"virginica",IF(AND(D152&gt;=1.7,A152&lt;6.5,C152&lt;5.15,C152&gt;=4.75,B152&lt;3.45),"virginica",IF(AND(C152&lt;5.05,A152&gt;=6.5,C152&lt;5.15,C152&gt;=4.75,B152&lt;3.45),"versicolor",IF(AND(C152&gt;=5.05,A152&gt;=6.5,C152&lt;5.15,C152&gt;=4.75,B152&lt;3.45),"virginica",IF(AND(G152&lt;7.498,D152&lt;1.7,A152&lt;6.5,C152&lt;5.15,C152&gt;=4.75,B152&lt;3.45),"virginica",IF(AND(G152&gt;=7.498,D152&lt;1.7,A152&lt;6.5,C152&lt;5.15,C152&gt;=4.75,B152&lt;3.45),"versicolor","shouldnthappen"))))))))))</f>
        <v>virginica</v>
      </c>
      <c r="O152" s="1" t="str">
        <f aca="false">IF(AND(D152&lt;0.75),"setosa",IF(AND(C152&lt;4.75,C152&lt;4.85,D152&gt;=0.75),"versicolor",IF(AND(A152&gt;=6.05,C152&gt;=4.85,D152&gt;=0.75),"virginica",IF(AND(D152&lt;1.6,C152&gt;=4.75,C152&lt;4.85,D152&gt;=0.75),"versicolor",IF(AND(D152&gt;=1.6,C152&gt;=4.75,C152&lt;4.85,D152&gt;=0.75),"virginica",IF(AND(A152&lt;5.9,A152&lt;6.05,C152&gt;=4.85,D152&gt;=0.75),"virginica",IF(AND(A152&gt;=5.9,A152&lt;6.05,C152&gt;=4.85,D152&gt;=0.75),"versicolor","shouldnthappen")))))))</f>
        <v>virginica</v>
      </c>
      <c r="P152" s="1" t="str">
        <f aca="false">IF(AND(D152&lt;0.75),"setosa",IF(AND(A152&lt;5.55,D152&gt;=0.75),"versicolor",IF(AND(D152&gt;=1.7,G152&lt;13.158,A152&gt;=5.55,D152&gt;=0.75),"virginica",IF(AND(B152&lt;2.45,D152&lt;1.7,G152&lt;13.158,A152&gt;=5.55,D152&gt;=0.75),"virginica",IF(AND(B152&gt;=2.45,D152&lt;1.7,G152&lt;13.158,A152&gt;=5.55,D152&gt;=0.75),"versicolor",IF(AND(B152&gt;=3.05,G152&lt;15.551,G152&gt;=13.158,A152&gt;=5.55,D152&gt;=0.75),"versicolor",IF(AND(B152&lt;2.9,G152&gt;=15.551,G152&gt;=13.158,A152&gt;=5.55,D152&gt;=0.75),"versicolor",IF(AND(B152&gt;=2.9,G152&gt;=15.551,G152&gt;=13.158,A152&gt;=5.55,D152&gt;=0.75),"virginica",IF(AND(D152&lt;1.3,G152&lt;14.221,B152&lt;3.05,G152&lt;15.551,G152&gt;=13.158,A152&gt;=5.55,D152&gt;=0.75),"versicolor",IF(AND(D152&gt;=1.3,G152&lt;14.221,B152&lt;3.05,G152&lt;15.551,G152&gt;=13.158,A152&gt;=5.55,D152&gt;=0.75),"virginica",IF(AND(C152&lt;4.9,G152&gt;=14.221,B152&lt;3.05,G152&lt;15.551,G152&gt;=13.158,A152&gt;=5.55,D152&gt;=0.75),"versicolor",IF(AND(C152&gt;=4.9,G152&gt;=14.221,B152&lt;3.05,G152&lt;15.551,G152&gt;=13.158,A152&gt;=5.55,D152&gt;=0.75),"virginica","shouldnthappen"))))))))))))</f>
        <v>virginica</v>
      </c>
      <c r="Q152" s="1" t="str">
        <f aca="false">IF(AND(C152&lt;2.6),"setosa",IF(AND(A152&gt;=4.95,C152&lt;4.75,C152&gt;=2.6),"versicolor",IF(AND(D152&gt;=1.75,C152&gt;=4.75,C152&gt;=2.6),"virginica",IF(AND(B152&lt;2.45,A152&lt;4.95,C152&lt;4.75,C152&gt;=2.6),"versicolor",IF(AND(B152&gt;=2.45,A152&lt;4.95,C152&lt;4.75,C152&gt;=2.6),"virginica",IF(AND(G152&lt;7.498,D152&lt;1.75,C152&gt;=4.75,C152&gt;=2.6),"virginica",IF(AND(F152&lt;0.417,G152&gt;=7.498,D152&lt;1.75,C152&gt;=4.75,C152&gt;=2.6),"versicolor",IF(AND(F152&lt;0.442,F152&gt;=0.417,G152&gt;=7.498,D152&lt;1.75,C152&gt;=4.75,C152&gt;=2.6),"virginica",IF(AND(F152&gt;=0.442,F152&gt;=0.417,G152&gt;=7.498,D152&lt;1.75,C152&gt;=4.75,C152&gt;=2.6),"versicolor","shouldnthappen")))))))))</f>
        <v>virginica</v>
      </c>
      <c r="R152" s="1" t="str">
        <f aca="false">IF(AND(D152&lt;0.75),"setosa",IF(AND(D152&lt;1.75,A152&gt;=6.25,D152&gt;=0.75),"versicolor",IF(AND(D152&gt;=1.75,A152&gt;=6.25,D152&gt;=0.75),"virginica",IF(AND(D152&lt;1.6,C152&lt;4.75,A152&lt;6.25,D152&gt;=0.75),"versicolor",IF(AND(D152&gt;=1.6,C152&lt;4.75,A152&lt;6.25,D152&gt;=0.75),"virginica",IF(AND(G152&lt;6.998,C152&gt;=4.75,A152&lt;6.25,D152&gt;=0.75),"virginica",IF(AND(A152&lt;6.05,G152&gt;=6.998,C152&gt;=4.75,A152&lt;6.25,D152&gt;=0.75),"versicolor",IF(AND(A152&gt;=6.05,G152&gt;=6.998,C152&gt;=4.75,A152&lt;6.25,D152&gt;=0.75),"virginica","shouldnthappen"))))))))</f>
        <v>virginica</v>
      </c>
      <c r="S152" s="1" t="str">
        <f aca="false">IF(AND(B152&gt;=3.05,A152&lt;5.45),"setosa",IF(AND(C152&lt;2.2,B152&lt;3.05,A152&lt;5.45),"setosa",IF(AND(C152&gt;=2.2,B152&lt;3.05,A152&lt;5.45),"versicolor",IF(AND(B152&lt;3.7,C152&lt;4.8,A152&gt;=5.45),"versicolor",IF(AND(B152&gt;=3.7,C152&lt;4.8,A152&gt;=5.45),"setosa",IF(AND(G152&lt;13.757,C152&lt;5.05,C152&gt;=4.8,A152&gt;=5.45),"virginica",IF(AND(G152&gt;=13.757,C152&lt;5.05,C152&gt;=4.8,A152&gt;=5.45),"versicolor",IF(AND(C152&gt;=5.15,C152&gt;=5.05,C152&gt;=4.8,A152&gt;=5.45),"virginica",IF(AND(A152&lt;5.95,C152&lt;5.15,C152&gt;=5.05,C152&gt;=4.8,A152&gt;=5.45),"virginica",IF(AND(D152&gt;=1.8,A152&gt;=5.95,C152&lt;5.15,C152&gt;=5.05,C152&gt;=4.8,A152&gt;=5.45),"virginica",IF(AND(B152&lt;2.75,D152&lt;1.8,A152&gt;=5.95,C152&lt;5.15,C152&gt;=5.05,C152&gt;=4.8,A152&gt;=5.45),"versicolor",IF(AND(B152&gt;=2.75,D152&lt;1.8,A152&gt;=5.95,C152&lt;5.15,C152&gt;=5.05,C152&gt;=4.8,A152&gt;=5.45),"virginica","shouldnthappen"))))))))))))</f>
        <v>virginica</v>
      </c>
      <c r="T152" s="1" t="str">
        <f aca="false">IF(AND(C152&lt;2.6),"setosa",IF(AND(D152&lt;1.65,C152&lt;4.75,C152&gt;=2.6),"versicolor",IF(AND(D152&gt;=1.65,C152&lt;4.75,C152&gt;=2.6),"virginica",IF(AND(G152&gt;=8.494,A152&lt;6.6,C152&gt;=4.75,C152&gt;=2.6),"virginica",IF(AND(C152&lt;5.2,A152&gt;=6.6,C152&gt;=4.75,C152&gt;=2.6),"versicolor",IF(AND(C152&gt;=5.2,A152&gt;=6.6,C152&gt;=4.75,C152&gt;=2.6),"virginica",IF(AND(A152&lt;5.95,G152&lt;8.494,A152&lt;6.6,C152&gt;=4.75,C152&gt;=2.6),"virginica",IF(AND(A152&gt;=5.95,G152&lt;8.494,A152&lt;6.6,C152&gt;=4.75,C152&gt;=2.6),"versicolor","shouldnthappen"))))))))</f>
        <v>virginica</v>
      </c>
      <c r="U152" s="1" t="str">
        <f aca="false">IF(AND(C152&lt;3.65,B152&gt;=3.35),"setosa",IF(AND(C152&gt;=3.65,B152&gt;=3.35),"virginica",IF(AND(C152&lt;2.35,A152&lt;6.25,B152&lt;3.35),"setosa",IF(AND(C152&lt;4.85,A152&gt;=6.25,B152&lt;3.35),"versicolor",IF(AND(G152&gt;=15.426,C152&gt;=2.35,A152&lt;6.25,B152&lt;3.35),"virginica",IF(AND(D152&gt;=1.55,C152&gt;=4.85,A152&gt;=6.25,B152&lt;3.35),"virginica",IF(AND(D152&lt;1.8,G152&lt;15.426,C152&gt;=2.35,A152&lt;6.25,B152&lt;3.35),"versicolor",IF(AND(D152&gt;=1.8,G152&lt;15.426,C152&gt;=2.35,A152&lt;6.25,B152&lt;3.35),"virginica",IF(AND(B152&lt;2.95,D152&lt;1.55,C152&gt;=4.85,A152&gt;=6.25,B152&lt;3.35),"virginica",IF(AND(B152&gt;=2.95,D152&lt;1.55,C152&gt;=4.85,A152&gt;=6.25,B152&lt;3.35),"versicolor","shouldnthappen"))))))))))</f>
        <v>virginica</v>
      </c>
      <c r="V152" s="1" t="str">
        <f aca="false">IF(AND(C152&lt;2.6),"setosa",IF(AND(C152&gt;=4.85,C152&gt;=2.6),"virginica",IF(AND(F152&gt;=0.9,C152&lt;4.85,C152&gt;=2.6),"virginica",IF(AND(G152&lt;5.656,F152&lt;0.9,C152&lt;4.85,C152&gt;=2.6),"virginica",IF(AND(G152&gt;=5.656,F152&lt;0.9,C152&lt;4.85,C152&gt;=2.6),"versicolor","shouldnthappen")))))</f>
        <v>virginica</v>
      </c>
      <c r="W152" s="1" t="str">
        <f aca="false">IF(AND(D152&gt;=1.75,G152&gt;=13.795),"virginica",IF(AND(D152&gt;=1.5,G152&gt;=12.335,G152&lt;13.795),"virginica",IF(AND(C152&lt;2.45,C152&lt;4.85,G152&lt;12.335,G152&lt;13.795),"setosa",IF(AND(C152&gt;=2.45,C152&lt;4.85,G152&lt;12.335,G152&lt;13.795),"versicolor",IF(AND(D152&gt;=1.7,C152&gt;=4.85,G152&lt;12.335,G152&lt;13.795),"virginica",IF(AND(B152&gt;=3.25,D152&lt;1.5,G152&gt;=12.335,G152&lt;13.795),"setosa",IF(AND(D152&lt;1,F152&lt;0.255,D152&lt;1.75,G152&gt;=13.795),"setosa",IF(AND(D152&gt;=1,F152&lt;0.255,D152&lt;1.75,G152&gt;=13.795),"versicolor",IF(AND(A152&lt;5.4,F152&gt;=0.255,D152&lt;1.75,G152&gt;=13.795),"setosa",IF(AND(A152&gt;=5.4,F152&gt;=0.255,D152&lt;1.75,G152&gt;=13.795),"versicolor",IF(AND(A152&lt;6.15,D152&lt;1.7,C152&gt;=4.85,G152&lt;12.335,G152&lt;13.795),"versicolor",IF(AND(A152&gt;=6.15,D152&lt;1.7,C152&gt;=4.85,G152&lt;12.335,G152&lt;13.795),"virginica",IF(AND(C152&lt;5,B152&lt;3.25,D152&lt;1.5,G152&gt;=12.335,G152&lt;13.795),"versicolor",IF(AND(C152&gt;=5,B152&lt;3.25,D152&lt;1.5,G152&gt;=12.335,G152&lt;13.795),"virginica","shouldnthappen"))))))))))))))</f>
        <v>virginica</v>
      </c>
      <c r="X152" s="1" t="str">
        <f aca="false">IF(AND(C152&lt;2.5,A152&lt;5.55),"setosa",IF(AND(F152&lt;0.096,A152&gt;=5.55),"virginica",IF(AND(D152&lt;1.6,C152&gt;=2.5,A152&lt;5.55),"versicolor",IF(AND(D152&gt;=1.6,C152&gt;=2.5,A152&lt;5.55),"virginica",IF(AND(F152&gt;=0.156,C152&lt;4.75,F152&gt;=0.096,A152&gt;=5.55),"versicolor",IF(AND(D152&gt;=1.75,C152&gt;=4.75,F152&gt;=0.096,A152&gt;=5.55),"virginica",IF(AND(B152&lt;3.3,F152&lt;0.156,C152&lt;4.75,F152&gt;=0.096,A152&gt;=5.55),"versicolor",IF(AND(B152&gt;=3.3,F152&lt;0.156,C152&lt;4.75,F152&gt;=0.096,A152&gt;=5.55),"setosa",IF(AND(B152&lt;2.45,A152&lt;6.05,D152&lt;1.75,C152&gt;=4.75,F152&gt;=0.096,A152&gt;=5.55),"virginica",IF(AND(B152&gt;=2.45,A152&lt;6.05,D152&lt;1.75,C152&gt;=4.75,F152&gt;=0.096,A152&gt;=5.55),"versicolor",IF(AND(F152&lt;0.205,A152&gt;=6.05,D152&lt;1.75,C152&gt;=4.75,F152&gt;=0.096,A152&gt;=5.55),"versicolor",IF(AND(F152&gt;=0.205,A152&gt;=6.05,D152&lt;1.75,C152&gt;=4.75,F152&gt;=0.096,A152&gt;=5.55),"virginica","shouldnthappen"))))))))))))</f>
        <v>virginica</v>
      </c>
      <c r="Y152" s="1" t="str">
        <f aca="false">IF(AND(C152&lt;2.35,A152&lt;5.55),"setosa",IF(AND(C152&gt;=5.05,A152&gt;=5.55),"virginica",IF(AND(D152&lt;1.6,C152&gt;=2.35,A152&lt;5.55),"versicolor",IF(AND(D152&gt;=1.6,C152&gt;=2.35,A152&lt;5.55),"virginica",IF(AND(D152&gt;=1.75,C152&lt;5.05,A152&gt;=5.55),"virginica",IF(AND(B152&gt;=3.55,D152&lt;1.75,C152&lt;5.05,A152&gt;=5.55),"setosa",IF(AND(G152&lt;6.3,B152&lt;3.55,D152&lt;1.75,C152&lt;5.05,A152&gt;=5.55),"virginica",IF(AND(G152&gt;=6.3,B152&lt;3.55,D152&lt;1.75,C152&lt;5.05,A152&gt;=5.55),"versicolor","shouldnthappen"))))))))</f>
        <v>virginica</v>
      </c>
      <c r="Z152" s="1" t="str">
        <f aca="false">IF(AND(D152&lt;0.75),"setosa",IF(AND(B152&gt;=2.55,C152&lt;4.85,D152&gt;=0.75),"versicolor",IF(AND(D152&gt;=1.7,C152&gt;=4.85,D152&gt;=0.75),"virginica",IF(AND(D152&lt;1.6,B152&lt;2.55,C152&lt;4.85,D152&gt;=0.75),"versicolor",IF(AND(D152&gt;=1.6,B152&lt;2.55,C152&lt;4.85,D152&gt;=0.75),"virginica",IF(AND(B152&lt;2.65,D152&lt;1.7,C152&gt;=4.85,D152&gt;=0.75),"virginica",IF(AND(F152&lt;0.325,B152&gt;=2.65,D152&lt;1.7,C152&gt;=4.85,D152&gt;=0.75),"virginica",IF(AND(G152&lt;10.717,F152&gt;=0.325,B152&gt;=2.65,D152&lt;1.7,C152&gt;=4.85,D152&gt;=0.75),"versicolor",IF(AND(G152&gt;=10.717,F152&gt;=0.325,B152&gt;=2.65,D152&lt;1.7,C152&gt;=4.85,D152&gt;=0.75),"virginica","shouldnthappen")))))))))</f>
        <v>virginica</v>
      </c>
      <c r="AA152" s="1" t="str">
        <f aca="false">IF(AND(D152&lt;0.75),"setosa",IF(AND(D152&gt;=1.75,D152&gt;=0.75),"virginica",IF(AND(F152&gt;=0.455,D152&lt;1.75,D152&gt;=0.75),"versicolor",IF(AND(D152&lt;1.45,F152&lt;0.455,D152&lt;1.75,D152&gt;=0.75),"versicolor",IF(AND(F152&lt;0.247,D152&gt;=1.45,F152&lt;0.455,D152&lt;1.75,D152&gt;=0.75),"versicolor",IF(AND(F152&gt;=0.247,D152&gt;=1.45,F152&lt;0.455,D152&lt;1.75,D152&gt;=0.75),"virginica","shouldnthappen"))))))</f>
        <v>virginica</v>
      </c>
      <c r="AB152" s="1" t="str">
        <f aca="false">IF(AND(F152&gt;=0.221,B152&gt;=3.35),"setosa",IF(AND(A152&lt;5.3,F152&gt;=0.683,B152&lt;3.35),"setosa",IF(AND(A152&lt;6.45,F152&lt;0.221,B152&gt;=3.35),"setosa",IF(AND(A152&gt;=6.45,F152&lt;0.221,B152&gt;=3.35),"virginica",IF(AND(G152&lt;6.3,A152&lt;6.25,F152&lt;0.683,B152&lt;3.35),"virginica",IF(AND(G152&lt;13.795,A152&gt;=6.25,F152&lt;0.683,B152&lt;3.35),"virginica",IF(AND(D152&lt;1.65,A152&gt;=5.3,F152&gt;=0.683,B152&lt;3.35),"versicolor",IF(AND(D152&gt;=1.65,A152&gt;=5.3,F152&gt;=0.683,B152&lt;3.35),"virginica",IF(AND(D152&lt;0.6,G152&gt;=6.3,A152&lt;6.25,F152&lt;0.683,B152&lt;3.35),"setosa",IF(AND(D152&lt;1.7,G152&gt;=13.795,A152&gt;=6.25,F152&lt;0.683,B152&lt;3.35),"versicolor",IF(AND(D152&gt;=1.7,G152&gt;=13.795,A152&gt;=6.25,F152&lt;0.683,B152&lt;3.35),"virginica",IF(AND(C152&gt;=5.35,D152&gt;=0.6,G152&gt;=6.3,A152&lt;6.25,F152&lt;0.683,B152&lt;3.35),"virginica",IF(AND(D152&lt;1.75,C152&lt;5.35,D152&gt;=0.6,G152&gt;=6.3,A152&lt;6.25,F152&lt;0.683,B152&lt;3.35),"versicolor",IF(AND(D152&gt;=1.75,C152&lt;5.35,D152&gt;=0.6,G152&gt;=6.3,A152&lt;6.25,F152&lt;0.683,B152&lt;3.35),"virginica","shouldnthappen"))))))))))))))</f>
        <v>virginica</v>
      </c>
      <c r="AC152" s="1" t="str">
        <f aca="false">IF(AND(B152&gt;=3.3),"setosa",IF(AND(C152&lt;2.45,D152&lt;1.55,B152&lt;3.3),"setosa",IF(AND(F152&gt;=0.211,D152&gt;=1.55,B152&lt;3.3),"virginica",IF(AND(C152&lt;4.9,C152&gt;=2.45,D152&lt;1.55,B152&lt;3.3),"versicolor",IF(AND(C152&gt;=4.9,C152&gt;=2.45,D152&lt;1.55,B152&lt;3.3),"virginica",IF(AND(F152&lt;0.138,F152&lt;0.211,D152&gt;=1.55,B152&lt;3.3),"virginica",IF(AND(F152&gt;=0.138,F152&lt;0.211,D152&gt;=1.55,B152&lt;3.3),"versicolor","shouldnthappen")))))))</f>
        <v>virginica</v>
      </c>
      <c r="AD152" s="1" t="str">
        <f aca="false">IF(AND(D152&gt;=1.75),"virginica",IF(AND(D152&lt;0.75,D152&lt;1.75),"setosa",IF(AND(D152&lt;1.35,D152&gt;=0.75,D152&lt;1.75),"versicolor",IF(AND(B152&lt;2.6,C152&lt;4.85,D152&gt;=1.35,D152&gt;=0.75,D152&lt;1.75),"virginica",IF(AND(B152&gt;=2.6,C152&lt;4.85,D152&gt;=1.35,D152&gt;=0.75,D152&lt;1.75),"versicolor",IF(AND(A152&lt;6.4,C152&gt;=4.85,D152&gt;=1.35,D152&gt;=0.75,D152&lt;1.75),"virginica",IF(AND(A152&gt;=6.4,C152&gt;=4.85,D152&gt;=1.35,D152&gt;=0.75,D152&lt;1.75),"versicolor","shouldnthappen")))))))</f>
        <v>virginica</v>
      </c>
      <c r="AE152" s="1" t="str">
        <f aca="false">IF(AND(C152&lt;2.45),"setosa",IF(AND(F152&lt;0.07,C152&gt;=2.45),"virginica",IF(AND(A152&gt;=5,C152&lt;4.75,F152&gt;=0.07,C152&gt;=2.45),"versicolor",IF(AND(F152&lt;0.182,C152&gt;=4.75,F152&gt;=0.07,C152&gt;=2.45),"versicolor",IF(AND(B152&lt;2.45,A152&lt;5,C152&lt;4.75,F152&gt;=0.07,C152&gt;=2.45),"versicolor",IF(AND(B152&gt;=2.45,A152&lt;5,C152&lt;4.75,F152&gt;=0.07,C152&gt;=2.45),"virginica",IF(AND(F152&gt;=0.468,F152&gt;=0.182,C152&gt;=4.75,F152&gt;=0.07,C152&gt;=2.45),"virginica",IF(AND(A152&gt;=6.85,F152&lt;0.468,F152&gt;=0.182,C152&gt;=4.75,F152&gt;=0.07,C152&gt;=2.45),"virginica",IF(AND(B152&lt;2.6,A152&lt;6.85,F152&lt;0.468,F152&gt;=0.182,C152&gt;=4.75,F152&gt;=0.07,C152&gt;=2.45),"virginica",IF(AND(B152&gt;=2.6,A152&lt;6.85,F152&lt;0.468,F152&gt;=0.182,C152&gt;=4.75,F152&gt;=0.07,C152&gt;=2.45),"versicolor","shouldnthappen"))))))))))</f>
        <v>virginica</v>
      </c>
      <c r="AF152" s="1" t="str">
        <f aca="false">IF(AND(D152&lt;0.75,A152&lt;5.45),"setosa",IF(AND(D152&gt;=1.75,A152&gt;=5.45),"virginica",IF(AND(G152&lt;6.094,D152&gt;=0.75,A152&lt;5.45),"virginica",IF(AND(G152&gt;=6.094,D152&gt;=0.75,A152&lt;5.45),"versicolor",IF(AND(C152&lt;2.75,D152&lt;1.75,A152&gt;=5.45),"setosa",IF(AND(D152&lt;1.45,C152&gt;=2.75,D152&lt;1.75,A152&gt;=5.45),"versicolor",IF(AND(B152&lt;2.75,D152&gt;=1.45,C152&gt;=2.75,D152&lt;1.75,A152&gt;=5.45),"versicolor",IF(AND(C152&lt;5.05,B152&gt;=2.75,D152&gt;=1.45,C152&gt;=2.75,D152&lt;1.75,A152&gt;=5.45),"versicolor",IF(AND(C152&gt;=5.05,B152&gt;=2.75,D152&gt;=1.45,C152&gt;=2.75,D152&lt;1.75,A152&gt;=5.45),"virginica","shouldnthappen")))))))))</f>
        <v>virginica</v>
      </c>
      <c r="AG152" s="1" t="str">
        <f aca="false">IF(AND(D152&lt;0.65,G152&lt;8.868,A152&lt;5.3),"setosa",IF(AND(C152&lt;2.6,G152&gt;=8.868,A152&lt;5.3),"setosa",IF(AND(C152&gt;=2.6,G152&gt;=8.868,A152&lt;5.3),"versicolor",IF(AND(C152&gt;=4.95,D152&lt;1.55,A152&gt;=5.3),"virginica",IF(AND(G152&lt;13.795,D152&gt;=1.55,A152&gt;=5.3),"virginica",IF(AND(C152&lt;3.75,D152&gt;=0.65,G152&lt;8.868,A152&lt;5.3),"versicolor",IF(AND(C152&gt;=3.75,D152&gt;=0.65,G152&lt;8.868,A152&lt;5.3),"virginica",IF(AND(C152&lt;2.6,C152&lt;4.95,D152&lt;1.55,A152&gt;=5.3),"setosa",IF(AND(C152&gt;=2.6,C152&lt;4.95,D152&lt;1.55,A152&gt;=5.3),"versicolor",IF(AND(C152&lt;4.75,G152&gt;=13.795,D152&gt;=1.55,A152&gt;=5.3),"versicolor",IF(AND(C152&gt;=4.75,G152&gt;=13.795,D152&gt;=1.55,A152&gt;=5.3),"virginica","shouldnthappen")))))))))))</f>
        <v>virginica</v>
      </c>
      <c r="AH152" s="1" t="str">
        <f aca="false">IF(AND(D152&lt;0.75),"setosa",IF(AND(C152&lt;4.75,D152&gt;=0.75),"versicolor",IF(AND(G152&lt;13.757,C152&gt;=4.75,D152&gt;=0.75),"virginica",IF(AND(B152&lt;3.05,G152&gt;=13.757,C152&gt;=4.75,D152&gt;=0.75),"virginica",IF(AND(A152&lt;6.65,B152&gt;=3.05,G152&gt;=13.757,C152&gt;=4.75,D152&gt;=0.75),"virginica",IF(AND(A152&gt;=6.65,B152&gt;=3.05,G152&gt;=13.757,C152&gt;=4.75,D152&gt;=0.75),"versicolor","shouldnthappen"))))))</f>
        <v>virginica</v>
      </c>
      <c r="AI152" s="1" t="str">
        <f aca="false">IF(AND(D152&lt;0.7),"setosa",IF(AND(C152&lt;4.75,D152&gt;=0.7),"versicolor",IF(AND(A152&lt;6.6,F152&lt;0.482,C152&gt;=4.75,D152&gt;=0.7),"virginica",IF(AND(C152&gt;=4.95,F152&gt;=0.482,C152&gt;=4.75,D152&gt;=0.7),"virginica",IF(AND(D152&lt;1.9,A152&gt;=6.6,F152&lt;0.482,C152&gt;=4.75,D152&gt;=0.7),"versicolor",IF(AND(D152&gt;=1.9,A152&gt;=6.6,F152&lt;0.482,C152&gt;=4.75,D152&gt;=0.7),"virginica",IF(AND(F152&gt;=0.766,C152&lt;4.95,F152&gt;=0.482,C152&gt;=4.75,D152&gt;=0.7),"virginica",IF(AND(B152&lt;2.95,F152&lt;0.766,C152&lt;4.95,F152&gt;=0.482,C152&gt;=4.75,D152&gt;=0.7),"virginica",IF(AND(B152&gt;=2.95,F152&lt;0.766,C152&lt;4.95,F152&gt;=0.482,C152&gt;=4.75,D152&gt;=0.7),"versicolor","shouldnthappen")))))))))</f>
        <v>virginica</v>
      </c>
      <c r="AJ152" s="1" t="str">
        <f aca="false">IF(AND(C152&lt;2.45,C152&lt;4.75),"setosa",IF(AND(D152&gt;=1.65,C152&gt;=4.75),"virginica",IF(AND(A152&lt;4.95,C152&gt;=2.45,C152&lt;4.75),"virginica",IF(AND(A152&gt;=4.95,C152&gt;=2.45,C152&lt;4.75),"versicolor",IF(AND(B152&lt;2.95,D152&lt;1.65,C152&gt;=4.75),"virginica",IF(AND(B152&gt;=2.95,D152&lt;1.65,C152&gt;=4.75),"versicolor","shouldnthappen"))))))</f>
        <v>virginica</v>
      </c>
      <c r="AK152" s="1" t="str">
        <f aca="false">IF(AND(D152&lt;0.75,A152&lt;5.45),"setosa",IF(AND(B152&lt;2.45,D152&gt;=0.75,A152&lt;5.45),"versicolor",IF(AND(A152&gt;=5.55,C152&lt;4.75,A152&gt;=5.45),"versicolor",IF(AND(C152&gt;=5.15,C152&gt;=4.75,A152&gt;=5.45),"virginica",IF(AND(G152&lt;6.094,B152&gt;=2.45,D152&gt;=0.75,A152&lt;5.45),"virginica",IF(AND(G152&gt;=6.094,B152&gt;=2.45,D152&gt;=0.75,A152&lt;5.45),"versicolor",IF(AND(D152&lt;0.6,A152&lt;5.55,C152&lt;4.75,A152&gt;=5.45),"setosa",IF(AND(D152&gt;=0.6,A152&lt;5.55,C152&lt;4.75,A152&gt;=5.45),"versicolor",IF(AND(C152&lt;4.95,C152&lt;5.15,C152&gt;=4.75,A152&gt;=5.45),"virginica",IF(AND(G152&lt;12.627,C152&lt;5.05,C152&gt;=4.95,C152&lt;5.15,C152&gt;=4.75,A152&gt;=5.45),"virginica",IF(AND(G152&gt;=12.627,C152&lt;5.05,C152&gt;=4.95,C152&lt;5.15,C152&gt;=4.75,A152&gt;=5.45),"versicolor",IF(AND(D152&lt;1.7,C152&gt;=5.05,C152&gt;=4.95,C152&lt;5.15,C152&gt;=4.75,A152&gt;=5.45),"versicolor",IF(AND(D152&gt;=1.7,C152&gt;=5.05,C152&gt;=4.95,C152&lt;5.15,C152&gt;=4.75,A152&gt;=5.45),"virginica","shouldnthappen")))))))))))))</f>
        <v>virginica</v>
      </c>
      <c r="AL152" s="1" t="str">
        <f aca="false">IF(AND(B152&lt;2.45,B152&lt;3.15),"versicolor",IF(AND(D152&lt;0.95,G152&lt;15.141,B152&gt;=3.15),"setosa",IF(AND(G152&lt;15.429,G152&gt;=15.141,B152&gt;=3.15),"versicolor",IF(AND(G152&gt;=15.429,G152&gt;=15.141,B152&gt;=3.15),"virginica",IF(AND(C152&lt;2.3,C152&lt;4.75,B152&gt;=2.45,B152&lt;3.15),"setosa",IF(AND(G152&gt;=16.072,C152&gt;=4.75,B152&gt;=2.45,B152&lt;3.15),"versicolor",IF(AND(G152&lt;11.833,D152&gt;=0.95,G152&lt;15.141,B152&gt;=3.15),"virginica",IF(AND(A152&lt;5,C152&gt;=2.3,C152&lt;4.75,B152&gt;=2.45,B152&lt;3.15),"virginica",IF(AND(A152&gt;=5,C152&gt;=2.3,C152&lt;4.75,B152&gt;=2.45,B152&lt;3.15),"versicolor",IF(AND(G152&lt;14.342,G152&gt;=11.833,D152&gt;=0.95,G152&lt;15.141,B152&gt;=3.15),"versicolor",IF(AND(G152&gt;=14.342,G152&gt;=11.833,D152&gt;=0.95,G152&lt;15.141,B152&gt;=3.15),"virginica",IF(AND(G152&lt;13.757,F152&gt;=0.741,G152&lt;16.072,C152&gt;=4.75,B152&gt;=2.45,B152&lt;3.15),"virginica",IF(AND(F152&gt;=0.546,A152&lt;6.15,F152&lt;0.741,G152&lt;16.072,C152&gt;=4.75,B152&gt;=2.45,B152&lt;3.15),"virginica",IF(AND(D152&gt;=1.75,A152&gt;=6.15,F152&lt;0.741,G152&lt;16.072,C152&gt;=4.75,B152&gt;=2.45,B152&lt;3.15),"virginica",IF(AND(C152&lt;4.85,G152&gt;=13.757,F152&gt;=0.741,G152&lt;16.072,C152&gt;=4.75,B152&gt;=2.45,B152&lt;3.15),"virginica",IF(AND(C152&gt;=4.85,G152&gt;=13.757,F152&gt;=0.741,G152&lt;16.072,C152&gt;=4.75,B152&gt;=2.45,B152&lt;3.15),"versicolor",IF(AND(F152&lt;0.331,F152&lt;0.546,A152&lt;6.15,F152&lt;0.741,G152&lt;16.072,C152&gt;=4.75,B152&gt;=2.45,B152&lt;3.15),"virginica",IF(AND(F152&gt;=0.331,F152&lt;0.546,A152&lt;6.15,F152&lt;0.741,G152&lt;16.072,C152&gt;=4.75,B152&gt;=2.45,B152&lt;3.15),"versicolor",IF(AND(G152&lt;10.661,D152&lt;1.75,A152&gt;=6.15,F152&lt;0.741,G152&lt;16.072,C152&gt;=4.75,B152&gt;=2.45,B152&lt;3.15),"virginica",IF(AND(G152&gt;=10.661,D152&lt;1.75,A152&gt;=6.15,F152&lt;0.741,G152&lt;16.072,C152&gt;=4.75,B152&gt;=2.45,B152&lt;3.15),"versicolor","shouldnthappen"))))))))))))))))))))</f>
        <v>virginica</v>
      </c>
      <c r="AM152" s="1" t="str">
        <f aca="false">IF(AND(D152&lt;1.35,F152&gt;=0.917),"setosa",IF(AND(D152&gt;=1.35,F152&gt;=0.917),"virginica",IF(AND(D152&lt;0.75,D152&lt;1.55,F152&lt;0.917),"setosa",IF(AND(C152&gt;=4.8,D152&gt;=1.55,F152&lt;0.917),"virginica",IF(AND(A152&lt;5.95,D152&gt;=0.75,D152&lt;1.55,F152&lt;0.917),"versicolor",IF(AND(F152&lt;0.473,C152&lt;4.8,D152&gt;=1.55,F152&lt;0.917),"virginica",IF(AND(F152&gt;=0.473,C152&lt;4.8,D152&gt;=1.55,F152&lt;0.917),"versicolor",IF(AND(C152&lt;4.95,A152&gt;=5.95,D152&gt;=0.75,D152&lt;1.55,F152&lt;0.917),"versicolor",IF(AND(C152&gt;=4.95,A152&gt;=5.95,D152&gt;=0.75,D152&lt;1.55,F152&lt;0.917),"virginica","shouldnthappen")))))))))</f>
        <v>virginica</v>
      </c>
      <c r="AN152" s="1" t="str">
        <f aca="false">IF(AND(D152&lt;0.75,A152&lt;5.45),"setosa",IF(AND(D152&lt;1.55,D152&gt;=0.75,A152&lt;5.45),"versicolor",IF(AND(D152&gt;=1.55,D152&gt;=0.75,A152&lt;5.45),"virginica",IF(AND(A152&gt;=5.75,C152&lt;4.75,A152&gt;=5.45),"versicolor",IF(AND(F152&lt;0.361,C152&gt;=4.75,A152&gt;=5.45),"virginica",IF(AND(C152&lt;2.6,A152&lt;5.75,C152&lt;4.75,A152&gt;=5.45),"setosa",IF(AND(C152&gt;=2.6,A152&lt;5.75,C152&lt;4.75,A152&gt;=5.45),"versicolor",IF(AND(D152&gt;=1.7,F152&gt;=0.361,C152&gt;=4.75,A152&gt;=5.45),"virginica",IF(AND(B152&lt;2.65,D152&lt;1.7,F152&gt;=0.361,C152&gt;=4.75,A152&gt;=5.45),"virginica",IF(AND(A152&lt;7.05,B152&gt;=2.65,D152&lt;1.7,F152&gt;=0.361,C152&gt;=4.75,A152&gt;=5.45),"versicolor",IF(AND(A152&gt;=7.05,B152&gt;=2.65,D152&lt;1.7,F152&gt;=0.361,C152&gt;=4.75,A152&gt;=5.45),"virginica","shouldnthappen")))))))))))</f>
        <v>virginica</v>
      </c>
      <c r="AO152" s="1" t="str">
        <f aca="false">IF(AND(D152&lt;0.7),"setosa",IF(AND(A152&lt;4.95,C152&lt;4.85,D152&gt;=0.7),"virginica",IF(AND(A152&gt;=4.95,C152&lt;4.85,D152&gt;=0.7),"versicolor",IF(AND(D152&gt;=1.7,C152&gt;=4.85,D152&gt;=0.7),"virginica",IF(AND(F152&lt;0.325,D152&lt;1.7,C152&gt;=4.85,D152&gt;=0.7),"virginica",IF(AND(D152&lt;1.55,F152&gt;=0.325,D152&lt;1.7,C152&gt;=4.85,D152&gt;=0.7),"virginica",IF(AND(D152&gt;=1.55,F152&gt;=0.325,D152&lt;1.7,C152&gt;=4.85,D152&gt;=0.7),"versicolor","shouldnthappen")))))))</f>
        <v>virginica</v>
      </c>
      <c r="AP152" s="1" t="str">
        <f aca="false">IF(AND(D152&lt;0.75),"setosa",IF(AND(C152&lt;4.85,D152&gt;=0.75),"versicolor",IF(AND(G152&gt;=8.277,C152&gt;=4.85,D152&gt;=0.75),"virginica",IF(AND(F152&gt;=0.633,G152&lt;8.277,C152&gt;=4.85,D152&gt;=0.75),"virginica",IF(AND(G152&lt;7.61,F152&lt;0.633,G152&lt;8.277,C152&gt;=4.85,D152&gt;=0.75),"virginica",IF(AND(G152&gt;=7.61,F152&lt;0.633,G152&lt;8.277,C152&gt;=4.85,D152&gt;=0.75),"versicolor","shouldnthappen"))))))</f>
        <v>virginica</v>
      </c>
      <c r="AQ152" s="1" t="str">
        <f aca="false">IF(AND(C152&lt;2.65,A152&gt;=5.45,C152&lt;4.75),"setosa",IF(AND(C152&gt;=2.65,A152&gt;=5.45,C152&lt;4.75),"versicolor",IF(AND(B152&lt;2.9,C152&lt;4.85,C152&gt;=4.75),"versicolor",IF(AND(B152&gt;=2.9,C152&lt;4.85,C152&gt;=4.75),"virginica",IF(AND(D152&lt;1.7,C152&gt;=4.85,C152&gt;=4.75),"versicolor",IF(AND(D152&gt;=1.7,C152&gt;=4.85,C152&gt;=4.75),"virginica",IF(AND(C152&lt;2.45,G152&lt;14.126,A152&lt;5.45,C152&lt;4.75),"setosa",IF(AND(C152&gt;=2.45,G152&lt;14.126,A152&lt;5.45,C152&lt;4.75),"versicolor",IF(AND(C152&lt;2.4,G152&gt;=14.126,A152&lt;5.45,C152&lt;4.75),"setosa",IF(AND(C152&gt;=2.4,G152&gt;=14.126,A152&lt;5.45,C152&lt;4.75),"versicolor","shouldnthappen"))))))))))</f>
        <v>virginica</v>
      </c>
      <c r="AR152" s="1" t="str">
        <f aca="false">IF(AND(C152&lt;2.45,C152&lt;4.85),"setosa",IF(AND(C152&gt;=5.15,C152&gt;=4.85),"virginica",IF(AND(A152&gt;=4.95,C152&gt;=2.45,C152&lt;4.85),"versicolor",IF(AND(D152&lt;1.35,A152&lt;4.95,C152&gt;=2.45,C152&lt;4.85),"versicolor",IF(AND(D152&gt;=1.35,A152&lt;4.95,C152&gt;=2.45,C152&lt;4.85),"virginica",IF(AND(F152&lt;0.35,G152&lt;12.751,C152&lt;5.15,C152&gt;=4.85),"virginica",IF(AND(A152&lt;6.5,G152&gt;=12.751,C152&lt;5.15,C152&gt;=4.85),"virginica",IF(AND(A152&gt;=6.5,G152&gt;=12.751,C152&lt;5.15,C152&gt;=4.85),"versicolor",IF(AND(B152&gt;=2.75,F152&gt;=0.35,G152&lt;12.751,C152&lt;5.15,C152&gt;=4.85),"virginica",IF(AND(C152&lt;5.05,B152&lt;2.75,F152&gt;=0.35,G152&lt;12.751,C152&lt;5.15,C152&gt;=4.85),"virginica",IF(AND(C152&gt;=5.05,B152&lt;2.75,F152&gt;=0.35,G152&lt;12.751,C152&lt;5.15,C152&gt;=4.85),"versicolor","shouldnthappen")))))))))))</f>
        <v>virginica</v>
      </c>
      <c r="AS152" s="1" t="str">
        <f aca="false">IF(AND(F152&gt;=0.9,B152&lt;3.05),"virginica",IF(AND(A152&lt;5.9,B152&gt;=3.05),"setosa",IF(AND(D152&lt;1.65,A152&gt;=5.9,B152&gt;=3.05),"versicolor",IF(AND(D152&gt;=1.65,A152&gt;=5.9,B152&gt;=3.05),"virginica",IF(AND(D152&gt;=1.75,C152&gt;=4.85,F152&lt;0.9,B152&lt;3.05),"virginica",IF(AND(C152&lt;2.2,B152&lt;2.95,C152&lt;4.85,F152&lt;0.9,B152&lt;3.05),"setosa",IF(AND(C152&gt;=2.2,B152&lt;2.95,C152&lt;4.85,F152&lt;0.9,B152&lt;3.05),"versicolor",IF(AND(C152&lt;2.8,B152&gt;=2.95,C152&lt;4.85,F152&lt;0.9,B152&lt;3.05),"setosa",IF(AND(C152&gt;=2.8,B152&gt;=2.95,C152&lt;4.85,F152&lt;0.9,B152&lt;3.05),"versicolor",IF(AND(G152&lt;13.879,D152&lt;1.75,C152&gt;=4.85,F152&lt;0.9,B152&lt;3.05),"virginica",IF(AND(G152&gt;=13.879,D152&lt;1.75,C152&gt;=4.85,F152&lt;0.9,B152&lt;3.05),"versicolor","shouldnthappen")))))))))))</f>
        <v>virginica</v>
      </c>
      <c r="AT152" s="1" t="str">
        <f aca="false">IF(AND(D152&lt;0.75),"setosa",IF(AND(D152&gt;=1.75,D152&gt;=0.75),"virginica",IF(AND(D152&lt;1.45,G152&lt;7.37,D152&lt;1.75,D152&gt;=0.75),"versicolor",IF(AND(D152&gt;=1.45,G152&lt;7.37,D152&lt;1.75,D152&gt;=0.75),"virginica",IF(AND(C152&lt;5.45,G152&gt;=7.37,D152&lt;1.75,D152&gt;=0.75),"versicolor",IF(AND(C152&gt;=5.45,G152&gt;=7.37,D152&lt;1.75,D152&gt;=0.75),"virginica","shouldnthappen"))))))</f>
        <v>virginica</v>
      </c>
      <c r="AU152" s="1" t="str">
        <f aca="false">IF(AND(D152&lt;0.7),"setosa",IF(AND(D152&gt;=1.7,A152&gt;=6.15,D152&gt;=0.7),"virginica",IF(AND(B152&gt;=2.55,C152&lt;4.75,A152&lt;6.15,D152&gt;=0.7),"versicolor",IF(AND(D152&gt;=1.7,C152&gt;=4.75,A152&lt;6.15,D152&gt;=0.7),"virginica",IF(AND(C152&lt;5.25,D152&lt;1.7,A152&gt;=6.15,D152&gt;=0.7),"versicolor",IF(AND(C152&gt;=5.25,D152&lt;1.7,A152&gt;=6.15,D152&gt;=0.7),"virginica",IF(AND(C152&lt;4.25,B152&lt;2.55,C152&lt;4.75,A152&lt;6.15,D152&gt;=0.7),"versicolor",IF(AND(C152&gt;=4.25,B152&lt;2.55,C152&lt;4.75,A152&lt;6.15,D152&gt;=0.7),"virginica",IF(AND(B152&lt;2.65,D152&lt;1.7,C152&gt;=4.75,A152&lt;6.15,D152&gt;=0.7),"virginica",IF(AND(B152&gt;=2.65,D152&lt;1.7,C152&gt;=4.75,A152&lt;6.15,D152&gt;=0.7),"versicolor","shouldnthappen"))))))))))</f>
        <v>virginica</v>
      </c>
      <c r="AV152" s="1" t="str">
        <f aca="false">IF(AND(D152&lt;0.75),"setosa",IF(AND(F152&gt;=0.899,D152&gt;=0.75),"virginica",IF(AND(D152&lt;1.65,A152&lt;6.05,F152&lt;0.899,D152&gt;=0.75),"versicolor",IF(AND(D152&gt;=1.65,A152&lt;6.05,F152&lt;0.899,D152&gt;=0.75),"virginica",IF(AND(C152&gt;=5.05,A152&gt;=6.05,F152&lt;0.899,D152&gt;=0.75),"virginica",IF(AND(G152&gt;=13.757,C152&lt;5.05,A152&gt;=6.05,F152&lt;0.899,D152&gt;=0.75),"versicolor",IF(AND(D152&lt;1.6,G152&lt;13.757,C152&lt;5.05,A152&gt;=6.05,F152&lt;0.899,D152&gt;=0.75),"versicolor",IF(AND(D152&gt;=1.6,G152&lt;13.757,C152&lt;5.05,A152&gt;=6.05,F152&lt;0.899,D152&gt;=0.75),"virginica","shouldnthappen"))))))))</f>
        <v>virginica</v>
      </c>
      <c r="AW152" s="1" t="str">
        <f aca="false">IF(AND(F152&lt;0.117,A152&gt;=5.55),"virginica",IF(AND(A152&gt;=5.2,G152&lt;6.086,A152&lt;5.55),"versicolor",IF(AND(D152&lt;0.7,G152&gt;=6.086,A152&lt;5.55),"setosa",IF(AND(D152&gt;=0.7,G152&gt;=6.086,A152&lt;5.55),"versicolor",IF(AND(A152&lt;4.75,A152&lt;5.2,G152&lt;6.086,A152&lt;5.55),"setosa",IF(AND(A152&gt;=4.75,A152&lt;5.2,G152&lt;6.086,A152&lt;5.55),"virginica",IF(AND(D152&gt;=1.65,C152&lt;4.95,F152&gt;=0.117,A152&gt;=5.55),"virginica",IF(AND(D152&gt;=1.75,C152&gt;=4.95,F152&gt;=0.117,A152&gt;=5.55),"virginica",IF(AND(C152&lt;2.6,D152&lt;1.65,C152&lt;4.95,F152&gt;=0.117,A152&gt;=5.55),"setosa",IF(AND(C152&gt;=2.6,D152&lt;1.65,C152&lt;4.95,F152&gt;=0.117,A152&gt;=5.55),"versicolor",IF(AND(D152&lt;1.55,D152&lt;1.75,C152&gt;=4.95,F152&gt;=0.117,A152&gt;=5.55),"virginica",IF(AND(A152&lt;6.95,D152&gt;=1.55,D152&lt;1.75,C152&gt;=4.95,F152&gt;=0.117,A152&gt;=5.55),"versicolor",IF(AND(A152&gt;=6.95,D152&gt;=1.55,D152&lt;1.75,C152&gt;=4.95,F152&gt;=0.117,A152&gt;=5.55),"virginica","shouldnthappen")))))))))))))</f>
        <v>virginica</v>
      </c>
      <c r="AX152" s="1" t="str">
        <f aca="false">IF(AND(D152&lt;0.75),"setosa",IF(AND(F152&lt;0.138,D152&gt;=0.75),"virginica",IF(AND(C152&lt;4.45,A152&lt;6.15,F152&gt;=0.138,D152&gt;=0.75),"versicolor",IF(AND(C152&gt;=5.05,A152&gt;=6.15,F152&gt;=0.138,D152&gt;=0.75),"virginica",IF(AND(B152&lt;2.65,C152&gt;=4.45,A152&lt;6.15,F152&gt;=0.138,D152&gt;=0.75),"virginica",IF(AND(A152&gt;=6.35,C152&lt;5.05,A152&gt;=6.15,F152&gt;=0.138,D152&gt;=0.75),"versicolor",IF(AND(A152&lt;5.65,B152&gt;=2.65,C152&gt;=4.45,A152&lt;6.15,F152&gt;=0.138,D152&gt;=0.75),"virginica",IF(AND(D152&lt;1.75,A152&lt;6.35,C152&lt;5.05,A152&gt;=6.15,F152&gt;=0.138,D152&gt;=0.75),"versicolor",IF(AND(D152&gt;=1.75,A152&lt;6.35,C152&lt;5.05,A152&gt;=6.15,F152&gt;=0.138,D152&gt;=0.75),"virginica",IF(AND(D152&lt;1.7,A152&gt;=5.65,B152&gt;=2.65,C152&gt;=4.45,A152&lt;6.15,F152&gt;=0.138,D152&gt;=0.75),"versicolor",IF(AND(D152&gt;=1.7,A152&gt;=5.65,B152&gt;=2.65,C152&gt;=4.45,A152&lt;6.15,F152&gt;=0.138,D152&gt;=0.75),"virginica","shouldnthappen")))))))))))</f>
        <v>virginica</v>
      </c>
      <c r="AY152" s="1" t="str">
        <f aca="false">IF(AND(D152&lt;0.75,A152&lt;5.55),"setosa",IF(AND(A152&lt;4.95,D152&gt;=0.75,A152&lt;5.55),"virginica",IF(AND(A152&gt;=4.95,D152&gt;=0.75,A152&lt;5.55),"versicolor",IF(AND(C152&lt;2.6,C152&lt;4.85,A152&gt;=5.55),"setosa",IF(AND(C152&gt;=2.6,C152&lt;4.85,A152&gt;=5.55),"versicolor",IF(AND(D152&gt;=1.75,C152&gt;=4.85,A152&gt;=5.55),"virginica",IF(AND(F152&lt;0.405,D152&lt;1.75,C152&gt;=4.85,A152&gt;=5.55),"versicolor",IF(AND(B152&lt;3.05,F152&gt;=0.405,D152&lt;1.75,C152&gt;=4.85,A152&gt;=5.55),"virginica",IF(AND(B152&gt;=3.05,F152&gt;=0.405,D152&lt;1.75,C152&gt;=4.85,A152&gt;=5.55),"versicolor","shouldnthappen")))))))))</f>
        <v>virginica</v>
      </c>
      <c r="AZ152" s="1" t="str">
        <f aca="false">IF(AND(D152&lt;0.75),"setosa",IF(AND(F152&lt;0.9,C152&lt;4.95,D152&gt;=0.75),"versicolor",IF(AND(F152&gt;=0.9,C152&lt;4.95,D152&gt;=0.75),"virginica",IF(AND(D152&gt;=1.7,C152&gt;=4.95,D152&gt;=0.75),"virginica",IF(AND(F152&lt;0.405,D152&lt;1.7,C152&gt;=4.95,D152&gt;=0.75),"versicolor",IF(AND(F152&gt;=0.405,D152&lt;1.7,C152&gt;=4.95,D152&gt;=0.75),"virginica","shouldnthappen"))))))</f>
        <v>virginica</v>
      </c>
      <c r="BA152" s="1" t="str">
        <f aca="false">IF(AND(D152&lt;0.75),"setosa",IF(AND(D152&gt;=1.7,C152&gt;=5.05,D152&gt;=0.75),"virginica",IF(AND(D152&lt;1.45,D152&lt;1.6,C152&lt;5.05,D152&gt;=0.75),"versicolor",IF(AND(A152&lt;5.8,D152&gt;=1.6,C152&lt;5.05,D152&gt;=0.75),"virginica",IF(AND(A152&gt;=5.8,D152&gt;=1.6,C152&lt;5.05,D152&gt;=0.75),"versicolor",IF(AND(F152&lt;0.417,D152&lt;1.7,C152&gt;=5.05,D152&gt;=0.75),"versicolor",IF(AND(F152&gt;=0.417,D152&lt;1.7,C152&gt;=5.05,D152&gt;=0.75),"virginica",IF(AND(A152&lt;5.95,D152&gt;=1.45,D152&lt;1.6,C152&lt;5.05,D152&gt;=0.75),"versicolor",IF(AND(G152&lt;10.618,A152&gt;=5.95,D152&gt;=1.45,D152&lt;1.6,C152&lt;5.05,D152&gt;=0.75),"virginica",IF(AND(G152&gt;=10.618,A152&gt;=5.95,D152&gt;=1.45,D152&lt;1.6,C152&lt;5.05,D152&gt;=0.75),"versicolor","shouldnthappen"))))))))))</f>
        <v>virginica</v>
      </c>
      <c r="BB152" s="1" t="str">
        <f aca="false">IF(AND(C152&lt;2.6),"setosa",IF(AND(D152&gt;=1.75,C152&gt;=2.6),"virginica",IF(AND(C152&gt;=5.45,D152&lt;1.75,C152&gt;=2.6),"virginica",IF(AND(F152&gt;=0.259,C152&lt;5.45,D152&lt;1.75,C152&gt;=2.6),"versicolor",IF(AND(C152&lt;5.05,F152&lt;0.259,C152&lt;5.45,D152&lt;1.75,C152&gt;=2.6),"versicolor",IF(AND(C152&gt;=5.05,F152&lt;0.259,C152&lt;5.45,D152&lt;1.75,C152&gt;=2.6),"virginica","shouldnthappen"))))))</f>
        <v>virginica</v>
      </c>
      <c r="BC152" s="1" t="str">
        <f aca="false">IF(AND(A152&lt;4.95,B152&lt;2.7,A152&lt;5.55),"virginica",IF(AND(A152&gt;=4.95,B152&lt;2.7,A152&lt;5.55),"versicolor",IF(AND(C152&lt;3.2,B152&gt;=2.7,A152&lt;5.55),"setosa",IF(AND(C152&gt;=3.2,B152&gt;=2.7,A152&lt;5.55),"versicolor",IF(AND(F152&gt;=0.85,A152&lt;6.15,A152&gt;=5.55),"virginica",IF(AND(D152&lt;1.45,A152&gt;=6.15,A152&gt;=5.55),"versicolor",IF(AND(C152&lt;4.8,F152&lt;0.85,A152&lt;6.15,A152&gt;=5.55),"versicolor",IF(AND(D152&gt;=1.7,D152&gt;=1.45,A152&gt;=6.15,A152&gt;=5.55),"virginica",IF(AND(G152&lt;9.333,C152&gt;=4.8,F152&lt;0.85,A152&lt;6.15,A152&gt;=5.55),"versicolor",IF(AND(G152&gt;=9.333,C152&gt;=4.8,F152&lt;0.85,A152&lt;6.15,A152&gt;=5.55),"virginica",IF(AND(C152&lt;4.9,D152&lt;1.7,D152&gt;=1.45,A152&gt;=6.15,A152&gt;=5.55),"versicolor",IF(AND(C152&gt;=4.9,D152&lt;1.7,D152&gt;=1.45,A152&gt;=6.15,A152&gt;=5.55),"virginica","shouldnthappen"))))))))))))</f>
        <v>virginica</v>
      </c>
      <c r="BD152" s="1" t="str">
        <f aca="false">IF(AND(C152&lt;2.35),"setosa",IF(AND(C152&lt;4.75,B152&lt;2.55,C152&gt;=2.35),"versicolor",IF(AND(C152&gt;=4.75,B152&lt;2.55,C152&gt;=2.35),"virginica",IF(AND(C152&lt;4.75,B152&gt;=2.55,C152&gt;=2.35),"versicolor",IF(AND(D152&gt;=1.75,C152&gt;=4.75,B152&gt;=2.55,C152&gt;=2.35),"virginica",IF(AND(A152&gt;=6.5,D152&lt;1.75,C152&gt;=4.75,B152&gt;=2.55,C152&gt;=2.35),"versicolor",IF(AND(A152&lt;6.05,A152&lt;6.5,D152&lt;1.75,C152&gt;=4.75,B152&gt;=2.55,C152&gt;=2.35),"versicolor",IF(AND(A152&gt;=6.05,A152&lt;6.5,D152&lt;1.75,C152&gt;=4.75,B152&gt;=2.55,C152&gt;=2.35),"virginica","shouldnthappen"))))))))</f>
        <v>virginica</v>
      </c>
      <c r="BE152" s="1" t="str">
        <f aca="false">IF(AND(C152&lt;2.5),"setosa",IF(AND(D152&lt;1.65,C152&lt;4.75,C152&gt;=2.5),"versicolor",IF(AND(D152&gt;=1.65,C152&lt;4.75,C152&gt;=2.5),"virginica",IF(AND(D152&gt;=1.75,C152&gt;=4.75,C152&gt;=2.5),"virginica",IF(AND(C152&lt;4.95,D152&lt;1.75,C152&gt;=4.75,C152&gt;=2.5),"versicolor",IF(AND(A152&lt;6.5,C152&gt;=4.95,D152&lt;1.75,C152&gt;=4.75,C152&gt;=2.5),"virginica",IF(AND(A152&gt;=6.5,C152&gt;=4.95,D152&lt;1.75,C152&gt;=4.75,C152&gt;=2.5),"versicolor","shouldnthappen")))))))</f>
        <v>virginica</v>
      </c>
      <c r="BF152" s="1" t="str">
        <f aca="false">IF(AND(G152&gt;=15.244),"virginica",IF(AND(C152&lt;3.2,B152&gt;=3.15,G152&lt;15.244),"setosa",IF(AND(A152&gt;=4.95,C152&lt;4.7,B152&lt;3.15,G152&lt;15.244),"versicolor",IF(AND(C152&gt;=5.15,C152&gt;=4.7,B152&lt;3.15,G152&lt;15.244),"virginica",IF(AND(A152&gt;=6.45,C152&gt;=3.2,B152&gt;=3.15,G152&lt;15.244),"virginica",IF(AND(D152&lt;0.95,A152&lt;4.95,C152&lt;4.7,B152&lt;3.15,G152&lt;15.244),"setosa",IF(AND(D152&gt;=0.95,A152&lt;4.95,C152&lt;4.7,B152&lt;3.15,G152&lt;15.244),"virginica",IF(AND(F152&lt;0.816,A152&lt;6.45,C152&gt;=3.2,B152&gt;=3.15,G152&lt;15.244),"virginica",IF(AND(F152&gt;=0.816,A152&lt;6.45,C152&gt;=3.2,B152&gt;=3.15,G152&lt;15.244),"versicolor",IF(AND(A152&gt;=6.5,B152&lt;3.05,C152&lt;5.15,C152&gt;=4.7,B152&lt;3.15,G152&lt;15.244),"versicolor",IF(AND(G152&lt;11.093,B152&gt;=3.05,C152&lt;5.15,C152&gt;=4.7,B152&lt;3.15,G152&lt;15.244),"virginica",IF(AND(G152&gt;=11.093,B152&gt;=3.05,C152&lt;5.15,C152&gt;=4.7,B152&lt;3.15,G152&lt;15.244),"versicolor",IF(AND(D152&gt;=1.7,A152&lt;6.5,B152&lt;3.05,C152&lt;5.15,C152&gt;=4.7,B152&lt;3.15,G152&lt;15.244),"virginica",IF(AND(G152&lt;7.498,D152&lt;1.7,A152&lt;6.5,B152&lt;3.05,C152&lt;5.15,C152&gt;=4.7,B152&lt;3.15,G152&lt;15.244),"virginica",IF(AND(G152&gt;=7.498,D152&lt;1.7,A152&lt;6.5,B152&lt;3.05,C152&lt;5.15,C152&gt;=4.7,B152&lt;3.15,G152&lt;15.244),"versicolor","shouldnthappen")))))))))))))))</f>
        <v>virginica</v>
      </c>
      <c r="BG152" s="1" t="str">
        <f aca="false">IF(AND(B152&gt;=3.35,C152&lt;4.85),"setosa",IF(AND(D152&gt;=1.75,C152&gt;=4.85),"virginica",IF(AND(D152&lt;0.75,B152&lt;3.35,C152&lt;4.85),"setosa",IF(AND(G152&gt;=13.879,D152&lt;1.75,C152&gt;=4.85),"versicolor",IF(AND(F152&gt;=0.9,D152&gt;=0.75,B152&lt;3.35,C152&lt;4.85),"virginica",IF(AND(F152&gt;=0.405,G152&lt;13.879,D152&lt;1.75,C152&gt;=4.85),"virginica",IF(AND(B152&gt;=2.55,F152&lt;0.9,D152&gt;=0.75,B152&lt;3.35,C152&lt;4.85),"versicolor",IF(AND(G152&lt;7.498,F152&lt;0.405,G152&lt;13.879,D152&lt;1.75,C152&gt;=4.85),"virginica",IF(AND(G152&gt;=7.498,F152&lt;0.405,G152&lt;13.879,D152&lt;1.75,C152&gt;=4.85),"versicolor",IF(AND(G152&lt;5.656,B152&lt;2.55,F152&lt;0.9,D152&gt;=0.75,B152&lt;3.35,C152&lt;4.85),"virginica",IF(AND(G152&gt;=5.656,B152&lt;2.55,F152&lt;0.9,D152&gt;=0.75,B152&lt;3.35,C152&lt;4.85),"versicolor","shouldnthappen")))))))))))</f>
        <v>virginica</v>
      </c>
      <c r="BH152" s="1" t="str">
        <f aca="false">IF(AND(D152&lt;0.7),"setosa",IF(AND(D152&gt;=1.65,A152&lt;6.65,D152&gt;=0.7),"virginica",IF(AND(D152&lt;1.55,A152&gt;=6.65,D152&gt;=0.7),"versicolor",IF(AND(D152&gt;=1.55,A152&gt;=6.65,D152&gt;=0.7),"virginica",IF(AND(F152&gt;=0.529,D152&lt;1.65,A152&lt;6.65,D152&gt;=0.7),"versicolor",IF(AND(C152&gt;=5.35,F152&lt;0.529,D152&lt;1.65,A152&lt;6.65,D152&gt;=0.7),"virginica",IF(AND(G152&gt;=7.411,C152&lt;5.35,F152&lt;0.529,D152&lt;1.65,A152&lt;6.65,D152&gt;=0.7),"versicolor",IF(AND(G152&lt;6.927,G152&lt;7.411,C152&lt;5.35,F152&lt;0.529,D152&lt;1.65,A152&lt;6.65,D152&gt;=0.7),"versicolor",IF(AND(G152&gt;=6.927,G152&lt;7.411,C152&lt;5.35,F152&lt;0.529,D152&lt;1.65,A152&lt;6.65,D152&gt;=0.7),"virginica","shouldnthappen")))))))))</f>
        <v>virginica</v>
      </c>
      <c r="BI152" s="1" t="str">
        <f aca="false">IF(AND(D152&gt;=1.7),"virginica",IF(AND(D152&lt;0.7,D152&lt;1.7),"setosa",IF(AND(D152&lt;1.45,G152&lt;7.37,D152&gt;=0.7,D152&lt;1.7),"versicolor",IF(AND(D152&gt;=1.45,G152&lt;7.37,D152&gt;=0.7,D152&lt;1.7),"virginica",IF(AND(B152&gt;=2.65,G152&gt;=7.37,D152&gt;=0.7,D152&lt;1.7),"versicolor",IF(AND(C152&lt;5.05,B152&lt;2.65,G152&gt;=7.37,D152&gt;=0.7,D152&lt;1.7),"versicolor",IF(AND(C152&gt;=5.05,B152&lt;2.65,G152&gt;=7.37,D152&gt;=0.7,D152&lt;1.7),"virginica","shouldnthappen")))))))</f>
        <v>virginica</v>
      </c>
    </row>
  </sheetData>
  <mergeCells count="3">
    <mergeCell ref="A1:G1"/>
    <mergeCell ref="H1:K1"/>
    <mergeCell ref="L1:BI1"/>
  </mergeCells>
  <conditionalFormatting sqref="J1:J1048576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{6D7F1C7F-ADB4-442F-AB9B-50E63AFB157D}</x14:id>
        </ext>
      </extLst>
    </cfRule>
  </conditionalFormatting>
  <conditionalFormatting sqref="K1:K1048576">
    <cfRule type="colorScale" priority="3">
      <colorScale>
        <cfvo type="num" val="0"/>
        <cfvo type="num" val="1"/>
        <color rgb="FFF10D0C"/>
        <color rgb="FF77BC6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F1C7F-ADB4-442F-AB9B-50E63AFB157D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J:J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5" activeCellId="0" sqref="C15"/>
    </sheetView>
  </sheetViews>
  <sheetFormatPr defaultColWidth="10.2265625" defaultRowHeight="13.8" zeroHeight="false" outlineLevelRow="0" outlineLevelCol="0"/>
  <cols>
    <col collapsed="false" customWidth="false" hidden="false" outlineLevel="0" max="8" min="8" style="4" width="10.24"/>
    <col collapsed="false" customWidth="false" hidden="false" outlineLevel="0" max="12" min="12" style="5" width="10.24"/>
  </cols>
  <sheetData>
    <row r="1" s="8" customFormat="true" ht="13.8" hidden="false" customHeight="false" outlineLevel="0" collapsed="false">
      <c r="A1" s="6" t="s">
        <v>28</v>
      </c>
      <c r="B1" s="6"/>
      <c r="C1" s="6"/>
      <c r="D1" s="6"/>
      <c r="E1" s="6"/>
      <c r="F1" s="6"/>
      <c r="G1" s="6"/>
      <c r="H1" s="6" t="s">
        <v>29</v>
      </c>
      <c r="I1" s="6"/>
      <c r="J1" s="6"/>
      <c r="K1" s="6"/>
      <c r="L1" s="14" t="s">
        <v>95</v>
      </c>
    </row>
    <row r="2" customFormat="false" ht="13.8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9" t="s">
        <v>38</v>
      </c>
      <c r="I2" s="2" t="s">
        <v>39</v>
      </c>
      <c r="J2" s="2" t="s">
        <v>40</v>
      </c>
      <c r="K2" s="2" t="s">
        <v>41</v>
      </c>
      <c r="L2" s="10" t="s">
        <v>42</v>
      </c>
    </row>
    <row r="3" customFormat="false" ht="13.8" hidden="false" customHeight="false" outlineLevel="0" collapsed="false">
      <c r="A3" s="1" t="n">
        <v>5.1</v>
      </c>
      <c r="B3" s="1" t="n">
        <v>3.5</v>
      </c>
      <c r="C3" s="1" t="n">
        <v>1.4</v>
      </c>
      <c r="D3" s="1" t="n">
        <v>0.2</v>
      </c>
      <c r="E3" s="1" t="s">
        <v>94</v>
      </c>
      <c r="F3" s="1" t="n">
        <v>0.980763058876619</v>
      </c>
      <c r="G3" s="1" t="n">
        <v>14.0859815035015</v>
      </c>
      <c r="H3" s="11" t="n">
        <f aca="false">C3</f>
        <v>1.4</v>
      </c>
      <c r="I3" s="1" t="n">
        <f aca="false">AVERAGE(L3:L3)</f>
        <v>1.4097395971667</v>
      </c>
      <c r="J3" s="1" t="n">
        <f aca="false">1-SQRT(VAR(L3:L3, H3)) / AVERAGE(L3:L3)</f>
        <v>0.995114746569905</v>
      </c>
      <c r="K3" s="1" t="n">
        <f aca="false">(I3-H3)/H3</f>
        <v>0.00695685511907256</v>
      </c>
      <c r="L3" s="15" t="n">
        <f aca="false">-1.011+(A3*0.572)+(B3*-0.126)+(D3*0.625)+(IF(E3="versicolor",1,0)*1.467)+(IF(E3="virginica",1,0)*1.966)+(F3*-0.184)</f>
        <v>1.4097395971667</v>
      </c>
    </row>
    <row r="4" customFormat="false" ht="13.8" hidden="false" customHeight="false" outlineLevel="0" collapsed="false">
      <c r="A4" s="1" t="n">
        <v>4.9</v>
      </c>
      <c r="B4" s="1" t="n">
        <v>3</v>
      </c>
      <c r="C4" s="1" t="n">
        <v>1.4</v>
      </c>
      <c r="D4" s="1" t="n">
        <v>0.2</v>
      </c>
      <c r="E4" s="1" t="s">
        <v>94</v>
      </c>
      <c r="F4" s="1" t="n">
        <v>0.143055162858218</v>
      </c>
      <c r="G4" s="1" t="n">
        <v>7.93284395486116</v>
      </c>
      <c r="H4" s="11" t="n">
        <f aca="false">C4</f>
        <v>1.4</v>
      </c>
      <c r="I4" s="1" t="n">
        <f aca="false">AVERAGE(L4:L4)</f>
        <v>1.51247785003409</v>
      </c>
      <c r="J4" s="1" t="n">
        <f aca="false">1-SQRT(VAR(L4:L4, H4)) / AVERAGE(L4:L4)</f>
        <v>0.947414865949545</v>
      </c>
      <c r="K4" s="1" t="n">
        <f aca="false">(I4-H4)/H4</f>
        <v>0.0803413214529201</v>
      </c>
      <c r="L4" s="15" t="n">
        <f aca="false">-1.011+(A4*0.572)+(B4*-0.126)+(D4*0.625)+(IF(E4="versicolor",1,0)*1.467)+(IF(E4="virginica",1,0)*1.966)+(F4*-0.184)</f>
        <v>1.51247785003409</v>
      </c>
    </row>
    <row r="5" customFormat="false" ht="13.8" hidden="false" customHeight="false" outlineLevel="0" collapsed="false">
      <c r="A5" s="1" t="n">
        <v>4.7</v>
      </c>
      <c r="B5" s="1" t="n">
        <v>3.2</v>
      </c>
      <c r="C5" s="1" t="n">
        <v>1.3</v>
      </c>
      <c r="D5" s="1" t="n">
        <v>0.2</v>
      </c>
      <c r="E5" s="1" t="s">
        <v>94</v>
      </c>
      <c r="F5" s="1" t="n">
        <v>0.230601825751364</v>
      </c>
      <c r="G5" s="1" t="n">
        <v>14.615936763864</v>
      </c>
      <c r="H5" s="11" t="n">
        <f aca="false">C5</f>
        <v>1.3</v>
      </c>
      <c r="I5" s="1" t="n">
        <f aca="false">AVERAGE(L5:L5)</f>
        <v>1.35676926406175</v>
      </c>
      <c r="J5" s="1" t="n">
        <f aca="false">1-SQRT(VAR(L5:L5, H5)) / AVERAGE(L5:L5)</f>
        <v>0.970413590103847</v>
      </c>
      <c r="K5" s="1" t="n">
        <f aca="false">(I5-H5)/H5</f>
        <v>0.0436686646628837</v>
      </c>
      <c r="L5" s="15" t="n">
        <f aca="false">-1.011+(A5*0.572)+(B5*-0.126)+(D5*0.625)+(IF(E5="versicolor",1,0)*1.467)+(IF(E5="virginica",1,0)*1.966)+(F5*-0.184)</f>
        <v>1.35676926406175</v>
      </c>
    </row>
    <row r="6" customFormat="false" ht="13.8" hidden="false" customHeight="false" outlineLevel="0" collapsed="false">
      <c r="A6" s="1" t="n">
        <v>4.6</v>
      </c>
      <c r="B6" s="1" t="n">
        <v>3.1</v>
      </c>
      <c r="C6" s="1" t="n">
        <v>1.5</v>
      </c>
      <c r="D6" s="1" t="n">
        <v>0.2</v>
      </c>
      <c r="E6" s="1" t="s">
        <v>94</v>
      </c>
      <c r="F6" s="1" t="n">
        <v>0.118963301181793</v>
      </c>
      <c r="G6" s="1" t="n">
        <v>14.1755086909048</v>
      </c>
      <c r="H6" s="11" t="n">
        <f aca="false">C6</f>
        <v>1.5</v>
      </c>
      <c r="I6" s="1" t="n">
        <f aca="false">AVERAGE(L6:L6)</f>
        <v>1.33271075258255</v>
      </c>
      <c r="J6" s="1" t="n">
        <f aca="false">1-SQRT(VAR(L6:L6, H6)) / AVERAGE(L6:L6)</f>
        <v>0.911240033863878</v>
      </c>
      <c r="K6" s="1" t="n">
        <f aca="false">(I6-H6)/H6</f>
        <v>-0.111526164944967</v>
      </c>
      <c r="L6" s="15" t="n">
        <f aca="false">-1.011+(A6*0.572)+(B6*-0.126)+(D6*0.625)+(IF(E6="versicolor",1,0)*1.467)+(IF(E6="virginica",1,0)*1.966)+(F6*-0.184)</f>
        <v>1.33271075258255</v>
      </c>
    </row>
    <row r="7" customFormat="false" ht="13.8" hidden="false" customHeight="false" outlineLevel="0" collapsed="false">
      <c r="A7" s="1" t="n">
        <v>5</v>
      </c>
      <c r="B7" s="1" t="n">
        <v>3.6</v>
      </c>
      <c r="C7" s="1" t="n">
        <v>1.4</v>
      </c>
      <c r="D7" s="1" t="n">
        <v>0.2</v>
      </c>
      <c r="E7" s="1" t="s">
        <v>94</v>
      </c>
      <c r="F7" s="1" t="n">
        <v>0.0147629107814282</v>
      </c>
      <c r="G7" s="1" t="n">
        <v>7.29860897408798</v>
      </c>
      <c r="H7" s="11" t="n">
        <f aca="false">C7</f>
        <v>1.4</v>
      </c>
      <c r="I7" s="1" t="n">
        <f aca="false">AVERAGE(L7:L7)</f>
        <v>1.51768362441622</v>
      </c>
      <c r="J7" s="1" t="n">
        <f aca="false">1-SQRT(VAR(L7:L7, H7)) / AVERAGE(L7:L7)</f>
        <v>0.945169805142144</v>
      </c>
      <c r="K7" s="1" t="n">
        <f aca="false">(I7-H7)/H7</f>
        <v>0.0840597317258696</v>
      </c>
      <c r="L7" s="15" t="n">
        <f aca="false">-1.011+(A7*0.572)+(B7*-0.126)+(D7*0.625)+(IF(E7="versicolor",1,0)*1.467)+(IF(E7="virginica",1,0)*1.966)+(F7*-0.184)</f>
        <v>1.51768362441622</v>
      </c>
    </row>
    <row r="8" customFormat="false" ht="13.8" hidden="false" customHeight="false" outlineLevel="0" collapsed="false">
      <c r="A8" s="1" t="n">
        <v>5.4</v>
      </c>
      <c r="B8" s="1" t="n">
        <v>3.9</v>
      </c>
      <c r="C8" s="1" t="n">
        <v>1.7</v>
      </c>
      <c r="D8" s="1" t="n">
        <v>0.4</v>
      </c>
      <c r="E8" s="1" t="s">
        <v>94</v>
      </c>
      <c r="F8" s="1" t="n">
        <v>0.695878867991269</v>
      </c>
      <c r="G8" s="1" t="n">
        <v>10.0779276104644</v>
      </c>
      <c r="H8" s="11" t="n">
        <f aca="false">C8</f>
        <v>1.7</v>
      </c>
      <c r="I8" s="1" t="n">
        <f aca="false">AVERAGE(L8:L8)</f>
        <v>1.70835828828961</v>
      </c>
      <c r="J8" s="1" t="n">
        <f aca="false">1-SQRT(VAR(L8:L8, H8)) / AVERAGE(L8:L8)</f>
        <v>0.996540419905353</v>
      </c>
      <c r="K8" s="1" t="n">
        <f aca="false">(I8-H8)/H8</f>
        <v>0.00491664017035663</v>
      </c>
      <c r="L8" s="15" t="n">
        <f aca="false">-1.011+(A8*0.572)+(B8*-0.126)+(D8*0.625)+(IF(E8="versicolor",1,0)*1.467)+(IF(E8="virginica",1,0)*1.966)+(F8*-0.184)</f>
        <v>1.70835828828961</v>
      </c>
    </row>
    <row r="9" customFormat="false" ht="13.8" hidden="false" customHeight="false" outlineLevel="0" collapsed="false">
      <c r="A9" s="1" t="n">
        <v>4.6</v>
      </c>
      <c r="B9" s="1" t="n">
        <v>3.4</v>
      </c>
      <c r="C9" s="1" t="n">
        <v>1.4</v>
      </c>
      <c r="D9" s="1" t="n">
        <v>0.3</v>
      </c>
      <c r="E9" s="1" t="s">
        <v>94</v>
      </c>
      <c r="F9" s="1" t="n">
        <v>0.222785349935293</v>
      </c>
      <c r="G9" s="1" t="n">
        <v>13.6719413128681</v>
      </c>
      <c r="H9" s="11" t="n">
        <f aca="false">C9</f>
        <v>1.4</v>
      </c>
      <c r="I9" s="1" t="n">
        <f aca="false">AVERAGE(L9:L9)</f>
        <v>1.33830749561191</v>
      </c>
      <c r="J9" s="1" t="n">
        <f aca="false">1-SQRT(VAR(L9:L9, H9)) / AVERAGE(L9:L9)</f>
        <v>0.967404211405648</v>
      </c>
      <c r="K9" s="1" t="n">
        <f aca="false">(I9-H9)/H9</f>
        <v>-0.0440660745629243</v>
      </c>
      <c r="L9" s="15" t="n">
        <f aca="false">-1.011+(A9*0.572)+(B9*-0.126)+(D9*0.625)+(IF(E9="versicolor",1,0)*1.467)+(IF(E9="virginica",1,0)*1.966)+(F9*-0.184)</f>
        <v>1.33830749561191</v>
      </c>
    </row>
    <row r="10" customFormat="false" ht="13.8" hidden="false" customHeight="false" outlineLevel="0" collapsed="false">
      <c r="A10" s="1" t="n">
        <v>5</v>
      </c>
      <c r="B10" s="1" t="n">
        <v>3.4</v>
      </c>
      <c r="C10" s="1" t="n">
        <v>1.5</v>
      </c>
      <c r="D10" s="1" t="n">
        <v>0.2</v>
      </c>
      <c r="E10" s="1" t="s">
        <v>94</v>
      </c>
      <c r="F10" s="1" t="n">
        <v>0.0515270924661309</v>
      </c>
      <c r="G10" s="1" t="n">
        <v>13.1096891243942</v>
      </c>
      <c r="H10" s="11" t="n">
        <f aca="false">C10</f>
        <v>1.5</v>
      </c>
      <c r="I10" s="1" t="n">
        <f aca="false">AVERAGE(L10:L10)</f>
        <v>1.53611901498623</v>
      </c>
      <c r="J10" s="1" t="n">
        <f aca="false">1-SQRT(VAR(L10:L10, H10)) / AVERAGE(L10:L10)</f>
        <v>0.98337368382438</v>
      </c>
      <c r="K10" s="1" t="n">
        <f aca="false">(I10-H10)/H10</f>
        <v>0.0240793433241546</v>
      </c>
      <c r="L10" s="15" t="n">
        <f aca="false">-1.011+(A10*0.572)+(B10*-0.126)+(D10*0.625)+(IF(E10="versicolor",1,0)*1.467)+(IF(E10="virginica",1,0)*1.966)+(F10*-0.184)</f>
        <v>1.53611901498623</v>
      </c>
    </row>
    <row r="11" customFormat="false" ht="13.8" hidden="false" customHeight="false" outlineLevel="0" collapsed="false">
      <c r="A11" s="1" t="n">
        <v>4.4</v>
      </c>
      <c r="B11" s="1" t="n">
        <v>2.9</v>
      </c>
      <c r="C11" s="1" t="n">
        <v>1.4</v>
      </c>
      <c r="D11" s="1" t="n">
        <v>0.2</v>
      </c>
      <c r="E11" s="1" t="s">
        <v>94</v>
      </c>
      <c r="F11" s="1" t="n">
        <v>0.203468022635207</v>
      </c>
      <c r="G11" s="1" t="n">
        <v>11.1737284488976</v>
      </c>
      <c r="H11" s="11" t="n">
        <f aca="false">C11</f>
        <v>1.4</v>
      </c>
      <c r="I11" s="1" t="n">
        <f aca="false">AVERAGE(L11:L11)</f>
        <v>1.22796188383512</v>
      </c>
      <c r="J11" s="1" t="n">
        <f aca="false">1-SQRT(VAR(L11:L11, H11)) / AVERAGE(L11:L11)</f>
        <v>0.900933962068258</v>
      </c>
      <c r="K11" s="1" t="n">
        <f aca="false">(I11-H11)/H11</f>
        <v>-0.122884368689198</v>
      </c>
      <c r="L11" s="15" t="n">
        <f aca="false">-1.011+(A11*0.572)+(B11*-0.126)+(D11*0.625)+(IF(E11="versicolor",1,0)*1.467)+(IF(E11="virginica",1,0)*1.966)+(F11*-0.184)</f>
        <v>1.22796188383512</v>
      </c>
    </row>
    <row r="12" customFormat="false" ht="13.8" hidden="false" customHeight="false" outlineLevel="0" collapsed="false">
      <c r="A12" s="1" t="n">
        <v>4.9</v>
      </c>
      <c r="B12" s="1" t="n">
        <v>3.1</v>
      </c>
      <c r="C12" s="1" t="n">
        <v>1.5</v>
      </c>
      <c r="D12" s="1" t="n">
        <v>0.1</v>
      </c>
      <c r="E12" s="1" t="s">
        <v>94</v>
      </c>
      <c r="F12" s="1" t="n">
        <v>0.347941775806248</v>
      </c>
      <c r="G12" s="1" t="n">
        <v>7.02129838531837</v>
      </c>
      <c r="H12" s="11" t="n">
        <f aca="false">C12</f>
        <v>1.5</v>
      </c>
      <c r="I12" s="1" t="n">
        <f aca="false">AVERAGE(L12:L12)</f>
        <v>1.39967871325165</v>
      </c>
      <c r="J12" s="1" t="n">
        <f aca="false">1-SQRT(VAR(L12:L12, H12)) / AVERAGE(L12:L12)</f>
        <v>0.949318467527223</v>
      </c>
      <c r="K12" s="1" t="n">
        <f aca="false">(I12-H12)/H12</f>
        <v>-0.0668808578322331</v>
      </c>
      <c r="L12" s="15" t="n">
        <f aca="false">-1.011+(A12*0.572)+(B12*-0.126)+(D12*0.625)+(IF(E12="versicolor",1,0)*1.467)+(IF(E12="virginica",1,0)*1.966)+(F12*-0.184)</f>
        <v>1.39967871325165</v>
      </c>
    </row>
    <row r="13" customFormat="false" ht="13.8" hidden="false" customHeight="false" outlineLevel="0" collapsed="false">
      <c r="A13" s="1" t="n">
        <v>5.4</v>
      </c>
      <c r="B13" s="1" t="n">
        <v>3.7</v>
      </c>
      <c r="C13" s="1" t="n">
        <v>1.5</v>
      </c>
      <c r="D13" s="1" t="n">
        <v>0.2</v>
      </c>
      <c r="E13" s="1" t="s">
        <v>94</v>
      </c>
      <c r="F13" s="1" t="n">
        <v>0.627795107429847</v>
      </c>
      <c r="G13" s="1" t="n">
        <v>6.36660706447437</v>
      </c>
      <c r="H13" s="11" t="n">
        <f aca="false">C13</f>
        <v>1.5</v>
      </c>
      <c r="I13" s="1" t="n">
        <f aca="false">AVERAGE(L13:L13)</f>
        <v>1.62108570023291</v>
      </c>
      <c r="J13" s="1" t="n">
        <f aca="false">1-SQRT(VAR(L13:L13, H13)) / AVERAGE(L13:L13)</f>
        <v>0.947183224349515</v>
      </c>
      <c r="K13" s="1" t="n">
        <f aca="false">(I13-H13)/H13</f>
        <v>0.080723800155272</v>
      </c>
      <c r="L13" s="15" t="n">
        <f aca="false">-1.011+(A13*0.572)+(B13*-0.126)+(D13*0.625)+(IF(E13="versicolor",1,0)*1.467)+(IF(E13="virginica",1,0)*1.966)+(F13*-0.184)</f>
        <v>1.62108570023291</v>
      </c>
    </row>
    <row r="14" customFormat="false" ht="13.8" hidden="false" customHeight="false" outlineLevel="0" collapsed="false">
      <c r="A14" s="1" t="n">
        <v>4.8</v>
      </c>
      <c r="B14" s="1" t="n">
        <v>3.4</v>
      </c>
      <c r="C14" s="1" t="n">
        <v>1.6</v>
      </c>
      <c r="D14" s="1" t="n">
        <v>0.2</v>
      </c>
      <c r="E14" s="1" t="s">
        <v>94</v>
      </c>
      <c r="F14" s="1" t="n">
        <v>0.471489185234532</v>
      </c>
      <c r="G14" s="1" t="n">
        <v>14.1007581843995</v>
      </c>
      <c r="H14" s="11" t="n">
        <f aca="false">C14</f>
        <v>1.6</v>
      </c>
      <c r="I14" s="1" t="n">
        <f aca="false">AVERAGE(L14:L14)</f>
        <v>1.34444598991685</v>
      </c>
      <c r="J14" s="1" t="n">
        <f aca="false">1-SQRT(VAR(L14:L14, H14)) / AVERAGE(L14:L14)</f>
        <v>0.865592240339539</v>
      </c>
      <c r="K14" s="1" t="n">
        <f aca="false">(I14-H14)/H14</f>
        <v>-0.159721256301971</v>
      </c>
      <c r="L14" s="15" t="n">
        <f aca="false">-1.011+(A14*0.572)+(B14*-0.126)+(D14*0.625)+(IF(E14="versicolor",1,0)*1.467)+(IF(E14="virginica",1,0)*1.966)+(F14*-0.184)</f>
        <v>1.34444598991685</v>
      </c>
    </row>
    <row r="15" customFormat="false" ht="13.8" hidden="false" customHeight="false" outlineLevel="0" collapsed="false">
      <c r="A15" s="1" t="n">
        <v>4.8</v>
      </c>
      <c r="B15" s="1" t="n">
        <v>3</v>
      </c>
      <c r="C15" s="1" t="n">
        <v>1.4</v>
      </c>
      <c r="D15" s="1" t="n">
        <v>0.1</v>
      </c>
      <c r="E15" s="1" t="s">
        <v>94</v>
      </c>
      <c r="F15" s="1" t="n">
        <v>0.885694912401959</v>
      </c>
      <c r="G15" s="1" t="n">
        <v>13.898131316714</v>
      </c>
      <c r="H15" s="11" t="n">
        <f aca="false">C15</f>
        <v>1.4</v>
      </c>
      <c r="I15" s="1" t="n">
        <f aca="false">AVERAGE(L15:L15)</f>
        <v>1.25613213611804</v>
      </c>
      <c r="J15" s="1" t="n">
        <f aca="false">1-SQRT(VAR(L15:L15, H15)) / AVERAGE(L15:L15)</f>
        <v>0.919013343245763</v>
      </c>
      <c r="K15" s="1" t="n">
        <f aca="false">(I15-H15)/H15</f>
        <v>-0.102762759915686</v>
      </c>
      <c r="L15" s="15" t="n">
        <f aca="false">-1.011+(A15*0.572)+(B15*-0.126)+(D15*0.625)+(IF(E15="versicolor",1,0)*1.467)+(IF(E15="virginica",1,0)*1.966)+(F15*-0.184)</f>
        <v>1.25613213611804</v>
      </c>
    </row>
    <row r="16" customFormat="false" ht="13.8" hidden="false" customHeight="false" outlineLevel="0" collapsed="false">
      <c r="A16" s="1" t="n">
        <v>4.3</v>
      </c>
      <c r="B16" s="1" t="n">
        <v>3</v>
      </c>
      <c r="C16" s="1" t="n">
        <v>1.1</v>
      </c>
      <c r="D16" s="1" t="n">
        <v>0.1</v>
      </c>
      <c r="E16" s="1" t="s">
        <v>94</v>
      </c>
      <c r="F16" s="1" t="n">
        <v>0.543648730963469</v>
      </c>
      <c r="G16" s="1" t="n">
        <v>13.3449117636308</v>
      </c>
      <c r="H16" s="11" t="n">
        <f aca="false">C16</f>
        <v>1.1</v>
      </c>
      <c r="I16" s="1" t="n">
        <f aca="false">AVERAGE(L16:L16)</f>
        <v>1.03306863350272</v>
      </c>
      <c r="J16" s="1" t="n">
        <f aca="false">1-SQRT(VAR(L16:L16, H16)) / AVERAGE(L16:L16)</f>
        <v>0.954187338972979</v>
      </c>
      <c r="K16" s="1" t="n">
        <f aca="false">(I16-H16)/H16</f>
        <v>-0.0608466968157078</v>
      </c>
      <c r="L16" s="15" t="n">
        <f aca="false">-1.011+(A16*0.572)+(B16*-0.126)+(D16*0.625)+(IF(E16="versicolor",1,0)*1.467)+(IF(E16="virginica",1,0)*1.966)+(F16*-0.184)</f>
        <v>1.03306863350272</v>
      </c>
    </row>
    <row r="17" customFormat="false" ht="13.8" hidden="false" customHeight="false" outlineLevel="0" collapsed="false">
      <c r="A17" s="1" t="n">
        <v>5.8</v>
      </c>
      <c r="B17" s="1" t="n">
        <v>4</v>
      </c>
      <c r="C17" s="1" t="n">
        <v>1.2</v>
      </c>
      <c r="D17" s="1" t="n">
        <v>0.2</v>
      </c>
      <c r="E17" s="1" t="s">
        <v>94</v>
      </c>
      <c r="F17" s="1" t="n">
        <v>0.162846634862944</v>
      </c>
      <c r="G17" s="1" t="n">
        <v>14.3814667888917</v>
      </c>
      <c r="H17" s="11" t="n">
        <f aca="false">C17</f>
        <v>1.2</v>
      </c>
      <c r="I17" s="1" t="n">
        <f aca="false">AVERAGE(L17:L17)</f>
        <v>1.89763621918522</v>
      </c>
      <c r="J17" s="1" t="n">
        <f aca="false">1-SQRT(VAR(L17:L17, H17)) / AVERAGE(L17:L17)</f>
        <v>0.740043272572537</v>
      </c>
      <c r="K17" s="1" t="n">
        <f aca="false">(I17-H17)/H17</f>
        <v>0.581363515987682</v>
      </c>
      <c r="L17" s="15" t="n">
        <f aca="false">-1.011+(A17*0.572)+(B17*-0.126)+(D17*0.625)+(IF(E17="versicolor",1,0)*1.467)+(IF(E17="virginica",1,0)*1.966)+(F17*-0.184)</f>
        <v>1.89763621918522</v>
      </c>
    </row>
    <row r="18" customFormat="false" ht="13.8" hidden="false" customHeight="false" outlineLevel="0" collapsed="false">
      <c r="A18" s="1" t="n">
        <v>5.7</v>
      </c>
      <c r="B18" s="1" t="n">
        <v>4.4</v>
      </c>
      <c r="C18" s="1" t="n">
        <v>1.5</v>
      </c>
      <c r="D18" s="1" t="n">
        <v>0.4</v>
      </c>
      <c r="E18" s="1" t="s">
        <v>94</v>
      </c>
      <c r="F18" s="1" t="n">
        <v>0.158365871524438</v>
      </c>
      <c r="G18" s="1" t="n">
        <v>7.34164914516732</v>
      </c>
      <c r="H18" s="11" t="n">
        <f aca="false">C18</f>
        <v>1.5</v>
      </c>
      <c r="I18" s="1" t="n">
        <f aca="false">AVERAGE(L18:L18)</f>
        <v>1.9158606796395</v>
      </c>
      <c r="J18" s="1" t="n">
        <f aca="false">1-SQRT(VAR(L18:L18, H18)) / AVERAGE(L18:L18)</f>
        <v>0.846513940326146</v>
      </c>
      <c r="K18" s="1" t="n">
        <f aca="false">(I18-H18)/H18</f>
        <v>0.277240453093002</v>
      </c>
      <c r="L18" s="15" t="n">
        <f aca="false">-1.011+(A18*0.572)+(B18*-0.126)+(D18*0.625)+(IF(E18="versicolor",1,0)*1.467)+(IF(E18="virginica",1,0)*1.966)+(F18*-0.184)</f>
        <v>1.9158606796395</v>
      </c>
    </row>
    <row r="19" customFormat="false" ht="13.8" hidden="false" customHeight="false" outlineLevel="0" collapsed="false">
      <c r="A19" s="1" t="n">
        <v>5.4</v>
      </c>
      <c r="B19" s="1" t="n">
        <v>3.9</v>
      </c>
      <c r="C19" s="1" t="n">
        <v>1.3</v>
      </c>
      <c r="D19" s="1" t="n">
        <v>0.4</v>
      </c>
      <c r="E19" s="1" t="s">
        <v>94</v>
      </c>
      <c r="F19" s="1" t="n">
        <v>0.101385574787855</v>
      </c>
      <c r="G19" s="1" t="n">
        <v>13.7497308264486</v>
      </c>
      <c r="H19" s="11" t="n">
        <f aca="false">C19</f>
        <v>1.3</v>
      </c>
      <c r="I19" s="1" t="n">
        <f aca="false">AVERAGE(L19:L19)</f>
        <v>1.81774505423903</v>
      </c>
      <c r="J19" s="1" t="n">
        <f aca="false">1-SQRT(VAR(L19:L19, H19)) / AVERAGE(L19:L19)</f>
        <v>0.798596047380539</v>
      </c>
      <c r="K19" s="1" t="n">
        <f aca="false">(I19-H19)/H19</f>
        <v>0.398265426337719</v>
      </c>
      <c r="L19" s="15" t="n">
        <f aca="false">-1.011+(A19*0.572)+(B19*-0.126)+(D19*0.625)+(IF(E19="versicolor",1,0)*1.467)+(IF(E19="virginica",1,0)*1.966)+(F19*-0.184)</f>
        <v>1.81774505423903</v>
      </c>
    </row>
    <row r="20" customFormat="false" ht="13.8" hidden="false" customHeight="false" outlineLevel="0" collapsed="false">
      <c r="A20" s="1" t="n">
        <v>5.1</v>
      </c>
      <c r="B20" s="1" t="n">
        <v>3.5</v>
      </c>
      <c r="C20" s="1" t="n">
        <v>1.4</v>
      </c>
      <c r="D20" s="1" t="n">
        <v>0.3</v>
      </c>
      <c r="E20" s="1" t="s">
        <v>94</v>
      </c>
      <c r="F20" s="1" t="n">
        <v>0.406637547537684</v>
      </c>
      <c r="G20" s="1" t="n">
        <v>14.3160776746459</v>
      </c>
      <c r="H20" s="11" t="n">
        <f aca="false">C20</f>
        <v>1.4</v>
      </c>
      <c r="I20" s="1" t="n">
        <f aca="false">AVERAGE(L20:L20)</f>
        <v>1.57787869125307</v>
      </c>
      <c r="J20" s="1" t="n">
        <f aca="false">1-SQRT(VAR(L20:L20, H20)) / AVERAGE(L20:L20)</f>
        <v>0.920285868925865</v>
      </c>
      <c r="K20" s="1" t="n">
        <f aca="false">(I20-H20)/H20</f>
        <v>0.127056208037904</v>
      </c>
      <c r="L20" s="15" t="n">
        <f aca="false">-1.011+(A20*0.572)+(B20*-0.126)+(D20*0.625)+(IF(E20="versicolor",1,0)*1.467)+(IF(E20="virginica",1,0)*1.966)+(F20*-0.184)</f>
        <v>1.57787869125307</v>
      </c>
    </row>
    <row r="21" customFormat="false" ht="13.8" hidden="false" customHeight="false" outlineLevel="0" collapsed="false">
      <c r="A21" s="1" t="n">
        <v>5.7</v>
      </c>
      <c r="B21" s="1" t="n">
        <v>3.8</v>
      </c>
      <c r="C21" s="1" t="n">
        <v>1.7</v>
      </c>
      <c r="D21" s="1" t="n">
        <v>0.3</v>
      </c>
      <c r="E21" s="1" t="s">
        <v>94</v>
      </c>
      <c r="F21" s="1" t="n">
        <v>0.14430255908519</v>
      </c>
      <c r="G21" s="1" t="n">
        <v>14.4425038730726</v>
      </c>
      <c r="H21" s="11" t="n">
        <f aca="false">C21</f>
        <v>1.7</v>
      </c>
      <c r="I21" s="1" t="n">
        <f aca="false">AVERAGE(L21:L21)</f>
        <v>1.93154832912832</v>
      </c>
      <c r="J21" s="1" t="n">
        <f aca="false">1-SQRT(VAR(L21:L21, H21)) / AVERAGE(L21:L21)</f>
        <v>0.915234120094245</v>
      </c>
      <c r="K21" s="1" t="n">
        <f aca="false">(I21-H21)/H21</f>
        <v>0.13620489948725</v>
      </c>
      <c r="L21" s="15" t="n">
        <f aca="false">-1.011+(A21*0.572)+(B21*-0.126)+(D21*0.625)+(IF(E21="versicolor",1,0)*1.467)+(IF(E21="virginica",1,0)*1.966)+(F21*-0.184)</f>
        <v>1.93154832912832</v>
      </c>
    </row>
    <row r="22" customFormat="false" ht="13.8" hidden="false" customHeight="false" outlineLevel="0" collapsed="false">
      <c r="A22" s="1" t="n">
        <v>5.1</v>
      </c>
      <c r="B22" s="1" t="n">
        <v>3.8</v>
      </c>
      <c r="C22" s="1" t="n">
        <v>1.5</v>
      </c>
      <c r="D22" s="1" t="n">
        <v>0.3</v>
      </c>
      <c r="E22" s="1" t="s">
        <v>94</v>
      </c>
      <c r="F22" s="1" t="n">
        <v>0.920718480134383</v>
      </c>
      <c r="G22" s="1" t="n">
        <v>13.4220954542048</v>
      </c>
      <c r="H22" s="11" t="n">
        <f aca="false">C22</f>
        <v>1.5</v>
      </c>
      <c r="I22" s="1" t="n">
        <f aca="false">AVERAGE(L22:L22)</f>
        <v>1.44548779965527</v>
      </c>
      <c r="J22" s="1" t="n">
        <f aca="false">1-SQRT(VAR(L22:L22, H22)) / AVERAGE(L22:L22)</f>
        <v>0.97333360646119</v>
      </c>
      <c r="K22" s="1" t="n">
        <f aca="false">(I22-H22)/H22</f>
        <v>-0.0363414668964846</v>
      </c>
      <c r="L22" s="15" t="n">
        <f aca="false">-1.011+(A22*0.572)+(B22*-0.126)+(D22*0.625)+(IF(E22="versicolor",1,0)*1.467)+(IF(E22="virginica",1,0)*1.966)+(F22*-0.184)</f>
        <v>1.44548779965527</v>
      </c>
    </row>
    <row r="23" customFormat="false" ht="13.8" hidden="false" customHeight="false" outlineLevel="0" collapsed="false">
      <c r="A23" s="1" t="n">
        <v>5.4</v>
      </c>
      <c r="B23" s="1" t="n">
        <v>3.4</v>
      </c>
      <c r="C23" s="1" t="n">
        <v>1.7</v>
      </c>
      <c r="D23" s="1" t="n">
        <v>0.2</v>
      </c>
      <c r="E23" s="1" t="s">
        <v>94</v>
      </c>
      <c r="F23" s="1" t="n">
        <v>0.975152744213119</v>
      </c>
      <c r="G23" s="1" t="n">
        <v>5.81192123433575</v>
      </c>
      <c r="H23" s="11" t="n">
        <f aca="false">C23</f>
        <v>1.7</v>
      </c>
      <c r="I23" s="1" t="n">
        <f aca="false">AVERAGE(L23:L23)</f>
        <v>1.59497189506479</v>
      </c>
      <c r="J23" s="1" t="n">
        <f aca="false">1-SQRT(VAR(L23:L23, H23)) / AVERAGE(L23:L23)</f>
        <v>0.95343737062411</v>
      </c>
      <c r="K23" s="1" t="n">
        <f aca="false">(I23-H23)/H23</f>
        <v>-0.0617812381971847</v>
      </c>
      <c r="L23" s="15" t="n">
        <f aca="false">-1.011+(A23*0.572)+(B23*-0.126)+(D23*0.625)+(IF(E23="versicolor",1,0)*1.467)+(IF(E23="virginica",1,0)*1.966)+(F23*-0.184)</f>
        <v>1.59497189506479</v>
      </c>
    </row>
    <row r="24" customFormat="false" ht="13.8" hidden="false" customHeight="false" outlineLevel="0" collapsed="false">
      <c r="A24" s="1" t="n">
        <v>5.1</v>
      </c>
      <c r="B24" s="1" t="n">
        <v>3.7</v>
      </c>
      <c r="C24" s="1" t="n">
        <v>1.5</v>
      </c>
      <c r="D24" s="1" t="n">
        <v>0.4</v>
      </c>
      <c r="E24" s="1" t="s">
        <v>94</v>
      </c>
      <c r="F24" s="1" t="n">
        <v>0.191922602709383</v>
      </c>
      <c r="G24" s="1" t="n">
        <v>9.38723743651062</v>
      </c>
      <c r="H24" s="11" t="n">
        <f aca="false">C24</f>
        <v>1.5</v>
      </c>
      <c r="I24" s="1" t="n">
        <f aca="false">AVERAGE(L24:L24)</f>
        <v>1.65468624110147</v>
      </c>
      <c r="J24" s="1" t="n">
        <f aca="false">1-SQRT(VAR(L24:L24, H24)) / AVERAGE(L24:L24)</f>
        <v>0.933897020883972</v>
      </c>
      <c r="K24" s="1" t="n">
        <f aca="false">(I24-H24)/H24</f>
        <v>0.103124160734315</v>
      </c>
      <c r="L24" s="15" t="n">
        <f aca="false">-1.011+(A24*0.572)+(B24*-0.126)+(D24*0.625)+(IF(E24="versicolor",1,0)*1.467)+(IF(E24="virginica",1,0)*1.966)+(F24*-0.184)</f>
        <v>1.65468624110147</v>
      </c>
    </row>
    <row r="25" customFormat="false" ht="13.8" hidden="false" customHeight="false" outlineLevel="0" collapsed="false">
      <c r="A25" s="1" t="n">
        <v>4.6</v>
      </c>
      <c r="B25" s="1" t="n">
        <v>3.6</v>
      </c>
      <c r="C25" s="1" t="n">
        <v>1</v>
      </c>
      <c r="D25" s="1" t="n">
        <v>0.2</v>
      </c>
      <c r="E25" s="1" t="s">
        <v>94</v>
      </c>
      <c r="F25" s="1" t="n">
        <v>0.547127934871241</v>
      </c>
      <c r="G25" s="1" t="n">
        <v>4.67903667865321</v>
      </c>
      <c r="H25" s="11" t="n">
        <f aca="false">C25</f>
        <v>1</v>
      </c>
      <c r="I25" s="1" t="n">
        <f aca="false">AVERAGE(L25:L25)</f>
        <v>1.19092845998369</v>
      </c>
      <c r="J25" s="1" t="n">
        <f aca="false">1-SQRT(VAR(L25:L25, H25)) / AVERAGE(L25:L25)</f>
        <v>0.886637347823713</v>
      </c>
      <c r="K25" s="1" t="n">
        <f aca="false">(I25-H25)/H25</f>
        <v>0.190928459983692</v>
      </c>
      <c r="L25" s="15" t="n">
        <f aca="false">-1.011+(A25*0.572)+(B25*-0.126)+(D25*0.625)+(IF(E25="versicolor",1,0)*1.467)+(IF(E25="virginica",1,0)*1.966)+(F25*-0.184)</f>
        <v>1.19092845998369</v>
      </c>
    </row>
    <row r="26" customFormat="false" ht="13.8" hidden="false" customHeight="false" outlineLevel="0" collapsed="false">
      <c r="A26" s="1" t="n">
        <v>5.1</v>
      </c>
      <c r="B26" s="1" t="n">
        <v>3.3</v>
      </c>
      <c r="C26" s="1" t="n">
        <v>1.7</v>
      </c>
      <c r="D26" s="1" t="n">
        <v>0.5</v>
      </c>
      <c r="E26" s="1" t="s">
        <v>94</v>
      </c>
      <c r="F26" s="1" t="n">
        <v>0.762884665746242</v>
      </c>
      <c r="G26" s="1" t="n">
        <v>9.77616064241156</v>
      </c>
      <c r="H26" s="11" t="n">
        <f aca="false">C26</f>
        <v>1.7</v>
      </c>
      <c r="I26" s="1" t="n">
        <f aca="false">AVERAGE(L26:L26)</f>
        <v>1.66252922150269</v>
      </c>
      <c r="J26" s="1" t="n">
        <f aca="false">1-SQRT(VAR(L26:L26, H26)) / AVERAGE(L26:L26)</f>
        <v>0.984062931809501</v>
      </c>
      <c r="K26" s="1" t="n">
        <f aca="false">(I26-H26)/H26</f>
        <v>-0.0220416344101817</v>
      </c>
      <c r="L26" s="15" t="n">
        <f aca="false">-1.011+(A26*0.572)+(B26*-0.126)+(D26*0.625)+(IF(E26="versicolor",1,0)*1.467)+(IF(E26="virginica",1,0)*1.966)+(F26*-0.184)</f>
        <v>1.66252922150269</v>
      </c>
    </row>
    <row r="27" customFormat="false" ht="13.8" hidden="false" customHeight="false" outlineLevel="0" collapsed="false">
      <c r="A27" s="1" t="n">
        <v>4.8</v>
      </c>
      <c r="B27" s="1" t="n">
        <v>3.4</v>
      </c>
      <c r="C27" s="1" t="n">
        <v>1.9</v>
      </c>
      <c r="D27" s="1" t="n">
        <v>0.2</v>
      </c>
      <c r="E27" s="1" t="s">
        <v>94</v>
      </c>
      <c r="F27" s="1" t="n">
        <v>0.475418977672234</v>
      </c>
      <c r="G27" s="1" t="n">
        <v>13.1993001189083</v>
      </c>
      <c r="H27" s="11" t="n">
        <f aca="false">C27</f>
        <v>1.9</v>
      </c>
      <c r="I27" s="1" t="n">
        <f aca="false">AVERAGE(L27:L27)</f>
        <v>1.34372290810831</v>
      </c>
      <c r="J27" s="1" t="n">
        <f aca="false">1-SQRT(VAR(L27:L27, H27)) / AVERAGE(L27:L27)</f>
        <v>0.707270523169765</v>
      </c>
      <c r="K27" s="1" t="n">
        <f aca="false">(I27-H27)/H27</f>
        <v>-0.292777416785101</v>
      </c>
      <c r="L27" s="15" t="n">
        <f aca="false">-1.011+(A27*0.572)+(B27*-0.126)+(D27*0.625)+(IF(E27="versicolor",1,0)*1.467)+(IF(E27="virginica",1,0)*1.966)+(F27*-0.184)</f>
        <v>1.34372290810831</v>
      </c>
    </row>
    <row r="28" customFormat="false" ht="13.8" hidden="false" customHeight="false" outlineLevel="0" collapsed="false">
      <c r="A28" s="1" t="n">
        <v>5</v>
      </c>
      <c r="B28" s="1" t="n">
        <v>3</v>
      </c>
      <c r="C28" s="1" t="n">
        <v>1.6</v>
      </c>
      <c r="D28" s="1" t="n">
        <v>0.2</v>
      </c>
      <c r="E28" s="1" t="s">
        <v>94</v>
      </c>
      <c r="F28" s="1" t="n">
        <v>0.271738667273894</v>
      </c>
      <c r="G28" s="1" t="n">
        <v>14.3713229009882</v>
      </c>
      <c r="H28" s="11" t="n">
        <f aca="false">C28</f>
        <v>1.6</v>
      </c>
      <c r="I28" s="1" t="n">
        <f aca="false">AVERAGE(L28:L28)</f>
        <v>1.5460000852216</v>
      </c>
      <c r="J28" s="1" t="n">
        <f aca="false">1-SQRT(VAR(L28:L28, H28)) / AVERAGE(L28:L28)</f>
        <v>0.975301614606427</v>
      </c>
      <c r="K28" s="1" t="n">
        <f aca="false">(I28-H28)/H28</f>
        <v>-0.0337499467364978</v>
      </c>
      <c r="L28" s="15" t="n">
        <f aca="false">-1.011+(A28*0.572)+(B28*-0.126)+(D28*0.625)+(IF(E28="versicolor",1,0)*1.467)+(IF(E28="virginica",1,0)*1.966)+(F28*-0.184)</f>
        <v>1.5460000852216</v>
      </c>
    </row>
    <row r="29" customFormat="false" ht="13.8" hidden="false" customHeight="false" outlineLevel="0" collapsed="false">
      <c r="A29" s="1" t="n">
        <v>5</v>
      </c>
      <c r="B29" s="1" t="n">
        <v>3.4</v>
      </c>
      <c r="C29" s="1" t="n">
        <v>1.6</v>
      </c>
      <c r="D29" s="1" t="n">
        <v>0.4</v>
      </c>
      <c r="E29" s="1" t="s">
        <v>94</v>
      </c>
      <c r="F29" s="1" t="n">
        <v>0.277537162881345</v>
      </c>
      <c r="G29" s="1" t="n">
        <v>9.5117676933296</v>
      </c>
      <c r="H29" s="11" t="n">
        <f aca="false">C29</f>
        <v>1.6</v>
      </c>
      <c r="I29" s="1" t="n">
        <f aca="false">AVERAGE(L29:L29)</f>
        <v>1.61953316202983</v>
      </c>
      <c r="J29" s="1" t="n">
        <f aca="false">1-SQRT(VAR(L29:L29, H29)) / AVERAGE(L29:L29)</f>
        <v>0.991471597091597</v>
      </c>
      <c r="K29" s="1" t="n">
        <f aca="false">(I29-H29)/H29</f>
        <v>0.0122082262686452</v>
      </c>
      <c r="L29" s="15" t="n">
        <f aca="false">-1.011+(A29*0.572)+(B29*-0.126)+(D29*0.625)+(IF(E29="versicolor",1,0)*1.467)+(IF(E29="virginica",1,0)*1.966)+(F29*-0.184)</f>
        <v>1.61953316202983</v>
      </c>
    </row>
    <row r="30" customFormat="false" ht="13.8" hidden="false" customHeight="false" outlineLevel="0" collapsed="false">
      <c r="A30" s="1" t="n">
        <v>5.2</v>
      </c>
      <c r="B30" s="1" t="n">
        <v>3.5</v>
      </c>
      <c r="C30" s="1" t="n">
        <v>1.5</v>
      </c>
      <c r="D30" s="1" t="n">
        <v>0.2</v>
      </c>
      <c r="E30" s="1" t="s">
        <v>94</v>
      </c>
      <c r="F30" s="1" t="n">
        <v>0.0556314173154533</v>
      </c>
      <c r="G30" s="1" t="n">
        <v>9.45303047290072</v>
      </c>
      <c r="H30" s="11" t="n">
        <f aca="false">C30</f>
        <v>1.5</v>
      </c>
      <c r="I30" s="1" t="n">
        <f aca="false">AVERAGE(L30:L30)</f>
        <v>1.63716381921396</v>
      </c>
      <c r="J30" s="1" t="n">
        <f aca="false">1-SQRT(VAR(L30:L30, H30)) / AVERAGE(L30:L30)</f>
        <v>0.940757628795998</v>
      </c>
      <c r="K30" s="1" t="n">
        <f aca="false">(I30-H30)/H30</f>
        <v>0.0914425461426376</v>
      </c>
      <c r="L30" s="15" t="n">
        <f aca="false">-1.011+(A30*0.572)+(B30*-0.126)+(D30*0.625)+(IF(E30="versicolor",1,0)*1.467)+(IF(E30="virginica",1,0)*1.966)+(F30*-0.184)</f>
        <v>1.63716381921396</v>
      </c>
    </row>
    <row r="31" customFormat="false" ht="13.8" hidden="false" customHeight="false" outlineLevel="0" collapsed="false">
      <c r="A31" s="1" t="n">
        <v>5.2</v>
      </c>
      <c r="B31" s="1" t="n">
        <v>3.4</v>
      </c>
      <c r="C31" s="1" t="n">
        <v>1.4</v>
      </c>
      <c r="D31" s="1" t="n">
        <v>0.2</v>
      </c>
      <c r="E31" s="1" t="s">
        <v>94</v>
      </c>
      <c r="F31" s="1" t="n">
        <v>0.0452041709795594</v>
      </c>
      <c r="G31" s="1" t="n">
        <v>12.1988099415787</v>
      </c>
      <c r="H31" s="11" t="n">
        <f aca="false">C31</f>
        <v>1.4</v>
      </c>
      <c r="I31" s="1" t="n">
        <f aca="false">AVERAGE(L31:L31)</f>
        <v>1.65168243253976</v>
      </c>
      <c r="J31" s="1" t="n">
        <f aca="false">1-SQRT(VAR(L31:L31, H31)) / AVERAGE(L31:L31)</f>
        <v>0.892251469623773</v>
      </c>
      <c r="K31" s="1" t="n">
        <f aca="false">(I31-H31)/H31</f>
        <v>0.179773166099829</v>
      </c>
      <c r="L31" s="15" t="n">
        <f aca="false">-1.011+(A31*0.572)+(B31*-0.126)+(D31*0.625)+(IF(E31="versicolor",1,0)*1.467)+(IF(E31="virginica",1,0)*1.966)+(F31*-0.184)</f>
        <v>1.65168243253976</v>
      </c>
    </row>
    <row r="32" customFormat="false" ht="13.8" hidden="false" customHeight="false" outlineLevel="0" collapsed="false">
      <c r="A32" s="1" t="n">
        <v>4.7</v>
      </c>
      <c r="B32" s="1" t="n">
        <v>3.2</v>
      </c>
      <c r="C32" s="1" t="n">
        <v>1.6</v>
      </c>
      <c r="D32" s="1" t="n">
        <v>0.2</v>
      </c>
      <c r="E32" s="1" t="s">
        <v>94</v>
      </c>
      <c r="F32" s="1" t="n">
        <v>0.943246559007093</v>
      </c>
      <c r="G32" s="1" t="n">
        <v>7.36456728801131</v>
      </c>
      <c r="H32" s="11" t="n">
        <f aca="false">C32</f>
        <v>1.6</v>
      </c>
      <c r="I32" s="1" t="n">
        <f aca="false">AVERAGE(L32:L32)</f>
        <v>1.22564263314269</v>
      </c>
      <c r="J32" s="1" t="n">
        <f aca="false">1-SQRT(VAR(L32:L32, H32)) / AVERAGE(L32:L32)</f>
        <v>0.784022988811028</v>
      </c>
      <c r="K32" s="1" t="n">
        <f aca="false">(I32-H32)/H32</f>
        <v>-0.233973354285816</v>
      </c>
      <c r="L32" s="15" t="n">
        <f aca="false">-1.011+(A32*0.572)+(B32*-0.126)+(D32*0.625)+(IF(E32="versicolor",1,0)*1.467)+(IF(E32="virginica",1,0)*1.966)+(F32*-0.184)</f>
        <v>1.22564263314269</v>
      </c>
    </row>
    <row r="33" customFormat="false" ht="13.8" hidden="false" customHeight="false" outlineLevel="0" collapsed="false">
      <c r="A33" s="1" t="n">
        <v>4.8</v>
      </c>
      <c r="B33" s="1" t="n">
        <v>3.1</v>
      </c>
      <c r="C33" s="1" t="n">
        <v>1.6</v>
      </c>
      <c r="D33" s="1" t="n">
        <v>0.2</v>
      </c>
      <c r="E33" s="1" t="s">
        <v>94</v>
      </c>
      <c r="F33" s="1" t="n">
        <v>0.310410389211029</v>
      </c>
      <c r="G33" s="1" t="n">
        <v>6.47044856818393</v>
      </c>
      <c r="H33" s="11" t="n">
        <f aca="false">C33</f>
        <v>1.6</v>
      </c>
      <c r="I33" s="1" t="n">
        <f aca="false">AVERAGE(L33:L33)</f>
        <v>1.41188448838517</v>
      </c>
      <c r="J33" s="1" t="n">
        <f aca="false">1-SQRT(VAR(L33:L33, H33)) / AVERAGE(L33:L33)</f>
        <v>0.90578708456429</v>
      </c>
      <c r="K33" s="1" t="n">
        <f aca="false">(I33-H33)/H33</f>
        <v>-0.117572194759269</v>
      </c>
      <c r="L33" s="15" t="n">
        <f aca="false">-1.011+(A33*0.572)+(B33*-0.126)+(D33*0.625)+(IF(E33="versicolor",1,0)*1.467)+(IF(E33="virginica",1,0)*1.966)+(F33*-0.184)</f>
        <v>1.41188448838517</v>
      </c>
    </row>
    <row r="34" customFormat="false" ht="13.8" hidden="false" customHeight="false" outlineLevel="0" collapsed="false">
      <c r="A34" s="1" t="n">
        <v>5.4</v>
      </c>
      <c r="B34" s="1" t="n">
        <v>3.4</v>
      </c>
      <c r="C34" s="1" t="n">
        <v>1.5</v>
      </c>
      <c r="D34" s="1" t="n">
        <v>0.4</v>
      </c>
      <c r="E34" s="1" t="s">
        <v>94</v>
      </c>
      <c r="F34" s="1" t="n">
        <v>0.800489895045757</v>
      </c>
      <c r="G34" s="1" t="n">
        <v>12.4288212434389</v>
      </c>
      <c r="H34" s="11" t="n">
        <f aca="false">C34</f>
        <v>1.5</v>
      </c>
      <c r="I34" s="1" t="n">
        <f aca="false">AVERAGE(L34:L34)</f>
        <v>1.75210985931158</v>
      </c>
      <c r="J34" s="1" t="n">
        <f aca="false">1-SQRT(VAR(L34:L34, H34)) / AVERAGE(L34:L34)</f>
        <v>0.898254900983636</v>
      </c>
      <c r="K34" s="1" t="n">
        <f aca="false">(I34-H34)/H34</f>
        <v>0.168073239541054</v>
      </c>
      <c r="L34" s="15" t="n">
        <f aca="false">-1.011+(A34*0.572)+(B34*-0.126)+(D34*0.625)+(IF(E34="versicolor",1,0)*1.467)+(IF(E34="virginica",1,0)*1.966)+(F34*-0.184)</f>
        <v>1.75210985931158</v>
      </c>
    </row>
    <row r="35" customFormat="false" ht="13.8" hidden="false" customHeight="false" outlineLevel="0" collapsed="false">
      <c r="A35" s="1" t="n">
        <v>5.2</v>
      </c>
      <c r="B35" s="1" t="n">
        <v>4.1</v>
      </c>
      <c r="C35" s="1" t="n">
        <v>1.5</v>
      </c>
      <c r="D35" s="1" t="n">
        <v>0.1</v>
      </c>
      <c r="E35" s="1" t="s">
        <v>94</v>
      </c>
      <c r="F35" s="1" t="n">
        <v>0.0800614675972611</v>
      </c>
      <c r="G35" s="1" t="n">
        <v>6.57426495086402</v>
      </c>
      <c r="H35" s="11" t="n">
        <f aca="false">C35</f>
        <v>1.5</v>
      </c>
      <c r="I35" s="1" t="n">
        <f aca="false">AVERAGE(L35:L35)</f>
        <v>1.4945686899621</v>
      </c>
      <c r="J35" s="1" t="n">
        <f aca="false">1-SQRT(VAR(L35:L35, H35)) / AVERAGE(L35:L35)</f>
        <v>0.997430351522605</v>
      </c>
      <c r="K35" s="1" t="n">
        <f aca="false">(I35-H35)/H35</f>
        <v>-0.00362087335859747</v>
      </c>
      <c r="L35" s="15" t="n">
        <f aca="false">-1.011+(A35*0.572)+(B35*-0.126)+(D35*0.625)+(IF(E35="versicolor",1,0)*1.467)+(IF(E35="virginica",1,0)*1.966)+(F35*-0.184)</f>
        <v>1.4945686899621</v>
      </c>
    </row>
    <row r="36" customFormat="false" ht="13.8" hidden="false" customHeight="false" outlineLevel="0" collapsed="false">
      <c r="A36" s="1" t="n">
        <v>5.5</v>
      </c>
      <c r="B36" s="1" t="n">
        <v>4.2</v>
      </c>
      <c r="C36" s="1" t="n">
        <v>1.4</v>
      </c>
      <c r="D36" s="1" t="n">
        <v>0.2</v>
      </c>
      <c r="E36" s="1" t="s">
        <v>94</v>
      </c>
      <c r="F36" s="1" t="n">
        <v>0.541925169760361</v>
      </c>
      <c r="G36" s="1" t="n">
        <v>6.51083028828725</v>
      </c>
      <c r="H36" s="11" t="n">
        <f aca="false">C36</f>
        <v>1.4</v>
      </c>
      <c r="I36" s="1" t="n">
        <f aca="false">AVERAGE(L36:L36)</f>
        <v>1.63108576876409</v>
      </c>
      <c r="J36" s="1" t="n">
        <f aca="false">1-SQRT(VAR(L36:L36, H36)) / AVERAGE(L36:L36)</f>
        <v>0.899819913055455</v>
      </c>
      <c r="K36" s="1" t="n">
        <f aca="false">(I36-H36)/H36</f>
        <v>0.165061263402924</v>
      </c>
      <c r="L36" s="15" t="n">
        <f aca="false">-1.011+(A36*0.572)+(B36*-0.126)+(D36*0.625)+(IF(E36="versicolor",1,0)*1.467)+(IF(E36="virginica",1,0)*1.966)+(F36*-0.184)</f>
        <v>1.63108576876409</v>
      </c>
    </row>
    <row r="37" customFormat="false" ht="13.8" hidden="false" customHeight="false" outlineLevel="0" collapsed="false">
      <c r="A37" s="1" t="n">
        <v>4.9</v>
      </c>
      <c r="B37" s="1" t="n">
        <v>3.1</v>
      </c>
      <c r="C37" s="1" t="n">
        <v>1.5</v>
      </c>
      <c r="D37" s="1" t="n">
        <v>0.2</v>
      </c>
      <c r="E37" s="1" t="s">
        <v>94</v>
      </c>
      <c r="F37" s="1" t="n">
        <v>0.764011446852237</v>
      </c>
      <c r="G37" s="1" t="n">
        <v>7.4826892326586</v>
      </c>
      <c r="H37" s="11" t="n">
        <f aca="false">C37</f>
        <v>1.5</v>
      </c>
      <c r="I37" s="1" t="n">
        <f aca="false">AVERAGE(L37:L37)</f>
        <v>1.38562189377919</v>
      </c>
      <c r="J37" s="1" t="n">
        <f aca="false">1-SQRT(VAR(L37:L37, H37)) / AVERAGE(L37:L37)</f>
        <v>0.941630877159841</v>
      </c>
      <c r="K37" s="1" t="n">
        <f aca="false">(I37-H37)/H37</f>
        <v>-0.0762520708138744</v>
      </c>
      <c r="L37" s="15" t="n">
        <f aca="false">-1.011+(A37*0.572)+(B37*-0.126)+(D37*0.625)+(IF(E37="versicolor",1,0)*1.467)+(IF(E37="virginica",1,0)*1.966)+(F37*-0.184)</f>
        <v>1.38562189377919</v>
      </c>
    </row>
    <row r="38" customFormat="false" ht="13.8" hidden="false" customHeight="false" outlineLevel="0" collapsed="false">
      <c r="A38" s="1" t="n">
        <v>5</v>
      </c>
      <c r="B38" s="1" t="n">
        <v>3.2</v>
      </c>
      <c r="C38" s="1" t="n">
        <v>1.2</v>
      </c>
      <c r="D38" s="1" t="n">
        <v>0.2</v>
      </c>
      <c r="E38" s="1" t="s">
        <v>94</v>
      </c>
      <c r="F38" s="1" t="n">
        <v>0.258754731388763</v>
      </c>
      <c r="G38" s="1" t="n">
        <v>11.2627745815553</v>
      </c>
      <c r="H38" s="11" t="n">
        <f aca="false">C38</f>
        <v>1.2</v>
      </c>
      <c r="I38" s="1" t="n">
        <f aca="false">AVERAGE(L38:L38)</f>
        <v>1.52318912942447</v>
      </c>
      <c r="J38" s="1" t="n">
        <f aca="false">1-SQRT(VAR(L38:L38, H38)) / AVERAGE(L38:L38)</f>
        <v>0.849966612413938</v>
      </c>
      <c r="K38" s="1" t="n">
        <f aca="false">(I38-H38)/H38</f>
        <v>0.26932427452039</v>
      </c>
      <c r="L38" s="15" t="n">
        <f aca="false">-1.011+(A38*0.572)+(B38*-0.126)+(D38*0.625)+(IF(E38="versicolor",1,0)*1.467)+(IF(E38="virginica",1,0)*1.966)+(F38*-0.184)</f>
        <v>1.52318912942447</v>
      </c>
    </row>
    <row r="39" customFormat="false" ht="13.8" hidden="false" customHeight="false" outlineLevel="0" collapsed="false">
      <c r="A39" s="1" t="n">
        <v>5.5</v>
      </c>
      <c r="B39" s="1" t="n">
        <v>3.5</v>
      </c>
      <c r="C39" s="1" t="n">
        <v>1.3</v>
      </c>
      <c r="D39" s="1" t="n">
        <v>0.2</v>
      </c>
      <c r="E39" s="1" t="s">
        <v>94</v>
      </c>
      <c r="F39" s="1" t="n">
        <v>0.313618675805628</v>
      </c>
      <c r="G39" s="1" t="n">
        <v>15.0833668694831</v>
      </c>
      <c r="H39" s="11" t="n">
        <f aca="false">C39</f>
        <v>1.3</v>
      </c>
      <c r="I39" s="1" t="n">
        <f aca="false">AVERAGE(L39:L39)</f>
        <v>1.76129416365176</v>
      </c>
      <c r="J39" s="1" t="n">
        <f aca="false">1-SQRT(VAR(L39:L39, H39)) / AVERAGE(L39:L39)</f>
        <v>0.81480422863399</v>
      </c>
      <c r="K39" s="1" t="n">
        <f aca="false">(I39-H39)/H39</f>
        <v>0.354841664347511</v>
      </c>
      <c r="L39" s="15" t="n">
        <f aca="false">-1.011+(A39*0.572)+(B39*-0.126)+(D39*0.625)+(IF(E39="versicolor",1,0)*1.467)+(IF(E39="virginica",1,0)*1.966)+(F39*-0.184)</f>
        <v>1.76129416365176</v>
      </c>
    </row>
    <row r="40" customFormat="false" ht="13.8" hidden="false" customHeight="false" outlineLevel="0" collapsed="false">
      <c r="A40" s="1" t="n">
        <v>4.9</v>
      </c>
      <c r="B40" s="1" t="n">
        <v>3.6</v>
      </c>
      <c r="C40" s="1" t="n">
        <v>1.4</v>
      </c>
      <c r="D40" s="1" t="n">
        <v>0.1</v>
      </c>
      <c r="E40" s="1" t="s">
        <v>94</v>
      </c>
      <c r="F40" s="1" t="n">
        <v>0.327379455789924</v>
      </c>
      <c r="G40" s="1" t="n">
        <v>9.59478157348931</v>
      </c>
      <c r="H40" s="11" t="n">
        <f aca="false">C40</f>
        <v>1.4</v>
      </c>
      <c r="I40" s="1" t="n">
        <f aca="false">AVERAGE(L40:L40)</f>
        <v>1.34046218013465</v>
      </c>
      <c r="J40" s="1" t="n">
        <f aca="false">1-SQRT(VAR(L40:L40, H40)) / AVERAGE(L40:L40)</f>
        <v>0.968593223451019</v>
      </c>
      <c r="K40" s="1" t="n">
        <f aca="false">(I40-H40)/H40</f>
        <v>-0.0425270141895327</v>
      </c>
      <c r="L40" s="15" t="n">
        <f aca="false">-1.011+(A40*0.572)+(B40*-0.126)+(D40*0.625)+(IF(E40="versicolor",1,0)*1.467)+(IF(E40="virginica",1,0)*1.966)+(F40*-0.184)</f>
        <v>1.34046218013465</v>
      </c>
    </row>
    <row r="41" customFormat="false" ht="13.8" hidden="false" customHeight="false" outlineLevel="0" collapsed="false">
      <c r="A41" s="1" t="n">
        <v>4.4</v>
      </c>
      <c r="B41" s="1" t="n">
        <v>3</v>
      </c>
      <c r="C41" s="1" t="n">
        <v>1.3</v>
      </c>
      <c r="D41" s="1" t="n">
        <v>0.2</v>
      </c>
      <c r="E41" s="1" t="s">
        <v>94</v>
      </c>
      <c r="F41" s="1" t="n">
        <v>0.497048966353759</v>
      </c>
      <c r="G41" s="1" t="n">
        <v>10.6553718360141</v>
      </c>
      <c r="H41" s="11" t="n">
        <f aca="false">C41</f>
        <v>1.3</v>
      </c>
      <c r="I41" s="1" t="n">
        <f aca="false">AVERAGE(L41:L41)</f>
        <v>1.16134299019091</v>
      </c>
      <c r="J41" s="1" t="n">
        <f aca="false">1-SQRT(VAR(L41:L41, H41)) / AVERAGE(L41:L41)</f>
        <v>0.915575921391715</v>
      </c>
      <c r="K41" s="1" t="n">
        <f aca="false">(I41-H41)/H41</f>
        <v>-0.106659238314686</v>
      </c>
      <c r="L41" s="15" t="n">
        <f aca="false">-1.011+(A41*0.572)+(B41*-0.126)+(D41*0.625)+(IF(E41="versicolor",1,0)*1.467)+(IF(E41="virginica",1,0)*1.966)+(F41*-0.184)</f>
        <v>1.16134299019091</v>
      </c>
    </row>
    <row r="42" customFormat="false" ht="13.8" hidden="false" customHeight="false" outlineLevel="0" collapsed="false">
      <c r="A42" s="1" t="n">
        <v>5.1</v>
      </c>
      <c r="B42" s="1" t="n">
        <v>3.4</v>
      </c>
      <c r="C42" s="1" t="n">
        <v>1.5</v>
      </c>
      <c r="D42" s="1" t="n">
        <v>0.2</v>
      </c>
      <c r="E42" s="1" t="s">
        <v>94</v>
      </c>
      <c r="F42" s="1" t="n">
        <v>0.892565324204043</v>
      </c>
      <c r="G42" s="1" t="n">
        <v>12.2557058324106</v>
      </c>
      <c r="H42" s="11" t="n">
        <f aca="false">C42</f>
        <v>1.5</v>
      </c>
      <c r="I42" s="1" t="n">
        <f aca="false">AVERAGE(L42:L42)</f>
        <v>1.43856798034646</v>
      </c>
      <c r="J42" s="1" t="n">
        <f aca="false">1-SQRT(VAR(L42:L42, H42)) / AVERAGE(L42:L42)</f>
        <v>0.96980400073374</v>
      </c>
      <c r="K42" s="1" t="n">
        <f aca="false">(I42-H42)/H42</f>
        <v>-0.0409546797690297</v>
      </c>
      <c r="L42" s="15" t="n">
        <f aca="false">-1.011+(A42*0.572)+(B42*-0.126)+(D42*0.625)+(IF(E42="versicolor",1,0)*1.467)+(IF(E42="virginica",1,0)*1.966)+(F42*-0.184)</f>
        <v>1.43856798034646</v>
      </c>
    </row>
    <row r="43" customFormat="false" ht="13.8" hidden="false" customHeight="false" outlineLevel="0" collapsed="false">
      <c r="A43" s="1" t="n">
        <v>5</v>
      </c>
      <c r="B43" s="1" t="n">
        <v>3.5</v>
      </c>
      <c r="C43" s="1" t="n">
        <v>1.3</v>
      </c>
      <c r="D43" s="1" t="n">
        <v>0.3</v>
      </c>
      <c r="E43" s="1" t="s">
        <v>94</v>
      </c>
      <c r="F43" s="1" t="n">
        <v>0.488252673996612</v>
      </c>
      <c r="G43" s="1" t="n">
        <v>9.10577685339376</v>
      </c>
      <c r="H43" s="11" t="n">
        <f aca="false">C43</f>
        <v>1.3</v>
      </c>
      <c r="I43" s="1" t="n">
        <f aca="false">AVERAGE(L43:L43)</f>
        <v>1.50566150798462</v>
      </c>
      <c r="J43" s="1" t="n">
        <f aca="false">1-SQRT(VAR(L43:L43, H43)) / AVERAGE(L43:L43)</f>
        <v>0.903414780710152</v>
      </c>
      <c r="K43" s="1" t="n">
        <f aca="false">(I43-H43)/H43</f>
        <v>0.158201159988172</v>
      </c>
      <c r="L43" s="15" t="n">
        <f aca="false">-1.011+(A43*0.572)+(B43*-0.126)+(D43*0.625)+(IF(E43="versicolor",1,0)*1.467)+(IF(E43="virginica",1,0)*1.966)+(F43*-0.184)</f>
        <v>1.50566150798462</v>
      </c>
    </row>
    <row r="44" customFormat="false" ht="13.8" hidden="false" customHeight="false" outlineLevel="0" collapsed="false">
      <c r="A44" s="1" t="n">
        <v>4.5</v>
      </c>
      <c r="B44" s="1" t="n">
        <v>2.3</v>
      </c>
      <c r="C44" s="1" t="n">
        <v>1.3</v>
      </c>
      <c r="D44" s="1" t="n">
        <v>0.3</v>
      </c>
      <c r="E44" s="1" t="s">
        <v>94</v>
      </c>
      <c r="F44" s="1" t="n">
        <v>0.5639762529172</v>
      </c>
      <c r="G44" s="1" t="n">
        <v>13.2264674995095</v>
      </c>
      <c r="H44" s="11" t="n">
        <f aca="false">C44</f>
        <v>1.3</v>
      </c>
      <c r="I44" s="1" t="n">
        <f aca="false">AVERAGE(L44:L44)</f>
        <v>1.35692836946324</v>
      </c>
      <c r="J44" s="1" t="n">
        <f aca="false">1-SQRT(VAR(L44:L44, H44)) / AVERAGE(L44:L44)</f>
        <v>0.970334148069091</v>
      </c>
      <c r="K44" s="1" t="n">
        <f aca="false">(I44-H44)/H44</f>
        <v>0.0437910534332577</v>
      </c>
      <c r="L44" s="15" t="n">
        <f aca="false">-1.011+(A44*0.572)+(B44*-0.126)+(D44*0.625)+(IF(E44="versicolor",1,0)*1.467)+(IF(E44="virginica",1,0)*1.966)+(F44*-0.184)</f>
        <v>1.35692836946324</v>
      </c>
    </row>
    <row r="45" customFormat="false" ht="13.8" hidden="false" customHeight="false" outlineLevel="0" collapsed="false">
      <c r="A45" s="1" t="n">
        <v>4.4</v>
      </c>
      <c r="B45" s="1" t="n">
        <v>3.2</v>
      </c>
      <c r="C45" s="1" t="n">
        <v>1.3</v>
      </c>
      <c r="D45" s="1" t="n">
        <v>0.2</v>
      </c>
      <c r="E45" s="1" t="s">
        <v>94</v>
      </c>
      <c r="F45" s="1" t="n">
        <v>0.883874133229256</v>
      </c>
      <c r="G45" s="1" t="n">
        <v>13.6381906765513</v>
      </c>
      <c r="H45" s="11" t="n">
        <f aca="false">C45</f>
        <v>1.3</v>
      </c>
      <c r="I45" s="1" t="n">
        <f aca="false">AVERAGE(L45:L45)</f>
        <v>1.06496715948582</v>
      </c>
      <c r="J45" s="1" t="n">
        <f aca="false">1-SQRT(VAR(L45:L45, H45)) / AVERAGE(L45:L45)</f>
        <v>0.843945126524506</v>
      </c>
      <c r="K45" s="1" t="n">
        <f aca="false">(I45-H45)/H45</f>
        <v>-0.180794492703218</v>
      </c>
      <c r="L45" s="15" t="n">
        <f aca="false">-1.011+(A45*0.572)+(B45*-0.126)+(D45*0.625)+(IF(E45="versicolor",1,0)*1.467)+(IF(E45="virginica",1,0)*1.966)+(F45*-0.184)</f>
        <v>1.06496715948582</v>
      </c>
    </row>
    <row r="46" customFormat="false" ht="13.8" hidden="false" customHeight="false" outlineLevel="0" collapsed="false">
      <c r="A46" s="1" t="n">
        <v>5</v>
      </c>
      <c r="B46" s="1" t="n">
        <v>3.5</v>
      </c>
      <c r="C46" s="1" t="n">
        <v>1.6</v>
      </c>
      <c r="D46" s="1" t="n">
        <v>0.6</v>
      </c>
      <c r="E46" s="1" t="s">
        <v>94</v>
      </c>
      <c r="F46" s="1" t="n">
        <v>0.357712857192382</v>
      </c>
      <c r="G46" s="1" t="n">
        <v>10.3548251837492</v>
      </c>
      <c r="H46" s="11" t="n">
        <f aca="false">C46</f>
        <v>1.6</v>
      </c>
      <c r="I46" s="1" t="n">
        <f aca="false">AVERAGE(L46:L46)</f>
        <v>1.7171808342766</v>
      </c>
      <c r="J46" s="1" t="n">
        <f aca="false">1-SQRT(VAR(L46:L46, H46)) / AVERAGE(L46:L46)</f>
        <v>0.951746862713508</v>
      </c>
      <c r="K46" s="1" t="n">
        <f aca="false">(I46-H46)/H46</f>
        <v>0.073238021422876</v>
      </c>
      <c r="L46" s="15" t="n">
        <f aca="false">-1.011+(A46*0.572)+(B46*-0.126)+(D46*0.625)+(IF(E46="versicolor",1,0)*1.467)+(IF(E46="virginica",1,0)*1.966)+(F46*-0.184)</f>
        <v>1.7171808342766</v>
      </c>
    </row>
    <row r="47" customFormat="false" ht="13.8" hidden="false" customHeight="false" outlineLevel="0" collapsed="false">
      <c r="A47" s="1" t="n">
        <v>5.1</v>
      </c>
      <c r="B47" s="1" t="n">
        <v>3.8</v>
      </c>
      <c r="C47" s="1" t="n">
        <v>1.9</v>
      </c>
      <c r="D47" s="1" t="n">
        <v>0.4</v>
      </c>
      <c r="E47" s="1" t="s">
        <v>94</v>
      </c>
      <c r="F47" s="1" t="n">
        <v>0.918034626636654</v>
      </c>
      <c r="G47" s="1" t="n">
        <v>6.5099694066681</v>
      </c>
      <c r="H47" s="11" t="n">
        <f aca="false">C47</f>
        <v>1.9</v>
      </c>
      <c r="I47" s="1" t="n">
        <f aca="false">AVERAGE(L47:L47)</f>
        <v>1.50848162869886</v>
      </c>
      <c r="J47" s="1" t="n">
        <f aca="false">1-SQRT(VAR(L47:L47, H47)) / AVERAGE(L47:L47)</f>
        <v>0.816474201581795</v>
      </c>
      <c r="K47" s="1" t="n">
        <f aca="false">(I47-H47)/H47</f>
        <v>-0.206062300684813</v>
      </c>
      <c r="L47" s="15" t="n">
        <f aca="false">-1.011+(A47*0.572)+(B47*-0.126)+(D47*0.625)+(IF(E47="versicolor",1,0)*1.467)+(IF(E47="virginica",1,0)*1.966)+(F47*-0.184)</f>
        <v>1.50848162869886</v>
      </c>
    </row>
    <row r="48" customFormat="false" ht="13.8" hidden="false" customHeight="false" outlineLevel="0" collapsed="false">
      <c r="A48" s="1" t="n">
        <v>4.8</v>
      </c>
      <c r="B48" s="1" t="n">
        <v>3</v>
      </c>
      <c r="C48" s="1" t="n">
        <v>1.4</v>
      </c>
      <c r="D48" s="1" t="n">
        <v>0.3</v>
      </c>
      <c r="E48" s="1" t="s">
        <v>94</v>
      </c>
      <c r="F48" s="1" t="n">
        <v>0.00715964357368648</v>
      </c>
      <c r="G48" s="1" t="n">
        <v>6.81689990703017</v>
      </c>
      <c r="H48" s="11" t="n">
        <f aca="false">C48</f>
        <v>1.4</v>
      </c>
      <c r="I48" s="1" t="n">
        <f aca="false">AVERAGE(L48:L48)</f>
        <v>1.54278262558244</v>
      </c>
      <c r="J48" s="1" t="n">
        <f aca="false">1-SQRT(VAR(L48:L48, H48)) / AVERAGE(L48:L48)</f>
        <v>0.934558141172449</v>
      </c>
      <c r="K48" s="1" t="n">
        <f aca="false">(I48-H48)/H48</f>
        <v>0.101987589701744</v>
      </c>
      <c r="L48" s="15" t="n">
        <f aca="false">-1.011+(A48*0.572)+(B48*-0.126)+(D48*0.625)+(IF(E48="versicolor",1,0)*1.467)+(IF(E48="virginica",1,0)*1.966)+(F48*-0.184)</f>
        <v>1.54278262558244</v>
      </c>
    </row>
    <row r="49" customFormat="false" ht="13.8" hidden="false" customHeight="false" outlineLevel="0" collapsed="false">
      <c r="A49" s="1" t="n">
        <v>5.1</v>
      </c>
      <c r="B49" s="1" t="n">
        <v>3.8</v>
      </c>
      <c r="C49" s="1" t="n">
        <v>1.6</v>
      </c>
      <c r="D49" s="1" t="n">
        <v>0.2</v>
      </c>
      <c r="E49" s="1" t="s">
        <v>94</v>
      </c>
      <c r="F49" s="1" t="n">
        <v>0.724811971187592</v>
      </c>
      <c r="G49" s="1" t="n">
        <v>14.6710365078412</v>
      </c>
      <c r="H49" s="11" t="n">
        <f aca="false">C49</f>
        <v>1.6</v>
      </c>
      <c r="I49" s="1" t="n">
        <f aca="false">AVERAGE(L49:L49)</f>
        <v>1.41903459730148</v>
      </c>
      <c r="J49" s="1" t="n">
        <f aca="false">1-SQRT(VAR(L49:L49, H49)) / AVERAGE(L49:L49)</f>
        <v>0.909824705013101</v>
      </c>
      <c r="K49" s="1" t="n">
        <f aca="false">(I49-H49)/H49</f>
        <v>-0.113103376686573</v>
      </c>
      <c r="L49" s="15" t="n">
        <f aca="false">-1.011+(A49*0.572)+(B49*-0.126)+(D49*0.625)+(IF(E49="versicolor",1,0)*1.467)+(IF(E49="virginica",1,0)*1.966)+(F49*-0.184)</f>
        <v>1.41903459730148</v>
      </c>
    </row>
    <row r="50" customFormat="false" ht="13.8" hidden="false" customHeight="false" outlineLevel="0" collapsed="false">
      <c r="A50" s="1" t="n">
        <v>4.6</v>
      </c>
      <c r="B50" s="1" t="n">
        <v>3.2</v>
      </c>
      <c r="C50" s="1" t="n">
        <v>1.4</v>
      </c>
      <c r="D50" s="1" t="n">
        <v>0.2</v>
      </c>
      <c r="E50" s="1" t="s">
        <v>94</v>
      </c>
      <c r="F50" s="1" t="n">
        <v>0.345968750771135</v>
      </c>
      <c r="G50" s="1" t="n">
        <v>8.56245705429465</v>
      </c>
      <c r="H50" s="11" t="n">
        <f aca="false">C50</f>
        <v>1.4</v>
      </c>
      <c r="I50" s="1" t="n">
        <f aca="false">AVERAGE(L50:L50)</f>
        <v>1.27834174985811</v>
      </c>
      <c r="J50" s="1" t="n">
        <f aca="false">1-SQRT(VAR(L50:L50, H50)) / AVERAGE(L50:L50)</f>
        <v>0.93270549626329</v>
      </c>
      <c r="K50" s="1" t="n">
        <f aca="false">(I50-H50)/H50</f>
        <v>-0.0868987501013492</v>
      </c>
      <c r="L50" s="15" t="n">
        <f aca="false">-1.011+(A50*0.572)+(B50*-0.126)+(D50*0.625)+(IF(E50="versicolor",1,0)*1.467)+(IF(E50="virginica",1,0)*1.966)+(F50*-0.184)</f>
        <v>1.27834174985811</v>
      </c>
    </row>
    <row r="51" customFormat="false" ht="13.8" hidden="false" customHeight="false" outlineLevel="0" collapsed="false">
      <c r="A51" s="1" t="n">
        <v>5.3</v>
      </c>
      <c r="B51" s="1" t="n">
        <v>3.7</v>
      </c>
      <c r="C51" s="1" t="n">
        <v>1.5</v>
      </c>
      <c r="D51" s="1" t="n">
        <v>0.2</v>
      </c>
      <c r="E51" s="1" t="s">
        <v>94</v>
      </c>
      <c r="F51" s="1" t="n">
        <v>0.362736930605024</v>
      </c>
      <c r="G51" s="1" t="n">
        <v>9.86236090976745</v>
      </c>
      <c r="H51" s="11" t="n">
        <f aca="false">C51</f>
        <v>1.5</v>
      </c>
      <c r="I51" s="1" t="n">
        <f aca="false">AVERAGE(L51:L51)</f>
        <v>1.61265640476868</v>
      </c>
      <c r="J51" s="1" t="n">
        <f aca="false">1-SQRT(VAR(L51:L51, H51)) / AVERAGE(L51:L51)</f>
        <v>0.950603174042239</v>
      </c>
      <c r="K51" s="1" t="n">
        <f aca="false">(I51-H51)/H51</f>
        <v>0.0751042698457837</v>
      </c>
      <c r="L51" s="15" t="n">
        <f aca="false">-1.011+(A51*0.572)+(B51*-0.126)+(D51*0.625)+(IF(E51="versicolor",1,0)*1.467)+(IF(E51="virginica",1,0)*1.966)+(F51*-0.184)</f>
        <v>1.61265640476868</v>
      </c>
    </row>
    <row r="52" customFormat="false" ht="13.8" hidden="false" customHeight="false" outlineLevel="0" collapsed="false">
      <c r="A52" s="1" t="n">
        <v>5</v>
      </c>
      <c r="B52" s="1" t="n">
        <v>3.3</v>
      </c>
      <c r="C52" s="1" t="n">
        <v>1.4</v>
      </c>
      <c r="D52" s="1" t="n">
        <v>0.2</v>
      </c>
      <c r="E52" s="1" t="s">
        <v>94</v>
      </c>
      <c r="F52" s="1" t="n">
        <v>0.832382892956957</v>
      </c>
      <c r="G52" s="1" t="n">
        <v>7.7347514196299</v>
      </c>
      <c r="H52" s="11" t="n">
        <f aca="false">C52</f>
        <v>1.4</v>
      </c>
      <c r="I52" s="1" t="n">
        <f aca="false">AVERAGE(L52:L52)</f>
        <v>1.40504154769592</v>
      </c>
      <c r="J52" s="1" t="n">
        <f aca="false">1-SQRT(VAR(L52:L52, H52)) / AVERAGE(L52:L52)</f>
        <v>0.997462770713573</v>
      </c>
      <c r="K52" s="1" t="n">
        <f aca="false">(I52-H52)/H52</f>
        <v>0.00360110549708573</v>
      </c>
      <c r="L52" s="15" t="n">
        <f aca="false">-1.011+(A52*0.572)+(B52*-0.126)+(D52*0.625)+(IF(E52="versicolor",1,0)*1.467)+(IF(E52="virginica",1,0)*1.966)+(F52*-0.184)</f>
        <v>1.40504154769592</v>
      </c>
    </row>
    <row r="53" customFormat="false" ht="13.8" hidden="false" customHeight="false" outlineLevel="0" collapsed="false">
      <c r="A53" s="1" t="n">
        <v>7</v>
      </c>
      <c r="B53" s="1" t="n">
        <v>3.2</v>
      </c>
      <c r="C53" s="1" t="n">
        <v>4.7</v>
      </c>
      <c r="D53" s="1" t="n">
        <v>1.4</v>
      </c>
      <c r="E53" s="1" t="s">
        <v>92</v>
      </c>
      <c r="F53" s="1" t="n">
        <v>0.623694912530482</v>
      </c>
      <c r="G53" s="1" t="n">
        <v>14.1235354151577</v>
      </c>
      <c r="H53" s="11" t="n">
        <f aca="false">C53</f>
        <v>4.7</v>
      </c>
      <c r="I53" s="1" t="n">
        <f aca="false">AVERAGE(L53:L53)</f>
        <v>4.81704013609439</v>
      </c>
      <c r="J53" s="1" t="n">
        <f aca="false">1-SQRT(VAR(L53:L53, H53)) / AVERAGE(L53:L53)</f>
        <v>0.982819351393148</v>
      </c>
      <c r="K53" s="1" t="n">
        <f aca="false">(I53-H53)/H53</f>
        <v>0.0249021566158277</v>
      </c>
      <c r="L53" s="15" t="n">
        <f aca="false">-1.011+(A53*0.572)+(B53*-0.126)+(D53*0.625)+(IF(E53="versicolor",1,0)*1.467)+(IF(E53="virginica",1,0)*1.966)+(F53*-0.184)</f>
        <v>4.81704013609439</v>
      </c>
    </row>
    <row r="54" customFormat="false" ht="13.8" hidden="false" customHeight="false" outlineLevel="0" collapsed="false">
      <c r="A54" s="1" t="n">
        <v>6.4</v>
      </c>
      <c r="B54" s="1" t="n">
        <v>3.2</v>
      </c>
      <c r="C54" s="1" t="n">
        <v>4.5</v>
      </c>
      <c r="D54" s="1" t="n">
        <v>1.5</v>
      </c>
      <c r="E54" s="1" t="s">
        <v>92</v>
      </c>
      <c r="F54" s="1" t="n">
        <v>0.890371585031971</v>
      </c>
      <c r="G54" s="1" t="n">
        <v>15.1993167503737</v>
      </c>
      <c r="H54" s="11" t="n">
        <f aca="false">C54</f>
        <v>4.5</v>
      </c>
      <c r="I54" s="1" t="n">
        <f aca="false">AVERAGE(L54:L54)</f>
        <v>4.48727162835412</v>
      </c>
      <c r="J54" s="1" t="n">
        <f aca="false">1-SQRT(VAR(L54:L54, H54)) / AVERAGE(L54:L54)</f>
        <v>0.997994256053635</v>
      </c>
      <c r="K54" s="1" t="n">
        <f aca="false">(I54-H54)/H54</f>
        <v>-0.00282852703241845</v>
      </c>
      <c r="L54" s="15" t="n">
        <f aca="false">-1.011+(A54*0.572)+(B54*-0.126)+(D54*0.625)+(IF(E54="versicolor",1,0)*1.467)+(IF(E54="virginica",1,0)*1.966)+(F54*-0.184)</f>
        <v>4.48727162835412</v>
      </c>
    </row>
    <row r="55" customFormat="false" ht="13.8" hidden="false" customHeight="false" outlineLevel="0" collapsed="false">
      <c r="A55" s="1" t="n">
        <v>6.9</v>
      </c>
      <c r="B55" s="1" t="n">
        <v>3.1</v>
      </c>
      <c r="C55" s="1" t="n">
        <v>4.9</v>
      </c>
      <c r="D55" s="1" t="n">
        <v>1.5</v>
      </c>
      <c r="E55" s="1" t="s">
        <v>92</v>
      </c>
      <c r="F55" s="1" t="n">
        <v>0.764796640491113</v>
      </c>
      <c r="G55" s="1" t="n">
        <v>13.9365347457118</v>
      </c>
      <c r="H55" s="11" t="n">
        <f aca="false">C55</f>
        <v>4.9</v>
      </c>
      <c r="I55" s="1" t="n">
        <f aca="false">AVERAGE(L55:L55)</f>
        <v>4.80897741814964</v>
      </c>
      <c r="J55" s="1" t="n">
        <f aca="false">1-SQRT(VAR(L55:L55, H55)) / AVERAGE(L55:L55)</f>
        <v>0.986616139093399</v>
      </c>
      <c r="K55" s="1" t="n">
        <f aca="false">(I55-H55)/H55</f>
        <v>-0.0185760371123194</v>
      </c>
      <c r="L55" s="15" t="n">
        <f aca="false">-1.011+(A55*0.572)+(B55*-0.126)+(D55*0.625)+(IF(E55="versicolor",1,0)*1.467)+(IF(E55="virginica",1,0)*1.966)+(F55*-0.184)</f>
        <v>4.80897741814964</v>
      </c>
    </row>
    <row r="56" customFormat="false" ht="13.8" hidden="false" customHeight="false" outlineLevel="0" collapsed="false">
      <c r="A56" s="1" t="n">
        <v>5.5</v>
      </c>
      <c r="B56" s="1" t="n">
        <v>2.3</v>
      </c>
      <c r="C56" s="1" t="n">
        <v>4</v>
      </c>
      <c r="D56" s="1" t="n">
        <v>1.3</v>
      </c>
      <c r="E56" s="1" t="s">
        <v>92</v>
      </c>
      <c r="F56" s="1" t="n">
        <v>0.8917750059627</v>
      </c>
      <c r="G56" s="1" t="n">
        <v>5.70177880767733</v>
      </c>
      <c r="H56" s="11" t="n">
        <f aca="false">C56</f>
        <v>4</v>
      </c>
      <c r="I56" s="1" t="n">
        <f aca="false">AVERAGE(L56:L56)</f>
        <v>3.96061339890286</v>
      </c>
      <c r="J56" s="1" t="n">
        <f aca="false">1-SQRT(VAR(L56:L56, H56)) / AVERAGE(L56:L56)</f>
        <v>0.992968126419158</v>
      </c>
      <c r="K56" s="1" t="n">
        <f aca="false">(I56-H56)/H56</f>
        <v>-0.00984665027428422</v>
      </c>
      <c r="L56" s="15" t="n">
        <f aca="false">-1.011+(A56*0.572)+(B56*-0.126)+(D56*0.625)+(IF(E56="versicolor",1,0)*1.467)+(IF(E56="virginica",1,0)*1.966)+(F56*-0.184)</f>
        <v>3.96061339890286</v>
      </c>
    </row>
    <row r="57" customFormat="false" ht="13.8" hidden="false" customHeight="false" outlineLevel="0" collapsed="false">
      <c r="A57" s="1" t="n">
        <v>6.5</v>
      </c>
      <c r="B57" s="1" t="n">
        <v>2.8</v>
      </c>
      <c r="C57" s="1" t="n">
        <v>4.6</v>
      </c>
      <c r="D57" s="1" t="n">
        <v>1.5</v>
      </c>
      <c r="E57" s="1" t="s">
        <v>92</v>
      </c>
      <c r="F57" s="1" t="n">
        <v>0.426694232737646</v>
      </c>
      <c r="G57" s="1" t="n">
        <v>7.66422738647088</v>
      </c>
      <c r="H57" s="11" t="n">
        <f aca="false">C57</f>
        <v>4.6</v>
      </c>
      <c r="I57" s="1" t="n">
        <f aca="false">AVERAGE(L57:L57)</f>
        <v>4.68018826117627</v>
      </c>
      <c r="J57" s="1" t="n">
        <f aca="false">1-SQRT(VAR(L57:L57, H57)) / AVERAGE(L57:L57)</f>
        <v>0.98788474734667</v>
      </c>
      <c r="K57" s="1" t="n">
        <f aca="false">(I57-H57)/H57</f>
        <v>0.0174322306904942</v>
      </c>
      <c r="L57" s="15" t="n">
        <f aca="false">-1.011+(A57*0.572)+(B57*-0.126)+(D57*0.625)+(IF(E57="versicolor",1,0)*1.467)+(IF(E57="virginica",1,0)*1.966)+(F57*-0.184)</f>
        <v>4.68018826117627</v>
      </c>
    </row>
    <row r="58" customFormat="false" ht="13.8" hidden="false" customHeight="false" outlineLevel="0" collapsed="false">
      <c r="A58" s="1" t="n">
        <v>5.7</v>
      </c>
      <c r="B58" s="1" t="n">
        <v>2.8</v>
      </c>
      <c r="C58" s="1" t="n">
        <v>4.5</v>
      </c>
      <c r="D58" s="1" t="n">
        <v>1.3</v>
      </c>
      <c r="E58" s="1" t="s">
        <v>92</v>
      </c>
      <c r="F58" s="1" t="n">
        <v>0.169574955711141</v>
      </c>
      <c r="G58" s="1" t="n">
        <v>10.642974888254</v>
      </c>
      <c r="H58" s="11" t="n">
        <f aca="false">C58</f>
        <v>4.5</v>
      </c>
      <c r="I58" s="1" t="n">
        <f aca="false">AVERAGE(L58:L58)</f>
        <v>4.14489820814915</v>
      </c>
      <c r="J58" s="1" t="n">
        <f aca="false">1-SQRT(VAR(L58:L58, H58)) / AVERAGE(L58:L58)</f>
        <v>0.939420735463283</v>
      </c>
      <c r="K58" s="1" t="n">
        <f aca="false">(I58-H58)/H58</f>
        <v>-0.0789115093001889</v>
      </c>
      <c r="L58" s="15" t="n">
        <f aca="false">-1.011+(A58*0.572)+(B58*-0.126)+(D58*0.625)+(IF(E58="versicolor",1,0)*1.467)+(IF(E58="virginica",1,0)*1.966)+(F58*-0.184)</f>
        <v>4.14489820814915</v>
      </c>
    </row>
    <row r="59" customFormat="false" ht="13.8" hidden="false" customHeight="false" outlineLevel="0" collapsed="false">
      <c r="A59" s="1" t="n">
        <v>6.3</v>
      </c>
      <c r="B59" s="1" t="n">
        <v>3.3</v>
      </c>
      <c r="C59" s="1" t="n">
        <v>4.7</v>
      </c>
      <c r="D59" s="1" t="n">
        <v>1.6</v>
      </c>
      <c r="E59" s="1" t="s">
        <v>92</v>
      </c>
      <c r="F59" s="1" t="n">
        <v>0.654123605461791</v>
      </c>
      <c r="G59" s="1" t="n">
        <v>13.8763980392367</v>
      </c>
      <c r="H59" s="11" t="n">
        <f aca="false">C59</f>
        <v>4.7</v>
      </c>
      <c r="I59" s="1" t="n">
        <f aca="false">AVERAGE(L59:L59)</f>
        <v>4.52344125659503</v>
      </c>
      <c r="J59" s="1" t="n">
        <f aca="false">1-SQRT(VAR(L59:L59, H59)) / AVERAGE(L59:L59)</f>
        <v>0.972400241838576</v>
      </c>
      <c r="K59" s="1" t="n">
        <f aca="false">(I59-H59)/H59</f>
        <v>-0.0375656900861636</v>
      </c>
      <c r="L59" s="15" t="n">
        <f aca="false">-1.011+(A59*0.572)+(B59*-0.126)+(D59*0.625)+(IF(E59="versicolor",1,0)*1.467)+(IF(E59="virginica",1,0)*1.966)+(F59*-0.184)</f>
        <v>4.52344125659503</v>
      </c>
    </row>
    <row r="60" customFormat="false" ht="13.8" hidden="false" customHeight="false" outlineLevel="0" collapsed="false">
      <c r="A60" s="1" t="n">
        <v>4.9</v>
      </c>
      <c r="B60" s="1" t="n">
        <v>2.4</v>
      </c>
      <c r="C60" s="1" t="n">
        <v>3.3</v>
      </c>
      <c r="D60" s="1" t="n">
        <v>1</v>
      </c>
      <c r="E60" s="1" t="s">
        <v>92</v>
      </c>
      <c r="F60" s="1" t="n">
        <v>0.475153377745301</v>
      </c>
      <c r="G60" s="1" t="n">
        <v>9.88880392406136</v>
      </c>
      <c r="H60" s="11" t="n">
        <f aca="false">C60</f>
        <v>3.3</v>
      </c>
      <c r="I60" s="1" t="n">
        <f aca="false">AVERAGE(L60:L60)</f>
        <v>3.49397177849486</v>
      </c>
      <c r="J60" s="1" t="n">
        <f aca="false">1-SQRT(VAR(L60:L60, H60)) / AVERAGE(L60:L60)</f>
        <v>0.960744170637915</v>
      </c>
      <c r="K60" s="1" t="n">
        <f aca="false">(I60-H60)/H60</f>
        <v>0.0587793268166257</v>
      </c>
      <c r="L60" s="15" t="n">
        <f aca="false">-1.011+(A60*0.572)+(B60*-0.126)+(D60*0.625)+(IF(E60="versicolor",1,0)*1.467)+(IF(E60="virginica",1,0)*1.966)+(F60*-0.184)</f>
        <v>3.49397177849486</v>
      </c>
    </row>
    <row r="61" customFormat="false" ht="13.8" hidden="false" customHeight="false" outlineLevel="0" collapsed="false">
      <c r="A61" s="1" t="n">
        <v>6.6</v>
      </c>
      <c r="B61" s="1" t="n">
        <v>2.9</v>
      </c>
      <c r="C61" s="1" t="n">
        <v>4.6</v>
      </c>
      <c r="D61" s="1" t="n">
        <v>1.3</v>
      </c>
      <c r="E61" s="1" t="s">
        <v>92</v>
      </c>
      <c r="F61" s="1" t="n">
        <v>0.880664389580488</v>
      </c>
      <c r="G61" s="1" t="n">
        <v>16.1155717409216</v>
      </c>
      <c r="H61" s="11" t="n">
        <f aca="false">C61</f>
        <v>4.6</v>
      </c>
      <c r="I61" s="1" t="n">
        <f aca="false">AVERAGE(L61:L61)</f>
        <v>4.51625775231719</v>
      </c>
      <c r="J61" s="1" t="n">
        <f aca="false">1-SQRT(VAR(L61:L61, H61)) / AVERAGE(L61:L61)</f>
        <v>0.986888544796201</v>
      </c>
      <c r="K61" s="1" t="n">
        <f aca="false">(I61-H61)/H61</f>
        <v>-0.0182048364527846</v>
      </c>
      <c r="L61" s="15" t="n">
        <f aca="false">-1.011+(A61*0.572)+(B61*-0.126)+(D61*0.625)+(IF(E61="versicolor",1,0)*1.467)+(IF(E61="virginica",1,0)*1.966)+(F61*-0.184)</f>
        <v>4.51625775231719</v>
      </c>
    </row>
    <row r="62" customFormat="false" ht="13.8" hidden="false" customHeight="false" outlineLevel="0" collapsed="false">
      <c r="A62" s="1" t="n">
        <v>5.2</v>
      </c>
      <c r="B62" s="1" t="n">
        <v>2.7</v>
      </c>
      <c r="C62" s="1" t="n">
        <v>3.9</v>
      </c>
      <c r="D62" s="1" t="n">
        <v>1.4</v>
      </c>
      <c r="E62" s="1" t="s">
        <v>92</v>
      </c>
      <c r="F62" s="1" t="n">
        <v>0.363750986289233</v>
      </c>
      <c r="G62" s="1" t="n">
        <v>6.57672703713179</v>
      </c>
      <c r="H62" s="11" t="n">
        <f aca="false">C62</f>
        <v>3.9</v>
      </c>
      <c r="I62" s="1" t="n">
        <f aca="false">AVERAGE(L62:L62)</f>
        <v>3.89826981852278</v>
      </c>
      <c r="J62" s="1" t="n">
        <f aca="false">1-SQRT(VAR(L62:L62, H62)) / AVERAGE(L62:L62)</f>
        <v>0.999686162551034</v>
      </c>
      <c r="K62" s="1" t="n">
        <f aca="false">(I62-H62)/H62</f>
        <v>-0.000443636276209953</v>
      </c>
      <c r="L62" s="15" t="n">
        <f aca="false">-1.011+(A62*0.572)+(B62*-0.126)+(D62*0.625)+(IF(E62="versicolor",1,0)*1.467)+(IF(E62="virginica",1,0)*1.966)+(F62*-0.184)</f>
        <v>3.89826981852278</v>
      </c>
    </row>
    <row r="63" customFormat="false" ht="13.8" hidden="false" customHeight="false" outlineLevel="0" collapsed="false">
      <c r="A63" s="1" t="n">
        <v>5</v>
      </c>
      <c r="B63" s="1" t="n">
        <v>2</v>
      </c>
      <c r="C63" s="1" t="n">
        <v>3.5</v>
      </c>
      <c r="D63" s="1" t="n">
        <v>1</v>
      </c>
      <c r="E63" s="1" t="s">
        <v>92</v>
      </c>
      <c r="F63" s="1" t="n">
        <v>0.0833055928815156</v>
      </c>
      <c r="G63" s="1" t="n">
        <v>11.4346477552317</v>
      </c>
      <c r="H63" s="11" t="n">
        <f aca="false">C63</f>
        <v>3.5</v>
      </c>
      <c r="I63" s="1" t="n">
        <f aca="false">AVERAGE(L63:L63)</f>
        <v>3.6736717709098</v>
      </c>
      <c r="J63" s="1" t="n">
        <f aca="false">1-SQRT(VAR(L63:L63, H63)) / AVERAGE(L63:L63)</f>
        <v>0.966571731344256</v>
      </c>
      <c r="K63" s="1" t="n">
        <f aca="false">(I63-H63)/H63</f>
        <v>0.0496205059742289</v>
      </c>
      <c r="L63" s="15" t="n">
        <f aca="false">-1.011+(A63*0.572)+(B63*-0.126)+(D63*0.625)+(IF(E63="versicolor",1,0)*1.467)+(IF(E63="virginica",1,0)*1.966)+(F63*-0.184)</f>
        <v>3.6736717709098</v>
      </c>
    </row>
    <row r="64" customFormat="false" ht="13.8" hidden="false" customHeight="false" outlineLevel="0" collapsed="false">
      <c r="A64" s="1" t="n">
        <v>5.9</v>
      </c>
      <c r="B64" s="1" t="n">
        <v>3</v>
      </c>
      <c r="C64" s="1" t="n">
        <v>4.2</v>
      </c>
      <c r="D64" s="1" t="n">
        <v>1.5</v>
      </c>
      <c r="E64" s="1" t="s">
        <v>92</v>
      </c>
      <c r="F64" s="1" t="n">
        <v>0.795005847932771</v>
      </c>
      <c r="G64" s="1" t="n">
        <v>8.33750034831464</v>
      </c>
      <c r="H64" s="11" t="n">
        <f aca="false">C64</f>
        <v>4.2</v>
      </c>
      <c r="I64" s="1" t="n">
        <f aca="false">AVERAGE(L64:L64)</f>
        <v>4.24401892398037</v>
      </c>
      <c r="J64" s="1" t="n">
        <f aca="false">1-SQRT(VAR(L64:L64, H64)) / AVERAGE(L64:L64)</f>
        <v>0.992665895179878</v>
      </c>
      <c r="K64" s="1" t="n">
        <f aca="false">(I64-H64)/H64</f>
        <v>0.0104806961858024</v>
      </c>
      <c r="L64" s="15" t="n">
        <f aca="false">-1.011+(A64*0.572)+(B64*-0.126)+(D64*0.625)+(IF(E64="versicolor",1,0)*1.467)+(IF(E64="virginica",1,0)*1.966)+(F64*-0.184)</f>
        <v>4.24401892398037</v>
      </c>
    </row>
    <row r="65" customFormat="false" ht="13.8" hidden="false" customHeight="false" outlineLevel="0" collapsed="false">
      <c r="A65" s="1" t="n">
        <v>6</v>
      </c>
      <c r="B65" s="1" t="n">
        <v>2.2</v>
      </c>
      <c r="C65" s="1" t="n">
        <v>4</v>
      </c>
      <c r="D65" s="1" t="n">
        <v>1</v>
      </c>
      <c r="E65" s="1" t="s">
        <v>92</v>
      </c>
      <c r="F65" s="1" t="n">
        <v>0.75789976422675</v>
      </c>
      <c r="G65" s="1" t="n">
        <v>12.999419494532</v>
      </c>
      <c r="H65" s="11" t="n">
        <f aca="false">C65</f>
        <v>4</v>
      </c>
      <c r="I65" s="1" t="n">
        <f aca="false">AVERAGE(L65:L65)</f>
        <v>4.09634644338228</v>
      </c>
      <c r="J65" s="1" t="n">
        <f aca="false">1-SQRT(VAR(L65:L65, H65)) / AVERAGE(L65:L65)</f>
        <v>0.983368783768552</v>
      </c>
      <c r="K65" s="1" t="n">
        <f aca="false">(I65-H65)/H65</f>
        <v>0.0240866108455693</v>
      </c>
      <c r="L65" s="15" t="n">
        <f aca="false">-1.011+(A65*0.572)+(B65*-0.126)+(D65*0.625)+(IF(E65="versicolor",1,0)*1.467)+(IF(E65="virginica",1,0)*1.966)+(F65*-0.184)</f>
        <v>4.09634644338228</v>
      </c>
    </row>
    <row r="66" customFormat="false" ht="13.8" hidden="false" customHeight="false" outlineLevel="0" collapsed="false">
      <c r="A66" s="1" t="n">
        <v>6.1</v>
      </c>
      <c r="B66" s="1" t="n">
        <v>2.9</v>
      </c>
      <c r="C66" s="1" t="n">
        <v>4.7</v>
      </c>
      <c r="D66" s="1" t="n">
        <v>1.4</v>
      </c>
      <c r="E66" s="1" t="s">
        <v>92</v>
      </c>
      <c r="F66" s="1" t="n">
        <v>0.484378943219781</v>
      </c>
      <c r="G66" s="1" t="n">
        <v>15.4437113054097</v>
      </c>
      <c r="H66" s="11" t="n">
        <f aca="false">C66</f>
        <v>4.7</v>
      </c>
      <c r="I66" s="1" t="n">
        <f aca="false">AVERAGE(L66:L66)</f>
        <v>4.36567427444756</v>
      </c>
      <c r="J66" s="1" t="n">
        <f aca="false">1-SQRT(VAR(L66:L66, H66)) / AVERAGE(L66:L66)</f>
        <v>0.945849375651563</v>
      </c>
      <c r="K66" s="1" t="n">
        <f aca="false">(I66-H66)/H66</f>
        <v>-0.071133133096264</v>
      </c>
      <c r="L66" s="15" t="n">
        <f aca="false">-1.011+(A66*0.572)+(B66*-0.126)+(D66*0.625)+(IF(E66="versicolor",1,0)*1.467)+(IF(E66="virginica",1,0)*1.966)+(F66*-0.184)</f>
        <v>4.36567427444756</v>
      </c>
    </row>
    <row r="67" customFormat="false" ht="13.8" hidden="false" customHeight="false" outlineLevel="0" collapsed="false">
      <c r="A67" s="1" t="n">
        <v>5.6</v>
      </c>
      <c r="B67" s="1" t="n">
        <v>2.9</v>
      </c>
      <c r="C67" s="1" t="n">
        <v>3.6</v>
      </c>
      <c r="D67" s="1" t="n">
        <v>1.3</v>
      </c>
      <c r="E67" s="1" t="s">
        <v>92</v>
      </c>
      <c r="F67" s="1" t="n">
        <v>0.710378699470311</v>
      </c>
      <c r="G67" s="1" t="n">
        <v>7.46374075012282</v>
      </c>
      <c r="H67" s="11" t="n">
        <f aca="false">C67</f>
        <v>3.6</v>
      </c>
      <c r="I67" s="1" t="n">
        <f aca="false">AVERAGE(L67:L67)</f>
        <v>3.97559031929746</v>
      </c>
      <c r="J67" s="1" t="n">
        <f aca="false">1-SQRT(VAR(L67:L67, H67)) / AVERAGE(L67:L67)</f>
        <v>0.933196722903232</v>
      </c>
      <c r="K67" s="1" t="n">
        <f aca="false">(I67-H67)/H67</f>
        <v>0.104330644249295</v>
      </c>
      <c r="L67" s="15" t="n">
        <f aca="false">-1.011+(A67*0.572)+(B67*-0.126)+(D67*0.625)+(IF(E67="versicolor",1,0)*1.467)+(IF(E67="virginica",1,0)*1.966)+(F67*-0.184)</f>
        <v>3.97559031929746</v>
      </c>
    </row>
    <row r="68" customFormat="false" ht="13.8" hidden="false" customHeight="false" outlineLevel="0" collapsed="false">
      <c r="A68" s="1" t="n">
        <v>6.7</v>
      </c>
      <c r="B68" s="1" t="n">
        <v>3.1</v>
      </c>
      <c r="C68" s="1" t="n">
        <v>4.4</v>
      </c>
      <c r="D68" s="1" t="n">
        <v>1.4</v>
      </c>
      <c r="E68" s="1" t="s">
        <v>92</v>
      </c>
      <c r="F68" s="1" t="n">
        <v>0.649047274375334</v>
      </c>
      <c r="G68" s="1" t="n">
        <v>13.1848997048102</v>
      </c>
      <c r="H68" s="11" t="n">
        <f aca="false">C68</f>
        <v>4.4</v>
      </c>
      <c r="I68" s="1" t="n">
        <f aca="false">AVERAGE(L68:L68)</f>
        <v>4.65337530151494</v>
      </c>
      <c r="J68" s="1" t="n">
        <f aca="false">1-SQRT(VAR(L68:L68, H68)) / AVERAGE(L68:L68)</f>
        <v>0.961498185235979</v>
      </c>
      <c r="K68" s="1" t="n">
        <f aca="false">(I68-H68)/H68</f>
        <v>0.0575852957988497</v>
      </c>
      <c r="L68" s="15" t="n">
        <f aca="false">-1.011+(A68*0.572)+(B68*-0.126)+(D68*0.625)+(IF(E68="versicolor",1,0)*1.467)+(IF(E68="virginica",1,0)*1.966)+(F68*-0.184)</f>
        <v>4.65337530151494</v>
      </c>
    </row>
    <row r="69" customFormat="false" ht="13.8" hidden="false" customHeight="false" outlineLevel="0" collapsed="false">
      <c r="A69" s="1" t="n">
        <v>5.6</v>
      </c>
      <c r="B69" s="1" t="n">
        <v>3</v>
      </c>
      <c r="C69" s="1" t="n">
        <v>4.5</v>
      </c>
      <c r="D69" s="1" t="n">
        <v>1.5</v>
      </c>
      <c r="E69" s="1" t="s">
        <v>92</v>
      </c>
      <c r="F69" s="1" t="n">
        <v>0.267783688148484</v>
      </c>
      <c r="G69" s="1" t="n">
        <v>12.2580531117506</v>
      </c>
      <c r="H69" s="11" t="n">
        <f aca="false">C69</f>
        <v>4.5</v>
      </c>
      <c r="I69" s="1" t="n">
        <f aca="false">AVERAGE(L69:L69)</f>
        <v>4.16942780138068</v>
      </c>
      <c r="J69" s="1" t="n">
        <f aca="false">1-SQRT(VAR(L69:L69, H69)) / AVERAGE(L69:L69)</f>
        <v>0.943937188878037</v>
      </c>
      <c r="K69" s="1" t="n">
        <f aca="false">(I69-H69)/H69</f>
        <v>-0.0734604885820714</v>
      </c>
      <c r="L69" s="15" t="n">
        <f aca="false">-1.011+(A69*0.572)+(B69*-0.126)+(D69*0.625)+(IF(E69="versicolor",1,0)*1.467)+(IF(E69="virginica",1,0)*1.966)+(F69*-0.184)</f>
        <v>4.16942780138068</v>
      </c>
    </row>
    <row r="70" customFormat="false" ht="13.8" hidden="false" customHeight="false" outlineLevel="0" collapsed="false">
      <c r="A70" s="1" t="n">
        <v>5.8</v>
      </c>
      <c r="B70" s="1" t="n">
        <v>2.7</v>
      </c>
      <c r="C70" s="1" t="n">
        <v>4.1</v>
      </c>
      <c r="D70" s="1" t="n">
        <v>1</v>
      </c>
      <c r="E70" s="1" t="s">
        <v>92</v>
      </c>
      <c r="F70" s="1" t="n">
        <v>0.278883324703202</v>
      </c>
      <c r="G70" s="1" t="n">
        <v>15.2263166491874</v>
      </c>
      <c r="H70" s="11" t="n">
        <f aca="false">C70</f>
        <v>4.1</v>
      </c>
      <c r="I70" s="1" t="n">
        <f aca="false">AVERAGE(L70:L70)</f>
        <v>4.00708546825461</v>
      </c>
      <c r="J70" s="1" t="n">
        <f aca="false">1-SQRT(VAR(L70:L70, H70)) / AVERAGE(L70:L70)</f>
        <v>0.983603919609792</v>
      </c>
      <c r="K70" s="1" t="n">
        <f aca="false">(I70-H70)/H70</f>
        <v>-0.0226620809135098</v>
      </c>
      <c r="L70" s="15" t="n">
        <f aca="false">-1.011+(A70*0.572)+(B70*-0.126)+(D70*0.625)+(IF(E70="versicolor",1,0)*1.467)+(IF(E70="virginica",1,0)*1.966)+(F70*-0.184)</f>
        <v>4.00708546825461</v>
      </c>
    </row>
    <row r="71" customFormat="false" ht="13.8" hidden="false" customHeight="false" outlineLevel="0" collapsed="false">
      <c r="A71" s="1" t="n">
        <v>6.2</v>
      </c>
      <c r="B71" s="1" t="n">
        <v>2.2</v>
      </c>
      <c r="C71" s="1" t="n">
        <v>4.5</v>
      </c>
      <c r="D71" s="1" t="n">
        <v>1.5</v>
      </c>
      <c r="E71" s="1" t="s">
        <v>92</v>
      </c>
      <c r="F71" s="1" t="n">
        <v>0.4444323501084</v>
      </c>
      <c r="G71" s="1" t="n">
        <v>14.2726545862854</v>
      </c>
      <c r="H71" s="11" t="n">
        <f aca="false">C71</f>
        <v>4.5</v>
      </c>
      <c r="I71" s="1" t="n">
        <f aca="false">AVERAGE(L71:L71)</f>
        <v>4.58092444758005</v>
      </c>
      <c r="J71" s="1" t="n">
        <f aca="false">1-SQRT(VAR(L71:L71, H71)) / AVERAGE(L71:L71)</f>
        <v>0.987508585591744</v>
      </c>
      <c r="K71" s="1" t="n">
        <f aca="false">(I71-H71)/H71</f>
        <v>0.0179832105733454</v>
      </c>
      <c r="L71" s="15" t="n">
        <f aca="false">-1.011+(A71*0.572)+(B71*-0.126)+(D71*0.625)+(IF(E71="versicolor",1,0)*1.467)+(IF(E71="virginica",1,0)*1.966)+(F71*-0.184)</f>
        <v>4.58092444758005</v>
      </c>
    </row>
    <row r="72" customFormat="false" ht="13.8" hidden="false" customHeight="false" outlineLevel="0" collapsed="false">
      <c r="A72" s="1" t="n">
        <v>5.6</v>
      </c>
      <c r="B72" s="1" t="n">
        <v>2.5</v>
      </c>
      <c r="C72" s="1" t="n">
        <v>3.9</v>
      </c>
      <c r="D72" s="1" t="n">
        <v>1.1</v>
      </c>
      <c r="E72" s="1" t="s">
        <v>92</v>
      </c>
      <c r="F72" s="1" t="n">
        <v>0.834165521664545</v>
      </c>
      <c r="G72" s="1" t="n">
        <v>11.3205314259045</v>
      </c>
      <c r="H72" s="11" t="n">
        <f aca="false">C72</f>
        <v>3.9</v>
      </c>
      <c r="I72" s="1" t="n">
        <f aca="false">AVERAGE(L72:L72)</f>
        <v>3.87821354401372</v>
      </c>
      <c r="J72" s="1" t="n">
        <f aca="false">1-SQRT(VAR(L72:L72, H72)) / AVERAGE(L72:L72)</f>
        <v>0.99602771982742</v>
      </c>
      <c r="K72" s="1" t="n">
        <f aca="false">(I72-H72)/H72</f>
        <v>-0.00558627076571189</v>
      </c>
      <c r="L72" s="15" t="n">
        <f aca="false">-1.011+(A72*0.572)+(B72*-0.126)+(D72*0.625)+(IF(E72="versicolor",1,0)*1.467)+(IF(E72="virginica",1,0)*1.966)+(F72*-0.184)</f>
        <v>3.87821354401372</v>
      </c>
    </row>
    <row r="73" customFormat="false" ht="13.8" hidden="false" customHeight="false" outlineLevel="0" collapsed="false">
      <c r="A73" s="1" t="n">
        <v>5.9</v>
      </c>
      <c r="B73" s="1" t="n">
        <v>3.2</v>
      </c>
      <c r="C73" s="1" t="n">
        <v>4.8</v>
      </c>
      <c r="D73" s="1" t="n">
        <v>1.8</v>
      </c>
      <c r="E73" s="1" t="s">
        <v>92</v>
      </c>
      <c r="F73" s="1" t="n">
        <v>0.989112997893244</v>
      </c>
      <c r="G73" s="1" t="n">
        <v>9.50548180062324</v>
      </c>
      <c r="H73" s="11" t="n">
        <f aca="false">C73</f>
        <v>4.8</v>
      </c>
      <c r="I73" s="1" t="n">
        <f aca="false">AVERAGE(L73:L73)</f>
        <v>4.37060320838764</v>
      </c>
      <c r="J73" s="1" t="n">
        <f aca="false">1-SQRT(VAR(L73:L73, H73)) / AVERAGE(L73:L73)</f>
        <v>0.930529181284142</v>
      </c>
      <c r="K73" s="1" t="n">
        <f aca="false">(I73-H73)/H73</f>
        <v>-0.089457664919241</v>
      </c>
      <c r="L73" s="15" t="n">
        <f aca="false">-1.011+(A73*0.572)+(B73*-0.126)+(D73*0.625)+(IF(E73="versicolor",1,0)*1.467)+(IF(E73="virginica",1,0)*1.966)+(F73*-0.184)</f>
        <v>4.37060320838764</v>
      </c>
    </row>
    <row r="74" customFormat="false" ht="13.8" hidden="false" customHeight="false" outlineLevel="0" collapsed="false">
      <c r="A74" s="1" t="n">
        <v>6.1</v>
      </c>
      <c r="B74" s="1" t="n">
        <v>2.8</v>
      </c>
      <c r="C74" s="1" t="n">
        <v>4</v>
      </c>
      <c r="D74" s="1" t="n">
        <v>1.3</v>
      </c>
      <c r="E74" s="1" t="s">
        <v>92</v>
      </c>
      <c r="F74" s="1" t="n">
        <v>0.831687381258234</v>
      </c>
      <c r="G74" s="1" t="n">
        <v>11.3222076733597</v>
      </c>
      <c r="H74" s="11" t="n">
        <f aca="false">C74</f>
        <v>4</v>
      </c>
      <c r="I74" s="1" t="n">
        <f aca="false">AVERAGE(L74:L74)</f>
        <v>4.25186952184848</v>
      </c>
      <c r="J74" s="1" t="n">
        <f aca="false">1-SQRT(VAR(L74:L74, H74)) / AVERAGE(L74:L74)</f>
        <v>0.958112861658123</v>
      </c>
      <c r="K74" s="1" t="n">
        <f aca="false">(I74-H74)/H74</f>
        <v>0.0629673804621211</v>
      </c>
      <c r="L74" s="15" t="n">
        <f aca="false">-1.011+(A74*0.572)+(B74*-0.126)+(D74*0.625)+(IF(E74="versicolor",1,0)*1.467)+(IF(E74="virginica",1,0)*1.966)+(F74*-0.184)</f>
        <v>4.25186952184848</v>
      </c>
    </row>
    <row r="75" customFormat="false" ht="13.8" hidden="false" customHeight="false" outlineLevel="0" collapsed="false">
      <c r="A75" s="1" t="n">
        <v>6.3</v>
      </c>
      <c r="B75" s="1" t="n">
        <v>2.5</v>
      </c>
      <c r="C75" s="1" t="n">
        <v>4.9</v>
      </c>
      <c r="D75" s="1" t="n">
        <v>1.5</v>
      </c>
      <c r="E75" s="1" t="s">
        <v>92</v>
      </c>
      <c r="F75" s="1" t="n">
        <v>0.901520918123424</v>
      </c>
      <c r="G75" s="1" t="n">
        <v>11.1035878082737</v>
      </c>
      <c r="H75" s="11" t="n">
        <f aca="false">C75</f>
        <v>4.9</v>
      </c>
      <c r="I75" s="1" t="n">
        <f aca="false">AVERAGE(L75:L75)</f>
        <v>4.51622015106529</v>
      </c>
      <c r="J75" s="1" t="n">
        <f aca="false">1-SQRT(VAR(L75:L75, H75)) / AVERAGE(L75:L75)</f>
        <v>0.939911402768868</v>
      </c>
      <c r="K75" s="1" t="n">
        <f aca="false">(I75-H75)/H75</f>
        <v>-0.0783224181499409</v>
      </c>
      <c r="L75" s="15" t="n">
        <f aca="false">-1.011+(A75*0.572)+(B75*-0.126)+(D75*0.625)+(IF(E75="versicolor",1,0)*1.467)+(IF(E75="virginica",1,0)*1.966)+(F75*-0.184)</f>
        <v>4.51622015106529</v>
      </c>
    </row>
    <row r="76" customFormat="false" ht="13.8" hidden="false" customHeight="false" outlineLevel="0" collapsed="false">
      <c r="A76" s="1" t="n">
        <v>6.1</v>
      </c>
      <c r="B76" s="1" t="n">
        <v>2.8</v>
      </c>
      <c r="C76" s="1" t="n">
        <v>4.7</v>
      </c>
      <c r="D76" s="1" t="n">
        <v>1.2</v>
      </c>
      <c r="E76" s="1" t="s">
        <v>92</v>
      </c>
      <c r="F76" s="1" t="n">
        <v>0.103046066826209</v>
      </c>
      <c r="G76" s="1" t="n">
        <v>10.6256678014994</v>
      </c>
      <c r="H76" s="11" t="n">
        <f aca="false">C76</f>
        <v>4.7</v>
      </c>
      <c r="I76" s="1" t="n">
        <f aca="false">AVERAGE(L76:L76)</f>
        <v>4.32343952370398</v>
      </c>
      <c r="J76" s="1" t="n">
        <f aca="false">1-SQRT(VAR(L76:L76, H76)) / AVERAGE(L76:L76)</f>
        <v>0.938412815801888</v>
      </c>
      <c r="K76" s="1" t="n">
        <f aca="false">(I76-H76)/H76</f>
        <v>-0.0801192502757495</v>
      </c>
      <c r="L76" s="15" t="n">
        <f aca="false">-1.011+(A76*0.572)+(B76*-0.126)+(D76*0.625)+(IF(E76="versicolor",1,0)*1.467)+(IF(E76="virginica",1,0)*1.966)+(F76*-0.184)</f>
        <v>4.32343952370398</v>
      </c>
    </row>
    <row r="77" customFormat="false" ht="13.8" hidden="false" customHeight="false" outlineLevel="0" collapsed="false">
      <c r="A77" s="1" t="n">
        <v>6.4</v>
      </c>
      <c r="B77" s="1" t="n">
        <v>2.9</v>
      </c>
      <c r="C77" s="1" t="n">
        <v>4.3</v>
      </c>
      <c r="D77" s="1" t="n">
        <v>1.3</v>
      </c>
      <c r="E77" s="1" t="s">
        <v>92</v>
      </c>
      <c r="F77" s="1" t="n">
        <v>0.168181639630347</v>
      </c>
      <c r="G77" s="1" t="n">
        <v>10.7495079572313</v>
      </c>
      <c r="H77" s="11" t="n">
        <f aca="false">C77</f>
        <v>4.3</v>
      </c>
      <c r="I77" s="1" t="n">
        <f aca="false">AVERAGE(L77:L77)</f>
        <v>4.53295457830802</v>
      </c>
      <c r="J77" s="1" t="n">
        <f aca="false">1-SQRT(VAR(L77:L77, H77)) / AVERAGE(L77:L77)</f>
        <v>0.963660839925836</v>
      </c>
      <c r="K77" s="1" t="n">
        <f aca="false">(I77-H77)/H77</f>
        <v>0.0541754833274458</v>
      </c>
      <c r="L77" s="15" t="n">
        <f aca="false">-1.011+(A77*0.572)+(B77*-0.126)+(D77*0.625)+(IF(E77="versicolor",1,0)*1.467)+(IF(E77="virginica",1,0)*1.966)+(F77*-0.184)</f>
        <v>4.53295457830802</v>
      </c>
    </row>
    <row r="78" customFormat="false" ht="13.8" hidden="false" customHeight="false" outlineLevel="0" collapsed="false">
      <c r="A78" s="1" t="n">
        <v>6.6</v>
      </c>
      <c r="B78" s="1" t="n">
        <v>3</v>
      </c>
      <c r="C78" s="1" t="n">
        <v>4.4</v>
      </c>
      <c r="D78" s="1" t="n">
        <v>1.4</v>
      </c>
      <c r="E78" s="1" t="s">
        <v>92</v>
      </c>
      <c r="F78" s="1" t="n">
        <v>0.215641326270998</v>
      </c>
      <c r="G78" s="1" t="n">
        <v>14.7274929759093</v>
      </c>
      <c r="H78" s="11" t="n">
        <f aca="false">C78</f>
        <v>4.4</v>
      </c>
      <c r="I78" s="1" t="n">
        <f aca="false">AVERAGE(L78:L78)</f>
        <v>4.68852199596614</v>
      </c>
      <c r="J78" s="1" t="n">
        <f aca="false">1-SQRT(VAR(L78:L78, H78)) / AVERAGE(L78:L78)</f>
        <v>0.956486103713567</v>
      </c>
      <c r="K78" s="1" t="n">
        <f aca="false">(I78-H78)/H78</f>
        <v>0.0655731809013945</v>
      </c>
      <c r="L78" s="15" t="n">
        <f aca="false">-1.011+(A78*0.572)+(B78*-0.126)+(D78*0.625)+(IF(E78="versicolor",1,0)*1.467)+(IF(E78="virginica",1,0)*1.966)+(F78*-0.184)</f>
        <v>4.68852199596614</v>
      </c>
    </row>
    <row r="79" customFormat="false" ht="13.8" hidden="false" customHeight="false" outlineLevel="0" collapsed="false">
      <c r="A79" s="1" t="n">
        <v>6.8</v>
      </c>
      <c r="B79" s="1" t="n">
        <v>2.8</v>
      </c>
      <c r="C79" s="1" t="n">
        <v>4.8</v>
      </c>
      <c r="D79" s="1" t="n">
        <v>1.4</v>
      </c>
      <c r="E79" s="1" t="s">
        <v>92</v>
      </c>
      <c r="F79" s="1" t="n">
        <v>0.448231013258919</v>
      </c>
      <c r="G79" s="1" t="n">
        <v>16.5182707535103</v>
      </c>
      <c r="H79" s="11" t="n">
        <f aca="false">C79</f>
        <v>4.8</v>
      </c>
      <c r="I79" s="1" t="n">
        <f aca="false">AVERAGE(L79:L79)</f>
        <v>4.78532549356036</v>
      </c>
      <c r="J79" s="1" t="n">
        <f aca="false">1-SQRT(VAR(L79:L79, H79)) / AVERAGE(L79:L79)</f>
        <v>0.997831611866737</v>
      </c>
      <c r="K79" s="1" t="n">
        <f aca="false">(I79-H79)/H79</f>
        <v>-0.00305718884159201</v>
      </c>
      <c r="L79" s="15" t="n">
        <f aca="false">-1.011+(A79*0.572)+(B79*-0.126)+(D79*0.625)+(IF(E79="versicolor",1,0)*1.467)+(IF(E79="virginica",1,0)*1.966)+(F79*-0.184)</f>
        <v>4.78532549356036</v>
      </c>
    </row>
    <row r="80" customFormat="false" ht="13.8" hidden="false" customHeight="false" outlineLevel="0" collapsed="false">
      <c r="A80" s="1" t="n">
        <v>6.7</v>
      </c>
      <c r="B80" s="1" t="n">
        <v>3</v>
      </c>
      <c r="C80" s="1" t="n">
        <v>5</v>
      </c>
      <c r="D80" s="1" t="n">
        <v>1.7</v>
      </c>
      <c r="E80" s="1" t="s">
        <v>92</v>
      </c>
      <c r="F80" s="1" t="n">
        <v>0.159177800640464</v>
      </c>
      <c r="G80" s="1" t="n">
        <v>14.0445256613195</v>
      </c>
      <c r="H80" s="11" t="n">
        <f aca="false">C80</f>
        <v>5</v>
      </c>
      <c r="I80" s="1" t="n">
        <f aca="false">AVERAGE(L80:L80)</f>
        <v>4.94361128468215</v>
      </c>
      <c r="J80" s="1" t="n">
        <f aca="false">1-SQRT(VAR(L80:L80, H80)) / AVERAGE(L80:L80)</f>
        <v>0.991934470433144</v>
      </c>
      <c r="K80" s="1" t="n">
        <f aca="false">(I80-H80)/H80</f>
        <v>-0.0112777430635692</v>
      </c>
      <c r="L80" s="15" t="n">
        <f aca="false">-1.011+(A80*0.572)+(B80*-0.126)+(D80*0.625)+(IF(E80="versicolor",1,0)*1.467)+(IF(E80="virginica",1,0)*1.966)+(F80*-0.184)</f>
        <v>4.94361128468215</v>
      </c>
    </row>
    <row r="81" customFormat="false" ht="13.8" hidden="false" customHeight="false" outlineLevel="0" collapsed="false">
      <c r="A81" s="1" t="n">
        <v>6</v>
      </c>
      <c r="B81" s="1" t="n">
        <v>2.9</v>
      </c>
      <c r="C81" s="1" t="n">
        <v>4.5</v>
      </c>
      <c r="D81" s="1" t="n">
        <v>1.5</v>
      </c>
      <c r="E81" s="1" t="s">
        <v>92</v>
      </c>
      <c r="F81" s="1" t="n">
        <v>0.244005659362301</v>
      </c>
      <c r="G81" s="1" t="n">
        <v>8.84047660185024</v>
      </c>
      <c r="H81" s="11" t="n">
        <f aca="false">C81</f>
        <v>4.5</v>
      </c>
      <c r="I81" s="1" t="n">
        <f aca="false">AVERAGE(L81:L81)</f>
        <v>4.41520295867734</v>
      </c>
      <c r="J81" s="1" t="n">
        <f aca="false">1-SQRT(VAR(L81:L81, H81)) / AVERAGE(L81:L81)</f>
        <v>0.986419522838476</v>
      </c>
      <c r="K81" s="1" t="n">
        <f aca="false">(I81-H81)/H81</f>
        <v>-0.0188437869605921</v>
      </c>
      <c r="L81" s="15" t="n">
        <f aca="false">-1.011+(A81*0.572)+(B81*-0.126)+(D81*0.625)+(IF(E81="versicolor",1,0)*1.467)+(IF(E81="virginica",1,0)*1.966)+(F81*-0.184)</f>
        <v>4.41520295867734</v>
      </c>
    </row>
    <row r="82" customFormat="false" ht="13.8" hidden="false" customHeight="false" outlineLevel="0" collapsed="false">
      <c r="A82" s="1" t="n">
        <v>5.7</v>
      </c>
      <c r="B82" s="1" t="n">
        <v>2.6</v>
      </c>
      <c r="C82" s="1" t="n">
        <v>3.5</v>
      </c>
      <c r="D82" s="1" t="n">
        <v>1</v>
      </c>
      <c r="E82" s="1" t="s">
        <v>92</v>
      </c>
      <c r="F82" s="1" t="n">
        <v>0.550404036650434</v>
      </c>
      <c r="G82" s="1" t="n">
        <v>9.26332034803927</v>
      </c>
      <c r="H82" s="11" t="n">
        <f aca="false">C82</f>
        <v>3.5</v>
      </c>
      <c r="I82" s="1" t="n">
        <f aca="false">AVERAGE(L82:L82)</f>
        <v>3.91252565725632</v>
      </c>
      <c r="J82" s="1" t="n">
        <f aca="false">1-SQRT(VAR(L82:L82, H82)) / AVERAGE(L82:L82)</f>
        <v>0.925444657693584</v>
      </c>
      <c r="K82" s="1" t="n">
        <f aca="false">(I82-H82)/H82</f>
        <v>0.117864473501806</v>
      </c>
      <c r="L82" s="15" t="n">
        <f aca="false">-1.011+(A82*0.572)+(B82*-0.126)+(D82*0.625)+(IF(E82="versicolor",1,0)*1.467)+(IF(E82="virginica",1,0)*1.966)+(F82*-0.184)</f>
        <v>3.91252565725632</v>
      </c>
    </row>
    <row r="83" customFormat="false" ht="13.8" hidden="false" customHeight="false" outlineLevel="0" collapsed="false">
      <c r="A83" s="1" t="n">
        <v>5.5</v>
      </c>
      <c r="B83" s="1" t="n">
        <v>2.4</v>
      </c>
      <c r="C83" s="1" t="n">
        <v>3.8</v>
      </c>
      <c r="D83" s="1" t="n">
        <v>1.1</v>
      </c>
      <c r="E83" s="1" t="s">
        <v>92</v>
      </c>
      <c r="F83" s="1" t="n">
        <v>0.530459380242974</v>
      </c>
      <c r="G83" s="1" t="n">
        <v>10.6269226893783</v>
      </c>
      <c r="H83" s="11" t="n">
        <f aca="false">C83</f>
        <v>3.8</v>
      </c>
      <c r="I83" s="1" t="n">
        <f aca="false">AVERAGE(L83:L83)</f>
        <v>3.88949547403529</v>
      </c>
      <c r="J83" s="1" t="n">
        <f aca="false">1-SQRT(VAR(L83:L83, H83)) / AVERAGE(L83:L83)</f>
        <v>0.983729803261551</v>
      </c>
      <c r="K83" s="1" t="n">
        <f aca="false">(I83-H83)/H83</f>
        <v>0.0235514405356033</v>
      </c>
      <c r="L83" s="15" t="n">
        <f aca="false">-1.011+(A83*0.572)+(B83*-0.126)+(D83*0.625)+(IF(E83="versicolor",1,0)*1.467)+(IF(E83="virginica",1,0)*1.966)+(F83*-0.184)</f>
        <v>3.88949547403529</v>
      </c>
    </row>
    <row r="84" customFormat="false" ht="13.8" hidden="false" customHeight="false" outlineLevel="0" collapsed="false">
      <c r="A84" s="1" t="n">
        <v>5.5</v>
      </c>
      <c r="B84" s="1" t="n">
        <v>2.4</v>
      </c>
      <c r="C84" s="1" t="n">
        <v>3.7</v>
      </c>
      <c r="D84" s="1" t="n">
        <v>1</v>
      </c>
      <c r="E84" s="1" t="s">
        <v>92</v>
      </c>
      <c r="F84" s="1" t="n">
        <v>0.396191071486101</v>
      </c>
      <c r="G84" s="1" t="n">
        <v>11.1157206511125</v>
      </c>
      <c r="H84" s="11" t="n">
        <f aca="false">C84</f>
        <v>3.7</v>
      </c>
      <c r="I84" s="1" t="n">
        <f aca="false">AVERAGE(L84:L84)</f>
        <v>3.85170084284656</v>
      </c>
      <c r="J84" s="1" t="n">
        <f aca="false">1-SQRT(VAR(L84:L84, H84)) / AVERAGE(L84:L84)</f>
        <v>0.97215030474453</v>
      </c>
      <c r="K84" s="1" t="n">
        <f aca="false">(I84-H84)/H84</f>
        <v>0.0410002277963667</v>
      </c>
      <c r="L84" s="15" t="n">
        <f aca="false">-1.011+(A84*0.572)+(B84*-0.126)+(D84*0.625)+(IF(E84="versicolor",1,0)*1.467)+(IF(E84="virginica",1,0)*1.966)+(F84*-0.184)</f>
        <v>3.85170084284656</v>
      </c>
    </row>
    <row r="85" customFormat="false" ht="13.8" hidden="false" customHeight="false" outlineLevel="0" collapsed="false">
      <c r="A85" s="1" t="n">
        <v>5.8</v>
      </c>
      <c r="B85" s="1" t="n">
        <v>2.7</v>
      </c>
      <c r="C85" s="1" t="n">
        <v>3.9</v>
      </c>
      <c r="D85" s="1" t="n">
        <v>1.2</v>
      </c>
      <c r="E85" s="1" t="s">
        <v>92</v>
      </c>
      <c r="F85" s="1" t="n">
        <v>0.45918940147385</v>
      </c>
      <c r="G85" s="1" t="n">
        <v>11.928819573205</v>
      </c>
      <c r="H85" s="11" t="n">
        <f aca="false">C85</f>
        <v>3.9</v>
      </c>
      <c r="I85" s="1" t="n">
        <f aca="false">AVERAGE(L85:L85)</f>
        <v>4.09890915012881</v>
      </c>
      <c r="J85" s="1" t="n">
        <f aca="false">1-SQRT(VAR(L85:L85, H85)) / AVERAGE(L85:L85)</f>
        <v>0.965685990163574</v>
      </c>
      <c r="K85" s="1" t="n">
        <f aca="false">(I85-H85)/H85</f>
        <v>0.0510023461868746</v>
      </c>
      <c r="L85" s="15" t="n">
        <f aca="false">-1.011+(A85*0.572)+(B85*-0.126)+(D85*0.625)+(IF(E85="versicolor",1,0)*1.467)+(IF(E85="virginica",1,0)*1.966)+(F85*-0.184)</f>
        <v>4.09890915012881</v>
      </c>
    </row>
    <row r="86" customFormat="false" ht="13.8" hidden="false" customHeight="false" outlineLevel="0" collapsed="false">
      <c r="A86" s="1" t="n">
        <v>6</v>
      </c>
      <c r="B86" s="1" t="n">
        <v>2.7</v>
      </c>
      <c r="C86" s="1" t="n">
        <v>5.1</v>
      </c>
      <c r="D86" s="1" t="n">
        <v>1.6</v>
      </c>
      <c r="E86" s="1" t="s">
        <v>92</v>
      </c>
      <c r="F86" s="1" t="n">
        <v>0.399111943785101</v>
      </c>
      <c r="G86" s="1" t="n">
        <v>7.71962718479335</v>
      </c>
      <c r="H86" s="11" t="n">
        <f aca="false">C86</f>
        <v>5.1</v>
      </c>
      <c r="I86" s="1" t="n">
        <f aca="false">AVERAGE(L86:L86)</f>
        <v>4.47436340234354</v>
      </c>
      <c r="J86" s="1" t="n">
        <f aca="false">1-SQRT(VAR(L86:L86, H86)) / AVERAGE(L86:L86)</f>
        <v>0.901127413895427</v>
      </c>
      <c r="K86" s="1" t="n">
        <f aca="false">(I86-H86)/H86</f>
        <v>-0.122673842677737</v>
      </c>
      <c r="L86" s="15" t="n">
        <f aca="false">-1.011+(A86*0.572)+(B86*-0.126)+(D86*0.625)+(IF(E86="versicolor",1,0)*1.467)+(IF(E86="virginica",1,0)*1.966)+(F86*-0.184)</f>
        <v>4.47436340234354</v>
      </c>
    </row>
    <row r="87" customFormat="false" ht="13.8" hidden="false" customHeight="false" outlineLevel="0" collapsed="false">
      <c r="A87" s="1" t="n">
        <v>5.4</v>
      </c>
      <c r="B87" s="1" t="n">
        <v>3</v>
      </c>
      <c r="C87" s="1" t="n">
        <v>4.5</v>
      </c>
      <c r="D87" s="1" t="n">
        <v>1.5</v>
      </c>
      <c r="E87" s="1" t="s">
        <v>92</v>
      </c>
      <c r="F87" s="1" t="n">
        <v>0.0737048550508916</v>
      </c>
      <c r="G87" s="1" t="n">
        <v>13.4533616850153</v>
      </c>
      <c r="H87" s="11" t="n">
        <f aca="false">C87</f>
        <v>4.5</v>
      </c>
      <c r="I87" s="1" t="n">
        <f aca="false">AVERAGE(L87:L87)</f>
        <v>4.09073830667064</v>
      </c>
      <c r="J87" s="1" t="n">
        <f aca="false">1-SQRT(VAR(L87:L87, H87)) / AVERAGE(L87:L87)</f>
        <v>0.929256848779307</v>
      </c>
      <c r="K87" s="1" t="n">
        <f aca="false">(I87-H87)/H87</f>
        <v>-0.0909470429620808</v>
      </c>
      <c r="L87" s="15" t="n">
        <f aca="false">-1.011+(A87*0.572)+(B87*-0.126)+(D87*0.625)+(IF(E87="versicolor",1,0)*1.467)+(IF(E87="virginica",1,0)*1.966)+(F87*-0.184)</f>
        <v>4.09073830667064</v>
      </c>
    </row>
    <row r="88" customFormat="false" ht="13.8" hidden="false" customHeight="false" outlineLevel="0" collapsed="false">
      <c r="A88" s="1" t="n">
        <v>6</v>
      </c>
      <c r="B88" s="1" t="n">
        <v>3.4</v>
      </c>
      <c r="C88" s="1" t="n">
        <v>4.5</v>
      </c>
      <c r="D88" s="1" t="n">
        <v>1.6</v>
      </c>
      <c r="E88" s="1" t="s">
        <v>92</v>
      </c>
      <c r="F88" s="1" t="n">
        <v>0.152361918007955</v>
      </c>
      <c r="G88" s="1" t="n">
        <v>9.64788932958618</v>
      </c>
      <c r="H88" s="11" t="n">
        <f aca="false">C88</f>
        <v>4.5</v>
      </c>
      <c r="I88" s="1" t="n">
        <f aca="false">AVERAGE(L88:L88)</f>
        <v>4.43156540708654</v>
      </c>
      <c r="J88" s="1" t="n">
        <f aca="false">1-SQRT(VAR(L88:L88, H88)) / AVERAGE(L88:L88)</f>
        <v>0.989080480536411</v>
      </c>
      <c r="K88" s="1" t="n">
        <f aca="false">(I88-H88)/H88</f>
        <v>-0.0152076873141031</v>
      </c>
      <c r="L88" s="15" t="n">
        <f aca="false">-1.011+(A88*0.572)+(B88*-0.126)+(D88*0.625)+(IF(E88="versicolor",1,0)*1.467)+(IF(E88="virginica",1,0)*1.966)+(F88*-0.184)</f>
        <v>4.43156540708654</v>
      </c>
    </row>
    <row r="89" customFormat="false" ht="13.8" hidden="false" customHeight="false" outlineLevel="0" collapsed="false">
      <c r="A89" s="1" t="n">
        <v>6.7</v>
      </c>
      <c r="B89" s="1" t="n">
        <v>3.1</v>
      </c>
      <c r="C89" s="1" t="n">
        <v>4.7</v>
      </c>
      <c r="D89" s="1" t="n">
        <v>1.5</v>
      </c>
      <c r="E89" s="1" t="s">
        <v>92</v>
      </c>
      <c r="F89" s="1" t="n">
        <v>0.0117863437626511</v>
      </c>
      <c r="G89" s="1" t="n">
        <v>11.2280968630686</v>
      </c>
      <c r="H89" s="11" t="n">
        <f aca="false">C89</f>
        <v>4.7</v>
      </c>
      <c r="I89" s="1" t="n">
        <f aca="false">AVERAGE(L89:L89)</f>
        <v>4.83313131274767</v>
      </c>
      <c r="J89" s="1" t="n">
        <f aca="false">1-SQRT(VAR(L89:L89, H89)) / AVERAGE(L89:L89)</f>
        <v>0.980522347120209</v>
      </c>
      <c r="K89" s="1" t="n">
        <f aca="false">(I89-H89)/H89</f>
        <v>0.0283258112229089</v>
      </c>
      <c r="L89" s="15" t="n">
        <f aca="false">-1.011+(A89*0.572)+(B89*-0.126)+(D89*0.625)+(IF(E89="versicolor",1,0)*1.467)+(IF(E89="virginica",1,0)*1.966)+(F89*-0.184)</f>
        <v>4.83313131274767</v>
      </c>
    </row>
    <row r="90" customFormat="false" ht="13.8" hidden="false" customHeight="false" outlineLevel="0" collapsed="false">
      <c r="A90" s="1" t="n">
        <v>6.3</v>
      </c>
      <c r="B90" s="1" t="n">
        <v>2.3</v>
      </c>
      <c r="C90" s="1" t="n">
        <v>4.4</v>
      </c>
      <c r="D90" s="1" t="n">
        <v>1.3</v>
      </c>
      <c r="E90" s="1" t="s">
        <v>92</v>
      </c>
      <c r="F90" s="1" t="n">
        <v>0.92282635346055</v>
      </c>
      <c r="G90" s="1" t="n">
        <v>7.38778733527288</v>
      </c>
      <c r="H90" s="11" t="n">
        <f aca="false">C90</f>
        <v>4.4</v>
      </c>
      <c r="I90" s="1" t="n">
        <f aca="false">AVERAGE(L90:L90)</f>
        <v>4.41249995096326</v>
      </c>
      <c r="J90" s="1" t="n">
        <f aca="false">1-SQRT(VAR(L90:L90, H90)) / AVERAGE(L90:L90)</f>
        <v>0.997996872478449</v>
      </c>
      <c r="K90" s="1" t="n">
        <f aca="false">(I90-H90)/H90</f>
        <v>0.00284089794619509</v>
      </c>
      <c r="L90" s="15" t="n">
        <f aca="false">-1.011+(A90*0.572)+(B90*-0.126)+(D90*0.625)+(IF(E90="versicolor",1,0)*1.467)+(IF(E90="virginica",1,0)*1.966)+(F90*-0.184)</f>
        <v>4.41249995096326</v>
      </c>
    </row>
    <row r="91" customFormat="false" ht="13.8" hidden="false" customHeight="false" outlineLevel="0" collapsed="false">
      <c r="A91" s="1" t="n">
        <v>5.6</v>
      </c>
      <c r="B91" s="1" t="n">
        <v>3</v>
      </c>
      <c r="C91" s="1" t="n">
        <v>4.1</v>
      </c>
      <c r="D91" s="1" t="n">
        <v>1.3</v>
      </c>
      <c r="E91" s="1" t="s">
        <v>92</v>
      </c>
      <c r="F91" s="1" t="n">
        <v>0.160075738094747</v>
      </c>
      <c r="G91" s="1" t="n">
        <v>5.91632207566872</v>
      </c>
      <c r="H91" s="11" t="n">
        <f aca="false">C91</f>
        <v>4.1</v>
      </c>
      <c r="I91" s="1" t="n">
        <f aca="false">AVERAGE(L91:L91)</f>
        <v>4.06424606419057</v>
      </c>
      <c r="J91" s="1" t="n">
        <f aca="false">1-SQRT(VAR(L91:L91, H91)) / AVERAGE(L91:L91)</f>
        <v>0.99377944886563</v>
      </c>
      <c r="K91" s="1" t="n">
        <f aca="false">(I91-H91)/H91</f>
        <v>-0.00872047214864224</v>
      </c>
      <c r="L91" s="15" t="n">
        <f aca="false">-1.011+(A91*0.572)+(B91*-0.126)+(D91*0.625)+(IF(E91="versicolor",1,0)*1.467)+(IF(E91="virginica",1,0)*1.966)+(F91*-0.184)</f>
        <v>4.06424606419057</v>
      </c>
    </row>
    <row r="92" customFormat="false" ht="13.8" hidden="false" customHeight="false" outlineLevel="0" collapsed="false">
      <c r="A92" s="1" t="n">
        <v>5.5</v>
      </c>
      <c r="B92" s="1" t="n">
        <v>2.5</v>
      </c>
      <c r="C92" s="1" t="n">
        <v>4</v>
      </c>
      <c r="D92" s="1" t="n">
        <v>1.3</v>
      </c>
      <c r="E92" s="1" t="s">
        <v>92</v>
      </c>
      <c r="F92" s="1" t="n">
        <v>0.88994897599332</v>
      </c>
      <c r="G92" s="1" t="n">
        <v>6.15198028460145</v>
      </c>
      <c r="H92" s="11" t="n">
        <f aca="false">C92</f>
        <v>4</v>
      </c>
      <c r="I92" s="1" t="n">
        <f aca="false">AVERAGE(L92:L92)</f>
        <v>3.93574938841723</v>
      </c>
      <c r="J92" s="1" t="n">
        <f aca="false">1-SQRT(VAR(L92:L92, H92)) / AVERAGE(L92:L92)</f>
        <v>0.988456571122322</v>
      </c>
      <c r="K92" s="1" t="n">
        <f aca="false">(I92-H92)/H92</f>
        <v>-0.0160626528956928</v>
      </c>
      <c r="L92" s="15" t="n">
        <f aca="false">-1.011+(A92*0.572)+(B92*-0.126)+(D92*0.625)+(IF(E92="versicolor",1,0)*1.467)+(IF(E92="virginica",1,0)*1.966)+(F92*-0.184)</f>
        <v>3.93574938841723</v>
      </c>
    </row>
    <row r="93" customFormat="false" ht="13.8" hidden="false" customHeight="false" outlineLevel="0" collapsed="false">
      <c r="A93" s="1" t="n">
        <v>5.5</v>
      </c>
      <c r="B93" s="1" t="n">
        <v>2.6</v>
      </c>
      <c r="C93" s="1" t="n">
        <v>4.4</v>
      </c>
      <c r="D93" s="1" t="n">
        <v>1.2</v>
      </c>
      <c r="E93" s="1" t="s">
        <v>92</v>
      </c>
      <c r="F93" s="1" t="n">
        <v>0.237118505407125</v>
      </c>
      <c r="G93" s="1" t="n">
        <v>7.5454584271647</v>
      </c>
      <c r="H93" s="11" t="n">
        <f aca="false">C93</f>
        <v>4.4</v>
      </c>
      <c r="I93" s="1" t="n">
        <f aca="false">AVERAGE(L93:L93)</f>
        <v>3.98077019500509</v>
      </c>
      <c r="J93" s="1" t="n">
        <f aca="false">1-SQRT(VAR(L93:L93, H93)) / AVERAGE(L93:L93)</f>
        <v>0.925531938929965</v>
      </c>
      <c r="K93" s="1" t="n">
        <f aca="false">(I93-H93)/H93</f>
        <v>-0.0952795011352071</v>
      </c>
      <c r="L93" s="15" t="n">
        <f aca="false">-1.011+(A93*0.572)+(B93*-0.126)+(D93*0.625)+(IF(E93="versicolor",1,0)*1.467)+(IF(E93="virginica",1,0)*1.966)+(F93*-0.184)</f>
        <v>3.98077019500509</v>
      </c>
    </row>
    <row r="94" customFormat="false" ht="13.8" hidden="false" customHeight="false" outlineLevel="0" collapsed="false">
      <c r="A94" s="1" t="n">
        <v>6.1</v>
      </c>
      <c r="B94" s="1" t="n">
        <v>3</v>
      </c>
      <c r="C94" s="1" t="n">
        <v>4.6</v>
      </c>
      <c r="D94" s="1" t="n">
        <v>1.4</v>
      </c>
      <c r="E94" s="1" t="s">
        <v>92</v>
      </c>
      <c r="F94" s="1" t="n">
        <v>0.638513650977984</v>
      </c>
      <c r="G94" s="1" t="n">
        <v>9.18888015104458</v>
      </c>
      <c r="H94" s="11" t="n">
        <f aca="false">C94</f>
        <v>4.6</v>
      </c>
      <c r="I94" s="1" t="n">
        <f aca="false">AVERAGE(L94:L94)</f>
        <v>4.32471348822005</v>
      </c>
      <c r="J94" s="1" t="n">
        <f aca="false">1-SQRT(VAR(L94:L94, H94)) / AVERAGE(L94:L94)</f>
        <v>0.95498962884385</v>
      </c>
      <c r="K94" s="1" t="n">
        <f aca="false">(I94-H94)/H94</f>
        <v>-0.0598448938652062</v>
      </c>
      <c r="L94" s="15" t="n">
        <f aca="false">-1.011+(A94*0.572)+(B94*-0.126)+(D94*0.625)+(IF(E94="versicolor",1,0)*1.467)+(IF(E94="virginica",1,0)*1.966)+(F94*-0.184)</f>
        <v>4.32471348822005</v>
      </c>
    </row>
    <row r="95" customFormat="false" ht="13.8" hidden="false" customHeight="false" outlineLevel="0" collapsed="false">
      <c r="A95" s="1" t="n">
        <v>5.8</v>
      </c>
      <c r="B95" s="1" t="n">
        <v>2.6</v>
      </c>
      <c r="C95" s="1" t="n">
        <v>4</v>
      </c>
      <c r="D95" s="1" t="n">
        <v>1.2</v>
      </c>
      <c r="E95" s="1" t="s">
        <v>92</v>
      </c>
      <c r="F95" s="1" t="n">
        <v>0.726547953672707</v>
      </c>
      <c r="G95" s="1" t="n">
        <v>13.4063776575029</v>
      </c>
      <c r="H95" s="11" t="n">
        <f aca="false">C95</f>
        <v>4</v>
      </c>
      <c r="I95" s="1" t="n">
        <f aca="false">AVERAGE(L95:L95)</f>
        <v>4.06231517652422</v>
      </c>
      <c r="J95" s="1" t="n">
        <f aca="false">1-SQRT(VAR(L95:L95, H95)) / AVERAGE(L95:L95)</f>
        <v>0.989153110485924</v>
      </c>
      <c r="K95" s="1" t="n">
        <f aca="false">(I95-H95)/H95</f>
        <v>0.0155787941310555</v>
      </c>
      <c r="L95" s="15" t="n">
        <f aca="false">-1.011+(A95*0.572)+(B95*-0.126)+(D95*0.625)+(IF(E95="versicolor",1,0)*1.467)+(IF(E95="virginica",1,0)*1.966)+(F95*-0.184)</f>
        <v>4.06231517652422</v>
      </c>
    </row>
    <row r="96" customFormat="false" ht="13.8" hidden="false" customHeight="false" outlineLevel="0" collapsed="false">
      <c r="A96" s="1" t="n">
        <v>5</v>
      </c>
      <c r="B96" s="1" t="n">
        <v>2.3</v>
      </c>
      <c r="C96" s="1" t="n">
        <v>3.3</v>
      </c>
      <c r="D96" s="1" t="n">
        <v>1</v>
      </c>
      <c r="E96" s="1" t="s">
        <v>92</v>
      </c>
      <c r="F96" s="1" t="n">
        <v>0.681081991177052</v>
      </c>
      <c r="G96" s="1" t="n">
        <v>14.1664115479216</v>
      </c>
      <c r="H96" s="11" t="n">
        <f aca="false">C96</f>
        <v>3.3</v>
      </c>
      <c r="I96" s="1" t="n">
        <f aca="false">AVERAGE(L96:L96)</f>
        <v>3.52588091362342</v>
      </c>
      <c r="J96" s="1" t="n">
        <f aca="false">1-SQRT(VAR(L96:L96, H96)) / AVERAGE(L96:L96)</f>
        <v>0.954700136029383</v>
      </c>
      <c r="K96" s="1" t="n">
        <f aca="false">(I96-H96)/H96</f>
        <v>0.0684487617040674</v>
      </c>
      <c r="L96" s="15" t="n">
        <f aca="false">-1.011+(A96*0.572)+(B96*-0.126)+(D96*0.625)+(IF(E96="versicolor",1,0)*1.467)+(IF(E96="virginica",1,0)*1.966)+(F96*-0.184)</f>
        <v>3.52588091362342</v>
      </c>
    </row>
    <row r="97" customFormat="false" ht="13.8" hidden="false" customHeight="false" outlineLevel="0" collapsed="false">
      <c r="A97" s="1" t="n">
        <v>5.6</v>
      </c>
      <c r="B97" s="1" t="n">
        <v>2.7</v>
      </c>
      <c r="C97" s="1" t="n">
        <v>4.2</v>
      </c>
      <c r="D97" s="1" t="n">
        <v>1.3</v>
      </c>
      <c r="E97" s="1" t="s">
        <v>92</v>
      </c>
      <c r="F97" s="1" t="n">
        <v>0.348220818908885</v>
      </c>
      <c r="G97" s="1" t="n">
        <v>9.7446386417374</v>
      </c>
      <c r="H97" s="11" t="n">
        <f aca="false">C97</f>
        <v>4.2</v>
      </c>
      <c r="I97" s="1" t="n">
        <f aca="false">AVERAGE(L97:L97)</f>
        <v>4.06742736932076</v>
      </c>
      <c r="J97" s="1" t="n">
        <f aca="false">1-SQRT(VAR(L97:L97, H97)) / AVERAGE(L97:L97)</f>
        <v>0.976952752282659</v>
      </c>
      <c r="K97" s="1" t="n">
        <f aca="false">(I97-H97)/H97</f>
        <v>-0.0315649120664847</v>
      </c>
      <c r="L97" s="15" t="n">
        <f aca="false">-1.011+(A97*0.572)+(B97*-0.126)+(D97*0.625)+(IF(E97="versicolor",1,0)*1.467)+(IF(E97="virginica",1,0)*1.966)+(F97*-0.184)</f>
        <v>4.06742736932076</v>
      </c>
    </row>
    <row r="98" customFormat="false" ht="13.8" hidden="false" customHeight="false" outlineLevel="0" collapsed="false">
      <c r="A98" s="1" t="n">
        <v>5.7</v>
      </c>
      <c r="B98" s="1" t="n">
        <v>3</v>
      </c>
      <c r="C98" s="1" t="n">
        <v>4.2</v>
      </c>
      <c r="D98" s="1" t="n">
        <v>1.2</v>
      </c>
      <c r="E98" s="1" t="s">
        <v>92</v>
      </c>
      <c r="F98" s="1" t="n">
        <v>0.593679995508865</v>
      </c>
      <c r="G98" s="1" t="n">
        <v>9.5087788503617</v>
      </c>
      <c r="H98" s="11" t="n">
        <f aca="false">C98</f>
        <v>4.2</v>
      </c>
      <c r="I98" s="1" t="n">
        <f aca="false">AVERAGE(L98:L98)</f>
        <v>3.97916288082637</v>
      </c>
      <c r="J98" s="1" t="n">
        <f aca="false">1-SQRT(VAR(L98:L98, H98)) / AVERAGE(L98:L98)</f>
        <v>0.9607567146201</v>
      </c>
      <c r="K98" s="1" t="n">
        <f aca="false">(I98-H98)/H98</f>
        <v>-0.0525802664699122</v>
      </c>
      <c r="L98" s="15" t="n">
        <f aca="false">-1.011+(A98*0.572)+(B98*-0.126)+(D98*0.625)+(IF(E98="versicolor",1,0)*1.467)+(IF(E98="virginica",1,0)*1.966)+(F98*-0.184)</f>
        <v>3.97916288082637</v>
      </c>
    </row>
    <row r="99" customFormat="false" ht="13.8" hidden="false" customHeight="false" outlineLevel="0" collapsed="false">
      <c r="A99" s="1" t="n">
        <v>5.7</v>
      </c>
      <c r="B99" s="1" t="n">
        <v>2.9</v>
      </c>
      <c r="C99" s="1" t="n">
        <v>4.2</v>
      </c>
      <c r="D99" s="1" t="n">
        <v>1.3</v>
      </c>
      <c r="E99" s="1" t="s">
        <v>92</v>
      </c>
      <c r="F99" s="1" t="n">
        <v>0.321504903025925</v>
      </c>
      <c r="G99" s="1" t="n">
        <v>14.8918754763901</v>
      </c>
      <c r="H99" s="11" t="n">
        <f aca="false">C99</f>
        <v>4.2</v>
      </c>
      <c r="I99" s="1" t="n">
        <f aca="false">AVERAGE(L99:L99)</f>
        <v>4.10434309784323</v>
      </c>
      <c r="J99" s="1" t="n">
        <f aca="false">1-SQRT(VAR(L99:L99, H99)) / AVERAGE(L99:L99)</f>
        <v>0.983519982961976</v>
      </c>
      <c r="K99" s="1" t="n">
        <f aca="false">(I99-H99)/H99</f>
        <v>-0.0227754528944694</v>
      </c>
      <c r="L99" s="15" t="n">
        <f aca="false">-1.011+(A99*0.572)+(B99*-0.126)+(D99*0.625)+(IF(E99="versicolor",1,0)*1.467)+(IF(E99="virginica",1,0)*1.966)+(F99*-0.184)</f>
        <v>4.10434309784323</v>
      </c>
    </row>
    <row r="100" customFormat="false" ht="13.8" hidden="false" customHeight="false" outlineLevel="0" collapsed="false">
      <c r="A100" s="1" t="n">
        <v>6.2</v>
      </c>
      <c r="B100" s="1" t="n">
        <v>2.9</v>
      </c>
      <c r="C100" s="1" t="n">
        <v>4.3</v>
      </c>
      <c r="D100" s="1" t="n">
        <v>1.3</v>
      </c>
      <c r="E100" s="1" t="s">
        <v>92</v>
      </c>
      <c r="F100" s="1" t="n">
        <v>0.5702198962681</v>
      </c>
      <c r="G100" s="1" t="n">
        <v>9.82717637093738</v>
      </c>
      <c r="H100" s="11" t="n">
        <f aca="false">C100</f>
        <v>4.3</v>
      </c>
      <c r="I100" s="1" t="n">
        <f aca="false">AVERAGE(L100:L100)</f>
        <v>4.34457953908667</v>
      </c>
      <c r="J100" s="1" t="n">
        <f aca="false">1-SQRT(VAR(L100:L100, H100)) / AVERAGE(L100:L100)</f>
        <v>0.992744408496436</v>
      </c>
      <c r="K100" s="1" t="n">
        <f aca="false">(I100-H100)/H100</f>
        <v>0.0103673346713186</v>
      </c>
      <c r="L100" s="15" t="n">
        <f aca="false">-1.011+(A100*0.572)+(B100*-0.126)+(D100*0.625)+(IF(E100="versicolor",1,0)*1.467)+(IF(E100="virginica",1,0)*1.966)+(F100*-0.184)</f>
        <v>4.34457953908667</v>
      </c>
    </row>
    <row r="101" customFormat="false" ht="13.8" hidden="false" customHeight="false" outlineLevel="0" collapsed="false">
      <c r="A101" s="1" t="n">
        <v>5.1</v>
      </c>
      <c r="B101" s="1" t="n">
        <v>2.5</v>
      </c>
      <c r="C101" s="1" t="n">
        <v>3</v>
      </c>
      <c r="D101" s="1" t="n">
        <v>1.1</v>
      </c>
      <c r="E101" s="1" t="s">
        <v>92</v>
      </c>
      <c r="F101" s="1" t="n">
        <v>0.839397878618911</v>
      </c>
      <c r="G101" s="1" t="n">
        <v>8.34874792946503</v>
      </c>
      <c r="H101" s="11" t="n">
        <f aca="false">C101</f>
        <v>3</v>
      </c>
      <c r="I101" s="1" t="n">
        <f aca="false">AVERAGE(L101:L101)</f>
        <v>3.59125079033412</v>
      </c>
      <c r="J101" s="1" t="n">
        <f aca="false">1-SQRT(VAR(L101:L101, H101)) / AVERAGE(L101:L101)</f>
        <v>0.88358444797216</v>
      </c>
      <c r="K101" s="1" t="n">
        <f aca="false">(I101-H101)/H101</f>
        <v>0.19708359677804</v>
      </c>
      <c r="L101" s="15" t="n">
        <f aca="false">-1.011+(A101*0.572)+(B101*-0.126)+(D101*0.625)+(IF(E101="versicolor",1,0)*1.467)+(IF(E101="virginica",1,0)*1.966)+(F101*-0.184)</f>
        <v>3.59125079033412</v>
      </c>
    </row>
    <row r="102" customFormat="false" ht="13.8" hidden="false" customHeight="false" outlineLevel="0" collapsed="false">
      <c r="A102" s="1" t="n">
        <v>5.7</v>
      </c>
      <c r="B102" s="1" t="n">
        <v>2.8</v>
      </c>
      <c r="C102" s="1" t="n">
        <v>4.1</v>
      </c>
      <c r="D102" s="1" t="n">
        <v>1.3</v>
      </c>
      <c r="E102" s="1" t="s">
        <v>92</v>
      </c>
      <c r="F102" s="1" t="n">
        <v>0.25985061051324</v>
      </c>
      <c r="G102" s="1" t="n">
        <v>6.56496841395274</v>
      </c>
      <c r="H102" s="11" t="n">
        <f aca="false">C102</f>
        <v>4.1</v>
      </c>
      <c r="I102" s="1" t="n">
        <f aca="false">AVERAGE(L102:L102)</f>
        <v>4.12828748766556</v>
      </c>
      <c r="J102" s="1" t="n">
        <f aca="false">1-SQRT(VAR(L102:L102, H102)) / AVERAGE(L102:L102)</f>
        <v>0.99515482523666</v>
      </c>
      <c r="K102" s="1" t="n">
        <f aca="false">(I102-H102)/H102</f>
        <v>0.00689938723550355</v>
      </c>
      <c r="L102" s="15" t="n">
        <f aca="false">-1.011+(A102*0.572)+(B102*-0.126)+(D102*0.625)+(IF(E102="versicolor",1,0)*1.467)+(IF(E102="virginica",1,0)*1.966)+(F102*-0.184)</f>
        <v>4.12828748766556</v>
      </c>
    </row>
    <row r="103" customFormat="false" ht="13.8" hidden="false" customHeight="false" outlineLevel="0" collapsed="false">
      <c r="A103" s="1" t="n">
        <v>6.3</v>
      </c>
      <c r="B103" s="1" t="n">
        <v>3.3</v>
      </c>
      <c r="C103" s="1" t="n">
        <v>6</v>
      </c>
      <c r="D103" s="1" t="n">
        <v>2.5</v>
      </c>
      <c r="E103" s="1" t="s">
        <v>93</v>
      </c>
      <c r="F103" s="1" t="n">
        <v>0.74207866191864</v>
      </c>
      <c r="G103" s="1" t="n">
        <v>9.26826906967908</v>
      </c>
      <c r="H103" s="11" t="n">
        <f aca="false">C103</f>
        <v>6</v>
      </c>
      <c r="I103" s="1" t="n">
        <f aca="false">AVERAGE(L103:L103)</f>
        <v>5.56875752620697</v>
      </c>
      <c r="J103" s="1" t="n">
        <f aca="false">1-SQRT(VAR(L103:L103, H103)) / AVERAGE(L103:L103)</f>
        <v>0.94524191866504</v>
      </c>
      <c r="K103" s="1" t="n">
        <f aca="false">(I103-H103)/H103</f>
        <v>-0.0718737456321716</v>
      </c>
      <c r="L103" s="15" t="n">
        <f aca="false">-1.011+(A103*0.572)+(B103*-0.126)+(D103*0.625)+(IF(E103="versicolor",1,0)*1.467)+(IF(E103="virginica",1,0)*1.966)+(F103*-0.184)</f>
        <v>5.56875752620697</v>
      </c>
    </row>
    <row r="104" customFormat="false" ht="13.8" hidden="false" customHeight="false" outlineLevel="0" collapsed="false">
      <c r="A104" s="1" t="n">
        <v>5.8</v>
      </c>
      <c r="B104" s="1" t="n">
        <v>2.7</v>
      </c>
      <c r="C104" s="1" t="n">
        <v>5.1</v>
      </c>
      <c r="D104" s="1" t="n">
        <v>1.9</v>
      </c>
      <c r="E104" s="1" t="s">
        <v>93</v>
      </c>
      <c r="F104" s="1" t="n">
        <v>0.867730547674</v>
      </c>
      <c r="G104" s="1" t="n">
        <v>5.92274544686079</v>
      </c>
      <c r="H104" s="11" t="n">
        <f aca="false">C104</f>
        <v>5.1</v>
      </c>
      <c r="I104" s="1" t="n">
        <f aca="false">AVERAGE(L104:L104)</f>
        <v>4.96023757922798</v>
      </c>
      <c r="J104" s="1" t="n">
        <f aca="false">1-SQRT(VAR(L104:L104, H104)) / AVERAGE(L104:L104)</f>
        <v>0.980076164920648</v>
      </c>
      <c r="K104" s="1" t="n">
        <f aca="false">(I104-H104)/H104</f>
        <v>-0.0274043962298072</v>
      </c>
      <c r="L104" s="15" t="n">
        <f aca="false">-1.011+(A104*0.572)+(B104*-0.126)+(D104*0.625)+(IF(E104="versicolor",1,0)*1.467)+(IF(E104="virginica",1,0)*1.966)+(F104*-0.184)</f>
        <v>4.96023757922798</v>
      </c>
    </row>
    <row r="105" customFormat="false" ht="13.8" hidden="false" customHeight="false" outlineLevel="0" collapsed="false">
      <c r="A105" s="1" t="n">
        <v>7.1</v>
      </c>
      <c r="B105" s="1" t="n">
        <v>3</v>
      </c>
      <c r="C105" s="1" t="n">
        <v>5.9</v>
      </c>
      <c r="D105" s="1" t="n">
        <v>2.1</v>
      </c>
      <c r="E105" s="1" t="s">
        <v>93</v>
      </c>
      <c r="F105" s="1" t="n">
        <v>0.0320943994447589</v>
      </c>
      <c r="G105" s="1" t="n">
        <v>10.3201091130264</v>
      </c>
      <c r="H105" s="11" t="n">
        <f aca="false">C105</f>
        <v>5.9</v>
      </c>
      <c r="I105" s="1" t="n">
        <f aca="false">AVERAGE(L105:L105)</f>
        <v>5.94479463050216</v>
      </c>
      <c r="J105" s="1" t="n">
        <f aca="false">1-SQRT(VAR(L105:L105, H105)) / AVERAGE(L105:L105)</f>
        <v>0.994671878684201</v>
      </c>
      <c r="K105" s="1" t="n">
        <f aca="false">(I105-H105)/H105</f>
        <v>0.00759231025460404</v>
      </c>
      <c r="L105" s="15" t="n">
        <f aca="false">-1.011+(A105*0.572)+(B105*-0.126)+(D105*0.625)+(IF(E105="versicolor",1,0)*1.467)+(IF(E105="virginica",1,0)*1.966)+(F105*-0.184)</f>
        <v>5.94479463050216</v>
      </c>
    </row>
    <row r="106" customFormat="false" ht="13.8" hidden="false" customHeight="false" outlineLevel="0" collapsed="false">
      <c r="A106" s="1" t="n">
        <v>6.3</v>
      </c>
      <c r="B106" s="1" t="n">
        <v>2.9</v>
      </c>
      <c r="C106" s="1" t="n">
        <v>5.6</v>
      </c>
      <c r="D106" s="1" t="n">
        <v>1.8</v>
      </c>
      <c r="E106" s="1" t="s">
        <v>93</v>
      </c>
      <c r="F106" s="1" t="n">
        <v>0.0376390730962157</v>
      </c>
      <c r="G106" s="1" t="n">
        <v>12.6520918693393</v>
      </c>
      <c r="H106" s="11" t="n">
        <f aca="false">C106</f>
        <v>5.6</v>
      </c>
      <c r="I106" s="1" t="n">
        <f aca="false">AVERAGE(L106:L106)</f>
        <v>5.3112744105503</v>
      </c>
      <c r="J106" s="1" t="n">
        <f aca="false">1-SQRT(VAR(L106:L106, H106)) / AVERAGE(L106:L106)</f>
        <v>0.961561047985691</v>
      </c>
      <c r="K106" s="1" t="n">
        <f aca="false">(I106-H106)/H106</f>
        <v>-0.0515581409731614</v>
      </c>
      <c r="L106" s="15" t="n">
        <f aca="false">-1.011+(A106*0.572)+(B106*-0.126)+(D106*0.625)+(IF(E106="versicolor",1,0)*1.467)+(IF(E106="virginica",1,0)*1.966)+(F106*-0.184)</f>
        <v>5.3112744105503</v>
      </c>
    </row>
    <row r="107" customFormat="false" ht="13.8" hidden="false" customHeight="false" outlineLevel="0" collapsed="false">
      <c r="A107" s="1" t="n">
        <v>6.5</v>
      </c>
      <c r="B107" s="1" t="n">
        <v>3</v>
      </c>
      <c r="C107" s="1" t="n">
        <v>5.8</v>
      </c>
      <c r="D107" s="1" t="n">
        <v>2.2</v>
      </c>
      <c r="E107" s="1" t="s">
        <v>93</v>
      </c>
      <c r="F107" s="1" t="n">
        <v>0.570371597772464</v>
      </c>
      <c r="G107" s="1" t="n">
        <v>15.6249588364735</v>
      </c>
      <c r="H107" s="11" t="n">
        <f aca="false">C107</f>
        <v>5.8</v>
      </c>
      <c r="I107" s="1" t="n">
        <f aca="false">AVERAGE(L107:L107)</f>
        <v>5.56505162600987</v>
      </c>
      <c r="J107" s="1" t="n">
        <f aca="false">1-SQRT(VAR(L107:L107, H107)) / AVERAGE(L107:L107)</f>
        <v>0.970146981619954</v>
      </c>
      <c r="K107" s="1" t="n">
        <f aca="false">(I107-H107)/H107</f>
        <v>-0.0405083403431264</v>
      </c>
      <c r="L107" s="15" t="n">
        <f aca="false">-1.011+(A107*0.572)+(B107*-0.126)+(D107*0.625)+(IF(E107="versicolor",1,0)*1.467)+(IF(E107="virginica",1,0)*1.966)+(F107*-0.184)</f>
        <v>5.56505162600987</v>
      </c>
    </row>
    <row r="108" customFormat="false" ht="13.8" hidden="false" customHeight="false" outlineLevel="0" collapsed="false">
      <c r="A108" s="1" t="n">
        <v>7.6</v>
      </c>
      <c r="B108" s="1" t="n">
        <v>3</v>
      </c>
      <c r="C108" s="1" t="n">
        <v>6.6</v>
      </c>
      <c r="D108" s="1" t="n">
        <v>2.1</v>
      </c>
      <c r="E108" s="1" t="s">
        <v>93</v>
      </c>
      <c r="F108" s="1" t="n">
        <v>0.821747906273231</v>
      </c>
      <c r="G108" s="1" t="n">
        <v>16.8294007004239</v>
      </c>
      <c r="H108" s="11" t="n">
        <f aca="false">C108</f>
        <v>6.6</v>
      </c>
      <c r="I108" s="1" t="n">
        <f aca="false">AVERAGE(L108:L108)</f>
        <v>6.08549838524572</v>
      </c>
      <c r="J108" s="1" t="n">
        <f aca="false">1-SQRT(VAR(L108:L108, H108)) / AVERAGE(L108:L108)</f>
        <v>0.940217290730661</v>
      </c>
      <c r="K108" s="1" t="n">
        <f aca="false">(I108-H108)/H108</f>
        <v>-0.0779547901142841</v>
      </c>
      <c r="L108" s="15" t="n">
        <f aca="false">-1.011+(A108*0.572)+(B108*-0.126)+(D108*0.625)+(IF(E108="versicolor",1,0)*1.467)+(IF(E108="virginica",1,0)*1.966)+(F108*-0.184)</f>
        <v>6.08549838524572</v>
      </c>
    </row>
    <row r="109" customFormat="false" ht="13.8" hidden="false" customHeight="false" outlineLevel="0" collapsed="false">
      <c r="A109" s="1" t="n">
        <v>4.9</v>
      </c>
      <c r="B109" s="1" t="n">
        <v>2.5</v>
      </c>
      <c r="C109" s="1" t="n">
        <v>4.5</v>
      </c>
      <c r="D109" s="1" t="n">
        <v>1.7</v>
      </c>
      <c r="E109" s="1" t="s">
        <v>93</v>
      </c>
      <c r="F109" s="1" t="n">
        <v>0.292445990024135</v>
      </c>
      <c r="G109" s="1" t="n">
        <v>5.61067691314966</v>
      </c>
      <c r="H109" s="11" t="n">
        <f aca="false">C109</f>
        <v>4.5</v>
      </c>
      <c r="I109" s="1" t="n">
        <f aca="false">AVERAGE(L109:L109)</f>
        <v>4.45148993783556</v>
      </c>
      <c r="J109" s="1" t="n">
        <f aca="false">1-SQRT(VAR(L109:L109, H109)) / AVERAGE(L109:L109)</f>
        <v>0.992294311704333</v>
      </c>
      <c r="K109" s="1" t="n">
        <f aca="false">(I109-H109)/H109</f>
        <v>-0.0107800138143202</v>
      </c>
      <c r="L109" s="15" t="n">
        <f aca="false">-1.011+(A109*0.572)+(B109*-0.126)+(D109*0.625)+(IF(E109="versicolor",1,0)*1.467)+(IF(E109="virginica",1,0)*1.966)+(F109*-0.184)</f>
        <v>4.45148993783556</v>
      </c>
    </row>
    <row r="110" customFormat="false" ht="13.8" hidden="false" customHeight="false" outlineLevel="0" collapsed="false">
      <c r="A110" s="1" t="n">
        <v>7.3</v>
      </c>
      <c r="B110" s="1" t="n">
        <v>2.9</v>
      </c>
      <c r="C110" s="1" t="n">
        <v>6.3</v>
      </c>
      <c r="D110" s="1" t="n">
        <v>1.8</v>
      </c>
      <c r="E110" s="1" t="s">
        <v>93</v>
      </c>
      <c r="F110" s="1" t="n">
        <v>0.790291209472343</v>
      </c>
      <c r="G110" s="1" t="n">
        <v>8.94581207791343</v>
      </c>
      <c r="H110" s="11" t="n">
        <f aca="false">C110</f>
        <v>6.3</v>
      </c>
      <c r="I110" s="1" t="n">
        <f aca="false">AVERAGE(L110:L110)</f>
        <v>5.74478641745709</v>
      </c>
      <c r="J110" s="1" t="n">
        <f aca="false">1-SQRT(VAR(L110:L110, H110)) / AVERAGE(L110:L110)</f>
        <v>0.931660594373019</v>
      </c>
      <c r="K110" s="1" t="n">
        <f aca="false">(I110-H110)/H110</f>
        <v>-0.0881291400861765</v>
      </c>
      <c r="L110" s="15" t="n">
        <f aca="false">-1.011+(A110*0.572)+(B110*-0.126)+(D110*0.625)+(IF(E110="versicolor",1,0)*1.467)+(IF(E110="virginica",1,0)*1.966)+(F110*-0.184)</f>
        <v>5.74478641745709</v>
      </c>
    </row>
    <row r="111" customFormat="false" ht="13.8" hidden="false" customHeight="false" outlineLevel="0" collapsed="false">
      <c r="A111" s="1" t="n">
        <v>6.7</v>
      </c>
      <c r="B111" s="1" t="n">
        <v>2.5</v>
      </c>
      <c r="C111" s="1" t="n">
        <v>5.8</v>
      </c>
      <c r="D111" s="1" t="n">
        <v>1.8</v>
      </c>
      <c r="E111" s="1" t="s">
        <v>93</v>
      </c>
      <c r="F111" s="1" t="n">
        <v>0.507305873092264</v>
      </c>
      <c r="G111" s="1" t="n">
        <v>12.4123909518123</v>
      </c>
      <c r="H111" s="11" t="n">
        <f aca="false">C111</f>
        <v>5.8</v>
      </c>
      <c r="I111" s="1" t="n">
        <f aca="false">AVERAGE(L111:L111)</f>
        <v>5.50405571935102</v>
      </c>
      <c r="J111" s="1" t="n">
        <f aca="false">1-SQRT(VAR(L111:L111, H111)) / AVERAGE(L111:L111)</f>
        <v>0.961979998319323</v>
      </c>
      <c r="K111" s="1" t="n">
        <f aca="false">(I111-H111)/H111</f>
        <v>-0.0510248759739615</v>
      </c>
      <c r="L111" s="15" t="n">
        <f aca="false">-1.011+(A111*0.572)+(B111*-0.126)+(D111*0.625)+(IF(E111="versicolor",1,0)*1.467)+(IF(E111="virginica",1,0)*1.966)+(F111*-0.184)</f>
        <v>5.50405571935102</v>
      </c>
    </row>
    <row r="112" customFormat="false" ht="13.8" hidden="false" customHeight="false" outlineLevel="0" collapsed="false">
      <c r="A112" s="1" t="n">
        <v>7.2</v>
      </c>
      <c r="B112" s="1" t="n">
        <v>3.6</v>
      </c>
      <c r="C112" s="1" t="n">
        <v>6.1</v>
      </c>
      <c r="D112" s="1" t="n">
        <v>2.5</v>
      </c>
      <c r="E112" s="1" t="s">
        <v>93</v>
      </c>
      <c r="F112" s="1" t="n">
        <v>0.218666523694992</v>
      </c>
      <c r="G112" s="1" t="n">
        <v>9.78930925047025</v>
      </c>
      <c r="H112" s="11" t="n">
        <f aca="false">C112</f>
        <v>6.1</v>
      </c>
      <c r="I112" s="1" t="n">
        <f aca="false">AVERAGE(L112:L112)</f>
        <v>6.14206535964012</v>
      </c>
      <c r="J112" s="1" t="n">
        <f aca="false">1-SQRT(VAR(L112:L112, H112)) / AVERAGE(L112:L112)</f>
        <v>0.995157215152734</v>
      </c>
      <c r="K112" s="1" t="n">
        <f aca="false">(I112-H112)/H112</f>
        <v>0.00689596059674119</v>
      </c>
      <c r="L112" s="15" t="n">
        <f aca="false">-1.011+(A112*0.572)+(B112*-0.126)+(D112*0.625)+(IF(E112="versicolor",1,0)*1.467)+(IF(E112="virginica",1,0)*1.966)+(F112*-0.184)</f>
        <v>6.14206535964012</v>
      </c>
    </row>
    <row r="113" customFormat="false" ht="13.8" hidden="false" customHeight="false" outlineLevel="0" collapsed="false">
      <c r="A113" s="1" t="n">
        <v>6.5</v>
      </c>
      <c r="B113" s="1" t="n">
        <v>3.2</v>
      </c>
      <c r="C113" s="1" t="n">
        <v>5.1</v>
      </c>
      <c r="D113" s="1" t="n">
        <v>2</v>
      </c>
      <c r="E113" s="1" t="s">
        <v>93</v>
      </c>
      <c r="F113" s="1" t="n">
        <v>0.684530229540542</v>
      </c>
      <c r="G113" s="1" t="n">
        <v>13.7082425374538</v>
      </c>
      <c r="H113" s="11" t="n">
        <f aca="false">C113</f>
        <v>5.1</v>
      </c>
      <c r="I113" s="1" t="n">
        <f aca="false">AVERAGE(L113:L113)</f>
        <v>5.39384643776454</v>
      </c>
      <c r="J113" s="1" t="n">
        <f aca="false">1-SQRT(VAR(L113:L113, H113)) / AVERAGE(L113:L113)</f>
        <v>0.961478174959513</v>
      </c>
      <c r="K113" s="1" t="n">
        <f aca="false">(I113-H113)/H113</f>
        <v>0.0576169485812825</v>
      </c>
      <c r="L113" s="15" t="n">
        <f aca="false">-1.011+(A113*0.572)+(B113*-0.126)+(D113*0.625)+(IF(E113="versicolor",1,0)*1.467)+(IF(E113="virginica",1,0)*1.966)+(F113*-0.184)</f>
        <v>5.39384643776454</v>
      </c>
    </row>
    <row r="114" customFormat="false" ht="13.8" hidden="false" customHeight="false" outlineLevel="0" collapsed="false">
      <c r="A114" s="1" t="n">
        <v>6.4</v>
      </c>
      <c r="B114" s="1" t="n">
        <v>2.7</v>
      </c>
      <c r="C114" s="1" t="n">
        <v>5.3</v>
      </c>
      <c r="D114" s="1" t="n">
        <v>1.9</v>
      </c>
      <c r="E114" s="1" t="s">
        <v>93</v>
      </c>
      <c r="F114" s="1" t="n">
        <v>0.301290741190314</v>
      </c>
      <c r="G114" s="1" t="n">
        <v>9.75480212233961</v>
      </c>
      <c r="H114" s="11" t="n">
        <f aca="false">C114</f>
        <v>5.3</v>
      </c>
      <c r="I114" s="1" t="n">
        <f aca="false">AVERAGE(L114:L114)</f>
        <v>5.40766250362098</v>
      </c>
      <c r="J114" s="1" t="n">
        <f aca="false">1-SQRT(VAR(L114:L114, H114)) / AVERAGE(L114:L114)</f>
        <v>0.985922034457783</v>
      </c>
      <c r="K114" s="1" t="n">
        <f aca="false">(I114-H114)/H114</f>
        <v>0.0203136799284873</v>
      </c>
      <c r="L114" s="15" t="n">
        <f aca="false">-1.011+(A114*0.572)+(B114*-0.126)+(D114*0.625)+(IF(E114="versicolor",1,0)*1.467)+(IF(E114="virginica",1,0)*1.966)+(F114*-0.184)</f>
        <v>5.40766250362098</v>
      </c>
    </row>
    <row r="115" customFormat="false" ht="13.8" hidden="false" customHeight="false" outlineLevel="0" collapsed="false">
      <c r="A115" s="1" t="n">
        <v>6.8</v>
      </c>
      <c r="B115" s="1" t="n">
        <v>3</v>
      </c>
      <c r="C115" s="1" t="n">
        <v>5.5</v>
      </c>
      <c r="D115" s="1" t="n">
        <v>2.1</v>
      </c>
      <c r="E115" s="1" t="s">
        <v>93</v>
      </c>
      <c r="F115" s="1" t="n">
        <v>0.0464834845624864</v>
      </c>
      <c r="G115" s="1" t="n">
        <v>13.119035186898</v>
      </c>
      <c r="H115" s="11" t="n">
        <f aca="false">C115</f>
        <v>5.5</v>
      </c>
      <c r="I115" s="1" t="n">
        <f aca="false">AVERAGE(L115:L115)</f>
        <v>5.7705470388405</v>
      </c>
      <c r="J115" s="1" t="n">
        <f aca="false">1-SQRT(VAR(L115:L115, H115)) / AVERAGE(L115:L115)</f>
        <v>0.966847918489111</v>
      </c>
      <c r="K115" s="1" t="n">
        <f aca="false">(I115-H115)/H115</f>
        <v>0.0491903706982731</v>
      </c>
      <c r="L115" s="15" t="n">
        <f aca="false">-1.011+(A115*0.572)+(B115*-0.126)+(D115*0.625)+(IF(E115="versicolor",1,0)*1.467)+(IF(E115="virginica",1,0)*1.966)+(F115*-0.184)</f>
        <v>5.7705470388405</v>
      </c>
    </row>
    <row r="116" customFormat="false" ht="13.8" hidden="false" customHeight="false" outlineLevel="0" collapsed="false">
      <c r="A116" s="1" t="n">
        <v>5.7</v>
      </c>
      <c r="B116" s="1" t="n">
        <v>2.5</v>
      </c>
      <c r="C116" s="1" t="n">
        <v>5</v>
      </c>
      <c r="D116" s="1" t="n">
        <v>2</v>
      </c>
      <c r="E116" s="1" t="s">
        <v>93</v>
      </c>
      <c r="F116" s="1" t="n">
        <v>0.693602897459641</v>
      </c>
      <c r="G116" s="1" t="n">
        <v>11.2098885623738</v>
      </c>
      <c r="H116" s="11" t="n">
        <f aca="false">C116</f>
        <v>5</v>
      </c>
      <c r="I116" s="1" t="n">
        <f aca="false">AVERAGE(L116:L116)</f>
        <v>5.02277706686743</v>
      </c>
      <c r="J116" s="1" t="n">
        <f aca="false">1-SQRT(VAR(L116:L116, H116)) / AVERAGE(L116:L116)</f>
        <v>0.996793443502851</v>
      </c>
      <c r="K116" s="1" t="n">
        <f aca="false">(I116-H116)/H116</f>
        <v>0.00455541337348517</v>
      </c>
      <c r="L116" s="15" t="n">
        <f aca="false">-1.011+(A116*0.572)+(B116*-0.126)+(D116*0.625)+(IF(E116="versicolor",1,0)*1.467)+(IF(E116="virginica",1,0)*1.966)+(F116*-0.184)</f>
        <v>5.02277706686743</v>
      </c>
    </row>
    <row r="117" customFormat="false" ht="13.8" hidden="false" customHeight="false" outlineLevel="0" collapsed="false">
      <c r="A117" s="1" t="n">
        <v>5.8</v>
      </c>
      <c r="B117" s="1" t="n">
        <v>2.8</v>
      </c>
      <c r="C117" s="1" t="n">
        <v>5.1</v>
      </c>
      <c r="D117" s="1" t="n">
        <v>2.4</v>
      </c>
      <c r="E117" s="1" t="s">
        <v>93</v>
      </c>
      <c r="F117" s="1" t="n">
        <v>0.916402327595279</v>
      </c>
      <c r="G117" s="1" t="n">
        <v>9.9808050731197</v>
      </c>
      <c r="H117" s="11" t="n">
        <f aca="false">C117</f>
        <v>5.1</v>
      </c>
      <c r="I117" s="1" t="n">
        <f aca="false">AVERAGE(L117:L117)</f>
        <v>5.25118197172247</v>
      </c>
      <c r="J117" s="1" t="n">
        <f aca="false">1-SQRT(VAR(L117:L117, H117)) / AVERAGE(L117:L117)</f>
        <v>0.979642336149504</v>
      </c>
      <c r="K117" s="1" t="n">
        <f aca="false">(I117-H117)/H117</f>
        <v>0.0296435238671508</v>
      </c>
      <c r="L117" s="15" t="n">
        <f aca="false">-1.011+(A117*0.572)+(B117*-0.126)+(D117*0.625)+(IF(E117="versicolor",1,0)*1.467)+(IF(E117="virginica",1,0)*1.966)+(F117*-0.184)</f>
        <v>5.25118197172247</v>
      </c>
    </row>
    <row r="118" customFormat="false" ht="13.8" hidden="false" customHeight="false" outlineLevel="0" collapsed="false">
      <c r="A118" s="1" t="n">
        <v>6.4</v>
      </c>
      <c r="B118" s="1" t="n">
        <v>3.2</v>
      </c>
      <c r="C118" s="1" t="n">
        <v>5.3</v>
      </c>
      <c r="D118" s="1" t="n">
        <v>2.3</v>
      </c>
      <c r="E118" s="1" t="s">
        <v>93</v>
      </c>
      <c r="F118" s="1" t="n">
        <v>0.147872392321005</v>
      </c>
      <c r="G118" s="1" t="n">
        <v>10.9962742809206</v>
      </c>
      <c r="H118" s="11" t="n">
        <f aca="false">C118</f>
        <v>5.3</v>
      </c>
      <c r="I118" s="1" t="n">
        <f aca="false">AVERAGE(L118:L118)</f>
        <v>5.62289147981294</v>
      </c>
      <c r="J118" s="1" t="n">
        <f aca="false">1-SQRT(VAR(L118:L118, H118)) / AVERAGE(L118:L118)</f>
        <v>0.959394778330191</v>
      </c>
      <c r="K118" s="1" t="n">
        <f aca="false">(I118-H118)/H118</f>
        <v>0.0609229207194218</v>
      </c>
      <c r="L118" s="15" t="n">
        <f aca="false">-1.011+(A118*0.572)+(B118*-0.126)+(D118*0.625)+(IF(E118="versicolor",1,0)*1.467)+(IF(E118="virginica",1,0)*1.966)+(F118*-0.184)</f>
        <v>5.62289147981294</v>
      </c>
    </row>
    <row r="119" customFormat="false" ht="13.8" hidden="false" customHeight="false" outlineLevel="0" collapsed="false">
      <c r="A119" s="1" t="n">
        <v>6.5</v>
      </c>
      <c r="B119" s="1" t="n">
        <v>3</v>
      </c>
      <c r="C119" s="1" t="n">
        <v>5.5</v>
      </c>
      <c r="D119" s="1" t="n">
        <v>1.8</v>
      </c>
      <c r="E119" s="1" t="s">
        <v>93</v>
      </c>
      <c r="F119" s="1" t="n">
        <v>0.00120320729911327</v>
      </c>
      <c r="G119" s="1" t="n">
        <v>9.23519148118794</v>
      </c>
      <c r="H119" s="11" t="n">
        <f aca="false">C119</f>
        <v>5.5</v>
      </c>
      <c r="I119" s="1" t="n">
        <f aca="false">AVERAGE(L119:L119)</f>
        <v>5.41977860985696</v>
      </c>
      <c r="J119" s="1" t="n">
        <f aca="false">1-SQRT(VAR(L119:L119, H119)) / AVERAGE(L119:L119)</f>
        <v>0.989533688910616</v>
      </c>
      <c r="K119" s="1" t="n">
        <f aca="false">(I119-H119)/H119</f>
        <v>-0.014585707298734</v>
      </c>
      <c r="L119" s="15" t="n">
        <f aca="false">-1.011+(A119*0.572)+(B119*-0.126)+(D119*0.625)+(IF(E119="versicolor",1,0)*1.467)+(IF(E119="virginica",1,0)*1.966)+(F119*-0.184)</f>
        <v>5.41977860985696</v>
      </c>
    </row>
    <row r="120" customFormat="false" ht="13.8" hidden="false" customHeight="false" outlineLevel="0" collapsed="false">
      <c r="A120" s="1" t="n">
        <v>7.7</v>
      </c>
      <c r="B120" s="1" t="n">
        <v>3.8</v>
      </c>
      <c r="C120" s="1" t="n">
        <v>6.7</v>
      </c>
      <c r="D120" s="1" t="n">
        <v>2.2</v>
      </c>
      <c r="E120" s="1" t="s">
        <v>93</v>
      </c>
      <c r="F120" s="1" t="n">
        <v>0.0891636039596051</v>
      </c>
      <c r="G120" s="1" t="n">
        <v>12.5973347619176</v>
      </c>
      <c r="H120" s="11" t="n">
        <f aca="false">C120</f>
        <v>6.7</v>
      </c>
      <c r="I120" s="1" t="n">
        <f aca="false">AVERAGE(L120:L120)</f>
        <v>6.23919389687143</v>
      </c>
      <c r="J120" s="1" t="n">
        <f aca="false">1-SQRT(VAR(L120:L120, H120)) / AVERAGE(L120:L120)</f>
        <v>0.947775445719399</v>
      </c>
      <c r="K120" s="1" t="n">
        <f aca="false">(I120-H120)/H120</f>
        <v>-0.0687770303176965</v>
      </c>
      <c r="L120" s="15" t="n">
        <f aca="false">-1.011+(A120*0.572)+(B120*-0.126)+(D120*0.625)+(IF(E120="versicolor",1,0)*1.467)+(IF(E120="virginica",1,0)*1.966)+(F120*-0.184)</f>
        <v>6.23919389687143</v>
      </c>
    </row>
    <row r="121" customFormat="false" ht="13.8" hidden="false" customHeight="false" outlineLevel="0" collapsed="false">
      <c r="A121" s="1" t="n">
        <v>7.7</v>
      </c>
      <c r="B121" s="1" t="n">
        <v>2.6</v>
      </c>
      <c r="C121" s="1" t="n">
        <v>6.9</v>
      </c>
      <c r="D121" s="1" t="n">
        <v>2.3</v>
      </c>
      <c r="E121" s="1" t="s">
        <v>93</v>
      </c>
      <c r="F121" s="1" t="n">
        <v>0.0605212436057627</v>
      </c>
      <c r="G121" s="1" t="n">
        <v>8.81682307673618</v>
      </c>
      <c r="H121" s="11" t="n">
        <f aca="false">C121</f>
        <v>6.9</v>
      </c>
      <c r="I121" s="1" t="n">
        <f aca="false">AVERAGE(L121:L121)</f>
        <v>6.45816409117654</v>
      </c>
      <c r="J121" s="1" t="n">
        <f aca="false">1-SQRT(VAR(L121:L121, H121)) / AVERAGE(L121:L121)</f>
        <v>0.951623222499465</v>
      </c>
      <c r="K121" s="1" t="n">
        <f aca="false">(I121-H121)/H121</f>
        <v>-0.0640341896845596</v>
      </c>
      <c r="L121" s="15" t="n">
        <f aca="false">-1.011+(A121*0.572)+(B121*-0.126)+(D121*0.625)+(IF(E121="versicolor",1,0)*1.467)+(IF(E121="virginica",1,0)*1.966)+(F121*-0.184)</f>
        <v>6.45816409117654</v>
      </c>
    </row>
    <row r="122" customFormat="false" ht="13.8" hidden="false" customHeight="false" outlineLevel="0" collapsed="false">
      <c r="A122" s="1" t="n">
        <v>6</v>
      </c>
      <c r="B122" s="1" t="n">
        <v>2.2</v>
      </c>
      <c r="C122" s="1" t="n">
        <v>5</v>
      </c>
      <c r="D122" s="1" t="n">
        <v>1.5</v>
      </c>
      <c r="E122" s="1" t="s">
        <v>93</v>
      </c>
      <c r="F122" s="1" t="n">
        <v>0.411632733186707</v>
      </c>
      <c r="G122" s="1" t="n">
        <v>6.03592454362661</v>
      </c>
      <c r="H122" s="11" t="n">
        <f aca="false">C122</f>
        <v>5</v>
      </c>
      <c r="I122" s="1" t="n">
        <f aca="false">AVERAGE(L122:L122)</f>
        <v>4.97155957709365</v>
      </c>
      <c r="J122" s="1" t="n">
        <f aca="false">1-SQRT(VAR(L122:L122, H122)) / AVERAGE(L122:L122)</f>
        <v>0.995954907995158</v>
      </c>
      <c r="K122" s="1" t="n">
        <f aca="false">(I122-H122)/H122</f>
        <v>-0.00568808458127101</v>
      </c>
      <c r="L122" s="15" t="n">
        <f aca="false">-1.011+(A122*0.572)+(B122*-0.126)+(D122*0.625)+(IF(E122="versicolor",1,0)*1.467)+(IF(E122="virginica",1,0)*1.966)+(F122*-0.184)</f>
        <v>4.97155957709365</v>
      </c>
    </row>
    <row r="123" customFormat="false" ht="13.8" hidden="false" customHeight="false" outlineLevel="0" collapsed="false">
      <c r="A123" s="1" t="n">
        <v>6.9</v>
      </c>
      <c r="B123" s="1" t="n">
        <v>3.2</v>
      </c>
      <c r="C123" s="1" t="n">
        <v>5.7</v>
      </c>
      <c r="D123" s="1" t="n">
        <v>2.3</v>
      </c>
      <c r="E123" s="1" t="s">
        <v>93</v>
      </c>
      <c r="F123" s="1" t="n">
        <v>0.0105698343832046</v>
      </c>
      <c r="G123" s="1" t="n">
        <v>7.49966809814796</v>
      </c>
      <c r="H123" s="11" t="n">
        <f aca="false">C123</f>
        <v>5.7</v>
      </c>
      <c r="I123" s="1" t="n">
        <f aca="false">AVERAGE(L123:L123)</f>
        <v>5.93415515047349</v>
      </c>
      <c r="J123" s="1" t="n">
        <f aca="false">1-SQRT(VAR(L123:L123, H123)) / AVERAGE(L123:L123)</f>
        <v>0.972098354264238</v>
      </c>
      <c r="K123" s="1" t="n">
        <f aca="false">(I123-H123)/H123</f>
        <v>0.0410798509602616</v>
      </c>
      <c r="L123" s="15" t="n">
        <f aca="false">-1.011+(A123*0.572)+(B123*-0.126)+(D123*0.625)+(IF(E123="versicolor",1,0)*1.467)+(IF(E123="virginica",1,0)*1.966)+(F123*-0.184)</f>
        <v>5.93415515047349</v>
      </c>
    </row>
    <row r="124" customFormat="false" ht="13.8" hidden="false" customHeight="false" outlineLevel="0" collapsed="false">
      <c r="A124" s="1" t="n">
        <v>5.6</v>
      </c>
      <c r="B124" s="1" t="n">
        <v>2.8</v>
      </c>
      <c r="C124" s="1" t="n">
        <v>4.9</v>
      </c>
      <c r="D124" s="1" t="n">
        <v>2</v>
      </c>
      <c r="E124" s="1" t="s">
        <v>93</v>
      </c>
      <c r="F124" s="1" t="n">
        <v>0.736999924993142</v>
      </c>
      <c r="G124" s="1" t="n">
        <v>10.9471510671079</v>
      </c>
      <c r="H124" s="11" t="n">
        <f aca="false">C124</f>
        <v>4.9</v>
      </c>
      <c r="I124" s="1" t="n">
        <f aca="false">AVERAGE(L124:L124)</f>
        <v>4.91979201380126</v>
      </c>
      <c r="J124" s="1" t="n">
        <f aca="false">1-SQRT(VAR(L124:L124, H124)) / AVERAGE(L124:L124)</f>
        <v>0.997155353898508</v>
      </c>
      <c r="K124" s="1" t="n">
        <f aca="false">(I124-H124)/H124</f>
        <v>0.00403918649005332</v>
      </c>
      <c r="L124" s="15" t="n">
        <f aca="false">-1.011+(A124*0.572)+(B124*-0.126)+(D124*0.625)+(IF(E124="versicolor",1,0)*1.467)+(IF(E124="virginica",1,0)*1.966)+(F124*-0.184)</f>
        <v>4.91979201380126</v>
      </c>
    </row>
    <row r="125" customFormat="false" ht="13.8" hidden="false" customHeight="false" outlineLevel="0" collapsed="false">
      <c r="A125" s="1" t="n">
        <v>7.7</v>
      </c>
      <c r="B125" s="1" t="n">
        <v>2.8</v>
      </c>
      <c r="C125" s="1" t="n">
        <v>6.7</v>
      </c>
      <c r="D125" s="1" t="n">
        <v>2</v>
      </c>
      <c r="E125" s="1" t="s">
        <v>93</v>
      </c>
      <c r="F125" s="1" t="n">
        <v>0.0909990521613508</v>
      </c>
      <c r="G125" s="1" t="n">
        <v>14.1561751578003</v>
      </c>
      <c r="H125" s="11" t="n">
        <f aca="false">C125</f>
        <v>6.7</v>
      </c>
      <c r="I125" s="1" t="n">
        <f aca="false">AVERAGE(L125:L125)</f>
        <v>6.23985617440231</v>
      </c>
      <c r="J125" s="1" t="n">
        <f aca="false">1-SQRT(VAR(L125:L125, H125)) / AVERAGE(L125:L125)</f>
        <v>0.94785603861576</v>
      </c>
      <c r="K125" s="1" t="n">
        <f aca="false">(I125-H125)/H125</f>
        <v>-0.0686781829250283</v>
      </c>
      <c r="L125" s="15" t="n">
        <f aca="false">-1.011+(A125*0.572)+(B125*-0.126)+(D125*0.625)+(IF(E125="versicolor",1,0)*1.467)+(IF(E125="virginica",1,0)*1.966)+(F125*-0.184)</f>
        <v>6.23985617440231</v>
      </c>
    </row>
    <row r="126" customFormat="false" ht="13.8" hidden="false" customHeight="false" outlineLevel="0" collapsed="false">
      <c r="A126" s="1" t="n">
        <v>6.3</v>
      </c>
      <c r="B126" s="1" t="n">
        <v>2.7</v>
      </c>
      <c r="C126" s="1" t="n">
        <v>4.9</v>
      </c>
      <c r="D126" s="1" t="n">
        <v>1.8</v>
      </c>
      <c r="E126" s="1" t="s">
        <v>93</v>
      </c>
      <c r="F126" s="1" t="n">
        <v>0.0460857504513115</v>
      </c>
      <c r="G126" s="1" t="n">
        <v>14.0017078967765</v>
      </c>
      <c r="H126" s="11" t="n">
        <f aca="false">C126</f>
        <v>4.9</v>
      </c>
      <c r="I126" s="1" t="n">
        <f aca="false">AVERAGE(L126:L126)</f>
        <v>5.33492022191696</v>
      </c>
      <c r="J126" s="1" t="n">
        <f aca="false">1-SQRT(VAR(L126:L126, H126)) / AVERAGE(L126:L126)</f>
        <v>0.942354332323617</v>
      </c>
      <c r="K126" s="1" t="n">
        <f aca="false">(I126-H126)/H126</f>
        <v>0.0887592289626446</v>
      </c>
      <c r="L126" s="15" t="n">
        <f aca="false">-1.011+(A126*0.572)+(B126*-0.126)+(D126*0.625)+(IF(E126="versicolor",1,0)*1.467)+(IF(E126="virginica",1,0)*1.966)+(F126*-0.184)</f>
        <v>5.33492022191696</v>
      </c>
    </row>
    <row r="127" customFormat="false" ht="13.8" hidden="false" customHeight="false" outlineLevel="0" collapsed="false">
      <c r="A127" s="1" t="n">
        <v>6.7</v>
      </c>
      <c r="B127" s="1" t="n">
        <v>3.3</v>
      </c>
      <c r="C127" s="1" t="n">
        <v>5.7</v>
      </c>
      <c r="D127" s="1" t="n">
        <v>2.1</v>
      </c>
      <c r="E127" s="1" t="s">
        <v>93</v>
      </c>
      <c r="F127" s="1" t="n">
        <v>0.452609542757273</v>
      </c>
      <c r="G127" s="1" t="n">
        <v>15.737919966504</v>
      </c>
      <c r="H127" s="11" t="n">
        <f aca="false">C127</f>
        <v>5.7</v>
      </c>
      <c r="I127" s="1" t="n">
        <f aca="false">AVERAGE(L127:L127)</f>
        <v>5.60081984413266</v>
      </c>
      <c r="J127" s="1" t="n">
        <f aca="false">1-SQRT(VAR(L127:L127, H127)) / AVERAGE(L127:L127)</f>
        <v>0.987478447312245</v>
      </c>
      <c r="K127" s="1" t="n">
        <f aca="false">(I127-H127)/H127</f>
        <v>-0.0174000273451471</v>
      </c>
      <c r="L127" s="15" t="n">
        <f aca="false">-1.011+(A127*0.572)+(B127*-0.126)+(D127*0.625)+(IF(E127="versicolor",1,0)*1.467)+(IF(E127="virginica",1,0)*1.966)+(F127*-0.184)</f>
        <v>5.60081984413266</v>
      </c>
    </row>
    <row r="128" customFormat="false" ht="13.8" hidden="false" customHeight="false" outlineLevel="0" collapsed="false">
      <c r="A128" s="1" t="n">
        <v>7.2</v>
      </c>
      <c r="B128" s="1" t="n">
        <v>3.2</v>
      </c>
      <c r="C128" s="1" t="n">
        <v>6</v>
      </c>
      <c r="D128" s="1" t="n">
        <v>1.8</v>
      </c>
      <c r="E128" s="1" t="s">
        <v>93</v>
      </c>
      <c r="F128" s="1" t="n">
        <v>0.337968257721514</v>
      </c>
      <c r="G128" s="1" t="n">
        <v>14.5600995424204</v>
      </c>
      <c r="H128" s="11" t="n">
        <f aca="false">C128</f>
        <v>6</v>
      </c>
      <c r="I128" s="1" t="n">
        <f aca="false">AVERAGE(L128:L128)</f>
        <v>5.73301384057924</v>
      </c>
      <c r="J128" s="1" t="n">
        <f aca="false">1-SQRT(VAR(L128:L128, H128)) / AVERAGE(L128:L128)</f>
        <v>0.967070073601933</v>
      </c>
      <c r="K128" s="1" t="n">
        <f aca="false">(I128-H128)/H128</f>
        <v>-0.0444976932367932</v>
      </c>
      <c r="L128" s="15" t="n">
        <f aca="false">-1.011+(A128*0.572)+(B128*-0.126)+(D128*0.625)+(IF(E128="versicolor",1,0)*1.467)+(IF(E128="virginica",1,0)*1.966)+(F128*-0.184)</f>
        <v>5.73301384057924</v>
      </c>
    </row>
    <row r="129" customFormat="false" ht="13.8" hidden="false" customHeight="false" outlineLevel="0" collapsed="false">
      <c r="A129" s="1" t="n">
        <v>6.2</v>
      </c>
      <c r="B129" s="1" t="n">
        <v>2.8</v>
      </c>
      <c r="C129" s="1" t="n">
        <v>4.8</v>
      </c>
      <c r="D129" s="1" t="n">
        <v>1.8</v>
      </c>
      <c r="E129" s="1" t="s">
        <v>93</v>
      </c>
      <c r="F129" s="1" t="n">
        <v>0.0312215546146035</v>
      </c>
      <c r="G129" s="1" t="n">
        <v>9.55540299070999</v>
      </c>
      <c r="H129" s="11" t="n">
        <f aca="false">C129</f>
        <v>4.8</v>
      </c>
      <c r="I129" s="1" t="n">
        <f aca="false">AVERAGE(L129:L129)</f>
        <v>5.26785523395091</v>
      </c>
      <c r="J129" s="1" t="n">
        <f aca="false">1-SQRT(VAR(L129:L129, H129)) / AVERAGE(L129:L129)</f>
        <v>0.93719956341849</v>
      </c>
      <c r="K129" s="1" t="n">
        <f aca="false">(I129-H129)/H129</f>
        <v>0.0974698404064402</v>
      </c>
      <c r="L129" s="15" t="n">
        <f aca="false">-1.011+(A129*0.572)+(B129*-0.126)+(D129*0.625)+(IF(E129="versicolor",1,0)*1.467)+(IF(E129="virginica",1,0)*1.966)+(F129*-0.184)</f>
        <v>5.26785523395091</v>
      </c>
    </row>
    <row r="130" customFormat="false" ht="13.8" hidden="false" customHeight="false" outlineLevel="0" collapsed="false">
      <c r="A130" s="1" t="n">
        <v>6.1</v>
      </c>
      <c r="B130" s="1" t="n">
        <v>3</v>
      </c>
      <c r="C130" s="1" t="n">
        <v>4.9</v>
      </c>
      <c r="D130" s="1" t="n">
        <v>1.8</v>
      </c>
      <c r="E130" s="1" t="s">
        <v>93</v>
      </c>
      <c r="F130" s="1" t="n">
        <v>0.767247977899387</v>
      </c>
      <c r="G130" s="1" t="n">
        <v>13.5773718253709</v>
      </c>
      <c r="H130" s="11" t="n">
        <f aca="false">C130</f>
        <v>4.9</v>
      </c>
      <c r="I130" s="1" t="n">
        <f aca="false">AVERAGE(L130:L130)</f>
        <v>5.05002637206651</v>
      </c>
      <c r="J130" s="1" t="n">
        <f aca="false">1-SQRT(VAR(L130:L130, H130)) / AVERAGE(L130:L130)</f>
        <v>0.978993245335938</v>
      </c>
      <c r="K130" s="1" t="n">
        <f aca="false">(I130-H130)/H130</f>
        <v>0.0306176269523493</v>
      </c>
      <c r="L130" s="15" t="n">
        <f aca="false">-1.011+(A130*0.572)+(B130*-0.126)+(D130*0.625)+(IF(E130="versicolor",1,0)*1.467)+(IF(E130="virginica",1,0)*1.966)+(F130*-0.184)</f>
        <v>5.05002637206651</v>
      </c>
    </row>
    <row r="131" customFormat="false" ht="13.8" hidden="false" customHeight="false" outlineLevel="0" collapsed="false">
      <c r="A131" s="1" t="n">
        <v>6.4</v>
      </c>
      <c r="B131" s="1" t="n">
        <v>2.8</v>
      </c>
      <c r="C131" s="1" t="n">
        <v>5.6</v>
      </c>
      <c r="D131" s="1" t="n">
        <v>2.1</v>
      </c>
      <c r="E131" s="1" t="s">
        <v>93</v>
      </c>
      <c r="F131" s="1" t="n">
        <v>0.46688442863524</v>
      </c>
      <c r="G131" s="1" t="n">
        <v>11.2947897413746</v>
      </c>
      <c r="H131" s="11" t="n">
        <f aca="false">C131</f>
        <v>5.6</v>
      </c>
      <c r="I131" s="1" t="n">
        <f aca="false">AVERAGE(L131:L131)</f>
        <v>5.48959326513112</v>
      </c>
      <c r="J131" s="1" t="n">
        <f aca="false">1-SQRT(VAR(L131:L131, H131)) / AVERAGE(L131:L131)</f>
        <v>0.985778663892945</v>
      </c>
      <c r="K131" s="1" t="n">
        <f aca="false">(I131-H131)/H131</f>
        <v>-0.0197154883694436</v>
      </c>
      <c r="L131" s="15" t="n">
        <f aca="false">-1.011+(A131*0.572)+(B131*-0.126)+(D131*0.625)+(IF(E131="versicolor",1,0)*1.467)+(IF(E131="virginica",1,0)*1.966)+(F131*-0.184)</f>
        <v>5.48959326513112</v>
      </c>
    </row>
    <row r="132" customFormat="false" ht="13.8" hidden="false" customHeight="false" outlineLevel="0" collapsed="false">
      <c r="A132" s="1" t="n">
        <v>7.2</v>
      </c>
      <c r="B132" s="1" t="n">
        <v>3</v>
      </c>
      <c r="C132" s="1" t="n">
        <v>5.8</v>
      </c>
      <c r="D132" s="1" t="n">
        <v>1.6</v>
      </c>
      <c r="E132" s="1" t="s">
        <v>93</v>
      </c>
      <c r="F132" s="1" t="n">
        <v>0.434937347890809</v>
      </c>
      <c r="G132" s="1" t="n">
        <v>13.7137266297825</v>
      </c>
      <c r="H132" s="11" t="n">
        <f aca="false">C132</f>
        <v>5.8</v>
      </c>
      <c r="I132" s="1" t="n">
        <f aca="false">AVERAGE(L132:L132)</f>
        <v>5.61537152798809</v>
      </c>
      <c r="J132" s="1" t="n">
        <f aca="false">1-SQRT(VAR(L132:L132, H132)) / AVERAGE(L132:L132)</f>
        <v>0.976750951578353</v>
      </c>
      <c r="K132" s="1" t="n">
        <f aca="false">(I132-H132)/H132</f>
        <v>-0.0318324951744672</v>
      </c>
      <c r="L132" s="15" t="n">
        <f aca="false">-1.011+(A132*0.572)+(B132*-0.126)+(D132*0.625)+(IF(E132="versicolor",1,0)*1.467)+(IF(E132="virginica",1,0)*1.966)+(F132*-0.184)</f>
        <v>5.61537152798809</v>
      </c>
    </row>
    <row r="133" customFormat="false" ht="13.8" hidden="false" customHeight="false" outlineLevel="0" collapsed="false">
      <c r="A133" s="1" t="n">
        <v>7.4</v>
      </c>
      <c r="B133" s="1" t="n">
        <v>2.8</v>
      </c>
      <c r="C133" s="1" t="n">
        <v>6.1</v>
      </c>
      <c r="D133" s="1" t="n">
        <v>1.9</v>
      </c>
      <c r="E133" s="1" t="s">
        <v>93</v>
      </c>
      <c r="F133" s="1" t="n">
        <v>0.609993890160695</v>
      </c>
      <c r="G133" s="1" t="n">
        <v>8.83485386157408</v>
      </c>
      <c r="H133" s="11" t="n">
        <f aca="false">C133</f>
        <v>6.1</v>
      </c>
      <c r="I133" s="1" t="n">
        <f aca="false">AVERAGE(L133:L133)</f>
        <v>5.91026112421043</v>
      </c>
      <c r="J133" s="1" t="n">
        <f aca="false">1-SQRT(VAR(L133:L133, H133)) / AVERAGE(L133:L133)</f>
        <v>0.977299540086998</v>
      </c>
      <c r="K133" s="1" t="n">
        <f aca="false">(I133-H133)/H133</f>
        <v>-0.0311047337359946</v>
      </c>
      <c r="L133" s="15" t="n">
        <f aca="false">-1.011+(A133*0.572)+(B133*-0.126)+(D133*0.625)+(IF(E133="versicolor",1,0)*1.467)+(IF(E133="virginica",1,0)*1.966)+(F133*-0.184)</f>
        <v>5.91026112421043</v>
      </c>
    </row>
    <row r="134" customFormat="false" ht="13.8" hidden="false" customHeight="false" outlineLevel="0" collapsed="false">
      <c r="A134" s="1" t="n">
        <v>7.9</v>
      </c>
      <c r="B134" s="1" t="n">
        <v>3.8</v>
      </c>
      <c r="C134" s="1" t="n">
        <v>6.4</v>
      </c>
      <c r="D134" s="1" t="n">
        <v>2</v>
      </c>
      <c r="E134" s="1" t="s">
        <v>93</v>
      </c>
      <c r="F134" s="1" t="n">
        <v>0.455428652232513</v>
      </c>
      <c r="G134" s="1" t="n">
        <v>17.8107653088868</v>
      </c>
      <c r="H134" s="11" t="n">
        <f aca="false">C134</f>
        <v>6.4</v>
      </c>
      <c r="I134" s="1" t="n">
        <f aca="false">AVERAGE(L134:L134)</f>
        <v>6.16120112798922</v>
      </c>
      <c r="J134" s="1" t="n">
        <f aca="false">1-SQRT(VAR(L134:L134, H134)) / AVERAGE(L134:L134)</f>
        <v>0.97259360663111</v>
      </c>
      <c r="K134" s="1" t="n">
        <f aca="false">(I134-H134)/H134</f>
        <v>-0.0373123237516848</v>
      </c>
      <c r="L134" s="15" t="n">
        <f aca="false">-1.011+(A134*0.572)+(B134*-0.126)+(D134*0.625)+(IF(E134="versicolor",1,0)*1.467)+(IF(E134="virginica",1,0)*1.966)+(F134*-0.184)</f>
        <v>6.16120112798922</v>
      </c>
    </row>
    <row r="135" customFormat="false" ht="13.8" hidden="false" customHeight="false" outlineLevel="0" collapsed="false">
      <c r="A135" s="1" t="n">
        <v>6.4</v>
      </c>
      <c r="B135" s="1" t="n">
        <v>2.8</v>
      </c>
      <c r="C135" s="1" t="n">
        <v>5.6</v>
      </c>
      <c r="D135" s="1" t="n">
        <v>2.2</v>
      </c>
      <c r="E135" s="1" t="s">
        <v>93</v>
      </c>
      <c r="F135" s="1" t="n">
        <v>0.0658152538817376</v>
      </c>
      <c r="G135" s="1" t="n">
        <v>10.800238590315</v>
      </c>
      <c r="H135" s="11" t="n">
        <f aca="false">C135</f>
        <v>5.6</v>
      </c>
      <c r="I135" s="1" t="n">
        <f aca="false">AVERAGE(L135:L135)</f>
        <v>5.62588999328576</v>
      </c>
      <c r="J135" s="1" t="n">
        <f aca="false">1-SQRT(VAR(L135:L135, H135)) / AVERAGE(L135:L135)</f>
        <v>0.996745938893387</v>
      </c>
      <c r="K135" s="1" t="n">
        <f aca="false">(I135-H135)/H135</f>
        <v>0.00462321308674296</v>
      </c>
      <c r="L135" s="15" t="n">
        <f aca="false">-1.011+(A135*0.572)+(B135*-0.126)+(D135*0.625)+(IF(E135="versicolor",1,0)*1.467)+(IF(E135="virginica",1,0)*1.966)+(F135*-0.184)</f>
        <v>5.62588999328576</v>
      </c>
    </row>
    <row r="136" customFormat="false" ht="13.8" hidden="false" customHeight="false" outlineLevel="0" collapsed="false">
      <c r="A136" s="1" t="n">
        <v>6.3</v>
      </c>
      <c r="B136" s="1" t="n">
        <v>2.8</v>
      </c>
      <c r="C136" s="1" t="n">
        <v>5.1</v>
      </c>
      <c r="D136" s="1" t="n">
        <v>1.5</v>
      </c>
      <c r="E136" s="1" t="s">
        <v>93</v>
      </c>
      <c r="F136" s="1" t="n">
        <v>0.250699324999005</v>
      </c>
      <c r="G136" s="1" t="n">
        <v>7.27675333730876</v>
      </c>
      <c r="H136" s="11" t="n">
        <f aca="false">C136</f>
        <v>5.1</v>
      </c>
      <c r="I136" s="1" t="n">
        <f aca="false">AVERAGE(L136:L136)</f>
        <v>5.09717132420018</v>
      </c>
      <c r="J136" s="1" t="n">
        <f aca="false">1-SQRT(VAR(L136:L136, H136)) / AVERAGE(L136:L136)</f>
        <v>0.999607591012228</v>
      </c>
      <c r="K136" s="1" t="n">
        <f aca="false">(I136-H136)/H136</f>
        <v>-0.000554642313689443</v>
      </c>
      <c r="L136" s="15" t="n">
        <f aca="false">-1.011+(A136*0.572)+(B136*-0.126)+(D136*0.625)+(IF(E136="versicolor",1,0)*1.467)+(IF(E136="virginica",1,0)*1.966)+(F136*-0.184)</f>
        <v>5.09717132420018</v>
      </c>
    </row>
    <row r="137" customFormat="false" ht="13.8" hidden="false" customHeight="false" outlineLevel="0" collapsed="false">
      <c r="A137" s="1" t="n">
        <v>6.1</v>
      </c>
      <c r="B137" s="1" t="n">
        <v>2.6</v>
      </c>
      <c r="C137" s="1" t="n">
        <v>5.6</v>
      </c>
      <c r="D137" s="1" t="n">
        <v>1.4</v>
      </c>
      <c r="E137" s="1" t="s">
        <v>93</v>
      </c>
      <c r="F137" s="1" t="n">
        <v>0.488107882672921</v>
      </c>
      <c r="G137" s="1" t="n">
        <v>13.4457950400189</v>
      </c>
      <c r="H137" s="11" t="n">
        <f aca="false">C137</f>
        <v>5.6</v>
      </c>
      <c r="I137" s="1" t="n">
        <f aca="false">AVERAGE(L137:L137)</f>
        <v>4.90178814958818</v>
      </c>
      <c r="J137" s="1" t="n">
        <f aca="false">1-SQRT(VAR(L137:L137, H137)) / AVERAGE(L137:L137)</f>
        <v>0.899279544716252</v>
      </c>
      <c r="K137" s="1" t="n">
        <f aca="false">(I137-H137)/H137</f>
        <v>-0.124680687573539</v>
      </c>
      <c r="L137" s="15" t="n">
        <f aca="false">-1.011+(A137*0.572)+(B137*-0.126)+(D137*0.625)+(IF(E137="versicolor",1,0)*1.467)+(IF(E137="virginica",1,0)*1.966)+(F137*-0.184)</f>
        <v>4.90178814958818</v>
      </c>
    </row>
    <row r="138" customFormat="false" ht="13.8" hidden="false" customHeight="false" outlineLevel="0" collapsed="false">
      <c r="A138" s="1" t="n">
        <v>7.7</v>
      </c>
      <c r="B138" s="1" t="n">
        <v>3</v>
      </c>
      <c r="C138" s="1" t="n">
        <v>6.1</v>
      </c>
      <c r="D138" s="1" t="n">
        <v>2.3</v>
      </c>
      <c r="E138" s="1" t="s">
        <v>93</v>
      </c>
      <c r="F138" s="1" t="n">
        <v>0.717896931106225</v>
      </c>
      <c r="G138" s="1" t="n">
        <v>12.9510299370624</v>
      </c>
      <c r="H138" s="11" t="n">
        <f aca="false">C138</f>
        <v>6.1</v>
      </c>
      <c r="I138" s="1" t="n">
        <f aca="false">AVERAGE(L138:L138)</f>
        <v>6.28680696467646</v>
      </c>
      <c r="J138" s="1" t="n">
        <f aca="false">1-SQRT(VAR(L138:L138, H138)) / AVERAGE(L138:L138)</f>
        <v>0.978988941089208</v>
      </c>
      <c r="K138" s="1" t="n">
        <f aca="false">(I138-H138)/H138</f>
        <v>0.0306240925699107</v>
      </c>
      <c r="L138" s="15" t="n">
        <f aca="false">-1.011+(A138*0.572)+(B138*-0.126)+(D138*0.625)+(IF(E138="versicolor",1,0)*1.467)+(IF(E138="virginica",1,0)*1.966)+(F138*-0.184)</f>
        <v>6.28680696467646</v>
      </c>
    </row>
    <row r="139" customFormat="false" ht="13.8" hidden="false" customHeight="false" outlineLevel="0" collapsed="false">
      <c r="A139" s="1" t="n">
        <v>6.3</v>
      </c>
      <c r="B139" s="1" t="n">
        <v>3.4</v>
      </c>
      <c r="C139" s="1" t="n">
        <v>5.6</v>
      </c>
      <c r="D139" s="1" t="n">
        <v>2.4</v>
      </c>
      <c r="E139" s="1" t="s">
        <v>93</v>
      </c>
      <c r="F139" s="1" t="n">
        <v>0.571167087415233</v>
      </c>
      <c r="G139" s="1" t="n">
        <v>13.1318756576628</v>
      </c>
      <c r="H139" s="11" t="n">
        <f aca="false">C139</f>
        <v>5.6</v>
      </c>
      <c r="I139" s="1" t="n">
        <f aca="false">AVERAGE(L139:L139)</f>
        <v>5.5251052559156</v>
      </c>
      <c r="J139" s="1" t="n">
        <f aca="false">1-SQRT(VAR(L139:L139, H139)) / AVERAGE(L139:L139)</f>
        <v>0.990414918998944</v>
      </c>
      <c r="K139" s="1" t="n">
        <f aca="false">(I139-H139)/H139</f>
        <v>-0.0133740614436433</v>
      </c>
      <c r="L139" s="15" t="n">
        <f aca="false">-1.011+(A139*0.572)+(B139*-0.126)+(D139*0.625)+(IF(E139="versicolor",1,0)*1.467)+(IF(E139="virginica",1,0)*1.966)+(F139*-0.184)</f>
        <v>5.5251052559156</v>
      </c>
    </row>
    <row r="140" customFormat="false" ht="13.8" hidden="false" customHeight="false" outlineLevel="0" collapsed="false">
      <c r="A140" s="1" t="n">
        <v>6.4</v>
      </c>
      <c r="B140" s="1" t="n">
        <v>3.1</v>
      </c>
      <c r="C140" s="1" t="n">
        <v>5.5</v>
      </c>
      <c r="D140" s="1" t="n">
        <v>1.8</v>
      </c>
      <c r="E140" s="1" t="s">
        <v>93</v>
      </c>
      <c r="F140" s="1" t="n">
        <v>0.116691258968785</v>
      </c>
      <c r="G140" s="1" t="n">
        <v>15.7077149731107</v>
      </c>
      <c r="H140" s="11" t="n">
        <f aca="false">C140</f>
        <v>5.5</v>
      </c>
      <c r="I140" s="1" t="n">
        <f aca="false">AVERAGE(L140:L140)</f>
        <v>5.32872880834974</v>
      </c>
      <c r="J140" s="1" t="n">
        <f aca="false">1-SQRT(VAR(L140:L140, H140)) / AVERAGE(L140:L140)</f>
        <v>0.977272812073298</v>
      </c>
      <c r="K140" s="1" t="n">
        <f aca="false">(I140-H140)/H140</f>
        <v>-0.031140216663683</v>
      </c>
      <c r="L140" s="15" t="n">
        <f aca="false">-1.011+(A140*0.572)+(B140*-0.126)+(D140*0.625)+(IF(E140="versicolor",1,0)*1.467)+(IF(E140="virginica",1,0)*1.966)+(F140*-0.184)</f>
        <v>5.32872880834974</v>
      </c>
    </row>
    <row r="141" customFormat="false" ht="13.8" hidden="false" customHeight="false" outlineLevel="0" collapsed="false">
      <c r="A141" s="1" t="n">
        <v>6</v>
      </c>
      <c r="B141" s="1" t="n">
        <v>3</v>
      </c>
      <c r="C141" s="1" t="n">
        <v>4.8</v>
      </c>
      <c r="D141" s="1" t="n">
        <v>1.8</v>
      </c>
      <c r="E141" s="1" t="s">
        <v>93</v>
      </c>
      <c r="F141" s="1" t="n">
        <v>0.907870371360332</v>
      </c>
      <c r="G141" s="1" t="n">
        <v>15.6251651830971</v>
      </c>
      <c r="H141" s="11" t="n">
        <f aca="false">C141</f>
        <v>4.8</v>
      </c>
      <c r="I141" s="1" t="n">
        <f aca="false">AVERAGE(L141:L141)</f>
        <v>4.9669518516697</v>
      </c>
      <c r="J141" s="1" t="n">
        <f aca="false">1-SQRT(VAR(L141:L141, H141)) / AVERAGE(L141:L141)</f>
        <v>0.97623234732835</v>
      </c>
      <c r="K141" s="1" t="n">
        <f aca="false">(I141-H141)/H141</f>
        <v>0.0347816357645205</v>
      </c>
      <c r="L141" s="15" t="n">
        <f aca="false">-1.011+(A141*0.572)+(B141*-0.126)+(D141*0.625)+(IF(E141="versicolor",1,0)*1.467)+(IF(E141="virginica",1,0)*1.966)+(F141*-0.184)</f>
        <v>4.9669518516697</v>
      </c>
    </row>
    <row r="142" customFormat="false" ht="13.8" hidden="false" customHeight="false" outlineLevel="0" collapsed="false">
      <c r="A142" s="1" t="n">
        <v>6.9</v>
      </c>
      <c r="B142" s="1" t="n">
        <v>3.1</v>
      </c>
      <c r="C142" s="1" t="n">
        <v>5.4</v>
      </c>
      <c r="D142" s="1" t="n">
        <v>2.1</v>
      </c>
      <c r="E142" s="1" t="s">
        <v>93</v>
      </c>
      <c r="F142" s="1" t="n">
        <v>0.323387322481722</v>
      </c>
      <c r="G142" s="1" t="n">
        <v>15.4142966802232</v>
      </c>
      <c r="H142" s="11" t="n">
        <f aca="false">C142</f>
        <v>5.4</v>
      </c>
      <c r="I142" s="1" t="n">
        <f aca="false">AVERAGE(L142:L142)</f>
        <v>5.76419673266336</v>
      </c>
      <c r="J142" s="1" t="n">
        <f aca="false">1-SQRT(VAR(L142:L142, H142)) / AVERAGE(L142:L142)</f>
        <v>0.955323180089786</v>
      </c>
      <c r="K142" s="1" t="n">
        <f aca="false">(I142-H142)/H142</f>
        <v>0.0674438393821044</v>
      </c>
      <c r="L142" s="15" t="n">
        <f aca="false">-1.011+(A142*0.572)+(B142*-0.126)+(D142*0.625)+(IF(E142="versicolor",1,0)*1.467)+(IF(E142="virginica",1,0)*1.966)+(F142*-0.184)</f>
        <v>5.76419673266336</v>
      </c>
    </row>
    <row r="143" customFormat="false" ht="13.8" hidden="false" customHeight="false" outlineLevel="0" collapsed="false">
      <c r="A143" s="1" t="n">
        <v>6.7</v>
      </c>
      <c r="B143" s="1" t="n">
        <v>3.1</v>
      </c>
      <c r="C143" s="1" t="n">
        <v>5.6</v>
      </c>
      <c r="D143" s="1" t="n">
        <v>2.4</v>
      </c>
      <c r="E143" s="1" t="s">
        <v>93</v>
      </c>
      <c r="F143" s="1" t="n">
        <v>0.515965861501172</v>
      </c>
      <c r="G143" s="1" t="n">
        <v>12.8393655650318</v>
      </c>
      <c r="H143" s="11" t="n">
        <f aca="false">C143</f>
        <v>5.6</v>
      </c>
      <c r="I143" s="1" t="n">
        <f aca="false">AVERAGE(L143:L143)</f>
        <v>5.80186228148379</v>
      </c>
      <c r="J143" s="1" t="n">
        <f aca="false">1-SQRT(VAR(L143:L143, H143)) / AVERAGE(L143:L143)</f>
        <v>0.975397866895512</v>
      </c>
      <c r="K143" s="1" t="n">
        <f aca="false">(I143-H143)/H143</f>
        <v>0.0360468359792473</v>
      </c>
      <c r="L143" s="15" t="n">
        <f aca="false">-1.011+(A143*0.572)+(B143*-0.126)+(D143*0.625)+(IF(E143="versicolor",1,0)*1.467)+(IF(E143="virginica",1,0)*1.966)+(F143*-0.184)</f>
        <v>5.80186228148379</v>
      </c>
    </row>
    <row r="144" customFormat="false" ht="13.8" hidden="false" customHeight="false" outlineLevel="0" collapsed="false">
      <c r="A144" s="1" t="n">
        <v>6.9</v>
      </c>
      <c r="B144" s="1" t="n">
        <v>3.1</v>
      </c>
      <c r="C144" s="1" t="n">
        <v>5.1</v>
      </c>
      <c r="D144" s="1" t="n">
        <v>2.3</v>
      </c>
      <c r="E144" s="1" t="s">
        <v>93</v>
      </c>
      <c r="F144" s="1" t="n">
        <v>0.301445279503241</v>
      </c>
      <c r="G144" s="1" t="n">
        <v>8.25017402470112</v>
      </c>
      <c r="H144" s="11" t="n">
        <f aca="false">C144</f>
        <v>5.1</v>
      </c>
      <c r="I144" s="1" t="n">
        <f aca="false">AVERAGE(L144:L144)</f>
        <v>5.8932340685714</v>
      </c>
      <c r="J144" s="1" t="n">
        <f aca="false">1-SQRT(VAR(L144:L144, H144)) / AVERAGE(L144:L144)</f>
        <v>0.904822855765</v>
      </c>
      <c r="K144" s="1" t="n">
        <f aca="false">(I144-H144)/H144</f>
        <v>0.155536091876746</v>
      </c>
      <c r="L144" s="15" t="n">
        <f aca="false">-1.011+(A144*0.572)+(B144*-0.126)+(D144*0.625)+(IF(E144="versicolor",1,0)*1.467)+(IF(E144="virginica",1,0)*1.966)+(F144*-0.184)</f>
        <v>5.8932340685714</v>
      </c>
    </row>
    <row r="145" customFormat="false" ht="13.8" hidden="false" customHeight="false" outlineLevel="0" collapsed="false">
      <c r="A145" s="1" t="n">
        <v>5.8</v>
      </c>
      <c r="B145" s="1" t="n">
        <v>2.7</v>
      </c>
      <c r="C145" s="1" t="n">
        <v>5.1</v>
      </c>
      <c r="D145" s="1" t="n">
        <v>1.9</v>
      </c>
      <c r="E145" s="1" t="s">
        <v>93</v>
      </c>
      <c r="F145" s="1" t="n">
        <v>0.262564631178975</v>
      </c>
      <c r="G145" s="1" t="n">
        <v>15.2607842620462</v>
      </c>
      <c r="H145" s="11" t="n">
        <f aca="false">C145</f>
        <v>5.1</v>
      </c>
      <c r="I145" s="1" t="n">
        <f aca="false">AVERAGE(L145:L145)</f>
        <v>5.07158810786307</v>
      </c>
      <c r="J145" s="1" t="n">
        <f aca="false">1-SQRT(VAR(L145:L145, H145)) / AVERAGE(L145:L145)</f>
        <v>0.9960386685257</v>
      </c>
      <c r="K145" s="1" t="n">
        <f aca="false">(I145-H145)/H145</f>
        <v>-0.00557095924253561</v>
      </c>
      <c r="L145" s="15" t="n">
        <f aca="false">-1.011+(A145*0.572)+(B145*-0.126)+(D145*0.625)+(IF(E145="versicolor",1,0)*1.467)+(IF(E145="virginica",1,0)*1.966)+(F145*-0.184)</f>
        <v>5.07158810786307</v>
      </c>
    </row>
    <row r="146" customFormat="false" ht="13.8" hidden="false" customHeight="false" outlineLevel="0" collapsed="false">
      <c r="A146" s="1" t="n">
        <v>6.8</v>
      </c>
      <c r="B146" s="1" t="n">
        <v>3.2</v>
      </c>
      <c r="C146" s="1" t="n">
        <v>5.9</v>
      </c>
      <c r="D146" s="1" t="n">
        <v>2.3</v>
      </c>
      <c r="E146" s="1" t="s">
        <v>93</v>
      </c>
      <c r="F146" s="1" t="n">
        <v>0.557742038974538</v>
      </c>
      <c r="G146" s="1" t="n">
        <v>9.5184737380594</v>
      </c>
      <c r="H146" s="11" t="n">
        <f aca="false">C146</f>
        <v>5.9</v>
      </c>
      <c r="I146" s="1" t="n">
        <f aca="false">AVERAGE(L146:L146)</f>
        <v>5.77627546482869</v>
      </c>
      <c r="J146" s="1" t="n">
        <f aca="false">1-SQRT(VAR(L146:L146, H146)) / AVERAGE(L146:L146)</f>
        <v>0.984854174917473</v>
      </c>
      <c r="K146" s="1" t="n">
        <f aca="false">(I146-H146)/H146</f>
        <v>-0.020970260198528</v>
      </c>
      <c r="L146" s="15" t="n">
        <f aca="false">-1.011+(A146*0.572)+(B146*-0.126)+(D146*0.625)+(IF(E146="versicolor",1,0)*1.467)+(IF(E146="virginica",1,0)*1.966)+(F146*-0.184)</f>
        <v>5.77627546482869</v>
      </c>
    </row>
    <row r="147" customFormat="false" ht="13.8" hidden="false" customHeight="false" outlineLevel="0" collapsed="false">
      <c r="A147" s="1" t="n">
        <v>6.7</v>
      </c>
      <c r="B147" s="1" t="n">
        <v>3.3</v>
      </c>
      <c r="C147" s="1" t="n">
        <v>5.7</v>
      </c>
      <c r="D147" s="1" t="n">
        <v>2.5</v>
      </c>
      <c r="E147" s="1" t="s">
        <v>93</v>
      </c>
      <c r="F147" s="1" t="n">
        <v>0.404345667455345</v>
      </c>
      <c r="G147" s="1" t="n">
        <v>8.15445627858862</v>
      </c>
      <c r="H147" s="11" t="n">
        <f aca="false">C147</f>
        <v>5.7</v>
      </c>
      <c r="I147" s="1" t="n">
        <f aca="false">AVERAGE(L147:L147)</f>
        <v>5.85970039718822</v>
      </c>
      <c r="J147" s="1" t="n">
        <f aca="false">1-SQRT(VAR(L147:L147, H147)) / AVERAGE(L147:L147)</f>
        <v>0.980728496995485</v>
      </c>
      <c r="K147" s="1" t="n">
        <f aca="false">(I147-H147)/H147</f>
        <v>0.0280176135417924</v>
      </c>
      <c r="L147" s="15" t="n">
        <f aca="false">-1.011+(A147*0.572)+(B147*-0.126)+(D147*0.625)+(IF(E147="versicolor",1,0)*1.467)+(IF(E147="virginica",1,0)*1.966)+(F147*-0.184)</f>
        <v>5.85970039718822</v>
      </c>
    </row>
    <row r="148" customFormat="false" ht="13.8" hidden="false" customHeight="false" outlineLevel="0" collapsed="false">
      <c r="A148" s="1" t="n">
        <v>6.7</v>
      </c>
      <c r="B148" s="1" t="n">
        <v>3</v>
      </c>
      <c r="C148" s="1" t="n">
        <v>5.2</v>
      </c>
      <c r="D148" s="1" t="n">
        <v>2.3</v>
      </c>
      <c r="E148" s="1" t="s">
        <v>93</v>
      </c>
      <c r="F148" s="1" t="n">
        <v>0.979308672482148</v>
      </c>
      <c r="G148" s="1" t="n">
        <v>13.0026641053148</v>
      </c>
      <c r="H148" s="11" t="n">
        <f aca="false">C148</f>
        <v>5.2</v>
      </c>
      <c r="I148" s="1" t="n">
        <f aca="false">AVERAGE(L148:L148)</f>
        <v>5.66670720426328</v>
      </c>
      <c r="J148" s="1" t="n">
        <f aca="false">1-SQRT(VAR(L148:L148, H148)) / AVERAGE(L148:L148)</f>
        <v>0.941763035027661</v>
      </c>
      <c r="K148" s="1" t="n">
        <f aca="false">(I148-H148)/H148</f>
        <v>0.0897513854352469</v>
      </c>
      <c r="L148" s="15" t="n">
        <f aca="false">-1.011+(A148*0.572)+(B148*-0.126)+(D148*0.625)+(IF(E148="versicolor",1,0)*1.467)+(IF(E148="virginica",1,0)*1.966)+(F148*-0.184)</f>
        <v>5.66670720426328</v>
      </c>
    </row>
    <row r="149" customFormat="false" ht="13.8" hidden="false" customHeight="false" outlineLevel="0" collapsed="false">
      <c r="A149" s="1" t="n">
        <v>6.3</v>
      </c>
      <c r="B149" s="1" t="n">
        <v>2.5</v>
      </c>
      <c r="C149" s="1" t="n">
        <v>5</v>
      </c>
      <c r="D149" s="1" t="n">
        <v>1.9</v>
      </c>
      <c r="E149" s="1" t="s">
        <v>93</v>
      </c>
      <c r="F149" s="1" t="n">
        <v>0.203881634632125</v>
      </c>
      <c r="G149" s="1" t="n">
        <v>11.565294322744</v>
      </c>
      <c r="H149" s="11" t="n">
        <f aca="false">C149</f>
        <v>5</v>
      </c>
      <c r="I149" s="1" t="n">
        <f aca="false">AVERAGE(L149:L149)</f>
        <v>5.39358577922769</v>
      </c>
      <c r="J149" s="1" t="n">
        <f aca="false">1-SQRT(VAR(L149:L149, H149)) / AVERAGE(L149:L149)</f>
        <v>0.948400343507591</v>
      </c>
      <c r="K149" s="1" t="n">
        <f aca="false">(I149-H149)/H149</f>
        <v>0.0787171558455377</v>
      </c>
      <c r="L149" s="15" t="n">
        <f aca="false">-1.011+(A149*0.572)+(B149*-0.126)+(D149*0.625)+(IF(E149="versicolor",1,0)*1.467)+(IF(E149="virginica",1,0)*1.966)+(F149*-0.184)</f>
        <v>5.39358577922769</v>
      </c>
    </row>
    <row r="150" customFormat="false" ht="13.8" hidden="false" customHeight="false" outlineLevel="0" collapsed="false">
      <c r="A150" s="1" t="n">
        <v>6.5</v>
      </c>
      <c r="B150" s="1" t="n">
        <v>3</v>
      </c>
      <c r="C150" s="1" t="n">
        <v>5.2</v>
      </c>
      <c r="D150" s="1" t="n">
        <v>2</v>
      </c>
      <c r="E150" s="1" t="s">
        <v>93</v>
      </c>
      <c r="F150" s="1" t="n">
        <v>0.301131600281224</v>
      </c>
      <c r="G150" s="1" t="n">
        <v>10.5331916161813</v>
      </c>
      <c r="H150" s="11" t="n">
        <f aca="false">C150</f>
        <v>5.2</v>
      </c>
      <c r="I150" s="1" t="n">
        <f aca="false">AVERAGE(L150:L150)</f>
        <v>5.48959178554826</v>
      </c>
      <c r="J150" s="1" t="n">
        <f aca="false">1-SQRT(VAR(L150:L150, H150)) / AVERAGE(L150:L150)</f>
        <v>0.962698079686696</v>
      </c>
      <c r="K150" s="1" t="n">
        <f aca="false">(I150-H150)/H150</f>
        <v>0.055690727990049</v>
      </c>
      <c r="L150" s="15" t="n">
        <f aca="false">-1.011+(A150*0.572)+(B150*-0.126)+(D150*0.625)+(IF(E150="versicolor",1,0)*1.467)+(IF(E150="virginica",1,0)*1.966)+(F150*-0.184)</f>
        <v>5.48959178554826</v>
      </c>
    </row>
    <row r="151" customFormat="false" ht="13.8" hidden="false" customHeight="false" outlineLevel="0" collapsed="false">
      <c r="A151" s="1" t="n">
        <v>6.2</v>
      </c>
      <c r="B151" s="1" t="n">
        <v>3.4</v>
      </c>
      <c r="C151" s="1" t="n">
        <v>5.4</v>
      </c>
      <c r="D151" s="1" t="n">
        <v>2.3</v>
      </c>
      <c r="E151" s="1" t="s">
        <v>93</v>
      </c>
      <c r="F151" s="1" t="n">
        <v>0.806465161964297</v>
      </c>
      <c r="G151" s="1" t="n">
        <v>15.6579614768736</v>
      </c>
      <c r="H151" s="11" t="n">
        <f aca="false">C151</f>
        <v>5.4</v>
      </c>
      <c r="I151" s="1" t="n">
        <f aca="false">AVERAGE(L151:L151)</f>
        <v>5.36211041019857</v>
      </c>
      <c r="J151" s="1" t="n">
        <f aca="false">1-SQRT(VAR(L151:L151, H151)) / AVERAGE(L151:L151)</f>
        <v>0.995003462473654</v>
      </c>
      <c r="K151" s="1" t="n">
        <f aca="false">(I151-H151)/H151</f>
        <v>-0.00701659070396864</v>
      </c>
      <c r="L151" s="15" t="n">
        <f aca="false">-1.011+(A151*0.572)+(B151*-0.126)+(D151*0.625)+(IF(E151="versicolor",1,0)*1.467)+(IF(E151="virginica",1,0)*1.966)+(F151*-0.184)</f>
        <v>5.36211041019857</v>
      </c>
    </row>
    <row r="152" customFormat="false" ht="13.8" hidden="false" customHeight="false" outlineLevel="0" collapsed="false">
      <c r="A152" s="1" t="n">
        <v>5.9</v>
      </c>
      <c r="B152" s="1" t="n">
        <v>3</v>
      </c>
      <c r="C152" s="1" t="n">
        <v>5.1</v>
      </c>
      <c r="D152" s="1" t="n">
        <v>1.8</v>
      </c>
      <c r="E152" s="1" t="s">
        <v>93</v>
      </c>
      <c r="F152" s="1" t="n">
        <v>0.826354764867574</v>
      </c>
      <c r="G152" s="1" t="n">
        <v>6.27569793174043</v>
      </c>
      <c r="H152" s="11" t="n">
        <f aca="false">C152</f>
        <v>5.1</v>
      </c>
      <c r="I152" s="1" t="n">
        <f aca="false">AVERAGE(L152:L152)</f>
        <v>4.92475072326437</v>
      </c>
      <c r="J152" s="1" t="n">
        <f aca="false">1-SQRT(VAR(L152:L152, H152)) / AVERAGE(L152:L152)</f>
        <v>0.974837314832523</v>
      </c>
      <c r="K152" s="1" t="n">
        <f aca="false">(I152-H152)/H152</f>
        <v>-0.0343626032814966</v>
      </c>
      <c r="L152" s="15" t="n">
        <f aca="false">-1.011+(A152*0.572)+(B152*-0.126)+(D152*0.625)+(IF(E152="versicolor",1,0)*1.467)+(IF(E152="virginica",1,0)*1.966)+(F152*-0.184)</f>
        <v>4.92475072326437</v>
      </c>
    </row>
  </sheetData>
  <mergeCells count="2">
    <mergeCell ref="A1:G1"/>
    <mergeCell ref="H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BJ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7" activePane="bottomLeft" state="frozen"/>
      <selection pane="topLeft" activeCell="A1" activeCellId="0" sqref="A1"/>
      <selection pane="bottomLeft" activeCell="F2" activeCellId="0" sqref="F2"/>
    </sheetView>
  </sheetViews>
  <sheetFormatPr defaultColWidth="10.2265625" defaultRowHeight="13.8" zeroHeight="false" outlineLevelRow="0" outlineLevelCol="0"/>
  <cols>
    <col collapsed="false" customWidth="false" hidden="false" outlineLevel="0" max="8" min="8" style="16" width="10.24"/>
    <col collapsed="false" customWidth="false" hidden="false" outlineLevel="0" max="9" min="9" style="4" width="10.24"/>
    <col collapsed="false" customWidth="false" hidden="false" outlineLevel="0" max="11" min="11" style="5" width="10.24"/>
  </cols>
  <sheetData>
    <row r="1" s="8" customFormat="true" ht="13.8" hidden="false" customHeight="false" outlineLevel="0" collapsed="false">
      <c r="A1" s="6" t="s">
        <v>28</v>
      </c>
      <c r="B1" s="6"/>
      <c r="C1" s="6"/>
      <c r="D1" s="6"/>
      <c r="E1" s="6"/>
      <c r="F1" s="6"/>
      <c r="G1" s="6"/>
      <c r="H1" s="6"/>
      <c r="I1" s="6" t="s">
        <v>29</v>
      </c>
      <c r="J1" s="6"/>
      <c r="K1" s="6"/>
      <c r="L1" s="7" t="s">
        <v>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customFormat="false" ht="13.8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96</v>
      </c>
      <c r="G2" s="2" t="s">
        <v>36</v>
      </c>
      <c r="H2" s="17" t="s">
        <v>37</v>
      </c>
      <c r="I2" s="9" t="s">
        <v>38</v>
      </c>
      <c r="J2" s="2" t="s">
        <v>39</v>
      </c>
      <c r="K2" s="10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  <c r="T2" s="2" t="s">
        <v>49</v>
      </c>
      <c r="U2" s="2" t="s">
        <v>50</v>
      </c>
      <c r="V2" s="2" t="s">
        <v>51</v>
      </c>
      <c r="W2" s="2" t="s">
        <v>52</v>
      </c>
      <c r="X2" s="2" t="s">
        <v>53</v>
      </c>
      <c r="Y2" s="2" t="s">
        <v>54</v>
      </c>
      <c r="Z2" s="2" t="s">
        <v>55</v>
      </c>
      <c r="AA2" s="2" t="s">
        <v>56</v>
      </c>
      <c r="AB2" s="2" t="s">
        <v>57</v>
      </c>
      <c r="AC2" s="2" t="s">
        <v>58</v>
      </c>
      <c r="AD2" s="2" t="s">
        <v>59</v>
      </c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66</v>
      </c>
      <c r="AL2" s="2" t="s">
        <v>67</v>
      </c>
      <c r="AM2" s="2" t="s">
        <v>68</v>
      </c>
      <c r="AN2" s="2" t="s">
        <v>69</v>
      </c>
      <c r="AO2" s="2" t="s">
        <v>70</v>
      </c>
      <c r="AP2" s="2" t="s">
        <v>71</v>
      </c>
      <c r="AQ2" s="2" t="s">
        <v>72</v>
      </c>
      <c r="AR2" s="2" t="s">
        <v>73</v>
      </c>
      <c r="AS2" s="2" t="s">
        <v>74</v>
      </c>
      <c r="AT2" s="2" t="s">
        <v>75</v>
      </c>
      <c r="AU2" s="2" t="s">
        <v>76</v>
      </c>
      <c r="AV2" s="2" t="s">
        <v>77</v>
      </c>
      <c r="AW2" s="2" t="s">
        <v>78</v>
      </c>
      <c r="AX2" s="2" t="s">
        <v>79</v>
      </c>
      <c r="AY2" s="2" t="s">
        <v>80</v>
      </c>
      <c r="AZ2" s="2" t="s">
        <v>81</v>
      </c>
      <c r="BA2" s="2" t="s">
        <v>82</v>
      </c>
      <c r="BB2" s="2" t="s">
        <v>83</v>
      </c>
      <c r="BC2" s="2" t="s">
        <v>84</v>
      </c>
      <c r="BD2" s="2" t="s">
        <v>85</v>
      </c>
      <c r="BE2" s="2" t="s">
        <v>86</v>
      </c>
      <c r="BF2" s="2" t="s">
        <v>87</v>
      </c>
      <c r="BG2" s="2" t="s">
        <v>88</v>
      </c>
      <c r="BH2" s="2" t="s">
        <v>89</v>
      </c>
      <c r="BI2" s="2" t="s">
        <v>90</v>
      </c>
      <c r="BJ2" s="2" t="s">
        <v>91</v>
      </c>
    </row>
    <row r="3" customFormat="false" ht="13.8" hidden="false" customHeight="false" outlineLevel="0" collapsed="false">
      <c r="A3" s="1" t="n">
        <v>5.1</v>
      </c>
      <c r="B3" s="1" t="n">
        <v>3.5</v>
      </c>
      <c r="C3" s="1" t="n">
        <v>1.4</v>
      </c>
      <c r="D3" s="1" t="n">
        <v>0.2</v>
      </c>
      <c r="E3" s="1" t="s">
        <v>94</v>
      </c>
      <c r="F3" s="1" t="n">
        <v>1</v>
      </c>
      <c r="G3" s="1" t="n">
        <v>0.980763058876619</v>
      </c>
      <c r="H3" s="16" t="n">
        <v>14.0859815035015</v>
      </c>
      <c r="I3" s="11" t="n">
        <f aca="false">C3</f>
        <v>1.4</v>
      </c>
      <c r="J3" s="1" t="n">
        <f aca="false">AVERAGE(M3:BJ3)</f>
        <v>1.59564</v>
      </c>
      <c r="K3" s="15" t="n">
        <f aca="false">1-SQRT(VAR(M3:BJ3, I3)) / AVERAGE(M3:BJ3)</f>
        <v>0.897389503074309</v>
      </c>
      <c r="L3" s="1" t="n">
        <f aca="false">(J3-I3)/I3</f>
        <v>0.139742857142857</v>
      </c>
      <c r="M3" s="1" t="n">
        <f aca="false">IF(AND(H3&gt;=16.241,B3&gt;=3.35),6.4,IF(AND(D3&gt;=0.75,A3&lt;5.15,B3&lt;3.35),4.1,IF(AND(D3&gt;=1.5,H3&lt;16.241,B3&gt;=3.35),5.767,IF(AND(B3&gt;=3.25,D3&lt;0.75,A3&lt;5.15,B3&lt;3.35),1.58,IF(AND(A3&lt;4.95,D3&lt;1.5,H3&lt;16.241,B3&gt;=3.35),1.4,IF(AND(A3&lt;4.5,B3&lt;3.25,D3&lt;0.75,A3&lt;5.15,B3&lt;3.35),1.26,IF(AND(A3&gt;=4.5,B3&lt;3.25,D3&lt;0.75,A3&lt;5.15,B3&lt;3.35),1.48,IF(AND(G3&lt;0.356,H3&lt;12.557,D3&lt;1.45,A3&gt;=5.15,B3&lt;3.35),4.267,IF(AND(D3&lt;1.25,H3&gt;=12.557,D3&lt;1.45,A3&gt;=5.15,B3&lt;3.35),4.05,IF(AND(D3&gt;=1.35,G3&gt;=0.356,H3&lt;12.557,D3&lt;1.45,A3&gt;=5.15,B3&lt;3.35),4.25,IF(AND(H3&lt;15.086,D3&gt;=1.25,H3&gt;=12.557,D3&lt;1.45,A3&gt;=5.15,B3&lt;3.35),4.4,IF(AND(F3&lt;2.5,G3&gt;=0.44,D3&lt;2.05,D3&gt;=1.45,A3&gt;=5.15,B3&lt;3.35),4.7,IF(AND(H3&lt;10.391,B3&lt;3.15,D3&gt;=2.05,D3&gt;=1.45,A3&gt;=5.15,B3&lt;3.35),5.1,IF(AND(G3&lt;0.505,B3&gt;=3.15,D3&gt;=2.05,D3&gt;=1.45,A3&gt;=5.15,B3&lt;3.35),5.7,IF(AND(G3&gt;=0.505,B3&gt;=3.15,D3&gt;=2.05,D3&gt;=1.45,A3&gt;=5.15,B3&lt;3.35),5.95,IF(AND(D3&gt;=0.5,G3&lt;0.905,A3&gt;=4.95,D3&lt;1.5,H3&lt;16.241,B3&gt;=3.35),1.6,IF(AND(B3&lt;3.6,G3&gt;=0.905,A3&gt;=4.95,D3&lt;1.5,H3&lt;16.241,B3&gt;=3.35),1.7,IF(AND(B3&gt;=3.6,G3&gt;=0.905,A3&gt;=4.95,D3&lt;1.5,H3&lt;16.241,B3&gt;=3.35),1.767,IF(AND(A3&gt;=5.7,D3&lt;1.35,G3&gt;=0.356,H3&lt;12.557,D3&lt;1.45,A3&gt;=5.15,B3&lt;3.35),3.9,IF(AND(A3&lt;6.35,H3&gt;=15.086,D3&gt;=1.25,H3&gt;=12.557,D3&lt;1.45,A3&gt;=5.15,B3&lt;3.35),4.7,IF(AND(A3&gt;=6.35,H3&gt;=15.086,D3&gt;=1.25,H3&gt;=12.557,D3&lt;1.45,A3&gt;=5.15,B3&lt;3.35),4.6,IF(AND(H3&lt;9.252,D3&lt;1.55,G3&lt;0.44,D3&lt;2.05,D3&gt;=1.45,A3&gt;=5.15,B3&lt;3.35),5.08,IF(AND(H3&gt;=9.252,D3&lt;1.55,G3&lt;0.44,D3&lt;2.05,D3&gt;=1.45,A3&gt;=5.15,B3&lt;3.35),4.7,IF(AND(H3&lt;8.477,D3&gt;=1.55,G3&lt;0.44,D3&lt;2.05,D3&gt;=1.45,A3&gt;=5.15,B3&lt;3.35),5.1,IF(AND(H3&gt;=8.477,D3&gt;=1.55,G3&lt;0.44,D3&lt;2.05,D3&gt;=1.45,A3&gt;=5.15,B3&lt;3.35),5.4,IF(AND(H3&lt;8.435,F3&gt;=2.5,G3&gt;=0.44,D3&lt;2.05,D3&gt;=1.45,A3&gt;=5.15,B3&lt;3.35),5.1,IF(AND(H3&gt;=8.435,F3&gt;=2.5,G3&gt;=0.44,D3&lt;2.05,D3&gt;=1.45,A3&gt;=5.15,B3&lt;3.35),4.86,IF(AND(G3&lt;0.543,H3&gt;=10.391,B3&lt;3.15,D3&gt;=2.05,D3&gt;=1.45,A3&gt;=5.15,B3&lt;3.35),5.56,IF(AND(G3&gt;=0.543,H3&gt;=10.391,B3&lt;3.15,D3&gt;=2.05,D3&gt;=1.45,A3&gt;=5.15,B3&lt;3.35),5.8,IF(AND(A3&lt;5.05,D3&lt;0.5,G3&lt;0.905,A3&gt;=4.95,D3&lt;1.5,H3&lt;16.241,B3&gt;=3.35),1.3,IF(AND(H3&lt;6.583,A3&lt;5.7,D3&lt;1.35,G3&gt;=0.356,H3&lt;12.557,D3&lt;1.45,A3&gt;=5.15,B3&lt;3.35),4,IF(AND(G3&lt;0.585,A3&gt;=5.05,D3&lt;0.5,G3&lt;0.905,A3&gt;=4.95,D3&lt;1.5,H3&lt;16.241,B3&gt;=3.35),1.475,IF(AND(G3&lt;0.62,H3&gt;=6.583,A3&lt;5.7,D3&lt;1.35,G3&gt;=0.356,H3&lt;12.557,D3&lt;1.45,A3&gt;=5.15,B3&lt;3.35),3.75,IF(AND(G3&gt;=0.62,H3&gt;=6.583,A3&lt;5.7,D3&lt;1.35,G3&gt;=0.356,H3&lt;12.557,D3&lt;1.45,A3&gt;=5.15,B3&lt;3.35),3.6,IF(AND(B3&lt;3.75,G3&gt;=0.585,A3&gt;=5.05,D3&lt;0.5,G3&lt;0.905,A3&gt;=4.95,D3&lt;1.5,H3&lt;16.241,B3&gt;=3.35),1.5,IF(AND(B3&gt;=3.75,G3&gt;=0.585,A3&gt;=5.05,D3&lt;0.5,G3&lt;0.905,A3&gt;=4.95,D3&lt;1.5,H3&lt;16.241,B3&gt;=3.35),1.6,"shouldnthappen"))))))))))))))))))))))))))))))))))))</f>
        <v>1.7</v>
      </c>
      <c r="N3" s="1" t="n">
        <f aca="false">IF(AND(H3&lt;5.245,B3&lt;3.65,F3&lt;1.5),1,IF(AND(H3&gt;=14.096,B3&gt;=3.65,F3&lt;1.5),1.65,IF(AND(A3&gt;=5.45,H3&gt;=5.245,B3&lt;3.65,F3&lt;1.5),1.3,IF(AND(H3&gt;=13.586,H3&lt;14.096,B3&gt;=3.65,F3&lt;1.5),1.3,IF(AND(H3&lt;10.258,D3&lt;1.25,F3&lt;2.5,F3&gt;=1.5),3.38,IF(AND(H3&lt;6.982,D3&gt;=1.25,F3&lt;2.5,F3&gt;=1.5),3.96,IF(AND(H3&gt;=13.646,D3&lt;2.05,F3&gt;=2.5,F3&gt;=1.5),6.1,IF(AND(B3&lt;3.05,A3&lt;5.45,H3&gt;=5.245,B3&lt;3.65,F3&lt;1.5),1.375,IF(AND(H3&lt;6.543,H3&lt;13.586,H3&lt;14.096,B3&gt;=3.65,F3&lt;1.5),1.4,IF(AND(H3&gt;=6.543,H3&lt;13.586,H3&lt;14.096,B3&gt;=3.65,F3&lt;1.5),1.5,IF(AND(H3&lt;11.522,H3&gt;=10.258,D3&lt;1.25,F3&lt;2.5,F3&gt;=1.5),3.733,IF(AND(H3&gt;=11.522,H3&gt;=10.258,D3&lt;1.25,F3&lt;2.5,F3&gt;=1.5),3.92,IF(AND(H3&lt;5.767,H3&lt;13.646,D3&lt;2.05,F3&gt;=2.5,F3&gt;=1.5),4.5,IF(AND(A3&lt;6.8,B3&lt;3.15,D3&gt;=2.05,F3&gt;=2.5,F3&gt;=1.5),5.6,IF(AND(A3&gt;=6.8,B3&lt;3.15,D3&gt;=2.05,F3&gt;=2.5,F3&gt;=1.5),5.1,IF(AND(B3&lt;3.25,B3&gt;=3.15,D3&gt;=2.05,F3&gt;=2.5,F3&gt;=1.5),5.8,IF(AND(B3&gt;=3.25,B3&gt;=3.15,D3&gt;=2.05,F3&gt;=2.5,F3&gt;=1.5),5.65,IF(AND(B3&lt;3.15,B3&gt;=3.05,A3&lt;5.45,H3&gt;=5.245,B3&lt;3.65,F3&lt;1.5),1.5,IF(AND(G3&gt;=0.735,H3&lt;13.665,H3&gt;=6.982,D3&gt;=1.25,F3&lt;2.5,F3&gt;=1.5),4.2,IF(AND(H3&lt;14.03,H3&gt;=13.665,H3&gt;=6.982,D3&gt;=1.25,F3&lt;2.5,F3&gt;=1.5),4.8,IF(AND(A3&gt;=6.6,H3&gt;=5.767,H3&lt;13.646,D3&lt;2.05,F3&gt;=2.5,F3&gt;=1.5),6.05,IF(AND(G3&gt;=0.934,B3&gt;=3.15,B3&gt;=3.05,A3&lt;5.45,H3&gt;=5.245,B3&lt;3.65,F3&lt;1.5),1.7,IF(AND(D3&gt;=1.55,G3&lt;0.735,H3&lt;13.665,H3&gt;=6.982,D3&gt;=1.25,F3&lt;2.5,F3&gt;=1.5),5.1,IF(AND(D3&lt;1.45,H3&gt;=14.03,H3&gt;=13.665,H3&gt;=6.982,D3&gt;=1.25,F3&lt;2.5,F3&gt;=1.5),4.7,IF(AND(D3&gt;=1.45,H3&gt;=14.03,H3&gt;=13.665,H3&gt;=6.982,D3&gt;=1.25,F3&lt;2.5,F3&gt;=1.5),4.5,IF(AND(A3&gt;=6.2,A3&lt;6.6,H3&gt;=5.767,H3&lt;13.646,D3&lt;2.05,F3&gt;=2.5,F3&gt;=1.5),5.325,IF(AND(B3&lt;3.25,G3&lt;0.934,B3&gt;=3.15,B3&gt;=3.05,A3&lt;5.45,H3&gt;=5.245,B3&lt;3.65,F3&lt;1.5),1.3,IF(AND(D3&lt;1.35,D3&lt;1.55,G3&lt;0.735,H3&lt;13.665,H3&gt;=6.982,D3&gt;=1.25,F3&lt;2.5,F3&gt;=1.5),4.25,IF(AND(H3&lt;8.435,A3&lt;6.2,A3&lt;6.6,H3&gt;=5.767,H3&lt;13.646,D3&lt;2.05,F3&gt;=2.5,F3&gt;=1.5),5.1,IF(AND(H3&gt;=8.435,A3&lt;6.2,A3&lt;6.6,H3&gt;=5.767,H3&lt;13.646,D3&lt;2.05,F3&gt;=2.5,F3&gt;=1.5),4.9,IF(AND(A3&gt;=5.15,B3&gt;=3.25,G3&lt;0.934,B3&gt;=3.15,B3&gt;=3.05,A3&lt;5.45,H3&gt;=5.245,B3&lt;3.65,F3&lt;1.5),1.5,IF(AND(B3&lt;2.9,D3&gt;=1.35,D3&lt;1.55,G3&lt;0.735,H3&lt;13.665,H3&gt;=6.982,D3&gt;=1.25,F3&lt;2.5,F3&gt;=1.5),4.6,IF(AND(B3&gt;=2.9,D3&gt;=1.35,D3&lt;1.55,G3&lt;0.735,H3&lt;13.665,H3&gt;=6.982,D3&gt;=1.25,F3&lt;2.5,F3&gt;=1.5),4.52,IF(AND(G3&gt;=0.862,A3&lt;5.15,B3&gt;=3.25,G3&lt;0.934,B3&gt;=3.15,B3&gt;=3.05,A3&lt;5.45,H3&gt;=5.245,B3&lt;3.65,F3&lt;1.5),1.5,IF(AND(H3&lt;9.35,G3&lt;0.862,A3&lt;5.15,B3&gt;=3.25,G3&lt;0.934,B3&gt;=3.15,B3&gt;=3.05,A3&lt;5.45,H3&gt;=5.245,B3&lt;3.65,F3&lt;1.5),1.38,IF(AND(H3&gt;=9.35,G3&lt;0.862,A3&lt;5.15,B3&gt;=3.25,G3&lt;0.934,B3&gt;=3.15,B3&gt;=3.05,A3&lt;5.45,H3&gt;=5.245,B3&lt;3.65,F3&lt;1.5),1.4,"shouldnthappen"))))))))))))))))))))))))))))))))))))</f>
        <v>1.7</v>
      </c>
      <c r="O3" s="1" t="n">
        <f aca="false">IF(AND(B3&lt;2.75,A3&lt;5.55),3.96,IF(AND(H3&lt;9.205,A3&lt;5.9,A3&gt;=5.55),3.85,IF(AND(A3&lt;4.35,D3&lt;0.35,B3&gt;=2.75,A3&lt;5.55),1.1,IF(AND(B3&lt;3.65,D3&gt;=0.35,B3&gt;=2.75,A3&lt;5.55),1.65,IF(AND(B3&gt;=3.65,D3&gt;=0.35,B3&gt;=2.75,A3&lt;5.55),1.9,IF(AND(G3&gt;=0.732,H3&gt;=9.205,A3&lt;5.9,A3&gt;=5.55),4.9,IF(AND(G3&lt;0.273,G3&lt;0.732,H3&gt;=9.205,A3&lt;5.9,A3&gt;=5.55),4.5,IF(AND(A3&lt;6.3,G3&lt;0.422,F3&lt;2.5,A3&gt;=5.9,A3&gt;=5.55),5.1,IF(AND(A3&gt;=6.3,G3&lt;0.422,F3&lt;2.5,A3&gt;=5.9,A3&gt;=5.55),4.76,IF(AND(B3&lt;2.4,G3&gt;=0.422,F3&lt;2.5,A3&gt;=5.9,A3&gt;=5.55),4.45,IF(AND(A3&gt;=7,G3&gt;=0.628,F3&gt;=2.5,A3&gt;=5.9,A3&gt;=5.55),6.45,IF(AND(D3&lt;0.15,H3&lt;13.924,A3&gt;=4.35,D3&lt;0.35,B3&gt;=2.75,A3&lt;5.55),1.5,IF(AND(B3&lt;3.15,H3&gt;=13.924,A3&gt;=4.35,D3&lt;0.35,B3&gt;=2.75,A3&lt;5.55),1.56,IF(AND(B3&gt;=3.15,H3&gt;=13.924,A3&gt;=4.35,D3&lt;0.35,B3&gt;=2.75,A3&lt;5.55),1.3,IF(AND(H3&lt;14.316,G3&gt;=0.273,G3&lt;0.732,H3&gt;=9.205,A3&lt;5.9,A3&gt;=5.55),3.95,IF(AND(H3&gt;=14.316,G3&gt;=0.273,G3&lt;0.732,H3&gt;=9.205,A3&lt;5.9,A3&gt;=5.55),4.1,IF(AND(A3&lt;6.2,B3&gt;=2.4,G3&gt;=0.422,F3&lt;2.5,A3&gt;=5.9,A3&gt;=5.55),4.3,IF(AND(A3&gt;=7.05,G3&lt;0.364,G3&lt;0.628,F3&gt;=2.5,A3&gt;=5.9,A3&gt;=5.55),6.1,IF(AND(A3&gt;=7.55,G3&gt;=0.364,G3&lt;0.628,F3&gt;=2.5,A3&gt;=5.9,A3&gt;=5.55),6.4,IF(AND(A3&lt;6.15,A3&lt;7,G3&gt;=0.628,F3&gt;=2.5,A3&gt;=5.9,A3&gt;=5.55),4.9,IF(AND(D3&lt;1.45,A3&gt;=6.2,B3&gt;=2.4,G3&gt;=0.422,F3&lt;2.5,A3&gt;=5.9,A3&gt;=5.55),4.64,IF(AND(D3&gt;=1.45,A3&gt;=6.2,B3&gt;=2.4,G3&gt;=0.422,F3&lt;2.5,A3&gt;=5.9,A3&gt;=5.55),4.9,IF(AND(D3&lt;1.65,A3&lt;7.05,G3&lt;0.364,G3&lt;0.628,F3&gt;=2.5,A3&gt;=5.9,A3&gt;=5.55),5.1,IF(AND(D3&gt;=2.35,A3&lt;7.55,G3&gt;=0.364,G3&lt;0.628,F3&gt;=2.5,A3&gt;=5.9,A3&gt;=5.55),5.633,IF(AND(D3&lt;2.15,A3&gt;=6.15,A3&lt;7,G3&gt;=0.628,F3&gt;=2.5,A3&gt;=5.9,A3&gt;=5.55),5.1,IF(AND(D3&gt;=2.15,A3&gt;=6.15,A3&lt;7,G3&gt;=0.628,F3&gt;=2.5,A3&gt;=5.9,A3&gt;=5.55),5.267,IF(AND(A3&lt;4.9,A3&lt;5.05,D3&gt;=0.15,H3&lt;13.924,A3&gt;=4.35,D3&lt;0.35,B3&gt;=2.75,A3&lt;5.55),1.375,IF(AND(A3&gt;=4.9,A3&lt;5.05,D3&gt;=0.15,H3&lt;13.924,A3&gt;=4.35,D3&lt;0.35,B3&gt;=2.75,A3&lt;5.55),1.3,IF(AND(A3&lt;5.45,A3&gt;=5.05,D3&gt;=0.15,H3&lt;13.924,A3&gt;=4.35,D3&lt;0.35,B3&gt;=2.75,A3&lt;5.55),1.475,IF(AND(A3&gt;=5.45,A3&gt;=5.05,D3&gt;=0.15,H3&lt;13.924,A3&gt;=4.35,D3&lt;0.35,B3&gt;=2.75,A3&lt;5.55),1.4,IF(AND(B3&gt;=3.25,D3&lt;2.35,A3&lt;7.55,G3&gt;=0.364,G3&lt;0.628,F3&gt;=2.5,A3&gt;=5.9,A3&gt;=5.55),5.7,IF(AND(G3&lt;0.006,G3&lt;0.107,D3&gt;=1.65,A3&lt;7.05,G3&lt;0.364,G3&lt;0.628,F3&gt;=2.5,A3&gt;=5.9,A3&gt;=5.55),5.5,IF(AND(G3&gt;=0.006,G3&lt;0.107,D3&gt;=1.65,A3&lt;7.05,G3&lt;0.364,G3&lt;0.628,F3&gt;=2.5,A3&gt;=5.9,A3&gt;=5.55),5.667,IF(AND(D3&lt;2.2,G3&gt;=0.107,D3&gt;=1.65,A3&lt;7.05,G3&lt;0.364,G3&lt;0.628,F3&gt;=2.5,A3&gt;=5.9,A3&gt;=5.55),5.35,IF(AND(D3&gt;=2.2,G3&gt;=0.107,D3&gt;=1.65,A3&lt;7.05,G3&lt;0.364,G3&lt;0.628,F3&gt;=2.5,A3&gt;=5.9,A3&gt;=5.55),5.2,IF(AND(D3&lt;2.25,B3&lt;3.25,D3&lt;2.35,A3&lt;7.55,G3&gt;=0.364,G3&lt;0.628,F3&gt;=2.5,A3&gt;=5.9,A3&gt;=5.55),5.8,IF(AND(D3&gt;=2.25,B3&lt;3.25,D3&lt;2.35,A3&lt;7.55,G3&gt;=0.364,G3&lt;0.628,F3&gt;=2.5,A3&gt;=5.9,A3&gt;=5.55),5.9,"shouldnthappen")))))))))))))))))))))))))))))))))))))</f>
        <v>1.3</v>
      </c>
      <c r="P3" s="1" t="n">
        <f aca="false">IF(AND(D3&gt;=0.75,A3&lt;5.55),3.9,IF(AND(H3&lt;7.482,A3&gt;=5.55),3.45,IF(AND(B3&gt;=3.15,B3&lt;3.25,D3&lt;0.75,A3&lt;5.55),1.262,IF(AND(G3&gt;=0.446,B3&lt;3.15,B3&lt;3.25,D3&lt;0.75,A3&lt;5.55),1.1,IF(AND(G3&lt;0.408,A3&lt;5.05,B3&gt;=3.25,D3&lt;0.75,A3&lt;5.55),1.4,IF(AND(G3&gt;=0.408,A3&lt;5.05,B3&gt;=3.25,D3&lt;0.75,A3&lt;5.55),1.233,IF(AND(G3&gt;=0.676,A3&gt;=5.05,B3&gt;=3.25,D3&lt;0.75,A3&lt;5.55),1.72,IF(AND(H3&lt;9.386,A3&lt;5.85,F3&lt;2.5,H3&gt;=7.482,A3&gt;=5.55),3.5,IF(AND(H3&gt;=9.386,A3&lt;5.85,F3&lt;2.5,H3&gt;=7.482,A3&gt;=5.55),4.275,IF(AND(H3&gt;=16.284,G3&lt;0.865,F3&gt;=2.5,H3&gt;=7.482,A3&gt;=5.55),6.6,IF(AND(G3&lt;0.912,G3&gt;=0.865,F3&gt;=2.5,H3&gt;=7.482,A3&gt;=5.55),4.8,IF(AND(G3&gt;=0.912,G3&gt;=0.865,F3&gt;=2.5,H3&gt;=7.482,A3&gt;=5.55),5.175,IF(AND(A3&gt;=4.95,G3&lt;0.446,B3&lt;3.15,B3&lt;3.25,D3&lt;0.75,A3&lt;5.55),1.6,IF(AND(H3&gt;=12.974,G3&lt;0.676,A3&gt;=5.05,B3&gt;=3.25,D3&lt;0.75,A3&lt;5.55),1.3,IF(AND(D3&lt;1.45,H3&lt;13.531,A3&gt;=5.85,F3&lt;2.5,H3&gt;=7.482,A3&gt;=5.55),4.2,IF(AND(D3&gt;=1.45,H3&lt;13.531,A3&gt;=5.85,F3&lt;2.5,H3&gt;=7.482,A3&gt;=5.55),4.967,IF(AND(G3&lt;0.187,H3&gt;=13.531,A3&gt;=5.85,F3&lt;2.5,H3&gt;=7.482,A3&gt;=5.55),5,IF(AND(H3&gt;=12.675,A3&lt;4.95,G3&lt;0.446,B3&lt;3.15,B3&lt;3.25,D3&lt;0.75,A3&lt;5.55),1.5,IF(AND(H3&lt;10.826,H3&lt;12.974,G3&lt;0.676,A3&gt;=5.05,B3&gt;=3.25,D3&lt;0.75,A3&lt;5.55),1.46,IF(AND(H3&gt;=10.826,H3&lt;12.974,G3&lt;0.676,A3&gt;=5.05,B3&gt;=3.25,D3&lt;0.75,A3&lt;5.55),1.4,IF(AND(A3&lt;6.15,G3&gt;=0.187,H3&gt;=13.531,A3&gt;=5.85,F3&lt;2.5,H3&gt;=7.482,A3&gt;=5.55),4.7,IF(AND(A3&lt;6.85,B3&lt;2.95,H3&lt;16.284,G3&lt;0.865,F3&gt;=2.5,H3&gt;=7.482,A3&gt;=5.55),5.32,IF(AND(A3&gt;=6.85,B3&lt;2.95,H3&lt;16.284,G3&lt;0.865,F3&gt;=2.5,H3&gt;=7.482,A3&gt;=5.55),6.567,IF(AND(A3&lt;4.85,H3&lt;12.675,A3&lt;4.95,G3&lt;0.446,B3&lt;3.15,B3&lt;3.25,D3&lt;0.75,A3&lt;5.55),1.4,IF(AND(A3&gt;=4.85,H3&lt;12.675,A3&lt;4.95,G3&lt;0.446,B3&lt;3.15,B3&lt;3.25,D3&lt;0.75,A3&lt;5.55),1.5,IF(AND(B3&lt;3.1,A3&gt;=6.15,G3&gt;=0.187,H3&gt;=13.531,A3&gt;=5.85,F3&lt;2.5,H3&gt;=7.482,A3&gt;=5.55),4.467,IF(AND(B3&gt;=3.1,A3&gt;=6.15,G3&gt;=0.187,H3&gt;=13.531,A3&gt;=5.85,F3&lt;2.5,H3&gt;=7.482,A3&gt;=5.55),4.7,IF(AND(G3&gt;=0.379,B3&lt;3.15,B3&gt;=2.95,H3&lt;16.284,G3&lt;0.865,F3&gt;=2.5,H3&gt;=7.482,A3&gt;=5.55),5.733,IF(AND(A3&lt;6.6,B3&gt;=3.15,B3&gt;=2.95,H3&lt;16.284,G3&lt;0.865,F3&gt;=2.5,H3&gt;=7.482,A3&gt;=5.55),5.38,IF(AND(A3&lt;6.7,G3&lt;0.379,B3&lt;3.15,B3&gt;=2.95,H3&lt;16.284,G3&lt;0.865,F3&gt;=2.5,H3&gt;=7.482,A3&gt;=5.55),5.3,IF(AND(A3&gt;=6.7,G3&lt;0.379,B3&lt;3.15,B3&gt;=2.95,H3&lt;16.284,G3&lt;0.865,F3&gt;=2.5,H3&gt;=7.482,A3&gt;=5.55),5.16,IF(AND(A3&lt;7.05,A3&gt;=6.6,B3&gt;=3.15,B3&gt;=2.95,H3&lt;16.284,G3&lt;0.865,F3&gt;=2.5,H3&gt;=7.482,A3&gt;=5.55),5.78,IF(AND(A3&gt;=7.05,A3&gt;=6.6,B3&gt;=3.15,B3&gt;=2.95,H3&lt;16.284,G3&lt;0.865,F3&gt;=2.5,H3&gt;=7.482,A3&gt;=5.55),6.1,"shouldnthappen")))))))))))))))))))))))))))))))))</f>
        <v>1.72</v>
      </c>
      <c r="Q3" s="1" t="n">
        <f aca="false">IF(AND(G3&gt;=0.422,B3&lt;3.25,F3&lt;1.5),1.25,IF(AND(G3&gt;=0.082,G3&lt;0.125,F3&gt;=1.5),6.7,IF(AND(G3&lt;0.251,G3&lt;0.422,B3&lt;3.25,F3&lt;1.5),1.38,IF(AND(G3&gt;=0.251,G3&lt;0.422,B3&lt;3.25,F3&lt;1.5),1.55,IF(AND(G3&gt;=0.385,G3&lt;0.633,B3&gt;=3.25,F3&lt;1.5),1.367,IF(AND(B3&lt;3.35,G3&gt;=0.633,B3&gt;=3.25,F3&lt;1.5),1.7,IF(AND(A3&lt;5.85,G3&lt;0.082,G3&lt;0.125,F3&gt;=1.5),4.5,IF(AND(F3&gt;=2.5,D3&lt;1.6,G3&gt;=0.125,F3&gt;=1.5),5.05,IF(AND(H3&gt;=16.774,D3&gt;=1.6,G3&gt;=0.125,F3&gt;=1.5),6.4,IF(AND(D3&gt;=0.5,G3&lt;0.385,G3&lt;0.633,B3&gt;=3.25,F3&lt;1.5),1.6,IF(AND(B3&lt;3.6,B3&gt;=3.35,G3&gt;=0.633,B3&gt;=3.25,F3&lt;1.5),1.55,IF(AND(B3&gt;=3.6,B3&gt;=3.35,G3&gt;=0.633,B3&gt;=3.25,F3&lt;1.5),1.6,IF(AND(D3&lt;1.65,A3&gt;=5.85,G3&lt;0.082,G3&lt;0.125,F3&gt;=1.5),4.7,IF(AND(A3&lt;5.3,F3&lt;2.5,D3&lt;1.6,G3&gt;=0.125,F3&gt;=1.5),3.15,IF(AND(B3&gt;=3.2,H3&lt;16.774,D3&gt;=1.6,G3&gt;=0.125,F3&gt;=1.5),5.675,IF(AND(H3&lt;11.767,D3&lt;0.5,G3&lt;0.385,G3&lt;0.633,B3&gt;=3.25,F3&lt;1.5),1.5,IF(AND(H3&gt;=11.767,D3&lt;0.5,G3&lt;0.385,G3&lt;0.633,B3&gt;=3.25,F3&lt;1.5),1.367,IF(AND(H3&lt;8.367,D3&gt;=1.65,A3&gt;=5.85,G3&lt;0.082,G3&lt;0.125,F3&gt;=1.5),5.7,IF(AND(H3&gt;=8.367,D3&gt;=1.65,A3&gt;=5.85,G3&lt;0.082,G3&lt;0.125,F3&gt;=1.5),5.575,IF(AND(A3&gt;=7.1,B3&lt;3.2,H3&lt;16.774,D3&gt;=1.6,G3&gt;=0.125,F3&gt;=1.5),6.3,IF(AND(H3&gt;=15.395,B3&lt;2.85,A3&gt;=5.3,F3&lt;2.5,D3&lt;1.6,G3&gt;=0.125,F3&gt;=1.5),4.8,IF(AND(H3&lt;8.486,B3&gt;=2.85,A3&gt;=5.3,F3&lt;2.5,D3&lt;1.6,G3&gt;=0.125,F3&gt;=1.5),3.85,IF(AND(D3&gt;=2.1,A3&lt;7.1,B3&lt;3.2,H3&lt;16.774,D3&gt;=1.6,G3&gt;=0.125,F3&gt;=1.5),5.5,IF(AND(B3&gt;=2.75,H3&lt;15.395,B3&lt;2.85,A3&gt;=5.3,F3&lt;2.5,D3&lt;1.6,G3&gt;=0.125,F3&gt;=1.5),4.489,IF(AND(H3&gt;=15.168,H3&gt;=8.486,B3&gt;=2.85,A3&gt;=5.3,F3&lt;2.5,D3&lt;1.6,G3&gt;=0.125,F3&gt;=1.5),4.7,IF(AND(G3&gt;=0.519,D3&lt;2.1,A3&lt;7.1,B3&lt;3.2,H3&lt;16.774,D3&gt;=1.6,G3&gt;=0.125,F3&gt;=1.5),4.925,IF(AND(G3&gt;=0.897,B3&lt;2.75,H3&lt;15.395,B3&lt;2.85,A3&gt;=5.3,F3&lt;2.5,D3&lt;1.6,G3&gt;=0.125,F3&gt;=1.5),4.567,IF(AND(A3&lt;5.65,H3&lt;15.168,H3&gt;=8.486,B3&gt;=2.85,A3&gt;=5.3,F3&lt;2.5,D3&lt;1.6,G3&gt;=0.125,F3&gt;=1.5),4.5,IF(AND(G3&lt;0.23,G3&lt;0.519,D3&lt;2.1,A3&lt;7.1,B3&lt;3.2,H3&lt;16.774,D3&gt;=1.6,G3&gt;=0.125,F3&gt;=1.5),5,IF(AND(A3&lt;5.9,G3&lt;0.897,B3&lt;2.75,H3&lt;15.395,B3&lt;2.85,A3&gt;=5.3,F3&lt;2.5,D3&lt;1.6,G3&gt;=0.125,F3&gt;=1.5),4.1,IF(AND(A3&gt;=5.9,G3&lt;0.897,B3&lt;2.75,H3&lt;15.395,B3&lt;2.85,A3&gt;=5.3,F3&lt;2.5,D3&lt;1.6,G3&gt;=0.125,F3&gt;=1.5),4.5,IF(AND(A3&lt;6.05,A3&gt;=5.65,H3&lt;15.168,H3&gt;=8.486,B3&gt;=2.85,A3&gt;=5.3,F3&lt;2.5,D3&lt;1.6,G3&gt;=0.125,F3&gt;=1.5),4.2,IF(AND(A3&gt;=6.05,A3&gt;=5.65,H3&lt;15.168,H3&gt;=8.486,B3&gt;=2.85,A3&gt;=5.3,F3&lt;2.5,D3&lt;1.6,G3&gt;=0.125,F3&gt;=1.5),4.35,IF(AND(D3&lt;1.95,G3&gt;=0.23,G3&lt;0.519,D3&lt;2.1,A3&lt;7.1,B3&lt;3.2,H3&lt;16.774,D3&gt;=1.6,G3&gt;=0.125,F3&gt;=1.5),5.3,IF(AND(D3&gt;=1.95,G3&gt;=0.23,G3&lt;0.519,D3&lt;2.1,A3&lt;7.1,B3&lt;3.2,H3&lt;16.774,D3&gt;=1.6,G3&gt;=0.125,F3&gt;=1.5),5.2,"shouldnthappen")))))))))))))))))))))))))))))))))))</f>
        <v>1.55</v>
      </c>
      <c r="R3" s="1" t="n">
        <f aca="false">IF(AND(G3&gt;=0.901,F3&lt;1.5),1.9,IF(AND(H3&lt;5.523,D3&lt;0.35,G3&lt;0.901,F3&lt;1.5),1,IF(AND(B3&lt;3.6,D3&gt;=0.35,G3&lt;0.901,F3&lt;1.5),1.575,IF(AND(B3&gt;=3.6,D3&gt;=0.35,G3&lt;0.901,F3&lt;1.5),1.5,IF(AND(G3&gt;=0.837,D3&lt;1.15,D3&lt;1.45,F3&gt;=1.5),3,IF(AND(G3&gt;=0.66,D3&gt;=1.15,D3&lt;1.45,F3&gt;=1.5),4,IF(AND(F3&gt;=2.5,D3&lt;1.55,D3&gt;=1.45,F3&gt;=1.5),5.025,IF(AND(F3&lt;2.5,D3&gt;=1.55,D3&gt;=1.45,F3&gt;=1.5),4.933,IF(AND(B3&lt;2.45,G3&lt;0.837,D3&lt;1.15,D3&lt;1.45,F3&gt;=1.5),3.3,IF(AND(B3&gt;=2.45,G3&lt;0.837,D3&lt;1.15,D3&lt;1.45,F3&gt;=1.5),3.86,IF(AND(B3&gt;=3.05,F3&lt;2.5,D3&lt;1.55,D3&gt;=1.45,F3&gt;=1.5),4.8,IF(AND(D3&gt;=2.45,F3&gt;=2.5,D3&gt;=1.55,D3&gt;=1.45,F3&gt;=1.5),5.875,IF(AND(H3&lt;13.187,G3&lt;0.217,H3&gt;=5.523,D3&lt;0.35,G3&lt;0.901,F3&lt;1.5),1.4,IF(AND(H3&gt;=13.187,G3&lt;0.217,H3&gt;=5.523,D3&lt;0.35,G3&lt;0.901,F3&lt;1.5),1.5,IF(AND(G3&lt;0.33,G3&gt;=0.217,H3&gt;=5.523,D3&lt;0.35,G3&lt;0.901,F3&lt;1.5),1.28,IF(AND(A3&lt;6.05,D3&lt;1.35,G3&lt;0.66,D3&gt;=1.15,D3&lt;1.45,F3&gt;=1.5),4.175,IF(AND(A3&gt;=6.05,D3&lt;1.35,G3&lt;0.66,D3&gt;=1.15,D3&lt;1.45,F3&gt;=1.5),4.3,IF(AND(A3&lt;5.65,D3&gt;=1.35,G3&lt;0.66,D3&gt;=1.15,D3&lt;1.45,F3&gt;=1.5),3.9,IF(AND(A3&gt;=5.65,D3&gt;=1.35,G3&lt;0.66,D3&gt;=1.15,D3&lt;1.45,F3&gt;=1.5),4.52,IF(AND(A3&lt;6.25,B3&lt;3.05,F3&lt;2.5,D3&lt;1.55,D3&gt;=1.45,F3&gt;=1.5),4.5,IF(AND(A3&gt;=6.25,B3&lt;3.05,F3&lt;2.5,D3&lt;1.55,D3&gt;=1.45,F3&gt;=1.5),4.675,IF(AND(A3&gt;=7.25,D3&lt;2.45,F3&gt;=2.5,D3&gt;=1.55,D3&gt;=1.45,F3&gt;=1.5),6.433,IF(AND(D3&gt;=0.25,G3&gt;=0.33,G3&gt;=0.217,H3&gt;=5.523,D3&lt;0.35,G3&lt;0.901,F3&lt;1.5),1.4,IF(AND(A3&lt;6.15,A3&lt;7.25,D3&lt;2.45,F3&gt;=2.5,D3&gt;=1.55,D3&gt;=1.45,F3&gt;=1.5),5.025,IF(AND(H3&lt;6.439,D3&lt;0.25,G3&gt;=0.33,G3&gt;=0.217,H3&gt;=5.523,D3&lt;0.35,G3&lt;0.901,F3&lt;1.5),1.5,IF(AND(H3&gt;=6.439,D3&lt;0.25,G3&gt;=0.33,G3&gt;=0.217,H3&gt;=5.523,D3&lt;0.35,G3&lt;0.901,F3&lt;1.5),1.38,IF(AND(H3&gt;=13.711,A3&gt;=6.15,A3&lt;7.25,D3&lt;2.45,F3&gt;=2.5,D3&gt;=1.55,D3&gt;=1.45,F3&gt;=1.5),5.68,IF(AND(B3&gt;=3.3,H3&lt;13.711,A3&gt;=6.15,A3&lt;7.25,D3&lt;2.45,F3&gt;=2.5,D3&gt;=1.55,D3&gt;=1.45,F3&gt;=1.5),5.6,IF(AND(G3&lt;0.093,B3&lt;3.3,H3&lt;13.711,A3&gt;=6.15,A3&lt;7.25,D3&lt;2.45,F3&gt;=2.5,D3&gt;=1.55,D3&gt;=1.45,F3&gt;=1.5),5.56,IF(AND(D3&lt;1.95,G3&gt;=0.093,B3&lt;3.3,H3&lt;13.711,A3&gt;=6.15,A3&lt;7.25,D3&lt;2.45,F3&gt;=2.5,D3&gt;=1.55,D3&gt;=1.45,F3&gt;=1.5),5.3,IF(AND(B3&lt;3.15,D3&gt;=1.95,G3&gt;=0.093,B3&lt;3.3,H3&lt;13.711,A3&gt;=6.15,A3&lt;7.25,D3&lt;2.45,F3&gt;=2.5,D3&gt;=1.55,D3&gt;=1.45,F3&gt;=1.5),5.1,IF(AND(B3&gt;=3.15,D3&gt;=1.95,G3&gt;=0.093,B3&lt;3.3,H3&lt;13.711,A3&gt;=6.15,A3&lt;7.25,D3&lt;2.45,F3&gt;=2.5,D3&gt;=1.55,D3&gt;=1.45,F3&gt;=1.5),5.15,"shouldnthappen"))))))))))))))))))))))))))))))))</f>
        <v>1.9</v>
      </c>
      <c r="S3" s="1" t="n">
        <f aca="false">IF(AND(G3&gt;=0.859,D3&gt;=0.35,F3&lt;1.5),1.9,IF(AND(D3&lt;1.75,F3&gt;=2.5,F3&gt;=1.5),4.867,IF(AND(H3&lt;8.42,A3&lt;5.05,D3&lt;0.35,F3&lt;1.5),1.42,IF(AND(H3&gt;=14.877,A3&gt;=5.05,D3&lt;0.35,F3&lt;1.5),1.3,IF(AND(B3&lt;3.35,G3&lt;0.859,D3&gt;=0.35,F3&lt;1.5),1.7,IF(AND(B3&gt;=3.35,G3&lt;0.859,D3&gt;=0.35,F3&lt;1.5),1.5,IF(AND(A3&gt;=6.05,B3&lt;2.75,F3&lt;2.5,F3&gt;=1.5),4.733,IF(AND(G3&gt;=0.68,B3&gt;=2.75,F3&lt;2.5,F3&gt;=1.5),4.025,IF(AND(H3&gt;=16.284,D3&gt;=1.75,F3&gt;=2.5,F3&gt;=1.5),6.6,IF(AND(A3&lt;4.35,H3&gt;=8.42,A3&lt;5.05,D3&lt;0.35,F3&lt;1.5),1.1,IF(AND(G3&gt;=0.948,H3&lt;14.877,A3&gt;=5.05,D3&lt;0.35,F3&lt;1.5),1.7,IF(AND(A3&lt;5.3,A3&lt;6.05,B3&lt;2.75,F3&lt;2.5,F3&gt;=1.5),3,IF(AND(H3&gt;=15.168,G3&lt;0.68,B3&gt;=2.75,F3&lt;2.5,F3&gt;=1.5),4.75,IF(AND(H3&gt;=14.005,A3&gt;=4.35,H3&gt;=8.42,A3&lt;5.05,D3&lt;0.35,F3&lt;1.5),1.375,IF(AND(A3&gt;=5.55,G3&lt;0.948,H3&lt;14.877,A3&gt;=5.05,D3&lt;0.35,F3&lt;1.5),1.7,IF(AND(H3&lt;12.363,A3&gt;=5.3,A3&lt;6.05,B3&lt;2.75,F3&lt;2.5,F3&gt;=1.5),3.825,IF(AND(H3&gt;=12.363,A3&gt;=5.3,A3&lt;6.05,B3&lt;2.75,F3&lt;2.5,F3&gt;=1.5),4.033,IF(AND(H3&gt;=14.508,H3&lt;15.168,G3&lt;0.68,B3&gt;=2.75,F3&lt;2.5,F3&gt;=1.5),4.2,IF(AND(D3&gt;=2.35,D3&gt;=2.2,H3&lt;16.284,D3&gt;=1.75,F3&gt;=2.5,F3&gt;=1.5),5.267,IF(AND(G3&lt;0.231,H3&lt;14.005,A3&gt;=4.35,H3&gt;=8.42,A3&lt;5.05,D3&lt;0.35,F3&lt;1.5),1.4,IF(AND(H3&gt;=14.494,A3&lt;5.55,G3&lt;0.948,H3&lt;14.877,A3&gt;=5.05,D3&lt;0.35,F3&lt;1.5),1.6,IF(AND(A3&lt;6.1,H3&lt;14.508,H3&lt;15.168,G3&lt;0.68,B3&gt;=2.75,F3&lt;2.5,F3&gt;=1.5),4.5,IF(AND(A3&lt;6.1,H3&lt;11.8,D3&lt;2.2,H3&lt;16.284,D3&gt;=1.75,F3&gt;=2.5,F3&gt;=1.5),4.95,IF(AND(A3&gt;=6.1,H3&lt;11.8,D3&lt;2.2,H3&lt;16.284,D3&gt;=1.75,F3&gt;=2.5,F3&gt;=1.5),5.333,IF(AND(B3&lt;2.75,H3&gt;=11.8,D3&lt;2.2,H3&lt;16.284,D3&gt;=1.75,F3&gt;=2.5,F3&gt;=1.5),5.1,IF(AND(B3&gt;=3.15,D3&lt;2.35,D3&gt;=2.2,H3&lt;16.284,D3&gt;=1.75,F3&gt;=2.5,F3&gt;=1.5),5.5,IF(AND(B3&gt;=3.35,G3&gt;=0.231,H3&lt;14.005,A3&gt;=4.35,H3&gt;=8.42,A3&lt;5.05,D3&lt;0.35,F3&lt;1.5),1.3,IF(AND(H3&lt;13.869,H3&lt;14.494,A3&lt;5.55,G3&lt;0.948,H3&lt;14.877,A3&gt;=5.05,D3&lt;0.35,F3&lt;1.5),1.5,IF(AND(H3&gt;=13.869,H3&lt;14.494,A3&lt;5.55,G3&lt;0.948,H3&lt;14.877,A3&gt;=5.05,D3&lt;0.35,F3&lt;1.5),1.4,IF(AND(G3&lt;0.636,A3&gt;=6.1,H3&lt;14.508,H3&lt;15.168,G3&lt;0.68,B3&gt;=2.75,F3&lt;2.5,F3&gt;=1.5),4.68,IF(AND(G3&gt;=0.636,A3&gt;=6.1,H3&lt;14.508,H3&lt;15.168,G3&lt;0.68,B3&gt;=2.75,F3&lt;2.5,F3&gt;=1.5),4.4,IF(AND(B3&lt;2.85,B3&gt;=2.75,H3&gt;=11.8,D3&lt;2.2,H3&lt;16.284,D3&gt;=1.75,F3&gt;=2.5,F3&gt;=1.5),6.7,IF(AND(H3&lt;10.626,B3&lt;3.15,D3&lt;2.35,D3&gt;=2.2,H3&lt;16.284,D3&gt;=1.75,F3&gt;=2.5,F3&gt;=1.5),5.1,IF(AND(H3&gt;=10.626,B3&lt;3.15,D3&lt;2.35,D3&gt;=2.2,H3&lt;16.284,D3&gt;=1.75,F3&gt;=2.5,F3&gt;=1.5),5.2,IF(AND(G3&lt;0.378,B3&lt;3.35,G3&gt;=0.231,H3&lt;14.005,A3&gt;=4.35,H3&gt;=8.42,A3&lt;5.05,D3&lt;0.35,F3&lt;1.5),1.2,IF(AND(G3&gt;=0.378,B3&lt;3.35,G3&gt;=0.231,H3&lt;14.005,A3&gt;=4.35,H3&gt;=8.42,A3&lt;5.05,D3&lt;0.35,F3&lt;1.5),1.3,IF(AND(A3&lt;6.2,B3&gt;=2.85,B3&gt;=2.75,H3&gt;=11.8,D3&lt;2.2,H3&lt;16.284,D3&gt;=1.75,F3&gt;=2.5,F3&gt;=1.5),4.9,IF(AND(G3&lt;0.388,A3&gt;=6.2,B3&gt;=2.85,B3&gt;=2.75,H3&gt;=11.8,D3&lt;2.2,H3&lt;16.284,D3&gt;=1.75,F3&gt;=2.5,F3&gt;=1.5),5.52,IF(AND(G3&gt;=0.388,A3&gt;=6.2,B3&gt;=2.85,B3&gt;=2.75,H3&gt;=11.8,D3&lt;2.2,H3&lt;16.284,D3&gt;=1.75,F3&gt;=2.5,F3&gt;=1.5),5.7,"shouldnthappen")))))))))))))))))))))))))))))))))))))))</f>
        <v>1.7</v>
      </c>
      <c r="T3" s="1" t="n">
        <f aca="false">IF(AND(D3&gt;=0.8,A3&lt;5.45),3.7,IF(AND(D3&gt;=0.35,D3&lt;0.8,A3&lt;5.45),1.56,IF(AND(G3&lt;0.164,F3&lt;2.5,A3&gt;=5.45),1.6,IF(AND(H3&gt;=16.718,F3&gt;=2.5,A3&gt;=5.45),6.4,IF(AND(G3&gt;=0.719,H3&lt;16.718,F3&gt;=2.5,A3&gt;=5.45),5.05,IF(AND(A3&lt;4.35,A3&lt;5.05,D3&lt;0.35,D3&lt;0.8,A3&lt;5.45),1.1,IF(AND(H3&gt;=14.494,A3&gt;=5.05,D3&lt;0.35,D3&lt;0.8,A3&lt;5.45),1.6,IF(AND(G3&lt;0.338,D3&lt;1.25,G3&gt;=0.164,F3&lt;2.5,A3&gt;=5.45),4.1,IF(AND(H3&lt;8.397,D3&gt;=1.25,G3&gt;=0.164,F3&lt;2.5,A3&gt;=5.45),4,IF(AND(H3&lt;11.031,H3&lt;14.494,A3&gt;=5.05,D3&lt;0.35,D3&lt;0.8,A3&lt;5.45),1.5,IF(AND(H3&gt;=11.031,H3&lt;14.494,A3&gt;=5.05,D3&lt;0.35,D3&lt;0.8,A3&lt;5.45),1.44,IF(AND(B3&lt;2.65,H3&gt;=8.397,D3&gt;=1.25,G3&gt;=0.164,F3&lt;2.5,A3&gt;=5.45),4.767,IF(AND(H3&lt;7.388,G3&lt;0.487,G3&lt;0.719,H3&lt;16.718,F3&gt;=2.5,A3&gt;=5.45),5.067,IF(AND(G3&lt;0.533,G3&gt;=0.487,G3&lt;0.719,H3&lt;16.718,F3&gt;=2.5,A3&gt;=5.45),5.8,IF(AND(G3&gt;=0.533,G3&gt;=0.487,G3&lt;0.719,H3&lt;16.718,F3&gt;=2.5,A3&gt;=5.45),5.86,IF(AND(B3&lt;3.25,A3&gt;=4.95,A3&gt;=4.35,A3&lt;5.05,D3&lt;0.35,D3&lt;0.8,A3&lt;5.45),1.2,IF(AND(A3&lt;5.6,H3&lt;11.218,G3&gt;=0.338,D3&lt;1.25,G3&gt;=0.164,F3&lt;2.5,A3&gt;=5.45),3.7,IF(AND(A3&gt;=5.6,H3&lt;11.218,G3&gt;=0.338,D3&lt;1.25,G3&gt;=0.164,F3&lt;2.5,A3&gt;=5.45),3.5,IF(AND(H3&lt;12.668,H3&gt;=11.218,G3&gt;=0.338,D3&lt;1.25,G3&gt;=0.164,F3&lt;2.5,A3&gt;=5.45),3.9,IF(AND(H3&gt;=12.668,H3&gt;=11.218,G3&gt;=0.338,D3&lt;1.25,G3&gt;=0.164,F3&lt;2.5,A3&gt;=5.45),4,IF(AND(H3&gt;=15.705,B3&gt;=2.65,H3&gt;=8.397,D3&gt;=1.25,G3&gt;=0.164,F3&lt;2.5,A3&gt;=5.45),4.8,IF(AND(B3&lt;2.75,H3&gt;=7.388,G3&lt;0.487,G3&lt;0.719,H3&lt;16.718,F3&gt;=2.5,A3&gt;=5.45),5.26,IF(AND(B3&lt;2.95,A3&lt;4.5,A3&lt;4.95,A3&gt;=4.35,A3&lt;5.05,D3&lt;0.35,D3&lt;0.8,A3&lt;5.45),1.4,IF(AND(B3&gt;=2.95,A3&lt;4.5,A3&lt;4.95,A3&gt;=4.35,A3&lt;5.05,D3&lt;0.35,D3&lt;0.8,A3&lt;5.45),1.3,IF(AND(H3&gt;=13.924,A3&gt;=4.5,A3&lt;4.95,A3&gt;=4.35,A3&lt;5.05,D3&lt;0.35,D3&lt;0.8,A3&lt;5.45),1.5,IF(AND(G3&lt;0.252,B3&gt;=3.25,A3&gt;=4.95,A3&gt;=4.35,A3&lt;5.05,D3&lt;0.35,D3&lt;0.8,A3&lt;5.45),1.4,IF(AND(G3&gt;=0.252,B3&gt;=3.25,A3&gt;=4.95,A3&gt;=4.35,A3&lt;5.05,D3&lt;0.35,D3&lt;0.8,A3&lt;5.45),1.32,IF(AND(G3&gt;=0.473,H3&lt;15.705,B3&gt;=2.65,H3&gt;=8.397,D3&gt;=1.25,G3&gt;=0.164,F3&lt;2.5,A3&gt;=5.45),4.7,IF(AND(B3&gt;=3.15,B3&gt;=2.75,H3&gt;=7.388,G3&lt;0.487,G3&lt;0.719,H3&lt;16.718,F3&gt;=2.5,A3&gt;=5.45),5.7,IF(AND(B3&lt;3.15,H3&lt;13.924,A3&gt;=4.5,A3&lt;4.95,A3&gt;=4.35,A3&lt;5.05,D3&lt;0.35,D3&lt;0.8,A3&lt;5.45),1.433,IF(AND(B3&gt;=3.15,H3&lt;13.924,A3&gt;=4.5,A3&lt;4.95,A3&gt;=4.35,A3&lt;5.05,D3&lt;0.35,D3&lt;0.8,A3&lt;5.45),1.4,IF(AND(H3&gt;=14.81,G3&lt;0.473,H3&lt;15.705,B3&gt;=2.65,H3&gt;=8.397,D3&gt;=1.25,G3&gt;=0.164,F3&lt;2.5,A3&gt;=5.45),4.2,IF(AND(A3&lt;6.65,B3&lt;3.15,B3&gt;=2.75,H3&gt;=7.388,G3&lt;0.487,G3&lt;0.719,H3&lt;16.718,F3&gt;=2.5,A3&gt;=5.45),5.6,IF(AND(A3&gt;=6.65,B3&lt;3.15,B3&gt;=2.75,H3&gt;=7.388,G3&lt;0.487,G3&lt;0.719,H3&lt;16.718,F3&gt;=2.5,A3&gt;=5.45),5.4,IF(AND(A3&lt;6.15,H3&lt;14.81,G3&lt;0.473,H3&lt;15.705,B3&gt;=2.65,H3&gt;=8.397,D3&gt;=1.25,G3&gt;=0.164,F3&lt;2.5,A3&gt;=5.45),4.5,IF(AND(A3&gt;=6.15,H3&lt;14.81,G3&lt;0.473,H3&lt;15.705,B3&gt;=2.65,H3&gt;=8.397,D3&gt;=1.25,G3&gt;=0.164,F3&lt;2.5,A3&gt;=5.45),4.4,"shouldnthappen"))))))))))))))))))))))))))))))))))))</f>
        <v>1.44</v>
      </c>
      <c r="U3" s="1" t="n">
        <f aca="false">IF(AND(G3&gt;=0.934,F3&lt;1.5),1.7,IF(AND(D3&lt;0.15,D3&lt;0.25,G3&lt;0.934,F3&lt;1.5),1.38,IF(AND(H3&gt;=14.379,D3&gt;=0.25,G3&lt;0.934,F3&lt;1.5),1.7,IF(AND(A3&lt;5.3,D3&lt;1.35,F3&lt;2.5,F3&gt;=1.5),3.15,IF(AND(H3&lt;7.148,D3&gt;=1.35,F3&lt;2.5,F3&gt;=1.5),3.9,IF(AND(G3&lt;0.352,A3&lt;6.15,F3&gt;=2.5,F3&gt;=1.5),4.5,IF(AND(G3&gt;=0.352,A3&lt;6.15,F3&gt;=2.5,F3&gt;=1.5),4.92,IF(AND(B3&lt;2.85,A3&gt;=6.15,F3&gt;=2.5,F3&gt;=1.5),6.2,IF(AND(D3&gt;=0.45,H3&lt;14.379,D3&gt;=0.25,G3&lt;0.934,F3&lt;1.5),1.65,IF(AND(G3&gt;=0.857,A3&gt;=5.3,D3&lt;1.35,F3&lt;2.5,F3&gt;=1.5),4.3,IF(AND(A3&gt;=7.25,B3&gt;=2.85,A3&gt;=6.15,F3&gt;=2.5,F3&gt;=1.5),6.425,IF(AND(H3&lt;9.499,A3&lt;5.05,D3&gt;=0.15,D3&lt;0.25,G3&lt;0.934,F3&lt;1.5),1.4,IF(AND(A3&gt;=5.45,A3&gt;=5.05,D3&gt;=0.15,D3&lt;0.25,G3&lt;0.934,F3&lt;1.5),1.3,IF(AND(B3&gt;=4.15,D3&lt;0.45,H3&lt;14.379,D3&gt;=0.25,G3&lt;0.934,F3&lt;1.5),1.5,IF(AND(A3&gt;=5.75,G3&lt;0.857,A3&gt;=5.3,D3&lt;1.35,F3&lt;2.5,F3&gt;=1.5),4.02,IF(AND(A3&lt;6.65,G3&lt;0.333,H3&gt;=7.148,D3&gt;=1.35,F3&lt;2.5,F3&gt;=1.5),4.475,IF(AND(A3&gt;=6.65,G3&lt;0.333,H3&gt;=7.148,D3&gt;=1.35,F3&lt;2.5,F3&gt;=1.5),4.8,IF(AND(D3&gt;=1.45,G3&gt;=0.333,H3&gt;=7.148,D3&gt;=1.35,F3&lt;2.5,F3&gt;=1.5),4.85,IF(AND(G3&gt;=0.861,A3&lt;7.25,B3&gt;=2.85,A3&gt;=6.15,F3&gt;=2.5,F3&gt;=1.5),5.2,IF(AND(G3&lt;0.571,H3&gt;=9.499,A3&lt;5.05,D3&gt;=0.15,D3&lt;0.25,G3&lt;0.934,F3&lt;1.5),1.2,IF(AND(G3&gt;=0.571,H3&gt;=9.499,A3&lt;5.05,D3&gt;=0.15,D3&lt;0.25,G3&lt;0.934,F3&lt;1.5),1.3,IF(AND(H3&lt;9.283,A3&lt;5.45,A3&gt;=5.05,D3&gt;=0.15,D3&lt;0.25,G3&lt;0.934,F3&lt;1.5),1.5,IF(AND(H3&gt;=9.283,A3&lt;5.45,A3&gt;=5.05,D3&gt;=0.15,D3&lt;0.25,G3&lt;0.934,F3&lt;1.5),1.425,IF(AND(A3&lt;4.9,B3&lt;4.15,D3&lt;0.45,H3&lt;14.379,D3&gt;=0.25,G3&lt;0.934,F3&lt;1.5),1.4,IF(AND(A3&gt;=4.9,B3&lt;4.15,D3&lt;0.45,H3&lt;14.379,D3&gt;=0.25,G3&lt;0.934,F3&lt;1.5),1.325,IF(AND(G3&lt;0.572,A3&lt;5.75,G3&lt;0.857,A3&gt;=5.3,D3&lt;1.35,F3&lt;2.5,F3&gt;=1.5),3.65,IF(AND(G3&gt;=0.572,A3&lt;5.75,G3&lt;0.857,A3&gt;=5.3,D3&lt;1.35,F3&lt;2.5,F3&gt;=1.5),3.9,IF(AND(A3&lt;6.75,D3&lt;1.45,G3&gt;=0.333,H3&gt;=7.148,D3&gt;=1.35,F3&lt;2.5,F3&gt;=1.5),4.4,IF(AND(A3&gt;=6.75,D3&lt;1.45,G3&gt;=0.333,H3&gt;=7.148,D3&gt;=1.35,F3&lt;2.5,F3&gt;=1.5),4.78,IF(AND(A3&lt;6.6,B3&lt;3.25,G3&lt;0.861,A3&lt;7.25,B3&gt;=2.85,A3&gt;=6.15,F3&gt;=2.5,F3&gt;=1.5),5.333,IF(AND(H3&lt;11.461,B3&gt;=3.25,G3&lt;0.861,A3&lt;7.25,B3&gt;=2.85,A3&gt;=6.15,F3&gt;=2.5,F3&gt;=1.5),6.025,IF(AND(H3&gt;=11.461,B3&gt;=3.25,G3&lt;0.861,A3&lt;7.25,B3&gt;=2.85,A3&gt;=6.15,F3&gt;=2.5,F3&gt;=1.5),5.667,IF(AND(H3&gt;=14.564,A3&gt;=6.6,B3&lt;3.25,G3&lt;0.861,A3&lt;7.25,B3&gt;=2.85,A3&gt;=6.15,F3&gt;=2.5,F3&gt;=1.5),5.4,IF(AND(D3&gt;=2.35,H3&lt;14.564,A3&gt;=6.6,B3&lt;3.25,G3&lt;0.861,A3&lt;7.25,B3&gt;=2.85,A3&gt;=6.15,F3&gt;=2.5,F3&gt;=1.5),5.6,IF(AND(A3&lt;6.85,D3&lt;2.35,H3&lt;14.564,A3&gt;=6.6,B3&lt;3.25,G3&lt;0.861,A3&lt;7.25,B3&gt;=2.85,A3&gt;=6.15,F3&gt;=2.5,F3&gt;=1.5),5.9,IF(AND(A3&gt;=6.85,D3&lt;2.35,H3&lt;14.564,A3&gt;=6.6,B3&lt;3.25,G3&lt;0.861,A3&lt;7.25,B3&gt;=2.85,A3&gt;=6.15,F3&gt;=2.5,F3&gt;=1.5),5.78,"shouldnthappen"))))))))))))))))))))))))))))))))))))</f>
        <v>1.7</v>
      </c>
      <c r="V3" s="1" t="n">
        <f aca="false">IF(AND(H3&lt;5.748,A3&lt;5.05,D3&lt;0.75),1,IF(AND(B3&lt;3.15,H3&gt;=5.748,A3&lt;5.05,D3&lt;0.75),1.475,IF(AND(G3&gt;=0.801,D3&lt;0.25,A3&gt;=5.05,D3&lt;0.75),1.7,IF(AND(D3&gt;=0.45,D3&gt;=0.25,A3&gt;=5.05,D3&lt;0.75),1.7,IF(AND(B3&lt;2.35,F3&lt;2.5,B3&lt;2.75,D3&gt;=0.75),4.16,IF(AND(D3&lt;1.75,F3&gt;=2.5,B3&lt;2.75,D3&gt;=0.75),4.875,IF(AND(D3&gt;=1.75,F3&gt;=2.5,B3&lt;2.75,D3&gt;=0.75),5.333,IF(AND(H3&gt;=16.284,D3&gt;=1.55,B3&gt;=2.75,D3&gt;=0.75),6.6,IF(AND(H3&gt;=14.144,B3&gt;=3.15,H3&gt;=5.748,A3&lt;5.05,D3&lt;0.75),1.3,IF(AND(A3&lt;5.45,G3&lt;0.801,D3&lt;0.25,A3&gt;=5.05,D3&lt;0.75),1.5,IF(AND(A3&gt;=5.45,G3&lt;0.801,D3&lt;0.25,A3&gt;=5.05,D3&lt;0.75),1.34,IF(AND(B3&lt;3.75,D3&lt;0.45,D3&gt;=0.25,A3&gt;=5.05,D3&lt;0.75),1.467,IF(AND(B3&gt;=3.75,D3&lt;0.45,D3&gt;=0.25,A3&gt;=5.05,D3&lt;0.75),1.767,IF(AND(G3&gt;=0.896,B3&gt;=2.35,F3&lt;2.5,B3&lt;2.75,D3&gt;=0.75),4.9,IF(AND(H3&lt;15.504,D3&lt;1.35,D3&lt;1.55,B3&gt;=2.75,D3&gt;=0.75),4.2,IF(AND(H3&gt;=15.504,D3&lt;1.35,D3&lt;1.55,B3&gt;=2.75,D3&gt;=0.75),4.6,IF(AND(H3&lt;9.767,D3&gt;=1.35,D3&lt;1.55,B3&gt;=2.75,D3&gt;=0.75),5.1,IF(AND(A3&lt;4.5,H3&lt;14.144,B3&gt;=3.15,H3&gt;=5.748,A3&lt;5.05,D3&lt;0.75),1.3,IF(AND(A3&gt;=4.5,H3&lt;14.144,B3&gt;=3.15,H3&gt;=5.748,A3&lt;5.05,D3&lt;0.75),1.4,IF(AND(D3&gt;=1.15,G3&lt;0.896,B3&gt;=2.35,F3&lt;2.5,B3&lt;2.75,D3&gt;=0.75),4.04,IF(AND(B3&lt;2.9,H3&gt;=9.767,D3&gt;=1.35,D3&lt;1.55,B3&gt;=2.75,D3&gt;=0.75),4.8,IF(AND(D3&lt;1.7,A3&gt;=7.05,H3&lt;16.284,D3&gt;=1.55,B3&gt;=2.75,D3&gt;=0.75),5.8,IF(AND(D3&gt;=1.7,A3&gt;=7.05,H3&lt;16.284,D3&gt;=1.55,B3&gt;=2.75,D3&gt;=0.75),6.3,IF(AND(B3&lt;2.45,D3&lt;1.15,G3&lt;0.896,B3&gt;=2.35,F3&lt;2.5,B3&lt;2.75,D3&gt;=0.75),3.767,IF(AND(B3&gt;=2.45,D3&lt;1.15,G3&lt;0.896,B3&gt;=2.35,F3&lt;2.5,B3&lt;2.75,D3&gt;=0.75),3.167,IF(AND(B3&gt;=3.15,B3&gt;=2.9,H3&gt;=9.767,D3&gt;=1.35,D3&lt;1.55,B3&gt;=2.75,D3&gt;=0.75),4.7,IF(AND(D3&lt;1.9,D3&lt;2.05,A3&lt;7.05,H3&lt;16.284,D3&gt;=1.55,B3&gt;=2.75,D3&gt;=0.75),4.82,IF(AND(D3&gt;=1.9,D3&lt;2.05,A3&lt;7.05,H3&lt;16.284,D3&gt;=1.55,B3&gt;=2.75,D3&gt;=0.75),5.067,IF(AND(H3&lt;12.721,B3&lt;3.15,B3&gt;=2.9,H3&gt;=9.767,D3&gt;=1.35,D3&lt;1.55,B3&gt;=2.75,D3&gt;=0.75),4.5,IF(AND(H3&gt;=12.721,B3&lt;3.15,B3&gt;=2.9,H3&gt;=9.767,D3&gt;=1.35,D3&lt;1.55,B3&gt;=2.75,D3&gt;=0.75),4.433,IF(AND(H3&lt;9.525,G3&lt;0.364,D3&gt;=2.05,A3&lt;7.05,H3&lt;16.284,D3&gt;=1.55,B3&gt;=2.75,D3&gt;=0.75),5.1,IF(AND(A3&lt;6.25,G3&gt;=0.364,D3&gt;=2.05,A3&lt;7.05,H3&lt;16.284,D3&gt;=1.55,B3&gt;=2.75,D3&gt;=0.75),5.4,IF(AND(H3&lt;10.898,H3&gt;=9.525,G3&lt;0.364,D3&gt;=2.05,A3&lt;7.05,H3&lt;16.284,D3&gt;=1.55,B3&gt;=2.75,D3&gt;=0.75),5.6,IF(AND(H3&lt;8.711,A3&gt;=6.25,G3&gt;=0.364,D3&gt;=2.05,A3&lt;7.05,H3&lt;16.284,D3&gt;=1.55,B3&gt;=2.75,D3&gt;=0.75),5.7,IF(AND(H3&gt;=8.711,A3&gt;=6.25,G3&gt;=0.364,D3&gt;=2.05,A3&lt;7.05,H3&lt;16.284,D3&gt;=1.55,B3&gt;=2.75,D3&gt;=0.75),5.84,IF(AND(D3&lt;2.2,H3&gt;=10.898,H3&gt;=9.525,G3&lt;0.364,D3&gt;=2.05,A3&lt;7.05,H3&lt;16.284,D3&gt;=1.55,B3&gt;=2.75,D3&gt;=0.75),5.4,IF(AND(D3&gt;=2.2,H3&gt;=10.898,H3&gt;=9.525,G3&lt;0.364,D3&gt;=2.05,A3&lt;7.05,H3&lt;16.284,D3&gt;=1.55,B3&gt;=2.75,D3&gt;=0.75),5.3,"shouldnthappen")))))))))))))))))))))))))))))))))))))</f>
        <v>1.7</v>
      </c>
      <c r="W3" s="1" t="n">
        <f aca="false">IF(AND(H3&lt;6.926,D3&gt;=0.35,D3&lt;0.8),1.9,IF(AND(H3&gt;=6.926,D3&gt;=0.35,D3&lt;0.8),1.533,IF(AND(H3&lt;13.492,A3&lt;4.75,D3&lt;0.35,D3&lt;0.8),1.1,IF(AND(H3&gt;=13.492,A3&lt;4.75,D3&lt;0.35,D3&lt;0.8),1.375,IF(AND(B3&lt;2.75,A3&gt;=5.85,F3&lt;2.5,D3&gt;=0.8),4.833,IF(AND(B3&lt;3.3,A3&gt;=7.05,F3&gt;=2.5,D3&gt;=0.8),5.8,IF(AND(B3&gt;=3.3,A3&gt;=7.05,F3&gt;=2.5,D3&gt;=0.8),6.325,IF(AND(D3&gt;=0.25,A3&lt;5.05,A3&gt;=4.75,D3&lt;0.35,D3&lt;0.8),1.3,IF(AND(B3&lt;3.6,A3&gt;=5.05,A3&gt;=4.75,D3&lt;0.35,D3&lt;0.8),1.4,IF(AND(H3&lt;10.194,G3&lt;0.412,A3&lt;5.85,F3&lt;2.5,D3&gt;=0.8),4.133,IF(AND(H3&gt;=10.194,G3&lt;0.412,A3&lt;5.85,F3&lt;2.5,D3&gt;=0.8),4.5,IF(AND(A3&lt;5.35,G3&gt;=0.412,A3&lt;5.85,F3&lt;2.5,D3&gt;=0.8),3.15,IF(AND(A3&lt;6.2,B3&gt;=2.75,A3&gt;=5.85,F3&lt;2.5,D3&gt;=0.8),4.3,IF(AND(H3&lt;5.767,A3&lt;6.2,A3&lt;7.05,F3&gt;=2.5,D3&gt;=0.8),4.5,IF(AND(G3&gt;=0.861,A3&gt;=6.2,A3&lt;7.05,F3&gt;=2.5,D3&gt;=0.8),5.2,IF(AND(B3&lt;3.15,D3&lt;0.25,A3&lt;5.05,A3&gt;=4.75,D3&lt;0.35,D3&lt;0.8),1.55,IF(AND(A3&lt;5.45,B3&gt;=3.6,A3&gt;=5.05,A3&gt;=4.75,D3&lt;0.35,D3&lt;0.8),1.5,IF(AND(A3&gt;=5.45,B3&gt;=3.6,A3&gt;=5.05,A3&gt;=4.75,D3&lt;0.35,D3&lt;0.8),1.4,IF(AND(G3&gt;=0.772,A3&gt;=5.35,G3&gt;=0.412,A3&lt;5.85,F3&lt;2.5,D3&gt;=0.8),3.9,IF(AND(D3&gt;=1.45,A3&gt;=6.2,B3&gt;=2.75,A3&gt;=5.85,F3&lt;2.5,D3&gt;=0.8),4.775,IF(AND(G3&lt;0.5,H3&gt;=5.767,A3&lt;6.2,A3&lt;7.05,F3&gt;=2.5,D3&gt;=0.8),5.1,IF(AND(G3&gt;=0.5,H3&gt;=5.767,A3&lt;6.2,A3&lt;7.05,F3&gt;=2.5,D3&gt;=0.8),4.95,IF(AND(B3&gt;=3.25,G3&lt;0.861,A3&gt;=6.2,A3&lt;7.05,F3&gt;=2.5,D3&gt;=0.8),5.75,IF(AND(A3&lt;4.95,B3&gt;=3.15,D3&lt;0.25,A3&lt;5.05,A3&gt;=4.75,D3&lt;0.35,D3&lt;0.8),1.4,IF(AND(A3&lt;5.65,G3&lt;0.772,A3&gt;=5.35,G3&gt;=0.412,A3&lt;5.85,F3&lt;2.5,D3&gt;=0.8),3.6,IF(AND(A3&gt;=5.65,G3&lt;0.772,A3&gt;=5.35,G3&gt;=0.412,A3&lt;5.85,F3&lt;2.5,D3&gt;=0.8),3.5,IF(AND(B3&gt;=3.15,D3&lt;1.45,A3&gt;=6.2,B3&gt;=2.75,A3&gt;=5.85,F3&lt;2.5,D3&gt;=0.8),4.7,IF(AND(A3&gt;=6.65,B3&lt;3.25,G3&lt;0.861,A3&gt;=6.2,A3&lt;7.05,F3&gt;=2.5,D3&gt;=0.8),5.567,IF(AND(H3&lt;9.499,A3&gt;=4.95,B3&gt;=3.15,D3&lt;0.25,A3&lt;5.05,A3&gt;=4.75,D3&lt;0.35,D3&lt;0.8),1.4,IF(AND(H3&gt;=9.499,A3&gt;=4.95,B3&gt;=3.15,D3&lt;0.25,A3&lt;5.05,A3&gt;=4.75,D3&lt;0.35,D3&lt;0.8),1.2,IF(AND(G3&lt;0.765,B3&lt;3.15,D3&lt;1.45,A3&gt;=6.2,B3&gt;=2.75,A3&gt;=5.85,F3&lt;2.5,D3&gt;=0.8),4.4,IF(AND(G3&gt;=0.765,B3&lt;3.15,D3&lt;1.45,A3&gt;=6.2,B3&gt;=2.75,A3&gt;=5.85,F3&lt;2.5,D3&gt;=0.8),4.6,IF(AND(H3&lt;10.667,A3&lt;6.65,B3&lt;3.25,G3&lt;0.861,A3&gt;=6.2,A3&lt;7.05,F3&gt;=2.5,D3&gt;=0.8),5.167,IF(AND(G3&lt;0.627,H3&gt;=10.667,A3&lt;6.65,B3&lt;3.25,G3&lt;0.861,A3&gt;=6.2,A3&lt;7.05,F3&gt;=2.5,D3&gt;=0.8),5.64,IF(AND(G3&gt;=0.627,H3&gt;=10.667,A3&lt;6.65,B3&lt;3.25,G3&lt;0.861,A3&gt;=6.2,A3&lt;7.05,F3&gt;=2.5,D3&gt;=0.8),5.1,"shouldnthappen")))))))))))))))))))))))))))))))))))</f>
        <v>1.4</v>
      </c>
      <c r="X3" s="1" t="n">
        <f aca="false">IF(AND(B3&lt;3.05,H3&lt;6.697,A3&lt;5.45),4.1,IF(AND(B3&gt;=3.05,H3&lt;6.697,A3&lt;5.45),1.48,IF(AND(D3&lt;0.7,A3&lt;5.9,A3&gt;=5.45),1.4,IF(AND(A3&lt;4.35,B3&lt;3.3,H3&gt;=6.697,A3&lt;5.45),1.1,IF(AND(G3&lt;0.372,D3&gt;=0.7,A3&lt;5.9,A3&gt;=5.45),4.36,IF(AND(A3&gt;=4.9,A3&gt;=4.35,B3&lt;3.3,H3&gt;=6.697,A3&lt;5.45),1.6,IF(AND(H3&gt;=14.171,A3&lt;5.15,B3&gt;=3.3,H3&gt;=6.697,A3&lt;5.45),1.6,IF(AND(G3&lt;0.451,A3&gt;=5.15,B3&gt;=3.3,H3&gt;=6.697,A3&lt;5.45),1.367,IF(AND(G3&gt;=0.451,A3&gt;=5.15,B3&gt;=3.3,H3&gt;=6.697,A3&lt;5.45),1.5,IF(AND(G3&lt;0.332,D3&lt;1.45,F3&lt;2.5,A3&gt;=5.9,A3&gt;=5.45),4.35,IF(AND(A3&lt;6.15,D3&gt;=1.45,F3&lt;2.5,A3&gt;=5.9,A3&gt;=5.45),5.1,IF(AND(D3&gt;=2.4,G3&lt;0.432,F3&gt;=2.5,A3&gt;=5.9,A3&gt;=5.45),5.78,IF(AND(A3&lt;6.15,G3&gt;=0.432,F3&gt;=2.5,A3&gt;=5.9,A3&gt;=5.45),4.9,IF(AND(B3&lt;3.1,A3&lt;4.9,A3&gt;=4.35,B3&lt;3.3,H3&gt;=6.697,A3&lt;5.45),1.4,IF(AND(B3&gt;=3.1,A3&lt;4.9,A3&gt;=4.35,B3&lt;3.3,H3&gt;=6.697,A3&lt;5.45),1.3,IF(AND(G3&lt;0.343,H3&lt;14.171,A3&lt;5.15,B3&gt;=3.3,H3&gt;=6.697,A3&lt;5.45),1.433,IF(AND(G3&gt;=0.343,H3&lt;14.171,A3&lt;5.15,B3&gt;=3.3,H3&gt;=6.697,A3&lt;5.45),1.525,IF(AND(D3&lt;1.05,B3&lt;2.55,G3&gt;=0.372,D3&gt;=0.7,A3&lt;5.9,A3&gt;=5.45),3.7,IF(AND(H3&lt;10.596,B3&gt;=2.55,G3&gt;=0.372,D3&gt;=0.7,A3&lt;5.9,A3&gt;=5.45),3.525,IF(AND(H3&gt;=10.596,B3&gt;=2.55,G3&gt;=0.372,D3&gt;=0.7,A3&lt;5.9,A3&gt;=5.45),3.9,IF(AND(H3&lt;14.314,G3&gt;=0.332,D3&lt;1.45,F3&lt;2.5,A3&gt;=5.9,A3&gt;=5.45),4.4,IF(AND(H3&gt;=14.314,G3&gt;=0.332,D3&lt;1.45,F3&lt;2.5,A3&gt;=5.9,A3&gt;=5.45),4.7,IF(AND(H3&lt;13.906,A3&gt;=6.15,D3&gt;=1.45,F3&lt;2.5,A3&gt;=5.9,A3&gt;=5.45),4.675,IF(AND(H3&gt;=13.906,A3&gt;=6.15,D3&gt;=1.45,F3&lt;2.5,A3&gt;=5.9,A3&gt;=5.45),4.9,IF(AND(G3&lt;0.093,D3&lt;2.4,G3&lt;0.432,F3&gt;=2.5,A3&gt;=5.9,A3&gt;=5.45),5.6,IF(AND(B3&lt;2.95,A3&gt;=6.15,G3&gt;=0.432,F3&gt;=2.5,A3&gt;=5.9,A3&gt;=5.45),5.86,IF(AND(A3&lt;5.55,D3&gt;=1.05,B3&lt;2.55,G3&gt;=0.372,D3&gt;=0.7,A3&lt;5.9,A3&gt;=5.45),4,IF(AND(A3&gt;=5.55,D3&gt;=1.05,B3&lt;2.55,G3&gt;=0.372,D3&gt;=0.7,A3&lt;5.9,A3&gt;=5.45),3.9,IF(AND(D3&lt;1.7,G3&gt;=0.093,D3&lt;2.4,G3&lt;0.432,F3&gt;=2.5,A3&gt;=5.9,A3&gt;=5.45),5.05,IF(AND(G3&gt;=0.774,B3&gt;=2.95,A3&gt;=6.15,G3&gt;=0.432,F3&gt;=2.5,A3&gt;=5.9,A3&gt;=5.45),5.3,IF(AND(G3&gt;=0.312,D3&gt;=1.7,G3&gt;=0.093,D3&lt;2.4,G3&lt;0.432,F3&gt;=2.5,A3&gt;=5.9,A3&gt;=5.45),5.4,IF(AND(D3&lt;2.45,G3&lt;0.774,B3&gt;=2.95,A3&gt;=6.15,G3&gt;=0.432,F3&gt;=2.5,A3&gt;=5.9,A3&gt;=5.45),5.66,IF(AND(D3&gt;=2.45,G3&lt;0.774,B3&gt;=2.95,A3&gt;=6.15,G3&gt;=0.432,F3&gt;=2.5,A3&gt;=5.9,A3&gt;=5.45),6,IF(AND(G3&gt;=0.301,G3&lt;0.312,D3&gt;=1.7,G3&gt;=0.093,D3&lt;2.4,G3&lt;0.432,F3&gt;=2.5,A3&gt;=5.9,A3&gt;=5.45),5.1,IF(AND(A3&lt;6.45,G3&lt;0.301,G3&lt;0.312,D3&gt;=1.7,G3&gt;=0.093,D3&lt;2.4,G3&lt;0.432,F3&gt;=2.5,A3&gt;=5.9,A3&gt;=5.45),5.3,IF(AND(A3&gt;=6.45,G3&lt;0.301,G3&lt;0.312,D3&gt;=1.7,G3&gt;=0.093,D3&lt;2.4,G3&lt;0.432,F3&gt;=2.5,A3&gt;=5.9,A3&gt;=5.45),5.2,"shouldnthappen"))))))))))))))))))))))))))))))))))))</f>
        <v>1.525</v>
      </c>
      <c r="Y3" s="1" t="n">
        <f aca="false">IF(AND(H3&lt;6.51,F3&lt;1.5),1.8,IF(AND(H3&gt;=16.674,F3&gt;=1.5),6.533,IF(AND(D3&gt;=0.45,H3&gt;=6.51,F3&lt;1.5),1.667,IF(AND(H3&gt;=13.805,G3&lt;0.154,H3&lt;16.674,F3&gt;=1.5),6.7,IF(AND(D3&lt;0.15,A3&lt;5.05,D3&lt;0.45,H3&gt;=6.51,F3&lt;1.5),1.4,IF(AND(H3&gt;=13.586,A3&gt;=5.05,D3&lt;0.45,H3&gt;=6.51,F3&lt;1.5),1.3,IF(AND(F3&lt;2.5,H3&lt;13.805,G3&lt;0.154,H3&lt;16.674,F3&gt;=1.5),4.6,IF(AND(H3&lt;8.929,D3&lt;1.35,G3&gt;=0.154,H3&lt;16.674,F3&gt;=1.5),3.64,IF(AND(G3&lt;0.05,H3&lt;13.586,A3&gt;=5.05,D3&lt;0.45,H3&gt;=6.51,F3&lt;1.5),1.4,IF(AND(G3&gt;=0.107,F3&gt;=2.5,H3&lt;13.805,G3&lt;0.154,H3&lt;16.674,F3&gt;=1.5),5.3,IF(AND(B3&gt;=2.75,H3&gt;=8.929,D3&lt;1.35,G3&gt;=0.154,H3&lt;16.674,F3&gt;=1.5),4.433,IF(AND(D3&gt;=1.55,F3&lt;2.5,D3&gt;=1.35,G3&gt;=0.154,H3&lt;16.674,F3&gt;=1.5),4.975,IF(AND(H3&lt;6.93,F3&gt;=2.5,D3&gt;=1.35,G3&gt;=0.154,H3&lt;16.674,F3&gt;=1.5),4.5,IF(AND(H3&lt;12.675,G3&lt;0.217,D3&gt;=0.15,A3&lt;5.05,D3&lt;0.45,H3&gt;=6.51,F3&lt;1.5),1.4,IF(AND(H3&gt;=12.675,G3&lt;0.217,D3&gt;=0.15,A3&lt;5.05,D3&lt;0.45,H3&gt;=6.51,F3&lt;1.5),1.5,IF(AND(A3&lt;4.65,G3&gt;=0.217,D3&gt;=0.15,A3&lt;5.05,D3&lt;0.45,H3&gt;=6.51,F3&lt;1.5),1.35,IF(AND(D3&lt;0.25,G3&gt;=0.05,H3&lt;13.586,A3&gt;=5.05,D3&lt;0.45,H3&gt;=6.51,F3&lt;1.5),1.467,IF(AND(D3&gt;=0.25,G3&gt;=0.05,H3&lt;13.586,A3&gt;=5.05,D3&lt;0.45,H3&gt;=6.51,F3&lt;1.5),1.5,IF(AND(H3&lt;9.15,G3&lt;0.107,F3&gt;=2.5,H3&lt;13.805,G3&lt;0.154,H3&lt;16.674,F3&gt;=1.5),5.7,IF(AND(H3&gt;=9.15,G3&lt;0.107,F3&gt;=2.5,H3&lt;13.805,G3&lt;0.154,H3&lt;16.674,F3&gt;=1.5),5.6,IF(AND(G3&lt;0.404,B3&lt;2.75,H3&gt;=8.929,D3&lt;1.35,G3&gt;=0.154,H3&lt;16.674,F3&gt;=1.5),4.15,IF(AND(G3&gt;=0.404,B3&lt;2.75,H3&gt;=8.929,D3&lt;1.35,G3&gt;=0.154,H3&lt;16.674,F3&gt;=1.5),3.9,IF(AND(A3&gt;=6.75,D3&lt;1.55,F3&lt;2.5,D3&gt;=1.35,G3&gt;=0.154,H3&lt;16.674,F3&gt;=1.5),4.82,IF(AND(D3&lt;0.25,A3&gt;=4.65,G3&gt;=0.217,D3&gt;=0.15,A3&lt;5.05,D3&lt;0.45,H3&gt;=6.51,F3&lt;1.5),1.325,IF(AND(D3&gt;=0.25,A3&gt;=4.65,G3&gt;=0.217,D3&gt;=0.15,A3&lt;5.05,D3&lt;0.45,H3&gt;=6.51,F3&lt;1.5),1.3,IF(AND(A3&lt;6.55,A3&lt;6.75,D3&lt;1.55,F3&lt;2.5,D3&gt;=1.35,G3&gt;=0.154,H3&lt;16.674,F3&gt;=1.5),4.575,IF(AND(A3&gt;=6.55,A3&lt;6.75,D3&lt;1.55,F3&lt;2.5,D3&gt;=1.35,G3&gt;=0.154,H3&lt;16.674,F3&gt;=1.5),4.4,IF(AND(B3&lt;2.9,D3&lt;2.05,H3&gt;=6.93,F3&gt;=2.5,D3&gt;=1.35,G3&gt;=0.154,H3&lt;16.674,F3&gt;=1.5),5.05,IF(AND(H3&lt;8.884,D3&gt;=2.05,H3&gt;=6.93,F3&gt;=2.5,D3&gt;=1.35,G3&gt;=0.154,H3&lt;16.674,F3&gt;=1.5),5.1,IF(AND(H3&lt;13.711,B3&gt;=2.9,D3&lt;2.05,H3&gt;=6.93,F3&gt;=2.5,D3&gt;=1.35,G3&gt;=0.154,H3&lt;16.674,F3&gt;=1.5),5,IF(AND(H3&gt;=13.711,B3&gt;=2.9,D3&lt;2.05,H3&gt;=6.93,F3&gt;=2.5,D3&gt;=1.35,G3&gt;=0.154,H3&lt;16.674,F3&gt;=1.5),5.8,IF(AND(B3&lt;3.15,H3&gt;=8.884,D3&gt;=2.05,H3&gt;=6.93,F3&gt;=2.5,D3&gt;=1.35,G3&gt;=0.154,H3&lt;16.674,F3&gt;=1.5),5.56,IF(AND(B3&gt;=3.15,H3&gt;=8.884,D3&gt;=2.05,H3&gt;=6.93,F3&gt;=2.5,D3&gt;=1.35,G3&gt;=0.154,H3&lt;16.674,F3&gt;=1.5),5.9,"shouldnthappen")))))))))))))))))))))))))))))))))</f>
        <v>1.3</v>
      </c>
      <c r="Z3" s="1" t="n">
        <f aca="false">IF(AND(F3&gt;=2,B3&gt;=3.35),5.6,IF(AND(A3&lt;6.65,H3&gt;=15.076,B3&lt;3.35),4.8,IF(AND(A3&gt;=6.65,H3&gt;=15.076,B3&lt;3.35),6.15,IF(AND(H3&lt;6.542,F3&lt;2,B3&gt;=3.35),1.767,IF(AND(G3&gt;=0.653,D3&lt;0.75,H3&lt;15.076,B3&lt;3.35),1.55,IF(AND(D3&lt;0.15,G3&lt;0.653,D3&lt;0.75,H3&lt;15.076,B3&lt;3.35),1.1,IF(AND(G3&lt;0.356,A3&lt;5.05,H3&gt;=6.542,F3&lt;2,B3&gt;=3.35),1.4,IF(AND(G3&gt;=0.356,A3&lt;5.05,H3&gt;=6.542,F3&lt;2,B3&gt;=3.35),1.3,IF(AND(G3&gt;=0.566,A3&gt;=5.05,H3&gt;=6.542,F3&lt;2,B3&gt;=3.35),1.6,IF(AND(B3&gt;=3.1,D3&gt;=0.15,G3&lt;0.653,D3&lt;0.75,H3&lt;15.076,B3&lt;3.35),1.367,IF(AND(B3&gt;=2.65,D3&lt;1.45,B3&lt;2.75,D3&gt;=0.75,H3&lt;15.076,B3&lt;3.35),3.96,IF(AND(G3&lt;0.352,D3&gt;=1.45,B3&lt;2.75,D3&gt;=0.75,H3&lt;15.076,B3&lt;3.35),4.5,IF(AND(D3&gt;=1.35,A3&lt;6.2,B3&gt;=2.75,D3&gt;=0.75,H3&lt;15.076,B3&lt;3.35),4.733,IF(AND(A3&lt;4.7,B3&lt;3.1,D3&gt;=0.15,G3&lt;0.653,D3&lt;0.75,H3&lt;15.076,B3&lt;3.35),1.36,IF(AND(A3&gt;=4.7,B3&lt;3.1,D3&gt;=0.15,G3&lt;0.653,D3&lt;0.75,H3&lt;15.076,B3&lt;3.35),1.6,IF(AND(A3&lt;5.2,B3&lt;2.65,D3&lt;1.45,B3&lt;2.75,D3&gt;=0.75,H3&lt;15.076,B3&lt;3.35),3.3,IF(AND(A3&lt;6.5,G3&gt;=0.352,D3&gt;=1.45,B3&lt;2.75,D3&gt;=0.75,H3&lt;15.076,B3&lt;3.35),5,IF(AND(A3&gt;=6.5,G3&gt;=0.352,D3&gt;=1.45,B3&lt;2.75,D3&gt;=0.75,H3&lt;15.076,B3&lt;3.35),5.8,IF(AND(H3&lt;8.486,D3&lt;1.35,A3&lt;6.2,B3&gt;=2.75,D3&gt;=0.75,H3&lt;15.076,B3&lt;3.35),3.975,IF(AND(G3&lt;0.187,F3&lt;2.5,A3&gt;=6.2,B3&gt;=2.75,D3&gt;=0.75,H3&lt;15.076,B3&lt;3.35),5,IF(AND(G3&gt;=0.187,F3&lt;2.5,A3&gt;=6.2,B3&gt;=2.75,D3&gt;=0.75,H3&lt;15.076,B3&lt;3.35),4.525,IF(AND(A3&gt;=7.25,F3&gt;=2.5,A3&gt;=6.2,B3&gt;=2.75,D3&gt;=0.75,H3&lt;15.076,B3&lt;3.35),6.5,IF(AND(G3&lt;0.185,B3&lt;3.6,G3&lt;0.566,A3&gt;=5.05,H3&gt;=6.542,F3&lt;2,B3&gt;=3.35),1.45,IF(AND(G3&gt;=0.185,B3&lt;3.6,G3&lt;0.566,A3&gt;=5.05,H3&gt;=6.542,F3&lt;2,B3&gt;=3.35),1.34,IF(AND(G3&lt;0.13,B3&gt;=3.6,G3&lt;0.566,A3&gt;=5.05,H3&gt;=6.542,F3&lt;2,B3&gt;=3.35),1.45,IF(AND(G3&gt;=0.13,B3&gt;=3.6,G3&lt;0.566,A3&gt;=5.05,H3&gt;=6.542,F3&lt;2,B3&gt;=3.35),1.5,IF(AND(D3&lt;1.05,A3&gt;=5.2,B3&lt;2.65,D3&lt;1.45,B3&lt;2.75,D3&gt;=0.75,H3&lt;15.076,B3&lt;3.35),3.5,IF(AND(D3&gt;=1.05,A3&gt;=5.2,B3&lt;2.65,D3&lt;1.45,B3&lt;2.75,D3&gt;=0.75,H3&lt;15.076,B3&lt;3.35),3.94,IF(AND(H3&lt;10.983,H3&gt;=8.486,D3&lt;1.35,A3&lt;6.2,B3&gt;=2.75,D3&gt;=0.75,H3&lt;15.076,B3&lt;3.35),4.38,IF(AND(H3&gt;=10.983,H3&gt;=8.486,D3&lt;1.35,A3&lt;6.2,B3&gt;=2.75,D3&gt;=0.75,H3&lt;15.076,B3&lt;3.35),4.1,IF(AND(B3&gt;=3.25,A3&lt;7.25,F3&gt;=2.5,A3&gt;=6.2,B3&gt;=2.75,D3&gt;=0.75,H3&lt;15.076,B3&lt;3.35),5.7,IF(AND(B3&lt;2.95,B3&lt;3.25,A3&lt;7.25,F3&gt;=2.5,A3&gt;=6.2,B3&gt;=2.75,D3&gt;=0.75,H3&lt;15.076,B3&lt;3.35),5.6,IF(AND(H3&gt;=13.711,B3&gt;=2.95,B3&lt;3.25,A3&lt;7.25,F3&gt;=2.5,A3&gt;=6.2,B3&gt;=2.75,D3&gt;=0.75,H3&lt;15.076,B3&lt;3.35),5.8,IF(AND(A3&gt;=6.8,H3&lt;13.711,B3&gt;=2.95,B3&lt;3.25,A3&lt;7.25,F3&gt;=2.5,A3&gt;=6.2,B3&gt;=2.75,D3&gt;=0.75,H3&lt;15.076,B3&lt;3.35),5.1,IF(AND(H3&lt;12.921,A3&lt;6.8,H3&lt;13.711,B3&gt;=2.95,B3&lt;3.25,A3&lt;7.25,F3&gt;=2.5,A3&gt;=6.2,B3&gt;=2.75,D3&gt;=0.75,H3&lt;15.076,B3&lt;3.35),5.34,IF(AND(H3&gt;=12.921,A3&lt;6.8,H3&lt;13.711,B3&gt;=2.95,B3&lt;3.25,A3&lt;7.25,F3&gt;=2.5,A3&gt;=6.2,B3&gt;=2.75,D3&gt;=0.75,H3&lt;15.076,B3&lt;3.35),5.133,"shouldnthappen"))))))))))))))))))))))))))))))))))))</f>
        <v>1.6</v>
      </c>
      <c r="AA3" s="1" t="n">
        <f aca="false">IF(AND(D3&gt;=0.45,A3&lt;5.05,D3&lt;0.8),1.6,IF(AND(D3&gt;=0.45,A3&gt;=5.05,D3&lt;0.8),1.7,IF(AND(H3&gt;=16.244,F3&gt;=2.5,D3&gt;=0.8),6.533,IF(AND(A3&lt;4.35,D3&lt;0.45,A3&lt;5.05,D3&lt;0.8),1.1,IF(AND(H3&gt;=14.877,D3&lt;0.45,A3&gt;=5.05,D3&lt;0.8),1.3,IF(AND(D3&gt;=1.4,A3&lt;5.65,F3&lt;2.5,D3&gt;=0.8),4.5,IF(AND(A3&gt;=7.25,H3&lt;16.244,F3&gt;=2.5,D3&gt;=0.8),6.5,IF(AND(A3&gt;=4.75,A3&gt;=4.35,D3&lt;0.45,A3&lt;5.05,D3&lt;0.8),1.35,IF(AND(A3&lt;5.3,D3&lt;1.4,A3&lt;5.65,F3&lt;2.5,D3&gt;=0.8),3.1,IF(AND(A3&gt;=6.8,A3&gt;=6.55,A3&gt;=5.65,F3&lt;2.5,D3&gt;=0.8),4.9,IF(AND(H3&lt;5.767,A3&lt;7.25,H3&lt;16.244,F3&gt;=2.5,D3&gt;=0.8),4.5,IF(AND(G3&gt;=0.522,A3&lt;4.75,A3&gt;=4.35,D3&lt;0.45,A3&lt;5.05,D3&lt;0.8),1.2,IF(AND(G3&gt;=0.948,D3&lt;0.35,H3&lt;14.877,D3&lt;0.45,A3&gt;=5.05,D3&lt;0.8),1.7,IF(AND(H3&lt;13.089,D3&gt;=0.35,H3&lt;14.877,D3&lt;0.45,A3&gt;=5.05,D3&lt;0.8),1.5,IF(AND(H3&gt;=13.089,D3&gt;=0.35,H3&lt;14.877,D3&lt;0.45,A3&gt;=5.05,D3&lt;0.8),1.3,IF(AND(B3&gt;=2.95,A3&gt;=5.3,D3&lt;1.4,A3&lt;5.65,F3&lt;2.5,D3&gt;=0.8),4.1,IF(AND(H3&lt;9.181,A3&lt;6.05,A3&lt;6.55,A3&gt;=5.65,F3&lt;2.5,D3&gt;=0.8),5.1,IF(AND(H3&gt;=9.181,A3&lt;6.05,A3&lt;6.55,A3&gt;=5.65,F3&lt;2.5,D3&gt;=0.8),4.3,IF(AND(G3&gt;=0.867,A3&gt;=6.05,A3&lt;6.55,A3&gt;=5.65,F3&lt;2.5,D3&gt;=0.8),4.9,IF(AND(B3&lt;3.05,A3&lt;6.8,A3&gt;=6.55,A3&gt;=5.65,F3&lt;2.5,D3&gt;=0.8),5,IF(AND(B3&gt;=3.05,A3&lt;6.8,A3&gt;=6.55,A3&gt;=5.65,F3&lt;2.5,D3&gt;=0.8),4.55,IF(AND(H3&gt;=14.144,G3&lt;0.522,A3&lt;4.75,A3&gt;=4.35,D3&lt;0.45,A3&lt;5.05,D3&lt;0.8),1.3,IF(AND(B3&lt;2.7,B3&lt;2.95,A3&gt;=5.3,D3&lt;1.4,A3&lt;5.65,F3&lt;2.5,D3&gt;=0.8),3.78,IF(AND(B3&gt;=2.7,B3&lt;2.95,A3&gt;=5.3,D3&lt;1.4,A3&lt;5.65,F3&lt;2.5,D3&gt;=0.8),3.6,IF(AND(G3&lt;0.638,G3&lt;0.867,A3&gt;=6.05,A3&lt;6.55,A3&gt;=5.65,F3&lt;2.5,D3&gt;=0.8),4.433,IF(AND(G3&gt;=0.638,G3&lt;0.867,A3&gt;=6.05,A3&lt;6.55,A3&gt;=5.65,F3&lt;2.5,D3&gt;=0.8),4,IF(AND(A3&lt;6.35,H3&lt;11.146,H3&gt;=5.767,A3&lt;7.25,H3&lt;16.244,F3&gt;=2.5,D3&gt;=0.8),5.1,IF(AND(A3&lt;4.5,H3&lt;14.144,G3&lt;0.522,A3&lt;4.75,A3&gt;=4.35,D3&lt;0.45,A3&lt;5.05,D3&lt;0.8),1.35,IF(AND(A3&gt;=4.5,H3&lt;14.144,G3&lt;0.522,A3&lt;4.75,A3&gt;=4.35,D3&lt;0.45,A3&lt;5.05,D3&lt;0.8),1.4,IF(AND(A3&lt;5.15,B3&lt;3.75,G3&lt;0.948,D3&lt;0.35,H3&lt;14.877,D3&lt;0.45,A3&gt;=5.05,D3&lt;0.8),1.4,IF(AND(A3&gt;=5.15,B3&lt;3.75,G3&lt;0.948,D3&lt;0.35,H3&lt;14.877,D3&lt;0.45,A3&gt;=5.05,D3&lt;0.8),1.5,IF(AND(G3&lt;0.112,B3&gt;=3.75,G3&lt;0.948,D3&lt;0.35,H3&lt;14.877,D3&lt;0.45,A3&gt;=5.05,D3&lt;0.8),1.5,IF(AND(G3&gt;=0.112,B3&gt;=3.75,G3&lt;0.948,D3&lt;0.35,H3&lt;14.877,D3&lt;0.45,A3&gt;=5.05,D3&lt;0.8),1.6,IF(AND(G3&lt;0.075,A3&gt;=6.35,H3&lt;11.146,H3&gt;=5.767,A3&lt;7.25,H3&lt;16.244,F3&gt;=2.5,D3&gt;=0.8),5.5,IF(AND(G3&gt;=0.075,A3&gt;=6.35,H3&lt;11.146,H3&gt;=5.767,A3&lt;7.25,H3&lt;16.244,F3&gt;=2.5,D3&gt;=0.8),5.24,IF(AND(B3&lt;2.95,D3&lt;1.9,H3&gt;=11.146,H3&gt;=5.767,A3&lt;7.25,H3&lt;16.244,F3&gt;=2.5,D3&gt;=0.8),5.65,IF(AND(B3&gt;=2.95,D3&lt;1.9,H3&gt;=11.146,H3&gt;=5.767,A3&lt;7.25,H3&lt;16.244,F3&gt;=2.5,D3&gt;=0.8),5.8,IF(AND(H3&lt;13.42,D3&gt;=1.9,H3&gt;=11.146,H3&gt;=5.767,A3&lt;7.25,H3&lt;16.244,F3&gt;=2.5,D3&gt;=0.8),5.6,IF(AND(H3&gt;=13.42,D3&gt;=1.9,H3&gt;=11.146,H3&gt;=5.767,A3&lt;7.25,H3&lt;16.244,F3&gt;=2.5,D3&gt;=0.8),5.34,"shouldnthappen")))))))))))))))))))))))))))))))))))))))</f>
        <v>1.7</v>
      </c>
      <c r="AB3" s="1" t="n">
        <f aca="false">IF(AND(D3&gt;=0.35,F3&lt;1.5),1.5,IF(AND(F3&lt;2.5,D3&gt;=1.55,F3&gt;=1.5),4.85,IF(AND(H3&lt;8.308,D3&lt;0.15,D3&lt;0.35,F3&lt;1.5),1.5,IF(AND(H3&gt;=8.308,D3&lt;0.15,D3&lt;0.35,F3&lt;1.5),1.4,IF(AND(H3&lt;5.523,D3&gt;=0.15,D3&lt;0.35,F3&lt;1.5),1,IF(AND(G3&lt;0.572,H3&lt;10.688,D3&lt;1.55,F3&gt;=1.5),3.75,IF(AND(B3&gt;=3.5,F3&gt;=2.5,D3&gt;=1.55,F3&gt;=1.5),6.3,IF(AND(A3&gt;=5.65,G3&gt;=0.572,H3&lt;10.688,D3&lt;1.55,F3&gt;=1.5),4.45,IF(AND(B3&gt;=2.85,A3&lt;6.15,H3&gt;=10.688,D3&lt;1.55,F3&gt;=1.5),4.35,IF(AND(H3&gt;=16.284,B3&lt;3.5,F3&gt;=2.5,D3&gt;=1.55,F3&gt;=1.5),6.6,IF(AND(G3&gt;=0.241,G3&lt;0.338,H3&gt;=5.523,D3&gt;=0.15,D3&lt;0.35,F3&lt;1.5),1.25,IF(AND(A3&lt;5.05,G3&gt;=0.338,H3&gt;=5.523,D3&gt;=0.15,D3&lt;0.35,F3&lt;1.5),1.35,IF(AND(B3&lt;2.7,A3&lt;5.65,G3&gt;=0.572,H3&lt;10.688,D3&lt;1.55,F3&gt;=1.5),4,IF(AND(B3&gt;=2.7,A3&lt;5.65,G3&gt;=0.572,H3&lt;10.688,D3&lt;1.55,F3&gt;=1.5),3.6,IF(AND(B3&lt;2.45,B3&lt;2.85,A3&lt;6.15,H3&gt;=10.688,D3&lt;1.55,F3&gt;=1.5),3.7,IF(AND(A3&lt;6.25,B3&lt;2.85,A3&gt;=6.15,H3&gt;=10.688,D3&lt;1.55,F3&gt;=1.5),4.5,IF(AND(A3&gt;=6.25,B3&lt;2.85,A3&gt;=6.15,H3&gt;=10.688,D3&lt;1.55,F3&gt;=1.5),4.86,IF(AND(D3&gt;=1.45,B3&gt;=2.85,A3&gt;=6.15,H3&gt;=10.688,D3&lt;1.55,F3&gt;=1.5),4.8,IF(AND(H3&lt;8.202,H3&lt;16.284,B3&lt;3.5,F3&gt;=2.5,D3&gt;=1.55,F3&gt;=1.5),5.7,IF(AND(A3&gt;=5.1,G3&lt;0.241,G3&lt;0.338,H3&gt;=5.523,D3&gt;=0.15,D3&lt;0.35,F3&lt;1.5),1.5,IF(AND(B3&gt;=3.75,A3&gt;=5.05,G3&gt;=0.338,H3&gt;=5.523,D3&gt;=0.15,D3&lt;0.35,F3&lt;1.5),1.6,IF(AND(A3&lt;5.7,B3&gt;=2.45,B3&lt;2.85,A3&lt;6.15,H3&gt;=10.688,D3&lt;1.55,F3&gt;=1.5),3.9,IF(AND(A3&gt;=5.7,B3&gt;=2.45,B3&lt;2.85,A3&lt;6.15,H3&gt;=10.688,D3&lt;1.55,F3&gt;=1.5),4.02,IF(AND(H3&lt;13.654,D3&lt;1.45,B3&gt;=2.85,A3&gt;=6.15,H3&gt;=10.688,D3&lt;1.55,F3&gt;=1.5),4.333,IF(AND(H3&gt;=13.654,D3&lt;1.45,B3&gt;=2.85,A3&gt;=6.15,H3&gt;=10.688,D3&lt;1.55,F3&gt;=1.5),4.54,IF(AND(A3&lt;6.15,H3&gt;=8.202,H3&lt;16.284,B3&lt;3.5,F3&gt;=2.5,D3&gt;=1.55,F3&gt;=1.5),5,IF(AND(H3&lt;13.924,A3&lt;5.1,G3&lt;0.241,G3&lt;0.338,H3&gt;=5.523,D3&gt;=0.15,D3&lt;0.35,F3&lt;1.5),1.4,IF(AND(H3&gt;=13.924,A3&lt;5.1,G3&lt;0.241,G3&lt;0.338,H3&gt;=5.523,D3&gt;=0.15,D3&lt;0.35,F3&lt;1.5),1.5,IF(AND(D3&lt;0.25,B3&lt;3.75,A3&gt;=5.05,G3&gt;=0.338,H3&gt;=5.523,D3&gt;=0.15,D3&lt;0.35,F3&lt;1.5),1.5,IF(AND(D3&gt;=0.25,B3&lt;3.75,A3&gt;=5.05,G3&gt;=0.338,H3&gt;=5.523,D3&gt;=0.15,D3&lt;0.35,F3&lt;1.5),1.4,IF(AND(H3&lt;8.884,B3&gt;=3.05,A3&gt;=6.15,H3&gt;=8.202,H3&lt;16.284,B3&lt;3.5,F3&gt;=2.5,D3&gt;=1.55,F3&gt;=1.5),5.1,IF(AND(A3&lt;6.45,G3&lt;0.368,B3&lt;3.05,A3&gt;=6.15,H3&gt;=8.202,H3&lt;16.284,B3&lt;3.5,F3&gt;=2.5,D3&gt;=1.55,F3&gt;=1.5),5.525,IF(AND(A3&gt;=6.45,G3&lt;0.368,B3&lt;3.05,A3&gt;=6.15,H3&gt;=8.202,H3&lt;16.284,B3&lt;3.5,F3&gt;=2.5,D3&gt;=1.55,F3&gt;=1.5),5.35,IF(AND(D3&lt;2.25,G3&gt;=0.368,B3&lt;3.05,A3&gt;=6.15,H3&gt;=8.202,H3&lt;16.284,B3&lt;3.5,F3&gt;=2.5,D3&gt;=1.55,F3&gt;=1.5),5.8,IF(AND(D3&gt;=2.25,G3&gt;=0.368,B3&lt;3.05,A3&gt;=6.15,H3&gt;=8.202,H3&lt;16.284,B3&lt;3.5,F3&gt;=2.5,D3&gt;=1.55,F3&gt;=1.5),5.2,IF(AND(H3&lt;10.257,H3&gt;=8.884,B3&gt;=3.05,A3&gt;=6.15,H3&gt;=8.202,H3&lt;16.284,B3&lt;3.5,F3&gt;=2.5,D3&gt;=1.55,F3&gt;=1.5),5.9,IF(AND(H3&gt;=10.257,H3&gt;=8.884,B3&gt;=3.05,A3&gt;=6.15,H3&gt;=8.202,H3&lt;16.284,B3&lt;3.5,F3&gt;=2.5,D3&gt;=1.55,F3&gt;=1.5),5.48,"shouldnthappen")))))))))))))))))))))))))))))))))))))</f>
        <v>1.5</v>
      </c>
      <c r="AC3" s="1" t="n">
        <f aca="false">IF(AND(H3&lt;5.748,A3&lt;5.05,D3&lt;0.8),1,IF(AND(B3&lt;3.35,A3&gt;=5.05,D3&lt;0.8),1.7,IF(AND(A3&lt;5.85,G3&lt;0.154,D3&gt;=0.8),4.5,IF(AND(D3&gt;=0.45,H3&gt;=5.748,A3&lt;5.05,D3&lt;0.8),1.6,IF(AND(G3&gt;=0.934,B3&gt;=3.35,A3&gt;=5.05,D3&lt;0.8),1.7,IF(AND(D3&lt;2.1,A3&gt;=5.85,G3&lt;0.154,D3&gt;=0.8),6.15,IF(AND(D3&gt;=2.1,A3&gt;=5.85,G3&lt;0.154,D3&gt;=0.8),5.5,IF(AND(A3&lt;6.1,D3&gt;=1.55,G3&gt;=0.154,D3&gt;=0.8),5,IF(AND(H3&gt;=14.379,G3&lt;0.934,B3&gt;=3.35,A3&gt;=5.05,D3&lt;0.8),1.58,IF(AND(G3&lt;0.379,A3&gt;=6.1,D3&gt;=1.55,G3&gt;=0.154,D3&gt;=0.8),5.42,IF(AND(H3&lt;13.924,G3&lt;0.227,D3&lt;0.45,H3&gt;=5.748,A3&lt;5.05,D3&lt;0.8),1.4,IF(AND(H3&gt;=13.924,G3&lt;0.227,D3&lt;0.45,H3&gt;=5.748,A3&lt;5.05,D3&lt;0.8),1.5,IF(AND(B3&lt;3.1,G3&gt;=0.227,D3&lt;0.45,H3&gt;=5.748,A3&lt;5.05,D3&lt;0.8),1.1,IF(AND(G3&lt;0.13,H3&lt;14.379,G3&lt;0.934,B3&gt;=3.35,A3&gt;=5.05,D3&lt;0.8),1.4,IF(AND(D3&lt;1.05,A3&lt;5.65,D3&lt;1.35,D3&lt;1.55,G3&gt;=0.154,D3&gt;=0.8),3.7,IF(AND(D3&lt;1.25,A3&gt;=5.65,D3&lt;1.35,D3&lt;1.55,G3&gt;=0.154,D3&gt;=0.8),4.06,IF(AND(D3&gt;=1.25,A3&gt;=5.65,D3&lt;1.35,D3&lt;1.55,G3&gt;=0.154,D3&gt;=0.8),4.425,IF(AND(H3&lt;13.654,D3&lt;1.45,D3&gt;=1.35,D3&lt;1.55,G3&gt;=0.154,D3&gt;=0.8),4.275,IF(AND(G3&lt;0.259,D3&gt;=1.45,D3&gt;=1.35,D3&lt;1.55,G3&gt;=0.154,D3&gt;=0.8),5.1,IF(AND(B3&lt;2.95,G3&gt;=0.379,A3&gt;=6.1,D3&gt;=1.55,G3&gt;=0.154,D3&gt;=0.8),6.3,IF(AND(B3&lt;3.25,B3&gt;=3.1,G3&gt;=0.227,D3&lt;0.45,H3&gt;=5.748,A3&lt;5.05,D3&lt;0.8),1.3,IF(AND(B3&gt;=3.25,B3&gt;=3.1,G3&gt;=0.227,D3&lt;0.45,H3&gt;=5.748,A3&lt;5.05,D3&lt;0.8),1.4,IF(AND(H3&gt;=13.372,G3&gt;=0.13,H3&lt;14.379,G3&lt;0.934,B3&gt;=3.35,A3&gt;=5.05,D3&lt;0.8),1.4,IF(AND(H3&lt;6.69,D3&gt;=1.05,A3&lt;5.65,D3&lt;1.35,D3&lt;1.55,G3&gt;=0.154,D3&gt;=0.8),4.033,IF(AND(H3&gt;=6.69,D3&gt;=1.05,A3&lt;5.65,D3&lt;1.35,D3&lt;1.55,G3&gt;=0.154,D3&gt;=0.8),3.88,IF(AND(B3&lt;2.85,H3&gt;=13.654,D3&lt;1.45,D3&gt;=1.35,D3&lt;1.55,G3&gt;=0.154,D3&gt;=0.8),4.8,IF(AND(B3&gt;=2.85,H3&gt;=13.654,D3&lt;1.45,D3&gt;=1.35,D3&lt;1.55,G3&gt;=0.154,D3&gt;=0.8),4.7,IF(AND(H3&lt;11.681,G3&gt;=0.259,D3&gt;=1.45,D3&gt;=1.35,D3&lt;1.55,G3&gt;=0.154,D3&gt;=0.8),4.85,IF(AND(H3&gt;=11.681,G3&gt;=0.259,D3&gt;=1.45,D3&gt;=1.35,D3&lt;1.55,G3&gt;=0.154,D3&gt;=0.8),4.633,IF(AND(A3&lt;6.25,B3&gt;=2.95,G3&gt;=0.379,A3&gt;=6.1,D3&gt;=1.55,G3&gt;=0.154,D3&gt;=0.8),5.4,IF(AND(D3&lt;0.3,H3&lt;13.372,G3&gt;=0.13,H3&lt;14.379,G3&lt;0.934,B3&gt;=3.35,A3&gt;=5.05,D3&lt;0.8),1.475,IF(AND(D3&gt;=0.3,H3&lt;13.372,G3&gt;=0.13,H3&lt;14.379,G3&lt;0.934,B3&gt;=3.35,A3&gt;=5.05,D3&lt;0.8),1.5,IF(AND(B3&lt;3.15,A3&gt;=6.25,B3&gt;=2.95,G3&gt;=0.379,A3&gt;=6.1,D3&gt;=1.55,G3&gt;=0.154,D3&gt;=0.8),5.7,IF(AND(B3&gt;=3.15,A3&gt;=6.25,B3&gt;=2.95,G3&gt;=0.379,A3&gt;=6.1,D3&gt;=1.55,G3&gt;=0.154,D3&gt;=0.8),5.933,"shouldnthappen"))))))))))))))))))))))))))))))))))</f>
        <v>1.7</v>
      </c>
      <c r="AD3" s="1" t="n">
        <f aca="false">IF(AND(H3&lt;6.621,A3&lt;4.95,D3&lt;0.8),1,IF(AND(H3&lt;14.144,H3&gt;=6.621,A3&lt;4.95,D3&lt;0.8),1.4,IF(AND(H3&gt;=14.144,H3&gt;=6.621,A3&lt;4.95,D3&lt;0.8),1.3,IF(AND(G3&lt;0.13,B3&gt;=3.85,A3&gt;=4.95,D3&lt;0.8),1.3,IF(AND(G3&gt;=0.13,B3&gt;=3.85,A3&gt;=4.95,D3&lt;0.8),1.425,IF(AND(A3&gt;=6.05,B3&lt;2.75,D3&lt;1.55,D3&gt;=0.8),4.9,IF(AND(A3&gt;=7.3,G3&lt;0.119,D3&gt;=1.55,D3&gt;=0.8),6.7,IF(AND(H3&lt;6.555,D3&lt;0.25,B3&lt;3.85,A3&gt;=4.95,D3&lt;0.8),1.7,IF(AND(B3&lt;3.4,D3&gt;=0.25,B3&lt;3.85,A3&gt;=4.95,D3&lt;0.8),1.7,IF(AND(B3&gt;=3.4,D3&gt;=0.25,B3&lt;3.85,A3&gt;=4.95,D3&lt;0.8),1.6,IF(AND(A3&lt;5.05,A3&lt;6.05,B3&lt;2.75,D3&lt;1.55,D3&gt;=0.8),3.3,IF(AND(B3&lt;2.85,D3&lt;1.35,B3&gt;=2.75,D3&lt;1.55,D3&gt;=0.8),4.5,IF(AND(H3&lt;12.206,D3&gt;=1.35,B3&gt;=2.75,D3&lt;1.55,D3&gt;=0.8),4.7,IF(AND(H3&gt;=12.206,D3&gt;=1.35,B3&gt;=2.75,D3&lt;1.55,D3&gt;=0.8),4.52,IF(AND(G3&lt;0.024,A3&lt;7.3,G3&lt;0.119,D3&gt;=1.55,D3&gt;=0.8),5.7,IF(AND(G3&gt;=0.024,A3&lt;7.3,G3&lt;0.119,D3&gt;=1.55,D3&gt;=0.8),5.6,IF(AND(F3&lt;2.5,G3&lt;0.417,G3&gt;=0.119,D3&gt;=1.55,D3&gt;=0.8),5.05,IF(AND(B3&lt;3.15,H3&gt;=6.555,D3&lt;0.25,B3&lt;3.85,A3&gt;=4.95,D3&lt;0.8),1.6,IF(AND(G3&lt;0.356,A3&gt;=5.05,A3&lt;6.05,B3&lt;2.75,D3&lt;1.55,D3&gt;=0.8),4.12,IF(AND(A3&lt;5.65,B3&gt;=2.85,D3&lt;1.35,B3&gt;=2.75,D3&lt;1.55,D3&gt;=0.8),3.6,IF(AND(B3&lt;3.15,F3&gt;=2.5,G3&lt;0.417,G3&gt;=0.119,D3&gt;=1.55,D3&gt;=0.8),5.18,IF(AND(B3&gt;=3.15,F3&gt;=2.5,G3&lt;0.417,G3&gt;=0.119,D3&gt;=1.55,D3&gt;=0.8),5.3,IF(AND(D3&lt;1.7,A3&lt;6.95,G3&gt;=0.417,G3&gt;=0.119,D3&gt;=1.55,D3&gt;=0.8),4.7,IF(AND(A3&lt;7.25,A3&gt;=6.95,G3&gt;=0.417,G3&gt;=0.119,D3&gt;=1.55,D3&gt;=0.8),5.8,IF(AND(A3&gt;=7.25,A3&gt;=6.95,G3&gt;=0.417,G3&gt;=0.119,D3&gt;=1.55,D3&gt;=0.8),6.333,IF(AND(H3&lt;8.594,B3&gt;=3.15,H3&gt;=6.555,D3&lt;0.25,B3&lt;3.85,A3&gt;=4.95,D3&lt;0.8),1.4,IF(AND(H3&gt;=8.594,B3&gt;=3.15,H3&gt;=6.555,D3&lt;0.25,B3&lt;3.85,A3&gt;=4.95,D3&lt;0.8),1.5,IF(AND(H3&gt;=11.218,G3&gt;=0.356,A3&gt;=5.05,A3&lt;6.05,B3&lt;2.75,D3&lt;1.55,D3&gt;=0.8),3.925,IF(AND(A3&gt;=6.5,A3&gt;=5.65,B3&gt;=2.85,D3&lt;1.35,B3&gt;=2.75,D3&lt;1.55,D3&gt;=0.8),4.6,IF(AND(H3&lt;8.602,H3&lt;11.218,G3&gt;=0.356,A3&gt;=5.05,A3&lt;6.05,B3&lt;2.75,D3&lt;1.55,D3&gt;=0.8),3.95,IF(AND(H3&gt;=8.602,H3&lt;11.218,G3&gt;=0.356,A3&gt;=5.05,A3&lt;6.05,B3&lt;2.75,D3&lt;1.55,D3&gt;=0.8),3.75,IF(AND(H3&lt;10.129,A3&lt;6.5,A3&gt;=5.65,B3&gt;=2.85,D3&lt;1.35,B3&gt;=2.75,D3&lt;1.55,D3&gt;=0.8),4.2,IF(AND(H3&gt;=10.129,A3&lt;6.5,A3&gt;=5.65,B3&gt;=2.85,D3&lt;1.35,B3&gt;=2.75,D3&lt;1.55,D3&gt;=0.8),4.267,IF(AND(D3&lt;2.2,B3&lt;3.05,D3&gt;=1.7,A3&lt;6.95,G3&gt;=0.417,G3&gt;=0.119,D3&gt;=1.55,D3&gt;=0.8),5.3,IF(AND(D3&gt;=2.2,B3&lt;3.05,D3&gt;=1.7,A3&lt;6.95,G3&gt;=0.417,G3&gt;=0.119,D3&gt;=1.55,D3&gt;=0.8),5.133,IF(AND(D3&lt;2.45,B3&gt;=3.05,D3&gt;=1.7,A3&lt;6.95,G3&gt;=0.417,G3&gt;=0.119,D3&gt;=1.55,D3&gt;=0.8),5.6,IF(AND(D3&gt;=2.45,B3&gt;=3.05,D3&gt;=1.7,A3&lt;6.95,G3&gt;=0.417,G3&gt;=0.119,D3&gt;=1.55,D3&gt;=0.8),6,"shouldnthappen")))))))))))))))))))))))))))))))))))))</f>
        <v>1.5</v>
      </c>
      <c r="AE3" s="1" t="n">
        <f aca="false">IF(AND(G3&lt;0.123,D3&gt;=0.25,D3&lt;0.75),1.3,IF(AND(H3&gt;=16.774,D3&gt;=1.75,D3&gt;=0.75),6.4,IF(AND(B3&lt;3.4,A3&lt;4.8,D3&lt;0.25,D3&lt;0.75),1.22,IF(AND(B3&gt;=3.4,A3&lt;4.8,D3&lt;0.25,D3&lt;0.75),1,IF(AND(A3&gt;=5.45,A3&gt;=4.8,D3&lt;0.25,D3&lt;0.75),1.367,IF(AND(H3&gt;=10.688,D3&lt;1.35,D3&lt;1.75,D3&gt;=0.75),4.2,IF(AND(A3&lt;5.3,D3&gt;=1.35,D3&lt;1.75,D3&gt;=0.75),4.05,IF(AND(G3&gt;=0.857,H3&lt;16.774,D3&gt;=1.75,D3&gt;=0.75),5.02,IF(AND(H3&lt;6.089,A3&lt;5.45,A3&gt;=4.8,D3&lt;0.25,D3&lt;0.75),1.7,IF(AND(G3&lt;0.184,D3&lt;0.35,G3&gt;=0.123,D3&gt;=0.25,D3&lt;0.75),1.7,IF(AND(G3&gt;=0.184,D3&lt;0.35,G3&gt;=0.123,D3&gt;=0.25,D3&lt;0.75),1.48,IF(AND(A3&lt;5.25,D3&gt;=0.35,G3&gt;=0.123,D3&gt;=0.25,D3&lt;0.75),1.75,IF(AND(A3&gt;=5.25,D3&gt;=0.35,G3&gt;=0.123,D3&gt;=0.25,D3&lt;0.75),1.5,IF(AND(A3&lt;5.3,H3&lt;10.688,D3&lt;1.35,D3&lt;1.75,D3&gt;=0.75),3.15,IF(AND(H3&lt;9.474,A3&gt;=5.3,D3&gt;=1.35,D3&lt;1.75,D3&gt;=0.75),4.95,IF(AND(G3&gt;=0.779,G3&lt;0.857,H3&lt;16.774,D3&gt;=1.75,D3&gt;=0.75),6,IF(AND(G3&lt;0.05,H3&gt;=6.089,A3&lt;5.45,A3&gt;=4.8,D3&lt;0.25,D3&lt;0.75),1.4,IF(AND(H3&lt;6.69,A3&gt;=5.3,H3&lt;10.688,D3&lt;1.35,D3&lt;1.75,D3&gt;=0.75),4.033,IF(AND(H3&gt;=6.69,A3&gt;=5.3,H3&lt;10.688,D3&lt;1.35,D3&lt;1.75,D3&gt;=0.75),3.733,IF(AND(B3&lt;2.5,H3&gt;=9.474,A3&gt;=5.3,D3&gt;=1.35,D3&lt;1.75,D3&gt;=0.75),4.5,IF(AND(D3&gt;=2.45,G3&lt;0.779,G3&lt;0.857,H3&lt;16.774,D3&gt;=1.75,D3&gt;=0.75),6,IF(AND(B3&gt;=3.75,G3&gt;=0.05,H3&gt;=6.089,A3&lt;5.45,A3&gt;=4.8,D3&lt;0.25,D3&lt;0.75),1.6,IF(AND(H3&lt;13.695,B3&gt;=2.5,H3&gt;=9.474,A3&gt;=5.3,D3&gt;=1.35,D3&lt;1.75,D3&gt;=0.75),4.567,IF(AND(G3&gt;=0.654,D3&lt;2.45,G3&lt;0.779,G3&lt;0.857,H3&lt;16.774,D3&gt;=1.75,D3&gt;=0.75),4.9,IF(AND(G3&gt;=0.73,B3&lt;3.75,G3&gt;=0.05,H3&gt;=6.089,A3&lt;5.45,A3&gt;=4.8,D3&lt;0.25,D3&lt;0.75),1.4,IF(AND(A3&lt;6.65,H3&gt;=13.695,B3&gt;=2.5,H3&gt;=9.474,A3&gt;=5.3,D3&gt;=1.35,D3&lt;1.75,D3&gt;=0.75),4.4,IF(AND(A3&gt;=6.65,H3&gt;=13.695,B3&gt;=2.5,H3&gt;=9.474,A3&gt;=5.3,D3&gt;=1.35,D3&lt;1.75,D3&gt;=0.75),4.84,IF(AND(B3&lt;2.75,G3&lt;0.654,D3&lt;2.45,G3&lt;0.779,G3&lt;0.857,H3&lt;16.774,D3&gt;=1.75,D3&gt;=0.75),5.2,IF(AND(H3&lt;9.524,G3&lt;0.73,B3&lt;3.75,G3&gt;=0.05,H3&gt;=6.089,A3&lt;5.45,A3&gt;=4.8,D3&lt;0.25,D3&lt;0.75),1.5,IF(AND(H3&gt;=9.524,G3&lt;0.73,B3&lt;3.75,G3&gt;=0.05,H3&gt;=6.089,A3&lt;5.45,A3&gt;=4.8,D3&lt;0.25,D3&lt;0.75),1.4,IF(AND(H3&gt;=13.644,B3&gt;=2.75,G3&lt;0.654,D3&lt;2.45,G3&lt;0.779,G3&lt;0.857,H3&lt;16.774,D3&gt;=1.75,D3&gt;=0.75),6.033,IF(AND(A3&gt;=6.85,H3&lt;13.644,B3&gt;=2.75,G3&lt;0.654,D3&lt;2.45,G3&lt;0.779,G3&lt;0.857,H3&lt;16.774,D3&gt;=1.75,D3&gt;=0.75),5.1,IF(AND(A3&gt;=6.75,A3&lt;6.85,H3&lt;13.644,B3&gt;=2.75,G3&lt;0.654,D3&lt;2.45,G3&lt;0.779,G3&lt;0.857,H3&lt;16.774,D3&gt;=1.75,D3&gt;=0.75),5.9,IF(AND(D3&gt;=2.35,A3&lt;6.75,A3&lt;6.85,H3&lt;13.644,B3&gt;=2.75,G3&lt;0.654,D3&lt;2.45,G3&lt;0.779,G3&lt;0.857,H3&lt;16.774,D3&gt;=1.75,D3&gt;=0.75),5.6,IF(AND(H3&lt;11.146,D3&lt;2.35,A3&lt;6.75,A3&lt;6.85,H3&lt;13.644,B3&gt;=2.75,G3&lt;0.654,D3&lt;2.45,G3&lt;0.779,G3&lt;0.857,H3&lt;16.774,D3&gt;=1.75,D3&gt;=0.75),5.4,IF(AND(H3&gt;=11.146,D3&lt;2.35,A3&lt;6.75,A3&lt;6.85,H3&lt;13.644,B3&gt;=2.75,G3&lt;0.654,D3&lt;2.45,G3&lt;0.779,G3&lt;0.857,H3&lt;16.774,D3&gt;=1.75,D3&gt;=0.75),5.6,"shouldnthappen"))))))))))))))))))))))))))))))))))))</f>
        <v>1.4</v>
      </c>
      <c r="AF3" s="1" t="n">
        <f aca="false">IF(AND(A3&lt;4.5,D3&lt;0.8),1.233,IF(AND(B3&lt;3.05,A3&gt;=4.5,D3&lt;0.8),1.4,IF(AND(D3&gt;=0.45,B3&gt;=3.05,A3&gt;=4.5,D3&lt;0.8),1.667,IF(AND(D3&lt;1.05,D3&lt;1.35,A3&lt;6.25,D3&gt;=0.8),3.633,IF(AND(H3&lt;13.935,A3&gt;=7.05,A3&gt;=6.25,D3&gt;=0.8),6,IF(AND(G3&gt;=0.948,D3&lt;0.45,B3&gt;=3.05,A3&gt;=4.5,D3&lt;0.8),1.7,IF(AND(G3&lt;0.652,D3&gt;=1.05,D3&lt;1.35,A3&lt;6.25,D3&gt;=0.8),4.16,IF(AND(D3&gt;=2.15,D3&gt;=1.75,D3&gt;=1.35,A3&lt;6.25,D3&gt;=0.8),5.4,IF(AND(G3&gt;=0.912,F3&lt;2.5,A3&lt;7.05,A3&gt;=6.25,D3&gt;=0.8),4.4,IF(AND(B3&gt;=3.25,F3&gt;=2.5,A3&lt;7.05,A3&gt;=6.25,D3&gt;=0.8),5.85,IF(AND(H3&lt;17.32,H3&gt;=13.935,A3&gt;=7.05,A3&gt;=6.25,D3&gt;=0.8),6.65,IF(AND(H3&gt;=17.32,H3&gt;=13.935,A3&gt;=7.05,A3&gt;=6.25,D3&gt;=0.8),6.4,IF(AND(H3&gt;=13.547,G3&lt;0.948,D3&lt;0.45,B3&gt;=3.05,A3&gt;=4.5,D3&lt;0.8),1.38,IF(AND(B3&gt;=2.75,G3&gt;=0.652,D3&gt;=1.05,D3&lt;1.35,A3&lt;6.25,D3&gt;=0.8),3.6,IF(AND(H3&lt;9.417,G3&lt;0.404,D3&lt;1.75,D3&gt;=1.35,A3&lt;6.25,D3&gt;=0.8),4.2,IF(AND(H3&gt;=9.417,G3&lt;0.404,D3&lt;1.75,D3&gt;=1.35,A3&lt;6.25,D3&gt;=0.8),4.5,IF(AND(G3&lt;0.464,G3&gt;=0.404,D3&lt;1.75,D3&gt;=1.35,A3&lt;6.25,D3&gt;=0.8),4.5,IF(AND(G3&gt;=0.464,G3&gt;=0.404,D3&lt;1.75,D3&gt;=1.35,A3&lt;6.25,D3&gt;=0.8),4.625,IF(AND(D3&lt;1.85,D3&lt;2.15,D3&gt;=1.75,D3&gt;=1.35,A3&lt;6.25,D3&gt;=0.8),4.9,IF(AND(D3&gt;=1.85,D3&lt;2.15,D3&gt;=1.75,D3&gt;=1.35,A3&lt;6.25,D3&gt;=0.8),5.05,IF(AND(G3&lt;0.332,G3&lt;0.912,F3&lt;2.5,A3&lt;7.05,A3&gt;=6.25,D3&gt;=0.8),4.467,IF(AND(G3&gt;=0.332,G3&lt;0.912,F3&lt;2.5,A3&lt;7.05,A3&gt;=6.25,D3&gt;=0.8),4.767,IF(AND(D3&lt;0.15,H3&lt;13.547,G3&lt;0.948,D3&lt;0.45,B3&gt;=3.05,A3&gt;=4.5,D3&lt;0.8),1.5,IF(AND(D3&lt;1.15,B3&lt;2.75,G3&gt;=0.652,D3&gt;=1.05,D3&lt;1.35,A3&lt;6.25,D3&gt;=0.8),3.9,IF(AND(D3&gt;=1.15,B3&lt;2.75,G3&gt;=0.652,D3&gt;=1.05,D3&lt;1.35,A3&lt;6.25,D3&gt;=0.8),4,IF(AND(D3&gt;=2.25,B3&lt;3.15,B3&lt;3.25,F3&gt;=2.5,A3&lt;7.05,A3&gt;=6.25,D3&gt;=0.8),5.14,IF(AND(G3&lt;0.621,B3&gt;=3.15,B3&lt;3.25,F3&gt;=2.5,A3&lt;7.05,A3&gt;=6.25,D3&gt;=0.8),5.75,IF(AND(G3&gt;=0.621,B3&gt;=3.15,B3&lt;3.25,F3&gt;=2.5,A3&lt;7.05,A3&gt;=6.25,D3&gt;=0.8),5.1,IF(AND(G3&gt;=0.862,D3&gt;=0.15,H3&lt;13.547,G3&lt;0.948,D3&lt;0.45,B3&gt;=3.05,A3&gt;=4.5,D3&lt;0.8),1.5,IF(AND(A3&lt;6.35,D3&lt;2.25,B3&lt;3.15,B3&lt;3.25,F3&gt;=2.5,A3&lt;7.05,A3&gt;=6.25,D3&gt;=0.8),5.267,IF(AND(A3&gt;=6.35,D3&lt;2.25,B3&lt;3.15,B3&lt;3.25,F3&gt;=2.5,A3&lt;7.05,A3&gt;=6.25,D3&gt;=0.8),5.42,IF(AND(A3&lt;5.1,G3&lt;0.862,D3&gt;=0.15,H3&lt;13.547,G3&lt;0.948,D3&lt;0.45,B3&gt;=3.05,A3&gt;=4.5,D3&lt;0.8),1.35,IF(AND(B3&lt;3.95,A3&gt;=5.1,G3&lt;0.862,D3&gt;=0.15,H3&lt;13.547,G3&lt;0.948,D3&lt;0.45,B3&gt;=3.05,A3&gt;=4.5,D3&lt;0.8),1.5,IF(AND(B3&gt;=3.95,A3&gt;=5.1,G3&lt;0.862,D3&gt;=0.15,H3&lt;13.547,G3&lt;0.948,D3&lt;0.45,B3&gt;=3.05,A3&gt;=4.5,D3&lt;0.8),1.467,"shouldnthappen"))))))))))))))))))))))))))))))))))</f>
        <v>1.7</v>
      </c>
      <c r="AG3" s="1" t="n">
        <f aca="false">IF(AND(H3&lt;5.748,A3&lt;4.85,D3&lt;0.75),1,IF(AND(B3&gt;=3.5,D3&gt;=1.75,D3&gt;=0.75),6.2,IF(AND(A3&gt;=4.65,H3&gt;=5.748,A3&lt;4.85,D3&lt;0.75),1.333,IF(AND(H3&lt;6.417,B3&lt;3.45,A3&gt;=4.85,D3&lt;0.75),1.7,IF(AND(A3&lt;5.05,B3&gt;=3.45,A3&gt;=4.85,D3&lt;0.75),1.4,IF(AND(A3&gt;=5.05,B3&gt;=3.45,A3&gt;=4.85,D3&lt;0.75),1.5,IF(AND(F3&gt;=2.5,H3&lt;13.641,D3&lt;1.75,D3&gt;=0.75),4.667,IF(AND(G3&lt;0.187,H3&gt;=13.641,D3&lt;1.75,D3&gt;=0.75),5,IF(AND(A3&gt;=7.1,B3&lt;3.5,D3&gt;=1.75,D3&gt;=0.75),6.575,IF(AND(G3&lt;0.161,A3&lt;4.65,H3&gt;=5.748,A3&lt;4.85,D3&lt;0.75),1.5,IF(AND(H3&lt;8.399,H3&gt;=6.417,B3&lt;3.45,A3&gt;=4.85,D3&lt;0.75),1.5,IF(AND(H3&gt;=8.399,H3&gt;=6.417,B3&lt;3.45,A3&gt;=4.85,D3&lt;0.75),1.625,IF(AND(G3&lt;0.086,F3&lt;2.5,H3&lt;13.641,D3&lt;1.75,D3&gt;=0.75),4.7,IF(AND(D3&lt;1.35,G3&gt;=0.187,H3&gt;=13.641,D3&lt;1.75,D3&gt;=0.75),4.2,IF(AND(G3&lt;0.422,G3&gt;=0.161,A3&lt;4.65,H3&gt;=5.748,A3&lt;4.85,D3&lt;0.75),1.4,IF(AND(G3&gt;=0.422,G3&gt;=0.161,A3&lt;4.65,H3&gt;=5.748,A3&lt;4.85,D3&lt;0.75),1.3,IF(AND(B3&lt;2.5,D3&gt;=1.35,G3&gt;=0.187,H3&gt;=13.641,D3&lt;1.75,D3&gt;=0.75),4.5,IF(AND(B3&lt;2.75,A3&lt;6,A3&lt;7.1,B3&lt;3.5,D3&gt;=1.75,D3&gt;=0.75),5.1,IF(AND(B3&gt;=2.75,A3&lt;6,A3&lt;7.1,B3&lt;3.5,D3&gt;=1.75,D3&gt;=0.75),5.02,IF(AND(A3&lt;5.15,A3&lt;5.9,G3&gt;=0.086,F3&lt;2.5,H3&lt;13.641,D3&lt;1.75,D3&gt;=0.75),3,IF(AND(G3&lt;0.644,A3&gt;=5.9,G3&gt;=0.086,F3&lt;2.5,H3&lt;13.641,D3&lt;1.75,D3&gt;=0.75),4.65,IF(AND(G3&gt;=0.644,A3&gt;=5.9,G3&gt;=0.086,F3&lt;2.5,H3&lt;13.641,D3&lt;1.75,D3&gt;=0.75),4.24,IF(AND(D3&lt;1.45,B3&gt;=2.5,D3&gt;=1.35,G3&gt;=0.187,H3&gt;=13.641,D3&lt;1.75,D3&gt;=0.75),4.68,IF(AND(D3&gt;=1.45,B3&gt;=2.5,D3&gt;=1.35,G3&gt;=0.187,H3&gt;=13.641,D3&lt;1.75,D3&gt;=0.75),4.833,IF(AND(H3&lt;13.18,D3&lt;2.05,A3&gt;=6,A3&lt;7.1,B3&lt;3.5,D3&gt;=1.75,D3&gt;=0.75),5.44,IF(AND(H3&gt;=13.18,D3&lt;2.05,A3&gt;=6,A3&lt;7.1,B3&lt;3.5,D3&gt;=1.75,D3&gt;=0.75),5.1,IF(AND(H3&lt;8.759,D3&gt;=2.05,A3&gt;=6,A3&lt;7.1,B3&lt;3.5,D3&gt;=1.75,D3&gt;=0.75),5.4,IF(AND(A3&gt;=5.75,A3&gt;=5.15,A3&lt;5.9,G3&gt;=0.086,F3&lt;2.5,H3&lt;13.641,D3&lt;1.75,D3&gt;=0.75),3.967,IF(AND(H3&lt;10.159,H3&gt;=8.759,D3&gt;=2.05,A3&gt;=6,A3&lt;7.1,B3&lt;3.5,D3&gt;=1.75,D3&gt;=0.75),5.925,IF(AND(D3&lt;1.2,A3&lt;5.75,A3&gt;=5.15,A3&lt;5.9,G3&gt;=0.086,F3&lt;2.5,H3&lt;13.641,D3&lt;1.75,D3&gt;=0.75),3.667,IF(AND(D3&lt;2.25,H3&gt;=10.159,H3&gt;=8.759,D3&gt;=2.05,A3&gt;=6,A3&lt;7.1,B3&lt;3.5,D3&gt;=1.75,D3&gt;=0.75),5.66,IF(AND(D3&gt;=2.25,H3&gt;=10.159,H3&gt;=8.759,D3&gt;=2.05,A3&gt;=6,A3&lt;7.1,B3&lt;3.5,D3&gt;=1.75,D3&gt;=0.75),5.34,IF(AND(D3&lt;1.35,D3&gt;=1.2,A3&lt;5.75,A3&gt;=5.15,A3&lt;5.9,G3&gt;=0.086,F3&lt;2.5,H3&lt;13.641,D3&lt;1.75,D3&gt;=0.75),4.025,IF(AND(D3&gt;=1.35,D3&gt;=1.2,A3&lt;5.75,A3&gt;=5.15,A3&lt;5.9,G3&gt;=0.086,F3&lt;2.5,H3&lt;13.641,D3&lt;1.75,D3&gt;=0.75),3.9,"shouldnthappen"))))))))))))))))))))))))))))))))))</f>
        <v>1.5</v>
      </c>
      <c r="AH3" s="1" t="n">
        <f aca="false">IF(AND(F3&lt;1.5,H3&lt;6.799,A3&lt;5.45),1.7,IF(AND(F3&gt;=1.5,H3&lt;6.799,A3&lt;5.45),4.1,IF(AND(D3&gt;=0.8,H3&gt;=6.799,A3&lt;5.45),3.9,IF(AND(H3&lt;7.564,F3&lt;2.5,A3&gt;=5.45),3.925,IF(AND(H3&gt;=16.284,F3&gt;=2.5,A3&gt;=5.45),6.5,IF(AND(A3&lt;4.35,D3&lt;0.8,H3&gt;=6.799,A3&lt;5.45),1.1,IF(AND(B3&lt;2.8,D3&lt;1.35,H3&gt;=7.564,F3&lt;2.5,A3&gt;=5.45),4.1,IF(AND(B3&gt;=2.8,D3&lt;1.35,H3&gt;=7.564,F3&lt;2.5,A3&gt;=5.45),4.267,IF(AND(B3&lt;2.75,D3&gt;=1.35,H3&gt;=7.564,F3&lt;2.5,A3&gt;=5.45),5,IF(AND(G3&gt;=0.078,G3&lt;0.26,H3&lt;16.284,F3&gt;=2.5,A3&gt;=5.45),6.06,IF(AND(G3&gt;=0.805,G3&gt;=0.26,H3&lt;16.284,F3&gt;=2.5,A3&gt;=5.45),5.02,IF(AND(H3&gt;=10.109,B3&gt;=3.45,A3&gt;=4.35,D3&lt;0.8,H3&gt;=6.799,A3&lt;5.45),1.55,IF(AND(D3&lt;2.25,G3&lt;0.078,G3&lt;0.26,H3&lt;16.284,F3&gt;=2.5,A3&gt;=5.45),5.6,IF(AND(D3&gt;=2.25,G3&lt;0.078,G3&lt;0.26,H3&lt;16.284,F3&gt;=2.5,A3&gt;=5.45),5.7,IF(AND(A3&lt;6.15,G3&lt;0.805,G3&gt;=0.26,H3&lt;16.284,F3&gt;=2.5,A3&gt;=5.45),4.967,IF(AND(A3&lt;4.65,H3&lt;12.227,B3&lt;3.45,A3&gt;=4.35,D3&lt;0.8,H3&gt;=6.799,A3&lt;5.45),1.333,IF(AND(A3&lt;4.85,H3&gt;=12.227,B3&lt;3.45,A3&gt;=4.35,D3&lt;0.8,H3&gt;=6.799,A3&lt;5.45),1.42,IF(AND(A3&gt;=4.85,H3&gt;=12.227,B3&lt;3.45,A3&gt;=4.35,D3&lt;0.8,H3&gt;=6.799,A3&lt;5.45),1.533,IF(AND(A3&lt;5.05,H3&lt;10.109,B3&gt;=3.45,A3&gt;=4.35,D3&lt;0.8,H3&gt;=6.799,A3&lt;5.45),1.4,IF(AND(A3&gt;=5.05,H3&lt;10.109,B3&gt;=3.45,A3&gt;=4.35,D3&lt;0.8,H3&gt;=6.799,A3&lt;5.45),1.5,IF(AND(G3&lt;0.14,H3&lt;13.531,B3&gt;=2.75,D3&gt;=1.35,H3&gt;=7.564,F3&lt;2.5,A3&gt;=5.45),4.7,IF(AND(G3&lt;0.187,H3&gt;=13.531,B3&gt;=2.75,D3&gt;=1.35,H3&gt;=7.564,F3&lt;2.5,A3&gt;=5.45),5,IF(AND(G3&gt;=0.187,H3&gt;=13.531,B3&gt;=2.75,D3&gt;=1.35,H3&gt;=7.564,F3&lt;2.5,A3&gt;=5.45),4.66,IF(AND(A3&lt;6.35,A3&gt;=6.15,G3&lt;0.805,G3&gt;=0.26,H3&lt;16.284,F3&gt;=2.5,A3&gt;=5.45),6,IF(AND(D3&lt;0.15,A3&gt;=4.65,H3&lt;12.227,B3&lt;3.45,A3&gt;=4.35,D3&lt;0.8,H3&gt;=6.799,A3&lt;5.45),1.5,IF(AND(H3&lt;10.723,G3&gt;=0.14,H3&lt;13.531,B3&gt;=2.75,D3&gt;=1.35,H3&gt;=7.564,F3&lt;2.5,A3&gt;=5.45),4.6,IF(AND(H3&gt;=10.723,G3&gt;=0.14,H3&lt;13.531,B3&gt;=2.75,D3&gt;=1.35,H3&gt;=7.564,F3&lt;2.5,A3&gt;=5.45),4.46,IF(AND(G3&lt;0.364,A3&gt;=6.35,A3&gt;=6.15,G3&lt;0.805,G3&gt;=0.26,H3&lt;16.284,F3&gt;=2.5,A3&gt;=5.45),5.28,IF(AND(A3&lt;5.1,D3&gt;=0.15,A3&gt;=4.65,H3&lt;12.227,B3&lt;3.45,A3&gt;=4.35,D3&lt;0.8,H3&gt;=6.799,A3&lt;5.45),1.36,IF(AND(A3&gt;=5.1,D3&gt;=0.15,A3&gt;=4.65,H3&lt;12.227,B3&lt;3.45,A3&gt;=4.35,D3&lt;0.8,H3&gt;=6.799,A3&lt;5.45),1.4,IF(AND(G3&gt;=0.6,G3&gt;=0.364,A3&gt;=6.35,A3&gt;=6.15,G3&lt;0.805,G3&gt;=0.26,H3&lt;16.284,F3&gt;=2.5,A3&gt;=5.45),5.1,IF(AND(A3&gt;=6.95,G3&lt;0.6,G3&gt;=0.364,A3&gt;=6.35,A3&gt;=6.15,G3&lt;0.805,G3&gt;=0.26,H3&lt;16.284,F3&gt;=2.5,A3&gt;=5.45),5.8,IF(AND(B3&lt;3.2,A3&lt;6.95,G3&lt;0.6,G3&gt;=0.364,A3&gt;=6.35,A3&gt;=6.15,G3&lt;0.805,G3&gt;=0.26,H3&lt;16.284,F3&gt;=2.5,A3&gt;=5.45),5.6,IF(AND(B3&gt;=3.2,A3&lt;6.95,G3&lt;0.6,G3&gt;=0.364,A3&gt;=6.35,A3&gt;=6.15,G3&lt;0.805,G3&gt;=0.26,H3&lt;16.284,F3&gt;=2.5,A3&gt;=5.45),5.7,"shouldnthappen"))))))))))))))))))))))))))))))))))</f>
        <v>1.55</v>
      </c>
      <c r="AI3" s="1" t="n">
        <f aca="false">IF(AND(B3&gt;=3.55,A3&lt;5.05,F3&lt;1.5),1,IF(AND(H3&gt;=13.436,A3&gt;=5.05,F3&lt;1.5),1.633,IF(AND(A3&lt;4.35,B3&lt;3.55,A3&lt;5.05,F3&lt;1.5),1.1,IF(AND(A3&lt;5.15,H3&lt;13.436,A3&gt;=5.05,F3&lt;1.5),1.6,IF(AND(G3&lt;0.837,D3&lt;1.2,B3&lt;2.65,F3&gt;=1.5),3.7,IF(AND(G3&gt;=0.837,D3&lt;1.2,B3&lt;2.65,F3&gt;=1.5),3,IF(AND(D3&lt;1.4,D3&gt;=1.2,B3&lt;2.65,F3&gt;=1.5),4.133,IF(AND(D3&gt;=1.4,D3&gt;=1.2,B3&lt;2.65,F3&gt;=1.5),4.633,IF(AND(G3&lt;0.302,A3&gt;=4.35,B3&lt;3.55,A3&lt;5.05,F3&lt;1.5),1.34,IF(AND(D3&gt;=0.3,A3&gt;=5.15,H3&lt;13.436,A3&gt;=5.05,F3&lt;1.5),1.5,IF(AND(G3&lt;0.233,G3&lt;0.265,D3&lt;1.55,B3&gt;=2.65,F3&gt;=1.5),4.56,IF(AND(G3&gt;=0.233,G3&lt;0.265,D3&lt;1.55,B3&gt;=2.65,F3&gt;=1.5),5.1,IF(AND(G3&lt;0.395,G3&gt;=0.265,D3&lt;1.55,B3&gt;=2.65,F3&gt;=1.5),4.025,IF(AND(H3&lt;13.935,A3&gt;=7.05,D3&gt;=1.55,B3&gt;=2.65,F3&gt;=1.5),6.12,IF(AND(H3&gt;=13.935,A3&gt;=7.05,D3&gt;=1.55,B3&gt;=2.65,F3&gt;=1.5),6.64,IF(AND(G3&gt;=0.858,G3&gt;=0.302,A3&gt;=4.35,B3&lt;3.55,A3&lt;5.05,F3&lt;1.5),1.3,IF(AND(H3&lt;6.543,D3&lt;0.3,A3&gt;=5.15,H3&lt;13.436,A3&gt;=5.05,F3&lt;1.5),1.4,IF(AND(H3&gt;=6.543,D3&lt;0.3,A3&gt;=5.15,H3&lt;13.436,A3&gt;=5.05,F3&lt;1.5),1.48,IF(AND(A3&lt;6.3,G3&gt;=0.395,G3&gt;=0.265,D3&lt;1.55,B3&gt;=2.65,F3&gt;=1.5),4.14,IF(AND(A3&gt;=6.3,G3&gt;=0.395,G3&gt;=0.265,D3&lt;1.55,B3&gt;=2.65,F3&gt;=1.5),4.767,IF(AND(G3&gt;=0.669,B3&lt;3.15,A3&lt;7.05,D3&gt;=1.55,B3&gt;=2.65,F3&gt;=1.5),5,IF(AND(H3&lt;9.459,G3&lt;0.858,G3&gt;=0.302,A3&gt;=4.35,B3&lt;3.55,A3&lt;5.05,F3&lt;1.5),1.4,IF(AND(H3&gt;=9.459,G3&lt;0.858,G3&gt;=0.302,A3&gt;=4.35,B3&lt;3.55,A3&lt;5.05,F3&lt;1.5),1.6,IF(AND(G3&gt;=0.433,G3&lt;0.669,B3&lt;3.15,A3&lt;7.05,D3&gt;=1.55,B3&gt;=2.65,F3&gt;=1.5),5.68,IF(AND(G3&lt;0.481,H3&lt;10.257,B3&gt;=3.15,A3&lt;7.05,D3&gt;=1.55,B3&gt;=2.65,F3&gt;=1.5),5.7,IF(AND(G3&gt;=0.481,H3&lt;10.257,B3&gt;=3.15,A3&lt;7.05,D3&gt;=1.55,B3&gt;=2.65,F3&gt;=1.5),5.9,IF(AND(D3&lt;2.15,H3&gt;=10.257,B3&gt;=3.15,A3&lt;7.05,D3&gt;=1.55,B3&gt;=2.65,F3&gt;=1.5),5.1,IF(AND(D3&gt;=2.15,H3&gt;=10.257,B3&gt;=3.15,A3&lt;7.05,D3&gt;=1.55,B3&gt;=2.65,F3&gt;=1.5),5.42,IF(AND(G3&lt;0.098,G3&lt;0.433,G3&lt;0.669,B3&lt;3.15,A3&lt;7.05,D3&gt;=1.55,B3&gt;=2.65,F3&gt;=1.5),5.567,IF(AND(D3&lt;1.8,G3&gt;=0.098,G3&lt;0.433,G3&lt;0.669,B3&lt;3.15,A3&lt;7.05,D3&gt;=1.55,B3&gt;=2.65,F3&gt;=1.5),5.033,IF(AND(G3&gt;=0.312,D3&gt;=1.8,G3&gt;=0.098,G3&lt;0.433,G3&lt;0.669,B3&lt;3.15,A3&lt;7.05,D3&gt;=1.55,B3&gt;=2.65,F3&gt;=1.5),5.4,IF(AND(H3&lt;9.002,G3&lt;0.312,D3&gt;=1.8,G3&gt;=0.098,G3&lt;0.433,G3&lt;0.669,B3&lt;3.15,A3&lt;7.05,D3&gt;=1.55,B3&gt;=2.65,F3&gt;=1.5),5.1,IF(AND(H3&gt;=9.002,G3&lt;0.312,D3&gt;=1.8,G3&gt;=0.098,G3&lt;0.433,G3&lt;0.669,B3&lt;3.15,A3&lt;7.05,D3&gt;=1.55,B3&gt;=2.65,F3&gt;=1.5),5.26,"shouldnthappen")))))))))))))))))))))))))))))))))</f>
        <v>1.633</v>
      </c>
      <c r="AJ3" s="1" t="n">
        <f aca="false">IF(AND(A3&gt;=5.25,D3&gt;=0.35,D3&lt;0.8),1.433,IF(AND(F3&gt;=2.5,H3&lt;6.927,D3&gt;=0.8),5.1,IF(AND(H3&lt;5.85,B3&lt;3.65,D3&lt;0.35,D3&lt;0.8),1,IF(AND(A3&lt;5.55,B3&gt;=3.65,D3&lt;0.35,D3&lt;0.8),1.5,IF(AND(A3&gt;=5.55,B3&gt;=3.65,D3&lt;0.35,D3&lt;0.8),1.7,IF(AND(H3&lt;7.949,A3&lt;5.25,D3&gt;=0.35,D3&lt;0.8),1.9,IF(AND(H3&gt;=7.949,A3&lt;5.25,D3&gt;=0.35,D3&lt;0.8),1.54,IF(AND(A3&lt;5.55,F3&lt;2.5,H3&lt;6.927,D3&gt;=0.8),3.98,IF(AND(A3&gt;=5.55,F3&lt;2.5,H3&lt;6.927,D3&gt;=0.8),4.1,IF(AND(A3&gt;=7.25,D3&gt;=1.55,H3&gt;=6.927,D3&gt;=0.8),6.65,IF(AND(A3&lt;5.75,D3&lt;1.2,D3&lt;1.55,H3&gt;=6.927,D3&gt;=0.8),3.62,IF(AND(A3&gt;=5.75,D3&lt;1.2,D3&lt;1.55,H3&gt;=6.927,D3&gt;=0.8),4.1,IF(AND(G3&lt;0.175,A3&lt;4.8,H3&gt;=5.85,B3&lt;3.65,D3&lt;0.35,D3&lt;0.8),1.5,IF(AND(G3&gt;=0.175,A3&lt;4.8,H3&gt;=5.85,B3&lt;3.65,D3&lt;0.35,D3&lt;0.8),1.3,IF(AND(A3&gt;=5.05,A3&gt;=4.8,H3&gt;=5.85,B3&lt;3.65,D3&lt;0.35,D3&lt;0.8),1.5,IF(AND(G3&gt;=0.735,A3&lt;6.25,D3&gt;=1.2,D3&lt;1.55,H3&gt;=6.927,D3&gt;=0.8),4,IF(AND(H3&lt;10.464,A3&lt;6.2,A3&lt;7.25,D3&gt;=1.55,H3&gt;=6.927,D3&gt;=0.8),5.1,IF(AND(H3&gt;=10.464,A3&lt;6.2,A3&lt;7.25,D3&gt;=1.55,H3&gt;=6.927,D3&gt;=0.8),4.9,IF(AND(G3&lt;0.418,A3&lt;5.05,A3&gt;=4.8,H3&gt;=5.85,B3&lt;3.65,D3&lt;0.35,D3&lt;0.8),1.48,IF(AND(G3&gt;=0.418,A3&lt;5.05,A3&gt;=4.8,H3&gt;=5.85,B3&lt;3.65,D3&lt;0.35,D3&lt;0.8),1.3,IF(AND(B3&lt;2.75,G3&lt;0.735,A3&lt;6.25,D3&gt;=1.2,D3&lt;1.55,H3&gt;=6.927,D3&gt;=0.8),4.35,IF(AND(H3&lt;15.422,D3&lt;1.45,A3&gt;=6.25,D3&gt;=1.2,D3&lt;1.55,H3&gt;=6.927,D3&gt;=0.8),4.375,IF(AND(H3&gt;=15.422,D3&lt;1.45,A3&gt;=6.25,D3&gt;=1.2,D3&lt;1.55,H3&gt;=6.927,D3&gt;=0.8),4.7,IF(AND(A3&lt;6.4,D3&gt;=1.45,A3&gt;=6.25,D3&gt;=1.2,D3&lt;1.55,H3&gt;=6.927,D3&gt;=0.8),5.1,IF(AND(G3&gt;=0.576,D3&lt;2.15,A3&gt;=6.2,A3&lt;7.25,D3&gt;=1.55,H3&gt;=6.927,D3&gt;=0.8),5.1,IF(AND(G3&lt;0.537,D3&gt;=2.15,A3&gt;=6.2,A3&lt;7.25,D3&gt;=1.55,H3&gt;=6.927,D3&gt;=0.8),5.533,IF(AND(G3&gt;=0.537,D3&gt;=2.15,A3&gt;=6.2,A3&lt;7.25,D3&gt;=1.55,H3&gt;=6.927,D3&gt;=0.8),5.9,IF(AND(D3&lt;1.45,B3&gt;=2.75,G3&lt;0.735,A3&lt;6.25,D3&gt;=1.2,D3&lt;1.55,H3&gt;=6.927,D3&gt;=0.8),4.6,IF(AND(D3&gt;=1.45,B3&gt;=2.75,G3&lt;0.735,A3&lt;6.25,D3&gt;=1.2,D3&lt;1.55,H3&gt;=6.927,D3&gt;=0.8),4.5,IF(AND(H3&lt;12.582,A3&gt;=6.4,D3&gt;=1.45,A3&gt;=6.25,D3&gt;=1.2,D3&lt;1.55,H3&gt;=6.927,D3&gt;=0.8),4.66,IF(AND(H3&gt;=12.582,A3&gt;=6.4,D3&gt;=1.45,A3&gt;=6.25,D3&gt;=1.2,D3&lt;1.55,H3&gt;=6.927,D3&gt;=0.8),4.9,IF(AND(B3&lt;2.75,G3&lt;0.576,D3&lt;2.15,A3&gt;=6.2,A3&lt;7.25,D3&gt;=1.55,H3&gt;=6.927,D3&gt;=0.8),5.3,IF(AND(G3&gt;=0.395,B3&gt;=2.75,G3&lt;0.576,D3&lt;2.15,A3&gt;=6.2,A3&lt;7.25,D3&gt;=1.55,H3&gt;=6.927,D3&gt;=0.8),5.6,IF(AND(D3&gt;=1.9,G3&lt;0.395,B3&gt;=2.75,G3&lt;0.576,D3&lt;2.15,A3&gt;=6.2,A3&lt;7.25,D3&gt;=1.55,H3&gt;=6.927,D3&gt;=0.8),5.333,IF(AND(B3&lt;2.95,D3&lt;1.9,G3&lt;0.395,B3&gt;=2.75,G3&lt;0.576,D3&lt;2.15,A3&gt;=6.2,A3&lt;7.25,D3&gt;=1.55,H3&gt;=6.927,D3&gt;=0.8),5.6,IF(AND(B3&gt;=2.95,D3&lt;1.9,G3&lt;0.395,B3&gt;=2.75,G3&lt;0.576,D3&lt;2.15,A3&gt;=6.2,A3&lt;7.25,D3&gt;=1.55,H3&gt;=6.927,D3&gt;=0.8),5.5,"shouldnthappen"))))))))))))))))))))))))))))))))))))</f>
        <v>1.5</v>
      </c>
      <c r="AK3" s="1" t="n">
        <f aca="false">IF(AND(H3&lt;5.85,B3&lt;3.65,F3&lt;1.5),1,IF(AND(B3&gt;=3.95,B3&gt;=3.65,F3&lt;1.5),1.433,IF(AND(A3&lt;5.15,F3&lt;2.5,F3&gt;=1.5),3.075,IF(AND(D3&gt;=0.35,H3&gt;=5.85,B3&lt;3.65,F3&lt;1.5),1.5,IF(AND(G3&lt;0.168,B3&lt;3.95,B3&gt;=3.65,F3&lt;1.5),1.7,IF(AND(H3&lt;5.767,A3&lt;7.25,F3&gt;=2.5,F3&gt;=1.5),4.5,IF(AND(D3&lt;1.9,A3&gt;=7.25,F3&gt;=2.5,F3&gt;=1.5),6.3,IF(AND(D3&gt;=1.9,A3&gt;=7.25,F3&gt;=2.5,F3&gt;=1.5),6.575,IF(AND(B3&lt;3.75,G3&gt;=0.168,B3&lt;3.95,B3&gt;=3.65,F3&lt;1.5),1.5,IF(AND(B3&gt;=3.75,G3&gt;=0.168,B3&lt;3.95,B3&gt;=3.65,F3&lt;1.5),1.6,IF(AND(D3&gt;=1.35,A3&lt;6.15,A3&gt;=5.15,F3&lt;2.5,F3&gt;=1.5),4.42,IF(AND(D3&lt;1.4,A3&gt;=6.15,A3&gt;=5.15,F3&lt;2.5,F3&gt;=1.5),4.5,IF(AND(D3&gt;=1.4,A3&gt;=6.15,A3&gt;=5.15,F3&lt;2.5,F3&gt;=1.5),4.675,IF(AND(D3&lt;0.15,H3&lt;11.218,D3&lt;0.35,H3&gt;=5.85,B3&lt;3.65,F3&lt;1.5),1.5,IF(AND(D3&lt;0.15,H3&gt;=11.218,D3&lt;0.35,H3&gt;=5.85,B3&lt;3.65,F3&lt;1.5),1.1,IF(AND(B3&lt;2.7,D3&lt;1.35,A3&lt;6.15,A3&gt;=5.15,F3&lt;2.5,F3&gt;=1.5),3.82,IF(AND(A3&lt;6.15,G3&gt;=0.755,H3&gt;=5.767,A3&lt;7.25,F3&gt;=2.5,F3&gt;=1.5),4.98,IF(AND(A3&gt;=6.15,G3&gt;=0.755,H3&gt;=5.767,A3&lt;7.25,F3&gt;=2.5,F3&gt;=1.5),5.3,IF(AND(B3&lt;3.4,D3&gt;=0.15,H3&lt;11.218,D3&lt;0.35,H3&gt;=5.85,B3&lt;3.65,F3&lt;1.5),1.4,IF(AND(B3&gt;=3.4,D3&gt;=0.15,H3&lt;11.218,D3&lt;0.35,H3&gt;=5.85,B3&lt;3.65,F3&lt;1.5),1.3,IF(AND(H3&lt;11.731,D3&gt;=0.15,H3&gt;=11.218,D3&lt;0.35,H3&gt;=5.85,B3&lt;3.65,F3&lt;1.5),1.2,IF(AND(H3&lt;9.053,B3&gt;=2.7,D3&lt;1.35,A3&lt;6.15,A3&gt;=5.15,F3&lt;2.5,F3&gt;=1.5),3.85,IF(AND(D3&gt;=2.1,B3&lt;2.85,G3&lt;0.755,H3&gt;=5.767,A3&lt;7.25,F3&gt;=2.5,F3&gt;=1.5),5.6,IF(AND(D3&gt;=2.45,B3&gt;=2.85,G3&lt;0.755,H3&gt;=5.767,A3&lt;7.25,F3&gt;=2.5,F3&gt;=1.5),5.8,IF(AND(B3&gt;=3.45,H3&gt;=11.731,D3&gt;=0.15,H3&gt;=11.218,D3&lt;0.35,H3&gt;=5.85,B3&lt;3.65,F3&lt;1.5),1.3,IF(AND(A3&lt;5.9,H3&gt;=9.053,B3&gt;=2.7,D3&lt;1.35,A3&lt;6.15,A3&gt;=5.15,F3&lt;2.5,F3&gt;=1.5),4.3,IF(AND(A3&gt;=5.9,H3&gt;=9.053,B3&gt;=2.7,D3&lt;1.35,A3&lt;6.15,A3&gt;=5.15,F3&lt;2.5,F3&gt;=1.5),4,IF(AND(G3&gt;=0.519,D3&lt;2.1,B3&lt;2.85,G3&lt;0.755,H3&gt;=5.767,A3&lt;7.25,F3&gt;=2.5,F3&gt;=1.5),4.9,IF(AND(A3&gt;=7.05,D3&lt;2.45,B3&gt;=2.85,G3&lt;0.755,H3&gt;=5.767,A3&lt;7.25,F3&gt;=2.5,F3&gt;=1.5),5.8,IF(AND(H3&lt;14.396,B3&lt;3.45,H3&gt;=11.731,D3&gt;=0.15,H3&gt;=11.218,D3&lt;0.35,H3&gt;=5.85,B3&lt;3.65,F3&lt;1.5),1.44,IF(AND(H3&gt;=14.396,B3&lt;3.45,H3&gt;=11.731,D3&gt;=0.15,H3&gt;=11.218,D3&lt;0.35,H3&gt;=5.85,B3&lt;3.65,F3&lt;1.5),1.3,IF(AND(G3&lt;0.282,G3&lt;0.519,D3&lt;2.1,B3&lt;2.85,G3&lt;0.755,H3&gt;=5.767,A3&lt;7.25,F3&gt;=2.5,F3&gt;=1.5),5.1,IF(AND(G3&gt;=0.282,G3&lt;0.519,D3&lt;2.1,B3&lt;2.85,G3&lt;0.755,H3&gt;=5.767,A3&lt;7.25,F3&gt;=2.5,F3&gt;=1.5),5.3,IF(AND(A3&lt;6.4,D3&lt;1.9,A3&lt;7.05,D3&lt;2.45,B3&gt;=2.85,G3&lt;0.755,H3&gt;=5.767,A3&lt;7.25,F3&gt;=2.5,F3&gt;=1.5),5.6,IF(AND(A3&gt;=6.4,D3&lt;1.9,A3&lt;7.05,D3&lt;2.45,B3&gt;=2.85,G3&lt;0.755,H3&gt;=5.767,A3&lt;7.25,F3&gt;=2.5,F3&gt;=1.5),5.5,IF(AND(H3&lt;8.884,D3&gt;=1.9,A3&lt;7.05,D3&lt;2.45,B3&gt;=2.85,G3&lt;0.755,H3&gt;=5.767,A3&lt;7.25,F3&gt;=2.5,F3&gt;=1.5),5.3,IF(AND(H3&gt;=8.884,D3&gt;=1.9,A3&lt;7.05,D3&lt;2.45,B3&gt;=2.85,G3&lt;0.755,H3&gt;=5.767,A3&lt;7.25,F3&gt;=2.5,F3&gt;=1.5),5.52,"shouldnthappen")))))))))))))))))))))))))))))))))))))</f>
        <v>1.3</v>
      </c>
      <c r="AL3" s="1" t="n">
        <f aca="false">IF(AND(H3&lt;5.85,A3&lt;5.05,D3&lt;0.8),1,IF(AND(B3&lt;3.35,A3&gt;=5.05,D3&lt;0.8),1.7,IF(AND(D3&gt;=2.45,F3&gt;=2.5,D3&gt;=0.8),6.05,IF(AND(H3&gt;=11.218,H3&gt;=5.85,A3&lt;5.05,D3&lt;0.8),1.28,IF(AND(G3&gt;=0.948,B3&gt;=3.35,A3&gt;=5.05,D3&lt;0.8),1.7,IF(AND(G3&gt;=0.423,H3&lt;11.218,H3&gt;=5.85,A3&lt;5.05,D3&lt;0.8),1.3,IF(AND(B3&lt;3.6,G3&lt;0.948,B3&gt;=3.35,A3&gt;=5.05,D3&lt;0.8),1.4,IF(AND(H3&lt;10.258,D3&lt;1.15,A3&lt;5.9,F3&lt;2.5,D3&gt;=0.8),3.36,IF(AND(H3&gt;=10.258,D3&lt;1.15,A3&lt;5.9,F3&lt;2.5,D3&gt;=0.8),3.9,IF(AND(A3&lt;5.3,D3&gt;=1.15,A3&lt;5.9,F3&lt;2.5,D3&gt;=0.8),3.9,IF(AND(D3&lt;1.55,B3&lt;2.75,A3&gt;=5.9,F3&lt;2.5,D3&gt;=0.8),4.64,IF(AND(D3&gt;=1.55,B3&lt;2.75,A3&gt;=5.9,F3&lt;2.5,D3&gt;=0.8),5.1,IF(AND(D3&gt;=1.6,B3&gt;=2.75,A3&gt;=5.9,F3&lt;2.5,D3&gt;=0.8),5,IF(AND(H3&lt;5.767,H3&lt;8.598,D3&lt;2.45,F3&gt;=2.5,D3&gt;=0.8),4.5,IF(AND(A3&lt;6.25,H3&gt;=8.598,D3&lt;2.45,F3&gt;=2.5,D3&gt;=0.8),5.02,IF(AND(B3&lt;3.55,G3&lt;0.423,H3&lt;11.218,H3&gt;=5.85,A3&lt;5.05,D3&lt;0.8),1.525,IF(AND(B3&gt;=3.55,G3&lt;0.423,H3&lt;11.218,H3&gt;=5.85,A3&lt;5.05,D3&lt;0.8),1.4,IF(AND(H3&gt;=13.932,B3&gt;=3.6,G3&lt;0.948,B3&gt;=3.35,A3&gt;=5.05,D3&lt;0.8),1.65,IF(AND(G3&gt;=0.652,A3&gt;=5.3,D3&gt;=1.15,A3&lt;5.9,F3&lt;2.5,D3&gt;=0.8),3.8,IF(AND(D3&lt;1.35,D3&lt;1.6,B3&gt;=2.75,A3&gt;=5.9,F3&lt;2.5,D3&gt;=0.8),4.42,IF(AND(H3&lt;6.656,H3&gt;=5.767,H3&lt;8.598,D3&lt;2.45,F3&gt;=2.5,D3&gt;=0.8),5.033,IF(AND(H3&gt;=6.656,H3&gt;=5.767,H3&lt;8.598,D3&lt;2.45,F3&gt;=2.5,D3&gt;=0.8),5.1,IF(AND(G3&gt;=0.885,A3&gt;=6.25,H3&gt;=8.598,D3&lt;2.45,F3&gt;=2.5,D3&gt;=0.8),5.2,IF(AND(H3&lt;6.926,H3&lt;13.932,B3&gt;=3.6,G3&lt;0.948,B3&gt;=3.35,A3&gt;=5.05,D3&lt;0.8),1.433,IF(AND(H3&gt;=6.926,H3&lt;13.932,B3&gt;=3.6,G3&lt;0.948,B3&gt;=3.35,A3&gt;=5.05,D3&lt;0.8),1.5,IF(AND(A3&lt;5.65,G3&lt;0.652,A3&gt;=5.3,D3&gt;=1.15,A3&lt;5.9,F3&lt;2.5,D3&gt;=0.8),4.36,IF(AND(A3&gt;=5.65,G3&lt;0.652,A3&gt;=5.3,D3&gt;=1.15,A3&lt;5.9,F3&lt;2.5,D3&gt;=0.8),4.2,IF(AND(H3&gt;=13.561,D3&gt;=1.35,D3&lt;1.6,B3&gt;=2.75,A3&gt;=5.9,F3&lt;2.5,D3&gt;=0.8),4.767,IF(AND(H3&lt;9.091,G3&lt;0.885,A3&gt;=6.25,H3&gt;=8.598,D3&lt;2.45,F3&gt;=2.5,D3&gt;=0.8),6.3,IF(AND(H3&gt;=12.206,H3&lt;13.561,D3&gt;=1.35,D3&lt;1.6,B3&gt;=2.75,A3&gt;=5.9,F3&lt;2.5,D3&gt;=0.8),4.4,IF(AND(D3&gt;=2.25,H3&gt;=9.091,G3&lt;0.885,A3&gt;=6.25,H3&gt;=8.598,D3&lt;2.45,F3&gt;=2.5,D3&gt;=0.8),5.9,IF(AND(B3&lt;3.05,H3&lt;12.206,H3&lt;13.561,D3&gt;=1.35,D3&lt;1.6,B3&gt;=2.75,A3&gt;=5.9,F3&lt;2.5,D3&gt;=0.8),4.6,IF(AND(B3&gt;=3.05,H3&lt;12.206,H3&lt;13.561,D3&gt;=1.35,D3&lt;1.6,B3&gt;=2.75,A3&gt;=5.9,F3&lt;2.5,D3&gt;=0.8),4.7,IF(AND(G3&gt;=0.596,D3&lt;2.25,H3&gt;=9.091,G3&lt;0.885,A3&gt;=6.25,H3&gt;=8.598,D3&lt;2.45,F3&gt;=2.5,D3&gt;=0.8),5.1,IF(AND(G3&gt;=0.379,G3&lt;0.596,D3&lt;2.25,H3&gt;=9.091,G3&lt;0.885,A3&gt;=6.25,H3&gt;=8.598,D3&lt;2.45,F3&gt;=2.5,D3&gt;=0.8),5.767,IF(AND(D3&lt;2.15,G3&lt;0.379,G3&lt;0.596,D3&lt;2.25,H3&gt;=9.091,G3&lt;0.885,A3&gt;=6.25,H3&gt;=8.598,D3&lt;2.45,F3&gt;=2.5,D3&gt;=0.8),5.4,IF(AND(D3&gt;=2.15,G3&lt;0.379,G3&lt;0.596,D3&lt;2.25,H3&gt;=9.091,G3&lt;0.885,A3&gt;=6.25,H3&gt;=8.598,D3&lt;2.45,F3&gt;=2.5,D3&gt;=0.8),5.6,"shouldnthappen")))))))))))))))))))))))))))))))))))))</f>
        <v>1.7</v>
      </c>
      <c r="AM3" s="1" t="n">
        <f aca="false">IF(AND(H3&lt;5.245,D3&lt;0.8),1,IF(AND(A3&lt;4.5,H3&gt;=5.245,D3&lt;0.8),1.35,IF(AND(D3&gt;=0.5,A3&gt;=4.5,H3&gt;=5.245,D3&lt;0.8),1.6,IF(AND(H3&lt;7.25,B3&lt;2.6,A3&lt;6.15,D3&gt;=0.8),4.375,IF(AND(H3&gt;=7.25,B3&lt;2.6,A3&lt;6.15,D3&gt;=0.8),3.075,IF(AND(H3&lt;13.935,A3&gt;=7.05,A3&gt;=6.15,D3&gt;=0.8),6.067,IF(AND(H3&gt;=13.935,A3&gt;=7.05,A3&gt;=6.15,D3&gt;=0.8),6.525,IF(AND(G3&gt;=0.948,D3&lt;0.5,A3&gt;=4.5,H3&gt;=5.245,D3&lt;0.8),1.7,IF(AND(G3&lt;0.568,D3&gt;=1.55,B3&gt;=2.6,A3&lt;6.15,D3&gt;=0.8),5.1,IF(AND(G3&gt;=0.568,D3&gt;=1.55,B3&gt;=2.6,A3&lt;6.15,D3&gt;=0.8),5,IF(AND(A3&gt;=6.6,B3&gt;=3.15,A3&lt;7.05,A3&gt;=6.15,D3&gt;=0.8),5.78,IF(AND(G3&lt;0.165,G3&lt;0.273,D3&lt;1.55,B3&gt;=2.6,A3&lt;6.15,D3&gt;=0.8),4.1,IF(AND(G3&gt;=0.165,G3&lt;0.273,D3&lt;1.55,B3&gt;=2.6,A3&lt;6.15,D3&gt;=0.8),4.5,IF(AND(D3&lt;1.35,G3&gt;=0.273,D3&lt;1.55,B3&gt;=2.6,A3&lt;6.15,D3&gt;=0.8),4.08,IF(AND(D3&gt;=1.35,G3&gt;=0.273,D3&lt;1.55,B3&gt;=2.6,A3&lt;6.15,D3&gt;=0.8),4.4,IF(AND(D3&lt;1.45,F3&lt;2.5,B3&lt;3.15,A3&lt;7.05,A3&gt;=6.15,D3&gt;=0.8),4.38,IF(AND(D3&gt;=1.45,F3&lt;2.5,B3&lt;3.15,A3&lt;7.05,A3&gt;=6.15,D3&gt;=0.8),4.75,IF(AND(D3&gt;=2.25,F3&gt;=2.5,B3&lt;3.15,A3&lt;7.05,A3&gt;=6.15,D3&gt;=0.8),5.16,IF(AND(H3&lt;11.488,A3&lt;6.6,B3&gt;=3.15,A3&lt;7.05,A3&gt;=6.15,D3&gt;=0.8),6,IF(AND(H3&gt;=14.396,D3&lt;0.25,G3&lt;0.948,D3&lt;0.5,A3&gt;=4.5,H3&gt;=5.245,D3&lt;0.8),1.3,IF(AND(A3&gt;=5.55,D3&gt;=0.25,G3&lt;0.948,D3&lt;0.5,A3&gt;=4.5,H3&gt;=5.245,D3&lt;0.8),1.7,IF(AND(D3&lt;1.85,D3&lt;2.25,F3&gt;=2.5,B3&lt;3.15,A3&lt;7.05,A3&gt;=6.15,D3&gt;=0.8),5.6,IF(AND(G3&lt;0.669,H3&gt;=11.488,A3&lt;6.6,B3&gt;=3.15,A3&lt;7.05,A3&gt;=6.15,D3&gt;=0.8),4.7,IF(AND(G3&gt;=0.669,H3&gt;=11.488,A3&lt;6.6,B3&gt;=3.15,A3&lt;7.05,A3&gt;=6.15,D3&gt;=0.8),5.22,IF(AND(H3&lt;6.543,H3&lt;14.396,D3&lt;0.25,G3&lt;0.948,D3&lt;0.5,A3&gt;=4.5,H3&gt;=5.245,D3&lt;0.8),1.4,IF(AND(A3&lt;4.95,A3&lt;5.55,D3&gt;=0.25,G3&lt;0.948,D3&lt;0.5,A3&gt;=4.5,H3&gt;=5.245,D3&lt;0.8),1.4,IF(AND(A3&gt;=4.95,A3&lt;5.55,D3&gt;=0.25,G3&lt;0.948,D3&lt;0.5,A3&gt;=4.5,H3&gt;=5.245,D3&lt;0.8),1.48,IF(AND(H3&lt;10.667,D3&gt;=1.85,D3&lt;2.25,F3&gt;=2.5,B3&lt;3.15,A3&lt;7.05,A3&gt;=6.15,D3&gt;=0.8),5.25,IF(AND(H3&gt;=10.667,D3&gt;=1.85,D3&lt;2.25,F3&gt;=2.5,B3&lt;3.15,A3&lt;7.05,A3&gt;=6.15,D3&gt;=0.8),5.55,IF(AND(G3&lt;0.063,H3&gt;=6.543,H3&lt;14.396,D3&lt;0.25,G3&lt;0.948,D3&lt;0.5,A3&gt;=4.5,H3&gt;=5.245,D3&lt;0.8),1.4,IF(AND(H3&lt;9.212,G3&gt;=0.063,H3&gt;=6.543,H3&lt;14.396,D3&lt;0.25,G3&lt;0.948,D3&lt;0.5,A3&gt;=4.5,H3&gt;=5.245,D3&lt;0.8),1.475,IF(AND(H3&gt;=9.212,G3&gt;=0.063,H3&gt;=6.543,H3&lt;14.396,D3&lt;0.25,G3&lt;0.948,D3&lt;0.5,A3&gt;=4.5,H3&gt;=5.245,D3&lt;0.8),1.5,"shouldnthappen"))))))))))))))))))))))))))))))))</f>
        <v>1.7</v>
      </c>
      <c r="AN3" s="1" t="n">
        <f aca="false">IF(AND(D3&lt;0.7,A3&gt;=5.55),1.633,IF(AND(G3&lt;0.38,B3&lt;2.8,A3&lt;5.55),4.3,IF(AND(G3&gt;=0.38,B3&lt;2.8,A3&lt;5.55),3.325,IF(AND(D3&gt;=0.35,B3&gt;=2.8,A3&lt;5.55),1.6,IF(AND(B3&gt;=3.4,A3&lt;4.8,D3&lt;0.35,B3&gt;=2.8,A3&lt;5.55),1,IF(AND(H3&gt;=11.789,A3&lt;5.9,D3&lt;1.55,D3&gt;=0.7,A3&gt;=5.55),4.325,IF(AND(F3&gt;=2.5,A3&gt;=5.9,D3&lt;1.55,D3&gt;=0.7,A3&gt;=5.55),5.05,IF(AND(D3&lt;1.9,A3&gt;=7.25,D3&gt;=1.55,D3&gt;=0.7,A3&gt;=5.55),6.3,IF(AND(D3&gt;=1.9,A3&gt;=7.25,D3&gt;=1.55,D3&gt;=0.7,A3&gt;=5.55),6.4,IF(AND(A3&lt;4.35,B3&lt;3.4,A3&lt;4.8,D3&lt;0.35,B3&gt;=2.8,A3&lt;5.55),1.1,IF(AND(G3&gt;=0.934,B3&lt;3.45,A3&gt;=4.8,D3&lt;0.35,B3&gt;=2.8,A3&lt;5.55),1.7,IF(AND(H3&gt;=14.877,B3&gt;=3.45,A3&gt;=4.8,D3&lt;0.35,B3&gt;=2.8,A3&lt;5.55),1.3,IF(AND(B3&lt;2.6,H3&lt;11.789,A3&lt;5.9,D3&lt;1.55,D3&gt;=0.7,A3&gt;=5.55),3.9,IF(AND(B3&gt;=2.6,H3&lt;11.789,A3&lt;5.9,D3&lt;1.55,D3&gt;=0.7,A3&gt;=5.55),4.26,IF(AND(A3&lt;6.6,F3&lt;2.5,A3&gt;=5.9,D3&lt;1.55,D3&gt;=0.7,A3&gt;=5.55),4.625,IF(AND(A3&gt;=6.6,F3&lt;2.5,A3&gt;=5.9,D3&lt;1.55,D3&gt;=0.7,A3&gt;=5.55),4.475,IF(AND(B3&lt;2.6,D3&lt;2.05,A3&lt;7.25,D3&gt;=1.55,D3&gt;=0.7,A3&gt;=5.55),5.8,IF(AND(G3&gt;=0.743,D3&gt;=2.05,A3&lt;7.25,D3&gt;=1.55,D3&gt;=0.7,A3&gt;=5.55),5.1,IF(AND(G3&lt;0.422,A3&gt;=4.35,B3&lt;3.4,A3&lt;4.8,D3&lt;0.35,B3&gt;=2.8,A3&lt;5.55),1.367,IF(AND(G3&gt;=0.422,A3&gt;=4.35,B3&lt;3.4,A3&lt;4.8,D3&lt;0.35,B3&gt;=2.8,A3&lt;5.55),1.3,IF(AND(A3&lt;5.05,G3&lt;0.934,B3&lt;3.45,A3&gt;=4.8,D3&lt;0.35,B3&gt;=2.8,A3&lt;5.55),1.525,IF(AND(A3&gt;=5.05,G3&lt;0.934,B3&lt;3.45,A3&gt;=4.8,D3&lt;0.35,B3&gt;=2.8,A3&lt;5.55),1.5,IF(AND(G3&gt;=0.585,H3&lt;14.877,B3&gt;=3.45,A3&gt;=4.8,D3&lt;0.35,B3&gt;=2.8,A3&lt;5.55),1.54,IF(AND(G3&gt;=0.537,G3&lt;0.743,D3&gt;=2.05,A3&lt;7.25,D3&gt;=1.55,D3&gt;=0.7,A3&gt;=5.55),5.833,IF(AND(D3&gt;=0.25,G3&lt;0.585,H3&lt;14.877,B3&gt;=3.45,A3&gt;=4.8,D3&lt;0.35,B3&gt;=2.8,A3&lt;5.55),1.367,IF(AND(D3&lt;1.75,H3&lt;13.795,B3&gt;=2.6,D3&lt;2.05,A3&lt;7.25,D3&gt;=1.55,D3&gt;=0.7,A3&gt;=5.55),5.45,IF(AND(B3&lt;2.85,H3&gt;=13.795,B3&gt;=2.6,D3&lt;2.05,A3&lt;7.25,D3&gt;=1.55,D3&gt;=0.7,A3&gt;=5.55),5.1,IF(AND(B3&gt;=2.85,H3&gt;=13.795,B3&gt;=2.6,D3&lt;2.05,A3&lt;7.25,D3&gt;=1.55,D3&gt;=0.7,A3&gt;=5.55),4.82,IF(AND(G3&lt;0.353,G3&lt;0.537,G3&lt;0.743,D3&gt;=2.05,A3&lt;7.25,D3&gt;=1.55,D3&gt;=0.7,A3&gt;=5.55),5.425,IF(AND(G3&gt;=0.353,G3&lt;0.537,G3&lt;0.743,D3&gt;=2.05,A3&lt;7.25,D3&gt;=1.55,D3&gt;=0.7,A3&gt;=5.55),5.62,IF(AND(G3&lt;0.311,D3&lt;0.25,G3&lt;0.585,H3&lt;14.877,B3&gt;=3.45,A3&gt;=4.8,D3&lt;0.35,B3&gt;=2.8,A3&lt;5.55),1.5,IF(AND(G3&gt;=0.311,D3&lt;0.25,G3&lt;0.585,H3&lt;14.877,B3&gt;=3.45,A3&gt;=4.8,D3&lt;0.35,B3&gt;=2.8,A3&lt;5.55),1.4,IF(AND(B3&gt;=3.1,D3&gt;=1.75,H3&lt;13.795,B3&gt;=2.6,D3&lt;2.05,A3&lt;7.25,D3&gt;=1.55,D3&gt;=0.7,A3&gt;=5.55),5.1,IF(AND(B3&lt;2.85,B3&lt;3.1,D3&gt;=1.75,H3&lt;13.795,B3&gt;=2.6,D3&lt;2.05,A3&lt;7.25,D3&gt;=1.55,D3&gt;=0.7,A3&gt;=5.55),5.2,IF(AND(B3&gt;=2.85,B3&lt;3.1,D3&gt;=1.75,H3&lt;13.795,B3&gt;=2.6,D3&lt;2.05,A3&lt;7.25,D3&gt;=1.55,D3&gt;=0.7,A3&gt;=5.55),5.2,"shouldnthappen")))))))))))))))))))))))))))))))))))</f>
        <v>1.54</v>
      </c>
      <c r="AO3" s="1" t="n">
        <f aca="false">IF(AND(H3&gt;=14.529,G3&lt;0.633,D3&lt;0.8),1.3,IF(AND(A3&lt;5.05,G3&gt;=0.633,D3&lt;0.8),1.35,IF(AND(H3&gt;=14.379,H3&lt;14.529,G3&lt;0.633,D3&lt;0.8),1.7,IF(AND(B3&lt;3.35,A3&gt;=5.05,G3&gt;=0.633,D3&lt;0.8),1.7,IF(AND(D3&gt;=1.45,A3&lt;5.95,F3&lt;2.5,D3&gt;=0.8),4.5,IF(AND(D3&lt;1.35,A3&gt;=5.95,F3&lt;2.5,D3&gt;=0.8),4,IF(AND(D3&lt;1.85,G3&gt;=0.845,F3&gt;=2.5,D3&gt;=0.8),4.8,IF(AND(B3&gt;=4.3,H3&lt;14.379,H3&lt;14.529,G3&lt;0.633,D3&lt;0.8),1.5,IF(AND(A3&lt;5.25,B3&gt;=3.35,A3&gt;=5.05,G3&gt;=0.633,D3&lt;0.8),1.55,IF(AND(A3&gt;=5.25,B3&gt;=3.35,A3&gt;=5.05,G3&gt;=0.633,D3&lt;0.8),1.633,IF(AND(A3&lt;5.05,D3&lt;1.45,A3&lt;5.95,F3&lt;2.5,D3&gt;=0.8),3.3,IF(AND(G3&lt;0.293,D3&gt;=1.35,A3&gt;=5.95,F3&lt;2.5,D3&gt;=0.8),5,IF(AND(A3&gt;=6.6,D3&lt;2.05,G3&lt;0.845,F3&gt;=2.5,D3&gt;=0.8),5.8,IF(AND(B3&lt;3.05,D3&gt;=2.05,G3&lt;0.845,F3&gt;=2.5,D3&gt;=0.8),6.15,IF(AND(B3&lt;2.9,D3&gt;=1.85,G3&gt;=0.845,F3&gt;=2.5,D3&gt;=0.8),5.1,IF(AND(B3&gt;=2.9,D3&gt;=1.85,G3&gt;=0.845,F3&gt;=2.5,D3&gt;=0.8),5.2,IF(AND(B3&gt;=3.8,B3&lt;4.3,H3&lt;14.379,H3&lt;14.529,G3&lt;0.633,D3&lt;0.8),1.333,IF(AND(A3&lt;6.25,G3&gt;=0.293,D3&gt;=1.35,A3&gt;=5.95,F3&lt;2.5,D3&gt;=0.8),4.6,IF(AND(H3&lt;10.351,A3&lt;6.6,D3&lt;2.05,G3&lt;0.845,F3&gt;=2.5,D3&gt;=0.8),5.4,IF(AND(G3&gt;=0.364,B3&gt;=3.05,D3&gt;=2.05,G3&lt;0.845,F3&gt;=2.5,D3&gt;=0.8),5.66,IF(AND(G3&gt;=0.447,B3&lt;3.8,B3&lt;4.3,H3&lt;14.379,H3&lt;14.529,G3&lt;0.633,D3&lt;0.8),1.3,IF(AND(H3&lt;6.247,A3&lt;5.65,A3&gt;=5.05,D3&lt;1.45,A3&lt;5.95,F3&lt;2.5,D3&gt;=0.8),4.033,IF(AND(D3&lt;1.25,A3&gt;=5.65,A3&gt;=5.05,D3&lt;1.45,A3&lt;5.95,F3&lt;2.5,D3&gt;=0.8),3.88,IF(AND(D3&gt;=1.25,A3&gt;=5.65,A3&gt;=5.05,D3&lt;1.45,A3&lt;5.95,F3&lt;2.5,D3&gt;=0.8),4.35,IF(AND(B3&lt;2.65,A3&gt;=6.25,G3&gt;=0.293,D3&gt;=1.35,A3&gt;=5.95,F3&lt;2.5,D3&gt;=0.8),4.9,IF(AND(B3&lt;2.75,H3&gt;=10.351,A3&lt;6.6,D3&lt;2.05,G3&lt;0.845,F3&gt;=2.5,D3&gt;=0.8),5.1,IF(AND(B3&gt;=2.75,H3&gt;=10.351,A3&lt;6.6,D3&lt;2.05,G3&lt;0.845,F3&gt;=2.5,D3&gt;=0.8),4.95,IF(AND(B3&lt;3.15,G3&lt;0.364,B3&gt;=3.05,D3&gt;=2.05,G3&lt;0.845,F3&gt;=2.5,D3&gt;=0.8),5.28,IF(AND(B3&gt;=3.15,G3&lt;0.364,B3&gt;=3.05,D3&gt;=2.05,G3&lt;0.845,F3&gt;=2.5,D3&gt;=0.8),5.5,IF(AND(H3&lt;9.212,G3&lt;0.447,B3&lt;3.8,B3&lt;4.3,H3&lt;14.379,H3&lt;14.529,G3&lt;0.633,D3&lt;0.8),1.4,IF(AND(G3&lt;0.356,H3&gt;=6.247,A3&lt;5.65,A3&gt;=5.05,D3&lt;1.45,A3&lt;5.95,F3&lt;2.5,D3&gt;=0.8),4.2,IF(AND(B3&lt;3,B3&gt;=2.65,A3&gt;=6.25,G3&gt;=0.293,D3&gt;=1.35,A3&gt;=5.95,F3&lt;2.5,D3&gt;=0.8),4.6,IF(AND(B3&gt;=3,B3&gt;=2.65,A3&gt;=6.25,G3&gt;=0.293,D3&gt;=1.35,A3&gt;=5.95,F3&lt;2.5,D3&gt;=0.8),4.7,IF(AND(A3&lt;5.05,H3&gt;=9.212,G3&lt;0.447,B3&lt;3.8,B3&lt;4.3,H3&lt;14.379,H3&lt;14.529,G3&lt;0.633,D3&lt;0.8),1.533,IF(AND(A3&gt;=5.05,H3&gt;=9.212,G3&lt;0.447,B3&lt;3.8,B3&lt;4.3,H3&lt;14.379,H3&lt;14.529,G3&lt;0.633,D3&lt;0.8),1.425,IF(AND(A3&lt;5.35,G3&gt;=0.356,H3&gt;=6.247,A3&lt;5.65,A3&gt;=5.05,D3&lt;1.45,A3&lt;5.95,F3&lt;2.5,D3&gt;=0.8),3.9,IF(AND(A3&gt;=5.35,G3&gt;=0.356,H3&gt;=6.247,A3&lt;5.65,A3&gt;=5.05,D3&lt;1.45,A3&lt;5.95,F3&lt;2.5,D3&gt;=0.8),3.72,"shouldnthappen")))))))))))))))))))))))))))))))))))))</f>
        <v>1.55</v>
      </c>
      <c r="AP3" s="1" t="n">
        <f aca="false">IF(AND(F3&gt;=1.5,A3&lt;5.55),3.84,IF(AND(G3&gt;=0.52,A3&lt;4.75,F3&lt;1.5,A3&lt;5.55),1.16,IF(AND(A3&lt;5.65,A3&lt;5.85,D3&lt;1.55,A3&gt;=5.55),4.2,IF(AND(A3&gt;=5.65,A3&lt;5.85,D3&lt;1.55,A3&gt;=5.55),3.167,IF(AND(G3&gt;=0.798,A3&gt;=5.85,D3&lt;1.55,A3&gt;=5.55),4,IF(AND(F3&lt;2.5,H3&lt;14.1,D3&gt;=1.55,A3&gt;=5.55),4.84,IF(AND(A3&lt;7.2,H3&gt;=14.1,D3&gt;=1.55,A3&gt;=5.55),5.633,IF(AND(A3&gt;=7.2,H3&gt;=14.1,D3&gt;=1.55,A3&gt;=5.55),6.6,IF(AND(G3&lt;0.161,G3&lt;0.52,A3&lt;4.75,F3&lt;1.5,A3&lt;5.55),1.5,IF(AND(D3&gt;=0.5,G3&lt;0.676,A3&gt;=4.75,F3&lt;1.5,A3&lt;5.55),1.6,IF(AND(H3&lt;11.016,G3&gt;=0.676,A3&gt;=4.75,F3&lt;1.5,A3&lt;5.55),1.75,IF(AND(G3&lt;0.209,G3&lt;0.798,A3&gt;=5.85,D3&lt;1.55,A3&gt;=5.55),4.5,IF(AND(G3&gt;=0.74,F3&gt;=2.5,H3&lt;14.1,D3&gt;=1.55,A3&gt;=5.55),6.225,IF(AND(B3&lt;2.95,G3&gt;=0.161,G3&lt;0.52,A3&lt;4.75,F3&lt;1.5,A3&lt;5.55),1.4,IF(AND(B3&gt;=2.95,G3&gt;=0.161,G3&lt;0.52,A3&lt;4.75,F3&lt;1.5,A3&lt;5.55),1.34,IF(AND(B3&lt;3.15,D3&lt;0.5,G3&lt;0.676,A3&gt;=4.75,F3&lt;1.5,A3&lt;5.55),1.52,IF(AND(D3&lt;0.25,H3&gt;=11.016,G3&gt;=0.676,A3&gt;=4.75,F3&lt;1.5,A3&lt;5.55),1.567,IF(AND(D3&gt;=0.25,H3&gt;=11.016,G3&gt;=0.676,A3&gt;=4.75,F3&lt;1.5,A3&lt;5.55),1.5,IF(AND(H3&lt;7.47,G3&gt;=0.209,G3&lt;0.798,A3&gt;=5.85,D3&lt;1.55,A3&gt;=5.55),5.05,IF(AND(B3&lt;2.85,G3&lt;0.74,F3&gt;=2.5,H3&lt;14.1,D3&gt;=1.55,A3&gt;=5.55),5.35,IF(AND(B3&lt;3.3,B3&gt;=3.15,D3&lt;0.5,G3&lt;0.676,A3&gt;=4.75,F3&lt;1.5,A3&lt;5.55),1.2,IF(AND(D3&lt;1.45,H3&gt;=7.47,G3&gt;=0.209,G3&lt;0.798,A3&gt;=5.85,D3&lt;1.55,A3&gt;=5.55),4.66,IF(AND(D3&gt;=1.45,H3&gt;=7.47,G3&gt;=0.209,G3&lt;0.798,A3&gt;=5.85,D3&lt;1.55,A3&gt;=5.55),4.64,IF(AND(A3&gt;=7.05,B3&gt;=2.85,G3&lt;0.74,F3&gt;=2.5,H3&lt;14.1,D3&gt;=1.55,A3&gt;=5.55),5.8,IF(AND(B3&gt;=3.25,A3&lt;7.05,B3&gt;=2.85,G3&lt;0.74,F3&gt;=2.5,H3&lt;14.1,D3&gt;=1.55,A3&gt;=5.55),5.7,IF(AND(H3&gt;=13.641,D3&lt;0.25,B3&gt;=3.3,B3&gt;=3.15,D3&lt;0.5,G3&lt;0.676,A3&gt;=4.75,F3&lt;1.5,A3&lt;5.55),1.3,IF(AND(D3&lt;0.35,D3&gt;=0.25,B3&gt;=3.3,B3&gt;=3.15,D3&lt;0.5,G3&lt;0.676,A3&gt;=4.75,F3&lt;1.5,A3&lt;5.55),1.367,IF(AND(D3&gt;=0.35,D3&gt;=0.25,B3&gt;=3.3,B3&gt;=3.15,D3&lt;0.5,G3&lt;0.676,A3&gt;=4.75,F3&lt;1.5,A3&lt;5.55),1.3,IF(AND(A3&lt;6.35,B3&lt;3.25,A3&lt;7.05,B3&gt;=2.85,G3&lt;0.74,F3&gt;=2.5,H3&lt;14.1,D3&gt;=1.55,A3&gt;=5.55),5.6,IF(AND(A3&gt;=6.35,B3&lt;3.25,A3&lt;7.05,B3&gt;=2.85,G3&lt;0.74,F3&gt;=2.5,H3&lt;14.1,D3&gt;=1.55,A3&gt;=5.55),5.325,IF(AND(A3&lt;5.1,H3&lt;13.641,D3&lt;0.25,B3&gt;=3.3,B3&gt;=3.15,D3&lt;0.5,G3&lt;0.676,A3&gt;=4.75,F3&lt;1.5,A3&lt;5.55),1.4,IF(AND(H3&gt;=11.031,A3&gt;=5.1,H3&lt;13.641,D3&lt;0.25,B3&gt;=3.3,B3&gt;=3.15,D3&lt;0.5,G3&lt;0.676,A3&gt;=4.75,F3&lt;1.5,A3&lt;5.55),1.4,IF(AND(A3&lt;5.45,H3&lt;11.031,A3&gt;=5.1,H3&lt;13.641,D3&lt;0.25,B3&gt;=3.3,B3&gt;=3.15,D3&lt;0.5,G3&lt;0.676,A3&gt;=4.75,F3&lt;1.5,A3&lt;5.55),1.5,IF(AND(A3&gt;=5.45,H3&lt;11.031,A3&gt;=5.1,H3&lt;13.641,D3&lt;0.25,B3&gt;=3.3,B3&gt;=3.15,D3&lt;0.5,G3&lt;0.676,A3&gt;=4.75,F3&lt;1.5,A3&lt;5.55),1.4,"shouldnthappen"))))))))))))))))))))))))))))))))))</f>
        <v>1.567</v>
      </c>
      <c r="AQ3" s="1" t="n">
        <f aca="false">IF(AND(H3&lt;6.926,D3&gt;=0.35,F3&lt;1.5),1.9,IF(AND(G3&gt;=0.869,D3&gt;=1.75,F3&gt;=1.5),5.15,IF(AND(A3&lt;4.35,A3&lt;5.05,D3&lt;0.35,F3&lt;1.5),1.1,IF(AND(H3&lt;6.089,A3&gt;=5.05,D3&lt;0.35,F3&lt;1.5),1.7,IF(AND(H3&gt;=13.089,H3&gt;=6.926,D3&gt;=0.35,F3&lt;1.5),1.3,IF(AND(G3&lt;0.695,D3&lt;1.15,D3&lt;1.75,F3&gt;=1.5),3.62,IF(AND(G3&gt;=0.695,D3&lt;1.15,D3&lt;1.75,F3&gt;=1.5),3,IF(AND(G3&gt;=0.585,H3&gt;=6.089,A3&gt;=5.05,D3&lt;0.35,F3&lt;1.5),1.5,IF(AND(H3&lt;9.582,H3&lt;13.089,H3&gt;=6.926,D3&gt;=0.35,F3&lt;1.5),1.5,IF(AND(H3&gt;=9.582,H3&lt;13.089,H3&gt;=6.926,D3&gt;=0.35,F3&lt;1.5),1.6,IF(AND(D3&lt;1.35,H3&lt;9.349,D3&gt;=1.15,D3&lt;1.75,F3&gt;=1.5),3.867,IF(AND(D3&lt;2.05,A3&lt;7.05,G3&lt;0.869,D3&gt;=1.75,F3&gt;=1.5),4.9,IF(AND(B3&gt;=3.3,A3&gt;=7.05,G3&lt;0.869,D3&gt;=1.75,F3&gt;=1.5),6.1,IF(AND(G3&lt;0.347,H3&lt;11.218,A3&gt;=4.35,A3&lt;5.05,D3&lt;0.35,F3&lt;1.5),1.4,IF(AND(G3&gt;=0.347,H3&lt;11.218,A3&gt;=4.35,A3&lt;5.05,D3&lt;0.35,F3&lt;1.5),1.5,IF(AND(G3&gt;=0.265,H3&gt;=11.218,A3&gt;=4.35,A3&lt;5.05,D3&lt;0.35,F3&lt;1.5),1.45,IF(AND(A3&gt;=5.4,G3&lt;0.585,H3&gt;=6.089,A3&gt;=5.05,D3&lt;0.35,F3&lt;1.5),1.35,IF(AND(B3&gt;=2.9,D3&gt;=1.35,H3&lt;9.349,D3&gt;=1.15,D3&lt;1.75,F3&gt;=1.5),4.6,IF(AND(D3&gt;=1.35,A3&lt;6.15,H3&gt;=9.349,D3&gt;=1.15,D3&lt;1.75,F3&gt;=1.5),4.54,IF(AND(H3&lt;10.927,A3&gt;=6.15,H3&gt;=9.349,D3&gt;=1.15,D3&lt;1.75,F3&gt;=1.5),4.3,IF(AND(G3&lt;0.512,D3&gt;=2.05,A3&lt;7.05,G3&lt;0.869,D3&gt;=1.75,F3&gt;=1.5),5.533,IF(AND(G3&gt;=0.512,D3&gt;=2.05,A3&lt;7.05,G3&lt;0.869,D3&gt;=1.75,F3&gt;=1.5),5.88,IF(AND(H3&lt;11.551,B3&lt;3.3,A3&gt;=7.05,G3&lt;0.869,D3&gt;=1.75,F3&gt;=1.5),6.3,IF(AND(G3&lt;0.227,G3&lt;0.265,H3&gt;=11.218,A3&gt;=4.35,A3&lt;5.05,D3&lt;0.35,F3&lt;1.5),1.4,IF(AND(G3&gt;=0.227,G3&lt;0.265,H3&gt;=11.218,A3&gt;=4.35,A3&lt;5.05,D3&lt;0.35,F3&lt;1.5),1.26,IF(AND(H3&lt;11.031,A3&lt;5.4,G3&lt;0.585,H3&gt;=6.089,A3&gt;=5.05,D3&lt;0.35,F3&lt;1.5),1.5,IF(AND(H3&gt;=11.031,A3&lt;5.4,G3&lt;0.585,H3&gt;=6.089,A3&gt;=5.05,D3&lt;0.35,F3&lt;1.5),1.4,IF(AND(A3&lt;5.45,B3&lt;2.9,D3&gt;=1.35,H3&lt;9.349,D3&gt;=1.15,D3&lt;1.75,F3&gt;=1.5),4.5,IF(AND(A3&lt;5.9,D3&lt;1.35,A3&lt;6.15,H3&gt;=9.349,D3&gt;=1.15,D3&lt;1.75,F3&gt;=1.5),4.2,IF(AND(A3&gt;=5.9,D3&lt;1.35,A3&lt;6.15,H3&gt;=9.349,D3&gt;=1.15,D3&lt;1.75,F3&gt;=1.5),4,IF(AND(A3&gt;=6.75,H3&gt;=10.927,A3&gt;=6.15,H3&gt;=9.349,D3&gt;=1.15,D3&lt;1.75,F3&gt;=1.5),4.767,IF(AND(B3&lt;2.9,H3&gt;=11.551,B3&lt;3.3,A3&gt;=7.05,G3&lt;0.869,D3&gt;=1.75,F3&gt;=1.5),6.7,IF(AND(B3&gt;=2.9,H3&gt;=11.551,B3&lt;3.3,A3&gt;=7.05,G3&lt;0.869,D3&gt;=1.75,F3&gt;=1.5),6.6,IF(AND(B3&lt;2.45,A3&gt;=5.45,B3&lt;2.9,D3&gt;=1.35,H3&lt;9.349,D3&gt;=1.15,D3&lt;1.75,F3&gt;=1.5),5,IF(AND(B3&gt;=2.45,A3&gt;=5.45,B3&lt;2.9,D3&gt;=1.35,H3&lt;9.349,D3&gt;=1.15,D3&lt;1.75,F3&gt;=1.5),5.1,IF(AND(H3&lt;11.166,A3&lt;6.75,H3&gt;=10.927,A3&gt;=6.15,H3&gt;=9.349,D3&gt;=1.15,D3&lt;1.75,F3&gt;=1.5),4.9,IF(AND(G3&lt;0.228,H3&gt;=11.166,A3&lt;6.75,H3&gt;=10.927,A3&gt;=6.15,H3&gt;=9.349,D3&gt;=1.15,D3&lt;1.75,F3&gt;=1.5),4.7,IF(AND(H3&lt;13.531,G3&gt;=0.228,H3&gt;=11.166,A3&lt;6.75,H3&gt;=10.927,A3&gt;=6.15,H3&gt;=9.349,D3&gt;=1.15,D3&lt;1.75,F3&gt;=1.5),4.4,IF(AND(H3&gt;=13.531,G3&gt;=0.228,H3&gt;=11.166,A3&lt;6.75,H3&gt;=10.927,A3&gt;=6.15,H3&gt;=9.349,D3&gt;=1.15,D3&lt;1.75,F3&gt;=1.5),4.6,"shouldnthappen")))))))))))))))))))))))))))))))))))))))</f>
        <v>1.5</v>
      </c>
      <c r="AR3" s="1" t="n">
        <f aca="false">IF(AND(G3&gt;=0.93,B3&lt;3.65,F3&lt;1.5),1.7,IF(AND(H3&lt;6.542,B3&gt;=3.65,F3&lt;1.5),1.767,IF(AND(A3&gt;=7.05,D3&gt;=1.55,F3&gt;=1.5),6.3,IF(AND(G3&lt;0.123,H3&gt;=6.542,B3&gt;=3.65,F3&lt;1.5),1.367,IF(AND(A3&lt;5.15,A3&lt;5.65,D3&lt;1.55,F3&gt;=1.5),3.15,IF(AND(A3&lt;4.8,G3&gt;=0.447,G3&lt;0.93,B3&lt;3.65,F3&lt;1.5),1.24,IF(AND(A3&gt;=4.8,G3&gt;=0.447,G3&lt;0.93,B3&lt;3.65,F3&lt;1.5),1.4,IF(AND(G3&lt;0.151,G3&gt;=0.123,H3&gt;=6.542,B3&gt;=3.65,F3&lt;1.5),1.7,IF(AND(G3&gt;=0.151,G3&gt;=0.123,H3&gt;=6.542,B3&gt;=3.65,F3&lt;1.5),1.5,IF(AND(D3&gt;=1.45,A3&gt;=5.15,A3&lt;5.65,D3&lt;1.55,F3&gt;=1.5),4.5,IF(AND(B3&lt;2.65,D3&gt;=1.35,A3&gt;=5.65,D3&lt;1.55,F3&gt;=1.5),4.9,IF(AND(G3&lt;0.527,F3&lt;2.5,A3&lt;7.05,D3&gt;=1.55,F3&gt;=1.5),5.075,IF(AND(G3&gt;=0.527,F3&lt;2.5,A3&lt;7.05,D3&gt;=1.55,F3&gt;=1.5),4.7,IF(AND(A3&lt;4.65,G3&lt;0.265,G3&lt;0.447,G3&lt;0.93,B3&lt;3.65,F3&lt;1.5),1.42,IF(AND(G3&lt;0.3,G3&gt;=0.265,G3&lt;0.447,G3&lt;0.93,B3&lt;3.65,F3&lt;1.5),1.6,IF(AND(G3&gt;=0.3,G3&gt;=0.265,G3&lt;0.447,G3&lt;0.93,B3&lt;3.65,F3&lt;1.5),1.4,IF(AND(G3&lt;0.356,D3&lt;1.45,A3&gt;=5.15,A3&lt;5.65,D3&lt;1.55,F3&gt;=1.5),4.125,IF(AND(D3&lt;1.1,A3&lt;6.2,D3&lt;1.35,A3&gt;=5.65,D3&lt;1.55,F3&gt;=1.5),4.1,IF(AND(D3&gt;=1.1,A3&lt;6.2,D3&lt;1.35,A3&gt;=5.65,D3&lt;1.55,F3&gt;=1.5),4.175,IF(AND(H3&gt;=13.433,A3&gt;=6.2,D3&lt;1.35,A3&gt;=5.65,D3&lt;1.55,F3&gt;=1.5),4.6,IF(AND(G3&lt;0.437,B3&gt;=2.65,D3&gt;=1.35,A3&gt;=5.65,D3&lt;1.55,F3&gt;=1.5),4.625,IF(AND(G3&gt;=0.437,B3&gt;=2.65,D3&gt;=1.35,A3&gt;=5.65,D3&lt;1.55,F3&gt;=1.5),4.75,IF(AND(B3&gt;=3.15,H3&lt;11.146,F3&gt;=2.5,A3&lt;7.05,D3&gt;=1.55,F3&gt;=1.5),5.667,IF(AND(B3&lt;2.65,H3&gt;=11.146,F3&gt;=2.5,A3&lt;7.05,D3&gt;=1.55,F3&gt;=1.5),5.8,IF(AND(B3&lt;3.3,A3&gt;=4.65,G3&lt;0.265,G3&lt;0.447,G3&lt;0.93,B3&lt;3.65,F3&lt;1.5),1.32,IF(AND(B3&gt;=3.3,A3&gt;=4.65,G3&lt;0.265,G3&lt;0.447,G3&lt;0.93,B3&lt;3.65,F3&lt;1.5),1.425,IF(AND(B3&lt;2.8,G3&gt;=0.356,D3&lt;1.45,A3&gt;=5.15,A3&lt;5.65,D3&lt;1.55,F3&gt;=1.5),3.86,IF(AND(B3&gt;=2.8,G3&gt;=0.356,D3&lt;1.45,A3&gt;=5.15,A3&lt;5.65,D3&lt;1.55,F3&gt;=1.5),3.6,IF(AND(B3&lt;2.6,H3&lt;13.433,A3&gt;=6.2,D3&lt;1.35,A3&gt;=5.65,D3&lt;1.55,F3&gt;=1.5),4.4,IF(AND(B3&gt;=2.6,H3&lt;13.433,A3&gt;=6.2,D3&lt;1.35,A3&gt;=5.65,D3&lt;1.55,F3&gt;=1.5),4.3,IF(AND(G3&lt;0.151,B3&lt;3.15,H3&lt;11.146,F3&gt;=2.5,A3&lt;7.05,D3&gt;=1.55,F3&gt;=1.5),5.5,IF(AND(H3&lt;15.52,B3&gt;=2.65,H3&gt;=11.146,F3&gt;=2.5,A3&lt;7.05,D3&gt;=1.55,F3&gt;=1.5),5.4,IF(AND(H3&gt;=15.52,B3&gt;=2.65,H3&gt;=11.146,F3&gt;=2.5,A3&lt;7.05,D3&gt;=1.55,F3&gt;=1.5),5.733,IF(AND(H3&lt;10.74,G3&gt;=0.151,B3&lt;3.15,H3&lt;11.146,F3&gt;=2.5,A3&lt;7.05,D3&gt;=1.55,F3&gt;=1.5),5.12,IF(AND(H3&gt;=10.74,G3&gt;=0.151,B3&lt;3.15,H3&lt;11.146,F3&gt;=2.5,A3&lt;7.05,D3&gt;=1.55,F3&gt;=1.5),4.9,"shouldnthappen")))))))))))))))))))))))))))))))))))</f>
        <v>1.7</v>
      </c>
      <c r="AS3" s="1" t="n">
        <f aca="false">IF(AND(F3&gt;=1.5,A3&lt;5.55),4.18,IF(AND(F3&gt;=2.5,B3&lt;2.75,A3&gt;=5.55),5.38,IF(AND(G3&gt;=0.587,B3&lt;3.75,F3&lt;1.5,A3&lt;5.55),1.48,IF(AND(H3&lt;6.51,B3&gt;=3.75,F3&lt;1.5,A3&lt;5.55),1.9,IF(AND(H3&gt;=6.51,B3&gt;=3.75,F3&lt;1.5,A3&lt;5.55),1.425,IF(AND(G3&gt;=0.868,F3&lt;2.5,B3&lt;2.75,A3&gt;=5.55),4.65,IF(AND(F3&lt;1.5,D3&lt;1.55,B3&gt;=2.75,A3&gt;=5.55),1.7,IF(AND(G3&gt;=0.857,D3&gt;=1.55,B3&gt;=2.75,A3&gt;=5.55),5.033,IF(AND(G3&gt;=0.518,G3&lt;0.587,B3&lt;3.75,F3&lt;1.5,A3&lt;5.55),1,IF(AND(D3&lt;1.05,G3&lt;0.868,F3&lt;2.5,B3&lt;2.75,A3&gt;=5.55),3.5,IF(AND(G3&lt;0.404,D3&gt;=1.05,G3&lt;0.868,F3&lt;2.5,B3&lt;2.75,A3&gt;=5.55),4.2,IF(AND(G3&gt;=0.404,D3&gt;=1.05,G3&lt;0.868,F3&lt;2.5,B3&lt;2.75,A3&gt;=5.55),3.94,IF(AND(F3&lt;2.5,B3&lt;2.95,F3&gt;=1.5,D3&lt;1.55,B3&gt;=2.75,A3&gt;=5.55),4.68,IF(AND(F3&gt;=2.5,B3&lt;2.95,F3&gt;=1.5,D3&lt;1.55,B3&gt;=2.75,A3&gt;=5.55),5.1,IF(AND(H3&lt;10.883,B3&gt;=2.95,F3&gt;=1.5,D3&lt;1.55,B3&gt;=2.75,A3&gt;=5.55),4.15,IF(AND(H3&gt;=10.883,B3&gt;=2.95,F3&gt;=1.5,D3&lt;1.55,B3&gt;=2.75,A3&gt;=5.55),4.5,IF(AND(H3&gt;=14.1,D3&lt;2.05,G3&lt;0.857,D3&gt;=1.55,B3&gt;=2.75,A3&gt;=5.55),6.6,IF(AND(G3&lt;0.063,B3&lt;3.15,G3&lt;0.518,G3&lt;0.587,B3&lt;3.75,F3&lt;1.5,A3&lt;5.55),1.4,IF(AND(G3&gt;=0.063,B3&lt;3.15,G3&lt;0.518,G3&lt;0.587,B3&lt;3.75,F3&lt;1.5,A3&lt;5.55),1.5,IF(AND(H3&gt;=10.563,B3&gt;=3.15,G3&lt;0.518,G3&lt;0.587,B3&lt;3.75,F3&lt;1.5,A3&lt;5.55),1.325,IF(AND(B3&lt;2.95,H3&lt;14.1,D3&lt;2.05,G3&lt;0.857,D3&gt;=1.55,B3&gt;=2.75,A3&gt;=5.55),6.125,IF(AND(A3&lt;6.65,G3&lt;0.364,D3&gt;=2.05,G3&lt;0.857,D3&gt;=1.55,B3&gt;=2.75,A3&gt;=5.55),5.45,IF(AND(G3&gt;=0.774,G3&gt;=0.364,D3&gt;=2.05,G3&lt;0.857,D3&gt;=1.55,B3&gt;=2.75,A3&gt;=5.55),5.4,IF(AND(H3&gt;=9.279,H3&lt;10.563,B3&gt;=3.15,G3&lt;0.518,G3&lt;0.587,B3&lt;3.75,F3&lt;1.5,A3&lt;5.55),1.475,IF(AND(D3&lt;1.65,B3&gt;=2.95,H3&lt;14.1,D3&lt;2.05,G3&lt;0.857,D3&gt;=1.55,B3&gt;=2.75,A3&gt;=5.55),5.8,IF(AND(B3&lt;3.15,A3&gt;=6.65,G3&lt;0.364,D3&gt;=2.05,G3&lt;0.857,D3&gt;=1.55,B3&gt;=2.75,A3&gt;=5.55),5.3,IF(AND(B3&gt;=3.15,A3&gt;=6.65,G3&lt;0.364,D3&gt;=2.05,G3&lt;0.857,D3&gt;=1.55,B3&gt;=2.75,A3&gt;=5.55),5.7,IF(AND(A3&gt;=6.75,G3&lt;0.774,G3&gt;=0.364,D3&gt;=2.05,G3&lt;0.857,D3&gt;=1.55,B3&gt;=2.75,A3&gt;=5.55),5.9,IF(AND(G3&lt;0.417,H3&lt;9.279,H3&lt;10.563,B3&gt;=3.15,G3&lt;0.518,G3&lt;0.587,B3&lt;3.75,F3&lt;1.5,A3&lt;5.55),1.4,IF(AND(G3&gt;=0.417,H3&lt;9.279,H3&lt;10.563,B3&gt;=3.15,G3&lt;0.518,G3&lt;0.587,B3&lt;3.75,F3&lt;1.5,A3&lt;5.55),1.3,IF(AND(A3&lt;6.3,D3&gt;=1.65,B3&gt;=2.95,H3&lt;14.1,D3&lt;2.05,G3&lt;0.857,D3&gt;=1.55,B3&gt;=2.75,A3&gt;=5.55),4.9,IF(AND(A3&gt;=6.3,D3&gt;=1.65,B3&gt;=2.95,H3&lt;14.1,D3&lt;2.05,G3&lt;0.857,D3&gt;=1.55,B3&gt;=2.75,A3&gt;=5.55),5.3,IF(AND(G3&gt;=0.657,A3&lt;6.75,G3&lt;0.774,G3&gt;=0.364,D3&gt;=2.05,G3&lt;0.857,D3&gt;=1.55,B3&gt;=2.75,A3&gt;=5.55),6,IF(AND(B3&lt;3.2,G3&lt;0.657,A3&lt;6.75,G3&lt;0.774,G3&gt;=0.364,D3&gt;=2.05,G3&lt;0.857,D3&gt;=1.55,B3&gt;=2.75,A3&gt;=5.55),5.6,IF(AND(B3&gt;=3.2,G3&lt;0.657,A3&lt;6.75,G3&lt;0.774,G3&gt;=0.364,D3&gt;=2.05,G3&lt;0.857,D3&gt;=1.55,B3&gt;=2.75,A3&gt;=5.55),5.65,"shouldnthappen")))))))))))))))))))))))))))))))))))</f>
        <v>1.48</v>
      </c>
      <c r="AT3" s="1" t="n">
        <f aca="false">IF(AND(H3&gt;=16.284,A3&gt;=5.55),6.533,IF(AND(G3&gt;=0.52,A3&lt;4.85,A3&lt;5.55),1.05,IF(AND(G3&lt;0.227,G3&lt;0.52,A3&lt;4.85,A3&lt;5.55),1.4,IF(AND(G3&gt;=0.227,G3&lt;0.52,A3&lt;4.85,A3&lt;5.55),1.3,IF(AND(D3&gt;=0.45,F3&lt;1.5,A3&gt;=4.85,A3&lt;5.55),1.667,IF(AND(B3&gt;=2.75,F3&gt;=1.5,A3&gt;=4.85,A3&lt;5.55),4.5,IF(AND(F3&lt;2.5,B3&gt;=3.15,H3&lt;16.284,A3&gt;=5.55),4.7,IF(AND(G3&gt;=0.934,D3&lt;0.45,F3&lt;1.5,A3&gt;=4.85,A3&lt;5.55),1.7,IF(AND(D3&gt;=1.2,B3&lt;2.75,F3&gt;=1.5,A3&gt;=4.85,A3&lt;5.55),4.25,IF(AND(G3&gt;=0.774,F3&gt;=2.5,B3&gt;=3.15,H3&lt;16.284,A3&gt;=5.55),5.4,IF(AND(B3&lt;3.1,G3&lt;0.934,D3&lt;0.45,F3&lt;1.5,A3&gt;=4.85,A3&lt;5.55),1.6,IF(AND(D3&lt;1.05,D3&lt;1.2,B3&lt;2.75,F3&gt;=1.5,A3&gt;=4.85,A3&lt;5.55),3.433,IF(AND(D3&gt;=1.05,D3&lt;1.2,B3&lt;2.75,F3&gt;=1.5,A3&gt;=4.85,A3&lt;5.55),3.267,IF(AND(H3&lt;8.486,D3&lt;1.35,F3&lt;2.5,B3&lt;3.15,H3&lt;16.284,A3&gt;=5.55),3.85,IF(AND(D3&gt;=1.55,D3&gt;=1.35,F3&lt;2.5,B3&lt;3.15,H3&lt;16.284,A3&gt;=5.55),5.1,IF(AND(H3&lt;10.464,A3&lt;6.35,F3&gt;=2.5,B3&lt;3.15,H3&lt;16.284,A3&gt;=5.55),5.08,IF(AND(H3&gt;=10.464,A3&lt;6.35,F3&gt;=2.5,B3&lt;3.15,H3&lt;16.284,A3&gt;=5.55),4.9,IF(AND(D3&lt;1.85,A3&gt;=6.35,F3&gt;=2.5,B3&lt;3.15,H3&lt;16.284,A3&gt;=5.55),5.8,IF(AND(H3&gt;=10.393,G3&lt;0.774,F3&gt;=2.5,B3&gt;=3.15,H3&lt;16.284,A3&gt;=5.55),5.425,IF(AND(B3&lt;2.6,H3&gt;=8.486,D3&lt;1.35,F3&lt;2.5,B3&lt;3.15,H3&lt;16.284,A3&gt;=5.55),3.9,IF(AND(G3&gt;=0.567,D3&lt;1.55,D3&gt;=1.35,F3&lt;2.5,B3&lt;3.15,H3&lt;16.284,A3&gt;=5.55),4.4,IF(AND(B3&lt;3.25,H3&lt;10.393,G3&lt;0.774,F3&gt;=2.5,B3&gt;=3.15,H3&lt;16.284,A3&gt;=5.55),5.7,IF(AND(B3&gt;=3.25,H3&lt;10.393,G3&lt;0.774,F3&gt;=2.5,B3&gt;=3.15,H3&lt;16.284,A3&gt;=5.55),5.98,IF(AND(G3&lt;0.079,G3&lt;0.338,B3&gt;=3.1,G3&lt;0.934,D3&lt;0.45,F3&lt;1.5,A3&gt;=4.85,A3&lt;5.55),1.425,IF(AND(B3&lt;3.35,G3&gt;=0.338,B3&gt;=3.1,G3&lt;0.934,D3&lt;0.45,F3&lt;1.5,A3&gt;=4.85,A3&lt;5.55),1.4,IF(AND(G3&lt;0.404,B3&gt;=2.6,H3&gt;=8.486,D3&lt;1.35,F3&lt;2.5,B3&lt;3.15,H3&lt;16.284,A3&gt;=5.55),4.3,IF(AND(G3&gt;=0.404,B3&gt;=2.6,H3&gt;=8.486,D3&lt;1.35,F3&lt;2.5,B3&lt;3.15,H3&lt;16.284,A3&gt;=5.55),4.025,IF(AND(B3&gt;=3.05,G3&lt;0.567,D3&lt;1.55,D3&gt;=1.35,F3&lt;2.5,B3&lt;3.15,H3&lt;16.284,A3&gt;=5.55),4.7,IF(AND(A3&lt;6.45,H3&lt;10.667,D3&gt;=1.85,A3&gt;=6.35,F3&gt;=2.5,B3&lt;3.15,H3&lt;16.284,A3&gt;=5.55),5.3,IF(AND(A3&gt;=6.45,H3&lt;10.667,D3&gt;=1.85,A3&gt;=6.35,F3&gt;=2.5,B3&lt;3.15,H3&lt;16.284,A3&gt;=5.55),5.167,IF(AND(B3&lt;2.95,H3&gt;=10.667,D3&gt;=1.85,A3&gt;=6.35,F3&gt;=2.5,B3&lt;3.15,H3&lt;16.284,A3&gt;=5.55),5.6,IF(AND(B3&gt;=2.95,H3&gt;=10.667,D3&gt;=1.85,A3&gt;=6.35,F3&gt;=2.5,B3&lt;3.15,H3&lt;16.284,A3&gt;=5.55),5.5,IF(AND(H3&lt;10.325,G3&gt;=0.079,G3&lt;0.338,B3&gt;=3.1,G3&lt;0.934,D3&lt;0.45,F3&lt;1.5,A3&gt;=4.85,A3&lt;5.55),1.5,IF(AND(G3&lt;0.385,B3&gt;=3.35,G3&gt;=0.338,B3&gt;=3.1,G3&lt;0.934,D3&lt;0.45,F3&lt;1.5,A3&gt;=4.85,A3&lt;5.55),1.5,IF(AND(G3&gt;=0.385,B3&gt;=3.35,G3&gt;=0.338,B3&gt;=3.1,G3&lt;0.934,D3&lt;0.45,F3&lt;1.5,A3&gt;=4.85,A3&lt;5.55),1.42,IF(AND(B3&lt;2.5,B3&lt;3.05,G3&lt;0.567,D3&lt;1.55,D3&gt;=1.35,F3&lt;2.5,B3&lt;3.15,H3&lt;16.284,A3&gt;=5.55),4.5,IF(AND(B3&gt;=2.5,B3&lt;3.05,G3&lt;0.567,D3&lt;1.55,D3&gt;=1.35,F3&lt;2.5,B3&lt;3.15,H3&lt;16.284,A3&gt;=5.55),4.56,IF(AND(H3&lt;12.506,H3&gt;=10.325,G3&gt;=0.079,G3&lt;0.338,B3&gt;=3.1,G3&lt;0.934,D3&lt;0.45,F3&lt;1.5,A3&gt;=4.85,A3&lt;5.55),1.2,IF(AND(H3&gt;=12.506,H3&gt;=10.325,G3&gt;=0.079,G3&lt;0.338,B3&gt;=3.1,G3&lt;0.934,D3&lt;0.45,F3&lt;1.5,A3&gt;=4.85,A3&lt;5.55),1.3,"shouldnthappen")))))))))))))))))))))))))))))))))))))))</f>
        <v>1.7</v>
      </c>
      <c r="AU3" s="1" t="n">
        <f aca="false">IF(AND(G3&gt;=0.52,B3&lt;3.05,F3&lt;1.5),1.1,IF(AND(G3&lt;0.35,G3&lt;0.52,B3&lt;3.05,F3&lt;1.5),1.4,IF(AND(G3&gt;=0.35,G3&lt;0.52,B3&lt;3.05,F3&lt;1.5),1.3,IF(AND(G3&gt;=0.227,G3&lt;0.347,B3&gt;=3.05,F3&lt;1.5),1.32,IF(AND(H3&lt;6.417,G3&gt;=0.347,B3&gt;=3.05,F3&lt;1.5),1.7,IF(AND(A3&gt;=7.25,A3&gt;=6.6,F3&gt;=2.5,F3&gt;=1.5),6.35,IF(AND(G3&lt;0.11,G3&lt;0.227,G3&lt;0.347,B3&gt;=3.05,F3&lt;1.5),1.333,IF(AND(H3&lt;9.441,H3&gt;=6.417,G3&gt;=0.347,B3&gt;=3.05,F3&lt;1.5),1.425,IF(AND(B3&lt;2.75,G3&lt;0.451,H3&lt;10.266,F3&lt;2.5,F3&gt;=1.5),4,IF(AND(B3&gt;=2.75,G3&lt;0.451,H3&lt;10.266,F3&lt;2.5,F3&gt;=1.5),4.433,IF(AND(G3&gt;=0.865,G3&gt;=0.451,H3&lt;10.266,F3&lt;2.5,F3&gt;=1.5),4.2,IF(AND(B3&lt;2.45,H3&lt;13.665,H3&gt;=10.266,F3&lt;2.5,F3&gt;=1.5),3.7,IF(AND(G3&lt;0.302,H3&gt;=13.665,H3&gt;=10.266,F3&lt;2.5,F3&gt;=1.5),5,IF(AND(B3&lt;2.9,A3&lt;6.1,A3&lt;6.6,F3&gt;=2.5,F3&gt;=1.5),5.06,IF(AND(B3&gt;=2.9,A3&lt;6.1,A3&lt;6.6,F3&gt;=2.5,F3&gt;=1.5),4.8,IF(AND(B3&lt;3.05,A3&gt;=6.1,A3&lt;6.6,F3&gt;=2.5,F3&gt;=1.5),5.6,IF(AND(B3&gt;=3.05,A3&gt;=6.1,A3&lt;6.6,F3&gt;=2.5,F3&gt;=1.5),5.267,IF(AND(H3&gt;=14.564,A3&lt;7.25,A3&gt;=6.6,F3&gt;=2.5,F3&gt;=1.5),5.6,IF(AND(H3&gt;=14.309,G3&gt;=0.11,G3&lt;0.227,G3&lt;0.347,B3&gt;=3.05,F3&lt;1.5),1.7,IF(AND(D3&lt;0.4,H3&gt;=9.441,H3&gt;=6.417,G3&gt;=0.347,B3&gt;=3.05,F3&lt;1.5),1.5,IF(AND(D3&gt;=0.4,H3&gt;=9.441,H3&gt;=6.417,G3&gt;=0.347,B3&gt;=3.05,F3&lt;1.5),1.633,IF(AND(A3&lt;5.35,G3&lt;0.865,G3&gt;=0.451,H3&lt;10.266,F3&lt;2.5,F3&gt;=1.5),3.15,IF(AND(D3&lt;1.45,G3&gt;=0.302,H3&gt;=13.665,H3&gt;=10.266,F3&lt;2.5,F3&gt;=1.5),4.74,IF(AND(D3&gt;=1.45,G3&gt;=0.302,H3&gt;=13.665,H3&gt;=10.266,F3&lt;2.5,F3&gt;=1.5),4.567,IF(AND(H3&lt;8.836,H3&lt;14.564,A3&lt;7.25,A3&gt;=6.6,F3&gt;=2.5,F3&gt;=1.5),5.7,IF(AND(H3&gt;=8.836,H3&lt;14.564,A3&lt;7.25,A3&gt;=6.6,F3&gt;=2.5,F3&gt;=1.5),5.9,IF(AND(H3&lt;11.53,H3&lt;14.309,G3&gt;=0.11,G3&lt;0.227,G3&lt;0.347,B3&gt;=3.05,F3&lt;1.5),1.5,IF(AND(H3&gt;=11.53,H3&lt;14.309,G3&gt;=0.11,G3&lt;0.227,G3&lt;0.347,B3&gt;=3.05,F3&lt;1.5),1.467,IF(AND(H3&lt;9.386,A3&gt;=5.35,G3&lt;0.865,G3&gt;=0.451,H3&lt;10.266,F3&lt;2.5,F3&gt;=1.5),3.56,IF(AND(H3&gt;=9.386,A3&gt;=5.35,G3&lt;0.865,G3&gt;=0.451,H3&lt;10.266,F3&lt;2.5,F3&gt;=1.5),4.2,IF(AND(H3&lt;11.036,D3&lt;1.45,B3&gt;=2.45,H3&lt;13.665,H3&gt;=10.266,F3&lt;2.5,F3&gt;=1.5),4.45,IF(AND(H3&gt;=11.036,D3&lt;1.45,B3&gt;=2.45,H3&lt;13.665,H3&gt;=10.266,F3&lt;2.5,F3&gt;=1.5),4.1,IF(AND(G3&gt;=0.585,D3&gt;=1.45,B3&gt;=2.45,H3&lt;13.665,H3&gt;=10.266,F3&lt;2.5,F3&gt;=1.5),4.9,IF(AND(H3&lt;11.743,G3&lt;0.585,D3&gt;=1.45,B3&gt;=2.45,H3&lt;13.665,H3&gt;=10.266,F3&lt;2.5,F3&gt;=1.5),4.7,IF(AND(H3&gt;=11.743,G3&lt;0.585,D3&gt;=1.45,B3&gt;=2.45,H3&lt;13.665,H3&gt;=10.266,F3&lt;2.5,F3&gt;=1.5),4.5,"shouldnthappen")))))))))))))))))))))))))))))))))))</f>
        <v>1.5</v>
      </c>
      <c r="AV3" s="1" t="n">
        <f aca="false">IF(AND(G3&gt;=0.356,F3&gt;=1.5,A3&lt;5.75),3.52,IF(AND(A3&lt;7.25,A3&gt;=7.1,A3&gt;=5.75),5.875,IF(AND(A3&gt;=7.25,A3&gt;=7.1,A3&gt;=5.75),6.5,IF(AND(D3&gt;=0.35,G3&gt;=0.586,F3&lt;1.5,A3&lt;5.75),1.8,IF(AND(D3&lt;1.4,G3&lt;0.356,F3&gt;=1.5,A3&lt;5.75),4.2,IF(AND(D3&gt;=1.4,G3&lt;0.356,F3&gt;=1.5,A3&lt;5.75),4.5,IF(AND(H3&gt;=11.218,A3&lt;5.05,G3&lt;0.586,F3&lt;1.5,A3&lt;5.75),1.225,IF(AND(G3&gt;=0.253,A3&gt;=5.05,G3&lt;0.586,F3&lt;1.5,A3&lt;5.75),1.3,IF(AND(B3&gt;=3.75,D3&lt;0.35,G3&gt;=0.586,F3&lt;1.5,A3&lt;5.75),1.567,IF(AND(B3&lt;2.85,D3&lt;1.35,D3&lt;1.65,A3&lt;7.1,A3&gt;=5.75),4.26,IF(AND(B3&gt;=2.85,D3&lt;1.35,D3&lt;1.65,A3&lt;7.1,A3&gt;=5.75),4.45,IF(AND(A3&lt;6.05,H3&lt;12.921,D3&gt;=1.65,A3&lt;7.1,A3&gt;=5.75),5.1,IF(AND(H3&gt;=15.338,H3&gt;=12.921,D3&gt;=1.65,A3&lt;7.1,A3&gt;=5.75),5.55,IF(AND(G3&lt;0.418,H3&lt;11.218,A3&lt;5.05,G3&lt;0.586,F3&lt;1.5,A3&lt;5.75),1.42,IF(AND(G3&gt;=0.418,H3&lt;11.218,A3&lt;5.05,G3&lt;0.586,F3&lt;1.5,A3&lt;5.75),1.3,IF(AND(H3&gt;=13.321,G3&lt;0.253,A3&gt;=5.05,G3&lt;0.586,F3&lt;1.5,A3&lt;5.75),1.7,IF(AND(H3&lt;6.089,B3&lt;3.75,D3&lt;0.35,G3&gt;=0.586,F3&lt;1.5,A3&lt;5.75),1.7,IF(AND(H3&gt;=6.089,B3&lt;3.75,D3&lt;0.35,G3&gt;=0.586,F3&lt;1.5,A3&lt;5.75),1.5,IF(AND(B3&lt;2.9,D3&lt;1.45,D3&gt;=1.35,D3&lt;1.65,A3&lt;7.1,A3&gt;=5.75),4.8,IF(AND(B3&gt;=2.9,D3&lt;1.45,D3&gt;=1.35,D3&lt;1.65,A3&lt;7.1,A3&gt;=5.75),4.475,IF(AND(B3&lt;2.5,D3&gt;=1.45,D3&gt;=1.35,D3&lt;1.65,A3&lt;7.1,A3&gt;=5.75),4.5,IF(AND(H3&lt;8.884,A3&gt;=6.05,H3&lt;12.921,D3&gt;=1.65,A3&lt;7.1,A3&gt;=5.75),5.4,IF(AND(A3&lt;6.3,H3&lt;15.338,H3&gt;=12.921,D3&gt;=1.65,A3&lt;7.1,A3&gt;=5.75),4.967,IF(AND(A3&gt;=6.3,H3&lt;15.338,H3&gt;=12.921,D3&gt;=1.65,A3&lt;7.1,A3&gt;=5.75),5.133,IF(AND(H3&lt;10.826,H3&lt;13.321,G3&lt;0.253,A3&gt;=5.05,G3&lt;0.586,F3&lt;1.5,A3&lt;5.75),1.5,IF(AND(H3&gt;=10.826,H3&lt;13.321,G3&lt;0.253,A3&gt;=5.05,G3&lt;0.586,F3&lt;1.5,A3&lt;5.75),1.4,IF(AND(H3&lt;7.47,B3&gt;=2.5,D3&gt;=1.45,D3&gt;=1.35,D3&lt;1.65,A3&lt;7.1,A3&gt;=5.75),5.1,IF(AND(H3&gt;=7.47,B3&gt;=2.5,D3&gt;=1.45,D3&gt;=1.35,D3&lt;1.65,A3&lt;7.1,A3&gt;=5.75),4.725,IF(AND(H3&lt;9.637,H3&gt;=8.884,A3&gt;=6.05,H3&lt;12.921,D3&gt;=1.65,A3&lt;7.1,A3&gt;=5.75),5.9,IF(AND(B3&lt;2.6,H3&gt;=9.637,H3&gt;=8.884,A3&gt;=6.05,H3&lt;12.921,D3&gt;=1.65,A3&lt;7.1,A3&gt;=5.75),5.8,IF(AND(B3&lt;2.75,B3&gt;=2.6,H3&gt;=9.637,H3&gt;=8.884,A3&gt;=6.05,H3&lt;12.921,D3&gt;=1.65,A3&lt;7.1,A3&gt;=5.75),5.3,IF(AND(D3&lt;2.25,B3&gt;=2.75,B3&gt;=2.6,H3&gt;=9.637,H3&gt;=8.884,A3&gt;=6.05,H3&lt;12.921,D3&gt;=1.65,A3&lt;7.1,A3&gt;=5.75),5.6,IF(AND(D3&gt;=2.25,B3&gt;=2.75,B3&gt;=2.6,H3&gt;=9.637,H3&gt;=8.884,A3&gt;=6.05,H3&lt;12.921,D3&gt;=1.65,A3&lt;7.1,A3&gt;=5.75),5.5,"shouldnthappen")))))))))))))))))))))))))))))))))</f>
        <v>1.5</v>
      </c>
      <c r="AW3" s="1" t="n">
        <f aca="false">IF(AND(G3&gt;=0.905,F3&lt;1.5),1.767,IF(AND(H3&gt;=16.674,F3&gt;=1.5),6.55,IF(AND(A3&lt;4.35,H3&lt;14.344,G3&lt;0.905,F3&lt;1.5),1.1,IF(AND(B3&lt;3.65,H3&gt;=14.344,G3&lt;0.905,F3&lt;1.5),1.5,IF(AND(B3&gt;=3.65,H3&gt;=14.344,G3&lt;0.905,F3&lt;1.5),1.65,IF(AND(B3&lt;2.6,F3&gt;=2.5,H3&lt;16.674,F3&gt;=1.5),4.5,IF(AND(D3&gt;=0.45,A3&gt;=4.35,H3&lt;14.344,G3&lt;0.905,F3&lt;1.5),1.65,IF(AND(D3&lt;1.15,A3&lt;5.9,F3&lt;2.5,H3&lt;16.674,F3&gt;=1.5),3.56,IF(AND(B3&lt;2.75,A3&gt;=5.9,F3&lt;2.5,H3&lt;16.674,F3&gt;=1.5),5,IF(AND(H3&lt;13.531,B3&gt;=2.75,A3&gt;=5.9,F3&lt;2.5,H3&lt;16.674,F3&gt;=1.5),4.333,IF(AND(B3&lt;3.2,G3&gt;=0.669,B3&gt;=2.6,F3&gt;=2.5,H3&lt;16.674,F3&gt;=1.5),5.08,IF(AND(B3&gt;=3.2,G3&gt;=0.669,B3&gt;=2.6,F3&gt;=2.5,H3&lt;16.674,F3&gt;=1.5),5.4,IF(AND(B3&lt;3.15,A3&lt;5.05,D3&lt;0.45,A3&gt;=4.35,H3&lt;14.344,G3&lt;0.905,F3&lt;1.5),1.45,IF(AND(A3&gt;=5.55,A3&gt;=5.05,D3&lt;0.45,A3&gt;=4.35,H3&lt;14.344,G3&lt;0.905,F3&lt;1.5),1.5,IF(AND(A3&lt;5.55,A3&lt;5.65,D3&gt;=1.15,A3&lt;5.9,F3&lt;2.5,H3&lt;16.674,F3&gt;=1.5),3.95,IF(AND(A3&gt;=5.55,A3&lt;5.65,D3&gt;=1.15,A3&lt;5.9,F3&lt;2.5,H3&lt;16.674,F3&gt;=1.5),3.82,IF(AND(G3&lt;0.39,A3&gt;=5.65,D3&gt;=1.15,A3&lt;5.9,F3&lt;2.5,H3&lt;16.674,F3&gt;=1.5),4.35,IF(AND(G3&gt;=0.39,A3&gt;=5.65,D3&gt;=1.15,A3&lt;5.9,F3&lt;2.5,H3&lt;16.674,F3&gt;=1.5),3.95,IF(AND(G3&lt;0.466,H3&gt;=13.531,B3&gt;=2.75,A3&gt;=5.9,F3&lt;2.5,H3&lt;16.674,F3&gt;=1.5),4.8,IF(AND(G3&gt;=0.466,H3&gt;=13.531,B3&gt;=2.75,A3&gt;=5.9,F3&lt;2.5,H3&lt;16.674,F3&gt;=1.5),4.7,IF(AND(H3&lt;10.144,D3&lt;2.05,G3&lt;0.669,B3&gt;=2.6,F3&gt;=2.5,H3&lt;16.674,F3&gt;=1.5),5.3,IF(AND(H3&gt;=10.144,D3&lt;2.05,G3&lt;0.669,B3&gt;=2.6,F3&gt;=2.5,H3&lt;16.674,F3&gt;=1.5),5.133,IF(AND(D3&gt;=2.45,D3&gt;=2.05,G3&lt;0.669,B3&gt;=2.6,F3&gt;=2.5,H3&lt;16.674,F3&gt;=1.5),5.9,IF(AND(B3&lt;3.25,B3&gt;=3.15,A3&lt;5.05,D3&lt;0.45,A3&gt;=4.35,H3&lt;14.344,G3&lt;0.905,F3&lt;1.5),1.2,IF(AND(B3&gt;=3.25,B3&gt;=3.15,A3&lt;5.05,D3&lt;0.45,A3&gt;=4.35,H3&lt;14.344,G3&lt;0.905,F3&lt;1.5),1.36,IF(AND(B3&gt;=3.8,A3&lt;5.55,A3&gt;=5.05,D3&lt;0.45,A3&gt;=4.35,H3&lt;14.344,G3&lt;0.905,F3&lt;1.5),1.3,IF(AND(G3&lt;0.05,B3&lt;3.8,A3&lt;5.55,A3&gt;=5.05,D3&lt;0.45,A3&gt;=4.35,H3&lt;14.344,G3&lt;0.905,F3&lt;1.5),1.4,IF(AND(G3&lt;0.107,G3&lt;0.395,D3&lt;2.45,D3&gt;=2.05,G3&lt;0.669,B3&gt;=2.6,F3&gt;=2.5,H3&lt;16.674,F3&gt;=1.5),5.667,IF(AND(G3&lt;0.537,G3&gt;=0.395,D3&lt;2.45,D3&gt;=2.05,G3&lt;0.669,B3&gt;=2.6,F3&gt;=2.5,H3&lt;16.674,F3&gt;=1.5),5.6,IF(AND(G3&gt;=0.537,G3&gt;=0.395,D3&lt;2.45,D3&gt;=2.05,G3&lt;0.669,B3&gt;=2.6,F3&gt;=2.5,H3&lt;16.674,F3&gt;=1.5),5.775,IF(AND(B3&lt;3.6,G3&gt;=0.05,B3&lt;3.8,A3&lt;5.55,A3&gt;=5.05,D3&lt;0.45,A3&gt;=4.35,H3&lt;14.344,G3&lt;0.905,F3&lt;1.5),1.475,IF(AND(B3&gt;=3.6,G3&gt;=0.05,B3&lt;3.8,A3&lt;5.55,A3&gt;=5.05,D3&lt;0.45,A3&gt;=4.35,H3&lt;14.344,G3&lt;0.905,F3&lt;1.5),1.5,IF(AND(G3&lt;0.312,G3&gt;=0.107,G3&lt;0.395,D3&lt;2.45,D3&gt;=2.05,G3&lt;0.669,B3&gt;=2.6,F3&gt;=2.5,H3&lt;16.674,F3&gt;=1.5),5.18,IF(AND(G3&gt;=0.312,G3&gt;=0.107,G3&lt;0.395,D3&lt;2.45,D3&gt;=2.05,G3&lt;0.669,B3&gt;=2.6,F3&gt;=2.5,H3&lt;16.674,F3&gt;=1.5),5.4,"shouldnthappen"))))))))))))))))))))))))))))))))))</f>
        <v>1.767</v>
      </c>
      <c r="AX3" s="1" t="n">
        <f aca="false">IF(AND(D3&gt;=1.3,B3&gt;=3.45),6.25,IF(AND(B3&lt;2.75,A3&lt;5.25,B3&lt;3.45),3.9,IF(AND(D3&lt;0.25,D3&lt;1.3,B3&gt;=3.45),1.16,IF(AND(A3&gt;=5.05,B3&gt;=2.75,A3&lt;5.25,B3&lt;3.45),1.7,IF(AND(D3&lt;0.7,F3&lt;2.5,A3&gt;=5.25,B3&lt;3.45),1.5,IF(AND(H3&gt;=16.284,F3&gt;=2.5,A3&gt;=5.25,B3&lt;3.45),6.6,IF(AND(G3&lt;0.123,D3&gt;=0.25,D3&lt;1.3,B3&gt;=3.45),1.3,IF(AND(A3&lt;4.5,A3&lt;5.05,B3&gt;=2.75,A3&lt;5.25,B3&lt;3.45),1.3,IF(AND(A3&lt;5.05,G3&gt;=0.123,D3&gt;=0.25,D3&lt;1.3,B3&gt;=3.45),1.6,IF(AND(B3&lt;3.15,A3&gt;=4.5,A3&lt;5.05,B3&gt;=2.75,A3&lt;5.25,B3&lt;3.45),1.54,IF(AND(B3&gt;=3.15,A3&gt;=4.5,A3&lt;5.05,B3&gt;=2.75,A3&lt;5.25,B3&lt;3.45),1.35,IF(AND(D3&gt;=1.4,A3&lt;5.9,D3&gt;=0.7,F3&lt;2.5,A3&gt;=5.25,B3&lt;3.45),4.5,IF(AND(D3&gt;=1.55,A3&gt;=5.9,D3&gt;=0.7,F3&lt;2.5,A3&gt;=5.25,B3&lt;3.45),4.95,IF(AND(G3&gt;=0.682,D3&gt;=2.05,H3&lt;16.284,F3&gt;=2.5,A3&gt;=5.25,B3&lt;3.45),5.26,IF(AND(A3&lt;5.4,A3&gt;=5.05,G3&gt;=0.123,D3&gt;=0.25,D3&lt;1.3,B3&gt;=3.45),1.64,IF(AND(A3&gt;=5.4,A3&gt;=5.05,G3&gt;=0.123,D3&gt;=0.25,D3&lt;1.3,B3&gt;=3.45),1.6,IF(AND(G3&lt;0.372,D3&lt;1.4,A3&lt;5.9,D3&gt;=0.7,F3&lt;2.5,A3&gt;=5.25,B3&lt;3.45),4.175,IF(AND(D3&lt;1.35,D3&lt;1.55,A3&gt;=5.9,D3&gt;=0.7,F3&lt;2.5,A3&gt;=5.25,B3&lt;3.45),4.2,IF(AND(B3&lt;2.35,G3&lt;0.596,D3&lt;2.05,H3&lt;16.284,F3&gt;=2.5,A3&gt;=5.25,B3&lt;3.45),5,IF(AND(G3&gt;=0.888,G3&gt;=0.596,D3&lt;2.05,H3&lt;16.284,F3&gt;=2.5,A3&gt;=5.25,B3&lt;3.45),4.8,IF(AND(A3&gt;=6.85,G3&lt;0.682,D3&gt;=2.05,H3&lt;16.284,F3&gt;=2.5,A3&gt;=5.25,B3&lt;3.45),5.4,IF(AND(A3&gt;=5.75,G3&gt;=0.372,D3&lt;1.4,A3&lt;5.9,D3&gt;=0.7,F3&lt;2.5,A3&gt;=5.25,B3&lt;3.45),3.933,IF(AND(A3&gt;=6.75,D3&gt;=1.35,D3&lt;1.55,A3&gt;=5.9,D3&gt;=0.7,F3&lt;2.5,A3&gt;=5.25,B3&lt;3.45),4.8,IF(AND(H3&lt;11.084,B3&gt;=2.35,G3&lt;0.596,D3&lt;2.05,H3&lt;16.284,F3&gt;=2.5,A3&gt;=5.25,B3&lt;3.45),5.3,IF(AND(H3&lt;8.435,G3&lt;0.888,G3&gt;=0.596,D3&lt;2.05,H3&lt;16.284,F3&gt;=2.5,A3&gt;=5.25,B3&lt;3.45),5.1,IF(AND(H3&gt;=8.435,G3&lt;0.888,G3&gt;=0.596,D3&lt;2.05,H3&lt;16.284,F3&gt;=2.5,A3&gt;=5.25,B3&lt;3.45),4.94,IF(AND(B3&lt;3.15,A3&lt;6.85,G3&lt;0.682,D3&gt;=2.05,H3&lt;16.284,F3&gt;=2.5,A3&gt;=5.25,B3&lt;3.45),5.6,IF(AND(B3&gt;=3.15,A3&lt;6.85,G3&lt;0.682,D3&gt;=2.05,H3&lt;16.284,F3&gt;=2.5,A3&gt;=5.25,B3&lt;3.45),5.74,IF(AND(G3&lt;0.572,A3&lt;5.75,G3&gt;=0.372,D3&lt;1.4,A3&lt;5.9,D3&gt;=0.7,F3&lt;2.5,A3&gt;=5.25,B3&lt;3.45),3.7,IF(AND(D3&lt;1.45,A3&lt;6.75,D3&gt;=1.35,D3&lt;1.55,A3&gt;=5.9,D3&gt;=0.7,F3&lt;2.5,A3&gt;=5.25,B3&lt;3.45),4.46,IF(AND(D3&gt;=1.45,A3&lt;6.75,D3&gt;=1.35,D3&lt;1.55,A3&gt;=5.9,D3&gt;=0.7,F3&lt;2.5,A3&gt;=5.25,B3&lt;3.45),4.567,IF(AND(H3&lt;12.532,H3&gt;=11.084,B3&gt;=2.35,G3&lt;0.596,D3&lt;2.05,H3&lt;16.284,F3&gt;=2.5,A3&gt;=5.25,B3&lt;3.45),5.8,IF(AND(H3&gt;=12.532,H3&gt;=11.084,B3&gt;=2.35,G3&lt;0.596,D3&lt;2.05,H3&lt;16.284,F3&gt;=2.5,A3&gt;=5.25,B3&lt;3.45),5.667,IF(AND(A3&gt;=5.65,G3&gt;=0.572,A3&lt;5.75,G3&gt;=0.372,D3&lt;1.4,A3&lt;5.9,D3&gt;=0.7,F3&lt;2.5,A3&gt;=5.25,B3&lt;3.45),4.2,IF(AND(G3&lt;0.862,A3&lt;5.65,G3&gt;=0.572,A3&lt;5.75,G3&gt;=0.372,D3&lt;1.4,A3&lt;5.9,D3&gt;=0.7,F3&lt;2.5,A3&gt;=5.25,B3&lt;3.45),3.9,IF(AND(G3&gt;=0.862,A3&lt;5.65,G3&gt;=0.572,A3&lt;5.75,G3&gt;=0.372,D3&lt;1.4,A3&lt;5.9,D3&gt;=0.7,F3&lt;2.5,A3&gt;=5.25,B3&lt;3.45),4,"shouldnthappen"))))))))))))))))))))))))))))))))))))</f>
        <v>1.16</v>
      </c>
      <c r="AY3" s="1" t="n">
        <f aca="false">IF(AND(H3&gt;=8.233,D3&gt;=0.8,A3&lt;5.55),3.525,IF(AND(B3&lt;2.9,H3&gt;=15.534,A3&gt;=5.55),4.8,IF(AND(H3&gt;=12.259,A3&lt;4.75,D3&lt;0.8,A3&lt;5.55),1.25,IF(AND(B3&gt;=3.85,A3&gt;=4.75,D3&lt;0.8,A3&lt;5.55),1.425,IF(AND(D3&lt;1.55,H3&lt;8.233,D3&gt;=0.8,A3&lt;5.55),3.975,IF(AND(D3&gt;=1.55,H3&lt;8.233,D3&gt;=0.8,A3&lt;5.55),4.5,IF(AND(D3&lt;0.65,D3&lt;1.7,H3&lt;15.534,A3&gt;=5.55),1.7,IF(AND(A3&gt;=7.05,D3&gt;=1.7,H3&lt;15.534,A3&gt;=5.55),6.3,IF(AND(B3&gt;=3.35,B3&gt;=2.9,H3&gt;=15.534,A3&gt;=5.55),5.4,IF(AND(B3&lt;3.1,H3&lt;12.259,A3&lt;4.75,D3&lt;0.8,A3&lt;5.55),1.367,IF(AND(B3&gt;=3.1,H3&lt;12.259,A3&lt;4.75,D3&lt;0.8,A3&lt;5.55),1.4,IF(AND(G3&gt;=0.905,B3&lt;3.85,A3&gt;=4.75,D3&lt;0.8,A3&lt;5.55),1.9,IF(AND(H3&lt;15.681,B3&lt;3.35,B3&gt;=2.9,H3&gt;=15.534,A3&gt;=5.55),5.8,IF(AND(H3&gt;=15.681,B3&lt;3.35,B3&gt;=2.9,H3&gt;=15.534,A3&gt;=5.55),5.7,IF(AND(H3&gt;=14.877,G3&lt;0.905,B3&lt;3.85,A3&gt;=4.75,D3&lt;0.8,A3&lt;5.55),1.3,IF(AND(D3&gt;=1.25,B3&lt;2.65,D3&gt;=0.65,D3&lt;1.7,H3&lt;15.534,A3&gt;=5.55),4.433,IF(AND(G3&gt;=0.622,B3&lt;3.15,A3&lt;7.05,D3&gt;=1.7,H3&lt;15.534,A3&gt;=5.55),5.08,IF(AND(H3&gt;=13.42,B3&gt;=3.15,A3&lt;7.05,D3&gt;=1.7,H3&lt;15.534,A3&gt;=5.55),5.1,IF(AND(G3&lt;0.265,H3&lt;14.877,G3&lt;0.905,B3&lt;3.85,A3&gt;=4.75,D3&lt;0.8,A3&lt;5.55),1.2,IF(AND(A3&lt;5.75,D3&lt;1.25,B3&lt;2.65,D3&gt;=0.65,D3&lt;1.7,H3&lt;15.534,A3&gt;=5.55),3.7,IF(AND(A3&gt;=5.75,D3&lt;1.25,B3&lt;2.65,D3&gt;=0.65,D3&lt;1.7,H3&lt;15.534,A3&gt;=5.55),4,IF(AND(G3&gt;=0.652,D3&lt;1.35,B3&gt;=2.65,D3&gt;=0.65,D3&lt;1.7,H3&lt;15.534,A3&gt;=5.55),3.6,IF(AND(H3&lt;7.47,D3&gt;=1.35,B3&gt;=2.65,D3&gt;=0.65,D3&lt;1.7,H3&lt;15.534,A3&gt;=5.55),5.1,IF(AND(H3&lt;10.914,G3&lt;0.622,B3&lt;3.15,A3&lt;7.05,D3&gt;=1.7,H3&lt;15.534,A3&gt;=5.55),5.36,IF(AND(H3&gt;=10.914,G3&lt;0.622,B3&lt;3.15,A3&lt;7.05,D3&gt;=1.7,H3&lt;15.534,A3&gt;=5.55),5.64,IF(AND(G3&gt;=0.657,H3&lt;13.42,B3&gt;=3.15,A3&lt;7.05,D3&gt;=1.7,H3&lt;15.534,A3&gt;=5.55),6,IF(AND(G3&gt;=0.782,G3&gt;=0.265,H3&lt;14.877,G3&lt;0.905,B3&lt;3.85,A3&gt;=4.75,D3&lt;0.8,A3&lt;5.55),1.48,IF(AND(H3&lt;11.286,G3&lt;0.652,D3&lt;1.35,B3&gt;=2.65,D3&gt;=0.65,D3&lt;1.7,H3&lt;15.534,A3&gt;=5.55),4.24,IF(AND(H3&gt;=11.286,G3&lt;0.652,D3&lt;1.35,B3&gt;=2.65,D3&gt;=0.65,D3&lt;1.7,H3&lt;15.534,A3&gt;=5.55),4.05,IF(AND(G3&lt;0.413,H3&gt;=7.47,D3&gt;=1.35,B3&gt;=2.65,D3&gt;=0.65,D3&lt;1.7,H3&lt;15.534,A3&gt;=5.55),5.1,IF(AND(H3&lt;11.325,G3&lt;0.657,H3&lt;13.42,B3&gt;=3.15,A3&lt;7.05,D3&gt;=1.7,H3&lt;15.534,A3&gt;=5.55),5.8,IF(AND(H3&gt;=11.325,G3&lt;0.657,H3&lt;13.42,B3&gt;=3.15,A3&lt;7.05,D3&gt;=1.7,H3&lt;15.534,A3&gt;=5.55),5.6,IF(AND(D3&gt;=0.35,G3&lt;0.782,G3&gt;=0.265,H3&lt;14.877,G3&lt;0.905,B3&lt;3.85,A3&gt;=4.75,D3&lt;0.8,A3&lt;5.55),1.633,IF(AND(B3&lt;2.85,G3&gt;=0.413,H3&gt;=7.47,D3&gt;=1.35,B3&gt;=2.65,D3&gt;=0.65,D3&lt;1.7,H3&lt;15.534,A3&gt;=5.55),4.6,IF(AND(D3&lt;0.15,D3&lt;0.35,G3&lt;0.782,G3&gt;=0.265,H3&lt;14.877,G3&lt;0.905,B3&lt;3.85,A3&gt;=4.75,D3&lt;0.8,A3&lt;5.55),1.5,IF(AND(D3&gt;=0.15,D3&lt;0.35,G3&lt;0.782,G3&gt;=0.265,H3&lt;14.877,G3&lt;0.905,B3&lt;3.85,A3&gt;=4.75,D3&lt;0.8,A3&lt;5.55),1.543,IF(AND(A3&gt;=6.8,B3&gt;=2.85,G3&gt;=0.413,H3&gt;=7.47,D3&gt;=1.35,B3&gt;=2.65,D3&gt;=0.65,D3&lt;1.7,H3&lt;15.534,A3&gt;=5.55),4.9,IF(AND(H3&lt;13.531,A3&lt;6.8,B3&gt;=2.85,G3&gt;=0.413,H3&gt;=7.47,D3&gt;=1.35,B3&gt;=2.65,D3&gt;=0.65,D3&lt;1.7,H3&lt;15.534,A3&gt;=5.55),4.5,IF(AND(H3&gt;=13.531,A3&lt;6.8,B3&gt;=2.85,G3&gt;=0.413,H3&gt;=7.47,D3&gt;=1.35,B3&gt;=2.65,D3&gt;=0.65,D3&lt;1.7,H3&lt;15.534,A3&gt;=5.55),4.7,"shouldnthappen")))))))))))))))))))))))))))))))))))))))</f>
        <v>1.9</v>
      </c>
      <c r="AZ3" s="1" t="n">
        <f aca="false">IF(AND(H3&gt;=15.371,B3&gt;=3.35),5.4,IF(AND(G3&gt;=0.851,H3&gt;=15.244,B3&lt;3.35),4.75,IF(AND(F3&gt;=2,H3&lt;15.371,B3&gt;=3.35),5.6,IF(AND(B3&lt;2.75,A3&lt;5.15,H3&lt;15.244,B3&lt;3.35),3.42,IF(AND(A3&gt;=7.25,G3&lt;0.851,H3&gt;=15.244,B3&lt;3.35),6.6,IF(AND(A3&lt;4.45,B3&gt;=2.75,A3&lt;5.15,H3&lt;15.244,B3&lt;3.35),1.1,IF(AND(G3&lt;0.527,A3&lt;7.25,G3&lt;0.851,H3&gt;=15.244,B3&lt;3.35),5.08,IF(AND(G3&gt;=0.527,A3&lt;7.25,G3&lt;0.851,H3&gt;=15.244,B3&lt;3.35),5.8,IF(AND(D3&gt;=0.35,B3&lt;3.7,F3&lt;2,H3&lt;15.371,B3&gt;=3.35),1.55,IF(AND(H3&lt;6.542,B3&gt;=3.7,F3&lt;2,H3&lt;15.371,B3&gt;=3.35),1.9,IF(AND(B3&lt;3.25,A3&gt;=4.45,B3&gt;=2.75,A3&lt;5.15,H3&lt;15.244,B3&lt;3.35),1.46,IF(AND(B3&gt;=3.25,A3&gt;=4.45,B3&gt;=2.75,A3&lt;5.15,H3&lt;15.244,B3&lt;3.35),1.7,IF(AND(H3&lt;13.654,B3&gt;=2.95,D3&lt;1.45,A3&gt;=5.15,H3&lt;15.244,B3&lt;3.35),4.3,IF(AND(H3&gt;=13.654,B3&gt;=2.95,D3&lt;1.45,A3&gt;=5.15,H3&lt;15.244,B3&lt;3.35),4.625,IF(AND(F3&gt;=2.5,D3&lt;1.75,D3&gt;=1.45,A3&gt;=5.15,H3&lt;15.244,B3&lt;3.35),5.3,IF(AND(G3&gt;=0.853,D3&gt;=1.75,D3&gt;=1.45,A3&gt;=5.15,H3&lt;15.244,B3&lt;3.35),5.15,IF(AND(D3&gt;=0.25,D3&lt;0.35,B3&lt;3.7,F3&lt;2,H3&lt;15.371,B3&gt;=3.35),1.3,IF(AND(B3&lt;3.85,H3&gt;=6.542,B3&gt;=3.7,F3&lt;2,H3&lt;15.371,B3&gt;=3.35),1.633,IF(AND(H3&lt;7.02,H3&lt;10.688,B3&lt;2.95,D3&lt;1.45,A3&gt;=5.15,H3&lt;15.244,B3&lt;3.35),3.98,IF(AND(G3&lt;0.338,H3&gt;=10.688,B3&lt;2.95,D3&lt;1.45,A3&gt;=5.15,H3&lt;15.244,B3&lt;3.35),4.22,IF(AND(G3&gt;=0.338,H3&gt;=10.688,B3&lt;2.95,D3&lt;1.45,A3&gt;=5.15,H3&lt;15.244,B3&lt;3.35),3.9,IF(AND(B3&lt;2.75,F3&lt;2.5,D3&lt;1.75,D3&gt;=1.45,A3&gt;=5.15,H3&lt;15.244,B3&lt;3.35),5.1,IF(AND(B3&gt;=2.75,F3&lt;2.5,D3&lt;1.75,D3&gt;=1.45,A3&gt;=5.15,H3&lt;15.244,B3&lt;3.35),4.74,IF(AND(A3&gt;=7,G3&lt;0.853,D3&gt;=1.75,D3&gt;=1.45,A3&gt;=5.15,H3&lt;15.244,B3&lt;3.35),6.5,IF(AND(G3&gt;=0.934,D3&lt;0.25,D3&lt;0.35,B3&lt;3.7,F3&lt;2,H3&lt;15.371,B3&gt;=3.35),1.7,IF(AND(D3&lt;0.25,B3&gt;=3.85,H3&gt;=6.542,B3&gt;=3.7,F3&lt;2,H3&lt;15.371,B3&gt;=3.35),1.5,IF(AND(D3&gt;=0.25,B3&gt;=3.85,H3&gt;=6.542,B3&gt;=3.7,F3&lt;2,H3&lt;15.371,B3&gt;=3.35),1.4,IF(AND(B3&lt;2.5,H3&gt;=7.02,H3&lt;10.688,B3&lt;2.95,D3&lt;1.45,A3&gt;=5.15,H3&lt;15.244,B3&lt;3.35),3.8,IF(AND(G3&gt;=0.74,A3&lt;7,G3&lt;0.853,D3&gt;=1.75,D3&gt;=1.45,A3&gt;=5.15,H3&lt;15.244,B3&lt;3.35),6,IF(AND(G3&gt;=0.61,G3&lt;0.934,D3&lt;0.25,D3&lt;0.35,B3&lt;3.7,F3&lt;2,H3&lt;15.371,B3&gt;=3.35),1.5,IF(AND(D3&lt;1.15,B3&gt;=2.5,H3&gt;=7.02,H3&lt;10.688,B3&lt;2.95,D3&lt;1.45,A3&gt;=5.15,H3&lt;15.244,B3&lt;3.35),3.5,IF(AND(D3&gt;=1.15,B3&gt;=2.5,H3&gt;=7.02,H3&lt;10.688,B3&lt;2.95,D3&lt;1.45,A3&gt;=5.15,H3&lt;15.244,B3&lt;3.35),3.6,IF(AND(G3&gt;=0.626,G3&lt;0.74,A3&lt;7,G3&lt;0.853,D3&gt;=1.75,D3&gt;=1.45,A3&gt;=5.15,H3&lt;15.244,B3&lt;3.35),4.9,IF(AND(H3&lt;13.641,G3&lt;0.61,G3&lt;0.934,D3&lt;0.25,D3&lt;0.35,B3&lt;3.7,F3&lt;2,H3&lt;15.371,B3&gt;=3.35),1.425,IF(AND(H3&gt;=13.641,G3&lt;0.61,G3&lt;0.934,D3&lt;0.25,D3&lt;0.35,B3&lt;3.7,F3&lt;2,H3&lt;15.371,B3&gt;=3.35),1.3,IF(AND(B3&lt;3.05,G3&lt;0.626,G3&lt;0.74,A3&lt;7,G3&lt;0.853,D3&gt;=1.75,D3&gt;=1.45,A3&gt;=5.15,H3&lt;15.244,B3&lt;3.35),5.475,IF(AND(B3&gt;=3.05,G3&lt;0.626,G3&lt;0.74,A3&lt;7,G3&lt;0.853,D3&gt;=1.75,D3&gt;=1.45,A3&gt;=5.15,H3&lt;15.244,B3&lt;3.35),5.633,"shouldnthappen")))))))))))))))))))))))))))))))))))))</f>
        <v>1.7</v>
      </c>
      <c r="BA3" s="1" t="n">
        <f aca="false">IF(AND(F3&gt;=2,B3&gt;=3.4),6.1,IF(AND(B3&lt;2.75,A3&lt;5.15,B3&lt;3.4),3.225,IF(AND(G3&gt;=0.821,F3&lt;2,B3&gt;=3.4),1.9,IF(AND(B3&gt;=3.2,B3&gt;=2.75,A3&lt;5.15,B3&lt;3.4),1.7,IF(AND(A3&lt;4.8,G3&lt;0.821,F3&lt;2,B3&gt;=3.4),1,IF(AND(G3&gt;=0.446,B3&lt;3.2,B3&gt;=2.75,A3&lt;5.15,B3&lt;3.4),1.1,IF(AND(G3&lt;0.356,D3&lt;1.45,A3&lt;6.25,A3&gt;=5.15,B3&lt;3.4),4.32,IF(AND(G3&lt;0.591,D3&gt;=1.45,A3&lt;6.25,A3&gt;=5.15,B3&lt;3.4),4.6,IF(AND(D3&lt;1.75,G3&lt;0.597,A3&gt;=6.25,A3&gt;=5.15,B3&lt;3.4),4.86,IF(AND(H3&gt;=16.472,G3&gt;=0.597,A3&gt;=6.25,A3&gt;=5.15,B3&lt;3.4),6.6,IF(AND(G3&lt;0.063,G3&lt;0.446,B3&lt;3.2,B3&gt;=2.75,A3&lt;5.15,B3&lt;3.4),1.4,IF(AND(A3&gt;=5.95,G3&gt;=0.356,D3&lt;1.45,A3&lt;6.25,A3&gt;=5.15,B3&lt;3.4),4.6,IF(AND(B3&gt;=2.9,G3&gt;=0.591,D3&gt;=1.45,A3&lt;6.25,A3&gt;=5.15,B3&lt;3.4),4.867,IF(AND(D3&gt;=2.4,H3&lt;16.472,G3&gt;=0.597,A3&gt;=6.25,A3&gt;=5.15,B3&lt;3.4),6,IF(AND(A3&lt;5.45,B3&gt;=3.85,A3&gt;=4.8,G3&lt;0.821,F3&lt;2,B3&gt;=3.4),1.3,IF(AND(A3&gt;=5.45,B3&gt;=3.85,A3&gt;=4.8,G3&lt;0.821,F3&lt;2,B3&gt;=3.4),1.45,IF(AND(H3&lt;14.273,G3&gt;=0.063,G3&lt;0.446,B3&lt;3.2,B3&gt;=2.75,A3&lt;5.15,B3&lt;3.4),1.5,IF(AND(H3&gt;=14.273,G3&gt;=0.063,G3&lt;0.446,B3&lt;3.2,B3&gt;=2.75,A3&lt;5.15,B3&lt;3.4),1.6,IF(AND(G3&gt;=0.572,A3&lt;5.95,G3&gt;=0.356,D3&lt;1.45,A3&lt;6.25,A3&gt;=5.15,B3&lt;3.4),3.9,IF(AND(G3&lt;0.827,B3&lt;2.9,G3&gt;=0.591,D3&gt;=1.45,A3&lt;6.25,A3&gt;=5.15,B3&lt;3.4),4.9,IF(AND(G3&gt;=0.827,B3&lt;2.9,G3&gt;=0.591,D3&gt;=1.45,A3&lt;6.25,A3&gt;=5.15,B3&lt;3.4),5.1,IF(AND(A3&gt;=7.2,B3&lt;3.05,D3&gt;=1.75,G3&lt;0.597,A3&gt;=6.25,A3&gt;=5.15,B3&lt;3.4),6.7,IF(AND(G3&lt;0.353,B3&gt;=3.05,D3&gt;=1.75,G3&lt;0.597,A3&gt;=6.25,A3&gt;=5.15,B3&lt;3.4),5.22,IF(AND(G3&gt;=0.353,B3&gt;=3.05,D3&gt;=1.75,G3&lt;0.597,A3&gt;=6.25,A3&gt;=5.15,B3&lt;3.4),5.65,IF(AND(A3&lt;6.55,D3&lt;2.4,H3&lt;16.472,G3&gt;=0.597,A3&gt;=6.25,A3&gt;=5.15,B3&lt;3.4),5.033,IF(AND(H3&lt;12.719,G3&lt;0.385,B3&lt;3.85,A3&gt;=4.8,G3&lt;0.821,F3&lt;2,B3&gt;=3.4),1.54,IF(AND(H3&gt;=12.719,G3&lt;0.385,B3&lt;3.85,A3&gt;=4.8,G3&lt;0.821,F3&lt;2,B3&gt;=3.4),1.3,IF(AND(B3&lt;3.6,G3&gt;=0.385,B3&lt;3.85,A3&gt;=4.8,G3&lt;0.821,F3&lt;2,B3&gt;=3.4),1.325,IF(AND(B3&gt;=3.6,G3&gt;=0.385,B3&lt;3.85,A3&gt;=4.8,G3&lt;0.821,F3&lt;2,B3&gt;=3.4),1.55,IF(AND(D3&lt;1.05,G3&lt;0.572,A3&lt;5.95,G3&gt;=0.356,D3&lt;1.45,A3&lt;6.25,A3&gt;=5.15,B3&lt;3.4),3.633,IF(AND(D3&gt;=2.15,A3&lt;7.2,B3&lt;3.05,D3&gt;=1.75,G3&lt;0.597,A3&gt;=6.25,A3&gt;=5.15,B3&lt;3.4),5.667,IF(AND(H3&lt;13.094,A3&gt;=6.55,D3&lt;2.4,H3&lt;16.472,G3&gt;=0.597,A3&gt;=6.25,A3&gt;=5.15,B3&lt;3.4),5.2,IF(AND(D3&lt;1.15,D3&gt;=1.05,G3&lt;0.572,A3&lt;5.95,G3&gt;=0.356,D3&lt;1.45,A3&lt;6.25,A3&gt;=5.15,B3&lt;3.4),3.8,IF(AND(D3&gt;=1.15,D3&gt;=1.05,G3&lt;0.572,A3&lt;5.95,G3&gt;=0.356,D3&lt;1.45,A3&lt;6.25,A3&gt;=5.15,B3&lt;3.4),3.9,IF(AND(G3&gt;=0.487,D3&lt;2.15,A3&lt;7.2,B3&lt;3.05,D3&gt;=1.75,G3&lt;0.597,A3&gt;=6.25,A3&gt;=5.15,B3&lt;3.4),5.8,IF(AND(A3&lt;6.8,H3&gt;=13.094,A3&gt;=6.55,D3&lt;2.4,H3&lt;16.472,G3&gt;=0.597,A3&gt;=6.25,A3&gt;=5.15,B3&lt;3.4),4.52,IF(AND(A3&gt;=6.8,H3&gt;=13.094,A3&gt;=6.55,D3&lt;2.4,H3&lt;16.472,G3&gt;=0.597,A3&gt;=6.25,A3&gt;=5.15,B3&lt;3.4),4.75,IF(AND(B3&lt;2.95,G3&lt;0.487,D3&lt;2.15,A3&lt;7.2,B3&lt;3.05,D3&gt;=1.75,G3&lt;0.597,A3&gt;=6.25,A3&gt;=5.15,B3&lt;3.4),5.6,IF(AND(B3&gt;=2.95,G3&lt;0.487,D3&lt;2.15,A3&lt;7.2,B3&lt;3.05,D3&gt;=1.75,G3&lt;0.597,A3&gt;=6.25,A3&gt;=5.15,B3&lt;3.4),5.5,"shouldnthappen")))))))))))))))))))))))))))))))))))))))</f>
        <v>1.9</v>
      </c>
      <c r="BB3" s="1" t="n">
        <f aca="false">IF(AND(A3&lt;4.35,B3&lt;3.25,F3&lt;1.5),1.1,IF(AND(H3&lt;14.005,A3&gt;=4.35,B3&lt;3.25,F3&lt;1.5),1.3,IF(AND(H3&gt;=14.005,A3&gt;=4.35,B3&lt;3.25,F3&lt;1.5),1.6,IF(AND(G3&gt;=0.905,A3&lt;5.15,B3&gt;=3.25,F3&lt;1.5),1.9,IF(AND(B3&lt;3.45,A3&gt;=5.15,B3&gt;=3.25,F3&lt;1.5),1.6,IF(AND(F3&gt;=2.5,D3&gt;=1.35,D3&lt;1.75,F3&gt;=1.5),4.867,IF(AND(A3&gt;=7.05,D3&gt;=2.05,D3&gt;=1.75,F3&gt;=1.5),6.35,IF(AND(D3&gt;=0.4,G3&lt;0.905,A3&lt;5.15,B3&gt;=3.25,F3&lt;1.5),1.65,IF(AND(B3&lt;3.6,B3&gt;=3.45,A3&gt;=5.15,B3&gt;=3.25,F3&lt;1.5),1.35,IF(AND(H3&lt;6.808,H3&lt;9.386,D3&lt;1.35,D3&lt;1.75,F3&gt;=1.5),4.05,IF(AND(H3&gt;=6.808,H3&lt;9.386,D3&lt;1.35,D3&lt;1.75,F3&gt;=1.5),3.46,IF(AND(B3&lt;2.45,F3&lt;2.5,D3&gt;=1.35,D3&lt;1.75,F3&gt;=1.5),4.5,IF(AND(H3&gt;=13.115,D3&lt;1.95,D3&lt;2.05,D3&gt;=1.75,F3&gt;=1.5),4.85,IF(AND(G3&lt;0.196,D3&gt;=1.95,D3&lt;2.05,D3&gt;=1.75,F3&gt;=1.5),6.7,IF(AND(G3&gt;=0.196,D3&gt;=1.95,D3&lt;2.05,D3&gt;=1.75,F3&gt;=1.5),5.12,IF(AND(H3&lt;10.925,D3&lt;0.4,G3&lt;0.905,A3&lt;5.15,B3&gt;=3.25,F3&lt;1.5),1.4,IF(AND(H3&gt;=10.925,D3&lt;0.4,G3&lt;0.905,A3&lt;5.15,B3&gt;=3.25,F3&lt;1.5),1.45,IF(AND(H3&lt;14.096,B3&gt;=3.6,B3&gt;=3.45,A3&gt;=5.15,B3&gt;=3.25,F3&lt;1.5),1.42,IF(AND(H3&gt;=14.096,B3&gt;=3.6,B3&gt;=3.45,A3&gt;=5.15,B3&gt;=3.25,F3&lt;1.5),1.7,IF(AND(B3&lt;2.45,D3&lt;1.15,H3&gt;=9.386,D3&lt;1.35,D3&lt;1.75,F3&gt;=1.5),3.6,IF(AND(B3&gt;=2.45,D3&lt;1.15,H3&gt;=9.386,D3&lt;1.35,D3&lt;1.75,F3&gt;=1.5),3.9,IF(AND(G3&lt;0.246,D3&gt;=1.15,H3&gt;=9.386,D3&lt;1.35,D3&lt;1.75,F3&gt;=1.5),4.4,IF(AND(B3&lt;2.75,B3&gt;=2.45,F3&lt;2.5,D3&gt;=1.35,D3&lt;1.75,F3&gt;=1.5),5.1,IF(AND(H3&lt;11.084,H3&lt;13.115,D3&lt;1.95,D3&lt;2.05,D3&gt;=1.75,F3&gt;=1.5),5.35,IF(AND(H3&gt;=11.084,H3&lt;13.115,D3&lt;1.95,D3&lt;2.05,D3&gt;=1.75,F3&gt;=1.5),5.7,IF(AND(H3&lt;15.52,D3&lt;2.25,A3&lt;7.05,D3&gt;=2.05,D3&gt;=1.75,F3&gt;=1.5),5.45,IF(AND(H3&gt;=15.52,D3&lt;2.25,A3&lt;7.05,D3&gt;=2.05,D3&gt;=1.75,F3&gt;=1.5),5.725,IF(AND(G3&gt;=0.775,D3&gt;=2.25,A3&lt;7.05,D3&gt;=2.05,D3&gt;=1.75,F3&gt;=1.5),5.2,IF(AND(D3&lt;1.25,G3&gt;=0.246,D3&gt;=1.15,H3&gt;=9.386,D3&lt;1.35,D3&lt;1.75,F3&gt;=1.5),4.05,IF(AND(A3&lt;5.85,B3&gt;=2.75,B3&gt;=2.45,F3&lt;2.5,D3&gt;=1.35,D3&lt;1.75,F3&gt;=1.5),4.5,IF(AND(B3&lt;3.3,G3&lt;0.775,D3&gt;=2.25,A3&lt;7.05,D3&gt;=2.05,D3&gt;=1.75,F3&gt;=1.5),5.64,IF(AND(B3&gt;=3.3,G3&lt;0.775,D3&gt;=2.25,A3&lt;7.05,D3&gt;=2.05,D3&gt;=1.75,F3&gt;=1.5),5.6,IF(AND(A3&lt;5.9,D3&gt;=1.25,G3&gt;=0.246,D3&gt;=1.15,H3&gt;=9.386,D3&lt;1.35,D3&lt;1.75,F3&gt;=1.5),4.2,IF(AND(A3&gt;=5.9,D3&gt;=1.25,G3&gt;=0.246,D3&gt;=1.15,H3&gt;=9.386,D3&lt;1.35,D3&lt;1.75,F3&gt;=1.5),4,IF(AND(G3&gt;=0.437,A3&gt;=5.85,B3&gt;=2.75,B3&gt;=2.45,F3&lt;2.5,D3&gt;=1.35,D3&lt;1.75,F3&gt;=1.5),4.75,IF(AND(H3&lt;9.446,G3&lt;0.437,A3&gt;=5.85,B3&gt;=2.75,B3&gt;=2.45,F3&lt;2.5,D3&gt;=1.35,D3&lt;1.75,F3&gt;=1.5),4.6,IF(AND(H3&gt;=9.446,G3&lt;0.437,A3&gt;=5.85,B3&gt;=2.75,B3&gt;=2.45,F3&lt;2.5,D3&gt;=1.35,D3&lt;1.75,F3&gt;=1.5),4.7,"shouldnthappen")))))))))))))))))))))))))))))))))))))</f>
        <v>1.9</v>
      </c>
      <c r="BC3" s="1" t="n">
        <f aca="false">IF(AND(G3&gt;=0.905,F3&lt;1.5),1.65,IF(AND(D3&gt;=0.45,G3&lt;0.905,F3&lt;1.5),1.65,IF(AND(A3&lt;5.15,D3&lt;1.55,F3&gt;=1.5),3.225,IF(AND(F3&gt;=2.5,A3&gt;=5.15,D3&lt;1.55,F3&gt;=1.5),5.05,IF(AND(H3&lt;5.767,A3&lt;7.05,D3&gt;=1.55,F3&gt;=1.5),4.5,IF(AND(D3&lt;1.7,A3&gt;=7.05,D3&gt;=1.55,F3&gt;=1.5),5.8,IF(AND(A3&gt;=5.3,G3&lt;0.207,D3&lt;0.45,G3&lt;0.905,F3&lt;1.5),1.3,IF(AND(D3&gt;=0.35,G3&gt;=0.207,D3&lt;0.45,G3&lt;0.905,F3&lt;1.5),1.5,IF(AND(G3&lt;0.155,D3&gt;=1.7,A3&gt;=7.05,D3&gt;=1.55,F3&gt;=1.5),6.7,IF(AND(G3&gt;=0.155,D3&gt;=1.7,A3&gt;=7.05,D3&gt;=1.55,F3&gt;=1.5),6.34,IF(AND(G3&lt;0.05,A3&lt;5.3,G3&lt;0.207,D3&lt;0.45,G3&lt;0.905,F3&lt;1.5),1.4,IF(AND(G3&gt;=0.05,A3&lt;5.3,G3&lt;0.207,D3&lt;0.45,G3&lt;0.905,F3&lt;1.5),1.5,IF(AND(A3&lt;4.5,D3&lt;0.35,G3&gt;=0.207,D3&lt;0.45,G3&lt;0.905,F3&lt;1.5),1.3,IF(AND(G3&lt;0.308,A3&lt;6.2,F3&lt;2.5,A3&gt;=5.15,D3&lt;1.55,F3&gt;=1.5),4.5,IF(AND(D3&lt;1.35,A3&gt;=6.2,F3&lt;2.5,A3&gt;=5.15,D3&lt;1.55,F3&gt;=1.5),4.367,IF(AND(D3&lt;1.85,A3&lt;6.15,H3&gt;=5.767,A3&lt;7.05,D3&gt;=1.55,F3&gt;=1.5),4.933,IF(AND(G3&gt;=0.558,A3&gt;=4.5,D3&lt;0.35,G3&gt;=0.207,D3&lt;0.45,G3&lt;0.905,F3&lt;1.5),1.5,IF(AND(H3&gt;=13.383,G3&gt;=0.308,A3&lt;6.2,F3&lt;2.5,A3&gt;=5.15,D3&lt;1.55,F3&gt;=1.5),4.7,IF(AND(H3&gt;=12.206,D3&gt;=1.35,A3&gt;=6.2,F3&lt;2.5,A3&gt;=5.15,D3&lt;1.55,F3&gt;=1.5),4.575,IF(AND(A3&lt;5.7,D3&gt;=1.85,A3&lt;6.15,H3&gt;=5.767,A3&lt;7.05,D3&gt;=1.55,F3&gt;=1.5),4.9,IF(AND(A3&gt;=5.7,D3&gt;=1.85,A3&lt;6.15,H3&gt;=5.767,A3&lt;7.05,D3&gt;=1.55,F3&gt;=1.5),5.1,IF(AND(G3&lt;0.079,G3&lt;0.364,A3&gt;=6.15,H3&gt;=5.767,A3&lt;7.05,D3&gt;=1.55,F3&gt;=1.5),5.6,IF(AND(G3&gt;=0.079,G3&lt;0.364,A3&gt;=6.15,H3&gt;=5.767,A3&lt;7.05,D3&gt;=1.55,F3&gt;=1.5),5.25,IF(AND(G3&gt;=0.447,G3&lt;0.558,A3&gt;=4.5,D3&lt;0.35,G3&gt;=0.207,D3&lt;0.45,G3&lt;0.905,F3&lt;1.5),1.3,IF(AND(B3&gt;=2.95,H3&lt;13.383,G3&gt;=0.308,A3&lt;6.2,F3&lt;2.5,A3&gt;=5.15,D3&lt;1.55,F3&gt;=1.5),4.6,IF(AND(B3&lt;2.65,H3&lt;12.206,D3&gt;=1.35,A3&gt;=6.2,F3&lt;2.5,A3&gt;=5.15,D3&lt;1.55,F3&gt;=1.5),4.9,IF(AND(D3&lt;2.45,A3&lt;6.6,G3&gt;=0.364,A3&gt;=6.15,H3&gt;=5.767,A3&lt;7.05,D3&gt;=1.55,F3&gt;=1.5),5.6,IF(AND(D3&gt;=2.45,A3&lt;6.6,G3&gt;=0.364,A3&gt;=6.15,H3&gt;=5.767,A3&lt;7.05,D3&gt;=1.55,F3&gt;=1.5),6,IF(AND(H3&lt;12.921,A3&gt;=6.6,G3&gt;=0.364,A3&gt;=6.15,H3&gt;=5.767,A3&lt;7.05,D3&gt;=1.55,F3&gt;=1.5),5.725,IF(AND(H3&gt;=12.921,A3&gt;=6.6,G3&gt;=0.364,A3&gt;=6.15,H3&gt;=5.767,A3&lt;7.05,D3&gt;=1.55,F3&gt;=1.5),5.367,IF(AND(B3&lt;3.15,G3&lt;0.447,G3&lt;0.558,A3&gt;=4.5,D3&lt;0.35,G3&gt;=0.207,D3&lt;0.45,G3&lt;0.905,F3&lt;1.5),1.5,IF(AND(B3&gt;=3.15,G3&lt;0.447,G3&lt;0.558,A3&gt;=4.5,D3&lt;0.35,G3&gt;=0.207,D3&lt;0.45,G3&lt;0.905,F3&lt;1.5),1.36,IF(AND(B3&gt;=2.85,B3&lt;2.95,H3&lt;13.383,G3&gt;=0.308,A3&lt;6.2,F3&lt;2.5,A3&gt;=5.15,D3&lt;1.55,F3&gt;=1.5),3.6,IF(AND(H3&lt;9.446,B3&gt;=2.65,H3&lt;12.206,D3&gt;=1.35,A3&gt;=6.2,F3&lt;2.5,A3&gt;=5.15,D3&lt;1.55,F3&gt;=1.5),4.6,IF(AND(H3&gt;=9.446,B3&gt;=2.65,H3&lt;12.206,D3&gt;=1.35,A3&gt;=6.2,F3&lt;2.5,A3&gt;=5.15,D3&lt;1.55,F3&gt;=1.5),4.7,IF(AND(D3&lt;1.2,B3&lt;2.85,B3&lt;2.95,H3&lt;13.383,G3&gt;=0.308,A3&lt;6.2,F3&lt;2.5,A3&gt;=5.15,D3&lt;1.55,F3&gt;=1.5),3.75,IF(AND(G3&lt;0.356,D3&gt;=1.2,B3&lt;2.85,B3&lt;2.95,H3&lt;13.383,G3&gt;=0.308,A3&lt;6.2,F3&lt;2.5,A3&gt;=5.15,D3&lt;1.55,F3&gt;=1.5),4.2,IF(AND(G3&gt;=0.356,D3&gt;=1.2,B3&lt;2.85,B3&lt;2.95,H3&lt;13.383,G3&gt;=0.308,A3&lt;6.2,F3&lt;2.5,A3&gt;=5.15,D3&lt;1.55,F3&gt;=1.5),3.96,"shouldnthappen"))))))))))))))))))))))))))))))))))))))</f>
        <v>1.65</v>
      </c>
      <c r="BD3" s="1" t="n">
        <f aca="false">IF(AND(B3&lt;2.7,A3&lt;5.3,B3&lt;3.15),3.42,IF(AND(F3&lt;2.5,A3&gt;=5.85,B3&gt;=3.15),4.7,IF(AND(A3&lt;4.35,B3&gt;=2.7,A3&lt;5.3,B3&lt;3.15),1.1,IF(AND(A3&gt;=4.35,B3&gt;=2.7,A3&lt;5.3,B3&lt;3.15),1.42,IF(AND(A3&gt;=7.05,F3&gt;=2.5,A3&gt;=5.3,B3&lt;3.15),6.067,IF(AND(D3&gt;=0.45,A3&lt;5.05,A3&lt;5.85,B3&gt;=3.15),1.6,IF(AND(B3&lt;3.35,A3&gt;=5.05,A3&lt;5.85,B3&gt;=3.15),1.7,IF(AND(A3&gt;=6.85,F3&gt;=2.5,A3&gt;=5.85,B3&gt;=3.15),6.22,IF(AND(D3&lt;1.25,D3&lt;1.35,F3&lt;2.5,A3&gt;=5.3,B3&lt;3.15),4.033,IF(AND(D3&gt;=1.25,D3&lt;1.35,F3&lt;2.5,A3&gt;=5.3,B3&lt;3.15),4.233,IF(AND(A3&lt;6.05,D3&gt;=1.35,F3&lt;2.5,A3&gt;=5.3,B3&lt;3.15),5.1,IF(AND(H3&gt;=13.29,A3&lt;7.05,F3&gt;=2.5,A3&gt;=5.3,B3&lt;3.15),4.96,IF(AND(G3&gt;=0.858,D3&lt;0.45,A3&lt;5.05,A3&lt;5.85,B3&gt;=3.15),1.3,IF(AND(D3&gt;=0.35,B3&gt;=3.35,A3&gt;=5.05,A3&lt;5.85,B3&gt;=3.15),1.4,IF(AND(B3&lt;3.25,A3&lt;6.85,F3&gt;=2.5,A3&gt;=5.85,B3&gt;=3.15),5.233,IF(AND(A3&gt;=6.8,A3&gt;=6.05,D3&gt;=1.35,F3&lt;2.5,A3&gt;=5.3,B3&lt;3.15),4.9,IF(AND(G3&gt;=0.622,H3&lt;13.29,A3&lt;7.05,F3&gt;=2.5,A3&gt;=5.3,B3&lt;3.15),5.067,IF(AND(H3&lt;8.834,G3&lt;0.858,D3&lt;0.45,A3&lt;5.05,A3&lt;5.85,B3&gt;=3.15),1.4,IF(AND(G3&lt;0.774,B3&gt;=3.25,A3&lt;6.85,F3&gt;=2.5,A3&gt;=5.85,B3&gt;=3.15),5.8,IF(AND(G3&gt;=0.774,B3&gt;=3.25,A3&lt;6.85,F3&gt;=2.5,A3&gt;=5.85,B3&gt;=3.15),5.4,IF(AND(H3&gt;=12.206,A3&lt;6.8,A3&gt;=6.05,D3&gt;=1.35,F3&lt;2.5,A3&gt;=5.3,B3&lt;3.15),4.5,IF(AND(G3&gt;=0.439,G3&lt;0.622,H3&lt;13.29,A3&lt;7.05,F3&gt;=2.5,A3&gt;=5.3,B3&lt;3.15),5.667,IF(AND(G3&lt;0.227,H3&gt;=8.834,G3&lt;0.858,D3&lt;0.45,A3&lt;5.05,A3&lt;5.85,B3&gt;=3.15),1.4,IF(AND(G3&gt;=0.227,H3&gt;=8.834,G3&lt;0.858,D3&lt;0.45,A3&lt;5.05,A3&lt;5.85,B3&gt;=3.15),1.3,IF(AND(G3&gt;=0.934,B3&lt;3.75,D3&lt;0.35,B3&gt;=3.35,A3&gt;=5.05,A3&lt;5.85,B3&gt;=3.15),1.7,IF(AND(G3&lt;0.823,B3&gt;=3.75,D3&lt;0.35,B3&gt;=3.35,A3&gt;=5.05,A3&lt;5.85,B3&gt;=3.15),1.55,IF(AND(G3&gt;=0.823,B3&gt;=3.75,D3&lt;0.35,B3&gt;=3.35,A3&gt;=5.05,A3&lt;5.85,B3&gt;=3.15),1.5,IF(AND(A3&lt;6.2,H3&lt;12.206,A3&lt;6.8,A3&gt;=6.05,D3&gt;=1.35,F3&lt;2.5,A3&gt;=5.3,B3&lt;3.15),4.6,IF(AND(A3&gt;=6.2,H3&lt;12.206,A3&lt;6.8,A3&gt;=6.05,D3&gt;=1.35,F3&lt;2.5,A3&gt;=5.3,B3&lt;3.15),4.74,IF(AND(H3&gt;=10.667,G3&lt;0.439,G3&lt;0.622,H3&lt;13.29,A3&lt;7.05,F3&gt;=2.5,A3&gt;=5.3,B3&lt;3.15),5.6,IF(AND(H3&lt;13.67,G3&lt;0.934,B3&lt;3.75,D3&lt;0.35,B3&gt;=3.35,A3&gt;=5.05,A3&lt;5.85,B3&gt;=3.15),1.48,IF(AND(H3&gt;=13.67,G3&lt;0.934,B3&lt;3.75,D3&lt;0.35,B3&gt;=3.35,A3&gt;=5.05,A3&lt;5.85,B3&gt;=3.15),1.3,IF(AND(G3&lt;0.301,H3&lt;10.667,G3&lt;0.439,G3&lt;0.622,H3&lt;13.29,A3&lt;7.05,F3&gt;=2.5,A3&gt;=5.3,B3&lt;3.15),5.2,IF(AND(G3&gt;=0.301,H3&lt;10.667,G3&lt;0.439,G3&lt;0.622,H3&lt;13.29,A3&lt;7.05,F3&gt;=2.5,A3&gt;=5.3,B3&lt;3.15),5.067,"shouldnthappen"))))))))))))))))))))))))))))))))))</f>
        <v>1.7</v>
      </c>
      <c r="BE3" s="1" t="n">
        <f aca="false">IF(AND(B3&gt;=3.85,A3&gt;=5.05,F3&lt;1.5),1.4,IF(AND(A3&lt;5.25,A3&lt;5.75,F3&gt;=1.5),3.15,IF(AND(A3&lt;4.95,B3&lt;3.15,A3&lt;5.05,F3&lt;1.5),1.46,IF(AND(A3&gt;=4.95,B3&lt;3.15,A3&lt;5.05,F3&lt;1.5),1.6,IF(AND(H3&lt;8.834,B3&gt;=3.15,A3&lt;5.05,F3&lt;1.5),1.4,IF(AND(D3&lt;0.25,B3&lt;3.85,A3&gt;=5.05,F3&lt;1.5),1.48,IF(AND(D3&gt;=0.25,B3&lt;3.85,A3&gt;=5.05,F3&lt;1.5),1.7,IF(AND(F3&gt;=2.5,A3&gt;=5.25,A3&lt;5.75,F3&gt;=1.5),4.9,IF(AND(H3&lt;12.45,H3&gt;=8.834,B3&gt;=3.15,A3&lt;5.05,F3&lt;1.5),1.25,IF(AND(H3&gt;=12.45,H3&gt;=8.834,B3&gt;=3.15,A3&lt;5.05,F3&lt;1.5),1.32,IF(AND(G3&lt;0.283,F3&lt;2.5,A3&gt;=5.25,A3&lt;5.75,F3&gt;=1.5),4.3,IF(AND(H3&lt;6.712,H3&lt;11.275,D3&lt;1.55,A3&gt;=5.75,F3&gt;=1.5),5,IF(AND(H3&lt;13.101,H3&gt;=11.275,D3&lt;1.55,A3&gt;=5.75,F3&gt;=1.5),3.933,IF(AND(H3&gt;=13.101,H3&gt;=11.275,D3&lt;1.55,A3&gt;=5.75,F3&gt;=1.5),4.5,IF(AND(A3&gt;=7.3,D3&lt;2.45,D3&gt;=1.55,A3&gt;=5.75,F3&gt;=1.5),6.7,IF(AND(B3&lt;3.45,D3&gt;=2.45,D3&gt;=1.55,A3&gt;=5.75,F3&gt;=1.5),5.925,IF(AND(B3&gt;=3.45,D3&gt;=2.45,D3&gt;=1.55,A3&gt;=5.75,F3&gt;=1.5),6.1,IF(AND(B3&gt;=2.8,G3&gt;=0.283,F3&lt;2.5,A3&gt;=5.25,A3&lt;5.75,F3&gt;=1.5),4.2,IF(AND(D3&lt;1.35,H3&gt;=6.712,H3&lt;11.275,D3&lt;1.55,A3&gt;=5.75,F3&gt;=1.5),4.35,IF(AND(D3&lt;1.05,B3&lt;2.8,G3&gt;=0.283,F3&lt;2.5,A3&gt;=5.25,A3&lt;5.75,F3&gt;=1.5),3.567,IF(AND(D3&gt;=1.05,B3&lt;2.8,G3&gt;=0.283,F3&lt;2.5,A3&gt;=5.25,A3&lt;5.75,F3&gt;=1.5),3.925,IF(AND(B3&lt;2.65,D3&gt;=1.35,H3&gt;=6.712,H3&lt;11.275,D3&lt;1.55,A3&gt;=5.75,F3&gt;=1.5),4.9,IF(AND(B3&gt;=2.65,D3&gt;=1.35,H3&gt;=6.712,H3&lt;11.275,D3&lt;1.55,A3&gt;=5.75,F3&gt;=1.5),4.625,IF(AND(H3&gt;=14.683,G3&gt;=0.628,A3&lt;7.3,D3&lt;2.45,D3&gt;=1.55,A3&gt;=5.75,F3&gt;=1.5),5.4,IF(AND(D3&lt;1.95,H3&lt;8.884,G3&lt;0.628,A3&lt;7.3,D3&lt;2.45,D3&gt;=1.55,A3&gt;=5.75,F3&gt;=1.5),5.1,IF(AND(D3&gt;=1.95,H3&lt;8.884,G3&lt;0.628,A3&lt;7.3,D3&lt;2.45,D3&gt;=1.55,A3&gt;=5.75,F3&gt;=1.5),5.22,IF(AND(A3&lt;6.05,H3&gt;=8.884,G3&lt;0.628,A3&lt;7.3,D3&lt;2.45,D3&gt;=1.55,A3&gt;=5.75,F3&gt;=1.5),5.1,IF(AND(G3&lt;0.817,H3&lt;14.683,G3&gt;=0.628,A3&lt;7.3,D3&lt;2.45,D3&gt;=1.55,A3&gt;=5.75,F3&gt;=1.5),4.967,IF(AND(G3&gt;=0.817,H3&lt;14.683,G3&gt;=0.628,A3&lt;7.3,D3&lt;2.45,D3&gt;=1.55,A3&gt;=5.75,F3&gt;=1.5),5.1,IF(AND(H3&lt;9.637,A3&gt;=6.05,H3&gt;=8.884,G3&lt;0.628,A3&lt;7.3,D3&lt;2.45,D3&gt;=1.55,A3&gt;=5.75,F3&gt;=1.5),5.9,IF(AND(D3&lt;1.85,H3&gt;=9.637,A3&gt;=6.05,H3&gt;=8.884,G3&lt;0.628,A3&lt;7.3,D3&lt;2.45,D3&gt;=1.55,A3&gt;=5.75,F3&gt;=1.5),5.733,IF(AND(G3&gt;=0.388,D3&gt;=1.85,H3&gt;=9.637,A3&gt;=6.05,H3&gt;=8.884,G3&lt;0.628,A3&lt;7.3,D3&lt;2.45,D3&gt;=1.55,A3&gt;=5.75,F3&gt;=1.5),5.64,IF(AND(B3&lt;2.95,G3&lt;0.388,D3&gt;=1.85,H3&gt;=9.637,A3&gt;=6.05,H3&gt;=8.884,G3&lt;0.628,A3&lt;7.3,D3&lt;2.45,D3&gt;=1.55,A3&gt;=5.75,F3&gt;=1.5),5.5,IF(AND(B3&gt;=2.95,G3&lt;0.388,D3&gt;=1.85,H3&gt;=9.637,A3&gt;=6.05,H3&gt;=8.884,G3&lt;0.628,A3&lt;7.3,D3&lt;2.45,D3&gt;=1.55,A3&gt;=5.75,F3&gt;=1.5),5.333,"shouldnthappen"))))))))))))))))))))))))))))))))))</f>
        <v>1.48</v>
      </c>
      <c r="BF3" s="1" t="n">
        <f aca="false">IF(AND(D3&gt;=0.35,F3&lt;1.5),1.65,IF(AND(H3&gt;=16.227,D3&gt;=1.55,F3&gt;=1.5),6.533,IF(AND(A3&gt;=5.45,G3&lt;0.174,D3&lt;0.35,F3&lt;1.5),1.7,IF(AND(D3&lt;0.15,G3&gt;=0.174,D3&lt;0.35,F3&lt;1.5),1.38,IF(AND(D3&gt;=1.15,D3&lt;1.25,D3&lt;1.55,F3&gt;=1.5),3.967,IF(AND(H3&lt;8.376,A3&lt;5.45,G3&lt;0.174,D3&lt;0.35,F3&lt;1.5),1.4,IF(AND(H3&gt;=8.376,A3&lt;5.45,G3&lt;0.174,D3&lt;0.35,F3&lt;1.5),1.5,IF(AND(B3&lt;3.1,D3&gt;=0.15,G3&gt;=0.174,D3&lt;0.35,F3&lt;1.5),1.475,IF(AND(H3&lt;10.258,D3&lt;1.15,D3&lt;1.25,D3&lt;1.55,F3&gt;=1.5),3.24,IF(AND(H3&gt;=10.258,D3&lt;1.15,D3&lt;1.25,D3&lt;1.55,F3&gt;=1.5),3.875,IF(AND(F3&gt;=2.5,H3&lt;10.927,D3&gt;=1.25,D3&lt;1.55,F3&gt;=1.5),5.05,IF(AND(D3&lt;1.35,H3&gt;=10.927,D3&gt;=1.25,D3&lt;1.55,F3&gt;=1.5),4.25,IF(AND(A3&gt;=6.95,D3&lt;1.75,H3&lt;16.227,D3&gt;=1.55,F3&gt;=1.5),5.8,IF(AND(B3&lt;3.3,B3&gt;=3.1,D3&gt;=0.15,G3&gt;=0.174,D3&lt;0.35,F3&lt;1.5),1.3,IF(AND(H3&lt;12.278,D3&gt;=1.35,H3&gt;=10.927,D3&gt;=1.25,D3&lt;1.55,F3&gt;=1.5),4.9,IF(AND(G3&lt;0.226,A3&lt;6.95,D3&lt;1.75,H3&lt;16.227,D3&gt;=1.55,F3&gt;=1.5),5,IF(AND(G3&gt;=0.226,A3&lt;6.95,D3&lt;1.75,H3&lt;16.227,D3&gt;=1.55,F3&gt;=1.5),4.62,IF(AND(H3&lt;9.35,B3&lt;2.95,D3&gt;=1.75,H3&lt;16.227,D3&gt;=1.55,F3&gt;=1.5),6.3,IF(AND(H3&gt;=9.35,B3&lt;2.95,D3&gt;=1.75,H3&lt;16.227,D3&gt;=1.55,F3&gt;=1.5),5.58,IF(AND(A3&lt;5.05,B3&gt;=3.3,B3&gt;=3.1,D3&gt;=0.15,G3&gt;=0.174,D3&lt;0.35,F3&lt;1.5),1.35,IF(AND(A3&gt;=5.05,B3&gt;=3.3,B3&gt;=3.1,D3&gt;=0.15,G3&gt;=0.174,D3&lt;0.35,F3&lt;1.5),1.46,IF(AND(B3&lt;2.8,A3&lt;5.65,F3&lt;2.5,H3&lt;10.927,D3&gt;=1.25,D3&lt;1.55,F3&gt;=1.5),4.075,IF(AND(B3&gt;=2.8,A3&lt;5.65,F3&lt;2.5,H3&lt;10.927,D3&gt;=1.25,D3&lt;1.55,F3&gt;=1.5),3.933,IF(AND(A3&lt;6.25,A3&gt;=5.65,F3&lt;2.5,H3&lt;10.927,D3&gt;=1.25,D3&lt;1.55,F3&gt;=1.5),4.533,IF(AND(A3&gt;=6.25,A3&gt;=5.65,F3&lt;2.5,H3&lt;10.927,D3&gt;=1.25,D3&lt;1.55,F3&gt;=1.5),4.3,IF(AND(A3&lt;6.5,H3&gt;=12.278,D3&gt;=1.35,H3&gt;=10.927,D3&gt;=1.25,D3&lt;1.55,F3&gt;=1.5),4.55,IF(AND(A3&gt;=6.5,H3&gt;=12.278,D3&gt;=1.35,H3&gt;=10.927,D3&gt;=1.25,D3&lt;1.55,F3&gt;=1.5),4.775,IF(AND(H3&lt;9.884,D3&lt;2.1,B3&gt;=2.95,D3&gt;=1.75,H3&lt;16.227,D3&gt;=1.55,F3&gt;=1.5),5.5,IF(AND(H3&gt;=9.884,D3&lt;2.1,B3&gt;=2.95,D3&gt;=1.75,H3&lt;16.227,D3&gt;=1.55,F3&gt;=1.5),5.1,IF(AND(H3&lt;10.393,D3&gt;=2.1,B3&gt;=2.95,D3&gt;=1.75,H3&lt;16.227,D3&gt;=1.55,F3&gt;=1.5),5.74,IF(AND(D3&lt;2.25,H3&gt;=10.393,D3&gt;=2.1,B3&gt;=2.95,D3&gt;=1.75,H3&lt;16.227,D3&gt;=1.55,F3&gt;=1.5),5.8,IF(AND(D3&gt;=2.25,H3&gt;=10.393,D3&gt;=2.1,B3&gt;=2.95,D3&gt;=1.75,H3&lt;16.227,D3&gt;=1.55,F3&gt;=1.5),5.4,"shouldnthappen"))))))))))))))))))))))))))))))))</f>
        <v>1.46</v>
      </c>
      <c r="BG3" s="1" t="n">
        <f aca="false">IF(AND(G3&lt;0.096,A3&lt;5.45),2.95,IF(AND(F3&gt;=1.5,G3&gt;=0.096,A3&lt;5.45),3,IF(AND(D3&lt;0.6,A3&lt;5.9,A3&gt;=5.45),1.4,IF(AND(F3&gt;=2.5,D3&gt;=0.6,A3&lt;5.9,A3&gt;=5.45),5.1,IF(AND(A3&lt;7.45,A3&gt;=7.05,A3&gt;=5.9,A3&gt;=5.45),6.167,IF(AND(B3&gt;=3.55,G3&lt;0.587,F3&lt;1.5,G3&gt;=0.096,A3&lt;5.45),1,IF(AND(A3&lt;5.05,G3&gt;=0.587,F3&lt;1.5,G3&gt;=0.096,A3&lt;5.45),1.35,IF(AND(B3&lt;2.75,D3&lt;1.7,A3&lt;7.05,A3&gt;=5.9,A3&gt;=5.45),4.9,IF(AND(A3&lt;6.2,D3&gt;=1.7,A3&lt;7.05,A3&gt;=5.9,A3&gt;=5.45),4.833,IF(AND(H3&lt;17.32,A3&gt;=7.45,A3&gt;=7.05,A3&gt;=5.9,A3&gt;=5.45),6.68,IF(AND(H3&gt;=17.32,A3&gt;=7.45,A3&gt;=7.05,A3&gt;=5.9,A3&gt;=5.45),6.4,IF(AND(G3&lt;0.161,B3&lt;3.55,G3&lt;0.587,F3&lt;1.5,G3&gt;=0.096,A3&lt;5.45),1.5,IF(AND(H3&lt;11.016,A3&gt;=5.05,G3&gt;=0.587,F3&lt;1.5,G3&gt;=0.096,A3&lt;5.45),1.633,IF(AND(H3&lt;11.001,G3&lt;0.372,F3&lt;2.5,D3&gt;=0.6,A3&lt;5.9,A3&gt;=5.45),4.133,IF(AND(H3&gt;=11.001,G3&lt;0.372,F3&lt;2.5,D3&gt;=0.6,A3&lt;5.9,A3&gt;=5.45),4.3,IF(AND(H3&lt;6.808,G3&gt;=0.372,F3&lt;2.5,D3&gt;=0.6,A3&lt;5.9,A3&gt;=5.45),4,IF(AND(A3&gt;=6.75,B3&gt;=2.75,D3&lt;1.7,A3&lt;7.05,A3&gt;=5.9,A3&gt;=5.45),4.84,IF(AND(H3&lt;12.467,G3&gt;=0.161,B3&lt;3.55,G3&lt;0.587,F3&lt;1.5,G3&gt;=0.096,A3&lt;5.45),1.3,IF(AND(D3&lt;0.25,H3&gt;=11.016,A3&gt;=5.05,G3&gt;=0.587,F3&lt;1.5,G3&gt;=0.096,A3&lt;5.45),1.52,IF(AND(D3&gt;=0.25,H3&gt;=11.016,A3&gt;=5.05,G3&gt;=0.587,F3&lt;1.5,G3&gt;=0.096,A3&lt;5.45),1.5,IF(AND(H3&lt;11.218,H3&gt;=6.808,G3&gt;=0.372,F3&lt;2.5,D3&gt;=0.6,A3&lt;5.9,A3&gt;=5.45),3.7,IF(AND(H3&gt;=11.218,H3&gt;=6.808,G3&gt;=0.372,F3&lt;2.5,D3&gt;=0.6,A3&lt;5.9,A3&gt;=5.45),3.9,IF(AND(B3&lt;2.95,A3&lt;6.75,B3&gt;=2.75,D3&lt;1.7,A3&lt;7.05,A3&gt;=5.9,A3&gt;=5.45),4.2,IF(AND(B3&gt;=2.95,A3&lt;6.75,B3&gt;=2.75,D3&lt;1.7,A3&lt;7.05,A3&gt;=5.9,A3&gt;=5.45),4.6,IF(AND(D3&gt;=2.45,A3&lt;6.85,A3&gt;=6.2,D3&gt;=1.7,A3&lt;7.05,A3&gt;=5.9,A3&gt;=5.45),5.9,IF(AND(G3&lt;0.312,A3&gt;=6.85,A3&gt;=6.2,D3&gt;=1.7,A3&lt;7.05,A3&gt;=5.9,A3&gt;=5.45),5.1,IF(AND(G3&gt;=0.312,A3&gt;=6.85,A3&gt;=6.2,D3&gt;=1.7,A3&lt;7.05,A3&gt;=5.9,A3&gt;=5.45),5.4,IF(AND(G3&lt;0.251,H3&gt;=12.467,G3&gt;=0.161,B3&lt;3.55,G3&lt;0.587,F3&lt;1.5,G3&gt;=0.096,A3&lt;5.45),1.35,IF(AND(G3&gt;=0.251,H3&gt;=12.467,G3&gt;=0.161,B3&lt;3.55,G3&lt;0.587,F3&lt;1.5,G3&gt;=0.096,A3&lt;5.45),1.467,IF(AND(G3&gt;=0.628,D3&lt;2.45,A3&lt;6.85,A3&gt;=6.2,D3&gt;=1.7,A3&lt;7.05,A3&gt;=5.9,A3&gt;=5.45),5.1,IF(AND(A3&gt;=6.75,G3&lt;0.628,D3&lt;2.45,A3&lt;6.85,A3&gt;=6.2,D3&gt;=1.7,A3&lt;7.05,A3&gt;=5.9,A3&gt;=5.45),5.9,IF(AND(H3&lt;11.824,A3&lt;6.75,G3&lt;0.628,D3&lt;2.45,A3&lt;6.85,A3&gt;=6.2,D3&gt;=1.7,A3&lt;7.05,A3&gt;=5.9,A3&gt;=5.45),5.44,IF(AND(H3&lt;14.378,H3&gt;=11.824,A3&lt;6.75,G3&lt;0.628,D3&lt;2.45,A3&lt;6.85,A3&gt;=6.2,D3&gt;=1.7,A3&lt;7.05,A3&gt;=5.9,A3&gt;=5.45),5.6,IF(AND(H3&gt;=14.378,H3&gt;=11.824,A3&lt;6.75,G3&lt;0.628,D3&lt;2.45,A3&lt;6.85,A3&gt;=6.2,D3&gt;=1.7,A3&lt;7.05,A3&gt;=5.9,A3&gt;=5.45),5.8,"shouldnthappen"))))))))))))))))))))))))))))))))))</f>
        <v>1.52</v>
      </c>
      <c r="BH3" s="1" t="n">
        <f aca="false">IF(AND(G3&gt;=0.905,F3&lt;1.5),1.8,IF(AND(H3&lt;5.523,G3&lt;0.905,F3&lt;1.5),1,IF(AND(D3&gt;=0.4,H3&gt;=5.523,G3&lt;0.905,F3&lt;1.5),1.7,IF(AND(G3&gt;=0.878,D3&lt;1.35,F3&lt;2.5,F3&gt;=1.5),4.4,IF(AND(A3&lt;5.4,D3&gt;=1.35,F3&lt;2.5,F3&gt;=1.5),3.9,IF(AND(G3&lt;0.177,B3&lt;3.15,F3&gt;=2.5,F3&gt;=1.5),6.15,IF(AND(H3&lt;10.393,B3&gt;=3.15,F3&gt;=2.5,F3&gt;=1.5),5.94,IF(AND(H3&gt;=10.393,B3&gt;=3.15,F3&gt;=2.5,F3&gt;=1.5),5.467,IF(AND(D3&gt;=1.25,G3&lt;0.878,D3&lt;1.35,F3&lt;2.5,F3&gt;=1.5),4.18,IF(AND(G3&gt;=0.709,A3&gt;=5.4,D3&gt;=1.35,F3&lt;2.5,F3&gt;=1.5),4.9,IF(AND(B3&lt;2.6,G3&gt;=0.177,B3&lt;3.15,F3&gt;=2.5,F3&gt;=1.5),4.8,IF(AND(A3&lt;4.35,A3&lt;5.05,D3&lt;0.4,H3&gt;=5.523,G3&lt;0.905,F3&lt;1.5),1.1,IF(AND(A3&gt;=5.6,A3&gt;=5.05,D3&lt;0.4,H3&gt;=5.523,G3&lt;0.905,F3&lt;1.5),1.7,IF(AND(D3&lt;1.05,D3&lt;1.25,G3&lt;0.878,D3&lt;1.35,F3&lt;2.5,F3&gt;=1.5),3.6,IF(AND(D3&gt;=1.55,G3&lt;0.709,A3&gt;=5.4,D3&gt;=1.35,F3&lt;2.5,F3&gt;=1.5),4.975,IF(AND(D3&lt;1.7,B3&gt;=2.6,G3&gt;=0.177,B3&lt;3.15,F3&gt;=2.5,F3&gt;=1.5),5.8,IF(AND(B3&lt;3.15,A3&gt;=4.35,A3&lt;5.05,D3&lt;0.4,H3&gt;=5.523,G3&lt;0.905,F3&lt;1.5),1.46,IF(AND(A3&gt;=5.45,A3&lt;5.6,A3&gt;=5.05,D3&lt;0.4,H3&gt;=5.523,G3&lt;0.905,F3&lt;1.5),1.35,IF(AND(H3&lt;10.974,D3&gt;=1.05,D3&lt;1.25,G3&lt;0.878,D3&lt;1.35,F3&lt;2.5,F3&gt;=1.5),3.8,IF(AND(H3&gt;=13.654,D3&lt;1.55,G3&lt;0.709,A3&gt;=5.4,D3&gt;=1.35,F3&lt;2.5,F3&gt;=1.5),4.725,IF(AND(A3&lt;4.5,B3&gt;=3.15,A3&gt;=4.35,A3&lt;5.05,D3&lt;0.4,H3&gt;=5.523,G3&lt;0.905,F3&lt;1.5),1.3,IF(AND(G3&lt;0.676,A3&lt;5.45,A3&lt;5.6,A3&gt;=5.05,D3&lt;0.4,H3&gt;=5.523,G3&lt;0.905,F3&lt;1.5),1.5,IF(AND(G3&gt;=0.676,A3&lt;5.45,A3&lt;5.6,A3&gt;=5.05,D3&lt;0.4,H3&gt;=5.523,G3&lt;0.905,F3&lt;1.5),1.55,IF(AND(A3&lt;5.7,H3&gt;=10.974,D3&gt;=1.05,D3&lt;1.25,G3&lt;0.878,D3&lt;1.35,F3&lt;2.5,F3&gt;=1.5),3.9,IF(AND(A3&gt;=5.7,H3&gt;=10.974,D3&gt;=1.05,D3&lt;1.25,G3&lt;0.878,D3&lt;1.35,F3&lt;2.5,F3&gt;=1.5),3.933,IF(AND(G3&gt;=0.644,H3&lt;13.654,D3&lt;1.55,G3&lt;0.709,A3&gt;=5.4,D3&gt;=1.35,F3&lt;2.5,F3&gt;=1.5),4.4,IF(AND(B3&lt;2.9,A3&lt;6.2,D3&gt;=1.7,B3&gt;=2.6,G3&gt;=0.177,B3&lt;3.15,F3&gt;=2.5,F3&gt;=1.5),5.02,IF(AND(B3&gt;=2.9,A3&lt;6.2,D3&gt;=1.7,B3&gt;=2.6,G3&gt;=0.177,B3&lt;3.15,F3&gt;=2.5,F3&gt;=1.5),4.8,IF(AND(D3&lt;2.2,A3&gt;=6.2,D3&gt;=1.7,B3&gt;=2.6,G3&gt;=0.177,B3&lt;3.15,F3&gt;=2.5,F3&gt;=1.5),5.325,IF(AND(D3&gt;=2.2,A3&gt;=6.2,D3&gt;=1.7,B3&gt;=2.6,G3&gt;=0.177,B3&lt;3.15,F3&gt;=2.5,F3&gt;=1.5),5.1,IF(AND(D3&lt;0.25,A3&gt;=4.5,B3&gt;=3.15,A3&gt;=4.35,A3&lt;5.05,D3&lt;0.4,H3&gt;=5.523,G3&lt;0.905,F3&lt;1.5),1.357,IF(AND(D3&gt;=0.25,A3&gt;=4.5,B3&gt;=3.15,A3&gt;=4.35,A3&lt;5.05,D3&lt;0.4,H3&gt;=5.523,G3&lt;0.905,F3&lt;1.5),1.333,IF(AND(H3&lt;10.723,G3&lt;0.644,H3&lt;13.654,D3&lt;1.55,G3&lt;0.709,A3&gt;=5.4,D3&gt;=1.35,F3&lt;2.5,F3&gt;=1.5),4.6,IF(AND(H3&gt;=10.723,G3&lt;0.644,H3&lt;13.654,D3&lt;1.55,G3&lt;0.709,A3&gt;=5.4,D3&gt;=1.35,F3&lt;2.5,F3&gt;=1.5),4.5,"shouldnthappen"))))))))))))))))))))))))))))))))))</f>
        <v>1.8</v>
      </c>
      <c r="BI3" s="1" t="n">
        <f aca="false">IF(AND(D3&gt;=0.8,A3&lt;5.45),3.9,IF(AND(D3&gt;=0.45,D3&lt;0.8,A3&lt;5.45),1.66,IF(AND(H3&lt;16.447,B3&gt;=3.45,A3&gt;=5.45),1.525,IF(AND(H3&gt;=16.447,B3&gt;=3.45,A3&gt;=5.45),6.4,IF(AND(H3&lt;5.245,D3&lt;0.45,D3&lt;0.8,A3&lt;5.45),1,IF(AND(A3&gt;=7.2,G3&lt;0.154,B3&lt;3.45,A3&gt;=5.45),6.7,IF(AND(D3&lt;1.65,A3&lt;7.2,G3&lt;0.154,B3&lt;3.45,A3&gt;=5.45),4.7,IF(AND(D3&gt;=1.65,A3&lt;7.2,G3&lt;0.154,B3&lt;3.45,A3&gt;=5.45),5.52,IF(AND(D3&gt;=0.25,A3&lt;5.05,H3&gt;=5.245,D3&lt;0.45,D3&lt;0.8,A3&lt;5.45),1.35,IF(AND(H3&lt;6.089,A3&gt;=5.05,H3&gt;=5.245,D3&lt;0.45,D3&lt;0.8,A3&lt;5.45),1.7,IF(AND(D3&lt;1.2,B3&lt;2.6,A3&lt;5.75,G3&gt;=0.154,B3&lt;3.45,A3&gt;=5.45),3.85,IF(AND(D3&gt;=1.2,B3&lt;2.6,A3&lt;5.75,G3&gt;=0.154,B3&lt;3.45,A3&gt;=5.45),4,IF(AND(D3&gt;=1.65,B3&gt;=2.6,A3&lt;5.75,G3&gt;=0.154,B3&lt;3.45,A3&gt;=5.45),4.9,IF(AND(G3&lt;0.353,F3&lt;2.5,A3&gt;=5.75,G3&gt;=0.154,B3&lt;3.45,A3&gt;=5.45),4.25,IF(AND(A3&gt;=7.25,F3&gt;=2.5,A3&gt;=5.75,G3&gt;=0.154,B3&lt;3.45,A3&gt;=5.45),6.45,IF(AND(H3&lt;11.218,D3&lt;0.25,A3&lt;5.05,H3&gt;=5.245,D3&lt;0.45,D3&lt;0.8,A3&lt;5.45),1.42,IF(AND(G3&lt;0.517,H3&gt;=6.089,A3&gt;=5.05,H3&gt;=5.245,D3&lt;0.45,D3&lt;0.8,A3&lt;5.45),1.44,IF(AND(G3&gt;=0.517,H3&gt;=6.089,A3&gt;=5.05,H3&gt;=5.245,D3&lt;0.45,D3&lt;0.8,A3&lt;5.45),1.54,IF(AND(H3&gt;=10.194,D3&lt;1.65,B3&gt;=2.6,A3&lt;5.75,G3&gt;=0.154,B3&lt;3.45,A3&gt;=5.45),4.35,IF(AND(B3&gt;=3.15,G3&gt;=0.353,F3&lt;2.5,A3&gt;=5.75,G3&gt;=0.154,B3&lt;3.45,A3&gt;=5.45),4.7,IF(AND(H3&lt;7.716,A3&lt;7.25,F3&gt;=2.5,A3&gt;=5.75,G3&gt;=0.154,B3&lt;3.45,A3&gt;=5.45),5.04,IF(AND(G3&lt;0.175,H3&gt;=11.218,D3&lt;0.25,A3&lt;5.05,H3&gt;=5.245,D3&lt;0.45,D3&lt;0.8,A3&lt;5.45),1.5,IF(AND(H3&lt;7.713,H3&lt;10.194,D3&lt;1.65,B3&gt;=2.6,A3&lt;5.75,G3&gt;=0.154,B3&lt;3.45,A3&gt;=5.45),4.1,IF(AND(H3&gt;=7.713,H3&lt;10.194,D3&lt;1.65,B3&gt;=2.6,A3&lt;5.75,G3&gt;=0.154,B3&lt;3.45,A3&gt;=5.45),4.2,IF(AND(B3&gt;=3.05,B3&lt;3.15,G3&gt;=0.353,F3&lt;2.5,A3&gt;=5.75,G3&gt;=0.154,B3&lt;3.45,A3&gt;=5.45),4.4,IF(AND(D3&gt;=2.45,H3&gt;=7.716,A3&lt;7.25,F3&gt;=2.5,A3&gt;=5.75,G3&gt;=0.154,B3&lt;3.45,A3&gt;=5.45),5.85,IF(AND(D3&lt;0.15,G3&gt;=0.175,H3&gt;=11.218,D3&lt;0.25,A3&lt;5.05,H3&gt;=5.245,D3&lt;0.45,D3&lt;0.8,A3&lt;5.45),1.1,IF(AND(H3&gt;=16.317,B3&lt;3.05,B3&lt;3.15,G3&gt;=0.353,F3&lt;2.5,A3&gt;=5.75,G3&gt;=0.154,B3&lt;3.45,A3&gt;=5.45),4.8,IF(AND(G3&gt;=0.857,D3&lt;2.45,H3&gt;=7.716,A3&lt;7.25,F3&gt;=2.5,A3&gt;=5.75,G3&gt;=0.154,B3&lt;3.45,A3&gt;=5.45),5.05,IF(AND(G3&lt;0.245,D3&gt;=0.15,G3&gt;=0.175,H3&gt;=11.218,D3&lt;0.25,A3&lt;5.05,H3&gt;=5.245,D3&lt;0.45,D3&lt;0.8,A3&lt;5.45),1.3,IF(AND(G3&gt;=0.245,D3&gt;=0.15,G3&gt;=0.175,H3&gt;=11.218,D3&lt;0.25,A3&lt;5.05,H3&gt;=5.245,D3&lt;0.45,D3&lt;0.8,A3&lt;5.45),1.22,IF(AND(B3&lt;2.85,H3&lt;16.317,B3&lt;3.05,B3&lt;3.15,G3&gt;=0.353,F3&lt;2.5,A3&gt;=5.75,G3&gt;=0.154,B3&lt;3.45,A3&gt;=5.45),4.6,IF(AND(B3&gt;=2.85,H3&lt;16.317,B3&lt;3.05,B3&lt;3.15,G3&gt;=0.353,F3&lt;2.5,A3&gt;=5.75,G3&gt;=0.154,B3&lt;3.45,A3&gt;=5.45),4.633,IF(AND(D3&lt;1.85,G3&lt;0.857,D3&lt;2.45,H3&gt;=7.716,A3&lt;7.25,F3&gt;=2.5,A3&gt;=5.75,G3&gt;=0.154,B3&lt;3.45,A3&gt;=5.45),5.8,IF(AND(H3&lt;11.297,D3&gt;=1.85,G3&lt;0.857,D3&lt;2.45,H3&gt;=7.716,A3&lt;7.25,F3&gt;=2.5,A3&gt;=5.75,G3&gt;=0.154,B3&lt;3.45,A3&gt;=5.45),5.3,IF(AND(G3&lt;0.388,H3&gt;=11.297,D3&gt;=1.85,G3&lt;0.857,D3&lt;2.45,H3&gt;=7.716,A3&lt;7.25,F3&gt;=2.5,A3&gt;=5.75,G3&gt;=0.154,B3&lt;3.45,A3&gt;=5.45),5.4,IF(AND(G3&gt;=0.388,H3&gt;=11.297,D3&gt;=1.85,G3&lt;0.857,D3&lt;2.45,H3&gt;=7.716,A3&lt;7.25,F3&gt;=2.5,A3&gt;=5.75,G3&gt;=0.154,B3&lt;3.45,A3&gt;=5.45),5.6,"shouldnthappen")))))))))))))))))))))))))))))))))))))</f>
        <v>1.54</v>
      </c>
      <c r="BJ3" s="1" t="n">
        <f aca="false">IF(AND(F3&gt;=2,B3&gt;=3.35),6.1,IF(AND(H3&gt;=12.719,F3&lt;1.5,B3&lt;3.35),1.567,IF(AND(H3&lt;5.245,F3&lt;2,B3&gt;=3.35),1,IF(AND(D3&lt;0.15,H3&lt;12.719,F3&lt;1.5,B3&lt;3.35),1.5,IF(AND(D3&gt;=0.35,H3&gt;=5.245,F3&lt;2,B3&gt;=3.35),1.6,IF(AND(A3&lt;4.9,D3&gt;=0.15,H3&lt;12.719,F3&lt;1.5,B3&lt;3.35),1.36,IF(AND(B3&lt;2.65,G3&lt;0.572,D3&lt;1.45,F3&gt;=1.5,B3&lt;3.35),3.5,IF(AND(A3&lt;6.1,F3&lt;2.5,D3&gt;=1.45,F3&gt;=1.5,B3&lt;3.35),5.1,IF(AND(G3&gt;=0.607,D3&lt;0.35,H3&gt;=5.245,F3&lt;2,B3&gt;=3.35),1.65,IF(AND(G3&lt;0.546,A3&gt;=4.9,D3&gt;=0.15,H3&lt;12.719,F3&lt;1.5,B3&lt;3.35),1.2,IF(AND(G3&gt;=0.546,A3&gt;=4.9,D3&gt;=0.15,H3&lt;12.719,F3&lt;1.5,B3&lt;3.35),1.4,IF(AND(A3&gt;=6.3,B3&gt;=2.65,G3&lt;0.572,D3&lt;1.45,F3&gt;=1.5,B3&lt;3.35),4.8,IF(AND(D3&lt;1.15,B3&lt;2.85,G3&gt;=0.572,D3&lt;1.45,F3&gt;=1.5,B3&lt;3.35),3.9,IF(AND(B3&gt;=3.15,B3&gt;=2.85,G3&gt;=0.572,D3&lt;1.45,F3&gt;=1.5,B3&lt;3.35),4.7,IF(AND(B3&lt;2.95,A3&gt;=6.1,F3&lt;2.5,D3&gt;=1.45,F3&gt;=1.5,B3&lt;3.35),4.533,IF(AND(B3&gt;=2.95,A3&gt;=6.1,F3&lt;2.5,D3&gt;=1.45,F3&gt;=1.5,B3&lt;3.35),4.75,IF(AND(A3&gt;=6.7,G3&lt;0.107,F3&gt;=2.5,D3&gt;=1.45,F3&gt;=1.5,B3&lt;3.35),5.7,IF(AND(G3&gt;=0.385,G3&lt;0.607,D3&lt;0.35,H3&gt;=5.245,F3&lt;2,B3&gt;=3.35),1.325,IF(AND(D3&lt;1.25,A3&lt;6.3,B3&gt;=2.65,G3&lt;0.572,D3&lt;1.45,F3&gt;=1.5,B3&lt;3.35),4,IF(AND(D3&gt;=1.25,A3&lt;6.3,B3&gt;=2.65,G3&lt;0.572,D3&lt;1.45,F3&gt;=1.5,B3&lt;3.35),4.18,IF(AND(G3&lt;0.907,D3&gt;=1.15,B3&lt;2.85,G3&gt;=0.572,D3&lt;1.45,F3&gt;=1.5,B3&lt;3.35),4,IF(AND(G3&gt;=0.907,D3&gt;=1.15,B3&lt;2.85,G3&gt;=0.572,D3&lt;1.45,F3&gt;=1.5,B3&lt;3.35),4.4,IF(AND(H3&lt;8.326,B3&lt;3.15,B3&gt;=2.85,G3&gt;=0.572,D3&lt;1.45,F3&gt;=1.5,B3&lt;3.35),3.6,IF(AND(H3&gt;=8.326,B3&lt;3.15,B3&gt;=2.85,G3&gt;=0.572,D3&lt;1.45,F3&gt;=1.5,B3&lt;3.35),4.48,IF(AND(B3&lt;2.95,A3&lt;6.7,G3&lt;0.107,F3&gt;=2.5,D3&gt;=1.45,F3&gt;=1.5,B3&lt;3.35),5.6,IF(AND(B3&gt;=2.95,A3&lt;6.7,G3&lt;0.107,F3&gt;=2.5,D3&gt;=1.45,F3&gt;=1.5,B3&lt;3.35),5.5,IF(AND(G3&lt;0.205,G3&lt;0.432,G3&gt;=0.107,F3&gt;=2.5,D3&gt;=1.45,F3&gt;=1.5,B3&lt;3.35),5.3,IF(AND(B3&gt;=3.05,G3&gt;=0.432,G3&gt;=0.107,F3&gt;=2.5,D3&gt;=1.45,F3&gt;=1.5,B3&lt;3.35),5.86,IF(AND(H3&gt;=14.057,G3&lt;0.385,G3&lt;0.607,D3&lt;0.35,H3&gt;=5.245,F3&lt;2,B3&gt;=3.35),1.7,IF(AND(D3&lt;1.7,G3&gt;=0.205,G3&lt;0.432,G3&gt;=0.107,F3&gt;=2.5,D3&gt;=1.45,F3&gt;=1.5,B3&lt;3.35),5,IF(AND(G3&lt;0.779,B3&lt;3.05,G3&gt;=0.432,G3&gt;=0.107,F3&gt;=2.5,D3&gt;=1.45,F3&gt;=1.5,B3&lt;3.35),4.9,IF(AND(G3&gt;=0.779,B3&lt;3.05,G3&gt;=0.432,G3&gt;=0.107,F3&gt;=2.5,D3&gt;=1.45,F3&gt;=1.5,B3&lt;3.35),5.533,IF(AND(D3&gt;=0.25,H3&lt;14.057,G3&lt;0.385,G3&lt;0.607,D3&lt;0.35,H3&gt;=5.245,F3&lt;2,B3&gt;=3.35),1.4,IF(AND(B3&lt;2.85,D3&gt;=1.7,G3&gt;=0.205,G3&lt;0.432,G3&gt;=0.107,F3&gt;=2.5,D3&gt;=1.45,F3&gt;=1.5,B3&lt;3.35),5.1,IF(AND(B3&gt;=2.85,D3&gt;=1.7,G3&gt;=0.205,G3&lt;0.432,G3&gt;=0.107,F3&gt;=2.5,D3&gt;=1.45,F3&gt;=1.5,B3&lt;3.35),5.15,IF(AND(A3&lt;5.1,D3&lt;0.25,H3&lt;14.057,G3&lt;0.385,G3&lt;0.607,D3&lt;0.35,H3&gt;=5.245,F3&lt;2,B3&gt;=3.35),1.4,IF(AND(A3&gt;=5.1,D3&lt;0.25,H3&lt;14.057,G3&lt;0.385,G3&lt;0.607,D3&lt;0.35,H3&gt;=5.245,F3&lt;2,B3&gt;=3.35),1.5,"shouldnthappen")))))))))))))))))))))))))))))))))))))</f>
        <v>1.65</v>
      </c>
    </row>
    <row r="4" customFormat="false" ht="13.8" hidden="false" customHeight="false" outlineLevel="0" collapsed="false">
      <c r="A4" s="1" t="n">
        <v>4.9</v>
      </c>
      <c r="B4" s="1" t="n">
        <v>3</v>
      </c>
      <c r="C4" s="1" t="n">
        <v>1.4</v>
      </c>
      <c r="D4" s="1" t="n">
        <v>0.2</v>
      </c>
      <c r="E4" s="1" t="s">
        <v>94</v>
      </c>
      <c r="F4" s="1" t="n">
        <v>1</v>
      </c>
      <c r="G4" s="1" t="n">
        <v>0.143055162858218</v>
      </c>
      <c r="H4" s="16" t="n">
        <v>7.93284395486116</v>
      </c>
      <c r="I4" s="11" t="n">
        <f aca="false">C4</f>
        <v>1.4</v>
      </c>
      <c r="J4" s="1" t="n">
        <f aca="false">AVERAGE(M4:BJ4)</f>
        <v>1.43476</v>
      </c>
      <c r="K4" s="15" t="n">
        <f aca="false">1-SQRT(VAR(M4:BJ4, I4)) / AVERAGE(M4:BJ4)</f>
        <v>0.939745571878669</v>
      </c>
      <c r="L4" s="1" t="n">
        <f aca="false">(J4-I4)/I4</f>
        <v>0.0248285714285715</v>
      </c>
      <c r="M4" s="1" t="n">
        <f aca="false">IF(AND(H4&gt;=16.241,B4&gt;=3.35),6.4,IF(AND(D4&gt;=0.75,A4&lt;5.15,B4&lt;3.35),4.1,IF(AND(D4&gt;=1.5,H4&lt;16.241,B4&gt;=3.35),5.767,IF(AND(B4&gt;=3.25,D4&lt;0.75,A4&lt;5.15,B4&lt;3.35),1.58,IF(AND(A4&lt;4.95,D4&lt;1.5,H4&lt;16.241,B4&gt;=3.35),1.4,IF(AND(A4&lt;4.5,B4&lt;3.25,D4&lt;0.75,A4&lt;5.15,B4&lt;3.35),1.26,IF(AND(A4&gt;=4.5,B4&lt;3.25,D4&lt;0.75,A4&lt;5.15,B4&lt;3.35),1.48,IF(AND(G4&lt;0.356,H4&lt;12.557,D4&lt;1.45,A4&gt;=5.15,B4&lt;3.35),4.267,IF(AND(D4&lt;1.25,H4&gt;=12.557,D4&lt;1.45,A4&gt;=5.15,B4&lt;3.35),4.05,IF(AND(D4&gt;=1.35,G4&gt;=0.356,H4&lt;12.557,D4&lt;1.45,A4&gt;=5.15,B4&lt;3.35),4.25,IF(AND(H4&lt;15.086,D4&gt;=1.25,H4&gt;=12.557,D4&lt;1.45,A4&gt;=5.15,B4&lt;3.35),4.4,IF(AND(F4&lt;2.5,G4&gt;=0.44,D4&lt;2.05,D4&gt;=1.45,A4&gt;=5.15,B4&lt;3.35),4.7,IF(AND(H4&lt;10.391,B4&lt;3.15,D4&gt;=2.05,D4&gt;=1.45,A4&gt;=5.15,B4&lt;3.35),5.1,IF(AND(G4&lt;0.505,B4&gt;=3.15,D4&gt;=2.05,D4&gt;=1.45,A4&gt;=5.15,B4&lt;3.35),5.7,IF(AND(G4&gt;=0.505,B4&gt;=3.15,D4&gt;=2.05,D4&gt;=1.45,A4&gt;=5.15,B4&lt;3.35),5.95,IF(AND(D4&gt;=0.5,G4&lt;0.905,A4&gt;=4.95,D4&lt;1.5,H4&lt;16.241,B4&gt;=3.35),1.6,IF(AND(B4&lt;3.6,G4&gt;=0.905,A4&gt;=4.95,D4&lt;1.5,H4&lt;16.241,B4&gt;=3.35),1.7,IF(AND(B4&gt;=3.6,G4&gt;=0.905,A4&gt;=4.95,D4&lt;1.5,H4&lt;16.241,B4&gt;=3.35),1.767,IF(AND(A4&gt;=5.7,D4&lt;1.35,G4&gt;=0.356,H4&lt;12.557,D4&lt;1.45,A4&gt;=5.15,B4&lt;3.35),3.9,IF(AND(A4&lt;6.35,H4&gt;=15.086,D4&gt;=1.25,H4&gt;=12.557,D4&lt;1.45,A4&gt;=5.15,B4&lt;3.35),4.7,IF(AND(A4&gt;=6.35,H4&gt;=15.086,D4&gt;=1.25,H4&gt;=12.557,D4&lt;1.45,A4&gt;=5.15,B4&lt;3.35),4.6,IF(AND(H4&lt;9.252,D4&lt;1.55,G4&lt;0.44,D4&lt;2.05,D4&gt;=1.45,A4&gt;=5.15,B4&lt;3.35),5.08,IF(AND(H4&gt;=9.252,D4&lt;1.55,G4&lt;0.44,D4&lt;2.05,D4&gt;=1.45,A4&gt;=5.15,B4&lt;3.35),4.7,IF(AND(H4&lt;8.477,D4&gt;=1.55,G4&lt;0.44,D4&lt;2.05,D4&gt;=1.45,A4&gt;=5.15,B4&lt;3.35),5.1,IF(AND(H4&gt;=8.477,D4&gt;=1.55,G4&lt;0.44,D4&lt;2.05,D4&gt;=1.45,A4&gt;=5.15,B4&lt;3.35),5.4,IF(AND(H4&lt;8.435,F4&gt;=2.5,G4&gt;=0.44,D4&lt;2.05,D4&gt;=1.45,A4&gt;=5.15,B4&lt;3.35),5.1,IF(AND(H4&gt;=8.435,F4&gt;=2.5,G4&gt;=0.44,D4&lt;2.05,D4&gt;=1.45,A4&gt;=5.15,B4&lt;3.35),4.86,IF(AND(G4&lt;0.543,H4&gt;=10.391,B4&lt;3.15,D4&gt;=2.05,D4&gt;=1.45,A4&gt;=5.15,B4&lt;3.35),5.56,IF(AND(G4&gt;=0.543,H4&gt;=10.391,B4&lt;3.15,D4&gt;=2.05,D4&gt;=1.45,A4&gt;=5.15,B4&lt;3.35),5.8,IF(AND(A4&lt;5.05,D4&lt;0.5,G4&lt;0.905,A4&gt;=4.95,D4&lt;1.5,H4&lt;16.241,B4&gt;=3.35),1.3,IF(AND(H4&lt;6.583,A4&lt;5.7,D4&lt;1.35,G4&gt;=0.356,H4&lt;12.557,D4&lt;1.45,A4&gt;=5.15,B4&lt;3.35),4,IF(AND(G4&lt;0.585,A4&gt;=5.05,D4&lt;0.5,G4&lt;0.905,A4&gt;=4.95,D4&lt;1.5,H4&lt;16.241,B4&gt;=3.35),1.475,IF(AND(G4&lt;0.62,H4&gt;=6.583,A4&lt;5.7,D4&lt;1.35,G4&gt;=0.356,H4&lt;12.557,D4&lt;1.45,A4&gt;=5.15,B4&lt;3.35),3.75,IF(AND(G4&gt;=0.62,H4&gt;=6.583,A4&lt;5.7,D4&lt;1.35,G4&gt;=0.356,H4&lt;12.557,D4&lt;1.45,A4&gt;=5.15,B4&lt;3.35),3.6,IF(AND(B4&lt;3.75,G4&gt;=0.585,A4&gt;=5.05,D4&lt;0.5,G4&lt;0.905,A4&gt;=4.95,D4&lt;1.5,H4&lt;16.241,B4&gt;=3.35),1.5,IF(AND(B4&gt;=3.75,G4&gt;=0.585,A4&gt;=5.05,D4&lt;0.5,G4&lt;0.905,A4&gt;=4.95,D4&lt;1.5,H4&lt;16.241,B4&gt;=3.35),1.6,"shouldnthappen"))))))))))))))))))))))))))))))))))))</f>
        <v>1.48</v>
      </c>
      <c r="N4" s="1" t="n">
        <f aca="false">IF(AND(H4&lt;5.245,B4&lt;3.65,F4&lt;1.5),1,IF(AND(H4&gt;=14.096,B4&gt;=3.65,F4&lt;1.5),1.65,IF(AND(A4&gt;=5.45,H4&gt;=5.245,B4&lt;3.65,F4&lt;1.5),1.3,IF(AND(H4&gt;=13.586,H4&lt;14.096,B4&gt;=3.65,F4&lt;1.5),1.3,IF(AND(H4&lt;10.258,D4&lt;1.25,F4&lt;2.5,F4&gt;=1.5),3.38,IF(AND(H4&lt;6.982,D4&gt;=1.25,F4&lt;2.5,F4&gt;=1.5),3.96,IF(AND(H4&gt;=13.646,D4&lt;2.05,F4&gt;=2.5,F4&gt;=1.5),6.1,IF(AND(B4&lt;3.05,A4&lt;5.45,H4&gt;=5.245,B4&lt;3.65,F4&lt;1.5),1.375,IF(AND(H4&lt;6.543,H4&lt;13.586,H4&lt;14.096,B4&gt;=3.65,F4&lt;1.5),1.4,IF(AND(H4&gt;=6.543,H4&lt;13.586,H4&lt;14.096,B4&gt;=3.65,F4&lt;1.5),1.5,IF(AND(H4&lt;11.522,H4&gt;=10.258,D4&lt;1.25,F4&lt;2.5,F4&gt;=1.5),3.733,IF(AND(H4&gt;=11.522,H4&gt;=10.258,D4&lt;1.25,F4&lt;2.5,F4&gt;=1.5),3.92,IF(AND(H4&lt;5.767,H4&lt;13.646,D4&lt;2.05,F4&gt;=2.5,F4&gt;=1.5),4.5,IF(AND(A4&lt;6.8,B4&lt;3.15,D4&gt;=2.05,F4&gt;=2.5,F4&gt;=1.5),5.6,IF(AND(A4&gt;=6.8,B4&lt;3.15,D4&gt;=2.05,F4&gt;=2.5,F4&gt;=1.5),5.1,IF(AND(B4&lt;3.25,B4&gt;=3.15,D4&gt;=2.05,F4&gt;=2.5,F4&gt;=1.5),5.8,IF(AND(B4&gt;=3.25,B4&gt;=3.15,D4&gt;=2.05,F4&gt;=2.5,F4&gt;=1.5),5.65,IF(AND(B4&lt;3.15,B4&gt;=3.05,A4&lt;5.45,H4&gt;=5.245,B4&lt;3.65,F4&lt;1.5),1.5,IF(AND(G4&gt;=0.735,H4&lt;13.665,H4&gt;=6.982,D4&gt;=1.25,F4&lt;2.5,F4&gt;=1.5),4.2,IF(AND(H4&lt;14.03,H4&gt;=13.665,H4&gt;=6.982,D4&gt;=1.25,F4&lt;2.5,F4&gt;=1.5),4.8,IF(AND(A4&gt;=6.6,H4&gt;=5.767,H4&lt;13.646,D4&lt;2.05,F4&gt;=2.5,F4&gt;=1.5),6.05,IF(AND(G4&gt;=0.934,B4&gt;=3.15,B4&gt;=3.05,A4&lt;5.45,H4&gt;=5.245,B4&lt;3.65,F4&lt;1.5),1.7,IF(AND(D4&gt;=1.55,G4&lt;0.735,H4&lt;13.665,H4&gt;=6.982,D4&gt;=1.25,F4&lt;2.5,F4&gt;=1.5),5.1,IF(AND(D4&lt;1.45,H4&gt;=14.03,H4&gt;=13.665,H4&gt;=6.982,D4&gt;=1.25,F4&lt;2.5,F4&gt;=1.5),4.7,IF(AND(D4&gt;=1.45,H4&gt;=14.03,H4&gt;=13.665,H4&gt;=6.982,D4&gt;=1.25,F4&lt;2.5,F4&gt;=1.5),4.5,IF(AND(A4&gt;=6.2,A4&lt;6.6,H4&gt;=5.767,H4&lt;13.646,D4&lt;2.05,F4&gt;=2.5,F4&gt;=1.5),5.325,IF(AND(B4&lt;3.25,G4&lt;0.934,B4&gt;=3.15,B4&gt;=3.05,A4&lt;5.45,H4&gt;=5.245,B4&lt;3.65,F4&lt;1.5),1.3,IF(AND(D4&lt;1.35,D4&lt;1.55,G4&lt;0.735,H4&lt;13.665,H4&gt;=6.982,D4&gt;=1.25,F4&lt;2.5,F4&gt;=1.5),4.25,IF(AND(H4&lt;8.435,A4&lt;6.2,A4&lt;6.6,H4&gt;=5.767,H4&lt;13.646,D4&lt;2.05,F4&gt;=2.5,F4&gt;=1.5),5.1,IF(AND(H4&gt;=8.435,A4&lt;6.2,A4&lt;6.6,H4&gt;=5.767,H4&lt;13.646,D4&lt;2.05,F4&gt;=2.5,F4&gt;=1.5),4.9,IF(AND(A4&gt;=5.15,B4&gt;=3.25,G4&lt;0.934,B4&gt;=3.15,B4&gt;=3.05,A4&lt;5.45,H4&gt;=5.245,B4&lt;3.65,F4&lt;1.5),1.5,IF(AND(B4&lt;2.9,D4&gt;=1.35,D4&lt;1.55,G4&lt;0.735,H4&lt;13.665,H4&gt;=6.982,D4&gt;=1.25,F4&lt;2.5,F4&gt;=1.5),4.6,IF(AND(B4&gt;=2.9,D4&gt;=1.35,D4&lt;1.55,G4&lt;0.735,H4&lt;13.665,H4&gt;=6.982,D4&gt;=1.25,F4&lt;2.5,F4&gt;=1.5),4.52,IF(AND(G4&gt;=0.862,A4&lt;5.15,B4&gt;=3.25,G4&lt;0.934,B4&gt;=3.15,B4&gt;=3.05,A4&lt;5.45,H4&gt;=5.245,B4&lt;3.65,F4&lt;1.5),1.5,IF(AND(H4&lt;9.35,G4&lt;0.862,A4&lt;5.15,B4&gt;=3.25,G4&lt;0.934,B4&gt;=3.15,B4&gt;=3.05,A4&lt;5.45,H4&gt;=5.245,B4&lt;3.65,F4&lt;1.5),1.38,IF(AND(H4&gt;=9.35,G4&lt;0.862,A4&lt;5.15,B4&gt;=3.25,G4&lt;0.934,B4&gt;=3.15,B4&gt;=3.05,A4&lt;5.45,H4&gt;=5.245,B4&lt;3.65,F4&lt;1.5),1.4,"shouldnthappen"))))))))))))))))))))))))))))))))))))</f>
        <v>1.375</v>
      </c>
      <c r="O4" s="1" t="n">
        <f aca="false">IF(AND(B4&lt;2.75,A4&lt;5.55),3.96,IF(AND(H4&lt;9.205,A4&lt;5.9,A4&gt;=5.55),3.85,IF(AND(A4&lt;4.35,D4&lt;0.35,B4&gt;=2.75,A4&lt;5.55),1.1,IF(AND(B4&lt;3.65,D4&gt;=0.35,B4&gt;=2.75,A4&lt;5.55),1.65,IF(AND(B4&gt;=3.65,D4&gt;=0.35,B4&gt;=2.75,A4&lt;5.55),1.9,IF(AND(G4&gt;=0.732,H4&gt;=9.205,A4&lt;5.9,A4&gt;=5.55),4.9,IF(AND(G4&lt;0.273,G4&lt;0.732,H4&gt;=9.205,A4&lt;5.9,A4&gt;=5.55),4.5,IF(AND(A4&lt;6.3,G4&lt;0.422,F4&lt;2.5,A4&gt;=5.9,A4&gt;=5.55),5.1,IF(AND(A4&gt;=6.3,G4&lt;0.422,F4&lt;2.5,A4&gt;=5.9,A4&gt;=5.55),4.76,IF(AND(B4&lt;2.4,G4&gt;=0.422,F4&lt;2.5,A4&gt;=5.9,A4&gt;=5.55),4.45,IF(AND(A4&gt;=7,G4&gt;=0.628,F4&gt;=2.5,A4&gt;=5.9,A4&gt;=5.55),6.45,IF(AND(D4&lt;0.15,H4&lt;13.924,A4&gt;=4.35,D4&lt;0.35,B4&gt;=2.75,A4&lt;5.55),1.5,IF(AND(B4&lt;3.15,H4&gt;=13.924,A4&gt;=4.35,D4&lt;0.35,B4&gt;=2.75,A4&lt;5.55),1.56,IF(AND(B4&gt;=3.15,H4&gt;=13.924,A4&gt;=4.35,D4&lt;0.35,B4&gt;=2.75,A4&lt;5.55),1.3,IF(AND(H4&lt;14.316,G4&gt;=0.273,G4&lt;0.732,H4&gt;=9.205,A4&lt;5.9,A4&gt;=5.55),3.95,IF(AND(H4&gt;=14.316,G4&gt;=0.273,G4&lt;0.732,H4&gt;=9.205,A4&lt;5.9,A4&gt;=5.55),4.1,IF(AND(A4&lt;6.2,B4&gt;=2.4,G4&gt;=0.422,F4&lt;2.5,A4&gt;=5.9,A4&gt;=5.55),4.3,IF(AND(A4&gt;=7.05,G4&lt;0.364,G4&lt;0.628,F4&gt;=2.5,A4&gt;=5.9,A4&gt;=5.55),6.1,IF(AND(A4&gt;=7.55,G4&gt;=0.364,G4&lt;0.628,F4&gt;=2.5,A4&gt;=5.9,A4&gt;=5.55),6.4,IF(AND(A4&lt;6.15,A4&lt;7,G4&gt;=0.628,F4&gt;=2.5,A4&gt;=5.9,A4&gt;=5.55),4.9,IF(AND(D4&lt;1.45,A4&gt;=6.2,B4&gt;=2.4,G4&gt;=0.422,F4&lt;2.5,A4&gt;=5.9,A4&gt;=5.55),4.64,IF(AND(D4&gt;=1.45,A4&gt;=6.2,B4&gt;=2.4,G4&gt;=0.422,F4&lt;2.5,A4&gt;=5.9,A4&gt;=5.55),4.9,IF(AND(D4&lt;1.65,A4&lt;7.05,G4&lt;0.364,G4&lt;0.628,F4&gt;=2.5,A4&gt;=5.9,A4&gt;=5.55),5.1,IF(AND(D4&gt;=2.35,A4&lt;7.55,G4&gt;=0.364,G4&lt;0.628,F4&gt;=2.5,A4&gt;=5.9,A4&gt;=5.55),5.633,IF(AND(D4&lt;2.15,A4&gt;=6.15,A4&lt;7,G4&gt;=0.628,F4&gt;=2.5,A4&gt;=5.9,A4&gt;=5.55),5.1,IF(AND(D4&gt;=2.15,A4&gt;=6.15,A4&lt;7,G4&gt;=0.628,F4&gt;=2.5,A4&gt;=5.9,A4&gt;=5.55),5.267,IF(AND(A4&lt;4.9,A4&lt;5.05,D4&gt;=0.15,H4&lt;13.924,A4&gt;=4.35,D4&lt;0.35,B4&gt;=2.75,A4&lt;5.55),1.375,IF(AND(A4&gt;=4.9,A4&lt;5.05,D4&gt;=0.15,H4&lt;13.924,A4&gt;=4.35,D4&lt;0.35,B4&gt;=2.75,A4&lt;5.55),1.3,IF(AND(A4&lt;5.45,A4&gt;=5.05,D4&gt;=0.15,H4&lt;13.924,A4&gt;=4.35,D4&lt;0.35,B4&gt;=2.75,A4&lt;5.55),1.475,IF(AND(A4&gt;=5.45,A4&gt;=5.05,D4&gt;=0.15,H4&lt;13.924,A4&gt;=4.35,D4&lt;0.35,B4&gt;=2.75,A4&lt;5.55),1.4,IF(AND(B4&gt;=3.25,D4&lt;2.35,A4&lt;7.55,G4&gt;=0.364,G4&lt;0.628,F4&gt;=2.5,A4&gt;=5.9,A4&gt;=5.55),5.7,IF(AND(G4&lt;0.006,G4&lt;0.107,D4&gt;=1.65,A4&lt;7.05,G4&lt;0.364,G4&lt;0.628,F4&gt;=2.5,A4&gt;=5.9,A4&gt;=5.55),5.5,IF(AND(G4&gt;=0.006,G4&lt;0.107,D4&gt;=1.65,A4&lt;7.05,G4&lt;0.364,G4&lt;0.628,F4&gt;=2.5,A4&gt;=5.9,A4&gt;=5.55),5.667,IF(AND(D4&lt;2.2,G4&gt;=0.107,D4&gt;=1.65,A4&lt;7.05,G4&lt;0.364,G4&lt;0.628,F4&gt;=2.5,A4&gt;=5.9,A4&gt;=5.55),5.35,IF(AND(D4&gt;=2.2,G4&gt;=0.107,D4&gt;=1.65,A4&lt;7.05,G4&lt;0.364,G4&lt;0.628,F4&gt;=2.5,A4&gt;=5.9,A4&gt;=5.55),5.2,IF(AND(D4&lt;2.25,B4&lt;3.25,D4&lt;2.35,A4&lt;7.55,G4&gt;=0.364,G4&lt;0.628,F4&gt;=2.5,A4&gt;=5.9,A4&gt;=5.55),5.8,IF(AND(D4&gt;=2.25,B4&lt;3.25,D4&lt;2.35,A4&lt;7.55,G4&gt;=0.364,G4&lt;0.628,F4&gt;=2.5,A4&gt;=5.9,A4&gt;=5.55),5.9,"shouldnthappen")))))))))))))))))))))))))))))))))))))</f>
        <v>1.3</v>
      </c>
      <c r="P4" s="1" t="n">
        <f aca="false">IF(AND(D4&gt;=0.75,A4&lt;5.55),3.9,IF(AND(H4&lt;7.482,A4&gt;=5.55),3.45,IF(AND(B4&gt;=3.15,B4&lt;3.25,D4&lt;0.75,A4&lt;5.55),1.262,IF(AND(G4&gt;=0.446,B4&lt;3.15,B4&lt;3.25,D4&lt;0.75,A4&lt;5.55),1.1,IF(AND(G4&lt;0.408,A4&lt;5.05,B4&gt;=3.25,D4&lt;0.75,A4&lt;5.55),1.4,IF(AND(G4&gt;=0.408,A4&lt;5.05,B4&gt;=3.25,D4&lt;0.75,A4&lt;5.55),1.233,IF(AND(G4&gt;=0.676,A4&gt;=5.05,B4&gt;=3.25,D4&lt;0.75,A4&lt;5.55),1.72,IF(AND(H4&lt;9.386,A4&lt;5.85,F4&lt;2.5,H4&gt;=7.482,A4&gt;=5.55),3.5,IF(AND(H4&gt;=9.386,A4&lt;5.85,F4&lt;2.5,H4&gt;=7.482,A4&gt;=5.55),4.275,IF(AND(H4&gt;=16.284,G4&lt;0.865,F4&gt;=2.5,H4&gt;=7.482,A4&gt;=5.55),6.6,IF(AND(G4&lt;0.912,G4&gt;=0.865,F4&gt;=2.5,H4&gt;=7.482,A4&gt;=5.55),4.8,IF(AND(G4&gt;=0.912,G4&gt;=0.865,F4&gt;=2.5,H4&gt;=7.482,A4&gt;=5.55),5.175,IF(AND(A4&gt;=4.95,G4&lt;0.446,B4&lt;3.15,B4&lt;3.25,D4&lt;0.75,A4&lt;5.55),1.6,IF(AND(H4&gt;=12.974,G4&lt;0.676,A4&gt;=5.05,B4&gt;=3.25,D4&lt;0.75,A4&lt;5.55),1.3,IF(AND(D4&lt;1.45,H4&lt;13.531,A4&gt;=5.85,F4&lt;2.5,H4&gt;=7.482,A4&gt;=5.55),4.2,IF(AND(D4&gt;=1.45,H4&lt;13.531,A4&gt;=5.85,F4&lt;2.5,H4&gt;=7.482,A4&gt;=5.55),4.967,IF(AND(G4&lt;0.187,H4&gt;=13.531,A4&gt;=5.85,F4&lt;2.5,H4&gt;=7.482,A4&gt;=5.55),5,IF(AND(H4&gt;=12.675,A4&lt;4.95,G4&lt;0.446,B4&lt;3.15,B4&lt;3.25,D4&lt;0.75,A4&lt;5.55),1.5,IF(AND(H4&lt;10.826,H4&lt;12.974,G4&lt;0.676,A4&gt;=5.05,B4&gt;=3.25,D4&lt;0.75,A4&lt;5.55),1.46,IF(AND(H4&gt;=10.826,H4&lt;12.974,G4&lt;0.676,A4&gt;=5.05,B4&gt;=3.25,D4&lt;0.75,A4&lt;5.55),1.4,IF(AND(A4&lt;6.15,G4&gt;=0.187,H4&gt;=13.531,A4&gt;=5.85,F4&lt;2.5,H4&gt;=7.482,A4&gt;=5.55),4.7,IF(AND(A4&lt;6.85,B4&lt;2.95,H4&lt;16.284,G4&lt;0.865,F4&gt;=2.5,H4&gt;=7.482,A4&gt;=5.55),5.32,IF(AND(A4&gt;=6.85,B4&lt;2.95,H4&lt;16.284,G4&lt;0.865,F4&gt;=2.5,H4&gt;=7.482,A4&gt;=5.55),6.567,IF(AND(A4&lt;4.85,H4&lt;12.675,A4&lt;4.95,G4&lt;0.446,B4&lt;3.15,B4&lt;3.25,D4&lt;0.75,A4&lt;5.55),1.4,IF(AND(A4&gt;=4.85,H4&lt;12.675,A4&lt;4.95,G4&lt;0.446,B4&lt;3.15,B4&lt;3.25,D4&lt;0.75,A4&lt;5.55),1.5,IF(AND(B4&lt;3.1,A4&gt;=6.15,G4&gt;=0.187,H4&gt;=13.531,A4&gt;=5.85,F4&lt;2.5,H4&gt;=7.482,A4&gt;=5.55),4.467,IF(AND(B4&gt;=3.1,A4&gt;=6.15,G4&gt;=0.187,H4&gt;=13.531,A4&gt;=5.85,F4&lt;2.5,H4&gt;=7.482,A4&gt;=5.55),4.7,IF(AND(G4&gt;=0.379,B4&lt;3.15,B4&gt;=2.95,H4&lt;16.284,G4&lt;0.865,F4&gt;=2.5,H4&gt;=7.482,A4&gt;=5.55),5.733,IF(AND(A4&lt;6.6,B4&gt;=3.15,B4&gt;=2.95,H4&lt;16.284,G4&lt;0.865,F4&gt;=2.5,H4&gt;=7.482,A4&gt;=5.55),5.38,IF(AND(A4&lt;6.7,G4&lt;0.379,B4&lt;3.15,B4&gt;=2.95,H4&lt;16.284,G4&lt;0.865,F4&gt;=2.5,H4&gt;=7.482,A4&gt;=5.55),5.3,IF(AND(A4&gt;=6.7,G4&lt;0.379,B4&lt;3.15,B4&gt;=2.95,H4&lt;16.284,G4&lt;0.865,F4&gt;=2.5,H4&gt;=7.482,A4&gt;=5.55),5.16,IF(AND(A4&lt;7.05,A4&gt;=6.6,B4&gt;=3.15,B4&gt;=2.95,H4&lt;16.284,G4&lt;0.865,F4&gt;=2.5,H4&gt;=7.482,A4&gt;=5.55),5.78,IF(AND(A4&gt;=7.05,A4&gt;=6.6,B4&gt;=3.15,B4&gt;=2.95,H4&lt;16.284,G4&lt;0.865,F4&gt;=2.5,H4&gt;=7.482,A4&gt;=5.55),6.1,"shouldnthappen")))))))))))))))))))))))))))))))))</f>
        <v>1.5</v>
      </c>
      <c r="Q4" s="1" t="n">
        <f aca="false">IF(AND(G4&gt;=0.422,B4&lt;3.25,F4&lt;1.5),1.25,IF(AND(G4&gt;=0.082,G4&lt;0.125,F4&gt;=1.5),6.7,IF(AND(G4&lt;0.251,G4&lt;0.422,B4&lt;3.25,F4&lt;1.5),1.38,IF(AND(G4&gt;=0.251,G4&lt;0.422,B4&lt;3.25,F4&lt;1.5),1.55,IF(AND(G4&gt;=0.385,G4&lt;0.633,B4&gt;=3.25,F4&lt;1.5),1.367,IF(AND(B4&lt;3.35,G4&gt;=0.633,B4&gt;=3.25,F4&lt;1.5),1.7,IF(AND(A4&lt;5.85,G4&lt;0.082,G4&lt;0.125,F4&gt;=1.5),4.5,IF(AND(F4&gt;=2.5,D4&lt;1.6,G4&gt;=0.125,F4&gt;=1.5),5.05,IF(AND(H4&gt;=16.774,D4&gt;=1.6,G4&gt;=0.125,F4&gt;=1.5),6.4,IF(AND(D4&gt;=0.5,G4&lt;0.385,G4&lt;0.633,B4&gt;=3.25,F4&lt;1.5),1.6,IF(AND(B4&lt;3.6,B4&gt;=3.35,G4&gt;=0.633,B4&gt;=3.25,F4&lt;1.5),1.55,IF(AND(B4&gt;=3.6,B4&gt;=3.35,G4&gt;=0.633,B4&gt;=3.25,F4&lt;1.5),1.6,IF(AND(D4&lt;1.65,A4&gt;=5.85,G4&lt;0.082,G4&lt;0.125,F4&gt;=1.5),4.7,IF(AND(A4&lt;5.3,F4&lt;2.5,D4&lt;1.6,G4&gt;=0.125,F4&gt;=1.5),3.15,IF(AND(B4&gt;=3.2,H4&lt;16.774,D4&gt;=1.6,G4&gt;=0.125,F4&gt;=1.5),5.675,IF(AND(H4&lt;11.767,D4&lt;0.5,G4&lt;0.385,G4&lt;0.633,B4&gt;=3.25,F4&lt;1.5),1.5,IF(AND(H4&gt;=11.767,D4&lt;0.5,G4&lt;0.385,G4&lt;0.633,B4&gt;=3.25,F4&lt;1.5),1.367,IF(AND(H4&lt;8.367,D4&gt;=1.65,A4&gt;=5.85,G4&lt;0.082,G4&lt;0.125,F4&gt;=1.5),5.7,IF(AND(H4&gt;=8.367,D4&gt;=1.65,A4&gt;=5.85,G4&lt;0.082,G4&lt;0.125,F4&gt;=1.5),5.575,IF(AND(A4&gt;=7.1,B4&lt;3.2,H4&lt;16.774,D4&gt;=1.6,G4&gt;=0.125,F4&gt;=1.5),6.3,IF(AND(H4&gt;=15.395,B4&lt;2.85,A4&gt;=5.3,F4&lt;2.5,D4&lt;1.6,G4&gt;=0.125,F4&gt;=1.5),4.8,IF(AND(H4&lt;8.486,B4&gt;=2.85,A4&gt;=5.3,F4&lt;2.5,D4&lt;1.6,G4&gt;=0.125,F4&gt;=1.5),3.85,IF(AND(D4&gt;=2.1,A4&lt;7.1,B4&lt;3.2,H4&lt;16.774,D4&gt;=1.6,G4&gt;=0.125,F4&gt;=1.5),5.5,IF(AND(B4&gt;=2.75,H4&lt;15.395,B4&lt;2.85,A4&gt;=5.3,F4&lt;2.5,D4&lt;1.6,G4&gt;=0.125,F4&gt;=1.5),4.489,IF(AND(H4&gt;=15.168,H4&gt;=8.486,B4&gt;=2.85,A4&gt;=5.3,F4&lt;2.5,D4&lt;1.6,G4&gt;=0.125,F4&gt;=1.5),4.7,IF(AND(G4&gt;=0.519,D4&lt;2.1,A4&lt;7.1,B4&lt;3.2,H4&lt;16.774,D4&gt;=1.6,G4&gt;=0.125,F4&gt;=1.5),4.925,IF(AND(G4&gt;=0.897,B4&lt;2.75,H4&lt;15.395,B4&lt;2.85,A4&gt;=5.3,F4&lt;2.5,D4&lt;1.6,G4&gt;=0.125,F4&gt;=1.5),4.567,IF(AND(A4&lt;5.65,H4&lt;15.168,H4&gt;=8.486,B4&gt;=2.85,A4&gt;=5.3,F4&lt;2.5,D4&lt;1.6,G4&gt;=0.125,F4&gt;=1.5),4.5,IF(AND(G4&lt;0.23,G4&lt;0.519,D4&lt;2.1,A4&lt;7.1,B4&lt;3.2,H4&lt;16.774,D4&gt;=1.6,G4&gt;=0.125,F4&gt;=1.5),5,IF(AND(A4&lt;5.9,G4&lt;0.897,B4&lt;2.75,H4&lt;15.395,B4&lt;2.85,A4&gt;=5.3,F4&lt;2.5,D4&lt;1.6,G4&gt;=0.125,F4&gt;=1.5),4.1,IF(AND(A4&gt;=5.9,G4&lt;0.897,B4&lt;2.75,H4&lt;15.395,B4&lt;2.85,A4&gt;=5.3,F4&lt;2.5,D4&lt;1.6,G4&gt;=0.125,F4&gt;=1.5),4.5,IF(AND(A4&lt;6.05,A4&gt;=5.65,H4&lt;15.168,H4&gt;=8.486,B4&gt;=2.85,A4&gt;=5.3,F4&lt;2.5,D4&lt;1.6,G4&gt;=0.125,F4&gt;=1.5),4.2,IF(AND(A4&gt;=6.05,A4&gt;=5.65,H4&lt;15.168,H4&gt;=8.486,B4&gt;=2.85,A4&gt;=5.3,F4&lt;2.5,D4&lt;1.6,G4&gt;=0.125,F4&gt;=1.5),4.35,IF(AND(D4&lt;1.95,G4&gt;=0.23,G4&lt;0.519,D4&lt;2.1,A4&lt;7.1,B4&lt;3.2,H4&lt;16.774,D4&gt;=1.6,G4&gt;=0.125,F4&gt;=1.5),5.3,IF(AND(D4&gt;=1.95,G4&gt;=0.23,G4&lt;0.519,D4&lt;2.1,A4&lt;7.1,B4&lt;3.2,H4&lt;16.774,D4&gt;=1.6,G4&gt;=0.125,F4&gt;=1.5),5.2,"shouldnthappen")))))))))))))))))))))))))))))))))))</f>
        <v>1.38</v>
      </c>
      <c r="R4" s="1" t="n">
        <f aca="false">IF(AND(G4&gt;=0.901,F4&lt;1.5),1.9,IF(AND(H4&lt;5.523,D4&lt;0.35,G4&lt;0.901,F4&lt;1.5),1,IF(AND(B4&lt;3.6,D4&gt;=0.35,G4&lt;0.901,F4&lt;1.5),1.575,IF(AND(B4&gt;=3.6,D4&gt;=0.35,G4&lt;0.901,F4&lt;1.5),1.5,IF(AND(G4&gt;=0.837,D4&lt;1.15,D4&lt;1.45,F4&gt;=1.5),3,IF(AND(G4&gt;=0.66,D4&gt;=1.15,D4&lt;1.45,F4&gt;=1.5),4,IF(AND(F4&gt;=2.5,D4&lt;1.55,D4&gt;=1.45,F4&gt;=1.5),5.025,IF(AND(F4&lt;2.5,D4&gt;=1.55,D4&gt;=1.45,F4&gt;=1.5),4.933,IF(AND(B4&lt;2.45,G4&lt;0.837,D4&lt;1.15,D4&lt;1.45,F4&gt;=1.5),3.3,IF(AND(B4&gt;=2.45,G4&lt;0.837,D4&lt;1.15,D4&lt;1.45,F4&gt;=1.5),3.86,IF(AND(B4&gt;=3.05,F4&lt;2.5,D4&lt;1.55,D4&gt;=1.45,F4&gt;=1.5),4.8,IF(AND(D4&gt;=2.45,F4&gt;=2.5,D4&gt;=1.55,D4&gt;=1.45,F4&gt;=1.5),5.875,IF(AND(H4&lt;13.187,G4&lt;0.217,H4&gt;=5.523,D4&lt;0.35,G4&lt;0.901,F4&lt;1.5),1.4,IF(AND(H4&gt;=13.187,G4&lt;0.217,H4&gt;=5.523,D4&lt;0.35,G4&lt;0.901,F4&lt;1.5),1.5,IF(AND(G4&lt;0.33,G4&gt;=0.217,H4&gt;=5.523,D4&lt;0.35,G4&lt;0.901,F4&lt;1.5),1.28,IF(AND(A4&lt;6.05,D4&lt;1.35,G4&lt;0.66,D4&gt;=1.15,D4&lt;1.45,F4&gt;=1.5),4.175,IF(AND(A4&gt;=6.05,D4&lt;1.35,G4&lt;0.66,D4&gt;=1.15,D4&lt;1.45,F4&gt;=1.5),4.3,IF(AND(A4&lt;5.65,D4&gt;=1.35,G4&lt;0.66,D4&gt;=1.15,D4&lt;1.45,F4&gt;=1.5),3.9,IF(AND(A4&gt;=5.65,D4&gt;=1.35,G4&lt;0.66,D4&gt;=1.15,D4&lt;1.45,F4&gt;=1.5),4.52,IF(AND(A4&lt;6.25,B4&lt;3.05,F4&lt;2.5,D4&lt;1.55,D4&gt;=1.45,F4&gt;=1.5),4.5,IF(AND(A4&gt;=6.25,B4&lt;3.05,F4&lt;2.5,D4&lt;1.55,D4&gt;=1.45,F4&gt;=1.5),4.675,IF(AND(A4&gt;=7.25,D4&lt;2.45,F4&gt;=2.5,D4&gt;=1.55,D4&gt;=1.45,F4&gt;=1.5),6.433,IF(AND(D4&gt;=0.25,G4&gt;=0.33,G4&gt;=0.217,H4&gt;=5.523,D4&lt;0.35,G4&lt;0.901,F4&lt;1.5),1.4,IF(AND(A4&lt;6.15,A4&lt;7.25,D4&lt;2.45,F4&gt;=2.5,D4&gt;=1.55,D4&gt;=1.45,F4&gt;=1.5),5.025,IF(AND(H4&lt;6.439,D4&lt;0.25,G4&gt;=0.33,G4&gt;=0.217,H4&gt;=5.523,D4&lt;0.35,G4&lt;0.901,F4&lt;1.5),1.5,IF(AND(H4&gt;=6.439,D4&lt;0.25,G4&gt;=0.33,G4&gt;=0.217,H4&gt;=5.523,D4&lt;0.35,G4&lt;0.901,F4&lt;1.5),1.38,IF(AND(H4&gt;=13.711,A4&gt;=6.15,A4&lt;7.25,D4&lt;2.45,F4&gt;=2.5,D4&gt;=1.55,D4&gt;=1.45,F4&gt;=1.5),5.68,IF(AND(B4&gt;=3.3,H4&lt;13.711,A4&gt;=6.15,A4&lt;7.25,D4&lt;2.45,F4&gt;=2.5,D4&gt;=1.55,D4&gt;=1.45,F4&gt;=1.5),5.6,IF(AND(G4&lt;0.093,B4&lt;3.3,H4&lt;13.711,A4&gt;=6.15,A4&lt;7.25,D4&lt;2.45,F4&gt;=2.5,D4&gt;=1.55,D4&gt;=1.45,F4&gt;=1.5),5.56,IF(AND(D4&lt;1.95,G4&gt;=0.093,B4&lt;3.3,H4&lt;13.711,A4&gt;=6.15,A4&lt;7.25,D4&lt;2.45,F4&gt;=2.5,D4&gt;=1.55,D4&gt;=1.45,F4&gt;=1.5),5.3,IF(AND(B4&lt;3.15,D4&gt;=1.95,G4&gt;=0.093,B4&lt;3.3,H4&lt;13.711,A4&gt;=6.15,A4&lt;7.25,D4&lt;2.45,F4&gt;=2.5,D4&gt;=1.55,D4&gt;=1.45,F4&gt;=1.5),5.1,IF(AND(B4&gt;=3.15,D4&gt;=1.95,G4&gt;=0.093,B4&lt;3.3,H4&lt;13.711,A4&gt;=6.15,A4&lt;7.25,D4&lt;2.45,F4&gt;=2.5,D4&gt;=1.55,D4&gt;=1.45,F4&gt;=1.5),5.15,"shouldnthappen"))))))))))))))))))))))))))))))))</f>
        <v>1.4</v>
      </c>
      <c r="S4" s="1" t="n">
        <f aca="false">IF(AND(G4&gt;=0.859,D4&gt;=0.35,F4&lt;1.5),1.9,IF(AND(D4&lt;1.75,F4&gt;=2.5,F4&gt;=1.5),4.867,IF(AND(H4&lt;8.42,A4&lt;5.05,D4&lt;0.35,F4&lt;1.5),1.42,IF(AND(H4&gt;=14.877,A4&gt;=5.05,D4&lt;0.35,F4&lt;1.5),1.3,IF(AND(B4&lt;3.35,G4&lt;0.859,D4&gt;=0.35,F4&lt;1.5),1.7,IF(AND(B4&gt;=3.35,G4&lt;0.859,D4&gt;=0.35,F4&lt;1.5),1.5,IF(AND(A4&gt;=6.05,B4&lt;2.75,F4&lt;2.5,F4&gt;=1.5),4.733,IF(AND(G4&gt;=0.68,B4&gt;=2.75,F4&lt;2.5,F4&gt;=1.5),4.025,IF(AND(H4&gt;=16.284,D4&gt;=1.75,F4&gt;=2.5,F4&gt;=1.5),6.6,IF(AND(A4&lt;4.35,H4&gt;=8.42,A4&lt;5.05,D4&lt;0.35,F4&lt;1.5),1.1,IF(AND(G4&gt;=0.948,H4&lt;14.877,A4&gt;=5.05,D4&lt;0.35,F4&lt;1.5),1.7,IF(AND(A4&lt;5.3,A4&lt;6.05,B4&lt;2.75,F4&lt;2.5,F4&gt;=1.5),3,IF(AND(H4&gt;=15.168,G4&lt;0.68,B4&gt;=2.75,F4&lt;2.5,F4&gt;=1.5),4.75,IF(AND(H4&gt;=14.005,A4&gt;=4.35,H4&gt;=8.42,A4&lt;5.05,D4&lt;0.35,F4&lt;1.5),1.375,IF(AND(A4&gt;=5.55,G4&lt;0.948,H4&lt;14.877,A4&gt;=5.05,D4&lt;0.35,F4&lt;1.5),1.7,IF(AND(H4&lt;12.363,A4&gt;=5.3,A4&lt;6.05,B4&lt;2.75,F4&lt;2.5,F4&gt;=1.5),3.825,IF(AND(H4&gt;=12.363,A4&gt;=5.3,A4&lt;6.05,B4&lt;2.75,F4&lt;2.5,F4&gt;=1.5),4.033,IF(AND(H4&gt;=14.508,H4&lt;15.168,G4&lt;0.68,B4&gt;=2.75,F4&lt;2.5,F4&gt;=1.5),4.2,IF(AND(D4&gt;=2.35,D4&gt;=2.2,H4&lt;16.284,D4&gt;=1.75,F4&gt;=2.5,F4&gt;=1.5),5.267,IF(AND(G4&lt;0.231,H4&lt;14.005,A4&gt;=4.35,H4&gt;=8.42,A4&lt;5.05,D4&lt;0.35,F4&lt;1.5),1.4,IF(AND(H4&gt;=14.494,A4&lt;5.55,G4&lt;0.948,H4&lt;14.877,A4&gt;=5.05,D4&lt;0.35,F4&lt;1.5),1.6,IF(AND(A4&lt;6.1,H4&lt;14.508,H4&lt;15.168,G4&lt;0.68,B4&gt;=2.75,F4&lt;2.5,F4&gt;=1.5),4.5,IF(AND(A4&lt;6.1,H4&lt;11.8,D4&lt;2.2,H4&lt;16.284,D4&gt;=1.75,F4&gt;=2.5,F4&gt;=1.5),4.95,IF(AND(A4&gt;=6.1,H4&lt;11.8,D4&lt;2.2,H4&lt;16.284,D4&gt;=1.75,F4&gt;=2.5,F4&gt;=1.5),5.333,IF(AND(B4&lt;2.75,H4&gt;=11.8,D4&lt;2.2,H4&lt;16.284,D4&gt;=1.75,F4&gt;=2.5,F4&gt;=1.5),5.1,IF(AND(B4&gt;=3.15,D4&lt;2.35,D4&gt;=2.2,H4&lt;16.284,D4&gt;=1.75,F4&gt;=2.5,F4&gt;=1.5),5.5,IF(AND(B4&gt;=3.35,G4&gt;=0.231,H4&lt;14.005,A4&gt;=4.35,H4&gt;=8.42,A4&lt;5.05,D4&lt;0.35,F4&lt;1.5),1.3,IF(AND(H4&lt;13.869,H4&lt;14.494,A4&lt;5.55,G4&lt;0.948,H4&lt;14.877,A4&gt;=5.05,D4&lt;0.35,F4&lt;1.5),1.5,IF(AND(H4&gt;=13.869,H4&lt;14.494,A4&lt;5.55,G4&lt;0.948,H4&lt;14.877,A4&gt;=5.05,D4&lt;0.35,F4&lt;1.5),1.4,IF(AND(G4&lt;0.636,A4&gt;=6.1,H4&lt;14.508,H4&lt;15.168,G4&lt;0.68,B4&gt;=2.75,F4&lt;2.5,F4&gt;=1.5),4.68,IF(AND(G4&gt;=0.636,A4&gt;=6.1,H4&lt;14.508,H4&lt;15.168,G4&lt;0.68,B4&gt;=2.75,F4&lt;2.5,F4&gt;=1.5),4.4,IF(AND(B4&lt;2.85,B4&gt;=2.75,H4&gt;=11.8,D4&lt;2.2,H4&lt;16.284,D4&gt;=1.75,F4&gt;=2.5,F4&gt;=1.5),6.7,IF(AND(H4&lt;10.626,B4&lt;3.15,D4&lt;2.35,D4&gt;=2.2,H4&lt;16.284,D4&gt;=1.75,F4&gt;=2.5,F4&gt;=1.5),5.1,IF(AND(H4&gt;=10.626,B4&lt;3.15,D4&lt;2.35,D4&gt;=2.2,H4&lt;16.284,D4&gt;=1.75,F4&gt;=2.5,F4&gt;=1.5),5.2,IF(AND(G4&lt;0.378,B4&lt;3.35,G4&gt;=0.231,H4&lt;14.005,A4&gt;=4.35,H4&gt;=8.42,A4&lt;5.05,D4&lt;0.35,F4&lt;1.5),1.2,IF(AND(G4&gt;=0.378,B4&lt;3.35,G4&gt;=0.231,H4&lt;14.005,A4&gt;=4.35,H4&gt;=8.42,A4&lt;5.05,D4&lt;0.35,F4&lt;1.5),1.3,IF(AND(A4&lt;6.2,B4&gt;=2.85,B4&gt;=2.75,H4&gt;=11.8,D4&lt;2.2,H4&lt;16.284,D4&gt;=1.75,F4&gt;=2.5,F4&gt;=1.5),4.9,IF(AND(G4&lt;0.388,A4&gt;=6.2,B4&gt;=2.85,B4&gt;=2.75,H4&gt;=11.8,D4&lt;2.2,H4&lt;16.284,D4&gt;=1.75,F4&gt;=2.5,F4&gt;=1.5),5.52,IF(AND(G4&gt;=0.388,A4&gt;=6.2,B4&gt;=2.85,B4&gt;=2.75,H4&gt;=11.8,D4&lt;2.2,H4&lt;16.284,D4&gt;=1.75,F4&gt;=2.5,F4&gt;=1.5),5.7,"shouldnthappen")))))))))))))))))))))))))))))))))))))))</f>
        <v>1.42</v>
      </c>
      <c r="T4" s="1" t="n">
        <f aca="false">IF(AND(D4&gt;=0.8,A4&lt;5.45),3.7,IF(AND(D4&gt;=0.35,D4&lt;0.8,A4&lt;5.45),1.56,IF(AND(G4&lt;0.164,F4&lt;2.5,A4&gt;=5.45),1.6,IF(AND(H4&gt;=16.718,F4&gt;=2.5,A4&gt;=5.45),6.4,IF(AND(G4&gt;=0.719,H4&lt;16.718,F4&gt;=2.5,A4&gt;=5.45),5.05,IF(AND(A4&lt;4.35,A4&lt;5.05,D4&lt;0.35,D4&lt;0.8,A4&lt;5.45),1.1,IF(AND(H4&gt;=14.494,A4&gt;=5.05,D4&lt;0.35,D4&lt;0.8,A4&lt;5.45),1.6,IF(AND(G4&lt;0.338,D4&lt;1.25,G4&gt;=0.164,F4&lt;2.5,A4&gt;=5.45),4.1,IF(AND(H4&lt;8.397,D4&gt;=1.25,G4&gt;=0.164,F4&lt;2.5,A4&gt;=5.45),4,IF(AND(H4&lt;11.031,H4&lt;14.494,A4&gt;=5.05,D4&lt;0.35,D4&lt;0.8,A4&lt;5.45),1.5,IF(AND(H4&gt;=11.031,H4&lt;14.494,A4&gt;=5.05,D4&lt;0.35,D4&lt;0.8,A4&lt;5.45),1.44,IF(AND(B4&lt;2.65,H4&gt;=8.397,D4&gt;=1.25,G4&gt;=0.164,F4&lt;2.5,A4&gt;=5.45),4.767,IF(AND(H4&lt;7.388,G4&lt;0.487,G4&lt;0.719,H4&lt;16.718,F4&gt;=2.5,A4&gt;=5.45),5.067,IF(AND(G4&lt;0.533,G4&gt;=0.487,G4&lt;0.719,H4&lt;16.718,F4&gt;=2.5,A4&gt;=5.45),5.8,IF(AND(G4&gt;=0.533,G4&gt;=0.487,G4&lt;0.719,H4&lt;16.718,F4&gt;=2.5,A4&gt;=5.45),5.86,IF(AND(B4&lt;3.25,A4&gt;=4.95,A4&gt;=4.35,A4&lt;5.05,D4&lt;0.35,D4&lt;0.8,A4&lt;5.45),1.2,IF(AND(A4&lt;5.6,H4&lt;11.218,G4&gt;=0.338,D4&lt;1.25,G4&gt;=0.164,F4&lt;2.5,A4&gt;=5.45),3.7,IF(AND(A4&gt;=5.6,H4&lt;11.218,G4&gt;=0.338,D4&lt;1.25,G4&gt;=0.164,F4&lt;2.5,A4&gt;=5.45),3.5,IF(AND(H4&lt;12.668,H4&gt;=11.218,G4&gt;=0.338,D4&lt;1.25,G4&gt;=0.164,F4&lt;2.5,A4&gt;=5.45),3.9,IF(AND(H4&gt;=12.668,H4&gt;=11.218,G4&gt;=0.338,D4&lt;1.25,G4&gt;=0.164,F4&lt;2.5,A4&gt;=5.45),4,IF(AND(H4&gt;=15.705,B4&gt;=2.65,H4&gt;=8.397,D4&gt;=1.25,G4&gt;=0.164,F4&lt;2.5,A4&gt;=5.45),4.8,IF(AND(B4&lt;2.75,H4&gt;=7.388,G4&lt;0.487,G4&lt;0.719,H4&lt;16.718,F4&gt;=2.5,A4&gt;=5.45),5.26,IF(AND(B4&lt;2.95,A4&lt;4.5,A4&lt;4.95,A4&gt;=4.35,A4&lt;5.05,D4&lt;0.35,D4&lt;0.8,A4&lt;5.45),1.4,IF(AND(B4&gt;=2.95,A4&lt;4.5,A4&lt;4.95,A4&gt;=4.35,A4&lt;5.05,D4&lt;0.35,D4&lt;0.8,A4&lt;5.45),1.3,IF(AND(H4&gt;=13.924,A4&gt;=4.5,A4&lt;4.95,A4&gt;=4.35,A4&lt;5.05,D4&lt;0.35,D4&lt;0.8,A4&lt;5.45),1.5,IF(AND(G4&lt;0.252,B4&gt;=3.25,A4&gt;=4.95,A4&gt;=4.35,A4&lt;5.05,D4&lt;0.35,D4&lt;0.8,A4&lt;5.45),1.4,IF(AND(G4&gt;=0.252,B4&gt;=3.25,A4&gt;=4.95,A4&gt;=4.35,A4&lt;5.05,D4&lt;0.35,D4&lt;0.8,A4&lt;5.45),1.32,IF(AND(G4&gt;=0.473,H4&lt;15.705,B4&gt;=2.65,H4&gt;=8.397,D4&gt;=1.25,G4&gt;=0.164,F4&lt;2.5,A4&gt;=5.45),4.7,IF(AND(B4&gt;=3.15,B4&gt;=2.75,H4&gt;=7.388,G4&lt;0.487,G4&lt;0.719,H4&lt;16.718,F4&gt;=2.5,A4&gt;=5.45),5.7,IF(AND(B4&lt;3.15,H4&lt;13.924,A4&gt;=4.5,A4&lt;4.95,A4&gt;=4.35,A4&lt;5.05,D4&lt;0.35,D4&lt;0.8,A4&lt;5.45),1.433,IF(AND(B4&gt;=3.15,H4&lt;13.924,A4&gt;=4.5,A4&lt;4.95,A4&gt;=4.35,A4&lt;5.05,D4&lt;0.35,D4&lt;0.8,A4&lt;5.45),1.4,IF(AND(H4&gt;=14.81,G4&lt;0.473,H4&lt;15.705,B4&gt;=2.65,H4&gt;=8.397,D4&gt;=1.25,G4&gt;=0.164,F4&lt;2.5,A4&gt;=5.45),4.2,IF(AND(A4&lt;6.65,B4&lt;3.15,B4&gt;=2.75,H4&gt;=7.388,G4&lt;0.487,G4&lt;0.719,H4&lt;16.718,F4&gt;=2.5,A4&gt;=5.45),5.6,IF(AND(A4&gt;=6.65,B4&lt;3.15,B4&gt;=2.75,H4&gt;=7.388,G4&lt;0.487,G4&lt;0.719,H4&lt;16.718,F4&gt;=2.5,A4&gt;=5.45),5.4,IF(AND(A4&lt;6.15,H4&lt;14.81,G4&lt;0.473,H4&lt;15.705,B4&gt;=2.65,H4&gt;=8.397,D4&gt;=1.25,G4&gt;=0.164,F4&lt;2.5,A4&gt;=5.45),4.5,IF(AND(A4&gt;=6.15,H4&lt;14.81,G4&lt;0.473,H4&lt;15.705,B4&gt;=2.65,H4&gt;=8.397,D4&gt;=1.25,G4&gt;=0.164,F4&lt;2.5,A4&gt;=5.45),4.4,"shouldnthappen"))))))))))))))))))))))))))))))))))))</f>
        <v>1.433</v>
      </c>
      <c r="U4" s="1" t="n">
        <f aca="false">IF(AND(G4&gt;=0.934,F4&lt;1.5),1.7,IF(AND(D4&lt;0.15,D4&lt;0.25,G4&lt;0.934,F4&lt;1.5),1.38,IF(AND(H4&gt;=14.379,D4&gt;=0.25,G4&lt;0.934,F4&lt;1.5),1.7,IF(AND(A4&lt;5.3,D4&lt;1.35,F4&lt;2.5,F4&gt;=1.5),3.15,IF(AND(H4&lt;7.148,D4&gt;=1.35,F4&lt;2.5,F4&gt;=1.5),3.9,IF(AND(G4&lt;0.352,A4&lt;6.15,F4&gt;=2.5,F4&gt;=1.5),4.5,IF(AND(G4&gt;=0.352,A4&lt;6.15,F4&gt;=2.5,F4&gt;=1.5),4.92,IF(AND(B4&lt;2.85,A4&gt;=6.15,F4&gt;=2.5,F4&gt;=1.5),6.2,IF(AND(D4&gt;=0.45,H4&lt;14.379,D4&gt;=0.25,G4&lt;0.934,F4&lt;1.5),1.65,IF(AND(G4&gt;=0.857,A4&gt;=5.3,D4&lt;1.35,F4&lt;2.5,F4&gt;=1.5),4.3,IF(AND(A4&gt;=7.25,B4&gt;=2.85,A4&gt;=6.15,F4&gt;=2.5,F4&gt;=1.5),6.425,IF(AND(H4&lt;9.499,A4&lt;5.05,D4&gt;=0.15,D4&lt;0.25,G4&lt;0.934,F4&lt;1.5),1.4,IF(AND(A4&gt;=5.45,A4&gt;=5.05,D4&gt;=0.15,D4&lt;0.25,G4&lt;0.934,F4&lt;1.5),1.3,IF(AND(B4&gt;=4.15,D4&lt;0.45,H4&lt;14.379,D4&gt;=0.25,G4&lt;0.934,F4&lt;1.5),1.5,IF(AND(A4&gt;=5.75,G4&lt;0.857,A4&gt;=5.3,D4&lt;1.35,F4&lt;2.5,F4&gt;=1.5),4.02,IF(AND(A4&lt;6.65,G4&lt;0.333,H4&gt;=7.148,D4&gt;=1.35,F4&lt;2.5,F4&gt;=1.5),4.475,IF(AND(A4&gt;=6.65,G4&lt;0.333,H4&gt;=7.148,D4&gt;=1.35,F4&lt;2.5,F4&gt;=1.5),4.8,IF(AND(D4&gt;=1.45,G4&gt;=0.333,H4&gt;=7.148,D4&gt;=1.35,F4&lt;2.5,F4&gt;=1.5),4.85,IF(AND(G4&gt;=0.861,A4&lt;7.25,B4&gt;=2.85,A4&gt;=6.15,F4&gt;=2.5,F4&gt;=1.5),5.2,IF(AND(G4&lt;0.571,H4&gt;=9.499,A4&lt;5.05,D4&gt;=0.15,D4&lt;0.25,G4&lt;0.934,F4&lt;1.5),1.2,IF(AND(G4&gt;=0.571,H4&gt;=9.499,A4&lt;5.05,D4&gt;=0.15,D4&lt;0.25,G4&lt;0.934,F4&lt;1.5),1.3,IF(AND(H4&lt;9.283,A4&lt;5.45,A4&gt;=5.05,D4&gt;=0.15,D4&lt;0.25,G4&lt;0.934,F4&lt;1.5),1.5,IF(AND(H4&gt;=9.283,A4&lt;5.45,A4&gt;=5.05,D4&gt;=0.15,D4&lt;0.25,G4&lt;0.934,F4&lt;1.5),1.425,IF(AND(A4&lt;4.9,B4&lt;4.15,D4&lt;0.45,H4&lt;14.379,D4&gt;=0.25,G4&lt;0.934,F4&lt;1.5),1.4,IF(AND(A4&gt;=4.9,B4&lt;4.15,D4&lt;0.45,H4&lt;14.379,D4&gt;=0.25,G4&lt;0.934,F4&lt;1.5),1.325,IF(AND(G4&lt;0.572,A4&lt;5.75,G4&lt;0.857,A4&gt;=5.3,D4&lt;1.35,F4&lt;2.5,F4&gt;=1.5),3.65,IF(AND(G4&gt;=0.572,A4&lt;5.75,G4&lt;0.857,A4&gt;=5.3,D4&lt;1.35,F4&lt;2.5,F4&gt;=1.5),3.9,IF(AND(A4&lt;6.75,D4&lt;1.45,G4&gt;=0.333,H4&gt;=7.148,D4&gt;=1.35,F4&lt;2.5,F4&gt;=1.5),4.4,IF(AND(A4&gt;=6.75,D4&lt;1.45,G4&gt;=0.333,H4&gt;=7.148,D4&gt;=1.35,F4&lt;2.5,F4&gt;=1.5),4.78,IF(AND(A4&lt;6.6,B4&lt;3.25,G4&lt;0.861,A4&lt;7.25,B4&gt;=2.85,A4&gt;=6.15,F4&gt;=2.5,F4&gt;=1.5),5.333,IF(AND(H4&lt;11.461,B4&gt;=3.25,G4&lt;0.861,A4&lt;7.25,B4&gt;=2.85,A4&gt;=6.15,F4&gt;=2.5,F4&gt;=1.5),6.025,IF(AND(H4&gt;=11.461,B4&gt;=3.25,G4&lt;0.861,A4&lt;7.25,B4&gt;=2.85,A4&gt;=6.15,F4&gt;=2.5,F4&gt;=1.5),5.667,IF(AND(H4&gt;=14.564,A4&gt;=6.6,B4&lt;3.25,G4&lt;0.861,A4&lt;7.25,B4&gt;=2.85,A4&gt;=6.15,F4&gt;=2.5,F4&gt;=1.5),5.4,IF(AND(D4&gt;=2.35,H4&lt;14.564,A4&gt;=6.6,B4&lt;3.25,G4&lt;0.861,A4&lt;7.25,B4&gt;=2.85,A4&gt;=6.15,F4&gt;=2.5,F4&gt;=1.5),5.6,IF(AND(A4&lt;6.85,D4&lt;2.35,H4&lt;14.564,A4&gt;=6.6,B4&lt;3.25,G4&lt;0.861,A4&lt;7.25,B4&gt;=2.85,A4&gt;=6.15,F4&gt;=2.5,F4&gt;=1.5),5.9,IF(AND(A4&gt;=6.85,D4&lt;2.35,H4&lt;14.564,A4&gt;=6.6,B4&lt;3.25,G4&lt;0.861,A4&lt;7.25,B4&gt;=2.85,A4&gt;=6.15,F4&gt;=2.5,F4&gt;=1.5),5.78,"shouldnthappen"))))))))))))))))))))))))))))))))))))</f>
        <v>1.4</v>
      </c>
      <c r="V4" s="1" t="n">
        <f aca="false">IF(AND(H4&lt;5.748,A4&lt;5.05,D4&lt;0.75),1,IF(AND(B4&lt;3.15,H4&gt;=5.748,A4&lt;5.05,D4&lt;0.75),1.475,IF(AND(G4&gt;=0.801,D4&lt;0.25,A4&gt;=5.05,D4&lt;0.75),1.7,IF(AND(D4&gt;=0.45,D4&gt;=0.25,A4&gt;=5.05,D4&lt;0.75),1.7,IF(AND(B4&lt;2.35,F4&lt;2.5,B4&lt;2.75,D4&gt;=0.75),4.16,IF(AND(D4&lt;1.75,F4&gt;=2.5,B4&lt;2.75,D4&gt;=0.75),4.875,IF(AND(D4&gt;=1.75,F4&gt;=2.5,B4&lt;2.75,D4&gt;=0.75),5.333,IF(AND(H4&gt;=16.284,D4&gt;=1.55,B4&gt;=2.75,D4&gt;=0.75),6.6,IF(AND(H4&gt;=14.144,B4&gt;=3.15,H4&gt;=5.748,A4&lt;5.05,D4&lt;0.75),1.3,IF(AND(A4&lt;5.45,G4&lt;0.801,D4&lt;0.25,A4&gt;=5.05,D4&lt;0.75),1.5,IF(AND(A4&gt;=5.45,G4&lt;0.801,D4&lt;0.25,A4&gt;=5.05,D4&lt;0.75),1.34,IF(AND(B4&lt;3.75,D4&lt;0.45,D4&gt;=0.25,A4&gt;=5.05,D4&lt;0.75),1.467,IF(AND(B4&gt;=3.75,D4&lt;0.45,D4&gt;=0.25,A4&gt;=5.05,D4&lt;0.75),1.767,IF(AND(G4&gt;=0.896,B4&gt;=2.35,F4&lt;2.5,B4&lt;2.75,D4&gt;=0.75),4.9,IF(AND(H4&lt;15.504,D4&lt;1.35,D4&lt;1.55,B4&gt;=2.75,D4&gt;=0.75),4.2,IF(AND(H4&gt;=15.504,D4&lt;1.35,D4&lt;1.55,B4&gt;=2.75,D4&gt;=0.75),4.6,IF(AND(H4&lt;9.767,D4&gt;=1.35,D4&lt;1.55,B4&gt;=2.75,D4&gt;=0.75),5.1,IF(AND(A4&lt;4.5,H4&lt;14.144,B4&gt;=3.15,H4&gt;=5.748,A4&lt;5.05,D4&lt;0.75),1.3,IF(AND(A4&gt;=4.5,H4&lt;14.144,B4&gt;=3.15,H4&gt;=5.748,A4&lt;5.05,D4&lt;0.75),1.4,IF(AND(D4&gt;=1.15,G4&lt;0.896,B4&gt;=2.35,F4&lt;2.5,B4&lt;2.75,D4&gt;=0.75),4.04,IF(AND(B4&lt;2.9,H4&gt;=9.767,D4&gt;=1.35,D4&lt;1.55,B4&gt;=2.75,D4&gt;=0.75),4.8,IF(AND(D4&lt;1.7,A4&gt;=7.05,H4&lt;16.284,D4&gt;=1.55,B4&gt;=2.75,D4&gt;=0.75),5.8,IF(AND(D4&gt;=1.7,A4&gt;=7.05,H4&lt;16.284,D4&gt;=1.55,B4&gt;=2.75,D4&gt;=0.75),6.3,IF(AND(B4&lt;2.45,D4&lt;1.15,G4&lt;0.896,B4&gt;=2.35,F4&lt;2.5,B4&lt;2.75,D4&gt;=0.75),3.767,IF(AND(B4&gt;=2.45,D4&lt;1.15,G4&lt;0.896,B4&gt;=2.35,F4&lt;2.5,B4&lt;2.75,D4&gt;=0.75),3.167,IF(AND(B4&gt;=3.15,B4&gt;=2.9,H4&gt;=9.767,D4&gt;=1.35,D4&lt;1.55,B4&gt;=2.75,D4&gt;=0.75),4.7,IF(AND(D4&lt;1.9,D4&lt;2.05,A4&lt;7.05,H4&lt;16.284,D4&gt;=1.55,B4&gt;=2.75,D4&gt;=0.75),4.82,IF(AND(D4&gt;=1.9,D4&lt;2.05,A4&lt;7.05,H4&lt;16.284,D4&gt;=1.55,B4&gt;=2.75,D4&gt;=0.75),5.067,IF(AND(H4&lt;12.721,B4&lt;3.15,B4&gt;=2.9,H4&gt;=9.767,D4&gt;=1.35,D4&lt;1.55,B4&gt;=2.75,D4&gt;=0.75),4.5,IF(AND(H4&gt;=12.721,B4&lt;3.15,B4&gt;=2.9,H4&gt;=9.767,D4&gt;=1.35,D4&lt;1.55,B4&gt;=2.75,D4&gt;=0.75),4.433,IF(AND(H4&lt;9.525,G4&lt;0.364,D4&gt;=2.05,A4&lt;7.05,H4&lt;16.284,D4&gt;=1.55,B4&gt;=2.75,D4&gt;=0.75),5.1,IF(AND(A4&lt;6.25,G4&gt;=0.364,D4&gt;=2.05,A4&lt;7.05,H4&lt;16.284,D4&gt;=1.55,B4&gt;=2.75,D4&gt;=0.75),5.4,IF(AND(H4&lt;10.898,H4&gt;=9.525,G4&lt;0.364,D4&gt;=2.05,A4&lt;7.05,H4&lt;16.284,D4&gt;=1.55,B4&gt;=2.75,D4&gt;=0.75),5.6,IF(AND(H4&lt;8.711,A4&gt;=6.25,G4&gt;=0.364,D4&gt;=2.05,A4&lt;7.05,H4&lt;16.284,D4&gt;=1.55,B4&gt;=2.75,D4&gt;=0.75),5.7,IF(AND(H4&gt;=8.711,A4&gt;=6.25,G4&gt;=0.364,D4&gt;=2.05,A4&lt;7.05,H4&lt;16.284,D4&gt;=1.55,B4&gt;=2.75,D4&gt;=0.75),5.84,IF(AND(D4&lt;2.2,H4&gt;=10.898,H4&gt;=9.525,G4&lt;0.364,D4&gt;=2.05,A4&lt;7.05,H4&lt;16.284,D4&gt;=1.55,B4&gt;=2.75,D4&gt;=0.75),5.4,IF(AND(D4&gt;=2.2,H4&gt;=10.898,H4&gt;=9.525,G4&lt;0.364,D4&gt;=2.05,A4&lt;7.05,H4&lt;16.284,D4&gt;=1.55,B4&gt;=2.75,D4&gt;=0.75),5.3,"shouldnthappen")))))))))))))))))))))))))))))))))))))</f>
        <v>1.475</v>
      </c>
      <c r="W4" s="1" t="n">
        <f aca="false">IF(AND(H4&lt;6.926,D4&gt;=0.35,D4&lt;0.8),1.9,IF(AND(H4&gt;=6.926,D4&gt;=0.35,D4&lt;0.8),1.533,IF(AND(H4&lt;13.492,A4&lt;4.75,D4&lt;0.35,D4&lt;0.8),1.1,IF(AND(H4&gt;=13.492,A4&lt;4.75,D4&lt;0.35,D4&lt;0.8),1.375,IF(AND(B4&lt;2.75,A4&gt;=5.85,F4&lt;2.5,D4&gt;=0.8),4.833,IF(AND(B4&lt;3.3,A4&gt;=7.05,F4&gt;=2.5,D4&gt;=0.8),5.8,IF(AND(B4&gt;=3.3,A4&gt;=7.05,F4&gt;=2.5,D4&gt;=0.8),6.325,IF(AND(D4&gt;=0.25,A4&lt;5.05,A4&gt;=4.75,D4&lt;0.35,D4&lt;0.8),1.3,IF(AND(B4&lt;3.6,A4&gt;=5.05,A4&gt;=4.75,D4&lt;0.35,D4&lt;0.8),1.4,IF(AND(H4&lt;10.194,G4&lt;0.412,A4&lt;5.85,F4&lt;2.5,D4&gt;=0.8),4.133,IF(AND(H4&gt;=10.194,G4&lt;0.412,A4&lt;5.85,F4&lt;2.5,D4&gt;=0.8),4.5,IF(AND(A4&lt;5.35,G4&gt;=0.412,A4&lt;5.85,F4&lt;2.5,D4&gt;=0.8),3.15,IF(AND(A4&lt;6.2,B4&gt;=2.75,A4&gt;=5.85,F4&lt;2.5,D4&gt;=0.8),4.3,IF(AND(H4&lt;5.767,A4&lt;6.2,A4&lt;7.05,F4&gt;=2.5,D4&gt;=0.8),4.5,IF(AND(G4&gt;=0.861,A4&gt;=6.2,A4&lt;7.05,F4&gt;=2.5,D4&gt;=0.8),5.2,IF(AND(B4&lt;3.15,D4&lt;0.25,A4&lt;5.05,A4&gt;=4.75,D4&lt;0.35,D4&lt;0.8),1.55,IF(AND(A4&lt;5.45,B4&gt;=3.6,A4&gt;=5.05,A4&gt;=4.75,D4&lt;0.35,D4&lt;0.8),1.5,IF(AND(A4&gt;=5.45,B4&gt;=3.6,A4&gt;=5.05,A4&gt;=4.75,D4&lt;0.35,D4&lt;0.8),1.4,IF(AND(G4&gt;=0.772,A4&gt;=5.35,G4&gt;=0.412,A4&lt;5.85,F4&lt;2.5,D4&gt;=0.8),3.9,IF(AND(D4&gt;=1.45,A4&gt;=6.2,B4&gt;=2.75,A4&gt;=5.85,F4&lt;2.5,D4&gt;=0.8),4.775,IF(AND(G4&lt;0.5,H4&gt;=5.767,A4&lt;6.2,A4&lt;7.05,F4&gt;=2.5,D4&gt;=0.8),5.1,IF(AND(G4&gt;=0.5,H4&gt;=5.767,A4&lt;6.2,A4&lt;7.05,F4&gt;=2.5,D4&gt;=0.8),4.95,IF(AND(B4&gt;=3.25,G4&lt;0.861,A4&gt;=6.2,A4&lt;7.05,F4&gt;=2.5,D4&gt;=0.8),5.75,IF(AND(A4&lt;4.95,B4&gt;=3.15,D4&lt;0.25,A4&lt;5.05,A4&gt;=4.75,D4&lt;0.35,D4&lt;0.8),1.4,IF(AND(A4&lt;5.65,G4&lt;0.772,A4&gt;=5.35,G4&gt;=0.412,A4&lt;5.85,F4&lt;2.5,D4&gt;=0.8),3.6,IF(AND(A4&gt;=5.65,G4&lt;0.772,A4&gt;=5.35,G4&gt;=0.412,A4&lt;5.85,F4&lt;2.5,D4&gt;=0.8),3.5,IF(AND(B4&gt;=3.15,D4&lt;1.45,A4&gt;=6.2,B4&gt;=2.75,A4&gt;=5.85,F4&lt;2.5,D4&gt;=0.8),4.7,IF(AND(A4&gt;=6.65,B4&lt;3.25,G4&lt;0.861,A4&gt;=6.2,A4&lt;7.05,F4&gt;=2.5,D4&gt;=0.8),5.567,IF(AND(H4&lt;9.499,A4&gt;=4.95,B4&gt;=3.15,D4&lt;0.25,A4&lt;5.05,A4&gt;=4.75,D4&lt;0.35,D4&lt;0.8),1.4,IF(AND(H4&gt;=9.499,A4&gt;=4.95,B4&gt;=3.15,D4&lt;0.25,A4&lt;5.05,A4&gt;=4.75,D4&lt;0.35,D4&lt;0.8),1.2,IF(AND(G4&lt;0.765,B4&lt;3.15,D4&lt;1.45,A4&gt;=6.2,B4&gt;=2.75,A4&gt;=5.85,F4&lt;2.5,D4&gt;=0.8),4.4,IF(AND(G4&gt;=0.765,B4&lt;3.15,D4&lt;1.45,A4&gt;=6.2,B4&gt;=2.75,A4&gt;=5.85,F4&lt;2.5,D4&gt;=0.8),4.6,IF(AND(H4&lt;10.667,A4&lt;6.65,B4&lt;3.25,G4&lt;0.861,A4&gt;=6.2,A4&lt;7.05,F4&gt;=2.5,D4&gt;=0.8),5.167,IF(AND(G4&lt;0.627,H4&gt;=10.667,A4&lt;6.65,B4&lt;3.25,G4&lt;0.861,A4&gt;=6.2,A4&lt;7.05,F4&gt;=2.5,D4&gt;=0.8),5.64,IF(AND(G4&gt;=0.627,H4&gt;=10.667,A4&lt;6.65,B4&lt;3.25,G4&lt;0.861,A4&gt;=6.2,A4&lt;7.05,F4&gt;=2.5,D4&gt;=0.8),5.1,"shouldnthappen")))))))))))))))))))))))))))))))))))</f>
        <v>1.55</v>
      </c>
      <c r="X4" s="1" t="n">
        <f aca="false">IF(AND(B4&lt;3.05,H4&lt;6.697,A4&lt;5.45),4.1,IF(AND(B4&gt;=3.05,H4&lt;6.697,A4&lt;5.45),1.48,IF(AND(D4&lt;0.7,A4&lt;5.9,A4&gt;=5.45),1.4,IF(AND(A4&lt;4.35,B4&lt;3.3,H4&gt;=6.697,A4&lt;5.45),1.1,IF(AND(G4&lt;0.372,D4&gt;=0.7,A4&lt;5.9,A4&gt;=5.45),4.36,IF(AND(A4&gt;=4.9,A4&gt;=4.35,B4&lt;3.3,H4&gt;=6.697,A4&lt;5.45),1.6,IF(AND(H4&gt;=14.171,A4&lt;5.15,B4&gt;=3.3,H4&gt;=6.697,A4&lt;5.45),1.6,IF(AND(G4&lt;0.451,A4&gt;=5.15,B4&gt;=3.3,H4&gt;=6.697,A4&lt;5.45),1.367,IF(AND(G4&gt;=0.451,A4&gt;=5.15,B4&gt;=3.3,H4&gt;=6.697,A4&lt;5.45),1.5,IF(AND(G4&lt;0.332,D4&lt;1.45,F4&lt;2.5,A4&gt;=5.9,A4&gt;=5.45),4.35,IF(AND(A4&lt;6.15,D4&gt;=1.45,F4&lt;2.5,A4&gt;=5.9,A4&gt;=5.45),5.1,IF(AND(D4&gt;=2.4,G4&lt;0.432,F4&gt;=2.5,A4&gt;=5.9,A4&gt;=5.45),5.78,IF(AND(A4&lt;6.15,G4&gt;=0.432,F4&gt;=2.5,A4&gt;=5.9,A4&gt;=5.45),4.9,IF(AND(B4&lt;3.1,A4&lt;4.9,A4&gt;=4.35,B4&lt;3.3,H4&gt;=6.697,A4&lt;5.45),1.4,IF(AND(B4&gt;=3.1,A4&lt;4.9,A4&gt;=4.35,B4&lt;3.3,H4&gt;=6.697,A4&lt;5.45),1.3,IF(AND(G4&lt;0.343,H4&lt;14.171,A4&lt;5.15,B4&gt;=3.3,H4&gt;=6.697,A4&lt;5.45),1.433,IF(AND(G4&gt;=0.343,H4&lt;14.171,A4&lt;5.15,B4&gt;=3.3,H4&gt;=6.697,A4&lt;5.45),1.525,IF(AND(D4&lt;1.05,B4&lt;2.55,G4&gt;=0.372,D4&gt;=0.7,A4&lt;5.9,A4&gt;=5.45),3.7,IF(AND(H4&lt;10.596,B4&gt;=2.55,G4&gt;=0.372,D4&gt;=0.7,A4&lt;5.9,A4&gt;=5.45),3.525,IF(AND(H4&gt;=10.596,B4&gt;=2.55,G4&gt;=0.372,D4&gt;=0.7,A4&lt;5.9,A4&gt;=5.45),3.9,IF(AND(H4&lt;14.314,G4&gt;=0.332,D4&lt;1.45,F4&lt;2.5,A4&gt;=5.9,A4&gt;=5.45),4.4,IF(AND(H4&gt;=14.314,G4&gt;=0.332,D4&lt;1.45,F4&lt;2.5,A4&gt;=5.9,A4&gt;=5.45),4.7,IF(AND(H4&lt;13.906,A4&gt;=6.15,D4&gt;=1.45,F4&lt;2.5,A4&gt;=5.9,A4&gt;=5.45),4.675,IF(AND(H4&gt;=13.906,A4&gt;=6.15,D4&gt;=1.45,F4&lt;2.5,A4&gt;=5.9,A4&gt;=5.45),4.9,IF(AND(G4&lt;0.093,D4&lt;2.4,G4&lt;0.432,F4&gt;=2.5,A4&gt;=5.9,A4&gt;=5.45),5.6,IF(AND(B4&lt;2.95,A4&gt;=6.15,G4&gt;=0.432,F4&gt;=2.5,A4&gt;=5.9,A4&gt;=5.45),5.86,IF(AND(A4&lt;5.55,D4&gt;=1.05,B4&lt;2.55,G4&gt;=0.372,D4&gt;=0.7,A4&lt;5.9,A4&gt;=5.45),4,IF(AND(A4&gt;=5.55,D4&gt;=1.05,B4&lt;2.55,G4&gt;=0.372,D4&gt;=0.7,A4&lt;5.9,A4&gt;=5.45),3.9,IF(AND(D4&lt;1.7,G4&gt;=0.093,D4&lt;2.4,G4&lt;0.432,F4&gt;=2.5,A4&gt;=5.9,A4&gt;=5.45),5.05,IF(AND(G4&gt;=0.774,B4&gt;=2.95,A4&gt;=6.15,G4&gt;=0.432,F4&gt;=2.5,A4&gt;=5.9,A4&gt;=5.45),5.3,IF(AND(G4&gt;=0.312,D4&gt;=1.7,G4&gt;=0.093,D4&lt;2.4,G4&lt;0.432,F4&gt;=2.5,A4&gt;=5.9,A4&gt;=5.45),5.4,IF(AND(D4&lt;2.45,G4&lt;0.774,B4&gt;=2.95,A4&gt;=6.15,G4&gt;=0.432,F4&gt;=2.5,A4&gt;=5.9,A4&gt;=5.45),5.66,IF(AND(D4&gt;=2.45,G4&lt;0.774,B4&gt;=2.95,A4&gt;=6.15,G4&gt;=0.432,F4&gt;=2.5,A4&gt;=5.9,A4&gt;=5.45),6,IF(AND(G4&gt;=0.301,G4&lt;0.312,D4&gt;=1.7,G4&gt;=0.093,D4&lt;2.4,G4&lt;0.432,F4&gt;=2.5,A4&gt;=5.9,A4&gt;=5.45),5.1,IF(AND(A4&lt;6.45,G4&lt;0.301,G4&lt;0.312,D4&gt;=1.7,G4&gt;=0.093,D4&lt;2.4,G4&lt;0.432,F4&gt;=2.5,A4&gt;=5.9,A4&gt;=5.45),5.3,IF(AND(A4&gt;=6.45,G4&lt;0.301,G4&lt;0.312,D4&gt;=1.7,G4&gt;=0.093,D4&lt;2.4,G4&lt;0.432,F4&gt;=2.5,A4&gt;=5.9,A4&gt;=5.45),5.2,"shouldnthappen"))))))))))))))))))))))))))))))))))))</f>
        <v>1.6</v>
      </c>
      <c r="Y4" s="1" t="n">
        <f aca="false">IF(AND(H4&lt;6.51,F4&lt;1.5),1.8,IF(AND(H4&gt;=16.674,F4&gt;=1.5),6.533,IF(AND(D4&gt;=0.45,H4&gt;=6.51,F4&lt;1.5),1.667,IF(AND(H4&gt;=13.805,G4&lt;0.154,H4&lt;16.674,F4&gt;=1.5),6.7,IF(AND(D4&lt;0.15,A4&lt;5.05,D4&lt;0.45,H4&gt;=6.51,F4&lt;1.5),1.4,IF(AND(H4&gt;=13.586,A4&gt;=5.05,D4&lt;0.45,H4&gt;=6.51,F4&lt;1.5),1.3,IF(AND(F4&lt;2.5,H4&lt;13.805,G4&lt;0.154,H4&lt;16.674,F4&gt;=1.5),4.6,IF(AND(H4&lt;8.929,D4&lt;1.35,G4&gt;=0.154,H4&lt;16.674,F4&gt;=1.5),3.64,IF(AND(G4&lt;0.05,H4&lt;13.586,A4&gt;=5.05,D4&lt;0.45,H4&gt;=6.51,F4&lt;1.5),1.4,IF(AND(G4&gt;=0.107,F4&gt;=2.5,H4&lt;13.805,G4&lt;0.154,H4&lt;16.674,F4&gt;=1.5),5.3,IF(AND(B4&gt;=2.75,H4&gt;=8.929,D4&lt;1.35,G4&gt;=0.154,H4&lt;16.674,F4&gt;=1.5),4.433,IF(AND(D4&gt;=1.55,F4&lt;2.5,D4&gt;=1.35,G4&gt;=0.154,H4&lt;16.674,F4&gt;=1.5),4.975,IF(AND(H4&lt;6.93,F4&gt;=2.5,D4&gt;=1.35,G4&gt;=0.154,H4&lt;16.674,F4&gt;=1.5),4.5,IF(AND(H4&lt;12.675,G4&lt;0.217,D4&gt;=0.15,A4&lt;5.05,D4&lt;0.45,H4&gt;=6.51,F4&lt;1.5),1.4,IF(AND(H4&gt;=12.675,G4&lt;0.217,D4&gt;=0.15,A4&lt;5.05,D4&lt;0.45,H4&gt;=6.51,F4&lt;1.5),1.5,IF(AND(A4&lt;4.65,G4&gt;=0.217,D4&gt;=0.15,A4&lt;5.05,D4&lt;0.45,H4&gt;=6.51,F4&lt;1.5),1.35,IF(AND(D4&lt;0.25,G4&gt;=0.05,H4&lt;13.586,A4&gt;=5.05,D4&lt;0.45,H4&gt;=6.51,F4&lt;1.5),1.467,IF(AND(D4&gt;=0.25,G4&gt;=0.05,H4&lt;13.586,A4&gt;=5.05,D4&lt;0.45,H4&gt;=6.51,F4&lt;1.5),1.5,IF(AND(H4&lt;9.15,G4&lt;0.107,F4&gt;=2.5,H4&lt;13.805,G4&lt;0.154,H4&lt;16.674,F4&gt;=1.5),5.7,IF(AND(H4&gt;=9.15,G4&lt;0.107,F4&gt;=2.5,H4&lt;13.805,G4&lt;0.154,H4&lt;16.674,F4&gt;=1.5),5.6,IF(AND(G4&lt;0.404,B4&lt;2.75,H4&gt;=8.929,D4&lt;1.35,G4&gt;=0.154,H4&lt;16.674,F4&gt;=1.5),4.15,IF(AND(G4&gt;=0.404,B4&lt;2.75,H4&gt;=8.929,D4&lt;1.35,G4&gt;=0.154,H4&lt;16.674,F4&gt;=1.5),3.9,IF(AND(A4&gt;=6.75,D4&lt;1.55,F4&lt;2.5,D4&gt;=1.35,G4&gt;=0.154,H4&lt;16.674,F4&gt;=1.5),4.82,IF(AND(D4&lt;0.25,A4&gt;=4.65,G4&gt;=0.217,D4&gt;=0.15,A4&lt;5.05,D4&lt;0.45,H4&gt;=6.51,F4&lt;1.5),1.325,IF(AND(D4&gt;=0.25,A4&gt;=4.65,G4&gt;=0.217,D4&gt;=0.15,A4&lt;5.05,D4&lt;0.45,H4&gt;=6.51,F4&lt;1.5),1.3,IF(AND(A4&lt;6.55,A4&lt;6.75,D4&lt;1.55,F4&lt;2.5,D4&gt;=1.35,G4&gt;=0.154,H4&lt;16.674,F4&gt;=1.5),4.575,IF(AND(A4&gt;=6.55,A4&lt;6.75,D4&lt;1.55,F4&lt;2.5,D4&gt;=1.35,G4&gt;=0.154,H4&lt;16.674,F4&gt;=1.5),4.4,IF(AND(B4&lt;2.9,D4&lt;2.05,H4&gt;=6.93,F4&gt;=2.5,D4&gt;=1.35,G4&gt;=0.154,H4&lt;16.674,F4&gt;=1.5),5.05,IF(AND(H4&lt;8.884,D4&gt;=2.05,H4&gt;=6.93,F4&gt;=2.5,D4&gt;=1.35,G4&gt;=0.154,H4&lt;16.674,F4&gt;=1.5),5.1,IF(AND(H4&lt;13.711,B4&gt;=2.9,D4&lt;2.05,H4&gt;=6.93,F4&gt;=2.5,D4&gt;=1.35,G4&gt;=0.154,H4&lt;16.674,F4&gt;=1.5),5,IF(AND(H4&gt;=13.711,B4&gt;=2.9,D4&lt;2.05,H4&gt;=6.93,F4&gt;=2.5,D4&gt;=1.35,G4&gt;=0.154,H4&lt;16.674,F4&gt;=1.5),5.8,IF(AND(B4&lt;3.15,H4&gt;=8.884,D4&gt;=2.05,H4&gt;=6.93,F4&gt;=2.5,D4&gt;=1.35,G4&gt;=0.154,H4&lt;16.674,F4&gt;=1.5),5.56,IF(AND(B4&gt;=3.15,H4&gt;=8.884,D4&gt;=2.05,H4&gt;=6.93,F4&gt;=2.5,D4&gt;=1.35,G4&gt;=0.154,H4&lt;16.674,F4&gt;=1.5),5.9,"shouldnthappen")))))))))))))))))))))))))))))))))</f>
        <v>1.4</v>
      </c>
      <c r="Z4" s="1" t="n">
        <f aca="false">IF(AND(F4&gt;=2,B4&gt;=3.35),5.6,IF(AND(A4&lt;6.65,H4&gt;=15.076,B4&lt;3.35),4.8,IF(AND(A4&gt;=6.65,H4&gt;=15.076,B4&lt;3.35),6.15,IF(AND(H4&lt;6.542,F4&lt;2,B4&gt;=3.35),1.767,IF(AND(G4&gt;=0.653,D4&lt;0.75,H4&lt;15.076,B4&lt;3.35),1.55,IF(AND(D4&lt;0.15,G4&lt;0.653,D4&lt;0.75,H4&lt;15.076,B4&lt;3.35),1.1,IF(AND(G4&lt;0.356,A4&lt;5.05,H4&gt;=6.542,F4&lt;2,B4&gt;=3.35),1.4,IF(AND(G4&gt;=0.356,A4&lt;5.05,H4&gt;=6.542,F4&lt;2,B4&gt;=3.35),1.3,IF(AND(G4&gt;=0.566,A4&gt;=5.05,H4&gt;=6.542,F4&lt;2,B4&gt;=3.35),1.6,IF(AND(B4&gt;=3.1,D4&gt;=0.15,G4&lt;0.653,D4&lt;0.75,H4&lt;15.076,B4&lt;3.35),1.367,IF(AND(B4&gt;=2.65,D4&lt;1.45,B4&lt;2.75,D4&gt;=0.75,H4&lt;15.076,B4&lt;3.35),3.96,IF(AND(G4&lt;0.352,D4&gt;=1.45,B4&lt;2.75,D4&gt;=0.75,H4&lt;15.076,B4&lt;3.35),4.5,IF(AND(D4&gt;=1.35,A4&lt;6.2,B4&gt;=2.75,D4&gt;=0.75,H4&lt;15.076,B4&lt;3.35),4.733,IF(AND(A4&lt;4.7,B4&lt;3.1,D4&gt;=0.15,G4&lt;0.653,D4&lt;0.75,H4&lt;15.076,B4&lt;3.35),1.36,IF(AND(A4&gt;=4.7,B4&lt;3.1,D4&gt;=0.15,G4&lt;0.653,D4&lt;0.75,H4&lt;15.076,B4&lt;3.35),1.6,IF(AND(A4&lt;5.2,B4&lt;2.65,D4&lt;1.45,B4&lt;2.75,D4&gt;=0.75,H4&lt;15.076,B4&lt;3.35),3.3,IF(AND(A4&lt;6.5,G4&gt;=0.352,D4&gt;=1.45,B4&lt;2.75,D4&gt;=0.75,H4&lt;15.076,B4&lt;3.35),5,IF(AND(A4&gt;=6.5,G4&gt;=0.352,D4&gt;=1.45,B4&lt;2.75,D4&gt;=0.75,H4&lt;15.076,B4&lt;3.35),5.8,IF(AND(H4&lt;8.486,D4&lt;1.35,A4&lt;6.2,B4&gt;=2.75,D4&gt;=0.75,H4&lt;15.076,B4&lt;3.35),3.975,IF(AND(G4&lt;0.187,F4&lt;2.5,A4&gt;=6.2,B4&gt;=2.75,D4&gt;=0.75,H4&lt;15.076,B4&lt;3.35),5,IF(AND(G4&gt;=0.187,F4&lt;2.5,A4&gt;=6.2,B4&gt;=2.75,D4&gt;=0.75,H4&lt;15.076,B4&lt;3.35),4.525,IF(AND(A4&gt;=7.25,F4&gt;=2.5,A4&gt;=6.2,B4&gt;=2.75,D4&gt;=0.75,H4&lt;15.076,B4&lt;3.35),6.5,IF(AND(G4&lt;0.185,B4&lt;3.6,G4&lt;0.566,A4&gt;=5.05,H4&gt;=6.542,F4&lt;2,B4&gt;=3.35),1.45,IF(AND(G4&gt;=0.185,B4&lt;3.6,G4&lt;0.566,A4&gt;=5.05,H4&gt;=6.542,F4&lt;2,B4&gt;=3.35),1.34,IF(AND(G4&lt;0.13,B4&gt;=3.6,G4&lt;0.566,A4&gt;=5.05,H4&gt;=6.542,F4&lt;2,B4&gt;=3.35),1.45,IF(AND(G4&gt;=0.13,B4&gt;=3.6,G4&lt;0.566,A4&gt;=5.05,H4&gt;=6.542,F4&lt;2,B4&gt;=3.35),1.5,IF(AND(D4&lt;1.05,A4&gt;=5.2,B4&lt;2.65,D4&lt;1.45,B4&lt;2.75,D4&gt;=0.75,H4&lt;15.076,B4&lt;3.35),3.5,IF(AND(D4&gt;=1.05,A4&gt;=5.2,B4&lt;2.65,D4&lt;1.45,B4&lt;2.75,D4&gt;=0.75,H4&lt;15.076,B4&lt;3.35),3.94,IF(AND(H4&lt;10.983,H4&gt;=8.486,D4&lt;1.35,A4&lt;6.2,B4&gt;=2.75,D4&gt;=0.75,H4&lt;15.076,B4&lt;3.35),4.38,IF(AND(H4&gt;=10.983,H4&gt;=8.486,D4&lt;1.35,A4&lt;6.2,B4&gt;=2.75,D4&gt;=0.75,H4&lt;15.076,B4&lt;3.35),4.1,IF(AND(B4&gt;=3.25,A4&lt;7.25,F4&gt;=2.5,A4&gt;=6.2,B4&gt;=2.75,D4&gt;=0.75,H4&lt;15.076,B4&lt;3.35),5.7,IF(AND(B4&lt;2.95,B4&lt;3.25,A4&lt;7.25,F4&gt;=2.5,A4&gt;=6.2,B4&gt;=2.75,D4&gt;=0.75,H4&lt;15.076,B4&lt;3.35),5.6,IF(AND(H4&gt;=13.711,B4&gt;=2.95,B4&lt;3.25,A4&lt;7.25,F4&gt;=2.5,A4&gt;=6.2,B4&gt;=2.75,D4&gt;=0.75,H4&lt;15.076,B4&lt;3.35),5.8,IF(AND(A4&gt;=6.8,H4&lt;13.711,B4&gt;=2.95,B4&lt;3.25,A4&lt;7.25,F4&gt;=2.5,A4&gt;=6.2,B4&gt;=2.75,D4&gt;=0.75,H4&lt;15.076,B4&lt;3.35),5.1,IF(AND(H4&lt;12.921,A4&lt;6.8,H4&lt;13.711,B4&gt;=2.95,B4&lt;3.25,A4&lt;7.25,F4&gt;=2.5,A4&gt;=6.2,B4&gt;=2.75,D4&gt;=0.75,H4&lt;15.076,B4&lt;3.35),5.34,IF(AND(H4&gt;=12.921,A4&lt;6.8,H4&lt;13.711,B4&gt;=2.95,B4&lt;3.25,A4&lt;7.25,F4&gt;=2.5,A4&gt;=6.2,B4&gt;=2.75,D4&gt;=0.75,H4&lt;15.076,B4&lt;3.35),5.133,"shouldnthappen"))))))))))))))))))))))))))))))))))))</f>
        <v>1.6</v>
      </c>
      <c r="AA4" s="1" t="n">
        <f aca="false">IF(AND(D4&gt;=0.45,A4&lt;5.05,D4&lt;0.8),1.6,IF(AND(D4&gt;=0.45,A4&gt;=5.05,D4&lt;0.8),1.7,IF(AND(H4&gt;=16.244,F4&gt;=2.5,D4&gt;=0.8),6.533,IF(AND(A4&lt;4.35,D4&lt;0.45,A4&lt;5.05,D4&lt;0.8),1.1,IF(AND(H4&gt;=14.877,D4&lt;0.45,A4&gt;=5.05,D4&lt;0.8),1.3,IF(AND(D4&gt;=1.4,A4&lt;5.65,F4&lt;2.5,D4&gt;=0.8),4.5,IF(AND(A4&gt;=7.25,H4&lt;16.244,F4&gt;=2.5,D4&gt;=0.8),6.5,IF(AND(A4&gt;=4.75,A4&gt;=4.35,D4&lt;0.45,A4&lt;5.05,D4&lt;0.8),1.35,IF(AND(A4&lt;5.3,D4&lt;1.4,A4&lt;5.65,F4&lt;2.5,D4&gt;=0.8),3.1,IF(AND(A4&gt;=6.8,A4&gt;=6.55,A4&gt;=5.65,F4&lt;2.5,D4&gt;=0.8),4.9,IF(AND(H4&lt;5.767,A4&lt;7.25,H4&lt;16.244,F4&gt;=2.5,D4&gt;=0.8),4.5,IF(AND(G4&gt;=0.522,A4&lt;4.75,A4&gt;=4.35,D4&lt;0.45,A4&lt;5.05,D4&lt;0.8),1.2,IF(AND(G4&gt;=0.948,D4&lt;0.35,H4&lt;14.877,D4&lt;0.45,A4&gt;=5.05,D4&lt;0.8),1.7,IF(AND(H4&lt;13.089,D4&gt;=0.35,H4&lt;14.877,D4&lt;0.45,A4&gt;=5.05,D4&lt;0.8),1.5,IF(AND(H4&gt;=13.089,D4&gt;=0.35,H4&lt;14.877,D4&lt;0.45,A4&gt;=5.05,D4&lt;0.8),1.3,IF(AND(B4&gt;=2.95,A4&gt;=5.3,D4&lt;1.4,A4&lt;5.65,F4&lt;2.5,D4&gt;=0.8),4.1,IF(AND(H4&lt;9.181,A4&lt;6.05,A4&lt;6.55,A4&gt;=5.65,F4&lt;2.5,D4&gt;=0.8),5.1,IF(AND(H4&gt;=9.181,A4&lt;6.05,A4&lt;6.55,A4&gt;=5.65,F4&lt;2.5,D4&gt;=0.8),4.3,IF(AND(G4&gt;=0.867,A4&gt;=6.05,A4&lt;6.55,A4&gt;=5.65,F4&lt;2.5,D4&gt;=0.8),4.9,IF(AND(B4&lt;3.05,A4&lt;6.8,A4&gt;=6.55,A4&gt;=5.65,F4&lt;2.5,D4&gt;=0.8),5,IF(AND(B4&gt;=3.05,A4&lt;6.8,A4&gt;=6.55,A4&gt;=5.65,F4&lt;2.5,D4&gt;=0.8),4.55,IF(AND(H4&gt;=14.144,G4&lt;0.522,A4&lt;4.75,A4&gt;=4.35,D4&lt;0.45,A4&lt;5.05,D4&lt;0.8),1.3,IF(AND(B4&lt;2.7,B4&lt;2.95,A4&gt;=5.3,D4&lt;1.4,A4&lt;5.65,F4&lt;2.5,D4&gt;=0.8),3.78,IF(AND(B4&gt;=2.7,B4&lt;2.95,A4&gt;=5.3,D4&lt;1.4,A4&lt;5.65,F4&lt;2.5,D4&gt;=0.8),3.6,IF(AND(G4&lt;0.638,G4&lt;0.867,A4&gt;=6.05,A4&lt;6.55,A4&gt;=5.65,F4&lt;2.5,D4&gt;=0.8),4.433,IF(AND(G4&gt;=0.638,G4&lt;0.867,A4&gt;=6.05,A4&lt;6.55,A4&gt;=5.65,F4&lt;2.5,D4&gt;=0.8),4,IF(AND(A4&lt;6.35,H4&lt;11.146,H4&gt;=5.767,A4&lt;7.25,H4&lt;16.244,F4&gt;=2.5,D4&gt;=0.8),5.1,IF(AND(A4&lt;4.5,H4&lt;14.144,G4&lt;0.522,A4&lt;4.75,A4&gt;=4.35,D4&lt;0.45,A4&lt;5.05,D4&lt;0.8),1.35,IF(AND(A4&gt;=4.5,H4&lt;14.144,G4&lt;0.522,A4&lt;4.75,A4&gt;=4.35,D4&lt;0.45,A4&lt;5.05,D4&lt;0.8),1.4,IF(AND(A4&lt;5.15,B4&lt;3.75,G4&lt;0.948,D4&lt;0.35,H4&lt;14.877,D4&lt;0.45,A4&gt;=5.05,D4&lt;0.8),1.4,IF(AND(A4&gt;=5.15,B4&lt;3.75,G4&lt;0.948,D4&lt;0.35,H4&lt;14.877,D4&lt;0.45,A4&gt;=5.05,D4&lt;0.8),1.5,IF(AND(G4&lt;0.112,B4&gt;=3.75,G4&lt;0.948,D4&lt;0.35,H4&lt;14.877,D4&lt;0.45,A4&gt;=5.05,D4&lt;0.8),1.5,IF(AND(G4&gt;=0.112,B4&gt;=3.75,G4&lt;0.948,D4&lt;0.35,H4&lt;14.877,D4&lt;0.45,A4&gt;=5.05,D4&lt;0.8),1.6,IF(AND(G4&lt;0.075,A4&gt;=6.35,H4&lt;11.146,H4&gt;=5.767,A4&lt;7.25,H4&lt;16.244,F4&gt;=2.5,D4&gt;=0.8),5.5,IF(AND(G4&gt;=0.075,A4&gt;=6.35,H4&lt;11.146,H4&gt;=5.767,A4&lt;7.25,H4&lt;16.244,F4&gt;=2.5,D4&gt;=0.8),5.24,IF(AND(B4&lt;2.95,D4&lt;1.9,H4&gt;=11.146,H4&gt;=5.767,A4&lt;7.25,H4&lt;16.244,F4&gt;=2.5,D4&gt;=0.8),5.65,IF(AND(B4&gt;=2.95,D4&lt;1.9,H4&gt;=11.146,H4&gt;=5.767,A4&lt;7.25,H4&lt;16.244,F4&gt;=2.5,D4&gt;=0.8),5.8,IF(AND(H4&lt;13.42,D4&gt;=1.9,H4&gt;=11.146,H4&gt;=5.767,A4&lt;7.25,H4&lt;16.244,F4&gt;=2.5,D4&gt;=0.8),5.6,IF(AND(H4&gt;=13.42,D4&gt;=1.9,H4&gt;=11.146,H4&gt;=5.767,A4&lt;7.25,H4&lt;16.244,F4&gt;=2.5,D4&gt;=0.8),5.34,"shouldnthappen")))))))))))))))))))))))))))))))))))))))</f>
        <v>1.35</v>
      </c>
      <c r="AB4" s="1" t="n">
        <f aca="false">IF(AND(D4&gt;=0.35,F4&lt;1.5),1.5,IF(AND(F4&lt;2.5,D4&gt;=1.55,F4&gt;=1.5),4.85,IF(AND(H4&lt;8.308,D4&lt;0.15,D4&lt;0.35,F4&lt;1.5),1.5,IF(AND(H4&gt;=8.308,D4&lt;0.15,D4&lt;0.35,F4&lt;1.5),1.4,IF(AND(H4&lt;5.523,D4&gt;=0.15,D4&lt;0.35,F4&lt;1.5),1,IF(AND(G4&lt;0.572,H4&lt;10.688,D4&lt;1.55,F4&gt;=1.5),3.75,IF(AND(B4&gt;=3.5,F4&gt;=2.5,D4&gt;=1.55,F4&gt;=1.5),6.3,IF(AND(A4&gt;=5.65,G4&gt;=0.572,H4&lt;10.688,D4&lt;1.55,F4&gt;=1.5),4.45,IF(AND(B4&gt;=2.85,A4&lt;6.15,H4&gt;=10.688,D4&lt;1.55,F4&gt;=1.5),4.35,IF(AND(H4&gt;=16.284,B4&lt;3.5,F4&gt;=2.5,D4&gt;=1.55,F4&gt;=1.5),6.6,IF(AND(G4&gt;=0.241,G4&lt;0.338,H4&gt;=5.523,D4&gt;=0.15,D4&lt;0.35,F4&lt;1.5),1.25,IF(AND(A4&lt;5.05,G4&gt;=0.338,H4&gt;=5.523,D4&gt;=0.15,D4&lt;0.35,F4&lt;1.5),1.35,IF(AND(B4&lt;2.7,A4&lt;5.65,G4&gt;=0.572,H4&lt;10.688,D4&lt;1.55,F4&gt;=1.5),4,IF(AND(B4&gt;=2.7,A4&lt;5.65,G4&gt;=0.572,H4&lt;10.688,D4&lt;1.55,F4&gt;=1.5),3.6,IF(AND(B4&lt;2.45,B4&lt;2.85,A4&lt;6.15,H4&gt;=10.688,D4&lt;1.55,F4&gt;=1.5),3.7,IF(AND(A4&lt;6.25,B4&lt;2.85,A4&gt;=6.15,H4&gt;=10.688,D4&lt;1.55,F4&gt;=1.5),4.5,IF(AND(A4&gt;=6.25,B4&lt;2.85,A4&gt;=6.15,H4&gt;=10.688,D4&lt;1.55,F4&gt;=1.5),4.86,IF(AND(D4&gt;=1.45,B4&gt;=2.85,A4&gt;=6.15,H4&gt;=10.688,D4&lt;1.55,F4&gt;=1.5),4.8,IF(AND(H4&lt;8.202,H4&lt;16.284,B4&lt;3.5,F4&gt;=2.5,D4&gt;=1.55,F4&gt;=1.5),5.7,IF(AND(A4&gt;=5.1,G4&lt;0.241,G4&lt;0.338,H4&gt;=5.523,D4&gt;=0.15,D4&lt;0.35,F4&lt;1.5),1.5,IF(AND(B4&gt;=3.75,A4&gt;=5.05,G4&gt;=0.338,H4&gt;=5.523,D4&gt;=0.15,D4&lt;0.35,F4&lt;1.5),1.6,IF(AND(A4&lt;5.7,B4&gt;=2.45,B4&lt;2.85,A4&lt;6.15,H4&gt;=10.688,D4&lt;1.55,F4&gt;=1.5),3.9,IF(AND(A4&gt;=5.7,B4&gt;=2.45,B4&lt;2.85,A4&lt;6.15,H4&gt;=10.688,D4&lt;1.55,F4&gt;=1.5),4.02,IF(AND(H4&lt;13.654,D4&lt;1.45,B4&gt;=2.85,A4&gt;=6.15,H4&gt;=10.688,D4&lt;1.55,F4&gt;=1.5),4.333,IF(AND(H4&gt;=13.654,D4&lt;1.45,B4&gt;=2.85,A4&gt;=6.15,H4&gt;=10.688,D4&lt;1.55,F4&gt;=1.5),4.54,IF(AND(A4&lt;6.15,H4&gt;=8.202,H4&lt;16.284,B4&lt;3.5,F4&gt;=2.5,D4&gt;=1.55,F4&gt;=1.5),5,IF(AND(H4&lt;13.924,A4&lt;5.1,G4&lt;0.241,G4&lt;0.338,H4&gt;=5.523,D4&gt;=0.15,D4&lt;0.35,F4&lt;1.5),1.4,IF(AND(H4&gt;=13.924,A4&lt;5.1,G4&lt;0.241,G4&lt;0.338,H4&gt;=5.523,D4&gt;=0.15,D4&lt;0.35,F4&lt;1.5),1.5,IF(AND(D4&lt;0.25,B4&lt;3.75,A4&gt;=5.05,G4&gt;=0.338,H4&gt;=5.523,D4&gt;=0.15,D4&lt;0.35,F4&lt;1.5),1.5,IF(AND(D4&gt;=0.25,B4&lt;3.75,A4&gt;=5.05,G4&gt;=0.338,H4&gt;=5.523,D4&gt;=0.15,D4&lt;0.35,F4&lt;1.5),1.4,IF(AND(H4&lt;8.884,B4&gt;=3.05,A4&gt;=6.15,H4&gt;=8.202,H4&lt;16.284,B4&lt;3.5,F4&gt;=2.5,D4&gt;=1.55,F4&gt;=1.5),5.1,IF(AND(A4&lt;6.45,G4&lt;0.368,B4&lt;3.05,A4&gt;=6.15,H4&gt;=8.202,H4&lt;16.284,B4&lt;3.5,F4&gt;=2.5,D4&gt;=1.55,F4&gt;=1.5),5.525,IF(AND(A4&gt;=6.45,G4&lt;0.368,B4&lt;3.05,A4&gt;=6.15,H4&gt;=8.202,H4&lt;16.284,B4&lt;3.5,F4&gt;=2.5,D4&gt;=1.55,F4&gt;=1.5),5.35,IF(AND(D4&lt;2.25,G4&gt;=0.368,B4&lt;3.05,A4&gt;=6.15,H4&gt;=8.202,H4&lt;16.284,B4&lt;3.5,F4&gt;=2.5,D4&gt;=1.55,F4&gt;=1.5),5.8,IF(AND(D4&gt;=2.25,G4&gt;=0.368,B4&lt;3.05,A4&gt;=6.15,H4&gt;=8.202,H4&lt;16.284,B4&lt;3.5,F4&gt;=2.5,D4&gt;=1.55,F4&gt;=1.5),5.2,IF(AND(H4&lt;10.257,H4&gt;=8.884,B4&gt;=3.05,A4&gt;=6.15,H4&gt;=8.202,H4&lt;16.284,B4&lt;3.5,F4&gt;=2.5,D4&gt;=1.55,F4&gt;=1.5),5.9,IF(AND(H4&gt;=10.257,H4&gt;=8.884,B4&gt;=3.05,A4&gt;=6.15,H4&gt;=8.202,H4&lt;16.284,B4&lt;3.5,F4&gt;=2.5,D4&gt;=1.55,F4&gt;=1.5),5.48,"shouldnthappen")))))))))))))))))))))))))))))))))))))</f>
        <v>1.4</v>
      </c>
      <c r="AC4" s="1" t="n">
        <f aca="false">IF(AND(H4&lt;5.748,A4&lt;5.05,D4&lt;0.8),1,IF(AND(B4&lt;3.35,A4&gt;=5.05,D4&lt;0.8),1.7,IF(AND(A4&lt;5.85,G4&lt;0.154,D4&gt;=0.8),4.5,IF(AND(D4&gt;=0.45,H4&gt;=5.748,A4&lt;5.05,D4&lt;0.8),1.6,IF(AND(G4&gt;=0.934,B4&gt;=3.35,A4&gt;=5.05,D4&lt;0.8),1.7,IF(AND(D4&lt;2.1,A4&gt;=5.85,G4&lt;0.154,D4&gt;=0.8),6.15,IF(AND(D4&gt;=2.1,A4&gt;=5.85,G4&lt;0.154,D4&gt;=0.8),5.5,IF(AND(A4&lt;6.1,D4&gt;=1.55,G4&gt;=0.154,D4&gt;=0.8),5,IF(AND(H4&gt;=14.379,G4&lt;0.934,B4&gt;=3.35,A4&gt;=5.05,D4&lt;0.8),1.58,IF(AND(G4&lt;0.379,A4&gt;=6.1,D4&gt;=1.55,G4&gt;=0.154,D4&gt;=0.8),5.42,IF(AND(H4&lt;13.924,G4&lt;0.227,D4&lt;0.45,H4&gt;=5.748,A4&lt;5.05,D4&lt;0.8),1.4,IF(AND(H4&gt;=13.924,G4&lt;0.227,D4&lt;0.45,H4&gt;=5.748,A4&lt;5.05,D4&lt;0.8),1.5,IF(AND(B4&lt;3.1,G4&gt;=0.227,D4&lt;0.45,H4&gt;=5.748,A4&lt;5.05,D4&lt;0.8),1.1,IF(AND(G4&lt;0.13,H4&lt;14.379,G4&lt;0.934,B4&gt;=3.35,A4&gt;=5.05,D4&lt;0.8),1.4,IF(AND(D4&lt;1.05,A4&lt;5.65,D4&lt;1.35,D4&lt;1.55,G4&gt;=0.154,D4&gt;=0.8),3.7,IF(AND(D4&lt;1.25,A4&gt;=5.65,D4&lt;1.35,D4&lt;1.55,G4&gt;=0.154,D4&gt;=0.8),4.06,IF(AND(D4&gt;=1.25,A4&gt;=5.65,D4&lt;1.35,D4&lt;1.55,G4&gt;=0.154,D4&gt;=0.8),4.425,IF(AND(H4&lt;13.654,D4&lt;1.45,D4&gt;=1.35,D4&lt;1.55,G4&gt;=0.154,D4&gt;=0.8),4.275,IF(AND(G4&lt;0.259,D4&gt;=1.45,D4&gt;=1.35,D4&lt;1.55,G4&gt;=0.154,D4&gt;=0.8),5.1,IF(AND(B4&lt;2.95,G4&gt;=0.379,A4&gt;=6.1,D4&gt;=1.55,G4&gt;=0.154,D4&gt;=0.8),6.3,IF(AND(B4&lt;3.25,B4&gt;=3.1,G4&gt;=0.227,D4&lt;0.45,H4&gt;=5.748,A4&lt;5.05,D4&lt;0.8),1.3,IF(AND(B4&gt;=3.25,B4&gt;=3.1,G4&gt;=0.227,D4&lt;0.45,H4&gt;=5.748,A4&lt;5.05,D4&lt;0.8),1.4,IF(AND(H4&gt;=13.372,G4&gt;=0.13,H4&lt;14.379,G4&lt;0.934,B4&gt;=3.35,A4&gt;=5.05,D4&lt;0.8),1.4,IF(AND(H4&lt;6.69,D4&gt;=1.05,A4&lt;5.65,D4&lt;1.35,D4&lt;1.55,G4&gt;=0.154,D4&gt;=0.8),4.033,IF(AND(H4&gt;=6.69,D4&gt;=1.05,A4&lt;5.65,D4&lt;1.35,D4&lt;1.55,G4&gt;=0.154,D4&gt;=0.8),3.88,IF(AND(B4&lt;2.85,H4&gt;=13.654,D4&lt;1.45,D4&gt;=1.35,D4&lt;1.55,G4&gt;=0.154,D4&gt;=0.8),4.8,IF(AND(B4&gt;=2.85,H4&gt;=13.654,D4&lt;1.45,D4&gt;=1.35,D4&lt;1.55,G4&gt;=0.154,D4&gt;=0.8),4.7,IF(AND(H4&lt;11.681,G4&gt;=0.259,D4&gt;=1.45,D4&gt;=1.35,D4&lt;1.55,G4&gt;=0.154,D4&gt;=0.8),4.85,IF(AND(H4&gt;=11.681,G4&gt;=0.259,D4&gt;=1.45,D4&gt;=1.35,D4&lt;1.55,G4&gt;=0.154,D4&gt;=0.8),4.633,IF(AND(A4&lt;6.25,B4&gt;=2.95,G4&gt;=0.379,A4&gt;=6.1,D4&gt;=1.55,G4&gt;=0.154,D4&gt;=0.8),5.4,IF(AND(D4&lt;0.3,H4&lt;13.372,G4&gt;=0.13,H4&lt;14.379,G4&lt;0.934,B4&gt;=3.35,A4&gt;=5.05,D4&lt;0.8),1.475,IF(AND(D4&gt;=0.3,H4&lt;13.372,G4&gt;=0.13,H4&lt;14.379,G4&lt;0.934,B4&gt;=3.35,A4&gt;=5.05,D4&lt;0.8),1.5,IF(AND(B4&lt;3.15,A4&gt;=6.25,B4&gt;=2.95,G4&gt;=0.379,A4&gt;=6.1,D4&gt;=1.55,G4&gt;=0.154,D4&gt;=0.8),5.7,IF(AND(B4&gt;=3.15,A4&gt;=6.25,B4&gt;=2.95,G4&gt;=0.379,A4&gt;=6.1,D4&gt;=1.55,G4&gt;=0.154,D4&gt;=0.8),5.933,"shouldnthappen"))))))))))))))))))))))))))))))))))</f>
        <v>1.4</v>
      </c>
      <c r="AD4" s="1" t="n">
        <f aca="false">IF(AND(H4&lt;6.621,A4&lt;4.95,D4&lt;0.8),1,IF(AND(H4&lt;14.144,H4&gt;=6.621,A4&lt;4.95,D4&lt;0.8),1.4,IF(AND(H4&gt;=14.144,H4&gt;=6.621,A4&lt;4.95,D4&lt;0.8),1.3,IF(AND(G4&lt;0.13,B4&gt;=3.85,A4&gt;=4.95,D4&lt;0.8),1.3,IF(AND(G4&gt;=0.13,B4&gt;=3.85,A4&gt;=4.95,D4&lt;0.8),1.425,IF(AND(A4&gt;=6.05,B4&lt;2.75,D4&lt;1.55,D4&gt;=0.8),4.9,IF(AND(A4&gt;=7.3,G4&lt;0.119,D4&gt;=1.55,D4&gt;=0.8),6.7,IF(AND(H4&lt;6.555,D4&lt;0.25,B4&lt;3.85,A4&gt;=4.95,D4&lt;0.8),1.7,IF(AND(B4&lt;3.4,D4&gt;=0.25,B4&lt;3.85,A4&gt;=4.95,D4&lt;0.8),1.7,IF(AND(B4&gt;=3.4,D4&gt;=0.25,B4&lt;3.85,A4&gt;=4.95,D4&lt;0.8),1.6,IF(AND(A4&lt;5.05,A4&lt;6.05,B4&lt;2.75,D4&lt;1.55,D4&gt;=0.8),3.3,IF(AND(B4&lt;2.85,D4&lt;1.35,B4&gt;=2.75,D4&lt;1.55,D4&gt;=0.8),4.5,IF(AND(H4&lt;12.206,D4&gt;=1.35,B4&gt;=2.75,D4&lt;1.55,D4&gt;=0.8),4.7,IF(AND(H4&gt;=12.206,D4&gt;=1.35,B4&gt;=2.75,D4&lt;1.55,D4&gt;=0.8),4.52,IF(AND(G4&lt;0.024,A4&lt;7.3,G4&lt;0.119,D4&gt;=1.55,D4&gt;=0.8),5.7,IF(AND(G4&gt;=0.024,A4&lt;7.3,G4&lt;0.119,D4&gt;=1.55,D4&gt;=0.8),5.6,IF(AND(F4&lt;2.5,G4&lt;0.417,G4&gt;=0.119,D4&gt;=1.55,D4&gt;=0.8),5.05,IF(AND(B4&lt;3.15,H4&gt;=6.555,D4&lt;0.25,B4&lt;3.85,A4&gt;=4.95,D4&lt;0.8),1.6,IF(AND(G4&lt;0.356,A4&gt;=5.05,A4&lt;6.05,B4&lt;2.75,D4&lt;1.55,D4&gt;=0.8),4.12,IF(AND(A4&lt;5.65,B4&gt;=2.85,D4&lt;1.35,B4&gt;=2.75,D4&lt;1.55,D4&gt;=0.8),3.6,IF(AND(B4&lt;3.15,F4&gt;=2.5,G4&lt;0.417,G4&gt;=0.119,D4&gt;=1.55,D4&gt;=0.8),5.18,IF(AND(B4&gt;=3.15,F4&gt;=2.5,G4&lt;0.417,G4&gt;=0.119,D4&gt;=1.55,D4&gt;=0.8),5.3,IF(AND(D4&lt;1.7,A4&lt;6.95,G4&gt;=0.417,G4&gt;=0.119,D4&gt;=1.55,D4&gt;=0.8),4.7,IF(AND(A4&lt;7.25,A4&gt;=6.95,G4&gt;=0.417,G4&gt;=0.119,D4&gt;=1.55,D4&gt;=0.8),5.8,IF(AND(A4&gt;=7.25,A4&gt;=6.95,G4&gt;=0.417,G4&gt;=0.119,D4&gt;=1.55,D4&gt;=0.8),6.333,IF(AND(H4&lt;8.594,B4&gt;=3.15,H4&gt;=6.555,D4&lt;0.25,B4&lt;3.85,A4&gt;=4.95,D4&lt;0.8),1.4,IF(AND(H4&gt;=8.594,B4&gt;=3.15,H4&gt;=6.555,D4&lt;0.25,B4&lt;3.85,A4&gt;=4.95,D4&lt;0.8),1.5,IF(AND(H4&gt;=11.218,G4&gt;=0.356,A4&gt;=5.05,A4&lt;6.05,B4&lt;2.75,D4&lt;1.55,D4&gt;=0.8),3.925,IF(AND(A4&gt;=6.5,A4&gt;=5.65,B4&gt;=2.85,D4&lt;1.35,B4&gt;=2.75,D4&lt;1.55,D4&gt;=0.8),4.6,IF(AND(H4&lt;8.602,H4&lt;11.218,G4&gt;=0.356,A4&gt;=5.05,A4&lt;6.05,B4&lt;2.75,D4&lt;1.55,D4&gt;=0.8),3.95,IF(AND(H4&gt;=8.602,H4&lt;11.218,G4&gt;=0.356,A4&gt;=5.05,A4&lt;6.05,B4&lt;2.75,D4&lt;1.55,D4&gt;=0.8),3.75,IF(AND(H4&lt;10.129,A4&lt;6.5,A4&gt;=5.65,B4&gt;=2.85,D4&lt;1.35,B4&gt;=2.75,D4&lt;1.55,D4&gt;=0.8),4.2,IF(AND(H4&gt;=10.129,A4&lt;6.5,A4&gt;=5.65,B4&gt;=2.85,D4&lt;1.35,B4&gt;=2.75,D4&lt;1.55,D4&gt;=0.8),4.267,IF(AND(D4&lt;2.2,B4&lt;3.05,D4&gt;=1.7,A4&lt;6.95,G4&gt;=0.417,G4&gt;=0.119,D4&gt;=1.55,D4&gt;=0.8),5.3,IF(AND(D4&gt;=2.2,B4&lt;3.05,D4&gt;=1.7,A4&lt;6.95,G4&gt;=0.417,G4&gt;=0.119,D4&gt;=1.55,D4&gt;=0.8),5.133,IF(AND(D4&lt;2.45,B4&gt;=3.05,D4&gt;=1.7,A4&lt;6.95,G4&gt;=0.417,G4&gt;=0.119,D4&gt;=1.55,D4&gt;=0.8),5.6,IF(AND(D4&gt;=2.45,B4&gt;=3.05,D4&gt;=1.7,A4&lt;6.95,G4&gt;=0.417,G4&gt;=0.119,D4&gt;=1.55,D4&gt;=0.8),6,"shouldnthappen")))))))))))))))))))))))))))))))))))))</f>
        <v>1.4</v>
      </c>
      <c r="AE4" s="1" t="n">
        <f aca="false">IF(AND(G4&lt;0.123,D4&gt;=0.25,D4&lt;0.75),1.3,IF(AND(H4&gt;=16.774,D4&gt;=1.75,D4&gt;=0.75),6.4,IF(AND(B4&lt;3.4,A4&lt;4.8,D4&lt;0.25,D4&lt;0.75),1.22,IF(AND(B4&gt;=3.4,A4&lt;4.8,D4&lt;0.25,D4&lt;0.75),1,IF(AND(A4&gt;=5.45,A4&gt;=4.8,D4&lt;0.25,D4&lt;0.75),1.367,IF(AND(H4&gt;=10.688,D4&lt;1.35,D4&lt;1.75,D4&gt;=0.75),4.2,IF(AND(A4&lt;5.3,D4&gt;=1.35,D4&lt;1.75,D4&gt;=0.75),4.05,IF(AND(G4&gt;=0.857,H4&lt;16.774,D4&gt;=1.75,D4&gt;=0.75),5.02,IF(AND(H4&lt;6.089,A4&lt;5.45,A4&gt;=4.8,D4&lt;0.25,D4&lt;0.75),1.7,IF(AND(G4&lt;0.184,D4&lt;0.35,G4&gt;=0.123,D4&gt;=0.25,D4&lt;0.75),1.7,IF(AND(G4&gt;=0.184,D4&lt;0.35,G4&gt;=0.123,D4&gt;=0.25,D4&lt;0.75),1.48,IF(AND(A4&lt;5.25,D4&gt;=0.35,G4&gt;=0.123,D4&gt;=0.25,D4&lt;0.75),1.75,IF(AND(A4&gt;=5.25,D4&gt;=0.35,G4&gt;=0.123,D4&gt;=0.25,D4&lt;0.75),1.5,IF(AND(A4&lt;5.3,H4&lt;10.688,D4&lt;1.35,D4&lt;1.75,D4&gt;=0.75),3.15,IF(AND(H4&lt;9.474,A4&gt;=5.3,D4&gt;=1.35,D4&lt;1.75,D4&gt;=0.75),4.95,IF(AND(G4&gt;=0.779,G4&lt;0.857,H4&lt;16.774,D4&gt;=1.75,D4&gt;=0.75),6,IF(AND(G4&lt;0.05,H4&gt;=6.089,A4&lt;5.45,A4&gt;=4.8,D4&lt;0.25,D4&lt;0.75),1.4,IF(AND(H4&lt;6.69,A4&gt;=5.3,H4&lt;10.688,D4&lt;1.35,D4&lt;1.75,D4&gt;=0.75),4.033,IF(AND(H4&gt;=6.69,A4&gt;=5.3,H4&lt;10.688,D4&lt;1.35,D4&lt;1.75,D4&gt;=0.75),3.733,IF(AND(B4&lt;2.5,H4&gt;=9.474,A4&gt;=5.3,D4&gt;=1.35,D4&lt;1.75,D4&gt;=0.75),4.5,IF(AND(D4&gt;=2.45,G4&lt;0.779,G4&lt;0.857,H4&lt;16.774,D4&gt;=1.75,D4&gt;=0.75),6,IF(AND(B4&gt;=3.75,G4&gt;=0.05,H4&gt;=6.089,A4&lt;5.45,A4&gt;=4.8,D4&lt;0.25,D4&lt;0.75),1.6,IF(AND(H4&lt;13.695,B4&gt;=2.5,H4&gt;=9.474,A4&gt;=5.3,D4&gt;=1.35,D4&lt;1.75,D4&gt;=0.75),4.567,IF(AND(G4&gt;=0.654,D4&lt;2.45,G4&lt;0.779,G4&lt;0.857,H4&lt;16.774,D4&gt;=1.75,D4&gt;=0.75),4.9,IF(AND(G4&gt;=0.73,B4&lt;3.75,G4&gt;=0.05,H4&gt;=6.089,A4&lt;5.45,A4&gt;=4.8,D4&lt;0.25,D4&lt;0.75),1.4,IF(AND(A4&lt;6.65,H4&gt;=13.695,B4&gt;=2.5,H4&gt;=9.474,A4&gt;=5.3,D4&gt;=1.35,D4&lt;1.75,D4&gt;=0.75),4.4,IF(AND(A4&gt;=6.65,H4&gt;=13.695,B4&gt;=2.5,H4&gt;=9.474,A4&gt;=5.3,D4&gt;=1.35,D4&lt;1.75,D4&gt;=0.75),4.84,IF(AND(B4&lt;2.75,G4&lt;0.654,D4&lt;2.45,G4&lt;0.779,G4&lt;0.857,H4&lt;16.774,D4&gt;=1.75,D4&gt;=0.75),5.2,IF(AND(H4&lt;9.524,G4&lt;0.73,B4&lt;3.75,G4&gt;=0.05,H4&gt;=6.089,A4&lt;5.45,A4&gt;=4.8,D4&lt;0.25,D4&lt;0.75),1.5,IF(AND(H4&gt;=9.524,G4&lt;0.73,B4&lt;3.75,G4&gt;=0.05,H4&gt;=6.089,A4&lt;5.45,A4&gt;=4.8,D4&lt;0.25,D4&lt;0.75),1.4,IF(AND(H4&gt;=13.644,B4&gt;=2.75,G4&lt;0.654,D4&lt;2.45,G4&lt;0.779,G4&lt;0.857,H4&lt;16.774,D4&gt;=1.75,D4&gt;=0.75),6.033,IF(AND(A4&gt;=6.85,H4&lt;13.644,B4&gt;=2.75,G4&lt;0.654,D4&lt;2.45,G4&lt;0.779,G4&lt;0.857,H4&lt;16.774,D4&gt;=1.75,D4&gt;=0.75),5.1,IF(AND(A4&gt;=6.75,A4&lt;6.85,H4&lt;13.644,B4&gt;=2.75,G4&lt;0.654,D4&lt;2.45,G4&lt;0.779,G4&lt;0.857,H4&lt;16.774,D4&gt;=1.75,D4&gt;=0.75),5.9,IF(AND(D4&gt;=2.35,A4&lt;6.75,A4&lt;6.85,H4&lt;13.644,B4&gt;=2.75,G4&lt;0.654,D4&lt;2.45,G4&lt;0.779,G4&lt;0.857,H4&lt;16.774,D4&gt;=1.75,D4&gt;=0.75),5.6,IF(AND(H4&lt;11.146,D4&lt;2.35,A4&lt;6.75,A4&lt;6.85,H4&lt;13.644,B4&gt;=2.75,G4&lt;0.654,D4&lt;2.45,G4&lt;0.779,G4&lt;0.857,H4&lt;16.774,D4&gt;=1.75,D4&gt;=0.75),5.4,IF(AND(H4&gt;=11.146,D4&lt;2.35,A4&lt;6.75,A4&lt;6.85,H4&lt;13.644,B4&gt;=2.75,G4&lt;0.654,D4&lt;2.45,G4&lt;0.779,G4&lt;0.857,H4&lt;16.774,D4&gt;=1.75,D4&gt;=0.75),5.6,"shouldnthappen"))))))))))))))))))))))))))))))))))))</f>
        <v>1.5</v>
      </c>
      <c r="AF4" s="1" t="n">
        <f aca="false">IF(AND(A4&lt;4.5,D4&lt;0.8),1.233,IF(AND(B4&lt;3.05,A4&gt;=4.5,D4&lt;0.8),1.4,IF(AND(D4&gt;=0.45,B4&gt;=3.05,A4&gt;=4.5,D4&lt;0.8),1.667,IF(AND(D4&lt;1.05,D4&lt;1.35,A4&lt;6.25,D4&gt;=0.8),3.633,IF(AND(H4&lt;13.935,A4&gt;=7.05,A4&gt;=6.25,D4&gt;=0.8),6,IF(AND(G4&gt;=0.948,D4&lt;0.45,B4&gt;=3.05,A4&gt;=4.5,D4&lt;0.8),1.7,IF(AND(G4&lt;0.652,D4&gt;=1.05,D4&lt;1.35,A4&lt;6.25,D4&gt;=0.8),4.16,IF(AND(D4&gt;=2.15,D4&gt;=1.75,D4&gt;=1.35,A4&lt;6.25,D4&gt;=0.8),5.4,IF(AND(G4&gt;=0.912,F4&lt;2.5,A4&lt;7.05,A4&gt;=6.25,D4&gt;=0.8),4.4,IF(AND(B4&gt;=3.25,F4&gt;=2.5,A4&lt;7.05,A4&gt;=6.25,D4&gt;=0.8),5.85,IF(AND(H4&lt;17.32,H4&gt;=13.935,A4&gt;=7.05,A4&gt;=6.25,D4&gt;=0.8),6.65,IF(AND(H4&gt;=17.32,H4&gt;=13.935,A4&gt;=7.05,A4&gt;=6.25,D4&gt;=0.8),6.4,IF(AND(H4&gt;=13.547,G4&lt;0.948,D4&lt;0.45,B4&gt;=3.05,A4&gt;=4.5,D4&lt;0.8),1.38,IF(AND(B4&gt;=2.75,G4&gt;=0.652,D4&gt;=1.05,D4&lt;1.35,A4&lt;6.25,D4&gt;=0.8),3.6,IF(AND(H4&lt;9.417,G4&lt;0.404,D4&lt;1.75,D4&gt;=1.35,A4&lt;6.25,D4&gt;=0.8),4.2,IF(AND(H4&gt;=9.417,G4&lt;0.404,D4&lt;1.75,D4&gt;=1.35,A4&lt;6.25,D4&gt;=0.8),4.5,IF(AND(G4&lt;0.464,G4&gt;=0.404,D4&lt;1.75,D4&gt;=1.35,A4&lt;6.25,D4&gt;=0.8),4.5,IF(AND(G4&gt;=0.464,G4&gt;=0.404,D4&lt;1.75,D4&gt;=1.35,A4&lt;6.25,D4&gt;=0.8),4.625,IF(AND(D4&lt;1.85,D4&lt;2.15,D4&gt;=1.75,D4&gt;=1.35,A4&lt;6.25,D4&gt;=0.8),4.9,IF(AND(D4&gt;=1.85,D4&lt;2.15,D4&gt;=1.75,D4&gt;=1.35,A4&lt;6.25,D4&gt;=0.8),5.05,IF(AND(G4&lt;0.332,G4&lt;0.912,F4&lt;2.5,A4&lt;7.05,A4&gt;=6.25,D4&gt;=0.8),4.467,IF(AND(G4&gt;=0.332,G4&lt;0.912,F4&lt;2.5,A4&lt;7.05,A4&gt;=6.25,D4&gt;=0.8),4.767,IF(AND(D4&lt;0.15,H4&lt;13.547,G4&lt;0.948,D4&lt;0.45,B4&gt;=3.05,A4&gt;=4.5,D4&lt;0.8),1.5,IF(AND(D4&lt;1.15,B4&lt;2.75,G4&gt;=0.652,D4&gt;=1.05,D4&lt;1.35,A4&lt;6.25,D4&gt;=0.8),3.9,IF(AND(D4&gt;=1.15,B4&lt;2.75,G4&gt;=0.652,D4&gt;=1.05,D4&lt;1.35,A4&lt;6.25,D4&gt;=0.8),4,IF(AND(D4&gt;=2.25,B4&lt;3.15,B4&lt;3.25,F4&gt;=2.5,A4&lt;7.05,A4&gt;=6.25,D4&gt;=0.8),5.14,IF(AND(G4&lt;0.621,B4&gt;=3.15,B4&lt;3.25,F4&gt;=2.5,A4&lt;7.05,A4&gt;=6.25,D4&gt;=0.8),5.75,IF(AND(G4&gt;=0.621,B4&gt;=3.15,B4&lt;3.25,F4&gt;=2.5,A4&lt;7.05,A4&gt;=6.25,D4&gt;=0.8),5.1,IF(AND(G4&gt;=0.862,D4&gt;=0.15,H4&lt;13.547,G4&lt;0.948,D4&lt;0.45,B4&gt;=3.05,A4&gt;=4.5,D4&lt;0.8),1.5,IF(AND(A4&lt;6.35,D4&lt;2.25,B4&lt;3.15,B4&lt;3.25,F4&gt;=2.5,A4&lt;7.05,A4&gt;=6.25,D4&gt;=0.8),5.267,IF(AND(A4&gt;=6.35,D4&lt;2.25,B4&lt;3.15,B4&lt;3.25,F4&gt;=2.5,A4&lt;7.05,A4&gt;=6.25,D4&gt;=0.8),5.42,IF(AND(A4&lt;5.1,G4&lt;0.862,D4&gt;=0.15,H4&lt;13.547,G4&lt;0.948,D4&lt;0.45,B4&gt;=3.05,A4&gt;=4.5,D4&lt;0.8),1.35,IF(AND(B4&lt;3.95,A4&gt;=5.1,G4&lt;0.862,D4&gt;=0.15,H4&lt;13.547,G4&lt;0.948,D4&lt;0.45,B4&gt;=3.05,A4&gt;=4.5,D4&lt;0.8),1.5,IF(AND(B4&gt;=3.95,A4&gt;=5.1,G4&lt;0.862,D4&gt;=0.15,H4&lt;13.547,G4&lt;0.948,D4&lt;0.45,B4&gt;=3.05,A4&gt;=4.5,D4&lt;0.8),1.467,"shouldnthappen"))))))))))))))))))))))))))))))))))</f>
        <v>1.4</v>
      </c>
      <c r="AG4" s="1" t="n">
        <f aca="false">IF(AND(H4&lt;5.748,A4&lt;4.85,D4&lt;0.75),1,IF(AND(B4&gt;=3.5,D4&gt;=1.75,D4&gt;=0.75),6.2,IF(AND(A4&gt;=4.65,H4&gt;=5.748,A4&lt;4.85,D4&lt;0.75),1.333,IF(AND(H4&lt;6.417,B4&lt;3.45,A4&gt;=4.85,D4&lt;0.75),1.7,IF(AND(A4&lt;5.05,B4&gt;=3.45,A4&gt;=4.85,D4&lt;0.75),1.4,IF(AND(A4&gt;=5.05,B4&gt;=3.45,A4&gt;=4.85,D4&lt;0.75),1.5,IF(AND(F4&gt;=2.5,H4&lt;13.641,D4&lt;1.75,D4&gt;=0.75),4.667,IF(AND(G4&lt;0.187,H4&gt;=13.641,D4&lt;1.75,D4&gt;=0.75),5,IF(AND(A4&gt;=7.1,B4&lt;3.5,D4&gt;=1.75,D4&gt;=0.75),6.575,IF(AND(G4&lt;0.161,A4&lt;4.65,H4&gt;=5.748,A4&lt;4.85,D4&lt;0.75),1.5,IF(AND(H4&lt;8.399,H4&gt;=6.417,B4&lt;3.45,A4&gt;=4.85,D4&lt;0.75),1.5,IF(AND(H4&gt;=8.399,H4&gt;=6.417,B4&lt;3.45,A4&gt;=4.85,D4&lt;0.75),1.625,IF(AND(G4&lt;0.086,F4&lt;2.5,H4&lt;13.641,D4&lt;1.75,D4&gt;=0.75),4.7,IF(AND(D4&lt;1.35,G4&gt;=0.187,H4&gt;=13.641,D4&lt;1.75,D4&gt;=0.75),4.2,IF(AND(G4&lt;0.422,G4&gt;=0.161,A4&lt;4.65,H4&gt;=5.748,A4&lt;4.85,D4&lt;0.75),1.4,IF(AND(G4&gt;=0.422,G4&gt;=0.161,A4&lt;4.65,H4&gt;=5.748,A4&lt;4.85,D4&lt;0.75),1.3,IF(AND(B4&lt;2.5,D4&gt;=1.35,G4&gt;=0.187,H4&gt;=13.641,D4&lt;1.75,D4&gt;=0.75),4.5,IF(AND(B4&lt;2.75,A4&lt;6,A4&lt;7.1,B4&lt;3.5,D4&gt;=1.75,D4&gt;=0.75),5.1,IF(AND(B4&gt;=2.75,A4&lt;6,A4&lt;7.1,B4&lt;3.5,D4&gt;=1.75,D4&gt;=0.75),5.02,IF(AND(A4&lt;5.15,A4&lt;5.9,G4&gt;=0.086,F4&lt;2.5,H4&lt;13.641,D4&lt;1.75,D4&gt;=0.75),3,IF(AND(G4&lt;0.644,A4&gt;=5.9,G4&gt;=0.086,F4&lt;2.5,H4&lt;13.641,D4&lt;1.75,D4&gt;=0.75),4.65,IF(AND(G4&gt;=0.644,A4&gt;=5.9,G4&gt;=0.086,F4&lt;2.5,H4&lt;13.641,D4&lt;1.75,D4&gt;=0.75),4.24,IF(AND(D4&lt;1.45,B4&gt;=2.5,D4&gt;=1.35,G4&gt;=0.187,H4&gt;=13.641,D4&lt;1.75,D4&gt;=0.75),4.68,IF(AND(D4&gt;=1.45,B4&gt;=2.5,D4&gt;=1.35,G4&gt;=0.187,H4&gt;=13.641,D4&lt;1.75,D4&gt;=0.75),4.833,IF(AND(H4&lt;13.18,D4&lt;2.05,A4&gt;=6,A4&lt;7.1,B4&lt;3.5,D4&gt;=1.75,D4&gt;=0.75),5.44,IF(AND(H4&gt;=13.18,D4&lt;2.05,A4&gt;=6,A4&lt;7.1,B4&lt;3.5,D4&gt;=1.75,D4&gt;=0.75),5.1,IF(AND(H4&lt;8.759,D4&gt;=2.05,A4&gt;=6,A4&lt;7.1,B4&lt;3.5,D4&gt;=1.75,D4&gt;=0.75),5.4,IF(AND(A4&gt;=5.75,A4&gt;=5.15,A4&lt;5.9,G4&gt;=0.086,F4&lt;2.5,H4&lt;13.641,D4&lt;1.75,D4&gt;=0.75),3.967,IF(AND(H4&lt;10.159,H4&gt;=8.759,D4&gt;=2.05,A4&gt;=6,A4&lt;7.1,B4&lt;3.5,D4&gt;=1.75,D4&gt;=0.75),5.925,IF(AND(D4&lt;1.2,A4&lt;5.75,A4&gt;=5.15,A4&lt;5.9,G4&gt;=0.086,F4&lt;2.5,H4&lt;13.641,D4&lt;1.75,D4&gt;=0.75),3.667,IF(AND(D4&lt;2.25,H4&gt;=10.159,H4&gt;=8.759,D4&gt;=2.05,A4&gt;=6,A4&lt;7.1,B4&lt;3.5,D4&gt;=1.75,D4&gt;=0.75),5.66,IF(AND(D4&gt;=2.25,H4&gt;=10.159,H4&gt;=8.759,D4&gt;=2.05,A4&gt;=6,A4&lt;7.1,B4&lt;3.5,D4&gt;=1.75,D4&gt;=0.75),5.34,IF(AND(D4&lt;1.35,D4&gt;=1.2,A4&lt;5.75,A4&gt;=5.15,A4&lt;5.9,G4&gt;=0.086,F4&lt;2.5,H4&lt;13.641,D4&lt;1.75,D4&gt;=0.75),4.025,IF(AND(D4&gt;=1.35,D4&gt;=1.2,A4&lt;5.75,A4&gt;=5.15,A4&lt;5.9,G4&gt;=0.086,F4&lt;2.5,H4&lt;13.641,D4&lt;1.75,D4&gt;=0.75),3.9,"shouldnthappen"))))))))))))))))))))))))))))))))))</f>
        <v>1.5</v>
      </c>
      <c r="AH4" s="1" t="n">
        <f aca="false">IF(AND(F4&lt;1.5,H4&lt;6.799,A4&lt;5.45),1.7,IF(AND(F4&gt;=1.5,H4&lt;6.799,A4&lt;5.45),4.1,IF(AND(D4&gt;=0.8,H4&gt;=6.799,A4&lt;5.45),3.9,IF(AND(H4&lt;7.564,F4&lt;2.5,A4&gt;=5.45),3.925,IF(AND(H4&gt;=16.284,F4&gt;=2.5,A4&gt;=5.45),6.5,IF(AND(A4&lt;4.35,D4&lt;0.8,H4&gt;=6.799,A4&lt;5.45),1.1,IF(AND(B4&lt;2.8,D4&lt;1.35,H4&gt;=7.564,F4&lt;2.5,A4&gt;=5.45),4.1,IF(AND(B4&gt;=2.8,D4&lt;1.35,H4&gt;=7.564,F4&lt;2.5,A4&gt;=5.45),4.267,IF(AND(B4&lt;2.75,D4&gt;=1.35,H4&gt;=7.564,F4&lt;2.5,A4&gt;=5.45),5,IF(AND(G4&gt;=0.078,G4&lt;0.26,H4&lt;16.284,F4&gt;=2.5,A4&gt;=5.45),6.06,IF(AND(G4&gt;=0.805,G4&gt;=0.26,H4&lt;16.284,F4&gt;=2.5,A4&gt;=5.45),5.02,IF(AND(H4&gt;=10.109,B4&gt;=3.45,A4&gt;=4.35,D4&lt;0.8,H4&gt;=6.799,A4&lt;5.45),1.55,IF(AND(D4&lt;2.25,G4&lt;0.078,G4&lt;0.26,H4&lt;16.284,F4&gt;=2.5,A4&gt;=5.45),5.6,IF(AND(D4&gt;=2.25,G4&lt;0.078,G4&lt;0.26,H4&lt;16.284,F4&gt;=2.5,A4&gt;=5.45),5.7,IF(AND(A4&lt;6.15,G4&lt;0.805,G4&gt;=0.26,H4&lt;16.284,F4&gt;=2.5,A4&gt;=5.45),4.967,IF(AND(A4&lt;4.65,H4&lt;12.227,B4&lt;3.45,A4&gt;=4.35,D4&lt;0.8,H4&gt;=6.799,A4&lt;5.45),1.333,IF(AND(A4&lt;4.85,H4&gt;=12.227,B4&lt;3.45,A4&gt;=4.35,D4&lt;0.8,H4&gt;=6.799,A4&lt;5.45),1.42,IF(AND(A4&gt;=4.85,H4&gt;=12.227,B4&lt;3.45,A4&gt;=4.35,D4&lt;0.8,H4&gt;=6.799,A4&lt;5.45),1.533,IF(AND(A4&lt;5.05,H4&lt;10.109,B4&gt;=3.45,A4&gt;=4.35,D4&lt;0.8,H4&gt;=6.799,A4&lt;5.45),1.4,IF(AND(A4&gt;=5.05,H4&lt;10.109,B4&gt;=3.45,A4&gt;=4.35,D4&lt;0.8,H4&gt;=6.799,A4&lt;5.45),1.5,IF(AND(G4&lt;0.14,H4&lt;13.531,B4&gt;=2.75,D4&gt;=1.35,H4&gt;=7.564,F4&lt;2.5,A4&gt;=5.45),4.7,IF(AND(G4&lt;0.187,H4&gt;=13.531,B4&gt;=2.75,D4&gt;=1.35,H4&gt;=7.564,F4&lt;2.5,A4&gt;=5.45),5,IF(AND(G4&gt;=0.187,H4&gt;=13.531,B4&gt;=2.75,D4&gt;=1.35,H4&gt;=7.564,F4&lt;2.5,A4&gt;=5.45),4.66,IF(AND(A4&lt;6.35,A4&gt;=6.15,G4&lt;0.805,G4&gt;=0.26,H4&lt;16.284,F4&gt;=2.5,A4&gt;=5.45),6,IF(AND(D4&lt;0.15,A4&gt;=4.65,H4&lt;12.227,B4&lt;3.45,A4&gt;=4.35,D4&lt;0.8,H4&gt;=6.799,A4&lt;5.45),1.5,IF(AND(H4&lt;10.723,G4&gt;=0.14,H4&lt;13.531,B4&gt;=2.75,D4&gt;=1.35,H4&gt;=7.564,F4&lt;2.5,A4&gt;=5.45),4.6,IF(AND(H4&gt;=10.723,G4&gt;=0.14,H4&lt;13.531,B4&gt;=2.75,D4&gt;=1.35,H4&gt;=7.564,F4&lt;2.5,A4&gt;=5.45),4.46,IF(AND(G4&lt;0.364,A4&gt;=6.35,A4&gt;=6.15,G4&lt;0.805,G4&gt;=0.26,H4&lt;16.284,F4&gt;=2.5,A4&gt;=5.45),5.28,IF(AND(A4&lt;5.1,D4&gt;=0.15,A4&gt;=4.65,H4&lt;12.227,B4&lt;3.45,A4&gt;=4.35,D4&lt;0.8,H4&gt;=6.799,A4&lt;5.45),1.36,IF(AND(A4&gt;=5.1,D4&gt;=0.15,A4&gt;=4.65,H4&lt;12.227,B4&lt;3.45,A4&gt;=4.35,D4&lt;0.8,H4&gt;=6.799,A4&lt;5.45),1.4,IF(AND(G4&gt;=0.6,G4&gt;=0.364,A4&gt;=6.35,A4&gt;=6.15,G4&lt;0.805,G4&gt;=0.26,H4&lt;16.284,F4&gt;=2.5,A4&gt;=5.45),5.1,IF(AND(A4&gt;=6.95,G4&lt;0.6,G4&gt;=0.364,A4&gt;=6.35,A4&gt;=6.15,G4&lt;0.805,G4&gt;=0.26,H4&lt;16.284,F4&gt;=2.5,A4&gt;=5.45),5.8,IF(AND(B4&lt;3.2,A4&lt;6.95,G4&lt;0.6,G4&gt;=0.364,A4&gt;=6.35,A4&gt;=6.15,G4&lt;0.805,G4&gt;=0.26,H4&lt;16.284,F4&gt;=2.5,A4&gt;=5.45),5.6,IF(AND(B4&gt;=3.2,A4&lt;6.95,G4&lt;0.6,G4&gt;=0.364,A4&gt;=6.35,A4&gt;=6.15,G4&lt;0.805,G4&gt;=0.26,H4&lt;16.284,F4&gt;=2.5,A4&gt;=5.45),5.7,"shouldnthappen"))))))))))))))))))))))))))))))))))</f>
        <v>1.36</v>
      </c>
      <c r="AI4" s="1" t="n">
        <f aca="false">IF(AND(B4&gt;=3.55,A4&lt;5.05,F4&lt;1.5),1,IF(AND(H4&gt;=13.436,A4&gt;=5.05,F4&lt;1.5),1.633,IF(AND(A4&lt;4.35,B4&lt;3.55,A4&lt;5.05,F4&lt;1.5),1.1,IF(AND(A4&lt;5.15,H4&lt;13.436,A4&gt;=5.05,F4&lt;1.5),1.6,IF(AND(G4&lt;0.837,D4&lt;1.2,B4&lt;2.65,F4&gt;=1.5),3.7,IF(AND(G4&gt;=0.837,D4&lt;1.2,B4&lt;2.65,F4&gt;=1.5),3,IF(AND(D4&lt;1.4,D4&gt;=1.2,B4&lt;2.65,F4&gt;=1.5),4.133,IF(AND(D4&gt;=1.4,D4&gt;=1.2,B4&lt;2.65,F4&gt;=1.5),4.633,IF(AND(G4&lt;0.302,A4&gt;=4.35,B4&lt;3.55,A4&lt;5.05,F4&lt;1.5),1.34,IF(AND(D4&gt;=0.3,A4&gt;=5.15,H4&lt;13.436,A4&gt;=5.05,F4&lt;1.5),1.5,IF(AND(G4&lt;0.233,G4&lt;0.265,D4&lt;1.55,B4&gt;=2.65,F4&gt;=1.5),4.56,IF(AND(G4&gt;=0.233,G4&lt;0.265,D4&lt;1.55,B4&gt;=2.65,F4&gt;=1.5),5.1,IF(AND(G4&lt;0.395,G4&gt;=0.265,D4&lt;1.55,B4&gt;=2.65,F4&gt;=1.5),4.025,IF(AND(H4&lt;13.935,A4&gt;=7.05,D4&gt;=1.55,B4&gt;=2.65,F4&gt;=1.5),6.12,IF(AND(H4&gt;=13.935,A4&gt;=7.05,D4&gt;=1.55,B4&gt;=2.65,F4&gt;=1.5),6.64,IF(AND(G4&gt;=0.858,G4&gt;=0.302,A4&gt;=4.35,B4&lt;3.55,A4&lt;5.05,F4&lt;1.5),1.3,IF(AND(H4&lt;6.543,D4&lt;0.3,A4&gt;=5.15,H4&lt;13.436,A4&gt;=5.05,F4&lt;1.5),1.4,IF(AND(H4&gt;=6.543,D4&lt;0.3,A4&gt;=5.15,H4&lt;13.436,A4&gt;=5.05,F4&lt;1.5),1.48,IF(AND(A4&lt;6.3,G4&gt;=0.395,G4&gt;=0.265,D4&lt;1.55,B4&gt;=2.65,F4&gt;=1.5),4.14,IF(AND(A4&gt;=6.3,G4&gt;=0.395,G4&gt;=0.265,D4&lt;1.55,B4&gt;=2.65,F4&gt;=1.5),4.767,IF(AND(G4&gt;=0.669,B4&lt;3.15,A4&lt;7.05,D4&gt;=1.55,B4&gt;=2.65,F4&gt;=1.5),5,IF(AND(H4&lt;9.459,G4&lt;0.858,G4&gt;=0.302,A4&gt;=4.35,B4&lt;3.55,A4&lt;5.05,F4&lt;1.5),1.4,IF(AND(H4&gt;=9.459,G4&lt;0.858,G4&gt;=0.302,A4&gt;=4.35,B4&lt;3.55,A4&lt;5.05,F4&lt;1.5),1.6,IF(AND(G4&gt;=0.433,G4&lt;0.669,B4&lt;3.15,A4&lt;7.05,D4&gt;=1.55,B4&gt;=2.65,F4&gt;=1.5),5.68,IF(AND(G4&lt;0.481,H4&lt;10.257,B4&gt;=3.15,A4&lt;7.05,D4&gt;=1.55,B4&gt;=2.65,F4&gt;=1.5),5.7,IF(AND(G4&gt;=0.481,H4&lt;10.257,B4&gt;=3.15,A4&lt;7.05,D4&gt;=1.55,B4&gt;=2.65,F4&gt;=1.5),5.9,IF(AND(D4&lt;2.15,H4&gt;=10.257,B4&gt;=3.15,A4&lt;7.05,D4&gt;=1.55,B4&gt;=2.65,F4&gt;=1.5),5.1,IF(AND(D4&gt;=2.15,H4&gt;=10.257,B4&gt;=3.15,A4&lt;7.05,D4&gt;=1.55,B4&gt;=2.65,F4&gt;=1.5),5.42,IF(AND(G4&lt;0.098,G4&lt;0.433,G4&lt;0.669,B4&lt;3.15,A4&lt;7.05,D4&gt;=1.55,B4&gt;=2.65,F4&gt;=1.5),5.567,IF(AND(D4&lt;1.8,G4&gt;=0.098,G4&lt;0.433,G4&lt;0.669,B4&lt;3.15,A4&lt;7.05,D4&gt;=1.55,B4&gt;=2.65,F4&gt;=1.5),5.033,IF(AND(G4&gt;=0.312,D4&gt;=1.8,G4&gt;=0.098,G4&lt;0.433,G4&lt;0.669,B4&lt;3.15,A4&lt;7.05,D4&gt;=1.55,B4&gt;=2.65,F4&gt;=1.5),5.4,IF(AND(H4&lt;9.002,G4&lt;0.312,D4&gt;=1.8,G4&gt;=0.098,G4&lt;0.433,G4&lt;0.669,B4&lt;3.15,A4&lt;7.05,D4&gt;=1.55,B4&gt;=2.65,F4&gt;=1.5),5.1,IF(AND(H4&gt;=9.002,G4&lt;0.312,D4&gt;=1.8,G4&gt;=0.098,G4&lt;0.433,G4&lt;0.669,B4&lt;3.15,A4&lt;7.05,D4&gt;=1.55,B4&gt;=2.65,F4&gt;=1.5),5.26,"shouldnthappen")))))))))))))))))))))))))))))))))</f>
        <v>1.34</v>
      </c>
      <c r="AJ4" s="1" t="n">
        <f aca="false">IF(AND(A4&gt;=5.25,D4&gt;=0.35,D4&lt;0.8),1.433,IF(AND(F4&gt;=2.5,H4&lt;6.927,D4&gt;=0.8),5.1,IF(AND(H4&lt;5.85,B4&lt;3.65,D4&lt;0.35,D4&lt;0.8),1,IF(AND(A4&lt;5.55,B4&gt;=3.65,D4&lt;0.35,D4&lt;0.8),1.5,IF(AND(A4&gt;=5.55,B4&gt;=3.65,D4&lt;0.35,D4&lt;0.8),1.7,IF(AND(H4&lt;7.949,A4&lt;5.25,D4&gt;=0.35,D4&lt;0.8),1.9,IF(AND(H4&gt;=7.949,A4&lt;5.25,D4&gt;=0.35,D4&lt;0.8),1.54,IF(AND(A4&lt;5.55,F4&lt;2.5,H4&lt;6.927,D4&gt;=0.8),3.98,IF(AND(A4&gt;=5.55,F4&lt;2.5,H4&lt;6.927,D4&gt;=0.8),4.1,IF(AND(A4&gt;=7.25,D4&gt;=1.55,H4&gt;=6.927,D4&gt;=0.8),6.65,IF(AND(A4&lt;5.75,D4&lt;1.2,D4&lt;1.55,H4&gt;=6.927,D4&gt;=0.8),3.62,IF(AND(A4&gt;=5.75,D4&lt;1.2,D4&lt;1.55,H4&gt;=6.927,D4&gt;=0.8),4.1,IF(AND(G4&lt;0.175,A4&lt;4.8,H4&gt;=5.85,B4&lt;3.65,D4&lt;0.35,D4&lt;0.8),1.5,IF(AND(G4&gt;=0.175,A4&lt;4.8,H4&gt;=5.85,B4&lt;3.65,D4&lt;0.35,D4&lt;0.8),1.3,IF(AND(A4&gt;=5.05,A4&gt;=4.8,H4&gt;=5.85,B4&lt;3.65,D4&lt;0.35,D4&lt;0.8),1.5,IF(AND(G4&gt;=0.735,A4&lt;6.25,D4&gt;=1.2,D4&lt;1.55,H4&gt;=6.927,D4&gt;=0.8),4,IF(AND(H4&lt;10.464,A4&lt;6.2,A4&lt;7.25,D4&gt;=1.55,H4&gt;=6.927,D4&gt;=0.8),5.1,IF(AND(H4&gt;=10.464,A4&lt;6.2,A4&lt;7.25,D4&gt;=1.55,H4&gt;=6.927,D4&gt;=0.8),4.9,IF(AND(G4&lt;0.418,A4&lt;5.05,A4&gt;=4.8,H4&gt;=5.85,B4&lt;3.65,D4&lt;0.35,D4&lt;0.8),1.48,IF(AND(G4&gt;=0.418,A4&lt;5.05,A4&gt;=4.8,H4&gt;=5.85,B4&lt;3.65,D4&lt;0.35,D4&lt;0.8),1.3,IF(AND(B4&lt;2.75,G4&lt;0.735,A4&lt;6.25,D4&gt;=1.2,D4&lt;1.55,H4&gt;=6.927,D4&gt;=0.8),4.35,IF(AND(H4&lt;15.422,D4&lt;1.45,A4&gt;=6.25,D4&gt;=1.2,D4&lt;1.55,H4&gt;=6.927,D4&gt;=0.8),4.375,IF(AND(H4&gt;=15.422,D4&lt;1.45,A4&gt;=6.25,D4&gt;=1.2,D4&lt;1.55,H4&gt;=6.927,D4&gt;=0.8),4.7,IF(AND(A4&lt;6.4,D4&gt;=1.45,A4&gt;=6.25,D4&gt;=1.2,D4&lt;1.55,H4&gt;=6.927,D4&gt;=0.8),5.1,IF(AND(G4&gt;=0.576,D4&lt;2.15,A4&gt;=6.2,A4&lt;7.25,D4&gt;=1.55,H4&gt;=6.927,D4&gt;=0.8),5.1,IF(AND(G4&lt;0.537,D4&gt;=2.15,A4&gt;=6.2,A4&lt;7.25,D4&gt;=1.55,H4&gt;=6.927,D4&gt;=0.8),5.533,IF(AND(G4&gt;=0.537,D4&gt;=2.15,A4&gt;=6.2,A4&lt;7.25,D4&gt;=1.55,H4&gt;=6.927,D4&gt;=0.8),5.9,IF(AND(D4&lt;1.45,B4&gt;=2.75,G4&lt;0.735,A4&lt;6.25,D4&gt;=1.2,D4&lt;1.55,H4&gt;=6.927,D4&gt;=0.8),4.6,IF(AND(D4&gt;=1.45,B4&gt;=2.75,G4&lt;0.735,A4&lt;6.25,D4&gt;=1.2,D4&lt;1.55,H4&gt;=6.927,D4&gt;=0.8),4.5,IF(AND(H4&lt;12.582,A4&gt;=6.4,D4&gt;=1.45,A4&gt;=6.25,D4&gt;=1.2,D4&lt;1.55,H4&gt;=6.927,D4&gt;=0.8),4.66,IF(AND(H4&gt;=12.582,A4&gt;=6.4,D4&gt;=1.45,A4&gt;=6.25,D4&gt;=1.2,D4&lt;1.55,H4&gt;=6.927,D4&gt;=0.8),4.9,IF(AND(B4&lt;2.75,G4&lt;0.576,D4&lt;2.15,A4&gt;=6.2,A4&lt;7.25,D4&gt;=1.55,H4&gt;=6.927,D4&gt;=0.8),5.3,IF(AND(G4&gt;=0.395,B4&gt;=2.75,G4&lt;0.576,D4&lt;2.15,A4&gt;=6.2,A4&lt;7.25,D4&gt;=1.55,H4&gt;=6.927,D4&gt;=0.8),5.6,IF(AND(D4&gt;=1.9,G4&lt;0.395,B4&gt;=2.75,G4&lt;0.576,D4&lt;2.15,A4&gt;=6.2,A4&lt;7.25,D4&gt;=1.55,H4&gt;=6.927,D4&gt;=0.8),5.333,IF(AND(B4&lt;2.95,D4&lt;1.9,G4&lt;0.395,B4&gt;=2.75,G4&lt;0.576,D4&lt;2.15,A4&gt;=6.2,A4&lt;7.25,D4&gt;=1.55,H4&gt;=6.927,D4&gt;=0.8),5.6,IF(AND(B4&gt;=2.95,D4&lt;1.9,G4&lt;0.395,B4&gt;=2.75,G4&lt;0.576,D4&lt;2.15,A4&gt;=6.2,A4&lt;7.25,D4&gt;=1.55,H4&gt;=6.927,D4&gt;=0.8),5.5,"shouldnthappen"))))))))))))))))))))))))))))))))))))</f>
        <v>1.48</v>
      </c>
      <c r="AK4" s="1" t="n">
        <f aca="false">IF(AND(H4&lt;5.85,B4&lt;3.65,F4&lt;1.5),1,IF(AND(B4&gt;=3.95,B4&gt;=3.65,F4&lt;1.5),1.433,IF(AND(A4&lt;5.15,F4&lt;2.5,F4&gt;=1.5),3.075,IF(AND(D4&gt;=0.35,H4&gt;=5.85,B4&lt;3.65,F4&lt;1.5),1.5,IF(AND(G4&lt;0.168,B4&lt;3.95,B4&gt;=3.65,F4&lt;1.5),1.7,IF(AND(H4&lt;5.767,A4&lt;7.25,F4&gt;=2.5,F4&gt;=1.5),4.5,IF(AND(D4&lt;1.9,A4&gt;=7.25,F4&gt;=2.5,F4&gt;=1.5),6.3,IF(AND(D4&gt;=1.9,A4&gt;=7.25,F4&gt;=2.5,F4&gt;=1.5),6.575,IF(AND(B4&lt;3.75,G4&gt;=0.168,B4&lt;3.95,B4&gt;=3.65,F4&lt;1.5),1.5,IF(AND(B4&gt;=3.75,G4&gt;=0.168,B4&lt;3.95,B4&gt;=3.65,F4&lt;1.5),1.6,IF(AND(D4&gt;=1.35,A4&lt;6.15,A4&gt;=5.15,F4&lt;2.5,F4&gt;=1.5),4.42,IF(AND(D4&lt;1.4,A4&gt;=6.15,A4&gt;=5.15,F4&lt;2.5,F4&gt;=1.5),4.5,IF(AND(D4&gt;=1.4,A4&gt;=6.15,A4&gt;=5.15,F4&lt;2.5,F4&gt;=1.5),4.675,IF(AND(D4&lt;0.15,H4&lt;11.218,D4&lt;0.35,H4&gt;=5.85,B4&lt;3.65,F4&lt;1.5),1.5,IF(AND(D4&lt;0.15,H4&gt;=11.218,D4&lt;0.35,H4&gt;=5.85,B4&lt;3.65,F4&lt;1.5),1.1,IF(AND(B4&lt;2.7,D4&lt;1.35,A4&lt;6.15,A4&gt;=5.15,F4&lt;2.5,F4&gt;=1.5),3.82,IF(AND(A4&lt;6.15,G4&gt;=0.755,H4&gt;=5.767,A4&lt;7.25,F4&gt;=2.5,F4&gt;=1.5),4.98,IF(AND(A4&gt;=6.15,G4&gt;=0.755,H4&gt;=5.767,A4&lt;7.25,F4&gt;=2.5,F4&gt;=1.5),5.3,IF(AND(B4&lt;3.4,D4&gt;=0.15,H4&lt;11.218,D4&lt;0.35,H4&gt;=5.85,B4&lt;3.65,F4&lt;1.5),1.4,IF(AND(B4&gt;=3.4,D4&gt;=0.15,H4&lt;11.218,D4&lt;0.35,H4&gt;=5.85,B4&lt;3.65,F4&lt;1.5),1.3,IF(AND(H4&lt;11.731,D4&gt;=0.15,H4&gt;=11.218,D4&lt;0.35,H4&gt;=5.85,B4&lt;3.65,F4&lt;1.5),1.2,IF(AND(H4&lt;9.053,B4&gt;=2.7,D4&lt;1.35,A4&lt;6.15,A4&gt;=5.15,F4&lt;2.5,F4&gt;=1.5),3.85,IF(AND(D4&gt;=2.1,B4&lt;2.85,G4&lt;0.755,H4&gt;=5.767,A4&lt;7.25,F4&gt;=2.5,F4&gt;=1.5),5.6,IF(AND(D4&gt;=2.45,B4&gt;=2.85,G4&lt;0.755,H4&gt;=5.767,A4&lt;7.25,F4&gt;=2.5,F4&gt;=1.5),5.8,IF(AND(B4&gt;=3.45,H4&gt;=11.731,D4&gt;=0.15,H4&gt;=11.218,D4&lt;0.35,H4&gt;=5.85,B4&lt;3.65,F4&lt;1.5),1.3,IF(AND(A4&lt;5.9,H4&gt;=9.053,B4&gt;=2.7,D4&lt;1.35,A4&lt;6.15,A4&gt;=5.15,F4&lt;2.5,F4&gt;=1.5),4.3,IF(AND(A4&gt;=5.9,H4&gt;=9.053,B4&gt;=2.7,D4&lt;1.35,A4&lt;6.15,A4&gt;=5.15,F4&lt;2.5,F4&gt;=1.5),4,IF(AND(G4&gt;=0.519,D4&lt;2.1,B4&lt;2.85,G4&lt;0.755,H4&gt;=5.767,A4&lt;7.25,F4&gt;=2.5,F4&gt;=1.5),4.9,IF(AND(A4&gt;=7.05,D4&lt;2.45,B4&gt;=2.85,G4&lt;0.755,H4&gt;=5.767,A4&lt;7.25,F4&gt;=2.5,F4&gt;=1.5),5.8,IF(AND(H4&lt;14.396,B4&lt;3.45,H4&gt;=11.731,D4&gt;=0.15,H4&gt;=11.218,D4&lt;0.35,H4&gt;=5.85,B4&lt;3.65,F4&lt;1.5),1.44,IF(AND(H4&gt;=14.396,B4&lt;3.45,H4&gt;=11.731,D4&gt;=0.15,H4&gt;=11.218,D4&lt;0.35,H4&gt;=5.85,B4&lt;3.65,F4&lt;1.5),1.3,IF(AND(G4&lt;0.282,G4&lt;0.519,D4&lt;2.1,B4&lt;2.85,G4&lt;0.755,H4&gt;=5.767,A4&lt;7.25,F4&gt;=2.5,F4&gt;=1.5),5.1,IF(AND(G4&gt;=0.282,G4&lt;0.519,D4&lt;2.1,B4&lt;2.85,G4&lt;0.755,H4&gt;=5.767,A4&lt;7.25,F4&gt;=2.5,F4&gt;=1.5),5.3,IF(AND(A4&lt;6.4,D4&lt;1.9,A4&lt;7.05,D4&lt;2.45,B4&gt;=2.85,G4&lt;0.755,H4&gt;=5.767,A4&lt;7.25,F4&gt;=2.5,F4&gt;=1.5),5.6,IF(AND(A4&gt;=6.4,D4&lt;1.9,A4&lt;7.05,D4&lt;2.45,B4&gt;=2.85,G4&lt;0.755,H4&gt;=5.767,A4&lt;7.25,F4&gt;=2.5,F4&gt;=1.5),5.5,IF(AND(H4&lt;8.884,D4&gt;=1.9,A4&lt;7.05,D4&lt;2.45,B4&gt;=2.85,G4&lt;0.755,H4&gt;=5.767,A4&lt;7.25,F4&gt;=2.5,F4&gt;=1.5),5.3,IF(AND(H4&gt;=8.884,D4&gt;=1.9,A4&lt;7.05,D4&lt;2.45,B4&gt;=2.85,G4&lt;0.755,H4&gt;=5.767,A4&lt;7.25,F4&gt;=2.5,F4&gt;=1.5),5.52,"shouldnthappen")))))))))))))))))))))))))))))))))))))</f>
        <v>1.4</v>
      </c>
      <c r="AL4" s="1" t="n">
        <f aca="false">IF(AND(H4&lt;5.85,A4&lt;5.05,D4&lt;0.8),1,IF(AND(B4&lt;3.35,A4&gt;=5.05,D4&lt;0.8),1.7,IF(AND(D4&gt;=2.45,F4&gt;=2.5,D4&gt;=0.8),6.05,IF(AND(H4&gt;=11.218,H4&gt;=5.85,A4&lt;5.05,D4&lt;0.8),1.28,IF(AND(G4&gt;=0.948,B4&gt;=3.35,A4&gt;=5.05,D4&lt;0.8),1.7,IF(AND(G4&gt;=0.423,H4&lt;11.218,H4&gt;=5.85,A4&lt;5.05,D4&lt;0.8),1.3,IF(AND(B4&lt;3.6,G4&lt;0.948,B4&gt;=3.35,A4&gt;=5.05,D4&lt;0.8),1.4,IF(AND(H4&lt;10.258,D4&lt;1.15,A4&lt;5.9,F4&lt;2.5,D4&gt;=0.8),3.36,IF(AND(H4&gt;=10.258,D4&lt;1.15,A4&lt;5.9,F4&lt;2.5,D4&gt;=0.8),3.9,IF(AND(A4&lt;5.3,D4&gt;=1.15,A4&lt;5.9,F4&lt;2.5,D4&gt;=0.8),3.9,IF(AND(D4&lt;1.55,B4&lt;2.75,A4&gt;=5.9,F4&lt;2.5,D4&gt;=0.8),4.64,IF(AND(D4&gt;=1.55,B4&lt;2.75,A4&gt;=5.9,F4&lt;2.5,D4&gt;=0.8),5.1,IF(AND(D4&gt;=1.6,B4&gt;=2.75,A4&gt;=5.9,F4&lt;2.5,D4&gt;=0.8),5,IF(AND(H4&lt;5.767,H4&lt;8.598,D4&lt;2.45,F4&gt;=2.5,D4&gt;=0.8),4.5,IF(AND(A4&lt;6.25,H4&gt;=8.598,D4&lt;2.45,F4&gt;=2.5,D4&gt;=0.8),5.02,IF(AND(B4&lt;3.55,G4&lt;0.423,H4&lt;11.218,H4&gt;=5.85,A4&lt;5.05,D4&lt;0.8),1.525,IF(AND(B4&gt;=3.55,G4&lt;0.423,H4&lt;11.218,H4&gt;=5.85,A4&lt;5.05,D4&lt;0.8),1.4,IF(AND(H4&gt;=13.932,B4&gt;=3.6,G4&lt;0.948,B4&gt;=3.35,A4&gt;=5.05,D4&lt;0.8),1.65,IF(AND(G4&gt;=0.652,A4&gt;=5.3,D4&gt;=1.15,A4&lt;5.9,F4&lt;2.5,D4&gt;=0.8),3.8,IF(AND(D4&lt;1.35,D4&lt;1.6,B4&gt;=2.75,A4&gt;=5.9,F4&lt;2.5,D4&gt;=0.8),4.42,IF(AND(H4&lt;6.656,H4&gt;=5.767,H4&lt;8.598,D4&lt;2.45,F4&gt;=2.5,D4&gt;=0.8),5.033,IF(AND(H4&gt;=6.656,H4&gt;=5.767,H4&lt;8.598,D4&lt;2.45,F4&gt;=2.5,D4&gt;=0.8),5.1,IF(AND(G4&gt;=0.885,A4&gt;=6.25,H4&gt;=8.598,D4&lt;2.45,F4&gt;=2.5,D4&gt;=0.8),5.2,IF(AND(H4&lt;6.926,H4&lt;13.932,B4&gt;=3.6,G4&lt;0.948,B4&gt;=3.35,A4&gt;=5.05,D4&lt;0.8),1.433,IF(AND(H4&gt;=6.926,H4&lt;13.932,B4&gt;=3.6,G4&lt;0.948,B4&gt;=3.35,A4&gt;=5.05,D4&lt;0.8),1.5,IF(AND(A4&lt;5.65,G4&lt;0.652,A4&gt;=5.3,D4&gt;=1.15,A4&lt;5.9,F4&lt;2.5,D4&gt;=0.8),4.36,IF(AND(A4&gt;=5.65,G4&lt;0.652,A4&gt;=5.3,D4&gt;=1.15,A4&lt;5.9,F4&lt;2.5,D4&gt;=0.8),4.2,IF(AND(H4&gt;=13.561,D4&gt;=1.35,D4&lt;1.6,B4&gt;=2.75,A4&gt;=5.9,F4&lt;2.5,D4&gt;=0.8),4.767,IF(AND(H4&lt;9.091,G4&lt;0.885,A4&gt;=6.25,H4&gt;=8.598,D4&lt;2.45,F4&gt;=2.5,D4&gt;=0.8),6.3,IF(AND(H4&gt;=12.206,H4&lt;13.561,D4&gt;=1.35,D4&lt;1.6,B4&gt;=2.75,A4&gt;=5.9,F4&lt;2.5,D4&gt;=0.8),4.4,IF(AND(D4&gt;=2.25,H4&gt;=9.091,G4&lt;0.885,A4&gt;=6.25,H4&gt;=8.598,D4&lt;2.45,F4&gt;=2.5,D4&gt;=0.8),5.9,IF(AND(B4&lt;3.05,H4&lt;12.206,H4&lt;13.561,D4&gt;=1.35,D4&lt;1.6,B4&gt;=2.75,A4&gt;=5.9,F4&lt;2.5,D4&gt;=0.8),4.6,IF(AND(B4&gt;=3.05,H4&lt;12.206,H4&lt;13.561,D4&gt;=1.35,D4&lt;1.6,B4&gt;=2.75,A4&gt;=5.9,F4&lt;2.5,D4&gt;=0.8),4.7,IF(AND(G4&gt;=0.596,D4&lt;2.25,H4&gt;=9.091,G4&lt;0.885,A4&gt;=6.25,H4&gt;=8.598,D4&lt;2.45,F4&gt;=2.5,D4&gt;=0.8),5.1,IF(AND(G4&gt;=0.379,G4&lt;0.596,D4&lt;2.25,H4&gt;=9.091,G4&lt;0.885,A4&gt;=6.25,H4&gt;=8.598,D4&lt;2.45,F4&gt;=2.5,D4&gt;=0.8),5.767,IF(AND(D4&lt;2.15,G4&lt;0.379,G4&lt;0.596,D4&lt;2.25,H4&gt;=9.091,G4&lt;0.885,A4&gt;=6.25,H4&gt;=8.598,D4&lt;2.45,F4&gt;=2.5,D4&gt;=0.8),5.4,IF(AND(D4&gt;=2.15,G4&lt;0.379,G4&lt;0.596,D4&lt;2.25,H4&gt;=9.091,G4&lt;0.885,A4&gt;=6.25,H4&gt;=8.598,D4&lt;2.45,F4&gt;=2.5,D4&gt;=0.8),5.6,"shouldnthappen")))))))))))))))))))))))))))))))))))))</f>
        <v>1.525</v>
      </c>
      <c r="AM4" s="1" t="n">
        <f aca="false">IF(AND(H4&lt;5.245,D4&lt;0.8),1,IF(AND(A4&lt;4.5,H4&gt;=5.245,D4&lt;0.8),1.35,IF(AND(D4&gt;=0.5,A4&gt;=4.5,H4&gt;=5.245,D4&lt;0.8),1.6,IF(AND(H4&lt;7.25,B4&lt;2.6,A4&lt;6.15,D4&gt;=0.8),4.375,IF(AND(H4&gt;=7.25,B4&lt;2.6,A4&lt;6.15,D4&gt;=0.8),3.075,IF(AND(H4&lt;13.935,A4&gt;=7.05,A4&gt;=6.15,D4&gt;=0.8),6.067,IF(AND(H4&gt;=13.935,A4&gt;=7.05,A4&gt;=6.15,D4&gt;=0.8),6.525,IF(AND(G4&gt;=0.948,D4&lt;0.5,A4&gt;=4.5,H4&gt;=5.245,D4&lt;0.8),1.7,IF(AND(G4&lt;0.568,D4&gt;=1.55,B4&gt;=2.6,A4&lt;6.15,D4&gt;=0.8),5.1,IF(AND(G4&gt;=0.568,D4&gt;=1.55,B4&gt;=2.6,A4&lt;6.15,D4&gt;=0.8),5,IF(AND(A4&gt;=6.6,B4&gt;=3.15,A4&lt;7.05,A4&gt;=6.15,D4&gt;=0.8),5.78,IF(AND(G4&lt;0.165,G4&lt;0.273,D4&lt;1.55,B4&gt;=2.6,A4&lt;6.15,D4&gt;=0.8),4.1,IF(AND(G4&gt;=0.165,G4&lt;0.273,D4&lt;1.55,B4&gt;=2.6,A4&lt;6.15,D4&gt;=0.8),4.5,IF(AND(D4&lt;1.35,G4&gt;=0.273,D4&lt;1.55,B4&gt;=2.6,A4&lt;6.15,D4&gt;=0.8),4.08,IF(AND(D4&gt;=1.35,G4&gt;=0.273,D4&lt;1.55,B4&gt;=2.6,A4&lt;6.15,D4&gt;=0.8),4.4,IF(AND(D4&lt;1.45,F4&lt;2.5,B4&lt;3.15,A4&lt;7.05,A4&gt;=6.15,D4&gt;=0.8),4.38,IF(AND(D4&gt;=1.45,F4&lt;2.5,B4&lt;3.15,A4&lt;7.05,A4&gt;=6.15,D4&gt;=0.8),4.75,IF(AND(D4&gt;=2.25,F4&gt;=2.5,B4&lt;3.15,A4&lt;7.05,A4&gt;=6.15,D4&gt;=0.8),5.16,IF(AND(H4&lt;11.488,A4&lt;6.6,B4&gt;=3.15,A4&lt;7.05,A4&gt;=6.15,D4&gt;=0.8),6,IF(AND(H4&gt;=14.396,D4&lt;0.25,G4&lt;0.948,D4&lt;0.5,A4&gt;=4.5,H4&gt;=5.245,D4&lt;0.8),1.3,IF(AND(A4&gt;=5.55,D4&gt;=0.25,G4&lt;0.948,D4&lt;0.5,A4&gt;=4.5,H4&gt;=5.245,D4&lt;0.8),1.7,IF(AND(D4&lt;1.85,D4&lt;2.25,F4&gt;=2.5,B4&lt;3.15,A4&lt;7.05,A4&gt;=6.15,D4&gt;=0.8),5.6,IF(AND(G4&lt;0.669,H4&gt;=11.488,A4&lt;6.6,B4&gt;=3.15,A4&lt;7.05,A4&gt;=6.15,D4&gt;=0.8),4.7,IF(AND(G4&gt;=0.669,H4&gt;=11.488,A4&lt;6.6,B4&gt;=3.15,A4&lt;7.05,A4&gt;=6.15,D4&gt;=0.8),5.22,IF(AND(H4&lt;6.543,H4&lt;14.396,D4&lt;0.25,G4&lt;0.948,D4&lt;0.5,A4&gt;=4.5,H4&gt;=5.245,D4&lt;0.8),1.4,IF(AND(A4&lt;4.95,A4&lt;5.55,D4&gt;=0.25,G4&lt;0.948,D4&lt;0.5,A4&gt;=4.5,H4&gt;=5.245,D4&lt;0.8),1.4,IF(AND(A4&gt;=4.95,A4&lt;5.55,D4&gt;=0.25,G4&lt;0.948,D4&lt;0.5,A4&gt;=4.5,H4&gt;=5.245,D4&lt;0.8),1.48,IF(AND(H4&lt;10.667,D4&gt;=1.85,D4&lt;2.25,F4&gt;=2.5,B4&lt;3.15,A4&lt;7.05,A4&gt;=6.15,D4&gt;=0.8),5.25,IF(AND(H4&gt;=10.667,D4&gt;=1.85,D4&lt;2.25,F4&gt;=2.5,B4&lt;3.15,A4&lt;7.05,A4&gt;=6.15,D4&gt;=0.8),5.55,IF(AND(G4&lt;0.063,H4&gt;=6.543,H4&lt;14.396,D4&lt;0.25,G4&lt;0.948,D4&lt;0.5,A4&gt;=4.5,H4&gt;=5.245,D4&lt;0.8),1.4,IF(AND(H4&lt;9.212,G4&gt;=0.063,H4&gt;=6.543,H4&lt;14.396,D4&lt;0.25,G4&lt;0.948,D4&lt;0.5,A4&gt;=4.5,H4&gt;=5.245,D4&lt;0.8),1.475,IF(AND(H4&gt;=9.212,G4&gt;=0.063,H4&gt;=6.543,H4&lt;14.396,D4&lt;0.25,G4&lt;0.948,D4&lt;0.5,A4&gt;=4.5,H4&gt;=5.245,D4&lt;0.8),1.5,"shouldnthappen"))))))))))))))))))))))))))))))))</f>
        <v>1.475</v>
      </c>
      <c r="AN4" s="1" t="n">
        <f aca="false">IF(AND(D4&lt;0.7,A4&gt;=5.55),1.633,IF(AND(G4&lt;0.38,B4&lt;2.8,A4&lt;5.55),4.3,IF(AND(G4&gt;=0.38,B4&lt;2.8,A4&lt;5.55),3.325,IF(AND(D4&gt;=0.35,B4&gt;=2.8,A4&lt;5.55),1.6,IF(AND(B4&gt;=3.4,A4&lt;4.8,D4&lt;0.35,B4&gt;=2.8,A4&lt;5.55),1,IF(AND(H4&gt;=11.789,A4&lt;5.9,D4&lt;1.55,D4&gt;=0.7,A4&gt;=5.55),4.325,IF(AND(F4&gt;=2.5,A4&gt;=5.9,D4&lt;1.55,D4&gt;=0.7,A4&gt;=5.55),5.05,IF(AND(D4&lt;1.9,A4&gt;=7.25,D4&gt;=1.55,D4&gt;=0.7,A4&gt;=5.55),6.3,IF(AND(D4&gt;=1.9,A4&gt;=7.25,D4&gt;=1.55,D4&gt;=0.7,A4&gt;=5.55),6.4,IF(AND(A4&lt;4.35,B4&lt;3.4,A4&lt;4.8,D4&lt;0.35,B4&gt;=2.8,A4&lt;5.55),1.1,IF(AND(G4&gt;=0.934,B4&lt;3.45,A4&gt;=4.8,D4&lt;0.35,B4&gt;=2.8,A4&lt;5.55),1.7,IF(AND(H4&gt;=14.877,B4&gt;=3.45,A4&gt;=4.8,D4&lt;0.35,B4&gt;=2.8,A4&lt;5.55),1.3,IF(AND(B4&lt;2.6,H4&lt;11.789,A4&lt;5.9,D4&lt;1.55,D4&gt;=0.7,A4&gt;=5.55),3.9,IF(AND(B4&gt;=2.6,H4&lt;11.789,A4&lt;5.9,D4&lt;1.55,D4&gt;=0.7,A4&gt;=5.55),4.26,IF(AND(A4&lt;6.6,F4&lt;2.5,A4&gt;=5.9,D4&lt;1.55,D4&gt;=0.7,A4&gt;=5.55),4.625,IF(AND(A4&gt;=6.6,F4&lt;2.5,A4&gt;=5.9,D4&lt;1.55,D4&gt;=0.7,A4&gt;=5.55),4.475,IF(AND(B4&lt;2.6,D4&lt;2.05,A4&lt;7.25,D4&gt;=1.55,D4&gt;=0.7,A4&gt;=5.55),5.8,IF(AND(G4&gt;=0.743,D4&gt;=2.05,A4&lt;7.25,D4&gt;=1.55,D4&gt;=0.7,A4&gt;=5.55),5.1,IF(AND(G4&lt;0.422,A4&gt;=4.35,B4&lt;3.4,A4&lt;4.8,D4&lt;0.35,B4&gt;=2.8,A4&lt;5.55),1.367,IF(AND(G4&gt;=0.422,A4&gt;=4.35,B4&lt;3.4,A4&lt;4.8,D4&lt;0.35,B4&gt;=2.8,A4&lt;5.55),1.3,IF(AND(A4&lt;5.05,G4&lt;0.934,B4&lt;3.45,A4&gt;=4.8,D4&lt;0.35,B4&gt;=2.8,A4&lt;5.55),1.525,IF(AND(A4&gt;=5.05,G4&lt;0.934,B4&lt;3.45,A4&gt;=4.8,D4&lt;0.35,B4&gt;=2.8,A4&lt;5.55),1.5,IF(AND(G4&gt;=0.585,H4&lt;14.877,B4&gt;=3.45,A4&gt;=4.8,D4&lt;0.35,B4&gt;=2.8,A4&lt;5.55),1.54,IF(AND(G4&gt;=0.537,G4&lt;0.743,D4&gt;=2.05,A4&lt;7.25,D4&gt;=1.55,D4&gt;=0.7,A4&gt;=5.55),5.833,IF(AND(D4&gt;=0.25,G4&lt;0.585,H4&lt;14.877,B4&gt;=3.45,A4&gt;=4.8,D4&lt;0.35,B4&gt;=2.8,A4&lt;5.55),1.367,IF(AND(D4&lt;1.75,H4&lt;13.795,B4&gt;=2.6,D4&lt;2.05,A4&lt;7.25,D4&gt;=1.55,D4&gt;=0.7,A4&gt;=5.55),5.45,IF(AND(B4&lt;2.85,H4&gt;=13.795,B4&gt;=2.6,D4&lt;2.05,A4&lt;7.25,D4&gt;=1.55,D4&gt;=0.7,A4&gt;=5.55),5.1,IF(AND(B4&gt;=2.85,H4&gt;=13.795,B4&gt;=2.6,D4&lt;2.05,A4&lt;7.25,D4&gt;=1.55,D4&gt;=0.7,A4&gt;=5.55),4.82,IF(AND(G4&lt;0.353,G4&lt;0.537,G4&lt;0.743,D4&gt;=2.05,A4&lt;7.25,D4&gt;=1.55,D4&gt;=0.7,A4&gt;=5.55),5.425,IF(AND(G4&gt;=0.353,G4&lt;0.537,G4&lt;0.743,D4&gt;=2.05,A4&lt;7.25,D4&gt;=1.55,D4&gt;=0.7,A4&gt;=5.55),5.62,IF(AND(G4&lt;0.311,D4&lt;0.25,G4&lt;0.585,H4&lt;14.877,B4&gt;=3.45,A4&gt;=4.8,D4&lt;0.35,B4&gt;=2.8,A4&lt;5.55),1.5,IF(AND(G4&gt;=0.311,D4&lt;0.25,G4&lt;0.585,H4&lt;14.877,B4&gt;=3.45,A4&gt;=4.8,D4&lt;0.35,B4&gt;=2.8,A4&lt;5.55),1.4,IF(AND(B4&gt;=3.1,D4&gt;=1.75,H4&lt;13.795,B4&gt;=2.6,D4&lt;2.05,A4&lt;7.25,D4&gt;=1.55,D4&gt;=0.7,A4&gt;=5.55),5.1,IF(AND(B4&lt;2.85,B4&lt;3.1,D4&gt;=1.75,H4&lt;13.795,B4&gt;=2.6,D4&lt;2.05,A4&lt;7.25,D4&gt;=1.55,D4&gt;=0.7,A4&gt;=5.55),5.2,IF(AND(B4&gt;=2.85,B4&lt;3.1,D4&gt;=1.75,H4&lt;13.795,B4&gt;=2.6,D4&lt;2.05,A4&lt;7.25,D4&gt;=1.55,D4&gt;=0.7,A4&gt;=5.55),5.2,"shouldnthappen")))))))))))))))))))))))))))))))))))</f>
        <v>1.525</v>
      </c>
      <c r="AO4" s="1" t="n">
        <f aca="false">IF(AND(H4&gt;=14.529,G4&lt;0.633,D4&lt;0.8),1.3,IF(AND(A4&lt;5.05,G4&gt;=0.633,D4&lt;0.8),1.35,IF(AND(H4&gt;=14.379,H4&lt;14.529,G4&lt;0.633,D4&lt;0.8),1.7,IF(AND(B4&lt;3.35,A4&gt;=5.05,G4&gt;=0.633,D4&lt;0.8),1.7,IF(AND(D4&gt;=1.45,A4&lt;5.95,F4&lt;2.5,D4&gt;=0.8),4.5,IF(AND(D4&lt;1.35,A4&gt;=5.95,F4&lt;2.5,D4&gt;=0.8),4,IF(AND(D4&lt;1.85,G4&gt;=0.845,F4&gt;=2.5,D4&gt;=0.8),4.8,IF(AND(B4&gt;=4.3,H4&lt;14.379,H4&lt;14.529,G4&lt;0.633,D4&lt;0.8),1.5,IF(AND(A4&lt;5.25,B4&gt;=3.35,A4&gt;=5.05,G4&gt;=0.633,D4&lt;0.8),1.55,IF(AND(A4&gt;=5.25,B4&gt;=3.35,A4&gt;=5.05,G4&gt;=0.633,D4&lt;0.8),1.633,IF(AND(A4&lt;5.05,D4&lt;1.45,A4&lt;5.95,F4&lt;2.5,D4&gt;=0.8),3.3,IF(AND(G4&lt;0.293,D4&gt;=1.35,A4&gt;=5.95,F4&lt;2.5,D4&gt;=0.8),5,IF(AND(A4&gt;=6.6,D4&lt;2.05,G4&lt;0.845,F4&gt;=2.5,D4&gt;=0.8),5.8,IF(AND(B4&lt;3.05,D4&gt;=2.05,G4&lt;0.845,F4&gt;=2.5,D4&gt;=0.8),6.15,IF(AND(B4&lt;2.9,D4&gt;=1.85,G4&gt;=0.845,F4&gt;=2.5,D4&gt;=0.8),5.1,IF(AND(B4&gt;=2.9,D4&gt;=1.85,G4&gt;=0.845,F4&gt;=2.5,D4&gt;=0.8),5.2,IF(AND(B4&gt;=3.8,B4&lt;4.3,H4&lt;14.379,H4&lt;14.529,G4&lt;0.633,D4&lt;0.8),1.333,IF(AND(A4&lt;6.25,G4&gt;=0.293,D4&gt;=1.35,A4&gt;=5.95,F4&lt;2.5,D4&gt;=0.8),4.6,IF(AND(H4&lt;10.351,A4&lt;6.6,D4&lt;2.05,G4&lt;0.845,F4&gt;=2.5,D4&gt;=0.8),5.4,IF(AND(G4&gt;=0.364,B4&gt;=3.05,D4&gt;=2.05,G4&lt;0.845,F4&gt;=2.5,D4&gt;=0.8),5.66,IF(AND(G4&gt;=0.447,B4&lt;3.8,B4&lt;4.3,H4&lt;14.379,H4&lt;14.529,G4&lt;0.633,D4&lt;0.8),1.3,IF(AND(H4&lt;6.247,A4&lt;5.65,A4&gt;=5.05,D4&lt;1.45,A4&lt;5.95,F4&lt;2.5,D4&gt;=0.8),4.033,IF(AND(D4&lt;1.25,A4&gt;=5.65,A4&gt;=5.05,D4&lt;1.45,A4&lt;5.95,F4&lt;2.5,D4&gt;=0.8),3.88,IF(AND(D4&gt;=1.25,A4&gt;=5.65,A4&gt;=5.05,D4&lt;1.45,A4&lt;5.95,F4&lt;2.5,D4&gt;=0.8),4.35,IF(AND(B4&lt;2.65,A4&gt;=6.25,G4&gt;=0.293,D4&gt;=1.35,A4&gt;=5.95,F4&lt;2.5,D4&gt;=0.8),4.9,IF(AND(B4&lt;2.75,H4&gt;=10.351,A4&lt;6.6,D4&lt;2.05,G4&lt;0.845,F4&gt;=2.5,D4&gt;=0.8),5.1,IF(AND(B4&gt;=2.75,H4&gt;=10.351,A4&lt;6.6,D4&lt;2.05,G4&lt;0.845,F4&gt;=2.5,D4&gt;=0.8),4.95,IF(AND(B4&lt;3.15,G4&lt;0.364,B4&gt;=3.05,D4&gt;=2.05,G4&lt;0.845,F4&gt;=2.5,D4&gt;=0.8),5.28,IF(AND(B4&gt;=3.15,G4&lt;0.364,B4&gt;=3.05,D4&gt;=2.05,G4&lt;0.845,F4&gt;=2.5,D4&gt;=0.8),5.5,IF(AND(H4&lt;9.212,G4&lt;0.447,B4&lt;3.8,B4&lt;4.3,H4&lt;14.379,H4&lt;14.529,G4&lt;0.633,D4&lt;0.8),1.4,IF(AND(G4&lt;0.356,H4&gt;=6.247,A4&lt;5.65,A4&gt;=5.05,D4&lt;1.45,A4&lt;5.95,F4&lt;2.5,D4&gt;=0.8),4.2,IF(AND(B4&lt;3,B4&gt;=2.65,A4&gt;=6.25,G4&gt;=0.293,D4&gt;=1.35,A4&gt;=5.95,F4&lt;2.5,D4&gt;=0.8),4.6,IF(AND(B4&gt;=3,B4&gt;=2.65,A4&gt;=6.25,G4&gt;=0.293,D4&gt;=1.35,A4&gt;=5.95,F4&lt;2.5,D4&gt;=0.8),4.7,IF(AND(A4&lt;5.05,H4&gt;=9.212,G4&lt;0.447,B4&lt;3.8,B4&lt;4.3,H4&lt;14.379,H4&lt;14.529,G4&lt;0.633,D4&lt;0.8),1.533,IF(AND(A4&gt;=5.05,H4&gt;=9.212,G4&lt;0.447,B4&lt;3.8,B4&lt;4.3,H4&lt;14.379,H4&lt;14.529,G4&lt;0.633,D4&lt;0.8),1.425,IF(AND(A4&lt;5.35,G4&gt;=0.356,H4&gt;=6.247,A4&lt;5.65,A4&gt;=5.05,D4&lt;1.45,A4&lt;5.95,F4&lt;2.5,D4&gt;=0.8),3.9,IF(AND(A4&gt;=5.35,G4&gt;=0.356,H4&gt;=6.247,A4&lt;5.65,A4&gt;=5.05,D4&lt;1.45,A4&lt;5.95,F4&lt;2.5,D4&gt;=0.8),3.72,"shouldnthappen")))))))))))))))))))))))))))))))))))))</f>
        <v>1.4</v>
      </c>
      <c r="AP4" s="1" t="n">
        <f aca="false">IF(AND(F4&gt;=1.5,A4&lt;5.55),3.84,IF(AND(G4&gt;=0.52,A4&lt;4.75,F4&lt;1.5,A4&lt;5.55),1.16,IF(AND(A4&lt;5.65,A4&lt;5.85,D4&lt;1.55,A4&gt;=5.55),4.2,IF(AND(A4&gt;=5.65,A4&lt;5.85,D4&lt;1.55,A4&gt;=5.55),3.167,IF(AND(G4&gt;=0.798,A4&gt;=5.85,D4&lt;1.55,A4&gt;=5.55),4,IF(AND(F4&lt;2.5,H4&lt;14.1,D4&gt;=1.55,A4&gt;=5.55),4.84,IF(AND(A4&lt;7.2,H4&gt;=14.1,D4&gt;=1.55,A4&gt;=5.55),5.633,IF(AND(A4&gt;=7.2,H4&gt;=14.1,D4&gt;=1.55,A4&gt;=5.55),6.6,IF(AND(G4&lt;0.161,G4&lt;0.52,A4&lt;4.75,F4&lt;1.5,A4&lt;5.55),1.5,IF(AND(D4&gt;=0.5,G4&lt;0.676,A4&gt;=4.75,F4&lt;1.5,A4&lt;5.55),1.6,IF(AND(H4&lt;11.016,G4&gt;=0.676,A4&gt;=4.75,F4&lt;1.5,A4&lt;5.55),1.75,IF(AND(G4&lt;0.209,G4&lt;0.798,A4&gt;=5.85,D4&lt;1.55,A4&gt;=5.55),4.5,IF(AND(G4&gt;=0.74,F4&gt;=2.5,H4&lt;14.1,D4&gt;=1.55,A4&gt;=5.55),6.225,IF(AND(B4&lt;2.95,G4&gt;=0.161,G4&lt;0.52,A4&lt;4.75,F4&lt;1.5,A4&lt;5.55),1.4,IF(AND(B4&gt;=2.95,G4&gt;=0.161,G4&lt;0.52,A4&lt;4.75,F4&lt;1.5,A4&lt;5.55),1.34,IF(AND(B4&lt;3.15,D4&lt;0.5,G4&lt;0.676,A4&gt;=4.75,F4&lt;1.5,A4&lt;5.55),1.52,IF(AND(D4&lt;0.25,H4&gt;=11.016,G4&gt;=0.676,A4&gt;=4.75,F4&lt;1.5,A4&lt;5.55),1.567,IF(AND(D4&gt;=0.25,H4&gt;=11.016,G4&gt;=0.676,A4&gt;=4.75,F4&lt;1.5,A4&lt;5.55),1.5,IF(AND(H4&lt;7.47,G4&gt;=0.209,G4&lt;0.798,A4&gt;=5.85,D4&lt;1.55,A4&gt;=5.55),5.05,IF(AND(B4&lt;2.85,G4&lt;0.74,F4&gt;=2.5,H4&lt;14.1,D4&gt;=1.55,A4&gt;=5.55),5.35,IF(AND(B4&lt;3.3,B4&gt;=3.15,D4&lt;0.5,G4&lt;0.676,A4&gt;=4.75,F4&lt;1.5,A4&lt;5.55),1.2,IF(AND(D4&lt;1.45,H4&gt;=7.47,G4&gt;=0.209,G4&lt;0.798,A4&gt;=5.85,D4&lt;1.55,A4&gt;=5.55),4.66,IF(AND(D4&gt;=1.45,H4&gt;=7.47,G4&gt;=0.209,G4&lt;0.798,A4&gt;=5.85,D4&lt;1.55,A4&gt;=5.55),4.64,IF(AND(A4&gt;=7.05,B4&gt;=2.85,G4&lt;0.74,F4&gt;=2.5,H4&lt;14.1,D4&gt;=1.55,A4&gt;=5.55),5.8,IF(AND(B4&gt;=3.25,A4&lt;7.05,B4&gt;=2.85,G4&lt;0.74,F4&gt;=2.5,H4&lt;14.1,D4&gt;=1.55,A4&gt;=5.55),5.7,IF(AND(H4&gt;=13.641,D4&lt;0.25,B4&gt;=3.3,B4&gt;=3.15,D4&lt;0.5,G4&lt;0.676,A4&gt;=4.75,F4&lt;1.5,A4&lt;5.55),1.3,IF(AND(D4&lt;0.35,D4&gt;=0.25,B4&gt;=3.3,B4&gt;=3.15,D4&lt;0.5,G4&lt;0.676,A4&gt;=4.75,F4&lt;1.5,A4&lt;5.55),1.367,IF(AND(D4&gt;=0.35,D4&gt;=0.25,B4&gt;=3.3,B4&gt;=3.15,D4&lt;0.5,G4&lt;0.676,A4&gt;=4.75,F4&lt;1.5,A4&lt;5.55),1.3,IF(AND(A4&lt;6.35,B4&lt;3.25,A4&lt;7.05,B4&gt;=2.85,G4&lt;0.74,F4&gt;=2.5,H4&lt;14.1,D4&gt;=1.55,A4&gt;=5.55),5.6,IF(AND(A4&gt;=6.35,B4&lt;3.25,A4&lt;7.05,B4&gt;=2.85,G4&lt;0.74,F4&gt;=2.5,H4&lt;14.1,D4&gt;=1.55,A4&gt;=5.55),5.325,IF(AND(A4&lt;5.1,H4&lt;13.641,D4&lt;0.25,B4&gt;=3.3,B4&gt;=3.15,D4&lt;0.5,G4&lt;0.676,A4&gt;=4.75,F4&lt;1.5,A4&lt;5.55),1.4,IF(AND(H4&gt;=11.031,A4&gt;=5.1,H4&lt;13.641,D4&lt;0.25,B4&gt;=3.3,B4&gt;=3.15,D4&lt;0.5,G4&lt;0.676,A4&gt;=4.75,F4&lt;1.5,A4&lt;5.55),1.4,IF(AND(A4&lt;5.45,H4&lt;11.031,A4&gt;=5.1,H4&lt;13.641,D4&lt;0.25,B4&gt;=3.3,B4&gt;=3.15,D4&lt;0.5,G4&lt;0.676,A4&gt;=4.75,F4&lt;1.5,A4&lt;5.55),1.5,IF(AND(A4&gt;=5.45,H4&lt;11.031,A4&gt;=5.1,H4&lt;13.641,D4&lt;0.25,B4&gt;=3.3,B4&gt;=3.15,D4&lt;0.5,G4&lt;0.676,A4&gt;=4.75,F4&lt;1.5,A4&lt;5.55),1.4,"shouldnthappen"))))))))))))))))))))))))))))))))))</f>
        <v>1.52</v>
      </c>
      <c r="AQ4" s="1" t="n">
        <f aca="false">IF(AND(H4&lt;6.926,D4&gt;=0.35,F4&lt;1.5),1.9,IF(AND(G4&gt;=0.869,D4&gt;=1.75,F4&gt;=1.5),5.15,IF(AND(A4&lt;4.35,A4&lt;5.05,D4&lt;0.35,F4&lt;1.5),1.1,IF(AND(H4&lt;6.089,A4&gt;=5.05,D4&lt;0.35,F4&lt;1.5),1.7,IF(AND(H4&gt;=13.089,H4&gt;=6.926,D4&gt;=0.35,F4&lt;1.5),1.3,IF(AND(G4&lt;0.695,D4&lt;1.15,D4&lt;1.75,F4&gt;=1.5),3.62,IF(AND(G4&gt;=0.695,D4&lt;1.15,D4&lt;1.75,F4&gt;=1.5),3,IF(AND(G4&gt;=0.585,H4&gt;=6.089,A4&gt;=5.05,D4&lt;0.35,F4&lt;1.5),1.5,IF(AND(H4&lt;9.582,H4&lt;13.089,H4&gt;=6.926,D4&gt;=0.35,F4&lt;1.5),1.5,IF(AND(H4&gt;=9.582,H4&lt;13.089,H4&gt;=6.926,D4&gt;=0.35,F4&lt;1.5),1.6,IF(AND(D4&lt;1.35,H4&lt;9.349,D4&gt;=1.15,D4&lt;1.75,F4&gt;=1.5),3.867,IF(AND(D4&lt;2.05,A4&lt;7.05,G4&lt;0.869,D4&gt;=1.75,F4&gt;=1.5),4.9,IF(AND(B4&gt;=3.3,A4&gt;=7.05,G4&lt;0.869,D4&gt;=1.75,F4&gt;=1.5),6.1,IF(AND(G4&lt;0.347,H4&lt;11.218,A4&gt;=4.35,A4&lt;5.05,D4&lt;0.35,F4&lt;1.5),1.4,IF(AND(G4&gt;=0.347,H4&lt;11.218,A4&gt;=4.35,A4&lt;5.05,D4&lt;0.35,F4&lt;1.5),1.5,IF(AND(G4&gt;=0.265,H4&gt;=11.218,A4&gt;=4.35,A4&lt;5.05,D4&lt;0.35,F4&lt;1.5),1.45,IF(AND(A4&gt;=5.4,G4&lt;0.585,H4&gt;=6.089,A4&gt;=5.05,D4&lt;0.35,F4&lt;1.5),1.35,IF(AND(B4&gt;=2.9,D4&gt;=1.35,H4&lt;9.349,D4&gt;=1.15,D4&lt;1.75,F4&gt;=1.5),4.6,IF(AND(D4&gt;=1.35,A4&lt;6.15,H4&gt;=9.349,D4&gt;=1.15,D4&lt;1.75,F4&gt;=1.5),4.54,IF(AND(H4&lt;10.927,A4&gt;=6.15,H4&gt;=9.349,D4&gt;=1.15,D4&lt;1.75,F4&gt;=1.5),4.3,IF(AND(G4&lt;0.512,D4&gt;=2.05,A4&lt;7.05,G4&lt;0.869,D4&gt;=1.75,F4&gt;=1.5),5.533,IF(AND(G4&gt;=0.512,D4&gt;=2.05,A4&lt;7.05,G4&lt;0.869,D4&gt;=1.75,F4&gt;=1.5),5.88,IF(AND(H4&lt;11.551,B4&lt;3.3,A4&gt;=7.05,G4&lt;0.869,D4&gt;=1.75,F4&gt;=1.5),6.3,IF(AND(G4&lt;0.227,G4&lt;0.265,H4&gt;=11.218,A4&gt;=4.35,A4&lt;5.05,D4&lt;0.35,F4&lt;1.5),1.4,IF(AND(G4&gt;=0.227,G4&lt;0.265,H4&gt;=11.218,A4&gt;=4.35,A4&lt;5.05,D4&lt;0.35,F4&lt;1.5),1.26,IF(AND(H4&lt;11.031,A4&lt;5.4,G4&lt;0.585,H4&gt;=6.089,A4&gt;=5.05,D4&lt;0.35,F4&lt;1.5),1.5,IF(AND(H4&gt;=11.031,A4&lt;5.4,G4&lt;0.585,H4&gt;=6.089,A4&gt;=5.05,D4&lt;0.35,F4&lt;1.5),1.4,IF(AND(A4&lt;5.45,B4&lt;2.9,D4&gt;=1.35,H4&lt;9.349,D4&gt;=1.15,D4&lt;1.75,F4&gt;=1.5),4.5,IF(AND(A4&lt;5.9,D4&lt;1.35,A4&lt;6.15,H4&gt;=9.349,D4&gt;=1.15,D4&lt;1.75,F4&gt;=1.5),4.2,IF(AND(A4&gt;=5.9,D4&lt;1.35,A4&lt;6.15,H4&gt;=9.349,D4&gt;=1.15,D4&lt;1.75,F4&gt;=1.5),4,IF(AND(A4&gt;=6.75,H4&gt;=10.927,A4&gt;=6.15,H4&gt;=9.349,D4&gt;=1.15,D4&lt;1.75,F4&gt;=1.5),4.767,IF(AND(B4&lt;2.9,H4&gt;=11.551,B4&lt;3.3,A4&gt;=7.05,G4&lt;0.869,D4&gt;=1.75,F4&gt;=1.5),6.7,IF(AND(B4&gt;=2.9,H4&gt;=11.551,B4&lt;3.3,A4&gt;=7.05,G4&lt;0.869,D4&gt;=1.75,F4&gt;=1.5),6.6,IF(AND(B4&lt;2.45,A4&gt;=5.45,B4&lt;2.9,D4&gt;=1.35,H4&lt;9.349,D4&gt;=1.15,D4&lt;1.75,F4&gt;=1.5),5,IF(AND(B4&gt;=2.45,A4&gt;=5.45,B4&lt;2.9,D4&gt;=1.35,H4&lt;9.349,D4&gt;=1.15,D4&lt;1.75,F4&gt;=1.5),5.1,IF(AND(H4&lt;11.166,A4&lt;6.75,H4&gt;=10.927,A4&gt;=6.15,H4&gt;=9.349,D4&gt;=1.15,D4&lt;1.75,F4&gt;=1.5),4.9,IF(AND(G4&lt;0.228,H4&gt;=11.166,A4&lt;6.75,H4&gt;=10.927,A4&gt;=6.15,H4&gt;=9.349,D4&gt;=1.15,D4&lt;1.75,F4&gt;=1.5),4.7,IF(AND(H4&lt;13.531,G4&gt;=0.228,H4&gt;=11.166,A4&lt;6.75,H4&gt;=10.927,A4&gt;=6.15,H4&gt;=9.349,D4&gt;=1.15,D4&lt;1.75,F4&gt;=1.5),4.4,IF(AND(H4&gt;=13.531,G4&gt;=0.228,H4&gt;=11.166,A4&lt;6.75,H4&gt;=10.927,A4&gt;=6.15,H4&gt;=9.349,D4&gt;=1.15,D4&lt;1.75,F4&gt;=1.5),4.6,"shouldnthappen")))))))))))))))))))))))))))))))))))))))</f>
        <v>1.4</v>
      </c>
      <c r="AR4" s="1" t="n">
        <f aca="false">IF(AND(G4&gt;=0.93,B4&lt;3.65,F4&lt;1.5),1.7,IF(AND(H4&lt;6.542,B4&gt;=3.65,F4&lt;1.5),1.767,IF(AND(A4&gt;=7.05,D4&gt;=1.55,F4&gt;=1.5),6.3,IF(AND(G4&lt;0.123,H4&gt;=6.542,B4&gt;=3.65,F4&lt;1.5),1.367,IF(AND(A4&lt;5.15,A4&lt;5.65,D4&lt;1.55,F4&gt;=1.5),3.15,IF(AND(A4&lt;4.8,G4&gt;=0.447,G4&lt;0.93,B4&lt;3.65,F4&lt;1.5),1.24,IF(AND(A4&gt;=4.8,G4&gt;=0.447,G4&lt;0.93,B4&lt;3.65,F4&lt;1.5),1.4,IF(AND(G4&lt;0.151,G4&gt;=0.123,H4&gt;=6.542,B4&gt;=3.65,F4&lt;1.5),1.7,IF(AND(G4&gt;=0.151,G4&gt;=0.123,H4&gt;=6.542,B4&gt;=3.65,F4&lt;1.5),1.5,IF(AND(D4&gt;=1.45,A4&gt;=5.15,A4&lt;5.65,D4&lt;1.55,F4&gt;=1.5),4.5,IF(AND(B4&lt;2.65,D4&gt;=1.35,A4&gt;=5.65,D4&lt;1.55,F4&gt;=1.5),4.9,IF(AND(G4&lt;0.527,F4&lt;2.5,A4&lt;7.05,D4&gt;=1.55,F4&gt;=1.5),5.075,IF(AND(G4&gt;=0.527,F4&lt;2.5,A4&lt;7.05,D4&gt;=1.55,F4&gt;=1.5),4.7,IF(AND(A4&lt;4.65,G4&lt;0.265,G4&lt;0.447,G4&lt;0.93,B4&lt;3.65,F4&lt;1.5),1.42,IF(AND(G4&lt;0.3,G4&gt;=0.265,G4&lt;0.447,G4&lt;0.93,B4&lt;3.65,F4&lt;1.5),1.6,IF(AND(G4&gt;=0.3,G4&gt;=0.265,G4&lt;0.447,G4&lt;0.93,B4&lt;3.65,F4&lt;1.5),1.4,IF(AND(G4&lt;0.356,D4&lt;1.45,A4&gt;=5.15,A4&lt;5.65,D4&lt;1.55,F4&gt;=1.5),4.125,IF(AND(D4&lt;1.1,A4&lt;6.2,D4&lt;1.35,A4&gt;=5.65,D4&lt;1.55,F4&gt;=1.5),4.1,IF(AND(D4&gt;=1.1,A4&lt;6.2,D4&lt;1.35,A4&gt;=5.65,D4&lt;1.55,F4&gt;=1.5),4.175,IF(AND(H4&gt;=13.433,A4&gt;=6.2,D4&lt;1.35,A4&gt;=5.65,D4&lt;1.55,F4&gt;=1.5),4.6,IF(AND(G4&lt;0.437,B4&gt;=2.65,D4&gt;=1.35,A4&gt;=5.65,D4&lt;1.55,F4&gt;=1.5),4.625,IF(AND(G4&gt;=0.437,B4&gt;=2.65,D4&gt;=1.35,A4&gt;=5.65,D4&lt;1.55,F4&gt;=1.5),4.75,IF(AND(B4&gt;=3.15,H4&lt;11.146,F4&gt;=2.5,A4&lt;7.05,D4&gt;=1.55,F4&gt;=1.5),5.667,IF(AND(B4&lt;2.65,H4&gt;=11.146,F4&gt;=2.5,A4&lt;7.05,D4&gt;=1.55,F4&gt;=1.5),5.8,IF(AND(B4&lt;3.3,A4&gt;=4.65,G4&lt;0.265,G4&lt;0.447,G4&lt;0.93,B4&lt;3.65,F4&lt;1.5),1.32,IF(AND(B4&gt;=3.3,A4&gt;=4.65,G4&lt;0.265,G4&lt;0.447,G4&lt;0.93,B4&lt;3.65,F4&lt;1.5),1.425,IF(AND(B4&lt;2.8,G4&gt;=0.356,D4&lt;1.45,A4&gt;=5.15,A4&lt;5.65,D4&lt;1.55,F4&gt;=1.5),3.86,IF(AND(B4&gt;=2.8,G4&gt;=0.356,D4&lt;1.45,A4&gt;=5.15,A4&lt;5.65,D4&lt;1.55,F4&gt;=1.5),3.6,IF(AND(B4&lt;2.6,H4&lt;13.433,A4&gt;=6.2,D4&lt;1.35,A4&gt;=5.65,D4&lt;1.55,F4&gt;=1.5),4.4,IF(AND(B4&gt;=2.6,H4&lt;13.433,A4&gt;=6.2,D4&lt;1.35,A4&gt;=5.65,D4&lt;1.55,F4&gt;=1.5),4.3,IF(AND(G4&lt;0.151,B4&lt;3.15,H4&lt;11.146,F4&gt;=2.5,A4&lt;7.05,D4&gt;=1.55,F4&gt;=1.5),5.5,IF(AND(H4&lt;15.52,B4&gt;=2.65,H4&gt;=11.146,F4&gt;=2.5,A4&lt;7.05,D4&gt;=1.55,F4&gt;=1.5),5.4,IF(AND(H4&gt;=15.52,B4&gt;=2.65,H4&gt;=11.146,F4&gt;=2.5,A4&lt;7.05,D4&gt;=1.55,F4&gt;=1.5),5.733,IF(AND(H4&lt;10.74,G4&gt;=0.151,B4&lt;3.15,H4&lt;11.146,F4&gt;=2.5,A4&lt;7.05,D4&gt;=1.55,F4&gt;=1.5),5.12,IF(AND(H4&gt;=10.74,G4&gt;=0.151,B4&lt;3.15,H4&lt;11.146,F4&gt;=2.5,A4&lt;7.05,D4&gt;=1.55,F4&gt;=1.5),4.9,"shouldnthappen")))))))))))))))))))))))))))))))))))</f>
        <v>1.32</v>
      </c>
      <c r="AS4" s="1" t="n">
        <f aca="false">IF(AND(F4&gt;=1.5,A4&lt;5.55),4.18,IF(AND(F4&gt;=2.5,B4&lt;2.75,A4&gt;=5.55),5.38,IF(AND(G4&gt;=0.587,B4&lt;3.75,F4&lt;1.5,A4&lt;5.55),1.48,IF(AND(H4&lt;6.51,B4&gt;=3.75,F4&lt;1.5,A4&lt;5.55),1.9,IF(AND(H4&gt;=6.51,B4&gt;=3.75,F4&lt;1.5,A4&lt;5.55),1.425,IF(AND(G4&gt;=0.868,F4&lt;2.5,B4&lt;2.75,A4&gt;=5.55),4.65,IF(AND(F4&lt;1.5,D4&lt;1.55,B4&gt;=2.75,A4&gt;=5.55),1.7,IF(AND(G4&gt;=0.857,D4&gt;=1.55,B4&gt;=2.75,A4&gt;=5.55),5.033,IF(AND(G4&gt;=0.518,G4&lt;0.587,B4&lt;3.75,F4&lt;1.5,A4&lt;5.55),1,IF(AND(D4&lt;1.05,G4&lt;0.868,F4&lt;2.5,B4&lt;2.75,A4&gt;=5.55),3.5,IF(AND(G4&lt;0.404,D4&gt;=1.05,G4&lt;0.868,F4&lt;2.5,B4&lt;2.75,A4&gt;=5.55),4.2,IF(AND(G4&gt;=0.404,D4&gt;=1.05,G4&lt;0.868,F4&lt;2.5,B4&lt;2.75,A4&gt;=5.55),3.94,IF(AND(F4&lt;2.5,B4&lt;2.95,F4&gt;=1.5,D4&lt;1.55,B4&gt;=2.75,A4&gt;=5.55),4.68,IF(AND(F4&gt;=2.5,B4&lt;2.95,F4&gt;=1.5,D4&lt;1.55,B4&gt;=2.75,A4&gt;=5.55),5.1,IF(AND(H4&lt;10.883,B4&gt;=2.95,F4&gt;=1.5,D4&lt;1.55,B4&gt;=2.75,A4&gt;=5.55),4.15,IF(AND(H4&gt;=10.883,B4&gt;=2.95,F4&gt;=1.5,D4&lt;1.55,B4&gt;=2.75,A4&gt;=5.55),4.5,IF(AND(H4&gt;=14.1,D4&lt;2.05,G4&lt;0.857,D4&gt;=1.55,B4&gt;=2.75,A4&gt;=5.55),6.6,IF(AND(G4&lt;0.063,B4&lt;3.15,G4&lt;0.518,G4&lt;0.587,B4&lt;3.75,F4&lt;1.5,A4&lt;5.55),1.4,IF(AND(G4&gt;=0.063,B4&lt;3.15,G4&lt;0.518,G4&lt;0.587,B4&lt;3.75,F4&lt;1.5,A4&lt;5.55),1.5,IF(AND(H4&gt;=10.563,B4&gt;=3.15,G4&lt;0.518,G4&lt;0.587,B4&lt;3.75,F4&lt;1.5,A4&lt;5.55),1.325,IF(AND(B4&lt;2.95,H4&lt;14.1,D4&lt;2.05,G4&lt;0.857,D4&gt;=1.55,B4&gt;=2.75,A4&gt;=5.55),6.125,IF(AND(A4&lt;6.65,G4&lt;0.364,D4&gt;=2.05,G4&lt;0.857,D4&gt;=1.55,B4&gt;=2.75,A4&gt;=5.55),5.45,IF(AND(G4&gt;=0.774,G4&gt;=0.364,D4&gt;=2.05,G4&lt;0.857,D4&gt;=1.55,B4&gt;=2.75,A4&gt;=5.55),5.4,IF(AND(H4&gt;=9.279,H4&lt;10.563,B4&gt;=3.15,G4&lt;0.518,G4&lt;0.587,B4&lt;3.75,F4&lt;1.5,A4&lt;5.55),1.475,IF(AND(D4&lt;1.65,B4&gt;=2.95,H4&lt;14.1,D4&lt;2.05,G4&lt;0.857,D4&gt;=1.55,B4&gt;=2.75,A4&gt;=5.55),5.8,IF(AND(B4&lt;3.15,A4&gt;=6.65,G4&lt;0.364,D4&gt;=2.05,G4&lt;0.857,D4&gt;=1.55,B4&gt;=2.75,A4&gt;=5.55),5.3,IF(AND(B4&gt;=3.15,A4&gt;=6.65,G4&lt;0.364,D4&gt;=2.05,G4&lt;0.857,D4&gt;=1.55,B4&gt;=2.75,A4&gt;=5.55),5.7,IF(AND(A4&gt;=6.75,G4&lt;0.774,G4&gt;=0.364,D4&gt;=2.05,G4&lt;0.857,D4&gt;=1.55,B4&gt;=2.75,A4&gt;=5.55),5.9,IF(AND(G4&lt;0.417,H4&lt;9.279,H4&lt;10.563,B4&gt;=3.15,G4&lt;0.518,G4&lt;0.587,B4&lt;3.75,F4&lt;1.5,A4&lt;5.55),1.4,IF(AND(G4&gt;=0.417,H4&lt;9.279,H4&lt;10.563,B4&gt;=3.15,G4&lt;0.518,G4&lt;0.587,B4&lt;3.75,F4&lt;1.5,A4&lt;5.55),1.3,IF(AND(A4&lt;6.3,D4&gt;=1.65,B4&gt;=2.95,H4&lt;14.1,D4&lt;2.05,G4&lt;0.857,D4&gt;=1.55,B4&gt;=2.75,A4&gt;=5.55),4.9,IF(AND(A4&gt;=6.3,D4&gt;=1.65,B4&gt;=2.95,H4&lt;14.1,D4&lt;2.05,G4&lt;0.857,D4&gt;=1.55,B4&gt;=2.75,A4&gt;=5.55),5.3,IF(AND(G4&gt;=0.657,A4&lt;6.75,G4&lt;0.774,G4&gt;=0.364,D4&gt;=2.05,G4&lt;0.857,D4&gt;=1.55,B4&gt;=2.75,A4&gt;=5.55),6,IF(AND(B4&lt;3.2,G4&lt;0.657,A4&lt;6.75,G4&lt;0.774,G4&gt;=0.364,D4&gt;=2.05,G4&lt;0.857,D4&gt;=1.55,B4&gt;=2.75,A4&gt;=5.55),5.6,IF(AND(B4&gt;=3.2,G4&lt;0.657,A4&lt;6.75,G4&lt;0.774,G4&gt;=0.364,D4&gt;=2.05,G4&lt;0.857,D4&gt;=1.55,B4&gt;=2.75,A4&gt;=5.55),5.65,"shouldnthappen")))))))))))))))))))))))))))))))))))</f>
        <v>1.5</v>
      </c>
      <c r="AT4" s="1" t="n">
        <f aca="false">IF(AND(H4&gt;=16.284,A4&gt;=5.55),6.533,IF(AND(G4&gt;=0.52,A4&lt;4.85,A4&lt;5.55),1.05,IF(AND(G4&lt;0.227,G4&lt;0.52,A4&lt;4.85,A4&lt;5.55),1.4,IF(AND(G4&gt;=0.227,G4&lt;0.52,A4&lt;4.85,A4&lt;5.55),1.3,IF(AND(D4&gt;=0.45,F4&lt;1.5,A4&gt;=4.85,A4&lt;5.55),1.667,IF(AND(B4&gt;=2.75,F4&gt;=1.5,A4&gt;=4.85,A4&lt;5.55),4.5,IF(AND(F4&lt;2.5,B4&gt;=3.15,H4&lt;16.284,A4&gt;=5.55),4.7,IF(AND(G4&gt;=0.934,D4&lt;0.45,F4&lt;1.5,A4&gt;=4.85,A4&lt;5.55),1.7,IF(AND(D4&gt;=1.2,B4&lt;2.75,F4&gt;=1.5,A4&gt;=4.85,A4&lt;5.55),4.25,IF(AND(G4&gt;=0.774,F4&gt;=2.5,B4&gt;=3.15,H4&lt;16.284,A4&gt;=5.55),5.4,IF(AND(B4&lt;3.1,G4&lt;0.934,D4&lt;0.45,F4&lt;1.5,A4&gt;=4.85,A4&lt;5.55),1.6,IF(AND(D4&lt;1.05,D4&lt;1.2,B4&lt;2.75,F4&gt;=1.5,A4&gt;=4.85,A4&lt;5.55),3.433,IF(AND(D4&gt;=1.05,D4&lt;1.2,B4&lt;2.75,F4&gt;=1.5,A4&gt;=4.85,A4&lt;5.55),3.267,IF(AND(H4&lt;8.486,D4&lt;1.35,F4&lt;2.5,B4&lt;3.15,H4&lt;16.284,A4&gt;=5.55),3.85,IF(AND(D4&gt;=1.55,D4&gt;=1.35,F4&lt;2.5,B4&lt;3.15,H4&lt;16.284,A4&gt;=5.55),5.1,IF(AND(H4&lt;10.464,A4&lt;6.35,F4&gt;=2.5,B4&lt;3.15,H4&lt;16.284,A4&gt;=5.55),5.08,IF(AND(H4&gt;=10.464,A4&lt;6.35,F4&gt;=2.5,B4&lt;3.15,H4&lt;16.284,A4&gt;=5.55),4.9,IF(AND(D4&lt;1.85,A4&gt;=6.35,F4&gt;=2.5,B4&lt;3.15,H4&lt;16.284,A4&gt;=5.55),5.8,IF(AND(H4&gt;=10.393,G4&lt;0.774,F4&gt;=2.5,B4&gt;=3.15,H4&lt;16.284,A4&gt;=5.55),5.425,IF(AND(B4&lt;2.6,H4&gt;=8.486,D4&lt;1.35,F4&lt;2.5,B4&lt;3.15,H4&lt;16.284,A4&gt;=5.55),3.9,IF(AND(G4&gt;=0.567,D4&lt;1.55,D4&gt;=1.35,F4&lt;2.5,B4&lt;3.15,H4&lt;16.284,A4&gt;=5.55),4.4,IF(AND(B4&lt;3.25,H4&lt;10.393,G4&lt;0.774,F4&gt;=2.5,B4&gt;=3.15,H4&lt;16.284,A4&gt;=5.55),5.7,IF(AND(B4&gt;=3.25,H4&lt;10.393,G4&lt;0.774,F4&gt;=2.5,B4&gt;=3.15,H4&lt;16.284,A4&gt;=5.55),5.98,IF(AND(G4&lt;0.079,G4&lt;0.338,B4&gt;=3.1,G4&lt;0.934,D4&lt;0.45,F4&lt;1.5,A4&gt;=4.85,A4&lt;5.55),1.425,IF(AND(B4&lt;3.35,G4&gt;=0.338,B4&gt;=3.1,G4&lt;0.934,D4&lt;0.45,F4&lt;1.5,A4&gt;=4.85,A4&lt;5.55),1.4,IF(AND(G4&lt;0.404,B4&gt;=2.6,H4&gt;=8.486,D4&lt;1.35,F4&lt;2.5,B4&lt;3.15,H4&lt;16.284,A4&gt;=5.55),4.3,IF(AND(G4&gt;=0.404,B4&gt;=2.6,H4&gt;=8.486,D4&lt;1.35,F4&lt;2.5,B4&lt;3.15,H4&lt;16.284,A4&gt;=5.55),4.025,IF(AND(B4&gt;=3.05,G4&lt;0.567,D4&lt;1.55,D4&gt;=1.35,F4&lt;2.5,B4&lt;3.15,H4&lt;16.284,A4&gt;=5.55),4.7,IF(AND(A4&lt;6.45,H4&lt;10.667,D4&gt;=1.85,A4&gt;=6.35,F4&gt;=2.5,B4&lt;3.15,H4&lt;16.284,A4&gt;=5.55),5.3,IF(AND(A4&gt;=6.45,H4&lt;10.667,D4&gt;=1.85,A4&gt;=6.35,F4&gt;=2.5,B4&lt;3.15,H4&lt;16.284,A4&gt;=5.55),5.167,IF(AND(B4&lt;2.95,H4&gt;=10.667,D4&gt;=1.85,A4&gt;=6.35,F4&gt;=2.5,B4&lt;3.15,H4&lt;16.284,A4&gt;=5.55),5.6,IF(AND(B4&gt;=2.95,H4&gt;=10.667,D4&gt;=1.85,A4&gt;=6.35,F4&gt;=2.5,B4&lt;3.15,H4&lt;16.284,A4&gt;=5.55),5.5,IF(AND(H4&lt;10.325,G4&gt;=0.079,G4&lt;0.338,B4&gt;=3.1,G4&lt;0.934,D4&lt;0.45,F4&lt;1.5,A4&gt;=4.85,A4&lt;5.55),1.5,IF(AND(G4&lt;0.385,B4&gt;=3.35,G4&gt;=0.338,B4&gt;=3.1,G4&lt;0.934,D4&lt;0.45,F4&lt;1.5,A4&gt;=4.85,A4&lt;5.55),1.5,IF(AND(G4&gt;=0.385,B4&gt;=3.35,G4&gt;=0.338,B4&gt;=3.1,G4&lt;0.934,D4&lt;0.45,F4&lt;1.5,A4&gt;=4.85,A4&lt;5.55),1.42,IF(AND(B4&lt;2.5,B4&lt;3.05,G4&lt;0.567,D4&lt;1.55,D4&gt;=1.35,F4&lt;2.5,B4&lt;3.15,H4&lt;16.284,A4&gt;=5.55),4.5,IF(AND(B4&gt;=2.5,B4&lt;3.05,G4&lt;0.567,D4&lt;1.55,D4&gt;=1.35,F4&lt;2.5,B4&lt;3.15,H4&lt;16.284,A4&gt;=5.55),4.56,IF(AND(H4&lt;12.506,H4&gt;=10.325,G4&gt;=0.079,G4&lt;0.338,B4&gt;=3.1,G4&lt;0.934,D4&lt;0.45,F4&lt;1.5,A4&gt;=4.85,A4&lt;5.55),1.2,IF(AND(H4&gt;=12.506,H4&gt;=10.325,G4&gt;=0.079,G4&lt;0.338,B4&gt;=3.1,G4&lt;0.934,D4&lt;0.45,F4&lt;1.5,A4&gt;=4.85,A4&lt;5.55),1.3,"shouldnthappen")))))))))))))))))))))))))))))))))))))))</f>
        <v>1.6</v>
      </c>
      <c r="AU4" s="1" t="n">
        <f aca="false">IF(AND(G4&gt;=0.52,B4&lt;3.05,F4&lt;1.5),1.1,IF(AND(G4&lt;0.35,G4&lt;0.52,B4&lt;3.05,F4&lt;1.5),1.4,IF(AND(G4&gt;=0.35,G4&lt;0.52,B4&lt;3.05,F4&lt;1.5),1.3,IF(AND(G4&gt;=0.227,G4&lt;0.347,B4&gt;=3.05,F4&lt;1.5),1.32,IF(AND(H4&lt;6.417,G4&gt;=0.347,B4&gt;=3.05,F4&lt;1.5),1.7,IF(AND(A4&gt;=7.25,A4&gt;=6.6,F4&gt;=2.5,F4&gt;=1.5),6.35,IF(AND(G4&lt;0.11,G4&lt;0.227,G4&lt;0.347,B4&gt;=3.05,F4&lt;1.5),1.333,IF(AND(H4&lt;9.441,H4&gt;=6.417,G4&gt;=0.347,B4&gt;=3.05,F4&lt;1.5),1.425,IF(AND(B4&lt;2.75,G4&lt;0.451,H4&lt;10.266,F4&lt;2.5,F4&gt;=1.5),4,IF(AND(B4&gt;=2.75,G4&lt;0.451,H4&lt;10.266,F4&lt;2.5,F4&gt;=1.5),4.433,IF(AND(G4&gt;=0.865,G4&gt;=0.451,H4&lt;10.266,F4&lt;2.5,F4&gt;=1.5),4.2,IF(AND(B4&lt;2.45,H4&lt;13.665,H4&gt;=10.266,F4&lt;2.5,F4&gt;=1.5),3.7,IF(AND(G4&lt;0.302,H4&gt;=13.665,H4&gt;=10.266,F4&lt;2.5,F4&gt;=1.5),5,IF(AND(B4&lt;2.9,A4&lt;6.1,A4&lt;6.6,F4&gt;=2.5,F4&gt;=1.5),5.06,IF(AND(B4&gt;=2.9,A4&lt;6.1,A4&lt;6.6,F4&gt;=2.5,F4&gt;=1.5),4.8,IF(AND(B4&lt;3.05,A4&gt;=6.1,A4&lt;6.6,F4&gt;=2.5,F4&gt;=1.5),5.6,IF(AND(B4&gt;=3.05,A4&gt;=6.1,A4&lt;6.6,F4&gt;=2.5,F4&gt;=1.5),5.267,IF(AND(H4&gt;=14.564,A4&lt;7.25,A4&gt;=6.6,F4&gt;=2.5,F4&gt;=1.5),5.6,IF(AND(H4&gt;=14.309,G4&gt;=0.11,G4&lt;0.227,G4&lt;0.347,B4&gt;=3.05,F4&lt;1.5),1.7,IF(AND(D4&lt;0.4,H4&gt;=9.441,H4&gt;=6.417,G4&gt;=0.347,B4&gt;=3.05,F4&lt;1.5),1.5,IF(AND(D4&gt;=0.4,H4&gt;=9.441,H4&gt;=6.417,G4&gt;=0.347,B4&gt;=3.05,F4&lt;1.5),1.633,IF(AND(A4&lt;5.35,G4&lt;0.865,G4&gt;=0.451,H4&lt;10.266,F4&lt;2.5,F4&gt;=1.5),3.15,IF(AND(D4&lt;1.45,G4&gt;=0.302,H4&gt;=13.665,H4&gt;=10.266,F4&lt;2.5,F4&gt;=1.5),4.74,IF(AND(D4&gt;=1.45,G4&gt;=0.302,H4&gt;=13.665,H4&gt;=10.266,F4&lt;2.5,F4&gt;=1.5),4.567,IF(AND(H4&lt;8.836,H4&lt;14.564,A4&lt;7.25,A4&gt;=6.6,F4&gt;=2.5,F4&gt;=1.5),5.7,IF(AND(H4&gt;=8.836,H4&lt;14.564,A4&lt;7.25,A4&gt;=6.6,F4&gt;=2.5,F4&gt;=1.5),5.9,IF(AND(H4&lt;11.53,H4&lt;14.309,G4&gt;=0.11,G4&lt;0.227,G4&lt;0.347,B4&gt;=3.05,F4&lt;1.5),1.5,IF(AND(H4&gt;=11.53,H4&lt;14.309,G4&gt;=0.11,G4&lt;0.227,G4&lt;0.347,B4&gt;=3.05,F4&lt;1.5),1.467,IF(AND(H4&lt;9.386,A4&gt;=5.35,G4&lt;0.865,G4&gt;=0.451,H4&lt;10.266,F4&lt;2.5,F4&gt;=1.5),3.56,IF(AND(H4&gt;=9.386,A4&gt;=5.35,G4&lt;0.865,G4&gt;=0.451,H4&lt;10.266,F4&lt;2.5,F4&gt;=1.5),4.2,IF(AND(H4&lt;11.036,D4&lt;1.45,B4&gt;=2.45,H4&lt;13.665,H4&gt;=10.266,F4&lt;2.5,F4&gt;=1.5),4.45,IF(AND(H4&gt;=11.036,D4&lt;1.45,B4&gt;=2.45,H4&lt;13.665,H4&gt;=10.266,F4&lt;2.5,F4&gt;=1.5),4.1,IF(AND(G4&gt;=0.585,D4&gt;=1.45,B4&gt;=2.45,H4&lt;13.665,H4&gt;=10.266,F4&lt;2.5,F4&gt;=1.5),4.9,IF(AND(H4&lt;11.743,G4&lt;0.585,D4&gt;=1.45,B4&gt;=2.45,H4&lt;13.665,H4&gt;=10.266,F4&lt;2.5,F4&gt;=1.5),4.7,IF(AND(H4&gt;=11.743,G4&lt;0.585,D4&gt;=1.45,B4&gt;=2.45,H4&lt;13.665,H4&gt;=10.266,F4&lt;2.5,F4&gt;=1.5),4.5,"shouldnthappen")))))))))))))))))))))))))))))))))))</f>
        <v>1.4</v>
      </c>
      <c r="AV4" s="1" t="n">
        <f aca="false">IF(AND(G4&gt;=0.356,F4&gt;=1.5,A4&lt;5.75),3.52,IF(AND(A4&lt;7.25,A4&gt;=7.1,A4&gt;=5.75),5.875,IF(AND(A4&gt;=7.25,A4&gt;=7.1,A4&gt;=5.75),6.5,IF(AND(D4&gt;=0.35,G4&gt;=0.586,F4&lt;1.5,A4&lt;5.75),1.8,IF(AND(D4&lt;1.4,G4&lt;0.356,F4&gt;=1.5,A4&lt;5.75),4.2,IF(AND(D4&gt;=1.4,G4&lt;0.356,F4&gt;=1.5,A4&lt;5.75),4.5,IF(AND(H4&gt;=11.218,A4&lt;5.05,G4&lt;0.586,F4&lt;1.5,A4&lt;5.75),1.225,IF(AND(G4&gt;=0.253,A4&gt;=5.05,G4&lt;0.586,F4&lt;1.5,A4&lt;5.75),1.3,IF(AND(B4&gt;=3.75,D4&lt;0.35,G4&gt;=0.586,F4&lt;1.5,A4&lt;5.75),1.567,IF(AND(B4&lt;2.85,D4&lt;1.35,D4&lt;1.65,A4&lt;7.1,A4&gt;=5.75),4.26,IF(AND(B4&gt;=2.85,D4&lt;1.35,D4&lt;1.65,A4&lt;7.1,A4&gt;=5.75),4.45,IF(AND(A4&lt;6.05,H4&lt;12.921,D4&gt;=1.65,A4&lt;7.1,A4&gt;=5.75),5.1,IF(AND(H4&gt;=15.338,H4&gt;=12.921,D4&gt;=1.65,A4&lt;7.1,A4&gt;=5.75),5.55,IF(AND(G4&lt;0.418,H4&lt;11.218,A4&lt;5.05,G4&lt;0.586,F4&lt;1.5,A4&lt;5.75),1.42,IF(AND(G4&gt;=0.418,H4&lt;11.218,A4&lt;5.05,G4&lt;0.586,F4&lt;1.5,A4&lt;5.75),1.3,IF(AND(H4&gt;=13.321,G4&lt;0.253,A4&gt;=5.05,G4&lt;0.586,F4&lt;1.5,A4&lt;5.75),1.7,IF(AND(H4&lt;6.089,B4&lt;3.75,D4&lt;0.35,G4&gt;=0.586,F4&lt;1.5,A4&lt;5.75),1.7,IF(AND(H4&gt;=6.089,B4&lt;3.75,D4&lt;0.35,G4&gt;=0.586,F4&lt;1.5,A4&lt;5.75),1.5,IF(AND(B4&lt;2.9,D4&lt;1.45,D4&gt;=1.35,D4&lt;1.65,A4&lt;7.1,A4&gt;=5.75),4.8,IF(AND(B4&gt;=2.9,D4&lt;1.45,D4&gt;=1.35,D4&lt;1.65,A4&lt;7.1,A4&gt;=5.75),4.475,IF(AND(B4&lt;2.5,D4&gt;=1.45,D4&gt;=1.35,D4&lt;1.65,A4&lt;7.1,A4&gt;=5.75),4.5,IF(AND(H4&lt;8.884,A4&gt;=6.05,H4&lt;12.921,D4&gt;=1.65,A4&lt;7.1,A4&gt;=5.75),5.4,IF(AND(A4&lt;6.3,H4&lt;15.338,H4&gt;=12.921,D4&gt;=1.65,A4&lt;7.1,A4&gt;=5.75),4.967,IF(AND(A4&gt;=6.3,H4&lt;15.338,H4&gt;=12.921,D4&gt;=1.65,A4&lt;7.1,A4&gt;=5.75),5.133,IF(AND(H4&lt;10.826,H4&lt;13.321,G4&lt;0.253,A4&gt;=5.05,G4&lt;0.586,F4&lt;1.5,A4&lt;5.75),1.5,IF(AND(H4&gt;=10.826,H4&lt;13.321,G4&lt;0.253,A4&gt;=5.05,G4&lt;0.586,F4&lt;1.5,A4&lt;5.75),1.4,IF(AND(H4&lt;7.47,B4&gt;=2.5,D4&gt;=1.45,D4&gt;=1.35,D4&lt;1.65,A4&lt;7.1,A4&gt;=5.75),5.1,IF(AND(H4&gt;=7.47,B4&gt;=2.5,D4&gt;=1.45,D4&gt;=1.35,D4&lt;1.65,A4&lt;7.1,A4&gt;=5.75),4.725,IF(AND(H4&lt;9.637,H4&gt;=8.884,A4&gt;=6.05,H4&lt;12.921,D4&gt;=1.65,A4&lt;7.1,A4&gt;=5.75),5.9,IF(AND(B4&lt;2.6,H4&gt;=9.637,H4&gt;=8.884,A4&gt;=6.05,H4&lt;12.921,D4&gt;=1.65,A4&lt;7.1,A4&gt;=5.75),5.8,IF(AND(B4&lt;2.75,B4&gt;=2.6,H4&gt;=9.637,H4&gt;=8.884,A4&gt;=6.05,H4&lt;12.921,D4&gt;=1.65,A4&lt;7.1,A4&gt;=5.75),5.3,IF(AND(D4&lt;2.25,B4&gt;=2.75,B4&gt;=2.6,H4&gt;=9.637,H4&gt;=8.884,A4&gt;=6.05,H4&lt;12.921,D4&gt;=1.65,A4&lt;7.1,A4&gt;=5.75),5.6,IF(AND(D4&gt;=2.25,B4&gt;=2.75,B4&gt;=2.6,H4&gt;=9.637,H4&gt;=8.884,A4&gt;=6.05,H4&lt;12.921,D4&gt;=1.65,A4&lt;7.1,A4&gt;=5.75),5.5,"shouldnthappen")))))))))))))))))))))))))))))))))</f>
        <v>1.42</v>
      </c>
      <c r="AW4" s="1" t="n">
        <f aca="false">IF(AND(G4&gt;=0.905,F4&lt;1.5),1.767,IF(AND(H4&gt;=16.674,F4&gt;=1.5),6.55,IF(AND(A4&lt;4.35,H4&lt;14.344,G4&lt;0.905,F4&lt;1.5),1.1,IF(AND(B4&lt;3.65,H4&gt;=14.344,G4&lt;0.905,F4&lt;1.5),1.5,IF(AND(B4&gt;=3.65,H4&gt;=14.344,G4&lt;0.905,F4&lt;1.5),1.65,IF(AND(B4&lt;2.6,F4&gt;=2.5,H4&lt;16.674,F4&gt;=1.5),4.5,IF(AND(D4&gt;=0.45,A4&gt;=4.35,H4&lt;14.344,G4&lt;0.905,F4&lt;1.5),1.65,IF(AND(D4&lt;1.15,A4&lt;5.9,F4&lt;2.5,H4&lt;16.674,F4&gt;=1.5),3.56,IF(AND(B4&lt;2.75,A4&gt;=5.9,F4&lt;2.5,H4&lt;16.674,F4&gt;=1.5),5,IF(AND(H4&lt;13.531,B4&gt;=2.75,A4&gt;=5.9,F4&lt;2.5,H4&lt;16.674,F4&gt;=1.5),4.333,IF(AND(B4&lt;3.2,G4&gt;=0.669,B4&gt;=2.6,F4&gt;=2.5,H4&lt;16.674,F4&gt;=1.5),5.08,IF(AND(B4&gt;=3.2,G4&gt;=0.669,B4&gt;=2.6,F4&gt;=2.5,H4&lt;16.674,F4&gt;=1.5),5.4,IF(AND(B4&lt;3.15,A4&lt;5.05,D4&lt;0.45,A4&gt;=4.35,H4&lt;14.344,G4&lt;0.905,F4&lt;1.5),1.45,IF(AND(A4&gt;=5.55,A4&gt;=5.05,D4&lt;0.45,A4&gt;=4.35,H4&lt;14.344,G4&lt;0.905,F4&lt;1.5),1.5,IF(AND(A4&lt;5.55,A4&lt;5.65,D4&gt;=1.15,A4&lt;5.9,F4&lt;2.5,H4&lt;16.674,F4&gt;=1.5),3.95,IF(AND(A4&gt;=5.55,A4&lt;5.65,D4&gt;=1.15,A4&lt;5.9,F4&lt;2.5,H4&lt;16.674,F4&gt;=1.5),3.82,IF(AND(G4&lt;0.39,A4&gt;=5.65,D4&gt;=1.15,A4&lt;5.9,F4&lt;2.5,H4&lt;16.674,F4&gt;=1.5),4.35,IF(AND(G4&gt;=0.39,A4&gt;=5.65,D4&gt;=1.15,A4&lt;5.9,F4&lt;2.5,H4&lt;16.674,F4&gt;=1.5),3.95,IF(AND(G4&lt;0.466,H4&gt;=13.531,B4&gt;=2.75,A4&gt;=5.9,F4&lt;2.5,H4&lt;16.674,F4&gt;=1.5),4.8,IF(AND(G4&gt;=0.466,H4&gt;=13.531,B4&gt;=2.75,A4&gt;=5.9,F4&lt;2.5,H4&lt;16.674,F4&gt;=1.5),4.7,IF(AND(H4&lt;10.144,D4&lt;2.05,G4&lt;0.669,B4&gt;=2.6,F4&gt;=2.5,H4&lt;16.674,F4&gt;=1.5),5.3,IF(AND(H4&gt;=10.144,D4&lt;2.05,G4&lt;0.669,B4&gt;=2.6,F4&gt;=2.5,H4&lt;16.674,F4&gt;=1.5),5.133,IF(AND(D4&gt;=2.45,D4&gt;=2.05,G4&lt;0.669,B4&gt;=2.6,F4&gt;=2.5,H4&lt;16.674,F4&gt;=1.5),5.9,IF(AND(B4&lt;3.25,B4&gt;=3.15,A4&lt;5.05,D4&lt;0.45,A4&gt;=4.35,H4&lt;14.344,G4&lt;0.905,F4&lt;1.5),1.2,IF(AND(B4&gt;=3.25,B4&gt;=3.15,A4&lt;5.05,D4&lt;0.45,A4&gt;=4.35,H4&lt;14.344,G4&lt;0.905,F4&lt;1.5),1.36,IF(AND(B4&gt;=3.8,A4&lt;5.55,A4&gt;=5.05,D4&lt;0.45,A4&gt;=4.35,H4&lt;14.344,G4&lt;0.905,F4&lt;1.5),1.3,IF(AND(G4&lt;0.05,B4&lt;3.8,A4&lt;5.55,A4&gt;=5.05,D4&lt;0.45,A4&gt;=4.35,H4&lt;14.344,G4&lt;0.905,F4&lt;1.5),1.4,IF(AND(G4&lt;0.107,G4&lt;0.395,D4&lt;2.45,D4&gt;=2.05,G4&lt;0.669,B4&gt;=2.6,F4&gt;=2.5,H4&lt;16.674,F4&gt;=1.5),5.667,IF(AND(G4&lt;0.537,G4&gt;=0.395,D4&lt;2.45,D4&gt;=2.05,G4&lt;0.669,B4&gt;=2.6,F4&gt;=2.5,H4&lt;16.674,F4&gt;=1.5),5.6,IF(AND(G4&gt;=0.537,G4&gt;=0.395,D4&lt;2.45,D4&gt;=2.05,G4&lt;0.669,B4&gt;=2.6,F4&gt;=2.5,H4&lt;16.674,F4&gt;=1.5),5.775,IF(AND(B4&lt;3.6,G4&gt;=0.05,B4&lt;3.8,A4&lt;5.55,A4&gt;=5.05,D4&lt;0.45,A4&gt;=4.35,H4&lt;14.344,G4&lt;0.905,F4&lt;1.5),1.475,IF(AND(B4&gt;=3.6,G4&gt;=0.05,B4&lt;3.8,A4&lt;5.55,A4&gt;=5.05,D4&lt;0.45,A4&gt;=4.35,H4&lt;14.344,G4&lt;0.905,F4&lt;1.5),1.5,IF(AND(G4&lt;0.312,G4&gt;=0.107,G4&lt;0.395,D4&lt;2.45,D4&gt;=2.05,G4&lt;0.669,B4&gt;=2.6,F4&gt;=2.5,H4&lt;16.674,F4&gt;=1.5),5.18,IF(AND(G4&gt;=0.312,G4&gt;=0.107,G4&lt;0.395,D4&lt;2.45,D4&gt;=2.05,G4&lt;0.669,B4&gt;=2.6,F4&gt;=2.5,H4&lt;16.674,F4&gt;=1.5),5.4,"shouldnthappen"))))))))))))))))))))))))))))))))))</f>
        <v>1.45</v>
      </c>
      <c r="AX4" s="1" t="n">
        <f aca="false">IF(AND(D4&gt;=1.3,B4&gt;=3.45),6.25,IF(AND(B4&lt;2.75,A4&lt;5.25,B4&lt;3.45),3.9,IF(AND(D4&lt;0.25,D4&lt;1.3,B4&gt;=3.45),1.16,IF(AND(A4&gt;=5.05,B4&gt;=2.75,A4&lt;5.25,B4&lt;3.45),1.7,IF(AND(D4&lt;0.7,F4&lt;2.5,A4&gt;=5.25,B4&lt;3.45),1.5,IF(AND(H4&gt;=16.284,F4&gt;=2.5,A4&gt;=5.25,B4&lt;3.45),6.6,IF(AND(G4&lt;0.123,D4&gt;=0.25,D4&lt;1.3,B4&gt;=3.45),1.3,IF(AND(A4&lt;4.5,A4&lt;5.05,B4&gt;=2.75,A4&lt;5.25,B4&lt;3.45),1.3,IF(AND(A4&lt;5.05,G4&gt;=0.123,D4&gt;=0.25,D4&lt;1.3,B4&gt;=3.45),1.6,IF(AND(B4&lt;3.15,A4&gt;=4.5,A4&lt;5.05,B4&gt;=2.75,A4&lt;5.25,B4&lt;3.45),1.54,IF(AND(B4&gt;=3.15,A4&gt;=4.5,A4&lt;5.05,B4&gt;=2.75,A4&lt;5.25,B4&lt;3.45),1.35,IF(AND(D4&gt;=1.4,A4&lt;5.9,D4&gt;=0.7,F4&lt;2.5,A4&gt;=5.25,B4&lt;3.45),4.5,IF(AND(D4&gt;=1.55,A4&gt;=5.9,D4&gt;=0.7,F4&lt;2.5,A4&gt;=5.25,B4&lt;3.45),4.95,IF(AND(G4&gt;=0.682,D4&gt;=2.05,H4&lt;16.284,F4&gt;=2.5,A4&gt;=5.25,B4&lt;3.45),5.26,IF(AND(A4&lt;5.4,A4&gt;=5.05,G4&gt;=0.123,D4&gt;=0.25,D4&lt;1.3,B4&gt;=3.45),1.64,IF(AND(A4&gt;=5.4,A4&gt;=5.05,G4&gt;=0.123,D4&gt;=0.25,D4&lt;1.3,B4&gt;=3.45),1.6,IF(AND(G4&lt;0.372,D4&lt;1.4,A4&lt;5.9,D4&gt;=0.7,F4&lt;2.5,A4&gt;=5.25,B4&lt;3.45),4.175,IF(AND(D4&lt;1.35,D4&lt;1.55,A4&gt;=5.9,D4&gt;=0.7,F4&lt;2.5,A4&gt;=5.25,B4&lt;3.45),4.2,IF(AND(B4&lt;2.35,G4&lt;0.596,D4&lt;2.05,H4&lt;16.284,F4&gt;=2.5,A4&gt;=5.25,B4&lt;3.45),5,IF(AND(G4&gt;=0.888,G4&gt;=0.596,D4&lt;2.05,H4&lt;16.284,F4&gt;=2.5,A4&gt;=5.25,B4&lt;3.45),4.8,IF(AND(A4&gt;=6.85,G4&lt;0.682,D4&gt;=2.05,H4&lt;16.284,F4&gt;=2.5,A4&gt;=5.25,B4&lt;3.45),5.4,IF(AND(A4&gt;=5.75,G4&gt;=0.372,D4&lt;1.4,A4&lt;5.9,D4&gt;=0.7,F4&lt;2.5,A4&gt;=5.25,B4&lt;3.45),3.933,IF(AND(A4&gt;=6.75,D4&gt;=1.35,D4&lt;1.55,A4&gt;=5.9,D4&gt;=0.7,F4&lt;2.5,A4&gt;=5.25,B4&lt;3.45),4.8,IF(AND(H4&lt;11.084,B4&gt;=2.35,G4&lt;0.596,D4&lt;2.05,H4&lt;16.284,F4&gt;=2.5,A4&gt;=5.25,B4&lt;3.45),5.3,IF(AND(H4&lt;8.435,G4&lt;0.888,G4&gt;=0.596,D4&lt;2.05,H4&lt;16.284,F4&gt;=2.5,A4&gt;=5.25,B4&lt;3.45),5.1,IF(AND(H4&gt;=8.435,G4&lt;0.888,G4&gt;=0.596,D4&lt;2.05,H4&lt;16.284,F4&gt;=2.5,A4&gt;=5.25,B4&lt;3.45),4.94,IF(AND(B4&lt;3.15,A4&lt;6.85,G4&lt;0.682,D4&gt;=2.05,H4&lt;16.284,F4&gt;=2.5,A4&gt;=5.25,B4&lt;3.45),5.6,IF(AND(B4&gt;=3.15,A4&lt;6.85,G4&lt;0.682,D4&gt;=2.05,H4&lt;16.284,F4&gt;=2.5,A4&gt;=5.25,B4&lt;3.45),5.74,IF(AND(G4&lt;0.572,A4&lt;5.75,G4&gt;=0.372,D4&lt;1.4,A4&lt;5.9,D4&gt;=0.7,F4&lt;2.5,A4&gt;=5.25,B4&lt;3.45),3.7,IF(AND(D4&lt;1.45,A4&lt;6.75,D4&gt;=1.35,D4&lt;1.55,A4&gt;=5.9,D4&gt;=0.7,F4&lt;2.5,A4&gt;=5.25,B4&lt;3.45),4.46,IF(AND(D4&gt;=1.45,A4&lt;6.75,D4&gt;=1.35,D4&lt;1.55,A4&gt;=5.9,D4&gt;=0.7,F4&lt;2.5,A4&gt;=5.25,B4&lt;3.45),4.567,IF(AND(H4&lt;12.532,H4&gt;=11.084,B4&gt;=2.35,G4&lt;0.596,D4&lt;2.05,H4&lt;16.284,F4&gt;=2.5,A4&gt;=5.25,B4&lt;3.45),5.8,IF(AND(H4&gt;=12.532,H4&gt;=11.084,B4&gt;=2.35,G4&lt;0.596,D4&lt;2.05,H4&lt;16.284,F4&gt;=2.5,A4&gt;=5.25,B4&lt;3.45),5.667,IF(AND(A4&gt;=5.65,G4&gt;=0.572,A4&lt;5.75,G4&gt;=0.372,D4&lt;1.4,A4&lt;5.9,D4&gt;=0.7,F4&lt;2.5,A4&gt;=5.25,B4&lt;3.45),4.2,IF(AND(G4&lt;0.862,A4&lt;5.65,G4&gt;=0.572,A4&lt;5.75,G4&gt;=0.372,D4&lt;1.4,A4&lt;5.9,D4&gt;=0.7,F4&lt;2.5,A4&gt;=5.25,B4&lt;3.45),3.9,IF(AND(G4&gt;=0.862,A4&lt;5.65,G4&gt;=0.572,A4&lt;5.75,G4&gt;=0.372,D4&lt;1.4,A4&lt;5.9,D4&gt;=0.7,F4&lt;2.5,A4&gt;=5.25,B4&lt;3.45),4,"shouldnthappen"))))))))))))))))))))))))))))))))))))</f>
        <v>1.54</v>
      </c>
      <c r="AY4" s="1" t="n">
        <f aca="false">IF(AND(H4&gt;=8.233,D4&gt;=0.8,A4&lt;5.55),3.525,IF(AND(B4&lt;2.9,H4&gt;=15.534,A4&gt;=5.55),4.8,IF(AND(H4&gt;=12.259,A4&lt;4.75,D4&lt;0.8,A4&lt;5.55),1.25,IF(AND(B4&gt;=3.85,A4&gt;=4.75,D4&lt;0.8,A4&lt;5.55),1.425,IF(AND(D4&lt;1.55,H4&lt;8.233,D4&gt;=0.8,A4&lt;5.55),3.975,IF(AND(D4&gt;=1.55,H4&lt;8.233,D4&gt;=0.8,A4&lt;5.55),4.5,IF(AND(D4&lt;0.65,D4&lt;1.7,H4&lt;15.534,A4&gt;=5.55),1.7,IF(AND(A4&gt;=7.05,D4&gt;=1.7,H4&lt;15.534,A4&gt;=5.55),6.3,IF(AND(B4&gt;=3.35,B4&gt;=2.9,H4&gt;=15.534,A4&gt;=5.55),5.4,IF(AND(B4&lt;3.1,H4&lt;12.259,A4&lt;4.75,D4&lt;0.8,A4&lt;5.55),1.367,IF(AND(B4&gt;=3.1,H4&lt;12.259,A4&lt;4.75,D4&lt;0.8,A4&lt;5.55),1.4,IF(AND(G4&gt;=0.905,B4&lt;3.85,A4&gt;=4.75,D4&lt;0.8,A4&lt;5.55),1.9,IF(AND(H4&lt;15.681,B4&lt;3.35,B4&gt;=2.9,H4&gt;=15.534,A4&gt;=5.55),5.8,IF(AND(H4&gt;=15.681,B4&lt;3.35,B4&gt;=2.9,H4&gt;=15.534,A4&gt;=5.55),5.7,IF(AND(H4&gt;=14.877,G4&lt;0.905,B4&lt;3.85,A4&gt;=4.75,D4&lt;0.8,A4&lt;5.55),1.3,IF(AND(D4&gt;=1.25,B4&lt;2.65,D4&gt;=0.65,D4&lt;1.7,H4&lt;15.534,A4&gt;=5.55),4.433,IF(AND(G4&gt;=0.622,B4&lt;3.15,A4&lt;7.05,D4&gt;=1.7,H4&lt;15.534,A4&gt;=5.55),5.08,IF(AND(H4&gt;=13.42,B4&gt;=3.15,A4&lt;7.05,D4&gt;=1.7,H4&lt;15.534,A4&gt;=5.55),5.1,IF(AND(G4&lt;0.265,H4&lt;14.877,G4&lt;0.905,B4&lt;3.85,A4&gt;=4.75,D4&lt;0.8,A4&lt;5.55),1.2,IF(AND(A4&lt;5.75,D4&lt;1.25,B4&lt;2.65,D4&gt;=0.65,D4&lt;1.7,H4&lt;15.534,A4&gt;=5.55),3.7,IF(AND(A4&gt;=5.75,D4&lt;1.25,B4&lt;2.65,D4&gt;=0.65,D4&lt;1.7,H4&lt;15.534,A4&gt;=5.55),4,IF(AND(G4&gt;=0.652,D4&lt;1.35,B4&gt;=2.65,D4&gt;=0.65,D4&lt;1.7,H4&lt;15.534,A4&gt;=5.55),3.6,IF(AND(H4&lt;7.47,D4&gt;=1.35,B4&gt;=2.65,D4&gt;=0.65,D4&lt;1.7,H4&lt;15.534,A4&gt;=5.55),5.1,IF(AND(H4&lt;10.914,G4&lt;0.622,B4&lt;3.15,A4&lt;7.05,D4&gt;=1.7,H4&lt;15.534,A4&gt;=5.55),5.36,IF(AND(H4&gt;=10.914,G4&lt;0.622,B4&lt;3.15,A4&lt;7.05,D4&gt;=1.7,H4&lt;15.534,A4&gt;=5.55),5.64,IF(AND(G4&gt;=0.657,H4&lt;13.42,B4&gt;=3.15,A4&lt;7.05,D4&gt;=1.7,H4&lt;15.534,A4&gt;=5.55),6,IF(AND(G4&gt;=0.782,G4&gt;=0.265,H4&lt;14.877,G4&lt;0.905,B4&lt;3.85,A4&gt;=4.75,D4&lt;0.8,A4&lt;5.55),1.48,IF(AND(H4&lt;11.286,G4&lt;0.652,D4&lt;1.35,B4&gt;=2.65,D4&gt;=0.65,D4&lt;1.7,H4&lt;15.534,A4&gt;=5.55),4.24,IF(AND(H4&gt;=11.286,G4&lt;0.652,D4&lt;1.35,B4&gt;=2.65,D4&gt;=0.65,D4&lt;1.7,H4&lt;15.534,A4&gt;=5.55),4.05,IF(AND(G4&lt;0.413,H4&gt;=7.47,D4&gt;=1.35,B4&gt;=2.65,D4&gt;=0.65,D4&lt;1.7,H4&lt;15.534,A4&gt;=5.55),5.1,IF(AND(H4&lt;11.325,G4&lt;0.657,H4&lt;13.42,B4&gt;=3.15,A4&lt;7.05,D4&gt;=1.7,H4&lt;15.534,A4&gt;=5.55),5.8,IF(AND(H4&gt;=11.325,G4&lt;0.657,H4&lt;13.42,B4&gt;=3.15,A4&lt;7.05,D4&gt;=1.7,H4&lt;15.534,A4&gt;=5.55),5.6,IF(AND(D4&gt;=0.35,G4&lt;0.782,G4&gt;=0.265,H4&lt;14.877,G4&lt;0.905,B4&lt;3.85,A4&gt;=4.75,D4&lt;0.8,A4&lt;5.55),1.633,IF(AND(B4&lt;2.85,G4&gt;=0.413,H4&gt;=7.47,D4&gt;=1.35,B4&gt;=2.65,D4&gt;=0.65,D4&lt;1.7,H4&lt;15.534,A4&gt;=5.55),4.6,IF(AND(D4&lt;0.15,D4&lt;0.35,G4&lt;0.782,G4&gt;=0.265,H4&lt;14.877,G4&lt;0.905,B4&lt;3.85,A4&gt;=4.75,D4&lt;0.8,A4&lt;5.55),1.5,IF(AND(D4&gt;=0.15,D4&lt;0.35,G4&lt;0.782,G4&gt;=0.265,H4&lt;14.877,G4&lt;0.905,B4&lt;3.85,A4&gt;=4.75,D4&lt;0.8,A4&lt;5.55),1.543,IF(AND(A4&gt;=6.8,B4&gt;=2.85,G4&gt;=0.413,H4&gt;=7.47,D4&gt;=1.35,B4&gt;=2.65,D4&gt;=0.65,D4&lt;1.7,H4&lt;15.534,A4&gt;=5.55),4.9,IF(AND(H4&lt;13.531,A4&lt;6.8,B4&gt;=2.85,G4&gt;=0.413,H4&gt;=7.47,D4&gt;=1.35,B4&gt;=2.65,D4&gt;=0.65,D4&lt;1.7,H4&lt;15.534,A4&gt;=5.55),4.5,IF(AND(H4&gt;=13.531,A4&lt;6.8,B4&gt;=2.85,G4&gt;=0.413,H4&gt;=7.47,D4&gt;=1.35,B4&gt;=2.65,D4&gt;=0.65,D4&lt;1.7,H4&lt;15.534,A4&gt;=5.55),4.7,"shouldnthappen")))))))))))))))))))))))))))))))))))))))</f>
        <v>1.2</v>
      </c>
      <c r="AZ4" s="1" t="n">
        <f aca="false">IF(AND(H4&gt;=15.371,B4&gt;=3.35),5.4,IF(AND(G4&gt;=0.851,H4&gt;=15.244,B4&lt;3.35),4.75,IF(AND(F4&gt;=2,H4&lt;15.371,B4&gt;=3.35),5.6,IF(AND(B4&lt;2.75,A4&lt;5.15,H4&lt;15.244,B4&lt;3.35),3.42,IF(AND(A4&gt;=7.25,G4&lt;0.851,H4&gt;=15.244,B4&lt;3.35),6.6,IF(AND(A4&lt;4.45,B4&gt;=2.75,A4&lt;5.15,H4&lt;15.244,B4&lt;3.35),1.1,IF(AND(G4&lt;0.527,A4&lt;7.25,G4&lt;0.851,H4&gt;=15.244,B4&lt;3.35),5.08,IF(AND(G4&gt;=0.527,A4&lt;7.25,G4&lt;0.851,H4&gt;=15.244,B4&lt;3.35),5.8,IF(AND(D4&gt;=0.35,B4&lt;3.7,F4&lt;2,H4&lt;15.371,B4&gt;=3.35),1.55,IF(AND(H4&lt;6.542,B4&gt;=3.7,F4&lt;2,H4&lt;15.371,B4&gt;=3.35),1.9,IF(AND(B4&lt;3.25,A4&gt;=4.45,B4&gt;=2.75,A4&lt;5.15,H4&lt;15.244,B4&lt;3.35),1.46,IF(AND(B4&gt;=3.25,A4&gt;=4.45,B4&gt;=2.75,A4&lt;5.15,H4&lt;15.244,B4&lt;3.35),1.7,IF(AND(H4&lt;13.654,B4&gt;=2.95,D4&lt;1.45,A4&gt;=5.15,H4&lt;15.244,B4&lt;3.35),4.3,IF(AND(H4&gt;=13.654,B4&gt;=2.95,D4&lt;1.45,A4&gt;=5.15,H4&lt;15.244,B4&lt;3.35),4.625,IF(AND(F4&gt;=2.5,D4&lt;1.75,D4&gt;=1.45,A4&gt;=5.15,H4&lt;15.244,B4&lt;3.35),5.3,IF(AND(G4&gt;=0.853,D4&gt;=1.75,D4&gt;=1.45,A4&gt;=5.15,H4&lt;15.244,B4&lt;3.35),5.15,IF(AND(D4&gt;=0.25,D4&lt;0.35,B4&lt;3.7,F4&lt;2,H4&lt;15.371,B4&gt;=3.35),1.3,IF(AND(B4&lt;3.85,H4&gt;=6.542,B4&gt;=3.7,F4&lt;2,H4&lt;15.371,B4&gt;=3.35),1.633,IF(AND(H4&lt;7.02,H4&lt;10.688,B4&lt;2.95,D4&lt;1.45,A4&gt;=5.15,H4&lt;15.244,B4&lt;3.35),3.98,IF(AND(G4&lt;0.338,H4&gt;=10.688,B4&lt;2.95,D4&lt;1.45,A4&gt;=5.15,H4&lt;15.244,B4&lt;3.35),4.22,IF(AND(G4&gt;=0.338,H4&gt;=10.688,B4&lt;2.95,D4&lt;1.45,A4&gt;=5.15,H4&lt;15.244,B4&lt;3.35),3.9,IF(AND(B4&lt;2.75,F4&lt;2.5,D4&lt;1.75,D4&gt;=1.45,A4&gt;=5.15,H4&lt;15.244,B4&lt;3.35),5.1,IF(AND(B4&gt;=2.75,F4&lt;2.5,D4&lt;1.75,D4&gt;=1.45,A4&gt;=5.15,H4&lt;15.244,B4&lt;3.35),4.74,IF(AND(A4&gt;=7,G4&lt;0.853,D4&gt;=1.75,D4&gt;=1.45,A4&gt;=5.15,H4&lt;15.244,B4&lt;3.35),6.5,IF(AND(G4&gt;=0.934,D4&lt;0.25,D4&lt;0.35,B4&lt;3.7,F4&lt;2,H4&lt;15.371,B4&gt;=3.35),1.7,IF(AND(D4&lt;0.25,B4&gt;=3.85,H4&gt;=6.542,B4&gt;=3.7,F4&lt;2,H4&lt;15.371,B4&gt;=3.35),1.5,IF(AND(D4&gt;=0.25,B4&gt;=3.85,H4&gt;=6.542,B4&gt;=3.7,F4&lt;2,H4&lt;15.371,B4&gt;=3.35),1.4,IF(AND(B4&lt;2.5,H4&gt;=7.02,H4&lt;10.688,B4&lt;2.95,D4&lt;1.45,A4&gt;=5.15,H4&lt;15.244,B4&lt;3.35),3.8,IF(AND(G4&gt;=0.74,A4&lt;7,G4&lt;0.853,D4&gt;=1.75,D4&gt;=1.45,A4&gt;=5.15,H4&lt;15.244,B4&lt;3.35),6,IF(AND(G4&gt;=0.61,G4&lt;0.934,D4&lt;0.25,D4&lt;0.35,B4&lt;3.7,F4&lt;2,H4&lt;15.371,B4&gt;=3.35),1.5,IF(AND(D4&lt;1.15,B4&gt;=2.5,H4&gt;=7.02,H4&lt;10.688,B4&lt;2.95,D4&lt;1.45,A4&gt;=5.15,H4&lt;15.244,B4&lt;3.35),3.5,IF(AND(D4&gt;=1.15,B4&gt;=2.5,H4&gt;=7.02,H4&lt;10.688,B4&lt;2.95,D4&lt;1.45,A4&gt;=5.15,H4&lt;15.244,B4&lt;3.35),3.6,IF(AND(G4&gt;=0.626,G4&lt;0.74,A4&lt;7,G4&lt;0.853,D4&gt;=1.75,D4&gt;=1.45,A4&gt;=5.15,H4&lt;15.244,B4&lt;3.35),4.9,IF(AND(H4&lt;13.641,G4&lt;0.61,G4&lt;0.934,D4&lt;0.25,D4&lt;0.35,B4&lt;3.7,F4&lt;2,H4&lt;15.371,B4&gt;=3.35),1.425,IF(AND(H4&gt;=13.641,G4&lt;0.61,G4&lt;0.934,D4&lt;0.25,D4&lt;0.35,B4&lt;3.7,F4&lt;2,H4&lt;15.371,B4&gt;=3.35),1.3,IF(AND(B4&lt;3.05,G4&lt;0.626,G4&lt;0.74,A4&lt;7,G4&lt;0.853,D4&gt;=1.75,D4&gt;=1.45,A4&gt;=5.15,H4&lt;15.244,B4&lt;3.35),5.475,IF(AND(B4&gt;=3.05,G4&lt;0.626,G4&lt;0.74,A4&lt;7,G4&lt;0.853,D4&gt;=1.75,D4&gt;=1.45,A4&gt;=5.15,H4&lt;15.244,B4&lt;3.35),5.633,"shouldnthappen")))))))))))))))))))))))))))))))))))))</f>
        <v>1.46</v>
      </c>
      <c r="BA4" s="1" t="n">
        <f aca="false">IF(AND(F4&gt;=2,B4&gt;=3.4),6.1,IF(AND(B4&lt;2.75,A4&lt;5.15,B4&lt;3.4),3.225,IF(AND(G4&gt;=0.821,F4&lt;2,B4&gt;=3.4),1.9,IF(AND(B4&gt;=3.2,B4&gt;=2.75,A4&lt;5.15,B4&lt;3.4),1.7,IF(AND(A4&lt;4.8,G4&lt;0.821,F4&lt;2,B4&gt;=3.4),1,IF(AND(G4&gt;=0.446,B4&lt;3.2,B4&gt;=2.75,A4&lt;5.15,B4&lt;3.4),1.1,IF(AND(G4&lt;0.356,D4&lt;1.45,A4&lt;6.25,A4&gt;=5.15,B4&lt;3.4),4.32,IF(AND(G4&lt;0.591,D4&gt;=1.45,A4&lt;6.25,A4&gt;=5.15,B4&lt;3.4),4.6,IF(AND(D4&lt;1.75,G4&lt;0.597,A4&gt;=6.25,A4&gt;=5.15,B4&lt;3.4),4.86,IF(AND(H4&gt;=16.472,G4&gt;=0.597,A4&gt;=6.25,A4&gt;=5.15,B4&lt;3.4),6.6,IF(AND(G4&lt;0.063,G4&lt;0.446,B4&lt;3.2,B4&gt;=2.75,A4&lt;5.15,B4&lt;3.4),1.4,IF(AND(A4&gt;=5.95,G4&gt;=0.356,D4&lt;1.45,A4&lt;6.25,A4&gt;=5.15,B4&lt;3.4),4.6,IF(AND(B4&gt;=2.9,G4&gt;=0.591,D4&gt;=1.45,A4&lt;6.25,A4&gt;=5.15,B4&lt;3.4),4.867,IF(AND(D4&gt;=2.4,H4&lt;16.472,G4&gt;=0.597,A4&gt;=6.25,A4&gt;=5.15,B4&lt;3.4),6,IF(AND(A4&lt;5.45,B4&gt;=3.85,A4&gt;=4.8,G4&lt;0.821,F4&lt;2,B4&gt;=3.4),1.3,IF(AND(A4&gt;=5.45,B4&gt;=3.85,A4&gt;=4.8,G4&lt;0.821,F4&lt;2,B4&gt;=3.4),1.45,IF(AND(H4&lt;14.273,G4&gt;=0.063,G4&lt;0.446,B4&lt;3.2,B4&gt;=2.75,A4&lt;5.15,B4&lt;3.4),1.5,IF(AND(H4&gt;=14.273,G4&gt;=0.063,G4&lt;0.446,B4&lt;3.2,B4&gt;=2.75,A4&lt;5.15,B4&lt;3.4),1.6,IF(AND(G4&gt;=0.572,A4&lt;5.95,G4&gt;=0.356,D4&lt;1.45,A4&lt;6.25,A4&gt;=5.15,B4&lt;3.4),3.9,IF(AND(G4&lt;0.827,B4&lt;2.9,G4&gt;=0.591,D4&gt;=1.45,A4&lt;6.25,A4&gt;=5.15,B4&lt;3.4),4.9,IF(AND(G4&gt;=0.827,B4&lt;2.9,G4&gt;=0.591,D4&gt;=1.45,A4&lt;6.25,A4&gt;=5.15,B4&lt;3.4),5.1,IF(AND(A4&gt;=7.2,B4&lt;3.05,D4&gt;=1.75,G4&lt;0.597,A4&gt;=6.25,A4&gt;=5.15,B4&lt;3.4),6.7,IF(AND(G4&lt;0.353,B4&gt;=3.05,D4&gt;=1.75,G4&lt;0.597,A4&gt;=6.25,A4&gt;=5.15,B4&lt;3.4),5.22,IF(AND(G4&gt;=0.353,B4&gt;=3.05,D4&gt;=1.75,G4&lt;0.597,A4&gt;=6.25,A4&gt;=5.15,B4&lt;3.4),5.65,IF(AND(A4&lt;6.55,D4&lt;2.4,H4&lt;16.472,G4&gt;=0.597,A4&gt;=6.25,A4&gt;=5.15,B4&lt;3.4),5.033,IF(AND(H4&lt;12.719,G4&lt;0.385,B4&lt;3.85,A4&gt;=4.8,G4&lt;0.821,F4&lt;2,B4&gt;=3.4),1.54,IF(AND(H4&gt;=12.719,G4&lt;0.385,B4&lt;3.85,A4&gt;=4.8,G4&lt;0.821,F4&lt;2,B4&gt;=3.4),1.3,IF(AND(B4&lt;3.6,G4&gt;=0.385,B4&lt;3.85,A4&gt;=4.8,G4&lt;0.821,F4&lt;2,B4&gt;=3.4),1.325,IF(AND(B4&gt;=3.6,G4&gt;=0.385,B4&lt;3.85,A4&gt;=4.8,G4&lt;0.821,F4&lt;2,B4&gt;=3.4),1.55,IF(AND(D4&lt;1.05,G4&lt;0.572,A4&lt;5.95,G4&gt;=0.356,D4&lt;1.45,A4&lt;6.25,A4&gt;=5.15,B4&lt;3.4),3.633,IF(AND(D4&gt;=2.15,A4&lt;7.2,B4&lt;3.05,D4&gt;=1.75,G4&lt;0.597,A4&gt;=6.25,A4&gt;=5.15,B4&lt;3.4),5.667,IF(AND(H4&lt;13.094,A4&gt;=6.55,D4&lt;2.4,H4&lt;16.472,G4&gt;=0.597,A4&gt;=6.25,A4&gt;=5.15,B4&lt;3.4),5.2,IF(AND(D4&lt;1.15,D4&gt;=1.05,G4&lt;0.572,A4&lt;5.95,G4&gt;=0.356,D4&lt;1.45,A4&lt;6.25,A4&gt;=5.15,B4&lt;3.4),3.8,IF(AND(D4&gt;=1.15,D4&gt;=1.05,G4&lt;0.572,A4&lt;5.95,G4&gt;=0.356,D4&lt;1.45,A4&lt;6.25,A4&gt;=5.15,B4&lt;3.4),3.9,IF(AND(G4&gt;=0.487,D4&lt;2.15,A4&lt;7.2,B4&lt;3.05,D4&gt;=1.75,G4&lt;0.597,A4&gt;=6.25,A4&gt;=5.15,B4&lt;3.4),5.8,IF(AND(A4&lt;6.8,H4&gt;=13.094,A4&gt;=6.55,D4&lt;2.4,H4&lt;16.472,G4&gt;=0.597,A4&gt;=6.25,A4&gt;=5.15,B4&lt;3.4),4.52,IF(AND(A4&gt;=6.8,H4&gt;=13.094,A4&gt;=6.55,D4&lt;2.4,H4&lt;16.472,G4&gt;=0.597,A4&gt;=6.25,A4&gt;=5.15,B4&lt;3.4),4.75,IF(AND(B4&lt;2.95,G4&lt;0.487,D4&lt;2.15,A4&lt;7.2,B4&lt;3.05,D4&gt;=1.75,G4&lt;0.597,A4&gt;=6.25,A4&gt;=5.15,B4&lt;3.4),5.6,IF(AND(B4&gt;=2.95,G4&lt;0.487,D4&lt;2.15,A4&lt;7.2,B4&lt;3.05,D4&gt;=1.75,G4&lt;0.597,A4&gt;=6.25,A4&gt;=5.15,B4&lt;3.4),5.5,"shouldnthappen")))))))))))))))))))))))))))))))))))))))</f>
        <v>1.5</v>
      </c>
      <c r="BB4" s="1" t="n">
        <f aca="false">IF(AND(A4&lt;4.35,B4&lt;3.25,F4&lt;1.5),1.1,IF(AND(H4&lt;14.005,A4&gt;=4.35,B4&lt;3.25,F4&lt;1.5),1.3,IF(AND(H4&gt;=14.005,A4&gt;=4.35,B4&lt;3.25,F4&lt;1.5),1.6,IF(AND(G4&gt;=0.905,A4&lt;5.15,B4&gt;=3.25,F4&lt;1.5),1.9,IF(AND(B4&lt;3.45,A4&gt;=5.15,B4&gt;=3.25,F4&lt;1.5),1.6,IF(AND(F4&gt;=2.5,D4&gt;=1.35,D4&lt;1.75,F4&gt;=1.5),4.867,IF(AND(A4&gt;=7.05,D4&gt;=2.05,D4&gt;=1.75,F4&gt;=1.5),6.35,IF(AND(D4&gt;=0.4,G4&lt;0.905,A4&lt;5.15,B4&gt;=3.25,F4&lt;1.5),1.65,IF(AND(B4&lt;3.6,B4&gt;=3.45,A4&gt;=5.15,B4&gt;=3.25,F4&lt;1.5),1.35,IF(AND(H4&lt;6.808,H4&lt;9.386,D4&lt;1.35,D4&lt;1.75,F4&gt;=1.5),4.05,IF(AND(H4&gt;=6.808,H4&lt;9.386,D4&lt;1.35,D4&lt;1.75,F4&gt;=1.5),3.46,IF(AND(B4&lt;2.45,F4&lt;2.5,D4&gt;=1.35,D4&lt;1.75,F4&gt;=1.5),4.5,IF(AND(H4&gt;=13.115,D4&lt;1.95,D4&lt;2.05,D4&gt;=1.75,F4&gt;=1.5),4.85,IF(AND(G4&lt;0.196,D4&gt;=1.95,D4&lt;2.05,D4&gt;=1.75,F4&gt;=1.5),6.7,IF(AND(G4&gt;=0.196,D4&gt;=1.95,D4&lt;2.05,D4&gt;=1.75,F4&gt;=1.5),5.12,IF(AND(H4&lt;10.925,D4&lt;0.4,G4&lt;0.905,A4&lt;5.15,B4&gt;=3.25,F4&lt;1.5),1.4,IF(AND(H4&gt;=10.925,D4&lt;0.4,G4&lt;0.905,A4&lt;5.15,B4&gt;=3.25,F4&lt;1.5),1.45,IF(AND(H4&lt;14.096,B4&gt;=3.6,B4&gt;=3.45,A4&gt;=5.15,B4&gt;=3.25,F4&lt;1.5),1.42,IF(AND(H4&gt;=14.096,B4&gt;=3.6,B4&gt;=3.45,A4&gt;=5.15,B4&gt;=3.25,F4&lt;1.5),1.7,IF(AND(B4&lt;2.45,D4&lt;1.15,H4&gt;=9.386,D4&lt;1.35,D4&lt;1.75,F4&gt;=1.5),3.6,IF(AND(B4&gt;=2.45,D4&lt;1.15,H4&gt;=9.386,D4&lt;1.35,D4&lt;1.75,F4&gt;=1.5),3.9,IF(AND(G4&lt;0.246,D4&gt;=1.15,H4&gt;=9.386,D4&lt;1.35,D4&lt;1.75,F4&gt;=1.5),4.4,IF(AND(B4&lt;2.75,B4&gt;=2.45,F4&lt;2.5,D4&gt;=1.35,D4&lt;1.75,F4&gt;=1.5),5.1,IF(AND(H4&lt;11.084,H4&lt;13.115,D4&lt;1.95,D4&lt;2.05,D4&gt;=1.75,F4&gt;=1.5),5.35,IF(AND(H4&gt;=11.084,H4&lt;13.115,D4&lt;1.95,D4&lt;2.05,D4&gt;=1.75,F4&gt;=1.5),5.7,IF(AND(H4&lt;15.52,D4&lt;2.25,A4&lt;7.05,D4&gt;=2.05,D4&gt;=1.75,F4&gt;=1.5),5.45,IF(AND(H4&gt;=15.52,D4&lt;2.25,A4&lt;7.05,D4&gt;=2.05,D4&gt;=1.75,F4&gt;=1.5),5.725,IF(AND(G4&gt;=0.775,D4&gt;=2.25,A4&lt;7.05,D4&gt;=2.05,D4&gt;=1.75,F4&gt;=1.5),5.2,IF(AND(D4&lt;1.25,G4&gt;=0.246,D4&gt;=1.15,H4&gt;=9.386,D4&lt;1.35,D4&lt;1.75,F4&gt;=1.5),4.05,IF(AND(A4&lt;5.85,B4&gt;=2.75,B4&gt;=2.45,F4&lt;2.5,D4&gt;=1.35,D4&lt;1.75,F4&gt;=1.5),4.5,IF(AND(B4&lt;3.3,G4&lt;0.775,D4&gt;=2.25,A4&lt;7.05,D4&gt;=2.05,D4&gt;=1.75,F4&gt;=1.5),5.64,IF(AND(B4&gt;=3.3,G4&lt;0.775,D4&gt;=2.25,A4&lt;7.05,D4&gt;=2.05,D4&gt;=1.75,F4&gt;=1.5),5.6,IF(AND(A4&lt;5.9,D4&gt;=1.25,G4&gt;=0.246,D4&gt;=1.15,H4&gt;=9.386,D4&lt;1.35,D4&lt;1.75,F4&gt;=1.5),4.2,IF(AND(A4&gt;=5.9,D4&gt;=1.25,G4&gt;=0.246,D4&gt;=1.15,H4&gt;=9.386,D4&lt;1.35,D4&lt;1.75,F4&gt;=1.5),4,IF(AND(G4&gt;=0.437,A4&gt;=5.85,B4&gt;=2.75,B4&gt;=2.45,F4&lt;2.5,D4&gt;=1.35,D4&lt;1.75,F4&gt;=1.5),4.75,IF(AND(H4&lt;9.446,G4&lt;0.437,A4&gt;=5.85,B4&gt;=2.75,B4&gt;=2.45,F4&lt;2.5,D4&gt;=1.35,D4&lt;1.75,F4&gt;=1.5),4.6,IF(AND(H4&gt;=9.446,G4&lt;0.437,A4&gt;=5.85,B4&gt;=2.75,B4&gt;=2.45,F4&lt;2.5,D4&gt;=1.35,D4&lt;1.75,F4&gt;=1.5),4.7,"shouldnthappen")))))))))))))))))))))))))))))))))))))</f>
        <v>1.3</v>
      </c>
      <c r="BC4" s="1" t="n">
        <f aca="false">IF(AND(G4&gt;=0.905,F4&lt;1.5),1.65,IF(AND(D4&gt;=0.45,G4&lt;0.905,F4&lt;1.5),1.65,IF(AND(A4&lt;5.15,D4&lt;1.55,F4&gt;=1.5),3.225,IF(AND(F4&gt;=2.5,A4&gt;=5.15,D4&lt;1.55,F4&gt;=1.5),5.05,IF(AND(H4&lt;5.767,A4&lt;7.05,D4&gt;=1.55,F4&gt;=1.5),4.5,IF(AND(D4&lt;1.7,A4&gt;=7.05,D4&gt;=1.55,F4&gt;=1.5),5.8,IF(AND(A4&gt;=5.3,G4&lt;0.207,D4&lt;0.45,G4&lt;0.905,F4&lt;1.5),1.3,IF(AND(D4&gt;=0.35,G4&gt;=0.207,D4&lt;0.45,G4&lt;0.905,F4&lt;1.5),1.5,IF(AND(G4&lt;0.155,D4&gt;=1.7,A4&gt;=7.05,D4&gt;=1.55,F4&gt;=1.5),6.7,IF(AND(G4&gt;=0.155,D4&gt;=1.7,A4&gt;=7.05,D4&gt;=1.55,F4&gt;=1.5),6.34,IF(AND(G4&lt;0.05,A4&lt;5.3,G4&lt;0.207,D4&lt;0.45,G4&lt;0.905,F4&lt;1.5),1.4,IF(AND(G4&gt;=0.05,A4&lt;5.3,G4&lt;0.207,D4&lt;0.45,G4&lt;0.905,F4&lt;1.5),1.5,IF(AND(A4&lt;4.5,D4&lt;0.35,G4&gt;=0.207,D4&lt;0.45,G4&lt;0.905,F4&lt;1.5),1.3,IF(AND(G4&lt;0.308,A4&lt;6.2,F4&lt;2.5,A4&gt;=5.15,D4&lt;1.55,F4&gt;=1.5),4.5,IF(AND(D4&lt;1.35,A4&gt;=6.2,F4&lt;2.5,A4&gt;=5.15,D4&lt;1.55,F4&gt;=1.5),4.367,IF(AND(D4&lt;1.85,A4&lt;6.15,H4&gt;=5.767,A4&lt;7.05,D4&gt;=1.55,F4&gt;=1.5),4.933,IF(AND(G4&gt;=0.558,A4&gt;=4.5,D4&lt;0.35,G4&gt;=0.207,D4&lt;0.45,G4&lt;0.905,F4&lt;1.5),1.5,IF(AND(H4&gt;=13.383,G4&gt;=0.308,A4&lt;6.2,F4&lt;2.5,A4&gt;=5.15,D4&lt;1.55,F4&gt;=1.5),4.7,IF(AND(H4&gt;=12.206,D4&gt;=1.35,A4&gt;=6.2,F4&lt;2.5,A4&gt;=5.15,D4&lt;1.55,F4&gt;=1.5),4.575,IF(AND(A4&lt;5.7,D4&gt;=1.85,A4&lt;6.15,H4&gt;=5.767,A4&lt;7.05,D4&gt;=1.55,F4&gt;=1.5),4.9,IF(AND(A4&gt;=5.7,D4&gt;=1.85,A4&lt;6.15,H4&gt;=5.767,A4&lt;7.05,D4&gt;=1.55,F4&gt;=1.5),5.1,IF(AND(G4&lt;0.079,G4&lt;0.364,A4&gt;=6.15,H4&gt;=5.767,A4&lt;7.05,D4&gt;=1.55,F4&gt;=1.5),5.6,IF(AND(G4&gt;=0.079,G4&lt;0.364,A4&gt;=6.15,H4&gt;=5.767,A4&lt;7.05,D4&gt;=1.55,F4&gt;=1.5),5.25,IF(AND(G4&gt;=0.447,G4&lt;0.558,A4&gt;=4.5,D4&lt;0.35,G4&gt;=0.207,D4&lt;0.45,G4&lt;0.905,F4&lt;1.5),1.3,IF(AND(B4&gt;=2.95,H4&lt;13.383,G4&gt;=0.308,A4&lt;6.2,F4&lt;2.5,A4&gt;=5.15,D4&lt;1.55,F4&gt;=1.5),4.6,IF(AND(B4&lt;2.65,H4&lt;12.206,D4&gt;=1.35,A4&gt;=6.2,F4&lt;2.5,A4&gt;=5.15,D4&lt;1.55,F4&gt;=1.5),4.9,IF(AND(D4&lt;2.45,A4&lt;6.6,G4&gt;=0.364,A4&gt;=6.15,H4&gt;=5.767,A4&lt;7.05,D4&gt;=1.55,F4&gt;=1.5),5.6,IF(AND(D4&gt;=2.45,A4&lt;6.6,G4&gt;=0.364,A4&gt;=6.15,H4&gt;=5.767,A4&lt;7.05,D4&gt;=1.55,F4&gt;=1.5),6,IF(AND(H4&lt;12.921,A4&gt;=6.6,G4&gt;=0.364,A4&gt;=6.15,H4&gt;=5.767,A4&lt;7.05,D4&gt;=1.55,F4&gt;=1.5),5.725,IF(AND(H4&gt;=12.921,A4&gt;=6.6,G4&gt;=0.364,A4&gt;=6.15,H4&gt;=5.767,A4&lt;7.05,D4&gt;=1.55,F4&gt;=1.5),5.367,IF(AND(B4&lt;3.15,G4&lt;0.447,G4&lt;0.558,A4&gt;=4.5,D4&lt;0.35,G4&gt;=0.207,D4&lt;0.45,G4&lt;0.905,F4&lt;1.5),1.5,IF(AND(B4&gt;=3.15,G4&lt;0.447,G4&lt;0.558,A4&gt;=4.5,D4&lt;0.35,G4&gt;=0.207,D4&lt;0.45,G4&lt;0.905,F4&lt;1.5),1.36,IF(AND(B4&gt;=2.85,B4&lt;2.95,H4&lt;13.383,G4&gt;=0.308,A4&lt;6.2,F4&lt;2.5,A4&gt;=5.15,D4&lt;1.55,F4&gt;=1.5),3.6,IF(AND(H4&lt;9.446,B4&gt;=2.65,H4&lt;12.206,D4&gt;=1.35,A4&gt;=6.2,F4&lt;2.5,A4&gt;=5.15,D4&lt;1.55,F4&gt;=1.5),4.6,IF(AND(H4&gt;=9.446,B4&gt;=2.65,H4&lt;12.206,D4&gt;=1.35,A4&gt;=6.2,F4&lt;2.5,A4&gt;=5.15,D4&lt;1.55,F4&gt;=1.5),4.7,IF(AND(D4&lt;1.2,B4&lt;2.85,B4&lt;2.95,H4&lt;13.383,G4&gt;=0.308,A4&lt;6.2,F4&lt;2.5,A4&gt;=5.15,D4&lt;1.55,F4&gt;=1.5),3.75,IF(AND(G4&lt;0.356,D4&gt;=1.2,B4&lt;2.85,B4&lt;2.95,H4&lt;13.383,G4&gt;=0.308,A4&lt;6.2,F4&lt;2.5,A4&gt;=5.15,D4&lt;1.55,F4&gt;=1.5),4.2,IF(AND(G4&gt;=0.356,D4&gt;=1.2,B4&lt;2.85,B4&lt;2.95,H4&lt;13.383,G4&gt;=0.308,A4&lt;6.2,F4&lt;2.5,A4&gt;=5.15,D4&lt;1.55,F4&gt;=1.5),3.96,"shouldnthappen"))))))))))))))))))))))))))))))))))))))</f>
        <v>1.5</v>
      </c>
      <c r="BD4" s="1" t="n">
        <f aca="false">IF(AND(B4&lt;2.7,A4&lt;5.3,B4&lt;3.15),3.42,IF(AND(F4&lt;2.5,A4&gt;=5.85,B4&gt;=3.15),4.7,IF(AND(A4&lt;4.35,B4&gt;=2.7,A4&lt;5.3,B4&lt;3.15),1.1,IF(AND(A4&gt;=4.35,B4&gt;=2.7,A4&lt;5.3,B4&lt;3.15),1.42,IF(AND(A4&gt;=7.05,F4&gt;=2.5,A4&gt;=5.3,B4&lt;3.15),6.067,IF(AND(D4&gt;=0.45,A4&lt;5.05,A4&lt;5.85,B4&gt;=3.15),1.6,IF(AND(B4&lt;3.35,A4&gt;=5.05,A4&lt;5.85,B4&gt;=3.15),1.7,IF(AND(A4&gt;=6.85,F4&gt;=2.5,A4&gt;=5.85,B4&gt;=3.15),6.22,IF(AND(D4&lt;1.25,D4&lt;1.35,F4&lt;2.5,A4&gt;=5.3,B4&lt;3.15),4.033,IF(AND(D4&gt;=1.25,D4&lt;1.35,F4&lt;2.5,A4&gt;=5.3,B4&lt;3.15),4.233,IF(AND(A4&lt;6.05,D4&gt;=1.35,F4&lt;2.5,A4&gt;=5.3,B4&lt;3.15),5.1,IF(AND(H4&gt;=13.29,A4&lt;7.05,F4&gt;=2.5,A4&gt;=5.3,B4&lt;3.15),4.96,IF(AND(G4&gt;=0.858,D4&lt;0.45,A4&lt;5.05,A4&lt;5.85,B4&gt;=3.15),1.3,IF(AND(D4&gt;=0.35,B4&gt;=3.35,A4&gt;=5.05,A4&lt;5.85,B4&gt;=3.15),1.4,IF(AND(B4&lt;3.25,A4&lt;6.85,F4&gt;=2.5,A4&gt;=5.85,B4&gt;=3.15),5.233,IF(AND(A4&gt;=6.8,A4&gt;=6.05,D4&gt;=1.35,F4&lt;2.5,A4&gt;=5.3,B4&lt;3.15),4.9,IF(AND(G4&gt;=0.622,H4&lt;13.29,A4&lt;7.05,F4&gt;=2.5,A4&gt;=5.3,B4&lt;3.15),5.067,IF(AND(H4&lt;8.834,G4&lt;0.858,D4&lt;0.45,A4&lt;5.05,A4&lt;5.85,B4&gt;=3.15),1.4,IF(AND(G4&lt;0.774,B4&gt;=3.25,A4&lt;6.85,F4&gt;=2.5,A4&gt;=5.85,B4&gt;=3.15),5.8,IF(AND(G4&gt;=0.774,B4&gt;=3.25,A4&lt;6.85,F4&gt;=2.5,A4&gt;=5.85,B4&gt;=3.15),5.4,IF(AND(H4&gt;=12.206,A4&lt;6.8,A4&gt;=6.05,D4&gt;=1.35,F4&lt;2.5,A4&gt;=5.3,B4&lt;3.15),4.5,IF(AND(G4&gt;=0.439,G4&lt;0.622,H4&lt;13.29,A4&lt;7.05,F4&gt;=2.5,A4&gt;=5.3,B4&lt;3.15),5.667,IF(AND(G4&lt;0.227,H4&gt;=8.834,G4&lt;0.858,D4&lt;0.45,A4&lt;5.05,A4&lt;5.85,B4&gt;=3.15),1.4,IF(AND(G4&gt;=0.227,H4&gt;=8.834,G4&lt;0.858,D4&lt;0.45,A4&lt;5.05,A4&lt;5.85,B4&gt;=3.15),1.3,IF(AND(G4&gt;=0.934,B4&lt;3.75,D4&lt;0.35,B4&gt;=3.35,A4&gt;=5.05,A4&lt;5.85,B4&gt;=3.15),1.7,IF(AND(G4&lt;0.823,B4&gt;=3.75,D4&lt;0.35,B4&gt;=3.35,A4&gt;=5.05,A4&lt;5.85,B4&gt;=3.15),1.55,IF(AND(G4&gt;=0.823,B4&gt;=3.75,D4&lt;0.35,B4&gt;=3.35,A4&gt;=5.05,A4&lt;5.85,B4&gt;=3.15),1.5,IF(AND(A4&lt;6.2,H4&lt;12.206,A4&lt;6.8,A4&gt;=6.05,D4&gt;=1.35,F4&lt;2.5,A4&gt;=5.3,B4&lt;3.15),4.6,IF(AND(A4&gt;=6.2,H4&lt;12.206,A4&lt;6.8,A4&gt;=6.05,D4&gt;=1.35,F4&lt;2.5,A4&gt;=5.3,B4&lt;3.15),4.74,IF(AND(H4&gt;=10.667,G4&lt;0.439,G4&lt;0.622,H4&lt;13.29,A4&lt;7.05,F4&gt;=2.5,A4&gt;=5.3,B4&lt;3.15),5.6,IF(AND(H4&lt;13.67,G4&lt;0.934,B4&lt;3.75,D4&lt;0.35,B4&gt;=3.35,A4&gt;=5.05,A4&lt;5.85,B4&gt;=3.15),1.48,IF(AND(H4&gt;=13.67,G4&lt;0.934,B4&lt;3.75,D4&lt;0.35,B4&gt;=3.35,A4&gt;=5.05,A4&lt;5.85,B4&gt;=3.15),1.3,IF(AND(G4&lt;0.301,H4&lt;10.667,G4&lt;0.439,G4&lt;0.622,H4&lt;13.29,A4&lt;7.05,F4&gt;=2.5,A4&gt;=5.3,B4&lt;3.15),5.2,IF(AND(G4&gt;=0.301,H4&lt;10.667,G4&lt;0.439,G4&lt;0.622,H4&lt;13.29,A4&lt;7.05,F4&gt;=2.5,A4&gt;=5.3,B4&lt;3.15),5.067,"shouldnthappen"))))))))))))))))))))))))))))))))))</f>
        <v>1.42</v>
      </c>
      <c r="BE4" s="1" t="n">
        <f aca="false">IF(AND(B4&gt;=3.85,A4&gt;=5.05,F4&lt;1.5),1.4,IF(AND(A4&lt;5.25,A4&lt;5.75,F4&gt;=1.5),3.15,IF(AND(A4&lt;4.95,B4&lt;3.15,A4&lt;5.05,F4&lt;1.5),1.46,IF(AND(A4&gt;=4.95,B4&lt;3.15,A4&lt;5.05,F4&lt;1.5),1.6,IF(AND(H4&lt;8.834,B4&gt;=3.15,A4&lt;5.05,F4&lt;1.5),1.4,IF(AND(D4&lt;0.25,B4&lt;3.85,A4&gt;=5.05,F4&lt;1.5),1.48,IF(AND(D4&gt;=0.25,B4&lt;3.85,A4&gt;=5.05,F4&lt;1.5),1.7,IF(AND(F4&gt;=2.5,A4&gt;=5.25,A4&lt;5.75,F4&gt;=1.5),4.9,IF(AND(H4&lt;12.45,H4&gt;=8.834,B4&gt;=3.15,A4&lt;5.05,F4&lt;1.5),1.25,IF(AND(H4&gt;=12.45,H4&gt;=8.834,B4&gt;=3.15,A4&lt;5.05,F4&lt;1.5),1.32,IF(AND(G4&lt;0.283,F4&lt;2.5,A4&gt;=5.25,A4&lt;5.75,F4&gt;=1.5),4.3,IF(AND(H4&lt;6.712,H4&lt;11.275,D4&lt;1.55,A4&gt;=5.75,F4&gt;=1.5),5,IF(AND(H4&lt;13.101,H4&gt;=11.275,D4&lt;1.55,A4&gt;=5.75,F4&gt;=1.5),3.933,IF(AND(H4&gt;=13.101,H4&gt;=11.275,D4&lt;1.55,A4&gt;=5.75,F4&gt;=1.5),4.5,IF(AND(A4&gt;=7.3,D4&lt;2.45,D4&gt;=1.55,A4&gt;=5.75,F4&gt;=1.5),6.7,IF(AND(B4&lt;3.45,D4&gt;=2.45,D4&gt;=1.55,A4&gt;=5.75,F4&gt;=1.5),5.925,IF(AND(B4&gt;=3.45,D4&gt;=2.45,D4&gt;=1.55,A4&gt;=5.75,F4&gt;=1.5),6.1,IF(AND(B4&gt;=2.8,G4&gt;=0.283,F4&lt;2.5,A4&gt;=5.25,A4&lt;5.75,F4&gt;=1.5),4.2,IF(AND(D4&lt;1.35,H4&gt;=6.712,H4&lt;11.275,D4&lt;1.55,A4&gt;=5.75,F4&gt;=1.5),4.35,IF(AND(D4&lt;1.05,B4&lt;2.8,G4&gt;=0.283,F4&lt;2.5,A4&gt;=5.25,A4&lt;5.75,F4&gt;=1.5),3.567,IF(AND(D4&gt;=1.05,B4&lt;2.8,G4&gt;=0.283,F4&lt;2.5,A4&gt;=5.25,A4&lt;5.75,F4&gt;=1.5),3.925,IF(AND(B4&lt;2.65,D4&gt;=1.35,H4&gt;=6.712,H4&lt;11.275,D4&lt;1.55,A4&gt;=5.75,F4&gt;=1.5),4.9,IF(AND(B4&gt;=2.65,D4&gt;=1.35,H4&gt;=6.712,H4&lt;11.275,D4&lt;1.55,A4&gt;=5.75,F4&gt;=1.5),4.625,IF(AND(H4&gt;=14.683,G4&gt;=0.628,A4&lt;7.3,D4&lt;2.45,D4&gt;=1.55,A4&gt;=5.75,F4&gt;=1.5),5.4,IF(AND(D4&lt;1.95,H4&lt;8.884,G4&lt;0.628,A4&lt;7.3,D4&lt;2.45,D4&gt;=1.55,A4&gt;=5.75,F4&gt;=1.5),5.1,IF(AND(D4&gt;=1.95,H4&lt;8.884,G4&lt;0.628,A4&lt;7.3,D4&lt;2.45,D4&gt;=1.55,A4&gt;=5.75,F4&gt;=1.5),5.22,IF(AND(A4&lt;6.05,H4&gt;=8.884,G4&lt;0.628,A4&lt;7.3,D4&lt;2.45,D4&gt;=1.55,A4&gt;=5.75,F4&gt;=1.5),5.1,IF(AND(G4&lt;0.817,H4&lt;14.683,G4&gt;=0.628,A4&lt;7.3,D4&lt;2.45,D4&gt;=1.55,A4&gt;=5.75,F4&gt;=1.5),4.967,IF(AND(G4&gt;=0.817,H4&lt;14.683,G4&gt;=0.628,A4&lt;7.3,D4&lt;2.45,D4&gt;=1.55,A4&gt;=5.75,F4&gt;=1.5),5.1,IF(AND(H4&lt;9.637,A4&gt;=6.05,H4&gt;=8.884,G4&lt;0.628,A4&lt;7.3,D4&lt;2.45,D4&gt;=1.55,A4&gt;=5.75,F4&gt;=1.5),5.9,IF(AND(D4&lt;1.85,H4&gt;=9.637,A4&gt;=6.05,H4&gt;=8.884,G4&lt;0.628,A4&lt;7.3,D4&lt;2.45,D4&gt;=1.55,A4&gt;=5.75,F4&gt;=1.5),5.733,IF(AND(G4&gt;=0.388,D4&gt;=1.85,H4&gt;=9.637,A4&gt;=6.05,H4&gt;=8.884,G4&lt;0.628,A4&lt;7.3,D4&lt;2.45,D4&gt;=1.55,A4&gt;=5.75,F4&gt;=1.5),5.64,IF(AND(B4&lt;2.95,G4&lt;0.388,D4&gt;=1.85,H4&gt;=9.637,A4&gt;=6.05,H4&gt;=8.884,G4&lt;0.628,A4&lt;7.3,D4&lt;2.45,D4&gt;=1.55,A4&gt;=5.75,F4&gt;=1.5),5.5,IF(AND(B4&gt;=2.95,G4&lt;0.388,D4&gt;=1.85,H4&gt;=9.637,A4&gt;=6.05,H4&gt;=8.884,G4&lt;0.628,A4&lt;7.3,D4&lt;2.45,D4&gt;=1.55,A4&gt;=5.75,F4&gt;=1.5),5.333,"shouldnthappen"))))))))))))))))))))))))))))))))))</f>
        <v>1.46</v>
      </c>
      <c r="BF4" s="1" t="n">
        <f aca="false">IF(AND(D4&gt;=0.35,F4&lt;1.5),1.65,IF(AND(H4&gt;=16.227,D4&gt;=1.55,F4&gt;=1.5),6.533,IF(AND(A4&gt;=5.45,G4&lt;0.174,D4&lt;0.35,F4&lt;1.5),1.7,IF(AND(D4&lt;0.15,G4&gt;=0.174,D4&lt;0.35,F4&lt;1.5),1.38,IF(AND(D4&gt;=1.15,D4&lt;1.25,D4&lt;1.55,F4&gt;=1.5),3.967,IF(AND(H4&lt;8.376,A4&lt;5.45,G4&lt;0.174,D4&lt;0.35,F4&lt;1.5),1.4,IF(AND(H4&gt;=8.376,A4&lt;5.45,G4&lt;0.174,D4&lt;0.35,F4&lt;1.5),1.5,IF(AND(B4&lt;3.1,D4&gt;=0.15,G4&gt;=0.174,D4&lt;0.35,F4&lt;1.5),1.475,IF(AND(H4&lt;10.258,D4&lt;1.15,D4&lt;1.25,D4&lt;1.55,F4&gt;=1.5),3.24,IF(AND(H4&gt;=10.258,D4&lt;1.15,D4&lt;1.25,D4&lt;1.55,F4&gt;=1.5),3.875,IF(AND(F4&gt;=2.5,H4&lt;10.927,D4&gt;=1.25,D4&lt;1.55,F4&gt;=1.5),5.05,IF(AND(D4&lt;1.35,H4&gt;=10.927,D4&gt;=1.25,D4&lt;1.55,F4&gt;=1.5),4.25,IF(AND(A4&gt;=6.95,D4&lt;1.75,H4&lt;16.227,D4&gt;=1.55,F4&gt;=1.5),5.8,IF(AND(B4&lt;3.3,B4&gt;=3.1,D4&gt;=0.15,G4&gt;=0.174,D4&lt;0.35,F4&lt;1.5),1.3,IF(AND(H4&lt;12.278,D4&gt;=1.35,H4&gt;=10.927,D4&gt;=1.25,D4&lt;1.55,F4&gt;=1.5),4.9,IF(AND(G4&lt;0.226,A4&lt;6.95,D4&lt;1.75,H4&lt;16.227,D4&gt;=1.55,F4&gt;=1.5),5,IF(AND(G4&gt;=0.226,A4&lt;6.95,D4&lt;1.75,H4&lt;16.227,D4&gt;=1.55,F4&gt;=1.5),4.62,IF(AND(H4&lt;9.35,B4&lt;2.95,D4&gt;=1.75,H4&lt;16.227,D4&gt;=1.55,F4&gt;=1.5),6.3,IF(AND(H4&gt;=9.35,B4&lt;2.95,D4&gt;=1.75,H4&lt;16.227,D4&gt;=1.55,F4&gt;=1.5),5.58,IF(AND(A4&lt;5.05,B4&gt;=3.3,B4&gt;=3.1,D4&gt;=0.15,G4&gt;=0.174,D4&lt;0.35,F4&lt;1.5),1.35,IF(AND(A4&gt;=5.05,B4&gt;=3.3,B4&gt;=3.1,D4&gt;=0.15,G4&gt;=0.174,D4&lt;0.35,F4&lt;1.5),1.46,IF(AND(B4&lt;2.8,A4&lt;5.65,F4&lt;2.5,H4&lt;10.927,D4&gt;=1.25,D4&lt;1.55,F4&gt;=1.5),4.075,IF(AND(B4&gt;=2.8,A4&lt;5.65,F4&lt;2.5,H4&lt;10.927,D4&gt;=1.25,D4&lt;1.55,F4&gt;=1.5),3.933,IF(AND(A4&lt;6.25,A4&gt;=5.65,F4&lt;2.5,H4&lt;10.927,D4&gt;=1.25,D4&lt;1.55,F4&gt;=1.5),4.533,IF(AND(A4&gt;=6.25,A4&gt;=5.65,F4&lt;2.5,H4&lt;10.927,D4&gt;=1.25,D4&lt;1.55,F4&gt;=1.5),4.3,IF(AND(A4&lt;6.5,H4&gt;=12.278,D4&gt;=1.35,H4&gt;=10.927,D4&gt;=1.25,D4&lt;1.55,F4&gt;=1.5),4.55,IF(AND(A4&gt;=6.5,H4&gt;=12.278,D4&gt;=1.35,H4&gt;=10.927,D4&gt;=1.25,D4&lt;1.55,F4&gt;=1.5),4.775,IF(AND(H4&lt;9.884,D4&lt;2.1,B4&gt;=2.95,D4&gt;=1.75,H4&lt;16.227,D4&gt;=1.55,F4&gt;=1.5),5.5,IF(AND(H4&gt;=9.884,D4&lt;2.1,B4&gt;=2.95,D4&gt;=1.75,H4&lt;16.227,D4&gt;=1.55,F4&gt;=1.5),5.1,IF(AND(H4&lt;10.393,D4&gt;=2.1,B4&gt;=2.95,D4&gt;=1.75,H4&lt;16.227,D4&gt;=1.55,F4&gt;=1.5),5.74,IF(AND(D4&lt;2.25,H4&gt;=10.393,D4&gt;=2.1,B4&gt;=2.95,D4&gt;=1.75,H4&lt;16.227,D4&gt;=1.55,F4&gt;=1.5),5.8,IF(AND(D4&gt;=2.25,H4&gt;=10.393,D4&gt;=2.1,B4&gt;=2.95,D4&gt;=1.75,H4&lt;16.227,D4&gt;=1.55,F4&gt;=1.5),5.4,"shouldnthappen"))))))))))))))))))))))))))))))))</f>
        <v>1.4</v>
      </c>
      <c r="BG4" s="1" t="n">
        <f aca="false">IF(AND(G4&lt;0.096,A4&lt;5.45),2.95,IF(AND(F4&gt;=1.5,G4&gt;=0.096,A4&lt;5.45),3,IF(AND(D4&lt;0.6,A4&lt;5.9,A4&gt;=5.45),1.4,IF(AND(F4&gt;=2.5,D4&gt;=0.6,A4&lt;5.9,A4&gt;=5.45),5.1,IF(AND(A4&lt;7.45,A4&gt;=7.05,A4&gt;=5.9,A4&gt;=5.45),6.167,IF(AND(B4&gt;=3.55,G4&lt;0.587,F4&lt;1.5,G4&gt;=0.096,A4&lt;5.45),1,IF(AND(A4&lt;5.05,G4&gt;=0.587,F4&lt;1.5,G4&gt;=0.096,A4&lt;5.45),1.35,IF(AND(B4&lt;2.75,D4&lt;1.7,A4&lt;7.05,A4&gt;=5.9,A4&gt;=5.45),4.9,IF(AND(A4&lt;6.2,D4&gt;=1.7,A4&lt;7.05,A4&gt;=5.9,A4&gt;=5.45),4.833,IF(AND(H4&lt;17.32,A4&gt;=7.45,A4&gt;=7.05,A4&gt;=5.9,A4&gt;=5.45),6.68,IF(AND(H4&gt;=17.32,A4&gt;=7.45,A4&gt;=7.05,A4&gt;=5.9,A4&gt;=5.45),6.4,IF(AND(G4&lt;0.161,B4&lt;3.55,G4&lt;0.587,F4&lt;1.5,G4&gt;=0.096,A4&lt;5.45),1.5,IF(AND(H4&lt;11.016,A4&gt;=5.05,G4&gt;=0.587,F4&lt;1.5,G4&gt;=0.096,A4&lt;5.45),1.633,IF(AND(H4&lt;11.001,G4&lt;0.372,F4&lt;2.5,D4&gt;=0.6,A4&lt;5.9,A4&gt;=5.45),4.133,IF(AND(H4&gt;=11.001,G4&lt;0.372,F4&lt;2.5,D4&gt;=0.6,A4&lt;5.9,A4&gt;=5.45),4.3,IF(AND(H4&lt;6.808,G4&gt;=0.372,F4&lt;2.5,D4&gt;=0.6,A4&lt;5.9,A4&gt;=5.45),4,IF(AND(A4&gt;=6.75,B4&gt;=2.75,D4&lt;1.7,A4&lt;7.05,A4&gt;=5.9,A4&gt;=5.45),4.84,IF(AND(H4&lt;12.467,G4&gt;=0.161,B4&lt;3.55,G4&lt;0.587,F4&lt;1.5,G4&gt;=0.096,A4&lt;5.45),1.3,IF(AND(D4&lt;0.25,H4&gt;=11.016,A4&gt;=5.05,G4&gt;=0.587,F4&lt;1.5,G4&gt;=0.096,A4&lt;5.45),1.52,IF(AND(D4&gt;=0.25,H4&gt;=11.016,A4&gt;=5.05,G4&gt;=0.587,F4&lt;1.5,G4&gt;=0.096,A4&lt;5.45),1.5,IF(AND(H4&lt;11.218,H4&gt;=6.808,G4&gt;=0.372,F4&lt;2.5,D4&gt;=0.6,A4&lt;5.9,A4&gt;=5.45),3.7,IF(AND(H4&gt;=11.218,H4&gt;=6.808,G4&gt;=0.372,F4&lt;2.5,D4&gt;=0.6,A4&lt;5.9,A4&gt;=5.45),3.9,IF(AND(B4&lt;2.95,A4&lt;6.75,B4&gt;=2.75,D4&lt;1.7,A4&lt;7.05,A4&gt;=5.9,A4&gt;=5.45),4.2,IF(AND(B4&gt;=2.95,A4&lt;6.75,B4&gt;=2.75,D4&lt;1.7,A4&lt;7.05,A4&gt;=5.9,A4&gt;=5.45),4.6,IF(AND(D4&gt;=2.45,A4&lt;6.85,A4&gt;=6.2,D4&gt;=1.7,A4&lt;7.05,A4&gt;=5.9,A4&gt;=5.45),5.9,IF(AND(G4&lt;0.312,A4&gt;=6.85,A4&gt;=6.2,D4&gt;=1.7,A4&lt;7.05,A4&gt;=5.9,A4&gt;=5.45),5.1,IF(AND(G4&gt;=0.312,A4&gt;=6.85,A4&gt;=6.2,D4&gt;=1.7,A4&lt;7.05,A4&gt;=5.9,A4&gt;=5.45),5.4,IF(AND(G4&lt;0.251,H4&gt;=12.467,G4&gt;=0.161,B4&lt;3.55,G4&lt;0.587,F4&lt;1.5,G4&gt;=0.096,A4&lt;5.45),1.35,IF(AND(G4&gt;=0.251,H4&gt;=12.467,G4&gt;=0.161,B4&lt;3.55,G4&lt;0.587,F4&lt;1.5,G4&gt;=0.096,A4&lt;5.45),1.467,IF(AND(G4&gt;=0.628,D4&lt;2.45,A4&lt;6.85,A4&gt;=6.2,D4&gt;=1.7,A4&lt;7.05,A4&gt;=5.9,A4&gt;=5.45),5.1,IF(AND(A4&gt;=6.75,G4&lt;0.628,D4&lt;2.45,A4&lt;6.85,A4&gt;=6.2,D4&gt;=1.7,A4&lt;7.05,A4&gt;=5.9,A4&gt;=5.45),5.9,IF(AND(H4&lt;11.824,A4&lt;6.75,G4&lt;0.628,D4&lt;2.45,A4&lt;6.85,A4&gt;=6.2,D4&gt;=1.7,A4&lt;7.05,A4&gt;=5.9,A4&gt;=5.45),5.44,IF(AND(H4&lt;14.378,H4&gt;=11.824,A4&lt;6.75,G4&lt;0.628,D4&lt;2.45,A4&lt;6.85,A4&gt;=6.2,D4&gt;=1.7,A4&lt;7.05,A4&gt;=5.9,A4&gt;=5.45),5.6,IF(AND(H4&gt;=14.378,H4&gt;=11.824,A4&lt;6.75,G4&lt;0.628,D4&lt;2.45,A4&lt;6.85,A4&gt;=6.2,D4&gt;=1.7,A4&lt;7.05,A4&gt;=5.9,A4&gt;=5.45),5.8,"shouldnthappen"))))))))))))))))))))))))))))))))))</f>
        <v>1.5</v>
      </c>
      <c r="BH4" s="1" t="n">
        <f aca="false">IF(AND(G4&gt;=0.905,F4&lt;1.5),1.8,IF(AND(H4&lt;5.523,G4&lt;0.905,F4&lt;1.5),1,IF(AND(D4&gt;=0.4,H4&gt;=5.523,G4&lt;0.905,F4&lt;1.5),1.7,IF(AND(G4&gt;=0.878,D4&lt;1.35,F4&lt;2.5,F4&gt;=1.5),4.4,IF(AND(A4&lt;5.4,D4&gt;=1.35,F4&lt;2.5,F4&gt;=1.5),3.9,IF(AND(G4&lt;0.177,B4&lt;3.15,F4&gt;=2.5,F4&gt;=1.5),6.15,IF(AND(H4&lt;10.393,B4&gt;=3.15,F4&gt;=2.5,F4&gt;=1.5),5.94,IF(AND(H4&gt;=10.393,B4&gt;=3.15,F4&gt;=2.5,F4&gt;=1.5),5.467,IF(AND(D4&gt;=1.25,G4&lt;0.878,D4&lt;1.35,F4&lt;2.5,F4&gt;=1.5),4.18,IF(AND(G4&gt;=0.709,A4&gt;=5.4,D4&gt;=1.35,F4&lt;2.5,F4&gt;=1.5),4.9,IF(AND(B4&lt;2.6,G4&gt;=0.177,B4&lt;3.15,F4&gt;=2.5,F4&gt;=1.5),4.8,IF(AND(A4&lt;4.35,A4&lt;5.05,D4&lt;0.4,H4&gt;=5.523,G4&lt;0.905,F4&lt;1.5),1.1,IF(AND(A4&gt;=5.6,A4&gt;=5.05,D4&lt;0.4,H4&gt;=5.523,G4&lt;0.905,F4&lt;1.5),1.7,IF(AND(D4&lt;1.05,D4&lt;1.25,G4&lt;0.878,D4&lt;1.35,F4&lt;2.5,F4&gt;=1.5),3.6,IF(AND(D4&gt;=1.55,G4&lt;0.709,A4&gt;=5.4,D4&gt;=1.35,F4&lt;2.5,F4&gt;=1.5),4.975,IF(AND(D4&lt;1.7,B4&gt;=2.6,G4&gt;=0.177,B4&lt;3.15,F4&gt;=2.5,F4&gt;=1.5),5.8,IF(AND(B4&lt;3.15,A4&gt;=4.35,A4&lt;5.05,D4&lt;0.4,H4&gt;=5.523,G4&lt;0.905,F4&lt;1.5),1.46,IF(AND(A4&gt;=5.45,A4&lt;5.6,A4&gt;=5.05,D4&lt;0.4,H4&gt;=5.523,G4&lt;0.905,F4&lt;1.5),1.35,IF(AND(H4&lt;10.974,D4&gt;=1.05,D4&lt;1.25,G4&lt;0.878,D4&lt;1.35,F4&lt;2.5,F4&gt;=1.5),3.8,IF(AND(H4&gt;=13.654,D4&lt;1.55,G4&lt;0.709,A4&gt;=5.4,D4&gt;=1.35,F4&lt;2.5,F4&gt;=1.5),4.725,IF(AND(A4&lt;4.5,B4&gt;=3.15,A4&gt;=4.35,A4&lt;5.05,D4&lt;0.4,H4&gt;=5.523,G4&lt;0.905,F4&lt;1.5),1.3,IF(AND(G4&lt;0.676,A4&lt;5.45,A4&lt;5.6,A4&gt;=5.05,D4&lt;0.4,H4&gt;=5.523,G4&lt;0.905,F4&lt;1.5),1.5,IF(AND(G4&gt;=0.676,A4&lt;5.45,A4&lt;5.6,A4&gt;=5.05,D4&lt;0.4,H4&gt;=5.523,G4&lt;0.905,F4&lt;1.5),1.55,IF(AND(A4&lt;5.7,H4&gt;=10.974,D4&gt;=1.05,D4&lt;1.25,G4&lt;0.878,D4&lt;1.35,F4&lt;2.5,F4&gt;=1.5),3.9,IF(AND(A4&gt;=5.7,H4&gt;=10.974,D4&gt;=1.05,D4&lt;1.25,G4&lt;0.878,D4&lt;1.35,F4&lt;2.5,F4&gt;=1.5),3.933,IF(AND(G4&gt;=0.644,H4&lt;13.654,D4&lt;1.55,G4&lt;0.709,A4&gt;=5.4,D4&gt;=1.35,F4&lt;2.5,F4&gt;=1.5),4.4,IF(AND(B4&lt;2.9,A4&lt;6.2,D4&gt;=1.7,B4&gt;=2.6,G4&gt;=0.177,B4&lt;3.15,F4&gt;=2.5,F4&gt;=1.5),5.02,IF(AND(B4&gt;=2.9,A4&lt;6.2,D4&gt;=1.7,B4&gt;=2.6,G4&gt;=0.177,B4&lt;3.15,F4&gt;=2.5,F4&gt;=1.5),4.8,IF(AND(D4&lt;2.2,A4&gt;=6.2,D4&gt;=1.7,B4&gt;=2.6,G4&gt;=0.177,B4&lt;3.15,F4&gt;=2.5,F4&gt;=1.5),5.325,IF(AND(D4&gt;=2.2,A4&gt;=6.2,D4&gt;=1.7,B4&gt;=2.6,G4&gt;=0.177,B4&lt;3.15,F4&gt;=2.5,F4&gt;=1.5),5.1,IF(AND(D4&lt;0.25,A4&gt;=4.5,B4&gt;=3.15,A4&gt;=4.35,A4&lt;5.05,D4&lt;0.4,H4&gt;=5.523,G4&lt;0.905,F4&lt;1.5),1.357,IF(AND(D4&gt;=0.25,A4&gt;=4.5,B4&gt;=3.15,A4&gt;=4.35,A4&lt;5.05,D4&lt;0.4,H4&gt;=5.523,G4&lt;0.905,F4&lt;1.5),1.333,IF(AND(H4&lt;10.723,G4&lt;0.644,H4&lt;13.654,D4&lt;1.55,G4&lt;0.709,A4&gt;=5.4,D4&gt;=1.35,F4&lt;2.5,F4&gt;=1.5),4.6,IF(AND(H4&gt;=10.723,G4&lt;0.644,H4&lt;13.654,D4&lt;1.55,G4&lt;0.709,A4&gt;=5.4,D4&gt;=1.35,F4&lt;2.5,F4&gt;=1.5),4.5,"shouldnthappen"))))))))))))))))))))))))))))))))))</f>
        <v>1.46</v>
      </c>
      <c r="BI4" s="1" t="n">
        <f aca="false">IF(AND(D4&gt;=0.8,A4&lt;5.45),3.9,IF(AND(D4&gt;=0.45,D4&lt;0.8,A4&lt;5.45),1.66,IF(AND(H4&lt;16.447,B4&gt;=3.45,A4&gt;=5.45),1.525,IF(AND(H4&gt;=16.447,B4&gt;=3.45,A4&gt;=5.45),6.4,IF(AND(H4&lt;5.245,D4&lt;0.45,D4&lt;0.8,A4&lt;5.45),1,IF(AND(A4&gt;=7.2,G4&lt;0.154,B4&lt;3.45,A4&gt;=5.45),6.7,IF(AND(D4&lt;1.65,A4&lt;7.2,G4&lt;0.154,B4&lt;3.45,A4&gt;=5.45),4.7,IF(AND(D4&gt;=1.65,A4&lt;7.2,G4&lt;0.154,B4&lt;3.45,A4&gt;=5.45),5.52,IF(AND(D4&gt;=0.25,A4&lt;5.05,H4&gt;=5.245,D4&lt;0.45,D4&lt;0.8,A4&lt;5.45),1.35,IF(AND(H4&lt;6.089,A4&gt;=5.05,H4&gt;=5.245,D4&lt;0.45,D4&lt;0.8,A4&lt;5.45),1.7,IF(AND(D4&lt;1.2,B4&lt;2.6,A4&lt;5.75,G4&gt;=0.154,B4&lt;3.45,A4&gt;=5.45),3.85,IF(AND(D4&gt;=1.2,B4&lt;2.6,A4&lt;5.75,G4&gt;=0.154,B4&lt;3.45,A4&gt;=5.45),4,IF(AND(D4&gt;=1.65,B4&gt;=2.6,A4&lt;5.75,G4&gt;=0.154,B4&lt;3.45,A4&gt;=5.45),4.9,IF(AND(G4&lt;0.353,F4&lt;2.5,A4&gt;=5.75,G4&gt;=0.154,B4&lt;3.45,A4&gt;=5.45),4.25,IF(AND(A4&gt;=7.25,F4&gt;=2.5,A4&gt;=5.75,G4&gt;=0.154,B4&lt;3.45,A4&gt;=5.45),6.45,IF(AND(H4&lt;11.218,D4&lt;0.25,A4&lt;5.05,H4&gt;=5.245,D4&lt;0.45,D4&lt;0.8,A4&lt;5.45),1.42,IF(AND(G4&lt;0.517,H4&gt;=6.089,A4&gt;=5.05,H4&gt;=5.245,D4&lt;0.45,D4&lt;0.8,A4&lt;5.45),1.44,IF(AND(G4&gt;=0.517,H4&gt;=6.089,A4&gt;=5.05,H4&gt;=5.245,D4&lt;0.45,D4&lt;0.8,A4&lt;5.45),1.54,IF(AND(H4&gt;=10.194,D4&lt;1.65,B4&gt;=2.6,A4&lt;5.75,G4&gt;=0.154,B4&lt;3.45,A4&gt;=5.45),4.35,IF(AND(B4&gt;=3.15,G4&gt;=0.353,F4&lt;2.5,A4&gt;=5.75,G4&gt;=0.154,B4&lt;3.45,A4&gt;=5.45),4.7,IF(AND(H4&lt;7.716,A4&lt;7.25,F4&gt;=2.5,A4&gt;=5.75,G4&gt;=0.154,B4&lt;3.45,A4&gt;=5.45),5.04,IF(AND(G4&lt;0.175,H4&gt;=11.218,D4&lt;0.25,A4&lt;5.05,H4&gt;=5.245,D4&lt;0.45,D4&lt;0.8,A4&lt;5.45),1.5,IF(AND(H4&lt;7.713,H4&lt;10.194,D4&lt;1.65,B4&gt;=2.6,A4&lt;5.75,G4&gt;=0.154,B4&lt;3.45,A4&gt;=5.45),4.1,IF(AND(H4&gt;=7.713,H4&lt;10.194,D4&lt;1.65,B4&gt;=2.6,A4&lt;5.75,G4&gt;=0.154,B4&lt;3.45,A4&gt;=5.45),4.2,IF(AND(B4&gt;=3.05,B4&lt;3.15,G4&gt;=0.353,F4&lt;2.5,A4&gt;=5.75,G4&gt;=0.154,B4&lt;3.45,A4&gt;=5.45),4.4,IF(AND(D4&gt;=2.45,H4&gt;=7.716,A4&lt;7.25,F4&gt;=2.5,A4&gt;=5.75,G4&gt;=0.154,B4&lt;3.45,A4&gt;=5.45),5.85,IF(AND(D4&lt;0.15,G4&gt;=0.175,H4&gt;=11.218,D4&lt;0.25,A4&lt;5.05,H4&gt;=5.245,D4&lt;0.45,D4&lt;0.8,A4&lt;5.45),1.1,IF(AND(H4&gt;=16.317,B4&lt;3.05,B4&lt;3.15,G4&gt;=0.353,F4&lt;2.5,A4&gt;=5.75,G4&gt;=0.154,B4&lt;3.45,A4&gt;=5.45),4.8,IF(AND(G4&gt;=0.857,D4&lt;2.45,H4&gt;=7.716,A4&lt;7.25,F4&gt;=2.5,A4&gt;=5.75,G4&gt;=0.154,B4&lt;3.45,A4&gt;=5.45),5.05,IF(AND(G4&lt;0.245,D4&gt;=0.15,G4&gt;=0.175,H4&gt;=11.218,D4&lt;0.25,A4&lt;5.05,H4&gt;=5.245,D4&lt;0.45,D4&lt;0.8,A4&lt;5.45),1.3,IF(AND(G4&gt;=0.245,D4&gt;=0.15,G4&gt;=0.175,H4&gt;=11.218,D4&lt;0.25,A4&lt;5.05,H4&gt;=5.245,D4&lt;0.45,D4&lt;0.8,A4&lt;5.45),1.22,IF(AND(B4&lt;2.85,H4&lt;16.317,B4&lt;3.05,B4&lt;3.15,G4&gt;=0.353,F4&lt;2.5,A4&gt;=5.75,G4&gt;=0.154,B4&lt;3.45,A4&gt;=5.45),4.6,IF(AND(B4&gt;=2.85,H4&lt;16.317,B4&lt;3.05,B4&lt;3.15,G4&gt;=0.353,F4&lt;2.5,A4&gt;=5.75,G4&gt;=0.154,B4&lt;3.45,A4&gt;=5.45),4.633,IF(AND(D4&lt;1.85,G4&lt;0.857,D4&lt;2.45,H4&gt;=7.716,A4&lt;7.25,F4&gt;=2.5,A4&gt;=5.75,G4&gt;=0.154,B4&lt;3.45,A4&gt;=5.45),5.8,IF(AND(H4&lt;11.297,D4&gt;=1.85,G4&lt;0.857,D4&lt;2.45,H4&gt;=7.716,A4&lt;7.25,F4&gt;=2.5,A4&gt;=5.75,G4&gt;=0.154,B4&lt;3.45,A4&gt;=5.45),5.3,IF(AND(G4&lt;0.388,H4&gt;=11.297,D4&gt;=1.85,G4&lt;0.857,D4&lt;2.45,H4&gt;=7.716,A4&lt;7.25,F4&gt;=2.5,A4&gt;=5.75,G4&gt;=0.154,B4&lt;3.45,A4&gt;=5.45),5.4,IF(AND(G4&gt;=0.388,H4&gt;=11.297,D4&gt;=1.85,G4&lt;0.857,D4&lt;2.45,H4&gt;=7.716,A4&lt;7.25,F4&gt;=2.5,A4&gt;=5.75,G4&gt;=0.154,B4&lt;3.45,A4&gt;=5.45),5.6,"shouldnthappen")))))))))))))))))))))))))))))))))))))</f>
        <v>1.42</v>
      </c>
      <c r="BJ4" s="1" t="n">
        <f aca="false">IF(AND(F4&gt;=2,B4&gt;=3.35),6.1,IF(AND(H4&gt;=12.719,F4&lt;1.5,B4&lt;3.35),1.567,IF(AND(H4&lt;5.245,F4&lt;2,B4&gt;=3.35),1,IF(AND(D4&lt;0.15,H4&lt;12.719,F4&lt;1.5,B4&lt;3.35),1.5,IF(AND(D4&gt;=0.35,H4&gt;=5.245,F4&lt;2,B4&gt;=3.35),1.6,IF(AND(A4&lt;4.9,D4&gt;=0.15,H4&lt;12.719,F4&lt;1.5,B4&lt;3.35),1.36,IF(AND(B4&lt;2.65,G4&lt;0.572,D4&lt;1.45,F4&gt;=1.5,B4&lt;3.35),3.5,IF(AND(A4&lt;6.1,F4&lt;2.5,D4&gt;=1.45,F4&gt;=1.5,B4&lt;3.35),5.1,IF(AND(G4&gt;=0.607,D4&lt;0.35,H4&gt;=5.245,F4&lt;2,B4&gt;=3.35),1.65,IF(AND(G4&lt;0.546,A4&gt;=4.9,D4&gt;=0.15,H4&lt;12.719,F4&lt;1.5,B4&lt;3.35),1.2,IF(AND(G4&gt;=0.546,A4&gt;=4.9,D4&gt;=0.15,H4&lt;12.719,F4&lt;1.5,B4&lt;3.35),1.4,IF(AND(A4&gt;=6.3,B4&gt;=2.65,G4&lt;0.572,D4&lt;1.45,F4&gt;=1.5,B4&lt;3.35),4.8,IF(AND(D4&lt;1.15,B4&lt;2.85,G4&gt;=0.572,D4&lt;1.45,F4&gt;=1.5,B4&lt;3.35),3.9,IF(AND(B4&gt;=3.15,B4&gt;=2.85,G4&gt;=0.572,D4&lt;1.45,F4&gt;=1.5,B4&lt;3.35),4.7,IF(AND(B4&lt;2.95,A4&gt;=6.1,F4&lt;2.5,D4&gt;=1.45,F4&gt;=1.5,B4&lt;3.35),4.533,IF(AND(B4&gt;=2.95,A4&gt;=6.1,F4&lt;2.5,D4&gt;=1.45,F4&gt;=1.5,B4&lt;3.35),4.75,IF(AND(A4&gt;=6.7,G4&lt;0.107,F4&gt;=2.5,D4&gt;=1.45,F4&gt;=1.5,B4&lt;3.35),5.7,IF(AND(G4&gt;=0.385,G4&lt;0.607,D4&lt;0.35,H4&gt;=5.245,F4&lt;2,B4&gt;=3.35),1.325,IF(AND(D4&lt;1.25,A4&lt;6.3,B4&gt;=2.65,G4&lt;0.572,D4&lt;1.45,F4&gt;=1.5,B4&lt;3.35),4,IF(AND(D4&gt;=1.25,A4&lt;6.3,B4&gt;=2.65,G4&lt;0.572,D4&lt;1.45,F4&gt;=1.5,B4&lt;3.35),4.18,IF(AND(G4&lt;0.907,D4&gt;=1.15,B4&lt;2.85,G4&gt;=0.572,D4&lt;1.45,F4&gt;=1.5,B4&lt;3.35),4,IF(AND(G4&gt;=0.907,D4&gt;=1.15,B4&lt;2.85,G4&gt;=0.572,D4&lt;1.45,F4&gt;=1.5,B4&lt;3.35),4.4,IF(AND(H4&lt;8.326,B4&lt;3.15,B4&gt;=2.85,G4&gt;=0.572,D4&lt;1.45,F4&gt;=1.5,B4&lt;3.35),3.6,IF(AND(H4&gt;=8.326,B4&lt;3.15,B4&gt;=2.85,G4&gt;=0.572,D4&lt;1.45,F4&gt;=1.5,B4&lt;3.35),4.48,IF(AND(B4&lt;2.95,A4&lt;6.7,G4&lt;0.107,F4&gt;=2.5,D4&gt;=1.45,F4&gt;=1.5,B4&lt;3.35),5.6,IF(AND(B4&gt;=2.95,A4&lt;6.7,G4&lt;0.107,F4&gt;=2.5,D4&gt;=1.45,F4&gt;=1.5,B4&lt;3.35),5.5,IF(AND(G4&lt;0.205,G4&lt;0.432,G4&gt;=0.107,F4&gt;=2.5,D4&gt;=1.45,F4&gt;=1.5,B4&lt;3.35),5.3,IF(AND(B4&gt;=3.05,G4&gt;=0.432,G4&gt;=0.107,F4&gt;=2.5,D4&gt;=1.45,F4&gt;=1.5,B4&lt;3.35),5.86,IF(AND(H4&gt;=14.057,G4&lt;0.385,G4&lt;0.607,D4&lt;0.35,H4&gt;=5.245,F4&lt;2,B4&gt;=3.35),1.7,IF(AND(D4&lt;1.7,G4&gt;=0.205,G4&lt;0.432,G4&gt;=0.107,F4&gt;=2.5,D4&gt;=1.45,F4&gt;=1.5,B4&lt;3.35),5,IF(AND(G4&lt;0.779,B4&lt;3.05,G4&gt;=0.432,G4&gt;=0.107,F4&gt;=2.5,D4&gt;=1.45,F4&gt;=1.5,B4&lt;3.35),4.9,IF(AND(G4&gt;=0.779,B4&lt;3.05,G4&gt;=0.432,G4&gt;=0.107,F4&gt;=2.5,D4&gt;=1.45,F4&gt;=1.5,B4&lt;3.35),5.533,IF(AND(D4&gt;=0.25,H4&lt;14.057,G4&lt;0.385,G4&lt;0.607,D4&lt;0.35,H4&gt;=5.245,F4&lt;2,B4&gt;=3.35),1.4,IF(AND(B4&lt;2.85,D4&gt;=1.7,G4&gt;=0.205,G4&lt;0.432,G4&gt;=0.107,F4&gt;=2.5,D4&gt;=1.45,F4&gt;=1.5,B4&lt;3.35),5.1,IF(AND(B4&gt;=2.85,D4&gt;=1.7,G4&gt;=0.205,G4&lt;0.432,G4&gt;=0.107,F4&gt;=2.5,D4&gt;=1.45,F4&gt;=1.5,B4&lt;3.35),5.15,IF(AND(A4&lt;5.1,D4&lt;0.25,H4&lt;14.057,G4&lt;0.385,G4&lt;0.607,D4&lt;0.35,H4&gt;=5.245,F4&lt;2,B4&gt;=3.35),1.4,IF(AND(A4&gt;=5.1,D4&lt;0.25,H4&lt;14.057,G4&lt;0.385,G4&lt;0.607,D4&lt;0.35,H4&gt;=5.245,F4&lt;2,B4&gt;=3.35),1.5,"shouldnthappen")))))))))))))))))))))))))))))))))))))</f>
        <v>1.2</v>
      </c>
    </row>
    <row r="5" customFormat="false" ht="13.8" hidden="false" customHeight="false" outlineLevel="0" collapsed="false">
      <c r="A5" s="1" t="n">
        <v>4.7</v>
      </c>
      <c r="B5" s="1" t="n">
        <v>3.2</v>
      </c>
      <c r="C5" s="1" t="n">
        <v>1.3</v>
      </c>
      <c r="D5" s="1" t="n">
        <v>0.2</v>
      </c>
      <c r="E5" s="1" t="s">
        <v>94</v>
      </c>
      <c r="F5" s="1" t="n">
        <v>1</v>
      </c>
      <c r="G5" s="1" t="n">
        <v>0.230601825751364</v>
      </c>
      <c r="H5" s="16" t="n">
        <v>14.615936763864</v>
      </c>
      <c r="I5" s="11" t="n">
        <f aca="false">C5</f>
        <v>1.3</v>
      </c>
      <c r="J5" s="1" t="n">
        <f aca="false">AVERAGE(M5:BJ5)</f>
        <v>1.34976</v>
      </c>
      <c r="K5" s="15" t="n">
        <f aca="false">1-SQRT(VAR(M5:BJ5, I5)) / AVERAGE(M5:BJ5)</f>
        <v>0.927994315066426</v>
      </c>
      <c r="L5" s="1" t="n">
        <f aca="false">(J5-I5)/I5</f>
        <v>0.0382769230769231</v>
      </c>
      <c r="M5" s="1" t="n">
        <f aca="false">IF(AND(H5&gt;=16.241,B5&gt;=3.35),6.4,IF(AND(D5&gt;=0.75,A5&lt;5.15,B5&lt;3.35),4.1,IF(AND(D5&gt;=1.5,H5&lt;16.241,B5&gt;=3.35),5.767,IF(AND(B5&gt;=3.25,D5&lt;0.75,A5&lt;5.15,B5&lt;3.35),1.58,IF(AND(A5&lt;4.95,D5&lt;1.5,H5&lt;16.241,B5&gt;=3.35),1.4,IF(AND(A5&lt;4.5,B5&lt;3.25,D5&lt;0.75,A5&lt;5.15,B5&lt;3.35),1.26,IF(AND(A5&gt;=4.5,B5&lt;3.25,D5&lt;0.75,A5&lt;5.15,B5&lt;3.35),1.48,IF(AND(G5&lt;0.356,H5&lt;12.557,D5&lt;1.45,A5&gt;=5.15,B5&lt;3.35),4.267,IF(AND(D5&lt;1.25,H5&gt;=12.557,D5&lt;1.45,A5&gt;=5.15,B5&lt;3.35),4.05,IF(AND(D5&gt;=1.35,G5&gt;=0.356,H5&lt;12.557,D5&lt;1.45,A5&gt;=5.15,B5&lt;3.35),4.25,IF(AND(H5&lt;15.086,D5&gt;=1.25,H5&gt;=12.557,D5&lt;1.45,A5&gt;=5.15,B5&lt;3.35),4.4,IF(AND(F5&lt;2.5,G5&gt;=0.44,D5&lt;2.05,D5&gt;=1.45,A5&gt;=5.15,B5&lt;3.35),4.7,IF(AND(H5&lt;10.391,B5&lt;3.15,D5&gt;=2.05,D5&gt;=1.45,A5&gt;=5.15,B5&lt;3.35),5.1,IF(AND(G5&lt;0.505,B5&gt;=3.15,D5&gt;=2.05,D5&gt;=1.45,A5&gt;=5.15,B5&lt;3.35),5.7,IF(AND(G5&gt;=0.505,B5&gt;=3.15,D5&gt;=2.05,D5&gt;=1.45,A5&gt;=5.15,B5&lt;3.35),5.95,IF(AND(D5&gt;=0.5,G5&lt;0.905,A5&gt;=4.95,D5&lt;1.5,H5&lt;16.241,B5&gt;=3.35),1.6,IF(AND(B5&lt;3.6,G5&gt;=0.905,A5&gt;=4.95,D5&lt;1.5,H5&lt;16.241,B5&gt;=3.35),1.7,IF(AND(B5&gt;=3.6,G5&gt;=0.905,A5&gt;=4.95,D5&lt;1.5,H5&lt;16.241,B5&gt;=3.35),1.767,IF(AND(A5&gt;=5.7,D5&lt;1.35,G5&gt;=0.356,H5&lt;12.557,D5&lt;1.45,A5&gt;=5.15,B5&lt;3.35),3.9,IF(AND(A5&lt;6.35,H5&gt;=15.086,D5&gt;=1.25,H5&gt;=12.557,D5&lt;1.45,A5&gt;=5.15,B5&lt;3.35),4.7,IF(AND(A5&gt;=6.35,H5&gt;=15.086,D5&gt;=1.25,H5&gt;=12.557,D5&lt;1.45,A5&gt;=5.15,B5&lt;3.35),4.6,IF(AND(H5&lt;9.252,D5&lt;1.55,G5&lt;0.44,D5&lt;2.05,D5&gt;=1.45,A5&gt;=5.15,B5&lt;3.35),5.08,IF(AND(H5&gt;=9.252,D5&lt;1.55,G5&lt;0.44,D5&lt;2.05,D5&gt;=1.45,A5&gt;=5.15,B5&lt;3.35),4.7,IF(AND(H5&lt;8.477,D5&gt;=1.55,G5&lt;0.44,D5&lt;2.05,D5&gt;=1.45,A5&gt;=5.15,B5&lt;3.35),5.1,IF(AND(H5&gt;=8.477,D5&gt;=1.55,G5&lt;0.44,D5&lt;2.05,D5&gt;=1.45,A5&gt;=5.15,B5&lt;3.35),5.4,IF(AND(H5&lt;8.435,F5&gt;=2.5,G5&gt;=0.44,D5&lt;2.05,D5&gt;=1.45,A5&gt;=5.15,B5&lt;3.35),5.1,IF(AND(H5&gt;=8.435,F5&gt;=2.5,G5&gt;=0.44,D5&lt;2.05,D5&gt;=1.45,A5&gt;=5.15,B5&lt;3.35),4.86,IF(AND(G5&lt;0.543,H5&gt;=10.391,B5&lt;3.15,D5&gt;=2.05,D5&gt;=1.45,A5&gt;=5.15,B5&lt;3.35),5.56,IF(AND(G5&gt;=0.543,H5&gt;=10.391,B5&lt;3.15,D5&gt;=2.05,D5&gt;=1.45,A5&gt;=5.15,B5&lt;3.35),5.8,IF(AND(A5&lt;5.05,D5&lt;0.5,G5&lt;0.905,A5&gt;=4.95,D5&lt;1.5,H5&lt;16.241,B5&gt;=3.35),1.3,IF(AND(H5&lt;6.583,A5&lt;5.7,D5&lt;1.35,G5&gt;=0.356,H5&lt;12.557,D5&lt;1.45,A5&gt;=5.15,B5&lt;3.35),4,IF(AND(G5&lt;0.585,A5&gt;=5.05,D5&lt;0.5,G5&lt;0.905,A5&gt;=4.95,D5&lt;1.5,H5&lt;16.241,B5&gt;=3.35),1.475,IF(AND(G5&lt;0.62,H5&gt;=6.583,A5&lt;5.7,D5&lt;1.35,G5&gt;=0.356,H5&lt;12.557,D5&lt;1.45,A5&gt;=5.15,B5&lt;3.35),3.75,IF(AND(G5&gt;=0.62,H5&gt;=6.583,A5&lt;5.7,D5&lt;1.35,G5&gt;=0.356,H5&lt;12.557,D5&lt;1.45,A5&gt;=5.15,B5&lt;3.35),3.6,IF(AND(B5&lt;3.75,G5&gt;=0.585,A5&gt;=5.05,D5&lt;0.5,G5&lt;0.905,A5&gt;=4.95,D5&lt;1.5,H5&lt;16.241,B5&gt;=3.35),1.5,IF(AND(B5&gt;=3.75,G5&gt;=0.585,A5&gt;=5.05,D5&lt;0.5,G5&lt;0.905,A5&gt;=4.95,D5&lt;1.5,H5&lt;16.241,B5&gt;=3.35),1.6,"shouldnthappen"))))))))))))))))))))))))))))))))))))</f>
        <v>1.48</v>
      </c>
      <c r="N5" s="1" t="n">
        <f aca="false">IF(AND(H5&lt;5.245,B5&lt;3.65,F5&lt;1.5),1,IF(AND(H5&gt;=14.096,B5&gt;=3.65,F5&lt;1.5),1.65,IF(AND(A5&gt;=5.45,H5&gt;=5.245,B5&lt;3.65,F5&lt;1.5),1.3,IF(AND(H5&gt;=13.586,H5&lt;14.096,B5&gt;=3.65,F5&lt;1.5),1.3,IF(AND(H5&lt;10.258,D5&lt;1.25,F5&lt;2.5,F5&gt;=1.5),3.38,IF(AND(H5&lt;6.982,D5&gt;=1.25,F5&lt;2.5,F5&gt;=1.5),3.96,IF(AND(H5&gt;=13.646,D5&lt;2.05,F5&gt;=2.5,F5&gt;=1.5),6.1,IF(AND(B5&lt;3.05,A5&lt;5.45,H5&gt;=5.245,B5&lt;3.65,F5&lt;1.5),1.375,IF(AND(H5&lt;6.543,H5&lt;13.586,H5&lt;14.096,B5&gt;=3.65,F5&lt;1.5),1.4,IF(AND(H5&gt;=6.543,H5&lt;13.586,H5&lt;14.096,B5&gt;=3.65,F5&lt;1.5),1.5,IF(AND(H5&lt;11.522,H5&gt;=10.258,D5&lt;1.25,F5&lt;2.5,F5&gt;=1.5),3.733,IF(AND(H5&gt;=11.522,H5&gt;=10.258,D5&lt;1.25,F5&lt;2.5,F5&gt;=1.5),3.92,IF(AND(H5&lt;5.767,H5&lt;13.646,D5&lt;2.05,F5&gt;=2.5,F5&gt;=1.5),4.5,IF(AND(A5&lt;6.8,B5&lt;3.15,D5&gt;=2.05,F5&gt;=2.5,F5&gt;=1.5),5.6,IF(AND(A5&gt;=6.8,B5&lt;3.15,D5&gt;=2.05,F5&gt;=2.5,F5&gt;=1.5),5.1,IF(AND(B5&lt;3.25,B5&gt;=3.15,D5&gt;=2.05,F5&gt;=2.5,F5&gt;=1.5),5.8,IF(AND(B5&gt;=3.25,B5&gt;=3.15,D5&gt;=2.05,F5&gt;=2.5,F5&gt;=1.5),5.65,IF(AND(B5&lt;3.15,B5&gt;=3.05,A5&lt;5.45,H5&gt;=5.245,B5&lt;3.65,F5&lt;1.5),1.5,IF(AND(G5&gt;=0.735,H5&lt;13.665,H5&gt;=6.982,D5&gt;=1.25,F5&lt;2.5,F5&gt;=1.5),4.2,IF(AND(H5&lt;14.03,H5&gt;=13.665,H5&gt;=6.982,D5&gt;=1.25,F5&lt;2.5,F5&gt;=1.5),4.8,IF(AND(A5&gt;=6.6,H5&gt;=5.767,H5&lt;13.646,D5&lt;2.05,F5&gt;=2.5,F5&gt;=1.5),6.05,IF(AND(G5&gt;=0.934,B5&gt;=3.15,B5&gt;=3.05,A5&lt;5.45,H5&gt;=5.245,B5&lt;3.65,F5&lt;1.5),1.7,IF(AND(D5&gt;=1.55,G5&lt;0.735,H5&lt;13.665,H5&gt;=6.982,D5&gt;=1.25,F5&lt;2.5,F5&gt;=1.5),5.1,IF(AND(D5&lt;1.45,H5&gt;=14.03,H5&gt;=13.665,H5&gt;=6.982,D5&gt;=1.25,F5&lt;2.5,F5&gt;=1.5),4.7,IF(AND(D5&gt;=1.45,H5&gt;=14.03,H5&gt;=13.665,H5&gt;=6.982,D5&gt;=1.25,F5&lt;2.5,F5&gt;=1.5),4.5,IF(AND(A5&gt;=6.2,A5&lt;6.6,H5&gt;=5.767,H5&lt;13.646,D5&lt;2.05,F5&gt;=2.5,F5&gt;=1.5),5.325,IF(AND(B5&lt;3.25,G5&lt;0.934,B5&gt;=3.15,B5&gt;=3.05,A5&lt;5.45,H5&gt;=5.245,B5&lt;3.65,F5&lt;1.5),1.3,IF(AND(D5&lt;1.35,D5&lt;1.55,G5&lt;0.735,H5&lt;13.665,H5&gt;=6.982,D5&gt;=1.25,F5&lt;2.5,F5&gt;=1.5),4.25,IF(AND(H5&lt;8.435,A5&lt;6.2,A5&lt;6.6,H5&gt;=5.767,H5&lt;13.646,D5&lt;2.05,F5&gt;=2.5,F5&gt;=1.5),5.1,IF(AND(H5&gt;=8.435,A5&lt;6.2,A5&lt;6.6,H5&gt;=5.767,H5&lt;13.646,D5&lt;2.05,F5&gt;=2.5,F5&gt;=1.5),4.9,IF(AND(A5&gt;=5.15,B5&gt;=3.25,G5&lt;0.934,B5&gt;=3.15,B5&gt;=3.05,A5&lt;5.45,H5&gt;=5.245,B5&lt;3.65,F5&lt;1.5),1.5,IF(AND(B5&lt;2.9,D5&gt;=1.35,D5&lt;1.55,G5&lt;0.735,H5&lt;13.665,H5&gt;=6.982,D5&gt;=1.25,F5&lt;2.5,F5&gt;=1.5),4.6,IF(AND(B5&gt;=2.9,D5&gt;=1.35,D5&lt;1.55,G5&lt;0.735,H5&lt;13.665,H5&gt;=6.982,D5&gt;=1.25,F5&lt;2.5,F5&gt;=1.5),4.52,IF(AND(G5&gt;=0.862,A5&lt;5.15,B5&gt;=3.25,G5&lt;0.934,B5&gt;=3.15,B5&gt;=3.05,A5&lt;5.45,H5&gt;=5.245,B5&lt;3.65,F5&lt;1.5),1.5,IF(AND(H5&lt;9.35,G5&lt;0.862,A5&lt;5.15,B5&gt;=3.25,G5&lt;0.934,B5&gt;=3.15,B5&gt;=3.05,A5&lt;5.45,H5&gt;=5.245,B5&lt;3.65,F5&lt;1.5),1.38,IF(AND(H5&gt;=9.35,G5&lt;0.862,A5&lt;5.15,B5&gt;=3.25,G5&lt;0.934,B5&gt;=3.15,B5&gt;=3.05,A5&lt;5.45,H5&gt;=5.245,B5&lt;3.65,F5&lt;1.5),1.4,"shouldnthappen"))))))))))))))))))))))))))))))))))))</f>
        <v>1.3</v>
      </c>
      <c r="O5" s="1" t="n">
        <f aca="false">IF(AND(B5&lt;2.75,A5&lt;5.55),3.96,IF(AND(H5&lt;9.205,A5&lt;5.9,A5&gt;=5.55),3.85,IF(AND(A5&lt;4.35,D5&lt;0.35,B5&gt;=2.75,A5&lt;5.55),1.1,IF(AND(B5&lt;3.65,D5&gt;=0.35,B5&gt;=2.75,A5&lt;5.55),1.65,IF(AND(B5&gt;=3.65,D5&gt;=0.35,B5&gt;=2.75,A5&lt;5.55),1.9,IF(AND(G5&gt;=0.732,H5&gt;=9.205,A5&lt;5.9,A5&gt;=5.55),4.9,IF(AND(G5&lt;0.273,G5&lt;0.732,H5&gt;=9.205,A5&lt;5.9,A5&gt;=5.55),4.5,IF(AND(A5&lt;6.3,G5&lt;0.422,F5&lt;2.5,A5&gt;=5.9,A5&gt;=5.55),5.1,IF(AND(A5&gt;=6.3,G5&lt;0.422,F5&lt;2.5,A5&gt;=5.9,A5&gt;=5.55),4.76,IF(AND(B5&lt;2.4,G5&gt;=0.422,F5&lt;2.5,A5&gt;=5.9,A5&gt;=5.55),4.45,IF(AND(A5&gt;=7,G5&gt;=0.628,F5&gt;=2.5,A5&gt;=5.9,A5&gt;=5.55),6.45,IF(AND(D5&lt;0.15,H5&lt;13.924,A5&gt;=4.35,D5&lt;0.35,B5&gt;=2.75,A5&lt;5.55),1.5,IF(AND(B5&lt;3.15,H5&gt;=13.924,A5&gt;=4.35,D5&lt;0.35,B5&gt;=2.75,A5&lt;5.55),1.56,IF(AND(B5&gt;=3.15,H5&gt;=13.924,A5&gt;=4.35,D5&lt;0.35,B5&gt;=2.75,A5&lt;5.55),1.3,IF(AND(H5&lt;14.316,G5&gt;=0.273,G5&lt;0.732,H5&gt;=9.205,A5&lt;5.9,A5&gt;=5.55),3.95,IF(AND(H5&gt;=14.316,G5&gt;=0.273,G5&lt;0.732,H5&gt;=9.205,A5&lt;5.9,A5&gt;=5.55),4.1,IF(AND(A5&lt;6.2,B5&gt;=2.4,G5&gt;=0.422,F5&lt;2.5,A5&gt;=5.9,A5&gt;=5.55),4.3,IF(AND(A5&gt;=7.05,G5&lt;0.364,G5&lt;0.628,F5&gt;=2.5,A5&gt;=5.9,A5&gt;=5.55),6.1,IF(AND(A5&gt;=7.55,G5&gt;=0.364,G5&lt;0.628,F5&gt;=2.5,A5&gt;=5.9,A5&gt;=5.55),6.4,IF(AND(A5&lt;6.15,A5&lt;7,G5&gt;=0.628,F5&gt;=2.5,A5&gt;=5.9,A5&gt;=5.55),4.9,IF(AND(D5&lt;1.45,A5&gt;=6.2,B5&gt;=2.4,G5&gt;=0.422,F5&lt;2.5,A5&gt;=5.9,A5&gt;=5.55),4.64,IF(AND(D5&gt;=1.45,A5&gt;=6.2,B5&gt;=2.4,G5&gt;=0.422,F5&lt;2.5,A5&gt;=5.9,A5&gt;=5.55),4.9,IF(AND(D5&lt;1.65,A5&lt;7.05,G5&lt;0.364,G5&lt;0.628,F5&gt;=2.5,A5&gt;=5.9,A5&gt;=5.55),5.1,IF(AND(D5&gt;=2.35,A5&lt;7.55,G5&gt;=0.364,G5&lt;0.628,F5&gt;=2.5,A5&gt;=5.9,A5&gt;=5.55),5.633,IF(AND(D5&lt;2.15,A5&gt;=6.15,A5&lt;7,G5&gt;=0.628,F5&gt;=2.5,A5&gt;=5.9,A5&gt;=5.55),5.1,IF(AND(D5&gt;=2.15,A5&gt;=6.15,A5&lt;7,G5&gt;=0.628,F5&gt;=2.5,A5&gt;=5.9,A5&gt;=5.55),5.267,IF(AND(A5&lt;4.9,A5&lt;5.05,D5&gt;=0.15,H5&lt;13.924,A5&gt;=4.35,D5&lt;0.35,B5&gt;=2.75,A5&lt;5.55),1.375,IF(AND(A5&gt;=4.9,A5&lt;5.05,D5&gt;=0.15,H5&lt;13.924,A5&gt;=4.35,D5&lt;0.35,B5&gt;=2.75,A5&lt;5.55),1.3,IF(AND(A5&lt;5.45,A5&gt;=5.05,D5&gt;=0.15,H5&lt;13.924,A5&gt;=4.35,D5&lt;0.35,B5&gt;=2.75,A5&lt;5.55),1.475,IF(AND(A5&gt;=5.45,A5&gt;=5.05,D5&gt;=0.15,H5&lt;13.924,A5&gt;=4.35,D5&lt;0.35,B5&gt;=2.75,A5&lt;5.55),1.4,IF(AND(B5&gt;=3.25,D5&lt;2.35,A5&lt;7.55,G5&gt;=0.364,G5&lt;0.628,F5&gt;=2.5,A5&gt;=5.9,A5&gt;=5.55),5.7,IF(AND(G5&lt;0.006,G5&lt;0.107,D5&gt;=1.65,A5&lt;7.05,G5&lt;0.364,G5&lt;0.628,F5&gt;=2.5,A5&gt;=5.9,A5&gt;=5.55),5.5,IF(AND(G5&gt;=0.006,G5&lt;0.107,D5&gt;=1.65,A5&lt;7.05,G5&lt;0.364,G5&lt;0.628,F5&gt;=2.5,A5&gt;=5.9,A5&gt;=5.55),5.667,IF(AND(D5&lt;2.2,G5&gt;=0.107,D5&gt;=1.65,A5&lt;7.05,G5&lt;0.364,G5&lt;0.628,F5&gt;=2.5,A5&gt;=5.9,A5&gt;=5.55),5.35,IF(AND(D5&gt;=2.2,G5&gt;=0.107,D5&gt;=1.65,A5&lt;7.05,G5&lt;0.364,G5&lt;0.628,F5&gt;=2.5,A5&gt;=5.9,A5&gt;=5.55),5.2,IF(AND(D5&lt;2.25,B5&lt;3.25,D5&lt;2.35,A5&lt;7.55,G5&gt;=0.364,G5&lt;0.628,F5&gt;=2.5,A5&gt;=5.9,A5&gt;=5.55),5.8,IF(AND(D5&gt;=2.25,B5&lt;3.25,D5&lt;2.35,A5&lt;7.55,G5&gt;=0.364,G5&lt;0.628,F5&gt;=2.5,A5&gt;=5.9,A5&gt;=5.55),5.9,"shouldnthappen")))))))))))))))))))))))))))))))))))))</f>
        <v>1.3</v>
      </c>
      <c r="P5" s="1" t="n">
        <f aca="false">IF(AND(D5&gt;=0.75,A5&lt;5.55),3.9,IF(AND(H5&lt;7.482,A5&gt;=5.55),3.45,IF(AND(B5&gt;=3.15,B5&lt;3.25,D5&lt;0.75,A5&lt;5.55),1.262,IF(AND(G5&gt;=0.446,B5&lt;3.15,B5&lt;3.25,D5&lt;0.75,A5&lt;5.55),1.1,IF(AND(G5&lt;0.408,A5&lt;5.05,B5&gt;=3.25,D5&lt;0.75,A5&lt;5.55),1.4,IF(AND(G5&gt;=0.408,A5&lt;5.05,B5&gt;=3.25,D5&lt;0.75,A5&lt;5.55),1.233,IF(AND(G5&gt;=0.676,A5&gt;=5.05,B5&gt;=3.25,D5&lt;0.75,A5&lt;5.55),1.72,IF(AND(H5&lt;9.386,A5&lt;5.85,F5&lt;2.5,H5&gt;=7.482,A5&gt;=5.55),3.5,IF(AND(H5&gt;=9.386,A5&lt;5.85,F5&lt;2.5,H5&gt;=7.482,A5&gt;=5.55),4.275,IF(AND(H5&gt;=16.284,G5&lt;0.865,F5&gt;=2.5,H5&gt;=7.482,A5&gt;=5.55),6.6,IF(AND(G5&lt;0.912,G5&gt;=0.865,F5&gt;=2.5,H5&gt;=7.482,A5&gt;=5.55),4.8,IF(AND(G5&gt;=0.912,G5&gt;=0.865,F5&gt;=2.5,H5&gt;=7.482,A5&gt;=5.55),5.175,IF(AND(A5&gt;=4.95,G5&lt;0.446,B5&lt;3.15,B5&lt;3.25,D5&lt;0.75,A5&lt;5.55),1.6,IF(AND(H5&gt;=12.974,G5&lt;0.676,A5&gt;=5.05,B5&gt;=3.25,D5&lt;0.75,A5&lt;5.55),1.3,IF(AND(D5&lt;1.45,H5&lt;13.531,A5&gt;=5.85,F5&lt;2.5,H5&gt;=7.482,A5&gt;=5.55),4.2,IF(AND(D5&gt;=1.45,H5&lt;13.531,A5&gt;=5.85,F5&lt;2.5,H5&gt;=7.482,A5&gt;=5.55),4.967,IF(AND(G5&lt;0.187,H5&gt;=13.531,A5&gt;=5.85,F5&lt;2.5,H5&gt;=7.482,A5&gt;=5.55),5,IF(AND(H5&gt;=12.675,A5&lt;4.95,G5&lt;0.446,B5&lt;3.15,B5&lt;3.25,D5&lt;0.75,A5&lt;5.55),1.5,IF(AND(H5&lt;10.826,H5&lt;12.974,G5&lt;0.676,A5&gt;=5.05,B5&gt;=3.25,D5&lt;0.75,A5&lt;5.55),1.46,IF(AND(H5&gt;=10.826,H5&lt;12.974,G5&lt;0.676,A5&gt;=5.05,B5&gt;=3.25,D5&lt;0.75,A5&lt;5.55),1.4,IF(AND(A5&lt;6.15,G5&gt;=0.187,H5&gt;=13.531,A5&gt;=5.85,F5&lt;2.5,H5&gt;=7.482,A5&gt;=5.55),4.7,IF(AND(A5&lt;6.85,B5&lt;2.95,H5&lt;16.284,G5&lt;0.865,F5&gt;=2.5,H5&gt;=7.482,A5&gt;=5.55),5.32,IF(AND(A5&gt;=6.85,B5&lt;2.95,H5&lt;16.284,G5&lt;0.865,F5&gt;=2.5,H5&gt;=7.482,A5&gt;=5.55),6.567,IF(AND(A5&lt;4.85,H5&lt;12.675,A5&lt;4.95,G5&lt;0.446,B5&lt;3.15,B5&lt;3.25,D5&lt;0.75,A5&lt;5.55),1.4,IF(AND(A5&gt;=4.85,H5&lt;12.675,A5&lt;4.95,G5&lt;0.446,B5&lt;3.15,B5&lt;3.25,D5&lt;0.75,A5&lt;5.55),1.5,IF(AND(B5&lt;3.1,A5&gt;=6.15,G5&gt;=0.187,H5&gt;=13.531,A5&gt;=5.85,F5&lt;2.5,H5&gt;=7.482,A5&gt;=5.55),4.467,IF(AND(B5&gt;=3.1,A5&gt;=6.15,G5&gt;=0.187,H5&gt;=13.531,A5&gt;=5.85,F5&lt;2.5,H5&gt;=7.482,A5&gt;=5.55),4.7,IF(AND(G5&gt;=0.379,B5&lt;3.15,B5&gt;=2.95,H5&lt;16.284,G5&lt;0.865,F5&gt;=2.5,H5&gt;=7.482,A5&gt;=5.55),5.733,IF(AND(A5&lt;6.6,B5&gt;=3.15,B5&gt;=2.95,H5&lt;16.284,G5&lt;0.865,F5&gt;=2.5,H5&gt;=7.482,A5&gt;=5.55),5.38,IF(AND(A5&lt;6.7,G5&lt;0.379,B5&lt;3.15,B5&gt;=2.95,H5&lt;16.284,G5&lt;0.865,F5&gt;=2.5,H5&gt;=7.482,A5&gt;=5.55),5.3,IF(AND(A5&gt;=6.7,G5&lt;0.379,B5&lt;3.15,B5&gt;=2.95,H5&lt;16.284,G5&lt;0.865,F5&gt;=2.5,H5&gt;=7.482,A5&gt;=5.55),5.16,IF(AND(A5&lt;7.05,A5&gt;=6.6,B5&gt;=3.15,B5&gt;=2.95,H5&lt;16.284,G5&lt;0.865,F5&gt;=2.5,H5&gt;=7.482,A5&gt;=5.55),5.78,IF(AND(A5&gt;=7.05,A5&gt;=6.6,B5&gt;=3.15,B5&gt;=2.95,H5&lt;16.284,G5&lt;0.865,F5&gt;=2.5,H5&gt;=7.482,A5&gt;=5.55),6.1,"shouldnthappen")))))))))))))))))))))))))))))))))</f>
        <v>1.262</v>
      </c>
      <c r="Q5" s="1" t="n">
        <f aca="false">IF(AND(G5&gt;=0.422,B5&lt;3.25,F5&lt;1.5),1.25,IF(AND(G5&gt;=0.082,G5&lt;0.125,F5&gt;=1.5),6.7,IF(AND(G5&lt;0.251,G5&lt;0.422,B5&lt;3.25,F5&lt;1.5),1.38,IF(AND(G5&gt;=0.251,G5&lt;0.422,B5&lt;3.25,F5&lt;1.5),1.55,IF(AND(G5&gt;=0.385,G5&lt;0.633,B5&gt;=3.25,F5&lt;1.5),1.367,IF(AND(B5&lt;3.35,G5&gt;=0.633,B5&gt;=3.25,F5&lt;1.5),1.7,IF(AND(A5&lt;5.85,G5&lt;0.082,G5&lt;0.125,F5&gt;=1.5),4.5,IF(AND(F5&gt;=2.5,D5&lt;1.6,G5&gt;=0.125,F5&gt;=1.5),5.05,IF(AND(H5&gt;=16.774,D5&gt;=1.6,G5&gt;=0.125,F5&gt;=1.5),6.4,IF(AND(D5&gt;=0.5,G5&lt;0.385,G5&lt;0.633,B5&gt;=3.25,F5&lt;1.5),1.6,IF(AND(B5&lt;3.6,B5&gt;=3.35,G5&gt;=0.633,B5&gt;=3.25,F5&lt;1.5),1.55,IF(AND(B5&gt;=3.6,B5&gt;=3.35,G5&gt;=0.633,B5&gt;=3.25,F5&lt;1.5),1.6,IF(AND(D5&lt;1.65,A5&gt;=5.85,G5&lt;0.082,G5&lt;0.125,F5&gt;=1.5),4.7,IF(AND(A5&lt;5.3,F5&lt;2.5,D5&lt;1.6,G5&gt;=0.125,F5&gt;=1.5),3.15,IF(AND(B5&gt;=3.2,H5&lt;16.774,D5&gt;=1.6,G5&gt;=0.125,F5&gt;=1.5),5.675,IF(AND(H5&lt;11.767,D5&lt;0.5,G5&lt;0.385,G5&lt;0.633,B5&gt;=3.25,F5&lt;1.5),1.5,IF(AND(H5&gt;=11.767,D5&lt;0.5,G5&lt;0.385,G5&lt;0.633,B5&gt;=3.25,F5&lt;1.5),1.367,IF(AND(H5&lt;8.367,D5&gt;=1.65,A5&gt;=5.85,G5&lt;0.082,G5&lt;0.125,F5&gt;=1.5),5.7,IF(AND(H5&gt;=8.367,D5&gt;=1.65,A5&gt;=5.85,G5&lt;0.082,G5&lt;0.125,F5&gt;=1.5),5.575,IF(AND(A5&gt;=7.1,B5&lt;3.2,H5&lt;16.774,D5&gt;=1.6,G5&gt;=0.125,F5&gt;=1.5),6.3,IF(AND(H5&gt;=15.395,B5&lt;2.85,A5&gt;=5.3,F5&lt;2.5,D5&lt;1.6,G5&gt;=0.125,F5&gt;=1.5),4.8,IF(AND(H5&lt;8.486,B5&gt;=2.85,A5&gt;=5.3,F5&lt;2.5,D5&lt;1.6,G5&gt;=0.125,F5&gt;=1.5),3.85,IF(AND(D5&gt;=2.1,A5&lt;7.1,B5&lt;3.2,H5&lt;16.774,D5&gt;=1.6,G5&gt;=0.125,F5&gt;=1.5),5.5,IF(AND(B5&gt;=2.75,H5&lt;15.395,B5&lt;2.85,A5&gt;=5.3,F5&lt;2.5,D5&lt;1.6,G5&gt;=0.125,F5&gt;=1.5),4.489,IF(AND(H5&gt;=15.168,H5&gt;=8.486,B5&gt;=2.85,A5&gt;=5.3,F5&lt;2.5,D5&lt;1.6,G5&gt;=0.125,F5&gt;=1.5),4.7,IF(AND(G5&gt;=0.519,D5&lt;2.1,A5&lt;7.1,B5&lt;3.2,H5&lt;16.774,D5&gt;=1.6,G5&gt;=0.125,F5&gt;=1.5),4.925,IF(AND(G5&gt;=0.897,B5&lt;2.75,H5&lt;15.395,B5&lt;2.85,A5&gt;=5.3,F5&lt;2.5,D5&lt;1.6,G5&gt;=0.125,F5&gt;=1.5),4.567,IF(AND(A5&lt;5.65,H5&lt;15.168,H5&gt;=8.486,B5&gt;=2.85,A5&gt;=5.3,F5&lt;2.5,D5&lt;1.6,G5&gt;=0.125,F5&gt;=1.5),4.5,IF(AND(G5&lt;0.23,G5&lt;0.519,D5&lt;2.1,A5&lt;7.1,B5&lt;3.2,H5&lt;16.774,D5&gt;=1.6,G5&gt;=0.125,F5&gt;=1.5),5,IF(AND(A5&lt;5.9,G5&lt;0.897,B5&lt;2.75,H5&lt;15.395,B5&lt;2.85,A5&gt;=5.3,F5&lt;2.5,D5&lt;1.6,G5&gt;=0.125,F5&gt;=1.5),4.1,IF(AND(A5&gt;=5.9,G5&lt;0.897,B5&lt;2.75,H5&lt;15.395,B5&lt;2.85,A5&gt;=5.3,F5&lt;2.5,D5&lt;1.6,G5&gt;=0.125,F5&gt;=1.5),4.5,IF(AND(A5&lt;6.05,A5&gt;=5.65,H5&lt;15.168,H5&gt;=8.486,B5&gt;=2.85,A5&gt;=5.3,F5&lt;2.5,D5&lt;1.6,G5&gt;=0.125,F5&gt;=1.5),4.2,IF(AND(A5&gt;=6.05,A5&gt;=5.65,H5&lt;15.168,H5&gt;=8.486,B5&gt;=2.85,A5&gt;=5.3,F5&lt;2.5,D5&lt;1.6,G5&gt;=0.125,F5&gt;=1.5),4.35,IF(AND(D5&lt;1.95,G5&gt;=0.23,G5&lt;0.519,D5&lt;2.1,A5&lt;7.1,B5&lt;3.2,H5&lt;16.774,D5&gt;=1.6,G5&gt;=0.125,F5&gt;=1.5),5.3,IF(AND(D5&gt;=1.95,G5&gt;=0.23,G5&lt;0.519,D5&lt;2.1,A5&lt;7.1,B5&lt;3.2,H5&lt;16.774,D5&gt;=1.6,G5&gt;=0.125,F5&gt;=1.5),5.2,"shouldnthappen")))))))))))))))))))))))))))))))))))</f>
        <v>1.38</v>
      </c>
      <c r="R5" s="1" t="n">
        <f aca="false">IF(AND(G5&gt;=0.901,F5&lt;1.5),1.9,IF(AND(H5&lt;5.523,D5&lt;0.35,G5&lt;0.901,F5&lt;1.5),1,IF(AND(B5&lt;3.6,D5&gt;=0.35,G5&lt;0.901,F5&lt;1.5),1.575,IF(AND(B5&gt;=3.6,D5&gt;=0.35,G5&lt;0.901,F5&lt;1.5),1.5,IF(AND(G5&gt;=0.837,D5&lt;1.15,D5&lt;1.45,F5&gt;=1.5),3,IF(AND(G5&gt;=0.66,D5&gt;=1.15,D5&lt;1.45,F5&gt;=1.5),4,IF(AND(F5&gt;=2.5,D5&lt;1.55,D5&gt;=1.45,F5&gt;=1.5),5.025,IF(AND(F5&lt;2.5,D5&gt;=1.55,D5&gt;=1.45,F5&gt;=1.5),4.933,IF(AND(B5&lt;2.45,G5&lt;0.837,D5&lt;1.15,D5&lt;1.45,F5&gt;=1.5),3.3,IF(AND(B5&gt;=2.45,G5&lt;0.837,D5&lt;1.15,D5&lt;1.45,F5&gt;=1.5),3.86,IF(AND(B5&gt;=3.05,F5&lt;2.5,D5&lt;1.55,D5&gt;=1.45,F5&gt;=1.5),4.8,IF(AND(D5&gt;=2.45,F5&gt;=2.5,D5&gt;=1.55,D5&gt;=1.45,F5&gt;=1.5),5.875,IF(AND(H5&lt;13.187,G5&lt;0.217,H5&gt;=5.523,D5&lt;0.35,G5&lt;0.901,F5&lt;1.5),1.4,IF(AND(H5&gt;=13.187,G5&lt;0.217,H5&gt;=5.523,D5&lt;0.35,G5&lt;0.901,F5&lt;1.5),1.5,IF(AND(G5&lt;0.33,G5&gt;=0.217,H5&gt;=5.523,D5&lt;0.35,G5&lt;0.901,F5&lt;1.5),1.28,IF(AND(A5&lt;6.05,D5&lt;1.35,G5&lt;0.66,D5&gt;=1.15,D5&lt;1.45,F5&gt;=1.5),4.175,IF(AND(A5&gt;=6.05,D5&lt;1.35,G5&lt;0.66,D5&gt;=1.15,D5&lt;1.45,F5&gt;=1.5),4.3,IF(AND(A5&lt;5.65,D5&gt;=1.35,G5&lt;0.66,D5&gt;=1.15,D5&lt;1.45,F5&gt;=1.5),3.9,IF(AND(A5&gt;=5.65,D5&gt;=1.35,G5&lt;0.66,D5&gt;=1.15,D5&lt;1.45,F5&gt;=1.5),4.52,IF(AND(A5&lt;6.25,B5&lt;3.05,F5&lt;2.5,D5&lt;1.55,D5&gt;=1.45,F5&gt;=1.5),4.5,IF(AND(A5&gt;=6.25,B5&lt;3.05,F5&lt;2.5,D5&lt;1.55,D5&gt;=1.45,F5&gt;=1.5),4.675,IF(AND(A5&gt;=7.25,D5&lt;2.45,F5&gt;=2.5,D5&gt;=1.55,D5&gt;=1.45,F5&gt;=1.5),6.433,IF(AND(D5&gt;=0.25,G5&gt;=0.33,G5&gt;=0.217,H5&gt;=5.523,D5&lt;0.35,G5&lt;0.901,F5&lt;1.5),1.4,IF(AND(A5&lt;6.15,A5&lt;7.25,D5&lt;2.45,F5&gt;=2.5,D5&gt;=1.55,D5&gt;=1.45,F5&gt;=1.5),5.025,IF(AND(H5&lt;6.439,D5&lt;0.25,G5&gt;=0.33,G5&gt;=0.217,H5&gt;=5.523,D5&lt;0.35,G5&lt;0.901,F5&lt;1.5),1.5,IF(AND(H5&gt;=6.439,D5&lt;0.25,G5&gt;=0.33,G5&gt;=0.217,H5&gt;=5.523,D5&lt;0.35,G5&lt;0.901,F5&lt;1.5),1.38,IF(AND(H5&gt;=13.711,A5&gt;=6.15,A5&lt;7.25,D5&lt;2.45,F5&gt;=2.5,D5&gt;=1.55,D5&gt;=1.45,F5&gt;=1.5),5.68,IF(AND(B5&gt;=3.3,H5&lt;13.711,A5&gt;=6.15,A5&lt;7.25,D5&lt;2.45,F5&gt;=2.5,D5&gt;=1.55,D5&gt;=1.45,F5&gt;=1.5),5.6,IF(AND(G5&lt;0.093,B5&lt;3.3,H5&lt;13.711,A5&gt;=6.15,A5&lt;7.25,D5&lt;2.45,F5&gt;=2.5,D5&gt;=1.55,D5&gt;=1.45,F5&gt;=1.5),5.56,IF(AND(D5&lt;1.95,G5&gt;=0.093,B5&lt;3.3,H5&lt;13.711,A5&gt;=6.15,A5&lt;7.25,D5&lt;2.45,F5&gt;=2.5,D5&gt;=1.55,D5&gt;=1.45,F5&gt;=1.5),5.3,IF(AND(B5&lt;3.15,D5&gt;=1.95,G5&gt;=0.093,B5&lt;3.3,H5&lt;13.711,A5&gt;=6.15,A5&lt;7.25,D5&lt;2.45,F5&gt;=2.5,D5&gt;=1.55,D5&gt;=1.45,F5&gt;=1.5),5.1,IF(AND(B5&gt;=3.15,D5&gt;=1.95,G5&gt;=0.093,B5&lt;3.3,H5&lt;13.711,A5&gt;=6.15,A5&lt;7.25,D5&lt;2.45,F5&gt;=2.5,D5&gt;=1.55,D5&gt;=1.45,F5&gt;=1.5),5.15,"shouldnthappen"))))))))))))))))))))))))))))))))</f>
        <v>1.28</v>
      </c>
      <c r="S5" s="1" t="n">
        <f aca="false">IF(AND(G5&gt;=0.859,D5&gt;=0.35,F5&lt;1.5),1.9,IF(AND(D5&lt;1.75,F5&gt;=2.5,F5&gt;=1.5),4.867,IF(AND(H5&lt;8.42,A5&lt;5.05,D5&lt;0.35,F5&lt;1.5),1.42,IF(AND(H5&gt;=14.877,A5&gt;=5.05,D5&lt;0.35,F5&lt;1.5),1.3,IF(AND(B5&lt;3.35,G5&lt;0.859,D5&gt;=0.35,F5&lt;1.5),1.7,IF(AND(B5&gt;=3.35,G5&lt;0.859,D5&gt;=0.35,F5&lt;1.5),1.5,IF(AND(A5&gt;=6.05,B5&lt;2.75,F5&lt;2.5,F5&gt;=1.5),4.733,IF(AND(G5&gt;=0.68,B5&gt;=2.75,F5&lt;2.5,F5&gt;=1.5),4.025,IF(AND(H5&gt;=16.284,D5&gt;=1.75,F5&gt;=2.5,F5&gt;=1.5),6.6,IF(AND(A5&lt;4.35,H5&gt;=8.42,A5&lt;5.05,D5&lt;0.35,F5&lt;1.5),1.1,IF(AND(G5&gt;=0.948,H5&lt;14.877,A5&gt;=5.05,D5&lt;0.35,F5&lt;1.5),1.7,IF(AND(A5&lt;5.3,A5&lt;6.05,B5&lt;2.75,F5&lt;2.5,F5&gt;=1.5),3,IF(AND(H5&gt;=15.168,G5&lt;0.68,B5&gt;=2.75,F5&lt;2.5,F5&gt;=1.5),4.75,IF(AND(H5&gt;=14.005,A5&gt;=4.35,H5&gt;=8.42,A5&lt;5.05,D5&lt;0.35,F5&lt;1.5),1.375,IF(AND(A5&gt;=5.55,G5&lt;0.948,H5&lt;14.877,A5&gt;=5.05,D5&lt;0.35,F5&lt;1.5),1.7,IF(AND(H5&lt;12.363,A5&gt;=5.3,A5&lt;6.05,B5&lt;2.75,F5&lt;2.5,F5&gt;=1.5),3.825,IF(AND(H5&gt;=12.363,A5&gt;=5.3,A5&lt;6.05,B5&lt;2.75,F5&lt;2.5,F5&gt;=1.5),4.033,IF(AND(H5&gt;=14.508,H5&lt;15.168,G5&lt;0.68,B5&gt;=2.75,F5&lt;2.5,F5&gt;=1.5),4.2,IF(AND(D5&gt;=2.35,D5&gt;=2.2,H5&lt;16.284,D5&gt;=1.75,F5&gt;=2.5,F5&gt;=1.5),5.267,IF(AND(G5&lt;0.231,H5&lt;14.005,A5&gt;=4.35,H5&gt;=8.42,A5&lt;5.05,D5&lt;0.35,F5&lt;1.5),1.4,IF(AND(H5&gt;=14.494,A5&lt;5.55,G5&lt;0.948,H5&lt;14.877,A5&gt;=5.05,D5&lt;0.35,F5&lt;1.5),1.6,IF(AND(A5&lt;6.1,H5&lt;14.508,H5&lt;15.168,G5&lt;0.68,B5&gt;=2.75,F5&lt;2.5,F5&gt;=1.5),4.5,IF(AND(A5&lt;6.1,H5&lt;11.8,D5&lt;2.2,H5&lt;16.284,D5&gt;=1.75,F5&gt;=2.5,F5&gt;=1.5),4.95,IF(AND(A5&gt;=6.1,H5&lt;11.8,D5&lt;2.2,H5&lt;16.284,D5&gt;=1.75,F5&gt;=2.5,F5&gt;=1.5),5.333,IF(AND(B5&lt;2.75,H5&gt;=11.8,D5&lt;2.2,H5&lt;16.284,D5&gt;=1.75,F5&gt;=2.5,F5&gt;=1.5),5.1,IF(AND(B5&gt;=3.15,D5&lt;2.35,D5&gt;=2.2,H5&lt;16.284,D5&gt;=1.75,F5&gt;=2.5,F5&gt;=1.5),5.5,IF(AND(B5&gt;=3.35,G5&gt;=0.231,H5&lt;14.005,A5&gt;=4.35,H5&gt;=8.42,A5&lt;5.05,D5&lt;0.35,F5&lt;1.5),1.3,IF(AND(H5&lt;13.869,H5&lt;14.494,A5&lt;5.55,G5&lt;0.948,H5&lt;14.877,A5&gt;=5.05,D5&lt;0.35,F5&lt;1.5),1.5,IF(AND(H5&gt;=13.869,H5&lt;14.494,A5&lt;5.55,G5&lt;0.948,H5&lt;14.877,A5&gt;=5.05,D5&lt;0.35,F5&lt;1.5),1.4,IF(AND(G5&lt;0.636,A5&gt;=6.1,H5&lt;14.508,H5&lt;15.168,G5&lt;0.68,B5&gt;=2.75,F5&lt;2.5,F5&gt;=1.5),4.68,IF(AND(G5&gt;=0.636,A5&gt;=6.1,H5&lt;14.508,H5&lt;15.168,G5&lt;0.68,B5&gt;=2.75,F5&lt;2.5,F5&gt;=1.5),4.4,IF(AND(B5&lt;2.85,B5&gt;=2.75,H5&gt;=11.8,D5&lt;2.2,H5&lt;16.284,D5&gt;=1.75,F5&gt;=2.5,F5&gt;=1.5),6.7,IF(AND(H5&lt;10.626,B5&lt;3.15,D5&lt;2.35,D5&gt;=2.2,H5&lt;16.284,D5&gt;=1.75,F5&gt;=2.5,F5&gt;=1.5),5.1,IF(AND(H5&gt;=10.626,B5&lt;3.15,D5&lt;2.35,D5&gt;=2.2,H5&lt;16.284,D5&gt;=1.75,F5&gt;=2.5,F5&gt;=1.5),5.2,IF(AND(G5&lt;0.378,B5&lt;3.35,G5&gt;=0.231,H5&lt;14.005,A5&gt;=4.35,H5&gt;=8.42,A5&lt;5.05,D5&lt;0.35,F5&lt;1.5),1.2,IF(AND(G5&gt;=0.378,B5&lt;3.35,G5&gt;=0.231,H5&lt;14.005,A5&gt;=4.35,H5&gt;=8.42,A5&lt;5.05,D5&lt;0.35,F5&lt;1.5),1.3,IF(AND(A5&lt;6.2,B5&gt;=2.85,B5&gt;=2.75,H5&gt;=11.8,D5&lt;2.2,H5&lt;16.284,D5&gt;=1.75,F5&gt;=2.5,F5&gt;=1.5),4.9,IF(AND(G5&lt;0.388,A5&gt;=6.2,B5&gt;=2.85,B5&gt;=2.75,H5&gt;=11.8,D5&lt;2.2,H5&lt;16.284,D5&gt;=1.75,F5&gt;=2.5,F5&gt;=1.5),5.52,IF(AND(G5&gt;=0.388,A5&gt;=6.2,B5&gt;=2.85,B5&gt;=2.75,H5&gt;=11.8,D5&lt;2.2,H5&lt;16.284,D5&gt;=1.75,F5&gt;=2.5,F5&gt;=1.5),5.7,"shouldnthappen")))))))))))))))))))))))))))))))))))))))</f>
        <v>1.375</v>
      </c>
      <c r="T5" s="1" t="n">
        <f aca="false">IF(AND(D5&gt;=0.8,A5&lt;5.45),3.7,IF(AND(D5&gt;=0.35,D5&lt;0.8,A5&lt;5.45),1.56,IF(AND(G5&lt;0.164,F5&lt;2.5,A5&gt;=5.45),1.6,IF(AND(H5&gt;=16.718,F5&gt;=2.5,A5&gt;=5.45),6.4,IF(AND(G5&gt;=0.719,H5&lt;16.718,F5&gt;=2.5,A5&gt;=5.45),5.05,IF(AND(A5&lt;4.35,A5&lt;5.05,D5&lt;0.35,D5&lt;0.8,A5&lt;5.45),1.1,IF(AND(H5&gt;=14.494,A5&gt;=5.05,D5&lt;0.35,D5&lt;0.8,A5&lt;5.45),1.6,IF(AND(G5&lt;0.338,D5&lt;1.25,G5&gt;=0.164,F5&lt;2.5,A5&gt;=5.45),4.1,IF(AND(H5&lt;8.397,D5&gt;=1.25,G5&gt;=0.164,F5&lt;2.5,A5&gt;=5.45),4,IF(AND(H5&lt;11.031,H5&lt;14.494,A5&gt;=5.05,D5&lt;0.35,D5&lt;0.8,A5&lt;5.45),1.5,IF(AND(H5&gt;=11.031,H5&lt;14.494,A5&gt;=5.05,D5&lt;0.35,D5&lt;0.8,A5&lt;5.45),1.44,IF(AND(B5&lt;2.65,H5&gt;=8.397,D5&gt;=1.25,G5&gt;=0.164,F5&lt;2.5,A5&gt;=5.45),4.767,IF(AND(H5&lt;7.388,G5&lt;0.487,G5&lt;0.719,H5&lt;16.718,F5&gt;=2.5,A5&gt;=5.45),5.067,IF(AND(G5&lt;0.533,G5&gt;=0.487,G5&lt;0.719,H5&lt;16.718,F5&gt;=2.5,A5&gt;=5.45),5.8,IF(AND(G5&gt;=0.533,G5&gt;=0.487,G5&lt;0.719,H5&lt;16.718,F5&gt;=2.5,A5&gt;=5.45),5.86,IF(AND(B5&lt;3.25,A5&gt;=4.95,A5&gt;=4.35,A5&lt;5.05,D5&lt;0.35,D5&lt;0.8,A5&lt;5.45),1.2,IF(AND(A5&lt;5.6,H5&lt;11.218,G5&gt;=0.338,D5&lt;1.25,G5&gt;=0.164,F5&lt;2.5,A5&gt;=5.45),3.7,IF(AND(A5&gt;=5.6,H5&lt;11.218,G5&gt;=0.338,D5&lt;1.25,G5&gt;=0.164,F5&lt;2.5,A5&gt;=5.45),3.5,IF(AND(H5&lt;12.668,H5&gt;=11.218,G5&gt;=0.338,D5&lt;1.25,G5&gt;=0.164,F5&lt;2.5,A5&gt;=5.45),3.9,IF(AND(H5&gt;=12.668,H5&gt;=11.218,G5&gt;=0.338,D5&lt;1.25,G5&gt;=0.164,F5&lt;2.5,A5&gt;=5.45),4,IF(AND(H5&gt;=15.705,B5&gt;=2.65,H5&gt;=8.397,D5&gt;=1.25,G5&gt;=0.164,F5&lt;2.5,A5&gt;=5.45),4.8,IF(AND(B5&lt;2.75,H5&gt;=7.388,G5&lt;0.487,G5&lt;0.719,H5&lt;16.718,F5&gt;=2.5,A5&gt;=5.45),5.26,IF(AND(B5&lt;2.95,A5&lt;4.5,A5&lt;4.95,A5&gt;=4.35,A5&lt;5.05,D5&lt;0.35,D5&lt;0.8,A5&lt;5.45),1.4,IF(AND(B5&gt;=2.95,A5&lt;4.5,A5&lt;4.95,A5&gt;=4.35,A5&lt;5.05,D5&lt;0.35,D5&lt;0.8,A5&lt;5.45),1.3,IF(AND(H5&gt;=13.924,A5&gt;=4.5,A5&lt;4.95,A5&gt;=4.35,A5&lt;5.05,D5&lt;0.35,D5&lt;0.8,A5&lt;5.45),1.5,IF(AND(G5&lt;0.252,B5&gt;=3.25,A5&gt;=4.95,A5&gt;=4.35,A5&lt;5.05,D5&lt;0.35,D5&lt;0.8,A5&lt;5.45),1.4,IF(AND(G5&gt;=0.252,B5&gt;=3.25,A5&gt;=4.95,A5&gt;=4.35,A5&lt;5.05,D5&lt;0.35,D5&lt;0.8,A5&lt;5.45),1.32,IF(AND(G5&gt;=0.473,H5&lt;15.705,B5&gt;=2.65,H5&gt;=8.397,D5&gt;=1.25,G5&gt;=0.164,F5&lt;2.5,A5&gt;=5.45),4.7,IF(AND(B5&gt;=3.15,B5&gt;=2.75,H5&gt;=7.388,G5&lt;0.487,G5&lt;0.719,H5&lt;16.718,F5&gt;=2.5,A5&gt;=5.45),5.7,IF(AND(B5&lt;3.15,H5&lt;13.924,A5&gt;=4.5,A5&lt;4.95,A5&gt;=4.35,A5&lt;5.05,D5&lt;0.35,D5&lt;0.8,A5&lt;5.45),1.433,IF(AND(B5&gt;=3.15,H5&lt;13.924,A5&gt;=4.5,A5&lt;4.95,A5&gt;=4.35,A5&lt;5.05,D5&lt;0.35,D5&lt;0.8,A5&lt;5.45),1.4,IF(AND(H5&gt;=14.81,G5&lt;0.473,H5&lt;15.705,B5&gt;=2.65,H5&gt;=8.397,D5&gt;=1.25,G5&gt;=0.164,F5&lt;2.5,A5&gt;=5.45),4.2,IF(AND(A5&lt;6.65,B5&lt;3.15,B5&gt;=2.75,H5&gt;=7.388,G5&lt;0.487,G5&lt;0.719,H5&lt;16.718,F5&gt;=2.5,A5&gt;=5.45),5.6,IF(AND(A5&gt;=6.65,B5&lt;3.15,B5&gt;=2.75,H5&gt;=7.388,G5&lt;0.487,G5&lt;0.719,H5&lt;16.718,F5&gt;=2.5,A5&gt;=5.45),5.4,IF(AND(A5&lt;6.15,H5&lt;14.81,G5&lt;0.473,H5&lt;15.705,B5&gt;=2.65,H5&gt;=8.397,D5&gt;=1.25,G5&gt;=0.164,F5&lt;2.5,A5&gt;=5.45),4.5,IF(AND(A5&gt;=6.15,H5&lt;14.81,G5&lt;0.473,H5&lt;15.705,B5&gt;=2.65,H5&gt;=8.397,D5&gt;=1.25,G5&gt;=0.164,F5&lt;2.5,A5&gt;=5.45),4.4,"shouldnthappen"))))))))))))))))))))))))))))))))))))</f>
        <v>1.5</v>
      </c>
      <c r="U5" s="1" t="n">
        <f aca="false">IF(AND(G5&gt;=0.934,F5&lt;1.5),1.7,IF(AND(D5&lt;0.15,D5&lt;0.25,G5&lt;0.934,F5&lt;1.5),1.38,IF(AND(H5&gt;=14.379,D5&gt;=0.25,G5&lt;0.934,F5&lt;1.5),1.7,IF(AND(A5&lt;5.3,D5&lt;1.35,F5&lt;2.5,F5&gt;=1.5),3.15,IF(AND(H5&lt;7.148,D5&gt;=1.35,F5&lt;2.5,F5&gt;=1.5),3.9,IF(AND(G5&lt;0.352,A5&lt;6.15,F5&gt;=2.5,F5&gt;=1.5),4.5,IF(AND(G5&gt;=0.352,A5&lt;6.15,F5&gt;=2.5,F5&gt;=1.5),4.92,IF(AND(B5&lt;2.85,A5&gt;=6.15,F5&gt;=2.5,F5&gt;=1.5),6.2,IF(AND(D5&gt;=0.45,H5&lt;14.379,D5&gt;=0.25,G5&lt;0.934,F5&lt;1.5),1.65,IF(AND(G5&gt;=0.857,A5&gt;=5.3,D5&lt;1.35,F5&lt;2.5,F5&gt;=1.5),4.3,IF(AND(A5&gt;=7.25,B5&gt;=2.85,A5&gt;=6.15,F5&gt;=2.5,F5&gt;=1.5),6.425,IF(AND(H5&lt;9.499,A5&lt;5.05,D5&gt;=0.15,D5&lt;0.25,G5&lt;0.934,F5&lt;1.5),1.4,IF(AND(A5&gt;=5.45,A5&gt;=5.05,D5&gt;=0.15,D5&lt;0.25,G5&lt;0.934,F5&lt;1.5),1.3,IF(AND(B5&gt;=4.15,D5&lt;0.45,H5&lt;14.379,D5&gt;=0.25,G5&lt;0.934,F5&lt;1.5),1.5,IF(AND(A5&gt;=5.75,G5&lt;0.857,A5&gt;=5.3,D5&lt;1.35,F5&lt;2.5,F5&gt;=1.5),4.02,IF(AND(A5&lt;6.65,G5&lt;0.333,H5&gt;=7.148,D5&gt;=1.35,F5&lt;2.5,F5&gt;=1.5),4.475,IF(AND(A5&gt;=6.65,G5&lt;0.333,H5&gt;=7.148,D5&gt;=1.35,F5&lt;2.5,F5&gt;=1.5),4.8,IF(AND(D5&gt;=1.45,G5&gt;=0.333,H5&gt;=7.148,D5&gt;=1.35,F5&lt;2.5,F5&gt;=1.5),4.85,IF(AND(G5&gt;=0.861,A5&lt;7.25,B5&gt;=2.85,A5&gt;=6.15,F5&gt;=2.5,F5&gt;=1.5),5.2,IF(AND(G5&lt;0.571,H5&gt;=9.499,A5&lt;5.05,D5&gt;=0.15,D5&lt;0.25,G5&lt;0.934,F5&lt;1.5),1.2,IF(AND(G5&gt;=0.571,H5&gt;=9.499,A5&lt;5.05,D5&gt;=0.15,D5&lt;0.25,G5&lt;0.934,F5&lt;1.5),1.3,IF(AND(H5&lt;9.283,A5&lt;5.45,A5&gt;=5.05,D5&gt;=0.15,D5&lt;0.25,G5&lt;0.934,F5&lt;1.5),1.5,IF(AND(H5&gt;=9.283,A5&lt;5.45,A5&gt;=5.05,D5&gt;=0.15,D5&lt;0.25,G5&lt;0.934,F5&lt;1.5),1.425,IF(AND(A5&lt;4.9,B5&lt;4.15,D5&lt;0.45,H5&lt;14.379,D5&gt;=0.25,G5&lt;0.934,F5&lt;1.5),1.4,IF(AND(A5&gt;=4.9,B5&lt;4.15,D5&lt;0.45,H5&lt;14.379,D5&gt;=0.25,G5&lt;0.934,F5&lt;1.5),1.325,IF(AND(G5&lt;0.572,A5&lt;5.75,G5&lt;0.857,A5&gt;=5.3,D5&lt;1.35,F5&lt;2.5,F5&gt;=1.5),3.65,IF(AND(G5&gt;=0.572,A5&lt;5.75,G5&lt;0.857,A5&gt;=5.3,D5&lt;1.35,F5&lt;2.5,F5&gt;=1.5),3.9,IF(AND(A5&lt;6.75,D5&lt;1.45,G5&gt;=0.333,H5&gt;=7.148,D5&gt;=1.35,F5&lt;2.5,F5&gt;=1.5),4.4,IF(AND(A5&gt;=6.75,D5&lt;1.45,G5&gt;=0.333,H5&gt;=7.148,D5&gt;=1.35,F5&lt;2.5,F5&gt;=1.5),4.78,IF(AND(A5&lt;6.6,B5&lt;3.25,G5&lt;0.861,A5&lt;7.25,B5&gt;=2.85,A5&gt;=6.15,F5&gt;=2.5,F5&gt;=1.5),5.333,IF(AND(H5&lt;11.461,B5&gt;=3.25,G5&lt;0.861,A5&lt;7.25,B5&gt;=2.85,A5&gt;=6.15,F5&gt;=2.5,F5&gt;=1.5),6.025,IF(AND(H5&gt;=11.461,B5&gt;=3.25,G5&lt;0.861,A5&lt;7.25,B5&gt;=2.85,A5&gt;=6.15,F5&gt;=2.5,F5&gt;=1.5),5.667,IF(AND(H5&gt;=14.564,A5&gt;=6.6,B5&lt;3.25,G5&lt;0.861,A5&lt;7.25,B5&gt;=2.85,A5&gt;=6.15,F5&gt;=2.5,F5&gt;=1.5),5.4,IF(AND(D5&gt;=2.35,H5&lt;14.564,A5&gt;=6.6,B5&lt;3.25,G5&lt;0.861,A5&lt;7.25,B5&gt;=2.85,A5&gt;=6.15,F5&gt;=2.5,F5&gt;=1.5),5.6,IF(AND(A5&lt;6.85,D5&lt;2.35,H5&lt;14.564,A5&gt;=6.6,B5&lt;3.25,G5&lt;0.861,A5&lt;7.25,B5&gt;=2.85,A5&gt;=6.15,F5&gt;=2.5,F5&gt;=1.5),5.9,IF(AND(A5&gt;=6.85,D5&lt;2.35,H5&lt;14.564,A5&gt;=6.6,B5&lt;3.25,G5&lt;0.861,A5&lt;7.25,B5&gt;=2.85,A5&gt;=6.15,F5&gt;=2.5,F5&gt;=1.5),5.78,"shouldnthappen"))))))))))))))))))))))))))))))))))))</f>
        <v>1.2</v>
      </c>
      <c r="V5" s="1" t="n">
        <f aca="false">IF(AND(H5&lt;5.748,A5&lt;5.05,D5&lt;0.75),1,IF(AND(B5&lt;3.15,H5&gt;=5.748,A5&lt;5.05,D5&lt;0.75),1.475,IF(AND(G5&gt;=0.801,D5&lt;0.25,A5&gt;=5.05,D5&lt;0.75),1.7,IF(AND(D5&gt;=0.45,D5&gt;=0.25,A5&gt;=5.05,D5&lt;0.75),1.7,IF(AND(B5&lt;2.35,F5&lt;2.5,B5&lt;2.75,D5&gt;=0.75),4.16,IF(AND(D5&lt;1.75,F5&gt;=2.5,B5&lt;2.75,D5&gt;=0.75),4.875,IF(AND(D5&gt;=1.75,F5&gt;=2.5,B5&lt;2.75,D5&gt;=0.75),5.333,IF(AND(H5&gt;=16.284,D5&gt;=1.55,B5&gt;=2.75,D5&gt;=0.75),6.6,IF(AND(H5&gt;=14.144,B5&gt;=3.15,H5&gt;=5.748,A5&lt;5.05,D5&lt;0.75),1.3,IF(AND(A5&lt;5.45,G5&lt;0.801,D5&lt;0.25,A5&gt;=5.05,D5&lt;0.75),1.5,IF(AND(A5&gt;=5.45,G5&lt;0.801,D5&lt;0.25,A5&gt;=5.05,D5&lt;0.75),1.34,IF(AND(B5&lt;3.75,D5&lt;0.45,D5&gt;=0.25,A5&gt;=5.05,D5&lt;0.75),1.467,IF(AND(B5&gt;=3.75,D5&lt;0.45,D5&gt;=0.25,A5&gt;=5.05,D5&lt;0.75),1.767,IF(AND(G5&gt;=0.896,B5&gt;=2.35,F5&lt;2.5,B5&lt;2.75,D5&gt;=0.75),4.9,IF(AND(H5&lt;15.504,D5&lt;1.35,D5&lt;1.55,B5&gt;=2.75,D5&gt;=0.75),4.2,IF(AND(H5&gt;=15.504,D5&lt;1.35,D5&lt;1.55,B5&gt;=2.75,D5&gt;=0.75),4.6,IF(AND(H5&lt;9.767,D5&gt;=1.35,D5&lt;1.55,B5&gt;=2.75,D5&gt;=0.75),5.1,IF(AND(A5&lt;4.5,H5&lt;14.144,B5&gt;=3.15,H5&gt;=5.748,A5&lt;5.05,D5&lt;0.75),1.3,IF(AND(A5&gt;=4.5,H5&lt;14.144,B5&gt;=3.15,H5&gt;=5.748,A5&lt;5.05,D5&lt;0.75),1.4,IF(AND(D5&gt;=1.15,G5&lt;0.896,B5&gt;=2.35,F5&lt;2.5,B5&lt;2.75,D5&gt;=0.75),4.04,IF(AND(B5&lt;2.9,H5&gt;=9.767,D5&gt;=1.35,D5&lt;1.55,B5&gt;=2.75,D5&gt;=0.75),4.8,IF(AND(D5&lt;1.7,A5&gt;=7.05,H5&lt;16.284,D5&gt;=1.55,B5&gt;=2.75,D5&gt;=0.75),5.8,IF(AND(D5&gt;=1.7,A5&gt;=7.05,H5&lt;16.284,D5&gt;=1.55,B5&gt;=2.75,D5&gt;=0.75),6.3,IF(AND(B5&lt;2.45,D5&lt;1.15,G5&lt;0.896,B5&gt;=2.35,F5&lt;2.5,B5&lt;2.75,D5&gt;=0.75),3.767,IF(AND(B5&gt;=2.45,D5&lt;1.15,G5&lt;0.896,B5&gt;=2.35,F5&lt;2.5,B5&lt;2.75,D5&gt;=0.75),3.167,IF(AND(B5&gt;=3.15,B5&gt;=2.9,H5&gt;=9.767,D5&gt;=1.35,D5&lt;1.55,B5&gt;=2.75,D5&gt;=0.75),4.7,IF(AND(D5&lt;1.9,D5&lt;2.05,A5&lt;7.05,H5&lt;16.284,D5&gt;=1.55,B5&gt;=2.75,D5&gt;=0.75),4.82,IF(AND(D5&gt;=1.9,D5&lt;2.05,A5&lt;7.05,H5&lt;16.284,D5&gt;=1.55,B5&gt;=2.75,D5&gt;=0.75),5.067,IF(AND(H5&lt;12.721,B5&lt;3.15,B5&gt;=2.9,H5&gt;=9.767,D5&gt;=1.35,D5&lt;1.55,B5&gt;=2.75,D5&gt;=0.75),4.5,IF(AND(H5&gt;=12.721,B5&lt;3.15,B5&gt;=2.9,H5&gt;=9.767,D5&gt;=1.35,D5&lt;1.55,B5&gt;=2.75,D5&gt;=0.75),4.433,IF(AND(H5&lt;9.525,G5&lt;0.364,D5&gt;=2.05,A5&lt;7.05,H5&lt;16.284,D5&gt;=1.55,B5&gt;=2.75,D5&gt;=0.75),5.1,IF(AND(A5&lt;6.25,G5&gt;=0.364,D5&gt;=2.05,A5&lt;7.05,H5&lt;16.284,D5&gt;=1.55,B5&gt;=2.75,D5&gt;=0.75),5.4,IF(AND(H5&lt;10.898,H5&gt;=9.525,G5&lt;0.364,D5&gt;=2.05,A5&lt;7.05,H5&lt;16.284,D5&gt;=1.55,B5&gt;=2.75,D5&gt;=0.75),5.6,IF(AND(H5&lt;8.711,A5&gt;=6.25,G5&gt;=0.364,D5&gt;=2.05,A5&lt;7.05,H5&lt;16.284,D5&gt;=1.55,B5&gt;=2.75,D5&gt;=0.75),5.7,IF(AND(H5&gt;=8.711,A5&gt;=6.25,G5&gt;=0.364,D5&gt;=2.05,A5&lt;7.05,H5&lt;16.284,D5&gt;=1.55,B5&gt;=2.75,D5&gt;=0.75),5.84,IF(AND(D5&lt;2.2,H5&gt;=10.898,H5&gt;=9.525,G5&lt;0.364,D5&gt;=2.05,A5&lt;7.05,H5&lt;16.284,D5&gt;=1.55,B5&gt;=2.75,D5&gt;=0.75),5.4,IF(AND(D5&gt;=2.2,H5&gt;=10.898,H5&gt;=9.525,G5&lt;0.364,D5&gt;=2.05,A5&lt;7.05,H5&lt;16.284,D5&gt;=1.55,B5&gt;=2.75,D5&gt;=0.75),5.3,"shouldnthappen")))))))))))))))))))))))))))))))))))))</f>
        <v>1.3</v>
      </c>
      <c r="W5" s="1" t="n">
        <f aca="false">IF(AND(H5&lt;6.926,D5&gt;=0.35,D5&lt;0.8),1.9,IF(AND(H5&gt;=6.926,D5&gt;=0.35,D5&lt;0.8),1.533,IF(AND(H5&lt;13.492,A5&lt;4.75,D5&lt;0.35,D5&lt;0.8),1.1,IF(AND(H5&gt;=13.492,A5&lt;4.75,D5&lt;0.35,D5&lt;0.8),1.375,IF(AND(B5&lt;2.75,A5&gt;=5.85,F5&lt;2.5,D5&gt;=0.8),4.833,IF(AND(B5&lt;3.3,A5&gt;=7.05,F5&gt;=2.5,D5&gt;=0.8),5.8,IF(AND(B5&gt;=3.3,A5&gt;=7.05,F5&gt;=2.5,D5&gt;=0.8),6.325,IF(AND(D5&gt;=0.25,A5&lt;5.05,A5&gt;=4.75,D5&lt;0.35,D5&lt;0.8),1.3,IF(AND(B5&lt;3.6,A5&gt;=5.05,A5&gt;=4.75,D5&lt;0.35,D5&lt;0.8),1.4,IF(AND(H5&lt;10.194,G5&lt;0.412,A5&lt;5.85,F5&lt;2.5,D5&gt;=0.8),4.133,IF(AND(H5&gt;=10.194,G5&lt;0.412,A5&lt;5.85,F5&lt;2.5,D5&gt;=0.8),4.5,IF(AND(A5&lt;5.35,G5&gt;=0.412,A5&lt;5.85,F5&lt;2.5,D5&gt;=0.8),3.15,IF(AND(A5&lt;6.2,B5&gt;=2.75,A5&gt;=5.85,F5&lt;2.5,D5&gt;=0.8),4.3,IF(AND(H5&lt;5.767,A5&lt;6.2,A5&lt;7.05,F5&gt;=2.5,D5&gt;=0.8),4.5,IF(AND(G5&gt;=0.861,A5&gt;=6.2,A5&lt;7.05,F5&gt;=2.5,D5&gt;=0.8),5.2,IF(AND(B5&lt;3.15,D5&lt;0.25,A5&lt;5.05,A5&gt;=4.75,D5&lt;0.35,D5&lt;0.8),1.55,IF(AND(A5&lt;5.45,B5&gt;=3.6,A5&gt;=5.05,A5&gt;=4.75,D5&lt;0.35,D5&lt;0.8),1.5,IF(AND(A5&gt;=5.45,B5&gt;=3.6,A5&gt;=5.05,A5&gt;=4.75,D5&lt;0.35,D5&lt;0.8),1.4,IF(AND(G5&gt;=0.772,A5&gt;=5.35,G5&gt;=0.412,A5&lt;5.85,F5&lt;2.5,D5&gt;=0.8),3.9,IF(AND(D5&gt;=1.45,A5&gt;=6.2,B5&gt;=2.75,A5&gt;=5.85,F5&lt;2.5,D5&gt;=0.8),4.775,IF(AND(G5&lt;0.5,H5&gt;=5.767,A5&lt;6.2,A5&lt;7.05,F5&gt;=2.5,D5&gt;=0.8),5.1,IF(AND(G5&gt;=0.5,H5&gt;=5.767,A5&lt;6.2,A5&lt;7.05,F5&gt;=2.5,D5&gt;=0.8),4.95,IF(AND(B5&gt;=3.25,G5&lt;0.861,A5&gt;=6.2,A5&lt;7.05,F5&gt;=2.5,D5&gt;=0.8),5.75,IF(AND(A5&lt;4.95,B5&gt;=3.15,D5&lt;0.25,A5&lt;5.05,A5&gt;=4.75,D5&lt;0.35,D5&lt;0.8),1.4,IF(AND(A5&lt;5.65,G5&lt;0.772,A5&gt;=5.35,G5&gt;=0.412,A5&lt;5.85,F5&lt;2.5,D5&gt;=0.8),3.6,IF(AND(A5&gt;=5.65,G5&lt;0.772,A5&gt;=5.35,G5&gt;=0.412,A5&lt;5.85,F5&lt;2.5,D5&gt;=0.8),3.5,IF(AND(B5&gt;=3.15,D5&lt;1.45,A5&gt;=6.2,B5&gt;=2.75,A5&gt;=5.85,F5&lt;2.5,D5&gt;=0.8),4.7,IF(AND(A5&gt;=6.65,B5&lt;3.25,G5&lt;0.861,A5&gt;=6.2,A5&lt;7.05,F5&gt;=2.5,D5&gt;=0.8),5.567,IF(AND(H5&lt;9.499,A5&gt;=4.95,B5&gt;=3.15,D5&lt;0.25,A5&lt;5.05,A5&gt;=4.75,D5&lt;0.35,D5&lt;0.8),1.4,IF(AND(H5&gt;=9.499,A5&gt;=4.95,B5&gt;=3.15,D5&lt;0.25,A5&lt;5.05,A5&gt;=4.75,D5&lt;0.35,D5&lt;0.8),1.2,IF(AND(G5&lt;0.765,B5&lt;3.15,D5&lt;1.45,A5&gt;=6.2,B5&gt;=2.75,A5&gt;=5.85,F5&lt;2.5,D5&gt;=0.8),4.4,IF(AND(G5&gt;=0.765,B5&lt;3.15,D5&lt;1.45,A5&gt;=6.2,B5&gt;=2.75,A5&gt;=5.85,F5&lt;2.5,D5&gt;=0.8),4.6,IF(AND(H5&lt;10.667,A5&lt;6.65,B5&lt;3.25,G5&lt;0.861,A5&gt;=6.2,A5&lt;7.05,F5&gt;=2.5,D5&gt;=0.8),5.167,IF(AND(G5&lt;0.627,H5&gt;=10.667,A5&lt;6.65,B5&lt;3.25,G5&lt;0.861,A5&gt;=6.2,A5&lt;7.05,F5&gt;=2.5,D5&gt;=0.8),5.64,IF(AND(G5&gt;=0.627,H5&gt;=10.667,A5&lt;6.65,B5&lt;3.25,G5&lt;0.861,A5&gt;=6.2,A5&lt;7.05,F5&gt;=2.5,D5&gt;=0.8),5.1,"shouldnthappen")))))))))))))))))))))))))))))))))))</f>
        <v>1.375</v>
      </c>
      <c r="X5" s="1" t="n">
        <f aca="false">IF(AND(B5&lt;3.05,H5&lt;6.697,A5&lt;5.45),4.1,IF(AND(B5&gt;=3.05,H5&lt;6.697,A5&lt;5.45),1.48,IF(AND(D5&lt;0.7,A5&lt;5.9,A5&gt;=5.45),1.4,IF(AND(A5&lt;4.35,B5&lt;3.3,H5&gt;=6.697,A5&lt;5.45),1.1,IF(AND(G5&lt;0.372,D5&gt;=0.7,A5&lt;5.9,A5&gt;=5.45),4.36,IF(AND(A5&gt;=4.9,A5&gt;=4.35,B5&lt;3.3,H5&gt;=6.697,A5&lt;5.45),1.6,IF(AND(H5&gt;=14.171,A5&lt;5.15,B5&gt;=3.3,H5&gt;=6.697,A5&lt;5.45),1.6,IF(AND(G5&lt;0.451,A5&gt;=5.15,B5&gt;=3.3,H5&gt;=6.697,A5&lt;5.45),1.367,IF(AND(G5&gt;=0.451,A5&gt;=5.15,B5&gt;=3.3,H5&gt;=6.697,A5&lt;5.45),1.5,IF(AND(G5&lt;0.332,D5&lt;1.45,F5&lt;2.5,A5&gt;=5.9,A5&gt;=5.45),4.35,IF(AND(A5&lt;6.15,D5&gt;=1.45,F5&lt;2.5,A5&gt;=5.9,A5&gt;=5.45),5.1,IF(AND(D5&gt;=2.4,G5&lt;0.432,F5&gt;=2.5,A5&gt;=5.9,A5&gt;=5.45),5.78,IF(AND(A5&lt;6.15,G5&gt;=0.432,F5&gt;=2.5,A5&gt;=5.9,A5&gt;=5.45),4.9,IF(AND(B5&lt;3.1,A5&lt;4.9,A5&gt;=4.35,B5&lt;3.3,H5&gt;=6.697,A5&lt;5.45),1.4,IF(AND(B5&gt;=3.1,A5&lt;4.9,A5&gt;=4.35,B5&lt;3.3,H5&gt;=6.697,A5&lt;5.45),1.3,IF(AND(G5&lt;0.343,H5&lt;14.171,A5&lt;5.15,B5&gt;=3.3,H5&gt;=6.697,A5&lt;5.45),1.433,IF(AND(G5&gt;=0.343,H5&lt;14.171,A5&lt;5.15,B5&gt;=3.3,H5&gt;=6.697,A5&lt;5.45),1.525,IF(AND(D5&lt;1.05,B5&lt;2.55,G5&gt;=0.372,D5&gt;=0.7,A5&lt;5.9,A5&gt;=5.45),3.7,IF(AND(H5&lt;10.596,B5&gt;=2.55,G5&gt;=0.372,D5&gt;=0.7,A5&lt;5.9,A5&gt;=5.45),3.525,IF(AND(H5&gt;=10.596,B5&gt;=2.55,G5&gt;=0.372,D5&gt;=0.7,A5&lt;5.9,A5&gt;=5.45),3.9,IF(AND(H5&lt;14.314,G5&gt;=0.332,D5&lt;1.45,F5&lt;2.5,A5&gt;=5.9,A5&gt;=5.45),4.4,IF(AND(H5&gt;=14.314,G5&gt;=0.332,D5&lt;1.45,F5&lt;2.5,A5&gt;=5.9,A5&gt;=5.45),4.7,IF(AND(H5&lt;13.906,A5&gt;=6.15,D5&gt;=1.45,F5&lt;2.5,A5&gt;=5.9,A5&gt;=5.45),4.675,IF(AND(H5&gt;=13.906,A5&gt;=6.15,D5&gt;=1.45,F5&lt;2.5,A5&gt;=5.9,A5&gt;=5.45),4.9,IF(AND(G5&lt;0.093,D5&lt;2.4,G5&lt;0.432,F5&gt;=2.5,A5&gt;=5.9,A5&gt;=5.45),5.6,IF(AND(B5&lt;2.95,A5&gt;=6.15,G5&gt;=0.432,F5&gt;=2.5,A5&gt;=5.9,A5&gt;=5.45),5.86,IF(AND(A5&lt;5.55,D5&gt;=1.05,B5&lt;2.55,G5&gt;=0.372,D5&gt;=0.7,A5&lt;5.9,A5&gt;=5.45),4,IF(AND(A5&gt;=5.55,D5&gt;=1.05,B5&lt;2.55,G5&gt;=0.372,D5&gt;=0.7,A5&lt;5.9,A5&gt;=5.45),3.9,IF(AND(D5&lt;1.7,G5&gt;=0.093,D5&lt;2.4,G5&lt;0.432,F5&gt;=2.5,A5&gt;=5.9,A5&gt;=5.45),5.05,IF(AND(G5&gt;=0.774,B5&gt;=2.95,A5&gt;=6.15,G5&gt;=0.432,F5&gt;=2.5,A5&gt;=5.9,A5&gt;=5.45),5.3,IF(AND(G5&gt;=0.312,D5&gt;=1.7,G5&gt;=0.093,D5&lt;2.4,G5&lt;0.432,F5&gt;=2.5,A5&gt;=5.9,A5&gt;=5.45),5.4,IF(AND(D5&lt;2.45,G5&lt;0.774,B5&gt;=2.95,A5&gt;=6.15,G5&gt;=0.432,F5&gt;=2.5,A5&gt;=5.9,A5&gt;=5.45),5.66,IF(AND(D5&gt;=2.45,G5&lt;0.774,B5&gt;=2.95,A5&gt;=6.15,G5&gt;=0.432,F5&gt;=2.5,A5&gt;=5.9,A5&gt;=5.45),6,IF(AND(G5&gt;=0.301,G5&lt;0.312,D5&gt;=1.7,G5&gt;=0.093,D5&lt;2.4,G5&lt;0.432,F5&gt;=2.5,A5&gt;=5.9,A5&gt;=5.45),5.1,IF(AND(A5&lt;6.45,G5&lt;0.301,G5&lt;0.312,D5&gt;=1.7,G5&gt;=0.093,D5&lt;2.4,G5&lt;0.432,F5&gt;=2.5,A5&gt;=5.9,A5&gt;=5.45),5.3,IF(AND(A5&gt;=6.45,G5&lt;0.301,G5&lt;0.312,D5&gt;=1.7,G5&gt;=0.093,D5&lt;2.4,G5&lt;0.432,F5&gt;=2.5,A5&gt;=5.9,A5&gt;=5.45),5.2,"shouldnthappen"))))))))))))))))))))))))))))))))))))</f>
        <v>1.3</v>
      </c>
      <c r="Y5" s="1" t="n">
        <f aca="false">IF(AND(H5&lt;6.51,F5&lt;1.5),1.8,IF(AND(H5&gt;=16.674,F5&gt;=1.5),6.533,IF(AND(D5&gt;=0.45,H5&gt;=6.51,F5&lt;1.5),1.667,IF(AND(H5&gt;=13.805,G5&lt;0.154,H5&lt;16.674,F5&gt;=1.5),6.7,IF(AND(D5&lt;0.15,A5&lt;5.05,D5&lt;0.45,H5&gt;=6.51,F5&lt;1.5),1.4,IF(AND(H5&gt;=13.586,A5&gt;=5.05,D5&lt;0.45,H5&gt;=6.51,F5&lt;1.5),1.3,IF(AND(F5&lt;2.5,H5&lt;13.805,G5&lt;0.154,H5&lt;16.674,F5&gt;=1.5),4.6,IF(AND(H5&lt;8.929,D5&lt;1.35,G5&gt;=0.154,H5&lt;16.674,F5&gt;=1.5),3.64,IF(AND(G5&lt;0.05,H5&lt;13.586,A5&gt;=5.05,D5&lt;0.45,H5&gt;=6.51,F5&lt;1.5),1.4,IF(AND(G5&gt;=0.107,F5&gt;=2.5,H5&lt;13.805,G5&lt;0.154,H5&lt;16.674,F5&gt;=1.5),5.3,IF(AND(B5&gt;=2.75,H5&gt;=8.929,D5&lt;1.35,G5&gt;=0.154,H5&lt;16.674,F5&gt;=1.5),4.433,IF(AND(D5&gt;=1.55,F5&lt;2.5,D5&gt;=1.35,G5&gt;=0.154,H5&lt;16.674,F5&gt;=1.5),4.975,IF(AND(H5&lt;6.93,F5&gt;=2.5,D5&gt;=1.35,G5&gt;=0.154,H5&lt;16.674,F5&gt;=1.5),4.5,IF(AND(H5&lt;12.675,G5&lt;0.217,D5&gt;=0.15,A5&lt;5.05,D5&lt;0.45,H5&gt;=6.51,F5&lt;1.5),1.4,IF(AND(H5&gt;=12.675,G5&lt;0.217,D5&gt;=0.15,A5&lt;5.05,D5&lt;0.45,H5&gt;=6.51,F5&lt;1.5),1.5,IF(AND(A5&lt;4.65,G5&gt;=0.217,D5&gt;=0.15,A5&lt;5.05,D5&lt;0.45,H5&gt;=6.51,F5&lt;1.5),1.35,IF(AND(D5&lt;0.25,G5&gt;=0.05,H5&lt;13.586,A5&gt;=5.05,D5&lt;0.45,H5&gt;=6.51,F5&lt;1.5),1.467,IF(AND(D5&gt;=0.25,G5&gt;=0.05,H5&lt;13.586,A5&gt;=5.05,D5&lt;0.45,H5&gt;=6.51,F5&lt;1.5),1.5,IF(AND(H5&lt;9.15,G5&lt;0.107,F5&gt;=2.5,H5&lt;13.805,G5&lt;0.154,H5&lt;16.674,F5&gt;=1.5),5.7,IF(AND(H5&gt;=9.15,G5&lt;0.107,F5&gt;=2.5,H5&lt;13.805,G5&lt;0.154,H5&lt;16.674,F5&gt;=1.5),5.6,IF(AND(G5&lt;0.404,B5&lt;2.75,H5&gt;=8.929,D5&lt;1.35,G5&gt;=0.154,H5&lt;16.674,F5&gt;=1.5),4.15,IF(AND(G5&gt;=0.404,B5&lt;2.75,H5&gt;=8.929,D5&lt;1.35,G5&gt;=0.154,H5&lt;16.674,F5&gt;=1.5),3.9,IF(AND(A5&gt;=6.75,D5&lt;1.55,F5&lt;2.5,D5&gt;=1.35,G5&gt;=0.154,H5&lt;16.674,F5&gt;=1.5),4.82,IF(AND(D5&lt;0.25,A5&gt;=4.65,G5&gt;=0.217,D5&gt;=0.15,A5&lt;5.05,D5&lt;0.45,H5&gt;=6.51,F5&lt;1.5),1.325,IF(AND(D5&gt;=0.25,A5&gt;=4.65,G5&gt;=0.217,D5&gt;=0.15,A5&lt;5.05,D5&lt;0.45,H5&gt;=6.51,F5&lt;1.5),1.3,IF(AND(A5&lt;6.55,A5&lt;6.75,D5&lt;1.55,F5&lt;2.5,D5&gt;=1.35,G5&gt;=0.154,H5&lt;16.674,F5&gt;=1.5),4.575,IF(AND(A5&gt;=6.55,A5&lt;6.75,D5&lt;1.55,F5&lt;2.5,D5&gt;=1.35,G5&gt;=0.154,H5&lt;16.674,F5&gt;=1.5),4.4,IF(AND(B5&lt;2.9,D5&lt;2.05,H5&gt;=6.93,F5&gt;=2.5,D5&gt;=1.35,G5&gt;=0.154,H5&lt;16.674,F5&gt;=1.5),5.05,IF(AND(H5&lt;8.884,D5&gt;=2.05,H5&gt;=6.93,F5&gt;=2.5,D5&gt;=1.35,G5&gt;=0.154,H5&lt;16.674,F5&gt;=1.5),5.1,IF(AND(H5&lt;13.711,B5&gt;=2.9,D5&lt;2.05,H5&gt;=6.93,F5&gt;=2.5,D5&gt;=1.35,G5&gt;=0.154,H5&lt;16.674,F5&gt;=1.5),5,IF(AND(H5&gt;=13.711,B5&gt;=2.9,D5&lt;2.05,H5&gt;=6.93,F5&gt;=2.5,D5&gt;=1.35,G5&gt;=0.154,H5&lt;16.674,F5&gt;=1.5),5.8,IF(AND(B5&lt;3.15,H5&gt;=8.884,D5&gt;=2.05,H5&gt;=6.93,F5&gt;=2.5,D5&gt;=1.35,G5&gt;=0.154,H5&lt;16.674,F5&gt;=1.5),5.56,IF(AND(B5&gt;=3.15,H5&gt;=8.884,D5&gt;=2.05,H5&gt;=6.93,F5&gt;=2.5,D5&gt;=1.35,G5&gt;=0.154,H5&lt;16.674,F5&gt;=1.5),5.9,"shouldnthappen")))))))))))))))))))))))))))))))))</f>
        <v>1.325</v>
      </c>
      <c r="Z5" s="1" t="n">
        <f aca="false">IF(AND(F5&gt;=2,B5&gt;=3.35),5.6,IF(AND(A5&lt;6.65,H5&gt;=15.076,B5&lt;3.35),4.8,IF(AND(A5&gt;=6.65,H5&gt;=15.076,B5&lt;3.35),6.15,IF(AND(H5&lt;6.542,F5&lt;2,B5&gt;=3.35),1.767,IF(AND(G5&gt;=0.653,D5&lt;0.75,H5&lt;15.076,B5&lt;3.35),1.55,IF(AND(D5&lt;0.15,G5&lt;0.653,D5&lt;0.75,H5&lt;15.076,B5&lt;3.35),1.1,IF(AND(G5&lt;0.356,A5&lt;5.05,H5&gt;=6.542,F5&lt;2,B5&gt;=3.35),1.4,IF(AND(G5&gt;=0.356,A5&lt;5.05,H5&gt;=6.542,F5&lt;2,B5&gt;=3.35),1.3,IF(AND(G5&gt;=0.566,A5&gt;=5.05,H5&gt;=6.542,F5&lt;2,B5&gt;=3.35),1.6,IF(AND(B5&gt;=3.1,D5&gt;=0.15,G5&lt;0.653,D5&lt;0.75,H5&lt;15.076,B5&lt;3.35),1.367,IF(AND(B5&gt;=2.65,D5&lt;1.45,B5&lt;2.75,D5&gt;=0.75,H5&lt;15.076,B5&lt;3.35),3.96,IF(AND(G5&lt;0.352,D5&gt;=1.45,B5&lt;2.75,D5&gt;=0.75,H5&lt;15.076,B5&lt;3.35),4.5,IF(AND(D5&gt;=1.35,A5&lt;6.2,B5&gt;=2.75,D5&gt;=0.75,H5&lt;15.076,B5&lt;3.35),4.733,IF(AND(A5&lt;4.7,B5&lt;3.1,D5&gt;=0.15,G5&lt;0.653,D5&lt;0.75,H5&lt;15.076,B5&lt;3.35),1.36,IF(AND(A5&gt;=4.7,B5&lt;3.1,D5&gt;=0.15,G5&lt;0.653,D5&lt;0.75,H5&lt;15.076,B5&lt;3.35),1.6,IF(AND(A5&lt;5.2,B5&lt;2.65,D5&lt;1.45,B5&lt;2.75,D5&gt;=0.75,H5&lt;15.076,B5&lt;3.35),3.3,IF(AND(A5&lt;6.5,G5&gt;=0.352,D5&gt;=1.45,B5&lt;2.75,D5&gt;=0.75,H5&lt;15.076,B5&lt;3.35),5,IF(AND(A5&gt;=6.5,G5&gt;=0.352,D5&gt;=1.45,B5&lt;2.75,D5&gt;=0.75,H5&lt;15.076,B5&lt;3.35),5.8,IF(AND(H5&lt;8.486,D5&lt;1.35,A5&lt;6.2,B5&gt;=2.75,D5&gt;=0.75,H5&lt;15.076,B5&lt;3.35),3.975,IF(AND(G5&lt;0.187,F5&lt;2.5,A5&gt;=6.2,B5&gt;=2.75,D5&gt;=0.75,H5&lt;15.076,B5&lt;3.35),5,IF(AND(G5&gt;=0.187,F5&lt;2.5,A5&gt;=6.2,B5&gt;=2.75,D5&gt;=0.75,H5&lt;15.076,B5&lt;3.35),4.525,IF(AND(A5&gt;=7.25,F5&gt;=2.5,A5&gt;=6.2,B5&gt;=2.75,D5&gt;=0.75,H5&lt;15.076,B5&lt;3.35),6.5,IF(AND(G5&lt;0.185,B5&lt;3.6,G5&lt;0.566,A5&gt;=5.05,H5&gt;=6.542,F5&lt;2,B5&gt;=3.35),1.45,IF(AND(G5&gt;=0.185,B5&lt;3.6,G5&lt;0.566,A5&gt;=5.05,H5&gt;=6.542,F5&lt;2,B5&gt;=3.35),1.34,IF(AND(G5&lt;0.13,B5&gt;=3.6,G5&lt;0.566,A5&gt;=5.05,H5&gt;=6.542,F5&lt;2,B5&gt;=3.35),1.45,IF(AND(G5&gt;=0.13,B5&gt;=3.6,G5&lt;0.566,A5&gt;=5.05,H5&gt;=6.542,F5&lt;2,B5&gt;=3.35),1.5,IF(AND(D5&lt;1.05,A5&gt;=5.2,B5&lt;2.65,D5&lt;1.45,B5&lt;2.75,D5&gt;=0.75,H5&lt;15.076,B5&lt;3.35),3.5,IF(AND(D5&gt;=1.05,A5&gt;=5.2,B5&lt;2.65,D5&lt;1.45,B5&lt;2.75,D5&gt;=0.75,H5&lt;15.076,B5&lt;3.35),3.94,IF(AND(H5&lt;10.983,H5&gt;=8.486,D5&lt;1.35,A5&lt;6.2,B5&gt;=2.75,D5&gt;=0.75,H5&lt;15.076,B5&lt;3.35),4.38,IF(AND(H5&gt;=10.983,H5&gt;=8.486,D5&lt;1.35,A5&lt;6.2,B5&gt;=2.75,D5&gt;=0.75,H5&lt;15.076,B5&lt;3.35),4.1,IF(AND(B5&gt;=3.25,A5&lt;7.25,F5&gt;=2.5,A5&gt;=6.2,B5&gt;=2.75,D5&gt;=0.75,H5&lt;15.076,B5&lt;3.35),5.7,IF(AND(B5&lt;2.95,B5&lt;3.25,A5&lt;7.25,F5&gt;=2.5,A5&gt;=6.2,B5&gt;=2.75,D5&gt;=0.75,H5&lt;15.076,B5&lt;3.35),5.6,IF(AND(H5&gt;=13.711,B5&gt;=2.95,B5&lt;3.25,A5&lt;7.25,F5&gt;=2.5,A5&gt;=6.2,B5&gt;=2.75,D5&gt;=0.75,H5&lt;15.076,B5&lt;3.35),5.8,IF(AND(A5&gt;=6.8,H5&lt;13.711,B5&gt;=2.95,B5&lt;3.25,A5&lt;7.25,F5&gt;=2.5,A5&gt;=6.2,B5&gt;=2.75,D5&gt;=0.75,H5&lt;15.076,B5&lt;3.35),5.1,IF(AND(H5&lt;12.921,A5&lt;6.8,H5&lt;13.711,B5&gt;=2.95,B5&lt;3.25,A5&lt;7.25,F5&gt;=2.5,A5&gt;=6.2,B5&gt;=2.75,D5&gt;=0.75,H5&lt;15.076,B5&lt;3.35),5.34,IF(AND(H5&gt;=12.921,A5&lt;6.8,H5&lt;13.711,B5&gt;=2.95,B5&lt;3.25,A5&lt;7.25,F5&gt;=2.5,A5&gt;=6.2,B5&gt;=2.75,D5&gt;=0.75,H5&lt;15.076,B5&lt;3.35),5.133,"shouldnthappen"))))))))))))))))))))))))))))))))))))</f>
        <v>1.367</v>
      </c>
      <c r="AA5" s="1" t="n">
        <f aca="false">IF(AND(D5&gt;=0.45,A5&lt;5.05,D5&lt;0.8),1.6,IF(AND(D5&gt;=0.45,A5&gt;=5.05,D5&lt;0.8),1.7,IF(AND(H5&gt;=16.244,F5&gt;=2.5,D5&gt;=0.8),6.533,IF(AND(A5&lt;4.35,D5&lt;0.45,A5&lt;5.05,D5&lt;0.8),1.1,IF(AND(H5&gt;=14.877,D5&lt;0.45,A5&gt;=5.05,D5&lt;0.8),1.3,IF(AND(D5&gt;=1.4,A5&lt;5.65,F5&lt;2.5,D5&gt;=0.8),4.5,IF(AND(A5&gt;=7.25,H5&lt;16.244,F5&gt;=2.5,D5&gt;=0.8),6.5,IF(AND(A5&gt;=4.75,A5&gt;=4.35,D5&lt;0.45,A5&lt;5.05,D5&lt;0.8),1.35,IF(AND(A5&lt;5.3,D5&lt;1.4,A5&lt;5.65,F5&lt;2.5,D5&gt;=0.8),3.1,IF(AND(A5&gt;=6.8,A5&gt;=6.55,A5&gt;=5.65,F5&lt;2.5,D5&gt;=0.8),4.9,IF(AND(H5&lt;5.767,A5&lt;7.25,H5&lt;16.244,F5&gt;=2.5,D5&gt;=0.8),4.5,IF(AND(G5&gt;=0.522,A5&lt;4.75,A5&gt;=4.35,D5&lt;0.45,A5&lt;5.05,D5&lt;0.8),1.2,IF(AND(G5&gt;=0.948,D5&lt;0.35,H5&lt;14.877,D5&lt;0.45,A5&gt;=5.05,D5&lt;0.8),1.7,IF(AND(H5&lt;13.089,D5&gt;=0.35,H5&lt;14.877,D5&lt;0.45,A5&gt;=5.05,D5&lt;0.8),1.5,IF(AND(H5&gt;=13.089,D5&gt;=0.35,H5&lt;14.877,D5&lt;0.45,A5&gt;=5.05,D5&lt;0.8),1.3,IF(AND(B5&gt;=2.95,A5&gt;=5.3,D5&lt;1.4,A5&lt;5.65,F5&lt;2.5,D5&gt;=0.8),4.1,IF(AND(H5&lt;9.181,A5&lt;6.05,A5&lt;6.55,A5&gt;=5.65,F5&lt;2.5,D5&gt;=0.8),5.1,IF(AND(H5&gt;=9.181,A5&lt;6.05,A5&lt;6.55,A5&gt;=5.65,F5&lt;2.5,D5&gt;=0.8),4.3,IF(AND(G5&gt;=0.867,A5&gt;=6.05,A5&lt;6.55,A5&gt;=5.65,F5&lt;2.5,D5&gt;=0.8),4.9,IF(AND(B5&lt;3.05,A5&lt;6.8,A5&gt;=6.55,A5&gt;=5.65,F5&lt;2.5,D5&gt;=0.8),5,IF(AND(B5&gt;=3.05,A5&lt;6.8,A5&gt;=6.55,A5&gt;=5.65,F5&lt;2.5,D5&gt;=0.8),4.55,IF(AND(H5&gt;=14.144,G5&lt;0.522,A5&lt;4.75,A5&gt;=4.35,D5&lt;0.45,A5&lt;5.05,D5&lt;0.8),1.3,IF(AND(B5&lt;2.7,B5&lt;2.95,A5&gt;=5.3,D5&lt;1.4,A5&lt;5.65,F5&lt;2.5,D5&gt;=0.8),3.78,IF(AND(B5&gt;=2.7,B5&lt;2.95,A5&gt;=5.3,D5&lt;1.4,A5&lt;5.65,F5&lt;2.5,D5&gt;=0.8),3.6,IF(AND(G5&lt;0.638,G5&lt;0.867,A5&gt;=6.05,A5&lt;6.55,A5&gt;=5.65,F5&lt;2.5,D5&gt;=0.8),4.433,IF(AND(G5&gt;=0.638,G5&lt;0.867,A5&gt;=6.05,A5&lt;6.55,A5&gt;=5.65,F5&lt;2.5,D5&gt;=0.8),4,IF(AND(A5&lt;6.35,H5&lt;11.146,H5&gt;=5.767,A5&lt;7.25,H5&lt;16.244,F5&gt;=2.5,D5&gt;=0.8),5.1,IF(AND(A5&lt;4.5,H5&lt;14.144,G5&lt;0.522,A5&lt;4.75,A5&gt;=4.35,D5&lt;0.45,A5&lt;5.05,D5&lt;0.8),1.35,IF(AND(A5&gt;=4.5,H5&lt;14.144,G5&lt;0.522,A5&lt;4.75,A5&gt;=4.35,D5&lt;0.45,A5&lt;5.05,D5&lt;0.8),1.4,IF(AND(A5&lt;5.15,B5&lt;3.75,G5&lt;0.948,D5&lt;0.35,H5&lt;14.877,D5&lt;0.45,A5&gt;=5.05,D5&lt;0.8),1.4,IF(AND(A5&gt;=5.15,B5&lt;3.75,G5&lt;0.948,D5&lt;0.35,H5&lt;14.877,D5&lt;0.45,A5&gt;=5.05,D5&lt;0.8),1.5,IF(AND(G5&lt;0.112,B5&gt;=3.75,G5&lt;0.948,D5&lt;0.35,H5&lt;14.877,D5&lt;0.45,A5&gt;=5.05,D5&lt;0.8),1.5,IF(AND(G5&gt;=0.112,B5&gt;=3.75,G5&lt;0.948,D5&lt;0.35,H5&lt;14.877,D5&lt;0.45,A5&gt;=5.05,D5&lt;0.8),1.6,IF(AND(G5&lt;0.075,A5&gt;=6.35,H5&lt;11.146,H5&gt;=5.767,A5&lt;7.25,H5&lt;16.244,F5&gt;=2.5,D5&gt;=0.8),5.5,IF(AND(G5&gt;=0.075,A5&gt;=6.35,H5&lt;11.146,H5&gt;=5.767,A5&lt;7.25,H5&lt;16.244,F5&gt;=2.5,D5&gt;=0.8),5.24,IF(AND(B5&lt;2.95,D5&lt;1.9,H5&gt;=11.146,H5&gt;=5.767,A5&lt;7.25,H5&lt;16.244,F5&gt;=2.5,D5&gt;=0.8),5.65,IF(AND(B5&gt;=2.95,D5&lt;1.9,H5&gt;=11.146,H5&gt;=5.767,A5&lt;7.25,H5&lt;16.244,F5&gt;=2.5,D5&gt;=0.8),5.8,IF(AND(H5&lt;13.42,D5&gt;=1.9,H5&gt;=11.146,H5&gt;=5.767,A5&lt;7.25,H5&lt;16.244,F5&gt;=2.5,D5&gt;=0.8),5.6,IF(AND(H5&gt;=13.42,D5&gt;=1.9,H5&gt;=11.146,H5&gt;=5.767,A5&lt;7.25,H5&lt;16.244,F5&gt;=2.5,D5&gt;=0.8),5.34,"shouldnthappen")))))))))))))))))))))))))))))))))))))))</f>
        <v>1.3</v>
      </c>
      <c r="AB5" s="1" t="n">
        <f aca="false">IF(AND(D5&gt;=0.35,F5&lt;1.5),1.5,IF(AND(F5&lt;2.5,D5&gt;=1.55,F5&gt;=1.5),4.85,IF(AND(H5&lt;8.308,D5&lt;0.15,D5&lt;0.35,F5&lt;1.5),1.5,IF(AND(H5&gt;=8.308,D5&lt;0.15,D5&lt;0.35,F5&lt;1.5),1.4,IF(AND(H5&lt;5.523,D5&gt;=0.15,D5&lt;0.35,F5&lt;1.5),1,IF(AND(G5&lt;0.572,H5&lt;10.688,D5&lt;1.55,F5&gt;=1.5),3.75,IF(AND(B5&gt;=3.5,F5&gt;=2.5,D5&gt;=1.55,F5&gt;=1.5),6.3,IF(AND(A5&gt;=5.65,G5&gt;=0.572,H5&lt;10.688,D5&lt;1.55,F5&gt;=1.5),4.45,IF(AND(B5&gt;=2.85,A5&lt;6.15,H5&gt;=10.688,D5&lt;1.55,F5&gt;=1.5),4.35,IF(AND(H5&gt;=16.284,B5&lt;3.5,F5&gt;=2.5,D5&gt;=1.55,F5&gt;=1.5),6.6,IF(AND(G5&gt;=0.241,G5&lt;0.338,H5&gt;=5.523,D5&gt;=0.15,D5&lt;0.35,F5&lt;1.5),1.25,IF(AND(A5&lt;5.05,G5&gt;=0.338,H5&gt;=5.523,D5&gt;=0.15,D5&lt;0.35,F5&lt;1.5),1.35,IF(AND(B5&lt;2.7,A5&lt;5.65,G5&gt;=0.572,H5&lt;10.688,D5&lt;1.55,F5&gt;=1.5),4,IF(AND(B5&gt;=2.7,A5&lt;5.65,G5&gt;=0.572,H5&lt;10.688,D5&lt;1.55,F5&gt;=1.5),3.6,IF(AND(B5&lt;2.45,B5&lt;2.85,A5&lt;6.15,H5&gt;=10.688,D5&lt;1.55,F5&gt;=1.5),3.7,IF(AND(A5&lt;6.25,B5&lt;2.85,A5&gt;=6.15,H5&gt;=10.688,D5&lt;1.55,F5&gt;=1.5),4.5,IF(AND(A5&gt;=6.25,B5&lt;2.85,A5&gt;=6.15,H5&gt;=10.688,D5&lt;1.55,F5&gt;=1.5),4.86,IF(AND(D5&gt;=1.45,B5&gt;=2.85,A5&gt;=6.15,H5&gt;=10.688,D5&lt;1.55,F5&gt;=1.5),4.8,IF(AND(H5&lt;8.202,H5&lt;16.284,B5&lt;3.5,F5&gt;=2.5,D5&gt;=1.55,F5&gt;=1.5),5.7,IF(AND(A5&gt;=5.1,G5&lt;0.241,G5&lt;0.338,H5&gt;=5.523,D5&gt;=0.15,D5&lt;0.35,F5&lt;1.5),1.5,IF(AND(B5&gt;=3.75,A5&gt;=5.05,G5&gt;=0.338,H5&gt;=5.523,D5&gt;=0.15,D5&lt;0.35,F5&lt;1.5),1.6,IF(AND(A5&lt;5.7,B5&gt;=2.45,B5&lt;2.85,A5&lt;6.15,H5&gt;=10.688,D5&lt;1.55,F5&gt;=1.5),3.9,IF(AND(A5&gt;=5.7,B5&gt;=2.45,B5&lt;2.85,A5&lt;6.15,H5&gt;=10.688,D5&lt;1.55,F5&gt;=1.5),4.02,IF(AND(H5&lt;13.654,D5&lt;1.45,B5&gt;=2.85,A5&gt;=6.15,H5&gt;=10.688,D5&lt;1.55,F5&gt;=1.5),4.333,IF(AND(H5&gt;=13.654,D5&lt;1.45,B5&gt;=2.85,A5&gt;=6.15,H5&gt;=10.688,D5&lt;1.55,F5&gt;=1.5),4.54,IF(AND(A5&lt;6.15,H5&gt;=8.202,H5&lt;16.284,B5&lt;3.5,F5&gt;=2.5,D5&gt;=1.55,F5&gt;=1.5),5,IF(AND(H5&lt;13.924,A5&lt;5.1,G5&lt;0.241,G5&lt;0.338,H5&gt;=5.523,D5&gt;=0.15,D5&lt;0.35,F5&lt;1.5),1.4,IF(AND(H5&gt;=13.924,A5&lt;5.1,G5&lt;0.241,G5&lt;0.338,H5&gt;=5.523,D5&gt;=0.15,D5&lt;0.35,F5&lt;1.5),1.5,IF(AND(D5&lt;0.25,B5&lt;3.75,A5&gt;=5.05,G5&gt;=0.338,H5&gt;=5.523,D5&gt;=0.15,D5&lt;0.35,F5&lt;1.5),1.5,IF(AND(D5&gt;=0.25,B5&lt;3.75,A5&gt;=5.05,G5&gt;=0.338,H5&gt;=5.523,D5&gt;=0.15,D5&lt;0.35,F5&lt;1.5),1.4,IF(AND(H5&lt;8.884,B5&gt;=3.05,A5&gt;=6.15,H5&gt;=8.202,H5&lt;16.284,B5&lt;3.5,F5&gt;=2.5,D5&gt;=1.55,F5&gt;=1.5),5.1,IF(AND(A5&lt;6.45,G5&lt;0.368,B5&lt;3.05,A5&gt;=6.15,H5&gt;=8.202,H5&lt;16.284,B5&lt;3.5,F5&gt;=2.5,D5&gt;=1.55,F5&gt;=1.5),5.525,IF(AND(A5&gt;=6.45,G5&lt;0.368,B5&lt;3.05,A5&gt;=6.15,H5&gt;=8.202,H5&lt;16.284,B5&lt;3.5,F5&gt;=2.5,D5&gt;=1.55,F5&gt;=1.5),5.35,IF(AND(D5&lt;2.25,G5&gt;=0.368,B5&lt;3.05,A5&gt;=6.15,H5&gt;=8.202,H5&lt;16.284,B5&lt;3.5,F5&gt;=2.5,D5&gt;=1.55,F5&gt;=1.5),5.8,IF(AND(D5&gt;=2.25,G5&gt;=0.368,B5&lt;3.05,A5&gt;=6.15,H5&gt;=8.202,H5&lt;16.284,B5&lt;3.5,F5&gt;=2.5,D5&gt;=1.55,F5&gt;=1.5),5.2,IF(AND(H5&lt;10.257,H5&gt;=8.884,B5&gt;=3.05,A5&gt;=6.15,H5&gt;=8.202,H5&lt;16.284,B5&lt;3.5,F5&gt;=2.5,D5&gt;=1.55,F5&gt;=1.5),5.9,IF(AND(H5&gt;=10.257,H5&gt;=8.884,B5&gt;=3.05,A5&gt;=6.15,H5&gt;=8.202,H5&lt;16.284,B5&lt;3.5,F5&gt;=2.5,D5&gt;=1.55,F5&gt;=1.5),5.48,"shouldnthappen")))))))))))))))))))))))))))))))))))))</f>
        <v>1.5</v>
      </c>
      <c r="AC5" s="1" t="n">
        <f aca="false">IF(AND(H5&lt;5.748,A5&lt;5.05,D5&lt;0.8),1,IF(AND(B5&lt;3.35,A5&gt;=5.05,D5&lt;0.8),1.7,IF(AND(A5&lt;5.85,G5&lt;0.154,D5&gt;=0.8),4.5,IF(AND(D5&gt;=0.45,H5&gt;=5.748,A5&lt;5.05,D5&lt;0.8),1.6,IF(AND(G5&gt;=0.934,B5&gt;=3.35,A5&gt;=5.05,D5&lt;0.8),1.7,IF(AND(D5&lt;2.1,A5&gt;=5.85,G5&lt;0.154,D5&gt;=0.8),6.15,IF(AND(D5&gt;=2.1,A5&gt;=5.85,G5&lt;0.154,D5&gt;=0.8),5.5,IF(AND(A5&lt;6.1,D5&gt;=1.55,G5&gt;=0.154,D5&gt;=0.8),5,IF(AND(H5&gt;=14.379,G5&lt;0.934,B5&gt;=3.35,A5&gt;=5.05,D5&lt;0.8),1.58,IF(AND(G5&lt;0.379,A5&gt;=6.1,D5&gt;=1.55,G5&gt;=0.154,D5&gt;=0.8),5.42,IF(AND(H5&lt;13.924,G5&lt;0.227,D5&lt;0.45,H5&gt;=5.748,A5&lt;5.05,D5&lt;0.8),1.4,IF(AND(H5&gt;=13.924,G5&lt;0.227,D5&lt;0.45,H5&gt;=5.748,A5&lt;5.05,D5&lt;0.8),1.5,IF(AND(B5&lt;3.1,G5&gt;=0.227,D5&lt;0.45,H5&gt;=5.748,A5&lt;5.05,D5&lt;0.8),1.1,IF(AND(G5&lt;0.13,H5&lt;14.379,G5&lt;0.934,B5&gt;=3.35,A5&gt;=5.05,D5&lt;0.8),1.4,IF(AND(D5&lt;1.05,A5&lt;5.65,D5&lt;1.35,D5&lt;1.55,G5&gt;=0.154,D5&gt;=0.8),3.7,IF(AND(D5&lt;1.25,A5&gt;=5.65,D5&lt;1.35,D5&lt;1.55,G5&gt;=0.154,D5&gt;=0.8),4.06,IF(AND(D5&gt;=1.25,A5&gt;=5.65,D5&lt;1.35,D5&lt;1.55,G5&gt;=0.154,D5&gt;=0.8),4.425,IF(AND(H5&lt;13.654,D5&lt;1.45,D5&gt;=1.35,D5&lt;1.55,G5&gt;=0.154,D5&gt;=0.8),4.275,IF(AND(G5&lt;0.259,D5&gt;=1.45,D5&gt;=1.35,D5&lt;1.55,G5&gt;=0.154,D5&gt;=0.8),5.1,IF(AND(B5&lt;2.95,G5&gt;=0.379,A5&gt;=6.1,D5&gt;=1.55,G5&gt;=0.154,D5&gt;=0.8),6.3,IF(AND(B5&lt;3.25,B5&gt;=3.1,G5&gt;=0.227,D5&lt;0.45,H5&gt;=5.748,A5&lt;5.05,D5&lt;0.8),1.3,IF(AND(B5&gt;=3.25,B5&gt;=3.1,G5&gt;=0.227,D5&lt;0.45,H5&gt;=5.748,A5&lt;5.05,D5&lt;0.8),1.4,IF(AND(H5&gt;=13.372,G5&gt;=0.13,H5&lt;14.379,G5&lt;0.934,B5&gt;=3.35,A5&gt;=5.05,D5&lt;0.8),1.4,IF(AND(H5&lt;6.69,D5&gt;=1.05,A5&lt;5.65,D5&lt;1.35,D5&lt;1.55,G5&gt;=0.154,D5&gt;=0.8),4.033,IF(AND(H5&gt;=6.69,D5&gt;=1.05,A5&lt;5.65,D5&lt;1.35,D5&lt;1.55,G5&gt;=0.154,D5&gt;=0.8),3.88,IF(AND(B5&lt;2.85,H5&gt;=13.654,D5&lt;1.45,D5&gt;=1.35,D5&lt;1.55,G5&gt;=0.154,D5&gt;=0.8),4.8,IF(AND(B5&gt;=2.85,H5&gt;=13.654,D5&lt;1.45,D5&gt;=1.35,D5&lt;1.55,G5&gt;=0.154,D5&gt;=0.8),4.7,IF(AND(H5&lt;11.681,G5&gt;=0.259,D5&gt;=1.45,D5&gt;=1.35,D5&lt;1.55,G5&gt;=0.154,D5&gt;=0.8),4.85,IF(AND(H5&gt;=11.681,G5&gt;=0.259,D5&gt;=1.45,D5&gt;=1.35,D5&lt;1.55,G5&gt;=0.154,D5&gt;=0.8),4.633,IF(AND(A5&lt;6.25,B5&gt;=2.95,G5&gt;=0.379,A5&gt;=6.1,D5&gt;=1.55,G5&gt;=0.154,D5&gt;=0.8),5.4,IF(AND(D5&lt;0.3,H5&lt;13.372,G5&gt;=0.13,H5&lt;14.379,G5&lt;0.934,B5&gt;=3.35,A5&gt;=5.05,D5&lt;0.8),1.475,IF(AND(D5&gt;=0.3,H5&lt;13.372,G5&gt;=0.13,H5&lt;14.379,G5&lt;0.934,B5&gt;=3.35,A5&gt;=5.05,D5&lt;0.8),1.5,IF(AND(B5&lt;3.15,A5&gt;=6.25,B5&gt;=2.95,G5&gt;=0.379,A5&gt;=6.1,D5&gt;=1.55,G5&gt;=0.154,D5&gt;=0.8),5.7,IF(AND(B5&gt;=3.15,A5&gt;=6.25,B5&gt;=2.95,G5&gt;=0.379,A5&gt;=6.1,D5&gt;=1.55,G5&gt;=0.154,D5&gt;=0.8),5.933,"shouldnthappen"))))))))))))))))))))))))))))))))))</f>
        <v>1.3</v>
      </c>
      <c r="AD5" s="1" t="n">
        <f aca="false">IF(AND(H5&lt;6.621,A5&lt;4.95,D5&lt;0.8),1,IF(AND(H5&lt;14.144,H5&gt;=6.621,A5&lt;4.95,D5&lt;0.8),1.4,IF(AND(H5&gt;=14.144,H5&gt;=6.621,A5&lt;4.95,D5&lt;0.8),1.3,IF(AND(G5&lt;0.13,B5&gt;=3.85,A5&gt;=4.95,D5&lt;0.8),1.3,IF(AND(G5&gt;=0.13,B5&gt;=3.85,A5&gt;=4.95,D5&lt;0.8),1.425,IF(AND(A5&gt;=6.05,B5&lt;2.75,D5&lt;1.55,D5&gt;=0.8),4.9,IF(AND(A5&gt;=7.3,G5&lt;0.119,D5&gt;=1.55,D5&gt;=0.8),6.7,IF(AND(H5&lt;6.555,D5&lt;0.25,B5&lt;3.85,A5&gt;=4.95,D5&lt;0.8),1.7,IF(AND(B5&lt;3.4,D5&gt;=0.25,B5&lt;3.85,A5&gt;=4.95,D5&lt;0.8),1.7,IF(AND(B5&gt;=3.4,D5&gt;=0.25,B5&lt;3.85,A5&gt;=4.95,D5&lt;0.8),1.6,IF(AND(A5&lt;5.05,A5&lt;6.05,B5&lt;2.75,D5&lt;1.55,D5&gt;=0.8),3.3,IF(AND(B5&lt;2.85,D5&lt;1.35,B5&gt;=2.75,D5&lt;1.55,D5&gt;=0.8),4.5,IF(AND(H5&lt;12.206,D5&gt;=1.35,B5&gt;=2.75,D5&lt;1.55,D5&gt;=0.8),4.7,IF(AND(H5&gt;=12.206,D5&gt;=1.35,B5&gt;=2.75,D5&lt;1.55,D5&gt;=0.8),4.52,IF(AND(G5&lt;0.024,A5&lt;7.3,G5&lt;0.119,D5&gt;=1.55,D5&gt;=0.8),5.7,IF(AND(G5&gt;=0.024,A5&lt;7.3,G5&lt;0.119,D5&gt;=1.55,D5&gt;=0.8),5.6,IF(AND(F5&lt;2.5,G5&lt;0.417,G5&gt;=0.119,D5&gt;=1.55,D5&gt;=0.8),5.05,IF(AND(B5&lt;3.15,H5&gt;=6.555,D5&lt;0.25,B5&lt;3.85,A5&gt;=4.95,D5&lt;0.8),1.6,IF(AND(G5&lt;0.356,A5&gt;=5.05,A5&lt;6.05,B5&lt;2.75,D5&lt;1.55,D5&gt;=0.8),4.12,IF(AND(A5&lt;5.65,B5&gt;=2.85,D5&lt;1.35,B5&gt;=2.75,D5&lt;1.55,D5&gt;=0.8),3.6,IF(AND(B5&lt;3.15,F5&gt;=2.5,G5&lt;0.417,G5&gt;=0.119,D5&gt;=1.55,D5&gt;=0.8),5.18,IF(AND(B5&gt;=3.15,F5&gt;=2.5,G5&lt;0.417,G5&gt;=0.119,D5&gt;=1.55,D5&gt;=0.8),5.3,IF(AND(D5&lt;1.7,A5&lt;6.95,G5&gt;=0.417,G5&gt;=0.119,D5&gt;=1.55,D5&gt;=0.8),4.7,IF(AND(A5&lt;7.25,A5&gt;=6.95,G5&gt;=0.417,G5&gt;=0.119,D5&gt;=1.55,D5&gt;=0.8),5.8,IF(AND(A5&gt;=7.25,A5&gt;=6.95,G5&gt;=0.417,G5&gt;=0.119,D5&gt;=1.55,D5&gt;=0.8),6.333,IF(AND(H5&lt;8.594,B5&gt;=3.15,H5&gt;=6.555,D5&lt;0.25,B5&lt;3.85,A5&gt;=4.95,D5&lt;0.8),1.4,IF(AND(H5&gt;=8.594,B5&gt;=3.15,H5&gt;=6.555,D5&lt;0.25,B5&lt;3.85,A5&gt;=4.95,D5&lt;0.8),1.5,IF(AND(H5&gt;=11.218,G5&gt;=0.356,A5&gt;=5.05,A5&lt;6.05,B5&lt;2.75,D5&lt;1.55,D5&gt;=0.8),3.925,IF(AND(A5&gt;=6.5,A5&gt;=5.65,B5&gt;=2.85,D5&lt;1.35,B5&gt;=2.75,D5&lt;1.55,D5&gt;=0.8),4.6,IF(AND(H5&lt;8.602,H5&lt;11.218,G5&gt;=0.356,A5&gt;=5.05,A5&lt;6.05,B5&lt;2.75,D5&lt;1.55,D5&gt;=0.8),3.95,IF(AND(H5&gt;=8.602,H5&lt;11.218,G5&gt;=0.356,A5&gt;=5.05,A5&lt;6.05,B5&lt;2.75,D5&lt;1.55,D5&gt;=0.8),3.75,IF(AND(H5&lt;10.129,A5&lt;6.5,A5&gt;=5.65,B5&gt;=2.85,D5&lt;1.35,B5&gt;=2.75,D5&lt;1.55,D5&gt;=0.8),4.2,IF(AND(H5&gt;=10.129,A5&lt;6.5,A5&gt;=5.65,B5&gt;=2.85,D5&lt;1.35,B5&gt;=2.75,D5&lt;1.55,D5&gt;=0.8),4.267,IF(AND(D5&lt;2.2,B5&lt;3.05,D5&gt;=1.7,A5&lt;6.95,G5&gt;=0.417,G5&gt;=0.119,D5&gt;=1.55,D5&gt;=0.8),5.3,IF(AND(D5&gt;=2.2,B5&lt;3.05,D5&gt;=1.7,A5&lt;6.95,G5&gt;=0.417,G5&gt;=0.119,D5&gt;=1.55,D5&gt;=0.8),5.133,IF(AND(D5&lt;2.45,B5&gt;=3.05,D5&gt;=1.7,A5&lt;6.95,G5&gt;=0.417,G5&gt;=0.119,D5&gt;=1.55,D5&gt;=0.8),5.6,IF(AND(D5&gt;=2.45,B5&gt;=3.05,D5&gt;=1.7,A5&lt;6.95,G5&gt;=0.417,G5&gt;=0.119,D5&gt;=1.55,D5&gt;=0.8),6,"shouldnthappen")))))))))))))))))))))))))))))))))))))</f>
        <v>1.3</v>
      </c>
      <c r="AE5" s="1" t="n">
        <f aca="false">IF(AND(G5&lt;0.123,D5&gt;=0.25,D5&lt;0.75),1.3,IF(AND(H5&gt;=16.774,D5&gt;=1.75,D5&gt;=0.75),6.4,IF(AND(B5&lt;3.4,A5&lt;4.8,D5&lt;0.25,D5&lt;0.75),1.22,IF(AND(B5&gt;=3.4,A5&lt;4.8,D5&lt;0.25,D5&lt;0.75),1,IF(AND(A5&gt;=5.45,A5&gt;=4.8,D5&lt;0.25,D5&lt;0.75),1.367,IF(AND(H5&gt;=10.688,D5&lt;1.35,D5&lt;1.75,D5&gt;=0.75),4.2,IF(AND(A5&lt;5.3,D5&gt;=1.35,D5&lt;1.75,D5&gt;=0.75),4.05,IF(AND(G5&gt;=0.857,H5&lt;16.774,D5&gt;=1.75,D5&gt;=0.75),5.02,IF(AND(H5&lt;6.089,A5&lt;5.45,A5&gt;=4.8,D5&lt;0.25,D5&lt;0.75),1.7,IF(AND(G5&lt;0.184,D5&lt;0.35,G5&gt;=0.123,D5&gt;=0.25,D5&lt;0.75),1.7,IF(AND(G5&gt;=0.184,D5&lt;0.35,G5&gt;=0.123,D5&gt;=0.25,D5&lt;0.75),1.48,IF(AND(A5&lt;5.25,D5&gt;=0.35,G5&gt;=0.123,D5&gt;=0.25,D5&lt;0.75),1.75,IF(AND(A5&gt;=5.25,D5&gt;=0.35,G5&gt;=0.123,D5&gt;=0.25,D5&lt;0.75),1.5,IF(AND(A5&lt;5.3,H5&lt;10.688,D5&lt;1.35,D5&lt;1.75,D5&gt;=0.75),3.15,IF(AND(H5&lt;9.474,A5&gt;=5.3,D5&gt;=1.35,D5&lt;1.75,D5&gt;=0.75),4.95,IF(AND(G5&gt;=0.779,G5&lt;0.857,H5&lt;16.774,D5&gt;=1.75,D5&gt;=0.75),6,IF(AND(G5&lt;0.05,H5&gt;=6.089,A5&lt;5.45,A5&gt;=4.8,D5&lt;0.25,D5&lt;0.75),1.4,IF(AND(H5&lt;6.69,A5&gt;=5.3,H5&lt;10.688,D5&lt;1.35,D5&lt;1.75,D5&gt;=0.75),4.033,IF(AND(H5&gt;=6.69,A5&gt;=5.3,H5&lt;10.688,D5&lt;1.35,D5&lt;1.75,D5&gt;=0.75),3.733,IF(AND(B5&lt;2.5,H5&gt;=9.474,A5&gt;=5.3,D5&gt;=1.35,D5&lt;1.75,D5&gt;=0.75),4.5,IF(AND(D5&gt;=2.45,G5&lt;0.779,G5&lt;0.857,H5&lt;16.774,D5&gt;=1.75,D5&gt;=0.75),6,IF(AND(B5&gt;=3.75,G5&gt;=0.05,H5&gt;=6.089,A5&lt;5.45,A5&gt;=4.8,D5&lt;0.25,D5&lt;0.75),1.6,IF(AND(H5&lt;13.695,B5&gt;=2.5,H5&gt;=9.474,A5&gt;=5.3,D5&gt;=1.35,D5&lt;1.75,D5&gt;=0.75),4.567,IF(AND(G5&gt;=0.654,D5&lt;2.45,G5&lt;0.779,G5&lt;0.857,H5&lt;16.774,D5&gt;=1.75,D5&gt;=0.75),4.9,IF(AND(G5&gt;=0.73,B5&lt;3.75,G5&gt;=0.05,H5&gt;=6.089,A5&lt;5.45,A5&gt;=4.8,D5&lt;0.25,D5&lt;0.75),1.4,IF(AND(A5&lt;6.65,H5&gt;=13.695,B5&gt;=2.5,H5&gt;=9.474,A5&gt;=5.3,D5&gt;=1.35,D5&lt;1.75,D5&gt;=0.75),4.4,IF(AND(A5&gt;=6.65,H5&gt;=13.695,B5&gt;=2.5,H5&gt;=9.474,A5&gt;=5.3,D5&gt;=1.35,D5&lt;1.75,D5&gt;=0.75),4.84,IF(AND(B5&lt;2.75,G5&lt;0.654,D5&lt;2.45,G5&lt;0.779,G5&lt;0.857,H5&lt;16.774,D5&gt;=1.75,D5&gt;=0.75),5.2,IF(AND(H5&lt;9.524,G5&lt;0.73,B5&lt;3.75,G5&gt;=0.05,H5&gt;=6.089,A5&lt;5.45,A5&gt;=4.8,D5&lt;0.25,D5&lt;0.75),1.5,IF(AND(H5&gt;=9.524,G5&lt;0.73,B5&lt;3.75,G5&gt;=0.05,H5&gt;=6.089,A5&lt;5.45,A5&gt;=4.8,D5&lt;0.25,D5&lt;0.75),1.4,IF(AND(H5&gt;=13.644,B5&gt;=2.75,G5&lt;0.654,D5&lt;2.45,G5&lt;0.779,G5&lt;0.857,H5&lt;16.774,D5&gt;=1.75,D5&gt;=0.75),6.033,IF(AND(A5&gt;=6.85,H5&lt;13.644,B5&gt;=2.75,G5&lt;0.654,D5&lt;2.45,G5&lt;0.779,G5&lt;0.857,H5&lt;16.774,D5&gt;=1.75,D5&gt;=0.75),5.1,IF(AND(A5&gt;=6.75,A5&lt;6.85,H5&lt;13.644,B5&gt;=2.75,G5&lt;0.654,D5&lt;2.45,G5&lt;0.779,G5&lt;0.857,H5&lt;16.774,D5&gt;=1.75,D5&gt;=0.75),5.9,IF(AND(D5&gt;=2.35,A5&lt;6.75,A5&lt;6.85,H5&lt;13.644,B5&gt;=2.75,G5&lt;0.654,D5&lt;2.45,G5&lt;0.779,G5&lt;0.857,H5&lt;16.774,D5&gt;=1.75,D5&gt;=0.75),5.6,IF(AND(H5&lt;11.146,D5&lt;2.35,A5&lt;6.75,A5&lt;6.85,H5&lt;13.644,B5&gt;=2.75,G5&lt;0.654,D5&lt;2.45,G5&lt;0.779,G5&lt;0.857,H5&lt;16.774,D5&gt;=1.75,D5&gt;=0.75),5.4,IF(AND(H5&gt;=11.146,D5&lt;2.35,A5&lt;6.75,A5&lt;6.85,H5&lt;13.644,B5&gt;=2.75,G5&lt;0.654,D5&lt;2.45,G5&lt;0.779,G5&lt;0.857,H5&lt;16.774,D5&gt;=1.75,D5&gt;=0.75),5.6,"shouldnthappen"))))))))))))))))))))))))))))))))))))</f>
        <v>1.22</v>
      </c>
      <c r="AF5" s="1" t="n">
        <f aca="false">IF(AND(A5&lt;4.5,D5&lt;0.8),1.233,IF(AND(B5&lt;3.05,A5&gt;=4.5,D5&lt;0.8),1.4,IF(AND(D5&gt;=0.45,B5&gt;=3.05,A5&gt;=4.5,D5&lt;0.8),1.667,IF(AND(D5&lt;1.05,D5&lt;1.35,A5&lt;6.25,D5&gt;=0.8),3.633,IF(AND(H5&lt;13.935,A5&gt;=7.05,A5&gt;=6.25,D5&gt;=0.8),6,IF(AND(G5&gt;=0.948,D5&lt;0.45,B5&gt;=3.05,A5&gt;=4.5,D5&lt;0.8),1.7,IF(AND(G5&lt;0.652,D5&gt;=1.05,D5&lt;1.35,A5&lt;6.25,D5&gt;=0.8),4.16,IF(AND(D5&gt;=2.15,D5&gt;=1.75,D5&gt;=1.35,A5&lt;6.25,D5&gt;=0.8),5.4,IF(AND(G5&gt;=0.912,F5&lt;2.5,A5&lt;7.05,A5&gt;=6.25,D5&gt;=0.8),4.4,IF(AND(B5&gt;=3.25,F5&gt;=2.5,A5&lt;7.05,A5&gt;=6.25,D5&gt;=0.8),5.85,IF(AND(H5&lt;17.32,H5&gt;=13.935,A5&gt;=7.05,A5&gt;=6.25,D5&gt;=0.8),6.65,IF(AND(H5&gt;=17.32,H5&gt;=13.935,A5&gt;=7.05,A5&gt;=6.25,D5&gt;=0.8),6.4,IF(AND(H5&gt;=13.547,G5&lt;0.948,D5&lt;0.45,B5&gt;=3.05,A5&gt;=4.5,D5&lt;0.8),1.38,IF(AND(B5&gt;=2.75,G5&gt;=0.652,D5&gt;=1.05,D5&lt;1.35,A5&lt;6.25,D5&gt;=0.8),3.6,IF(AND(H5&lt;9.417,G5&lt;0.404,D5&lt;1.75,D5&gt;=1.35,A5&lt;6.25,D5&gt;=0.8),4.2,IF(AND(H5&gt;=9.417,G5&lt;0.404,D5&lt;1.75,D5&gt;=1.35,A5&lt;6.25,D5&gt;=0.8),4.5,IF(AND(G5&lt;0.464,G5&gt;=0.404,D5&lt;1.75,D5&gt;=1.35,A5&lt;6.25,D5&gt;=0.8),4.5,IF(AND(G5&gt;=0.464,G5&gt;=0.404,D5&lt;1.75,D5&gt;=1.35,A5&lt;6.25,D5&gt;=0.8),4.625,IF(AND(D5&lt;1.85,D5&lt;2.15,D5&gt;=1.75,D5&gt;=1.35,A5&lt;6.25,D5&gt;=0.8),4.9,IF(AND(D5&gt;=1.85,D5&lt;2.15,D5&gt;=1.75,D5&gt;=1.35,A5&lt;6.25,D5&gt;=0.8),5.05,IF(AND(G5&lt;0.332,G5&lt;0.912,F5&lt;2.5,A5&lt;7.05,A5&gt;=6.25,D5&gt;=0.8),4.467,IF(AND(G5&gt;=0.332,G5&lt;0.912,F5&lt;2.5,A5&lt;7.05,A5&gt;=6.25,D5&gt;=0.8),4.767,IF(AND(D5&lt;0.15,H5&lt;13.547,G5&lt;0.948,D5&lt;0.45,B5&gt;=3.05,A5&gt;=4.5,D5&lt;0.8),1.5,IF(AND(D5&lt;1.15,B5&lt;2.75,G5&gt;=0.652,D5&gt;=1.05,D5&lt;1.35,A5&lt;6.25,D5&gt;=0.8),3.9,IF(AND(D5&gt;=1.15,B5&lt;2.75,G5&gt;=0.652,D5&gt;=1.05,D5&lt;1.35,A5&lt;6.25,D5&gt;=0.8),4,IF(AND(D5&gt;=2.25,B5&lt;3.15,B5&lt;3.25,F5&gt;=2.5,A5&lt;7.05,A5&gt;=6.25,D5&gt;=0.8),5.14,IF(AND(G5&lt;0.621,B5&gt;=3.15,B5&lt;3.25,F5&gt;=2.5,A5&lt;7.05,A5&gt;=6.25,D5&gt;=0.8),5.75,IF(AND(G5&gt;=0.621,B5&gt;=3.15,B5&lt;3.25,F5&gt;=2.5,A5&lt;7.05,A5&gt;=6.25,D5&gt;=0.8),5.1,IF(AND(G5&gt;=0.862,D5&gt;=0.15,H5&lt;13.547,G5&lt;0.948,D5&lt;0.45,B5&gt;=3.05,A5&gt;=4.5,D5&lt;0.8),1.5,IF(AND(A5&lt;6.35,D5&lt;2.25,B5&lt;3.15,B5&lt;3.25,F5&gt;=2.5,A5&lt;7.05,A5&gt;=6.25,D5&gt;=0.8),5.267,IF(AND(A5&gt;=6.35,D5&lt;2.25,B5&lt;3.15,B5&lt;3.25,F5&gt;=2.5,A5&lt;7.05,A5&gt;=6.25,D5&gt;=0.8),5.42,IF(AND(A5&lt;5.1,G5&lt;0.862,D5&gt;=0.15,H5&lt;13.547,G5&lt;0.948,D5&lt;0.45,B5&gt;=3.05,A5&gt;=4.5,D5&lt;0.8),1.35,IF(AND(B5&lt;3.95,A5&gt;=5.1,G5&lt;0.862,D5&gt;=0.15,H5&lt;13.547,G5&lt;0.948,D5&lt;0.45,B5&gt;=3.05,A5&gt;=4.5,D5&lt;0.8),1.5,IF(AND(B5&gt;=3.95,A5&gt;=5.1,G5&lt;0.862,D5&gt;=0.15,H5&lt;13.547,G5&lt;0.948,D5&lt;0.45,B5&gt;=3.05,A5&gt;=4.5,D5&lt;0.8),1.467,"shouldnthappen"))))))))))))))))))))))))))))))))))</f>
        <v>1.38</v>
      </c>
      <c r="AG5" s="1" t="n">
        <f aca="false">IF(AND(H5&lt;5.748,A5&lt;4.85,D5&lt;0.75),1,IF(AND(B5&gt;=3.5,D5&gt;=1.75,D5&gt;=0.75),6.2,IF(AND(A5&gt;=4.65,H5&gt;=5.748,A5&lt;4.85,D5&lt;0.75),1.333,IF(AND(H5&lt;6.417,B5&lt;3.45,A5&gt;=4.85,D5&lt;0.75),1.7,IF(AND(A5&lt;5.05,B5&gt;=3.45,A5&gt;=4.85,D5&lt;0.75),1.4,IF(AND(A5&gt;=5.05,B5&gt;=3.45,A5&gt;=4.85,D5&lt;0.75),1.5,IF(AND(F5&gt;=2.5,H5&lt;13.641,D5&lt;1.75,D5&gt;=0.75),4.667,IF(AND(G5&lt;0.187,H5&gt;=13.641,D5&lt;1.75,D5&gt;=0.75),5,IF(AND(A5&gt;=7.1,B5&lt;3.5,D5&gt;=1.75,D5&gt;=0.75),6.575,IF(AND(G5&lt;0.161,A5&lt;4.65,H5&gt;=5.748,A5&lt;4.85,D5&lt;0.75),1.5,IF(AND(H5&lt;8.399,H5&gt;=6.417,B5&lt;3.45,A5&gt;=4.85,D5&lt;0.75),1.5,IF(AND(H5&gt;=8.399,H5&gt;=6.417,B5&lt;3.45,A5&gt;=4.85,D5&lt;0.75),1.625,IF(AND(G5&lt;0.086,F5&lt;2.5,H5&lt;13.641,D5&lt;1.75,D5&gt;=0.75),4.7,IF(AND(D5&lt;1.35,G5&gt;=0.187,H5&gt;=13.641,D5&lt;1.75,D5&gt;=0.75),4.2,IF(AND(G5&lt;0.422,G5&gt;=0.161,A5&lt;4.65,H5&gt;=5.748,A5&lt;4.85,D5&lt;0.75),1.4,IF(AND(G5&gt;=0.422,G5&gt;=0.161,A5&lt;4.65,H5&gt;=5.748,A5&lt;4.85,D5&lt;0.75),1.3,IF(AND(B5&lt;2.5,D5&gt;=1.35,G5&gt;=0.187,H5&gt;=13.641,D5&lt;1.75,D5&gt;=0.75),4.5,IF(AND(B5&lt;2.75,A5&lt;6,A5&lt;7.1,B5&lt;3.5,D5&gt;=1.75,D5&gt;=0.75),5.1,IF(AND(B5&gt;=2.75,A5&lt;6,A5&lt;7.1,B5&lt;3.5,D5&gt;=1.75,D5&gt;=0.75),5.02,IF(AND(A5&lt;5.15,A5&lt;5.9,G5&gt;=0.086,F5&lt;2.5,H5&lt;13.641,D5&lt;1.75,D5&gt;=0.75),3,IF(AND(G5&lt;0.644,A5&gt;=5.9,G5&gt;=0.086,F5&lt;2.5,H5&lt;13.641,D5&lt;1.75,D5&gt;=0.75),4.65,IF(AND(G5&gt;=0.644,A5&gt;=5.9,G5&gt;=0.086,F5&lt;2.5,H5&lt;13.641,D5&lt;1.75,D5&gt;=0.75),4.24,IF(AND(D5&lt;1.45,B5&gt;=2.5,D5&gt;=1.35,G5&gt;=0.187,H5&gt;=13.641,D5&lt;1.75,D5&gt;=0.75),4.68,IF(AND(D5&gt;=1.45,B5&gt;=2.5,D5&gt;=1.35,G5&gt;=0.187,H5&gt;=13.641,D5&lt;1.75,D5&gt;=0.75),4.833,IF(AND(H5&lt;13.18,D5&lt;2.05,A5&gt;=6,A5&lt;7.1,B5&lt;3.5,D5&gt;=1.75,D5&gt;=0.75),5.44,IF(AND(H5&gt;=13.18,D5&lt;2.05,A5&gt;=6,A5&lt;7.1,B5&lt;3.5,D5&gt;=1.75,D5&gt;=0.75),5.1,IF(AND(H5&lt;8.759,D5&gt;=2.05,A5&gt;=6,A5&lt;7.1,B5&lt;3.5,D5&gt;=1.75,D5&gt;=0.75),5.4,IF(AND(A5&gt;=5.75,A5&gt;=5.15,A5&lt;5.9,G5&gt;=0.086,F5&lt;2.5,H5&lt;13.641,D5&lt;1.75,D5&gt;=0.75),3.967,IF(AND(H5&lt;10.159,H5&gt;=8.759,D5&gt;=2.05,A5&gt;=6,A5&lt;7.1,B5&lt;3.5,D5&gt;=1.75,D5&gt;=0.75),5.925,IF(AND(D5&lt;1.2,A5&lt;5.75,A5&gt;=5.15,A5&lt;5.9,G5&gt;=0.086,F5&lt;2.5,H5&lt;13.641,D5&lt;1.75,D5&gt;=0.75),3.667,IF(AND(D5&lt;2.25,H5&gt;=10.159,H5&gt;=8.759,D5&gt;=2.05,A5&gt;=6,A5&lt;7.1,B5&lt;3.5,D5&gt;=1.75,D5&gt;=0.75),5.66,IF(AND(D5&gt;=2.25,H5&gt;=10.159,H5&gt;=8.759,D5&gt;=2.05,A5&gt;=6,A5&lt;7.1,B5&lt;3.5,D5&gt;=1.75,D5&gt;=0.75),5.34,IF(AND(D5&lt;1.35,D5&gt;=1.2,A5&lt;5.75,A5&gt;=5.15,A5&lt;5.9,G5&gt;=0.086,F5&lt;2.5,H5&lt;13.641,D5&lt;1.75,D5&gt;=0.75),4.025,IF(AND(D5&gt;=1.35,D5&gt;=1.2,A5&lt;5.75,A5&gt;=5.15,A5&lt;5.9,G5&gt;=0.086,F5&lt;2.5,H5&lt;13.641,D5&lt;1.75,D5&gt;=0.75),3.9,"shouldnthappen"))))))))))))))))))))))))))))))))))</f>
        <v>1.333</v>
      </c>
      <c r="AH5" s="1" t="n">
        <f aca="false">IF(AND(F5&lt;1.5,H5&lt;6.799,A5&lt;5.45),1.7,IF(AND(F5&gt;=1.5,H5&lt;6.799,A5&lt;5.45),4.1,IF(AND(D5&gt;=0.8,H5&gt;=6.799,A5&lt;5.45),3.9,IF(AND(H5&lt;7.564,F5&lt;2.5,A5&gt;=5.45),3.925,IF(AND(H5&gt;=16.284,F5&gt;=2.5,A5&gt;=5.45),6.5,IF(AND(A5&lt;4.35,D5&lt;0.8,H5&gt;=6.799,A5&lt;5.45),1.1,IF(AND(B5&lt;2.8,D5&lt;1.35,H5&gt;=7.564,F5&lt;2.5,A5&gt;=5.45),4.1,IF(AND(B5&gt;=2.8,D5&lt;1.35,H5&gt;=7.564,F5&lt;2.5,A5&gt;=5.45),4.267,IF(AND(B5&lt;2.75,D5&gt;=1.35,H5&gt;=7.564,F5&lt;2.5,A5&gt;=5.45),5,IF(AND(G5&gt;=0.078,G5&lt;0.26,H5&lt;16.284,F5&gt;=2.5,A5&gt;=5.45),6.06,IF(AND(G5&gt;=0.805,G5&gt;=0.26,H5&lt;16.284,F5&gt;=2.5,A5&gt;=5.45),5.02,IF(AND(H5&gt;=10.109,B5&gt;=3.45,A5&gt;=4.35,D5&lt;0.8,H5&gt;=6.799,A5&lt;5.45),1.55,IF(AND(D5&lt;2.25,G5&lt;0.078,G5&lt;0.26,H5&lt;16.284,F5&gt;=2.5,A5&gt;=5.45),5.6,IF(AND(D5&gt;=2.25,G5&lt;0.078,G5&lt;0.26,H5&lt;16.284,F5&gt;=2.5,A5&gt;=5.45),5.7,IF(AND(A5&lt;6.15,G5&lt;0.805,G5&gt;=0.26,H5&lt;16.284,F5&gt;=2.5,A5&gt;=5.45),4.967,IF(AND(A5&lt;4.65,H5&lt;12.227,B5&lt;3.45,A5&gt;=4.35,D5&lt;0.8,H5&gt;=6.799,A5&lt;5.45),1.333,IF(AND(A5&lt;4.85,H5&gt;=12.227,B5&lt;3.45,A5&gt;=4.35,D5&lt;0.8,H5&gt;=6.799,A5&lt;5.45),1.42,IF(AND(A5&gt;=4.85,H5&gt;=12.227,B5&lt;3.45,A5&gt;=4.35,D5&lt;0.8,H5&gt;=6.799,A5&lt;5.45),1.533,IF(AND(A5&lt;5.05,H5&lt;10.109,B5&gt;=3.45,A5&gt;=4.35,D5&lt;0.8,H5&gt;=6.799,A5&lt;5.45),1.4,IF(AND(A5&gt;=5.05,H5&lt;10.109,B5&gt;=3.45,A5&gt;=4.35,D5&lt;0.8,H5&gt;=6.799,A5&lt;5.45),1.5,IF(AND(G5&lt;0.14,H5&lt;13.531,B5&gt;=2.75,D5&gt;=1.35,H5&gt;=7.564,F5&lt;2.5,A5&gt;=5.45),4.7,IF(AND(G5&lt;0.187,H5&gt;=13.531,B5&gt;=2.75,D5&gt;=1.35,H5&gt;=7.564,F5&lt;2.5,A5&gt;=5.45),5,IF(AND(G5&gt;=0.187,H5&gt;=13.531,B5&gt;=2.75,D5&gt;=1.35,H5&gt;=7.564,F5&lt;2.5,A5&gt;=5.45),4.66,IF(AND(A5&lt;6.35,A5&gt;=6.15,G5&lt;0.805,G5&gt;=0.26,H5&lt;16.284,F5&gt;=2.5,A5&gt;=5.45),6,IF(AND(D5&lt;0.15,A5&gt;=4.65,H5&lt;12.227,B5&lt;3.45,A5&gt;=4.35,D5&lt;0.8,H5&gt;=6.799,A5&lt;5.45),1.5,IF(AND(H5&lt;10.723,G5&gt;=0.14,H5&lt;13.531,B5&gt;=2.75,D5&gt;=1.35,H5&gt;=7.564,F5&lt;2.5,A5&gt;=5.45),4.6,IF(AND(H5&gt;=10.723,G5&gt;=0.14,H5&lt;13.531,B5&gt;=2.75,D5&gt;=1.35,H5&gt;=7.564,F5&lt;2.5,A5&gt;=5.45),4.46,IF(AND(G5&lt;0.364,A5&gt;=6.35,A5&gt;=6.15,G5&lt;0.805,G5&gt;=0.26,H5&lt;16.284,F5&gt;=2.5,A5&gt;=5.45),5.28,IF(AND(A5&lt;5.1,D5&gt;=0.15,A5&gt;=4.65,H5&lt;12.227,B5&lt;3.45,A5&gt;=4.35,D5&lt;0.8,H5&gt;=6.799,A5&lt;5.45),1.36,IF(AND(A5&gt;=5.1,D5&gt;=0.15,A5&gt;=4.65,H5&lt;12.227,B5&lt;3.45,A5&gt;=4.35,D5&lt;0.8,H5&gt;=6.799,A5&lt;5.45),1.4,IF(AND(G5&gt;=0.6,G5&gt;=0.364,A5&gt;=6.35,A5&gt;=6.15,G5&lt;0.805,G5&gt;=0.26,H5&lt;16.284,F5&gt;=2.5,A5&gt;=5.45),5.1,IF(AND(A5&gt;=6.95,G5&lt;0.6,G5&gt;=0.364,A5&gt;=6.35,A5&gt;=6.15,G5&lt;0.805,G5&gt;=0.26,H5&lt;16.284,F5&gt;=2.5,A5&gt;=5.45),5.8,IF(AND(B5&lt;3.2,A5&lt;6.95,G5&lt;0.6,G5&gt;=0.364,A5&gt;=6.35,A5&gt;=6.15,G5&lt;0.805,G5&gt;=0.26,H5&lt;16.284,F5&gt;=2.5,A5&gt;=5.45),5.6,IF(AND(B5&gt;=3.2,A5&lt;6.95,G5&lt;0.6,G5&gt;=0.364,A5&gt;=6.35,A5&gt;=6.15,G5&lt;0.805,G5&gt;=0.26,H5&lt;16.284,F5&gt;=2.5,A5&gt;=5.45),5.7,"shouldnthappen"))))))))))))))))))))))))))))))))))</f>
        <v>1.42</v>
      </c>
      <c r="AI5" s="1" t="n">
        <f aca="false">IF(AND(B5&gt;=3.55,A5&lt;5.05,F5&lt;1.5),1,IF(AND(H5&gt;=13.436,A5&gt;=5.05,F5&lt;1.5),1.633,IF(AND(A5&lt;4.35,B5&lt;3.55,A5&lt;5.05,F5&lt;1.5),1.1,IF(AND(A5&lt;5.15,H5&lt;13.436,A5&gt;=5.05,F5&lt;1.5),1.6,IF(AND(G5&lt;0.837,D5&lt;1.2,B5&lt;2.65,F5&gt;=1.5),3.7,IF(AND(G5&gt;=0.837,D5&lt;1.2,B5&lt;2.65,F5&gt;=1.5),3,IF(AND(D5&lt;1.4,D5&gt;=1.2,B5&lt;2.65,F5&gt;=1.5),4.133,IF(AND(D5&gt;=1.4,D5&gt;=1.2,B5&lt;2.65,F5&gt;=1.5),4.633,IF(AND(G5&lt;0.302,A5&gt;=4.35,B5&lt;3.55,A5&lt;5.05,F5&lt;1.5),1.34,IF(AND(D5&gt;=0.3,A5&gt;=5.15,H5&lt;13.436,A5&gt;=5.05,F5&lt;1.5),1.5,IF(AND(G5&lt;0.233,G5&lt;0.265,D5&lt;1.55,B5&gt;=2.65,F5&gt;=1.5),4.56,IF(AND(G5&gt;=0.233,G5&lt;0.265,D5&lt;1.55,B5&gt;=2.65,F5&gt;=1.5),5.1,IF(AND(G5&lt;0.395,G5&gt;=0.265,D5&lt;1.55,B5&gt;=2.65,F5&gt;=1.5),4.025,IF(AND(H5&lt;13.935,A5&gt;=7.05,D5&gt;=1.55,B5&gt;=2.65,F5&gt;=1.5),6.12,IF(AND(H5&gt;=13.935,A5&gt;=7.05,D5&gt;=1.55,B5&gt;=2.65,F5&gt;=1.5),6.64,IF(AND(G5&gt;=0.858,G5&gt;=0.302,A5&gt;=4.35,B5&lt;3.55,A5&lt;5.05,F5&lt;1.5),1.3,IF(AND(H5&lt;6.543,D5&lt;0.3,A5&gt;=5.15,H5&lt;13.436,A5&gt;=5.05,F5&lt;1.5),1.4,IF(AND(H5&gt;=6.543,D5&lt;0.3,A5&gt;=5.15,H5&lt;13.436,A5&gt;=5.05,F5&lt;1.5),1.48,IF(AND(A5&lt;6.3,G5&gt;=0.395,G5&gt;=0.265,D5&lt;1.55,B5&gt;=2.65,F5&gt;=1.5),4.14,IF(AND(A5&gt;=6.3,G5&gt;=0.395,G5&gt;=0.265,D5&lt;1.55,B5&gt;=2.65,F5&gt;=1.5),4.767,IF(AND(G5&gt;=0.669,B5&lt;3.15,A5&lt;7.05,D5&gt;=1.55,B5&gt;=2.65,F5&gt;=1.5),5,IF(AND(H5&lt;9.459,G5&lt;0.858,G5&gt;=0.302,A5&gt;=4.35,B5&lt;3.55,A5&lt;5.05,F5&lt;1.5),1.4,IF(AND(H5&gt;=9.459,G5&lt;0.858,G5&gt;=0.302,A5&gt;=4.35,B5&lt;3.55,A5&lt;5.05,F5&lt;1.5),1.6,IF(AND(G5&gt;=0.433,G5&lt;0.669,B5&lt;3.15,A5&lt;7.05,D5&gt;=1.55,B5&gt;=2.65,F5&gt;=1.5),5.68,IF(AND(G5&lt;0.481,H5&lt;10.257,B5&gt;=3.15,A5&lt;7.05,D5&gt;=1.55,B5&gt;=2.65,F5&gt;=1.5),5.7,IF(AND(G5&gt;=0.481,H5&lt;10.257,B5&gt;=3.15,A5&lt;7.05,D5&gt;=1.55,B5&gt;=2.65,F5&gt;=1.5),5.9,IF(AND(D5&lt;2.15,H5&gt;=10.257,B5&gt;=3.15,A5&lt;7.05,D5&gt;=1.55,B5&gt;=2.65,F5&gt;=1.5),5.1,IF(AND(D5&gt;=2.15,H5&gt;=10.257,B5&gt;=3.15,A5&lt;7.05,D5&gt;=1.55,B5&gt;=2.65,F5&gt;=1.5),5.42,IF(AND(G5&lt;0.098,G5&lt;0.433,G5&lt;0.669,B5&lt;3.15,A5&lt;7.05,D5&gt;=1.55,B5&gt;=2.65,F5&gt;=1.5),5.567,IF(AND(D5&lt;1.8,G5&gt;=0.098,G5&lt;0.433,G5&lt;0.669,B5&lt;3.15,A5&lt;7.05,D5&gt;=1.55,B5&gt;=2.65,F5&gt;=1.5),5.033,IF(AND(G5&gt;=0.312,D5&gt;=1.8,G5&gt;=0.098,G5&lt;0.433,G5&lt;0.669,B5&lt;3.15,A5&lt;7.05,D5&gt;=1.55,B5&gt;=2.65,F5&gt;=1.5),5.4,IF(AND(H5&lt;9.002,G5&lt;0.312,D5&gt;=1.8,G5&gt;=0.098,G5&lt;0.433,G5&lt;0.669,B5&lt;3.15,A5&lt;7.05,D5&gt;=1.55,B5&gt;=2.65,F5&gt;=1.5),5.1,IF(AND(H5&gt;=9.002,G5&lt;0.312,D5&gt;=1.8,G5&gt;=0.098,G5&lt;0.433,G5&lt;0.669,B5&lt;3.15,A5&lt;7.05,D5&gt;=1.55,B5&gt;=2.65,F5&gt;=1.5),5.26,"shouldnthappen")))))))))))))))))))))))))))))))))</f>
        <v>1.34</v>
      </c>
      <c r="AJ5" s="1" t="n">
        <f aca="false">IF(AND(A5&gt;=5.25,D5&gt;=0.35,D5&lt;0.8),1.433,IF(AND(F5&gt;=2.5,H5&lt;6.927,D5&gt;=0.8),5.1,IF(AND(H5&lt;5.85,B5&lt;3.65,D5&lt;0.35,D5&lt;0.8),1,IF(AND(A5&lt;5.55,B5&gt;=3.65,D5&lt;0.35,D5&lt;0.8),1.5,IF(AND(A5&gt;=5.55,B5&gt;=3.65,D5&lt;0.35,D5&lt;0.8),1.7,IF(AND(H5&lt;7.949,A5&lt;5.25,D5&gt;=0.35,D5&lt;0.8),1.9,IF(AND(H5&gt;=7.949,A5&lt;5.25,D5&gt;=0.35,D5&lt;0.8),1.54,IF(AND(A5&lt;5.55,F5&lt;2.5,H5&lt;6.927,D5&gt;=0.8),3.98,IF(AND(A5&gt;=5.55,F5&lt;2.5,H5&lt;6.927,D5&gt;=0.8),4.1,IF(AND(A5&gt;=7.25,D5&gt;=1.55,H5&gt;=6.927,D5&gt;=0.8),6.65,IF(AND(A5&lt;5.75,D5&lt;1.2,D5&lt;1.55,H5&gt;=6.927,D5&gt;=0.8),3.62,IF(AND(A5&gt;=5.75,D5&lt;1.2,D5&lt;1.55,H5&gt;=6.927,D5&gt;=0.8),4.1,IF(AND(G5&lt;0.175,A5&lt;4.8,H5&gt;=5.85,B5&lt;3.65,D5&lt;0.35,D5&lt;0.8),1.5,IF(AND(G5&gt;=0.175,A5&lt;4.8,H5&gt;=5.85,B5&lt;3.65,D5&lt;0.35,D5&lt;0.8),1.3,IF(AND(A5&gt;=5.05,A5&gt;=4.8,H5&gt;=5.85,B5&lt;3.65,D5&lt;0.35,D5&lt;0.8),1.5,IF(AND(G5&gt;=0.735,A5&lt;6.25,D5&gt;=1.2,D5&lt;1.55,H5&gt;=6.927,D5&gt;=0.8),4,IF(AND(H5&lt;10.464,A5&lt;6.2,A5&lt;7.25,D5&gt;=1.55,H5&gt;=6.927,D5&gt;=0.8),5.1,IF(AND(H5&gt;=10.464,A5&lt;6.2,A5&lt;7.25,D5&gt;=1.55,H5&gt;=6.927,D5&gt;=0.8),4.9,IF(AND(G5&lt;0.418,A5&lt;5.05,A5&gt;=4.8,H5&gt;=5.85,B5&lt;3.65,D5&lt;0.35,D5&lt;0.8),1.48,IF(AND(G5&gt;=0.418,A5&lt;5.05,A5&gt;=4.8,H5&gt;=5.85,B5&lt;3.65,D5&lt;0.35,D5&lt;0.8),1.3,IF(AND(B5&lt;2.75,G5&lt;0.735,A5&lt;6.25,D5&gt;=1.2,D5&lt;1.55,H5&gt;=6.927,D5&gt;=0.8),4.35,IF(AND(H5&lt;15.422,D5&lt;1.45,A5&gt;=6.25,D5&gt;=1.2,D5&lt;1.55,H5&gt;=6.927,D5&gt;=0.8),4.375,IF(AND(H5&gt;=15.422,D5&lt;1.45,A5&gt;=6.25,D5&gt;=1.2,D5&lt;1.55,H5&gt;=6.927,D5&gt;=0.8),4.7,IF(AND(A5&lt;6.4,D5&gt;=1.45,A5&gt;=6.25,D5&gt;=1.2,D5&lt;1.55,H5&gt;=6.927,D5&gt;=0.8),5.1,IF(AND(G5&gt;=0.576,D5&lt;2.15,A5&gt;=6.2,A5&lt;7.25,D5&gt;=1.55,H5&gt;=6.927,D5&gt;=0.8),5.1,IF(AND(G5&lt;0.537,D5&gt;=2.15,A5&gt;=6.2,A5&lt;7.25,D5&gt;=1.55,H5&gt;=6.927,D5&gt;=0.8),5.533,IF(AND(G5&gt;=0.537,D5&gt;=2.15,A5&gt;=6.2,A5&lt;7.25,D5&gt;=1.55,H5&gt;=6.927,D5&gt;=0.8),5.9,IF(AND(D5&lt;1.45,B5&gt;=2.75,G5&lt;0.735,A5&lt;6.25,D5&gt;=1.2,D5&lt;1.55,H5&gt;=6.927,D5&gt;=0.8),4.6,IF(AND(D5&gt;=1.45,B5&gt;=2.75,G5&lt;0.735,A5&lt;6.25,D5&gt;=1.2,D5&lt;1.55,H5&gt;=6.927,D5&gt;=0.8),4.5,IF(AND(H5&lt;12.582,A5&gt;=6.4,D5&gt;=1.45,A5&gt;=6.25,D5&gt;=1.2,D5&lt;1.55,H5&gt;=6.927,D5&gt;=0.8),4.66,IF(AND(H5&gt;=12.582,A5&gt;=6.4,D5&gt;=1.45,A5&gt;=6.25,D5&gt;=1.2,D5&lt;1.55,H5&gt;=6.927,D5&gt;=0.8),4.9,IF(AND(B5&lt;2.75,G5&lt;0.576,D5&lt;2.15,A5&gt;=6.2,A5&lt;7.25,D5&gt;=1.55,H5&gt;=6.927,D5&gt;=0.8),5.3,IF(AND(G5&gt;=0.395,B5&gt;=2.75,G5&lt;0.576,D5&lt;2.15,A5&gt;=6.2,A5&lt;7.25,D5&gt;=1.55,H5&gt;=6.927,D5&gt;=0.8),5.6,IF(AND(D5&gt;=1.9,G5&lt;0.395,B5&gt;=2.75,G5&lt;0.576,D5&lt;2.15,A5&gt;=6.2,A5&lt;7.25,D5&gt;=1.55,H5&gt;=6.927,D5&gt;=0.8),5.333,IF(AND(B5&lt;2.95,D5&lt;1.9,G5&lt;0.395,B5&gt;=2.75,G5&lt;0.576,D5&lt;2.15,A5&gt;=6.2,A5&lt;7.25,D5&gt;=1.55,H5&gt;=6.927,D5&gt;=0.8),5.6,IF(AND(B5&gt;=2.95,D5&lt;1.9,G5&lt;0.395,B5&gt;=2.75,G5&lt;0.576,D5&lt;2.15,A5&gt;=6.2,A5&lt;7.25,D5&gt;=1.55,H5&gt;=6.927,D5&gt;=0.8),5.5,"shouldnthappen"))))))))))))))))))))))))))))))))))))</f>
        <v>1.3</v>
      </c>
      <c r="AK5" s="1" t="n">
        <f aca="false">IF(AND(H5&lt;5.85,B5&lt;3.65,F5&lt;1.5),1,IF(AND(B5&gt;=3.95,B5&gt;=3.65,F5&lt;1.5),1.433,IF(AND(A5&lt;5.15,F5&lt;2.5,F5&gt;=1.5),3.075,IF(AND(D5&gt;=0.35,H5&gt;=5.85,B5&lt;3.65,F5&lt;1.5),1.5,IF(AND(G5&lt;0.168,B5&lt;3.95,B5&gt;=3.65,F5&lt;1.5),1.7,IF(AND(H5&lt;5.767,A5&lt;7.25,F5&gt;=2.5,F5&gt;=1.5),4.5,IF(AND(D5&lt;1.9,A5&gt;=7.25,F5&gt;=2.5,F5&gt;=1.5),6.3,IF(AND(D5&gt;=1.9,A5&gt;=7.25,F5&gt;=2.5,F5&gt;=1.5),6.575,IF(AND(B5&lt;3.75,G5&gt;=0.168,B5&lt;3.95,B5&gt;=3.65,F5&lt;1.5),1.5,IF(AND(B5&gt;=3.75,G5&gt;=0.168,B5&lt;3.95,B5&gt;=3.65,F5&lt;1.5),1.6,IF(AND(D5&gt;=1.35,A5&lt;6.15,A5&gt;=5.15,F5&lt;2.5,F5&gt;=1.5),4.42,IF(AND(D5&lt;1.4,A5&gt;=6.15,A5&gt;=5.15,F5&lt;2.5,F5&gt;=1.5),4.5,IF(AND(D5&gt;=1.4,A5&gt;=6.15,A5&gt;=5.15,F5&lt;2.5,F5&gt;=1.5),4.675,IF(AND(D5&lt;0.15,H5&lt;11.218,D5&lt;0.35,H5&gt;=5.85,B5&lt;3.65,F5&lt;1.5),1.5,IF(AND(D5&lt;0.15,H5&gt;=11.218,D5&lt;0.35,H5&gt;=5.85,B5&lt;3.65,F5&lt;1.5),1.1,IF(AND(B5&lt;2.7,D5&lt;1.35,A5&lt;6.15,A5&gt;=5.15,F5&lt;2.5,F5&gt;=1.5),3.82,IF(AND(A5&lt;6.15,G5&gt;=0.755,H5&gt;=5.767,A5&lt;7.25,F5&gt;=2.5,F5&gt;=1.5),4.98,IF(AND(A5&gt;=6.15,G5&gt;=0.755,H5&gt;=5.767,A5&lt;7.25,F5&gt;=2.5,F5&gt;=1.5),5.3,IF(AND(B5&lt;3.4,D5&gt;=0.15,H5&lt;11.218,D5&lt;0.35,H5&gt;=5.85,B5&lt;3.65,F5&lt;1.5),1.4,IF(AND(B5&gt;=3.4,D5&gt;=0.15,H5&lt;11.218,D5&lt;0.35,H5&gt;=5.85,B5&lt;3.65,F5&lt;1.5),1.3,IF(AND(H5&lt;11.731,D5&gt;=0.15,H5&gt;=11.218,D5&lt;0.35,H5&gt;=5.85,B5&lt;3.65,F5&lt;1.5),1.2,IF(AND(H5&lt;9.053,B5&gt;=2.7,D5&lt;1.35,A5&lt;6.15,A5&gt;=5.15,F5&lt;2.5,F5&gt;=1.5),3.85,IF(AND(D5&gt;=2.1,B5&lt;2.85,G5&lt;0.755,H5&gt;=5.767,A5&lt;7.25,F5&gt;=2.5,F5&gt;=1.5),5.6,IF(AND(D5&gt;=2.45,B5&gt;=2.85,G5&lt;0.755,H5&gt;=5.767,A5&lt;7.25,F5&gt;=2.5,F5&gt;=1.5),5.8,IF(AND(B5&gt;=3.45,H5&gt;=11.731,D5&gt;=0.15,H5&gt;=11.218,D5&lt;0.35,H5&gt;=5.85,B5&lt;3.65,F5&lt;1.5),1.3,IF(AND(A5&lt;5.9,H5&gt;=9.053,B5&gt;=2.7,D5&lt;1.35,A5&lt;6.15,A5&gt;=5.15,F5&lt;2.5,F5&gt;=1.5),4.3,IF(AND(A5&gt;=5.9,H5&gt;=9.053,B5&gt;=2.7,D5&lt;1.35,A5&lt;6.15,A5&gt;=5.15,F5&lt;2.5,F5&gt;=1.5),4,IF(AND(G5&gt;=0.519,D5&lt;2.1,B5&lt;2.85,G5&lt;0.755,H5&gt;=5.767,A5&lt;7.25,F5&gt;=2.5,F5&gt;=1.5),4.9,IF(AND(A5&gt;=7.05,D5&lt;2.45,B5&gt;=2.85,G5&lt;0.755,H5&gt;=5.767,A5&lt;7.25,F5&gt;=2.5,F5&gt;=1.5),5.8,IF(AND(H5&lt;14.396,B5&lt;3.45,H5&gt;=11.731,D5&gt;=0.15,H5&gt;=11.218,D5&lt;0.35,H5&gt;=5.85,B5&lt;3.65,F5&lt;1.5),1.44,IF(AND(H5&gt;=14.396,B5&lt;3.45,H5&gt;=11.731,D5&gt;=0.15,H5&gt;=11.218,D5&lt;0.35,H5&gt;=5.85,B5&lt;3.65,F5&lt;1.5),1.3,IF(AND(G5&lt;0.282,G5&lt;0.519,D5&lt;2.1,B5&lt;2.85,G5&lt;0.755,H5&gt;=5.767,A5&lt;7.25,F5&gt;=2.5,F5&gt;=1.5),5.1,IF(AND(G5&gt;=0.282,G5&lt;0.519,D5&lt;2.1,B5&lt;2.85,G5&lt;0.755,H5&gt;=5.767,A5&lt;7.25,F5&gt;=2.5,F5&gt;=1.5),5.3,IF(AND(A5&lt;6.4,D5&lt;1.9,A5&lt;7.05,D5&lt;2.45,B5&gt;=2.85,G5&lt;0.755,H5&gt;=5.767,A5&lt;7.25,F5&gt;=2.5,F5&gt;=1.5),5.6,IF(AND(A5&gt;=6.4,D5&lt;1.9,A5&lt;7.05,D5&lt;2.45,B5&gt;=2.85,G5&lt;0.755,H5&gt;=5.767,A5&lt;7.25,F5&gt;=2.5,F5&gt;=1.5),5.5,IF(AND(H5&lt;8.884,D5&gt;=1.9,A5&lt;7.05,D5&lt;2.45,B5&gt;=2.85,G5&lt;0.755,H5&gt;=5.767,A5&lt;7.25,F5&gt;=2.5,F5&gt;=1.5),5.3,IF(AND(H5&gt;=8.884,D5&gt;=1.9,A5&lt;7.05,D5&lt;2.45,B5&gt;=2.85,G5&lt;0.755,H5&gt;=5.767,A5&lt;7.25,F5&gt;=2.5,F5&gt;=1.5),5.52,"shouldnthappen")))))))))))))))))))))))))))))))))))))</f>
        <v>1.3</v>
      </c>
      <c r="AL5" s="1" t="n">
        <f aca="false">IF(AND(H5&lt;5.85,A5&lt;5.05,D5&lt;0.8),1,IF(AND(B5&lt;3.35,A5&gt;=5.05,D5&lt;0.8),1.7,IF(AND(D5&gt;=2.45,F5&gt;=2.5,D5&gt;=0.8),6.05,IF(AND(H5&gt;=11.218,H5&gt;=5.85,A5&lt;5.05,D5&lt;0.8),1.28,IF(AND(G5&gt;=0.948,B5&gt;=3.35,A5&gt;=5.05,D5&lt;0.8),1.7,IF(AND(G5&gt;=0.423,H5&lt;11.218,H5&gt;=5.85,A5&lt;5.05,D5&lt;0.8),1.3,IF(AND(B5&lt;3.6,G5&lt;0.948,B5&gt;=3.35,A5&gt;=5.05,D5&lt;0.8),1.4,IF(AND(H5&lt;10.258,D5&lt;1.15,A5&lt;5.9,F5&lt;2.5,D5&gt;=0.8),3.36,IF(AND(H5&gt;=10.258,D5&lt;1.15,A5&lt;5.9,F5&lt;2.5,D5&gt;=0.8),3.9,IF(AND(A5&lt;5.3,D5&gt;=1.15,A5&lt;5.9,F5&lt;2.5,D5&gt;=0.8),3.9,IF(AND(D5&lt;1.55,B5&lt;2.75,A5&gt;=5.9,F5&lt;2.5,D5&gt;=0.8),4.64,IF(AND(D5&gt;=1.55,B5&lt;2.75,A5&gt;=5.9,F5&lt;2.5,D5&gt;=0.8),5.1,IF(AND(D5&gt;=1.6,B5&gt;=2.75,A5&gt;=5.9,F5&lt;2.5,D5&gt;=0.8),5,IF(AND(H5&lt;5.767,H5&lt;8.598,D5&lt;2.45,F5&gt;=2.5,D5&gt;=0.8),4.5,IF(AND(A5&lt;6.25,H5&gt;=8.598,D5&lt;2.45,F5&gt;=2.5,D5&gt;=0.8),5.02,IF(AND(B5&lt;3.55,G5&lt;0.423,H5&lt;11.218,H5&gt;=5.85,A5&lt;5.05,D5&lt;0.8),1.525,IF(AND(B5&gt;=3.55,G5&lt;0.423,H5&lt;11.218,H5&gt;=5.85,A5&lt;5.05,D5&lt;0.8),1.4,IF(AND(H5&gt;=13.932,B5&gt;=3.6,G5&lt;0.948,B5&gt;=3.35,A5&gt;=5.05,D5&lt;0.8),1.65,IF(AND(G5&gt;=0.652,A5&gt;=5.3,D5&gt;=1.15,A5&lt;5.9,F5&lt;2.5,D5&gt;=0.8),3.8,IF(AND(D5&lt;1.35,D5&lt;1.6,B5&gt;=2.75,A5&gt;=5.9,F5&lt;2.5,D5&gt;=0.8),4.42,IF(AND(H5&lt;6.656,H5&gt;=5.767,H5&lt;8.598,D5&lt;2.45,F5&gt;=2.5,D5&gt;=0.8),5.033,IF(AND(H5&gt;=6.656,H5&gt;=5.767,H5&lt;8.598,D5&lt;2.45,F5&gt;=2.5,D5&gt;=0.8),5.1,IF(AND(G5&gt;=0.885,A5&gt;=6.25,H5&gt;=8.598,D5&lt;2.45,F5&gt;=2.5,D5&gt;=0.8),5.2,IF(AND(H5&lt;6.926,H5&lt;13.932,B5&gt;=3.6,G5&lt;0.948,B5&gt;=3.35,A5&gt;=5.05,D5&lt;0.8),1.433,IF(AND(H5&gt;=6.926,H5&lt;13.932,B5&gt;=3.6,G5&lt;0.948,B5&gt;=3.35,A5&gt;=5.05,D5&lt;0.8),1.5,IF(AND(A5&lt;5.65,G5&lt;0.652,A5&gt;=5.3,D5&gt;=1.15,A5&lt;5.9,F5&lt;2.5,D5&gt;=0.8),4.36,IF(AND(A5&gt;=5.65,G5&lt;0.652,A5&gt;=5.3,D5&gt;=1.15,A5&lt;5.9,F5&lt;2.5,D5&gt;=0.8),4.2,IF(AND(H5&gt;=13.561,D5&gt;=1.35,D5&lt;1.6,B5&gt;=2.75,A5&gt;=5.9,F5&lt;2.5,D5&gt;=0.8),4.767,IF(AND(H5&lt;9.091,G5&lt;0.885,A5&gt;=6.25,H5&gt;=8.598,D5&lt;2.45,F5&gt;=2.5,D5&gt;=0.8),6.3,IF(AND(H5&gt;=12.206,H5&lt;13.561,D5&gt;=1.35,D5&lt;1.6,B5&gt;=2.75,A5&gt;=5.9,F5&lt;2.5,D5&gt;=0.8),4.4,IF(AND(D5&gt;=2.25,H5&gt;=9.091,G5&lt;0.885,A5&gt;=6.25,H5&gt;=8.598,D5&lt;2.45,F5&gt;=2.5,D5&gt;=0.8),5.9,IF(AND(B5&lt;3.05,H5&lt;12.206,H5&lt;13.561,D5&gt;=1.35,D5&lt;1.6,B5&gt;=2.75,A5&gt;=5.9,F5&lt;2.5,D5&gt;=0.8),4.6,IF(AND(B5&gt;=3.05,H5&lt;12.206,H5&lt;13.561,D5&gt;=1.35,D5&lt;1.6,B5&gt;=2.75,A5&gt;=5.9,F5&lt;2.5,D5&gt;=0.8),4.7,IF(AND(G5&gt;=0.596,D5&lt;2.25,H5&gt;=9.091,G5&lt;0.885,A5&gt;=6.25,H5&gt;=8.598,D5&lt;2.45,F5&gt;=2.5,D5&gt;=0.8),5.1,IF(AND(G5&gt;=0.379,G5&lt;0.596,D5&lt;2.25,H5&gt;=9.091,G5&lt;0.885,A5&gt;=6.25,H5&gt;=8.598,D5&lt;2.45,F5&gt;=2.5,D5&gt;=0.8),5.767,IF(AND(D5&lt;2.15,G5&lt;0.379,G5&lt;0.596,D5&lt;2.25,H5&gt;=9.091,G5&lt;0.885,A5&gt;=6.25,H5&gt;=8.598,D5&lt;2.45,F5&gt;=2.5,D5&gt;=0.8),5.4,IF(AND(D5&gt;=2.15,G5&lt;0.379,G5&lt;0.596,D5&lt;2.25,H5&gt;=9.091,G5&lt;0.885,A5&gt;=6.25,H5&gt;=8.598,D5&lt;2.45,F5&gt;=2.5,D5&gt;=0.8),5.6,"shouldnthappen")))))))))))))))))))))))))))))))))))))</f>
        <v>1.28</v>
      </c>
      <c r="AM5" s="1" t="n">
        <f aca="false">IF(AND(H5&lt;5.245,D5&lt;0.8),1,IF(AND(A5&lt;4.5,H5&gt;=5.245,D5&lt;0.8),1.35,IF(AND(D5&gt;=0.5,A5&gt;=4.5,H5&gt;=5.245,D5&lt;0.8),1.6,IF(AND(H5&lt;7.25,B5&lt;2.6,A5&lt;6.15,D5&gt;=0.8),4.375,IF(AND(H5&gt;=7.25,B5&lt;2.6,A5&lt;6.15,D5&gt;=0.8),3.075,IF(AND(H5&lt;13.935,A5&gt;=7.05,A5&gt;=6.15,D5&gt;=0.8),6.067,IF(AND(H5&gt;=13.935,A5&gt;=7.05,A5&gt;=6.15,D5&gt;=0.8),6.525,IF(AND(G5&gt;=0.948,D5&lt;0.5,A5&gt;=4.5,H5&gt;=5.245,D5&lt;0.8),1.7,IF(AND(G5&lt;0.568,D5&gt;=1.55,B5&gt;=2.6,A5&lt;6.15,D5&gt;=0.8),5.1,IF(AND(G5&gt;=0.568,D5&gt;=1.55,B5&gt;=2.6,A5&lt;6.15,D5&gt;=0.8),5,IF(AND(A5&gt;=6.6,B5&gt;=3.15,A5&lt;7.05,A5&gt;=6.15,D5&gt;=0.8),5.78,IF(AND(G5&lt;0.165,G5&lt;0.273,D5&lt;1.55,B5&gt;=2.6,A5&lt;6.15,D5&gt;=0.8),4.1,IF(AND(G5&gt;=0.165,G5&lt;0.273,D5&lt;1.55,B5&gt;=2.6,A5&lt;6.15,D5&gt;=0.8),4.5,IF(AND(D5&lt;1.35,G5&gt;=0.273,D5&lt;1.55,B5&gt;=2.6,A5&lt;6.15,D5&gt;=0.8),4.08,IF(AND(D5&gt;=1.35,G5&gt;=0.273,D5&lt;1.55,B5&gt;=2.6,A5&lt;6.15,D5&gt;=0.8),4.4,IF(AND(D5&lt;1.45,F5&lt;2.5,B5&lt;3.15,A5&lt;7.05,A5&gt;=6.15,D5&gt;=0.8),4.38,IF(AND(D5&gt;=1.45,F5&lt;2.5,B5&lt;3.15,A5&lt;7.05,A5&gt;=6.15,D5&gt;=0.8),4.75,IF(AND(D5&gt;=2.25,F5&gt;=2.5,B5&lt;3.15,A5&lt;7.05,A5&gt;=6.15,D5&gt;=0.8),5.16,IF(AND(H5&lt;11.488,A5&lt;6.6,B5&gt;=3.15,A5&lt;7.05,A5&gt;=6.15,D5&gt;=0.8),6,IF(AND(H5&gt;=14.396,D5&lt;0.25,G5&lt;0.948,D5&lt;0.5,A5&gt;=4.5,H5&gt;=5.245,D5&lt;0.8),1.3,IF(AND(A5&gt;=5.55,D5&gt;=0.25,G5&lt;0.948,D5&lt;0.5,A5&gt;=4.5,H5&gt;=5.245,D5&lt;0.8),1.7,IF(AND(D5&lt;1.85,D5&lt;2.25,F5&gt;=2.5,B5&lt;3.15,A5&lt;7.05,A5&gt;=6.15,D5&gt;=0.8),5.6,IF(AND(G5&lt;0.669,H5&gt;=11.488,A5&lt;6.6,B5&gt;=3.15,A5&lt;7.05,A5&gt;=6.15,D5&gt;=0.8),4.7,IF(AND(G5&gt;=0.669,H5&gt;=11.488,A5&lt;6.6,B5&gt;=3.15,A5&lt;7.05,A5&gt;=6.15,D5&gt;=0.8),5.22,IF(AND(H5&lt;6.543,H5&lt;14.396,D5&lt;0.25,G5&lt;0.948,D5&lt;0.5,A5&gt;=4.5,H5&gt;=5.245,D5&lt;0.8),1.4,IF(AND(A5&lt;4.95,A5&lt;5.55,D5&gt;=0.25,G5&lt;0.948,D5&lt;0.5,A5&gt;=4.5,H5&gt;=5.245,D5&lt;0.8),1.4,IF(AND(A5&gt;=4.95,A5&lt;5.55,D5&gt;=0.25,G5&lt;0.948,D5&lt;0.5,A5&gt;=4.5,H5&gt;=5.245,D5&lt;0.8),1.48,IF(AND(H5&lt;10.667,D5&gt;=1.85,D5&lt;2.25,F5&gt;=2.5,B5&lt;3.15,A5&lt;7.05,A5&gt;=6.15,D5&gt;=0.8),5.25,IF(AND(H5&gt;=10.667,D5&gt;=1.85,D5&lt;2.25,F5&gt;=2.5,B5&lt;3.15,A5&lt;7.05,A5&gt;=6.15,D5&gt;=0.8),5.55,IF(AND(G5&lt;0.063,H5&gt;=6.543,H5&lt;14.396,D5&lt;0.25,G5&lt;0.948,D5&lt;0.5,A5&gt;=4.5,H5&gt;=5.245,D5&lt;0.8),1.4,IF(AND(H5&lt;9.212,G5&gt;=0.063,H5&gt;=6.543,H5&lt;14.396,D5&lt;0.25,G5&lt;0.948,D5&lt;0.5,A5&gt;=4.5,H5&gt;=5.245,D5&lt;0.8),1.475,IF(AND(H5&gt;=9.212,G5&gt;=0.063,H5&gt;=6.543,H5&lt;14.396,D5&lt;0.25,G5&lt;0.948,D5&lt;0.5,A5&gt;=4.5,H5&gt;=5.245,D5&lt;0.8),1.5,"shouldnthappen"))))))))))))))))))))))))))))))))</f>
        <v>1.3</v>
      </c>
      <c r="AN5" s="1" t="n">
        <f aca="false">IF(AND(D5&lt;0.7,A5&gt;=5.55),1.633,IF(AND(G5&lt;0.38,B5&lt;2.8,A5&lt;5.55),4.3,IF(AND(G5&gt;=0.38,B5&lt;2.8,A5&lt;5.55),3.325,IF(AND(D5&gt;=0.35,B5&gt;=2.8,A5&lt;5.55),1.6,IF(AND(B5&gt;=3.4,A5&lt;4.8,D5&lt;0.35,B5&gt;=2.8,A5&lt;5.55),1,IF(AND(H5&gt;=11.789,A5&lt;5.9,D5&lt;1.55,D5&gt;=0.7,A5&gt;=5.55),4.325,IF(AND(F5&gt;=2.5,A5&gt;=5.9,D5&lt;1.55,D5&gt;=0.7,A5&gt;=5.55),5.05,IF(AND(D5&lt;1.9,A5&gt;=7.25,D5&gt;=1.55,D5&gt;=0.7,A5&gt;=5.55),6.3,IF(AND(D5&gt;=1.9,A5&gt;=7.25,D5&gt;=1.55,D5&gt;=0.7,A5&gt;=5.55),6.4,IF(AND(A5&lt;4.35,B5&lt;3.4,A5&lt;4.8,D5&lt;0.35,B5&gt;=2.8,A5&lt;5.55),1.1,IF(AND(G5&gt;=0.934,B5&lt;3.45,A5&gt;=4.8,D5&lt;0.35,B5&gt;=2.8,A5&lt;5.55),1.7,IF(AND(H5&gt;=14.877,B5&gt;=3.45,A5&gt;=4.8,D5&lt;0.35,B5&gt;=2.8,A5&lt;5.55),1.3,IF(AND(B5&lt;2.6,H5&lt;11.789,A5&lt;5.9,D5&lt;1.55,D5&gt;=0.7,A5&gt;=5.55),3.9,IF(AND(B5&gt;=2.6,H5&lt;11.789,A5&lt;5.9,D5&lt;1.55,D5&gt;=0.7,A5&gt;=5.55),4.26,IF(AND(A5&lt;6.6,F5&lt;2.5,A5&gt;=5.9,D5&lt;1.55,D5&gt;=0.7,A5&gt;=5.55),4.625,IF(AND(A5&gt;=6.6,F5&lt;2.5,A5&gt;=5.9,D5&lt;1.55,D5&gt;=0.7,A5&gt;=5.55),4.475,IF(AND(B5&lt;2.6,D5&lt;2.05,A5&lt;7.25,D5&gt;=1.55,D5&gt;=0.7,A5&gt;=5.55),5.8,IF(AND(G5&gt;=0.743,D5&gt;=2.05,A5&lt;7.25,D5&gt;=1.55,D5&gt;=0.7,A5&gt;=5.55),5.1,IF(AND(G5&lt;0.422,A5&gt;=4.35,B5&lt;3.4,A5&lt;4.8,D5&lt;0.35,B5&gt;=2.8,A5&lt;5.55),1.367,IF(AND(G5&gt;=0.422,A5&gt;=4.35,B5&lt;3.4,A5&lt;4.8,D5&lt;0.35,B5&gt;=2.8,A5&lt;5.55),1.3,IF(AND(A5&lt;5.05,G5&lt;0.934,B5&lt;3.45,A5&gt;=4.8,D5&lt;0.35,B5&gt;=2.8,A5&lt;5.55),1.525,IF(AND(A5&gt;=5.05,G5&lt;0.934,B5&lt;3.45,A5&gt;=4.8,D5&lt;0.35,B5&gt;=2.8,A5&lt;5.55),1.5,IF(AND(G5&gt;=0.585,H5&lt;14.877,B5&gt;=3.45,A5&gt;=4.8,D5&lt;0.35,B5&gt;=2.8,A5&lt;5.55),1.54,IF(AND(G5&gt;=0.537,G5&lt;0.743,D5&gt;=2.05,A5&lt;7.25,D5&gt;=1.55,D5&gt;=0.7,A5&gt;=5.55),5.833,IF(AND(D5&gt;=0.25,G5&lt;0.585,H5&lt;14.877,B5&gt;=3.45,A5&gt;=4.8,D5&lt;0.35,B5&gt;=2.8,A5&lt;5.55),1.367,IF(AND(D5&lt;1.75,H5&lt;13.795,B5&gt;=2.6,D5&lt;2.05,A5&lt;7.25,D5&gt;=1.55,D5&gt;=0.7,A5&gt;=5.55),5.45,IF(AND(B5&lt;2.85,H5&gt;=13.795,B5&gt;=2.6,D5&lt;2.05,A5&lt;7.25,D5&gt;=1.55,D5&gt;=0.7,A5&gt;=5.55),5.1,IF(AND(B5&gt;=2.85,H5&gt;=13.795,B5&gt;=2.6,D5&lt;2.05,A5&lt;7.25,D5&gt;=1.55,D5&gt;=0.7,A5&gt;=5.55),4.82,IF(AND(G5&lt;0.353,G5&lt;0.537,G5&lt;0.743,D5&gt;=2.05,A5&lt;7.25,D5&gt;=1.55,D5&gt;=0.7,A5&gt;=5.55),5.425,IF(AND(G5&gt;=0.353,G5&lt;0.537,G5&lt;0.743,D5&gt;=2.05,A5&lt;7.25,D5&gt;=1.55,D5&gt;=0.7,A5&gt;=5.55),5.62,IF(AND(G5&lt;0.311,D5&lt;0.25,G5&lt;0.585,H5&lt;14.877,B5&gt;=3.45,A5&gt;=4.8,D5&lt;0.35,B5&gt;=2.8,A5&lt;5.55),1.5,IF(AND(G5&gt;=0.311,D5&lt;0.25,G5&lt;0.585,H5&lt;14.877,B5&gt;=3.45,A5&gt;=4.8,D5&lt;0.35,B5&gt;=2.8,A5&lt;5.55),1.4,IF(AND(B5&gt;=3.1,D5&gt;=1.75,H5&lt;13.795,B5&gt;=2.6,D5&lt;2.05,A5&lt;7.25,D5&gt;=1.55,D5&gt;=0.7,A5&gt;=5.55),5.1,IF(AND(B5&lt;2.85,B5&lt;3.1,D5&gt;=1.75,H5&lt;13.795,B5&gt;=2.6,D5&lt;2.05,A5&lt;7.25,D5&gt;=1.55,D5&gt;=0.7,A5&gt;=5.55),5.2,IF(AND(B5&gt;=2.85,B5&lt;3.1,D5&gt;=1.75,H5&lt;13.795,B5&gt;=2.6,D5&lt;2.05,A5&lt;7.25,D5&gt;=1.55,D5&gt;=0.7,A5&gt;=5.55),5.2,"shouldnthappen")))))))))))))))))))))))))))))))))))</f>
        <v>1.367</v>
      </c>
      <c r="AO5" s="1" t="n">
        <f aca="false">IF(AND(H5&gt;=14.529,G5&lt;0.633,D5&lt;0.8),1.3,IF(AND(A5&lt;5.05,G5&gt;=0.633,D5&lt;0.8),1.35,IF(AND(H5&gt;=14.379,H5&lt;14.529,G5&lt;0.633,D5&lt;0.8),1.7,IF(AND(B5&lt;3.35,A5&gt;=5.05,G5&gt;=0.633,D5&lt;0.8),1.7,IF(AND(D5&gt;=1.45,A5&lt;5.95,F5&lt;2.5,D5&gt;=0.8),4.5,IF(AND(D5&lt;1.35,A5&gt;=5.95,F5&lt;2.5,D5&gt;=0.8),4,IF(AND(D5&lt;1.85,G5&gt;=0.845,F5&gt;=2.5,D5&gt;=0.8),4.8,IF(AND(B5&gt;=4.3,H5&lt;14.379,H5&lt;14.529,G5&lt;0.633,D5&lt;0.8),1.5,IF(AND(A5&lt;5.25,B5&gt;=3.35,A5&gt;=5.05,G5&gt;=0.633,D5&lt;0.8),1.55,IF(AND(A5&gt;=5.25,B5&gt;=3.35,A5&gt;=5.05,G5&gt;=0.633,D5&lt;0.8),1.633,IF(AND(A5&lt;5.05,D5&lt;1.45,A5&lt;5.95,F5&lt;2.5,D5&gt;=0.8),3.3,IF(AND(G5&lt;0.293,D5&gt;=1.35,A5&gt;=5.95,F5&lt;2.5,D5&gt;=0.8),5,IF(AND(A5&gt;=6.6,D5&lt;2.05,G5&lt;0.845,F5&gt;=2.5,D5&gt;=0.8),5.8,IF(AND(B5&lt;3.05,D5&gt;=2.05,G5&lt;0.845,F5&gt;=2.5,D5&gt;=0.8),6.15,IF(AND(B5&lt;2.9,D5&gt;=1.85,G5&gt;=0.845,F5&gt;=2.5,D5&gt;=0.8),5.1,IF(AND(B5&gt;=2.9,D5&gt;=1.85,G5&gt;=0.845,F5&gt;=2.5,D5&gt;=0.8),5.2,IF(AND(B5&gt;=3.8,B5&lt;4.3,H5&lt;14.379,H5&lt;14.529,G5&lt;0.633,D5&lt;0.8),1.333,IF(AND(A5&lt;6.25,G5&gt;=0.293,D5&gt;=1.35,A5&gt;=5.95,F5&lt;2.5,D5&gt;=0.8),4.6,IF(AND(H5&lt;10.351,A5&lt;6.6,D5&lt;2.05,G5&lt;0.845,F5&gt;=2.5,D5&gt;=0.8),5.4,IF(AND(G5&gt;=0.364,B5&gt;=3.05,D5&gt;=2.05,G5&lt;0.845,F5&gt;=2.5,D5&gt;=0.8),5.66,IF(AND(G5&gt;=0.447,B5&lt;3.8,B5&lt;4.3,H5&lt;14.379,H5&lt;14.529,G5&lt;0.633,D5&lt;0.8),1.3,IF(AND(H5&lt;6.247,A5&lt;5.65,A5&gt;=5.05,D5&lt;1.45,A5&lt;5.95,F5&lt;2.5,D5&gt;=0.8),4.033,IF(AND(D5&lt;1.25,A5&gt;=5.65,A5&gt;=5.05,D5&lt;1.45,A5&lt;5.95,F5&lt;2.5,D5&gt;=0.8),3.88,IF(AND(D5&gt;=1.25,A5&gt;=5.65,A5&gt;=5.05,D5&lt;1.45,A5&lt;5.95,F5&lt;2.5,D5&gt;=0.8),4.35,IF(AND(B5&lt;2.65,A5&gt;=6.25,G5&gt;=0.293,D5&gt;=1.35,A5&gt;=5.95,F5&lt;2.5,D5&gt;=0.8),4.9,IF(AND(B5&lt;2.75,H5&gt;=10.351,A5&lt;6.6,D5&lt;2.05,G5&lt;0.845,F5&gt;=2.5,D5&gt;=0.8),5.1,IF(AND(B5&gt;=2.75,H5&gt;=10.351,A5&lt;6.6,D5&lt;2.05,G5&lt;0.845,F5&gt;=2.5,D5&gt;=0.8),4.95,IF(AND(B5&lt;3.15,G5&lt;0.364,B5&gt;=3.05,D5&gt;=2.05,G5&lt;0.845,F5&gt;=2.5,D5&gt;=0.8),5.28,IF(AND(B5&gt;=3.15,G5&lt;0.364,B5&gt;=3.05,D5&gt;=2.05,G5&lt;0.845,F5&gt;=2.5,D5&gt;=0.8),5.5,IF(AND(H5&lt;9.212,G5&lt;0.447,B5&lt;3.8,B5&lt;4.3,H5&lt;14.379,H5&lt;14.529,G5&lt;0.633,D5&lt;0.8),1.4,IF(AND(G5&lt;0.356,H5&gt;=6.247,A5&lt;5.65,A5&gt;=5.05,D5&lt;1.45,A5&lt;5.95,F5&lt;2.5,D5&gt;=0.8),4.2,IF(AND(B5&lt;3,B5&gt;=2.65,A5&gt;=6.25,G5&gt;=0.293,D5&gt;=1.35,A5&gt;=5.95,F5&lt;2.5,D5&gt;=0.8),4.6,IF(AND(B5&gt;=3,B5&gt;=2.65,A5&gt;=6.25,G5&gt;=0.293,D5&gt;=1.35,A5&gt;=5.95,F5&lt;2.5,D5&gt;=0.8),4.7,IF(AND(A5&lt;5.05,H5&gt;=9.212,G5&lt;0.447,B5&lt;3.8,B5&lt;4.3,H5&lt;14.379,H5&lt;14.529,G5&lt;0.633,D5&lt;0.8),1.533,IF(AND(A5&gt;=5.05,H5&gt;=9.212,G5&lt;0.447,B5&lt;3.8,B5&lt;4.3,H5&lt;14.379,H5&lt;14.529,G5&lt;0.633,D5&lt;0.8),1.425,IF(AND(A5&lt;5.35,G5&gt;=0.356,H5&gt;=6.247,A5&lt;5.65,A5&gt;=5.05,D5&lt;1.45,A5&lt;5.95,F5&lt;2.5,D5&gt;=0.8),3.9,IF(AND(A5&gt;=5.35,G5&gt;=0.356,H5&gt;=6.247,A5&lt;5.65,A5&gt;=5.05,D5&lt;1.45,A5&lt;5.95,F5&lt;2.5,D5&gt;=0.8),3.72,"shouldnthappen")))))))))))))))))))))))))))))))))))))</f>
        <v>1.3</v>
      </c>
      <c r="AP5" s="1" t="n">
        <f aca="false">IF(AND(F5&gt;=1.5,A5&lt;5.55),3.84,IF(AND(G5&gt;=0.52,A5&lt;4.75,F5&lt;1.5,A5&lt;5.55),1.16,IF(AND(A5&lt;5.65,A5&lt;5.85,D5&lt;1.55,A5&gt;=5.55),4.2,IF(AND(A5&gt;=5.65,A5&lt;5.85,D5&lt;1.55,A5&gt;=5.55),3.167,IF(AND(G5&gt;=0.798,A5&gt;=5.85,D5&lt;1.55,A5&gt;=5.55),4,IF(AND(F5&lt;2.5,H5&lt;14.1,D5&gt;=1.55,A5&gt;=5.55),4.84,IF(AND(A5&lt;7.2,H5&gt;=14.1,D5&gt;=1.55,A5&gt;=5.55),5.633,IF(AND(A5&gt;=7.2,H5&gt;=14.1,D5&gt;=1.55,A5&gt;=5.55),6.6,IF(AND(G5&lt;0.161,G5&lt;0.52,A5&lt;4.75,F5&lt;1.5,A5&lt;5.55),1.5,IF(AND(D5&gt;=0.5,G5&lt;0.676,A5&gt;=4.75,F5&lt;1.5,A5&lt;5.55),1.6,IF(AND(H5&lt;11.016,G5&gt;=0.676,A5&gt;=4.75,F5&lt;1.5,A5&lt;5.55),1.75,IF(AND(G5&lt;0.209,G5&lt;0.798,A5&gt;=5.85,D5&lt;1.55,A5&gt;=5.55),4.5,IF(AND(G5&gt;=0.74,F5&gt;=2.5,H5&lt;14.1,D5&gt;=1.55,A5&gt;=5.55),6.225,IF(AND(B5&lt;2.95,G5&gt;=0.161,G5&lt;0.52,A5&lt;4.75,F5&lt;1.5,A5&lt;5.55),1.4,IF(AND(B5&gt;=2.95,G5&gt;=0.161,G5&lt;0.52,A5&lt;4.75,F5&lt;1.5,A5&lt;5.55),1.34,IF(AND(B5&lt;3.15,D5&lt;0.5,G5&lt;0.676,A5&gt;=4.75,F5&lt;1.5,A5&lt;5.55),1.52,IF(AND(D5&lt;0.25,H5&gt;=11.016,G5&gt;=0.676,A5&gt;=4.75,F5&lt;1.5,A5&lt;5.55),1.567,IF(AND(D5&gt;=0.25,H5&gt;=11.016,G5&gt;=0.676,A5&gt;=4.75,F5&lt;1.5,A5&lt;5.55),1.5,IF(AND(H5&lt;7.47,G5&gt;=0.209,G5&lt;0.798,A5&gt;=5.85,D5&lt;1.55,A5&gt;=5.55),5.05,IF(AND(B5&lt;2.85,G5&lt;0.74,F5&gt;=2.5,H5&lt;14.1,D5&gt;=1.55,A5&gt;=5.55),5.35,IF(AND(B5&lt;3.3,B5&gt;=3.15,D5&lt;0.5,G5&lt;0.676,A5&gt;=4.75,F5&lt;1.5,A5&lt;5.55),1.2,IF(AND(D5&lt;1.45,H5&gt;=7.47,G5&gt;=0.209,G5&lt;0.798,A5&gt;=5.85,D5&lt;1.55,A5&gt;=5.55),4.66,IF(AND(D5&gt;=1.45,H5&gt;=7.47,G5&gt;=0.209,G5&lt;0.798,A5&gt;=5.85,D5&lt;1.55,A5&gt;=5.55),4.64,IF(AND(A5&gt;=7.05,B5&gt;=2.85,G5&lt;0.74,F5&gt;=2.5,H5&lt;14.1,D5&gt;=1.55,A5&gt;=5.55),5.8,IF(AND(B5&gt;=3.25,A5&lt;7.05,B5&gt;=2.85,G5&lt;0.74,F5&gt;=2.5,H5&lt;14.1,D5&gt;=1.55,A5&gt;=5.55),5.7,IF(AND(H5&gt;=13.641,D5&lt;0.25,B5&gt;=3.3,B5&gt;=3.15,D5&lt;0.5,G5&lt;0.676,A5&gt;=4.75,F5&lt;1.5,A5&lt;5.55),1.3,IF(AND(D5&lt;0.35,D5&gt;=0.25,B5&gt;=3.3,B5&gt;=3.15,D5&lt;0.5,G5&lt;0.676,A5&gt;=4.75,F5&lt;1.5,A5&lt;5.55),1.367,IF(AND(D5&gt;=0.35,D5&gt;=0.25,B5&gt;=3.3,B5&gt;=3.15,D5&lt;0.5,G5&lt;0.676,A5&gt;=4.75,F5&lt;1.5,A5&lt;5.55),1.3,IF(AND(A5&lt;6.35,B5&lt;3.25,A5&lt;7.05,B5&gt;=2.85,G5&lt;0.74,F5&gt;=2.5,H5&lt;14.1,D5&gt;=1.55,A5&gt;=5.55),5.6,IF(AND(A5&gt;=6.35,B5&lt;3.25,A5&lt;7.05,B5&gt;=2.85,G5&lt;0.74,F5&gt;=2.5,H5&lt;14.1,D5&gt;=1.55,A5&gt;=5.55),5.325,IF(AND(A5&lt;5.1,H5&lt;13.641,D5&lt;0.25,B5&gt;=3.3,B5&gt;=3.15,D5&lt;0.5,G5&lt;0.676,A5&gt;=4.75,F5&lt;1.5,A5&lt;5.55),1.4,IF(AND(H5&gt;=11.031,A5&gt;=5.1,H5&lt;13.641,D5&lt;0.25,B5&gt;=3.3,B5&gt;=3.15,D5&lt;0.5,G5&lt;0.676,A5&gt;=4.75,F5&lt;1.5,A5&lt;5.55),1.4,IF(AND(A5&lt;5.45,H5&lt;11.031,A5&gt;=5.1,H5&lt;13.641,D5&lt;0.25,B5&gt;=3.3,B5&gt;=3.15,D5&lt;0.5,G5&lt;0.676,A5&gt;=4.75,F5&lt;1.5,A5&lt;5.55),1.5,IF(AND(A5&gt;=5.45,H5&lt;11.031,A5&gt;=5.1,H5&lt;13.641,D5&lt;0.25,B5&gt;=3.3,B5&gt;=3.15,D5&lt;0.5,G5&lt;0.676,A5&gt;=4.75,F5&lt;1.5,A5&lt;5.55),1.4,"shouldnthappen"))))))))))))))))))))))))))))))))))</f>
        <v>1.34</v>
      </c>
      <c r="AQ5" s="1" t="n">
        <f aca="false">IF(AND(H5&lt;6.926,D5&gt;=0.35,F5&lt;1.5),1.9,IF(AND(G5&gt;=0.869,D5&gt;=1.75,F5&gt;=1.5),5.15,IF(AND(A5&lt;4.35,A5&lt;5.05,D5&lt;0.35,F5&lt;1.5),1.1,IF(AND(H5&lt;6.089,A5&gt;=5.05,D5&lt;0.35,F5&lt;1.5),1.7,IF(AND(H5&gt;=13.089,H5&gt;=6.926,D5&gt;=0.35,F5&lt;1.5),1.3,IF(AND(G5&lt;0.695,D5&lt;1.15,D5&lt;1.75,F5&gt;=1.5),3.62,IF(AND(G5&gt;=0.695,D5&lt;1.15,D5&lt;1.75,F5&gt;=1.5),3,IF(AND(G5&gt;=0.585,H5&gt;=6.089,A5&gt;=5.05,D5&lt;0.35,F5&lt;1.5),1.5,IF(AND(H5&lt;9.582,H5&lt;13.089,H5&gt;=6.926,D5&gt;=0.35,F5&lt;1.5),1.5,IF(AND(H5&gt;=9.582,H5&lt;13.089,H5&gt;=6.926,D5&gt;=0.35,F5&lt;1.5),1.6,IF(AND(D5&lt;1.35,H5&lt;9.349,D5&gt;=1.15,D5&lt;1.75,F5&gt;=1.5),3.867,IF(AND(D5&lt;2.05,A5&lt;7.05,G5&lt;0.869,D5&gt;=1.75,F5&gt;=1.5),4.9,IF(AND(B5&gt;=3.3,A5&gt;=7.05,G5&lt;0.869,D5&gt;=1.75,F5&gt;=1.5),6.1,IF(AND(G5&lt;0.347,H5&lt;11.218,A5&gt;=4.35,A5&lt;5.05,D5&lt;0.35,F5&lt;1.5),1.4,IF(AND(G5&gt;=0.347,H5&lt;11.218,A5&gt;=4.35,A5&lt;5.05,D5&lt;0.35,F5&lt;1.5),1.5,IF(AND(G5&gt;=0.265,H5&gt;=11.218,A5&gt;=4.35,A5&lt;5.05,D5&lt;0.35,F5&lt;1.5),1.45,IF(AND(A5&gt;=5.4,G5&lt;0.585,H5&gt;=6.089,A5&gt;=5.05,D5&lt;0.35,F5&lt;1.5),1.35,IF(AND(B5&gt;=2.9,D5&gt;=1.35,H5&lt;9.349,D5&gt;=1.15,D5&lt;1.75,F5&gt;=1.5),4.6,IF(AND(D5&gt;=1.35,A5&lt;6.15,H5&gt;=9.349,D5&gt;=1.15,D5&lt;1.75,F5&gt;=1.5),4.54,IF(AND(H5&lt;10.927,A5&gt;=6.15,H5&gt;=9.349,D5&gt;=1.15,D5&lt;1.75,F5&gt;=1.5),4.3,IF(AND(G5&lt;0.512,D5&gt;=2.05,A5&lt;7.05,G5&lt;0.869,D5&gt;=1.75,F5&gt;=1.5),5.533,IF(AND(G5&gt;=0.512,D5&gt;=2.05,A5&lt;7.05,G5&lt;0.869,D5&gt;=1.75,F5&gt;=1.5),5.88,IF(AND(H5&lt;11.551,B5&lt;3.3,A5&gt;=7.05,G5&lt;0.869,D5&gt;=1.75,F5&gt;=1.5),6.3,IF(AND(G5&lt;0.227,G5&lt;0.265,H5&gt;=11.218,A5&gt;=4.35,A5&lt;5.05,D5&lt;0.35,F5&lt;1.5),1.4,IF(AND(G5&gt;=0.227,G5&lt;0.265,H5&gt;=11.218,A5&gt;=4.35,A5&lt;5.05,D5&lt;0.35,F5&lt;1.5),1.26,IF(AND(H5&lt;11.031,A5&lt;5.4,G5&lt;0.585,H5&gt;=6.089,A5&gt;=5.05,D5&lt;0.35,F5&lt;1.5),1.5,IF(AND(H5&gt;=11.031,A5&lt;5.4,G5&lt;0.585,H5&gt;=6.089,A5&gt;=5.05,D5&lt;0.35,F5&lt;1.5),1.4,IF(AND(A5&lt;5.45,B5&lt;2.9,D5&gt;=1.35,H5&lt;9.349,D5&gt;=1.15,D5&lt;1.75,F5&gt;=1.5),4.5,IF(AND(A5&lt;5.9,D5&lt;1.35,A5&lt;6.15,H5&gt;=9.349,D5&gt;=1.15,D5&lt;1.75,F5&gt;=1.5),4.2,IF(AND(A5&gt;=5.9,D5&lt;1.35,A5&lt;6.15,H5&gt;=9.349,D5&gt;=1.15,D5&lt;1.75,F5&gt;=1.5),4,IF(AND(A5&gt;=6.75,H5&gt;=10.927,A5&gt;=6.15,H5&gt;=9.349,D5&gt;=1.15,D5&lt;1.75,F5&gt;=1.5),4.767,IF(AND(B5&lt;2.9,H5&gt;=11.551,B5&lt;3.3,A5&gt;=7.05,G5&lt;0.869,D5&gt;=1.75,F5&gt;=1.5),6.7,IF(AND(B5&gt;=2.9,H5&gt;=11.551,B5&lt;3.3,A5&gt;=7.05,G5&lt;0.869,D5&gt;=1.75,F5&gt;=1.5),6.6,IF(AND(B5&lt;2.45,A5&gt;=5.45,B5&lt;2.9,D5&gt;=1.35,H5&lt;9.349,D5&gt;=1.15,D5&lt;1.75,F5&gt;=1.5),5,IF(AND(B5&gt;=2.45,A5&gt;=5.45,B5&lt;2.9,D5&gt;=1.35,H5&lt;9.349,D5&gt;=1.15,D5&lt;1.75,F5&gt;=1.5),5.1,IF(AND(H5&lt;11.166,A5&lt;6.75,H5&gt;=10.927,A5&gt;=6.15,H5&gt;=9.349,D5&gt;=1.15,D5&lt;1.75,F5&gt;=1.5),4.9,IF(AND(G5&lt;0.228,H5&gt;=11.166,A5&lt;6.75,H5&gt;=10.927,A5&gt;=6.15,H5&gt;=9.349,D5&gt;=1.15,D5&lt;1.75,F5&gt;=1.5),4.7,IF(AND(H5&lt;13.531,G5&gt;=0.228,H5&gt;=11.166,A5&lt;6.75,H5&gt;=10.927,A5&gt;=6.15,H5&gt;=9.349,D5&gt;=1.15,D5&lt;1.75,F5&gt;=1.5),4.4,IF(AND(H5&gt;=13.531,G5&gt;=0.228,H5&gt;=11.166,A5&lt;6.75,H5&gt;=10.927,A5&gt;=6.15,H5&gt;=9.349,D5&gt;=1.15,D5&lt;1.75,F5&gt;=1.5),4.6,"shouldnthappen")))))))))))))))))))))))))))))))))))))))</f>
        <v>1.26</v>
      </c>
      <c r="AR5" s="1" t="n">
        <f aca="false">IF(AND(G5&gt;=0.93,B5&lt;3.65,F5&lt;1.5),1.7,IF(AND(H5&lt;6.542,B5&gt;=3.65,F5&lt;1.5),1.767,IF(AND(A5&gt;=7.05,D5&gt;=1.55,F5&gt;=1.5),6.3,IF(AND(G5&lt;0.123,H5&gt;=6.542,B5&gt;=3.65,F5&lt;1.5),1.367,IF(AND(A5&lt;5.15,A5&lt;5.65,D5&lt;1.55,F5&gt;=1.5),3.15,IF(AND(A5&lt;4.8,G5&gt;=0.447,G5&lt;0.93,B5&lt;3.65,F5&lt;1.5),1.24,IF(AND(A5&gt;=4.8,G5&gt;=0.447,G5&lt;0.93,B5&lt;3.65,F5&lt;1.5),1.4,IF(AND(G5&lt;0.151,G5&gt;=0.123,H5&gt;=6.542,B5&gt;=3.65,F5&lt;1.5),1.7,IF(AND(G5&gt;=0.151,G5&gt;=0.123,H5&gt;=6.542,B5&gt;=3.65,F5&lt;1.5),1.5,IF(AND(D5&gt;=1.45,A5&gt;=5.15,A5&lt;5.65,D5&lt;1.55,F5&gt;=1.5),4.5,IF(AND(B5&lt;2.65,D5&gt;=1.35,A5&gt;=5.65,D5&lt;1.55,F5&gt;=1.5),4.9,IF(AND(G5&lt;0.527,F5&lt;2.5,A5&lt;7.05,D5&gt;=1.55,F5&gt;=1.5),5.075,IF(AND(G5&gt;=0.527,F5&lt;2.5,A5&lt;7.05,D5&gt;=1.55,F5&gt;=1.5),4.7,IF(AND(A5&lt;4.65,G5&lt;0.265,G5&lt;0.447,G5&lt;0.93,B5&lt;3.65,F5&lt;1.5),1.42,IF(AND(G5&lt;0.3,G5&gt;=0.265,G5&lt;0.447,G5&lt;0.93,B5&lt;3.65,F5&lt;1.5),1.6,IF(AND(G5&gt;=0.3,G5&gt;=0.265,G5&lt;0.447,G5&lt;0.93,B5&lt;3.65,F5&lt;1.5),1.4,IF(AND(G5&lt;0.356,D5&lt;1.45,A5&gt;=5.15,A5&lt;5.65,D5&lt;1.55,F5&gt;=1.5),4.125,IF(AND(D5&lt;1.1,A5&lt;6.2,D5&lt;1.35,A5&gt;=5.65,D5&lt;1.55,F5&gt;=1.5),4.1,IF(AND(D5&gt;=1.1,A5&lt;6.2,D5&lt;1.35,A5&gt;=5.65,D5&lt;1.55,F5&gt;=1.5),4.175,IF(AND(H5&gt;=13.433,A5&gt;=6.2,D5&lt;1.35,A5&gt;=5.65,D5&lt;1.55,F5&gt;=1.5),4.6,IF(AND(G5&lt;0.437,B5&gt;=2.65,D5&gt;=1.35,A5&gt;=5.65,D5&lt;1.55,F5&gt;=1.5),4.625,IF(AND(G5&gt;=0.437,B5&gt;=2.65,D5&gt;=1.35,A5&gt;=5.65,D5&lt;1.55,F5&gt;=1.5),4.75,IF(AND(B5&gt;=3.15,H5&lt;11.146,F5&gt;=2.5,A5&lt;7.05,D5&gt;=1.55,F5&gt;=1.5),5.667,IF(AND(B5&lt;2.65,H5&gt;=11.146,F5&gt;=2.5,A5&lt;7.05,D5&gt;=1.55,F5&gt;=1.5),5.8,IF(AND(B5&lt;3.3,A5&gt;=4.65,G5&lt;0.265,G5&lt;0.447,G5&lt;0.93,B5&lt;3.65,F5&lt;1.5),1.32,IF(AND(B5&gt;=3.3,A5&gt;=4.65,G5&lt;0.265,G5&lt;0.447,G5&lt;0.93,B5&lt;3.65,F5&lt;1.5),1.425,IF(AND(B5&lt;2.8,G5&gt;=0.356,D5&lt;1.45,A5&gt;=5.15,A5&lt;5.65,D5&lt;1.55,F5&gt;=1.5),3.86,IF(AND(B5&gt;=2.8,G5&gt;=0.356,D5&lt;1.45,A5&gt;=5.15,A5&lt;5.65,D5&lt;1.55,F5&gt;=1.5),3.6,IF(AND(B5&lt;2.6,H5&lt;13.433,A5&gt;=6.2,D5&lt;1.35,A5&gt;=5.65,D5&lt;1.55,F5&gt;=1.5),4.4,IF(AND(B5&gt;=2.6,H5&lt;13.433,A5&gt;=6.2,D5&lt;1.35,A5&gt;=5.65,D5&lt;1.55,F5&gt;=1.5),4.3,IF(AND(G5&lt;0.151,B5&lt;3.15,H5&lt;11.146,F5&gt;=2.5,A5&lt;7.05,D5&gt;=1.55,F5&gt;=1.5),5.5,IF(AND(H5&lt;15.52,B5&gt;=2.65,H5&gt;=11.146,F5&gt;=2.5,A5&lt;7.05,D5&gt;=1.55,F5&gt;=1.5),5.4,IF(AND(H5&gt;=15.52,B5&gt;=2.65,H5&gt;=11.146,F5&gt;=2.5,A5&lt;7.05,D5&gt;=1.55,F5&gt;=1.5),5.733,IF(AND(H5&lt;10.74,G5&gt;=0.151,B5&lt;3.15,H5&lt;11.146,F5&gt;=2.5,A5&lt;7.05,D5&gt;=1.55,F5&gt;=1.5),5.12,IF(AND(H5&gt;=10.74,G5&gt;=0.151,B5&lt;3.15,H5&lt;11.146,F5&gt;=2.5,A5&lt;7.05,D5&gt;=1.55,F5&gt;=1.5),4.9,"shouldnthappen")))))))))))))))))))))))))))))))))))</f>
        <v>1.32</v>
      </c>
      <c r="AS5" s="1" t="n">
        <f aca="false">IF(AND(F5&gt;=1.5,A5&lt;5.55),4.18,IF(AND(F5&gt;=2.5,B5&lt;2.75,A5&gt;=5.55),5.38,IF(AND(G5&gt;=0.587,B5&lt;3.75,F5&lt;1.5,A5&lt;5.55),1.48,IF(AND(H5&lt;6.51,B5&gt;=3.75,F5&lt;1.5,A5&lt;5.55),1.9,IF(AND(H5&gt;=6.51,B5&gt;=3.75,F5&lt;1.5,A5&lt;5.55),1.425,IF(AND(G5&gt;=0.868,F5&lt;2.5,B5&lt;2.75,A5&gt;=5.55),4.65,IF(AND(F5&lt;1.5,D5&lt;1.55,B5&gt;=2.75,A5&gt;=5.55),1.7,IF(AND(G5&gt;=0.857,D5&gt;=1.55,B5&gt;=2.75,A5&gt;=5.55),5.033,IF(AND(G5&gt;=0.518,G5&lt;0.587,B5&lt;3.75,F5&lt;1.5,A5&lt;5.55),1,IF(AND(D5&lt;1.05,G5&lt;0.868,F5&lt;2.5,B5&lt;2.75,A5&gt;=5.55),3.5,IF(AND(G5&lt;0.404,D5&gt;=1.05,G5&lt;0.868,F5&lt;2.5,B5&lt;2.75,A5&gt;=5.55),4.2,IF(AND(G5&gt;=0.404,D5&gt;=1.05,G5&lt;0.868,F5&lt;2.5,B5&lt;2.75,A5&gt;=5.55),3.94,IF(AND(F5&lt;2.5,B5&lt;2.95,F5&gt;=1.5,D5&lt;1.55,B5&gt;=2.75,A5&gt;=5.55),4.68,IF(AND(F5&gt;=2.5,B5&lt;2.95,F5&gt;=1.5,D5&lt;1.55,B5&gt;=2.75,A5&gt;=5.55),5.1,IF(AND(H5&lt;10.883,B5&gt;=2.95,F5&gt;=1.5,D5&lt;1.55,B5&gt;=2.75,A5&gt;=5.55),4.15,IF(AND(H5&gt;=10.883,B5&gt;=2.95,F5&gt;=1.5,D5&lt;1.55,B5&gt;=2.75,A5&gt;=5.55),4.5,IF(AND(H5&gt;=14.1,D5&lt;2.05,G5&lt;0.857,D5&gt;=1.55,B5&gt;=2.75,A5&gt;=5.55),6.6,IF(AND(G5&lt;0.063,B5&lt;3.15,G5&lt;0.518,G5&lt;0.587,B5&lt;3.75,F5&lt;1.5,A5&lt;5.55),1.4,IF(AND(G5&gt;=0.063,B5&lt;3.15,G5&lt;0.518,G5&lt;0.587,B5&lt;3.75,F5&lt;1.5,A5&lt;5.55),1.5,IF(AND(H5&gt;=10.563,B5&gt;=3.15,G5&lt;0.518,G5&lt;0.587,B5&lt;3.75,F5&lt;1.5,A5&lt;5.55),1.325,IF(AND(B5&lt;2.95,H5&lt;14.1,D5&lt;2.05,G5&lt;0.857,D5&gt;=1.55,B5&gt;=2.75,A5&gt;=5.55),6.125,IF(AND(A5&lt;6.65,G5&lt;0.364,D5&gt;=2.05,G5&lt;0.857,D5&gt;=1.55,B5&gt;=2.75,A5&gt;=5.55),5.45,IF(AND(G5&gt;=0.774,G5&gt;=0.364,D5&gt;=2.05,G5&lt;0.857,D5&gt;=1.55,B5&gt;=2.75,A5&gt;=5.55),5.4,IF(AND(H5&gt;=9.279,H5&lt;10.563,B5&gt;=3.15,G5&lt;0.518,G5&lt;0.587,B5&lt;3.75,F5&lt;1.5,A5&lt;5.55),1.475,IF(AND(D5&lt;1.65,B5&gt;=2.95,H5&lt;14.1,D5&lt;2.05,G5&lt;0.857,D5&gt;=1.55,B5&gt;=2.75,A5&gt;=5.55),5.8,IF(AND(B5&lt;3.15,A5&gt;=6.65,G5&lt;0.364,D5&gt;=2.05,G5&lt;0.857,D5&gt;=1.55,B5&gt;=2.75,A5&gt;=5.55),5.3,IF(AND(B5&gt;=3.15,A5&gt;=6.65,G5&lt;0.364,D5&gt;=2.05,G5&lt;0.857,D5&gt;=1.55,B5&gt;=2.75,A5&gt;=5.55),5.7,IF(AND(A5&gt;=6.75,G5&lt;0.774,G5&gt;=0.364,D5&gt;=2.05,G5&lt;0.857,D5&gt;=1.55,B5&gt;=2.75,A5&gt;=5.55),5.9,IF(AND(G5&lt;0.417,H5&lt;9.279,H5&lt;10.563,B5&gt;=3.15,G5&lt;0.518,G5&lt;0.587,B5&lt;3.75,F5&lt;1.5,A5&lt;5.55),1.4,IF(AND(G5&gt;=0.417,H5&lt;9.279,H5&lt;10.563,B5&gt;=3.15,G5&lt;0.518,G5&lt;0.587,B5&lt;3.75,F5&lt;1.5,A5&lt;5.55),1.3,IF(AND(A5&lt;6.3,D5&gt;=1.65,B5&gt;=2.95,H5&lt;14.1,D5&lt;2.05,G5&lt;0.857,D5&gt;=1.55,B5&gt;=2.75,A5&gt;=5.55),4.9,IF(AND(A5&gt;=6.3,D5&gt;=1.65,B5&gt;=2.95,H5&lt;14.1,D5&lt;2.05,G5&lt;0.857,D5&gt;=1.55,B5&gt;=2.75,A5&gt;=5.55),5.3,IF(AND(G5&gt;=0.657,A5&lt;6.75,G5&lt;0.774,G5&gt;=0.364,D5&gt;=2.05,G5&lt;0.857,D5&gt;=1.55,B5&gt;=2.75,A5&gt;=5.55),6,IF(AND(B5&lt;3.2,G5&lt;0.657,A5&lt;6.75,G5&lt;0.774,G5&gt;=0.364,D5&gt;=2.05,G5&lt;0.857,D5&gt;=1.55,B5&gt;=2.75,A5&gt;=5.55),5.6,IF(AND(B5&gt;=3.2,G5&lt;0.657,A5&lt;6.75,G5&lt;0.774,G5&gt;=0.364,D5&gt;=2.05,G5&lt;0.857,D5&gt;=1.55,B5&gt;=2.75,A5&gt;=5.55),5.65,"shouldnthappen")))))))))))))))))))))))))))))))))))</f>
        <v>1.325</v>
      </c>
      <c r="AT5" s="1" t="n">
        <f aca="false">IF(AND(H5&gt;=16.284,A5&gt;=5.55),6.533,IF(AND(G5&gt;=0.52,A5&lt;4.85,A5&lt;5.55),1.05,IF(AND(G5&lt;0.227,G5&lt;0.52,A5&lt;4.85,A5&lt;5.55),1.4,IF(AND(G5&gt;=0.227,G5&lt;0.52,A5&lt;4.85,A5&lt;5.55),1.3,IF(AND(D5&gt;=0.45,F5&lt;1.5,A5&gt;=4.85,A5&lt;5.55),1.667,IF(AND(B5&gt;=2.75,F5&gt;=1.5,A5&gt;=4.85,A5&lt;5.55),4.5,IF(AND(F5&lt;2.5,B5&gt;=3.15,H5&lt;16.284,A5&gt;=5.55),4.7,IF(AND(G5&gt;=0.934,D5&lt;0.45,F5&lt;1.5,A5&gt;=4.85,A5&lt;5.55),1.7,IF(AND(D5&gt;=1.2,B5&lt;2.75,F5&gt;=1.5,A5&gt;=4.85,A5&lt;5.55),4.25,IF(AND(G5&gt;=0.774,F5&gt;=2.5,B5&gt;=3.15,H5&lt;16.284,A5&gt;=5.55),5.4,IF(AND(B5&lt;3.1,G5&lt;0.934,D5&lt;0.45,F5&lt;1.5,A5&gt;=4.85,A5&lt;5.55),1.6,IF(AND(D5&lt;1.05,D5&lt;1.2,B5&lt;2.75,F5&gt;=1.5,A5&gt;=4.85,A5&lt;5.55),3.433,IF(AND(D5&gt;=1.05,D5&lt;1.2,B5&lt;2.75,F5&gt;=1.5,A5&gt;=4.85,A5&lt;5.55),3.267,IF(AND(H5&lt;8.486,D5&lt;1.35,F5&lt;2.5,B5&lt;3.15,H5&lt;16.284,A5&gt;=5.55),3.85,IF(AND(D5&gt;=1.55,D5&gt;=1.35,F5&lt;2.5,B5&lt;3.15,H5&lt;16.284,A5&gt;=5.55),5.1,IF(AND(H5&lt;10.464,A5&lt;6.35,F5&gt;=2.5,B5&lt;3.15,H5&lt;16.284,A5&gt;=5.55),5.08,IF(AND(H5&gt;=10.464,A5&lt;6.35,F5&gt;=2.5,B5&lt;3.15,H5&lt;16.284,A5&gt;=5.55),4.9,IF(AND(D5&lt;1.85,A5&gt;=6.35,F5&gt;=2.5,B5&lt;3.15,H5&lt;16.284,A5&gt;=5.55),5.8,IF(AND(H5&gt;=10.393,G5&lt;0.774,F5&gt;=2.5,B5&gt;=3.15,H5&lt;16.284,A5&gt;=5.55),5.425,IF(AND(B5&lt;2.6,H5&gt;=8.486,D5&lt;1.35,F5&lt;2.5,B5&lt;3.15,H5&lt;16.284,A5&gt;=5.55),3.9,IF(AND(G5&gt;=0.567,D5&lt;1.55,D5&gt;=1.35,F5&lt;2.5,B5&lt;3.15,H5&lt;16.284,A5&gt;=5.55),4.4,IF(AND(B5&lt;3.25,H5&lt;10.393,G5&lt;0.774,F5&gt;=2.5,B5&gt;=3.15,H5&lt;16.284,A5&gt;=5.55),5.7,IF(AND(B5&gt;=3.25,H5&lt;10.393,G5&lt;0.774,F5&gt;=2.5,B5&gt;=3.15,H5&lt;16.284,A5&gt;=5.55),5.98,IF(AND(G5&lt;0.079,G5&lt;0.338,B5&gt;=3.1,G5&lt;0.934,D5&lt;0.45,F5&lt;1.5,A5&gt;=4.85,A5&lt;5.55),1.425,IF(AND(B5&lt;3.35,G5&gt;=0.338,B5&gt;=3.1,G5&lt;0.934,D5&lt;0.45,F5&lt;1.5,A5&gt;=4.85,A5&lt;5.55),1.4,IF(AND(G5&lt;0.404,B5&gt;=2.6,H5&gt;=8.486,D5&lt;1.35,F5&lt;2.5,B5&lt;3.15,H5&lt;16.284,A5&gt;=5.55),4.3,IF(AND(G5&gt;=0.404,B5&gt;=2.6,H5&gt;=8.486,D5&lt;1.35,F5&lt;2.5,B5&lt;3.15,H5&lt;16.284,A5&gt;=5.55),4.025,IF(AND(B5&gt;=3.05,G5&lt;0.567,D5&lt;1.55,D5&gt;=1.35,F5&lt;2.5,B5&lt;3.15,H5&lt;16.284,A5&gt;=5.55),4.7,IF(AND(A5&lt;6.45,H5&lt;10.667,D5&gt;=1.85,A5&gt;=6.35,F5&gt;=2.5,B5&lt;3.15,H5&lt;16.284,A5&gt;=5.55),5.3,IF(AND(A5&gt;=6.45,H5&lt;10.667,D5&gt;=1.85,A5&gt;=6.35,F5&gt;=2.5,B5&lt;3.15,H5&lt;16.284,A5&gt;=5.55),5.167,IF(AND(B5&lt;2.95,H5&gt;=10.667,D5&gt;=1.85,A5&gt;=6.35,F5&gt;=2.5,B5&lt;3.15,H5&lt;16.284,A5&gt;=5.55),5.6,IF(AND(B5&gt;=2.95,H5&gt;=10.667,D5&gt;=1.85,A5&gt;=6.35,F5&gt;=2.5,B5&lt;3.15,H5&lt;16.284,A5&gt;=5.55),5.5,IF(AND(H5&lt;10.325,G5&gt;=0.079,G5&lt;0.338,B5&gt;=3.1,G5&lt;0.934,D5&lt;0.45,F5&lt;1.5,A5&gt;=4.85,A5&lt;5.55),1.5,IF(AND(G5&lt;0.385,B5&gt;=3.35,G5&gt;=0.338,B5&gt;=3.1,G5&lt;0.934,D5&lt;0.45,F5&lt;1.5,A5&gt;=4.85,A5&lt;5.55),1.5,IF(AND(G5&gt;=0.385,B5&gt;=3.35,G5&gt;=0.338,B5&gt;=3.1,G5&lt;0.934,D5&lt;0.45,F5&lt;1.5,A5&gt;=4.85,A5&lt;5.55),1.42,IF(AND(B5&lt;2.5,B5&lt;3.05,G5&lt;0.567,D5&lt;1.55,D5&gt;=1.35,F5&lt;2.5,B5&lt;3.15,H5&lt;16.284,A5&gt;=5.55),4.5,IF(AND(B5&gt;=2.5,B5&lt;3.05,G5&lt;0.567,D5&lt;1.55,D5&gt;=1.35,F5&lt;2.5,B5&lt;3.15,H5&lt;16.284,A5&gt;=5.55),4.56,IF(AND(H5&lt;12.506,H5&gt;=10.325,G5&gt;=0.079,G5&lt;0.338,B5&gt;=3.1,G5&lt;0.934,D5&lt;0.45,F5&lt;1.5,A5&gt;=4.85,A5&lt;5.55),1.2,IF(AND(H5&gt;=12.506,H5&gt;=10.325,G5&gt;=0.079,G5&lt;0.338,B5&gt;=3.1,G5&lt;0.934,D5&lt;0.45,F5&lt;1.5,A5&gt;=4.85,A5&lt;5.55),1.3,"shouldnthappen")))))))))))))))))))))))))))))))))))))))</f>
        <v>1.3</v>
      </c>
      <c r="AU5" s="1" t="n">
        <f aca="false">IF(AND(G5&gt;=0.52,B5&lt;3.05,F5&lt;1.5),1.1,IF(AND(G5&lt;0.35,G5&lt;0.52,B5&lt;3.05,F5&lt;1.5),1.4,IF(AND(G5&gt;=0.35,G5&lt;0.52,B5&lt;3.05,F5&lt;1.5),1.3,IF(AND(G5&gt;=0.227,G5&lt;0.347,B5&gt;=3.05,F5&lt;1.5),1.32,IF(AND(H5&lt;6.417,G5&gt;=0.347,B5&gt;=3.05,F5&lt;1.5),1.7,IF(AND(A5&gt;=7.25,A5&gt;=6.6,F5&gt;=2.5,F5&gt;=1.5),6.35,IF(AND(G5&lt;0.11,G5&lt;0.227,G5&lt;0.347,B5&gt;=3.05,F5&lt;1.5),1.333,IF(AND(H5&lt;9.441,H5&gt;=6.417,G5&gt;=0.347,B5&gt;=3.05,F5&lt;1.5),1.425,IF(AND(B5&lt;2.75,G5&lt;0.451,H5&lt;10.266,F5&lt;2.5,F5&gt;=1.5),4,IF(AND(B5&gt;=2.75,G5&lt;0.451,H5&lt;10.266,F5&lt;2.5,F5&gt;=1.5),4.433,IF(AND(G5&gt;=0.865,G5&gt;=0.451,H5&lt;10.266,F5&lt;2.5,F5&gt;=1.5),4.2,IF(AND(B5&lt;2.45,H5&lt;13.665,H5&gt;=10.266,F5&lt;2.5,F5&gt;=1.5),3.7,IF(AND(G5&lt;0.302,H5&gt;=13.665,H5&gt;=10.266,F5&lt;2.5,F5&gt;=1.5),5,IF(AND(B5&lt;2.9,A5&lt;6.1,A5&lt;6.6,F5&gt;=2.5,F5&gt;=1.5),5.06,IF(AND(B5&gt;=2.9,A5&lt;6.1,A5&lt;6.6,F5&gt;=2.5,F5&gt;=1.5),4.8,IF(AND(B5&lt;3.05,A5&gt;=6.1,A5&lt;6.6,F5&gt;=2.5,F5&gt;=1.5),5.6,IF(AND(B5&gt;=3.05,A5&gt;=6.1,A5&lt;6.6,F5&gt;=2.5,F5&gt;=1.5),5.267,IF(AND(H5&gt;=14.564,A5&lt;7.25,A5&gt;=6.6,F5&gt;=2.5,F5&gt;=1.5),5.6,IF(AND(H5&gt;=14.309,G5&gt;=0.11,G5&lt;0.227,G5&lt;0.347,B5&gt;=3.05,F5&lt;1.5),1.7,IF(AND(D5&lt;0.4,H5&gt;=9.441,H5&gt;=6.417,G5&gt;=0.347,B5&gt;=3.05,F5&lt;1.5),1.5,IF(AND(D5&gt;=0.4,H5&gt;=9.441,H5&gt;=6.417,G5&gt;=0.347,B5&gt;=3.05,F5&lt;1.5),1.633,IF(AND(A5&lt;5.35,G5&lt;0.865,G5&gt;=0.451,H5&lt;10.266,F5&lt;2.5,F5&gt;=1.5),3.15,IF(AND(D5&lt;1.45,G5&gt;=0.302,H5&gt;=13.665,H5&gt;=10.266,F5&lt;2.5,F5&gt;=1.5),4.74,IF(AND(D5&gt;=1.45,G5&gt;=0.302,H5&gt;=13.665,H5&gt;=10.266,F5&lt;2.5,F5&gt;=1.5),4.567,IF(AND(H5&lt;8.836,H5&lt;14.564,A5&lt;7.25,A5&gt;=6.6,F5&gt;=2.5,F5&gt;=1.5),5.7,IF(AND(H5&gt;=8.836,H5&lt;14.564,A5&lt;7.25,A5&gt;=6.6,F5&gt;=2.5,F5&gt;=1.5),5.9,IF(AND(H5&lt;11.53,H5&lt;14.309,G5&gt;=0.11,G5&lt;0.227,G5&lt;0.347,B5&gt;=3.05,F5&lt;1.5),1.5,IF(AND(H5&gt;=11.53,H5&lt;14.309,G5&gt;=0.11,G5&lt;0.227,G5&lt;0.347,B5&gt;=3.05,F5&lt;1.5),1.467,IF(AND(H5&lt;9.386,A5&gt;=5.35,G5&lt;0.865,G5&gt;=0.451,H5&lt;10.266,F5&lt;2.5,F5&gt;=1.5),3.56,IF(AND(H5&gt;=9.386,A5&gt;=5.35,G5&lt;0.865,G5&gt;=0.451,H5&lt;10.266,F5&lt;2.5,F5&gt;=1.5),4.2,IF(AND(H5&lt;11.036,D5&lt;1.45,B5&gt;=2.45,H5&lt;13.665,H5&gt;=10.266,F5&lt;2.5,F5&gt;=1.5),4.45,IF(AND(H5&gt;=11.036,D5&lt;1.45,B5&gt;=2.45,H5&lt;13.665,H5&gt;=10.266,F5&lt;2.5,F5&gt;=1.5),4.1,IF(AND(G5&gt;=0.585,D5&gt;=1.45,B5&gt;=2.45,H5&lt;13.665,H5&gt;=10.266,F5&lt;2.5,F5&gt;=1.5),4.9,IF(AND(H5&lt;11.743,G5&lt;0.585,D5&gt;=1.45,B5&gt;=2.45,H5&lt;13.665,H5&gt;=10.266,F5&lt;2.5,F5&gt;=1.5),4.7,IF(AND(H5&gt;=11.743,G5&lt;0.585,D5&gt;=1.45,B5&gt;=2.45,H5&lt;13.665,H5&gt;=10.266,F5&lt;2.5,F5&gt;=1.5),4.5,"shouldnthappen")))))))))))))))))))))))))))))))))))</f>
        <v>1.32</v>
      </c>
      <c r="AV5" s="1" t="n">
        <f aca="false">IF(AND(G5&gt;=0.356,F5&gt;=1.5,A5&lt;5.75),3.52,IF(AND(A5&lt;7.25,A5&gt;=7.1,A5&gt;=5.75),5.875,IF(AND(A5&gt;=7.25,A5&gt;=7.1,A5&gt;=5.75),6.5,IF(AND(D5&gt;=0.35,G5&gt;=0.586,F5&lt;1.5,A5&lt;5.75),1.8,IF(AND(D5&lt;1.4,G5&lt;0.356,F5&gt;=1.5,A5&lt;5.75),4.2,IF(AND(D5&gt;=1.4,G5&lt;0.356,F5&gt;=1.5,A5&lt;5.75),4.5,IF(AND(H5&gt;=11.218,A5&lt;5.05,G5&lt;0.586,F5&lt;1.5,A5&lt;5.75),1.225,IF(AND(G5&gt;=0.253,A5&gt;=5.05,G5&lt;0.586,F5&lt;1.5,A5&lt;5.75),1.3,IF(AND(B5&gt;=3.75,D5&lt;0.35,G5&gt;=0.586,F5&lt;1.5,A5&lt;5.75),1.567,IF(AND(B5&lt;2.85,D5&lt;1.35,D5&lt;1.65,A5&lt;7.1,A5&gt;=5.75),4.26,IF(AND(B5&gt;=2.85,D5&lt;1.35,D5&lt;1.65,A5&lt;7.1,A5&gt;=5.75),4.45,IF(AND(A5&lt;6.05,H5&lt;12.921,D5&gt;=1.65,A5&lt;7.1,A5&gt;=5.75),5.1,IF(AND(H5&gt;=15.338,H5&gt;=12.921,D5&gt;=1.65,A5&lt;7.1,A5&gt;=5.75),5.55,IF(AND(G5&lt;0.418,H5&lt;11.218,A5&lt;5.05,G5&lt;0.586,F5&lt;1.5,A5&lt;5.75),1.42,IF(AND(G5&gt;=0.418,H5&lt;11.218,A5&lt;5.05,G5&lt;0.586,F5&lt;1.5,A5&lt;5.75),1.3,IF(AND(H5&gt;=13.321,G5&lt;0.253,A5&gt;=5.05,G5&lt;0.586,F5&lt;1.5,A5&lt;5.75),1.7,IF(AND(H5&lt;6.089,B5&lt;3.75,D5&lt;0.35,G5&gt;=0.586,F5&lt;1.5,A5&lt;5.75),1.7,IF(AND(H5&gt;=6.089,B5&lt;3.75,D5&lt;0.35,G5&gt;=0.586,F5&lt;1.5,A5&lt;5.75),1.5,IF(AND(B5&lt;2.9,D5&lt;1.45,D5&gt;=1.35,D5&lt;1.65,A5&lt;7.1,A5&gt;=5.75),4.8,IF(AND(B5&gt;=2.9,D5&lt;1.45,D5&gt;=1.35,D5&lt;1.65,A5&lt;7.1,A5&gt;=5.75),4.475,IF(AND(B5&lt;2.5,D5&gt;=1.45,D5&gt;=1.35,D5&lt;1.65,A5&lt;7.1,A5&gt;=5.75),4.5,IF(AND(H5&lt;8.884,A5&gt;=6.05,H5&lt;12.921,D5&gt;=1.65,A5&lt;7.1,A5&gt;=5.75),5.4,IF(AND(A5&lt;6.3,H5&lt;15.338,H5&gt;=12.921,D5&gt;=1.65,A5&lt;7.1,A5&gt;=5.75),4.967,IF(AND(A5&gt;=6.3,H5&lt;15.338,H5&gt;=12.921,D5&gt;=1.65,A5&lt;7.1,A5&gt;=5.75),5.133,IF(AND(H5&lt;10.826,H5&lt;13.321,G5&lt;0.253,A5&gt;=5.05,G5&lt;0.586,F5&lt;1.5,A5&lt;5.75),1.5,IF(AND(H5&gt;=10.826,H5&lt;13.321,G5&lt;0.253,A5&gt;=5.05,G5&lt;0.586,F5&lt;1.5,A5&lt;5.75),1.4,IF(AND(H5&lt;7.47,B5&gt;=2.5,D5&gt;=1.45,D5&gt;=1.35,D5&lt;1.65,A5&lt;7.1,A5&gt;=5.75),5.1,IF(AND(H5&gt;=7.47,B5&gt;=2.5,D5&gt;=1.45,D5&gt;=1.35,D5&lt;1.65,A5&lt;7.1,A5&gt;=5.75),4.725,IF(AND(H5&lt;9.637,H5&gt;=8.884,A5&gt;=6.05,H5&lt;12.921,D5&gt;=1.65,A5&lt;7.1,A5&gt;=5.75),5.9,IF(AND(B5&lt;2.6,H5&gt;=9.637,H5&gt;=8.884,A5&gt;=6.05,H5&lt;12.921,D5&gt;=1.65,A5&lt;7.1,A5&gt;=5.75),5.8,IF(AND(B5&lt;2.75,B5&gt;=2.6,H5&gt;=9.637,H5&gt;=8.884,A5&gt;=6.05,H5&lt;12.921,D5&gt;=1.65,A5&lt;7.1,A5&gt;=5.75),5.3,IF(AND(D5&lt;2.25,B5&gt;=2.75,B5&gt;=2.6,H5&gt;=9.637,H5&gt;=8.884,A5&gt;=6.05,H5&lt;12.921,D5&gt;=1.65,A5&lt;7.1,A5&gt;=5.75),5.6,IF(AND(D5&gt;=2.25,B5&gt;=2.75,B5&gt;=2.6,H5&gt;=9.637,H5&gt;=8.884,A5&gt;=6.05,H5&lt;12.921,D5&gt;=1.65,A5&lt;7.1,A5&gt;=5.75),5.5,"shouldnthappen")))))))))))))))))))))))))))))))))</f>
        <v>1.225</v>
      </c>
      <c r="AW5" s="1" t="n">
        <f aca="false">IF(AND(G5&gt;=0.905,F5&lt;1.5),1.767,IF(AND(H5&gt;=16.674,F5&gt;=1.5),6.55,IF(AND(A5&lt;4.35,H5&lt;14.344,G5&lt;0.905,F5&lt;1.5),1.1,IF(AND(B5&lt;3.65,H5&gt;=14.344,G5&lt;0.905,F5&lt;1.5),1.5,IF(AND(B5&gt;=3.65,H5&gt;=14.344,G5&lt;0.905,F5&lt;1.5),1.65,IF(AND(B5&lt;2.6,F5&gt;=2.5,H5&lt;16.674,F5&gt;=1.5),4.5,IF(AND(D5&gt;=0.45,A5&gt;=4.35,H5&lt;14.344,G5&lt;0.905,F5&lt;1.5),1.65,IF(AND(D5&lt;1.15,A5&lt;5.9,F5&lt;2.5,H5&lt;16.674,F5&gt;=1.5),3.56,IF(AND(B5&lt;2.75,A5&gt;=5.9,F5&lt;2.5,H5&lt;16.674,F5&gt;=1.5),5,IF(AND(H5&lt;13.531,B5&gt;=2.75,A5&gt;=5.9,F5&lt;2.5,H5&lt;16.674,F5&gt;=1.5),4.333,IF(AND(B5&lt;3.2,G5&gt;=0.669,B5&gt;=2.6,F5&gt;=2.5,H5&lt;16.674,F5&gt;=1.5),5.08,IF(AND(B5&gt;=3.2,G5&gt;=0.669,B5&gt;=2.6,F5&gt;=2.5,H5&lt;16.674,F5&gt;=1.5),5.4,IF(AND(B5&lt;3.15,A5&lt;5.05,D5&lt;0.45,A5&gt;=4.35,H5&lt;14.344,G5&lt;0.905,F5&lt;1.5),1.45,IF(AND(A5&gt;=5.55,A5&gt;=5.05,D5&lt;0.45,A5&gt;=4.35,H5&lt;14.344,G5&lt;0.905,F5&lt;1.5),1.5,IF(AND(A5&lt;5.55,A5&lt;5.65,D5&gt;=1.15,A5&lt;5.9,F5&lt;2.5,H5&lt;16.674,F5&gt;=1.5),3.95,IF(AND(A5&gt;=5.55,A5&lt;5.65,D5&gt;=1.15,A5&lt;5.9,F5&lt;2.5,H5&lt;16.674,F5&gt;=1.5),3.82,IF(AND(G5&lt;0.39,A5&gt;=5.65,D5&gt;=1.15,A5&lt;5.9,F5&lt;2.5,H5&lt;16.674,F5&gt;=1.5),4.35,IF(AND(G5&gt;=0.39,A5&gt;=5.65,D5&gt;=1.15,A5&lt;5.9,F5&lt;2.5,H5&lt;16.674,F5&gt;=1.5),3.95,IF(AND(G5&lt;0.466,H5&gt;=13.531,B5&gt;=2.75,A5&gt;=5.9,F5&lt;2.5,H5&lt;16.674,F5&gt;=1.5),4.8,IF(AND(G5&gt;=0.466,H5&gt;=13.531,B5&gt;=2.75,A5&gt;=5.9,F5&lt;2.5,H5&lt;16.674,F5&gt;=1.5),4.7,IF(AND(H5&lt;10.144,D5&lt;2.05,G5&lt;0.669,B5&gt;=2.6,F5&gt;=2.5,H5&lt;16.674,F5&gt;=1.5),5.3,IF(AND(H5&gt;=10.144,D5&lt;2.05,G5&lt;0.669,B5&gt;=2.6,F5&gt;=2.5,H5&lt;16.674,F5&gt;=1.5),5.133,IF(AND(D5&gt;=2.45,D5&gt;=2.05,G5&lt;0.669,B5&gt;=2.6,F5&gt;=2.5,H5&lt;16.674,F5&gt;=1.5),5.9,IF(AND(B5&lt;3.25,B5&gt;=3.15,A5&lt;5.05,D5&lt;0.45,A5&gt;=4.35,H5&lt;14.344,G5&lt;0.905,F5&lt;1.5),1.2,IF(AND(B5&gt;=3.25,B5&gt;=3.15,A5&lt;5.05,D5&lt;0.45,A5&gt;=4.35,H5&lt;14.344,G5&lt;0.905,F5&lt;1.5),1.36,IF(AND(B5&gt;=3.8,A5&lt;5.55,A5&gt;=5.05,D5&lt;0.45,A5&gt;=4.35,H5&lt;14.344,G5&lt;0.905,F5&lt;1.5),1.3,IF(AND(G5&lt;0.05,B5&lt;3.8,A5&lt;5.55,A5&gt;=5.05,D5&lt;0.45,A5&gt;=4.35,H5&lt;14.344,G5&lt;0.905,F5&lt;1.5),1.4,IF(AND(G5&lt;0.107,G5&lt;0.395,D5&lt;2.45,D5&gt;=2.05,G5&lt;0.669,B5&gt;=2.6,F5&gt;=2.5,H5&lt;16.674,F5&gt;=1.5),5.667,IF(AND(G5&lt;0.537,G5&gt;=0.395,D5&lt;2.45,D5&gt;=2.05,G5&lt;0.669,B5&gt;=2.6,F5&gt;=2.5,H5&lt;16.674,F5&gt;=1.5),5.6,IF(AND(G5&gt;=0.537,G5&gt;=0.395,D5&lt;2.45,D5&gt;=2.05,G5&lt;0.669,B5&gt;=2.6,F5&gt;=2.5,H5&lt;16.674,F5&gt;=1.5),5.775,IF(AND(B5&lt;3.6,G5&gt;=0.05,B5&lt;3.8,A5&lt;5.55,A5&gt;=5.05,D5&lt;0.45,A5&gt;=4.35,H5&lt;14.344,G5&lt;0.905,F5&lt;1.5),1.475,IF(AND(B5&gt;=3.6,G5&gt;=0.05,B5&lt;3.8,A5&lt;5.55,A5&gt;=5.05,D5&lt;0.45,A5&gt;=4.35,H5&lt;14.344,G5&lt;0.905,F5&lt;1.5),1.5,IF(AND(G5&lt;0.312,G5&gt;=0.107,G5&lt;0.395,D5&lt;2.45,D5&gt;=2.05,G5&lt;0.669,B5&gt;=2.6,F5&gt;=2.5,H5&lt;16.674,F5&gt;=1.5),5.18,IF(AND(G5&gt;=0.312,G5&gt;=0.107,G5&lt;0.395,D5&lt;2.45,D5&gt;=2.05,G5&lt;0.669,B5&gt;=2.6,F5&gt;=2.5,H5&lt;16.674,F5&gt;=1.5),5.4,"shouldnthappen"))))))))))))))))))))))))))))))))))</f>
        <v>1.5</v>
      </c>
      <c r="AX5" s="1" t="n">
        <f aca="false">IF(AND(D5&gt;=1.3,B5&gt;=3.45),6.25,IF(AND(B5&lt;2.75,A5&lt;5.25,B5&lt;3.45),3.9,IF(AND(D5&lt;0.25,D5&lt;1.3,B5&gt;=3.45),1.16,IF(AND(A5&gt;=5.05,B5&gt;=2.75,A5&lt;5.25,B5&lt;3.45),1.7,IF(AND(D5&lt;0.7,F5&lt;2.5,A5&gt;=5.25,B5&lt;3.45),1.5,IF(AND(H5&gt;=16.284,F5&gt;=2.5,A5&gt;=5.25,B5&lt;3.45),6.6,IF(AND(G5&lt;0.123,D5&gt;=0.25,D5&lt;1.3,B5&gt;=3.45),1.3,IF(AND(A5&lt;4.5,A5&lt;5.05,B5&gt;=2.75,A5&lt;5.25,B5&lt;3.45),1.3,IF(AND(A5&lt;5.05,G5&gt;=0.123,D5&gt;=0.25,D5&lt;1.3,B5&gt;=3.45),1.6,IF(AND(B5&lt;3.15,A5&gt;=4.5,A5&lt;5.05,B5&gt;=2.75,A5&lt;5.25,B5&lt;3.45),1.54,IF(AND(B5&gt;=3.15,A5&gt;=4.5,A5&lt;5.05,B5&gt;=2.75,A5&lt;5.25,B5&lt;3.45),1.35,IF(AND(D5&gt;=1.4,A5&lt;5.9,D5&gt;=0.7,F5&lt;2.5,A5&gt;=5.25,B5&lt;3.45),4.5,IF(AND(D5&gt;=1.55,A5&gt;=5.9,D5&gt;=0.7,F5&lt;2.5,A5&gt;=5.25,B5&lt;3.45),4.95,IF(AND(G5&gt;=0.682,D5&gt;=2.05,H5&lt;16.284,F5&gt;=2.5,A5&gt;=5.25,B5&lt;3.45),5.26,IF(AND(A5&lt;5.4,A5&gt;=5.05,G5&gt;=0.123,D5&gt;=0.25,D5&lt;1.3,B5&gt;=3.45),1.64,IF(AND(A5&gt;=5.4,A5&gt;=5.05,G5&gt;=0.123,D5&gt;=0.25,D5&lt;1.3,B5&gt;=3.45),1.6,IF(AND(G5&lt;0.372,D5&lt;1.4,A5&lt;5.9,D5&gt;=0.7,F5&lt;2.5,A5&gt;=5.25,B5&lt;3.45),4.175,IF(AND(D5&lt;1.35,D5&lt;1.55,A5&gt;=5.9,D5&gt;=0.7,F5&lt;2.5,A5&gt;=5.25,B5&lt;3.45),4.2,IF(AND(B5&lt;2.35,G5&lt;0.596,D5&lt;2.05,H5&lt;16.284,F5&gt;=2.5,A5&gt;=5.25,B5&lt;3.45),5,IF(AND(G5&gt;=0.888,G5&gt;=0.596,D5&lt;2.05,H5&lt;16.284,F5&gt;=2.5,A5&gt;=5.25,B5&lt;3.45),4.8,IF(AND(A5&gt;=6.85,G5&lt;0.682,D5&gt;=2.05,H5&lt;16.284,F5&gt;=2.5,A5&gt;=5.25,B5&lt;3.45),5.4,IF(AND(A5&gt;=5.75,G5&gt;=0.372,D5&lt;1.4,A5&lt;5.9,D5&gt;=0.7,F5&lt;2.5,A5&gt;=5.25,B5&lt;3.45),3.933,IF(AND(A5&gt;=6.75,D5&gt;=1.35,D5&lt;1.55,A5&gt;=5.9,D5&gt;=0.7,F5&lt;2.5,A5&gt;=5.25,B5&lt;3.45),4.8,IF(AND(H5&lt;11.084,B5&gt;=2.35,G5&lt;0.596,D5&lt;2.05,H5&lt;16.284,F5&gt;=2.5,A5&gt;=5.25,B5&lt;3.45),5.3,IF(AND(H5&lt;8.435,G5&lt;0.888,G5&gt;=0.596,D5&lt;2.05,H5&lt;16.284,F5&gt;=2.5,A5&gt;=5.25,B5&lt;3.45),5.1,IF(AND(H5&gt;=8.435,G5&lt;0.888,G5&gt;=0.596,D5&lt;2.05,H5&lt;16.284,F5&gt;=2.5,A5&gt;=5.25,B5&lt;3.45),4.94,IF(AND(B5&lt;3.15,A5&lt;6.85,G5&lt;0.682,D5&gt;=2.05,H5&lt;16.284,F5&gt;=2.5,A5&gt;=5.25,B5&lt;3.45),5.6,IF(AND(B5&gt;=3.15,A5&lt;6.85,G5&lt;0.682,D5&gt;=2.05,H5&lt;16.284,F5&gt;=2.5,A5&gt;=5.25,B5&lt;3.45),5.74,IF(AND(G5&lt;0.572,A5&lt;5.75,G5&gt;=0.372,D5&lt;1.4,A5&lt;5.9,D5&gt;=0.7,F5&lt;2.5,A5&gt;=5.25,B5&lt;3.45),3.7,IF(AND(D5&lt;1.45,A5&lt;6.75,D5&gt;=1.35,D5&lt;1.55,A5&gt;=5.9,D5&gt;=0.7,F5&lt;2.5,A5&gt;=5.25,B5&lt;3.45),4.46,IF(AND(D5&gt;=1.45,A5&lt;6.75,D5&gt;=1.35,D5&lt;1.55,A5&gt;=5.9,D5&gt;=0.7,F5&lt;2.5,A5&gt;=5.25,B5&lt;3.45),4.567,IF(AND(H5&lt;12.532,H5&gt;=11.084,B5&gt;=2.35,G5&lt;0.596,D5&lt;2.05,H5&lt;16.284,F5&gt;=2.5,A5&gt;=5.25,B5&lt;3.45),5.8,IF(AND(H5&gt;=12.532,H5&gt;=11.084,B5&gt;=2.35,G5&lt;0.596,D5&lt;2.05,H5&lt;16.284,F5&gt;=2.5,A5&gt;=5.25,B5&lt;3.45),5.667,IF(AND(A5&gt;=5.65,G5&gt;=0.572,A5&lt;5.75,G5&gt;=0.372,D5&lt;1.4,A5&lt;5.9,D5&gt;=0.7,F5&lt;2.5,A5&gt;=5.25,B5&lt;3.45),4.2,IF(AND(G5&lt;0.862,A5&lt;5.65,G5&gt;=0.572,A5&lt;5.75,G5&gt;=0.372,D5&lt;1.4,A5&lt;5.9,D5&gt;=0.7,F5&lt;2.5,A5&gt;=5.25,B5&lt;3.45),3.9,IF(AND(G5&gt;=0.862,A5&lt;5.65,G5&gt;=0.572,A5&lt;5.75,G5&gt;=0.372,D5&lt;1.4,A5&lt;5.9,D5&gt;=0.7,F5&lt;2.5,A5&gt;=5.25,B5&lt;3.45),4,"shouldnthappen"))))))))))))))))))))))))))))))))))))</f>
        <v>1.35</v>
      </c>
      <c r="AY5" s="1" t="n">
        <f aca="false">IF(AND(H5&gt;=8.233,D5&gt;=0.8,A5&lt;5.55),3.525,IF(AND(B5&lt;2.9,H5&gt;=15.534,A5&gt;=5.55),4.8,IF(AND(H5&gt;=12.259,A5&lt;4.75,D5&lt;0.8,A5&lt;5.55),1.25,IF(AND(B5&gt;=3.85,A5&gt;=4.75,D5&lt;0.8,A5&lt;5.55),1.425,IF(AND(D5&lt;1.55,H5&lt;8.233,D5&gt;=0.8,A5&lt;5.55),3.975,IF(AND(D5&gt;=1.55,H5&lt;8.233,D5&gt;=0.8,A5&lt;5.55),4.5,IF(AND(D5&lt;0.65,D5&lt;1.7,H5&lt;15.534,A5&gt;=5.55),1.7,IF(AND(A5&gt;=7.05,D5&gt;=1.7,H5&lt;15.534,A5&gt;=5.55),6.3,IF(AND(B5&gt;=3.35,B5&gt;=2.9,H5&gt;=15.534,A5&gt;=5.55),5.4,IF(AND(B5&lt;3.1,H5&lt;12.259,A5&lt;4.75,D5&lt;0.8,A5&lt;5.55),1.367,IF(AND(B5&gt;=3.1,H5&lt;12.259,A5&lt;4.75,D5&lt;0.8,A5&lt;5.55),1.4,IF(AND(G5&gt;=0.905,B5&lt;3.85,A5&gt;=4.75,D5&lt;0.8,A5&lt;5.55),1.9,IF(AND(H5&lt;15.681,B5&lt;3.35,B5&gt;=2.9,H5&gt;=15.534,A5&gt;=5.55),5.8,IF(AND(H5&gt;=15.681,B5&lt;3.35,B5&gt;=2.9,H5&gt;=15.534,A5&gt;=5.55),5.7,IF(AND(H5&gt;=14.877,G5&lt;0.905,B5&lt;3.85,A5&gt;=4.75,D5&lt;0.8,A5&lt;5.55),1.3,IF(AND(D5&gt;=1.25,B5&lt;2.65,D5&gt;=0.65,D5&lt;1.7,H5&lt;15.534,A5&gt;=5.55),4.433,IF(AND(G5&gt;=0.622,B5&lt;3.15,A5&lt;7.05,D5&gt;=1.7,H5&lt;15.534,A5&gt;=5.55),5.08,IF(AND(H5&gt;=13.42,B5&gt;=3.15,A5&lt;7.05,D5&gt;=1.7,H5&lt;15.534,A5&gt;=5.55),5.1,IF(AND(G5&lt;0.265,H5&lt;14.877,G5&lt;0.905,B5&lt;3.85,A5&gt;=4.75,D5&lt;0.8,A5&lt;5.55),1.2,IF(AND(A5&lt;5.75,D5&lt;1.25,B5&lt;2.65,D5&gt;=0.65,D5&lt;1.7,H5&lt;15.534,A5&gt;=5.55),3.7,IF(AND(A5&gt;=5.75,D5&lt;1.25,B5&lt;2.65,D5&gt;=0.65,D5&lt;1.7,H5&lt;15.534,A5&gt;=5.55),4,IF(AND(G5&gt;=0.652,D5&lt;1.35,B5&gt;=2.65,D5&gt;=0.65,D5&lt;1.7,H5&lt;15.534,A5&gt;=5.55),3.6,IF(AND(H5&lt;7.47,D5&gt;=1.35,B5&gt;=2.65,D5&gt;=0.65,D5&lt;1.7,H5&lt;15.534,A5&gt;=5.55),5.1,IF(AND(H5&lt;10.914,G5&lt;0.622,B5&lt;3.15,A5&lt;7.05,D5&gt;=1.7,H5&lt;15.534,A5&gt;=5.55),5.36,IF(AND(H5&gt;=10.914,G5&lt;0.622,B5&lt;3.15,A5&lt;7.05,D5&gt;=1.7,H5&lt;15.534,A5&gt;=5.55),5.64,IF(AND(G5&gt;=0.657,H5&lt;13.42,B5&gt;=3.15,A5&lt;7.05,D5&gt;=1.7,H5&lt;15.534,A5&gt;=5.55),6,IF(AND(G5&gt;=0.782,G5&gt;=0.265,H5&lt;14.877,G5&lt;0.905,B5&lt;3.85,A5&gt;=4.75,D5&lt;0.8,A5&lt;5.55),1.48,IF(AND(H5&lt;11.286,G5&lt;0.652,D5&lt;1.35,B5&gt;=2.65,D5&gt;=0.65,D5&lt;1.7,H5&lt;15.534,A5&gt;=5.55),4.24,IF(AND(H5&gt;=11.286,G5&lt;0.652,D5&lt;1.35,B5&gt;=2.65,D5&gt;=0.65,D5&lt;1.7,H5&lt;15.534,A5&gt;=5.55),4.05,IF(AND(G5&lt;0.413,H5&gt;=7.47,D5&gt;=1.35,B5&gt;=2.65,D5&gt;=0.65,D5&lt;1.7,H5&lt;15.534,A5&gt;=5.55),5.1,IF(AND(H5&lt;11.325,G5&lt;0.657,H5&lt;13.42,B5&gt;=3.15,A5&lt;7.05,D5&gt;=1.7,H5&lt;15.534,A5&gt;=5.55),5.8,IF(AND(H5&gt;=11.325,G5&lt;0.657,H5&lt;13.42,B5&gt;=3.15,A5&lt;7.05,D5&gt;=1.7,H5&lt;15.534,A5&gt;=5.55),5.6,IF(AND(D5&gt;=0.35,G5&lt;0.782,G5&gt;=0.265,H5&lt;14.877,G5&lt;0.905,B5&lt;3.85,A5&gt;=4.75,D5&lt;0.8,A5&lt;5.55),1.633,IF(AND(B5&lt;2.85,G5&gt;=0.413,H5&gt;=7.47,D5&gt;=1.35,B5&gt;=2.65,D5&gt;=0.65,D5&lt;1.7,H5&lt;15.534,A5&gt;=5.55),4.6,IF(AND(D5&lt;0.15,D5&lt;0.35,G5&lt;0.782,G5&gt;=0.265,H5&lt;14.877,G5&lt;0.905,B5&lt;3.85,A5&gt;=4.75,D5&lt;0.8,A5&lt;5.55),1.5,IF(AND(D5&gt;=0.15,D5&lt;0.35,G5&lt;0.782,G5&gt;=0.265,H5&lt;14.877,G5&lt;0.905,B5&lt;3.85,A5&gt;=4.75,D5&lt;0.8,A5&lt;5.55),1.543,IF(AND(A5&gt;=6.8,B5&gt;=2.85,G5&gt;=0.413,H5&gt;=7.47,D5&gt;=1.35,B5&gt;=2.65,D5&gt;=0.65,D5&lt;1.7,H5&lt;15.534,A5&gt;=5.55),4.9,IF(AND(H5&lt;13.531,A5&lt;6.8,B5&gt;=2.85,G5&gt;=0.413,H5&gt;=7.47,D5&gt;=1.35,B5&gt;=2.65,D5&gt;=0.65,D5&lt;1.7,H5&lt;15.534,A5&gt;=5.55),4.5,IF(AND(H5&gt;=13.531,A5&lt;6.8,B5&gt;=2.85,G5&gt;=0.413,H5&gt;=7.47,D5&gt;=1.35,B5&gt;=2.65,D5&gt;=0.65,D5&lt;1.7,H5&lt;15.534,A5&gt;=5.55),4.7,"shouldnthappen")))))))))))))))))))))))))))))))))))))))</f>
        <v>1.25</v>
      </c>
      <c r="AZ5" s="1" t="n">
        <f aca="false">IF(AND(H5&gt;=15.371,B5&gt;=3.35),5.4,IF(AND(G5&gt;=0.851,H5&gt;=15.244,B5&lt;3.35),4.75,IF(AND(F5&gt;=2,H5&lt;15.371,B5&gt;=3.35),5.6,IF(AND(B5&lt;2.75,A5&lt;5.15,H5&lt;15.244,B5&lt;3.35),3.42,IF(AND(A5&gt;=7.25,G5&lt;0.851,H5&gt;=15.244,B5&lt;3.35),6.6,IF(AND(A5&lt;4.45,B5&gt;=2.75,A5&lt;5.15,H5&lt;15.244,B5&lt;3.35),1.1,IF(AND(G5&lt;0.527,A5&lt;7.25,G5&lt;0.851,H5&gt;=15.244,B5&lt;3.35),5.08,IF(AND(G5&gt;=0.527,A5&lt;7.25,G5&lt;0.851,H5&gt;=15.244,B5&lt;3.35),5.8,IF(AND(D5&gt;=0.35,B5&lt;3.7,F5&lt;2,H5&lt;15.371,B5&gt;=3.35),1.55,IF(AND(H5&lt;6.542,B5&gt;=3.7,F5&lt;2,H5&lt;15.371,B5&gt;=3.35),1.9,IF(AND(B5&lt;3.25,A5&gt;=4.45,B5&gt;=2.75,A5&lt;5.15,H5&lt;15.244,B5&lt;3.35),1.46,IF(AND(B5&gt;=3.25,A5&gt;=4.45,B5&gt;=2.75,A5&lt;5.15,H5&lt;15.244,B5&lt;3.35),1.7,IF(AND(H5&lt;13.654,B5&gt;=2.95,D5&lt;1.45,A5&gt;=5.15,H5&lt;15.244,B5&lt;3.35),4.3,IF(AND(H5&gt;=13.654,B5&gt;=2.95,D5&lt;1.45,A5&gt;=5.15,H5&lt;15.244,B5&lt;3.35),4.625,IF(AND(F5&gt;=2.5,D5&lt;1.75,D5&gt;=1.45,A5&gt;=5.15,H5&lt;15.244,B5&lt;3.35),5.3,IF(AND(G5&gt;=0.853,D5&gt;=1.75,D5&gt;=1.45,A5&gt;=5.15,H5&lt;15.244,B5&lt;3.35),5.15,IF(AND(D5&gt;=0.25,D5&lt;0.35,B5&lt;3.7,F5&lt;2,H5&lt;15.371,B5&gt;=3.35),1.3,IF(AND(B5&lt;3.85,H5&gt;=6.542,B5&gt;=3.7,F5&lt;2,H5&lt;15.371,B5&gt;=3.35),1.633,IF(AND(H5&lt;7.02,H5&lt;10.688,B5&lt;2.95,D5&lt;1.45,A5&gt;=5.15,H5&lt;15.244,B5&lt;3.35),3.98,IF(AND(G5&lt;0.338,H5&gt;=10.688,B5&lt;2.95,D5&lt;1.45,A5&gt;=5.15,H5&lt;15.244,B5&lt;3.35),4.22,IF(AND(G5&gt;=0.338,H5&gt;=10.688,B5&lt;2.95,D5&lt;1.45,A5&gt;=5.15,H5&lt;15.244,B5&lt;3.35),3.9,IF(AND(B5&lt;2.75,F5&lt;2.5,D5&lt;1.75,D5&gt;=1.45,A5&gt;=5.15,H5&lt;15.244,B5&lt;3.35),5.1,IF(AND(B5&gt;=2.75,F5&lt;2.5,D5&lt;1.75,D5&gt;=1.45,A5&gt;=5.15,H5&lt;15.244,B5&lt;3.35),4.74,IF(AND(A5&gt;=7,G5&lt;0.853,D5&gt;=1.75,D5&gt;=1.45,A5&gt;=5.15,H5&lt;15.244,B5&lt;3.35),6.5,IF(AND(G5&gt;=0.934,D5&lt;0.25,D5&lt;0.35,B5&lt;3.7,F5&lt;2,H5&lt;15.371,B5&gt;=3.35),1.7,IF(AND(D5&lt;0.25,B5&gt;=3.85,H5&gt;=6.542,B5&gt;=3.7,F5&lt;2,H5&lt;15.371,B5&gt;=3.35),1.5,IF(AND(D5&gt;=0.25,B5&gt;=3.85,H5&gt;=6.542,B5&gt;=3.7,F5&lt;2,H5&lt;15.371,B5&gt;=3.35),1.4,IF(AND(B5&lt;2.5,H5&gt;=7.02,H5&lt;10.688,B5&lt;2.95,D5&lt;1.45,A5&gt;=5.15,H5&lt;15.244,B5&lt;3.35),3.8,IF(AND(G5&gt;=0.74,A5&lt;7,G5&lt;0.853,D5&gt;=1.75,D5&gt;=1.45,A5&gt;=5.15,H5&lt;15.244,B5&lt;3.35),6,IF(AND(G5&gt;=0.61,G5&lt;0.934,D5&lt;0.25,D5&lt;0.35,B5&lt;3.7,F5&lt;2,H5&lt;15.371,B5&gt;=3.35),1.5,IF(AND(D5&lt;1.15,B5&gt;=2.5,H5&gt;=7.02,H5&lt;10.688,B5&lt;2.95,D5&lt;1.45,A5&gt;=5.15,H5&lt;15.244,B5&lt;3.35),3.5,IF(AND(D5&gt;=1.15,B5&gt;=2.5,H5&gt;=7.02,H5&lt;10.688,B5&lt;2.95,D5&lt;1.45,A5&gt;=5.15,H5&lt;15.244,B5&lt;3.35),3.6,IF(AND(G5&gt;=0.626,G5&lt;0.74,A5&lt;7,G5&lt;0.853,D5&gt;=1.75,D5&gt;=1.45,A5&gt;=5.15,H5&lt;15.244,B5&lt;3.35),4.9,IF(AND(H5&lt;13.641,G5&lt;0.61,G5&lt;0.934,D5&lt;0.25,D5&lt;0.35,B5&lt;3.7,F5&lt;2,H5&lt;15.371,B5&gt;=3.35),1.425,IF(AND(H5&gt;=13.641,G5&lt;0.61,G5&lt;0.934,D5&lt;0.25,D5&lt;0.35,B5&lt;3.7,F5&lt;2,H5&lt;15.371,B5&gt;=3.35),1.3,IF(AND(B5&lt;3.05,G5&lt;0.626,G5&lt;0.74,A5&lt;7,G5&lt;0.853,D5&gt;=1.75,D5&gt;=1.45,A5&gt;=5.15,H5&lt;15.244,B5&lt;3.35),5.475,IF(AND(B5&gt;=3.05,G5&lt;0.626,G5&lt;0.74,A5&lt;7,G5&lt;0.853,D5&gt;=1.75,D5&gt;=1.45,A5&gt;=5.15,H5&lt;15.244,B5&lt;3.35),5.633,"shouldnthappen")))))))))))))))))))))))))))))))))))))</f>
        <v>1.46</v>
      </c>
      <c r="BA5" s="1" t="n">
        <f aca="false">IF(AND(F5&gt;=2,B5&gt;=3.4),6.1,IF(AND(B5&lt;2.75,A5&lt;5.15,B5&lt;3.4),3.225,IF(AND(G5&gt;=0.821,F5&lt;2,B5&gt;=3.4),1.9,IF(AND(B5&gt;=3.2,B5&gt;=2.75,A5&lt;5.15,B5&lt;3.4),1.7,IF(AND(A5&lt;4.8,G5&lt;0.821,F5&lt;2,B5&gt;=3.4),1,IF(AND(G5&gt;=0.446,B5&lt;3.2,B5&gt;=2.75,A5&lt;5.15,B5&lt;3.4),1.1,IF(AND(G5&lt;0.356,D5&lt;1.45,A5&lt;6.25,A5&gt;=5.15,B5&lt;3.4),4.32,IF(AND(G5&lt;0.591,D5&gt;=1.45,A5&lt;6.25,A5&gt;=5.15,B5&lt;3.4),4.6,IF(AND(D5&lt;1.75,G5&lt;0.597,A5&gt;=6.25,A5&gt;=5.15,B5&lt;3.4),4.86,IF(AND(H5&gt;=16.472,G5&gt;=0.597,A5&gt;=6.25,A5&gt;=5.15,B5&lt;3.4),6.6,IF(AND(G5&lt;0.063,G5&lt;0.446,B5&lt;3.2,B5&gt;=2.75,A5&lt;5.15,B5&lt;3.4),1.4,IF(AND(A5&gt;=5.95,G5&gt;=0.356,D5&lt;1.45,A5&lt;6.25,A5&gt;=5.15,B5&lt;3.4),4.6,IF(AND(B5&gt;=2.9,G5&gt;=0.591,D5&gt;=1.45,A5&lt;6.25,A5&gt;=5.15,B5&lt;3.4),4.867,IF(AND(D5&gt;=2.4,H5&lt;16.472,G5&gt;=0.597,A5&gt;=6.25,A5&gt;=5.15,B5&lt;3.4),6,IF(AND(A5&lt;5.45,B5&gt;=3.85,A5&gt;=4.8,G5&lt;0.821,F5&lt;2,B5&gt;=3.4),1.3,IF(AND(A5&gt;=5.45,B5&gt;=3.85,A5&gt;=4.8,G5&lt;0.821,F5&lt;2,B5&gt;=3.4),1.45,IF(AND(H5&lt;14.273,G5&gt;=0.063,G5&lt;0.446,B5&lt;3.2,B5&gt;=2.75,A5&lt;5.15,B5&lt;3.4),1.5,IF(AND(H5&gt;=14.273,G5&gt;=0.063,G5&lt;0.446,B5&lt;3.2,B5&gt;=2.75,A5&lt;5.15,B5&lt;3.4),1.6,IF(AND(G5&gt;=0.572,A5&lt;5.95,G5&gt;=0.356,D5&lt;1.45,A5&lt;6.25,A5&gt;=5.15,B5&lt;3.4),3.9,IF(AND(G5&lt;0.827,B5&lt;2.9,G5&gt;=0.591,D5&gt;=1.45,A5&lt;6.25,A5&gt;=5.15,B5&lt;3.4),4.9,IF(AND(G5&gt;=0.827,B5&lt;2.9,G5&gt;=0.591,D5&gt;=1.45,A5&lt;6.25,A5&gt;=5.15,B5&lt;3.4),5.1,IF(AND(A5&gt;=7.2,B5&lt;3.05,D5&gt;=1.75,G5&lt;0.597,A5&gt;=6.25,A5&gt;=5.15,B5&lt;3.4),6.7,IF(AND(G5&lt;0.353,B5&gt;=3.05,D5&gt;=1.75,G5&lt;0.597,A5&gt;=6.25,A5&gt;=5.15,B5&lt;3.4),5.22,IF(AND(G5&gt;=0.353,B5&gt;=3.05,D5&gt;=1.75,G5&lt;0.597,A5&gt;=6.25,A5&gt;=5.15,B5&lt;3.4),5.65,IF(AND(A5&lt;6.55,D5&lt;2.4,H5&lt;16.472,G5&gt;=0.597,A5&gt;=6.25,A5&gt;=5.15,B5&lt;3.4),5.033,IF(AND(H5&lt;12.719,G5&lt;0.385,B5&lt;3.85,A5&gt;=4.8,G5&lt;0.821,F5&lt;2,B5&gt;=3.4),1.54,IF(AND(H5&gt;=12.719,G5&lt;0.385,B5&lt;3.85,A5&gt;=4.8,G5&lt;0.821,F5&lt;2,B5&gt;=3.4),1.3,IF(AND(B5&lt;3.6,G5&gt;=0.385,B5&lt;3.85,A5&gt;=4.8,G5&lt;0.821,F5&lt;2,B5&gt;=3.4),1.325,IF(AND(B5&gt;=3.6,G5&gt;=0.385,B5&lt;3.85,A5&gt;=4.8,G5&lt;0.821,F5&lt;2,B5&gt;=3.4),1.55,IF(AND(D5&lt;1.05,G5&lt;0.572,A5&lt;5.95,G5&gt;=0.356,D5&lt;1.45,A5&lt;6.25,A5&gt;=5.15,B5&lt;3.4),3.633,IF(AND(D5&gt;=2.15,A5&lt;7.2,B5&lt;3.05,D5&gt;=1.75,G5&lt;0.597,A5&gt;=6.25,A5&gt;=5.15,B5&lt;3.4),5.667,IF(AND(H5&lt;13.094,A5&gt;=6.55,D5&lt;2.4,H5&lt;16.472,G5&gt;=0.597,A5&gt;=6.25,A5&gt;=5.15,B5&lt;3.4),5.2,IF(AND(D5&lt;1.15,D5&gt;=1.05,G5&lt;0.572,A5&lt;5.95,G5&gt;=0.356,D5&lt;1.45,A5&lt;6.25,A5&gt;=5.15,B5&lt;3.4),3.8,IF(AND(D5&gt;=1.15,D5&gt;=1.05,G5&lt;0.572,A5&lt;5.95,G5&gt;=0.356,D5&lt;1.45,A5&lt;6.25,A5&gt;=5.15,B5&lt;3.4),3.9,IF(AND(G5&gt;=0.487,D5&lt;2.15,A5&lt;7.2,B5&lt;3.05,D5&gt;=1.75,G5&lt;0.597,A5&gt;=6.25,A5&gt;=5.15,B5&lt;3.4),5.8,IF(AND(A5&lt;6.8,H5&gt;=13.094,A5&gt;=6.55,D5&lt;2.4,H5&lt;16.472,G5&gt;=0.597,A5&gt;=6.25,A5&gt;=5.15,B5&lt;3.4),4.52,IF(AND(A5&gt;=6.8,H5&gt;=13.094,A5&gt;=6.55,D5&lt;2.4,H5&lt;16.472,G5&gt;=0.597,A5&gt;=6.25,A5&gt;=5.15,B5&lt;3.4),4.75,IF(AND(B5&lt;2.95,G5&lt;0.487,D5&lt;2.15,A5&lt;7.2,B5&lt;3.05,D5&gt;=1.75,G5&lt;0.597,A5&gt;=6.25,A5&gt;=5.15,B5&lt;3.4),5.6,IF(AND(B5&gt;=2.95,G5&lt;0.487,D5&lt;2.15,A5&lt;7.2,B5&lt;3.05,D5&gt;=1.75,G5&lt;0.597,A5&gt;=6.25,A5&gt;=5.15,B5&lt;3.4),5.5,"shouldnthappen")))))))))))))))))))))))))))))))))))))))</f>
        <v>1.7</v>
      </c>
      <c r="BB5" s="1" t="n">
        <f aca="false">IF(AND(A5&lt;4.35,B5&lt;3.25,F5&lt;1.5),1.1,IF(AND(H5&lt;14.005,A5&gt;=4.35,B5&lt;3.25,F5&lt;1.5),1.3,IF(AND(H5&gt;=14.005,A5&gt;=4.35,B5&lt;3.25,F5&lt;1.5),1.6,IF(AND(G5&gt;=0.905,A5&lt;5.15,B5&gt;=3.25,F5&lt;1.5),1.9,IF(AND(B5&lt;3.45,A5&gt;=5.15,B5&gt;=3.25,F5&lt;1.5),1.6,IF(AND(F5&gt;=2.5,D5&gt;=1.35,D5&lt;1.75,F5&gt;=1.5),4.867,IF(AND(A5&gt;=7.05,D5&gt;=2.05,D5&gt;=1.75,F5&gt;=1.5),6.35,IF(AND(D5&gt;=0.4,G5&lt;0.905,A5&lt;5.15,B5&gt;=3.25,F5&lt;1.5),1.65,IF(AND(B5&lt;3.6,B5&gt;=3.45,A5&gt;=5.15,B5&gt;=3.25,F5&lt;1.5),1.35,IF(AND(H5&lt;6.808,H5&lt;9.386,D5&lt;1.35,D5&lt;1.75,F5&gt;=1.5),4.05,IF(AND(H5&gt;=6.808,H5&lt;9.386,D5&lt;1.35,D5&lt;1.75,F5&gt;=1.5),3.46,IF(AND(B5&lt;2.45,F5&lt;2.5,D5&gt;=1.35,D5&lt;1.75,F5&gt;=1.5),4.5,IF(AND(H5&gt;=13.115,D5&lt;1.95,D5&lt;2.05,D5&gt;=1.75,F5&gt;=1.5),4.85,IF(AND(G5&lt;0.196,D5&gt;=1.95,D5&lt;2.05,D5&gt;=1.75,F5&gt;=1.5),6.7,IF(AND(G5&gt;=0.196,D5&gt;=1.95,D5&lt;2.05,D5&gt;=1.75,F5&gt;=1.5),5.12,IF(AND(H5&lt;10.925,D5&lt;0.4,G5&lt;0.905,A5&lt;5.15,B5&gt;=3.25,F5&lt;1.5),1.4,IF(AND(H5&gt;=10.925,D5&lt;0.4,G5&lt;0.905,A5&lt;5.15,B5&gt;=3.25,F5&lt;1.5),1.45,IF(AND(H5&lt;14.096,B5&gt;=3.6,B5&gt;=3.45,A5&gt;=5.15,B5&gt;=3.25,F5&lt;1.5),1.42,IF(AND(H5&gt;=14.096,B5&gt;=3.6,B5&gt;=3.45,A5&gt;=5.15,B5&gt;=3.25,F5&lt;1.5),1.7,IF(AND(B5&lt;2.45,D5&lt;1.15,H5&gt;=9.386,D5&lt;1.35,D5&lt;1.75,F5&gt;=1.5),3.6,IF(AND(B5&gt;=2.45,D5&lt;1.15,H5&gt;=9.386,D5&lt;1.35,D5&lt;1.75,F5&gt;=1.5),3.9,IF(AND(G5&lt;0.246,D5&gt;=1.15,H5&gt;=9.386,D5&lt;1.35,D5&lt;1.75,F5&gt;=1.5),4.4,IF(AND(B5&lt;2.75,B5&gt;=2.45,F5&lt;2.5,D5&gt;=1.35,D5&lt;1.75,F5&gt;=1.5),5.1,IF(AND(H5&lt;11.084,H5&lt;13.115,D5&lt;1.95,D5&lt;2.05,D5&gt;=1.75,F5&gt;=1.5),5.35,IF(AND(H5&gt;=11.084,H5&lt;13.115,D5&lt;1.95,D5&lt;2.05,D5&gt;=1.75,F5&gt;=1.5),5.7,IF(AND(H5&lt;15.52,D5&lt;2.25,A5&lt;7.05,D5&gt;=2.05,D5&gt;=1.75,F5&gt;=1.5),5.45,IF(AND(H5&gt;=15.52,D5&lt;2.25,A5&lt;7.05,D5&gt;=2.05,D5&gt;=1.75,F5&gt;=1.5),5.725,IF(AND(G5&gt;=0.775,D5&gt;=2.25,A5&lt;7.05,D5&gt;=2.05,D5&gt;=1.75,F5&gt;=1.5),5.2,IF(AND(D5&lt;1.25,G5&gt;=0.246,D5&gt;=1.15,H5&gt;=9.386,D5&lt;1.35,D5&lt;1.75,F5&gt;=1.5),4.05,IF(AND(A5&lt;5.85,B5&gt;=2.75,B5&gt;=2.45,F5&lt;2.5,D5&gt;=1.35,D5&lt;1.75,F5&gt;=1.5),4.5,IF(AND(B5&lt;3.3,G5&lt;0.775,D5&gt;=2.25,A5&lt;7.05,D5&gt;=2.05,D5&gt;=1.75,F5&gt;=1.5),5.64,IF(AND(B5&gt;=3.3,G5&lt;0.775,D5&gt;=2.25,A5&lt;7.05,D5&gt;=2.05,D5&gt;=1.75,F5&gt;=1.5),5.6,IF(AND(A5&lt;5.9,D5&gt;=1.25,G5&gt;=0.246,D5&gt;=1.15,H5&gt;=9.386,D5&lt;1.35,D5&lt;1.75,F5&gt;=1.5),4.2,IF(AND(A5&gt;=5.9,D5&gt;=1.25,G5&gt;=0.246,D5&gt;=1.15,H5&gt;=9.386,D5&lt;1.35,D5&lt;1.75,F5&gt;=1.5),4,IF(AND(G5&gt;=0.437,A5&gt;=5.85,B5&gt;=2.75,B5&gt;=2.45,F5&lt;2.5,D5&gt;=1.35,D5&lt;1.75,F5&gt;=1.5),4.75,IF(AND(H5&lt;9.446,G5&lt;0.437,A5&gt;=5.85,B5&gt;=2.75,B5&gt;=2.45,F5&lt;2.5,D5&gt;=1.35,D5&lt;1.75,F5&gt;=1.5),4.6,IF(AND(H5&gt;=9.446,G5&lt;0.437,A5&gt;=5.85,B5&gt;=2.75,B5&gt;=2.45,F5&lt;2.5,D5&gt;=1.35,D5&lt;1.75,F5&gt;=1.5),4.7,"shouldnthappen")))))))))))))))))))))))))))))))))))))</f>
        <v>1.6</v>
      </c>
      <c r="BC5" s="1" t="n">
        <f aca="false">IF(AND(G5&gt;=0.905,F5&lt;1.5),1.65,IF(AND(D5&gt;=0.45,G5&lt;0.905,F5&lt;1.5),1.65,IF(AND(A5&lt;5.15,D5&lt;1.55,F5&gt;=1.5),3.225,IF(AND(F5&gt;=2.5,A5&gt;=5.15,D5&lt;1.55,F5&gt;=1.5),5.05,IF(AND(H5&lt;5.767,A5&lt;7.05,D5&gt;=1.55,F5&gt;=1.5),4.5,IF(AND(D5&lt;1.7,A5&gt;=7.05,D5&gt;=1.55,F5&gt;=1.5),5.8,IF(AND(A5&gt;=5.3,G5&lt;0.207,D5&lt;0.45,G5&lt;0.905,F5&lt;1.5),1.3,IF(AND(D5&gt;=0.35,G5&gt;=0.207,D5&lt;0.45,G5&lt;0.905,F5&lt;1.5),1.5,IF(AND(G5&lt;0.155,D5&gt;=1.7,A5&gt;=7.05,D5&gt;=1.55,F5&gt;=1.5),6.7,IF(AND(G5&gt;=0.155,D5&gt;=1.7,A5&gt;=7.05,D5&gt;=1.55,F5&gt;=1.5),6.34,IF(AND(G5&lt;0.05,A5&lt;5.3,G5&lt;0.207,D5&lt;0.45,G5&lt;0.905,F5&lt;1.5),1.4,IF(AND(G5&gt;=0.05,A5&lt;5.3,G5&lt;0.207,D5&lt;0.45,G5&lt;0.905,F5&lt;1.5),1.5,IF(AND(A5&lt;4.5,D5&lt;0.35,G5&gt;=0.207,D5&lt;0.45,G5&lt;0.905,F5&lt;1.5),1.3,IF(AND(G5&lt;0.308,A5&lt;6.2,F5&lt;2.5,A5&gt;=5.15,D5&lt;1.55,F5&gt;=1.5),4.5,IF(AND(D5&lt;1.35,A5&gt;=6.2,F5&lt;2.5,A5&gt;=5.15,D5&lt;1.55,F5&gt;=1.5),4.367,IF(AND(D5&lt;1.85,A5&lt;6.15,H5&gt;=5.767,A5&lt;7.05,D5&gt;=1.55,F5&gt;=1.5),4.933,IF(AND(G5&gt;=0.558,A5&gt;=4.5,D5&lt;0.35,G5&gt;=0.207,D5&lt;0.45,G5&lt;0.905,F5&lt;1.5),1.5,IF(AND(H5&gt;=13.383,G5&gt;=0.308,A5&lt;6.2,F5&lt;2.5,A5&gt;=5.15,D5&lt;1.55,F5&gt;=1.5),4.7,IF(AND(H5&gt;=12.206,D5&gt;=1.35,A5&gt;=6.2,F5&lt;2.5,A5&gt;=5.15,D5&lt;1.55,F5&gt;=1.5),4.575,IF(AND(A5&lt;5.7,D5&gt;=1.85,A5&lt;6.15,H5&gt;=5.767,A5&lt;7.05,D5&gt;=1.55,F5&gt;=1.5),4.9,IF(AND(A5&gt;=5.7,D5&gt;=1.85,A5&lt;6.15,H5&gt;=5.767,A5&lt;7.05,D5&gt;=1.55,F5&gt;=1.5),5.1,IF(AND(G5&lt;0.079,G5&lt;0.364,A5&gt;=6.15,H5&gt;=5.767,A5&lt;7.05,D5&gt;=1.55,F5&gt;=1.5),5.6,IF(AND(G5&gt;=0.079,G5&lt;0.364,A5&gt;=6.15,H5&gt;=5.767,A5&lt;7.05,D5&gt;=1.55,F5&gt;=1.5),5.25,IF(AND(G5&gt;=0.447,G5&lt;0.558,A5&gt;=4.5,D5&lt;0.35,G5&gt;=0.207,D5&lt;0.45,G5&lt;0.905,F5&lt;1.5),1.3,IF(AND(B5&gt;=2.95,H5&lt;13.383,G5&gt;=0.308,A5&lt;6.2,F5&lt;2.5,A5&gt;=5.15,D5&lt;1.55,F5&gt;=1.5),4.6,IF(AND(B5&lt;2.65,H5&lt;12.206,D5&gt;=1.35,A5&gt;=6.2,F5&lt;2.5,A5&gt;=5.15,D5&lt;1.55,F5&gt;=1.5),4.9,IF(AND(D5&lt;2.45,A5&lt;6.6,G5&gt;=0.364,A5&gt;=6.15,H5&gt;=5.767,A5&lt;7.05,D5&gt;=1.55,F5&gt;=1.5),5.6,IF(AND(D5&gt;=2.45,A5&lt;6.6,G5&gt;=0.364,A5&gt;=6.15,H5&gt;=5.767,A5&lt;7.05,D5&gt;=1.55,F5&gt;=1.5),6,IF(AND(H5&lt;12.921,A5&gt;=6.6,G5&gt;=0.364,A5&gt;=6.15,H5&gt;=5.767,A5&lt;7.05,D5&gt;=1.55,F5&gt;=1.5),5.725,IF(AND(H5&gt;=12.921,A5&gt;=6.6,G5&gt;=0.364,A5&gt;=6.15,H5&gt;=5.767,A5&lt;7.05,D5&gt;=1.55,F5&gt;=1.5),5.367,IF(AND(B5&lt;3.15,G5&lt;0.447,G5&lt;0.558,A5&gt;=4.5,D5&lt;0.35,G5&gt;=0.207,D5&lt;0.45,G5&lt;0.905,F5&lt;1.5),1.5,IF(AND(B5&gt;=3.15,G5&lt;0.447,G5&lt;0.558,A5&gt;=4.5,D5&lt;0.35,G5&gt;=0.207,D5&lt;0.45,G5&lt;0.905,F5&lt;1.5),1.36,IF(AND(B5&gt;=2.85,B5&lt;2.95,H5&lt;13.383,G5&gt;=0.308,A5&lt;6.2,F5&lt;2.5,A5&gt;=5.15,D5&lt;1.55,F5&gt;=1.5),3.6,IF(AND(H5&lt;9.446,B5&gt;=2.65,H5&lt;12.206,D5&gt;=1.35,A5&gt;=6.2,F5&lt;2.5,A5&gt;=5.15,D5&lt;1.55,F5&gt;=1.5),4.6,IF(AND(H5&gt;=9.446,B5&gt;=2.65,H5&lt;12.206,D5&gt;=1.35,A5&gt;=6.2,F5&lt;2.5,A5&gt;=5.15,D5&lt;1.55,F5&gt;=1.5),4.7,IF(AND(D5&lt;1.2,B5&lt;2.85,B5&lt;2.95,H5&lt;13.383,G5&gt;=0.308,A5&lt;6.2,F5&lt;2.5,A5&gt;=5.15,D5&lt;1.55,F5&gt;=1.5),3.75,IF(AND(G5&lt;0.356,D5&gt;=1.2,B5&lt;2.85,B5&lt;2.95,H5&lt;13.383,G5&gt;=0.308,A5&lt;6.2,F5&lt;2.5,A5&gt;=5.15,D5&lt;1.55,F5&gt;=1.5),4.2,IF(AND(G5&gt;=0.356,D5&gt;=1.2,B5&lt;2.85,B5&lt;2.95,H5&lt;13.383,G5&gt;=0.308,A5&lt;6.2,F5&lt;2.5,A5&gt;=5.15,D5&lt;1.55,F5&gt;=1.5),3.96,"shouldnthappen"))))))))))))))))))))))))))))))))))))))</f>
        <v>1.36</v>
      </c>
      <c r="BD5" s="1" t="n">
        <f aca="false">IF(AND(B5&lt;2.7,A5&lt;5.3,B5&lt;3.15),3.42,IF(AND(F5&lt;2.5,A5&gt;=5.85,B5&gt;=3.15),4.7,IF(AND(A5&lt;4.35,B5&gt;=2.7,A5&lt;5.3,B5&lt;3.15),1.1,IF(AND(A5&gt;=4.35,B5&gt;=2.7,A5&lt;5.3,B5&lt;3.15),1.42,IF(AND(A5&gt;=7.05,F5&gt;=2.5,A5&gt;=5.3,B5&lt;3.15),6.067,IF(AND(D5&gt;=0.45,A5&lt;5.05,A5&lt;5.85,B5&gt;=3.15),1.6,IF(AND(B5&lt;3.35,A5&gt;=5.05,A5&lt;5.85,B5&gt;=3.15),1.7,IF(AND(A5&gt;=6.85,F5&gt;=2.5,A5&gt;=5.85,B5&gt;=3.15),6.22,IF(AND(D5&lt;1.25,D5&lt;1.35,F5&lt;2.5,A5&gt;=5.3,B5&lt;3.15),4.033,IF(AND(D5&gt;=1.25,D5&lt;1.35,F5&lt;2.5,A5&gt;=5.3,B5&lt;3.15),4.233,IF(AND(A5&lt;6.05,D5&gt;=1.35,F5&lt;2.5,A5&gt;=5.3,B5&lt;3.15),5.1,IF(AND(H5&gt;=13.29,A5&lt;7.05,F5&gt;=2.5,A5&gt;=5.3,B5&lt;3.15),4.96,IF(AND(G5&gt;=0.858,D5&lt;0.45,A5&lt;5.05,A5&lt;5.85,B5&gt;=3.15),1.3,IF(AND(D5&gt;=0.35,B5&gt;=3.35,A5&gt;=5.05,A5&lt;5.85,B5&gt;=3.15),1.4,IF(AND(B5&lt;3.25,A5&lt;6.85,F5&gt;=2.5,A5&gt;=5.85,B5&gt;=3.15),5.233,IF(AND(A5&gt;=6.8,A5&gt;=6.05,D5&gt;=1.35,F5&lt;2.5,A5&gt;=5.3,B5&lt;3.15),4.9,IF(AND(G5&gt;=0.622,H5&lt;13.29,A5&lt;7.05,F5&gt;=2.5,A5&gt;=5.3,B5&lt;3.15),5.067,IF(AND(H5&lt;8.834,G5&lt;0.858,D5&lt;0.45,A5&lt;5.05,A5&lt;5.85,B5&gt;=3.15),1.4,IF(AND(G5&lt;0.774,B5&gt;=3.25,A5&lt;6.85,F5&gt;=2.5,A5&gt;=5.85,B5&gt;=3.15),5.8,IF(AND(G5&gt;=0.774,B5&gt;=3.25,A5&lt;6.85,F5&gt;=2.5,A5&gt;=5.85,B5&gt;=3.15),5.4,IF(AND(H5&gt;=12.206,A5&lt;6.8,A5&gt;=6.05,D5&gt;=1.35,F5&lt;2.5,A5&gt;=5.3,B5&lt;3.15),4.5,IF(AND(G5&gt;=0.439,G5&lt;0.622,H5&lt;13.29,A5&lt;7.05,F5&gt;=2.5,A5&gt;=5.3,B5&lt;3.15),5.667,IF(AND(G5&lt;0.227,H5&gt;=8.834,G5&lt;0.858,D5&lt;0.45,A5&lt;5.05,A5&lt;5.85,B5&gt;=3.15),1.4,IF(AND(G5&gt;=0.227,H5&gt;=8.834,G5&lt;0.858,D5&lt;0.45,A5&lt;5.05,A5&lt;5.85,B5&gt;=3.15),1.3,IF(AND(G5&gt;=0.934,B5&lt;3.75,D5&lt;0.35,B5&gt;=3.35,A5&gt;=5.05,A5&lt;5.85,B5&gt;=3.15),1.7,IF(AND(G5&lt;0.823,B5&gt;=3.75,D5&lt;0.35,B5&gt;=3.35,A5&gt;=5.05,A5&lt;5.85,B5&gt;=3.15),1.55,IF(AND(G5&gt;=0.823,B5&gt;=3.75,D5&lt;0.35,B5&gt;=3.35,A5&gt;=5.05,A5&lt;5.85,B5&gt;=3.15),1.5,IF(AND(A5&lt;6.2,H5&lt;12.206,A5&lt;6.8,A5&gt;=6.05,D5&gt;=1.35,F5&lt;2.5,A5&gt;=5.3,B5&lt;3.15),4.6,IF(AND(A5&gt;=6.2,H5&lt;12.206,A5&lt;6.8,A5&gt;=6.05,D5&gt;=1.35,F5&lt;2.5,A5&gt;=5.3,B5&lt;3.15),4.74,IF(AND(H5&gt;=10.667,G5&lt;0.439,G5&lt;0.622,H5&lt;13.29,A5&lt;7.05,F5&gt;=2.5,A5&gt;=5.3,B5&lt;3.15),5.6,IF(AND(H5&lt;13.67,G5&lt;0.934,B5&lt;3.75,D5&lt;0.35,B5&gt;=3.35,A5&gt;=5.05,A5&lt;5.85,B5&gt;=3.15),1.48,IF(AND(H5&gt;=13.67,G5&lt;0.934,B5&lt;3.75,D5&lt;0.35,B5&gt;=3.35,A5&gt;=5.05,A5&lt;5.85,B5&gt;=3.15),1.3,IF(AND(G5&lt;0.301,H5&lt;10.667,G5&lt;0.439,G5&lt;0.622,H5&lt;13.29,A5&lt;7.05,F5&gt;=2.5,A5&gt;=5.3,B5&lt;3.15),5.2,IF(AND(G5&gt;=0.301,H5&lt;10.667,G5&lt;0.439,G5&lt;0.622,H5&lt;13.29,A5&lt;7.05,F5&gt;=2.5,A5&gt;=5.3,B5&lt;3.15),5.067,"shouldnthappen"))))))))))))))))))))))))))))))))))</f>
        <v>1.3</v>
      </c>
      <c r="BE5" s="1" t="n">
        <f aca="false">IF(AND(B5&gt;=3.85,A5&gt;=5.05,F5&lt;1.5),1.4,IF(AND(A5&lt;5.25,A5&lt;5.75,F5&gt;=1.5),3.15,IF(AND(A5&lt;4.95,B5&lt;3.15,A5&lt;5.05,F5&lt;1.5),1.46,IF(AND(A5&gt;=4.95,B5&lt;3.15,A5&lt;5.05,F5&lt;1.5),1.6,IF(AND(H5&lt;8.834,B5&gt;=3.15,A5&lt;5.05,F5&lt;1.5),1.4,IF(AND(D5&lt;0.25,B5&lt;3.85,A5&gt;=5.05,F5&lt;1.5),1.48,IF(AND(D5&gt;=0.25,B5&lt;3.85,A5&gt;=5.05,F5&lt;1.5),1.7,IF(AND(F5&gt;=2.5,A5&gt;=5.25,A5&lt;5.75,F5&gt;=1.5),4.9,IF(AND(H5&lt;12.45,H5&gt;=8.834,B5&gt;=3.15,A5&lt;5.05,F5&lt;1.5),1.25,IF(AND(H5&gt;=12.45,H5&gt;=8.834,B5&gt;=3.15,A5&lt;5.05,F5&lt;1.5),1.32,IF(AND(G5&lt;0.283,F5&lt;2.5,A5&gt;=5.25,A5&lt;5.75,F5&gt;=1.5),4.3,IF(AND(H5&lt;6.712,H5&lt;11.275,D5&lt;1.55,A5&gt;=5.75,F5&gt;=1.5),5,IF(AND(H5&lt;13.101,H5&gt;=11.275,D5&lt;1.55,A5&gt;=5.75,F5&gt;=1.5),3.933,IF(AND(H5&gt;=13.101,H5&gt;=11.275,D5&lt;1.55,A5&gt;=5.75,F5&gt;=1.5),4.5,IF(AND(A5&gt;=7.3,D5&lt;2.45,D5&gt;=1.55,A5&gt;=5.75,F5&gt;=1.5),6.7,IF(AND(B5&lt;3.45,D5&gt;=2.45,D5&gt;=1.55,A5&gt;=5.75,F5&gt;=1.5),5.925,IF(AND(B5&gt;=3.45,D5&gt;=2.45,D5&gt;=1.55,A5&gt;=5.75,F5&gt;=1.5),6.1,IF(AND(B5&gt;=2.8,G5&gt;=0.283,F5&lt;2.5,A5&gt;=5.25,A5&lt;5.75,F5&gt;=1.5),4.2,IF(AND(D5&lt;1.35,H5&gt;=6.712,H5&lt;11.275,D5&lt;1.55,A5&gt;=5.75,F5&gt;=1.5),4.35,IF(AND(D5&lt;1.05,B5&lt;2.8,G5&gt;=0.283,F5&lt;2.5,A5&gt;=5.25,A5&lt;5.75,F5&gt;=1.5),3.567,IF(AND(D5&gt;=1.05,B5&lt;2.8,G5&gt;=0.283,F5&lt;2.5,A5&gt;=5.25,A5&lt;5.75,F5&gt;=1.5),3.925,IF(AND(B5&lt;2.65,D5&gt;=1.35,H5&gt;=6.712,H5&lt;11.275,D5&lt;1.55,A5&gt;=5.75,F5&gt;=1.5),4.9,IF(AND(B5&gt;=2.65,D5&gt;=1.35,H5&gt;=6.712,H5&lt;11.275,D5&lt;1.55,A5&gt;=5.75,F5&gt;=1.5),4.625,IF(AND(H5&gt;=14.683,G5&gt;=0.628,A5&lt;7.3,D5&lt;2.45,D5&gt;=1.55,A5&gt;=5.75,F5&gt;=1.5),5.4,IF(AND(D5&lt;1.95,H5&lt;8.884,G5&lt;0.628,A5&lt;7.3,D5&lt;2.45,D5&gt;=1.55,A5&gt;=5.75,F5&gt;=1.5),5.1,IF(AND(D5&gt;=1.95,H5&lt;8.884,G5&lt;0.628,A5&lt;7.3,D5&lt;2.45,D5&gt;=1.55,A5&gt;=5.75,F5&gt;=1.5),5.22,IF(AND(A5&lt;6.05,H5&gt;=8.884,G5&lt;0.628,A5&lt;7.3,D5&lt;2.45,D5&gt;=1.55,A5&gt;=5.75,F5&gt;=1.5),5.1,IF(AND(G5&lt;0.817,H5&lt;14.683,G5&gt;=0.628,A5&lt;7.3,D5&lt;2.45,D5&gt;=1.55,A5&gt;=5.75,F5&gt;=1.5),4.967,IF(AND(G5&gt;=0.817,H5&lt;14.683,G5&gt;=0.628,A5&lt;7.3,D5&lt;2.45,D5&gt;=1.55,A5&gt;=5.75,F5&gt;=1.5),5.1,IF(AND(H5&lt;9.637,A5&gt;=6.05,H5&gt;=8.884,G5&lt;0.628,A5&lt;7.3,D5&lt;2.45,D5&gt;=1.55,A5&gt;=5.75,F5&gt;=1.5),5.9,IF(AND(D5&lt;1.85,H5&gt;=9.637,A5&gt;=6.05,H5&gt;=8.884,G5&lt;0.628,A5&lt;7.3,D5&lt;2.45,D5&gt;=1.55,A5&gt;=5.75,F5&gt;=1.5),5.733,IF(AND(G5&gt;=0.388,D5&gt;=1.85,H5&gt;=9.637,A5&gt;=6.05,H5&gt;=8.884,G5&lt;0.628,A5&lt;7.3,D5&lt;2.45,D5&gt;=1.55,A5&gt;=5.75,F5&gt;=1.5),5.64,IF(AND(B5&lt;2.95,G5&lt;0.388,D5&gt;=1.85,H5&gt;=9.637,A5&gt;=6.05,H5&gt;=8.884,G5&lt;0.628,A5&lt;7.3,D5&lt;2.45,D5&gt;=1.55,A5&gt;=5.75,F5&gt;=1.5),5.5,IF(AND(B5&gt;=2.95,G5&lt;0.388,D5&gt;=1.85,H5&gt;=9.637,A5&gt;=6.05,H5&gt;=8.884,G5&lt;0.628,A5&lt;7.3,D5&lt;2.45,D5&gt;=1.55,A5&gt;=5.75,F5&gt;=1.5),5.333,"shouldnthappen"))))))))))))))))))))))))))))))))))</f>
        <v>1.32</v>
      </c>
      <c r="BF5" s="1" t="n">
        <f aca="false">IF(AND(D5&gt;=0.35,F5&lt;1.5),1.65,IF(AND(H5&gt;=16.227,D5&gt;=1.55,F5&gt;=1.5),6.533,IF(AND(A5&gt;=5.45,G5&lt;0.174,D5&lt;0.35,F5&lt;1.5),1.7,IF(AND(D5&lt;0.15,G5&gt;=0.174,D5&lt;0.35,F5&lt;1.5),1.38,IF(AND(D5&gt;=1.15,D5&lt;1.25,D5&lt;1.55,F5&gt;=1.5),3.967,IF(AND(H5&lt;8.376,A5&lt;5.45,G5&lt;0.174,D5&lt;0.35,F5&lt;1.5),1.4,IF(AND(H5&gt;=8.376,A5&lt;5.45,G5&lt;0.174,D5&lt;0.35,F5&lt;1.5),1.5,IF(AND(B5&lt;3.1,D5&gt;=0.15,G5&gt;=0.174,D5&lt;0.35,F5&lt;1.5),1.475,IF(AND(H5&lt;10.258,D5&lt;1.15,D5&lt;1.25,D5&lt;1.55,F5&gt;=1.5),3.24,IF(AND(H5&gt;=10.258,D5&lt;1.15,D5&lt;1.25,D5&lt;1.55,F5&gt;=1.5),3.875,IF(AND(F5&gt;=2.5,H5&lt;10.927,D5&gt;=1.25,D5&lt;1.55,F5&gt;=1.5),5.05,IF(AND(D5&lt;1.35,H5&gt;=10.927,D5&gt;=1.25,D5&lt;1.55,F5&gt;=1.5),4.25,IF(AND(A5&gt;=6.95,D5&lt;1.75,H5&lt;16.227,D5&gt;=1.55,F5&gt;=1.5),5.8,IF(AND(B5&lt;3.3,B5&gt;=3.1,D5&gt;=0.15,G5&gt;=0.174,D5&lt;0.35,F5&lt;1.5),1.3,IF(AND(H5&lt;12.278,D5&gt;=1.35,H5&gt;=10.927,D5&gt;=1.25,D5&lt;1.55,F5&gt;=1.5),4.9,IF(AND(G5&lt;0.226,A5&lt;6.95,D5&lt;1.75,H5&lt;16.227,D5&gt;=1.55,F5&gt;=1.5),5,IF(AND(G5&gt;=0.226,A5&lt;6.95,D5&lt;1.75,H5&lt;16.227,D5&gt;=1.55,F5&gt;=1.5),4.62,IF(AND(H5&lt;9.35,B5&lt;2.95,D5&gt;=1.75,H5&lt;16.227,D5&gt;=1.55,F5&gt;=1.5),6.3,IF(AND(H5&gt;=9.35,B5&lt;2.95,D5&gt;=1.75,H5&lt;16.227,D5&gt;=1.55,F5&gt;=1.5),5.58,IF(AND(A5&lt;5.05,B5&gt;=3.3,B5&gt;=3.1,D5&gt;=0.15,G5&gt;=0.174,D5&lt;0.35,F5&lt;1.5),1.35,IF(AND(A5&gt;=5.05,B5&gt;=3.3,B5&gt;=3.1,D5&gt;=0.15,G5&gt;=0.174,D5&lt;0.35,F5&lt;1.5),1.46,IF(AND(B5&lt;2.8,A5&lt;5.65,F5&lt;2.5,H5&lt;10.927,D5&gt;=1.25,D5&lt;1.55,F5&gt;=1.5),4.075,IF(AND(B5&gt;=2.8,A5&lt;5.65,F5&lt;2.5,H5&lt;10.927,D5&gt;=1.25,D5&lt;1.55,F5&gt;=1.5),3.933,IF(AND(A5&lt;6.25,A5&gt;=5.65,F5&lt;2.5,H5&lt;10.927,D5&gt;=1.25,D5&lt;1.55,F5&gt;=1.5),4.533,IF(AND(A5&gt;=6.25,A5&gt;=5.65,F5&lt;2.5,H5&lt;10.927,D5&gt;=1.25,D5&lt;1.55,F5&gt;=1.5),4.3,IF(AND(A5&lt;6.5,H5&gt;=12.278,D5&gt;=1.35,H5&gt;=10.927,D5&gt;=1.25,D5&lt;1.55,F5&gt;=1.5),4.55,IF(AND(A5&gt;=6.5,H5&gt;=12.278,D5&gt;=1.35,H5&gt;=10.927,D5&gt;=1.25,D5&lt;1.55,F5&gt;=1.5),4.775,IF(AND(H5&lt;9.884,D5&lt;2.1,B5&gt;=2.95,D5&gt;=1.75,H5&lt;16.227,D5&gt;=1.55,F5&gt;=1.5),5.5,IF(AND(H5&gt;=9.884,D5&lt;2.1,B5&gt;=2.95,D5&gt;=1.75,H5&lt;16.227,D5&gt;=1.55,F5&gt;=1.5),5.1,IF(AND(H5&lt;10.393,D5&gt;=2.1,B5&gt;=2.95,D5&gt;=1.75,H5&lt;16.227,D5&gt;=1.55,F5&gt;=1.5),5.74,IF(AND(D5&lt;2.25,H5&gt;=10.393,D5&gt;=2.1,B5&gt;=2.95,D5&gt;=1.75,H5&lt;16.227,D5&gt;=1.55,F5&gt;=1.5),5.8,IF(AND(D5&gt;=2.25,H5&gt;=10.393,D5&gt;=2.1,B5&gt;=2.95,D5&gt;=1.75,H5&lt;16.227,D5&gt;=1.55,F5&gt;=1.5),5.4,"shouldnthappen"))))))))))))))))))))))))))))))))</f>
        <v>1.3</v>
      </c>
      <c r="BG5" s="1" t="n">
        <f aca="false">IF(AND(G5&lt;0.096,A5&lt;5.45),2.95,IF(AND(F5&gt;=1.5,G5&gt;=0.096,A5&lt;5.45),3,IF(AND(D5&lt;0.6,A5&lt;5.9,A5&gt;=5.45),1.4,IF(AND(F5&gt;=2.5,D5&gt;=0.6,A5&lt;5.9,A5&gt;=5.45),5.1,IF(AND(A5&lt;7.45,A5&gt;=7.05,A5&gt;=5.9,A5&gt;=5.45),6.167,IF(AND(B5&gt;=3.55,G5&lt;0.587,F5&lt;1.5,G5&gt;=0.096,A5&lt;5.45),1,IF(AND(A5&lt;5.05,G5&gt;=0.587,F5&lt;1.5,G5&gt;=0.096,A5&lt;5.45),1.35,IF(AND(B5&lt;2.75,D5&lt;1.7,A5&lt;7.05,A5&gt;=5.9,A5&gt;=5.45),4.9,IF(AND(A5&lt;6.2,D5&gt;=1.7,A5&lt;7.05,A5&gt;=5.9,A5&gt;=5.45),4.833,IF(AND(H5&lt;17.32,A5&gt;=7.45,A5&gt;=7.05,A5&gt;=5.9,A5&gt;=5.45),6.68,IF(AND(H5&gt;=17.32,A5&gt;=7.45,A5&gt;=7.05,A5&gt;=5.9,A5&gt;=5.45),6.4,IF(AND(G5&lt;0.161,B5&lt;3.55,G5&lt;0.587,F5&lt;1.5,G5&gt;=0.096,A5&lt;5.45),1.5,IF(AND(H5&lt;11.016,A5&gt;=5.05,G5&gt;=0.587,F5&lt;1.5,G5&gt;=0.096,A5&lt;5.45),1.633,IF(AND(H5&lt;11.001,G5&lt;0.372,F5&lt;2.5,D5&gt;=0.6,A5&lt;5.9,A5&gt;=5.45),4.133,IF(AND(H5&gt;=11.001,G5&lt;0.372,F5&lt;2.5,D5&gt;=0.6,A5&lt;5.9,A5&gt;=5.45),4.3,IF(AND(H5&lt;6.808,G5&gt;=0.372,F5&lt;2.5,D5&gt;=0.6,A5&lt;5.9,A5&gt;=5.45),4,IF(AND(A5&gt;=6.75,B5&gt;=2.75,D5&lt;1.7,A5&lt;7.05,A5&gt;=5.9,A5&gt;=5.45),4.84,IF(AND(H5&lt;12.467,G5&gt;=0.161,B5&lt;3.55,G5&lt;0.587,F5&lt;1.5,G5&gt;=0.096,A5&lt;5.45),1.3,IF(AND(D5&lt;0.25,H5&gt;=11.016,A5&gt;=5.05,G5&gt;=0.587,F5&lt;1.5,G5&gt;=0.096,A5&lt;5.45),1.52,IF(AND(D5&gt;=0.25,H5&gt;=11.016,A5&gt;=5.05,G5&gt;=0.587,F5&lt;1.5,G5&gt;=0.096,A5&lt;5.45),1.5,IF(AND(H5&lt;11.218,H5&gt;=6.808,G5&gt;=0.372,F5&lt;2.5,D5&gt;=0.6,A5&lt;5.9,A5&gt;=5.45),3.7,IF(AND(H5&gt;=11.218,H5&gt;=6.808,G5&gt;=0.372,F5&lt;2.5,D5&gt;=0.6,A5&lt;5.9,A5&gt;=5.45),3.9,IF(AND(B5&lt;2.95,A5&lt;6.75,B5&gt;=2.75,D5&lt;1.7,A5&lt;7.05,A5&gt;=5.9,A5&gt;=5.45),4.2,IF(AND(B5&gt;=2.95,A5&lt;6.75,B5&gt;=2.75,D5&lt;1.7,A5&lt;7.05,A5&gt;=5.9,A5&gt;=5.45),4.6,IF(AND(D5&gt;=2.45,A5&lt;6.85,A5&gt;=6.2,D5&gt;=1.7,A5&lt;7.05,A5&gt;=5.9,A5&gt;=5.45),5.9,IF(AND(G5&lt;0.312,A5&gt;=6.85,A5&gt;=6.2,D5&gt;=1.7,A5&lt;7.05,A5&gt;=5.9,A5&gt;=5.45),5.1,IF(AND(G5&gt;=0.312,A5&gt;=6.85,A5&gt;=6.2,D5&gt;=1.7,A5&lt;7.05,A5&gt;=5.9,A5&gt;=5.45),5.4,IF(AND(G5&lt;0.251,H5&gt;=12.467,G5&gt;=0.161,B5&lt;3.55,G5&lt;0.587,F5&lt;1.5,G5&gt;=0.096,A5&lt;5.45),1.35,IF(AND(G5&gt;=0.251,H5&gt;=12.467,G5&gt;=0.161,B5&lt;3.55,G5&lt;0.587,F5&lt;1.5,G5&gt;=0.096,A5&lt;5.45),1.467,IF(AND(G5&gt;=0.628,D5&lt;2.45,A5&lt;6.85,A5&gt;=6.2,D5&gt;=1.7,A5&lt;7.05,A5&gt;=5.9,A5&gt;=5.45),5.1,IF(AND(A5&gt;=6.75,G5&lt;0.628,D5&lt;2.45,A5&lt;6.85,A5&gt;=6.2,D5&gt;=1.7,A5&lt;7.05,A5&gt;=5.9,A5&gt;=5.45),5.9,IF(AND(H5&lt;11.824,A5&lt;6.75,G5&lt;0.628,D5&lt;2.45,A5&lt;6.85,A5&gt;=6.2,D5&gt;=1.7,A5&lt;7.05,A5&gt;=5.9,A5&gt;=5.45),5.44,IF(AND(H5&lt;14.378,H5&gt;=11.824,A5&lt;6.75,G5&lt;0.628,D5&lt;2.45,A5&lt;6.85,A5&gt;=6.2,D5&gt;=1.7,A5&lt;7.05,A5&gt;=5.9,A5&gt;=5.45),5.6,IF(AND(H5&gt;=14.378,H5&gt;=11.824,A5&lt;6.75,G5&lt;0.628,D5&lt;2.45,A5&lt;6.85,A5&gt;=6.2,D5&gt;=1.7,A5&lt;7.05,A5&gt;=5.9,A5&gt;=5.45),5.8,"shouldnthappen"))))))))))))))))))))))))))))))))))</f>
        <v>1.35</v>
      </c>
      <c r="BH5" s="1" t="n">
        <f aca="false">IF(AND(G5&gt;=0.905,F5&lt;1.5),1.8,IF(AND(H5&lt;5.523,G5&lt;0.905,F5&lt;1.5),1,IF(AND(D5&gt;=0.4,H5&gt;=5.523,G5&lt;0.905,F5&lt;1.5),1.7,IF(AND(G5&gt;=0.878,D5&lt;1.35,F5&lt;2.5,F5&gt;=1.5),4.4,IF(AND(A5&lt;5.4,D5&gt;=1.35,F5&lt;2.5,F5&gt;=1.5),3.9,IF(AND(G5&lt;0.177,B5&lt;3.15,F5&gt;=2.5,F5&gt;=1.5),6.15,IF(AND(H5&lt;10.393,B5&gt;=3.15,F5&gt;=2.5,F5&gt;=1.5),5.94,IF(AND(H5&gt;=10.393,B5&gt;=3.15,F5&gt;=2.5,F5&gt;=1.5),5.467,IF(AND(D5&gt;=1.25,G5&lt;0.878,D5&lt;1.35,F5&lt;2.5,F5&gt;=1.5),4.18,IF(AND(G5&gt;=0.709,A5&gt;=5.4,D5&gt;=1.35,F5&lt;2.5,F5&gt;=1.5),4.9,IF(AND(B5&lt;2.6,G5&gt;=0.177,B5&lt;3.15,F5&gt;=2.5,F5&gt;=1.5),4.8,IF(AND(A5&lt;4.35,A5&lt;5.05,D5&lt;0.4,H5&gt;=5.523,G5&lt;0.905,F5&lt;1.5),1.1,IF(AND(A5&gt;=5.6,A5&gt;=5.05,D5&lt;0.4,H5&gt;=5.523,G5&lt;0.905,F5&lt;1.5),1.7,IF(AND(D5&lt;1.05,D5&lt;1.25,G5&lt;0.878,D5&lt;1.35,F5&lt;2.5,F5&gt;=1.5),3.6,IF(AND(D5&gt;=1.55,G5&lt;0.709,A5&gt;=5.4,D5&gt;=1.35,F5&lt;2.5,F5&gt;=1.5),4.975,IF(AND(D5&lt;1.7,B5&gt;=2.6,G5&gt;=0.177,B5&lt;3.15,F5&gt;=2.5,F5&gt;=1.5),5.8,IF(AND(B5&lt;3.15,A5&gt;=4.35,A5&lt;5.05,D5&lt;0.4,H5&gt;=5.523,G5&lt;0.905,F5&lt;1.5),1.46,IF(AND(A5&gt;=5.45,A5&lt;5.6,A5&gt;=5.05,D5&lt;0.4,H5&gt;=5.523,G5&lt;0.905,F5&lt;1.5),1.35,IF(AND(H5&lt;10.974,D5&gt;=1.05,D5&lt;1.25,G5&lt;0.878,D5&lt;1.35,F5&lt;2.5,F5&gt;=1.5),3.8,IF(AND(H5&gt;=13.654,D5&lt;1.55,G5&lt;0.709,A5&gt;=5.4,D5&gt;=1.35,F5&lt;2.5,F5&gt;=1.5),4.725,IF(AND(A5&lt;4.5,B5&gt;=3.15,A5&gt;=4.35,A5&lt;5.05,D5&lt;0.4,H5&gt;=5.523,G5&lt;0.905,F5&lt;1.5),1.3,IF(AND(G5&lt;0.676,A5&lt;5.45,A5&lt;5.6,A5&gt;=5.05,D5&lt;0.4,H5&gt;=5.523,G5&lt;0.905,F5&lt;1.5),1.5,IF(AND(G5&gt;=0.676,A5&lt;5.45,A5&lt;5.6,A5&gt;=5.05,D5&lt;0.4,H5&gt;=5.523,G5&lt;0.905,F5&lt;1.5),1.55,IF(AND(A5&lt;5.7,H5&gt;=10.974,D5&gt;=1.05,D5&lt;1.25,G5&lt;0.878,D5&lt;1.35,F5&lt;2.5,F5&gt;=1.5),3.9,IF(AND(A5&gt;=5.7,H5&gt;=10.974,D5&gt;=1.05,D5&lt;1.25,G5&lt;0.878,D5&lt;1.35,F5&lt;2.5,F5&gt;=1.5),3.933,IF(AND(G5&gt;=0.644,H5&lt;13.654,D5&lt;1.55,G5&lt;0.709,A5&gt;=5.4,D5&gt;=1.35,F5&lt;2.5,F5&gt;=1.5),4.4,IF(AND(B5&lt;2.9,A5&lt;6.2,D5&gt;=1.7,B5&gt;=2.6,G5&gt;=0.177,B5&lt;3.15,F5&gt;=2.5,F5&gt;=1.5),5.02,IF(AND(B5&gt;=2.9,A5&lt;6.2,D5&gt;=1.7,B5&gt;=2.6,G5&gt;=0.177,B5&lt;3.15,F5&gt;=2.5,F5&gt;=1.5),4.8,IF(AND(D5&lt;2.2,A5&gt;=6.2,D5&gt;=1.7,B5&gt;=2.6,G5&gt;=0.177,B5&lt;3.15,F5&gt;=2.5,F5&gt;=1.5),5.325,IF(AND(D5&gt;=2.2,A5&gt;=6.2,D5&gt;=1.7,B5&gt;=2.6,G5&gt;=0.177,B5&lt;3.15,F5&gt;=2.5,F5&gt;=1.5),5.1,IF(AND(D5&lt;0.25,A5&gt;=4.5,B5&gt;=3.15,A5&gt;=4.35,A5&lt;5.05,D5&lt;0.4,H5&gt;=5.523,G5&lt;0.905,F5&lt;1.5),1.357,IF(AND(D5&gt;=0.25,A5&gt;=4.5,B5&gt;=3.15,A5&gt;=4.35,A5&lt;5.05,D5&lt;0.4,H5&gt;=5.523,G5&lt;0.905,F5&lt;1.5),1.333,IF(AND(H5&lt;10.723,G5&lt;0.644,H5&lt;13.654,D5&lt;1.55,G5&lt;0.709,A5&gt;=5.4,D5&gt;=1.35,F5&lt;2.5,F5&gt;=1.5),4.6,IF(AND(H5&gt;=10.723,G5&lt;0.644,H5&lt;13.654,D5&lt;1.55,G5&lt;0.709,A5&gt;=5.4,D5&gt;=1.35,F5&lt;2.5,F5&gt;=1.5),4.5,"shouldnthappen"))))))))))))))))))))))))))))))))))</f>
        <v>1.357</v>
      </c>
      <c r="BI5" s="1" t="n">
        <f aca="false">IF(AND(D5&gt;=0.8,A5&lt;5.45),3.9,IF(AND(D5&gt;=0.45,D5&lt;0.8,A5&lt;5.45),1.66,IF(AND(H5&lt;16.447,B5&gt;=3.45,A5&gt;=5.45),1.525,IF(AND(H5&gt;=16.447,B5&gt;=3.45,A5&gt;=5.45),6.4,IF(AND(H5&lt;5.245,D5&lt;0.45,D5&lt;0.8,A5&lt;5.45),1,IF(AND(A5&gt;=7.2,G5&lt;0.154,B5&lt;3.45,A5&gt;=5.45),6.7,IF(AND(D5&lt;1.65,A5&lt;7.2,G5&lt;0.154,B5&lt;3.45,A5&gt;=5.45),4.7,IF(AND(D5&gt;=1.65,A5&lt;7.2,G5&lt;0.154,B5&lt;3.45,A5&gt;=5.45),5.52,IF(AND(D5&gt;=0.25,A5&lt;5.05,H5&gt;=5.245,D5&lt;0.45,D5&lt;0.8,A5&lt;5.45),1.35,IF(AND(H5&lt;6.089,A5&gt;=5.05,H5&gt;=5.245,D5&lt;0.45,D5&lt;0.8,A5&lt;5.45),1.7,IF(AND(D5&lt;1.2,B5&lt;2.6,A5&lt;5.75,G5&gt;=0.154,B5&lt;3.45,A5&gt;=5.45),3.85,IF(AND(D5&gt;=1.2,B5&lt;2.6,A5&lt;5.75,G5&gt;=0.154,B5&lt;3.45,A5&gt;=5.45),4,IF(AND(D5&gt;=1.65,B5&gt;=2.6,A5&lt;5.75,G5&gt;=0.154,B5&lt;3.45,A5&gt;=5.45),4.9,IF(AND(G5&lt;0.353,F5&lt;2.5,A5&gt;=5.75,G5&gt;=0.154,B5&lt;3.45,A5&gt;=5.45),4.25,IF(AND(A5&gt;=7.25,F5&gt;=2.5,A5&gt;=5.75,G5&gt;=0.154,B5&lt;3.45,A5&gt;=5.45),6.45,IF(AND(H5&lt;11.218,D5&lt;0.25,A5&lt;5.05,H5&gt;=5.245,D5&lt;0.45,D5&lt;0.8,A5&lt;5.45),1.42,IF(AND(G5&lt;0.517,H5&gt;=6.089,A5&gt;=5.05,H5&gt;=5.245,D5&lt;0.45,D5&lt;0.8,A5&lt;5.45),1.44,IF(AND(G5&gt;=0.517,H5&gt;=6.089,A5&gt;=5.05,H5&gt;=5.245,D5&lt;0.45,D5&lt;0.8,A5&lt;5.45),1.54,IF(AND(H5&gt;=10.194,D5&lt;1.65,B5&gt;=2.6,A5&lt;5.75,G5&gt;=0.154,B5&lt;3.45,A5&gt;=5.45),4.35,IF(AND(B5&gt;=3.15,G5&gt;=0.353,F5&lt;2.5,A5&gt;=5.75,G5&gt;=0.154,B5&lt;3.45,A5&gt;=5.45),4.7,IF(AND(H5&lt;7.716,A5&lt;7.25,F5&gt;=2.5,A5&gt;=5.75,G5&gt;=0.154,B5&lt;3.45,A5&gt;=5.45),5.04,IF(AND(G5&lt;0.175,H5&gt;=11.218,D5&lt;0.25,A5&lt;5.05,H5&gt;=5.245,D5&lt;0.45,D5&lt;0.8,A5&lt;5.45),1.5,IF(AND(H5&lt;7.713,H5&lt;10.194,D5&lt;1.65,B5&gt;=2.6,A5&lt;5.75,G5&gt;=0.154,B5&lt;3.45,A5&gt;=5.45),4.1,IF(AND(H5&gt;=7.713,H5&lt;10.194,D5&lt;1.65,B5&gt;=2.6,A5&lt;5.75,G5&gt;=0.154,B5&lt;3.45,A5&gt;=5.45),4.2,IF(AND(B5&gt;=3.05,B5&lt;3.15,G5&gt;=0.353,F5&lt;2.5,A5&gt;=5.75,G5&gt;=0.154,B5&lt;3.45,A5&gt;=5.45),4.4,IF(AND(D5&gt;=2.45,H5&gt;=7.716,A5&lt;7.25,F5&gt;=2.5,A5&gt;=5.75,G5&gt;=0.154,B5&lt;3.45,A5&gt;=5.45),5.85,IF(AND(D5&lt;0.15,G5&gt;=0.175,H5&gt;=11.218,D5&lt;0.25,A5&lt;5.05,H5&gt;=5.245,D5&lt;0.45,D5&lt;0.8,A5&lt;5.45),1.1,IF(AND(H5&gt;=16.317,B5&lt;3.05,B5&lt;3.15,G5&gt;=0.353,F5&lt;2.5,A5&gt;=5.75,G5&gt;=0.154,B5&lt;3.45,A5&gt;=5.45),4.8,IF(AND(G5&gt;=0.857,D5&lt;2.45,H5&gt;=7.716,A5&lt;7.25,F5&gt;=2.5,A5&gt;=5.75,G5&gt;=0.154,B5&lt;3.45,A5&gt;=5.45),5.05,IF(AND(G5&lt;0.245,D5&gt;=0.15,G5&gt;=0.175,H5&gt;=11.218,D5&lt;0.25,A5&lt;5.05,H5&gt;=5.245,D5&lt;0.45,D5&lt;0.8,A5&lt;5.45),1.3,IF(AND(G5&gt;=0.245,D5&gt;=0.15,G5&gt;=0.175,H5&gt;=11.218,D5&lt;0.25,A5&lt;5.05,H5&gt;=5.245,D5&lt;0.45,D5&lt;0.8,A5&lt;5.45),1.22,IF(AND(B5&lt;2.85,H5&lt;16.317,B5&lt;3.05,B5&lt;3.15,G5&gt;=0.353,F5&lt;2.5,A5&gt;=5.75,G5&gt;=0.154,B5&lt;3.45,A5&gt;=5.45),4.6,IF(AND(B5&gt;=2.85,H5&lt;16.317,B5&lt;3.05,B5&lt;3.15,G5&gt;=0.353,F5&lt;2.5,A5&gt;=5.75,G5&gt;=0.154,B5&lt;3.45,A5&gt;=5.45),4.633,IF(AND(D5&lt;1.85,G5&lt;0.857,D5&lt;2.45,H5&gt;=7.716,A5&lt;7.25,F5&gt;=2.5,A5&gt;=5.75,G5&gt;=0.154,B5&lt;3.45,A5&gt;=5.45),5.8,IF(AND(H5&lt;11.297,D5&gt;=1.85,G5&lt;0.857,D5&lt;2.45,H5&gt;=7.716,A5&lt;7.25,F5&gt;=2.5,A5&gt;=5.75,G5&gt;=0.154,B5&lt;3.45,A5&gt;=5.45),5.3,IF(AND(G5&lt;0.388,H5&gt;=11.297,D5&gt;=1.85,G5&lt;0.857,D5&lt;2.45,H5&gt;=7.716,A5&lt;7.25,F5&gt;=2.5,A5&gt;=5.75,G5&gt;=0.154,B5&lt;3.45,A5&gt;=5.45),5.4,IF(AND(G5&gt;=0.388,H5&gt;=11.297,D5&gt;=1.85,G5&lt;0.857,D5&lt;2.45,H5&gt;=7.716,A5&lt;7.25,F5&gt;=2.5,A5&gt;=5.75,G5&gt;=0.154,B5&lt;3.45,A5&gt;=5.45),5.6,"shouldnthappen")))))))))))))))))))))))))))))))))))))</f>
        <v>1.3</v>
      </c>
      <c r="BJ5" s="1" t="n">
        <f aca="false">IF(AND(F5&gt;=2,B5&gt;=3.35),6.1,IF(AND(H5&gt;=12.719,F5&lt;1.5,B5&lt;3.35),1.567,IF(AND(H5&lt;5.245,F5&lt;2,B5&gt;=3.35),1,IF(AND(D5&lt;0.15,H5&lt;12.719,F5&lt;1.5,B5&lt;3.35),1.5,IF(AND(D5&gt;=0.35,H5&gt;=5.245,F5&lt;2,B5&gt;=3.35),1.6,IF(AND(A5&lt;4.9,D5&gt;=0.15,H5&lt;12.719,F5&lt;1.5,B5&lt;3.35),1.36,IF(AND(B5&lt;2.65,G5&lt;0.572,D5&lt;1.45,F5&gt;=1.5,B5&lt;3.35),3.5,IF(AND(A5&lt;6.1,F5&lt;2.5,D5&gt;=1.45,F5&gt;=1.5,B5&lt;3.35),5.1,IF(AND(G5&gt;=0.607,D5&lt;0.35,H5&gt;=5.245,F5&lt;2,B5&gt;=3.35),1.65,IF(AND(G5&lt;0.546,A5&gt;=4.9,D5&gt;=0.15,H5&lt;12.719,F5&lt;1.5,B5&lt;3.35),1.2,IF(AND(G5&gt;=0.546,A5&gt;=4.9,D5&gt;=0.15,H5&lt;12.719,F5&lt;1.5,B5&lt;3.35),1.4,IF(AND(A5&gt;=6.3,B5&gt;=2.65,G5&lt;0.572,D5&lt;1.45,F5&gt;=1.5,B5&lt;3.35),4.8,IF(AND(D5&lt;1.15,B5&lt;2.85,G5&gt;=0.572,D5&lt;1.45,F5&gt;=1.5,B5&lt;3.35),3.9,IF(AND(B5&gt;=3.15,B5&gt;=2.85,G5&gt;=0.572,D5&lt;1.45,F5&gt;=1.5,B5&lt;3.35),4.7,IF(AND(B5&lt;2.95,A5&gt;=6.1,F5&lt;2.5,D5&gt;=1.45,F5&gt;=1.5,B5&lt;3.35),4.533,IF(AND(B5&gt;=2.95,A5&gt;=6.1,F5&lt;2.5,D5&gt;=1.45,F5&gt;=1.5,B5&lt;3.35),4.75,IF(AND(A5&gt;=6.7,G5&lt;0.107,F5&gt;=2.5,D5&gt;=1.45,F5&gt;=1.5,B5&lt;3.35),5.7,IF(AND(G5&gt;=0.385,G5&lt;0.607,D5&lt;0.35,H5&gt;=5.245,F5&lt;2,B5&gt;=3.35),1.325,IF(AND(D5&lt;1.25,A5&lt;6.3,B5&gt;=2.65,G5&lt;0.572,D5&lt;1.45,F5&gt;=1.5,B5&lt;3.35),4,IF(AND(D5&gt;=1.25,A5&lt;6.3,B5&gt;=2.65,G5&lt;0.572,D5&lt;1.45,F5&gt;=1.5,B5&lt;3.35),4.18,IF(AND(G5&lt;0.907,D5&gt;=1.15,B5&lt;2.85,G5&gt;=0.572,D5&lt;1.45,F5&gt;=1.5,B5&lt;3.35),4,IF(AND(G5&gt;=0.907,D5&gt;=1.15,B5&lt;2.85,G5&gt;=0.572,D5&lt;1.45,F5&gt;=1.5,B5&lt;3.35),4.4,IF(AND(H5&lt;8.326,B5&lt;3.15,B5&gt;=2.85,G5&gt;=0.572,D5&lt;1.45,F5&gt;=1.5,B5&lt;3.35),3.6,IF(AND(H5&gt;=8.326,B5&lt;3.15,B5&gt;=2.85,G5&gt;=0.572,D5&lt;1.45,F5&gt;=1.5,B5&lt;3.35),4.48,IF(AND(B5&lt;2.95,A5&lt;6.7,G5&lt;0.107,F5&gt;=2.5,D5&gt;=1.45,F5&gt;=1.5,B5&lt;3.35),5.6,IF(AND(B5&gt;=2.95,A5&lt;6.7,G5&lt;0.107,F5&gt;=2.5,D5&gt;=1.45,F5&gt;=1.5,B5&lt;3.35),5.5,IF(AND(G5&lt;0.205,G5&lt;0.432,G5&gt;=0.107,F5&gt;=2.5,D5&gt;=1.45,F5&gt;=1.5,B5&lt;3.35),5.3,IF(AND(B5&gt;=3.05,G5&gt;=0.432,G5&gt;=0.107,F5&gt;=2.5,D5&gt;=1.45,F5&gt;=1.5,B5&lt;3.35),5.86,IF(AND(H5&gt;=14.057,G5&lt;0.385,G5&lt;0.607,D5&lt;0.35,H5&gt;=5.245,F5&lt;2,B5&gt;=3.35),1.7,IF(AND(D5&lt;1.7,G5&gt;=0.205,G5&lt;0.432,G5&gt;=0.107,F5&gt;=2.5,D5&gt;=1.45,F5&gt;=1.5,B5&lt;3.35),5,IF(AND(G5&lt;0.779,B5&lt;3.05,G5&gt;=0.432,G5&gt;=0.107,F5&gt;=2.5,D5&gt;=1.45,F5&gt;=1.5,B5&lt;3.35),4.9,IF(AND(G5&gt;=0.779,B5&lt;3.05,G5&gt;=0.432,G5&gt;=0.107,F5&gt;=2.5,D5&gt;=1.45,F5&gt;=1.5,B5&lt;3.35),5.533,IF(AND(D5&gt;=0.25,H5&lt;14.057,G5&lt;0.385,G5&lt;0.607,D5&lt;0.35,H5&gt;=5.245,F5&lt;2,B5&gt;=3.35),1.4,IF(AND(B5&lt;2.85,D5&gt;=1.7,G5&gt;=0.205,G5&lt;0.432,G5&gt;=0.107,F5&gt;=2.5,D5&gt;=1.45,F5&gt;=1.5,B5&lt;3.35),5.1,IF(AND(B5&gt;=2.85,D5&gt;=1.7,G5&gt;=0.205,G5&lt;0.432,G5&gt;=0.107,F5&gt;=2.5,D5&gt;=1.45,F5&gt;=1.5,B5&lt;3.35),5.15,IF(AND(A5&lt;5.1,D5&lt;0.25,H5&lt;14.057,G5&lt;0.385,G5&lt;0.607,D5&lt;0.35,H5&gt;=5.245,F5&lt;2,B5&gt;=3.35),1.4,IF(AND(A5&gt;=5.1,D5&lt;0.25,H5&lt;14.057,G5&lt;0.385,G5&lt;0.607,D5&lt;0.35,H5&gt;=5.245,F5&lt;2,B5&gt;=3.35),1.5,"shouldnthappen")))))))))))))))))))))))))))))))))))))</f>
        <v>1.567</v>
      </c>
    </row>
    <row r="6" customFormat="false" ht="13.8" hidden="false" customHeight="false" outlineLevel="0" collapsed="false">
      <c r="A6" s="1" t="n">
        <v>4.6</v>
      </c>
      <c r="B6" s="1" t="n">
        <v>3.1</v>
      </c>
      <c r="C6" s="1" t="n">
        <v>1.5</v>
      </c>
      <c r="D6" s="1" t="n">
        <v>0.2</v>
      </c>
      <c r="E6" s="1" t="s">
        <v>94</v>
      </c>
      <c r="F6" s="1" t="n">
        <v>1</v>
      </c>
      <c r="G6" s="1" t="n">
        <v>0.118963301181793</v>
      </c>
      <c r="H6" s="16" t="n">
        <v>14.1755086909048</v>
      </c>
      <c r="I6" s="11" t="n">
        <f aca="false">C6</f>
        <v>1.5</v>
      </c>
      <c r="J6" s="1" t="n">
        <f aca="false">AVERAGE(M6:BJ6)</f>
        <v>1.43422</v>
      </c>
      <c r="K6" s="15" t="n">
        <f aca="false">1-SQRT(VAR(M6:BJ6, I6)) / AVERAGE(M6:BJ6)</f>
        <v>0.933353133116457</v>
      </c>
      <c r="L6" s="1" t="n">
        <f aca="false">(J6-I6)/I6</f>
        <v>-0.0438533333333333</v>
      </c>
      <c r="M6" s="1" t="n">
        <f aca="false">IF(AND(H6&gt;=16.241,B6&gt;=3.35),6.4,IF(AND(D6&gt;=0.75,A6&lt;5.15,B6&lt;3.35),4.1,IF(AND(D6&gt;=1.5,H6&lt;16.241,B6&gt;=3.35),5.767,IF(AND(B6&gt;=3.25,D6&lt;0.75,A6&lt;5.15,B6&lt;3.35),1.58,IF(AND(A6&lt;4.95,D6&lt;1.5,H6&lt;16.241,B6&gt;=3.35),1.4,IF(AND(A6&lt;4.5,B6&lt;3.25,D6&lt;0.75,A6&lt;5.15,B6&lt;3.35),1.26,IF(AND(A6&gt;=4.5,B6&lt;3.25,D6&lt;0.75,A6&lt;5.15,B6&lt;3.35),1.48,IF(AND(G6&lt;0.356,H6&lt;12.557,D6&lt;1.45,A6&gt;=5.15,B6&lt;3.35),4.267,IF(AND(D6&lt;1.25,H6&gt;=12.557,D6&lt;1.45,A6&gt;=5.15,B6&lt;3.35),4.05,IF(AND(D6&gt;=1.35,G6&gt;=0.356,H6&lt;12.557,D6&lt;1.45,A6&gt;=5.15,B6&lt;3.35),4.25,IF(AND(H6&lt;15.086,D6&gt;=1.25,H6&gt;=12.557,D6&lt;1.45,A6&gt;=5.15,B6&lt;3.35),4.4,IF(AND(F6&lt;2.5,G6&gt;=0.44,D6&lt;2.05,D6&gt;=1.45,A6&gt;=5.15,B6&lt;3.35),4.7,IF(AND(H6&lt;10.391,B6&lt;3.15,D6&gt;=2.05,D6&gt;=1.45,A6&gt;=5.15,B6&lt;3.35),5.1,IF(AND(G6&lt;0.505,B6&gt;=3.15,D6&gt;=2.05,D6&gt;=1.45,A6&gt;=5.15,B6&lt;3.35),5.7,IF(AND(G6&gt;=0.505,B6&gt;=3.15,D6&gt;=2.05,D6&gt;=1.45,A6&gt;=5.15,B6&lt;3.35),5.95,IF(AND(D6&gt;=0.5,G6&lt;0.905,A6&gt;=4.95,D6&lt;1.5,H6&lt;16.241,B6&gt;=3.35),1.6,IF(AND(B6&lt;3.6,G6&gt;=0.905,A6&gt;=4.95,D6&lt;1.5,H6&lt;16.241,B6&gt;=3.35),1.7,IF(AND(B6&gt;=3.6,G6&gt;=0.905,A6&gt;=4.95,D6&lt;1.5,H6&lt;16.241,B6&gt;=3.35),1.767,IF(AND(A6&gt;=5.7,D6&lt;1.35,G6&gt;=0.356,H6&lt;12.557,D6&lt;1.45,A6&gt;=5.15,B6&lt;3.35),3.9,IF(AND(A6&lt;6.35,H6&gt;=15.086,D6&gt;=1.25,H6&gt;=12.557,D6&lt;1.45,A6&gt;=5.15,B6&lt;3.35),4.7,IF(AND(A6&gt;=6.35,H6&gt;=15.086,D6&gt;=1.25,H6&gt;=12.557,D6&lt;1.45,A6&gt;=5.15,B6&lt;3.35),4.6,IF(AND(H6&lt;9.252,D6&lt;1.55,G6&lt;0.44,D6&lt;2.05,D6&gt;=1.45,A6&gt;=5.15,B6&lt;3.35),5.08,IF(AND(H6&gt;=9.252,D6&lt;1.55,G6&lt;0.44,D6&lt;2.05,D6&gt;=1.45,A6&gt;=5.15,B6&lt;3.35),4.7,IF(AND(H6&lt;8.477,D6&gt;=1.55,G6&lt;0.44,D6&lt;2.05,D6&gt;=1.45,A6&gt;=5.15,B6&lt;3.35),5.1,IF(AND(H6&gt;=8.477,D6&gt;=1.55,G6&lt;0.44,D6&lt;2.05,D6&gt;=1.45,A6&gt;=5.15,B6&lt;3.35),5.4,IF(AND(H6&lt;8.435,F6&gt;=2.5,G6&gt;=0.44,D6&lt;2.05,D6&gt;=1.45,A6&gt;=5.15,B6&lt;3.35),5.1,IF(AND(H6&gt;=8.435,F6&gt;=2.5,G6&gt;=0.44,D6&lt;2.05,D6&gt;=1.45,A6&gt;=5.15,B6&lt;3.35),4.86,IF(AND(G6&lt;0.543,H6&gt;=10.391,B6&lt;3.15,D6&gt;=2.05,D6&gt;=1.45,A6&gt;=5.15,B6&lt;3.35),5.56,IF(AND(G6&gt;=0.543,H6&gt;=10.391,B6&lt;3.15,D6&gt;=2.05,D6&gt;=1.45,A6&gt;=5.15,B6&lt;3.35),5.8,IF(AND(A6&lt;5.05,D6&lt;0.5,G6&lt;0.905,A6&gt;=4.95,D6&lt;1.5,H6&lt;16.241,B6&gt;=3.35),1.3,IF(AND(H6&lt;6.583,A6&lt;5.7,D6&lt;1.35,G6&gt;=0.356,H6&lt;12.557,D6&lt;1.45,A6&gt;=5.15,B6&lt;3.35),4,IF(AND(G6&lt;0.585,A6&gt;=5.05,D6&lt;0.5,G6&lt;0.905,A6&gt;=4.95,D6&lt;1.5,H6&lt;16.241,B6&gt;=3.35),1.475,IF(AND(G6&lt;0.62,H6&gt;=6.583,A6&lt;5.7,D6&lt;1.35,G6&gt;=0.356,H6&lt;12.557,D6&lt;1.45,A6&gt;=5.15,B6&lt;3.35),3.75,IF(AND(G6&gt;=0.62,H6&gt;=6.583,A6&lt;5.7,D6&lt;1.35,G6&gt;=0.356,H6&lt;12.557,D6&lt;1.45,A6&gt;=5.15,B6&lt;3.35),3.6,IF(AND(B6&lt;3.75,G6&gt;=0.585,A6&gt;=5.05,D6&lt;0.5,G6&lt;0.905,A6&gt;=4.95,D6&lt;1.5,H6&lt;16.241,B6&gt;=3.35),1.5,IF(AND(B6&gt;=3.75,G6&gt;=0.585,A6&gt;=5.05,D6&lt;0.5,G6&lt;0.905,A6&gt;=4.95,D6&lt;1.5,H6&lt;16.241,B6&gt;=3.35),1.6,"shouldnthappen"))))))))))))))))))))))))))))))))))))</f>
        <v>1.48</v>
      </c>
      <c r="N6" s="1" t="n">
        <f aca="false">IF(AND(H6&lt;5.245,B6&lt;3.65,F6&lt;1.5),1,IF(AND(H6&gt;=14.096,B6&gt;=3.65,F6&lt;1.5),1.65,IF(AND(A6&gt;=5.45,H6&gt;=5.245,B6&lt;3.65,F6&lt;1.5),1.3,IF(AND(H6&gt;=13.586,H6&lt;14.096,B6&gt;=3.65,F6&lt;1.5),1.3,IF(AND(H6&lt;10.258,D6&lt;1.25,F6&lt;2.5,F6&gt;=1.5),3.38,IF(AND(H6&lt;6.982,D6&gt;=1.25,F6&lt;2.5,F6&gt;=1.5),3.96,IF(AND(H6&gt;=13.646,D6&lt;2.05,F6&gt;=2.5,F6&gt;=1.5),6.1,IF(AND(B6&lt;3.05,A6&lt;5.45,H6&gt;=5.245,B6&lt;3.65,F6&lt;1.5),1.375,IF(AND(H6&lt;6.543,H6&lt;13.586,H6&lt;14.096,B6&gt;=3.65,F6&lt;1.5),1.4,IF(AND(H6&gt;=6.543,H6&lt;13.586,H6&lt;14.096,B6&gt;=3.65,F6&lt;1.5),1.5,IF(AND(H6&lt;11.522,H6&gt;=10.258,D6&lt;1.25,F6&lt;2.5,F6&gt;=1.5),3.733,IF(AND(H6&gt;=11.522,H6&gt;=10.258,D6&lt;1.25,F6&lt;2.5,F6&gt;=1.5),3.92,IF(AND(H6&lt;5.767,H6&lt;13.646,D6&lt;2.05,F6&gt;=2.5,F6&gt;=1.5),4.5,IF(AND(A6&lt;6.8,B6&lt;3.15,D6&gt;=2.05,F6&gt;=2.5,F6&gt;=1.5),5.6,IF(AND(A6&gt;=6.8,B6&lt;3.15,D6&gt;=2.05,F6&gt;=2.5,F6&gt;=1.5),5.1,IF(AND(B6&lt;3.25,B6&gt;=3.15,D6&gt;=2.05,F6&gt;=2.5,F6&gt;=1.5),5.8,IF(AND(B6&gt;=3.25,B6&gt;=3.15,D6&gt;=2.05,F6&gt;=2.5,F6&gt;=1.5),5.65,IF(AND(B6&lt;3.15,B6&gt;=3.05,A6&lt;5.45,H6&gt;=5.245,B6&lt;3.65,F6&lt;1.5),1.5,IF(AND(G6&gt;=0.735,H6&lt;13.665,H6&gt;=6.982,D6&gt;=1.25,F6&lt;2.5,F6&gt;=1.5),4.2,IF(AND(H6&lt;14.03,H6&gt;=13.665,H6&gt;=6.982,D6&gt;=1.25,F6&lt;2.5,F6&gt;=1.5),4.8,IF(AND(A6&gt;=6.6,H6&gt;=5.767,H6&lt;13.646,D6&lt;2.05,F6&gt;=2.5,F6&gt;=1.5),6.05,IF(AND(G6&gt;=0.934,B6&gt;=3.15,B6&gt;=3.05,A6&lt;5.45,H6&gt;=5.245,B6&lt;3.65,F6&lt;1.5),1.7,IF(AND(D6&gt;=1.55,G6&lt;0.735,H6&lt;13.665,H6&gt;=6.982,D6&gt;=1.25,F6&lt;2.5,F6&gt;=1.5),5.1,IF(AND(D6&lt;1.45,H6&gt;=14.03,H6&gt;=13.665,H6&gt;=6.982,D6&gt;=1.25,F6&lt;2.5,F6&gt;=1.5),4.7,IF(AND(D6&gt;=1.45,H6&gt;=14.03,H6&gt;=13.665,H6&gt;=6.982,D6&gt;=1.25,F6&lt;2.5,F6&gt;=1.5),4.5,IF(AND(A6&gt;=6.2,A6&lt;6.6,H6&gt;=5.767,H6&lt;13.646,D6&lt;2.05,F6&gt;=2.5,F6&gt;=1.5),5.325,IF(AND(B6&lt;3.25,G6&lt;0.934,B6&gt;=3.15,B6&gt;=3.05,A6&lt;5.45,H6&gt;=5.245,B6&lt;3.65,F6&lt;1.5),1.3,IF(AND(D6&lt;1.35,D6&lt;1.55,G6&lt;0.735,H6&lt;13.665,H6&gt;=6.982,D6&gt;=1.25,F6&lt;2.5,F6&gt;=1.5),4.25,IF(AND(H6&lt;8.435,A6&lt;6.2,A6&lt;6.6,H6&gt;=5.767,H6&lt;13.646,D6&lt;2.05,F6&gt;=2.5,F6&gt;=1.5),5.1,IF(AND(H6&gt;=8.435,A6&lt;6.2,A6&lt;6.6,H6&gt;=5.767,H6&lt;13.646,D6&lt;2.05,F6&gt;=2.5,F6&gt;=1.5),4.9,IF(AND(A6&gt;=5.15,B6&gt;=3.25,G6&lt;0.934,B6&gt;=3.15,B6&gt;=3.05,A6&lt;5.45,H6&gt;=5.245,B6&lt;3.65,F6&lt;1.5),1.5,IF(AND(B6&lt;2.9,D6&gt;=1.35,D6&lt;1.55,G6&lt;0.735,H6&lt;13.665,H6&gt;=6.982,D6&gt;=1.25,F6&lt;2.5,F6&gt;=1.5),4.6,IF(AND(B6&gt;=2.9,D6&gt;=1.35,D6&lt;1.55,G6&lt;0.735,H6&lt;13.665,H6&gt;=6.982,D6&gt;=1.25,F6&lt;2.5,F6&gt;=1.5),4.52,IF(AND(G6&gt;=0.862,A6&lt;5.15,B6&gt;=3.25,G6&lt;0.934,B6&gt;=3.15,B6&gt;=3.05,A6&lt;5.45,H6&gt;=5.245,B6&lt;3.65,F6&lt;1.5),1.5,IF(AND(H6&lt;9.35,G6&lt;0.862,A6&lt;5.15,B6&gt;=3.25,G6&lt;0.934,B6&gt;=3.15,B6&gt;=3.05,A6&lt;5.45,H6&gt;=5.245,B6&lt;3.65,F6&lt;1.5),1.38,IF(AND(H6&gt;=9.35,G6&lt;0.862,A6&lt;5.15,B6&gt;=3.25,G6&lt;0.934,B6&gt;=3.15,B6&gt;=3.05,A6&lt;5.45,H6&gt;=5.245,B6&lt;3.65,F6&lt;1.5),1.4,"shouldnthappen"))))))))))))))))))))))))))))))))))))</f>
        <v>1.5</v>
      </c>
      <c r="O6" s="1" t="n">
        <f aca="false">IF(AND(B6&lt;2.75,A6&lt;5.55),3.96,IF(AND(H6&lt;9.205,A6&lt;5.9,A6&gt;=5.55),3.85,IF(AND(A6&lt;4.35,D6&lt;0.35,B6&gt;=2.75,A6&lt;5.55),1.1,IF(AND(B6&lt;3.65,D6&gt;=0.35,B6&gt;=2.75,A6&lt;5.55),1.65,IF(AND(B6&gt;=3.65,D6&gt;=0.35,B6&gt;=2.75,A6&lt;5.55),1.9,IF(AND(G6&gt;=0.732,H6&gt;=9.205,A6&lt;5.9,A6&gt;=5.55),4.9,IF(AND(G6&lt;0.273,G6&lt;0.732,H6&gt;=9.205,A6&lt;5.9,A6&gt;=5.55),4.5,IF(AND(A6&lt;6.3,G6&lt;0.422,F6&lt;2.5,A6&gt;=5.9,A6&gt;=5.55),5.1,IF(AND(A6&gt;=6.3,G6&lt;0.422,F6&lt;2.5,A6&gt;=5.9,A6&gt;=5.55),4.76,IF(AND(B6&lt;2.4,G6&gt;=0.422,F6&lt;2.5,A6&gt;=5.9,A6&gt;=5.55),4.45,IF(AND(A6&gt;=7,G6&gt;=0.628,F6&gt;=2.5,A6&gt;=5.9,A6&gt;=5.55),6.45,IF(AND(D6&lt;0.15,H6&lt;13.924,A6&gt;=4.35,D6&lt;0.35,B6&gt;=2.75,A6&lt;5.55),1.5,IF(AND(B6&lt;3.15,H6&gt;=13.924,A6&gt;=4.35,D6&lt;0.35,B6&gt;=2.75,A6&lt;5.55),1.56,IF(AND(B6&gt;=3.15,H6&gt;=13.924,A6&gt;=4.35,D6&lt;0.35,B6&gt;=2.75,A6&lt;5.55),1.3,IF(AND(H6&lt;14.316,G6&gt;=0.273,G6&lt;0.732,H6&gt;=9.205,A6&lt;5.9,A6&gt;=5.55),3.95,IF(AND(H6&gt;=14.316,G6&gt;=0.273,G6&lt;0.732,H6&gt;=9.205,A6&lt;5.9,A6&gt;=5.55),4.1,IF(AND(A6&lt;6.2,B6&gt;=2.4,G6&gt;=0.422,F6&lt;2.5,A6&gt;=5.9,A6&gt;=5.55),4.3,IF(AND(A6&gt;=7.05,G6&lt;0.364,G6&lt;0.628,F6&gt;=2.5,A6&gt;=5.9,A6&gt;=5.55),6.1,IF(AND(A6&gt;=7.55,G6&gt;=0.364,G6&lt;0.628,F6&gt;=2.5,A6&gt;=5.9,A6&gt;=5.55),6.4,IF(AND(A6&lt;6.15,A6&lt;7,G6&gt;=0.628,F6&gt;=2.5,A6&gt;=5.9,A6&gt;=5.55),4.9,IF(AND(D6&lt;1.45,A6&gt;=6.2,B6&gt;=2.4,G6&gt;=0.422,F6&lt;2.5,A6&gt;=5.9,A6&gt;=5.55),4.64,IF(AND(D6&gt;=1.45,A6&gt;=6.2,B6&gt;=2.4,G6&gt;=0.422,F6&lt;2.5,A6&gt;=5.9,A6&gt;=5.55),4.9,IF(AND(D6&lt;1.65,A6&lt;7.05,G6&lt;0.364,G6&lt;0.628,F6&gt;=2.5,A6&gt;=5.9,A6&gt;=5.55),5.1,IF(AND(D6&gt;=2.35,A6&lt;7.55,G6&gt;=0.364,G6&lt;0.628,F6&gt;=2.5,A6&gt;=5.9,A6&gt;=5.55),5.633,IF(AND(D6&lt;2.15,A6&gt;=6.15,A6&lt;7,G6&gt;=0.628,F6&gt;=2.5,A6&gt;=5.9,A6&gt;=5.55),5.1,IF(AND(D6&gt;=2.15,A6&gt;=6.15,A6&lt;7,G6&gt;=0.628,F6&gt;=2.5,A6&gt;=5.9,A6&gt;=5.55),5.267,IF(AND(A6&lt;4.9,A6&lt;5.05,D6&gt;=0.15,H6&lt;13.924,A6&gt;=4.35,D6&lt;0.35,B6&gt;=2.75,A6&lt;5.55),1.375,IF(AND(A6&gt;=4.9,A6&lt;5.05,D6&gt;=0.15,H6&lt;13.924,A6&gt;=4.35,D6&lt;0.35,B6&gt;=2.75,A6&lt;5.55),1.3,IF(AND(A6&lt;5.45,A6&gt;=5.05,D6&gt;=0.15,H6&lt;13.924,A6&gt;=4.35,D6&lt;0.35,B6&gt;=2.75,A6&lt;5.55),1.475,IF(AND(A6&gt;=5.45,A6&gt;=5.05,D6&gt;=0.15,H6&lt;13.924,A6&gt;=4.35,D6&lt;0.35,B6&gt;=2.75,A6&lt;5.55),1.4,IF(AND(B6&gt;=3.25,D6&lt;2.35,A6&lt;7.55,G6&gt;=0.364,G6&lt;0.628,F6&gt;=2.5,A6&gt;=5.9,A6&gt;=5.55),5.7,IF(AND(G6&lt;0.006,G6&lt;0.107,D6&gt;=1.65,A6&lt;7.05,G6&lt;0.364,G6&lt;0.628,F6&gt;=2.5,A6&gt;=5.9,A6&gt;=5.55),5.5,IF(AND(G6&gt;=0.006,G6&lt;0.107,D6&gt;=1.65,A6&lt;7.05,G6&lt;0.364,G6&lt;0.628,F6&gt;=2.5,A6&gt;=5.9,A6&gt;=5.55),5.667,IF(AND(D6&lt;2.2,G6&gt;=0.107,D6&gt;=1.65,A6&lt;7.05,G6&lt;0.364,G6&lt;0.628,F6&gt;=2.5,A6&gt;=5.9,A6&gt;=5.55),5.35,IF(AND(D6&gt;=2.2,G6&gt;=0.107,D6&gt;=1.65,A6&lt;7.05,G6&lt;0.364,G6&lt;0.628,F6&gt;=2.5,A6&gt;=5.9,A6&gt;=5.55),5.2,IF(AND(D6&lt;2.25,B6&lt;3.25,D6&lt;2.35,A6&lt;7.55,G6&gt;=0.364,G6&lt;0.628,F6&gt;=2.5,A6&gt;=5.9,A6&gt;=5.55),5.8,IF(AND(D6&gt;=2.25,B6&lt;3.25,D6&lt;2.35,A6&lt;7.55,G6&gt;=0.364,G6&lt;0.628,F6&gt;=2.5,A6&gt;=5.9,A6&gt;=5.55),5.9,"shouldnthappen")))))))))))))))))))))))))))))))))))))</f>
        <v>1.56</v>
      </c>
      <c r="P6" s="1" t="n">
        <f aca="false">IF(AND(D6&gt;=0.75,A6&lt;5.55),3.9,IF(AND(H6&lt;7.482,A6&gt;=5.55),3.45,IF(AND(B6&gt;=3.15,B6&lt;3.25,D6&lt;0.75,A6&lt;5.55),1.262,IF(AND(G6&gt;=0.446,B6&lt;3.15,B6&lt;3.25,D6&lt;0.75,A6&lt;5.55),1.1,IF(AND(G6&lt;0.408,A6&lt;5.05,B6&gt;=3.25,D6&lt;0.75,A6&lt;5.55),1.4,IF(AND(G6&gt;=0.408,A6&lt;5.05,B6&gt;=3.25,D6&lt;0.75,A6&lt;5.55),1.233,IF(AND(G6&gt;=0.676,A6&gt;=5.05,B6&gt;=3.25,D6&lt;0.75,A6&lt;5.55),1.72,IF(AND(H6&lt;9.386,A6&lt;5.85,F6&lt;2.5,H6&gt;=7.482,A6&gt;=5.55),3.5,IF(AND(H6&gt;=9.386,A6&lt;5.85,F6&lt;2.5,H6&gt;=7.482,A6&gt;=5.55),4.275,IF(AND(H6&gt;=16.284,G6&lt;0.865,F6&gt;=2.5,H6&gt;=7.482,A6&gt;=5.55),6.6,IF(AND(G6&lt;0.912,G6&gt;=0.865,F6&gt;=2.5,H6&gt;=7.482,A6&gt;=5.55),4.8,IF(AND(G6&gt;=0.912,G6&gt;=0.865,F6&gt;=2.5,H6&gt;=7.482,A6&gt;=5.55),5.175,IF(AND(A6&gt;=4.95,G6&lt;0.446,B6&lt;3.15,B6&lt;3.25,D6&lt;0.75,A6&lt;5.55),1.6,IF(AND(H6&gt;=12.974,G6&lt;0.676,A6&gt;=5.05,B6&gt;=3.25,D6&lt;0.75,A6&lt;5.55),1.3,IF(AND(D6&lt;1.45,H6&lt;13.531,A6&gt;=5.85,F6&lt;2.5,H6&gt;=7.482,A6&gt;=5.55),4.2,IF(AND(D6&gt;=1.45,H6&lt;13.531,A6&gt;=5.85,F6&lt;2.5,H6&gt;=7.482,A6&gt;=5.55),4.967,IF(AND(G6&lt;0.187,H6&gt;=13.531,A6&gt;=5.85,F6&lt;2.5,H6&gt;=7.482,A6&gt;=5.55),5,IF(AND(H6&gt;=12.675,A6&lt;4.95,G6&lt;0.446,B6&lt;3.15,B6&lt;3.25,D6&lt;0.75,A6&lt;5.55),1.5,IF(AND(H6&lt;10.826,H6&lt;12.974,G6&lt;0.676,A6&gt;=5.05,B6&gt;=3.25,D6&lt;0.75,A6&lt;5.55),1.46,IF(AND(H6&gt;=10.826,H6&lt;12.974,G6&lt;0.676,A6&gt;=5.05,B6&gt;=3.25,D6&lt;0.75,A6&lt;5.55),1.4,IF(AND(A6&lt;6.15,G6&gt;=0.187,H6&gt;=13.531,A6&gt;=5.85,F6&lt;2.5,H6&gt;=7.482,A6&gt;=5.55),4.7,IF(AND(A6&lt;6.85,B6&lt;2.95,H6&lt;16.284,G6&lt;0.865,F6&gt;=2.5,H6&gt;=7.482,A6&gt;=5.55),5.32,IF(AND(A6&gt;=6.85,B6&lt;2.95,H6&lt;16.284,G6&lt;0.865,F6&gt;=2.5,H6&gt;=7.482,A6&gt;=5.55),6.567,IF(AND(A6&lt;4.85,H6&lt;12.675,A6&lt;4.95,G6&lt;0.446,B6&lt;3.15,B6&lt;3.25,D6&lt;0.75,A6&lt;5.55),1.4,IF(AND(A6&gt;=4.85,H6&lt;12.675,A6&lt;4.95,G6&lt;0.446,B6&lt;3.15,B6&lt;3.25,D6&lt;0.75,A6&lt;5.55),1.5,IF(AND(B6&lt;3.1,A6&gt;=6.15,G6&gt;=0.187,H6&gt;=13.531,A6&gt;=5.85,F6&lt;2.5,H6&gt;=7.482,A6&gt;=5.55),4.467,IF(AND(B6&gt;=3.1,A6&gt;=6.15,G6&gt;=0.187,H6&gt;=13.531,A6&gt;=5.85,F6&lt;2.5,H6&gt;=7.482,A6&gt;=5.55),4.7,IF(AND(G6&gt;=0.379,B6&lt;3.15,B6&gt;=2.95,H6&lt;16.284,G6&lt;0.865,F6&gt;=2.5,H6&gt;=7.482,A6&gt;=5.55),5.733,IF(AND(A6&lt;6.6,B6&gt;=3.15,B6&gt;=2.95,H6&lt;16.284,G6&lt;0.865,F6&gt;=2.5,H6&gt;=7.482,A6&gt;=5.55),5.38,IF(AND(A6&lt;6.7,G6&lt;0.379,B6&lt;3.15,B6&gt;=2.95,H6&lt;16.284,G6&lt;0.865,F6&gt;=2.5,H6&gt;=7.482,A6&gt;=5.55),5.3,IF(AND(A6&gt;=6.7,G6&lt;0.379,B6&lt;3.15,B6&gt;=2.95,H6&lt;16.284,G6&lt;0.865,F6&gt;=2.5,H6&gt;=7.482,A6&gt;=5.55),5.16,IF(AND(A6&lt;7.05,A6&gt;=6.6,B6&gt;=3.15,B6&gt;=2.95,H6&lt;16.284,G6&lt;0.865,F6&gt;=2.5,H6&gt;=7.482,A6&gt;=5.55),5.78,IF(AND(A6&gt;=7.05,A6&gt;=6.6,B6&gt;=3.15,B6&gt;=2.95,H6&lt;16.284,G6&lt;0.865,F6&gt;=2.5,H6&gt;=7.482,A6&gt;=5.55),6.1,"shouldnthappen")))))))))))))))))))))))))))))))))</f>
        <v>1.5</v>
      </c>
      <c r="Q6" s="1" t="n">
        <f aca="false">IF(AND(G6&gt;=0.422,B6&lt;3.25,F6&lt;1.5),1.25,IF(AND(G6&gt;=0.082,G6&lt;0.125,F6&gt;=1.5),6.7,IF(AND(G6&lt;0.251,G6&lt;0.422,B6&lt;3.25,F6&lt;1.5),1.38,IF(AND(G6&gt;=0.251,G6&lt;0.422,B6&lt;3.25,F6&lt;1.5),1.55,IF(AND(G6&gt;=0.385,G6&lt;0.633,B6&gt;=3.25,F6&lt;1.5),1.367,IF(AND(B6&lt;3.35,G6&gt;=0.633,B6&gt;=3.25,F6&lt;1.5),1.7,IF(AND(A6&lt;5.85,G6&lt;0.082,G6&lt;0.125,F6&gt;=1.5),4.5,IF(AND(F6&gt;=2.5,D6&lt;1.6,G6&gt;=0.125,F6&gt;=1.5),5.05,IF(AND(H6&gt;=16.774,D6&gt;=1.6,G6&gt;=0.125,F6&gt;=1.5),6.4,IF(AND(D6&gt;=0.5,G6&lt;0.385,G6&lt;0.633,B6&gt;=3.25,F6&lt;1.5),1.6,IF(AND(B6&lt;3.6,B6&gt;=3.35,G6&gt;=0.633,B6&gt;=3.25,F6&lt;1.5),1.55,IF(AND(B6&gt;=3.6,B6&gt;=3.35,G6&gt;=0.633,B6&gt;=3.25,F6&lt;1.5),1.6,IF(AND(D6&lt;1.65,A6&gt;=5.85,G6&lt;0.082,G6&lt;0.125,F6&gt;=1.5),4.7,IF(AND(A6&lt;5.3,F6&lt;2.5,D6&lt;1.6,G6&gt;=0.125,F6&gt;=1.5),3.15,IF(AND(B6&gt;=3.2,H6&lt;16.774,D6&gt;=1.6,G6&gt;=0.125,F6&gt;=1.5),5.675,IF(AND(H6&lt;11.767,D6&lt;0.5,G6&lt;0.385,G6&lt;0.633,B6&gt;=3.25,F6&lt;1.5),1.5,IF(AND(H6&gt;=11.767,D6&lt;0.5,G6&lt;0.385,G6&lt;0.633,B6&gt;=3.25,F6&lt;1.5),1.367,IF(AND(H6&lt;8.367,D6&gt;=1.65,A6&gt;=5.85,G6&lt;0.082,G6&lt;0.125,F6&gt;=1.5),5.7,IF(AND(H6&gt;=8.367,D6&gt;=1.65,A6&gt;=5.85,G6&lt;0.082,G6&lt;0.125,F6&gt;=1.5),5.575,IF(AND(A6&gt;=7.1,B6&lt;3.2,H6&lt;16.774,D6&gt;=1.6,G6&gt;=0.125,F6&gt;=1.5),6.3,IF(AND(H6&gt;=15.395,B6&lt;2.85,A6&gt;=5.3,F6&lt;2.5,D6&lt;1.6,G6&gt;=0.125,F6&gt;=1.5),4.8,IF(AND(H6&lt;8.486,B6&gt;=2.85,A6&gt;=5.3,F6&lt;2.5,D6&lt;1.6,G6&gt;=0.125,F6&gt;=1.5),3.85,IF(AND(D6&gt;=2.1,A6&lt;7.1,B6&lt;3.2,H6&lt;16.774,D6&gt;=1.6,G6&gt;=0.125,F6&gt;=1.5),5.5,IF(AND(B6&gt;=2.75,H6&lt;15.395,B6&lt;2.85,A6&gt;=5.3,F6&lt;2.5,D6&lt;1.6,G6&gt;=0.125,F6&gt;=1.5),4.489,IF(AND(H6&gt;=15.168,H6&gt;=8.486,B6&gt;=2.85,A6&gt;=5.3,F6&lt;2.5,D6&lt;1.6,G6&gt;=0.125,F6&gt;=1.5),4.7,IF(AND(G6&gt;=0.519,D6&lt;2.1,A6&lt;7.1,B6&lt;3.2,H6&lt;16.774,D6&gt;=1.6,G6&gt;=0.125,F6&gt;=1.5),4.925,IF(AND(G6&gt;=0.897,B6&lt;2.75,H6&lt;15.395,B6&lt;2.85,A6&gt;=5.3,F6&lt;2.5,D6&lt;1.6,G6&gt;=0.125,F6&gt;=1.5),4.567,IF(AND(A6&lt;5.65,H6&lt;15.168,H6&gt;=8.486,B6&gt;=2.85,A6&gt;=5.3,F6&lt;2.5,D6&lt;1.6,G6&gt;=0.125,F6&gt;=1.5),4.5,IF(AND(G6&lt;0.23,G6&lt;0.519,D6&lt;2.1,A6&lt;7.1,B6&lt;3.2,H6&lt;16.774,D6&gt;=1.6,G6&gt;=0.125,F6&gt;=1.5),5,IF(AND(A6&lt;5.9,G6&lt;0.897,B6&lt;2.75,H6&lt;15.395,B6&lt;2.85,A6&gt;=5.3,F6&lt;2.5,D6&lt;1.6,G6&gt;=0.125,F6&gt;=1.5),4.1,IF(AND(A6&gt;=5.9,G6&lt;0.897,B6&lt;2.75,H6&lt;15.395,B6&lt;2.85,A6&gt;=5.3,F6&lt;2.5,D6&lt;1.6,G6&gt;=0.125,F6&gt;=1.5),4.5,IF(AND(A6&lt;6.05,A6&gt;=5.65,H6&lt;15.168,H6&gt;=8.486,B6&gt;=2.85,A6&gt;=5.3,F6&lt;2.5,D6&lt;1.6,G6&gt;=0.125,F6&gt;=1.5),4.2,IF(AND(A6&gt;=6.05,A6&gt;=5.65,H6&lt;15.168,H6&gt;=8.486,B6&gt;=2.85,A6&gt;=5.3,F6&lt;2.5,D6&lt;1.6,G6&gt;=0.125,F6&gt;=1.5),4.35,IF(AND(D6&lt;1.95,G6&gt;=0.23,G6&lt;0.519,D6&lt;2.1,A6&lt;7.1,B6&lt;3.2,H6&lt;16.774,D6&gt;=1.6,G6&gt;=0.125,F6&gt;=1.5),5.3,IF(AND(D6&gt;=1.95,G6&gt;=0.23,G6&lt;0.519,D6&lt;2.1,A6&lt;7.1,B6&lt;3.2,H6&lt;16.774,D6&gt;=1.6,G6&gt;=0.125,F6&gt;=1.5),5.2,"shouldnthappen")))))))))))))))))))))))))))))))))))</f>
        <v>1.38</v>
      </c>
      <c r="R6" s="1" t="n">
        <f aca="false">IF(AND(G6&gt;=0.901,F6&lt;1.5),1.9,IF(AND(H6&lt;5.523,D6&lt;0.35,G6&lt;0.901,F6&lt;1.5),1,IF(AND(B6&lt;3.6,D6&gt;=0.35,G6&lt;0.901,F6&lt;1.5),1.575,IF(AND(B6&gt;=3.6,D6&gt;=0.35,G6&lt;0.901,F6&lt;1.5),1.5,IF(AND(G6&gt;=0.837,D6&lt;1.15,D6&lt;1.45,F6&gt;=1.5),3,IF(AND(G6&gt;=0.66,D6&gt;=1.15,D6&lt;1.45,F6&gt;=1.5),4,IF(AND(F6&gt;=2.5,D6&lt;1.55,D6&gt;=1.45,F6&gt;=1.5),5.025,IF(AND(F6&lt;2.5,D6&gt;=1.55,D6&gt;=1.45,F6&gt;=1.5),4.933,IF(AND(B6&lt;2.45,G6&lt;0.837,D6&lt;1.15,D6&lt;1.45,F6&gt;=1.5),3.3,IF(AND(B6&gt;=2.45,G6&lt;0.837,D6&lt;1.15,D6&lt;1.45,F6&gt;=1.5),3.86,IF(AND(B6&gt;=3.05,F6&lt;2.5,D6&lt;1.55,D6&gt;=1.45,F6&gt;=1.5),4.8,IF(AND(D6&gt;=2.45,F6&gt;=2.5,D6&gt;=1.55,D6&gt;=1.45,F6&gt;=1.5),5.875,IF(AND(H6&lt;13.187,G6&lt;0.217,H6&gt;=5.523,D6&lt;0.35,G6&lt;0.901,F6&lt;1.5),1.4,IF(AND(H6&gt;=13.187,G6&lt;0.217,H6&gt;=5.523,D6&lt;0.35,G6&lt;0.901,F6&lt;1.5),1.5,IF(AND(G6&lt;0.33,G6&gt;=0.217,H6&gt;=5.523,D6&lt;0.35,G6&lt;0.901,F6&lt;1.5),1.28,IF(AND(A6&lt;6.05,D6&lt;1.35,G6&lt;0.66,D6&gt;=1.15,D6&lt;1.45,F6&gt;=1.5),4.175,IF(AND(A6&gt;=6.05,D6&lt;1.35,G6&lt;0.66,D6&gt;=1.15,D6&lt;1.45,F6&gt;=1.5),4.3,IF(AND(A6&lt;5.65,D6&gt;=1.35,G6&lt;0.66,D6&gt;=1.15,D6&lt;1.45,F6&gt;=1.5),3.9,IF(AND(A6&gt;=5.65,D6&gt;=1.35,G6&lt;0.66,D6&gt;=1.15,D6&lt;1.45,F6&gt;=1.5),4.52,IF(AND(A6&lt;6.25,B6&lt;3.05,F6&lt;2.5,D6&lt;1.55,D6&gt;=1.45,F6&gt;=1.5),4.5,IF(AND(A6&gt;=6.25,B6&lt;3.05,F6&lt;2.5,D6&lt;1.55,D6&gt;=1.45,F6&gt;=1.5),4.675,IF(AND(A6&gt;=7.25,D6&lt;2.45,F6&gt;=2.5,D6&gt;=1.55,D6&gt;=1.45,F6&gt;=1.5),6.433,IF(AND(D6&gt;=0.25,G6&gt;=0.33,G6&gt;=0.217,H6&gt;=5.523,D6&lt;0.35,G6&lt;0.901,F6&lt;1.5),1.4,IF(AND(A6&lt;6.15,A6&lt;7.25,D6&lt;2.45,F6&gt;=2.5,D6&gt;=1.55,D6&gt;=1.45,F6&gt;=1.5),5.025,IF(AND(H6&lt;6.439,D6&lt;0.25,G6&gt;=0.33,G6&gt;=0.217,H6&gt;=5.523,D6&lt;0.35,G6&lt;0.901,F6&lt;1.5),1.5,IF(AND(H6&gt;=6.439,D6&lt;0.25,G6&gt;=0.33,G6&gt;=0.217,H6&gt;=5.523,D6&lt;0.35,G6&lt;0.901,F6&lt;1.5),1.38,IF(AND(H6&gt;=13.711,A6&gt;=6.15,A6&lt;7.25,D6&lt;2.45,F6&gt;=2.5,D6&gt;=1.55,D6&gt;=1.45,F6&gt;=1.5),5.68,IF(AND(B6&gt;=3.3,H6&lt;13.711,A6&gt;=6.15,A6&lt;7.25,D6&lt;2.45,F6&gt;=2.5,D6&gt;=1.55,D6&gt;=1.45,F6&gt;=1.5),5.6,IF(AND(G6&lt;0.093,B6&lt;3.3,H6&lt;13.711,A6&gt;=6.15,A6&lt;7.25,D6&lt;2.45,F6&gt;=2.5,D6&gt;=1.55,D6&gt;=1.45,F6&gt;=1.5),5.56,IF(AND(D6&lt;1.95,G6&gt;=0.093,B6&lt;3.3,H6&lt;13.711,A6&gt;=6.15,A6&lt;7.25,D6&lt;2.45,F6&gt;=2.5,D6&gt;=1.55,D6&gt;=1.45,F6&gt;=1.5),5.3,IF(AND(B6&lt;3.15,D6&gt;=1.95,G6&gt;=0.093,B6&lt;3.3,H6&lt;13.711,A6&gt;=6.15,A6&lt;7.25,D6&lt;2.45,F6&gt;=2.5,D6&gt;=1.55,D6&gt;=1.45,F6&gt;=1.5),5.1,IF(AND(B6&gt;=3.15,D6&gt;=1.95,G6&gt;=0.093,B6&lt;3.3,H6&lt;13.711,A6&gt;=6.15,A6&lt;7.25,D6&lt;2.45,F6&gt;=2.5,D6&gt;=1.55,D6&gt;=1.45,F6&gt;=1.5),5.15,"shouldnthappen"))))))))))))))))))))))))))))))))</f>
        <v>1.5</v>
      </c>
      <c r="S6" s="1" t="n">
        <f aca="false">IF(AND(G6&gt;=0.859,D6&gt;=0.35,F6&lt;1.5),1.9,IF(AND(D6&lt;1.75,F6&gt;=2.5,F6&gt;=1.5),4.867,IF(AND(H6&lt;8.42,A6&lt;5.05,D6&lt;0.35,F6&lt;1.5),1.42,IF(AND(H6&gt;=14.877,A6&gt;=5.05,D6&lt;0.35,F6&lt;1.5),1.3,IF(AND(B6&lt;3.35,G6&lt;0.859,D6&gt;=0.35,F6&lt;1.5),1.7,IF(AND(B6&gt;=3.35,G6&lt;0.859,D6&gt;=0.35,F6&lt;1.5),1.5,IF(AND(A6&gt;=6.05,B6&lt;2.75,F6&lt;2.5,F6&gt;=1.5),4.733,IF(AND(G6&gt;=0.68,B6&gt;=2.75,F6&lt;2.5,F6&gt;=1.5),4.025,IF(AND(H6&gt;=16.284,D6&gt;=1.75,F6&gt;=2.5,F6&gt;=1.5),6.6,IF(AND(A6&lt;4.35,H6&gt;=8.42,A6&lt;5.05,D6&lt;0.35,F6&lt;1.5),1.1,IF(AND(G6&gt;=0.948,H6&lt;14.877,A6&gt;=5.05,D6&lt;0.35,F6&lt;1.5),1.7,IF(AND(A6&lt;5.3,A6&lt;6.05,B6&lt;2.75,F6&lt;2.5,F6&gt;=1.5),3,IF(AND(H6&gt;=15.168,G6&lt;0.68,B6&gt;=2.75,F6&lt;2.5,F6&gt;=1.5),4.75,IF(AND(H6&gt;=14.005,A6&gt;=4.35,H6&gt;=8.42,A6&lt;5.05,D6&lt;0.35,F6&lt;1.5),1.375,IF(AND(A6&gt;=5.55,G6&lt;0.948,H6&lt;14.877,A6&gt;=5.05,D6&lt;0.35,F6&lt;1.5),1.7,IF(AND(H6&lt;12.363,A6&gt;=5.3,A6&lt;6.05,B6&lt;2.75,F6&lt;2.5,F6&gt;=1.5),3.825,IF(AND(H6&gt;=12.363,A6&gt;=5.3,A6&lt;6.05,B6&lt;2.75,F6&lt;2.5,F6&gt;=1.5),4.033,IF(AND(H6&gt;=14.508,H6&lt;15.168,G6&lt;0.68,B6&gt;=2.75,F6&lt;2.5,F6&gt;=1.5),4.2,IF(AND(D6&gt;=2.35,D6&gt;=2.2,H6&lt;16.284,D6&gt;=1.75,F6&gt;=2.5,F6&gt;=1.5),5.267,IF(AND(G6&lt;0.231,H6&lt;14.005,A6&gt;=4.35,H6&gt;=8.42,A6&lt;5.05,D6&lt;0.35,F6&lt;1.5),1.4,IF(AND(H6&gt;=14.494,A6&lt;5.55,G6&lt;0.948,H6&lt;14.877,A6&gt;=5.05,D6&lt;0.35,F6&lt;1.5),1.6,IF(AND(A6&lt;6.1,H6&lt;14.508,H6&lt;15.168,G6&lt;0.68,B6&gt;=2.75,F6&lt;2.5,F6&gt;=1.5),4.5,IF(AND(A6&lt;6.1,H6&lt;11.8,D6&lt;2.2,H6&lt;16.284,D6&gt;=1.75,F6&gt;=2.5,F6&gt;=1.5),4.95,IF(AND(A6&gt;=6.1,H6&lt;11.8,D6&lt;2.2,H6&lt;16.284,D6&gt;=1.75,F6&gt;=2.5,F6&gt;=1.5),5.333,IF(AND(B6&lt;2.75,H6&gt;=11.8,D6&lt;2.2,H6&lt;16.284,D6&gt;=1.75,F6&gt;=2.5,F6&gt;=1.5),5.1,IF(AND(B6&gt;=3.15,D6&lt;2.35,D6&gt;=2.2,H6&lt;16.284,D6&gt;=1.75,F6&gt;=2.5,F6&gt;=1.5),5.5,IF(AND(B6&gt;=3.35,G6&gt;=0.231,H6&lt;14.005,A6&gt;=4.35,H6&gt;=8.42,A6&lt;5.05,D6&lt;0.35,F6&lt;1.5),1.3,IF(AND(H6&lt;13.869,H6&lt;14.494,A6&lt;5.55,G6&lt;0.948,H6&lt;14.877,A6&gt;=5.05,D6&lt;0.35,F6&lt;1.5),1.5,IF(AND(H6&gt;=13.869,H6&lt;14.494,A6&lt;5.55,G6&lt;0.948,H6&lt;14.877,A6&gt;=5.05,D6&lt;0.35,F6&lt;1.5),1.4,IF(AND(G6&lt;0.636,A6&gt;=6.1,H6&lt;14.508,H6&lt;15.168,G6&lt;0.68,B6&gt;=2.75,F6&lt;2.5,F6&gt;=1.5),4.68,IF(AND(G6&gt;=0.636,A6&gt;=6.1,H6&lt;14.508,H6&lt;15.168,G6&lt;0.68,B6&gt;=2.75,F6&lt;2.5,F6&gt;=1.5),4.4,IF(AND(B6&lt;2.85,B6&gt;=2.75,H6&gt;=11.8,D6&lt;2.2,H6&lt;16.284,D6&gt;=1.75,F6&gt;=2.5,F6&gt;=1.5),6.7,IF(AND(H6&lt;10.626,B6&lt;3.15,D6&lt;2.35,D6&gt;=2.2,H6&lt;16.284,D6&gt;=1.75,F6&gt;=2.5,F6&gt;=1.5),5.1,IF(AND(H6&gt;=10.626,B6&lt;3.15,D6&lt;2.35,D6&gt;=2.2,H6&lt;16.284,D6&gt;=1.75,F6&gt;=2.5,F6&gt;=1.5),5.2,IF(AND(G6&lt;0.378,B6&lt;3.35,G6&gt;=0.231,H6&lt;14.005,A6&gt;=4.35,H6&gt;=8.42,A6&lt;5.05,D6&lt;0.35,F6&lt;1.5),1.2,IF(AND(G6&gt;=0.378,B6&lt;3.35,G6&gt;=0.231,H6&lt;14.005,A6&gt;=4.35,H6&gt;=8.42,A6&lt;5.05,D6&lt;0.35,F6&lt;1.5),1.3,IF(AND(A6&lt;6.2,B6&gt;=2.85,B6&gt;=2.75,H6&gt;=11.8,D6&lt;2.2,H6&lt;16.284,D6&gt;=1.75,F6&gt;=2.5,F6&gt;=1.5),4.9,IF(AND(G6&lt;0.388,A6&gt;=6.2,B6&gt;=2.85,B6&gt;=2.75,H6&gt;=11.8,D6&lt;2.2,H6&lt;16.284,D6&gt;=1.75,F6&gt;=2.5,F6&gt;=1.5),5.52,IF(AND(G6&gt;=0.388,A6&gt;=6.2,B6&gt;=2.85,B6&gt;=2.75,H6&gt;=11.8,D6&lt;2.2,H6&lt;16.284,D6&gt;=1.75,F6&gt;=2.5,F6&gt;=1.5),5.7,"shouldnthappen")))))))))))))))))))))))))))))))))))))))</f>
        <v>1.375</v>
      </c>
      <c r="T6" s="1" t="n">
        <f aca="false">IF(AND(D6&gt;=0.8,A6&lt;5.45),3.7,IF(AND(D6&gt;=0.35,D6&lt;0.8,A6&lt;5.45),1.56,IF(AND(G6&lt;0.164,F6&lt;2.5,A6&gt;=5.45),1.6,IF(AND(H6&gt;=16.718,F6&gt;=2.5,A6&gt;=5.45),6.4,IF(AND(G6&gt;=0.719,H6&lt;16.718,F6&gt;=2.5,A6&gt;=5.45),5.05,IF(AND(A6&lt;4.35,A6&lt;5.05,D6&lt;0.35,D6&lt;0.8,A6&lt;5.45),1.1,IF(AND(H6&gt;=14.494,A6&gt;=5.05,D6&lt;0.35,D6&lt;0.8,A6&lt;5.45),1.6,IF(AND(G6&lt;0.338,D6&lt;1.25,G6&gt;=0.164,F6&lt;2.5,A6&gt;=5.45),4.1,IF(AND(H6&lt;8.397,D6&gt;=1.25,G6&gt;=0.164,F6&lt;2.5,A6&gt;=5.45),4,IF(AND(H6&lt;11.031,H6&lt;14.494,A6&gt;=5.05,D6&lt;0.35,D6&lt;0.8,A6&lt;5.45),1.5,IF(AND(H6&gt;=11.031,H6&lt;14.494,A6&gt;=5.05,D6&lt;0.35,D6&lt;0.8,A6&lt;5.45),1.44,IF(AND(B6&lt;2.65,H6&gt;=8.397,D6&gt;=1.25,G6&gt;=0.164,F6&lt;2.5,A6&gt;=5.45),4.767,IF(AND(H6&lt;7.388,G6&lt;0.487,G6&lt;0.719,H6&lt;16.718,F6&gt;=2.5,A6&gt;=5.45),5.067,IF(AND(G6&lt;0.533,G6&gt;=0.487,G6&lt;0.719,H6&lt;16.718,F6&gt;=2.5,A6&gt;=5.45),5.8,IF(AND(G6&gt;=0.533,G6&gt;=0.487,G6&lt;0.719,H6&lt;16.718,F6&gt;=2.5,A6&gt;=5.45),5.86,IF(AND(B6&lt;3.25,A6&gt;=4.95,A6&gt;=4.35,A6&lt;5.05,D6&lt;0.35,D6&lt;0.8,A6&lt;5.45),1.2,IF(AND(A6&lt;5.6,H6&lt;11.218,G6&gt;=0.338,D6&lt;1.25,G6&gt;=0.164,F6&lt;2.5,A6&gt;=5.45),3.7,IF(AND(A6&gt;=5.6,H6&lt;11.218,G6&gt;=0.338,D6&lt;1.25,G6&gt;=0.164,F6&lt;2.5,A6&gt;=5.45),3.5,IF(AND(H6&lt;12.668,H6&gt;=11.218,G6&gt;=0.338,D6&lt;1.25,G6&gt;=0.164,F6&lt;2.5,A6&gt;=5.45),3.9,IF(AND(H6&gt;=12.668,H6&gt;=11.218,G6&gt;=0.338,D6&lt;1.25,G6&gt;=0.164,F6&lt;2.5,A6&gt;=5.45),4,IF(AND(H6&gt;=15.705,B6&gt;=2.65,H6&gt;=8.397,D6&gt;=1.25,G6&gt;=0.164,F6&lt;2.5,A6&gt;=5.45),4.8,IF(AND(B6&lt;2.75,H6&gt;=7.388,G6&lt;0.487,G6&lt;0.719,H6&lt;16.718,F6&gt;=2.5,A6&gt;=5.45),5.26,IF(AND(B6&lt;2.95,A6&lt;4.5,A6&lt;4.95,A6&gt;=4.35,A6&lt;5.05,D6&lt;0.35,D6&lt;0.8,A6&lt;5.45),1.4,IF(AND(B6&gt;=2.95,A6&lt;4.5,A6&lt;4.95,A6&gt;=4.35,A6&lt;5.05,D6&lt;0.35,D6&lt;0.8,A6&lt;5.45),1.3,IF(AND(H6&gt;=13.924,A6&gt;=4.5,A6&lt;4.95,A6&gt;=4.35,A6&lt;5.05,D6&lt;0.35,D6&lt;0.8,A6&lt;5.45),1.5,IF(AND(G6&lt;0.252,B6&gt;=3.25,A6&gt;=4.95,A6&gt;=4.35,A6&lt;5.05,D6&lt;0.35,D6&lt;0.8,A6&lt;5.45),1.4,IF(AND(G6&gt;=0.252,B6&gt;=3.25,A6&gt;=4.95,A6&gt;=4.35,A6&lt;5.05,D6&lt;0.35,D6&lt;0.8,A6&lt;5.45),1.32,IF(AND(G6&gt;=0.473,H6&lt;15.705,B6&gt;=2.65,H6&gt;=8.397,D6&gt;=1.25,G6&gt;=0.164,F6&lt;2.5,A6&gt;=5.45),4.7,IF(AND(B6&gt;=3.15,B6&gt;=2.75,H6&gt;=7.388,G6&lt;0.487,G6&lt;0.719,H6&lt;16.718,F6&gt;=2.5,A6&gt;=5.45),5.7,IF(AND(B6&lt;3.15,H6&lt;13.924,A6&gt;=4.5,A6&lt;4.95,A6&gt;=4.35,A6&lt;5.05,D6&lt;0.35,D6&lt;0.8,A6&lt;5.45),1.433,IF(AND(B6&gt;=3.15,H6&lt;13.924,A6&gt;=4.5,A6&lt;4.95,A6&gt;=4.35,A6&lt;5.05,D6&lt;0.35,D6&lt;0.8,A6&lt;5.45),1.4,IF(AND(H6&gt;=14.81,G6&lt;0.473,H6&lt;15.705,B6&gt;=2.65,H6&gt;=8.397,D6&gt;=1.25,G6&gt;=0.164,F6&lt;2.5,A6&gt;=5.45),4.2,IF(AND(A6&lt;6.65,B6&lt;3.15,B6&gt;=2.75,H6&gt;=7.388,G6&lt;0.487,G6&lt;0.719,H6&lt;16.718,F6&gt;=2.5,A6&gt;=5.45),5.6,IF(AND(A6&gt;=6.65,B6&lt;3.15,B6&gt;=2.75,H6&gt;=7.388,G6&lt;0.487,G6&lt;0.719,H6&lt;16.718,F6&gt;=2.5,A6&gt;=5.45),5.4,IF(AND(A6&lt;6.15,H6&lt;14.81,G6&lt;0.473,H6&lt;15.705,B6&gt;=2.65,H6&gt;=8.397,D6&gt;=1.25,G6&gt;=0.164,F6&lt;2.5,A6&gt;=5.45),4.5,IF(AND(A6&gt;=6.15,H6&lt;14.81,G6&lt;0.473,H6&lt;15.705,B6&gt;=2.65,H6&gt;=8.397,D6&gt;=1.25,G6&gt;=0.164,F6&lt;2.5,A6&gt;=5.45),4.4,"shouldnthappen"))))))))))))))))))))))))))))))))))))</f>
        <v>1.5</v>
      </c>
      <c r="U6" s="1" t="n">
        <f aca="false">IF(AND(G6&gt;=0.934,F6&lt;1.5),1.7,IF(AND(D6&lt;0.15,D6&lt;0.25,G6&lt;0.934,F6&lt;1.5),1.38,IF(AND(H6&gt;=14.379,D6&gt;=0.25,G6&lt;0.934,F6&lt;1.5),1.7,IF(AND(A6&lt;5.3,D6&lt;1.35,F6&lt;2.5,F6&gt;=1.5),3.15,IF(AND(H6&lt;7.148,D6&gt;=1.35,F6&lt;2.5,F6&gt;=1.5),3.9,IF(AND(G6&lt;0.352,A6&lt;6.15,F6&gt;=2.5,F6&gt;=1.5),4.5,IF(AND(G6&gt;=0.352,A6&lt;6.15,F6&gt;=2.5,F6&gt;=1.5),4.92,IF(AND(B6&lt;2.85,A6&gt;=6.15,F6&gt;=2.5,F6&gt;=1.5),6.2,IF(AND(D6&gt;=0.45,H6&lt;14.379,D6&gt;=0.25,G6&lt;0.934,F6&lt;1.5),1.65,IF(AND(G6&gt;=0.857,A6&gt;=5.3,D6&lt;1.35,F6&lt;2.5,F6&gt;=1.5),4.3,IF(AND(A6&gt;=7.25,B6&gt;=2.85,A6&gt;=6.15,F6&gt;=2.5,F6&gt;=1.5),6.425,IF(AND(H6&lt;9.499,A6&lt;5.05,D6&gt;=0.15,D6&lt;0.25,G6&lt;0.934,F6&lt;1.5),1.4,IF(AND(A6&gt;=5.45,A6&gt;=5.05,D6&gt;=0.15,D6&lt;0.25,G6&lt;0.934,F6&lt;1.5),1.3,IF(AND(B6&gt;=4.15,D6&lt;0.45,H6&lt;14.379,D6&gt;=0.25,G6&lt;0.934,F6&lt;1.5),1.5,IF(AND(A6&gt;=5.75,G6&lt;0.857,A6&gt;=5.3,D6&lt;1.35,F6&lt;2.5,F6&gt;=1.5),4.02,IF(AND(A6&lt;6.65,G6&lt;0.333,H6&gt;=7.148,D6&gt;=1.35,F6&lt;2.5,F6&gt;=1.5),4.475,IF(AND(A6&gt;=6.65,G6&lt;0.333,H6&gt;=7.148,D6&gt;=1.35,F6&lt;2.5,F6&gt;=1.5),4.8,IF(AND(D6&gt;=1.45,G6&gt;=0.333,H6&gt;=7.148,D6&gt;=1.35,F6&lt;2.5,F6&gt;=1.5),4.85,IF(AND(G6&gt;=0.861,A6&lt;7.25,B6&gt;=2.85,A6&gt;=6.15,F6&gt;=2.5,F6&gt;=1.5),5.2,IF(AND(G6&lt;0.571,H6&gt;=9.499,A6&lt;5.05,D6&gt;=0.15,D6&lt;0.25,G6&lt;0.934,F6&lt;1.5),1.2,IF(AND(G6&gt;=0.571,H6&gt;=9.499,A6&lt;5.05,D6&gt;=0.15,D6&lt;0.25,G6&lt;0.934,F6&lt;1.5),1.3,IF(AND(H6&lt;9.283,A6&lt;5.45,A6&gt;=5.05,D6&gt;=0.15,D6&lt;0.25,G6&lt;0.934,F6&lt;1.5),1.5,IF(AND(H6&gt;=9.283,A6&lt;5.45,A6&gt;=5.05,D6&gt;=0.15,D6&lt;0.25,G6&lt;0.934,F6&lt;1.5),1.425,IF(AND(A6&lt;4.9,B6&lt;4.15,D6&lt;0.45,H6&lt;14.379,D6&gt;=0.25,G6&lt;0.934,F6&lt;1.5),1.4,IF(AND(A6&gt;=4.9,B6&lt;4.15,D6&lt;0.45,H6&lt;14.379,D6&gt;=0.25,G6&lt;0.934,F6&lt;1.5),1.325,IF(AND(G6&lt;0.572,A6&lt;5.75,G6&lt;0.857,A6&gt;=5.3,D6&lt;1.35,F6&lt;2.5,F6&gt;=1.5),3.65,IF(AND(G6&gt;=0.572,A6&lt;5.75,G6&lt;0.857,A6&gt;=5.3,D6&lt;1.35,F6&lt;2.5,F6&gt;=1.5),3.9,IF(AND(A6&lt;6.75,D6&lt;1.45,G6&gt;=0.333,H6&gt;=7.148,D6&gt;=1.35,F6&lt;2.5,F6&gt;=1.5),4.4,IF(AND(A6&gt;=6.75,D6&lt;1.45,G6&gt;=0.333,H6&gt;=7.148,D6&gt;=1.35,F6&lt;2.5,F6&gt;=1.5),4.78,IF(AND(A6&lt;6.6,B6&lt;3.25,G6&lt;0.861,A6&lt;7.25,B6&gt;=2.85,A6&gt;=6.15,F6&gt;=2.5,F6&gt;=1.5),5.333,IF(AND(H6&lt;11.461,B6&gt;=3.25,G6&lt;0.861,A6&lt;7.25,B6&gt;=2.85,A6&gt;=6.15,F6&gt;=2.5,F6&gt;=1.5),6.025,IF(AND(H6&gt;=11.461,B6&gt;=3.25,G6&lt;0.861,A6&lt;7.25,B6&gt;=2.85,A6&gt;=6.15,F6&gt;=2.5,F6&gt;=1.5),5.667,IF(AND(H6&gt;=14.564,A6&gt;=6.6,B6&lt;3.25,G6&lt;0.861,A6&lt;7.25,B6&gt;=2.85,A6&gt;=6.15,F6&gt;=2.5,F6&gt;=1.5),5.4,IF(AND(D6&gt;=2.35,H6&lt;14.564,A6&gt;=6.6,B6&lt;3.25,G6&lt;0.861,A6&lt;7.25,B6&gt;=2.85,A6&gt;=6.15,F6&gt;=2.5,F6&gt;=1.5),5.6,IF(AND(A6&lt;6.85,D6&lt;2.35,H6&lt;14.564,A6&gt;=6.6,B6&lt;3.25,G6&lt;0.861,A6&lt;7.25,B6&gt;=2.85,A6&gt;=6.15,F6&gt;=2.5,F6&gt;=1.5),5.9,IF(AND(A6&gt;=6.85,D6&lt;2.35,H6&lt;14.564,A6&gt;=6.6,B6&lt;3.25,G6&lt;0.861,A6&lt;7.25,B6&gt;=2.85,A6&gt;=6.15,F6&gt;=2.5,F6&gt;=1.5),5.78,"shouldnthappen"))))))))))))))))))))))))))))))))))))</f>
        <v>1.2</v>
      </c>
      <c r="V6" s="1" t="n">
        <f aca="false">IF(AND(H6&lt;5.748,A6&lt;5.05,D6&lt;0.75),1,IF(AND(B6&lt;3.15,H6&gt;=5.748,A6&lt;5.05,D6&lt;0.75),1.475,IF(AND(G6&gt;=0.801,D6&lt;0.25,A6&gt;=5.05,D6&lt;0.75),1.7,IF(AND(D6&gt;=0.45,D6&gt;=0.25,A6&gt;=5.05,D6&lt;0.75),1.7,IF(AND(B6&lt;2.35,F6&lt;2.5,B6&lt;2.75,D6&gt;=0.75),4.16,IF(AND(D6&lt;1.75,F6&gt;=2.5,B6&lt;2.75,D6&gt;=0.75),4.875,IF(AND(D6&gt;=1.75,F6&gt;=2.5,B6&lt;2.75,D6&gt;=0.75),5.333,IF(AND(H6&gt;=16.284,D6&gt;=1.55,B6&gt;=2.75,D6&gt;=0.75),6.6,IF(AND(H6&gt;=14.144,B6&gt;=3.15,H6&gt;=5.748,A6&lt;5.05,D6&lt;0.75),1.3,IF(AND(A6&lt;5.45,G6&lt;0.801,D6&lt;0.25,A6&gt;=5.05,D6&lt;0.75),1.5,IF(AND(A6&gt;=5.45,G6&lt;0.801,D6&lt;0.25,A6&gt;=5.05,D6&lt;0.75),1.34,IF(AND(B6&lt;3.75,D6&lt;0.45,D6&gt;=0.25,A6&gt;=5.05,D6&lt;0.75),1.467,IF(AND(B6&gt;=3.75,D6&lt;0.45,D6&gt;=0.25,A6&gt;=5.05,D6&lt;0.75),1.767,IF(AND(G6&gt;=0.896,B6&gt;=2.35,F6&lt;2.5,B6&lt;2.75,D6&gt;=0.75),4.9,IF(AND(H6&lt;15.504,D6&lt;1.35,D6&lt;1.55,B6&gt;=2.75,D6&gt;=0.75),4.2,IF(AND(H6&gt;=15.504,D6&lt;1.35,D6&lt;1.55,B6&gt;=2.75,D6&gt;=0.75),4.6,IF(AND(H6&lt;9.767,D6&gt;=1.35,D6&lt;1.55,B6&gt;=2.75,D6&gt;=0.75),5.1,IF(AND(A6&lt;4.5,H6&lt;14.144,B6&gt;=3.15,H6&gt;=5.748,A6&lt;5.05,D6&lt;0.75),1.3,IF(AND(A6&gt;=4.5,H6&lt;14.144,B6&gt;=3.15,H6&gt;=5.748,A6&lt;5.05,D6&lt;0.75),1.4,IF(AND(D6&gt;=1.15,G6&lt;0.896,B6&gt;=2.35,F6&lt;2.5,B6&lt;2.75,D6&gt;=0.75),4.04,IF(AND(B6&lt;2.9,H6&gt;=9.767,D6&gt;=1.35,D6&lt;1.55,B6&gt;=2.75,D6&gt;=0.75),4.8,IF(AND(D6&lt;1.7,A6&gt;=7.05,H6&lt;16.284,D6&gt;=1.55,B6&gt;=2.75,D6&gt;=0.75),5.8,IF(AND(D6&gt;=1.7,A6&gt;=7.05,H6&lt;16.284,D6&gt;=1.55,B6&gt;=2.75,D6&gt;=0.75),6.3,IF(AND(B6&lt;2.45,D6&lt;1.15,G6&lt;0.896,B6&gt;=2.35,F6&lt;2.5,B6&lt;2.75,D6&gt;=0.75),3.767,IF(AND(B6&gt;=2.45,D6&lt;1.15,G6&lt;0.896,B6&gt;=2.35,F6&lt;2.5,B6&lt;2.75,D6&gt;=0.75),3.167,IF(AND(B6&gt;=3.15,B6&gt;=2.9,H6&gt;=9.767,D6&gt;=1.35,D6&lt;1.55,B6&gt;=2.75,D6&gt;=0.75),4.7,IF(AND(D6&lt;1.9,D6&lt;2.05,A6&lt;7.05,H6&lt;16.284,D6&gt;=1.55,B6&gt;=2.75,D6&gt;=0.75),4.82,IF(AND(D6&gt;=1.9,D6&lt;2.05,A6&lt;7.05,H6&lt;16.284,D6&gt;=1.55,B6&gt;=2.75,D6&gt;=0.75),5.067,IF(AND(H6&lt;12.721,B6&lt;3.15,B6&gt;=2.9,H6&gt;=9.767,D6&gt;=1.35,D6&lt;1.55,B6&gt;=2.75,D6&gt;=0.75),4.5,IF(AND(H6&gt;=12.721,B6&lt;3.15,B6&gt;=2.9,H6&gt;=9.767,D6&gt;=1.35,D6&lt;1.55,B6&gt;=2.75,D6&gt;=0.75),4.433,IF(AND(H6&lt;9.525,G6&lt;0.364,D6&gt;=2.05,A6&lt;7.05,H6&lt;16.284,D6&gt;=1.55,B6&gt;=2.75,D6&gt;=0.75),5.1,IF(AND(A6&lt;6.25,G6&gt;=0.364,D6&gt;=2.05,A6&lt;7.05,H6&lt;16.284,D6&gt;=1.55,B6&gt;=2.75,D6&gt;=0.75),5.4,IF(AND(H6&lt;10.898,H6&gt;=9.525,G6&lt;0.364,D6&gt;=2.05,A6&lt;7.05,H6&lt;16.284,D6&gt;=1.55,B6&gt;=2.75,D6&gt;=0.75),5.6,IF(AND(H6&lt;8.711,A6&gt;=6.25,G6&gt;=0.364,D6&gt;=2.05,A6&lt;7.05,H6&lt;16.284,D6&gt;=1.55,B6&gt;=2.75,D6&gt;=0.75),5.7,IF(AND(H6&gt;=8.711,A6&gt;=6.25,G6&gt;=0.364,D6&gt;=2.05,A6&lt;7.05,H6&lt;16.284,D6&gt;=1.55,B6&gt;=2.75,D6&gt;=0.75),5.84,IF(AND(D6&lt;2.2,H6&gt;=10.898,H6&gt;=9.525,G6&lt;0.364,D6&gt;=2.05,A6&lt;7.05,H6&lt;16.284,D6&gt;=1.55,B6&gt;=2.75,D6&gt;=0.75),5.4,IF(AND(D6&gt;=2.2,H6&gt;=10.898,H6&gt;=9.525,G6&lt;0.364,D6&gt;=2.05,A6&lt;7.05,H6&lt;16.284,D6&gt;=1.55,B6&gt;=2.75,D6&gt;=0.75),5.3,"shouldnthappen")))))))))))))))))))))))))))))))))))))</f>
        <v>1.475</v>
      </c>
      <c r="W6" s="1" t="n">
        <f aca="false">IF(AND(H6&lt;6.926,D6&gt;=0.35,D6&lt;0.8),1.9,IF(AND(H6&gt;=6.926,D6&gt;=0.35,D6&lt;0.8),1.533,IF(AND(H6&lt;13.492,A6&lt;4.75,D6&lt;0.35,D6&lt;0.8),1.1,IF(AND(H6&gt;=13.492,A6&lt;4.75,D6&lt;0.35,D6&lt;0.8),1.375,IF(AND(B6&lt;2.75,A6&gt;=5.85,F6&lt;2.5,D6&gt;=0.8),4.833,IF(AND(B6&lt;3.3,A6&gt;=7.05,F6&gt;=2.5,D6&gt;=0.8),5.8,IF(AND(B6&gt;=3.3,A6&gt;=7.05,F6&gt;=2.5,D6&gt;=0.8),6.325,IF(AND(D6&gt;=0.25,A6&lt;5.05,A6&gt;=4.75,D6&lt;0.35,D6&lt;0.8),1.3,IF(AND(B6&lt;3.6,A6&gt;=5.05,A6&gt;=4.75,D6&lt;0.35,D6&lt;0.8),1.4,IF(AND(H6&lt;10.194,G6&lt;0.412,A6&lt;5.85,F6&lt;2.5,D6&gt;=0.8),4.133,IF(AND(H6&gt;=10.194,G6&lt;0.412,A6&lt;5.85,F6&lt;2.5,D6&gt;=0.8),4.5,IF(AND(A6&lt;5.35,G6&gt;=0.412,A6&lt;5.85,F6&lt;2.5,D6&gt;=0.8),3.15,IF(AND(A6&lt;6.2,B6&gt;=2.75,A6&gt;=5.85,F6&lt;2.5,D6&gt;=0.8),4.3,IF(AND(H6&lt;5.767,A6&lt;6.2,A6&lt;7.05,F6&gt;=2.5,D6&gt;=0.8),4.5,IF(AND(G6&gt;=0.861,A6&gt;=6.2,A6&lt;7.05,F6&gt;=2.5,D6&gt;=0.8),5.2,IF(AND(B6&lt;3.15,D6&lt;0.25,A6&lt;5.05,A6&gt;=4.75,D6&lt;0.35,D6&lt;0.8),1.55,IF(AND(A6&lt;5.45,B6&gt;=3.6,A6&gt;=5.05,A6&gt;=4.75,D6&lt;0.35,D6&lt;0.8),1.5,IF(AND(A6&gt;=5.45,B6&gt;=3.6,A6&gt;=5.05,A6&gt;=4.75,D6&lt;0.35,D6&lt;0.8),1.4,IF(AND(G6&gt;=0.772,A6&gt;=5.35,G6&gt;=0.412,A6&lt;5.85,F6&lt;2.5,D6&gt;=0.8),3.9,IF(AND(D6&gt;=1.45,A6&gt;=6.2,B6&gt;=2.75,A6&gt;=5.85,F6&lt;2.5,D6&gt;=0.8),4.775,IF(AND(G6&lt;0.5,H6&gt;=5.767,A6&lt;6.2,A6&lt;7.05,F6&gt;=2.5,D6&gt;=0.8),5.1,IF(AND(G6&gt;=0.5,H6&gt;=5.767,A6&lt;6.2,A6&lt;7.05,F6&gt;=2.5,D6&gt;=0.8),4.95,IF(AND(B6&gt;=3.25,G6&lt;0.861,A6&gt;=6.2,A6&lt;7.05,F6&gt;=2.5,D6&gt;=0.8),5.75,IF(AND(A6&lt;4.95,B6&gt;=3.15,D6&lt;0.25,A6&lt;5.05,A6&gt;=4.75,D6&lt;0.35,D6&lt;0.8),1.4,IF(AND(A6&lt;5.65,G6&lt;0.772,A6&gt;=5.35,G6&gt;=0.412,A6&lt;5.85,F6&lt;2.5,D6&gt;=0.8),3.6,IF(AND(A6&gt;=5.65,G6&lt;0.772,A6&gt;=5.35,G6&gt;=0.412,A6&lt;5.85,F6&lt;2.5,D6&gt;=0.8),3.5,IF(AND(B6&gt;=3.15,D6&lt;1.45,A6&gt;=6.2,B6&gt;=2.75,A6&gt;=5.85,F6&lt;2.5,D6&gt;=0.8),4.7,IF(AND(A6&gt;=6.65,B6&lt;3.25,G6&lt;0.861,A6&gt;=6.2,A6&lt;7.05,F6&gt;=2.5,D6&gt;=0.8),5.567,IF(AND(H6&lt;9.499,A6&gt;=4.95,B6&gt;=3.15,D6&lt;0.25,A6&lt;5.05,A6&gt;=4.75,D6&lt;0.35,D6&lt;0.8),1.4,IF(AND(H6&gt;=9.499,A6&gt;=4.95,B6&gt;=3.15,D6&lt;0.25,A6&lt;5.05,A6&gt;=4.75,D6&lt;0.35,D6&lt;0.8),1.2,IF(AND(G6&lt;0.765,B6&lt;3.15,D6&lt;1.45,A6&gt;=6.2,B6&gt;=2.75,A6&gt;=5.85,F6&lt;2.5,D6&gt;=0.8),4.4,IF(AND(G6&gt;=0.765,B6&lt;3.15,D6&lt;1.45,A6&gt;=6.2,B6&gt;=2.75,A6&gt;=5.85,F6&lt;2.5,D6&gt;=0.8),4.6,IF(AND(H6&lt;10.667,A6&lt;6.65,B6&lt;3.25,G6&lt;0.861,A6&gt;=6.2,A6&lt;7.05,F6&gt;=2.5,D6&gt;=0.8),5.167,IF(AND(G6&lt;0.627,H6&gt;=10.667,A6&lt;6.65,B6&lt;3.25,G6&lt;0.861,A6&gt;=6.2,A6&lt;7.05,F6&gt;=2.5,D6&gt;=0.8),5.64,IF(AND(G6&gt;=0.627,H6&gt;=10.667,A6&lt;6.65,B6&lt;3.25,G6&lt;0.861,A6&gt;=6.2,A6&lt;7.05,F6&gt;=2.5,D6&gt;=0.8),5.1,"shouldnthappen")))))))))))))))))))))))))))))))))))</f>
        <v>1.375</v>
      </c>
      <c r="X6" s="1" t="n">
        <f aca="false">IF(AND(B6&lt;3.05,H6&lt;6.697,A6&lt;5.45),4.1,IF(AND(B6&gt;=3.05,H6&lt;6.697,A6&lt;5.45),1.48,IF(AND(D6&lt;0.7,A6&lt;5.9,A6&gt;=5.45),1.4,IF(AND(A6&lt;4.35,B6&lt;3.3,H6&gt;=6.697,A6&lt;5.45),1.1,IF(AND(G6&lt;0.372,D6&gt;=0.7,A6&lt;5.9,A6&gt;=5.45),4.36,IF(AND(A6&gt;=4.9,A6&gt;=4.35,B6&lt;3.3,H6&gt;=6.697,A6&lt;5.45),1.6,IF(AND(H6&gt;=14.171,A6&lt;5.15,B6&gt;=3.3,H6&gt;=6.697,A6&lt;5.45),1.6,IF(AND(G6&lt;0.451,A6&gt;=5.15,B6&gt;=3.3,H6&gt;=6.697,A6&lt;5.45),1.367,IF(AND(G6&gt;=0.451,A6&gt;=5.15,B6&gt;=3.3,H6&gt;=6.697,A6&lt;5.45),1.5,IF(AND(G6&lt;0.332,D6&lt;1.45,F6&lt;2.5,A6&gt;=5.9,A6&gt;=5.45),4.35,IF(AND(A6&lt;6.15,D6&gt;=1.45,F6&lt;2.5,A6&gt;=5.9,A6&gt;=5.45),5.1,IF(AND(D6&gt;=2.4,G6&lt;0.432,F6&gt;=2.5,A6&gt;=5.9,A6&gt;=5.45),5.78,IF(AND(A6&lt;6.15,G6&gt;=0.432,F6&gt;=2.5,A6&gt;=5.9,A6&gt;=5.45),4.9,IF(AND(B6&lt;3.1,A6&lt;4.9,A6&gt;=4.35,B6&lt;3.3,H6&gt;=6.697,A6&lt;5.45),1.4,IF(AND(B6&gt;=3.1,A6&lt;4.9,A6&gt;=4.35,B6&lt;3.3,H6&gt;=6.697,A6&lt;5.45),1.3,IF(AND(G6&lt;0.343,H6&lt;14.171,A6&lt;5.15,B6&gt;=3.3,H6&gt;=6.697,A6&lt;5.45),1.433,IF(AND(G6&gt;=0.343,H6&lt;14.171,A6&lt;5.15,B6&gt;=3.3,H6&gt;=6.697,A6&lt;5.45),1.525,IF(AND(D6&lt;1.05,B6&lt;2.55,G6&gt;=0.372,D6&gt;=0.7,A6&lt;5.9,A6&gt;=5.45),3.7,IF(AND(H6&lt;10.596,B6&gt;=2.55,G6&gt;=0.372,D6&gt;=0.7,A6&lt;5.9,A6&gt;=5.45),3.525,IF(AND(H6&gt;=10.596,B6&gt;=2.55,G6&gt;=0.372,D6&gt;=0.7,A6&lt;5.9,A6&gt;=5.45),3.9,IF(AND(H6&lt;14.314,G6&gt;=0.332,D6&lt;1.45,F6&lt;2.5,A6&gt;=5.9,A6&gt;=5.45),4.4,IF(AND(H6&gt;=14.314,G6&gt;=0.332,D6&lt;1.45,F6&lt;2.5,A6&gt;=5.9,A6&gt;=5.45),4.7,IF(AND(H6&lt;13.906,A6&gt;=6.15,D6&gt;=1.45,F6&lt;2.5,A6&gt;=5.9,A6&gt;=5.45),4.675,IF(AND(H6&gt;=13.906,A6&gt;=6.15,D6&gt;=1.45,F6&lt;2.5,A6&gt;=5.9,A6&gt;=5.45),4.9,IF(AND(G6&lt;0.093,D6&lt;2.4,G6&lt;0.432,F6&gt;=2.5,A6&gt;=5.9,A6&gt;=5.45),5.6,IF(AND(B6&lt;2.95,A6&gt;=6.15,G6&gt;=0.432,F6&gt;=2.5,A6&gt;=5.9,A6&gt;=5.45),5.86,IF(AND(A6&lt;5.55,D6&gt;=1.05,B6&lt;2.55,G6&gt;=0.372,D6&gt;=0.7,A6&lt;5.9,A6&gt;=5.45),4,IF(AND(A6&gt;=5.55,D6&gt;=1.05,B6&lt;2.55,G6&gt;=0.372,D6&gt;=0.7,A6&lt;5.9,A6&gt;=5.45),3.9,IF(AND(D6&lt;1.7,G6&gt;=0.093,D6&lt;2.4,G6&lt;0.432,F6&gt;=2.5,A6&gt;=5.9,A6&gt;=5.45),5.05,IF(AND(G6&gt;=0.774,B6&gt;=2.95,A6&gt;=6.15,G6&gt;=0.432,F6&gt;=2.5,A6&gt;=5.9,A6&gt;=5.45),5.3,IF(AND(G6&gt;=0.312,D6&gt;=1.7,G6&gt;=0.093,D6&lt;2.4,G6&lt;0.432,F6&gt;=2.5,A6&gt;=5.9,A6&gt;=5.45),5.4,IF(AND(D6&lt;2.45,G6&lt;0.774,B6&gt;=2.95,A6&gt;=6.15,G6&gt;=0.432,F6&gt;=2.5,A6&gt;=5.9,A6&gt;=5.45),5.66,IF(AND(D6&gt;=2.45,G6&lt;0.774,B6&gt;=2.95,A6&gt;=6.15,G6&gt;=0.432,F6&gt;=2.5,A6&gt;=5.9,A6&gt;=5.45),6,IF(AND(G6&gt;=0.301,G6&lt;0.312,D6&gt;=1.7,G6&gt;=0.093,D6&lt;2.4,G6&lt;0.432,F6&gt;=2.5,A6&gt;=5.9,A6&gt;=5.45),5.1,IF(AND(A6&lt;6.45,G6&lt;0.301,G6&lt;0.312,D6&gt;=1.7,G6&gt;=0.093,D6&lt;2.4,G6&lt;0.432,F6&gt;=2.5,A6&gt;=5.9,A6&gt;=5.45),5.3,IF(AND(A6&gt;=6.45,G6&lt;0.301,G6&lt;0.312,D6&gt;=1.7,G6&gt;=0.093,D6&lt;2.4,G6&lt;0.432,F6&gt;=2.5,A6&gt;=5.9,A6&gt;=5.45),5.2,"shouldnthappen"))))))))))))))))))))))))))))))))))))</f>
        <v>1.3</v>
      </c>
      <c r="Y6" s="1" t="n">
        <f aca="false">IF(AND(H6&lt;6.51,F6&lt;1.5),1.8,IF(AND(H6&gt;=16.674,F6&gt;=1.5),6.533,IF(AND(D6&gt;=0.45,H6&gt;=6.51,F6&lt;1.5),1.667,IF(AND(H6&gt;=13.805,G6&lt;0.154,H6&lt;16.674,F6&gt;=1.5),6.7,IF(AND(D6&lt;0.15,A6&lt;5.05,D6&lt;0.45,H6&gt;=6.51,F6&lt;1.5),1.4,IF(AND(H6&gt;=13.586,A6&gt;=5.05,D6&lt;0.45,H6&gt;=6.51,F6&lt;1.5),1.3,IF(AND(F6&lt;2.5,H6&lt;13.805,G6&lt;0.154,H6&lt;16.674,F6&gt;=1.5),4.6,IF(AND(H6&lt;8.929,D6&lt;1.35,G6&gt;=0.154,H6&lt;16.674,F6&gt;=1.5),3.64,IF(AND(G6&lt;0.05,H6&lt;13.586,A6&gt;=5.05,D6&lt;0.45,H6&gt;=6.51,F6&lt;1.5),1.4,IF(AND(G6&gt;=0.107,F6&gt;=2.5,H6&lt;13.805,G6&lt;0.154,H6&lt;16.674,F6&gt;=1.5),5.3,IF(AND(B6&gt;=2.75,H6&gt;=8.929,D6&lt;1.35,G6&gt;=0.154,H6&lt;16.674,F6&gt;=1.5),4.433,IF(AND(D6&gt;=1.55,F6&lt;2.5,D6&gt;=1.35,G6&gt;=0.154,H6&lt;16.674,F6&gt;=1.5),4.975,IF(AND(H6&lt;6.93,F6&gt;=2.5,D6&gt;=1.35,G6&gt;=0.154,H6&lt;16.674,F6&gt;=1.5),4.5,IF(AND(H6&lt;12.675,G6&lt;0.217,D6&gt;=0.15,A6&lt;5.05,D6&lt;0.45,H6&gt;=6.51,F6&lt;1.5),1.4,IF(AND(H6&gt;=12.675,G6&lt;0.217,D6&gt;=0.15,A6&lt;5.05,D6&lt;0.45,H6&gt;=6.51,F6&lt;1.5),1.5,IF(AND(A6&lt;4.65,G6&gt;=0.217,D6&gt;=0.15,A6&lt;5.05,D6&lt;0.45,H6&gt;=6.51,F6&lt;1.5),1.35,IF(AND(D6&lt;0.25,G6&gt;=0.05,H6&lt;13.586,A6&gt;=5.05,D6&lt;0.45,H6&gt;=6.51,F6&lt;1.5),1.467,IF(AND(D6&gt;=0.25,G6&gt;=0.05,H6&lt;13.586,A6&gt;=5.05,D6&lt;0.45,H6&gt;=6.51,F6&lt;1.5),1.5,IF(AND(H6&lt;9.15,G6&lt;0.107,F6&gt;=2.5,H6&lt;13.805,G6&lt;0.154,H6&lt;16.674,F6&gt;=1.5),5.7,IF(AND(H6&gt;=9.15,G6&lt;0.107,F6&gt;=2.5,H6&lt;13.805,G6&lt;0.154,H6&lt;16.674,F6&gt;=1.5),5.6,IF(AND(G6&lt;0.404,B6&lt;2.75,H6&gt;=8.929,D6&lt;1.35,G6&gt;=0.154,H6&lt;16.674,F6&gt;=1.5),4.15,IF(AND(G6&gt;=0.404,B6&lt;2.75,H6&gt;=8.929,D6&lt;1.35,G6&gt;=0.154,H6&lt;16.674,F6&gt;=1.5),3.9,IF(AND(A6&gt;=6.75,D6&lt;1.55,F6&lt;2.5,D6&gt;=1.35,G6&gt;=0.154,H6&lt;16.674,F6&gt;=1.5),4.82,IF(AND(D6&lt;0.25,A6&gt;=4.65,G6&gt;=0.217,D6&gt;=0.15,A6&lt;5.05,D6&lt;0.45,H6&gt;=6.51,F6&lt;1.5),1.325,IF(AND(D6&gt;=0.25,A6&gt;=4.65,G6&gt;=0.217,D6&gt;=0.15,A6&lt;5.05,D6&lt;0.45,H6&gt;=6.51,F6&lt;1.5),1.3,IF(AND(A6&lt;6.55,A6&lt;6.75,D6&lt;1.55,F6&lt;2.5,D6&gt;=1.35,G6&gt;=0.154,H6&lt;16.674,F6&gt;=1.5),4.575,IF(AND(A6&gt;=6.55,A6&lt;6.75,D6&lt;1.55,F6&lt;2.5,D6&gt;=1.35,G6&gt;=0.154,H6&lt;16.674,F6&gt;=1.5),4.4,IF(AND(B6&lt;2.9,D6&lt;2.05,H6&gt;=6.93,F6&gt;=2.5,D6&gt;=1.35,G6&gt;=0.154,H6&lt;16.674,F6&gt;=1.5),5.05,IF(AND(H6&lt;8.884,D6&gt;=2.05,H6&gt;=6.93,F6&gt;=2.5,D6&gt;=1.35,G6&gt;=0.154,H6&lt;16.674,F6&gt;=1.5),5.1,IF(AND(H6&lt;13.711,B6&gt;=2.9,D6&lt;2.05,H6&gt;=6.93,F6&gt;=2.5,D6&gt;=1.35,G6&gt;=0.154,H6&lt;16.674,F6&gt;=1.5),5,IF(AND(H6&gt;=13.711,B6&gt;=2.9,D6&lt;2.05,H6&gt;=6.93,F6&gt;=2.5,D6&gt;=1.35,G6&gt;=0.154,H6&lt;16.674,F6&gt;=1.5),5.8,IF(AND(B6&lt;3.15,H6&gt;=8.884,D6&gt;=2.05,H6&gt;=6.93,F6&gt;=2.5,D6&gt;=1.35,G6&gt;=0.154,H6&lt;16.674,F6&gt;=1.5),5.56,IF(AND(B6&gt;=3.15,H6&gt;=8.884,D6&gt;=2.05,H6&gt;=6.93,F6&gt;=2.5,D6&gt;=1.35,G6&gt;=0.154,H6&lt;16.674,F6&gt;=1.5),5.9,"shouldnthappen")))))))))))))))))))))))))))))))))</f>
        <v>1.5</v>
      </c>
      <c r="Z6" s="1" t="n">
        <f aca="false">IF(AND(F6&gt;=2,B6&gt;=3.35),5.6,IF(AND(A6&lt;6.65,H6&gt;=15.076,B6&lt;3.35),4.8,IF(AND(A6&gt;=6.65,H6&gt;=15.076,B6&lt;3.35),6.15,IF(AND(H6&lt;6.542,F6&lt;2,B6&gt;=3.35),1.767,IF(AND(G6&gt;=0.653,D6&lt;0.75,H6&lt;15.076,B6&lt;3.35),1.55,IF(AND(D6&lt;0.15,G6&lt;0.653,D6&lt;0.75,H6&lt;15.076,B6&lt;3.35),1.1,IF(AND(G6&lt;0.356,A6&lt;5.05,H6&gt;=6.542,F6&lt;2,B6&gt;=3.35),1.4,IF(AND(G6&gt;=0.356,A6&lt;5.05,H6&gt;=6.542,F6&lt;2,B6&gt;=3.35),1.3,IF(AND(G6&gt;=0.566,A6&gt;=5.05,H6&gt;=6.542,F6&lt;2,B6&gt;=3.35),1.6,IF(AND(B6&gt;=3.1,D6&gt;=0.15,G6&lt;0.653,D6&lt;0.75,H6&lt;15.076,B6&lt;3.35),1.367,IF(AND(B6&gt;=2.65,D6&lt;1.45,B6&lt;2.75,D6&gt;=0.75,H6&lt;15.076,B6&lt;3.35),3.96,IF(AND(G6&lt;0.352,D6&gt;=1.45,B6&lt;2.75,D6&gt;=0.75,H6&lt;15.076,B6&lt;3.35),4.5,IF(AND(D6&gt;=1.35,A6&lt;6.2,B6&gt;=2.75,D6&gt;=0.75,H6&lt;15.076,B6&lt;3.35),4.733,IF(AND(A6&lt;4.7,B6&lt;3.1,D6&gt;=0.15,G6&lt;0.653,D6&lt;0.75,H6&lt;15.076,B6&lt;3.35),1.36,IF(AND(A6&gt;=4.7,B6&lt;3.1,D6&gt;=0.15,G6&lt;0.653,D6&lt;0.75,H6&lt;15.076,B6&lt;3.35),1.6,IF(AND(A6&lt;5.2,B6&lt;2.65,D6&lt;1.45,B6&lt;2.75,D6&gt;=0.75,H6&lt;15.076,B6&lt;3.35),3.3,IF(AND(A6&lt;6.5,G6&gt;=0.352,D6&gt;=1.45,B6&lt;2.75,D6&gt;=0.75,H6&lt;15.076,B6&lt;3.35),5,IF(AND(A6&gt;=6.5,G6&gt;=0.352,D6&gt;=1.45,B6&lt;2.75,D6&gt;=0.75,H6&lt;15.076,B6&lt;3.35),5.8,IF(AND(H6&lt;8.486,D6&lt;1.35,A6&lt;6.2,B6&gt;=2.75,D6&gt;=0.75,H6&lt;15.076,B6&lt;3.35),3.975,IF(AND(G6&lt;0.187,F6&lt;2.5,A6&gt;=6.2,B6&gt;=2.75,D6&gt;=0.75,H6&lt;15.076,B6&lt;3.35),5,IF(AND(G6&gt;=0.187,F6&lt;2.5,A6&gt;=6.2,B6&gt;=2.75,D6&gt;=0.75,H6&lt;15.076,B6&lt;3.35),4.525,IF(AND(A6&gt;=7.25,F6&gt;=2.5,A6&gt;=6.2,B6&gt;=2.75,D6&gt;=0.75,H6&lt;15.076,B6&lt;3.35),6.5,IF(AND(G6&lt;0.185,B6&lt;3.6,G6&lt;0.566,A6&gt;=5.05,H6&gt;=6.542,F6&lt;2,B6&gt;=3.35),1.45,IF(AND(G6&gt;=0.185,B6&lt;3.6,G6&lt;0.566,A6&gt;=5.05,H6&gt;=6.542,F6&lt;2,B6&gt;=3.35),1.34,IF(AND(G6&lt;0.13,B6&gt;=3.6,G6&lt;0.566,A6&gt;=5.05,H6&gt;=6.542,F6&lt;2,B6&gt;=3.35),1.45,IF(AND(G6&gt;=0.13,B6&gt;=3.6,G6&lt;0.566,A6&gt;=5.05,H6&gt;=6.542,F6&lt;2,B6&gt;=3.35),1.5,IF(AND(D6&lt;1.05,A6&gt;=5.2,B6&lt;2.65,D6&lt;1.45,B6&lt;2.75,D6&gt;=0.75,H6&lt;15.076,B6&lt;3.35),3.5,IF(AND(D6&gt;=1.05,A6&gt;=5.2,B6&lt;2.65,D6&lt;1.45,B6&lt;2.75,D6&gt;=0.75,H6&lt;15.076,B6&lt;3.35),3.94,IF(AND(H6&lt;10.983,H6&gt;=8.486,D6&lt;1.35,A6&lt;6.2,B6&gt;=2.75,D6&gt;=0.75,H6&lt;15.076,B6&lt;3.35),4.38,IF(AND(H6&gt;=10.983,H6&gt;=8.486,D6&lt;1.35,A6&lt;6.2,B6&gt;=2.75,D6&gt;=0.75,H6&lt;15.076,B6&lt;3.35),4.1,IF(AND(B6&gt;=3.25,A6&lt;7.25,F6&gt;=2.5,A6&gt;=6.2,B6&gt;=2.75,D6&gt;=0.75,H6&lt;15.076,B6&lt;3.35),5.7,IF(AND(B6&lt;2.95,B6&lt;3.25,A6&lt;7.25,F6&gt;=2.5,A6&gt;=6.2,B6&gt;=2.75,D6&gt;=0.75,H6&lt;15.076,B6&lt;3.35),5.6,IF(AND(H6&gt;=13.711,B6&gt;=2.95,B6&lt;3.25,A6&lt;7.25,F6&gt;=2.5,A6&gt;=6.2,B6&gt;=2.75,D6&gt;=0.75,H6&lt;15.076,B6&lt;3.35),5.8,IF(AND(A6&gt;=6.8,H6&lt;13.711,B6&gt;=2.95,B6&lt;3.25,A6&lt;7.25,F6&gt;=2.5,A6&gt;=6.2,B6&gt;=2.75,D6&gt;=0.75,H6&lt;15.076,B6&lt;3.35),5.1,IF(AND(H6&lt;12.921,A6&lt;6.8,H6&lt;13.711,B6&gt;=2.95,B6&lt;3.25,A6&lt;7.25,F6&gt;=2.5,A6&gt;=6.2,B6&gt;=2.75,D6&gt;=0.75,H6&lt;15.076,B6&lt;3.35),5.34,IF(AND(H6&gt;=12.921,A6&lt;6.8,H6&lt;13.711,B6&gt;=2.95,B6&lt;3.25,A6&lt;7.25,F6&gt;=2.5,A6&gt;=6.2,B6&gt;=2.75,D6&gt;=0.75,H6&lt;15.076,B6&lt;3.35),5.133,"shouldnthappen"))))))))))))))))))))))))))))))))))))</f>
        <v>1.367</v>
      </c>
      <c r="AA6" s="1" t="n">
        <f aca="false">IF(AND(D6&gt;=0.45,A6&lt;5.05,D6&lt;0.8),1.6,IF(AND(D6&gt;=0.45,A6&gt;=5.05,D6&lt;0.8),1.7,IF(AND(H6&gt;=16.244,F6&gt;=2.5,D6&gt;=0.8),6.533,IF(AND(A6&lt;4.35,D6&lt;0.45,A6&lt;5.05,D6&lt;0.8),1.1,IF(AND(H6&gt;=14.877,D6&lt;0.45,A6&gt;=5.05,D6&lt;0.8),1.3,IF(AND(D6&gt;=1.4,A6&lt;5.65,F6&lt;2.5,D6&gt;=0.8),4.5,IF(AND(A6&gt;=7.25,H6&lt;16.244,F6&gt;=2.5,D6&gt;=0.8),6.5,IF(AND(A6&gt;=4.75,A6&gt;=4.35,D6&lt;0.45,A6&lt;5.05,D6&lt;0.8),1.35,IF(AND(A6&lt;5.3,D6&lt;1.4,A6&lt;5.65,F6&lt;2.5,D6&gt;=0.8),3.1,IF(AND(A6&gt;=6.8,A6&gt;=6.55,A6&gt;=5.65,F6&lt;2.5,D6&gt;=0.8),4.9,IF(AND(H6&lt;5.767,A6&lt;7.25,H6&lt;16.244,F6&gt;=2.5,D6&gt;=0.8),4.5,IF(AND(G6&gt;=0.522,A6&lt;4.75,A6&gt;=4.35,D6&lt;0.45,A6&lt;5.05,D6&lt;0.8),1.2,IF(AND(G6&gt;=0.948,D6&lt;0.35,H6&lt;14.877,D6&lt;0.45,A6&gt;=5.05,D6&lt;0.8),1.7,IF(AND(H6&lt;13.089,D6&gt;=0.35,H6&lt;14.877,D6&lt;0.45,A6&gt;=5.05,D6&lt;0.8),1.5,IF(AND(H6&gt;=13.089,D6&gt;=0.35,H6&lt;14.877,D6&lt;0.45,A6&gt;=5.05,D6&lt;0.8),1.3,IF(AND(B6&gt;=2.95,A6&gt;=5.3,D6&lt;1.4,A6&lt;5.65,F6&lt;2.5,D6&gt;=0.8),4.1,IF(AND(H6&lt;9.181,A6&lt;6.05,A6&lt;6.55,A6&gt;=5.65,F6&lt;2.5,D6&gt;=0.8),5.1,IF(AND(H6&gt;=9.181,A6&lt;6.05,A6&lt;6.55,A6&gt;=5.65,F6&lt;2.5,D6&gt;=0.8),4.3,IF(AND(G6&gt;=0.867,A6&gt;=6.05,A6&lt;6.55,A6&gt;=5.65,F6&lt;2.5,D6&gt;=0.8),4.9,IF(AND(B6&lt;3.05,A6&lt;6.8,A6&gt;=6.55,A6&gt;=5.65,F6&lt;2.5,D6&gt;=0.8),5,IF(AND(B6&gt;=3.05,A6&lt;6.8,A6&gt;=6.55,A6&gt;=5.65,F6&lt;2.5,D6&gt;=0.8),4.55,IF(AND(H6&gt;=14.144,G6&lt;0.522,A6&lt;4.75,A6&gt;=4.35,D6&lt;0.45,A6&lt;5.05,D6&lt;0.8),1.3,IF(AND(B6&lt;2.7,B6&lt;2.95,A6&gt;=5.3,D6&lt;1.4,A6&lt;5.65,F6&lt;2.5,D6&gt;=0.8),3.78,IF(AND(B6&gt;=2.7,B6&lt;2.95,A6&gt;=5.3,D6&lt;1.4,A6&lt;5.65,F6&lt;2.5,D6&gt;=0.8),3.6,IF(AND(G6&lt;0.638,G6&lt;0.867,A6&gt;=6.05,A6&lt;6.55,A6&gt;=5.65,F6&lt;2.5,D6&gt;=0.8),4.433,IF(AND(G6&gt;=0.638,G6&lt;0.867,A6&gt;=6.05,A6&lt;6.55,A6&gt;=5.65,F6&lt;2.5,D6&gt;=0.8),4,IF(AND(A6&lt;6.35,H6&lt;11.146,H6&gt;=5.767,A6&lt;7.25,H6&lt;16.244,F6&gt;=2.5,D6&gt;=0.8),5.1,IF(AND(A6&lt;4.5,H6&lt;14.144,G6&lt;0.522,A6&lt;4.75,A6&gt;=4.35,D6&lt;0.45,A6&lt;5.05,D6&lt;0.8),1.35,IF(AND(A6&gt;=4.5,H6&lt;14.144,G6&lt;0.522,A6&lt;4.75,A6&gt;=4.35,D6&lt;0.45,A6&lt;5.05,D6&lt;0.8),1.4,IF(AND(A6&lt;5.15,B6&lt;3.75,G6&lt;0.948,D6&lt;0.35,H6&lt;14.877,D6&lt;0.45,A6&gt;=5.05,D6&lt;0.8),1.4,IF(AND(A6&gt;=5.15,B6&lt;3.75,G6&lt;0.948,D6&lt;0.35,H6&lt;14.877,D6&lt;0.45,A6&gt;=5.05,D6&lt;0.8),1.5,IF(AND(G6&lt;0.112,B6&gt;=3.75,G6&lt;0.948,D6&lt;0.35,H6&lt;14.877,D6&lt;0.45,A6&gt;=5.05,D6&lt;0.8),1.5,IF(AND(G6&gt;=0.112,B6&gt;=3.75,G6&lt;0.948,D6&lt;0.35,H6&lt;14.877,D6&lt;0.45,A6&gt;=5.05,D6&lt;0.8),1.6,IF(AND(G6&lt;0.075,A6&gt;=6.35,H6&lt;11.146,H6&gt;=5.767,A6&lt;7.25,H6&lt;16.244,F6&gt;=2.5,D6&gt;=0.8),5.5,IF(AND(G6&gt;=0.075,A6&gt;=6.35,H6&lt;11.146,H6&gt;=5.767,A6&lt;7.25,H6&lt;16.244,F6&gt;=2.5,D6&gt;=0.8),5.24,IF(AND(B6&lt;2.95,D6&lt;1.9,H6&gt;=11.146,H6&gt;=5.767,A6&lt;7.25,H6&lt;16.244,F6&gt;=2.5,D6&gt;=0.8),5.65,IF(AND(B6&gt;=2.95,D6&lt;1.9,H6&gt;=11.146,H6&gt;=5.767,A6&lt;7.25,H6&lt;16.244,F6&gt;=2.5,D6&gt;=0.8),5.8,IF(AND(H6&lt;13.42,D6&gt;=1.9,H6&gt;=11.146,H6&gt;=5.767,A6&lt;7.25,H6&lt;16.244,F6&gt;=2.5,D6&gt;=0.8),5.6,IF(AND(H6&gt;=13.42,D6&gt;=1.9,H6&gt;=11.146,H6&gt;=5.767,A6&lt;7.25,H6&lt;16.244,F6&gt;=2.5,D6&gt;=0.8),5.34,"shouldnthappen")))))))))))))))))))))))))))))))))))))))</f>
        <v>1.3</v>
      </c>
      <c r="AB6" s="1" t="n">
        <f aca="false">IF(AND(D6&gt;=0.35,F6&lt;1.5),1.5,IF(AND(F6&lt;2.5,D6&gt;=1.55,F6&gt;=1.5),4.85,IF(AND(H6&lt;8.308,D6&lt;0.15,D6&lt;0.35,F6&lt;1.5),1.5,IF(AND(H6&gt;=8.308,D6&lt;0.15,D6&lt;0.35,F6&lt;1.5),1.4,IF(AND(H6&lt;5.523,D6&gt;=0.15,D6&lt;0.35,F6&lt;1.5),1,IF(AND(G6&lt;0.572,H6&lt;10.688,D6&lt;1.55,F6&gt;=1.5),3.75,IF(AND(B6&gt;=3.5,F6&gt;=2.5,D6&gt;=1.55,F6&gt;=1.5),6.3,IF(AND(A6&gt;=5.65,G6&gt;=0.572,H6&lt;10.688,D6&lt;1.55,F6&gt;=1.5),4.45,IF(AND(B6&gt;=2.85,A6&lt;6.15,H6&gt;=10.688,D6&lt;1.55,F6&gt;=1.5),4.35,IF(AND(H6&gt;=16.284,B6&lt;3.5,F6&gt;=2.5,D6&gt;=1.55,F6&gt;=1.5),6.6,IF(AND(G6&gt;=0.241,G6&lt;0.338,H6&gt;=5.523,D6&gt;=0.15,D6&lt;0.35,F6&lt;1.5),1.25,IF(AND(A6&lt;5.05,G6&gt;=0.338,H6&gt;=5.523,D6&gt;=0.15,D6&lt;0.35,F6&lt;1.5),1.35,IF(AND(B6&lt;2.7,A6&lt;5.65,G6&gt;=0.572,H6&lt;10.688,D6&lt;1.55,F6&gt;=1.5),4,IF(AND(B6&gt;=2.7,A6&lt;5.65,G6&gt;=0.572,H6&lt;10.688,D6&lt;1.55,F6&gt;=1.5),3.6,IF(AND(B6&lt;2.45,B6&lt;2.85,A6&lt;6.15,H6&gt;=10.688,D6&lt;1.55,F6&gt;=1.5),3.7,IF(AND(A6&lt;6.25,B6&lt;2.85,A6&gt;=6.15,H6&gt;=10.688,D6&lt;1.55,F6&gt;=1.5),4.5,IF(AND(A6&gt;=6.25,B6&lt;2.85,A6&gt;=6.15,H6&gt;=10.688,D6&lt;1.55,F6&gt;=1.5),4.86,IF(AND(D6&gt;=1.45,B6&gt;=2.85,A6&gt;=6.15,H6&gt;=10.688,D6&lt;1.55,F6&gt;=1.5),4.8,IF(AND(H6&lt;8.202,H6&lt;16.284,B6&lt;3.5,F6&gt;=2.5,D6&gt;=1.55,F6&gt;=1.5),5.7,IF(AND(A6&gt;=5.1,G6&lt;0.241,G6&lt;0.338,H6&gt;=5.523,D6&gt;=0.15,D6&lt;0.35,F6&lt;1.5),1.5,IF(AND(B6&gt;=3.75,A6&gt;=5.05,G6&gt;=0.338,H6&gt;=5.523,D6&gt;=0.15,D6&lt;0.35,F6&lt;1.5),1.6,IF(AND(A6&lt;5.7,B6&gt;=2.45,B6&lt;2.85,A6&lt;6.15,H6&gt;=10.688,D6&lt;1.55,F6&gt;=1.5),3.9,IF(AND(A6&gt;=5.7,B6&gt;=2.45,B6&lt;2.85,A6&lt;6.15,H6&gt;=10.688,D6&lt;1.55,F6&gt;=1.5),4.02,IF(AND(H6&lt;13.654,D6&lt;1.45,B6&gt;=2.85,A6&gt;=6.15,H6&gt;=10.688,D6&lt;1.55,F6&gt;=1.5),4.333,IF(AND(H6&gt;=13.654,D6&lt;1.45,B6&gt;=2.85,A6&gt;=6.15,H6&gt;=10.688,D6&lt;1.55,F6&gt;=1.5),4.54,IF(AND(A6&lt;6.15,H6&gt;=8.202,H6&lt;16.284,B6&lt;3.5,F6&gt;=2.5,D6&gt;=1.55,F6&gt;=1.5),5,IF(AND(H6&lt;13.924,A6&lt;5.1,G6&lt;0.241,G6&lt;0.338,H6&gt;=5.523,D6&gt;=0.15,D6&lt;0.35,F6&lt;1.5),1.4,IF(AND(H6&gt;=13.924,A6&lt;5.1,G6&lt;0.241,G6&lt;0.338,H6&gt;=5.523,D6&gt;=0.15,D6&lt;0.35,F6&lt;1.5),1.5,IF(AND(D6&lt;0.25,B6&lt;3.75,A6&gt;=5.05,G6&gt;=0.338,H6&gt;=5.523,D6&gt;=0.15,D6&lt;0.35,F6&lt;1.5),1.5,IF(AND(D6&gt;=0.25,B6&lt;3.75,A6&gt;=5.05,G6&gt;=0.338,H6&gt;=5.523,D6&gt;=0.15,D6&lt;0.35,F6&lt;1.5),1.4,IF(AND(H6&lt;8.884,B6&gt;=3.05,A6&gt;=6.15,H6&gt;=8.202,H6&lt;16.284,B6&lt;3.5,F6&gt;=2.5,D6&gt;=1.55,F6&gt;=1.5),5.1,IF(AND(A6&lt;6.45,G6&lt;0.368,B6&lt;3.05,A6&gt;=6.15,H6&gt;=8.202,H6&lt;16.284,B6&lt;3.5,F6&gt;=2.5,D6&gt;=1.55,F6&gt;=1.5),5.525,IF(AND(A6&gt;=6.45,G6&lt;0.368,B6&lt;3.05,A6&gt;=6.15,H6&gt;=8.202,H6&lt;16.284,B6&lt;3.5,F6&gt;=2.5,D6&gt;=1.55,F6&gt;=1.5),5.35,IF(AND(D6&lt;2.25,G6&gt;=0.368,B6&lt;3.05,A6&gt;=6.15,H6&gt;=8.202,H6&lt;16.284,B6&lt;3.5,F6&gt;=2.5,D6&gt;=1.55,F6&gt;=1.5),5.8,IF(AND(D6&gt;=2.25,G6&gt;=0.368,B6&lt;3.05,A6&gt;=6.15,H6&gt;=8.202,H6&lt;16.284,B6&lt;3.5,F6&gt;=2.5,D6&gt;=1.55,F6&gt;=1.5),5.2,IF(AND(H6&lt;10.257,H6&gt;=8.884,B6&gt;=3.05,A6&gt;=6.15,H6&gt;=8.202,H6&lt;16.284,B6&lt;3.5,F6&gt;=2.5,D6&gt;=1.55,F6&gt;=1.5),5.9,IF(AND(H6&gt;=10.257,H6&gt;=8.884,B6&gt;=3.05,A6&gt;=6.15,H6&gt;=8.202,H6&lt;16.284,B6&lt;3.5,F6&gt;=2.5,D6&gt;=1.55,F6&gt;=1.5),5.48,"shouldnthappen")))))))))))))))))))))))))))))))))))))</f>
        <v>1.5</v>
      </c>
      <c r="AC6" s="1" t="n">
        <f aca="false">IF(AND(H6&lt;5.748,A6&lt;5.05,D6&lt;0.8),1,IF(AND(B6&lt;3.35,A6&gt;=5.05,D6&lt;0.8),1.7,IF(AND(A6&lt;5.85,G6&lt;0.154,D6&gt;=0.8),4.5,IF(AND(D6&gt;=0.45,H6&gt;=5.748,A6&lt;5.05,D6&lt;0.8),1.6,IF(AND(G6&gt;=0.934,B6&gt;=3.35,A6&gt;=5.05,D6&lt;0.8),1.7,IF(AND(D6&lt;2.1,A6&gt;=5.85,G6&lt;0.154,D6&gt;=0.8),6.15,IF(AND(D6&gt;=2.1,A6&gt;=5.85,G6&lt;0.154,D6&gt;=0.8),5.5,IF(AND(A6&lt;6.1,D6&gt;=1.55,G6&gt;=0.154,D6&gt;=0.8),5,IF(AND(H6&gt;=14.379,G6&lt;0.934,B6&gt;=3.35,A6&gt;=5.05,D6&lt;0.8),1.58,IF(AND(G6&lt;0.379,A6&gt;=6.1,D6&gt;=1.55,G6&gt;=0.154,D6&gt;=0.8),5.42,IF(AND(H6&lt;13.924,G6&lt;0.227,D6&lt;0.45,H6&gt;=5.748,A6&lt;5.05,D6&lt;0.8),1.4,IF(AND(H6&gt;=13.924,G6&lt;0.227,D6&lt;0.45,H6&gt;=5.748,A6&lt;5.05,D6&lt;0.8),1.5,IF(AND(B6&lt;3.1,G6&gt;=0.227,D6&lt;0.45,H6&gt;=5.748,A6&lt;5.05,D6&lt;0.8),1.1,IF(AND(G6&lt;0.13,H6&lt;14.379,G6&lt;0.934,B6&gt;=3.35,A6&gt;=5.05,D6&lt;0.8),1.4,IF(AND(D6&lt;1.05,A6&lt;5.65,D6&lt;1.35,D6&lt;1.55,G6&gt;=0.154,D6&gt;=0.8),3.7,IF(AND(D6&lt;1.25,A6&gt;=5.65,D6&lt;1.35,D6&lt;1.55,G6&gt;=0.154,D6&gt;=0.8),4.06,IF(AND(D6&gt;=1.25,A6&gt;=5.65,D6&lt;1.35,D6&lt;1.55,G6&gt;=0.154,D6&gt;=0.8),4.425,IF(AND(H6&lt;13.654,D6&lt;1.45,D6&gt;=1.35,D6&lt;1.55,G6&gt;=0.154,D6&gt;=0.8),4.275,IF(AND(G6&lt;0.259,D6&gt;=1.45,D6&gt;=1.35,D6&lt;1.55,G6&gt;=0.154,D6&gt;=0.8),5.1,IF(AND(B6&lt;2.95,G6&gt;=0.379,A6&gt;=6.1,D6&gt;=1.55,G6&gt;=0.154,D6&gt;=0.8),6.3,IF(AND(B6&lt;3.25,B6&gt;=3.1,G6&gt;=0.227,D6&lt;0.45,H6&gt;=5.748,A6&lt;5.05,D6&lt;0.8),1.3,IF(AND(B6&gt;=3.25,B6&gt;=3.1,G6&gt;=0.227,D6&lt;0.45,H6&gt;=5.748,A6&lt;5.05,D6&lt;0.8),1.4,IF(AND(H6&gt;=13.372,G6&gt;=0.13,H6&lt;14.379,G6&lt;0.934,B6&gt;=3.35,A6&gt;=5.05,D6&lt;0.8),1.4,IF(AND(H6&lt;6.69,D6&gt;=1.05,A6&lt;5.65,D6&lt;1.35,D6&lt;1.55,G6&gt;=0.154,D6&gt;=0.8),4.033,IF(AND(H6&gt;=6.69,D6&gt;=1.05,A6&lt;5.65,D6&lt;1.35,D6&lt;1.55,G6&gt;=0.154,D6&gt;=0.8),3.88,IF(AND(B6&lt;2.85,H6&gt;=13.654,D6&lt;1.45,D6&gt;=1.35,D6&lt;1.55,G6&gt;=0.154,D6&gt;=0.8),4.8,IF(AND(B6&gt;=2.85,H6&gt;=13.654,D6&lt;1.45,D6&gt;=1.35,D6&lt;1.55,G6&gt;=0.154,D6&gt;=0.8),4.7,IF(AND(H6&lt;11.681,G6&gt;=0.259,D6&gt;=1.45,D6&gt;=1.35,D6&lt;1.55,G6&gt;=0.154,D6&gt;=0.8),4.85,IF(AND(H6&gt;=11.681,G6&gt;=0.259,D6&gt;=1.45,D6&gt;=1.35,D6&lt;1.55,G6&gt;=0.154,D6&gt;=0.8),4.633,IF(AND(A6&lt;6.25,B6&gt;=2.95,G6&gt;=0.379,A6&gt;=6.1,D6&gt;=1.55,G6&gt;=0.154,D6&gt;=0.8),5.4,IF(AND(D6&lt;0.3,H6&lt;13.372,G6&gt;=0.13,H6&lt;14.379,G6&lt;0.934,B6&gt;=3.35,A6&gt;=5.05,D6&lt;0.8),1.475,IF(AND(D6&gt;=0.3,H6&lt;13.372,G6&gt;=0.13,H6&lt;14.379,G6&lt;0.934,B6&gt;=3.35,A6&gt;=5.05,D6&lt;0.8),1.5,IF(AND(B6&lt;3.15,A6&gt;=6.25,B6&gt;=2.95,G6&gt;=0.379,A6&gt;=6.1,D6&gt;=1.55,G6&gt;=0.154,D6&gt;=0.8),5.7,IF(AND(B6&gt;=3.15,A6&gt;=6.25,B6&gt;=2.95,G6&gt;=0.379,A6&gt;=6.1,D6&gt;=1.55,G6&gt;=0.154,D6&gt;=0.8),5.933,"shouldnthappen"))))))))))))))))))))))))))))))))))</f>
        <v>1.5</v>
      </c>
      <c r="AD6" s="1" t="n">
        <f aca="false">IF(AND(H6&lt;6.621,A6&lt;4.95,D6&lt;0.8),1,IF(AND(H6&lt;14.144,H6&gt;=6.621,A6&lt;4.95,D6&lt;0.8),1.4,IF(AND(H6&gt;=14.144,H6&gt;=6.621,A6&lt;4.95,D6&lt;0.8),1.3,IF(AND(G6&lt;0.13,B6&gt;=3.85,A6&gt;=4.95,D6&lt;0.8),1.3,IF(AND(G6&gt;=0.13,B6&gt;=3.85,A6&gt;=4.95,D6&lt;0.8),1.425,IF(AND(A6&gt;=6.05,B6&lt;2.75,D6&lt;1.55,D6&gt;=0.8),4.9,IF(AND(A6&gt;=7.3,G6&lt;0.119,D6&gt;=1.55,D6&gt;=0.8),6.7,IF(AND(H6&lt;6.555,D6&lt;0.25,B6&lt;3.85,A6&gt;=4.95,D6&lt;0.8),1.7,IF(AND(B6&lt;3.4,D6&gt;=0.25,B6&lt;3.85,A6&gt;=4.95,D6&lt;0.8),1.7,IF(AND(B6&gt;=3.4,D6&gt;=0.25,B6&lt;3.85,A6&gt;=4.95,D6&lt;0.8),1.6,IF(AND(A6&lt;5.05,A6&lt;6.05,B6&lt;2.75,D6&lt;1.55,D6&gt;=0.8),3.3,IF(AND(B6&lt;2.85,D6&lt;1.35,B6&gt;=2.75,D6&lt;1.55,D6&gt;=0.8),4.5,IF(AND(H6&lt;12.206,D6&gt;=1.35,B6&gt;=2.75,D6&lt;1.55,D6&gt;=0.8),4.7,IF(AND(H6&gt;=12.206,D6&gt;=1.35,B6&gt;=2.75,D6&lt;1.55,D6&gt;=0.8),4.52,IF(AND(G6&lt;0.024,A6&lt;7.3,G6&lt;0.119,D6&gt;=1.55,D6&gt;=0.8),5.7,IF(AND(G6&gt;=0.024,A6&lt;7.3,G6&lt;0.119,D6&gt;=1.55,D6&gt;=0.8),5.6,IF(AND(F6&lt;2.5,G6&lt;0.417,G6&gt;=0.119,D6&gt;=1.55,D6&gt;=0.8),5.05,IF(AND(B6&lt;3.15,H6&gt;=6.555,D6&lt;0.25,B6&lt;3.85,A6&gt;=4.95,D6&lt;0.8),1.6,IF(AND(G6&lt;0.356,A6&gt;=5.05,A6&lt;6.05,B6&lt;2.75,D6&lt;1.55,D6&gt;=0.8),4.12,IF(AND(A6&lt;5.65,B6&gt;=2.85,D6&lt;1.35,B6&gt;=2.75,D6&lt;1.55,D6&gt;=0.8),3.6,IF(AND(B6&lt;3.15,F6&gt;=2.5,G6&lt;0.417,G6&gt;=0.119,D6&gt;=1.55,D6&gt;=0.8),5.18,IF(AND(B6&gt;=3.15,F6&gt;=2.5,G6&lt;0.417,G6&gt;=0.119,D6&gt;=1.55,D6&gt;=0.8),5.3,IF(AND(D6&lt;1.7,A6&lt;6.95,G6&gt;=0.417,G6&gt;=0.119,D6&gt;=1.55,D6&gt;=0.8),4.7,IF(AND(A6&lt;7.25,A6&gt;=6.95,G6&gt;=0.417,G6&gt;=0.119,D6&gt;=1.55,D6&gt;=0.8),5.8,IF(AND(A6&gt;=7.25,A6&gt;=6.95,G6&gt;=0.417,G6&gt;=0.119,D6&gt;=1.55,D6&gt;=0.8),6.333,IF(AND(H6&lt;8.594,B6&gt;=3.15,H6&gt;=6.555,D6&lt;0.25,B6&lt;3.85,A6&gt;=4.95,D6&lt;0.8),1.4,IF(AND(H6&gt;=8.594,B6&gt;=3.15,H6&gt;=6.555,D6&lt;0.25,B6&lt;3.85,A6&gt;=4.95,D6&lt;0.8),1.5,IF(AND(H6&gt;=11.218,G6&gt;=0.356,A6&gt;=5.05,A6&lt;6.05,B6&lt;2.75,D6&lt;1.55,D6&gt;=0.8),3.925,IF(AND(A6&gt;=6.5,A6&gt;=5.65,B6&gt;=2.85,D6&lt;1.35,B6&gt;=2.75,D6&lt;1.55,D6&gt;=0.8),4.6,IF(AND(H6&lt;8.602,H6&lt;11.218,G6&gt;=0.356,A6&gt;=5.05,A6&lt;6.05,B6&lt;2.75,D6&lt;1.55,D6&gt;=0.8),3.95,IF(AND(H6&gt;=8.602,H6&lt;11.218,G6&gt;=0.356,A6&gt;=5.05,A6&lt;6.05,B6&lt;2.75,D6&lt;1.55,D6&gt;=0.8),3.75,IF(AND(H6&lt;10.129,A6&lt;6.5,A6&gt;=5.65,B6&gt;=2.85,D6&lt;1.35,B6&gt;=2.75,D6&lt;1.55,D6&gt;=0.8),4.2,IF(AND(H6&gt;=10.129,A6&lt;6.5,A6&gt;=5.65,B6&gt;=2.85,D6&lt;1.35,B6&gt;=2.75,D6&lt;1.55,D6&gt;=0.8),4.267,IF(AND(D6&lt;2.2,B6&lt;3.05,D6&gt;=1.7,A6&lt;6.95,G6&gt;=0.417,G6&gt;=0.119,D6&gt;=1.55,D6&gt;=0.8),5.3,IF(AND(D6&gt;=2.2,B6&lt;3.05,D6&gt;=1.7,A6&lt;6.95,G6&gt;=0.417,G6&gt;=0.119,D6&gt;=1.55,D6&gt;=0.8),5.133,IF(AND(D6&lt;2.45,B6&gt;=3.05,D6&gt;=1.7,A6&lt;6.95,G6&gt;=0.417,G6&gt;=0.119,D6&gt;=1.55,D6&gt;=0.8),5.6,IF(AND(D6&gt;=2.45,B6&gt;=3.05,D6&gt;=1.7,A6&lt;6.95,G6&gt;=0.417,G6&gt;=0.119,D6&gt;=1.55,D6&gt;=0.8),6,"shouldnthappen")))))))))))))))))))))))))))))))))))))</f>
        <v>1.3</v>
      </c>
      <c r="AE6" s="1" t="n">
        <f aca="false">IF(AND(G6&lt;0.123,D6&gt;=0.25,D6&lt;0.75),1.3,IF(AND(H6&gt;=16.774,D6&gt;=1.75,D6&gt;=0.75),6.4,IF(AND(B6&lt;3.4,A6&lt;4.8,D6&lt;0.25,D6&lt;0.75),1.22,IF(AND(B6&gt;=3.4,A6&lt;4.8,D6&lt;0.25,D6&lt;0.75),1,IF(AND(A6&gt;=5.45,A6&gt;=4.8,D6&lt;0.25,D6&lt;0.75),1.367,IF(AND(H6&gt;=10.688,D6&lt;1.35,D6&lt;1.75,D6&gt;=0.75),4.2,IF(AND(A6&lt;5.3,D6&gt;=1.35,D6&lt;1.75,D6&gt;=0.75),4.05,IF(AND(G6&gt;=0.857,H6&lt;16.774,D6&gt;=1.75,D6&gt;=0.75),5.02,IF(AND(H6&lt;6.089,A6&lt;5.45,A6&gt;=4.8,D6&lt;0.25,D6&lt;0.75),1.7,IF(AND(G6&lt;0.184,D6&lt;0.35,G6&gt;=0.123,D6&gt;=0.25,D6&lt;0.75),1.7,IF(AND(G6&gt;=0.184,D6&lt;0.35,G6&gt;=0.123,D6&gt;=0.25,D6&lt;0.75),1.48,IF(AND(A6&lt;5.25,D6&gt;=0.35,G6&gt;=0.123,D6&gt;=0.25,D6&lt;0.75),1.75,IF(AND(A6&gt;=5.25,D6&gt;=0.35,G6&gt;=0.123,D6&gt;=0.25,D6&lt;0.75),1.5,IF(AND(A6&lt;5.3,H6&lt;10.688,D6&lt;1.35,D6&lt;1.75,D6&gt;=0.75),3.15,IF(AND(H6&lt;9.474,A6&gt;=5.3,D6&gt;=1.35,D6&lt;1.75,D6&gt;=0.75),4.95,IF(AND(G6&gt;=0.779,G6&lt;0.857,H6&lt;16.774,D6&gt;=1.75,D6&gt;=0.75),6,IF(AND(G6&lt;0.05,H6&gt;=6.089,A6&lt;5.45,A6&gt;=4.8,D6&lt;0.25,D6&lt;0.75),1.4,IF(AND(H6&lt;6.69,A6&gt;=5.3,H6&lt;10.688,D6&lt;1.35,D6&lt;1.75,D6&gt;=0.75),4.033,IF(AND(H6&gt;=6.69,A6&gt;=5.3,H6&lt;10.688,D6&lt;1.35,D6&lt;1.75,D6&gt;=0.75),3.733,IF(AND(B6&lt;2.5,H6&gt;=9.474,A6&gt;=5.3,D6&gt;=1.35,D6&lt;1.75,D6&gt;=0.75),4.5,IF(AND(D6&gt;=2.45,G6&lt;0.779,G6&lt;0.857,H6&lt;16.774,D6&gt;=1.75,D6&gt;=0.75),6,IF(AND(B6&gt;=3.75,G6&gt;=0.05,H6&gt;=6.089,A6&lt;5.45,A6&gt;=4.8,D6&lt;0.25,D6&lt;0.75),1.6,IF(AND(H6&lt;13.695,B6&gt;=2.5,H6&gt;=9.474,A6&gt;=5.3,D6&gt;=1.35,D6&lt;1.75,D6&gt;=0.75),4.567,IF(AND(G6&gt;=0.654,D6&lt;2.45,G6&lt;0.779,G6&lt;0.857,H6&lt;16.774,D6&gt;=1.75,D6&gt;=0.75),4.9,IF(AND(G6&gt;=0.73,B6&lt;3.75,G6&gt;=0.05,H6&gt;=6.089,A6&lt;5.45,A6&gt;=4.8,D6&lt;0.25,D6&lt;0.75),1.4,IF(AND(A6&lt;6.65,H6&gt;=13.695,B6&gt;=2.5,H6&gt;=9.474,A6&gt;=5.3,D6&gt;=1.35,D6&lt;1.75,D6&gt;=0.75),4.4,IF(AND(A6&gt;=6.65,H6&gt;=13.695,B6&gt;=2.5,H6&gt;=9.474,A6&gt;=5.3,D6&gt;=1.35,D6&lt;1.75,D6&gt;=0.75),4.84,IF(AND(B6&lt;2.75,G6&lt;0.654,D6&lt;2.45,G6&lt;0.779,G6&lt;0.857,H6&lt;16.774,D6&gt;=1.75,D6&gt;=0.75),5.2,IF(AND(H6&lt;9.524,G6&lt;0.73,B6&lt;3.75,G6&gt;=0.05,H6&gt;=6.089,A6&lt;5.45,A6&gt;=4.8,D6&lt;0.25,D6&lt;0.75),1.5,IF(AND(H6&gt;=9.524,G6&lt;0.73,B6&lt;3.75,G6&gt;=0.05,H6&gt;=6.089,A6&lt;5.45,A6&gt;=4.8,D6&lt;0.25,D6&lt;0.75),1.4,IF(AND(H6&gt;=13.644,B6&gt;=2.75,G6&lt;0.654,D6&lt;2.45,G6&lt;0.779,G6&lt;0.857,H6&lt;16.774,D6&gt;=1.75,D6&gt;=0.75),6.033,IF(AND(A6&gt;=6.85,H6&lt;13.644,B6&gt;=2.75,G6&lt;0.654,D6&lt;2.45,G6&lt;0.779,G6&lt;0.857,H6&lt;16.774,D6&gt;=1.75,D6&gt;=0.75),5.1,IF(AND(A6&gt;=6.75,A6&lt;6.85,H6&lt;13.644,B6&gt;=2.75,G6&lt;0.654,D6&lt;2.45,G6&lt;0.779,G6&lt;0.857,H6&lt;16.774,D6&gt;=1.75,D6&gt;=0.75),5.9,IF(AND(D6&gt;=2.35,A6&lt;6.75,A6&lt;6.85,H6&lt;13.644,B6&gt;=2.75,G6&lt;0.654,D6&lt;2.45,G6&lt;0.779,G6&lt;0.857,H6&lt;16.774,D6&gt;=1.75,D6&gt;=0.75),5.6,IF(AND(H6&lt;11.146,D6&lt;2.35,A6&lt;6.75,A6&lt;6.85,H6&lt;13.644,B6&gt;=2.75,G6&lt;0.654,D6&lt;2.45,G6&lt;0.779,G6&lt;0.857,H6&lt;16.774,D6&gt;=1.75,D6&gt;=0.75),5.4,IF(AND(H6&gt;=11.146,D6&lt;2.35,A6&lt;6.75,A6&lt;6.85,H6&lt;13.644,B6&gt;=2.75,G6&lt;0.654,D6&lt;2.45,G6&lt;0.779,G6&lt;0.857,H6&lt;16.774,D6&gt;=1.75,D6&gt;=0.75),5.6,"shouldnthappen"))))))))))))))))))))))))))))))))))))</f>
        <v>1.22</v>
      </c>
      <c r="AF6" s="1" t="n">
        <f aca="false">IF(AND(A6&lt;4.5,D6&lt;0.8),1.233,IF(AND(B6&lt;3.05,A6&gt;=4.5,D6&lt;0.8),1.4,IF(AND(D6&gt;=0.45,B6&gt;=3.05,A6&gt;=4.5,D6&lt;0.8),1.667,IF(AND(D6&lt;1.05,D6&lt;1.35,A6&lt;6.25,D6&gt;=0.8),3.633,IF(AND(H6&lt;13.935,A6&gt;=7.05,A6&gt;=6.25,D6&gt;=0.8),6,IF(AND(G6&gt;=0.948,D6&lt;0.45,B6&gt;=3.05,A6&gt;=4.5,D6&lt;0.8),1.7,IF(AND(G6&lt;0.652,D6&gt;=1.05,D6&lt;1.35,A6&lt;6.25,D6&gt;=0.8),4.16,IF(AND(D6&gt;=2.15,D6&gt;=1.75,D6&gt;=1.35,A6&lt;6.25,D6&gt;=0.8),5.4,IF(AND(G6&gt;=0.912,F6&lt;2.5,A6&lt;7.05,A6&gt;=6.25,D6&gt;=0.8),4.4,IF(AND(B6&gt;=3.25,F6&gt;=2.5,A6&lt;7.05,A6&gt;=6.25,D6&gt;=0.8),5.85,IF(AND(H6&lt;17.32,H6&gt;=13.935,A6&gt;=7.05,A6&gt;=6.25,D6&gt;=0.8),6.65,IF(AND(H6&gt;=17.32,H6&gt;=13.935,A6&gt;=7.05,A6&gt;=6.25,D6&gt;=0.8),6.4,IF(AND(H6&gt;=13.547,G6&lt;0.948,D6&lt;0.45,B6&gt;=3.05,A6&gt;=4.5,D6&lt;0.8),1.38,IF(AND(B6&gt;=2.75,G6&gt;=0.652,D6&gt;=1.05,D6&lt;1.35,A6&lt;6.25,D6&gt;=0.8),3.6,IF(AND(H6&lt;9.417,G6&lt;0.404,D6&lt;1.75,D6&gt;=1.35,A6&lt;6.25,D6&gt;=0.8),4.2,IF(AND(H6&gt;=9.417,G6&lt;0.404,D6&lt;1.75,D6&gt;=1.35,A6&lt;6.25,D6&gt;=0.8),4.5,IF(AND(G6&lt;0.464,G6&gt;=0.404,D6&lt;1.75,D6&gt;=1.35,A6&lt;6.25,D6&gt;=0.8),4.5,IF(AND(G6&gt;=0.464,G6&gt;=0.404,D6&lt;1.75,D6&gt;=1.35,A6&lt;6.25,D6&gt;=0.8),4.625,IF(AND(D6&lt;1.85,D6&lt;2.15,D6&gt;=1.75,D6&gt;=1.35,A6&lt;6.25,D6&gt;=0.8),4.9,IF(AND(D6&gt;=1.85,D6&lt;2.15,D6&gt;=1.75,D6&gt;=1.35,A6&lt;6.25,D6&gt;=0.8),5.05,IF(AND(G6&lt;0.332,G6&lt;0.912,F6&lt;2.5,A6&lt;7.05,A6&gt;=6.25,D6&gt;=0.8),4.467,IF(AND(G6&gt;=0.332,G6&lt;0.912,F6&lt;2.5,A6&lt;7.05,A6&gt;=6.25,D6&gt;=0.8),4.767,IF(AND(D6&lt;0.15,H6&lt;13.547,G6&lt;0.948,D6&lt;0.45,B6&gt;=3.05,A6&gt;=4.5,D6&lt;0.8),1.5,IF(AND(D6&lt;1.15,B6&lt;2.75,G6&gt;=0.652,D6&gt;=1.05,D6&lt;1.35,A6&lt;6.25,D6&gt;=0.8),3.9,IF(AND(D6&gt;=1.15,B6&lt;2.75,G6&gt;=0.652,D6&gt;=1.05,D6&lt;1.35,A6&lt;6.25,D6&gt;=0.8),4,IF(AND(D6&gt;=2.25,B6&lt;3.15,B6&lt;3.25,F6&gt;=2.5,A6&lt;7.05,A6&gt;=6.25,D6&gt;=0.8),5.14,IF(AND(G6&lt;0.621,B6&gt;=3.15,B6&lt;3.25,F6&gt;=2.5,A6&lt;7.05,A6&gt;=6.25,D6&gt;=0.8),5.75,IF(AND(G6&gt;=0.621,B6&gt;=3.15,B6&lt;3.25,F6&gt;=2.5,A6&lt;7.05,A6&gt;=6.25,D6&gt;=0.8),5.1,IF(AND(G6&gt;=0.862,D6&gt;=0.15,H6&lt;13.547,G6&lt;0.948,D6&lt;0.45,B6&gt;=3.05,A6&gt;=4.5,D6&lt;0.8),1.5,IF(AND(A6&lt;6.35,D6&lt;2.25,B6&lt;3.15,B6&lt;3.25,F6&gt;=2.5,A6&lt;7.05,A6&gt;=6.25,D6&gt;=0.8),5.267,IF(AND(A6&gt;=6.35,D6&lt;2.25,B6&lt;3.15,B6&lt;3.25,F6&gt;=2.5,A6&lt;7.05,A6&gt;=6.25,D6&gt;=0.8),5.42,IF(AND(A6&lt;5.1,G6&lt;0.862,D6&gt;=0.15,H6&lt;13.547,G6&lt;0.948,D6&lt;0.45,B6&gt;=3.05,A6&gt;=4.5,D6&lt;0.8),1.35,IF(AND(B6&lt;3.95,A6&gt;=5.1,G6&lt;0.862,D6&gt;=0.15,H6&lt;13.547,G6&lt;0.948,D6&lt;0.45,B6&gt;=3.05,A6&gt;=4.5,D6&lt;0.8),1.5,IF(AND(B6&gt;=3.95,A6&gt;=5.1,G6&lt;0.862,D6&gt;=0.15,H6&lt;13.547,G6&lt;0.948,D6&lt;0.45,B6&gt;=3.05,A6&gt;=4.5,D6&lt;0.8),1.467,"shouldnthappen"))))))))))))))))))))))))))))))))))</f>
        <v>1.38</v>
      </c>
      <c r="AG6" s="1" t="n">
        <f aca="false">IF(AND(H6&lt;5.748,A6&lt;4.85,D6&lt;0.75),1,IF(AND(B6&gt;=3.5,D6&gt;=1.75,D6&gt;=0.75),6.2,IF(AND(A6&gt;=4.65,H6&gt;=5.748,A6&lt;4.85,D6&lt;0.75),1.333,IF(AND(H6&lt;6.417,B6&lt;3.45,A6&gt;=4.85,D6&lt;0.75),1.7,IF(AND(A6&lt;5.05,B6&gt;=3.45,A6&gt;=4.85,D6&lt;0.75),1.4,IF(AND(A6&gt;=5.05,B6&gt;=3.45,A6&gt;=4.85,D6&lt;0.75),1.5,IF(AND(F6&gt;=2.5,H6&lt;13.641,D6&lt;1.75,D6&gt;=0.75),4.667,IF(AND(G6&lt;0.187,H6&gt;=13.641,D6&lt;1.75,D6&gt;=0.75),5,IF(AND(A6&gt;=7.1,B6&lt;3.5,D6&gt;=1.75,D6&gt;=0.75),6.575,IF(AND(G6&lt;0.161,A6&lt;4.65,H6&gt;=5.748,A6&lt;4.85,D6&lt;0.75),1.5,IF(AND(H6&lt;8.399,H6&gt;=6.417,B6&lt;3.45,A6&gt;=4.85,D6&lt;0.75),1.5,IF(AND(H6&gt;=8.399,H6&gt;=6.417,B6&lt;3.45,A6&gt;=4.85,D6&lt;0.75),1.625,IF(AND(G6&lt;0.086,F6&lt;2.5,H6&lt;13.641,D6&lt;1.75,D6&gt;=0.75),4.7,IF(AND(D6&lt;1.35,G6&gt;=0.187,H6&gt;=13.641,D6&lt;1.75,D6&gt;=0.75),4.2,IF(AND(G6&lt;0.422,G6&gt;=0.161,A6&lt;4.65,H6&gt;=5.748,A6&lt;4.85,D6&lt;0.75),1.4,IF(AND(G6&gt;=0.422,G6&gt;=0.161,A6&lt;4.65,H6&gt;=5.748,A6&lt;4.85,D6&lt;0.75),1.3,IF(AND(B6&lt;2.5,D6&gt;=1.35,G6&gt;=0.187,H6&gt;=13.641,D6&lt;1.75,D6&gt;=0.75),4.5,IF(AND(B6&lt;2.75,A6&lt;6,A6&lt;7.1,B6&lt;3.5,D6&gt;=1.75,D6&gt;=0.75),5.1,IF(AND(B6&gt;=2.75,A6&lt;6,A6&lt;7.1,B6&lt;3.5,D6&gt;=1.75,D6&gt;=0.75),5.02,IF(AND(A6&lt;5.15,A6&lt;5.9,G6&gt;=0.086,F6&lt;2.5,H6&lt;13.641,D6&lt;1.75,D6&gt;=0.75),3,IF(AND(G6&lt;0.644,A6&gt;=5.9,G6&gt;=0.086,F6&lt;2.5,H6&lt;13.641,D6&lt;1.75,D6&gt;=0.75),4.65,IF(AND(G6&gt;=0.644,A6&gt;=5.9,G6&gt;=0.086,F6&lt;2.5,H6&lt;13.641,D6&lt;1.75,D6&gt;=0.75),4.24,IF(AND(D6&lt;1.45,B6&gt;=2.5,D6&gt;=1.35,G6&gt;=0.187,H6&gt;=13.641,D6&lt;1.75,D6&gt;=0.75),4.68,IF(AND(D6&gt;=1.45,B6&gt;=2.5,D6&gt;=1.35,G6&gt;=0.187,H6&gt;=13.641,D6&lt;1.75,D6&gt;=0.75),4.833,IF(AND(H6&lt;13.18,D6&lt;2.05,A6&gt;=6,A6&lt;7.1,B6&lt;3.5,D6&gt;=1.75,D6&gt;=0.75),5.44,IF(AND(H6&gt;=13.18,D6&lt;2.05,A6&gt;=6,A6&lt;7.1,B6&lt;3.5,D6&gt;=1.75,D6&gt;=0.75),5.1,IF(AND(H6&lt;8.759,D6&gt;=2.05,A6&gt;=6,A6&lt;7.1,B6&lt;3.5,D6&gt;=1.75,D6&gt;=0.75),5.4,IF(AND(A6&gt;=5.75,A6&gt;=5.15,A6&lt;5.9,G6&gt;=0.086,F6&lt;2.5,H6&lt;13.641,D6&lt;1.75,D6&gt;=0.75),3.967,IF(AND(H6&lt;10.159,H6&gt;=8.759,D6&gt;=2.05,A6&gt;=6,A6&lt;7.1,B6&lt;3.5,D6&gt;=1.75,D6&gt;=0.75),5.925,IF(AND(D6&lt;1.2,A6&lt;5.75,A6&gt;=5.15,A6&lt;5.9,G6&gt;=0.086,F6&lt;2.5,H6&lt;13.641,D6&lt;1.75,D6&gt;=0.75),3.667,IF(AND(D6&lt;2.25,H6&gt;=10.159,H6&gt;=8.759,D6&gt;=2.05,A6&gt;=6,A6&lt;7.1,B6&lt;3.5,D6&gt;=1.75,D6&gt;=0.75),5.66,IF(AND(D6&gt;=2.25,H6&gt;=10.159,H6&gt;=8.759,D6&gt;=2.05,A6&gt;=6,A6&lt;7.1,B6&lt;3.5,D6&gt;=1.75,D6&gt;=0.75),5.34,IF(AND(D6&lt;1.35,D6&gt;=1.2,A6&lt;5.75,A6&gt;=5.15,A6&lt;5.9,G6&gt;=0.086,F6&lt;2.5,H6&lt;13.641,D6&lt;1.75,D6&gt;=0.75),4.025,IF(AND(D6&gt;=1.35,D6&gt;=1.2,A6&lt;5.75,A6&gt;=5.15,A6&lt;5.9,G6&gt;=0.086,F6&lt;2.5,H6&lt;13.641,D6&lt;1.75,D6&gt;=0.75),3.9,"shouldnthappen"))))))))))))))))))))))))))))))))))</f>
        <v>1.5</v>
      </c>
      <c r="AH6" s="1" t="n">
        <f aca="false">IF(AND(F6&lt;1.5,H6&lt;6.799,A6&lt;5.45),1.7,IF(AND(F6&gt;=1.5,H6&lt;6.799,A6&lt;5.45),4.1,IF(AND(D6&gt;=0.8,H6&gt;=6.799,A6&lt;5.45),3.9,IF(AND(H6&lt;7.564,F6&lt;2.5,A6&gt;=5.45),3.925,IF(AND(H6&gt;=16.284,F6&gt;=2.5,A6&gt;=5.45),6.5,IF(AND(A6&lt;4.35,D6&lt;0.8,H6&gt;=6.799,A6&lt;5.45),1.1,IF(AND(B6&lt;2.8,D6&lt;1.35,H6&gt;=7.564,F6&lt;2.5,A6&gt;=5.45),4.1,IF(AND(B6&gt;=2.8,D6&lt;1.35,H6&gt;=7.564,F6&lt;2.5,A6&gt;=5.45),4.267,IF(AND(B6&lt;2.75,D6&gt;=1.35,H6&gt;=7.564,F6&lt;2.5,A6&gt;=5.45),5,IF(AND(G6&gt;=0.078,G6&lt;0.26,H6&lt;16.284,F6&gt;=2.5,A6&gt;=5.45),6.06,IF(AND(G6&gt;=0.805,G6&gt;=0.26,H6&lt;16.284,F6&gt;=2.5,A6&gt;=5.45),5.02,IF(AND(H6&gt;=10.109,B6&gt;=3.45,A6&gt;=4.35,D6&lt;0.8,H6&gt;=6.799,A6&lt;5.45),1.55,IF(AND(D6&lt;2.25,G6&lt;0.078,G6&lt;0.26,H6&lt;16.284,F6&gt;=2.5,A6&gt;=5.45),5.6,IF(AND(D6&gt;=2.25,G6&lt;0.078,G6&lt;0.26,H6&lt;16.284,F6&gt;=2.5,A6&gt;=5.45),5.7,IF(AND(A6&lt;6.15,G6&lt;0.805,G6&gt;=0.26,H6&lt;16.284,F6&gt;=2.5,A6&gt;=5.45),4.967,IF(AND(A6&lt;4.65,H6&lt;12.227,B6&lt;3.45,A6&gt;=4.35,D6&lt;0.8,H6&gt;=6.799,A6&lt;5.45),1.333,IF(AND(A6&lt;4.85,H6&gt;=12.227,B6&lt;3.45,A6&gt;=4.35,D6&lt;0.8,H6&gt;=6.799,A6&lt;5.45),1.42,IF(AND(A6&gt;=4.85,H6&gt;=12.227,B6&lt;3.45,A6&gt;=4.35,D6&lt;0.8,H6&gt;=6.799,A6&lt;5.45),1.533,IF(AND(A6&lt;5.05,H6&lt;10.109,B6&gt;=3.45,A6&gt;=4.35,D6&lt;0.8,H6&gt;=6.799,A6&lt;5.45),1.4,IF(AND(A6&gt;=5.05,H6&lt;10.109,B6&gt;=3.45,A6&gt;=4.35,D6&lt;0.8,H6&gt;=6.799,A6&lt;5.45),1.5,IF(AND(G6&lt;0.14,H6&lt;13.531,B6&gt;=2.75,D6&gt;=1.35,H6&gt;=7.564,F6&lt;2.5,A6&gt;=5.45),4.7,IF(AND(G6&lt;0.187,H6&gt;=13.531,B6&gt;=2.75,D6&gt;=1.35,H6&gt;=7.564,F6&lt;2.5,A6&gt;=5.45),5,IF(AND(G6&gt;=0.187,H6&gt;=13.531,B6&gt;=2.75,D6&gt;=1.35,H6&gt;=7.564,F6&lt;2.5,A6&gt;=5.45),4.66,IF(AND(A6&lt;6.35,A6&gt;=6.15,G6&lt;0.805,G6&gt;=0.26,H6&lt;16.284,F6&gt;=2.5,A6&gt;=5.45),6,IF(AND(D6&lt;0.15,A6&gt;=4.65,H6&lt;12.227,B6&lt;3.45,A6&gt;=4.35,D6&lt;0.8,H6&gt;=6.799,A6&lt;5.45),1.5,IF(AND(H6&lt;10.723,G6&gt;=0.14,H6&lt;13.531,B6&gt;=2.75,D6&gt;=1.35,H6&gt;=7.564,F6&lt;2.5,A6&gt;=5.45),4.6,IF(AND(H6&gt;=10.723,G6&gt;=0.14,H6&lt;13.531,B6&gt;=2.75,D6&gt;=1.35,H6&gt;=7.564,F6&lt;2.5,A6&gt;=5.45),4.46,IF(AND(G6&lt;0.364,A6&gt;=6.35,A6&gt;=6.15,G6&lt;0.805,G6&gt;=0.26,H6&lt;16.284,F6&gt;=2.5,A6&gt;=5.45),5.28,IF(AND(A6&lt;5.1,D6&gt;=0.15,A6&gt;=4.65,H6&lt;12.227,B6&lt;3.45,A6&gt;=4.35,D6&lt;0.8,H6&gt;=6.799,A6&lt;5.45),1.36,IF(AND(A6&gt;=5.1,D6&gt;=0.15,A6&gt;=4.65,H6&lt;12.227,B6&lt;3.45,A6&gt;=4.35,D6&lt;0.8,H6&gt;=6.799,A6&lt;5.45),1.4,IF(AND(G6&gt;=0.6,G6&gt;=0.364,A6&gt;=6.35,A6&gt;=6.15,G6&lt;0.805,G6&gt;=0.26,H6&lt;16.284,F6&gt;=2.5,A6&gt;=5.45),5.1,IF(AND(A6&gt;=6.95,G6&lt;0.6,G6&gt;=0.364,A6&gt;=6.35,A6&gt;=6.15,G6&lt;0.805,G6&gt;=0.26,H6&lt;16.284,F6&gt;=2.5,A6&gt;=5.45),5.8,IF(AND(B6&lt;3.2,A6&lt;6.95,G6&lt;0.6,G6&gt;=0.364,A6&gt;=6.35,A6&gt;=6.15,G6&lt;0.805,G6&gt;=0.26,H6&lt;16.284,F6&gt;=2.5,A6&gt;=5.45),5.6,IF(AND(B6&gt;=3.2,A6&lt;6.95,G6&lt;0.6,G6&gt;=0.364,A6&gt;=6.35,A6&gt;=6.15,G6&lt;0.805,G6&gt;=0.26,H6&lt;16.284,F6&gt;=2.5,A6&gt;=5.45),5.7,"shouldnthappen"))))))))))))))))))))))))))))))))))</f>
        <v>1.42</v>
      </c>
      <c r="AI6" s="1" t="n">
        <f aca="false">IF(AND(B6&gt;=3.55,A6&lt;5.05,F6&lt;1.5),1,IF(AND(H6&gt;=13.436,A6&gt;=5.05,F6&lt;1.5),1.633,IF(AND(A6&lt;4.35,B6&lt;3.55,A6&lt;5.05,F6&lt;1.5),1.1,IF(AND(A6&lt;5.15,H6&lt;13.436,A6&gt;=5.05,F6&lt;1.5),1.6,IF(AND(G6&lt;0.837,D6&lt;1.2,B6&lt;2.65,F6&gt;=1.5),3.7,IF(AND(G6&gt;=0.837,D6&lt;1.2,B6&lt;2.65,F6&gt;=1.5),3,IF(AND(D6&lt;1.4,D6&gt;=1.2,B6&lt;2.65,F6&gt;=1.5),4.133,IF(AND(D6&gt;=1.4,D6&gt;=1.2,B6&lt;2.65,F6&gt;=1.5),4.633,IF(AND(G6&lt;0.302,A6&gt;=4.35,B6&lt;3.55,A6&lt;5.05,F6&lt;1.5),1.34,IF(AND(D6&gt;=0.3,A6&gt;=5.15,H6&lt;13.436,A6&gt;=5.05,F6&lt;1.5),1.5,IF(AND(G6&lt;0.233,G6&lt;0.265,D6&lt;1.55,B6&gt;=2.65,F6&gt;=1.5),4.56,IF(AND(G6&gt;=0.233,G6&lt;0.265,D6&lt;1.55,B6&gt;=2.65,F6&gt;=1.5),5.1,IF(AND(G6&lt;0.395,G6&gt;=0.265,D6&lt;1.55,B6&gt;=2.65,F6&gt;=1.5),4.025,IF(AND(H6&lt;13.935,A6&gt;=7.05,D6&gt;=1.55,B6&gt;=2.65,F6&gt;=1.5),6.12,IF(AND(H6&gt;=13.935,A6&gt;=7.05,D6&gt;=1.55,B6&gt;=2.65,F6&gt;=1.5),6.64,IF(AND(G6&gt;=0.858,G6&gt;=0.302,A6&gt;=4.35,B6&lt;3.55,A6&lt;5.05,F6&lt;1.5),1.3,IF(AND(H6&lt;6.543,D6&lt;0.3,A6&gt;=5.15,H6&lt;13.436,A6&gt;=5.05,F6&lt;1.5),1.4,IF(AND(H6&gt;=6.543,D6&lt;0.3,A6&gt;=5.15,H6&lt;13.436,A6&gt;=5.05,F6&lt;1.5),1.48,IF(AND(A6&lt;6.3,G6&gt;=0.395,G6&gt;=0.265,D6&lt;1.55,B6&gt;=2.65,F6&gt;=1.5),4.14,IF(AND(A6&gt;=6.3,G6&gt;=0.395,G6&gt;=0.265,D6&lt;1.55,B6&gt;=2.65,F6&gt;=1.5),4.767,IF(AND(G6&gt;=0.669,B6&lt;3.15,A6&lt;7.05,D6&gt;=1.55,B6&gt;=2.65,F6&gt;=1.5),5,IF(AND(H6&lt;9.459,G6&lt;0.858,G6&gt;=0.302,A6&gt;=4.35,B6&lt;3.55,A6&lt;5.05,F6&lt;1.5),1.4,IF(AND(H6&gt;=9.459,G6&lt;0.858,G6&gt;=0.302,A6&gt;=4.35,B6&lt;3.55,A6&lt;5.05,F6&lt;1.5),1.6,IF(AND(G6&gt;=0.433,G6&lt;0.669,B6&lt;3.15,A6&lt;7.05,D6&gt;=1.55,B6&gt;=2.65,F6&gt;=1.5),5.68,IF(AND(G6&lt;0.481,H6&lt;10.257,B6&gt;=3.15,A6&lt;7.05,D6&gt;=1.55,B6&gt;=2.65,F6&gt;=1.5),5.7,IF(AND(G6&gt;=0.481,H6&lt;10.257,B6&gt;=3.15,A6&lt;7.05,D6&gt;=1.55,B6&gt;=2.65,F6&gt;=1.5),5.9,IF(AND(D6&lt;2.15,H6&gt;=10.257,B6&gt;=3.15,A6&lt;7.05,D6&gt;=1.55,B6&gt;=2.65,F6&gt;=1.5),5.1,IF(AND(D6&gt;=2.15,H6&gt;=10.257,B6&gt;=3.15,A6&lt;7.05,D6&gt;=1.55,B6&gt;=2.65,F6&gt;=1.5),5.42,IF(AND(G6&lt;0.098,G6&lt;0.433,G6&lt;0.669,B6&lt;3.15,A6&lt;7.05,D6&gt;=1.55,B6&gt;=2.65,F6&gt;=1.5),5.567,IF(AND(D6&lt;1.8,G6&gt;=0.098,G6&lt;0.433,G6&lt;0.669,B6&lt;3.15,A6&lt;7.05,D6&gt;=1.55,B6&gt;=2.65,F6&gt;=1.5),5.033,IF(AND(G6&gt;=0.312,D6&gt;=1.8,G6&gt;=0.098,G6&lt;0.433,G6&lt;0.669,B6&lt;3.15,A6&lt;7.05,D6&gt;=1.55,B6&gt;=2.65,F6&gt;=1.5),5.4,IF(AND(H6&lt;9.002,G6&lt;0.312,D6&gt;=1.8,G6&gt;=0.098,G6&lt;0.433,G6&lt;0.669,B6&lt;3.15,A6&lt;7.05,D6&gt;=1.55,B6&gt;=2.65,F6&gt;=1.5),5.1,IF(AND(H6&gt;=9.002,G6&lt;0.312,D6&gt;=1.8,G6&gt;=0.098,G6&lt;0.433,G6&lt;0.669,B6&lt;3.15,A6&lt;7.05,D6&gt;=1.55,B6&gt;=2.65,F6&gt;=1.5),5.26,"shouldnthappen")))))))))))))))))))))))))))))))))</f>
        <v>1.34</v>
      </c>
      <c r="AJ6" s="1" t="n">
        <f aca="false">IF(AND(A6&gt;=5.25,D6&gt;=0.35,D6&lt;0.8),1.433,IF(AND(F6&gt;=2.5,H6&lt;6.927,D6&gt;=0.8),5.1,IF(AND(H6&lt;5.85,B6&lt;3.65,D6&lt;0.35,D6&lt;0.8),1,IF(AND(A6&lt;5.55,B6&gt;=3.65,D6&lt;0.35,D6&lt;0.8),1.5,IF(AND(A6&gt;=5.55,B6&gt;=3.65,D6&lt;0.35,D6&lt;0.8),1.7,IF(AND(H6&lt;7.949,A6&lt;5.25,D6&gt;=0.35,D6&lt;0.8),1.9,IF(AND(H6&gt;=7.949,A6&lt;5.25,D6&gt;=0.35,D6&lt;0.8),1.54,IF(AND(A6&lt;5.55,F6&lt;2.5,H6&lt;6.927,D6&gt;=0.8),3.98,IF(AND(A6&gt;=5.55,F6&lt;2.5,H6&lt;6.927,D6&gt;=0.8),4.1,IF(AND(A6&gt;=7.25,D6&gt;=1.55,H6&gt;=6.927,D6&gt;=0.8),6.65,IF(AND(A6&lt;5.75,D6&lt;1.2,D6&lt;1.55,H6&gt;=6.927,D6&gt;=0.8),3.62,IF(AND(A6&gt;=5.75,D6&lt;1.2,D6&lt;1.55,H6&gt;=6.927,D6&gt;=0.8),4.1,IF(AND(G6&lt;0.175,A6&lt;4.8,H6&gt;=5.85,B6&lt;3.65,D6&lt;0.35,D6&lt;0.8),1.5,IF(AND(G6&gt;=0.175,A6&lt;4.8,H6&gt;=5.85,B6&lt;3.65,D6&lt;0.35,D6&lt;0.8),1.3,IF(AND(A6&gt;=5.05,A6&gt;=4.8,H6&gt;=5.85,B6&lt;3.65,D6&lt;0.35,D6&lt;0.8),1.5,IF(AND(G6&gt;=0.735,A6&lt;6.25,D6&gt;=1.2,D6&lt;1.55,H6&gt;=6.927,D6&gt;=0.8),4,IF(AND(H6&lt;10.464,A6&lt;6.2,A6&lt;7.25,D6&gt;=1.55,H6&gt;=6.927,D6&gt;=0.8),5.1,IF(AND(H6&gt;=10.464,A6&lt;6.2,A6&lt;7.25,D6&gt;=1.55,H6&gt;=6.927,D6&gt;=0.8),4.9,IF(AND(G6&lt;0.418,A6&lt;5.05,A6&gt;=4.8,H6&gt;=5.85,B6&lt;3.65,D6&lt;0.35,D6&lt;0.8),1.48,IF(AND(G6&gt;=0.418,A6&lt;5.05,A6&gt;=4.8,H6&gt;=5.85,B6&lt;3.65,D6&lt;0.35,D6&lt;0.8),1.3,IF(AND(B6&lt;2.75,G6&lt;0.735,A6&lt;6.25,D6&gt;=1.2,D6&lt;1.55,H6&gt;=6.927,D6&gt;=0.8),4.35,IF(AND(H6&lt;15.422,D6&lt;1.45,A6&gt;=6.25,D6&gt;=1.2,D6&lt;1.55,H6&gt;=6.927,D6&gt;=0.8),4.375,IF(AND(H6&gt;=15.422,D6&lt;1.45,A6&gt;=6.25,D6&gt;=1.2,D6&lt;1.55,H6&gt;=6.927,D6&gt;=0.8),4.7,IF(AND(A6&lt;6.4,D6&gt;=1.45,A6&gt;=6.25,D6&gt;=1.2,D6&lt;1.55,H6&gt;=6.927,D6&gt;=0.8),5.1,IF(AND(G6&gt;=0.576,D6&lt;2.15,A6&gt;=6.2,A6&lt;7.25,D6&gt;=1.55,H6&gt;=6.927,D6&gt;=0.8),5.1,IF(AND(G6&lt;0.537,D6&gt;=2.15,A6&gt;=6.2,A6&lt;7.25,D6&gt;=1.55,H6&gt;=6.927,D6&gt;=0.8),5.533,IF(AND(G6&gt;=0.537,D6&gt;=2.15,A6&gt;=6.2,A6&lt;7.25,D6&gt;=1.55,H6&gt;=6.927,D6&gt;=0.8),5.9,IF(AND(D6&lt;1.45,B6&gt;=2.75,G6&lt;0.735,A6&lt;6.25,D6&gt;=1.2,D6&lt;1.55,H6&gt;=6.927,D6&gt;=0.8),4.6,IF(AND(D6&gt;=1.45,B6&gt;=2.75,G6&lt;0.735,A6&lt;6.25,D6&gt;=1.2,D6&lt;1.55,H6&gt;=6.927,D6&gt;=0.8),4.5,IF(AND(H6&lt;12.582,A6&gt;=6.4,D6&gt;=1.45,A6&gt;=6.25,D6&gt;=1.2,D6&lt;1.55,H6&gt;=6.927,D6&gt;=0.8),4.66,IF(AND(H6&gt;=12.582,A6&gt;=6.4,D6&gt;=1.45,A6&gt;=6.25,D6&gt;=1.2,D6&lt;1.55,H6&gt;=6.927,D6&gt;=0.8),4.9,IF(AND(B6&lt;2.75,G6&lt;0.576,D6&lt;2.15,A6&gt;=6.2,A6&lt;7.25,D6&gt;=1.55,H6&gt;=6.927,D6&gt;=0.8),5.3,IF(AND(G6&gt;=0.395,B6&gt;=2.75,G6&lt;0.576,D6&lt;2.15,A6&gt;=6.2,A6&lt;7.25,D6&gt;=1.55,H6&gt;=6.927,D6&gt;=0.8),5.6,IF(AND(D6&gt;=1.9,G6&lt;0.395,B6&gt;=2.75,G6&lt;0.576,D6&lt;2.15,A6&gt;=6.2,A6&lt;7.25,D6&gt;=1.55,H6&gt;=6.927,D6&gt;=0.8),5.333,IF(AND(B6&lt;2.95,D6&lt;1.9,G6&lt;0.395,B6&gt;=2.75,G6&lt;0.576,D6&lt;2.15,A6&gt;=6.2,A6&lt;7.25,D6&gt;=1.55,H6&gt;=6.927,D6&gt;=0.8),5.6,IF(AND(B6&gt;=2.95,D6&lt;1.9,G6&lt;0.395,B6&gt;=2.75,G6&lt;0.576,D6&lt;2.15,A6&gt;=6.2,A6&lt;7.25,D6&gt;=1.55,H6&gt;=6.927,D6&gt;=0.8),5.5,"shouldnthappen"))))))))))))))))))))))))))))))))))))</f>
        <v>1.5</v>
      </c>
      <c r="AK6" s="1" t="n">
        <f aca="false">IF(AND(H6&lt;5.85,B6&lt;3.65,F6&lt;1.5),1,IF(AND(B6&gt;=3.95,B6&gt;=3.65,F6&lt;1.5),1.433,IF(AND(A6&lt;5.15,F6&lt;2.5,F6&gt;=1.5),3.075,IF(AND(D6&gt;=0.35,H6&gt;=5.85,B6&lt;3.65,F6&lt;1.5),1.5,IF(AND(G6&lt;0.168,B6&lt;3.95,B6&gt;=3.65,F6&lt;1.5),1.7,IF(AND(H6&lt;5.767,A6&lt;7.25,F6&gt;=2.5,F6&gt;=1.5),4.5,IF(AND(D6&lt;1.9,A6&gt;=7.25,F6&gt;=2.5,F6&gt;=1.5),6.3,IF(AND(D6&gt;=1.9,A6&gt;=7.25,F6&gt;=2.5,F6&gt;=1.5),6.575,IF(AND(B6&lt;3.75,G6&gt;=0.168,B6&lt;3.95,B6&gt;=3.65,F6&lt;1.5),1.5,IF(AND(B6&gt;=3.75,G6&gt;=0.168,B6&lt;3.95,B6&gt;=3.65,F6&lt;1.5),1.6,IF(AND(D6&gt;=1.35,A6&lt;6.15,A6&gt;=5.15,F6&lt;2.5,F6&gt;=1.5),4.42,IF(AND(D6&lt;1.4,A6&gt;=6.15,A6&gt;=5.15,F6&lt;2.5,F6&gt;=1.5),4.5,IF(AND(D6&gt;=1.4,A6&gt;=6.15,A6&gt;=5.15,F6&lt;2.5,F6&gt;=1.5),4.675,IF(AND(D6&lt;0.15,H6&lt;11.218,D6&lt;0.35,H6&gt;=5.85,B6&lt;3.65,F6&lt;1.5),1.5,IF(AND(D6&lt;0.15,H6&gt;=11.218,D6&lt;0.35,H6&gt;=5.85,B6&lt;3.65,F6&lt;1.5),1.1,IF(AND(B6&lt;2.7,D6&lt;1.35,A6&lt;6.15,A6&gt;=5.15,F6&lt;2.5,F6&gt;=1.5),3.82,IF(AND(A6&lt;6.15,G6&gt;=0.755,H6&gt;=5.767,A6&lt;7.25,F6&gt;=2.5,F6&gt;=1.5),4.98,IF(AND(A6&gt;=6.15,G6&gt;=0.755,H6&gt;=5.767,A6&lt;7.25,F6&gt;=2.5,F6&gt;=1.5),5.3,IF(AND(B6&lt;3.4,D6&gt;=0.15,H6&lt;11.218,D6&lt;0.35,H6&gt;=5.85,B6&lt;3.65,F6&lt;1.5),1.4,IF(AND(B6&gt;=3.4,D6&gt;=0.15,H6&lt;11.218,D6&lt;0.35,H6&gt;=5.85,B6&lt;3.65,F6&lt;1.5),1.3,IF(AND(H6&lt;11.731,D6&gt;=0.15,H6&gt;=11.218,D6&lt;0.35,H6&gt;=5.85,B6&lt;3.65,F6&lt;1.5),1.2,IF(AND(H6&lt;9.053,B6&gt;=2.7,D6&lt;1.35,A6&lt;6.15,A6&gt;=5.15,F6&lt;2.5,F6&gt;=1.5),3.85,IF(AND(D6&gt;=2.1,B6&lt;2.85,G6&lt;0.755,H6&gt;=5.767,A6&lt;7.25,F6&gt;=2.5,F6&gt;=1.5),5.6,IF(AND(D6&gt;=2.45,B6&gt;=2.85,G6&lt;0.755,H6&gt;=5.767,A6&lt;7.25,F6&gt;=2.5,F6&gt;=1.5),5.8,IF(AND(B6&gt;=3.45,H6&gt;=11.731,D6&gt;=0.15,H6&gt;=11.218,D6&lt;0.35,H6&gt;=5.85,B6&lt;3.65,F6&lt;1.5),1.3,IF(AND(A6&lt;5.9,H6&gt;=9.053,B6&gt;=2.7,D6&lt;1.35,A6&lt;6.15,A6&gt;=5.15,F6&lt;2.5,F6&gt;=1.5),4.3,IF(AND(A6&gt;=5.9,H6&gt;=9.053,B6&gt;=2.7,D6&lt;1.35,A6&lt;6.15,A6&gt;=5.15,F6&lt;2.5,F6&gt;=1.5),4,IF(AND(G6&gt;=0.519,D6&lt;2.1,B6&lt;2.85,G6&lt;0.755,H6&gt;=5.767,A6&lt;7.25,F6&gt;=2.5,F6&gt;=1.5),4.9,IF(AND(A6&gt;=7.05,D6&lt;2.45,B6&gt;=2.85,G6&lt;0.755,H6&gt;=5.767,A6&lt;7.25,F6&gt;=2.5,F6&gt;=1.5),5.8,IF(AND(H6&lt;14.396,B6&lt;3.45,H6&gt;=11.731,D6&gt;=0.15,H6&gt;=11.218,D6&lt;0.35,H6&gt;=5.85,B6&lt;3.65,F6&lt;1.5),1.44,IF(AND(H6&gt;=14.396,B6&lt;3.45,H6&gt;=11.731,D6&gt;=0.15,H6&gt;=11.218,D6&lt;0.35,H6&gt;=5.85,B6&lt;3.65,F6&lt;1.5),1.3,IF(AND(G6&lt;0.282,G6&lt;0.519,D6&lt;2.1,B6&lt;2.85,G6&lt;0.755,H6&gt;=5.767,A6&lt;7.25,F6&gt;=2.5,F6&gt;=1.5),5.1,IF(AND(G6&gt;=0.282,G6&lt;0.519,D6&lt;2.1,B6&lt;2.85,G6&lt;0.755,H6&gt;=5.767,A6&lt;7.25,F6&gt;=2.5,F6&gt;=1.5),5.3,IF(AND(A6&lt;6.4,D6&lt;1.9,A6&lt;7.05,D6&lt;2.45,B6&gt;=2.85,G6&lt;0.755,H6&gt;=5.767,A6&lt;7.25,F6&gt;=2.5,F6&gt;=1.5),5.6,IF(AND(A6&gt;=6.4,D6&lt;1.9,A6&lt;7.05,D6&lt;2.45,B6&gt;=2.85,G6&lt;0.755,H6&gt;=5.767,A6&lt;7.25,F6&gt;=2.5,F6&gt;=1.5),5.5,IF(AND(H6&lt;8.884,D6&gt;=1.9,A6&lt;7.05,D6&lt;2.45,B6&gt;=2.85,G6&lt;0.755,H6&gt;=5.767,A6&lt;7.25,F6&gt;=2.5,F6&gt;=1.5),5.3,IF(AND(H6&gt;=8.884,D6&gt;=1.9,A6&lt;7.05,D6&lt;2.45,B6&gt;=2.85,G6&lt;0.755,H6&gt;=5.767,A6&lt;7.25,F6&gt;=2.5,F6&gt;=1.5),5.52,"shouldnthappen")))))))))))))))))))))))))))))))))))))</f>
        <v>1.44</v>
      </c>
      <c r="AL6" s="1" t="n">
        <f aca="false">IF(AND(H6&lt;5.85,A6&lt;5.05,D6&lt;0.8),1,IF(AND(B6&lt;3.35,A6&gt;=5.05,D6&lt;0.8),1.7,IF(AND(D6&gt;=2.45,F6&gt;=2.5,D6&gt;=0.8),6.05,IF(AND(H6&gt;=11.218,H6&gt;=5.85,A6&lt;5.05,D6&lt;0.8),1.28,IF(AND(G6&gt;=0.948,B6&gt;=3.35,A6&gt;=5.05,D6&lt;0.8),1.7,IF(AND(G6&gt;=0.423,H6&lt;11.218,H6&gt;=5.85,A6&lt;5.05,D6&lt;0.8),1.3,IF(AND(B6&lt;3.6,G6&lt;0.948,B6&gt;=3.35,A6&gt;=5.05,D6&lt;0.8),1.4,IF(AND(H6&lt;10.258,D6&lt;1.15,A6&lt;5.9,F6&lt;2.5,D6&gt;=0.8),3.36,IF(AND(H6&gt;=10.258,D6&lt;1.15,A6&lt;5.9,F6&lt;2.5,D6&gt;=0.8),3.9,IF(AND(A6&lt;5.3,D6&gt;=1.15,A6&lt;5.9,F6&lt;2.5,D6&gt;=0.8),3.9,IF(AND(D6&lt;1.55,B6&lt;2.75,A6&gt;=5.9,F6&lt;2.5,D6&gt;=0.8),4.64,IF(AND(D6&gt;=1.55,B6&lt;2.75,A6&gt;=5.9,F6&lt;2.5,D6&gt;=0.8),5.1,IF(AND(D6&gt;=1.6,B6&gt;=2.75,A6&gt;=5.9,F6&lt;2.5,D6&gt;=0.8),5,IF(AND(H6&lt;5.767,H6&lt;8.598,D6&lt;2.45,F6&gt;=2.5,D6&gt;=0.8),4.5,IF(AND(A6&lt;6.25,H6&gt;=8.598,D6&lt;2.45,F6&gt;=2.5,D6&gt;=0.8),5.02,IF(AND(B6&lt;3.55,G6&lt;0.423,H6&lt;11.218,H6&gt;=5.85,A6&lt;5.05,D6&lt;0.8),1.525,IF(AND(B6&gt;=3.55,G6&lt;0.423,H6&lt;11.218,H6&gt;=5.85,A6&lt;5.05,D6&lt;0.8),1.4,IF(AND(H6&gt;=13.932,B6&gt;=3.6,G6&lt;0.948,B6&gt;=3.35,A6&gt;=5.05,D6&lt;0.8),1.65,IF(AND(G6&gt;=0.652,A6&gt;=5.3,D6&gt;=1.15,A6&lt;5.9,F6&lt;2.5,D6&gt;=0.8),3.8,IF(AND(D6&lt;1.35,D6&lt;1.6,B6&gt;=2.75,A6&gt;=5.9,F6&lt;2.5,D6&gt;=0.8),4.42,IF(AND(H6&lt;6.656,H6&gt;=5.767,H6&lt;8.598,D6&lt;2.45,F6&gt;=2.5,D6&gt;=0.8),5.033,IF(AND(H6&gt;=6.656,H6&gt;=5.767,H6&lt;8.598,D6&lt;2.45,F6&gt;=2.5,D6&gt;=0.8),5.1,IF(AND(G6&gt;=0.885,A6&gt;=6.25,H6&gt;=8.598,D6&lt;2.45,F6&gt;=2.5,D6&gt;=0.8),5.2,IF(AND(H6&lt;6.926,H6&lt;13.932,B6&gt;=3.6,G6&lt;0.948,B6&gt;=3.35,A6&gt;=5.05,D6&lt;0.8),1.433,IF(AND(H6&gt;=6.926,H6&lt;13.932,B6&gt;=3.6,G6&lt;0.948,B6&gt;=3.35,A6&gt;=5.05,D6&lt;0.8),1.5,IF(AND(A6&lt;5.65,G6&lt;0.652,A6&gt;=5.3,D6&gt;=1.15,A6&lt;5.9,F6&lt;2.5,D6&gt;=0.8),4.36,IF(AND(A6&gt;=5.65,G6&lt;0.652,A6&gt;=5.3,D6&gt;=1.15,A6&lt;5.9,F6&lt;2.5,D6&gt;=0.8),4.2,IF(AND(H6&gt;=13.561,D6&gt;=1.35,D6&lt;1.6,B6&gt;=2.75,A6&gt;=5.9,F6&lt;2.5,D6&gt;=0.8),4.767,IF(AND(H6&lt;9.091,G6&lt;0.885,A6&gt;=6.25,H6&gt;=8.598,D6&lt;2.45,F6&gt;=2.5,D6&gt;=0.8),6.3,IF(AND(H6&gt;=12.206,H6&lt;13.561,D6&gt;=1.35,D6&lt;1.6,B6&gt;=2.75,A6&gt;=5.9,F6&lt;2.5,D6&gt;=0.8),4.4,IF(AND(D6&gt;=2.25,H6&gt;=9.091,G6&lt;0.885,A6&gt;=6.25,H6&gt;=8.598,D6&lt;2.45,F6&gt;=2.5,D6&gt;=0.8),5.9,IF(AND(B6&lt;3.05,H6&lt;12.206,H6&lt;13.561,D6&gt;=1.35,D6&lt;1.6,B6&gt;=2.75,A6&gt;=5.9,F6&lt;2.5,D6&gt;=0.8),4.6,IF(AND(B6&gt;=3.05,H6&lt;12.206,H6&lt;13.561,D6&gt;=1.35,D6&lt;1.6,B6&gt;=2.75,A6&gt;=5.9,F6&lt;2.5,D6&gt;=0.8),4.7,IF(AND(G6&gt;=0.596,D6&lt;2.25,H6&gt;=9.091,G6&lt;0.885,A6&gt;=6.25,H6&gt;=8.598,D6&lt;2.45,F6&gt;=2.5,D6&gt;=0.8),5.1,IF(AND(G6&gt;=0.379,G6&lt;0.596,D6&lt;2.25,H6&gt;=9.091,G6&lt;0.885,A6&gt;=6.25,H6&gt;=8.598,D6&lt;2.45,F6&gt;=2.5,D6&gt;=0.8),5.767,IF(AND(D6&lt;2.15,G6&lt;0.379,G6&lt;0.596,D6&lt;2.25,H6&gt;=9.091,G6&lt;0.885,A6&gt;=6.25,H6&gt;=8.598,D6&lt;2.45,F6&gt;=2.5,D6&gt;=0.8),5.4,IF(AND(D6&gt;=2.15,G6&lt;0.379,G6&lt;0.596,D6&lt;2.25,H6&gt;=9.091,G6&lt;0.885,A6&gt;=6.25,H6&gt;=8.598,D6&lt;2.45,F6&gt;=2.5,D6&gt;=0.8),5.6,"shouldnthappen")))))))))))))))))))))))))))))))))))))</f>
        <v>1.28</v>
      </c>
      <c r="AM6" s="1" t="n">
        <f aca="false">IF(AND(H6&lt;5.245,D6&lt;0.8),1,IF(AND(A6&lt;4.5,H6&gt;=5.245,D6&lt;0.8),1.35,IF(AND(D6&gt;=0.5,A6&gt;=4.5,H6&gt;=5.245,D6&lt;0.8),1.6,IF(AND(H6&lt;7.25,B6&lt;2.6,A6&lt;6.15,D6&gt;=0.8),4.375,IF(AND(H6&gt;=7.25,B6&lt;2.6,A6&lt;6.15,D6&gt;=0.8),3.075,IF(AND(H6&lt;13.935,A6&gt;=7.05,A6&gt;=6.15,D6&gt;=0.8),6.067,IF(AND(H6&gt;=13.935,A6&gt;=7.05,A6&gt;=6.15,D6&gt;=0.8),6.525,IF(AND(G6&gt;=0.948,D6&lt;0.5,A6&gt;=4.5,H6&gt;=5.245,D6&lt;0.8),1.7,IF(AND(G6&lt;0.568,D6&gt;=1.55,B6&gt;=2.6,A6&lt;6.15,D6&gt;=0.8),5.1,IF(AND(G6&gt;=0.568,D6&gt;=1.55,B6&gt;=2.6,A6&lt;6.15,D6&gt;=0.8),5,IF(AND(A6&gt;=6.6,B6&gt;=3.15,A6&lt;7.05,A6&gt;=6.15,D6&gt;=0.8),5.78,IF(AND(G6&lt;0.165,G6&lt;0.273,D6&lt;1.55,B6&gt;=2.6,A6&lt;6.15,D6&gt;=0.8),4.1,IF(AND(G6&gt;=0.165,G6&lt;0.273,D6&lt;1.55,B6&gt;=2.6,A6&lt;6.15,D6&gt;=0.8),4.5,IF(AND(D6&lt;1.35,G6&gt;=0.273,D6&lt;1.55,B6&gt;=2.6,A6&lt;6.15,D6&gt;=0.8),4.08,IF(AND(D6&gt;=1.35,G6&gt;=0.273,D6&lt;1.55,B6&gt;=2.6,A6&lt;6.15,D6&gt;=0.8),4.4,IF(AND(D6&lt;1.45,F6&lt;2.5,B6&lt;3.15,A6&lt;7.05,A6&gt;=6.15,D6&gt;=0.8),4.38,IF(AND(D6&gt;=1.45,F6&lt;2.5,B6&lt;3.15,A6&lt;7.05,A6&gt;=6.15,D6&gt;=0.8),4.75,IF(AND(D6&gt;=2.25,F6&gt;=2.5,B6&lt;3.15,A6&lt;7.05,A6&gt;=6.15,D6&gt;=0.8),5.16,IF(AND(H6&lt;11.488,A6&lt;6.6,B6&gt;=3.15,A6&lt;7.05,A6&gt;=6.15,D6&gt;=0.8),6,IF(AND(H6&gt;=14.396,D6&lt;0.25,G6&lt;0.948,D6&lt;0.5,A6&gt;=4.5,H6&gt;=5.245,D6&lt;0.8),1.3,IF(AND(A6&gt;=5.55,D6&gt;=0.25,G6&lt;0.948,D6&lt;0.5,A6&gt;=4.5,H6&gt;=5.245,D6&lt;0.8),1.7,IF(AND(D6&lt;1.85,D6&lt;2.25,F6&gt;=2.5,B6&lt;3.15,A6&lt;7.05,A6&gt;=6.15,D6&gt;=0.8),5.6,IF(AND(G6&lt;0.669,H6&gt;=11.488,A6&lt;6.6,B6&gt;=3.15,A6&lt;7.05,A6&gt;=6.15,D6&gt;=0.8),4.7,IF(AND(G6&gt;=0.669,H6&gt;=11.488,A6&lt;6.6,B6&gt;=3.15,A6&lt;7.05,A6&gt;=6.15,D6&gt;=0.8),5.22,IF(AND(H6&lt;6.543,H6&lt;14.396,D6&lt;0.25,G6&lt;0.948,D6&lt;0.5,A6&gt;=4.5,H6&gt;=5.245,D6&lt;0.8),1.4,IF(AND(A6&lt;4.95,A6&lt;5.55,D6&gt;=0.25,G6&lt;0.948,D6&lt;0.5,A6&gt;=4.5,H6&gt;=5.245,D6&lt;0.8),1.4,IF(AND(A6&gt;=4.95,A6&lt;5.55,D6&gt;=0.25,G6&lt;0.948,D6&lt;0.5,A6&gt;=4.5,H6&gt;=5.245,D6&lt;0.8),1.48,IF(AND(H6&lt;10.667,D6&gt;=1.85,D6&lt;2.25,F6&gt;=2.5,B6&lt;3.15,A6&lt;7.05,A6&gt;=6.15,D6&gt;=0.8),5.25,IF(AND(H6&gt;=10.667,D6&gt;=1.85,D6&lt;2.25,F6&gt;=2.5,B6&lt;3.15,A6&lt;7.05,A6&gt;=6.15,D6&gt;=0.8),5.55,IF(AND(G6&lt;0.063,H6&gt;=6.543,H6&lt;14.396,D6&lt;0.25,G6&lt;0.948,D6&lt;0.5,A6&gt;=4.5,H6&gt;=5.245,D6&lt;0.8),1.4,IF(AND(H6&lt;9.212,G6&gt;=0.063,H6&gt;=6.543,H6&lt;14.396,D6&lt;0.25,G6&lt;0.948,D6&lt;0.5,A6&gt;=4.5,H6&gt;=5.245,D6&lt;0.8),1.475,IF(AND(H6&gt;=9.212,G6&gt;=0.063,H6&gt;=6.543,H6&lt;14.396,D6&lt;0.25,G6&lt;0.948,D6&lt;0.5,A6&gt;=4.5,H6&gt;=5.245,D6&lt;0.8),1.5,"shouldnthappen"))))))))))))))))))))))))))))))))</f>
        <v>1.5</v>
      </c>
      <c r="AN6" s="1" t="n">
        <f aca="false">IF(AND(D6&lt;0.7,A6&gt;=5.55),1.633,IF(AND(G6&lt;0.38,B6&lt;2.8,A6&lt;5.55),4.3,IF(AND(G6&gt;=0.38,B6&lt;2.8,A6&lt;5.55),3.325,IF(AND(D6&gt;=0.35,B6&gt;=2.8,A6&lt;5.55),1.6,IF(AND(B6&gt;=3.4,A6&lt;4.8,D6&lt;0.35,B6&gt;=2.8,A6&lt;5.55),1,IF(AND(H6&gt;=11.789,A6&lt;5.9,D6&lt;1.55,D6&gt;=0.7,A6&gt;=5.55),4.325,IF(AND(F6&gt;=2.5,A6&gt;=5.9,D6&lt;1.55,D6&gt;=0.7,A6&gt;=5.55),5.05,IF(AND(D6&lt;1.9,A6&gt;=7.25,D6&gt;=1.55,D6&gt;=0.7,A6&gt;=5.55),6.3,IF(AND(D6&gt;=1.9,A6&gt;=7.25,D6&gt;=1.55,D6&gt;=0.7,A6&gt;=5.55),6.4,IF(AND(A6&lt;4.35,B6&lt;3.4,A6&lt;4.8,D6&lt;0.35,B6&gt;=2.8,A6&lt;5.55),1.1,IF(AND(G6&gt;=0.934,B6&lt;3.45,A6&gt;=4.8,D6&lt;0.35,B6&gt;=2.8,A6&lt;5.55),1.7,IF(AND(H6&gt;=14.877,B6&gt;=3.45,A6&gt;=4.8,D6&lt;0.35,B6&gt;=2.8,A6&lt;5.55),1.3,IF(AND(B6&lt;2.6,H6&lt;11.789,A6&lt;5.9,D6&lt;1.55,D6&gt;=0.7,A6&gt;=5.55),3.9,IF(AND(B6&gt;=2.6,H6&lt;11.789,A6&lt;5.9,D6&lt;1.55,D6&gt;=0.7,A6&gt;=5.55),4.26,IF(AND(A6&lt;6.6,F6&lt;2.5,A6&gt;=5.9,D6&lt;1.55,D6&gt;=0.7,A6&gt;=5.55),4.625,IF(AND(A6&gt;=6.6,F6&lt;2.5,A6&gt;=5.9,D6&lt;1.55,D6&gt;=0.7,A6&gt;=5.55),4.475,IF(AND(B6&lt;2.6,D6&lt;2.05,A6&lt;7.25,D6&gt;=1.55,D6&gt;=0.7,A6&gt;=5.55),5.8,IF(AND(G6&gt;=0.743,D6&gt;=2.05,A6&lt;7.25,D6&gt;=1.55,D6&gt;=0.7,A6&gt;=5.55),5.1,IF(AND(G6&lt;0.422,A6&gt;=4.35,B6&lt;3.4,A6&lt;4.8,D6&lt;0.35,B6&gt;=2.8,A6&lt;5.55),1.367,IF(AND(G6&gt;=0.422,A6&gt;=4.35,B6&lt;3.4,A6&lt;4.8,D6&lt;0.35,B6&gt;=2.8,A6&lt;5.55),1.3,IF(AND(A6&lt;5.05,G6&lt;0.934,B6&lt;3.45,A6&gt;=4.8,D6&lt;0.35,B6&gt;=2.8,A6&lt;5.55),1.525,IF(AND(A6&gt;=5.05,G6&lt;0.934,B6&lt;3.45,A6&gt;=4.8,D6&lt;0.35,B6&gt;=2.8,A6&lt;5.55),1.5,IF(AND(G6&gt;=0.585,H6&lt;14.877,B6&gt;=3.45,A6&gt;=4.8,D6&lt;0.35,B6&gt;=2.8,A6&lt;5.55),1.54,IF(AND(G6&gt;=0.537,G6&lt;0.743,D6&gt;=2.05,A6&lt;7.25,D6&gt;=1.55,D6&gt;=0.7,A6&gt;=5.55),5.833,IF(AND(D6&gt;=0.25,G6&lt;0.585,H6&lt;14.877,B6&gt;=3.45,A6&gt;=4.8,D6&lt;0.35,B6&gt;=2.8,A6&lt;5.55),1.367,IF(AND(D6&lt;1.75,H6&lt;13.795,B6&gt;=2.6,D6&lt;2.05,A6&lt;7.25,D6&gt;=1.55,D6&gt;=0.7,A6&gt;=5.55),5.45,IF(AND(B6&lt;2.85,H6&gt;=13.795,B6&gt;=2.6,D6&lt;2.05,A6&lt;7.25,D6&gt;=1.55,D6&gt;=0.7,A6&gt;=5.55),5.1,IF(AND(B6&gt;=2.85,H6&gt;=13.795,B6&gt;=2.6,D6&lt;2.05,A6&lt;7.25,D6&gt;=1.55,D6&gt;=0.7,A6&gt;=5.55),4.82,IF(AND(G6&lt;0.353,G6&lt;0.537,G6&lt;0.743,D6&gt;=2.05,A6&lt;7.25,D6&gt;=1.55,D6&gt;=0.7,A6&gt;=5.55),5.425,IF(AND(G6&gt;=0.353,G6&lt;0.537,G6&lt;0.743,D6&gt;=2.05,A6&lt;7.25,D6&gt;=1.55,D6&gt;=0.7,A6&gt;=5.55),5.62,IF(AND(G6&lt;0.311,D6&lt;0.25,G6&lt;0.585,H6&lt;14.877,B6&gt;=3.45,A6&gt;=4.8,D6&lt;0.35,B6&gt;=2.8,A6&lt;5.55),1.5,IF(AND(G6&gt;=0.311,D6&lt;0.25,G6&lt;0.585,H6&lt;14.877,B6&gt;=3.45,A6&gt;=4.8,D6&lt;0.35,B6&gt;=2.8,A6&lt;5.55),1.4,IF(AND(B6&gt;=3.1,D6&gt;=1.75,H6&lt;13.795,B6&gt;=2.6,D6&lt;2.05,A6&lt;7.25,D6&gt;=1.55,D6&gt;=0.7,A6&gt;=5.55),5.1,IF(AND(B6&lt;2.85,B6&lt;3.1,D6&gt;=1.75,H6&lt;13.795,B6&gt;=2.6,D6&lt;2.05,A6&lt;7.25,D6&gt;=1.55,D6&gt;=0.7,A6&gt;=5.55),5.2,IF(AND(B6&gt;=2.85,B6&lt;3.1,D6&gt;=1.75,H6&lt;13.795,B6&gt;=2.6,D6&lt;2.05,A6&lt;7.25,D6&gt;=1.55,D6&gt;=0.7,A6&gt;=5.55),5.2,"shouldnthappen")))))))))))))))))))))))))))))))))))</f>
        <v>1.367</v>
      </c>
      <c r="AO6" s="1" t="n">
        <f aca="false">IF(AND(H6&gt;=14.529,G6&lt;0.633,D6&lt;0.8),1.3,IF(AND(A6&lt;5.05,G6&gt;=0.633,D6&lt;0.8),1.35,IF(AND(H6&gt;=14.379,H6&lt;14.529,G6&lt;0.633,D6&lt;0.8),1.7,IF(AND(B6&lt;3.35,A6&gt;=5.05,G6&gt;=0.633,D6&lt;0.8),1.7,IF(AND(D6&gt;=1.45,A6&lt;5.95,F6&lt;2.5,D6&gt;=0.8),4.5,IF(AND(D6&lt;1.35,A6&gt;=5.95,F6&lt;2.5,D6&gt;=0.8),4,IF(AND(D6&lt;1.85,G6&gt;=0.845,F6&gt;=2.5,D6&gt;=0.8),4.8,IF(AND(B6&gt;=4.3,H6&lt;14.379,H6&lt;14.529,G6&lt;0.633,D6&lt;0.8),1.5,IF(AND(A6&lt;5.25,B6&gt;=3.35,A6&gt;=5.05,G6&gt;=0.633,D6&lt;0.8),1.55,IF(AND(A6&gt;=5.25,B6&gt;=3.35,A6&gt;=5.05,G6&gt;=0.633,D6&lt;0.8),1.633,IF(AND(A6&lt;5.05,D6&lt;1.45,A6&lt;5.95,F6&lt;2.5,D6&gt;=0.8),3.3,IF(AND(G6&lt;0.293,D6&gt;=1.35,A6&gt;=5.95,F6&lt;2.5,D6&gt;=0.8),5,IF(AND(A6&gt;=6.6,D6&lt;2.05,G6&lt;0.845,F6&gt;=2.5,D6&gt;=0.8),5.8,IF(AND(B6&lt;3.05,D6&gt;=2.05,G6&lt;0.845,F6&gt;=2.5,D6&gt;=0.8),6.15,IF(AND(B6&lt;2.9,D6&gt;=1.85,G6&gt;=0.845,F6&gt;=2.5,D6&gt;=0.8),5.1,IF(AND(B6&gt;=2.9,D6&gt;=1.85,G6&gt;=0.845,F6&gt;=2.5,D6&gt;=0.8),5.2,IF(AND(B6&gt;=3.8,B6&lt;4.3,H6&lt;14.379,H6&lt;14.529,G6&lt;0.633,D6&lt;0.8),1.333,IF(AND(A6&lt;6.25,G6&gt;=0.293,D6&gt;=1.35,A6&gt;=5.95,F6&lt;2.5,D6&gt;=0.8),4.6,IF(AND(H6&lt;10.351,A6&lt;6.6,D6&lt;2.05,G6&lt;0.845,F6&gt;=2.5,D6&gt;=0.8),5.4,IF(AND(G6&gt;=0.364,B6&gt;=3.05,D6&gt;=2.05,G6&lt;0.845,F6&gt;=2.5,D6&gt;=0.8),5.66,IF(AND(G6&gt;=0.447,B6&lt;3.8,B6&lt;4.3,H6&lt;14.379,H6&lt;14.529,G6&lt;0.633,D6&lt;0.8),1.3,IF(AND(H6&lt;6.247,A6&lt;5.65,A6&gt;=5.05,D6&lt;1.45,A6&lt;5.95,F6&lt;2.5,D6&gt;=0.8),4.033,IF(AND(D6&lt;1.25,A6&gt;=5.65,A6&gt;=5.05,D6&lt;1.45,A6&lt;5.95,F6&lt;2.5,D6&gt;=0.8),3.88,IF(AND(D6&gt;=1.25,A6&gt;=5.65,A6&gt;=5.05,D6&lt;1.45,A6&lt;5.95,F6&lt;2.5,D6&gt;=0.8),4.35,IF(AND(B6&lt;2.65,A6&gt;=6.25,G6&gt;=0.293,D6&gt;=1.35,A6&gt;=5.95,F6&lt;2.5,D6&gt;=0.8),4.9,IF(AND(B6&lt;2.75,H6&gt;=10.351,A6&lt;6.6,D6&lt;2.05,G6&lt;0.845,F6&gt;=2.5,D6&gt;=0.8),5.1,IF(AND(B6&gt;=2.75,H6&gt;=10.351,A6&lt;6.6,D6&lt;2.05,G6&lt;0.845,F6&gt;=2.5,D6&gt;=0.8),4.95,IF(AND(B6&lt;3.15,G6&lt;0.364,B6&gt;=3.05,D6&gt;=2.05,G6&lt;0.845,F6&gt;=2.5,D6&gt;=0.8),5.28,IF(AND(B6&gt;=3.15,G6&lt;0.364,B6&gt;=3.05,D6&gt;=2.05,G6&lt;0.845,F6&gt;=2.5,D6&gt;=0.8),5.5,IF(AND(H6&lt;9.212,G6&lt;0.447,B6&lt;3.8,B6&lt;4.3,H6&lt;14.379,H6&lt;14.529,G6&lt;0.633,D6&lt;0.8),1.4,IF(AND(G6&lt;0.356,H6&gt;=6.247,A6&lt;5.65,A6&gt;=5.05,D6&lt;1.45,A6&lt;5.95,F6&lt;2.5,D6&gt;=0.8),4.2,IF(AND(B6&lt;3,B6&gt;=2.65,A6&gt;=6.25,G6&gt;=0.293,D6&gt;=1.35,A6&gt;=5.95,F6&lt;2.5,D6&gt;=0.8),4.6,IF(AND(B6&gt;=3,B6&gt;=2.65,A6&gt;=6.25,G6&gt;=0.293,D6&gt;=1.35,A6&gt;=5.95,F6&lt;2.5,D6&gt;=0.8),4.7,IF(AND(A6&lt;5.05,H6&gt;=9.212,G6&lt;0.447,B6&lt;3.8,B6&lt;4.3,H6&lt;14.379,H6&lt;14.529,G6&lt;0.633,D6&lt;0.8),1.533,IF(AND(A6&gt;=5.05,H6&gt;=9.212,G6&lt;0.447,B6&lt;3.8,B6&lt;4.3,H6&lt;14.379,H6&lt;14.529,G6&lt;0.633,D6&lt;0.8),1.425,IF(AND(A6&lt;5.35,G6&gt;=0.356,H6&gt;=6.247,A6&lt;5.65,A6&gt;=5.05,D6&lt;1.45,A6&lt;5.95,F6&lt;2.5,D6&gt;=0.8),3.9,IF(AND(A6&gt;=5.35,G6&gt;=0.356,H6&gt;=6.247,A6&lt;5.65,A6&gt;=5.05,D6&lt;1.45,A6&lt;5.95,F6&lt;2.5,D6&gt;=0.8),3.72,"shouldnthappen")))))))))))))))))))))))))))))))))))))</f>
        <v>1.533</v>
      </c>
      <c r="AP6" s="1" t="n">
        <f aca="false">IF(AND(F6&gt;=1.5,A6&lt;5.55),3.84,IF(AND(G6&gt;=0.52,A6&lt;4.75,F6&lt;1.5,A6&lt;5.55),1.16,IF(AND(A6&lt;5.65,A6&lt;5.85,D6&lt;1.55,A6&gt;=5.55),4.2,IF(AND(A6&gt;=5.65,A6&lt;5.85,D6&lt;1.55,A6&gt;=5.55),3.167,IF(AND(G6&gt;=0.798,A6&gt;=5.85,D6&lt;1.55,A6&gt;=5.55),4,IF(AND(F6&lt;2.5,H6&lt;14.1,D6&gt;=1.55,A6&gt;=5.55),4.84,IF(AND(A6&lt;7.2,H6&gt;=14.1,D6&gt;=1.55,A6&gt;=5.55),5.633,IF(AND(A6&gt;=7.2,H6&gt;=14.1,D6&gt;=1.55,A6&gt;=5.55),6.6,IF(AND(G6&lt;0.161,G6&lt;0.52,A6&lt;4.75,F6&lt;1.5,A6&lt;5.55),1.5,IF(AND(D6&gt;=0.5,G6&lt;0.676,A6&gt;=4.75,F6&lt;1.5,A6&lt;5.55),1.6,IF(AND(H6&lt;11.016,G6&gt;=0.676,A6&gt;=4.75,F6&lt;1.5,A6&lt;5.55),1.75,IF(AND(G6&lt;0.209,G6&lt;0.798,A6&gt;=5.85,D6&lt;1.55,A6&gt;=5.55),4.5,IF(AND(G6&gt;=0.74,F6&gt;=2.5,H6&lt;14.1,D6&gt;=1.55,A6&gt;=5.55),6.225,IF(AND(B6&lt;2.95,G6&gt;=0.161,G6&lt;0.52,A6&lt;4.75,F6&lt;1.5,A6&lt;5.55),1.4,IF(AND(B6&gt;=2.95,G6&gt;=0.161,G6&lt;0.52,A6&lt;4.75,F6&lt;1.5,A6&lt;5.55),1.34,IF(AND(B6&lt;3.15,D6&lt;0.5,G6&lt;0.676,A6&gt;=4.75,F6&lt;1.5,A6&lt;5.55),1.52,IF(AND(D6&lt;0.25,H6&gt;=11.016,G6&gt;=0.676,A6&gt;=4.75,F6&lt;1.5,A6&lt;5.55),1.567,IF(AND(D6&gt;=0.25,H6&gt;=11.016,G6&gt;=0.676,A6&gt;=4.75,F6&lt;1.5,A6&lt;5.55),1.5,IF(AND(H6&lt;7.47,G6&gt;=0.209,G6&lt;0.798,A6&gt;=5.85,D6&lt;1.55,A6&gt;=5.55),5.05,IF(AND(B6&lt;2.85,G6&lt;0.74,F6&gt;=2.5,H6&lt;14.1,D6&gt;=1.55,A6&gt;=5.55),5.35,IF(AND(B6&lt;3.3,B6&gt;=3.15,D6&lt;0.5,G6&lt;0.676,A6&gt;=4.75,F6&lt;1.5,A6&lt;5.55),1.2,IF(AND(D6&lt;1.45,H6&gt;=7.47,G6&gt;=0.209,G6&lt;0.798,A6&gt;=5.85,D6&lt;1.55,A6&gt;=5.55),4.66,IF(AND(D6&gt;=1.45,H6&gt;=7.47,G6&gt;=0.209,G6&lt;0.798,A6&gt;=5.85,D6&lt;1.55,A6&gt;=5.55),4.64,IF(AND(A6&gt;=7.05,B6&gt;=2.85,G6&lt;0.74,F6&gt;=2.5,H6&lt;14.1,D6&gt;=1.55,A6&gt;=5.55),5.8,IF(AND(B6&gt;=3.25,A6&lt;7.05,B6&gt;=2.85,G6&lt;0.74,F6&gt;=2.5,H6&lt;14.1,D6&gt;=1.55,A6&gt;=5.55),5.7,IF(AND(H6&gt;=13.641,D6&lt;0.25,B6&gt;=3.3,B6&gt;=3.15,D6&lt;0.5,G6&lt;0.676,A6&gt;=4.75,F6&lt;1.5,A6&lt;5.55),1.3,IF(AND(D6&lt;0.35,D6&gt;=0.25,B6&gt;=3.3,B6&gt;=3.15,D6&lt;0.5,G6&lt;0.676,A6&gt;=4.75,F6&lt;1.5,A6&lt;5.55),1.367,IF(AND(D6&gt;=0.35,D6&gt;=0.25,B6&gt;=3.3,B6&gt;=3.15,D6&lt;0.5,G6&lt;0.676,A6&gt;=4.75,F6&lt;1.5,A6&lt;5.55),1.3,IF(AND(A6&lt;6.35,B6&lt;3.25,A6&lt;7.05,B6&gt;=2.85,G6&lt;0.74,F6&gt;=2.5,H6&lt;14.1,D6&gt;=1.55,A6&gt;=5.55),5.6,IF(AND(A6&gt;=6.35,B6&lt;3.25,A6&lt;7.05,B6&gt;=2.85,G6&lt;0.74,F6&gt;=2.5,H6&lt;14.1,D6&gt;=1.55,A6&gt;=5.55),5.325,IF(AND(A6&lt;5.1,H6&lt;13.641,D6&lt;0.25,B6&gt;=3.3,B6&gt;=3.15,D6&lt;0.5,G6&lt;0.676,A6&gt;=4.75,F6&lt;1.5,A6&lt;5.55),1.4,IF(AND(H6&gt;=11.031,A6&gt;=5.1,H6&lt;13.641,D6&lt;0.25,B6&gt;=3.3,B6&gt;=3.15,D6&lt;0.5,G6&lt;0.676,A6&gt;=4.75,F6&lt;1.5,A6&lt;5.55),1.4,IF(AND(A6&lt;5.45,H6&lt;11.031,A6&gt;=5.1,H6&lt;13.641,D6&lt;0.25,B6&gt;=3.3,B6&gt;=3.15,D6&lt;0.5,G6&lt;0.676,A6&gt;=4.75,F6&lt;1.5,A6&lt;5.55),1.5,IF(AND(A6&gt;=5.45,H6&lt;11.031,A6&gt;=5.1,H6&lt;13.641,D6&lt;0.25,B6&gt;=3.3,B6&gt;=3.15,D6&lt;0.5,G6&lt;0.676,A6&gt;=4.75,F6&lt;1.5,A6&lt;5.55),1.4,"shouldnthappen"))))))))))))))))))))))))))))))))))</f>
        <v>1.5</v>
      </c>
      <c r="AQ6" s="1" t="n">
        <f aca="false">IF(AND(H6&lt;6.926,D6&gt;=0.35,F6&lt;1.5),1.9,IF(AND(G6&gt;=0.869,D6&gt;=1.75,F6&gt;=1.5),5.15,IF(AND(A6&lt;4.35,A6&lt;5.05,D6&lt;0.35,F6&lt;1.5),1.1,IF(AND(H6&lt;6.089,A6&gt;=5.05,D6&lt;0.35,F6&lt;1.5),1.7,IF(AND(H6&gt;=13.089,H6&gt;=6.926,D6&gt;=0.35,F6&lt;1.5),1.3,IF(AND(G6&lt;0.695,D6&lt;1.15,D6&lt;1.75,F6&gt;=1.5),3.62,IF(AND(G6&gt;=0.695,D6&lt;1.15,D6&lt;1.75,F6&gt;=1.5),3,IF(AND(G6&gt;=0.585,H6&gt;=6.089,A6&gt;=5.05,D6&lt;0.35,F6&lt;1.5),1.5,IF(AND(H6&lt;9.582,H6&lt;13.089,H6&gt;=6.926,D6&gt;=0.35,F6&lt;1.5),1.5,IF(AND(H6&gt;=9.582,H6&lt;13.089,H6&gt;=6.926,D6&gt;=0.35,F6&lt;1.5),1.6,IF(AND(D6&lt;1.35,H6&lt;9.349,D6&gt;=1.15,D6&lt;1.75,F6&gt;=1.5),3.867,IF(AND(D6&lt;2.05,A6&lt;7.05,G6&lt;0.869,D6&gt;=1.75,F6&gt;=1.5),4.9,IF(AND(B6&gt;=3.3,A6&gt;=7.05,G6&lt;0.869,D6&gt;=1.75,F6&gt;=1.5),6.1,IF(AND(G6&lt;0.347,H6&lt;11.218,A6&gt;=4.35,A6&lt;5.05,D6&lt;0.35,F6&lt;1.5),1.4,IF(AND(G6&gt;=0.347,H6&lt;11.218,A6&gt;=4.35,A6&lt;5.05,D6&lt;0.35,F6&lt;1.5),1.5,IF(AND(G6&gt;=0.265,H6&gt;=11.218,A6&gt;=4.35,A6&lt;5.05,D6&lt;0.35,F6&lt;1.5),1.45,IF(AND(A6&gt;=5.4,G6&lt;0.585,H6&gt;=6.089,A6&gt;=5.05,D6&lt;0.35,F6&lt;1.5),1.35,IF(AND(B6&gt;=2.9,D6&gt;=1.35,H6&lt;9.349,D6&gt;=1.15,D6&lt;1.75,F6&gt;=1.5),4.6,IF(AND(D6&gt;=1.35,A6&lt;6.15,H6&gt;=9.349,D6&gt;=1.15,D6&lt;1.75,F6&gt;=1.5),4.54,IF(AND(H6&lt;10.927,A6&gt;=6.15,H6&gt;=9.349,D6&gt;=1.15,D6&lt;1.75,F6&gt;=1.5),4.3,IF(AND(G6&lt;0.512,D6&gt;=2.05,A6&lt;7.05,G6&lt;0.869,D6&gt;=1.75,F6&gt;=1.5),5.533,IF(AND(G6&gt;=0.512,D6&gt;=2.05,A6&lt;7.05,G6&lt;0.869,D6&gt;=1.75,F6&gt;=1.5),5.88,IF(AND(H6&lt;11.551,B6&lt;3.3,A6&gt;=7.05,G6&lt;0.869,D6&gt;=1.75,F6&gt;=1.5),6.3,IF(AND(G6&lt;0.227,G6&lt;0.265,H6&gt;=11.218,A6&gt;=4.35,A6&lt;5.05,D6&lt;0.35,F6&lt;1.5),1.4,IF(AND(G6&gt;=0.227,G6&lt;0.265,H6&gt;=11.218,A6&gt;=4.35,A6&lt;5.05,D6&lt;0.35,F6&lt;1.5),1.26,IF(AND(H6&lt;11.031,A6&lt;5.4,G6&lt;0.585,H6&gt;=6.089,A6&gt;=5.05,D6&lt;0.35,F6&lt;1.5),1.5,IF(AND(H6&gt;=11.031,A6&lt;5.4,G6&lt;0.585,H6&gt;=6.089,A6&gt;=5.05,D6&lt;0.35,F6&lt;1.5),1.4,IF(AND(A6&lt;5.45,B6&lt;2.9,D6&gt;=1.35,H6&lt;9.349,D6&gt;=1.15,D6&lt;1.75,F6&gt;=1.5),4.5,IF(AND(A6&lt;5.9,D6&lt;1.35,A6&lt;6.15,H6&gt;=9.349,D6&gt;=1.15,D6&lt;1.75,F6&gt;=1.5),4.2,IF(AND(A6&gt;=5.9,D6&lt;1.35,A6&lt;6.15,H6&gt;=9.349,D6&gt;=1.15,D6&lt;1.75,F6&gt;=1.5),4,IF(AND(A6&gt;=6.75,H6&gt;=10.927,A6&gt;=6.15,H6&gt;=9.349,D6&gt;=1.15,D6&lt;1.75,F6&gt;=1.5),4.767,IF(AND(B6&lt;2.9,H6&gt;=11.551,B6&lt;3.3,A6&gt;=7.05,G6&lt;0.869,D6&gt;=1.75,F6&gt;=1.5),6.7,IF(AND(B6&gt;=2.9,H6&gt;=11.551,B6&lt;3.3,A6&gt;=7.05,G6&lt;0.869,D6&gt;=1.75,F6&gt;=1.5),6.6,IF(AND(B6&lt;2.45,A6&gt;=5.45,B6&lt;2.9,D6&gt;=1.35,H6&lt;9.349,D6&gt;=1.15,D6&lt;1.75,F6&gt;=1.5),5,IF(AND(B6&gt;=2.45,A6&gt;=5.45,B6&lt;2.9,D6&gt;=1.35,H6&lt;9.349,D6&gt;=1.15,D6&lt;1.75,F6&gt;=1.5),5.1,IF(AND(H6&lt;11.166,A6&lt;6.75,H6&gt;=10.927,A6&gt;=6.15,H6&gt;=9.349,D6&gt;=1.15,D6&lt;1.75,F6&gt;=1.5),4.9,IF(AND(G6&lt;0.228,H6&gt;=11.166,A6&lt;6.75,H6&gt;=10.927,A6&gt;=6.15,H6&gt;=9.349,D6&gt;=1.15,D6&lt;1.75,F6&gt;=1.5),4.7,IF(AND(H6&lt;13.531,G6&gt;=0.228,H6&gt;=11.166,A6&lt;6.75,H6&gt;=10.927,A6&gt;=6.15,H6&gt;=9.349,D6&gt;=1.15,D6&lt;1.75,F6&gt;=1.5),4.4,IF(AND(H6&gt;=13.531,G6&gt;=0.228,H6&gt;=11.166,A6&lt;6.75,H6&gt;=10.927,A6&gt;=6.15,H6&gt;=9.349,D6&gt;=1.15,D6&lt;1.75,F6&gt;=1.5),4.6,"shouldnthappen")))))))))))))))))))))))))))))))))))))))</f>
        <v>1.4</v>
      </c>
      <c r="AR6" s="1" t="n">
        <f aca="false">IF(AND(G6&gt;=0.93,B6&lt;3.65,F6&lt;1.5),1.7,IF(AND(H6&lt;6.542,B6&gt;=3.65,F6&lt;1.5),1.767,IF(AND(A6&gt;=7.05,D6&gt;=1.55,F6&gt;=1.5),6.3,IF(AND(G6&lt;0.123,H6&gt;=6.542,B6&gt;=3.65,F6&lt;1.5),1.367,IF(AND(A6&lt;5.15,A6&lt;5.65,D6&lt;1.55,F6&gt;=1.5),3.15,IF(AND(A6&lt;4.8,G6&gt;=0.447,G6&lt;0.93,B6&lt;3.65,F6&lt;1.5),1.24,IF(AND(A6&gt;=4.8,G6&gt;=0.447,G6&lt;0.93,B6&lt;3.65,F6&lt;1.5),1.4,IF(AND(G6&lt;0.151,G6&gt;=0.123,H6&gt;=6.542,B6&gt;=3.65,F6&lt;1.5),1.7,IF(AND(G6&gt;=0.151,G6&gt;=0.123,H6&gt;=6.542,B6&gt;=3.65,F6&lt;1.5),1.5,IF(AND(D6&gt;=1.45,A6&gt;=5.15,A6&lt;5.65,D6&lt;1.55,F6&gt;=1.5),4.5,IF(AND(B6&lt;2.65,D6&gt;=1.35,A6&gt;=5.65,D6&lt;1.55,F6&gt;=1.5),4.9,IF(AND(G6&lt;0.527,F6&lt;2.5,A6&lt;7.05,D6&gt;=1.55,F6&gt;=1.5),5.075,IF(AND(G6&gt;=0.527,F6&lt;2.5,A6&lt;7.05,D6&gt;=1.55,F6&gt;=1.5),4.7,IF(AND(A6&lt;4.65,G6&lt;0.265,G6&lt;0.447,G6&lt;0.93,B6&lt;3.65,F6&lt;1.5),1.42,IF(AND(G6&lt;0.3,G6&gt;=0.265,G6&lt;0.447,G6&lt;0.93,B6&lt;3.65,F6&lt;1.5),1.6,IF(AND(G6&gt;=0.3,G6&gt;=0.265,G6&lt;0.447,G6&lt;0.93,B6&lt;3.65,F6&lt;1.5),1.4,IF(AND(G6&lt;0.356,D6&lt;1.45,A6&gt;=5.15,A6&lt;5.65,D6&lt;1.55,F6&gt;=1.5),4.125,IF(AND(D6&lt;1.1,A6&lt;6.2,D6&lt;1.35,A6&gt;=5.65,D6&lt;1.55,F6&gt;=1.5),4.1,IF(AND(D6&gt;=1.1,A6&lt;6.2,D6&lt;1.35,A6&gt;=5.65,D6&lt;1.55,F6&gt;=1.5),4.175,IF(AND(H6&gt;=13.433,A6&gt;=6.2,D6&lt;1.35,A6&gt;=5.65,D6&lt;1.55,F6&gt;=1.5),4.6,IF(AND(G6&lt;0.437,B6&gt;=2.65,D6&gt;=1.35,A6&gt;=5.65,D6&lt;1.55,F6&gt;=1.5),4.625,IF(AND(G6&gt;=0.437,B6&gt;=2.65,D6&gt;=1.35,A6&gt;=5.65,D6&lt;1.55,F6&gt;=1.5),4.75,IF(AND(B6&gt;=3.15,H6&lt;11.146,F6&gt;=2.5,A6&lt;7.05,D6&gt;=1.55,F6&gt;=1.5),5.667,IF(AND(B6&lt;2.65,H6&gt;=11.146,F6&gt;=2.5,A6&lt;7.05,D6&gt;=1.55,F6&gt;=1.5),5.8,IF(AND(B6&lt;3.3,A6&gt;=4.65,G6&lt;0.265,G6&lt;0.447,G6&lt;0.93,B6&lt;3.65,F6&lt;1.5),1.32,IF(AND(B6&gt;=3.3,A6&gt;=4.65,G6&lt;0.265,G6&lt;0.447,G6&lt;0.93,B6&lt;3.65,F6&lt;1.5),1.425,IF(AND(B6&lt;2.8,G6&gt;=0.356,D6&lt;1.45,A6&gt;=5.15,A6&lt;5.65,D6&lt;1.55,F6&gt;=1.5),3.86,IF(AND(B6&gt;=2.8,G6&gt;=0.356,D6&lt;1.45,A6&gt;=5.15,A6&lt;5.65,D6&lt;1.55,F6&gt;=1.5),3.6,IF(AND(B6&lt;2.6,H6&lt;13.433,A6&gt;=6.2,D6&lt;1.35,A6&gt;=5.65,D6&lt;1.55,F6&gt;=1.5),4.4,IF(AND(B6&gt;=2.6,H6&lt;13.433,A6&gt;=6.2,D6&lt;1.35,A6&gt;=5.65,D6&lt;1.55,F6&gt;=1.5),4.3,IF(AND(G6&lt;0.151,B6&lt;3.15,H6&lt;11.146,F6&gt;=2.5,A6&lt;7.05,D6&gt;=1.55,F6&gt;=1.5),5.5,IF(AND(H6&lt;15.52,B6&gt;=2.65,H6&gt;=11.146,F6&gt;=2.5,A6&lt;7.05,D6&gt;=1.55,F6&gt;=1.5),5.4,IF(AND(H6&gt;=15.52,B6&gt;=2.65,H6&gt;=11.146,F6&gt;=2.5,A6&lt;7.05,D6&gt;=1.55,F6&gt;=1.5),5.733,IF(AND(H6&lt;10.74,G6&gt;=0.151,B6&lt;3.15,H6&lt;11.146,F6&gt;=2.5,A6&lt;7.05,D6&gt;=1.55,F6&gt;=1.5),5.12,IF(AND(H6&gt;=10.74,G6&gt;=0.151,B6&lt;3.15,H6&lt;11.146,F6&gt;=2.5,A6&lt;7.05,D6&gt;=1.55,F6&gt;=1.5),4.9,"shouldnthappen")))))))))))))))))))))))))))))))))))</f>
        <v>1.42</v>
      </c>
      <c r="AS6" s="1" t="n">
        <f aca="false">IF(AND(F6&gt;=1.5,A6&lt;5.55),4.18,IF(AND(F6&gt;=2.5,B6&lt;2.75,A6&gt;=5.55),5.38,IF(AND(G6&gt;=0.587,B6&lt;3.75,F6&lt;1.5,A6&lt;5.55),1.48,IF(AND(H6&lt;6.51,B6&gt;=3.75,F6&lt;1.5,A6&lt;5.55),1.9,IF(AND(H6&gt;=6.51,B6&gt;=3.75,F6&lt;1.5,A6&lt;5.55),1.425,IF(AND(G6&gt;=0.868,F6&lt;2.5,B6&lt;2.75,A6&gt;=5.55),4.65,IF(AND(F6&lt;1.5,D6&lt;1.55,B6&gt;=2.75,A6&gt;=5.55),1.7,IF(AND(G6&gt;=0.857,D6&gt;=1.55,B6&gt;=2.75,A6&gt;=5.55),5.033,IF(AND(G6&gt;=0.518,G6&lt;0.587,B6&lt;3.75,F6&lt;1.5,A6&lt;5.55),1,IF(AND(D6&lt;1.05,G6&lt;0.868,F6&lt;2.5,B6&lt;2.75,A6&gt;=5.55),3.5,IF(AND(G6&lt;0.404,D6&gt;=1.05,G6&lt;0.868,F6&lt;2.5,B6&lt;2.75,A6&gt;=5.55),4.2,IF(AND(G6&gt;=0.404,D6&gt;=1.05,G6&lt;0.868,F6&lt;2.5,B6&lt;2.75,A6&gt;=5.55),3.94,IF(AND(F6&lt;2.5,B6&lt;2.95,F6&gt;=1.5,D6&lt;1.55,B6&gt;=2.75,A6&gt;=5.55),4.68,IF(AND(F6&gt;=2.5,B6&lt;2.95,F6&gt;=1.5,D6&lt;1.55,B6&gt;=2.75,A6&gt;=5.55),5.1,IF(AND(H6&lt;10.883,B6&gt;=2.95,F6&gt;=1.5,D6&lt;1.55,B6&gt;=2.75,A6&gt;=5.55),4.15,IF(AND(H6&gt;=10.883,B6&gt;=2.95,F6&gt;=1.5,D6&lt;1.55,B6&gt;=2.75,A6&gt;=5.55),4.5,IF(AND(H6&gt;=14.1,D6&lt;2.05,G6&lt;0.857,D6&gt;=1.55,B6&gt;=2.75,A6&gt;=5.55),6.6,IF(AND(G6&lt;0.063,B6&lt;3.15,G6&lt;0.518,G6&lt;0.587,B6&lt;3.75,F6&lt;1.5,A6&lt;5.55),1.4,IF(AND(G6&gt;=0.063,B6&lt;3.15,G6&lt;0.518,G6&lt;0.587,B6&lt;3.75,F6&lt;1.5,A6&lt;5.55),1.5,IF(AND(H6&gt;=10.563,B6&gt;=3.15,G6&lt;0.518,G6&lt;0.587,B6&lt;3.75,F6&lt;1.5,A6&lt;5.55),1.325,IF(AND(B6&lt;2.95,H6&lt;14.1,D6&lt;2.05,G6&lt;0.857,D6&gt;=1.55,B6&gt;=2.75,A6&gt;=5.55),6.125,IF(AND(A6&lt;6.65,G6&lt;0.364,D6&gt;=2.05,G6&lt;0.857,D6&gt;=1.55,B6&gt;=2.75,A6&gt;=5.55),5.45,IF(AND(G6&gt;=0.774,G6&gt;=0.364,D6&gt;=2.05,G6&lt;0.857,D6&gt;=1.55,B6&gt;=2.75,A6&gt;=5.55),5.4,IF(AND(H6&gt;=9.279,H6&lt;10.563,B6&gt;=3.15,G6&lt;0.518,G6&lt;0.587,B6&lt;3.75,F6&lt;1.5,A6&lt;5.55),1.475,IF(AND(D6&lt;1.65,B6&gt;=2.95,H6&lt;14.1,D6&lt;2.05,G6&lt;0.857,D6&gt;=1.55,B6&gt;=2.75,A6&gt;=5.55),5.8,IF(AND(B6&lt;3.15,A6&gt;=6.65,G6&lt;0.364,D6&gt;=2.05,G6&lt;0.857,D6&gt;=1.55,B6&gt;=2.75,A6&gt;=5.55),5.3,IF(AND(B6&gt;=3.15,A6&gt;=6.65,G6&lt;0.364,D6&gt;=2.05,G6&lt;0.857,D6&gt;=1.55,B6&gt;=2.75,A6&gt;=5.55),5.7,IF(AND(A6&gt;=6.75,G6&lt;0.774,G6&gt;=0.364,D6&gt;=2.05,G6&lt;0.857,D6&gt;=1.55,B6&gt;=2.75,A6&gt;=5.55),5.9,IF(AND(G6&lt;0.417,H6&lt;9.279,H6&lt;10.563,B6&gt;=3.15,G6&lt;0.518,G6&lt;0.587,B6&lt;3.75,F6&lt;1.5,A6&lt;5.55),1.4,IF(AND(G6&gt;=0.417,H6&lt;9.279,H6&lt;10.563,B6&gt;=3.15,G6&lt;0.518,G6&lt;0.587,B6&lt;3.75,F6&lt;1.5,A6&lt;5.55),1.3,IF(AND(A6&lt;6.3,D6&gt;=1.65,B6&gt;=2.95,H6&lt;14.1,D6&lt;2.05,G6&lt;0.857,D6&gt;=1.55,B6&gt;=2.75,A6&gt;=5.55),4.9,IF(AND(A6&gt;=6.3,D6&gt;=1.65,B6&gt;=2.95,H6&lt;14.1,D6&lt;2.05,G6&lt;0.857,D6&gt;=1.55,B6&gt;=2.75,A6&gt;=5.55),5.3,IF(AND(G6&gt;=0.657,A6&lt;6.75,G6&lt;0.774,G6&gt;=0.364,D6&gt;=2.05,G6&lt;0.857,D6&gt;=1.55,B6&gt;=2.75,A6&gt;=5.55),6,IF(AND(B6&lt;3.2,G6&lt;0.657,A6&lt;6.75,G6&lt;0.774,G6&gt;=0.364,D6&gt;=2.05,G6&lt;0.857,D6&gt;=1.55,B6&gt;=2.75,A6&gt;=5.55),5.6,IF(AND(B6&gt;=3.2,G6&lt;0.657,A6&lt;6.75,G6&lt;0.774,G6&gt;=0.364,D6&gt;=2.05,G6&lt;0.857,D6&gt;=1.55,B6&gt;=2.75,A6&gt;=5.55),5.65,"shouldnthappen")))))))))))))))))))))))))))))))))))</f>
        <v>1.5</v>
      </c>
      <c r="AT6" s="1" t="n">
        <f aca="false">IF(AND(H6&gt;=16.284,A6&gt;=5.55),6.533,IF(AND(G6&gt;=0.52,A6&lt;4.85,A6&lt;5.55),1.05,IF(AND(G6&lt;0.227,G6&lt;0.52,A6&lt;4.85,A6&lt;5.55),1.4,IF(AND(G6&gt;=0.227,G6&lt;0.52,A6&lt;4.85,A6&lt;5.55),1.3,IF(AND(D6&gt;=0.45,F6&lt;1.5,A6&gt;=4.85,A6&lt;5.55),1.667,IF(AND(B6&gt;=2.75,F6&gt;=1.5,A6&gt;=4.85,A6&lt;5.55),4.5,IF(AND(F6&lt;2.5,B6&gt;=3.15,H6&lt;16.284,A6&gt;=5.55),4.7,IF(AND(G6&gt;=0.934,D6&lt;0.45,F6&lt;1.5,A6&gt;=4.85,A6&lt;5.55),1.7,IF(AND(D6&gt;=1.2,B6&lt;2.75,F6&gt;=1.5,A6&gt;=4.85,A6&lt;5.55),4.25,IF(AND(G6&gt;=0.774,F6&gt;=2.5,B6&gt;=3.15,H6&lt;16.284,A6&gt;=5.55),5.4,IF(AND(B6&lt;3.1,G6&lt;0.934,D6&lt;0.45,F6&lt;1.5,A6&gt;=4.85,A6&lt;5.55),1.6,IF(AND(D6&lt;1.05,D6&lt;1.2,B6&lt;2.75,F6&gt;=1.5,A6&gt;=4.85,A6&lt;5.55),3.433,IF(AND(D6&gt;=1.05,D6&lt;1.2,B6&lt;2.75,F6&gt;=1.5,A6&gt;=4.85,A6&lt;5.55),3.267,IF(AND(H6&lt;8.486,D6&lt;1.35,F6&lt;2.5,B6&lt;3.15,H6&lt;16.284,A6&gt;=5.55),3.85,IF(AND(D6&gt;=1.55,D6&gt;=1.35,F6&lt;2.5,B6&lt;3.15,H6&lt;16.284,A6&gt;=5.55),5.1,IF(AND(H6&lt;10.464,A6&lt;6.35,F6&gt;=2.5,B6&lt;3.15,H6&lt;16.284,A6&gt;=5.55),5.08,IF(AND(H6&gt;=10.464,A6&lt;6.35,F6&gt;=2.5,B6&lt;3.15,H6&lt;16.284,A6&gt;=5.55),4.9,IF(AND(D6&lt;1.85,A6&gt;=6.35,F6&gt;=2.5,B6&lt;3.15,H6&lt;16.284,A6&gt;=5.55),5.8,IF(AND(H6&gt;=10.393,G6&lt;0.774,F6&gt;=2.5,B6&gt;=3.15,H6&lt;16.284,A6&gt;=5.55),5.425,IF(AND(B6&lt;2.6,H6&gt;=8.486,D6&lt;1.35,F6&lt;2.5,B6&lt;3.15,H6&lt;16.284,A6&gt;=5.55),3.9,IF(AND(G6&gt;=0.567,D6&lt;1.55,D6&gt;=1.35,F6&lt;2.5,B6&lt;3.15,H6&lt;16.284,A6&gt;=5.55),4.4,IF(AND(B6&lt;3.25,H6&lt;10.393,G6&lt;0.774,F6&gt;=2.5,B6&gt;=3.15,H6&lt;16.284,A6&gt;=5.55),5.7,IF(AND(B6&gt;=3.25,H6&lt;10.393,G6&lt;0.774,F6&gt;=2.5,B6&gt;=3.15,H6&lt;16.284,A6&gt;=5.55),5.98,IF(AND(G6&lt;0.079,G6&lt;0.338,B6&gt;=3.1,G6&lt;0.934,D6&lt;0.45,F6&lt;1.5,A6&gt;=4.85,A6&lt;5.55),1.425,IF(AND(B6&lt;3.35,G6&gt;=0.338,B6&gt;=3.1,G6&lt;0.934,D6&lt;0.45,F6&lt;1.5,A6&gt;=4.85,A6&lt;5.55),1.4,IF(AND(G6&lt;0.404,B6&gt;=2.6,H6&gt;=8.486,D6&lt;1.35,F6&lt;2.5,B6&lt;3.15,H6&lt;16.284,A6&gt;=5.55),4.3,IF(AND(G6&gt;=0.404,B6&gt;=2.6,H6&gt;=8.486,D6&lt;1.35,F6&lt;2.5,B6&lt;3.15,H6&lt;16.284,A6&gt;=5.55),4.025,IF(AND(B6&gt;=3.05,G6&lt;0.567,D6&lt;1.55,D6&gt;=1.35,F6&lt;2.5,B6&lt;3.15,H6&lt;16.284,A6&gt;=5.55),4.7,IF(AND(A6&lt;6.45,H6&lt;10.667,D6&gt;=1.85,A6&gt;=6.35,F6&gt;=2.5,B6&lt;3.15,H6&lt;16.284,A6&gt;=5.55),5.3,IF(AND(A6&gt;=6.45,H6&lt;10.667,D6&gt;=1.85,A6&gt;=6.35,F6&gt;=2.5,B6&lt;3.15,H6&lt;16.284,A6&gt;=5.55),5.167,IF(AND(B6&lt;2.95,H6&gt;=10.667,D6&gt;=1.85,A6&gt;=6.35,F6&gt;=2.5,B6&lt;3.15,H6&lt;16.284,A6&gt;=5.55),5.6,IF(AND(B6&gt;=2.95,H6&gt;=10.667,D6&gt;=1.85,A6&gt;=6.35,F6&gt;=2.5,B6&lt;3.15,H6&lt;16.284,A6&gt;=5.55),5.5,IF(AND(H6&lt;10.325,G6&gt;=0.079,G6&lt;0.338,B6&gt;=3.1,G6&lt;0.934,D6&lt;0.45,F6&lt;1.5,A6&gt;=4.85,A6&lt;5.55),1.5,IF(AND(G6&lt;0.385,B6&gt;=3.35,G6&gt;=0.338,B6&gt;=3.1,G6&lt;0.934,D6&lt;0.45,F6&lt;1.5,A6&gt;=4.85,A6&lt;5.55),1.5,IF(AND(G6&gt;=0.385,B6&gt;=3.35,G6&gt;=0.338,B6&gt;=3.1,G6&lt;0.934,D6&lt;0.45,F6&lt;1.5,A6&gt;=4.85,A6&lt;5.55),1.42,IF(AND(B6&lt;2.5,B6&lt;3.05,G6&lt;0.567,D6&lt;1.55,D6&gt;=1.35,F6&lt;2.5,B6&lt;3.15,H6&lt;16.284,A6&gt;=5.55),4.5,IF(AND(B6&gt;=2.5,B6&lt;3.05,G6&lt;0.567,D6&lt;1.55,D6&gt;=1.35,F6&lt;2.5,B6&lt;3.15,H6&lt;16.284,A6&gt;=5.55),4.56,IF(AND(H6&lt;12.506,H6&gt;=10.325,G6&gt;=0.079,G6&lt;0.338,B6&gt;=3.1,G6&lt;0.934,D6&lt;0.45,F6&lt;1.5,A6&gt;=4.85,A6&lt;5.55),1.2,IF(AND(H6&gt;=12.506,H6&gt;=10.325,G6&gt;=0.079,G6&lt;0.338,B6&gt;=3.1,G6&lt;0.934,D6&lt;0.45,F6&lt;1.5,A6&gt;=4.85,A6&lt;5.55),1.3,"shouldnthappen")))))))))))))))))))))))))))))))))))))))</f>
        <v>1.4</v>
      </c>
      <c r="AU6" s="1" t="n">
        <f aca="false">IF(AND(G6&gt;=0.52,B6&lt;3.05,F6&lt;1.5),1.1,IF(AND(G6&lt;0.35,G6&lt;0.52,B6&lt;3.05,F6&lt;1.5),1.4,IF(AND(G6&gt;=0.35,G6&lt;0.52,B6&lt;3.05,F6&lt;1.5),1.3,IF(AND(G6&gt;=0.227,G6&lt;0.347,B6&gt;=3.05,F6&lt;1.5),1.32,IF(AND(H6&lt;6.417,G6&gt;=0.347,B6&gt;=3.05,F6&lt;1.5),1.7,IF(AND(A6&gt;=7.25,A6&gt;=6.6,F6&gt;=2.5,F6&gt;=1.5),6.35,IF(AND(G6&lt;0.11,G6&lt;0.227,G6&lt;0.347,B6&gt;=3.05,F6&lt;1.5),1.333,IF(AND(H6&lt;9.441,H6&gt;=6.417,G6&gt;=0.347,B6&gt;=3.05,F6&lt;1.5),1.425,IF(AND(B6&lt;2.75,G6&lt;0.451,H6&lt;10.266,F6&lt;2.5,F6&gt;=1.5),4,IF(AND(B6&gt;=2.75,G6&lt;0.451,H6&lt;10.266,F6&lt;2.5,F6&gt;=1.5),4.433,IF(AND(G6&gt;=0.865,G6&gt;=0.451,H6&lt;10.266,F6&lt;2.5,F6&gt;=1.5),4.2,IF(AND(B6&lt;2.45,H6&lt;13.665,H6&gt;=10.266,F6&lt;2.5,F6&gt;=1.5),3.7,IF(AND(G6&lt;0.302,H6&gt;=13.665,H6&gt;=10.266,F6&lt;2.5,F6&gt;=1.5),5,IF(AND(B6&lt;2.9,A6&lt;6.1,A6&lt;6.6,F6&gt;=2.5,F6&gt;=1.5),5.06,IF(AND(B6&gt;=2.9,A6&lt;6.1,A6&lt;6.6,F6&gt;=2.5,F6&gt;=1.5),4.8,IF(AND(B6&lt;3.05,A6&gt;=6.1,A6&lt;6.6,F6&gt;=2.5,F6&gt;=1.5),5.6,IF(AND(B6&gt;=3.05,A6&gt;=6.1,A6&lt;6.6,F6&gt;=2.5,F6&gt;=1.5),5.267,IF(AND(H6&gt;=14.564,A6&lt;7.25,A6&gt;=6.6,F6&gt;=2.5,F6&gt;=1.5),5.6,IF(AND(H6&gt;=14.309,G6&gt;=0.11,G6&lt;0.227,G6&lt;0.347,B6&gt;=3.05,F6&lt;1.5),1.7,IF(AND(D6&lt;0.4,H6&gt;=9.441,H6&gt;=6.417,G6&gt;=0.347,B6&gt;=3.05,F6&lt;1.5),1.5,IF(AND(D6&gt;=0.4,H6&gt;=9.441,H6&gt;=6.417,G6&gt;=0.347,B6&gt;=3.05,F6&lt;1.5),1.633,IF(AND(A6&lt;5.35,G6&lt;0.865,G6&gt;=0.451,H6&lt;10.266,F6&lt;2.5,F6&gt;=1.5),3.15,IF(AND(D6&lt;1.45,G6&gt;=0.302,H6&gt;=13.665,H6&gt;=10.266,F6&lt;2.5,F6&gt;=1.5),4.74,IF(AND(D6&gt;=1.45,G6&gt;=0.302,H6&gt;=13.665,H6&gt;=10.266,F6&lt;2.5,F6&gt;=1.5),4.567,IF(AND(H6&lt;8.836,H6&lt;14.564,A6&lt;7.25,A6&gt;=6.6,F6&gt;=2.5,F6&gt;=1.5),5.7,IF(AND(H6&gt;=8.836,H6&lt;14.564,A6&lt;7.25,A6&gt;=6.6,F6&gt;=2.5,F6&gt;=1.5),5.9,IF(AND(H6&lt;11.53,H6&lt;14.309,G6&gt;=0.11,G6&lt;0.227,G6&lt;0.347,B6&gt;=3.05,F6&lt;1.5),1.5,IF(AND(H6&gt;=11.53,H6&lt;14.309,G6&gt;=0.11,G6&lt;0.227,G6&lt;0.347,B6&gt;=3.05,F6&lt;1.5),1.467,IF(AND(H6&lt;9.386,A6&gt;=5.35,G6&lt;0.865,G6&gt;=0.451,H6&lt;10.266,F6&lt;2.5,F6&gt;=1.5),3.56,IF(AND(H6&gt;=9.386,A6&gt;=5.35,G6&lt;0.865,G6&gt;=0.451,H6&lt;10.266,F6&lt;2.5,F6&gt;=1.5),4.2,IF(AND(H6&lt;11.036,D6&lt;1.45,B6&gt;=2.45,H6&lt;13.665,H6&gt;=10.266,F6&lt;2.5,F6&gt;=1.5),4.45,IF(AND(H6&gt;=11.036,D6&lt;1.45,B6&gt;=2.45,H6&lt;13.665,H6&gt;=10.266,F6&lt;2.5,F6&gt;=1.5),4.1,IF(AND(G6&gt;=0.585,D6&gt;=1.45,B6&gt;=2.45,H6&lt;13.665,H6&gt;=10.266,F6&lt;2.5,F6&gt;=1.5),4.9,IF(AND(H6&lt;11.743,G6&lt;0.585,D6&gt;=1.45,B6&gt;=2.45,H6&lt;13.665,H6&gt;=10.266,F6&lt;2.5,F6&gt;=1.5),4.7,IF(AND(H6&gt;=11.743,G6&lt;0.585,D6&gt;=1.45,B6&gt;=2.45,H6&lt;13.665,H6&gt;=10.266,F6&lt;2.5,F6&gt;=1.5),4.5,"shouldnthappen")))))))))))))))))))))))))))))))))))</f>
        <v>1.467</v>
      </c>
      <c r="AV6" s="1" t="n">
        <f aca="false">IF(AND(G6&gt;=0.356,F6&gt;=1.5,A6&lt;5.75),3.52,IF(AND(A6&lt;7.25,A6&gt;=7.1,A6&gt;=5.75),5.875,IF(AND(A6&gt;=7.25,A6&gt;=7.1,A6&gt;=5.75),6.5,IF(AND(D6&gt;=0.35,G6&gt;=0.586,F6&lt;1.5,A6&lt;5.75),1.8,IF(AND(D6&lt;1.4,G6&lt;0.356,F6&gt;=1.5,A6&lt;5.75),4.2,IF(AND(D6&gt;=1.4,G6&lt;0.356,F6&gt;=1.5,A6&lt;5.75),4.5,IF(AND(H6&gt;=11.218,A6&lt;5.05,G6&lt;0.586,F6&lt;1.5,A6&lt;5.75),1.225,IF(AND(G6&gt;=0.253,A6&gt;=5.05,G6&lt;0.586,F6&lt;1.5,A6&lt;5.75),1.3,IF(AND(B6&gt;=3.75,D6&lt;0.35,G6&gt;=0.586,F6&lt;1.5,A6&lt;5.75),1.567,IF(AND(B6&lt;2.85,D6&lt;1.35,D6&lt;1.65,A6&lt;7.1,A6&gt;=5.75),4.26,IF(AND(B6&gt;=2.85,D6&lt;1.35,D6&lt;1.65,A6&lt;7.1,A6&gt;=5.75),4.45,IF(AND(A6&lt;6.05,H6&lt;12.921,D6&gt;=1.65,A6&lt;7.1,A6&gt;=5.75),5.1,IF(AND(H6&gt;=15.338,H6&gt;=12.921,D6&gt;=1.65,A6&lt;7.1,A6&gt;=5.75),5.55,IF(AND(G6&lt;0.418,H6&lt;11.218,A6&lt;5.05,G6&lt;0.586,F6&lt;1.5,A6&lt;5.75),1.42,IF(AND(G6&gt;=0.418,H6&lt;11.218,A6&lt;5.05,G6&lt;0.586,F6&lt;1.5,A6&lt;5.75),1.3,IF(AND(H6&gt;=13.321,G6&lt;0.253,A6&gt;=5.05,G6&lt;0.586,F6&lt;1.5,A6&lt;5.75),1.7,IF(AND(H6&lt;6.089,B6&lt;3.75,D6&lt;0.35,G6&gt;=0.586,F6&lt;1.5,A6&lt;5.75),1.7,IF(AND(H6&gt;=6.089,B6&lt;3.75,D6&lt;0.35,G6&gt;=0.586,F6&lt;1.5,A6&lt;5.75),1.5,IF(AND(B6&lt;2.9,D6&lt;1.45,D6&gt;=1.35,D6&lt;1.65,A6&lt;7.1,A6&gt;=5.75),4.8,IF(AND(B6&gt;=2.9,D6&lt;1.45,D6&gt;=1.35,D6&lt;1.65,A6&lt;7.1,A6&gt;=5.75),4.475,IF(AND(B6&lt;2.5,D6&gt;=1.45,D6&gt;=1.35,D6&lt;1.65,A6&lt;7.1,A6&gt;=5.75),4.5,IF(AND(H6&lt;8.884,A6&gt;=6.05,H6&lt;12.921,D6&gt;=1.65,A6&lt;7.1,A6&gt;=5.75),5.4,IF(AND(A6&lt;6.3,H6&lt;15.338,H6&gt;=12.921,D6&gt;=1.65,A6&lt;7.1,A6&gt;=5.75),4.967,IF(AND(A6&gt;=6.3,H6&lt;15.338,H6&gt;=12.921,D6&gt;=1.65,A6&lt;7.1,A6&gt;=5.75),5.133,IF(AND(H6&lt;10.826,H6&lt;13.321,G6&lt;0.253,A6&gt;=5.05,G6&lt;0.586,F6&lt;1.5,A6&lt;5.75),1.5,IF(AND(H6&gt;=10.826,H6&lt;13.321,G6&lt;0.253,A6&gt;=5.05,G6&lt;0.586,F6&lt;1.5,A6&lt;5.75),1.4,IF(AND(H6&lt;7.47,B6&gt;=2.5,D6&gt;=1.45,D6&gt;=1.35,D6&lt;1.65,A6&lt;7.1,A6&gt;=5.75),5.1,IF(AND(H6&gt;=7.47,B6&gt;=2.5,D6&gt;=1.45,D6&gt;=1.35,D6&lt;1.65,A6&lt;7.1,A6&gt;=5.75),4.725,IF(AND(H6&lt;9.637,H6&gt;=8.884,A6&gt;=6.05,H6&lt;12.921,D6&gt;=1.65,A6&lt;7.1,A6&gt;=5.75),5.9,IF(AND(B6&lt;2.6,H6&gt;=9.637,H6&gt;=8.884,A6&gt;=6.05,H6&lt;12.921,D6&gt;=1.65,A6&lt;7.1,A6&gt;=5.75),5.8,IF(AND(B6&lt;2.75,B6&gt;=2.6,H6&gt;=9.637,H6&gt;=8.884,A6&gt;=6.05,H6&lt;12.921,D6&gt;=1.65,A6&lt;7.1,A6&gt;=5.75),5.3,IF(AND(D6&lt;2.25,B6&gt;=2.75,B6&gt;=2.6,H6&gt;=9.637,H6&gt;=8.884,A6&gt;=6.05,H6&lt;12.921,D6&gt;=1.65,A6&lt;7.1,A6&gt;=5.75),5.6,IF(AND(D6&gt;=2.25,B6&gt;=2.75,B6&gt;=2.6,H6&gt;=9.637,H6&gt;=8.884,A6&gt;=6.05,H6&lt;12.921,D6&gt;=1.65,A6&lt;7.1,A6&gt;=5.75),5.5,"shouldnthappen")))))))))))))))))))))))))))))))))</f>
        <v>1.225</v>
      </c>
      <c r="AW6" s="1" t="n">
        <f aca="false">IF(AND(G6&gt;=0.905,F6&lt;1.5),1.767,IF(AND(H6&gt;=16.674,F6&gt;=1.5),6.55,IF(AND(A6&lt;4.35,H6&lt;14.344,G6&lt;0.905,F6&lt;1.5),1.1,IF(AND(B6&lt;3.65,H6&gt;=14.344,G6&lt;0.905,F6&lt;1.5),1.5,IF(AND(B6&gt;=3.65,H6&gt;=14.344,G6&lt;0.905,F6&lt;1.5),1.65,IF(AND(B6&lt;2.6,F6&gt;=2.5,H6&lt;16.674,F6&gt;=1.5),4.5,IF(AND(D6&gt;=0.45,A6&gt;=4.35,H6&lt;14.344,G6&lt;0.905,F6&lt;1.5),1.65,IF(AND(D6&lt;1.15,A6&lt;5.9,F6&lt;2.5,H6&lt;16.674,F6&gt;=1.5),3.56,IF(AND(B6&lt;2.75,A6&gt;=5.9,F6&lt;2.5,H6&lt;16.674,F6&gt;=1.5),5,IF(AND(H6&lt;13.531,B6&gt;=2.75,A6&gt;=5.9,F6&lt;2.5,H6&lt;16.674,F6&gt;=1.5),4.333,IF(AND(B6&lt;3.2,G6&gt;=0.669,B6&gt;=2.6,F6&gt;=2.5,H6&lt;16.674,F6&gt;=1.5),5.08,IF(AND(B6&gt;=3.2,G6&gt;=0.669,B6&gt;=2.6,F6&gt;=2.5,H6&lt;16.674,F6&gt;=1.5),5.4,IF(AND(B6&lt;3.15,A6&lt;5.05,D6&lt;0.45,A6&gt;=4.35,H6&lt;14.344,G6&lt;0.905,F6&lt;1.5),1.45,IF(AND(A6&gt;=5.55,A6&gt;=5.05,D6&lt;0.45,A6&gt;=4.35,H6&lt;14.344,G6&lt;0.905,F6&lt;1.5),1.5,IF(AND(A6&lt;5.55,A6&lt;5.65,D6&gt;=1.15,A6&lt;5.9,F6&lt;2.5,H6&lt;16.674,F6&gt;=1.5),3.95,IF(AND(A6&gt;=5.55,A6&lt;5.65,D6&gt;=1.15,A6&lt;5.9,F6&lt;2.5,H6&lt;16.674,F6&gt;=1.5),3.82,IF(AND(G6&lt;0.39,A6&gt;=5.65,D6&gt;=1.15,A6&lt;5.9,F6&lt;2.5,H6&lt;16.674,F6&gt;=1.5),4.35,IF(AND(G6&gt;=0.39,A6&gt;=5.65,D6&gt;=1.15,A6&lt;5.9,F6&lt;2.5,H6&lt;16.674,F6&gt;=1.5),3.95,IF(AND(G6&lt;0.466,H6&gt;=13.531,B6&gt;=2.75,A6&gt;=5.9,F6&lt;2.5,H6&lt;16.674,F6&gt;=1.5),4.8,IF(AND(G6&gt;=0.466,H6&gt;=13.531,B6&gt;=2.75,A6&gt;=5.9,F6&lt;2.5,H6&lt;16.674,F6&gt;=1.5),4.7,IF(AND(H6&lt;10.144,D6&lt;2.05,G6&lt;0.669,B6&gt;=2.6,F6&gt;=2.5,H6&lt;16.674,F6&gt;=1.5),5.3,IF(AND(H6&gt;=10.144,D6&lt;2.05,G6&lt;0.669,B6&gt;=2.6,F6&gt;=2.5,H6&lt;16.674,F6&gt;=1.5),5.133,IF(AND(D6&gt;=2.45,D6&gt;=2.05,G6&lt;0.669,B6&gt;=2.6,F6&gt;=2.5,H6&lt;16.674,F6&gt;=1.5),5.9,IF(AND(B6&lt;3.25,B6&gt;=3.15,A6&lt;5.05,D6&lt;0.45,A6&gt;=4.35,H6&lt;14.344,G6&lt;0.905,F6&lt;1.5),1.2,IF(AND(B6&gt;=3.25,B6&gt;=3.15,A6&lt;5.05,D6&lt;0.45,A6&gt;=4.35,H6&lt;14.344,G6&lt;0.905,F6&lt;1.5),1.36,IF(AND(B6&gt;=3.8,A6&lt;5.55,A6&gt;=5.05,D6&lt;0.45,A6&gt;=4.35,H6&lt;14.344,G6&lt;0.905,F6&lt;1.5),1.3,IF(AND(G6&lt;0.05,B6&lt;3.8,A6&lt;5.55,A6&gt;=5.05,D6&lt;0.45,A6&gt;=4.35,H6&lt;14.344,G6&lt;0.905,F6&lt;1.5),1.4,IF(AND(G6&lt;0.107,G6&lt;0.395,D6&lt;2.45,D6&gt;=2.05,G6&lt;0.669,B6&gt;=2.6,F6&gt;=2.5,H6&lt;16.674,F6&gt;=1.5),5.667,IF(AND(G6&lt;0.537,G6&gt;=0.395,D6&lt;2.45,D6&gt;=2.05,G6&lt;0.669,B6&gt;=2.6,F6&gt;=2.5,H6&lt;16.674,F6&gt;=1.5),5.6,IF(AND(G6&gt;=0.537,G6&gt;=0.395,D6&lt;2.45,D6&gt;=2.05,G6&lt;0.669,B6&gt;=2.6,F6&gt;=2.5,H6&lt;16.674,F6&gt;=1.5),5.775,IF(AND(B6&lt;3.6,G6&gt;=0.05,B6&lt;3.8,A6&lt;5.55,A6&gt;=5.05,D6&lt;0.45,A6&gt;=4.35,H6&lt;14.344,G6&lt;0.905,F6&lt;1.5),1.475,IF(AND(B6&gt;=3.6,G6&gt;=0.05,B6&lt;3.8,A6&lt;5.55,A6&gt;=5.05,D6&lt;0.45,A6&gt;=4.35,H6&lt;14.344,G6&lt;0.905,F6&lt;1.5),1.5,IF(AND(G6&lt;0.312,G6&gt;=0.107,G6&lt;0.395,D6&lt;2.45,D6&gt;=2.05,G6&lt;0.669,B6&gt;=2.6,F6&gt;=2.5,H6&lt;16.674,F6&gt;=1.5),5.18,IF(AND(G6&gt;=0.312,G6&gt;=0.107,G6&lt;0.395,D6&lt;2.45,D6&gt;=2.05,G6&lt;0.669,B6&gt;=2.6,F6&gt;=2.5,H6&lt;16.674,F6&gt;=1.5),5.4,"shouldnthappen"))))))))))))))))))))))))))))))))))</f>
        <v>1.45</v>
      </c>
      <c r="AX6" s="1" t="n">
        <f aca="false">IF(AND(D6&gt;=1.3,B6&gt;=3.45),6.25,IF(AND(B6&lt;2.75,A6&lt;5.25,B6&lt;3.45),3.9,IF(AND(D6&lt;0.25,D6&lt;1.3,B6&gt;=3.45),1.16,IF(AND(A6&gt;=5.05,B6&gt;=2.75,A6&lt;5.25,B6&lt;3.45),1.7,IF(AND(D6&lt;0.7,F6&lt;2.5,A6&gt;=5.25,B6&lt;3.45),1.5,IF(AND(H6&gt;=16.284,F6&gt;=2.5,A6&gt;=5.25,B6&lt;3.45),6.6,IF(AND(G6&lt;0.123,D6&gt;=0.25,D6&lt;1.3,B6&gt;=3.45),1.3,IF(AND(A6&lt;4.5,A6&lt;5.05,B6&gt;=2.75,A6&lt;5.25,B6&lt;3.45),1.3,IF(AND(A6&lt;5.05,G6&gt;=0.123,D6&gt;=0.25,D6&lt;1.3,B6&gt;=3.45),1.6,IF(AND(B6&lt;3.15,A6&gt;=4.5,A6&lt;5.05,B6&gt;=2.75,A6&lt;5.25,B6&lt;3.45),1.54,IF(AND(B6&gt;=3.15,A6&gt;=4.5,A6&lt;5.05,B6&gt;=2.75,A6&lt;5.25,B6&lt;3.45),1.35,IF(AND(D6&gt;=1.4,A6&lt;5.9,D6&gt;=0.7,F6&lt;2.5,A6&gt;=5.25,B6&lt;3.45),4.5,IF(AND(D6&gt;=1.55,A6&gt;=5.9,D6&gt;=0.7,F6&lt;2.5,A6&gt;=5.25,B6&lt;3.45),4.95,IF(AND(G6&gt;=0.682,D6&gt;=2.05,H6&lt;16.284,F6&gt;=2.5,A6&gt;=5.25,B6&lt;3.45),5.26,IF(AND(A6&lt;5.4,A6&gt;=5.05,G6&gt;=0.123,D6&gt;=0.25,D6&lt;1.3,B6&gt;=3.45),1.64,IF(AND(A6&gt;=5.4,A6&gt;=5.05,G6&gt;=0.123,D6&gt;=0.25,D6&lt;1.3,B6&gt;=3.45),1.6,IF(AND(G6&lt;0.372,D6&lt;1.4,A6&lt;5.9,D6&gt;=0.7,F6&lt;2.5,A6&gt;=5.25,B6&lt;3.45),4.175,IF(AND(D6&lt;1.35,D6&lt;1.55,A6&gt;=5.9,D6&gt;=0.7,F6&lt;2.5,A6&gt;=5.25,B6&lt;3.45),4.2,IF(AND(B6&lt;2.35,G6&lt;0.596,D6&lt;2.05,H6&lt;16.284,F6&gt;=2.5,A6&gt;=5.25,B6&lt;3.45),5,IF(AND(G6&gt;=0.888,G6&gt;=0.596,D6&lt;2.05,H6&lt;16.284,F6&gt;=2.5,A6&gt;=5.25,B6&lt;3.45),4.8,IF(AND(A6&gt;=6.85,G6&lt;0.682,D6&gt;=2.05,H6&lt;16.284,F6&gt;=2.5,A6&gt;=5.25,B6&lt;3.45),5.4,IF(AND(A6&gt;=5.75,G6&gt;=0.372,D6&lt;1.4,A6&lt;5.9,D6&gt;=0.7,F6&lt;2.5,A6&gt;=5.25,B6&lt;3.45),3.933,IF(AND(A6&gt;=6.75,D6&gt;=1.35,D6&lt;1.55,A6&gt;=5.9,D6&gt;=0.7,F6&lt;2.5,A6&gt;=5.25,B6&lt;3.45),4.8,IF(AND(H6&lt;11.084,B6&gt;=2.35,G6&lt;0.596,D6&lt;2.05,H6&lt;16.284,F6&gt;=2.5,A6&gt;=5.25,B6&lt;3.45),5.3,IF(AND(H6&lt;8.435,G6&lt;0.888,G6&gt;=0.596,D6&lt;2.05,H6&lt;16.284,F6&gt;=2.5,A6&gt;=5.25,B6&lt;3.45),5.1,IF(AND(H6&gt;=8.435,G6&lt;0.888,G6&gt;=0.596,D6&lt;2.05,H6&lt;16.284,F6&gt;=2.5,A6&gt;=5.25,B6&lt;3.45),4.94,IF(AND(B6&lt;3.15,A6&lt;6.85,G6&lt;0.682,D6&gt;=2.05,H6&lt;16.284,F6&gt;=2.5,A6&gt;=5.25,B6&lt;3.45),5.6,IF(AND(B6&gt;=3.15,A6&lt;6.85,G6&lt;0.682,D6&gt;=2.05,H6&lt;16.284,F6&gt;=2.5,A6&gt;=5.25,B6&lt;3.45),5.74,IF(AND(G6&lt;0.572,A6&lt;5.75,G6&gt;=0.372,D6&lt;1.4,A6&lt;5.9,D6&gt;=0.7,F6&lt;2.5,A6&gt;=5.25,B6&lt;3.45),3.7,IF(AND(D6&lt;1.45,A6&lt;6.75,D6&gt;=1.35,D6&lt;1.55,A6&gt;=5.9,D6&gt;=0.7,F6&lt;2.5,A6&gt;=5.25,B6&lt;3.45),4.46,IF(AND(D6&gt;=1.45,A6&lt;6.75,D6&gt;=1.35,D6&lt;1.55,A6&gt;=5.9,D6&gt;=0.7,F6&lt;2.5,A6&gt;=5.25,B6&lt;3.45),4.567,IF(AND(H6&lt;12.532,H6&gt;=11.084,B6&gt;=2.35,G6&lt;0.596,D6&lt;2.05,H6&lt;16.284,F6&gt;=2.5,A6&gt;=5.25,B6&lt;3.45),5.8,IF(AND(H6&gt;=12.532,H6&gt;=11.084,B6&gt;=2.35,G6&lt;0.596,D6&lt;2.05,H6&lt;16.284,F6&gt;=2.5,A6&gt;=5.25,B6&lt;3.45),5.667,IF(AND(A6&gt;=5.65,G6&gt;=0.572,A6&lt;5.75,G6&gt;=0.372,D6&lt;1.4,A6&lt;5.9,D6&gt;=0.7,F6&lt;2.5,A6&gt;=5.25,B6&lt;3.45),4.2,IF(AND(G6&lt;0.862,A6&lt;5.65,G6&gt;=0.572,A6&lt;5.75,G6&gt;=0.372,D6&lt;1.4,A6&lt;5.9,D6&gt;=0.7,F6&lt;2.5,A6&gt;=5.25,B6&lt;3.45),3.9,IF(AND(G6&gt;=0.862,A6&lt;5.65,G6&gt;=0.572,A6&lt;5.75,G6&gt;=0.372,D6&lt;1.4,A6&lt;5.9,D6&gt;=0.7,F6&lt;2.5,A6&gt;=5.25,B6&lt;3.45),4,"shouldnthappen"))))))))))))))))))))))))))))))))))))</f>
        <v>1.54</v>
      </c>
      <c r="AY6" s="1" t="n">
        <f aca="false">IF(AND(H6&gt;=8.233,D6&gt;=0.8,A6&lt;5.55),3.525,IF(AND(B6&lt;2.9,H6&gt;=15.534,A6&gt;=5.55),4.8,IF(AND(H6&gt;=12.259,A6&lt;4.75,D6&lt;0.8,A6&lt;5.55),1.25,IF(AND(B6&gt;=3.85,A6&gt;=4.75,D6&lt;0.8,A6&lt;5.55),1.425,IF(AND(D6&lt;1.55,H6&lt;8.233,D6&gt;=0.8,A6&lt;5.55),3.975,IF(AND(D6&gt;=1.55,H6&lt;8.233,D6&gt;=0.8,A6&lt;5.55),4.5,IF(AND(D6&lt;0.65,D6&lt;1.7,H6&lt;15.534,A6&gt;=5.55),1.7,IF(AND(A6&gt;=7.05,D6&gt;=1.7,H6&lt;15.534,A6&gt;=5.55),6.3,IF(AND(B6&gt;=3.35,B6&gt;=2.9,H6&gt;=15.534,A6&gt;=5.55),5.4,IF(AND(B6&lt;3.1,H6&lt;12.259,A6&lt;4.75,D6&lt;0.8,A6&lt;5.55),1.367,IF(AND(B6&gt;=3.1,H6&lt;12.259,A6&lt;4.75,D6&lt;0.8,A6&lt;5.55),1.4,IF(AND(G6&gt;=0.905,B6&lt;3.85,A6&gt;=4.75,D6&lt;0.8,A6&lt;5.55),1.9,IF(AND(H6&lt;15.681,B6&lt;3.35,B6&gt;=2.9,H6&gt;=15.534,A6&gt;=5.55),5.8,IF(AND(H6&gt;=15.681,B6&lt;3.35,B6&gt;=2.9,H6&gt;=15.534,A6&gt;=5.55),5.7,IF(AND(H6&gt;=14.877,G6&lt;0.905,B6&lt;3.85,A6&gt;=4.75,D6&lt;0.8,A6&lt;5.55),1.3,IF(AND(D6&gt;=1.25,B6&lt;2.65,D6&gt;=0.65,D6&lt;1.7,H6&lt;15.534,A6&gt;=5.55),4.433,IF(AND(G6&gt;=0.622,B6&lt;3.15,A6&lt;7.05,D6&gt;=1.7,H6&lt;15.534,A6&gt;=5.55),5.08,IF(AND(H6&gt;=13.42,B6&gt;=3.15,A6&lt;7.05,D6&gt;=1.7,H6&lt;15.534,A6&gt;=5.55),5.1,IF(AND(G6&lt;0.265,H6&lt;14.877,G6&lt;0.905,B6&lt;3.85,A6&gt;=4.75,D6&lt;0.8,A6&lt;5.55),1.2,IF(AND(A6&lt;5.75,D6&lt;1.25,B6&lt;2.65,D6&gt;=0.65,D6&lt;1.7,H6&lt;15.534,A6&gt;=5.55),3.7,IF(AND(A6&gt;=5.75,D6&lt;1.25,B6&lt;2.65,D6&gt;=0.65,D6&lt;1.7,H6&lt;15.534,A6&gt;=5.55),4,IF(AND(G6&gt;=0.652,D6&lt;1.35,B6&gt;=2.65,D6&gt;=0.65,D6&lt;1.7,H6&lt;15.534,A6&gt;=5.55),3.6,IF(AND(H6&lt;7.47,D6&gt;=1.35,B6&gt;=2.65,D6&gt;=0.65,D6&lt;1.7,H6&lt;15.534,A6&gt;=5.55),5.1,IF(AND(H6&lt;10.914,G6&lt;0.622,B6&lt;3.15,A6&lt;7.05,D6&gt;=1.7,H6&lt;15.534,A6&gt;=5.55),5.36,IF(AND(H6&gt;=10.914,G6&lt;0.622,B6&lt;3.15,A6&lt;7.05,D6&gt;=1.7,H6&lt;15.534,A6&gt;=5.55),5.64,IF(AND(G6&gt;=0.657,H6&lt;13.42,B6&gt;=3.15,A6&lt;7.05,D6&gt;=1.7,H6&lt;15.534,A6&gt;=5.55),6,IF(AND(G6&gt;=0.782,G6&gt;=0.265,H6&lt;14.877,G6&lt;0.905,B6&lt;3.85,A6&gt;=4.75,D6&lt;0.8,A6&lt;5.55),1.48,IF(AND(H6&lt;11.286,G6&lt;0.652,D6&lt;1.35,B6&gt;=2.65,D6&gt;=0.65,D6&lt;1.7,H6&lt;15.534,A6&gt;=5.55),4.24,IF(AND(H6&gt;=11.286,G6&lt;0.652,D6&lt;1.35,B6&gt;=2.65,D6&gt;=0.65,D6&lt;1.7,H6&lt;15.534,A6&gt;=5.55),4.05,IF(AND(G6&lt;0.413,H6&gt;=7.47,D6&gt;=1.35,B6&gt;=2.65,D6&gt;=0.65,D6&lt;1.7,H6&lt;15.534,A6&gt;=5.55),5.1,IF(AND(H6&lt;11.325,G6&lt;0.657,H6&lt;13.42,B6&gt;=3.15,A6&lt;7.05,D6&gt;=1.7,H6&lt;15.534,A6&gt;=5.55),5.8,IF(AND(H6&gt;=11.325,G6&lt;0.657,H6&lt;13.42,B6&gt;=3.15,A6&lt;7.05,D6&gt;=1.7,H6&lt;15.534,A6&gt;=5.55),5.6,IF(AND(D6&gt;=0.35,G6&lt;0.782,G6&gt;=0.265,H6&lt;14.877,G6&lt;0.905,B6&lt;3.85,A6&gt;=4.75,D6&lt;0.8,A6&lt;5.55),1.633,IF(AND(B6&lt;2.85,G6&gt;=0.413,H6&gt;=7.47,D6&gt;=1.35,B6&gt;=2.65,D6&gt;=0.65,D6&lt;1.7,H6&lt;15.534,A6&gt;=5.55),4.6,IF(AND(D6&lt;0.15,D6&lt;0.35,G6&lt;0.782,G6&gt;=0.265,H6&lt;14.877,G6&lt;0.905,B6&lt;3.85,A6&gt;=4.75,D6&lt;0.8,A6&lt;5.55),1.5,IF(AND(D6&gt;=0.15,D6&lt;0.35,G6&lt;0.782,G6&gt;=0.265,H6&lt;14.877,G6&lt;0.905,B6&lt;3.85,A6&gt;=4.75,D6&lt;0.8,A6&lt;5.55),1.543,IF(AND(A6&gt;=6.8,B6&gt;=2.85,G6&gt;=0.413,H6&gt;=7.47,D6&gt;=1.35,B6&gt;=2.65,D6&gt;=0.65,D6&lt;1.7,H6&lt;15.534,A6&gt;=5.55),4.9,IF(AND(H6&lt;13.531,A6&lt;6.8,B6&gt;=2.85,G6&gt;=0.413,H6&gt;=7.47,D6&gt;=1.35,B6&gt;=2.65,D6&gt;=0.65,D6&lt;1.7,H6&lt;15.534,A6&gt;=5.55),4.5,IF(AND(H6&gt;=13.531,A6&lt;6.8,B6&gt;=2.85,G6&gt;=0.413,H6&gt;=7.47,D6&gt;=1.35,B6&gt;=2.65,D6&gt;=0.65,D6&lt;1.7,H6&lt;15.534,A6&gt;=5.55),4.7,"shouldnthappen")))))))))))))))))))))))))))))))))))))))</f>
        <v>1.25</v>
      </c>
      <c r="AZ6" s="1" t="n">
        <f aca="false">IF(AND(H6&gt;=15.371,B6&gt;=3.35),5.4,IF(AND(G6&gt;=0.851,H6&gt;=15.244,B6&lt;3.35),4.75,IF(AND(F6&gt;=2,H6&lt;15.371,B6&gt;=3.35),5.6,IF(AND(B6&lt;2.75,A6&lt;5.15,H6&lt;15.244,B6&lt;3.35),3.42,IF(AND(A6&gt;=7.25,G6&lt;0.851,H6&gt;=15.244,B6&lt;3.35),6.6,IF(AND(A6&lt;4.45,B6&gt;=2.75,A6&lt;5.15,H6&lt;15.244,B6&lt;3.35),1.1,IF(AND(G6&lt;0.527,A6&lt;7.25,G6&lt;0.851,H6&gt;=15.244,B6&lt;3.35),5.08,IF(AND(G6&gt;=0.527,A6&lt;7.25,G6&lt;0.851,H6&gt;=15.244,B6&lt;3.35),5.8,IF(AND(D6&gt;=0.35,B6&lt;3.7,F6&lt;2,H6&lt;15.371,B6&gt;=3.35),1.55,IF(AND(H6&lt;6.542,B6&gt;=3.7,F6&lt;2,H6&lt;15.371,B6&gt;=3.35),1.9,IF(AND(B6&lt;3.25,A6&gt;=4.45,B6&gt;=2.75,A6&lt;5.15,H6&lt;15.244,B6&lt;3.35),1.46,IF(AND(B6&gt;=3.25,A6&gt;=4.45,B6&gt;=2.75,A6&lt;5.15,H6&lt;15.244,B6&lt;3.35),1.7,IF(AND(H6&lt;13.654,B6&gt;=2.95,D6&lt;1.45,A6&gt;=5.15,H6&lt;15.244,B6&lt;3.35),4.3,IF(AND(H6&gt;=13.654,B6&gt;=2.95,D6&lt;1.45,A6&gt;=5.15,H6&lt;15.244,B6&lt;3.35),4.625,IF(AND(F6&gt;=2.5,D6&lt;1.75,D6&gt;=1.45,A6&gt;=5.15,H6&lt;15.244,B6&lt;3.35),5.3,IF(AND(G6&gt;=0.853,D6&gt;=1.75,D6&gt;=1.45,A6&gt;=5.15,H6&lt;15.244,B6&lt;3.35),5.15,IF(AND(D6&gt;=0.25,D6&lt;0.35,B6&lt;3.7,F6&lt;2,H6&lt;15.371,B6&gt;=3.35),1.3,IF(AND(B6&lt;3.85,H6&gt;=6.542,B6&gt;=3.7,F6&lt;2,H6&lt;15.371,B6&gt;=3.35),1.633,IF(AND(H6&lt;7.02,H6&lt;10.688,B6&lt;2.95,D6&lt;1.45,A6&gt;=5.15,H6&lt;15.244,B6&lt;3.35),3.98,IF(AND(G6&lt;0.338,H6&gt;=10.688,B6&lt;2.95,D6&lt;1.45,A6&gt;=5.15,H6&lt;15.244,B6&lt;3.35),4.22,IF(AND(G6&gt;=0.338,H6&gt;=10.688,B6&lt;2.95,D6&lt;1.45,A6&gt;=5.15,H6&lt;15.244,B6&lt;3.35),3.9,IF(AND(B6&lt;2.75,F6&lt;2.5,D6&lt;1.75,D6&gt;=1.45,A6&gt;=5.15,H6&lt;15.244,B6&lt;3.35),5.1,IF(AND(B6&gt;=2.75,F6&lt;2.5,D6&lt;1.75,D6&gt;=1.45,A6&gt;=5.15,H6&lt;15.244,B6&lt;3.35),4.74,IF(AND(A6&gt;=7,G6&lt;0.853,D6&gt;=1.75,D6&gt;=1.45,A6&gt;=5.15,H6&lt;15.244,B6&lt;3.35),6.5,IF(AND(G6&gt;=0.934,D6&lt;0.25,D6&lt;0.35,B6&lt;3.7,F6&lt;2,H6&lt;15.371,B6&gt;=3.35),1.7,IF(AND(D6&lt;0.25,B6&gt;=3.85,H6&gt;=6.542,B6&gt;=3.7,F6&lt;2,H6&lt;15.371,B6&gt;=3.35),1.5,IF(AND(D6&gt;=0.25,B6&gt;=3.85,H6&gt;=6.542,B6&gt;=3.7,F6&lt;2,H6&lt;15.371,B6&gt;=3.35),1.4,IF(AND(B6&lt;2.5,H6&gt;=7.02,H6&lt;10.688,B6&lt;2.95,D6&lt;1.45,A6&gt;=5.15,H6&lt;15.244,B6&lt;3.35),3.8,IF(AND(G6&gt;=0.74,A6&lt;7,G6&lt;0.853,D6&gt;=1.75,D6&gt;=1.45,A6&gt;=5.15,H6&lt;15.244,B6&lt;3.35),6,IF(AND(G6&gt;=0.61,G6&lt;0.934,D6&lt;0.25,D6&lt;0.35,B6&lt;3.7,F6&lt;2,H6&lt;15.371,B6&gt;=3.35),1.5,IF(AND(D6&lt;1.15,B6&gt;=2.5,H6&gt;=7.02,H6&lt;10.688,B6&lt;2.95,D6&lt;1.45,A6&gt;=5.15,H6&lt;15.244,B6&lt;3.35),3.5,IF(AND(D6&gt;=1.15,B6&gt;=2.5,H6&gt;=7.02,H6&lt;10.688,B6&lt;2.95,D6&lt;1.45,A6&gt;=5.15,H6&lt;15.244,B6&lt;3.35),3.6,IF(AND(G6&gt;=0.626,G6&lt;0.74,A6&lt;7,G6&lt;0.853,D6&gt;=1.75,D6&gt;=1.45,A6&gt;=5.15,H6&lt;15.244,B6&lt;3.35),4.9,IF(AND(H6&lt;13.641,G6&lt;0.61,G6&lt;0.934,D6&lt;0.25,D6&lt;0.35,B6&lt;3.7,F6&lt;2,H6&lt;15.371,B6&gt;=3.35),1.425,IF(AND(H6&gt;=13.641,G6&lt;0.61,G6&lt;0.934,D6&lt;0.25,D6&lt;0.35,B6&lt;3.7,F6&lt;2,H6&lt;15.371,B6&gt;=3.35),1.3,IF(AND(B6&lt;3.05,G6&lt;0.626,G6&lt;0.74,A6&lt;7,G6&lt;0.853,D6&gt;=1.75,D6&gt;=1.45,A6&gt;=5.15,H6&lt;15.244,B6&lt;3.35),5.475,IF(AND(B6&gt;=3.05,G6&lt;0.626,G6&lt;0.74,A6&lt;7,G6&lt;0.853,D6&gt;=1.75,D6&gt;=1.45,A6&gt;=5.15,H6&lt;15.244,B6&lt;3.35),5.633,"shouldnthappen")))))))))))))))))))))))))))))))))))))</f>
        <v>1.46</v>
      </c>
      <c r="BA6" s="1" t="n">
        <f aca="false">IF(AND(F6&gt;=2,B6&gt;=3.4),6.1,IF(AND(B6&lt;2.75,A6&lt;5.15,B6&lt;3.4),3.225,IF(AND(G6&gt;=0.821,F6&lt;2,B6&gt;=3.4),1.9,IF(AND(B6&gt;=3.2,B6&gt;=2.75,A6&lt;5.15,B6&lt;3.4),1.7,IF(AND(A6&lt;4.8,G6&lt;0.821,F6&lt;2,B6&gt;=3.4),1,IF(AND(G6&gt;=0.446,B6&lt;3.2,B6&gt;=2.75,A6&lt;5.15,B6&lt;3.4),1.1,IF(AND(G6&lt;0.356,D6&lt;1.45,A6&lt;6.25,A6&gt;=5.15,B6&lt;3.4),4.32,IF(AND(G6&lt;0.591,D6&gt;=1.45,A6&lt;6.25,A6&gt;=5.15,B6&lt;3.4),4.6,IF(AND(D6&lt;1.75,G6&lt;0.597,A6&gt;=6.25,A6&gt;=5.15,B6&lt;3.4),4.86,IF(AND(H6&gt;=16.472,G6&gt;=0.597,A6&gt;=6.25,A6&gt;=5.15,B6&lt;3.4),6.6,IF(AND(G6&lt;0.063,G6&lt;0.446,B6&lt;3.2,B6&gt;=2.75,A6&lt;5.15,B6&lt;3.4),1.4,IF(AND(A6&gt;=5.95,G6&gt;=0.356,D6&lt;1.45,A6&lt;6.25,A6&gt;=5.15,B6&lt;3.4),4.6,IF(AND(B6&gt;=2.9,G6&gt;=0.591,D6&gt;=1.45,A6&lt;6.25,A6&gt;=5.15,B6&lt;3.4),4.867,IF(AND(D6&gt;=2.4,H6&lt;16.472,G6&gt;=0.597,A6&gt;=6.25,A6&gt;=5.15,B6&lt;3.4),6,IF(AND(A6&lt;5.45,B6&gt;=3.85,A6&gt;=4.8,G6&lt;0.821,F6&lt;2,B6&gt;=3.4),1.3,IF(AND(A6&gt;=5.45,B6&gt;=3.85,A6&gt;=4.8,G6&lt;0.821,F6&lt;2,B6&gt;=3.4),1.45,IF(AND(H6&lt;14.273,G6&gt;=0.063,G6&lt;0.446,B6&lt;3.2,B6&gt;=2.75,A6&lt;5.15,B6&lt;3.4),1.5,IF(AND(H6&gt;=14.273,G6&gt;=0.063,G6&lt;0.446,B6&lt;3.2,B6&gt;=2.75,A6&lt;5.15,B6&lt;3.4),1.6,IF(AND(G6&gt;=0.572,A6&lt;5.95,G6&gt;=0.356,D6&lt;1.45,A6&lt;6.25,A6&gt;=5.15,B6&lt;3.4),3.9,IF(AND(G6&lt;0.827,B6&lt;2.9,G6&gt;=0.591,D6&gt;=1.45,A6&lt;6.25,A6&gt;=5.15,B6&lt;3.4),4.9,IF(AND(G6&gt;=0.827,B6&lt;2.9,G6&gt;=0.591,D6&gt;=1.45,A6&lt;6.25,A6&gt;=5.15,B6&lt;3.4),5.1,IF(AND(A6&gt;=7.2,B6&lt;3.05,D6&gt;=1.75,G6&lt;0.597,A6&gt;=6.25,A6&gt;=5.15,B6&lt;3.4),6.7,IF(AND(G6&lt;0.353,B6&gt;=3.05,D6&gt;=1.75,G6&lt;0.597,A6&gt;=6.25,A6&gt;=5.15,B6&lt;3.4),5.22,IF(AND(G6&gt;=0.353,B6&gt;=3.05,D6&gt;=1.75,G6&lt;0.597,A6&gt;=6.25,A6&gt;=5.15,B6&lt;3.4),5.65,IF(AND(A6&lt;6.55,D6&lt;2.4,H6&lt;16.472,G6&gt;=0.597,A6&gt;=6.25,A6&gt;=5.15,B6&lt;3.4),5.033,IF(AND(H6&lt;12.719,G6&lt;0.385,B6&lt;3.85,A6&gt;=4.8,G6&lt;0.821,F6&lt;2,B6&gt;=3.4),1.54,IF(AND(H6&gt;=12.719,G6&lt;0.385,B6&lt;3.85,A6&gt;=4.8,G6&lt;0.821,F6&lt;2,B6&gt;=3.4),1.3,IF(AND(B6&lt;3.6,G6&gt;=0.385,B6&lt;3.85,A6&gt;=4.8,G6&lt;0.821,F6&lt;2,B6&gt;=3.4),1.325,IF(AND(B6&gt;=3.6,G6&gt;=0.385,B6&lt;3.85,A6&gt;=4.8,G6&lt;0.821,F6&lt;2,B6&gt;=3.4),1.55,IF(AND(D6&lt;1.05,G6&lt;0.572,A6&lt;5.95,G6&gt;=0.356,D6&lt;1.45,A6&lt;6.25,A6&gt;=5.15,B6&lt;3.4),3.633,IF(AND(D6&gt;=2.15,A6&lt;7.2,B6&lt;3.05,D6&gt;=1.75,G6&lt;0.597,A6&gt;=6.25,A6&gt;=5.15,B6&lt;3.4),5.667,IF(AND(H6&lt;13.094,A6&gt;=6.55,D6&lt;2.4,H6&lt;16.472,G6&gt;=0.597,A6&gt;=6.25,A6&gt;=5.15,B6&lt;3.4),5.2,IF(AND(D6&lt;1.15,D6&gt;=1.05,G6&lt;0.572,A6&lt;5.95,G6&gt;=0.356,D6&lt;1.45,A6&lt;6.25,A6&gt;=5.15,B6&lt;3.4),3.8,IF(AND(D6&gt;=1.15,D6&gt;=1.05,G6&lt;0.572,A6&lt;5.95,G6&gt;=0.356,D6&lt;1.45,A6&lt;6.25,A6&gt;=5.15,B6&lt;3.4),3.9,IF(AND(G6&gt;=0.487,D6&lt;2.15,A6&lt;7.2,B6&lt;3.05,D6&gt;=1.75,G6&lt;0.597,A6&gt;=6.25,A6&gt;=5.15,B6&lt;3.4),5.8,IF(AND(A6&lt;6.8,H6&gt;=13.094,A6&gt;=6.55,D6&lt;2.4,H6&lt;16.472,G6&gt;=0.597,A6&gt;=6.25,A6&gt;=5.15,B6&lt;3.4),4.52,IF(AND(A6&gt;=6.8,H6&gt;=13.094,A6&gt;=6.55,D6&lt;2.4,H6&lt;16.472,G6&gt;=0.597,A6&gt;=6.25,A6&gt;=5.15,B6&lt;3.4),4.75,IF(AND(B6&lt;2.95,G6&lt;0.487,D6&lt;2.15,A6&lt;7.2,B6&lt;3.05,D6&gt;=1.75,G6&lt;0.597,A6&gt;=6.25,A6&gt;=5.15,B6&lt;3.4),5.6,IF(AND(B6&gt;=2.95,G6&lt;0.487,D6&lt;2.15,A6&lt;7.2,B6&lt;3.05,D6&gt;=1.75,G6&lt;0.597,A6&gt;=6.25,A6&gt;=5.15,B6&lt;3.4),5.5,"shouldnthappen")))))))))))))))))))))))))))))))))))))))</f>
        <v>1.5</v>
      </c>
      <c r="BB6" s="1" t="n">
        <f aca="false">IF(AND(A6&lt;4.35,B6&lt;3.25,F6&lt;1.5),1.1,IF(AND(H6&lt;14.005,A6&gt;=4.35,B6&lt;3.25,F6&lt;1.5),1.3,IF(AND(H6&gt;=14.005,A6&gt;=4.35,B6&lt;3.25,F6&lt;1.5),1.6,IF(AND(G6&gt;=0.905,A6&lt;5.15,B6&gt;=3.25,F6&lt;1.5),1.9,IF(AND(B6&lt;3.45,A6&gt;=5.15,B6&gt;=3.25,F6&lt;1.5),1.6,IF(AND(F6&gt;=2.5,D6&gt;=1.35,D6&lt;1.75,F6&gt;=1.5),4.867,IF(AND(A6&gt;=7.05,D6&gt;=2.05,D6&gt;=1.75,F6&gt;=1.5),6.35,IF(AND(D6&gt;=0.4,G6&lt;0.905,A6&lt;5.15,B6&gt;=3.25,F6&lt;1.5),1.65,IF(AND(B6&lt;3.6,B6&gt;=3.45,A6&gt;=5.15,B6&gt;=3.25,F6&lt;1.5),1.35,IF(AND(H6&lt;6.808,H6&lt;9.386,D6&lt;1.35,D6&lt;1.75,F6&gt;=1.5),4.05,IF(AND(H6&gt;=6.808,H6&lt;9.386,D6&lt;1.35,D6&lt;1.75,F6&gt;=1.5),3.46,IF(AND(B6&lt;2.45,F6&lt;2.5,D6&gt;=1.35,D6&lt;1.75,F6&gt;=1.5),4.5,IF(AND(H6&gt;=13.115,D6&lt;1.95,D6&lt;2.05,D6&gt;=1.75,F6&gt;=1.5),4.85,IF(AND(G6&lt;0.196,D6&gt;=1.95,D6&lt;2.05,D6&gt;=1.75,F6&gt;=1.5),6.7,IF(AND(G6&gt;=0.196,D6&gt;=1.95,D6&lt;2.05,D6&gt;=1.75,F6&gt;=1.5),5.12,IF(AND(H6&lt;10.925,D6&lt;0.4,G6&lt;0.905,A6&lt;5.15,B6&gt;=3.25,F6&lt;1.5),1.4,IF(AND(H6&gt;=10.925,D6&lt;0.4,G6&lt;0.905,A6&lt;5.15,B6&gt;=3.25,F6&lt;1.5),1.45,IF(AND(H6&lt;14.096,B6&gt;=3.6,B6&gt;=3.45,A6&gt;=5.15,B6&gt;=3.25,F6&lt;1.5),1.42,IF(AND(H6&gt;=14.096,B6&gt;=3.6,B6&gt;=3.45,A6&gt;=5.15,B6&gt;=3.25,F6&lt;1.5),1.7,IF(AND(B6&lt;2.45,D6&lt;1.15,H6&gt;=9.386,D6&lt;1.35,D6&lt;1.75,F6&gt;=1.5),3.6,IF(AND(B6&gt;=2.45,D6&lt;1.15,H6&gt;=9.386,D6&lt;1.35,D6&lt;1.75,F6&gt;=1.5),3.9,IF(AND(G6&lt;0.246,D6&gt;=1.15,H6&gt;=9.386,D6&lt;1.35,D6&lt;1.75,F6&gt;=1.5),4.4,IF(AND(B6&lt;2.75,B6&gt;=2.45,F6&lt;2.5,D6&gt;=1.35,D6&lt;1.75,F6&gt;=1.5),5.1,IF(AND(H6&lt;11.084,H6&lt;13.115,D6&lt;1.95,D6&lt;2.05,D6&gt;=1.75,F6&gt;=1.5),5.35,IF(AND(H6&gt;=11.084,H6&lt;13.115,D6&lt;1.95,D6&lt;2.05,D6&gt;=1.75,F6&gt;=1.5),5.7,IF(AND(H6&lt;15.52,D6&lt;2.25,A6&lt;7.05,D6&gt;=2.05,D6&gt;=1.75,F6&gt;=1.5),5.45,IF(AND(H6&gt;=15.52,D6&lt;2.25,A6&lt;7.05,D6&gt;=2.05,D6&gt;=1.75,F6&gt;=1.5),5.725,IF(AND(G6&gt;=0.775,D6&gt;=2.25,A6&lt;7.05,D6&gt;=2.05,D6&gt;=1.75,F6&gt;=1.5),5.2,IF(AND(D6&lt;1.25,G6&gt;=0.246,D6&gt;=1.15,H6&gt;=9.386,D6&lt;1.35,D6&lt;1.75,F6&gt;=1.5),4.05,IF(AND(A6&lt;5.85,B6&gt;=2.75,B6&gt;=2.45,F6&lt;2.5,D6&gt;=1.35,D6&lt;1.75,F6&gt;=1.5),4.5,IF(AND(B6&lt;3.3,G6&lt;0.775,D6&gt;=2.25,A6&lt;7.05,D6&gt;=2.05,D6&gt;=1.75,F6&gt;=1.5),5.64,IF(AND(B6&gt;=3.3,G6&lt;0.775,D6&gt;=2.25,A6&lt;7.05,D6&gt;=2.05,D6&gt;=1.75,F6&gt;=1.5),5.6,IF(AND(A6&lt;5.9,D6&gt;=1.25,G6&gt;=0.246,D6&gt;=1.15,H6&gt;=9.386,D6&lt;1.35,D6&lt;1.75,F6&gt;=1.5),4.2,IF(AND(A6&gt;=5.9,D6&gt;=1.25,G6&gt;=0.246,D6&gt;=1.15,H6&gt;=9.386,D6&lt;1.35,D6&lt;1.75,F6&gt;=1.5),4,IF(AND(G6&gt;=0.437,A6&gt;=5.85,B6&gt;=2.75,B6&gt;=2.45,F6&lt;2.5,D6&gt;=1.35,D6&lt;1.75,F6&gt;=1.5),4.75,IF(AND(H6&lt;9.446,G6&lt;0.437,A6&gt;=5.85,B6&gt;=2.75,B6&gt;=2.45,F6&lt;2.5,D6&gt;=1.35,D6&lt;1.75,F6&gt;=1.5),4.6,IF(AND(H6&gt;=9.446,G6&lt;0.437,A6&gt;=5.85,B6&gt;=2.75,B6&gt;=2.45,F6&lt;2.5,D6&gt;=1.35,D6&lt;1.75,F6&gt;=1.5),4.7,"shouldnthappen")))))))))))))))))))))))))))))))))))))</f>
        <v>1.6</v>
      </c>
      <c r="BC6" s="1" t="n">
        <f aca="false">IF(AND(G6&gt;=0.905,F6&lt;1.5),1.65,IF(AND(D6&gt;=0.45,G6&lt;0.905,F6&lt;1.5),1.65,IF(AND(A6&lt;5.15,D6&lt;1.55,F6&gt;=1.5),3.225,IF(AND(F6&gt;=2.5,A6&gt;=5.15,D6&lt;1.55,F6&gt;=1.5),5.05,IF(AND(H6&lt;5.767,A6&lt;7.05,D6&gt;=1.55,F6&gt;=1.5),4.5,IF(AND(D6&lt;1.7,A6&gt;=7.05,D6&gt;=1.55,F6&gt;=1.5),5.8,IF(AND(A6&gt;=5.3,G6&lt;0.207,D6&lt;0.45,G6&lt;0.905,F6&lt;1.5),1.3,IF(AND(D6&gt;=0.35,G6&gt;=0.207,D6&lt;0.45,G6&lt;0.905,F6&lt;1.5),1.5,IF(AND(G6&lt;0.155,D6&gt;=1.7,A6&gt;=7.05,D6&gt;=1.55,F6&gt;=1.5),6.7,IF(AND(G6&gt;=0.155,D6&gt;=1.7,A6&gt;=7.05,D6&gt;=1.55,F6&gt;=1.5),6.34,IF(AND(G6&lt;0.05,A6&lt;5.3,G6&lt;0.207,D6&lt;0.45,G6&lt;0.905,F6&lt;1.5),1.4,IF(AND(G6&gt;=0.05,A6&lt;5.3,G6&lt;0.207,D6&lt;0.45,G6&lt;0.905,F6&lt;1.5),1.5,IF(AND(A6&lt;4.5,D6&lt;0.35,G6&gt;=0.207,D6&lt;0.45,G6&lt;0.905,F6&lt;1.5),1.3,IF(AND(G6&lt;0.308,A6&lt;6.2,F6&lt;2.5,A6&gt;=5.15,D6&lt;1.55,F6&gt;=1.5),4.5,IF(AND(D6&lt;1.35,A6&gt;=6.2,F6&lt;2.5,A6&gt;=5.15,D6&lt;1.55,F6&gt;=1.5),4.367,IF(AND(D6&lt;1.85,A6&lt;6.15,H6&gt;=5.767,A6&lt;7.05,D6&gt;=1.55,F6&gt;=1.5),4.933,IF(AND(G6&gt;=0.558,A6&gt;=4.5,D6&lt;0.35,G6&gt;=0.207,D6&lt;0.45,G6&lt;0.905,F6&lt;1.5),1.5,IF(AND(H6&gt;=13.383,G6&gt;=0.308,A6&lt;6.2,F6&lt;2.5,A6&gt;=5.15,D6&lt;1.55,F6&gt;=1.5),4.7,IF(AND(H6&gt;=12.206,D6&gt;=1.35,A6&gt;=6.2,F6&lt;2.5,A6&gt;=5.15,D6&lt;1.55,F6&gt;=1.5),4.575,IF(AND(A6&lt;5.7,D6&gt;=1.85,A6&lt;6.15,H6&gt;=5.767,A6&lt;7.05,D6&gt;=1.55,F6&gt;=1.5),4.9,IF(AND(A6&gt;=5.7,D6&gt;=1.85,A6&lt;6.15,H6&gt;=5.767,A6&lt;7.05,D6&gt;=1.55,F6&gt;=1.5),5.1,IF(AND(G6&lt;0.079,G6&lt;0.364,A6&gt;=6.15,H6&gt;=5.767,A6&lt;7.05,D6&gt;=1.55,F6&gt;=1.5),5.6,IF(AND(G6&gt;=0.079,G6&lt;0.364,A6&gt;=6.15,H6&gt;=5.767,A6&lt;7.05,D6&gt;=1.55,F6&gt;=1.5),5.25,IF(AND(G6&gt;=0.447,G6&lt;0.558,A6&gt;=4.5,D6&lt;0.35,G6&gt;=0.207,D6&lt;0.45,G6&lt;0.905,F6&lt;1.5),1.3,IF(AND(B6&gt;=2.95,H6&lt;13.383,G6&gt;=0.308,A6&lt;6.2,F6&lt;2.5,A6&gt;=5.15,D6&lt;1.55,F6&gt;=1.5),4.6,IF(AND(B6&lt;2.65,H6&lt;12.206,D6&gt;=1.35,A6&gt;=6.2,F6&lt;2.5,A6&gt;=5.15,D6&lt;1.55,F6&gt;=1.5),4.9,IF(AND(D6&lt;2.45,A6&lt;6.6,G6&gt;=0.364,A6&gt;=6.15,H6&gt;=5.767,A6&lt;7.05,D6&gt;=1.55,F6&gt;=1.5),5.6,IF(AND(D6&gt;=2.45,A6&lt;6.6,G6&gt;=0.364,A6&gt;=6.15,H6&gt;=5.767,A6&lt;7.05,D6&gt;=1.55,F6&gt;=1.5),6,IF(AND(H6&lt;12.921,A6&gt;=6.6,G6&gt;=0.364,A6&gt;=6.15,H6&gt;=5.767,A6&lt;7.05,D6&gt;=1.55,F6&gt;=1.5),5.725,IF(AND(H6&gt;=12.921,A6&gt;=6.6,G6&gt;=0.364,A6&gt;=6.15,H6&gt;=5.767,A6&lt;7.05,D6&gt;=1.55,F6&gt;=1.5),5.367,IF(AND(B6&lt;3.15,G6&lt;0.447,G6&lt;0.558,A6&gt;=4.5,D6&lt;0.35,G6&gt;=0.207,D6&lt;0.45,G6&lt;0.905,F6&lt;1.5),1.5,IF(AND(B6&gt;=3.15,G6&lt;0.447,G6&lt;0.558,A6&gt;=4.5,D6&lt;0.35,G6&gt;=0.207,D6&lt;0.45,G6&lt;0.905,F6&lt;1.5),1.36,IF(AND(B6&gt;=2.85,B6&lt;2.95,H6&lt;13.383,G6&gt;=0.308,A6&lt;6.2,F6&lt;2.5,A6&gt;=5.15,D6&lt;1.55,F6&gt;=1.5),3.6,IF(AND(H6&lt;9.446,B6&gt;=2.65,H6&lt;12.206,D6&gt;=1.35,A6&gt;=6.2,F6&lt;2.5,A6&gt;=5.15,D6&lt;1.55,F6&gt;=1.5),4.6,IF(AND(H6&gt;=9.446,B6&gt;=2.65,H6&lt;12.206,D6&gt;=1.35,A6&gt;=6.2,F6&lt;2.5,A6&gt;=5.15,D6&lt;1.55,F6&gt;=1.5),4.7,IF(AND(D6&lt;1.2,B6&lt;2.85,B6&lt;2.95,H6&lt;13.383,G6&gt;=0.308,A6&lt;6.2,F6&lt;2.5,A6&gt;=5.15,D6&lt;1.55,F6&gt;=1.5),3.75,IF(AND(G6&lt;0.356,D6&gt;=1.2,B6&lt;2.85,B6&lt;2.95,H6&lt;13.383,G6&gt;=0.308,A6&lt;6.2,F6&lt;2.5,A6&gt;=5.15,D6&lt;1.55,F6&gt;=1.5),4.2,IF(AND(G6&gt;=0.356,D6&gt;=1.2,B6&lt;2.85,B6&lt;2.95,H6&lt;13.383,G6&gt;=0.308,A6&lt;6.2,F6&lt;2.5,A6&gt;=5.15,D6&lt;1.55,F6&gt;=1.5),3.96,"shouldnthappen"))))))))))))))))))))))))))))))))))))))</f>
        <v>1.5</v>
      </c>
      <c r="BD6" s="1" t="n">
        <f aca="false">IF(AND(B6&lt;2.7,A6&lt;5.3,B6&lt;3.15),3.42,IF(AND(F6&lt;2.5,A6&gt;=5.85,B6&gt;=3.15),4.7,IF(AND(A6&lt;4.35,B6&gt;=2.7,A6&lt;5.3,B6&lt;3.15),1.1,IF(AND(A6&gt;=4.35,B6&gt;=2.7,A6&lt;5.3,B6&lt;3.15),1.42,IF(AND(A6&gt;=7.05,F6&gt;=2.5,A6&gt;=5.3,B6&lt;3.15),6.067,IF(AND(D6&gt;=0.45,A6&lt;5.05,A6&lt;5.85,B6&gt;=3.15),1.6,IF(AND(B6&lt;3.35,A6&gt;=5.05,A6&lt;5.85,B6&gt;=3.15),1.7,IF(AND(A6&gt;=6.85,F6&gt;=2.5,A6&gt;=5.85,B6&gt;=3.15),6.22,IF(AND(D6&lt;1.25,D6&lt;1.35,F6&lt;2.5,A6&gt;=5.3,B6&lt;3.15),4.033,IF(AND(D6&gt;=1.25,D6&lt;1.35,F6&lt;2.5,A6&gt;=5.3,B6&lt;3.15),4.233,IF(AND(A6&lt;6.05,D6&gt;=1.35,F6&lt;2.5,A6&gt;=5.3,B6&lt;3.15),5.1,IF(AND(H6&gt;=13.29,A6&lt;7.05,F6&gt;=2.5,A6&gt;=5.3,B6&lt;3.15),4.96,IF(AND(G6&gt;=0.858,D6&lt;0.45,A6&lt;5.05,A6&lt;5.85,B6&gt;=3.15),1.3,IF(AND(D6&gt;=0.35,B6&gt;=3.35,A6&gt;=5.05,A6&lt;5.85,B6&gt;=3.15),1.4,IF(AND(B6&lt;3.25,A6&lt;6.85,F6&gt;=2.5,A6&gt;=5.85,B6&gt;=3.15),5.233,IF(AND(A6&gt;=6.8,A6&gt;=6.05,D6&gt;=1.35,F6&lt;2.5,A6&gt;=5.3,B6&lt;3.15),4.9,IF(AND(G6&gt;=0.622,H6&lt;13.29,A6&lt;7.05,F6&gt;=2.5,A6&gt;=5.3,B6&lt;3.15),5.067,IF(AND(H6&lt;8.834,G6&lt;0.858,D6&lt;0.45,A6&lt;5.05,A6&lt;5.85,B6&gt;=3.15),1.4,IF(AND(G6&lt;0.774,B6&gt;=3.25,A6&lt;6.85,F6&gt;=2.5,A6&gt;=5.85,B6&gt;=3.15),5.8,IF(AND(G6&gt;=0.774,B6&gt;=3.25,A6&lt;6.85,F6&gt;=2.5,A6&gt;=5.85,B6&gt;=3.15),5.4,IF(AND(H6&gt;=12.206,A6&lt;6.8,A6&gt;=6.05,D6&gt;=1.35,F6&lt;2.5,A6&gt;=5.3,B6&lt;3.15),4.5,IF(AND(G6&gt;=0.439,G6&lt;0.622,H6&lt;13.29,A6&lt;7.05,F6&gt;=2.5,A6&gt;=5.3,B6&lt;3.15),5.667,IF(AND(G6&lt;0.227,H6&gt;=8.834,G6&lt;0.858,D6&lt;0.45,A6&lt;5.05,A6&lt;5.85,B6&gt;=3.15),1.4,IF(AND(G6&gt;=0.227,H6&gt;=8.834,G6&lt;0.858,D6&lt;0.45,A6&lt;5.05,A6&lt;5.85,B6&gt;=3.15),1.3,IF(AND(G6&gt;=0.934,B6&lt;3.75,D6&lt;0.35,B6&gt;=3.35,A6&gt;=5.05,A6&lt;5.85,B6&gt;=3.15),1.7,IF(AND(G6&lt;0.823,B6&gt;=3.75,D6&lt;0.35,B6&gt;=3.35,A6&gt;=5.05,A6&lt;5.85,B6&gt;=3.15),1.55,IF(AND(G6&gt;=0.823,B6&gt;=3.75,D6&lt;0.35,B6&gt;=3.35,A6&gt;=5.05,A6&lt;5.85,B6&gt;=3.15),1.5,IF(AND(A6&lt;6.2,H6&lt;12.206,A6&lt;6.8,A6&gt;=6.05,D6&gt;=1.35,F6&lt;2.5,A6&gt;=5.3,B6&lt;3.15),4.6,IF(AND(A6&gt;=6.2,H6&lt;12.206,A6&lt;6.8,A6&gt;=6.05,D6&gt;=1.35,F6&lt;2.5,A6&gt;=5.3,B6&lt;3.15),4.74,IF(AND(H6&gt;=10.667,G6&lt;0.439,G6&lt;0.622,H6&lt;13.29,A6&lt;7.05,F6&gt;=2.5,A6&gt;=5.3,B6&lt;3.15),5.6,IF(AND(H6&lt;13.67,G6&lt;0.934,B6&lt;3.75,D6&lt;0.35,B6&gt;=3.35,A6&gt;=5.05,A6&lt;5.85,B6&gt;=3.15),1.48,IF(AND(H6&gt;=13.67,G6&lt;0.934,B6&lt;3.75,D6&lt;0.35,B6&gt;=3.35,A6&gt;=5.05,A6&lt;5.85,B6&gt;=3.15),1.3,IF(AND(G6&lt;0.301,H6&lt;10.667,G6&lt;0.439,G6&lt;0.622,H6&lt;13.29,A6&lt;7.05,F6&gt;=2.5,A6&gt;=5.3,B6&lt;3.15),5.2,IF(AND(G6&gt;=0.301,H6&lt;10.667,G6&lt;0.439,G6&lt;0.622,H6&lt;13.29,A6&lt;7.05,F6&gt;=2.5,A6&gt;=5.3,B6&lt;3.15),5.067,"shouldnthappen"))))))))))))))))))))))))))))))))))</f>
        <v>1.42</v>
      </c>
      <c r="BE6" s="1" t="n">
        <f aca="false">IF(AND(B6&gt;=3.85,A6&gt;=5.05,F6&lt;1.5),1.4,IF(AND(A6&lt;5.25,A6&lt;5.75,F6&gt;=1.5),3.15,IF(AND(A6&lt;4.95,B6&lt;3.15,A6&lt;5.05,F6&lt;1.5),1.46,IF(AND(A6&gt;=4.95,B6&lt;3.15,A6&lt;5.05,F6&lt;1.5),1.6,IF(AND(H6&lt;8.834,B6&gt;=3.15,A6&lt;5.05,F6&lt;1.5),1.4,IF(AND(D6&lt;0.25,B6&lt;3.85,A6&gt;=5.05,F6&lt;1.5),1.48,IF(AND(D6&gt;=0.25,B6&lt;3.85,A6&gt;=5.05,F6&lt;1.5),1.7,IF(AND(F6&gt;=2.5,A6&gt;=5.25,A6&lt;5.75,F6&gt;=1.5),4.9,IF(AND(H6&lt;12.45,H6&gt;=8.834,B6&gt;=3.15,A6&lt;5.05,F6&lt;1.5),1.25,IF(AND(H6&gt;=12.45,H6&gt;=8.834,B6&gt;=3.15,A6&lt;5.05,F6&lt;1.5),1.32,IF(AND(G6&lt;0.283,F6&lt;2.5,A6&gt;=5.25,A6&lt;5.75,F6&gt;=1.5),4.3,IF(AND(H6&lt;6.712,H6&lt;11.275,D6&lt;1.55,A6&gt;=5.75,F6&gt;=1.5),5,IF(AND(H6&lt;13.101,H6&gt;=11.275,D6&lt;1.55,A6&gt;=5.75,F6&gt;=1.5),3.933,IF(AND(H6&gt;=13.101,H6&gt;=11.275,D6&lt;1.55,A6&gt;=5.75,F6&gt;=1.5),4.5,IF(AND(A6&gt;=7.3,D6&lt;2.45,D6&gt;=1.55,A6&gt;=5.75,F6&gt;=1.5),6.7,IF(AND(B6&lt;3.45,D6&gt;=2.45,D6&gt;=1.55,A6&gt;=5.75,F6&gt;=1.5),5.925,IF(AND(B6&gt;=3.45,D6&gt;=2.45,D6&gt;=1.55,A6&gt;=5.75,F6&gt;=1.5),6.1,IF(AND(B6&gt;=2.8,G6&gt;=0.283,F6&lt;2.5,A6&gt;=5.25,A6&lt;5.75,F6&gt;=1.5),4.2,IF(AND(D6&lt;1.35,H6&gt;=6.712,H6&lt;11.275,D6&lt;1.55,A6&gt;=5.75,F6&gt;=1.5),4.35,IF(AND(D6&lt;1.05,B6&lt;2.8,G6&gt;=0.283,F6&lt;2.5,A6&gt;=5.25,A6&lt;5.75,F6&gt;=1.5),3.567,IF(AND(D6&gt;=1.05,B6&lt;2.8,G6&gt;=0.283,F6&lt;2.5,A6&gt;=5.25,A6&lt;5.75,F6&gt;=1.5),3.925,IF(AND(B6&lt;2.65,D6&gt;=1.35,H6&gt;=6.712,H6&lt;11.275,D6&lt;1.55,A6&gt;=5.75,F6&gt;=1.5),4.9,IF(AND(B6&gt;=2.65,D6&gt;=1.35,H6&gt;=6.712,H6&lt;11.275,D6&lt;1.55,A6&gt;=5.75,F6&gt;=1.5),4.625,IF(AND(H6&gt;=14.683,G6&gt;=0.628,A6&lt;7.3,D6&lt;2.45,D6&gt;=1.55,A6&gt;=5.75,F6&gt;=1.5),5.4,IF(AND(D6&lt;1.95,H6&lt;8.884,G6&lt;0.628,A6&lt;7.3,D6&lt;2.45,D6&gt;=1.55,A6&gt;=5.75,F6&gt;=1.5),5.1,IF(AND(D6&gt;=1.95,H6&lt;8.884,G6&lt;0.628,A6&lt;7.3,D6&lt;2.45,D6&gt;=1.55,A6&gt;=5.75,F6&gt;=1.5),5.22,IF(AND(A6&lt;6.05,H6&gt;=8.884,G6&lt;0.628,A6&lt;7.3,D6&lt;2.45,D6&gt;=1.55,A6&gt;=5.75,F6&gt;=1.5),5.1,IF(AND(G6&lt;0.817,H6&lt;14.683,G6&gt;=0.628,A6&lt;7.3,D6&lt;2.45,D6&gt;=1.55,A6&gt;=5.75,F6&gt;=1.5),4.967,IF(AND(G6&gt;=0.817,H6&lt;14.683,G6&gt;=0.628,A6&lt;7.3,D6&lt;2.45,D6&gt;=1.55,A6&gt;=5.75,F6&gt;=1.5),5.1,IF(AND(H6&lt;9.637,A6&gt;=6.05,H6&gt;=8.884,G6&lt;0.628,A6&lt;7.3,D6&lt;2.45,D6&gt;=1.55,A6&gt;=5.75,F6&gt;=1.5),5.9,IF(AND(D6&lt;1.85,H6&gt;=9.637,A6&gt;=6.05,H6&gt;=8.884,G6&lt;0.628,A6&lt;7.3,D6&lt;2.45,D6&gt;=1.55,A6&gt;=5.75,F6&gt;=1.5),5.733,IF(AND(G6&gt;=0.388,D6&gt;=1.85,H6&gt;=9.637,A6&gt;=6.05,H6&gt;=8.884,G6&lt;0.628,A6&lt;7.3,D6&lt;2.45,D6&gt;=1.55,A6&gt;=5.75,F6&gt;=1.5),5.64,IF(AND(B6&lt;2.95,G6&lt;0.388,D6&gt;=1.85,H6&gt;=9.637,A6&gt;=6.05,H6&gt;=8.884,G6&lt;0.628,A6&lt;7.3,D6&lt;2.45,D6&gt;=1.55,A6&gt;=5.75,F6&gt;=1.5),5.5,IF(AND(B6&gt;=2.95,G6&lt;0.388,D6&gt;=1.85,H6&gt;=9.637,A6&gt;=6.05,H6&gt;=8.884,G6&lt;0.628,A6&lt;7.3,D6&lt;2.45,D6&gt;=1.55,A6&gt;=5.75,F6&gt;=1.5),5.333,"shouldnthappen"))))))))))))))))))))))))))))))))))</f>
        <v>1.46</v>
      </c>
      <c r="BF6" s="1" t="n">
        <f aca="false">IF(AND(D6&gt;=0.35,F6&lt;1.5),1.65,IF(AND(H6&gt;=16.227,D6&gt;=1.55,F6&gt;=1.5),6.533,IF(AND(A6&gt;=5.45,G6&lt;0.174,D6&lt;0.35,F6&lt;1.5),1.7,IF(AND(D6&lt;0.15,G6&gt;=0.174,D6&lt;0.35,F6&lt;1.5),1.38,IF(AND(D6&gt;=1.15,D6&lt;1.25,D6&lt;1.55,F6&gt;=1.5),3.967,IF(AND(H6&lt;8.376,A6&lt;5.45,G6&lt;0.174,D6&lt;0.35,F6&lt;1.5),1.4,IF(AND(H6&gt;=8.376,A6&lt;5.45,G6&lt;0.174,D6&lt;0.35,F6&lt;1.5),1.5,IF(AND(B6&lt;3.1,D6&gt;=0.15,G6&gt;=0.174,D6&lt;0.35,F6&lt;1.5),1.475,IF(AND(H6&lt;10.258,D6&lt;1.15,D6&lt;1.25,D6&lt;1.55,F6&gt;=1.5),3.24,IF(AND(H6&gt;=10.258,D6&lt;1.15,D6&lt;1.25,D6&lt;1.55,F6&gt;=1.5),3.875,IF(AND(F6&gt;=2.5,H6&lt;10.927,D6&gt;=1.25,D6&lt;1.55,F6&gt;=1.5),5.05,IF(AND(D6&lt;1.35,H6&gt;=10.927,D6&gt;=1.25,D6&lt;1.55,F6&gt;=1.5),4.25,IF(AND(A6&gt;=6.95,D6&lt;1.75,H6&lt;16.227,D6&gt;=1.55,F6&gt;=1.5),5.8,IF(AND(B6&lt;3.3,B6&gt;=3.1,D6&gt;=0.15,G6&gt;=0.174,D6&lt;0.35,F6&lt;1.5),1.3,IF(AND(H6&lt;12.278,D6&gt;=1.35,H6&gt;=10.927,D6&gt;=1.25,D6&lt;1.55,F6&gt;=1.5),4.9,IF(AND(G6&lt;0.226,A6&lt;6.95,D6&lt;1.75,H6&lt;16.227,D6&gt;=1.55,F6&gt;=1.5),5,IF(AND(G6&gt;=0.226,A6&lt;6.95,D6&lt;1.75,H6&lt;16.227,D6&gt;=1.55,F6&gt;=1.5),4.62,IF(AND(H6&lt;9.35,B6&lt;2.95,D6&gt;=1.75,H6&lt;16.227,D6&gt;=1.55,F6&gt;=1.5),6.3,IF(AND(H6&gt;=9.35,B6&lt;2.95,D6&gt;=1.75,H6&lt;16.227,D6&gt;=1.55,F6&gt;=1.5),5.58,IF(AND(A6&lt;5.05,B6&gt;=3.3,B6&gt;=3.1,D6&gt;=0.15,G6&gt;=0.174,D6&lt;0.35,F6&lt;1.5),1.35,IF(AND(A6&gt;=5.05,B6&gt;=3.3,B6&gt;=3.1,D6&gt;=0.15,G6&gt;=0.174,D6&lt;0.35,F6&lt;1.5),1.46,IF(AND(B6&lt;2.8,A6&lt;5.65,F6&lt;2.5,H6&lt;10.927,D6&gt;=1.25,D6&lt;1.55,F6&gt;=1.5),4.075,IF(AND(B6&gt;=2.8,A6&lt;5.65,F6&lt;2.5,H6&lt;10.927,D6&gt;=1.25,D6&lt;1.55,F6&gt;=1.5),3.933,IF(AND(A6&lt;6.25,A6&gt;=5.65,F6&lt;2.5,H6&lt;10.927,D6&gt;=1.25,D6&lt;1.55,F6&gt;=1.5),4.533,IF(AND(A6&gt;=6.25,A6&gt;=5.65,F6&lt;2.5,H6&lt;10.927,D6&gt;=1.25,D6&lt;1.55,F6&gt;=1.5),4.3,IF(AND(A6&lt;6.5,H6&gt;=12.278,D6&gt;=1.35,H6&gt;=10.927,D6&gt;=1.25,D6&lt;1.55,F6&gt;=1.5),4.55,IF(AND(A6&gt;=6.5,H6&gt;=12.278,D6&gt;=1.35,H6&gt;=10.927,D6&gt;=1.25,D6&lt;1.55,F6&gt;=1.5),4.775,IF(AND(H6&lt;9.884,D6&lt;2.1,B6&gt;=2.95,D6&gt;=1.75,H6&lt;16.227,D6&gt;=1.55,F6&gt;=1.5),5.5,IF(AND(H6&gt;=9.884,D6&lt;2.1,B6&gt;=2.95,D6&gt;=1.75,H6&lt;16.227,D6&gt;=1.55,F6&gt;=1.5),5.1,IF(AND(H6&lt;10.393,D6&gt;=2.1,B6&gt;=2.95,D6&gt;=1.75,H6&lt;16.227,D6&gt;=1.55,F6&gt;=1.5),5.74,IF(AND(D6&lt;2.25,H6&gt;=10.393,D6&gt;=2.1,B6&gt;=2.95,D6&gt;=1.75,H6&lt;16.227,D6&gt;=1.55,F6&gt;=1.5),5.8,IF(AND(D6&gt;=2.25,H6&gt;=10.393,D6&gt;=2.1,B6&gt;=2.95,D6&gt;=1.75,H6&lt;16.227,D6&gt;=1.55,F6&gt;=1.5),5.4,"shouldnthappen"))))))))))))))))))))))))))))))))</f>
        <v>1.5</v>
      </c>
      <c r="BG6" s="1" t="n">
        <f aca="false">IF(AND(G6&lt;0.096,A6&lt;5.45),2.95,IF(AND(F6&gt;=1.5,G6&gt;=0.096,A6&lt;5.45),3,IF(AND(D6&lt;0.6,A6&lt;5.9,A6&gt;=5.45),1.4,IF(AND(F6&gt;=2.5,D6&gt;=0.6,A6&lt;5.9,A6&gt;=5.45),5.1,IF(AND(A6&lt;7.45,A6&gt;=7.05,A6&gt;=5.9,A6&gt;=5.45),6.167,IF(AND(B6&gt;=3.55,G6&lt;0.587,F6&lt;1.5,G6&gt;=0.096,A6&lt;5.45),1,IF(AND(A6&lt;5.05,G6&gt;=0.587,F6&lt;1.5,G6&gt;=0.096,A6&lt;5.45),1.35,IF(AND(B6&lt;2.75,D6&lt;1.7,A6&lt;7.05,A6&gt;=5.9,A6&gt;=5.45),4.9,IF(AND(A6&lt;6.2,D6&gt;=1.7,A6&lt;7.05,A6&gt;=5.9,A6&gt;=5.45),4.833,IF(AND(H6&lt;17.32,A6&gt;=7.45,A6&gt;=7.05,A6&gt;=5.9,A6&gt;=5.45),6.68,IF(AND(H6&gt;=17.32,A6&gt;=7.45,A6&gt;=7.05,A6&gt;=5.9,A6&gt;=5.45),6.4,IF(AND(G6&lt;0.161,B6&lt;3.55,G6&lt;0.587,F6&lt;1.5,G6&gt;=0.096,A6&lt;5.45),1.5,IF(AND(H6&lt;11.016,A6&gt;=5.05,G6&gt;=0.587,F6&lt;1.5,G6&gt;=0.096,A6&lt;5.45),1.633,IF(AND(H6&lt;11.001,G6&lt;0.372,F6&lt;2.5,D6&gt;=0.6,A6&lt;5.9,A6&gt;=5.45),4.133,IF(AND(H6&gt;=11.001,G6&lt;0.372,F6&lt;2.5,D6&gt;=0.6,A6&lt;5.9,A6&gt;=5.45),4.3,IF(AND(H6&lt;6.808,G6&gt;=0.372,F6&lt;2.5,D6&gt;=0.6,A6&lt;5.9,A6&gt;=5.45),4,IF(AND(A6&gt;=6.75,B6&gt;=2.75,D6&lt;1.7,A6&lt;7.05,A6&gt;=5.9,A6&gt;=5.45),4.84,IF(AND(H6&lt;12.467,G6&gt;=0.161,B6&lt;3.55,G6&lt;0.587,F6&lt;1.5,G6&gt;=0.096,A6&lt;5.45),1.3,IF(AND(D6&lt;0.25,H6&gt;=11.016,A6&gt;=5.05,G6&gt;=0.587,F6&lt;1.5,G6&gt;=0.096,A6&lt;5.45),1.52,IF(AND(D6&gt;=0.25,H6&gt;=11.016,A6&gt;=5.05,G6&gt;=0.587,F6&lt;1.5,G6&gt;=0.096,A6&lt;5.45),1.5,IF(AND(H6&lt;11.218,H6&gt;=6.808,G6&gt;=0.372,F6&lt;2.5,D6&gt;=0.6,A6&lt;5.9,A6&gt;=5.45),3.7,IF(AND(H6&gt;=11.218,H6&gt;=6.808,G6&gt;=0.372,F6&lt;2.5,D6&gt;=0.6,A6&lt;5.9,A6&gt;=5.45),3.9,IF(AND(B6&lt;2.95,A6&lt;6.75,B6&gt;=2.75,D6&lt;1.7,A6&lt;7.05,A6&gt;=5.9,A6&gt;=5.45),4.2,IF(AND(B6&gt;=2.95,A6&lt;6.75,B6&gt;=2.75,D6&lt;1.7,A6&lt;7.05,A6&gt;=5.9,A6&gt;=5.45),4.6,IF(AND(D6&gt;=2.45,A6&lt;6.85,A6&gt;=6.2,D6&gt;=1.7,A6&lt;7.05,A6&gt;=5.9,A6&gt;=5.45),5.9,IF(AND(G6&lt;0.312,A6&gt;=6.85,A6&gt;=6.2,D6&gt;=1.7,A6&lt;7.05,A6&gt;=5.9,A6&gt;=5.45),5.1,IF(AND(G6&gt;=0.312,A6&gt;=6.85,A6&gt;=6.2,D6&gt;=1.7,A6&lt;7.05,A6&gt;=5.9,A6&gt;=5.45),5.4,IF(AND(G6&lt;0.251,H6&gt;=12.467,G6&gt;=0.161,B6&lt;3.55,G6&lt;0.587,F6&lt;1.5,G6&gt;=0.096,A6&lt;5.45),1.35,IF(AND(G6&gt;=0.251,H6&gt;=12.467,G6&gt;=0.161,B6&lt;3.55,G6&lt;0.587,F6&lt;1.5,G6&gt;=0.096,A6&lt;5.45),1.467,IF(AND(G6&gt;=0.628,D6&lt;2.45,A6&lt;6.85,A6&gt;=6.2,D6&gt;=1.7,A6&lt;7.05,A6&gt;=5.9,A6&gt;=5.45),5.1,IF(AND(A6&gt;=6.75,G6&lt;0.628,D6&lt;2.45,A6&lt;6.85,A6&gt;=6.2,D6&gt;=1.7,A6&lt;7.05,A6&gt;=5.9,A6&gt;=5.45),5.9,IF(AND(H6&lt;11.824,A6&lt;6.75,G6&lt;0.628,D6&lt;2.45,A6&lt;6.85,A6&gt;=6.2,D6&gt;=1.7,A6&lt;7.05,A6&gt;=5.9,A6&gt;=5.45),5.44,IF(AND(H6&lt;14.378,H6&gt;=11.824,A6&lt;6.75,G6&lt;0.628,D6&lt;2.45,A6&lt;6.85,A6&gt;=6.2,D6&gt;=1.7,A6&lt;7.05,A6&gt;=5.9,A6&gt;=5.45),5.6,IF(AND(H6&gt;=14.378,H6&gt;=11.824,A6&lt;6.75,G6&lt;0.628,D6&lt;2.45,A6&lt;6.85,A6&gt;=6.2,D6&gt;=1.7,A6&lt;7.05,A6&gt;=5.9,A6&gt;=5.45),5.8,"shouldnthappen"))))))))))))))))))))))))))))))))))</f>
        <v>1.5</v>
      </c>
      <c r="BH6" s="1" t="n">
        <f aca="false">IF(AND(G6&gt;=0.905,F6&lt;1.5),1.8,IF(AND(H6&lt;5.523,G6&lt;0.905,F6&lt;1.5),1,IF(AND(D6&gt;=0.4,H6&gt;=5.523,G6&lt;0.905,F6&lt;1.5),1.7,IF(AND(G6&gt;=0.878,D6&lt;1.35,F6&lt;2.5,F6&gt;=1.5),4.4,IF(AND(A6&lt;5.4,D6&gt;=1.35,F6&lt;2.5,F6&gt;=1.5),3.9,IF(AND(G6&lt;0.177,B6&lt;3.15,F6&gt;=2.5,F6&gt;=1.5),6.15,IF(AND(H6&lt;10.393,B6&gt;=3.15,F6&gt;=2.5,F6&gt;=1.5),5.94,IF(AND(H6&gt;=10.393,B6&gt;=3.15,F6&gt;=2.5,F6&gt;=1.5),5.467,IF(AND(D6&gt;=1.25,G6&lt;0.878,D6&lt;1.35,F6&lt;2.5,F6&gt;=1.5),4.18,IF(AND(G6&gt;=0.709,A6&gt;=5.4,D6&gt;=1.35,F6&lt;2.5,F6&gt;=1.5),4.9,IF(AND(B6&lt;2.6,G6&gt;=0.177,B6&lt;3.15,F6&gt;=2.5,F6&gt;=1.5),4.8,IF(AND(A6&lt;4.35,A6&lt;5.05,D6&lt;0.4,H6&gt;=5.523,G6&lt;0.905,F6&lt;1.5),1.1,IF(AND(A6&gt;=5.6,A6&gt;=5.05,D6&lt;0.4,H6&gt;=5.523,G6&lt;0.905,F6&lt;1.5),1.7,IF(AND(D6&lt;1.05,D6&lt;1.25,G6&lt;0.878,D6&lt;1.35,F6&lt;2.5,F6&gt;=1.5),3.6,IF(AND(D6&gt;=1.55,G6&lt;0.709,A6&gt;=5.4,D6&gt;=1.35,F6&lt;2.5,F6&gt;=1.5),4.975,IF(AND(D6&lt;1.7,B6&gt;=2.6,G6&gt;=0.177,B6&lt;3.15,F6&gt;=2.5,F6&gt;=1.5),5.8,IF(AND(B6&lt;3.15,A6&gt;=4.35,A6&lt;5.05,D6&lt;0.4,H6&gt;=5.523,G6&lt;0.905,F6&lt;1.5),1.46,IF(AND(A6&gt;=5.45,A6&lt;5.6,A6&gt;=5.05,D6&lt;0.4,H6&gt;=5.523,G6&lt;0.905,F6&lt;1.5),1.35,IF(AND(H6&lt;10.974,D6&gt;=1.05,D6&lt;1.25,G6&lt;0.878,D6&lt;1.35,F6&lt;2.5,F6&gt;=1.5),3.8,IF(AND(H6&gt;=13.654,D6&lt;1.55,G6&lt;0.709,A6&gt;=5.4,D6&gt;=1.35,F6&lt;2.5,F6&gt;=1.5),4.725,IF(AND(A6&lt;4.5,B6&gt;=3.15,A6&gt;=4.35,A6&lt;5.05,D6&lt;0.4,H6&gt;=5.523,G6&lt;0.905,F6&lt;1.5),1.3,IF(AND(G6&lt;0.676,A6&lt;5.45,A6&lt;5.6,A6&gt;=5.05,D6&lt;0.4,H6&gt;=5.523,G6&lt;0.905,F6&lt;1.5),1.5,IF(AND(G6&gt;=0.676,A6&lt;5.45,A6&lt;5.6,A6&gt;=5.05,D6&lt;0.4,H6&gt;=5.523,G6&lt;0.905,F6&lt;1.5),1.55,IF(AND(A6&lt;5.7,H6&gt;=10.974,D6&gt;=1.05,D6&lt;1.25,G6&lt;0.878,D6&lt;1.35,F6&lt;2.5,F6&gt;=1.5),3.9,IF(AND(A6&gt;=5.7,H6&gt;=10.974,D6&gt;=1.05,D6&lt;1.25,G6&lt;0.878,D6&lt;1.35,F6&lt;2.5,F6&gt;=1.5),3.933,IF(AND(G6&gt;=0.644,H6&lt;13.654,D6&lt;1.55,G6&lt;0.709,A6&gt;=5.4,D6&gt;=1.35,F6&lt;2.5,F6&gt;=1.5),4.4,IF(AND(B6&lt;2.9,A6&lt;6.2,D6&gt;=1.7,B6&gt;=2.6,G6&gt;=0.177,B6&lt;3.15,F6&gt;=2.5,F6&gt;=1.5),5.02,IF(AND(B6&gt;=2.9,A6&lt;6.2,D6&gt;=1.7,B6&gt;=2.6,G6&gt;=0.177,B6&lt;3.15,F6&gt;=2.5,F6&gt;=1.5),4.8,IF(AND(D6&lt;2.2,A6&gt;=6.2,D6&gt;=1.7,B6&gt;=2.6,G6&gt;=0.177,B6&lt;3.15,F6&gt;=2.5,F6&gt;=1.5),5.325,IF(AND(D6&gt;=2.2,A6&gt;=6.2,D6&gt;=1.7,B6&gt;=2.6,G6&gt;=0.177,B6&lt;3.15,F6&gt;=2.5,F6&gt;=1.5),5.1,IF(AND(D6&lt;0.25,A6&gt;=4.5,B6&gt;=3.15,A6&gt;=4.35,A6&lt;5.05,D6&lt;0.4,H6&gt;=5.523,G6&lt;0.905,F6&lt;1.5),1.357,IF(AND(D6&gt;=0.25,A6&gt;=4.5,B6&gt;=3.15,A6&gt;=4.35,A6&lt;5.05,D6&lt;0.4,H6&gt;=5.523,G6&lt;0.905,F6&lt;1.5),1.333,IF(AND(H6&lt;10.723,G6&lt;0.644,H6&lt;13.654,D6&lt;1.55,G6&lt;0.709,A6&gt;=5.4,D6&gt;=1.35,F6&lt;2.5,F6&gt;=1.5),4.6,IF(AND(H6&gt;=10.723,G6&lt;0.644,H6&lt;13.654,D6&lt;1.55,G6&lt;0.709,A6&gt;=5.4,D6&gt;=1.35,F6&lt;2.5,F6&gt;=1.5),4.5,"shouldnthappen"))))))))))))))))))))))))))))))))))</f>
        <v>1.46</v>
      </c>
      <c r="BI6" s="1" t="n">
        <f aca="false">IF(AND(D6&gt;=0.8,A6&lt;5.45),3.9,IF(AND(D6&gt;=0.45,D6&lt;0.8,A6&lt;5.45),1.66,IF(AND(H6&lt;16.447,B6&gt;=3.45,A6&gt;=5.45),1.525,IF(AND(H6&gt;=16.447,B6&gt;=3.45,A6&gt;=5.45),6.4,IF(AND(H6&lt;5.245,D6&lt;0.45,D6&lt;0.8,A6&lt;5.45),1,IF(AND(A6&gt;=7.2,G6&lt;0.154,B6&lt;3.45,A6&gt;=5.45),6.7,IF(AND(D6&lt;1.65,A6&lt;7.2,G6&lt;0.154,B6&lt;3.45,A6&gt;=5.45),4.7,IF(AND(D6&gt;=1.65,A6&lt;7.2,G6&lt;0.154,B6&lt;3.45,A6&gt;=5.45),5.52,IF(AND(D6&gt;=0.25,A6&lt;5.05,H6&gt;=5.245,D6&lt;0.45,D6&lt;0.8,A6&lt;5.45),1.35,IF(AND(H6&lt;6.089,A6&gt;=5.05,H6&gt;=5.245,D6&lt;0.45,D6&lt;0.8,A6&lt;5.45),1.7,IF(AND(D6&lt;1.2,B6&lt;2.6,A6&lt;5.75,G6&gt;=0.154,B6&lt;3.45,A6&gt;=5.45),3.85,IF(AND(D6&gt;=1.2,B6&lt;2.6,A6&lt;5.75,G6&gt;=0.154,B6&lt;3.45,A6&gt;=5.45),4,IF(AND(D6&gt;=1.65,B6&gt;=2.6,A6&lt;5.75,G6&gt;=0.154,B6&lt;3.45,A6&gt;=5.45),4.9,IF(AND(G6&lt;0.353,F6&lt;2.5,A6&gt;=5.75,G6&gt;=0.154,B6&lt;3.45,A6&gt;=5.45),4.25,IF(AND(A6&gt;=7.25,F6&gt;=2.5,A6&gt;=5.75,G6&gt;=0.154,B6&lt;3.45,A6&gt;=5.45),6.45,IF(AND(H6&lt;11.218,D6&lt;0.25,A6&lt;5.05,H6&gt;=5.245,D6&lt;0.45,D6&lt;0.8,A6&lt;5.45),1.42,IF(AND(G6&lt;0.517,H6&gt;=6.089,A6&gt;=5.05,H6&gt;=5.245,D6&lt;0.45,D6&lt;0.8,A6&lt;5.45),1.44,IF(AND(G6&gt;=0.517,H6&gt;=6.089,A6&gt;=5.05,H6&gt;=5.245,D6&lt;0.45,D6&lt;0.8,A6&lt;5.45),1.54,IF(AND(H6&gt;=10.194,D6&lt;1.65,B6&gt;=2.6,A6&lt;5.75,G6&gt;=0.154,B6&lt;3.45,A6&gt;=5.45),4.35,IF(AND(B6&gt;=3.15,G6&gt;=0.353,F6&lt;2.5,A6&gt;=5.75,G6&gt;=0.154,B6&lt;3.45,A6&gt;=5.45),4.7,IF(AND(H6&lt;7.716,A6&lt;7.25,F6&gt;=2.5,A6&gt;=5.75,G6&gt;=0.154,B6&lt;3.45,A6&gt;=5.45),5.04,IF(AND(G6&lt;0.175,H6&gt;=11.218,D6&lt;0.25,A6&lt;5.05,H6&gt;=5.245,D6&lt;0.45,D6&lt;0.8,A6&lt;5.45),1.5,IF(AND(H6&lt;7.713,H6&lt;10.194,D6&lt;1.65,B6&gt;=2.6,A6&lt;5.75,G6&gt;=0.154,B6&lt;3.45,A6&gt;=5.45),4.1,IF(AND(H6&gt;=7.713,H6&lt;10.194,D6&lt;1.65,B6&gt;=2.6,A6&lt;5.75,G6&gt;=0.154,B6&lt;3.45,A6&gt;=5.45),4.2,IF(AND(B6&gt;=3.05,B6&lt;3.15,G6&gt;=0.353,F6&lt;2.5,A6&gt;=5.75,G6&gt;=0.154,B6&lt;3.45,A6&gt;=5.45),4.4,IF(AND(D6&gt;=2.45,H6&gt;=7.716,A6&lt;7.25,F6&gt;=2.5,A6&gt;=5.75,G6&gt;=0.154,B6&lt;3.45,A6&gt;=5.45),5.85,IF(AND(D6&lt;0.15,G6&gt;=0.175,H6&gt;=11.218,D6&lt;0.25,A6&lt;5.05,H6&gt;=5.245,D6&lt;0.45,D6&lt;0.8,A6&lt;5.45),1.1,IF(AND(H6&gt;=16.317,B6&lt;3.05,B6&lt;3.15,G6&gt;=0.353,F6&lt;2.5,A6&gt;=5.75,G6&gt;=0.154,B6&lt;3.45,A6&gt;=5.45),4.8,IF(AND(G6&gt;=0.857,D6&lt;2.45,H6&gt;=7.716,A6&lt;7.25,F6&gt;=2.5,A6&gt;=5.75,G6&gt;=0.154,B6&lt;3.45,A6&gt;=5.45),5.05,IF(AND(G6&lt;0.245,D6&gt;=0.15,G6&gt;=0.175,H6&gt;=11.218,D6&lt;0.25,A6&lt;5.05,H6&gt;=5.245,D6&lt;0.45,D6&lt;0.8,A6&lt;5.45),1.3,IF(AND(G6&gt;=0.245,D6&gt;=0.15,G6&gt;=0.175,H6&gt;=11.218,D6&lt;0.25,A6&lt;5.05,H6&gt;=5.245,D6&lt;0.45,D6&lt;0.8,A6&lt;5.45),1.22,IF(AND(B6&lt;2.85,H6&lt;16.317,B6&lt;3.05,B6&lt;3.15,G6&gt;=0.353,F6&lt;2.5,A6&gt;=5.75,G6&gt;=0.154,B6&lt;3.45,A6&gt;=5.45),4.6,IF(AND(B6&gt;=2.85,H6&lt;16.317,B6&lt;3.05,B6&lt;3.15,G6&gt;=0.353,F6&lt;2.5,A6&gt;=5.75,G6&gt;=0.154,B6&lt;3.45,A6&gt;=5.45),4.633,IF(AND(D6&lt;1.85,G6&lt;0.857,D6&lt;2.45,H6&gt;=7.716,A6&lt;7.25,F6&gt;=2.5,A6&gt;=5.75,G6&gt;=0.154,B6&lt;3.45,A6&gt;=5.45),5.8,IF(AND(H6&lt;11.297,D6&gt;=1.85,G6&lt;0.857,D6&lt;2.45,H6&gt;=7.716,A6&lt;7.25,F6&gt;=2.5,A6&gt;=5.75,G6&gt;=0.154,B6&lt;3.45,A6&gt;=5.45),5.3,IF(AND(G6&lt;0.388,H6&gt;=11.297,D6&gt;=1.85,G6&lt;0.857,D6&lt;2.45,H6&gt;=7.716,A6&lt;7.25,F6&gt;=2.5,A6&gt;=5.75,G6&gt;=0.154,B6&lt;3.45,A6&gt;=5.45),5.4,IF(AND(G6&gt;=0.388,H6&gt;=11.297,D6&gt;=1.85,G6&lt;0.857,D6&lt;2.45,H6&gt;=7.716,A6&lt;7.25,F6&gt;=2.5,A6&gt;=5.75,G6&gt;=0.154,B6&lt;3.45,A6&gt;=5.45),5.6,"shouldnthappen")))))))))))))))))))))))))))))))))))))</f>
        <v>1.5</v>
      </c>
      <c r="BJ6" s="1" t="n">
        <f aca="false">IF(AND(F6&gt;=2,B6&gt;=3.35),6.1,IF(AND(H6&gt;=12.719,F6&lt;1.5,B6&lt;3.35),1.567,IF(AND(H6&lt;5.245,F6&lt;2,B6&gt;=3.35),1,IF(AND(D6&lt;0.15,H6&lt;12.719,F6&lt;1.5,B6&lt;3.35),1.5,IF(AND(D6&gt;=0.35,H6&gt;=5.245,F6&lt;2,B6&gt;=3.35),1.6,IF(AND(A6&lt;4.9,D6&gt;=0.15,H6&lt;12.719,F6&lt;1.5,B6&lt;3.35),1.36,IF(AND(B6&lt;2.65,G6&lt;0.572,D6&lt;1.45,F6&gt;=1.5,B6&lt;3.35),3.5,IF(AND(A6&lt;6.1,F6&lt;2.5,D6&gt;=1.45,F6&gt;=1.5,B6&lt;3.35),5.1,IF(AND(G6&gt;=0.607,D6&lt;0.35,H6&gt;=5.245,F6&lt;2,B6&gt;=3.35),1.65,IF(AND(G6&lt;0.546,A6&gt;=4.9,D6&gt;=0.15,H6&lt;12.719,F6&lt;1.5,B6&lt;3.35),1.2,IF(AND(G6&gt;=0.546,A6&gt;=4.9,D6&gt;=0.15,H6&lt;12.719,F6&lt;1.5,B6&lt;3.35),1.4,IF(AND(A6&gt;=6.3,B6&gt;=2.65,G6&lt;0.572,D6&lt;1.45,F6&gt;=1.5,B6&lt;3.35),4.8,IF(AND(D6&lt;1.15,B6&lt;2.85,G6&gt;=0.572,D6&lt;1.45,F6&gt;=1.5,B6&lt;3.35),3.9,IF(AND(B6&gt;=3.15,B6&gt;=2.85,G6&gt;=0.572,D6&lt;1.45,F6&gt;=1.5,B6&lt;3.35),4.7,IF(AND(B6&lt;2.95,A6&gt;=6.1,F6&lt;2.5,D6&gt;=1.45,F6&gt;=1.5,B6&lt;3.35),4.533,IF(AND(B6&gt;=2.95,A6&gt;=6.1,F6&lt;2.5,D6&gt;=1.45,F6&gt;=1.5,B6&lt;3.35),4.75,IF(AND(A6&gt;=6.7,G6&lt;0.107,F6&gt;=2.5,D6&gt;=1.45,F6&gt;=1.5,B6&lt;3.35),5.7,IF(AND(G6&gt;=0.385,G6&lt;0.607,D6&lt;0.35,H6&gt;=5.245,F6&lt;2,B6&gt;=3.35),1.325,IF(AND(D6&lt;1.25,A6&lt;6.3,B6&gt;=2.65,G6&lt;0.572,D6&lt;1.45,F6&gt;=1.5,B6&lt;3.35),4,IF(AND(D6&gt;=1.25,A6&lt;6.3,B6&gt;=2.65,G6&lt;0.572,D6&lt;1.45,F6&gt;=1.5,B6&lt;3.35),4.18,IF(AND(G6&lt;0.907,D6&gt;=1.15,B6&lt;2.85,G6&gt;=0.572,D6&lt;1.45,F6&gt;=1.5,B6&lt;3.35),4,IF(AND(G6&gt;=0.907,D6&gt;=1.15,B6&lt;2.85,G6&gt;=0.572,D6&lt;1.45,F6&gt;=1.5,B6&lt;3.35),4.4,IF(AND(H6&lt;8.326,B6&lt;3.15,B6&gt;=2.85,G6&gt;=0.572,D6&lt;1.45,F6&gt;=1.5,B6&lt;3.35),3.6,IF(AND(H6&gt;=8.326,B6&lt;3.15,B6&gt;=2.85,G6&gt;=0.572,D6&lt;1.45,F6&gt;=1.5,B6&lt;3.35),4.48,IF(AND(B6&lt;2.95,A6&lt;6.7,G6&lt;0.107,F6&gt;=2.5,D6&gt;=1.45,F6&gt;=1.5,B6&lt;3.35),5.6,IF(AND(B6&gt;=2.95,A6&lt;6.7,G6&lt;0.107,F6&gt;=2.5,D6&gt;=1.45,F6&gt;=1.5,B6&lt;3.35),5.5,IF(AND(G6&lt;0.205,G6&lt;0.432,G6&gt;=0.107,F6&gt;=2.5,D6&gt;=1.45,F6&gt;=1.5,B6&lt;3.35),5.3,IF(AND(B6&gt;=3.05,G6&gt;=0.432,G6&gt;=0.107,F6&gt;=2.5,D6&gt;=1.45,F6&gt;=1.5,B6&lt;3.35),5.86,IF(AND(H6&gt;=14.057,G6&lt;0.385,G6&lt;0.607,D6&lt;0.35,H6&gt;=5.245,F6&lt;2,B6&gt;=3.35),1.7,IF(AND(D6&lt;1.7,G6&gt;=0.205,G6&lt;0.432,G6&gt;=0.107,F6&gt;=2.5,D6&gt;=1.45,F6&gt;=1.5,B6&lt;3.35),5,IF(AND(G6&lt;0.779,B6&lt;3.05,G6&gt;=0.432,G6&gt;=0.107,F6&gt;=2.5,D6&gt;=1.45,F6&gt;=1.5,B6&lt;3.35),4.9,IF(AND(G6&gt;=0.779,B6&lt;3.05,G6&gt;=0.432,G6&gt;=0.107,F6&gt;=2.5,D6&gt;=1.45,F6&gt;=1.5,B6&lt;3.35),5.533,IF(AND(D6&gt;=0.25,H6&lt;14.057,G6&lt;0.385,G6&lt;0.607,D6&lt;0.35,H6&gt;=5.245,F6&lt;2,B6&gt;=3.35),1.4,IF(AND(B6&lt;2.85,D6&gt;=1.7,G6&gt;=0.205,G6&lt;0.432,G6&gt;=0.107,F6&gt;=2.5,D6&gt;=1.45,F6&gt;=1.5,B6&lt;3.35),5.1,IF(AND(B6&gt;=2.85,D6&gt;=1.7,G6&gt;=0.205,G6&lt;0.432,G6&gt;=0.107,F6&gt;=2.5,D6&gt;=1.45,F6&gt;=1.5,B6&lt;3.35),5.15,IF(AND(A6&lt;5.1,D6&lt;0.25,H6&lt;14.057,G6&lt;0.385,G6&lt;0.607,D6&lt;0.35,H6&gt;=5.245,F6&lt;2,B6&gt;=3.35),1.4,IF(AND(A6&gt;=5.1,D6&lt;0.25,H6&lt;14.057,G6&lt;0.385,G6&lt;0.607,D6&lt;0.35,H6&gt;=5.245,F6&lt;2,B6&gt;=3.35),1.5,"shouldnthappen")))))))))))))))))))))))))))))))))))))</f>
        <v>1.567</v>
      </c>
    </row>
    <row r="7" customFormat="false" ht="13.8" hidden="false" customHeight="false" outlineLevel="0" collapsed="false">
      <c r="A7" s="1" t="n">
        <v>5</v>
      </c>
      <c r="B7" s="1" t="n">
        <v>3.6</v>
      </c>
      <c r="C7" s="1" t="n">
        <v>1.4</v>
      </c>
      <c r="D7" s="1" t="n">
        <v>0.2</v>
      </c>
      <c r="E7" s="1" t="s">
        <v>94</v>
      </c>
      <c r="F7" s="1" t="n">
        <v>1</v>
      </c>
      <c r="G7" s="1" t="n">
        <v>0.0147629107814282</v>
      </c>
      <c r="H7" s="16" t="n">
        <v>7.29860897408798</v>
      </c>
      <c r="I7" s="11" t="n">
        <f aca="false">C7</f>
        <v>1.4</v>
      </c>
      <c r="J7" s="1" t="n">
        <f aca="false">AVERAGE(M7:BJ7)</f>
        <v>1.41456</v>
      </c>
      <c r="K7" s="15" t="n">
        <f aca="false">1-SQRT(VAR(M7:BJ7, I7)) / AVERAGE(M7:BJ7)</f>
        <v>0.834414171772529</v>
      </c>
      <c r="L7" s="1" t="n">
        <f aca="false">(J7-I7)/I7</f>
        <v>0.0103999999999999</v>
      </c>
      <c r="M7" s="1" t="n">
        <f aca="false">IF(AND(H7&gt;=16.241,B7&gt;=3.35),6.4,IF(AND(D7&gt;=0.75,A7&lt;5.15,B7&lt;3.35),4.1,IF(AND(D7&gt;=1.5,H7&lt;16.241,B7&gt;=3.35),5.767,IF(AND(B7&gt;=3.25,D7&lt;0.75,A7&lt;5.15,B7&lt;3.35),1.58,IF(AND(A7&lt;4.95,D7&lt;1.5,H7&lt;16.241,B7&gt;=3.35),1.4,IF(AND(A7&lt;4.5,B7&lt;3.25,D7&lt;0.75,A7&lt;5.15,B7&lt;3.35),1.26,IF(AND(A7&gt;=4.5,B7&lt;3.25,D7&lt;0.75,A7&lt;5.15,B7&lt;3.35),1.48,IF(AND(G7&lt;0.356,H7&lt;12.557,D7&lt;1.45,A7&gt;=5.15,B7&lt;3.35),4.267,IF(AND(D7&lt;1.25,H7&gt;=12.557,D7&lt;1.45,A7&gt;=5.15,B7&lt;3.35),4.05,IF(AND(D7&gt;=1.35,G7&gt;=0.356,H7&lt;12.557,D7&lt;1.45,A7&gt;=5.15,B7&lt;3.35),4.25,IF(AND(H7&lt;15.086,D7&gt;=1.25,H7&gt;=12.557,D7&lt;1.45,A7&gt;=5.15,B7&lt;3.35),4.4,IF(AND(F7&lt;2.5,G7&gt;=0.44,D7&lt;2.05,D7&gt;=1.45,A7&gt;=5.15,B7&lt;3.35),4.7,IF(AND(H7&lt;10.391,B7&lt;3.15,D7&gt;=2.05,D7&gt;=1.45,A7&gt;=5.15,B7&lt;3.35),5.1,IF(AND(G7&lt;0.505,B7&gt;=3.15,D7&gt;=2.05,D7&gt;=1.45,A7&gt;=5.15,B7&lt;3.35),5.7,IF(AND(G7&gt;=0.505,B7&gt;=3.15,D7&gt;=2.05,D7&gt;=1.45,A7&gt;=5.15,B7&lt;3.35),5.95,IF(AND(D7&gt;=0.5,G7&lt;0.905,A7&gt;=4.95,D7&lt;1.5,H7&lt;16.241,B7&gt;=3.35),1.6,IF(AND(B7&lt;3.6,G7&gt;=0.905,A7&gt;=4.95,D7&lt;1.5,H7&lt;16.241,B7&gt;=3.35),1.7,IF(AND(B7&gt;=3.6,G7&gt;=0.905,A7&gt;=4.95,D7&lt;1.5,H7&lt;16.241,B7&gt;=3.35),1.767,IF(AND(A7&gt;=5.7,D7&lt;1.35,G7&gt;=0.356,H7&lt;12.557,D7&lt;1.45,A7&gt;=5.15,B7&lt;3.35),3.9,IF(AND(A7&lt;6.35,H7&gt;=15.086,D7&gt;=1.25,H7&gt;=12.557,D7&lt;1.45,A7&gt;=5.15,B7&lt;3.35),4.7,IF(AND(A7&gt;=6.35,H7&gt;=15.086,D7&gt;=1.25,H7&gt;=12.557,D7&lt;1.45,A7&gt;=5.15,B7&lt;3.35),4.6,IF(AND(H7&lt;9.252,D7&lt;1.55,G7&lt;0.44,D7&lt;2.05,D7&gt;=1.45,A7&gt;=5.15,B7&lt;3.35),5.08,IF(AND(H7&gt;=9.252,D7&lt;1.55,G7&lt;0.44,D7&lt;2.05,D7&gt;=1.45,A7&gt;=5.15,B7&lt;3.35),4.7,IF(AND(H7&lt;8.477,D7&gt;=1.55,G7&lt;0.44,D7&lt;2.05,D7&gt;=1.45,A7&gt;=5.15,B7&lt;3.35),5.1,IF(AND(H7&gt;=8.477,D7&gt;=1.55,G7&lt;0.44,D7&lt;2.05,D7&gt;=1.45,A7&gt;=5.15,B7&lt;3.35),5.4,IF(AND(H7&lt;8.435,F7&gt;=2.5,G7&gt;=0.44,D7&lt;2.05,D7&gt;=1.45,A7&gt;=5.15,B7&lt;3.35),5.1,IF(AND(H7&gt;=8.435,F7&gt;=2.5,G7&gt;=0.44,D7&lt;2.05,D7&gt;=1.45,A7&gt;=5.15,B7&lt;3.35),4.86,IF(AND(G7&lt;0.543,H7&gt;=10.391,B7&lt;3.15,D7&gt;=2.05,D7&gt;=1.45,A7&gt;=5.15,B7&lt;3.35),5.56,IF(AND(G7&gt;=0.543,H7&gt;=10.391,B7&lt;3.15,D7&gt;=2.05,D7&gt;=1.45,A7&gt;=5.15,B7&lt;3.35),5.8,IF(AND(A7&lt;5.05,D7&lt;0.5,G7&lt;0.905,A7&gt;=4.95,D7&lt;1.5,H7&lt;16.241,B7&gt;=3.35),1.3,IF(AND(H7&lt;6.583,A7&lt;5.7,D7&lt;1.35,G7&gt;=0.356,H7&lt;12.557,D7&lt;1.45,A7&gt;=5.15,B7&lt;3.35),4,IF(AND(G7&lt;0.585,A7&gt;=5.05,D7&lt;0.5,G7&lt;0.905,A7&gt;=4.95,D7&lt;1.5,H7&lt;16.241,B7&gt;=3.35),1.475,IF(AND(G7&lt;0.62,H7&gt;=6.583,A7&lt;5.7,D7&lt;1.35,G7&gt;=0.356,H7&lt;12.557,D7&lt;1.45,A7&gt;=5.15,B7&lt;3.35),3.75,IF(AND(G7&gt;=0.62,H7&gt;=6.583,A7&lt;5.7,D7&lt;1.35,G7&gt;=0.356,H7&lt;12.557,D7&lt;1.45,A7&gt;=5.15,B7&lt;3.35),3.6,IF(AND(B7&lt;3.75,G7&gt;=0.585,A7&gt;=5.05,D7&lt;0.5,G7&lt;0.905,A7&gt;=4.95,D7&lt;1.5,H7&lt;16.241,B7&gt;=3.35),1.5,IF(AND(B7&gt;=3.75,G7&gt;=0.585,A7&gt;=5.05,D7&lt;0.5,G7&lt;0.905,A7&gt;=4.95,D7&lt;1.5,H7&lt;16.241,B7&gt;=3.35),1.6,"shouldnthappen"))))))))))))))))))))))))))))))))))))</f>
        <v>1.3</v>
      </c>
      <c r="N7" s="1" t="n">
        <f aca="false">IF(AND(H7&lt;5.245,B7&lt;3.65,F7&lt;1.5),1,IF(AND(H7&gt;=14.096,B7&gt;=3.65,F7&lt;1.5),1.65,IF(AND(A7&gt;=5.45,H7&gt;=5.245,B7&lt;3.65,F7&lt;1.5),1.3,IF(AND(H7&gt;=13.586,H7&lt;14.096,B7&gt;=3.65,F7&lt;1.5),1.3,IF(AND(H7&lt;10.258,D7&lt;1.25,F7&lt;2.5,F7&gt;=1.5),3.38,IF(AND(H7&lt;6.982,D7&gt;=1.25,F7&lt;2.5,F7&gt;=1.5),3.96,IF(AND(H7&gt;=13.646,D7&lt;2.05,F7&gt;=2.5,F7&gt;=1.5),6.1,IF(AND(B7&lt;3.05,A7&lt;5.45,H7&gt;=5.245,B7&lt;3.65,F7&lt;1.5),1.375,IF(AND(H7&lt;6.543,H7&lt;13.586,H7&lt;14.096,B7&gt;=3.65,F7&lt;1.5),1.4,IF(AND(H7&gt;=6.543,H7&lt;13.586,H7&lt;14.096,B7&gt;=3.65,F7&lt;1.5),1.5,IF(AND(H7&lt;11.522,H7&gt;=10.258,D7&lt;1.25,F7&lt;2.5,F7&gt;=1.5),3.733,IF(AND(H7&gt;=11.522,H7&gt;=10.258,D7&lt;1.25,F7&lt;2.5,F7&gt;=1.5),3.92,IF(AND(H7&lt;5.767,H7&lt;13.646,D7&lt;2.05,F7&gt;=2.5,F7&gt;=1.5),4.5,IF(AND(A7&lt;6.8,B7&lt;3.15,D7&gt;=2.05,F7&gt;=2.5,F7&gt;=1.5),5.6,IF(AND(A7&gt;=6.8,B7&lt;3.15,D7&gt;=2.05,F7&gt;=2.5,F7&gt;=1.5),5.1,IF(AND(B7&lt;3.25,B7&gt;=3.15,D7&gt;=2.05,F7&gt;=2.5,F7&gt;=1.5),5.8,IF(AND(B7&gt;=3.25,B7&gt;=3.15,D7&gt;=2.05,F7&gt;=2.5,F7&gt;=1.5),5.65,IF(AND(B7&lt;3.15,B7&gt;=3.05,A7&lt;5.45,H7&gt;=5.245,B7&lt;3.65,F7&lt;1.5),1.5,IF(AND(G7&gt;=0.735,H7&lt;13.665,H7&gt;=6.982,D7&gt;=1.25,F7&lt;2.5,F7&gt;=1.5),4.2,IF(AND(H7&lt;14.03,H7&gt;=13.665,H7&gt;=6.982,D7&gt;=1.25,F7&lt;2.5,F7&gt;=1.5),4.8,IF(AND(A7&gt;=6.6,H7&gt;=5.767,H7&lt;13.646,D7&lt;2.05,F7&gt;=2.5,F7&gt;=1.5),6.05,IF(AND(G7&gt;=0.934,B7&gt;=3.15,B7&gt;=3.05,A7&lt;5.45,H7&gt;=5.245,B7&lt;3.65,F7&lt;1.5),1.7,IF(AND(D7&gt;=1.55,G7&lt;0.735,H7&lt;13.665,H7&gt;=6.982,D7&gt;=1.25,F7&lt;2.5,F7&gt;=1.5),5.1,IF(AND(D7&lt;1.45,H7&gt;=14.03,H7&gt;=13.665,H7&gt;=6.982,D7&gt;=1.25,F7&lt;2.5,F7&gt;=1.5),4.7,IF(AND(D7&gt;=1.45,H7&gt;=14.03,H7&gt;=13.665,H7&gt;=6.982,D7&gt;=1.25,F7&lt;2.5,F7&gt;=1.5),4.5,IF(AND(A7&gt;=6.2,A7&lt;6.6,H7&gt;=5.767,H7&lt;13.646,D7&lt;2.05,F7&gt;=2.5,F7&gt;=1.5),5.325,IF(AND(B7&lt;3.25,G7&lt;0.934,B7&gt;=3.15,B7&gt;=3.05,A7&lt;5.45,H7&gt;=5.245,B7&lt;3.65,F7&lt;1.5),1.3,IF(AND(D7&lt;1.35,D7&lt;1.55,G7&lt;0.735,H7&lt;13.665,H7&gt;=6.982,D7&gt;=1.25,F7&lt;2.5,F7&gt;=1.5),4.25,IF(AND(H7&lt;8.435,A7&lt;6.2,A7&lt;6.6,H7&gt;=5.767,H7&lt;13.646,D7&lt;2.05,F7&gt;=2.5,F7&gt;=1.5),5.1,IF(AND(H7&gt;=8.435,A7&lt;6.2,A7&lt;6.6,H7&gt;=5.767,H7&lt;13.646,D7&lt;2.05,F7&gt;=2.5,F7&gt;=1.5),4.9,IF(AND(A7&gt;=5.15,B7&gt;=3.25,G7&lt;0.934,B7&gt;=3.15,B7&gt;=3.05,A7&lt;5.45,H7&gt;=5.245,B7&lt;3.65,F7&lt;1.5),1.5,IF(AND(B7&lt;2.9,D7&gt;=1.35,D7&lt;1.55,G7&lt;0.735,H7&lt;13.665,H7&gt;=6.982,D7&gt;=1.25,F7&lt;2.5,F7&gt;=1.5),4.6,IF(AND(B7&gt;=2.9,D7&gt;=1.35,D7&lt;1.55,G7&lt;0.735,H7&lt;13.665,H7&gt;=6.982,D7&gt;=1.25,F7&lt;2.5,F7&gt;=1.5),4.52,IF(AND(G7&gt;=0.862,A7&lt;5.15,B7&gt;=3.25,G7&lt;0.934,B7&gt;=3.15,B7&gt;=3.05,A7&lt;5.45,H7&gt;=5.245,B7&lt;3.65,F7&lt;1.5),1.5,IF(AND(H7&lt;9.35,G7&lt;0.862,A7&lt;5.15,B7&gt;=3.25,G7&lt;0.934,B7&gt;=3.15,B7&gt;=3.05,A7&lt;5.45,H7&gt;=5.245,B7&lt;3.65,F7&lt;1.5),1.38,IF(AND(H7&gt;=9.35,G7&lt;0.862,A7&lt;5.15,B7&gt;=3.25,G7&lt;0.934,B7&gt;=3.15,B7&gt;=3.05,A7&lt;5.45,H7&gt;=5.245,B7&lt;3.65,F7&lt;1.5),1.4,"shouldnthappen"))))))))))))))))))))))))))))))))))))</f>
        <v>1.38</v>
      </c>
      <c r="O7" s="1" t="n">
        <f aca="false">IF(AND(B7&lt;2.75,A7&lt;5.55),3.96,IF(AND(H7&lt;9.205,A7&lt;5.9,A7&gt;=5.55),3.85,IF(AND(A7&lt;4.35,D7&lt;0.35,B7&gt;=2.75,A7&lt;5.55),1.1,IF(AND(B7&lt;3.65,D7&gt;=0.35,B7&gt;=2.75,A7&lt;5.55),1.65,IF(AND(B7&gt;=3.65,D7&gt;=0.35,B7&gt;=2.75,A7&lt;5.55),1.9,IF(AND(G7&gt;=0.732,H7&gt;=9.205,A7&lt;5.9,A7&gt;=5.55),4.9,IF(AND(G7&lt;0.273,G7&lt;0.732,H7&gt;=9.205,A7&lt;5.9,A7&gt;=5.55),4.5,IF(AND(A7&lt;6.3,G7&lt;0.422,F7&lt;2.5,A7&gt;=5.9,A7&gt;=5.55),5.1,IF(AND(A7&gt;=6.3,G7&lt;0.422,F7&lt;2.5,A7&gt;=5.9,A7&gt;=5.55),4.76,IF(AND(B7&lt;2.4,G7&gt;=0.422,F7&lt;2.5,A7&gt;=5.9,A7&gt;=5.55),4.45,IF(AND(A7&gt;=7,G7&gt;=0.628,F7&gt;=2.5,A7&gt;=5.9,A7&gt;=5.55),6.45,IF(AND(D7&lt;0.15,H7&lt;13.924,A7&gt;=4.35,D7&lt;0.35,B7&gt;=2.75,A7&lt;5.55),1.5,IF(AND(B7&lt;3.15,H7&gt;=13.924,A7&gt;=4.35,D7&lt;0.35,B7&gt;=2.75,A7&lt;5.55),1.56,IF(AND(B7&gt;=3.15,H7&gt;=13.924,A7&gt;=4.35,D7&lt;0.35,B7&gt;=2.75,A7&lt;5.55),1.3,IF(AND(H7&lt;14.316,G7&gt;=0.273,G7&lt;0.732,H7&gt;=9.205,A7&lt;5.9,A7&gt;=5.55),3.95,IF(AND(H7&gt;=14.316,G7&gt;=0.273,G7&lt;0.732,H7&gt;=9.205,A7&lt;5.9,A7&gt;=5.55),4.1,IF(AND(A7&lt;6.2,B7&gt;=2.4,G7&gt;=0.422,F7&lt;2.5,A7&gt;=5.9,A7&gt;=5.55),4.3,IF(AND(A7&gt;=7.05,G7&lt;0.364,G7&lt;0.628,F7&gt;=2.5,A7&gt;=5.9,A7&gt;=5.55),6.1,IF(AND(A7&gt;=7.55,G7&gt;=0.364,G7&lt;0.628,F7&gt;=2.5,A7&gt;=5.9,A7&gt;=5.55),6.4,IF(AND(A7&lt;6.15,A7&lt;7,G7&gt;=0.628,F7&gt;=2.5,A7&gt;=5.9,A7&gt;=5.55),4.9,IF(AND(D7&lt;1.45,A7&gt;=6.2,B7&gt;=2.4,G7&gt;=0.422,F7&lt;2.5,A7&gt;=5.9,A7&gt;=5.55),4.64,IF(AND(D7&gt;=1.45,A7&gt;=6.2,B7&gt;=2.4,G7&gt;=0.422,F7&lt;2.5,A7&gt;=5.9,A7&gt;=5.55),4.9,IF(AND(D7&lt;1.65,A7&lt;7.05,G7&lt;0.364,G7&lt;0.628,F7&gt;=2.5,A7&gt;=5.9,A7&gt;=5.55),5.1,IF(AND(D7&gt;=2.35,A7&lt;7.55,G7&gt;=0.364,G7&lt;0.628,F7&gt;=2.5,A7&gt;=5.9,A7&gt;=5.55),5.633,IF(AND(D7&lt;2.15,A7&gt;=6.15,A7&lt;7,G7&gt;=0.628,F7&gt;=2.5,A7&gt;=5.9,A7&gt;=5.55),5.1,IF(AND(D7&gt;=2.15,A7&gt;=6.15,A7&lt;7,G7&gt;=0.628,F7&gt;=2.5,A7&gt;=5.9,A7&gt;=5.55),5.267,IF(AND(A7&lt;4.9,A7&lt;5.05,D7&gt;=0.15,H7&lt;13.924,A7&gt;=4.35,D7&lt;0.35,B7&gt;=2.75,A7&lt;5.55),1.375,IF(AND(A7&gt;=4.9,A7&lt;5.05,D7&gt;=0.15,H7&lt;13.924,A7&gt;=4.35,D7&lt;0.35,B7&gt;=2.75,A7&lt;5.55),1.3,IF(AND(A7&lt;5.45,A7&gt;=5.05,D7&gt;=0.15,H7&lt;13.924,A7&gt;=4.35,D7&lt;0.35,B7&gt;=2.75,A7&lt;5.55),1.475,IF(AND(A7&gt;=5.45,A7&gt;=5.05,D7&gt;=0.15,H7&lt;13.924,A7&gt;=4.35,D7&lt;0.35,B7&gt;=2.75,A7&lt;5.55),1.4,IF(AND(B7&gt;=3.25,D7&lt;2.35,A7&lt;7.55,G7&gt;=0.364,G7&lt;0.628,F7&gt;=2.5,A7&gt;=5.9,A7&gt;=5.55),5.7,IF(AND(G7&lt;0.006,G7&lt;0.107,D7&gt;=1.65,A7&lt;7.05,G7&lt;0.364,G7&lt;0.628,F7&gt;=2.5,A7&gt;=5.9,A7&gt;=5.55),5.5,IF(AND(G7&gt;=0.006,G7&lt;0.107,D7&gt;=1.65,A7&lt;7.05,G7&lt;0.364,G7&lt;0.628,F7&gt;=2.5,A7&gt;=5.9,A7&gt;=5.55),5.667,IF(AND(D7&lt;2.2,G7&gt;=0.107,D7&gt;=1.65,A7&lt;7.05,G7&lt;0.364,G7&lt;0.628,F7&gt;=2.5,A7&gt;=5.9,A7&gt;=5.55),5.35,IF(AND(D7&gt;=2.2,G7&gt;=0.107,D7&gt;=1.65,A7&lt;7.05,G7&lt;0.364,G7&lt;0.628,F7&gt;=2.5,A7&gt;=5.9,A7&gt;=5.55),5.2,IF(AND(D7&lt;2.25,B7&lt;3.25,D7&lt;2.35,A7&lt;7.55,G7&gt;=0.364,G7&lt;0.628,F7&gt;=2.5,A7&gt;=5.9,A7&gt;=5.55),5.8,IF(AND(D7&gt;=2.25,B7&lt;3.25,D7&lt;2.35,A7&lt;7.55,G7&gt;=0.364,G7&lt;0.628,F7&gt;=2.5,A7&gt;=5.9,A7&gt;=5.55),5.9,"shouldnthappen")))))))))))))))))))))))))))))))))))))</f>
        <v>1.3</v>
      </c>
      <c r="P7" s="1" t="n">
        <f aca="false">IF(AND(D7&gt;=0.75,A7&lt;5.55),3.9,IF(AND(H7&lt;7.482,A7&gt;=5.55),3.45,IF(AND(B7&gt;=3.15,B7&lt;3.25,D7&lt;0.75,A7&lt;5.55),1.262,IF(AND(G7&gt;=0.446,B7&lt;3.15,B7&lt;3.25,D7&lt;0.75,A7&lt;5.55),1.1,IF(AND(G7&lt;0.408,A7&lt;5.05,B7&gt;=3.25,D7&lt;0.75,A7&lt;5.55),1.4,IF(AND(G7&gt;=0.408,A7&lt;5.05,B7&gt;=3.25,D7&lt;0.75,A7&lt;5.55),1.233,IF(AND(G7&gt;=0.676,A7&gt;=5.05,B7&gt;=3.25,D7&lt;0.75,A7&lt;5.55),1.72,IF(AND(H7&lt;9.386,A7&lt;5.85,F7&lt;2.5,H7&gt;=7.482,A7&gt;=5.55),3.5,IF(AND(H7&gt;=9.386,A7&lt;5.85,F7&lt;2.5,H7&gt;=7.482,A7&gt;=5.55),4.275,IF(AND(H7&gt;=16.284,G7&lt;0.865,F7&gt;=2.5,H7&gt;=7.482,A7&gt;=5.55),6.6,IF(AND(G7&lt;0.912,G7&gt;=0.865,F7&gt;=2.5,H7&gt;=7.482,A7&gt;=5.55),4.8,IF(AND(G7&gt;=0.912,G7&gt;=0.865,F7&gt;=2.5,H7&gt;=7.482,A7&gt;=5.55),5.175,IF(AND(A7&gt;=4.95,G7&lt;0.446,B7&lt;3.15,B7&lt;3.25,D7&lt;0.75,A7&lt;5.55),1.6,IF(AND(H7&gt;=12.974,G7&lt;0.676,A7&gt;=5.05,B7&gt;=3.25,D7&lt;0.75,A7&lt;5.55),1.3,IF(AND(D7&lt;1.45,H7&lt;13.531,A7&gt;=5.85,F7&lt;2.5,H7&gt;=7.482,A7&gt;=5.55),4.2,IF(AND(D7&gt;=1.45,H7&lt;13.531,A7&gt;=5.85,F7&lt;2.5,H7&gt;=7.482,A7&gt;=5.55),4.967,IF(AND(G7&lt;0.187,H7&gt;=13.531,A7&gt;=5.85,F7&lt;2.5,H7&gt;=7.482,A7&gt;=5.55),5,IF(AND(H7&gt;=12.675,A7&lt;4.95,G7&lt;0.446,B7&lt;3.15,B7&lt;3.25,D7&lt;0.75,A7&lt;5.55),1.5,IF(AND(H7&lt;10.826,H7&lt;12.974,G7&lt;0.676,A7&gt;=5.05,B7&gt;=3.25,D7&lt;0.75,A7&lt;5.55),1.46,IF(AND(H7&gt;=10.826,H7&lt;12.974,G7&lt;0.676,A7&gt;=5.05,B7&gt;=3.25,D7&lt;0.75,A7&lt;5.55),1.4,IF(AND(A7&lt;6.15,G7&gt;=0.187,H7&gt;=13.531,A7&gt;=5.85,F7&lt;2.5,H7&gt;=7.482,A7&gt;=5.55),4.7,IF(AND(A7&lt;6.85,B7&lt;2.95,H7&lt;16.284,G7&lt;0.865,F7&gt;=2.5,H7&gt;=7.482,A7&gt;=5.55),5.32,IF(AND(A7&gt;=6.85,B7&lt;2.95,H7&lt;16.284,G7&lt;0.865,F7&gt;=2.5,H7&gt;=7.482,A7&gt;=5.55),6.567,IF(AND(A7&lt;4.85,H7&lt;12.675,A7&lt;4.95,G7&lt;0.446,B7&lt;3.15,B7&lt;3.25,D7&lt;0.75,A7&lt;5.55),1.4,IF(AND(A7&gt;=4.85,H7&lt;12.675,A7&lt;4.95,G7&lt;0.446,B7&lt;3.15,B7&lt;3.25,D7&lt;0.75,A7&lt;5.55),1.5,IF(AND(B7&lt;3.1,A7&gt;=6.15,G7&gt;=0.187,H7&gt;=13.531,A7&gt;=5.85,F7&lt;2.5,H7&gt;=7.482,A7&gt;=5.55),4.467,IF(AND(B7&gt;=3.1,A7&gt;=6.15,G7&gt;=0.187,H7&gt;=13.531,A7&gt;=5.85,F7&lt;2.5,H7&gt;=7.482,A7&gt;=5.55),4.7,IF(AND(G7&gt;=0.379,B7&lt;3.15,B7&gt;=2.95,H7&lt;16.284,G7&lt;0.865,F7&gt;=2.5,H7&gt;=7.482,A7&gt;=5.55),5.733,IF(AND(A7&lt;6.6,B7&gt;=3.15,B7&gt;=2.95,H7&lt;16.284,G7&lt;0.865,F7&gt;=2.5,H7&gt;=7.482,A7&gt;=5.55),5.38,IF(AND(A7&lt;6.7,G7&lt;0.379,B7&lt;3.15,B7&gt;=2.95,H7&lt;16.284,G7&lt;0.865,F7&gt;=2.5,H7&gt;=7.482,A7&gt;=5.55),5.3,IF(AND(A7&gt;=6.7,G7&lt;0.379,B7&lt;3.15,B7&gt;=2.95,H7&lt;16.284,G7&lt;0.865,F7&gt;=2.5,H7&gt;=7.482,A7&gt;=5.55),5.16,IF(AND(A7&lt;7.05,A7&gt;=6.6,B7&gt;=3.15,B7&gt;=2.95,H7&lt;16.284,G7&lt;0.865,F7&gt;=2.5,H7&gt;=7.482,A7&gt;=5.55),5.78,IF(AND(A7&gt;=7.05,A7&gt;=6.6,B7&gt;=3.15,B7&gt;=2.95,H7&lt;16.284,G7&lt;0.865,F7&gt;=2.5,H7&gt;=7.482,A7&gt;=5.55),6.1,"shouldnthappen")))))))))))))))))))))))))))))))))</f>
        <v>1.4</v>
      </c>
      <c r="Q7" s="1" t="n">
        <f aca="false">IF(AND(G7&gt;=0.422,B7&lt;3.25,F7&lt;1.5),1.25,IF(AND(G7&gt;=0.082,G7&lt;0.125,F7&gt;=1.5),6.7,IF(AND(G7&lt;0.251,G7&lt;0.422,B7&lt;3.25,F7&lt;1.5),1.38,IF(AND(G7&gt;=0.251,G7&lt;0.422,B7&lt;3.25,F7&lt;1.5),1.55,IF(AND(G7&gt;=0.385,G7&lt;0.633,B7&gt;=3.25,F7&lt;1.5),1.367,IF(AND(B7&lt;3.35,G7&gt;=0.633,B7&gt;=3.25,F7&lt;1.5),1.7,IF(AND(A7&lt;5.85,G7&lt;0.082,G7&lt;0.125,F7&gt;=1.5),4.5,IF(AND(F7&gt;=2.5,D7&lt;1.6,G7&gt;=0.125,F7&gt;=1.5),5.05,IF(AND(H7&gt;=16.774,D7&gt;=1.6,G7&gt;=0.125,F7&gt;=1.5),6.4,IF(AND(D7&gt;=0.5,G7&lt;0.385,G7&lt;0.633,B7&gt;=3.25,F7&lt;1.5),1.6,IF(AND(B7&lt;3.6,B7&gt;=3.35,G7&gt;=0.633,B7&gt;=3.25,F7&lt;1.5),1.55,IF(AND(B7&gt;=3.6,B7&gt;=3.35,G7&gt;=0.633,B7&gt;=3.25,F7&lt;1.5),1.6,IF(AND(D7&lt;1.65,A7&gt;=5.85,G7&lt;0.082,G7&lt;0.125,F7&gt;=1.5),4.7,IF(AND(A7&lt;5.3,F7&lt;2.5,D7&lt;1.6,G7&gt;=0.125,F7&gt;=1.5),3.15,IF(AND(B7&gt;=3.2,H7&lt;16.774,D7&gt;=1.6,G7&gt;=0.125,F7&gt;=1.5),5.675,IF(AND(H7&lt;11.767,D7&lt;0.5,G7&lt;0.385,G7&lt;0.633,B7&gt;=3.25,F7&lt;1.5),1.5,IF(AND(H7&gt;=11.767,D7&lt;0.5,G7&lt;0.385,G7&lt;0.633,B7&gt;=3.25,F7&lt;1.5),1.367,IF(AND(H7&lt;8.367,D7&gt;=1.65,A7&gt;=5.85,G7&lt;0.082,G7&lt;0.125,F7&gt;=1.5),5.7,IF(AND(H7&gt;=8.367,D7&gt;=1.65,A7&gt;=5.85,G7&lt;0.082,G7&lt;0.125,F7&gt;=1.5),5.575,IF(AND(A7&gt;=7.1,B7&lt;3.2,H7&lt;16.774,D7&gt;=1.6,G7&gt;=0.125,F7&gt;=1.5),6.3,IF(AND(H7&gt;=15.395,B7&lt;2.85,A7&gt;=5.3,F7&lt;2.5,D7&lt;1.6,G7&gt;=0.125,F7&gt;=1.5),4.8,IF(AND(H7&lt;8.486,B7&gt;=2.85,A7&gt;=5.3,F7&lt;2.5,D7&lt;1.6,G7&gt;=0.125,F7&gt;=1.5),3.85,IF(AND(D7&gt;=2.1,A7&lt;7.1,B7&lt;3.2,H7&lt;16.774,D7&gt;=1.6,G7&gt;=0.125,F7&gt;=1.5),5.5,IF(AND(B7&gt;=2.75,H7&lt;15.395,B7&lt;2.85,A7&gt;=5.3,F7&lt;2.5,D7&lt;1.6,G7&gt;=0.125,F7&gt;=1.5),4.489,IF(AND(H7&gt;=15.168,H7&gt;=8.486,B7&gt;=2.85,A7&gt;=5.3,F7&lt;2.5,D7&lt;1.6,G7&gt;=0.125,F7&gt;=1.5),4.7,IF(AND(G7&gt;=0.519,D7&lt;2.1,A7&lt;7.1,B7&lt;3.2,H7&lt;16.774,D7&gt;=1.6,G7&gt;=0.125,F7&gt;=1.5),4.925,IF(AND(G7&gt;=0.897,B7&lt;2.75,H7&lt;15.395,B7&lt;2.85,A7&gt;=5.3,F7&lt;2.5,D7&lt;1.6,G7&gt;=0.125,F7&gt;=1.5),4.567,IF(AND(A7&lt;5.65,H7&lt;15.168,H7&gt;=8.486,B7&gt;=2.85,A7&gt;=5.3,F7&lt;2.5,D7&lt;1.6,G7&gt;=0.125,F7&gt;=1.5),4.5,IF(AND(G7&lt;0.23,G7&lt;0.519,D7&lt;2.1,A7&lt;7.1,B7&lt;3.2,H7&lt;16.774,D7&gt;=1.6,G7&gt;=0.125,F7&gt;=1.5),5,IF(AND(A7&lt;5.9,G7&lt;0.897,B7&lt;2.75,H7&lt;15.395,B7&lt;2.85,A7&gt;=5.3,F7&lt;2.5,D7&lt;1.6,G7&gt;=0.125,F7&gt;=1.5),4.1,IF(AND(A7&gt;=5.9,G7&lt;0.897,B7&lt;2.75,H7&lt;15.395,B7&lt;2.85,A7&gt;=5.3,F7&lt;2.5,D7&lt;1.6,G7&gt;=0.125,F7&gt;=1.5),4.5,IF(AND(A7&lt;6.05,A7&gt;=5.65,H7&lt;15.168,H7&gt;=8.486,B7&gt;=2.85,A7&gt;=5.3,F7&lt;2.5,D7&lt;1.6,G7&gt;=0.125,F7&gt;=1.5),4.2,IF(AND(A7&gt;=6.05,A7&gt;=5.65,H7&lt;15.168,H7&gt;=8.486,B7&gt;=2.85,A7&gt;=5.3,F7&lt;2.5,D7&lt;1.6,G7&gt;=0.125,F7&gt;=1.5),4.35,IF(AND(D7&lt;1.95,G7&gt;=0.23,G7&lt;0.519,D7&lt;2.1,A7&lt;7.1,B7&lt;3.2,H7&lt;16.774,D7&gt;=1.6,G7&gt;=0.125,F7&gt;=1.5),5.3,IF(AND(D7&gt;=1.95,G7&gt;=0.23,G7&lt;0.519,D7&lt;2.1,A7&lt;7.1,B7&lt;3.2,H7&lt;16.774,D7&gt;=1.6,G7&gt;=0.125,F7&gt;=1.5),5.2,"shouldnthappen")))))))))))))))))))))))))))))))))))</f>
        <v>1.5</v>
      </c>
      <c r="R7" s="1" t="n">
        <f aca="false">IF(AND(G7&gt;=0.901,F7&lt;1.5),1.9,IF(AND(H7&lt;5.523,D7&lt;0.35,G7&lt;0.901,F7&lt;1.5),1,IF(AND(B7&lt;3.6,D7&gt;=0.35,G7&lt;0.901,F7&lt;1.5),1.575,IF(AND(B7&gt;=3.6,D7&gt;=0.35,G7&lt;0.901,F7&lt;1.5),1.5,IF(AND(G7&gt;=0.837,D7&lt;1.15,D7&lt;1.45,F7&gt;=1.5),3,IF(AND(G7&gt;=0.66,D7&gt;=1.15,D7&lt;1.45,F7&gt;=1.5),4,IF(AND(F7&gt;=2.5,D7&lt;1.55,D7&gt;=1.45,F7&gt;=1.5),5.025,IF(AND(F7&lt;2.5,D7&gt;=1.55,D7&gt;=1.45,F7&gt;=1.5),4.933,IF(AND(B7&lt;2.45,G7&lt;0.837,D7&lt;1.15,D7&lt;1.45,F7&gt;=1.5),3.3,IF(AND(B7&gt;=2.45,G7&lt;0.837,D7&lt;1.15,D7&lt;1.45,F7&gt;=1.5),3.86,IF(AND(B7&gt;=3.05,F7&lt;2.5,D7&lt;1.55,D7&gt;=1.45,F7&gt;=1.5),4.8,IF(AND(D7&gt;=2.45,F7&gt;=2.5,D7&gt;=1.55,D7&gt;=1.45,F7&gt;=1.5),5.875,IF(AND(H7&lt;13.187,G7&lt;0.217,H7&gt;=5.523,D7&lt;0.35,G7&lt;0.901,F7&lt;1.5),1.4,IF(AND(H7&gt;=13.187,G7&lt;0.217,H7&gt;=5.523,D7&lt;0.35,G7&lt;0.901,F7&lt;1.5),1.5,IF(AND(G7&lt;0.33,G7&gt;=0.217,H7&gt;=5.523,D7&lt;0.35,G7&lt;0.901,F7&lt;1.5),1.28,IF(AND(A7&lt;6.05,D7&lt;1.35,G7&lt;0.66,D7&gt;=1.15,D7&lt;1.45,F7&gt;=1.5),4.175,IF(AND(A7&gt;=6.05,D7&lt;1.35,G7&lt;0.66,D7&gt;=1.15,D7&lt;1.45,F7&gt;=1.5),4.3,IF(AND(A7&lt;5.65,D7&gt;=1.35,G7&lt;0.66,D7&gt;=1.15,D7&lt;1.45,F7&gt;=1.5),3.9,IF(AND(A7&gt;=5.65,D7&gt;=1.35,G7&lt;0.66,D7&gt;=1.15,D7&lt;1.45,F7&gt;=1.5),4.52,IF(AND(A7&lt;6.25,B7&lt;3.05,F7&lt;2.5,D7&lt;1.55,D7&gt;=1.45,F7&gt;=1.5),4.5,IF(AND(A7&gt;=6.25,B7&lt;3.05,F7&lt;2.5,D7&lt;1.55,D7&gt;=1.45,F7&gt;=1.5),4.675,IF(AND(A7&gt;=7.25,D7&lt;2.45,F7&gt;=2.5,D7&gt;=1.55,D7&gt;=1.45,F7&gt;=1.5),6.433,IF(AND(D7&gt;=0.25,G7&gt;=0.33,G7&gt;=0.217,H7&gt;=5.523,D7&lt;0.35,G7&lt;0.901,F7&lt;1.5),1.4,IF(AND(A7&lt;6.15,A7&lt;7.25,D7&lt;2.45,F7&gt;=2.5,D7&gt;=1.55,D7&gt;=1.45,F7&gt;=1.5),5.025,IF(AND(H7&lt;6.439,D7&lt;0.25,G7&gt;=0.33,G7&gt;=0.217,H7&gt;=5.523,D7&lt;0.35,G7&lt;0.901,F7&lt;1.5),1.5,IF(AND(H7&gt;=6.439,D7&lt;0.25,G7&gt;=0.33,G7&gt;=0.217,H7&gt;=5.523,D7&lt;0.35,G7&lt;0.901,F7&lt;1.5),1.38,IF(AND(H7&gt;=13.711,A7&gt;=6.15,A7&lt;7.25,D7&lt;2.45,F7&gt;=2.5,D7&gt;=1.55,D7&gt;=1.45,F7&gt;=1.5),5.68,IF(AND(B7&gt;=3.3,H7&lt;13.711,A7&gt;=6.15,A7&lt;7.25,D7&lt;2.45,F7&gt;=2.5,D7&gt;=1.55,D7&gt;=1.45,F7&gt;=1.5),5.6,IF(AND(G7&lt;0.093,B7&lt;3.3,H7&lt;13.711,A7&gt;=6.15,A7&lt;7.25,D7&lt;2.45,F7&gt;=2.5,D7&gt;=1.55,D7&gt;=1.45,F7&gt;=1.5),5.56,IF(AND(D7&lt;1.95,G7&gt;=0.093,B7&lt;3.3,H7&lt;13.711,A7&gt;=6.15,A7&lt;7.25,D7&lt;2.45,F7&gt;=2.5,D7&gt;=1.55,D7&gt;=1.45,F7&gt;=1.5),5.3,IF(AND(B7&lt;3.15,D7&gt;=1.95,G7&gt;=0.093,B7&lt;3.3,H7&lt;13.711,A7&gt;=6.15,A7&lt;7.25,D7&lt;2.45,F7&gt;=2.5,D7&gt;=1.55,D7&gt;=1.45,F7&gt;=1.5),5.1,IF(AND(B7&gt;=3.15,D7&gt;=1.95,G7&gt;=0.093,B7&lt;3.3,H7&lt;13.711,A7&gt;=6.15,A7&lt;7.25,D7&lt;2.45,F7&gt;=2.5,D7&gt;=1.55,D7&gt;=1.45,F7&gt;=1.5),5.15,"shouldnthappen"))))))))))))))))))))))))))))))))</f>
        <v>1.4</v>
      </c>
      <c r="S7" s="1" t="n">
        <f aca="false">IF(AND(G7&gt;=0.859,D7&gt;=0.35,F7&lt;1.5),1.9,IF(AND(D7&lt;1.75,F7&gt;=2.5,F7&gt;=1.5),4.867,IF(AND(H7&lt;8.42,A7&lt;5.05,D7&lt;0.35,F7&lt;1.5),1.42,IF(AND(H7&gt;=14.877,A7&gt;=5.05,D7&lt;0.35,F7&lt;1.5),1.3,IF(AND(B7&lt;3.35,G7&lt;0.859,D7&gt;=0.35,F7&lt;1.5),1.7,IF(AND(B7&gt;=3.35,G7&lt;0.859,D7&gt;=0.35,F7&lt;1.5),1.5,IF(AND(A7&gt;=6.05,B7&lt;2.75,F7&lt;2.5,F7&gt;=1.5),4.733,IF(AND(G7&gt;=0.68,B7&gt;=2.75,F7&lt;2.5,F7&gt;=1.5),4.025,IF(AND(H7&gt;=16.284,D7&gt;=1.75,F7&gt;=2.5,F7&gt;=1.5),6.6,IF(AND(A7&lt;4.35,H7&gt;=8.42,A7&lt;5.05,D7&lt;0.35,F7&lt;1.5),1.1,IF(AND(G7&gt;=0.948,H7&lt;14.877,A7&gt;=5.05,D7&lt;0.35,F7&lt;1.5),1.7,IF(AND(A7&lt;5.3,A7&lt;6.05,B7&lt;2.75,F7&lt;2.5,F7&gt;=1.5),3,IF(AND(H7&gt;=15.168,G7&lt;0.68,B7&gt;=2.75,F7&lt;2.5,F7&gt;=1.5),4.75,IF(AND(H7&gt;=14.005,A7&gt;=4.35,H7&gt;=8.42,A7&lt;5.05,D7&lt;0.35,F7&lt;1.5),1.375,IF(AND(A7&gt;=5.55,G7&lt;0.948,H7&lt;14.877,A7&gt;=5.05,D7&lt;0.35,F7&lt;1.5),1.7,IF(AND(H7&lt;12.363,A7&gt;=5.3,A7&lt;6.05,B7&lt;2.75,F7&lt;2.5,F7&gt;=1.5),3.825,IF(AND(H7&gt;=12.363,A7&gt;=5.3,A7&lt;6.05,B7&lt;2.75,F7&lt;2.5,F7&gt;=1.5),4.033,IF(AND(H7&gt;=14.508,H7&lt;15.168,G7&lt;0.68,B7&gt;=2.75,F7&lt;2.5,F7&gt;=1.5),4.2,IF(AND(D7&gt;=2.35,D7&gt;=2.2,H7&lt;16.284,D7&gt;=1.75,F7&gt;=2.5,F7&gt;=1.5),5.267,IF(AND(G7&lt;0.231,H7&lt;14.005,A7&gt;=4.35,H7&gt;=8.42,A7&lt;5.05,D7&lt;0.35,F7&lt;1.5),1.4,IF(AND(H7&gt;=14.494,A7&lt;5.55,G7&lt;0.948,H7&lt;14.877,A7&gt;=5.05,D7&lt;0.35,F7&lt;1.5),1.6,IF(AND(A7&lt;6.1,H7&lt;14.508,H7&lt;15.168,G7&lt;0.68,B7&gt;=2.75,F7&lt;2.5,F7&gt;=1.5),4.5,IF(AND(A7&lt;6.1,H7&lt;11.8,D7&lt;2.2,H7&lt;16.284,D7&gt;=1.75,F7&gt;=2.5,F7&gt;=1.5),4.95,IF(AND(A7&gt;=6.1,H7&lt;11.8,D7&lt;2.2,H7&lt;16.284,D7&gt;=1.75,F7&gt;=2.5,F7&gt;=1.5),5.333,IF(AND(B7&lt;2.75,H7&gt;=11.8,D7&lt;2.2,H7&lt;16.284,D7&gt;=1.75,F7&gt;=2.5,F7&gt;=1.5),5.1,IF(AND(B7&gt;=3.15,D7&lt;2.35,D7&gt;=2.2,H7&lt;16.284,D7&gt;=1.75,F7&gt;=2.5,F7&gt;=1.5),5.5,IF(AND(B7&gt;=3.35,G7&gt;=0.231,H7&lt;14.005,A7&gt;=4.35,H7&gt;=8.42,A7&lt;5.05,D7&lt;0.35,F7&lt;1.5),1.3,IF(AND(H7&lt;13.869,H7&lt;14.494,A7&lt;5.55,G7&lt;0.948,H7&lt;14.877,A7&gt;=5.05,D7&lt;0.35,F7&lt;1.5),1.5,IF(AND(H7&gt;=13.869,H7&lt;14.494,A7&lt;5.55,G7&lt;0.948,H7&lt;14.877,A7&gt;=5.05,D7&lt;0.35,F7&lt;1.5),1.4,IF(AND(G7&lt;0.636,A7&gt;=6.1,H7&lt;14.508,H7&lt;15.168,G7&lt;0.68,B7&gt;=2.75,F7&lt;2.5,F7&gt;=1.5),4.68,IF(AND(G7&gt;=0.636,A7&gt;=6.1,H7&lt;14.508,H7&lt;15.168,G7&lt;0.68,B7&gt;=2.75,F7&lt;2.5,F7&gt;=1.5),4.4,IF(AND(B7&lt;2.85,B7&gt;=2.75,H7&gt;=11.8,D7&lt;2.2,H7&lt;16.284,D7&gt;=1.75,F7&gt;=2.5,F7&gt;=1.5),6.7,IF(AND(H7&lt;10.626,B7&lt;3.15,D7&lt;2.35,D7&gt;=2.2,H7&lt;16.284,D7&gt;=1.75,F7&gt;=2.5,F7&gt;=1.5),5.1,IF(AND(H7&gt;=10.626,B7&lt;3.15,D7&lt;2.35,D7&gt;=2.2,H7&lt;16.284,D7&gt;=1.75,F7&gt;=2.5,F7&gt;=1.5),5.2,IF(AND(G7&lt;0.378,B7&lt;3.35,G7&gt;=0.231,H7&lt;14.005,A7&gt;=4.35,H7&gt;=8.42,A7&lt;5.05,D7&lt;0.35,F7&lt;1.5),1.2,IF(AND(G7&gt;=0.378,B7&lt;3.35,G7&gt;=0.231,H7&lt;14.005,A7&gt;=4.35,H7&gt;=8.42,A7&lt;5.05,D7&lt;0.35,F7&lt;1.5),1.3,IF(AND(A7&lt;6.2,B7&gt;=2.85,B7&gt;=2.75,H7&gt;=11.8,D7&lt;2.2,H7&lt;16.284,D7&gt;=1.75,F7&gt;=2.5,F7&gt;=1.5),4.9,IF(AND(G7&lt;0.388,A7&gt;=6.2,B7&gt;=2.85,B7&gt;=2.75,H7&gt;=11.8,D7&lt;2.2,H7&lt;16.284,D7&gt;=1.75,F7&gt;=2.5,F7&gt;=1.5),5.52,IF(AND(G7&gt;=0.388,A7&gt;=6.2,B7&gt;=2.85,B7&gt;=2.75,H7&gt;=11.8,D7&lt;2.2,H7&lt;16.284,D7&gt;=1.75,F7&gt;=2.5,F7&gt;=1.5),5.7,"shouldnthappen")))))))))))))))))))))))))))))))))))))))</f>
        <v>1.42</v>
      </c>
      <c r="T7" s="1" t="n">
        <f aca="false">IF(AND(D7&gt;=0.8,A7&lt;5.45),3.7,IF(AND(D7&gt;=0.35,D7&lt;0.8,A7&lt;5.45),1.56,IF(AND(G7&lt;0.164,F7&lt;2.5,A7&gt;=5.45),1.6,IF(AND(H7&gt;=16.718,F7&gt;=2.5,A7&gt;=5.45),6.4,IF(AND(G7&gt;=0.719,H7&lt;16.718,F7&gt;=2.5,A7&gt;=5.45),5.05,IF(AND(A7&lt;4.35,A7&lt;5.05,D7&lt;0.35,D7&lt;0.8,A7&lt;5.45),1.1,IF(AND(H7&gt;=14.494,A7&gt;=5.05,D7&lt;0.35,D7&lt;0.8,A7&lt;5.45),1.6,IF(AND(G7&lt;0.338,D7&lt;1.25,G7&gt;=0.164,F7&lt;2.5,A7&gt;=5.45),4.1,IF(AND(H7&lt;8.397,D7&gt;=1.25,G7&gt;=0.164,F7&lt;2.5,A7&gt;=5.45),4,IF(AND(H7&lt;11.031,H7&lt;14.494,A7&gt;=5.05,D7&lt;0.35,D7&lt;0.8,A7&lt;5.45),1.5,IF(AND(H7&gt;=11.031,H7&lt;14.494,A7&gt;=5.05,D7&lt;0.35,D7&lt;0.8,A7&lt;5.45),1.44,IF(AND(B7&lt;2.65,H7&gt;=8.397,D7&gt;=1.25,G7&gt;=0.164,F7&lt;2.5,A7&gt;=5.45),4.767,IF(AND(H7&lt;7.388,G7&lt;0.487,G7&lt;0.719,H7&lt;16.718,F7&gt;=2.5,A7&gt;=5.45),5.067,IF(AND(G7&lt;0.533,G7&gt;=0.487,G7&lt;0.719,H7&lt;16.718,F7&gt;=2.5,A7&gt;=5.45),5.8,IF(AND(G7&gt;=0.533,G7&gt;=0.487,G7&lt;0.719,H7&lt;16.718,F7&gt;=2.5,A7&gt;=5.45),5.86,IF(AND(B7&lt;3.25,A7&gt;=4.95,A7&gt;=4.35,A7&lt;5.05,D7&lt;0.35,D7&lt;0.8,A7&lt;5.45),1.2,IF(AND(A7&lt;5.6,H7&lt;11.218,G7&gt;=0.338,D7&lt;1.25,G7&gt;=0.164,F7&lt;2.5,A7&gt;=5.45),3.7,IF(AND(A7&gt;=5.6,H7&lt;11.218,G7&gt;=0.338,D7&lt;1.25,G7&gt;=0.164,F7&lt;2.5,A7&gt;=5.45),3.5,IF(AND(H7&lt;12.668,H7&gt;=11.218,G7&gt;=0.338,D7&lt;1.25,G7&gt;=0.164,F7&lt;2.5,A7&gt;=5.45),3.9,IF(AND(H7&gt;=12.668,H7&gt;=11.218,G7&gt;=0.338,D7&lt;1.25,G7&gt;=0.164,F7&lt;2.5,A7&gt;=5.45),4,IF(AND(H7&gt;=15.705,B7&gt;=2.65,H7&gt;=8.397,D7&gt;=1.25,G7&gt;=0.164,F7&lt;2.5,A7&gt;=5.45),4.8,IF(AND(B7&lt;2.75,H7&gt;=7.388,G7&lt;0.487,G7&lt;0.719,H7&lt;16.718,F7&gt;=2.5,A7&gt;=5.45),5.26,IF(AND(B7&lt;2.95,A7&lt;4.5,A7&lt;4.95,A7&gt;=4.35,A7&lt;5.05,D7&lt;0.35,D7&lt;0.8,A7&lt;5.45),1.4,IF(AND(B7&gt;=2.95,A7&lt;4.5,A7&lt;4.95,A7&gt;=4.35,A7&lt;5.05,D7&lt;0.35,D7&lt;0.8,A7&lt;5.45),1.3,IF(AND(H7&gt;=13.924,A7&gt;=4.5,A7&lt;4.95,A7&gt;=4.35,A7&lt;5.05,D7&lt;0.35,D7&lt;0.8,A7&lt;5.45),1.5,IF(AND(G7&lt;0.252,B7&gt;=3.25,A7&gt;=4.95,A7&gt;=4.35,A7&lt;5.05,D7&lt;0.35,D7&lt;0.8,A7&lt;5.45),1.4,IF(AND(G7&gt;=0.252,B7&gt;=3.25,A7&gt;=4.95,A7&gt;=4.35,A7&lt;5.05,D7&lt;0.35,D7&lt;0.8,A7&lt;5.45),1.32,IF(AND(G7&gt;=0.473,H7&lt;15.705,B7&gt;=2.65,H7&gt;=8.397,D7&gt;=1.25,G7&gt;=0.164,F7&lt;2.5,A7&gt;=5.45),4.7,IF(AND(B7&gt;=3.15,B7&gt;=2.75,H7&gt;=7.388,G7&lt;0.487,G7&lt;0.719,H7&lt;16.718,F7&gt;=2.5,A7&gt;=5.45),5.7,IF(AND(B7&lt;3.15,H7&lt;13.924,A7&gt;=4.5,A7&lt;4.95,A7&gt;=4.35,A7&lt;5.05,D7&lt;0.35,D7&lt;0.8,A7&lt;5.45),1.433,IF(AND(B7&gt;=3.15,H7&lt;13.924,A7&gt;=4.5,A7&lt;4.95,A7&gt;=4.35,A7&lt;5.05,D7&lt;0.35,D7&lt;0.8,A7&lt;5.45),1.4,IF(AND(H7&gt;=14.81,G7&lt;0.473,H7&lt;15.705,B7&gt;=2.65,H7&gt;=8.397,D7&gt;=1.25,G7&gt;=0.164,F7&lt;2.5,A7&gt;=5.45),4.2,IF(AND(A7&lt;6.65,B7&lt;3.15,B7&gt;=2.75,H7&gt;=7.388,G7&lt;0.487,G7&lt;0.719,H7&lt;16.718,F7&gt;=2.5,A7&gt;=5.45),5.6,IF(AND(A7&gt;=6.65,B7&lt;3.15,B7&gt;=2.75,H7&gt;=7.388,G7&lt;0.487,G7&lt;0.719,H7&lt;16.718,F7&gt;=2.5,A7&gt;=5.45),5.4,IF(AND(A7&lt;6.15,H7&lt;14.81,G7&lt;0.473,H7&lt;15.705,B7&gt;=2.65,H7&gt;=8.397,D7&gt;=1.25,G7&gt;=0.164,F7&lt;2.5,A7&gt;=5.45),4.5,IF(AND(A7&gt;=6.15,H7&lt;14.81,G7&lt;0.473,H7&lt;15.705,B7&gt;=2.65,H7&gt;=8.397,D7&gt;=1.25,G7&gt;=0.164,F7&lt;2.5,A7&gt;=5.45),4.4,"shouldnthappen"))))))))))))))))))))))))))))))))))))</f>
        <v>1.4</v>
      </c>
      <c r="U7" s="1" t="n">
        <f aca="false">IF(AND(G7&gt;=0.934,F7&lt;1.5),1.7,IF(AND(D7&lt;0.15,D7&lt;0.25,G7&lt;0.934,F7&lt;1.5),1.38,IF(AND(H7&gt;=14.379,D7&gt;=0.25,G7&lt;0.934,F7&lt;1.5),1.7,IF(AND(A7&lt;5.3,D7&lt;1.35,F7&lt;2.5,F7&gt;=1.5),3.15,IF(AND(H7&lt;7.148,D7&gt;=1.35,F7&lt;2.5,F7&gt;=1.5),3.9,IF(AND(G7&lt;0.352,A7&lt;6.15,F7&gt;=2.5,F7&gt;=1.5),4.5,IF(AND(G7&gt;=0.352,A7&lt;6.15,F7&gt;=2.5,F7&gt;=1.5),4.92,IF(AND(B7&lt;2.85,A7&gt;=6.15,F7&gt;=2.5,F7&gt;=1.5),6.2,IF(AND(D7&gt;=0.45,H7&lt;14.379,D7&gt;=0.25,G7&lt;0.934,F7&lt;1.5),1.65,IF(AND(G7&gt;=0.857,A7&gt;=5.3,D7&lt;1.35,F7&lt;2.5,F7&gt;=1.5),4.3,IF(AND(A7&gt;=7.25,B7&gt;=2.85,A7&gt;=6.15,F7&gt;=2.5,F7&gt;=1.5),6.425,IF(AND(H7&lt;9.499,A7&lt;5.05,D7&gt;=0.15,D7&lt;0.25,G7&lt;0.934,F7&lt;1.5),1.4,IF(AND(A7&gt;=5.45,A7&gt;=5.05,D7&gt;=0.15,D7&lt;0.25,G7&lt;0.934,F7&lt;1.5),1.3,IF(AND(B7&gt;=4.15,D7&lt;0.45,H7&lt;14.379,D7&gt;=0.25,G7&lt;0.934,F7&lt;1.5),1.5,IF(AND(A7&gt;=5.75,G7&lt;0.857,A7&gt;=5.3,D7&lt;1.35,F7&lt;2.5,F7&gt;=1.5),4.02,IF(AND(A7&lt;6.65,G7&lt;0.333,H7&gt;=7.148,D7&gt;=1.35,F7&lt;2.5,F7&gt;=1.5),4.475,IF(AND(A7&gt;=6.65,G7&lt;0.333,H7&gt;=7.148,D7&gt;=1.35,F7&lt;2.5,F7&gt;=1.5),4.8,IF(AND(D7&gt;=1.45,G7&gt;=0.333,H7&gt;=7.148,D7&gt;=1.35,F7&lt;2.5,F7&gt;=1.5),4.85,IF(AND(G7&gt;=0.861,A7&lt;7.25,B7&gt;=2.85,A7&gt;=6.15,F7&gt;=2.5,F7&gt;=1.5),5.2,IF(AND(G7&lt;0.571,H7&gt;=9.499,A7&lt;5.05,D7&gt;=0.15,D7&lt;0.25,G7&lt;0.934,F7&lt;1.5),1.2,IF(AND(G7&gt;=0.571,H7&gt;=9.499,A7&lt;5.05,D7&gt;=0.15,D7&lt;0.25,G7&lt;0.934,F7&lt;1.5),1.3,IF(AND(H7&lt;9.283,A7&lt;5.45,A7&gt;=5.05,D7&gt;=0.15,D7&lt;0.25,G7&lt;0.934,F7&lt;1.5),1.5,IF(AND(H7&gt;=9.283,A7&lt;5.45,A7&gt;=5.05,D7&gt;=0.15,D7&lt;0.25,G7&lt;0.934,F7&lt;1.5),1.425,IF(AND(A7&lt;4.9,B7&lt;4.15,D7&lt;0.45,H7&lt;14.379,D7&gt;=0.25,G7&lt;0.934,F7&lt;1.5),1.4,IF(AND(A7&gt;=4.9,B7&lt;4.15,D7&lt;0.45,H7&lt;14.379,D7&gt;=0.25,G7&lt;0.934,F7&lt;1.5),1.325,IF(AND(G7&lt;0.572,A7&lt;5.75,G7&lt;0.857,A7&gt;=5.3,D7&lt;1.35,F7&lt;2.5,F7&gt;=1.5),3.65,IF(AND(G7&gt;=0.572,A7&lt;5.75,G7&lt;0.857,A7&gt;=5.3,D7&lt;1.35,F7&lt;2.5,F7&gt;=1.5),3.9,IF(AND(A7&lt;6.75,D7&lt;1.45,G7&gt;=0.333,H7&gt;=7.148,D7&gt;=1.35,F7&lt;2.5,F7&gt;=1.5),4.4,IF(AND(A7&gt;=6.75,D7&lt;1.45,G7&gt;=0.333,H7&gt;=7.148,D7&gt;=1.35,F7&lt;2.5,F7&gt;=1.5),4.78,IF(AND(A7&lt;6.6,B7&lt;3.25,G7&lt;0.861,A7&lt;7.25,B7&gt;=2.85,A7&gt;=6.15,F7&gt;=2.5,F7&gt;=1.5),5.333,IF(AND(H7&lt;11.461,B7&gt;=3.25,G7&lt;0.861,A7&lt;7.25,B7&gt;=2.85,A7&gt;=6.15,F7&gt;=2.5,F7&gt;=1.5),6.025,IF(AND(H7&gt;=11.461,B7&gt;=3.25,G7&lt;0.861,A7&lt;7.25,B7&gt;=2.85,A7&gt;=6.15,F7&gt;=2.5,F7&gt;=1.5),5.667,IF(AND(H7&gt;=14.564,A7&gt;=6.6,B7&lt;3.25,G7&lt;0.861,A7&lt;7.25,B7&gt;=2.85,A7&gt;=6.15,F7&gt;=2.5,F7&gt;=1.5),5.4,IF(AND(D7&gt;=2.35,H7&lt;14.564,A7&gt;=6.6,B7&lt;3.25,G7&lt;0.861,A7&lt;7.25,B7&gt;=2.85,A7&gt;=6.15,F7&gt;=2.5,F7&gt;=1.5),5.6,IF(AND(A7&lt;6.85,D7&lt;2.35,H7&lt;14.564,A7&gt;=6.6,B7&lt;3.25,G7&lt;0.861,A7&lt;7.25,B7&gt;=2.85,A7&gt;=6.15,F7&gt;=2.5,F7&gt;=1.5),5.9,IF(AND(A7&gt;=6.85,D7&lt;2.35,H7&lt;14.564,A7&gt;=6.6,B7&lt;3.25,G7&lt;0.861,A7&lt;7.25,B7&gt;=2.85,A7&gt;=6.15,F7&gt;=2.5,F7&gt;=1.5),5.78,"shouldnthappen"))))))))))))))))))))))))))))))))))))</f>
        <v>1.4</v>
      </c>
      <c r="V7" s="1" t="n">
        <f aca="false">IF(AND(H7&lt;5.748,A7&lt;5.05,D7&lt;0.75),1,IF(AND(B7&lt;3.15,H7&gt;=5.748,A7&lt;5.05,D7&lt;0.75),1.475,IF(AND(G7&gt;=0.801,D7&lt;0.25,A7&gt;=5.05,D7&lt;0.75),1.7,IF(AND(D7&gt;=0.45,D7&gt;=0.25,A7&gt;=5.05,D7&lt;0.75),1.7,IF(AND(B7&lt;2.35,F7&lt;2.5,B7&lt;2.75,D7&gt;=0.75),4.16,IF(AND(D7&lt;1.75,F7&gt;=2.5,B7&lt;2.75,D7&gt;=0.75),4.875,IF(AND(D7&gt;=1.75,F7&gt;=2.5,B7&lt;2.75,D7&gt;=0.75),5.333,IF(AND(H7&gt;=16.284,D7&gt;=1.55,B7&gt;=2.75,D7&gt;=0.75),6.6,IF(AND(H7&gt;=14.144,B7&gt;=3.15,H7&gt;=5.748,A7&lt;5.05,D7&lt;0.75),1.3,IF(AND(A7&lt;5.45,G7&lt;0.801,D7&lt;0.25,A7&gt;=5.05,D7&lt;0.75),1.5,IF(AND(A7&gt;=5.45,G7&lt;0.801,D7&lt;0.25,A7&gt;=5.05,D7&lt;0.75),1.34,IF(AND(B7&lt;3.75,D7&lt;0.45,D7&gt;=0.25,A7&gt;=5.05,D7&lt;0.75),1.467,IF(AND(B7&gt;=3.75,D7&lt;0.45,D7&gt;=0.25,A7&gt;=5.05,D7&lt;0.75),1.767,IF(AND(G7&gt;=0.896,B7&gt;=2.35,F7&lt;2.5,B7&lt;2.75,D7&gt;=0.75),4.9,IF(AND(H7&lt;15.504,D7&lt;1.35,D7&lt;1.55,B7&gt;=2.75,D7&gt;=0.75),4.2,IF(AND(H7&gt;=15.504,D7&lt;1.35,D7&lt;1.55,B7&gt;=2.75,D7&gt;=0.75),4.6,IF(AND(H7&lt;9.767,D7&gt;=1.35,D7&lt;1.55,B7&gt;=2.75,D7&gt;=0.75),5.1,IF(AND(A7&lt;4.5,H7&lt;14.144,B7&gt;=3.15,H7&gt;=5.748,A7&lt;5.05,D7&lt;0.75),1.3,IF(AND(A7&gt;=4.5,H7&lt;14.144,B7&gt;=3.15,H7&gt;=5.748,A7&lt;5.05,D7&lt;0.75),1.4,IF(AND(D7&gt;=1.15,G7&lt;0.896,B7&gt;=2.35,F7&lt;2.5,B7&lt;2.75,D7&gt;=0.75),4.04,IF(AND(B7&lt;2.9,H7&gt;=9.767,D7&gt;=1.35,D7&lt;1.55,B7&gt;=2.75,D7&gt;=0.75),4.8,IF(AND(D7&lt;1.7,A7&gt;=7.05,H7&lt;16.284,D7&gt;=1.55,B7&gt;=2.75,D7&gt;=0.75),5.8,IF(AND(D7&gt;=1.7,A7&gt;=7.05,H7&lt;16.284,D7&gt;=1.55,B7&gt;=2.75,D7&gt;=0.75),6.3,IF(AND(B7&lt;2.45,D7&lt;1.15,G7&lt;0.896,B7&gt;=2.35,F7&lt;2.5,B7&lt;2.75,D7&gt;=0.75),3.767,IF(AND(B7&gt;=2.45,D7&lt;1.15,G7&lt;0.896,B7&gt;=2.35,F7&lt;2.5,B7&lt;2.75,D7&gt;=0.75),3.167,IF(AND(B7&gt;=3.15,B7&gt;=2.9,H7&gt;=9.767,D7&gt;=1.35,D7&lt;1.55,B7&gt;=2.75,D7&gt;=0.75),4.7,IF(AND(D7&lt;1.9,D7&lt;2.05,A7&lt;7.05,H7&lt;16.284,D7&gt;=1.55,B7&gt;=2.75,D7&gt;=0.75),4.82,IF(AND(D7&gt;=1.9,D7&lt;2.05,A7&lt;7.05,H7&lt;16.284,D7&gt;=1.55,B7&gt;=2.75,D7&gt;=0.75),5.067,IF(AND(H7&lt;12.721,B7&lt;3.15,B7&gt;=2.9,H7&gt;=9.767,D7&gt;=1.35,D7&lt;1.55,B7&gt;=2.75,D7&gt;=0.75),4.5,IF(AND(H7&gt;=12.721,B7&lt;3.15,B7&gt;=2.9,H7&gt;=9.767,D7&gt;=1.35,D7&lt;1.55,B7&gt;=2.75,D7&gt;=0.75),4.433,IF(AND(H7&lt;9.525,G7&lt;0.364,D7&gt;=2.05,A7&lt;7.05,H7&lt;16.284,D7&gt;=1.55,B7&gt;=2.75,D7&gt;=0.75),5.1,IF(AND(A7&lt;6.25,G7&gt;=0.364,D7&gt;=2.05,A7&lt;7.05,H7&lt;16.284,D7&gt;=1.55,B7&gt;=2.75,D7&gt;=0.75),5.4,IF(AND(H7&lt;10.898,H7&gt;=9.525,G7&lt;0.364,D7&gt;=2.05,A7&lt;7.05,H7&lt;16.284,D7&gt;=1.55,B7&gt;=2.75,D7&gt;=0.75),5.6,IF(AND(H7&lt;8.711,A7&gt;=6.25,G7&gt;=0.364,D7&gt;=2.05,A7&lt;7.05,H7&lt;16.284,D7&gt;=1.55,B7&gt;=2.75,D7&gt;=0.75),5.7,IF(AND(H7&gt;=8.711,A7&gt;=6.25,G7&gt;=0.364,D7&gt;=2.05,A7&lt;7.05,H7&lt;16.284,D7&gt;=1.55,B7&gt;=2.75,D7&gt;=0.75),5.84,IF(AND(D7&lt;2.2,H7&gt;=10.898,H7&gt;=9.525,G7&lt;0.364,D7&gt;=2.05,A7&lt;7.05,H7&lt;16.284,D7&gt;=1.55,B7&gt;=2.75,D7&gt;=0.75),5.4,IF(AND(D7&gt;=2.2,H7&gt;=10.898,H7&gt;=9.525,G7&lt;0.364,D7&gt;=2.05,A7&lt;7.05,H7&lt;16.284,D7&gt;=1.55,B7&gt;=2.75,D7&gt;=0.75),5.3,"shouldnthappen")))))))))))))))))))))))))))))))))))))</f>
        <v>1.4</v>
      </c>
      <c r="W7" s="1" t="n">
        <f aca="false">IF(AND(H7&lt;6.926,D7&gt;=0.35,D7&lt;0.8),1.9,IF(AND(H7&gt;=6.926,D7&gt;=0.35,D7&lt;0.8),1.533,IF(AND(H7&lt;13.492,A7&lt;4.75,D7&lt;0.35,D7&lt;0.8),1.1,IF(AND(H7&gt;=13.492,A7&lt;4.75,D7&lt;0.35,D7&lt;0.8),1.375,IF(AND(B7&lt;2.75,A7&gt;=5.85,F7&lt;2.5,D7&gt;=0.8),4.833,IF(AND(B7&lt;3.3,A7&gt;=7.05,F7&gt;=2.5,D7&gt;=0.8),5.8,IF(AND(B7&gt;=3.3,A7&gt;=7.05,F7&gt;=2.5,D7&gt;=0.8),6.325,IF(AND(D7&gt;=0.25,A7&lt;5.05,A7&gt;=4.75,D7&lt;0.35,D7&lt;0.8),1.3,IF(AND(B7&lt;3.6,A7&gt;=5.05,A7&gt;=4.75,D7&lt;0.35,D7&lt;0.8),1.4,IF(AND(H7&lt;10.194,G7&lt;0.412,A7&lt;5.85,F7&lt;2.5,D7&gt;=0.8),4.133,IF(AND(H7&gt;=10.194,G7&lt;0.412,A7&lt;5.85,F7&lt;2.5,D7&gt;=0.8),4.5,IF(AND(A7&lt;5.35,G7&gt;=0.412,A7&lt;5.85,F7&lt;2.5,D7&gt;=0.8),3.15,IF(AND(A7&lt;6.2,B7&gt;=2.75,A7&gt;=5.85,F7&lt;2.5,D7&gt;=0.8),4.3,IF(AND(H7&lt;5.767,A7&lt;6.2,A7&lt;7.05,F7&gt;=2.5,D7&gt;=0.8),4.5,IF(AND(G7&gt;=0.861,A7&gt;=6.2,A7&lt;7.05,F7&gt;=2.5,D7&gt;=0.8),5.2,IF(AND(B7&lt;3.15,D7&lt;0.25,A7&lt;5.05,A7&gt;=4.75,D7&lt;0.35,D7&lt;0.8),1.55,IF(AND(A7&lt;5.45,B7&gt;=3.6,A7&gt;=5.05,A7&gt;=4.75,D7&lt;0.35,D7&lt;0.8),1.5,IF(AND(A7&gt;=5.45,B7&gt;=3.6,A7&gt;=5.05,A7&gt;=4.75,D7&lt;0.35,D7&lt;0.8),1.4,IF(AND(G7&gt;=0.772,A7&gt;=5.35,G7&gt;=0.412,A7&lt;5.85,F7&lt;2.5,D7&gt;=0.8),3.9,IF(AND(D7&gt;=1.45,A7&gt;=6.2,B7&gt;=2.75,A7&gt;=5.85,F7&lt;2.5,D7&gt;=0.8),4.775,IF(AND(G7&lt;0.5,H7&gt;=5.767,A7&lt;6.2,A7&lt;7.05,F7&gt;=2.5,D7&gt;=0.8),5.1,IF(AND(G7&gt;=0.5,H7&gt;=5.767,A7&lt;6.2,A7&lt;7.05,F7&gt;=2.5,D7&gt;=0.8),4.95,IF(AND(B7&gt;=3.25,G7&lt;0.861,A7&gt;=6.2,A7&lt;7.05,F7&gt;=2.5,D7&gt;=0.8),5.75,IF(AND(A7&lt;4.95,B7&gt;=3.15,D7&lt;0.25,A7&lt;5.05,A7&gt;=4.75,D7&lt;0.35,D7&lt;0.8),1.4,IF(AND(A7&lt;5.65,G7&lt;0.772,A7&gt;=5.35,G7&gt;=0.412,A7&lt;5.85,F7&lt;2.5,D7&gt;=0.8),3.6,IF(AND(A7&gt;=5.65,G7&lt;0.772,A7&gt;=5.35,G7&gt;=0.412,A7&lt;5.85,F7&lt;2.5,D7&gt;=0.8),3.5,IF(AND(B7&gt;=3.15,D7&lt;1.45,A7&gt;=6.2,B7&gt;=2.75,A7&gt;=5.85,F7&lt;2.5,D7&gt;=0.8),4.7,IF(AND(A7&gt;=6.65,B7&lt;3.25,G7&lt;0.861,A7&gt;=6.2,A7&lt;7.05,F7&gt;=2.5,D7&gt;=0.8),5.567,IF(AND(H7&lt;9.499,A7&gt;=4.95,B7&gt;=3.15,D7&lt;0.25,A7&lt;5.05,A7&gt;=4.75,D7&lt;0.35,D7&lt;0.8),1.4,IF(AND(H7&gt;=9.499,A7&gt;=4.95,B7&gt;=3.15,D7&lt;0.25,A7&lt;5.05,A7&gt;=4.75,D7&lt;0.35,D7&lt;0.8),1.2,IF(AND(G7&lt;0.765,B7&lt;3.15,D7&lt;1.45,A7&gt;=6.2,B7&gt;=2.75,A7&gt;=5.85,F7&lt;2.5,D7&gt;=0.8),4.4,IF(AND(G7&gt;=0.765,B7&lt;3.15,D7&lt;1.45,A7&gt;=6.2,B7&gt;=2.75,A7&gt;=5.85,F7&lt;2.5,D7&gt;=0.8),4.6,IF(AND(H7&lt;10.667,A7&lt;6.65,B7&lt;3.25,G7&lt;0.861,A7&gt;=6.2,A7&lt;7.05,F7&gt;=2.5,D7&gt;=0.8),5.167,IF(AND(G7&lt;0.627,H7&gt;=10.667,A7&lt;6.65,B7&lt;3.25,G7&lt;0.861,A7&gt;=6.2,A7&lt;7.05,F7&gt;=2.5,D7&gt;=0.8),5.64,IF(AND(G7&gt;=0.627,H7&gt;=10.667,A7&lt;6.65,B7&lt;3.25,G7&lt;0.861,A7&gt;=6.2,A7&lt;7.05,F7&gt;=2.5,D7&gt;=0.8),5.1,"shouldnthappen")))))))))))))))))))))))))))))))))))</f>
        <v>1.4</v>
      </c>
      <c r="X7" s="1" t="n">
        <f aca="false">IF(AND(B7&lt;3.05,H7&lt;6.697,A7&lt;5.45),4.1,IF(AND(B7&gt;=3.05,H7&lt;6.697,A7&lt;5.45),1.48,IF(AND(D7&lt;0.7,A7&lt;5.9,A7&gt;=5.45),1.4,IF(AND(A7&lt;4.35,B7&lt;3.3,H7&gt;=6.697,A7&lt;5.45),1.1,IF(AND(G7&lt;0.372,D7&gt;=0.7,A7&lt;5.9,A7&gt;=5.45),4.36,IF(AND(A7&gt;=4.9,A7&gt;=4.35,B7&lt;3.3,H7&gt;=6.697,A7&lt;5.45),1.6,IF(AND(H7&gt;=14.171,A7&lt;5.15,B7&gt;=3.3,H7&gt;=6.697,A7&lt;5.45),1.6,IF(AND(G7&lt;0.451,A7&gt;=5.15,B7&gt;=3.3,H7&gt;=6.697,A7&lt;5.45),1.367,IF(AND(G7&gt;=0.451,A7&gt;=5.15,B7&gt;=3.3,H7&gt;=6.697,A7&lt;5.45),1.5,IF(AND(G7&lt;0.332,D7&lt;1.45,F7&lt;2.5,A7&gt;=5.9,A7&gt;=5.45),4.35,IF(AND(A7&lt;6.15,D7&gt;=1.45,F7&lt;2.5,A7&gt;=5.9,A7&gt;=5.45),5.1,IF(AND(D7&gt;=2.4,G7&lt;0.432,F7&gt;=2.5,A7&gt;=5.9,A7&gt;=5.45),5.78,IF(AND(A7&lt;6.15,G7&gt;=0.432,F7&gt;=2.5,A7&gt;=5.9,A7&gt;=5.45),4.9,IF(AND(B7&lt;3.1,A7&lt;4.9,A7&gt;=4.35,B7&lt;3.3,H7&gt;=6.697,A7&lt;5.45),1.4,IF(AND(B7&gt;=3.1,A7&lt;4.9,A7&gt;=4.35,B7&lt;3.3,H7&gt;=6.697,A7&lt;5.45),1.3,IF(AND(G7&lt;0.343,H7&lt;14.171,A7&lt;5.15,B7&gt;=3.3,H7&gt;=6.697,A7&lt;5.45),1.433,IF(AND(G7&gt;=0.343,H7&lt;14.171,A7&lt;5.15,B7&gt;=3.3,H7&gt;=6.697,A7&lt;5.45),1.525,IF(AND(D7&lt;1.05,B7&lt;2.55,G7&gt;=0.372,D7&gt;=0.7,A7&lt;5.9,A7&gt;=5.45),3.7,IF(AND(H7&lt;10.596,B7&gt;=2.55,G7&gt;=0.372,D7&gt;=0.7,A7&lt;5.9,A7&gt;=5.45),3.525,IF(AND(H7&gt;=10.596,B7&gt;=2.55,G7&gt;=0.372,D7&gt;=0.7,A7&lt;5.9,A7&gt;=5.45),3.9,IF(AND(H7&lt;14.314,G7&gt;=0.332,D7&lt;1.45,F7&lt;2.5,A7&gt;=5.9,A7&gt;=5.45),4.4,IF(AND(H7&gt;=14.314,G7&gt;=0.332,D7&lt;1.45,F7&lt;2.5,A7&gt;=5.9,A7&gt;=5.45),4.7,IF(AND(H7&lt;13.906,A7&gt;=6.15,D7&gt;=1.45,F7&lt;2.5,A7&gt;=5.9,A7&gt;=5.45),4.675,IF(AND(H7&gt;=13.906,A7&gt;=6.15,D7&gt;=1.45,F7&lt;2.5,A7&gt;=5.9,A7&gt;=5.45),4.9,IF(AND(G7&lt;0.093,D7&lt;2.4,G7&lt;0.432,F7&gt;=2.5,A7&gt;=5.9,A7&gt;=5.45),5.6,IF(AND(B7&lt;2.95,A7&gt;=6.15,G7&gt;=0.432,F7&gt;=2.5,A7&gt;=5.9,A7&gt;=5.45),5.86,IF(AND(A7&lt;5.55,D7&gt;=1.05,B7&lt;2.55,G7&gt;=0.372,D7&gt;=0.7,A7&lt;5.9,A7&gt;=5.45),4,IF(AND(A7&gt;=5.55,D7&gt;=1.05,B7&lt;2.55,G7&gt;=0.372,D7&gt;=0.7,A7&lt;5.9,A7&gt;=5.45),3.9,IF(AND(D7&lt;1.7,G7&gt;=0.093,D7&lt;2.4,G7&lt;0.432,F7&gt;=2.5,A7&gt;=5.9,A7&gt;=5.45),5.05,IF(AND(G7&gt;=0.774,B7&gt;=2.95,A7&gt;=6.15,G7&gt;=0.432,F7&gt;=2.5,A7&gt;=5.9,A7&gt;=5.45),5.3,IF(AND(G7&gt;=0.312,D7&gt;=1.7,G7&gt;=0.093,D7&lt;2.4,G7&lt;0.432,F7&gt;=2.5,A7&gt;=5.9,A7&gt;=5.45),5.4,IF(AND(D7&lt;2.45,G7&lt;0.774,B7&gt;=2.95,A7&gt;=6.15,G7&gt;=0.432,F7&gt;=2.5,A7&gt;=5.9,A7&gt;=5.45),5.66,IF(AND(D7&gt;=2.45,G7&lt;0.774,B7&gt;=2.95,A7&gt;=6.15,G7&gt;=0.432,F7&gt;=2.5,A7&gt;=5.9,A7&gt;=5.45),6,IF(AND(G7&gt;=0.301,G7&lt;0.312,D7&gt;=1.7,G7&gt;=0.093,D7&lt;2.4,G7&lt;0.432,F7&gt;=2.5,A7&gt;=5.9,A7&gt;=5.45),5.1,IF(AND(A7&lt;6.45,G7&lt;0.301,G7&lt;0.312,D7&gt;=1.7,G7&gt;=0.093,D7&lt;2.4,G7&lt;0.432,F7&gt;=2.5,A7&gt;=5.9,A7&gt;=5.45),5.3,IF(AND(A7&gt;=6.45,G7&lt;0.301,G7&lt;0.312,D7&gt;=1.7,G7&gt;=0.093,D7&lt;2.4,G7&lt;0.432,F7&gt;=2.5,A7&gt;=5.9,A7&gt;=5.45),5.2,"shouldnthappen"))))))))))))))))))))))))))))))))))))</f>
        <v>1.433</v>
      </c>
      <c r="Y7" s="1" t="n">
        <f aca="false">IF(AND(H7&lt;6.51,F7&lt;1.5),1.8,IF(AND(H7&gt;=16.674,F7&gt;=1.5),6.533,IF(AND(D7&gt;=0.45,H7&gt;=6.51,F7&lt;1.5),1.667,IF(AND(H7&gt;=13.805,G7&lt;0.154,H7&lt;16.674,F7&gt;=1.5),6.7,IF(AND(D7&lt;0.15,A7&lt;5.05,D7&lt;0.45,H7&gt;=6.51,F7&lt;1.5),1.4,IF(AND(H7&gt;=13.586,A7&gt;=5.05,D7&lt;0.45,H7&gt;=6.51,F7&lt;1.5),1.3,IF(AND(F7&lt;2.5,H7&lt;13.805,G7&lt;0.154,H7&lt;16.674,F7&gt;=1.5),4.6,IF(AND(H7&lt;8.929,D7&lt;1.35,G7&gt;=0.154,H7&lt;16.674,F7&gt;=1.5),3.64,IF(AND(G7&lt;0.05,H7&lt;13.586,A7&gt;=5.05,D7&lt;0.45,H7&gt;=6.51,F7&lt;1.5),1.4,IF(AND(G7&gt;=0.107,F7&gt;=2.5,H7&lt;13.805,G7&lt;0.154,H7&lt;16.674,F7&gt;=1.5),5.3,IF(AND(B7&gt;=2.75,H7&gt;=8.929,D7&lt;1.35,G7&gt;=0.154,H7&lt;16.674,F7&gt;=1.5),4.433,IF(AND(D7&gt;=1.55,F7&lt;2.5,D7&gt;=1.35,G7&gt;=0.154,H7&lt;16.674,F7&gt;=1.5),4.975,IF(AND(H7&lt;6.93,F7&gt;=2.5,D7&gt;=1.35,G7&gt;=0.154,H7&lt;16.674,F7&gt;=1.5),4.5,IF(AND(H7&lt;12.675,G7&lt;0.217,D7&gt;=0.15,A7&lt;5.05,D7&lt;0.45,H7&gt;=6.51,F7&lt;1.5),1.4,IF(AND(H7&gt;=12.675,G7&lt;0.217,D7&gt;=0.15,A7&lt;5.05,D7&lt;0.45,H7&gt;=6.51,F7&lt;1.5),1.5,IF(AND(A7&lt;4.65,G7&gt;=0.217,D7&gt;=0.15,A7&lt;5.05,D7&lt;0.45,H7&gt;=6.51,F7&lt;1.5),1.35,IF(AND(D7&lt;0.25,G7&gt;=0.05,H7&lt;13.586,A7&gt;=5.05,D7&lt;0.45,H7&gt;=6.51,F7&lt;1.5),1.467,IF(AND(D7&gt;=0.25,G7&gt;=0.05,H7&lt;13.586,A7&gt;=5.05,D7&lt;0.45,H7&gt;=6.51,F7&lt;1.5),1.5,IF(AND(H7&lt;9.15,G7&lt;0.107,F7&gt;=2.5,H7&lt;13.805,G7&lt;0.154,H7&lt;16.674,F7&gt;=1.5),5.7,IF(AND(H7&gt;=9.15,G7&lt;0.107,F7&gt;=2.5,H7&lt;13.805,G7&lt;0.154,H7&lt;16.674,F7&gt;=1.5),5.6,IF(AND(G7&lt;0.404,B7&lt;2.75,H7&gt;=8.929,D7&lt;1.35,G7&gt;=0.154,H7&lt;16.674,F7&gt;=1.5),4.15,IF(AND(G7&gt;=0.404,B7&lt;2.75,H7&gt;=8.929,D7&lt;1.35,G7&gt;=0.154,H7&lt;16.674,F7&gt;=1.5),3.9,IF(AND(A7&gt;=6.75,D7&lt;1.55,F7&lt;2.5,D7&gt;=1.35,G7&gt;=0.154,H7&lt;16.674,F7&gt;=1.5),4.82,IF(AND(D7&lt;0.25,A7&gt;=4.65,G7&gt;=0.217,D7&gt;=0.15,A7&lt;5.05,D7&lt;0.45,H7&gt;=6.51,F7&lt;1.5),1.325,IF(AND(D7&gt;=0.25,A7&gt;=4.65,G7&gt;=0.217,D7&gt;=0.15,A7&lt;5.05,D7&lt;0.45,H7&gt;=6.51,F7&lt;1.5),1.3,IF(AND(A7&lt;6.55,A7&lt;6.75,D7&lt;1.55,F7&lt;2.5,D7&gt;=1.35,G7&gt;=0.154,H7&lt;16.674,F7&gt;=1.5),4.575,IF(AND(A7&gt;=6.55,A7&lt;6.75,D7&lt;1.55,F7&lt;2.5,D7&gt;=1.35,G7&gt;=0.154,H7&lt;16.674,F7&gt;=1.5),4.4,IF(AND(B7&lt;2.9,D7&lt;2.05,H7&gt;=6.93,F7&gt;=2.5,D7&gt;=1.35,G7&gt;=0.154,H7&lt;16.674,F7&gt;=1.5),5.05,IF(AND(H7&lt;8.884,D7&gt;=2.05,H7&gt;=6.93,F7&gt;=2.5,D7&gt;=1.35,G7&gt;=0.154,H7&lt;16.674,F7&gt;=1.5),5.1,IF(AND(H7&lt;13.711,B7&gt;=2.9,D7&lt;2.05,H7&gt;=6.93,F7&gt;=2.5,D7&gt;=1.35,G7&gt;=0.154,H7&lt;16.674,F7&gt;=1.5),5,IF(AND(H7&gt;=13.711,B7&gt;=2.9,D7&lt;2.05,H7&gt;=6.93,F7&gt;=2.5,D7&gt;=1.35,G7&gt;=0.154,H7&lt;16.674,F7&gt;=1.5),5.8,IF(AND(B7&lt;3.15,H7&gt;=8.884,D7&gt;=2.05,H7&gt;=6.93,F7&gt;=2.5,D7&gt;=1.35,G7&gt;=0.154,H7&lt;16.674,F7&gt;=1.5),5.56,IF(AND(B7&gt;=3.15,H7&gt;=8.884,D7&gt;=2.05,H7&gt;=6.93,F7&gt;=2.5,D7&gt;=1.35,G7&gt;=0.154,H7&lt;16.674,F7&gt;=1.5),5.9,"shouldnthappen")))))))))))))))))))))))))))))))))</f>
        <v>1.4</v>
      </c>
      <c r="Z7" s="1" t="n">
        <f aca="false">IF(AND(F7&gt;=2,B7&gt;=3.35),5.6,IF(AND(A7&lt;6.65,H7&gt;=15.076,B7&lt;3.35),4.8,IF(AND(A7&gt;=6.65,H7&gt;=15.076,B7&lt;3.35),6.15,IF(AND(H7&lt;6.542,F7&lt;2,B7&gt;=3.35),1.767,IF(AND(G7&gt;=0.653,D7&lt;0.75,H7&lt;15.076,B7&lt;3.35),1.55,IF(AND(D7&lt;0.15,G7&lt;0.653,D7&lt;0.75,H7&lt;15.076,B7&lt;3.35),1.1,IF(AND(G7&lt;0.356,A7&lt;5.05,H7&gt;=6.542,F7&lt;2,B7&gt;=3.35),1.4,IF(AND(G7&gt;=0.356,A7&lt;5.05,H7&gt;=6.542,F7&lt;2,B7&gt;=3.35),1.3,IF(AND(G7&gt;=0.566,A7&gt;=5.05,H7&gt;=6.542,F7&lt;2,B7&gt;=3.35),1.6,IF(AND(B7&gt;=3.1,D7&gt;=0.15,G7&lt;0.653,D7&lt;0.75,H7&lt;15.076,B7&lt;3.35),1.367,IF(AND(B7&gt;=2.65,D7&lt;1.45,B7&lt;2.75,D7&gt;=0.75,H7&lt;15.076,B7&lt;3.35),3.96,IF(AND(G7&lt;0.352,D7&gt;=1.45,B7&lt;2.75,D7&gt;=0.75,H7&lt;15.076,B7&lt;3.35),4.5,IF(AND(D7&gt;=1.35,A7&lt;6.2,B7&gt;=2.75,D7&gt;=0.75,H7&lt;15.076,B7&lt;3.35),4.733,IF(AND(A7&lt;4.7,B7&lt;3.1,D7&gt;=0.15,G7&lt;0.653,D7&lt;0.75,H7&lt;15.076,B7&lt;3.35),1.36,IF(AND(A7&gt;=4.7,B7&lt;3.1,D7&gt;=0.15,G7&lt;0.653,D7&lt;0.75,H7&lt;15.076,B7&lt;3.35),1.6,IF(AND(A7&lt;5.2,B7&lt;2.65,D7&lt;1.45,B7&lt;2.75,D7&gt;=0.75,H7&lt;15.076,B7&lt;3.35),3.3,IF(AND(A7&lt;6.5,G7&gt;=0.352,D7&gt;=1.45,B7&lt;2.75,D7&gt;=0.75,H7&lt;15.076,B7&lt;3.35),5,IF(AND(A7&gt;=6.5,G7&gt;=0.352,D7&gt;=1.45,B7&lt;2.75,D7&gt;=0.75,H7&lt;15.076,B7&lt;3.35),5.8,IF(AND(H7&lt;8.486,D7&lt;1.35,A7&lt;6.2,B7&gt;=2.75,D7&gt;=0.75,H7&lt;15.076,B7&lt;3.35),3.975,IF(AND(G7&lt;0.187,F7&lt;2.5,A7&gt;=6.2,B7&gt;=2.75,D7&gt;=0.75,H7&lt;15.076,B7&lt;3.35),5,IF(AND(G7&gt;=0.187,F7&lt;2.5,A7&gt;=6.2,B7&gt;=2.75,D7&gt;=0.75,H7&lt;15.076,B7&lt;3.35),4.525,IF(AND(A7&gt;=7.25,F7&gt;=2.5,A7&gt;=6.2,B7&gt;=2.75,D7&gt;=0.75,H7&lt;15.076,B7&lt;3.35),6.5,IF(AND(G7&lt;0.185,B7&lt;3.6,G7&lt;0.566,A7&gt;=5.05,H7&gt;=6.542,F7&lt;2,B7&gt;=3.35),1.45,IF(AND(G7&gt;=0.185,B7&lt;3.6,G7&lt;0.566,A7&gt;=5.05,H7&gt;=6.542,F7&lt;2,B7&gt;=3.35),1.34,IF(AND(G7&lt;0.13,B7&gt;=3.6,G7&lt;0.566,A7&gt;=5.05,H7&gt;=6.542,F7&lt;2,B7&gt;=3.35),1.45,IF(AND(G7&gt;=0.13,B7&gt;=3.6,G7&lt;0.566,A7&gt;=5.05,H7&gt;=6.542,F7&lt;2,B7&gt;=3.35),1.5,IF(AND(D7&lt;1.05,A7&gt;=5.2,B7&lt;2.65,D7&lt;1.45,B7&lt;2.75,D7&gt;=0.75,H7&lt;15.076,B7&lt;3.35),3.5,IF(AND(D7&gt;=1.05,A7&gt;=5.2,B7&lt;2.65,D7&lt;1.45,B7&lt;2.75,D7&gt;=0.75,H7&lt;15.076,B7&lt;3.35),3.94,IF(AND(H7&lt;10.983,H7&gt;=8.486,D7&lt;1.35,A7&lt;6.2,B7&gt;=2.75,D7&gt;=0.75,H7&lt;15.076,B7&lt;3.35),4.38,IF(AND(H7&gt;=10.983,H7&gt;=8.486,D7&lt;1.35,A7&lt;6.2,B7&gt;=2.75,D7&gt;=0.75,H7&lt;15.076,B7&lt;3.35),4.1,IF(AND(B7&gt;=3.25,A7&lt;7.25,F7&gt;=2.5,A7&gt;=6.2,B7&gt;=2.75,D7&gt;=0.75,H7&lt;15.076,B7&lt;3.35),5.7,IF(AND(B7&lt;2.95,B7&lt;3.25,A7&lt;7.25,F7&gt;=2.5,A7&gt;=6.2,B7&gt;=2.75,D7&gt;=0.75,H7&lt;15.076,B7&lt;3.35),5.6,IF(AND(H7&gt;=13.711,B7&gt;=2.95,B7&lt;3.25,A7&lt;7.25,F7&gt;=2.5,A7&gt;=6.2,B7&gt;=2.75,D7&gt;=0.75,H7&lt;15.076,B7&lt;3.35),5.8,IF(AND(A7&gt;=6.8,H7&lt;13.711,B7&gt;=2.95,B7&lt;3.25,A7&lt;7.25,F7&gt;=2.5,A7&gt;=6.2,B7&gt;=2.75,D7&gt;=0.75,H7&lt;15.076,B7&lt;3.35),5.1,IF(AND(H7&lt;12.921,A7&lt;6.8,H7&lt;13.711,B7&gt;=2.95,B7&lt;3.25,A7&lt;7.25,F7&gt;=2.5,A7&gt;=6.2,B7&gt;=2.75,D7&gt;=0.75,H7&lt;15.076,B7&lt;3.35),5.34,IF(AND(H7&gt;=12.921,A7&lt;6.8,H7&lt;13.711,B7&gt;=2.95,B7&lt;3.25,A7&lt;7.25,F7&gt;=2.5,A7&gt;=6.2,B7&gt;=2.75,D7&gt;=0.75,H7&lt;15.076,B7&lt;3.35),5.133,"shouldnthappen"))))))))))))))))))))))))))))))))))))</f>
        <v>1.4</v>
      </c>
      <c r="AA7" s="1" t="n">
        <f aca="false">IF(AND(D7&gt;=0.45,A7&lt;5.05,D7&lt;0.8),1.6,IF(AND(D7&gt;=0.45,A7&gt;=5.05,D7&lt;0.8),1.7,IF(AND(H7&gt;=16.244,F7&gt;=2.5,D7&gt;=0.8),6.533,IF(AND(A7&lt;4.35,D7&lt;0.45,A7&lt;5.05,D7&lt;0.8),1.1,IF(AND(H7&gt;=14.877,D7&lt;0.45,A7&gt;=5.05,D7&lt;0.8),1.3,IF(AND(D7&gt;=1.4,A7&lt;5.65,F7&lt;2.5,D7&gt;=0.8),4.5,IF(AND(A7&gt;=7.25,H7&lt;16.244,F7&gt;=2.5,D7&gt;=0.8),6.5,IF(AND(A7&gt;=4.75,A7&gt;=4.35,D7&lt;0.45,A7&lt;5.05,D7&lt;0.8),1.35,IF(AND(A7&lt;5.3,D7&lt;1.4,A7&lt;5.65,F7&lt;2.5,D7&gt;=0.8),3.1,IF(AND(A7&gt;=6.8,A7&gt;=6.55,A7&gt;=5.65,F7&lt;2.5,D7&gt;=0.8),4.9,IF(AND(H7&lt;5.767,A7&lt;7.25,H7&lt;16.244,F7&gt;=2.5,D7&gt;=0.8),4.5,IF(AND(G7&gt;=0.522,A7&lt;4.75,A7&gt;=4.35,D7&lt;0.45,A7&lt;5.05,D7&lt;0.8),1.2,IF(AND(G7&gt;=0.948,D7&lt;0.35,H7&lt;14.877,D7&lt;0.45,A7&gt;=5.05,D7&lt;0.8),1.7,IF(AND(H7&lt;13.089,D7&gt;=0.35,H7&lt;14.877,D7&lt;0.45,A7&gt;=5.05,D7&lt;0.8),1.5,IF(AND(H7&gt;=13.089,D7&gt;=0.35,H7&lt;14.877,D7&lt;0.45,A7&gt;=5.05,D7&lt;0.8),1.3,IF(AND(B7&gt;=2.95,A7&gt;=5.3,D7&lt;1.4,A7&lt;5.65,F7&lt;2.5,D7&gt;=0.8),4.1,IF(AND(H7&lt;9.181,A7&lt;6.05,A7&lt;6.55,A7&gt;=5.65,F7&lt;2.5,D7&gt;=0.8),5.1,IF(AND(H7&gt;=9.181,A7&lt;6.05,A7&lt;6.55,A7&gt;=5.65,F7&lt;2.5,D7&gt;=0.8),4.3,IF(AND(G7&gt;=0.867,A7&gt;=6.05,A7&lt;6.55,A7&gt;=5.65,F7&lt;2.5,D7&gt;=0.8),4.9,IF(AND(B7&lt;3.05,A7&lt;6.8,A7&gt;=6.55,A7&gt;=5.65,F7&lt;2.5,D7&gt;=0.8),5,IF(AND(B7&gt;=3.05,A7&lt;6.8,A7&gt;=6.55,A7&gt;=5.65,F7&lt;2.5,D7&gt;=0.8),4.55,IF(AND(H7&gt;=14.144,G7&lt;0.522,A7&lt;4.75,A7&gt;=4.35,D7&lt;0.45,A7&lt;5.05,D7&lt;0.8),1.3,IF(AND(B7&lt;2.7,B7&lt;2.95,A7&gt;=5.3,D7&lt;1.4,A7&lt;5.65,F7&lt;2.5,D7&gt;=0.8),3.78,IF(AND(B7&gt;=2.7,B7&lt;2.95,A7&gt;=5.3,D7&lt;1.4,A7&lt;5.65,F7&lt;2.5,D7&gt;=0.8),3.6,IF(AND(G7&lt;0.638,G7&lt;0.867,A7&gt;=6.05,A7&lt;6.55,A7&gt;=5.65,F7&lt;2.5,D7&gt;=0.8),4.433,IF(AND(G7&gt;=0.638,G7&lt;0.867,A7&gt;=6.05,A7&lt;6.55,A7&gt;=5.65,F7&lt;2.5,D7&gt;=0.8),4,IF(AND(A7&lt;6.35,H7&lt;11.146,H7&gt;=5.767,A7&lt;7.25,H7&lt;16.244,F7&gt;=2.5,D7&gt;=0.8),5.1,IF(AND(A7&lt;4.5,H7&lt;14.144,G7&lt;0.522,A7&lt;4.75,A7&gt;=4.35,D7&lt;0.45,A7&lt;5.05,D7&lt;0.8),1.35,IF(AND(A7&gt;=4.5,H7&lt;14.144,G7&lt;0.522,A7&lt;4.75,A7&gt;=4.35,D7&lt;0.45,A7&lt;5.05,D7&lt;0.8),1.4,IF(AND(A7&lt;5.15,B7&lt;3.75,G7&lt;0.948,D7&lt;0.35,H7&lt;14.877,D7&lt;0.45,A7&gt;=5.05,D7&lt;0.8),1.4,IF(AND(A7&gt;=5.15,B7&lt;3.75,G7&lt;0.948,D7&lt;0.35,H7&lt;14.877,D7&lt;0.45,A7&gt;=5.05,D7&lt;0.8),1.5,IF(AND(G7&lt;0.112,B7&gt;=3.75,G7&lt;0.948,D7&lt;0.35,H7&lt;14.877,D7&lt;0.45,A7&gt;=5.05,D7&lt;0.8),1.5,IF(AND(G7&gt;=0.112,B7&gt;=3.75,G7&lt;0.948,D7&lt;0.35,H7&lt;14.877,D7&lt;0.45,A7&gt;=5.05,D7&lt;0.8),1.6,IF(AND(G7&lt;0.075,A7&gt;=6.35,H7&lt;11.146,H7&gt;=5.767,A7&lt;7.25,H7&lt;16.244,F7&gt;=2.5,D7&gt;=0.8),5.5,IF(AND(G7&gt;=0.075,A7&gt;=6.35,H7&lt;11.146,H7&gt;=5.767,A7&lt;7.25,H7&lt;16.244,F7&gt;=2.5,D7&gt;=0.8),5.24,IF(AND(B7&lt;2.95,D7&lt;1.9,H7&gt;=11.146,H7&gt;=5.767,A7&lt;7.25,H7&lt;16.244,F7&gt;=2.5,D7&gt;=0.8),5.65,IF(AND(B7&gt;=2.95,D7&lt;1.9,H7&gt;=11.146,H7&gt;=5.767,A7&lt;7.25,H7&lt;16.244,F7&gt;=2.5,D7&gt;=0.8),5.8,IF(AND(H7&lt;13.42,D7&gt;=1.9,H7&gt;=11.146,H7&gt;=5.767,A7&lt;7.25,H7&lt;16.244,F7&gt;=2.5,D7&gt;=0.8),5.6,IF(AND(H7&gt;=13.42,D7&gt;=1.9,H7&gt;=11.146,H7&gt;=5.767,A7&lt;7.25,H7&lt;16.244,F7&gt;=2.5,D7&gt;=0.8),5.34,"shouldnthappen")))))))))))))))))))))))))))))))))))))))</f>
        <v>1.35</v>
      </c>
      <c r="AB7" s="1" t="n">
        <f aca="false">IF(AND(D7&gt;=0.35,F7&lt;1.5),1.5,IF(AND(F7&lt;2.5,D7&gt;=1.55,F7&gt;=1.5),4.85,IF(AND(H7&lt;8.308,D7&lt;0.15,D7&lt;0.35,F7&lt;1.5),1.5,IF(AND(H7&gt;=8.308,D7&lt;0.15,D7&lt;0.35,F7&lt;1.5),1.4,IF(AND(H7&lt;5.523,D7&gt;=0.15,D7&lt;0.35,F7&lt;1.5),1,IF(AND(G7&lt;0.572,H7&lt;10.688,D7&lt;1.55,F7&gt;=1.5),3.75,IF(AND(B7&gt;=3.5,F7&gt;=2.5,D7&gt;=1.55,F7&gt;=1.5),6.3,IF(AND(A7&gt;=5.65,G7&gt;=0.572,H7&lt;10.688,D7&lt;1.55,F7&gt;=1.5),4.45,IF(AND(B7&gt;=2.85,A7&lt;6.15,H7&gt;=10.688,D7&lt;1.55,F7&gt;=1.5),4.35,IF(AND(H7&gt;=16.284,B7&lt;3.5,F7&gt;=2.5,D7&gt;=1.55,F7&gt;=1.5),6.6,IF(AND(G7&gt;=0.241,G7&lt;0.338,H7&gt;=5.523,D7&gt;=0.15,D7&lt;0.35,F7&lt;1.5),1.25,IF(AND(A7&lt;5.05,G7&gt;=0.338,H7&gt;=5.523,D7&gt;=0.15,D7&lt;0.35,F7&lt;1.5),1.35,IF(AND(B7&lt;2.7,A7&lt;5.65,G7&gt;=0.572,H7&lt;10.688,D7&lt;1.55,F7&gt;=1.5),4,IF(AND(B7&gt;=2.7,A7&lt;5.65,G7&gt;=0.572,H7&lt;10.688,D7&lt;1.55,F7&gt;=1.5),3.6,IF(AND(B7&lt;2.45,B7&lt;2.85,A7&lt;6.15,H7&gt;=10.688,D7&lt;1.55,F7&gt;=1.5),3.7,IF(AND(A7&lt;6.25,B7&lt;2.85,A7&gt;=6.15,H7&gt;=10.688,D7&lt;1.55,F7&gt;=1.5),4.5,IF(AND(A7&gt;=6.25,B7&lt;2.85,A7&gt;=6.15,H7&gt;=10.688,D7&lt;1.55,F7&gt;=1.5),4.86,IF(AND(D7&gt;=1.45,B7&gt;=2.85,A7&gt;=6.15,H7&gt;=10.688,D7&lt;1.55,F7&gt;=1.5),4.8,IF(AND(H7&lt;8.202,H7&lt;16.284,B7&lt;3.5,F7&gt;=2.5,D7&gt;=1.55,F7&gt;=1.5),5.7,IF(AND(A7&gt;=5.1,G7&lt;0.241,G7&lt;0.338,H7&gt;=5.523,D7&gt;=0.15,D7&lt;0.35,F7&lt;1.5),1.5,IF(AND(B7&gt;=3.75,A7&gt;=5.05,G7&gt;=0.338,H7&gt;=5.523,D7&gt;=0.15,D7&lt;0.35,F7&lt;1.5),1.6,IF(AND(A7&lt;5.7,B7&gt;=2.45,B7&lt;2.85,A7&lt;6.15,H7&gt;=10.688,D7&lt;1.55,F7&gt;=1.5),3.9,IF(AND(A7&gt;=5.7,B7&gt;=2.45,B7&lt;2.85,A7&lt;6.15,H7&gt;=10.688,D7&lt;1.55,F7&gt;=1.5),4.02,IF(AND(H7&lt;13.654,D7&lt;1.45,B7&gt;=2.85,A7&gt;=6.15,H7&gt;=10.688,D7&lt;1.55,F7&gt;=1.5),4.333,IF(AND(H7&gt;=13.654,D7&lt;1.45,B7&gt;=2.85,A7&gt;=6.15,H7&gt;=10.688,D7&lt;1.55,F7&gt;=1.5),4.54,IF(AND(A7&lt;6.15,H7&gt;=8.202,H7&lt;16.284,B7&lt;3.5,F7&gt;=2.5,D7&gt;=1.55,F7&gt;=1.5),5,IF(AND(H7&lt;13.924,A7&lt;5.1,G7&lt;0.241,G7&lt;0.338,H7&gt;=5.523,D7&gt;=0.15,D7&lt;0.35,F7&lt;1.5),1.4,IF(AND(H7&gt;=13.924,A7&lt;5.1,G7&lt;0.241,G7&lt;0.338,H7&gt;=5.523,D7&gt;=0.15,D7&lt;0.35,F7&lt;1.5),1.5,IF(AND(D7&lt;0.25,B7&lt;3.75,A7&gt;=5.05,G7&gt;=0.338,H7&gt;=5.523,D7&gt;=0.15,D7&lt;0.35,F7&lt;1.5),1.5,IF(AND(D7&gt;=0.25,B7&lt;3.75,A7&gt;=5.05,G7&gt;=0.338,H7&gt;=5.523,D7&gt;=0.15,D7&lt;0.35,F7&lt;1.5),1.4,IF(AND(H7&lt;8.884,B7&gt;=3.05,A7&gt;=6.15,H7&gt;=8.202,H7&lt;16.284,B7&lt;3.5,F7&gt;=2.5,D7&gt;=1.55,F7&gt;=1.5),5.1,IF(AND(A7&lt;6.45,G7&lt;0.368,B7&lt;3.05,A7&gt;=6.15,H7&gt;=8.202,H7&lt;16.284,B7&lt;3.5,F7&gt;=2.5,D7&gt;=1.55,F7&gt;=1.5),5.525,IF(AND(A7&gt;=6.45,G7&lt;0.368,B7&lt;3.05,A7&gt;=6.15,H7&gt;=8.202,H7&lt;16.284,B7&lt;3.5,F7&gt;=2.5,D7&gt;=1.55,F7&gt;=1.5),5.35,IF(AND(D7&lt;2.25,G7&gt;=0.368,B7&lt;3.05,A7&gt;=6.15,H7&gt;=8.202,H7&lt;16.284,B7&lt;3.5,F7&gt;=2.5,D7&gt;=1.55,F7&gt;=1.5),5.8,IF(AND(D7&gt;=2.25,G7&gt;=0.368,B7&lt;3.05,A7&gt;=6.15,H7&gt;=8.202,H7&lt;16.284,B7&lt;3.5,F7&gt;=2.5,D7&gt;=1.55,F7&gt;=1.5),5.2,IF(AND(H7&lt;10.257,H7&gt;=8.884,B7&gt;=3.05,A7&gt;=6.15,H7&gt;=8.202,H7&lt;16.284,B7&lt;3.5,F7&gt;=2.5,D7&gt;=1.55,F7&gt;=1.5),5.9,IF(AND(H7&gt;=10.257,H7&gt;=8.884,B7&gt;=3.05,A7&gt;=6.15,H7&gt;=8.202,H7&lt;16.284,B7&lt;3.5,F7&gt;=2.5,D7&gt;=1.55,F7&gt;=1.5),5.48,"shouldnthappen")))))))))))))))))))))))))))))))))))))</f>
        <v>1.4</v>
      </c>
      <c r="AC7" s="1" t="n">
        <f aca="false">IF(AND(H7&lt;5.748,A7&lt;5.05,D7&lt;0.8),1,IF(AND(B7&lt;3.35,A7&gt;=5.05,D7&lt;0.8),1.7,IF(AND(A7&lt;5.85,G7&lt;0.154,D7&gt;=0.8),4.5,IF(AND(D7&gt;=0.45,H7&gt;=5.748,A7&lt;5.05,D7&lt;0.8),1.6,IF(AND(G7&gt;=0.934,B7&gt;=3.35,A7&gt;=5.05,D7&lt;0.8),1.7,IF(AND(D7&lt;2.1,A7&gt;=5.85,G7&lt;0.154,D7&gt;=0.8),6.15,IF(AND(D7&gt;=2.1,A7&gt;=5.85,G7&lt;0.154,D7&gt;=0.8),5.5,IF(AND(A7&lt;6.1,D7&gt;=1.55,G7&gt;=0.154,D7&gt;=0.8),5,IF(AND(H7&gt;=14.379,G7&lt;0.934,B7&gt;=3.35,A7&gt;=5.05,D7&lt;0.8),1.58,IF(AND(G7&lt;0.379,A7&gt;=6.1,D7&gt;=1.55,G7&gt;=0.154,D7&gt;=0.8),5.42,IF(AND(H7&lt;13.924,G7&lt;0.227,D7&lt;0.45,H7&gt;=5.748,A7&lt;5.05,D7&lt;0.8),1.4,IF(AND(H7&gt;=13.924,G7&lt;0.227,D7&lt;0.45,H7&gt;=5.748,A7&lt;5.05,D7&lt;0.8),1.5,IF(AND(B7&lt;3.1,G7&gt;=0.227,D7&lt;0.45,H7&gt;=5.748,A7&lt;5.05,D7&lt;0.8),1.1,IF(AND(G7&lt;0.13,H7&lt;14.379,G7&lt;0.934,B7&gt;=3.35,A7&gt;=5.05,D7&lt;0.8),1.4,IF(AND(D7&lt;1.05,A7&lt;5.65,D7&lt;1.35,D7&lt;1.55,G7&gt;=0.154,D7&gt;=0.8),3.7,IF(AND(D7&lt;1.25,A7&gt;=5.65,D7&lt;1.35,D7&lt;1.55,G7&gt;=0.154,D7&gt;=0.8),4.06,IF(AND(D7&gt;=1.25,A7&gt;=5.65,D7&lt;1.35,D7&lt;1.55,G7&gt;=0.154,D7&gt;=0.8),4.425,IF(AND(H7&lt;13.654,D7&lt;1.45,D7&gt;=1.35,D7&lt;1.55,G7&gt;=0.154,D7&gt;=0.8),4.275,IF(AND(G7&lt;0.259,D7&gt;=1.45,D7&gt;=1.35,D7&lt;1.55,G7&gt;=0.154,D7&gt;=0.8),5.1,IF(AND(B7&lt;2.95,G7&gt;=0.379,A7&gt;=6.1,D7&gt;=1.55,G7&gt;=0.154,D7&gt;=0.8),6.3,IF(AND(B7&lt;3.25,B7&gt;=3.1,G7&gt;=0.227,D7&lt;0.45,H7&gt;=5.748,A7&lt;5.05,D7&lt;0.8),1.3,IF(AND(B7&gt;=3.25,B7&gt;=3.1,G7&gt;=0.227,D7&lt;0.45,H7&gt;=5.748,A7&lt;5.05,D7&lt;0.8),1.4,IF(AND(H7&gt;=13.372,G7&gt;=0.13,H7&lt;14.379,G7&lt;0.934,B7&gt;=3.35,A7&gt;=5.05,D7&lt;0.8),1.4,IF(AND(H7&lt;6.69,D7&gt;=1.05,A7&lt;5.65,D7&lt;1.35,D7&lt;1.55,G7&gt;=0.154,D7&gt;=0.8),4.033,IF(AND(H7&gt;=6.69,D7&gt;=1.05,A7&lt;5.65,D7&lt;1.35,D7&lt;1.55,G7&gt;=0.154,D7&gt;=0.8),3.88,IF(AND(B7&lt;2.85,H7&gt;=13.654,D7&lt;1.45,D7&gt;=1.35,D7&lt;1.55,G7&gt;=0.154,D7&gt;=0.8),4.8,IF(AND(B7&gt;=2.85,H7&gt;=13.654,D7&lt;1.45,D7&gt;=1.35,D7&lt;1.55,G7&gt;=0.154,D7&gt;=0.8),4.7,IF(AND(H7&lt;11.681,G7&gt;=0.259,D7&gt;=1.45,D7&gt;=1.35,D7&lt;1.55,G7&gt;=0.154,D7&gt;=0.8),4.85,IF(AND(H7&gt;=11.681,G7&gt;=0.259,D7&gt;=1.45,D7&gt;=1.35,D7&lt;1.55,G7&gt;=0.154,D7&gt;=0.8),4.633,IF(AND(A7&lt;6.25,B7&gt;=2.95,G7&gt;=0.379,A7&gt;=6.1,D7&gt;=1.55,G7&gt;=0.154,D7&gt;=0.8),5.4,IF(AND(D7&lt;0.3,H7&lt;13.372,G7&gt;=0.13,H7&lt;14.379,G7&lt;0.934,B7&gt;=3.35,A7&gt;=5.05,D7&lt;0.8),1.475,IF(AND(D7&gt;=0.3,H7&lt;13.372,G7&gt;=0.13,H7&lt;14.379,G7&lt;0.934,B7&gt;=3.35,A7&gt;=5.05,D7&lt;0.8),1.5,IF(AND(B7&lt;3.15,A7&gt;=6.25,B7&gt;=2.95,G7&gt;=0.379,A7&gt;=6.1,D7&gt;=1.55,G7&gt;=0.154,D7&gt;=0.8),5.7,IF(AND(B7&gt;=3.15,A7&gt;=6.25,B7&gt;=2.95,G7&gt;=0.379,A7&gt;=6.1,D7&gt;=1.55,G7&gt;=0.154,D7&gt;=0.8),5.933,"shouldnthappen"))))))))))))))))))))))))))))))))))</f>
        <v>1.4</v>
      </c>
      <c r="AD7" s="1" t="n">
        <f aca="false">IF(AND(H7&lt;6.621,A7&lt;4.95,D7&lt;0.8),1,IF(AND(H7&lt;14.144,H7&gt;=6.621,A7&lt;4.95,D7&lt;0.8),1.4,IF(AND(H7&gt;=14.144,H7&gt;=6.621,A7&lt;4.95,D7&lt;0.8),1.3,IF(AND(G7&lt;0.13,B7&gt;=3.85,A7&gt;=4.95,D7&lt;0.8),1.3,IF(AND(G7&gt;=0.13,B7&gt;=3.85,A7&gt;=4.95,D7&lt;0.8),1.425,IF(AND(A7&gt;=6.05,B7&lt;2.75,D7&lt;1.55,D7&gt;=0.8),4.9,IF(AND(A7&gt;=7.3,G7&lt;0.119,D7&gt;=1.55,D7&gt;=0.8),6.7,IF(AND(H7&lt;6.555,D7&lt;0.25,B7&lt;3.85,A7&gt;=4.95,D7&lt;0.8),1.7,IF(AND(B7&lt;3.4,D7&gt;=0.25,B7&lt;3.85,A7&gt;=4.95,D7&lt;0.8),1.7,IF(AND(B7&gt;=3.4,D7&gt;=0.25,B7&lt;3.85,A7&gt;=4.95,D7&lt;0.8),1.6,IF(AND(A7&lt;5.05,A7&lt;6.05,B7&lt;2.75,D7&lt;1.55,D7&gt;=0.8),3.3,IF(AND(B7&lt;2.85,D7&lt;1.35,B7&gt;=2.75,D7&lt;1.55,D7&gt;=0.8),4.5,IF(AND(H7&lt;12.206,D7&gt;=1.35,B7&gt;=2.75,D7&lt;1.55,D7&gt;=0.8),4.7,IF(AND(H7&gt;=12.206,D7&gt;=1.35,B7&gt;=2.75,D7&lt;1.55,D7&gt;=0.8),4.52,IF(AND(G7&lt;0.024,A7&lt;7.3,G7&lt;0.119,D7&gt;=1.55,D7&gt;=0.8),5.7,IF(AND(G7&gt;=0.024,A7&lt;7.3,G7&lt;0.119,D7&gt;=1.55,D7&gt;=0.8),5.6,IF(AND(F7&lt;2.5,G7&lt;0.417,G7&gt;=0.119,D7&gt;=1.55,D7&gt;=0.8),5.05,IF(AND(B7&lt;3.15,H7&gt;=6.555,D7&lt;0.25,B7&lt;3.85,A7&gt;=4.95,D7&lt;0.8),1.6,IF(AND(G7&lt;0.356,A7&gt;=5.05,A7&lt;6.05,B7&lt;2.75,D7&lt;1.55,D7&gt;=0.8),4.12,IF(AND(A7&lt;5.65,B7&gt;=2.85,D7&lt;1.35,B7&gt;=2.75,D7&lt;1.55,D7&gt;=0.8),3.6,IF(AND(B7&lt;3.15,F7&gt;=2.5,G7&lt;0.417,G7&gt;=0.119,D7&gt;=1.55,D7&gt;=0.8),5.18,IF(AND(B7&gt;=3.15,F7&gt;=2.5,G7&lt;0.417,G7&gt;=0.119,D7&gt;=1.55,D7&gt;=0.8),5.3,IF(AND(D7&lt;1.7,A7&lt;6.95,G7&gt;=0.417,G7&gt;=0.119,D7&gt;=1.55,D7&gt;=0.8),4.7,IF(AND(A7&lt;7.25,A7&gt;=6.95,G7&gt;=0.417,G7&gt;=0.119,D7&gt;=1.55,D7&gt;=0.8),5.8,IF(AND(A7&gt;=7.25,A7&gt;=6.95,G7&gt;=0.417,G7&gt;=0.119,D7&gt;=1.55,D7&gt;=0.8),6.333,IF(AND(H7&lt;8.594,B7&gt;=3.15,H7&gt;=6.555,D7&lt;0.25,B7&lt;3.85,A7&gt;=4.95,D7&lt;0.8),1.4,IF(AND(H7&gt;=8.594,B7&gt;=3.15,H7&gt;=6.555,D7&lt;0.25,B7&lt;3.85,A7&gt;=4.95,D7&lt;0.8),1.5,IF(AND(H7&gt;=11.218,G7&gt;=0.356,A7&gt;=5.05,A7&lt;6.05,B7&lt;2.75,D7&lt;1.55,D7&gt;=0.8),3.925,IF(AND(A7&gt;=6.5,A7&gt;=5.65,B7&gt;=2.85,D7&lt;1.35,B7&gt;=2.75,D7&lt;1.55,D7&gt;=0.8),4.6,IF(AND(H7&lt;8.602,H7&lt;11.218,G7&gt;=0.356,A7&gt;=5.05,A7&lt;6.05,B7&lt;2.75,D7&lt;1.55,D7&gt;=0.8),3.95,IF(AND(H7&gt;=8.602,H7&lt;11.218,G7&gt;=0.356,A7&gt;=5.05,A7&lt;6.05,B7&lt;2.75,D7&lt;1.55,D7&gt;=0.8),3.75,IF(AND(H7&lt;10.129,A7&lt;6.5,A7&gt;=5.65,B7&gt;=2.85,D7&lt;1.35,B7&gt;=2.75,D7&lt;1.55,D7&gt;=0.8),4.2,IF(AND(H7&gt;=10.129,A7&lt;6.5,A7&gt;=5.65,B7&gt;=2.85,D7&lt;1.35,B7&gt;=2.75,D7&lt;1.55,D7&gt;=0.8),4.267,IF(AND(D7&lt;2.2,B7&lt;3.05,D7&gt;=1.7,A7&lt;6.95,G7&gt;=0.417,G7&gt;=0.119,D7&gt;=1.55,D7&gt;=0.8),5.3,IF(AND(D7&gt;=2.2,B7&lt;3.05,D7&gt;=1.7,A7&lt;6.95,G7&gt;=0.417,G7&gt;=0.119,D7&gt;=1.55,D7&gt;=0.8),5.133,IF(AND(D7&lt;2.45,B7&gt;=3.05,D7&gt;=1.7,A7&lt;6.95,G7&gt;=0.417,G7&gt;=0.119,D7&gt;=1.55,D7&gt;=0.8),5.6,IF(AND(D7&gt;=2.45,B7&gt;=3.05,D7&gt;=1.7,A7&lt;6.95,G7&gt;=0.417,G7&gt;=0.119,D7&gt;=1.55,D7&gt;=0.8),6,"shouldnthappen")))))))))))))))))))))))))))))))))))))</f>
        <v>1.4</v>
      </c>
      <c r="AE7" s="1" t="n">
        <f aca="false">IF(AND(G7&lt;0.123,D7&gt;=0.25,D7&lt;0.75),1.3,IF(AND(H7&gt;=16.774,D7&gt;=1.75,D7&gt;=0.75),6.4,IF(AND(B7&lt;3.4,A7&lt;4.8,D7&lt;0.25,D7&lt;0.75),1.22,IF(AND(B7&gt;=3.4,A7&lt;4.8,D7&lt;0.25,D7&lt;0.75),1,IF(AND(A7&gt;=5.45,A7&gt;=4.8,D7&lt;0.25,D7&lt;0.75),1.367,IF(AND(H7&gt;=10.688,D7&lt;1.35,D7&lt;1.75,D7&gt;=0.75),4.2,IF(AND(A7&lt;5.3,D7&gt;=1.35,D7&lt;1.75,D7&gt;=0.75),4.05,IF(AND(G7&gt;=0.857,H7&lt;16.774,D7&gt;=1.75,D7&gt;=0.75),5.02,IF(AND(H7&lt;6.089,A7&lt;5.45,A7&gt;=4.8,D7&lt;0.25,D7&lt;0.75),1.7,IF(AND(G7&lt;0.184,D7&lt;0.35,G7&gt;=0.123,D7&gt;=0.25,D7&lt;0.75),1.7,IF(AND(G7&gt;=0.184,D7&lt;0.35,G7&gt;=0.123,D7&gt;=0.25,D7&lt;0.75),1.48,IF(AND(A7&lt;5.25,D7&gt;=0.35,G7&gt;=0.123,D7&gt;=0.25,D7&lt;0.75),1.75,IF(AND(A7&gt;=5.25,D7&gt;=0.35,G7&gt;=0.123,D7&gt;=0.25,D7&lt;0.75),1.5,IF(AND(A7&lt;5.3,H7&lt;10.688,D7&lt;1.35,D7&lt;1.75,D7&gt;=0.75),3.15,IF(AND(H7&lt;9.474,A7&gt;=5.3,D7&gt;=1.35,D7&lt;1.75,D7&gt;=0.75),4.95,IF(AND(G7&gt;=0.779,G7&lt;0.857,H7&lt;16.774,D7&gt;=1.75,D7&gt;=0.75),6,IF(AND(G7&lt;0.05,H7&gt;=6.089,A7&lt;5.45,A7&gt;=4.8,D7&lt;0.25,D7&lt;0.75),1.4,IF(AND(H7&lt;6.69,A7&gt;=5.3,H7&lt;10.688,D7&lt;1.35,D7&lt;1.75,D7&gt;=0.75),4.033,IF(AND(H7&gt;=6.69,A7&gt;=5.3,H7&lt;10.688,D7&lt;1.35,D7&lt;1.75,D7&gt;=0.75),3.733,IF(AND(B7&lt;2.5,H7&gt;=9.474,A7&gt;=5.3,D7&gt;=1.35,D7&lt;1.75,D7&gt;=0.75),4.5,IF(AND(D7&gt;=2.45,G7&lt;0.779,G7&lt;0.857,H7&lt;16.774,D7&gt;=1.75,D7&gt;=0.75),6,IF(AND(B7&gt;=3.75,G7&gt;=0.05,H7&gt;=6.089,A7&lt;5.45,A7&gt;=4.8,D7&lt;0.25,D7&lt;0.75),1.6,IF(AND(H7&lt;13.695,B7&gt;=2.5,H7&gt;=9.474,A7&gt;=5.3,D7&gt;=1.35,D7&lt;1.75,D7&gt;=0.75),4.567,IF(AND(G7&gt;=0.654,D7&lt;2.45,G7&lt;0.779,G7&lt;0.857,H7&lt;16.774,D7&gt;=1.75,D7&gt;=0.75),4.9,IF(AND(G7&gt;=0.73,B7&lt;3.75,G7&gt;=0.05,H7&gt;=6.089,A7&lt;5.45,A7&gt;=4.8,D7&lt;0.25,D7&lt;0.75),1.4,IF(AND(A7&lt;6.65,H7&gt;=13.695,B7&gt;=2.5,H7&gt;=9.474,A7&gt;=5.3,D7&gt;=1.35,D7&lt;1.75,D7&gt;=0.75),4.4,IF(AND(A7&gt;=6.65,H7&gt;=13.695,B7&gt;=2.5,H7&gt;=9.474,A7&gt;=5.3,D7&gt;=1.35,D7&lt;1.75,D7&gt;=0.75),4.84,IF(AND(B7&lt;2.75,G7&lt;0.654,D7&lt;2.45,G7&lt;0.779,G7&lt;0.857,H7&lt;16.774,D7&gt;=1.75,D7&gt;=0.75),5.2,IF(AND(H7&lt;9.524,G7&lt;0.73,B7&lt;3.75,G7&gt;=0.05,H7&gt;=6.089,A7&lt;5.45,A7&gt;=4.8,D7&lt;0.25,D7&lt;0.75),1.5,IF(AND(H7&gt;=9.524,G7&lt;0.73,B7&lt;3.75,G7&gt;=0.05,H7&gt;=6.089,A7&lt;5.45,A7&gt;=4.8,D7&lt;0.25,D7&lt;0.75),1.4,IF(AND(H7&gt;=13.644,B7&gt;=2.75,G7&lt;0.654,D7&lt;2.45,G7&lt;0.779,G7&lt;0.857,H7&lt;16.774,D7&gt;=1.75,D7&gt;=0.75),6.033,IF(AND(A7&gt;=6.85,H7&lt;13.644,B7&gt;=2.75,G7&lt;0.654,D7&lt;2.45,G7&lt;0.779,G7&lt;0.857,H7&lt;16.774,D7&gt;=1.75,D7&gt;=0.75),5.1,IF(AND(A7&gt;=6.75,A7&lt;6.85,H7&lt;13.644,B7&gt;=2.75,G7&lt;0.654,D7&lt;2.45,G7&lt;0.779,G7&lt;0.857,H7&lt;16.774,D7&gt;=1.75,D7&gt;=0.75),5.9,IF(AND(D7&gt;=2.35,A7&lt;6.75,A7&lt;6.85,H7&lt;13.644,B7&gt;=2.75,G7&lt;0.654,D7&lt;2.45,G7&lt;0.779,G7&lt;0.857,H7&lt;16.774,D7&gt;=1.75,D7&gt;=0.75),5.6,IF(AND(H7&lt;11.146,D7&lt;2.35,A7&lt;6.75,A7&lt;6.85,H7&lt;13.644,B7&gt;=2.75,G7&lt;0.654,D7&lt;2.45,G7&lt;0.779,G7&lt;0.857,H7&lt;16.774,D7&gt;=1.75,D7&gt;=0.75),5.4,IF(AND(H7&gt;=11.146,D7&lt;2.35,A7&lt;6.75,A7&lt;6.85,H7&lt;13.644,B7&gt;=2.75,G7&lt;0.654,D7&lt;2.45,G7&lt;0.779,G7&lt;0.857,H7&lt;16.774,D7&gt;=1.75,D7&gt;=0.75),5.6,"shouldnthappen"))))))))))))))))))))))))))))))))))))</f>
        <v>1.4</v>
      </c>
      <c r="AF7" s="1" t="n">
        <f aca="false">IF(AND(A7&lt;4.5,D7&lt;0.8),1.233,IF(AND(B7&lt;3.05,A7&gt;=4.5,D7&lt;0.8),1.4,IF(AND(D7&gt;=0.45,B7&gt;=3.05,A7&gt;=4.5,D7&lt;0.8),1.667,IF(AND(D7&lt;1.05,D7&lt;1.35,A7&lt;6.25,D7&gt;=0.8),3.633,IF(AND(H7&lt;13.935,A7&gt;=7.05,A7&gt;=6.25,D7&gt;=0.8),6,IF(AND(G7&gt;=0.948,D7&lt;0.45,B7&gt;=3.05,A7&gt;=4.5,D7&lt;0.8),1.7,IF(AND(G7&lt;0.652,D7&gt;=1.05,D7&lt;1.35,A7&lt;6.25,D7&gt;=0.8),4.16,IF(AND(D7&gt;=2.15,D7&gt;=1.75,D7&gt;=1.35,A7&lt;6.25,D7&gt;=0.8),5.4,IF(AND(G7&gt;=0.912,F7&lt;2.5,A7&lt;7.05,A7&gt;=6.25,D7&gt;=0.8),4.4,IF(AND(B7&gt;=3.25,F7&gt;=2.5,A7&lt;7.05,A7&gt;=6.25,D7&gt;=0.8),5.85,IF(AND(H7&lt;17.32,H7&gt;=13.935,A7&gt;=7.05,A7&gt;=6.25,D7&gt;=0.8),6.65,IF(AND(H7&gt;=17.32,H7&gt;=13.935,A7&gt;=7.05,A7&gt;=6.25,D7&gt;=0.8),6.4,IF(AND(H7&gt;=13.547,G7&lt;0.948,D7&lt;0.45,B7&gt;=3.05,A7&gt;=4.5,D7&lt;0.8),1.38,IF(AND(B7&gt;=2.75,G7&gt;=0.652,D7&gt;=1.05,D7&lt;1.35,A7&lt;6.25,D7&gt;=0.8),3.6,IF(AND(H7&lt;9.417,G7&lt;0.404,D7&lt;1.75,D7&gt;=1.35,A7&lt;6.25,D7&gt;=0.8),4.2,IF(AND(H7&gt;=9.417,G7&lt;0.404,D7&lt;1.75,D7&gt;=1.35,A7&lt;6.25,D7&gt;=0.8),4.5,IF(AND(G7&lt;0.464,G7&gt;=0.404,D7&lt;1.75,D7&gt;=1.35,A7&lt;6.25,D7&gt;=0.8),4.5,IF(AND(G7&gt;=0.464,G7&gt;=0.404,D7&lt;1.75,D7&gt;=1.35,A7&lt;6.25,D7&gt;=0.8),4.625,IF(AND(D7&lt;1.85,D7&lt;2.15,D7&gt;=1.75,D7&gt;=1.35,A7&lt;6.25,D7&gt;=0.8),4.9,IF(AND(D7&gt;=1.85,D7&lt;2.15,D7&gt;=1.75,D7&gt;=1.35,A7&lt;6.25,D7&gt;=0.8),5.05,IF(AND(G7&lt;0.332,G7&lt;0.912,F7&lt;2.5,A7&lt;7.05,A7&gt;=6.25,D7&gt;=0.8),4.467,IF(AND(G7&gt;=0.332,G7&lt;0.912,F7&lt;2.5,A7&lt;7.05,A7&gt;=6.25,D7&gt;=0.8),4.767,IF(AND(D7&lt;0.15,H7&lt;13.547,G7&lt;0.948,D7&lt;0.45,B7&gt;=3.05,A7&gt;=4.5,D7&lt;0.8),1.5,IF(AND(D7&lt;1.15,B7&lt;2.75,G7&gt;=0.652,D7&gt;=1.05,D7&lt;1.35,A7&lt;6.25,D7&gt;=0.8),3.9,IF(AND(D7&gt;=1.15,B7&lt;2.75,G7&gt;=0.652,D7&gt;=1.05,D7&lt;1.35,A7&lt;6.25,D7&gt;=0.8),4,IF(AND(D7&gt;=2.25,B7&lt;3.15,B7&lt;3.25,F7&gt;=2.5,A7&lt;7.05,A7&gt;=6.25,D7&gt;=0.8),5.14,IF(AND(G7&lt;0.621,B7&gt;=3.15,B7&lt;3.25,F7&gt;=2.5,A7&lt;7.05,A7&gt;=6.25,D7&gt;=0.8),5.75,IF(AND(G7&gt;=0.621,B7&gt;=3.15,B7&lt;3.25,F7&gt;=2.5,A7&lt;7.05,A7&gt;=6.25,D7&gt;=0.8),5.1,IF(AND(G7&gt;=0.862,D7&gt;=0.15,H7&lt;13.547,G7&lt;0.948,D7&lt;0.45,B7&gt;=3.05,A7&gt;=4.5,D7&lt;0.8),1.5,IF(AND(A7&lt;6.35,D7&lt;2.25,B7&lt;3.15,B7&lt;3.25,F7&gt;=2.5,A7&lt;7.05,A7&gt;=6.25,D7&gt;=0.8),5.267,IF(AND(A7&gt;=6.35,D7&lt;2.25,B7&lt;3.15,B7&lt;3.25,F7&gt;=2.5,A7&lt;7.05,A7&gt;=6.25,D7&gt;=0.8),5.42,IF(AND(A7&lt;5.1,G7&lt;0.862,D7&gt;=0.15,H7&lt;13.547,G7&lt;0.948,D7&lt;0.45,B7&gt;=3.05,A7&gt;=4.5,D7&lt;0.8),1.35,IF(AND(B7&lt;3.95,A7&gt;=5.1,G7&lt;0.862,D7&gt;=0.15,H7&lt;13.547,G7&lt;0.948,D7&lt;0.45,B7&gt;=3.05,A7&gt;=4.5,D7&lt;0.8),1.5,IF(AND(B7&gt;=3.95,A7&gt;=5.1,G7&lt;0.862,D7&gt;=0.15,H7&lt;13.547,G7&lt;0.948,D7&lt;0.45,B7&gt;=3.05,A7&gt;=4.5,D7&lt;0.8),1.467,"shouldnthappen"))))))))))))))))))))))))))))))))))</f>
        <v>1.35</v>
      </c>
      <c r="AG7" s="1" t="n">
        <f aca="false">IF(AND(H7&lt;5.748,A7&lt;4.85,D7&lt;0.75),1,IF(AND(B7&gt;=3.5,D7&gt;=1.75,D7&gt;=0.75),6.2,IF(AND(A7&gt;=4.65,H7&gt;=5.748,A7&lt;4.85,D7&lt;0.75),1.333,IF(AND(H7&lt;6.417,B7&lt;3.45,A7&gt;=4.85,D7&lt;0.75),1.7,IF(AND(A7&lt;5.05,B7&gt;=3.45,A7&gt;=4.85,D7&lt;0.75),1.4,IF(AND(A7&gt;=5.05,B7&gt;=3.45,A7&gt;=4.85,D7&lt;0.75),1.5,IF(AND(F7&gt;=2.5,H7&lt;13.641,D7&lt;1.75,D7&gt;=0.75),4.667,IF(AND(G7&lt;0.187,H7&gt;=13.641,D7&lt;1.75,D7&gt;=0.75),5,IF(AND(A7&gt;=7.1,B7&lt;3.5,D7&gt;=1.75,D7&gt;=0.75),6.575,IF(AND(G7&lt;0.161,A7&lt;4.65,H7&gt;=5.748,A7&lt;4.85,D7&lt;0.75),1.5,IF(AND(H7&lt;8.399,H7&gt;=6.417,B7&lt;3.45,A7&gt;=4.85,D7&lt;0.75),1.5,IF(AND(H7&gt;=8.399,H7&gt;=6.417,B7&lt;3.45,A7&gt;=4.85,D7&lt;0.75),1.625,IF(AND(G7&lt;0.086,F7&lt;2.5,H7&lt;13.641,D7&lt;1.75,D7&gt;=0.75),4.7,IF(AND(D7&lt;1.35,G7&gt;=0.187,H7&gt;=13.641,D7&lt;1.75,D7&gt;=0.75),4.2,IF(AND(G7&lt;0.422,G7&gt;=0.161,A7&lt;4.65,H7&gt;=5.748,A7&lt;4.85,D7&lt;0.75),1.4,IF(AND(G7&gt;=0.422,G7&gt;=0.161,A7&lt;4.65,H7&gt;=5.748,A7&lt;4.85,D7&lt;0.75),1.3,IF(AND(B7&lt;2.5,D7&gt;=1.35,G7&gt;=0.187,H7&gt;=13.641,D7&lt;1.75,D7&gt;=0.75),4.5,IF(AND(B7&lt;2.75,A7&lt;6,A7&lt;7.1,B7&lt;3.5,D7&gt;=1.75,D7&gt;=0.75),5.1,IF(AND(B7&gt;=2.75,A7&lt;6,A7&lt;7.1,B7&lt;3.5,D7&gt;=1.75,D7&gt;=0.75),5.02,IF(AND(A7&lt;5.15,A7&lt;5.9,G7&gt;=0.086,F7&lt;2.5,H7&lt;13.641,D7&lt;1.75,D7&gt;=0.75),3,IF(AND(G7&lt;0.644,A7&gt;=5.9,G7&gt;=0.086,F7&lt;2.5,H7&lt;13.641,D7&lt;1.75,D7&gt;=0.75),4.65,IF(AND(G7&gt;=0.644,A7&gt;=5.9,G7&gt;=0.086,F7&lt;2.5,H7&lt;13.641,D7&lt;1.75,D7&gt;=0.75),4.24,IF(AND(D7&lt;1.45,B7&gt;=2.5,D7&gt;=1.35,G7&gt;=0.187,H7&gt;=13.641,D7&lt;1.75,D7&gt;=0.75),4.68,IF(AND(D7&gt;=1.45,B7&gt;=2.5,D7&gt;=1.35,G7&gt;=0.187,H7&gt;=13.641,D7&lt;1.75,D7&gt;=0.75),4.833,IF(AND(H7&lt;13.18,D7&lt;2.05,A7&gt;=6,A7&lt;7.1,B7&lt;3.5,D7&gt;=1.75,D7&gt;=0.75),5.44,IF(AND(H7&gt;=13.18,D7&lt;2.05,A7&gt;=6,A7&lt;7.1,B7&lt;3.5,D7&gt;=1.75,D7&gt;=0.75),5.1,IF(AND(H7&lt;8.759,D7&gt;=2.05,A7&gt;=6,A7&lt;7.1,B7&lt;3.5,D7&gt;=1.75,D7&gt;=0.75),5.4,IF(AND(A7&gt;=5.75,A7&gt;=5.15,A7&lt;5.9,G7&gt;=0.086,F7&lt;2.5,H7&lt;13.641,D7&lt;1.75,D7&gt;=0.75),3.967,IF(AND(H7&lt;10.159,H7&gt;=8.759,D7&gt;=2.05,A7&gt;=6,A7&lt;7.1,B7&lt;3.5,D7&gt;=1.75,D7&gt;=0.75),5.925,IF(AND(D7&lt;1.2,A7&lt;5.75,A7&gt;=5.15,A7&lt;5.9,G7&gt;=0.086,F7&lt;2.5,H7&lt;13.641,D7&lt;1.75,D7&gt;=0.75),3.667,IF(AND(D7&lt;2.25,H7&gt;=10.159,H7&gt;=8.759,D7&gt;=2.05,A7&gt;=6,A7&lt;7.1,B7&lt;3.5,D7&gt;=1.75,D7&gt;=0.75),5.66,IF(AND(D7&gt;=2.25,H7&gt;=10.159,H7&gt;=8.759,D7&gt;=2.05,A7&gt;=6,A7&lt;7.1,B7&lt;3.5,D7&gt;=1.75,D7&gt;=0.75),5.34,IF(AND(D7&lt;1.35,D7&gt;=1.2,A7&lt;5.75,A7&gt;=5.15,A7&lt;5.9,G7&gt;=0.086,F7&lt;2.5,H7&lt;13.641,D7&lt;1.75,D7&gt;=0.75),4.025,IF(AND(D7&gt;=1.35,D7&gt;=1.2,A7&lt;5.75,A7&gt;=5.15,A7&lt;5.9,G7&gt;=0.086,F7&lt;2.5,H7&lt;13.641,D7&lt;1.75,D7&gt;=0.75),3.9,"shouldnthappen"))))))))))))))))))))))))))))))))))</f>
        <v>1.4</v>
      </c>
      <c r="AH7" s="1" t="n">
        <f aca="false">IF(AND(F7&lt;1.5,H7&lt;6.799,A7&lt;5.45),1.7,IF(AND(F7&gt;=1.5,H7&lt;6.799,A7&lt;5.45),4.1,IF(AND(D7&gt;=0.8,H7&gt;=6.799,A7&lt;5.45),3.9,IF(AND(H7&lt;7.564,F7&lt;2.5,A7&gt;=5.45),3.925,IF(AND(H7&gt;=16.284,F7&gt;=2.5,A7&gt;=5.45),6.5,IF(AND(A7&lt;4.35,D7&lt;0.8,H7&gt;=6.799,A7&lt;5.45),1.1,IF(AND(B7&lt;2.8,D7&lt;1.35,H7&gt;=7.564,F7&lt;2.5,A7&gt;=5.45),4.1,IF(AND(B7&gt;=2.8,D7&lt;1.35,H7&gt;=7.564,F7&lt;2.5,A7&gt;=5.45),4.267,IF(AND(B7&lt;2.75,D7&gt;=1.35,H7&gt;=7.564,F7&lt;2.5,A7&gt;=5.45),5,IF(AND(G7&gt;=0.078,G7&lt;0.26,H7&lt;16.284,F7&gt;=2.5,A7&gt;=5.45),6.06,IF(AND(G7&gt;=0.805,G7&gt;=0.26,H7&lt;16.284,F7&gt;=2.5,A7&gt;=5.45),5.02,IF(AND(H7&gt;=10.109,B7&gt;=3.45,A7&gt;=4.35,D7&lt;0.8,H7&gt;=6.799,A7&lt;5.45),1.55,IF(AND(D7&lt;2.25,G7&lt;0.078,G7&lt;0.26,H7&lt;16.284,F7&gt;=2.5,A7&gt;=5.45),5.6,IF(AND(D7&gt;=2.25,G7&lt;0.078,G7&lt;0.26,H7&lt;16.284,F7&gt;=2.5,A7&gt;=5.45),5.7,IF(AND(A7&lt;6.15,G7&lt;0.805,G7&gt;=0.26,H7&lt;16.284,F7&gt;=2.5,A7&gt;=5.45),4.967,IF(AND(A7&lt;4.65,H7&lt;12.227,B7&lt;3.45,A7&gt;=4.35,D7&lt;0.8,H7&gt;=6.799,A7&lt;5.45),1.333,IF(AND(A7&lt;4.85,H7&gt;=12.227,B7&lt;3.45,A7&gt;=4.35,D7&lt;0.8,H7&gt;=6.799,A7&lt;5.45),1.42,IF(AND(A7&gt;=4.85,H7&gt;=12.227,B7&lt;3.45,A7&gt;=4.35,D7&lt;0.8,H7&gt;=6.799,A7&lt;5.45),1.533,IF(AND(A7&lt;5.05,H7&lt;10.109,B7&gt;=3.45,A7&gt;=4.35,D7&lt;0.8,H7&gt;=6.799,A7&lt;5.45),1.4,IF(AND(A7&gt;=5.05,H7&lt;10.109,B7&gt;=3.45,A7&gt;=4.35,D7&lt;0.8,H7&gt;=6.799,A7&lt;5.45),1.5,IF(AND(G7&lt;0.14,H7&lt;13.531,B7&gt;=2.75,D7&gt;=1.35,H7&gt;=7.564,F7&lt;2.5,A7&gt;=5.45),4.7,IF(AND(G7&lt;0.187,H7&gt;=13.531,B7&gt;=2.75,D7&gt;=1.35,H7&gt;=7.564,F7&lt;2.5,A7&gt;=5.45),5,IF(AND(G7&gt;=0.187,H7&gt;=13.531,B7&gt;=2.75,D7&gt;=1.35,H7&gt;=7.564,F7&lt;2.5,A7&gt;=5.45),4.66,IF(AND(A7&lt;6.35,A7&gt;=6.15,G7&lt;0.805,G7&gt;=0.26,H7&lt;16.284,F7&gt;=2.5,A7&gt;=5.45),6,IF(AND(D7&lt;0.15,A7&gt;=4.65,H7&lt;12.227,B7&lt;3.45,A7&gt;=4.35,D7&lt;0.8,H7&gt;=6.799,A7&lt;5.45),1.5,IF(AND(H7&lt;10.723,G7&gt;=0.14,H7&lt;13.531,B7&gt;=2.75,D7&gt;=1.35,H7&gt;=7.564,F7&lt;2.5,A7&gt;=5.45),4.6,IF(AND(H7&gt;=10.723,G7&gt;=0.14,H7&lt;13.531,B7&gt;=2.75,D7&gt;=1.35,H7&gt;=7.564,F7&lt;2.5,A7&gt;=5.45),4.46,IF(AND(G7&lt;0.364,A7&gt;=6.35,A7&gt;=6.15,G7&lt;0.805,G7&gt;=0.26,H7&lt;16.284,F7&gt;=2.5,A7&gt;=5.45),5.28,IF(AND(A7&lt;5.1,D7&gt;=0.15,A7&gt;=4.65,H7&lt;12.227,B7&lt;3.45,A7&gt;=4.35,D7&lt;0.8,H7&gt;=6.799,A7&lt;5.45),1.36,IF(AND(A7&gt;=5.1,D7&gt;=0.15,A7&gt;=4.65,H7&lt;12.227,B7&lt;3.45,A7&gt;=4.35,D7&lt;0.8,H7&gt;=6.799,A7&lt;5.45),1.4,IF(AND(G7&gt;=0.6,G7&gt;=0.364,A7&gt;=6.35,A7&gt;=6.15,G7&lt;0.805,G7&gt;=0.26,H7&lt;16.284,F7&gt;=2.5,A7&gt;=5.45),5.1,IF(AND(A7&gt;=6.95,G7&lt;0.6,G7&gt;=0.364,A7&gt;=6.35,A7&gt;=6.15,G7&lt;0.805,G7&gt;=0.26,H7&lt;16.284,F7&gt;=2.5,A7&gt;=5.45),5.8,IF(AND(B7&lt;3.2,A7&lt;6.95,G7&lt;0.6,G7&gt;=0.364,A7&gt;=6.35,A7&gt;=6.15,G7&lt;0.805,G7&gt;=0.26,H7&lt;16.284,F7&gt;=2.5,A7&gt;=5.45),5.6,IF(AND(B7&gt;=3.2,A7&lt;6.95,G7&lt;0.6,G7&gt;=0.364,A7&gt;=6.35,A7&gt;=6.15,G7&lt;0.805,G7&gt;=0.26,H7&lt;16.284,F7&gt;=2.5,A7&gt;=5.45),5.7,"shouldnthappen"))))))))))))))))))))))))))))))))))</f>
        <v>1.4</v>
      </c>
      <c r="AI7" s="1" t="n">
        <f aca="false">IF(AND(B7&gt;=3.55,A7&lt;5.05,F7&lt;1.5),1,IF(AND(H7&gt;=13.436,A7&gt;=5.05,F7&lt;1.5),1.633,IF(AND(A7&lt;4.35,B7&lt;3.55,A7&lt;5.05,F7&lt;1.5),1.1,IF(AND(A7&lt;5.15,H7&lt;13.436,A7&gt;=5.05,F7&lt;1.5),1.6,IF(AND(G7&lt;0.837,D7&lt;1.2,B7&lt;2.65,F7&gt;=1.5),3.7,IF(AND(G7&gt;=0.837,D7&lt;1.2,B7&lt;2.65,F7&gt;=1.5),3,IF(AND(D7&lt;1.4,D7&gt;=1.2,B7&lt;2.65,F7&gt;=1.5),4.133,IF(AND(D7&gt;=1.4,D7&gt;=1.2,B7&lt;2.65,F7&gt;=1.5),4.633,IF(AND(G7&lt;0.302,A7&gt;=4.35,B7&lt;3.55,A7&lt;5.05,F7&lt;1.5),1.34,IF(AND(D7&gt;=0.3,A7&gt;=5.15,H7&lt;13.436,A7&gt;=5.05,F7&lt;1.5),1.5,IF(AND(G7&lt;0.233,G7&lt;0.265,D7&lt;1.55,B7&gt;=2.65,F7&gt;=1.5),4.56,IF(AND(G7&gt;=0.233,G7&lt;0.265,D7&lt;1.55,B7&gt;=2.65,F7&gt;=1.5),5.1,IF(AND(G7&lt;0.395,G7&gt;=0.265,D7&lt;1.55,B7&gt;=2.65,F7&gt;=1.5),4.025,IF(AND(H7&lt;13.935,A7&gt;=7.05,D7&gt;=1.55,B7&gt;=2.65,F7&gt;=1.5),6.12,IF(AND(H7&gt;=13.935,A7&gt;=7.05,D7&gt;=1.55,B7&gt;=2.65,F7&gt;=1.5),6.64,IF(AND(G7&gt;=0.858,G7&gt;=0.302,A7&gt;=4.35,B7&lt;3.55,A7&lt;5.05,F7&lt;1.5),1.3,IF(AND(H7&lt;6.543,D7&lt;0.3,A7&gt;=5.15,H7&lt;13.436,A7&gt;=5.05,F7&lt;1.5),1.4,IF(AND(H7&gt;=6.543,D7&lt;0.3,A7&gt;=5.15,H7&lt;13.436,A7&gt;=5.05,F7&lt;1.5),1.48,IF(AND(A7&lt;6.3,G7&gt;=0.395,G7&gt;=0.265,D7&lt;1.55,B7&gt;=2.65,F7&gt;=1.5),4.14,IF(AND(A7&gt;=6.3,G7&gt;=0.395,G7&gt;=0.265,D7&lt;1.55,B7&gt;=2.65,F7&gt;=1.5),4.767,IF(AND(G7&gt;=0.669,B7&lt;3.15,A7&lt;7.05,D7&gt;=1.55,B7&gt;=2.65,F7&gt;=1.5),5,IF(AND(H7&lt;9.459,G7&lt;0.858,G7&gt;=0.302,A7&gt;=4.35,B7&lt;3.55,A7&lt;5.05,F7&lt;1.5),1.4,IF(AND(H7&gt;=9.459,G7&lt;0.858,G7&gt;=0.302,A7&gt;=4.35,B7&lt;3.55,A7&lt;5.05,F7&lt;1.5),1.6,IF(AND(G7&gt;=0.433,G7&lt;0.669,B7&lt;3.15,A7&lt;7.05,D7&gt;=1.55,B7&gt;=2.65,F7&gt;=1.5),5.68,IF(AND(G7&lt;0.481,H7&lt;10.257,B7&gt;=3.15,A7&lt;7.05,D7&gt;=1.55,B7&gt;=2.65,F7&gt;=1.5),5.7,IF(AND(G7&gt;=0.481,H7&lt;10.257,B7&gt;=3.15,A7&lt;7.05,D7&gt;=1.55,B7&gt;=2.65,F7&gt;=1.5),5.9,IF(AND(D7&lt;2.15,H7&gt;=10.257,B7&gt;=3.15,A7&lt;7.05,D7&gt;=1.55,B7&gt;=2.65,F7&gt;=1.5),5.1,IF(AND(D7&gt;=2.15,H7&gt;=10.257,B7&gt;=3.15,A7&lt;7.05,D7&gt;=1.55,B7&gt;=2.65,F7&gt;=1.5),5.42,IF(AND(G7&lt;0.098,G7&lt;0.433,G7&lt;0.669,B7&lt;3.15,A7&lt;7.05,D7&gt;=1.55,B7&gt;=2.65,F7&gt;=1.5),5.567,IF(AND(D7&lt;1.8,G7&gt;=0.098,G7&lt;0.433,G7&lt;0.669,B7&lt;3.15,A7&lt;7.05,D7&gt;=1.55,B7&gt;=2.65,F7&gt;=1.5),5.033,IF(AND(G7&gt;=0.312,D7&gt;=1.8,G7&gt;=0.098,G7&lt;0.433,G7&lt;0.669,B7&lt;3.15,A7&lt;7.05,D7&gt;=1.55,B7&gt;=2.65,F7&gt;=1.5),5.4,IF(AND(H7&lt;9.002,G7&lt;0.312,D7&gt;=1.8,G7&gt;=0.098,G7&lt;0.433,G7&lt;0.669,B7&lt;3.15,A7&lt;7.05,D7&gt;=1.55,B7&gt;=2.65,F7&gt;=1.5),5.1,IF(AND(H7&gt;=9.002,G7&lt;0.312,D7&gt;=1.8,G7&gt;=0.098,G7&lt;0.433,G7&lt;0.669,B7&lt;3.15,A7&lt;7.05,D7&gt;=1.55,B7&gt;=2.65,F7&gt;=1.5),5.26,"shouldnthappen")))))))))))))))))))))))))))))))))</f>
        <v>1</v>
      </c>
      <c r="AJ7" s="1" t="n">
        <f aca="false">IF(AND(A7&gt;=5.25,D7&gt;=0.35,D7&lt;0.8),1.433,IF(AND(F7&gt;=2.5,H7&lt;6.927,D7&gt;=0.8),5.1,IF(AND(H7&lt;5.85,B7&lt;3.65,D7&lt;0.35,D7&lt;0.8),1,IF(AND(A7&lt;5.55,B7&gt;=3.65,D7&lt;0.35,D7&lt;0.8),1.5,IF(AND(A7&gt;=5.55,B7&gt;=3.65,D7&lt;0.35,D7&lt;0.8),1.7,IF(AND(H7&lt;7.949,A7&lt;5.25,D7&gt;=0.35,D7&lt;0.8),1.9,IF(AND(H7&gt;=7.949,A7&lt;5.25,D7&gt;=0.35,D7&lt;0.8),1.54,IF(AND(A7&lt;5.55,F7&lt;2.5,H7&lt;6.927,D7&gt;=0.8),3.98,IF(AND(A7&gt;=5.55,F7&lt;2.5,H7&lt;6.927,D7&gt;=0.8),4.1,IF(AND(A7&gt;=7.25,D7&gt;=1.55,H7&gt;=6.927,D7&gt;=0.8),6.65,IF(AND(A7&lt;5.75,D7&lt;1.2,D7&lt;1.55,H7&gt;=6.927,D7&gt;=0.8),3.62,IF(AND(A7&gt;=5.75,D7&lt;1.2,D7&lt;1.55,H7&gt;=6.927,D7&gt;=0.8),4.1,IF(AND(G7&lt;0.175,A7&lt;4.8,H7&gt;=5.85,B7&lt;3.65,D7&lt;0.35,D7&lt;0.8),1.5,IF(AND(G7&gt;=0.175,A7&lt;4.8,H7&gt;=5.85,B7&lt;3.65,D7&lt;0.35,D7&lt;0.8),1.3,IF(AND(A7&gt;=5.05,A7&gt;=4.8,H7&gt;=5.85,B7&lt;3.65,D7&lt;0.35,D7&lt;0.8),1.5,IF(AND(G7&gt;=0.735,A7&lt;6.25,D7&gt;=1.2,D7&lt;1.55,H7&gt;=6.927,D7&gt;=0.8),4,IF(AND(H7&lt;10.464,A7&lt;6.2,A7&lt;7.25,D7&gt;=1.55,H7&gt;=6.927,D7&gt;=0.8),5.1,IF(AND(H7&gt;=10.464,A7&lt;6.2,A7&lt;7.25,D7&gt;=1.55,H7&gt;=6.927,D7&gt;=0.8),4.9,IF(AND(G7&lt;0.418,A7&lt;5.05,A7&gt;=4.8,H7&gt;=5.85,B7&lt;3.65,D7&lt;0.35,D7&lt;0.8),1.48,IF(AND(G7&gt;=0.418,A7&lt;5.05,A7&gt;=4.8,H7&gt;=5.85,B7&lt;3.65,D7&lt;0.35,D7&lt;0.8),1.3,IF(AND(B7&lt;2.75,G7&lt;0.735,A7&lt;6.25,D7&gt;=1.2,D7&lt;1.55,H7&gt;=6.927,D7&gt;=0.8),4.35,IF(AND(H7&lt;15.422,D7&lt;1.45,A7&gt;=6.25,D7&gt;=1.2,D7&lt;1.55,H7&gt;=6.927,D7&gt;=0.8),4.375,IF(AND(H7&gt;=15.422,D7&lt;1.45,A7&gt;=6.25,D7&gt;=1.2,D7&lt;1.55,H7&gt;=6.927,D7&gt;=0.8),4.7,IF(AND(A7&lt;6.4,D7&gt;=1.45,A7&gt;=6.25,D7&gt;=1.2,D7&lt;1.55,H7&gt;=6.927,D7&gt;=0.8),5.1,IF(AND(G7&gt;=0.576,D7&lt;2.15,A7&gt;=6.2,A7&lt;7.25,D7&gt;=1.55,H7&gt;=6.927,D7&gt;=0.8),5.1,IF(AND(G7&lt;0.537,D7&gt;=2.15,A7&gt;=6.2,A7&lt;7.25,D7&gt;=1.55,H7&gt;=6.927,D7&gt;=0.8),5.533,IF(AND(G7&gt;=0.537,D7&gt;=2.15,A7&gt;=6.2,A7&lt;7.25,D7&gt;=1.55,H7&gt;=6.927,D7&gt;=0.8),5.9,IF(AND(D7&lt;1.45,B7&gt;=2.75,G7&lt;0.735,A7&lt;6.25,D7&gt;=1.2,D7&lt;1.55,H7&gt;=6.927,D7&gt;=0.8),4.6,IF(AND(D7&gt;=1.45,B7&gt;=2.75,G7&lt;0.735,A7&lt;6.25,D7&gt;=1.2,D7&lt;1.55,H7&gt;=6.927,D7&gt;=0.8),4.5,IF(AND(H7&lt;12.582,A7&gt;=6.4,D7&gt;=1.45,A7&gt;=6.25,D7&gt;=1.2,D7&lt;1.55,H7&gt;=6.927,D7&gt;=0.8),4.66,IF(AND(H7&gt;=12.582,A7&gt;=6.4,D7&gt;=1.45,A7&gt;=6.25,D7&gt;=1.2,D7&lt;1.55,H7&gt;=6.927,D7&gt;=0.8),4.9,IF(AND(B7&lt;2.75,G7&lt;0.576,D7&lt;2.15,A7&gt;=6.2,A7&lt;7.25,D7&gt;=1.55,H7&gt;=6.927,D7&gt;=0.8),5.3,IF(AND(G7&gt;=0.395,B7&gt;=2.75,G7&lt;0.576,D7&lt;2.15,A7&gt;=6.2,A7&lt;7.25,D7&gt;=1.55,H7&gt;=6.927,D7&gt;=0.8),5.6,IF(AND(D7&gt;=1.9,G7&lt;0.395,B7&gt;=2.75,G7&lt;0.576,D7&lt;2.15,A7&gt;=6.2,A7&lt;7.25,D7&gt;=1.55,H7&gt;=6.927,D7&gt;=0.8),5.333,IF(AND(B7&lt;2.95,D7&lt;1.9,G7&lt;0.395,B7&gt;=2.75,G7&lt;0.576,D7&lt;2.15,A7&gt;=6.2,A7&lt;7.25,D7&gt;=1.55,H7&gt;=6.927,D7&gt;=0.8),5.6,IF(AND(B7&gt;=2.95,D7&lt;1.9,G7&lt;0.395,B7&gt;=2.75,G7&lt;0.576,D7&lt;2.15,A7&gt;=6.2,A7&lt;7.25,D7&gt;=1.55,H7&gt;=6.927,D7&gt;=0.8),5.5,"shouldnthappen"))))))))))))))))))))))))))))))))))))</f>
        <v>1.48</v>
      </c>
      <c r="AK7" s="1" t="n">
        <f aca="false">IF(AND(H7&lt;5.85,B7&lt;3.65,F7&lt;1.5),1,IF(AND(B7&gt;=3.95,B7&gt;=3.65,F7&lt;1.5),1.433,IF(AND(A7&lt;5.15,F7&lt;2.5,F7&gt;=1.5),3.075,IF(AND(D7&gt;=0.35,H7&gt;=5.85,B7&lt;3.65,F7&lt;1.5),1.5,IF(AND(G7&lt;0.168,B7&lt;3.95,B7&gt;=3.65,F7&lt;1.5),1.7,IF(AND(H7&lt;5.767,A7&lt;7.25,F7&gt;=2.5,F7&gt;=1.5),4.5,IF(AND(D7&lt;1.9,A7&gt;=7.25,F7&gt;=2.5,F7&gt;=1.5),6.3,IF(AND(D7&gt;=1.9,A7&gt;=7.25,F7&gt;=2.5,F7&gt;=1.5),6.575,IF(AND(B7&lt;3.75,G7&gt;=0.168,B7&lt;3.95,B7&gt;=3.65,F7&lt;1.5),1.5,IF(AND(B7&gt;=3.75,G7&gt;=0.168,B7&lt;3.95,B7&gt;=3.65,F7&lt;1.5),1.6,IF(AND(D7&gt;=1.35,A7&lt;6.15,A7&gt;=5.15,F7&lt;2.5,F7&gt;=1.5),4.42,IF(AND(D7&lt;1.4,A7&gt;=6.15,A7&gt;=5.15,F7&lt;2.5,F7&gt;=1.5),4.5,IF(AND(D7&gt;=1.4,A7&gt;=6.15,A7&gt;=5.15,F7&lt;2.5,F7&gt;=1.5),4.675,IF(AND(D7&lt;0.15,H7&lt;11.218,D7&lt;0.35,H7&gt;=5.85,B7&lt;3.65,F7&lt;1.5),1.5,IF(AND(D7&lt;0.15,H7&gt;=11.218,D7&lt;0.35,H7&gt;=5.85,B7&lt;3.65,F7&lt;1.5),1.1,IF(AND(B7&lt;2.7,D7&lt;1.35,A7&lt;6.15,A7&gt;=5.15,F7&lt;2.5,F7&gt;=1.5),3.82,IF(AND(A7&lt;6.15,G7&gt;=0.755,H7&gt;=5.767,A7&lt;7.25,F7&gt;=2.5,F7&gt;=1.5),4.98,IF(AND(A7&gt;=6.15,G7&gt;=0.755,H7&gt;=5.767,A7&lt;7.25,F7&gt;=2.5,F7&gt;=1.5),5.3,IF(AND(B7&lt;3.4,D7&gt;=0.15,H7&lt;11.218,D7&lt;0.35,H7&gt;=5.85,B7&lt;3.65,F7&lt;1.5),1.4,IF(AND(B7&gt;=3.4,D7&gt;=0.15,H7&lt;11.218,D7&lt;0.35,H7&gt;=5.85,B7&lt;3.65,F7&lt;1.5),1.3,IF(AND(H7&lt;11.731,D7&gt;=0.15,H7&gt;=11.218,D7&lt;0.35,H7&gt;=5.85,B7&lt;3.65,F7&lt;1.5),1.2,IF(AND(H7&lt;9.053,B7&gt;=2.7,D7&lt;1.35,A7&lt;6.15,A7&gt;=5.15,F7&lt;2.5,F7&gt;=1.5),3.85,IF(AND(D7&gt;=2.1,B7&lt;2.85,G7&lt;0.755,H7&gt;=5.767,A7&lt;7.25,F7&gt;=2.5,F7&gt;=1.5),5.6,IF(AND(D7&gt;=2.45,B7&gt;=2.85,G7&lt;0.755,H7&gt;=5.767,A7&lt;7.25,F7&gt;=2.5,F7&gt;=1.5),5.8,IF(AND(B7&gt;=3.45,H7&gt;=11.731,D7&gt;=0.15,H7&gt;=11.218,D7&lt;0.35,H7&gt;=5.85,B7&lt;3.65,F7&lt;1.5),1.3,IF(AND(A7&lt;5.9,H7&gt;=9.053,B7&gt;=2.7,D7&lt;1.35,A7&lt;6.15,A7&gt;=5.15,F7&lt;2.5,F7&gt;=1.5),4.3,IF(AND(A7&gt;=5.9,H7&gt;=9.053,B7&gt;=2.7,D7&lt;1.35,A7&lt;6.15,A7&gt;=5.15,F7&lt;2.5,F7&gt;=1.5),4,IF(AND(G7&gt;=0.519,D7&lt;2.1,B7&lt;2.85,G7&lt;0.755,H7&gt;=5.767,A7&lt;7.25,F7&gt;=2.5,F7&gt;=1.5),4.9,IF(AND(A7&gt;=7.05,D7&lt;2.45,B7&gt;=2.85,G7&lt;0.755,H7&gt;=5.767,A7&lt;7.25,F7&gt;=2.5,F7&gt;=1.5),5.8,IF(AND(H7&lt;14.396,B7&lt;3.45,H7&gt;=11.731,D7&gt;=0.15,H7&gt;=11.218,D7&lt;0.35,H7&gt;=5.85,B7&lt;3.65,F7&lt;1.5),1.44,IF(AND(H7&gt;=14.396,B7&lt;3.45,H7&gt;=11.731,D7&gt;=0.15,H7&gt;=11.218,D7&lt;0.35,H7&gt;=5.85,B7&lt;3.65,F7&lt;1.5),1.3,IF(AND(G7&lt;0.282,G7&lt;0.519,D7&lt;2.1,B7&lt;2.85,G7&lt;0.755,H7&gt;=5.767,A7&lt;7.25,F7&gt;=2.5,F7&gt;=1.5),5.1,IF(AND(G7&gt;=0.282,G7&lt;0.519,D7&lt;2.1,B7&lt;2.85,G7&lt;0.755,H7&gt;=5.767,A7&lt;7.25,F7&gt;=2.5,F7&gt;=1.5),5.3,IF(AND(A7&lt;6.4,D7&lt;1.9,A7&lt;7.05,D7&lt;2.45,B7&gt;=2.85,G7&lt;0.755,H7&gt;=5.767,A7&lt;7.25,F7&gt;=2.5,F7&gt;=1.5),5.6,IF(AND(A7&gt;=6.4,D7&lt;1.9,A7&lt;7.05,D7&lt;2.45,B7&gt;=2.85,G7&lt;0.755,H7&gt;=5.767,A7&lt;7.25,F7&gt;=2.5,F7&gt;=1.5),5.5,IF(AND(H7&lt;8.884,D7&gt;=1.9,A7&lt;7.05,D7&lt;2.45,B7&gt;=2.85,G7&lt;0.755,H7&gt;=5.767,A7&lt;7.25,F7&gt;=2.5,F7&gt;=1.5),5.3,IF(AND(H7&gt;=8.884,D7&gt;=1.9,A7&lt;7.05,D7&lt;2.45,B7&gt;=2.85,G7&lt;0.755,H7&gt;=5.767,A7&lt;7.25,F7&gt;=2.5,F7&gt;=1.5),5.52,"shouldnthappen")))))))))))))))))))))))))))))))))))))</f>
        <v>1.3</v>
      </c>
      <c r="AL7" s="1" t="n">
        <f aca="false">IF(AND(H7&lt;5.85,A7&lt;5.05,D7&lt;0.8),1,IF(AND(B7&lt;3.35,A7&gt;=5.05,D7&lt;0.8),1.7,IF(AND(D7&gt;=2.45,F7&gt;=2.5,D7&gt;=0.8),6.05,IF(AND(H7&gt;=11.218,H7&gt;=5.85,A7&lt;5.05,D7&lt;0.8),1.28,IF(AND(G7&gt;=0.948,B7&gt;=3.35,A7&gt;=5.05,D7&lt;0.8),1.7,IF(AND(G7&gt;=0.423,H7&lt;11.218,H7&gt;=5.85,A7&lt;5.05,D7&lt;0.8),1.3,IF(AND(B7&lt;3.6,G7&lt;0.948,B7&gt;=3.35,A7&gt;=5.05,D7&lt;0.8),1.4,IF(AND(H7&lt;10.258,D7&lt;1.15,A7&lt;5.9,F7&lt;2.5,D7&gt;=0.8),3.36,IF(AND(H7&gt;=10.258,D7&lt;1.15,A7&lt;5.9,F7&lt;2.5,D7&gt;=0.8),3.9,IF(AND(A7&lt;5.3,D7&gt;=1.15,A7&lt;5.9,F7&lt;2.5,D7&gt;=0.8),3.9,IF(AND(D7&lt;1.55,B7&lt;2.75,A7&gt;=5.9,F7&lt;2.5,D7&gt;=0.8),4.64,IF(AND(D7&gt;=1.55,B7&lt;2.75,A7&gt;=5.9,F7&lt;2.5,D7&gt;=0.8),5.1,IF(AND(D7&gt;=1.6,B7&gt;=2.75,A7&gt;=5.9,F7&lt;2.5,D7&gt;=0.8),5,IF(AND(H7&lt;5.767,H7&lt;8.598,D7&lt;2.45,F7&gt;=2.5,D7&gt;=0.8),4.5,IF(AND(A7&lt;6.25,H7&gt;=8.598,D7&lt;2.45,F7&gt;=2.5,D7&gt;=0.8),5.02,IF(AND(B7&lt;3.55,G7&lt;0.423,H7&lt;11.218,H7&gt;=5.85,A7&lt;5.05,D7&lt;0.8),1.525,IF(AND(B7&gt;=3.55,G7&lt;0.423,H7&lt;11.218,H7&gt;=5.85,A7&lt;5.05,D7&lt;0.8),1.4,IF(AND(H7&gt;=13.932,B7&gt;=3.6,G7&lt;0.948,B7&gt;=3.35,A7&gt;=5.05,D7&lt;0.8),1.65,IF(AND(G7&gt;=0.652,A7&gt;=5.3,D7&gt;=1.15,A7&lt;5.9,F7&lt;2.5,D7&gt;=0.8),3.8,IF(AND(D7&lt;1.35,D7&lt;1.6,B7&gt;=2.75,A7&gt;=5.9,F7&lt;2.5,D7&gt;=0.8),4.42,IF(AND(H7&lt;6.656,H7&gt;=5.767,H7&lt;8.598,D7&lt;2.45,F7&gt;=2.5,D7&gt;=0.8),5.033,IF(AND(H7&gt;=6.656,H7&gt;=5.767,H7&lt;8.598,D7&lt;2.45,F7&gt;=2.5,D7&gt;=0.8),5.1,IF(AND(G7&gt;=0.885,A7&gt;=6.25,H7&gt;=8.598,D7&lt;2.45,F7&gt;=2.5,D7&gt;=0.8),5.2,IF(AND(H7&lt;6.926,H7&lt;13.932,B7&gt;=3.6,G7&lt;0.948,B7&gt;=3.35,A7&gt;=5.05,D7&lt;0.8),1.433,IF(AND(H7&gt;=6.926,H7&lt;13.932,B7&gt;=3.6,G7&lt;0.948,B7&gt;=3.35,A7&gt;=5.05,D7&lt;0.8),1.5,IF(AND(A7&lt;5.65,G7&lt;0.652,A7&gt;=5.3,D7&gt;=1.15,A7&lt;5.9,F7&lt;2.5,D7&gt;=0.8),4.36,IF(AND(A7&gt;=5.65,G7&lt;0.652,A7&gt;=5.3,D7&gt;=1.15,A7&lt;5.9,F7&lt;2.5,D7&gt;=0.8),4.2,IF(AND(H7&gt;=13.561,D7&gt;=1.35,D7&lt;1.6,B7&gt;=2.75,A7&gt;=5.9,F7&lt;2.5,D7&gt;=0.8),4.767,IF(AND(H7&lt;9.091,G7&lt;0.885,A7&gt;=6.25,H7&gt;=8.598,D7&lt;2.45,F7&gt;=2.5,D7&gt;=0.8),6.3,IF(AND(H7&gt;=12.206,H7&lt;13.561,D7&gt;=1.35,D7&lt;1.6,B7&gt;=2.75,A7&gt;=5.9,F7&lt;2.5,D7&gt;=0.8),4.4,IF(AND(D7&gt;=2.25,H7&gt;=9.091,G7&lt;0.885,A7&gt;=6.25,H7&gt;=8.598,D7&lt;2.45,F7&gt;=2.5,D7&gt;=0.8),5.9,IF(AND(B7&lt;3.05,H7&lt;12.206,H7&lt;13.561,D7&gt;=1.35,D7&lt;1.6,B7&gt;=2.75,A7&gt;=5.9,F7&lt;2.5,D7&gt;=0.8),4.6,IF(AND(B7&gt;=3.05,H7&lt;12.206,H7&lt;13.561,D7&gt;=1.35,D7&lt;1.6,B7&gt;=2.75,A7&gt;=5.9,F7&lt;2.5,D7&gt;=0.8),4.7,IF(AND(G7&gt;=0.596,D7&lt;2.25,H7&gt;=9.091,G7&lt;0.885,A7&gt;=6.25,H7&gt;=8.598,D7&lt;2.45,F7&gt;=2.5,D7&gt;=0.8),5.1,IF(AND(G7&gt;=0.379,G7&lt;0.596,D7&lt;2.25,H7&gt;=9.091,G7&lt;0.885,A7&gt;=6.25,H7&gt;=8.598,D7&lt;2.45,F7&gt;=2.5,D7&gt;=0.8),5.767,IF(AND(D7&lt;2.15,G7&lt;0.379,G7&lt;0.596,D7&lt;2.25,H7&gt;=9.091,G7&lt;0.885,A7&gt;=6.25,H7&gt;=8.598,D7&lt;2.45,F7&gt;=2.5,D7&gt;=0.8),5.4,IF(AND(D7&gt;=2.15,G7&lt;0.379,G7&lt;0.596,D7&lt;2.25,H7&gt;=9.091,G7&lt;0.885,A7&gt;=6.25,H7&gt;=8.598,D7&lt;2.45,F7&gt;=2.5,D7&gt;=0.8),5.6,"shouldnthappen")))))))))))))))))))))))))))))))))))))</f>
        <v>1.4</v>
      </c>
      <c r="AM7" s="1" t="n">
        <f aca="false">IF(AND(H7&lt;5.245,D7&lt;0.8),1,IF(AND(A7&lt;4.5,H7&gt;=5.245,D7&lt;0.8),1.35,IF(AND(D7&gt;=0.5,A7&gt;=4.5,H7&gt;=5.245,D7&lt;0.8),1.6,IF(AND(H7&lt;7.25,B7&lt;2.6,A7&lt;6.15,D7&gt;=0.8),4.375,IF(AND(H7&gt;=7.25,B7&lt;2.6,A7&lt;6.15,D7&gt;=0.8),3.075,IF(AND(H7&lt;13.935,A7&gt;=7.05,A7&gt;=6.15,D7&gt;=0.8),6.067,IF(AND(H7&gt;=13.935,A7&gt;=7.05,A7&gt;=6.15,D7&gt;=0.8),6.525,IF(AND(G7&gt;=0.948,D7&lt;0.5,A7&gt;=4.5,H7&gt;=5.245,D7&lt;0.8),1.7,IF(AND(G7&lt;0.568,D7&gt;=1.55,B7&gt;=2.6,A7&lt;6.15,D7&gt;=0.8),5.1,IF(AND(G7&gt;=0.568,D7&gt;=1.55,B7&gt;=2.6,A7&lt;6.15,D7&gt;=0.8),5,IF(AND(A7&gt;=6.6,B7&gt;=3.15,A7&lt;7.05,A7&gt;=6.15,D7&gt;=0.8),5.78,IF(AND(G7&lt;0.165,G7&lt;0.273,D7&lt;1.55,B7&gt;=2.6,A7&lt;6.15,D7&gt;=0.8),4.1,IF(AND(G7&gt;=0.165,G7&lt;0.273,D7&lt;1.55,B7&gt;=2.6,A7&lt;6.15,D7&gt;=0.8),4.5,IF(AND(D7&lt;1.35,G7&gt;=0.273,D7&lt;1.55,B7&gt;=2.6,A7&lt;6.15,D7&gt;=0.8),4.08,IF(AND(D7&gt;=1.35,G7&gt;=0.273,D7&lt;1.55,B7&gt;=2.6,A7&lt;6.15,D7&gt;=0.8),4.4,IF(AND(D7&lt;1.45,F7&lt;2.5,B7&lt;3.15,A7&lt;7.05,A7&gt;=6.15,D7&gt;=0.8),4.38,IF(AND(D7&gt;=1.45,F7&lt;2.5,B7&lt;3.15,A7&lt;7.05,A7&gt;=6.15,D7&gt;=0.8),4.75,IF(AND(D7&gt;=2.25,F7&gt;=2.5,B7&lt;3.15,A7&lt;7.05,A7&gt;=6.15,D7&gt;=0.8),5.16,IF(AND(H7&lt;11.488,A7&lt;6.6,B7&gt;=3.15,A7&lt;7.05,A7&gt;=6.15,D7&gt;=0.8),6,IF(AND(H7&gt;=14.396,D7&lt;0.25,G7&lt;0.948,D7&lt;0.5,A7&gt;=4.5,H7&gt;=5.245,D7&lt;0.8),1.3,IF(AND(A7&gt;=5.55,D7&gt;=0.25,G7&lt;0.948,D7&lt;0.5,A7&gt;=4.5,H7&gt;=5.245,D7&lt;0.8),1.7,IF(AND(D7&lt;1.85,D7&lt;2.25,F7&gt;=2.5,B7&lt;3.15,A7&lt;7.05,A7&gt;=6.15,D7&gt;=0.8),5.6,IF(AND(G7&lt;0.669,H7&gt;=11.488,A7&lt;6.6,B7&gt;=3.15,A7&lt;7.05,A7&gt;=6.15,D7&gt;=0.8),4.7,IF(AND(G7&gt;=0.669,H7&gt;=11.488,A7&lt;6.6,B7&gt;=3.15,A7&lt;7.05,A7&gt;=6.15,D7&gt;=0.8),5.22,IF(AND(H7&lt;6.543,H7&lt;14.396,D7&lt;0.25,G7&lt;0.948,D7&lt;0.5,A7&gt;=4.5,H7&gt;=5.245,D7&lt;0.8),1.4,IF(AND(A7&lt;4.95,A7&lt;5.55,D7&gt;=0.25,G7&lt;0.948,D7&lt;0.5,A7&gt;=4.5,H7&gt;=5.245,D7&lt;0.8),1.4,IF(AND(A7&gt;=4.95,A7&lt;5.55,D7&gt;=0.25,G7&lt;0.948,D7&lt;0.5,A7&gt;=4.5,H7&gt;=5.245,D7&lt;0.8),1.48,IF(AND(H7&lt;10.667,D7&gt;=1.85,D7&lt;2.25,F7&gt;=2.5,B7&lt;3.15,A7&lt;7.05,A7&gt;=6.15,D7&gt;=0.8),5.25,IF(AND(H7&gt;=10.667,D7&gt;=1.85,D7&lt;2.25,F7&gt;=2.5,B7&lt;3.15,A7&lt;7.05,A7&gt;=6.15,D7&gt;=0.8),5.55,IF(AND(G7&lt;0.063,H7&gt;=6.543,H7&lt;14.396,D7&lt;0.25,G7&lt;0.948,D7&lt;0.5,A7&gt;=4.5,H7&gt;=5.245,D7&lt;0.8),1.4,IF(AND(H7&lt;9.212,G7&gt;=0.063,H7&gt;=6.543,H7&lt;14.396,D7&lt;0.25,G7&lt;0.948,D7&lt;0.5,A7&gt;=4.5,H7&gt;=5.245,D7&lt;0.8),1.475,IF(AND(H7&gt;=9.212,G7&gt;=0.063,H7&gt;=6.543,H7&lt;14.396,D7&lt;0.25,G7&lt;0.948,D7&lt;0.5,A7&gt;=4.5,H7&gt;=5.245,D7&lt;0.8),1.5,"shouldnthappen"))))))))))))))))))))))))))))))))</f>
        <v>1.4</v>
      </c>
      <c r="AN7" s="1" t="n">
        <f aca="false">IF(AND(D7&lt;0.7,A7&gt;=5.55),1.633,IF(AND(G7&lt;0.38,B7&lt;2.8,A7&lt;5.55),4.3,IF(AND(G7&gt;=0.38,B7&lt;2.8,A7&lt;5.55),3.325,IF(AND(D7&gt;=0.35,B7&gt;=2.8,A7&lt;5.55),1.6,IF(AND(B7&gt;=3.4,A7&lt;4.8,D7&lt;0.35,B7&gt;=2.8,A7&lt;5.55),1,IF(AND(H7&gt;=11.789,A7&lt;5.9,D7&lt;1.55,D7&gt;=0.7,A7&gt;=5.55),4.325,IF(AND(F7&gt;=2.5,A7&gt;=5.9,D7&lt;1.55,D7&gt;=0.7,A7&gt;=5.55),5.05,IF(AND(D7&lt;1.9,A7&gt;=7.25,D7&gt;=1.55,D7&gt;=0.7,A7&gt;=5.55),6.3,IF(AND(D7&gt;=1.9,A7&gt;=7.25,D7&gt;=1.55,D7&gt;=0.7,A7&gt;=5.55),6.4,IF(AND(A7&lt;4.35,B7&lt;3.4,A7&lt;4.8,D7&lt;0.35,B7&gt;=2.8,A7&lt;5.55),1.1,IF(AND(G7&gt;=0.934,B7&lt;3.45,A7&gt;=4.8,D7&lt;0.35,B7&gt;=2.8,A7&lt;5.55),1.7,IF(AND(H7&gt;=14.877,B7&gt;=3.45,A7&gt;=4.8,D7&lt;0.35,B7&gt;=2.8,A7&lt;5.55),1.3,IF(AND(B7&lt;2.6,H7&lt;11.789,A7&lt;5.9,D7&lt;1.55,D7&gt;=0.7,A7&gt;=5.55),3.9,IF(AND(B7&gt;=2.6,H7&lt;11.789,A7&lt;5.9,D7&lt;1.55,D7&gt;=0.7,A7&gt;=5.55),4.26,IF(AND(A7&lt;6.6,F7&lt;2.5,A7&gt;=5.9,D7&lt;1.55,D7&gt;=0.7,A7&gt;=5.55),4.625,IF(AND(A7&gt;=6.6,F7&lt;2.5,A7&gt;=5.9,D7&lt;1.55,D7&gt;=0.7,A7&gt;=5.55),4.475,IF(AND(B7&lt;2.6,D7&lt;2.05,A7&lt;7.25,D7&gt;=1.55,D7&gt;=0.7,A7&gt;=5.55),5.8,IF(AND(G7&gt;=0.743,D7&gt;=2.05,A7&lt;7.25,D7&gt;=1.55,D7&gt;=0.7,A7&gt;=5.55),5.1,IF(AND(G7&lt;0.422,A7&gt;=4.35,B7&lt;3.4,A7&lt;4.8,D7&lt;0.35,B7&gt;=2.8,A7&lt;5.55),1.367,IF(AND(G7&gt;=0.422,A7&gt;=4.35,B7&lt;3.4,A7&lt;4.8,D7&lt;0.35,B7&gt;=2.8,A7&lt;5.55),1.3,IF(AND(A7&lt;5.05,G7&lt;0.934,B7&lt;3.45,A7&gt;=4.8,D7&lt;0.35,B7&gt;=2.8,A7&lt;5.55),1.525,IF(AND(A7&gt;=5.05,G7&lt;0.934,B7&lt;3.45,A7&gt;=4.8,D7&lt;0.35,B7&gt;=2.8,A7&lt;5.55),1.5,IF(AND(G7&gt;=0.585,H7&lt;14.877,B7&gt;=3.45,A7&gt;=4.8,D7&lt;0.35,B7&gt;=2.8,A7&lt;5.55),1.54,IF(AND(G7&gt;=0.537,G7&lt;0.743,D7&gt;=2.05,A7&lt;7.25,D7&gt;=1.55,D7&gt;=0.7,A7&gt;=5.55),5.833,IF(AND(D7&gt;=0.25,G7&lt;0.585,H7&lt;14.877,B7&gt;=3.45,A7&gt;=4.8,D7&lt;0.35,B7&gt;=2.8,A7&lt;5.55),1.367,IF(AND(D7&lt;1.75,H7&lt;13.795,B7&gt;=2.6,D7&lt;2.05,A7&lt;7.25,D7&gt;=1.55,D7&gt;=0.7,A7&gt;=5.55),5.45,IF(AND(B7&lt;2.85,H7&gt;=13.795,B7&gt;=2.6,D7&lt;2.05,A7&lt;7.25,D7&gt;=1.55,D7&gt;=0.7,A7&gt;=5.55),5.1,IF(AND(B7&gt;=2.85,H7&gt;=13.795,B7&gt;=2.6,D7&lt;2.05,A7&lt;7.25,D7&gt;=1.55,D7&gt;=0.7,A7&gt;=5.55),4.82,IF(AND(G7&lt;0.353,G7&lt;0.537,G7&lt;0.743,D7&gt;=2.05,A7&lt;7.25,D7&gt;=1.55,D7&gt;=0.7,A7&gt;=5.55),5.425,IF(AND(G7&gt;=0.353,G7&lt;0.537,G7&lt;0.743,D7&gt;=2.05,A7&lt;7.25,D7&gt;=1.55,D7&gt;=0.7,A7&gt;=5.55),5.62,IF(AND(G7&lt;0.311,D7&lt;0.25,G7&lt;0.585,H7&lt;14.877,B7&gt;=3.45,A7&gt;=4.8,D7&lt;0.35,B7&gt;=2.8,A7&lt;5.55),1.5,IF(AND(G7&gt;=0.311,D7&lt;0.25,G7&lt;0.585,H7&lt;14.877,B7&gt;=3.45,A7&gt;=4.8,D7&lt;0.35,B7&gt;=2.8,A7&lt;5.55),1.4,IF(AND(B7&gt;=3.1,D7&gt;=1.75,H7&lt;13.795,B7&gt;=2.6,D7&lt;2.05,A7&lt;7.25,D7&gt;=1.55,D7&gt;=0.7,A7&gt;=5.55),5.1,IF(AND(B7&lt;2.85,B7&lt;3.1,D7&gt;=1.75,H7&lt;13.795,B7&gt;=2.6,D7&lt;2.05,A7&lt;7.25,D7&gt;=1.55,D7&gt;=0.7,A7&gt;=5.55),5.2,IF(AND(B7&gt;=2.85,B7&lt;3.1,D7&gt;=1.75,H7&lt;13.795,B7&gt;=2.6,D7&lt;2.05,A7&lt;7.25,D7&gt;=1.55,D7&gt;=0.7,A7&gt;=5.55),5.2,"shouldnthappen")))))))))))))))))))))))))))))))))))</f>
        <v>1.5</v>
      </c>
      <c r="AO7" s="1" t="n">
        <f aca="false">IF(AND(H7&gt;=14.529,G7&lt;0.633,D7&lt;0.8),1.3,IF(AND(A7&lt;5.05,G7&gt;=0.633,D7&lt;0.8),1.35,IF(AND(H7&gt;=14.379,H7&lt;14.529,G7&lt;0.633,D7&lt;0.8),1.7,IF(AND(B7&lt;3.35,A7&gt;=5.05,G7&gt;=0.633,D7&lt;0.8),1.7,IF(AND(D7&gt;=1.45,A7&lt;5.95,F7&lt;2.5,D7&gt;=0.8),4.5,IF(AND(D7&lt;1.35,A7&gt;=5.95,F7&lt;2.5,D7&gt;=0.8),4,IF(AND(D7&lt;1.85,G7&gt;=0.845,F7&gt;=2.5,D7&gt;=0.8),4.8,IF(AND(B7&gt;=4.3,H7&lt;14.379,H7&lt;14.529,G7&lt;0.633,D7&lt;0.8),1.5,IF(AND(A7&lt;5.25,B7&gt;=3.35,A7&gt;=5.05,G7&gt;=0.633,D7&lt;0.8),1.55,IF(AND(A7&gt;=5.25,B7&gt;=3.35,A7&gt;=5.05,G7&gt;=0.633,D7&lt;0.8),1.633,IF(AND(A7&lt;5.05,D7&lt;1.45,A7&lt;5.95,F7&lt;2.5,D7&gt;=0.8),3.3,IF(AND(G7&lt;0.293,D7&gt;=1.35,A7&gt;=5.95,F7&lt;2.5,D7&gt;=0.8),5,IF(AND(A7&gt;=6.6,D7&lt;2.05,G7&lt;0.845,F7&gt;=2.5,D7&gt;=0.8),5.8,IF(AND(B7&lt;3.05,D7&gt;=2.05,G7&lt;0.845,F7&gt;=2.5,D7&gt;=0.8),6.15,IF(AND(B7&lt;2.9,D7&gt;=1.85,G7&gt;=0.845,F7&gt;=2.5,D7&gt;=0.8),5.1,IF(AND(B7&gt;=2.9,D7&gt;=1.85,G7&gt;=0.845,F7&gt;=2.5,D7&gt;=0.8),5.2,IF(AND(B7&gt;=3.8,B7&lt;4.3,H7&lt;14.379,H7&lt;14.529,G7&lt;0.633,D7&lt;0.8),1.333,IF(AND(A7&lt;6.25,G7&gt;=0.293,D7&gt;=1.35,A7&gt;=5.95,F7&lt;2.5,D7&gt;=0.8),4.6,IF(AND(H7&lt;10.351,A7&lt;6.6,D7&lt;2.05,G7&lt;0.845,F7&gt;=2.5,D7&gt;=0.8),5.4,IF(AND(G7&gt;=0.364,B7&gt;=3.05,D7&gt;=2.05,G7&lt;0.845,F7&gt;=2.5,D7&gt;=0.8),5.66,IF(AND(G7&gt;=0.447,B7&lt;3.8,B7&lt;4.3,H7&lt;14.379,H7&lt;14.529,G7&lt;0.633,D7&lt;0.8),1.3,IF(AND(H7&lt;6.247,A7&lt;5.65,A7&gt;=5.05,D7&lt;1.45,A7&lt;5.95,F7&lt;2.5,D7&gt;=0.8),4.033,IF(AND(D7&lt;1.25,A7&gt;=5.65,A7&gt;=5.05,D7&lt;1.45,A7&lt;5.95,F7&lt;2.5,D7&gt;=0.8),3.88,IF(AND(D7&gt;=1.25,A7&gt;=5.65,A7&gt;=5.05,D7&lt;1.45,A7&lt;5.95,F7&lt;2.5,D7&gt;=0.8),4.35,IF(AND(B7&lt;2.65,A7&gt;=6.25,G7&gt;=0.293,D7&gt;=1.35,A7&gt;=5.95,F7&lt;2.5,D7&gt;=0.8),4.9,IF(AND(B7&lt;2.75,H7&gt;=10.351,A7&lt;6.6,D7&lt;2.05,G7&lt;0.845,F7&gt;=2.5,D7&gt;=0.8),5.1,IF(AND(B7&gt;=2.75,H7&gt;=10.351,A7&lt;6.6,D7&lt;2.05,G7&lt;0.845,F7&gt;=2.5,D7&gt;=0.8),4.95,IF(AND(B7&lt;3.15,G7&lt;0.364,B7&gt;=3.05,D7&gt;=2.05,G7&lt;0.845,F7&gt;=2.5,D7&gt;=0.8),5.28,IF(AND(B7&gt;=3.15,G7&lt;0.364,B7&gt;=3.05,D7&gt;=2.05,G7&lt;0.845,F7&gt;=2.5,D7&gt;=0.8),5.5,IF(AND(H7&lt;9.212,G7&lt;0.447,B7&lt;3.8,B7&lt;4.3,H7&lt;14.379,H7&lt;14.529,G7&lt;0.633,D7&lt;0.8),1.4,IF(AND(G7&lt;0.356,H7&gt;=6.247,A7&lt;5.65,A7&gt;=5.05,D7&lt;1.45,A7&lt;5.95,F7&lt;2.5,D7&gt;=0.8),4.2,IF(AND(B7&lt;3,B7&gt;=2.65,A7&gt;=6.25,G7&gt;=0.293,D7&gt;=1.35,A7&gt;=5.95,F7&lt;2.5,D7&gt;=0.8),4.6,IF(AND(B7&gt;=3,B7&gt;=2.65,A7&gt;=6.25,G7&gt;=0.293,D7&gt;=1.35,A7&gt;=5.95,F7&lt;2.5,D7&gt;=0.8),4.7,IF(AND(A7&lt;5.05,H7&gt;=9.212,G7&lt;0.447,B7&lt;3.8,B7&lt;4.3,H7&lt;14.379,H7&lt;14.529,G7&lt;0.633,D7&lt;0.8),1.533,IF(AND(A7&gt;=5.05,H7&gt;=9.212,G7&lt;0.447,B7&lt;3.8,B7&lt;4.3,H7&lt;14.379,H7&lt;14.529,G7&lt;0.633,D7&lt;0.8),1.425,IF(AND(A7&lt;5.35,G7&gt;=0.356,H7&gt;=6.247,A7&lt;5.65,A7&gt;=5.05,D7&lt;1.45,A7&lt;5.95,F7&lt;2.5,D7&gt;=0.8),3.9,IF(AND(A7&gt;=5.35,G7&gt;=0.356,H7&gt;=6.247,A7&lt;5.65,A7&gt;=5.05,D7&lt;1.45,A7&lt;5.95,F7&lt;2.5,D7&gt;=0.8),3.72,"shouldnthappen")))))))))))))))))))))))))))))))))))))</f>
        <v>1.4</v>
      </c>
      <c r="AP7" s="1" t="n">
        <f aca="false">IF(AND(F7&gt;=1.5,A7&lt;5.55),3.84,IF(AND(G7&gt;=0.52,A7&lt;4.75,F7&lt;1.5,A7&lt;5.55),1.16,IF(AND(A7&lt;5.65,A7&lt;5.85,D7&lt;1.55,A7&gt;=5.55),4.2,IF(AND(A7&gt;=5.65,A7&lt;5.85,D7&lt;1.55,A7&gt;=5.55),3.167,IF(AND(G7&gt;=0.798,A7&gt;=5.85,D7&lt;1.55,A7&gt;=5.55),4,IF(AND(F7&lt;2.5,H7&lt;14.1,D7&gt;=1.55,A7&gt;=5.55),4.84,IF(AND(A7&lt;7.2,H7&gt;=14.1,D7&gt;=1.55,A7&gt;=5.55),5.633,IF(AND(A7&gt;=7.2,H7&gt;=14.1,D7&gt;=1.55,A7&gt;=5.55),6.6,IF(AND(G7&lt;0.161,G7&lt;0.52,A7&lt;4.75,F7&lt;1.5,A7&lt;5.55),1.5,IF(AND(D7&gt;=0.5,G7&lt;0.676,A7&gt;=4.75,F7&lt;1.5,A7&lt;5.55),1.6,IF(AND(H7&lt;11.016,G7&gt;=0.676,A7&gt;=4.75,F7&lt;1.5,A7&lt;5.55),1.75,IF(AND(G7&lt;0.209,G7&lt;0.798,A7&gt;=5.85,D7&lt;1.55,A7&gt;=5.55),4.5,IF(AND(G7&gt;=0.74,F7&gt;=2.5,H7&lt;14.1,D7&gt;=1.55,A7&gt;=5.55),6.225,IF(AND(B7&lt;2.95,G7&gt;=0.161,G7&lt;0.52,A7&lt;4.75,F7&lt;1.5,A7&lt;5.55),1.4,IF(AND(B7&gt;=2.95,G7&gt;=0.161,G7&lt;0.52,A7&lt;4.75,F7&lt;1.5,A7&lt;5.55),1.34,IF(AND(B7&lt;3.15,D7&lt;0.5,G7&lt;0.676,A7&gt;=4.75,F7&lt;1.5,A7&lt;5.55),1.52,IF(AND(D7&lt;0.25,H7&gt;=11.016,G7&gt;=0.676,A7&gt;=4.75,F7&lt;1.5,A7&lt;5.55),1.567,IF(AND(D7&gt;=0.25,H7&gt;=11.016,G7&gt;=0.676,A7&gt;=4.75,F7&lt;1.5,A7&lt;5.55),1.5,IF(AND(H7&lt;7.47,G7&gt;=0.209,G7&lt;0.798,A7&gt;=5.85,D7&lt;1.55,A7&gt;=5.55),5.05,IF(AND(B7&lt;2.85,G7&lt;0.74,F7&gt;=2.5,H7&lt;14.1,D7&gt;=1.55,A7&gt;=5.55),5.35,IF(AND(B7&lt;3.3,B7&gt;=3.15,D7&lt;0.5,G7&lt;0.676,A7&gt;=4.75,F7&lt;1.5,A7&lt;5.55),1.2,IF(AND(D7&lt;1.45,H7&gt;=7.47,G7&gt;=0.209,G7&lt;0.798,A7&gt;=5.85,D7&lt;1.55,A7&gt;=5.55),4.66,IF(AND(D7&gt;=1.45,H7&gt;=7.47,G7&gt;=0.209,G7&lt;0.798,A7&gt;=5.85,D7&lt;1.55,A7&gt;=5.55),4.64,IF(AND(A7&gt;=7.05,B7&gt;=2.85,G7&lt;0.74,F7&gt;=2.5,H7&lt;14.1,D7&gt;=1.55,A7&gt;=5.55),5.8,IF(AND(B7&gt;=3.25,A7&lt;7.05,B7&gt;=2.85,G7&lt;0.74,F7&gt;=2.5,H7&lt;14.1,D7&gt;=1.55,A7&gt;=5.55),5.7,IF(AND(H7&gt;=13.641,D7&lt;0.25,B7&gt;=3.3,B7&gt;=3.15,D7&lt;0.5,G7&lt;0.676,A7&gt;=4.75,F7&lt;1.5,A7&lt;5.55),1.3,IF(AND(D7&lt;0.35,D7&gt;=0.25,B7&gt;=3.3,B7&gt;=3.15,D7&lt;0.5,G7&lt;0.676,A7&gt;=4.75,F7&lt;1.5,A7&lt;5.55),1.367,IF(AND(D7&gt;=0.35,D7&gt;=0.25,B7&gt;=3.3,B7&gt;=3.15,D7&lt;0.5,G7&lt;0.676,A7&gt;=4.75,F7&lt;1.5,A7&lt;5.55),1.3,IF(AND(A7&lt;6.35,B7&lt;3.25,A7&lt;7.05,B7&gt;=2.85,G7&lt;0.74,F7&gt;=2.5,H7&lt;14.1,D7&gt;=1.55,A7&gt;=5.55),5.6,IF(AND(A7&gt;=6.35,B7&lt;3.25,A7&lt;7.05,B7&gt;=2.85,G7&lt;0.74,F7&gt;=2.5,H7&lt;14.1,D7&gt;=1.55,A7&gt;=5.55),5.325,IF(AND(A7&lt;5.1,H7&lt;13.641,D7&lt;0.25,B7&gt;=3.3,B7&gt;=3.15,D7&lt;0.5,G7&lt;0.676,A7&gt;=4.75,F7&lt;1.5,A7&lt;5.55),1.4,IF(AND(H7&gt;=11.031,A7&gt;=5.1,H7&lt;13.641,D7&lt;0.25,B7&gt;=3.3,B7&gt;=3.15,D7&lt;0.5,G7&lt;0.676,A7&gt;=4.75,F7&lt;1.5,A7&lt;5.55),1.4,IF(AND(A7&lt;5.45,H7&lt;11.031,A7&gt;=5.1,H7&lt;13.641,D7&lt;0.25,B7&gt;=3.3,B7&gt;=3.15,D7&lt;0.5,G7&lt;0.676,A7&gt;=4.75,F7&lt;1.5,A7&lt;5.55),1.5,IF(AND(A7&gt;=5.45,H7&lt;11.031,A7&gt;=5.1,H7&lt;13.641,D7&lt;0.25,B7&gt;=3.3,B7&gt;=3.15,D7&lt;0.5,G7&lt;0.676,A7&gt;=4.75,F7&lt;1.5,A7&lt;5.55),1.4,"shouldnthappen"))))))))))))))))))))))))))))))))))</f>
        <v>1.4</v>
      </c>
      <c r="AQ7" s="1" t="n">
        <f aca="false">IF(AND(H7&lt;6.926,D7&gt;=0.35,F7&lt;1.5),1.9,IF(AND(G7&gt;=0.869,D7&gt;=1.75,F7&gt;=1.5),5.15,IF(AND(A7&lt;4.35,A7&lt;5.05,D7&lt;0.35,F7&lt;1.5),1.1,IF(AND(H7&lt;6.089,A7&gt;=5.05,D7&lt;0.35,F7&lt;1.5),1.7,IF(AND(H7&gt;=13.089,H7&gt;=6.926,D7&gt;=0.35,F7&lt;1.5),1.3,IF(AND(G7&lt;0.695,D7&lt;1.15,D7&lt;1.75,F7&gt;=1.5),3.62,IF(AND(G7&gt;=0.695,D7&lt;1.15,D7&lt;1.75,F7&gt;=1.5),3,IF(AND(G7&gt;=0.585,H7&gt;=6.089,A7&gt;=5.05,D7&lt;0.35,F7&lt;1.5),1.5,IF(AND(H7&lt;9.582,H7&lt;13.089,H7&gt;=6.926,D7&gt;=0.35,F7&lt;1.5),1.5,IF(AND(H7&gt;=9.582,H7&lt;13.089,H7&gt;=6.926,D7&gt;=0.35,F7&lt;1.5),1.6,IF(AND(D7&lt;1.35,H7&lt;9.349,D7&gt;=1.15,D7&lt;1.75,F7&gt;=1.5),3.867,IF(AND(D7&lt;2.05,A7&lt;7.05,G7&lt;0.869,D7&gt;=1.75,F7&gt;=1.5),4.9,IF(AND(B7&gt;=3.3,A7&gt;=7.05,G7&lt;0.869,D7&gt;=1.75,F7&gt;=1.5),6.1,IF(AND(G7&lt;0.347,H7&lt;11.218,A7&gt;=4.35,A7&lt;5.05,D7&lt;0.35,F7&lt;1.5),1.4,IF(AND(G7&gt;=0.347,H7&lt;11.218,A7&gt;=4.35,A7&lt;5.05,D7&lt;0.35,F7&lt;1.5),1.5,IF(AND(G7&gt;=0.265,H7&gt;=11.218,A7&gt;=4.35,A7&lt;5.05,D7&lt;0.35,F7&lt;1.5),1.45,IF(AND(A7&gt;=5.4,G7&lt;0.585,H7&gt;=6.089,A7&gt;=5.05,D7&lt;0.35,F7&lt;1.5),1.35,IF(AND(B7&gt;=2.9,D7&gt;=1.35,H7&lt;9.349,D7&gt;=1.15,D7&lt;1.75,F7&gt;=1.5),4.6,IF(AND(D7&gt;=1.35,A7&lt;6.15,H7&gt;=9.349,D7&gt;=1.15,D7&lt;1.75,F7&gt;=1.5),4.54,IF(AND(H7&lt;10.927,A7&gt;=6.15,H7&gt;=9.349,D7&gt;=1.15,D7&lt;1.75,F7&gt;=1.5),4.3,IF(AND(G7&lt;0.512,D7&gt;=2.05,A7&lt;7.05,G7&lt;0.869,D7&gt;=1.75,F7&gt;=1.5),5.533,IF(AND(G7&gt;=0.512,D7&gt;=2.05,A7&lt;7.05,G7&lt;0.869,D7&gt;=1.75,F7&gt;=1.5),5.88,IF(AND(H7&lt;11.551,B7&lt;3.3,A7&gt;=7.05,G7&lt;0.869,D7&gt;=1.75,F7&gt;=1.5),6.3,IF(AND(G7&lt;0.227,G7&lt;0.265,H7&gt;=11.218,A7&gt;=4.35,A7&lt;5.05,D7&lt;0.35,F7&lt;1.5),1.4,IF(AND(G7&gt;=0.227,G7&lt;0.265,H7&gt;=11.218,A7&gt;=4.35,A7&lt;5.05,D7&lt;0.35,F7&lt;1.5),1.26,IF(AND(H7&lt;11.031,A7&lt;5.4,G7&lt;0.585,H7&gt;=6.089,A7&gt;=5.05,D7&lt;0.35,F7&lt;1.5),1.5,IF(AND(H7&gt;=11.031,A7&lt;5.4,G7&lt;0.585,H7&gt;=6.089,A7&gt;=5.05,D7&lt;0.35,F7&lt;1.5),1.4,IF(AND(A7&lt;5.45,B7&lt;2.9,D7&gt;=1.35,H7&lt;9.349,D7&gt;=1.15,D7&lt;1.75,F7&gt;=1.5),4.5,IF(AND(A7&lt;5.9,D7&lt;1.35,A7&lt;6.15,H7&gt;=9.349,D7&gt;=1.15,D7&lt;1.75,F7&gt;=1.5),4.2,IF(AND(A7&gt;=5.9,D7&lt;1.35,A7&lt;6.15,H7&gt;=9.349,D7&gt;=1.15,D7&lt;1.75,F7&gt;=1.5),4,IF(AND(A7&gt;=6.75,H7&gt;=10.927,A7&gt;=6.15,H7&gt;=9.349,D7&gt;=1.15,D7&lt;1.75,F7&gt;=1.5),4.767,IF(AND(B7&lt;2.9,H7&gt;=11.551,B7&lt;3.3,A7&gt;=7.05,G7&lt;0.869,D7&gt;=1.75,F7&gt;=1.5),6.7,IF(AND(B7&gt;=2.9,H7&gt;=11.551,B7&lt;3.3,A7&gt;=7.05,G7&lt;0.869,D7&gt;=1.75,F7&gt;=1.5),6.6,IF(AND(B7&lt;2.45,A7&gt;=5.45,B7&lt;2.9,D7&gt;=1.35,H7&lt;9.349,D7&gt;=1.15,D7&lt;1.75,F7&gt;=1.5),5,IF(AND(B7&gt;=2.45,A7&gt;=5.45,B7&lt;2.9,D7&gt;=1.35,H7&lt;9.349,D7&gt;=1.15,D7&lt;1.75,F7&gt;=1.5),5.1,IF(AND(H7&lt;11.166,A7&lt;6.75,H7&gt;=10.927,A7&gt;=6.15,H7&gt;=9.349,D7&gt;=1.15,D7&lt;1.75,F7&gt;=1.5),4.9,IF(AND(G7&lt;0.228,H7&gt;=11.166,A7&lt;6.75,H7&gt;=10.927,A7&gt;=6.15,H7&gt;=9.349,D7&gt;=1.15,D7&lt;1.75,F7&gt;=1.5),4.7,IF(AND(H7&lt;13.531,G7&gt;=0.228,H7&gt;=11.166,A7&lt;6.75,H7&gt;=10.927,A7&gt;=6.15,H7&gt;=9.349,D7&gt;=1.15,D7&lt;1.75,F7&gt;=1.5),4.4,IF(AND(H7&gt;=13.531,G7&gt;=0.228,H7&gt;=11.166,A7&lt;6.75,H7&gt;=10.927,A7&gt;=6.15,H7&gt;=9.349,D7&gt;=1.15,D7&lt;1.75,F7&gt;=1.5),4.6,"shouldnthappen")))))))))))))))))))))))))))))))))))))))</f>
        <v>1.4</v>
      </c>
      <c r="AR7" s="1" t="n">
        <f aca="false">IF(AND(G7&gt;=0.93,B7&lt;3.65,F7&lt;1.5),1.7,IF(AND(H7&lt;6.542,B7&gt;=3.65,F7&lt;1.5),1.767,IF(AND(A7&gt;=7.05,D7&gt;=1.55,F7&gt;=1.5),6.3,IF(AND(G7&lt;0.123,H7&gt;=6.542,B7&gt;=3.65,F7&lt;1.5),1.367,IF(AND(A7&lt;5.15,A7&lt;5.65,D7&lt;1.55,F7&gt;=1.5),3.15,IF(AND(A7&lt;4.8,G7&gt;=0.447,G7&lt;0.93,B7&lt;3.65,F7&lt;1.5),1.24,IF(AND(A7&gt;=4.8,G7&gt;=0.447,G7&lt;0.93,B7&lt;3.65,F7&lt;1.5),1.4,IF(AND(G7&lt;0.151,G7&gt;=0.123,H7&gt;=6.542,B7&gt;=3.65,F7&lt;1.5),1.7,IF(AND(G7&gt;=0.151,G7&gt;=0.123,H7&gt;=6.542,B7&gt;=3.65,F7&lt;1.5),1.5,IF(AND(D7&gt;=1.45,A7&gt;=5.15,A7&lt;5.65,D7&lt;1.55,F7&gt;=1.5),4.5,IF(AND(B7&lt;2.65,D7&gt;=1.35,A7&gt;=5.65,D7&lt;1.55,F7&gt;=1.5),4.9,IF(AND(G7&lt;0.527,F7&lt;2.5,A7&lt;7.05,D7&gt;=1.55,F7&gt;=1.5),5.075,IF(AND(G7&gt;=0.527,F7&lt;2.5,A7&lt;7.05,D7&gt;=1.55,F7&gt;=1.5),4.7,IF(AND(A7&lt;4.65,G7&lt;0.265,G7&lt;0.447,G7&lt;0.93,B7&lt;3.65,F7&lt;1.5),1.42,IF(AND(G7&lt;0.3,G7&gt;=0.265,G7&lt;0.447,G7&lt;0.93,B7&lt;3.65,F7&lt;1.5),1.6,IF(AND(G7&gt;=0.3,G7&gt;=0.265,G7&lt;0.447,G7&lt;0.93,B7&lt;3.65,F7&lt;1.5),1.4,IF(AND(G7&lt;0.356,D7&lt;1.45,A7&gt;=5.15,A7&lt;5.65,D7&lt;1.55,F7&gt;=1.5),4.125,IF(AND(D7&lt;1.1,A7&lt;6.2,D7&lt;1.35,A7&gt;=5.65,D7&lt;1.55,F7&gt;=1.5),4.1,IF(AND(D7&gt;=1.1,A7&lt;6.2,D7&lt;1.35,A7&gt;=5.65,D7&lt;1.55,F7&gt;=1.5),4.175,IF(AND(H7&gt;=13.433,A7&gt;=6.2,D7&lt;1.35,A7&gt;=5.65,D7&lt;1.55,F7&gt;=1.5),4.6,IF(AND(G7&lt;0.437,B7&gt;=2.65,D7&gt;=1.35,A7&gt;=5.65,D7&lt;1.55,F7&gt;=1.5),4.625,IF(AND(G7&gt;=0.437,B7&gt;=2.65,D7&gt;=1.35,A7&gt;=5.65,D7&lt;1.55,F7&gt;=1.5),4.75,IF(AND(B7&gt;=3.15,H7&lt;11.146,F7&gt;=2.5,A7&lt;7.05,D7&gt;=1.55,F7&gt;=1.5),5.667,IF(AND(B7&lt;2.65,H7&gt;=11.146,F7&gt;=2.5,A7&lt;7.05,D7&gt;=1.55,F7&gt;=1.5),5.8,IF(AND(B7&lt;3.3,A7&gt;=4.65,G7&lt;0.265,G7&lt;0.447,G7&lt;0.93,B7&lt;3.65,F7&lt;1.5),1.32,IF(AND(B7&gt;=3.3,A7&gt;=4.65,G7&lt;0.265,G7&lt;0.447,G7&lt;0.93,B7&lt;3.65,F7&lt;1.5),1.425,IF(AND(B7&lt;2.8,G7&gt;=0.356,D7&lt;1.45,A7&gt;=5.15,A7&lt;5.65,D7&lt;1.55,F7&gt;=1.5),3.86,IF(AND(B7&gt;=2.8,G7&gt;=0.356,D7&lt;1.45,A7&gt;=5.15,A7&lt;5.65,D7&lt;1.55,F7&gt;=1.5),3.6,IF(AND(B7&lt;2.6,H7&lt;13.433,A7&gt;=6.2,D7&lt;1.35,A7&gt;=5.65,D7&lt;1.55,F7&gt;=1.5),4.4,IF(AND(B7&gt;=2.6,H7&lt;13.433,A7&gt;=6.2,D7&lt;1.35,A7&gt;=5.65,D7&lt;1.55,F7&gt;=1.5),4.3,IF(AND(G7&lt;0.151,B7&lt;3.15,H7&lt;11.146,F7&gt;=2.5,A7&lt;7.05,D7&gt;=1.55,F7&gt;=1.5),5.5,IF(AND(H7&lt;15.52,B7&gt;=2.65,H7&gt;=11.146,F7&gt;=2.5,A7&lt;7.05,D7&gt;=1.55,F7&gt;=1.5),5.4,IF(AND(H7&gt;=15.52,B7&gt;=2.65,H7&gt;=11.146,F7&gt;=2.5,A7&lt;7.05,D7&gt;=1.55,F7&gt;=1.5),5.733,IF(AND(H7&lt;10.74,G7&gt;=0.151,B7&lt;3.15,H7&lt;11.146,F7&gt;=2.5,A7&lt;7.05,D7&gt;=1.55,F7&gt;=1.5),5.12,IF(AND(H7&gt;=10.74,G7&gt;=0.151,B7&lt;3.15,H7&lt;11.146,F7&gt;=2.5,A7&lt;7.05,D7&gt;=1.55,F7&gt;=1.5),4.9,"shouldnthappen")))))))))))))))))))))))))))))))))))</f>
        <v>1.425</v>
      </c>
      <c r="AS7" s="1" t="n">
        <f aca="false">IF(AND(F7&gt;=1.5,A7&lt;5.55),4.18,IF(AND(F7&gt;=2.5,B7&lt;2.75,A7&gt;=5.55),5.38,IF(AND(G7&gt;=0.587,B7&lt;3.75,F7&lt;1.5,A7&lt;5.55),1.48,IF(AND(H7&lt;6.51,B7&gt;=3.75,F7&lt;1.5,A7&lt;5.55),1.9,IF(AND(H7&gt;=6.51,B7&gt;=3.75,F7&lt;1.5,A7&lt;5.55),1.425,IF(AND(G7&gt;=0.868,F7&lt;2.5,B7&lt;2.75,A7&gt;=5.55),4.65,IF(AND(F7&lt;1.5,D7&lt;1.55,B7&gt;=2.75,A7&gt;=5.55),1.7,IF(AND(G7&gt;=0.857,D7&gt;=1.55,B7&gt;=2.75,A7&gt;=5.55),5.033,IF(AND(G7&gt;=0.518,G7&lt;0.587,B7&lt;3.75,F7&lt;1.5,A7&lt;5.55),1,IF(AND(D7&lt;1.05,G7&lt;0.868,F7&lt;2.5,B7&lt;2.75,A7&gt;=5.55),3.5,IF(AND(G7&lt;0.404,D7&gt;=1.05,G7&lt;0.868,F7&lt;2.5,B7&lt;2.75,A7&gt;=5.55),4.2,IF(AND(G7&gt;=0.404,D7&gt;=1.05,G7&lt;0.868,F7&lt;2.5,B7&lt;2.75,A7&gt;=5.55),3.94,IF(AND(F7&lt;2.5,B7&lt;2.95,F7&gt;=1.5,D7&lt;1.55,B7&gt;=2.75,A7&gt;=5.55),4.68,IF(AND(F7&gt;=2.5,B7&lt;2.95,F7&gt;=1.5,D7&lt;1.55,B7&gt;=2.75,A7&gt;=5.55),5.1,IF(AND(H7&lt;10.883,B7&gt;=2.95,F7&gt;=1.5,D7&lt;1.55,B7&gt;=2.75,A7&gt;=5.55),4.15,IF(AND(H7&gt;=10.883,B7&gt;=2.95,F7&gt;=1.5,D7&lt;1.55,B7&gt;=2.75,A7&gt;=5.55),4.5,IF(AND(H7&gt;=14.1,D7&lt;2.05,G7&lt;0.857,D7&gt;=1.55,B7&gt;=2.75,A7&gt;=5.55),6.6,IF(AND(G7&lt;0.063,B7&lt;3.15,G7&lt;0.518,G7&lt;0.587,B7&lt;3.75,F7&lt;1.5,A7&lt;5.55),1.4,IF(AND(G7&gt;=0.063,B7&lt;3.15,G7&lt;0.518,G7&lt;0.587,B7&lt;3.75,F7&lt;1.5,A7&lt;5.55),1.5,IF(AND(H7&gt;=10.563,B7&gt;=3.15,G7&lt;0.518,G7&lt;0.587,B7&lt;3.75,F7&lt;1.5,A7&lt;5.55),1.325,IF(AND(B7&lt;2.95,H7&lt;14.1,D7&lt;2.05,G7&lt;0.857,D7&gt;=1.55,B7&gt;=2.75,A7&gt;=5.55),6.125,IF(AND(A7&lt;6.65,G7&lt;0.364,D7&gt;=2.05,G7&lt;0.857,D7&gt;=1.55,B7&gt;=2.75,A7&gt;=5.55),5.45,IF(AND(G7&gt;=0.774,G7&gt;=0.364,D7&gt;=2.05,G7&lt;0.857,D7&gt;=1.55,B7&gt;=2.75,A7&gt;=5.55),5.4,IF(AND(H7&gt;=9.279,H7&lt;10.563,B7&gt;=3.15,G7&lt;0.518,G7&lt;0.587,B7&lt;3.75,F7&lt;1.5,A7&lt;5.55),1.475,IF(AND(D7&lt;1.65,B7&gt;=2.95,H7&lt;14.1,D7&lt;2.05,G7&lt;0.857,D7&gt;=1.55,B7&gt;=2.75,A7&gt;=5.55),5.8,IF(AND(B7&lt;3.15,A7&gt;=6.65,G7&lt;0.364,D7&gt;=2.05,G7&lt;0.857,D7&gt;=1.55,B7&gt;=2.75,A7&gt;=5.55),5.3,IF(AND(B7&gt;=3.15,A7&gt;=6.65,G7&lt;0.364,D7&gt;=2.05,G7&lt;0.857,D7&gt;=1.55,B7&gt;=2.75,A7&gt;=5.55),5.7,IF(AND(A7&gt;=6.75,G7&lt;0.774,G7&gt;=0.364,D7&gt;=2.05,G7&lt;0.857,D7&gt;=1.55,B7&gt;=2.75,A7&gt;=5.55),5.9,IF(AND(G7&lt;0.417,H7&lt;9.279,H7&lt;10.563,B7&gt;=3.15,G7&lt;0.518,G7&lt;0.587,B7&lt;3.75,F7&lt;1.5,A7&lt;5.55),1.4,IF(AND(G7&gt;=0.417,H7&lt;9.279,H7&lt;10.563,B7&gt;=3.15,G7&lt;0.518,G7&lt;0.587,B7&lt;3.75,F7&lt;1.5,A7&lt;5.55),1.3,IF(AND(A7&lt;6.3,D7&gt;=1.65,B7&gt;=2.95,H7&lt;14.1,D7&lt;2.05,G7&lt;0.857,D7&gt;=1.55,B7&gt;=2.75,A7&gt;=5.55),4.9,IF(AND(A7&gt;=6.3,D7&gt;=1.65,B7&gt;=2.95,H7&lt;14.1,D7&lt;2.05,G7&lt;0.857,D7&gt;=1.55,B7&gt;=2.75,A7&gt;=5.55),5.3,IF(AND(G7&gt;=0.657,A7&lt;6.75,G7&lt;0.774,G7&gt;=0.364,D7&gt;=2.05,G7&lt;0.857,D7&gt;=1.55,B7&gt;=2.75,A7&gt;=5.55),6,IF(AND(B7&lt;3.2,G7&lt;0.657,A7&lt;6.75,G7&lt;0.774,G7&gt;=0.364,D7&gt;=2.05,G7&lt;0.857,D7&gt;=1.55,B7&gt;=2.75,A7&gt;=5.55),5.6,IF(AND(B7&gt;=3.2,G7&lt;0.657,A7&lt;6.75,G7&lt;0.774,G7&gt;=0.364,D7&gt;=2.05,G7&lt;0.857,D7&gt;=1.55,B7&gt;=2.75,A7&gt;=5.55),5.65,"shouldnthappen")))))))))))))))))))))))))))))))))))</f>
        <v>1.4</v>
      </c>
      <c r="AT7" s="1" t="n">
        <f aca="false">IF(AND(H7&gt;=16.284,A7&gt;=5.55),6.533,IF(AND(G7&gt;=0.52,A7&lt;4.85,A7&lt;5.55),1.05,IF(AND(G7&lt;0.227,G7&lt;0.52,A7&lt;4.85,A7&lt;5.55),1.4,IF(AND(G7&gt;=0.227,G7&lt;0.52,A7&lt;4.85,A7&lt;5.55),1.3,IF(AND(D7&gt;=0.45,F7&lt;1.5,A7&gt;=4.85,A7&lt;5.55),1.667,IF(AND(B7&gt;=2.75,F7&gt;=1.5,A7&gt;=4.85,A7&lt;5.55),4.5,IF(AND(F7&lt;2.5,B7&gt;=3.15,H7&lt;16.284,A7&gt;=5.55),4.7,IF(AND(G7&gt;=0.934,D7&lt;0.45,F7&lt;1.5,A7&gt;=4.85,A7&lt;5.55),1.7,IF(AND(D7&gt;=1.2,B7&lt;2.75,F7&gt;=1.5,A7&gt;=4.85,A7&lt;5.55),4.25,IF(AND(G7&gt;=0.774,F7&gt;=2.5,B7&gt;=3.15,H7&lt;16.284,A7&gt;=5.55),5.4,IF(AND(B7&lt;3.1,G7&lt;0.934,D7&lt;0.45,F7&lt;1.5,A7&gt;=4.85,A7&lt;5.55),1.6,IF(AND(D7&lt;1.05,D7&lt;1.2,B7&lt;2.75,F7&gt;=1.5,A7&gt;=4.85,A7&lt;5.55),3.433,IF(AND(D7&gt;=1.05,D7&lt;1.2,B7&lt;2.75,F7&gt;=1.5,A7&gt;=4.85,A7&lt;5.55),3.267,IF(AND(H7&lt;8.486,D7&lt;1.35,F7&lt;2.5,B7&lt;3.15,H7&lt;16.284,A7&gt;=5.55),3.85,IF(AND(D7&gt;=1.55,D7&gt;=1.35,F7&lt;2.5,B7&lt;3.15,H7&lt;16.284,A7&gt;=5.55),5.1,IF(AND(H7&lt;10.464,A7&lt;6.35,F7&gt;=2.5,B7&lt;3.15,H7&lt;16.284,A7&gt;=5.55),5.08,IF(AND(H7&gt;=10.464,A7&lt;6.35,F7&gt;=2.5,B7&lt;3.15,H7&lt;16.284,A7&gt;=5.55),4.9,IF(AND(D7&lt;1.85,A7&gt;=6.35,F7&gt;=2.5,B7&lt;3.15,H7&lt;16.284,A7&gt;=5.55),5.8,IF(AND(H7&gt;=10.393,G7&lt;0.774,F7&gt;=2.5,B7&gt;=3.15,H7&lt;16.284,A7&gt;=5.55),5.425,IF(AND(B7&lt;2.6,H7&gt;=8.486,D7&lt;1.35,F7&lt;2.5,B7&lt;3.15,H7&lt;16.284,A7&gt;=5.55),3.9,IF(AND(G7&gt;=0.567,D7&lt;1.55,D7&gt;=1.35,F7&lt;2.5,B7&lt;3.15,H7&lt;16.284,A7&gt;=5.55),4.4,IF(AND(B7&lt;3.25,H7&lt;10.393,G7&lt;0.774,F7&gt;=2.5,B7&gt;=3.15,H7&lt;16.284,A7&gt;=5.55),5.7,IF(AND(B7&gt;=3.25,H7&lt;10.393,G7&lt;0.774,F7&gt;=2.5,B7&gt;=3.15,H7&lt;16.284,A7&gt;=5.55),5.98,IF(AND(G7&lt;0.079,G7&lt;0.338,B7&gt;=3.1,G7&lt;0.934,D7&lt;0.45,F7&lt;1.5,A7&gt;=4.85,A7&lt;5.55),1.425,IF(AND(B7&lt;3.35,G7&gt;=0.338,B7&gt;=3.1,G7&lt;0.934,D7&lt;0.45,F7&lt;1.5,A7&gt;=4.85,A7&lt;5.55),1.4,IF(AND(G7&lt;0.404,B7&gt;=2.6,H7&gt;=8.486,D7&lt;1.35,F7&lt;2.5,B7&lt;3.15,H7&lt;16.284,A7&gt;=5.55),4.3,IF(AND(G7&gt;=0.404,B7&gt;=2.6,H7&gt;=8.486,D7&lt;1.35,F7&lt;2.5,B7&lt;3.15,H7&lt;16.284,A7&gt;=5.55),4.025,IF(AND(B7&gt;=3.05,G7&lt;0.567,D7&lt;1.55,D7&gt;=1.35,F7&lt;2.5,B7&lt;3.15,H7&lt;16.284,A7&gt;=5.55),4.7,IF(AND(A7&lt;6.45,H7&lt;10.667,D7&gt;=1.85,A7&gt;=6.35,F7&gt;=2.5,B7&lt;3.15,H7&lt;16.284,A7&gt;=5.55),5.3,IF(AND(A7&gt;=6.45,H7&lt;10.667,D7&gt;=1.85,A7&gt;=6.35,F7&gt;=2.5,B7&lt;3.15,H7&lt;16.284,A7&gt;=5.55),5.167,IF(AND(B7&lt;2.95,H7&gt;=10.667,D7&gt;=1.85,A7&gt;=6.35,F7&gt;=2.5,B7&lt;3.15,H7&lt;16.284,A7&gt;=5.55),5.6,IF(AND(B7&gt;=2.95,H7&gt;=10.667,D7&gt;=1.85,A7&gt;=6.35,F7&gt;=2.5,B7&lt;3.15,H7&lt;16.284,A7&gt;=5.55),5.5,IF(AND(H7&lt;10.325,G7&gt;=0.079,G7&lt;0.338,B7&gt;=3.1,G7&lt;0.934,D7&lt;0.45,F7&lt;1.5,A7&gt;=4.85,A7&lt;5.55),1.5,IF(AND(G7&lt;0.385,B7&gt;=3.35,G7&gt;=0.338,B7&gt;=3.1,G7&lt;0.934,D7&lt;0.45,F7&lt;1.5,A7&gt;=4.85,A7&lt;5.55),1.5,IF(AND(G7&gt;=0.385,B7&gt;=3.35,G7&gt;=0.338,B7&gt;=3.1,G7&lt;0.934,D7&lt;0.45,F7&lt;1.5,A7&gt;=4.85,A7&lt;5.55),1.42,IF(AND(B7&lt;2.5,B7&lt;3.05,G7&lt;0.567,D7&lt;1.55,D7&gt;=1.35,F7&lt;2.5,B7&lt;3.15,H7&lt;16.284,A7&gt;=5.55),4.5,IF(AND(B7&gt;=2.5,B7&lt;3.05,G7&lt;0.567,D7&lt;1.55,D7&gt;=1.35,F7&lt;2.5,B7&lt;3.15,H7&lt;16.284,A7&gt;=5.55),4.56,IF(AND(H7&lt;12.506,H7&gt;=10.325,G7&gt;=0.079,G7&lt;0.338,B7&gt;=3.1,G7&lt;0.934,D7&lt;0.45,F7&lt;1.5,A7&gt;=4.85,A7&lt;5.55),1.2,IF(AND(H7&gt;=12.506,H7&gt;=10.325,G7&gt;=0.079,G7&lt;0.338,B7&gt;=3.1,G7&lt;0.934,D7&lt;0.45,F7&lt;1.5,A7&gt;=4.85,A7&lt;5.55),1.3,"shouldnthappen")))))))))))))))))))))))))))))))))))))))</f>
        <v>1.425</v>
      </c>
      <c r="AU7" s="1" t="n">
        <f aca="false">IF(AND(G7&gt;=0.52,B7&lt;3.05,F7&lt;1.5),1.1,IF(AND(G7&lt;0.35,G7&lt;0.52,B7&lt;3.05,F7&lt;1.5),1.4,IF(AND(G7&gt;=0.35,G7&lt;0.52,B7&lt;3.05,F7&lt;1.5),1.3,IF(AND(G7&gt;=0.227,G7&lt;0.347,B7&gt;=3.05,F7&lt;1.5),1.32,IF(AND(H7&lt;6.417,G7&gt;=0.347,B7&gt;=3.05,F7&lt;1.5),1.7,IF(AND(A7&gt;=7.25,A7&gt;=6.6,F7&gt;=2.5,F7&gt;=1.5),6.35,IF(AND(G7&lt;0.11,G7&lt;0.227,G7&lt;0.347,B7&gt;=3.05,F7&lt;1.5),1.333,IF(AND(H7&lt;9.441,H7&gt;=6.417,G7&gt;=0.347,B7&gt;=3.05,F7&lt;1.5),1.425,IF(AND(B7&lt;2.75,G7&lt;0.451,H7&lt;10.266,F7&lt;2.5,F7&gt;=1.5),4,IF(AND(B7&gt;=2.75,G7&lt;0.451,H7&lt;10.266,F7&lt;2.5,F7&gt;=1.5),4.433,IF(AND(G7&gt;=0.865,G7&gt;=0.451,H7&lt;10.266,F7&lt;2.5,F7&gt;=1.5),4.2,IF(AND(B7&lt;2.45,H7&lt;13.665,H7&gt;=10.266,F7&lt;2.5,F7&gt;=1.5),3.7,IF(AND(G7&lt;0.302,H7&gt;=13.665,H7&gt;=10.266,F7&lt;2.5,F7&gt;=1.5),5,IF(AND(B7&lt;2.9,A7&lt;6.1,A7&lt;6.6,F7&gt;=2.5,F7&gt;=1.5),5.06,IF(AND(B7&gt;=2.9,A7&lt;6.1,A7&lt;6.6,F7&gt;=2.5,F7&gt;=1.5),4.8,IF(AND(B7&lt;3.05,A7&gt;=6.1,A7&lt;6.6,F7&gt;=2.5,F7&gt;=1.5),5.6,IF(AND(B7&gt;=3.05,A7&gt;=6.1,A7&lt;6.6,F7&gt;=2.5,F7&gt;=1.5),5.267,IF(AND(H7&gt;=14.564,A7&lt;7.25,A7&gt;=6.6,F7&gt;=2.5,F7&gt;=1.5),5.6,IF(AND(H7&gt;=14.309,G7&gt;=0.11,G7&lt;0.227,G7&lt;0.347,B7&gt;=3.05,F7&lt;1.5),1.7,IF(AND(D7&lt;0.4,H7&gt;=9.441,H7&gt;=6.417,G7&gt;=0.347,B7&gt;=3.05,F7&lt;1.5),1.5,IF(AND(D7&gt;=0.4,H7&gt;=9.441,H7&gt;=6.417,G7&gt;=0.347,B7&gt;=3.05,F7&lt;1.5),1.633,IF(AND(A7&lt;5.35,G7&lt;0.865,G7&gt;=0.451,H7&lt;10.266,F7&lt;2.5,F7&gt;=1.5),3.15,IF(AND(D7&lt;1.45,G7&gt;=0.302,H7&gt;=13.665,H7&gt;=10.266,F7&lt;2.5,F7&gt;=1.5),4.74,IF(AND(D7&gt;=1.45,G7&gt;=0.302,H7&gt;=13.665,H7&gt;=10.266,F7&lt;2.5,F7&gt;=1.5),4.567,IF(AND(H7&lt;8.836,H7&lt;14.564,A7&lt;7.25,A7&gt;=6.6,F7&gt;=2.5,F7&gt;=1.5),5.7,IF(AND(H7&gt;=8.836,H7&lt;14.564,A7&lt;7.25,A7&gt;=6.6,F7&gt;=2.5,F7&gt;=1.5),5.9,IF(AND(H7&lt;11.53,H7&lt;14.309,G7&gt;=0.11,G7&lt;0.227,G7&lt;0.347,B7&gt;=3.05,F7&lt;1.5),1.5,IF(AND(H7&gt;=11.53,H7&lt;14.309,G7&gt;=0.11,G7&lt;0.227,G7&lt;0.347,B7&gt;=3.05,F7&lt;1.5),1.467,IF(AND(H7&lt;9.386,A7&gt;=5.35,G7&lt;0.865,G7&gt;=0.451,H7&lt;10.266,F7&lt;2.5,F7&gt;=1.5),3.56,IF(AND(H7&gt;=9.386,A7&gt;=5.35,G7&lt;0.865,G7&gt;=0.451,H7&lt;10.266,F7&lt;2.5,F7&gt;=1.5),4.2,IF(AND(H7&lt;11.036,D7&lt;1.45,B7&gt;=2.45,H7&lt;13.665,H7&gt;=10.266,F7&lt;2.5,F7&gt;=1.5),4.45,IF(AND(H7&gt;=11.036,D7&lt;1.45,B7&gt;=2.45,H7&lt;13.665,H7&gt;=10.266,F7&lt;2.5,F7&gt;=1.5),4.1,IF(AND(G7&gt;=0.585,D7&gt;=1.45,B7&gt;=2.45,H7&lt;13.665,H7&gt;=10.266,F7&lt;2.5,F7&gt;=1.5),4.9,IF(AND(H7&lt;11.743,G7&lt;0.585,D7&gt;=1.45,B7&gt;=2.45,H7&lt;13.665,H7&gt;=10.266,F7&lt;2.5,F7&gt;=1.5),4.7,IF(AND(H7&gt;=11.743,G7&lt;0.585,D7&gt;=1.45,B7&gt;=2.45,H7&lt;13.665,H7&gt;=10.266,F7&lt;2.5,F7&gt;=1.5),4.5,"shouldnthappen")))))))))))))))))))))))))))))))))))</f>
        <v>1.333</v>
      </c>
      <c r="AV7" s="1" t="n">
        <f aca="false">IF(AND(G7&gt;=0.356,F7&gt;=1.5,A7&lt;5.75),3.52,IF(AND(A7&lt;7.25,A7&gt;=7.1,A7&gt;=5.75),5.875,IF(AND(A7&gt;=7.25,A7&gt;=7.1,A7&gt;=5.75),6.5,IF(AND(D7&gt;=0.35,G7&gt;=0.586,F7&lt;1.5,A7&lt;5.75),1.8,IF(AND(D7&lt;1.4,G7&lt;0.356,F7&gt;=1.5,A7&lt;5.75),4.2,IF(AND(D7&gt;=1.4,G7&lt;0.356,F7&gt;=1.5,A7&lt;5.75),4.5,IF(AND(H7&gt;=11.218,A7&lt;5.05,G7&lt;0.586,F7&lt;1.5,A7&lt;5.75),1.225,IF(AND(G7&gt;=0.253,A7&gt;=5.05,G7&lt;0.586,F7&lt;1.5,A7&lt;5.75),1.3,IF(AND(B7&gt;=3.75,D7&lt;0.35,G7&gt;=0.586,F7&lt;1.5,A7&lt;5.75),1.567,IF(AND(B7&lt;2.85,D7&lt;1.35,D7&lt;1.65,A7&lt;7.1,A7&gt;=5.75),4.26,IF(AND(B7&gt;=2.85,D7&lt;1.35,D7&lt;1.65,A7&lt;7.1,A7&gt;=5.75),4.45,IF(AND(A7&lt;6.05,H7&lt;12.921,D7&gt;=1.65,A7&lt;7.1,A7&gt;=5.75),5.1,IF(AND(H7&gt;=15.338,H7&gt;=12.921,D7&gt;=1.65,A7&lt;7.1,A7&gt;=5.75),5.55,IF(AND(G7&lt;0.418,H7&lt;11.218,A7&lt;5.05,G7&lt;0.586,F7&lt;1.5,A7&lt;5.75),1.42,IF(AND(G7&gt;=0.418,H7&lt;11.218,A7&lt;5.05,G7&lt;0.586,F7&lt;1.5,A7&lt;5.75),1.3,IF(AND(H7&gt;=13.321,G7&lt;0.253,A7&gt;=5.05,G7&lt;0.586,F7&lt;1.5,A7&lt;5.75),1.7,IF(AND(H7&lt;6.089,B7&lt;3.75,D7&lt;0.35,G7&gt;=0.586,F7&lt;1.5,A7&lt;5.75),1.7,IF(AND(H7&gt;=6.089,B7&lt;3.75,D7&lt;0.35,G7&gt;=0.586,F7&lt;1.5,A7&lt;5.75),1.5,IF(AND(B7&lt;2.9,D7&lt;1.45,D7&gt;=1.35,D7&lt;1.65,A7&lt;7.1,A7&gt;=5.75),4.8,IF(AND(B7&gt;=2.9,D7&lt;1.45,D7&gt;=1.35,D7&lt;1.65,A7&lt;7.1,A7&gt;=5.75),4.475,IF(AND(B7&lt;2.5,D7&gt;=1.45,D7&gt;=1.35,D7&lt;1.65,A7&lt;7.1,A7&gt;=5.75),4.5,IF(AND(H7&lt;8.884,A7&gt;=6.05,H7&lt;12.921,D7&gt;=1.65,A7&lt;7.1,A7&gt;=5.75),5.4,IF(AND(A7&lt;6.3,H7&lt;15.338,H7&gt;=12.921,D7&gt;=1.65,A7&lt;7.1,A7&gt;=5.75),4.967,IF(AND(A7&gt;=6.3,H7&lt;15.338,H7&gt;=12.921,D7&gt;=1.65,A7&lt;7.1,A7&gt;=5.75),5.133,IF(AND(H7&lt;10.826,H7&lt;13.321,G7&lt;0.253,A7&gt;=5.05,G7&lt;0.586,F7&lt;1.5,A7&lt;5.75),1.5,IF(AND(H7&gt;=10.826,H7&lt;13.321,G7&lt;0.253,A7&gt;=5.05,G7&lt;0.586,F7&lt;1.5,A7&lt;5.75),1.4,IF(AND(H7&lt;7.47,B7&gt;=2.5,D7&gt;=1.45,D7&gt;=1.35,D7&lt;1.65,A7&lt;7.1,A7&gt;=5.75),5.1,IF(AND(H7&gt;=7.47,B7&gt;=2.5,D7&gt;=1.45,D7&gt;=1.35,D7&lt;1.65,A7&lt;7.1,A7&gt;=5.75),4.725,IF(AND(H7&lt;9.637,H7&gt;=8.884,A7&gt;=6.05,H7&lt;12.921,D7&gt;=1.65,A7&lt;7.1,A7&gt;=5.75),5.9,IF(AND(B7&lt;2.6,H7&gt;=9.637,H7&gt;=8.884,A7&gt;=6.05,H7&lt;12.921,D7&gt;=1.65,A7&lt;7.1,A7&gt;=5.75),5.8,IF(AND(B7&lt;2.75,B7&gt;=2.6,H7&gt;=9.637,H7&gt;=8.884,A7&gt;=6.05,H7&lt;12.921,D7&gt;=1.65,A7&lt;7.1,A7&gt;=5.75),5.3,IF(AND(D7&lt;2.25,B7&gt;=2.75,B7&gt;=2.6,H7&gt;=9.637,H7&gt;=8.884,A7&gt;=6.05,H7&lt;12.921,D7&gt;=1.65,A7&lt;7.1,A7&gt;=5.75),5.6,IF(AND(D7&gt;=2.25,B7&gt;=2.75,B7&gt;=2.6,H7&gt;=9.637,H7&gt;=8.884,A7&gt;=6.05,H7&lt;12.921,D7&gt;=1.65,A7&lt;7.1,A7&gt;=5.75),5.5,"shouldnthappen")))))))))))))))))))))))))))))))))</f>
        <v>1.42</v>
      </c>
      <c r="AW7" s="1" t="n">
        <f aca="false">IF(AND(G7&gt;=0.905,F7&lt;1.5),1.767,IF(AND(H7&gt;=16.674,F7&gt;=1.5),6.55,IF(AND(A7&lt;4.35,H7&lt;14.344,G7&lt;0.905,F7&lt;1.5),1.1,IF(AND(B7&lt;3.65,H7&gt;=14.344,G7&lt;0.905,F7&lt;1.5),1.5,IF(AND(B7&gt;=3.65,H7&gt;=14.344,G7&lt;0.905,F7&lt;1.5),1.65,IF(AND(B7&lt;2.6,F7&gt;=2.5,H7&lt;16.674,F7&gt;=1.5),4.5,IF(AND(D7&gt;=0.45,A7&gt;=4.35,H7&lt;14.344,G7&lt;0.905,F7&lt;1.5),1.65,IF(AND(D7&lt;1.15,A7&lt;5.9,F7&lt;2.5,H7&lt;16.674,F7&gt;=1.5),3.56,IF(AND(B7&lt;2.75,A7&gt;=5.9,F7&lt;2.5,H7&lt;16.674,F7&gt;=1.5),5,IF(AND(H7&lt;13.531,B7&gt;=2.75,A7&gt;=5.9,F7&lt;2.5,H7&lt;16.674,F7&gt;=1.5),4.333,IF(AND(B7&lt;3.2,G7&gt;=0.669,B7&gt;=2.6,F7&gt;=2.5,H7&lt;16.674,F7&gt;=1.5),5.08,IF(AND(B7&gt;=3.2,G7&gt;=0.669,B7&gt;=2.6,F7&gt;=2.5,H7&lt;16.674,F7&gt;=1.5),5.4,IF(AND(B7&lt;3.15,A7&lt;5.05,D7&lt;0.45,A7&gt;=4.35,H7&lt;14.344,G7&lt;0.905,F7&lt;1.5),1.45,IF(AND(A7&gt;=5.55,A7&gt;=5.05,D7&lt;0.45,A7&gt;=4.35,H7&lt;14.344,G7&lt;0.905,F7&lt;1.5),1.5,IF(AND(A7&lt;5.55,A7&lt;5.65,D7&gt;=1.15,A7&lt;5.9,F7&lt;2.5,H7&lt;16.674,F7&gt;=1.5),3.95,IF(AND(A7&gt;=5.55,A7&lt;5.65,D7&gt;=1.15,A7&lt;5.9,F7&lt;2.5,H7&lt;16.674,F7&gt;=1.5),3.82,IF(AND(G7&lt;0.39,A7&gt;=5.65,D7&gt;=1.15,A7&lt;5.9,F7&lt;2.5,H7&lt;16.674,F7&gt;=1.5),4.35,IF(AND(G7&gt;=0.39,A7&gt;=5.65,D7&gt;=1.15,A7&lt;5.9,F7&lt;2.5,H7&lt;16.674,F7&gt;=1.5),3.95,IF(AND(G7&lt;0.466,H7&gt;=13.531,B7&gt;=2.75,A7&gt;=5.9,F7&lt;2.5,H7&lt;16.674,F7&gt;=1.5),4.8,IF(AND(G7&gt;=0.466,H7&gt;=13.531,B7&gt;=2.75,A7&gt;=5.9,F7&lt;2.5,H7&lt;16.674,F7&gt;=1.5),4.7,IF(AND(H7&lt;10.144,D7&lt;2.05,G7&lt;0.669,B7&gt;=2.6,F7&gt;=2.5,H7&lt;16.674,F7&gt;=1.5),5.3,IF(AND(H7&gt;=10.144,D7&lt;2.05,G7&lt;0.669,B7&gt;=2.6,F7&gt;=2.5,H7&lt;16.674,F7&gt;=1.5),5.133,IF(AND(D7&gt;=2.45,D7&gt;=2.05,G7&lt;0.669,B7&gt;=2.6,F7&gt;=2.5,H7&lt;16.674,F7&gt;=1.5),5.9,IF(AND(B7&lt;3.25,B7&gt;=3.15,A7&lt;5.05,D7&lt;0.45,A7&gt;=4.35,H7&lt;14.344,G7&lt;0.905,F7&lt;1.5),1.2,IF(AND(B7&gt;=3.25,B7&gt;=3.15,A7&lt;5.05,D7&lt;0.45,A7&gt;=4.35,H7&lt;14.344,G7&lt;0.905,F7&lt;1.5),1.36,IF(AND(B7&gt;=3.8,A7&lt;5.55,A7&gt;=5.05,D7&lt;0.45,A7&gt;=4.35,H7&lt;14.344,G7&lt;0.905,F7&lt;1.5),1.3,IF(AND(G7&lt;0.05,B7&lt;3.8,A7&lt;5.55,A7&gt;=5.05,D7&lt;0.45,A7&gt;=4.35,H7&lt;14.344,G7&lt;0.905,F7&lt;1.5),1.4,IF(AND(G7&lt;0.107,G7&lt;0.395,D7&lt;2.45,D7&gt;=2.05,G7&lt;0.669,B7&gt;=2.6,F7&gt;=2.5,H7&lt;16.674,F7&gt;=1.5),5.667,IF(AND(G7&lt;0.537,G7&gt;=0.395,D7&lt;2.45,D7&gt;=2.05,G7&lt;0.669,B7&gt;=2.6,F7&gt;=2.5,H7&lt;16.674,F7&gt;=1.5),5.6,IF(AND(G7&gt;=0.537,G7&gt;=0.395,D7&lt;2.45,D7&gt;=2.05,G7&lt;0.669,B7&gt;=2.6,F7&gt;=2.5,H7&lt;16.674,F7&gt;=1.5),5.775,IF(AND(B7&lt;3.6,G7&gt;=0.05,B7&lt;3.8,A7&lt;5.55,A7&gt;=5.05,D7&lt;0.45,A7&gt;=4.35,H7&lt;14.344,G7&lt;0.905,F7&lt;1.5),1.475,IF(AND(B7&gt;=3.6,G7&gt;=0.05,B7&lt;3.8,A7&lt;5.55,A7&gt;=5.05,D7&lt;0.45,A7&gt;=4.35,H7&lt;14.344,G7&lt;0.905,F7&lt;1.5),1.5,IF(AND(G7&lt;0.312,G7&gt;=0.107,G7&lt;0.395,D7&lt;2.45,D7&gt;=2.05,G7&lt;0.669,B7&gt;=2.6,F7&gt;=2.5,H7&lt;16.674,F7&gt;=1.5),5.18,IF(AND(G7&gt;=0.312,G7&gt;=0.107,G7&lt;0.395,D7&lt;2.45,D7&gt;=2.05,G7&lt;0.669,B7&gt;=2.6,F7&gt;=2.5,H7&lt;16.674,F7&gt;=1.5),5.4,"shouldnthappen"))))))))))))))))))))))))))))))))))</f>
        <v>1.36</v>
      </c>
      <c r="AX7" s="1" t="n">
        <f aca="false">IF(AND(D7&gt;=1.3,B7&gt;=3.45),6.25,IF(AND(B7&lt;2.75,A7&lt;5.25,B7&lt;3.45),3.9,IF(AND(D7&lt;0.25,D7&lt;1.3,B7&gt;=3.45),1.16,IF(AND(A7&gt;=5.05,B7&gt;=2.75,A7&lt;5.25,B7&lt;3.45),1.7,IF(AND(D7&lt;0.7,F7&lt;2.5,A7&gt;=5.25,B7&lt;3.45),1.5,IF(AND(H7&gt;=16.284,F7&gt;=2.5,A7&gt;=5.25,B7&lt;3.45),6.6,IF(AND(G7&lt;0.123,D7&gt;=0.25,D7&lt;1.3,B7&gt;=3.45),1.3,IF(AND(A7&lt;4.5,A7&lt;5.05,B7&gt;=2.75,A7&lt;5.25,B7&lt;3.45),1.3,IF(AND(A7&lt;5.05,G7&gt;=0.123,D7&gt;=0.25,D7&lt;1.3,B7&gt;=3.45),1.6,IF(AND(B7&lt;3.15,A7&gt;=4.5,A7&lt;5.05,B7&gt;=2.75,A7&lt;5.25,B7&lt;3.45),1.54,IF(AND(B7&gt;=3.15,A7&gt;=4.5,A7&lt;5.05,B7&gt;=2.75,A7&lt;5.25,B7&lt;3.45),1.35,IF(AND(D7&gt;=1.4,A7&lt;5.9,D7&gt;=0.7,F7&lt;2.5,A7&gt;=5.25,B7&lt;3.45),4.5,IF(AND(D7&gt;=1.55,A7&gt;=5.9,D7&gt;=0.7,F7&lt;2.5,A7&gt;=5.25,B7&lt;3.45),4.95,IF(AND(G7&gt;=0.682,D7&gt;=2.05,H7&lt;16.284,F7&gt;=2.5,A7&gt;=5.25,B7&lt;3.45),5.26,IF(AND(A7&lt;5.4,A7&gt;=5.05,G7&gt;=0.123,D7&gt;=0.25,D7&lt;1.3,B7&gt;=3.45),1.64,IF(AND(A7&gt;=5.4,A7&gt;=5.05,G7&gt;=0.123,D7&gt;=0.25,D7&lt;1.3,B7&gt;=3.45),1.6,IF(AND(G7&lt;0.372,D7&lt;1.4,A7&lt;5.9,D7&gt;=0.7,F7&lt;2.5,A7&gt;=5.25,B7&lt;3.45),4.175,IF(AND(D7&lt;1.35,D7&lt;1.55,A7&gt;=5.9,D7&gt;=0.7,F7&lt;2.5,A7&gt;=5.25,B7&lt;3.45),4.2,IF(AND(B7&lt;2.35,G7&lt;0.596,D7&lt;2.05,H7&lt;16.284,F7&gt;=2.5,A7&gt;=5.25,B7&lt;3.45),5,IF(AND(G7&gt;=0.888,G7&gt;=0.596,D7&lt;2.05,H7&lt;16.284,F7&gt;=2.5,A7&gt;=5.25,B7&lt;3.45),4.8,IF(AND(A7&gt;=6.85,G7&lt;0.682,D7&gt;=2.05,H7&lt;16.284,F7&gt;=2.5,A7&gt;=5.25,B7&lt;3.45),5.4,IF(AND(A7&gt;=5.75,G7&gt;=0.372,D7&lt;1.4,A7&lt;5.9,D7&gt;=0.7,F7&lt;2.5,A7&gt;=5.25,B7&lt;3.45),3.933,IF(AND(A7&gt;=6.75,D7&gt;=1.35,D7&lt;1.55,A7&gt;=5.9,D7&gt;=0.7,F7&lt;2.5,A7&gt;=5.25,B7&lt;3.45),4.8,IF(AND(H7&lt;11.084,B7&gt;=2.35,G7&lt;0.596,D7&lt;2.05,H7&lt;16.284,F7&gt;=2.5,A7&gt;=5.25,B7&lt;3.45),5.3,IF(AND(H7&lt;8.435,G7&lt;0.888,G7&gt;=0.596,D7&lt;2.05,H7&lt;16.284,F7&gt;=2.5,A7&gt;=5.25,B7&lt;3.45),5.1,IF(AND(H7&gt;=8.435,G7&lt;0.888,G7&gt;=0.596,D7&lt;2.05,H7&lt;16.284,F7&gt;=2.5,A7&gt;=5.25,B7&lt;3.45),4.94,IF(AND(B7&lt;3.15,A7&lt;6.85,G7&lt;0.682,D7&gt;=2.05,H7&lt;16.284,F7&gt;=2.5,A7&gt;=5.25,B7&lt;3.45),5.6,IF(AND(B7&gt;=3.15,A7&lt;6.85,G7&lt;0.682,D7&gt;=2.05,H7&lt;16.284,F7&gt;=2.5,A7&gt;=5.25,B7&lt;3.45),5.74,IF(AND(G7&lt;0.572,A7&lt;5.75,G7&gt;=0.372,D7&lt;1.4,A7&lt;5.9,D7&gt;=0.7,F7&lt;2.5,A7&gt;=5.25,B7&lt;3.45),3.7,IF(AND(D7&lt;1.45,A7&lt;6.75,D7&gt;=1.35,D7&lt;1.55,A7&gt;=5.9,D7&gt;=0.7,F7&lt;2.5,A7&gt;=5.25,B7&lt;3.45),4.46,IF(AND(D7&gt;=1.45,A7&lt;6.75,D7&gt;=1.35,D7&lt;1.55,A7&gt;=5.9,D7&gt;=0.7,F7&lt;2.5,A7&gt;=5.25,B7&lt;3.45),4.567,IF(AND(H7&lt;12.532,H7&gt;=11.084,B7&gt;=2.35,G7&lt;0.596,D7&lt;2.05,H7&lt;16.284,F7&gt;=2.5,A7&gt;=5.25,B7&lt;3.45),5.8,IF(AND(H7&gt;=12.532,H7&gt;=11.084,B7&gt;=2.35,G7&lt;0.596,D7&lt;2.05,H7&lt;16.284,F7&gt;=2.5,A7&gt;=5.25,B7&lt;3.45),5.667,IF(AND(A7&gt;=5.65,G7&gt;=0.572,A7&lt;5.75,G7&gt;=0.372,D7&lt;1.4,A7&lt;5.9,D7&gt;=0.7,F7&lt;2.5,A7&gt;=5.25,B7&lt;3.45),4.2,IF(AND(G7&lt;0.862,A7&lt;5.65,G7&gt;=0.572,A7&lt;5.75,G7&gt;=0.372,D7&lt;1.4,A7&lt;5.9,D7&gt;=0.7,F7&lt;2.5,A7&gt;=5.25,B7&lt;3.45),3.9,IF(AND(G7&gt;=0.862,A7&lt;5.65,G7&gt;=0.572,A7&lt;5.75,G7&gt;=0.372,D7&lt;1.4,A7&lt;5.9,D7&gt;=0.7,F7&lt;2.5,A7&gt;=5.25,B7&lt;3.45),4,"shouldnthappen"))))))))))))))))))))))))))))))))))))</f>
        <v>1.16</v>
      </c>
      <c r="AY7" s="1" t="n">
        <f aca="false">IF(AND(H7&gt;=8.233,D7&gt;=0.8,A7&lt;5.55),3.525,IF(AND(B7&lt;2.9,H7&gt;=15.534,A7&gt;=5.55),4.8,IF(AND(H7&gt;=12.259,A7&lt;4.75,D7&lt;0.8,A7&lt;5.55),1.25,IF(AND(B7&gt;=3.85,A7&gt;=4.75,D7&lt;0.8,A7&lt;5.55),1.425,IF(AND(D7&lt;1.55,H7&lt;8.233,D7&gt;=0.8,A7&lt;5.55),3.975,IF(AND(D7&gt;=1.55,H7&lt;8.233,D7&gt;=0.8,A7&lt;5.55),4.5,IF(AND(D7&lt;0.65,D7&lt;1.7,H7&lt;15.534,A7&gt;=5.55),1.7,IF(AND(A7&gt;=7.05,D7&gt;=1.7,H7&lt;15.534,A7&gt;=5.55),6.3,IF(AND(B7&gt;=3.35,B7&gt;=2.9,H7&gt;=15.534,A7&gt;=5.55),5.4,IF(AND(B7&lt;3.1,H7&lt;12.259,A7&lt;4.75,D7&lt;0.8,A7&lt;5.55),1.367,IF(AND(B7&gt;=3.1,H7&lt;12.259,A7&lt;4.75,D7&lt;0.8,A7&lt;5.55),1.4,IF(AND(G7&gt;=0.905,B7&lt;3.85,A7&gt;=4.75,D7&lt;0.8,A7&lt;5.55),1.9,IF(AND(H7&lt;15.681,B7&lt;3.35,B7&gt;=2.9,H7&gt;=15.534,A7&gt;=5.55),5.8,IF(AND(H7&gt;=15.681,B7&lt;3.35,B7&gt;=2.9,H7&gt;=15.534,A7&gt;=5.55),5.7,IF(AND(H7&gt;=14.877,G7&lt;0.905,B7&lt;3.85,A7&gt;=4.75,D7&lt;0.8,A7&lt;5.55),1.3,IF(AND(D7&gt;=1.25,B7&lt;2.65,D7&gt;=0.65,D7&lt;1.7,H7&lt;15.534,A7&gt;=5.55),4.433,IF(AND(G7&gt;=0.622,B7&lt;3.15,A7&lt;7.05,D7&gt;=1.7,H7&lt;15.534,A7&gt;=5.55),5.08,IF(AND(H7&gt;=13.42,B7&gt;=3.15,A7&lt;7.05,D7&gt;=1.7,H7&lt;15.534,A7&gt;=5.55),5.1,IF(AND(G7&lt;0.265,H7&lt;14.877,G7&lt;0.905,B7&lt;3.85,A7&gt;=4.75,D7&lt;0.8,A7&lt;5.55),1.2,IF(AND(A7&lt;5.75,D7&lt;1.25,B7&lt;2.65,D7&gt;=0.65,D7&lt;1.7,H7&lt;15.534,A7&gt;=5.55),3.7,IF(AND(A7&gt;=5.75,D7&lt;1.25,B7&lt;2.65,D7&gt;=0.65,D7&lt;1.7,H7&lt;15.534,A7&gt;=5.55),4,IF(AND(G7&gt;=0.652,D7&lt;1.35,B7&gt;=2.65,D7&gt;=0.65,D7&lt;1.7,H7&lt;15.534,A7&gt;=5.55),3.6,IF(AND(H7&lt;7.47,D7&gt;=1.35,B7&gt;=2.65,D7&gt;=0.65,D7&lt;1.7,H7&lt;15.534,A7&gt;=5.55),5.1,IF(AND(H7&lt;10.914,G7&lt;0.622,B7&lt;3.15,A7&lt;7.05,D7&gt;=1.7,H7&lt;15.534,A7&gt;=5.55),5.36,IF(AND(H7&gt;=10.914,G7&lt;0.622,B7&lt;3.15,A7&lt;7.05,D7&gt;=1.7,H7&lt;15.534,A7&gt;=5.55),5.64,IF(AND(G7&gt;=0.657,H7&lt;13.42,B7&gt;=3.15,A7&lt;7.05,D7&gt;=1.7,H7&lt;15.534,A7&gt;=5.55),6,IF(AND(G7&gt;=0.782,G7&gt;=0.265,H7&lt;14.877,G7&lt;0.905,B7&lt;3.85,A7&gt;=4.75,D7&lt;0.8,A7&lt;5.55),1.48,IF(AND(H7&lt;11.286,G7&lt;0.652,D7&lt;1.35,B7&gt;=2.65,D7&gt;=0.65,D7&lt;1.7,H7&lt;15.534,A7&gt;=5.55),4.24,IF(AND(H7&gt;=11.286,G7&lt;0.652,D7&lt;1.35,B7&gt;=2.65,D7&gt;=0.65,D7&lt;1.7,H7&lt;15.534,A7&gt;=5.55),4.05,IF(AND(G7&lt;0.413,H7&gt;=7.47,D7&gt;=1.35,B7&gt;=2.65,D7&gt;=0.65,D7&lt;1.7,H7&lt;15.534,A7&gt;=5.55),5.1,IF(AND(H7&lt;11.325,G7&lt;0.657,H7&lt;13.42,B7&gt;=3.15,A7&lt;7.05,D7&gt;=1.7,H7&lt;15.534,A7&gt;=5.55),5.8,IF(AND(H7&gt;=11.325,G7&lt;0.657,H7&lt;13.42,B7&gt;=3.15,A7&lt;7.05,D7&gt;=1.7,H7&lt;15.534,A7&gt;=5.55),5.6,IF(AND(D7&gt;=0.35,G7&lt;0.782,G7&gt;=0.265,H7&lt;14.877,G7&lt;0.905,B7&lt;3.85,A7&gt;=4.75,D7&lt;0.8,A7&lt;5.55),1.633,IF(AND(B7&lt;2.85,G7&gt;=0.413,H7&gt;=7.47,D7&gt;=1.35,B7&gt;=2.65,D7&gt;=0.65,D7&lt;1.7,H7&lt;15.534,A7&gt;=5.55),4.6,IF(AND(D7&lt;0.15,D7&lt;0.35,G7&lt;0.782,G7&gt;=0.265,H7&lt;14.877,G7&lt;0.905,B7&lt;3.85,A7&gt;=4.75,D7&lt;0.8,A7&lt;5.55),1.5,IF(AND(D7&gt;=0.15,D7&lt;0.35,G7&lt;0.782,G7&gt;=0.265,H7&lt;14.877,G7&lt;0.905,B7&lt;3.85,A7&gt;=4.75,D7&lt;0.8,A7&lt;5.55),1.543,IF(AND(A7&gt;=6.8,B7&gt;=2.85,G7&gt;=0.413,H7&gt;=7.47,D7&gt;=1.35,B7&gt;=2.65,D7&gt;=0.65,D7&lt;1.7,H7&lt;15.534,A7&gt;=5.55),4.9,IF(AND(H7&lt;13.531,A7&lt;6.8,B7&gt;=2.85,G7&gt;=0.413,H7&gt;=7.47,D7&gt;=1.35,B7&gt;=2.65,D7&gt;=0.65,D7&lt;1.7,H7&lt;15.534,A7&gt;=5.55),4.5,IF(AND(H7&gt;=13.531,A7&lt;6.8,B7&gt;=2.85,G7&gt;=0.413,H7&gt;=7.47,D7&gt;=1.35,B7&gt;=2.65,D7&gt;=0.65,D7&lt;1.7,H7&lt;15.534,A7&gt;=5.55),4.7,"shouldnthappen")))))))))))))))))))))))))))))))))))))))</f>
        <v>1.2</v>
      </c>
      <c r="AZ7" s="1" t="n">
        <f aca="false">IF(AND(H7&gt;=15.371,B7&gt;=3.35),5.4,IF(AND(G7&gt;=0.851,H7&gt;=15.244,B7&lt;3.35),4.75,IF(AND(F7&gt;=2,H7&lt;15.371,B7&gt;=3.35),5.6,IF(AND(B7&lt;2.75,A7&lt;5.15,H7&lt;15.244,B7&lt;3.35),3.42,IF(AND(A7&gt;=7.25,G7&lt;0.851,H7&gt;=15.244,B7&lt;3.35),6.6,IF(AND(A7&lt;4.45,B7&gt;=2.75,A7&lt;5.15,H7&lt;15.244,B7&lt;3.35),1.1,IF(AND(G7&lt;0.527,A7&lt;7.25,G7&lt;0.851,H7&gt;=15.244,B7&lt;3.35),5.08,IF(AND(G7&gt;=0.527,A7&lt;7.25,G7&lt;0.851,H7&gt;=15.244,B7&lt;3.35),5.8,IF(AND(D7&gt;=0.35,B7&lt;3.7,F7&lt;2,H7&lt;15.371,B7&gt;=3.35),1.55,IF(AND(H7&lt;6.542,B7&gt;=3.7,F7&lt;2,H7&lt;15.371,B7&gt;=3.35),1.9,IF(AND(B7&lt;3.25,A7&gt;=4.45,B7&gt;=2.75,A7&lt;5.15,H7&lt;15.244,B7&lt;3.35),1.46,IF(AND(B7&gt;=3.25,A7&gt;=4.45,B7&gt;=2.75,A7&lt;5.15,H7&lt;15.244,B7&lt;3.35),1.7,IF(AND(H7&lt;13.654,B7&gt;=2.95,D7&lt;1.45,A7&gt;=5.15,H7&lt;15.244,B7&lt;3.35),4.3,IF(AND(H7&gt;=13.654,B7&gt;=2.95,D7&lt;1.45,A7&gt;=5.15,H7&lt;15.244,B7&lt;3.35),4.625,IF(AND(F7&gt;=2.5,D7&lt;1.75,D7&gt;=1.45,A7&gt;=5.15,H7&lt;15.244,B7&lt;3.35),5.3,IF(AND(G7&gt;=0.853,D7&gt;=1.75,D7&gt;=1.45,A7&gt;=5.15,H7&lt;15.244,B7&lt;3.35),5.15,IF(AND(D7&gt;=0.25,D7&lt;0.35,B7&lt;3.7,F7&lt;2,H7&lt;15.371,B7&gt;=3.35),1.3,IF(AND(B7&lt;3.85,H7&gt;=6.542,B7&gt;=3.7,F7&lt;2,H7&lt;15.371,B7&gt;=3.35),1.633,IF(AND(H7&lt;7.02,H7&lt;10.688,B7&lt;2.95,D7&lt;1.45,A7&gt;=5.15,H7&lt;15.244,B7&lt;3.35),3.98,IF(AND(G7&lt;0.338,H7&gt;=10.688,B7&lt;2.95,D7&lt;1.45,A7&gt;=5.15,H7&lt;15.244,B7&lt;3.35),4.22,IF(AND(G7&gt;=0.338,H7&gt;=10.688,B7&lt;2.95,D7&lt;1.45,A7&gt;=5.15,H7&lt;15.244,B7&lt;3.35),3.9,IF(AND(B7&lt;2.75,F7&lt;2.5,D7&lt;1.75,D7&gt;=1.45,A7&gt;=5.15,H7&lt;15.244,B7&lt;3.35),5.1,IF(AND(B7&gt;=2.75,F7&lt;2.5,D7&lt;1.75,D7&gt;=1.45,A7&gt;=5.15,H7&lt;15.244,B7&lt;3.35),4.74,IF(AND(A7&gt;=7,G7&lt;0.853,D7&gt;=1.75,D7&gt;=1.45,A7&gt;=5.15,H7&lt;15.244,B7&lt;3.35),6.5,IF(AND(G7&gt;=0.934,D7&lt;0.25,D7&lt;0.35,B7&lt;3.7,F7&lt;2,H7&lt;15.371,B7&gt;=3.35),1.7,IF(AND(D7&lt;0.25,B7&gt;=3.85,H7&gt;=6.542,B7&gt;=3.7,F7&lt;2,H7&lt;15.371,B7&gt;=3.35),1.5,IF(AND(D7&gt;=0.25,B7&gt;=3.85,H7&gt;=6.542,B7&gt;=3.7,F7&lt;2,H7&lt;15.371,B7&gt;=3.35),1.4,IF(AND(B7&lt;2.5,H7&gt;=7.02,H7&lt;10.688,B7&lt;2.95,D7&lt;1.45,A7&gt;=5.15,H7&lt;15.244,B7&lt;3.35),3.8,IF(AND(G7&gt;=0.74,A7&lt;7,G7&lt;0.853,D7&gt;=1.75,D7&gt;=1.45,A7&gt;=5.15,H7&lt;15.244,B7&lt;3.35),6,IF(AND(G7&gt;=0.61,G7&lt;0.934,D7&lt;0.25,D7&lt;0.35,B7&lt;3.7,F7&lt;2,H7&lt;15.371,B7&gt;=3.35),1.5,IF(AND(D7&lt;1.15,B7&gt;=2.5,H7&gt;=7.02,H7&lt;10.688,B7&lt;2.95,D7&lt;1.45,A7&gt;=5.15,H7&lt;15.244,B7&lt;3.35),3.5,IF(AND(D7&gt;=1.15,B7&gt;=2.5,H7&gt;=7.02,H7&lt;10.688,B7&lt;2.95,D7&lt;1.45,A7&gt;=5.15,H7&lt;15.244,B7&lt;3.35),3.6,IF(AND(G7&gt;=0.626,G7&lt;0.74,A7&lt;7,G7&lt;0.853,D7&gt;=1.75,D7&gt;=1.45,A7&gt;=5.15,H7&lt;15.244,B7&lt;3.35),4.9,IF(AND(H7&lt;13.641,G7&lt;0.61,G7&lt;0.934,D7&lt;0.25,D7&lt;0.35,B7&lt;3.7,F7&lt;2,H7&lt;15.371,B7&gt;=3.35),1.425,IF(AND(H7&gt;=13.641,G7&lt;0.61,G7&lt;0.934,D7&lt;0.25,D7&lt;0.35,B7&lt;3.7,F7&lt;2,H7&lt;15.371,B7&gt;=3.35),1.3,IF(AND(B7&lt;3.05,G7&lt;0.626,G7&lt;0.74,A7&lt;7,G7&lt;0.853,D7&gt;=1.75,D7&gt;=1.45,A7&gt;=5.15,H7&lt;15.244,B7&lt;3.35),5.475,IF(AND(B7&gt;=3.05,G7&lt;0.626,G7&lt;0.74,A7&lt;7,G7&lt;0.853,D7&gt;=1.75,D7&gt;=1.45,A7&gt;=5.15,H7&lt;15.244,B7&lt;3.35),5.633,"shouldnthappen")))))))))))))))))))))))))))))))))))))</f>
        <v>1.425</v>
      </c>
      <c r="BA7" s="1" t="n">
        <f aca="false">IF(AND(F7&gt;=2,B7&gt;=3.4),6.1,IF(AND(B7&lt;2.75,A7&lt;5.15,B7&lt;3.4),3.225,IF(AND(G7&gt;=0.821,F7&lt;2,B7&gt;=3.4),1.9,IF(AND(B7&gt;=3.2,B7&gt;=2.75,A7&lt;5.15,B7&lt;3.4),1.7,IF(AND(A7&lt;4.8,G7&lt;0.821,F7&lt;2,B7&gt;=3.4),1,IF(AND(G7&gt;=0.446,B7&lt;3.2,B7&gt;=2.75,A7&lt;5.15,B7&lt;3.4),1.1,IF(AND(G7&lt;0.356,D7&lt;1.45,A7&lt;6.25,A7&gt;=5.15,B7&lt;3.4),4.32,IF(AND(G7&lt;0.591,D7&gt;=1.45,A7&lt;6.25,A7&gt;=5.15,B7&lt;3.4),4.6,IF(AND(D7&lt;1.75,G7&lt;0.597,A7&gt;=6.25,A7&gt;=5.15,B7&lt;3.4),4.86,IF(AND(H7&gt;=16.472,G7&gt;=0.597,A7&gt;=6.25,A7&gt;=5.15,B7&lt;3.4),6.6,IF(AND(G7&lt;0.063,G7&lt;0.446,B7&lt;3.2,B7&gt;=2.75,A7&lt;5.15,B7&lt;3.4),1.4,IF(AND(A7&gt;=5.95,G7&gt;=0.356,D7&lt;1.45,A7&lt;6.25,A7&gt;=5.15,B7&lt;3.4),4.6,IF(AND(B7&gt;=2.9,G7&gt;=0.591,D7&gt;=1.45,A7&lt;6.25,A7&gt;=5.15,B7&lt;3.4),4.867,IF(AND(D7&gt;=2.4,H7&lt;16.472,G7&gt;=0.597,A7&gt;=6.25,A7&gt;=5.15,B7&lt;3.4),6,IF(AND(A7&lt;5.45,B7&gt;=3.85,A7&gt;=4.8,G7&lt;0.821,F7&lt;2,B7&gt;=3.4),1.3,IF(AND(A7&gt;=5.45,B7&gt;=3.85,A7&gt;=4.8,G7&lt;0.821,F7&lt;2,B7&gt;=3.4),1.45,IF(AND(H7&lt;14.273,G7&gt;=0.063,G7&lt;0.446,B7&lt;3.2,B7&gt;=2.75,A7&lt;5.15,B7&lt;3.4),1.5,IF(AND(H7&gt;=14.273,G7&gt;=0.063,G7&lt;0.446,B7&lt;3.2,B7&gt;=2.75,A7&lt;5.15,B7&lt;3.4),1.6,IF(AND(G7&gt;=0.572,A7&lt;5.95,G7&gt;=0.356,D7&lt;1.45,A7&lt;6.25,A7&gt;=5.15,B7&lt;3.4),3.9,IF(AND(G7&lt;0.827,B7&lt;2.9,G7&gt;=0.591,D7&gt;=1.45,A7&lt;6.25,A7&gt;=5.15,B7&lt;3.4),4.9,IF(AND(G7&gt;=0.827,B7&lt;2.9,G7&gt;=0.591,D7&gt;=1.45,A7&lt;6.25,A7&gt;=5.15,B7&lt;3.4),5.1,IF(AND(A7&gt;=7.2,B7&lt;3.05,D7&gt;=1.75,G7&lt;0.597,A7&gt;=6.25,A7&gt;=5.15,B7&lt;3.4),6.7,IF(AND(G7&lt;0.353,B7&gt;=3.05,D7&gt;=1.75,G7&lt;0.597,A7&gt;=6.25,A7&gt;=5.15,B7&lt;3.4),5.22,IF(AND(G7&gt;=0.353,B7&gt;=3.05,D7&gt;=1.75,G7&lt;0.597,A7&gt;=6.25,A7&gt;=5.15,B7&lt;3.4),5.65,IF(AND(A7&lt;6.55,D7&lt;2.4,H7&lt;16.472,G7&gt;=0.597,A7&gt;=6.25,A7&gt;=5.15,B7&lt;3.4),5.033,IF(AND(H7&lt;12.719,G7&lt;0.385,B7&lt;3.85,A7&gt;=4.8,G7&lt;0.821,F7&lt;2,B7&gt;=3.4),1.54,IF(AND(H7&gt;=12.719,G7&lt;0.385,B7&lt;3.85,A7&gt;=4.8,G7&lt;0.821,F7&lt;2,B7&gt;=3.4),1.3,IF(AND(B7&lt;3.6,G7&gt;=0.385,B7&lt;3.85,A7&gt;=4.8,G7&lt;0.821,F7&lt;2,B7&gt;=3.4),1.325,IF(AND(B7&gt;=3.6,G7&gt;=0.385,B7&lt;3.85,A7&gt;=4.8,G7&lt;0.821,F7&lt;2,B7&gt;=3.4),1.55,IF(AND(D7&lt;1.05,G7&lt;0.572,A7&lt;5.95,G7&gt;=0.356,D7&lt;1.45,A7&lt;6.25,A7&gt;=5.15,B7&lt;3.4),3.633,IF(AND(D7&gt;=2.15,A7&lt;7.2,B7&lt;3.05,D7&gt;=1.75,G7&lt;0.597,A7&gt;=6.25,A7&gt;=5.15,B7&lt;3.4),5.667,IF(AND(H7&lt;13.094,A7&gt;=6.55,D7&lt;2.4,H7&lt;16.472,G7&gt;=0.597,A7&gt;=6.25,A7&gt;=5.15,B7&lt;3.4),5.2,IF(AND(D7&lt;1.15,D7&gt;=1.05,G7&lt;0.572,A7&lt;5.95,G7&gt;=0.356,D7&lt;1.45,A7&lt;6.25,A7&gt;=5.15,B7&lt;3.4),3.8,IF(AND(D7&gt;=1.15,D7&gt;=1.05,G7&lt;0.572,A7&lt;5.95,G7&gt;=0.356,D7&lt;1.45,A7&lt;6.25,A7&gt;=5.15,B7&lt;3.4),3.9,IF(AND(G7&gt;=0.487,D7&lt;2.15,A7&lt;7.2,B7&lt;3.05,D7&gt;=1.75,G7&lt;0.597,A7&gt;=6.25,A7&gt;=5.15,B7&lt;3.4),5.8,IF(AND(A7&lt;6.8,H7&gt;=13.094,A7&gt;=6.55,D7&lt;2.4,H7&lt;16.472,G7&gt;=0.597,A7&gt;=6.25,A7&gt;=5.15,B7&lt;3.4),4.52,IF(AND(A7&gt;=6.8,H7&gt;=13.094,A7&gt;=6.55,D7&lt;2.4,H7&lt;16.472,G7&gt;=0.597,A7&gt;=6.25,A7&gt;=5.15,B7&lt;3.4),4.75,IF(AND(B7&lt;2.95,G7&lt;0.487,D7&lt;2.15,A7&lt;7.2,B7&lt;3.05,D7&gt;=1.75,G7&lt;0.597,A7&gt;=6.25,A7&gt;=5.15,B7&lt;3.4),5.6,IF(AND(B7&gt;=2.95,G7&lt;0.487,D7&lt;2.15,A7&lt;7.2,B7&lt;3.05,D7&gt;=1.75,G7&lt;0.597,A7&gt;=6.25,A7&gt;=5.15,B7&lt;3.4),5.5,"shouldnthappen")))))))))))))))))))))))))))))))))))))))</f>
        <v>1.54</v>
      </c>
      <c r="BB7" s="1" t="n">
        <f aca="false">IF(AND(A7&lt;4.35,B7&lt;3.25,F7&lt;1.5),1.1,IF(AND(H7&lt;14.005,A7&gt;=4.35,B7&lt;3.25,F7&lt;1.5),1.3,IF(AND(H7&gt;=14.005,A7&gt;=4.35,B7&lt;3.25,F7&lt;1.5),1.6,IF(AND(G7&gt;=0.905,A7&lt;5.15,B7&gt;=3.25,F7&lt;1.5),1.9,IF(AND(B7&lt;3.45,A7&gt;=5.15,B7&gt;=3.25,F7&lt;1.5),1.6,IF(AND(F7&gt;=2.5,D7&gt;=1.35,D7&lt;1.75,F7&gt;=1.5),4.867,IF(AND(A7&gt;=7.05,D7&gt;=2.05,D7&gt;=1.75,F7&gt;=1.5),6.35,IF(AND(D7&gt;=0.4,G7&lt;0.905,A7&lt;5.15,B7&gt;=3.25,F7&lt;1.5),1.65,IF(AND(B7&lt;3.6,B7&gt;=3.45,A7&gt;=5.15,B7&gt;=3.25,F7&lt;1.5),1.35,IF(AND(H7&lt;6.808,H7&lt;9.386,D7&lt;1.35,D7&lt;1.75,F7&gt;=1.5),4.05,IF(AND(H7&gt;=6.808,H7&lt;9.386,D7&lt;1.35,D7&lt;1.75,F7&gt;=1.5),3.46,IF(AND(B7&lt;2.45,F7&lt;2.5,D7&gt;=1.35,D7&lt;1.75,F7&gt;=1.5),4.5,IF(AND(H7&gt;=13.115,D7&lt;1.95,D7&lt;2.05,D7&gt;=1.75,F7&gt;=1.5),4.85,IF(AND(G7&lt;0.196,D7&gt;=1.95,D7&lt;2.05,D7&gt;=1.75,F7&gt;=1.5),6.7,IF(AND(G7&gt;=0.196,D7&gt;=1.95,D7&lt;2.05,D7&gt;=1.75,F7&gt;=1.5),5.12,IF(AND(H7&lt;10.925,D7&lt;0.4,G7&lt;0.905,A7&lt;5.15,B7&gt;=3.25,F7&lt;1.5),1.4,IF(AND(H7&gt;=10.925,D7&lt;0.4,G7&lt;0.905,A7&lt;5.15,B7&gt;=3.25,F7&lt;1.5),1.45,IF(AND(H7&lt;14.096,B7&gt;=3.6,B7&gt;=3.45,A7&gt;=5.15,B7&gt;=3.25,F7&lt;1.5),1.42,IF(AND(H7&gt;=14.096,B7&gt;=3.6,B7&gt;=3.45,A7&gt;=5.15,B7&gt;=3.25,F7&lt;1.5),1.7,IF(AND(B7&lt;2.45,D7&lt;1.15,H7&gt;=9.386,D7&lt;1.35,D7&lt;1.75,F7&gt;=1.5),3.6,IF(AND(B7&gt;=2.45,D7&lt;1.15,H7&gt;=9.386,D7&lt;1.35,D7&lt;1.75,F7&gt;=1.5),3.9,IF(AND(G7&lt;0.246,D7&gt;=1.15,H7&gt;=9.386,D7&lt;1.35,D7&lt;1.75,F7&gt;=1.5),4.4,IF(AND(B7&lt;2.75,B7&gt;=2.45,F7&lt;2.5,D7&gt;=1.35,D7&lt;1.75,F7&gt;=1.5),5.1,IF(AND(H7&lt;11.084,H7&lt;13.115,D7&lt;1.95,D7&lt;2.05,D7&gt;=1.75,F7&gt;=1.5),5.35,IF(AND(H7&gt;=11.084,H7&lt;13.115,D7&lt;1.95,D7&lt;2.05,D7&gt;=1.75,F7&gt;=1.5),5.7,IF(AND(H7&lt;15.52,D7&lt;2.25,A7&lt;7.05,D7&gt;=2.05,D7&gt;=1.75,F7&gt;=1.5),5.45,IF(AND(H7&gt;=15.52,D7&lt;2.25,A7&lt;7.05,D7&gt;=2.05,D7&gt;=1.75,F7&gt;=1.5),5.725,IF(AND(G7&gt;=0.775,D7&gt;=2.25,A7&lt;7.05,D7&gt;=2.05,D7&gt;=1.75,F7&gt;=1.5),5.2,IF(AND(D7&lt;1.25,G7&gt;=0.246,D7&gt;=1.15,H7&gt;=9.386,D7&lt;1.35,D7&lt;1.75,F7&gt;=1.5),4.05,IF(AND(A7&lt;5.85,B7&gt;=2.75,B7&gt;=2.45,F7&lt;2.5,D7&gt;=1.35,D7&lt;1.75,F7&gt;=1.5),4.5,IF(AND(B7&lt;3.3,G7&lt;0.775,D7&gt;=2.25,A7&lt;7.05,D7&gt;=2.05,D7&gt;=1.75,F7&gt;=1.5),5.64,IF(AND(B7&gt;=3.3,G7&lt;0.775,D7&gt;=2.25,A7&lt;7.05,D7&gt;=2.05,D7&gt;=1.75,F7&gt;=1.5),5.6,IF(AND(A7&lt;5.9,D7&gt;=1.25,G7&gt;=0.246,D7&gt;=1.15,H7&gt;=9.386,D7&lt;1.35,D7&lt;1.75,F7&gt;=1.5),4.2,IF(AND(A7&gt;=5.9,D7&gt;=1.25,G7&gt;=0.246,D7&gt;=1.15,H7&gt;=9.386,D7&lt;1.35,D7&lt;1.75,F7&gt;=1.5),4,IF(AND(G7&gt;=0.437,A7&gt;=5.85,B7&gt;=2.75,B7&gt;=2.45,F7&lt;2.5,D7&gt;=1.35,D7&lt;1.75,F7&gt;=1.5),4.75,IF(AND(H7&lt;9.446,G7&lt;0.437,A7&gt;=5.85,B7&gt;=2.75,B7&gt;=2.45,F7&lt;2.5,D7&gt;=1.35,D7&lt;1.75,F7&gt;=1.5),4.6,IF(AND(H7&gt;=9.446,G7&lt;0.437,A7&gt;=5.85,B7&gt;=2.75,B7&gt;=2.45,F7&lt;2.5,D7&gt;=1.35,D7&lt;1.75,F7&gt;=1.5),4.7,"shouldnthappen")))))))))))))))))))))))))))))))))))))</f>
        <v>1.4</v>
      </c>
      <c r="BC7" s="1" t="n">
        <f aca="false">IF(AND(G7&gt;=0.905,F7&lt;1.5),1.65,IF(AND(D7&gt;=0.45,G7&lt;0.905,F7&lt;1.5),1.65,IF(AND(A7&lt;5.15,D7&lt;1.55,F7&gt;=1.5),3.225,IF(AND(F7&gt;=2.5,A7&gt;=5.15,D7&lt;1.55,F7&gt;=1.5),5.05,IF(AND(H7&lt;5.767,A7&lt;7.05,D7&gt;=1.55,F7&gt;=1.5),4.5,IF(AND(D7&lt;1.7,A7&gt;=7.05,D7&gt;=1.55,F7&gt;=1.5),5.8,IF(AND(A7&gt;=5.3,G7&lt;0.207,D7&lt;0.45,G7&lt;0.905,F7&lt;1.5),1.3,IF(AND(D7&gt;=0.35,G7&gt;=0.207,D7&lt;0.45,G7&lt;0.905,F7&lt;1.5),1.5,IF(AND(G7&lt;0.155,D7&gt;=1.7,A7&gt;=7.05,D7&gt;=1.55,F7&gt;=1.5),6.7,IF(AND(G7&gt;=0.155,D7&gt;=1.7,A7&gt;=7.05,D7&gt;=1.55,F7&gt;=1.5),6.34,IF(AND(G7&lt;0.05,A7&lt;5.3,G7&lt;0.207,D7&lt;0.45,G7&lt;0.905,F7&lt;1.5),1.4,IF(AND(G7&gt;=0.05,A7&lt;5.3,G7&lt;0.207,D7&lt;0.45,G7&lt;0.905,F7&lt;1.5),1.5,IF(AND(A7&lt;4.5,D7&lt;0.35,G7&gt;=0.207,D7&lt;0.45,G7&lt;0.905,F7&lt;1.5),1.3,IF(AND(G7&lt;0.308,A7&lt;6.2,F7&lt;2.5,A7&gt;=5.15,D7&lt;1.55,F7&gt;=1.5),4.5,IF(AND(D7&lt;1.35,A7&gt;=6.2,F7&lt;2.5,A7&gt;=5.15,D7&lt;1.55,F7&gt;=1.5),4.367,IF(AND(D7&lt;1.85,A7&lt;6.15,H7&gt;=5.767,A7&lt;7.05,D7&gt;=1.55,F7&gt;=1.5),4.933,IF(AND(G7&gt;=0.558,A7&gt;=4.5,D7&lt;0.35,G7&gt;=0.207,D7&lt;0.45,G7&lt;0.905,F7&lt;1.5),1.5,IF(AND(H7&gt;=13.383,G7&gt;=0.308,A7&lt;6.2,F7&lt;2.5,A7&gt;=5.15,D7&lt;1.55,F7&gt;=1.5),4.7,IF(AND(H7&gt;=12.206,D7&gt;=1.35,A7&gt;=6.2,F7&lt;2.5,A7&gt;=5.15,D7&lt;1.55,F7&gt;=1.5),4.575,IF(AND(A7&lt;5.7,D7&gt;=1.85,A7&lt;6.15,H7&gt;=5.767,A7&lt;7.05,D7&gt;=1.55,F7&gt;=1.5),4.9,IF(AND(A7&gt;=5.7,D7&gt;=1.85,A7&lt;6.15,H7&gt;=5.767,A7&lt;7.05,D7&gt;=1.55,F7&gt;=1.5),5.1,IF(AND(G7&lt;0.079,G7&lt;0.364,A7&gt;=6.15,H7&gt;=5.767,A7&lt;7.05,D7&gt;=1.55,F7&gt;=1.5),5.6,IF(AND(G7&gt;=0.079,G7&lt;0.364,A7&gt;=6.15,H7&gt;=5.767,A7&lt;7.05,D7&gt;=1.55,F7&gt;=1.5),5.25,IF(AND(G7&gt;=0.447,G7&lt;0.558,A7&gt;=4.5,D7&lt;0.35,G7&gt;=0.207,D7&lt;0.45,G7&lt;0.905,F7&lt;1.5),1.3,IF(AND(B7&gt;=2.95,H7&lt;13.383,G7&gt;=0.308,A7&lt;6.2,F7&lt;2.5,A7&gt;=5.15,D7&lt;1.55,F7&gt;=1.5),4.6,IF(AND(B7&lt;2.65,H7&lt;12.206,D7&gt;=1.35,A7&gt;=6.2,F7&lt;2.5,A7&gt;=5.15,D7&lt;1.55,F7&gt;=1.5),4.9,IF(AND(D7&lt;2.45,A7&lt;6.6,G7&gt;=0.364,A7&gt;=6.15,H7&gt;=5.767,A7&lt;7.05,D7&gt;=1.55,F7&gt;=1.5),5.6,IF(AND(D7&gt;=2.45,A7&lt;6.6,G7&gt;=0.364,A7&gt;=6.15,H7&gt;=5.767,A7&lt;7.05,D7&gt;=1.55,F7&gt;=1.5),6,IF(AND(H7&lt;12.921,A7&gt;=6.6,G7&gt;=0.364,A7&gt;=6.15,H7&gt;=5.767,A7&lt;7.05,D7&gt;=1.55,F7&gt;=1.5),5.725,IF(AND(H7&gt;=12.921,A7&gt;=6.6,G7&gt;=0.364,A7&gt;=6.15,H7&gt;=5.767,A7&lt;7.05,D7&gt;=1.55,F7&gt;=1.5),5.367,IF(AND(B7&lt;3.15,G7&lt;0.447,G7&lt;0.558,A7&gt;=4.5,D7&lt;0.35,G7&gt;=0.207,D7&lt;0.45,G7&lt;0.905,F7&lt;1.5),1.5,IF(AND(B7&gt;=3.15,G7&lt;0.447,G7&lt;0.558,A7&gt;=4.5,D7&lt;0.35,G7&gt;=0.207,D7&lt;0.45,G7&lt;0.905,F7&lt;1.5),1.36,IF(AND(B7&gt;=2.85,B7&lt;2.95,H7&lt;13.383,G7&gt;=0.308,A7&lt;6.2,F7&lt;2.5,A7&gt;=5.15,D7&lt;1.55,F7&gt;=1.5),3.6,IF(AND(H7&lt;9.446,B7&gt;=2.65,H7&lt;12.206,D7&gt;=1.35,A7&gt;=6.2,F7&lt;2.5,A7&gt;=5.15,D7&lt;1.55,F7&gt;=1.5),4.6,IF(AND(H7&gt;=9.446,B7&gt;=2.65,H7&lt;12.206,D7&gt;=1.35,A7&gt;=6.2,F7&lt;2.5,A7&gt;=5.15,D7&lt;1.55,F7&gt;=1.5),4.7,IF(AND(D7&lt;1.2,B7&lt;2.85,B7&lt;2.95,H7&lt;13.383,G7&gt;=0.308,A7&lt;6.2,F7&lt;2.5,A7&gt;=5.15,D7&lt;1.55,F7&gt;=1.5),3.75,IF(AND(G7&lt;0.356,D7&gt;=1.2,B7&lt;2.85,B7&lt;2.95,H7&lt;13.383,G7&gt;=0.308,A7&lt;6.2,F7&lt;2.5,A7&gt;=5.15,D7&lt;1.55,F7&gt;=1.5),4.2,IF(AND(G7&gt;=0.356,D7&gt;=1.2,B7&lt;2.85,B7&lt;2.95,H7&lt;13.383,G7&gt;=0.308,A7&lt;6.2,F7&lt;2.5,A7&gt;=5.15,D7&lt;1.55,F7&gt;=1.5),3.96,"shouldnthappen"))))))))))))))))))))))))))))))))))))))</f>
        <v>1.4</v>
      </c>
      <c r="BD7" s="1" t="n">
        <f aca="false">IF(AND(B7&lt;2.7,A7&lt;5.3,B7&lt;3.15),3.42,IF(AND(F7&lt;2.5,A7&gt;=5.85,B7&gt;=3.15),4.7,IF(AND(A7&lt;4.35,B7&gt;=2.7,A7&lt;5.3,B7&lt;3.15),1.1,IF(AND(A7&gt;=4.35,B7&gt;=2.7,A7&lt;5.3,B7&lt;3.15),1.42,IF(AND(A7&gt;=7.05,F7&gt;=2.5,A7&gt;=5.3,B7&lt;3.15),6.067,IF(AND(D7&gt;=0.45,A7&lt;5.05,A7&lt;5.85,B7&gt;=3.15),1.6,IF(AND(B7&lt;3.35,A7&gt;=5.05,A7&lt;5.85,B7&gt;=3.15),1.7,IF(AND(A7&gt;=6.85,F7&gt;=2.5,A7&gt;=5.85,B7&gt;=3.15),6.22,IF(AND(D7&lt;1.25,D7&lt;1.35,F7&lt;2.5,A7&gt;=5.3,B7&lt;3.15),4.033,IF(AND(D7&gt;=1.25,D7&lt;1.35,F7&lt;2.5,A7&gt;=5.3,B7&lt;3.15),4.233,IF(AND(A7&lt;6.05,D7&gt;=1.35,F7&lt;2.5,A7&gt;=5.3,B7&lt;3.15),5.1,IF(AND(H7&gt;=13.29,A7&lt;7.05,F7&gt;=2.5,A7&gt;=5.3,B7&lt;3.15),4.96,IF(AND(G7&gt;=0.858,D7&lt;0.45,A7&lt;5.05,A7&lt;5.85,B7&gt;=3.15),1.3,IF(AND(D7&gt;=0.35,B7&gt;=3.35,A7&gt;=5.05,A7&lt;5.85,B7&gt;=3.15),1.4,IF(AND(B7&lt;3.25,A7&lt;6.85,F7&gt;=2.5,A7&gt;=5.85,B7&gt;=3.15),5.233,IF(AND(A7&gt;=6.8,A7&gt;=6.05,D7&gt;=1.35,F7&lt;2.5,A7&gt;=5.3,B7&lt;3.15),4.9,IF(AND(G7&gt;=0.622,H7&lt;13.29,A7&lt;7.05,F7&gt;=2.5,A7&gt;=5.3,B7&lt;3.15),5.067,IF(AND(H7&lt;8.834,G7&lt;0.858,D7&lt;0.45,A7&lt;5.05,A7&lt;5.85,B7&gt;=3.15),1.4,IF(AND(G7&lt;0.774,B7&gt;=3.25,A7&lt;6.85,F7&gt;=2.5,A7&gt;=5.85,B7&gt;=3.15),5.8,IF(AND(G7&gt;=0.774,B7&gt;=3.25,A7&lt;6.85,F7&gt;=2.5,A7&gt;=5.85,B7&gt;=3.15),5.4,IF(AND(H7&gt;=12.206,A7&lt;6.8,A7&gt;=6.05,D7&gt;=1.35,F7&lt;2.5,A7&gt;=5.3,B7&lt;3.15),4.5,IF(AND(G7&gt;=0.439,G7&lt;0.622,H7&lt;13.29,A7&lt;7.05,F7&gt;=2.5,A7&gt;=5.3,B7&lt;3.15),5.667,IF(AND(G7&lt;0.227,H7&gt;=8.834,G7&lt;0.858,D7&lt;0.45,A7&lt;5.05,A7&lt;5.85,B7&gt;=3.15),1.4,IF(AND(G7&gt;=0.227,H7&gt;=8.834,G7&lt;0.858,D7&lt;0.45,A7&lt;5.05,A7&lt;5.85,B7&gt;=3.15),1.3,IF(AND(G7&gt;=0.934,B7&lt;3.75,D7&lt;0.35,B7&gt;=3.35,A7&gt;=5.05,A7&lt;5.85,B7&gt;=3.15),1.7,IF(AND(G7&lt;0.823,B7&gt;=3.75,D7&lt;0.35,B7&gt;=3.35,A7&gt;=5.05,A7&lt;5.85,B7&gt;=3.15),1.55,IF(AND(G7&gt;=0.823,B7&gt;=3.75,D7&lt;0.35,B7&gt;=3.35,A7&gt;=5.05,A7&lt;5.85,B7&gt;=3.15),1.5,IF(AND(A7&lt;6.2,H7&lt;12.206,A7&lt;6.8,A7&gt;=6.05,D7&gt;=1.35,F7&lt;2.5,A7&gt;=5.3,B7&lt;3.15),4.6,IF(AND(A7&gt;=6.2,H7&lt;12.206,A7&lt;6.8,A7&gt;=6.05,D7&gt;=1.35,F7&lt;2.5,A7&gt;=5.3,B7&lt;3.15),4.74,IF(AND(H7&gt;=10.667,G7&lt;0.439,G7&lt;0.622,H7&lt;13.29,A7&lt;7.05,F7&gt;=2.5,A7&gt;=5.3,B7&lt;3.15),5.6,IF(AND(H7&lt;13.67,G7&lt;0.934,B7&lt;3.75,D7&lt;0.35,B7&gt;=3.35,A7&gt;=5.05,A7&lt;5.85,B7&gt;=3.15),1.48,IF(AND(H7&gt;=13.67,G7&lt;0.934,B7&lt;3.75,D7&lt;0.35,B7&gt;=3.35,A7&gt;=5.05,A7&lt;5.85,B7&gt;=3.15),1.3,IF(AND(G7&lt;0.301,H7&lt;10.667,G7&lt;0.439,G7&lt;0.622,H7&lt;13.29,A7&lt;7.05,F7&gt;=2.5,A7&gt;=5.3,B7&lt;3.15),5.2,IF(AND(G7&gt;=0.301,H7&lt;10.667,G7&lt;0.439,G7&lt;0.622,H7&lt;13.29,A7&lt;7.05,F7&gt;=2.5,A7&gt;=5.3,B7&lt;3.15),5.067,"shouldnthappen"))))))))))))))))))))))))))))))))))</f>
        <v>1.4</v>
      </c>
      <c r="BE7" s="1" t="n">
        <f aca="false">IF(AND(B7&gt;=3.85,A7&gt;=5.05,F7&lt;1.5),1.4,IF(AND(A7&lt;5.25,A7&lt;5.75,F7&gt;=1.5),3.15,IF(AND(A7&lt;4.95,B7&lt;3.15,A7&lt;5.05,F7&lt;1.5),1.46,IF(AND(A7&gt;=4.95,B7&lt;3.15,A7&lt;5.05,F7&lt;1.5),1.6,IF(AND(H7&lt;8.834,B7&gt;=3.15,A7&lt;5.05,F7&lt;1.5),1.4,IF(AND(D7&lt;0.25,B7&lt;3.85,A7&gt;=5.05,F7&lt;1.5),1.48,IF(AND(D7&gt;=0.25,B7&lt;3.85,A7&gt;=5.05,F7&lt;1.5),1.7,IF(AND(F7&gt;=2.5,A7&gt;=5.25,A7&lt;5.75,F7&gt;=1.5),4.9,IF(AND(H7&lt;12.45,H7&gt;=8.834,B7&gt;=3.15,A7&lt;5.05,F7&lt;1.5),1.25,IF(AND(H7&gt;=12.45,H7&gt;=8.834,B7&gt;=3.15,A7&lt;5.05,F7&lt;1.5),1.32,IF(AND(G7&lt;0.283,F7&lt;2.5,A7&gt;=5.25,A7&lt;5.75,F7&gt;=1.5),4.3,IF(AND(H7&lt;6.712,H7&lt;11.275,D7&lt;1.55,A7&gt;=5.75,F7&gt;=1.5),5,IF(AND(H7&lt;13.101,H7&gt;=11.275,D7&lt;1.55,A7&gt;=5.75,F7&gt;=1.5),3.933,IF(AND(H7&gt;=13.101,H7&gt;=11.275,D7&lt;1.55,A7&gt;=5.75,F7&gt;=1.5),4.5,IF(AND(A7&gt;=7.3,D7&lt;2.45,D7&gt;=1.55,A7&gt;=5.75,F7&gt;=1.5),6.7,IF(AND(B7&lt;3.45,D7&gt;=2.45,D7&gt;=1.55,A7&gt;=5.75,F7&gt;=1.5),5.925,IF(AND(B7&gt;=3.45,D7&gt;=2.45,D7&gt;=1.55,A7&gt;=5.75,F7&gt;=1.5),6.1,IF(AND(B7&gt;=2.8,G7&gt;=0.283,F7&lt;2.5,A7&gt;=5.25,A7&lt;5.75,F7&gt;=1.5),4.2,IF(AND(D7&lt;1.35,H7&gt;=6.712,H7&lt;11.275,D7&lt;1.55,A7&gt;=5.75,F7&gt;=1.5),4.35,IF(AND(D7&lt;1.05,B7&lt;2.8,G7&gt;=0.283,F7&lt;2.5,A7&gt;=5.25,A7&lt;5.75,F7&gt;=1.5),3.567,IF(AND(D7&gt;=1.05,B7&lt;2.8,G7&gt;=0.283,F7&lt;2.5,A7&gt;=5.25,A7&lt;5.75,F7&gt;=1.5),3.925,IF(AND(B7&lt;2.65,D7&gt;=1.35,H7&gt;=6.712,H7&lt;11.275,D7&lt;1.55,A7&gt;=5.75,F7&gt;=1.5),4.9,IF(AND(B7&gt;=2.65,D7&gt;=1.35,H7&gt;=6.712,H7&lt;11.275,D7&lt;1.55,A7&gt;=5.75,F7&gt;=1.5),4.625,IF(AND(H7&gt;=14.683,G7&gt;=0.628,A7&lt;7.3,D7&lt;2.45,D7&gt;=1.55,A7&gt;=5.75,F7&gt;=1.5),5.4,IF(AND(D7&lt;1.95,H7&lt;8.884,G7&lt;0.628,A7&lt;7.3,D7&lt;2.45,D7&gt;=1.55,A7&gt;=5.75,F7&gt;=1.5),5.1,IF(AND(D7&gt;=1.95,H7&lt;8.884,G7&lt;0.628,A7&lt;7.3,D7&lt;2.45,D7&gt;=1.55,A7&gt;=5.75,F7&gt;=1.5),5.22,IF(AND(A7&lt;6.05,H7&gt;=8.884,G7&lt;0.628,A7&lt;7.3,D7&lt;2.45,D7&gt;=1.55,A7&gt;=5.75,F7&gt;=1.5),5.1,IF(AND(G7&lt;0.817,H7&lt;14.683,G7&gt;=0.628,A7&lt;7.3,D7&lt;2.45,D7&gt;=1.55,A7&gt;=5.75,F7&gt;=1.5),4.967,IF(AND(G7&gt;=0.817,H7&lt;14.683,G7&gt;=0.628,A7&lt;7.3,D7&lt;2.45,D7&gt;=1.55,A7&gt;=5.75,F7&gt;=1.5),5.1,IF(AND(H7&lt;9.637,A7&gt;=6.05,H7&gt;=8.884,G7&lt;0.628,A7&lt;7.3,D7&lt;2.45,D7&gt;=1.55,A7&gt;=5.75,F7&gt;=1.5),5.9,IF(AND(D7&lt;1.85,H7&gt;=9.637,A7&gt;=6.05,H7&gt;=8.884,G7&lt;0.628,A7&lt;7.3,D7&lt;2.45,D7&gt;=1.55,A7&gt;=5.75,F7&gt;=1.5),5.733,IF(AND(G7&gt;=0.388,D7&gt;=1.85,H7&gt;=9.637,A7&gt;=6.05,H7&gt;=8.884,G7&lt;0.628,A7&lt;7.3,D7&lt;2.45,D7&gt;=1.55,A7&gt;=5.75,F7&gt;=1.5),5.64,IF(AND(B7&lt;2.95,G7&lt;0.388,D7&gt;=1.85,H7&gt;=9.637,A7&gt;=6.05,H7&gt;=8.884,G7&lt;0.628,A7&lt;7.3,D7&lt;2.45,D7&gt;=1.55,A7&gt;=5.75,F7&gt;=1.5),5.5,IF(AND(B7&gt;=2.95,G7&lt;0.388,D7&gt;=1.85,H7&gt;=9.637,A7&gt;=6.05,H7&gt;=8.884,G7&lt;0.628,A7&lt;7.3,D7&lt;2.45,D7&gt;=1.55,A7&gt;=5.75,F7&gt;=1.5),5.333,"shouldnthappen"))))))))))))))))))))))))))))))))))</f>
        <v>1.4</v>
      </c>
      <c r="BF7" s="1" t="n">
        <f aca="false">IF(AND(D7&gt;=0.35,F7&lt;1.5),1.65,IF(AND(H7&gt;=16.227,D7&gt;=1.55,F7&gt;=1.5),6.533,IF(AND(A7&gt;=5.45,G7&lt;0.174,D7&lt;0.35,F7&lt;1.5),1.7,IF(AND(D7&lt;0.15,G7&gt;=0.174,D7&lt;0.35,F7&lt;1.5),1.38,IF(AND(D7&gt;=1.15,D7&lt;1.25,D7&lt;1.55,F7&gt;=1.5),3.967,IF(AND(H7&lt;8.376,A7&lt;5.45,G7&lt;0.174,D7&lt;0.35,F7&lt;1.5),1.4,IF(AND(H7&gt;=8.376,A7&lt;5.45,G7&lt;0.174,D7&lt;0.35,F7&lt;1.5),1.5,IF(AND(B7&lt;3.1,D7&gt;=0.15,G7&gt;=0.174,D7&lt;0.35,F7&lt;1.5),1.475,IF(AND(H7&lt;10.258,D7&lt;1.15,D7&lt;1.25,D7&lt;1.55,F7&gt;=1.5),3.24,IF(AND(H7&gt;=10.258,D7&lt;1.15,D7&lt;1.25,D7&lt;1.55,F7&gt;=1.5),3.875,IF(AND(F7&gt;=2.5,H7&lt;10.927,D7&gt;=1.25,D7&lt;1.55,F7&gt;=1.5),5.05,IF(AND(D7&lt;1.35,H7&gt;=10.927,D7&gt;=1.25,D7&lt;1.55,F7&gt;=1.5),4.25,IF(AND(A7&gt;=6.95,D7&lt;1.75,H7&lt;16.227,D7&gt;=1.55,F7&gt;=1.5),5.8,IF(AND(B7&lt;3.3,B7&gt;=3.1,D7&gt;=0.15,G7&gt;=0.174,D7&lt;0.35,F7&lt;1.5),1.3,IF(AND(H7&lt;12.278,D7&gt;=1.35,H7&gt;=10.927,D7&gt;=1.25,D7&lt;1.55,F7&gt;=1.5),4.9,IF(AND(G7&lt;0.226,A7&lt;6.95,D7&lt;1.75,H7&lt;16.227,D7&gt;=1.55,F7&gt;=1.5),5,IF(AND(G7&gt;=0.226,A7&lt;6.95,D7&lt;1.75,H7&lt;16.227,D7&gt;=1.55,F7&gt;=1.5),4.62,IF(AND(H7&lt;9.35,B7&lt;2.95,D7&gt;=1.75,H7&lt;16.227,D7&gt;=1.55,F7&gt;=1.5),6.3,IF(AND(H7&gt;=9.35,B7&lt;2.95,D7&gt;=1.75,H7&lt;16.227,D7&gt;=1.55,F7&gt;=1.5),5.58,IF(AND(A7&lt;5.05,B7&gt;=3.3,B7&gt;=3.1,D7&gt;=0.15,G7&gt;=0.174,D7&lt;0.35,F7&lt;1.5),1.35,IF(AND(A7&gt;=5.05,B7&gt;=3.3,B7&gt;=3.1,D7&gt;=0.15,G7&gt;=0.174,D7&lt;0.35,F7&lt;1.5),1.46,IF(AND(B7&lt;2.8,A7&lt;5.65,F7&lt;2.5,H7&lt;10.927,D7&gt;=1.25,D7&lt;1.55,F7&gt;=1.5),4.075,IF(AND(B7&gt;=2.8,A7&lt;5.65,F7&lt;2.5,H7&lt;10.927,D7&gt;=1.25,D7&lt;1.55,F7&gt;=1.5),3.933,IF(AND(A7&lt;6.25,A7&gt;=5.65,F7&lt;2.5,H7&lt;10.927,D7&gt;=1.25,D7&lt;1.55,F7&gt;=1.5),4.533,IF(AND(A7&gt;=6.25,A7&gt;=5.65,F7&lt;2.5,H7&lt;10.927,D7&gt;=1.25,D7&lt;1.55,F7&gt;=1.5),4.3,IF(AND(A7&lt;6.5,H7&gt;=12.278,D7&gt;=1.35,H7&gt;=10.927,D7&gt;=1.25,D7&lt;1.55,F7&gt;=1.5),4.55,IF(AND(A7&gt;=6.5,H7&gt;=12.278,D7&gt;=1.35,H7&gt;=10.927,D7&gt;=1.25,D7&lt;1.55,F7&gt;=1.5),4.775,IF(AND(H7&lt;9.884,D7&lt;2.1,B7&gt;=2.95,D7&gt;=1.75,H7&lt;16.227,D7&gt;=1.55,F7&gt;=1.5),5.5,IF(AND(H7&gt;=9.884,D7&lt;2.1,B7&gt;=2.95,D7&gt;=1.75,H7&lt;16.227,D7&gt;=1.55,F7&gt;=1.5),5.1,IF(AND(H7&lt;10.393,D7&gt;=2.1,B7&gt;=2.95,D7&gt;=1.75,H7&lt;16.227,D7&gt;=1.55,F7&gt;=1.5),5.74,IF(AND(D7&lt;2.25,H7&gt;=10.393,D7&gt;=2.1,B7&gt;=2.95,D7&gt;=1.75,H7&lt;16.227,D7&gt;=1.55,F7&gt;=1.5),5.8,IF(AND(D7&gt;=2.25,H7&gt;=10.393,D7&gt;=2.1,B7&gt;=2.95,D7&gt;=1.75,H7&lt;16.227,D7&gt;=1.55,F7&gt;=1.5),5.4,"shouldnthappen"))))))))))))))))))))))))))))))))</f>
        <v>1.4</v>
      </c>
      <c r="BG7" s="1" t="n">
        <f aca="false">IF(AND(G7&lt;0.096,A7&lt;5.45),2.95,IF(AND(F7&gt;=1.5,G7&gt;=0.096,A7&lt;5.45),3,IF(AND(D7&lt;0.6,A7&lt;5.9,A7&gt;=5.45),1.4,IF(AND(F7&gt;=2.5,D7&gt;=0.6,A7&lt;5.9,A7&gt;=5.45),5.1,IF(AND(A7&lt;7.45,A7&gt;=7.05,A7&gt;=5.9,A7&gt;=5.45),6.167,IF(AND(B7&gt;=3.55,G7&lt;0.587,F7&lt;1.5,G7&gt;=0.096,A7&lt;5.45),1,IF(AND(A7&lt;5.05,G7&gt;=0.587,F7&lt;1.5,G7&gt;=0.096,A7&lt;5.45),1.35,IF(AND(B7&lt;2.75,D7&lt;1.7,A7&lt;7.05,A7&gt;=5.9,A7&gt;=5.45),4.9,IF(AND(A7&lt;6.2,D7&gt;=1.7,A7&lt;7.05,A7&gt;=5.9,A7&gt;=5.45),4.833,IF(AND(H7&lt;17.32,A7&gt;=7.45,A7&gt;=7.05,A7&gt;=5.9,A7&gt;=5.45),6.68,IF(AND(H7&gt;=17.32,A7&gt;=7.45,A7&gt;=7.05,A7&gt;=5.9,A7&gt;=5.45),6.4,IF(AND(G7&lt;0.161,B7&lt;3.55,G7&lt;0.587,F7&lt;1.5,G7&gt;=0.096,A7&lt;5.45),1.5,IF(AND(H7&lt;11.016,A7&gt;=5.05,G7&gt;=0.587,F7&lt;1.5,G7&gt;=0.096,A7&lt;5.45),1.633,IF(AND(H7&lt;11.001,G7&lt;0.372,F7&lt;2.5,D7&gt;=0.6,A7&lt;5.9,A7&gt;=5.45),4.133,IF(AND(H7&gt;=11.001,G7&lt;0.372,F7&lt;2.5,D7&gt;=0.6,A7&lt;5.9,A7&gt;=5.45),4.3,IF(AND(H7&lt;6.808,G7&gt;=0.372,F7&lt;2.5,D7&gt;=0.6,A7&lt;5.9,A7&gt;=5.45),4,IF(AND(A7&gt;=6.75,B7&gt;=2.75,D7&lt;1.7,A7&lt;7.05,A7&gt;=5.9,A7&gt;=5.45),4.84,IF(AND(H7&lt;12.467,G7&gt;=0.161,B7&lt;3.55,G7&lt;0.587,F7&lt;1.5,G7&gt;=0.096,A7&lt;5.45),1.3,IF(AND(D7&lt;0.25,H7&gt;=11.016,A7&gt;=5.05,G7&gt;=0.587,F7&lt;1.5,G7&gt;=0.096,A7&lt;5.45),1.52,IF(AND(D7&gt;=0.25,H7&gt;=11.016,A7&gt;=5.05,G7&gt;=0.587,F7&lt;1.5,G7&gt;=0.096,A7&lt;5.45),1.5,IF(AND(H7&lt;11.218,H7&gt;=6.808,G7&gt;=0.372,F7&lt;2.5,D7&gt;=0.6,A7&lt;5.9,A7&gt;=5.45),3.7,IF(AND(H7&gt;=11.218,H7&gt;=6.808,G7&gt;=0.372,F7&lt;2.5,D7&gt;=0.6,A7&lt;5.9,A7&gt;=5.45),3.9,IF(AND(B7&lt;2.95,A7&lt;6.75,B7&gt;=2.75,D7&lt;1.7,A7&lt;7.05,A7&gt;=5.9,A7&gt;=5.45),4.2,IF(AND(B7&gt;=2.95,A7&lt;6.75,B7&gt;=2.75,D7&lt;1.7,A7&lt;7.05,A7&gt;=5.9,A7&gt;=5.45),4.6,IF(AND(D7&gt;=2.45,A7&lt;6.85,A7&gt;=6.2,D7&gt;=1.7,A7&lt;7.05,A7&gt;=5.9,A7&gt;=5.45),5.9,IF(AND(G7&lt;0.312,A7&gt;=6.85,A7&gt;=6.2,D7&gt;=1.7,A7&lt;7.05,A7&gt;=5.9,A7&gt;=5.45),5.1,IF(AND(G7&gt;=0.312,A7&gt;=6.85,A7&gt;=6.2,D7&gt;=1.7,A7&lt;7.05,A7&gt;=5.9,A7&gt;=5.45),5.4,IF(AND(G7&lt;0.251,H7&gt;=12.467,G7&gt;=0.161,B7&lt;3.55,G7&lt;0.587,F7&lt;1.5,G7&gt;=0.096,A7&lt;5.45),1.35,IF(AND(G7&gt;=0.251,H7&gt;=12.467,G7&gt;=0.161,B7&lt;3.55,G7&lt;0.587,F7&lt;1.5,G7&gt;=0.096,A7&lt;5.45),1.467,IF(AND(G7&gt;=0.628,D7&lt;2.45,A7&lt;6.85,A7&gt;=6.2,D7&gt;=1.7,A7&lt;7.05,A7&gt;=5.9,A7&gt;=5.45),5.1,IF(AND(A7&gt;=6.75,G7&lt;0.628,D7&lt;2.45,A7&lt;6.85,A7&gt;=6.2,D7&gt;=1.7,A7&lt;7.05,A7&gt;=5.9,A7&gt;=5.45),5.9,IF(AND(H7&lt;11.824,A7&lt;6.75,G7&lt;0.628,D7&lt;2.45,A7&lt;6.85,A7&gt;=6.2,D7&gt;=1.7,A7&lt;7.05,A7&gt;=5.9,A7&gt;=5.45),5.44,IF(AND(H7&lt;14.378,H7&gt;=11.824,A7&lt;6.75,G7&lt;0.628,D7&lt;2.45,A7&lt;6.85,A7&gt;=6.2,D7&gt;=1.7,A7&lt;7.05,A7&gt;=5.9,A7&gt;=5.45),5.6,IF(AND(H7&gt;=14.378,H7&gt;=11.824,A7&lt;6.75,G7&lt;0.628,D7&lt;2.45,A7&lt;6.85,A7&gt;=6.2,D7&gt;=1.7,A7&lt;7.05,A7&gt;=5.9,A7&gt;=5.45),5.8,"shouldnthappen"))))))))))))))))))))))))))))))))))</f>
        <v>2.95</v>
      </c>
      <c r="BH7" s="1" t="n">
        <f aca="false">IF(AND(G7&gt;=0.905,F7&lt;1.5),1.8,IF(AND(H7&lt;5.523,G7&lt;0.905,F7&lt;1.5),1,IF(AND(D7&gt;=0.4,H7&gt;=5.523,G7&lt;0.905,F7&lt;1.5),1.7,IF(AND(G7&gt;=0.878,D7&lt;1.35,F7&lt;2.5,F7&gt;=1.5),4.4,IF(AND(A7&lt;5.4,D7&gt;=1.35,F7&lt;2.5,F7&gt;=1.5),3.9,IF(AND(G7&lt;0.177,B7&lt;3.15,F7&gt;=2.5,F7&gt;=1.5),6.15,IF(AND(H7&lt;10.393,B7&gt;=3.15,F7&gt;=2.5,F7&gt;=1.5),5.94,IF(AND(H7&gt;=10.393,B7&gt;=3.15,F7&gt;=2.5,F7&gt;=1.5),5.467,IF(AND(D7&gt;=1.25,G7&lt;0.878,D7&lt;1.35,F7&lt;2.5,F7&gt;=1.5),4.18,IF(AND(G7&gt;=0.709,A7&gt;=5.4,D7&gt;=1.35,F7&lt;2.5,F7&gt;=1.5),4.9,IF(AND(B7&lt;2.6,G7&gt;=0.177,B7&lt;3.15,F7&gt;=2.5,F7&gt;=1.5),4.8,IF(AND(A7&lt;4.35,A7&lt;5.05,D7&lt;0.4,H7&gt;=5.523,G7&lt;0.905,F7&lt;1.5),1.1,IF(AND(A7&gt;=5.6,A7&gt;=5.05,D7&lt;0.4,H7&gt;=5.523,G7&lt;0.905,F7&lt;1.5),1.7,IF(AND(D7&lt;1.05,D7&lt;1.25,G7&lt;0.878,D7&lt;1.35,F7&lt;2.5,F7&gt;=1.5),3.6,IF(AND(D7&gt;=1.55,G7&lt;0.709,A7&gt;=5.4,D7&gt;=1.35,F7&lt;2.5,F7&gt;=1.5),4.975,IF(AND(D7&lt;1.7,B7&gt;=2.6,G7&gt;=0.177,B7&lt;3.15,F7&gt;=2.5,F7&gt;=1.5),5.8,IF(AND(B7&lt;3.15,A7&gt;=4.35,A7&lt;5.05,D7&lt;0.4,H7&gt;=5.523,G7&lt;0.905,F7&lt;1.5),1.46,IF(AND(A7&gt;=5.45,A7&lt;5.6,A7&gt;=5.05,D7&lt;0.4,H7&gt;=5.523,G7&lt;0.905,F7&lt;1.5),1.35,IF(AND(H7&lt;10.974,D7&gt;=1.05,D7&lt;1.25,G7&lt;0.878,D7&lt;1.35,F7&lt;2.5,F7&gt;=1.5),3.8,IF(AND(H7&gt;=13.654,D7&lt;1.55,G7&lt;0.709,A7&gt;=5.4,D7&gt;=1.35,F7&lt;2.5,F7&gt;=1.5),4.725,IF(AND(A7&lt;4.5,B7&gt;=3.15,A7&gt;=4.35,A7&lt;5.05,D7&lt;0.4,H7&gt;=5.523,G7&lt;0.905,F7&lt;1.5),1.3,IF(AND(G7&lt;0.676,A7&lt;5.45,A7&lt;5.6,A7&gt;=5.05,D7&lt;0.4,H7&gt;=5.523,G7&lt;0.905,F7&lt;1.5),1.5,IF(AND(G7&gt;=0.676,A7&lt;5.45,A7&lt;5.6,A7&gt;=5.05,D7&lt;0.4,H7&gt;=5.523,G7&lt;0.905,F7&lt;1.5),1.55,IF(AND(A7&lt;5.7,H7&gt;=10.974,D7&gt;=1.05,D7&lt;1.25,G7&lt;0.878,D7&lt;1.35,F7&lt;2.5,F7&gt;=1.5),3.9,IF(AND(A7&gt;=5.7,H7&gt;=10.974,D7&gt;=1.05,D7&lt;1.25,G7&lt;0.878,D7&lt;1.35,F7&lt;2.5,F7&gt;=1.5),3.933,IF(AND(G7&gt;=0.644,H7&lt;13.654,D7&lt;1.55,G7&lt;0.709,A7&gt;=5.4,D7&gt;=1.35,F7&lt;2.5,F7&gt;=1.5),4.4,IF(AND(B7&lt;2.9,A7&lt;6.2,D7&gt;=1.7,B7&gt;=2.6,G7&gt;=0.177,B7&lt;3.15,F7&gt;=2.5,F7&gt;=1.5),5.02,IF(AND(B7&gt;=2.9,A7&lt;6.2,D7&gt;=1.7,B7&gt;=2.6,G7&gt;=0.177,B7&lt;3.15,F7&gt;=2.5,F7&gt;=1.5),4.8,IF(AND(D7&lt;2.2,A7&gt;=6.2,D7&gt;=1.7,B7&gt;=2.6,G7&gt;=0.177,B7&lt;3.15,F7&gt;=2.5,F7&gt;=1.5),5.325,IF(AND(D7&gt;=2.2,A7&gt;=6.2,D7&gt;=1.7,B7&gt;=2.6,G7&gt;=0.177,B7&lt;3.15,F7&gt;=2.5,F7&gt;=1.5),5.1,IF(AND(D7&lt;0.25,A7&gt;=4.5,B7&gt;=3.15,A7&gt;=4.35,A7&lt;5.05,D7&lt;0.4,H7&gt;=5.523,G7&lt;0.905,F7&lt;1.5),1.357,IF(AND(D7&gt;=0.25,A7&gt;=4.5,B7&gt;=3.15,A7&gt;=4.35,A7&lt;5.05,D7&lt;0.4,H7&gt;=5.523,G7&lt;0.905,F7&lt;1.5),1.333,IF(AND(H7&lt;10.723,G7&lt;0.644,H7&lt;13.654,D7&lt;1.55,G7&lt;0.709,A7&gt;=5.4,D7&gt;=1.35,F7&lt;2.5,F7&gt;=1.5),4.6,IF(AND(H7&gt;=10.723,G7&lt;0.644,H7&lt;13.654,D7&lt;1.55,G7&lt;0.709,A7&gt;=5.4,D7&gt;=1.35,F7&lt;2.5,F7&gt;=1.5),4.5,"shouldnthappen"))))))))))))))))))))))))))))))))))</f>
        <v>1.357</v>
      </c>
      <c r="BI7" s="1" t="n">
        <f aca="false">IF(AND(D7&gt;=0.8,A7&lt;5.45),3.9,IF(AND(D7&gt;=0.45,D7&lt;0.8,A7&lt;5.45),1.66,IF(AND(H7&lt;16.447,B7&gt;=3.45,A7&gt;=5.45),1.525,IF(AND(H7&gt;=16.447,B7&gt;=3.45,A7&gt;=5.45),6.4,IF(AND(H7&lt;5.245,D7&lt;0.45,D7&lt;0.8,A7&lt;5.45),1,IF(AND(A7&gt;=7.2,G7&lt;0.154,B7&lt;3.45,A7&gt;=5.45),6.7,IF(AND(D7&lt;1.65,A7&lt;7.2,G7&lt;0.154,B7&lt;3.45,A7&gt;=5.45),4.7,IF(AND(D7&gt;=1.65,A7&lt;7.2,G7&lt;0.154,B7&lt;3.45,A7&gt;=5.45),5.52,IF(AND(D7&gt;=0.25,A7&lt;5.05,H7&gt;=5.245,D7&lt;0.45,D7&lt;0.8,A7&lt;5.45),1.35,IF(AND(H7&lt;6.089,A7&gt;=5.05,H7&gt;=5.245,D7&lt;0.45,D7&lt;0.8,A7&lt;5.45),1.7,IF(AND(D7&lt;1.2,B7&lt;2.6,A7&lt;5.75,G7&gt;=0.154,B7&lt;3.45,A7&gt;=5.45),3.85,IF(AND(D7&gt;=1.2,B7&lt;2.6,A7&lt;5.75,G7&gt;=0.154,B7&lt;3.45,A7&gt;=5.45),4,IF(AND(D7&gt;=1.65,B7&gt;=2.6,A7&lt;5.75,G7&gt;=0.154,B7&lt;3.45,A7&gt;=5.45),4.9,IF(AND(G7&lt;0.353,F7&lt;2.5,A7&gt;=5.75,G7&gt;=0.154,B7&lt;3.45,A7&gt;=5.45),4.25,IF(AND(A7&gt;=7.25,F7&gt;=2.5,A7&gt;=5.75,G7&gt;=0.154,B7&lt;3.45,A7&gt;=5.45),6.45,IF(AND(H7&lt;11.218,D7&lt;0.25,A7&lt;5.05,H7&gt;=5.245,D7&lt;0.45,D7&lt;0.8,A7&lt;5.45),1.42,IF(AND(G7&lt;0.517,H7&gt;=6.089,A7&gt;=5.05,H7&gt;=5.245,D7&lt;0.45,D7&lt;0.8,A7&lt;5.45),1.44,IF(AND(G7&gt;=0.517,H7&gt;=6.089,A7&gt;=5.05,H7&gt;=5.245,D7&lt;0.45,D7&lt;0.8,A7&lt;5.45),1.54,IF(AND(H7&gt;=10.194,D7&lt;1.65,B7&gt;=2.6,A7&lt;5.75,G7&gt;=0.154,B7&lt;3.45,A7&gt;=5.45),4.35,IF(AND(B7&gt;=3.15,G7&gt;=0.353,F7&lt;2.5,A7&gt;=5.75,G7&gt;=0.154,B7&lt;3.45,A7&gt;=5.45),4.7,IF(AND(H7&lt;7.716,A7&lt;7.25,F7&gt;=2.5,A7&gt;=5.75,G7&gt;=0.154,B7&lt;3.45,A7&gt;=5.45),5.04,IF(AND(G7&lt;0.175,H7&gt;=11.218,D7&lt;0.25,A7&lt;5.05,H7&gt;=5.245,D7&lt;0.45,D7&lt;0.8,A7&lt;5.45),1.5,IF(AND(H7&lt;7.713,H7&lt;10.194,D7&lt;1.65,B7&gt;=2.6,A7&lt;5.75,G7&gt;=0.154,B7&lt;3.45,A7&gt;=5.45),4.1,IF(AND(H7&gt;=7.713,H7&lt;10.194,D7&lt;1.65,B7&gt;=2.6,A7&lt;5.75,G7&gt;=0.154,B7&lt;3.45,A7&gt;=5.45),4.2,IF(AND(B7&gt;=3.05,B7&lt;3.15,G7&gt;=0.353,F7&lt;2.5,A7&gt;=5.75,G7&gt;=0.154,B7&lt;3.45,A7&gt;=5.45),4.4,IF(AND(D7&gt;=2.45,H7&gt;=7.716,A7&lt;7.25,F7&gt;=2.5,A7&gt;=5.75,G7&gt;=0.154,B7&lt;3.45,A7&gt;=5.45),5.85,IF(AND(D7&lt;0.15,G7&gt;=0.175,H7&gt;=11.218,D7&lt;0.25,A7&lt;5.05,H7&gt;=5.245,D7&lt;0.45,D7&lt;0.8,A7&lt;5.45),1.1,IF(AND(H7&gt;=16.317,B7&lt;3.05,B7&lt;3.15,G7&gt;=0.353,F7&lt;2.5,A7&gt;=5.75,G7&gt;=0.154,B7&lt;3.45,A7&gt;=5.45),4.8,IF(AND(G7&gt;=0.857,D7&lt;2.45,H7&gt;=7.716,A7&lt;7.25,F7&gt;=2.5,A7&gt;=5.75,G7&gt;=0.154,B7&lt;3.45,A7&gt;=5.45),5.05,IF(AND(G7&lt;0.245,D7&gt;=0.15,G7&gt;=0.175,H7&gt;=11.218,D7&lt;0.25,A7&lt;5.05,H7&gt;=5.245,D7&lt;0.45,D7&lt;0.8,A7&lt;5.45),1.3,IF(AND(G7&gt;=0.245,D7&gt;=0.15,G7&gt;=0.175,H7&gt;=11.218,D7&lt;0.25,A7&lt;5.05,H7&gt;=5.245,D7&lt;0.45,D7&lt;0.8,A7&lt;5.45),1.22,IF(AND(B7&lt;2.85,H7&lt;16.317,B7&lt;3.05,B7&lt;3.15,G7&gt;=0.353,F7&lt;2.5,A7&gt;=5.75,G7&gt;=0.154,B7&lt;3.45,A7&gt;=5.45),4.6,IF(AND(B7&gt;=2.85,H7&lt;16.317,B7&lt;3.05,B7&lt;3.15,G7&gt;=0.353,F7&lt;2.5,A7&gt;=5.75,G7&gt;=0.154,B7&lt;3.45,A7&gt;=5.45),4.633,IF(AND(D7&lt;1.85,G7&lt;0.857,D7&lt;2.45,H7&gt;=7.716,A7&lt;7.25,F7&gt;=2.5,A7&gt;=5.75,G7&gt;=0.154,B7&lt;3.45,A7&gt;=5.45),5.8,IF(AND(H7&lt;11.297,D7&gt;=1.85,G7&lt;0.857,D7&lt;2.45,H7&gt;=7.716,A7&lt;7.25,F7&gt;=2.5,A7&gt;=5.75,G7&gt;=0.154,B7&lt;3.45,A7&gt;=5.45),5.3,IF(AND(G7&lt;0.388,H7&gt;=11.297,D7&gt;=1.85,G7&lt;0.857,D7&lt;2.45,H7&gt;=7.716,A7&lt;7.25,F7&gt;=2.5,A7&gt;=5.75,G7&gt;=0.154,B7&lt;3.45,A7&gt;=5.45),5.4,IF(AND(G7&gt;=0.388,H7&gt;=11.297,D7&gt;=1.85,G7&lt;0.857,D7&lt;2.45,H7&gt;=7.716,A7&lt;7.25,F7&gt;=2.5,A7&gt;=5.75,G7&gt;=0.154,B7&lt;3.45,A7&gt;=5.45),5.6,"shouldnthappen")))))))))))))))))))))))))))))))))))))</f>
        <v>1.42</v>
      </c>
      <c r="BJ7" s="1" t="n">
        <f aca="false">IF(AND(F7&gt;=2,B7&gt;=3.35),6.1,IF(AND(H7&gt;=12.719,F7&lt;1.5,B7&lt;3.35),1.567,IF(AND(H7&lt;5.245,F7&lt;2,B7&gt;=3.35),1,IF(AND(D7&lt;0.15,H7&lt;12.719,F7&lt;1.5,B7&lt;3.35),1.5,IF(AND(D7&gt;=0.35,H7&gt;=5.245,F7&lt;2,B7&gt;=3.35),1.6,IF(AND(A7&lt;4.9,D7&gt;=0.15,H7&lt;12.719,F7&lt;1.5,B7&lt;3.35),1.36,IF(AND(B7&lt;2.65,G7&lt;0.572,D7&lt;1.45,F7&gt;=1.5,B7&lt;3.35),3.5,IF(AND(A7&lt;6.1,F7&lt;2.5,D7&gt;=1.45,F7&gt;=1.5,B7&lt;3.35),5.1,IF(AND(G7&gt;=0.607,D7&lt;0.35,H7&gt;=5.245,F7&lt;2,B7&gt;=3.35),1.65,IF(AND(G7&lt;0.546,A7&gt;=4.9,D7&gt;=0.15,H7&lt;12.719,F7&lt;1.5,B7&lt;3.35),1.2,IF(AND(G7&gt;=0.546,A7&gt;=4.9,D7&gt;=0.15,H7&lt;12.719,F7&lt;1.5,B7&lt;3.35),1.4,IF(AND(A7&gt;=6.3,B7&gt;=2.65,G7&lt;0.572,D7&lt;1.45,F7&gt;=1.5,B7&lt;3.35),4.8,IF(AND(D7&lt;1.15,B7&lt;2.85,G7&gt;=0.572,D7&lt;1.45,F7&gt;=1.5,B7&lt;3.35),3.9,IF(AND(B7&gt;=3.15,B7&gt;=2.85,G7&gt;=0.572,D7&lt;1.45,F7&gt;=1.5,B7&lt;3.35),4.7,IF(AND(B7&lt;2.95,A7&gt;=6.1,F7&lt;2.5,D7&gt;=1.45,F7&gt;=1.5,B7&lt;3.35),4.533,IF(AND(B7&gt;=2.95,A7&gt;=6.1,F7&lt;2.5,D7&gt;=1.45,F7&gt;=1.5,B7&lt;3.35),4.75,IF(AND(A7&gt;=6.7,G7&lt;0.107,F7&gt;=2.5,D7&gt;=1.45,F7&gt;=1.5,B7&lt;3.35),5.7,IF(AND(G7&gt;=0.385,G7&lt;0.607,D7&lt;0.35,H7&gt;=5.245,F7&lt;2,B7&gt;=3.35),1.325,IF(AND(D7&lt;1.25,A7&lt;6.3,B7&gt;=2.65,G7&lt;0.572,D7&lt;1.45,F7&gt;=1.5,B7&lt;3.35),4,IF(AND(D7&gt;=1.25,A7&lt;6.3,B7&gt;=2.65,G7&lt;0.572,D7&lt;1.45,F7&gt;=1.5,B7&lt;3.35),4.18,IF(AND(G7&lt;0.907,D7&gt;=1.15,B7&lt;2.85,G7&gt;=0.572,D7&lt;1.45,F7&gt;=1.5,B7&lt;3.35),4,IF(AND(G7&gt;=0.907,D7&gt;=1.15,B7&lt;2.85,G7&gt;=0.572,D7&lt;1.45,F7&gt;=1.5,B7&lt;3.35),4.4,IF(AND(H7&lt;8.326,B7&lt;3.15,B7&gt;=2.85,G7&gt;=0.572,D7&lt;1.45,F7&gt;=1.5,B7&lt;3.35),3.6,IF(AND(H7&gt;=8.326,B7&lt;3.15,B7&gt;=2.85,G7&gt;=0.572,D7&lt;1.45,F7&gt;=1.5,B7&lt;3.35),4.48,IF(AND(B7&lt;2.95,A7&lt;6.7,G7&lt;0.107,F7&gt;=2.5,D7&gt;=1.45,F7&gt;=1.5,B7&lt;3.35),5.6,IF(AND(B7&gt;=2.95,A7&lt;6.7,G7&lt;0.107,F7&gt;=2.5,D7&gt;=1.45,F7&gt;=1.5,B7&lt;3.35),5.5,IF(AND(G7&lt;0.205,G7&lt;0.432,G7&gt;=0.107,F7&gt;=2.5,D7&gt;=1.45,F7&gt;=1.5,B7&lt;3.35),5.3,IF(AND(B7&gt;=3.05,G7&gt;=0.432,G7&gt;=0.107,F7&gt;=2.5,D7&gt;=1.45,F7&gt;=1.5,B7&lt;3.35),5.86,IF(AND(H7&gt;=14.057,G7&lt;0.385,G7&lt;0.607,D7&lt;0.35,H7&gt;=5.245,F7&lt;2,B7&gt;=3.35),1.7,IF(AND(D7&lt;1.7,G7&gt;=0.205,G7&lt;0.432,G7&gt;=0.107,F7&gt;=2.5,D7&gt;=1.45,F7&gt;=1.5,B7&lt;3.35),5,IF(AND(G7&lt;0.779,B7&lt;3.05,G7&gt;=0.432,G7&gt;=0.107,F7&gt;=2.5,D7&gt;=1.45,F7&gt;=1.5,B7&lt;3.35),4.9,IF(AND(G7&gt;=0.779,B7&lt;3.05,G7&gt;=0.432,G7&gt;=0.107,F7&gt;=2.5,D7&gt;=1.45,F7&gt;=1.5,B7&lt;3.35),5.533,IF(AND(D7&gt;=0.25,H7&lt;14.057,G7&lt;0.385,G7&lt;0.607,D7&lt;0.35,H7&gt;=5.245,F7&lt;2,B7&gt;=3.35),1.4,IF(AND(B7&lt;2.85,D7&gt;=1.7,G7&gt;=0.205,G7&lt;0.432,G7&gt;=0.107,F7&gt;=2.5,D7&gt;=1.45,F7&gt;=1.5,B7&lt;3.35),5.1,IF(AND(B7&gt;=2.85,D7&gt;=1.7,G7&gt;=0.205,G7&lt;0.432,G7&gt;=0.107,F7&gt;=2.5,D7&gt;=1.45,F7&gt;=1.5,B7&lt;3.35),5.15,IF(AND(A7&lt;5.1,D7&lt;0.25,H7&lt;14.057,G7&lt;0.385,G7&lt;0.607,D7&lt;0.35,H7&gt;=5.245,F7&lt;2,B7&gt;=3.35),1.4,IF(AND(A7&gt;=5.1,D7&lt;0.25,H7&lt;14.057,G7&lt;0.385,G7&lt;0.607,D7&lt;0.35,H7&gt;=5.245,F7&lt;2,B7&gt;=3.35),1.5,"shouldnthappen")))))))))))))))))))))))))))))))))))))</f>
        <v>1.4</v>
      </c>
    </row>
    <row r="8" customFormat="false" ht="13.8" hidden="false" customHeight="false" outlineLevel="0" collapsed="false">
      <c r="A8" s="1" t="n">
        <v>5.4</v>
      </c>
      <c r="B8" s="1" t="n">
        <v>3.9</v>
      </c>
      <c r="C8" s="1" t="n">
        <v>1.7</v>
      </c>
      <c r="D8" s="1" t="n">
        <v>0.4</v>
      </c>
      <c r="E8" s="1" t="s">
        <v>94</v>
      </c>
      <c r="F8" s="1" t="n">
        <v>1</v>
      </c>
      <c r="G8" s="1" t="n">
        <v>0.695878867991269</v>
      </c>
      <c r="H8" s="16" t="n">
        <v>10.0779276104644</v>
      </c>
      <c r="I8" s="11" t="n">
        <f aca="false">C8</f>
        <v>1.7</v>
      </c>
      <c r="J8" s="1" t="n">
        <f aca="false">AVERAGE(M8:BJ8)</f>
        <v>1.53544</v>
      </c>
      <c r="K8" s="15" t="n">
        <f aca="false">1-SQRT(VAR(M8:BJ8, I8)) / AVERAGE(M8:BJ8)</f>
        <v>0.919021969010742</v>
      </c>
      <c r="L8" s="1" t="n">
        <f aca="false">(J8-I8)/I8</f>
        <v>-0.0967999999999999</v>
      </c>
      <c r="M8" s="1" t="n">
        <f aca="false">IF(AND(H8&gt;=16.241,B8&gt;=3.35),6.4,IF(AND(D8&gt;=0.75,A8&lt;5.15,B8&lt;3.35),4.1,IF(AND(D8&gt;=1.5,H8&lt;16.241,B8&gt;=3.35),5.767,IF(AND(B8&gt;=3.25,D8&lt;0.75,A8&lt;5.15,B8&lt;3.35),1.58,IF(AND(A8&lt;4.95,D8&lt;1.5,H8&lt;16.241,B8&gt;=3.35),1.4,IF(AND(A8&lt;4.5,B8&lt;3.25,D8&lt;0.75,A8&lt;5.15,B8&lt;3.35),1.26,IF(AND(A8&gt;=4.5,B8&lt;3.25,D8&lt;0.75,A8&lt;5.15,B8&lt;3.35),1.48,IF(AND(G8&lt;0.356,H8&lt;12.557,D8&lt;1.45,A8&gt;=5.15,B8&lt;3.35),4.267,IF(AND(D8&lt;1.25,H8&gt;=12.557,D8&lt;1.45,A8&gt;=5.15,B8&lt;3.35),4.05,IF(AND(D8&gt;=1.35,G8&gt;=0.356,H8&lt;12.557,D8&lt;1.45,A8&gt;=5.15,B8&lt;3.35),4.25,IF(AND(H8&lt;15.086,D8&gt;=1.25,H8&gt;=12.557,D8&lt;1.45,A8&gt;=5.15,B8&lt;3.35),4.4,IF(AND(F8&lt;2.5,G8&gt;=0.44,D8&lt;2.05,D8&gt;=1.45,A8&gt;=5.15,B8&lt;3.35),4.7,IF(AND(H8&lt;10.391,B8&lt;3.15,D8&gt;=2.05,D8&gt;=1.45,A8&gt;=5.15,B8&lt;3.35),5.1,IF(AND(G8&lt;0.505,B8&gt;=3.15,D8&gt;=2.05,D8&gt;=1.45,A8&gt;=5.15,B8&lt;3.35),5.7,IF(AND(G8&gt;=0.505,B8&gt;=3.15,D8&gt;=2.05,D8&gt;=1.45,A8&gt;=5.15,B8&lt;3.35),5.95,IF(AND(D8&gt;=0.5,G8&lt;0.905,A8&gt;=4.95,D8&lt;1.5,H8&lt;16.241,B8&gt;=3.35),1.6,IF(AND(B8&lt;3.6,G8&gt;=0.905,A8&gt;=4.95,D8&lt;1.5,H8&lt;16.241,B8&gt;=3.35),1.7,IF(AND(B8&gt;=3.6,G8&gt;=0.905,A8&gt;=4.95,D8&lt;1.5,H8&lt;16.241,B8&gt;=3.35),1.767,IF(AND(A8&gt;=5.7,D8&lt;1.35,G8&gt;=0.356,H8&lt;12.557,D8&lt;1.45,A8&gt;=5.15,B8&lt;3.35),3.9,IF(AND(A8&lt;6.35,H8&gt;=15.086,D8&gt;=1.25,H8&gt;=12.557,D8&lt;1.45,A8&gt;=5.15,B8&lt;3.35),4.7,IF(AND(A8&gt;=6.35,H8&gt;=15.086,D8&gt;=1.25,H8&gt;=12.557,D8&lt;1.45,A8&gt;=5.15,B8&lt;3.35),4.6,IF(AND(H8&lt;9.252,D8&lt;1.55,G8&lt;0.44,D8&lt;2.05,D8&gt;=1.45,A8&gt;=5.15,B8&lt;3.35),5.08,IF(AND(H8&gt;=9.252,D8&lt;1.55,G8&lt;0.44,D8&lt;2.05,D8&gt;=1.45,A8&gt;=5.15,B8&lt;3.35),4.7,IF(AND(H8&lt;8.477,D8&gt;=1.55,G8&lt;0.44,D8&lt;2.05,D8&gt;=1.45,A8&gt;=5.15,B8&lt;3.35),5.1,IF(AND(H8&gt;=8.477,D8&gt;=1.55,G8&lt;0.44,D8&lt;2.05,D8&gt;=1.45,A8&gt;=5.15,B8&lt;3.35),5.4,IF(AND(H8&lt;8.435,F8&gt;=2.5,G8&gt;=0.44,D8&lt;2.05,D8&gt;=1.45,A8&gt;=5.15,B8&lt;3.35),5.1,IF(AND(H8&gt;=8.435,F8&gt;=2.5,G8&gt;=0.44,D8&lt;2.05,D8&gt;=1.45,A8&gt;=5.15,B8&lt;3.35),4.86,IF(AND(G8&lt;0.543,H8&gt;=10.391,B8&lt;3.15,D8&gt;=2.05,D8&gt;=1.45,A8&gt;=5.15,B8&lt;3.35),5.56,IF(AND(G8&gt;=0.543,H8&gt;=10.391,B8&lt;3.15,D8&gt;=2.05,D8&gt;=1.45,A8&gt;=5.15,B8&lt;3.35),5.8,IF(AND(A8&lt;5.05,D8&lt;0.5,G8&lt;0.905,A8&gt;=4.95,D8&lt;1.5,H8&lt;16.241,B8&gt;=3.35),1.3,IF(AND(H8&lt;6.583,A8&lt;5.7,D8&lt;1.35,G8&gt;=0.356,H8&lt;12.557,D8&lt;1.45,A8&gt;=5.15,B8&lt;3.35),4,IF(AND(G8&lt;0.585,A8&gt;=5.05,D8&lt;0.5,G8&lt;0.905,A8&gt;=4.95,D8&lt;1.5,H8&lt;16.241,B8&gt;=3.35),1.475,IF(AND(G8&lt;0.62,H8&gt;=6.583,A8&lt;5.7,D8&lt;1.35,G8&gt;=0.356,H8&lt;12.557,D8&lt;1.45,A8&gt;=5.15,B8&lt;3.35),3.75,IF(AND(G8&gt;=0.62,H8&gt;=6.583,A8&lt;5.7,D8&lt;1.35,G8&gt;=0.356,H8&lt;12.557,D8&lt;1.45,A8&gt;=5.15,B8&lt;3.35),3.6,IF(AND(B8&lt;3.75,G8&gt;=0.585,A8&gt;=5.05,D8&lt;0.5,G8&lt;0.905,A8&gt;=4.95,D8&lt;1.5,H8&lt;16.241,B8&gt;=3.35),1.5,IF(AND(B8&gt;=3.75,G8&gt;=0.585,A8&gt;=5.05,D8&lt;0.5,G8&lt;0.905,A8&gt;=4.95,D8&lt;1.5,H8&lt;16.241,B8&gt;=3.35),1.6,"shouldnthappen"))))))))))))))))))))))))))))))))))))</f>
        <v>1.6</v>
      </c>
      <c r="N8" s="1" t="n">
        <f aca="false">IF(AND(H8&lt;5.245,B8&lt;3.65,F8&lt;1.5),1,IF(AND(H8&gt;=14.096,B8&gt;=3.65,F8&lt;1.5),1.65,IF(AND(A8&gt;=5.45,H8&gt;=5.245,B8&lt;3.65,F8&lt;1.5),1.3,IF(AND(H8&gt;=13.586,H8&lt;14.096,B8&gt;=3.65,F8&lt;1.5),1.3,IF(AND(H8&lt;10.258,D8&lt;1.25,F8&lt;2.5,F8&gt;=1.5),3.38,IF(AND(H8&lt;6.982,D8&gt;=1.25,F8&lt;2.5,F8&gt;=1.5),3.96,IF(AND(H8&gt;=13.646,D8&lt;2.05,F8&gt;=2.5,F8&gt;=1.5),6.1,IF(AND(B8&lt;3.05,A8&lt;5.45,H8&gt;=5.245,B8&lt;3.65,F8&lt;1.5),1.375,IF(AND(H8&lt;6.543,H8&lt;13.586,H8&lt;14.096,B8&gt;=3.65,F8&lt;1.5),1.4,IF(AND(H8&gt;=6.543,H8&lt;13.586,H8&lt;14.096,B8&gt;=3.65,F8&lt;1.5),1.5,IF(AND(H8&lt;11.522,H8&gt;=10.258,D8&lt;1.25,F8&lt;2.5,F8&gt;=1.5),3.733,IF(AND(H8&gt;=11.522,H8&gt;=10.258,D8&lt;1.25,F8&lt;2.5,F8&gt;=1.5),3.92,IF(AND(H8&lt;5.767,H8&lt;13.646,D8&lt;2.05,F8&gt;=2.5,F8&gt;=1.5),4.5,IF(AND(A8&lt;6.8,B8&lt;3.15,D8&gt;=2.05,F8&gt;=2.5,F8&gt;=1.5),5.6,IF(AND(A8&gt;=6.8,B8&lt;3.15,D8&gt;=2.05,F8&gt;=2.5,F8&gt;=1.5),5.1,IF(AND(B8&lt;3.25,B8&gt;=3.15,D8&gt;=2.05,F8&gt;=2.5,F8&gt;=1.5),5.8,IF(AND(B8&gt;=3.25,B8&gt;=3.15,D8&gt;=2.05,F8&gt;=2.5,F8&gt;=1.5),5.65,IF(AND(B8&lt;3.15,B8&gt;=3.05,A8&lt;5.45,H8&gt;=5.245,B8&lt;3.65,F8&lt;1.5),1.5,IF(AND(G8&gt;=0.735,H8&lt;13.665,H8&gt;=6.982,D8&gt;=1.25,F8&lt;2.5,F8&gt;=1.5),4.2,IF(AND(H8&lt;14.03,H8&gt;=13.665,H8&gt;=6.982,D8&gt;=1.25,F8&lt;2.5,F8&gt;=1.5),4.8,IF(AND(A8&gt;=6.6,H8&gt;=5.767,H8&lt;13.646,D8&lt;2.05,F8&gt;=2.5,F8&gt;=1.5),6.05,IF(AND(G8&gt;=0.934,B8&gt;=3.15,B8&gt;=3.05,A8&lt;5.45,H8&gt;=5.245,B8&lt;3.65,F8&lt;1.5),1.7,IF(AND(D8&gt;=1.55,G8&lt;0.735,H8&lt;13.665,H8&gt;=6.982,D8&gt;=1.25,F8&lt;2.5,F8&gt;=1.5),5.1,IF(AND(D8&lt;1.45,H8&gt;=14.03,H8&gt;=13.665,H8&gt;=6.982,D8&gt;=1.25,F8&lt;2.5,F8&gt;=1.5),4.7,IF(AND(D8&gt;=1.45,H8&gt;=14.03,H8&gt;=13.665,H8&gt;=6.982,D8&gt;=1.25,F8&lt;2.5,F8&gt;=1.5),4.5,IF(AND(A8&gt;=6.2,A8&lt;6.6,H8&gt;=5.767,H8&lt;13.646,D8&lt;2.05,F8&gt;=2.5,F8&gt;=1.5),5.325,IF(AND(B8&lt;3.25,G8&lt;0.934,B8&gt;=3.15,B8&gt;=3.05,A8&lt;5.45,H8&gt;=5.245,B8&lt;3.65,F8&lt;1.5),1.3,IF(AND(D8&lt;1.35,D8&lt;1.55,G8&lt;0.735,H8&lt;13.665,H8&gt;=6.982,D8&gt;=1.25,F8&lt;2.5,F8&gt;=1.5),4.25,IF(AND(H8&lt;8.435,A8&lt;6.2,A8&lt;6.6,H8&gt;=5.767,H8&lt;13.646,D8&lt;2.05,F8&gt;=2.5,F8&gt;=1.5),5.1,IF(AND(H8&gt;=8.435,A8&lt;6.2,A8&lt;6.6,H8&gt;=5.767,H8&lt;13.646,D8&lt;2.05,F8&gt;=2.5,F8&gt;=1.5),4.9,IF(AND(A8&gt;=5.15,B8&gt;=3.25,G8&lt;0.934,B8&gt;=3.15,B8&gt;=3.05,A8&lt;5.45,H8&gt;=5.245,B8&lt;3.65,F8&lt;1.5),1.5,IF(AND(B8&lt;2.9,D8&gt;=1.35,D8&lt;1.55,G8&lt;0.735,H8&lt;13.665,H8&gt;=6.982,D8&gt;=1.25,F8&lt;2.5,F8&gt;=1.5),4.6,IF(AND(B8&gt;=2.9,D8&gt;=1.35,D8&lt;1.55,G8&lt;0.735,H8&lt;13.665,H8&gt;=6.982,D8&gt;=1.25,F8&lt;2.5,F8&gt;=1.5),4.52,IF(AND(G8&gt;=0.862,A8&lt;5.15,B8&gt;=3.25,G8&lt;0.934,B8&gt;=3.15,B8&gt;=3.05,A8&lt;5.45,H8&gt;=5.245,B8&lt;3.65,F8&lt;1.5),1.5,IF(AND(H8&lt;9.35,G8&lt;0.862,A8&lt;5.15,B8&gt;=3.25,G8&lt;0.934,B8&gt;=3.15,B8&gt;=3.05,A8&lt;5.45,H8&gt;=5.245,B8&lt;3.65,F8&lt;1.5),1.38,IF(AND(H8&gt;=9.35,G8&lt;0.862,A8&lt;5.15,B8&gt;=3.25,G8&lt;0.934,B8&gt;=3.15,B8&gt;=3.05,A8&lt;5.45,H8&gt;=5.245,B8&lt;3.65,F8&lt;1.5),1.4,"shouldnthappen"))))))))))))))))))))))))))))))))))))</f>
        <v>1.5</v>
      </c>
      <c r="O8" s="1" t="n">
        <f aca="false">IF(AND(B8&lt;2.75,A8&lt;5.55),3.96,IF(AND(H8&lt;9.205,A8&lt;5.9,A8&gt;=5.55),3.85,IF(AND(A8&lt;4.35,D8&lt;0.35,B8&gt;=2.75,A8&lt;5.55),1.1,IF(AND(B8&lt;3.65,D8&gt;=0.35,B8&gt;=2.75,A8&lt;5.55),1.65,IF(AND(B8&gt;=3.65,D8&gt;=0.35,B8&gt;=2.75,A8&lt;5.55),1.9,IF(AND(G8&gt;=0.732,H8&gt;=9.205,A8&lt;5.9,A8&gt;=5.55),4.9,IF(AND(G8&lt;0.273,G8&lt;0.732,H8&gt;=9.205,A8&lt;5.9,A8&gt;=5.55),4.5,IF(AND(A8&lt;6.3,G8&lt;0.422,F8&lt;2.5,A8&gt;=5.9,A8&gt;=5.55),5.1,IF(AND(A8&gt;=6.3,G8&lt;0.422,F8&lt;2.5,A8&gt;=5.9,A8&gt;=5.55),4.76,IF(AND(B8&lt;2.4,G8&gt;=0.422,F8&lt;2.5,A8&gt;=5.9,A8&gt;=5.55),4.45,IF(AND(A8&gt;=7,G8&gt;=0.628,F8&gt;=2.5,A8&gt;=5.9,A8&gt;=5.55),6.45,IF(AND(D8&lt;0.15,H8&lt;13.924,A8&gt;=4.35,D8&lt;0.35,B8&gt;=2.75,A8&lt;5.55),1.5,IF(AND(B8&lt;3.15,H8&gt;=13.924,A8&gt;=4.35,D8&lt;0.35,B8&gt;=2.75,A8&lt;5.55),1.56,IF(AND(B8&gt;=3.15,H8&gt;=13.924,A8&gt;=4.35,D8&lt;0.35,B8&gt;=2.75,A8&lt;5.55),1.3,IF(AND(H8&lt;14.316,G8&gt;=0.273,G8&lt;0.732,H8&gt;=9.205,A8&lt;5.9,A8&gt;=5.55),3.95,IF(AND(H8&gt;=14.316,G8&gt;=0.273,G8&lt;0.732,H8&gt;=9.205,A8&lt;5.9,A8&gt;=5.55),4.1,IF(AND(A8&lt;6.2,B8&gt;=2.4,G8&gt;=0.422,F8&lt;2.5,A8&gt;=5.9,A8&gt;=5.55),4.3,IF(AND(A8&gt;=7.05,G8&lt;0.364,G8&lt;0.628,F8&gt;=2.5,A8&gt;=5.9,A8&gt;=5.55),6.1,IF(AND(A8&gt;=7.55,G8&gt;=0.364,G8&lt;0.628,F8&gt;=2.5,A8&gt;=5.9,A8&gt;=5.55),6.4,IF(AND(A8&lt;6.15,A8&lt;7,G8&gt;=0.628,F8&gt;=2.5,A8&gt;=5.9,A8&gt;=5.55),4.9,IF(AND(D8&lt;1.45,A8&gt;=6.2,B8&gt;=2.4,G8&gt;=0.422,F8&lt;2.5,A8&gt;=5.9,A8&gt;=5.55),4.64,IF(AND(D8&gt;=1.45,A8&gt;=6.2,B8&gt;=2.4,G8&gt;=0.422,F8&lt;2.5,A8&gt;=5.9,A8&gt;=5.55),4.9,IF(AND(D8&lt;1.65,A8&lt;7.05,G8&lt;0.364,G8&lt;0.628,F8&gt;=2.5,A8&gt;=5.9,A8&gt;=5.55),5.1,IF(AND(D8&gt;=2.35,A8&lt;7.55,G8&gt;=0.364,G8&lt;0.628,F8&gt;=2.5,A8&gt;=5.9,A8&gt;=5.55),5.633,IF(AND(D8&lt;2.15,A8&gt;=6.15,A8&lt;7,G8&gt;=0.628,F8&gt;=2.5,A8&gt;=5.9,A8&gt;=5.55),5.1,IF(AND(D8&gt;=2.15,A8&gt;=6.15,A8&lt;7,G8&gt;=0.628,F8&gt;=2.5,A8&gt;=5.9,A8&gt;=5.55),5.267,IF(AND(A8&lt;4.9,A8&lt;5.05,D8&gt;=0.15,H8&lt;13.924,A8&gt;=4.35,D8&lt;0.35,B8&gt;=2.75,A8&lt;5.55),1.375,IF(AND(A8&gt;=4.9,A8&lt;5.05,D8&gt;=0.15,H8&lt;13.924,A8&gt;=4.35,D8&lt;0.35,B8&gt;=2.75,A8&lt;5.55),1.3,IF(AND(A8&lt;5.45,A8&gt;=5.05,D8&gt;=0.15,H8&lt;13.924,A8&gt;=4.35,D8&lt;0.35,B8&gt;=2.75,A8&lt;5.55),1.475,IF(AND(A8&gt;=5.45,A8&gt;=5.05,D8&gt;=0.15,H8&lt;13.924,A8&gt;=4.35,D8&lt;0.35,B8&gt;=2.75,A8&lt;5.55),1.4,IF(AND(B8&gt;=3.25,D8&lt;2.35,A8&lt;7.55,G8&gt;=0.364,G8&lt;0.628,F8&gt;=2.5,A8&gt;=5.9,A8&gt;=5.55),5.7,IF(AND(G8&lt;0.006,G8&lt;0.107,D8&gt;=1.65,A8&lt;7.05,G8&lt;0.364,G8&lt;0.628,F8&gt;=2.5,A8&gt;=5.9,A8&gt;=5.55),5.5,IF(AND(G8&gt;=0.006,G8&lt;0.107,D8&gt;=1.65,A8&lt;7.05,G8&lt;0.364,G8&lt;0.628,F8&gt;=2.5,A8&gt;=5.9,A8&gt;=5.55),5.667,IF(AND(D8&lt;2.2,G8&gt;=0.107,D8&gt;=1.65,A8&lt;7.05,G8&lt;0.364,G8&lt;0.628,F8&gt;=2.5,A8&gt;=5.9,A8&gt;=5.55),5.35,IF(AND(D8&gt;=2.2,G8&gt;=0.107,D8&gt;=1.65,A8&lt;7.05,G8&lt;0.364,G8&lt;0.628,F8&gt;=2.5,A8&gt;=5.9,A8&gt;=5.55),5.2,IF(AND(D8&lt;2.25,B8&lt;3.25,D8&lt;2.35,A8&lt;7.55,G8&gt;=0.364,G8&lt;0.628,F8&gt;=2.5,A8&gt;=5.9,A8&gt;=5.55),5.8,IF(AND(D8&gt;=2.25,B8&lt;3.25,D8&lt;2.35,A8&lt;7.55,G8&gt;=0.364,G8&lt;0.628,F8&gt;=2.5,A8&gt;=5.9,A8&gt;=5.55),5.9,"shouldnthappen")))))))))))))))))))))))))))))))))))))</f>
        <v>1.9</v>
      </c>
      <c r="P8" s="1" t="n">
        <f aca="false">IF(AND(D8&gt;=0.75,A8&lt;5.55),3.9,IF(AND(H8&lt;7.482,A8&gt;=5.55),3.45,IF(AND(B8&gt;=3.15,B8&lt;3.25,D8&lt;0.75,A8&lt;5.55),1.262,IF(AND(G8&gt;=0.446,B8&lt;3.15,B8&lt;3.25,D8&lt;0.75,A8&lt;5.55),1.1,IF(AND(G8&lt;0.408,A8&lt;5.05,B8&gt;=3.25,D8&lt;0.75,A8&lt;5.55),1.4,IF(AND(G8&gt;=0.408,A8&lt;5.05,B8&gt;=3.25,D8&lt;0.75,A8&lt;5.55),1.233,IF(AND(G8&gt;=0.676,A8&gt;=5.05,B8&gt;=3.25,D8&lt;0.75,A8&lt;5.55),1.72,IF(AND(H8&lt;9.386,A8&lt;5.85,F8&lt;2.5,H8&gt;=7.482,A8&gt;=5.55),3.5,IF(AND(H8&gt;=9.386,A8&lt;5.85,F8&lt;2.5,H8&gt;=7.482,A8&gt;=5.55),4.275,IF(AND(H8&gt;=16.284,G8&lt;0.865,F8&gt;=2.5,H8&gt;=7.482,A8&gt;=5.55),6.6,IF(AND(G8&lt;0.912,G8&gt;=0.865,F8&gt;=2.5,H8&gt;=7.482,A8&gt;=5.55),4.8,IF(AND(G8&gt;=0.912,G8&gt;=0.865,F8&gt;=2.5,H8&gt;=7.482,A8&gt;=5.55),5.175,IF(AND(A8&gt;=4.95,G8&lt;0.446,B8&lt;3.15,B8&lt;3.25,D8&lt;0.75,A8&lt;5.55),1.6,IF(AND(H8&gt;=12.974,G8&lt;0.676,A8&gt;=5.05,B8&gt;=3.25,D8&lt;0.75,A8&lt;5.55),1.3,IF(AND(D8&lt;1.45,H8&lt;13.531,A8&gt;=5.85,F8&lt;2.5,H8&gt;=7.482,A8&gt;=5.55),4.2,IF(AND(D8&gt;=1.45,H8&lt;13.531,A8&gt;=5.85,F8&lt;2.5,H8&gt;=7.482,A8&gt;=5.55),4.967,IF(AND(G8&lt;0.187,H8&gt;=13.531,A8&gt;=5.85,F8&lt;2.5,H8&gt;=7.482,A8&gt;=5.55),5,IF(AND(H8&gt;=12.675,A8&lt;4.95,G8&lt;0.446,B8&lt;3.15,B8&lt;3.25,D8&lt;0.75,A8&lt;5.55),1.5,IF(AND(H8&lt;10.826,H8&lt;12.974,G8&lt;0.676,A8&gt;=5.05,B8&gt;=3.25,D8&lt;0.75,A8&lt;5.55),1.46,IF(AND(H8&gt;=10.826,H8&lt;12.974,G8&lt;0.676,A8&gt;=5.05,B8&gt;=3.25,D8&lt;0.75,A8&lt;5.55),1.4,IF(AND(A8&lt;6.15,G8&gt;=0.187,H8&gt;=13.531,A8&gt;=5.85,F8&lt;2.5,H8&gt;=7.482,A8&gt;=5.55),4.7,IF(AND(A8&lt;6.85,B8&lt;2.95,H8&lt;16.284,G8&lt;0.865,F8&gt;=2.5,H8&gt;=7.482,A8&gt;=5.55),5.32,IF(AND(A8&gt;=6.85,B8&lt;2.95,H8&lt;16.284,G8&lt;0.865,F8&gt;=2.5,H8&gt;=7.482,A8&gt;=5.55),6.567,IF(AND(A8&lt;4.85,H8&lt;12.675,A8&lt;4.95,G8&lt;0.446,B8&lt;3.15,B8&lt;3.25,D8&lt;0.75,A8&lt;5.55),1.4,IF(AND(A8&gt;=4.85,H8&lt;12.675,A8&lt;4.95,G8&lt;0.446,B8&lt;3.15,B8&lt;3.25,D8&lt;0.75,A8&lt;5.55),1.5,IF(AND(B8&lt;3.1,A8&gt;=6.15,G8&gt;=0.187,H8&gt;=13.531,A8&gt;=5.85,F8&lt;2.5,H8&gt;=7.482,A8&gt;=5.55),4.467,IF(AND(B8&gt;=3.1,A8&gt;=6.15,G8&gt;=0.187,H8&gt;=13.531,A8&gt;=5.85,F8&lt;2.5,H8&gt;=7.482,A8&gt;=5.55),4.7,IF(AND(G8&gt;=0.379,B8&lt;3.15,B8&gt;=2.95,H8&lt;16.284,G8&lt;0.865,F8&gt;=2.5,H8&gt;=7.482,A8&gt;=5.55),5.733,IF(AND(A8&lt;6.6,B8&gt;=3.15,B8&gt;=2.95,H8&lt;16.284,G8&lt;0.865,F8&gt;=2.5,H8&gt;=7.482,A8&gt;=5.55),5.38,IF(AND(A8&lt;6.7,G8&lt;0.379,B8&lt;3.15,B8&gt;=2.95,H8&lt;16.284,G8&lt;0.865,F8&gt;=2.5,H8&gt;=7.482,A8&gt;=5.55),5.3,IF(AND(A8&gt;=6.7,G8&lt;0.379,B8&lt;3.15,B8&gt;=2.95,H8&lt;16.284,G8&lt;0.865,F8&gt;=2.5,H8&gt;=7.482,A8&gt;=5.55),5.16,IF(AND(A8&lt;7.05,A8&gt;=6.6,B8&gt;=3.15,B8&gt;=2.95,H8&lt;16.284,G8&lt;0.865,F8&gt;=2.5,H8&gt;=7.482,A8&gt;=5.55),5.78,IF(AND(A8&gt;=7.05,A8&gt;=6.6,B8&gt;=3.15,B8&gt;=2.95,H8&lt;16.284,G8&lt;0.865,F8&gt;=2.5,H8&gt;=7.482,A8&gt;=5.55),6.1,"shouldnthappen")))))))))))))))))))))))))))))))))</f>
        <v>1.72</v>
      </c>
      <c r="Q8" s="1" t="n">
        <f aca="false">IF(AND(G8&gt;=0.422,B8&lt;3.25,F8&lt;1.5),1.25,IF(AND(G8&gt;=0.082,G8&lt;0.125,F8&gt;=1.5),6.7,IF(AND(G8&lt;0.251,G8&lt;0.422,B8&lt;3.25,F8&lt;1.5),1.38,IF(AND(G8&gt;=0.251,G8&lt;0.422,B8&lt;3.25,F8&lt;1.5),1.55,IF(AND(G8&gt;=0.385,G8&lt;0.633,B8&gt;=3.25,F8&lt;1.5),1.367,IF(AND(B8&lt;3.35,G8&gt;=0.633,B8&gt;=3.25,F8&lt;1.5),1.7,IF(AND(A8&lt;5.85,G8&lt;0.082,G8&lt;0.125,F8&gt;=1.5),4.5,IF(AND(F8&gt;=2.5,D8&lt;1.6,G8&gt;=0.125,F8&gt;=1.5),5.05,IF(AND(H8&gt;=16.774,D8&gt;=1.6,G8&gt;=0.125,F8&gt;=1.5),6.4,IF(AND(D8&gt;=0.5,G8&lt;0.385,G8&lt;0.633,B8&gt;=3.25,F8&lt;1.5),1.6,IF(AND(B8&lt;3.6,B8&gt;=3.35,G8&gt;=0.633,B8&gt;=3.25,F8&lt;1.5),1.55,IF(AND(B8&gt;=3.6,B8&gt;=3.35,G8&gt;=0.633,B8&gt;=3.25,F8&lt;1.5),1.6,IF(AND(D8&lt;1.65,A8&gt;=5.85,G8&lt;0.082,G8&lt;0.125,F8&gt;=1.5),4.7,IF(AND(A8&lt;5.3,F8&lt;2.5,D8&lt;1.6,G8&gt;=0.125,F8&gt;=1.5),3.15,IF(AND(B8&gt;=3.2,H8&lt;16.774,D8&gt;=1.6,G8&gt;=0.125,F8&gt;=1.5),5.675,IF(AND(H8&lt;11.767,D8&lt;0.5,G8&lt;0.385,G8&lt;0.633,B8&gt;=3.25,F8&lt;1.5),1.5,IF(AND(H8&gt;=11.767,D8&lt;0.5,G8&lt;0.385,G8&lt;0.633,B8&gt;=3.25,F8&lt;1.5),1.367,IF(AND(H8&lt;8.367,D8&gt;=1.65,A8&gt;=5.85,G8&lt;0.082,G8&lt;0.125,F8&gt;=1.5),5.7,IF(AND(H8&gt;=8.367,D8&gt;=1.65,A8&gt;=5.85,G8&lt;0.082,G8&lt;0.125,F8&gt;=1.5),5.575,IF(AND(A8&gt;=7.1,B8&lt;3.2,H8&lt;16.774,D8&gt;=1.6,G8&gt;=0.125,F8&gt;=1.5),6.3,IF(AND(H8&gt;=15.395,B8&lt;2.85,A8&gt;=5.3,F8&lt;2.5,D8&lt;1.6,G8&gt;=0.125,F8&gt;=1.5),4.8,IF(AND(H8&lt;8.486,B8&gt;=2.85,A8&gt;=5.3,F8&lt;2.5,D8&lt;1.6,G8&gt;=0.125,F8&gt;=1.5),3.85,IF(AND(D8&gt;=2.1,A8&lt;7.1,B8&lt;3.2,H8&lt;16.774,D8&gt;=1.6,G8&gt;=0.125,F8&gt;=1.5),5.5,IF(AND(B8&gt;=2.75,H8&lt;15.395,B8&lt;2.85,A8&gt;=5.3,F8&lt;2.5,D8&lt;1.6,G8&gt;=0.125,F8&gt;=1.5),4.489,IF(AND(H8&gt;=15.168,H8&gt;=8.486,B8&gt;=2.85,A8&gt;=5.3,F8&lt;2.5,D8&lt;1.6,G8&gt;=0.125,F8&gt;=1.5),4.7,IF(AND(G8&gt;=0.519,D8&lt;2.1,A8&lt;7.1,B8&lt;3.2,H8&lt;16.774,D8&gt;=1.6,G8&gt;=0.125,F8&gt;=1.5),4.925,IF(AND(G8&gt;=0.897,B8&lt;2.75,H8&lt;15.395,B8&lt;2.85,A8&gt;=5.3,F8&lt;2.5,D8&lt;1.6,G8&gt;=0.125,F8&gt;=1.5),4.567,IF(AND(A8&lt;5.65,H8&lt;15.168,H8&gt;=8.486,B8&gt;=2.85,A8&gt;=5.3,F8&lt;2.5,D8&lt;1.6,G8&gt;=0.125,F8&gt;=1.5),4.5,IF(AND(G8&lt;0.23,G8&lt;0.519,D8&lt;2.1,A8&lt;7.1,B8&lt;3.2,H8&lt;16.774,D8&gt;=1.6,G8&gt;=0.125,F8&gt;=1.5),5,IF(AND(A8&lt;5.9,G8&lt;0.897,B8&lt;2.75,H8&lt;15.395,B8&lt;2.85,A8&gt;=5.3,F8&lt;2.5,D8&lt;1.6,G8&gt;=0.125,F8&gt;=1.5),4.1,IF(AND(A8&gt;=5.9,G8&lt;0.897,B8&lt;2.75,H8&lt;15.395,B8&lt;2.85,A8&gt;=5.3,F8&lt;2.5,D8&lt;1.6,G8&gt;=0.125,F8&gt;=1.5),4.5,IF(AND(A8&lt;6.05,A8&gt;=5.65,H8&lt;15.168,H8&gt;=8.486,B8&gt;=2.85,A8&gt;=5.3,F8&lt;2.5,D8&lt;1.6,G8&gt;=0.125,F8&gt;=1.5),4.2,IF(AND(A8&gt;=6.05,A8&gt;=5.65,H8&lt;15.168,H8&gt;=8.486,B8&gt;=2.85,A8&gt;=5.3,F8&lt;2.5,D8&lt;1.6,G8&gt;=0.125,F8&gt;=1.5),4.35,IF(AND(D8&lt;1.95,G8&gt;=0.23,G8&lt;0.519,D8&lt;2.1,A8&lt;7.1,B8&lt;3.2,H8&lt;16.774,D8&gt;=1.6,G8&gt;=0.125,F8&gt;=1.5),5.3,IF(AND(D8&gt;=1.95,G8&gt;=0.23,G8&lt;0.519,D8&lt;2.1,A8&lt;7.1,B8&lt;3.2,H8&lt;16.774,D8&gt;=1.6,G8&gt;=0.125,F8&gt;=1.5),5.2,"shouldnthappen")))))))))))))))))))))))))))))))))))</f>
        <v>1.6</v>
      </c>
      <c r="R8" s="1" t="n">
        <f aca="false">IF(AND(G8&gt;=0.901,F8&lt;1.5),1.9,IF(AND(H8&lt;5.523,D8&lt;0.35,G8&lt;0.901,F8&lt;1.5),1,IF(AND(B8&lt;3.6,D8&gt;=0.35,G8&lt;0.901,F8&lt;1.5),1.575,IF(AND(B8&gt;=3.6,D8&gt;=0.35,G8&lt;0.901,F8&lt;1.5),1.5,IF(AND(G8&gt;=0.837,D8&lt;1.15,D8&lt;1.45,F8&gt;=1.5),3,IF(AND(G8&gt;=0.66,D8&gt;=1.15,D8&lt;1.45,F8&gt;=1.5),4,IF(AND(F8&gt;=2.5,D8&lt;1.55,D8&gt;=1.45,F8&gt;=1.5),5.025,IF(AND(F8&lt;2.5,D8&gt;=1.55,D8&gt;=1.45,F8&gt;=1.5),4.933,IF(AND(B8&lt;2.45,G8&lt;0.837,D8&lt;1.15,D8&lt;1.45,F8&gt;=1.5),3.3,IF(AND(B8&gt;=2.45,G8&lt;0.837,D8&lt;1.15,D8&lt;1.45,F8&gt;=1.5),3.86,IF(AND(B8&gt;=3.05,F8&lt;2.5,D8&lt;1.55,D8&gt;=1.45,F8&gt;=1.5),4.8,IF(AND(D8&gt;=2.45,F8&gt;=2.5,D8&gt;=1.55,D8&gt;=1.45,F8&gt;=1.5),5.875,IF(AND(H8&lt;13.187,G8&lt;0.217,H8&gt;=5.523,D8&lt;0.35,G8&lt;0.901,F8&lt;1.5),1.4,IF(AND(H8&gt;=13.187,G8&lt;0.217,H8&gt;=5.523,D8&lt;0.35,G8&lt;0.901,F8&lt;1.5),1.5,IF(AND(G8&lt;0.33,G8&gt;=0.217,H8&gt;=5.523,D8&lt;0.35,G8&lt;0.901,F8&lt;1.5),1.28,IF(AND(A8&lt;6.05,D8&lt;1.35,G8&lt;0.66,D8&gt;=1.15,D8&lt;1.45,F8&gt;=1.5),4.175,IF(AND(A8&gt;=6.05,D8&lt;1.35,G8&lt;0.66,D8&gt;=1.15,D8&lt;1.45,F8&gt;=1.5),4.3,IF(AND(A8&lt;5.65,D8&gt;=1.35,G8&lt;0.66,D8&gt;=1.15,D8&lt;1.45,F8&gt;=1.5),3.9,IF(AND(A8&gt;=5.65,D8&gt;=1.35,G8&lt;0.66,D8&gt;=1.15,D8&lt;1.45,F8&gt;=1.5),4.52,IF(AND(A8&lt;6.25,B8&lt;3.05,F8&lt;2.5,D8&lt;1.55,D8&gt;=1.45,F8&gt;=1.5),4.5,IF(AND(A8&gt;=6.25,B8&lt;3.05,F8&lt;2.5,D8&lt;1.55,D8&gt;=1.45,F8&gt;=1.5),4.675,IF(AND(A8&gt;=7.25,D8&lt;2.45,F8&gt;=2.5,D8&gt;=1.55,D8&gt;=1.45,F8&gt;=1.5),6.433,IF(AND(D8&gt;=0.25,G8&gt;=0.33,G8&gt;=0.217,H8&gt;=5.523,D8&lt;0.35,G8&lt;0.901,F8&lt;1.5),1.4,IF(AND(A8&lt;6.15,A8&lt;7.25,D8&lt;2.45,F8&gt;=2.5,D8&gt;=1.55,D8&gt;=1.45,F8&gt;=1.5),5.025,IF(AND(H8&lt;6.439,D8&lt;0.25,G8&gt;=0.33,G8&gt;=0.217,H8&gt;=5.523,D8&lt;0.35,G8&lt;0.901,F8&lt;1.5),1.5,IF(AND(H8&gt;=6.439,D8&lt;0.25,G8&gt;=0.33,G8&gt;=0.217,H8&gt;=5.523,D8&lt;0.35,G8&lt;0.901,F8&lt;1.5),1.38,IF(AND(H8&gt;=13.711,A8&gt;=6.15,A8&lt;7.25,D8&lt;2.45,F8&gt;=2.5,D8&gt;=1.55,D8&gt;=1.45,F8&gt;=1.5),5.68,IF(AND(B8&gt;=3.3,H8&lt;13.711,A8&gt;=6.15,A8&lt;7.25,D8&lt;2.45,F8&gt;=2.5,D8&gt;=1.55,D8&gt;=1.45,F8&gt;=1.5),5.6,IF(AND(G8&lt;0.093,B8&lt;3.3,H8&lt;13.711,A8&gt;=6.15,A8&lt;7.25,D8&lt;2.45,F8&gt;=2.5,D8&gt;=1.55,D8&gt;=1.45,F8&gt;=1.5),5.56,IF(AND(D8&lt;1.95,G8&gt;=0.093,B8&lt;3.3,H8&lt;13.711,A8&gt;=6.15,A8&lt;7.25,D8&lt;2.45,F8&gt;=2.5,D8&gt;=1.55,D8&gt;=1.45,F8&gt;=1.5),5.3,IF(AND(B8&lt;3.15,D8&gt;=1.95,G8&gt;=0.093,B8&lt;3.3,H8&lt;13.711,A8&gt;=6.15,A8&lt;7.25,D8&lt;2.45,F8&gt;=2.5,D8&gt;=1.55,D8&gt;=1.45,F8&gt;=1.5),5.1,IF(AND(B8&gt;=3.15,D8&gt;=1.95,G8&gt;=0.093,B8&lt;3.3,H8&lt;13.711,A8&gt;=6.15,A8&lt;7.25,D8&lt;2.45,F8&gt;=2.5,D8&gt;=1.55,D8&gt;=1.45,F8&gt;=1.5),5.15,"shouldnthappen"))))))))))))))))))))))))))))))))</f>
        <v>1.5</v>
      </c>
      <c r="S8" s="1" t="n">
        <f aca="false">IF(AND(G8&gt;=0.859,D8&gt;=0.35,F8&lt;1.5),1.9,IF(AND(D8&lt;1.75,F8&gt;=2.5,F8&gt;=1.5),4.867,IF(AND(H8&lt;8.42,A8&lt;5.05,D8&lt;0.35,F8&lt;1.5),1.42,IF(AND(H8&gt;=14.877,A8&gt;=5.05,D8&lt;0.35,F8&lt;1.5),1.3,IF(AND(B8&lt;3.35,G8&lt;0.859,D8&gt;=0.35,F8&lt;1.5),1.7,IF(AND(B8&gt;=3.35,G8&lt;0.859,D8&gt;=0.35,F8&lt;1.5),1.5,IF(AND(A8&gt;=6.05,B8&lt;2.75,F8&lt;2.5,F8&gt;=1.5),4.733,IF(AND(G8&gt;=0.68,B8&gt;=2.75,F8&lt;2.5,F8&gt;=1.5),4.025,IF(AND(H8&gt;=16.284,D8&gt;=1.75,F8&gt;=2.5,F8&gt;=1.5),6.6,IF(AND(A8&lt;4.35,H8&gt;=8.42,A8&lt;5.05,D8&lt;0.35,F8&lt;1.5),1.1,IF(AND(G8&gt;=0.948,H8&lt;14.877,A8&gt;=5.05,D8&lt;0.35,F8&lt;1.5),1.7,IF(AND(A8&lt;5.3,A8&lt;6.05,B8&lt;2.75,F8&lt;2.5,F8&gt;=1.5),3,IF(AND(H8&gt;=15.168,G8&lt;0.68,B8&gt;=2.75,F8&lt;2.5,F8&gt;=1.5),4.75,IF(AND(H8&gt;=14.005,A8&gt;=4.35,H8&gt;=8.42,A8&lt;5.05,D8&lt;0.35,F8&lt;1.5),1.375,IF(AND(A8&gt;=5.55,G8&lt;0.948,H8&lt;14.877,A8&gt;=5.05,D8&lt;0.35,F8&lt;1.5),1.7,IF(AND(H8&lt;12.363,A8&gt;=5.3,A8&lt;6.05,B8&lt;2.75,F8&lt;2.5,F8&gt;=1.5),3.825,IF(AND(H8&gt;=12.363,A8&gt;=5.3,A8&lt;6.05,B8&lt;2.75,F8&lt;2.5,F8&gt;=1.5),4.033,IF(AND(H8&gt;=14.508,H8&lt;15.168,G8&lt;0.68,B8&gt;=2.75,F8&lt;2.5,F8&gt;=1.5),4.2,IF(AND(D8&gt;=2.35,D8&gt;=2.2,H8&lt;16.284,D8&gt;=1.75,F8&gt;=2.5,F8&gt;=1.5),5.267,IF(AND(G8&lt;0.231,H8&lt;14.005,A8&gt;=4.35,H8&gt;=8.42,A8&lt;5.05,D8&lt;0.35,F8&lt;1.5),1.4,IF(AND(H8&gt;=14.494,A8&lt;5.55,G8&lt;0.948,H8&lt;14.877,A8&gt;=5.05,D8&lt;0.35,F8&lt;1.5),1.6,IF(AND(A8&lt;6.1,H8&lt;14.508,H8&lt;15.168,G8&lt;0.68,B8&gt;=2.75,F8&lt;2.5,F8&gt;=1.5),4.5,IF(AND(A8&lt;6.1,H8&lt;11.8,D8&lt;2.2,H8&lt;16.284,D8&gt;=1.75,F8&gt;=2.5,F8&gt;=1.5),4.95,IF(AND(A8&gt;=6.1,H8&lt;11.8,D8&lt;2.2,H8&lt;16.284,D8&gt;=1.75,F8&gt;=2.5,F8&gt;=1.5),5.333,IF(AND(B8&lt;2.75,H8&gt;=11.8,D8&lt;2.2,H8&lt;16.284,D8&gt;=1.75,F8&gt;=2.5,F8&gt;=1.5),5.1,IF(AND(B8&gt;=3.15,D8&lt;2.35,D8&gt;=2.2,H8&lt;16.284,D8&gt;=1.75,F8&gt;=2.5,F8&gt;=1.5),5.5,IF(AND(B8&gt;=3.35,G8&gt;=0.231,H8&lt;14.005,A8&gt;=4.35,H8&gt;=8.42,A8&lt;5.05,D8&lt;0.35,F8&lt;1.5),1.3,IF(AND(H8&lt;13.869,H8&lt;14.494,A8&lt;5.55,G8&lt;0.948,H8&lt;14.877,A8&gt;=5.05,D8&lt;0.35,F8&lt;1.5),1.5,IF(AND(H8&gt;=13.869,H8&lt;14.494,A8&lt;5.55,G8&lt;0.948,H8&lt;14.877,A8&gt;=5.05,D8&lt;0.35,F8&lt;1.5),1.4,IF(AND(G8&lt;0.636,A8&gt;=6.1,H8&lt;14.508,H8&lt;15.168,G8&lt;0.68,B8&gt;=2.75,F8&lt;2.5,F8&gt;=1.5),4.68,IF(AND(G8&gt;=0.636,A8&gt;=6.1,H8&lt;14.508,H8&lt;15.168,G8&lt;0.68,B8&gt;=2.75,F8&lt;2.5,F8&gt;=1.5),4.4,IF(AND(B8&lt;2.85,B8&gt;=2.75,H8&gt;=11.8,D8&lt;2.2,H8&lt;16.284,D8&gt;=1.75,F8&gt;=2.5,F8&gt;=1.5),6.7,IF(AND(H8&lt;10.626,B8&lt;3.15,D8&lt;2.35,D8&gt;=2.2,H8&lt;16.284,D8&gt;=1.75,F8&gt;=2.5,F8&gt;=1.5),5.1,IF(AND(H8&gt;=10.626,B8&lt;3.15,D8&lt;2.35,D8&gt;=2.2,H8&lt;16.284,D8&gt;=1.75,F8&gt;=2.5,F8&gt;=1.5),5.2,IF(AND(G8&lt;0.378,B8&lt;3.35,G8&gt;=0.231,H8&lt;14.005,A8&gt;=4.35,H8&gt;=8.42,A8&lt;5.05,D8&lt;0.35,F8&lt;1.5),1.2,IF(AND(G8&gt;=0.378,B8&lt;3.35,G8&gt;=0.231,H8&lt;14.005,A8&gt;=4.35,H8&gt;=8.42,A8&lt;5.05,D8&lt;0.35,F8&lt;1.5),1.3,IF(AND(A8&lt;6.2,B8&gt;=2.85,B8&gt;=2.75,H8&gt;=11.8,D8&lt;2.2,H8&lt;16.284,D8&gt;=1.75,F8&gt;=2.5,F8&gt;=1.5),4.9,IF(AND(G8&lt;0.388,A8&gt;=6.2,B8&gt;=2.85,B8&gt;=2.75,H8&gt;=11.8,D8&lt;2.2,H8&lt;16.284,D8&gt;=1.75,F8&gt;=2.5,F8&gt;=1.5),5.52,IF(AND(G8&gt;=0.388,A8&gt;=6.2,B8&gt;=2.85,B8&gt;=2.75,H8&gt;=11.8,D8&lt;2.2,H8&lt;16.284,D8&gt;=1.75,F8&gt;=2.5,F8&gt;=1.5),5.7,"shouldnthappen")))))))))))))))))))))))))))))))))))))))</f>
        <v>1.5</v>
      </c>
      <c r="T8" s="1" t="n">
        <f aca="false">IF(AND(D8&gt;=0.8,A8&lt;5.45),3.7,IF(AND(D8&gt;=0.35,D8&lt;0.8,A8&lt;5.45),1.56,IF(AND(G8&lt;0.164,F8&lt;2.5,A8&gt;=5.45),1.6,IF(AND(H8&gt;=16.718,F8&gt;=2.5,A8&gt;=5.45),6.4,IF(AND(G8&gt;=0.719,H8&lt;16.718,F8&gt;=2.5,A8&gt;=5.45),5.05,IF(AND(A8&lt;4.35,A8&lt;5.05,D8&lt;0.35,D8&lt;0.8,A8&lt;5.45),1.1,IF(AND(H8&gt;=14.494,A8&gt;=5.05,D8&lt;0.35,D8&lt;0.8,A8&lt;5.45),1.6,IF(AND(G8&lt;0.338,D8&lt;1.25,G8&gt;=0.164,F8&lt;2.5,A8&gt;=5.45),4.1,IF(AND(H8&lt;8.397,D8&gt;=1.25,G8&gt;=0.164,F8&lt;2.5,A8&gt;=5.45),4,IF(AND(H8&lt;11.031,H8&lt;14.494,A8&gt;=5.05,D8&lt;0.35,D8&lt;0.8,A8&lt;5.45),1.5,IF(AND(H8&gt;=11.031,H8&lt;14.494,A8&gt;=5.05,D8&lt;0.35,D8&lt;0.8,A8&lt;5.45),1.44,IF(AND(B8&lt;2.65,H8&gt;=8.397,D8&gt;=1.25,G8&gt;=0.164,F8&lt;2.5,A8&gt;=5.45),4.767,IF(AND(H8&lt;7.388,G8&lt;0.487,G8&lt;0.719,H8&lt;16.718,F8&gt;=2.5,A8&gt;=5.45),5.067,IF(AND(G8&lt;0.533,G8&gt;=0.487,G8&lt;0.719,H8&lt;16.718,F8&gt;=2.5,A8&gt;=5.45),5.8,IF(AND(G8&gt;=0.533,G8&gt;=0.487,G8&lt;0.719,H8&lt;16.718,F8&gt;=2.5,A8&gt;=5.45),5.86,IF(AND(B8&lt;3.25,A8&gt;=4.95,A8&gt;=4.35,A8&lt;5.05,D8&lt;0.35,D8&lt;0.8,A8&lt;5.45),1.2,IF(AND(A8&lt;5.6,H8&lt;11.218,G8&gt;=0.338,D8&lt;1.25,G8&gt;=0.164,F8&lt;2.5,A8&gt;=5.45),3.7,IF(AND(A8&gt;=5.6,H8&lt;11.218,G8&gt;=0.338,D8&lt;1.25,G8&gt;=0.164,F8&lt;2.5,A8&gt;=5.45),3.5,IF(AND(H8&lt;12.668,H8&gt;=11.218,G8&gt;=0.338,D8&lt;1.25,G8&gt;=0.164,F8&lt;2.5,A8&gt;=5.45),3.9,IF(AND(H8&gt;=12.668,H8&gt;=11.218,G8&gt;=0.338,D8&lt;1.25,G8&gt;=0.164,F8&lt;2.5,A8&gt;=5.45),4,IF(AND(H8&gt;=15.705,B8&gt;=2.65,H8&gt;=8.397,D8&gt;=1.25,G8&gt;=0.164,F8&lt;2.5,A8&gt;=5.45),4.8,IF(AND(B8&lt;2.75,H8&gt;=7.388,G8&lt;0.487,G8&lt;0.719,H8&lt;16.718,F8&gt;=2.5,A8&gt;=5.45),5.26,IF(AND(B8&lt;2.95,A8&lt;4.5,A8&lt;4.95,A8&gt;=4.35,A8&lt;5.05,D8&lt;0.35,D8&lt;0.8,A8&lt;5.45),1.4,IF(AND(B8&gt;=2.95,A8&lt;4.5,A8&lt;4.95,A8&gt;=4.35,A8&lt;5.05,D8&lt;0.35,D8&lt;0.8,A8&lt;5.45),1.3,IF(AND(H8&gt;=13.924,A8&gt;=4.5,A8&lt;4.95,A8&gt;=4.35,A8&lt;5.05,D8&lt;0.35,D8&lt;0.8,A8&lt;5.45),1.5,IF(AND(G8&lt;0.252,B8&gt;=3.25,A8&gt;=4.95,A8&gt;=4.35,A8&lt;5.05,D8&lt;0.35,D8&lt;0.8,A8&lt;5.45),1.4,IF(AND(G8&gt;=0.252,B8&gt;=3.25,A8&gt;=4.95,A8&gt;=4.35,A8&lt;5.05,D8&lt;0.35,D8&lt;0.8,A8&lt;5.45),1.32,IF(AND(G8&gt;=0.473,H8&lt;15.705,B8&gt;=2.65,H8&gt;=8.397,D8&gt;=1.25,G8&gt;=0.164,F8&lt;2.5,A8&gt;=5.45),4.7,IF(AND(B8&gt;=3.15,B8&gt;=2.75,H8&gt;=7.388,G8&lt;0.487,G8&lt;0.719,H8&lt;16.718,F8&gt;=2.5,A8&gt;=5.45),5.7,IF(AND(B8&lt;3.15,H8&lt;13.924,A8&gt;=4.5,A8&lt;4.95,A8&gt;=4.35,A8&lt;5.05,D8&lt;0.35,D8&lt;0.8,A8&lt;5.45),1.433,IF(AND(B8&gt;=3.15,H8&lt;13.924,A8&gt;=4.5,A8&lt;4.95,A8&gt;=4.35,A8&lt;5.05,D8&lt;0.35,D8&lt;0.8,A8&lt;5.45),1.4,IF(AND(H8&gt;=14.81,G8&lt;0.473,H8&lt;15.705,B8&gt;=2.65,H8&gt;=8.397,D8&gt;=1.25,G8&gt;=0.164,F8&lt;2.5,A8&gt;=5.45),4.2,IF(AND(A8&lt;6.65,B8&lt;3.15,B8&gt;=2.75,H8&gt;=7.388,G8&lt;0.487,G8&lt;0.719,H8&lt;16.718,F8&gt;=2.5,A8&gt;=5.45),5.6,IF(AND(A8&gt;=6.65,B8&lt;3.15,B8&gt;=2.75,H8&gt;=7.388,G8&lt;0.487,G8&lt;0.719,H8&lt;16.718,F8&gt;=2.5,A8&gt;=5.45),5.4,IF(AND(A8&lt;6.15,H8&lt;14.81,G8&lt;0.473,H8&lt;15.705,B8&gt;=2.65,H8&gt;=8.397,D8&gt;=1.25,G8&gt;=0.164,F8&lt;2.5,A8&gt;=5.45),4.5,IF(AND(A8&gt;=6.15,H8&lt;14.81,G8&lt;0.473,H8&lt;15.705,B8&gt;=2.65,H8&gt;=8.397,D8&gt;=1.25,G8&gt;=0.164,F8&lt;2.5,A8&gt;=5.45),4.4,"shouldnthappen"))))))))))))))))))))))))))))))))))))</f>
        <v>1.56</v>
      </c>
      <c r="U8" s="1" t="n">
        <f aca="false">IF(AND(G8&gt;=0.934,F8&lt;1.5),1.7,IF(AND(D8&lt;0.15,D8&lt;0.25,G8&lt;0.934,F8&lt;1.5),1.38,IF(AND(H8&gt;=14.379,D8&gt;=0.25,G8&lt;0.934,F8&lt;1.5),1.7,IF(AND(A8&lt;5.3,D8&lt;1.35,F8&lt;2.5,F8&gt;=1.5),3.15,IF(AND(H8&lt;7.148,D8&gt;=1.35,F8&lt;2.5,F8&gt;=1.5),3.9,IF(AND(G8&lt;0.352,A8&lt;6.15,F8&gt;=2.5,F8&gt;=1.5),4.5,IF(AND(G8&gt;=0.352,A8&lt;6.15,F8&gt;=2.5,F8&gt;=1.5),4.92,IF(AND(B8&lt;2.85,A8&gt;=6.15,F8&gt;=2.5,F8&gt;=1.5),6.2,IF(AND(D8&gt;=0.45,H8&lt;14.379,D8&gt;=0.25,G8&lt;0.934,F8&lt;1.5),1.65,IF(AND(G8&gt;=0.857,A8&gt;=5.3,D8&lt;1.35,F8&lt;2.5,F8&gt;=1.5),4.3,IF(AND(A8&gt;=7.25,B8&gt;=2.85,A8&gt;=6.15,F8&gt;=2.5,F8&gt;=1.5),6.425,IF(AND(H8&lt;9.499,A8&lt;5.05,D8&gt;=0.15,D8&lt;0.25,G8&lt;0.934,F8&lt;1.5),1.4,IF(AND(A8&gt;=5.45,A8&gt;=5.05,D8&gt;=0.15,D8&lt;0.25,G8&lt;0.934,F8&lt;1.5),1.3,IF(AND(B8&gt;=4.15,D8&lt;0.45,H8&lt;14.379,D8&gt;=0.25,G8&lt;0.934,F8&lt;1.5),1.5,IF(AND(A8&gt;=5.75,G8&lt;0.857,A8&gt;=5.3,D8&lt;1.35,F8&lt;2.5,F8&gt;=1.5),4.02,IF(AND(A8&lt;6.65,G8&lt;0.333,H8&gt;=7.148,D8&gt;=1.35,F8&lt;2.5,F8&gt;=1.5),4.475,IF(AND(A8&gt;=6.65,G8&lt;0.333,H8&gt;=7.148,D8&gt;=1.35,F8&lt;2.5,F8&gt;=1.5),4.8,IF(AND(D8&gt;=1.45,G8&gt;=0.333,H8&gt;=7.148,D8&gt;=1.35,F8&lt;2.5,F8&gt;=1.5),4.85,IF(AND(G8&gt;=0.861,A8&lt;7.25,B8&gt;=2.85,A8&gt;=6.15,F8&gt;=2.5,F8&gt;=1.5),5.2,IF(AND(G8&lt;0.571,H8&gt;=9.499,A8&lt;5.05,D8&gt;=0.15,D8&lt;0.25,G8&lt;0.934,F8&lt;1.5),1.2,IF(AND(G8&gt;=0.571,H8&gt;=9.499,A8&lt;5.05,D8&gt;=0.15,D8&lt;0.25,G8&lt;0.934,F8&lt;1.5),1.3,IF(AND(H8&lt;9.283,A8&lt;5.45,A8&gt;=5.05,D8&gt;=0.15,D8&lt;0.25,G8&lt;0.934,F8&lt;1.5),1.5,IF(AND(H8&gt;=9.283,A8&lt;5.45,A8&gt;=5.05,D8&gt;=0.15,D8&lt;0.25,G8&lt;0.934,F8&lt;1.5),1.425,IF(AND(A8&lt;4.9,B8&lt;4.15,D8&lt;0.45,H8&lt;14.379,D8&gt;=0.25,G8&lt;0.934,F8&lt;1.5),1.4,IF(AND(A8&gt;=4.9,B8&lt;4.15,D8&lt;0.45,H8&lt;14.379,D8&gt;=0.25,G8&lt;0.934,F8&lt;1.5),1.325,IF(AND(G8&lt;0.572,A8&lt;5.75,G8&lt;0.857,A8&gt;=5.3,D8&lt;1.35,F8&lt;2.5,F8&gt;=1.5),3.65,IF(AND(G8&gt;=0.572,A8&lt;5.75,G8&lt;0.857,A8&gt;=5.3,D8&lt;1.35,F8&lt;2.5,F8&gt;=1.5),3.9,IF(AND(A8&lt;6.75,D8&lt;1.45,G8&gt;=0.333,H8&gt;=7.148,D8&gt;=1.35,F8&lt;2.5,F8&gt;=1.5),4.4,IF(AND(A8&gt;=6.75,D8&lt;1.45,G8&gt;=0.333,H8&gt;=7.148,D8&gt;=1.35,F8&lt;2.5,F8&gt;=1.5),4.78,IF(AND(A8&lt;6.6,B8&lt;3.25,G8&lt;0.861,A8&lt;7.25,B8&gt;=2.85,A8&gt;=6.15,F8&gt;=2.5,F8&gt;=1.5),5.333,IF(AND(H8&lt;11.461,B8&gt;=3.25,G8&lt;0.861,A8&lt;7.25,B8&gt;=2.85,A8&gt;=6.15,F8&gt;=2.5,F8&gt;=1.5),6.025,IF(AND(H8&gt;=11.461,B8&gt;=3.25,G8&lt;0.861,A8&lt;7.25,B8&gt;=2.85,A8&gt;=6.15,F8&gt;=2.5,F8&gt;=1.5),5.667,IF(AND(H8&gt;=14.564,A8&gt;=6.6,B8&lt;3.25,G8&lt;0.861,A8&lt;7.25,B8&gt;=2.85,A8&gt;=6.15,F8&gt;=2.5,F8&gt;=1.5),5.4,IF(AND(D8&gt;=2.35,H8&lt;14.564,A8&gt;=6.6,B8&lt;3.25,G8&lt;0.861,A8&lt;7.25,B8&gt;=2.85,A8&gt;=6.15,F8&gt;=2.5,F8&gt;=1.5),5.6,IF(AND(A8&lt;6.85,D8&lt;2.35,H8&lt;14.564,A8&gt;=6.6,B8&lt;3.25,G8&lt;0.861,A8&lt;7.25,B8&gt;=2.85,A8&gt;=6.15,F8&gt;=2.5,F8&gt;=1.5),5.9,IF(AND(A8&gt;=6.85,D8&lt;2.35,H8&lt;14.564,A8&gt;=6.6,B8&lt;3.25,G8&lt;0.861,A8&lt;7.25,B8&gt;=2.85,A8&gt;=6.15,F8&gt;=2.5,F8&gt;=1.5),5.78,"shouldnthappen"))))))))))))))))))))))))))))))))))))</f>
        <v>1.325</v>
      </c>
      <c r="V8" s="1" t="n">
        <f aca="false">IF(AND(H8&lt;5.748,A8&lt;5.05,D8&lt;0.75),1,IF(AND(B8&lt;3.15,H8&gt;=5.748,A8&lt;5.05,D8&lt;0.75),1.475,IF(AND(G8&gt;=0.801,D8&lt;0.25,A8&gt;=5.05,D8&lt;0.75),1.7,IF(AND(D8&gt;=0.45,D8&gt;=0.25,A8&gt;=5.05,D8&lt;0.75),1.7,IF(AND(B8&lt;2.35,F8&lt;2.5,B8&lt;2.75,D8&gt;=0.75),4.16,IF(AND(D8&lt;1.75,F8&gt;=2.5,B8&lt;2.75,D8&gt;=0.75),4.875,IF(AND(D8&gt;=1.75,F8&gt;=2.5,B8&lt;2.75,D8&gt;=0.75),5.333,IF(AND(H8&gt;=16.284,D8&gt;=1.55,B8&gt;=2.75,D8&gt;=0.75),6.6,IF(AND(H8&gt;=14.144,B8&gt;=3.15,H8&gt;=5.748,A8&lt;5.05,D8&lt;0.75),1.3,IF(AND(A8&lt;5.45,G8&lt;0.801,D8&lt;0.25,A8&gt;=5.05,D8&lt;0.75),1.5,IF(AND(A8&gt;=5.45,G8&lt;0.801,D8&lt;0.25,A8&gt;=5.05,D8&lt;0.75),1.34,IF(AND(B8&lt;3.75,D8&lt;0.45,D8&gt;=0.25,A8&gt;=5.05,D8&lt;0.75),1.467,IF(AND(B8&gt;=3.75,D8&lt;0.45,D8&gt;=0.25,A8&gt;=5.05,D8&lt;0.75),1.767,IF(AND(G8&gt;=0.896,B8&gt;=2.35,F8&lt;2.5,B8&lt;2.75,D8&gt;=0.75),4.9,IF(AND(H8&lt;15.504,D8&lt;1.35,D8&lt;1.55,B8&gt;=2.75,D8&gt;=0.75),4.2,IF(AND(H8&gt;=15.504,D8&lt;1.35,D8&lt;1.55,B8&gt;=2.75,D8&gt;=0.75),4.6,IF(AND(H8&lt;9.767,D8&gt;=1.35,D8&lt;1.55,B8&gt;=2.75,D8&gt;=0.75),5.1,IF(AND(A8&lt;4.5,H8&lt;14.144,B8&gt;=3.15,H8&gt;=5.748,A8&lt;5.05,D8&lt;0.75),1.3,IF(AND(A8&gt;=4.5,H8&lt;14.144,B8&gt;=3.15,H8&gt;=5.748,A8&lt;5.05,D8&lt;0.75),1.4,IF(AND(D8&gt;=1.15,G8&lt;0.896,B8&gt;=2.35,F8&lt;2.5,B8&lt;2.75,D8&gt;=0.75),4.04,IF(AND(B8&lt;2.9,H8&gt;=9.767,D8&gt;=1.35,D8&lt;1.55,B8&gt;=2.75,D8&gt;=0.75),4.8,IF(AND(D8&lt;1.7,A8&gt;=7.05,H8&lt;16.284,D8&gt;=1.55,B8&gt;=2.75,D8&gt;=0.75),5.8,IF(AND(D8&gt;=1.7,A8&gt;=7.05,H8&lt;16.284,D8&gt;=1.55,B8&gt;=2.75,D8&gt;=0.75),6.3,IF(AND(B8&lt;2.45,D8&lt;1.15,G8&lt;0.896,B8&gt;=2.35,F8&lt;2.5,B8&lt;2.75,D8&gt;=0.75),3.767,IF(AND(B8&gt;=2.45,D8&lt;1.15,G8&lt;0.896,B8&gt;=2.35,F8&lt;2.5,B8&lt;2.75,D8&gt;=0.75),3.167,IF(AND(B8&gt;=3.15,B8&gt;=2.9,H8&gt;=9.767,D8&gt;=1.35,D8&lt;1.55,B8&gt;=2.75,D8&gt;=0.75),4.7,IF(AND(D8&lt;1.9,D8&lt;2.05,A8&lt;7.05,H8&lt;16.284,D8&gt;=1.55,B8&gt;=2.75,D8&gt;=0.75),4.82,IF(AND(D8&gt;=1.9,D8&lt;2.05,A8&lt;7.05,H8&lt;16.284,D8&gt;=1.55,B8&gt;=2.75,D8&gt;=0.75),5.067,IF(AND(H8&lt;12.721,B8&lt;3.15,B8&gt;=2.9,H8&gt;=9.767,D8&gt;=1.35,D8&lt;1.55,B8&gt;=2.75,D8&gt;=0.75),4.5,IF(AND(H8&gt;=12.721,B8&lt;3.15,B8&gt;=2.9,H8&gt;=9.767,D8&gt;=1.35,D8&lt;1.55,B8&gt;=2.75,D8&gt;=0.75),4.433,IF(AND(H8&lt;9.525,G8&lt;0.364,D8&gt;=2.05,A8&lt;7.05,H8&lt;16.284,D8&gt;=1.55,B8&gt;=2.75,D8&gt;=0.75),5.1,IF(AND(A8&lt;6.25,G8&gt;=0.364,D8&gt;=2.05,A8&lt;7.05,H8&lt;16.284,D8&gt;=1.55,B8&gt;=2.75,D8&gt;=0.75),5.4,IF(AND(H8&lt;10.898,H8&gt;=9.525,G8&lt;0.364,D8&gt;=2.05,A8&lt;7.05,H8&lt;16.284,D8&gt;=1.55,B8&gt;=2.75,D8&gt;=0.75),5.6,IF(AND(H8&lt;8.711,A8&gt;=6.25,G8&gt;=0.364,D8&gt;=2.05,A8&lt;7.05,H8&lt;16.284,D8&gt;=1.55,B8&gt;=2.75,D8&gt;=0.75),5.7,IF(AND(H8&gt;=8.711,A8&gt;=6.25,G8&gt;=0.364,D8&gt;=2.05,A8&lt;7.05,H8&lt;16.284,D8&gt;=1.55,B8&gt;=2.75,D8&gt;=0.75),5.84,IF(AND(D8&lt;2.2,H8&gt;=10.898,H8&gt;=9.525,G8&lt;0.364,D8&gt;=2.05,A8&lt;7.05,H8&lt;16.284,D8&gt;=1.55,B8&gt;=2.75,D8&gt;=0.75),5.4,IF(AND(D8&gt;=2.2,H8&gt;=10.898,H8&gt;=9.525,G8&lt;0.364,D8&gt;=2.05,A8&lt;7.05,H8&lt;16.284,D8&gt;=1.55,B8&gt;=2.75,D8&gt;=0.75),5.3,"shouldnthappen")))))))))))))))))))))))))))))))))))))</f>
        <v>1.767</v>
      </c>
      <c r="W8" s="1" t="n">
        <f aca="false">IF(AND(H8&lt;6.926,D8&gt;=0.35,D8&lt;0.8),1.9,IF(AND(H8&gt;=6.926,D8&gt;=0.35,D8&lt;0.8),1.533,IF(AND(H8&lt;13.492,A8&lt;4.75,D8&lt;0.35,D8&lt;0.8),1.1,IF(AND(H8&gt;=13.492,A8&lt;4.75,D8&lt;0.35,D8&lt;0.8),1.375,IF(AND(B8&lt;2.75,A8&gt;=5.85,F8&lt;2.5,D8&gt;=0.8),4.833,IF(AND(B8&lt;3.3,A8&gt;=7.05,F8&gt;=2.5,D8&gt;=0.8),5.8,IF(AND(B8&gt;=3.3,A8&gt;=7.05,F8&gt;=2.5,D8&gt;=0.8),6.325,IF(AND(D8&gt;=0.25,A8&lt;5.05,A8&gt;=4.75,D8&lt;0.35,D8&lt;0.8),1.3,IF(AND(B8&lt;3.6,A8&gt;=5.05,A8&gt;=4.75,D8&lt;0.35,D8&lt;0.8),1.4,IF(AND(H8&lt;10.194,G8&lt;0.412,A8&lt;5.85,F8&lt;2.5,D8&gt;=0.8),4.133,IF(AND(H8&gt;=10.194,G8&lt;0.412,A8&lt;5.85,F8&lt;2.5,D8&gt;=0.8),4.5,IF(AND(A8&lt;5.35,G8&gt;=0.412,A8&lt;5.85,F8&lt;2.5,D8&gt;=0.8),3.15,IF(AND(A8&lt;6.2,B8&gt;=2.75,A8&gt;=5.85,F8&lt;2.5,D8&gt;=0.8),4.3,IF(AND(H8&lt;5.767,A8&lt;6.2,A8&lt;7.05,F8&gt;=2.5,D8&gt;=0.8),4.5,IF(AND(G8&gt;=0.861,A8&gt;=6.2,A8&lt;7.05,F8&gt;=2.5,D8&gt;=0.8),5.2,IF(AND(B8&lt;3.15,D8&lt;0.25,A8&lt;5.05,A8&gt;=4.75,D8&lt;0.35,D8&lt;0.8),1.55,IF(AND(A8&lt;5.45,B8&gt;=3.6,A8&gt;=5.05,A8&gt;=4.75,D8&lt;0.35,D8&lt;0.8),1.5,IF(AND(A8&gt;=5.45,B8&gt;=3.6,A8&gt;=5.05,A8&gt;=4.75,D8&lt;0.35,D8&lt;0.8),1.4,IF(AND(G8&gt;=0.772,A8&gt;=5.35,G8&gt;=0.412,A8&lt;5.85,F8&lt;2.5,D8&gt;=0.8),3.9,IF(AND(D8&gt;=1.45,A8&gt;=6.2,B8&gt;=2.75,A8&gt;=5.85,F8&lt;2.5,D8&gt;=0.8),4.775,IF(AND(G8&lt;0.5,H8&gt;=5.767,A8&lt;6.2,A8&lt;7.05,F8&gt;=2.5,D8&gt;=0.8),5.1,IF(AND(G8&gt;=0.5,H8&gt;=5.767,A8&lt;6.2,A8&lt;7.05,F8&gt;=2.5,D8&gt;=0.8),4.95,IF(AND(B8&gt;=3.25,G8&lt;0.861,A8&gt;=6.2,A8&lt;7.05,F8&gt;=2.5,D8&gt;=0.8),5.75,IF(AND(A8&lt;4.95,B8&gt;=3.15,D8&lt;0.25,A8&lt;5.05,A8&gt;=4.75,D8&lt;0.35,D8&lt;0.8),1.4,IF(AND(A8&lt;5.65,G8&lt;0.772,A8&gt;=5.35,G8&gt;=0.412,A8&lt;5.85,F8&lt;2.5,D8&gt;=0.8),3.6,IF(AND(A8&gt;=5.65,G8&lt;0.772,A8&gt;=5.35,G8&gt;=0.412,A8&lt;5.85,F8&lt;2.5,D8&gt;=0.8),3.5,IF(AND(B8&gt;=3.15,D8&lt;1.45,A8&gt;=6.2,B8&gt;=2.75,A8&gt;=5.85,F8&lt;2.5,D8&gt;=0.8),4.7,IF(AND(A8&gt;=6.65,B8&lt;3.25,G8&lt;0.861,A8&gt;=6.2,A8&lt;7.05,F8&gt;=2.5,D8&gt;=0.8),5.567,IF(AND(H8&lt;9.499,A8&gt;=4.95,B8&gt;=3.15,D8&lt;0.25,A8&lt;5.05,A8&gt;=4.75,D8&lt;0.35,D8&lt;0.8),1.4,IF(AND(H8&gt;=9.499,A8&gt;=4.95,B8&gt;=3.15,D8&lt;0.25,A8&lt;5.05,A8&gt;=4.75,D8&lt;0.35,D8&lt;0.8),1.2,IF(AND(G8&lt;0.765,B8&lt;3.15,D8&lt;1.45,A8&gt;=6.2,B8&gt;=2.75,A8&gt;=5.85,F8&lt;2.5,D8&gt;=0.8),4.4,IF(AND(G8&gt;=0.765,B8&lt;3.15,D8&lt;1.45,A8&gt;=6.2,B8&gt;=2.75,A8&gt;=5.85,F8&lt;2.5,D8&gt;=0.8),4.6,IF(AND(H8&lt;10.667,A8&lt;6.65,B8&lt;3.25,G8&lt;0.861,A8&gt;=6.2,A8&lt;7.05,F8&gt;=2.5,D8&gt;=0.8),5.167,IF(AND(G8&lt;0.627,H8&gt;=10.667,A8&lt;6.65,B8&lt;3.25,G8&lt;0.861,A8&gt;=6.2,A8&lt;7.05,F8&gt;=2.5,D8&gt;=0.8),5.64,IF(AND(G8&gt;=0.627,H8&gt;=10.667,A8&lt;6.65,B8&lt;3.25,G8&lt;0.861,A8&gt;=6.2,A8&lt;7.05,F8&gt;=2.5,D8&gt;=0.8),5.1,"shouldnthappen")))))))))))))))))))))))))))))))))))</f>
        <v>1.533</v>
      </c>
      <c r="X8" s="1" t="n">
        <f aca="false">IF(AND(B8&lt;3.05,H8&lt;6.697,A8&lt;5.45),4.1,IF(AND(B8&gt;=3.05,H8&lt;6.697,A8&lt;5.45),1.48,IF(AND(D8&lt;0.7,A8&lt;5.9,A8&gt;=5.45),1.4,IF(AND(A8&lt;4.35,B8&lt;3.3,H8&gt;=6.697,A8&lt;5.45),1.1,IF(AND(G8&lt;0.372,D8&gt;=0.7,A8&lt;5.9,A8&gt;=5.45),4.36,IF(AND(A8&gt;=4.9,A8&gt;=4.35,B8&lt;3.3,H8&gt;=6.697,A8&lt;5.45),1.6,IF(AND(H8&gt;=14.171,A8&lt;5.15,B8&gt;=3.3,H8&gt;=6.697,A8&lt;5.45),1.6,IF(AND(G8&lt;0.451,A8&gt;=5.15,B8&gt;=3.3,H8&gt;=6.697,A8&lt;5.45),1.367,IF(AND(G8&gt;=0.451,A8&gt;=5.15,B8&gt;=3.3,H8&gt;=6.697,A8&lt;5.45),1.5,IF(AND(G8&lt;0.332,D8&lt;1.45,F8&lt;2.5,A8&gt;=5.9,A8&gt;=5.45),4.35,IF(AND(A8&lt;6.15,D8&gt;=1.45,F8&lt;2.5,A8&gt;=5.9,A8&gt;=5.45),5.1,IF(AND(D8&gt;=2.4,G8&lt;0.432,F8&gt;=2.5,A8&gt;=5.9,A8&gt;=5.45),5.78,IF(AND(A8&lt;6.15,G8&gt;=0.432,F8&gt;=2.5,A8&gt;=5.9,A8&gt;=5.45),4.9,IF(AND(B8&lt;3.1,A8&lt;4.9,A8&gt;=4.35,B8&lt;3.3,H8&gt;=6.697,A8&lt;5.45),1.4,IF(AND(B8&gt;=3.1,A8&lt;4.9,A8&gt;=4.35,B8&lt;3.3,H8&gt;=6.697,A8&lt;5.45),1.3,IF(AND(G8&lt;0.343,H8&lt;14.171,A8&lt;5.15,B8&gt;=3.3,H8&gt;=6.697,A8&lt;5.45),1.433,IF(AND(G8&gt;=0.343,H8&lt;14.171,A8&lt;5.15,B8&gt;=3.3,H8&gt;=6.697,A8&lt;5.45),1.525,IF(AND(D8&lt;1.05,B8&lt;2.55,G8&gt;=0.372,D8&gt;=0.7,A8&lt;5.9,A8&gt;=5.45),3.7,IF(AND(H8&lt;10.596,B8&gt;=2.55,G8&gt;=0.372,D8&gt;=0.7,A8&lt;5.9,A8&gt;=5.45),3.525,IF(AND(H8&gt;=10.596,B8&gt;=2.55,G8&gt;=0.372,D8&gt;=0.7,A8&lt;5.9,A8&gt;=5.45),3.9,IF(AND(H8&lt;14.314,G8&gt;=0.332,D8&lt;1.45,F8&lt;2.5,A8&gt;=5.9,A8&gt;=5.45),4.4,IF(AND(H8&gt;=14.314,G8&gt;=0.332,D8&lt;1.45,F8&lt;2.5,A8&gt;=5.9,A8&gt;=5.45),4.7,IF(AND(H8&lt;13.906,A8&gt;=6.15,D8&gt;=1.45,F8&lt;2.5,A8&gt;=5.9,A8&gt;=5.45),4.675,IF(AND(H8&gt;=13.906,A8&gt;=6.15,D8&gt;=1.45,F8&lt;2.5,A8&gt;=5.9,A8&gt;=5.45),4.9,IF(AND(G8&lt;0.093,D8&lt;2.4,G8&lt;0.432,F8&gt;=2.5,A8&gt;=5.9,A8&gt;=5.45),5.6,IF(AND(B8&lt;2.95,A8&gt;=6.15,G8&gt;=0.432,F8&gt;=2.5,A8&gt;=5.9,A8&gt;=5.45),5.86,IF(AND(A8&lt;5.55,D8&gt;=1.05,B8&lt;2.55,G8&gt;=0.372,D8&gt;=0.7,A8&lt;5.9,A8&gt;=5.45),4,IF(AND(A8&gt;=5.55,D8&gt;=1.05,B8&lt;2.55,G8&gt;=0.372,D8&gt;=0.7,A8&lt;5.9,A8&gt;=5.45),3.9,IF(AND(D8&lt;1.7,G8&gt;=0.093,D8&lt;2.4,G8&lt;0.432,F8&gt;=2.5,A8&gt;=5.9,A8&gt;=5.45),5.05,IF(AND(G8&gt;=0.774,B8&gt;=2.95,A8&gt;=6.15,G8&gt;=0.432,F8&gt;=2.5,A8&gt;=5.9,A8&gt;=5.45),5.3,IF(AND(G8&gt;=0.312,D8&gt;=1.7,G8&gt;=0.093,D8&lt;2.4,G8&lt;0.432,F8&gt;=2.5,A8&gt;=5.9,A8&gt;=5.45),5.4,IF(AND(D8&lt;2.45,G8&lt;0.774,B8&gt;=2.95,A8&gt;=6.15,G8&gt;=0.432,F8&gt;=2.5,A8&gt;=5.9,A8&gt;=5.45),5.66,IF(AND(D8&gt;=2.45,G8&lt;0.774,B8&gt;=2.95,A8&gt;=6.15,G8&gt;=0.432,F8&gt;=2.5,A8&gt;=5.9,A8&gt;=5.45),6,IF(AND(G8&gt;=0.301,G8&lt;0.312,D8&gt;=1.7,G8&gt;=0.093,D8&lt;2.4,G8&lt;0.432,F8&gt;=2.5,A8&gt;=5.9,A8&gt;=5.45),5.1,IF(AND(A8&lt;6.45,G8&lt;0.301,G8&lt;0.312,D8&gt;=1.7,G8&gt;=0.093,D8&lt;2.4,G8&lt;0.432,F8&gt;=2.5,A8&gt;=5.9,A8&gt;=5.45),5.3,IF(AND(A8&gt;=6.45,G8&lt;0.301,G8&lt;0.312,D8&gt;=1.7,G8&gt;=0.093,D8&lt;2.4,G8&lt;0.432,F8&gt;=2.5,A8&gt;=5.9,A8&gt;=5.45),5.2,"shouldnthappen"))))))))))))))))))))))))))))))))))))</f>
        <v>1.5</v>
      </c>
      <c r="Y8" s="1" t="n">
        <f aca="false">IF(AND(H8&lt;6.51,F8&lt;1.5),1.8,IF(AND(H8&gt;=16.674,F8&gt;=1.5),6.533,IF(AND(D8&gt;=0.45,H8&gt;=6.51,F8&lt;1.5),1.667,IF(AND(H8&gt;=13.805,G8&lt;0.154,H8&lt;16.674,F8&gt;=1.5),6.7,IF(AND(D8&lt;0.15,A8&lt;5.05,D8&lt;0.45,H8&gt;=6.51,F8&lt;1.5),1.4,IF(AND(H8&gt;=13.586,A8&gt;=5.05,D8&lt;0.45,H8&gt;=6.51,F8&lt;1.5),1.3,IF(AND(F8&lt;2.5,H8&lt;13.805,G8&lt;0.154,H8&lt;16.674,F8&gt;=1.5),4.6,IF(AND(H8&lt;8.929,D8&lt;1.35,G8&gt;=0.154,H8&lt;16.674,F8&gt;=1.5),3.64,IF(AND(G8&lt;0.05,H8&lt;13.586,A8&gt;=5.05,D8&lt;0.45,H8&gt;=6.51,F8&lt;1.5),1.4,IF(AND(G8&gt;=0.107,F8&gt;=2.5,H8&lt;13.805,G8&lt;0.154,H8&lt;16.674,F8&gt;=1.5),5.3,IF(AND(B8&gt;=2.75,H8&gt;=8.929,D8&lt;1.35,G8&gt;=0.154,H8&lt;16.674,F8&gt;=1.5),4.433,IF(AND(D8&gt;=1.55,F8&lt;2.5,D8&gt;=1.35,G8&gt;=0.154,H8&lt;16.674,F8&gt;=1.5),4.975,IF(AND(H8&lt;6.93,F8&gt;=2.5,D8&gt;=1.35,G8&gt;=0.154,H8&lt;16.674,F8&gt;=1.5),4.5,IF(AND(H8&lt;12.675,G8&lt;0.217,D8&gt;=0.15,A8&lt;5.05,D8&lt;0.45,H8&gt;=6.51,F8&lt;1.5),1.4,IF(AND(H8&gt;=12.675,G8&lt;0.217,D8&gt;=0.15,A8&lt;5.05,D8&lt;0.45,H8&gt;=6.51,F8&lt;1.5),1.5,IF(AND(A8&lt;4.65,G8&gt;=0.217,D8&gt;=0.15,A8&lt;5.05,D8&lt;0.45,H8&gt;=6.51,F8&lt;1.5),1.35,IF(AND(D8&lt;0.25,G8&gt;=0.05,H8&lt;13.586,A8&gt;=5.05,D8&lt;0.45,H8&gt;=6.51,F8&lt;1.5),1.467,IF(AND(D8&gt;=0.25,G8&gt;=0.05,H8&lt;13.586,A8&gt;=5.05,D8&lt;0.45,H8&gt;=6.51,F8&lt;1.5),1.5,IF(AND(H8&lt;9.15,G8&lt;0.107,F8&gt;=2.5,H8&lt;13.805,G8&lt;0.154,H8&lt;16.674,F8&gt;=1.5),5.7,IF(AND(H8&gt;=9.15,G8&lt;0.107,F8&gt;=2.5,H8&lt;13.805,G8&lt;0.154,H8&lt;16.674,F8&gt;=1.5),5.6,IF(AND(G8&lt;0.404,B8&lt;2.75,H8&gt;=8.929,D8&lt;1.35,G8&gt;=0.154,H8&lt;16.674,F8&gt;=1.5),4.15,IF(AND(G8&gt;=0.404,B8&lt;2.75,H8&gt;=8.929,D8&lt;1.35,G8&gt;=0.154,H8&lt;16.674,F8&gt;=1.5),3.9,IF(AND(A8&gt;=6.75,D8&lt;1.55,F8&lt;2.5,D8&gt;=1.35,G8&gt;=0.154,H8&lt;16.674,F8&gt;=1.5),4.82,IF(AND(D8&lt;0.25,A8&gt;=4.65,G8&gt;=0.217,D8&gt;=0.15,A8&lt;5.05,D8&lt;0.45,H8&gt;=6.51,F8&lt;1.5),1.325,IF(AND(D8&gt;=0.25,A8&gt;=4.65,G8&gt;=0.217,D8&gt;=0.15,A8&lt;5.05,D8&lt;0.45,H8&gt;=6.51,F8&lt;1.5),1.3,IF(AND(A8&lt;6.55,A8&lt;6.75,D8&lt;1.55,F8&lt;2.5,D8&gt;=1.35,G8&gt;=0.154,H8&lt;16.674,F8&gt;=1.5),4.575,IF(AND(A8&gt;=6.55,A8&lt;6.75,D8&lt;1.55,F8&lt;2.5,D8&gt;=1.35,G8&gt;=0.154,H8&lt;16.674,F8&gt;=1.5),4.4,IF(AND(B8&lt;2.9,D8&lt;2.05,H8&gt;=6.93,F8&gt;=2.5,D8&gt;=1.35,G8&gt;=0.154,H8&lt;16.674,F8&gt;=1.5),5.05,IF(AND(H8&lt;8.884,D8&gt;=2.05,H8&gt;=6.93,F8&gt;=2.5,D8&gt;=1.35,G8&gt;=0.154,H8&lt;16.674,F8&gt;=1.5),5.1,IF(AND(H8&lt;13.711,B8&gt;=2.9,D8&lt;2.05,H8&gt;=6.93,F8&gt;=2.5,D8&gt;=1.35,G8&gt;=0.154,H8&lt;16.674,F8&gt;=1.5),5,IF(AND(H8&gt;=13.711,B8&gt;=2.9,D8&lt;2.05,H8&gt;=6.93,F8&gt;=2.5,D8&gt;=1.35,G8&gt;=0.154,H8&lt;16.674,F8&gt;=1.5),5.8,IF(AND(B8&lt;3.15,H8&gt;=8.884,D8&gt;=2.05,H8&gt;=6.93,F8&gt;=2.5,D8&gt;=1.35,G8&gt;=0.154,H8&lt;16.674,F8&gt;=1.5),5.56,IF(AND(B8&gt;=3.15,H8&gt;=8.884,D8&gt;=2.05,H8&gt;=6.93,F8&gt;=2.5,D8&gt;=1.35,G8&gt;=0.154,H8&lt;16.674,F8&gt;=1.5),5.9,"shouldnthappen")))))))))))))))))))))))))))))))))</f>
        <v>1.5</v>
      </c>
      <c r="Z8" s="1" t="n">
        <f aca="false">IF(AND(F8&gt;=2,B8&gt;=3.35),5.6,IF(AND(A8&lt;6.65,H8&gt;=15.076,B8&lt;3.35),4.8,IF(AND(A8&gt;=6.65,H8&gt;=15.076,B8&lt;3.35),6.15,IF(AND(H8&lt;6.542,F8&lt;2,B8&gt;=3.35),1.767,IF(AND(G8&gt;=0.653,D8&lt;0.75,H8&lt;15.076,B8&lt;3.35),1.55,IF(AND(D8&lt;0.15,G8&lt;0.653,D8&lt;0.75,H8&lt;15.076,B8&lt;3.35),1.1,IF(AND(G8&lt;0.356,A8&lt;5.05,H8&gt;=6.542,F8&lt;2,B8&gt;=3.35),1.4,IF(AND(G8&gt;=0.356,A8&lt;5.05,H8&gt;=6.542,F8&lt;2,B8&gt;=3.35),1.3,IF(AND(G8&gt;=0.566,A8&gt;=5.05,H8&gt;=6.542,F8&lt;2,B8&gt;=3.35),1.6,IF(AND(B8&gt;=3.1,D8&gt;=0.15,G8&lt;0.653,D8&lt;0.75,H8&lt;15.076,B8&lt;3.35),1.367,IF(AND(B8&gt;=2.65,D8&lt;1.45,B8&lt;2.75,D8&gt;=0.75,H8&lt;15.076,B8&lt;3.35),3.96,IF(AND(G8&lt;0.352,D8&gt;=1.45,B8&lt;2.75,D8&gt;=0.75,H8&lt;15.076,B8&lt;3.35),4.5,IF(AND(D8&gt;=1.35,A8&lt;6.2,B8&gt;=2.75,D8&gt;=0.75,H8&lt;15.076,B8&lt;3.35),4.733,IF(AND(A8&lt;4.7,B8&lt;3.1,D8&gt;=0.15,G8&lt;0.653,D8&lt;0.75,H8&lt;15.076,B8&lt;3.35),1.36,IF(AND(A8&gt;=4.7,B8&lt;3.1,D8&gt;=0.15,G8&lt;0.653,D8&lt;0.75,H8&lt;15.076,B8&lt;3.35),1.6,IF(AND(A8&lt;5.2,B8&lt;2.65,D8&lt;1.45,B8&lt;2.75,D8&gt;=0.75,H8&lt;15.076,B8&lt;3.35),3.3,IF(AND(A8&lt;6.5,G8&gt;=0.352,D8&gt;=1.45,B8&lt;2.75,D8&gt;=0.75,H8&lt;15.076,B8&lt;3.35),5,IF(AND(A8&gt;=6.5,G8&gt;=0.352,D8&gt;=1.45,B8&lt;2.75,D8&gt;=0.75,H8&lt;15.076,B8&lt;3.35),5.8,IF(AND(H8&lt;8.486,D8&lt;1.35,A8&lt;6.2,B8&gt;=2.75,D8&gt;=0.75,H8&lt;15.076,B8&lt;3.35),3.975,IF(AND(G8&lt;0.187,F8&lt;2.5,A8&gt;=6.2,B8&gt;=2.75,D8&gt;=0.75,H8&lt;15.076,B8&lt;3.35),5,IF(AND(G8&gt;=0.187,F8&lt;2.5,A8&gt;=6.2,B8&gt;=2.75,D8&gt;=0.75,H8&lt;15.076,B8&lt;3.35),4.525,IF(AND(A8&gt;=7.25,F8&gt;=2.5,A8&gt;=6.2,B8&gt;=2.75,D8&gt;=0.75,H8&lt;15.076,B8&lt;3.35),6.5,IF(AND(G8&lt;0.185,B8&lt;3.6,G8&lt;0.566,A8&gt;=5.05,H8&gt;=6.542,F8&lt;2,B8&gt;=3.35),1.45,IF(AND(G8&gt;=0.185,B8&lt;3.6,G8&lt;0.566,A8&gt;=5.05,H8&gt;=6.542,F8&lt;2,B8&gt;=3.35),1.34,IF(AND(G8&lt;0.13,B8&gt;=3.6,G8&lt;0.566,A8&gt;=5.05,H8&gt;=6.542,F8&lt;2,B8&gt;=3.35),1.45,IF(AND(G8&gt;=0.13,B8&gt;=3.6,G8&lt;0.566,A8&gt;=5.05,H8&gt;=6.542,F8&lt;2,B8&gt;=3.35),1.5,IF(AND(D8&lt;1.05,A8&gt;=5.2,B8&lt;2.65,D8&lt;1.45,B8&lt;2.75,D8&gt;=0.75,H8&lt;15.076,B8&lt;3.35),3.5,IF(AND(D8&gt;=1.05,A8&gt;=5.2,B8&lt;2.65,D8&lt;1.45,B8&lt;2.75,D8&gt;=0.75,H8&lt;15.076,B8&lt;3.35),3.94,IF(AND(H8&lt;10.983,H8&gt;=8.486,D8&lt;1.35,A8&lt;6.2,B8&gt;=2.75,D8&gt;=0.75,H8&lt;15.076,B8&lt;3.35),4.38,IF(AND(H8&gt;=10.983,H8&gt;=8.486,D8&lt;1.35,A8&lt;6.2,B8&gt;=2.75,D8&gt;=0.75,H8&lt;15.076,B8&lt;3.35),4.1,IF(AND(B8&gt;=3.25,A8&lt;7.25,F8&gt;=2.5,A8&gt;=6.2,B8&gt;=2.75,D8&gt;=0.75,H8&lt;15.076,B8&lt;3.35),5.7,IF(AND(B8&lt;2.95,B8&lt;3.25,A8&lt;7.25,F8&gt;=2.5,A8&gt;=6.2,B8&gt;=2.75,D8&gt;=0.75,H8&lt;15.076,B8&lt;3.35),5.6,IF(AND(H8&gt;=13.711,B8&gt;=2.95,B8&lt;3.25,A8&lt;7.25,F8&gt;=2.5,A8&gt;=6.2,B8&gt;=2.75,D8&gt;=0.75,H8&lt;15.076,B8&lt;3.35),5.8,IF(AND(A8&gt;=6.8,H8&lt;13.711,B8&gt;=2.95,B8&lt;3.25,A8&lt;7.25,F8&gt;=2.5,A8&gt;=6.2,B8&gt;=2.75,D8&gt;=0.75,H8&lt;15.076,B8&lt;3.35),5.1,IF(AND(H8&lt;12.921,A8&lt;6.8,H8&lt;13.711,B8&gt;=2.95,B8&lt;3.25,A8&lt;7.25,F8&gt;=2.5,A8&gt;=6.2,B8&gt;=2.75,D8&gt;=0.75,H8&lt;15.076,B8&lt;3.35),5.34,IF(AND(H8&gt;=12.921,A8&lt;6.8,H8&lt;13.711,B8&gt;=2.95,B8&lt;3.25,A8&lt;7.25,F8&gt;=2.5,A8&gt;=6.2,B8&gt;=2.75,D8&gt;=0.75,H8&lt;15.076,B8&lt;3.35),5.133,"shouldnthappen"))))))))))))))))))))))))))))))))))))</f>
        <v>1.6</v>
      </c>
      <c r="AA8" s="1" t="n">
        <f aca="false">IF(AND(D8&gt;=0.45,A8&lt;5.05,D8&lt;0.8),1.6,IF(AND(D8&gt;=0.45,A8&gt;=5.05,D8&lt;0.8),1.7,IF(AND(H8&gt;=16.244,F8&gt;=2.5,D8&gt;=0.8),6.533,IF(AND(A8&lt;4.35,D8&lt;0.45,A8&lt;5.05,D8&lt;0.8),1.1,IF(AND(H8&gt;=14.877,D8&lt;0.45,A8&gt;=5.05,D8&lt;0.8),1.3,IF(AND(D8&gt;=1.4,A8&lt;5.65,F8&lt;2.5,D8&gt;=0.8),4.5,IF(AND(A8&gt;=7.25,H8&lt;16.244,F8&gt;=2.5,D8&gt;=0.8),6.5,IF(AND(A8&gt;=4.75,A8&gt;=4.35,D8&lt;0.45,A8&lt;5.05,D8&lt;0.8),1.35,IF(AND(A8&lt;5.3,D8&lt;1.4,A8&lt;5.65,F8&lt;2.5,D8&gt;=0.8),3.1,IF(AND(A8&gt;=6.8,A8&gt;=6.55,A8&gt;=5.65,F8&lt;2.5,D8&gt;=0.8),4.9,IF(AND(H8&lt;5.767,A8&lt;7.25,H8&lt;16.244,F8&gt;=2.5,D8&gt;=0.8),4.5,IF(AND(G8&gt;=0.522,A8&lt;4.75,A8&gt;=4.35,D8&lt;0.45,A8&lt;5.05,D8&lt;0.8),1.2,IF(AND(G8&gt;=0.948,D8&lt;0.35,H8&lt;14.877,D8&lt;0.45,A8&gt;=5.05,D8&lt;0.8),1.7,IF(AND(H8&lt;13.089,D8&gt;=0.35,H8&lt;14.877,D8&lt;0.45,A8&gt;=5.05,D8&lt;0.8),1.5,IF(AND(H8&gt;=13.089,D8&gt;=0.35,H8&lt;14.877,D8&lt;0.45,A8&gt;=5.05,D8&lt;0.8),1.3,IF(AND(B8&gt;=2.95,A8&gt;=5.3,D8&lt;1.4,A8&lt;5.65,F8&lt;2.5,D8&gt;=0.8),4.1,IF(AND(H8&lt;9.181,A8&lt;6.05,A8&lt;6.55,A8&gt;=5.65,F8&lt;2.5,D8&gt;=0.8),5.1,IF(AND(H8&gt;=9.181,A8&lt;6.05,A8&lt;6.55,A8&gt;=5.65,F8&lt;2.5,D8&gt;=0.8),4.3,IF(AND(G8&gt;=0.867,A8&gt;=6.05,A8&lt;6.55,A8&gt;=5.65,F8&lt;2.5,D8&gt;=0.8),4.9,IF(AND(B8&lt;3.05,A8&lt;6.8,A8&gt;=6.55,A8&gt;=5.65,F8&lt;2.5,D8&gt;=0.8),5,IF(AND(B8&gt;=3.05,A8&lt;6.8,A8&gt;=6.55,A8&gt;=5.65,F8&lt;2.5,D8&gt;=0.8),4.55,IF(AND(H8&gt;=14.144,G8&lt;0.522,A8&lt;4.75,A8&gt;=4.35,D8&lt;0.45,A8&lt;5.05,D8&lt;0.8),1.3,IF(AND(B8&lt;2.7,B8&lt;2.95,A8&gt;=5.3,D8&lt;1.4,A8&lt;5.65,F8&lt;2.5,D8&gt;=0.8),3.78,IF(AND(B8&gt;=2.7,B8&lt;2.95,A8&gt;=5.3,D8&lt;1.4,A8&lt;5.65,F8&lt;2.5,D8&gt;=0.8),3.6,IF(AND(G8&lt;0.638,G8&lt;0.867,A8&gt;=6.05,A8&lt;6.55,A8&gt;=5.65,F8&lt;2.5,D8&gt;=0.8),4.433,IF(AND(G8&gt;=0.638,G8&lt;0.867,A8&gt;=6.05,A8&lt;6.55,A8&gt;=5.65,F8&lt;2.5,D8&gt;=0.8),4,IF(AND(A8&lt;6.35,H8&lt;11.146,H8&gt;=5.767,A8&lt;7.25,H8&lt;16.244,F8&gt;=2.5,D8&gt;=0.8),5.1,IF(AND(A8&lt;4.5,H8&lt;14.144,G8&lt;0.522,A8&lt;4.75,A8&gt;=4.35,D8&lt;0.45,A8&lt;5.05,D8&lt;0.8),1.35,IF(AND(A8&gt;=4.5,H8&lt;14.144,G8&lt;0.522,A8&lt;4.75,A8&gt;=4.35,D8&lt;0.45,A8&lt;5.05,D8&lt;0.8),1.4,IF(AND(A8&lt;5.15,B8&lt;3.75,G8&lt;0.948,D8&lt;0.35,H8&lt;14.877,D8&lt;0.45,A8&gt;=5.05,D8&lt;0.8),1.4,IF(AND(A8&gt;=5.15,B8&lt;3.75,G8&lt;0.948,D8&lt;0.35,H8&lt;14.877,D8&lt;0.45,A8&gt;=5.05,D8&lt;0.8),1.5,IF(AND(G8&lt;0.112,B8&gt;=3.75,G8&lt;0.948,D8&lt;0.35,H8&lt;14.877,D8&lt;0.45,A8&gt;=5.05,D8&lt;0.8),1.5,IF(AND(G8&gt;=0.112,B8&gt;=3.75,G8&lt;0.948,D8&lt;0.35,H8&lt;14.877,D8&lt;0.45,A8&gt;=5.05,D8&lt;0.8),1.6,IF(AND(G8&lt;0.075,A8&gt;=6.35,H8&lt;11.146,H8&gt;=5.767,A8&lt;7.25,H8&lt;16.244,F8&gt;=2.5,D8&gt;=0.8),5.5,IF(AND(G8&gt;=0.075,A8&gt;=6.35,H8&lt;11.146,H8&gt;=5.767,A8&lt;7.25,H8&lt;16.244,F8&gt;=2.5,D8&gt;=0.8),5.24,IF(AND(B8&lt;2.95,D8&lt;1.9,H8&gt;=11.146,H8&gt;=5.767,A8&lt;7.25,H8&lt;16.244,F8&gt;=2.5,D8&gt;=0.8),5.65,IF(AND(B8&gt;=2.95,D8&lt;1.9,H8&gt;=11.146,H8&gt;=5.767,A8&lt;7.25,H8&lt;16.244,F8&gt;=2.5,D8&gt;=0.8),5.8,IF(AND(H8&lt;13.42,D8&gt;=1.9,H8&gt;=11.146,H8&gt;=5.767,A8&lt;7.25,H8&lt;16.244,F8&gt;=2.5,D8&gt;=0.8),5.6,IF(AND(H8&gt;=13.42,D8&gt;=1.9,H8&gt;=11.146,H8&gt;=5.767,A8&lt;7.25,H8&lt;16.244,F8&gt;=2.5,D8&gt;=0.8),5.34,"shouldnthappen")))))))))))))))))))))))))))))))))))))))</f>
        <v>1.5</v>
      </c>
      <c r="AB8" s="1" t="n">
        <f aca="false">IF(AND(D8&gt;=0.35,F8&lt;1.5),1.5,IF(AND(F8&lt;2.5,D8&gt;=1.55,F8&gt;=1.5),4.85,IF(AND(H8&lt;8.308,D8&lt;0.15,D8&lt;0.35,F8&lt;1.5),1.5,IF(AND(H8&gt;=8.308,D8&lt;0.15,D8&lt;0.35,F8&lt;1.5),1.4,IF(AND(H8&lt;5.523,D8&gt;=0.15,D8&lt;0.35,F8&lt;1.5),1,IF(AND(G8&lt;0.572,H8&lt;10.688,D8&lt;1.55,F8&gt;=1.5),3.75,IF(AND(B8&gt;=3.5,F8&gt;=2.5,D8&gt;=1.55,F8&gt;=1.5),6.3,IF(AND(A8&gt;=5.65,G8&gt;=0.572,H8&lt;10.688,D8&lt;1.55,F8&gt;=1.5),4.45,IF(AND(B8&gt;=2.85,A8&lt;6.15,H8&gt;=10.688,D8&lt;1.55,F8&gt;=1.5),4.35,IF(AND(H8&gt;=16.284,B8&lt;3.5,F8&gt;=2.5,D8&gt;=1.55,F8&gt;=1.5),6.6,IF(AND(G8&gt;=0.241,G8&lt;0.338,H8&gt;=5.523,D8&gt;=0.15,D8&lt;0.35,F8&lt;1.5),1.25,IF(AND(A8&lt;5.05,G8&gt;=0.338,H8&gt;=5.523,D8&gt;=0.15,D8&lt;0.35,F8&lt;1.5),1.35,IF(AND(B8&lt;2.7,A8&lt;5.65,G8&gt;=0.572,H8&lt;10.688,D8&lt;1.55,F8&gt;=1.5),4,IF(AND(B8&gt;=2.7,A8&lt;5.65,G8&gt;=0.572,H8&lt;10.688,D8&lt;1.55,F8&gt;=1.5),3.6,IF(AND(B8&lt;2.45,B8&lt;2.85,A8&lt;6.15,H8&gt;=10.688,D8&lt;1.55,F8&gt;=1.5),3.7,IF(AND(A8&lt;6.25,B8&lt;2.85,A8&gt;=6.15,H8&gt;=10.688,D8&lt;1.55,F8&gt;=1.5),4.5,IF(AND(A8&gt;=6.25,B8&lt;2.85,A8&gt;=6.15,H8&gt;=10.688,D8&lt;1.55,F8&gt;=1.5),4.86,IF(AND(D8&gt;=1.45,B8&gt;=2.85,A8&gt;=6.15,H8&gt;=10.688,D8&lt;1.55,F8&gt;=1.5),4.8,IF(AND(H8&lt;8.202,H8&lt;16.284,B8&lt;3.5,F8&gt;=2.5,D8&gt;=1.55,F8&gt;=1.5),5.7,IF(AND(A8&gt;=5.1,G8&lt;0.241,G8&lt;0.338,H8&gt;=5.523,D8&gt;=0.15,D8&lt;0.35,F8&lt;1.5),1.5,IF(AND(B8&gt;=3.75,A8&gt;=5.05,G8&gt;=0.338,H8&gt;=5.523,D8&gt;=0.15,D8&lt;0.35,F8&lt;1.5),1.6,IF(AND(A8&lt;5.7,B8&gt;=2.45,B8&lt;2.85,A8&lt;6.15,H8&gt;=10.688,D8&lt;1.55,F8&gt;=1.5),3.9,IF(AND(A8&gt;=5.7,B8&gt;=2.45,B8&lt;2.85,A8&lt;6.15,H8&gt;=10.688,D8&lt;1.55,F8&gt;=1.5),4.02,IF(AND(H8&lt;13.654,D8&lt;1.45,B8&gt;=2.85,A8&gt;=6.15,H8&gt;=10.688,D8&lt;1.55,F8&gt;=1.5),4.333,IF(AND(H8&gt;=13.654,D8&lt;1.45,B8&gt;=2.85,A8&gt;=6.15,H8&gt;=10.688,D8&lt;1.55,F8&gt;=1.5),4.54,IF(AND(A8&lt;6.15,H8&gt;=8.202,H8&lt;16.284,B8&lt;3.5,F8&gt;=2.5,D8&gt;=1.55,F8&gt;=1.5),5,IF(AND(H8&lt;13.924,A8&lt;5.1,G8&lt;0.241,G8&lt;0.338,H8&gt;=5.523,D8&gt;=0.15,D8&lt;0.35,F8&lt;1.5),1.4,IF(AND(H8&gt;=13.924,A8&lt;5.1,G8&lt;0.241,G8&lt;0.338,H8&gt;=5.523,D8&gt;=0.15,D8&lt;0.35,F8&lt;1.5),1.5,IF(AND(D8&lt;0.25,B8&lt;3.75,A8&gt;=5.05,G8&gt;=0.338,H8&gt;=5.523,D8&gt;=0.15,D8&lt;0.35,F8&lt;1.5),1.5,IF(AND(D8&gt;=0.25,B8&lt;3.75,A8&gt;=5.05,G8&gt;=0.338,H8&gt;=5.523,D8&gt;=0.15,D8&lt;0.35,F8&lt;1.5),1.4,IF(AND(H8&lt;8.884,B8&gt;=3.05,A8&gt;=6.15,H8&gt;=8.202,H8&lt;16.284,B8&lt;3.5,F8&gt;=2.5,D8&gt;=1.55,F8&gt;=1.5),5.1,IF(AND(A8&lt;6.45,G8&lt;0.368,B8&lt;3.05,A8&gt;=6.15,H8&gt;=8.202,H8&lt;16.284,B8&lt;3.5,F8&gt;=2.5,D8&gt;=1.55,F8&gt;=1.5),5.525,IF(AND(A8&gt;=6.45,G8&lt;0.368,B8&lt;3.05,A8&gt;=6.15,H8&gt;=8.202,H8&lt;16.284,B8&lt;3.5,F8&gt;=2.5,D8&gt;=1.55,F8&gt;=1.5),5.35,IF(AND(D8&lt;2.25,G8&gt;=0.368,B8&lt;3.05,A8&gt;=6.15,H8&gt;=8.202,H8&lt;16.284,B8&lt;3.5,F8&gt;=2.5,D8&gt;=1.55,F8&gt;=1.5),5.8,IF(AND(D8&gt;=2.25,G8&gt;=0.368,B8&lt;3.05,A8&gt;=6.15,H8&gt;=8.202,H8&lt;16.284,B8&lt;3.5,F8&gt;=2.5,D8&gt;=1.55,F8&gt;=1.5),5.2,IF(AND(H8&lt;10.257,H8&gt;=8.884,B8&gt;=3.05,A8&gt;=6.15,H8&gt;=8.202,H8&lt;16.284,B8&lt;3.5,F8&gt;=2.5,D8&gt;=1.55,F8&gt;=1.5),5.9,IF(AND(H8&gt;=10.257,H8&gt;=8.884,B8&gt;=3.05,A8&gt;=6.15,H8&gt;=8.202,H8&lt;16.284,B8&lt;3.5,F8&gt;=2.5,D8&gt;=1.55,F8&gt;=1.5),5.48,"shouldnthappen")))))))))))))))))))))))))))))))))))))</f>
        <v>1.5</v>
      </c>
      <c r="AC8" s="1" t="n">
        <f aca="false">IF(AND(H8&lt;5.748,A8&lt;5.05,D8&lt;0.8),1,IF(AND(B8&lt;3.35,A8&gt;=5.05,D8&lt;0.8),1.7,IF(AND(A8&lt;5.85,G8&lt;0.154,D8&gt;=0.8),4.5,IF(AND(D8&gt;=0.45,H8&gt;=5.748,A8&lt;5.05,D8&lt;0.8),1.6,IF(AND(G8&gt;=0.934,B8&gt;=3.35,A8&gt;=5.05,D8&lt;0.8),1.7,IF(AND(D8&lt;2.1,A8&gt;=5.85,G8&lt;0.154,D8&gt;=0.8),6.15,IF(AND(D8&gt;=2.1,A8&gt;=5.85,G8&lt;0.154,D8&gt;=0.8),5.5,IF(AND(A8&lt;6.1,D8&gt;=1.55,G8&gt;=0.154,D8&gt;=0.8),5,IF(AND(H8&gt;=14.379,G8&lt;0.934,B8&gt;=3.35,A8&gt;=5.05,D8&lt;0.8),1.58,IF(AND(G8&lt;0.379,A8&gt;=6.1,D8&gt;=1.55,G8&gt;=0.154,D8&gt;=0.8),5.42,IF(AND(H8&lt;13.924,G8&lt;0.227,D8&lt;0.45,H8&gt;=5.748,A8&lt;5.05,D8&lt;0.8),1.4,IF(AND(H8&gt;=13.924,G8&lt;0.227,D8&lt;0.45,H8&gt;=5.748,A8&lt;5.05,D8&lt;0.8),1.5,IF(AND(B8&lt;3.1,G8&gt;=0.227,D8&lt;0.45,H8&gt;=5.748,A8&lt;5.05,D8&lt;0.8),1.1,IF(AND(G8&lt;0.13,H8&lt;14.379,G8&lt;0.934,B8&gt;=3.35,A8&gt;=5.05,D8&lt;0.8),1.4,IF(AND(D8&lt;1.05,A8&lt;5.65,D8&lt;1.35,D8&lt;1.55,G8&gt;=0.154,D8&gt;=0.8),3.7,IF(AND(D8&lt;1.25,A8&gt;=5.65,D8&lt;1.35,D8&lt;1.55,G8&gt;=0.154,D8&gt;=0.8),4.06,IF(AND(D8&gt;=1.25,A8&gt;=5.65,D8&lt;1.35,D8&lt;1.55,G8&gt;=0.154,D8&gt;=0.8),4.425,IF(AND(H8&lt;13.654,D8&lt;1.45,D8&gt;=1.35,D8&lt;1.55,G8&gt;=0.154,D8&gt;=0.8),4.275,IF(AND(G8&lt;0.259,D8&gt;=1.45,D8&gt;=1.35,D8&lt;1.55,G8&gt;=0.154,D8&gt;=0.8),5.1,IF(AND(B8&lt;2.95,G8&gt;=0.379,A8&gt;=6.1,D8&gt;=1.55,G8&gt;=0.154,D8&gt;=0.8),6.3,IF(AND(B8&lt;3.25,B8&gt;=3.1,G8&gt;=0.227,D8&lt;0.45,H8&gt;=5.748,A8&lt;5.05,D8&lt;0.8),1.3,IF(AND(B8&gt;=3.25,B8&gt;=3.1,G8&gt;=0.227,D8&lt;0.45,H8&gt;=5.748,A8&lt;5.05,D8&lt;0.8),1.4,IF(AND(H8&gt;=13.372,G8&gt;=0.13,H8&lt;14.379,G8&lt;0.934,B8&gt;=3.35,A8&gt;=5.05,D8&lt;0.8),1.4,IF(AND(H8&lt;6.69,D8&gt;=1.05,A8&lt;5.65,D8&lt;1.35,D8&lt;1.55,G8&gt;=0.154,D8&gt;=0.8),4.033,IF(AND(H8&gt;=6.69,D8&gt;=1.05,A8&lt;5.65,D8&lt;1.35,D8&lt;1.55,G8&gt;=0.154,D8&gt;=0.8),3.88,IF(AND(B8&lt;2.85,H8&gt;=13.654,D8&lt;1.45,D8&gt;=1.35,D8&lt;1.55,G8&gt;=0.154,D8&gt;=0.8),4.8,IF(AND(B8&gt;=2.85,H8&gt;=13.654,D8&lt;1.45,D8&gt;=1.35,D8&lt;1.55,G8&gt;=0.154,D8&gt;=0.8),4.7,IF(AND(H8&lt;11.681,G8&gt;=0.259,D8&gt;=1.45,D8&gt;=1.35,D8&lt;1.55,G8&gt;=0.154,D8&gt;=0.8),4.85,IF(AND(H8&gt;=11.681,G8&gt;=0.259,D8&gt;=1.45,D8&gt;=1.35,D8&lt;1.55,G8&gt;=0.154,D8&gt;=0.8),4.633,IF(AND(A8&lt;6.25,B8&gt;=2.95,G8&gt;=0.379,A8&gt;=6.1,D8&gt;=1.55,G8&gt;=0.154,D8&gt;=0.8),5.4,IF(AND(D8&lt;0.3,H8&lt;13.372,G8&gt;=0.13,H8&lt;14.379,G8&lt;0.934,B8&gt;=3.35,A8&gt;=5.05,D8&lt;0.8),1.475,IF(AND(D8&gt;=0.3,H8&lt;13.372,G8&gt;=0.13,H8&lt;14.379,G8&lt;0.934,B8&gt;=3.35,A8&gt;=5.05,D8&lt;0.8),1.5,IF(AND(B8&lt;3.15,A8&gt;=6.25,B8&gt;=2.95,G8&gt;=0.379,A8&gt;=6.1,D8&gt;=1.55,G8&gt;=0.154,D8&gt;=0.8),5.7,IF(AND(B8&gt;=3.15,A8&gt;=6.25,B8&gt;=2.95,G8&gt;=0.379,A8&gt;=6.1,D8&gt;=1.55,G8&gt;=0.154,D8&gt;=0.8),5.933,"shouldnthappen"))))))))))))))))))))))))))))))))))</f>
        <v>1.5</v>
      </c>
      <c r="AD8" s="1" t="n">
        <f aca="false">IF(AND(H8&lt;6.621,A8&lt;4.95,D8&lt;0.8),1,IF(AND(H8&lt;14.144,H8&gt;=6.621,A8&lt;4.95,D8&lt;0.8),1.4,IF(AND(H8&gt;=14.144,H8&gt;=6.621,A8&lt;4.95,D8&lt;0.8),1.3,IF(AND(G8&lt;0.13,B8&gt;=3.85,A8&gt;=4.95,D8&lt;0.8),1.3,IF(AND(G8&gt;=0.13,B8&gt;=3.85,A8&gt;=4.95,D8&lt;0.8),1.425,IF(AND(A8&gt;=6.05,B8&lt;2.75,D8&lt;1.55,D8&gt;=0.8),4.9,IF(AND(A8&gt;=7.3,G8&lt;0.119,D8&gt;=1.55,D8&gt;=0.8),6.7,IF(AND(H8&lt;6.555,D8&lt;0.25,B8&lt;3.85,A8&gt;=4.95,D8&lt;0.8),1.7,IF(AND(B8&lt;3.4,D8&gt;=0.25,B8&lt;3.85,A8&gt;=4.95,D8&lt;0.8),1.7,IF(AND(B8&gt;=3.4,D8&gt;=0.25,B8&lt;3.85,A8&gt;=4.95,D8&lt;0.8),1.6,IF(AND(A8&lt;5.05,A8&lt;6.05,B8&lt;2.75,D8&lt;1.55,D8&gt;=0.8),3.3,IF(AND(B8&lt;2.85,D8&lt;1.35,B8&gt;=2.75,D8&lt;1.55,D8&gt;=0.8),4.5,IF(AND(H8&lt;12.206,D8&gt;=1.35,B8&gt;=2.75,D8&lt;1.55,D8&gt;=0.8),4.7,IF(AND(H8&gt;=12.206,D8&gt;=1.35,B8&gt;=2.75,D8&lt;1.55,D8&gt;=0.8),4.52,IF(AND(G8&lt;0.024,A8&lt;7.3,G8&lt;0.119,D8&gt;=1.55,D8&gt;=0.8),5.7,IF(AND(G8&gt;=0.024,A8&lt;7.3,G8&lt;0.119,D8&gt;=1.55,D8&gt;=0.8),5.6,IF(AND(F8&lt;2.5,G8&lt;0.417,G8&gt;=0.119,D8&gt;=1.55,D8&gt;=0.8),5.05,IF(AND(B8&lt;3.15,H8&gt;=6.555,D8&lt;0.25,B8&lt;3.85,A8&gt;=4.95,D8&lt;0.8),1.6,IF(AND(G8&lt;0.356,A8&gt;=5.05,A8&lt;6.05,B8&lt;2.75,D8&lt;1.55,D8&gt;=0.8),4.12,IF(AND(A8&lt;5.65,B8&gt;=2.85,D8&lt;1.35,B8&gt;=2.75,D8&lt;1.55,D8&gt;=0.8),3.6,IF(AND(B8&lt;3.15,F8&gt;=2.5,G8&lt;0.417,G8&gt;=0.119,D8&gt;=1.55,D8&gt;=0.8),5.18,IF(AND(B8&gt;=3.15,F8&gt;=2.5,G8&lt;0.417,G8&gt;=0.119,D8&gt;=1.55,D8&gt;=0.8),5.3,IF(AND(D8&lt;1.7,A8&lt;6.95,G8&gt;=0.417,G8&gt;=0.119,D8&gt;=1.55,D8&gt;=0.8),4.7,IF(AND(A8&lt;7.25,A8&gt;=6.95,G8&gt;=0.417,G8&gt;=0.119,D8&gt;=1.55,D8&gt;=0.8),5.8,IF(AND(A8&gt;=7.25,A8&gt;=6.95,G8&gt;=0.417,G8&gt;=0.119,D8&gt;=1.55,D8&gt;=0.8),6.333,IF(AND(H8&lt;8.594,B8&gt;=3.15,H8&gt;=6.555,D8&lt;0.25,B8&lt;3.85,A8&gt;=4.95,D8&lt;0.8),1.4,IF(AND(H8&gt;=8.594,B8&gt;=3.15,H8&gt;=6.555,D8&lt;0.25,B8&lt;3.85,A8&gt;=4.95,D8&lt;0.8),1.5,IF(AND(H8&gt;=11.218,G8&gt;=0.356,A8&gt;=5.05,A8&lt;6.05,B8&lt;2.75,D8&lt;1.55,D8&gt;=0.8),3.925,IF(AND(A8&gt;=6.5,A8&gt;=5.65,B8&gt;=2.85,D8&lt;1.35,B8&gt;=2.75,D8&lt;1.55,D8&gt;=0.8),4.6,IF(AND(H8&lt;8.602,H8&lt;11.218,G8&gt;=0.356,A8&gt;=5.05,A8&lt;6.05,B8&lt;2.75,D8&lt;1.55,D8&gt;=0.8),3.95,IF(AND(H8&gt;=8.602,H8&lt;11.218,G8&gt;=0.356,A8&gt;=5.05,A8&lt;6.05,B8&lt;2.75,D8&lt;1.55,D8&gt;=0.8),3.75,IF(AND(H8&lt;10.129,A8&lt;6.5,A8&gt;=5.65,B8&gt;=2.85,D8&lt;1.35,B8&gt;=2.75,D8&lt;1.55,D8&gt;=0.8),4.2,IF(AND(H8&gt;=10.129,A8&lt;6.5,A8&gt;=5.65,B8&gt;=2.85,D8&lt;1.35,B8&gt;=2.75,D8&lt;1.55,D8&gt;=0.8),4.267,IF(AND(D8&lt;2.2,B8&lt;3.05,D8&gt;=1.7,A8&lt;6.95,G8&gt;=0.417,G8&gt;=0.119,D8&gt;=1.55,D8&gt;=0.8),5.3,IF(AND(D8&gt;=2.2,B8&lt;3.05,D8&gt;=1.7,A8&lt;6.95,G8&gt;=0.417,G8&gt;=0.119,D8&gt;=1.55,D8&gt;=0.8),5.133,IF(AND(D8&lt;2.45,B8&gt;=3.05,D8&gt;=1.7,A8&lt;6.95,G8&gt;=0.417,G8&gt;=0.119,D8&gt;=1.55,D8&gt;=0.8),5.6,IF(AND(D8&gt;=2.45,B8&gt;=3.05,D8&gt;=1.7,A8&lt;6.95,G8&gt;=0.417,G8&gt;=0.119,D8&gt;=1.55,D8&gt;=0.8),6,"shouldnthappen")))))))))))))))))))))))))))))))))))))</f>
        <v>1.425</v>
      </c>
      <c r="AE8" s="1" t="n">
        <f aca="false">IF(AND(G8&lt;0.123,D8&gt;=0.25,D8&lt;0.75),1.3,IF(AND(H8&gt;=16.774,D8&gt;=1.75,D8&gt;=0.75),6.4,IF(AND(B8&lt;3.4,A8&lt;4.8,D8&lt;0.25,D8&lt;0.75),1.22,IF(AND(B8&gt;=3.4,A8&lt;4.8,D8&lt;0.25,D8&lt;0.75),1,IF(AND(A8&gt;=5.45,A8&gt;=4.8,D8&lt;0.25,D8&lt;0.75),1.367,IF(AND(H8&gt;=10.688,D8&lt;1.35,D8&lt;1.75,D8&gt;=0.75),4.2,IF(AND(A8&lt;5.3,D8&gt;=1.35,D8&lt;1.75,D8&gt;=0.75),4.05,IF(AND(G8&gt;=0.857,H8&lt;16.774,D8&gt;=1.75,D8&gt;=0.75),5.02,IF(AND(H8&lt;6.089,A8&lt;5.45,A8&gt;=4.8,D8&lt;0.25,D8&lt;0.75),1.7,IF(AND(G8&lt;0.184,D8&lt;0.35,G8&gt;=0.123,D8&gt;=0.25,D8&lt;0.75),1.7,IF(AND(G8&gt;=0.184,D8&lt;0.35,G8&gt;=0.123,D8&gt;=0.25,D8&lt;0.75),1.48,IF(AND(A8&lt;5.25,D8&gt;=0.35,G8&gt;=0.123,D8&gt;=0.25,D8&lt;0.75),1.75,IF(AND(A8&gt;=5.25,D8&gt;=0.35,G8&gt;=0.123,D8&gt;=0.25,D8&lt;0.75),1.5,IF(AND(A8&lt;5.3,H8&lt;10.688,D8&lt;1.35,D8&lt;1.75,D8&gt;=0.75),3.15,IF(AND(H8&lt;9.474,A8&gt;=5.3,D8&gt;=1.35,D8&lt;1.75,D8&gt;=0.75),4.95,IF(AND(G8&gt;=0.779,G8&lt;0.857,H8&lt;16.774,D8&gt;=1.75,D8&gt;=0.75),6,IF(AND(G8&lt;0.05,H8&gt;=6.089,A8&lt;5.45,A8&gt;=4.8,D8&lt;0.25,D8&lt;0.75),1.4,IF(AND(H8&lt;6.69,A8&gt;=5.3,H8&lt;10.688,D8&lt;1.35,D8&lt;1.75,D8&gt;=0.75),4.033,IF(AND(H8&gt;=6.69,A8&gt;=5.3,H8&lt;10.688,D8&lt;1.35,D8&lt;1.75,D8&gt;=0.75),3.733,IF(AND(B8&lt;2.5,H8&gt;=9.474,A8&gt;=5.3,D8&gt;=1.35,D8&lt;1.75,D8&gt;=0.75),4.5,IF(AND(D8&gt;=2.45,G8&lt;0.779,G8&lt;0.857,H8&lt;16.774,D8&gt;=1.75,D8&gt;=0.75),6,IF(AND(B8&gt;=3.75,G8&gt;=0.05,H8&gt;=6.089,A8&lt;5.45,A8&gt;=4.8,D8&lt;0.25,D8&lt;0.75),1.6,IF(AND(H8&lt;13.695,B8&gt;=2.5,H8&gt;=9.474,A8&gt;=5.3,D8&gt;=1.35,D8&lt;1.75,D8&gt;=0.75),4.567,IF(AND(G8&gt;=0.654,D8&lt;2.45,G8&lt;0.779,G8&lt;0.857,H8&lt;16.774,D8&gt;=1.75,D8&gt;=0.75),4.9,IF(AND(G8&gt;=0.73,B8&lt;3.75,G8&gt;=0.05,H8&gt;=6.089,A8&lt;5.45,A8&gt;=4.8,D8&lt;0.25,D8&lt;0.75),1.4,IF(AND(A8&lt;6.65,H8&gt;=13.695,B8&gt;=2.5,H8&gt;=9.474,A8&gt;=5.3,D8&gt;=1.35,D8&lt;1.75,D8&gt;=0.75),4.4,IF(AND(A8&gt;=6.65,H8&gt;=13.695,B8&gt;=2.5,H8&gt;=9.474,A8&gt;=5.3,D8&gt;=1.35,D8&lt;1.75,D8&gt;=0.75),4.84,IF(AND(B8&lt;2.75,G8&lt;0.654,D8&lt;2.45,G8&lt;0.779,G8&lt;0.857,H8&lt;16.774,D8&gt;=1.75,D8&gt;=0.75),5.2,IF(AND(H8&lt;9.524,G8&lt;0.73,B8&lt;3.75,G8&gt;=0.05,H8&gt;=6.089,A8&lt;5.45,A8&gt;=4.8,D8&lt;0.25,D8&lt;0.75),1.5,IF(AND(H8&gt;=9.524,G8&lt;0.73,B8&lt;3.75,G8&gt;=0.05,H8&gt;=6.089,A8&lt;5.45,A8&gt;=4.8,D8&lt;0.25,D8&lt;0.75),1.4,IF(AND(H8&gt;=13.644,B8&gt;=2.75,G8&lt;0.654,D8&lt;2.45,G8&lt;0.779,G8&lt;0.857,H8&lt;16.774,D8&gt;=1.75,D8&gt;=0.75),6.033,IF(AND(A8&gt;=6.85,H8&lt;13.644,B8&gt;=2.75,G8&lt;0.654,D8&lt;2.45,G8&lt;0.779,G8&lt;0.857,H8&lt;16.774,D8&gt;=1.75,D8&gt;=0.75),5.1,IF(AND(A8&gt;=6.75,A8&lt;6.85,H8&lt;13.644,B8&gt;=2.75,G8&lt;0.654,D8&lt;2.45,G8&lt;0.779,G8&lt;0.857,H8&lt;16.774,D8&gt;=1.75,D8&gt;=0.75),5.9,IF(AND(D8&gt;=2.35,A8&lt;6.75,A8&lt;6.85,H8&lt;13.644,B8&gt;=2.75,G8&lt;0.654,D8&lt;2.45,G8&lt;0.779,G8&lt;0.857,H8&lt;16.774,D8&gt;=1.75,D8&gt;=0.75),5.6,IF(AND(H8&lt;11.146,D8&lt;2.35,A8&lt;6.75,A8&lt;6.85,H8&lt;13.644,B8&gt;=2.75,G8&lt;0.654,D8&lt;2.45,G8&lt;0.779,G8&lt;0.857,H8&lt;16.774,D8&gt;=1.75,D8&gt;=0.75),5.4,IF(AND(H8&gt;=11.146,D8&lt;2.35,A8&lt;6.75,A8&lt;6.85,H8&lt;13.644,B8&gt;=2.75,G8&lt;0.654,D8&lt;2.45,G8&lt;0.779,G8&lt;0.857,H8&lt;16.774,D8&gt;=1.75,D8&gt;=0.75),5.6,"shouldnthappen"))))))))))))))))))))))))))))))))))))</f>
        <v>1.5</v>
      </c>
      <c r="AF8" s="1" t="n">
        <f aca="false">IF(AND(A8&lt;4.5,D8&lt;0.8),1.233,IF(AND(B8&lt;3.05,A8&gt;=4.5,D8&lt;0.8),1.4,IF(AND(D8&gt;=0.45,B8&gt;=3.05,A8&gt;=4.5,D8&lt;0.8),1.667,IF(AND(D8&lt;1.05,D8&lt;1.35,A8&lt;6.25,D8&gt;=0.8),3.633,IF(AND(H8&lt;13.935,A8&gt;=7.05,A8&gt;=6.25,D8&gt;=0.8),6,IF(AND(G8&gt;=0.948,D8&lt;0.45,B8&gt;=3.05,A8&gt;=4.5,D8&lt;0.8),1.7,IF(AND(G8&lt;0.652,D8&gt;=1.05,D8&lt;1.35,A8&lt;6.25,D8&gt;=0.8),4.16,IF(AND(D8&gt;=2.15,D8&gt;=1.75,D8&gt;=1.35,A8&lt;6.25,D8&gt;=0.8),5.4,IF(AND(G8&gt;=0.912,F8&lt;2.5,A8&lt;7.05,A8&gt;=6.25,D8&gt;=0.8),4.4,IF(AND(B8&gt;=3.25,F8&gt;=2.5,A8&lt;7.05,A8&gt;=6.25,D8&gt;=0.8),5.85,IF(AND(H8&lt;17.32,H8&gt;=13.935,A8&gt;=7.05,A8&gt;=6.25,D8&gt;=0.8),6.65,IF(AND(H8&gt;=17.32,H8&gt;=13.935,A8&gt;=7.05,A8&gt;=6.25,D8&gt;=0.8),6.4,IF(AND(H8&gt;=13.547,G8&lt;0.948,D8&lt;0.45,B8&gt;=3.05,A8&gt;=4.5,D8&lt;0.8),1.38,IF(AND(B8&gt;=2.75,G8&gt;=0.652,D8&gt;=1.05,D8&lt;1.35,A8&lt;6.25,D8&gt;=0.8),3.6,IF(AND(H8&lt;9.417,G8&lt;0.404,D8&lt;1.75,D8&gt;=1.35,A8&lt;6.25,D8&gt;=0.8),4.2,IF(AND(H8&gt;=9.417,G8&lt;0.404,D8&lt;1.75,D8&gt;=1.35,A8&lt;6.25,D8&gt;=0.8),4.5,IF(AND(G8&lt;0.464,G8&gt;=0.404,D8&lt;1.75,D8&gt;=1.35,A8&lt;6.25,D8&gt;=0.8),4.5,IF(AND(G8&gt;=0.464,G8&gt;=0.404,D8&lt;1.75,D8&gt;=1.35,A8&lt;6.25,D8&gt;=0.8),4.625,IF(AND(D8&lt;1.85,D8&lt;2.15,D8&gt;=1.75,D8&gt;=1.35,A8&lt;6.25,D8&gt;=0.8),4.9,IF(AND(D8&gt;=1.85,D8&lt;2.15,D8&gt;=1.75,D8&gt;=1.35,A8&lt;6.25,D8&gt;=0.8),5.05,IF(AND(G8&lt;0.332,G8&lt;0.912,F8&lt;2.5,A8&lt;7.05,A8&gt;=6.25,D8&gt;=0.8),4.467,IF(AND(G8&gt;=0.332,G8&lt;0.912,F8&lt;2.5,A8&lt;7.05,A8&gt;=6.25,D8&gt;=0.8),4.767,IF(AND(D8&lt;0.15,H8&lt;13.547,G8&lt;0.948,D8&lt;0.45,B8&gt;=3.05,A8&gt;=4.5,D8&lt;0.8),1.5,IF(AND(D8&lt;1.15,B8&lt;2.75,G8&gt;=0.652,D8&gt;=1.05,D8&lt;1.35,A8&lt;6.25,D8&gt;=0.8),3.9,IF(AND(D8&gt;=1.15,B8&lt;2.75,G8&gt;=0.652,D8&gt;=1.05,D8&lt;1.35,A8&lt;6.25,D8&gt;=0.8),4,IF(AND(D8&gt;=2.25,B8&lt;3.15,B8&lt;3.25,F8&gt;=2.5,A8&lt;7.05,A8&gt;=6.25,D8&gt;=0.8),5.14,IF(AND(G8&lt;0.621,B8&gt;=3.15,B8&lt;3.25,F8&gt;=2.5,A8&lt;7.05,A8&gt;=6.25,D8&gt;=0.8),5.75,IF(AND(G8&gt;=0.621,B8&gt;=3.15,B8&lt;3.25,F8&gt;=2.5,A8&lt;7.05,A8&gt;=6.25,D8&gt;=0.8),5.1,IF(AND(G8&gt;=0.862,D8&gt;=0.15,H8&lt;13.547,G8&lt;0.948,D8&lt;0.45,B8&gt;=3.05,A8&gt;=4.5,D8&lt;0.8),1.5,IF(AND(A8&lt;6.35,D8&lt;2.25,B8&lt;3.15,B8&lt;3.25,F8&gt;=2.5,A8&lt;7.05,A8&gt;=6.25,D8&gt;=0.8),5.267,IF(AND(A8&gt;=6.35,D8&lt;2.25,B8&lt;3.15,B8&lt;3.25,F8&gt;=2.5,A8&lt;7.05,A8&gt;=6.25,D8&gt;=0.8),5.42,IF(AND(A8&lt;5.1,G8&lt;0.862,D8&gt;=0.15,H8&lt;13.547,G8&lt;0.948,D8&lt;0.45,B8&gt;=3.05,A8&gt;=4.5,D8&lt;0.8),1.35,IF(AND(B8&lt;3.95,A8&gt;=5.1,G8&lt;0.862,D8&gt;=0.15,H8&lt;13.547,G8&lt;0.948,D8&lt;0.45,B8&gt;=3.05,A8&gt;=4.5,D8&lt;0.8),1.5,IF(AND(B8&gt;=3.95,A8&gt;=5.1,G8&lt;0.862,D8&gt;=0.15,H8&lt;13.547,G8&lt;0.948,D8&lt;0.45,B8&gt;=3.05,A8&gt;=4.5,D8&lt;0.8),1.467,"shouldnthappen"))))))))))))))))))))))))))))))))))</f>
        <v>1.5</v>
      </c>
      <c r="AG8" s="1" t="n">
        <f aca="false">IF(AND(H8&lt;5.748,A8&lt;4.85,D8&lt;0.75),1,IF(AND(B8&gt;=3.5,D8&gt;=1.75,D8&gt;=0.75),6.2,IF(AND(A8&gt;=4.65,H8&gt;=5.748,A8&lt;4.85,D8&lt;0.75),1.333,IF(AND(H8&lt;6.417,B8&lt;3.45,A8&gt;=4.85,D8&lt;0.75),1.7,IF(AND(A8&lt;5.05,B8&gt;=3.45,A8&gt;=4.85,D8&lt;0.75),1.4,IF(AND(A8&gt;=5.05,B8&gt;=3.45,A8&gt;=4.85,D8&lt;0.75),1.5,IF(AND(F8&gt;=2.5,H8&lt;13.641,D8&lt;1.75,D8&gt;=0.75),4.667,IF(AND(G8&lt;0.187,H8&gt;=13.641,D8&lt;1.75,D8&gt;=0.75),5,IF(AND(A8&gt;=7.1,B8&lt;3.5,D8&gt;=1.75,D8&gt;=0.75),6.575,IF(AND(G8&lt;0.161,A8&lt;4.65,H8&gt;=5.748,A8&lt;4.85,D8&lt;0.75),1.5,IF(AND(H8&lt;8.399,H8&gt;=6.417,B8&lt;3.45,A8&gt;=4.85,D8&lt;0.75),1.5,IF(AND(H8&gt;=8.399,H8&gt;=6.417,B8&lt;3.45,A8&gt;=4.85,D8&lt;0.75),1.625,IF(AND(G8&lt;0.086,F8&lt;2.5,H8&lt;13.641,D8&lt;1.75,D8&gt;=0.75),4.7,IF(AND(D8&lt;1.35,G8&gt;=0.187,H8&gt;=13.641,D8&lt;1.75,D8&gt;=0.75),4.2,IF(AND(G8&lt;0.422,G8&gt;=0.161,A8&lt;4.65,H8&gt;=5.748,A8&lt;4.85,D8&lt;0.75),1.4,IF(AND(G8&gt;=0.422,G8&gt;=0.161,A8&lt;4.65,H8&gt;=5.748,A8&lt;4.85,D8&lt;0.75),1.3,IF(AND(B8&lt;2.5,D8&gt;=1.35,G8&gt;=0.187,H8&gt;=13.641,D8&lt;1.75,D8&gt;=0.75),4.5,IF(AND(B8&lt;2.75,A8&lt;6,A8&lt;7.1,B8&lt;3.5,D8&gt;=1.75,D8&gt;=0.75),5.1,IF(AND(B8&gt;=2.75,A8&lt;6,A8&lt;7.1,B8&lt;3.5,D8&gt;=1.75,D8&gt;=0.75),5.02,IF(AND(A8&lt;5.15,A8&lt;5.9,G8&gt;=0.086,F8&lt;2.5,H8&lt;13.641,D8&lt;1.75,D8&gt;=0.75),3,IF(AND(G8&lt;0.644,A8&gt;=5.9,G8&gt;=0.086,F8&lt;2.5,H8&lt;13.641,D8&lt;1.75,D8&gt;=0.75),4.65,IF(AND(G8&gt;=0.644,A8&gt;=5.9,G8&gt;=0.086,F8&lt;2.5,H8&lt;13.641,D8&lt;1.75,D8&gt;=0.75),4.24,IF(AND(D8&lt;1.45,B8&gt;=2.5,D8&gt;=1.35,G8&gt;=0.187,H8&gt;=13.641,D8&lt;1.75,D8&gt;=0.75),4.68,IF(AND(D8&gt;=1.45,B8&gt;=2.5,D8&gt;=1.35,G8&gt;=0.187,H8&gt;=13.641,D8&lt;1.75,D8&gt;=0.75),4.833,IF(AND(H8&lt;13.18,D8&lt;2.05,A8&gt;=6,A8&lt;7.1,B8&lt;3.5,D8&gt;=1.75,D8&gt;=0.75),5.44,IF(AND(H8&gt;=13.18,D8&lt;2.05,A8&gt;=6,A8&lt;7.1,B8&lt;3.5,D8&gt;=1.75,D8&gt;=0.75),5.1,IF(AND(H8&lt;8.759,D8&gt;=2.05,A8&gt;=6,A8&lt;7.1,B8&lt;3.5,D8&gt;=1.75,D8&gt;=0.75),5.4,IF(AND(A8&gt;=5.75,A8&gt;=5.15,A8&lt;5.9,G8&gt;=0.086,F8&lt;2.5,H8&lt;13.641,D8&lt;1.75,D8&gt;=0.75),3.967,IF(AND(H8&lt;10.159,H8&gt;=8.759,D8&gt;=2.05,A8&gt;=6,A8&lt;7.1,B8&lt;3.5,D8&gt;=1.75,D8&gt;=0.75),5.925,IF(AND(D8&lt;1.2,A8&lt;5.75,A8&gt;=5.15,A8&lt;5.9,G8&gt;=0.086,F8&lt;2.5,H8&lt;13.641,D8&lt;1.75,D8&gt;=0.75),3.667,IF(AND(D8&lt;2.25,H8&gt;=10.159,H8&gt;=8.759,D8&gt;=2.05,A8&gt;=6,A8&lt;7.1,B8&lt;3.5,D8&gt;=1.75,D8&gt;=0.75),5.66,IF(AND(D8&gt;=2.25,H8&gt;=10.159,H8&gt;=8.759,D8&gt;=2.05,A8&gt;=6,A8&lt;7.1,B8&lt;3.5,D8&gt;=1.75,D8&gt;=0.75),5.34,IF(AND(D8&lt;1.35,D8&gt;=1.2,A8&lt;5.75,A8&gt;=5.15,A8&lt;5.9,G8&gt;=0.086,F8&lt;2.5,H8&lt;13.641,D8&lt;1.75,D8&gt;=0.75),4.025,IF(AND(D8&gt;=1.35,D8&gt;=1.2,A8&lt;5.75,A8&gt;=5.15,A8&lt;5.9,G8&gt;=0.086,F8&lt;2.5,H8&lt;13.641,D8&lt;1.75,D8&gt;=0.75),3.9,"shouldnthappen"))))))))))))))))))))))))))))))))))</f>
        <v>1.5</v>
      </c>
      <c r="AH8" s="1" t="n">
        <f aca="false">IF(AND(F8&lt;1.5,H8&lt;6.799,A8&lt;5.45),1.7,IF(AND(F8&gt;=1.5,H8&lt;6.799,A8&lt;5.45),4.1,IF(AND(D8&gt;=0.8,H8&gt;=6.799,A8&lt;5.45),3.9,IF(AND(H8&lt;7.564,F8&lt;2.5,A8&gt;=5.45),3.925,IF(AND(H8&gt;=16.284,F8&gt;=2.5,A8&gt;=5.45),6.5,IF(AND(A8&lt;4.35,D8&lt;0.8,H8&gt;=6.799,A8&lt;5.45),1.1,IF(AND(B8&lt;2.8,D8&lt;1.35,H8&gt;=7.564,F8&lt;2.5,A8&gt;=5.45),4.1,IF(AND(B8&gt;=2.8,D8&lt;1.35,H8&gt;=7.564,F8&lt;2.5,A8&gt;=5.45),4.267,IF(AND(B8&lt;2.75,D8&gt;=1.35,H8&gt;=7.564,F8&lt;2.5,A8&gt;=5.45),5,IF(AND(G8&gt;=0.078,G8&lt;0.26,H8&lt;16.284,F8&gt;=2.5,A8&gt;=5.45),6.06,IF(AND(G8&gt;=0.805,G8&gt;=0.26,H8&lt;16.284,F8&gt;=2.5,A8&gt;=5.45),5.02,IF(AND(H8&gt;=10.109,B8&gt;=3.45,A8&gt;=4.35,D8&lt;0.8,H8&gt;=6.799,A8&lt;5.45),1.55,IF(AND(D8&lt;2.25,G8&lt;0.078,G8&lt;0.26,H8&lt;16.284,F8&gt;=2.5,A8&gt;=5.45),5.6,IF(AND(D8&gt;=2.25,G8&lt;0.078,G8&lt;0.26,H8&lt;16.284,F8&gt;=2.5,A8&gt;=5.45),5.7,IF(AND(A8&lt;6.15,G8&lt;0.805,G8&gt;=0.26,H8&lt;16.284,F8&gt;=2.5,A8&gt;=5.45),4.967,IF(AND(A8&lt;4.65,H8&lt;12.227,B8&lt;3.45,A8&gt;=4.35,D8&lt;0.8,H8&gt;=6.799,A8&lt;5.45),1.333,IF(AND(A8&lt;4.85,H8&gt;=12.227,B8&lt;3.45,A8&gt;=4.35,D8&lt;0.8,H8&gt;=6.799,A8&lt;5.45),1.42,IF(AND(A8&gt;=4.85,H8&gt;=12.227,B8&lt;3.45,A8&gt;=4.35,D8&lt;0.8,H8&gt;=6.799,A8&lt;5.45),1.533,IF(AND(A8&lt;5.05,H8&lt;10.109,B8&gt;=3.45,A8&gt;=4.35,D8&lt;0.8,H8&gt;=6.799,A8&lt;5.45),1.4,IF(AND(A8&gt;=5.05,H8&lt;10.109,B8&gt;=3.45,A8&gt;=4.35,D8&lt;0.8,H8&gt;=6.799,A8&lt;5.45),1.5,IF(AND(G8&lt;0.14,H8&lt;13.531,B8&gt;=2.75,D8&gt;=1.35,H8&gt;=7.564,F8&lt;2.5,A8&gt;=5.45),4.7,IF(AND(G8&lt;0.187,H8&gt;=13.531,B8&gt;=2.75,D8&gt;=1.35,H8&gt;=7.564,F8&lt;2.5,A8&gt;=5.45),5,IF(AND(G8&gt;=0.187,H8&gt;=13.531,B8&gt;=2.75,D8&gt;=1.35,H8&gt;=7.564,F8&lt;2.5,A8&gt;=5.45),4.66,IF(AND(A8&lt;6.35,A8&gt;=6.15,G8&lt;0.805,G8&gt;=0.26,H8&lt;16.284,F8&gt;=2.5,A8&gt;=5.45),6,IF(AND(D8&lt;0.15,A8&gt;=4.65,H8&lt;12.227,B8&lt;3.45,A8&gt;=4.35,D8&lt;0.8,H8&gt;=6.799,A8&lt;5.45),1.5,IF(AND(H8&lt;10.723,G8&gt;=0.14,H8&lt;13.531,B8&gt;=2.75,D8&gt;=1.35,H8&gt;=7.564,F8&lt;2.5,A8&gt;=5.45),4.6,IF(AND(H8&gt;=10.723,G8&gt;=0.14,H8&lt;13.531,B8&gt;=2.75,D8&gt;=1.35,H8&gt;=7.564,F8&lt;2.5,A8&gt;=5.45),4.46,IF(AND(G8&lt;0.364,A8&gt;=6.35,A8&gt;=6.15,G8&lt;0.805,G8&gt;=0.26,H8&lt;16.284,F8&gt;=2.5,A8&gt;=5.45),5.28,IF(AND(A8&lt;5.1,D8&gt;=0.15,A8&gt;=4.65,H8&lt;12.227,B8&lt;3.45,A8&gt;=4.35,D8&lt;0.8,H8&gt;=6.799,A8&lt;5.45),1.36,IF(AND(A8&gt;=5.1,D8&gt;=0.15,A8&gt;=4.65,H8&lt;12.227,B8&lt;3.45,A8&gt;=4.35,D8&lt;0.8,H8&gt;=6.799,A8&lt;5.45),1.4,IF(AND(G8&gt;=0.6,G8&gt;=0.364,A8&gt;=6.35,A8&gt;=6.15,G8&lt;0.805,G8&gt;=0.26,H8&lt;16.284,F8&gt;=2.5,A8&gt;=5.45),5.1,IF(AND(A8&gt;=6.95,G8&lt;0.6,G8&gt;=0.364,A8&gt;=6.35,A8&gt;=6.15,G8&lt;0.805,G8&gt;=0.26,H8&lt;16.284,F8&gt;=2.5,A8&gt;=5.45),5.8,IF(AND(B8&lt;3.2,A8&lt;6.95,G8&lt;0.6,G8&gt;=0.364,A8&gt;=6.35,A8&gt;=6.15,G8&lt;0.805,G8&gt;=0.26,H8&lt;16.284,F8&gt;=2.5,A8&gt;=5.45),5.6,IF(AND(B8&gt;=3.2,A8&lt;6.95,G8&lt;0.6,G8&gt;=0.364,A8&gt;=6.35,A8&gt;=6.15,G8&lt;0.805,G8&gt;=0.26,H8&lt;16.284,F8&gt;=2.5,A8&gt;=5.45),5.7,"shouldnthappen"))))))))))))))))))))))))))))))))))</f>
        <v>1.5</v>
      </c>
      <c r="AI8" s="1" t="n">
        <f aca="false">IF(AND(B8&gt;=3.55,A8&lt;5.05,F8&lt;1.5),1,IF(AND(H8&gt;=13.436,A8&gt;=5.05,F8&lt;1.5),1.633,IF(AND(A8&lt;4.35,B8&lt;3.55,A8&lt;5.05,F8&lt;1.5),1.1,IF(AND(A8&lt;5.15,H8&lt;13.436,A8&gt;=5.05,F8&lt;1.5),1.6,IF(AND(G8&lt;0.837,D8&lt;1.2,B8&lt;2.65,F8&gt;=1.5),3.7,IF(AND(G8&gt;=0.837,D8&lt;1.2,B8&lt;2.65,F8&gt;=1.5),3,IF(AND(D8&lt;1.4,D8&gt;=1.2,B8&lt;2.65,F8&gt;=1.5),4.133,IF(AND(D8&gt;=1.4,D8&gt;=1.2,B8&lt;2.65,F8&gt;=1.5),4.633,IF(AND(G8&lt;0.302,A8&gt;=4.35,B8&lt;3.55,A8&lt;5.05,F8&lt;1.5),1.34,IF(AND(D8&gt;=0.3,A8&gt;=5.15,H8&lt;13.436,A8&gt;=5.05,F8&lt;1.5),1.5,IF(AND(G8&lt;0.233,G8&lt;0.265,D8&lt;1.55,B8&gt;=2.65,F8&gt;=1.5),4.56,IF(AND(G8&gt;=0.233,G8&lt;0.265,D8&lt;1.55,B8&gt;=2.65,F8&gt;=1.5),5.1,IF(AND(G8&lt;0.395,G8&gt;=0.265,D8&lt;1.55,B8&gt;=2.65,F8&gt;=1.5),4.025,IF(AND(H8&lt;13.935,A8&gt;=7.05,D8&gt;=1.55,B8&gt;=2.65,F8&gt;=1.5),6.12,IF(AND(H8&gt;=13.935,A8&gt;=7.05,D8&gt;=1.55,B8&gt;=2.65,F8&gt;=1.5),6.64,IF(AND(G8&gt;=0.858,G8&gt;=0.302,A8&gt;=4.35,B8&lt;3.55,A8&lt;5.05,F8&lt;1.5),1.3,IF(AND(H8&lt;6.543,D8&lt;0.3,A8&gt;=5.15,H8&lt;13.436,A8&gt;=5.05,F8&lt;1.5),1.4,IF(AND(H8&gt;=6.543,D8&lt;0.3,A8&gt;=5.15,H8&lt;13.436,A8&gt;=5.05,F8&lt;1.5),1.48,IF(AND(A8&lt;6.3,G8&gt;=0.395,G8&gt;=0.265,D8&lt;1.55,B8&gt;=2.65,F8&gt;=1.5),4.14,IF(AND(A8&gt;=6.3,G8&gt;=0.395,G8&gt;=0.265,D8&lt;1.55,B8&gt;=2.65,F8&gt;=1.5),4.767,IF(AND(G8&gt;=0.669,B8&lt;3.15,A8&lt;7.05,D8&gt;=1.55,B8&gt;=2.65,F8&gt;=1.5),5,IF(AND(H8&lt;9.459,G8&lt;0.858,G8&gt;=0.302,A8&gt;=4.35,B8&lt;3.55,A8&lt;5.05,F8&lt;1.5),1.4,IF(AND(H8&gt;=9.459,G8&lt;0.858,G8&gt;=0.302,A8&gt;=4.35,B8&lt;3.55,A8&lt;5.05,F8&lt;1.5),1.6,IF(AND(G8&gt;=0.433,G8&lt;0.669,B8&lt;3.15,A8&lt;7.05,D8&gt;=1.55,B8&gt;=2.65,F8&gt;=1.5),5.68,IF(AND(G8&lt;0.481,H8&lt;10.257,B8&gt;=3.15,A8&lt;7.05,D8&gt;=1.55,B8&gt;=2.65,F8&gt;=1.5),5.7,IF(AND(G8&gt;=0.481,H8&lt;10.257,B8&gt;=3.15,A8&lt;7.05,D8&gt;=1.55,B8&gt;=2.65,F8&gt;=1.5),5.9,IF(AND(D8&lt;2.15,H8&gt;=10.257,B8&gt;=3.15,A8&lt;7.05,D8&gt;=1.55,B8&gt;=2.65,F8&gt;=1.5),5.1,IF(AND(D8&gt;=2.15,H8&gt;=10.257,B8&gt;=3.15,A8&lt;7.05,D8&gt;=1.55,B8&gt;=2.65,F8&gt;=1.5),5.42,IF(AND(G8&lt;0.098,G8&lt;0.433,G8&lt;0.669,B8&lt;3.15,A8&lt;7.05,D8&gt;=1.55,B8&gt;=2.65,F8&gt;=1.5),5.567,IF(AND(D8&lt;1.8,G8&gt;=0.098,G8&lt;0.433,G8&lt;0.669,B8&lt;3.15,A8&lt;7.05,D8&gt;=1.55,B8&gt;=2.65,F8&gt;=1.5),5.033,IF(AND(G8&gt;=0.312,D8&gt;=1.8,G8&gt;=0.098,G8&lt;0.433,G8&lt;0.669,B8&lt;3.15,A8&lt;7.05,D8&gt;=1.55,B8&gt;=2.65,F8&gt;=1.5),5.4,IF(AND(H8&lt;9.002,G8&lt;0.312,D8&gt;=1.8,G8&gt;=0.098,G8&lt;0.433,G8&lt;0.669,B8&lt;3.15,A8&lt;7.05,D8&gt;=1.55,B8&gt;=2.65,F8&gt;=1.5),5.1,IF(AND(H8&gt;=9.002,G8&lt;0.312,D8&gt;=1.8,G8&gt;=0.098,G8&lt;0.433,G8&lt;0.669,B8&lt;3.15,A8&lt;7.05,D8&gt;=1.55,B8&gt;=2.65,F8&gt;=1.5),5.26,"shouldnthappen")))))))))))))))))))))))))))))))))</f>
        <v>1.5</v>
      </c>
      <c r="AJ8" s="1" t="n">
        <f aca="false">IF(AND(A8&gt;=5.25,D8&gt;=0.35,D8&lt;0.8),1.433,IF(AND(F8&gt;=2.5,H8&lt;6.927,D8&gt;=0.8),5.1,IF(AND(H8&lt;5.85,B8&lt;3.65,D8&lt;0.35,D8&lt;0.8),1,IF(AND(A8&lt;5.55,B8&gt;=3.65,D8&lt;0.35,D8&lt;0.8),1.5,IF(AND(A8&gt;=5.55,B8&gt;=3.65,D8&lt;0.35,D8&lt;0.8),1.7,IF(AND(H8&lt;7.949,A8&lt;5.25,D8&gt;=0.35,D8&lt;0.8),1.9,IF(AND(H8&gt;=7.949,A8&lt;5.25,D8&gt;=0.35,D8&lt;0.8),1.54,IF(AND(A8&lt;5.55,F8&lt;2.5,H8&lt;6.927,D8&gt;=0.8),3.98,IF(AND(A8&gt;=5.55,F8&lt;2.5,H8&lt;6.927,D8&gt;=0.8),4.1,IF(AND(A8&gt;=7.25,D8&gt;=1.55,H8&gt;=6.927,D8&gt;=0.8),6.65,IF(AND(A8&lt;5.75,D8&lt;1.2,D8&lt;1.55,H8&gt;=6.927,D8&gt;=0.8),3.62,IF(AND(A8&gt;=5.75,D8&lt;1.2,D8&lt;1.55,H8&gt;=6.927,D8&gt;=0.8),4.1,IF(AND(G8&lt;0.175,A8&lt;4.8,H8&gt;=5.85,B8&lt;3.65,D8&lt;0.35,D8&lt;0.8),1.5,IF(AND(G8&gt;=0.175,A8&lt;4.8,H8&gt;=5.85,B8&lt;3.65,D8&lt;0.35,D8&lt;0.8),1.3,IF(AND(A8&gt;=5.05,A8&gt;=4.8,H8&gt;=5.85,B8&lt;3.65,D8&lt;0.35,D8&lt;0.8),1.5,IF(AND(G8&gt;=0.735,A8&lt;6.25,D8&gt;=1.2,D8&lt;1.55,H8&gt;=6.927,D8&gt;=0.8),4,IF(AND(H8&lt;10.464,A8&lt;6.2,A8&lt;7.25,D8&gt;=1.55,H8&gt;=6.927,D8&gt;=0.8),5.1,IF(AND(H8&gt;=10.464,A8&lt;6.2,A8&lt;7.25,D8&gt;=1.55,H8&gt;=6.927,D8&gt;=0.8),4.9,IF(AND(G8&lt;0.418,A8&lt;5.05,A8&gt;=4.8,H8&gt;=5.85,B8&lt;3.65,D8&lt;0.35,D8&lt;0.8),1.48,IF(AND(G8&gt;=0.418,A8&lt;5.05,A8&gt;=4.8,H8&gt;=5.85,B8&lt;3.65,D8&lt;0.35,D8&lt;0.8),1.3,IF(AND(B8&lt;2.75,G8&lt;0.735,A8&lt;6.25,D8&gt;=1.2,D8&lt;1.55,H8&gt;=6.927,D8&gt;=0.8),4.35,IF(AND(H8&lt;15.422,D8&lt;1.45,A8&gt;=6.25,D8&gt;=1.2,D8&lt;1.55,H8&gt;=6.927,D8&gt;=0.8),4.375,IF(AND(H8&gt;=15.422,D8&lt;1.45,A8&gt;=6.25,D8&gt;=1.2,D8&lt;1.55,H8&gt;=6.927,D8&gt;=0.8),4.7,IF(AND(A8&lt;6.4,D8&gt;=1.45,A8&gt;=6.25,D8&gt;=1.2,D8&lt;1.55,H8&gt;=6.927,D8&gt;=0.8),5.1,IF(AND(G8&gt;=0.576,D8&lt;2.15,A8&gt;=6.2,A8&lt;7.25,D8&gt;=1.55,H8&gt;=6.927,D8&gt;=0.8),5.1,IF(AND(G8&lt;0.537,D8&gt;=2.15,A8&gt;=6.2,A8&lt;7.25,D8&gt;=1.55,H8&gt;=6.927,D8&gt;=0.8),5.533,IF(AND(G8&gt;=0.537,D8&gt;=2.15,A8&gt;=6.2,A8&lt;7.25,D8&gt;=1.55,H8&gt;=6.927,D8&gt;=0.8),5.9,IF(AND(D8&lt;1.45,B8&gt;=2.75,G8&lt;0.735,A8&lt;6.25,D8&gt;=1.2,D8&lt;1.55,H8&gt;=6.927,D8&gt;=0.8),4.6,IF(AND(D8&gt;=1.45,B8&gt;=2.75,G8&lt;0.735,A8&lt;6.25,D8&gt;=1.2,D8&lt;1.55,H8&gt;=6.927,D8&gt;=0.8),4.5,IF(AND(H8&lt;12.582,A8&gt;=6.4,D8&gt;=1.45,A8&gt;=6.25,D8&gt;=1.2,D8&lt;1.55,H8&gt;=6.927,D8&gt;=0.8),4.66,IF(AND(H8&gt;=12.582,A8&gt;=6.4,D8&gt;=1.45,A8&gt;=6.25,D8&gt;=1.2,D8&lt;1.55,H8&gt;=6.927,D8&gt;=0.8),4.9,IF(AND(B8&lt;2.75,G8&lt;0.576,D8&lt;2.15,A8&gt;=6.2,A8&lt;7.25,D8&gt;=1.55,H8&gt;=6.927,D8&gt;=0.8),5.3,IF(AND(G8&gt;=0.395,B8&gt;=2.75,G8&lt;0.576,D8&lt;2.15,A8&gt;=6.2,A8&lt;7.25,D8&gt;=1.55,H8&gt;=6.927,D8&gt;=0.8),5.6,IF(AND(D8&gt;=1.9,G8&lt;0.395,B8&gt;=2.75,G8&lt;0.576,D8&lt;2.15,A8&gt;=6.2,A8&lt;7.25,D8&gt;=1.55,H8&gt;=6.927,D8&gt;=0.8),5.333,IF(AND(B8&lt;2.95,D8&lt;1.9,G8&lt;0.395,B8&gt;=2.75,G8&lt;0.576,D8&lt;2.15,A8&gt;=6.2,A8&lt;7.25,D8&gt;=1.55,H8&gt;=6.927,D8&gt;=0.8),5.6,IF(AND(B8&gt;=2.95,D8&lt;1.9,G8&lt;0.395,B8&gt;=2.75,G8&lt;0.576,D8&lt;2.15,A8&gt;=6.2,A8&lt;7.25,D8&gt;=1.55,H8&gt;=6.927,D8&gt;=0.8),5.5,"shouldnthappen"))))))))))))))))))))))))))))))))))))</f>
        <v>1.433</v>
      </c>
      <c r="AK8" s="1" t="n">
        <f aca="false">IF(AND(H8&lt;5.85,B8&lt;3.65,F8&lt;1.5),1,IF(AND(B8&gt;=3.95,B8&gt;=3.65,F8&lt;1.5),1.433,IF(AND(A8&lt;5.15,F8&lt;2.5,F8&gt;=1.5),3.075,IF(AND(D8&gt;=0.35,H8&gt;=5.85,B8&lt;3.65,F8&lt;1.5),1.5,IF(AND(G8&lt;0.168,B8&lt;3.95,B8&gt;=3.65,F8&lt;1.5),1.7,IF(AND(H8&lt;5.767,A8&lt;7.25,F8&gt;=2.5,F8&gt;=1.5),4.5,IF(AND(D8&lt;1.9,A8&gt;=7.25,F8&gt;=2.5,F8&gt;=1.5),6.3,IF(AND(D8&gt;=1.9,A8&gt;=7.25,F8&gt;=2.5,F8&gt;=1.5),6.575,IF(AND(B8&lt;3.75,G8&gt;=0.168,B8&lt;3.95,B8&gt;=3.65,F8&lt;1.5),1.5,IF(AND(B8&gt;=3.75,G8&gt;=0.168,B8&lt;3.95,B8&gt;=3.65,F8&lt;1.5),1.6,IF(AND(D8&gt;=1.35,A8&lt;6.15,A8&gt;=5.15,F8&lt;2.5,F8&gt;=1.5),4.42,IF(AND(D8&lt;1.4,A8&gt;=6.15,A8&gt;=5.15,F8&lt;2.5,F8&gt;=1.5),4.5,IF(AND(D8&gt;=1.4,A8&gt;=6.15,A8&gt;=5.15,F8&lt;2.5,F8&gt;=1.5),4.675,IF(AND(D8&lt;0.15,H8&lt;11.218,D8&lt;0.35,H8&gt;=5.85,B8&lt;3.65,F8&lt;1.5),1.5,IF(AND(D8&lt;0.15,H8&gt;=11.218,D8&lt;0.35,H8&gt;=5.85,B8&lt;3.65,F8&lt;1.5),1.1,IF(AND(B8&lt;2.7,D8&lt;1.35,A8&lt;6.15,A8&gt;=5.15,F8&lt;2.5,F8&gt;=1.5),3.82,IF(AND(A8&lt;6.15,G8&gt;=0.755,H8&gt;=5.767,A8&lt;7.25,F8&gt;=2.5,F8&gt;=1.5),4.98,IF(AND(A8&gt;=6.15,G8&gt;=0.755,H8&gt;=5.767,A8&lt;7.25,F8&gt;=2.5,F8&gt;=1.5),5.3,IF(AND(B8&lt;3.4,D8&gt;=0.15,H8&lt;11.218,D8&lt;0.35,H8&gt;=5.85,B8&lt;3.65,F8&lt;1.5),1.4,IF(AND(B8&gt;=3.4,D8&gt;=0.15,H8&lt;11.218,D8&lt;0.35,H8&gt;=5.85,B8&lt;3.65,F8&lt;1.5),1.3,IF(AND(H8&lt;11.731,D8&gt;=0.15,H8&gt;=11.218,D8&lt;0.35,H8&gt;=5.85,B8&lt;3.65,F8&lt;1.5),1.2,IF(AND(H8&lt;9.053,B8&gt;=2.7,D8&lt;1.35,A8&lt;6.15,A8&gt;=5.15,F8&lt;2.5,F8&gt;=1.5),3.85,IF(AND(D8&gt;=2.1,B8&lt;2.85,G8&lt;0.755,H8&gt;=5.767,A8&lt;7.25,F8&gt;=2.5,F8&gt;=1.5),5.6,IF(AND(D8&gt;=2.45,B8&gt;=2.85,G8&lt;0.755,H8&gt;=5.767,A8&lt;7.25,F8&gt;=2.5,F8&gt;=1.5),5.8,IF(AND(B8&gt;=3.45,H8&gt;=11.731,D8&gt;=0.15,H8&gt;=11.218,D8&lt;0.35,H8&gt;=5.85,B8&lt;3.65,F8&lt;1.5),1.3,IF(AND(A8&lt;5.9,H8&gt;=9.053,B8&gt;=2.7,D8&lt;1.35,A8&lt;6.15,A8&gt;=5.15,F8&lt;2.5,F8&gt;=1.5),4.3,IF(AND(A8&gt;=5.9,H8&gt;=9.053,B8&gt;=2.7,D8&lt;1.35,A8&lt;6.15,A8&gt;=5.15,F8&lt;2.5,F8&gt;=1.5),4,IF(AND(G8&gt;=0.519,D8&lt;2.1,B8&lt;2.85,G8&lt;0.755,H8&gt;=5.767,A8&lt;7.25,F8&gt;=2.5,F8&gt;=1.5),4.9,IF(AND(A8&gt;=7.05,D8&lt;2.45,B8&gt;=2.85,G8&lt;0.755,H8&gt;=5.767,A8&lt;7.25,F8&gt;=2.5,F8&gt;=1.5),5.8,IF(AND(H8&lt;14.396,B8&lt;3.45,H8&gt;=11.731,D8&gt;=0.15,H8&gt;=11.218,D8&lt;0.35,H8&gt;=5.85,B8&lt;3.65,F8&lt;1.5),1.44,IF(AND(H8&gt;=14.396,B8&lt;3.45,H8&gt;=11.731,D8&gt;=0.15,H8&gt;=11.218,D8&lt;0.35,H8&gt;=5.85,B8&lt;3.65,F8&lt;1.5),1.3,IF(AND(G8&lt;0.282,G8&lt;0.519,D8&lt;2.1,B8&lt;2.85,G8&lt;0.755,H8&gt;=5.767,A8&lt;7.25,F8&gt;=2.5,F8&gt;=1.5),5.1,IF(AND(G8&gt;=0.282,G8&lt;0.519,D8&lt;2.1,B8&lt;2.85,G8&lt;0.755,H8&gt;=5.767,A8&lt;7.25,F8&gt;=2.5,F8&gt;=1.5),5.3,IF(AND(A8&lt;6.4,D8&lt;1.9,A8&lt;7.05,D8&lt;2.45,B8&gt;=2.85,G8&lt;0.755,H8&gt;=5.767,A8&lt;7.25,F8&gt;=2.5,F8&gt;=1.5),5.6,IF(AND(A8&gt;=6.4,D8&lt;1.9,A8&lt;7.05,D8&lt;2.45,B8&gt;=2.85,G8&lt;0.755,H8&gt;=5.767,A8&lt;7.25,F8&gt;=2.5,F8&gt;=1.5),5.5,IF(AND(H8&lt;8.884,D8&gt;=1.9,A8&lt;7.05,D8&lt;2.45,B8&gt;=2.85,G8&lt;0.755,H8&gt;=5.767,A8&lt;7.25,F8&gt;=2.5,F8&gt;=1.5),5.3,IF(AND(H8&gt;=8.884,D8&gt;=1.9,A8&lt;7.05,D8&lt;2.45,B8&gt;=2.85,G8&lt;0.755,H8&gt;=5.767,A8&lt;7.25,F8&gt;=2.5,F8&gt;=1.5),5.52,"shouldnthappen")))))))))))))))))))))))))))))))))))))</f>
        <v>1.6</v>
      </c>
      <c r="AL8" s="1" t="n">
        <f aca="false">IF(AND(H8&lt;5.85,A8&lt;5.05,D8&lt;0.8),1,IF(AND(B8&lt;3.35,A8&gt;=5.05,D8&lt;0.8),1.7,IF(AND(D8&gt;=2.45,F8&gt;=2.5,D8&gt;=0.8),6.05,IF(AND(H8&gt;=11.218,H8&gt;=5.85,A8&lt;5.05,D8&lt;0.8),1.28,IF(AND(G8&gt;=0.948,B8&gt;=3.35,A8&gt;=5.05,D8&lt;0.8),1.7,IF(AND(G8&gt;=0.423,H8&lt;11.218,H8&gt;=5.85,A8&lt;5.05,D8&lt;0.8),1.3,IF(AND(B8&lt;3.6,G8&lt;0.948,B8&gt;=3.35,A8&gt;=5.05,D8&lt;0.8),1.4,IF(AND(H8&lt;10.258,D8&lt;1.15,A8&lt;5.9,F8&lt;2.5,D8&gt;=0.8),3.36,IF(AND(H8&gt;=10.258,D8&lt;1.15,A8&lt;5.9,F8&lt;2.5,D8&gt;=0.8),3.9,IF(AND(A8&lt;5.3,D8&gt;=1.15,A8&lt;5.9,F8&lt;2.5,D8&gt;=0.8),3.9,IF(AND(D8&lt;1.55,B8&lt;2.75,A8&gt;=5.9,F8&lt;2.5,D8&gt;=0.8),4.64,IF(AND(D8&gt;=1.55,B8&lt;2.75,A8&gt;=5.9,F8&lt;2.5,D8&gt;=0.8),5.1,IF(AND(D8&gt;=1.6,B8&gt;=2.75,A8&gt;=5.9,F8&lt;2.5,D8&gt;=0.8),5,IF(AND(H8&lt;5.767,H8&lt;8.598,D8&lt;2.45,F8&gt;=2.5,D8&gt;=0.8),4.5,IF(AND(A8&lt;6.25,H8&gt;=8.598,D8&lt;2.45,F8&gt;=2.5,D8&gt;=0.8),5.02,IF(AND(B8&lt;3.55,G8&lt;0.423,H8&lt;11.218,H8&gt;=5.85,A8&lt;5.05,D8&lt;0.8),1.525,IF(AND(B8&gt;=3.55,G8&lt;0.423,H8&lt;11.218,H8&gt;=5.85,A8&lt;5.05,D8&lt;0.8),1.4,IF(AND(H8&gt;=13.932,B8&gt;=3.6,G8&lt;0.948,B8&gt;=3.35,A8&gt;=5.05,D8&lt;0.8),1.65,IF(AND(G8&gt;=0.652,A8&gt;=5.3,D8&gt;=1.15,A8&lt;5.9,F8&lt;2.5,D8&gt;=0.8),3.8,IF(AND(D8&lt;1.35,D8&lt;1.6,B8&gt;=2.75,A8&gt;=5.9,F8&lt;2.5,D8&gt;=0.8),4.42,IF(AND(H8&lt;6.656,H8&gt;=5.767,H8&lt;8.598,D8&lt;2.45,F8&gt;=2.5,D8&gt;=0.8),5.033,IF(AND(H8&gt;=6.656,H8&gt;=5.767,H8&lt;8.598,D8&lt;2.45,F8&gt;=2.5,D8&gt;=0.8),5.1,IF(AND(G8&gt;=0.885,A8&gt;=6.25,H8&gt;=8.598,D8&lt;2.45,F8&gt;=2.5,D8&gt;=0.8),5.2,IF(AND(H8&lt;6.926,H8&lt;13.932,B8&gt;=3.6,G8&lt;0.948,B8&gt;=3.35,A8&gt;=5.05,D8&lt;0.8),1.433,IF(AND(H8&gt;=6.926,H8&lt;13.932,B8&gt;=3.6,G8&lt;0.948,B8&gt;=3.35,A8&gt;=5.05,D8&lt;0.8),1.5,IF(AND(A8&lt;5.65,G8&lt;0.652,A8&gt;=5.3,D8&gt;=1.15,A8&lt;5.9,F8&lt;2.5,D8&gt;=0.8),4.36,IF(AND(A8&gt;=5.65,G8&lt;0.652,A8&gt;=5.3,D8&gt;=1.15,A8&lt;5.9,F8&lt;2.5,D8&gt;=0.8),4.2,IF(AND(H8&gt;=13.561,D8&gt;=1.35,D8&lt;1.6,B8&gt;=2.75,A8&gt;=5.9,F8&lt;2.5,D8&gt;=0.8),4.767,IF(AND(H8&lt;9.091,G8&lt;0.885,A8&gt;=6.25,H8&gt;=8.598,D8&lt;2.45,F8&gt;=2.5,D8&gt;=0.8),6.3,IF(AND(H8&gt;=12.206,H8&lt;13.561,D8&gt;=1.35,D8&lt;1.6,B8&gt;=2.75,A8&gt;=5.9,F8&lt;2.5,D8&gt;=0.8),4.4,IF(AND(D8&gt;=2.25,H8&gt;=9.091,G8&lt;0.885,A8&gt;=6.25,H8&gt;=8.598,D8&lt;2.45,F8&gt;=2.5,D8&gt;=0.8),5.9,IF(AND(B8&lt;3.05,H8&lt;12.206,H8&lt;13.561,D8&gt;=1.35,D8&lt;1.6,B8&gt;=2.75,A8&gt;=5.9,F8&lt;2.5,D8&gt;=0.8),4.6,IF(AND(B8&gt;=3.05,H8&lt;12.206,H8&lt;13.561,D8&gt;=1.35,D8&lt;1.6,B8&gt;=2.75,A8&gt;=5.9,F8&lt;2.5,D8&gt;=0.8),4.7,IF(AND(G8&gt;=0.596,D8&lt;2.25,H8&gt;=9.091,G8&lt;0.885,A8&gt;=6.25,H8&gt;=8.598,D8&lt;2.45,F8&gt;=2.5,D8&gt;=0.8),5.1,IF(AND(G8&gt;=0.379,G8&lt;0.596,D8&lt;2.25,H8&gt;=9.091,G8&lt;0.885,A8&gt;=6.25,H8&gt;=8.598,D8&lt;2.45,F8&gt;=2.5,D8&gt;=0.8),5.767,IF(AND(D8&lt;2.15,G8&lt;0.379,G8&lt;0.596,D8&lt;2.25,H8&gt;=9.091,G8&lt;0.885,A8&gt;=6.25,H8&gt;=8.598,D8&lt;2.45,F8&gt;=2.5,D8&gt;=0.8),5.4,IF(AND(D8&gt;=2.15,G8&lt;0.379,G8&lt;0.596,D8&lt;2.25,H8&gt;=9.091,G8&lt;0.885,A8&gt;=6.25,H8&gt;=8.598,D8&lt;2.45,F8&gt;=2.5,D8&gt;=0.8),5.6,"shouldnthappen")))))))))))))))))))))))))))))))))))))</f>
        <v>1.5</v>
      </c>
      <c r="AM8" s="1" t="n">
        <f aca="false">IF(AND(H8&lt;5.245,D8&lt;0.8),1,IF(AND(A8&lt;4.5,H8&gt;=5.245,D8&lt;0.8),1.35,IF(AND(D8&gt;=0.5,A8&gt;=4.5,H8&gt;=5.245,D8&lt;0.8),1.6,IF(AND(H8&lt;7.25,B8&lt;2.6,A8&lt;6.15,D8&gt;=0.8),4.375,IF(AND(H8&gt;=7.25,B8&lt;2.6,A8&lt;6.15,D8&gt;=0.8),3.075,IF(AND(H8&lt;13.935,A8&gt;=7.05,A8&gt;=6.15,D8&gt;=0.8),6.067,IF(AND(H8&gt;=13.935,A8&gt;=7.05,A8&gt;=6.15,D8&gt;=0.8),6.525,IF(AND(G8&gt;=0.948,D8&lt;0.5,A8&gt;=4.5,H8&gt;=5.245,D8&lt;0.8),1.7,IF(AND(G8&lt;0.568,D8&gt;=1.55,B8&gt;=2.6,A8&lt;6.15,D8&gt;=0.8),5.1,IF(AND(G8&gt;=0.568,D8&gt;=1.55,B8&gt;=2.6,A8&lt;6.15,D8&gt;=0.8),5,IF(AND(A8&gt;=6.6,B8&gt;=3.15,A8&lt;7.05,A8&gt;=6.15,D8&gt;=0.8),5.78,IF(AND(G8&lt;0.165,G8&lt;0.273,D8&lt;1.55,B8&gt;=2.6,A8&lt;6.15,D8&gt;=0.8),4.1,IF(AND(G8&gt;=0.165,G8&lt;0.273,D8&lt;1.55,B8&gt;=2.6,A8&lt;6.15,D8&gt;=0.8),4.5,IF(AND(D8&lt;1.35,G8&gt;=0.273,D8&lt;1.55,B8&gt;=2.6,A8&lt;6.15,D8&gt;=0.8),4.08,IF(AND(D8&gt;=1.35,G8&gt;=0.273,D8&lt;1.55,B8&gt;=2.6,A8&lt;6.15,D8&gt;=0.8),4.4,IF(AND(D8&lt;1.45,F8&lt;2.5,B8&lt;3.15,A8&lt;7.05,A8&gt;=6.15,D8&gt;=0.8),4.38,IF(AND(D8&gt;=1.45,F8&lt;2.5,B8&lt;3.15,A8&lt;7.05,A8&gt;=6.15,D8&gt;=0.8),4.75,IF(AND(D8&gt;=2.25,F8&gt;=2.5,B8&lt;3.15,A8&lt;7.05,A8&gt;=6.15,D8&gt;=0.8),5.16,IF(AND(H8&lt;11.488,A8&lt;6.6,B8&gt;=3.15,A8&lt;7.05,A8&gt;=6.15,D8&gt;=0.8),6,IF(AND(H8&gt;=14.396,D8&lt;0.25,G8&lt;0.948,D8&lt;0.5,A8&gt;=4.5,H8&gt;=5.245,D8&lt;0.8),1.3,IF(AND(A8&gt;=5.55,D8&gt;=0.25,G8&lt;0.948,D8&lt;0.5,A8&gt;=4.5,H8&gt;=5.245,D8&lt;0.8),1.7,IF(AND(D8&lt;1.85,D8&lt;2.25,F8&gt;=2.5,B8&lt;3.15,A8&lt;7.05,A8&gt;=6.15,D8&gt;=0.8),5.6,IF(AND(G8&lt;0.669,H8&gt;=11.488,A8&lt;6.6,B8&gt;=3.15,A8&lt;7.05,A8&gt;=6.15,D8&gt;=0.8),4.7,IF(AND(G8&gt;=0.669,H8&gt;=11.488,A8&lt;6.6,B8&gt;=3.15,A8&lt;7.05,A8&gt;=6.15,D8&gt;=0.8),5.22,IF(AND(H8&lt;6.543,H8&lt;14.396,D8&lt;0.25,G8&lt;0.948,D8&lt;0.5,A8&gt;=4.5,H8&gt;=5.245,D8&lt;0.8),1.4,IF(AND(A8&lt;4.95,A8&lt;5.55,D8&gt;=0.25,G8&lt;0.948,D8&lt;0.5,A8&gt;=4.5,H8&gt;=5.245,D8&lt;0.8),1.4,IF(AND(A8&gt;=4.95,A8&lt;5.55,D8&gt;=0.25,G8&lt;0.948,D8&lt;0.5,A8&gt;=4.5,H8&gt;=5.245,D8&lt;0.8),1.48,IF(AND(H8&lt;10.667,D8&gt;=1.85,D8&lt;2.25,F8&gt;=2.5,B8&lt;3.15,A8&lt;7.05,A8&gt;=6.15,D8&gt;=0.8),5.25,IF(AND(H8&gt;=10.667,D8&gt;=1.85,D8&lt;2.25,F8&gt;=2.5,B8&lt;3.15,A8&lt;7.05,A8&gt;=6.15,D8&gt;=0.8),5.55,IF(AND(G8&lt;0.063,H8&gt;=6.543,H8&lt;14.396,D8&lt;0.25,G8&lt;0.948,D8&lt;0.5,A8&gt;=4.5,H8&gt;=5.245,D8&lt;0.8),1.4,IF(AND(H8&lt;9.212,G8&gt;=0.063,H8&gt;=6.543,H8&lt;14.396,D8&lt;0.25,G8&lt;0.948,D8&lt;0.5,A8&gt;=4.5,H8&gt;=5.245,D8&lt;0.8),1.475,IF(AND(H8&gt;=9.212,G8&gt;=0.063,H8&gt;=6.543,H8&lt;14.396,D8&lt;0.25,G8&lt;0.948,D8&lt;0.5,A8&gt;=4.5,H8&gt;=5.245,D8&lt;0.8),1.5,"shouldnthappen"))))))))))))))))))))))))))))))))</f>
        <v>1.48</v>
      </c>
      <c r="AN8" s="1" t="n">
        <f aca="false">IF(AND(D8&lt;0.7,A8&gt;=5.55),1.633,IF(AND(G8&lt;0.38,B8&lt;2.8,A8&lt;5.55),4.3,IF(AND(G8&gt;=0.38,B8&lt;2.8,A8&lt;5.55),3.325,IF(AND(D8&gt;=0.35,B8&gt;=2.8,A8&lt;5.55),1.6,IF(AND(B8&gt;=3.4,A8&lt;4.8,D8&lt;0.35,B8&gt;=2.8,A8&lt;5.55),1,IF(AND(H8&gt;=11.789,A8&lt;5.9,D8&lt;1.55,D8&gt;=0.7,A8&gt;=5.55),4.325,IF(AND(F8&gt;=2.5,A8&gt;=5.9,D8&lt;1.55,D8&gt;=0.7,A8&gt;=5.55),5.05,IF(AND(D8&lt;1.9,A8&gt;=7.25,D8&gt;=1.55,D8&gt;=0.7,A8&gt;=5.55),6.3,IF(AND(D8&gt;=1.9,A8&gt;=7.25,D8&gt;=1.55,D8&gt;=0.7,A8&gt;=5.55),6.4,IF(AND(A8&lt;4.35,B8&lt;3.4,A8&lt;4.8,D8&lt;0.35,B8&gt;=2.8,A8&lt;5.55),1.1,IF(AND(G8&gt;=0.934,B8&lt;3.45,A8&gt;=4.8,D8&lt;0.35,B8&gt;=2.8,A8&lt;5.55),1.7,IF(AND(H8&gt;=14.877,B8&gt;=3.45,A8&gt;=4.8,D8&lt;0.35,B8&gt;=2.8,A8&lt;5.55),1.3,IF(AND(B8&lt;2.6,H8&lt;11.789,A8&lt;5.9,D8&lt;1.55,D8&gt;=0.7,A8&gt;=5.55),3.9,IF(AND(B8&gt;=2.6,H8&lt;11.789,A8&lt;5.9,D8&lt;1.55,D8&gt;=0.7,A8&gt;=5.55),4.26,IF(AND(A8&lt;6.6,F8&lt;2.5,A8&gt;=5.9,D8&lt;1.55,D8&gt;=0.7,A8&gt;=5.55),4.625,IF(AND(A8&gt;=6.6,F8&lt;2.5,A8&gt;=5.9,D8&lt;1.55,D8&gt;=0.7,A8&gt;=5.55),4.475,IF(AND(B8&lt;2.6,D8&lt;2.05,A8&lt;7.25,D8&gt;=1.55,D8&gt;=0.7,A8&gt;=5.55),5.8,IF(AND(G8&gt;=0.743,D8&gt;=2.05,A8&lt;7.25,D8&gt;=1.55,D8&gt;=0.7,A8&gt;=5.55),5.1,IF(AND(G8&lt;0.422,A8&gt;=4.35,B8&lt;3.4,A8&lt;4.8,D8&lt;0.35,B8&gt;=2.8,A8&lt;5.55),1.367,IF(AND(G8&gt;=0.422,A8&gt;=4.35,B8&lt;3.4,A8&lt;4.8,D8&lt;0.35,B8&gt;=2.8,A8&lt;5.55),1.3,IF(AND(A8&lt;5.05,G8&lt;0.934,B8&lt;3.45,A8&gt;=4.8,D8&lt;0.35,B8&gt;=2.8,A8&lt;5.55),1.525,IF(AND(A8&gt;=5.05,G8&lt;0.934,B8&lt;3.45,A8&gt;=4.8,D8&lt;0.35,B8&gt;=2.8,A8&lt;5.55),1.5,IF(AND(G8&gt;=0.585,H8&lt;14.877,B8&gt;=3.45,A8&gt;=4.8,D8&lt;0.35,B8&gt;=2.8,A8&lt;5.55),1.54,IF(AND(G8&gt;=0.537,G8&lt;0.743,D8&gt;=2.05,A8&lt;7.25,D8&gt;=1.55,D8&gt;=0.7,A8&gt;=5.55),5.833,IF(AND(D8&gt;=0.25,G8&lt;0.585,H8&lt;14.877,B8&gt;=3.45,A8&gt;=4.8,D8&lt;0.35,B8&gt;=2.8,A8&lt;5.55),1.367,IF(AND(D8&lt;1.75,H8&lt;13.795,B8&gt;=2.6,D8&lt;2.05,A8&lt;7.25,D8&gt;=1.55,D8&gt;=0.7,A8&gt;=5.55),5.45,IF(AND(B8&lt;2.85,H8&gt;=13.795,B8&gt;=2.6,D8&lt;2.05,A8&lt;7.25,D8&gt;=1.55,D8&gt;=0.7,A8&gt;=5.55),5.1,IF(AND(B8&gt;=2.85,H8&gt;=13.795,B8&gt;=2.6,D8&lt;2.05,A8&lt;7.25,D8&gt;=1.55,D8&gt;=0.7,A8&gt;=5.55),4.82,IF(AND(G8&lt;0.353,G8&lt;0.537,G8&lt;0.743,D8&gt;=2.05,A8&lt;7.25,D8&gt;=1.55,D8&gt;=0.7,A8&gt;=5.55),5.425,IF(AND(G8&gt;=0.353,G8&lt;0.537,G8&lt;0.743,D8&gt;=2.05,A8&lt;7.25,D8&gt;=1.55,D8&gt;=0.7,A8&gt;=5.55),5.62,IF(AND(G8&lt;0.311,D8&lt;0.25,G8&lt;0.585,H8&lt;14.877,B8&gt;=3.45,A8&gt;=4.8,D8&lt;0.35,B8&gt;=2.8,A8&lt;5.55),1.5,IF(AND(G8&gt;=0.311,D8&lt;0.25,G8&lt;0.585,H8&lt;14.877,B8&gt;=3.45,A8&gt;=4.8,D8&lt;0.35,B8&gt;=2.8,A8&lt;5.55),1.4,IF(AND(B8&gt;=3.1,D8&gt;=1.75,H8&lt;13.795,B8&gt;=2.6,D8&lt;2.05,A8&lt;7.25,D8&gt;=1.55,D8&gt;=0.7,A8&gt;=5.55),5.1,IF(AND(B8&lt;2.85,B8&lt;3.1,D8&gt;=1.75,H8&lt;13.795,B8&gt;=2.6,D8&lt;2.05,A8&lt;7.25,D8&gt;=1.55,D8&gt;=0.7,A8&gt;=5.55),5.2,IF(AND(B8&gt;=2.85,B8&lt;3.1,D8&gt;=1.75,H8&lt;13.795,B8&gt;=2.6,D8&lt;2.05,A8&lt;7.25,D8&gt;=1.55,D8&gt;=0.7,A8&gt;=5.55),5.2,"shouldnthappen")))))))))))))))))))))))))))))))))))</f>
        <v>1.6</v>
      </c>
      <c r="AO8" s="1" t="n">
        <f aca="false">IF(AND(H8&gt;=14.529,G8&lt;0.633,D8&lt;0.8),1.3,IF(AND(A8&lt;5.05,G8&gt;=0.633,D8&lt;0.8),1.35,IF(AND(H8&gt;=14.379,H8&lt;14.529,G8&lt;0.633,D8&lt;0.8),1.7,IF(AND(B8&lt;3.35,A8&gt;=5.05,G8&gt;=0.633,D8&lt;0.8),1.7,IF(AND(D8&gt;=1.45,A8&lt;5.95,F8&lt;2.5,D8&gt;=0.8),4.5,IF(AND(D8&lt;1.35,A8&gt;=5.95,F8&lt;2.5,D8&gt;=0.8),4,IF(AND(D8&lt;1.85,G8&gt;=0.845,F8&gt;=2.5,D8&gt;=0.8),4.8,IF(AND(B8&gt;=4.3,H8&lt;14.379,H8&lt;14.529,G8&lt;0.633,D8&lt;0.8),1.5,IF(AND(A8&lt;5.25,B8&gt;=3.35,A8&gt;=5.05,G8&gt;=0.633,D8&lt;0.8),1.55,IF(AND(A8&gt;=5.25,B8&gt;=3.35,A8&gt;=5.05,G8&gt;=0.633,D8&lt;0.8),1.633,IF(AND(A8&lt;5.05,D8&lt;1.45,A8&lt;5.95,F8&lt;2.5,D8&gt;=0.8),3.3,IF(AND(G8&lt;0.293,D8&gt;=1.35,A8&gt;=5.95,F8&lt;2.5,D8&gt;=0.8),5,IF(AND(A8&gt;=6.6,D8&lt;2.05,G8&lt;0.845,F8&gt;=2.5,D8&gt;=0.8),5.8,IF(AND(B8&lt;3.05,D8&gt;=2.05,G8&lt;0.845,F8&gt;=2.5,D8&gt;=0.8),6.15,IF(AND(B8&lt;2.9,D8&gt;=1.85,G8&gt;=0.845,F8&gt;=2.5,D8&gt;=0.8),5.1,IF(AND(B8&gt;=2.9,D8&gt;=1.85,G8&gt;=0.845,F8&gt;=2.5,D8&gt;=0.8),5.2,IF(AND(B8&gt;=3.8,B8&lt;4.3,H8&lt;14.379,H8&lt;14.529,G8&lt;0.633,D8&lt;0.8),1.333,IF(AND(A8&lt;6.25,G8&gt;=0.293,D8&gt;=1.35,A8&gt;=5.95,F8&lt;2.5,D8&gt;=0.8),4.6,IF(AND(H8&lt;10.351,A8&lt;6.6,D8&lt;2.05,G8&lt;0.845,F8&gt;=2.5,D8&gt;=0.8),5.4,IF(AND(G8&gt;=0.364,B8&gt;=3.05,D8&gt;=2.05,G8&lt;0.845,F8&gt;=2.5,D8&gt;=0.8),5.66,IF(AND(G8&gt;=0.447,B8&lt;3.8,B8&lt;4.3,H8&lt;14.379,H8&lt;14.529,G8&lt;0.633,D8&lt;0.8),1.3,IF(AND(H8&lt;6.247,A8&lt;5.65,A8&gt;=5.05,D8&lt;1.45,A8&lt;5.95,F8&lt;2.5,D8&gt;=0.8),4.033,IF(AND(D8&lt;1.25,A8&gt;=5.65,A8&gt;=5.05,D8&lt;1.45,A8&lt;5.95,F8&lt;2.5,D8&gt;=0.8),3.88,IF(AND(D8&gt;=1.25,A8&gt;=5.65,A8&gt;=5.05,D8&lt;1.45,A8&lt;5.95,F8&lt;2.5,D8&gt;=0.8),4.35,IF(AND(B8&lt;2.65,A8&gt;=6.25,G8&gt;=0.293,D8&gt;=1.35,A8&gt;=5.95,F8&lt;2.5,D8&gt;=0.8),4.9,IF(AND(B8&lt;2.75,H8&gt;=10.351,A8&lt;6.6,D8&lt;2.05,G8&lt;0.845,F8&gt;=2.5,D8&gt;=0.8),5.1,IF(AND(B8&gt;=2.75,H8&gt;=10.351,A8&lt;6.6,D8&lt;2.05,G8&lt;0.845,F8&gt;=2.5,D8&gt;=0.8),4.95,IF(AND(B8&lt;3.15,G8&lt;0.364,B8&gt;=3.05,D8&gt;=2.05,G8&lt;0.845,F8&gt;=2.5,D8&gt;=0.8),5.28,IF(AND(B8&gt;=3.15,G8&lt;0.364,B8&gt;=3.05,D8&gt;=2.05,G8&lt;0.845,F8&gt;=2.5,D8&gt;=0.8),5.5,IF(AND(H8&lt;9.212,G8&lt;0.447,B8&lt;3.8,B8&lt;4.3,H8&lt;14.379,H8&lt;14.529,G8&lt;0.633,D8&lt;0.8),1.4,IF(AND(G8&lt;0.356,H8&gt;=6.247,A8&lt;5.65,A8&gt;=5.05,D8&lt;1.45,A8&lt;5.95,F8&lt;2.5,D8&gt;=0.8),4.2,IF(AND(B8&lt;3,B8&gt;=2.65,A8&gt;=6.25,G8&gt;=0.293,D8&gt;=1.35,A8&gt;=5.95,F8&lt;2.5,D8&gt;=0.8),4.6,IF(AND(B8&gt;=3,B8&gt;=2.65,A8&gt;=6.25,G8&gt;=0.293,D8&gt;=1.35,A8&gt;=5.95,F8&lt;2.5,D8&gt;=0.8),4.7,IF(AND(A8&lt;5.05,H8&gt;=9.212,G8&lt;0.447,B8&lt;3.8,B8&lt;4.3,H8&lt;14.379,H8&lt;14.529,G8&lt;0.633,D8&lt;0.8),1.533,IF(AND(A8&gt;=5.05,H8&gt;=9.212,G8&lt;0.447,B8&lt;3.8,B8&lt;4.3,H8&lt;14.379,H8&lt;14.529,G8&lt;0.633,D8&lt;0.8),1.425,IF(AND(A8&lt;5.35,G8&gt;=0.356,H8&gt;=6.247,A8&lt;5.65,A8&gt;=5.05,D8&lt;1.45,A8&lt;5.95,F8&lt;2.5,D8&gt;=0.8),3.9,IF(AND(A8&gt;=5.35,G8&gt;=0.356,H8&gt;=6.247,A8&lt;5.65,A8&gt;=5.05,D8&lt;1.45,A8&lt;5.95,F8&lt;2.5,D8&gt;=0.8),3.72,"shouldnthappen")))))))))))))))))))))))))))))))))))))</f>
        <v>1.633</v>
      </c>
      <c r="AP8" s="1" t="n">
        <f aca="false">IF(AND(F8&gt;=1.5,A8&lt;5.55),3.84,IF(AND(G8&gt;=0.52,A8&lt;4.75,F8&lt;1.5,A8&lt;5.55),1.16,IF(AND(A8&lt;5.65,A8&lt;5.85,D8&lt;1.55,A8&gt;=5.55),4.2,IF(AND(A8&gt;=5.65,A8&lt;5.85,D8&lt;1.55,A8&gt;=5.55),3.167,IF(AND(G8&gt;=0.798,A8&gt;=5.85,D8&lt;1.55,A8&gt;=5.55),4,IF(AND(F8&lt;2.5,H8&lt;14.1,D8&gt;=1.55,A8&gt;=5.55),4.84,IF(AND(A8&lt;7.2,H8&gt;=14.1,D8&gt;=1.55,A8&gt;=5.55),5.633,IF(AND(A8&gt;=7.2,H8&gt;=14.1,D8&gt;=1.55,A8&gt;=5.55),6.6,IF(AND(G8&lt;0.161,G8&lt;0.52,A8&lt;4.75,F8&lt;1.5,A8&lt;5.55),1.5,IF(AND(D8&gt;=0.5,G8&lt;0.676,A8&gt;=4.75,F8&lt;1.5,A8&lt;5.55),1.6,IF(AND(H8&lt;11.016,G8&gt;=0.676,A8&gt;=4.75,F8&lt;1.5,A8&lt;5.55),1.75,IF(AND(G8&lt;0.209,G8&lt;0.798,A8&gt;=5.85,D8&lt;1.55,A8&gt;=5.55),4.5,IF(AND(G8&gt;=0.74,F8&gt;=2.5,H8&lt;14.1,D8&gt;=1.55,A8&gt;=5.55),6.225,IF(AND(B8&lt;2.95,G8&gt;=0.161,G8&lt;0.52,A8&lt;4.75,F8&lt;1.5,A8&lt;5.55),1.4,IF(AND(B8&gt;=2.95,G8&gt;=0.161,G8&lt;0.52,A8&lt;4.75,F8&lt;1.5,A8&lt;5.55),1.34,IF(AND(B8&lt;3.15,D8&lt;0.5,G8&lt;0.676,A8&gt;=4.75,F8&lt;1.5,A8&lt;5.55),1.52,IF(AND(D8&lt;0.25,H8&gt;=11.016,G8&gt;=0.676,A8&gt;=4.75,F8&lt;1.5,A8&lt;5.55),1.567,IF(AND(D8&gt;=0.25,H8&gt;=11.016,G8&gt;=0.676,A8&gt;=4.75,F8&lt;1.5,A8&lt;5.55),1.5,IF(AND(H8&lt;7.47,G8&gt;=0.209,G8&lt;0.798,A8&gt;=5.85,D8&lt;1.55,A8&gt;=5.55),5.05,IF(AND(B8&lt;2.85,G8&lt;0.74,F8&gt;=2.5,H8&lt;14.1,D8&gt;=1.55,A8&gt;=5.55),5.35,IF(AND(B8&lt;3.3,B8&gt;=3.15,D8&lt;0.5,G8&lt;0.676,A8&gt;=4.75,F8&lt;1.5,A8&lt;5.55),1.2,IF(AND(D8&lt;1.45,H8&gt;=7.47,G8&gt;=0.209,G8&lt;0.798,A8&gt;=5.85,D8&lt;1.55,A8&gt;=5.55),4.66,IF(AND(D8&gt;=1.45,H8&gt;=7.47,G8&gt;=0.209,G8&lt;0.798,A8&gt;=5.85,D8&lt;1.55,A8&gt;=5.55),4.64,IF(AND(A8&gt;=7.05,B8&gt;=2.85,G8&lt;0.74,F8&gt;=2.5,H8&lt;14.1,D8&gt;=1.55,A8&gt;=5.55),5.8,IF(AND(B8&gt;=3.25,A8&lt;7.05,B8&gt;=2.85,G8&lt;0.74,F8&gt;=2.5,H8&lt;14.1,D8&gt;=1.55,A8&gt;=5.55),5.7,IF(AND(H8&gt;=13.641,D8&lt;0.25,B8&gt;=3.3,B8&gt;=3.15,D8&lt;0.5,G8&lt;0.676,A8&gt;=4.75,F8&lt;1.5,A8&lt;5.55),1.3,IF(AND(D8&lt;0.35,D8&gt;=0.25,B8&gt;=3.3,B8&gt;=3.15,D8&lt;0.5,G8&lt;0.676,A8&gt;=4.75,F8&lt;1.5,A8&lt;5.55),1.367,IF(AND(D8&gt;=0.35,D8&gt;=0.25,B8&gt;=3.3,B8&gt;=3.15,D8&lt;0.5,G8&lt;0.676,A8&gt;=4.75,F8&lt;1.5,A8&lt;5.55),1.3,IF(AND(A8&lt;6.35,B8&lt;3.25,A8&lt;7.05,B8&gt;=2.85,G8&lt;0.74,F8&gt;=2.5,H8&lt;14.1,D8&gt;=1.55,A8&gt;=5.55),5.6,IF(AND(A8&gt;=6.35,B8&lt;3.25,A8&lt;7.05,B8&gt;=2.85,G8&lt;0.74,F8&gt;=2.5,H8&lt;14.1,D8&gt;=1.55,A8&gt;=5.55),5.325,IF(AND(A8&lt;5.1,H8&lt;13.641,D8&lt;0.25,B8&gt;=3.3,B8&gt;=3.15,D8&lt;0.5,G8&lt;0.676,A8&gt;=4.75,F8&lt;1.5,A8&lt;5.55),1.4,IF(AND(H8&gt;=11.031,A8&gt;=5.1,H8&lt;13.641,D8&lt;0.25,B8&gt;=3.3,B8&gt;=3.15,D8&lt;0.5,G8&lt;0.676,A8&gt;=4.75,F8&lt;1.5,A8&lt;5.55),1.4,IF(AND(A8&lt;5.45,H8&lt;11.031,A8&gt;=5.1,H8&lt;13.641,D8&lt;0.25,B8&gt;=3.3,B8&gt;=3.15,D8&lt;0.5,G8&lt;0.676,A8&gt;=4.75,F8&lt;1.5,A8&lt;5.55),1.5,IF(AND(A8&gt;=5.45,H8&lt;11.031,A8&gt;=5.1,H8&lt;13.641,D8&lt;0.25,B8&gt;=3.3,B8&gt;=3.15,D8&lt;0.5,G8&lt;0.676,A8&gt;=4.75,F8&lt;1.5,A8&lt;5.55),1.4,"shouldnthappen"))))))))))))))))))))))))))))))))))</f>
        <v>1.75</v>
      </c>
      <c r="AQ8" s="1" t="n">
        <f aca="false">IF(AND(H8&lt;6.926,D8&gt;=0.35,F8&lt;1.5),1.9,IF(AND(G8&gt;=0.869,D8&gt;=1.75,F8&gt;=1.5),5.15,IF(AND(A8&lt;4.35,A8&lt;5.05,D8&lt;0.35,F8&lt;1.5),1.1,IF(AND(H8&lt;6.089,A8&gt;=5.05,D8&lt;0.35,F8&lt;1.5),1.7,IF(AND(H8&gt;=13.089,H8&gt;=6.926,D8&gt;=0.35,F8&lt;1.5),1.3,IF(AND(G8&lt;0.695,D8&lt;1.15,D8&lt;1.75,F8&gt;=1.5),3.62,IF(AND(G8&gt;=0.695,D8&lt;1.15,D8&lt;1.75,F8&gt;=1.5),3,IF(AND(G8&gt;=0.585,H8&gt;=6.089,A8&gt;=5.05,D8&lt;0.35,F8&lt;1.5),1.5,IF(AND(H8&lt;9.582,H8&lt;13.089,H8&gt;=6.926,D8&gt;=0.35,F8&lt;1.5),1.5,IF(AND(H8&gt;=9.582,H8&lt;13.089,H8&gt;=6.926,D8&gt;=0.35,F8&lt;1.5),1.6,IF(AND(D8&lt;1.35,H8&lt;9.349,D8&gt;=1.15,D8&lt;1.75,F8&gt;=1.5),3.867,IF(AND(D8&lt;2.05,A8&lt;7.05,G8&lt;0.869,D8&gt;=1.75,F8&gt;=1.5),4.9,IF(AND(B8&gt;=3.3,A8&gt;=7.05,G8&lt;0.869,D8&gt;=1.75,F8&gt;=1.5),6.1,IF(AND(G8&lt;0.347,H8&lt;11.218,A8&gt;=4.35,A8&lt;5.05,D8&lt;0.35,F8&lt;1.5),1.4,IF(AND(G8&gt;=0.347,H8&lt;11.218,A8&gt;=4.35,A8&lt;5.05,D8&lt;0.35,F8&lt;1.5),1.5,IF(AND(G8&gt;=0.265,H8&gt;=11.218,A8&gt;=4.35,A8&lt;5.05,D8&lt;0.35,F8&lt;1.5),1.45,IF(AND(A8&gt;=5.4,G8&lt;0.585,H8&gt;=6.089,A8&gt;=5.05,D8&lt;0.35,F8&lt;1.5),1.35,IF(AND(B8&gt;=2.9,D8&gt;=1.35,H8&lt;9.349,D8&gt;=1.15,D8&lt;1.75,F8&gt;=1.5),4.6,IF(AND(D8&gt;=1.35,A8&lt;6.15,H8&gt;=9.349,D8&gt;=1.15,D8&lt;1.75,F8&gt;=1.5),4.54,IF(AND(H8&lt;10.927,A8&gt;=6.15,H8&gt;=9.349,D8&gt;=1.15,D8&lt;1.75,F8&gt;=1.5),4.3,IF(AND(G8&lt;0.512,D8&gt;=2.05,A8&lt;7.05,G8&lt;0.869,D8&gt;=1.75,F8&gt;=1.5),5.533,IF(AND(G8&gt;=0.512,D8&gt;=2.05,A8&lt;7.05,G8&lt;0.869,D8&gt;=1.75,F8&gt;=1.5),5.88,IF(AND(H8&lt;11.551,B8&lt;3.3,A8&gt;=7.05,G8&lt;0.869,D8&gt;=1.75,F8&gt;=1.5),6.3,IF(AND(G8&lt;0.227,G8&lt;0.265,H8&gt;=11.218,A8&gt;=4.35,A8&lt;5.05,D8&lt;0.35,F8&lt;1.5),1.4,IF(AND(G8&gt;=0.227,G8&lt;0.265,H8&gt;=11.218,A8&gt;=4.35,A8&lt;5.05,D8&lt;0.35,F8&lt;1.5),1.26,IF(AND(H8&lt;11.031,A8&lt;5.4,G8&lt;0.585,H8&gt;=6.089,A8&gt;=5.05,D8&lt;0.35,F8&lt;1.5),1.5,IF(AND(H8&gt;=11.031,A8&lt;5.4,G8&lt;0.585,H8&gt;=6.089,A8&gt;=5.05,D8&lt;0.35,F8&lt;1.5),1.4,IF(AND(A8&lt;5.45,B8&lt;2.9,D8&gt;=1.35,H8&lt;9.349,D8&gt;=1.15,D8&lt;1.75,F8&gt;=1.5),4.5,IF(AND(A8&lt;5.9,D8&lt;1.35,A8&lt;6.15,H8&gt;=9.349,D8&gt;=1.15,D8&lt;1.75,F8&gt;=1.5),4.2,IF(AND(A8&gt;=5.9,D8&lt;1.35,A8&lt;6.15,H8&gt;=9.349,D8&gt;=1.15,D8&lt;1.75,F8&gt;=1.5),4,IF(AND(A8&gt;=6.75,H8&gt;=10.927,A8&gt;=6.15,H8&gt;=9.349,D8&gt;=1.15,D8&lt;1.75,F8&gt;=1.5),4.767,IF(AND(B8&lt;2.9,H8&gt;=11.551,B8&lt;3.3,A8&gt;=7.05,G8&lt;0.869,D8&gt;=1.75,F8&gt;=1.5),6.7,IF(AND(B8&gt;=2.9,H8&gt;=11.551,B8&lt;3.3,A8&gt;=7.05,G8&lt;0.869,D8&gt;=1.75,F8&gt;=1.5),6.6,IF(AND(B8&lt;2.45,A8&gt;=5.45,B8&lt;2.9,D8&gt;=1.35,H8&lt;9.349,D8&gt;=1.15,D8&lt;1.75,F8&gt;=1.5),5,IF(AND(B8&gt;=2.45,A8&gt;=5.45,B8&lt;2.9,D8&gt;=1.35,H8&lt;9.349,D8&gt;=1.15,D8&lt;1.75,F8&gt;=1.5),5.1,IF(AND(H8&lt;11.166,A8&lt;6.75,H8&gt;=10.927,A8&gt;=6.15,H8&gt;=9.349,D8&gt;=1.15,D8&lt;1.75,F8&gt;=1.5),4.9,IF(AND(G8&lt;0.228,H8&gt;=11.166,A8&lt;6.75,H8&gt;=10.927,A8&gt;=6.15,H8&gt;=9.349,D8&gt;=1.15,D8&lt;1.75,F8&gt;=1.5),4.7,IF(AND(H8&lt;13.531,G8&gt;=0.228,H8&gt;=11.166,A8&lt;6.75,H8&gt;=10.927,A8&gt;=6.15,H8&gt;=9.349,D8&gt;=1.15,D8&lt;1.75,F8&gt;=1.5),4.4,IF(AND(H8&gt;=13.531,G8&gt;=0.228,H8&gt;=11.166,A8&lt;6.75,H8&gt;=10.927,A8&gt;=6.15,H8&gt;=9.349,D8&gt;=1.15,D8&lt;1.75,F8&gt;=1.5),4.6,"shouldnthappen")))))))))))))))))))))))))))))))))))))))</f>
        <v>1.6</v>
      </c>
      <c r="AR8" s="1" t="n">
        <f aca="false">IF(AND(G8&gt;=0.93,B8&lt;3.65,F8&lt;1.5),1.7,IF(AND(H8&lt;6.542,B8&gt;=3.65,F8&lt;1.5),1.767,IF(AND(A8&gt;=7.05,D8&gt;=1.55,F8&gt;=1.5),6.3,IF(AND(G8&lt;0.123,H8&gt;=6.542,B8&gt;=3.65,F8&lt;1.5),1.367,IF(AND(A8&lt;5.15,A8&lt;5.65,D8&lt;1.55,F8&gt;=1.5),3.15,IF(AND(A8&lt;4.8,G8&gt;=0.447,G8&lt;0.93,B8&lt;3.65,F8&lt;1.5),1.24,IF(AND(A8&gt;=4.8,G8&gt;=0.447,G8&lt;0.93,B8&lt;3.65,F8&lt;1.5),1.4,IF(AND(G8&lt;0.151,G8&gt;=0.123,H8&gt;=6.542,B8&gt;=3.65,F8&lt;1.5),1.7,IF(AND(G8&gt;=0.151,G8&gt;=0.123,H8&gt;=6.542,B8&gt;=3.65,F8&lt;1.5),1.5,IF(AND(D8&gt;=1.45,A8&gt;=5.15,A8&lt;5.65,D8&lt;1.55,F8&gt;=1.5),4.5,IF(AND(B8&lt;2.65,D8&gt;=1.35,A8&gt;=5.65,D8&lt;1.55,F8&gt;=1.5),4.9,IF(AND(G8&lt;0.527,F8&lt;2.5,A8&lt;7.05,D8&gt;=1.55,F8&gt;=1.5),5.075,IF(AND(G8&gt;=0.527,F8&lt;2.5,A8&lt;7.05,D8&gt;=1.55,F8&gt;=1.5),4.7,IF(AND(A8&lt;4.65,G8&lt;0.265,G8&lt;0.447,G8&lt;0.93,B8&lt;3.65,F8&lt;1.5),1.42,IF(AND(G8&lt;0.3,G8&gt;=0.265,G8&lt;0.447,G8&lt;0.93,B8&lt;3.65,F8&lt;1.5),1.6,IF(AND(G8&gt;=0.3,G8&gt;=0.265,G8&lt;0.447,G8&lt;0.93,B8&lt;3.65,F8&lt;1.5),1.4,IF(AND(G8&lt;0.356,D8&lt;1.45,A8&gt;=5.15,A8&lt;5.65,D8&lt;1.55,F8&gt;=1.5),4.125,IF(AND(D8&lt;1.1,A8&lt;6.2,D8&lt;1.35,A8&gt;=5.65,D8&lt;1.55,F8&gt;=1.5),4.1,IF(AND(D8&gt;=1.1,A8&lt;6.2,D8&lt;1.35,A8&gt;=5.65,D8&lt;1.55,F8&gt;=1.5),4.175,IF(AND(H8&gt;=13.433,A8&gt;=6.2,D8&lt;1.35,A8&gt;=5.65,D8&lt;1.55,F8&gt;=1.5),4.6,IF(AND(G8&lt;0.437,B8&gt;=2.65,D8&gt;=1.35,A8&gt;=5.65,D8&lt;1.55,F8&gt;=1.5),4.625,IF(AND(G8&gt;=0.437,B8&gt;=2.65,D8&gt;=1.35,A8&gt;=5.65,D8&lt;1.55,F8&gt;=1.5),4.75,IF(AND(B8&gt;=3.15,H8&lt;11.146,F8&gt;=2.5,A8&lt;7.05,D8&gt;=1.55,F8&gt;=1.5),5.667,IF(AND(B8&lt;2.65,H8&gt;=11.146,F8&gt;=2.5,A8&lt;7.05,D8&gt;=1.55,F8&gt;=1.5),5.8,IF(AND(B8&lt;3.3,A8&gt;=4.65,G8&lt;0.265,G8&lt;0.447,G8&lt;0.93,B8&lt;3.65,F8&lt;1.5),1.32,IF(AND(B8&gt;=3.3,A8&gt;=4.65,G8&lt;0.265,G8&lt;0.447,G8&lt;0.93,B8&lt;3.65,F8&lt;1.5),1.425,IF(AND(B8&lt;2.8,G8&gt;=0.356,D8&lt;1.45,A8&gt;=5.15,A8&lt;5.65,D8&lt;1.55,F8&gt;=1.5),3.86,IF(AND(B8&gt;=2.8,G8&gt;=0.356,D8&lt;1.45,A8&gt;=5.15,A8&lt;5.65,D8&lt;1.55,F8&gt;=1.5),3.6,IF(AND(B8&lt;2.6,H8&lt;13.433,A8&gt;=6.2,D8&lt;1.35,A8&gt;=5.65,D8&lt;1.55,F8&gt;=1.5),4.4,IF(AND(B8&gt;=2.6,H8&lt;13.433,A8&gt;=6.2,D8&lt;1.35,A8&gt;=5.65,D8&lt;1.55,F8&gt;=1.5),4.3,IF(AND(G8&lt;0.151,B8&lt;3.15,H8&lt;11.146,F8&gt;=2.5,A8&lt;7.05,D8&gt;=1.55,F8&gt;=1.5),5.5,IF(AND(H8&lt;15.52,B8&gt;=2.65,H8&gt;=11.146,F8&gt;=2.5,A8&lt;7.05,D8&gt;=1.55,F8&gt;=1.5),5.4,IF(AND(H8&gt;=15.52,B8&gt;=2.65,H8&gt;=11.146,F8&gt;=2.5,A8&lt;7.05,D8&gt;=1.55,F8&gt;=1.5),5.733,IF(AND(H8&lt;10.74,G8&gt;=0.151,B8&lt;3.15,H8&lt;11.146,F8&gt;=2.5,A8&lt;7.05,D8&gt;=1.55,F8&gt;=1.5),5.12,IF(AND(H8&gt;=10.74,G8&gt;=0.151,B8&lt;3.15,H8&lt;11.146,F8&gt;=2.5,A8&lt;7.05,D8&gt;=1.55,F8&gt;=1.5),4.9,"shouldnthappen")))))))))))))))))))))))))))))))))))</f>
        <v>1.5</v>
      </c>
      <c r="AS8" s="1" t="n">
        <f aca="false">IF(AND(F8&gt;=1.5,A8&lt;5.55),4.18,IF(AND(F8&gt;=2.5,B8&lt;2.75,A8&gt;=5.55),5.38,IF(AND(G8&gt;=0.587,B8&lt;3.75,F8&lt;1.5,A8&lt;5.55),1.48,IF(AND(H8&lt;6.51,B8&gt;=3.75,F8&lt;1.5,A8&lt;5.55),1.9,IF(AND(H8&gt;=6.51,B8&gt;=3.75,F8&lt;1.5,A8&lt;5.55),1.425,IF(AND(G8&gt;=0.868,F8&lt;2.5,B8&lt;2.75,A8&gt;=5.55),4.65,IF(AND(F8&lt;1.5,D8&lt;1.55,B8&gt;=2.75,A8&gt;=5.55),1.7,IF(AND(G8&gt;=0.857,D8&gt;=1.55,B8&gt;=2.75,A8&gt;=5.55),5.033,IF(AND(G8&gt;=0.518,G8&lt;0.587,B8&lt;3.75,F8&lt;1.5,A8&lt;5.55),1,IF(AND(D8&lt;1.05,G8&lt;0.868,F8&lt;2.5,B8&lt;2.75,A8&gt;=5.55),3.5,IF(AND(G8&lt;0.404,D8&gt;=1.05,G8&lt;0.868,F8&lt;2.5,B8&lt;2.75,A8&gt;=5.55),4.2,IF(AND(G8&gt;=0.404,D8&gt;=1.05,G8&lt;0.868,F8&lt;2.5,B8&lt;2.75,A8&gt;=5.55),3.94,IF(AND(F8&lt;2.5,B8&lt;2.95,F8&gt;=1.5,D8&lt;1.55,B8&gt;=2.75,A8&gt;=5.55),4.68,IF(AND(F8&gt;=2.5,B8&lt;2.95,F8&gt;=1.5,D8&lt;1.55,B8&gt;=2.75,A8&gt;=5.55),5.1,IF(AND(H8&lt;10.883,B8&gt;=2.95,F8&gt;=1.5,D8&lt;1.55,B8&gt;=2.75,A8&gt;=5.55),4.15,IF(AND(H8&gt;=10.883,B8&gt;=2.95,F8&gt;=1.5,D8&lt;1.55,B8&gt;=2.75,A8&gt;=5.55),4.5,IF(AND(H8&gt;=14.1,D8&lt;2.05,G8&lt;0.857,D8&gt;=1.55,B8&gt;=2.75,A8&gt;=5.55),6.6,IF(AND(G8&lt;0.063,B8&lt;3.15,G8&lt;0.518,G8&lt;0.587,B8&lt;3.75,F8&lt;1.5,A8&lt;5.55),1.4,IF(AND(G8&gt;=0.063,B8&lt;3.15,G8&lt;0.518,G8&lt;0.587,B8&lt;3.75,F8&lt;1.5,A8&lt;5.55),1.5,IF(AND(H8&gt;=10.563,B8&gt;=3.15,G8&lt;0.518,G8&lt;0.587,B8&lt;3.75,F8&lt;1.5,A8&lt;5.55),1.325,IF(AND(B8&lt;2.95,H8&lt;14.1,D8&lt;2.05,G8&lt;0.857,D8&gt;=1.55,B8&gt;=2.75,A8&gt;=5.55),6.125,IF(AND(A8&lt;6.65,G8&lt;0.364,D8&gt;=2.05,G8&lt;0.857,D8&gt;=1.55,B8&gt;=2.75,A8&gt;=5.55),5.45,IF(AND(G8&gt;=0.774,G8&gt;=0.364,D8&gt;=2.05,G8&lt;0.857,D8&gt;=1.55,B8&gt;=2.75,A8&gt;=5.55),5.4,IF(AND(H8&gt;=9.279,H8&lt;10.563,B8&gt;=3.15,G8&lt;0.518,G8&lt;0.587,B8&lt;3.75,F8&lt;1.5,A8&lt;5.55),1.475,IF(AND(D8&lt;1.65,B8&gt;=2.95,H8&lt;14.1,D8&lt;2.05,G8&lt;0.857,D8&gt;=1.55,B8&gt;=2.75,A8&gt;=5.55),5.8,IF(AND(B8&lt;3.15,A8&gt;=6.65,G8&lt;0.364,D8&gt;=2.05,G8&lt;0.857,D8&gt;=1.55,B8&gt;=2.75,A8&gt;=5.55),5.3,IF(AND(B8&gt;=3.15,A8&gt;=6.65,G8&lt;0.364,D8&gt;=2.05,G8&lt;0.857,D8&gt;=1.55,B8&gt;=2.75,A8&gt;=5.55),5.7,IF(AND(A8&gt;=6.75,G8&lt;0.774,G8&gt;=0.364,D8&gt;=2.05,G8&lt;0.857,D8&gt;=1.55,B8&gt;=2.75,A8&gt;=5.55),5.9,IF(AND(G8&lt;0.417,H8&lt;9.279,H8&lt;10.563,B8&gt;=3.15,G8&lt;0.518,G8&lt;0.587,B8&lt;3.75,F8&lt;1.5,A8&lt;5.55),1.4,IF(AND(G8&gt;=0.417,H8&lt;9.279,H8&lt;10.563,B8&gt;=3.15,G8&lt;0.518,G8&lt;0.587,B8&lt;3.75,F8&lt;1.5,A8&lt;5.55),1.3,IF(AND(A8&lt;6.3,D8&gt;=1.65,B8&gt;=2.95,H8&lt;14.1,D8&lt;2.05,G8&lt;0.857,D8&gt;=1.55,B8&gt;=2.75,A8&gt;=5.55),4.9,IF(AND(A8&gt;=6.3,D8&gt;=1.65,B8&gt;=2.95,H8&lt;14.1,D8&lt;2.05,G8&lt;0.857,D8&gt;=1.55,B8&gt;=2.75,A8&gt;=5.55),5.3,IF(AND(G8&gt;=0.657,A8&lt;6.75,G8&lt;0.774,G8&gt;=0.364,D8&gt;=2.05,G8&lt;0.857,D8&gt;=1.55,B8&gt;=2.75,A8&gt;=5.55),6,IF(AND(B8&lt;3.2,G8&lt;0.657,A8&lt;6.75,G8&lt;0.774,G8&gt;=0.364,D8&gt;=2.05,G8&lt;0.857,D8&gt;=1.55,B8&gt;=2.75,A8&gt;=5.55),5.6,IF(AND(B8&gt;=3.2,G8&lt;0.657,A8&lt;6.75,G8&lt;0.774,G8&gt;=0.364,D8&gt;=2.05,G8&lt;0.857,D8&gt;=1.55,B8&gt;=2.75,A8&gt;=5.55),5.65,"shouldnthappen")))))))))))))))))))))))))))))))))))</f>
        <v>1.425</v>
      </c>
      <c r="AT8" s="1" t="n">
        <f aca="false">IF(AND(H8&gt;=16.284,A8&gt;=5.55),6.533,IF(AND(G8&gt;=0.52,A8&lt;4.85,A8&lt;5.55),1.05,IF(AND(G8&lt;0.227,G8&lt;0.52,A8&lt;4.85,A8&lt;5.55),1.4,IF(AND(G8&gt;=0.227,G8&lt;0.52,A8&lt;4.85,A8&lt;5.55),1.3,IF(AND(D8&gt;=0.45,F8&lt;1.5,A8&gt;=4.85,A8&lt;5.55),1.667,IF(AND(B8&gt;=2.75,F8&gt;=1.5,A8&gt;=4.85,A8&lt;5.55),4.5,IF(AND(F8&lt;2.5,B8&gt;=3.15,H8&lt;16.284,A8&gt;=5.55),4.7,IF(AND(G8&gt;=0.934,D8&lt;0.45,F8&lt;1.5,A8&gt;=4.85,A8&lt;5.55),1.7,IF(AND(D8&gt;=1.2,B8&lt;2.75,F8&gt;=1.5,A8&gt;=4.85,A8&lt;5.55),4.25,IF(AND(G8&gt;=0.774,F8&gt;=2.5,B8&gt;=3.15,H8&lt;16.284,A8&gt;=5.55),5.4,IF(AND(B8&lt;3.1,G8&lt;0.934,D8&lt;0.45,F8&lt;1.5,A8&gt;=4.85,A8&lt;5.55),1.6,IF(AND(D8&lt;1.05,D8&lt;1.2,B8&lt;2.75,F8&gt;=1.5,A8&gt;=4.85,A8&lt;5.55),3.433,IF(AND(D8&gt;=1.05,D8&lt;1.2,B8&lt;2.75,F8&gt;=1.5,A8&gt;=4.85,A8&lt;5.55),3.267,IF(AND(H8&lt;8.486,D8&lt;1.35,F8&lt;2.5,B8&lt;3.15,H8&lt;16.284,A8&gt;=5.55),3.85,IF(AND(D8&gt;=1.55,D8&gt;=1.35,F8&lt;2.5,B8&lt;3.15,H8&lt;16.284,A8&gt;=5.55),5.1,IF(AND(H8&lt;10.464,A8&lt;6.35,F8&gt;=2.5,B8&lt;3.15,H8&lt;16.284,A8&gt;=5.55),5.08,IF(AND(H8&gt;=10.464,A8&lt;6.35,F8&gt;=2.5,B8&lt;3.15,H8&lt;16.284,A8&gt;=5.55),4.9,IF(AND(D8&lt;1.85,A8&gt;=6.35,F8&gt;=2.5,B8&lt;3.15,H8&lt;16.284,A8&gt;=5.55),5.8,IF(AND(H8&gt;=10.393,G8&lt;0.774,F8&gt;=2.5,B8&gt;=3.15,H8&lt;16.284,A8&gt;=5.55),5.425,IF(AND(B8&lt;2.6,H8&gt;=8.486,D8&lt;1.35,F8&lt;2.5,B8&lt;3.15,H8&lt;16.284,A8&gt;=5.55),3.9,IF(AND(G8&gt;=0.567,D8&lt;1.55,D8&gt;=1.35,F8&lt;2.5,B8&lt;3.15,H8&lt;16.284,A8&gt;=5.55),4.4,IF(AND(B8&lt;3.25,H8&lt;10.393,G8&lt;0.774,F8&gt;=2.5,B8&gt;=3.15,H8&lt;16.284,A8&gt;=5.55),5.7,IF(AND(B8&gt;=3.25,H8&lt;10.393,G8&lt;0.774,F8&gt;=2.5,B8&gt;=3.15,H8&lt;16.284,A8&gt;=5.55),5.98,IF(AND(G8&lt;0.079,G8&lt;0.338,B8&gt;=3.1,G8&lt;0.934,D8&lt;0.45,F8&lt;1.5,A8&gt;=4.85,A8&lt;5.55),1.425,IF(AND(B8&lt;3.35,G8&gt;=0.338,B8&gt;=3.1,G8&lt;0.934,D8&lt;0.45,F8&lt;1.5,A8&gt;=4.85,A8&lt;5.55),1.4,IF(AND(G8&lt;0.404,B8&gt;=2.6,H8&gt;=8.486,D8&lt;1.35,F8&lt;2.5,B8&lt;3.15,H8&lt;16.284,A8&gt;=5.55),4.3,IF(AND(G8&gt;=0.404,B8&gt;=2.6,H8&gt;=8.486,D8&lt;1.35,F8&lt;2.5,B8&lt;3.15,H8&lt;16.284,A8&gt;=5.55),4.025,IF(AND(B8&gt;=3.05,G8&lt;0.567,D8&lt;1.55,D8&gt;=1.35,F8&lt;2.5,B8&lt;3.15,H8&lt;16.284,A8&gt;=5.55),4.7,IF(AND(A8&lt;6.45,H8&lt;10.667,D8&gt;=1.85,A8&gt;=6.35,F8&gt;=2.5,B8&lt;3.15,H8&lt;16.284,A8&gt;=5.55),5.3,IF(AND(A8&gt;=6.45,H8&lt;10.667,D8&gt;=1.85,A8&gt;=6.35,F8&gt;=2.5,B8&lt;3.15,H8&lt;16.284,A8&gt;=5.55),5.167,IF(AND(B8&lt;2.95,H8&gt;=10.667,D8&gt;=1.85,A8&gt;=6.35,F8&gt;=2.5,B8&lt;3.15,H8&lt;16.284,A8&gt;=5.55),5.6,IF(AND(B8&gt;=2.95,H8&gt;=10.667,D8&gt;=1.85,A8&gt;=6.35,F8&gt;=2.5,B8&lt;3.15,H8&lt;16.284,A8&gt;=5.55),5.5,IF(AND(H8&lt;10.325,G8&gt;=0.079,G8&lt;0.338,B8&gt;=3.1,G8&lt;0.934,D8&lt;0.45,F8&lt;1.5,A8&gt;=4.85,A8&lt;5.55),1.5,IF(AND(G8&lt;0.385,B8&gt;=3.35,G8&gt;=0.338,B8&gt;=3.1,G8&lt;0.934,D8&lt;0.45,F8&lt;1.5,A8&gt;=4.85,A8&lt;5.55),1.5,IF(AND(G8&gt;=0.385,B8&gt;=3.35,G8&gt;=0.338,B8&gt;=3.1,G8&lt;0.934,D8&lt;0.45,F8&lt;1.5,A8&gt;=4.85,A8&lt;5.55),1.42,IF(AND(B8&lt;2.5,B8&lt;3.05,G8&lt;0.567,D8&lt;1.55,D8&gt;=1.35,F8&lt;2.5,B8&lt;3.15,H8&lt;16.284,A8&gt;=5.55),4.5,IF(AND(B8&gt;=2.5,B8&lt;3.05,G8&lt;0.567,D8&lt;1.55,D8&gt;=1.35,F8&lt;2.5,B8&lt;3.15,H8&lt;16.284,A8&gt;=5.55),4.56,IF(AND(H8&lt;12.506,H8&gt;=10.325,G8&gt;=0.079,G8&lt;0.338,B8&gt;=3.1,G8&lt;0.934,D8&lt;0.45,F8&lt;1.5,A8&gt;=4.85,A8&lt;5.55),1.2,IF(AND(H8&gt;=12.506,H8&gt;=10.325,G8&gt;=0.079,G8&lt;0.338,B8&gt;=3.1,G8&lt;0.934,D8&lt;0.45,F8&lt;1.5,A8&gt;=4.85,A8&lt;5.55),1.3,"shouldnthappen")))))))))))))))))))))))))))))))))))))))</f>
        <v>1.42</v>
      </c>
      <c r="AU8" s="1" t="n">
        <f aca="false">IF(AND(G8&gt;=0.52,B8&lt;3.05,F8&lt;1.5),1.1,IF(AND(G8&lt;0.35,G8&lt;0.52,B8&lt;3.05,F8&lt;1.5),1.4,IF(AND(G8&gt;=0.35,G8&lt;0.52,B8&lt;3.05,F8&lt;1.5),1.3,IF(AND(G8&gt;=0.227,G8&lt;0.347,B8&gt;=3.05,F8&lt;1.5),1.32,IF(AND(H8&lt;6.417,G8&gt;=0.347,B8&gt;=3.05,F8&lt;1.5),1.7,IF(AND(A8&gt;=7.25,A8&gt;=6.6,F8&gt;=2.5,F8&gt;=1.5),6.35,IF(AND(G8&lt;0.11,G8&lt;0.227,G8&lt;0.347,B8&gt;=3.05,F8&lt;1.5),1.333,IF(AND(H8&lt;9.441,H8&gt;=6.417,G8&gt;=0.347,B8&gt;=3.05,F8&lt;1.5),1.425,IF(AND(B8&lt;2.75,G8&lt;0.451,H8&lt;10.266,F8&lt;2.5,F8&gt;=1.5),4,IF(AND(B8&gt;=2.75,G8&lt;0.451,H8&lt;10.266,F8&lt;2.5,F8&gt;=1.5),4.433,IF(AND(G8&gt;=0.865,G8&gt;=0.451,H8&lt;10.266,F8&lt;2.5,F8&gt;=1.5),4.2,IF(AND(B8&lt;2.45,H8&lt;13.665,H8&gt;=10.266,F8&lt;2.5,F8&gt;=1.5),3.7,IF(AND(G8&lt;0.302,H8&gt;=13.665,H8&gt;=10.266,F8&lt;2.5,F8&gt;=1.5),5,IF(AND(B8&lt;2.9,A8&lt;6.1,A8&lt;6.6,F8&gt;=2.5,F8&gt;=1.5),5.06,IF(AND(B8&gt;=2.9,A8&lt;6.1,A8&lt;6.6,F8&gt;=2.5,F8&gt;=1.5),4.8,IF(AND(B8&lt;3.05,A8&gt;=6.1,A8&lt;6.6,F8&gt;=2.5,F8&gt;=1.5),5.6,IF(AND(B8&gt;=3.05,A8&gt;=6.1,A8&lt;6.6,F8&gt;=2.5,F8&gt;=1.5),5.267,IF(AND(H8&gt;=14.564,A8&lt;7.25,A8&gt;=6.6,F8&gt;=2.5,F8&gt;=1.5),5.6,IF(AND(H8&gt;=14.309,G8&gt;=0.11,G8&lt;0.227,G8&lt;0.347,B8&gt;=3.05,F8&lt;1.5),1.7,IF(AND(D8&lt;0.4,H8&gt;=9.441,H8&gt;=6.417,G8&gt;=0.347,B8&gt;=3.05,F8&lt;1.5),1.5,IF(AND(D8&gt;=0.4,H8&gt;=9.441,H8&gt;=6.417,G8&gt;=0.347,B8&gt;=3.05,F8&lt;1.5),1.633,IF(AND(A8&lt;5.35,G8&lt;0.865,G8&gt;=0.451,H8&lt;10.266,F8&lt;2.5,F8&gt;=1.5),3.15,IF(AND(D8&lt;1.45,G8&gt;=0.302,H8&gt;=13.665,H8&gt;=10.266,F8&lt;2.5,F8&gt;=1.5),4.74,IF(AND(D8&gt;=1.45,G8&gt;=0.302,H8&gt;=13.665,H8&gt;=10.266,F8&lt;2.5,F8&gt;=1.5),4.567,IF(AND(H8&lt;8.836,H8&lt;14.564,A8&lt;7.25,A8&gt;=6.6,F8&gt;=2.5,F8&gt;=1.5),5.7,IF(AND(H8&gt;=8.836,H8&lt;14.564,A8&lt;7.25,A8&gt;=6.6,F8&gt;=2.5,F8&gt;=1.5),5.9,IF(AND(H8&lt;11.53,H8&lt;14.309,G8&gt;=0.11,G8&lt;0.227,G8&lt;0.347,B8&gt;=3.05,F8&lt;1.5),1.5,IF(AND(H8&gt;=11.53,H8&lt;14.309,G8&gt;=0.11,G8&lt;0.227,G8&lt;0.347,B8&gt;=3.05,F8&lt;1.5),1.467,IF(AND(H8&lt;9.386,A8&gt;=5.35,G8&lt;0.865,G8&gt;=0.451,H8&lt;10.266,F8&lt;2.5,F8&gt;=1.5),3.56,IF(AND(H8&gt;=9.386,A8&gt;=5.35,G8&lt;0.865,G8&gt;=0.451,H8&lt;10.266,F8&lt;2.5,F8&gt;=1.5),4.2,IF(AND(H8&lt;11.036,D8&lt;1.45,B8&gt;=2.45,H8&lt;13.665,H8&gt;=10.266,F8&lt;2.5,F8&gt;=1.5),4.45,IF(AND(H8&gt;=11.036,D8&lt;1.45,B8&gt;=2.45,H8&lt;13.665,H8&gt;=10.266,F8&lt;2.5,F8&gt;=1.5),4.1,IF(AND(G8&gt;=0.585,D8&gt;=1.45,B8&gt;=2.45,H8&lt;13.665,H8&gt;=10.266,F8&lt;2.5,F8&gt;=1.5),4.9,IF(AND(H8&lt;11.743,G8&lt;0.585,D8&gt;=1.45,B8&gt;=2.45,H8&lt;13.665,H8&gt;=10.266,F8&lt;2.5,F8&gt;=1.5),4.7,IF(AND(H8&gt;=11.743,G8&lt;0.585,D8&gt;=1.45,B8&gt;=2.45,H8&lt;13.665,H8&gt;=10.266,F8&lt;2.5,F8&gt;=1.5),4.5,"shouldnthappen")))))))))))))))))))))))))))))))))))</f>
        <v>1.633</v>
      </c>
      <c r="AV8" s="1" t="n">
        <f aca="false">IF(AND(G8&gt;=0.356,F8&gt;=1.5,A8&lt;5.75),3.52,IF(AND(A8&lt;7.25,A8&gt;=7.1,A8&gt;=5.75),5.875,IF(AND(A8&gt;=7.25,A8&gt;=7.1,A8&gt;=5.75),6.5,IF(AND(D8&gt;=0.35,G8&gt;=0.586,F8&lt;1.5,A8&lt;5.75),1.8,IF(AND(D8&lt;1.4,G8&lt;0.356,F8&gt;=1.5,A8&lt;5.75),4.2,IF(AND(D8&gt;=1.4,G8&lt;0.356,F8&gt;=1.5,A8&lt;5.75),4.5,IF(AND(H8&gt;=11.218,A8&lt;5.05,G8&lt;0.586,F8&lt;1.5,A8&lt;5.75),1.225,IF(AND(G8&gt;=0.253,A8&gt;=5.05,G8&lt;0.586,F8&lt;1.5,A8&lt;5.75),1.3,IF(AND(B8&gt;=3.75,D8&lt;0.35,G8&gt;=0.586,F8&lt;1.5,A8&lt;5.75),1.567,IF(AND(B8&lt;2.85,D8&lt;1.35,D8&lt;1.65,A8&lt;7.1,A8&gt;=5.75),4.26,IF(AND(B8&gt;=2.85,D8&lt;1.35,D8&lt;1.65,A8&lt;7.1,A8&gt;=5.75),4.45,IF(AND(A8&lt;6.05,H8&lt;12.921,D8&gt;=1.65,A8&lt;7.1,A8&gt;=5.75),5.1,IF(AND(H8&gt;=15.338,H8&gt;=12.921,D8&gt;=1.65,A8&lt;7.1,A8&gt;=5.75),5.55,IF(AND(G8&lt;0.418,H8&lt;11.218,A8&lt;5.05,G8&lt;0.586,F8&lt;1.5,A8&lt;5.75),1.42,IF(AND(G8&gt;=0.418,H8&lt;11.218,A8&lt;5.05,G8&lt;0.586,F8&lt;1.5,A8&lt;5.75),1.3,IF(AND(H8&gt;=13.321,G8&lt;0.253,A8&gt;=5.05,G8&lt;0.586,F8&lt;1.5,A8&lt;5.75),1.7,IF(AND(H8&lt;6.089,B8&lt;3.75,D8&lt;0.35,G8&gt;=0.586,F8&lt;1.5,A8&lt;5.75),1.7,IF(AND(H8&gt;=6.089,B8&lt;3.75,D8&lt;0.35,G8&gt;=0.586,F8&lt;1.5,A8&lt;5.75),1.5,IF(AND(B8&lt;2.9,D8&lt;1.45,D8&gt;=1.35,D8&lt;1.65,A8&lt;7.1,A8&gt;=5.75),4.8,IF(AND(B8&gt;=2.9,D8&lt;1.45,D8&gt;=1.35,D8&lt;1.65,A8&lt;7.1,A8&gt;=5.75),4.475,IF(AND(B8&lt;2.5,D8&gt;=1.45,D8&gt;=1.35,D8&lt;1.65,A8&lt;7.1,A8&gt;=5.75),4.5,IF(AND(H8&lt;8.884,A8&gt;=6.05,H8&lt;12.921,D8&gt;=1.65,A8&lt;7.1,A8&gt;=5.75),5.4,IF(AND(A8&lt;6.3,H8&lt;15.338,H8&gt;=12.921,D8&gt;=1.65,A8&lt;7.1,A8&gt;=5.75),4.967,IF(AND(A8&gt;=6.3,H8&lt;15.338,H8&gt;=12.921,D8&gt;=1.65,A8&lt;7.1,A8&gt;=5.75),5.133,IF(AND(H8&lt;10.826,H8&lt;13.321,G8&lt;0.253,A8&gt;=5.05,G8&lt;0.586,F8&lt;1.5,A8&lt;5.75),1.5,IF(AND(H8&gt;=10.826,H8&lt;13.321,G8&lt;0.253,A8&gt;=5.05,G8&lt;0.586,F8&lt;1.5,A8&lt;5.75),1.4,IF(AND(H8&lt;7.47,B8&gt;=2.5,D8&gt;=1.45,D8&gt;=1.35,D8&lt;1.65,A8&lt;7.1,A8&gt;=5.75),5.1,IF(AND(H8&gt;=7.47,B8&gt;=2.5,D8&gt;=1.45,D8&gt;=1.35,D8&lt;1.65,A8&lt;7.1,A8&gt;=5.75),4.725,IF(AND(H8&lt;9.637,H8&gt;=8.884,A8&gt;=6.05,H8&lt;12.921,D8&gt;=1.65,A8&lt;7.1,A8&gt;=5.75),5.9,IF(AND(B8&lt;2.6,H8&gt;=9.637,H8&gt;=8.884,A8&gt;=6.05,H8&lt;12.921,D8&gt;=1.65,A8&lt;7.1,A8&gt;=5.75),5.8,IF(AND(B8&lt;2.75,B8&gt;=2.6,H8&gt;=9.637,H8&gt;=8.884,A8&gt;=6.05,H8&lt;12.921,D8&gt;=1.65,A8&lt;7.1,A8&gt;=5.75),5.3,IF(AND(D8&lt;2.25,B8&gt;=2.75,B8&gt;=2.6,H8&gt;=9.637,H8&gt;=8.884,A8&gt;=6.05,H8&lt;12.921,D8&gt;=1.65,A8&lt;7.1,A8&gt;=5.75),5.6,IF(AND(D8&gt;=2.25,B8&gt;=2.75,B8&gt;=2.6,H8&gt;=9.637,H8&gt;=8.884,A8&gt;=6.05,H8&lt;12.921,D8&gt;=1.65,A8&lt;7.1,A8&gt;=5.75),5.5,"shouldnthappen")))))))))))))))))))))))))))))))))</f>
        <v>1.8</v>
      </c>
      <c r="AW8" s="1" t="n">
        <f aca="false">IF(AND(G8&gt;=0.905,F8&lt;1.5),1.767,IF(AND(H8&gt;=16.674,F8&gt;=1.5),6.55,IF(AND(A8&lt;4.35,H8&lt;14.344,G8&lt;0.905,F8&lt;1.5),1.1,IF(AND(B8&lt;3.65,H8&gt;=14.344,G8&lt;0.905,F8&lt;1.5),1.5,IF(AND(B8&gt;=3.65,H8&gt;=14.344,G8&lt;0.905,F8&lt;1.5),1.65,IF(AND(B8&lt;2.6,F8&gt;=2.5,H8&lt;16.674,F8&gt;=1.5),4.5,IF(AND(D8&gt;=0.45,A8&gt;=4.35,H8&lt;14.344,G8&lt;0.905,F8&lt;1.5),1.65,IF(AND(D8&lt;1.15,A8&lt;5.9,F8&lt;2.5,H8&lt;16.674,F8&gt;=1.5),3.56,IF(AND(B8&lt;2.75,A8&gt;=5.9,F8&lt;2.5,H8&lt;16.674,F8&gt;=1.5),5,IF(AND(H8&lt;13.531,B8&gt;=2.75,A8&gt;=5.9,F8&lt;2.5,H8&lt;16.674,F8&gt;=1.5),4.333,IF(AND(B8&lt;3.2,G8&gt;=0.669,B8&gt;=2.6,F8&gt;=2.5,H8&lt;16.674,F8&gt;=1.5),5.08,IF(AND(B8&gt;=3.2,G8&gt;=0.669,B8&gt;=2.6,F8&gt;=2.5,H8&lt;16.674,F8&gt;=1.5),5.4,IF(AND(B8&lt;3.15,A8&lt;5.05,D8&lt;0.45,A8&gt;=4.35,H8&lt;14.344,G8&lt;0.905,F8&lt;1.5),1.45,IF(AND(A8&gt;=5.55,A8&gt;=5.05,D8&lt;0.45,A8&gt;=4.35,H8&lt;14.344,G8&lt;0.905,F8&lt;1.5),1.5,IF(AND(A8&lt;5.55,A8&lt;5.65,D8&gt;=1.15,A8&lt;5.9,F8&lt;2.5,H8&lt;16.674,F8&gt;=1.5),3.95,IF(AND(A8&gt;=5.55,A8&lt;5.65,D8&gt;=1.15,A8&lt;5.9,F8&lt;2.5,H8&lt;16.674,F8&gt;=1.5),3.82,IF(AND(G8&lt;0.39,A8&gt;=5.65,D8&gt;=1.15,A8&lt;5.9,F8&lt;2.5,H8&lt;16.674,F8&gt;=1.5),4.35,IF(AND(G8&gt;=0.39,A8&gt;=5.65,D8&gt;=1.15,A8&lt;5.9,F8&lt;2.5,H8&lt;16.674,F8&gt;=1.5),3.95,IF(AND(G8&lt;0.466,H8&gt;=13.531,B8&gt;=2.75,A8&gt;=5.9,F8&lt;2.5,H8&lt;16.674,F8&gt;=1.5),4.8,IF(AND(G8&gt;=0.466,H8&gt;=13.531,B8&gt;=2.75,A8&gt;=5.9,F8&lt;2.5,H8&lt;16.674,F8&gt;=1.5),4.7,IF(AND(H8&lt;10.144,D8&lt;2.05,G8&lt;0.669,B8&gt;=2.6,F8&gt;=2.5,H8&lt;16.674,F8&gt;=1.5),5.3,IF(AND(H8&gt;=10.144,D8&lt;2.05,G8&lt;0.669,B8&gt;=2.6,F8&gt;=2.5,H8&lt;16.674,F8&gt;=1.5),5.133,IF(AND(D8&gt;=2.45,D8&gt;=2.05,G8&lt;0.669,B8&gt;=2.6,F8&gt;=2.5,H8&lt;16.674,F8&gt;=1.5),5.9,IF(AND(B8&lt;3.25,B8&gt;=3.15,A8&lt;5.05,D8&lt;0.45,A8&gt;=4.35,H8&lt;14.344,G8&lt;0.905,F8&lt;1.5),1.2,IF(AND(B8&gt;=3.25,B8&gt;=3.15,A8&lt;5.05,D8&lt;0.45,A8&gt;=4.35,H8&lt;14.344,G8&lt;0.905,F8&lt;1.5),1.36,IF(AND(B8&gt;=3.8,A8&lt;5.55,A8&gt;=5.05,D8&lt;0.45,A8&gt;=4.35,H8&lt;14.344,G8&lt;0.905,F8&lt;1.5),1.3,IF(AND(G8&lt;0.05,B8&lt;3.8,A8&lt;5.55,A8&gt;=5.05,D8&lt;0.45,A8&gt;=4.35,H8&lt;14.344,G8&lt;0.905,F8&lt;1.5),1.4,IF(AND(G8&lt;0.107,G8&lt;0.395,D8&lt;2.45,D8&gt;=2.05,G8&lt;0.669,B8&gt;=2.6,F8&gt;=2.5,H8&lt;16.674,F8&gt;=1.5),5.667,IF(AND(G8&lt;0.537,G8&gt;=0.395,D8&lt;2.45,D8&gt;=2.05,G8&lt;0.669,B8&gt;=2.6,F8&gt;=2.5,H8&lt;16.674,F8&gt;=1.5),5.6,IF(AND(G8&gt;=0.537,G8&gt;=0.395,D8&lt;2.45,D8&gt;=2.05,G8&lt;0.669,B8&gt;=2.6,F8&gt;=2.5,H8&lt;16.674,F8&gt;=1.5),5.775,IF(AND(B8&lt;3.6,G8&gt;=0.05,B8&lt;3.8,A8&lt;5.55,A8&gt;=5.05,D8&lt;0.45,A8&gt;=4.35,H8&lt;14.344,G8&lt;0.905,F8&lt;1.5),1.475,IF(AND(B8&gt;=3.6,G8&gt;=0.05,B8&lt;3.8,A8&lt;5.55,A8&gt;=5.05,D8&lt;0.45,A8&gt;=4.35,H8&lt;14.344,G8&lt;0.905,F8&lt;1.5),1.5,IF(AND(G8&lt;0.312,G8&gt;=0.107,G8&lt;0.395,D8&lt;2.45,D8&gt;=2.05,G8&lt;0.669,B8&gt;=2.6,F8&gt;=2.5,H8&lt;16.674,F8&gt;=1.5),5.18,IF(AND(G8&gt;=0.312,G8&gt;=0.107,G8&lt;0.395,D8&lt;2.45,D8&gt;=2.05,G8&lt;0.669,B8&gt;=2.6,F8&gt;=2.5,H8&lt;16.674,F8&gt;=1.5),5.4,"shouldnthappen"))))))))))))))))))))))))))))))))))</f>
        <v>1.3</v>
      </c>
      <c r="AX8" s="1" t="n">
        <f aca="false">IF(AND(D8&gt;=1.3,B8&gt;=3.45),6.25,IF(AND(B8&lt;2.75,A8&lt;5.25,B8&lt;3.45),3.9,IF(AND(D8&lt;0.25,D8&lt;1.3,B8&gt;=3.45),1.16,IF(AND(A8&gt;=5.05,B8&gt;=2.75,A8&lt;5.25,B8&lt;3.45),1.7,IF(AND(D8&lt;0.7,F8&lt;2.5,A8&gt;=5.25,B8&lt;3.45),1.5,IF(AND(H8&gt;=16.284,F8&gt;=2.5,A8&gt;=5.25,B8&lt;3.45),6.6,IF(AND(G8&lt;0.123,D8&gt;=0.25,D8&lt;1.3,B8&gt;=3.45),1.3,IF(AND(A8&lt;4.5,A8&lt;5.05,B8&gt;=2.75,A8&lt;5.25,B8&lt;3.45),1.3,IF(AND(A8&lt;5.05,G8&gt;=0.123,D8&gt;=0.25,D8&lt;1.3,B8&gt;=3.45),1.6,IF(AND(B8&lt;3.15,A8&gt;=4.5,A8&lt;5.05,B8&gt;=2.75,A8&lt;5.25,B8&lt;3.45),1.54,IF(AND(B8&gt;=3.15,A8&gt;=4.5,A8&lt;5.05,B8&gt;=2.75,A8&lt;5.25,B8&lt;3.45),1.35,IF(AND(D8&gt;=1.4,A8&lt;5.9,D8&gt;=0.7,F8&lt;2.5,A8&gt;=5.25,B8&lt;3.45),4.5,IF(AND(D8&gt;=1.55,A8&gt;=5.9,D8&gt;=0.7,F8&lt;2.5,A8&gt;=5.25,B8&lt;3.45),4.95,IF(AND(G8&gt;=0.682,D8&gt;=2.05,H8&lt;16.284,F8&gt;=2.5,A8&gt;=5.25,B8&lt;3.45),5.26,IF(AND(A8&lt;5.4,A8&gt;=5.05,G8&gt;=0.123,D8&gt;=0.25,D8&lt;1.3,B8&gt;=3.45),1.64,IF(AND(A8&gt;=5.4,A8&gt;=5.05,G8&gt;=0.123,D8&gt;=0.25,D8&lt;1.3,B8&gt;=3.45),1.6,IF(AND(G8&lt;0.372,D8&lt;1.4,A8&lt;5.9,D8&gt;=0.7,F8&lt;2.5,A8&gt;=5.25,B8&lt;3.45),4.175,IF(AND(D8&lt;1.35,D8&lt;1.55,A8&gt;=5.9,D8&gt;=0.7,F8&lt;2.5,A8&gt;=5.25,B8&lt;3.45),4.2,IF(AND(B8&lt;2.35,G8&lt;0.596,D8&lt;2.05,H8&lt;16.284,F8&gt;=2.5,A8&gt;=5.25,B8&lt;3.45),5,IF(AND(G8&gt;=0.888,G8&gt;=0.596,D8&lt;2.05,H8&lt;16.284,F8&gt;=2.5,A8&gt;=5.25,B8&lt;3.45),4.8,IF(AND(A8&gt;=6.85,G8&lt;0.682,D8&gt;=2.05,H8&lt;16.284,F8&gt;=2.5,A8&gt;=5.25,B8&lt;3.45),5.4,IF(AND(A8&gt;=5.75,G8&gt;=0.372,D8&lt;1.4,A8&lt;5.9,D8&gt;=0.7,F8&lt;2.5,A8&gt;=5.25,B8&lt;3.45),3.933,IF(AND(A8&gt;=6.75,D8&gt;=1.35,D8&lt;1.55,A8&gt;=5.9,D8&gt;=0.7,F8&lt;2.5,A8&gt;=5.25,B8&lt;3.45),4.8,IF(AND(H8&lt;11.084,B8&gt;=2.35,G8&lt;0.596,D8&lt;2.05,H8&lt;16.284,F8&gt;=2.5,A8&gt;=5.25,B8&lt;3.45),5.3,IF(AND(H8&lt;8.435,G8&lt;0.888,G8&gt;=0.596,D8&lt;2.05,H8&lt;16.284,F8&gt;=2.5,A8&gt;=5.25,B8&lt;3.45),5.1,IF(AND(H8&gt;=8.435,G8&lt;0.888,G8&gt;=0.596,D8&lt;2.05,H8&lt;16.284,F8&gt;=2.5,A8&gt;=5.25,B8&lt;3.45),4.94,IF(AND(B8&lt;3.15,A8&lt;6.85,G8&lt;0.682,D8&gt;=2.05,H8&lt;16.284,F8&gt;=2.5,A8&gt;=5.25,B8&lt;3.45),5.6,IF(AND(B8&gt;=3.15,A8&lt;6.85,G8&lt;0.682,D8&gt;=2.05,H8&lt;16.284,F8&gt;=2.5,A8&gt;=5.25,B8&lt;3.45),5.74,IF(AND(G8&lt;0.572,A8&lt;5.75,G8&gt;=0.372,D8&lt;1.4,A8&lt;5.9,D8&gt;=0.7,F8&lt;2.5,A8&gt;=5.25,B8&lt;3.45),3.7,IF(AND(D8&lt;1.45,A8&lt;6.75,D8&gt;=1.35,D8&lt;1.55,A8&gt;=5.9,D8&gt;=0.7,F8&lt;2.5,A8&gt;=5.25,B8&lt;3.45),4.46,IF(AND(D8&gt;=1.45,A8&lt;6.75,D8&gt;=1.35,D8&lt;1.55,A8&gt;=5.9,D8&gt;=0.7,F8&lt;2.5,A8&gt;=5.25,B8&lt;3.45),4.567,IF(AND(H8&lt;12.532,H8&gt;=11.084,B8&gt;=2.35,G8&lt;0.596,D8&lt;2.05,H8&lt;16.284,F8&gt;=2.5,A8&gt;=5.25,B8&lt;3.45),5.8,IF(AND(H8&gt;=12.532,H8&gt;=11.084,B8&gt;=2.35,G8&lt;0.596,D8&lt;2.05,H8&lt;16.284,F8&gt;=2.5,A8&gt;=5.25,B8&lt;3.45),5.667,IF(AND(A8&gt;=5.65,G8&gt;=0.572,A8&lt;5.75,G8&gt;=0.372,D8&lt;1.4,A8&lt;5.9,D8&gt;=0.7,F8&lt;2.5,A8&gt;=5.25,B8&lt;3.45),4.2,IF(AND(G8&lt;0.862,A8&lt;5.65,G8&gt;=0.572,A8&lt;5.75,G8&gt;=0.372,D8&lt;1.4,A8&lt;5.9,D8&gt;=0.7,F8&lt;2.5,A8&gt;=5.25,B8&lt;3.45),3.9,IF(AND(G8&gt;=0.862,A8&lt;5.65,G8&gt;=0.572,A8&lt;5.75,G8&gt;=0.372,D8&lt;1.4,A8&lt;5.9,D8&gt;=0.7,F8&lt;2.5,A8&gt;=5.25,B8&lt;3.45),4,"shouldnthappen"))))))))))))))))))))))))))))))))))))</f>
        <v>1.6</v>
      </c>
      <c r="AY8" s="1" t="n">
        <f aca="false">IF(AND(H8&gt;=8.233,D8&gt;=0.8,A8&lt;5.55),3.525,IF(AND(B8&lt;2.9,H8&gt;=15.534,A8&gt;=5.55),4.8,IF(AND(H8&gt;=12.259,A8&lt;4.75,D8&lt;0.8,A8&lt;5.55),1.25,IF(AND(B8&gt;=3.85,A8&gt;=4.75,D8&lt;0.8,A8&lt;5.55),1.425,IF(AND(D8&lt;1.55,H8&lt;8.233,D8&gt;=0.8,A8&lt;5.55),3.975,IF(AND(D8&gt;=1.55,H8&lt;8.233,D8&gt;=0.8,A8&lt;5.55),4.5,IF(AND(D8&lt;0.65,D8&lt;1.7,H8&lt;15.534,A8&gt;=5.55),1.7,IF(AND(A8&gt;=7.05,D8&gt;=1.7,H8&lt;15.534,A8&gt;=5.55),6.3,IF(AND(B8&gt;=3.35,B8&gt;=2.9,H8&gt;=15.534,A8&gt;=5.55),5.4,IF(AND(B8&lt;3.1,H8&lt;12.259,A8&lt;4.75,D8&lt;0.8,A8&lt;5.55),1.367,IF(AND(B8&gt;=3.1,H8&lt;12.259,A8&lt;4.75,D8&lt;0.8,A8&lt;5.55),1.4,IF(AND(G8&gt;=0.905,B8&lt;3.85,A8&gt;=4.75,D8&lt;0.8,A8&lt;5.55),1.9,IF(AND(H8&lt;15.681,B8&lt;3.35,B8&gt;=2.9,H8&gt;=15.534,A8&gt;=5.55),5.8,IF(AND(H8&gt;=15.681,B8&lt;3.35,B8&gt;=2.9,H8&gt;=15.534,A8&gt;=5.55),5.7,IF(AND(H8&gt;=14.877,G8&lt;0.905,B8&lt;3.85,A8&gt;=4.75,D8&lt;0.8,A8&lt;5.55),1.3,IF(AND(D8&gt;=1.25,B8&lt;2.65,D8&gt;=0.65,D8&lt;1.7,H8&lt;15.534,A8&gt;=5.55),4.433,IF(AND(G8&gt;=0.622,B8&lt;3.15,A8&lt;7.05,D8&gt;=1.7,H8&lt;15.534,A8&gt;=5.55),5.08,IF(AND(H8&gt;=13.42,B8&gt;=3.15,A8&lt;7.05,D8&gt;=1.7,H8&lt;15.534,A8&gt;=5.55),5.1,IF(AND(G8&lt;0.265,H8&lt;14.877,G8&lt;0.905,B8&lt;3.85,A8&gt;=4.75,D8&lt;0.8,A8&lt;5.55),1.2,IF(AND(A8&lt;5.75,D8&lt;1.25,B8&lt;2.65,D8&gt;=0.65,D8&lt;1.7,H8&lt;15.534,A8&gt;=5.55),3.7,IF(AND(A8&gt;=5.75,D8&lt;1.25,B8&lt;2.65,D8&gt;=0.65,D8&lt;1.7,H8&lt;15.534,A8&gt;=5.55),4,IF(AND(G8&gt;=0.652,D8&lt;1.35,B8&gt;=2.65,D8&gt;=0.65,D8&lt;1.7,H8&lt;15.534,A8&gt;=5.55),3.6,IF(AND(H8&lt;7.47,D8&gt;=1.35,B8&gt;=2.65,D8&gt;=0.65,D8&lt;1.7,H8&lt;15.534,A8&gt;=5.55),5.1,IF(AND(H8&lt;10.914,G8&lt;0.622,B8&lt;3.15,A8&lt;7.05,D8&gt;=1.7,H8&lt;15.534,A8&gt;=5.55),5.36,IF(AND(H8&gt;=10.914,G8&lt;0.622,B8&lt;3.15,A8&lt;7.05,D8&gt;=1.7,H8&lt;15.534,A8&gt;=5.55),5.64,IF(AND(G8&gt;=0.657,H8&lt;13.42,B8&gt;=3.15,A8&lt;7.05,D8&gt;=1.7,H8&lt;15.534,A8&gt;=5.55),6,IF(AND(G8&gt;=0.782,G8&gt;=0.265,H8&lt;14.877,G8&lt;0.905,B8&lt;3.85,A8&gt;=4.75,D8&lt;0.8,A8&lt;5.55),1.48,IF(AND(H8&lt;11.286,G8&lt;0.652,D8&lt;1.35,B8&gt;=2.65,D8&gt;=0.65,D8&lt;1.7,H8&lt;15.534,A8&gt;=5.55),4.24,IF(AND(H8&gt;=11.286,G8&lt;0.652,D8&lt;1.35,B8&gt;=2.65,D8&gt;=0.65,D8&lt;1.7,H8&lt;15.534,A8&gt;=5.55),4.05,IF(AND(G8&lt;0.413,H8&gt;=7.47,D8&gt;=1.35,B8&gt;=2.65,D8&gt;=0.65,D8&lt;1.7,H8&lt;15.534,A8&gt;=5.55),5.1,IF(AND(H8&lt;11.325,G8&lt;0.657,H8&lt;13.42,B8&gt;=3.15,A8&lt;7.05,D8&gt;=1.7,H8&lt;15.534,A8&gt;=5.55),5.8,IF(AND(H8&gt;=11.325,G8&lt;0.657,H8&lt;13.42,B8&gt;=3.15,A8&lt;7.05,D8&gt;=1.7,H8&lt;15.534,A8&gt;=5.55),5.6,IF(AND(D8&gt;=0.35,G8&lt;0.782,G8&gt;=0.265,H8&lt;14.877,G8&lt;0.905,B8&lt;3.85,A8&gt;=4.75,D8&lt;0.8,A8&lt;5.55),1.633,IF(AND(B8&lt;2.85,G8&gt;=0.413,H8&gt;=7.47,D8&gt;=1.35,B8&gt;=2.65,D8&gt;=0.65,D8&lt;1.7,H8&lt;15.534,A8&gt;=5.55),4.6,IF(AND(D8&lt;0.15,D8&lt;0.35,G8&lt;0.782,G8&gt;=0.265,H8&lt;14.877,G8&lt;0.905,B8&lt;3.85,A8&gt;=4.75,D8&lt;0.8,A8&lt;5.55),1.5,IF(AND(D8&gt;=0.15,D8&lt;0.35,G8&lt;0.782,G8&gt;=0.265,H8&lt;14.877,G8&lt;0.905,B8&lt;3.85,A8&gt;=4.75,D8&lt;0.8,A8&lt;5.55),1.543,IF(AND(A8&gt;=6.8,B8&gt;=2.85,G8&gt;=0.413,H8&gt;=7.47,D8&gt;=1.35,B8&gt;=2.65,D8&gt;=0.65,D8&lt;1.7,H8&lt;15.534,A8&gt;=5.55),4.9,IF(AND(H8&lt;13.531,A8&lt;6.8,B8&gt;=2.85,G8&gt;=0.413,H8&gt;=7.47,D8&gt;=1.35,B8&gt;=2.65,D8&gt;=0.65,D8&lt;1.7,H8&lt;15.534,A8&gt;=5.55),4.5,IF(AND(H8&gt;=13.531,A8&lt;6.8,B8&gt;=2.85,G8&gt;=0.413,H8&gt;=7.47,D8&gt;=1.35,B8&gt;=2.65,D8&gt;=0.65,D8&lt;1.7,H8&lt;15.534,A8&gt;=5.55),4.7,"shouldnthappen")))))))))))))))))))))))))))))))))))))))</f>
        <v>1.425</v>
      </c>
      <c r="AZ8" s="1" t="n">
        <f aca="false">IF(AND(H8&gt;=15.371,B8&gt;=3.35),5.4,IF(AND(G8&gt;=0.851,H8&gt;=15.244,B8&lt;3.35),4.75,IF(AND(F8&gt;=2,H8&lt;15.371,B8&gt;=3.35),5.6,IF(AND(B8&lt;2.75,A8&lt;5.15,H8&lt;15.244,B8&lt;3.35),3.42,IF(AND(A8&gt;=7.25,G8&lt;0.851,H8&gt;=15.244,B8&lt;3.35),6.6,IF(AND(A8&lt;4.45,B8&gt;=2.75,A8&lt;5.15,H8&lt;15.244,B8&lt;3.35),1.1,IF(AND(G8&lt;0.527,A8&lt;7.25,G8&lt;0.851,H8&gt;=15.244,B8&lt;3.35),5.08,IF(AND(G8&gt;=0.527,A8&lt;7.25,G8&lt;0.851,H8&gt;=15.244,B8&lt;3.35),5.8,IF(AND(D8&gt;=0.35,B8&lt;3.7,F8&lt;2,H8&lt;15.371,B8&gt;=3.35),1.55,IF(AND(H8&lt;6.542,B8&gt;=3.7,F8&lt;2,H8&lt;15.371,B8&gt;=3.35),1.9,IF(AND(B8&lt;3.25,A8&gt;=4.45,B8&gt;=2.75,A8&lt;5.15,H8&lt;15.244,B8&lt;3.35),1.46,IF(AND(B8&gt;=3.25,A8&gt;=4.45,B8&gt;=2.75,A8&lt;5.15,H8&lt;15.244,B8&lt;3.35),1.7,IF(AND(H8&lt;13.654,B8&gt;=2.95,D8&lt;1.45,A8&gt;=5.15,H8&lt;15.244,B8&lt;3.35),4.3,IF(AND(H8&gt;=13.654,B8&gt;=2.95,D8&lt;1.45,A8&gt;=5.15,H8&lt;15.244,B8&lt;3.35),4.625,IF(AND(F8&gt;=2.5,D8&lt;1.75,D8&gt;=1.45,A8&gt;=5.15,H8&lt;15.244,B8&lt;3.35),5.3,IF(AND(G8&gt;=0.853,D8&gt;=1.75,D8&gt;=1.45,A8&gt;=5.15,H8&lt;15.244,B8&lt;3.35),5.15,IF(AND(D8&gt;=0.25,D8&lt;0.35,B8&lt;3.7,F8&lt;2,H8&lt;15.371,B8&gt;=3.35),1.3,IF(AND(B8&lt;3.85,H8&gt;=6.542,B8&gt;=3.7,F8&lt;2,H8&lt;15.371,B8&gt;=3.35),1.633,IF(AND(H8&lt;7.02,H8&lt;10.688,B8&lt;2.95,D8&lt;1.45,A8&gt;=5.15,H8&lt;15.244,B8&lt;3.35),3.98,IF(AND(G8&lt;0.338,H8&gt;=10.688,B8&lt;2.95,D8&lt;1.45,A8&gt;=5.15,H8&lt;15.244,B8&lt;3.35),4.22,IF(AND(G8&gt;=0.338,H8&gt;=10.688,B8&lt;2.95,D8&lt;1.45,A8&gt;=5.15,H8&lt;15.244,B8&lt;3.35),3.9,IF(AND(B8&lt;2.75,F8&lt;2.5,D8&lt;1.75,D8&gt;=1.45,A8&gt;=5.15,H8&lt;15.244,B8&lt;3.35),5.1,IF(AND(B8&gt;=2.75,F8&lt;2.5,D8&lt;1.75,D8&gt;=1.45,A8&gt;=5.15,H8&lt;15.244,B8&lt;3.35),4.74,IF(AND(A8&gt;=7,G8&lt;0.853,D8&gt;=1.75,D8&gt;=1.45,A8&gt;=5.15,H8&lt;15.244,B8&lt;3.35),6.5,IF(AND(G8&gt;=0.934,D8&lt;0.25,D8&lt;0.35,B8&lt;3.7,F8&lt;2,H8&lt;15.371,B8&gt;=3.35),1.7,IF(AND(D8&lt;0.25,B8&gt;=3.85,H8&gt;=6.542,B8&gt;=3.7,F8&lt;2,H8&lt;15.371,B8&gt;=3.35),1.5,IF(AND(D8&gt;=0.25,B8&gt;=3.85,H8&gt;=6.542,B8&gt;=3.7,F8&lt;2,H8&lt;15.371,B8&gt;=3.35),1.4,IF(AND(B8&lt;2.5,H8&gt;=7.02,H8&lt;10.688,B8&lt;2.95,D8&lt;1.45,A8&gt;=5.15,H8&lt;15.244,B8&lt;3.35),3.8,IF(AND(G8&gt;=0.74,A8&lt;7,G8&lt;0.853,D8&gt;=1.75,D8&gt;=1.45,A8&gt;=5.15,H8&lt;15.244,B8&lt;3.35),6,IF(AND(G8&gt;=0.61,G8&lt;0.934,D8&lt;0.25,D8&lt;0.35,B8&lt;3.7,F8&lt;2,H8&lt;15.371,B8&gt;=3.35),1.5,IF(AND(D8&lt;1.15,B8&gt;=2.5,H8&gt;=7.02,H8&lt;10.688,B8&lt;2.95,D8&lt;1.45,A8&gt;=5.15,H8&lt;15.244,B8&lt;3.35),3.5,IF(AND(D8&gt;=1.15,B8&gt;=2.5,H8&gt;=7.02,H8&lt;10.688,B8&lt;2.95,D8&lt;1.45,A8&gt;=5.15,H8&lt;15.244,B8&lt;3.35),3.6,IF(AND(G8&gt;=0.626,G8&lt;0.74,A8&lt;7,G8&lt;0.853,D8&gt;=1.75,D8&gt;=1.45,A8&gt;=5.15,H8&lt;15.244,B8&lt;3.35),4.9,IF(AND(H8&lt;13.641,G8&lt;0.61,G8&lt;0.934,D8&lt;0.25,D8&lt;0.35,B8&lt;3.7,F8&lt;2,H8&lt;15.371,B8&gt;=3.35),1.425,IF(AND(H8&gt;=13.641,G8&lt;0.61,G8&lt;0.934,D8&lt;0.25,D8&lt;0.35,B8&lt;3.7,F8&lt;2,H8&lt;15.371,B8&gt;=3.35),1.3,IF(AND(B8&lt;3.05,G8&lt;0.626,G8&lt;0.74,A8&lt;7,G8&lt;0.853,D8&gt;=1.75,D8&gt;=1.45,A8&gt;=5.15,H8&lt;15.244,B8&lt;3.35),5.475,IF(AND(B8&gt;=3.05,G8&lt;0.626,G8&lt;0.74,A8&lt;7,G8&lt;0.853,D8&gt;=1.75,D8&gt;=1.45,A8&gt;=5.15,H8&lt;15.244,B8&lt;3.35),5.633,"shouldnthappen")))))))))))))))))))))))))))))))))))))</f>
        <v>1.4</v>
      </c>
      <c r="BA8" s="1" t="n">
        <f aca="false">IF(AND(F8&gt;=2,B8&gt;=3.4),6.1,IF(AND(B8&lt;2.75,A8&lt;5.15,B8&lt;3.4),3.225,IF(AND(G8&gt;=0.821,F8&lt;2,B8&gt;=3.4),1.9,IF(AND(B8&gt;=3.2,B8&gt;=2.75,A8&lt;5.15,B8&lt;3.4),1.7,IF(AND(A8&lt;4.8,G8&lt;0.821,F8&lt;2,B8&gt;=3.4),1,IF(AND(G8&gt;=0.446,B8&lt;3.2,B8&gt;=2.75,A8&lt;5.15,B8&lt;3.4),1.1,IF(AND(G8&lt;0.356,D8&lt;1.45,A8&lt;6.25,A8&gt;=5.15,B8&lt;3.4),4.32,IF(AND(G8&lt;0.591,D8&gt;=1.45,A8&lt;6.25,A8&gt;=5.15,B8&lt;3.4),4.6,IF(AND(D8&lt;1.75,G8&lt;0.597,A8&gt;=6.25,A8&gt;=5.15,B8&lt;3.4),4.86,IF(AND(H8&gt;=16.472,G8&gt;=0.597,A8&gt;=6.25,A8&gt;=5.15,B8&lt;3.4),6.6,IF(AND(G8&lt;0.063,G8&lt;0.446,B8&lt;3.2,B8&gt;=2.75,A8&lt;5.15,B8&lt;3.4),1.4,IF(AND(A8&gt;=5.95,G8&gt;=0.356,D8&lt;1.45,A8&lt;6.25,A8&gt;=5.15,B8&lt;3.4),4.6,IF(AND(B8&gt;=2.9,G8&gt;=0.591,D8&gt;=1.45,A8&lt;6.25,A8&gt;=5.15,B8&lt;3.4),4.867,IF(AND(D8&gt;=2.4,H8&lt;16.472,G8&gt;=0.597,A8&gt;=6.25,A8&gt;=5.15,B8&lt;3.4),6,IF(AND(A8&lt;5.45,B8&gt;=3.85,A8&gt;=4.8,G8&lt;0.821,F8&lt;2,B8&gt;=3.4),1.3,IF(AND(A8&gt;=5.45,B8&gt;=3.85,A8&gt;=4.8,G8&lt;0.821,F8&lt;2,B8&gt;=3.4),1.45,IF(AND(H8&lt;14.273,G8&gt;=0.063,G8&lt;0.446,B8&lt;3.2,B8&gt;=2.75,A8&lt;5.15,B8&lt;3.4),1.5,IF(AND(H8&gt;=14.273,G8&gt;=0.063,G8&lt;0.446,B8&lt;3.2,B8&gt;=2.75,A8&lt;5.15,B8&lt;3.4),1.6,IF(AND(G8&gt;=0.572,A8&lt;5.95,G8&gt;=0.356,D8&lt;1.45,A8&lt;6.25,A8&gt;=5.15,B8&lt;3.4),3.9,IF(AND(G8&lt;0.827,B8&lt;2.9,G8&gt;=0.591,D8&gt;=1.45,A8&lt;6.25,A8&gt;=5.15,B8&lt;3.4),4.9,IF(AND(G8&gt;=0.827,B8&lt;2.9,G8&gt;=0.591,D8&gt;=1.45,A8&lt;6.25,A8&gt;=5.15,B8&lt;3.4),5.1,IF(AND(A8&gt;=7.2,B8&lt;3.05,D8&gt;=1.75,G8&lt;0.597,A8&gt;=6.25,A8&gt;=5.15,B8&lt;3.4),6.7,IF(AND(G8&lt;0.353,B8&gt;=3.05,D8&gt;=1.75,G8&lt;0.597,A8&gt;=6.25,A8&gt;=5.15,B8&lt;3.4),5.22,IF(AND(G8&gt;=0.353,B8&gt;=3.05,D8&gt;=1.75,G8&lt;0.597,A8&gt;=6.25,A8&gt;=5.15,B8&lt;3.4),5.65,IF(AND(A8&lt;6.55,D8&lt;2.4,H8&lt;16.472,G8&gt;=0.597,A8&gt;=6.25,A8&gt;=5.15,B8&lt;3.4),5.033,IF(AND(H8&lt;12.719,G8&lt;0.385,B8&lt;3.85,A8&gt;=4.8,G8&lt;0.821,F8&lt;2,B8&gt;=3.4),1.54,IF(AND(H8&gt;=12.719,G8&lt;0.385,B8&lt;3.85,A8&gt;=4.8,G8&lt;0.821,F8&lt;2,B8&gt;=3.4),1.3,IF(AND(B8&lt;3.6,G8&gt;=0.385,B8&lt;3.85,A8&gt;=4.8,G8&lt;0.821,F8&lt;2,B8&gt;=3.4),1.325,IF(AND(B8&gt;=3.6,G8&gt;=0.385,B8&lt;3.85,A8&gt;=4.8,G8&lt;0.821,F8&lt;2,B8&gt;=3.4),1.55,IF(AND(D8&lt;1.05,G8&lt;0.572,A8&lt;5.95,G8&gt;=0.356,D8&lt;1.45,A8&lt;6.25,A8&gt;=5.15,B8&lt;3.4),3.633,IF(AND(D8&gt;=2.15,A8&lt;7.2,B8&lt;3.05,D8&gt;=1.75,G8&lt;0.597,A8&gt;=6.25,A8&gt;=5.15,B8&lt;3.4),5.667,IF(AND(H8&lt;13.094,A8&gt;=6.55,D8&lt;2.4,H8&lt;16.472,G8&gt;=0.597,A8&gt;=6.25,A8&gt;=5.15,B8&lt;3.4),5.2,IF(AND(D8&lt;1.15,D8&gt;=1.05,G8&lt;0.572,A8&lt;5.95,G8&gt;=0.356,D8&lt;1.45,A8&lt;6.25,A8&gt;=5.15,B8&lt;3.4),3.8,IF(AND(D8&gt;=1.15,D8&gt;=1.05,G8&lt;0.572,A8&lt;5.95,G8&gt;=0.356,D8&lt;1.45,A8&lt;6.25,A8&gt;=5.15,B8&lt;3.4),3.9,IF(AND(G8&gt;=0.487,D8&lt;2.15,A8&lt;7.2,B8&lt;3.05,D8&gt;=1.75,G8&lt;0.597,A8&gt;=6.25,A8&gt;=5.15,B8&lt;3.4),5.8,IF(AND(A8&lt;6.8,H8&gt;=13.094,A8&gt;=6.55,D8&lt;2.4,H8&lt;16.472,G8&gt;=0.597,A8&gt;=6.25,A8&gt;=5.15,B8&lt;3.4),4.52,IF(AND(A8&gt;=6.8,H8&gt;=13.094,A8&gt;=6.55,D8&lt;2.4,H8&lt;16.472,G8&gt;=0.597,A8&gt;=6.25,A8&gt;=5.15,B8&lt;3.4),4.75,IF(AND(B8&lt;2.95,G8&lt;0.487,D8&lt;2.15,A8&lt;7.2,B8&lt;3.05,D8&gt;=1.75,G8&lt;0.597,A8&gt;=6.25,A8&gt;=5.15,B8&lt;3.4),5.6,IF(AND(B8&gt;=2.95,G8&lt;0.487,D8&lt;2.15,A8&lt;7.2,B8&lt;3.05,D8&gt;=1.75,G8&lt;0.597,A8&gt;=6.25,A8&gt;=5.15,B8&lt;3.4),5.5,"shouldnthappen")))))))))))))))))))))))))))))))))))))))</f>
        <v>1.3</v>
      </c>
      <c r="BB8" s="1" t="n">
        <f aca="false">IF(AND(A8&lt;4.35,B8&lt;3.25,F8&lt;1.5),1.1,IF(AND(H8&lt;14.005,A8&gt;=4.35,B8&lt;3.25,F8&lt;1.5),1.3,IF(AND(H8&gt;=14.005,A8&gt;=4.35,B8&lt;3.25,F8&lt;1.5),1.6,IF(AND(G8&gt;=0.905,A8&lt;5.15,B8&gt;=3.25,F8&lt;1.5),1.9,IF(AND(B8&lt;3.45,A8&gt;=5.15,B8&gt;=3.25,F8&lt;1.5),1.6,IF(AND(F8&gt;=2.5,D8&gt;=1.35,D8&lt;1.75,F8&gt;=1.5),4.867,IF(AND(A8&gt;=7.05,D8&gt;=2.05,D8&gt;=1.75,F8&gt;=1.5),6.35,IF(AND(D8&gt;=0.4,G8&lt;0.905,A8&lt;5.15,B8&gt;=3.25,F8&lt;1.5),1.65,IF(AND(B8&lt;3.6,B8&gt;=3.45,A8&gt;=5.15,B8&gt;=3.25,F8&lt;1.5),1.35,IF(AND(H8&lt;6.808,H8&lt;9.386,D8&lt;1.35,D8&lt;1.75,F8&gt;=1.5),4.05,IF(AND(H8&gt;=6.808,H8&lt;9.386,D8&lt;1.35,D8&lt;1.75,F8&gt;=1.5),3.46,IF(AND(B8&lt;2.45,F8&lt;2.5,D8&gt;=1.35,D8&lt;1.75,F8&gt;=1.5),4.5,IF(AND(H8&gt;=13.115,D8&lt;1.95,D8&lt;2.05,D8&gt;=1.75,F8&gt;=1.5),4.85,IF(AND(G8&lt;0.196,D8&gt;=1.95,D8&lt;2.05,D8&gt;=1.75,F8&gt;=1.5),6.7,IF(AND(G8&gt;=0.196,D8&gt;=1.95,D8&lt;2.05,D8&gt;=1.75,F8&gt;=1.5),5.12,IF(AND(H8&lt;10.925,D8&lt;0.4,G8&lt;0.905,A8&lt;5.15,B8&gt;=3.25,F8&lt;1.5),1.4,IF(AND(H8&gt;=10.925,D8&lt;0.4,G8&lt;0.905,A8&lt;5.15,B8&gt;=3.25,F8&lt;1.5),1.45,IF(AND(H8&lt;14.096,B8&gt;=3.6,B8&gt;=3.45,A8&gt;=5.15,B8&gt;=3.25,F8&lt;1.5),1.42,IF(AND(H8&gt;=14.096,B8&gt;=3.6,B8&gt;=3.45,A8&gt;=5.15,B8&gt;=3.25,F8&lt;1.5),1.7,IF(AND(B8&lt;2.45,D8&lt;1.15,H8&gt;=9.386,D8&lt;1.35,D8&lt;1.75,F8&gt;=1.5),3.6,IF(AND(B8&gt;=2.45,D8&lt;1.15,H8&gt;=9.386,D8&lt;1.35,D8&lt;1.75,F8&gt;=1.5),3.9,IF(AND(G8&lt;0.246,D8&gt;=1.15,H8&gt;=9.386,D8&lt;1.35,D8&lt;1.75,F8&gt;=1.5),4.4,IF(AND(B8&lt;2.75,B8&gt;=2.45,F8&lt;2.5,D8&gt;=1.35,D8&lt;1.75,F8&gt;=1.5),5.1,IF(AND(H8&lt;11.084,H8&lt;13.115,D8&lt;1.95,D8&lt;2.05,D8&gt;=1.75,F8&gt;=1.5),5.35,IF(AND(H8&gt;=11.084,H8&lt;13.115,D8&lt;1.95,D8&lt;2.05,D8&gt;=1.75,F8&gt;=1.5),5.7,IF(AND(H8&lt;15.52,D8&lt;2.25,A8&lt;7.05,D8&gt;=2.05,D8&gt;=1.75,F8&gt;=1.5),5.45,IF(AND(H8&gt;=15.52,D8&lt;2.25,A8&lt;7.05,D8&gt;=2.05,D8&gt;=1.75,F8&gt;=1.5),5.725,IF(AND(G8&gt;=0.775,D8&gt;=2.25,A8&lt;7.05,D8&gt;=2.05,D8&gt;=1.75,F8&gt;=1.5),5.2,IF(AND(D8&lt;1.25,G8&gt;=0.246,D8&gt;=1.15,H8&gt;=9.386,D8&lt;1.35,D8&lt;1.75,F8&gt;=1.5),4.05,IF(AND(A8&lt;5.85,B8&gt;=2.75,B8&gt;=2.45,F8&lt;2.5,D8&gt;=1.35,D8&lt;1.75,F8&gt;=1.5),4.5,IF(AND(B8&lt;3.3,G8&lt;0.775,D8&gt;=2.25,A8&lt;7.05,D8&gt;=2.05,D8&gt;=1.75,F8&gt;=1.5),5.64,IF(AND(B8&gt;=3.3,G8&lt;0.775,D8&gt;=2.25,A8&lt;7.05,D8&gt;=2.05,D8&gt;=1.75,F8&gt;=1.5),5.6,IF(AND(A8&lt;5.9,D8&gt;=1.25,G8&gt;=0.246,D8&gt;=1.15,H8&gt;=9.386,D8&lt;1.35,D8&lt;1.75,F8&gt;=1.5),4.2,IF(AND(A8&gt;=5.9,D8&gt;=1.25,G8&gt;=0.246,D8&gt;=1.15,H8&gt;=9.386,D8&lt;1.35,D8&lt;1.75,F8&gt;=1.5),4,IF(AND(G8&gt;=0.437,A8&gt;=5.85,B8&gt;=2.75,B8&gt;=2.45,F8&lt;2.5,D8&gt;=1.35,D8&lt;1.75,F8&gt;=1.5),4.75,IF(AND(H8&lt;9.446,G8&lt;0.437,A8&gt;=5.85,B8&gt;=2.75,B8&gt;=2.45,F8&lt;2.5,D8&gt;=1.35,D8&lt;1.75,F8&gt;=1.5),4.6,IF(AND(H8&gt;=9.446,G8&lt;0.437,A8&gt;=5.85,B8&gt;=2.75,B8&gt;=2.45,F8&lt;2.5,D8&gt;=1.35,D8&lt;1.75,F8&gt;=1.5),4.7,"shouldnthappen")))))))))))))))))))))))))))))))))))))</f>
        <v>1.42</v>
      </c>
      <c r="BC8" s="1" t="n">
        <f aca="false">IF(AND(G8&gt;=0.905,F8&lt;1.5),1.65,IF(AND(D8&gt;=0.45,G8&lt;0.905,F8&lt;1.5),1.65,IF(AND(A8&lt;5.15,D8&lt;1.55,F8&gt;=1.5),3.225,IF(AND(F8&gt;=2.5,A8&gt;=5.15,D8&lt;1.55,F8&gt;=1.5),5.05,IF(AND(H8&lt;5.767,A8&lt;7.05,D8&gt;=1.55,F8&gt;=1.5),4.5,IF(AND(D8&lt;1.7,A8&gt;=7.05,D8&gt;=1.55,F8&gt;=1.5),5.8,IF(AND(A8&gt;=5.3,G8&lt;0.207,D8&lt;0.45,G8&lt;0.905,F8&lt;1.5),1.3,IF(AND(D8&gt;=0.35,G8&gt;=0.207,D8&lt;0.45,G8&lt;0.905,F8&lt;1.5),1.5,IF(AND(G8&lt;0.155,D8&gt;=1.7,A8&gt;=7.05,D8&gt;=1.55,F8&gt;=1.5),6.7,IF(AND(G8&gt;=0.155,D8&gt;=1.7,A8&gt;=7.05,D8&gt;=1.55,F8&gt;=1.5),6.34,IF(AND(G8&lt;0.05,A8&lt;5.3,G8&lt;0.207,D8&lt;0.45,G8&lt;0.905,F8&lt;1.5),1.4,IF(AND(G8&gt;=0.05,A8&lt;5.3,G8&lt;0.207,D8&lt;0.45,G8&lt;0.905,F8&lt;1.5),1.5,IF(AND(A8&lt;4.5,D8&lt;0.35,G8&gt;=0.207,D8&lt;0.45,G8&lt;0.905,F8&lt;1.5),1.3,IF(AND(G8&lt;0.308,A8&lt;6.2,F8&lt;2.5,A8&gt;=5.15,D8&lt;1.55,F8&gt;=1.5),4.5,IF(AND(D8&lt;1.35,A8&gt;=6.2,F8&lt;2.5,A8&gt;=5.15,D8&lt;1.55,F8&gt;=1.5),4.367,IF(AND(D8&lt;1.85,A8&lt;6.15,H8&gt;=5.767,A8&lt;7.05,D8&gt;=1.55,F8&gt;=1.5),4.933,IF(AND(G8&gt;=0.558,A8&gt;=4.5,D8&lt;0.35,G8&gt;=0.207,D8&lt;0.45,G8&lt;0.905,F8&lt;1.5),1.5,IF(AND(H8&gt;=13.383,G8&gt;=0.308,A8&lt;6.2,F8&lt;2.5,A8&gt;=5.15,D8&lt;1.55,F8&gt;=1.5),4.7,IF(AND(H8&gt;=12.206,D8&gt;=1.35,A8&gt;=6.2,F8&lt;2.5,A8&gt;=5.15,D8&lt;1.55,F8&gt;=1.5),4.575,IF(AND(A8&lt;5.7,D8&gt;=1.85,A8&lt;6.15,H8&gt;=5.767,A8&lt;7.05,D8&gt;=1.55,F8&gt;=1.5),4.9,IF(AND(A8&gt;=5.7,D8&gt;=1.85,A8&lt;6.15,H8&gt;=5.767,A8&lt;7.05,D8&gt;=1.55,F8&gt;=1.5),5.1,IF(AND(G8&lt;0.079,G8&lt;0.364,A8&gt;=6.15,H8&gt;=5.767,A8&lt;7.05,D8&gt;=1.55,F8&gt;=1.5),5.6,IF(AND(G8&gt;=0.079,G8&lt;0.364,A8&gt;=6.15,H8&gt;=5.767,A8&lt;7.05,D8&gt;=1.55,F8&gt;=1.5),5.25,IF(AND(G8&gt;=0.447,G8&lt;0.558,A8&gt;=4.5,D8&lt;0.35,G8&gt;=0.207,D8&lt;0.45,G8&lt;0.905,F8&lt;1.5),1.3,IF(AND(B8&gt;=2.95,H8&lt;13.383,G8&gt;=0.308,A8&lt;6.2,F8&lt;2.5,A8&gt;=5.15,D8&lt;1.55,F8&gt;=1.5),4.6,IF(AND(B8&lt;2.65,H8&lt;12.206,D8&gt;=1.35,A8&gt;=6.2,F8&lt;2.5,A8&gt;=5.15,D8&lt;1.55,F8&gt;=1.5),4.9,IF(AND(D8&lt;2.45,A8&lt;6.6,G8&gt;=0.364,A8&gt;=6.15,H8&gt;=5.767,A8&lt;7.05,D8&gt;=1.55,F8&gt;=1.5),5.6,IF(AND(D8&gt;=2.45,A8&lt;6.6,G8&gt;=0.364,A8&gt;=6.15,H8&gt;=5.767,A8&lt;7.05,D8&gt;=1.55,F8&gt;=1.5),6,IF(AND(H8&lt;12.921,A8&gt;=6.6,G8&gt;=0.364,A8&gt;=6.15,H8&gt;=5.767,A8&lt;7.05,D8&gt;=1.55,F8&gt;=1.5),5.725,IF(AND(H8&gt;=12.921,A8&gt;=6.6,G8&gt;=0.364,A8&gt;=6.15,H8&gt;=5.767,A8&lt;7.05,D8&gt;=1.55,F8&gt;=1.5),5.367,IF(AND(B8&lt;3.15,G8&lt;0.447,G8&lt;0.558,A8&gt;=4.5,D8&lt;0.35,G8&gt;=0.207,D8&lt;0.45,G8&lt;0.905,F8&lt;1.5),1.5,IF(AND(B8&gt;=3.15,G8&lt;0.447,G8&lt;0.558,A8&gt;=4.5,D8&lt;0.35,G8&gt;=0.207,D8&lt;0.45,G8&lt;0.905,F8&lt;1.5),1.36,IF(AND(B8&gt;=2.85,B8&lt;2.95,H8&lt;13.383,G8&gt;=0.308,A8&lt;6.2,F8&lt;2.5,A8&gt;=5.15,D8&lt;1.55,F8&gt;=1.5),3.6,IF(AND(H8&lt;9.446,B8&gt;=2.65,H8&lt;12.206,D8&gt;=1.35,A8&gt;=6.2,F8&lt;2.5,A8&gt;=5.15,D8&lt;1.55,F8&gt;=1.5),4.6,IF(AND(H8&gt;=9.446,B8&gt;=2.65,H8&lt;12.206,D8&gt;=1.35,A8&gt;=6.2,F8&lt;2.5,A8&gt;=5.15,D8&lt;1.55,F8&gt;=1.5),4.7,IF(AND(D8&lt;1.2,B8&lt;2.85,B8&lt;2.95,H8&lt;13.383,G8&gt;=0.308,A8&lt;6.2,F8&lt;2.5,A8&gt;=5.15,D8&lt;1.55,F8&gt;=1.5),3.75,IF(AND(G8&lt;0.356,D8&gt;=1.2,B8&lt;2.85,B8&lt;2.95,H8&lt;13.383,G8&gt;=0.308,A8&lt;6.2,F8&lt;2.5,A8&gt;=5.15,D8&lt;1.55,F8&gt;=1.5),4.2,IF(AND(G8&gt;=0.356,D8&gt;=1.2,B8&lt;2.85,B8&lt;2.95,H8&lt;13.383,G8&gt;=0.308,A8&lt;6.2,F8&lt;2.5,A8&gt;=5.15,D8&lt;1.55,F8&gt;=1.5),3.96,"shouldnthappen"))))))))))))))))))))))))))))))))))))))</f>
        <v>1.5</v>
      </c>
      <c r="BD8" s="1" t="n">
        <f aca="false">IF(AND(B8&lt;2.7,A8&lt;5.3,B8&lt;3.15),3.42,IF(AND(F8&lt;2.5,A8&gt;=5.85,B8&gt;=3.15),4.7,IF(AND(A8&lt;4.35,B8&gt;=2.7,A8&lt;5.3,B8&lt;3.15),1.1,IF(AND(A8&gt;=4.35,B8&gt;=2.7,A8&lt;5.3,B8&lt;3.15),1.42,IF(AND(A8&gt;=7.05,F8&gt;=2.5,A8&gt;=5.3,B8&lt;3.15),6.067,IF(AND(D8&gt;=0.45,A8&lt;5.05,A8&lt;5.85,B8&gt;=3.15),1.6,IF(AND(B8&lt;3.35,A8&gt;=5.05,A8&lt;5.85,B8&gt;=3.15),1.7,IF(AND(A8&gt;=6.85,F8&gt;=2.5,A8&gt;=5.85,B8&gt;=3.15),6.22,IF(AND(D8&lt;1.25,D8&lt;1.35,F8&lt;2.5,A8&gt;=5.3,B8&lt;3.15),4.033,IF(AND(D8&gt;=1.25,D8&lt;1.35,F8&lt;2.5,A8&gt;=5.3,B8&lt;3.15),4.233,IF(AND(A8&lt;6.05,D8&gt;=1.35,F8&lt;2.5,A8&gt;=5.3,B8&lt;3.15),5.1,IF(AND(H8&gt;=13.29,A8&lt;7.05,F8&gt;=2.5,A8&gt;=5.3,B8&lt;3.15),4.96,IF(AND(G8&gt;=0.858,D8&lt;0.45,A8&lt;5.05,A8&lt;5.85,B8&gt;=3.15),1.3,IF(AND(D8&gt;=0.35,B8&gt;=3.35,A8&gt;=5.05,A8&lt;5.85,B8&gt;=3.15),1.4,IF(AND(B8&lt;3.25,A8&lt;6.85,F8&gt;=2.5,A8&gt;=5.85,B8&gt;=3.15),5.233,IF(AND(A8&gt;=6.8,A8&gt;=6.05,D8&gt;=1.35,F8&lt;2.5,A8&gt;=5.3,B8&lt;3.15),4.9,IF(AND(G8&gt;=0.622,H8&lt;13.29,A8&lt;7.05,F8&gt;=2.5,A8&gt;=5.3,B8&lt;3.15),5.067,IF(AND(H8&lt;8.834,G8&lt;0.858,D8&lt;0.45,A8&lt;5.05,A8&lt;5.85,B8&gt;=3.15),1.4,IF(AND(G8&lt;0.774,B8&gt;=3.25,A8&lt;6.85,F8&gt;=2.5,A8&gt;=5.85,B8&gt;=3.15),5.8,IF(AND(G8&gt;=0.774,B8&gt;=3.25,A8&lt;6.85,F8&gt;=2.5,A8&gt;=5.85,B8&gt;=3.15),5.4,IF(AND(H8&gt;=12.206,A8&lt;6.8,A8&gt;=6.05,D8&gt;=1.35,F8&lt;2.5,A8&gt;=5.3,B8&lt;3.15),4.5,IF(AND(G8&gt;=0.439,G8&lt;0.622,H8&lt;13.29,A8&lt;7.05,F8&gt;=2.5,A8&gt;=5.3,B8&lt;3.15),5.667,IF(AND(G8&lt;0.227,H8&gt;=8.834,G8&lt;0.858,D8&lt;0.45,A8&lt;5.05,A8&lt;5.85,B8&gt;=3.15),1.4,IF(AND(G8&gt;=0.227,H8&gt;=8.834,G8&lt;0.858,D8&lt;0.45,A8&lt;5.05,A8&lt;5.85,B8&gt;=3.15),1.3,IF(AND(G8&gt;=0.934,B8&lt;3.75,D8&lt;0.35,B8&gt;=3.35,A8&gt;=5.05,A8&lt;5.85,B8&gt;=3.15),1.7,IF(AND(G8&lt;0.823,B8&gt;=3.75,D8&lt;0.35,B8&gt;=3.35,A8&gt;=5.05,A8&lt;5.85,B8&gt;=3.15),1.55,IF(AND(G8&gt;=0.823,B8&gt;=3.75,D8&lt;0.35,B8&gt;=3.35,A8&gt;=5.05,A8&lt;5.85,B8&gt;=3.15),1.5,IF(AND(A8&lt;6.2,H8&lt;12.206,A8&lt;6.8,A8&gt;=6.05,D8&gt;=1.35,F8&lt;2.5,A8&gt;=5.3,B8&lt;3.15),4.6,IF(AND(A8&gt;=6.2,H8&lt;12.206,A8&lt;6.8,A8&gt;=6.05,D8&gt;=1.35,F8&lt;2.5,A8&gt;=5.3,B8&lt;3.15),4.74,IF(AND(H8&gt;=10.667,G8&lt;0.439,G8&lt;0.622,H8&lt;13.29,A8&lt;7.05,F8&gt;=2.5,A8&gt;=5.3,B8&lt;3.15),5.6,IF(AND(H8&lt;13.67,G8&lt;0.934,B8&lt;3.75,D8&lt;0.35,B8&gt;=3.35,A8&gt;=5.05,A8&lt;5.85,B8&gt;=3.15),1.48,IF(AND(H8&gt;=13.67,G8&lt;0.934,B8&lt;3.75,D8&lt;0.35,B8&gt;=3.35,A8&gt;=5.05,A8&lt;5.85,B8&gt;=3.15),1.3,IF(AND(G8&lt;0.301,H8&lt;10.667,G8&lt;0.439,G8&lt;0.622,H8&lt;13.29,A8&lt;7.05,F8&gt;=2.5,A8&gt;=5.3,B8&lt;3.15),5.2,IF(AND(G8&gt;=0.301,H8&lt;10.667,G8&lt;0.439,G8&lt;0.622,H8&lt;13.29,A8&lt;7.05,F8&gt;=2.5,A8&gt;=5.3,B8&lt;3.15),5.067,"shouldnthappen"))))))))))))))))))))))))))))))))))</f>
        <v>1.4</v>
      </c>
      <c r="BE8" s="1" t="n">
        <f aca="false">IF(AND(B8&gt;=3.85,A8&gt;=5.05,F8&lt;1.5),1.4,IF(AND(A8&lt;5.25,A8&lt;5.75,F8&gt;=1.5),3.15,IF(AND(A8&lt;4.95,B8&lt;3.15,A8&lt;5.05,F8&lt;1.5),1.46,IF(AND(A8&gt;=4.95,B8&lt;3.15,A8&lt;5.05,F8&lt;1.5),1.6,IF(AND(H8&lt;8.834,B8&gt;=3.15,A8&lt;5.05,F8&lt;1.5),1.4,IF(AND(D8&lt;0.25,B8&lt;3.85,A8&gt;=5.05,F8&lt;1.5),1.48,IF(AND(D8&gt;=0.25,B8&lt;3.85,A8&gt;=5.05,F8&lt;1.5),1.7,IF(AND(F8&gt;=2.5,A8&gt;=5.25,A8&lt;5.75,F8&gt;=1.5),4.9,IF(AND(H8&lt;12.45,H8&gt;=8.834,B8&gt;=3.15,A8&lt;5.05,F8&lt;1.5),1.25,IF(AND(H8&gt;=12.45,H8&gt;=8.834,B8&gt;=3.15,A8&lt;5.05,F8&lt;1.5),1.32,IF(AND(G8&lt;0.283,F8&lt;2.5,A8&gt;=5.25,A8&lt;5.75,F8&gt;=1.5),4.3,IF(AND(H8&lt;6.712,H8&lt;11.275,D8&lt;1.55,A8&gt;=5.75,F8&gt;=1.5),5,IF(AND(H8&lt;13.101,H8&gt;=11.275,D8&lt;1.55,A8&gt;=5.75,F8&gt;=1.5),3.933,IF(AND(H8&gt;=13.101,H8&gt;=11.275,D8&lt;1.55,A8&gt;=5.75,F8&gt;=1.5),4.5,IF(AND(A8&gt;=7.3,D8&lt;2.45,D8&gt;=1.55,A8&gt;=5.75,F8&gt;=1.5),6.7,IF(AND(B8&lt;3.45,D8&gt;=2.45,D8&gt;=1.55,A8&gt;=5.75,F8&gt;=1.5),5.925,IF(AND(B8&gt;=3.45,D8&gt;=2.45,D8&gt;=1.55,A8&gt;=5.75,F8&gt;=1.5),6.1,IF(AND(B8&gt;=2.8,G8&gt;=0.283,F8&lt;2.5,A8&gt;=5.25,A8&lt;5.75,F8&gt;=1.5),4.2,IF(AND(D8&lt;1.35,H8&gt;=6.712,H8&lt;11.275,D8&lt;1.55,A8&gt;=5.75,F8&gt;=1.5),4.35,IF(AND(D8&lt;1.05,B8&lt;2.8,G8&gt;=0.283,F8&lt;2.5,A8&gt;=5.25,A8&lt;5.75,F8&gt;=1.5),3.567,IF(AND(D8&gt;=1.05,B8&lt;2.8,G8&gt;=0.283,F8&lt;2.5,A8&gt;=5.25,A8&lt;5.75,F8&gt;=1.5),3.925,IF(AND(B8&lt;2.65,D8&gt;=1.35,H8&gt;=6.712,H8&lt;11.275,D8&lt;1.55,A8&gt;=5.75,F8&gt;=1.5),4.9,IF(AND(B8&gt;=2.65,D8&gt;=1.35,H8&gt;=6.712,H8&lt;11.275,D8&lt;1.55,A8&gt;=5.75,F8&gt;=1.5),4.625,IF(AND(H8&gt;=14.683,G8&gt;=0.628,A8&lt;7.3,D8&lt;2.45,D8&gt;=1.55,A8&gt;=5.75,F8&gt;=1.5),5.4,IF(AND(D8&lt;1.95,H8&lt;8.884,G8&lt;0.628,A8&lt;7.3,D8&lt;2.45,D8&gt;=1.55,A8&gt;=5.75,F8&gt;=1.5),5.1,IF(AND(D8&gt;=1.95,H8&lt;8.884,G8&lt;0.628,A8&lt;7.3,D8&lt;2.45,D8&gt;=1.55,A8&gt;=5.75,F8&gt;=1.5),5.22,IF(AND(A8&lt;6.05,H8&gt;=8.884,G8&lt;0.628,A8&lt;7.3,D8&lt;2.45,D8&gt;=1.55,A8&gt;=5.75,F8&gt;=1.5),5.1,IF(AND(G8&lt;0.817,H8&lt;14.683,G8&gt;=0.628,A8&lt;7.3,D8&lt;2.45,D8&gt;=1.55,A8&gt;=5.75,F8&gt;=1.5),4.967,IF(AND(G8&gt;=0.817,H8&lt;14.683,G8&gt;=0.628,A8&lt;7.3,D8&lt;2.45,D8&gt;=1.55,A8&gt;=5.75,F8&gt;=1.5),5.1,IF(AND(H8&lt;9.637,A8&gt;=6.05,H8&gt;=8.884,G8&lt;0.628,A8&lt;7.3,D8&lt;2.45,D8&gt;=1.55,A8&gt;=5.75,F8&gt;=1.5),5.9,IF(AND(D8&lt;1.85,H8&gt;=9.637,A8&gt;=6.05,H8&gt;=8.884,G8&lt;0.628,A8&lt;7.3,D8&lt;2.45,D8&gt;=1.55,A8&gt;=5.75,F8&gt;=1.5),5.733,IF(AND(G8&gt;=0.388,D8&gt;=1.85,H8&gt;=9.637,A8&gt;=6.05,H8&gt;=8.884,G8&lt;0.628,A8&lt;7.3,D8&lt;2.45,D8&gt;=1.55,A8&gt;=5.75,F8&gt;=1.5),5.64,IF(AND(B8&lt;2.95,G8&lt;0.388,D8&gt;=1.85,H8&gt;=9.637,A8&gt;=6.05,H8&gt;=8.884,G8&lt;0.628,A8&lt;7.3,D8&lt;2.45,D8&gt;=1.55,A8&gt;=5.75,F8&gt;=1.5),5.5,IF(AND(B8&gt;=2.95,G8&lt;0.388,D8&gt;=1.85,H8&gt;=9.637,A8&gt;=6.05,H8&gt;=8.884,G8&lt;0.628,A8&lt;7.3,D8&lt;2.45,D8&gt;=1.55,A8&gt;=5.75,F8&gt;=1.5),5.333,"shouldnthappen"))))))))))))))))))))))))))))))))))</f>
        <v>1.4</v>
      </c>
      <c r="BF8" s="1" t="n">
        <f aca="false">IF(AND(D8&gt;=0.35,F8&lt;1.5),1.65,IF(AND(H8&gt;=16.227,D8&gt;=1.55,F8&gt;=1.5),6.533,IF(AND(A8&gt;=5.45,G8&lt;0.174,D8&lt;0.35,F8&lt;1.5),1.7,IF(AND(D8&lt;0.15,G8&gt;=0.174,D8&lt;0.35,F8&lt;1.5),1.38,IF(AND(D8&gt;=1.15,D8&lt;1.25,D8&lt;1.55,F8&gt;=1.5),3.967,IF(AND(H8&lt;8.376,A8&lt;5.45,G8&lt;0.174,D8&lt;0.35,F8&lt;1.5),1.4,IF(AND(H8&gt;=8.376,A8&lt;5.45,G8&lt;0.174,D8&lt;0.35,F8&lt;1.5),1.5,IF(AND(B8&lt;3.1,D8&gt;=0.15,G8&gt;=0.174,D8&lt;0.35,F8&lt;1.5),1.475,IF(AND(H8&lt;10.258,D8&lt;1.15,D8&lt;1.25,D8&lt;1.55,F8&gt;=1.5),3.24,IF(AND(H8&gt;=10.258,D8&lt;1.15,D8&lt;1.25,D8&lt;1.55,F8&gt;=1.5),3.875,IF(AND(F8&gt;=2.5,H8&lt;10.927,D8&gt;=1.25,D8&lt;1.55,F8&gt;=1.5),5.05,IF(AND(D8&lt;1.35,H8&gt;=10.927,D8&gt;=1.25,D8&lt;1.55,F8&gt;=1.5),4.25,IF(AND(A8&gt;=6.95,D8&lt;1.75,H8&lt;16.227,D8&gt;=1.55,F8&gt;=1.5),5.8,IF(AND(B8&lt;3.3,B8&gt;=3.1,D8&gt;=0.15,G8&gt;=0.174,D8&lt;0.35,F8&lt;1.5),1.3,IF(AND(H8&lt;12.278,D8&gt;=1.35,H8&gt;=10.927,D8&gt;=1.25,D8&lt;1.55,F8&gt;=1.5),4.9,IF(AND(G8&lt;0.226,A8&lt;6.95,D8&lt;1.75,H8&lt;16.227,D8&gt;=1.55,F8&gt;=1.5),5,IF(AND(G8&gt;=0.226,A8&lt;6.95,D8&lt;1.75,H8&lt;16.227,D8&gt;=1.55,F8&gt;=1.5),4.62,IF(AND(H8&lt;9.35,B8&lt;2.95,D8&gt;=1.75,H8&lt;16.227,D8&gt;=1.55,F8&gt;=1.5),6.3,IF(AND(H8&gt;=9.35,B8&lt;2.95,D8&gt;=1.75,H8&lt;16.227,D8&gt;=1.55,F8&gt;=1.5),5.58,IF(AND(A8&lt;5.05,B8&gt;=3.3,B8&gt;=3.1,D8&gt;=0.15,G8&gt;=0.174,D8&lt;0.35,F8&lt;1.5),1.35,IF(AND(A8&gt;=5.05,B8&gt;=3.3,B8&gt;=3.1,D8&gt;=0.15,G8&gt;=0.174,D8&lt;0.35,F8&lt;1.5),1.46,IF(AND(B8&lt;2.8,A8&lt;5.65,F8&lt;2.5,H8&lt;10.927,D8&gt;=1.25,D8&lt;1.55,F8&gt;=1.5),4.075,IF(AND(B8&gt;=2.8,A8&lt;5.65,F8&lt;2.5,H8&lt;10.927,D8&gt;=1.25,D8&lt;1.55,F8&gt;=1.5),3.933,IF(AND(A8&lt;6.25,A8&gt;=5.65,F8&lt;2.5,H8&lt;10.927,D8&gt;=1.25,D8&lt;1.55,F8&gt;=1.5),4.533,IF(AND(A8&gt;=6.25,A8&gt;=5.65,F8&lt;2.5,H8&lt;10.927,D8&gt;=1.25,D8&lt;1.55,F8&gt;=1.5),4.3,IF(AND(A8&lt;6.5,H8&gt;=12.278,D8&gt;=1.35,H8&gt;=10.927,D8&gt;=1.25,D8&lt;1.55,F8&gt;=1.5),4.55,IF(AND(A8&gt;=6.5,H8&gt;=12.278,D8&gt;=1.35,H8&gt;=10.927,D8&gt;=1.25,D8&lt;1.55,F8&gt;=1.5),4.775,IF(AND(H8&lt;9.884,D8&lt;2.1,B8&gt;=2.95,D8&gt;=1.75,H8&lt;16.227,D8&gt;=1.55,F8&gt;=1.5),5.5,IF(AND(H8&gt;=9.884,D8&lt;2.1,B8&gt;=2.95,D8&gt;=1.75,H8&lt;16.227,D8&gt;=1.55,F8&gt;=1.5),5.1,IF(AND(H8&lt;10.393,D8&gt;=2.1,B8&gt;=2.95,D8&gt;=1.75,H8&lt;16.227,D8&gt;=1.55,F8&gt;=1.5),5.74,IF(AND(D8&lt;2.25,H8&gt;=10.393,D8&gt;=2.1,B8&gt;=2.95,D8&gt;=1.75,H8&lt;16.227,D8&gt;=1.55,F8&gt;=1.5),5.8,IF(AND(D8&gt;=2.25,H8&gt;=10.393,D8&gt;=2.1,B8&gt;=2.95,D8&gt;=1.75,H8&lt;16.227,D8&gt;=1.55,F8&gt;=1.5),5.4,"shouldnthappen"))))))))))))))))))))))))))))))))</f>
        <v>1.65</v>
      </c>
      <c r="BG8" s="1" t="n">
        <f aca="false">IF(AND(G8&lt;0.096,A8&lt;5.45),2.95,IF(AND(F8&gt;=1.5,G8&gt;=0.096,A8&lt;5.45),3,IF(AND(D8&lt;0.6,A8&lt;5.9,A8&gt;=5.45),1.4,IF(AND(F8&gt;=2.5,D8&gt;=0.6,A8&lt;5.9,A8&gt;=5.45),5.1,IF(AND(A8&lt;7.45,A8&gt;=7.05,A8&gt;=5.9,A8&gt;=5.45),6.167,IF(AND(B8&gt;=3.55,G8&lt;0.587,F8&lt;1.5,G8&gt;=0.096,A8&lt;5.45),1,IF(AND(A8&lt;5.05,G8&gt;=0.587,F8&lt;1.5,G8&gt;=0.096,A8&lt;5.45),1.35,IF(AND(B8&lt;2.75,D8&lt;1.7,A8&lt;7.05,A8&gt;=5.9,A8&gt;=5.45),4.9,IF(AND(A8&lt;6.2,D8&gt;=1.7,A8&lt;7.05,A8&gt;=5.9,A8&gt;=5.45),4.833,IF(AND(H8&lt;17.32,A8&gt;=7.45,A8&gt;=7.05,A8&gt;=5.9,A8&gt;=5.45),6.68,IF(AND(H8&gt;=17.32,A8&gt;=7.45,A8&gt;=7.05,A8&gt;=5.9,A8&gt;=5.45),6.4,IF(AND(G8&lt;0.161,B8&lt;3.55,G8&lt;0.587,F8&lt;1.5,G8&gt;=0.096,A8&lt;5.45),1.5,IF(AND(H8&lt;11.016,A8&gt;=5.05,G8&gt;=0.587,F8&lt;1.5,G8&gt;=0.096,A8&lt;5.45),1.633,IF(AND(H8&lt;11.001,G8&lt;0.372,F8&lt;2.5,D8&gt;=0.6,A8&lt;5.9,A8&gt;=5.45),4.133,IF(AND(H8&gt;=11.001,G8&lt;0.372,F8&lt;2.5,D8&gt;=0.6,A8&lt;5.9,A8&gt;=5.45),4.3,IF(AND(H8&lt;6.808,G8&gt;=0.372,F8&lt;2.5,D8&gt;=0.6,A8&lt;5.9,A8&gt;=5.45),4,IF(AND(A8&gt;=6.75,B8&gt;=2.75,D8&lt;1.7,A8&lt;7.05,A8&gt;=5.9,A8&gt;=5.45),4.84,IF(AND(H8&lt;12.467,G8&gt;=0.161,B8&lt;3.55,G8&lt;0.587,F8&lt;1.5,G8&gt;=0.096,A8&lt;5.45),1.3,IF(AND(D8&lt;0.25,H8&gt;=11.016,A8&gt;=5.05,G8&gt;=0.587,F8&lt;1.5,G8&gt;=0.096,A8&lt;5.45),1.52,IF(AND(D8&gt;=0.25,H8&gt;=11.016,A8&gt;=5.05,G8&gt;=0.587,F8&lt;1.5,G8&gt;=0.096,A8&lt;5.45),1.5,IF(AND(H8&lt;11.218,H8&gt;=6.808,G8&gt;=0.372,F8&lt;2.5,D8&gt;=0.6,A8&lt;5.9,A8&gt;=5.45),3.7,IF(AND(H8&gt;=11.218,H8&gt;=6.808,G8&gt;=0.372,F8&lt;2.5,D8&gt;=0.6,A8&lt;5.9,A8&gt;=5.45),3.9,IF(AND(B8&lt;2.95,A8&lt;6.75,B8&gt;=2.75,D8&lt;1.7,A8&lt;7.05,A8&gt;=5.9,A8&gt;=5.45),4.2,IF(AND(B8&gt;=2.95,A8&lt;6.75,B8&gt;=2.75,D8&lt;1.7,A8&lt;7.05,A8&gt;=5.9,A8&gt;=5.45),4.6,IF(AND(D8&gt;=2.45,A8&lt;6.85,A8&gt;=6.2,D8&gt;=1.7,A8&lt;7.05,A8&gt;=5.9,A8&gt;=5.45),5.9,IF(AND(G8&lt;0.312,A8&gt;=6.85,A8&gt;=6.2,D8&gt;=1.7,A8&lt;7.05,A8&gt;=5.9,A8&gt;=5.45),5.1,IF(AND(G8&gt;=0.312,A8&gt;=6.85,A8&gt;=6.2,D8&gt;=1.7,A8&lt;7.05,A8&gt;=5.9,A8&gt;=5.45),5.4,IF(AND(G8&lt;0.251,H8&gt;=12.467,G8&gt;=0.161,B8&lt;3.55,G8&lt;0.587,F8&lt;1.5,G8&gt;=0.096,A8&lt;5.45),1.35,IF(AND(G8&gt;=0.251,H8&gt;=12.467,G8&gt;=0.161,B8&lt;3.55,G8&lt;0.587,F8&lt;1.5,G8&gt;=0.096,A8&lt;5.45),1.467,IF(AND(G8&gt;=0.628,D8&lt;2.45,A8&lt;6.85,A8&gt;=6.2,D8&gt;=1.7,A8&lt;7.05,A8&gt;=5.9,A8&gt;=5.45),5.1,IF(AND(A8&gt;=6.75,G8&lt;0.628,D8&lt;2.45,A8&lt;6.85,A8&gt;=6.2,D8&gt;=1.7,A8&lt;7.05,A8&gt;=5.9,A8&gt;=5.45),5.9,IF(AND(H8&lt;11.824,A8&lt;6.75,G8&lt;0.628,D8&lt;2.45,A8&lt;6.85,A8&gt;=6.2,D8&gt;=1.7,A8&lt;7.05,A8&gt;=5.9,A8&gt;=5.45),5.44,IF(AND(H8&lt;14.378,H8&gt;=11.824,A8&lt;6.75,G8&lt;0.628,D8&lt;2.45,A8&lt;6.85,A8&gt;=6.2,D8&gt;=1.7,A8&lt;7.05,A8&gt;=5.9,A8&gt;=5.45),5.6,IF(AND(H8&gt;=14.378,H8&gt;=11.824,A8&lt;6.75,G8&lt;0.628,D8&lt;2.45,A8&lt;6.85,A8&gt;=6.2,D8&gt;=1.7,A8&lt;7.05,A8&gt;=5.9,A8&gt;=5.45),5.8,"shouldnthappen"))))))))))))))))))))))))))))))))))</f>
        <v>1.633</v>
      </c>
      <c r="BH8" s="1" t="n">
        <f aca="false">IF(AND(G8&gt;=0.905,F8&lt;1.5),1.8,IF(AND(H8&lt;5.523,G8&lt;0.905,F8&lt;1.5),1,IF(AND(D8&gt;=0.4,H8&gt;=5.523,G8&lt;0.905,F8&lt;1.5),1.7,IF(AND(G8&gt;=0.878,D8&lt;1.35,F8&lt;2.5,F8&gt;=1.5),4.4,IF(AND(A8&lt;5.4,D8&gt;=1.35,F8&lt;2.5,F8&gt;=1.5),3.9,IF(AND(G8&lt;0.177,B8&lt;3.15,F8&gt;=2.5,F8&gt;=1.5),6.15,IF(AND(H8&lt;10.393,B8&gt;=3.15,F8&gt;=2.5,F8&gt;=1.5),5.94,IF(AND(H8&gt;=10.393,B8&gt;=3.15,F8&gt;=2.5,F8&gt;=1.5),5.467,IF(AND(D8&gt;=1.25,G8&lt;0.878,D8&lt;1.35,F8&lt;2.5,F8&gt;=1.5),4.18,IF(AND(G8&gt;=0.709,A8&gt;=5.4,D8&gt;=1.35,F8&lt;2.5,F8&gt;=1.5),4.9,IF(AND(B8&lt;2.6,G8&gt;=0.177,B8&lt;3.15,F8&gt;=2.5,F8&gt;=1.5),4.8,IF(AND(A8&lt;4.35,A8&lt;5.05,D8&lt;0.4,H8&gt;=5.523,G8&lt;0.905,F8&lt;1.5),1.1,IF(AND(A8&gt;=5.6,A8&gt;=5.05,D8&lt;0.4,H8&gt;=5.523,G8&lt;0.905,F8&lt;1.5),1.7,IF(AND(D8&lt;1.05,D8&lt;1.25,G8&lt;0.878,D8&lt;1.35,F8&lt;2.5,F8&gt;=1.5),3.6,IF(AND(D8&gt;=1.55,G8&lt;0.709,A8&gt;=5.4,D8&gt;=1.35,F8&lt;2.5,F8&gt;=1.5),4.975,IF(AND(D8&lt;1.7,B8&gt;=2.6,G8&gt;=0.177,B8&lt;3.15,F8&gt;=2.5,F8&gt;=1.5),5.8,IF(AND(B8&lt;3.15,A8&gt;=4.35,A8&lt;5.05,D8&lt;0.4,H8&gt;=5.523,G8&lt;0.905,F8&lt;1.5),1.46,IF(AND(A8&gt;=5.45,A8&lt;5.6,A8&gt;=5.05,D8&lt;0.4,H8&gt;=5.523,G8&lt;0.905,F8&lt;1.5),1.35,IF(AND(H8&lt;10.974,D8&gt;=1.05,D8&lt;1.25,G8&lt;0.878,D8&lt;1.35,F8&lt;2.5,F8&gt;=1.5),3.8,IF(AND(H8&gt;=13.654,D8&lt;1.55,G8&lt;0.709,A8&gt;=5.4,D8&gt;=1.35,F8&lt;2.5,F8&gt;=1.5),4.725,IF(AND(A8&lt;4.5,B8&gt;=3.15,A8&gt;=4.35,A8&lt;5.05,D8&lt;0.4,H8&gt;=5.523,G8&lt;0.905,F8&lt;1.5),1.3,IF(AND(G8&lt;0.676,A8&lt;5.45,A8&lt;5.6,A8&gt;=5.05,D8&lt;0.4,H8&gt;=5.523,G8&lt;0.905,F8&lt;1.5),1.5,IF(AND(G8&gt;=0.676,A8&lt;5.45,A8&lt;5.6,A8&gt;=5.05,D8&lt;0.4,H8&gt;=5.523,G8&lt;0.905,F8&lt;1.5),1.55,IF(AND(A8&lt;5.7,H8&gt;=10.974,D8&gt;=1.05,D8&lt;1.25,G8&lt;0.878,D8&lt;1.35,F8&lt;2.5,F8&gt;=1.5),3.9,IF(AND(A8&gt;=5.7,H8&gt;=10.974,D8&gt;=1.05,D8&lt;1.25,G8&lt;0.878,D8&lt;1.35,F8&lt;2.5,F8&gt;=1.5),3.933,IF(AND(G8&gt;=0.644,H8&lt;13.654,D8&lt;1.55,G8&lt;0.709,A8&gt;=5.4,D8&gt;=1.35,F8&lt;2.5,F8&gt;=1.5),4.4,IF(AND(B8&lt;2.9,A8&lt;6.2,D8&gt;=1.7,B8&gt;=2.6,G8&gt;=0.177,B8&lt;3.15,F8&gt;=2.5,F8&gt;=1.5),5.02,IF(AND(B8&gt;=2.9,A8&lt;6.2,D8&gt;=1.7,B8&gt;=2.6,G8&gt;=0.177,B8&lt;3.15,F8&gt;=2.5,F8&gt;=1.5),4.8,IF(AND(D8&lt;2.2,A8&gt;=6.2,D8&gt;=1.7,B8&gt;=2.6,G8&gt;=0.177,B8&lt;3.15,F8&gt;=2.5,F8&gt;=1.5),5.325,IF(AND(D8&gt;=2.2,A8&gt;=6.2,D8&gt;=1.7,B8&gt;=2.6,G8&gt;=0.177,B8&lt;3.15,F8&gt;=2.5,F8&gt;=1.5),5.1,IF(AND(D8&lt;0.25,A8&gt;=4.5,B8&gt;=3.15,A8&gt;=4.35,A8&lt;5.05,D8&lt;0.4,H8&gt;=5.523,G8&lt;0.905,F8&lt;1.5),1.357,IF(AND(D8&gt;=0.25,A8&gt;=4.5,B8&gt;=3.15,A8&gt;=4.35,A8&lt;5.05,D8&lt;0.4,H8&gt;=5.523,G8&lt;0.905,F8&lt;1.5),1.333,IF(AND(H8&lt;10.723,G8&lt;0.644,H8&lt;13.654,D8&lt;1.55,G8&lt;0.709,A8&gt;=5.4,D8&gt;=1.35,F8&lt;2.5,F8&gt;=1.5),4.6,IF(AND(H8&gt;=10.723,G8&lt;0.644,H8&lt;13.654,D8&lt;1.55,G8&lt;0.709,A8&gt;=5.4,D8&gt;=1.35,F8&lt;2.5,F8&gt;=1.5),4.5,"shouldnthappen"))))))))))))))))))))))))))))))))))</f>
        <v>1.7</v>
      </c>
      <c r="BI8" s="1" t="n">
        <f aca="false">IF(AND(D8&gt;=0.8,A8&lt;5.45),3.9,IF(AND(D8&gt;=0.45,D8&lt;0.8,A8&lt;5.45),1.66,IF(AND(H8&lt;16.447,B8&gt;=3.45,A8&gt;=5.45),1.525,IF(AND(H8&gt;=16.447,B8&gt;=3.45,A8&gt;=5.45),6.4,IF(AND(H8&lt;5.245,D8&lt;0.45,D8&lt;0.8,A8&lt;5.45),1,IF(AND(A8&gt;=7.2,G8&lt;0.154,B8&lt;3.45,A8&gt;=5.45),6.7,IF(AND(D8&lt;1.65,A8&lt;7.2,G8&lt;0.154,B8&lt;3.45,A8&gt;=5.45),4.7,IF(AND(D8&gt;=1.65,A8&lt;7.2,G8&lt;0.154,B8&lt;3.45,A8&gt;=5.45),5.52,IF(AND(D8&gt;=0.25,A8&lt;5.05,H8&gt;=5.245,D8&lt;0.45,D8&lt;0.8,A8&lt;5.45),1.35,IF(AND(H8&lt;6.089,A8&gt;=5.05,H8&gt;=5.245,D8&lt;0.45,D8&lt;0.8,A8&lt;5.45),1.7,IF(AND(D8&lt;1.2,B8&lt;2.6,A8&lt;5.75,G8&gt;=0.154,B8&lt;3.45,A8&gt;=5.45),3.85,IF(AND(D8&gt;=1.2,B8&lt;2.6,A8&lt;5.75,G8&gt;=0.154,B8&lt;3.45,A8&gt;=5.45),4,IF(AND(D8&gt;=1.65,B8&gt;=2.6,A8&lt;5.75,G8&gt;=0.154,B8&lt;3.45,A8&gt;=5.45),4.9,IF(AND(G8&lt;0.353,F8&lt;2.5,A8&gt;=5.75,G8&gt;=0.154,B8&lt;3.45,A8&gt;=5.45),4.25,IF(AND(A8&gt;=7.25,F8&gt;=2.5,A8&gt;=5.75,G8&gt;=0.154,B8&lt;3.45,A8&gt;=5.45),6.45,IF(AND(H8&lt;11.218,D8&lt;0.25,A8&lt;5.05,H8&gt;=5.245,D8&lt;0.45,D8&lt;0.8,A8&lt;5.45),1.42,IF(AND(G8&lt;0.517,H8&gt;=6.089,A8&gt;=5.05,H8&gt;=5.245,D8&lt;0.45,D8&lt;0.8,A8&lt;5.45),1.44,IF(AND(G8&gt;=0.517,H8&gt;=6.089,A8&gt;=5.05,H8&gt;=5.245,D8&lt;0.45,D8&lt;0.8,A8&lt;5.45),1.54,IF(AND(H8&gt;=10.194,D8&lt;1.65,B8&gt;=2.6,A8&lt;5.75,G8&gt;=0.154,B8&lt;3.45,A8&gt;=5.45),4.35,IF(AND(B8&gt;=3.15,G8&gt;=0.353,F8&lt;2.5,A8&gt;=5.75,G8&gt;=0.154,B8&lt;3.45,A8&gt;=5.45),4.7,IF(AND(H8&lt;7.716,A8&lt;7.25,F8&gt;=2.5,A8&gt;=5.75,G8&gt;=0.154,B8&lt;3.45,A8&gt;=5.45),5.04,IF(AND(G8&lt;0.175,H8&gt;=11.218,D8&lt;0.25,A8&lt;5.05,H8&gt;=5.245,D8&lt;0.45,D8&lt;0.8,A8&lt;5.45),1.5,IF(AND(H8&lt;7.713,H8&lt;10.194,D8&lt;1.65,B8&gt;=2.6,A8&lt;5.75,G8&gt;=0.154,B8&lt;3.45,A8&gt;=5.45),4.1,IF(AND(H8&gt;=7.713,H8&lt;10.194,D8&lt;1.65,B8&gt;=2.6,A8&lt;5.75,G8&gt;=0.154,B8&lt;3.45,A8&gt;=5.45),4.2,IF(AND(B8&gt;=3.05,B8&lt;3.15,G8&gt;=0.353,F8&lt;2.5,A8&gt;=5.75,G8&gt;=0.154,B8&lt;3.45,A8&gt;=5.45),4.4,IF(AND(D8&gt;=2.45,H8&gt;=7.716,A8&lt;7.25,F8&gt;=2.5,A8&gt;=5.75,G8&gt;=0.154,B8&lt;3.45,A8&gt;=5.45),5.85,IF(AND(D8&lt;0.15,G8&gt;=0.175,H8&gt;=11.218,D8&lt;0.25,A8&lt;5.05,H8&gt;=5.245,D8&lt;0.45,D8&lt;0.8,A8&lt;5.45),1.1,IF(AND(H8&gt;=16.317,B8&lt;3.05,B8&lt;3.15,G8&gt;=0.353,F8&lt;2.5,A8&gt;=5.75,G8&gt;=0.154,B8&lt;3.45,A8&gt;=5.45),4.8,IF(AND(G8&gt;=0.857,D8&lt;2.45,H8&gt;=7.716,A8&lt;7.25,F8&gt;=2.5,A8&gt;=5.75,G8&gt;=0.154,B8&lt;3.45,A8&gt;=5.45),5.05,IF(AND(G8&lt;0.245,D8&gt;=0.15,G8&gt;=0.175,H8&gt;=11.218,D8&lt;0.25,A8&lt;5.05,H8&gt;=5.245,D8&lt;0.45,D8&lt;0.8,A8&lt;5.45),1.3,IF(AND(G8&gt;=0.245,D8&gt;=0.15,G8&gt;=0.175,H8&gt;=11.218,D8&lt;0.25,A8&lt;5.05,H8&gt;=5.245,D8&lt;0.45,D8&lt;0.8,A8&lt;5.45),1.22,IF(AND(B8&lt;2.85,H8&lt;16.317,B8&lt;3.05,B8&lt;3.15,G8&gt;=0.353,F8&lt;2.5,A8&gt;=5.75,G8&gt;=0.154,B8&lt;3.45,A8&gt;=5.45),4.6,IF(AND(B8&gt;=2.85,H8&lt;16.317,B8&lt;3.05,B8&lt;3.15,G8&gt;=0.353,F8&lt;2.5,A8&gt;=5.75,G8&gt;=0.154,B8&lt;3.45,A8&gt;=5.45),4.633,IF(AND(D8&lt;1.85,G8&lt;0.857,D8&lt;2.45,H8&gt;=7.716,A8&lt;7.25,F8&gt;=2.5,A8&gt;=5.75,G8&gt;=0.154,B8&lt;3.45,A8&gt;=5.45),5.8,IF(AND(H8&lt;11.297,D8&gt;=1.85,G8&lt;0.857,D8&lt;2.45,H8&gt;=7.716,A8&lt;7.25,F8&gt;=2.5,A8&gt;=5.75,G8&gt;=0.154,B8&lt;3.45,A8&gt;=5.45),5.3,IF(AND(G8&lt;0.388,H8&gt;=11.297,D8&gt;=1.85,G8&lt;0.857,D8&lt;2.45,H8&gt;=7.716,A8&lt;7.25,F8&gt;=2.5,A8&gt;=5.75,G8&gt;=0.154,B8&lt;3.45,A8&gt;=5.45),5.4,IF(AND(G8&gt;=0.388,H8&gt;=11.297,D8&gt;=1.85,G8&lt;0.857,D8&lt;2.45,H8&gt;=7.716,A8&lt;7.25,F8&gt;=2.5,A8&gt;=5.75,G8&gt;=0.154,B8&lt;3.45,A8&gt;=5.45),5.6,"shouldnthappen")))))))))))))))))))))))))))))))))))))</f>
        <v>1.54</v>
      </c>
      <c r="BJ8" s="1" t="n">
        <f aca="false">IF(AND(F8&gt;=2,B8&gt;=3.35),6.1,IF(AND(H8&gt;=12.719,F8&lt;1.5,B8&lt;3.35),1.567,IF(AND(H8&lt;5.245,F8&lt;2,B8&gt;=3.35),1,IF(AND(D8&lt;0.15,H8&lt;12.719,F8&lt;1.5,B8&lt;3.35),1.5,IF(AND(D8&gt;=0.35,H8&gt;=5.245,F8&lt;2,B8&gt;=3.35),1.6,IF(AND(A8&lt;4.9,D8&gt;=0.15,H8&lt;12.719,F8&lt;1.5,B8&lt;3.35),1.36,IF(AND(B8&lt;2.65,G8&lt;0.572,D8&lt;1.45,F8&gt;=1.5,B8&lt;3.35),3.5,IF(AND(A8&lt;6.1,F8&lt;2.5,D8&gt;=1.45,F8&gt;=1.5,B8&lt;3.35),5.1,IF(AND(G8&gt;=0.607,D8&lt;0.35,H8&gt;=5.245,F8&lt;2,B8&gt;=3.35),1.65,IF(AND(G8&lt;0.546,A8&gt;=4.9,D8&gt;=0.15,H8&lt;12.719,F8&lt;1.5,B8&lt;3.35),1.2,IF(AND(G8&gt;=0.546,A8&gt;=4.9,D8&gt;=0.15,H8&lt;12.719,F8&lt;1.5,B8&lt;3.35),1.4,IF(AND(A8&gt;=6.3,B8&gt;=2.65,G8&lt;0.572,D8&lt;1.45,F8&gt;=1.5,B8&lt;3.35),4.8,IF(AND(D8&lt;1.15,B8&lt;2.85,G8&gt;=0.572,D8&lt;1.45,F8&gt;=1.5,B8&lt;3.35),3.9,IF(AND(B8&gt;=3.15,B8&gt;=2.85,G8&gt;=0.572,D8&lt;1.45,F8&gt;=1.5,B8&lt;3.35),4.7,IF(AND(B8&lt;2.95,A8&gt;=6.1,F8&lt;2.5,D8&gt;=1.45,F8&gt;=1.5,B8&lt;3.35),4.533,IF(AND(B8&gt;=2.95,A8&gt;=6.1,F8&lt;2.5,D8&gt;=1.45,F8&gt;=1.5,B8&lt;3.35),4.75,IF(AND(A8&gt;=6.7,G8&lt;0.107,F8&gt;=2.5,D8&gt;=1.45,F8&gt;=1.5,B8&lt;3.35),5.7,IF(AND(G8&gt;=0.385,G8&lt;0.607,D8&lt;0.35,H8&gt;=5.245,F8&lt;2,B8&gt;=3.35),1.325,IF(AND(D8&lt;1.25,A8&lt;6.3,B8&gt;=2.65,G8&lt;0.572,D8&lt;1.45,F8&gt;=1.5,B8&lt;3.35),4,IF(AND(D8&gt;=1.25,A8&lt;6.3,B8&gt;=2.65,G8&lt;0.572,D8&lt;1.45,F8&gt;=1.5,B8&lt;3.35),4.18,IF(AND(G8&lt;0.907,D8&gt;=1.15,B8&lt;2.85,G8&gt;=0.572,D8&lt;1.45,F8&gt;=1.5,B8&lt;3.35),4,IF(AND(G8&gt;=0.907,D8&gt;=1.15,B8&lt;2.85,G8&gt;=0.572,D8&lt;1.45,F8&gt;=1.5,B8&lt;3.35),4.4,IF(AND(H8&lt;8.326,B8&lt;3.15,B8&gt;=2.85,G8&gt;=0.572,D8&lt;1.45,F8&gt;=1.5,B8&lt;3.35),3.6,IF(AND(H8&gt;=8.326,B8&lt;3.15,B8&gt;=2.85,G8&gt;=0.572,D8&lt;1.45,F8&gt;=1.5,B8&lt;3.35),4.48,IF(AND(B8&lt;2.95,A8&lt;6.7,G8&lt;0.107,F8&gt;=2.5,D8&gt;=1.45,F8&gt;=1.5,B8&lt;3.35),5.6,IF(AND(B8&gt;=2.95,A8&lt;6.7,G8&lt;0.107,F8&gt;=2.5,D8&gt;=1.45,F8&gt;=1.5,B8&lt;3.35),5.5,IF(AND(G8&lt;0.205,G8&lt;0.432,G8&gt;=0.107,F8&gt;=2.5,D8&gt;=1.45,F8&gt;=1.5,B8&lt;3.35),5.3,IF(AND(B8&gt;=3.05,G8&gt;=0.432,G8&gt;=0.107,F8&gt;=2.5,D8&gt;=1.45,F8&gt;=1.5,B8&lt;3.35),5.86,IF(AND(H8&gt;=14.057,G8&lt;0.385,G8&lt;0.607,D8&lt;0.35,H8&gt;=5.245,F8&lt;2,B8&gt;=3.35),1.7,IF(AND(D8&lt;1.7,G8&gt;=0.205,G8&lt;0.432,G8&gt;=0.107,F8&gt;=2.5,D8&gt;=1.45,F8&gt;=1.5,B8&lt;3.35),5,IF(AND(G8&lt;0.779,B8&lt;3.05,G8&gt;=0.432,G8&gt;=0.107,F8&gt;=2.5,D8&gt;=1.45,F8&gt;=1.5,B8&lt;3.35),4.9,IF(AND(G8&gt;=0.779,B8&lt;3.05,G8&gt;=0.432,G8&gt;=0.107,F8&gt;=2.5,D8&gt;=1.45,F8&gt;=1.5,B8&lt;3.35),5.533,IF(AND(D8&gt;=0.25,H8&lt;14.057,G8&lt;0.385,G8&lt;0.607,D8&lt;0.35,H8&gt;=5.245,F8&lt;2,B8&gt;=3.35),1.4,IF(AND(B8&lt;2.85,D8&gt;=1.7,G8&gt;=0.205,G8&lt;0.432,G8&gt;=0.107,F8&gt;=2.5,D8&gt;=1.45,F8&gt;=1.5,B8&lt;3.35),5.1,IF(AND(B8&gt;=2.85,D8&gt;=1.7,G8&gt;=0.205,G8&lt;0.432,G8&gt;=0.107,F8&gt;=2.5,D8&gt;=1.45,F8&gt;=1.5,B8&lt;3.35),5.15,IF(AND(A8&lt;5.1,D8&lt;0.25,H8&lt;14.057,G8&lt;0.385,G8&lt;0.607,D8&lt;0.35,H8&gt;=5.245,F8&lt;2,B8&gt;=3.35),1.4,IF(AND(A8&gt;=5.1,D8&lt;0.25,H8&lt;14.057,G8&lt;0.385,G8&lt;0.607,D8&lt;0.35,H8&gt;=5.245,F8&lt;2,B8&gt;=3.35),1.5,"shouldnthappen")))))))))))))))))))))))))))))))))))))</f>
        <v>1.6</v>
      </c>
    </row>
    <row r="9" customFormat="false" ht="13.8" hidden="false" customHeight="false" outlineLevel="0" collapsed="false">
      <c r="A9" s="1" t="n">
        <v>4.6</v>
      </c>
      <c r="B9" s="1" t="n">
        <v>3.4</v>
      </c>
      <c r="C9" s="1" t="n">
        <v>1.4</v>
      </c>
      <c r="D9" s="1" t="n">
        <v>0.3</v>
      </c>
      <c r="E9" s="1" t="s">
        <v>94</v>
      </c>
      <c r="F9" s="1" t="n">
        <v>1</v>
      </c>
      <c r="G9" s="1" t="n">
        <v>0.222785349935293</v>
      </c>
      <c r="H9" s="16" t="n">
        <v>13.6719413128681</v>
      </c>
      <c r="I9" s="11" t="n">
        <f aca="false">C9</f>
        <v>1.4</v>
      </c>
      <c r="J9" s="1" t="n">
        <f aca="false">AVERAGE(M9:BJ9)</f>
        <v>1.36206</v>
      </c>
      <c r="K9" s="15" t="n">
        <f aca="false">1-SQRT(VAR(M9:BJ9, I9)) / AVERAGE(M9:BJ9)</f>
        <v>0.932066611651285</v>
      </c>
      <c r="L9" s="1" t="n">
        <f aca="false">(J9-I9)/I9</f>
        <v>-0.0271000000000001</v>
      </c>
      <c r="M9" s="1" t="n">
        <f aca="false">IF(AND(H9&gt;=16.241,B9&gt;=3.35),6.4,IF(AND(D9&gt;=0.75,A9&lt;5.15,B9&lt;3.35),4.1,IF(AND(D9&gt;=1.5,H9&lt;16.241,B9&gt;=3.35),5.767,IF(AND(B9&gt;=3.25,D9&lt;0.75,A9&lt;5.15,B9&lt;3.35),1.58,IF(AND(A9&lt;4.95,D9&lt;1.5,H9&lt;16.241,B9&gt;=3.35),1.4,IF(AND(A9&lt;4.5,B9&lt;3.25,D9&lt;0.75,A9&lt;5.15,B9&lt;3.35),1.26,IF(AND(A9&gt;=4.5,B9&lt;3.25,D9&lt;0.75,A9&lt;5.15,B9&lt;3.35),1.48,IF(AND(G9&lt;0.356,H9&lt;12.557,D9&lt;1.45,A9&gt;=5.15,B9&lt;3.35),4.267,IF(AND(D9&lt;1.25,H9&gt;=12.557,D9&lt;1.45,A9&gt;=5.15,B9&lt;3.35),4.05,IF(AND(D9&gt;=1.35,G9&gt;=0.356,H9&lt;12.557,D9&lt;1.45,A9&gt;=5.15,B9&lt;3.35),4.25,IF(AND(H9&lt;15.086,D9&gt;=1.25,H9&gt;=12.557,D9&lt;1.45,A9&gt;=5.15,B9&lt;3.35),4.4,IF(AND(F9&lt;2.5,G9&gt;=0.44,D9&lt;2.05,D9&gt;=1.45,A9&gt;=5.15,B9&lt;3.35),4.7,IF(AND(H9&lt;10.391,B9&lt;3.15,D9&gt;=2.05,D9&gt;=1.45,A9&gt;=5.15,B9&lt;3.35),5.1,IF(AND(G9&lt;0.505,B9&gt;=3.15,D9&gt;=2.05,D9&gt;=1.45,A9&gt;=5.15,B9&lt;3.35),5.7,IF(AND(G9&gt;=0.505,B9&gt;=3.15,D9&gt;=2.05,D9&gt;=1.45,A9&gt;=5.15,B9&lt;3.35),5.95,IF(AND(D9&gt;=0.5,G9&lt;0.905,A9&gt;=4.95,D9&lt;1.5,H9&lt;16.241,B9&gt;=3.35),1.6,IF(AND(B9&lt;3.6,G9&gt;=0.905,A9&gt;=4.95,D9&lt;1.5,H9&lt;16.241,B9&gt;=3.35),1.7,IF(AND(B9&gt;=3.6,G9&gt;=0.905,A9&gt;=4.95,D9&lt;1.5,H9&lt;16.241,B9&gt;=3.35),1.767,IF(AND(A9&gt;=5.7,D9&lt;1.35,G9&gt;=0.356,H9&lt;12.557,D9&lt;1.45,A9&gt;=5.15,B9&lt;3.35),3.9,IF(AND(A9&lt;6.35,H9&gt;=15.086,D9&gt;=1.25,H9&gt;=12.557,D9&lt;1.45,A9&gt;=5.15,B9&lt;3.35),4.7,IF(AND(A9&gt;=6.35,H9&gt;=15.086,D9&gt;=1.25,H9&gt;=12.557,D9&lt;1.45,A9&gt;=5.15,B9&lt;3.35),4.6,IF(AND(H9&lt;9.252,D9&lt;1.55,G9&lt;0.44,D9&lt;2.05,D9&gt;=1.45,A9&gt;=5.15,B9&lt;3.35),5.08,IF(AND(H9&gt;=9.252,D9&lt;1.55,G9&lt;0.44,D9&lt;2.05,D9&gt;=1.45,A9&gt;=5.15,B9&lt;3.35),4.7,IF(AND(H9&lt;8.477,D9&gt;=1.55,G9&lt;0.44,D9&lt;2.05,D9&gt;=1.45,A9&gt;=5.15,B9&lt;3.35),5.1,IF(AND(H9&gt;=8.477,D9&gt;=1.55,G9&lt;0.44,D9&lt;2.05,D9&gt;=1.45,A9&gt;=5.15,B9&lt;3.35),5.4,IF(AND(H9&lt;8.435,F9&gt;=2.5,G9&gt;=0.44,D9&lt;2.05,D9&gt;=1.45,A9&gt;=5.15,B9&lt;3.35),5.1,IF(AND(H9&gt;=8.435,F9&gt;=2.5,G9&gt;=0.44,D9&lt;2.05,D9&gt;=1.45,A9&gt;=5.15,B9&lt;3.35),4.86,IF(AND(G9&lt;0.543,H9&gt;=10.391,B9&lt;3.15,D9&gt;=2.05,D9&gt;=1.45,A9&gt;=5.15,B9&lt;3.35),5.56,IF(AND(G9&gt;=0.543,H9&gt;=10.391,B9&lt;3.15,D9&gt;=2.05,D9&gt;=1.45,A9&gt;=5.15,B9&lt;3.35),5.8,IF(AND(A9&lt;5.05,D9&lt;0.5,G9&lt;0.905,A9&gt;=4.95,D9&lt;1.5,H9&lt;16.241,B9&gt;=3.35),1.3,IF(AND(H9&lt;6.583,A9&lt;5.7,D9&lt;1.35,G9&gt;=0.356,H9&lt;12.557,D9&lt;1.45,A9&gt;=5.15,B9&lt;3.35),4,IF(AND(G9&lt;0.585,A9&gt;=5.05,D9&lt;0.5,G9&lt;0.905,A9&gt;=4.95,D9&lt;1.5,H9&lt;16.241,B9&gt;=3.35),1.475,IF(AND(G9&lt;0.62,H9&gt;=6.583,A9&lt;5.7,D9&lt;1.35,G9&gt;=0.356,H9&lt;12.557,D9&lt;1.45,A9&gt;=5.15,B9&lt;3.35),3.75,IF(AND(G9&gt;=0.62,H9&gt;=6.583,A9&lt;5.7,D9&lt;1.35,G9&gt;=0.356,H9&lt;12.557,D9&lt;1.45,A9&gt;=5.15,B9&lt;3.35),3.6,IF(AND(B9&lt;3.75,G9&gt;=0.585,A9&gt;=5.05,D9&lt;0.5,G9&lt;0.905,A9&gt;=4.95,D9&lt;1.5,H9&lt;16.241,B9&gt;=3.35),1.5,IF(AND(B9&gt;=3.75,G9&gt;=0.585,A9&gt;=5.05,D9&lt;0.5,G9&lt;0.905,A9&gt;=4.95,D9&lt;1.5,H9&lt;16.241,B9&gt;=3.35),1.6,"shouldnthappen"))))))))))))))))))))))))))))))))))))</f>
        <v>1.4</v>
      </c>
      <c r="N9" s="1" t="n">
        <f aca="false">IF(AND(H9&lt;5.245,B9&lt;3.65,F9&lt;1.5),1,IF(AND(H9&gt;=14.096,B9&gt;=3.65,F9&lt;1.5),1.65,IF(AND(A9&gt;=5.45,H9&gt;=5.245,B9&lt;3.65,F9&lt;1.5),1.3,IF(AND(H9&gt;=13.586,H9&lt;14.096,B9&gt;=3.65,F9&lt;1.5),1.3,IF(AND(H9&lt;10.258,D9&lt;1.25,F9&lt;2.5,F9&gt;=1.5),3.38,IF(AND(H9&lt;6.982,D9&gt;=1.25,F9&lt;2.5,F9&gt;=1.5),3.96,IF(AND(H9&gt;=13.646,D9&lt;2.05,F9&gt;=2.5,F9&gt;=1.5),6.1,IF(AND(B9&lt;3.05,A9&lt;5.45,H9&gt;=5.245,B9&lt;3.65,F9&lt;1.5),1.375,IF(AND(H9&lt;6.543,H9&lt;13.586,H9&lt;14.096,B9&gt;=3.65,F9&lt;1.5),1.4,IF(AND(H9&gt;=6.543,H9&lt;13.586,H9&lt;14.096,B9&gt;=3.65,F9&lt;1.5),1.5,IF(AND(H9&lt;11.522,H9&gt;=10.258,D9&lt;1.25,F9&lt;2.5,F9&gt;=1.5),3.733,IF(AND(H9&gt;=11.522,H9&gt;=10.258,D9&lt;1.25,F9&lt;2.5,F9&gt;=1.5),3.92,IF(AND(H9&lt;5.767,H9&lt;13.646,D9&lt;2.05,F9&gt;=2.5,F9&gt;=1.5),4.5,IF(AND(A9&lt;6.8,B9&lt;3.15,D9&gt;=2.05,F9&gt;=2.5,F9&gt;=1.5),5.6,IF(AND(A9&gt;=6.8,B9&lt;3.15,D9&gt;=2.05,F9&gt;=2.5,F9&gt;=1.5),5.1,IF(AND(B9&lt;3.25,B9&gt;=3.15,D9&gt;=2.05,F9&gt;=2.5,F9&gt;=1.5),5.8,IF(AND(B9&gt;=3.25,B9&gt;=3.15,D9&gt;=2.05,F9&gt;=2.5,F9&gt;=1.5),5.65,IF(AND(B9&lt;3.15,B9&gt;=3.05,A9&lt;5.45,H9&gt;=5.245,B9&lt;3.65,F9&lt;1.5),1.5,IF(AND(G9&gt;=0.735,H9&lt;13.665,H9&gt;=6.982,D9&gt;=1.25,F9&lt;2.5,F9&gt;=1.5),4.2,IF(AND(H9&lt;14.03,H9&gt;=13.665,H9&gt;=6.982,D9&gt;=1.25,F9&lt;2.5,F9&gt;=1.5),4.8,IF(AND(A9&gt;=6.6,H9&gt;=5.767,H9&lt;13.646,D9&lt;2.05,F9&gt;=2.5,F9&gt;=1.5),6.05,IF(AND(G9&gt;=0.934,B9&gt;=3.15,B9&gt;=3.05,A9&lt;5.45,H9&gt;=5.245,B9&lt;3.65,F9&lt;1.5),1.7,IF(AND(D9&gt;=1.55,G9&lt;0.735,H9&lt;13.665,H9&gt;=6.982,D9&gt;=1.25,F9&lt;2.5,F9&gt;=1.5),5.1,IF(AND(D9&lt;1.45,H9&gt;=14.03,H9&gt;=13.665,H9&gt;=6.982,D9&gt;=1.25,F9&lt;2.5,F9&gt;=1.5),4.7,IF(AND(D9&gt;=1.45,H9&gt;=14.03,H9&gt;=13.665,H9&gt;=6.982,D9&gt;=1.25,F9&lt;2.5,F9&gt;=1.5),4.5,IF(AND(A9&gt;=6.2,A9&lt;6.6,H9&gt;=5.767,H9&lt;13.646,D9&lt;2.05,F9&gt;=2.5,F9&gt;=1.5),5.325,IF(AND(B9&lt;3.25,G9&lt;0.934,B9&gt;=3.15,B9&gt;=3.05,A9&lt;5.45,H9&gt;=5.245,B9&lt;3.65,F9&lt;1.5),1.3,IF(AND(D9&lt;1.35,D9&lt;1.55,G9&lt;0.735,H9&lt;13.665,H9&gt;=6.982,D9&gt;=1.25,F9&lt;2.5,F9&gt;=1.5),4.25,IF(AND(H9&lt;8.435,A9&lt;6.2,A9&lt;6.6,H9&gt;=5.767,H9&lt;13.646,D9&lt;2.05,F9&gt;=2.5,F9&gt;=1.5),5.1,IF(AND(H9&gt;=8.435,A9&lt;6.2,A9&lt;6.6,H9&gt;=5.767,H9&lt;13.646,D9&lt;2.05,F9&gt;=2.5,F9&gt;=1.5),4.9,IF(AND(A9&gt;=5.15,B9&gt;=3.25,G9&lt;0.934,B9&gt;=3.15,B9&gt;=3.05,A9&lt;5.45,H9&gt;=5.245,B9&lt;3.65,F9&lt;1.5),1.5,IF(AND(B9&lt;2.9,D9&gt;=1.35,D9&lt;1.55,G9&lt;0.735,H9&lt;13.665,H9&gt;=6.982,D9&gt;=1.25,F9&lt;2.5,F9&gt;=1.5),4.6,IF(AND(B9&gt;=2.9,D9&gt;=1.35,D9&lt;1.55,G9&lt;0.735,H9&lt;13.665,H9&gt;=6.982,D9&gt;=1.25,F9&lt;2.5,F9&gt;=1.5),4.52,IF(AND(G9&gt;=0.862,A9&lt;5.15,B9&gt;=3.25,G9&lt;0.934,B9&gt;=3.15,B9&gt;=3.05,A9&lt;5.45,H9&gt;=5.245,B9&lt;3.65,F9&lt;1.5),1.5,IF(AND(H9&lt;9.35,G9&lt;0.862,A9&lt;5.15,B9&gt;=3.25,G9&lt;0.934,B9&gt;=3.15,B9&gt;=3.05,A9&lt;5.45,H9&gt;=5.245,B9&lt;3.65,F9&lt;1.5),1.38,IF(AND(H9&gt;=9.35,G9&lt;0.862,A9&lt;5.15,B9&gt;=3.25,G9&lt;0.934,B9&gt;=3.15,B9&gt;=3.05,A9&lt;5.45,H9&gt;=5.245,B9&lt;3.65,F9&lt;1.5),1.4,"shouldnthappen"))))))))))))))))))))))))))))))))))))</f>
        <v>1.4</v>
      </c>
      <c r="O9" s="1" t="n">
        <f aca="false">IF(AND(B9&lt;2.75,A9&lt;5.55),3.96,IF(AND(H9&lt;9.205,A9&lt;5.9,A9&gt;=5.55),3.85,IF(AND(A9&lt;4.35,D9&lt;0.35,B9&gt;=2.75,A9&lt;5.55),1.1,IF(AND(B9&lt;3.65,D9&gt;=0.35,B9&gt;=2.75,A9&lt;5.55),1.65,IF(AND(B9&gt;=3.65,D9&gt;=0.35,B9&gt;=2.75,A9&lt;5.55),1.9,IF(AND(G9&gt;=0.732,H9&gt;=9.205,A9&lt;5.9,A9&gt;=5.55),4.9,IF(AND(G9&lt;0.273,G9&lt;0.732,H9&gt;=9.205,A9&lt;5.9,A9&gt;=5.55),4.5,IF(AND(A9&lt;6.3,G9&lt;0.422,F9&lt;2.5,A9&gt;=5.9,A9&gt;=5.55),5.1,IF(AND(A9&gt;=6.3,G9&lt;0.422,F9&lt;2.5,A9&gt;=5.9,A9&gt;=5.55),4.76,IF(AND(B9&lt;2.4,G9&gt;=0.422,F9&lt;2.5,A9&gt;=5.9,A9&gt;=5.55),4.45,IF(AND(A9&gt;=7,G9&gt;=0.628,F9&gt;=2.5,A9&gt;=5.9,A9&gt;=5.55),6.45,IF(AND(D9&lt;0.15,H9&lt;13.924,A9&gt;=4.35,D9&lt;0.35,B9&gt;=2.75,A9&lt;5.55),1.5,IF(AND(B9&lt;3.15,H9&gt;=13.924,A9&gt;=4.35,D9&lt;0.35,B9&gt;=2.75,A9&lt;5.55),1.56,IF(AND(B9&gt;=3.15,H9&gt;=13.924,A9&gt;=4.35,D9&lt;0.35,B9&gt;=2.75,A9&lt;5.55),1.3,IF(AND(H9&lt;14.316,G9&gt;=0.273,G9&lt;0.732,H9&gt;=9.205,A9&lt;5.9,A9&gt;=5.55),3.95,IF(AND(H9&gt;=14.316,G9&gt;=0.273,G9&lt;0.732,H9&gt;=9.205,A9&lt;5.9,A9&gt;=5.55),4.1,IF(AND(A9&lt;6.2,B9&gt;=2.4,G9&gt;=0.422,F9&lt;2.5,A9&gt;=5.9,A9&gt;=5.55),4.3,IF(AND(A9&gt;=7.05,G9&lt;0.364,G9&lt;0.628,F9&gt;=2.5,A9&gt;=5.9,A9&gt;=5.55),6.1,IF(AND(A9&gt;=7.55,G9&gt;=0.364,G9&lt;0.628,F9&gt;=2.5,A9&gt;=5.9,A9&gt;=5.55),6.4,IF(AND(A9&lt;6.15,A9&lt;7,G9&gt;=0.628,F9&gt;=2.5,A9&gt;=5.9,A9&gt;=5.55),4.9,IF(AND(D9&lt;1.45,A9&gt;=6.2,B9&gt;=2.4,G9&gt;=0.422,F9&lt;2.5,A9&gt;=5.9,A9&gt;=5.55),4.64,IF(AND(D9&gt;=1.45,A9&gt;=6.2,B9&gt;=2.4,G9&gt;=0.422,F9&lt;2.5,A9&gt;=5.9,A9&gt;=5.55),4.9,IF(AND(D9&lt;1.65,A9&lt;7.05,G9&lt;0.364,G9&lt;0.628,F9&gt;=2.5,A9&gt;=5.9,A9&gt;=5.55),5.1,IF(AND(D9&gt;=2.35,A9&lt;7.55,G9&gt;=0.364,G9&lt;0.628,F9&gt;=2.5,A9&gt;=5.9,A9&gt;=5.55),5.633,IF(AND(D9&lt;2.15,A9&gt;=6.15,A9&lt;7,G9&gt;=0.628,F9&gt;=2.5,A9&gt;=5.9,A9&gt;=5.55),5.1,IF(AND(D9&gt;=2.15,A9&gt;=6.15,A9&lt;7,G9&gt;=0.628,F9&gt;=2.5,A9&gt;=5.9,A9&gt;=5.55),5.267,IF(AND(A9&lt;4.9,A9&lt;5.05,D9&gt;=0.15,H9&lt;13.924,A9&gt;=4.35,D9&lt;0.35,B9&gt;=2.75,A9&lt;5.55),1.375,IF(AND(A9&gt;=4.9,A9&lt;5.05,D9&gt;=0.15,H9&lt;13.924,A9&gt;=4.35,D9&lt;0.35,B9&gt;=2.75,A9&lt;5.55),1.3,IF(AND(A9&lt;5.45,A9&gt;=5.05,D9&gt;=0.15,H9&lt;13.924,A9&gt;=4.35,D9&lt;0.35,B9&gt;=2.75,A9&lt;5.55),1.475,IF(AND(A9&gt;=5.45,A9&gt;=5.05,D9&gt;=0.15,H9&lt;13.924,A9&gt;=4.35,D9&lt;0.35,B9&gt;=2.75,A9&lt;5.55),1.4,IF(AND(B9&gt;=3.25,D9&lt;2.35,A9&lt;7.55,G9&gt;=0.364,G9&lt;0.628,F9&gt;=2.5,A9&gt;=5.9,A9&gt;=5.55),5.7,IF(AND(G9&lt;0.006,G9&lt;0.107,D9&gt;=1.65,A9&lt;7.05,G9&lt;0.364,G9&lt;0.628,F9&gt;=2.5,A9&gt;=5.9,A9&gt;=5.55),5.5,IF(AND(G9&gt;=0.006,G9&lt;0.107,D9&gt;=1.65,A9&lt;7.05,G9&lt;0.364,G9&lt;0.628,F9&gt;=2.5,A9&gt;=5.9,A9&gt;=5.55),5.667,IF(AND(D9&lt;2.2,G9&gt;=0.107,D9&gt;=1.65,A9&lt;7.05,G9&lt;0.364,G9&lt;0.628,F9&gt;=2.5,A9&gt;=5.9,A9&gt;=5.55),5.35,IF(AND(D9&gt;=2.2,G9&gt;=0.107,D9&gt;=1.65,A9&lt;7.05,G9&lt;0.364,G9&lt;0.628,F9&gt;=2.5,A9&gt;=5.9,A9&gt;=5.55),5.2,IF(AND(D9&lt;2.25,B9&lt;3.25,D9&lt;2.35,A9&lt;7.55,G9&gt;=0.364,G9&lt;0.628,F9&gt;=2.5,A9&gt;=5.9,A9&gt;=5.55),5.8,IF(AND(D9&gt;=2.25,B9&lt;3.25,D9&lt;2.35,A9&lt;7.55,G9&gt;=0.364,G9&lt;0.628,F9&gt;=2.5,A9&gt;=5.9,A9&gt;=5.55),5.9,"shouldnthappen")))))))))))))))))))))))))))))))))))))</f>
        <v>1.375</v>
      </c>
      <c r="P9" s="1" t="n">
        <f aca="false">IF(AND(D9&gt;=0.75,A9&lt;5.55),3.9,IF(AND(H9&lt;7.482,A9&gt;=5.55),3.45,IF(AND(B9&gt;=3.15,B9&lt;3.25,D9&lt;0.75,A9&lt;5.55),1.262,IF(AND(G9&gt;=0.446,B9&lt;3.15,B9&lt;3.25,D9&lt;0.75,A9&lt;5.55),1.1,IF(AND(G9&lt;0.408,A9&lt;5.05,B9&gt;=3.25,D9&lt;0.75,A9&lt;5.55),1.4,IF(AND(G9&gt;=0.408,A9&lt;5.05,B9&gt;=3.25,D9&lt;0.75,A9&lt;5.55),1.233,IF(AND(G9&gt;=0.676,A9&gt;=5.05,B9&gt;=3.25,D9&lt;0.75,A9&lt;5.55),1.72,IF(AND(H9&lt;9.386,A9&lt;5.85,F9&lt;2.5,H9&gt;=7.482,A9&gt;=5.55),3.5,IF(AND(H9&gt;=9.386,A9&lt;5.85,F9&lt;2.5,H9&gt;=7.482,A9&gt;=5.55),4.275,IF(AND(H9&gt;=16.284,G9&lt;0.865,F9&gt;=2.5,H9&gt;=7.482,A9&gt;=5.55),6.6,IF(AND(G9&lt;0.912,G9&gt;=0.865,F9&gt;=2.5,H9&gt;=7.482,A9&gt;=5.55),4.8,IF(AND(G9&gt;=0.912,G9&gt;=0.865,F9&gt;=2.5,H9&gt;=7.482,A9&gt;=5.55),5.175,IF(AND(A9&gt;=4.95,G9&lt;0.446,B9&lt;3.15,B9&lt;3.25,D9&lt;0.75,A9&lt;5.55),1.6,IF(AND(H9&gt;=12.974,G9&lt;0.676,A9&gt;=5.05,B9&gt;=3.25,D9&lt;0.75,A9&lt;5.55),1.3,IF(AND(D9&lt;1.45,H9&lt;13.531,A9&gt;=5.85,F9&lt;2.5,H9&gt;=7.482,A9&gt;=5.55),4.2,IF(AND(D9&gt;=1.45,H9&lt;13.531,A9&gt;=5.85,F9&lt;2.5,H9&gt;=7.482,A9&gt;=5.55),4.967,IF(AND(G9&lt;0.187,H9&gt;=13.531,A9&gt;=5.85,F9&lt;2.5,H9&gt;=7.482,A9&gt;=5.55),5,IF(AND(H9&gt;=12.675,A9&lt;4.95,G9&lt;0.446,B9&lt;3.15,B9&lt;3.25,D9&lt;0.75,A9&lt;5.55),1.5,IF(AND(H9&lt;10.826,H9&lt;12.974,G9&lt;0.676,A9&gt;=5.05,B9&gt;=3.25,D9&lt;0.75,A9&lt;5.55),1.46,IF(AND(H9&gt;=10.826,H9&lt;12.974,G9&lt;0.676,A9&gt;=5.05,B9&gt;=3.25,D9&lt;0.75,A9&lt;5.55),1.4,IF(AND(A9&lt;6.15,G9&gt;=0.187,H9&gt;=13.531,A9&gt;=5.85,F9&lt;2.5,H9&gt;=7.482,A9&gt;=5.55),4.7,IF(AND(A9&lt;6.85,B9&lt;2.95,H9&lt;16.284,G9&lt;0.865,F9&gt;=2.5,H9&gt;=7.482,A9&gt;=5.55),5.32,IF(AND(A9&gt;=6.85,B9&lt;2.95,H9&lt;16.284,G9&lt;0.865,F9&gt;=2.5,H9&gt;=7.482,A9&gt;=5.55),6.567,IF(AND(A9&lt;4.85,H9&lt;12.675,A9&lt;4.95,G9&lt;0.446,B9&lt;3.15,B9&lt;3.25,D9&lt;0.75,A9&lt;5.55),1.4,IF(AND(A9&gt;=4.85,H9&lt;12.675,A9&lt;4.95,G9&lt;0.446,B9&lt;3.15,B9&lt;3.25,D9&lt;0.75,A9&lt;5.55),1.5,IF(AND(B9&lt;3.1,A9&gt;=6.15,G9&gt;=0.187,H9&gt;=13.531,A9&gt;=5.85,F9&lt;2.5,H9&gt;=7.482,A9&gt;=5.55),4.467,IF(AND(B9&gt;=3.1,A9&gt;=6.15,G9&gt;=0.187,H9&gt;=13.531,A9&gt;=5.85,F9&lt;2.5,H9&gt;=7.482,A9&gt;=5.55),4.7,IF(AND(G9&gt;=0.379,B9&lt;3.15,B9&gt;=2.95,H9&lt;16.284,G9&lt;0.865,F9&gt;=2.5,H9&gt;=7.482,A9&gt;=5.55),5.733,IF(AND(A9&lt;6.6,B9&gt;=3.15,B9&gt;=2.95,H9&lt;16.284,G9&lt;0.865,F9&gt;=2.5,H9&gt;=7.482,A9&gt;=5.55),5.38,IF(AND(A9&lt;6.7,G9&lt;0.379,B9&lt;3.15,B9&gt;=2.95,H9&lt;16.284,G9&lt;0.865,F9&gt;=2.5,H9&gt;=7.482,A9&gt;=5.55),5.3,IF(AND(A9&gt;=6.7,G9&lt;0.379,B9&lt;3.15,B9&gt;=2.95,H9&lt;16.284,G9&lt;0.865,F9&gt;=2.5,H9&gt;=7.482,A9&gt;=5.55),5.16,IF(AND(A9&lt;7.05,A9&gt;=6.6,B9&gt;=3.15,B9&gt;=2.95,H9&lt;16.284,G9&lt;0.865,F9&gt;=2.5,H9&gt;=7.482,A9&gt;=5.55),5.78,IF(AND(A9&gt;=7.05,A9&gt;=6.6,B9&gt;=3.15,B9&gt;=2.95,H9&lt;16.284,G9&lt;0.865,F9&gt;=2.5,H9&gt;=7.482,A9&gt;=5.55),6.1,"shouldnthappen")))))))))))))))))))))))))))))))))</f>
        <v>1.4</v>
      </c>
      <c r="Q9" s="1" t="n">
        <f aca="false">IF(AND(G9&gt;=0.422,B9&lt;3.25,F9&lt;1.5),1.25,IF(AND(G9&gt;=0.082,G9&lt;0.125,F9&gt;=1.5),6.7,IF(AND(G9&lt;0.251,G9&lt;0.422,B9&lt;3.25,F9&lt;1.5),1.38,IF(AND(G9&gt;=0.251,G9&lt;0.422,B9&lt;3.25,F9&lt;1.5),1.55,IF(AND(G9&gt;=0.385,G9&lt;0.633,B9&gt;=3.25,F9&lt;1.5),1.367,IF(AND(B9&lt;3.35,G9&gt;=0.633,B9&gt;=3.25,F9&lt;1.5),1.7,IF(AND(A9&lt;5.85,G9&lt;0.082,G9&lt;0.125,F9&gt;=1.5),4.5,IF(AND(F9&gt;=2.5,D9&lt;1.6,G9&gt;=0.125,F9&gt;=1.5),5.05,IF(AND(H9&gt;=16.774,D9&gt;=1.6,G9&gt;=0.125,F9&gt;=1.5),6.4,IF(AND(D9&gt;=0.5,G9&lt;0.385,G9&lt;0.633,B9&gt;=3.25,F9&lt;1.5),1.6,IF(AND(B9&lt;3.6,B9&gt;=3.35,G9&gt;=0.633,B9&gt;=3.25,F9&lt;1.5),1.55,IF(AND(B9&gt;=3.6,B9&gt;=3.35,G9&gt;=0.633,B9&gt;=3.25,F9&lt;1.5),1.6,IF(AND(D9&lt;1.65,A9&gt;=5.85,G9&lt;0.082,G9&lt;0.125,F9&gt;=1.5),4.7,IF(AND(A9&lt;5.3,F9&lt;2.5,D9&lt;1.6,G9&gt;=0.125,F9&gt;=1.5),3.15,IF(AND(B9&gt;=3.2,H9&lt;16.774,D9&gt;=1.6,G9&gt;=0.125,F9&gt;=1.5),5.675,IF(AND(H9&lt;11.767,D9&lt;0.5,G9&lt;0.385,G9&lt;0.633,B9&gt;=3.25,F9&lt;1.5),1.5,IF(AND(H9&gt;=11.767,D9&lt;0.5,G9&lt;0.385,G9&lt;0.633,B9&gt;=3.25,F9&lt;1.5),1.367,IF(AND(H9&lt;8.367,D9&gt;=1.65,A9&gt;=5.85,G9&lt;0.082,G9&lt;0.125,F9&gt;=1.5),5.7,IF(AND(H9&gt;=8.367,D9&gt;=1.65,A9&gt;=5.85,G9&lt;0.082,G9&lt;0.125,F9&gt;=1.5),5.575,IF(AND(A9&gt;=7.1,B9&lt;3.2,H9&lt;16.774,D9&gt;=1.6,G9&gt;=0.125,F9&gt;=1.5),6.3,IF(AND(H9&gt;=15.395,B9&lt;2.85,A9&gt;=5.3,F9&lt;2.5,D9&lt;1.6,G9&gt;=0.125,F9&gt;=1.5),4.8,IF(AND(H9&lt;8.486,B9&gt;=2.85,A9&gt;=5.3,F9&lt;2.5,D9&lt;1.6,G9&gt;=0.125,F9&gt;=1.5),3.85,IF(AND(D9&gt;=2.1,A9&lt;7.1,B9&lt;3.2,H9&lt;16.774,D9&gt;=1.6,G9&gt;=0.125,F9&gt;=1.5),5.5,IF(AND(B9&gt;=2.75,H9&lt;15.395,B9&lt;2.85,A9&gt;=5.3,F9&lt;2.5,D9&lt;1.6,G9&gt;=0.125,F9&gt;=1.5),4.489,IF(AND(H9&gt;=15.168,H9&gt;=8.486,B9&gt;=2.85,A9&gt;=5.3,F9&lt;2.5,D9&lt;1.6,G9&gt;=0.125,F9&gt;=1.5),4.7,IF(AND(G9&gt;=0.519,D9&lt;2.1,A9&lt;7.1,B9&lt;3.2,H9&lt;16.774,D9&gt;=1.6,G9&gt;=0.125,F9&gt;=1.5),4.925,IF(AND(G9&gt;=0.897,B9&lt;2.75,H9&lt;15.395,B9&lt;2.85,A9&gt;=5.3,F9&lt;2.5,D9&lt;1.6,G9&gt;=0.125,F9&gt;=1.5),4.567,IF(AND(A9&lt;5.65,H9&lt;15.168,H9&gt;=8.486,B9&gt;=2.85,A9&gt;=5.3,F9&lt;2.5,D9&lt;1.6,G9&gt;=0.125,F9&gt;=1.5),4.5,IF(AND(G9&lt;0.23,G9&lt;0.519,D9&lt;2.1,A9&lt;7.1,B9&lt;3.2,H9&lt;16.774,D9&gt;=1.6,G9&gt;=0.125,F9&gt;=1.5),5,IF(AND(A9&lt;5.9,G9&lt;0.897,B9&lt;2.75,H9&lt;15.395,B9&lt;2.85,A9&gt;=5.3,F9&lt;2.5,D9&lt;1.6,G9&gt;=0.125,F9&gt;=1.5),4.1,IF(AND(A9&gt;=5.9,G9&lt;0.897,B9&lt;2.75,H9&lt;15.395,B9&lt;2.85,A9&gt;=5.3,F9&lt;2.5,D9&lt;1.6,G9&gt;=0.125,F9&gt;=1.5),4.5,IF(AND(A9&lt;6.05,A9&gt;=5.65,H9&lt;15.168,H9&gt;=8.486,B9&gt;=2.85,A9&gt;=5.3,F9&lt;2.5,D9&lt;1.6,G9&gt;=0.125,F9&gt;=1.5),4.2,IF(AND(A9&gt;=6.05,A9&gt;=5.65,H9&lt;15.168,H9&gt;=8.486,B9&gt;=2.85,A9&gt;=5.3,F9&lt;2.5,D9&lt;1.6,G9&gt;=0.125,F9&gt;=1.5),4.35,IF(AND(D9&lt;1.95,G9&gt;=0.23,G9&lt;0.519,D9&lt;2.1,A9&lt;7.1,B9&lt;3.2,H9&lt;16.774,D9&gt;=1.6,G9&gt;=0.125,F9&gt;=1.5),5.3,IF(AND(D9&gt;=1.95,G9&gt;=0.23,G9&lt;0.519,D9&lt;2.1,A9&lt;7.1,B9&lt;3.2,H9&lt;16.774,D9&gt;=1.6,G9&gt;=0.125,F9&gt;=1.5),5.2,"shouldnthappen")))))))))))))))))))))))))))))))))))</f>
        <v>1.367</v>
      </c>
      <c r="R9" s="1" t="n">
        <f aca="false">IF(AND(G9&gt;=0.901,F9&lt;1.5),1.9,IF(AND(H9&lt;5.523,D9&lt;0.35,G9&lt;0.901,F9&lt;1.5),1,IF(AND(B9&lt;3.6,D9&gt;=0.35,G9&lt;0.901,F9&lt;1.5),1.575,IF(AND(B9&gt;=3.6,D9&gt;=0.35,G9&lt;0.901,F9&lt;1.5),1.5,IF(AND(G9&gt;=0.837,D9&lt;1.15,D9&lt;1.45,F9&gt;=1.5),3,IF(AND(G9&gt;=0.66,D9&gt;=1.15,D9&lt;1.45,F9&gt;=1.5),4,IF(AND(F9&gt;=2.5,D9&lt;1.55,D9&gt;=1.45,F9&gt;=1.5),5.025,IF(AND(F9&lt;2.5,D9&gt;=1.55,D9&gt;=1.45,F9&gt;=1.5),4.933,IF(AND(B9&lt;2.45,G9&lt;0.837,D9&lt;1.15,D9&lt;1.45,F9&gt;=1.5),3.3,IF(AND(B9&gt;=2.45,G9&lt;0.837,D9&lt;1.15,D9&lt;1.45,F9&gt;=1.5),3.86,IF(AND(B9&gt;=3.05,F9&lt;2.5,D9&lt;1.55,D9&gt;=1.45,F9&gt;=1.5),4.8,IF(AND(D9&gt;=2.45,F9&gt;=2.5,D9&gt;=1.55,D9&gt;=1.45,F9&gt;=1.5),5.875,IF(AND(H9&lt;13.187,G9&lt;0.217,H9&gt;=5.523,D9&lt;0.35,G9&lt;0.901,F9&lt;1.5),1.4,IF(AND(H9&gt;=13.187,G9&lt;0.217,H9&gt;=5.523,D9&lt;0.35,G9&lt;0.901,F9&lt;1.5),1.5,IF(AND(G9&lt;0.33,G9&gt;=0.217,H9&gt;=5.523,D9&lt;0.35,G9&lt;0.901,F9&lt;1.5),1.28,IF(AND(A9&lt;6.05,D9&lt;1.35,G9&lt;0.66,D9&gt;=1.15,D9&lt;1.45,F9&gt;=1.5),4.175,IF(AND(A9&gt;=6.05,D9&lt;1.35,G9&lt;0.66,D9&gt;=1.15,D9&lt;1.45,F9&gt;=1.5),4.3,IF(AND(A9&lt;5.65,D9&gt;=1.35,G9&lt;0.66,D9&gt;=1.15,D9&lt;1.45,F9&gt;=1.5),3.9,IF(AND(A9&gt;=5.65,D9&gt;=1.35,G9&lt;0.66,D9&gt;=1.15,D9&lt;1.45,F9&gt;=1.5),4.52,IF(AND(A9&lt;6.25,B9&lt;3.05,F9&lt;2.5,D9&lt;1.55,D9&gt;=1.45,F9&gt;=1.5),4.5,IF(AND(A9&gt;=6.25,B9&lt;3.05,F9&lt;2.5,D9&lt;1.55,D9&gt;=1.45,F9&gt;=1.5),4.675,IF(AND(A9&gt;=7.25,D9&lt;2.45,F9&gt;=2.5,D9&gt;=1.55,D9&gt;=1.45,F9&gt;=1.5),6.433,IF(AND(D9&gt;=0.25,G9&gt;=0.33,G9&gt;=0.217,H9&gt;=5.523,D9&lt;0.35,G9&lt;0.901,F9&lt;1.5),1.4,IF(AND(A9&lt;6.15,A9&lt;7.25,D9&lt;2.45,F9&gt;=2.5,D9&gt;=1.55,D9&gt;=1.45,F9&gt;=1.5),5.025,IF(AND(H9&lt;6.439,D9&lt;0.25,G9&gt;=0.33,G9&gt;=0.217,H9&gt;=5.523,D9&lt;0.35,G9&lt;0.901,F9&lt;1.5),1.5,IF(AND(H9&gt;=6.439,D9&lt;0.25,G9&gt;=0.33,G9&gt;=0.217,H9&gt;=5.523,D9&lt;0.35,G9&lt;0.901,F9&lt;1.5),1.38,IF(AND(H9&gt;=13.711,A9&gt;=6.15,A9&lt;7.25,D9&lt;2.45,F9&gt;=2.5,D9&gt;=1.55,D9&gt;=1.45,F9&gt;=1.5),5.68,IF(AND(B9&gt;=3.3,H9&lt;13.711,A9&gt;=6.15,A9&lt;7.25,D9&lt;2.45,F9&gt;=2.5,D9&gt;=1.55,D9&gt;=1.45,F9&gt;=1.5),5.6,IF(AND(G9&lt;0.093,B9&lt;3.3,H9&lt;13.711,A9&gt;=6.15,A9&lt;7.25,D9&lt;2.45,F9&gt;=2.5,D9&gt;=1.55,D9&gt;=1.45,F9&gt;=1.5),5.56,IF(AND(D9&lt;1.95,G9&gt;=0.093,B9&lt;3.3,H9&lt;13.711,A9&gt;=6.15,A9&lt;7.25,D9&lt;2.45,F9&gt;=2.5,D9&gt;=1.55,D9&gt;=1.45,F9&gt;=1.5),5.3,IF(AND(B9&lt;3.15,D9&gt;=1.95,G9&gt;=0.093,B9&lt;3.3,H9&lt;13.711,A9&gt;=6.15,A9&lt;7.25,D9&lt;2.45,F9&gt;=2.5,D9&gt;=1.55,D9&gt;=1.45,F9&gt;=1.5),5.1,IF(AND(B9&gt;=3.15,D9&gt;=1.95,G9&gt;=0.093,B9&lt;3.3,H9&lt;13.711,A9&gt;=6.15,A9&lt;7.25,D9&lt;2.45,F9&gt;=2.5,D9&gt;=1.55,D9&gt;=1.45,F9&gt;=1.5),5.15,"shouldnthappen"))))))))))))))))))))))))))))))))</f>
        <v>1.28</v>
      </c>
      <c r="S9" s="1" t="n">
        <f aca="false">IF(AND(G9&gt;=0.859,D9&gt;=0.35,F9&lt;1.5),1.9,IF(AND(D9&lt;1.75,F9&gt;=2.5,F9&gt;=1.5),4.867,IF(AND(H9&lt;8.42,A9&lt;5.05,D9&lt;0.35,F9&lt;1.5),1.42,IF(AND(H9&gt;=14.877,A9&gt;=5.05,D9&lt;0.35,F9&lt;1.5),1.3,IF(AND(B9&lt;3.35,G9&lt;0.859,D9&gt;=0.35,F9&lt;1.5),1.7,IF(AND(B9&gt;=3.35,G9&lt;0.859,D9&gt;=0.35,F9&lt;1.5),1.5,IF(AND(A9&gt;=6.05,B9&lt;2.75,F9&lt;2.5,F9&gt;=1.5),4.733,IF(AND(G9&gt;=0.68,B9&gt;=2.75,F9&lt;2.5,F9&gt;=1.5),4.025,IF(AND(H9&gt;=16.284,D9&gt;=1.75,F9&gt;=2.5,F9&gt;=1.5),6.6,IF(AND(A9&lt;4.35,H9&gt;=8.42,A9&lt;5.05,D9&lt;0.35,F9&lt;1.5),1.1,IF(AND(G9&gt;=0.948,H9&lt;14.877,A9&gt;=5.05,D9&lt;0.35,F9&lt;1.5),1.7,IF(AND(A9&lt;5.3,A9&lt;6.05,B9&lt;2.75,F9&lt;2.5,F9&gt;=1.5),3,IF(AND(H9&gt;=15.168,G9&lt;0.68,B9&gt;=2.75,F9&lt;2.5,F9&gt;=1.5),4.75,IF(AND(H9&gt;=14.005,A9&gt;=4.35,H9&gt;=8.42,A9&lt;5.05,D9&lt;0.35,F9&lt;1.5),1.375,IF(AND(A9&gt;=5.55,G9&lt;0.948,H9&lt;14.877,A9&gt;=5.05,D9&lt;0.35,F9&lt;1.5),1.7,IF(AND(H9&lt;12.363,A9&gt;=5.3,A9&lt;6.05,B9&lt;2.75,F9&lt;2.5,F9&gt;=1.5),3.825,IF(AND(H9&gt;=12.363,A9&gt;=5.3,A9&lt;6.05,B9&lt;2.75,F9&lt;2.5,F9&gt;=1.5),4.033,IF(AND(H9&gt;=14.508,H9&lt;15.168,G9&lt;0.68,B9&gt;=2.75,F9&lt;2.5,F9&gt;=1.5),4.2,IF(AND(D9&gt;=2.35,D9&gt;=2.2,H9&lt;16.284,D9&gt;=1.75,F9&gt;=2.5,F9&gt;=1.5),5.267,IF(AND(G9&lt;0.231,H9&lt;14.005,A9&gt;=4.35,H9&gt;=8.42,A9&lt;5.05,D9&lt;0.35,F9&lt;1.5),1.4,IF(AND(H9&gt;=14.494,A9&lt;5.55,G9&lt;0.948,H9&lt;14.877,A9&gt;=5.05,D9&lt;0.35,F9&lt;1.5),1.6,IF(AND(A9&lt;6.1,H9&lt;14.508,H9&lt;15.168,G9&lt;0.68,B9&gt;=2.75,F9&lt;2.5,F9&gt;=1.5),4.5,IF(AND(A9&lt;6.1,H9&lt;11.8,D9&lt;2.2,H9&lt;16.284,D9&gt;=1.75,F9&gt;=2.5,F9&gt;=1.5),4.95,IF(AND(A9&gt;=6.1,H9&lt;11.8,D9&lt;2.2,H9&lt;16.284,D9&gt;=1.75,F9&gt;=2.5,F9&gt;=1.5),5.333,IF(AND(B9&lt;2.75,H9&gt;=11.8,D9&lt;2.2,H9&lt;16.284,D9&gt;=1.75,F9&gt;=2.5,F9&gt;=1.5),5.1,IF(AND(B9&gt;=3.15,D9&lt;2.35,D9&gt;=2.2,H9&lt;16.284,D9&gt;=1.75,F9&gt;=2.5,F9&gt;=1.5),5.5,IF(AND(B9&gt;=3.35,G9&gt;=0.231,H9&lt;14.005,A9&gt;=4.35,H9&gt;=8.42,A9&lt;5.05,D9&lt;0.35,F9&lt;1.5),1.3,IF(AND(H9&lt;13.869,H9&lt;14.494,A9&lt;5.55,G9&lt;0.948,H9&lt;14.877,A9&gt;=5.05,D9&lt;0.35,F9&lt;1.5),1.5,IF(AND(H9&gt;=13.869,H9&lt;14.494,A9&lt;5.55,G9&lt;0.948,H9&lt;14.877,A9&gt;=5.05,D9&lt;0.35,F9&lt;1.5),1.4,IF(AND(G9&lt;0.636,A9&gt;=6.1,H9&lt;14.508,H9&lt;15.168,G9&lt;0.68,B9&gt;=2.75,F9&lt;2.5,F9&gt;=1.5),4.68,IF(AND(G9&gt;=0.636,A9&gt;=6.1,H9&lt;14.508,H9&lt;15.168,G9&lt;0.68,B9&gt;=2.75,F9&lt;2.5,F9&gt;=1.5),4.4,IF(AND(B9&lt;2.85,B9&gt;=2.75,H9&gt;=11.8,D9&lt;2.2,H9&lt;16.284,D9&gt;=1.75,F9&gt;=2.5,F9&gt;=1.5),6.7,IF(AND(H9&lt;10.626,B9&lt;3.15,D9&lt;2.35,D9&gt;=2.2,H9&lt;16.284,D9&gt;=1.75,F9&gt;=2.5,F9&gt;=1.5),5.1,IF(AND(H9&gt;=10.626,B9&lt;3.15,D9&lt;2.35,D9&gt;=2.2,H9&lt;16.284,D9&gt;=1.75,F9&gt;=2.5,F9&gt;=1.5),5.2,IF(AND(G9&lt;0.378,B9&lt;3.35,G9&gt;=0.231,H9&lt;14.005,A9&gt;=4.35,H9&gt;=8.42,A9&lt;5.05,D9&lt;0.35,F9&lt;1.5),1.2,IF(AND(G9&gt;=0.378,B9&lt;3.35,G9&gt;=0.231,H9&lt;14.005,A9&gt;=4.35,H9&gt;=8.42,A9&lt;5.05,D9&lt;0.35,F9&lt;1.5),1.3,IF(AND(A9&lt;6.2,B9&gt;=2.85,B9&gt;=2.75,H9&gt;=11.8,D9&lt;2.2,H9&lt;16.284,D9&gt;=1.75,F9&gt;=2.5,F9&gt;=1.5),4.9,IF(AND(G9&lt;0.388,A9&gt;=6.2,B9&gt;=2.85,B9&gt;=2.75,H9&gt;=11.8,D9&lt;2.2,H9&lt;16.284,D9&gt;=1.75,F9&gt;=2.5,F9&gt;=1.5),5.52,IF(AND(G9&gt;=0.388,A9&gt;=6.2,B9&gt;=2.85,B9&gt;=2.75,H9&gt;=11.8,D9&lt;2.2,H9&lt;16.284,D9&gt;=1.75,F9&gt;=2.5,F9&gt;=1.5),5.7,"shouldnthappen")))))))))))))))))))))))))))))))))))))))</f>
        <v>1.4</v>
      </c>
      <c r="T9" s="1" t="n">
        <f aca="false">IF(AND(D9&gt;=0.8,A9&lt;5.45),3.7,IF(AND(D9&gt;=0.35,D9&lt;0.8,A9&lt;5.45),1.56,IF(AND(G9&lt;0.164,F9&lt;2.5,A9&gt;=5.45),1.6,IF(AND(H9&gt;=16.718,F9&gt;=2.5,A9&gt;=5.45),6.4,IF(AND(G9&gt;=0.719,H9&lt;16.718,F9&gt;=2.5,A9&gt;=5.45),5.05,IF(AND(A9&lt;4.35,A9&lt;5.05,D9&lt;0.35,D9&lt;0.8,A9&lt;5.45),1.1,IF(AND(H9&gt;=14.494,A9&gt;=5.05,D9&lt;0.35,D9&lt;0.8,A9&lt;5.45),1.6,IF(AND(G9&lt;0.338,D9&lt;1.25,G9&gt;=0.164,F9&lt;2.5,A9&gt;=5.45),4.1,IF(AND(H9&lt;8.397,D9&gt;=1.25,G9&gt;=0.164,F9&lt;2.5,A9&gt;=5.45),4,IF(AND(H9&lt;11.031,H9&lt;14.494,A9&gt;=5.05,D9&lt;0.35,D9&lt;0.8,A9&lt;5.45),1.5,IF(AND(H9&gt;=11.031,H9&lt;14.494,A9&gt;=5.05,D9&lt;0.35,D9&lt;0.8,A9&lt;5.45),1.44,IF(AND(B9&lt;2.65,H9&gt;=8.397,D9&gt;=1.25,G9&gt;=0.164,F9&lt;2.5,A9&gt;=5.45),4.767,IF(AND(H9&lt;7.388,G9&lt;0.487,G9&lt;0.719,H9&lt;16.718,F9&gt;=2.5,A9&gt;=5.45),5.067,IF(AND(G9&lt;0.533,G9&gt;=0.487,G9&lt;0.719,H9&lt;16.718,F9&gt;=2.5,A9&gt;=5.45),5.8,IF(AND(G9&gt;=0.533,G9&gt;=0.487,G9&lt;0.719,H9&lt;16.718,F9&gt;=2.5,A9&gt;=5.45),5.86,IF(AND(B9&lt;3.25,A9&gt;=4.95,A9&gt;=4.35,A9&lt;5.05,D9&lt;0.35,D9&lt;0.8,A9&lt;5.45),1.2,IF(AND(A9&lt;5.6,H9&lt;11.218,G9&gt;=0.338,D9&lt;1.25,G9&gt;=0.164,F9&lt;2.5,A9&gt;=5.45),3.7,IF(AND(A9&gt;=5.6,H9&lt;11.218,G9&gt;=0.338,D9&lt;1.25,G9&gt;=0.164,F9&lt;2.5,A9&gt;=5.45),3.5,IF(AND(H9&lt;12.668,H9&gt;=11.218,G9&gt;=0.338,D9&lt;1.25,G9&gt;=0.164,F9&lt;2.5,A9&gt;=5.45),3.9,IF(AND(H9&gt;=12.668,H9&gt;=11.218,G9&gt;=0.338,D9&lt;1.25,G9&gt;=0.164,F9&lt;2.5,A9&gt;=5.45),4,IF(AND(H9&gt;=15.705,B9&gt;=2.65,H9&gt;=8.397,D9&gt;=1.25,G9&gt;=0.164,F9&lt;2.5,A9&gt;=5.45),4.8,IF(AND(B9&lt;2.75,H9&gt;=7.388,G9&lt;0.487,G9&lt;0.719,H9&lt;16.718,F9&gt;=2.5,A9&gt;=5.45),5.26,IF(AND(B9&lt;2.95,A9&lt;4.5,A9&lt;4.95,A9&gt;=4.35,A9&lt;5.05,D9&lt;0.35,D9&lt;0.8,A9&lt;5.45),1.4,IF(AND(B9&gt;=2.95,A9&lt;4.5,A9&lt;4.95,A9&gt;=4.35,A9&lt;5.05,D9&lt;0.35,D9&lt;0.8,A9&lt;5.45),1.3,IF(AND(H9&gt;=13.924,A9&gt;=4.5,A9&lt;4.95,A9&gt;=4.35,A9&lt;5.05,D9&lt;0.35,D9&lt;0.8,A9&lt;5.45),1.5,IF(AND(G9&lt;0.252,B9&gt;=3.25,A9&gt;=4.95,A9&gt;=4.35,A9&lt;5.05,D9&lt;0.35,D9&lt;0.8,A9&lt;5.45),1.4,IF(AND(G9&gt;=0.252,B9&gt;=3.25,A9&gt;=4.95,A9&gt;=4.35,A9&lt;5.05,D9&lt;0.35,D9&lt;0.8,A9&lt;5.45),1.32,IF(AND(G9&gt;=0.473,H9&lt;15.705,B9&gt;=2.65,H9&gt;=8.397,D9&gt;=1.25,G9&gt;=0.164,F9&lt;2.5,A9&gt;=5.45),4.7,IF(AND(B9&gt;=3.15,B9&gt;=2.75,H9&gt;=7.388,G9&lt;0.487,G9&lt;0.719,H9&lt;16.718,F9&gt;=2.5,A9&gt;=5.45),5.7,IF(AND(B9&lt;3.15,H9&lt;13.924,A9&gt;=4.5,A9&lt;4.95,A9&gt;=4.35,A9&lt;5.05,D9&lt;0.35,D9&lt;0.8,A9&lt;5.45),1.433,IF(AND(B9&gt;=3.15,H9&lt;13.924,A9&gt;=4.5,A9&lt;4.95,A9&gt;=4.35,A9&lt;5.05,D9&lt;0.35,D9&lt;0.8,A9&lt;5.45),1.4,IF(AND(H9&gt;=14.81,G9&lt;0.473,H9&lt;15.705,B9&gt;=2.65,H9&gt;=8.397,D9&gt;=1.25,G9&gt;=0.164,F9&lt;2.5,A9&gt;=5.45),4.2,IF(AND(A9&lt;6.65,B9&lt;3.15,B9&gt;=2.75,H9&gt;=7.388,G9&lt;0.487,G9&lt;0.719,H9&lt;16.718,F9&gt;=2.5,A9&gt;=5.45),5.6,IF(AND(A9&gt;=6.65,B9&lt;3.15,B9&gt;=2.75,H9&gt;=7.388,G9&lt;0.487,G9&lt;0.719,H9&lt;16.718,F9&gt;=2.5,A9&gt;=5.45),5.4,IF(AND(A9&lt;6.15,H9&lt;14.81,G9&lt;0.473,H9&lt;15.705,B9&gt;=2.65,H9&gt;=8.397,D9&gt;=1.25,G9&gt;=0.164,F9&lt;2.5,A9&gt;=5.45),4.5,IF(AND(A9&gt;=6.15,H9&lt;14.81,G9&lt;0.473,H9&lt;15.705,B9&gt;=2.65,H9&gt;=8.397,D9&gt;=1.25,G9&gt;=0.164,F9&lt;2.5,A9&gt;=5.45),4.4,"shouldnthappen"))))))))))))))))))))))))))))))))))))</f>
        <v>1.4</v>
      </c>
      <c r="U9" s="1" t="n">
        <f aca="false">IF(AND(G9&gt;=0.934,F9&lt;1.5),1.7,IF(AND(D9&lt;0.15,D9&lt;0.25,G9&lt;0.934,F9&lt;1.5),1.38,IF(AND(H9&gt;=14.379,D9&gt;=0.25,G9&lt;0.934,F9&lt;1.5),1.7,IF(AND(A9&lt;5.3,D9&lt;1.35,F9&lt;2.5,F9&gt;=1.5),3.15,IF(AND(H9&lt;7.148,D9&gt;=1.35,F9&lt;2.5,F9&gt;=1.5),3.9,IF(AND(G9&lt;0.352,A9&lt;6.15,F9&gt;=2.5,F9&gt;=1.5),4.5,IF(AND(G9&gt;=0.352,A9&lt;6.15,F9&gt;=2.5,F9&gt;=1.5),4.92,IF(AND(B9&lt;2.85,A9&gt;=6.15,F9&gt;=2.5,F9&gt;=1.5),6.2,IF(AND(D9&gt;=0.45,H9&lt;14.379,D9&gt;=0.25,G9&lt;0.934,F9&lt;1.5),1.65,IF(AND(G9&gt;=0.857,A9&gt;=5.3,D9&lt;1.35,F9&lt;2.5,F9&gt;=1.5),4.3,IF(AND(A9&gt;=7.25,B9&gt;=2.85,A9&gt;=6.15,F9&gt;=2.5,F9&gt;=1.5),6.425,IF(AND(H9&lt;9.499,A9&lt;5.05,D9&gt;=0.15,D9&lt;0.25,G9&lt;0.934,F9&lt;1.5),1.4,IF(AND(A9&gt;=5.45,A9&gt;=5.05,D9&gt;=0.15,D9&lt;0.25,G9&lt;0.934,F9&lt;1.5),1.3,IF(AND(B9&gt;=4.15,D9&lt;0.45,H9&lt;14.379,D9&gt;=0.25,G9&lt;0.934,F9&lt;1.5),1.5,IF(AND(A9&gt;=5.75,G9&lt;0.857,A9&gt;=5.3,D9&lt;1.35,F9&lt;2.5,F9&gt;=1.5),4.02,IF(AND(A9&lt;6.65,G9&lt;0.333,H9&gt;=7.148,D9&gt;=1.35,F9&lt;2.5,F9&gt;=1.5),4.475,IF(AND(A9&gt;=6.65,G9&lt;0.333,H9&gt;=7.148,D9&gt;=1.35,F9&lt;2.5,F9&gt;=1.5),4.8,IF(AND(D9&gt;=1.45,G9&gt;=0.333,H9&gt;=7.148,D9&gt;=1.35,F9&lt;2.5,F9&gt;=1.5),4.85,IF(AND(G9&gt;=0.861,A9&lt;7.25,B9&gt;=2.85,A9&gt;=6.15,F9&gt;=2.5,F9&gt;=1.5),5.2,IF(AND(G9&lt;0.571,H9&gt;=9.499,A9&lt;5.05,D9&gt;=0.15,D9&lt;0.25,G9&lt;0.934,F9&lt;1.5),1.2,IF(AND(G9&gt;=0.571,H9&gt;=9.499,A9&lt;5.05,D9&gt;=0.15,D9&lt;0.25,G9&lt;0.934,F9&lt;1.5),1.3,IF(AND(H9&lt;9.283,A9&lt;5.45,A9&gt;=5.05,D9&gt;=0.15,D9&lt;0.25,G9&lt;0.934,F9&lt;1.5),1.5,IF(AND(H9&gt;=9.283,A9&lt;5.45,A9&gt;=5.05,D9&gt;=0.15,D9&lt;0.25,G9&lt;0.934,F9&lt;1.5),1.425,IF(AND(A9&lt;4.9,B9&lt;4.15,D9&lt;0.45,H9&lt;14.379,D9&gt;=0.25,G9&lt;0.934,F9&lt;1.5),1.4,IF(AND(A9&gt;=4.9,B9&lt;4.15,D9&lt;0.45,H9&lt;14.379,D9&gt;=0.25,G9&lt;0.934,F9&lt;1.5),1.325,IF(AND(G9&lt;0.572,A9&lt;5.75,G9&lt;0.857,A9&gt;=5.3,D9&lt;1.35,F9&lt;2.5,F9&gt;=1.5),3.65,IF(AND(G9&gt;=0.572,A9&lt;5.75,G9&lt;0.857,A9&gt;=5.3,D9&lt;1.35,F9&lt;2.5,F9&gt;=1.5),3.9,IF(AND(A9&lt;6.75,D9&lt;1.45,G9&gt;=0.333,H9&gt;=7.148,D9&gt;=1.35,F9&lt;2.5,F9&gt;=1.5),4.4,IF(AND(A9&gt;=6.75,D9&lt;1.45,G9&gt;=0.333,H9&gt;=7.148,D9&gt;=1.35,F9&lt;2.5,F9&gt;=1.5),4.78,IF(AND(A9&lt;6.6,B9&lt;3.25,G9&lt;0.861,A9&lt;7.25,B9&gt;=2.85,A9&gt;=6.15,F9&gt;=2.5,F9&gt;=1.5),5.333,IF(AND(H9&lt;11.461,B9&gt;=3.25,G9&lt;0.861,A9&lt;7.25,B9&gt;=2.85,A9&gt;=6.15,F9&gt;=2.5,F9&gt;=1.5),6.025,IF(AND(H9&gt;=11.461,B9&gt;=3.25,G9&lt;0.861,A9&lt;7.25,B9&gt;=2.85,A9&gt;=6.15,F9&gt;=2.5,F9&gt;=1.5),5.667,IF(AND(H9&gt;=14.564,A9&gt;=6.6,B9&lt;3.25,G9&lt;0.861,A9&lt;7.25,B9&gt;=2.85,A9&gt;=6.15,F9&gt;=2.5,F9&gt;=1.5),5.4,IF(AND(D9&gt;=2.35,H9&lt;14.564,A9&gt;=6.6,B9&lt;3.25,G9&lt;0.861,A9&lt;7.25,B9&gt;=2.85,A9&gt;=6.15,F9&gt;=2.5,F9&gt;=1.5),5.6,IF(AND(A9&lt;6.85,D9&lt;2.35,H9&lt;14.564,A9&gt;=6.6,B9&lt;3.25,G9&lt;0.861,A9&lt;7.25,B9&gt;=2.85,A9&gt;=6.15,F9&gt;=2.5,F9&gt;=1.5),5.9,IF(AND(A9&gt;=6.85,D9&lt;2.35,H9&lt;14.564,A9&gt;=6.6,B9&lt;3.25,G9&lt;0.861,A9&lt;7.25,B9&gt;=2.85,A9&gt;=6.15,F9&gt;=2.5,F9&gt;=1.5),5.78,"shouldnthappen"))))))))))))))))))))))))))))))))))))</f>
        <v>1.4</v>
      </c>
      <c r="V9" s="1" t="n">
        <f aca="false">IF(AND(H9&lt;5.748,A9&lt;5.05,D9&lt;0.75),1,IF(AND(B9&lt;3.15,H9&gt;=5.748,A9&lt;5.05,D9&lt;0.75),1.475,IF(AND(G9&gt;=0.801,D9&lt;0.25,A9&gt;=5.05,D9&lt;0.75),1.7,IF(AND(D9&gt;=0.45,D9&gt;=0.25,A9&gt;=5.05,D9&lt;0.75),1.7,IF(AND(B9&lt;2.35,F9&lt;2.5,B9&lt;2.75,D9&gt;=0.75),4.16,IF(AND(D9&lt;1.75,F9&gt;=2.5,B9&lt;2.75,D9&gt;=0.75),4.875,IF(AND(D9&gt;=1.75,F9&gt;=2.5,B9&lt;2.75,D9&gt;=0.75),5.333,IF(AND(H9&gt;=16.284,D9&gt;=1.55,B9&gt;=2.75,D9&gt;=0.75),6.6,IF(AND(H9&gt;=14.144,B9&gt;=3.15,H9&gt;=5.748,A9&lt;5.05,D9&lt;0.75),1.3,IF(AND(A9&lt;5.45,G9&lt;0.801,D9&lt;0.25,A9&gt;=5.05,D9&lt;0.75),1.5,IF(AND(A9&gt;=5.45,G9&lt;0.801,D9&lt;0.25,A9&gt;=5.05,D9&lt;0.75),1.34,IF(AND(B9&lt;3.75,D9&lt;0.45,D9&gt;=0.25,A9&gt;=5.05,D9&lt;0.75),1.467,IF(AND(B9&gt;=3.75,D9&lt;0.45,D9&gt;=0.25,A9&gt;=5.05,D9&lt;0.75),1.767,IF(AND(G9&gt;=0.896,B9&gt;=2.35,F9&lt;2.5,B9&lt;2.75,D9&gt;=0.75),4.9,IF(AND(H9&lt;15.504,D9&lt;1.35,D9&lt;1.55,B9&gt;=2.75,D9&gt;=0.75),4.2,IF(AND(H9&gt;=15.504,D9&lt;1.35,D9&lt;1.55,B9&gt;=2.75,D9&gt;=0.75),4.6,IF(AND(H9&lt;9.767,D9&gt;=1.35,D9&lt;1.55,B9&gt;=2.75,D9&gt;=0.75),5.1,IF(AND(A9&lt;4.5,H9&lt;14.144,B9&gt;=3.15,H9&gt;=5.748,A9&lt;5.05,D9&lt;0.75),1.3,IF(AND(A9&gt;=4.5,H9&lt;14.144,B9&gt;=3.15,H9&gt;=5.748,A9&lt;5.05,D9&lt;0.75),1.4,IF(AND(D9&gt;=1.15,G9&lt;0.896,B9&gt;=2.35,F9&lt;2.5,B9&lt;2.75,D9&gt;=0.75),4.04,IF(AND(B9&lt;2.9,H9&gt;=9.767,D9&gt;=1.35,D9&lt;1.55,B9&gt;=2.75,D9&gt;=0.75),4.8,IF(AND(D9&lt;1.7,A9&gt;=7.05,H9&lt;16.284,D9&gt;=1.55,B9&gt;=2.75,D9&gt;=0.75),5.8,IF(AND(D9&gt;=1.7,A9&gt;=7.05,H9&lt;16.284,D9&gt;=1.55,B9&gt;=2.75,D9&gt;=0.75),6.3,IF(AND(B9&lt;2.45,D9&lt;1.15,G9&lt;0.896,B9&gt;=2.35,F9&lt;2.5,B9&lt;2.75,D9&gt;=0.75),3.767,IF(AND(B9&gt;=2.45,D9&lt;1.15,G9&lt;0.896,B9&gt;=2.35,F9&lt;2.5,B9&lt;2.75,D9&gt;=0.75),3.167,IF(AND(B9&gt;=3.15,B9&gt;=2.9,H9&gt;=9.767,D9&gt;=1.35,D9&lt;1.55,B9&gt;=2.75,D9&gt;=0.75),4.7,IF(AND(D9&lt;1.9,D9&lt;2.05,A9&lt;7.05,H9&lt;16.284,D9&gt;=1.55,B9&gt;=2.75,D9&gt;=0.75),4.82,IF(AND(D9&gt;=1.9,D9&lt;2.05,A9&lt;7.05,H9&lt;16.284,D9&gt;=1.55,B9&gt;=2.75,D9&gt;=0.75),5.067,IF(AND(H9&lt;12.721,B9&lt;3.15,B9&gt;=2.9,H9&gt;=9.767,D9&gt;=1.35,D9&lt;1.55,B9&gt;=2.75,D9&gt;=0.75),4.5,IF(AND(H9&gt;=12.721,B9&lt;3.15,B9&gt;=2.9,H9&gt;=9.767,D9&gt;=1.35,D9&lt;1.55,B9&gt;=2.75,D9&gt;=0.75),4.433,IF(AND(H9&lt;9.525,G9&lt;0.364,D9&gt;=2.05,A9&lt;7.05,H9&lt;16.284,D9&gt;=1.55,B9&gt;=2.75,D9&gt;=0.75),5.1,IF(AND(A9&lt;6.25,G9&gt;=0.364,D9&gt;=2.05,A9&lt;7.05,H9&lt;16.284,D9&gt;=1.55,B9&gt;=2.75,D9&gt;=0.75),5.4,IF(AND(H9&lt;10.898,H9&gt;=9.525,G9&lt;0.364,D9&gt;=2.05,A9&lt;7.05,H9&lt;16.284,D9&gt;=1.55,B9&gt;=2.75,D9&gt;=0.75),5.6,IF(AND(H9&lt;8.711,A9&gt;=6.25,G9&gt;=0.364,D9&gt;=2.05,A9&lt;7.05,H9&lt;16.284,D9&gt;=1.55,B9&gt;=2.75,D9&gt;=0.75),5.7,IF(AND(H9&gt;=8.711,A9&gt;=6.25,G9&gt;=0.364,D9&gt;=2.05,A9&lt;7.05,H9&lt;16.284,D9&gt;=1.55,B9&gt;=2.75,D9&gt;=0.75),5.84,IF(AND(D9&lt;2.2,H9&gt;=10.898,H9&gt;=9.525,G9&lt;0.364,D9&gt;=2.05,A9&lt;7.05,H9&lt;16.284,D9&gt;=1.55,B9&gt;=2.75,D9&gt;=0.75),5.4,IF(AND(D9&gt;=2.2,H9&gt;=10.898,H9&gt;=9.525,G9&lt;0.364,D9&gt;=2.05,A9&lt;7.05,H9&lt;16.284,D9&gt;=1.55,B9&gt;=2.75,D9&gt;=0.75),5.3,"shouldnthappen")))))))))))))))))))))))))))))))))))))</f>
        <v>1.4</v>
      </c>
      <c r="W9" s="1" t="n">
        <f aca="false">IF(AND(H9&lt;6.926,D9&gt;=0.35,D9&lt;0.8),1.9,IF(AND(H9&gt;=6.926,D9&gt;=0.35,D9&lt;0.8),1.533,IF(AND(H9&lt;13.492,A9&lt;4.75,D9&lt;0.35,D9&lt;0.8),1.1,IF(AND(H9&gt;=13.492,A9&lt;4.75,D9&lt;0.35,D9&lt;0.8),1.375,IF(AND(B9&lt;2.75,A9&gt;=5.85,F9&lt;2.5,D9&gt;=0.8),4.833,IF(AND(B9&lt;3.3,A9&gt;=7.05,F9&gt;=2.5,D9&gt;=0.8),5.8,IF(AND(B9&gt;=3.3,A9&gt;=7.05,F9&gt;=2.5,D9&gt;=0.8),6.325,IF(AND(D9&gt;=0.25,A9&lt;5.05,A9&gt;=4.75,D9&lt;0.35,D9&lt;0.8),1.3,IF(AND(B9&lt;3.6,A9&gt;=5.05,A9&gt;=4.75,D9&lt;0.35,D9&lt;0.8),1.4,IF(AND(H9&lt;10.194,G9&lt;0.412,A9&lt;5.85,F9&lt;2.5,D9&gt;=0.8),4.133,IF(AND(H9&gt;=10.194,G9&lt;0.412,A9&lt;5.85,F9&lt;2.5,D9&gt;=0.8),4.5,IF(AND(A9&lt;5.35,G9&gt;=0.412,A9&lt;5.85,F9&lt;2.5,D9&gt;=0.8),3.15,IF(AND(A9&lt;6.2,B9&gt;=2.75,A9&gt;=5.85,F9&lt;2.5,D9&gt;=0.8),4.3,IF(AND(H9&lt;5.767,A9&lt;6.2,A9&lt;7.05,F9&gt;=2.5,D9&gt;=0.8),4.5,IF(AND(G9&gt;=0.861,A9&gt;=6.2,A9&lt;7.05,F9&gt;=2.5,D9&gt;=0.8),5.2,IF(AND(B9&lt;3.15,D9&lt;0.25,A9&lt;5.05,A9&gt;=4.75,D9&lt;0.35,D9&lt;0.8),1.55,IF(AND(A9&lt;5.45,B9&gt;=3.6,A9&gt;=5.05,A9&gt;=4.75,D9&lt;0.35,D9&lt;0.8),1.5,IF(AND(A9&gt;=5.45,B9&gt;=3.6,A9&gt;=5.05,A9&gt;=4.75,D9&lt;0.35,D9&lt;0.8),1.4,IF(AND(G9&gt;=0.772,A9&gt;=5.35,G9&gt;=0.412,A9&lt;5.85,F9&lt;2.5,D9&gt;=0.8),3.9,IF(AND(D9&gt;=1.45,A9&gt;=6.2,B9&gt;=2.75,A9&gt;=5.85,F9&lt;2.5,D9&gt;=0.8),4.775,IF(AND(G9&lt;0.5,H9&gt;=5.767,A9&lt;6.2,A9&lt;7.05,F9&gt;=2.5,D9&gt;=0.8),5.1,IF(AND(G9&gt;=0.5,H9&gt;=5.767,A9&lt;6.2,A9&lt;7.05,F9&gt;=2.5,D9&gt;=0.8),4.95,IF(AND(B9&gt;=3.25,G9&lt;0.861,A9&gt;=6.2,A9&lt;7.05,F9&gt;=2.5,D9&gt;=0.8),5.75,IF(AND(A9&lt;4.95,B9&gt;=3.15,D9&lt;0.25,A9&lt;5.05,A9&gt;=4.75,D9&lt;0.35,D9&lt;0.8),1.4,IF(AND(A9&lt;5.65,G9&lt;0.772,A9&gt;=5.35,G9&gt;=0.412,A9&lt;5.85,F9&lt;2.5,D9&gt;=0.8),3.6,IF(AND(A9&gt;=5.65,G9&lt;0.772,A9&gt;=5.35,G9&gt;=0.412,A9&lt;5.85,F9&lt;2.5,D9&gt;=0.8),3.5,IF(AND(B9&gt;=3.15,D9&lt;1.45,A9&gt;=6.2,B9&gt;=2.75,A9&gt;=5.85,F9&lt;2.5,D9&gt;=0.8),4.7,IF(AND(A9&gt;=6.65,B9&lt;3.25,G9&lt;0.861,A9&gt;=6.2,A9&lt;7.05,F9&gt;=2.5,D9&gt;=0.8),5.567,IF(AND(H9&lt;9.499,A9&gt;=4.95,B9&gt;=3.15,D9&lt;0.25,A9&lt;5.05,A9&gt;=4.75,D9&lt;0.35,D9&lt;0.8),1.4,IF(AND(H9&gt;=9.499,A9&gt;=4.95,B9&gt;=3.15,D9&lt;0.25,A9&lt;5.05,A9&gt;=4.75,D9&lt;0.35,D9&lt;0.8),1.2,IF(AND(G9&lt;0.765,B9&lt;3.15,D9&lt;1.45,A9&gt;=6.2,B9&gt;=2.75,A9&gt;=5.85,F9&lt;2.5,D9&gt;=0.8),4.4,IF(AND(G9&gt;=0.765,B9&lt;3.15,D9&lt;1.45,A9&gt;=6.2,B9&gt;=2.75,A9&gt;=5.85,F9&lt;2.5,D9&gt;=0.8),4.6,IF(AND(H9&lt;10.667,A9&lt;6.65,B9&lt;3.25,G9&lt;0.861,A9&gt;=6.2,A9&lt;7.05,F9&gt;=2.5,D9&gt;=0.8),5.167,IF(AND(G9&lt;0.627,H9&gt;=10.667,A9&lt;6.65,B9&lt;3.25,G9&lt;0.861,A9&gt;=6.2,A9&lt;7.05,F9&gt;=2.5,D9&gt;=0.8),5.64,IF(AND(G9&gt;=0.627,H9&gt;=10.667,A9&lt;6.65,B9&lt;3.25,G9&lt;0.861,A9&gt;=6.2,A9&lt;7.05,F9&gt;=2.5,D9&gt;=0.8),5.1,"shouldnthappen")))))))))))))))))))))))))))))))))))</f>
        <v>1.375</v>
      </c>
      <c r="X9" s="1" t="n">
        <f aca="false">IF(AND(B9&lt;3.05,H9&lt;6.697,A9&lt;5.45),4.1,IF(AND(B9&gt;=3.05,H9&lt;6.697,A9&lt;5.45),1.48,IF(AND(D9&lt;0.7,A9&lt;5.9,A9&gt;=5.45),1.4,IF(AND(A9&lt;4.35,B9&lt;3.3,H9&gt;=6.697,A9&lt;5.45),1.1,IF(AND(G9&lt;0.372,D9&gt;=0.7,A9&lt;5.9,A9&gt;=5.45),4.36,IF(AND(A9&gt;=4.9,A9&gt;=4.35,B9&lt;3.3,H9&gt;=6.697,A9&lt;5.45),1.6,IF(AND(H9&gt;=14.171,A9&lt;5.15,B9&gt;=3.3,H9&gt;=6.697,A9&lt;5.45),1.6,IF(AND(G9&lt;0.451,A9&gt;=5.15,B9&gt;=3.3,H9&gt;=6.697,A9&lt;5.45),1.367,IF(AND(G9&gt;=0.451,A9&gt;=5.15,B9&gt;=3.3,H9&gt;=6.697,A9&lt;5.45),1.5,IF(AND(G9&lt;0.332,D9&lt;1.45,F9&lt;2.5,A9&gt;=5.9,A9&gt;=5.45),4.35,IF(AND(A9&lt;6.15,D9&gt;=1.45,F9&lt;2.5,A9&gt;=5.9,A9&gt;=5.45),5.1,IF(AND(D9&gt;=2.4,G9&lt;0.432,F9&gt;=2.5,A9&gt;=5.9,A9&gt;=5.45),5.78,IF(AND(A9&lt;6.15,G9&gt;=0.432,F9&gt;=2.5,A9&gt;=5.9,A9&gt;=5.45),4.9,IF(AND(B9&lt;3.1,A9&lt;4.9,A9&gt;=4.35,B9&lt;3.3,H9&gt;=6.697,A9&lt;5.45),1.4,IF(AND(B9&gt;=3.1,A9&lt;4.9,A9&gt;=4.35,B9&lt;3.3,H9&gt;=6.697,A9&lt;5.45),1.3,IF(AND(G9&lt;0.343,H9&lt;14.171,A9&lt;5.15,B9&gt;=3.3,H9&gt;=6.697,A9&lt;5.45),1.433,IF(AND(G9&gt;=0.343,H9&lt;14.171,A9&lt;5.15,B9&gt;=3.3,H9&gt;=6.697,A9&lt;5.45),1.525,IF(AND(D9&lt;1.05,B9&lt;2.55,G9&gt;=0.372,D9&gt;=0.7,A9&lt;5.9,A9&gt;=5.45),3.7,IF(AND(H9&lt;10.596,B9&gt;=2.55,G9&gt;=0.372,D9&gt;=0.7,A9&lt;5.9,A9&gt;=5.45),3.525,IF(AND(H9&gt;=10.596,B9&gt;=2.55,G9&gt;=0.372,D9&gt;=0.7,A9&lt;5.9,A9&gt;=5.45),3.9,IF(AND(H9&lt;14.314,G9&gt;=0.332,D9&lt;1.45,F9&lt;2.5,A9&gt;=5.9,A9&gt;=5.45),4.4,IF(AND(H9&gt;=14.314,G9&gt;=0.332,D9&lt;1.45,F9&lt;2.5,A9&gt;=5.9,A9&gt;=5.45),4.7,IF(AND(H9&lt;13.906,A9&gt;=6.15,D9&gt;=1.45,F9&lt;2.5,A9&gt;=5.9,A9&gt;=5.45),4.675,IF(AND(H9&gt;=13.906,A9&gt;=6.15,D9&gt;=1.45,F9&lt;2.5,A9&gt;=5.9,A9&gt;=5.45),4.9,IF(AND(G9&lt;0.093,D9&lt;2.4,G9&lt;0.432,F9&gt;=2.5,A9&gt;=5.9,A9&gt;=5.45),5.6,IF(AND(B9&lt;2.95,A9&gt;=6.15,G9&gt;=0.432,F9&gt;=2.5,A9&gt;=5.9,A9&gt;=5.45),5.86,IF(AND(A9&lt;5.55,D9&gt;=1.05,B9&lt;2.55,G9&gt;=0.372,D9&gt;=0.7,A9&lt;5.9,A9&gt;=5.45),4,IF(AND(A9&gt;=5.55,D9&gt;=1.05,B9&lt;2.55,G9&gt;=0.372,D9&gt;=0.7,A9&lt;5.9,A9&gt;=5.45),3.9,IF(AND(D9&lt;1.7,G9&gt;=0.093,D9&lt;2.4,G9&lt;0.432,F9&gt;=2.5,A9&gt;=5.9,A9&gt;=5.45),5.05,IF(AND(G9&gt;=0.774,B9&gt;=2.95,A9&gt;=6.15,G9&gt;=0.432,F9&gt;=2.5,A9&gt;=5.9,A9&gt;=5.45),5.3,IF(AND(G9&gt;=0.312,D9&gt;=1.7,G9&gt;=0.093,D9&lt;2.4,G9&lt;0.432,F9&gt;=2.5,A9&gt;=5.9,A9&gt;=5.45),5.4,IF(AND(D9&lt;2.45,G9&lt;0.774,B9&gt;=2.95,A9&gt;=6.15,G9&gt;=0.432,F9&gt;=2.5,A9&gt;=5.9,A9&gt;=5.45),5.66,IF(AND(D9&gt;=2.45,G9&lt;0.774,B9&gt;=2.95,A9&gt;=6.15,G9&gt;=0.432,F9&gt;=2.5,A9&gt;=5.9,A9&gt;=5.45),6,IF(AND(G9&gt;=0.301,G9&lt;0.312,D9&gt;=1.7,G9&gt;=0.093,D9&lt;2.4,G9&lt;0.432,F9&gt;=2.5,A9&gt;=5.9,A9&gt;=5.45),5.1,IF(AND(A9&lt;6.45,G9&lt;0.301,G9&lt;0.312,D9&gt;=1.7,G9&gt;=0.093,D9&lt;2.4,G9&lt;0.432,F9&gt;=2.5,A9&gt;=5.9,A9&gt;=5.45),5.3,IF(AND(A9&gt;=6.45,G9&lt;0.301,G9&lt;0.312,D9&gt;=1.7,G9&gt;=0.093,D9&lt;2.4,G9&lt;0.432,F9&gt;=2.5,A9&gt;=5.9,A9&gt;=5.45),5.2,"shouldnthappen"))))))))))))))))))))))))))))))))))))</f>
        <v>1.433</v>
      </c>
      <c r="Y9" s="1" t="n">
        <f aca="false">IF(AND(H9&lt;6.51,F9&lt;1.5),1.8,IF(AND(H9&gt;=16.674,F9&gt;=1.5),6.533,IF(AND(D9&gt;=0.45,H9&gt;=6.51,F9&lt;1.5),1.667,IF(AND(H9&gt;=13.805,G9&lt;0.154,H9&lt;16.674,F9&gt;=1.5),6.7,IF(AND(D9&lt;0.15,A9&lt;5.05,D9&lt;0.45,H9&gt;=6.51,F9&lt;1.5),1.4,IF(AND(H9&gt;=13.586,A9&gt;=5.05,D9&lt;0.45,H9&gt;=6.51,F9&lt;1.5),1.3,IF(AND(F9&lt;2.5,H9&lt;13.805,G9&lt;0.154,H9&lt;16.674,F9&gt;=1.5),4.6,IF(AND(H9&lt;8.929,D9&lt;1.35,G9&gt;=0.154,H9&lt;16.674,F9&gt;=1.5),3.64,IF(AND(G9&lt;0.05,H9&lt;13.586,A9&gt;=5.05,D9&lt;0.45,H9&gt;=6.51,F9&lt;1.5),1.4,IF(AND(G9&gt;=0.107,F9&gt;=2.5,H9&lt;13.805,G9&lt;0.154,H9&lt;16.674,F9&gt;=1.5),5.3,IF(AND(B9&gt;=2.75,H9&gt;=8.929,D9&lt;1.35,G9&gt;=0.154,H9&lt;16.674,F9&gt;=1.5),4.433,IF(AND(D9&gt;=1.55,F9&lt;2.5,D9&gt;=1.35,G9&gt;=0.154,H9&lt;16.674,F9&gt;=1.5),4.975,IF(AND(H9&lt;6.93,F9&gt;=2.5,D9&gt;=1.35,G9&gt;=0.154,H9&lt;16.674,F9&gt;=1.5),4.5,IF(AND(H9&lt;12.675,G9&lt;0.217,D9&gt;=0.15,A9&lt;5.05,D9&lt;0.45,H9&gt;=6.51,F9&lt;1.5),1.4,IF(AND(H9&gt;=12.675,G9&lt;0.217,D9&gt;=0.15,A9&lt;5.05,D9&lt;0.45,H9&gt;=6.51,F9&lt;1.5),1.5,IF(AND(A9&lt;4.65,G9&gt;=0.217,D9&gt;=0.15,A9&lt;5.05,D9&lt;0.45,H9&gt;=6.51,F9&lt;1.5),1.35,IF(AND(D9&lt;0.25,G9&gt;=0.05,H9&lt;13.586,A9&gt;=5.05,D9&lt;0.45,H9&gt;=6.51,F9&lt;1.5),1.467,IF(AND(D9&gt;=0.25,G9&gt;=0.05,H9&lt;13.586,A9&gt;=5.05,D9&lt;0.45,H9&gt;=6.51,F9&lt;1.5),1.5,IF(AND(H9&lt;9.15,G9&lt;0.107,F9&gt;=2.5,H9&lt;13.805,G9&lt;0.154,H9&lt;16.674,F9&gt;=1.5),5.7,IF(AND(H9&gt;=9.15,G9&lt;0.107,F9&gt;=2.5,H9&lt;13.805,G9&lt;0.154,H9&lt;16.674,F9&gt;=1.5),5.6,IF(AND(G9&lt;0.404,B9&lt;2.75,H9&gt;=8.929,D9&lt;1.35,G9&gt;=0.154,H9&lt;16.674,F9&gt;=1.5),4.15,IF(AND(G9&gt;=0.404,B9&lt;2.75,H9&gt;=8.929,D9&lt;1.35,G9&gt;=0.154,H9&lt;16.674,F9&gt;=1.5),3.9,IF(AND(A9&gt;=6.75,D9&lt;1.55,F9&lt;2.5,D9&gt;=1.35,G9&gt;=0.154,H9&lt;16.674,F9&gt;=1.5),4.82,IF(AND(D9&lt;0.25,A9&gt;=4.65,G9&gt;=0.217,D9&gt;=0.15,A9&lt;5.05,D9&lt;0.45,H9&gt;=6.51,F9&lt;1.5),1.325,IF(AND(D9&gt;=0.25,A9&gt;=4.65,G9&gt;=0.217,D9&gt;=0.15,A9&lt;5.05,D9&lt;0.45,H9&gt;=6.51,F9&lt;1.5),1.3,IF(AND(A9&lt;6.55,A9&lt;6.75,D9&lt;1.55,F9&lt;2.5,D9&gt;=1.35,G9&gt;=0.154,H9&lt;16.674,F9&gt;=1.5),4.575,IF(AND(A9&gt;=6.55,A9&lt;6.75,D9&lt;1.55,F9&lt;2.5,D9&gt;=1.35,G9&gt;=0.154,H9&lt;16.674,F9&gt;=1.5),4.4,IF(AND(B9&lt;2.9,D9&lt;2.05,H9&gt;=6.93,F9&gt;=2.5,D9&gt;=1.35,G9&gt;=0.154,H9&lt;16.674,F9&gt;=1.5),5.05,IF(AND(H9&lt;8.884,D9&gt;=2.05,H9&gt;=6.93,F9&gt;=2.5,D9&gt;=1.35,G9&gt;=0.154,H9&lt;16.674,F9&gt;=1.5),5.1,IF(AND(H9&lt;13.711,B9&gt;=2.9,D9&lt;2.05,H9&gt;=6.93,F9&gt;=2.5,D9&gt;=1.35,G9&gt;=0.154,H9&lt;16.674,F9&gt;=1.5),5,IF(AND(H9&gt;=13.711,B9&gt;=2.9,D9&lt;2.05,H9&gt;=6.93,F9&gt;=2.5,D9&gt;=1.35,G9&gt;=0.154,H9&lt;16.674,F9&gt;=1.5),5.8,IF(AND(B9&lt;3.15,H9&gt;=8.884,D9&gt;=2.05,H9&gt;=6.93,F9&gt;=2.5,D9&gt;=1.35,G9&gt;=0.154,H9&lt;16.674,F9&gt;=1.5),5.56,IF(AND(B9&gt;=3.15,H9&gt;=8.884,D9&gt;=2.05,H9&gt;=6.93,F9&gt;=2.5,D9&gt;=1.35,G9&gt;=0.154,H9&lt;16.674,F9&gt;=1.5),5.9,"shouldnthappen")))))))))))))))))))))))))))))))))</f>
        <v>1.35</v>
      </c>
      <c r="Z9" s="1" t="n">
        <f aca="false">IF(AND(F9&gt;=2,B9&gt;=3.35),5.6,IF(AND(A9&lt;6.65,H9&gt;=15.076,B9&lt;3.35),4.8,IF(AND(A9&gt;=6.65,H9&gt;=15.076,B9&lt;3.35),6.15,IF(AND(H9&lt;6.542,F9&lt;2,B9&gt;=3.35),1.767,IF(AND(G9&gt;=0.653,D9&lt;0.75,H9&lt;15.076,B9&lt;3.35),1.55,IF(AND(D9&lt;0.15,G9&lt;0.653,D9&lt;0.75,H9&lt;15.076,B9&lt;3.35),1.1,IF(AND(G9&lt;0.356,A9&lt;5.05,H9&gt;=6.542,F9&lt;2,B9&gt;=3.35),1.4,IF(AND(G9&gt;=0.356,A9&lt;5.05,H9&gt;=6.542,F9&lt;2,B9&gt;=3.35),1.3,IF(AND(G9&gt;=0.566,A9&gt;=5.05,H9&gt;=6.542,F9&lt;2,B9&gt;=3.35),1.6,IF(AND(B9&gt;=3.1,D9&gt;=0.15,G9&lt;0.653,D9&lt;0.75,H9&lt;15.076,B9&lt;3.35),1.367,IF(AND(B9&gt;=2.65,D9&lt;1.45,B9&lt;2.75,D9&gt;=0.75,H9&lt;15.076,B9&lt;3.35),3.96,IF(AND(G9&lt;0.352,D9&gt;=1.45,B9&lt;2.75,D9&gt;=0.75,H9&lt;15.076,B9&lt;3.35),4.5,IF(AND(D9&gt;=1.35,A9&lt;6.2,B9&gt;=2.75,D9&gt;=0.75,H9&lt;15.076,B9&lt;3.35),4.733,IF(AND(A9&lt;4.7,B9&lt;3.1,D9&gt;=0.15,G9&lt;0.653,D9&lt;0.75,H9&lt;15.076,B9&lt;3.35),1.36,IF(AND(A9&gt;=4.7,B9&lt;3.1,D9&gt;=0.15,G9&lt;0.653,D9&lt;0.75,H9&lt;15.076,B9&lt;3.35),1.6,IF(AND(A9&lt;5.2,B9&lt;2.65,D9&lt;1.45,B9&lt;2.75,D9&gt;=0.75,H9&lt;15.076,B9&lt;3.35),3.3,IF(AND(A9&lt;6.5,G9&gt;=0.352,D9&gt;=1.45,B9&lt;2.75,D9&gt;=0.75,H9&lt;15.076,B9&lt;3.35),5,IF(AND(A9&gt;=6.5,G9&gt;=0.352,D9&gt;=1.45,B9&lt;2.75,D9&gt;=0.75,H9&lt;15.076,B9&lt;3.35),5.8,IF(AND(H9&lt;8.486,D9&lt;1.35,A9&lt;6.2,B9&gt;=2.75,D9&gt;=0.75,H9&lt;15.076,B9&lt;3.35),3.975,IF(AND(G9&lt;0.187,F9&lt;2.5,A9&gt;=6.2,B9&gt;=2.75,D9&gt;=0.75,H9&lt;15.076,B9&lt;3.35),5,IF(AND(G9&gt;=0.187,F9&lt;2.5,A9&gt;=6.2,B9&gt;=2.75,D9&gt;=0.75,H9&lt;15.076,B9&lt;3.35),4.525,IF(AND(A9&gt;=7.25,F9&gt;=2.5,A9&gt;=6.2,B9&gt;=2.75,D9&gt;=0.75,H9&lt;15.076,B9&lt;3.35),6.5,IF(AND(G9&lt;0.185,B9&lt;3.6,G9&lt;0.566,A9&gt;=5.05,H9&gt;=6.542,F9&lt;2,B9&gt;=3.35),1.45,IF(AND(G9&gt;=0.185,B9&lt;3.6,G9&lt;0.566,A9&gt;=5.05,H9&gt;=6.542,F9&lt;2,B9&gt;=3.35),1.34,IF(AND(G9&lt;0.13,B9&gt;=3.6,G9&lt;0.566,A9&gt;=5.05,H9&gt;=6.542,F9&lt;2,B9&gt;=3.35),1.45,IF(AND(G9&gt;=0.13,B9&gt;=3.6,G9&lt;0.566,A9&gt;=5.05,H9&gt;=6.542,F9&lt;2,B9&gt;=3.35),1.5,IF(AND(D9&lt;1.05,A9&gt;=5.2,B9&lt;2.65,D9&lt;1.45,B9&lt;2.75,D9&gt;=0.75,H9&lt;15.076,B9&lt;3.35),3.5,IF(AND(D9&gt;=1.05,A9&gt;=5.2,B9&lt;2.65,D9&lt;1.45,B9&lt;2.75,D9&gt;=0.75,H9&lt;15.076,B9&lt;3.35),3.94,IF(AND(H9&lt;10.983,H9&gt;=8.486,D9&lt;1.35,A9&lt;6.2,B9&gt;=2.75,D9&gt;=0.75,H9&lt;15.076,B9&lt;3.35),4.38,IF(AND(H9&gt;=10.983,H9&gt;=8.486,D9&lt;1.35,A9&lt;6.2,B9&gt;=2.75,D9&gt;=0.75,H9&lt;15.076,B9&lt;3.35),4.1,IF(AND(B9&gt;=3.25,A9&lt;7.25,F9&gt;=2.5,A9&gt;=6.2,B9&gt;=2.75,D9&gt;=0.75,H9&lt;15.076,B9&lt;3.35),5.7,IF(AND(B9&lt;2.95,B9&lt;3.25,A9&lt;7.25,F9&gt;=2.5,A9&gt;=6.2,B9&gt;=2.75,D9&gt;=0.75,H9&lt;15.076,B9&lt;3.35),5.6,IF(AND(H9&gt;=13.711,B9&gt;=2.95,B9&lt;3.25,A9&lt;7.25,F9&gt;=2.5,A9&gt;=6.2,B9&gt;=2.75,D9&gt;=0.75,H9&lt;15.076,B9&lt;3.35),5.8,IF(AND(A9&gt;=6.8,H9&lt;13.711,B9&gt;=2.95,B9&lt;3.25,A9&lt;7.25,F9&gt;=2.5,A9&gt;=6.2,B9&gt;=2.75,D9&gt;=0.75,H9&lt;15.076,B9&lt;3.35),5.1,IF(AND(H9&lt;12.921,A9&lt;6.8,H9&lt;13.711,B9&gt;=2.95,B9&lt;3.25,A9&lt;7.25,F9&gt;=2.5,A9&gt;=6.2,B9&gt;=2.75,D9&gt;=0.75,H9&lt;15.076,B9&lt;3.35),5.34,IF(AND(H9&gt;=12.921,A9&lt;6.8,H9&lt;13.711,B9&gt;=2.95,B9&lt;3.25,A9&lt;7.25,F9&gt;=2.5,A9&gt;=6.2,B9&gt;=2.75,D9&gt;=0.75,H9&lt;15.076,B9&lt;3.35),5.133,"shouldnthappen"))))))))))))))))))))))))))))))))))))</f>
        <v>1.4</v>
      </c>
      <c r="AA9" s="1" t="n">
        <f aca="false">IF(AND(D9&gt;=0.45,A9&lt;5.05,D9&lt;0.8),1.6,IF(AND(D9&gt;=0.45,A9&gt;=5.05,D9&lt;0.8),1.7,IF(AND(H9&gt;=16.244,F9&gt;=2.5,D9&gt;=0.8),6.533,IF(AND(A9&lt;4.35,D9&lt;0.45,A9&lt;5.05,D9&lt;0.8),1.1,IF(AND(H9&gt;=14.877,D9&lt;0.45,A9&gt;=5.05,D9&lt;0.8),1.3,IF(AND(D9&gt;=1.4,A9&lt;5.65,F9&lt;2.5,D9&gt;=0.8),4.5,IF(AND(A9&gt;=7.25,H9&lt;16.244,F9&gt;=2.5,D9&gt;=0.8),6.5,IF(AND(A9&gt;=4.75,A9&gt;=4.35,D9&lt;0.45,A9&lt;5.05,D9&lt;0.8),1.35,IF(AND(A9&lt;5.3,D9&lt;1.4,A9&lt;5.65,F9&lt;2.5,D9&gt;=0.8),3.1,IF(AND(A9&gt;=6.8,A9&gt;=6.55,A9&gt;=5.65,F9&lt;2.5,D9&gt;=0.8),4.9,IF(AND(H9&lt;5.767,A9&lt;7.25,H9&lt;16.244,F9&gt;=2.5,D9&gt;=0.8),4.5,IF(AND(G9&gt;=0.522,A9&lt;4.75,A9&gt;=4.35,D9&lt;0.45,A9&lt;5.05,D9&lt;0.8),1.2,IF(AND(G9&gt;=0.948,D9&lt;0.35,H9&lt;14.877,D9&lt;0.45,A9&gt;=5.05,D9&lt;0.8),1.7,IF(AND(H9&lt;13.089,D9&gt;=0.35,H9&lt;14.877,D9&lt;0.45,A9&gt;=5.05,D9&lt;0.8),1.5,IF(AND(H9&gt;=13.089,D9&gt;=0.35,H9&lt;14.877,D9&lt;0.45,A9&gt;=5.05,D9&lt;0.8),1.3,IF(AND(B9&gt;=2.95,A9&gt;=5.3,D9&lt;1.4,A9&lt;5.65,F9&lt;2.5,D9&gt;=0.8),4.1,IF(AND(H9&lt;9.181,A9&lt;6.05,A9&lt;6.55,A9&gt;=5.65,F9&lt;2.5,D9&gt;=0.8),5.1,IF(AND(H9&gt;=9.181,A9&lt;6.05,A9&lt;6.55,A9&gt;=5.65,F9&lt;2.5,D9&gt;=0.8),4.3,IF(AND(G9&gt;=0.867,A9&gt;=6.05,A9&lt;6.55,A9&gt;=5.65,F9&lt;2.5,D9&gt;=0.8),4.9,IF(AND(B9&lt;3.05,A9&lt;6.8,A9&gt;=6.55,A9&gt;=5.65,F9&lt;2.5,D9&gt;=0.8),5,IF(AND(B9&gt;=3.05,A9&lt;6.8,A9&gt;=6.55,A9&gt;=5.65,F9&lt;2.5,D9&gt;=0.8),4.55,IF(AND(H9&gt;=14.144,G9&lt;0.522,A9&lt;4.75,A9&gt;=4.35,D9&lt;0.45,A9&lt;5.05,D9&lt;0.8),1.3,IF(AND(B9&lt;2.7,B9&lt;2.95,A9&gt;=5.3,D9&lt;1.4,A9&lt;5.65,F9&lt;2.5,D9&gt;=0.8),3.78,IF(AND(B9&gt;=2.7,B9&lt;2.95,A9&gt;=5.3,D9&lt;1.4,A9&lt;5.65,F9&lt;2.5,D9&gt;=0.8),3.6,IF(AND(G9&lt;0.638,G9&lt;0.867,A9&gt;=6.05,A9&lt;6.55,A9&gt;=5.65,F9&lt;2.5,D9&gt;=0.8),4.433,IF(AND(G9&gt;=0.638,G9&lt;0.867,A9&gt;=6.05,A9&lt;6.55,A9&gt;=5.65,F9&lt;2.5,D9&gt;=0.8),4,IF(AND(A9&lt;6.35,H9&lt;11.146,H9&gt;=5.767,A9&lt;7.25,H9&lt;16.244,F9&gt;=2.5,D9&gt;=0.8),5.1,IF(AND(A9&lt;4.5,H9&lt;14.144,G9&lt;0.522,A9&lt;4.75,A9&gt;=4.35,D9&lt;0.45,A9&lt;5.05,D9&lt;0.8),1.35,IF(AND(A9&gt;=4.5,H9&lt;14.144,G9&lt;0.522,A9&lt;4.75,A9&gt;=4.35,D9&lt;0.45,A9&lt;5.05,D9&lt;0.8),1.4,IF(AND(A9&lt;5.15,B9&lt;3.75,G9&lt;0.948,D9&lt;0.35,H9&lt;14.877,D9&lt;0.45,A9&gt;=5.05,D9&lt;0.8),1.4,IF(AND(A9&gt;=5.15,B9&lt;3.75,G9&lt;0.948,D9&lt;0.35,H9&lt;14.877,D9&lt;0.45,A9&gt;=5.05,D9&lt;0.8),1.5,IF(AND(G9&lt;0.112,B9&gt;=3.75,G9&lt;0.948,D9&lt;0.35,H9&lt;14.877,D9&lt;0.45,A9&gt;=5.05,D9&lt;0.8),1.5,IF(AND(G9&gt;=0.112,B9&gt;=3.75,G9&lt;0.948,D9&lt;0.35,H9&lt;14.877,D9&lt;0.45,A9&gt;=5.05,D9&lt;0.8),1.6,IF(AND(G9&lt;0.075,A9&gt;=6.35,H9&lt;11.146,H9&gt;=5.767,A9&lt;7.25,H9&lt;16.244,F9&gt;=2.5,D9&gt;=0.8),5.5,IF(AND(G9&gt;=0.075,A9&gt;=6.35,H9&lt;11.146,H9&gt;=5.767,A9&lt;7.25,H9&lt;16.244,F9&gt;=2.5,D9&gt;=0.8),5.24,IF(AND(B9&lt;2.95,D9&lt;1.9,H9&gt;=11.146,H9&gt;=5.767,A9&lt;7.25,H9&lt;16.244,F9&gt;=2.5,D9&gt;=0.8),5.65,IF(AND(B9&gt;=2.95,D9&lt;1.9,H9&gt;=11.146,H9&gt;=5.767,A9&lt;7.25,H9&lt;16.244,F9&gt;=2.5,D9&gt;=0.8),5.8,IF(AND(H9&lt;13.42,D9&gt;=1.9,H9&gt;=11.146,H9&gt;=5.767,A9&lt;7.25,H9&lt;16.244,F9&gt;=2.5,D9&gt;=0.8),5.6,IF(AND(H9&gt;=13.42,D9&gt;=1.9,H9&gt;=11.146,H9&gt;=5.767,A9&lt;7.25,H9&lt;16.244,F9&gt;=2.5,D9&gt;=0.8),5.34,"shouldnthappen")))))))))))))))))))))))))))))))))))))))</f>
        <v>1.4</v>
      </c>
      <c r="AB9" s="1" t="n">
        <f aca="false">IF(AND(D9&gt;=0.35,F9&lt;1.5),1.5,IF(AND(F9&lt;2.5,D9&gt;=1.55,F9&gt;=1.5),4.85,IF(AND(H9&lt;8.308,D9&lt;0.15,D9&lt;0.35,F9&lt;1.5),1.5,IF(AND(H9&gt;=8.308,D9&lt;0.15,D9&lt;0.35,F9&lt;1.5),1.4,IF(AND(H9&lt;5.523,D9&gt;=0.15,D9&lt;0.35,F9&lt;1.5),1,IF(AND(G9&lt;0.572,H9&lt;10.688,D9&lt;1.55,F9&gt;=1.5),3.75,IF(AND(B9&gt;=3.5,F9&gt;=2.5,D9&gt;=1.55,F9&gt;=1.5),6.3,IF(AND(A9&gt;=5.65,G9&gt;=0.572,H9&lt;10.688,D9&lt;1.55,F9&gt;=1.5),4.45,IF(AND(B9&gt;=2.85,A9&lt;6.15,H9&gt;=10.688,D9&lt;1.55,F9&gt;=1.5),4.35,IF(AND(H9&gt;=16.284,B9&lt;3.5,F9&gt;=2.5,D9&gt;=1.55,F9&gt;=1.5),6.6,IF(AND(G9&gt;=0.241,G9&lt;0.338,H9&gt;=5.523,D9&gt;=0.15,D9&lt;0.35,F9&lt;1.5),1.25,IF(AND(A9&lt;5.05,G9&gt;=0.338,H9&gt;=5.523,D9&gt;=0.15,D9&lt;0.35,F9&lt;1.5),1.35,IF(AND(B9&lt;2.7,A9&lt;5.65,G9&gt;=0.572,H9&lt;10.688,D9&lt;1.55,F9&gt;=1.5),4,IF(AND(B9&gt;=2.7,A9&lt;5.65,G9&gt;=0.572,H9&lt;10.688,D9&lt;1.55,F9&gt;=1.5),3.6,IF(AND(B9&lt;2.45,B9&lt;2.85,A9&lt;6.15,H9&gt;=10.688,D9&lt;1.55,F9&gt;=1.5),3.7,IF(AND(A9&lt;6.25,B9&lt;2.85,A9&gt;=6.15,H9&gt;=10.688,D9&lt;1.55,F9&gt;=1.5),4.5,IF(AND(A9&gt;=6.25,B9&lt;2.85,A9&gt;=6.15,H9&gt;=10.688,D9&lt;1.55,F9&gt;=1.5),4.86,IF(AND(D9&gt;=1.45,B9&gt;=2.85,A9&gt;=6.15,H9&gt;=10.688,D9&lt;1.55,F9&gt;=1.5),4.8,IF(AND(H9&lt;8.202,H9&lt;16.284,B9&lt;3.5,F9&gt;=2.5,D9&gt;=1.55,F9&gt;=1.5),5.7,IF(AND(A9&gt;=5.1,G9&lt;0.241,G9&lt;0.338,H9&gt;=5.523,D9&gt;=0.15,D9&lt;0.35,F9&lt;1.5),1.5,IF(AND(B9&gt;=3.75,A9&gt;=5.05,G9&gt;=0.338,H9&gt;=5.523,D9&gt;=0.15,D9&lt;0.35,F9&lt;1.5),1.6,IF(AND(A9&lt;5.7,B9&gt;=2.45,B9&lt;2.85,A9&lt;6.15,H9&gt;=10.688,D9&lt;1.55,F9&gt;=1.5),3.9,IF(AND(A9&gt;=5.7,B9&gt;=2.45,B9&lt;2.85,A9&lt;6.15,H9&gt;=10.688,D9&lt;1.55,F9&gt;=1.5),4.02,IF(AND(H9&lt;13.654,D9&lt;1.45,B9&gt;=2.85,A9&gt;=6.15,H9&gt;=10.688,D9&lt;1.55,F9&gt;=1.5),4.333,IF(AND(H9&gt;=13.654,D9&lt;1.45,B9&gt;=2.85,A9&gt;=6.15,H9&gt;=10.688,D9&lt;1.55,F9&gt;=1.5),4.54,IF(AND(A9&lt;6.15,H9&gt;=8.202,H9&lt;16.284,B9&lt;3.5,F9&gt;=2.5,D9&gt;=1.55,F9&gt;=1.5),5,IF(AND(H9&lt;13.924,A9&lt;5.1,G9&lt;0.241,G9&lt;0.338,H9&gt;=5.523,D9&gt;=0.15,D9&lt;0.35,F9&lt;1.5),1.4,IF(AND(H9&gt;=13.924,A9&lt;5.1,G9&lt;0.241,G9&lt;0.338,H9&gt;=5.523,D9&gt;=0.15,D9&lt;0.35,F9&lt;1.5),1.5,IF(AND(D9&lt;0.25,B9&lt;3.75,A9&gt;=5.05,G9&gt;=0.338,H9&gt;=5.523,D9&gt;=0.15,D9&lt;0.35,F9&lt;1.5),1.5,IF(AND(D9&gt;=0.25,B9&lt;3.75,A9&gt;=5.05,G9&gt;=0.338,H9&gt;=5.523,D9&gt;=0.15,D9&lt;0.35,F9&lt;1.5),1.4,IF(AND(H9&lt;8.884,B9&gt;=3.05,A9&gt;=6.15,H9&gt;=8.202,H9&lt;16.284,B9&lt;3.5,F9&gt;=2.5,D9&gt;=1.55,F9&gt;=1.5),5.1,IF(AND(A9&lt;6.45,G9&lt;0.368,B9&lt;3.05,A9&gt;=6.15,H9&gt;=8.202,H9&lt;16.284,B9&lt;3.5,F9&gt;=2.5,D9&gt;=1.55,F9&gt;=1.5),5.525,IF(AND(A9&gt;=6.45,G9&lt;0.368,B9&lt;3.05,A9&gt;=6.15,H9&gt;=8.202,H9&lt;16.284,B9&lt;3.5,F9&gt;=2.5,D9&gt;=1.55,F9&gt;=1.5),5.35,IF(AND(D9&lt;2.25,G9&gt;=0.368,B9&lt;3.05,A9&gt;=6.15,H9&gt;=8.202,H9&lt;16.284,B9&lt;3.5,F9&gt;=2.5,D9&gt;=1.55,F9&gt;=1.5),5.8,IF(AND(D9&gt;=2.25,G9&gt;=0.368,B9&lt;3.05,A9&gt;=6.15,H9&gt;=8.202,H9&lt;16.284,B9&lt;3.5,F9&gt;=2.5,D9&gt;=1.55,F9&gt;=1.5),5.2,IF(AND(H9&lt;10.257,H9&gt;=8.884,B9&gt;=3.05,A9&gt;=6.15,H9&gt;=8.202,H9&lt;16.284,B9&lt;3.5,F9&gt;=2.5,D9&gt;=1.55,F9&gt;=1.5),5.9,IF(AND(H9&gt;=10.257,H9&gt;=8.884,B9&gt;=3.05,A9&gt;=6.15,H9&gt;=8.202,H9&lt;16.284,B9&lt;3.5,F9&gt;=2.5,D9&gt;=1.55,F9&gt;=1.5),5.48,"shouldnthappen")))))))))))))))))))))))))))))))))))))</f>
        <v>1.4</v>
      </c>
      <c r="AC9" s="1" t="n">
        <f aca="false">IF(AND(H9&lt;5.748,A9&lt;5.05,D9&lt;0.8),1,IF(AND(B9&lt;3.35,A9&gt;=5.05,D9&lt;0.8),1.7,IF(AND(A9&lt;5.85,G9&lt;0.154,D9&gt;=0.8),4.5,IF(AND(D9&gt;=0.45,H9&gt;=5.748,A9&lt;5.05,D9&lt;0.8),1.6,IF(AND(G9&gt;=0.934,B9&gt;=3.35,A9&gt;=5.05,D9&lt;0.8),1.7,IF(AND(D9&lt;2.1,A9&gt;=5.85,G9&lt;0.154,D9&gt;=0.8),6.15,IF(AND(D9&gt;=2.1,A9&gt;=5.85,G9&lt;0.154,D9&gt;=0.8),5.5,IF(AND(A9&lt;6.1,D9&gt;=1.55,G9&gt;=0.154,D9&gt;=0.8),5,IF(AND(H9&gt;=14.379,G9&lt;0.934,B9&gt;=3.35,A9&gt;=5.05,D9&lt;0.8),1.58,IF(AND(G9&lt;0.379,A9&gt;=6.1,D9&gt;=1.55,G9&gt;=0.154,D9&gt;=0.8),5.42,IF(AND(H9&lt;13.924,G9&lt;0.227,D9&lt;0.45,H9&gt;=5.748,A9&lt;5.05,D9&lt;0.8),1.4,IF(AND(H9&gt;=13.924,G9&lt;0.227,D9&lt;0.45,H9&gt;=5.748,A9&lt;5.05,D9&lt;0.8),1.5,IF(AND(B9&lt;3.1,G9&gt;=0.227,D9&lt;0.45,H9&gt;=5.748,A9&lt;5.05,D9&lt;0.8),1.1,IF(AND(G9&lt;0.13,H9&lt;14.379,G9&lt;0.934,B9&gt;=3.35,A9&gt;=5.05,D9&lt;0.8),1.4,IF(AND(D9&lt;1.05,A9&lt;5.65,D9&lt;1.35,D9&lt;1.55,G9&gt;=0.154,D9&gt;=0.8),3.7,IF(AND(D9&lt;1.25,A9&gt;=5.65,D9&lt;1.35,D9&lt;1.55,G9&gt;=0.154,D9&gt;=0.8),4.06,IF(AND(D9&gt;=1.25,A9&gt;=5.65,D9&lt;1.35,D9&lt;1.55,G9&gt;=0.154,D9&gt;=0.8),4.425,IF(AND(H9&lt;13.654,D9&lt;1.45,D9&gt;=1.35,D9&lt;1.55,G9&gt;=0.154,D9&gt;=0.8),4.275,IF(AND(G9&lt;0.259,D9&gt;=1.45,D9&gt;=1.35,D9&lt;1.55,G9&gt;=0.154,D9&gt;=0.8),5.1,IF(AND(B9&lt;2.95,G9&gt;=0.379,A9&gt;=6.1,D9&gt;=1.55,G9&gt;=0.154,D9&gt;=0.8),6.3,IF(AND(B9&lt;3.25,B9&gt;=3.1,G9&gt;=0.227,D9&lt;0.45,H9&gt;=5.748,A9&lt;5.05,D9&lt;0.8),1.3,IF(AND(B9&gt;=3.25,B9&gt;=3.1,G9&gt;=0.227,D9&lt;0.45,H9&gt;=5.748,A9&lt;5.05,D9&lt;0.8),1.4,IF(AND(H9&gt;=13.372,G9&gt;=0.13,H9&lt;14.379,G9&lt;0.934,B9&gt;=3.35,A9&gt;=5.05,D9&lt;0.8),1.4,IF(AND(H9&lt;6.69,D9&gt;=1.05,A9&lt;5.65,D9&lt;1.35,D9&lt;1.55,G9&gt;=0.154,D9&gt;=0.8),4.033,IF(AND(H9&gt;=6.69,D9&gt;=1.05,A9&lt;5.65,D9&lt;1.35,D9&lt;1.55,G9&gt;=0.154,D9&gt;=0.8),3.88,IF(AND(B9&lt;2.85,H9&gt;=13.654,D9&lt;1.45,D9&gt;=1.35,D9&lt;1.55,G9&gt;=0.154,D9&gt;=0.8),4.8,IF(AND(B9&gt;=2.85,H9&gt;=13.654,D9&lt;1.45,D9&gt;=1.35,D9&lt;1.55,G9&gt;=0.154,D9&gt;=0.8),4.7,IF(AND(H9&lt;11.681,G9&gt;=0.259,D9&gt;=1.45,D9&gt;=1.35,D9&lt;1.55,G9&gt;=0.154,D9&gt;=0.8),4.85,IF(AND(H9&gt;=11.681,G9&gt;=0.259,D9&gt;=1.45,D9&gt;=1.35,D9&lt;1.55,G9&gt;=0.154,D9&gt;=0.8),4.633,IF(AND(A9&lt;6.25,B9&gt;=2.95,G9&gt;=0.379,A9&gt;=6.1,D9&gt;=1.55,G9&gt;=0.154,D9&gt;=0.8),5.4,IF(AND(D9&lt;0.3,H9&lt;13.372,G9&gt;=0.13,H9&lt;14.379,G9&lt;0.934,B9&gt;=3.35,A9&gt;=5.05,D9&lt;0.8),1.475,IF(AND(D9&gt;=0.3,H9&lt;13.372,G9&gt;=0.13,H9&lt;14.379,G9&lt;0.934,B9&gt;=3.35,A9&gt;=5.05,D9&lt;0.8),1.5,IF(AND(B9&lt;3.15,A9&gt;=6.25,B9&gt;=2.95,G9&gt;=0.379,A9&gt;=6.1,D9&gt;=1.55,G9&gt;=0.154,D9&gt;=0.8),5.7,IF(AND(B9&gt;=3.15,A9&gt;=6.25,B9&gt;=2.95,G9&gt;=0.379,A9&gt;=6.1,D9&gt;=1.55,G9&gt;=0.154,D9&gt;=0.8),5.933,"shouldnthappen"))))))))))))))))))))))))))))))))))</f>
        <v>1.4</v>
      </c>
      <c r="AD9" s="1" t="n">
        <f aca="false">IF(AND(H9&lt;6.621,A9&lt;4.95,D9&lt;0.8),1,IF(AND(H9&lt;14.144,H9&gt;=6.621,A9&lt;4.95,D9&lt;0.8),1.4,IF(AND(H9&gt;=14.144,H9&gt;=6.621,A9&lt;4.95,D9&lt;0.8),1.3,IF(AND(G9&lt;0.13,B9&gt;=3.85,A9&gt;=4.95,D9&lt;0.8),1.3,IF(AND(G9&gt;=0.13,B9&gt;=3.85,A9&gt;=4.95,D9&lt;0.8),1.425,IF(AND(A9&gt;=6.05,B9&lt;2.75,D9&lt;1.55,D9&gt;=0.8),4.9,IF(AND(A9&gt;=7.3,G9&lt;0.119,D9&gt;=1.55,D9&gt;=0.8),6.7,IF(AND(H9&lt;6.555,D9&lt;0.25,B9&lt;3.85,A9&gt;=4.95,D9&lt;0.8),1.7,IF(AND(B9&lt;3.4,D9&gt;=0.25,B9&lt;3.85,A9&gt;=4.95,D9&lt;0.8),1.7,IF(AND(B9&gt;=3.4,D9&gt;=0.25,B9&lt;3.85,A9&gt;=4.95,D9&lt;0.8),1.6,IF(AND(A9&lt;5.05,A9&lt;6.05,B9&lt;2.75,D9&lt;1.55,D9&gt;=0.8),3.3,IF(AND(B9&lt;2.85,D9&lt;1.35,B9&gt;=2.75,D9&lt;1.55,D9&gt;=0.8),4.5,IF(AND(H9&lt;12.206,D9&gt;=1.35,B9&gt;=2.75,D9&lt;1.55,D9&gt;=0.8),4.7,IF(AND(H9&gt;=12.206,D9&gt;=1.35,B9&gt;=2.75,D9&lt;1.55,D9&gt;=0.8),4.52,IF(AND(G9&lt;0.024,A9&lt;7.3,G9&lt;0.119,D9&gt;=1.55,D9&gt;=0.8),5.7,IF(AND(G9&gt;=0.024,A9&lt;7.3,G9&lt;0.119,D9&gt;=1.55,D9&gt;=0.8),5.6,IF(AND(F9&lt;2.5,G9&lt;0.417,G9&gt;=0.119,D9&gt;=1.55,D9&gt;=0.8),5.05,IF(AND(B9&lt;3.15,H9&gt;=6.555,D9&lt;0.25,B9&lt;3.85,A9&gt;=4.95,D9&lt;0.8),1.6,IF(AND(G9&lt;0.356,A9&gt;=5.05,A9&lt;6.05,B9&lt;2.75,D9&lt;1.55,D9&gt;=0.8),4.12,IF(AND(A9&lt;5.65,B9&gt;=2.85,D9&lt;1.35,B9&gt;=2.75,D9&lt;1.55,D9&gt;=0.8),3.6,IF(AND(B9&lt;3.15,F9&gt;=2.5,G9&lt;0.417,G9&gt;=0.119,D9&gt;=1.55,D9&gt;=0.8),5.18,IF(AND(B9&gt;=3.15,F9&gt;=2.5,G9&lt;0.417,G9&gt;=0.119,D9&gt;=1.55,D9&gt;=0.8),5.3,IF(AND(D9&lt;1.7,A9&lt;6.95,G9&gt;=0.417,G9&gt;=0.119,D9&gt;=1.55,D9&gt;=0.8),4.7,IF(AND(A9&lt;7.25,A9&gt;=6.95,G9&gt;=0.417,G9&gt;=0.119,D9&gt;=1.55,D9&gt;=0.8),5.8,IF(AND(A9&gt;=7.25,A9&gt;=6.95,G9&gt;=0.417,G9&gt;=0.119,D9&gt;=1.55,D9&gt;=0.8),6.333,IF(AND(H9&lt;8.594,B9&gt;=3.15,H9&gt;=6.555,D9&lt;0.25,B9&lt;3.85,A9&gt;=4.95,D9&lt;0.8),1.4,IF(AND(H9&gt;=8.594,B9&gt;=3.15,H9&gt;=6.555,D9&lt;0.25,B9&lt;3.85,A9&gt;=4.95,D9&lt;0.8),1.5,IF(AND(H9&gt;=11.218,G9&gt;=0.356,A9&gt;=5.05,A9&lt;6.05,B9&lt;2.75,D9&lt;1.55,D9&gt;=0.8),3.925,IF(AND(A9&gt;=6.5,A9&gt;=5.65,B9&gt;=2.85,D9&lt;1.35,B9&gt;=2.75,D9&lt;1.55,D9&gt;=0.8),4.6,IF(AND(H9&lt;8.602,H9&lt;11.218,G9&gt;=0.356,A9&gt;=5.05,A9&lt;6.05,B9&lt;2.75,D9&lt;1.55,D9&gt;=0.8),3.95,IF(AND(H9&gt;=8.602,H9&lt;11.218,G9&gt;=0.356,A9&gt;=5.05,A9&lt;6.05,B9&lt;2.75,D9&lt;1.55,D9&gt;=0.8),3.75,IF(AND(H9&lt;10.129,A9&lt;6.5,A9&gt;=5.65,B9&gt;=2.85,D9&lt;1.35,B9&gt;=2.75,D9&lt;1.55,D9&gt;=0.8),4.2,IF(AND(H9&gt;=10.129,A9&lt;6.5,A9&gt;=5.65,B9&gt;=2.85,D9&lt;1.35,B9&gt;=2.75,D9&lt;1.55,D9&gt;=0.8),4.267,IF(AND(D9&lt;2.2,B9&lt;3.05,D9&gt;=1.7,A9&lt;6.95,G9&gt;=0.417,G9&gt;=0.119,D9&gt;=1.55,D9&gt;=0.8),5.3,IF(AND(D9&gt;=2.2,B9&lt;3.05,D9&gt;=1.7,A9&lt;6.95,G9&gt;=0.417,G9&gt;=0.119,D9&gt;=1.55,D9&gt;=0.8),5.133,IF(AND(D9&lt;2.45,B9&gt;=3.05,D9&gt;=1.7,A9&lt;6.95,G9&gt;=0.417,G9&gt;=0.119,D9&gt;=1.55,D9&gt;=0.8),5.6,IF(AND(D9&gt;=2.45,B9&gt;=3.05,D9&gt;=1.7,A9&lt;6.95,G9&gt;=0.417,G9&gt;=0.119,D9&gt;=1.55,D9&gt;=0.8),6,"shouldnthappen")))))))))))))))))))))))))))))))))))))</f>
        <v>1.4</v>
      </c>
      <c r="AE9" s="1" t="n">
        <f aca="false">IF(AND(G9&lt;0.123,D9&gt;=0.25,D9&lt;0.75),1.3,IF(AND(H9&gt;=16.774,D9&gt;=1.75,D9&gt;=0.75),6.4,IF(AND(B9&lt;3.4,A9&lt;4.8,D9&lt;0.25,D9&lt;0.75),1.22,IF(AND(B9&gt;=3.4,A9&lt;4.8,D9&lt;0.25,D9&lt;0.75),1,IF(AND(A9&gt;=5.45,A9&gt;=4.8,D9&lt;0.25,D9&lt;0.75),1.367,IF(AND(H9&gt;=10.688,D9&lt;1.35,D9&lt;1.75,D9&gt;=0.75),4.2,IF(AND(A9&lt;5.3,D9&gt;=1.35,D9&lt;1.75,D9&gt;=0.75),4.05,IF(AND(G9&gt;=0.857,H9&lt;16.774,D9&gt;=1.75,D9&gt;=0.75),5.02,IF(AND(H9&lt;6.089,A9&lt;5.45,A9&gt;=4.8,D9&lt;0.25,D9&lt;0.75),1.7,IF(AND(G9&lt;0.184,D9&lt;0.35,G9&gt;=0.123,D9&gt;=0.25,D9&lt;0.75),1.7,IF(AND(G9&gt;=0.184,D9&lt;0.35,G9&gt;=0.123,D9&gt;=0.25,D9&lt;0.75),1.48,IF(AND(A9&lt;5.25,D9&gt;=0.35,G9&gt;=0.123,D9&gt;=0.25,D9&lt;0.75),1.75,IF(AND(A9&gt;=5.25,D9&gt;=0.35,G9&gt;=0.123,D9&gt;=0.25,D9&lt;0.75),1.5,IF(AND(A9&lt;5.3,H9&lt;10.688,D9&lt;1.35,D9&lt;1.75,D9&gt;=0.75),3.15,IF(AND(H9&lt;9.474,A9&gt;=5.3,D9&gt;=1.35,D9&lt;1.75,D9&gt;=0.75),4.95,IF(AND(G9&gt;=0.779,G9&lt;0.857,H9&lt;16.774,D9&gt;=1.75,D9&gt;=0.75),6,IF(AND(G9&lt;0.05,H9&gt;=6.089,A9&lt;5.45,A9&gt;=4.8,D9&lt;0.25,D9&lt;0.75),1.4,IF(AND(H9&lt;6.69,A9&gt;=5.3,H9&lt;10.688,D9&lt;1.35,D9&lt;1.75,D9&gt;=0.75),4.033,IF(AND(H9&gt;=6.69,A9&gt;=5.3,H9&lt;10.688,D9&lt;1.35,D9&lt;1.75,D9&gt;=0.75),3.733,IF(AND(B9&lt;2.5,H9&gt;=9.474,A9&gt;=5.3,D9&gt;=1.35,D9&lt;1.75,D9&gt;=0.75),4.5,IF(AND(D9&gt;=2.45,G9&lt;0.779,G9&lt;0.857,H9&lt;16.774,D9&gt;=1.75,D9&gt;=0.75),6,IF(AND(B9&gt;=3.75,G9&gt;=0.05,H9&gt;=6.089,A9&lt;5.45,A9&gt;=4.8,D9&lt;0.25,D9&lt;0.75),1.6,IF(AND(H9&lt;13.695,B9&gt;=2.5,H9&gt;=9.474,A9&gt;=5.3,D9&gt;=1.35,D9&lt;1.75,D9&gt;=0.75),4.567,IF(AND(G9&gt;=0.654,D9&lt;2.45,G9&lt;0.779,G9&lt;0.857,H9&lt;16.774,D9&gt;=1.75,D9&gt;=0.75),4.9,IF(AND(G9&gt;=0.73,B9&lt;3.75,G9&gt;=0.05,H9&gt;=6.089,A9&lt;5.45,A9&gt;=4.8,D9&lt;0.25,D9&lt;0.75),1.4,IF(AND(A9&lt;6.65,H9&gt;=13.695,B9&gt;=2.5,H9&gt;=9.474,A9&gt;=5.3,D9&gt;=1.35,D9&lt;1.75,D9&gt;=0.75),4.4,IF(AND(A9&gt;=6.65,H9&gt;=13.695,B9&gt;=2.5,H9&gt;=9.474,A9&gt;=5.3,D9&gt;=1.35,D9&lt;1.75,D9&gt;=0.75),4.84,IF(AND(B9&lt;2.75,G9&lt;0.654,D9&lt;2.45,G9&lt;0.779,G9&lt;0.857,H9&lt;16.774,D9&gt;=1.75,D9&gt;=0.75),5.2,IF(AND(H9&lt;9.524,G9&lt;0.73,B9&lt;3.75,G9&gt;=0.05,H9&gt;=6.089,A9&lt;5.45,A9&gt;=4.8,D9&lt;0.25,D9&lt;0.75),1.5,IF(AND(H9&gt;=9.524,G9&lt;0.73,B9&lt;3.75,G9&gt;=0.05,H9&gt;=6.089,A9&lt;5.45,A9&gt;=4.8,D9&lt;0.25,D9&lt;0.75),1.4,IF(AND(H9&gt;=13.644,B9&gt;=2.75,G9&lt;0.654,D9&lt;2.45,G9&lt;0.779,G9&lt;0.857,H9&lt;16.774,D9&gt;=1.75,D9&gt;=0.75),6.033,IF(AND(A9&gt;=6.85,H9&lt;13.644,B9&gt;=2.75,G9&lt;0.654,D9&lt;2.45,G9&lt;0.779,G9&lt;0.857,H9&lt;16.774,D9&gt;=1.75,D9&gt;=0.75),5.1,IF(AND(A9&gt;=6.75,A9&lt;6.85,H9&lt;13.644,B9&gt;=2.75,G9&lt;0.654,D9&lt;2.45,G9&lt;0.779,G9&lt;0.857,H9&lt;16.774,D9&gt;=1.75,D9&gt;=0.75),5.9,IF(AND(D9&gt;=2.35,A9&lt;6.75,A9&lt;6.85,H9&lt;13.644,B9&gt;=2.75,G9&lt;0.654,D9&lt;2.45,G9&lt;0.779,G9&lt;0.857,H9&lt;16.774,D9&gt;=1.75,D9&gt;=0.75),5.6,IF(AND(H9&lt;11.146,D9&lt;2.35,A9&lt;6.75,A9&lt;6.85,H9&lt;13.644,B9&gt;=2.75,G9&lt;0.654,D9&lt;2.45,G9&lt;0.779,G9&lt;0.857,H9&lt;16.774,D9&gt;=1.75,D9&gt;=0.75),5.4,IF(AND(H9&gt;=11.146,D9&lt;2.35,A9&lt;6.75,A9&lt;6.85,H9&lt;13.644,B9&gt;=2.75,G9&lt;0.654,D9&lt;2.45,G9&lt;0.779,G9&lt;0.857,H9&lt;16.774,D9&gt;=1.75,D9&gt;=0.75),5.6,"shouldnthappen"))))))))))))))))))))))))))))))))))))</f>
        <v>1.48</v>
      </c>
      <c r="AF9" s="1" t="n">
        <f aca="false">IF(AND(A9&lt;4.5,D9&lt;0.8),1.233,IF(AND(B9&lt;3.05,A9&gt;=4.5,D9&lt;0.8),1.4,IF(AND(D9&gt;=0.45,B9&gt;=3.05,A9&gt;=4.5,D9&lt;0.8),1.667,IF(AND(D9&lt;1.05,D9&lt;1.35,A9&lt;6.25,D9&gt;=0.8),3.633,IF(AND(H9&lt;13.935,A9&gt;=7.05,A9&gt;=6.25,D9&gt;=0.8),6,IF(AND(G9&gt;=0.948,D9&lt;0.45,B9&gt;=3.05,A9&gt;=4.5,D9&lt;0.8),1.7,IF(AND(G9&lt;0.652,D9&gt;=1.05,D9&lt;1.35,A9&lt;6.25,D9&gt;=0.8),4.16,IF(AND(D9&gt;=2.15,D9&gt;=1.75,D9&gt;=1.35,A9&lt;6.25,D9&gt;=0.8),5.4,IF(AND(G9&gt;=0.912,F9&lt;2.5,A9&lt;7.05,A9&gt;=6.25,D9&gt;=0.8),4.4,IF(AND(B9&gt;=3.25,F9&gt;=2.5,A9&lt;7.05,A9&gt;=6.25,D9&gt;=0.8),5.85,IF(AND(H9&lt;17.32,H9&gt;=13.935,A9&gt;=7.05,A9&gt;=6.25,D9&gt;=0.8),6.65,IF(AND(H9&gt;=17.32,H9&gt;=13.935,A9&gt;=7.05,A9&gt;=6.25,D9&gt;=0.8),6.4,IF(AND(H9&gt;=13.547,G9&lt;0.948,D9&lt;0.45,B9&gt;=3.05,A9&gt;=4.5,D9&lt;0.8),1.38,IF(AND(B9&gt;=2.75,G9&gt;=0.652,D9&gt;=1.05,D9&lt;1.35,A9&lt;6.25,D9&gt;=0.8),3.6,IF(AND(H9&lt;9.417,G9&lt;0.404,D9&lt;1.75,D9&gt;=1.35,A9&lt;6.25,D9&gt;=0.8),4.2,IF(AND(H9&gt;=9.417,G9&lt;0.404,D9&lt;1.75,D9&gt;=1.35,A9&lt;6.25,D9&gt;=0.8),4.5,IF(AND(G9&lt;0.464,G9&gt;=0.404,D9&lt;1.75,D9&gt;=1.35,A9&lt;6.25,D9&gt;=0.8),4.5,IF(AND(G9&gt;=0.464,G9&gt;=0.404,D9&lt;1.75,D9&gt;=1.35,A9&lt;6.25,D9&gt;=0.8),4.625,IF(AND(D9&lt;1.85,D9&lt;2.15,D9&gt;=1.75,D9&gt;=1.35,A9&lt;6.25,D9&gt;=0.8),4.9,IF(AND(D9&gt;=1.85,D9&lt;2.15,D9&gt;=1.75,D9&gt;=1.35,A9&lt;6.25,D9&gt;=0.8),5.05,IF(AND(G9&lt;0.332,G9&lt;0.912,F9&lt;2.5,A9&lt;7.05,A9&gt;=6.25,D9&gt;=0.8),4.467,IF(AND(G9&gt;=0.332,G9&lt;0.912,F9&lt;2.5,A9&lt;7.05,A9&gt;=6.25,D9&gt;=0.8),4.767,IF(AND(D9&lt;0.15,H9&lt;13.547,G9&lt;0.948,D9&lt;0.45,B9&gt;=3.05,A9&gt;=4.5,D9&lt;0.8),1.5,IF(AND(D9&lt;1.15,B9&lt;2.75,G9&gt;=0.652,D9&gt;=1.05,D9&lt;1.35,A9&lt;6.25,D9&gt;=0.8),3.9,IF(AND(D9&gt;=1.15,B9&lt;2.75,G9&gt;=0.652,D9&gt;=1.05,D9&lt;1.35,A9&lt;6.25,D9&gt;=0.8),4,IF(AND(D9&gt;=2.25,B9&lt;3.15,B9&lt;3.25,F9&gt;=2.5,A9&lt;7.05,A9&gt;=6.25,D9&gt;=0.8),5.14,IF(AND(G9&lt;0.621,B9&gt;=3.15,B9&lt;3.25,F9&gt;=2.5,A9&lt;7.05,A9&gt;=6.25,D9&gt;=0.8),5.75,IF(AND(G9&gt;=0.621,B9&gt;=3.15,B9&lt;3.25,F9&gt;=2.5,A9&lt;7.05,A9&gt;=6.25,D9&gt;=0.8),5.1,IF(AND(G9&gt;=0.862,D9&gt;=0.15,H9&lt;13.547,G9&lt;0.948,D9&lt;0.45,B9&gt;=3.05,A9&gt;=4.5,D9&lt;0.8),1.5,IF(AND(A9&lt;6.35,D9&lt;2.25,B9&lt;3.15,B9&lt;3.25,F9&gt;=2.5,A9&lt;7.05,A9&gt;=6.25,D9&gt;=0.8),5.267,IF(AND(A9&gt;=6.35,D9&lt;2.25,B9&lt;3.15,B9&lt;3.25,F9&gt;=2.5,A9&lt;7.05,A9&gt;=6.25,D9&gt;=0.8),5.42,IF(AND(A9&lt;5.1,G9&lt;0.862,D9&gt;=0.15,H9&lt;13.547,G9&lt;0.948,D9&lt;0.45,B9&gt;=3.05,A9&gt;=4.5,D9&lt;0.8),1.35,IF(AND(B9&lt;3.95,A9&gt;=5.1,G9&lt;0.862,D9&gt;=0.15,H9&lt;13.547,G9&lt;0.948,D9&lt;0.45,B9&gt;=3.05,A9&gt;=4.5,D9&lt;0.8),1.5,IF(AND(B9&gt;=3.95,A9&gt;=5.1,G9&lt;0.862,D9&gt;=0.15,H9&lt;13.547,G9&lt;0.948,D9&lt;0.45,B9&gt;=3.05,A9&gt;=4.5,D9&lt;0.8),1.467,"shouldnthappen"))))))))))))))))))))))))))))))))))</f>
        <v>1.38</v>
      </c>
      <c r="AG9" s="1" t="n">
        <f aca="false">IF(AND(H9&lt;5.748,A9&lt;4.85,D9&lt;0.75),1,IF(AND(B9&gt;=3.5,D9&gt;=1.75,D9&gt;=0.75),6.2,IF(AND(A9&gt;=4.65,H9&gt;=5.748,A9&lt;4.85,D9&lt;0.75),1.333,IF(AND(H9&lt;6.417,B9&lt;3.45,A9&gt;=4.85,D9&lt;0.75),1.7,IF(AND(A9&lt;5.05,B9&gt;=3.45,A9&gt;=4.85,D9&lt;0.75),1.4,IF(AND(A9&gt;=5.05,B9&gt;=3.45,A9&gt;=4.85,D9&lt;0.75),1.5,IF(AND(F9&gt;=2.5,H9&lt;13.641,D9&lt;1.75,D9&gt;=0.75),4.667,IF(AND(G9&lt;0.187,H9&gt;=13.641,D9&lt;1.75,D9&gt;=0.75),5,IF(AND(A9&gt;=7.1,B9&lt;3.5,D9&gt;=1.75,D9&gt;=0.75),6.575,IF(AND(G9&lt;0.161,A9&lt;4.65,H9&gt;=5.748,A9&lt;4.85,D9&lt;0.75),1.5,IF(AND(H9&lt;8.399,H9&gt;=6.417,B9&lt;3.45,A9&gt;=4.85,D9&lt;0.75),1.5,IF(AND(H9&gt;=8.399,H9&gt;=6.417,B9&lt;3.45,A9&gt;=4.85,D9&lt;0.75),1.625,IF(AND(G9&lt;0.086,F9&lt;2.5,H9&lt;13.641,D9&lt;1.75,D9&gt;=0.75),4.7,IF(AND(D9&lt;1.35,G9&gt;=0.187,H9&gt;=13.641,D9&lt;1.75,D9&gt;=0.75),4.2,IF(AND(G9&lt;0.422,G9&gt;=0.161,A9&lt;4.65,H9&gt;=5.748,A9&lt;4.85,D9&lt;0.75),1.4,IF(AND(G9&gt;=0.422,G9&gt;=0.161,A9&lt;4.65,H9&gt;=5.748,A9&lt;4.85,D9&lt;0.75),1.3,IF(AND(B9&lt;2.5,D9&gt;=1.35,G9&gt;=0.187,H9&gt;=13.641,D9&lt;1.75,D9&gt;=0.75),4.5,IF(AND(B9&lt;2.75,A9&lt;6,A9&lt;7.1,B9&lt;3.5,D9&gt;=1.75,D9&gt;=0.75),5.1,IF(AND(B9&gt;=2.75,A9&lt;6,A9&lt;7.1,B9&lt;3.5,D9&gt;=1.75,D9&gt;=0.75),5.02,IF(AND(A9&lt;5.15,A9&lt;5.9,G9&gt;=0.086,F9&lt;2.5,H9&lt;13.641,D9&lt;1.75,D9&gt;=0.75),3,IF(AND(G9&lt;0.644,A9&gt;=5.9,G9&gt;=0.086,F9&lt;2.5,H9&lt;13.641,D9&lt;1.75,D9&gt;=0.75),4.65,IF(AND(G9&gt;=0.644,A9&gt;=5.9,G9&gt;=0.086,F9&lt;2.5,H9&lt;13.641,D9&lt;1.75,D9&gt;=0.75),4.24,IF(AND(D9&lt;1.45,B9&gt;=2.5,D9&gt;=1.35,G9&gt;=0.187,H9&gt;=13.641,D9&lt;1.75,D9&gt;=0.75),4.68,IF(AND(D9&gt;=1.45,B9&gt;=2.5,D9&gt;=1.35,G9&gt;=0.187,H9&gt;=13.641,D9&lt;1.75,D9&gt;=0.75),4.833,IF(AND(H9&lt;13.18,D9&lt;2.05,A9&gt;=6,A9&lt;7.1,B9&lt;3.5,D9&gt;=1.75,D9&gt;=0.75),5.44,IF(AND(H9&gt;=13.18,D9&lt;2.05,A9&gt;=6,A9&lt;7.1,B9&lt;3.5,D9&gt;=1.75,D9&gt;=0.75),5.1,IF(AND(H9&lt;8.759,D9&gt;=2.05,A9&gt;=6,A9&lt;7.1,B9&lt;3.5,D9&gt;=1.75,D9&gt;=0.75),5.4,IF(AND(A9&gt;=5.75,A9&gt;=5.15,A9&lt;5.9,G9&gt;=0.086,F9&lt;2.5,H9&lt;13.641,D9&lt;1.75,D9&gt;=0.75),3.967,IF(AND(H9&lt;10.159,H9&gt;=8.759,D9&gt;=2.05,A9&gt;=6,A9&lt;7.1,B9&lt;3.5,D9&gt;=1.75,D9&gt;=0.75),5.925,IF(AND(D9&lt;1.2,A9&lt;5.75,A9&gt;=5.15,A9&lt;5.9,G9&gt;=0.086,F9&lt;2.5,H9&lt;13.641,D9&lt;1.75,D9&gt;=0.75),3.667,IF(AND(D9&lt;2.25,H9&gt;=10.159,H9&gt;=8.759,D9&gt;=2.05,A9&gt;=6,A9&lt;7.1,B9&lt;3.5,D9&gt;=1.75,D9&gt;=0.75),5.66,IF(AND(D9&gt;=2.25,H9&gt;=10.159,H9&gt;=8.759,D9&gt;=2.05,A9&gt;=6,A9&lt;7.1,B9&lt;3.5,D9&gt;=1.75,D9&gt;=0.75),5.34,IF(AND(D9&lt;1.35,D9&gt;=1.2,A9&lt;5.75,A9&gt;=5.15,A9&lt;5.9,G9&gt;=0.086,F9&lt;2.5,H9&lt;13.641,D9&lt;1.75,D9&gt;=0.75),4.025,IF(AND(D9&gt;=1.35,D9&gt;=1.2,A9&lt;5.75,A9&gt;=5.15,A9&lt;5.9,G9&gt;=0.086,F9&lt;2.5,H9&lt;13.641,D9&lt;1.75,D9&gt;=0.75),3.9,"shouldnthappen"))))))))))))))))))))))))))))))))))</f>
        <v>1.4</v>
      </c>
      <c r="AH9" s="1" t="n">
        <f aca="false">IF(AND(F9&lt;1.5,H9&lt;6.799,A9&lt;5.45),1.7,IF(AND(F9&gt;=1.5,H9&lt;6.799,A9&lt;5.45),4.1,IF(AND(D9&gt;=0.8,H9&gt;=6.799,A9&lt;5.45),3.9,IF(AND(H9&lt;7.564,F9&lt;2.5,A9&gt;=5.45),3.925,IF(AND(H9&gt;=16.284,F9&gt;=2.5,A9&gt;=5.45),6.5,IF(AND(A9&lt;4.35,D9&lt;0.8,H9&gt;=6.799,A9&lt;5.45),1.1,IF(AND(B9&lt;2.8,D9&lt;1.35,H9&gt;=7.564,F9&lt;2.5,A9&gt;=5.45),4.1,IF(AND(B9&gt;=2.8,D9&lt;1.35,H9&gt;=7.564,F9&lt;2.5,A9&gt;=5.45),4.267,IF(AND(B9&lt;2.75,D9&gt;=1.35,H9&gt;=7.564,F9&lt;2.5,A9&gt;=5.45),5,IF(AND(G9&gt;=0.078,G9&lt;0.26,H9&lt;16.284,F9&gt;=2.5,A9&gt;=5.45),6.06,IF(AND(G9&gt;=0.805,G9&gt;=0.26,H9&lt;16.284,F9&gt;=2.5,A9&gt;=5.45),5.02,IF(AND(H9&gt;=10.109,B9&gt;=3.45,A9&gt;=4.35,D9&lt;0.8,H9&gt;=6.799,A9&lt;5.45),1.55,IF(AND(D9&lt;2.25,G9&lt;0.078,G9&lt;0.26,H9&lt;16.284,F9&gt;=2.5,A9&gt;=5.45),5.6,IF(AND(D9&gt;=2.25,G9&lt;0.078,G9&lt;0.26,H9&lt;16.284,F9&gt;=2.5,A9&gt;=5.45),5.7,IF(AND(A9&lt;6.15,G9&lt;0.805,G9&gt;=0.26,H9&lt;16.284,F9&gt;=2.5,A9&gt;=5.45),4.967,IF(AND(A9&lt;4.65,H9&lt;12.227,B9&lt;3.45,A9&gt;=4.35,D9&lt;0.8,H9&gt;=6.799,A9&lt;5.45),1.333,IF(AND(A9&lt;4.85,H9&gt;=12.227,B9&lt;3.45,A9&gt;=4.35,D9&lt;0.8,H9&gt;=6.799,A9&lt;5.45),1.42,IF(AND(A9&gt;=4.85,H9&gt;=12.227,B9&lt;3.45,A9&gt;=4.35,D9&lt;0.8,H9&gt;=6.799,A9&lt;5.45),1.533,IF(AND(A9&lt;5.05,H9&lt;10.109,B9&gt;=3.45,A9&gt;=4.35,D9&lt;0.8,H9&gt;=6.799,A9&lt;5.45),1.4,IF(AND(A9&gt;=5.05,H9&lt;10.109,B9&gt;=3.45,A9&gt;=4.35,D9&lt;0.8,H9&gt;=6.799,A9&lt;5.45),1.5,IF(AND(G9&lt;0.14,H9&lt;13.531,B9&gt;=2.75,D9&gt;=1.35,H9&gt;=7.564,F9&lt;2.5,A9&gt;=5.45),4.7,IF(AND(G9&lt;0.187,H9&gt;=13.531,B9&gt;=2.75,D9&gt;=1.35,H9&gt;=7.564,F9&lt;2.5,A9&gt;=5.45),5,IF(AND(G9&gt;=0.187,H9&gt;=13.531,B9&gt;=2.75,D9&gt;=1.35,H9&gt;=7.564,F9&lt;2.5,A9&gt;=5.45),4.66,IF(AND(A9&lt;6.35,A9&gt;=6.15,G9&lt;0.805,G9&gt;=0.26,H9&lt;16.284,F9&gt;=2.5,A9&gt;=5.45),6,IF(AND(D9&lt;0.15,A9&gt;=4.65,H9&lt;12.227,B9&lt;3.45,A9&gt;=4.35,D9&lt;0.8,H9&gt;=6.799,A9&lt;5.45),1.5,IF(AND(H9&lt;10.723,G9&gt;=0.14,H9&lt;13.531,B9&gt;=2.75,D9&gt;=1.35,H9&gt;=7.564,F9&lt;2.5,A9&gt;=5.45),4.6,IF(AND(H9&gt;=10.723,G9&gt;=0.14,H9&lt;13.531,B9&gt;=2.75,D9&gt;=1.35,H9&gt;=7.564,F9&lt;2.5,A9&gt;=5.45),4.46,IF(AND(G9&lt;0.364,A9&gt;=6.35,A9&gt;=6.15,G9&lt;0.805,G9&gt;=0.26,H9&lt;16.284,F9&gt;=2.5,A9&gt;=5.45),5.28,IF(AND(A9&lt;5.1,D9&gt;=0.15,A9&gt;=4.65,H9&lt;12.227,B9&lt;3.45,A9&gt;=4.35,D9&lt;0.8,H9&gt;=6.799,A9&lt;5.45),1.36,IF(AND(A9&gt;=5.1,D9&gt;=0.15,A9&gt;=4.65,H9&lt;12.227,B9&lt;3.45,A9&gt;=4.35,D9&lt;0.8,H9&gt;=6.799,A9&lt;5.45),1.4,IF(AND(G9&gt;=0.6,G9&gt;=0.364,A9&gt;=6.35,A9&gt;=6.15,G9&lt;0.805,G9&gt;=0.26,H9&lt;16.284,F9&gt;=2.5,A9&gt;=5.45),5.1,IF(AND(A9&gt;=6.95,G9&lt;0.6,G9&gt;=0.364,A9&gt;=6.35,A9&gt;=6.15,G9&lt;0.805,G9&gt;=0.26,H9&lt;16.284,F9&gt;=2.5,A9&gt;=5.45),5.8,IF(AND(B9&lt;3.2,A9&lt;6.95,G9&lt;0.6,G9&gt;=0.364,A9&gt;=6.35,A9&gt;=6.15,G9&lt;0.805,G9&gt;=0.26,H9&lt;16.284,F9&gt;=2.5,A9&gt;=5.45),5.6,IF(AND(B9&gt;=3.2,A9&lt;6.95,G9&lt;0.6,G9&gt;=0.364,A9&gt;=6.35,A9&gt;=6.15,G9&lt;0.805,G9&gt;=0.26,H9&lt;16.284,F9&gt;=2.5,A9&gt;=5.45),5.7,"shouldnthappen"))))))))))))))))))))))))))))))))))</f>
        <v>1.42</v>
      </c>
      <c r="AI9" s="1" t="n">
        <f aca="false">IF(AND(B9&gt;=3.55,A9&lt;5.05,F9&lt;1.5),1,IF(AND(H9&gt;=13.436,A9&gt;=5.05,F9&lt;1.5),1.633,IF(AND(A9&lt;4.35,B9&lt;3.55,A9&lt;5.05,F9&lt;1.5),1.1,IF(AND(A9&lt;5.15,H9&lt;13.436,A9&gt;=5.05,F9&lt;1.5),1.6,IF(AND(G9&lt;0.837,D9&lt;1.2,B9&lt;2.65,F9&gt;=1.5),3.7,IF(AND(G9&gt;=0.837,D9&lt;1.2,B9&lt;2.65,F9&gt;=1.5),3,IF(AND(D9&lt;1.4,D9&gt;=1.2,B9&lt;2.65,F9&gt;=1.5),4.133,IF(AND(D9&gt;=1.4,D9&gt;=1.2,B9&lt;2.65,F9&gt;=1.5),4.633,IF(AND(G9&lt;0.302,A9&gt;=4.35,B9&lt;3.55,A9&lt;5.05,F9&lt;1.5),1.34,IF(AND(D9&gt;=0.3,A9&gt;=5.15,H9&lt;13.436,A9&gt;=5.05,F9&lt;1.5),1.5,IF(AND(G9&lt;0.233,G9&lt;0.265,D9&lt;1.55,B9&gt;=2.65,F9&gt;=1.5),4.56,IF(AND(G9&gt;=0.233,G9&lt;0.265,D9&lt;1.55,B9&gt;=2.65,F9&gt;=1.5),5.1,IF(AND(G9&lt;0.395,G9&gt;=0.265,D9&lt;1.55,B9&gt;=2.65,F9&gt;=1.5),4.025,IF(AND(H9&lt;13.935,A9&gt;=7.05,D9&gt;=1.55,B9&gt;=2.65,F9&gt;=1.5),6.12,IF(AND(H9&gt;=13.935,A9&gt;=7.05,D9&gt;=1.55,B9&gt;=2.65,F9&gt;=1.5),6.64,IF(AND(G9&gt;=0.858,G9&gt;=0.302,A9&gt;=4.35,B9&lt;3.55,A9&lt;5.05,F9&lt;1.5),1.3,IF(AND(H9&lt;6.543,D9&lt;0.3,A9&gt;=5.15,H9&lt;13.436,A9&gt;=5.05,F9&lt;1.5),1.4,IF(AND(H9&gt;=6.543,D9&lt;0.3,A9&gt;=5.15,H9&lt;13.436,A9&gt;=5.05,F9&lt;1.5),1.48,IF(AND(A9&lt;6.3,G9&gt;=0.395,G9&gt;=0.265,D9&lt;1.55,B9&gt;=2.65,F9&gt;=1.5),4.14,IF(AND(A9&gt;=6.3,G9&gt;=0.395,G9&gt;=0.265,D9&lt;1.55,B9&gt;=2.65,F9&gt;=1.5),4.767,IF(AND(G9&gt;=0.669,B9&lt;3.15,A9&lt;7.05,D9&gt;=1.55,B9&gt;=2.65,F9&gt;=1.5),5,IF(AND(H9&lt;9.459,G9&lt;0.858,G9&gt;=0.302,A9&gt;=4.35,B9&lt;3.55,A9&lt;5.05,F9&lt;1.5),1.4,IF(AND(H9&gt;=9.459,G9&lt;0.858,G9&gt;=0.302,A9&gt;=4.35,B9&lt;3.55,A9&lt;5.05,F9&lt;1.5),1.6,IF(AND(G9&gt;=0.433,G9&lt;0.669,B9&lt;3.15,A9&lt;7.05,D9&gt;=1.55,B9&gt;=2.65,F9&gt;=1.5),5.68,IF(AND(G9&lt;0.481,H9&lt;10.257,B9&gt;=3.15,A9&lt;7.05,D9&gt;=1.55,B9&gt;=2.65,F9&gt;=1.5),5.7,IF(AND(G9&gt;=0.481,H9&lt;10.257,B9&gt;=3.15,A9&lt;7.05,D9&gt;=1.55,B9&gt;=2.65,F9&gt;=1.5),5.9,IF(AND(D9&lt;2.15,H9&gt;=10.257,B9&gt;=3.15,A9&lt;7.05,D9&gt;=1.55,B9&gt;=2.65,F9&gt;=1.5),5.1,IF(AND(D9&gt;=2.15,H9&gt;=10.257,B9&gt;=3.15,A9&lt;7.05,D9&gt;=1.55,B9&gt;=2.65,F9&gt;=1.5),5.42,IF(AND(G9&lt;0.098,G9&lt;0.433,G9&lt;0.669,B9&lt;3.15,A9&lt;7.05,D9&gt;=1.55,B9&gt;=2.65,F9&gt;=1.5),5.567,IF(AND(D9&lt;1.8,G9&gt;=0.098,G9&lt;0.433,G9&lt;0.669,B9&lt;3.15,A9&lt;7.05,D9&gt;=1.55,B9&gt;=2.65,F9&gt;=1.5),5.033,IF(AND(G9&gt;=0.312,D9&gt;=1.8,G9&gt;=0.098,G9&lt;0.433,G9&lt;0.669,B9&lt;3.15,A9&lt;7.05,D9&gt;=1.55,B9&gt;=2.65,F9&gt;=1.5),5.4,IF(AND(H9&lt;9.002,G9&lt;0.312,D9&gt;=1.8,G9&gt;=0.098,G9&lt;0.433,G9&lt;0.669,B9&lt;3.15,A9&lt;7.05,D9&gt;=1.55,B9&gt;=2.65,F9&gt;=1.5),5.1,IF(AND(H9&gt;=9.002,G9&lt;0.312,D9&gt;=1.8,G9&gt;=0.098,G9&lt;0.433,G9&lt;0.669,B9&lt;3.15,A9&lt;7.05,D9&gt;=1.55,B9&gt;=2.65,F9&gt;=1.5),5.26,"shouldnthappen")))))))))))))))))))))))))))))))))</f>
        <v>1.34</v>
      </c>
      <c r="AJ9" s="1" t="n">
        <f aca="false">IF(AND(A9&gt;=5.25,D9&gt;=0.35,D9&lt;0.8),1.433,IF(AND(F9&gt;=2.5,H9&lt;6.927,D9&gt;=0.8),5.1,IF(AND(H9&lt;5.85,B9&lt;3.65,D9&lt;0.35,D9&lt;0.8),1,IF(AND(A9&lt;5.55,B9&gt;=3.65,D9&lt;0.35,D9&lt;0.8),1.5,IF(AND(A9&gt;=5.55,B9&gt;=3.65,D9&lt;0.35,D9&lt;0.8),1.7,IF(AND(H9&lt;7.949,A9&lt;5.25,D9&gt;=0.35,D9&lt;0.8),1.9,IF(AND(H9&gt;=7.949,A9&lt;5.25,D9&gt;=0.35,D9&lt;0.8),1.54,IF(AND(A9&lt;5.55,F9&lt;2.5,H9&lt;6.927,D9&gt;=0.8),3.98,IF(AND(A9&gt;=5.55,F9&lt;2.5,H9&lt;6.927,D9&gt;=0.8),4.1,IF(AND(A9&gt;=7.25,D9&gt;=1.55,H9&gt;=6.927,D9&gt;=0.8),6.65,IF(AND(A9&lt;5.75,D9&lt;1.2,D9&lt;1.55,H9&gt;=6.927,D9&gt;=0.8),3.62,IF(AND(A9&gt;=5.75,D9&lt;1.2,D9&lt;1.55,H9&gt;=6.927,D9&gt;=0.8),4.1,IF(AND(G9&lt;0.175,A9&lt;4.8,H9&gt;=5.85,B9&lt;3.65,D9&lt;0.35,D9&lt;0.8),1.5,IF(AND(G9&gt;=0.175,A9&lt;4.8,H9&gt;=5.85,B9&lt;3.65,D9&lt;0.35,D9&lt;0.8),1.3,IF(AND(A9&gt;=5.05,A9&gt;=4.8,H9&gt;=5.85,B9&lt;3.65,D9&lt;0.35,D9&lt;0.8),1.5,IF(AND(G9&gt;=0.735,A9&lt;6.25,D9&gt;=1.2,D9&lt;1.55,H9&gt;=6.927,D9&gt;=0.8),4,IF(AND(H9&lt;10.464,A9&lt;6.2,A9&lt;7.25,D9&gt;=1.55,H9&gt;=6.927,D9&gt;=0.8),5.1,IF(AND(H9&gt;=10.464,A9&lt;6.2,A9&lt;7.25,D9&gt;=1.55,H9&gt;=6.927,D9&gt;=0.8),4.9,IF(AND(G9&lt;0.418,A9&lt;5.05,A9&gt;=4.8,H9&gt;=5.85,B9&lt;3.65,D9&lt;0.35,D9&lt;0.8),1.48,IF(AND(G9&gt;=0.418,A9&lt;5.05,A9&gt;=4.8,H9&gt;=5.85,B9&lt;3.65,D9&lt;0.35,D9&lt;0.8),1.3,IF(AND(B9&lt;2.75,G9&lt;0.735,A9&lt;6.25,D9&gt;=1.2,D9&lt;1.55,H9&gt;=6.927,D9&gt;=0.8),4.35,IF(AND(H9&lt;15.422,D9&lt;1.45,A9&gt;=6.25,D9&gt;=1.2,D9&lt;1.55,H9&gt;=6.927,D9&gt;=0.8),4.375,IF(AND(H9&gt;=15.422,D9&lt;1.45,A9&gt;=6.25,D9&gt;=1.2,D9&lt;1.55,H9&gt;=6.927,D9&gt;=0.8),4.7,IF(AND(A9&lt;6.4,D9&gt;=1.45,A9&gt;=6.25,D9&gt;=1.2,D9&lt;1.55,H9&gt;=6.927,D9&gt;=0.8),5.1,IF(AND(G9&gt;=0.576,D9&lt;2.15,A9&gt;=6.2,A9&lt;7.25,D9&gt;=1.55,H9&gt;=6.927,D9&gt;=0.8),5.1,IF(AND(G9&lt;0.537,D9&gt;=2.15,A9&gt;=6.2,A9&lt;7.25,D9&gt;=1.55,H9&gt;=6.927,D9&gt;=0.8),5.533,IF(AND(G9&gt;=0.537,D9&gt;=2.15,A9&gt;=6.2,A9&lt;7.25,D9&gt;=1.55,H9&gt;=6.927,D9&gt;=0.8),5.9,IF(AND(D9&lt;1.45,B9&gt;=2.75,G9&lt;0.735,A9&lt;6.25,D9&gt;=1.2,D9&lt;1.55,H9&gt;=6.927,D9&gt;=0.8),4.6,IF(AND(D9&gt;=1.45,B9&gt;=2.75,G9&lt;0.735,A9&lt;6.25,D9&gt;=1.2,D9&lt;1.55,H9&gt;=6.927,D9&gt;=0.8),4.5,IF(AND(H9&lt;12.582,A9&gt;=6.4,D9&gt;=1.45,A9&gt;=6.25,D9&gt;=1.2,D9&lt;1.55,H9&gt;=6.927,D9&gt;=0.8),4.66,IF(AND(H9&gt;=12.582,A9&gt;=6.4,D9&gt;=1.45,A9&gt;=6.25,D9&gt;=1.2,D9&lt;1.55,H9&gt;=6.927,D9&gt;=0.8),4.9,IF(AND(B9&lt;2.75,G9&lt;0.576,D9&lt;2.15,A9&gt;=6.2,A9&lt;7.25,D9&gt;=1.55,H9&gt;=6.927,D9&gt;=0.8),5.3,IF(AND(G9&gt;=0.395,B9&gt;=2.75,G9&lt;0.576,D9&lt;2.15,A9&gt;=6.2,A9&lt;7.25,D9&gt;=1.55,H9&gt;=6.927,D9&gt;=0.8),5.6,IF(AND(D9&gt;=1.9,G9&lt;0.395,B9&gt;=2.75,G9&lt;0.576,D9&lt;2.15,A9&gt;=6.2,A9&lt;7.25,D9&gt;=1.55,H9&gt;=6.927,D9&gt;=0.8),5.333,IF(AND(B9&lt;2.95,D9&lt;1.9,G9&lt;0.395,B9&gt;=2.75,G9&lt;0.576,D9&lt;2.15,A9&gt;=6.2,A9&lt;7.25,D9&gt;=1.55,H9&gt;=6.927,D9&gt;=0.8),5.6,IF(AND(B9&gt;=2.95,D9&lt;1.9,G9&lt;0.395,B9&gt;=2.75,G9&lt;0.576,D9&lt;2.15,A9&gt;=6.2,A9&lt;7.25,D9&gt;=1.55,H9&gt;=6.927,D9&gt;=0.8),5.5,"shouldnthappen"))))))))))))))))))))))))))))))))))))</f>
        <v>1.3</v>
      </c>
      <c r="AK9" s="1" t="n">
        <f aca="false">IF(AND(H9&lt;5.85,B9&lt;3.65,F9&lt;1.5),1,IF(AND(B9&gt;=3.95,B9&gt;=3.65,F9&lt;1.5),1.433,IF(AND(A9&lt;5.15,F9&lt;2.5,F9&gt;=1.5),3.075,IF(AND(D9&gt;=0.35,H9&gt;=5.85,B9&lt;3.65,F9&lt;1.5),1.5,IF(AND(G9&lt;0.168,B9&lt;3.95,B9&gt;=3.65,F9&lt;1.5),1.7,IF(AND(H9&lt;5.767,A9&lt;7.25,F9&gt;=2.5,F9&gt;=1.5),4.5,IF(AND(D9&lt;1.9,A9&gt;=7.25,F9&gt;=2.5,F9&gt;=1.5),6.3,IF(AND(D9&gt;=1.9,A9&gt;=7.25,F9&gt;=2.5,F9&gt;=1.5),6.575,IF(AND(B9&lt;3.75,G9&gt;=0.168,B9&lt;3.95,B9&gt;=3.65,F9&lt;1.5),1.5,IF(AND(B9&gt;=3.75,G9&gt;=0.168,B9&lt;3.95,B9&gt;=3.65,F9&lt;1.5),1.6,IF(AND(D9&gt;=1.35,A9&lt;6.15,A9&gt;=5.15,F9&lt;2.5,F9&gt;=1.5),4.42,IF(AND(D9&lt;1.4,A9&gt;=6.15,A9&gt;=5.15,F9&lt;2.5,F9&gt;=1.5),4.5,IF(AND(D9&gt;=1.4,A9&gt;=6.15,A9&gt;=5.15,F9&lt;2.5,F9&gt;=1.5),4.675,IF(AND(D9&lt;0.15,H9&lt;11.218,D9&lt;0.35,H9&gt;=5.85,B9&lt;3.65,F9&lt;1.5),1.5,IF(AND(D9&lt;0.15,H9&gt;=11.218,D9&lt;0.35,H9&gt;=5.85,B9&lt;3.65,F9&lt;1.5),1.1,IF(AND(B9&lt;2.7,D9&lt;1.35,A9&lt;6.15,A9&gt;=5.15,F9&lt;2.5,F9&gt;=1.5),3.82,IF(AND(A9&lt;6.15,G9&gt;=0.755,H9&gt;=5.767,A9&lt;7.25,F9&gt;=2.5,F9&gt;=1.5),4.98,IF(AND(A9&gt;=6.15,G9&gt;=0.755,H9&gt;=5.767,A9&lt;7.25,F9&gt;=2.5,F9&gt;=1.5),5.3,IF(AND(B9&lt;3.4,D9&gt;=0.15,H9&lt;11.218,D9&lt;0.35,H9&gt;=5.85,B9&lt;3.65,F9&lt;1.5),1.4,IF(AND(B9&gt;=3.4,D9&gt;=0.15,H9&lt;11.218,D9&lt;0.35,H9&gt;=5.85,B9&lt;3.65,F9&lt;1.5),1.3,IF(AND(H9&lt;11.731,D9&gt;=0.15,H9&gt;=11.218,D9&lt;0.35,H9&gt;=5.85,B9&lt;3.65,F9&lt;1.5),1.2,IF(AND(H9&lt;9.053,B9&gt;=2.7,D9&lt;1.35,A9&lt;6.15,A9&gt;=5.15,F9&lt;2.5,F9&gt;=1.5),3.85,IF(AND(D9&gt;=2.1,B9&lt;2.85,G9&lt;0.755,H9&gt;=5.767,A9&lt;7.25,F9&gt;=2.5,F9&gt;=1.5),5.6,IF(AND(D9&gt;=2.45,B9&gt;=2.85,G9&lt;0.755,H9&gt;=5.767,A9&lt;7.25,F9&gt;=2.5,F9&gt;=1.5),5.8,IF(AND(B9&gt;=3.45,H9&gt;=11.731,D9&gt;=0.15,H9&gt;=11.218,D9&lt;0.35,H9&gt;=5.85,B9&lt;3.65,F9&lt;1.5),1.3,IF(AND(A9&lt;5.9,H9&gt;=9.053,B9&gt;=2.7,D9&lt;1.35,A9&lt;6.15,A9&gt;=5.15,F9&lt;2.5,F9&gt;=1.5),4.3,IF(AND(A9&gt;=5.9,H9&gt;=9.053,B9&gt;=2.7,D9&lt;1.35,A9&lt;6.15,A9&gt;=5.15,F9&lt;2.5,F9&gt;=1.5),4,IF(AND(G9&gt;=0.519,D9&lt;2.1,B9&lt;2.85,G9&lt;0.755,H9&gt;=5.767,A9&lt;7.25,F9&gt;=2.5,F9&gt;=1.5),4.9,IF(AND(A9&gt;=7.05,D9&lt;2.45,B9&gt;=2.85,G9&lt;0.755,H9&gt;=5.767,A9&lt;7.25,F9&gt;=2.5,F9&gt;=1.5),5.8,IF(AND(H9&lt;14.396,B9&lt;3.45,H9&gt;=11.731,D9&gt;=0.15,H9&gt;=11.218,D9&lt;0.35,H9&gt;=5.85,B9&lt;3.65,F9&lt;1.5),1.44,IF(AND(H9&gt;=14.396,B9&lt;3.45,H9&gt;=11.731,D9&gt;=0.15,H9&gt;=11.218,D9&lt;0.35,H9&gt;=5.85,B9&lt;3.65,F9&lt;1.5),1.3,IF(AND(G9&lt;0.282,G9&lt;0.519,D9&lt;2.1,B9&lt;2.85,G9&lt;0.755,H9&gt;=5.767,A9&lt;7.25,F9&gt;=2.5,F9&gt;=1.5),5.1,IF(AND(G9&gt;=0.282,G9&lt;0.519,D9&lt;2.1,B9&lt;2.85,G9&lt;0.755,H9&gt;=5.767,A9&lt;7.25,F9&gt;=2.5,F9&gt;=1.5),5.3,IF(AND(A9&lt;6.4,D9&lt;1.9,A9&lt;7.05,D9&lt;2.45,B9&gt;=2.85,G9&lt;0.755,H9&gt;=5.767,A9&lt;7.25,F9&gt;=2.5,F9&gt;=1.5),5.6,IF(AND(A9&gt;=6.4,D9&lt;1.9,A9&lt;7.05,D9&lt;2.45,B9&gt;=2.85,G9&lt;0.755,H9&gt;=5.767,A9&lt;7.25,F9&gt;=2.5,F9&gt;=1.5),5.5,IF(AND(H9&lt;8.884,D9&gt;=1.9,A9&lt;7.05,D9&lt;2.45,B9&gt;=2.85,G9&lt;0.755,H9&gt;=5.767,A9&lt;7.25,F9&gt;=2.5,F9&gt;=1.5),5.3,IF(AND(H9&gt;=8.884,D9&gt;=1.9,A9&lt;7.05,D9&lt;2.45,B9&gt;=2.85,G9&lt;0.755,H9&gt;=5.767,A9&lt;7.25,F9&gt;=2.5,F9&gt;=1.5),5.52,"shouldnthappen")))))))))))))))))))))))))))))))))))))</f>
        <v>1.44</v>
      </c>
      <c r="AL9" s="1" t="n">
        <f aca="false">IF(AND(H9&lt;5.85,A9&lt;5.05,D9&lt;0.8),1,IF(AND(B9&lt;3.35,A9&gt;=5.05,D9&lt;0.8),1.7,IF(AND(D9&gt;=2.45,F9&gt;=2.5,D9&gt;=0.8),6.05,IF(AND(H9&gt;=11.218,H9&gt;=5.85,A9&lt;5.05,D9&lt;0.8),1.28,IF(AND(G9&gt;=0.948,B9&gt;=3.35,A9&gt;=5.05,D9&lt;0.8),1.7,IF(AND(G9&gt;=0.423,H9&lt;11.218,H9&gt;=5.85,A9&lt;5.05,D9&lt;0.8),1.3,IF(AND(B9&lt;3.6,G9&lt;0.948,B9&gt;=3.35,A9&gt;=5.05,D9&lt;0.8),1.4,IF(AND(H9&lt;10.258,D9&lt;1.15,A9&lt;5.9,F9&lt;2.5,D9&gt;=0.8),3.36,IF(AND(H9&gt;=10.258,D9&lt;1.15,A9&lt;5.9,F9&lt;2.5,D9&gt;=0.8),3.9,IF(AND(A9&lt;5.3,D9&gt;=1.15,A9&lt;5.9,F9&lt;2.5,D9&gt;=0.8),3.9,IF(AND(D9&lt;1.55,B9&lt;2.75,A9&gt;=5.9,F9&lt;2.5,D9&gt;=0.8),4.64,IF(AND(D9&gt;=1.55,B9&lt;2.75,A9&gt;=5.9,F9&lt;2.5,D9&gt;=0.8),5.1,IF(AND(D9&gt;=1.6,B9&gt;=2.75,A9&gt;=5.9,F9&lt;2.5,D9&gt;=0.8),5,IF(AND(H9&lt;5.767,H9&lt;8.598,D9&lt;2.45,F9&gt;=2.5,D9&gt;=0.8),4.5,IF(AND(A9&lt;6.25,H9&gt;=8.598,D9&lt;2.45,F9&gt;=2.5,D9&gt;=0.8),5.02,IF(AND(B9&lt;3.55,G9&lt;0.423,H9&lt;11.218,H9&gt;=5.85,A9&lt;5.05,D9&lt;0.8),1.525,IF(AND(B9&gt;=3.55,G9&lt;0.423,H9&lt;11.218,H9&gt;=5.85,A9&lt;5.05,D9&lt;0.8),1.4,IF(AND(H9&gt;=13.932,B9&gt;=3.6,G9&lt;0.948,B9&gt;=3.35,A9&gt;=5.05,D9&lt;0.8),1.65,IF(AND(G9&gt;=0.652,A9&gt;=5.3,D9&gt;=1.15,A9&lt;5.9,F9&lt;2.5,D9&gt;=0.8),3.8,IF(AND(D9&lt;1.35,D9&lt;1.6,B9&gt;=2.75,A9&gt;=5.9,F9&lt;2.5,D9&gt;=0.8),4.42,IF(AND(H9&lt;6.656,H9&gt;=5.767,H9&lt;8.598,D9&lt;2.45,F9&gt;=2.5,D9&gt;=0.8),5.033,IF(AND(H9&gt;=6.656,H9&gt;=5.767,H9&lt;8.598,D9&lt;2.45,F9&gt;=2.5,D9&gt;=0.8),5.1,IF(AND(G9&gt;=0.885,A9&gt;=6.25,H9&gt;=8.598,D9&lt;2.45,F9&gt;=2.5,D9&gt;=0.8),5.2,IF(AND(H9&lt;6.926,H9&lt;13.932,B9&gt;=3.6,G9&lt;0.948,B9&gt;=3.35,A9&gt;=5.05,D9&lt;0.8),1.433,IF(AND(H9&gt;=6.926,H9&lt;13.932,B9&gt;=3.6,G9&lt;0.948,B9&gt;=3.35,A9&gt;=5.05,D9&lt;0.8),1.5,IF(AND(A9&lt;5.65,G9&lt;0.652,A9&gt;=5.3,D9&gt;=1.15,A9&lt;5.9,F9&lt;2.5,D9&gt;=0.8),4.36,IF(AND(A9&gt;=5.65,G9&lt;0.652,A9&gt;=5.3,D9&gt;=1.15,A9&lt;5.9,F9&lt;2.5,D9&gt;=0.8),4.2,IF(AND(H9&gt;=13.561,D9&gt;=1.35,D9&lt;1.6,B9&gt;=2.75,A9&gt;=5.9,F9&lt;2.5,D9&gt;=0.8),4.767,IF(AND(H9&lt;9.091,G9&lt;0.885,A9&gt;=6.25,H9&gt;=8.598,D9&lt;2.45,F9&gt;=2.5,D9&gt;=0.8),6.3,IF(AND(H9&gt;=12.206,H9&lt;13.561,D9&gt;=1.35,D9&lt;1.6,B9&gt;=2.75,A9&gt;=5.9,F9&lt;2.5,D9&gt;=0.8),4.4,IF(AND(D9&gt;=2.25,H9&gt;=9.091,G9&lt;0.885,A9&gt;=6.25,H9&gt;=8.598,D9&lt;2.45,F9&gt;=2.5,D9&gt;=0.8),5.9,IF(AND(B9&lt;3.05,H9&lt;12.206,H9&lt;13.561,D9&gt;=1.35,D9&lt;1.6,B9&gt;=2.75,A9&gt;=5.9,F9&lt;2.5,D9&gt;=0.8),4.6,IF(AND(B9&gt;=3.05,H9&lt;12.206,H9&lt;13.561,D9&gt;=1.35,D9&lt;1.6,B9&gt;=2.75,A9&gt;=5.9,F9&lt;2.5,D9&gt;=0.8),4.7,IF(AND(G9&gt;=0.596,D9&lt;2.25,H9&gt;=9.091,G9&lt;0.885,A9&gt;=6.25,H9&gt;=8.598,D9&lt;2.45,F9&gt;=2.5,D9&gt;=0.8),5.1,IF(AND(G9&gt;=0.379,G9&lt;0.596,D9&lt;2.25,H9&gt;=9.091,G9&lt;0.885,A9&gt;=6.25,H9&gt;=8.598,D9&lt;2.45,F9&gt;=2.5,D9&gt;=0.8),5.767,IF(AND(D9&lt;2.15,G9&lt;0.379,G9&lt;0.596,D9&lt;2.25,H9&gt;=9.091,G9&lt;0.885,A9&gt;=6.25,H9&gt;=8.598,D9&lt;2.45,F9&gt;=2.5,D9&gt;=0.8),5.4,IF(AND(D9&gt;=2.15,G9&lt;0.379,G9&lt;0.596,D9&lt;2.25,H9&gt;=9.091,G9&lt;0.885,A9&gt;=6.25,H9&gt;=8.598,D9&lt;2.45,F9&gt;=2.5,D9&gt;=0.8),5.6,"shouldnthappen")))))))))))))))))))))))))))))))))))))</f>
        <v>1.28</v>
      </c>
      <c r="AM9" s="1" t="n">
        <f aca="false">IF(AND(H9&lt;5.245,D9&lt;0.8),1,IF(AND(A9&lt;4.5,H9&gt;=5.245,D9&lt;0.8),1.35,IF(AND(D9&gt;=0.5,A9&gt;=4.5,H9&gt;=5.245,D9&lt;0.8),1.6,IF(AND(H9&lt;7.25,B9&lt;2.6,A9&lt;6.15,D9&gt;=0.8),4.375,IF(AND(H9&gt;=7.25,B9&lt;2.6,A9&lt;6.15,D9&gt;=0.8),3.075,IF(AND(H9&lt;13.935,A9&gt;=7.05,A9&gt;=6.15,D9&gt;=0.8),6.067,IF(AND(H9&gt;=13.935,A9&gt;=7.05,A9&gt;=6.15,D9&gt;=0.8),6.525,IF(AND(G9&gt;=0.948,D9&lt;0.5,A9&gt;=4.5,H9&gt;=5.245,D9&lt;0.8),1.7,IF(AND(G9&lt;0.568,D9&gt;=1.55,B9&gt;=2.6,A9&lt;6.15,D9&gt;=0.8),5.1,IF(AND(G9&gt;=0.568,D9&gt;=1.55,B9&gt;=2.6,A9&lt;6.15,D9&gt;=0.8),5,IF(AND(A9&gt;=6.6,B9&gt;=3.15,A9&lt;7.05,A9&gt;=6.15,D9&gt;=0.8),5.78,IF(AND(G9&lt;0.165,G9&lt;0.273,D9&lt;1.55,B9&gt;=2.6,A9&lt;6.15,D9&gt;=0.8),4.1,IF(AND(G9&gt;=0.165,G9&lt;0.273,D9&lt;1.55,B9&gt;=2.6,A9&lt;6.15,D9&gt;=0.8),4.5,IF(AND(D9&lt;1.35,G9&gt;=0.273,D9&lt;1.55,B9&gt;=2.6,A9&lt;6.15,D9&gt;=0.8),4.08,IF(AND(D9&gt;=1.35,G9&gt;=0.273,D9&lt;1.55,B9&gt;=2.6,A9&lt;6.15,D9&gt;=0.8),4.4,IF(AND(D9&lt;1.45,F9&lt;2.5,B9&lt;3.15,A9&lt;7.05,A9&gt;=6.15,D9&gt;=0.8),4.38,IF(AND(D9&gt;=1.45,F9&lt;2.5,B9&lt;3.15,A9&lt;7.05,A9&gt;=6.15,D9&gt;=0.8),4.75,IF(AND(D9&gt;=2.25,F9&gt;=2.5,B9&lt;3.15,A9&lt;7.05,A9&gt;=6.15,D9&gt;=0.8),5.16,IF(AND(H9&lt;11.488,A9&lt;6.6,B9&gt;=3.15,A9&lt;7.05,A9&gt;=6.15,D9&gt;=0.8),6,IF(AND(H9&gt;=14.396,D9&lt;0.25,G9&lt;0.948,D9&lt;0.5,A9&gt;=4.5,H9&gt;=5.245,D9&lt;0.8),1.3,IF(AND(A9&gt;=5.55,D9&gt;=0.25,G9&lt;0.948,D9&lt;0.5,A9&gt;=4.5,H9&gt;=5.245,D9&lt;0.8),1.7,IF(AND(D9&lt;1.85,D9&lt;2.25,F9&gt;=2.5,B9&lt;3.15,A9&lt;7.05,A9&gt;=6.15,D9&gt;=0.8),5.6,IF(AND(G9&lt;0.669,H9&gt;=11.488,A9&lt;6.6,B9&gt;=3.15,A9&lt;7.05,A9&gt;=6.15,D9&gt;=0.8),4.7,IF(AND(G9&gt;=0.669,H9&gt;=11.488,A9&lt;6.6,B9&gt;=3.15,A9&lt;7.05,A9&gt;=6.15,D9&gt;=0.8),5.22,IF(AND(H9&lt;6.543,H9&lt;14.396,D9&lt;0.25,G9&lt;0.948,D9&lt;0.5,A9&gt;=4.5,H9&gt;=5.245,D9&lt;0.8),1.4,IF(AND(A9&lt;4.95,A9&lt;5.55,D9&gt;=0.25,G9&lt;0.948,D9&lt;0.5,A9&gt;=4.5,H9&gt;=5.245,D9&lt;0.8),1.4,IF(AND(A9&gt;=4.95,A9&lt;5.55,D9&gt;=0.25,G9&lt;0.948,D9&lt;0.5,A9&gt;=4.5,H9&gt;=5.245,D9&lt;0.8),1.48,IF(AND(H9&lt;10.667,D9&gt;=1.85,D9&lt;2.25,F9&gt;=2.5,B9&lt;3.15,A9&lt;7.05,A9&gt;=6.15,D9&gt;=0.8),5.25,IF(AND(H9&gt;=10.667,D9&gt;=1.85,D9&lt;2.25,F9&gt;=2.5,B9&lt;3.15,A9&lt;7.05,A9&gt;=6.15,D9&gt;=0.8),5.55,IF(AND(G9&lt;0.063,H9&gt;=6.543,H9&lt;14.396,D9&lt;0.25,G9&lt;0.948,D9&lt;0.5,A9&gt;=4.5,H9&gt;=5.245,D9&lt;0.8),1.4,IF(AND(H9&lt;9.212,G9&gt;=0.063,H9&gt;=6.543,H9&lt;14.396,D9&lt;0.25,G9&lt;0.948,D9&lt;0.5,A9&gt;=4.5,H9&gt;=5.245,D9&lt;0.8),1.475,IF(AND(H9&gt;=9.212,G9&gt;=0.063,H9&gt;=6.543,H9&lt;14.396,D9&lt;0.25,G9&lt;0.948,D9&lt;0.5,A9&gt;=4.5,H9&gt;=5.245,D9&lt;0.8),1.5,"shouldnthappen"))))))))))))))))))))))))))))))))</f>
        <v>1.4</v>
      </c>
      <c r="AN9" s="1" t="n">
        <f aca="false">IF(AND(D9&lt;0.7,A9&gt;=5.55),1.633,IF(AND(G9&lt;0.38,B9&lt;2.8,A9&lt;5.55),4.3,IF(AND(G9&gt;=0.38,B9&lt;2.8,A9&lt;5.55),3.325,IF(AND(D9&gt;=0.35,B9&gt;=2.8,A9&lt;5.55),1.6,IF(AND(B9&gt;=3.4,A9&lt;4.8,D9&lt;0.35,B9&gt;=2.8,A9&lt;5.55),1,IF(AND(H9&gt;=11.789,A9&lt;5.9,D9&lt;1.55,D9&gt;=0.7,A9&gt;=5.55),4.325,IF(AND(F9&gt;=2.5,A9&gt;=5.9,D9&lt;1.55,D9&gt;=0.7,A9&gt;=5.55),5.05,IF(AND(D9&lt;1.9,A9&gt;=7.25,D9&gt;=1.55,D9&gt;=0.7,A9&gt;=5.55),6.3,IF(AND(D9&gt;=1.9,A9&gt;=7.25,D9&gt;=1.55,D9&gt;=0.7,A9&gt;=5.55),6.4,IF(AND(A9&lt;4.35,B9&lt;3.4,A9&lt;4.8,D9&lt;0.35,B9&gt;=2.8,A9&lt;5.55),1.1,IF(AND(G9&gt;=0.934,B9&lt;3.45,A9&gt;=4.8,D9&lt;0.35,B9&gt;=2.8,A9&lt;5.55),1.7,IF(AND(H9&gt;=14.877,B9&gt;=3.45,A9&gt;=4.8,D9&lt;0.35,B9&gt;=2.8,A9&lt;5.55),1.3,IF(AND(B9&lt;2.6,H9&lt;11.789,A9&lt;5.9,D9&lt;1.55,D9&gt;=0.7,A9&gt;=5.55),3.9,IF(AND(B9&gt;=2.6,H9&lt;11.789,A9&lt;5.9,D9&lt;1.55,D9&gt;=0.7,A9&gt;=5.55),4.26,IF(AND(A9&lt;6.6,F9&lt;2.5,A9&gt;=5.9,D9&lt;1.55,D9&gt;=0.7,A9&gt;=5.55),4.625,IF(AND(A9&gt;=6.6,F9&lt;2.5,A9&gt;=5.9,D9&lt;1.55,D9&gt;=0.7,A9&gt;=5.55),4.475,IF(AND(B9&lt;2.6,D9&lt;2.05,A9&lt;7.25,D9&gt;=1.55,D9&gt;=0.7,A9&gt;=5.55),5.8,IF(AND(G9&gt;=0.743,D9&gt;=2.05,A9&lt;7.25,D9&gt;=1.55,D9&gt;=0.7,A9&gt;=5.55),5.1,IF(AND(G9&lt;0.422,A9&gt;=4.35,B9&lt;3.4,A9&lt;4.8,D9&lt;0.35,B9&gt;=2.8,A9&lt;5.55),1.367,IF(AND(G9&gt;=0.422,A9&gt;=4.35,B9&lt;3.4,A9&lt;4.8,D9&lt;0.35,B9&gt;=2.8,A9&lt;5.55),1.3,IF(AND(A9&lt;5.05,G9&lt;0.934,B9&lt;3.45,A9&gt;=4.8,D9&lt;0.35,B9&gt;=2.8,A9&lt;5.55),1.525,IF(AND(A9&gt;=5.05,G9&lt;0.934,B9&lt;3.45,A9&gt;=4.8,D9&lt;0.35,B9&gt;=2.8,A9&lt;5.55),1.5,IF(AND(G9&gt;=0.585,H9&lt;14.877,B9&gt;=3.45,A9&gt;=4.8,D9&lt;0.35,B9&gt;=2.8,A9&lt;5.55),1.54,IF(AND(G9&gt;=0.537,G9&lt;0.743,D9&gt;=2.05,A9&lt;7.25,D9&gt;=1.55,D9&gt;=0.7,A9&gt;=5.55),5.833,IF(AND(D9&gt;=0.25,G9&lt;0.585,H9&lt;14.877,B9&gt;=3.45,A9&gt;=4.8,D9&lt;0.35,B9&gt;=2.8,A9&lt;5.55),1.367,IF(AND(D9&lt;1.75,H9&lt;13.795,B9&gt;=2.6,D9&lt;2.05,A9&lt;7.25,D9&gt;=1.55,D9&gt;=0.7,A9&gt;=5.55),5.45,IF(AND(B9&lt;2.85,H9&gt;=13.795,B9&gt;=2.6,D9&lt;2.05,A9&lt;7.25,D9&gt;=1.55,D9&gt;=0.7,A9&gt;=5.55),5.1,IF(AND(B9&gt;=2.85,H9&gt;=13.795,B9&gt;=2.6,D9&lt;2.05,A9&lt;7.25,D9&gt;=1.55,D9&gt;=0.7,A9&gt;=5.55),4.82,IF(AND(G9&lt;0.353,G9&lt;0.537,G9&lt;0.743,D9&gt;=2.05,A9&lt;7.25,D9&gt;=1.55,D9&gt;=0.7,A9&gt;=5.55),5.425,IF(AND(G9&gt;=0.353,G9&lt;0.537,G9&lt;0.743,D9&gt;=2.05,A9&lt;7.25,D9&gt;=1.55,D9&gt;=0.7,A9&gt;=5.55),5.62,IF(AND(G9&lt;0.311,D9&lt;0.25,G9&lt;0.585,H9&lt;14.877,B9&gt;=3.45,A9&gt;=4.8,D9&lt;0.35,B9&gt;=2.8,A9&lt;5.55),1.5,IF(AND(G9&gt;=0.311,D9&lt;0.25,G9&lt;0.585,H9&lt;14.877,B9&gt;=3.45,A9&gt;=4.8,D9&lt;0.35,B9&gt;=2.8,A9&lt;5.55),1.4,IF(AND(B9&gt;=3.1,D9&gt;=1.75,H9&lt;13.795,B9&gt;=2.6,D9&lt;2.05,A9&lt;7.25,D9&gt;=1.55,D9&gt;=0.7,A9&gt;=5.55),5.1,IF(AND(B9&lt;2.85,B9&lt;3.1,D9&gt;=1.75,H9&lt;13.795,B9&gt;=2.6,D9&lt;2.05,A9&lt;7.25,D9&gt;=1.55,D9&gt;=0.7,A9&gt;=5.55),5.2,IF(AND(B9&gt;=2.85,B9&lt;3.1,D9&gt;=1.75,H9&lt;13.795,B9&gt;=2.6,D9&lt;2.05,A9&lt;7.25,D9&gt;=1.55,D9&gt;=0.7,A9&gt;=5.55),5.2,"shouldnthappen")))))))))))))))))))))))))))))))))))</f>
        <v>1</v>
      </c>
      <c r="AO9" s="1" t="n">
        <f aca="false">IF(AND(H9&gt;=14.529,G9&lt;0.633,D9&lt;0.8),1.3,IF(AND(A9&lt;5.05,G9&gt;=0.633,D9&lt;0.8),1.35,IF(AND(H9&gt;=14.379,H9&lt;14.529,G9&lt;0.633,D9&lt;0.8),1.7,IF(AND(B9&lt;3.35,A9&gt;=5.05,G9&gt;=0.633,D9&lt;0.8),1.7,IF(AND(D9&gt;=1.45,A9&lt;5.95,F9&lt;2.5,D9&gt;=0.8),4.5,IF(AND(D9&lt;1.35,A9&gt;=5.95,F9&lt;2.5,D9&gt;=0.8),4,IF(AND(D9&lt;1.85,G9&gt;=0.845,F9&gt;=2.5,D9&gt;=0.8),4.8,IF(AND(B9&gt;=4.3,H9&lt;14.379,H9&lt;14.529,G9&lt;0.633,D9&lt;0.8),1.5,IF(AND(A9&lt;5.25,B9&gt;=3.35,A9&gt;=5.05,G9&gt;=0.633,D9&lt;0.8),1.55,IF(AND(A9&gt;=5.25,B9&gt;=3.35,A9&gt;=5.05,G9&gt;=0.633,D9&lt;0.8),1.633,IF(AND(A9&lt;5.05,D9&lt;1.45,A9&lt;5.95,F9&lt;2.5,D9&gt;=0.8),3.3,IF(AND(G9&lt;0.293,D9&gt;=1.35,A9&gt;=5.95,F9&lt;2.5,D9&gt;=0.8),5,IF(AND(A9&gt;=6.6,D9&lt;2.05,G9&lt;0.845,F9&gt;=2.5,D9&gt;=0.8),5.8,IF(AND(B9&lt;3.05,D9&gt;=2.05,G9&lt;0.845,F9&gt;=2.5,D9&gt;=0.8),6.15,IF(AND(B9&lt;2.9,D9&gt;=1.85,G9&gt;=0.845,F9&gt;=2.5,D9&gt;=0.8),5.1,IF(AND(B9&gt;=2.9,D9&gt;=1.85,G9&gt;=0.845,F9&gt;=2.5,D9&gt;=0.8),5.2,IF(AND(B9&gt;=3.8,B9&lt;4.3,H9&lt;14.379,H9&lt;14.529,G9&lt;0.633,D9&lt;0.8),1.333,IF(AND(A9&lt;6.25,G9&gt;=0.293,D9&gt;=1.35,A9&gt;=5.95,F9&lt;2.5,D9&gt;=0.8),4.6,IF(AND(H9&lt;10.351,A9&lt;6.6,D9&lt;2.05,G9&lt;0.845,F9&gt;=2.5,D9&gt;=0.8),5.4,IF(AND(G9&gt;=0.364,B9&gt;=3.05,D9&gt;=2.05,G9&lt;0.845,F9&gt;=2.5,D9&gt;=0.8),5.66,IF(AND(G9&gt;=0.447,B9&lt;3.8,B9&lt;4.3,H9&lt;14.379,H9&lt;14.529,G9&lt;0.633,D9&lt;0.8),1.3,IF(AND(H9&lt;6.247,A9&lt;5.65,A9&gt;=5.05,D9&lt;1.45,A9&lt;5.95,F9&lt;2.5,D9&gt;=0.8),4.033,IF(AND(D9&lt;1.25,A9&gt;=5.65,A9&gt;=5.05,D9&lt;1.45,A9&lt;5.95,F9&lt;2.5,D9&gt;=0.8),3.88,IF(AND(D9&gt;=1.25,A9&gt;=5.65,A9&gt;=5.05,D9&lt;1.45,A9&lt;5.95,F9&lt;2.5,D9&gt;=0.8),4.35,IF(AND(B9&lt;2.65,A9&gt;=6.25,G9&gt;=0.293,D9&gt;=1.35,A9&gt;=5.95,F9&lt;2.5,D9&gt;=0.8),4.9,IF(AND(B9&lt;2.75,H9&gt;=10.351,A9&lt;6.6,D9&lt;2.05,G9&lt;0.845,F9&gt;=2.5,D9&gt;=0.8),5.1,IF(AND(B9&gt;=2.75,H9&gt;=10.351,A9&lt;6.6,D9&lt;2.05,G9&lt;0.845,F9&gt;=2.5,D9&gt;=0.8),4.95,IF(AND(B9&lt;3.15,G9&lt;0.364,B9&gt;=3.05,D9&gt;=2.05,G9&lt;0.845,F9&gt;=2.5,D9&gt;=0.8),5.28,IF(AND(B9&gt;=3.15,G9&lt;0.364,B9&gt;=3.05,D9&gt;=2.05,G9&lt;0.845,F9&gt;=2.5,D9&gt;=0.8),5.5,IF(AND(H9&lt;9.212,G9&lt;0.447,B9&lt;3.8,B9&lt;4.3,H9&lt;14.379,H9&lt;14.529,G9&lt;0.633,D9&lt;0.8),1.4,IF(AND(G9&lt;0.356,H9&gt;=6.247,A9&lt;5.65,A9&gt;=5.05,D9&lt;1.45,A9&lt;5.95,F9&lt;2.5,D9&gt;=0.8),4.2,IF(AND(B9&lt;3,B9&gt;=2.65,A9&gt;=6.25,G9&gt;=0.293,D9&gt;=1.35,A9&gt;=5.95,F9&lt;2.5,D9&gt;=0.8),4.6,IF(AND(B9&gt;=3,B9&gt;=2.65,A9&gt;=6.25,G9&gt;=0.293,D9&gt;=1.35,A9&gt;=5.95,F9&lt;2.5,D9&gt;=0.8),4.7,IF(AND(A9&lt;5.05,H9&gt;=9.212,G9&lt;0.447,B9&lt;3.8,B9&lt;4.3,H9&lt;14.379,H9&lt;14.529,G9&lt;0.633,D9&lt;0.8),1.533,IF(AND(A9&gt;=5.05,H9&gt;=9.212,G9&lt;0.447,B9&lt;3.8,B9&lt;4.3,H9&lt;14.379,H9&lt;14.529,G9&lt;0.633,D9&lt;0.8),1.425,IF(AND(A9&lt;5.35,G9&gt;=0.356,H9&gt;=6.247,A9&lt;5.65,A9&gt;=5.05,D9&lt;1.45,A9&lt;5.95,F9&lt;2.5,D9&gt;=0.8),3.9,IF(AND(A9&gt;=5.35,G9&gt;=0.356,H9&gt;=6.247,A9&lt;5.65,A9&gt;=5.05,D9&lt;1.45,A9&lt;5.95,F9&lt;2.5,D9&gt;=0.8),3.72,"shouldnthappen")))))))))))))))))))))))))))))))))))))</f>
        <v>1.533</v>
      </c>
      <c r="AP9" s="1" t="n">
        <f aca="false">IF(AND(F9&gt;=1.5,A9&lt;5.55),3.84,IF(AND(G9&gt;=0.52,A9&lt;4.75,F9&lt;1.5,A9&lt;5.55),1.16,IF(AND(A9&lt;5.65,A9&lt;5.85,D9&lt;1.55,A9&gt;=5.55),4.2,IF(AND(A9&gt;=5.65,A9&lt;5.85,D9&lt;1.55,A9&gt;=5.55),3.167,IF(AND(G9&gt;=0.798,A9&gt;=5.85,D9&lt;1.55,A9&gt;=5.55),4,IF(AND(F9&lt;2.5,H9&lt;14.1,D9&gt;=1.55,A9&gt;=5.55),4.84,IF(AND(A9&lt;7.2,H9&gt;=14.1,D9&gt;=1.55,A9&gt;=5.55),5.633,IF(AND(A9&gt;=7.2,H9&gt;=14.1,D9&gt;=1.55,A9&gt;=5.55),6.6,IF(AND(G9&lt;0.161,G9&lt;0.52,A9&lt;4.75,F9&lt;1.5,A9&lt;5.55),1.5,IF(AND(D9&gt;=0.5,G9&lt;0.676,A9&gt;=4.75,F9&lt;1.5,A9&lt;5.55),1.6,IF(AND(H9&lt;11.016,G9&gt;=0.676,A9&gt;=4.75,F9&lt;1.5,A9&lt;5.55),1.75,IF(AND(G9&lt;0.209,G9&lt;0.798,A9&gt;=5.85,D9&lt;1.55,A9&gt;=5.55),4.5,IF(AND(G9&gt;=0.74,F9&gt;=2.5,H9&lt;14.1,D9&gt;=1.55,A9&gt;=5.55),6.225,IF(AND(B9&lt;2.95,G9&gt;=0.161,G9&lt;0.52,A9&lt;4.75,F9&lt;1.5,A9&lt;5.55),1.4,IF(AND(B9&gt;=2.95,G9&gt;=0.161,G9&lt;0.52,A9&lt;4.75,F9&lt;1.5,A9&lt;5.55),1.34,IF(AND(B9&lt;3.15,D9&lt;0.5,G9&lt;0.676,A9&gt;=4.75,F9&lt;1.5,A9&lt;5.55),1.52,IF(AND(D9&lt;0.25,H9&gt;=11.016,G9&gt;=0.676,A9&gt;=4.75,F9&lt;1.5,A9&lt;5.55),1.567,IF(AND(D9&gt;=0.25,H9&gt;=11.016,G9&gt;=0.676,A9&gt;=4.75,F9&lt;1.5,A9&lt;5.55),1.5,IF(AND(H9&lt;7.47,G9&gt;=0.209,G9&lt;0.798,A9&gt;=5.85,D9&lt;1.55,A9&gt;=5.55),5.05,IF(AND(B9&lt;2.85,G9&lt;0.74,F9&gt;=2.5,H9&lt;14.1,D9&gt;=1.55,A9&gt;=5.55),5.35,IF(AND(B9&lt;3.3,B9&gt;=3.15,D9&lt;0.5,G9&lt;0.676,A9&gt;=4.75,F9&lt;1.5,A9&lt;5.55),1.2,IF(AND(D9&lt;1.45,H9&gt;=7.47,G9&gt;=0.209,G9&lt;0.798,A9&gt;=5.85,D9&lt;1.55,A9&gt;=5.55),4.66,IF(AND(D9&gt;=1.45,H9&gt;=7.47,G9&gt;=0.209,G9&lt;0.798,A9&gt;=5.85,D9&lt;1.55,A9&gt;=5.55),4.64,IF(AND(A9&gt;=7.05,B9&gt;=2.85,G9&lt;0.74,F9&gt;=2.5,H9&lt;14.1,D9&gt;=1.55,A9&gt;=5.55),5.8,IF(AND(B9&gt;=3.25,A9&lt;7.05,B9&gt;=2.85,G9&lt;0.74,F9&gt;=2.5,H9&lt;14.1,D9&gt;=1.55,A9&gt;=5.55),5.7,IF(AND(H9&gt;=13.641,D9&lt;0.25,B9&gt;=3.3,B9&gt;=3.15,D9&lt;0.5,G9&lt;0.676,A9&gt;=4.75,F9&lt;1.5,A9&lt;5.55),1.3,IF(AND(D9&lt;0.35,D9&gt;=0.25,B9&gt;=3.3,B9&gt;=3.15,D9&lt;0.5,G9&lt;0.676,A9&gt;=4.75,F9&lt;1.5,A9&lt;5.55),1.367,IF(AND(D9&gt;=0.35,D9&gt;=0.25,B9&gt;=3.3,B9&gt;=3.15,D9&lt;0.5,G9&lt;0.676,A9&gt;=4.75,F9&lt;1.5,A9&lt;5.55),1.3,IF(AND(A9&lt;6.35,B9&lt;3.25,A9&lt;7.05,B9&gt;=2.85,G9&lt;0.74,F9&gt;=2.5,H9&lt;14.1,D9&gt;=1.55,A9&gt;=5.55),5.6,IF(AND(A9&gt;=6.35,B9&lt;3.25,A9&lt;7.05,B9&gt;=2.85,G9&lt;0.74,F9&gt;=2.5,H9&lt;14.1,D9&gt;=1.55,A9&gt;=5.55),5.325,IF(AND(A9&lt;5.1,H9&lt;13.641,D9&lt;0.25,B9&gt;=3.3,B9&gt;=3.15,D9&lt;0.5,G9&lt;0.676,A9&gt;=4.75,F9&lt;1.5,A9&lt;5.55),1.4,IF(AND(H9&gt;=11.031,A9&gt;=5.1,H9&lt;13.641,D9&lt;0.25,B9&gt;=3.3,B9&gt;=3.15,D9&lt;0.5,G9&lt;0.676,A9&gt;=4.75,F9&lt;1.5,A9&lt;5.55),1.4,IF(AND(A9&lt;5.45,H9&lt;11.031,A9&gt;=5.1,H9&lt;13.641,D9&lt;0.25,B9&gt;=3.3,B9&gt;=3.15,D9&lt;0.5,G9&lt;0.676,A9&gt;=4.75,F9&lt;1.5,A9&lt;5.55),1.5,IF(AND(A9&gt;=5.45,H9&lt;11.031,A9&gt;=5.1,H9&lt;13.641,D9&lt;0.25,B9&gt;=3.3,B9&gt;=3.15,D9&lt;0.5,G9&lt;0.676,A9&gt;=4.75,F9&lt;1.5,A9&lt;5.55),1.4,"shouldnthappen"))))))))))))))))))))))))))))))))))</f>
        <v>1.34</v>
      </c>
      <c r="AQ9" s="1" t="n">
        <f aca="false">IF(AND(H9&lt;6.926,D9&gt;=0.35,F9&lt;1.5),1.9,IF(AND(G9&gt;=0.869,D9&gt;=1.75,F9&gt;=1.5),5.15,IF(AND(A9&lt;4.35,A9&lt;5.05,D9&lt;0.35,F9&lt;1.5),1.1,IF(AND(H9&lt;6.089,A9&gt;=5.05,D9&lt;0.35,F9&lt;1.5),1.7,IF(AND(H9&gt;=13.089,H9&gt;=6.926,D9&gt;=0.35,F9&lt;1.5),1.3,IF(AND(G9&lt;0.695,D9&lt;1.15,D9&lt;1.75,F9&gt;=1.5),3.62,IF(AND(G9&gt;=0.695,D9&lt;1.15,D9&lt;1.75,F9&gt;=1.5),3,IF(AND(G9&gt;=0.585,H9&gt;=6.089,A9&gt;=5.05,D9&lt;0.35,F9&lt;1.5),1.5,IF(AND(H9&lt;9.582,H9&lt;13.089,H9&gt;=6.926,D9&gt;=0.35,F9&lt;1.5),1.5,IF(AND(H9&gt;=9.582,H9&lt;13.089,H9&gt;=6.926,D9&gt;=0.35,F9&lt;1.5),1.6,IF(AND(D9&lt;1.35,H9&lt;9.349,D9&gt;=1.15,D9&lt;1.75,F9&gt;=1.5),3.867,IF(AND(D9&lt;2.05,A9&lt;7.05,G9&lt;0.869,D9&gt;=1.75,F9&gt;=1.5),4.9,IF(AND(B9&gt;=3.3,A9&gt;=7.05,G9&lt;0.869,D9&gt;=1.75,F9&gt;=1.5),6.1,IF(AND(G9&lt;0.347,H9&lt;11.218,A9&gt;=4.35,A9&lt;5.05,D9&lt;0.35,F9&lt;1.5),1.4,IF(AND(G9&gt;=0.347,H9&lt;11.218,A9&gt;=4.35,A9&lt;5.05,D9&lt;0.35,F9&lt;1.5),1.5,IF(AND(G9&gt;=0.265,H9&gt;=11.218,A9&gt;=4.35,A9&lt;5.05,D9&lt;0.35,F9&lt;1.5),1.45,IF(AND(A9&gt;=5.4,G9&lt;0.585,H9&gt;=6.089,A9&gt;=5.05,D9&lt;0.35,F9&lt;1.5),1.35,IF(AND(B9&gt;=2.9,D9&gt;=1.35,H9&lt;9.349,D9&gt;=1.15,D9&lt;1.75,F9&gt;=1.5),4.6,IF(AND(D9&gt;=1.35,A9&lt;6.15,H9&gt;=9.349,D9&gt;=1.15,D9&lt;1.75,F9&gt;=1.5),4.54,IF(AND(H9&lt;10.927,A9&gt;=6.15,H9&gt;=9.349,D9&gt;=1.15,D9&lt;1.75,F9&gt;=1.5),4.3,IF(AND(G9&lt;0.512,D9&gt;=2.05,A9&lt;7.05,G9&lt;0.869,D9&gt;=1.75,F9&gt;=1.5),5.533,IF(AND(G9&gt;=0.512,D9&gt;=2.05,A9&lt;7.05,G9&lt;0.869,D9&gt;=1.75,F9&gt;=1.5),5.88,IF(AND(H9&lt;11.551,B9&lt;3.3,A9&gt;=7.05,G9&lt;0.869,D9&gt;=1.75,F9&gt;=1.5),6.3,IF(AND(G9&lt;0.227,G9&lt;0.265,H9&gt;=11.218,A9&gt;=4.35,A9&lt;5.05,D9&lt;0.35,F9&lt;1.5),1.4,IF(AND(G9&gt;=0.227,G9&lt;0.265,H9&gt;=11.218,A9&gt;=4.35,A9&lt;5.05,D9&lt;0.35,F9&lt;1.5),1.26,IF(AND(H9&lt;11.031,A9&lt;5.4,G9&lt;0.585,H9&gt;=6.089,A9&gt;=5.05,D9&lt;0.35,F9&lt;1.5),1.5,IF(AND(H9&gt;=11.031,A9&lt;5.4,G9&lt;0.585,H9&gt;=6.089,A9&gt;=5.05,D9&lt;0.35,F9&lt;1.5),1.4,IF(AND(A9&lt;5.45,B9&lt;2.9,D9&gt;=1.35,H9&lt;9.349,D9&gt;=1.15,D9&lt;1.75,F9&gt;=1.5),4.5,IF(AND(A9&lt;5.9,D9&lt;1.35,A9&lt;6.15,H9&gt;=9.349,D9&gt;=1.15,D9&lt;1.75,F9&gt;=1.5),4.2,IF(AND(A9&gt;=5.9,D9&lt;1.35,A9&lt;6.15,H9&gt;=9.349,D9&gt;=1.15,D9&lt;1.75,F9&gt;=1.5),4,IF(AND(A9&gt;=6.75,H9&gt;=10.927,A9&gt;=6.15,H9&gt;=9.349,D9&gt;=1.15,D9&lt;1.75,F9&gt;=1.5),4.767,IF(AND(B9&lt;2.9,H9&gt;=11.551,B9&lt;3.3,A9&gt;=7.05,G9&lt;0.869,D9&gt;=1.75,F9&gt;=1.5),6.7,IF(AND(B9&gt;=2.9,H9&gt;=11.551,B9&lt;3.3,A9&gt;=7.05,G9&lt;0.869,D9&gt;=1.75,F9&gt;=1.5),6.6,IF(AND(B9&lt;2.45,A9&gt;=5.45,B9&lt;2.9,D9&gt;=1.35,H9&lt;9.349,D9&gt;=1.15,D9&lt;1.75,F9&gt;=1.5),5,IF(AND(B9&gt;=2.45,A9&gt;=5.45,B9&lt;2.9,D9&gt;=1.35,H9&lt;9.349,D9&gt;=1.15,D9&lt;1.75,F9&gt;=1.5),5.1,IF(AND(H9&lt;11.166,A9&lt;6.75,H9&gt;=10.927,A9&gt;=6.15,H9&gt;=9.349,D9&gt;=1.15,D9&lt;1.75,F9&gt;=1.5),4.9,IF(AND(G9&lt;0.228,H9&gt;=11.166,A9&lt;6.75,H9&gt;=10.927,A9&gt;=6.15,H9&gt;=9.349,D9&gt;=1.15,D9&lt;1.75,F9&gt;=1.5),4.7,IF(AND(H9&lt;13.531,G9&gt;=0.228,H9&gt;=11.166,A9&lt;6.75,H9&gt;=10.927,A9&gt;=6.15,H9&gt;=9.349,D9&gt;=1.15,D9&lt;1.75,F9&gt;=1.5),4.4,IF(AND(H9&gt;=13.531,G9&gt;=0.228,H9&gt;=11.166,A9&lt;6.75,H9&gt;=10.927,A9&gt;=6.15,H9&gt;=9.349,D9&gt;=1.15,D9&lt;1.75,F9&gt;=1.5),4.6,"shouldnthappen")))))))))))))))))))))))))))))))))))))))</f>
        <v>1.4</v>
      </c>
      <c r="AR9" s="1" t="n">
        <f aca="false">IF(AND(G9&gt;=0.93,B9&lt;3.65,F9&lt;1.5),1.7,IF(AND(H9&lt;6.542,B9&gt;=3.65,F9&lt;1.5),1.767,IF(AND(A9&gt;=7.05,D9&gt;=1.55,F9&gt;=1.5),6.3,IF(AND(G9&lt;0.123,H9&gt;=6.542,B9&gt;=3.65,F9&lt;1.5),1.367,IF(AND(A9&lt;5.15,A9&lt;5.65,D9&lt;1.55,F9&gt;=1.5),3.15,IF(AND(A9&lt;4.8,G9&gt;=0.447,G9&lt;0.93,B9&lt;3.65,F9&lt;1.5),1.24,IF(AND(A9&gt;=4.8,G9&gt;=0.447,G9&lt;0.93,B9&lt;3.65,F9&lt;1.5),1.4,IF(AND(G9&lt;0.151,G9&gt;=0.123,H9&gt;=6.542,B9&gt;=3.65,F9&lt;1.5),1.7,IF(AND(G9&gt;=0.151,G9&gt;=0.123,H9&gt;=6.542,B9&gt;=3.65,F9&lt;1.5),1.5,IF(AND(D9&gt;=1.45,A9&gt;=5.15,A9&lt;5.65,D9&lt;1.55,F9&gt;=1.5),4.5,IF(AND(B9&lt;2.65,D9&gt;=1.35,A9&gt;=5.65,D9&lt;1.55,F9&gt;=1.5),4.9,IF(AND(G9&lt;0.527,F9&lt;2.5,A9&lt;7.05,D9&gt;=1.55,F9&gt;=1.5),5.075,IF(AND(G9&gt;=0.527,F9&lt;2.5,A9&lt;7.05,D9&gt;=1.55,F9&gt;=1.5),4.7,IF(AND(A9&lt;4.65,G9&lt;0.265,G9&lt;0.447,G9&lt;0.93,B9&lt;3.65,F9&lt;1.5),1.42,IF(AND(G9&lt;0.3,G9&gt;=0.265,G9&lt;0.447,G9&lt;0.93,B9&lt;3.65,F9&lt;1.5),1.6,IF(AND(G9&gt;=0.3,G9&gt;=0.265,G9&lt;0.447,G9&lt;0.93,B9&lt;3.65,F9&lt;1.5),1.4,IF(AND(G9&lt;0.356,D9&lt;1.45,A9&gt;=5.15,A9&lt;5.65,D9&lt;1.55,F9&gt;=1.5),4.125,IF(AND(D9&lt;1.1,A9&lt;6.2,D9&lt;1.35,A9&gt;=5.65,D9&lt;1.55,F9&gt;=1.5),4.1,IF(AND(D9&gt;=1.1,A9&lt;6.2,D9&lt;1.35,A9&gt;=5.65,D9&lt;1.55,F9&gt;=1.5),4.175,IF(AND(H9&gt;=13.433,A9&gt;=6.2,D9&lt;1.35,A9&gt;=5.65,D9&lt;1.55,F9&gt;=1.5),4.6,IF(AND(G9&lt;0.437,B9&gt;=2.65,D9&gt;=1.35,A9&gt;=5.65,D9&lt;1.55,F9&gt;=1.5),4.625,IF(AND(G9&gt;=0.437,B9&gt;=2.65,D9&gt;=1.35,A9&gt;=5.65,D9&lt;1.55,F9&gt;=1.5),4.75,IF(AND(B9&gt;=3.15,H9&lt;11.146,F9&gt;=2.5,A9&lt;7.05,D9&gt;=1.55,F9&gt;=1.5),5.667,IF(AND(B9&lt;2.65,H9&gt;=11.146,F9&gt;=2.5,A9&lt;7.05,D9&gt;=1.55,F9&gt;=1.5),5.8,IF(AND(B9&lt;3.3,A9&gt;=4.65,G9&lt;0.265,G9&lt;0.447,G9&lt;0.93,B9&lt;3.65,F9&lt;1.5),1.32,IF(AND(B9&gt;=3.3,A9&gt;=4.65,G9&lt;0.265,G9&lt;0.447,G9&lt;0.93,B9&lt;3.65,F9&lt;1.5),1.425,IF(AND(B9&lt;2.8,G9&gt;=0.356,D9&lt;1.45,A9&gt;=5.15,A9&lt;5.65,D9&lt;1.55,F9&gt;=1.5),3.86,IF(AND(B9&gt;=2.8,G9&gt;=0.356,D9&lt;1.45,A9&gt;=5.15,A9&lt;5.65,D9&lt;1.55,F9&gt;=1.5),3.6,IF(AND(B9&lt;2.6,H9&lt;13.433,A9&gt;=6.2,D9&lt;1.35,A9&gt;=5.65,D9&lt;1.55,F9&gt;=1.5),4.4,IF(AND(B9&gt;=2.6,H9&lt;13.433,A9&gt;=6.2,D9&lt;1.35,A9&gt;=5.65,D9&lt;1.55,F9&gt;=1.5),4.3,IF(AND(G9&lt;0.151,B9&lt;3.15,H9&lt;11.146,F9&gt;=2.5,A9&lt;7.05,D9&gt;=1.55,F9&gt;=1.5),5.5,IF(AND(H9&lt;15.52,B9&gt;=2.65,H9&gt;=11.146,F9&gt;=2.5,A9&lt;7.05,D9&gt;=1.55,F9&gt;=1.5),5.4,IF(AND(H9&gt;=15.52,B9&gt;=2.65,H9&gt;=11.146,F9&gt;=2.5,A9&lt;7.05,D9&gt;=1.55,F9&gt;=1.5),5.733,IF(AND(H9&lt;10.74,G9&gt;=0.151,B9&lt;3.15,H9&lt;11.146,F9&gt;=2.5,A9&lt;7.05,D9&gt;=1.55,F9&gt;=1.5),5.12,IF(AND(H9&gt;=10.74,G9&gt;=0.151,B9&lt;3.15,H9&lt;11.146,F9&gt;=2.5,A9&lt;7.05,D9&gt;=1.55,F9&gt;=1.5),4.9,"shouldnthappen")))))))))))))))))))))))))))))))))))</f>
        <v>1.42</v>
      </c>
      <c r="AS9" s="1" t="n">
        <f aca="false">IF(AND(F9&gt;=1.5,A9&lt;5.55),4.18,IF(AND(F9&gt;=2.5,B9&lt;2.75,A9&gt;=5.55),5.38,IF(AND(G9&gt;=0.587,B9&lt;3.75,F9&lt;1.5,A9&lt;5.55),1.48,IF(AND(H9&lt;6.51,B9&gt;=3.75,F9&lt;1.5,A9&lt;5.55),1.9,IF(AND(H9&gt;=6.51,B9&gt;=3.75,F9&lt;1.5,A9&lt;5.55),1.425,IF(AND(G9&gt;=0.868,F9&lt;2.5,B9&lt;2.75,A9&gt;=5.55),4.65,IF(AND(F9&lt;1.5,D9&lt;1.55,B9&gt;=2.75,A9&gt;=5.55),1.7,IF(AND(G9&gt;=0.857,D9&gt;=1.55,B9&gt;=2.75,A9&gt;=5.55),5.033,IF(AND(G9&gt;=0.518,G9&lt;0.587,B9&lt;3.75,F9&lt;1.5,A9&lt;5.55),1,IF(AND(D9&lt;1.05,G9&lt;0.868,F9&lt;2.5,B9&lt;2.75,A9&gt;=5.55),3.5,IF(AND(G9&lt;0.404,D9&gt;=1.05,G9&lt;0.868,F9&lt;2.5,B9&lt;2.75,A9&gt;=5.55),4.2,IF(AND(G9&gt;=0.404,D9&gt;=1.05,G9&lt;0.868,F9&lt;2.5,B9&lt;2.75,A9&gt;=5.55),3.94,IF(AND(F9&lt;2.5,B9&lt;2.95,F9&gt;=1.5,D9&lt;1.55,B9&gt;=2.75,A9&gt;=5.55),4.68,IF(AND(F9&gt;=2.5,B9&lt;2.95,F9&gt;=1.5,D9&lt;1.55,B9&gt;=2.75,A9&gt;=5.55),5.1,IF(AND(H9&lt;10.883,B9&gt;=2.95,F9&gt;=1.5,D9&lt;1.55,B9&gt;=2.75,A9&gt;=5.55),4.15,IF(AND(H9&gt;=10.883,B9&gt;=2.95,F9&gt;=1.5,D9&lt;1.55,B9&gt;=2.75,A9&gt;=5.55),4.5,IF(AND(H9&gt;=14.1,D9&lt;2.05,G9&lt;0.857,D9&gt;=1.55,B9&gt;=2.75,A9&gt;=5.55),6.6,IF(AND(G9&lt;0.063,B9&lt;3.15,G9&lt;0.518,G9&lt;0.587,B9&lt;3.75,F9&lt;1.5,A9&lt;5.55),1.4,IF(AND(G9&gt;=0.063,B9&lt;3.15,G9&lt;0.518,G9&lt;0.587,B9&lt;3.75,F9&lt;1.5,A9&lt;5.55),1.5,IF(AND(H9&gt;=10.563,B9&gt;=3.15,G9&lt;0.518,G9&lt;0.587,B9&lt;3.75,F9&lt;1.5,A9&lt;5.55),1.325,IF(AND(B9&lt;2.95,H9&lt;14.1,D9&lt;2.05,G9&lt;0.857,D9&gt;=1.55,B9&gt;=2.75,A9&gt;=5.55),6.125,IF(AND(A9&lt;6.65,G9&lt;0.364,D9&gt;=2.05,G9&lt;0.857,D9&gt;=1.55,B9&gt;=2.75,A9&gt;=5.55),5.45,IF(AND(G9&gt;=0.774,G9&gt;=0.364,D9&gt;=2.05,G9&lt;0.857,D9&gt;=1.55,B9&gt;=2.75,A9&gt;=5.55),5.4,IF(AND(H9&gt;=9.279,H9&lt;10.563,B9&gt;=3.15,G9&lt;0.518,G9&lt;0.587,B9&lt;3.75,F9&lt;1.5,A9&lt;5.55),1.475,IF(AND(D9&lt;1.65,B9&gt;=2.95,H9&lt;14.1,D9&lt;2.05,G9&lt;0.857,D9&gt;=1.55,B9&gt;=2.75,A9&gt;=5.55),5.8,IF(AND(B9&lt;3.15,A9&gt;=6.65,G9&lt;0.364,D9&gt;=2.05,G9&lt;0.857,D9&gt;=1.55,B9&gt;=2.75,A9&gt;=5.55),5.3,IF(AND(B9&gt;=3.15,A9&gt;=6.65,G9&lt;0.364,D9&gt;=2.05,G9&lt;0.857,D9&gt;=1.55,B9&gt;=2.75,A9&gt;=5.55),5.7,IF(AND(A9&gt;=6.75,G9&lt;0.774,G9&gt;=0.364,D9&gt;=2.05,G9&lt;0.857,D9&gt;=1.55,B9&gt;=2.75,A9&gt;=5.55),5.9,IF(AND(G9&lt;0.417,H9&lt;9.279,H9&lt;10.563,B9&gt;=3.15,G9&lt;0.518,G9&lt;0.587,B9&lt;3.75,F9&lt;1.5,A9&lt;5.55),1.4,IF(AND(G9&gt;=0.417,H9&lt;9.279,H9&lt;10.563,B9&gt;=3.15,G9&lt;0.518,G9&lt;0.587,B9&lt;3.75,F9&lt;1.5,A9&lt;5.55),1.3,IF(AND(A9&lt;6.3,D9&gt;=1.65,B9&gt;=2.95,H9&lt;14.1,D9&lt;2.05,G9&lt;0.857,D9&gt;=1.55,B9&gt;=2.75,A9&gt;=5.55),4.9,IF(AND(A9&gt;=6.3,D9&gt;=1.65,B9&gt;=2.95,H9&lt;14.1,D9&lt;2.05,G9&lt;0.857,D9&gt;=1.55,B9&gt;=2.75,A9&gt;=5.55),5.3,IF(AND(G9&gt;=0.657,A9&lt;6.75,G9&lt;0.774,G9&gt;=0.364,D9&gt;=2.05,G9&lt;0.857,D9&gt;=1.55,B9&gt;=2.75,A9&gt;=5.55),6,IF(AND(B9&lt;3.2,G9&lt;0.657,A9&lt;6.75,G9&lt;0.774,G9&gt;=0.364,D9&gt;=2.05,G9&lt;0.857,D9&gt;=1.55,B9&gt;=2.75,A9&gt;=5.55),5.6,IF(AND(B9&gt;=3.2,G9&lt;0.657,A9&lt;6.75,G9&lt;0.774,G9&gt;=0.364,D9&gt;=2.05,G9&lt;0.857,D9&gt;=1.55,B9&gt;=2.75,A9&gt;=5.55),5.65,"shouldnthappen")))))))))))))))))))))))))))))))))))</f>
        <v>1.325</v>
      </c>
      <c r="AT9" s="1" t="n">
        <f aca="false">IF(AND(H9&gt;=16.284,A9&gt;=5.55),6.533,IF(AND(G9&gt;=0.52,A9&lt;4.85,A9&lt;5.55),1.05,IF(AND(G9&lt;0.227,G9&lt;0.52,A9&lt;4.85,A9&lt;5.55),1.4,IF(AND(G9&gt;=0.227,G9&lt;0.52,A9&lt;4.85,A9&lt;5.55),1.3,IF(AND(D9&gt;=0.45,F9&lt;1.5,A9&gt;=4.85,A9&lt;5.55),1.667,IF(AND(B9&gt;=2.75,F9&gt;=1.5,A9&gt;=4.85,A9&lt;5.55),4.5,IF(AND(F9&lt;2.5,B9&gt;=3.15,H9&lt;16.284,A9&gt;=5.55),4.7,IF(AND(G9&gt;=0.934,D9&lt;0.45,F9&lt;1.5,A9&gt;=4.85,A9&lt;5.55),1.7,IF(AND(D9&gt;=1.2,B9&lt;2.75,F9&gt;=1.5,A9&gt;=4.85,A9&lt;5.55),4.25,IF(AND(G9&gt;=0.774,F9&gt;=2.5,B9&gt;=3.15,H9&lt;16.284,A9&gt;=5.55),5.4,IF(AND(B9&lt;3.1,G9&lt;0.934,D9&lt;0.45,F9&lt;1.5,A9&gt;=4.85,A9&lt;5.55),1.6,IF(AND(D9&lt;1.05,D9&lt;1.2,B9&lt;2.75,F9&gt;=1.5,A9&gt;=4.85,A9&lt;5.55),3.433,IF(AND(D9&gt;=1.05,D9&lt;1.2,B9&lt;2.75,F9&gt;=1.5,A9&gt;=4.85,A9&lt;5.55),3.267,IF(AND(H9&lt;8.486,D9&lt;1.35,F9&lt;2.5,B9&lt;3.15,H9&lt;16.284,A9&gt;=5.55),3.85,IF(AND(D9&gt;=1.55,D9&gt;=1.35,F9&lt;2.5,B9&lt;3.15,H9&lt;16.284,A9&gt;=5.55),5.1,IF(AND(H9&lt;10.464,A9&lt;6.35,F9&gt;=2.5,B9&lt;3.15,H9&lt;16.284,A9&gt;=5.55),5.08,IF(AND(H9&gt;=10.464,A9&lt;6.35,F9&gt;=2.5,B9&lt;3.15,H9&lt;16.284,A9&gt;=5.55),4.9,IF(AND(D9&lt;1.85,A9&gt;=6.35,F9&gt;=2.5,B9&lt;3.15,H9&lt;16.284,A9&gt;=5.55),5.8,IF(AND(H9&gt;=10.393,G9&lt;0.774,F9&gt;=2.5,B9&gt;=3.15,H9&lt;16.284,A9&gt;=5.55),5.425,IF(AND(B9&lt;2.6,H9&gt;=8.486,D9&lt;1.35,F9&lt;2.5,B9&lt;3.15,H9&lt;16.284,A9&gt;=5.55),3.9,IF(AND(G9&gt;=0.567,D9&lt;1.55,D9&gt;=1.35,F9&lt;2.5,B9&lt;3.15,H9&lt;16.284,A9&gt;=5.55),4.4,IF(AND(B9&lt;3.25,H9&lt;10.393,G9&lt;0.774,F9&gt;=2.5,B9&gt;=3.15,H9&lt;16.284,A9&gt;=5.55),5.7,IF(AND(B9&gt;=3.25,H9&lt;10.393,G9&lt;0.774,F9&gt;=2.5,B9&gt;=3.15,H9&lt;16.284,A9&gt;=5.55),5.98,IF(AND(G9&lt;0.079,G9&lt;0.338,B9&gt;=3.1,G9&lt;0.934,D9&lt;0.45,F9&lt;1.5,A9&gt;=4.85,A9&lt;5.55),1.425,IF(AND(B9&lt;3.35,G9&gt;=0.338,B9&gt;=3.1,G9&lt;0.934,D9&lt;0.45,F9&lt;1.5,A9&gt;=4.85,A9&lt;5.55),1.4,IF(AND(G9&lt;0.404,B9&gt;=2.6,H9&gt;=8.486,D9&lt;1.35,F9&lt;2.5,B9&lt;3.15,H9&lt;16.284,A9&gt;=5.55),4.3,IF(AND(G9&gt;=0.404,B9&gt;=2.6,H9&gt;=8.486,D9&lt;1.35,F9&lt;2.5,B9&lt;3.15,H9&lt;16.284,A9&gt;=5.55),4.025,IF(AND(B9&gt;=3.05,G9&lt;0.567,D9&lt;1.55,D9&gt;=1.35,F9&lt;2.5,B9&lt;3.15,H9&lt;16.284,A9&gt;=5.55),4.7,IF(AND(A9&lt;6.45,H9&lt;10.667,D9&gt;=1.85,A9&gt;=6.35,F9&gt;=2.5,B9&lt;3.15,H9&lt;16.284,A9&gt;=5.55),5.3,IF(AND(A9&gt;=6.45,H9&lt;10.667,D9&gt;=1.85,A9&gt;=6.35,F9&gt;=2.5,B9&lt;3.15,H9&lt;16.284,A9&gt;=5.55),5.167,IF(AND(B9&lt;2.95,H9&gt;=10.667,D9&gt;=1.85,A9&gt;=6.35,F9&gt;=2.5,B9&lt;3.15,H9&lt;16.284,A9&gt;=5.55),5.6,IF(AND(B9&gt;=2.95,H9&gt;=10.667,D9&gt;=1.85,A9&gt;=6.35,F9&gt;=2.5,B9&lt;3.15,H9&lt;16.284,A9&gt;=5.55),5.5,IF(AND(H9&lt;10.325,G9&gt;=0.079,G9&lt;0.338,B9&gt;=3.1,G9&lt;0.934,D9&lt;0.45,F9&lt;1.5,A9&gt;=4.85,A9&lt;5.55),1.5,IF(AND(G9&lt;0.385,B9&gt;=3.35,G9&gt;=0.338,B9&gt;=3.1,G9&lt;0.934,D9&lt;0.45,F9&lt;1.5,A9&gt;=4.85,A9&lt;5.55),1.5,IF(AND(G9&gt;=0.385,B9&gt;=3.35,G9&gt;=0.338,B9&gt;=3.1,G9&lt;0.934,D9&lt;0.45,F9&lt;1.5,A9&gt;=4.85,A9&lt;5.55),1.42,IF(AND(B9&lt;2.5,B9&lt;3.05,G9&lt;0.567,D9&lt;1.55,D9&gt;=1.35,F9&lt;2.5,B9&lt;3.15,H9&lt;16.284,A9&gt;=5.55),4.5,IF(AND(B9&gt;=2.5,B9&lt;3.05,G9&lt;0.567,D9&lt;1.55,D9&gt;=1.35,F9&lt;2.5,B9&lt;3.15,H9&lt;16.284,A9&gt;=5.55),4.56,IF(AND(H9&lt;12.506,H9&gt;=10.325,G9&gt;=0.079,G9&lt;0.338,B9&gt;=3.1,G9&lt;0.934,D9&lt;0.45,F9&lt;1.5,A9&gt;=4.85,A9&lt;5.55),1.2,IF(AND(H9&gt;=12.506,H9&gt;=10.325,G9&gt;=0.079,G9&lt;0.338,B9&gt;=3.1,G9&lt;0.934,D9&lt;0.45,F9&lt;1.5,A9&gt;=4.85,A9&lt;5.55),1.3,"shouldnthappen")))))))))))))))))))))))))))))))))))))))</f>
        <v>1.4</v>
      </c>
      <c r="AU9" s="1" t="n">
        <f aca="false">IF(AND(G9&gt;=0.52,B9&lt;3.05,F9&lt;1.5),1.1,IF(AND(G9&lt;0.35,G9&lt;0.52,B9&lt;3.05,F9&lt;1.5),1.4,IF(AND(G9&gt;=0.35,G9&lt;0.52,B9&lt;3.05,F9&lt;1.5),1.3,IF(AND(G9&gt;=0.227,G9&lt;0.347,B9&gt;=3.05,F9&lt;1.5),1.32,IF(AND(H9&lt;6.417,G9&gt;=0.347,B9&gt;=3.05,F9&lt;1.5),1.7,IF(AND(A9&gt;=7.25,A9&gt;=6.6,F9&gt;=2.5,F9&gt;=1.5),6.35,IF(AND(G9&lt;0.11,G9&lt;0.227,G9&lt;0.347,B9&gt;=3.05,F9&lt;1.5),1.333,IF(AND(H9&lt;9.441,H9&gt;=6.417,G9&gt;=0.347,B9&gt;=3.05,F9&lt;1.5),1.425,IF(AND(B9&lt;2.75,G9&lt;0.451,H9&lt;10.266,F9&lt;2.5,F9&gt;=1.5),4,IF(AND(B9&gt;=2.75,G9&lt;0.451,H9&lt;10.266,F9&lt;2.5,F9&gt;=1.5),4.433,IF(AND(G9&gt;=0.865,G9&gt;=0.451,H9&lt;10.266,F9&lt;2.5,F9&gt;=1.5),4.2,IF(AND(B9&lt;2.45,H9&lt;13.665,H9&gt;=10.266,F9&lt;2.5,F9&gt;=1.5),3.7,IF(AND(G9&lt;0.302,H9&gt;=13.665,H9&gt;=10.266,F9&lt;2.5,F9&gt;=1.5),5,IF(AND(B9&lt;2.9,A9&lt;6.1,A9&lt;6.6,F9&gt;=2.5,F9&gt;=1.5),5.06,IF(AND(B9&gt;=2.9,A9&lt;6.1,A9&lt;6.6,F9&gt;=2.5,F9&gt;=1.5),4.8,IF(AND(B9&lt;3.05,A9&gt;=6.1,A9&lt;6.6,F9&gt;=2.5,F9&gt;=1.5),5.6,IF(AND(B9&gt;=3.05,A9&gt;=6.1,A9&lt;6.6,F9&gt;=2.5,F9&gt;=1.5),5.267,IF(AND(H9&gt;=14.564,A9&lt;7.25,A9&gt;=6.6,F9&gt;=2.5,F9&gt;=1.5),5.6,IF(AND(H9&gt;=14.309,G9&gt;=0.11,G9&lt;0.227,G9&lt;0.347,B9&gt;=3.05,F9&lt;1.5),1.7,IF(AND(D9&lt;0.4,H9&gt;=9.441,H9&gt;=6.417,G9&gt;=0.347,B9&gt;=3.05,F9&lt;1.5),1.5,IF(AND(D9&gt;=0.4,H9&gt;=9.441,H9&gt;=6.417,G9&gt;=0.347,B9&gt;=3.05,F9&lt;1.5),1.633,IF(AND(A9&lt;5.35,G9&lt;0.865,G9&gt;=0.451,H9&lt;10.266,F9&lt;2.5,F9&gt;=1.5),3.15,IF(AND(D9&lt;1.45,G9&gt;=0.302,H9&gt;=13.665,H9&gt;=10.266,F9&lt;2.5,F9&gt;=1.5),4.74,IF(AND(D9&gt;=1.45,G9&gt;=0.302,H9&gt;=13.665,H9&gt;=10.266,F9&lt;2.5,F9&gt;=1.5),4.567,IF(AND(H9&lt;8.836,H9&lt;14.564,A9&lt;7.25,A9&gt;=6.6,F9&gt;=2.5,F9&gt;=1.5),5.7,IF(AND(H9&gt;=8.836,H9&lt;14.564,A9&lt;7.25,A9&gt;=6.6,F9&gt;=2.5,F9&gt;=1.5),5.9,IF(AND(H9&lt;11.53,H9&lt;14.309,G9&gt;=0.11,G9&lt;0.227,G9&lt;0.347,B9&gt;=3.05,F9&lt;1.5),1.5,IF(AND(H9&gt;=11.53,H9&lt;14.309,G9&gt;=0.11,G9&lt;0.227,G9&lt;0.347,B9&gt;=3.05,F9&lt;1.5),1.467,IF(AND(H9&lt;9.386,A9&gt;=5.35,G9&lt;0.865,G9&gt;=0.451,H9&lt;10.266,F9&lt;2.5,F9&gt;=1.5),3.56,IF(AND(H9&gt;=9.386,A9&gt;=5.35,G9&lt;0.865,G9&gt;=0.451,H9&lt;10.266,F9&lt;2.5,F9&gt;=1.5),4.2,IF(AND(H9&lt;11.036,D9&lt;1.45,B9&gt;=2.45,H9&lt;13.665,H9&gt;=10.266,F9&lt;2.5,F9&gt;=1.5),4.45,IF(AND(H9&gt;=11.036,D9&lt;1.45,B9&gt;=2.45,H9&lt;13.665,H9&gt;=10.266,F9&lt;2.5,F9&gt;=1.5),4.1,IF(AND(G9&gt;=0.585,D9&gt;=1.45,B9&gt;=2.45,H9&lt;13.665,H9&gt;=10.266,F9&lt;2.5,F9&gt;=1.5),4.9,IF(AND(H9&lt;11.743,G9&lt;0.585,D9&gt;=1.45,B9&gt;=2.45,H9&lt;13.665,H9&gt;=10.266,F9&lt;2.5,F9&gt;=1.5),4.7,IF(AND(H9&gt;=11.743,G9&lt;0.585,D9&gt;=1.45,B9&gt;=2.45,H9&lt;13.665,H9&gt;=10.266,F9&lt;2.5,F9&gt;=1.5),4.5,"shouldnthappen")))))))))))))))))))))))))))))))))))</f>
        <v>1.467</v>
      </c>
      <c r="AV9" s="1" t="n">
        <f aca="false">IF(AND(G9&gt;=0.356,F9&gt;=1.5,A9&lt;5.75),3.52,IF(AND(A9&lt;7.25,A9&gt;=7.1,A9&gt;=5.75),5.875,IF(AND(A9&gt;=7.25,A9&gt;=7.1,A9&gt;=5.75),6.5,IF(AND(D9&gt;=0.35,G9&gt;=0.586,F9&lt;1.5,A9&lt;5.75),1.8,IF(AND(D9&lt;1.4,G9&lt;0.356,F9&gt;=1.5,A9&lt;5.75),4.2,IF(AND(D9&gt;=1.4,G9&lt;0.356,F9&gt;=1.5,A9&lt;5.75),4.5,IF(AND(H9&gt;=11.218,A9&lt;5.05,G9&lt;0.586,F9&lt;1.5,A9&lt;5.75),1.225,IF(AND(G9&gt;=0.253,A9&gt;=5.05,G9&lt;0.586,F9&lt;1.5,A9&lt;5.75),1.3,IF(AND(B9&gt;=3.75,D9&lt;0.35,G9&gt;=0.586,F9&lt;1.5,A9&lt;5.75),1.567,IF(AND(B9&lt;2.85,D9&lt;1.35,D9&lt;1.65,A9&lt;7.1,A9&gt;=5.75),4.26,IF(AND(B9&gt;=2.85,D9&lt;1.35,D9&lt;1.65,A9&lt;7.1,A9&gt;=5.75),4.45,IF(AND(A9&lt;6.05,H9&lt;12.921,D9&gt;=1.65,A9&lt;7.1,A9&gt;=5.75),5.1,IF(AND(H9&gt;=15.338,H9&gt;=12.921,D9&gt;=1.65,A9&lt;7.1,A9&gt;=5.75),5.55,IF(AND(G9&lt;0.418,H9&lt;11.218,A9&lt;5.05,G9&lt;0.586,F9&lt;1.5,A9&lt;5.75),1.42,IF(AND(G9&gt;=0.418,H9&lt;11.218,A9&lt;5.05,G9&lt;0.586,F9&lt;1.5,A9&lt;5.75),1.3,IF(AND(H9&gt;=13.321,G9&lt;0.253,A9&gt;=5.05,G9&lt;0.586,F9&lt;1.5,A9&lt;5.75),1.7,IF(AND(H9&lt;6.089,B9&lt;3.75,D9&lt;0.35,G9&gt;=0.586,F9&lt;1.5,A9&lt;5.75),1.7,IF(AND(H9&gt;=6.089,B9&lt;3.75,D9&lt;0.35,G9&gt;=0.586,F9&lt;1.5,A9&lt;5.75),1.5,IF(AND(B9&lt;2.9,D9&lt;1.45,D9&gt;=1.35,D9&lt;1.65,A9&lt;7.1,A9&gt;=5.75),4.8,IF(AND(B9&gt;=2.9,D9&lt;1.45,D9&gt;=1.35,D9&lt;1.65,A9&lt;7.1,A9&gt;=5.75),4.475,IF(AND(B9&lt;2.5,D9&gt;=1.45,D9&gt;=1.35,D9&lt;1.65,A9&lt;7.1,A9&gt;=5.75),4.5,IF(AND(H9&lt;8.884,A9&gt;=6.05,H9&lt;12.921,D9&gt;=1.65,A9&lt;7.1,A9&gt;=5.75),5.4,IF(AND(A9&lt;6.3,H9&lt;15.338,H9&gt;=12.921,D9&gt;=1.65,A9&lt;7.1,A9&gt;=5.75),4.967,IF(AND(A9&gt;=6.3,H9&lt;15.338,H9&gt;=12.921,D9&gt;=1.65,A9&lt;7.1,A9&gt;=5.75),5.133,IF(AND(H9&lt;10.826,H9&lt;13.321,G9&lt;0.253,A9&gt;=5.05,G9&lt;0.586,F9&lt;1.5,A9&lt;5.75),1.5,IF(AND(H9&gt;=10.826,H9&lt;13.321,G9&lt;0.253,A9&gt;=5.05,G9&lt;0.586,F9&lt;1.5,A9&lt;5.75),1.4,IF(AND(H9&lt;7.47,B9&gt;=2.5,D9&gt;=1.45,D9&gt;=1.35,D9&lt;1.65,A9&lt;7.1,A9&gt;=5.75),5.1,IF(AND(H9&gt;=7.47,B9&gt;=2.5,D9&gt;=1.45,D9&gt;=1.35,D9&lt;1.65,A9&lt;7.1,A9&gt;=5.75),4.725,IF(AND(H9&lt;9.637,H9&gt;=8.884,A9&gt;=6.05,H9&lt;12.921,D9&gt;=1.65,A9&lt;7.1,A9&gt;=5.75),5.9,IF(AND(B9&lt;2.6,H9&gt;=9.637,H9&gt;=8.884,A9&gt;=6.05,H9&lt;12.921,D9&gt;=1.65,A9&lt;7.1,A9&gt;=5.75),5.8,IF(AND(B9&lt;2.75,B9&gt;=2.6,H9&gt;=9.637,H9&gt;=8.884,A9&gt;=6.05,H9&lt;12.921,D9&gt;=1.65,A9&lt;7.1,A9&gt;=5.75),5.3,IF(AND(D9&lt;2.25,B9&gt;=2.75,B9&gt;=2.6,H9&gt;=9.637,H9&gt;=8.884,A9&gt;=6.05,H9&lt;12.921,D9&gt;=1.65,A9&lt;7.1,A9&gt;=5.75),5.6,IF(AND(D9&gt;=2.25,B9&gt;=2.75,B9&gt;=2.6,H9&gt;=9.637,H9&gt;=8.884,A9&gt;=6.05,H9&lt;12.921,D9&gt;=1.65,A9&lt;7.1,A9&gt;=5.75),5.5,"shouldnthappen")))))))))))))))))))))))))))))))))</f>
        <v>1.225</v>
      </c>
      <c r="AW9" s="1" t="n">
        <f aca="false">IF(AND(G9&gt;=0.905,F9&lt;1.5),1.767,IF(AND(H9&gt;=16.674,F9&gt;=1.5),6.55,IF(AND(A9&lt;4.35,H9&lt;14.344,G9&lt;0.905,F9&lt;1.5),1.1,IF(AND(B9&lt;3.65,H9&gt;=14.344,G9&lt;0.905,F9&lt;1.5),1.5,IF(AND(B9&gt;=3.65,H9&gt;=14.344,G9&lt;0.905,F9&lt;1.5),1.65,IF(AND(B9&lt;2.6,F9&gt;=2.5,H9&lt;16.674,F9&gt;=1.5),4.5,IF(AND(D9&gt;=0.45,A9&gt;=4.35,H9&lt;14.344,G9&lt;0.905,F9&lt;1.5),1.65,IF(AND(D9&lt;1.15,A9&lt;5.9,F9&lt;2.5,H9&lt;16.674,F9&gt;=1.5),3.56,IF(AND(B9&lt;2.75,A9&gt;=5.9,F9&lt;2.5,H9&lt;16.674,F9&gt;=1.5),5,IF(AND(H9&lt;13.531,B9&gt;=2.75,A9&gt;=5.9,F9&lt;2.5,H9&lt;16.674,F9&gt;=1.5),4.333,IF(AND(B9&lt;3.2,G9&gt;=0.669,B9&gt;=2.6,F9&gt;=2.5,H9&lt;16.674,F9&gt;=1.5),5.08,IF(AND(B9&gt;=3.2,G9&gt;=0.669,B9&gt;=2.6,F9&gt;=2.5,H9&lt;16.674,F9&gt;=1.5),5.4,IF(AND(B9&lt;3.15,A9&lt;5.05,D9&lt;0.45,A9&gt;=4.35,H9&lt;14.344,G9&lt;0.905,F9&lt;1.5),1.45,IF(AND(A9&gt;=5.55,A9&gt;=5.05,D9&lt;0.45,A9&gt;=4.35,H9&lt;14.344,G9&lt;0.905,F9&lt;1.5),1.5,IF(AND(A9&lt;5.55,A9&lt;5.65,D9&gt;=1.15,A9&lt;5.9,F9&lt;2.5,H9&lt;16.674,F9&gt;=1.5),3.95,IF(AND(A9&gt;=5.55,A9&lt;5.65,D9&gt;=1.15,A9&lt;5.9,F9&lt;2.5,H9&lt;16.674,F9&gt;=1.5),3.82,IF(AND(G9&lt;0.39,A9&gt;=5.65,D9&gt;=1.15,A9&lt;5.9,F9&lt;2.5,H9&lt;16.674,F9&gt;=1.5),4.35,IF(AND(G9&gt;=0.39,A9&gt;=5.65,D9&gt;=1.15,A9&lt;5.9,F9&lt;2.5,H9&lt;16.674,F9&gt;=1.5),3.95,IF(AND(G9&lt;0.466,H9&gt;=13.531,B9&gt;=2.75,A9&gt;=5.9,F9&lt;2.5,H9&lt;16.674,F9&gt;=1.5),4.8,IF(AND(G9&gt;=0.466,H9&gt;=13.531,B9&gt;=2.75,A9&gt;=5.9,F9&lt;2.5,H9&lt;16.674,F9&gt;=1.5),4.7,IF(AND(H9&lt;10.144,D9&lt;2.05,G9&lt;0.669,B9&gt;=2.6,F9&gt;=2.5,H9&lt;16.674,F9&gt;=1.5),5.3,IF(AND(H9&gt;=10.144,D9&lt;2.05,G9&lt;0.669,B9&gt;=2.6,F9&gt;=2.5,H9&lt;16.674,F9&gt;=1.5),5.133,IF(AND(D9&gt;=2.45,D9&gt;=2.05,G9&lt;0.669,B9&gt;=2.6,F9&gt;=2.5,H9&lt;16.674,F9&gt;=1.5),5.9,IF(AND(B9&lt;3.25,B9&gt;=3.15,A9&lt;5.05,D9&lt;0.45,A9&gt;=4.35,H9&lt;14.344,G9&lt;0.905,F9&lt;1.5),1.2,IF(AND(B9&gt;=3.25,B9&gt;=3.15,A9&lt;5.05,D9&lt;0.45,A9&gt;=4.35,H9&lt;14.344,G9&lt;0.905,F9&lt;1.5),1.36,IF(AND(B9&gt;=3.8,A9&lt;5.55,A9&gt;=5.05,D9&lt;0.45,A9&gt;=4.35,H9&lt;14.344,G9&lt;0.905,F9&lt;1.5),1.3,IF(AND(G9&lt;0.05,B9&lt;3.8,A9&lt;5.55,A9&gt;=5.05,D9&lt;0.45,A9&gt;=4.35,H9&lt;14.344,G9&lt;0.905,F9&lt;1.5),1.4,IF(AND(G9&lt;0.107,G9&lt;0.395,D9&lt;2.45,D9&gt;=2.05,G9&lt;0.669,B9&gt;=2.6,F9&gt;=2.5,H9&lt;16.674,F9&gt;=1.5),5.667,IF(AND(G9&lt;0.537,G9&gt;=0.395,D9&lt;2.45,D9&gt;=2.05,G9&lt;0.669,B9&gt;=2.6,F9&gt;=2.5,H9&lt;16.674,F9&gt;=1.5),5.6,IF(AND(G9&gt;=0.537,G9&gt;=0.395,D9&lt;2.45,D9&gt;=2.05,G9&lt;0.669,B9&gt;=2.6,F9&gt;=2.5,H9&lt;16.674,F9&gt;=1.5),5.775,IF(AND(B9&lt;3.6,G9&gt;=0.05,B9&lt;3.8,A9&lt;5.55,A9&gt;=5.05,D9&lt;0.45,A9&gt;=4.35,H9&lt;14.344,G9&lt;0.905,F9&lt;1.5),1.475,IF(AND(B9&gt;=3.6,G9&gt;=0.05,B9&lt;3.8,A9&lt;5.55,A9&gt;=5.05,D9&lt;0.45,A9&gt;=4.35,H9&lt;14.344,G9&lt;0.905,F9&lt;1.5),1.5,IF(AND(G9&lt;0.312,G9&gt;=0.107,G9&lt;0.395,D9&lt;2.45,D9&gt;=2.05,G9&lt;0.669,B9&gt;=2.6,F9&gt;=2.5,H9&lt;16.674,F9&gt;=1.5),5.18,IF(AND(G9&gt;=0.312,G9&gt;=0.107,G9&lt;0.395,D9&lt;2.45,D9&gt;=2.05,G9&lt;0.669,B9&gt;=2.6,F9&gt;=2.5,H9&lt;16.674,F9&gt;=1.5),5.4,"shouldnthappen"))))))))))))))))))))))))))))))))))</f>
        <v>1.36</v>
      </c>
      <c r="AX9" s="1" t="n">
        <f aca="false">IF(AND(D9&gt;=1.3,B9&gt;=3.45),6.25,IF(AND(B9&lt;2.75,A9&lt;5.25,B9&lt;3.45),3.9,IF(AND(D9&lt;0.25,D9&lt;1.3,B9&gt;=3.45),1.16,IF(AND(A9&gt;=5.05,B9&gt;=2.75,A9&lt;5.25,B9&lt;3.45),1.7,IF(AND(D9&lt;0.7,F9&lt;2.5,A9&gt;=5.25,B9&lt;3.45),1.5,IF(AND(H9&gt;=16.284,F9&gt;=2.5,A9&gt;=5.25,B9&lt;3.45),6.6,IF(AND(G9&lt;0.123,D9&gt;=0.25,D9&lt;1.3,B9&gt;=3.45),1.3,IF(AND(A9&lt;4.5,A9&lt;5.05,B9&gt;=2.75,A9&lt;5.25,B9&lt;3.45),1.3,IF(AND(A9&lt;5.05,G9&gt;=0.123,D9&gt;=0.25,D9&lt;1.3,B9&gt;=3.45),1.6,IF(AND(B9&lt;3.15,A9&gt;=4.5,A9&lt;5.05,B9&gt;=2.75,A9&lt;5.25,B9&lt;3.45),1.54,IF(AND(B9&gt;=3.15,A9&gt;=4.5,A9&lt;5.05,B9&gt;=2.75,A9&lt;5.25,B9&lt;3.45),1.35,IF(AND(D9&gt;=1.4,A9&lt;5.9,D9&gt;=0.7,F9&lt;2.5,A9&gt;=5.25,B9&lt;3.45),4.5,IF(AND(D9&gt;=1.55,A9&gt;=5.9,D9&gt;=0.7,F9&lt;2.5,A9&gt;=5.25,B9&lt;3.45),4.95,IF(AND(G9&gt;=0.682,D9&gt;=2.05,H9&lt;16.284,F9&gt;=2.5,A9&gt;=5.25,B9&lt;3.45),5.26,IF(AND(A9&lt;5.4,A9&gt;=5.05,G9&gt;=0.123,D9&gt;=0.25,D9&lt;1.3,B9&gt;=3.45),1.64,IF(AND(A9&gt;=5.4,A9&gt;=5.05,G9&gt;=0.123,D9&gt;=0.25,D9&lt;1.3,B9&gt;=3.45),1.6,IF(AND(G9&lt;0.372,D9&lt;1.4,A9&lt;5.9,D9&gt;=0.7,F9&lt;2.5,A9&gt;=5.25,B9&lt;3.45),4.175,IF(AND(D9&lt;1.35,D9&lt;1.55,A9&gt;=5.9,D9&gt;=0.7,F9&lt;2.5,A9&gt;=5.25,B9&lt;3.45),4.2,IF(AND(B9&lt;2.35,G9&lt;0.596,D9&lt;2.05,H9&lt;16.284,F9&gt;=2.5,A9&gt;=5.25,B9&lt;3.45),5,IF(AND(G9&gt;=0.888,G9&gt;=0.596,D9&lt;2.05,H9&lt;16.284,F9&gt;=2.5,A9&gt;=5.25,B9&lt;3.45),4.8,IF(AND(A9&gt;=6.85,G9&lt;0.682,D9&gt;=2.05,H9&lt;16.284,F9&gt;=2.5,A9&gt;=5.25,B9&lt;3.45),5.4,IF(AND(A9&gt;=5.75,G9&gt;=0.372,D9&lt;1.4,A9&lt;5.9,D9&gt;=0.7,F9&lt;2.5,A9&gt;=5.25,B9&lt;3.45),3.933,IF(AND(A9&gt;=6.75,D9&gt;=1.35,D9&lt;1.55,A9&gt;=5.9,D9&gt;=0.7,F9&lt;2.5,A9&gt;=5.25,B9&lt;3.45),4.8,IF(AND(H9&lt;11.084,B9&gt;=2.35,G9&lt;0.596,D9&lt;2.05,H9&lt;16.284,F9&gt;=2.5,A9&gt;=5.25,B9&lt;3.45),5.3,IF(AND(H9&lt;8.435,G9&lt;0.888,G9&gt;=0.596,D9&lt;2.05,H9&lt;16.284,F9&gt;=2.5,A9&gt;=5.25,B9&lt;3.45),5.1,IF(AND(H9&gt;=8.435,G9&lt;0.888,G9&gt;=0.596,D9&lt;2.05,H9&lt;16.284,F9&gt;=2.5,A9&gt;=5.25,B9&lt;3.45),4.94,IF(AND(B9&lt;3.15,A9&lt;6.85,G9&lt;0.682,D9&gt;=2.05,H9&lt;16.284,F9&gt;=2.5,A9&gt;=5.25,B9&lt;3.45),5.6,IF(AND(B9&gt;=3.15,A9&lt;6.85,G9&lt;0.682,D9&gt;=2.05,H9&lt;16.284,F9&gt;=2.5,A9&gt;=5.25,B9&lt;3.45),5.74,IF(AND(G9&lt;0.572,A9&lt;5.75,G9&gt;=0.372,D9&lt;1.4,A9&lt;5.9,D9&gt;=0.7,F9&lt;2.5,A9&gt;=5.25,B9&lt;3.45),3.7,IF(AND(D9&lt;1.45,A9&lt;6.75,D9&gt;=1.35,D9&lt;1.55,A9&gt;=5.9,D9&gt;=0.7,F9&lt;2.5,A9&gt;=5.25,B9&lt;3.45),4.46,IF(AND(D9&gt;=1.45,A9&lt;6.75,D9&gt;=1.35,D9&lt;1.55,A9&gt;=5.9,D9&gt;=0.7,F9&lt;2.5,A9&gt;=5.25,B9&lt;3.45),4.567,IF(AND(H9&lt;12.532,H9&gt;=11.084,B9&gt;=2.35,G9&lt;0.596,D9&lt;2.05,H9&lt;16.284,F9&gt;=2.5,A9&gt;=5.25,B9&lt;3.45),5.8,IF(AND(H9&gt;=12.532,H9&gt;=11.084,B9&gt;=2.35,G9&lt;0.596,D9&lt;2.05,H9&lt;16.284,F9&gt;=2.5,A9&gt;=5.25,B9&lt;3.45),5.667,IF(AND(A9&gt;=5.65,G9&gt;=0.572,A9&lt;5.75,G9&gt;=0.372,D9&lt;1.4,A9&lt;5.9,D9&gt;=0.7,F9&lt;2.5,A9&gt;=5.25,B9&lt;3.45),4.2,IF(AND(G9&lt;0.862,A9&lt;5.65,G9&gt;=0.572,A9&lt;5.75,G9&gt;=0.372,D9&lt;1.4,A9&lt;5.9,D9&gt;=0.7,F9&lt;2.5,A9&gt;=5.25,B9&lt;3.45),3.9,IF(AND(G9&gt;=0.862,A9&lt;5.65,G9&gt;=0.572,A9&lt;5.75,G9&gt;=0.372,D9&lt;1.4,A9&lt;5.9,D9&gt;=0.7,F9&lt;2.5,A9&gt;=5.25,B9&lt;3.45),4,"shouldnthappen"))))))))))))))))))))))))))))))))))))</f>
        <v>1.35</v>
      </c>
      <c r="AY9" s="1" t="n">
        <f aca="false">IF(AND(H9&gt;=8.233,D9&gt;=0.8,A9&lt;5.55),3.525,IF(AND(B9&lt;2.9,H9&gt;=15.534,A9&gt;=5.55),4.8,IF(AND(H9&gt;=12.259,A9&lt;4.75,D9&lt;0.8,A9&lt;5.55),1.25,IF(AND(B9&gt;=3.85,A9&gt;=4.75,D9&lt;0.8,A9&lt;5.55),1.425,IF(AND(D9&lt;1.55,H9&lt;8.233,D9&gt;=0.8,A9&lt;5.55),3.975,IF(AND(D9&gt;=1.55,H9&lt;8.233,D9&gt;=0.8,A9&lt;5.55),4.5,IF(AND(D9&lt;0.65,D9&lt;1.7,H9&lt;15.534,A9&gt;=5.55),1.7,IF(AND(A9&gt;=7.05,D9&gt;=1.7,H9&lt;15.534,A9&gt;=5.55),6.3,IF(AND(B9&gt;=3.35,B9&gt;=2.9,H9&gt;=15.534,A9&gt;=5.55),5.4,IF(AND(B9&lt;3.1,H9&lt;12.259,A9&lt;4.75,D9&lt;0.8,A9&lt;5.55),1.367,IF(AND(B9&gt;=3.1,H9&lt;12.259,A9&lt;4.75,D9&lt;0.8,A9&lt;5.55),1.4,IF(AND(G9&gt;=0.905,B9&lt;3.85,A9&gt;=4.75,D9&lt;0.8,A9&lt;5.55),1.9,IF(AND(H9&lt;15.681,B9&lt;3.35,B9&gt;=2.9,H9&gt;=15.534,A9&gt;=5.55),5.8,IF(AND(H9&gt;=15.681,B9&lt;3.35,B9&gt;=2.9,H9&gt;=15.534,A9&gt;=5.55),5.7,IF(AND(H9&gt;=14.877,G9&lt;0.905,B9&lt;3.85,A9&gt;=4.75,D9&lt;0.8,A9&lt;5.55),1.3,IF(AND(D9&gt;=1.25,B9&lt;2.65,D9&gt;=0.65,D9&lt;1.7,H9&lt;15.534,A9&gt;=5.55),4.433,IF(AND(G9&gt;=0.622,B9&lt;3.15,A9&lt;7.05,D9&gt;=1.7,H9&lt;15.534,A9&gt;=5.55),5.08,IF(AND(H9&gt;=13.42,B9&gt;=3.15,A9&lt;7.05,D9&gt;=1.7,H9&lt;15.534,A9&gt;=5.55),5.1,IF(AND(G9&lt;0.265,H9&lt;14.877,G9&lt;0.905,B9&lt;3.85,A9&gt;=4.75,D9&lt;0.8,A9&lt;5.55),1.2,IF(AND(A9&lt;5.75,D9&lt;1.25,B9&lt;2.65,D9&gt;=0.65,D9&lt;1.7,H9&lt;15.534,A9&gt;=5.55),3.7,IF(AND(A9&gt;=5.75,D9&lt;1.25,B9&lt;2.65,D9&gt;=0.65,D9&lt;1.7,H9&lt;15.534,A9&gt;=5.55),4,IF(AND(G9&gt;=0.652,D9&lt;1.35,B9&gt;=2.65,D9&gt;=0.65,D9&lt;1.7,H9&lt;15.534,A9&gt;=5.55),3.6,IF(AND(H9&lt;7.47,D9&gt;=1.35,B9&gt;=2.65,D9&gt;=0.65,D9&lt;1.7,H9&lt;15.534,A9&gt;=5.55),5.1,IF(AND(H9&lt;10.914,G9&lt;0.622,B9&lt;3.15,A9&lt;7.05,D9&gt;=1.7,H9&lt;15.534,A9&gt;=5.55),5.36,IF(AND(H9&gt;=10.914,G9&lt;0.622,B9&lt;3.15,A9&lt;7.05,D9&gt;=1.7,H9&lt;15.534,A9&gt;=5.55),5.64,IF(AND(G9&gt;=0.657,H9&lt;13.42,B9&gt;=3.15,A9&lt;7.05,D9&gt;=1.7,H9&lt;15.534,A9&gt;=5.55),6,IF(AND(G9&gt;=0.782,G9&gt;=0.265,H9&lt;14.877,G9&lt;0.905,B9&lt;3.85,A9&gt;=4.75,D9&lt;0.8,A9&lt;5.55),1.48,IF(AND(H9&lt;11.286,G9&lt;0.652,D9&lt;1.35,B9&gt;=2.65,D9&gt;=0.65,D9&lt;1.7,H9&lt;15.534,A9&gt;=5.55),4.24,IF(AND(H9&gt;=11.286,G9&lt;0.652,D9&lt;1.35,B9&gt;=2.65,D9&gt;=0.65,D9&lt;1.7,H9&lt;15.534,A9&gt;=5.55),4.05,IF(AND(G9&lt;0.413,H9&gt;=7.47,D9&gt;=1.35,B9&gt;=2.65,D9&gt;=0.65,D9&lt;1.7,H9&lt;15.534,A9&gt;=5.55),5.1,IF(AND(H9&lt;11.325,G9&lt;0.657,H9&lt;13.42,B9&gt;=3.15,A9&lt;7.05,D9&gt;=1.7,H9&lt;15.534,A9&gt;=5.55),5.8,IF(AND(H9&gt;=11.325,G9&lt;0.657,H9&lt;13.42,B9&gt;=3.15,A9&lt;7.05,D9&gt;=1.7,H9&lt;15.534,A9&gt;=5.55),5.6,IF(AND(D9&gt;=0.35,G9&lt;0.782,G9&gt;=0.265,H9&lt;14.877,G9&lt;0.905,B9&lt;3.85,A9&gt;=4.75,D9&lt;0.8,A9&lt;5.55),1.633,IF(AND(B9&lt;2.85,G9&gt;=0.413,H9&gt;=7.47,D9&gt;=1.35,B9&gt;=2.65,D9&gt;=0.65,D9&lt;1.7,H9&lt;15.534,A9&gt;=5.55),4.6,IF(AND(D9&lt;0.15,D9&lt;0.35,G9&lt;0.782,G9&gt;=0.265,H9&lt;14.877,G9&lt;0.905,B9&lt;3.85,A9&gt;=4.75,D9&lt;0.8,A9&lt;5.55),1.5,IF(AND(D9&gt;=0.15,D9&lt;0.35,G9&lt;0.782,G9&gt;=0.265,H9&lt;14.877,G9&lt;0.905,B9&lt;3.85,A9&gt;=4.75,D9&lt;0.8,A9&lt;5.55),1.543,IF(AND(A9&gt;=6.8,B9&gt;=2.85,G9&gt;=0.413,H9&gt;=7.47,D9&gt;=1.35,B9&gt;=2.65,D9&gt;=0.65,D9&lt;1.7,H9&lt;15.534,A9&gt;=5.55),4.9,IF(AND(H9&lt;13.531,A9&lt;6.8,B9&gt;=2.85,G9&gt;=0.413,H9&gt;=7.47,D9&gt;=1.35,B9&gt;=2.65,D9&gt;=0.65,D9&lt;1.7,H9&lt;15.534,A9&gt;=5.55),4.5,IF(AND(H9&gt;=13.531,A9&lt;6.8,B9&gt;=2.85,G9&gt;=0.413,H9&gt;=7.47,D9&gt;=1.35,B9&gt;=2.65,D9&gt;=0.65,D9&lt;1.7,H9&lt;15.534,A9&gt;=5.55),4.7,"shouldnthappen")))))))))))))))))))))))))))))))))))))))</f>
        <v>1.25</v>
      </c>
      <c r="AZ9" s="1" t="n">
        <f aca="false">IF(AND(H9&gt;=15.371,B9&gt;=3.35),5.4,IF(AND(G9&gt;=0.851,H9&gt;=15.244,B9&lt;3.35),4.75,IF(AND(F9&gt;=2,H9&lt;15.371,B9&gt;=3.35),5.6,IF(AND(B9&lt;2.75,A9&lt;5.15,H9&lt;15.244,B9&lt;3.35),3.42,IF(AND(A9&gt;=7.25,G9&lt;0.851,H9&gt;=15.244,B9&lt;3.35),6.6,IF(AND(A9&lt;4.45,B9&gt;=2.75,A9&lt;5.15,H9&lt;15.244,B9&lt;3.35),1.1,IF(AND(G9&lt;0.527,A9&lt;7.25,G9&lt;0.851,H9&gt;=15.244,B9&lt;3.35),5.08,IF(AND(G9&gt;=0.527,A9&lt;7.25,G9&lt;0.851,H9&gt;=15.244,B9&lt;3.35),5.8,IF(AND(D9&gt;=0.35,B9&lt;3.7,F9&lt;2,H9&lt;15.371,B9&gt;=3.35),1.55,IF(AND(H9&lt;6.542,B9&gt;=3.7,F9&lt;2,H9&lt;15.371,B9&gt;=3.35),1.9,IF(AND(B9&lt;3.25,A9&gt;=4.45,B9&gt;=2.75,A9&lt;5.15,H9&lt;15.244,B9&lt;3.35),1.46,IF(AND(B9&gt;=3.25,A9&gt;=4.45,B9&gt;=2.75,A9&lt;5.15,H9&lt;15.244,B9&lt;3.35),1.7,IF(AND(H9&lt;13.654,B9&gt;=2.95,D9&lt;1.45,A9&gt;=5.15,H9&lt;15.244,B9&lt;3.35),4.3,IF(AND(H9&gt;=13.654,B9&gt;=2.95,D9&lt;1.45,A9&gt;=5.15,H9&lt;15.244,B9&lt;3.35),4.625,IF(AND(F9&gt;=2.5,D9&lt;1.75,D9&gt;=1.45,A9&gt;=5.15,H9&lt;15.244,B9&lt;3.35),5.3,IF(AND(G9&gt;=0.853,D9&gt;=1.75,D9&gt;=1.45,A9&gt;=5.15,H9&lt;15.244,B9&lt;3.35),5.15,IF(AND(D9&gt;=0.25,D9&lt;0.35,B9&lt;3.7,F9&lt;2,H9&lt;15.371,B9&gt;=3.35),1.3,IF(AND(B9&lt;3.85,H9&gt;=6.542,B9&gt;=3.7,F9&lt;2,H9&lt;15.371,B9&gt;=3.35),1.633,IF(AND(H9&lt;7.02,H9&lt;10.688,B9&lt;2.95,D9&lt;1.45,A9&gt;=5.15,H9&lt;15.244,B9&lt;3.35),3.98,IF(AND(G9&lt;0.338,H9&gt;=10.688,B9&lt;2.95,D9&lt;1.45,A9&gt;=5.15,H9&lt;15.244,B9&lt;3.35),4.22,IF(AND(G9&gt;=0.338,H9&gt;=10.688,B9&lt;2.95,D9&lt;1.45,A9&gt;=5.15,H9&lt;15.244,B9&lt;3.35),3.9,IF(AND(B9&lt;2.75,F9&lt;2.5,D9&lt;1.75,D9&gt;=1.45,A9&gt;=5.15,H9&lt;15.244,B9&lt;3.35),5.1,IF(AND(B9&gt;=2.75,F9&lt;2.5,D9&lt;1.75,D9&gt;=1.45,A9&gt;=5.15,H9&lt;15.244,B9&lt;3.35),4.74,IF(AND(A9&gt;=7,G9&lt;0.853,D9&gt;=1.75,D9&gt;=1.45,A9&gt;=5.15,H9&lt;15.244,B9&lt;3.35),6.5,IF(AND(G9&gt;=0.934,D9&lt;0.25,D9&lt;0.35,B9&lt;3.7,F9&lt;2,H9&lt;15.371,B9&gt;=3.35),1.7,IF(AND(D9&lt;0.25,B9&gt;=3.85,H9&gt;=6.542,B9&gt;=3.7,F9&lt;2,H9&lt;15.371,B9&gt;=3.35),1.5,IF(AND(D9&gt;=0.25,B9&gt;=3.85,H9&gt;=6.542,B9&gt;=3.7,F9&lt;2,H9&lt;15.371,B9&gt;=3.35),1.4,IF(AND(B9&lt;2.5,H9&gt;=7.02,H9&lt;10.688,B9&lt;2.95,D9&lt;1.45,A9&gt;=5.15,H9&lt;15.244,B9&lt;3.35),3.8,IF(AND(G9&gt;=0.74,A9&lt;7,G9&lt;0.853,D9&gt;=1.75,D9&gt;=1.45,A9&gt;=5.15,H9&lt;15.244,B9&lt;3.35),6,IF(AND(G9&gt;=0.61,G9&lt;0.934,D9&lt;0.25,D9&lt;0.35,B9&lt;3.7,F9&lt;2,H9&lt;15.371,B9&gt;=3.35),1.5,IF(AND(D9&lt;1.15,B9&gt;=2.5,H9&gt;=7.02,H9&lt;10.688,B9&lt;2.95,D9&lt;1.45,A9&gt;=5.15,H9&lt;15.244,B9&lt;3.35),3.5,IF(AND(D9&gt;=1.15,B9&gt;=2.5,H9&gt;=7.02,H9&lt;10.688,B9&lt;2.95,D9&lt;1.45,A9&gt;=5.15,H9&lt;15.244,B9&lt;3.35),3.6,IF(AND(G9&gt;=0.626,G9&lt;0.74,A9&lt;7,G9&lt;0.853,D9&gt;=1.75,D9&gt;=1.45,A9&gt;=5.15,H9&lt;15.244,B9&lt;3.35),4.9,IF(AND(H9&lt;13.641,G9&lt;0.61,G9&lt;0.934,D9&lt;0.25,D9&lt;0.35,B9&lt;3.7,F9&lt;2,H9&lt;15.371,B9&gt;=3.35),1.425,IF(AND(H9&gt;=13.641,G9&lt;0.61,G9&lt;0.934,D9&lt;0.25,D9&lt;0.35,B9&lt;3.7,F9&lt;2,H9&lt;15.371,B9&gt;=3.35),1.3,IF(AND(B9&lt;3.05,G9&lt;0.626,G9&lt;0.74,A9&lt;7,G9&lt;0.853,D9&gt;=1.75,D9&gt;=1.45,A9&gt;=5.15,H9&lt;15.244,B9&lt;3.35),5.475,IF(AND(B9&gt;=3.05,G9&lt;0.626,G9&lt;0.74,A9&lt;7,G9&lt;0.853,D9&gt;=1.75,D9&gt;=1.45,A9&gt;=5.15,H9&lt;15.244,B9&lt;3.35),5.633,"shouldnthappen")))))))))))))))))))))))))))))))))))))</f>
        <v>1.3</v>
      </c>
      <c r="BA9" s="1" t="n">
        <f aca="false">IF(AND(F9&gt;=2,B9&gt;=3.4),6.1,IF(AND(B9&lt;2.75,A9&lt;5.15,B9&lt;3.4),3.225,IF(AND(G9&gt;=0.821,F9&lt;2,B9&gt;=3.4),1.9,IF(AND(B9&gt;=3.2,B9&gt;=2.75,A9&lt;5.15,B9&lt;3.4),1.7,IF(AND(A9&lt;4.8,G9&lt;0.821,F9&lt;2,B9&gt;=3.4),1,IF(AND(G9&gt;=0.446,B9&lt;3.2,B9&gt;=2.75,A9&lt;5.15,B9&lt;3.4),1.1,IF(AND(G9&lt;0.356,D9&lt;1.45,A9&lt;6.25,A9&gt;=5.15,B9&lt;3.4),4.32,IF(AND(G9&lt;0.591,D9&gt;=1.45,A9&lt;6.25,A9&gt;=5.15,B9&lt;3.4),4.6,IF(AND(D9&lt;1.75,G9&lt;0.597,A9&gt;=6.25,A9&gt;=5.15,B9&lt;3.4),4.86,IF(AND(H9&gt;=16.472,G9&gt;=0.597,A9&gt;=6.25,A9&gt;=5.15,B9&lt;3.4),6.6,IF(AND(G9&lt;0.063,G9&lt;0.446,B9&lt;3.2,B9&gt;=2.75,A9&lt;5.15,B9&lt;3.4),1.4,IF(AND(A9&gt;=5.95,G9&gt;=0.356,D9&lt;1.45,A9&lt;6.25,A9&gt;=5.15,B9&lt;3.4),4.6,IF(AND(B9&gt;=2.9,G9&gt;=0.591,D9&gt;=1.45,A9&lt;6.25,A9&gt;=5.15,B9&lt;3.4),4.867,IF(AND(D9&gt;=2.4,H9&lt;16.472,G9&gt;=0.597,A9&gt;=6.25,A9&gt;=5.15,B9&lt;3.4),6,IF(AND(A9&lt;5.45,B9&gt;=3.85,A9&gt;=4.8,G9&lt;0.821,F9&lt;2,B9&gt;=3.4),1.3,IF(AND(A9&gt;=5.45,B9&gt;=3.85,A9&gt;=4.8,G9&lt;0.821,F9&lt;2,B9&gt;=3.4),1.45,IF(AND(H9&lt;14.273,G9&gt;=0.063,G9&lt;0.446,B9&lt;3.2,B9&gt;=2.75,A9&lt;5.15,B9&lt;3.4),1.5,IF(AND(H9&gt;=14.273,G9&gt;=0.063,G9&lt;0.446,B9&lt;3.2,B9&gt;=2.75,A9&lt;5.15,B9&lt;3.4),1.6,IF(AND(G9&gt;=0.572,A9&lt;5.95,G9&gt;=0.356,D9&lt;1.45,A9&lt;6.25,A9&gt;=5.15,B9&lt;3.4),3.9,IF(AND(G9&lt;0.827,B9&lt;2.9,G9&gt;=0.591,D9&gt;=1.45,A9&lt;6.25,A9&gt;=5.15,B9&lt;3.4),4.9,IF(AND(G9&gt;=0.827,B9&lt;2.9,G9&gt;=0.591,D9&gt;=1.45,A9&lt;6.25,A9&gt;=5.15,B9&lt;3.4),5.1,IF(AND(A9&gt;=7.2,B9&lt;3.05,D9&gt;=1.75,G9&lt;0.597,A9&gt;=6.25,A9&gt;=5.15,B9&lt;3.4),6.7,IF(AND(G9&lt;0.353,B9&gt;=3.05,D9&gt;=1.75,G9&lt;0.597,A9&gt;=6.25,A9&gt;=5.15,B9&lt;3.4),5.22,IF(AND(G9&gt;=0.353,B9&gt;=3.05,D9&gt;=1.75,G9&lt;0.597,A9&gt;=6.25,A9&gt;=5.15,B9&lt;3.4),5.65,IF(AND(A9&lt;6.55,D9&lt;2.4,H9&lt;16.472,G9&gt;=0.597,A9&gt;=6.25,A9&gt;=5.15,B9&lt;3.4),5.033,IF(AND(H9&lt;12.719,G9&lt;0.385,B9&lt;3.85,A9&gt;=4.8,G9&lt;0.821,F9&lt;2,B9&gt;=3.4),1.54,IF(AND(H9&gt;=12.719,G9&lt;0.385,B9&lt;3.85,A9&gt;=4.8,G9&lt;0.821,F9&lt;2,B9&gt;=3.4),1.3,IF(AND(B9&lt;3.6,G9&gt;=0.385,B9&lt;3.85,A9&gt;=4.8,G9&lt;0.821,F9&lt;2,B9&gt;=3.4),1.325,IF(AND(B9&gt;=3.6,G9&gt;=0.385,B9&lt;3.85,A9&gt;=4.8,G9&lt;0.821,F9&lt;2,B9&gt;=3.4),1.55,IF(AND(D9&lt;1.05,G9&lt;0.572,A9&lt;5.95,G9&gt;=0.356,D9&lt;1.45,A9&lt;6.25,A9&gt;=5.15,B9&lt;3.4),3.633,IF(AND(D9&gt;=2.15,A9&lt;7.2,B9&lt;3.05,D9&gt;=1.75,G9&lt;0.597,A9&gt;=6.25,A9&gt;=5.15,B9&lt;3.4),5.667,IF(AND(H9&lt;13.094,A9&gt;=6.55,D9&lt;2.4,H9&lt;16.472,G9&gt;=0.597,A9&gt;=6.25,A9&gt;=5.15,B9&lt;3.4),5.2,IF(AND(D9&lt;1.15,D9&gt;=1.05,G9&lt;0.572,A9&lt;5.95,G9&gt;=0.356,D9&lt;1.45,A9&lt;6.25,A9&gt;=5.15,B9&lt;3.4),3.8,IF(AND(D9&gt;=1.15,D9&gt;=1.05,G9&lt;0.572,A9&lt;5.95,G9&gt;=0.356,D9&lt;1.45,A9&lt;6.25,A9&gt;=5.15,B9&lt;3.4),3.9,IF(AND(G9&gt;=0.487,D9&lt;2.15,A9&lt;7.2,B9&lt;3.05,D9&gt;=1.75,G9&lt;0.597,A9&gt;=6.25,A9&gt;=5.15,B9&lt;3.4),5.8,IF(AND(A9&lt;6.8,H9&gt;=13.094,A9&gt;=6.55,D9&lt;2.4,H9&lt;16.472,G9&gt;=0.597,A9&gt;=6.25,A9&gt;=5.15,B9&lt;3.4),4.52,IF(AND(A9&gt;=6.8,H9&gt;=13.094,A9&gt;=6.55,D9&lt;2.4,H9&lt;16.472,G9&gt;=0.597,A9&gt;=6.25,A9&gt;=5.15,B9&lt;3.4),4.75,IF(AND(B9&lt;2.95,G9&lt;0.487,D9&lt;2.15,A9&lt;7.2,B9&lt;3.05,D9&gt;=1.75,G9&lt;0.597,A9&gt;=6.25,A9&gt;=5.15,B9&lt;3.4),5.6,IF(AND(B9&gt;=2.95,G9&lt;0.487,D9&lt;2.15,A9&lt;7.2,B9&lt;3.05,D9&gt;=1.75,G9&lt;0.597,A9&gt;=6.25,A9&gt;=5.15,B9&lt;3.4),5.5,"shouldnthappen")))))))))))))))))))))))))))))))))))))))</f>
        <v>1</v>
      </c>
      <c r="BB9" s="1" t="n">
        <f aca="false">IF(AND(A9&lt;4.35,B9&lt;3.25,F9&lt;1.5),1.1,IF(AND(H9&lt;14.005,A9&gt;=4.35,B9&lt;3.25,F9&lt;1.5),1.3,IF(AND(H9&gt;=14.005,A9&gt;=4.35,B9&lt;3.25,F9&lt;1.5),1.6,IF(AND(G9&gt;=0.905,A9&lt;5.15,B9&gt;=3.25,F9&lt;1.5),1.9,IF(AND(B9&lt;3.45,A9&gt;=5.15,B9&gt;=3.25,F9&lt;1.5),1.6,IF(AND(F9&gt;=2.5,D9&gt;=1.35,D9&lt;1.75,F9&gt;=1.5),4.867,IF(AND(A9&gt;=7.05,D9&gt;=2.05,D9&gt;=1.75,F9&gt;=1.5),6.35,IF(AND(D9&gt;=0.4,G9&lt;0.905,A9&lt;5.15,B9&gt;=3.25,F9&lt;1.5),1.65,IF(AND(B9&lt;3.6,B9&gt;=3.45,A9&gt;=5.15,B9&gt;=3.25,F9&lt;1.5),1.35,IF(AND(H9&lt;6.808,H9&lt;9.386,D9&lt;1.35,D9&lt;1.75,F9&gt;=1.5),4.05,IF(AND(H9&gt;=6.808,H9&lt;9.386,D9&lt;1.35,D9&lt;1.75,F9&gt;=1.5),3.46,IF(AND(B9&lt;2.45,F9&lt;2.5,D9&gt;=1.35,D9&lt;1.75,F9&gt;=1.5),4.5,IF(AND(H9&gt;=13.115,D9&lt;1.95,D9&lt;2.05,D9&gt;=1.75,F9&gt;=1.5),4.85,IF(AND(G9&lt;0.196,D9&gt;=1.95,D9&lt;2.05,D9&gt;=1.75,F9&gt;=1.5),6.7,IF(AND(G9&gt;=0.196,D9&gt;=1.95,D9&lt;2.05,D9&gt;=1.75,F9&gt;=1.5),5.12,IF(AND(H9&lt;10.925,D9&lt;0.4,G9&lt;0.905,A9&lt;5.15,B9&gt;=3.25,F9&lt;1.5),1.4,IF(AND(H9&gt;=10.925,D9&lt;0.4,G9&lt;0.905,A9&lt;5.15,B9&gt;=3.25,F9&lt;1.5),1.45,IF(AND(H9&lt;14.096,B9&gt;=3.6,B9&gt;=3.45,A9&gt;=5.15,B9&gt;=3.25,F9&lt;1.5),1.42,IF(AND(H9&gt;=14.096,B9&gt;=3.6,B9&gt;=3.45,A9&gt;=5.15,B9&gt;=3.25,F9&lt;1.5),1.7,IF(AND(B9&lt;2.45,D9&lt;1.15,H9&gt;=9.386,D9&lt;1.35,D9&lt;1.75,F9&gt;=1.5),3.6,IF(AND(B9&gt;=2.45,D9&lt;1.15,H9&gt;=9.386,D9&lt;1.35,D9&lt;1.75,F9&gt;=1.5),3.9,IF(AND(G9&lt;0.246,D9&gt;=1.15,H9&gt;=9.386,D9&lt;1.35,D9&lt;1.75,F9&gt;=1.5),4.4,IF(AND(B9&lt;2.75,B9&gt;=2.45,F9&lt;2.5,D9&gt;=1.35,D9&lt;1.75,F9&gt;=1.5),5.1,IF(AND(H9&lt;11.084,H9&lt;13.115,D9&lt;1.95,D9&lt;2.05,D9&gt;=1.75,F9&gt;=1.5),5.35,IF(AND(H9&gt;=11.084,H9&lt;13.115,D9&lt;1.95,D9&lt;2.05,D9&gt;=1.75,F9&gt;=1.5),5.7,IF(AND(H9&lt;15.52,D9&lt;2.25,A9&lt;7.05,D9&gt;=2.05,D9&gt;=1.75,F9&gt;=1.5),5.45,IF(AND(H9&gt;=15.52,D9&lt;2.25,A9&lt;7.05,D9&gt;=2.05,D9&gt;=1.75,F9&gt;=1.5),5.725,IF(AND(G9&gt;=0.775,D9&gt;=2.25,A9&lt;7.05,D9&gt;=2.05,D9&gt;=1.75,F9&gt;=1.5),5.2,IF(AND(D9&lt;1.25,G9&gt;=0.246,D9&gt;=1.15,H9&gt;=9.386,D9&lt;1.35,D9&lt;1.75,F9&gt;=1.5),4.05,IF(AND(A9&lt;5.85,B9&gt;=2.75,B9&gt;=2.45,F9&lt;2.5,D9&gt;=1.35,D9&lt;1.75,F9&gt;=1.5),4.5,IF(AND(B9&lt;3.3,G9&lt;0.775,D9&gt;=2.25,A9&lt;7.05,D9&gt;=2.05,D9&gt;=1.75,F9&gt;=1.5),5.64,IF(AND(B9&gt;=3.3,G9&lt;0.775,D9&gt;=2.25,A9&lt;7.05,D9&gt;=2.05,D9&gt;=1.75,F9&gt;=1.5),5.6,IF(AND(A9&lt;5.9,D9&gt;=1.25,G9&gt;=0.246,D9&gt;=1.15,H9&gt;=9.386,D9&lt;1.35,D9&lt;1.75,F9&gt;=1.5),4.2,IF(AND(A9&gt;=5.9,D9&gt;=1.25,G9&gt;=0.246,D9&gt;=1.15,H9&gt;=9.386,D9&lt;1.35,D9&lt;1.75,F9&gt;=1.5),4,IF(AND(G9&gt;=0.437,A9&gt;=5.85,B9&gt;=2.75,B9&gt;=2.45,F9&lt;2.5,D9&gt;=1.35,D9&lt;1.75,F9&gt;=1.5),4.75,IF(AND(H9&lt;9.446,G9&lt;0.437,A9&gt;=5.85,B9&gt;=2.75,B9&gt;=2.45,F9&lt;2.5,D9&gt;=1.35,D9&lt;1.75,F9&gt;=1.5),4.6,IF(AND(H9&gt;=9.446,G9&lt;0.437,A9&gt;=5.85,B9&gt;=2.75,B9&gt;=2.45,F9&lt;2.5,D9&gt;=1.35,D9&lt;1.75,F9&gt;=1.5),4.7,"shouldnthappen")))))))))))))))))))))))))))))))))))))</f>
        <v>1.45</v>
      </c>
      <c r="BC9" s="1" t="n">
        <f aca="false">IF(AND(G9&gt;=0.905,F9&lt;1.5),1.65,IF(AND(D9&gt;=0.45,G9&lt;0.905,F9&lt;1.5),1.65,IF(AND(A9&lt;5.15,D9&lt;1.55,F9&gt;=1.5),3.225,IF(AND(F9&gt;=2.5,A9&gt;=5.15,D9&lt;1.55,F9&gt;=1.5),5.05,IF(AND(H9&lt;5.767,A9&lt;7.05,D9&gt;=1.55,F9&gt;=1.5),4.5,IF(AND(D9&lt;1.7,A9&gt;=7.05,D9&gt;=1.55,F9&gt;=1.5),5.8,IF(AND(A9&gt;=5.3,G9&lt;0.207,D9&lt;0.45,G9&lt;0.905,F9&lt;1.5),1.3,IF(AND(D9&gt;=0.35,G9&gt;=0.207,D9&lt;0.45,G9&lt;0.905,F9&lt;1.5),1.5,IF(AND(G9&lt;0.155,D9&gt;=1.7,A9&gt;=7.05,D9&gt;=1.55,F9&gt;=1.5),6.7,IF(AND(G9&gt;=0.155,D9&gt;=1.7,A9&gt;=7.05,D9&gt;=1.55,F9&gt;=1.5),6.34,IF(AND(G9&lt;0.05,A9&lt;5.3,G9&lt;0.207,D9&lt;0.45,G9&lt;0.905,F9&lt;1.5),1.4,IF(AND(G9&gt;=0.05,A9&lt;5.3,G9&lt;0.207,D9&lt;0.45,G9&lt;0.905,F9&lt;1.5),1.5,IF(AND(A9&lt;4.5,D9&lt;0.35,G9&gt;=0.207,D9&lt;0.45,G9&lt;0.905,F9&lt;1.5),1.3,IF(AND(G9&lt;0.308,A9&lt;6.2,F9&lt;2.5,A9&gt;=5.15,D9&lt;1.55,F9&gt;=1.5),4.5,IF(AND(D9&lt;1.35,A9&gt;=6.2,F9&lt;2.5,A9&gt;=5.15,D9&lt;1.55,F9&gt;=1.5),4.367,IF(AND(D9&lt;1.85,A9&lt;6.15,H9&gt;=5.767,A9&lt;7.05,D9&gt;=1.55,F9&gt;=1.5),4.933,IF(AND(G9&gt;=0.558,A9&gt;=4.5,D9&lt;0.35,G9&gt;=0.207,D9&lt;0.45,G9&lt;0.905,F9&lt;1.5),1.5,IF(AND(H9&gt;=13.383,G9&gt;=0.308,A9&lt;6.2,F9&lt;2.5,A9&gt;=5.15,D9&lt;1.55,F9&gt;=1.5),4.7,IF(AND(H9&gt;=12.206,D9&gt;=1.35,A9&gt;=6.2,F9&lt;2.5,A9&gt;=5.15,D9&lt;1.55,F9&gt;=1.5),4.575,IF(AND(A9&lt;5.7,D9&gt;=1.85,A9&lt;6.15,H9&gt;=5.767,A9&lt;7.05,D9&gt;=1.55,F9&gt;=1.5),4.9,IF(AND(A9&gt;=5.7,D9&gt;=1.85,A9&lt;6.15,H9&gt;=5.767,A9&lt;7.05,D9&gt;=1.55,F9&gt;=1.5),5.1,IF(AND(G9&lt;0.079,G9&lt;0.364,A9&gt;=6.15,H9&gt;=5.767,A9&lt;7.05,D9&gt;=1.55,F9&gt;=1.5),5.6,IF(AND(G9&gt;=0.079,G9&lt;0.364,A9&gt;=6.15,H9&gt;=5.767,A9&lt;7.05,D9&gt;=1.55,F9&gt;=1.5),5.25,IF(AND(G9&gt;=0.447,G9&lt;0.558,A9&gt;=4.5,D9&lt;0.35,G9&gt;=0.207,D9&lt;0.45,G9&lt;0.905,F9&lt;1.5),1.3,IF(AND(B9&gt;=2.95,H9&lt;13.383,G9&gt;=0.308,A9&lt;6.2,F9&lt;2.5,A9&gt;=5.15,D9&lt;1.55,F9&gt;=1.5),4.6,IF(AND(B9&lt;2.65,H9&lt;12.206,D9&gt;=1.35,A9&gt;=6.2,F9&lt;2.5,A9&gt;=5.15,D9&lt;1.55,F9&gt;=1.5),4.9,IF(AND(D9&lt;2.45,A9&lt;6.6,G9&gt;=0.364,A9&gt;=6.15,H9&gt;=5.767,A9&lt;7.05,D9&gt;=1.55,F9&gt;=1.5),5.6,IF(AND(D9&gt;=2.45,A9&lt;6.6,G9&gt;=0.364,A9&gt;=6.15,H9&gt;=5.767,A9&lt;7.05,D9&gt;=1.55,F9&gt;=1.5),6,IF(AND(H9&lt;12.921,A9&gt;=6.6,G9&gt;=0.364,A9&gt;=6.15,H9&gt;=5.767,A9&lt;7.05,D9&gt;=1.55,F9&gt;=1.5),5.725,IF(AND(H9&gt;=12.921,A9&gt;=6.6,G9&gt;=0.364,A9&gt;=6.15,H9&gt;=5.767,A9&lt;7.05,D9&gt;=1.55,F9&gt;=1.5),5.367,IF(AND(B9&lt;3.15,G9&lt;0.447,G9&lt;0.558,A9&gt;=4.5,D9&lt;0.35,G9&gt;=0.207,D9&lt;0.45,G9&lt;0.905,F9&lt;1.5),1.5,IF(AND(B9&gt;=3.15,G9&lt;0.447,G9&lt;0.558,A9&gt;=4.5,D9&lt;0.35,G9&gt;=0.207,D9&lt;0.45,G9&lt;0.905,F9&lt;1.5),1.36,IF(AND(B9&gt;=2.85,B9&lt;2.95,H9&lt;13.383,G9&gt;=0.308,A9&lt;6.2,F9&lt;2.5,A9&gt;=5.15,D9&lt;1.55,F9&gt;=1.5),3.6,IF(AND(H9&lt;9.446,B9&gt;=2.65,H9&lt;12.206,D9&gt;=1.35,A9&gt;=6.2,F9&lt;2.5,A9&gt;=5.15,D9&lt;1.55,F9&gt;=1.5),4.6,IF(AND(H9&gt;=9.446,B9&gt;=2.65,H9&lt;12.206,D9&gt;=1.35,A9&gt;=6.2,F9&lt;2.5,A9&gt;=5.15,D9&lt;1.55,F9&gt;=1.5),4.7,IF(AND(D9&lt;1.2,B9&lt;2.85,B9&lt;2.95,H9&lt;13.383,G9&gt;=0.308,A9&lt;6.2,F9&lt;2.5,A9&gt;=5.15,D9&lt;1.55,F9&gt;=1.5),3.75,IF(AND(G9&lt;0.356,D9&gt;=1.2,B9&lt;2.85,B9&lt;2.95,H9&lt;13.383,G9&gt;=0.308,A9&lt;6.2,F9&lt;2.5,A9&gt;=5.15,D9&lt;1.55,F9&gt;=1.5),4.2,IF(AND(G9&gt;=0.356,D9&gt;=1.2,B9&lt;2.85,B9&lt;2.95,H9&lt;13.383,G9&gt;=0.308,A9&lt;6.2,F9&lt;2.5,A9&gt;=5.15,D9&lt;1.55,F9&gt;=1.5),3.96,"shouldnthappen"))))))))))))))))))))))))))))))))))))))</f>
        <v>1.36</v>
      </c>
      <c r="BD9" s="1" t="n">
        <f aca="false">IF(AND(B9&lt;2.7,A9&lt;5.3,B9&lt;3.15),3.42,IF(AND(F9&lt;2.5,A9&gt;=5.85,B9&gt;=3.15),4.7,IF(AND(A9&lt;4.35,B9&gt;=2.7,A9&lt;5.3,B9&lt;3.15),1.1,IF(AND(A9&gt;=4.35,B9&gt;=2.7,A9&lt;5.3,B9&lt;3.15),1.42,IF(AND(A9&gt;=7.05,F9&gt;=2.5,A9&gt;=5.3,B9&lt;3.15),6.067,IF(AND(D9&gt;=0.45,A9&lt;5.05,A9&lt;5.85,B9&gt;=3.15),1.6,IF(AND(B9&lt;3.35,A9&gt;=5.05,A9&lt;5.85,B9&gt;=3.15),1.7,IF(AND(A9&gt;=6.85,F9&gt;=2.5,A9&gt;=5.85,B9&gt;=3.15),6.22,IF(AND(D9&lt;1.25,D9&lt;1.35,F9&lt;2.5,A9&gt;=5.3,B9&lt;3.15),4.033,IF(AND(D9&gt;=1.25,D9&lt;1.35,F9&lt;2.5,A9&gt;=5.3,B9&lt;3.15),4.233,IF(AND(A9&lt;6.05,D9&gt;=1.35,F9&lt;2.5,A9&gt;=5.3,B9&lt;3.15),5.1,IF(AND(H9&gt;=13.29,A9&lt;7.05,F9&gt;=2.5,A9&gt;=5.3,B9&lt;3.15),4.96,IF(AND(G9&gt;=0.858,D9&lt;0.45,A9&lt;5.05,A9&lt;5.85,B9&gt;=3.15),1.3,IF(AND(D9&gt;=0.35,B9&gt;=3.35,A9&gt;=5.05,A9&lt;5.85,B9&gt;=3.15),1.4,IF(AND(B9&lt;3.25,A9&lt;6.85,F9&gt;=2.5,A9&gt;=5.85,B9&gt;=3.15),5.233,IF(AND(A9&gt;=6.8,A9&gt;=6.05,D9&gt;=1.35,F9&lt;2.5,A9&gt;=5.3,B9&lt;3.15),4.9,IF(AND(G9&gt;=0.622,H9&lt;13.29,A9&lt;7.05,F9&gt;=2.5,A9&gt;=5.3,B9&lt;3.15),5.067,IF(AND(H9&lt;8.834,G9&lt;0.858,D9&lt;0.45,A9&lt;5.05,A9&lt;5.85,B9&gt;=3.15),1.4,IF(AND(G9&lt;0.774,B9&gt;=3.25,A9&lt;6.85,F9&gt;=2.5,A9&gt;=5.85,B9&gt;=3.15),5.8,IF(AND(G9&gt;=0.774,B9&gt;=3.25,A9&lt;6.85,F9&gt;=2.5,A9&gt;=5.85,B9&gt;=3.15),5.4,IF(AND(H9&gt;=12.206,A9&lt;6.8,A9&gt;=6.05,D9&gt;=1.35,F9&lt;2.5,A9&gt;=5.3,B9&lt;3.15),4.5,IF(AND(G9&gt;=0.439,G9&lt;0.622,H9&lt;13.29,A9&lt;7.05,F9&gt;=2.5,A9&gt;=5.3,B9&lt;3.15),5.667,IF(AND(G9&lt;0.227,H9&gt;=8.834,G9&lt;0.858,D9&lt;0.45,A9&lt;5.05,A9&lt;5.85,B9&gt;=3.15),1.4,IF(AND(G9&gt;=0.227,H9&gt;=8.834,G9&lt;0.858,D9&lt;0.45,A9&lt;5.05,A9&lt;5.85,B9&gt;=3.15),1.3,IF(AND(G9&gt;=0.934,B9&lt;3.75,D9&lt;0.35,B9&gt;=3.35,A9&gt;=5.05,A9&lt;5.85,B9&gt;=3.15),1.7,IF(AND(G9&lt;0.823,B9&gt;=3.75,D9&lt;0.35,B9&gt;=3.35,A9&gt;=5.05,A9&lt;5.85,B9&gt;=3.15),1.55,IF(AND(G9&gt;=0.823,B9&gt;=3.75,D9&lt;0.35,B9&gt;=3.35,A9&gt;=5.05,A9&lt;5.85,B9&gt;=3.15),1.5,IF(AND(A9&lt;6.2,H9&lt;12.206,A9&lt;6.8,A9&gt;=6.05,D9&gt;=1.35,F9&lt;2.5,A9&gt;=5.3,B9&lt;3.15),4.6,IF(AND(A9&gt;=6.2,H9&lt;12.206,A9&lt;6.8,A9&gt;=6.05,D9&gt;=1.35,F9&lt;2.5,A9&gt;=5.3,B9&lt;3.15),4.74,IF(AND(H9&gt;=10.667,G9&lt;0.439,G9&lt;0.622,H9&lt;13.29,A9&lt;7.05,F9&gt;=2.5,A9&gt;=5.3,B9&lt;3.15),5.6,IF(AND(H9&lt;13.67,G9&lt;0.934,B9&lt;3.75,D9&lt;0.35,B9&gt;=3.35,A9&gt;=5.05,A9&lt;5.85,B9&gt;=3.15),1.48,IF(AND(H9&gt;=13.67,G9&lt;0.934,B9&lt;3.75,D9&lt;0.35,B9&gt;=3.35,A9&gt;=5.05,A9&lt;5.85,B9&gt;=3.15),1.3,IF(AND(G9&lt;0.301,H9&lt;10.667,G9&lt;0.439,G9&lt;0.622,H9&lt;13.29,A9&lt;7.05,F9&gt;=2.5,A9&gt;=5.3,B9&lt;3.15),5.2,IF(AND(G9&gt;=0.301,H9&lt;10.667,G9&lt;0.439,G9&lt;0.622,H9&lt;13.29,A9&lt;7.05,F9&gt;=2.5,A9&gt;=5.3,B9&lt;3.15),5.067,"shouldnthappen"))))))))))))))))))))))))))))))))))</f>
        <v>1.4</v>
      </c>
      <c r="BE9" s="1" t="n">
        <f aca="false">IF(AND(B9&gt;=3.85,A9&gt;=5.05,F9&lt;1.5),1.4,IF(AND(A9&lt;5.25,A9&lt;5.75,F9&gt;=1.5),3.15,IF(AND(A9&lt;4.95,B9&lt;3.15,A9&lt;5.05,F9&lt;1.5),1.46,IF(AND(A9&gt;=4.95,B9&lt;3.15,A9&lt;5.05,F9&lt;1.5),1.6,IF(AND(H9&lt;8.834,B9&gt;=3.15,A9&lt;5.05,F9&lt;1.5),1.4,IF(AND(D9&lt;0.25,B9&lt;3.85,A9&gt;=5.05,F9&lt;1.5),1.48,IF(AND(D9&gt;=0.25,B9&lt;3.85,A9&gt;=5.05,F9&lt;1.5),1.7,IF(AND(F9&gt;=2.5,A9&gt;=5.25,A9&lt;5.75,F9&gt;=1.5),4.9,IF(AND(H9&lt;12.45,H9&gt;=8.834,B9&gt;=3.15,A9&lt;5.05,F9&lt;1.5),1.25,IF(AND(H9&gt;=12.45,H9&gt;=8.834,B9&gt;=3.15,A9&lt;5.05,F9&lt;1.5),1.32,IF(AND(G9&lt;0.283,F9&lt;2.5,A9&gt;=5.25,A9&lt;5.75,F9&gt;=1.5),4.3,IF(AND(H9&lt;6.712,H9&lt;11.275,D9&lt;1.55,A9&gt;=5.75,F9&gt;=1.5),5,IF(AND(H9&lt;13.101,H9&gt;=11.275,D9&lt;1.55,A9&gt;=5.75,F9&gt;=1.5),3.933,IF(AND(H9&gt;=13.101,H9&gt;=11.275,D9&lt;1.55,A9&gt;=5.75,F9&gt;=1.5),4.5,IF(AND(A9&gt;=7.3,D9&lt;2.45,D9&gt;=1.55,A9&gt;=5.75,F9&gt;=1.5),6.7,IF(AND(B9&lt;3.45,D9&gt;=2.45,D9&gt;=1.55,A9&gt;=5.75,F9&gt;=1.5),5.925,IF(AND(B9&gt;=3.45,D9&gt;=2.45,D9&gt;=1.55,A9&gt;=5.75,F9&gt;=1.5),6.1,IF(AND(B9&gt;=2.8,G9&gt;=0.283,F9&lt;2.5,A9&gt;=5.25,A9&lt;5.75,F9&gt;=1.5),4.2,IF(AND(D9&lt;1.35,H9&gt;=6.712,H9&lt;11.275,D9&lt;1.55,A9&gt;=5.75,F9&gt;=1.5),4.35,IF(AND(D9&lt;1.05,B9&lt;2.8,G9&gt;=0.283,F9&lt;2.5,A9&gt;=5.25,A9&lt;5.75,F9&gt;=1.5),3.567,IF(AND(D9&gt;=1.05,B9&lt;2.8,G9&gt;=0.283,F9&lt;2.5,A9&gt;=5.25,A9&lt;5.75,F9&gt;=1.5),3.925,IF(AND(B9&lt;2.65,D9&gt;=1.35,H9&gt;=6.712,H9&lt;11.275,D9&lt;1.55,A9&gt;=5.75,F9&gt;=1.5),4.9,IF(AND(B9&gt;=2.65,D9&gt;=1.35,H9&gt;=6.712,H9&lt;11.275,D9&lt;1.55,A9&gt;=5.75,F9&gt;=1.5),4.625,IF(AND(H9&gt;=14.683,G9&gt;=0.628,A9&lt;7.3,D9&lt;2.45,D9&gt;=1.55,A9&gt;=5.75,F9&gt;=1.5),5.4,IF(AND(D9&lt;1.95,H9&lt;8.884,G9&lt;0.628,A9&lt;7.3,D9&lt;2.45,D9&gt;=1.55,A9&gt;=5.75,F9&gt;=1.5),5.1,IF(AND(D9&gt;=1.95,H9&lt;8.884,G9&lt;0.628,A9&lt;7.3,D9&lt;2.45,D9&gt;=1.55,A9&gt;=5.75,F9&gt;=1.5),5.22,IF(AND(A9&lt;6.05,H9&gt;=8.884,G9&lt;0.628,A9&lt;7.3,D9&lt;2.45,D9&gt;=1.55,A9&gt;=5.75,F9&gt;=1.5),5.1,IF(AND(G9&lt;0.817,H9&lt;14.683,G9&gt;=0.628,A9&lt;7.3,D9&lt;2.45,D9&gt;=1.55,A9&gt;=5.75,F9&gt;=1.5),4.967,IF(AND(G9&gt;=0.817,H9&lt;14.683,G9&gt;=0.628,A9&lt;7.3,D9&lt;2.45,D9&gt;=1.55,A9&gt;=5.75,F9&gt;=1.5),5.1,IF(AND(H9&lt;9.637,A9&gt;=6.05,H9&gt;=8.884,G9&lt;0.628,A9&lt;7.3,D9&lt;2.45,D9&gt;=1.55,A9&gt;=5.75,F9&gt;=1.5),5.9,IF(AND(D9&lt;1.85,H9&gt;=9.637,A9&gt;=6.05,H9&gt;=8.884,G9&lt;0.628,A9&lt;7.3,D9&lt;2.45,D9&gt;=1.55,A9&gt;=5.75,F9&gt;=1.5),5.733,IF(AND(G9&gt;=0.388,D9&gt;=1.85,H9&gt;=9.637,A9&gt;=6.05,H9&gt;=8.884,G9&lt;0.628,A9&lt;7.3,D9&lt;2.45,D9&gt;=1.55,A9&gt;=5.75,F9&gt;=1.5),5.64,IF(AND(B9&lt;2.95,G9&lt;0.388,D9&gt;=1.85,H9&gt;=9.637,A9&gt;=6.05,H9&gt;=8.884,G9&lt;0.628,A9&lt;7.3,D9&lt;2.45,D9&gt;=1.55,A9&gt;=5.75,F9&gt;=1.5),5.5,IF(AND(B9&gt;=2.95,G9&lt;0.388,D9&gt;=1.85,H9&gt;=9.637,A9&gt;=6.05,H9&gt;=8.884,G9&lt;0.628,A9&lt;7.3,D9&lt;2.45,D9&gt;=1.55,A9&gt;=5.75,F9&gt;=1.5),5.333,"shouldnthappen"))))))))))))))))))))))))))))))))))</f>
        <v>1.32</v>
      </c>
      <c r="BF9" s="1" t="n">
        <f aca="false">IF(AND(D9&gt;=0.35,F9&lt;1.5),1.65,IF(AND(H9&gt;=16.227,D9&gt;=1.55,F9&gt;=1.5),6.533,IF(AND(A9&gt;=5.45,G9&lt;0.174,D9&lt;0.35,F9&lt;1.5),1.7,IF(AND(D9&lt;0.15,G9&gt;=0.174,D9&lt;0.35,F9&lt;1.5),1.38,IF(AND(D9&gt;=1.15,D9&lt;1.25,D9&lt;1.55,F9&gt;=1.5),3.967,IF(AND(H9&lt;8.376,A9&lt;5.45,G9&lt;0.174,D9&lt;0.35,F9&lt;1.5),1.4,IF(AND(H9&gt;=8.376,A9&lt;5.45,G9&lt;0.174,D9&lt;0.35,F9&lt;1.5),1.5,IF(AND(B9&lt;3.1,D9&gt;=0.15,G9&gt;=0.174,D9&lt;0.35,F9&lt;1.5),1.475,IF(AND(H9&lt;10.258,D9&lt;1.15,D9&lt;1.25,D9&lt;1.55,F9&gt;=1.5),3.24,IF(AND(H9&gt;=10.258,D9&lt;1.15,D9&lt;1.25,D9&lt;1.55,F9&gt;=1.5),3.875,IF(AND(F9&gt;=2.5,H9&lt;10.927,D9&gt;=1.25,D9&lt;1.55,F9&gt;=1.5),5.05,IF(AND(D9&lt;1.35,H9&gt;=10.927,D9&gt;=1.25,D9&lt;1.55,F9&gt;=1.5),4.25,IF(AND(A9&gt;=6.95,D9&lt;1.75,H9&lt;16.227,D9&gt;=1.55,F9&gt;=1.5),5.8,IF(AND(B9&lt;3.3,B9&gt;=3.1,D9&gt;=0.15,G9&gt;=0.174,D9&lt;0.35,F9&lt;1.5),1.3,IF(AND(H9&lt;12.278,D9&gt;=1.35,H9&gt;=10.927,D9&gt;=1.25,D9&lt;1.55,F9&gt;=1.5),4.9,IF(AND(G9&lt;0.226,A9&lt;6.95,D9&lt;1.75,H9&lt;16.227,D9&gt;=1.55,F9&gt;=1.5),5,IF(AND(G9&gt;=0.226,A9&lt;6.95,D9&lt;1.75,H9&lt;16.227,D9&gt;=1.55,F9&gt;=1.5),4.62,IF(AND(H9&lt;9.35,B9&lt;2.95,D9&gt;=1.75,H9&lt;16.227,D9&gt;=1.55,F9&gt;=1.5),6.3,IF(AND(H9&gt;=9.35,B9&lt;2.95,D9&gt;=1.75,H9&lt;16.227,D9&gt;=1.55,F9&gt;=1.5),5.58,IF(AND(A9&lt;5.05,B9&gt;=3.3,B9&gt;=3.1,D9&gt;=0.15,G9&gt;=0.174,D9&lt;0.35,F9&lt;1.5),1.35,IF(AND(A9&gt;=5.05,B9&gt;=3.3,B9&gt;=3.1,D9&gt;=0.15,G9&gt;=0.174,D9&lt;0.35,F9&lt;1.5),1.46,IF(AND(B9&lt;2.8,A9&lt;5.65,F9&lt;2.5,H9&lt;10.927,D9&gt;=1.25,D9&lt;1.55,F9&gt;=1.5),4.075,IF(AND(B9&gt;=2.8,A9&lt;5.65,F9&lt;2.5,H9&lt;10.927,D9&gt;=1.25,D9&lt;1.55,F9&gt;=1.5),3.933,IF(AND(A9&lt;6.25,A9&gt;=5.65,F9&lt;2.5,H9&lt;10.927,D9&gt;=1.25,D9&lt;1.55,F9&gt;=1.5),4.533,IF(AND(A9&gt;=6.25,A9&gt;=5.65,F9&lt;2.5,H9&lt;10.927,D9&gt;=1.25,D9&lt;1.55,F9&gt;=1.5),4.3,IF(AND(A9&lt;6.5,H9&gt;=12.278,D9&gt;=1.35,H9&gt;=10.927,D9&gt;=1.25,D9&lt;1.55,F9&gt;=1.5),4.55,IF(AND(A9&gt;=6.5,H9&gt;=12.278,D9&gt;=1.35,H9&gt;=10.927,D9&gt;=1.25,D9&lt;1.55,F9&gt;=1.5),4.775,IF(AND(H9&lt;9.884,D9&lt;2.1,B9&gt;=2.95,D9&gt;=1.75,H9&lt;16.227,D9&gt;=1.55,F9&gt;=1.5),5.5,IF(AND(H9&gt;=9.884,D9&lt;2.1,B9&gt;=2.95,D9&gt;=1.75,H9&lt;16.227,D9&gt;=1.55,F9&gt;=1.5),5.1,IF(AND(H9&lt;10.393,D9&gt;=2.1,B9&gt;=2.95,D9&gt;=1.75,H9&lt;16.227,D9&gt;=1.55,F9&gt;=1.5),5.74,IF(AND(D9&lt;2.25,H9&gt;=10.393,D9&gt;=2.1,B9&gt;=2.95,D9&gt;=1.75,H9&lt;16.227,D9&gt;=1.55,F9&gt;=1.5),5.8,IF(AND(D9&gt;=2.25,H9&gt;=10.393,D9&gt;=2.1,B9&gt;=2.95,D9&gt;=1.75,H9&lt;16.227,D9&gt;=1.55,F9&gt;=1.5),5.4,"shouldnthappen"))))))))))))))))))))))))))))))))</f>
        <v>1.35</v>
      </c>
      <c r="BG9" s="1" t="n">
        <f aca="false">IF(AND(G9&lt;0.096,A9&lt;5.45),2.95,IF(AND(F9&gt;=1.5,G9&gt;=0.096,A9&lt;5.45),3,IF(AND(D9&lt;0.6,A9&lt;5.9,A9&gt;=5.45),1.4,IF(AND(F9&gt;=2.5,D9&gt;=0.6,A9&lt;5.9,A9&gt;=5.45),5.1,IF(AND(A9&lt;7.45,A9&gt;=7.05,A9&gt;=5.9,A9&gt;=5.45),6.167,IF(AND(B9&gt;=3.55,G9&lt;0.587,F9&lt;1.5,G9&gt;=0.096,A9&lt;5.45),1,IF(AND(A9&lt;5.05,G9&gt;=0.587,F9&lt;1.5,G9&gt;=0.096,A9&lt;5.45),1.35,IF(AND(B9&lt;2.75,D9&lt;1.7,A9&lt;7.05,A9&gt;=5.9,A9&gt;=5.45),4.9,IF(AND(A9&lt;6.2,D9&gt;=1.7,A9&lt;7.05,A9&gt;=5.9,A9&gt;=5.45),4.833,IF(AND(H9&lt;17.32,A9&gt;=7.45,A9&gt;=7.05,A9&gt;=5.9,A9&gt;=5.45),6.68,IF(AND(H9&gt;=17.32,A9&gt;=7.45,A9&gt;=7.05,A9&gt;=5.9,A9&gt;=5.45),6.4,IF(AND(G9&lt;0.161,B9&lt;3.55,G9&lt;0.587,F9&lt;1.5,G9&gt;=0.096,A9&lt;5.45),1.5,IF(AND(H9&lt;11.016,A9&gt;=5.05,G9&gt;=0.587,F9&lt;1.5,G9&gt;=0.096,A9&lt;5.45),1.633,IF(AND(H9&lt;11.001,G9&lt;0.372,F9&lt;2.5,D9&gt;=0.6,A9&lt;5.9,A9&gt;=5.45),4.133,IF(AND(H9&gt;=11.001,G9&lt;0.372,F9&lt;2.5,D9&gt;=0.6,A9&lt;5.9,A9&gt;=5.45),4.3,IF(AND(H9&lt;6.808,G9&gt;=0.372,F9&lt;2.5,D9&gt;=0.6,A9&lt;5.9,A9&gt;=5.45),4,IF(AND(A9&gt;=6.75,B9&gt;=2.75,D9&lt;1.7,A9&lt;7.05,A9&gt;=5.9,A9&gt;=5.45),4.84,IF(AND(H9&lt;12.467,G9&gt;=0.161,B9&lt;3.55,G9&lt;0.587,F9&lt;1.5,G9&gt;=0.096,A9&lt;5.45),1.3,IF(AND(D9&lt;0.25,H9&gt;=11.016,A9&gt;=5.05,G9&gt;=0.587,F9&lt;1.5,G9&gt;=0.096,A9&lt;5.45),1.52,IF(AND(D9&gt;=0.25,H9&gt;=11.016,A9&gt;=5.05,G9&gt;=0.587,F9&lt;1.5,G9&gt;=0.096,A9&lt;5.45),1.5,IF(AND(H9&lt;11.218,H9&gt;=6.808,G9&gt;=0.372,F9&lt;2.5,D9&gt;=0.6,A9&lt;5.9,A9&gt;=5.45),3.7,IF(AND(H9&gt;=11.218,H9&gt;=6.808,G9&gt;=0.372,F9&lt;2.5,D9&gt;=0.6,A9&lt;5.9,A9&gt;=5.45),3.9,IF(AND(B9&lt;2.95,A9&lt;6.75,B9&gt;=2.75,D9&lt;1.7,A9&lt;7.05,A9&gt;=5.9,A9&gt;=5.45),4.2,IF(AND(B9&gt;=2.95,A9&lt;6.75,B9&gt;=2.75,D9&lt;1.7,A9&lt;7.05,A9&gt;=5.9,A9&gt;=5.45),4.6,IF(AND(D9&gt;=2.45,A9&lt;6.85,A9&gt;=6.2,D9&gt;=1.7,A9&lt;7.05,A9&gt;=5.9,A9&gt;=5.45),5.9,IF(AND(G9&lt;0.312,A9&gt;=6.85,A9&gt;=6.2,D9&gt;=1.7,A9&lt;7.05,A9&gt;=5.9,A9&gt;=5.45),5.1,IF(AND(G9&gt;=0.312,A9&gt;=6.85,A9&gt;=6.2,D9&gt;=1.7,A9&lt;7.05,A9&gt;=5.9,A9&gt;=5.45),5.4,IF(AND(G9&lt;0.251,H9&gt;=12.467,G9&gt;=0.161,B9&lt;3.55,G9&lt;0.587,F9&lt;1.5,G9&gt;=0.096,A9&lt;5.45),1.35,IF(AND(G9&gt;=0.251,H9&gt;=12.467,G9&gt;=0.161,B9&lt;3.55,G9&lt;0.587,F9&lt;1.5,G9&gt;=0.096,A9&lt;5.45),1.467,IF(AND(G9&gt;=0.628,D9&lt;2.45,A9&lt;6.85,A9&gt;=6.2,D9&gt;=1.7,A9&lt;7.05,A9&gt;=5.9,A9&gt;=5.45),5.1,IF(AND(A9&gt;=6.75,G9&lt;0.628,D9&lt;2.45,A9&lt;6.85,A9&gt;=6.2,D9&gt;=1.7,A9&lt;7.05,A9&gt;=5.9,A9&gt;=5.45),5.9,IF(AND(H9&lt;11.824,A9&lt;6.75,G9&lt;0.628,D9&lt;2.45,A9&lt;6.85,A9&gt;=6.2,D9&gt;=1.7,A9&lt;7.05,A9&gt;=5.9,A9&gt;=5.45),5.44,IF(AND(H9&lt;14.378,H9&gt;=11.824,A9&lt;6.75,G9&lt;0.628,D9&lt;2.45,A9&lt;6.85,A9&gt;=6.2,D9&gt;=1.7,A9&lt;7.05,A9&gt;=5.9,A9&gt;=5.45),5.6,IF(AND(H9&gt;=14.378,H9&gt;=11.824,A9&lt;6.75,G9&lt;0.628,D9&lt;2.45,A9&lt;6.85,A9&gt;=6.2,D9&gt;=1.7,A9&lt;7.05,A9&gt;=5.9,A9&gt;=5.45),5.8,"shouldnthappen"))))))))))))))))))))))))))))))))))</f>
        <v>1.35</v>
      </c>
      <c r="BH9" s="1" t="n">
        <f aca="false">IF(AND(G9&gt;=0.905,F9&lt;1.5),1.8,IF(AND(H9&lt;5.523,G9&lt;0.905,F9&lt;1.5),1,IF(AND(D9&gt;=0.4,H9&gt;=5.523,G9&lt;0.905,F9&lt;1.5),1.7,IF(AND(G9&gt;=0.878,D9&lt;1.35,F9&lt;2.5,F9&gt;=1.5),4.4,IF(AND(A9&lt;5.4,D9&gt;=1.35,F9&lt;2.5,F9&gt;=1.5),3.9,IF(AND(G9&lt;0.177,B9&lt;3.15,F9&gt;=2.5,F9&gt;=1.5),6.15,IF(AND(H9&lt;10.393,B9&gt;=3.15,F9&gt;=2.5,F9&gt;=1.5),5.94,IF(AND(H9&gt;=10.393,B9&gt;=3.15,F9&gt;=2.5,F9&gt;=1.5),5.467,IF(AND(D9&gt;=1.25,G9&lt;0.878,D9&lt;1.35,F9&lt;2.5,F9&gt;=1.5),4.18,IF(AND(G9&gt;=0.709,A9&gt;=5.4,D9&gt;=1.35,F9&lt;2.5,F9&gt;=1.5),4.9,IF(AND(B9&lt;2.6,G9&gt;=0.177,B9&lt;3.15,F9&gt;=2.5,F9&gt;=1.5),4.8,IF(AND(A9&lt;4.35,A9&lt;5.05,D9&lt;0.4,H9&gt;=5.523,G9&lt;0.905,F9&lt;1.5),1.1,IF(AND(A9&gt;=5.6,A9&gt;=5.05,D9&lt;0.4,H9&gt;=5.523,G9&lt;0.905,F9&lt;1.5),1.7,IF(AND(D9&lt;1.05,D9&lt;1.25,G9&lt;0.878,D9&lt;1.35,F9&lt;2.5,F9&gt;=1.5),3.6,IF(AND(D9&gt;=1.55,G9&lt;0.709,A9&gt;=5.4,D9&gt;=1.35,F9&lt;2.5,F9&gt;=1.5),4.975,IF(AND(D9&lt;1.7,B9&gt;=2.6,G9&gt;=0.177,B9&lt;3.15,F9&gt;=2.5,F9&gt;=1.5),5.8,IF(AND(B9&lt;3.15,A9&gt;=4.35,A9&lt;5.05,D9&lt;0.4,H9&gt;=5.523,G9&lt;0.905,F9&lt;1.5),1.46,IF(AND(A9&gt;=5.45,A9&lt;5.6,A9&gt;=5.05,D9&lt;0.4,H9&gt;=5.523,G9&lt;0.905,F9&lt;1.5),1.35,IF(AND(H9&lt;10.974,D9&gt;=1.05,D9&lt;1.25,G9&lt;0.878,D9&lt;1.35,F9&lt;2.5,F9&gt;=1.5),3.8,IF(AND(H9&gt;=13.654,D9&lt;1.55,G9&lt;0.709,A9&gt;=5.4,D9&gt;=1.35,F9&lt;2.5,F9&gt;=1.5),4.725,IF(AND(A9&lt;4.5,B9&gt;=3.15,A9&gt;=4.35,A9&lt;5.05,D9&lt;0.4,H9&gt;=5.523,G9&lt;0.905,F9&lt;1.5),1.3,IF(AND(G9&lt;0.676,A9&lt;5.45,A9&lt;5.6,A9&gt;=5.05,D9&lt;0.4,H9&gt;=5.523,G9&lt;0.905,F9&lt;1.5),1.5,IF(AND(G9&gt;=0.676,A9&lt;5.45,A9&lt;5.6,A9&gt;=5.05,D9&lt;0.4,H9&gt;=5.523,G9&lt;0.905,F9&lt;1.5),1.55,IF(AND(A9&lt;5.7,H9&gt;=10.974,D9&gt;=1.05,D9&lt;1.25,G9&lt;0.878,D9&lt;1.35,F9&lt;2.5,F9&gt;=1.5),3.9,IF(AND(A9&gt;=5.7,H9&gt;=10.974,D9&gt;=1.05,D9&lt;1.25,G9&lt;0.878,D9&lt;1.35,F9&lt;2.5,F9&gt;=1.5),3.933,IF(AND(G9&gt;=0.644,H9&lt;13.654,D9&lt;1.55,G9&lt;0.709,A9&gt;=5.4,D9&gt;=1.35,F9&lt;2.5,F9&gt;=1.5),4.4,IF(AND(B9&lt;2.9,A9&lt;6.2,D9&gt;=1.7,B9&gt;=2.6,G9&gt;=0.177,B9&lt;3.15,F9&gt;=2.5,F9&gt;=1.5),5.02,IF(AND(B9&gt;=2.9,A9&lt;6.2,D9&gt;=1.7,B9&gt;=2.6,G9&gt;=0.177,B9&lt;3.15,F9&gt;=2.5,F9&gt;=1.5),4.8,IF(AND(D9&lt;2.2,A9&gt;=6.2,D9&gt;=1.7,B9&gt;=2.6,G9&gt;=0.177,B9&lt;3.15,F9&gt;=2.5,F9&gt;=1.5),5.325,IF(AND(D9&gt;=2.2,A9&gt;=6.2,D9&gt;=1.7,B9&gt;=2.6,G9&gt;=0.177,B9&lt;3.15,F9&gt;=2.5,F9&gt;=1.5),5.1,IF(AND(D9&lt;0.25,A9&gt;=4.5,B9&gt;=3.15,A9&gt;=4.35,A9&lt;5.05,D9&lt;0.4,H9&gt;=5.523,G9&lt;0.905,F9&lt;1.5),1.357,IF(AND(D9&gt;=0.25,A9&gt;=4.5,B9&gt;=3.15,A9&gt;=4.35,A9&lt;5.05,D9&lt;0.4,H9&gt;=5.523,G9&lt;0.905,F9&lt;1.5),1.333,IF(AND(H9&lt;10.723,G9&lt;0.644,H9&lt;13.654,D9&lt;1.55,G9&lt;0.709,A9&gt;=5.4,D9&gt;=1.35,F9&lt;2.5,F9&gt;=1.5),4.6,IF(AND(H9&gt;=10.723,G9&lt;0.644,H9&lt;13.654,D9&lt;1.55,G9&lt;0.709,A9&gt;=5.4,D9&gt;=1.35,F9&lt;2.5,F9&gt;=1.5),4.5,"shouldnthappen"))))))))))))))))))))))))))))))))))</f>
        <v>1.333</v>
      </c>
      <c r="BI9" s="1" t="n">
        <f aca="false">IF(AND(D9&gt;=0.8,A9&lt;5.45),3.9,IF(AND(D9&gt;=0.45,D9&lt;0.8,A9&lt;5.45),1.66,IF(AND(H9&lt;16.447,B9&gt;=3.45,A9&gt;=5.45),1.525,IF(AND(H9&gt;=16.447,B9&gt;=3.45,A9&gt;=5.45),6.4,IF(AND(H9&lt;5.245,D9&lt;0.45,D9&lt;0.8,A9&lt;5.45),1,IF(AND(A9&gt;=7.2,G9&lt;0.154,B9&lt;3.45,A9&gt;=5.45),6.7,IF(AND(D9&lt;1.65,A9&lt;7.2,G9&lt;0.154,B9&lt;3.45,A9&gt;=5.45),4.7,IF(AND(D9&gt;=1.65,A9&lt;7.2,G9&lt;0.154,B9&lt;3.45,A9&gt;=5.45),5.52,IF(AND(D9&gt;=0.25,A9&lt;5.05,H9&gt;=5.245,D9&lt;0.45,D9&lt;0.8,A9&lt;5.45),1.35,IF(AND(H9&lt;6.089,A9&gt;=5.05,H9&gt;=5.245,D9&lt;0.45,D9&lt;0.8,A9&lt;5.45),1.7,IF(AND(D9&lt;1.2,B9&lt;2.6,A9&lt;5.75,G9&gt;=0.154,B9&lt;3.45,A9&gt;=5.45),3.85,IF(AND(D9&gt;=1.2,B9&lt;2.6,A9&lt;5.75,G9&gt;=0.154,B9&lt;3.45,A9&gt;=5.45),4,IF(AND(D9&gt;=1.65,B9&gt;=2.6,A9&lt;5.75,G9&gt;=0.154,B9&lt;3.45,A9&gt;=5.45),4.9,IF(AND(G9&lt;0.353,F9&lt;2.5,A9&gt;=5.75,G9&gt;=0.154,B9&lt;3.45,A9&gt;=5.45),4.25,IF(AND(A9&gt;=7.25,F9&gt;=2.5,A9&gt;=5.75,G9&gt;=0.154,B9&lt;3.45,A9&gt;=5.45),6.45,IF(AND(H9&lt;11.218,D9&lt;0.25,A9&lt;5.05,H9&gt;=5.245,D9&lt;0.45,D9&lt;0.8,A9&lt;5.45),1.42,IF(AND(G9&lt;0.517,H9&gt;=6.089,A9&gt;=5.05,H9&gt;=5.245,D9&lt;0.45,D9&lt;0.8,A9&lt;5.45),1.44,IF(AND(G9&gt;=0.517,H9&gt;=6.089,A9&gt;=5.05,H9&gt;=5.245,D9&lt;0.45,D9&lt;0.8,A9&lt;5.45),1.54,IF(AND(H9&gt;=10.194,D9&lt;1.65,B9&gt;=2.6,A9&lt;5.75,G9&gt;=0.154,B9&lt;3.45,A9&gt;=5.45),4.35,IF(AND(B9&gt;=3.15,G9&gt;=0.353,F9&lt;2.5,A9&gt;=5.75,G9&gt;=0.154,B9&lt;3.45,A9&gt;=5.45),4.7,IF(AND(H9&lt;7.716,A9&lt;7.25,F9&gt;=2.5,A9&gt;=5.75,G9&gt;=0.154,B9&lt;3.45,A9&gt;=5.45),5.04,IF(AND(G9&lt;0.175,H9&gt;=11.218,D9&lt;0.25,A9&lt;5.05,H9&gt;=5.245,D9&lt;0.45,D9&lt;0.8,A9&lt;5.45),1.5,IF(AND(H9&lt;7.713,H9&lt;10.194,D9&lt;1.65,B9&gt;=2.6,A9&lt;5.75,G9&gt;=0.154,B9&lt;3.45,A9&gt;=5.45),4.1,IF(AND(H9&gt;=7.713,H9&lt;10.194,D9&lt;1.65,B9&gt;=2.6,A9&lt;5.75,G9&gt;=0.154,B9&lt;3.45,A9&gt;=5.45),4.2,IF(AND(B9&gt;=3.05,B9&lt;3.15,G9&gt;=0.353,F9&lt;2.5,A9&gt;=5.75,G9&gt;=0.154,B9&lt;3.45,A9&gt;=5.45),4.4,IF(AND(D9&gt;=2.45,H9&gt;=7.716,A9&lt;7.25,F9&gt;=2.5,A9&gt;=5.75,G9&gt;=0.154,B9&lt;3.45,A9&gt;=5.45),5.85,IF(AND(D9&lt;0.15,G9&gt;=0.175,H9&gt;=11.218,D9&lt;0.25,A9&lt;5.05,H9&gt;=5.245,D9&lt;0.45,D9&lt;0.8,A9&lt;5.45),1.1,IF(AND(H9&gt;=16.317,B9&lt;3.05,B9&lt;3.15,G9&gt;=0.353,F9&lt;2.5,A9&gt;=5.75,G9&gt;=0.154,B9&lt;3.45,A9&gt;=5.45),4.8,IF(AND(G9&gt;=0.857,D9&lt;2.45,H9&gt;=7.716,A9&lt;7.25,F9&gt;=2.5,A9&gt;=5.75,G9&gt;=0.154,B9&lt;3.45,A9&gt;=5.45),5.05,IF(AND(G9&lt;0.245,D9&gt;=0.15,G9&gt;=0.175,H9&gt;=11.218,D9&lt;0.25,A9&lt;5.05,H9&gt;=5.245,D9&lt;0.45,D9&lt;0.8,A9&lt;5.45),1.3,IF(AND(G9&gt;=0.245,D9&gt;=0.15,G9&gt;=0.175,H9&gt;=11.218,D9&lt;0.25,A9&lt;5.05,H9&gt;=5.245,D9&lt;0.45,D9&lt;0.8,A9&lt;5.45),1.22,IF(AND(B9&lt;2.85,H9&lt;16.317,B9&lt;3.05,B9&lt;3.15,G9&gt;=0.353,F9&lt;2.5,A9&gt;=5.75,G9&gt;=0.154,B9&lt;3.45,A9&gt;=5.45),4.6,IF(AND(B9&gt;=2.85,H9&lt;16.317,B9&lt;3.05,B9&lt;3.15,G9&gt;=0.353,F9&lt;2.5,A9&gt;=5.75,G9&gt;=0.154,B9&lt;3.45,A9&gt;=5.45),4.633,IF(AND(D9&lt;1.85,G9&lt;0.857,D9&lt;2.45,H9&gt;=7.716,A9&lt;7.25,F9&gt;=2.5,A9&gt;=5.75,G9&gt;=0.154,B9&lt;3.45,A9&gt;=5.45),5.8,IF(AND(H9&lt;11.297,D9&gt;=1.85,G9&lt;0.857,D9&lt;2.45,H9&gt;=7.716,A9&lt;7.25,F9&gt;=2.5,A9&gt;=5.75,G9&gt;=0.154,B9&lt;3.45,A9&gt;=5.45),5.3,IF(AND(G9&lt;0.388,H9&gt;=11.297,D9&gt;=1.85,G9&lt;0.857,D9&lt;2.45,H9&gt;=7.716,A9&lt;7.25,F9&gt;=2.5,A9&gt;=5.75,G9&gt;=0.154,B9&lt;3.45,A9&gt;=5.45),5.4,IF(AND(G9&gt;=0.388,H9&gt;=11.297,D9&gt;=1.85,G9&lt;0.857,D9&lt;2.45,H9&gt;=7.716,A9&lt;7.25,F9&gt;=2.5,A9&gt;=5.75,G9&gt;=0.154,B9&lt;3.45,A9&gt;=5.45),5.6,"shouldnthappen")))))))))))))))))))))))))))))))))))))</f>
        <v>1.35</v>
      </c>
      <c r="BJ9" s="1" t="n">
        <f aca="false">IF(AND(F9&gt;=2,B9&gt;=3.35),6.1,IF(AND(H9&gt;=12.719,F9&lt;1.5,B9&lt;3.35),1.567,IF(AND(H9&lt;5.245,F9&lt;2,B9&gt;=3.35),1,IF(AND(D9&lt;0.15,H9&lt;12.719,F9&lt;1.5,B9&lt;3.35),1.5,IF(AND(D9&gt;=0.35,H9&gt;=5.245,F9&lt;2,B9&gt;=3.35),1.6,IF(AND(A9&lt;4.9,D9&gt;=0.15,H9&lt;12.719,F9&lt;1.5,B9&lt;3.35),1.36,IF(AND(B9&lt;2.65,G9&lt;0.572,D9&lt;1.45,F9&gt;=1.5,B9&lt;3.35),3.5,IF(AND(A9&lt;6.1,F9&lt;2.5,D9&gt;=1.45,F9&gt;=1.5,B9&lt;3.35),5.1,IF(AND(G9&gt;=0.607,D9&lt;0.35,H9&gt;=5.245,F9&lt;2,B9&gt;=3.35),1.65,IF(AND(G9&lt;0.546,A9&gt;=4.9,D9&gt;=0.15,H9&lt;12.719,F9&lt;1.5,B9&lt;3.35),1.2,IF(AND(G9&gt;=0.546,A9&gt;=4.9,D9&gt;=0.15,H9&lt;12.719,F9&lt;1.5,B9&lt;3.35),1.4,IF(AND(A9&gt;=6.3,B9&gt;=2.65,G9&lt;0.572,D9&lt;1.45,F9&gt;=1.5,B9&lt;3.35),4.8,IF(AND(D9&lt;1.15,B9&lt;2.85,G9&gt;=0.572,D9&lt;1.45,F9&gt;=1.5,B9&lt;3.35),3.9,IF(AND(B9&gt;=3.15,B9&gt;=2.85,G9&gt;=0.572,D9&lt;1.45,F9&gt;=1.5,B9&lt;3.35),4.7,IF(AND(B9&lt;2.95,A9&gt;=6.1,F9&lt;2.5,D9&gt;=1.45,F9&gt;=1.5,B9&lt;3.35),4.533,IF(AND(B9&gt;=2.95,A9&gt;=6.1,F9&lt;2.5,D9&gt;=1.45,F9&gt;=1.5,B9&lt;3.35),4.75,IF(AND(A9&gt;=6.7,G9&lt;0.107,F9&gt;=2.5,D9&gt;=1.45,F9&gt;=1.5,B9&lt;3.35),5.7,IF(AND(G9&gt;=0.385,G9&lt;0.607,D9&lt;0.35,H9&gt;=5.245,F9&lt;2,B9&gt;=3.35),1.325,IF(AND(D9&lt;1.25,A9&lt;6.3,B9&gt;=2.65,G9&lt;0.572,D9&lt;1.45,F9&gt;=1.5,B9&lt;3.35),4,IF(AND(D9&gt;=1.25,A9&lt;6.3,B9&gt;=2.65,G9&lt;0.572,D9&lt;1.45,F9&gt;=1.5,B9&lt;3.35),4.18,IF(AND(G9&lt;0.907,D9&gt;=1.15,B9&lt;2.85,G9&gt;=0.572,D9&lt;1.45,F9&gt;=1.5,B9&lt;3.35),4,IF(AND(G9&gt;=0.907,D9&gt;=1.15,B9&lt;2.85,G9&gt;=0.572,D9&lt;1.45,F9&gt;=1.5,B9&lt;3.35),4.4,IF(AND(H9&lt;8.326,B9&lt;3.15,B9&gt;=2.85,G9&gt;=0.572,D9&lt;1.45,F9&gt;=1.5,B9&lt;3.35),3.6,IF(AND(H9&gt;=8.326,B9&lt;3.15,B9&gt;=2.85,G9&gt;=0.572,D9&lt;1.45,F9&gt;=1.5,B9&lt;3.35),4.48,IF(AND(B9&lt;2.95,A9&lt;6.7,G9&lt;0.107,F9&gt;=2.5,D9&gt;=1.45,F9&gt;=1.5,B9&lt;3.35),5.6,IF(AND(B9&gt;=2.95,A9&lt;6.7,G9&lt;0.107,F9&gt;=2.5,D9&gt;=1.45,F9&gt;=1.5,B9&lt;3.35),5.5,IF(AND(G9&lt;0.205,G9&lt;0.432,G9&gt;=0.107,F9&gt;=2.5,D9&gt;=1.45,F9&gt;=1.5,B9&lt;3.35),5.3,IF(AND(B9&gt;=3.05,G9&gt;=0.432,G9&gt;=0.107,F9&gt;=2.5,D9&gt;=1.45,F9&gt;=1.5,B9&lt;3.35),5.86,IF(AND(H9&gt;=14.057,G9&lt;0.385,G9&lt;0.607,D9&lt;0.35,H9&gt;=5.245,F9&lt;2,B9&gt;=3.35),1.7,IF(AND(D9&lt;1.7,G9&gt;=0.205,G9&lt;0.432,G9&gt;=0.107,F9&gt;=2.5,D9&gt;=1.45,F9&gt;=1.5,B9&lt;3.35),5,IF(AND(G9&lt;0.779,B9&lt;3.05,G9&gt;=0.432,G9&gt;=0.107,F9&gt;=2.5,D9&gt;=1.45,F9&gt;=1.5,B9&lt;3.35),4.9,IF(AND(G9&gt;=0.779,B9&lt;3.05,G9&gt;=0.432,G9&gt;=0.107,F9&gt;=2.5,D9&gt;=1.45,F9&gt;=1.5,B9&lt;3.35),5.533,IF(AND(D9&gt;=0.25,H9&lt;14.057,G9&lt;0.385,G9&lt;0.607,D9&lt;0.35,H9&gt;=5.245,F9&lt;2,B9&gt;=3.35),1.4,IF(AND(B9&lt;2.85,D9&gt;=1.7,G9&gt;=0.205,G9&lt;0.432,G9&gt;=0.107,F9&gt;=2.5,D9&gt;=1.45,F9&gt;=1.5,B9&lt;3.35),5.1,IF(AND(B9&gt;=2.85,D9&gt;=1.7,G9&gt;=0.205,G9&lt;0.432,G9&gt;=0.107,F9&gt;=2.5,D9&gt;=1.45,F9&gt;=1.5,B9&lt;3.35),5.15,IF(AND(A9&lt;5.1,D9&lt;0.25,H9&lt;14.057,G9&lt;0.385,G9&lt;0.607,D9&lt;0.35,H9&gt;=5.245,F9&lt;2,B9&gt;=3.35),1.4,IF(AND(A9&gt;=5.1,D9&lt;0.25,H9&lt;14.057,G9&lt;0.385,G9&lt;0.607,D9&lt;0.35,H9&gt;=5.245,F9&lt;2,B9&gt;=3.35),1.5,"shouldnthappen")))))))))))))))))))))))))))))))))))))</f>
        <v>1.4</v>
      </c>
    </row>
    <row r="10" customFormat="false" ht="13.8" hidden="false" customHeight="false" outlineLevel="0" collapsed="false">
      <c r="A10" s="1" t="n">
        <v>5</v>
      </c>
      <c r="B10" s="1" t="n">
        <v>3.4</v>
      </c>
      <c r="C10" s="1" t="n">
        <v>1.5</v>
      </c>
      <c r="D10" s="1" t="n">
        <v>0.2</v>
      </c>
      <c r="E10" s="1" t="s">
        <v>94</v>
      </c>
      <c r="F10" s="1" t="n">
        <v>1</v>
      </c>
      <c r="G10" s="1" t="n">
        <v>0.0515270924661309</v>
      </c>
      <c r="H10" s="16" t="n">
        <v>13.1096891243942</v>
      </c>
      <c r="I10" s="11" t="n">
        <f aca="false">C10</f>
        <v>1.5</v>
      </c>
      <c r="J10" s="1" t="n">
        <f aca="false">AVERAGE(M10:BJ10)</f>
        <v>1.42402</v>
      </c>
      <c r="K10" s="15" t="n">
        <f aca="false">1-SQRT(VAR(M10:BJ10, I10)) / AVERAGE(M10:BJ10)</f>
        <v>0.834665808230279</v>
      </c>
      <c r="L10" s="1" t="n">
        <f aca="false">(J10-I10)/I10</f>
        <v>-0.0506533333333334</v>
      </c>
      <c r="M10" s="1" t="n">
        <f aca="false">IF(AND(H10&gt;=16.241,B10&gt;=3.35),6.4,IF(AND(D10&gt;=0.75,A10&lt;5.15,B10&lt;3.35),4.1,IF(AND(D10&gt;=1.5,H10&lt;16.241,B10&gt;=3.35),5.767,IF(AND(B10&gt;=3.25,D10&lt;0.75,A10&lt;5.15,B10&lt;3.35),1.58,IF(AND(A10&lt;4.95,D10&lt;1.5,H10&lt;16.241,B10&gt;=3.35),1.4,IF(AND(A10&lt;4.5,B10&lt;3.25,D10&lt;0.75,A10&lt;5.15,B10&lt;3.35),1.26,IF(AND(A10&gt;=4.5,B10&lt;3.25,D10&lt;0.75,A10&lt;5.15,B10&lt;3.35),1.48,IF(AND(G10&lt;0.356,H10&lt;12.557,D10&lt;1.45,A10&gt;=5.15,B10&lt;3.35),4.267,IF(AND(D10&lt;1.25,H10&gt;=12.557,D10&lt;1.45,A10&gt;=5.15,B10&lt;3.35),4.05,IF(AND(D10&gt;=1.35,G10&gt;=0.356,H10&lt;12.557,D10&lt;1.45,A10&gt;=5.15,B10&lt;3.35),4.25,IF(AND(H10&lt;15.086,D10&gt;=1.25,H10&gt;=12.557,D10&lt;1.45,A10&gt;=5.15,B10&lt;3.35),4.4,IF(AND(F10&lt;2.5,G10&gt;=0.44,D10&lt;2.05,D10&gt;=1.45,A10&gt;=5.15,B10&lt;3.35),4.7,IF(AND(H10&lt;10.391,B10&lt;3.15,D10&gt;=2.05,D10&gt;=1.45,A10&gt;=5.15,B10&lt;3.35),5.1,IF(AND(G10&lt;0.505,B10&gt;=3.15,D10&gt;=2.05,D10&gt;=1.45,A10&gt;=5.15,B10&lt;3.35),5.7,IF(AND(G10&gt;=0.505,B10&gt;=3.15,D10&gt;=2.05,D10&gt;=1.45,A10&gt;=5.15,B10&lt;3.35),5.95,IF(AND(D10&gt;=0.5,G10&lt;0.905,A10&gt;=4.95,D10&lt;1.5,H10&lt;16.241,B10&gt;=3.35),1.6,IF(AND(B10&lt;3.6,G10&gt;=0.905,A10&gt;=4.95,D10&lt;1.5,H10&lt;16.241,B10&gt;=3.35),1.7,IF(AND(B10&gt;=3.6,G10&gt;=0.905,A10&gt;=4.95,D10&lt;1.5,H10&lt;16.241,B10&gt;=3.35),1.767,IF(AND(A10&gt;=5.7,D10&lt;1.35,G10&gt;=0.356,H10&lt;12.557,D10&lt;1.45,A10&gt;=5.15,B10&lt;3.35),3.9,IF(AND(A10&lt;6.35,H10&gt;=15.086,D10&gt;=1.25,H10&gt;=12.557,D10&lt;1.45,A10&gt;=5.15,B10&lt;3.35),4.7,IF(AND(A10&gt;=6.35,H10&gt;=15.086,D10&gt;=1.25,H10&gt;=12.557,D10&lt;1.45,A10&gt;=5.15,B10&lt;3.35),4.6,IF(AND(H10&lt;9.252,D10&lt;1.55,G10&lt;0.44,D10&lt;2.05,D10&gt;=1.45,A10&gt;=5.15,B10&lt;3.35),5.08,IF(AND(H10&gt;=9.252,D10&lt;1.55,G10&lt;0.44,D10&lt;2.05,D10&gt;=1.45,A10&gt;=5.15,B10&lt;3.35),4.7,IF(AND(H10&lt;8.477,D10&gt;=1.55,G10&lt;0.44,D10&lt;2.05,D10&gt;=1.45,A10&gt;=5.15,B10&lt;3.35),5.1,IF(AND(H10&gt;=8.477,D10&gt;=1.55,G10&lt;0.44,D10&lt;2.05,D10&gt;=1.45,A10&gt;=5.15,B10&lt;3.35),5.4,IF(AND(H10&lt;8.435,F10&gt;=2.5,G10&gt;=0.44,D10&lt;2.05,D10&gt;=1.45,A10&gt;=5.15,B10&lt;3.35),5.1,IF(AND(H10&gt;=8.435,F10&gt;=2.5,G10&gt;=0.44,D10&lt;2.05,D10&gt;=1.45,A10&gt;=5.15,B10&lt;3.35),4.86,IF(AND(G10&lt;0.543,H10&gt;=10.391,B10&lt;3.15,D10&gt;=2.05,D10&gt;=1.45,A10&gt;=5.15,B10&lt;3.35),5.56,IF(AND(G10&gt;=0.543,H10&gt;=10.391,B10&lt;3.15,D10&gt;=2.05,D10&gt;=1.45,A10&gt;=5.15,B10&lt;3.35),5.8,IF(AND(A10&lt;5.05,D10&lt;0.5,G10&lt;0.905,A10&gt;=4.95,D10&lt;1.5,H10&lt;16.241,B10&gt;=3.35),1.3,IF(AND(H10&lt;6.583,A10&lt;5.7,D10&lt;1.35,G10&gt;=0.356,H10&lt;12.557,D10&lt;1.45,A10&gt;=5.15,B10&lt;3.35),4,IF(AND(G10&lt;0.585,A10&gt;=5.05,D10&lt;0.5,G10&lt;0.905,A10&gt;=4.95,D10&lt;1.5,H10&lt;16.241,B10&gt;=3.35),1.475,IF(AND(G10&lt;0.62,H10&gt;=6.583,A10&lt;5.7,D10&lt;1.35,G10&gt;=0.356,H10&lt;12.557,D10&lt;1.45,A10&gt;=5.15,B10&lt;3.35),3.75,IF(AND(G10&gt;=0.62,H10&gt;=6.583,A10&lt;5.7,D10&lt;1.35,G10&gt;=0.356,H10&lt;12.557,D10&lt;1.45,A10&gt;=5.15,B10&lt;3.35),3.6,IF(AND(B10&lt;3.75,G10&gt;=0.585,A10&gt;=5.05,D10&lt;0.5,G10&lt;0.905,A10&gt;=4.95,D10&lt;1.5,H10&lt;16.241,B10&gt;=3.35),1.5,IF(AND(B10&gt;=3.75,G10&gt;=0.585,A10&gt;=5.05,D10&lt;0.5,G10&lt;0.905,A10&gt;=4.95,D10&lt;1.5,H10&lt;16.241,B10&gt;=3.35),1.6,"shouldnthappen"))))))))))))))))))))))))))))))))))))</f>
        <v>1.3</v>
      </c>
      <c r="N10" s="1" t="n">
        <f aca="false">IF(AND(H10&lt;5.245,B10&lt;3.65,F10&lt;1.5),1,IF(AND(H10&gt;=14.096,B10&gt;=3.65,F10&lt;1.5),1.65,IF(AND(A10&gt;=5.45,H10&gt;=5.245,B10&lt;3.65,F10&lt;1.5),1.3,IF(AND(H10&gt;=13.586,H10&lt;14.096,B10&gt;=3.65,F10&lt;1.5),1.3,IF(AND(H10&lt;10.258,D10&lt;1.25,F10&lt;2.5,F10&gt;=1.5),3.38,IF(AND(H10&lt;6.982,D10&gt;=1.25,F10&lt;2.5,F10&gt;=1.5),3.96,IF(AND(H10&gt;=13.646,D10&lt;2.05,F10&gt;=2.5,F10&gt;=1.5),6.1,IF(AND(B10&lt;3.05,A10&lt;5.45,H10&gt;=5.245,B10&lt;3.65,F10&lt;1.5),1.375,IF(AND(H10&lt;6.543,H10&lt;13.586,H10&lt;14.096,B10&gt;=3.65,F10&lt;1.5),1.4,IF(AND(H10&gt;=6.543,H10&lt;13.586,H10&lt;14.096,B10&gt;=3.65,F10&lt;1.5),1.5,IF(AND(H10&lt;11.522,H10&gt;=10.258,D10&lt;1.25,F10&lt;2.5,F10&gt;=1.5),3.733,IF(AND(H10&gt;=11.522,H10&gt;=10.258,D10&lt;1.25,F10&lt;2.5,F10&gt;=1.5),3.92,IF(AND(H10&lt;5.767,H10&lt;13.646,D10&lt;2.05,F10&gt;=2.5,F10&gt;=1.5),4.5,IF(AND(A10&lt;6.8,B10&lt;3.15,D10&gt;=2.05,F10&gt;=2.5,F10&gt;=1.5),5.6,IF(AND(A10&gt;=6.8,B10&lt;3.15,D10&gt;=2.05,F10&gt;=2.5,F10&gt;=1.5),5.1,IF(AND(B10&lt;3.25,B10&gt;=3.15,D10&gt;=2.05,F10&gt;=2.5,F10&gt;=1.5),5.8,IF(AND(B10&gt;=3.25,B10&gt;=3.15,D10&gt;=2.05,F10&gt;=2.5,F10&gt;=1.5),5.65,IF(AND(B10&lt;3.15,B10&gt;=3.05,A10&lt;5.45,H10&gt;=5.245,B10&lt;3.65,F10&lt;1.5),1.5,IF(AND(G10&gt;=0.735,H10&lt;13.665,H10&gt;=6.982,D10&gt;=1.25,F10&lt;2.5,F10&gt;=1.5),4.2,IF(AND(H10&lt;14.03,H10&gt;=13.665,H10&gt;=6.982,D10&gt;=1.25,F10&lt;2.5,F10&gt;=1.5),4.8,IF(AND(A10&gt;=6.6,H10&gt;=5.767,H10&lt;13.646,D10&lt;2.05,F10&gt;=2.5,F10&gt;=1.5),6.05,IF(AND(G10&gt;=0.934,B10&gt;=3.15,B10&gt;=3.05,A10&lt;5.45,H10&gt;=5.245,B10&lt;3.65,F10&lt;1.5),1.7,IF(AND(D10&gt;=1.55,G10&lt;0.735,H10&lt;13.665,H10&gt;=6.982,D10&gt;=1.25,F10&lt;2.5,F10&gt;=1.5),5.1,IF(AND(D10&lt;1.45,H10&gt;=14.03,H10&gt;=13.665,H10&gt;=6.982,D10&gt;=1.25,F10&lt;2.5,F10&gt;=1.5),4.7,IF(AND(D10&gt;=1.45,H10&gt;=14.03,H10&gt;=13.665,H10&gt;=6.982,D10&gt;=1.25,F10&lt;2.5,F10&gt;=1.5),4.5,IF(AND(A10&gt;=6.2,A10&lt;6.6,H10&gt;=5.767,H10&lt;13.646,D10&lt;2.05,F10&gt;=2.5,F10&gt;=1.5),5.325,IF(AND(B10&lt;3.25,G10&lt;0.934,B10&gt;=3.15,B10&gt;=3.05,A10&lt;5.45,H10&gt;=5.245,B10&lt;3.65,F10&lt;1.5),1.3,IF(AND(D10&lt;1.35,D10&lt;1.55,G10&lt;0.735,H10&lt;13.665,H10&gt;=6.982,D10&gt;=1.25,F10&lt;2.5,F10&gt;=1.5),4.25,IF(AND(H10&lt;8.435,A10&lt;6.2,A10&lt;6.6,H10&gt;=5.767,H10&lt;13.646,D10&lt;2.05,F10&gt;=2.5,F10&gt;=1.5),5.1,IF(AND(H10&gt;=8.435,A10&lt;6.2,A10&lt;6.6,H10&gt;=5.767,H10&lt;13.646,D10&lt;2.05,F10&gt;=2.5,F10&gt;=1.5),4.9,IF(AND(A10&gt;=5.15,B10&gt;=3.25,G10&lt;0.934,B10&gt;=3.15,B10&gt;=3.05,A10&lt;5.45,H10&gt;=5.245,B10&lt;3.65,F10&lt;1.5),1.5,IF(AND(B10&lt;2.9,D10&gt;=1.35,D10&lt;1.55,G10&lt;0.735,H10&lt;13.665,H10&gt;=6.982,D10&gt;=1.25,F10&lt;2.5,F10&gt;=1.5),4.6,IF(AND(B10&gt;=2.9,D10&gt;=1.35,D10&lt;1.55,G10&lt;0.735,H10&lt;13.665,H10&gt;=6.982,D10&gt;=1.25,F10&lt;2.5,F10&gt;=1.5),4.52,IF(AND(G10&gt;=0.862,A10&lt;5.15,B10&gt;=3.25,G10&lt;0.934,B10&gt;=3.15,B10&gt;=3.05,A10&lt;5.45,H10&gt;=5.245,B10&lt;3.65,F10&lt;1.5),1.5,IF(AND(H10&lt;9.35,G10&lt;0.862,A10&lt;5.15,B10&gt;=3.25,G10&lt;0.934,B10&gt;=3.15,B10&gt;=3.05,A10&lt;5.45,H10&gt;=5.245,B10&lt;3.65,F10&lt;1.5),1.38,IF(AND(H10&gt;=9.35,G10&lt;0.862,A10&lt;5.15,B10&gt;=3.25,G10&lt;0.934,B10&gt;=3.15,B10&gt;=3.05,A10&lt;5.45,H10&gt;=5.245,B10&lt;3.65,F10&lt;1.5),1.4,"shouldnthappen"))))))))))))))))))))))))))))))))))))</f>
        <v>1.4</v>
      </c>
      <c r="O10" s="1" t="n">
        <f aca="false">IF(AND(B10&lt;2.75,A10&lt;5.55),3.96,IF(AND(H10&lt;9.205,A10&lt;5.9,A10&gt;=5.55),3.85,IF(AND(A10&lt;4.35,D10&lt;0.35,B10&gt;=2.75,A10&lt;5.55),1.1,IF(AND(B10&lt;3.65,D10&gt;=0.35,B10&gt;=2.75,A10&lt;5.55),1.65,IF(AND(B10&gt;=3.65,D10&gt;=0.35,B10&gt;=2.75,A10&lt;5.55),1.9,IF(AND(G10&gt;=0.732,H10&gt;=9.205,A10&lt;5.9,A10&gt;=5.55),4.9,IF(AND(G10&lt;0.273,G10&lt;0.732,H10&gt;=9.205,A10&lt;5.9,A10&gt;=5.55),4.5,IF(AND(A10&lt;6.3,G10&lt;0.422,F10&lt;2.5,A10&gt;=5.9,A10&gt;=5.55),5.1,IF(AND(A10&gt;=6.3,G10&lt;0.422,F10&lt;2.5,A10&gt;=5.9,A10&gt;=5.55),4.76,IF(AND(B10&lt;2.4,G10&gt;=0.422,F10&lt;2.5,A10&gt;=5.9,A10&gt;=5.55),4.45,IF(AND(A10&gt;=7,G10&gt;=0.628,F10&gt;=2.5,A10&gt;=5.9,A10&gt;=5.55),6.45,IF(AND(D10&lt;0.15,H10&lt;13.924,A10&gt;=4.35,D10&lt;0.35,B10&gt;=2.75,A10&lt;5.55),1.5,IF(AND(B10&lt;3.15,H10&gt;=13.924,A10&gt;=4.35,D10&lt;0.35,B10&gt;=2.75,A10&lt;5.55),1.56,IF(AND(B10&gt;=3.15,H10&gt;=13.924,A10&gt;=4.35,D10&lt;0.35,B10&gt;=2.75,A10&lt;5.55),1.3,IF(AND(H10&lt;14.316,G10&gt;=0.273,G10&lt;0.732,H10&gt;=9.205,A10&lt;5.9,A10&gt;=5.55),3.95,IF(AND(H10&gt;=14.316,G10&gt;=0.273,G10&lt;0.732,H10&gt;=9.205,A10&lt;5.9,A10&gt;=5.55),4.1,IF(AND(A10&lt;6.2,B10&gt;=2.4,G10&gt;=0.422,F10&lt;2.5,A10&gt;=5.9,A10&gt;=5.55),4.3,IF(AND(A10&gt;=7.05,G10&lt;0.364,G10&lt;0.628,F10&gt;=2.5,A10&gt;=5.9,A10&gt;=5.55),6.1,IF(AND(A10&gt;=7.55,G10&gt;=0.364,G10&lt;0.628,F10&gt;=2.5,A10&gt;=5.9,A10&gt;=5.55),6.4,IF(AND(A10&lt;6.15,A10&lt;7,G10&gt;=0.628,F10&gt;=2.5,A10&gt;=5.9,A10&gt;=5.55),4.9,IF(AND(D10&lt;1.45,A10&gt;=6.2,B10&gt;=2.4,G10&gt;=0.422,F10&lt;2.5,A10&gt;=5.9,A10&gt;=5.55),4.64,IF(AND(D10&gt;=1.45,A10&gt;=6.2,B10&gt;=2.4,G10&gt;=0.422,F10&lt;2.5,A10&gt;=5.9,A10&gt;=5.55),4.9,IF(AND(D10&lt;1.65,A10&lt;7.05,G10&lt;0.364,G10&lt;0.628,F10&gt;=2.5,A10&gt;=5.9,A10&gt;=5.55),5.1,IF(AND(D10&gt;=2.35,A10&lt;7.55,G10&gt;=0.364,G10&lt;0.628,F10&gt;=2.5,A10&gt;=5.9,A10&gt;=5.55),5.633,IF(AND(D10&lt;2.15,A10&gt;=6.15,A10&lt;7,G10&gt;=0.628,F10&gt;=2.5,A10&gt;=5.9,A10&gt;=5.55),5.1,IF(AND(D10&gt;=2.15,A10&gt;=6.15,A10&lt;7,G10&gt;=0.628,F10&gt;=2.5,A10&gt;=5.9,A10&gt;=5.55),5.267,IF(AND(A10&lt;4.9,A10&lt;5.05,D10&gt;=0.15,H10&lt;13.924,A10&gt;=4.35,D10&lt;0.35,B10&gt;=2.75,A10&lt;5.55),1.375,IF(AND(A10&gt;=4.9,A10&lt;5.05,D10&gt;=0.15,H10&lt;13.924,A10&gt;=4.35,D10&lt;0.35,B10&gt;=2.75,A10&lt;5.55),1.3,IF(AND(A10&lt;5.45,A10&gt;=5.05,D10&gt;=0.15,H10&lt;13.924,A10&gt;=4.35,D10&lt;0.35,B10&gt;=2.75,A10&lt;5.55),1.475,IF(AND(A10&gt;=5.45,A10&gt;=5.05,D10&gt;=0.15,H10&lt;13.924,A10&gt;=4.35,D10&lt;0.35,B10&gt;=2.75,A10&lt;5.55),1.4,IF(AND(B10&gt;=3.25,D10&lt;2.35,A10&lt;7.55,G10&gt;=0.364,G10&lt;0.628,F10&gt;=2.5,A10&gt;=5.9,A10&gt;=5.55),5.7,IF(AND(G10&lt;0.006,G10&lt;0.107,D10&gt;=1.65,A10&lt;7.05,G10&lt;0.364,G10&lt;0.628,F10&gt;=2.5,A10&gt;=5.9,A10&gt;=5.55),5.5,IF(AND(G10&gt;=0.006,G10&lt;0.107,D10&gt;=1.65,A10&lt;7.05,G10&lt;0.364,G10&lt;0.628,F10&gt;=2.5,A10&gt;=5.9,A10&gt;=5.55),5.667,IF(AND(D10&lt;2.2,G10&gt;=0.107,D10&gt;=1.65,A10&lt;7.05,G10&lt;0.364,G10&lt;0.628,F10&gt;=2.5,A10&gt;=5.9,A10&gt;=5.55),5.35,IF(AND(D10&gt;=2.2,G10&gt;=0.107,D10&gt;=1.65,A10&lt;7.05,G10&lt;0.364,G10&lt;0.628,F10&gt;=2.5,A10&gt;=5.9,A10&gt;=5.55),5.2,IF(AND(D10&lt;2.25,B10&lt;3.25,D10&lt;2.35,A10&lt;7.55,G10&gt;=0.364,G10&lt;0.628,F10&gt;=2.5,A10&gt;=5.9,A10&gt;=5.55),5.8,IF(AND(D10&gt;=2.25,B10&lt;3.25,D10&lt;2.35,A10&lt;7.55,G10&gt;=0.364,G10&lt;0.628,F10&gt;=2.5,A10&gt;=5.9,A10&gt;=5.55),5.9,"shouldnthappen")))))))))))))))))))))))))))))))))))))</f>
        <v>1.3</v>
      </c>
      <c r="P10" s="1" t="n">
        <f aca="false">IF(AND(D10&gt;=0.75,A10&lt;5.55),3.9,IF(AND(H10&lt;7.482,A10&gt;=5.55),3.45,IF(AND(B10&gt;=3.15,B10&lt;3.25,D10&lt;0.75,A10&lt;5.55),1.262,IF(AND(G10&gt;=0.446,B10&lt;3.15,B10&lt;3.25,D10&lt;0.75,A10&lt;5.55),1.1,IF(AND(G10&lt;0.408,A10&lt;5.05,B10&gt;=3.25,D10&lt;0.75,A10&lt;5.55),1.4,IF(AND(G10&gt;=0.408,A10&lt;5.05,B10&gt;=3.25,D10&lt;0.75,A10&lt;5.55),1.233,IF(AND(G10&gt;=0.676,A10&gt;=5.05,B10&gt;=3.25,D10&lt;0.75,A10&lt;5.55),1.72,IF(AND(H10&lt;9.386,A10&lt;5.85,F10&lt;2.5,H10&gt;=7.482,A10&gt;=5.55),3.5,IF(AND(H10&gt;=9.386,A10&lt;5.85,F10&lt;2.5,H10&gt;=7.482,A10&gt;=5.55),4.275,IF(AND(H10&gt;=16.284,G10&lt;0.865,F10&gt;=2.5,H10&gt;=7.482,A10&gt;=5.55),6.6,IF(AND(G10&lt;0.912,G10&gt;=0.865,F10&gt;=2.5,H10&gt;=7.482,A10&gt;=5.55),4.8,IF(AND(G10&gt;=0.912,G10&gt;=0.865,F10&gt;=2.5,H10&gt;=7.482,A10&gt;=5.55),5.175,IF(AND(A10&gt;=4.95,G10&lt;0.446,B10&lt;3.15,B10&lt;3.25,D10&lt;0.75,A10&lt;5.55),1.6,IF(AND(H10&gt;=12.974,G10&lt;0.676,A10&gt;=5.05,B10&gt;=3.25,D10&lt;0.75,A10&lt;5.55),1.3,IF(AND(D10&lt;1.45,H10&lt;13.531,A10&gt;=5.85,F10&lt;2.5,H10&gt;=7.482,A10&gt;=5.55),4.2,IF(AND(D10&gt;=1.45,H10&lt;13.531,A10&gt;=5.85,F10&lt;2.5,H10&gt;=7.482,A10&gt;=5.55),4.967,IF(AND(G10&lt;0.187,H10&gt;=13.531,A10&gt;=5.85,F10&lt;2.5,H10&gt;=7.482,A10&gt;=5.55),5,IF(AND(H10&gt;=12.675,A10&lt;4.95,G10&lt;0.446,B10&lt;3.15,B10&lt;3.25,D10&lt;0.75,A10&lt;5.55),1.5,IF(AND(H10&lt;10.826,H10&lt;12.974,G10&lt;0.676,A10&gt;=5.05,B10&gt;=3.25,D10&lt;0.75,A10&lt;5.55),1.46,IF(AND(H10&gt;=10.826,H10&lt;12.974,G10&lt;0.676,A10&gt;=5.05,B10&gt;=3.25,D10&lt;0.75,A10&lt;5.55),1.4,IF(AND(A10&lt;6.15,G10&gt;=0.187,H10&gt;=13.531,A10&gt;=5.85,F10&lt;2.5,H10&gt;=7.482,A10&gt;=5.55),4.7,IF(AND(A10&lt;6.85,B10&lt;2.95,H10&lt;16.284,G10&lt;0.865,F10&gt;=2.5,H10&gt;=7.482,A10&gt;=5.55),5.32,IF(AND(A10&gt;=6.85,B10&lt;2.95,H10&lt;16.284,G10&lt;0.865,F10&gt;=2.5,H10&gt;=7.482,A10&gt;=5.55),6.567,IF(AND(A10&lt;4.85,H10&lt;12.675,A10&lt;4.95,G10&lt;0.446,B10&lt;3.15,B10&lt;3.25,D10&lt;0.75,A10&lt;5.55),1.4,IF(AND(A10&gt;=4.85,H10&lt;12.675,A10&lt;4.95,G10&lt;0.446,B10&lt;3.15,B10&lt;3.25,D10&lt;0.75,A10&lt;5.55),1.5,IF(AND(B10&lt;3.1,A10&gt;=6.15,G10&gt;=0.187,H10&gt;=13.531,A10&gt;=5.85,F10&lt;2.5,H10&gt;=7.482,A10&gt;=5.55),4.467,IF(AND(B10&gt;=3.1,A10&gt;=6.15,G10&gt;=0.187,H10&gt;=13.531,A10&gt;=5.85,F10&lt;2.5,H10&gt;=7.482,A10&gt;=5.55),4.7,IF(AND(G10&gt;=0.379,B10&lt;3.15,B10&gt;=2.95,H10&lt;16.284,G10&lt;0.865,F10&gt;=2.5,H10&gt;=7.482,A10&gt;=5.55),5.733,IF(AND(A10&lt;6.6,B10&gt;=3.15,B10&gt;=2.95,H10&lt;16.284,G10&lt;0.865,F10&gt;=2.5,H10&gt;=7.482,A10&gt;=5.55),5.38,IF(AND(A10&lt;6.7,G10&lt;0.379,B10&lt;3.15,B10&gt;=2.95,H10&lt;16.284,G10&lt;0.865,F10&gt;=2.5,H10&gt;=7.482,A10&gt;=5.55),5.3,IF(AND(A10&gt;=6.7,G10&lt;0.379,B10&lt;3.15,B10&gt;=2.95,H10&lt;16.284,G10&lt;0.865,F10&gt;=2.5,H10&gt;=7.482,A10&gt;=5.55),5.16,IF(AND(A10&lt;7.05,A10&gt;=6.6,B10&gt;=3.15,B10&gt;=2.95,H10&lt;16.284,G10&lt;0.865,F10&gt;=2.5,H10&gt;=7.482,A10&gt;=5.55),5.78,IF(AND(A10&gt;=7.05,A10&gt;=6.6,B10&gt;=3.15,B10&gt;=2.95,H10&lt;16.284,G10&lt;0.865,F10&gt;=2.5,H10&gt;=7.482,A10&gt;=5.55),6.1,"shouldnthappen")))))))))))))))))))))))))))))))))</f>
        <v>1.4</v>
      </c>
      <c r="Q10" s="1" t="n">
        <f aca="false">IF(AND(G10&gt;=0.422,B10&lt;3.25,F10&lt;1.5),1.25,IF(AND(G10&gt;=0.082,G10&lt;0.125,F10&gt;=1.5),6.7,IF(AND(G10&lt;0.251,G10&lt;0.422,B10&lt;3.25,F10&lt;1.5),1.38,IF(AND(G10&gt;=0.251,G10&lt;0.422,B10&lt;3.25,F10&lt;1.5),1.55,IF(AND(G10&gt;=0.385,G10&lt;0.633,B10&gt;=3.25,F10&lt;1.5),1.367,IF(AND(B10&lt;3.35,G10&gt;=0.633,B10&gt;=3.25,F10&lt;1.5),1.7,IF(AND(A10&lt;5.85,G10&lt;0.082,G10&lt;0.125,F10&gt;=1.5),4.5,IF(AND(F10&gt;=2.5,D10&lt;1.6,G10&gt;=0.125,F10&gt;=1.5),5.05,IF(AND(H10&gt;=16.774,D10&gt;=1.6,G10&gt;=0.125,F10&gt;=1.5),6.4,IF(AND(D10&gt;=0.5,G10&lt;0.385,G10&lt;0.633,B10&gt;=3.25,F10&lt;1.5),1.6,IF(AND(B10&lt;3.6,B10&gt;=3.35,G10&gt;=0.633,B10&gt;=3.25,F10&lt;1.5),1.55,IF(AND(B10&gt;=3.6,B10&gt;=3.35,G10&gt;=0.633,B10&gt;=3.25,F10&lt;1.5),1.6,IF(AND(D10&lt;1.65,A10&gt;=5.85,G10&lt;0.082,G10&lt;0.125,F10&gt;=1.5),4.7,IF(AND(A10&lt;5.3,F10&lt;2.5,D10&lt;1.6,G10&gt;=0.125,F10&gt;=1.5),3.15,IF(AND(B10&gt;=3.2,H10&lt;16.774,D10&gt;=1.6,G10&gt;=0.125,F10&gt;=1.5),5.675,IF(AND(H10&lt;11.767,D10&lt;0.5,G10&lt;0.385,G10&lt;0.633,B10&gt;=3.25,F10&lt;1.5),1.5,IF(AND(H10&gt;=11.767,D10&lt;0.5,G10&lt;0.385,G10&lt;0.633,B10&gt;=3.25,F10&lt;1.5),1.367,IF(AND(H10&lt;8.367,D10&gt;=1.65,A10&gt;=5.85,G10&lt;0.082,G10&lt;0.125,F10&gt;=1.5),5.7,IF(AND(H10&gt;=8.367,D10&gt;=1.65,A10&gt;=5.85,G10&lt;0.082,G10&lt;0.125,F10&gt;=1.5),5.575,IF(AND(A10&gt;=7.1,B10&lt;3.2,H10&lt;16.774,D10&gt;=1.6,G10&gt;=0.125,F10&gt;=1.5),6.3,IF(AND(H10&gt;=15.395,B10&lt;2.85,A10&gt;=5.3,F10&lt;2.5,D10&lt;1.6,G10&gt;=0.125,F10&gt;=1.5),4.8,IF(AND(H10&lt;8.486,B10&gt;=2.85,A10&gt;=5.3,F10&lt;2.5,D10&lt;1.6,G10&gt;=0.125,F10&gt;=1.5),3.85,IF(AND(D10&gt;=2.1,A10&lt;7.1,B10&lt;3.2,H10&lt;16.774,D10&gt;=1.6,G10&gt;=0.125,F10&gt;=1.5),5.5,IF(AND(B10&gt;=2.75,H10&lt;15.395,B10&lt;2.85,A10&gt;=5.3,F10&lt;2.5,D10&lt;1.6,G10&gt;=0.125,F10&gt;=1.5),4.489,IF(AND(H10&gt;=15.168,H10&gt;=8.486,B10&gt;=2.85,A10&gt;=5.3,F10&lt;2.5,D10&lt;1.6,G10&gt;=0.125,F10&gt;=1.5),4.7,IF(AND(G10&gt;=0.519,D10&lt;2.1,A10&lt;7.1,B10&lt;3.2,H10&lt;16.774,D10&gt;=1.6,G10&gt;=0.125,F10&gt;=1.5),4.925,IF(AND(G10&gt;=0.897,B10&lt;2.75,H10&lt;15.395,B10&lt;2.85,A10&gt;=5.3,F10&lt;2.5,D10&lt;1.6,G10&gt;=0.125,F10&gt;=1.5),4.567,IF(AND(A10&lt;5.65,H10&lt;15.168,H10&gt;=8.486,B10&gt;=2.85,A10&gt;=5.3,F10&lt;2.5,D10&lt;1.6,G10&gt;=0.125,F10&gt;=1.5),4.5,IF(AND(G10&lt;0.23,G10&lt;0.519,D10&lt;2.1,A10&lt;7.1,B10&lt;3.2,H10&lt;16.774,D10&gt;=1.6,G10&gt;=0.125,F10&gt;=1.5),5,IF(AND(A10&lt;5.9,G10&lt;0.897,B10&lt;2.75,H10&lt;15.395,B10&lt;2.85,A10&gt;=5.3,F10&lt;2.5,D10&lt;1.6,G10&gt;=0.125,F10&gt;=1.5),4.1,IF(AND(A10&gt;=5.9,G10&lt;0.897,B10&lt;2.75,H10&lt;15.395,B10&lt;2.85,A10&gt;=5.3,F10&lt;2.5,D10&lt;1.6,G10&gt;=0.125,F10&gt;=1.5),4.5,IF(AND(A10&lt;6.05,A10&gt;=5.65,H10&lt;15.168,H10&gt;=8.486,B10&gt;=2.85,A10&gt;=5.3,F10&lt;2.5,D10&lt;1.6,G10&gt;=0.125,F10&gt;=1.5),4.2,IF(AND(A10&gt;=6.05,A10&gt;=5.65,H10&lt;15.168,H10&gt;=8.486,B10&gt;=2.85,A10&gt;=5.3,F10&lt;2.5,D10&lt;1.6,G10&gt;=0.125,F10&gt;=1.5),4.35,IF(AND(D10&lt;1.95,G10&gt;=0.23,G10&lt;0.519,D10&lt;2.1,A10&lt;7.1,B10&lt;3.2,H10&lt;16.774,D10&gt;=1.6,G10&gt;=0.125,F10&gt;=1.5),5.3,IF(AND(D10&gt;=1.95,G10&gt;=0.23,G10&lt;0.519,D10&lt;2.1,A10&lt;7.1,B10&lt;3.2,H10&lt;16.774,D10&gt;=1.6,G10&gt;=0.125,F10&gt;=1.5),5.2,"shouldnthappen")))))))))))))))))))))))))))))))))))</f>
        <v>1.367</v>
      </c>
      <c r="R10" s="1" t="n">
        <f aca="false">IF(AND(G10&gt;=0.901,F10&lt;1.5),1.9,IF(AND(H10&lt;5.523,D10&lt;0.35,G10&lt;0.901,F10&lt;1.5),1,IF(AND(B10&lt;3.6,D10&gt;=0.35,G10&lt;0.901,F10&lt;1.5),1.575,IF(AND(B10&gt;=3.6,D10&gt;=0.35,G10&lt;0.901,F10&lt;1.5),1.5,IF(AND(G10&gt;=0.837,D10&lt;1.15,D10&lt;1.45,F10&gt;=1.5),3,IF(AND(G10&gt;=0.66,D10&gt;=1.15,D10&lt;1.45,F10&gt;=1.5),4,IF(AND(F10&gt;=2.5,D10&lt;1.55,D10&gt;=1.45,F10&gt;=1.5),5.025,IF(AND(F10&lt;2.5,D10&gt;=1.55,D10&gt;=1.45,F10&gt;=1.5),4.933,IF(AND(B10&lt;2.45,G10&lt;0.837,D10&lt;1.15,D10&lt;1.45,F10&gt;=1.5),3.3,IF(AND(B10&gt;=2.45,G10&lt;0.837,D10&lt;1.15,D10&lt;1.45,F10&gt;=1.5),3.86,IF(AND(B10&gt;=3.05,F10&lt;2.5,D10&lt;1.55,D10&gt;=1.45,F10&gt;=1.5),4.8,IF(AND(D10&gt;=2.45,F10&gt;=2.5,D10&gt;=1.55,D10&gt;=1.45,F10&gt;=1.5),5.875,IF(AND(H10&lt;13.187,G10&lt;0.217,H10&gt;=5.523,D10&lt;0.35,G10&lt;0.901,F10&lt;1.5),1.4,IF(AND(H10&gt;=13.187,G10&lt;0.217,H10&gt;=5.523,D10&lt;0.35,G10&lt;0.901,F10&lt;1.5),1.5,IF(AND(G10&lt;0.33,G10&gt;=0.217,H10&gt;=5.523,D10&lt;0.35,G10&lt;0.901,F10&lt;1.5),1.28,IF(AND(A10&lt;6.05,D10&lt;1.35,G10&lt;0.66,D10&gt;=1.15,D10&lt;1.45,F10&gt;=1.5),4.175,IF(AND(A10&gt;=6.05,D10&lt;1.35,G10&lt;0.66,D10&gt;=1.15,D10&lt;1.45,F10&gt;=1.5),4.3,IF(AND(A10&lt;5.65,D10&gt;=1.35,G10&lt;0.66,D10&gt;=1.15,D10&lt;1.45,F10&gt;=1.5),3.9,IF(AND(A10&gt;=5.65,D10&gt;=1.35,G10&lt;0.66,D10&gt;=1.15,D10&lt;1.45,F10&gt;=1.5),4.52,IF(AND(A10&lt;6.25,B10&lt;3.05,F10&lt;2.5,D10&lt;1.55,D10&gt;=1.45,F10&gt;=1.5),4.5,IF(AND(A10&gt;=6.25,B10&lt;3.05,F10&lt;2.5,D10&lt;1.55,D10&gt;=1.45,F10&gt;=1.5),4.675,IF(AND(A10&gt;=7.25,D10&lt;2.45,F10&gt;=2.5,D10&gt;=1.55,D10&gt;=1.45,F10&gt;=1.5),6.433,IF(AND(D10&gt;=0.25,G10&gt;=0.33,G10&gt;=0.217,H10&gt;=5.523,D10&lt;0.35,G10&lt;0.901,F10&lt;1.5),1.4,IF(AND(A10&lt;6.15,A10&lt;7.25,D10&lt;2.45,F10&gt;=2.5,D10&gt;=1.55,D10&gt;=1.45,F10&gt;=1.5),5.025,IF(AND(H10&lt;6.439,D10&lt;0.25,G10&gt;=0.33,G10&gt;=0.217,H10&gt;=5.523,D10&lt;0.35,G10&lt;0.901,F10&lt;1.5),1.5,IF(AND(H10&gt;=6.439,D10&lt;0.25,G10&gt;=0.33,G10&gt;=0.217,H10&gt;=5.523,D10&lt;0.35,G10&lt;0.901,F10&lt;1.5),1.38,IF(AND(H10&gt;=13.711,A10&gt;=6.15,A10&lt;7.25,D10&lt;2.45,F10&gt;=2.5,D10&gt;=1.55,D10&gt;=1.45,F10&gt;=1.5),5.68,IF(AND(B10&gt;=3.3,H10&lt;13.711,A10&gt;=6.15,A10&lt;7.25,D10&lt;2.45,F10&gt;=2.5,D10&gt;=1.55,D10&gt;=1.45,F10&gt;=1.5),5.6,IF(AND(G10&lt;0.093,B10&lt;3.3,H10&lt;13.711,A10&gt;=6.15,A10&lt;7.25,D10&lt;2.45,F10&gt;=2.5,D10&gt;=1.55,D10&gt;=1.45,F10&gt;=1.5),5.56,IF(AND(D10&lt;1.95,G10&gt;=0.093,B10&lt;3.3,H10&lt;13.711,A10&gt;=6.15,A10&lt;7.25,D10&lt;2.45,F10&gt;=2.5,D10&gt;=1.55,D10&gt;=1.45,F10&gt;=1.5),5.3,IF(AND(B10&lt;3.15,D10&gt;=1.95,G10&gt;=0.093,B10&lt;3.3,H10&lt;13.711,A10&gt;=6.15,A10&lt;7.25,D10&lt;2.45,F10&gt;=2.5,D10&gt;=1.55,D10&gt;=1.45,F10&gt;=1.5),5.1,IF(AND(B10&gt;=3.15,D10&gt;=1.95,G10&gt;=0.093,B10&lt;3.3,H10&lt;13.711,A10&gt;=6.15,A10&lt;7.25,D10&lt;2.45,F10&gt;=2.5,D10&gt;=1.55,D10&gt;=1.45,F10&gt;=1.5),5.15,"shouldnthappen"))))))))))))))))))))))))))))))))</f>
        <v>1.4</v>
      </c>
      <c r="S10" s="1" t="n">
        <f aca="false">IF(AND(G10&gt;=0.859,D10&gt;=0.35,F10&lt;1.5),1.9,IF(AND(D10&lt;1.75,F10&gt;=2.5,F10&gt;=1.5),4.867,IF(AND(H10&lt;8.42,A10&lt;5.05,D10&lt;0.35,F10&lt;1.5),1.42,IF(AND(H10&gt;=14.877,A10&gt;=5.05,D10&lt;0.35,F10&lt;1.5),1.3,IF(AND(B10&lt;3.35,G10&lt;0.859,D10&gt;=0.35,F10&lt;1.5),1.7,IF(AND(B10&gt;=3.35,G10&lt;0.859,D10&gt;=0.35,F10&lt;1.5),1.5,IF(AND(A10&gt;=6.05,B10&lt;2.75,F10&lt;2.5,F10&gt;=1.5),4.733,IF(AND(G10&gt;=0.68,B10&gt;=2.75,F10&lt;2.5,F10&gt;=1.5),4.025,IF(AND(H10&gt;=16.284,D10&gt;=1.75,F10&gt;=2.5,F10&gt;=1.5),6.6,IF(AND(A10&lt;4.35,H10&gt;=8.42,A10&lt;5.05,D10&lt;0.35,F10&lt;1.5),1.1,IF(AND(G10&gt;=0.948,H10&lt;14.877,A10&gt;=5.05,D10&lt;0.35,F10&lt;1.5),1.7,IF(AND(A10&lt;5.3,A10&lt;6.05,B10&lt;2.75,F10&lt;2.5,F10&gt;=1.5),3,IF(AND(H10&gt;=15.168,G10&lt;0.68,B10&gt;=2.75,F10&lt;2.5,F10&gt;=1.5),4.75,IF(AND(H10&gt;=14.005,A10&gt;=4.35,H10&gt;=8.42,A10&lt;5.05,D10&lt;0.35,F10&lt;1.5),1.375,IF(AND(A10&gt;=5.55,G10&lt;0.948,H10&lt;14.877,A10&gt;=5.05,D10&lt;0.35,F10&lt;1.5),1.7,IF(AND(H10&lt;12.363,A10&gt;=5.3,A10&lt;6.05,B10&lt;2.75,F10&lt;2.5,F10&gt;=1.5),3.825,IF(AND(H10&gt;=12.363,A10&gt;=5.3,A10&lt;6.05,B10&lt;2.75,F10&lt;2.5,F10&gt;=1.5),4.033,IF(AND(H10&gt;=14.508,H10&lt;15.168,G10&lt;0.68,B10&gt;=2.75,F10&lt;2.5,F10&gt;=1.5),4.2,IF(AND(D10&gt;=2.35,D10&gt;=2.2,H10&lt;16.284,D10&gt;=1.75,F10&gt;=2.5,F10&gt;=1.5),5.267,IF(AND(G10&lt;0.231,H10&lt;14.005,A10&gt;=4.35,H10&gt;=8.42,A10&lt;5.05,D10&lt;0.35,F10&lt;1.5),1.4,IF(AND(H10&gt;=14.494,A10&lt;5.55,G10&lt;0.948,H10&lt;14.877,A10&gt;=5.05,D10&lt;0.35,F10&lt;1.5),1.6,IF(AND(A10&lt;6.1,H10&lt;14.508,H10&lt;15.168,G10&lt;0.68,B10&gt;=2.75,F10&lt;2.5,F10&gt;=1.5),4.5,IF(AND(A10&lt;6.1,H10&lt;11.8,D10&lt;2.2,H10&lt;16.284,D10&gt;=1.75,F10&gt;=2.5,F10&gt;=1.5),4.95,IF(AND(A10&gt;=6.1,H10&lt;11.8,D10&lt;2.2,H10&lt;16.284,D10&gt;=1.75,F10&gt;=2.5,F10&gt;=1.5),5.333,IF(AND(B10&lt;2.75,H10&gt;=11.8,D10&lt;2.2,H10&lt;16.284,D10&gt;=1.75,F10&gt;=2.5,F10&gt;=1.5),5.1,IF(AND(B10&gt;=3.15,D10&lt;2.35,D10&gt;=2.2,H10&lt;16.284,D10&gt;=1.75,F10&gt;=2.5,F10&gt;=1.5),5.5,IF(AND(B10&gt;=3.35,G10&gt;=0.231,H10&lt;14.005,A10&gt;=4.35,H10&gt;=8.42,A10&lt;5.05,D10&lt;0.35,F10&lt;1.5),1.3,IF(AND(H10&lt;13.869,H10&lt;14.494,A10&lt;5.55,G10&lt;0.948,H10&lt;14.877,A10&gt;=5.05,D10&lt;0.35,F10&lt;1.5),1.5,IF(AND(H10&gt;=13.869,H10&lt;14.494,A10&lt;5.55,G10&lt;0.948,H10&lt;14.877,A10&gt;=5.05,D10&lt;0.35,F10&lt;1.5),1.4,IF(AND(G10&lt;0.636,A10&gt;=6.1,H10&lt;14.508,H10&lt;15.168,G10&lt;0.68,B10&gt;=2.75,F10&lt;2.5,F10&gt;=1.5),4.68,IF(AND(G10&gt;=0.636,A10&gt;=6.1,H10&lt;14.508,H10&lt;15.168,G10&lt;0.68,B10&gt;=2.75,F10&lt;2.5,F10&gt;=1.5),4.4,IF(AND(B10&lt;2.85,B10&gt;=2.75,H10&gt;=11.8,D10&lt;2.2,H10&lt;16.284,D10&gt;=1.75,F10&gt;=2.5,F10&gt;=1.5),6.7,IF(AND(H10&lt;10.626,B10&lt;3.15,D10&lt;2.35,D10&gt;=2.2,H10&lt;16.284,D10&gt;=1.75,F10&gt;=2.5,F10&gt;=1.5),5.1,IF(AND(H10&gt;=10.626,B10&lt;3.15,D10&lt;2.35,D10&gt;=2.2,H10&lt;16.284,D10&gt;=1.75,F10&gt;=2.5,F10&gt;=1.5),5.2,IF(AND(G10&lt;0.378,B10&lt;3.35,G10&gt;=0.231,H10&lt;14.005,A10&gt;=4.35,H10&gt;=8.42,A10&lt;5.05,D10&lt;0.35,F10&lt;1.5),1.2,IF(AND(G10&gt;=0.378,B10&lt;3.35,G10&gt;=0.231,H10&lt;14.005,A10&gt;=4.35,H10&gt;=8.42,A10&lt;5.05,D10&lt;0.35,F10&lt;1.5),1.3,IF(AND(A10&lt;6.2,B10&gt;=2.85,B10&gt;=2.75,H10&gt;=11.8,D10&lt;2.2,H10&lt;16.284,D10&gt;=1.75,F10&gt;=2.5,F10&gt;=1.5),4.9,IF(AND(G10&lt;0.388,A10&gt;=6.2,B10&gt;=2.85,B10&gt;=2.75,H10&gt;=11.8,D10&lt;2.2,H10&lt;16.284,D10&gt;=1.75,F10&gt;=2.5,F10&gt;=1.5),5.52,IF(AND(G10&gt;=0.388,A10&gt;=6.2,B10&gt;=2.85,B10&gt;=2.75,H10&gt;=11.8,D10&lt;2.2,H10&lt;16.284,D10&gt;=1.75,F10&gt;=2.5,F10&gt;=1.5),5.7,"shouldnthappen")))))))))))))))))))))))))))))))))))))))</f>
        <v>1.4</v>
      </c>
      <c r="T10" s="1" t="n">
        <f aca="false">IF(AND(D10&gt;=0.8,A10&lt;5.45),3.7,IF(AND(D10&gt;=0.35,D10&lt;0.8,A10&lt;5.45),1.56,IF(AND(G10&lt;0.164,F10&lt;2.5,A10&gt;=5.45),1.6,IF(AND(H10&gt;=16.718,F10&gt;=2.5,A10&gt;=5.45),6.4,IF(AND(G10&gt;=0.719,H10&lt;16.718,F10&gt;=2.5,A10&gt;=5.45),5.05,IF(AND(A10&lt;4.35,A10&lt;5.05,D10&lt;0.35,D10&lt;0.8,A10&lt;5.45),1.1,IF(AND(H10&gt;=14.494,A10&gt;=5.05,D10&lt;0.35,D10&lt;0.8,A10&lt;5.45),1.6,IF(AND(G10&lt;0.338,D10&lt;1.25,G10&gt;=0.164,F10&lt;2.5,A10&gt;=5.45),4.1,IF(AND(H10&lt;8.397,D10&gt;=1.25,G10&gt;=0.164,F10&lt;2.5,A10&gt;=5.45),4,IF(AND(H10&lt;11.031,H10&lt;14.494,A10&gt;=5.05,D10&lt;0.35,D10&lt;0.8,A10&lt;5.45),1.5,IF(AND(H10&gt;=11.031,H10&lt;14.494,A10&gt;=5.05,D10&lt;0.35,D10&lt;0.8,A10&lt;5.45),1.44,IF(AND(B10&lt;2.65,H10&gt;=8.397,D10&gt;=1.25,G10&gt;=0.164,F10&lt;2.5,A10&gt;=5.45),4.767,IF(AND(H10&lt;7.388,G10&lt;0.487,G10&lt;0.719,H10&lt;16.718,F10&gt;=2.5,A10&gt;=5.45),5.067,IF(AND(G10&lt;0.533,G10&gt;=0.487,G10&lt;0.719,H10&lt;16.718,F10&gt;=2.5,A10&gt;=5.45),5.8,IF(AND(G10&gt;=0.533,G10&gt;=0.487,G10&lt;0.719,H10&lt;16.718,F10&gt;=2.5,A10&gt;=5.45),5.86,IF(AND(B10&lt;3.25,A10&gt;=4.95,A10&gt;=4.35,A10&lt;5.05,D10&lt;0.35,D10&lt;0.8,A10&lt;5.45),1.2,IF(AND(A10&lt;5.6,H10&lt;11.218,G10&gt;=0.338,D10&lt;1.25,G10&gt;=0.164,F10&lt;2.5,A10&gt;=5.45),3.7,IF(AND(A10&gt;=5.6,H10&lt;11.218,G10&gt;=0.338,D10&lt;1.25,G10&gt;=0.164,F10&lt;2.5,A10&gt;=5.45),3.5,IF(AND(H10&lt;12.668,H10&gt;=11.218,G10&gt;=0.338,D10&lt;1.25,G10&gt;=0.164,F10&lt;2.5,A10&gt;=5.45),3.9,IF(AND(H10&gt;=12.668,H10&gt;=11.218,G10&gt;=0.338,D10&lt;1.25,G10&gt;=0.164,F10&lt;2.5,A10&gt;=5.45),4,IF(AND(H10&gt;=15.705,B10&gt;=2.65,H10&gt;=8.397,D10&gt;=1.25,G10&gt;=0.164,F10&lt;2.5,A10&gt;=5.45),4.8,IF(AND(B10&lt;2.75,H10&gt;=7.388,G10&lt;0.487,G10&lt;0.719,H10&lt;16.718,F10&gt;=2.5,A10&gt;=5.45),5.26,IF(AND(B10&lt;2.95,A10&lt;4.5,A10&lt;4.95,A10&gt;=4.35,A10&lt;5.05,D10&lt;0.35,D10&lt;0.8,A10&lt;5.45),1.4,IF(AND(B10&gt;=2.95,A10&lt;4.5,A10&lt;4.95,A10&gt;=4.35,A10&lt;5.05,D10&lt;0.35,D10&lt;0.8,A10&lt;5.45),1.3,IF(AND(H10&gt;=13.924,A10&gt;=4.5,A10&lt;4.95,A10&gt;=4.35,A10&lt;5.05,D10&lt;0.35,D10&lt;0.8,A10&lt;5.45),1.5,IF(AND(G10&lt;0.252,B10&gt;=3.25,A10&gt;=4.95,A10&gt;=4.35,A10&lt;5.05,D10&lt;0.35,D10&lt;0.8,A10&lt;5.45),1.4,IF(AND(G10&gt;=0.252,B10&gt;=3.25,A10&gt;=4.95,A10&gt;=4.35,A10&lt;5.05,D10&lt;0.35,D10&lt;0.8,A10&lt;5.45),1.32,IF(AND(G10&gt;=0.473,H10&lt;15.705,B10&gt;=2.65,H10&gt;=8.397,D10&gt;=1.25,G10&gt;=0.164,F10&lt;2.5,A10&gt;=5.45),4.7,IF(AND(B10&gt;=3.15,B10&gt;=2.75,H10&gt;=7.388,G10&lt;0.487,G10&lt;0.719,H10&lt;16.718,F10&gt;=2.5,A10&gt;=5.45),5.7,IF(AND(B10&lt;3.15,H10&lt;13.924,A10&gt;=4.5,A10&lt;4.95,A10&gt;=4.35,A10&lt;5.05,D10&lt;0.35,D10&lt;0.8,A10&lt;5.45),1.433,IF(AND(B10&gt;=3.15,H10&lt;13.924,A10&gt;=4.5,A10&lt;4.95,A10&gt;=4.35,A10&lt;5.05,D10&lt;0.35,D10&lt;0.8,A10&lt;5.45),1.4,IF(AND(H10&gt;=14.81,G10&lt;0.473,H10&lt;15.705,B10&gt;=2.65,H10&gt;=8.397,D10&gt;=1.25,G10&gt;=0.164,F10&lt;2.5,A10&gt;=5.45),4.2,IF(AND(A10&lt;6.65,B10&lt;3.15,B10&gt;=2.75,H10&gt;=7.388,G10&lt;0.487,G10&lt;0.719,H10&lt;16.718,F10&gt;=2.5,A10&gt;=5.45),5.6,IF(AND(A10&gt;=6.65,B10&lt;3.15,B10&gt;=2.75,H10&gt;=7.388,G10&lt;0.487,G10&lt;0.719,H10&lt;16.718,F10&gt;=2.5,A10&gt;=5.45),5.4,IF(AND(A10&lt;6.15,H10&lt;14.81,G10&lt;0.473,H10&lt;15.705,B10&gt;=2.65,H10&gt;=8.397,D10&gt;=1.25,G10&gt;=0.164,F10&lt;2.5,A10&gt;=5.45),4.5,IF(AND(A10&gt;=6.15,H10&lt;14.81,G10&lt;0.473,H10&lt;15.705,B10&gt;=2.65,H10&gt;=8.397,D10&gt;=1.25,G10&gt;=0.164,F10&lt;2.5,A10&gt;=5.45),4.4,"shouldnthappen"))))))))))))))))))))))))))))))))))))</f>
        <v>1.4</v>
      </c>
      <c r="U10" s="1" t="n">
        <f aca="false">IF(AND(G10&gt;=0.934,F10&lt;1.5),1.7,IF(AND(D10&lt;0.15,D10&lt;0.25,G10&lt;0.934,F10&lt;1.5),1.38,IF(AND(H10&gt;=14.379,D10&gt;=0.25,G10&lt;0.934,F10&lt;1.5),1.7,IF(AND(A10&lt;5.3,D10&lt;1.35,F10&lt;2.5,F10&gt;=1.5),3.15,IF(AND(H10&lt;7.148,D10&gt;=1.35,F10&lt;2.5,F10&gt;=1.5),3.9,IF(AND(G10&lt;0.352,A10&lt;6.15,F10&gt;=2.5,F10&gt;=1.5),4.5,IF(AND(G10&gt;=0.352,A10&lt;6.15,F10&gt;=2.5,F10&gt;=1.5),4.92,IF(AND(B10&lt;2.85,A10&gt;=6.15,F10&gt;=2.5,F10&gt;=1.5),6.2,IF(AND(D10&gt;=0.45,H10&lt;14.379,D10&gt;=0.25,G10&lt;0.934,F10&lt;1.5),1.65,IF(AND(G10&gt;=0.857,A10&gt;=5.3,D10&lt;1.35,F10&lt;2.5,F10&gt;=1.5),4.3,IF(AND(A10&gt;=7.25,B10&gt;=2.85,A10&gt;=6.15,F10&gt;=2.5,F10&gt;=1.5),6.425,IF(AND(H10&lt;9.499,A10&lt;5.05,D10&gt;=0.15,D10&lt;0.25,G10&lt;0.934,F10&lt;1.5),1.4,IF(AND(A10&gt;=5.45,A10&gt;=5.05,D10&gt;=0.15,D10&lt;0.25,G10&lt;0.934,F10&lt;1.5),1.3,IF(AND(B10&gt;=4.15,D10&lt;0.45,H10&lt;14.379,D10&gt;=0.25,G10&lt;0.934,F10&lt;1.5),1.5,IF(AND(A10&gt;=5.75,G10&lt;0.857,A10&gt;=5.3,D10&lt;1.35,F10&lt;2.5,F10&gt;=1.5),4.02,IF(AND(A10&lt;6.65,G10&lt;0.333,H10&gt;=7.148,D10&gt;=1.35,F10&lt;2.5,F10&gt;=1.5),4.475,IF(AND(A10&gt;=6.65,G10&lt;0.333,H10&gt;=7.148,D10&gt;=1.35,F10&lt;2.5,F10&gt;=1.5),4.8,IF(AND(D10&gt;=1.45,G10&gt;=0.333,H10&gt;=7.148,D10&gt;=1.35,F10&lt;2.5,F10&gt;=1.5),4.85,IF(AND(G10&gt;=0.861,A10&lt;7.25,B10&gt;=2.85,A10&gt;=6.15,F10&gt;=2.5,F10&gt;=1.5),5.2,IF(AND(G10&lt;0.571,H10&gt;=9.499,A10&lt;5.05,D10&gt;=0.15,D10&lt;0.25,G10&lt;0.934,F10&lt;1.5),1.2,IF(AND(G10&gt;=0.571,H10&gt;=9.499,A10&lt;5.05,D10&gt;=0.15,D10&lt;0.25,G10&lt;0.934,F10&lt;1.5),1.3,IF(AND(H10&lt;9.283,A10&lt;5.45,A10&gt;=5.05,D10&gt;=0.15,D10&lt;0.25,G10&lt;0.934,F10&lt;1.5),1.5,IF(AND(H10&gt;=9.283,A10&lt;5.45,A10&gt;=5.05,D10&gt;=0.15,D10&lt;0.25,G10&lt;0.934,F10&lt;1.5),1.425,IF(AND(A10&lt;4.9,B10&lt;4.15,D10&lt;0.45,H10&lt;14.379,D10&gt;=0.25,G10&lt;0.934,F10&lt;1.5),1.4,IF(AND(A10&gt;=4.9,B10&lt;4.15,D10&lt;0.45,H10&lt;14.379,D10&gt;=0.25,G10&lt;0.934,F10&lt;1.5),1.325,IF(AND(G10&lt;0.572,A10&lt;5.75,G10&lt;0.857,A10&gt;=5.3,D10&lt;1.35,F10&lt;2.5,F10&gt;=1.5),3.65,IF(AND(G10&gt;=0.572,A10&lt;5.75,G10&lt;0.857,A10&gt;=5.3,D10&lt;1.35,F10&lt;2.5,F10&gt;=1.5),3.9,IF(AND(A10&lt;6.75,D10&lt;1.45,G10&gt;=0.333,H10&gt;=7.148,D10&gt;=1.35,F10&lt;2.5,F10&gt;=1.5),4.4,IF(AND(A10&gt;=6.75,D10&lt;1.45,G10&gt;=0.333,H10&gt;=7.148,D10&gt;=1.35,F10&lt;2.5,F10&gt;=1.5),4.78,IF(AND(A10&lt;6.6,B10&lt;3.25,G10&lt;0.861,A10&lt;7.25,B10&gt;=2.85,A10&gt;=6.15,F10&gt;=2.5,F10&gt;=1.5),5.333,IF(AND(H10&lt;11.461,B10&gt;=3.25,G10&lt;0.861,A10&lt;7.25,B10&gt;=2.85,A10&gt;=6.15,F10&gt;=2.5,F10&gt;=1.5),6.025,IF(AND(H10&gt;=11.461,B10&gt;=3.25,G10&lt;0.861,A10&lt;7.25,B10&gt;=2.85,A10&gt;=6.15,F10&gt;=2.5,F10&gt;=1.5),5.667,IF(AND(H10&gt;=14.564,A10&gt;=6.6,B10&lt;3.25,G10&lt;0.861,A10&lt;7.25,B10&gt;=2.85,A10&gt;=6.15,F10&gt;=2.5,F10&gt;=1.5),5.4,IF(AND(D10&gt;=2.35,H10&lt;14.564,A10&gt;=6.6,B10&lt;3.25,G10&lt;0.861,A10&lt;7.25,B10&gt;=2.85,A10&gt;=6.15,F10&gt;=2.5,F10&gt;=1.5),5.6,IF(AND(A10&lt;6.85,D10&lt;2.35,H10&lt;14.564,A10&gt;=6.6,B10&lt;3.25,G10&lt;0.861,A10&lt;7.25,B10&gt;=2.85,A10&gt;=6.15,F10&gt;=2.5,F10&gt;=1.5),5.9,IF(AND(A10&gt;=6.85,D10&lt;2.35,H10&lt;14.564,A10&gt;=6.6,B10&lt;3.25,G10&lt;0.861,A10&lt;7.25,B10&gt;=2.85,A10&gt;=6.15,F10&gt;=2.5,F10&gt;=1.5),5.78,"shouldnthappen"))))))))))))))))))))))))))))))))))))</f>
        <v>1.2</v>
      </c>
      <c r="V10" s="1" t="n">
        <f aca="false">IF(AND(H10&lt;5.748,A10&lt;5.05,D10&lt;0.75),1,IF(AND(B10&lt;3.15,H10&gt;=5.748,A10&lt;5.05,D10&lt;0.75),1.475,IF(AND(G10&gt;=0.801,D10&lt;0.25,A10&gt;=5.05,D10&lt;0.75),1.7,IF(AND(D10&gt;=0.45,D10&gt;=0.25,A10&gt;=5.05,D10&lt;0.75),1.7,IF(AND(B10&lt;2.35,F10&lt;2.5,B10&lt;2.75,D10&gt;=0.75),4.16,IF(AND(D10&lt;1.75,F10&gt;=2.5,B10&lt;2.75,D10&gt;=0.75),4.875,IF(AND(D10&gt;=1.75,F10&gt;=2.5,B10&lt;2.75,D10&gt;=0.75),5.333,IF(AND(H10&gt;=16.284,D10&gt;=1.55,B10&gt;=2.75,D10&gt;=0.75),6.6,IF(AND(H10&gt;=14.144,B10&gt;=3.15,H10&gt;=5.748,A10&lt;5.05,D10&lt;0.75),1.3,IF(AND(A10&lt;5.45,G10&lt;0.801,D10&lt;0.25,A10&gt;=5.05,D10&lt;0.75),1.5,IF(AND(A10&gt;=5.45,G10&lt;0.801,D10&lt;0.25,A10&gt;=5.05,D10&lt;0.75),1.34,IF(AND(B10&lt;3.75,D10&lt;0.45,D10&gt;=0.25,A10&gt;=5.05,D10&lt;0.75),1.467,IF(AND(B10&gt;=3.75,D10&lt;0.45,D10&gt;=0.25,A10&gt;=5.05,D10&lt;0.75),1.767,IF(AND(G10&gt;=0.896,B10&gt;=2.35,F10&lt;2.5,B10&lt;2.75,D10&gt;=0.75),4.9,IF(AND(H10&lt;15.504,D10&lt;1.35,D10&lt;1.55,B10&gt;=2.75,D10&gt;=0.75),4.2,IF(AND(H10&gt;=15.504,D10&lt;1.35,D10&lt;1.55,B10&gt;=2.75,D10&gt;=0.75),4.6,IF(AND(H10&lt;9.767,D10&gt;=1.35,D10&lt;1.55,B10&gt;=2.75,D10&gt;=0.75),5.1,IF(AND(A10&lt;4.5,H10&lt;14.144,B10&gt;=3.15,H10&gt;=5.748,A10&lt;5.05,D10&lt;0.75),1.3,IF(AND(A10&gt;=4.5,H10&lt;14.144,B10&gt;=3.15,H10&gt;=5.748,A10&lt;5.05,D10&lt;0.75),1.4,IF(AND(D10&gt;=1.15,G10&lt;0.896,B10&gt;=2.35,F10&lt;2.5,B10&lt;2.75,D10&gt;=0.75),4.04,IF(AND(B10&lt;2.9,H10&gt;=9.767,D10&gt;=1.35,D10&lt;1.55,B10&gt;=2.75,D10&gt;=0.75),4.8,IF(AND(D10&lt;1.7,A10&gt;=7.05,H10&lt;16.284,D10&gt;=1.55,B10&gt;=2.75,D10&gt;=0.75),5.8,IF(AND(D10&gt;=1.7,A10&gt;=7.05,H10&lt;16.284,D10&gt;=1.55,B10&gt;=2.75,D10&gt;=0.75),6.3,IF(AND(B10&lt;2.45,D10&lt;1.15,G10&lt;0.896,B10&gt;=2.35,F10&lt;2.5,B10&lt;2.75,D10&gt;=0.75),3.767,IF(AND(B10&gt;=2.45,D10&lt;1.15,G10&lt;0.896,B10&gt;=2.35,F10&lt;2.5,B10&lt;2.75,D10&gt;=0.75),3.167,IF(AND(B10&gt;=3.15,B10&gt;=2.9,H10&gt;=9.767,D10&gt;=1.35,D10&lt;1.55,B10&gt;=2.75,D10&gt;=0.75),4.7,IF(AND(D10&lt;1.9,D10&lt;2.05,A10&lt;7.05,H10&lt;16.284,D10&gt;=1.55,B10&gt;=2.75,D10&gt;=0.75),4.82,IF(AND(D10&gt;=1.9,D10&lt;2.05,A10&lt;7.05,H10&lt;16.284,D10&gt;=1.55,B10&gt;=2.75,D10&gt;=0.75),5.067,IF(AND(H10&lt;12.721,B10&lt;3.15,B10&gt;=2.9,H10&gt;=9.767,D10&gt;=1.35,D10&lt;1.55,B10&gt;=2.75,D10&gt;=0.75),4.5,IF(AND(H10&gt;=12.721,B10&lt;3.15,B10&gt;=2.9,H10&gt;=9.767,D10&gt;=1.35,D10&lt;1.55,B10&gt;=2.75,D10&gt;=0.75),4.433,IF(AND(H10&lt;9.525,G10&lt;0.364,D10&gt;=2.05,A10&lt;7.05,H10&lt;16.284,D10&gt;=1.55,B10&gt;=2.75,D10&gt;=0.75),5.1,IF(AND(A10&lt;6.25,G10&gt;=0.364,D10&gt;=2.05,A10&lt;7.05,H10&lt;16.284,D10&gt;=1.55,B10&gt;=2.75,D10&gt;=0.75),5.4,IF(AND(H10&lt;10.898,H10&gt;=9.525,G10&lt;0.364,D10&gt;=2.05,A10&lt;7.05,H10&lt;16.284,D10&gt;=1.55,B10&gt;=2.75,D10&gt;=0.75),5.6,IF(AND(H10&lt;8.711,A10&gt;=6.25,G10&gt;=0.364,D10&gt;=2.05,A10&lt;7.05,H10&lt;16.284,D10&gt;=1.55,B10&gt;=2.75,D10&gt;=0.75),5.7,IF(AND(H10&gt;=8.711,A10&gt;=6.25,G10&gt;=0.364,D10&gt;=2.05,A10&lt;7.05,H10&lt;16.284,D10&gt;=1.55,B10&gt;=2.75,D10&gt;=0.75),5.84,IF(AND(D10&lt;2.2,H10&gt;=10.898,H10&gt;=9.525,G10&lt;0.364,D10&gt;=2.05,A10&lt;7.05,H10&lt;16.284,D10&gt;=1.55,B10&gt;=2.75,D10&gt;=0.75),5.4,IF(AND(D10&gt;=2.2,H10&gt;=10.898,H10&gt;=9.525,G10&lt;0.364,D10&gt;=2.05,A10&lt;7.05,H10&lt;16.284,D10&gt;=1.55,B10&gt;=2.75,D10&gt;=0.75),5.3,"shouldnthappen")))))))))))))))))))))))))))))))))))))</f>
        <v>1.4</v>
      </c>
      <c r="W10" s="1" t="n">
        <f aca="false">IF(AND(H10&lt;6.926,D10&gt;=0.35,D10&lt;0.8),1.9,IF(AND(H10&gt;=6.926,D10&gt;=0.35,D10&lt;0.8),1.533,IF(AND(H10&lt;13.492,A10&lt;4.75,D10&lt;0.35,D10&lt;0.8),1.1,IF(AND(H10&gt;=13.492,A10&lt;4.75,D10&lt;0.35,D10&lt;0.8),1.375,IF(AND(B10&lt;2.75,A10&gt;=5.85,F10&lt;2.5,D10&gt;=0.8),4.833,IF(AND(B10&lt;3.3,A10&gt;=7.05,F10&gt;=2.5,D10&gt;=0.8),5.8,IF(AND(B10&gt;=3.3,A10&gt;=7.05,F10&gt;=2.5,D10&gt;=0.8),6.325,IF(AND(D10&gt;=0.25,A10&lt;5.05,A10&gt;=4.75,D10&lt;0.35,D10&lt;0.8),1.3,IF(AND(B10&lt;3.6,A10&gt;=5.05,A10&gt;=4.75,D10&lt;0.35,D10&lt;0.8),1.4,IF(AND(H10&lt;10.194,G10&lt;0.412,A10&lt;5.85,F10&lt;2.5,D10&gt;=0.8),4.133,IF(AND(H10&gt;=10.194,G10&lt;0.412,A10&lt;5.85,F10&lt;2.5,D10&gt;=0.8),4.5,IF(AND(A10&lt;5.35,G10&gt;=0.412,A10&lt;5.85,F10&lt;2.5,D10&gt;=0.8),3.15,IF(AND(A10&lt;6.2,B10&gt;=2.75,A10&gt;=5.85,F10&lt;2.5,D10&gt;=0.8),4.3,IF(AND(H10&lt;5.767,A10&lt;6.2,A10&lt;7.05,F10&gt;=2.5,D10&gt;=0.8),4.5,IF(AND(G10&gt;=0.861,A10&gt;=6.2,A10&lt;7.05,F10&gt;=2.5,D10&gt;=0.8),5.2,IF(AND(B10&lt;3.15,D10&lt;0.25,A10&lt;5.05,A10&gt;=4.75,D10&lt;0.35,D10&lt;0.8),1.55,IF(AND(A10&lt;5.45,B10&gt;=3.6,A10&gt;=5.05,A10&gt;=4.75,D10&lt;0.35,D10&lt;0.8),1.5,IF(AND(A10&gt;=5.45,B10&gt;=3.6,A10&gt;=5.05,A10&gt;=4.75,D10&lt;0.35,D10&lt;0.8),1.4,IF(AND(G10&gt;=0.772,A10&gt;=5.35,G10&gt;=0.412,A10&lt;5.85,F10&lt;2.5,D10&gt;=0.8),3.9,IF(AND(D10&gt;=1.45,A10&gt;=6.2,B10&gt;=2.75,A10&gt;=5.85,F10&lt;2.5,D10&gt;=0.8),4.775,IF(AND(G10&lt;0.5,H10&gt;=5.767,A10&lt;6.2,A10&lt;7.05,F10&gt;=2.5,D10&gt;=0.8),5.1,IF(AND(G10&gt;=0.5,H10&gt;=5.767,A10&lt;6.2,A10&lt;7.05,F10&gt;=2.5,D10&gt;=0.8),4.95,IF(AND(B10&gt;=3.25,G10&lt;0.861,A10&gt;=6.2,A10&lt;7.05,F10&gt;=2.5,D10&gt;=0.8),5.75,IF(AND(A10&lt;4.95,B10&gt;=3.15,D10&lt;0.25,A10&lt;5.05,A10&gt;=4.75,D10&lt;0.35,D10&lt;0.8),1.4,IF(AND(A10&lt;5.65,G10&lt;0.772,A10&gt;=5.35,G10&gt;=0.412,A10&lt;5.85,F10&lt;2.5,D10&gt;=0.8),3.6,IF(AND(A10&gt;=5.65,G10&lt;0.772,A10&gt;=5.35,G10&gt;=0.412,A10&lt;5.85,F10&lt;2.5,D10&gt;=0.8),3.5,IF(AND(B10&gt;=3.15,D10&lt;1.45,A10&gt;=6.2,B10&gt;=2.75,A10&gt;=5.85,F10&lt;2.5,D10&gt;=0.8),4.7,IF(AND(A10&gt;=6.65,B10&lt;3.25,G10&lt;0.861,A10&gt;=6.2,A10&lt;7.05,F10&gt;=2.5,D10&gt;=0.8),5.567,IF(AND(H10&lt;9.499,A10&gt;=4.95,B10&gt;=3.15,D10&lt;0.25,A10&lt;5.05,A10&gt;=4.75,D10&lt;0.35,D10&lt;0.8),1.4,IF(AND(H10&gt;=9.499,A10&gt;=4.95,B10&gt;=3.15,D10&lt;0.25,A10&lt;5.05,A10&gt;=4.75,D10&lt;0.35,D10&lt;0.8),1.2,IF(AND(G10&lt;0.765,B10&lt;3.15,D10&lt;1.45,A10&gt;=6.2,B10&gt;=2.75,A10&gt;=5.85,F10&lt;2.5,D10&gt;=0.8),4.4,IF(AND(G10&gt;=0.765,B10&lt;3.15,D10&lt;1.45,A10&gt;=6.2,B10&gt;=2.75,A10&gt;=5.85,F10&lt;2.5,D10&gt;=0.8),4.6,IF(AND(H10&lt;10.667,A10&lt;6.65,B10&lt;3.25,G10&lt;0.861,A10&gt;=6.2,A10&lt;7.05,F10&gt;=2.5,D10&gt;=0.8),5.167,IF(AND(G10&lt;0.627,H10&gt;=10.667,A10&lt;6.65,B10&lt;3.25,G10&lt;0.861,A10&gt;=6.2,A10&lt;7.05,F10&gt;=2.5,D10&gt;=0.8),5.64,IF(AND(G10&gt;=0.627,H10&gt;=10.667,A10&lt;6.65,B10&lt;3.25,G10&lt;0.861,A10&gt;=6.2,A10&lt;7.05,F10&gt;=2.5,D10&gt;=0.8),5.1,"shouldnthappen")))))))))))))))))))))))))))))))))))</f>
        <v>1.2</v>
      </c>
      <c r="X10" s="1" t="n">
        <f aca="false">IF(AND(B10&lt;3.05,H10&lt;6.697,A10&lt;5.45),4.1,IF(AND(B10&gt;=3.05,H10&lt;6.697,A10&lt;5.45),1.48,IF(AND(D10&lt;0.7,A10&lt;5.9,A10&gt;=5.45),1.4,IF(AND(A10&lt;4.35,B10&lt;3.3,H10&gt;=6.697,A10&lt;5.45),1.1,IF(AND(G10&lt;0.372,D10&gt;=0.7,A10&lt;5.9,A10&gt;=5.45),4.36,IF(AND(A10&gt;=4.9,A10&gt;=4.35,B10&lt;3.3,H10&gt;=6.697,A10&lt;5.45),1.6,IF(AND(H10&gt;=14.171,A10&lt;5.15,B10&gt;=3.3,H10&gt;=6.697,A10&lt;5.45),1.6,IF(AND(G10&lt;0.451,A10&gt;=5.15,B10&gt;=3.3,H10&gt;=6.697,A10&lt;5.45),1.367,IF(AND(G10&gt;=0.451,A10&gt;=5.15,B10&gt;=3.3,H10&gt;=6.697,A10&lt;5.45),1.5,IF(AND(G10&lt;0.332,D10&lt;1.45,F10&lt;2.5,A10&gt;=5.9,A10&gt;=5.45),4.35,IF(AND(A10&lt;6.15,D10&gt;=1.45,F10&lt;2.5,A10&gt;=5.9,A10&gt;=5.45),5.1,IF(AND(D10&gt;=2.4,G10&lt;0.432,F10&gt;=2.5,A10&gt;=5.9,A10&gt;=5.45),5.78,IF(AND(A10&lt;6.15,G10&gt;=0.432,F10&gt;=2.5,A10&gt;=5.9,A10&gt;=5.45),4.9,IF(AND(B10&lt;3.1,A10&lt;4.9,A10&gt;=4.35,B10&lt;3.3,H10&gt;=6.697,A10&lt;5.45),1.4,IF(AND(B10&gt;=3.1,A10&lt;4.9,A10&gt;=4.35,B10&lt;3.3,H10&gt;=6.697,A10&lt;5.45),1.3,IF(AND(G10&lt;0.343,H10&lt;14.171,A10&lt;5.15,B10&gt;=3.3,H10&gt;=6.697,A10&lt;5.45),1.433,IF(AND(G10&gt;=0.343,H10&lt;14.171,A10&lt;5.15,B10&gt;=3.3,H10&gt;=6.697,A10&lt;5.45),1.525,IF(AND(D10&lt;1.05,B10&lt;2.55,G10&gt;=0.372,D10&gt;=0.7,A10&lt;5.9,A10&gt;=5.45),3.7,IF(AND(H10&lt;10.596,B10&gt;=2.55,G10&gt;=0.372,D10&gt;=0.7,A10&lt;5.9,A10&gt;=5.45),3.525,IF(AND(H10&gt;=10.596,B10&gt;=2.55,G10&gt;=0.372,D10&gt;=0.7,A10&lt;5.9,A10&gt;=5.45),3.9,IF(AND(H10&lt;14.314,G10&gt;=0.332,D10&lt;1.45,F10&lt;2.5,A10&gt;=5.9,A10&gt;=5.45),4.4,IF(AND(H10&gt;=14.314,G10&gt;=0.332,D10&lt;1.45,F10&lt;2.5,A10&gt;=5.9,A10&gt;=5.45),4.7,IF(AND(H10&lt;13.906,A10&gt;=6.15,D10&gt;=1.45,F10&lt;2.5,A10&gt;=5.9,A10&gt;=5.45),4.675,IF(AND(H10&gt;=13.906,A10&gt;=6.15,D10&gt;=1.45,F10&lt;2.5,A10&gt;=5.9,A10&gt;=5.45),4.9,IF(AND(G10&lt;0.093,D10&lt;2.4,G10&lt;0.432,F10&gt;=2.5,A10&gt;=5.9,A10&gt;=5.45),5.6,IF(AND(B10&lt;2.95,A10&gt;=6.15,G10&gt;=0.432,F10&gt;=2.5,A10&gt;=5.9,A10&gt;=5.45),5.86,IF(AND(A10&lt;5.55,D10&gt;=1.05,B10&lt;2.55,G10&gt;=0.372,D10&gt;=0.7,A10&lt;5.9,A10&gt;=5.45),4,IF(AND(A10&gt;=5.55,D10&gt;=1.05,B10&lt;2.55,G10&gt;=0.372,D10&gt;=0.7,A10&lt;5.9,A10&gt;=5.45),3.9,IF(AND(D10&lt;1.7,G10&gt;=0.093,D10&lt;2.4,G10&lt;0.432,F10&gt;=2.5,A10&gt;=5.9,A10&gt;=5.45),5.05,IF(AND(G10&gt;=0.774,B10&gt;=2.95,A10&gt;=6.15,G10&gt;=0.432,F10&gt;=2.5,A10&gt;=5.9,A10&gt;=5.45),5.3,IF(AND(G10&gt;=0.312,D10&gt;=1.7,G10&gt;=0.093,D10&lt;2.4,G10&lt;0.432,F10&gt;=2.5,A10&gt;=5.9,A10&gt;=5.45),5.4,IF(AND(D10&lt;2.45,G10&lt;0.774,B10&gt;=2.95,A10&gt;=6.15,G10&gt;=0.432,F10&gt;=2.5,A10&gt;=5.9,A10&gt;=5.45),5.66,IF(AND(D10&gt;=2.45,G10&lt;0.774,B10&gt;=2.95,A10&gt;=6.15,G10&gt;=0.432,F10&gt;=2.5,A10&gt;=5.9,A10&gt;=5.45),6,IF(AND(G10&gt;=0.301,G10&lt;0.312,D10&gt;=1.7,G10&gt;=0.093,D10&lt;2.4,G10&lt;0.432,F10&gt;=2.5,A10&gt;=5.9,A10&gt;=5.45),5.1,IF(AND(A10&lt;6.45,G10&lt;0.301,G10&lt;0.312,D10&gt;=1.7,G10&gt;=0.093,D10&lt;2.4,G10&lt;0.432,F10&gt;=2.5,A10&gt;=5.9,A10&gt;=5.45),5.3,IF(AND(A10&gt;=6.45,G10&lt;0.301,G10&lt;0.312,D10&gt;=1.7,G10&gt;=0.093,D10&lt;2.4,G10&lt;0.432,F10&gt;=2.5,A10&gt;=5.9,A10&gt;=5.45),5.2,"shouldnthappen"))))))))))))))))))))))))))))))))))))</f>
        <v>1.433</v>
      </c>
      <c r="Y10" s="1" t="n">
        <f aca="false">IF(AND(H10&lt;6.51,F10&lt;1.5),1.8,IF(AND(H10&gt;=16.674,F10&gt;=1.5),6.533,IF(AND(D10&gt;=0.45,H10&gt;=6.51,F10&lt;1.5),1.667,IF(AND(H10&gt;=13.805,G10&lt;0.154,H10&lt;16.674,F10&gt;=1.5),6.7,IF(AND(D10&lt;0.15,A10&lt;5.05,D10&lt;0.45,H10&gt;=6.51,F10&lt;1.5),1.4,IF(AND(H10&gt;=13.586,A10&gt;=5.05,D10&lt;0.45,H10&gt;=6.51,F10&lt;1.5),1.3,IF(AND(F10&lt;2.5,H10&lt;13.805,G10&lt;0.154,H10&lt;16.674,F10&gt;=1.5),4.6,IF(AND(H10&lt;8.929,D10&lt;1.35,G10&gt;=0.154,H10&lt;16.674,F10&gt;=1.5),3.64,IF(AND(G10&lt;0.05,H10&lt;13.586,A10&gt;=5.05,D10&lt;0.45,H10&gt;=6.51,F10&lt;1.5),1.4,IF(AND(G10&gt;=0.107,F10&gt;=2.5,H10&lt;13.805,G10&lt;0.154,H10&lt;16.674,F10&gt;=1.5),5.3,IF(AND(B10&gt;=2.75,H10&gt;=8.929,D10&lt;1.35,G10&gt;=0.154,H10&lt;16.674,F10&gt;=1.5),4.433,IF(AND(D10&gt;=1.55,F10&lt;2.5,D10&gt;=1.35,G10&gt;=0.154,H10&lt;16.674,F10&gt;=1.5),4.975,IF(AND(H10&lt;6.93,F10&gt;=2.5,D10&gt;=1.35,G10&gt;=0.154,H10&lt;16.674,F10&gt;=1.5),4.5,IF(AND(H10&lt;12.675,G10&lt;0.217,D10&gt;=0.15,A10&lt;5.05,D10&lt;0.45,H10&gt;=6.51,F10&lt;1.5),1.4,IF(AND(H10&gt;=12.675,G10&lt;0.217,D10&gt;=0.15,A10&lt;5.05,D10&lt;0.45,H10&gt;=6.51,F10&lt;1.5),1.5,IF(AND(A10&lt;4.65,G10&gt;=0.217,D10&gt;=0.15,A10&lt;5.05,D10&lt;0.45,H10&gt;=6.51,F10&lt;1.5),1.35,IF(AND(D10&lt;0.25,G10&gt;=0.05,H10&lt;13.586,A10&gt;=5.05,D10&lt;0.45,H10&gt;=6.51,F10&lt;1.5),1.467,IF(AND(D10&gt;=0.25,G10&gt;=0.05,H10&lt;13.586,A10&gt;=5.05,D10&lt;0.45,H10&gt;=6.51,F10&lt;1.5),1.5,IF(AND(H10&lt;9.15,G10&lt;0.107,F10&gt;=2.5,H10&lt;13.805,G10&lt;0.154,H10&lt;16.674,F10&gt;=1.5),5.7,IF(AND(H10&gt;=9.15,G10&lt;0.107,F10&gt;=2.5,H10&lt;13.805,G10&lt;0.154,H10&lt;16.674,F10&gt;=1.5),5.6,IF(AND(G10&lt;0.404,B10&lt;2.75,H10&gt;=8.929,D10&lt;1.35,G10&gt;=0.154,H10&lt;16.674,F10&gt;=1.5),4.15,IF(AND(G10&gt;=0.404,B10&lt;2.75,H10&gt;=8.929,D10&lt;1.35,G10&gt;=0.154,H10&lt;16.674,F10&gt;=1.5),3.9,IF(AND(A10&gt;=6.75,D10&lt;1.55,F10&lt;2.5,D10&gt;=1.35,G10&gt;=0.154,H10&lt;16.674,F10&gt;=1.5),4.82,IF(AND(D10&lt;0.25,A10&gt;=4.65,G10&gt;=0.217,D10&gt;=0.15,A10&lt;5.05,D10&lt;0.45,H10&gt;=6.51,F10&lt;1.5),1.325,IF(AND(D10&gt;=0.25,A10&gt;=4.65,G10&gt;=0.217,D10&gt;=0.15,A10&lt;5.05,D10&lt;0.45,H10&gt;=6.51,F10&lt;1.5),1.3,IF(AND(A10&lt;6.55,A10&lt;6.75,D10&lt;1.55,F10&lt;2.5,D10&gt;=1.35,G10&gt;=0.154,H10&lt;16.674,F10&gt;=1.5),4.575,IF(AND(A10&gt;=6.55,A10&lt;6.75,D10&lt;1.55,F10&lt;2.5,D10&gt;=1.35,G10&gt;=0.154,H10&lt;16.674,F10&gt;=1.5),4.4,IF(AND(B10&lt;2.9,D10&lt;2.05,H10&gt;=6.93,F10&gt;=2.5,D10&gt;=1.35,G10&gt;=0.154,H10&lt;16.674,F10&gt;=1.5),5.05,IF(AND(H10&lt;8.884,D10&gt;=2.05,H10&gt;=6.93,F10&gt;=2.5,D10&gt;=1.35,G10&gt;=0.154,H10&lt;16.674,F10&gt;=1.5),5.1,IF(AND(H10&lt;13.711,B10&gt;=2.9,D10&lt;2.05,H10&gt;=6.93,F10&gt;=2.5,D10&gt;=1.35,G10&gt;=0.154,H10&lt;16.674,F10&gt;=1.5),5,IF(AND(H10&gt;=13.711,B10&gt;=2.9,D10&lt;2.05,H10&gt;=6.93,F10&gt;=2.5,D10&gt;=1.35,G10&gt;=0.154,H10&lt;16.674,F10&gt;=1.5),5.8,IF(AND(B10&lt;3.15,H10&gt;=8.884,D10&gt;=2.05,H10&gt;=6.93,F10&gt;=2.5,D10&gt;=1.35,G10&gt;=0.154,H10&lt;16.674,F10&gt;=1.5),5.56,IF(AND(B10&gt;=3.15,H10&gt;=8.884,D10&gt;=2.05,H10&gt;=6.93,F10&gt;=2.5,D10&gt;=1.35,G10&gt;=0.154,H10&lt;16.674,F10&gt;=1.5),5.9,"shouldnthappen")))))))))))))))))))))))))))))))))</f>
        <v>1.5</v>
      </c>
      <c r="Z10" s="1" t="n">
        <f aca="false">IF(AND(F10&gt;=2,B10&gt;=3.35),5.6,IF(AND(A10&lt;6.65,H10&gt;=15.076,B10&lt;3.35),4.8,IF(AND(A10&gt;=6.65,H10&gt;=15.076,B10&lt;3.35),6.15,IF(AND(H10&lt;6.542,F10&lt;2,B10&gt;=3.35),1.767,IF(AND(G10&gt;=0.653,D10&lt;0.75,H10&lt;15.076,B10&lt;3.35),1.55,IF(AND(D10&lt;0.15,G10&lt;0.653,D10&lt;0.75,H10&lt;15.076,B10&lt;3.35),1.1,IF(AND(G10&lt;0.356,A10&lt;5.05,H10&gt;=6.542,F10&lt;2,B10&gt;=3.35),1.4,IF(AND(G10&gt;=0.356,A10&lt;5.05,H10&gt;=6.542,F10&lt;2,B10&gt;=3.35),1.3,IF(AND(G10&gt;=0.566,A10&gt;=5.05,H10&gt;=6.542,F10&lt;2,B10&gt;=3.35),1.6,IF(AND(B10&gt;=3.1,D10&gt;=0.15,G10&lt;0.653,D10&lt;0.75,H10&lt;15.076,B10&lt;3.35),1.367,IF(AND(B10&gt;=2.65,D10&lt;1.45,B10&lt;2.75,D10&gt;=0.75,H10&lt;15.076,B10&lt;3.35),3.96,IF(AND(G10&lt;0.352,D10&gt;=1.45,B10&lt;2.75,D10&gt;=0.75,H10&lt;15.076,B10&lt;3.35),4.5,IF(AND(D10&gt;=1.35,A10&lt;6.2,B10&gt;=2.75,D10&gt;=0.75,H10&lt;15.076,B10&lt;3.35),4.733,IF(AND(A10&lt;4.7,B10&lt;3.1,D10&gt;=0.15,G10&lt;0.653,D10&lt;0.75,H10&lt;15.076,B10&lt;3.35),1.36,IF(AND(A10&gt;=4.7,B10&lt;3.1,D10&gt;=0.15,G10&lt;0.653,D10&lt;0.75,H10&lt;15.076,B10&lt;3.35),1.6,IF(AND(A10&lt;5.2,B10&lt;2.65,D10&lt;1.45,B10&lt;2.75,D10&gt;=0.75,H10&lt;15.076,B10&lt;3.35),3.3,IF(AND(A10&lt;6.5,G10&gt;=0.352,D10&gt;=1.45,B10&lt;2.75,D10&gt;=0.75,H10&lt;15.076,B10&lt;3.35),5,IF(AND(A10&gt;=6.5,G10&gt;=0.352,D10&gt;=1.45,B10&lt;2.75,D10&gt;=0.75,H10&lt;15.076,B10&lt;3.35),5.8,IF(AND(H10&lt;8.486,D10&lt;1.35,A10&lt;6.2,B10&gt;=2.75,D10&gt;=0.75,H10&lt;15.076,B10&lt;3.35),3.975,IF(AND(G10&lt;0.187,F10&lt;2.5,A10&gt;=6.2,B10&gt;=2.75,D10&gt;=0.75,H10&lt;15.076,B10&lt;3.35),5,IF(AND(G10&gt;=0.187,F10&lt;2.5,A10&gt;=6.2,B10&gt;=2.75,D10&gt;=0.75,H10&lt;15.076,B10&lt;3.35),4.525,IF(AND(A10&gt;=7.25,F10&gt;=2.5,A10&gt;=6.2,B10&gt;=2.75,D10&gt;=0.75,H10&lt;15.076,B10&lt;3.35),6.5,IF(AND(G10&lt;0.185,B10&lt;3.6,G10&lt;0.566,A10&gt;=5.05,H10&gt;=6.542,F10&lt;2,B10&gt;=3.35),1.45,IF(AND(G10&gt;=0.185,B10&lt;3.6,G10&lt;0.566,A10&gt;=5.05,H10&gt;=6.542,F10&lt;2,B10&gt;=3.35),1.34,IF(AND(G10&lt;0.13,B10&gt;=3.6,G10&lt;0.566,A10&gt;=5.05,H10&gt;=6.542,F10&lt;2,B10&gt;=3.35),1.45,IF(AND(G10&gt;=0.13,B10&gt;=3.6,G10&lt;0.566,A10&gt;=5.05,H10&gt;=6.542,F10&lt;2,B10&gt;=3.35),1.5,IF(AND(D10&lt;1.05,A10&gt;=5.2,B10&lt;2.65,D10&lt;1.45,B10&lt;2.75,D10&gt;=0.75,H10&lt;15.076,B10&lt;3.35),3.5,IF(AND(D10&gt;=1.05,A10&gt;=5.2,B10&lt;2.65,D10&lt;1.45,B10&lt;2.75,D10&gt;=0.75,H10&lt;15.076,B10&lt;3.35),3.94,IF(AND(H10&lt;10.983,H10&gt;=8.486,D10&lt;1.35,A10&lt;6.2,B10&gt;=2.75,D10&gt;=0.75,H10&lt;15.076,B10&lt;3.35),4.38,IF(AND(H10&gt;=10.983,H10&gt;=8.486,D10&lt;1.35,A10&lt;6.2,B10&gt;=2.75,D10&gt;=0.75,H10&lt;15.076,B10&lt;3.35),4.1,IF(AND(B10&gt;=3.25,A10&lt;7.25,F10&gt;=2.5,A10&gt;=6.2,B10&gt;=2.75,D10&gt;=0.75,H10&lt;15.076,B10&lt;3.35),5.7,IF(AND(B10&lt;2.95,B10&lt;3.25,A10&lt;7.25,F10&gt;=2.5,A10&gt;=6.2,B10&gt;=2.75,D10&gt;=0.75,H10&lt;15.076,B10&lt;3.35),5.6,IF(AND(H10&gt;=13.711,B10&gt;=2.95,B10&lt;3.25,A10&lt;7.25,F10&gt;=2.5,A10&gt;=6.2,B10&gt;=2.75,D10&gt;=0.75,H10&lt;15.076,B10&lt;3.35),5.8,IF(AND(A10&gt;=6.8,H10&lt;13.711,B10&gt;=2.95,B10&lt;3.25,A10&lt;7.25,F10&gt;=2.5,A10&gt;=6.2,B10&gt;=2.75,D10&gt;=0.75,H10&lt;15.076,B10&lt;3.35),5.1,IF(AND(H10&lt;12.921,A10&lt;6.8,H10&lt;13.711,B10&gt;=2.95,B10&lt;3.25,A10&lt;7.25,F10&gt;=2.5,A10&gt;=6.2,B10&gt;=2.75,D10&gt;=0.75,H10&lt;15.076,B10&lt;3.35),5.34,IF(AND(H10&gt;=12.921,A10&lt;6.8,H10&lt;13.711,B10&gt;=2.95,B10&lt;3.25,A10&lt;7.25,F10&gt;=2.5,A10&gt;=6.2,B10&gt;=2.75,D10&gt;=0.75,H10&lt;15.076,B10&lt;3.35),5.133,"shouldnthappen"))))))))))))))))))))))))))))))))))))</f>
        <v>1.4</v>
      </c>
      <c r="AA10" s="1" t="n">
        <f aca="false">IF(AND(D10&gt;=0.45,A10&lt;5.05,D10&lt;0.8),1.6,IF(AND(D10&gt;=0.45,A10&gt;=5.05,D10&lt;0.8),1.7,IF(AND(H10&gt;=16.244,F10&gt;=2.5,D10&gt;=0.8),6.533,IF(AND(A10&lt;4.35,D10&lt;0.45,A10&lt;5.05,D10&lt;0.8),1.1,IF(AND(H10&gt;=14.877,D10&lt;0.45,A10&gt;=5.05,D10&lt;0.8),1.3,IF(AND(D10&gt;=1.4,A10&lt;5.65,F10&lt;2.5,D10&gt;=0.8),4.5,IF(AND(A10&gt;=7.25,H10&lt;16.244,F10&gt;=2.5,D10&gt;=0.8),6.5,IF(AND(A10&gt;=4.75,A10&gt;=4.35,D10&lt;0.45,A10&lt;5.05,D10&lt;0.8),1.35,IF(AND(A10&lt;5.3,D10&lt;1.4,A10&lt;5.65,F10&lt;2.5,D10&gt;=0.8),3.1,IF(AND(A10&gt;=6.8,A10&gt;=6.55,A10&gt;=5.65,F10&lt;2.5,D10&gt;=0.8),4.9,IF(AND(H10&lt;5.767,A10&lt;7.25,H10&lt;16.244,F10&gt;=2.5,D10&gt;=0.8),4.5,IF(AND(G10&gt;=0.522,A10&lt;4.75,A10&gt;=4.35,D10&lt;0.45,A10&lt;5.05,D10&lt;0.8),1.2,IF(AND(G10&gt;=0.948,D10&lt;0.35,H10&lt;14.877,D10&lt;0.45,A10&gt;=5.05,D10&lt;0.8),1.7,IF(AND(H10&lt;13.089,D10&gt;=0.35,H10&lt;14.877,D10&lt;0.45,A10&gt;=5.05,D10&lt;0.8),1.5,IF(AND(H10&gt;=13.089,D10&gt;=0.35,H10&lt;14.877,D10&lt;0.45,A10&gt;=5.05,D10&lt;0.8),1.3,IF(AND(B10&gt;=2.95,A10&gt;=5.3,D10&lt;1.4,A10&lt;5.65,F10&lt;2.5,D10&gt;=0.8),4.1,IF(AND(H10&lt;9.181,A10&lt;6.05,A10&lt;6.55,A10&gt;=5.65,F10&lt;2.5,D10&gt;=0.8),5.1,IF(AND(H10&gt;=9.181,A10&lt;6.05,A10&lt;6.55,A10&gt;=5.65,F10&lt;2.5,D10&gt;=0.8),4.3,IF(AND(G10&gt;=0.867,A10&gt;=6.05,A10&lt;6.55,A10&gt;=5.65,F10&lt;2.5,D10&gt;=0.8),4.9,IF(AND(B10&lt;3.05,A10&lt;6.8,A10&gt;=6.55,A10&gt;=5.65,F10&lt;2.5,D10&gt;=0.8),5,IF(AND(B10&gt;=3.05,A10&lt;6.8,A10&gt;=6.55,A10&gt;=5.65,F10&lt;2.5,D10&gt;=0.8),4.55,IF(AND(H10&gt;=14.144,G10&lt;0.522,A10&lt;4.75,A10&gt;=4.35,D10&lt;0.45,A10&lt;5.05,D10&lt;0.8),1.3,IF(AND(B10&lt;2.7,B10&lt;2.95,A10&gt;=5.3,D10&lt;1.4,A10&lt;5.65,F10&lt;2.5,D10&gt;=0.8),3.78,IF(AND(B10&gt;=2.7,B10&lt;2.95,A10&gt;=5.3,D10&lt;1.4,A10&lt;5.65,F10&lt;2.5,D10&gt;=0.8),3.6,IF(AND(G10&lt;0.638,G10&lt;0.867,A10&gt;=6.05,A10&lt;6.55,A10&gt;=5.65,F10&lt;2.5,D10&gt;=0.8),4.433,IF(AND(G10&gt;=0.638,G10&lt;0.867,A10&gt;=6.05,A10&lt;6.55,A10&gt;=5.65,F10&lt;2.5,D10&gt;=0.8),4,IF(AND(A10&lt;6.35,H10&lt;11.146,H10&gt;=5.767,A10&lt;7.25,H10&lt;16.244,F10&gt;=2.5,D10&gt;=0.8),5.1,IF(AND(A10&lt;4.5,H10&lt;14.144,G10&lt;0.522,A10&lt;4.75,A10&gt;=4.35,D10&lt;0.45,A10&lt;5.05,D10&lt;0.8),1.35,IF(AND(A10&gt;=4.5,H10&lt;14.144,G10&lt;0.522,A10&lt;4.75,A10&gt;=4.35,D10&lt;0.45,A10&lt;5.05,D10&lt;0.8),1.4,IF(AND(A10&lt;5.15,B10&lt;3.75,G10&lt;0.948,D10&lt;0.35,H10&lt;14.877,D10&lt;0.45,A10&gt;=5.05,D10&lt;0.8),1.4,IF(AND(A10&gt;=5.15,B10&lt;3.75,G10&lt;0.948,D10&lt;0.35,H10&lt;14.877,D10&lt;0.45,A10&gt;=5.05,D10&lt;0.8),1.5,IF(AND(G10&lt;0.112,B10&gt;=3.75,G10&lt;0.948,D10&lt;0.35,H10&lt;14.877,D10&lt;0.45,A10&gt;=5.05,D10&lt;0.8),1.5,IF(AND(G10&gt;=0.112,B10&gt;=3.75,G10&lt;0.948,D10&lt;0.35,H10&lt;14.877,D10&lt;0.45,A10&gt;=5.05,D10&lt;0.8),1.6,IF(AND(G10&lt;0.075,A10&gt;=6.35,H10&lt;11.146,H10&gt;=5.767,A10&lt;7.25,H10&lt;16.244,F10&gt;=2.5,D10&gt;=0.8),5.5,IF(AND(G10&gt;=0.075,A10&gt;=6.35,H10&lt;11.146,H10&gt;=5.767,A10&lt;7.25,H10&lt;16.244,F10&gt;=2.5,D10&gt;=0.8),5.24,IF(AND(B10&lt;2.95,D10&lt;1.9,H10&gt;=11.146,H10&gt;=5.767,A10&lt;7.25,H10&lt;16.244,F10&gt;=2.5,D10&gt;=0.8),5.65,IF(AND(B10&gt;=2.95,D10&lt;1.9,H10&gt;=11.146,H10&gt;=5.767,A10&lt;7.25,H10&lt;16.244,F10&gt;=2.5,D10&gt;=0.8),5.8,IF(AND(H10&lt;13.42,D10&gt;=1.9,H10&gt;=11.146,H10&gt;=5.767,A10&lt;7.25,H10&lt;16.244,F10&gt;=2.5,D10&gt;=0.8),5.6,IF(AND(H10&gt;=13.42,D10&gt;=1.9,H10&gt;=11.146,H10&gt;=5.767,A10&lt;7.25,H10&lt;16.244,F10&gt;=2.5,D10&gt;=0.8),5.34,"shouldnthappen")))))))))))))))))))))))))))))))))))))))</f>
        <v>1.35</v>
      </c>
      <c r="AB10" s="1" t="n">
        <f aca="false">IF(AND(D10&gt;=0.35,F10&lt;1.5),1.5,IF(AND(F10&lt;2.5,D10&gt;=1.55,F10&gt;=1.5),4.85,IF(AND(H10&lt;8.308,D10&lt;0.15,D10&lt;0.35,F10&lt;1.5),1.5,IF(AND(H10&gt;=8.308,D10&lt;0.15,D10&lt;0.35,F10&lt;1.5),1.4,IF(AND(H10&lt;5.523,D10&gt;=0.15,D10&lt;0.35,F10&lt;1.5),1,IF(AND(G10&lt;0.572,H10&lt;10.688,D10&lt;1.55,F10&gt;=1.5),3.75,IF(AND(B10&gt;=3.5,F10&gt;=2.5,D10&gt;=1.55,F10&gt;=1.5),6.3,IF(AND(A10&gt;=5.65,G10&gt;=0.572,H10&lt;10.688,D10&lt;1.55,F10&gt;=1.5),4.45,IF(AND(B10&gt;=2.85,A10&lt;6.15,H10&gt;=10.688,D10&lt;1.55,F10&gt;=1.5),4.35,IF(AND(H10&gt;=16.284,B10&lt;3.5,F10&gt;=2.5,D10&gt;=1.55,F10&gt;=1.5),6.6,IF(AND(G10&gt;=0.241,G10&lt;0.338,H10&gt;=5.523,D10&gt;=0.15,D10&lt;0.35,F10&lt;1.5),1.25,IF(AND(A10&lt;5.05,G10&gt;=0.338,H10&gt;=5.523,D10&gt;=0.15,D10&lt;0.35,F10&lt;1.5),1.35,IF(AND(B10&lt;2.7,A10&lt;5.65,G10&gt;=0.572,H10&lt;10.688,D10&lt;1.55,F10&gt;=1.5),4,IF(AND(B10&gt;=2.7,A10&lt;5.65,G10&gt;=0.572,H10&lt;10.688,D10&lt;1.55,F10&gt;=1.5),3.6,IF(AND(B10&lt;2.45,B10&lt;2.85,A10&lt;6.15,H10&gt;=10.688,D10&lt;1.55,F10&gt;=1.5),3.7,IF(AND(A10&lt;6.25,B10&lt;2.85,A10&gt;=6.15,H10&gt;=10.688,D10&lt;1.55,F10&gt;=1.5),4.5,IF(AND(A10&gt;=6.25,B10&lt;2.85,A10&gt;=6.15,H10&gt;=10.688,D10&lt;1.55,F10&gt;=1.5),4.86,IF(AND(D10&gt;=1.45,B10&gt;=2.85,A10&gt;=6.15,H10&gt;=10.688,D10&lt;1.55,F10&gt;=1.5),4.8,IF(AND(H10&lt;8.202,H10&lt;16.284,B10&lt;3.5,F10&gt;=2.5,D10&gt;=1.55,F10&gt;=1.5),5.7,IF(AND(A10&gt;=5.1,G10&lt;0.241,G10&lt;0.338,H10&gt;=5.523,D10&gt;=0.15,D10&lt;0.35,F10&lt;1.5),1.5,IF(AND(B10&gt;=3.75,A10&gt;=5.05,G10&gt;=0.338,H10&gt;=5.523,D10&gt;=0.15,D10&lt;0.35,F10&lt;1.5),1.6,IF(AND(A10&lt;5.7,B10&gt;=2.45,B10&lt;2.85,A10&lt;6.15,H10&gt;=10.688,D10&lt;1.55,F10&gt;=1.5),3.9,IF(AND(A10&gt;=5.7,B10&gt;=2.45,B10&lt;2.85,A10&lt;6.15,H10&gt;=10.688,D10&lt;1.55,F10&gt;=1.5),4.02,IF(AND(H10&lt;13.654,D10&lt;1.45,B10&gt;=2.85,A10&gt;=6.15,H10&gt;=10.688,D10&lt;1.55,F10&gt;=1.5),4.333,IF(AND(H10&gt;=13.654,D10&lt;1.45,B10&gt;=2.85,A10&gt;=6.15,H10&gt;=10.688,D10&lt;1.55,F10&gt;=1.5),4.54,IF(AND(A10&lt;6.15,H10&gt;=8.202,H10&lt;16.284,B10&lt;3.5,F10&gt;=2.5,D10&gt;=1.55,F10&gt;=1.5),5,IF(AND(H10&lt;13.924,A10&lt;5.1,G10&lt;0.241,G10&lt;0.338,H10&gt;=5.523,D10&gt;=0.15,D10&lt;0.35,F10&lt;1.5),1.4,IF(AND(H10&gt;=13.924,A10&lt;5.1,G10&lt;0.241,G10&lt;0.338,H10&gt;=5.523,D10&gt;=0.15,D10&lt;0.35,F10&lt;1.5),1.5,IF(AND(D10&lt;0.25,B10&lt;3.75,A10&gt;=5.05,G10&gt;=0.338,H10&gt;=5.523,D10&gt;=0.15,D10&lt;0.35,F10&lt;1.5),1.5,IF(AND(D10&gt;=0.25,B10&lt;3.75,A10&gt;=5.05,G10&gt;=0.338,H10&gt;=5.523,D10&gt;=0.15,D10&lt;0.35,F10&lt;1.5),1.4,IF(AND(H10&lt;8.884,B10&gt;=3.05,A10&gt;=6.15,H10&gt;=8.202,H10&lt;16.284,B10&lt;3.5,F10&gt;=2.5,D10&gt;=1.55,F10&gt;=1.5),5.1,IF(AND(A10&lt;6.45,G10&lt;0.368,B10&lt;3.05,A10&gt;=6.15,H10&gt;=8.202,H10&lt;16.284,B10&lt;3.5,F10&gt;=2.5,D10&gt;=1.55,F10&gt;=1.5),5.525,IF(AND(A10&gt;=6.45,G10&lt;0.368,B10&lt;3.05,A10&gt;=6.15,H10&gt;=8.202,H10&lt;16.284,B10&lt;3.5,F10&gt;=2.5,D10&gt;=1.55,F10&gt;=1.5),5.35,IF(AND(D10&lt;2.25,G10&gt;=0.368,B10&lt;3.05,A10&gt;=6.15,H10&gt;=8.202,H10&lt;16.284,B10&lt;3.5,F10&gt;=2.5,D10&gt;=1.55,F10&gt;=1.5),5.8,IF(AND(D10&gt;=2.25,G10&gt;=0.368,B10&lt;3.05,A10&gt;=6.15,H10&gt;=8.202,H10&lt;16.284,B10&lt;3.5,F10&gt;=2.5,D10&gt;=1.55,F10&gt;=1.5),5.2,IF(AND(H10&lt;10.257,H10&gt;=8.884,B10&gt;=3.05,A10&gt;=6.15,H10&gt;=8.202,H10&lt;16.284,B10&lt;3.5,F10&gt;=2.5,D10&gt;=1.55,F10&gt;=1.5),5.9,IF(AND(H10&gt;=10.257,H10&gt;=8.884,B10&gt;=3.05,A10&gt;=6.15,H10&gt;=8.202,H10&lt;16.284,B10&lt;3.5,F10&gt;=2.5,D10&gt;=1.55,F10&gt;=1.5),5.48,"shouldnthappen")))))))))))))))))))))))))))))))))))))</f>
        <v>1.4</v>
      </c>
      <c r="AC10" s="1" t="n">
        <f aca="false">IF(AND(H10&lt;5.748,A10&lt;5.05,D10&lt;0.8),1,IF(AND(B10&lt;3.35,A10&gt;=5.05,D10&lt;0.8),1.7,IF(AND(A10&lt;5.85,G10&lt;0.154,D10&gt;=0.8),4.5,IF(AND(D10&gt;=0.45,H10&gt;=5.748,A10&lt;5.05,D10&lt;0.8),1.6,IF(AND(G10&gt;=0.934,B10&gt;=3.35,A10&gt;=5.05,D10&lt;0.8),1.7,IF(AND(D10&lt;2.1,A10&gt;=5.85,G10&lt;0.154,D10&gt;=0.8),6.15,IF(AND(D10&gt;=2.1,A10&gt;=5.85,G10&lt;0.154,D10&gt;=0.8),5.5,IF(AND(A10&lt;6.1,D10&gt;=1.55,G10&gt;=0.154,D10&gt;=0.8),5,IF(AND(H10&gt;=14.379,G10&lt;0.934,B10&gt;=3.35,A10&gt;=5.05,D10&lt;0.8),1.58,IF(AND(G10&lt;0.379,A10&gt;=6.1,D10&gt;=1.55,G10&gt;=0.154,D10&gt;=0.8),5.42,IF(AND(H10&lt;13.924,G10&lt;0.227,D10&lt;0.45,H10&gt;=5.748,A10&lt;5.05,D10&lt;0.8),1.4,IF(AND(H10&gt;=13.924,G10&lt;0.227,D10&lt;0.45,H10&gt;=5.748,A10&lt;5.05,D10&lt;0.8),1.5,IF(AND(B10&lt;3.1,G10&gt;=0.227,D10&lt;0.45,H10&gt;=5.748,A10&lt;5.05,D10&lt;0.8),1.1,IF(AND(G10&lt;0.13,H10&lt;14.379,G10&lt;0.934,B10&gt;=3.35,A10&gt;=5.05,D10&lt;0.8),1.4,IF(AND(D10&lt;1.05,A10&lt;5.65,D10&lt;1.35,D10&lt;1.55,G10&gt;=0.154,D10&gt;=0.8),3.7,IF(AND(D10&lt;1.25,A10&gt;=5.65,D10&lt;1.35,D10&lt;1.55,G10&gt;=0.154,D10&gt;=0.8),4.06,IF(AND(D10&gt;=1.25,A10&gt;=5.65,D10&lt;1.35,D10&lt;1.55,G10&gt;=0.154,D10&gt;=0.8),4.425,IF(AND(H10&lt;13.654,D10&lt;1.45,D10&gt;=1.35,D10&lt;1.55,G10&gt;=0.154,D10&gt;=0.8),4.275,IF(AND(G10&lt;0.259,D10&gt;=1.45,D10&gt;=1.35,D10&lt;1.55,G10&gt;=0.154,D10&gt;=0.8),5.1,IF(AND(B10&lt;2.95,G10&gt;=0.379,A10&gt;=6.1,D10&gt;=1.55,G10&gt;=0.154,D10&gt;=0.8),6.3,IF(AND(B10&lt;3.25,B10&gt;=3.1,G10&gt;=0.227,D10&lt;0.45,H10&gt;=5.748,A10&lt;5.05,D10&lt;0.8),1.3,IF(AND(B10&gt;=3.25,B10&gt;=3.1,G10&gt;=0.227,D10&lt;0.45,H10&gt;=5.748,A10&lt;5.05,D10&lt;0.8),1.4,IF(AND(H10&gt;=13.372,G10&gt;=0.13,H10&lt;14.379,G10&lt;0.934,B10&gt;=3.35,A10&gt;=5.05,D10&lt;0.8),1.4,IF(AND(H10&lt;6.69,D10&gt;=1.05,A10&lt;5.65,D10&lt;1.35,D10&lt;1.55,G10&gt;=0.154,D10&gt;=0.8),4.033,IF(AND(H10&gt;=6.69,D10&gt;=1.05,A10&lt;5.65,D10&lt;1.35,D10&lt;1.55,G10&gt;=0.154,D10&gt;=0.8),3.88,IF(AND(B10&lt;2.85,H10&gt;=13.654,D10&lt;1.45,D10&gt;=1.35,D10&lt;1.55,G10&gt;=0.154,D10&gt;=0.8),4.8,IF(AND(B10&gt;=2.85,H10&gt;=13.654,D10&lt;1.45,D10&gt;=1.35,D10&lt;1.55,G10&gt;=0.154,D10&gt;=0.8),4.7,IF(AND(H10&lt;11.681,G10&gt;=0.259,D10&gt;=1.45,D10&gt;=1.35,D10&lt;1.55,G10&gt;=0.154,D10&gt;=0.8),4.85,IF(AND(H10&gt;=11.681,G10&gt;=0.259,D10&gt;=1.45,D10&gt;=1.35,D10&lt;1.55,G10&gt;=0.154,D10&gt;=0.8),4.633,IF(AND(A10&lt;6.25,B10&gt;=2.95,G10&gt;=0.379,A10&gt;=6.1,D10&gt;=1.55,G10&gt;=0.154,D10&gt;=0.8),5.4,IF(AND(D10&lt;0.3,H10&lt;13.372,G10&gt;=0.13,H10&lt;14.379,G10&lt;0.934,B10&gt;=3.35,A10&gt;=5.05,D10&lt;0.8),1.475,IF(AND(D10&gt;=0.3,H10&lt;13.372,G10&gt;=0.13,H10&lt;14.379,G10&lt;0.934,B10&gt;=3.35,A10&gt;=5.05,D10&lt;0.8),1.5,IF(AND(B10&lt;3.15,A10&gt;=6.25,B10&gt;=2.95,G10&gt;=0.379,A10&gt;=6.1,D10&gt;=1.55,G10&gt;=0.154,D10&gt;=0.8),5.7,IF(AND(B10&gt;=3.15,A10&gt;=6.25,B10&gt;=2.95,G10&gt;=0.379,A10&gt;=6.1,D10&gt;=1.55,G10&gt;=0.154,D10&gt;=0.8),5.933,"shouldnthappen"))))))))))))))))))))))))))))))))))</f>
        <v>1.4</v>
      </c>
      <c r="AD10" s="1" t="n">
        <f aca="false">IF(AND(H10&lt;6.621,A10&lt;4.95,D10&lt;0.8),1,IF(AND(H10&lt;14.144,H10&gt;=6.621,A10&lt;4.95,D10&lt;0.8),1.4,IF(AND(H10&gt;=14.144,H10&gt;=6.621,A10&lt;4.95,D10&lt;0.8),1.3,IF(AND(G10&lt;0.13,B10&gt;=3.85,A10&gt;=4.95,D10&lt;0.8),1.3,IF(AND(G10&gt;=0.13,B10&gt;=3.85,A10&gt;=4.95,D10&lt;0.8),1.425,IF(AND(A10&gt;=6.05,B10&lt;2.75,D10&lt;1.55,D10&gt;=0.8),4.9,IF(AND(A10&gt;=7.3,G10&lt;0.119,D10&gt;=1.55,D10&gt;=0.8),6.7,IF(AND(H10&lt;6.555,D10&lt;0.25,B10&lt;3.85,A10&gt;=4.95,D10&lt;0.8),1.7,IF(AND(B10&lt;3.4,D10&gt;=0.25,B10&lt;3.85,A10&gt;=4.95,D10&lt;0.8),1.7,IF(AND(B10&gt;=3.4,D10&gt;=0.25,B10&lt;3.85,A10&gt;=4.95,D10&lt;0.8),1.6,IF(AND(A10&lt;5.05,A10&lt;6.05,B10&lt;2.75,D10&lt;1.55,D10&gt;=0.8),3.3,IF(AND(B10&lt;2.85,D10&lt;1.35,B10&gt;=2.75,D10&lt;1.55,D10&gt;=0.8),4.5,IF(AND(H10&lt;12.206,D10&gt;=1.35,B10&gt;=2.75,D10&lt;1.55,D10&gt;=0.8),4.7,IF(AND(H10&gt;=12.206,D10&gt;=1.35,B10&gt;=2.75,D10&lt;1.55,D10&gt;=0.8),4.52,IF(AND(G10&lt;0.024,A10&lt;7.3,G10&lt;0.119,D10&gt;=1.55,D10&gt;=0.8),5.7,IF(AND(G10&gt;=0.024,A10&lt;7.3,G10&lt;0.119,D10&gt;=1.55,D10&gt;=0.8),5.6,IF(AND(F10&lt;2.5,G10&lt;0.417,G10&gt;=0.119,D10&gt;=1.55,D10&gt;=0.8),5.05,IF(AND(B10&lt;3.15,H10&gt;=6.555,D10&lt;0.25,B10&lt;3.85,A10&gt;=4.95,D10&lt;0.8),1.6,IF(AND(G10&lt;0.356,A10&gt;=5.05,A10&lt;6.05,B10&lt;2.75,D10&lt;1.55,D10&gt;=0.8),4.12,IF(AND(A10&lt;5.65,B10&gt;=2.85,D10&lt;1.35,B10&gt;=2.75,D10&lt;1.55,D10&gt;=0.8),3.6,IF(AND(B10&lt;3.15,F10&gt;=2.5,G10&lt;0.417,G10&gt;=0.119,D10&gt;=1.55,D10&gt;=0.8),5.18,IF(AND(B10&gt;=3.15,F10&gt;=2.5,G10&lt;0.417,G10&gt;=0.119,D10&gt;=1.55,D10&gt;=0.8),5.3,IF(AND(D10&lt;1.7,A10&lt;6.95,G10&gt;=0.417,G10&gt;=0.119,D10&gt;=1.55,D10&gt;=0.8),4.7,IF(AND(A10&lt;7.25,A10&gt;=6.95,G10&gt;=0.417,G10&gt;=0.119,D10&gt;=1.55,D10&gt;=0.8),5.8,IF(AND(A10&gt;=7.25,A10&gt;=6.95,G10&gt;=0.417,G10&gt;=0.119,D10&gt;=1.55,D10&gt;=0.8),6.333,IF(AND(H10&lt;8.594,B10&gt;=3.15,H10&gt;=6.555,D10&lt;0.25,B10&lt;3.85,A10&gt;=4.95,D10&lt;0.8),1.4,IF(AND(H10&gt;=8.594,B10&gt;=3.15,H10&gt;=6.555,D10&lt;0.25,B10&lt;3.85,A10&gt;=4.95,D10&lt;0.8),1.5,IF(AND(H10&gt;=11.218,G10&gt;=0.356,A10&gt;=5.05,A10&lt;6.05,B10&lt;2.75,D10&lt;1.55,D10&gt;=0.8),3.925,IF(AND(A10&gt;=6.5,A10&gt;=5.65,B10&gt;=2.85,D10&lt;1.35,B10&gt;=2.75,D10&lt;1.55,D10&gt;=0.8),4.6,IF(AND(H10&lt;8.602,H10&lt;11.218,G10&gt;=0.356,A10&gt;=5.05,A10&lt;6.05,B10&lt;2.75,D10&lt;1.55,D10&gt;=0.8),3.95,IF(AND(H10&gt;=8.602,H10&lt;11.218,G10&gt;=0.356,A10&gt;=5.05,A10&lt;6.05,B10&lt;2.75,D10&lt;1.55,D10&gt;=0.8),3.75,IF(AND(H10&lt;10.129,A10&lt;6.5,A10&gt;=5.65,B10&gt;=2.85,D10&lt;1.35,B10&gt;=2.75,D10&lt;1.55,D10&gt;=0.8),4.2,IF(AND(H10&gt;=10.129,A10&lt;6.5,A10&gt;=5.65,B10&gt;=2.85,D10&lt;1.35,B10&gt;=2.75,D10&lt;1.55,D10&gt;=0.8),4.267,IF(AND(D10&lt;2.2,B10&lt;3.05,D10&gt;=1.7,A10&lt;6.95,G10&gt;=0.417,G10&gt;=0.119,D10&gt;=1.55,D10&gt;=0.8),5.3,IF(AND(D10&gt;=2.2,B10&lt;3.05,D10&gt;=1.7,A10&lt;6.95,G10&gt;=0.417,G10&gt;=0.119,D10&gt;=1.55,D10&gt;=0.8),5.133,IF(AND(D10&lt;2.45,B10&gt;=3.05,D10&gt;=1.7,A10&lt;6.95,G10&gt;=0.417,G10&gt;=0.119,D10&gt;=1.55,D10&gt;=0.8),5.6,IF(AND(D10&gt;=2.45,B10&gt;=3.05,D10&gt;=1.7,A10&lt;6.95,G10&gt;=0.417,G10&gt;=0.119,D10&gt;=1.55,D10&gt;=0.8),6,"shouldnthappen")))))))))))))))))))))))))))))))))))))</f>
        <v>1.5</v>
      </c>
      <c r="AE10" s="1" t="n">
        <f aca="false">IF(AND(G10&lt;0.123,D10&gt;=0.25,D10&lt;0.75),1.3,IF(AND(H10&gt;=16.774,D10&gt;=1.75,D10&gt;=0.75),6.4,IF(AND(B10&lt;3.4,A10&lt;4.8,D10&lt;0.25,D10&lt;0.75),1.22,IF(AND(B10&gt;=3.4,A10&lt;4.8,D10&lt;0.25,D10&lt;0.75),1,IF(AND(A10&gt;=5.45,A10&gt;=4.8,D10&lt;0.25,D10&lt;0.75),1.367,IF(AND(H10&gt;=10.688,D10&lt;1.35,D10&lt;1.75,D10&gt;=0.75),4.2,IF(AND(A10&lt;5.3,D10&gt;=1.35,D10&lt;1.75,D10&gt;=0.75),4.05,IF(AND(G10&gt;=0.857,H10&lt;16.774,D10&gt;=1.75,D10&gt;=0.75),5.02,IF(AND(H10&lt;6.089,A10&lt;5.45,A10&gt;=4.8,D10&lt;0.25,D10&lt;0.75),1.7,IF(AND(G10&lt;0.184,D10&lt;0.35,G10&gt;=0.123,D10&gt;=0.25,D10&lt;0.75),1.7,IF(AND(G10&gt;=0.184,D10&lt;0.35,G10&gt;=0.123,D10&gt;=0.25,D10&lt;0.75),1.48,IF(AND(A10&lt;5.25,D10&gt;=0.35,G10&gt;=0.123,D10&gt;=0.25,D10&lt;0.75),1.75,IF(AND(A10&gt;=5.25,D10&gt;=0.35,G10&gt;=0.123,D10&gt;=0.25,D10&lt;0.75),1.5,IF(AND(A10&lt;5.3,H10&lt;10.688,D10&lt;1.35,D10&lt;1.75,D10&gt;=0.75),3.15,IF(AND(H10&lt;9.474,A10&gt;=5.3,D10&gt;=1.35,D10&lt;1.75,D10&gt;=0.75),4.95,IF(AND(G10&gt;=0.779,G10&lt;0.857,H10&lt;16.774,D10&gt;=1.75,D10&gt;=0.75),6,IF(AND(G10&lt;0.05,H10&gt;=6.089,A10&lt;5.45,A10&gt;=4.8,D10&lt;0.25,D10&lt;0.75),1.4,IF(AND(H10&lt;6.69,A10&gt;=5.3,H10&lt;10.688,D10&lt;1.35,D10&lt;1.75,D10&gt;=0.75),4.033,IF(AND(H10&gt;=6.69,A10&gt;=5.3,H10&lt;10.688,D10&lt;1.35,D10&lt;1.75,D10&gt;=0.75),3.733,IF(AND(B10&lt;2.5,H10&gt;=9.474,A10&gt;=5.3,D10&gt;=1.35,D10&lt;1.75,D10&gt;=0.75),4.5,IF(AND(D10&gt;=2.45,G10&lt;0.779,G10&lt;0.857,H10&lt;16.774,D10&gt;=1.75,D10&gt;=0.75),6,IF(AND(B10&gt;=3.75,G10&gt;=0.05,H10&gt;=6.089,A10&lt;5.45,A10&gt;=4.8,D10&lt;0.25,D10&lt;0.75),1.6,IF(AND(H10&lt;13.695,B10&gt;=2.5,H10&gt;=9.474,A10&gt;=5.3,D10&gt;=1.35,D10&lt;1.75,D10&gt;=0.75),4.567,IF(AND(G10&gt;=0.654,D10&lt;2.45,G10&lt;0.779,G10&lt;0.857,H10&lt;16.774,D10&gt;=1.75,D10&gt;=0.75),4.9,IF(AND(G10&gt;=0.73,B10&lt;3.75,G10&gt;=0.05,H10&gt;=6.089,A10&lt;5.45,A10&gt;=4.8,D10&lt;0.25,D10&lt;0.75),1.4,IF(AND(A10&lt;6.65,H10&gt;=13.695,B10&gt;=2.5,H10&gt;=9.474,A10&gt;=5.3,D10&gt;=1.35,D10&lt;1.75,D10&gt;=0.75),4.4,IF(AND(A10&gt;=6.65,H10&gt;=13.695,B10&gt;=2.5,H10&gt;=9.474,A10&gt;=5.3,D10&gt;=1.35,D10&lt;1.75,D10&gt;=0.75),4.84,IF(AND(B10&lt;2.75,G10&lt;0.654,D10&lt;2.45,G10&lt;0.779,G10&lt;0.857,H10&lt;16.774,D10&gt;=1.75,D10&gt;=0.75),5.2,IF(AND(H10&lt;9.524,G10&lt;0.73,B10&lt;3.75,G10&gt;=0.05,H10&gt;=6.089,A10&lt;5.45,A10&gt;=4.8,D10&lt;0.25,D10&lt;0.75),1.5,IF(AND(H10&gt;=9.524,G10&lt;0.73,B10&lt;3.75,G10&gt;=0.05,H10&gt;=6.089,A10&lt;5.45,A10&gt;=4.8,D10&lt;0.25,D10&lt;0.75),1.4,IF(AND(H10&gt;=13.644,B10&gt;=2.75,G10&lt;0.654,D10&lt;2.45,G10&lt;0.779,G10&lt;0.857,H10&lt;16.774,D10&gt;=1.75,D10&gt;=0.75),6.033,IF(AND(A10&gt;=6.85,H10&lt;13.644,B10&gt;=2.75,G10&lt;0.654,D10&lt;2.45,G10&lt;0.779,G10&lt;0.857,H10&lt;16.774,D10&gt;=1.75,D10&gt;=0.75),5.1,IF(AND(A10&gt;=6.75,A10&lt;6.85,H10&lt;13.644,B10&gt;=2.75,G10&lt;0.654,D10&lt;2.45,G10&lt;0.779,G10&lt;0.857,H10&lt;16.774,D10&gt;=1.75,D10&gt;=0.75),5.9,IF(AND(D10&gt;=2.35,A10&lt;6.75,A10&lt;6.85,H10&lt;13.644,B10&gt;=2.75,G10&lt;0.654,D10&lt;2.45,G10&lt;0.779,G10&lt;0.857,H10&lt;16.774,D10&gt;=1.75,D10&gt;=0.75),5.6,IF(AND(H10&lt;11.146,D10&lt;2.35,A10&lt;6.75,A10&lt;6.85,H10&lt;13.644,B10&gt;=2.75,G10&lt;0.654,D10&lt;2.45,G10&lt;0.779,G10&lt;0.857,H10&lt;16.774,D10&gt;=1.75,D10&gt;=0.75),5.4,IF(AND(H10&gt;=11.146,D10&lt;2.35,A10&lt;6.75,A10&lt;6.85,H10&lt;13.644,B10&gt;=2.75,G10&lt;0.654,D10&lt;2.45,G10&lt;0.779,G10&lt;0.857,H10&lt;16.774,D10&gt;=1.75,D10&gt;=0.75),5.6,"shouldnthappen"))))))))))))))))))))))))))))))))))))</f>
        <v>1.4</v>
      </c>
      <c r="AF10" s="1" t="n">
        <f aca="false">IF(AND(A10&lt;4.5,D10&lt;0.8),1.233,IF(AND(B10&lt;3.05,A10&gt;=4.5,D10&lt;0.8),1.4,IF(AND(D10&gt;=0.45,B10&gt;=3.05,A10&gt;=4.5,D10&lt;0.8),1.667,IF(AND(D10&lt;1.05,D10&lt;1.35,A10&lt;6.25,D10&gt;=0.8),3.633,IF(AND(H10&lt;13.935,A10&gt;=7.05,A10&gt;=6.25,D10&gt;=0.8),6,IF(AND(G10&gt;=0.948,D10&lt;0.45,B10&gt;=3.05,A10&gt;=4.5,D10&lt;0.8),1.7,IF(AND(G10&lt;0.652,D10&gt;=1.05,D10&lt;1.35,A10&lt;6.25,D10&gt;=0.8),4.16,IF(AND(D10&gt;=2.15,D10&gt;=1.75,D10&gt;=1.35,A10&lt;6.25,D10&gt;=0.8),5.4,IF(AND(G10&gt;=0.912,F10&lt;2.5,A10&lt;7.05,A10&gt;=6.25,D10&gt;=0.8),4.4,IF(AND(B10&gt;=3.25,F10&gt;=2.5,A10&lt;7.05,A10&gt;=6.25,D10&gt;=0.8),5.85,IF(AND(H10&lt;17.32,H10&gt;=13.935,A10&gt;=7.05,A10&gt;=6.25,D10&gt;=0.8),6.65,IF(AND(H10&gt;=17.32,H10&gt;=13.935,A10&gt;=7.05,A10&gt;=6.25,D10&gt;=0.8),6.4,IF(AND(H10&gt;=13.547,G10&lt;0.948,D10&lt;0.45,B10&gt;=3.05,A10&gt;=4.5,D10&lt;0.8),1.38,IF(AND(B10&gt;=2.75,G10&gt;=0.652,D10&gt;=1.05,D10&lt;1.35,A10&lt;6.25,D10&gt;=0.8),3.6,IF(AND(H10&lt;9.417,G10&lt;0.404,D10&lt;1.75,D10&gt;=1.35,A10&lt;6.25,D10&gt;=0.8),4.2,IF(AND(H10&gt;=9.417,G10&lt;0.404,D10&lt;1.75,D10&gt;=1.35,A10&lt;6.25,D10&gt;=0.8),4.5,IF(AND(G10&lt;0.464,G10&gt;=0.404,D10&lt;1.75,D10&gt;=1.35,A10&lt;6.25,D10&gt;=0.8),4.5,IF(AND(G10&gt;=0.464,G10&gt;=0.404,D10&lt;1.75,D10&gt;=1.35,A10&lt;6.25,D10&gt;=0.8),4.625,IF(AND(D10&lt;1.85,D10&lt;2.15,D10&gt;=1.75,D10&gt;=1.35,A10&lt;6.25,D10&gt;=0.8),4.9,IF(AND(D10&gt;=1.85,D10&lt;2.15,D10&gt;=1.75,D10&gt;=1.35,A10&lt;6.25,D10&gt;=0.8),5.05,IF(AND(G10&lt;0.332,G10&lt;0.912,F10&lt;2.5,A10&lt;7.05,A10&gt;=6.25,D10&gt;=0.8),4.467,IF(AND(G10&gt;=0.332,G10&lt;0.912,F10&lt;2.5,A10&lt;7.05,A10&gt;=6.25,D10&gt;=0.8),4.767,IF(AND(D10&lt;0.15,H10&lt;13.547,G10&lt;0.948,D10&lt;0.45,B10&gt;=3.05,A10&gt;=4.5,D10&lt;0.8),1.5,IF(AND(D10&lt;1.15,B10&lt;2.75,G10&gt;=0.652,D10&gt;=1.05,D10&lt;1.35,A10&lt;6.25,D10&gt;=0.8),3.9,IF(AND(D10&gt;=1.15,B10&lt;2.75,G10&gt;=0.652,D10&gt;=1.05,D10&lt;1.35,A10&lt;6.25,D10&gt;=0.8),4,IF(AND(D10&gt;=2.25,B10&lt;3.15,B10&lt;3.25,F10&gt;=2.5,A10&lt;7.05,A10&gt;=6.25,D10&gt;=0.8),5.14,IF(AND(G10&lt;0.621,B10&gt;=3.15,B10&lt;3.25,F10&gt;=2.5,A10&lt;7.05,A10&gt;=6.25,D10&gt;=0.8),5.75,IF(AND(G10&gt;=0.621,B10&gt;=3.15,B10&lt;3.25,F10&gt;=2.5,A10&lt;7.05,A10&gt;=6.25,D10&gt;=0.8),5.1,IF(AND(G10&gt;=0.862,D10&gt;=0.15,H10&lt;13.547,G10&lt;0.948,D10&lt;0.45,B10&gt;=3.05,A10&gt;=4.5,D10&lt;0.8),1.5,IF(AND(A10&lt;6.35,D10&lt;2.25,B10&lt;3.15,B10&lt;3.25,F10&gt;=2.5,A10&lt;7.05,A10&gt;=6.25,D10&gt;=0.8),5.267,IF(AND(A10&gt;=6.35,D10&lt;2.25,B10&lt;3.15,B10&lt;3.25,F10&gt;=2.5,A10&lt;7.05,A10&gt;=6.25,D10&gt;=0.8),5.42,IF(AND(A10&lt;5.1,G10&lt;0.862,D10&gt;=0.15,H10&lt;13.547,G10&lt;0.948,D10&lt;0.45,B10&gt;=3.05,A10&gt;=4.5,D10&lt;0.8),1.35,IF(AND(B10&lt;3.95,A10&gt;=5.1,G10&lt;0.862,D10&gt;=0.15,H10&lt;13.547,G10&lt;0.948,D10&lt;0.45,B10&gt;=3.05,A10&gt;=4.5,D10&lt;0.8),1.5,IF(AND(B10&gt;=3.95,A10&gt;=5.1,G10&lt;0.862,D10&gt;=0.15,H10&lt;13.547,G10&lt;0.948,D10&lt;0.45,B10&gt;=3.05,A10&gt;=4.5,D10&lt;0.8),1.467,"shouldnthappen"))))))))))))))))))))))))))))))))))</f>
        <v>1.35</v>
      </c>
      <c r="AG10" s="1" t="n">
        <f aca="false">IF(AND(H10&lt;5.748,A10&lt;4.85,D10&lt;0.75),1,IF(AND(B10&gt;=3.5,D10&gt;=1.75,D10&gt;=0.75),6.2,IF(AND(A10&gt;=4.65,H10&gt;=5.748,A10&lt;4.85,D10&lt;0.75),1.333,IF(AND(H10&lt;6.417,B10&lt;3.45,A10&gt;=4.85,D10&lt;0.75),1.7,IF(AND(A10&lt;5.05,B10&gt;=3.45,A10&gt;=4.85,D10&lt;0.75),1.4,IF(AND(A10&gt;=5.05,B10&gt;=3.45,A10&gt;=4.85,D10&lt;0.75),1.5,IF(AND(F10&gt;=2.5,H10&lt;13.641,D10&lt;1.75,D10&gt;=0.75),4.667,IF(AND(G10&lt;0.187,H10&gt;=13.641,D10&lt;1.75,D10&gt;=0.75),5,IF(AND(A10&gt;=7.1,B10&lt;3.5,D10&gt;=1.75,D10&gt;=0.75),6.575,IF(AND(G10&lt;0.161,A10&lt;4.65,H10&gt;=5.748,A10&lt;4.85,D10&lt;0.75),1.5,IF(AND(H10&lt;8.399,H10&gt;=6.417,B10&lt;3.45,A10&gt;=4.85,D10&lt;0.75),1.5,IF(AND(H10&gt;=8.399,H10&gt;=6.417,B10&lt;3.45,A10&gt;=4.85,D10&lt;0.75),1.625,IF(AND(G10&lt;0.086,F10&lt;2.5,H10&lt;13.641,D10&lt;1.75,D10&gt;=0.75),4.7,IF(AND(D10&lt;1.35,G10&gt;=0.187,H10&gt;=13.641,D10&lt;1.75,D10&gt;=0.75),4.2,IF(AND(G10&lt;0.422,G10&gt;=0.161,A10&lt;4.65,H10&gt;=5.748,A10&lt;4.85,D10&lt;0.75),1.4,IF(AND(G10&gt;=0.422,G10&gt;=0.161,A10&lt;4.65,H10&gt;=5.748,A10&lt;4.85,D10&lt;0.75),1.3,IF(AND(B10&lt;2.5,D10&gt;=1.35,G10&gt;=0.187,H10&gt;=13.641,D10&lt;1.75,D10&gt;=0.75),4.5,IF(AND(B10&lt;2.75,A10&lt;6,A10&lt;7.1,B10&lt;3.5,D10&gt;=1.75,D10&gt;=0.75),5.1,IF(AND(B10&gt;=2.75,A10&lt;6,A10&lt;7.1,B10&lt;3.5,D10&gt;=1.75,D10&gt;=0.75),5.02,IF(AND(A10&lt;5.15,A10&lt;5.9,G10&gt;=0.086,F10&lt;2.5,H10&lt;13.641,D10&lt;1.75,D10&gt;=0.75),3,IF(AND(G10&lt;0.644,A10&gt;=5.9,G10&gt;=0.086,F10&lt;2.5,H10&lt;13.641,D10&lt;1.75,D10&gt;=0.75),4.65,IF(AND(G10&gt;=0.644,A10&gt;=5.9,G10&gt;=0.086,F10&lt;2.5,H10&lt;13.641,D10&lt;1.75,D10&gt;=0.75),4.24,IF(AND(D10&lt;1.45,B10&gt;=2.5,D10&gt;=1.35,G10&gt;=0.187,H10&gt;=13.641,D10&lt;1.75,D10&gt;=0.75),4.68,IF(AND(D10&gt;=1.45,B10&gt;=2.5,D10&gt;=1.35,G10&gt;=0.187,H10&gt;=13.641,D10&lt;1.75,D10&gt;=0.75),4.833,IF(AND(H10&lt;13.18,D10&lt;2.05,A10&gt;=6,A10&lt;7.1,B10&lt;3.5,D10&gt;=1.75,D10&gt;=0.75),5.44,IF(AND(H10&gt;=13.18,D10&lt;2.05,A10&gt;=6,A10&lt;7.1,B10&lt;3.5,D10&gt;=1.75,D10&gt;=0.75),5.1,IF(AND(H10&lt;8.759,D10&gt;=2.05,A10&gt;=6,A10&lt;7.1,B10&lt;3.5,D10&gt;=1.75,D10&gt;=0.75),5.4,IF(AND(A10&gt;=5.75,A10&gt;=5.15,A10&lt;5.9,G10&gt;=0.086,F10&lt;2.5,H10&lt;13.641,D10&lt;1.75,D10&gt;=0.75),3.967,IF(AND(H10&lt;10.159,H10&gt;=8.759,D10&gt;=2.05,A10&gt;=6,A10&lt;7.1,B10&lt;3.5,D10&gt;=1.75,D10&gt;=0.75),5.925,IF(AND(D10&lt;1.2,A10&lt;5.75,A10&gt;=5.15,A10&lt;5.9,G10&gt;=0.086,F10&lt;2.5,H10&lt;13.641,D10&lt;1.75,D10&gt;=0.75),3.667,IF(AND(D10&lt;2.25,H10&gt;=10.159,H10&gt;=8.759,D10&gt;=2.05,A10&gt;=6,A10&lt;7.1,B10&lt;3.5,D10&gt;=1.75,D10&gt;=0.75),5.66,IF(AND(D10&gt;=2.25,H10&gt;=10.159,H10&gt;=8.759,D10&gt;=2.05,A10&gt;=6,A10&lt;7.1,B10&lt;3.5,D10&gt;=1.75,D10&gt;=0.75),5.34,IF(AND(D10&lt;1.35,D10&gt;=1.2,A10&lt;5.75,A10&gt;=5.15,A10&lt;5.9,G10&gt;=0.086,F10&lt;2.5,H10&lt;13.641,D10&lt;1.75,D10&gt;=0.75),4.025,IF(AND(D10&gt;=1.35,D10&gt;=1.2,A10&lt;5.75,A10&gt;=5.15,A10&lt;5.9,G10&gt;=0.086,F10&lt;2.5,H10&lt;13.641,D10&lt;1.75,D10&gt;=0.75),3.9,"shouldnthappen"))))))))))))))))))))))))))))))))))</f>
        <v>1.625</v>
      </c>
      <c r="AH10" s="1" t="n">
        <f aca="false">IF(AND(F10&lt;1.5,H10&lt;6.799,A10&lt;5.45),1.7,IF(AND(F10&gt;=1.5,H10&lt;6.799,A10&lt;5.45),4.1,IF(AND(D10&gt;=0.8,H10&gt;=6.799,A10&lt;5.45),3.9,IF(AND(H10&lt;7.564,F10&lt;2.5,A10&gt;=5.45),3.925,IF(AND(H10&gt;=16.284,F10&gt;=2.5,A10&gt;=5.45),6.5,IF(AND(A10&lt;4.35,D10&lt;0.8,H10&gt;=6.799,A10&lt;5.45),1.1,IF(AND(B10&lt;2.8,D10&lt;1.35,H10&gt;=7.564,F10&lt;2.5,A10&gt;=5.45),4.1,IF(AND(B10&gt;=2.8,D10&lt;1.35,H10&gt;=7.564,F10&lt;2.5,A10&gt;=5.45),4.267,IF(AND(B10&lt;2.75,D10&gt;=1.35,H10&gt;=7.564,F10&lt;2.5,A10&gt;=5.45),5,IF(AND(G10&gt;=0.078,G10&lt;0.26,H10&lt;16.284,F10&gt;=2.5,A10&gt;=5.45),6.06,IF(AND(G10&gt;=0.805,G10&gt;=0.26,H10&lt;16.284,F10&gt;=2.5,A10&gt;=5.45),5.02,IF(AND(H10&gt;=10.109,B10&gt;=3.45,A10&gt;=4.35,D10&lt;0.8,H10&gt;=6.799,A10&lt;5.45),1.55,IF(AND(D10&lt;2.25,G10&lt;0.078,G10&lt;0.26,H10&lt;16.284,F10&gt;=2.5,A10&gt;=5.45),5.6,IF(AND(D10&gt;=2.25,G10&lt;0.078,G10&lt;0.26,H10&lt;16.284,F10&gt;=2.5,A10&gt;=5.45),5.7,IF(AND(A10&lt;6.15,G10&lt;0.805,G10&gt;=0.26,H10&lt;16.284,F10&gt;=2.5,A10&gt;=5.45),4.967,IF(AND(A10&lt;4.65,H10&lt;12.227,B10&lt;3.45,A10&gt;=4.35,D10&lt;0.8,H10&gt;=6.799,A10&lt;5.45),1.333,IF(AND(A10&lt;4.85,H10&gt;=12.227,B10&lt;3.45,A10&gt;=4.35,D10&lt;0.8,H10&gt;=6.799,A10&lt;5.45),1.42,IF(AND(A10&gt;=4.85,H10&gt;=12.227,B10&lt;3.45,A10&gt;=4.35,D10&lt;0.8,H10&gt;=6.799,A10&lt;5.45),1.533,IF(AND(A10&lt;5.05,H10&lt;10.109,B10&gt;=3.45,A10&gt;=4.35,D10&lt;0.8,H10&gt;=6.799,A10&lt;5.45),1.4,IF(AND(A10&gt;=5.05,H10&lt;10.109,B10&gt;=3.45,A10&gt;=4.35,D10&lt;0.8,H10&gt;=6.799,A10&lt;5.45),1.5,IF(AND(G10&lt;0.14,H10&lt;13.531,B10&gt;=2.75,D10&gt;=1.35,H10&gt;=7.564,F10&lt;2.5,A10&gt;=5.45),4.7,IF(AND(G10&lt;0.187,H10&gt;=13.531,B10&gt;=2.75,D10&gt;=1.35,H10&gt;=7.564,F10&lt;2.5,A10&gt;=5.45),5,IF(AND(G10&gt;=0.187,H10&gt;=13.531,B10&gt;=2.75,D10&gt;=1.35,H10&gt;=7.564,F10&lt;2.5,A10&gt;=5.45),4.66,IF(AND(A10&lt;6.35,A10&gt;=6.15,G10&lt;0.805,G10&gt;=0.26,H10&lt;16.284,F10&gt;=2.5,A10&gt;=5.45),6,IF(AND(D10&lt;0.15,A10&gt;=4.65,H10&lt;12.227,B10&lt;3.45,A10&gt;=4.35,D10&lt;0.8,H10&gt;=6.799,A10&lt;5.45),1.5,IF(AND(H10&lt;10.723,G10&gt;=0.14,H10&lt;13.531,B10&gt;=2.75,D10&gt;=1.35,H10&gt;=7.564,F10&lt;2.5,A10&gt;=5.45),4.6,IF(AND(H10&gt;=10.723,G10&gt;=0.14,H10&lt;13.531,B10&gt;=2.75,D10&gt;=1.35,H10&gt;=7.564,F10&lt;2.5,A10&gt;=5.45),4.46,IF(AND(G10&lt;0.364,A10&gt;=6.35,A10&gt;=6.15,G10&lt;0.805,G10&gt;=0.26,H10&lt;16.284,F10&gt;=2.5,A10&gt;=5.45),5.28,IF(AND(A10&lt;5.1,D10&gt;=0.15,A10&gt;=4.65,H10&lt;12.227,B10&lt;3.45,A10&gt;=4.35,D10&lt;0.8,H10&gt;=6.799,A10&lt;5.45),1.36,IF(AND(A10&gt;=5.1,D10&gt;=0.15,A10&gt;=4.65,H10&lt;12.227,B10&lt;3.45,A10&gt;=4.35,D10&lt;0.8,H10&gt;=6.799,A10&lt;5.45),1.4,IF(AND(G10&gt;=0.6,G10&gt;=0.364,A10&gt;=6.35,A10&gt;=6.15,G10&lt;0.805,G10&gt;=0.26,H10&lt;16.284,F10&gt;=2.5,A10&gt;=5.45),5.1,IF(AND(A10&gt;=6.95,G10&lt;0.6,G10&gt;=0.364,A10&gt;=6.35,A10&gt;=6.15,G10&lt;0.805,G10&gt;=0.26,H10&lt;16.284,F10&gt;=2.5,A10&gt;=5.45),5.8,IF(AND(B10&lt;3.2,A10&lt;6.95,G10&lt;0.6,G10&gt;=0.364,A10&gt;=6.35,A10&gt;=6.15,G10&lt;0.805,G10&gt;=0.26,H10&lt;16.284,F10&gt;=2.5,A10&gt;=5.45),5.6,IF(AND(B10&gt;=3.2,A10&lt;6.95,G10&lt;0.6,G10&gt;=0.364,A10&gt;=6.35,A10&gt;=6.15,G10&lt;0.805,G10&gt;=0.26,H10&lt;16.284,F10&gt;=2.5,A10&gt;=5.45),5.7,"shouldnthappen"))))))))))))))))))))))))))))))))))</f>
        <v>1.533</v>
      </c>
      <c r="AI10" s="1" t="n">
        <f aca="false">IF(AND(B10&gt;=3.55,A10&lt;5.05,F10&lt;1.5),1,IF(AND(H10&gt;=13.436,A10&gt;=5.05,F10&lt;1.5),1.633,IF(AND(A10&lt;4.35,B10&lt;3.55,A10&lt;5.05,F10&lt;1.5),1.1,IF(AND(A10&lt;5.15,H10&lt;13.436,A10&gt;=5.05,F10&lt;1.5),1.6,IF(AND(G10&lt;0.837,D10&lt;1.2,B10&lt;2.65,F10&gt;=1.5),3.7,IF(AND(G10&gt;=0.837,D10&lt;1.2,B10&lt;2.65,F10&gt;=1.5),3,IF(AND(D10&lt;1.4,D10&gt;=1.2,B10&lt;2.65,F10&gt;=1.5),4.133,IF(AND(D10&gt;=1.4,D10&gt;=1.2,B10&lt;2.65,F10&gt;=1.5),4.633,IF(AND(G10&lt;0.302,A10&gt;=4.35,B10&lt;3.55,A10&lt;5.05,F10&lt;1.5),1.34,IF(AND(D10&gt;=0.3,A10&gt;=5.15,H10&lt;13.436,A10&gt;=5.05,F10&lt;1.5),1.5,IF(AND(G10&lt;0.233,G10&lt;0.265,D10&lt;1.55,B10&gt;=2.65,F10&gt;=1.5),4.56,IF(AND(G10&gt;=0.233,G10&lt;0.265,D10&lt;1.55,B10&gt;=2.65,F10&gt;=1.5),5.1,IF(AND(G10&lt;0.395,G10&gt;=0.265,D10&lt;1.55,B10&gt;=2.65,F10&gt;=1.5),4.025,IF(AND(H10&lt;13.935,A10&gt;=7.05,D10&gt;=1.55,B10&gt;=2.65,F10&gt;=1.5),6.12,IF(AND(H10&gt;=13.935,A10&gt;=7.05,D10&gt;=1.55,B10&gt;=2.65,F10&gt;=1.5),6.64,IF(AND(G10&gt;=0.858,G10&gt;=0.302,A10&gt;=4.35,B10&lt;3.55,A10&lt;5.05,F10&lt;1.5),1.3,IF(AND(H10&lt;6.543,D10&lt;0.3,A10&gt;=5.15,H10&lt;13.436,A10&gt;=5.05,F10&lt;1.5),1.4,IF(AND(H10&gt;=6.543,D10&lt;0.3,A10&gt;=5.15,H10&lt;13.436,A10&gt;=5.05,F10&lt;1.5),1.48,IF(AND(A10&lt;6.3,G10&gt;=0.395,G10&gt;=0.265,D10&lt;1.55,B10&gt;=2.65,F10&gt;=1.5),4.14,IF(AND(A10&gt;=6.3,G10&gt;=0.395,G10&gt;=0.265,D10&lt;1.55,B10&gt;=2.65,F10&gt;=1.5),4.767,IF(AND(G10&gt;=0.669,B10&lt;3.15,A10&lt;7.05,D10&gt;=1.55,B10&gt;=2.65,F10&gt;=1.5),5,IF(AND(H10&lt;9.459,G10&lt;0.858,G10&gt;=0.302,A10&gt;=4.35,B10&lt;3.55,A10&lt;5.05,F10&lt;1.5),1.4,IF(AND(H10&gt;=9.459,G10&lt;0.858,G10&gt;=0.302,A10&gt;=4.35,B10&lt;3.55,A10&lt;5.05,F10&lt;1.5),1.6,IF(AND(G10&gt;=0.433,G10&lt;0.669,B10&lt;3.15,A10&lt;7.05,D10&gt;=1.55,B10&gt;=2.65,F10&gt;=1.5),5.68,IF(AND(G10&lt;0.481,H10&lt;10.257,B10&gt;=3.15,A10&lt;7.05,D10&gt;=1.55,B10&gt;=2.65,F10&gt;=1.5),5.7,IF(AND(G10&gt;=0.481,H10&lt;10.257,B10&gt;=3.15,A10&lt;7.05,D10&gt;=1.55,B10&gt;=2.65,F10&gt;=1.5),5.9,IF(AND(D10&lt;2.15,H10&gt;=10.257,B10&gt;=3.15,A10&lt;7.05,D10&gt;=1.55,B10&gt;=2.65,F10&gt;=1.5),5.1,IF(AND(D10&gt;=2.15,H10&gt;=10.257,B10&gt;=3.15,A10&lt;7.05,D10&gt;=1.55,B10&gt;=2.65,F10&gt;=1.5),5.42,IF(AND(G10&lt;0.098,G10&lt;0.433,G10&lt;0.669,B10&lt;3.15,A10&lt;7.05,D10&gt;=1.55,B10&gt;=2.65,F10&gt;=1.5),5.567,IF(AND(D10&lt;1.8,G10&gt;=0.098,G10&lt;0.433,G10&lt;0.669,B10&lt;3.15,A10&lt;7.05,D10&gt;=1.55,B10&gt;=2.65,F10&gt;=1.5),5.033,IF(AND(G10&gt;=0.312,D10&gt;=1.8,G10&gt;=0.098,G10&lt;0.433,G10&lt;0.669,B10&lt;3.15,A10&lt;7.05,D10&gt;=1.55,B10&gt;=2.65,F10&gt;=1.5),5.4,IF(AND(H10&lt;9.002,G10&lt;0.312,D10&gt;=1.8,G10&gt;=0.098,G10&lt;0.433,G10&lt;0.669,B10&lt;3.15,A10&lt;7.05,D10&gt;=1.55,B10&gt;=2.65,F10&gt;=1.5),5.1,IF(AND(H10&gt;=9.002,G10&lt;0.312,D10&gt;=1.8,G10&gt;=0.098,G10&lt;0.433,G10&lt;0.669,B10&lt;3.15,A10&lt;7.05,D10&gt;=1.55,B10&gt;=2.65,F10&gt;=1.5),5.26,"shouldnthappen")))))))))))))))))))))))))))))))))</f>
        <v>1.34</v>
      </c>
      <c r="AJ10" s="1" t="n">
        <f aca="false">IF(AND(A10&gt;=5.25,D10&gt;=0.35,D10&lt;0.8),1.433,IF(AND(F10&gt;=2.5,H10&lt;6.927,D10&gt;=0.8),5.1,IF(AND(H10&lt;5.85,B10&lt;3.65,D10&lt;0.35,D10&lt;0.8),1,IF(AND(A10&lt;5.55,B10&gt;=3.65,D10&lt;0.35,D10&lt;0.8),1.5,IF(AND(A10&gt;=5.55,B10&gt;=3.65,D10&lt;0.35,D10&lt;0.8),1.7,IF(AND(H10&lt;7.949,A10&lt;5.25,D10&gt;=0.35,D10&lt;0.8),1.9,IF(AND(H10&gt;=7.949,A10&lt;5.25,D10&gt;=0.35,D10&lt;0.8),1.54,IF(AND(A10&lt;5.55,F10&lt;2.5,H10&lt;6.927,D10&gt;=0.8),3.98,IF(AND(A10&gt;=5.55,F10&lt;2.5,H10&lt;6.927,D10&gt;=0.8),4.1,IF(AND(A10&gt;=7.25,D10&gt;=1.55,H10&gt;=6.927,D10&gt;=0.8),6.65,IF(AND(A10&lt;5.75,D10&lt;1.2,D10&lt;1.55,H10&gt;=6.927,D10&gt;=0.8),3.62,IF(AND(A10&gt;=5.75,D10&lt;1.2,D10&lt;1.55,H10&gt;=6.927,D10&gt;=0.8),4.1,IF(AND(G10&lt;0.175,A10&lt;4.8,H10&gt;=5.85,B10&lt;3.65,D10&lt;0.35,D10&lt;0.8),1.5,IF(AND(G10&gt;=0.175,A10&lt;4.8,H10&gt;=5.85,B10&lt;3.65,D10&lt;0.35,D10&lt;0.8),1.3,IF(AND(A10&gt;=5.05,A10&gt;=4.8,H10&gt;=5.85,B10&lt;3.65,D10&lt;0.35,D10&lt;0.8),1.5,IF(AND(G10&gt;=0.735,A10&lt;6.25,D10&gt;=1.2,D10&lt;1.55,H10&gt;=6.927,D10&gt;=0.8),4,IF(AND(H10&lt;10.464,A10&lt;6.2,A10&lt;7.25,D10&gt;=1.55,H10&gt;=6.927,D10&gt;=0.8),5.1,IF(AND(H10&gt;=10.464,A10&lt;6.2,A10&lt;7.25,D10&gt;=1.55,H10&gt;=6.927,D10&gt;=0.8),4.9,IF(AND(G10&lt;0.418,A10&lt;5.05,A10&gt;=4.8,H10&gt;=5.85,B10&lt;3.65,D10&lt;0.35,D10&lt;0.8),1.48,IF(AND(G10&gt;=0.418,A10&lt;5.05,A10&gt;=4.8,H10&gt;=5.85,B10&lt;3.65,D10&lt;0.35,D10&lt;0.8),1.3,IF(AND(B10&lt;2.75,G10&lt;0.735,A10&lt;6.25,D10&gt;=1.2,D10&lt;1.55,H10&gt;=6.927,D10&gt;=0.8),4.35,IF(AND(H10&lt;15.422,D10&lt;1.45,A10&gt;=6.25,D10&gt;=1.2,D10&lt;1.55,H10&gt;=6.927,D10&gt;=0.8),4.375,IF(AND(H10&gt;=15.422,D10&lt;1.45,A10&gt;=6.25,D10&gt;=1.2,D10&lt;1.55,H10&gt;=6.927,D10&gt;=0.8),4.7,IF(AND(A10&lt;6.4,D10&gt;=1.45,A10&gt;=6.25,D10&gt;=1.2,D10&lt;1.55,H10&gt;=6.927,D10&gt;=0.8),5.1,IF(AND(G10&gt;=0.576,D10&lt;2.15,A10&gt;=6.2,A10&lt;7.25,D10&gt;=1.55,H10&gt;=6.927,D10&gt;=0.8),5.1,IF(AND(G10&lt;0.537,D10&gt;=2.15,A10&gt;=6.2,A10&lt;7.25,D10&gt;=1.55,H10&gt;=6.927,D10&gt;=0.8),5.533,IF(AND(G10&gt;=0.537,D10&gt;=2.15,A10&gt;=6.2,A10&lt;7.25,D10&gt;=1.55,H10&gt;=6.927,D10&gt;=0.8),5.9,IF(AND(D10&lt;1.45,B10&gt;=2.75,G10&lt;0.735,A10&lt;6.25,D10&gt;=1.2,D10&lt;1.55,H10&gt;=6.927,D10&gt;=0.8),4.6,IF(AND(D10&gt;=1.45,B10&gt;=2.75,G10&lt;0.735,A10&lt;6.25,D10&gt;=1.2,D10&lt;1.55,H10&gt;=6.927,D10&gt;=0.8),4.5,IF(AND(H10&lt;12.582,A10&gt;=6.4,D10&gt;=1.45,A10&gt;=6.25,D10&gt;=1.2,D10&lt;1.55,H10&gt;=6.927,D10&gt;=0.8),4.66,IF(AND(H10&gt;=12.582,A10&gt;=6.4,D10&gt;=1.45,A10&gt;=6.25,D10&gt;=1.2,D10&lt;1.55,H10&gt;=6.927,D10&gt;=0.8),4.9,IF(AND(B10&lt;2.75,G10&lt;0.576,D10&lt;2.15,A10&gt;=6.2,A10&lt;7.25,D10&gt;=1.55,H10&gt;=6.927,D10&gt;=0.8),5.3,IF(AND(G10&gt;=0.395,B10&gt;=2.75,G10&lt;0.576,D10&lt;2.15,A10&gt;=6.2,A10&lt;7.25,D10&gt;=1.55,H10&gt;=6.927,D10&gt;=0.8),5.6,IF(AND(D10&gt;=1.9,G10&lt;0.395,B10&gt;=2.75,G10&lt;0.576,D10&lt;2.15,A10&gt;=6.2,A10&lt;7.25,D10&gt;=1.55,H10&gt;=6.927,D10&gt;=0.8),5.333,IF(AND(B10&lt;2.95,D10&lt;1.9,G10&lt;0.395,B10&gt;=2.75,G10&lt;0.576,D10&lt;2.15,A10&gt;=6.2,A10&lt;7.25,D10&gt;=1.55,H10&gt;=6.927,D10&gt;=0.8),5.6,IF(AND(B10&gt;=2.95,D10&lt;1.9,G10&lt;0.395,B10&gt;=2.75,G10&lt;0.576,D10&lt;2.15,A10&gt;=6.2,A10&lt;7.25,D10&gt;=1.55,H10&gt;=6.927,D10&gt;=0.8),5.5,"shouldnthappen"))))))))))))))))))))))))))))))))))))</f>
        <v>1.48</v>
      </c>
      <c r="AK10" s="1" t="n">
        <f aca="false">IF(AND(H10&lt;5.85,B10&lt;3.65,F10&lt;1.5),1,IF(AND(B10&gt;=3.95,B10&gt;=3.65,F10&lt;1.5),1.433,IF(AND(A10&lt;5.15,F10&lt;2.5,F10&gt;=1.5),3.075,IF(AND(D10&gt;=0.35,H10&gt;=5.85,B10&lt;3.65,F10&lt;1.5),1.5,IF(AND(G10&lt;0.168,B10&lt;3.95,B10&gt;=3.65,F10&lt;1.5),1.7,IF(AND(H10&lt;5.767,A10&lt;7.25,F10&gt;=2.5,F10&gt;=1.5),4.5,IF(AND(D10&lt;1.9,A10&gt;=7.25,F10&gt;=2.5,F10&gt;=1.5),6.3,IF(AND(D10&gt;=1.9,A10&gt;=7.25,F10&gt;=2.5,F10&gt;=1.5),6.575,IF(AND(B10&lt;3.75,G10&gt;=0.168,B10&lt;3.95,B10&gt;=3.65,F10&lt;1.5),1.5,IF(AND(B10&gt;=3.75,G10&gt;=0.168,B10&lt;3.95,B10&gt;=3.65,F10&lt;1.5),1.6,IF(AND(D10&gt;=1.35,A10&lt;6.15,A10&gt;=5.15,F10&lt;2.5,F10&gt;=1.5),4.42,IF(AND(D10&lt;1.4,A10&gt;=6.15,A10&gt;=5.15,F10&lt;2.5,F10&gt;=1.5),4.5,IF(AND(D10&gt;=1.4,A10&gt;=6.15,A10&gt;=5.15,F10&lt;2.5,F10&gt;=1.5),4.675,IF(AND(D10&lt;0.15,H10&lt;11.218,D10&lt;0.35,H10&gt;=5.85,B10&lt;3.65,F10&lt;1.5),1.5,IF(AND(D10&lt;0.15,H10&gt;=11.218,D10&lt;0.35,H10&gt;=5.85,B10&lt;3.65,F10&lt;1.5),1.1,IF(AND(B10&lt;2.7,D10&lt;1.35,A10&lt;6.15,A10&gt;=5.15,F10&lt;2.5,F10&gt;=1.5),3.82,IF(AND(A10&lt;6.15,G10&gt;=0.755,H10&gt;=5.767,A10&lt;7.25,F10&gt;=2.5,F10&gt;=1.5),4.98,IF(AND(A10&gt;=6.15,G10&gt;=0.755,H10&gt;=5.767,A10&lt;7.25,F10&gt;=2.5,F10&gt;=1.5),5.3,IF(AND(B10&lt;3.4,D10&gt;=0.15,H10&lt;11.218,D10&lt;0.35,H10&gt;=5.85,B10&lt;3.65,F10&lt;1.5),1.4,IF(AND(B10&gt;=3.4,D10&gt;=0.15,H10&lt;11.218,D10&lt;0.35,H10&gt;=5.85,B10&lt;3.65,F10&lt;1.5),1.3,IF(AND(H10&lt;11.731,D10&gt;=0.15,H10&gt;=11.218,D10&lt;0.35,H10&gt;=5.85,B10&lt;3.65,F10&lt;1.5),1.2,IF(AND(H10&lt;9.053,B10&gt;=2.7,D10&lt;1.35,A10&lt;6.15,A10&gt;=5.15,F10&lt;2.5,F10&gt;=1.5),3.85,IF(AND(D10&gt;=2.1,B10&lt;2.85,G10&lt;0.755,H10&gt;=5.767,A10&lt;7.25,F10&gt;=2.5,F10&gt;=1.5),5.6,IF(AND(D10&gt;=2.45,B10&gt;=2.85,G10&lt;0.755,H10&gt;=5.767,A10&lt;7.25,F10&gt;=2.5,F10&gt;=1.5),5.8,IF(AND(B10&gt;=3.45,H10&gt;=11.731,D10&gt;=0.15,H10&gt;=11.218,D10&lt;0.35,H10&gt;=5.85,B10&lt;3.65,F10&lt;1.5),1.3,IF(AND(A10&lt;5.9,H10&gt;=9.053,B10&gt;=2.7,D10&lt;1.35,A10&lt;6.15,A10&gt;=5.15,F10&lt;2.5,F10&gt;=1.5),4.3,IF(AND(A10&gt;=5.9,H10&gt;=9.053,B10&gt;=2.7,D10&lt;1.35,A10&lt;6.15,A10&gt;=5.15,F10&lt;2.5,F10&gt;=1.5),4,IF(AND(G10&gt;=0.519,D10&lt;2.1,B10&lt;2.85,G10&lt;0.755,H10&gt;=5.767,A10&lt;7.25,F10&gt;=2.5,F10&gt;=1.5),4.9,IF(AND(A10&gt;=7.05,D10&lt;2.45,B10&gt;=2.85,G10&lt;0.755,H10&gt;=5.767,A10&lt;7.25,F10&gt;=2.5,F10&gt;=1.5),5.8,IF(AND(H10&lt;14.396,B10&lt;3.45,H10&gt;=11.731,D10&gt;=0.15,H10&gt;=11.218,D10&lt;0.35,H10&gt;=5.85,B10&lt;3.65,F10&lt;1.5),1.44,IF(AND(H10&gt;=14.396,B10&lt;3.45,H10&gt;=11.731,D10&gt;=0.15,H10&gt;=11.218,D10&lt;0.35,H10&gt;=5.85,B10&lt;3.65,F10&lt;1.5),1.3,IF(AND(G10&lt;0.282,G10&lt;0.519,D10&lt;2.1,B10&lt;2.85,G10&lt;0.755,H10&gt;=5.767,A10&lt;7.25,F10&gt;=2.5,F10&gt;=1.5),5.1,IF(AND(G10&gt;=0.282,G10&lt;0.519,D10&lt;2.1,B10&lt;2.85,G10&lt;0.755,H10&gt;=5.767,A10&lt;7.25,F10&gt;=2.5,F10&gt;=1.5),5.3,IF(AND(A10&lt;6.4,D10&lt;1.9,A10&lt;7.05,D10&lt;2.45,B10&gt;=2.85,G10&lt;0.755,H10&gt;=5.767,A10&lt;7.25,F10&gt;=2.5,F10&gt;=1.5),5.6,IF(AND(A10&gt;=6.4,D10&lt;1.9,A10&lt;7.05,D10&lt;2.45,B10&gt;=2.85,G10&lt;0.755,H10&gt;=5.767,A10&lt;7.25,F10&gt;=2.5,F10&gt;=1.5),5.5,IF(AND(H10&lt;8.884,D10&gt;=1.9,A10&lt;7.05,D10&lt;2.45,B10&gt;=2.85,G10&lt;0.755,H10&gt;=5.767,A10&lt;7.25,F10&gt;=2.5,F10&gt;=1.5),5.3,IF(AND(H10&gt;=8.884,D10&gt;=1.9,A10&lt;7.05,D10&lt;2.45,B10&gt;=2.85,G10&lt;0.755,H10&gt;=5.767,A10&lt;7.25,F10&gt;=2.5,F10&gt;=1.5),5.52,"shouldnthappen")))))))))))))))))))))))))))))))))))))</f>
        <v>1.44</v>
      </c>
      <c r="AL10" s="1" t="n">
        <f aca="false">IF(AND(H10&lt;5.85,A10&lt;5.05,D10&lt;0.8),1,IF(AND(B10&lt;3.35,A10&gt;=5.05,D10&lt;0.8),1.7,IF(AND(D10&gt;=2.45,F10&gt;=2.5,D10&gt;=0.8),6.05,IF(AND(H10&gt;=11.218,H10&gt;=5.85,A10&lt;5.05,D10&lt;0.8),1.28,IF(AND(G10&gt;=0.948,B10&gt;=3.35,A10&gt;=5.05,D10&lt;0.8),1.7,IF(AND(G10&gt;=0.423,H10&lt;11.218,H10&gt;=5.85,A10&lt;5.05,D10&lt;0.8),1.3,IF(AND(B10&lt;3.6,G10&lt;0.948,B10&gt;=3.35,A10&gt;=5.05,D10&lt;0.8),1.4,IF(AND(H10&lt;10.258,D10&lt;1.15,A10&lt;5.9,F10&lt;2.5,D10&gt;=0.8),3.36,IF(AND(H10&gt;=10.258,D10&lt;1.15,A10&lt;5.9,F10&lt;2.5,D10&gt;=0.8),3.9,IF(AND(A10&lt;5.3,D10&gt;=1.15,A10&lt;5.9,F10&lt;2.5,D10&gt;=0.8),3.9,IF(AND(D10&lt;1.55,B10&lt;2.75,A10&gt;=5.9,F10&lt;2.5,D10&gt;=0.8),4.64,IF(AND(D10&gt;=1.55,B10&lt;2.75,A10&gt;=5.9,F10&lt;2.5,D10&gt;=0.8),5.1,IF(AND(D10&gt;=1.6,B10&gt;=2.75,A10&gt;=5.9,F10&lt;2.5,D10&gt;=0.8),5,IF(AND(H10&lt;5.767,H10&lt;8.598,D10&lt;2.45,F10&gt;=2.5,D10&gt;=0.8),4.5,IF(AND(A10&lt;6.25,H10&gt;=8.598,D10&lt;2.45,F10&gt;=2.5,D10&gt;=0.8),5.02,IF(AND(B10&lt;3.55,G10&lt;0.423,H10&lt;11.218,H10&gt;=5.85,A10&lt;5.05,D10&lt;0.8),1.525,IF(AND(B10&gt;=3.55,G10&lt;0.423,H10&lt;11.218,H10&gt;=5.85,A10&lt;5.05,D10&lt;0.8),1.4,IF(AND(H10&gt;=13.932,B10&gt;=3.6,G10&lt;0.948,B10&gt;=3.35,A10&gt;=5.05,D10&lt;0.8),1.65,IF(AND(G10&gt;=0.652,A10&gt;=5.3,D10&gt;=1.15,A10&lt;5.9,F10&lt;2.5,D10&gt;=0.8),3.8,IF(AND(D10&lt;1.35,D10&lt;1.6,B10&gt;=2.75,A10&gt;=5.9,F10&lt;2.5,D10&gt;=0.8),4.42,IF(AND(H10&lt;6.656,H10&gt;=5.767,H10&lt;8.598,D10&lt;2.45,F10&gt;=2.5,D10&gt;=0.8),5.033,IF(AND(H10&gt;=6.656,H10&gt;=5.767,H10&lt;8.598,D10&lt;2.45,F10&gt;=2.5,D10&gt;=0.8),5.1,IF(AND(G10&gt;=0.885,A10&gt;=6.25,H10&gt;=8.598,D10&lt;2.45,F10&gt;=2.5,D10&gt;=0.8),5.2,IF(AND(H10&lt;6.926,H10&lt;13.932,B10&gt;=3.6,G10&lt;0.948,B10&gt;=3.35,A10&gt;=5.05,D10&lt;0.8),1.433,IF(AND(H10&gt;=6.926,H10&lt;13.932,B10&gt;=3.6,G10&lt;0.948,B10&gt;=3.35,A10&gt;=5.05,D10&lt;0.8),1.5,IF(AND(A10&lt;5.65,G10&lt;0.652,A10&gt;=5.3,D10&gt;=1.15,A10&lt;5.9,F10&lt;2.5,D10&gt;=0.8),4.36,IF(AND(A10&gt;=5.65,G10&lt;0.652,A10&gt;=5.3,D10&gt;=1.15,A10&lt;5.9,F10&lt;2.5,D10&gt;=0.8),4.2,IF(AND(H10&gt;=13.561,D10&gt;=1.35,D10&lt;1.6,B10&gt;=2.75,A10&gt;=5.9,F10&lt;2.5,D10&gt;=0.8),4.767,IF(AND(H10&lt;9.091,G10&lt;0.885,A10&gt;=6.25,H10&gt;=8.598,D10&lt;2.45,F10&gt;=2.5,D10&gt;=0.8),6.3,IF(AND(H10&gt;=12.206,H10&lt;13.561,D10&gt;=1.35,D10&lt;1.6,B10&gt;=2.75,A10&gt;=5.9,F10&lt;2.5,D10&gt;=0.8),4.4,IF(AND(D10&gt;=2.25,H10&gt;=9.091,G10&lt;0.885,A10&gt;=6.25,H10&gt;=8.598,D10&lt;2.45,F10&gt;=2.5,D10&gt;=0.8),5.9,IF(AND(B10&lt;3.05,H10&lt;12.206,H10&lt;13.561,D10&gt;=1.35,D10&lt;1.6,B10&gt;=2.75,A10&gt;=5.9,F10&lt;2.5,D10&gt;=0.8),4.6,IF(AND(B10&gt;=3.05,H10&lt;12.206,H10&lt;13.561,D10&gt;=1.35,D10&lt;1.6,B10&gt;=2.75,A10&gt;=5.9,F10&lt;2.5,D10&gt;=0.8),4.7,IF(AND(G10&gt;=0.596,D10&lt;2.25,H10&gt;=9.091,G10&lt;0.885,A10&gt;=6.25,H10&gt;=8.598,D10&lt;2.45,F10&gt;=2.5,D10&gt;=0.8),5.1,IF(AND(G10&gt;=0.379,G10&lt;0.596,D10&lt;2.25,H10&gt;=9.091,G10&lt;0.885,A10&gt;=6.25,H10&gt;=8.598,D10&lt;2.45,F10&gt;=2.5,D10&gt;=0.8),5.767,IF(AND(D10&lt;2.15,G10&lt;0.379,G10&lt;0.596,D10&lt;2.25,H10&gt;=9.091,G10&lt;0.885,A10&gt;=6.25,H10&gt;=8.598,D10&lt;2.45,F10&gt;=2.5,D10&gt;=0.8),5.4,IF(AND(D10&gt;=2.15,G10&lt;0.379,G10&lt;0.596,D10&lt;2.25,H10&gt;=9.091,G10&lt;0.885,A10&gt;=6.25,H10&gt;=8.598,D10&lt;2.45,F10&gt;=2.5,D10&gt;=0.8),5.6,"shouldnthappen")))))))))))))))))))))))))))))))))))))</f>
        <v>1.28</v>
      </c>
      <c r="AM10" s="1" t="n">
        <f aca="false">IF(AND(H10&lt;5.245,D10&lt;0.8),1,IF(AND(A10&lt;4.5,H10&gt;=5.245,D10&lt;0.8),1.35,IF(AND(D10&gt;=0.5,A10&gt;=4.5,H10&gt;=5.245,D10&lt;0.8),1.6,IF(AND(H10&lt;7.25,B10&lt;2.6,A10&lt;6.15,D10&gt;=0.8),4.375,IF(AND(H10&gt;=7.25,B10&lt;2.6,A10&lt;6.15,D10&gt;=0.8),3.075,IF(AND(H10&lt;13.935,A10&gt;=7.05,A10&gt;=6.15,D10&gt;=0.8),6.067,IF(AND(H10&gt;=13.935,A10&gt;=7.05,A10&gt;=6.15,D10&gt;=0.8),6.525,IF(AND(G10&gt;=0.948,D10&lt;0.5,A10&gt;=4.5,H10&gt;=5.245,D10&lt;0.8),1.7,IF(AND(G10&lt;0.568,D10&gt;=1.55,B10&gt;=2.6,A10&lt;6.15,D10&gt;=0.8),5.1,IF(AND(G10&gt;=0.568,D10&gt;=1.55,B10&gt;=2.6,A10&lt;6.15,D10&gt;=0.8),5,IF(AND(A10&gt;=6.6,B10&gt;=3.15,A10&lt;7.05,A10&gt;=6.15,D10&gt;=0.8),5.78,IF(AND(G10&lt;0.165,G10&lt;0.273,D10&lt;1.55,B10&gt;=2.6,A10&lt;6.15,D10&gt;=0.8),4.1,IF(AND(G10&gt;=0.165,G10&lt;0.273,D10&lt;1.55,B10&gt;=2.6,A10&lt;6.15,D10&gt;=0.8),4.5,IF(AND(D10&lt;1.35,G10&gt;=0.273,D10&lt;1.55,B10&gt;=2.6,A10&lt;6.15,D10&gt;=0.8),4.08,IF(AND(D10&gt;=1.35,G10&gt;=0.273,D10&lt;1.55,B10&gt;=2.6,A10&lt;6.15,D10&gt;=0.8),4.4,IF(AND(D10&lt;1.45,F10&lt;2.5,B10&lt;3.15,A10&lt;7.05,A10&gt;=6.15,D10&gt;=0.8),4.38,IF(AND(D10&gt;=1.45,F10&lt;2.5,B10&lt;3.15,A10&lt;7.05,A10&gt;=6.15,D10&gt;=0.8),4.75,IF(AND(D10&gt;=2.25,F10&gt;=2.5,B10&lt;3.15,A10&lt;7.05,A10&gt;=6.15,D10&gt;=0.8),5.16,IF(AND(H10&lt;11.488,A10&lt;6.6,B10&gt;=3.15,A10&lt;7.05,A10&gt;=6.15,D10&gt;=0.8),6,IF(AND(H10&gt;=14.396,D10&lt;0.25,G10&lt;0.948,D10&lt;0.5,A10&gt;=4.5,H10&gt;=5.245,D10&lt;0.8),1.3,IF(AND(A10&gt;=5.55,D10&gt;=0.25,G10&lt;0.948,D10&lt;0.5,A10&gt;=4.5,H10&gt;=5.245,D10&lt;0.8),1.7,IF(AND(D10&lt;1.85,D10&lt;2.25,F10&gt;=2.5,B10&lt;3.15,A10&lt;7.05,A10&gt;=6.15,D10&gt;=0.8),5.6,IF(AND(G10&lt;0.669,H10&gt;=11.488,A10&lt;6.6,B10&gt;=3.15,A10&lt;7.05,A10&gt;=6.15,D10&gt;=0.8),4.7,IF(AND(G10&gt;=0.669,H10&gt;=11.488,A10&lt;6.6,B10&gt;=3.15,A10&lt;7.05,A10&gt;=6.15,D10&gt;=0.8),5.22,IF(AND(H10&lt;6.543,H10&lt;14.396,D10&lt;0.25,G10&lt;0.948,D10&lt;0.5,A10&gt;=4.5,H10&gt;=5.245,D10&lt;0.8),1.4,IF(AND(A10&lt;4.95,A10&lt;5.55,D10&gt;=0.25,G10&lt;0.948,D10&lt;0.5,A10&gt;=4.5,H10&gt;=5.245,D10&lt;0.8),1.4,IF(AND(A10&gt;=4.95,A10&lt;5.55,D10&gt;=0.25,G10&lt;0.948,D10&lt;0.5,A10&gt;=4.5,H10&gt;=5.245,D10&lt;0.8),1.48,IF(AND(H10&lt;10.667,D10&gt;=1.85,D10&lt;2.25,F10&gt;=2.5,B10&lt;3.15,A10&lt;7.05,A10&gt;=6.15,D10&gt;=0.8),5.25,IF(AND(H10&gt;=10.667,D10&gt;=1.85,D10&lt;2.25,F10&gt;=2.5,B10&lt;3.15,A10&lt;7.05,A10&gt;=6.15,D10&gt;=0.8),5.55,IF(AND(G10&lt;0.063,H10&gt;=6.543,H10&lt;14.396,D10&lt;0.25,G10&lt;0.948,D10&lt;0.5,A10&gt;=4.5,H10&gt;=5.245,D10&lt;0.8),1.4,IF(AND(H10&lt;9.212,G10&gt;=0.063,H10&gt;=6.543,H10&lt;14.396,D10&lt;0.25,G10&lt;0.948,D10&lt;0.5,A10&gt;=4.5,H10&gt;=5.245,D10&lt;0.8),1.475,IF(AND(H10&gt;=9.212,G10&gt;=0.063,H10&gt;=6.543,H10&lt;14.396,D10&lt;0.25,G10&lt;0.948,D10&lt;0.5,A10&gt;=4.5,H10&gt;=5.245,D10&lt;0.8),1.5,"shouldnthappen"))))))))))))))))))))))))))))))))</f>
        <v>1.4</v>
      </c>
      <c r="AN10" s="1" t="n">
        <f aca="false">IF(AND(D10&lt;0.7,A10&gt;=5.55),1.633,IF(AND(G10&lt;0.38,B10&lt;2.8,A10&lt;5.55),4.3,IF(AND(G10&gt;=0.38,B10&lt;2.8,A10&lt;5.55),3.325,IF(AND(D10&gt;=0.35,B10&gt;=2.8,A10&lt;5.55),1.6,IF(AND(B10&gt;=3.4,A10&lt;4.8,D10&lt;0.35,B10&gt;=2.8,A10&lt;5.55),1,IF(AND(H10&gt;=11.789,A10&lt;5.9,D10&lt;1.55,D10&gt;=0.7,A10&gt;=5.55),4.325,IF(AND(F10&gt;=2.5,A10&gt;=5.9,D10&lt;1.55,D10&gt;=0.7,A10&gt;=5.55),5.05,IF(AND(D10&lt;1.9,A10&gt;=7.25,D10&gt;=1.55,D10&gt;=0.7,A10&gt;=5.55),6.3,IF(AND(D10&gt;=1.9,A10&gt;=7.25,D10&gt;=1.55,D10&gt;=0.7,A10&gt;=5.55),6.4,IF(AND(A10&lt;4.35,B10&lt;3.4,A10&lt;4.8,D10&lt;0.35,B10&gt;=2.8,A10&lt;5.55),1.1,IF(AND(G10&gt;=0.934,B10&lt;3.45,A10&gt;=4.8,D10&lt;0.35,B10&gt;=2.8,A10&lt;5.55),1.7,IF(AND(H10&gt;=14.877,B10&gt;=3.45,A10&gt;=4.8,D10&lt;0.35,B10&gt;=2.8,A10&lt;5.55),1.3,IF(AND(B10&lt;2.6,H10&lt;11.789,A10&lt;5.9,D10&lt;1.55,D10&gt;=0.7,A10&gt;=5.55),3.9,IF(AND(B10&gt;=2.6,H10&lt;11.789,A10&lt;5.9,D10&lt;1.55,D10&gt;=0.7,A10&gt;=5.55),4.26,IF(AND(A10&lt;6.6,F10&lt;2.5,A10&gt;=5.9,D10&lt;1.55,D10&gt;=0.7,A10&gt;=5.55),4.625,IF(AND(A10&gt;=6.6,F10&lt;2.5,A10&gt;=5.9,D10&lt;1.55,D10&gt;=0.7,A10&gt;=5.55),4.475,IF(AND(B10&lt;2.6,D10&lt;2.05,A10&lt;7.25,D10&gt;=1.55,D10&gt;=0.7,A10&gt;=5.55),5.8,IF(AND(G10&gt;=0.743,D10&gt;=2.05,A10&lt;7.25,D10&gt;=1.55,D10&gt;=0.7,A10&gt;=5.55),5.1,IF(AND(G10&lt;0.422,A10&gt;=4.35,B10&lt;3.4,A10&lt;4.8,D10&lt;0.35,B10&gt;=2.8,A10&lt;5.55),1.367,IF(AND(G10&gt;=0.422,A10&gt;=4.35,B10&lt;3.4,A10&lt;4.8,D10&lt;0.35,B10&gt;=2.8,A10&lt;5.55),1.3,IF(AND(A10&lt;5.05,G10&lt;0.934,B10&lt;3.45,A10&gt;=4.8,D10&lt;0.35,B10&gt;=2.8,A10&lt;5.55),1.525,IF(AND(A10&gt;=5.05,G10&lt;0.934,B10&lt;3.45,A10&gt;=4.8,D10&lt;0.35,B10&gt;=2.8,A10&lt;5.55),1.5,IF(AND(G10&gt;=0.585,H10&lt;14.877,B10&gt;=3.45,A10&gt;=4.8,D10&lt;0.35,B10&gt;=2.8,A10&lt;5.55),1.54,IF(AND(G10&gt;=0.537,G10&lt;0.743,D10&gt;=2.05,A10&lt;7.25,D10&gt;=1.55,D10&gt;=0.7,A10&gt;=5.55),5.833,IF(AND(D10&gt;=0.25,G10&lt;0.585,H10&lt;14.877,B10&gt;=3.45,A10&gt;=4.8,D10&lt;0.35,B10&gt;=2.8,A10&lt;5.55),1.367,IF(AND(D10&lt;1.75,H10&lt;13.795,B10&gt;=2.6,D10&lt;2.05,A10&lt;7.25,D10&gt;=1.55,D10&gt;=0.7,A10&gt;=5.55),5.45,IF(AND(B10&lt;2.85,H10&gt;=13.795,B10&gt;=2.6,D10&lt;2.05,A10&lt;7.25,D10&gt;=1.55,D10&gt;=0.7,A10&gt;=5.55),5.1,IF(AND(B10&gt;=2.85,H10&gt;=13.795,B10&gt;=2.6,D10&lt;2.05,A10&lt;7.25,D10&gt;=1.55,D10&gt;=0.7,A10&gt;=5.55),4.82,IF(AND(G10&lt;0.353,G10&lt;0.537,G10&lt;0.743,D10&gt;=2.05,A10&lt;7.25,D10&gt;=1.55,D10&gt;=0.7,A10&gt;=5.55),5.425,IF(AND(G10&gt;=0.353,G10&lt;0.537,G10&lt;0.743,D10&gt;=2.05,A10&lt;7.25,D10&gt;=1.55,D10&gt;=0.7,A10&gt;=5.55),5.62,IF(AND(G10&lt;0.311,D10&lt;0.25,G10&lt;0.585,H10&lt;14.877,B10&gt;=3.45,A10&gt;=4.8,D10&lt;0.35,B10&gt;=2.8,A10&lt;5.55),1.5,IF(AND(G10&gt;=0.311,D10&lt;0.25,G10&lt;0.585,H10&lt;14.877,B10&gt;=3.45,A10&gt;=4.8,D10&lt;0.35,B10&gt;=2.8,A10&lt;5.55),1.4,IF(AND(B10&gt;=3.1,D10&gt;=1.75,H10&lt;13.795,B10&gt;=2.6,D10&lt;2.05,A10&lt;7.25,D10&gt;=1.55,D10&gt;=0.7,A10&gt;=5.55),5.1,IF(AND(B10&lt;2.85,B10&lt;3.1,D10&gt;=1.75,H10&lt;13.795,B10&gt;=2.6,D10&lt;2.05,A10&lt;7.25,D10&gt;=1.55,D10&gt;=0.7,A10&gt;=5.55),5.2,IF(AND(B10&gt;=2.85,B10&lt;3.1,D10&gt;=1.75,H10&lt;13.795,B10&gt;=2.6,D10&lt;2.05,A10&lt;7.25,D10&gt;=1.55,D10&gt;=0.7,A10&gt;=5.55),5.2,"shouldnthappen")))))))))))))))))))))))))))))))))))</f>
        <v>1.525</v>
      </c>
      <c r="AO10" s="1" t="n">
        <f aca="false">IF(AND(H10&gt;=14.529,G10&lt;0.633,D10&lt;0.8),1.3,IF(AND(A10&lt;5.05,G10&gt;=0.633,D10&lt;0.8),1.35,IF(AND(H10&gt;=14.379,H10&lt;14.529,G10&lt;0.633,D10&lt;0.8),1.7,IF(AND(B10&lt;3.35,A10&gt;=5.05,G10&gt;=0.633,D10&lt;0.8),1.7,IF(AND(D10&gt;=1.45,A10&lt;5.95,F10&lt;2.5,D10&gt;=0.8),4.5,IF(AND(D10&lt;1.35,A10&gt;=5.95,F10&lt;2.5,D10&gt;=0.8),4,IF(AND(D10&lt;1.85,G10&gt;=0.845,F10&gt;=2.5,D10&gt;=0.8),4.8,IF(AND(B10&gt;=4.3,H10&lt;14.379,H10&lt;14.529,G10&lt;0.633,D10&lt;0.8),1.5,IF(AND(A10&lt;5.25,B10&gt;=3.35,A10&gt;=5.05,G10&gt;=0.633,D10&lt;0.8),1.55,IF(AND(A10&gt;=5.25,B10&gt;=3.35,A10&gt;=5.05,G10&gt;=0.633,D10&lt;0.8),1.633,IF(AND(A10&lt;5.05,D10&lt;1.45,A10&lt;5.95,F10&lt;2.5,D10&gt;=0.8),3.3,IF(AND(G10&lt;0.293,D10&gt;=1.35,A10&gt;=5.95,F10&lt;2.5,D10&gt;=0.8),5,IF(AND(A10&gt;=6.6,D10&lt;2.05,G10&lt;0.845,F10&gt;=2.5,D10&gt;=0.8),5.8,IF(AND(B10&lt;3.05,D10&gt;=2.05,G10&lt;0.845,F10&gt;=2.5,D10&gt;=0.8),6.15,IF(AND(B10&lt;2.9,D10&gt;=1.85,G10&gt;=0.845,F10&gt;=2.5,D10&gt;=0.8),5.1,IF(AND(B10&gt;=2.9,D10&gt;=1.85,G10&gt;=0.845,F10&gt;=2.5,D10&gt;=0.8),5.2,IF(AND(B10&gt;=3.8,B10&lt;4.3,H10&lt;14.379,H10&lt;14.529,G10&lt;0.633,D10&lt;0.8),1.333,IF(AND(A10&lt;6.25,G10&gt;=0.293,D10&gt;=1.35,A10&gt;=5.95,F10&lt;2.5,D10&gt;=0.8),4.6,IF(AND(H10&lt;10.351,A10&lt;6.6,D10&lt;2.05,G10&lt;0.845,F10&gt;=2.5,D10&gt;=0.8),5.4,IF(AND(G10&gt;=0.364,B10&gt;=3.05,D10&gt;=2.05,G10&lt;0.845,F10&gt;=2.5,D10&gt;=0.8),5.66,IF(AND(G10&gt;=0.447,B10&lt;3.8,B10&lt;4.3,H10&lt;14.379,H10&lt;14.529,G10&lt;0.633,D10&lt;0.8),1.3,IF(AND(H10&lt;6.247,A10&lt;5.65,A10&gt;=5.05,D10&lt;1.45,A10&lt;5.95,F10&lt;2.5,D10&gt;=0.8),4.033,IF(AND(D10&lt;1.25,A10&gt;=5.65,A10&gt;=5.05,D10&lt;1.45,A10&lt;5.95,F10&lt;2.5,D10&gt;=0.8),3.88,IF(AND(D10&gt;=1.25,A10&gt;=5.65,A10&gt;=5.05,D10&lt;1.45,A10&lt;5.95,F10&lt;2.5,D10&gt;=0.8),4.35,IF(AND(B10&lt;2.65,A10&gt;=6.25,G10&gt;=0.293,D10&gt;=1.35,A10&gt;=5.95,F10&lt;2.5,D10&gt;=0.8),4.9,IF(AND(B10&lt;2.75,H10&gt;=10.351,A10&lt;6.6,D10&lt;2.05,G10&lt;0.845,F10&gt;=2.5,D10&gt;=0.8),5.1,IF(AND(B10&gt;=2.75,H10&gt;=10.351,A10&lt;6.6,D10&lt;2.05,G10&lt;0.845,F10&gt;=2.5,D10&gt;=0.8),4.95,IF(AND(B10&lt;3.15,G10&lt;0.364,B10&gt;=3.05,D10&gt;=2.05,G10&lt;0.845,F10&gt;=2.5,D10&gt;=0.8),5.28,IF(AND(B10&gt;=3.15,G10&lt;0.364,B10&gt;=3.05,D10&gt;=2.05,G10&lt;0.845,F10&gt;=2.5,D10&gt;=0.8),5.5,IF(AND(H10&lt;9.212,G10&lt;0.447,B10&lt;3.8,B10&lt;4.3,H10&lt;14.379,H10&lt;14.529,G10&lt;0.633,D10&lt;0.8),1.4,IF(AND(G10&lt;0.356,H10&gt;=6.247,A10&lt;5.65,A10&gt;=5.05,D10&lt;1.45,A10&lt;5.95,F10&lt;2.5,D10&gt;=0.8),4.2,IF(AND(B10&lt;3,B10&gt;=2.65,A10&gt;=6.25,G10&gt;=0.293,D10&gt;=1.35,A10&gt;=5.95,F10&lt;2.5,D10&gt;=0.8),4.6,IF(AND(B10&gt;=3,B10&gt;=2.65,A10&gt;=6.25,G10&gt;=0.293,D10&gt;=1.35,A10&gt;=5.95,F10&lt;2.5,D10&gt;=0.8),4.7,IF(AND(A10&lt;5.05,H10&gt;=9.212,G10&lt;0.447,B10&lt;3.8,B10&lt;4.3,H10&lt;14.379,H10&lt;14.529,G10&lt;0.633,D10&lt;0.8),1.533,IF(AND(A10&gt;=5.05,H10&gt;=9.212,G10&lt;0.447,B10&lt;3.8,B10&lt;4.3,H10&lt;14.379,H10&lt;14.529,G10&lt;0.633,D10&lt;0.8),1.425,IF(AND(A10&lt;5.35,G10&gt;=0.356,H10&gt;=6.247,A10&lt;5.65,A10&gt;=5.05,D10&lt;1.45,A10&lt;5.95,F10&lt;2.5,D10&gt;=0.8),3.9,IF(AND(A10&gt;=5.35,G10&gt;=0.356,H10&gt;=6.247,A10&lt;5.65,A10&gt;=5.05,D10&lt;1.45,A10&lt;5.95,F10&lt;2.5,D10&gt;=0.8),3.72,"shouldnthappen")))))))))))))))))))))))))))))))))))))</f>
        <v>1.533</v>
      </c>
      <c r="AP10" s="1" t="n">
        <f aca="false">IF(AND(F10&gt;=1.5,A10&lt;5.55),3.84,IF(AND(G10&gt;=0.52,A10&lt;4.75,F10&lt;1.5,A10&lt;5.55),1.16,IF(AND(A10&lt;5.65,A10&lt;5.85,D10&lt;1.55,A10&gt;=5.55),4.2,IF(AND(A10&gt;=5.65,A10&lt;5.85,D10&lt;1.55,A10&gt;=5.55),3.167,IF(AND(G10&gt;=0.798,A10&gt;=5.85,D10&lt;1.55,A10&gt;=5.55),4,IF(AND(F10&lt;2.5,H10&lt;14.1,D10&gt;=1.55,A10&gt;=5.55),4.84,IF(AND(A10&lt;7.2,H10&gt;=14.1,D10&gt;=1.55,A10&gt;=5.55),5.633,IF(AND(A10&gt;=7.2,H10&gt;=14.1,D10&gt;=1.55,A10&gt;=5.55),6.6,IF(AND(G10&lt;0.161,G10&lt;0.52,A10&lt;4.75,F10&lt;1.5,A10&lt;5.55),1.5,IF(AND(D10&gt;=0.5,G10&lt;0.676,A10&gt;=4.75,F10&lt;1.5,A10&lt;5.55),1.6,IF(AND(H10&lt;11.016,G10&gt;=0.676,A10&gt;=4.75,F10&lt;1.5,A10&lt;5.55),1.75,IF(AND(G10&lt;0.209,G10&lt;0.798,A10&gt;=5.85,D10&lt;1.55,A10&gt;=5.55),4.5,IF(AND(G10&gt;=0.74,F10&gt;=2.5,H10&lt;14.1,D10&gt;=1.55,A10&gt;=5.55),6.225,IF(AND(B10&lt;2.95,G10&gt;=0.161,G10&lt;0.52,A10&lt;4.75,F10&lt;1.5,A10&lt;5.55),1.4,IF(AND(B10&gt;=2.95,G10&gt;=0.161,G10&lt;0.52,A10&lt;4.75,F10&lt;1.5,A10&lt;5.55),1.34,IF(AND(B10&lt;3.15,D10&lt;0.5,G10&lt;0.676,A10&gt;=4.75,F10&lt;1.5,A10&lt;5.55),1.52,IF(AND(D10&lt;0.25,H10&gt;=11.016,G10&gt;=0.676,A10&gt;=4.75,F10&lt;1.5,A10&lt;5.55),1.567,IF(AND(D10&gt;=0.25,H10&gt;=11.016,G10&gt;=0.676,A10&gt;=4.75,F10&lt;1.5,A10&lt;5.55),1.5,IF(AND(H10&lt;7.47,G10&gt;=0.209,G10&lt;0.798,A10&gt;=5.85,D10&lt;1.55,A10&gt;=5.55),5.05,IF(AND(B10&lt;2.85,G10&lt;0.74,F10&gt;=2.5,H10&lt;14.1,D10&gt;=1.55,A10&gt;=5.55),5.35,IF(AND(B10&lt;3.3,B10&gt;=3.15,D10&lt;0.5,G10&lt;0.676,A10&gt;=4.75,F10&lt;1.5,A10&lt;5.55),1.2,IF(AND(D10&lt;1.45,H10&gt;=7.47,G10&gt;=0.209,G10&lt;0.798,A10&gt;=5.85,D10&lt;1.55,A10&gt;=5.55),4.66,IF(AND(D10&gt;=1.45,H10&gt;=7.47,G10&gt;=0.209,G10&lt;0.798,A10&gt;=5.85,D10&lt;1.55,A10&gt;=5.55),4.64,IF(AND(A10&gt;=7.05,B10&gt;=2.85,G10&lt;0.74,F10&gt;=2.5,H10&lt;14.1,D10&gt;=1.55,A10&gt;=5.55),5.8,IF(AND(B10&gt;=3.25,A10&lt;7.05,B10&gt;=2.85,G10&lt;0.74,F10&gt;=2.5,H10&lt;14.1,D10&gt;=1.55,A10&gt;=5.55),5.7,IF(AND(H10&gt;=13.641,D10&lt;0.25,B10&gt;=3.3,B10&gt;=3.15,D10&lt;0.5,G10&lt;0.676,A10&gt;=4.75,F10&lt;1.5,A10&lt;5.55),1.3,IF(AND(D10&lt;0.35,D10&gt;=0.25,B10&gt;=3.3,B10&gt;=3.15,D10&lt;0.5,G10&lt;0.676,A10&gt;=4.75,F10&lt;1.5,A10&lt;5.55),1.367,IF(AND(D10&gt;=0.35,D10&gt;=0.25,B10&gt;=3.3,B10&gt;=3.15,D10&lt;0.5,G10&lt;0.676,A10&gt;=4.75,F10&lt;1.5,A10&lt;5.55),1.3,IF(AND(A10&lt;6.35,B10&lt;3.25,A10&lt;7.05,B10&gt;=2.85,G10&lt;0.74,F10&gt;=2.5,H10&lt;14.1,D10&gt;=1.55,A10&gt;=5.55),5.6,IF(AND(A10&gt;=6.35,B10&lt;3.25,A10&lt;7.05,B10&gt;=2.85,G10&lt;0.74,F10&gt;=2.5,H10&lt;14.1,D10&gt;=1.55,A10&gt;=5.55),5.325,IF(AND(A10&lt;5.1,H10&lt;13.641,D10&lt;0.25,B10&gt;=3.3,B10&gt;=3.15,D10&lt;0.5,G10&lt;0.676,A10&gt;=4.75,F10&lt;1.5,A10&lt;5.55),1.4,IF(AND(H10&gt;=11.031,A10&gt;=5.1,H10&lt;13.641,D10&lt;0.25,B10&gt;=3.3,B10&gt;=3.15,D10&lt;0.5,G10&lt;0.676,A10&gt;=4.75,F10&lt;1.5,A10&lt;5.55),1.4,IF(AND(A10&lt;5.45,H10&lt;11.031,A10&gt;=5.1,H10&lt;13.641,D10&lt;0.25,B10&gt;=3.3,B10&gt;=3.15,D10&lt;0.5,G10&lt;0.676,A10&gt;=4.75,F10&lt;1.5,A10&lt;5.55),1.5,IF(AND(A10&gt;=5.45,H10&lt;11.031,A10&gt;=5.1,H10&lt;13.641,D10&lt;0.25,B10&gt;=3.3,B10&gt;=3.15,D10&lt;0.5,G10&lt;0.676,A10&gt;=4.75,F10&lt;1.5,A10&lt;5.55),1.4,"shouldnthappen"))))))))))))))))))))))))))))))))))</f>
        <v>1.4</v>
      </c>
      <c r="AQ10" s="1" t="n">
        <f aca="false">IF(AND(H10&lt;6.926,D10&gt;=0.35,F10&lt;1.5),1.9,IF(AND(G10&gt;=0.869,D10&gt;=1.75,F10&gt;=1.5),5.15,IF(AND(A10&lt;4.35,A10&lt;5.05,D10&lt;0.35,F10&lt;1.5),1.1,IF(AND(H10&lt;6.089,A10&gt;=5.05,D10&lt;0.35,F10&lt;1.5),1.7,IF(AND(H10&gt;=13.089,H10&gt;=6.926,D10&gt;=0.35,F10&lt;1.5),1.3,IF(AND(G10&lt;0.695,D10&lt;1.15,D10&lt;1.75,F10&gt;=1.5),3.62,IF(AND(G10&gt;=0.695,D10&lt;1.15,D10&lt;1.75,F10&gt;=1.5),3,IF(AND(G10&gt;=0.585,H10&gt;=6.089,A10&gt;=5.05,D10&lt;0.35,F10&lt;1.5),1.5,IF(AND(H10&lt;9.582,H10&lt;13.089,H10&gt;=6.926,D10&gt;=0.35,F10&lt;1.5),1.5,IF(AND(H10&gt;=9.582,H10&lt;13.089,H10&gt;=6.926,D10&gt;=0.35,F10&lt;1.5),1.6,IF(AND(D10&lt;1.35,H10&lt;9.349,D10&gt;=1.15,D10&lt;1.75,F10&gt;=1.5),3.867,IF(AND(D10&lt;2.05,A10&lt;7.05,G10&lt;0.869,D10&gt;=1.75,F10&gt;=1.5),4.9,IF(AND(B10&gt;=3.3,A10&gt;=7.05,G10&lt;0.869,D10&gt;=1.75,F10&gt;=1.5),6.1,IF(AND(G10&lt;0.347,H10&lt;11.218,A10&gt;=4.35,A10&lt;5.05,D10&lt;0.35,F10&lt;1.5),1.4,IF(AND(G10&gt;=0.347,H10&lt;11.218,A10&gt;=4.35,A10&lt;5.05,D10&lt;0.35,F10&lt;1.5),1.5,IF(AND(G10&gt;=0.265,H10&gt;=11.218,A10&gt;=4.35,A10&lt;5.05,D10&lt;0.35,F10&lt;1.5),1.45,IF(AND(A10&gt;=5.4,G10&lt;0.585,H10&gt;=6.089,A10&gt;=5.05,D10&lt;0.35,F10&lt;1.5),1.35,IF(AND(B10&gt;=2.9,D10&gt;=1.35,H10&lt;9.349,D10&gt;=1.15,D10&lt;1.75,F10&gt;=1.5),4.6,IF(AND(D10&gt;=1.35,A10&lt;6.15,H10&gt;=9.349,D10&gt;=1.15,D10&lt;1.75,F10&gt;=1.5),4.54,IF(AND(H10&lt;10.927,A10&gt;=6.15,H10&gt;=9.349,D10&gt;=1.15,D10&lt;1.75,F10&gt;=1.5),4.3,IF(AND(G10&lt;0.512,D10&gt;=2.05,A10&lt;7.05,G10&lt;0.869,D10&gt;=1.75,F10&gt;=1.5),5.533,IF(AND(G10&gt;=0.512,D10&gt;=2.05,A10&lt;7.05,G10&lt;0.869,D10&gt;=1.75,F10&gt;=1.5),5.88,IF(AND(H10&lt;11.551,B10&lt;3.3,A10&gt;=7.05,G10&lt;0.869,D10&gt;=1.75,F10&gt;=1.5),6.3,IF(AND(G10&lt;0.227,G10&lt;0.265,H10&gt;=11.218,A10&gt;=4.35,A10&lt;5.05,D10&lt;0.35,F10&lt;1.5),1.4,IF(AND(G10&gt;=0.227,G10&lt;0.265,H10&gt;=11.218,A10&gt;=4.35,A10&lt;5.05,D10&lt;0.35,F10&lt;1.5),1.26,IF(AND(H10&lt;11.031,A10&lt;5.4,G10&lt;0.585,H10&gt;=6.089,A10&gt;=5.05,D10&lt;0.35,F10&lt;1.5),1.5,IF(AND(H10&gt;=11.031,A10&lt;5.4,G10&lt;0.585,H10&gt;=6.089,A10&gt;=5.05,D10&lt;0.35,F10&lt;1.5),1.4,IF(AND(A10&lt;5.45,B10&lt;2.9,D10&gt;=1.35,H10&lt;9.349,D10&gt;=1.15,D10&lt;1.75,F10&gt;=1.5),4.5,IF(AND(A10&lt;5.9,D10&lt;1.35,A10&lt;6.15,H10&gt;=9.349,D10&gt;=1.15,D10&lt;1.75,F10&gt;=1.5),4.2,IF(AND(A10&gt;=5.9,D10&lt;1.35,A10&lt;6.15,H10&gt;=9.349,D10&gt;=1.15,D10&lt;1.75,F10&gt;=1.5),4,IF(AND(A10&gt;=6.75,H10&gt;=10.927,A10&gt;=6.15,H10&gt;=9.349,D10&gt;=1.15,D10&lt;1.75,F10&gt;=1.5),4.767,IF(AND(B10&lt;2.9,H10&gt;=11.551,B10&lt;3.3,A10&gt;=7.05,G10&lt;0.869,D10&gt;=1.75,F10&gt;=1.5),6.7,IF(AND(B10&gt;=2.9,H10&gt;=11.551,B10&lt;3.3,A10&gt;=7.05,G10&lt;0.869,D10&gt;=1.75,F10&gt;=1.5),6.6,IF(AND(B10&lt;2.45,A10&gt;=5.45,B10&lt;2.9,D10&gt;=1.35,H10&lt;9.349,D10&gt;=1.15,D10&lt;1.75,F10&gt;=1.5),5,IF(AND(B10&gt;=2.45,A10&gt;=5.45,B10&lt;2.9,D10&gt;=1.35,H10&lt;9.349,D10&gt;=1.15,D10&lt;1.75,F10&gt;=1.5),5.1,IF(AND(H10&lt;11.166,A10&lt;6.75,H10&gt;=10.927,A10&gt;=6.15,H10&gt;=9.349,D10&gt;=1.15,D10&lt;1.75,F10&gt;=1.5),4.9,IF(AND(G10&lt;0.228,H10&gt;=11.166,A10&lt;6.75,H10&gt;=10.927,A10&gt;=6.15,H10&gt;=9.349,D10&gt;=1.15,D10&lt;1.75,F10&gt;=1.5),4.7,IF(AND(H10&lt;13.531,G10&gt;=0.228,H10&gt;=11.166,A10&lt;6.75,H10&gt;=10.927,A10&gt;=6.15,H10&gt;=9.349,D10&gt;=1.15,D10&lt;1.75,F10&gt;=1.5),4.4,IF(AND(H10&gt;=13.531,G10&gt;=0.228,H10&gt;=11.166,A10&lt;6.75,H10&gt;=10.927,A10&gt;=6.15,H10&gt;=9.349,D10&gt;=1.15,D10&lt;1.75,F10&gt;=1.5),4.6,"shouldnthappen")))))))))))))))))))))))))))))))))))))))</f>
        <v>1.4</v>
      </c>
      <c r="AR10" s="1" t="n">
        <f aca="false">IF(AND(G10&gt;=0.93,B10&lt;3.65,F10&lt;1.5),1.7,IF(AND(H10&lt;6.542,B10&gt;=3.65,F10&lt;1.5),1.767,IF(AND(A10&gt;=7.05,D10&gt;=1.55,F10&gt;=1.5),6.3,IF(AND(G10&lt;0.123,H10&gt;=6.542,B10&gt;=3.65,F10&lt;1.5),1.367,IF(AND(A10&lt;5.15,A10&lt;5.65,D10&lt;1.55,F10&gt;=1.5),3.15,IF(AND(A10&lt;4.8,G10&gt;=0.447,G10&lt;0.93,B10&lt;3.65,F10&lt;1.5),1.24,IF(AND(A10&gt;=4.8,G10&gt;=0.447,G10&lt;0.93,B10&lt;3.65,F10&lt;1.5),1.4,IF(AND(G10&lt;0.151,G10&gt;=0.123,H10&gt;=6.542,B10&gt;=3.65,F10&lt;1.5),1.7,IF(AND(G10&gt;=0.151,G10&gt;=0.123,H10&gt;=6.542,B10&gt;=3.65,F10&lt;1.5),1.5,IF(AND(D10&gt;=1.45,A10&gt;=5.15,A10&lt;5.65,D10&lt;1.55,F10&gt;=1.5),4.5,IF(AND(B10&lt;2.65,D10&gt;=1.35,A10&gt;=5.65,D10&lt;1.55,F10&gt;=1.5),4.9,IF(AND(G10&lt;0.527,F10&lt;2.5,A10&lt;7.05,D10&gt;=1.55,F10&gt;=1.5),5.075,IF(AND(G10&gt;=0.527,F10&lt;2.5,A10&lt;7.05,D10&gt;=1.55,F10&gt;=1.5),4.7,IF(AND(A10&lt;4.65,G10&lt;0.265,G10&lt;0.447,G10&lt;0.93,B10&lt;3.65,F10&lt;1.5),1.42,IF(AND(G10&lt;0.3,G10&gt;=0.265,G10&lt;0.447,G10&lt;0.93,B10&lt;3.65,F10&lt;1.5),1.6,IF(AND(G10&gt;=0.3,G10&gt;=0.265,G10&lt;0.447,G10&lt;0.93,B10&lt;3.65,F10&lt;1.5),1.4,IF(AND(G10&lt;0.356,D10&lt;1.45,A10&gt;=5.15,A10&lt;5.65,D10&lt;1.55,F10&gt;=1.5),4.125,IF(AND(D10&lt;1.1,A10&lt;6.2,D10&lt;1.35,A10&gt;=5.65,D10&lt;1.55,F10&gt;=1.5),4.1,IF(AND(D10&gt;=1.1,A10&lt;6.2,D10&lt;1.35,A10&gt;=5.65,D10&lt;1.55,F10&gt;=1.5),4.175,IF(AND(H10&gt;=13.433,A10&gt;=6.2,D10&lt;1.35,A10&gt;=5.65,D10&lt;1.55,F10&gt;=1.5),4.6,IF(AND(G10&lt;0.437,B10&gt;=2.65,D10&gt;=1.35,A10&gt;=5.65,D10&lt;1.55,F10&gt;=1.5),4.625,IF(AND(G10&gt;=0.437,B10&gt;=2.65,D10&gt;=1.35,A10&gt;=5.65,D10&lt;1.55,F10&gt;=1.5),4.75,IF(AND(B10&gt;=3.15,H10&lt;11.146,F10&gt;=2.5,A10&lt;7.05,D10&gt;=1.55,F10&gt;=1.5),5.667,IF(AND(B10&lt;2.65,H10&gt;=11.146,F10&gt;=2.5,A10&lt;7.05,D10&gt;=1.55,F10&gt;=1.5),5.8,IF(AND(B10&lt;3.3,A10&gt;=4.65,G10&lt;0.265,G10&lt;0.447,G10&lt;0.93,B10&lt;3.65,F10&lt;1.5),1.32,IF(AND(B10&gt;=3.3,A10&gt;=4.65,G10&lt;0.265,G10&lt;0.447,G10&lt;0.93,B10&lt;3.65,F10&lt;1.5),1.425,IF(AND(B10&lt;2.8,G10&gt;=0.356,D10&lt;1.45,A10&gt;=5.15,A10&lt;5.65,D10&lt;1.55,F10&gt;=1.5),3.86,IF(AND(B10&gt;=2.8,G10&gt;=0.356,D10&lt;1.45,A10&gt;=5.15,A10&lt;5.65,D10&lt;1.55,F10&gt;=1.5),3.6,IF(AND(B10&lt;2.6,H10&lt;13.433,A10&gt;=6.2,D10&lt;1.35,A10&gt;=5.65,D10&lt;1.55,F10&gt;=1.5),4.4,IF(AND(B10&gt;=2.6,H10&lt;13.433,A10&gt;=6.2,D10&lt;1.35,A10&gt;=5.65,D10&lt;1.55,F10&gt;=1.5),4.3,IF(AND(G10&lt;0.151,B10&lt;3.15,H10&lt;11.146,F10&gt;=2.5,A10&lt;7.05,D10&gt;=1.55,F10&gt;=1.5),5.5,IF(AND(H10&lt;15.52,B10&gt;=2.65,H10&gt;=11.146,F10&gt;=2.5,A10&lt;7.05,D10&gt;=1.55,F10&gt;=1.5),5.4,IF(AND(H10&gt;=15.52,B10&gt;=2.65,H10&gt;=11.146,F10&gt;=2.5,A10&lt;7.05,D10&gt;=1.55,F10&gt;=1.5),5.733,IF(AND(H10&lt;10.74,G10&gt;=0.151,B10&lt;3.15,H10&lt;11.146,F10&gt;=2.5,A10&lt;7.05,D10&gt;=1.55,F10&gt;=1.5),5.12,IF(AND(H10&gt;=10.74,G10&gt;=0.151,B10&lt;3.15,H10&lt;11.146,F10&gt;=2.5,A10&lt;7.05,D10&gt;=1.55,F10&gt;=1.5),4.9,"shouldnthappen")))))))))))))))))))))))))))))))))))</f>
        <v>1.425</v>
      </c>
      <c r="AS10" s="1" t="n">
        <f aca="false">IF(AND(F10&gt;=1.5,A10&lt;5.55),4.18,IF(AND(F10&gt;=2.5,B10&lt;2.75,A10&gt;=5.55),5.38,IF(AND(G10&gt;=0.587,B10&lt;3.75,F10&lt;1.5,A10&lt;5.55),1.48,IF(AND(H10&lt;6.51,B10&gt;=3.75,F10&lt;1.5,A10&lt;5.55),1.9,IF(AND(H10&gt;=6.51,B10&gt;=3.75,F10&lt;1.5,A10&lt;5.55),1.425,IF(AND(G10&gt;=0.868,F10&lt;2.5,B10&lt;2.75,A10&gt;=5.55),4.65,IF(AND(F10&lt;1.5,D10&lt;1.55,B10&gt;=2.75,A10&gt;=5.55),1.7,IF(AND(G10&gt;=0.857,D10&gt;=1.55,B10&gt;=2.75,A10&gt;=5.55),5.033,IF(AND(G10&gt;=0.518,G10&lt;0.587,B10&lt;3.75,F10&lt;1.5,A10&lt;5.55),1,IF(AND(D10&lt;1.05,G10&lt;0.868,F10&lt;2.5,B10&lt;2.75,A10&gt;=5.55),3.5,IF(AND(G10&lt;0.404,D10&gt;=1.05,G10&lt;0.868,F10&lt;2.5,B10&lt;2.75,A10&gt;=5.55),4.2,IF(AND(G10&gt;=0.404,D10&gt;=1.05,G10&lt;0.868,F10&lt;2.5,B10&lt;2.75,A10&gt;=5.55),3.94,IF(AND(F10&lt;2.5,B10&lt;2.95,F10&gt;=1.5,D10&lt;1.55,B10&gt;=2.75,A10&gt;=5.55),4.68,IF(AND(F10&gt;=2.5,B10&lt;2.95,F10&gt;=1.5,D10&lt;1.55,B10&gt;=2.75,A10&gt;=5.55),5.1,IF(AND(H10&lt;10.883,B10&gt;=2.95,F10&gt;=1.5,D10&lt;1.55,B10&gt;=2.75,A10&gt;=5.55),4.15,IF(AND(H10&gt;=10.883,B10&gt;=2.95,F10&gt;=1.5,D10&lt;1.55,B10&gt;=2.75,A10&gt;=5.55),4.5,IF(AND(H10&gt;=14.1,D10&lt;2.05,G10&lt;0.857,D10&gt;=1.55,B10&gt;=2.75,A10&gt;=5.55),6.6,IF(AND(G10&lt;0.063,B10&lt;3.15,G10&lt;0.518,G10&lt;0.587,B10&lt;3.75,F10&lt;1.5,A10&lt;5.55),1.4,IF(AND(G10&gt;=0.063,B10&lt;3.15,G10&lt;0.518,G10&lt;0.587,B10&lt;3.75,F10&lt;1.5,A10&lt;5.55),1.5,IF(AND(H10&gt;=10.563,B10&gt;=3.15,G10&lt;0.518,G10&lt;0.587,B10&lt;3.75,F10&lt;1.5,A10&lt;5.55),1.325,IF(AND(B10&lt;2.95,H10&lt;14.1,D10&lt;2.05,G10&lt;0.857,D10&gt;=1.55,B10&gt;=2.75,A10&gt;=5.55),6.125,IF(AND(A10&lt;6.65,G10&lt;0.364,D10&gt;=2.05,G10&lt;0.857,D10&gt;=1.55,B10&gt;=2.75,A10&gt;=5.55),5.45,IF(AND(G10&gt;=0.774,G10&gt;=0.364,D10&gt;=2.05,G10&lt;0.857,D10&gt;=1.55,B10&gt;=2.75,A10&gt;=5.55),5.4,IF(AND(H10&gt;=9.279,H10&lt;10.563,B10&gt;=3.15,G10&lt;0.518,G10&lt;0.587,B10&lt;3.75,F10&lt;1.5,A10&lt;5.55),1.475,IF(AND(D10&lt;1.65,B10&gt;=2.95,H10&lt;14.1,D10&lt;2.05,G10&lt;0.857,D10&gt;=1.55,B10&gt;=2.75,A10&gt;=5.55),5.8,IF(AND(B10&lt;3.15,A10&gt;=6.65,G10&lt;0.364,D10&gt;=2.05,G10&lt;0.857,D10&gt;=1.55,B10&gt;=2.75,A10&gt;=5.55),5.3,IF(AND(B10&gt;=3.15,A10&gt;=6.65,G10&lt;0.364,D10&gt;=2.05,G10&lt;0.857,D10&gt;=1.55,B10&gt;=2.75,A10&gt;=5.55),5.7,IF(AND(A10&gt;=6.75,G10&lt;0.774,G10&gt;=0.364,D10&gt;=2.05,G10&lt;0.857,D10&gt;=1.55,B10&gt;=2.75,A10&gt;=5.55),5.9,IF(AND(G10&lt;0.417,H10&lt;9.279,H10&lt;10.563,B10&gt;=3.15,G10&lt;0.518,G10&lt;0.587,B10&lt;3.75,F10&lt;1.5,A10&lt;5.55),1.4,IF(AND(G10&gt;=0.417,H10&lt;9.279,H10&lt;10.563,B10&gt;=3.15,G10&lt;0.518,G10&lt;0.587,B10&lt;3.75,F10&lt;1.5,A10&lt;5.55),1.3,IF(AND(A10&lt;6.3,D10&gt;=1.65,B10&gt;=2.95,H10&lt;14.1,D10&lt;2.05,G10&lt;0.857,D10&gt;=1.55,B10&gt;=2.75,A10&gt;=5.55),4.9,IF(AND(A10&gt;=6.3,D10&gt;=1.65,B10&gt;=2.95,H10&lt;14.1,D10&lt;2.05,G10&lt;0.857,D10&gt;=1.55,B10&gt;=2.75,A10&gt;=5.55),5.3,IF(AND(G10&gt;=0.657,A10&lt;6.75,G10&lt;0.774,G10&gt;=0.364,D10&gt;=2.05,G10&lt;0.857,D10&gt;=1.55,B10&gt;=2.75,A10&gt;=5.55),6,IF(AND(B10&lt;3.2,G10&lt;0.657,A10&lt;6.75,G10&lt;0.774,G10&gt;=0.364,D10&gt;=2.05,G10&lt;0.857,D10&gt;=1.55,B10&gt;=2.75,A10&gt;=5.55),5.6,IF(AND(B10&gt;=3.2,G10&lt;0.657,A10&lt;6.75,G10&lt;0.774,G10&gt;=0.364,D10&gt;=2.05,G10&lt;0.857,D10&gt;=1.55,B10&gt;=2.75,A10&gt;=5.55),5.65,"shouldnthappen")))))))))))))))))))))))))))))))))))</f>
        <v>1.325</v>
      </c>
      <c r="AT10" s="1" t="n">
        <f aca="false">IF(AND(H10&gt;=16.284,A10&gt;=5.55),6.533,IF(AND(G10&gt;=0.52,A10&lt;4.85,A10&lt;5.55),1.05,IF(AND(G10&lt;0.227,G10&lt;0.52,A10&lt;4.85,A10&lt;5.55),1.4,IF(AND(G10&gt;=0.227,G10&lt;0.52,A10&lt;4.85,A10&lt;5.55),1.3,IF(AND(D10&gt;=0.45,F10&lt;1.5,A10&gt;=4.85,A10&lt;5.55),1.667,IF(AND(B10&gt;=2.75,F10&gt;=1.5,A10&gt;=4.85,A10&lt;5.55),4.5,IF(AND(F10&lt;2.5,B10&gt;=3.15,H10&lt;16.284,A10&gt;=5.55),4.7,IF(AND(G10&gt;=0.934,D10&lt;0.45,F10&lt;1.5,A10&gt;=4.85,A10&lt;5.55),1.7,IF(AND(D10&gt;=1.2,B10&lt;2.75,F10&gt;=1.5,A10&gt;=4.85,A10&lt;5.55),4.25,IF(AND(G10&gt;=0.774,F10&gt;=2.5,B10&gt;=3.15,H10&lt;16.284,A10&gt;=5.55),5.4,IF(AND(B10&lt;3.1,G10&lt;0.934,D10&lt;0.45,F10&lt;1.5,A10&gt;=4.85,A10&lt;5.55),1.6,IF(AND(D10&lt;1.05,D10&lt;1.2,B10&lt;2.75,F10&gt;=1.5,A10&gt;=4.85,A10&lt;5.55),3.433,IF(AND(D10&gt;=1.05,D10&lt;1.2,B10&lt;2.75,F10&gt;=1.5,A10&gt;=4.85,A10&lt;5.55),3.267,IF(AND(H10&lt;8.486,D10&lt;1.35,F10&lt;2.5,B10&lt;3.15,H10&lt;16.284,A10&gt;=5.55),3.85,IF(AND(D10&gt;=1.55,D10&gt;=1.35,F10&lt;2.5,B10&lt;3.15,H10&lt;16.284,A10&gt;=5.55),5.1,IF(AND(H10&lt;10.464,A10&lt;6.35,F10&gt;=2.5,B10&lt;3.15,H10&lt;16.284,A10&gt;=5.55),5.08,IF(AND(H10&gt;=10.464,A10&lt;6.35,F10&gt;=2.5,B10&lt;3.15,H10&lt;16.284,A10&gt;=5.55),4.9,IF(AND(D10&lt;1.85,A10&gt;=6.35,F10&gt;=2.5,B10&lt;3.15,H10&lt;16.284,A10&gt;=5.55),5.8,IF(AND(H10&gt;=10.393,G10&lt;0.774,F10&gt;=2.5,B10&gt;=3.15,H10&lt;16.284,A10&gt;=5.55),5.425,IF(AND(B10&lt;2.6,H10&gt;=8.486,D10&lt;1.35,F10&lt;2.5,B10&lt;3.15,H10&lt;16.284,A10&gt;=5.55),3.9,IF(AND(G10&gt;=0.567,D10&lt;1.55,D10&gt;=1.35,F10&lt;2.5,B10&lt;3.15,H10&lt;16.284,A10&gt;=5.55),4.4,IF(AND(B10&lt;3.25,H10&lt;10.393,G10&lt;0.774,F10&gt;=2.5,B10&gt;=3.15,H10&lt;16.284,A10&gt;=5.55),5.7,IF(AND(B10&gt;=3.25,H10&lt;10.393,G10&lt;0.774,F10&gt;=2.5,B10&gt;=3.15,H10&lt;16.284,A10&gt;=5.55),5.98,IF(AND(G10&lt;0.079,G10&lt;0.338,B10&gt;=3.1,G10&lt;0.934,D10&lt;0.45,F10&lt;1.5,A10&gt;=4.85,A10&lt;5.55),1.425,IF(AND(B10&lt;3.35,G10&gt;=0.338,B10&gt;=3.1,G10&lt;0.934,D10&lt;0.45,F10&lt;1.5,A10&gt;=4.85,A10&lt;5.55),1.4,IF(AND(G10&lt;0.404,B10&gt;=2.6,H10&gt;=8.486,D10&lt;1.35,F10&lt;2.5,B10&lt;3.15,H10&lt;16.284,A10&gt;=5.55),4.3,IF(AND(G10&gt;=0.404,B10&gt;=2.6,H10&gt;=8.486,D10&lt;1.35,F10&lt;2.5,B10&lt;3.15,H10&lt;16.284,A10&gt;=5.55),4.025,IF(AND(B10&gt;=3.05,G10&lt;0.567,D10&lt;1.55,D10&gt;=1.35,F10&lt;2.5,B10&lt;3.15,H10&lt;16.284,A10&gt;=5.55),4.7,IF(AND(A10&lt;6.45,H10&lt;10.667,D10&gt;=1.85,A10&gt;=6.35,F10&gt;=2.5,B10&lt;3.15,H10&lt;16.284,A10&gt;=5.55),5.3,IF(AND(A10&gt;=6.45,H10&lt;10.667,D10&gt;=1.85,A10&gt;=6.35,F10&gt;=2.5,B10&lt;3.15,H10&lt;16.284,A10&gt;=5.55),5.167,IF(AND(B10&lt;2.95,H10&gt;=10.667,D10&gt;=1.85,A10&gt;=6.35,F10&gt;=2.5,B10&lt;3.15,H10&lt;16.284,A10&gt;=5.55),5.6,IF(AND(B10&gt;=2.95,H10&gt;=10.667,D10&gt;=1.85,A10&gt;=6.35,F10&gt;=2.5,B10&lt;3.15,H10&lt;16.284,A10&gt;=5.55),5.5,IF(AND(H10&lt;10.325,G10&gt;=0.079,G10&lt;0.338,B10&gt;=3.1,G10&lt;0.934,D10&lt;0.45,F10&lt;1.5,A10&gt;=4.85,A10&lt;5.55),1.5,IF(AND(G10&lt;0.385,B10&gt;=3.35,G10&gt;=0.338,B10&gt;=3.1,G10&lt;0.934,D10&lt;0.45,F10&lt;1.5,A10&gt;=4.85,A10&lt;5.55),1.5,IF(AND(G10&gt;=0.385,B10&gt;=3.35,G10&gt;=0.338,B10&gt;=3.1,G10&lt;0.934,D10&lt;0.45,F10&lt;1.5,A10&gt;=4.85,A10&lt;5.55),1.42,IF(AND(B10&lt;2.5,B10&lt;3.05,G10&lt;0.567,D10&lt;1.55,D10&gt;=1.35,F10&lt;2.5,B10&lt;3.15,H10&lt;16.284,A10&gt;=5.55),4.5,IF(AND(B10&gt;=2.5,B10&lt;3.05,G10&lt;0.567,D10&lt;1.55,D10&gt;=1.35,F10&lt;2.5,B10&lt;3.15,H10&lt;16.284,A10&gt;=5.55),4.56,IF(AND(H10&lt;12.506,H10&gt;=10.325,G10&gt;=0.079,G10&lt;0.338,B10&gt;=3.1,G10&lt;0.934,D10&lt;0.45,F10&lt;1.5,A10&gt;=4.85,A10&lt;5.55),1.2,IF(AND(H10&gt;=12.506,H10&gt;=10.325,G10&gt;=0.079,G10&lt;0.338,B10&gt;=3.1,G10&lt;0.934,D10&lt;0.45,F10&lt;1.5,A10&gt;=4.85,A10&lt;5.55),1.3,"shouldnthappen")))))))))))))))))))))))))))))))))))))))</f>
        <v>1.425</v>
      </c>
      <c r="AU10" s="1" t="n">
        <f aca="false">IF(AND(G10&gt;=0.52,B10&lt;3.05,F10&lt;1.5),1.1,IF(AND(G10&lt;0.35,G10&lt;0.52,B10&lt;3.05,F10&lt;1.5),1.4,IF(AND(G10&gt;=0.35,G10&lt;0.52,B10&lt;3.05,F10&lt;1.5),1.3,IF(AND(G10&gt;=0.227,G10&lt;0.347,B10&gt;=3.05,F10&lt;1.5),1.32,IF(AND(H10&lt;6.417,G10&gt;=0.347,B10&gt;=3.05,F10&lt;1.5),1.7,IF(AND(A10&gt;=7.25,A10&gt;=6.6,F10&gt;=2.5,F10&gt;=1.5),6.35,IF(AND(G10&lt;0.11,G10&lt;0.227,G10&lt;0.347,B10&gt;=3.05,F10&lt;1.5),1.333,IF(AND(H10&lt;9.441,H10&gt;=6.417,G10&gt;=0.347,B10&gt;=3.05,F10&lt;1.5),1.425,IF(AND(B10&lt;2.75,G10&lt;0.451,H10&lt;10.266,F10&lt;2.5,F10&gt;=1.5),4,IF(AND(B10&gt;=2.75,G10&lt;0.451,H10&lt;10.266,F10&lt;2.5,F10&gt;=1.5),4.433,IF(AND(G10&gt;=0.865,G10&gt;=0.451,H10&lt;10.266,F10&lt;2.5,F10&gt;=1.5),4.2,IF(AND(B10&lt;2.45,H10&lt;13.665,H10&gt;=10.266,F10&lt;2.5,F10&gt;=1.5),3.7,IF(AND(G10&lt;0.302,H10&gt;=13.665,H10&gt;=10.266,F10&lt;2.5,F10&gt;=1.5),5,IF(AND(B10&lt;2.9,A10&lt;6.1,A10&lt;6.6,F10&gt;=2.5,F10&gt;=1.5),5.06,IF(AND(B10&gt;=2.9,A10&lt;6.1,A10&lt;6.6,F10&gt;=2.5,F10&gt;=1.5),4.8,IF(AND(B10&lt;3.05,A10&gt;=6.1,A10&lt;6.6,F10&gt;=2.5,F10&gt;=1.5),5.6,IF(AND(B10&gt;=3.05,A10&gt;=6.1,A10&lt;6.6,F10&gt;=2.5,F10&gt;=1.5),5.267,IF(AND(H10&gt;=14.564,A10&lt;7.25,A10&gt;=6.6,F10&gt;=2.5,F10&gt;=1.5),5.6,IF(AND(H10&gt;=14.309,G10&gt;=0.11,G10&lt;0.227,G10&lt;0.347,B10&gt;=3.05,F10&lt;1.5),1.7,IF(AND(D10&lt;0.4,H10&gt;=9.441,H10&gt;=6.417,G10&gt;=0.347,B10&gt;=3.05,F10&lt;1.5),1.5,IF(AND(D10&gt;=0.4,H10&gt;=9.441,H10&gt;=6.417,G10&gt;=0.347,B10&gt;=3.05,F10&lt;1.5),1.633,IF(AND(A10&lt;5.35,G10&lt;0.865,G10&gt;=0.451,H10&lt;10.266,F10&lt;2.5,F10&gt;=1.5),3.15,IF(AND(D10&lt;1.45,G10&gt;=0.302,H10&gt;=13.665,H10&gt;=10.266,F10&lt;2.5,F10&gt;=1.5),4.74,IF(AND(D10&gt;=1.45,G10&gt;=0.302,H10&gt;=13.665,H10&gt;=10.266,F10&lt;2.5,F10&gt;=1.5),4.567,IF(AND(H10&lt;8.836,H10&lt;14.564,A10&lt;7.25,A10&gt;=6.6,F10&gt;=2.5,F10&gt;=1.5),5.7,IF(AND(H10&gt;=8.836,H10&lt;14.564,A10&lt;7.25,A10&gt;=6.6,F10&gt;=2.5,F10&gt;=1.5),5.9,IF(AND(H10&lt;11.53,H10&lt;14.309,G10&gt;=0.11,G10&lt;0.227,G10&lt;0.347,B10&gt;=3.05,F10&lt;1.5),1.5,IF(AND(H10&gt;=11.53,H10&lt;14.309,G10&gt;=0.11,G10&lt;0.227,G10&lt;0.347,B10&gt;=3.05,F10&lt;1.5),1.467,IF(AND(H10&lt;9.386,A10&gt;=5.35,G10&lt;0.865,G10&gt;=0.451,H10&lt;10.266,F10&lt;2.5,F10&gt;=1.5),3.56,IF(AND(H10&gt;=9.386,A10&gt;=5.35,G10&lt;0.865,G10&gt;=0.451,H10&lt;10.266,F10&lt;2.5,F10&gt;=1.5),4.2,IF(AND(H10&lt;11.036,D10&lt;1.45,B10&gt;=2.45,H10&lt;13.665,H10&gt;=10.266,F10&lt;2.5,F10&gt;=1.5),4.45,IF(AND(H10&gt;=11.036,D10&lt;1.45,B10&gt;=2.45,H10&lt;13.665,H10&gt;=10.266,F10&lt;2.5,F10&gt;=1.5),4.1,IF(AND(G10&gt;=0.585,D10&gt;=1.45,B10&gt;=2.45,H10&lt;13.665,H10&gt;=10.266,F10&lt;2.5,F10&gt;=1.5),4.9,IF(AND(H10&lt;11.743,G10&lt;0.585,D10&gt;=1.45,B10&gt;=2.45,H10&lt;13.665,H10&gt;=10.266,F10&lt;2.5,F10&gt;=1.5),4.7,IF(AND(H10&gt;=11.743,G10&lt;0.585,D10&gt;=1.45,B10&gt;=2.45,H10&lt;13.665,H10&gt;=10.266,F10&lt;2.5,F10&gt;=1.5),4.5,"shouldnthappen")))))))))))))))))))))))))))))))))))</f>
        <v>1.333</v>
      </c>
      <c r="AV10" s="1" t="n">
        <f aca="false">IF(AND(G10&gt;=0.356,F10&gt;=1.5,A10&lt;5.75),3.52,IF(AND(A10&lt;7.25,A10&gt;=7.1,A10&gt;=5.75),5.875,IF(AND(A10&gt;=7.25,A10&gt;=7.1,A10&gt;=5.75),6.5,IF(AND(D10&gt;=0.35,G10&gt;=0.586,F10&lt;1.5,A10&lt;5.75),1.8,IF(AND(D10&lt;1.4,G10&lt;0.356,F10&gt;=1.5,A10&lt;5.75),4.2,IF(AND(D10&gt;=1.4,G10&lt;0.356,F10&gt;=1.5,A10&lt;5.75),4.5,IF(AND(H10&gt;=11.218,A10&lt;5.05,G10&lt;0.586,F10&lt;1.5,A10&lt;5.75),1.225,IF(AND(G10&gt;=0.253,A10&gt;=5.05,G10&lt;0.586,F10&lt;1.5,A10&lt;5.75),1.3,IF(AND(B10&gt;=3.75,D10&lt;0.35,G10&gt;=0.586,F10&lt;1.5,A10&lt;5.75),1.567,IF(AND(B10&lt;2.85,D10&lt;1.35,D10&lt;1.65,A10&lt;7.1,A10&gt;=5.75),4.26,IF(AND(B10&gt;=2.85,D10&lt;1.35,D10&lt;1.65,A10&lt;7.1,A10&gt;=5.75),4.45,IF(AND(A10&lt;6.05,H10&lt;12.921,D10&gt;=1.65,A10&lt;7.1,A10&gt;=5.75),5.1,IF(AND(H10&gt;=15.338,H10&gt;=12.921,D10&gt;=1.65,A10&lt;7.1,A10&gt;=5.75),5.55,IF(AND(G10&lt;0.418,H10&lt;11.218,A10&lt;5.05,G10&lt;0.586,F10&lt;1.5,A10&lt;5.75),1.42,IF(AND(G10&gt;=0.418,H10&lt;11.218,A10&lt;5.05,G10&lt;0.586,F10&lt;1.5,A10&lt;5.75),1.3,IF(AND(H10&gt;=13.321,G10&lt;0.253,A10&gt;=5.05,G10&lt;0.586,F10&lt;1.5,A10&lt;5.75),1.7,IF(AND(H10&lt;6.089,B10&lt;3.75,D10&lt;0.35,G10&gt;=0.586,F10&lt;1.5,A10&lt;5.75),1.7,IF(AND(H10&gt;=6.089,B10&lt;3.75,D10&lt;0.35,G10&gt;=0.586,F10&lt;1.5,A10&lt;5.75),1.5,IF(AND(B10&lt;2.9,D10&lt;1.45,D10&gt;=1.35,D10&lt;1.65,A10&lt;7.1,A10&gt;=5.75),4.8,IF(AND(B10&gt;=2.9,D10&lt;1.45,D10&gt;=1.35,D10&lt;1.65,A10&lt;7.1,A10&gt;=5.75),4.475,IF(AND(B10&lt;2.5,D10&gt;=1.45,D10&gt;=1.35,D10&lt;1.65,A10&lt;7.1,A10&gt;=5.75),4.5,IF(AND(H10&lt;8.884,A10&gt;=6.05,H10&lt;12.921,D10&gt;=1.65,A10&lt;7.1,A10&gt;=5.75),5.4,IF(AND(A10&lt;6.3,H10&lt;15.338,H10&gt;=12.921,D10&gt;=1.65,A10&lt;7.1,A10&gt;=5.75),4.967,IF(AND(A10&gt;=6.3,H10&lt;15.338,H10&gt;=12.921,D10&gt;=1.65,A10&lt;7.1,A10&gt;=5.75),5.133,IF(AND(H10&lt;10.826,H10&lt;13.321,G10&lt;0.253,A10&gt;=5.05,G10&lt;0.586,F10&lt;1.5,A10&lt;5.75),1.5,IF(AND(H10&gt;=10.826,H10&lt;13.321,G10&lt;0.253,A10&gt;=5.05,G10&lt;0.586,F10&lt;1.5,A10&lt;5.75),1.4,IF(AND(H10&lt;7.47,B10&gt;=2.5,D10&gt;=1.45,D10&gt;=1.35,D10&lt;1.65,A10&lt;7.1,A10&gt;=5.75),5.1,IF(AND(H10&gt;=7.47,B10&gt;=2.5,D10&gt;=1.45,D10&gt;=1.35,D10&lt;1.65,A10&lt;7.1,A10&gt;=5.75),4.725,IF(AND(H10&lt;9.637,H10&gt;=8.884,A10&gt;=6.05,H10&lt;12.921,D10&gt;=1.65,A10&lt;7.1,A10&gt;=5.75),5.9,IF(AND(B10&lt;2.6,H10&gt;=9.637,H10&gt;=8.884,A10&gt;=6.05,H10&lt;12.921,D10&gt;=1.65,A10&lt;7.1,A10&gt;=5.75),5.8,IF(AND(B10&lt;2.75,B10&gt;=2.6,H10&gt;=9.637,H10&gt;=8.884,A10&gt;=6.05,H10&lt;12.921,D10&gt;=1.65,A10&lt;7.1,A10&gt;=5.75),5.3,IF(AND(D10&lt;2.25,B10&gt;=2.75,B10&gt;=2.6,H10&gt;=9.637,H10&gt;=8.884,A10&gt;=6.05,H10&lt;12.921,D10&gt;=1.65,A10&lt;7.1,A10&gt;=5.75),5.6,IF(AND(D10&gt;=2.25,B10&gt;=2.75,B10&gt;=2.6,H10&gt;=9.637,H10&gt;=8.884,A10&gt;=6.05,H10&lt;12.921,D10&gt;=1.65,A10&lt;7.1,A10&gt;=5.75),5.5,"shouldnthappen")))))))))))))))))))))))))))))))))</f>
        <v>1.225</v>
      </c>
      <c r="AW10" s="1" t="n">
        <f aca="false">IF(AND(G10&gt;=0.905,F10&lt;1.5),1.767,IF(AND(H10&gt;=16.674,F10&gt;=1.5),6.55,IF(AND(A10&lt;4.35,H10&lt;14.344,G10&lt;0.905,F10&lt;1.5),1.1,IF(AND(B10&lt;3.65,H10&gt;=14.344,G10&lt;0.905,F10&lt;1.5),1.5,IF(AND(B10&gt;=3.65,H10&gt;=14.344,G10&lt;0.905,F10&lt;1.5),1.65,IF(AND(B10&lt;2.6,F10&gt;=2.5,H10&lt;16.674,F10&gt;=1.5),4.5,IF(AND(D10&gt;=0.45,A10&gt;=4.35,H10&lt;14.344,G10&lt;0.905,F10&lt;1.5),1.65,IF(AND(D10&lt;1.15,A10&lt;5.9,F10&lt;2.5,H10&lt;16.674,F10&gt;=1.5),3.56,IF(AND(B10&lt;2.75,A10&gt;=5.9,F10&lt;2.5,H10&lt;16.674,F10&gt;=1.5),5,IF(AND(H10&lt;13.531,B10&gt;=2.75,A10&gt;=5.9,F10&lt;2.5,H10&lt;16.674,F10&gt;=1.5),4.333,IF(AND(B10&lt;3.2,G10&gt;=0.669,B10&gt;=2.6,F10&gt;=2.5,H10&lt;16.674,F10&gt;=1.5),5.08,IF(AND(B10&gt;=3.2,G10&gt;=0.669,B10&gt;=2.6,F10&gt;=2.5,H10&lt;16.674,F10&gt;=1.5),5.4,IF(AND(B10&lt;3.15,A10&lt;5.05,D10&lt;0.45,A10&gt;=4.35,H10&lt;14.344,G10&lt;0.905,F10&lt;1.5),1.45,IF(AND(A10&gt;=5.55,A10&gt;=5.05,D10&lt;0.45,A10&gt;=4.35,H10&lt;14.344,G10&lt;0.905,F10&lt;1.5),1.5,IF(AND(A10&lt;5.55,A10&lt;5.65,D10&gt;=1.15,A10&lt;5.9,F10&lt;2.5,H10&lt;16.674,F10&gt;=1.5),3.95,IF(AND(A10&gt;=5.55,A10&lt;5.65,D10&gt;=1.15,A10&lt;5.9,F10&lt;2.5,H10&lt;16.674,F10&gt;=1.5),3.82,IF(AND(G10&lt;0.39,A10&gt;=5.65,D10&gt;=1.15,A10&lt;5.9,F10&lt;2.5,H10&lt;16.674,F10&gt;=1.5),4.35,IF(AND(G10&gt;=0.39,A10&gt;=5.65,D10&gt;=1.15,A10&lt;5.9,F10&lt;2.5,H10&lt;16.674,F10&gt;=1.5),3.95,IF(AND(G10&lt;0.466,H10&gt;=13.531,B10&gt;=2.75,A10&gt;=5.9,F10&lt;2.5,H10&lt;16.674,F10&gt;=1.5),4.8,IF(AND(G10&gt;=0.466,H10&gt;=13.531,B10&gt;=2.75,A10&gt;=5.9,F10&lt;2.5,H10&lt;16.674,F10&gt;=1.5),4.7,IF(AND(H10&lt;10.144,D10&lt;2.05,G10&lt;0.669,B10&gt;=2.6,F10&gt;=2.5,H10&lt;16.674,F10&gt;=1.5),5.3,IF(AND(H10&gt;=10.144,D10&lt;2.05,G10&lt;0.669,B10&gt;=2.6,F10&gt;=2.5,H10&lt;16.674,F10&gt;=1.5),5.133,IF(AND(D10&gt;=2.45,D10&gt;=2.05,G10&lt;0.669,B10&gt;=2.6,F10&gt;=2.5,H10&lt;16.674,F10&gt;=1.5),5.9,IF(AND(B10&lt;3.25,B10&gt;=3.15,A10&lt;5.05,D10&lt;0.45,A10&gt;=4.35,H10&lt;14.344,G10&lt;0.905,F10&lt;1.5),1.2,IF(AND(B10&gt;=3.25,B10&gt;=3.15,A10&lt;5.05,D10&lt;0.45,A10&gt;=4.35,H10&lt;14.344,G10&lt;0.905,F10&lt;1.5),1.36,IF(AND(B10&gt;=3.8,A10&lt;5.55,A10&gt;=5.05,D10&lt;0.45,A10&gt;=4.35,H10&lt;14.344,G10&lt;0.905,F10&lt;1.5),1.3,IF(AND(G10&lt;0.05,B10&lt;3.8,A10&lt;5.55,A10&gt;=5.05,D10&lt;0.45,A10&gt;=4.35,H10&lt;14.344,G10&lt;0.905,F10&lt;1.5),1.4,IF(AND(G10&lt;0.107,G10&lt;0.395,D10&lt;2.45,D10&gt;=2.05,G10&lt;0.669,B10&gt;=2.6,F10&gt;=2.5,H10&lt;16.674,F10&gt;=1.5),5.667,IF(AND(G10&lt;0.537,G10&gt;=0.395,D10&lt;2.45,D10&gt;=2.05,G10&lt;0.669,B10&gt;=2.6,F10&gt;=2.5,H10&lt;16.674,F10&gt;=1.5),5.6,IF(AND(G10&gt;=0.537,G10&gt;=0.395,D10&lt;2.45,D10&gt;=2.05,G10&lt;0.669,B10&gt;=2.6,F10&gt;=2.5,H10&lt;16.674,F10&gt;=1.5),5.775,IF(AND(B10&lt;3.6,G10&gt;=0.05,B10&lt;3.8,A10&lt;5.55,A10&gt;=5.05,D10&lt;0.45,A10&gt;=4.35,H10&lt;14.344,G10&lt;0.905,F10&lt;1.5),1.475,IF(AND(B10&gt;=3.6,G10&gt;=0.05,B10&lt;3.8,A10&lt;5.55,A10&gt;=5.05,D10&lt;0.45,A10&gt;=4.35,H10&lt;14.344,G10&lt;0.905,F10&lt;1.5),1.5,IF(AND(G10&lt;0.312,G10&gt;=0.107,G10&lt;0.395,D10&lt;2.45,D10&gt;=2.05,G10&lt;0.669,B10&gt;=2.6,F10&gt;=2.5,H10&lt;16.674,F10&gt;=1.5),5.18,IF(AND(G10&gt;=0.312,G10&gt;=0.107,G10&lt;0.395,D10&lt;2.45,D10&gt;=2.05,G10&lt;0.669,B10&gt;=2.6,F10&gt;=2.5,H10&lt;16.674,F10&gt;=1.5),5.4,"shouldnthappen"))))))))))))))))))))))))))))))))))</f>
        <v>1.36</v>
      </c>
      <c r="AX10" s="1" t="n">
        <f aca="false">IF(AND(D10&gt;=1.3,B10&gt;=3.45),6.25,IF(AND(B10&lt;2.75,A10&lt;5.25,B10&lt;3.45),3.9,IF(AND(D10&lt;0.25,D10&lt;1.3,B10&gt;=3.45),1.16,IF(AND(A10&gt;=5.05,B10&gt;=2.75,A10&lt;5.25,B10&lt;3.45),1.7,IF(AND(D10&lt;0.7,F10&lt;2.5,A10&gt;=5.25,B10&lt;3.45),1.5,IF(AND(H10&gt;=16.284,F10&gt;=2.5,A10&gt;=5.25,B10&lt;3.45),6.6,IF(AND(G10&lt;0.123,D10&gt;=0.25,D10&lt;1.3,B10&gt;=3.45),1.3,IF(AND(A10&lt;4.5,A10&lt;5.05,B10&gt;=2.75,A10&lt;5.25,B10&lt;3.45),1.3,IF(AND(A10&lt;5.05,G10&gt;=0.123,D10&gt;=0.25,D10&lt;1.3,B10&gt;=3.45),1.6,IF(AND(B10&lt;3.15,A10&gt;=4.5,A10&lt;5.05,B10&gt;=2.75,A10&lt;5.25,B10&lt;3.45),1.54,IF(AND(B10&gt;=3.15,A10&gt;=4.5,A10&lt;5.05,B10&gt;=2.75,A10&lt;5.25,B10&lt;3.45),1.35,IF(AND(D10&gt;=1.4,A10&lt;5.9,D10&gt;=0.7,F10&lt;2.5,A10&gt;=5.25,B10&lt;3.45),4.5,IF(AND(D10&gt;=1.55,A10&gt;=5.9,D10&gt;=0.7,F10&lt;2.5,A10&gt;=5.25,B10&lt;3.45),4.95,IF(AND(G10&gt;=0.682,D10&gt;=2.05,H10&lt;16.284,F10&gt;=2.5,A10&gt;=5.25,B10&lt;3.45),5.26,IF(AND(A10&lt;5.4,A10&gt;=5.05,G10&gt;=0.123,D10&gt;=0.25,D10&lt;1.3,B10&gt;=3.45),1.64,IF(AND(A10&gt;=5.4,A10&gt;=5.05,G10&gt;=0.123,D10&gt;=0.25,D10&lt;1.3,B10&gt;=3.45),1.6,IF(AND(G10&lt;0.372,D10&lt;1.4,A10&lt;5.9,D10&gt;=0.7,F10&lt;2.5,A10&gt;=5.25,B10&lt;3.45),4.175,IF(AND(D10&lt;1.35,D10&lt;1.55,A10&gt;=5.9,D10&gt;=0.7,F10&lt;2.5,A10&gt;=5.25,B10&lt;3.45),4.2,IF(AND(B10&lt;2.35,G10&lt;0.596,D10&lt;2.05,H10&lt;16.284,F10&gt;=2.5,A10&gt;=5.25,B10&lt;3.45),5,IF(AND(G10&gt;=0.888,G10&gt;=0.596,D10&lt;2.05,H10&lt;16.284,F10&gt;=2.5,A10&gt;=5.25,B10&lt;3.45),4.8,IF(AND(A10&gt;=6.85,G10&lt;0.682,D10&gt;=2.05,H10&lt;16.284,F10&gt;=2.5,A10&gt;=5.25,B10&lt;3.45),5.4,IF(AND(A10&gt;=5.75,G10&gt;=0.372,D10&lt;1.4,A10&lt;5.9,D10&gt;=0.7,F10&lt;2.5,A10&gt;=5.25,B10&lt;3.45),3.933,IF(AND(A10&gt;=6.75,D10&gt;=1.35,D10&lt;1.55,A10&gt;=5.9,D10&gt;=0.7,F10&lt;2.5,A10&gt;=5.25,B10&lt;3.45),4.8,IF(AND(H10&lt;11.084,B10&gt;=2.35,G10&lt;0.596,D10&lt;2.05,H10&lt;16.284,F10&gt;=2.5,A10&gt;=5.25,B10&lt;3.45),5.3,IF(AND(H10&lt;8.435,G10&lt;0.888,G10&gt;=0.596,D10&lt;2.05,H10&lt;16.284,F10&gt;=2.5,A10&gt;=5.25,B10&lt;3.45),5.1,IF(AND(H10&gt;=8.435,G10&lt;0.888,G10&gt;=0.596,D10&lt;2.05,H10&lt;16.284,F10&gt;=2.5,A10&gt;=5.25,B10&lt;3.45),4.94,IF(AND(B10&lt;3.15,A10&lt;6.85,G10&lt;0.682,D10&gt;=2.05,H10&lt;16.284,F10&gt;=2.5,A10&gt;=5.25,B10&lt;3.45),5.6,IF(AND(B10&gt;=3.15,A10&lt;6.85,G10&lt;0.682,D10&gt;=2.05,H10&lt;16.284,F10&gt;=2.5,A10&gt;=5.25,B10&lt;3.45),5.74,IF(AND(G10&lt;0.572,A10&lt;5.75,G10&gt;=0.372,D10&lt;1.4,A10&lt;5.9,D10&gt;=0.7,F10&lt;2.5,A10&gt;=5.25,B10&lt;3.45),3.7,IF(AND(D10&lt;1.45,A10&lt;6.75,D10&gt;=1.35,D10&lt;1.55,A10&gt;=5.9,D10&gt;=0.7,F10&lt;2.5,A10&gt;=5.25,B10&lt;3.45),4.46,IF(AND(D10&gt;=1.45,A10&lt;6.75,D10&gt;=1.35,D10&lt;1.55,A10&gt;=5.9,D10&gt;=0.7,F10&lt;2.5,A10&gt;=5.25,B10&lt;3.45),4.567,IF(AND(H10&lt;12.532,H10&gt;=11.084,B10&gt;=2.35,G10&lt;0.596,D10&lt;2.05,H10&lt;16.284,F10&gt;=2.5,A10&gt;=5.25,B10&lt;3.45),5.8,IF(AND(H10&gt;=12.532,H10&gt;=11.084,B10&gt;=2.35,G10&lt;0.596,D10&lt;2.05,H10&lt;16.284,F10&gt;=2.5,A10&gt;=5.25,B10&lt;3.45),5.667,IF(AND(A10&gt;=5.65,G10&gt;=0.572,A10&lt;5.75,G10&gt;=0.372,D10&lt;1.4,A10&lt;5.9,D10&gt;=0.7,F10&lt;2.5,A10&gt;=5.25,B10&lt;3.45),4.2,IF(AND(G10&lt;0.862,A10&lt;5.65,G10&gt;=0.572,A10&lt;5.75,G10&gt;=0.372,D10&lt;1.4,A10&lt;5.9,D10&gt;=0.7,F10&lt;2.5,A10&gt;=5.25,B10&lt;3.45),3.9,IF(AND(G10&gt;=0.862,A10&lt;5.65,G10&gt;=0.572,A10&lt;5.75,G10&gt;=0.372,D10&lt;1.4,A10&lt;5.9,D10&gt;=0.7,F10&lt;2.5,A10&gt;=5.25,B10&lt;3.45),4,"shouldnthappen"))))))))))))))))))))))))))))))))))))</f>
        <v>1.35</v>
      </c>
      <c r="AY10" s="1" t="n">
        <f aca="false">IF(AND(H10&gt;=8.233,D10&gt;=0.8,A10&lt;5.55),3.525,IF(AND(B10&lt;2.9,H10&gt;=15.534,A10&gt;=5.55),4.8,IF(AND(H10&gt;=12.259,A10&lt;4.75,D10&lt;0.8,A10&lt;5.55),1.25,IF(AND(B10&gt;=3.85,A10&gt;=4.75,D10&lt;0.8,A10&lt;5.55),1.425,IF(AND(D10&lt;1.55,H10&lt;8.233,D10&gt;=0.8,A10&lt;5.55),3.975,IF(AND(D10&gt;=1.55,H10&lt;8.233,D10&gt;=0.8,A10&lt;5.55),4.5,IF(AND(D10&lt;0.65,D10&lt;1.7,H10&lt;15.534,A10&gt;=5.55),1.7,IF(AND(A10&gt;=7.05,D10&gt;=1.7,H10&lt;15.534,A10&gt;=5.55),6.3,IF(AND(B10&gt;=3.35,B10&gt;=2.9,H10&gt;=15.534,A10&gt;=5.55),5.4,IF(AND(B10&lt;3.1,H10&lt;12.259,A10&lt;4.75,D10&lt;0.8,A10&lt;5.55),1.367,IF(AND(B10&gt;=3.1,H10&lt;12.259,A10&lt;4.75,D10&lt;0.8,A10&lt;5.55),1.4,IF(AND(G10&gt;=0.905,B10&lt;3.85,A10&gt;=4.75,D10&lt;0.8,A10&lt;5.55),1.9,IF(AND(H10&lt;15.681,B10&lt;3.35,B10&gt;=2.9,H10&gt;=15.534,A10&gt;=5.55),5.8,IF(AND(H10&gt;=15.681,B10&lt;3.35,B10&gt;=2.9,H10&gt;=15.534,A10&gt;=5.55),5.7,IF(AND(H10&gt;=14.877,G10&lt;0.905,B10&lt;3.85,A10&gt;=4.75,D10&lt;0.8,A10&lt;5.55),1.3,IF(AND(D10&gt;=1.25,B10&lt;2.65,D10&gt;=0.65,D10&lt;1.7,H10&lt;15.534,A10&gt;=5.55),4.433,IF(AND(G10&gt;=0.622,B10&lt;3.15,A10&lt;7.05,D10&gt;=1.7,H10&lt;15.534,A10&gt;=5.55),5.08,IF(AND(H10&gt;=13.42,B10&gt;=3.15,A10&lt;7.05,D10&gt;=1.7,H10&lt;15.534,A10&gt;=5.55),5.1,IF(AND(G10&lt;0.265,H10&lt;14.877,G10&lt;0.905,B10&lt;3.85,A10&gt;=4.75,D10&lt;0.8,A10&lt;5.55),1.2,IF(AND(A10&lt;5.75,D10&lt;1.25,B10&lt;2.65,D10&gt;=0.65,D10&lt;1.7,H10&lt;15.534,A10&gt;=5.55),3.7,IF(AND(A10&gt;=5.75,D10&lt;1.25,B10&lt;2.65,D10&gt;=0.65,D10&lt;1.7,H10&lt;15.534,A10&gt;=5.55),4,IF(AND(G10&gt;=0.652,D10&lt;1.35,B10&gt;=2.65,D10&gt;=0.65,D10&lt;1.7,H10&lt;15.534,A10&gt;=5.55),3.6,IF(AND(H10&lt;7.47,D10&gt;=1.35,B10&gt;=2.65,D10&gt;=0.65,D10&lt;1.7,H10&lt;15.534,A10&gt;=5.55),5.1,IF(AND(H10&lt;10.914,G10&lt;0.622,B10&lt;3.15,A10&lt;7.05,D10&gt;=1.7,H10&lt;15.534,A10&gt;=5.55),5.36,IF(AND(H10&gt;=10.914,G10&lt;0.622,B10&lt;3.15,A10&lt;7.05,D10&gt;=1.7,H10&lt;15.534,A10&gt;=5.55),5.64,IF(AND(G10&gt;=0.657,H10&lt;13.42,B10&gt;=3.15,A10&lt;7.05,D10&gt;=1.7,H10&lt;15.534,A10&gt;=5.55),6,IF(AND(G10&gt;=0.782,G10&gt;=0.265,H10&lt;14.877,G10&lt;0.905,B10&lt;3.85,A10&gt;=4.75,D10&lt;0.8,A10&lt;5.55),1.48,IF(AND(H10&lt;11.286,G10&lt;0.652,D10&lt;1.35,B10&gt;=2.65,D10&gt;=0.65,D10&lt;1.7,H10&lt;15.534,A10&gt;=5.55),4.24,IF(AND(H10&gt;=11.286,G10&lt;0.652,D10&lt;1.35,B10&gt;=2.65,D10&gt;=0.65,D10&lt;1.7,H10&lt;15.534,A10&gt;=5.55),4.05,IF(AND(G10&lt;0.413,H10&gt;=7.47,D10&gt;=1.35,B10&gt;=2.65,D10&gt;=0.65,D10&lt;1.7,H10&lt;15.534,A10&gt;=5.55),5.1,IF(AND(H10&lt;11.325,G10&lt;0.657,H10&lt;13.42,B10&gt;=3.15,A10&lt;7.05,D10&gt;=1.7,H10&lt;15.534,A10&gt;=5.55),5.8,IF(AND(H10&gt;=11.325,G10&lt;0.657,H10&lt;13.42,B10&gt;=3.15,A10&lt;7.05,D10&gt;=1.7,H10&lt;15.534,A10&gt;=5.55),5.6,IF(AND(D10&gt;=0.35,G10&lt;0.782,G10&gt;=0.265,H10&lt;14.877,G10&lt;0.905,B10&lt;3.85,A10&gt;=4.75,D10&lt;0.8,A10&lt;5.55),1.633,IF(AND(B10&lt;2.85,G10&gt;=0.413,H10&gt;=7.47,D10&gt;=1.35,B10&gt;=2.65,D10&gt;=0.65,D10&lt;1.7,H10&lt;15.534,A10&gt;=5.55),4.6,IF(AND(D10&lt;0.15,D10&lt;0.35,G10&lt;0.782,G10&gt;=0.265,H10&lt;14.877,G10&lt;0.905,B10&lt;3.85,A10&gt;=4.75,D10&lt;0.8,A10&lt;5.55),1.5,IF(AND(D10&gt;=0.15,D10&lt;0.35,G10&lt;0.782,G10&gt;=0.265,H10&lt;14.877,G10&lt;0.905,B10&lt;3.85,A10&gt;=4.75,D10&lt;0.8,A10&lt;5.55),1.543,IF(AND(A10&gt;=6.8,B10&gt;=2.85,G10&gt;=0.413,H10&gt;=7.47,D10&gt;=1.35,B10&gt;=2.65,D10&gt;=0.65,D10&lt;1.7,H10&lt;15.534,A10&gt;=5.55),4.9,IF(AND(H10&lt;13.531,A10&lt;6.8,B10&gt;=2.85,G10&gt;=0.413,H10&gt;=7.47,D10&gt;=1.35,B10&gt;=2.65,D10&gt;=0.65,D10&lt;1.7,H10&lt;15.534,A10&gt;=5.55),4.5,IF(AND(H10&gt;=13.531,A10&lt;6.8,B10&gt;=2.85,G10&gt;=0.413,H10&gt;=7.47,D10&gt;=1.35,B10&gt;=2.65,D10&gt;=0.65,D10&lt;1.7,H10&lt;15.534,A10&gt;=5.55),4.7,"shouldnthappen")))))))))))))))))))))))))))))))))))))))</f>
        <v>1.2</v>
      </c>
      <c r="AZ10" s="1" t="n">
        <f aca="false">IF(AND(H10&gt;=15.371,B10&gt;=3.35),5.4,IF(AND(G10&gt;=0.851,H10&gt;=15.244,B10&lt;3.35),4.75,IF(AND(F10&gt;=2,H10&lt;15.371,B10&gt;=3.35),5.6,IF(AND(B10&lt;2.75,A10&lt;5.15,H10&lt;15.244,B10&lt;3.35),3.42,IF(AND(A10&gt;=7.25,G10&lt;0.851,H10&gt;=15.244,B10&lt;3.35),6.6,IF(AND(A10&lt;4.45,B10&gt;=2.75,A10&lt;5.15,H10&lt;15.244,B10&lt;3.35),1.1,IF(AND(G10&lt;0.527,A10&lt;7.25,G10&lt;0.851,H10&gt;=15.244,B10&lt;3.35),5.08,IF(AND(G10&gt;=0.527,A10&lt;7.25,G10&lt;0.851,H10&gt;=15.244,B10&lt;3.35),5.8,IF(AND(D10&gt;=0.35,B10&lt;3.7,F10&lt;2,H10&lt;15.371,B10&gt;=3.35),1.55,IF(AND(H10&lt;6.542,B10&gt;=3.7,F10&lt;2,H10&lt;15.371,B10&gt;=3.35),1.9,IF(AND(B10&lt;3.25,A10&gt;=4.45,B10&gt;=2.75,A10&lt;5.15,H10&lt;15.244,B10&lt;3.35),1.46,IF(AND(B10&gt;=3.25,A10&gt;=4.45,B10&gt;=2.75,A10&lt;5.15,H10&lt;15.244,B10&lt;3.35),1.7,IF(AND(H10&lt;13.654,B10&gt;=2.95,D10&lt;1.45,A10&gt;=5.15,H10&lt;15.244,B10&lt;3.35),4.3,IF(AND(H10&gt;=13.654,B10&gt;=2.95,D10&lt;1.45,A10&gt;=5.15,H10&lt;15.244,B10&lt;3.35),4.625,IF(AND(F10&gt;=2.5,D10&lt;1.75,D10&gt;=1.45,A10&gt;=5.15,H10&lt;15.244,B10&lt;3.35),5.3,IF(AND(G10&gt;=0.853,D10&gt;=1.75,D10&gt;=1.45,A10&gt;=5.15,H10&lt;15.244,B10&lt;3.35),5.15,IF(AND(D10&gt;=0.25,D10&lt;0.35,B10&lt;3.7,F10&lt;2,H10&lt;15.371,B10&gt;=3.35),1.3,IF(AND(B10&lt;3.85,H10&gt;=6.542,B10&gt;=3.7,F10&lt;2,H10&lt;15.371,B10&gt;=3.35),1.633,IF(AND(H10&lt;7.02,H10&lt;10.688,B10&lt;2.95,D10&lt;1.45,A10&gt;=5.15,H10&lt;15.244,B10&lt;3.35),3.98,IF(AND(G10&lt;0.338,H10&gt;=10.688,B10&lt;2.95,D10&lt;1.45,A10&gt;=5.15,H10&lt;15.244,B10&lt;3.35),4.22,IF(AND(G10&gt;=0.338,H10&gt;=10.688,B10&lt;2.95,D10&lt;1.45,A10&gt;=5.15,H10&lt;15.244,B10&lt;3.35),3.9,IF(AND(B10&lt;2.75,F10&lt;2.5,D10&lt;1.75,D10&gt;=1.45,A10&gt;=5.15,H10&lt;15.244,B10&lt;3.35),5.1,IF(AND(B10&gt;=2.75,F10&lt;2.5,D10&lt;1.75,D10&gt;=1.45,A10&gt;=5.15,H10&lt;15.244,B10&lt;3.35),4.74,IF(AND(A10&gt;=7,G10&lt;0.853,D10&gt;=1.75,D10&gt;=1.45,A10&gt;=5.15,H10&lt;15.244,B10&lt;3.35),6.5,IF(AND(G10&gt;=0.934,D10&lt;0.25,D10&lt;0.35,B10&lt;3.7,F10&lt;2,H10&lt;15.371,B10&gt;=3.35),1.7,IF(AND(D10&lt;0.25,B10&gt;=3.85,H10&gt;=6.542,B10&gt;=3.7,F10&lt;2,H10&lt;15.371,B10&gt;=3.35),1.5,IF(AND(D10&gt;=0.25,B10&gt;=3.85,H10&gt;=6.542,B10&gt;=3.7,F10&lt;2,H10&lt;15.371,B10&gt;=3.35),1.4,IF(AND(B10&lt;2.5,H10&gt;=7.02,H10&lt;10.688,B10&lt;2.95,D10&lt;1.45,A10&gt;=5.15,H10&lt;15.244,B10&lt;3.35),3.8,IF(AND(G10&gt;=0.74,A10&lt;7,G10&lt;0.853,D10&gt;=1.75,D10&gt;=1.45,A10&gt;=5.15,H10&lt;15.244,B10&lt;3.35),6,IF(AND(G10&gt;=0.61,G10&lt;0.934,D10&lt;0.25,D10&lt;0.35,B10&lt;3.7,F10&lt;2,H10&lt;15.371,B10&gt;=3.35),1.5,IF(AND(D10&lt;1.15,B10&gt;=2.5,H10&gt;=7.02,H10&lt;10.688,B10&lt;2.95,D10&lt;1.45,A10&gt;=5.15,H10&lt;15.244,B10&lt;3.35),3.5,IF(AND(D10&gt;=1.15,B10&gt;=2.5,H10&gt;=7.02,H10&lt;10.688,B10&lt;2.95,D10&lt;1.45,A10&gt;=5.15,H10&lt;15.244,B10&lt;3.35),3.6,IF(AND(G10&gt;=0.626,G10&lt;0.74,A10&lt;7,G10&lt;0.853,D10&gt;=1.75,D10&gt;=1.45,A10&gt;=5.15,H10&lt;15.244,B10&lt;3.35),4.9,IF(AND(H10&lt;13.641,G10&lt;0.61,G10&lt;0.934,D10&lt;0.25,D10&lt;0.35,B10&lt;3.7,F10&lt;2,H10&lt;15.371,B10&gt;=3.35),1.425,IF(AND(H10&gt;=13.641,G10&lt;0.61,G10&lt;0.934,D10&lt;0.25,D10&lt;0.35,B10&lt;3.7,F10&lt;2,H10&lt;15.371,B10&gt;=3.35),1.3,IF(AND(B10&lt;3.05,G10&lt;0.626,G10&lt;0.74,A10&lt;7,G10&lt;0.853,D10&gt;=1.75,D10&gt;=1.45,A10&gt;=5.15,H10&lt;15.244,B10&lt;3.35),5.475,IF(AND(B10&gt;=3.05,G10&lt;0.626,G10&lt;0.74,A10&lt;7,G10&lt;0.853,D10&gt;=1.75,D10&gt;=1.45,A10&gt;=5.15,H10&lt;15.244,B10&lt;3.35),5.633,"shouldnthappen")))))))))))))))))))))))))))))))))))))</f>
        <v>1.425</v>
      </c>
      <c r="BA10" s="1" t="n">
        <f aca="false">IF(AND(F10&gt;=2,B10&gt;=3.4),6.1,IF(AND(B10&lt;2.75,A10&lt;5.15,B10&lt;3.4),3.225,IF(AND(G10&gt;=0.821,F10&lt;2,B10&gt;=3.4),1.9,IF(AND(B10&gt;=3.2,B10&gt;=2.75,A10&lt;5.15,B10&lt;3.4),1.7,IF(AND(A10&lt;4.8,G10&lt;0.821,F10&lt;2,B10&gt;=3.4),1,IF(AND(G10&gt;=0.446,B10&lt;3.2,B10&gt;=2.75,A10&lt;5.15,B10&lt;3.4),1.1,IF(AND(G10&lt;0.356,D10&lt;1.45,A10&lt;6.25,A10&gt;=5.15,B10&lt;3.4),4.32,IF(AND(G10&lt;0.591,D10&gt;=1.45,A10&lt;6.25,A10&gt;=5.15,B10&lt;3.4),4.6,IF(AND(D10&lt;1.75,G10&lt;0.597,A10&gt;=6.25,A10&gt;=5.15,B10&lt;3.4),4.86,IF(AND(H10&gt;=16.472,G10&gt;=0.597,A10&gt;=6.25,A10&gt;=5.15,B10&lt;3.4),6.6,IF(AND(G10&lt;0.063,G10&lt;0.446,B10&lt;3.2,B10&gt;=2.75,A10&lt;5.15,B10&lt;3.4),1.4,IF(AND(A10&gt;=5.95,G10&gt;=0.356,D10&lt;1.45,A10&lt;6.25,A10&gt;=5.15,B10&lt;3.4),4.6,IF(AND(B10&gt;=2.9,G10&gt;=0.591,D10&gt;=1.45,A10&lt;6.25,A10&gt;=5.15,B10&lt;3.4),4.867,IF(AND(D10&gt;=2.4,H10&lt;16.472,G10&gt;=0.597,A10&gt;=6.25,A10&gt;=5.15,B10&lt;3.4),6,IF(AND(A10&lt;5.45,B10&gt;=3.85,A10&gt;=4.8,G10&lt;0.821,F10&lt;2,B10&gt;=3.4),1.3,IF(AND(A10&gt;=5.45,B10&gt;=3.85,A10&gt;=4.8,G10&lt;0.821,F10&lt;2,B10&gt;=3.4),1.45,IF(AND(H10&lt;14.273,G10&gt;=0.063,G10&lt;0.446,B10&lt;3.2,B10&gt;=2.75,A10&lt;5.15,B10&lt;3.4),1.5,IF(AND(H10&gt;=14.273,G10&gt;=0.063,G10&lt;0.446,B10&lt;3.2,B10&gt;=2.75,A10&lt;5.15,B10&lt;3.4),1.6,IF(AND(G10&gt;=0.572,A10&lt;5.95,G10&gt;=0.356,D10&lt;1.45,A10&lt;6.25,A10&gt;=5.15,B10&lt;3.4),3.9,IF(AND(G10&lt;0.827,B10&lt;2.9,G10&gt;=0.591,D10&gt;=1.45,A10&lt;6.25,A10&gt;=5.15,B10&lt;3.4),4.9,IF(AND(G10&gt;=0.827,B10&lt;2.9,G10&gt;=0.591,D10&gt;=1.45,A10&lt;6.25,A10&gt;=5.15,B10&lt;3.4),5.1,IF(AND(A10&gt;=7.2,B10&lt;3.05,D10&gt;=1.75,G10&lt;0.597,A10&gt;=6.25,A10&gt;=5.15,B10&lt;3.4),6.7,IF(AND(G10&lt;0.353,B10&gt;=3.05,D10&gt;=1.75,G10&lt;0.597,A10&gt;=6.25,A10&gt;=5.15,B10&lt;3.4),5.22,IF(AND(G10&gt;=0.353,B10&gt;=3.05,D10&gt;=1.75,G10&lt;0.597,A10&gt;=6.25,A10&gt;=5.15,B10&lt;3.4),5.65,IF(AND(A10&lt;6.55,D10&lt;2.4,H10&lt;16.472,G10&gt;=0.597,A10&gt;=6.25,A10&gt;=5.15,B10&lt;3.4),5.033,IF(AND(H10&lt;12.719,G10&lt;0.385,B10&lt;3.85,A10&gt;=4.8,G10&lt;0.821,F10&lt;2,B10&gt;=3.4),1.54,IF(AND(H10&gt;=12.719,G10&lt;0.385,B10&lt;3.85,A10&gt;=4.8,G10&lt;0.821,F10&lt;2,B10&gt;=3.4),1.3,IF(AND(B10&lt;3.6,G10&gt;=0.385,B10&lt;3.85,A10&gt;=4.8,G10&lt;0.821,F10&lt;2,B10&gt;=3.4),1.325,IF(AND(B10&gt;=3.6,G10&gt;=0.385,B10&lt;3.85,A10&gt;=4.8,G10&lt;0.821,F10&lt;2,B10&gt;=3.4),1.55,IF(AND(D10&lt;1.05,G10&lt;0.572,A10&lt;5.95,G10&gt;=0.356,D10&lt;1.45,A10&lt;6.25,A10&gt;=5.15,B10&lt;3.4),3.633,IF(AND(D10&gt;=2.15,A10&lt;7.2,B10&lt;3.05,D10&gt;=1.75,G10&lt;0.597,A10&gt;=6.25,A10&gt;=5.15,B10&lt;3.4),5.667,IF(AND(H10&lt;13.094,A10&gt;=6.55,D10&lt;2.4,H10&lt;16.472,G10&gt;=0.597,A10&gt;=6.25,A10&gt;=5.15,B10&lt;3.4),5.2,IF(AND(D10&lt;1.15,D10&gt;=1.05,G10&lt;0.572,A10&lt;5.95,G10&gt;=0.356,D10&lt;1.45,A10&lt;6.25,A10&gt;=5.15,B10&lt;3.4),3.8,IF(AND(D10&gt;=1.15,D10&gt;=1.05,G10&lt;0.572,A10&lt;5.95,G10&gt;=0.356,D10&lt;1.45,A10&lt;6.25,A10&gt;=5.15,B10&lt;3.4),3.9,IF(AND(G10&gt;=0.487,D10&lt;2.15,A10&lt;7.2,B10&lt;3.05,D10&gt;=1.75,G10&lt;0.597,A10&gt;=6.25,A10&gt;=5.15,B10&lt;3.4),5.8,IF(AND(A10&lt;6.8,H10&gt;=13.094,A10&gt;=6.55,D10&lt;2.4,H10&lt;16.472,G10&gt;=0.597,A10&gt;=6.25,A10&gt;=5.15,B10&lt;3.4),4.52,IF(AND(A10&gt;=6.8,H10&gt;=13.094,A10&gt;=6.55,D10&lt;2.4,H10&lt;16.472,G10&gt;=0.597,A10&gt;=6.25,A10&gt;=5.15,B10&lt;3.4),4.75,IF(AND(B10&lt;2.95,G10&lt;0.487,D10&lt;2.15,A10&lt;7.2,B10&lt;3.05,D10&gt;=1.75,G10&lt;0.597,A10&gt;=6.25,A10&gt;=5.15,B10&lt;3.4),5.6,IF(AND(B10&gt;=2.95,G10&lt;0.487,D10&lt;2.15,A10&lt;7.2,B10&lt;3.05,D10&gt;=1.75,G10&lt;0.597,A10&gt;=6.25,A10&gt;=5.15,B10&lt;3.4),5.5,"shouldnthappen")))))))))))))))))))))))))))))))))))))))</f>
        <v>1.3</v>
      </c>
      <c r="BB10" s="1" t="n">
        <f aca="false">IF(AND(A10&lt;4.35,B10&lt;3.25,F10&lt;1.5),1.1,IF(AND(H10&lt;14.005,A10&gt;=4.35,B10&lt;3.25,F10&lt;1.5),1.3,IF(AND(H10&gt;=14.005,A10&gt;=4.35,B10&lt;3.25,F10&lt;1.5),1.6,IF(AND(G10&gt;=0.905,A10&lt;5.15,B10&gt;=3.25,F10&lt;1.5),1.9,IF(AND(B10&lt;3.45,A10&gt;=5.15,B10&gt;=3.25,F10&lt;1.5),1.6,IF(AND(F10&gt;=2.5,D10&gt;=1.35,D10&lt;1.75,F10&gt;=1.5),4.867,IF(AND(A10&gt;=7.05,D10&gt;=2.05,D10&gt;=1.75,F10&gt;=1.5),6.35,IF(AND(D10&gt;=0.4,G10&lt;0.905,A10&lt;5.15,B10&gt;=3.25,F10&lt;1.5),1.65,IF(AND(B10&lt;3.6,B10&gt;=3.45,A10&gt;=5.15,B10&gt;=3.25,F10&lt;1.5),1.35,IF(AND(H10&lt;6.808,H10&lt;9.386,D10&lt;1.35,D10&lt;1.75,F10&gt;=1.5),4.05,IF(AND(H10&gt;=6.808,H10&lt;9.386,D10&lt;1.35,D10&lt;1.75,F10&gt;=1.5),3.46,IF(AND(B10&lt;2.45,F10&lt;2.5,D10&gt;=1.35,D10&lt;1.75,F10&gt;=1.5),4.5,IF(AND(H10&gt;=13.115,D10&lt;1.95,D10&lt;2.05,D10&gt;=1.75,F10&gt;=1.5),4.85,IF(AND(G10&lt;0.196,D10&gt;=1.95,D10&lt;2.05,D10&gt;=1.75,F10&gt;=1.5),6.7,IF(AND(G10&gt;=0.196,D10&gt;=1.95,D10&lt;2.05,D10&gt;=1.75,F10&gt;=1.5),5.12,IF(AND(H10&lt;10.925,D10&lt;0.4,G10&lt;0.905,A10&lt;5.15,B10&gt;=3.25,F10&lt;1.5),1.4,IF(AND(H10&gt;=10.925,D10&lt;0.4,G10&lt;0.905,A10&lt;5.15,B10&gt;=3.25,F10&lt;1.5),1.45,IF(AND(H10&lt;14.096,B10&gt;=3.6,B10&gt;=3.45,A10&gt;=5.15,B10&gt;=3.25,F10&lt;1.5),1.42,IF(AND(H10&gt;=14.096,B10&gt;=3.6,B10&gt;=3.45,A10&gt;=5.15,B10&gt;=3.25,F10&lt;1.5),1.7,IF(AND(B10&lt;2.45,D10&lt;1.15,H10&gt;=9.386,D10&lt;1.35,D10&lt;1.75,F10&gt;=1.5),3.6,IF(AND(B10&gt;=2.45,D10&lt;1.15,H10&gt;=9.386,D10&lt;1.35,D10&lt;1.75,F10&gt;=1.5),3.9,IF(AND(G10&lt;0.246,D10&gt;=1.15,H10&gt;=9.386,D10&lt;1.35,D10&lt;1.75,F10&gt;=1.5),4.4,IF(AND(B10&lt;2.75,B10&gt;=2.45,F10&lt;2.5,D10&gt;=1.35,D10&lt;1.75,F10&gt;=1.5),5.1,IF(AND(H10&lt;11.084,H10&lt;13.115,D10&lt;1.95,D10&lt;2.05,D10&gt;=1.75,F10&gt;=1.5),5.35,IF(AND(H10&gt;=11.084,H10&lt;13.115,D10&lt;1.95,D10&lt;2.05,D10&gt;=1.75,F10&gt;=1.5),5.7,IF(AND(H10&lt;15.52,D10&lt;2.25,A10&lt;7.05,D10&gt;=2.05,D10&gt;=1.75,F10&gt;=1.5),5.45,IF(AND(H10&gt;=15.52,D10&lt;2.25,A10&lt;7.05,D10&gt;=2.05,D10&gt;=1.75,F10&gt;=1.5),5.725,IF(AND(G10&gt;=0.775,D10&gt;=2.25,A10&lt;7.05,D10&gt;=2.05,D10&gt;=1.75,F10&gt;=1.5),5.2,IF(AND(D10&lt;1.25,G10&gt;=0.246,D10&gt;=1.15,H10&gt;=9.386,D10&lt;1.35,D10&lt;1.75,F10&gt;=1.5),4.05,IF(AND(A10&lt;5.85,B10&gt;=2.75,B10&gt;=2.45,F10&lt;2.5,D10&gt;=1.35,D10&lt;1.75,F10&gt;=1.5),4.5,IF(AND(B10&lt;3.3,G10&lt;0.775,D10&gt;=2.25,A10&lt;7.05,D10&gt;=2.05,D10&gt;=1.75,F10&gt;=1.5),5.64,IF(AND(B10&gt;=3.3,G10&lt;0.775,D10&gt;=2.25,A10&lt;7.05,D10&gt;=2.05,D10&gt;=1.75,F10&gt;=1.5),5.6,IF(AND(A10&lt;5.9,D10&gt;=1.25,G10&gt;=0.246,D10&gt;=1.15,H10&gt;=9.386,D10&lt;1.35,D10&lt;1.75,F10&gt;=1.5),4.2,IF(AND(A10&gt;=5.9,D10&gt;=1.25,G10&gt;=0.246,D10&gt;=1.15,H10&gt;=9.386,D10&lt;1.35,D10&lt;1.75,F10&gt;=1.5),4,IF(AND(G10&gt;=0.437,A10&gt;=5.85,B10&gt;=2.75,B10&gt;=2.45,F10&lt;2.5,D10&gt;=1.35,D10&lt;1.75,F10&gt;=1.5),4.75,IF(AND(H10&lt;9.446,G10&lt;0.437,A10&gt;=5.85,B10&gt;=2.75,B10&gt;=2.45,F10&lt;2.5,D10&gt;=1.35,D10&lt;1.75,F10&gt;=1.5),4.6,IF(AND(H10&gt;=9.446,G10&lt;0.437,A10&gt;=5.85,B10&gt;=2.75,B10&gt;=2.45,F10&lt;2.5,D10&gt;=1.35,D10&lt;1.75,F10&gt;=1.5),4.7,"shouldnthappen")))))))))))))))))))))))))))))))))))))</f>
        <v>1.45</v>
      </c>
      <c r="BC10" s="1" t="n">
        <f aca="false">IF(AND(G10&gt;=0.905,F10&lt;1.5),1.65,IF(AND(D10&gt;=0.45,G10&lt;0.905,F10&lt;1.5),1.65,IF(AND(A10&lt;5.15,D10&lt;1.55,F10&gt;=1.5),3.225,IF(AND(F10&gt;=2.5,A10&gt;=5.15,D10&lt;1.55,F10&gt;=1.5),5.05,IF(AND(H10&lt;5.767,A10&lt;7.05,D10&gt;=1.55,F10&gt;=1.5),4.5,IF(AND(D10&lt;1.7,A10&gt;=7.05,D10&gt;=1.55,F10&gt;=1.5),5.8,IF(AND(A10&gt;=5.3,G10&lt;0.207,D10&lt;0.45,G10&lt;0.905,F10&lt;1.5),1.3,IF(AND(D10&gt;=0.35,G10&gt;=0.207,D10&lt;0.45,G10&lt;0.905,F10&lt;1.5),1.5,IF(AND(G10&lt;0.155,D10&gt;=1.7,A10&gt;=7.05,D10&gt;=1.55,F10&gt;=1.5),6.7,IF(AND(G10&gt;=0.155,D10&gt;=1.7,A10&gt;=7.05,D10&gt;=1.55,F10&gt;=1.5),6.34,IF(AND(G10&lt;0.05,A10&lt;5.3,G10&lt;0.207,D10&lt;0.45,G10&lt;0.905,F10&lt;1.5),1.4,IF(AND(G10&gt;=0.05,A10&lt;5.3,G10&lt;0.207,D10&lt;0.45,G10&lt;0.905,F10&lt;1.5),1.5,IF(AND(A10&lt;4.5,D10&lt;0.35,G10&gt;=0.207,D10&lt;0.45,G10&lt;0.905,F10&lt;1.5),1.3,IF(AND(G10&lt;0.308,A10&lt;6.2,F10&lt;2.5,A10&gt;=5.15,D10&lt;1.55,F10&gt;=1.5),4.5,IF(AND(D10&lt;1.35,A10&gt;=6.2,F10&lt;2.5,A10&gt;=5.15,D10&lt;1.55,F10&gt;=1.5),4.367,IF(AND(D10&lt;1.85,A10&lt;6.15,H10&gt;=5.767,A10&lt;7.05,D10&gt;=1.55,F10&gt;=1.5),4.933,IF(AND(G10&gt;=0.558,A10&gt;=4.5,D10&lt;0.35,G10&gt;=0.207,D10&lt;0.45,G10&lt;0.905,F10&lt;1.5),1.5,IF(AND(H10&gt;=13.383,G10&gt;=0.308,A10&lt;6.2,F10&lt;2.5,A10&gt;=5.15,D10&lt;1.55,F10&gt;=1.5),4.7,IF(AND(H10&gt;=12.206,D10&gt;=1.35,A10&gt;=6.2,F10&lt;2.5,A10&gt;=5.15,D10&lt;1.55,F10&gt;=1.5),4.575,IF(AND(A10&lt;5.7,D10&gt;=1.85,A10&lt;6.15,H10&gt;=5.767,A10&lt;7.05,D10&gt;=1.55,F10&gt;=1.5),4.9,IF(AND(A10&gt;=5.7,D10&gt;=1.85,A10&lt;6.15,H10&gt;=5.767,A10&lt;7.05,D10&gt;=1.55,F10&gt;=1.5),5.1,IF(AND(G10&lt;0.079,G10&lt;0.364,A10&gt;=6.15,H10&gt;=5.767,A10&lt;7.05,D10&gt;=1.55,F10&gt;=1.5),5.6,IF(AND(G10&gt;=0.079,G10&lt;0.364,A10&gt;=6.15,H10&gt;=5.767,A10&lt;7.05,D10&gt;=1.55,F10&gt;=1.5),5.25,IF(AND(G10&gt;=0.447,G10&lt;0.558,A10&gt;=4.5,D10&lt;0.35,G10&gt;=0.207,D10&lt;0.45,G10&lt;0.905,F10&lt;1.5),1.3,IF(AND(B10&gt;=2.95,H10&lt;13.383,G10&gt;=0.308,A10&lt;6.2,F10&lt;2.5,A10&gt;=5.15,D10&lt;1.55,F10&gt;=1.5),4.6,IF(AND(B10&lt;2.65,H10&lt;12.206,D10&gt;=1.35,A10&gt;=6.2,F10&lt;2.5,A10&gt;=5.15,D10&lt;1.55,F10&gt;=1.5),4.9,IF(AND(D10&lt;2.45,A10&lt;6.6,G10&gt;=0.364,A10&gt;=6.15,H10&gt;=5.767,A10&lt;7.05,D10&gt;=1.55,F10&gt;=1.5),5.6,IF(AND(D10&gt;=2.45,A10&lt;6.6,G10&gt;=0.364,A10&gt;=6.15,H10&gt;=5.767,A10&lt;7.05,D10&gt;=1.55,F10&gt;=1.5),6,IF(AND(H10&lt;12.921,A10&gt;=6.6,G10&gt;=0.364,A10&gt;=6.15,H10&gt;=5.767,A10&lt;7.05,D10&gt;=1.55,F10&gt;=1.5),5.725,IF(AND(H10&gt;=12.921,A10&gt;=6.6,G10&gt;=0.364,A10&gt;=6.15,H10&gt;=5.767,A10&lt;7.05,D10&gt;=1.55,F10&gt;=1.5),5.367,IF(AND(B10&lt;3.15,G10&lt;0.447,G10&lt;0.558,A10&gt;=4.5,D10&lt;0.35,G10&gt;=0.207,D10&lt;0.45,G10&lt;0.905,F10&lt;1.5),1.5,IF(AND(B10&gt;=3.15,G10&lt;0.447,G10&lt;0.558,A10&gt;=4.5,D10&lt;0.35,G10&gt;=0.207,D10&lt;0.45,G10&lt;0.905,F10&lt;1.5),1.36,IF(AND(B10&gt;=2.85,B10&lt;2.95,H10&lt;13.383,G10&gt;=0.308,A10&lt;6.2,F10&lt;2.5,A10&gt;=5.15,D10&lt;1.55,F10&gt;=1.5),3.6,IF(AND(H10&lt;9.446,B10&gt;=2.65,H10&lt;12.206,D10&gt;=1.35,A10&gt;=6.2,F10&lt;2.5,A10&gt;=5.15,D10&lt;1.55,F10&gt;=1.5),4.6,IF(AND(H10&gt;=9.446,B10&gt;=2.65,H10&lt;12.206,D10&gt;=1.35,A10&gt;=6.2,F10&lt;2.5,A10&gt;=5.15,D10&lt;1.55,F10&gt;=1.5),4.7,IF(AND(D10&lt;1.2,B10&lt;2.85,B10&lt;2.95,H10&lt;13.383,G10&gt;=0.308,A10&lt;6.2,F10&lt;2.5,A10&gt;=5.15,D10&lt;1.55,F10&gt;=1.5),3.75,IF(AND(G10&lt;0.356,D10&gt;=1.2,B10&lt;2.85,B10&lt;2.95,H10&lt;13.383,G10&gt;=0.308,A10&lt;6.2,F10&lt;2.5,A10&gt;=5.15,D10&lt;1.55,F10&gt;=1.5),4.2,IF(AND(G10&gt;=0.356,D10&gt;=1.2,B10&lt;2.85,B10&lt;2.95,H10&lt;13.383,G10&gt;=0.308,A10&lt;6.2,F10&lt;2.5,A10&gt;=5.15,D10&lt;1.55,F10&gt;=1.5),3.96,"shouldnthappen"))))))))))))))))))))))))))))))))))))))</f>
        <v>1.5</v>
      </c>
      <c r="BD10" s="1" t="n">
        <f aca="false">IF(AND(B10&lt;2.7,A10&lt;5.3,B10&lt;3.15),3.42,IF(AND(F10&lt;2.5,A10&gt;=5.85,B10&gt;=3.15),4.7,IF(AND(A10&lt;4.35,B10&gt;=2.7,A10&lt;5.3,B10&lt;3.15),1.1,IF(AND(A10&gt;=4.35,B10&gt;=2.7,A10&lt;5.3,B10&lt;3.15),1.42,IF(AND(A10&gt;=7.05,F10&gt;=2.5,A10&gt;=5.3,B10&lt;3.15),6.067,IF(AND(D10&gt;=0.45,A10&lt;5.05,A10&lt;5.85,B10&gt;=3.15),1.6,IF(AND(B10&lt;3.35,A10&gt;=5.05,A10&lt;5.85,B10&gt;=3.15),1.7,IF(AND(A10&gt;=6.85,F10&gt;=2.5,A10&gt;=5.85,B10&gt;=3.15),6.22,IF(AND(D10&lt;1.25,D10&lt;1.35,F10&lt;2.5,A10&gt;=5.3,B10&lt;3.15),4.033,IF(AND(D10&gt;=1.25,D10&lt;1.35,F10&lt;2.5,A10&gt;=5.3,B10&lt;3.15),4.233,IF(AND(A10&lt;6.05,D10&gt;=1.35,F10&lt;2.5,A10&gt;=5.3,B10&lt;3.15),5.1,IF(AND(H10&gt;=13.29,A10&lt;7.05,F10&gt;=2.5,A10&gt;=5.3,B10&lt;3.15),4.96,IF(AND(G10&gt;=0.858,D10&lt;0.45,A10&lt;5.05,A10&lt;5.85,B10&gt;=3.15),1.3,IF(AND(D10&gt;=0.35,B10&gt;=3.35,A10&gt;=5.05,A10&lt;5.85,B10&gt;=3.15),1.4,IF(AND(B10&lt;3.25,A10&lt;6.85,F10&gt;=2.5,A10&gt;=5.85,B10&gt;=3.15),5.233,IF(AND(A10&gt;=6.8,A10&gt;=6.05,D10&gt;=1.35,F10&lt;2.5,A10&gt;=5.3,B10&lt;3.15),4.9,IF(AND(G10&gt;=0.622,H10&lt;13.29,A10&lt;7.05,F10&gt;=2.5,A10&gt;=5.3,B10&lt;3.15),5.067,IF(AND(H10&lt;8.834,G10&lt;0.858,D10&lt;0.45,A10&lt;5.05,A10&lt;5.85,B10&gt;=3.15),1.4,IF(AND(G10&lt;0.774,B10&gt;=3.25,A10&lt;6.85,F10&gt;=2.5,A10&gt;=5.85,B10&gt;=3.15),5.8,IF(AND(G10&gt;=0.774,B10&gt;=3.25,A10&lt;6.85,F10&gt;=2.5,A10&gt;=5.85,B10&gt;=3.15),5.4,IF(AND(H10&gt;=12.206,A10&lt;6.8,A10&gt;=6.05,D10&gt;=1.35,F10&lt;2.5,A10&gt;=5.3,B10&lt;3.15),4.5,IF(AND(G10&gt;=0.439,G10&lt;0.622,H10&lt;13.29,A10&lt;7.05,F10&gt;=2.5,A10&gt;=5.3,B10&lt;3.15),5.667,IF(AND(G10&lt;0.227,H10&gt;=8.834,G10&lt;0.858,D10&lt;0.45,A10&lt;5.05,A10&lt;5.85,B10&gt;=3.15),1.4,IF(AND(G10&gt;=0.227,H10&gt;=8.834,G10&lt;0.858,D10&lt;0.45,A10&lt;5.05,A10&lt;5.85,B10&gt;=3.15),1.3,IF(AND(G10&gt;=0.934,B10&lt;3.75,D10&lt;0.35,B10&gt;=3.35,A10&gt;=5.05,A10&lt;5.85,B10&gt;=3.15),1.7,IF(AND(G10&lt;0.823,B10&gt;=3.75,D10&lt;0.35,B10&gt;=3.35,A10&gt;=5.05,A10&lt;5.85,B10&gt;=3.15),1.55,IF(AND(G10&gt;=0.823,B10&gt;=3.75,D10&lt;0.35,B10&gt;=3.35,A10&gt;=5.05,A10&lt;5.85,B10&gt;=3.15),1.5,IF(AND(A10&lt;6.2,H10&lt;12.206,A10&lt;6.8,A10&gt;=6.05,D10&gt;=1.35,F10&lt;2.5,A10&gt;=5.3,B10&lt;3.15),4.6,IF(AND(A10&gt;=6.2,H10&lt;12.206,A10&lt;6.8,A10&gt;=6.05,D10&gt;=1.35,F10&lt;2.5,A10&gt;=5.3,B10&lt;3.15),4.74,IF(AND(H10&gt;=10.667,G10&lt;0.439,G10&lt;0.622,H10&lt;13.29,A10&lt;7.05,F10&gt;=2.5,A10&gt;=5.3,B10&lt;3.15),5.6,IF(AND(H10&lt;13.67,G10&lt;0.934,B10&lt;3.75,D10&lt;0.35,B10&gt;=3.35,A10&gt;=5.05,A10&lt;5.85,B10&gt;=3.15),1.48,IF(AND(H10&gt;=13.67,G10&lt;0.934,B10&lt;3.75,D10&lt;0.35,B10&gt;=3.35,A10&gt;=5.05,A10&lt;5.85,B10&gt;=3.15),1.3,IF(AND(G10&lt;0.301,H10&lt;10.667,G10&lt;0.439,G10&lt;0.622,H10&lt;13.29,A10&lt;7.05,F10&gt;=2.5,A10&gt;=5.3,B10&lt;3.15),5.2,IF(AND(G10&gt;=0.301,H10&lt;10.667,G10&lt;0.439,G10&lt;0.622,H10&lt;13.29,A10&lt;7.05,F10&gt;=2.5,A10&gt;=5.3,B10&lt;3.15),5.067,"shouldnthappen"))))))))))))))))))))))))))))))))))</f>
        <v>1.4</v>
      </c>
      <c r="BE10" s="1" t="n">
        <f aca="false">IF(AND(B10&gt;=3.85,A10&gt;=5.05,F10&lt;1.5),1.4,IF(AND(A10&lt;5.25,A10&lt;5.75,F10&gt;=1.5),3.15,IF(AND(A10&lt;4.95,B10&lt;3.15,A10&lt;5.05,F10&lt;1.5),1.46,IF(AND(A10&gt;=4.95,B10&lt;3.15,A10&lt;5.05,F10&lt;1.5),1.6,IF(AND(H10&lt;8.834,B10&gt;=3.15,A10&lt;5.05,F10&lt;1.5),1.4,IF(AND(D10&lt;0.25,B10&lt;3.85,A10&gt;=5.05,F10&lt;1.5),1.48,IF(AND(D10&gt;=0.25,B10&lt;3.85,A10&gt;=5.05,F10&lt;1.5),1.7,IF(AND(F10&gt;=2.5,A10&gt;=5.25,A10&lt;5.75,F10&gt;=1.5),4.9,IF(AND(H10&lt;12.45,H10&gt;=8.834,B10&gt;=3.15,A10&lt;5.05,F10&lt;1.5),1.25,IF(AND(H10&gt;=12.45,H10&gt;=8.834,B10&gt;=3.15,A10&lt;5.05,F10&lt;1.5),1.32,IF(AND(G10&lt;0.283,F10&lt;2.5,A10&gt;=5.25,A10&lt;5.75,F10&gt;=1.5),4.3,IF(AND(H10&lt;6.712,H10&lt;11.275,D10&lt;1.55,A10&gt;=5.75,F10&gt;=1.5),5,IF(AND(H10&lt;13.101,H10&gt;=11.275,D10&lt;1.55,A10&gt;=5.75,F10&gt;=1.5),3.933,IF(AND(H10&gt;=13.101,H10&gt;=11.275,D10&lt;1.55,A10&gt;=5.75,F10&gt;=1.5),4.5,IF(AND(A10&gt;=7.3,D10&lt;2.45,D10&gt;=1.55,A10&gt;=5.75,F10&gt;=1.5),6.7,IF(AND(B10&lt;3.45,D10&gt;=2.45,D10&gt;=1.55,A10&gt;=5.75,F10&gt;=1.5),5.925,IF(AND(B10&gt;=3.45,D10&gt;=2.45,D10&gt;=1.55,A10&gt;=5.75,F10&gt;=1.5),6.1,IF(AND(B10&gt;=2.8,G10&gt;=0.283,F10&lt;2.5,A10&gt;=5.25,A10&lt;5.75,F10&gt;=1.5),4.2,IF(AND(D10&lt;1.35,H10&gt;=6.712,H10&lt;11.275,D10&lt;1.55,A10&gt;=5.75,F10&gt;=1.5),4.35,IF(AND(D10&lt;1.05,B10&lt;2.8,G10&gt;=0.283,F10&lt;2.5,A10&gt;=5.25,A10&lt;5.75,F10&gt;=1.5),3.567,IF(AND(D10&gt;=1.05,B10&lt;2.8,G10&gt;=0.283,F10&lt;2.5,A10&gt;=5.25,A10&lt;5.75,F10&gt;=1.5),3.925,IF(AND(B10&lt;2.65,D10&gt;=1.35,H10&gt;=6.712,H10&lt;11.275,D10&lt;1.55,A10&gt;=5.75,F10&gt;=1.5),4.9,IF(AND(B10&gt;=2.65,D10&gt;=1.35,H10&gt;=6.712,H10&lt;11.275,D10&lt;1.55,A10&gt;=5.75,F10&gt;=1.5),4.625,IF(AND(H10&gt;=14.683,G10&gt;=0.628,A10&lt;7.3,D10&lt;2.45,D10&gt;=1.55,A10&gt;=5.75,F10&gt;=1.5),5.4,IF(AND(D10&lt;1.95,H10&lt;8.884,G10&lt;0.628,A10&lt;7.3,D10&lt;2.45,D10&gt;=1.55,A10&gt;=5.75,F10&gt;=1.5),5.1,IF(AND(D10&gt;=1.95,H10&lt;8.884,G10&lt;0.628,A10&lt;7.3,D10&lt;2.45,D10&gt;=1.55,A10&gt;=5.75,F10&gt;=1.5),5.22,IF(AND(A10&lt;6.05,H10&gt;=8.884,G10&lt;0.628,A10&lt;7.3,D10&lt;2.45,D10&gt;=1.55,A10&gt;=5.75,F10&gt;=1.5),5.1,IF(AND(G10&lt;0.817,H10&lt;14.683,G10&gt;=0.628,A10&lt;7.3,D10&lt;2.45,D10&gt;=1.55,A10&gt;=5.75,F10&gt;=1.5),4.967,IF(AND(G10&gt;=0.817,H10&lt;14.683,G10&gt;=0.628,A10&lt;7.3,D10&lt;2.45,D10&gt;=1.55,A10&gt;=5.75,F10&gt;=1.5),5.1,IF(AND(H10&lt;9.637,A10&gt;=6.05,H10&gt;=8.884,G10&lt;0.628,A10&lt;7.3,D10&lt;2.45,D10&gt;=1.55,A10&gt;=5.75,F10&gt;=1.5),5.9,IF(AND(D10&lt;1.85,H10&gt;=9.637,A10&gt;=6.05,H10&gt;=8.884,G10&lt;0.628,A10&lt;7.3,D10&lt;2.45,D10&gt;=1.55,A10&gt;=5.75,F10&gt;=1.5),5.733,IF(AND(G10&gt;=0.388,D10&gt;=1.85,H10&gt;=9.637,A10&gt;=6.05,H10&gt;=8.884,G10&lt;0.628,A10&lt;7.3,D10&lt;2.45,D10&gt;=1.55,A10&gt;=5.75,F10&gt;=1.5),5.64,IF(AND(B10&lt;2.95,G10&lt;0.388,D10&gt;=1.85,H10&gt;=9.637,A10&gt;=6.05,H10&gt;=8.884,G10&lt;0.628,A10&lt;7.3,D10&lt;2.45,D10&gt;=1.55,A10&gt;=5.75,F10&gt;=1.5),5.5,IF(AND(B10&gt;=2.95,G10&lt;0.388,D10&gt;=1.85,H10&gt;=9.637,A10&gt;=6.05,H10&gt;=8.884,G10&lt;0.628,A10&lt;7.3,D10&lt;2.45,D10&gt;=1.55,A10&gt;=5.75,F10&gt;=1.5),5.333,"shouldnthappen"))))))))))))))))))))))))))))))))))</f>
        <v>1.32</v>
      </c>
      <c r="BF10" s="1" t="n">
        <f aca="false">IF(AND(D10&gt;=0.35,F10&lt;1.5),1.65,IF(AND(H10&gt;=16.227,D10&gt;=1.55,F10&gt;=1.5),6.533,IF(AND(A10&gt;=5.45,G10&lt;0.174,D10&lt;0.35,F10&lt;1.5),1.7,IF(AND(D10&lt;0.15,G10&gt;=0.174,D10&lt;0.35,F10&lt;1.5),1.38,IF(AND(D10&gt;=1.15,D10&lt;1.25,D10&lt;1.55,F10&gt;=1.5),3.967,IF(AND(H10&lt;8.376,A10&lt;5.45,G10&lt;0.174,D10&lt;0.35,F10&lt;1.5),1.4,IF(AND(H10&gt;=8.376,A10&lt;5.45,G10&lt;0.174,D10&lt;0.35,F10&lt;1.5),1.5,IF(AND(B10&lt;3.1,D10&gt;=0.15,G10&gt;=0.174,D10&lt;0.35,F10&lt;1.5),1.475,IF(AND(H10&lt;10.258,D10&lt;1.15,D10&lt;1.25,D10&lt;1.55,F10&gt;=1.5),3.24,IF(AND(H10&gt;=10.258,D10&lt;1.15,D10&lt;1.25,D10&lt;1.55,F10&gt;=1.5),3.875,IF(AND(F10&gt;=2.5,H10&lt;10.927,D10&gt;=1.25,D10&lt;1.55,F10&gt;=1.5),5.05,IF(AND(D10&lt;1.35,H10&gt;=10.927,D10&gt;=1.25,D10&lt;1.55,F10&gt;=1.5),4.25,IF(AND(A10&gt;=6.95,D10&lt;1.75,H10&lt;16.227,D10&gt;=1.55,F10&gt;=1.5),5.8,IF(AND(B10&lt;3.3,B10&gt;=3.1,D10&gt;=0.15,G10&gt;=0.174,D10&lt;0.35,F10&lt;1.5),1.3,IF(AND(H10&lt;12.278,D10&gt;=1.35,H10&gt;=10.927,D10&gt;=1.25,D10&lt;1.55,F10&gt;=1.5),4.9,IF(AND(G10&lt;0.226,A10&lt;6.95,D10&lt;1.75,H10&lt;16.227,D10&gt;=1.55,F10&gt;=1.5),5,IF(AND(G10&gt;=0.226,A10&lt;6.95,D10&lt;1.75,H10&lt;16.227,D10&gt;=1.55,F10&gt;=1.5),4.62,IF(AND(H10&lt;9.35,B10&lt;2.95,D10&gt;=1.75,H10&lt;16.227,D10&gt;=1.55,F10&gt;=1.5),6.3,IF(AND(H10&gt;=9.35,B10&lt;2.95,D10&gt;=1.75,H10&lt;16.227,D10&gt;=1.55,F10&gt;=1.5),5.58,IF(AND(A10&lt;5.05,B10&gt;=3.3,B10&gt;=3.1,D10&gt;=0.15,G10&gt;=0.174,D10&lt;0.35,F10&lt;1.5),1.35,IF(AND(A10&gt;=5.05,B10&gt;=3.3,B10&gt;=3.1,D10&gt;=0.15,G10&gt;=0.174,D10&lt;0.35,F10&lt;1.5),1.46,IF(AND(B10&lt;2.8,A10&lt;5.65,F10&lt;2.5,H10&lt;10.927,D10&gt;=1.25,D10&lt;1.55,F10&gt;=1.5),4.075,IF(AND(B10&gt;=2.8,A10&lt;5.65,F10&lt;2.5,H10&lt;10.927,D10&gt;=1.25,D10&lt;1.55,F10&gt;=1.5),3.933,IF(AND(A10&lt;6.25,A10&gt;=5.65,F10&lt;2.5,H10&lt;10.927,D10&gt;=1.25,D10&lt;1.55,F10&gt;=1.5),4.533,IF(AND(A10&gt;=6.25,A10&gt;=5.65,F10&lt;2.5,H10&lt;10.927,D10&gt;=1.25,D10&lt;1.55,F10&gt;=1.5),4.3,IF(AND(A10&lt;6.5,H10&gt;=12.278,D10&gt;=1.35,H10&gt;=10.927,D10&gt;=1.25,D10&lt;1.55,F10&gt;=1.5),4.55,IF(AND(A10&gt;=6.5,H10&gt;=12.278,D10&gt;=1.35,H10&gt;=10.927,D10&gt;=1.25,D10&lt;1.55,F10&gt;=1.5),4.775,IF(AND(H10&lt;9.884,D10&lt;2.1,B10&gt;=2.95,D10&gt;=1.75,H10&lt;16.227,D10&gt;=1.55,F10&gt;=1.5),5.5,IF(AND(H10&gt;=9.884,D10&lt;2.1,B10&gt;=2.95,D10&gt;=1.75,H10&lt;16.227,D10&gt;=1.55,F10&gt;=1.5),5.1,IF(AND(H10&lt;10.393,D10&gt;=2.1,B10&gt;=2.95,D10&gt;=1.75,H10&lt;16.227,D10&gt;=1.55,F10&gt;=1.5),5.74,IF(AND(D10&lt;2.25,H10&gt;=10.393,D10&gt;=2.1,B10&gt;=2.95,D10&gt;=1.75,H10&lt;16.227,D10&gt;=1.55,F10&gt;=1.5),5.8,IF(AND(D10&gt;=2.25,H10&gt;=10.393,D10&gt;=2.1,B10&gt;=2.95,D10&gt;=1.75,H10&lt;16.227,D10&gt;=1.55,F10&gt;=1.5),5.4,"shouldnthappen"))))))))))))))))))))))))))))))))</f>
        <v>1.5</v>
      </c>
      <c r="BG10" s="1" t="n">
        <f aca="false">IF(AND(G10&lt;0.096,A10&lt;5.45),2.95,IF(AND(F10&gt;=1.5,G10&gt;=0.096,A10&lt;5.45),3,IF(AND(D10&lt;0.6,A10&lt;5.9,A10&gt;=5.45),1.4,IF(AND(F10&gt;=2.5,D10&gt;=0.6,A10&lt;5.9,A10&gt;=5.45),5.1,IF(AND(A10&lt;7.45,A10&gt;=7.05,A10&gt;=5.9,A10&gt;=5.45),6.167,IF(AND(B10&gt;=3.55,G10&lt;0.587,F10&lt;1.5,G10&gt;=0.096,A10&lt;5.45),1,IF(AND(A10&lt;5.05,G10&gt;=0.587,F10&lt;1.5,G10&gt;=0.096,A10&lt;5.45),1.35,IF(AND(B10&lt;2.75,D10&lt;1.7,A10&lt;7.05,A10&gt;=5.9,A10&gt;=5.45),4.9,IF(AND(A10&lt;6.2,D10&gt;=1.7,A10&lt;7.05,A10&gt;=5.9,A10&gt;=5.45),4.833,IF(AND(H10&lt;17.32,A10&gt;=7.45,A10&gt;=7.05,A10&gt;=5.9,A10&gt;=5.45),6.68,IF(AND(H10&gt;=17.32,A10&gt;=7.45,A10&gt;=7.05,A10&gt;=5.9,A10&gt;=5.45),6.4,IF(AND(G10&lt;0.161,B10&lt;3.55,G10&lt;0.587,F10&lt;1.5,G10&gt;=0.096,A10&lt;5.45),1.5,IF(AND(H10&lt;11.016,A10&gt;=5.05,G10&gt;=0.587,F10&lt;1.5,G10&gt;=0.096,A10&lt;5.45),1.633,IF(AND(H10&lt;11.001,G10&lt;0.372,F10&lt;2.5,D10&gt;=0.6,A10&lt;5.9,A10&gt;=5.45),4.133,IF(AND(H10&gt;=11.001,G10&lt;0.372,F10&lt;2.5,D10&gt;=0.6,A10&lt;5.9,A10&gt;=5.45),4.3,IF(AND(H10&lt;6.808,G10&gt;=0.372,F10&lt;2.5,D10&gt;=0.6,A10&lt;5.9,A10&gt;=5.45),4,IF(AND(A10&gt;=6.75,B10&gt;=2.75,D10&lt;1.7,A10&lt;7.05,A10&gt;=5.9,A10&gt;=5.45),4.84,IF(AND(H10&lt;12.467,G10&gt;=0.161,B10&lt;3.55,G10&lt;0.587,F10&lt;1.5,G10&gt;=0.096,A10&lt;5.45),1.3,IF(AND(D10&lt;0.25,H10&gt;=11.016,A10&gt;=5.05,G10&gt;=0.587,F10&lt;1.5,G10&gt;=0.096,A10&lt;5.45),1.52,IF(AND(D10&gt;=0.25,H10&gt;=11.016,A10&gt;=5.05,G10&gt;=0.587,F10&lt;1.5,G10&gt;=0.096,A10&lt;5.45),1.5,IF(AND(H10&lt;11.218,H10&gt;=6.808,G10&gt;=0.372,F10&lt;2.5,D10&gt;=0.6,A10&lt;5.9,A10&gt;=5.45),3.7,IF(AND(H10&gt;=11.218,H10&gt;=6.808,G10&gt;=0.372,F10&lt;2.5,D10&gt;=0.6,A10&lt;5.9,A10&gt;=5.45),3.9,IF(AND(B10&lt;2.95,A10&lt;6.75,B10&gt;=2.75,D10&lt;1.7,A10&lt;7.05,A10&gt;=5.9,A10&gt;=5.45),4.2,IF(AND(B10&gt;=2.95,A10&lt;6.75,B10&gt;=2.75,D10&lt;1.7,A10&lt;7.05,A10&gt;=5.9,A10&gt;=5.45),4.6,IF(AND(D10&gt;=2.45,A10&lt;6.85,A10&gt;=6.2,D10&gt;=1.7,A10&lt;7.05,A10&gt;=5.9,A10&gt;=5.45),5.9,IF(AND(G10&lt;0.312,A10&gt;=6.85,A10&gt;=6.2,D10&gt;=1.7,A10&lt;7.05,A10&gt;=5.9,A10&gt;=5.45),5.1,IF(AND(G10&gt;=0.312,A10&gt;=6.85,A10&gt;=6.2,D10&gt;=1.7,A10&lt;7.05,A10&gt;=5.9,A10&gt;=5.45),5.4,IF(AND(G10&lt;0.251,H10&gt;=12.467,G10&gt;=0.161,B10&lt;3.55,G10&lt;0.587,F10&lt;1.5,G10&gt;=0.096,A10&lt;5.45),1.35,IF(AND(G10&gt;=0.251,H10&gt;=12.467,G10&gt;=0.161,B10&lt;3.55,G10&lt;0.587,F10&lt;1.5,G10&gt;=0.096,A10&lt;5.45),1.467,IF(AND(G10&gt;=0.628,D10&lt;2.45,A10&lt;6.85,A10&gt;=6.2,D10&gt;=1.7,A10&lt;7.05,A10&gt;=5.9,A10&gt;=5.45),5.1,IF(AND(A10&gt;=6.75,G10&lt;0.628,D10&lt;2.45,A10&lt;6.85,A10&gt;=6.2,D10&gt;=1.7,A10&lt;7.05,A10&gt;=5.9,A10&gt;=5.45),5.9,IF(AND(H10&lt;11.824,A10&lt;6.75,G10&lt;0.628,D10&lt;2.45,A10&lt;6.85,A10&gt;=6.2,D10&gt;=1.7,A10&lt;7.05,A10&gt;=5.9,A10&gt;=5.45),5.44,IF(AND(H10&lt;14.378,H10&gt;=11.824,A10&lt;6.75,G10&lt;0.628,D10&lt;2.45,A10&lt;6.85,A10&gt;=6.2,D10&gt;=1.7,A10&lt;7.05,A10&gt;=5.9,A10&gt;=5.45),5.6,IF(AND(H10&gt;=14.378,H10&gt;=11.824,A10&lt;6.75,G10&lt;0.628,D10&lt;2.45,A10&lt;6.85,A10&gt;=6.2,D10&gt;=1.7,A10&lt;7.05,A10&gt;=5.9,A10&gt;=5.45),5.8,"shouldnthappen"))))))))))))))))))))))))))))))))))</f>
        <v>2.95</v>
      </c>
      <c r="BH10" s="1" t="n">
        <f aca="false">IF(AND(G10&gt;=0.905,F10&lt;1.5),1.8,IF(AND(H10&lt;5.523,G10&lt;0.905,F10&lt;1.5),1,IF(AND(D10&gt;=0.4,H10&gt;=5.523,G10&lt;0.905,F10&lt;1.5),1.7,IF(AND(G10&gt;=0.878,D10&lt;1.35,F10&lt;2.5,F10&gt;=1.5),4.4,IF(AND(A10&lt;5.4,D10&gt;=1.35,F10&lt;2.5,F10&gt;=1.5),3.9,IF(AND(G10&lt;0.177,B10&lt;3.15,F10&gt;=2.5,F10&gt;=1.5),6.15,IF(AND(H10&lt;10.393,B10&gt;=3.15,F10&gt;=2.5,F10&gt;=1.5),5.94,IF(AND(H10&gt;=10.393,B10&gt;=3.15,F10&gt;=2.5,F10&gt;=1.5),5.467,IF(AND(D10&gt;=1.25,G10&lt;0.878,D10&lt;1.35,F10&lt;2.5,F10&gt;=1.5),4.18,IF(AND(G10&gt;=0.709,A10&gt;=5.4,D10&gt;=1.35,F10&lt;2.5,F10&gt;=1.5),4.9,IF(AND(B10&lt;2.6,G10&gt;=0.177,B10&lt;3.15,F10&gt;=2.5,F10&gt;=1.5),4.8,IF(AND(A10&lt;4.35,A10&lt;5.05,D10&lt;0.4,H10&gt;=5.523,G10&lt;0.905,F10&lt;1.5),1.1,IF(AND(A10&gt;=5.6,A10&gt;=5.05,D10&lt;0.4,H10&gt;=5.523,G10&lt;0.905,F10&lt;1.5),1.7,IF(AND(D10&lt;1.05,D10&lt;1.25,G10&lt;0.878,D10&lt;1.35,F10&lt;2.5,F10&gt;=1.5),3.6,IF(AND(D10&gt;=1.55,G10&lt;0.709,A10&gt;=5.4,D10&gt;=1.35,F10&lt;2.5,F10&gt;=1.5),4.975,IF(AND(D10&lt;1.7,B10&gt;=2.6,G10&gt;=0.177,B10&lt;3.15,F10&gt;=2.5,F10&gt;=1.5),5.8,IF(AND(B10&lt;3.15,A10&gt;=4.35,A10&lt;5.05,D10&lt;0.4,H10&gt;=5.523,G10&lt;0.905,F10&lt;1.5),1.46,IF(AND(A10&gt;=5.45,A10&lt;5.6,A10&gt;=5.05,D10&lt;0.4,H10&gt;=5.523,G10&lt;0.905,F10&lt;1.5),1.35,IF(AND(H10&lt;10.974,D10&gt;=1.05,D10&lt;1.25,G10&lt;0.878,D10&lt;1.35,F10&lt;2.5,F10&gt;=1.5),3.8,IF(AND(H10&gt;=13.654,D10&lt;1.55,G10&lt;0.709,A10&gt;=5.4,D10&gt;=1.35,F10&lt;2.5,F10&gt;=1.5),4.725,IF(AND(A10&lt;4.5,B10&gt;=3.15,A10&gt;=4.35,A10&lt;5.05,D10&lt;0.4,H10&gt;=5.523,G10&lt;0.905,F10&lt;1.5),1.3,IF(AND(G10&lt;0.676,A10&lt;5.45,A10&lt;5.6,A10&gt;=5.05,D10&lt;0.4,H10&gt;=5.523,G10&lt;0.905,F10&lt;1.5),1.5,IF(AND(G10&gt;=0.676,A10&lt;5.45,A10&lt;5.6,A10&gt;=5.05,D10&lt;0.4,H10&gt;=5.523,G10&lt;0.905,F10&lt;1.5),1.55,IF(AND(A10&lt;5.7,H10&gt;=10.974,D10&gt;=1.05,D10&lt;1.25,G10&lt;0.878,D10&lt;1.35,F10&lt;2.5,F10&gt;=1.5),3.9,IF(AND(A10&gt;=5.7,H10&gt;=10.974,D10&gt;=1.05,D10&lt;1.25,G10&lt;0.878,D10&lt;1.35,F10&lt;2.5,F10&gt;=1.5),3.933,IF(AND(G10&gt;=0.644,H10&lt;13.654,D10&lt;1.55,G10&lt;0.709,A10&gt;=5.4,D10&gt;=1.35,F10&lt;2.5,F10&gt;=1.5),4.4,IF(AND(B10&lt;2.9,A10&lt;6.2,D10&gt;=1.7,B10&gt;=2.6,G10&gt;=0.177,B10&lt;3.15,F10&gt;=2.5,F10&gt;=1.5),5.02,IF(AND(B10&gt;=2.9,A10&lt;6.2,D10&gt;=1.7,B10&gt;=2.6,G10&gt;=0.177,B10&lt;3.15,F10&gt;=2.5,F10&gt;=1.5),4.8,IF(AND(D10&lt;2.2,A10&gt;=6.2,D10&gt;=1.7,B10&gt;=2.6,G10&gt;=0.177,B10&lt;3.15,F10&gt;=2.5,F10&gt;=1.5),5.325,IF(AND(D10&gt;=2.2,A10&gt;=6.2,D10&gt;=1.7,B10&gt;=2.6,G10&gt;=0.177,B10&lt;3.15,F10&gt;=2.5,F10&gt;=1.5),5.1,IF(AND(D10&lt;0.25,A10&gt;=4.5,B10&gt;=3.15,A10&gt;=4.35,A10&lt;5.05,D10&lt;0.4,H10&gt;=5.523,G10&lt;0.905,F10&lt;1.5),1.357,IF(AND(D10&gt;=0.25,A10&gt;=4.5,B10&gt;=3.15,A10&gt;=4.35,A10&lt;5.05,D10&lt;0.4,H10&gt;=5.523,G10&lt;0.905,F10&lt;1.5),1.333,IF(AND(H10&lt;10.723,G10&lt;0.644,H10&lt;13.654,D10&lt;1.55,G10&lt;0.709,A10&gt;=5.4,D10&gt;=1.35,F10&lt;2.5,F10&gt;=1.5),4.6,IF(AND(H10&gt;=10.723,G10&lt;0.644,H10&lt;13.654,D10&lt;1.55,G10&lt;0.709,A10&gt;=5.4,D10&gt;=1.35,F10&lt;2.5,F10&gt;=1.5),4.5,"shouldnthappen"))))))))))))))))))))))))))))))))))</f>
        <v>1.357</v>
      </c>
      <c r="BI10" s="1" t="n">
        <f aca="false">IF(AND(D10&gt;=0.8,A10&lt;5.45),3.9,IF(AND(D10&gt;=0.45,D10&lt;0.8,A10&lt;5.45),1.66,IF(AND(H10&lt;16.447,B10&gt;=3.45,A10&gt;=5.45),1.525,IF(AND(H10&gt;=16.447,B10&gt;=3.45,A10&gt;=5.45),6.4,IF(AND(H10&lt;5.245,D10&lt;0.45,D10&lt;0.8,A10&lt;5.45),1,IF(AND(A10&gt;=7.2,G10&lt;0.154,B10&lt;3.45,A10&gt;=5.45),6.7,IF(AND(D10&lt;1.65,A10&lt;7.2,G10&lt;0.154,B10&lt;3.45,A10&gt;=5.45),4.7,IF(AND(D10&gt;=1.65,A10&lt;7.2,G10&lt;0.154,B10&lt;3.45,A10&gt;=5.45),5.52,IF(AND(D10&gt;=0.25,A10&lt;5.05,H10&gt;=5.245,D10&lt;0.45,D10&lt;0.8,A10&lt;5.45),1.35,IF(AND(H10&lt;6.089,A10&gt;=5.05,H10&gt;=5.245,D10&lt;0.45,D10&lt;0.8,A10&lt;5.45),1.7,IF(AND(D10&lt;1.2,B10&lt;2.6,A10&lt;5.75,G10&gt;=0.154,B10&lt;3.45,A10&gt;=5.45),3.85,IF(AND(D10&gt;=1.2,B10&lt;2.6,A10&lt;5.75,G10&gt;=0.154,B10&lt;3.45,A10&gt;=5.45),4,IF(AND(D10&gt;=1.65,B10&gt;=2.6,A10&lt;5.75,G10&gt;=0.154,B10&lt;3.45,A10&gt;=5.45),4.9,IF(AND(G10&lt;0.353,F10&lt;2.5,A10&gt;=5.75,G10&gt;=0.154,B10&lt;3.45,A10&gt;=5.45),4.25,IF(AND(A10&gt;=7.25,F10&gt;=2.5,A10&gt;=5.75,G10&gt;=0.154,B10&lt;3.45,A10&gt;=5.45),6.45,IF(AND(H10&lt;11.218,D10&lt;0.25,A10&lt;5.05,H10&gt;=5.245,D10&lt;0.45,D10&lt;0.8,A10&lt;5.45),1.42,IF(AND(G10&lt;0.517,H10&gt;=6.089,A10&gt;=5.05,H10&gt;=5.245,D10&lt;0.45,D10&lt;0.8,A10&lt;5.45),1.44,IF(AND(G10&gt;=0.517,H10&gt;=6.089,A10&gt;=5.05,H10&gt;=5.245,D10&lt;0.45,D10&lt;0.8,A10&lt;5.45),1.54,IF(AND(H10&gt;=10.194,D10&lt;1.65,B10&gt;=2.6,A10&lt;5.75,G10&gt;=0.154,B10&lt;3.45,A10&gt;=5.45),4.35,IF(AND(B10&gt;=3.15,G10&gt;=0.353,F10&lt;2.5,A10&gt;=5.75,G10&gt;=0.154,B10&lt;3.45,A10&gt;=5.45),4.7,IF(AND(H10&lt;7.716,A10&lt;7.25,F10&gt;=2.5,A10&gt;=5.75,G10&gt;=0.154,B10&lt;3.45,A10&gt;=5.45),5.04,IF(AND(G10&lt;0.175,H10&gt;=11.218,D10&lt;0.25,A10&lt;5.05,H10&gt;=5.245,D10&lt;0.45,D10&lt;0.8,A10&lt;5.45),1.5,IF(AND(H10&lt;7.713,H10&lt;10.194,D10&lt;1.65,B10&gt;=2.6,A10&lt;5.75,G10&gt;=0.154,B10&lt;3.45,A10&gt;=5.45),4.1,IF(AND(H10&gt;=7.713,H10&lt;10.194,D10&lt;1.65,B10&gt;=2.6,A10&lt;5.75,G10&gt;=0.154,B10&lt;3.45,A10&gt;=5.45),4.2,IF(AND(B10&gt;=3.05,B10&lt;3.15,G10&gt;=0.353,F10&lt;2.5,A10&gt;=5.75,G10&gt;=0.154,B10&lt;3.45,A10&gt;=5.45),4.4,IF(AND(D10&gt;=2.45,H10&gt;=7.716,A10&lt;7.25,F10&gt;=2.5,A10&gt;=5.75,G10&gt;=0.154,B10&lt;3.45,A10&gt;=5.45),5.85,IF(AND(D10&lt;0.15,G10&gt;=0.175,H10&gt;=11.218,D10&lt;0.25,A10&lt;5.05,H10&gt;=5.245,D10&lt;0.45,D10&lt;0.8,A10&lt;5.45),1.1,IF(AND(H10&gt;=16.317,B10&lt;3.05,B10&lt;3.15,G10&gt;=0.353,F10&lt;2.5,A10&gt;=5.75,G10&gt;=0.154,B10&lt;3.45,A10&gt;=5.45),4.8,IF(AND(G10&gt;=0.857,D10&lt;2.45,H10&gt;=7.716,A10&lt;7.25,F10&gt;=2.5,A10&gt;=5.75,G10&gt;=0.154,B10&lt;3.45,A10&gt;=5.45),5.05,IF(AND(G10&lt;0.245,D10&gt;=0.15,G10&gt;=0.175,H10&gt;=11.218,D10&lt;0.25,A10&lt;5.05,H10&gt;=5.245,D10&lt;0.45,D10&lt;0.8,A10&lt;5.45),1.3,IF(AND(G10&gt;=0.245,D10&gt;=0.15,G10&gt;=0.175,H10&gt;=11.218,D10&lt;0.25,A10&lt;5.05,H10&gt;=5.245,D10&lt;0.45,D10&lt;0.8,A10&lt;5.45),1.22,IF(AND(B10&lt;2.85,H10&lt;16.317,B10&lt;3.05,B10&lt;3.15,G10&gt;=0.353,F10&lt;2.5,A10&gt;=5.75,G10&gt;=0.154,B10&lt;3.45,A10&gt;=5.45),4.6,IF(AND(B10&gt;=2.85,H10&lt;16.317,B10&lt;3.05,B10&lt;3.15,G10&gt;=0.353,F10&lt;2.5,A10&gt;=5.75,G10&gt;=0.154,B10&lt;3.45,A10&gt;=5.45),4.633,IF(AND(D10&lt;1.85,G10&lt;0.857,D10&lt;2.45,H10&gt;=7.716,A10&lt;7.25,F10&gt;=2.5,A10&gt;=5.75,G10&gt;=0.154,B10&lt;3.45,A10&gt;=5.45),5.8,IF(AND(H10&lt;11.297,D10&gt;=1.85,G10&lt;0.857,D10&lt;2.45,H10&gt;=7.716,A10&lt;7.25,F10&gt;=2.5,A10&gt;=5.75,G10&gt;=0.154,B10&lt;3.45,A10&gt;=5.45),5.3,IF(AND(G10&lt;0.388,H10&gt;=11.297,D10&gt;=1.85,G10&lt;0.857,D10&lt;2.45,H10&gt;=7.716,A10&lt;7.25,F10&gt;=2.5,A10&gt;=5.75,G10&gt;=0.154,B10&lt;3.45,A10&gt;=5.45),5.4,IF(AND(G10&gt;=0.388,H10&gt;=11.297,D10&gt;=1.85,G10&lt;0.857,D10&lt;2.45,H10&gt;=7.716,A10&lt;7.25,F10&gt;=2.5,A10&gt;=5.75,G10&gt;=0.154,B10&lt;3.45,A10&gt;=5.45),5.6,"shouldnthappen")))))))))))))))))))))))))))))))))))))</f>
        <v>1.5</v>
      </c>
      <c r="BJ10" s="1" t="n">
        <f aca="false">IF(AND(F10&gt;=2,B10&gt;=3.35),6.1,IF(AND(H10&gt;=12.719,F10&lt;1.5,B10&lt;3.35),1.567,IF(AND(H10&lt;5.245,F10&lt;2,B10&gt;=3.35),1,IF(AND(D10&lt;0.15,H10&lt;12.719,F10&lt;1.5,B10&lt;3.35),1.5,IF(AND(D10&gt;=0.35,H10&gt;=5.245,F10&lt;2,B10&gt;=3.35),1.6,IF(AND(A10&lt;4.9,D10&gt;=0.15,H10&lt;12.719,F10&lt;1.5,B10&lt;3.35),1.36,IF(AND(B10&lt;2.65,G10&lt;0.572,D10&lt;1.45,F10&gt;=1.5,B10&lt;3.35),3.5,IF(AND(A10&lt;6.1,F10&lt;2.5,D10&gt;=1.45,F10&gt;=1.5,B10&lt;3.35),5.1,IF(AND(G10&gt;=0.607,D10&lt;0.35,H10&gt;=5.245,F10&lt;2,B10&gt;=3.35),1.65,IF(AND(G10&lt;0.546,A10&gt;=4.9,D10&gt;=0.15,H10&lt;12.719,F10&lt;1.5,B10&lt;3.35),1.2,IF(AND(G10&gt;=0.546,A10&gt;=4.9,D10&gt;=0.15,H10&lt;12.719,F10&lt;1.5,B10&lt;3.35),1.4,IF(AND(A10&gt;=6.3,B10&gt;=2.65,G10&lt;0.572,D10&lt;1.45,F10&gt;=1.5,B10&lt;3.35),4.8,IF(AND(D10&lt;1.15,B10&lt;2.85,G10&gt;=0.572,D10&lt;1.45,F10&gt;=1.5,B10&lt;3.35),3.9,IF(AND(B10&gt;=3.15,B10&gt;=2.85,G10&gt;=0.572,D10&lt;1.45,F10&gt;=1.5,B10&lt;3.35),4.7,IF(AND(B10&lt;2.95,A10&gt;=6.1,F10&lt;2.5,D10&gt;=1.45,F10&gt;=1.5,B10&lt;3.35),4.533,IF(AND(B10&gt;=2.95,A10&gt;=6.1,F10&lt;2.5,D10&gt;=1.45,F10&gt;=1.5,B10&lt;3.35),4.75,IF(AND(A10&gt;=6.7,G10&lt;0.107,F10&gt;=2.5,D10&gt;=1.45,F10&gt;=1.5,B10&lt;3.35),5.7,IF(AND(G10&gt;=0.385,G10&lt;0.607,D10&lt;0.35,H10&gt;=5.245,F10&lt;2,B10&gt;=3.35),1.325,IF(AND(D10&lt;1.25,A10&lt;6.3,B10&gt;=2.65,G10&lt;0.572,D10&lt;1.45,F10&gt;=1.5,B10&lt;3.35),4,IF(AND(D10&gt;=1.25,A10&lt;6.3,B10&gt;=2.65,G10&lt;0.572,D10&lt;1.45,F10&gt;=1.5,B10&lt;3.35),4.18,IF(AND(G10&lt;0.907,D10&gt;=1.15,B10&lt;2.85,G10&gt;=0.572,D10&lt;1.45,F10&gt;=1.5,B10&lt;3.35),4,IF(AND(G10&gt;=0.907,D10&gt;=1.15,B10&lt;2.85,G10&gt;=0.572,D10&lt;1.45,F10&gt;=1.5,B10&lt;3.35),4.4,IF(AND(H10&lt;8.326,B10&lt;3.15,B10&gt;=2.85,G10&gt;=0.572,D10&lt;1.45,F10&gt;=1.5,B10&lt;3.35),3.6,IF(AND(H10&gt;=8.326,B10&lt;3.15,B10&gt;=2.85,G10&gt;=0.572,D10&lt;1.45,F10&gt;=1.5,B10&lt;3.35),4.48,IF(AND(B10&lt;2.95,A10&lt;6.7,G10&lt;0.107,F10&gt;=2.5,D10&gt;=1.45,F10&gt;=1.5,B10&lt;3.35),5.6,IF(AND(B10&gt;=2.95,A10&lt;6.7,G10&lt;0.107,F10&gt;=2.5,D10&gt;=1.45,F10&gt;=1.5,B10&lt;3.35),5.5,IF(AND(G10&lt;0.205,G10&lt;0.432,G10&gt;=0.107,F10&gt;=2.5,D10&gt;=1.45,F10&gt;=1.5,B10&lt;3.35),5.3,IF(AND(B10&gt;=3.05,G10&gt;=0.432,G10&gt;=0.107,F10&gt;=2.5,D10&gt;=1.45,F10&gt;=1.5,B10&lt;3.35),5.86,IF(AND(H10&gt;=14.057,G10&lt;0.385,G10&lt;0.607,D10&lt;0.35,H10&gt;=5.245,F10&lt;2,B10&gt;=3.35),1.7,IF(AND(D10&lt;1.7,G10&gt;=0.205,G10&lt;0.432,G10&gt;=0.107,F10&gt;=2.5,D10&gt;=1.45,F10&gt;=1.5,B10&lt;3.35),5,IF(AND(G10&lt;0.779,B10&lt;3.05,G10&gt;=0.432,G10&gt;=0.107,F10&gt;=2.5,D10&gt;=1.45,F10&gt;=1.5,B10&lt;3.35),4.9,IF(AND(G10&gt;=0.779,B10&lt;3.05,G10&gt;=0.432,G10&gt;=0.107,F10&gt;=2.5,D10&gt;=1.45,F10&gt;=1.5,B10&lt;3.35),5.533,IF(AND(D10&gt;=0.25,H10&lt;14.057,G10&lt;0.385,G10&lt;0.607,D10&lt;0.35,H10&gt;=5.245,F10&lt;2,B10&gt;=3.35),1.4,IF(AND(B10&lt;2.85,D10&gt;=1.7,G10&gt;=0.205,G10&lt;0.432,G10&gt;=0.107,F10&gt;=2.5,D10&gt;=1.45,F10&gt;=1.5,B10&lt;3.35),5.1,IF(AND(B10&gt;=2.85,D10&gt;=1.7,G10&gt;=0.205,G10&lt;0.432,G10&gt;=0.107,F10&gt;=2.5,D10&gt;=1.45,F10&gt;=1.5,B10&lt;3.35),5.15,IF(AND(A10&lt;5.1,D10&lt;0.25,H10&lt;14.057,G10&lt;0.385,G10&lt;0.607,D10&lt;0.35,H10&gt;=5.245,F10&lt;2,B10&gt;=3.35),1.4,IF(AND(A10&gt;=5.1,D10&lt;0.25,H10&lt;14.057,G10&lt;0.385,G10&lt;0.607,D10&lt;0.35,H10&gt;=5.245,F10&lt;2,B10&gt;=3.35),1.5,"shouldnthappen")))))))))))))))))))))))))))))))))))))</f>
        <v>1.4</v>
      </c>
    </row>
    <row r="11" customFormat="false" ht="13.8" hidden="false" customHeight="false" outlineLevel="0" collapsed="false">
      <c r="A11" s="1" t="n">
        <v>4.4</v>
      </c>
      <c r="B11" s="1" t="n">
        <v>2.9</v>
      </c>
      <c r="C11" s="1" t="n">
        <v>1.4</v>
      </c>
      <c r="D11" s="1" t="n">
        <v>0.2</v>
      </c>
      <c r="E11" s="1" t="s">
        <v>94</v>
      </c>
      <c r="F11" s="1" t="n">
        <v>1</v>
      </c>
      <c r="G11" s="1" t="n">
        <v>0.203468022635207</v>
      </c>
      <c r="H11" s="16" t="n">
        <v>11.1737284488976</v>
      </c>
      <c r="I11" s="11" t="n">
        <f aca="false">C11</f>
        <v>1.4</v>
      </c>
      <c r="J11" s="1" t="n">
        <f aca="false">AVERAGE(M11:BJ11)</f>
        <v>1.37656</v>
      </c>
      <c r="K11" s="15" t="n">
        <f aca="false">1-SQRT(VAR(M11:BJ11, I11)) / AVERAGE(M11:BJ11)</f>
        <v>0.933504202164385</v>
      </c>
      <c r="L11" s="1" t="n">
        <f aca="false">(J11-I11)/I11</f>
        <v>-0.0167428571428571</v>
      </c>
      <c r="M11" s="1" t="n">
        <f aca="false">IF(AND(H11&gt;=16.241,B11&gt;=3.35),6.4,IF(AND(D11&gt;=0.75,A11&lt;5.15,B11&lt;3.35),4.1,IF(AND(D11&gt;=1.5,H11&lt;16.241,B11&gt;=3.35),5.767,IF(AND(B11&gt;=3.25,D11&lt;0.75,A11&lt;5.15,B11&lt;3.35),1.58,IF(AND(A11&lt;4.95,D11&lt;1.5,H11&lt;16.241,B11&gt;=3.35),1.4,IF(AND(A11&lt;4.5,B11&lt;3.25,D11&lt;0.75,A11&lt;5.15,B11&lt;3.35),1.26,IF(AND(A11&gt;=4.5,B11&lt;3.25,D11&lt;0.75,A11&lt;5.15,B11&lt;3.35),1.48,IF(AND(G11&lt;0.356,H11&lt;12.557,D11&lt;1.45,A11&gt;=5.15,B11&lt;3.35),4.267,IF(AND(D11&lt;1.25,H11&gt;=12.557,D11&lt;1.45,A11&gt;=5.15,B11&lt;3.35),4.05,IF(AND(D11&gt;=1.35,G11&gt;=0.356,H11&lt;12.557,D11&lt;1.45,A11&gt;=5.15,B11&lt;3.35),4.25,IF(AND(H11&lt;15.086,D11&gt;=1.25,H11&gt;=12.557,D11&lt;1.45,A11&gt;=5.15,B11&lt;3.35),4.4,IF(AND(F11&lt;2.5,G11&gt;=0.44,D11&lt;2.05,D11&gt;=1.45,A11&gt;=5.15,B11&lt;3.35),4.7,IF(AND(H11&lt;10.391,B11&lt;3.15,D11&gt;=2.05,D11&gt;=1.45,A11&gt;=5.15,B11&lt;3.35),5.1,IF(AND(G11&lt;0.505,B11&gt;=3.15,D11&gt;=2.05,D11&gt;=1.45,A11&gt;=5.15,B11&lt;3.35),5.7,IF(AND(G11&gt;=0.505,B11&gt;=3.15,D11&gt;=2.05,D11&gt;=1.45,A11&gt;=5.15,B11&lt;3.35),5.95,IF(AND(D11&gt;=0.5,G11&lt;0.905,A11&gt;=4.95,D11&lt;1.5,H11&lt;16.241,B11&gt;=3.35),1.6,IF(AND(B11&lt;3.6,G11&gt;=0.905,A11&gt;=4.95,D11&lt;1.5,H11&lt;16.241,B11&gt;=3.35),1.7,IF(AND(B11&gt;=3.6,G11&gt;=0.905,A11&gt;=4.95,D11&lt;1.5,H11&lt;16.241,B11&gt;=3.35),1.767,IF(AND(A11&gt;=5.7,D11&lt;1.35,G11&gt;=0.356,H11&lt;12.557,D11&lt;1.45,A11&gt;=5.15,B11&lt;3.35),3.9,IF(AND(A11&lt;6.35,H11&gt;=15.086,D11&gt;=1.25,H11&gt;=12.557,D11&lt;1.45,A11&gt;=5.15,B11&lt;3.35),4.7,IF(AND(A11&gt;=6.35,H11&gt;=15.086,D11&gt;=1.25,H11&gt;=12.557,D11&lt;1.45,A11&gt;=5.15,B11&lt;3.35),4.6,IF(AND(H11&lt;9.252,D11&lt;1.55,G11&lt;0.44,D11&lt;2.05,D11&gt;=1.45,A11&gt;=5.15,B11&lt;3.35),5.08,IF(AND(H11&gt;=9.252,D11&lt;1.55,G11&lt;0.44,D11&lt;2.05,D11&gt;=1.45,A11&gt;=5.15,B11&lt;3.35),4.7,IF(AND(H11&lt;8.477,D11&gt;=1.55,G11&lt;0.44,D11&lt;2.05,D11&gt;=1.45,A11&gt;=5.15,B11&lt;3.35),5.1,IF(AND(H11&gt;=8.477,D11&gt;=1.55,G11&lt;0.44,D11&lt;2.05,D11&gt;=1.45,A11&gt;=5.15,B11&lt;3.35),5.4,IF(AND(H11&lt;8.435,F11&gt;=2.5,G11&gt;=0.44,D11&lt;2.05,D11&gt;=1.45,A11&gt;=5.15,B11&lt;3.35),5.1,IF(AND(H11&gt;=8.435,F11&gt;=2.5,G11&gt;=0.44,D11&lt;2.05,D11&gt;=1.45,A11&gt;=5.15,B11&lt;3.35),4.86,IF(AND(G11&lt;0.543,H11&gt;=10.391,B11&lt;3.15,D11&gt;=2.05,D11&gt;=1.45,A11&gt;=5.15,B11&lt;3.35),5.56,IF(AND(G11&gt;=0.543,H11&gt;=10.391,B11&lt;3.15,D11&gt;=2.05,D11&gt;=1.45,A11&gt;=5.15,B11&lt;3.35),5.8,IF(AND(A11&lt;5.05,D11&lt;0.5,G11&lt;0.905,A11&gt;=4.95,D11&lt;1.5,H11&lt;16.241,B11&gt;=3.35),1.3,IF(AND(H11&lt;6.583,A11&lt;5.7,D11&lt;1.35,G11&gt;=0.356,H11&lt;12.557,D11&lt;1.45,A11&gt;=5.15,B11&lt;3.35),4,IF(AND(G11&lt;0.585,A11&gt;=5.05,D11&lt;0.5,G11&lt;0.905,A11&gt;=4.95,D11&lt;1.5,H11&lt;16.241,B11&gt;=3.35),1.475,IF(AND(G11&lt;0.62,H11&gt;=6.583,A11&lt;5.7,D11&lt;1.35,G11&gt;=0.356,H11&lt;12.557,D11&lt;1.45,A11&gt;=5.15,B11&lt;3.35),3.75,IF(AND(G11&gt;=0.62,H11&gt;=6.583,A11&lt;5.7,D11&lt;1.35,G11&gt;=0.356,H11&lt;12.557,D11&lt;1.45,A11&gt;=5.15,B11&lt;3.35),3.6,IF(AND(B11&lt;3.75,G11&gt;=0.585,A11&gt;=5.05,D11&lt;0.5,G11&lt;0.905,A11&gt;=4.95,D11&lt;1.5,H11&lt;16.241,B11&gt;=3.35),1.5,IF(AND(B11&gt;=3.75,G11&gt;=0.585,A11&gt;=5.05,D11&lt;0.5,G11&lt;0.905,A11&gt;=4.95,D11&lt;1.5,H11&lt;16.241,B11&gt;=3.35),1.6,"shouldnthappen"))))))))))))))))))))))))))))))))))))</f>
        <v>1.26</v>
      </c>
      <c r="N11" s="1" t="n">
        <f aca="false">IF(AND(H11&lt;5.245,B11&lt;3.65,F11&lt;1.5),1,IF(AND(H11&gt;=14.096,B11&gt;=3.65,F11&lt;1.5),1.65,IF(AND(A11&gt;=5.45,H11&gt;=5.245,B11&lt;3.65,F11&lt;1.5),1.3,IF(AND(H11&gt;=13.586,H11&lt;14.096,B11&gt;=3.65,F11&lt;1.5),1.3,IF(AND(H11&lt;10.258,D11&lt;1.25,F11&lt;2.5,F11&gt;=1.5),3.38,IF(AND(H11&lt;6.982,D11&gt;=1.25,F11&lt;2.5,F11&gt;=1.5),3.96,IF(AND(H11&gt;=13.646,D11&lt;2.05,F11&gt;=2.5,F11&gt;=1.5),6.1,IF(AND(B11&lt;3.05,A11&lt;5.45,H11&gt;=5.245,B11&lt;3.65,F11&lt;1.5),1.375,IF(AND(H11&lt;6.543,H11&lt;13.586,H11&lt;14.096,B11&gt;=3.65,F11&lt;1.5),1.4,IF(AND(H11&gt;=6.543,H11&lt;13.586,H11&lt;14.096,B11&gt;=3.65,F11&lt;1.5),1.5,IF(AND(H11&lt;11.522,H11&gt;=10.258,D11&lt;1.25,F11&lt;2.5,F11&gt;=1.5),3.733,IF(AND(H11&gt;=11.522,H11&gt;=10.258,D11&lt;1.25,F11&lt;2.5,F11&gt;=1.5),3.92,IF(AND(H11&lt;5.767,H11&lt;13.646,D11&lt;2.05,F11&gt;=2.5,F11&gt;=1.5),4.5,IF(AND(A11&lt;6.8,B11&lt;3.15,D11&gt;=2.05,F11&gt;=2.5,F11&gt;=1.5),5.6,IF(AND(A11&gt;=6.8,B11&lt;3.15,D11&gt;=2.05,F11&gt;=2.5,F11&gt;=1.5),5.1,IF(AND(B11&lt;3.25,B11&gt;=3.15,D11&gt;=2.05,F11&gt;=2.5,F11&gt;=1.5),5.8,IF(AND(B11&gt;=3.25,B11&gt;=3.15,D11&gt;=2.05,F11&gt;=2.5,F11&gt;=1.5),5.65,IF(AND(B11&lt;3.15,B11&gt;=3.05,A11&lt;5.45,H11&gt;=5.245,B11&lt;3.65,F11&lt;1.5),1.5,IF(AND(G11&gt;=0.735,H11&lt;13.665,H11&gt;=6.982,D11&gt;=1.25,F11&lt;2.5,F11&gt;=1.5),4.2,IF(AND(H11&lt;14.03,H11&gt;=13.665,H11&gt;=6.982,D11&gt;=1.25,F11&lt;2.5,F11&gt;=1.5),4.8,IF(AND(A11&gt;=6.6,H11&gt;=5.767,H11&lt;13.646,D11&lt;2.05,F11&gt;=2.5,F11&gt;=1.5),6.05,IF(AND(G11&gt;=0.934,B11&gt;=3.15,B11&gt;=3.05,A11&lt;5.45,H11&gt;=5.245,B11&lt;3.65,F11&lt;1.5),1.7,IF(AND(D11&gt;=1.55,G11&lt;0.735,H11&lt;13.665,H11&gt;=6.982,D11&gt;=1.25,F11&lt;2.5,F11&gt;=1.5),5.1,IF(AND(D11&lt;1.45,H11&gt;=14.03,H11&gt;=13.665,H11&gt;=6.982,D11&gt;=1.25,F11&lt;2.5,F11&gt;=1.5),4.7,IF(AND(D11&gt;=1.45,H11&gt;=14.03,H11&gt;=13.665,H11&gt;=6.982,D11&gt;=1.25,F11&lt;2.5,F11&gt;=1.5),4.5,IF(AND(A11&gt;=6.2,A11&lt;6.6,H11&gt;=5.767,H11&lt;13.646,D11&lt;2.05,F11&gt;=2.5,F11&gt;=1.5),5.325,IF(AND(B11&lt;3.25,G11&lt;0.934,B11&gt;=3.15,B11&gt;=3.05,A11&lt;5.45,H11&gt;=5.245,B11&lt;3.65,F11&lt;1.5),1.3,IF(AND(D11&lt;1.35,D11&lt;1.55,G11&lt;0.735,H11&lt;13.665,H11&gt;=6.982,D11&gt;=1.25,F11&lt;2.5,F11&gt;=1.5),4.25,IF(AND(H11&lt;8.435,A11&lt;6.2,A11&lt;6.6,H11&gt;=5.767,H11&lt;13.646,D11&lt;2.05,F11&gt;=2.5,F11&gt;=1.5),5.1,IF(AND(H11&gt;=8.435,A11&lt;6.2,A11&lt;6.6,H11&gt;=5.767,H11&lt;13.646,D11&lt;2.05,F11&gt;=2.5,F11&gt;=1.5),4.9,IF(AND(A11&gt;=5.15,B11&gt;=3.25,G11&lt;0.934,B11&gt;=3.15,B11&gt;=3.05,A11&lt;5.45,H11&gt;=5.245,B11&lt;3.65,F11&lt;1.5),1.5,IF(AND(B11&lt;2.9,D11&gt;=1.35,D11&lt;1.55,G11&lt;0.735,H11&lt;13.665,H11&gt;=6.982,D11&gt;=1.25,F11&lt;2.5,F11&gt;=1.5),4.6,IF(AND(B11&gt;=2.9,D11&gt;=1.35,D11&lt;1.55,G11&lt;0.735,H11&lt;13.665,H11&gt;=6.982,D11&gt;=1.25,F11&lt;2.5,F11&gt;=1.5),4.52,IF(AND(G11&gt;=0.862,A11&lt;5.15,B11&gt;=3.25,G11&lt;0.934,B11&gt;=3.15,B11&gt;=3.05,A11&lt;5.45,H11&gt;=5.245,B11&lt;3.65,F11&lt;1.5),1.5,IF(AND(H11&lt;9.35,G11&lt;0.862,A11&lt;5.15,B11&gt;=3.25,G11&lt;0.934,B11&gt;=3.15,B11&gt;=3.05,A11&lt;5.45,H11&gt;=5.245,B11&lt;3.65,F11&lt;1.5),1.38,IF(AND(H11&gt;=9.35,G11&lt;0.862,A11&lt;5.15,B11&gt;=3.25,G11&lt;0.934,B11&gt;=3.15,B11&gt;=3.05,A11&lt;5.45,H11&gt;=5.245,B11&lt;3.65,F11&lt;1.5),1.4,"shouldnthappen"))))))))))))))))))))))))))))))))))))</f>
        <v>1.375</v>
      </c>
      <c r="O11" s="1" t="n">
        <f aca="false">IF(AND(B11&lt;2.75,A11&lt;5.55),3.96,IF(AND(H11&lt;9.205,A11&lt;5.9,A11&gt;=5.55),3.85,IF(AND(A11&lt;4.35,D11&lt;0.35,B11&gt;=2.75,A11&lt;5.55),1.1,IF(AND(B11&lt;3.65,D11&gt;=0.35,B11&gt;=2.75,A11&lt;5.55),1.65,IF(AND(B11&gt;=3.65,D11&gt;=0.35,B11&gt;=2.75,A11&lt;5.55),1.9,IF(AND(G11&gt;=0.732,H11&gt;=9.205,A11&lt;5.9,A11&gt;=5.55),4.9,IF(AND(G11&lt;0.273,G11&lt;0.732,H11&gt;=9.205,A11&lt;5.9,A11&gt;=5.55),4.5,IF(AND(A11&lt;6.3,G11&lt;0.422,F11&lt;2.5,A11&gt;=5.9,A11&gt;=5.55),5.1,IF(AND(A11&gt;=6.3,G11&lt;0.422,F11&lt;2.5,A11&gt;=5.9,A11&gt;=5.55),4.76,IF(AND(B11&lt;2.4,G11&gt;=0.422,F11&lt;2.5,A11&gt;=5.9,A11&gt;=5.55),4.45,IF(AND(A11&gt;=7,G11&gt;=0.628,F11&gt;=2.5,A11&gt;=5.9,A11&gt;=5.55),6.45,IF(AND(D11&lt;0.15,H11&lt;13.924,A11&gt;=4.35,D11&lt;0.35,B11&gt;=2.75,A11&lt;5.55),1.5,IF(AND(B11&lt;3.15,H11&gt;=13.924,A11&gt;=4.35,D11&lt;0.35,B11&gt;=2.75,A11&lt;5.55),1.56,IF(AND(B11&gt;=3.15,H11&gt;=13.924,A11&gt;=4.35,D11&lt;0.35,B11&gt;=2.75,A11&lt;5.55),1.3,IF(AND(H11&lt;14.316,G11&gt;=0.273,G11&lt;0.732,H11&gt;=9.205,A11&lt;5.9,A11&gt;=5.55),3.95,IF(AND(H11&gt;=14.316,G11&gt;=0.273,G11&lt;0.732,H11&gt;=9.205,A11&lt;5.9,A11&gt;=5.55),4.1,IF(AND(A11&lt;6.2,B11&gt;=2.4,G11&gt;=0.422,F11&lt;2.5,A11&gt;=5.9,A11&gt;=5.55),4.3,IF(AND(A11&gt;=7.05,G11&lt;0.364,G11&lt;0.628,F11&gt;=2.5,A11&gt;=5.9,A11&gt;=5.55),6.1,IF(AND(A11&gt;=7.55,G11&gt;=0.364,G11&lt;0.628,F11&gt;=2.5,A11&gt;=5.9,A11&gt;=5.55),6.4,IF(AND(A11&lt;6.15,A11&lt;7,G11&gt;=0.628,F11&gt;=2.5,A11&gt;=5.9,A11&gt;=5.55),4.9,IF(AND(D11&lt;1.45,A11&gt;=6.2,B11&gt;=2.4,G11&gt;=0.422,F11&lt;2.5,A11&gt;=5.9,A11&gt;=5.55),4.64,IF(AND(D11&gt;=1.45,A11&gt;=6.2,B11&gt;=2.4,G11&gt;=0.422,F11&lt;2.5,A11&gt;=5.9,A11&gt;=5.55),4.9,IF(AND(D11&lt;1.65,A11&lt;7.05,G11&lt;0.364,G11&lt;0.628,F11&gt;=2.5,A11&gt;=5.9,A11&gt;=5.55),5.1,IF(AND(D11&gt;=2.35,A11&lt;7.55,G11&gt;=0.364,G11&lt;0.628,F11&gt;=2.5,A11&gt;=5.9,A11&gt;=5.55),5.633,IF(AND(D11&lt;2.15,A11&gt;=6.15,A11&lt;7,G11&gt;=0.628,F11&gt;=2.5,A11&gt;=5.9,A11&gt;=5.55),5.1,IF(AND(D11&gt;=2.15,A11&gt;=6.15,A11&lt;7,G11&gt;=0.628,F11&gt;=2.5,A11&gt;=5.9,A11&gt;=5.55),5.267,IF(AND(A11&lt;4.9,A11&lt;5.05,D11&gt;=0.15,H11&lt;13.924,A11&gt;=4.35,D11&lt;0.35,B11&gt;=2.75,A11&lt;5.55),1.375,IF(AND(A11&gt;=4.9,A11&lt;5.05,D11&gt;=0.15,H11&lt;13.924,A11&gt;=4.35,D11&lt;0.35,B11&gt;=2.75,A11&lt;5.55),1.3,IF(AND(A11&lt;5.45,A11&gt;=5.05,D11&gt;=0.15,H11&lt;13.924,A11&gt;=4.35,D11&lt;0.35,B11&gt;=2.75,A11&lt;5.55),1.475,IF(AND(A11&gt;=5.45,A11&gt;=5.05,D11&gt;=0.15,H11&lt;13.924,A11&gt;=4.35,D11&lt;0.35,B11&gt;=2.75,A11&lt;5.55),1.4,IF(AND(B11&gt;=3.25,D11&lt;2.35,A11&lt;7.55,G11&gt;=0.364,G11&lt;0.628,F11&gt;=2.5,A11&gt;=5.9,A11&gt;=5.55),5.7,IF(AND(G11&lt;0.006,G11&lt;0.107,D11&gt;=1.65,A11&lt;7.05,G11&lt;0.364,G11&lt;0.628,F11&gt;=2.5,A11&gt;=5.9,A11&gt;=5.55),5.5,IF(AND(G11&gt;=0.006,G11&lt;0.107,D11&gt;=1.65,A11&lt;7.05,G11&lt;0.364,G11&lt;0.628,F11&gt;=2.5,A11&gt;=5.9,A11&gt;=5.55),5.667,IF(AND(D11&lt;2.2,G11&gt;=0.107,D11&gt;=1.65,A11&lt;7.05,G11&lt;0.364,G11&lt;0.628,F11&gt;=2.5,A11&gt;=5.9,A11&gt;=5.55),5.35,IF(AND(D11&gt;=2.2,G11&gt;=0.107,D11&gt;=1.65,A11&lt;7.05,G11&lt;0.364,G11&lt;0.628,F11&gt;=2.5,A11&gt;=5.9,A11&gt;=5.55),5.2,IF(AND(D11&lt;2.25,B11&lt;3.25,D11&lt;2.35,A11&lt;7.55,G11&gt;=0.364,G11&lt;0.628,F11&gt;=2.5,A11&gt;=5.9,A11&gt;=5.55),5.8,IF(AND(D11&gt;=2.25,B11&lt;3.25,D11&lt;2.35,A11&lt;7.55,G11&gt;=0.364,G11&lt;0.628,F11&gt;=2.5,A11&gt;=5.9,A11&gt;=5.55),5.9,"shouldnthappen")))))))))))))))))))))))))))))))))))))</f>
        <v>1.375</v>
      </c>
      <c r="P11" s="1" t="n">
        <f aca="false">IF(AND(D11&gt;=0.75,A11&lt;5.55),3.9,IF(AND(H11&lt;7.482,A11&gt;=5.55),3.45,IF(AND(B11&gt;=3.15,B11&lt;3.25,D11&lt;0.75,A11&lt;5.55),1.262,IF(AND(G11&gt;=0.446,B11&lt;3.15,B11&lt;3.25,D11&lt;0.75,A11&lt;5.55),1.1,IF(AND(G11&lt;0.408,A11&lt;5.05,B11&gt;=3.25,D11&lt;0.75,A11&lt;5.55),1.4,IF(AND(G11&gt;=0.408,A11&lt;5.05,B11&gt;=3.25,D11&lt;0.75,A11&lt;5.55),1.233,IF(AND(G11&gt;=0.676,A11&gt;=5.05,B11&gt;=3.25,D11&lt;0.75,A11&lt;5.55),1.72,IF(AND(H11&lt;9.386,A11&lt;5.85,F11&lt;2.5,H11&gt;=7.482,A11&gt;=5.55),3.5,IF(AND(H11&gt;=9.386,A11&lt;5.85,F11&lt;2.5,H11&gt;=7.482,A11&gt;=5.55),4.275,IF(AND(H11&gt;=16.284,G11&lt;0.865,F11&gt;=2.5,H11&gt;=7.482,A11&gt;=5.55),6.6,IF(AND(G11&lt;0.912,G11&gt;=0.865,F11&gt;=2.5,H11&gt;=7.482,A11&gt;=5.55),4.8,IF(AND(G11&gt;=0.912,G11&gt;=0.865,F11&gt;=2.5,H11&gt;=7.482,A11&gt;=5.55),5.175,IF(AND(A11&gt;=4.95,G11&lt;0.446,B11&lt;3.15,B11&lt;3.25,D11&lt;0.75,A11&lt;5.55),1.6,IF(AND(H11&gt;=12.974,G11&lt;0.676,A11&gt;=5.05,B11&gt;=3.25,D11&lt;0.75,A11&lt;5.55),1.3,IF(AND(D11&lt;1.45,H11&lt;13.531,A11&gt;=5.85,F11&lt;2.5,H11&gt;=7.482,A11&gt;=5.55),4.2,IF(AND(D11&gt;=1.45,H11&lt;13.531,A11&gt;=5.85,F11&lt;2.5,H11&gt;=7.482,A11&gt;=5.55),4.967,IF(AND(G11&lt;0.187,H11&gt;=13.531,A11&gt;=5.85,F11&lt;2.5,H11&gt;=7.482,A11&gt;=5.55),5,IF(AND(H11&gt;=12.675,A11&lt;4.95,G11&lt;0.446,B11&lt;3.15,B11&lt;3.25,D11&lt;0.75,A11&lt;5.55),1.5,IF(AND(H11&lt;10.826,H11&lt;12.974,G11&lt;0.676,A11&gt;=5.05,B11&gt;=3.25,D11&lt;0.75,A11&lt;5.55),1.46,IF(AND(H11&gt;=10.826,H11&lt;12.974,G11&lt;0.676,A11&gt;=5.05,B11&gt;=3.25,D11&lt;0.75,A11&lt;5.55),1.4,IF(AND(A11&lt;6.15,G11&gt;=0.187,H11&gt;=13.531,A11&gt;=5.85,F11&lt;2.5,H11&gt;=7.482,A11&gt;=5.55),4.7,IF(AND(A11&lt;6.85,B11&lt;2.95,H11&lt;16.284,G11&lt;0.865,F11&gt;=2.5,H11&gt;=7.482,A11&gt;=5.55),5.32,IF(AND(A11&gt;=6.85,B11&lt;2.95,H11&lt;16.284,G11&lt;0.865,F11&gt;=2.5,H11&gt;=7.482,A11&gt;=5.55),6.567,IF(AND(A11&lt;4.85,H11&lt;12.675,A11&lt;4.95,G11&lt;0.446,B11&lt;3.15,B11&lt;3.25,D11&lt;0.75,A11&lt;5.55),1.4,IF(AND(A11&gt;=4.85,H11&lt;12.675,A11&lt;4.95,G11&lt;0.446,B11&lt;3.15,B11&lt;3.25,D11&lt;0.75,A11&lt;5.55),1.5,IF(AND(B11&lt;3.1,A11&gt;=6.15,G11&gt;=0.187,H11&gt;=13.531,A11&gt;=5.85,F11&lt;2.5,H11&gt;=7.482,A11&gt;=5.55),4.467,IF(AND(B11&gt;=3.1,A11&gt;=6.15,G11&gt;=0.187,H11&gt;=13.531,A11&gt;=5.85,F11&lt;2.5,H11&gt;=7.482,A11&gt;=5.55),4.7,IF(AND(G11&gt;=0.379,B11&lt;3.15,B11&gt;=2.95,H11&lt;16.284,G11&lt;0.865,F11&gt;=2.5,H11&gt;=7.482,A11&gt;=5.55),5.733,IF(AND(A11&lt;6.6,B11&gt;=3.15,B11&gt;=2.95,H11&lt;16.284,G11&lt;0.865,F11&gt;=2.5,H11&gt;=7.482,A11&gt;=5.55),5.38,IF(AND(A11&lt;6.7,G11&lt;0.379,B11&lt;3.15,B11&gt;=2.95,H11&lt;16.284,G11&lt;0.865,F11&gt;=2.5,H11&gt;=7.482,A11&gt;=5.55),5.3,IF(AND(A11&gt;=6.7,G11&lt;0.379,B11&lt;3.15,B11&gt;=2.95,H11&lt;16.284,G11&lt;0.865,F11&gt;=2.5,H11&gt;=7.482,A11&gt;=5.55),5.16,IF(AND(A11&lt;7.05,A11&gt;=6.6,B11&gt;=3.15,B11&gt;=2.95,H11&lt;16.284,G11&lt;0.865,F11&gt;=2.5,H11&gt;=7.482,A11&gt;=5.55),5.78,IF(AND(A11&gt;=7.05,A11&gt;=6.6,B11&gt;=3.15,B11&gt;=2.95,H11&lt;16.284,G11&lt;0.865,F11&gt;=2.5,H11&gt;=7.482,A11&gt;=5.55),6.1,"shouldnthappen")))))))))))))))))))))))))))))))))</f>
        <v>1.4</v>
      </c>
      <c r="Q11" s="1" t="n">
        <f aca="false">IF(AND(G11&gt;=0.422,B11&lt;3.25,F11&lt;1.5),1.25,IF(AND(G11&gt;=0.082,G11&lt;0.125,F11&gt;=1.5),6.7,IF(AND(G11&lt;0.251,G11&lt;0.422,B11&lt;3.25,F11&lt;1.5),1.38,IF(AND(G11&gt;=0.251,G11&lt;0.422,B11&lt;3.25,F11&lt;1.5),1.55,IF(AND(G11&gt;=0.385,G11&lt;0.633,B11&gt;=3.25,F11&lt;1.5),1.367,IF(AND(B11&lt;3.35,G11&gt;=0.633,B11&gt;=3.25,F11&lt;1.5),1.7,IF(AND(A11&lt;5.85,G11&lt;0.082,G11&lt;0.125,F11&gt;=1.5),4.5,IF(AND(F11&gt;=2.5,D11&lt;1.6,G11&gt;=0.125,F11&gt;=1.5),5.05,IF(AND(H11&gt;=16.774,D11&gt;=1.6,G11&gt;=0.125,F11&gt;=1.5),6.4,IF(AND(D11&gt;=0.5,G11&lt;0.385,G11&lt;0.633,B11&gt;=3.25,F11&lt;1.5),1.6,IF(AND(B11&lt;3.6,B11&gt;=3.35,G11&gt;=0.633,B11&gt;=3.25,F11&lt;1.5),1.55,IF(AND(B11&gt;=3.6,B11&gt;=3.35,G11&gt;=0.633,B11&gt;=3.25,F11&lt;1.5),1.6,IF(AND(D11&lt;1.65,A11&gt;=5.85,G11&lt;0.082,G11&lt;0.125,F11&gt;=1.5),4.7,IF(AND(A11&lt;5.3,F11&lt;2.5,D11&lt;1.6,G11&gt;=0.125,F11&gt;=1.5),3.15,IF(AND(B11&gt;=3.2,H11&lt;16.774,D11&gt;=1.6,G11&gt;=0.125,F11&gt;=1.5),5.675,IF(AND(H11&lt;11.767,D11&lt;0.5,G11&lt;0.385,G11&lt;0.633,B11&gt;=3.25,F11&lt;1.5),1.5,IF(AND(H11&gt;=11.767,D11&lt;0.5,G11&lt;0.385,G11&lt;0.633,B11&gt;=3.25,F11&lt;1.5),1.367,IF(AND(H11&lt;8.367,D11&gt;=1.65,A11&gt;=5.85,G11&lt;0.082,G11&lt;0.125,F11&gt;=1.5),5.7,IF(AND(H11&gt;=8.367,D11&gt;=1.65,A11&gt;=5.85,G11&lt;0.082,G11&lt;0.125,F11&gt;=1.5),5.575,IF(AND(A11&gt;=7.1,B11&lt;3.2,H11&lt;16.774,D11&gt;=1.6,G11&gt;=0.125,F11&gt;=1.5),6.3,IF(AND(H11&gt;=15.395,B11&lt;2.85,A11&gt;=5.3,F11&lt;2.5,D11&lt;1.6,G11&gt;=0.125,F11&gt;=1.5),4.8,IF(AND(H11&lt;8.486,B11&gt;=2.85,A11&gt;=5.3,F11&lt;2.5,D11&lt;1.6,G11&gt;=0.125,F11&gt;=1.5),3.85,IF(AND(D11&gt;=2.1,A11&lt;7.1,B11&lt;3.2,H11&lt;16.774,D11&gt;=1.6,G11&gt;=0.125,F11&gt;=1.5),5.5,IF(AND(B11&gt;=2.75,H11&lt;15.395,B11&lt;2.85,A11&gt;=5.3,F11&lt;2.5,D11&lt;1.6,G11&gt;=0.125,F11&gt;=1.5),4.489,IF(AND(H11&gt;=15.168,H11&gt;=8.486,B11&gt;=2.85,A11&gt;=5.3,F11&lt;2.5,D11&lt;1.6,G11&gt;=0.125,F11&gt;=1.5),4.7,IF(AND(G11&gt;=0.519,D11&lt;2.1,A11&lt;7.1,B11&lt;3.2,H11&lt;16.774,D11&gt;=1.6,G11&gt;=0.125,F11&gt;=1.5),4.925,IF(AND(G11&gt;=0.897,B11&lt;2.75,H11&lt;15.395,B11&lt;2.85,A11&gt;=5.3,F11&lt;2.5,D11&lt;1.6,G11&gt;=0.125,F11&gt;=1.5),4.567,IF(AND(A11&lt;5.65,H11&lt;15.168,H11&gt;=8.486,B11&gt;=2.85,A11&gt;=5.3,F11&lt;2.5,D11&lt;1.6,G11&gt;=0.125,F11&gt;=1.5),4.5,IF(AND(G11&lt;0.23,G11&lt;0.519,D11&lt;2.1,A11&lt;7.1,B11&lt;3.2,H11&lt;16.774,D11&gt;=1.6,G11&gt;=0.125,F11&gt;=1.5),5,IF(AND(A11&lt;5.9,G11&lt;0.897,B11&lt;2.75,H11&lt;15.395,B11&lt;2.85,A11&gt;=5.3,F11&lt;2.5,D11&lt;1.6,G11&gt;=0.125,F11&gt;=1.5),4.1,IF(AND(A11&gt;=5.9,G11&lt;0.897,B11&lt;2.75,H11&lt;15.395,B11&lt;2.85,A11&gt;=5.3,F11&lt;2.5,D11&lt;1.6,G11&gt;=0.125,F11&gt;=1.5),4.5,IF(AND(A11&lt;6.05,A11&gt;=5.65,H11&lt;15.168,H11&gt;=8.486,B11&gt;=2.85,A11&gt;=5.3,F11&lt;2.5,D11&lt;1.6,G11&gt;=0.125,F11&gt;=1.5),4.2,IF(AND(A11&gt;=6.05,A11&gt;=5.65,H11&lt;15.168,H11&gt;=8.486,B11&gt;=2.85,A11&gt;=5.3,F11&lt;2.5,D11&lt;1.6,G11&gt;=0.125,F11&gt;=1.5),4.35,IF(AND(D11&lt;1.95,G11&gt;=0.23,G11&lt;0.519,D11&lt;2.1,A11&lt;7.1,B11&lt;3.2,H11&lt;16.774,D11&gt;=1.6,G11&gt;=0.125,F11&gt;=1.5),5.3,IF(AND(D11&gt;=1.95,G11&gt;=0.23,G11&lt;0.519,D11&lt;2.1,A11&lt;7.1,B11&lt;3.2,H11&lt;16.774,D11&gt;=1.6,G11&gt;=0.125,F11&gt;=1.5),5.2,"shouldnthappen")))))))))))))))))))))))))))))))))))</f>
        <v>1.38</v>
      </c>
      <c r="R11" s="1" t="n">
        <f aca="false">IF(AND(G11&gt;=0.901,F11&lt;1.5),1.9,IF(AND(H11&lt;5.523,D11&lt;0.35,G11&lt;0.901,F11&lt;1.5),1,IF(AND(B11&lt;3.6,D11&gt;=0.35,G11&lt;0.901,F11&lt;1.5),1.575,IF(AND(B11&gt;=3.6,D11&gt;=0.35,G11&lt;0.901,F11&lt;1.5),1.5,IF(AND(G11&gt;=0.837,D11&lt;1.15,D11&lt;1.45,F11&gt;=1.5),3,IF(AND(G11&gt;=0.66,D11&gt;=1.15,D11&lt;1.45,F11&gt;=1.5),4,IF(AND(F11&gt;=2.5,D11&lt;1.55,D11&gt;=1.45,F11&gt;=1.5),5.025,IF(AND(F11&lt;2.5,D11&gt;=1.55,D11&gt;=1.45,F11&gt;=1.5),4.933,IF(AND(B11&lt;2.45,G11&lt;0.837,D11&lt;1.15,D11&lt;1.45,F11&gt;=1.5),3.3,IF(AND(B11&gt;=2.45,G11&lt;0.837,D11&lt;1.15,D11&lt;1.45,F11&gt;=1.5),3.86,IF(AND(B11&gt;=3.05,F11&lt;2.5,D11&lt;1.55,D11&gt;=1.45,F11&gt;=1.5),4.8,IF(AND(D11&gt;=2.45,F11&gt;=2.5,D11&gt;=1.55,D11&gt;=1.45,F11&gt;=1.5),5.875,IF(AND(H11&lt;13.187,G11&lt;0.217,H11&gt;=5.523,D11&lt;0.35,G11&lt;0.901,F11&lt;1.5),1.4,IF(AND(H11&gt;=13.187,G11&lt;0.217,H11&gt;=5.523,D11&lt;0.35,G11&lt;0.901,F11&lt;1.5),1.5,IF(AND(G11&lt;0.33,G11&gt;=0.217,H11&gt;=5.523,D11&lt;0.35,G11&lt;0.901,F11&lt;1.5),1.28,IF(AND(A11&lt;6.05,D11&lt;1.35,G11&lt;0.66,D11&gt;=1.15,D11&lt;1.45,F11&gt;=1.5),4.175,IF(AND(A11&gt;=6.05,D11&lt;1.35,G11&lt;0.66,D11&gt;=1.15,D11&lt;1.45,F11&gt;=1.5),4.3,IF(AND(A11&lt;5.65,D11&gt;=1.35,G11&lt;0.66,D11&gt;=1.15,D11&lt;1.45,F11&gt;=1.5),3.9,IF(AND(A11&gt;=5.65,D11&gt;=1.35,G11&lt;0.66,D11&gt;=1.15,D11&lt;1.45,F11&gt;=1.5),4.52,IF(AND(A11&lt;6.25,B11&lt;3.05,F11&lt;2.5,D11&lt;1.55,D11&gt;=1.45,F11&gt;=1.5),4.5,IF(AND(A11&gt;=6.25,B11&lt;3.05,F11&lt;2.5,D11&lt;1.55,D11&gt;=1.45,F11&gt;=1.5),4.675,IF(AND(A11&gt;=7.25,D11&lt;2.45,F11&gt;=2.5,D11&gt;=1.55,D11&gt;=1.45,F11&gt;=1.5),6.433,IF(AND(D11&gt;=0.25,G11&gt;=0.33,G11&gt;=0.217,H11&gt;=5.523,D11&lt;0.35,G11&lt;0.901,F11&lt;1.5),1.4,IF(AND(A11&lt;6.15,A11&lt;7.25,D11&lt;2.45,F11&gt;=2.5,D11&gt;=1.55,D11&gt;=1.45,F11&gt;=1.5),5.025,IF(AND(H11&lt;6.439,D11&lt;0.25,G11&gt;=0.33,G11&gt;=0.217,H11&gt;=5.523,D11&lt;0.35,G11&lt;0.901,F11&lt;1.5),1.5,IF(AND(H11&gt;=6.439,D11&lt;0.25,G11&gt;=0.33,G11&gt;=0.217,H11&gt;=5.523,D11&lt;0.35,G11&lt;0.901,F11&lt;1.5),1.38,IF(AND(H11&gt;=13.711,A11&gt;=6.15,A11&lt;7.25,D11&lt;2.45,F11&gt;=2.5,D11&gt;=1.55,D11&gt;=1.45,F11&gt;=1.5),5.68,IF(AND(B11&gt;=3.3,H11&lt;13.711,A11&gt;=6.15,A11&lt;7.25,D11&lt;2.45,F11&gt;=2.5,D11&gt;=1.55,D11&gt;=1.45,F11&gt;=1.5),5.6,IF(AND(G11&lt;0.093,B11&lt;3.3,H11&lt;13.711,A11&gt;=6.15,A11&lt;7.25,D11&lt;2.45,F11&gt;=2.5,D11&gt;=1.55,D11&gt;=1.45,F11&gt;=1.5),5.56,IF(AND(D11&lt;1.95,G11&gt;=0.093,B11&lt;3.3,H11&lt;13.711,A11&gt;=6.15,A11&lt;7.25,D11&lt;2.45,F11&gt;=2.5,D11&gt;=1.55,D11&gt;=1.45,F11&gt;=1.5),5.3,IF(AND(B11&lt;3.15,D11&gt;=1.95,G11&gt;=0.093,B11&lt;3.3,H11&lt;13.711,A11&gt;=6.15,A11&lt;7.25,D11&lt;2.45,F11&gt;=2.5,D11&gt;=1.55,D11&gt;=1.45,F11&gt;=1.5),5.1,IF(AND(B11&gt;=3.15,D11&gt;=1.95,G11&gt;=0.093,B11&lt;3.3,H11&lt;13.711,A11&gt;=6.15,A11&lt;7.25,D11&lt;2.45,F11&gt;=2.5,D11&gt;=1.55,D11&gt;=1.45,F11&gt;=1.5),5.15,"shouldnthappen"))))))))))))))))))))))))))))))))</f>
        <v>1.4</v>
      </c>
      <c r="S11" s="1" t="n">
        <f aca="false">IF(AND(G11&gt;=0.859,D11&gt;=0.35,F11&lt;1.5),1.9,IF(AND(D11&lt;1.75,F11&gt;=2.5,F11&gt;=1.5),4.867,IF(AND(H11&lt;8.42,A11&lt;5.05,D11&lt;0.35,F11&lt;1.5),1.42,IF(AND(H11&gt;=14.877,A11&gt;=5.05,D11&lt;0.35,F11&lt;1.5),1.3,IF(AND(B11&lt;3.35,G11&lt;0.859,D11&gt;=0.35,F11&lt;1.5),1.7,IF(AND(B11&gt;=3.35,G11&lt;0.859,D11&gt;=0.35,F11&lt;1.5),1.5,IF(AND(A11&gt;=6.05,B11&lt;2.75,F11&lt;2.5,F11&gt;=1.5),4.733,IF(AND(G11&gt;=0.68,B11&gt;=2.75,F11&lt;2.5,F11&gt;=1.5),4.025,IF(AND(H11&gt;=16.284,D11&gt;=1.75,F11&gt;=2.5,F11&gt;=1.5),6.6,IF(AND(A11&lt;4.35,H11&gt;=8.42,A11&lt;5.05,D11&lt;0.35,F11&lt;1.5),1.1,IF(AND(G11&gt;=0.948,H11&lt;14.877,A11&gt;=5.05,D11&lt;0.35,F11&lt;1.5),1.7,IF(AND(A11&lt;5.3,A11&lt;6.05,B11&lt;2.75,F11&lt;2.5,F11&gt;=1.5),3,IF(AND(H11&gt;=15.168,G11&lt;0.68,B11&gt;=2.75,F11&lt;2.5,F11&gt;=1.5),4.75,IF(AND(H11&gt;=14.005,A11&gt;=4.35,H11&gt;=8.42,A11&lt;5.05,D11&lt;0.35,F11&lt;1.5),1.375,IF(AND(A11&gt;=5.55,G11&lt;0.948,H11&lt;14.877,A11&gt;=5.05,D11&lt;0.35,F11&lt;1.5),1.7,IF(AND(H11&lt;12.363,A11&gt;=5.3,A11&lt;6.05,B11&lt;2.75,F11&lt;2.5,F11&gt;=1.5),3.825,IF(AND(H11&gt;=12.363,A11&gt;=5.3,A11&lt;6.05,B11&lt;2.75,F11&lt;2.5,F11&gt;=1.5),4.033,IF(AND(H11&gt;=14.508,H11&lt;15.168,G11&lt;0.68,B11&gt;=2.75,F11&lt;2.5,F11&gt;=1.5),4.2,IF(AND(D11&gt;=2.35,D11&gt;=2.2,H11&lt;16.284,D11&gt;=1.75,F11&gt;=2.5,F11&gt;=1.5),5.267,IF(AND(G11&lt;0.231,H11&lt;14.005,A11&gt;=4.35,H11&gt;=8.42,A11&lt;5.05,D11&lt;0.35,F11&lt;1.5),1.4,IF(AND(H11&gt;=14.494,A11&lt;5.55,G11&lt;0.948,H11&lt;14.877,A11&gt;=5.05,D11&lt;0.35,F11&lt;1.5),1.6,IF(AND(A11&lt;6.1,H11&lt;14.508,H11&lt;15.168,G11&lt;0.68,B11&gt;=2.75,F11&lt;2.5,F11&gt;=1.5),4.5,IF(AND(A11&lt;6.1,H11&lt;11.8,D11&lt;2.2,H11&lt;16.284,D11&gt;=1.75,F11&gt;=2.5,F11&gt;=1.5),4.95,IF(AND(A11&gt;=6.1,H11&lt;11.8,D11&lt;2.2,H11&lt;16.284,D11&gt;=1.75,F11&gt;=2.5,F11&gt;=1.5),5.333,IF(AND(B11&lt;2.75,H11&gt;=11.8,D11&lt;2.2,H11&lt;16.284,D11&gt;=1.75,F11&gt;=2.5,F11&gt;=1.5),5.1,IF(AND(B11&gt;=3.15,D11&lt;2.35,D11&gt;=2.2,H11&lt;16.284,D11&gt;=1.75,F11&gt;=2.5,F11&gt;=1.5),5.5,IF(AND(B11&gt;=3.35,G11&gt;=0.231,H11&lt;14.005,A11&gt;=4.35,H11&gt;=8.42,A11&lt;5.05,D11&lt;0.35,F11&lt;1.5),1.3,IF(AND(H11&lt;13.869,H11&lt;14.494,A11&lt;5.55,G11&lt;0.948,H11&lt;14.877,A11&gt;=5.05,D11&lt;0.35,F11&lt;1.5),1.5,IF(AND(H11&gt;=13.869,H11&lt;14.494,A11&lt;5.55,G11&lt;0.948,H11&lt;14.877,A11&gt;=5.05,D11&lt;0.35,F11&lt;1.5),1.4,IF(AND(G11&lt;0.636,A11&gt;=6.1,H11&lt;14.508,H11&lt;15.168,G11&lt;0.68,B11&gt;=2.75,F11&lt;2.5,F11&gt;=1.5),4.68,IF(AND(G11&gt;=0.636,A11&gt;=6.1,H11&lt;14.508,H11&lt;15.168,G11&lt;0.68,B11&gt;=2.75,F11&lt;2.5,F11&gt;=1.5),4.4,IF(AND(B11&lt;2.85,B11&gt;=2.75,H11&gt;=11.8,D11&lt;2.2,H11&lt;16.284,D11&gt;=1.75,F11&gt;=2.5,F11&gt;=1.5),6.7,IF(AND(H11&lt;10.626,B11&lt;3.15,D11&lt;2.35,D11&gt;=2.2,H11&lt;16.284,D11&gt;=1.75,F11&gt;=2.5,F11&gt;=1.5),5.1,IF(AND(H11&gt;=10.626,B11&lt;3.15,D11&lt;2.35,D11&gt;=2.2,H11&lt;16.284,D11&gt;=1.75,F11&gt;=2.5,F11&gt;=1.5),5.2,IF(AND(G11&lt;0.378,B11&lt;3.35,G11&gt;=0.231,H11&lt;14.005,A11&gt;=4.35,H11&gt;=8.42,A11&lt;5.05,D11&lt;0.35,F11&lt;1.5),1.2,IF(AND(G11&gt;=0.378,B11&lt;3.35,G11&gt;=0.231,H11&lt;14.005,A11&gt;=4.35,H11&gt;=8.42,A11&lt;5.05,D11&lt;0.35,F11&lt;1.5),1.3,IF(AND(A11&lt;6.2,B11&gt;=2.85,B11&gt;=2.75,H11&gt;=11.8,D11&lt;2.2,H11&lt;16.284,D11&gt;=1.75,F11&gt;=2.5,F11&gt;=1.5),4.9,IF(AND(G11&lt;0.388,A11&gt;=6.2,B11&gt;=2.85,B11&gt;=2.75,H11&gt;=11.8,D11&lt;2.2,H11&lt;16.284,D11&gt;=1.75,F11&gt;=2.5,F11&gt;=1.5),5.52,IF(AND(G11&gt;=0.388,A11&gt;=6.2,B11&gt;=2.85,B11&gt;=2.75,H11&gt;=11.8,D11&lt;2.2,H11&lt;16.284,D11&gt;=1.75,F11&gt;=2.5,F11&gt;=1.5),5.7,"shouldnthappen")))))))))))))))))))))))))))))))))))))))</f>
        <v>1.4</v>
      </c>
      <c r="T11" s="1" t="n">
        <f aca="false">IF(AND(D11&gt;=0.8,A11&lt;5.45),3.7,IF(AND(D11&gt;=0.35,D11&lt;0.8,A11&lt;5.45),1.56,IF(AND(G11&lt;0.164,F11&lt;2.5,A11&gt;=5.45),1.6,IF(AND(H11&gt;=16.718,F11&gt;=2.5,A11&gt;=5.45),6.4,IF(AND(G11&gt;=0.719,H11&lt;16.718,F11&gt;=2.5,A11&gt;=5.45),5.05,IF(AND(A11&lt;4.35,A11&lt;5.05,D11&lt;0.35,D11&lt;0.8,A11&lt;5.45),1.1,IF(AND(H11&gt;=14.494,A11&gt;=5.05,D11&lt;0.35,D11&lt;0.8,A11&lt;5.45),1.6,IF(AND(G11&lt;0.338,D11&lt;1.25,G11&gt;=0.164,F11&lt;2.5,A11&gt;=5.45),4.1,IF(AND(H11&lt;8.397,D11&gt;=1.25,G11&gt;=0.164,F11&lt;2.5,A11&gt;=5.45),4,IF(AND(H11&lt;11.031,H11&lt;14.494,A11&gt;=5.05,D11&lt;0.35,D11&lt;0.8,A11&lt;5.45),1.5,IF(AND(H11&gt;=11.031,H11&lt;14.494,A11&gt;=5.05,D11&lt;0.35,D11&lt;0.8,A11&lt;5.45),1.44,IF(AND(B11&lt;2.65,H11&gt;=8.397,D11&gt;=1.25,G11&gt;=0.164,F11&lt;2.5,A11&gt;=5.45),4.767,IF(AND(H11&lt;7.388,G11&lt;0.487,G11&lt;0.719,H11&lt;16.718,F11&gt;=2.5,A11&gt;=5.45),5.067,IF(AND(G11&lt;0.533,G11&gt;=0.487,G11&lt;0.719,H11&lt;16.718,F11&gt;=2.5,A11&gt;=5.45),5.8,IF(AND(G11&gt;=0.533,G11&gt;=0.487,G11&lt;0.719,H11&lt;16.718,F11&gt;=2.5,A11&gt;=5.45),5.86,IF(AND(B11&lt;3.25,A11&gt;=4.95,A11&gt;=4.35,A11&lt;5.05,D11&lt;0.35,D11&lt;0.8,A11&lt;5.45),1.2,IF(AND(A11&lt;5.6,H11&lt;11.218,G11&gt;=0.338,D11&lt;1.25,G11&gt;=0.164,F11&lt;2.5,A11&gt;=5.45),3.7,IF(AND(A11&gt;=5.6,H11&lt;11.218,G11&gt;=0.338,D11&lt;1.25,G11&gt;=0.164,F11&lt;2.5,A11&gt;=5.45),3.5,IF(AND(H11&lt;12.668,H11&gt;=11.218,G11&gt;=0.338,D11&lt;1.25,G11&gt;=0.164,F11&lt;2.5,A11&gt;=5.45),3.9,IF(AND(H11&gt;=12.668,H11&gt;=11.218,G11&gt;=0.338,D11&lt;1.25,G11&gt;=0.164,F11&lt;2.5,A11&gt;=5.45),4,IF(AND(H11&gt;=15.705,B11&gt;=2.65,H11&gt;=8.397,D11&gt;=1.25,G11&gt;=0.164,F11&lt;2.5,A11&gt;=5.45),4.8,IF(AND(B11&lt;2.75,H11&gt;=7.388,G11&lt;0.487,G11&lt;0.719,H11&lt;16.718,F11&gt;=2.5,A11&gt;=5.45),5.26,IF(AND(B11&lt;2.95,A11&lt;4.5,A11&lt;4.95,A11&gt;=4.35,A11&lt;5.05,D11&lt;0.35,D11&lt;0.8,A11&lt;5.45),1.4,IF(AND(B11&gt;=2.95,A11&lt;4.5,A11&lt;4.95,A11&gt;=4.35,A11&lt;5.05,D11&lt;0.35,D11&lt;0.8,A11&lt;5.45),1.3,IF(AND(H11&gt;=13.924,A11&gt;=4.5,A11&lt;4.95,A11&gt;=4.35,A11&lt;5.05,D11&lt;0.35,D11&lt;0.8,A11&lt;5.45),1.5,IF(AND(G11&lt;0.252,B11&gt;=3.25,A11&gt;=4.95,A11&gt;=4.35,A11&lt;5.05,D11&lt;0.35,D11&lt;0.8,A11&lt;5.45),1.4,IF(AND(G11&gt;=0.252,B11&gt;=3.25,A11&gt;=4.95,A11&gt;=4.35,A11&lt;5.05,D11&lt;0.35,D11&lt;0.8,A11&lt;5.45),1.32,IF(AND(G11&gt;=0.473,H11&lt;15.705,B11&gt;=2.65,H11&gt;=8.397,D11&gt;=1.25,G11&gt;=0.164,F11&lt;2.5,A11&gt;=5.45),4.7,IF(AND(B11&gt;=3.15,B11&gt;=2.75,H11&gt;=7.388,G11&lt;0.487,G11&lt;0.719,H11&lt;16.718,F11&gt;=2.5,A11&gt;=5.45),5.7,IF(AND(B11&lt;3.15,H11&lt;13.924,A11&gt;=4.5,A11&lt;4.95,A11&gt;=4.35,A11&lt;5.05,D11&lt;0.35,D11&lt;0.8,A11&lt;5.45),1.433,IF(AND(B11&gt;=3.15,H11&lt;13.924,A11&gt;=4.5,A11&lt;4.95,A11&gt;=4.35,A11&lt;5.05,D11&lt;0.35,D11&lt;0.8,A11&lt;5.45),1.4,IF(AND(H11&gt;=14.81,G11&lt;0.473,H11&lt;15.705,B11&gt;=2.65,H11&gt;=8.397,D11&gt;=1.25,G11&gt;=0.164,F11&lt;2.5,A11&gt;=5.45),4.2,IF(AND(A11&lt;6.65,B11&lt;3.15,B11&gt;=2.75,H11&gt;=7.388,G11&lt;0.487,G11&lt;0.719,H11&lt;16.718,F11&gt;=2.5,A11&gt;=5.45),5.6,IF(AND(A11&gt;=6.65,B11&lt;3.15,B11&gt;=2.75,H11&gt;=7.388,G11&lt;0.487,G11&lt;0.719,H11&lt;16.718,F11&gt;=2.5,A11&gt;=5.45),5.4,IF(AND(A11&lt;6.15,H11&lt;14.81,G11&lt;0.473,H11&lt;15.705,B11&gt;=2.65,H11&gt;=8.397,D11&gt;=1.25,G11&gt;=0.164,F11&lt;2.5,A11&gt;=5.45),4.5,IF(AND(A11&gt;=6.15,H11&lt;14.81,G11&lt;0.473,H11&lt;15.705,B11&gt;=2.65,H11&gt;=8.397,D11&gt;=1.25,G11&gt;=0.164,F11&lt;2.5,A11&gt;=5.45),4.4,"shouldnthappen"))))))))))))))))))))))))))))))))))))</f>
        <v>1.4</v>
      </c>
      <c r="U11" s="1" t="n">
        <f aca="false">IF(AND(G11&gt;=0.934,F11&lt;1.5),1.7,IF(AND(D11&lt;0.15,D11&lt;0.25,G11&lt;0.934,F11&lt;1.5),1.38,IF(AND(H11&gt;=14.379,D11&gt;=0.25,G11&lt;0.934,F11&lt;1.5),1.7,IF(AND(A11&lt;5.3,D11&lt;1.35,F11&lt;2.5,F11&gt;=1.5),3.15,IF(AND(H11&lt;7.148,D11&gt;=1.35,F11&lt;2.5,F11&gt;=1.5),3.9,IF(AND(G11&lt;0.352,A11&lt;6.15,F11&gt;=2.5,F11&gt;=1.5),4.5,IF(AND(G11&gt;=0.352,A11&lt;6.15,F11&gt;=2.5,F11&gt;=1.5),4.92,IF(AND(B11&lt;2.85,A11&gt;=6.15,F11&gt;=2.5,F11&gt;=1.5),6.2,IF(AND(D11&gt;=0.45,H11&lt;14.379,D11&gt;=0.25,G11&lt;0.934,F11&lt;1.5),1.65,IF(AND(G11&gt;=0.857,A11&gt;=5.3,D11&lt;1.35,F11&lt;2.5,F11&gt;=1.5),4.3,IF(AND(A11&gt;=7.25,B11&gt;=2.85,A11&gt;=6.15,F11&gt;=2.5,F11&gt;=1.5),6.425,IF(AND(H11&lt;9.499,A11&lt;5.05,D11&gt;=0.15,D11&lt;0.25,G11&lt;0.934,F11&lt;1.5),1.4,IF(AND(A11&gt;=5.45,A11&gt;=5.05,D11&gt;=0.15,D11&lt;0.25,G11&lt;0.934,F11&lt;1.5),1.3,IF(AND(B11&gt;=4.15,D11&lt;0.45,H11&lt;14.379,D11&gt;=0.25,G11&lt;0.934,F11&lt;1.5),1.5,IF(AND(A11&gt;=5.75,G11&lt;0.857,A11&gt;=5.3,D11&lt;1.35,F11&lt;2.5,F11&gt;=1.5),4.02,IF(AND(A11&lt;6.65,G11&lt;0.333,H11&gt;=7.148,D11&gt;=1.35,F11&lt;2.5,F11&gt;=1.5),4.475,IF(AND(A11&gt;=6.65,G11&lt;0.333,H11&gt;=7.148,D11&gt;=1.35,F11&lt;2.5,F11&gt;=1.5),4.8,IF(AND(D11&gt;=1.45,G11&gt;=0.333,H11&gt;=7.148,D11&gt;=1.35,F11&lt;2.5,F11&gt;=1.5),4.85,IF(AND(G11&gt;=0.861,A11&lt;7.25,B11&gt;=2.85,A11&gt;=6.15,F11&gt;=2.5,F11&gt;=1.5),5.2,IF(AND(G11&lt;0.571,H11&gt;=9.499,A11&lt;5.05,D11&gt;=0.15,D11&lt;0.25,G11&lt;0.934,F11&lt;1.5),1.2,IF(AND(G11&gt;=0.571,H11&gt;=9.499,A11&lt;5.05,D11&gt;=0.15,D11&lt;0.25,G11&lt;0.934,F11&lt;1.5),1.3,IF(AND(H11&lt;9.283,A11&lt;5.45,A11&gt;=5.05,D11&gt;=0.15,D11&lt;0.25,G11&lt;0.934,F11&lt;1.5),1.5,IF(AND(H11&gt;=9.283,A11&lt;5.45,A11&gt;=5.05,D11&gt;=0.15,D11&lt;0.25,G11&lt;0.934,F11&lt;1.5),1.425,IF(AND(A11&lt;4.9,B11&lt;4.15,D11&lt;0.45,H11&lt;14.379,D11&gt;=0.25,G11&lt;0.934,F11&lt;1.5),1.4,IF(AND(A11&gt;=4.9,B11&lt;4.15,D11&lt;0.45,H11&lt;14.379,D11&gt;=0.25,G11&lt;0.934,F11&lt;1.5),1.325,IF(AND(G11&lt;0.572,A11&lt;5.75,G11&lt;0.857,A11&gt;=5.3,D11&lt;1.35,F11&lt;2.5,F11&gt;=1.5),3.65,IF(AND(G11&gt;=0.572,A11&lt;5.75,G11&lt;0.857,A11&gt;=5.3,D11&lt;1.35,F11&lt;2.5,F11&gt;=1.5),3.9,IF(AND(A11&lt;6.75,D11&lt;1.45,G11&gt;=0.333,H11&gt;=7.148,D11&gt;=1.35,F11&lt;2.5,F11&gt;=1.5),4.4,IF(AND(A11&gt;=6.75,D11&lt;1.45,G11&gt;=0.333,H11&gt;=7.148,D11&gt;=1.35,F11&lt;2.5,F11&gt;=1.5),4.78,IF(AND(A11&lt;6.6,B11&lt;3.25,G11&lt;0.861,A11&lt;7.25,B11&gt;=2.85,A11&gt;=6.15,F11&gt;=2.5,F11&gt;=1.5),5.333,IF(AND(H11&lt;11.461,B11&gt;=3.25,G11&lt;0.861,A11&lt;7.25,B11&gt;=2.85,A11&gt;=6.15,F11&gt;=2.5,F11&gt;=1.5),6.025,IF(AND(H11&gt;=11.461,B11&gt;=3.25,G11&lt;0.861,A11&lt;7.25,B11&gt;=2.85,A11&gt;=6.15,F11&gt;=2.5,F11&gt;=1.5),5.667,IF(AND(H11&gt;=14.564,A11&gt;=6.6,B11&lt;3.25,G11&lt;0.861,A11&lt;7.25,B11&gt;=2.85,A11&gt;=6.15,F11&gt;=2.5,F11&gt;=1.5),5.4,IF(AND(D11&gt;=2.35,H11&lt;14.564,A11&gt;=6.6,B11&lt;3.25,G11&lt;0.861,A11&lt;7.25,B11&gt;=2.85,A11&gt;=6.15,F11&gt;=2.5,F11&gt;=1.5),5.6,IF(AND(A11&lt;6.85,D11&lt;2.35,H11&lt;14.564,A11&gt;=6.6,B11&lt;3.25,G11&lt;0.861,A11&lt;7.25,B11&gt;=2.85,A11&gt;=6.15,F11&gt;=2.5,F11&gt;=1.5),5.9,IF(AND(A11&gt;=6.85,D11&lt;2.35,H11&lt;14.564,A11&gt;=6.6,B11&lt;3.25,G11&lt;0.861,A11&lt;7.25,B11&gt;=2.85,A11&gt;=6.15,F11&gt;=2.5,F11&gt;=1.5),5.78,"shouldnthappen"))))))))))))))))))))))))))))))))))))</f>
        <v>1.2</v>
      </c>
      <c r="V11" s="1" t="n">
        <f aca="false">IF(AND(H11&lt;5.748,A11&lt;5.05,D11&lt;0.75),1,IF(AND(B11&lt;3.15,H11&gt;=5.748,A11&lt;5.05,D11&lt;0.75),1.475,IF(AND(G11&gt;=0.801,D11&lt;0.25,A11&gt;=5.05,D11&lt;0.75),1.7,IF(AND(D11&gt;=0.45,D11&gt;=0.25,A11&gt;=5.05,D11&lt;0.75),1.7,IF(AND(B11&lt;2.35,F11&lt;2.5,B11&lt;2.75,D11&gt;=0.75),4.16,IF(AND(D11&lt;1.75,F11&gt;=2.5,B11&lt;2.75,D11&gt;=0.75),4.875,IF(AND(D11&gt;=1.75,F11&gt;=2.5,B11&lt;2.75,D11&gt;=0.75),5.333,IF(AND(H11&gt;=16.284,D11&gt;=1.55,B11&gt;=2.75,D11&gt;=0.75),6.6,IF(AND(H11&gt;=14.144,B11&gt;=3.15,H11&gt;=5.748,A11&lt;5.05,D11&lt;0.75),1.3,IF(AND(A11&lt;5.45,G11&lt;0.801,D11&lt;0.25,A11&gt;=5.05,D11&lt;0.75),1.5,IF(AND(A11&gt;=5.45,G11&lt;0.801,D11&lt;0.25,A11&gt;=5.05,D11&lt;0.75),1.34,IF(AND(B11&lt;3.75,D11&lt;0.45,D11&gt;=0.25,A11&gt;=5.05,D11&lt;0.75),1.467,IF(AND(B11&gt;=3.75,D11&lt;0.45,D11&gt;=0.25,A11&gt;=5.05,D11&lt;0.75),1.767,IF(AND(G11&gt;=0.896,B11&gt;=2.35,F11&lt;2.5,B11&lt;2.75,D11&gt;=0.75),4.9,IF(AND(H11&lt;15.504,D11&lt;1.35,D11&lt;1.55,B11&gt;=2.75,D11&gt;=0.75),4.2,IF(AND(H11&gt;=15.504,D11&lt;1.35,D11&lt;1.55,B11&gt;=2.75,D11&gt;=0.75),4.6,IF(AND(H11&lt;9.767,D11&gt;=1.35,D11&lt;1.55,B11&gt;=2.75,D11&gt;=0.75),5.1,IF(AND(A11&lt;4.5,H11&lt;14.144,B11&gt;=3.15,H11&gt;=5.748,A11&lt;5.05,D11&lt;0.75),1.3,IF(AND(A11&gt;=4.5,H11&lt;14.144,B11&gt;=3.15,H11&gt;=5.748,A11&lt;5.05,D11&lt;0.75),1.4,IF(AND(D11&gt;=1.15,G11&lt;0.896,B11&gt;=2.35,F11&lt;2.5,B11&lt;2.75,D11&gt;=0.75),4.04,IF(AND(B11&lt;2.9,H11&gt;=9.767,D11&gt;=1.35,D11&lt;1.55,B11&gt;=2.75,D11&gt;=0.75),4.8,IF(AND(D11&lt;1.7,A11&gt;=7.05,H11&lt;16.284,D11&gt;=1.55,B11&gt;=2.75,D11&gt;=0.75),5.8,IF(AND(D11&gt;=1.7,A11&gt;=7.05,H11&lt;16.284,D11&gt;=1.55,B11&gt;=2.75,D11&gt;=0.75),6.3,IF(AND(B11&lt;2.45,D11&lt;1.15,G11&lt;0.896,B11&gt;=2.35,F11&lt;2.5,B11&lt;2.75,D11&gt;=0.75),3.767,IF(AND(B11&gt;=2.45,D11&lt;1.15,G11&lt;0.896,B11&gt;=2.35,F11&lt;2.5,B11&lt;2.75,D11&gt;=0.75),3.167,IF(AND(B11&gt;=3.15,B11&gt;=2.9,H11&gt;=9.767,D11&gt;=1.35,D11&lt;1.55,B11&gt;=2.75,D11&gt;=0.75),4.7,IF(AND(D11&lt;1.9,D11&lt;2.05,A11&lt;7.05,H11&lt;16.284,D11&gt;=1.55,B11&gt;=2.75,D11&gt;=0.75),4.82,IF(AND(D11&gt;=1.9,D11&lt;2.05,A11&lt;7.05,H11&lt;16.284,D11&gt;=1.55,B11&gt;=2.75,D11&gt;=0.75),5.067,IF(AND(H11&lt;12.721,B11&lt;3.15,B11&gt;=2.9,H11&gt;=9.767,D11&gt;=1.35,D11&lt;1.55,B11&gt;=2.75,D11&gt;=0.75),4.5,IF(AND(H11&gt;=12.721,B11&lt;3.15,B11&gt;=2.9,H11&gt;=9.767,D11&gt;=1.35,D11&lt;1.55,B11&gt;=2.75,D11&gt;=0.75),4.433,IF(AND(H11&lt;9.525,G11&lt;0.364,D11&gt;=2.05,A11&lt;7.05,H11&lt;16.284,D11&gt;=1.55,B11&gt;=2.75,D11&gt;=0.75),5.1,IF(AND(A11&lt;6.25,G11&gt;=0.364,D11&gt;=2.05,A11&lt;7.05,H11&lt;16.284,D11&gt;=1.55,B11&gt;=2.75,D11&gt;=0.75),5.4,IF(AND(H11&lt;10.898,H11&gt;=9.525,G11&lt;0.364,D11&gt;=2.05,A11&lt;7.05,H11&lt;16.284,D11&gt;=1.55,B11&gt;=2.75,D11&gt;=0.75),5.6,IF(AND(H11&lt;8.711,A11&gt;=6.25,G11&gt;=0.364,D11&gt;=2.05,A11&lt;7.05,H11&lt;16.284,D11&gt;=1.55,B11&gt;=2.75,D11&gt;=0.75),5.7,IF(AND(H11&gt;=8.711,A11&gt;=6.25,G11&gt;=0.364,D11&gt;=2.05,A11&lt;7.05,H11&lt;16.284,D11&gt;=1.55,B11&gt;=2.75,D11&gt;=0.75),5.84,IF(AND(D11&lt;2.2,H11&gt;=10.898,H11&gt;=9.525,G11&lt;0.364,D11&gt;=2.05,A11&lt;7.05,H11&lt;16.284,D11&gt;=1.55,B11&gt;=2.75,D11&gt;=0.75),5.4,IF(AND(D11&gt;=2.2,H11&gt;=10.898,H11&gt;=9.525,G11&lt;0.364,D11&gt;=2.05,A11&lt;7.05,H11&lt;16.284,D11&gt;=1.55,B11&gt;=2.75,D11&gt;=0.75),5.3,"shouldnthappen")))))))))))))))))))))))))))))))))))))</f>
        <v>1.475</v>
      </c>
      <c r="W11" s="1" t="n">
        <f aca="false">IF(AND(H11&lt;6.926,D11&gt;=0.35,D11&lt;0.8),1.9,IF(AND(H11&gt;=6.926,D11&gt;=0.35,D11&lt;0.8),1.533,IF(AND(H11&lt;13.492,A11&lt;4.75,D11&lt;0.35,D11&lt;0.8),1.1,IF(AND(H11&gt;=13.492,A11&lt;4.75,D11&lt;0.35,D11&lt;0.8),1.375,IF(AND(B11&lt;2.75,A11&gt;=5.85,F11&lt;2.5,D11&gt;=0.8),4.833,IF(AND(B11&lt;3.3,A11&gt;=7.05,F11&gt;=2.5,D11&gt;=0.8),5.8,IF(AND(B11&gt;=3.3,A11&gt;=7.05,F11&gt;=2.5,D11&gt;=0.8),6.325,IF(AND(D11&gt;=0.25,A11&lt;5.05,A11&gt;=4.75,D11&lt;0.35,D11&lt;0.8),1.3,IF(AND(B11&lt;3.6,A11&gt;=5.05,A11&gt;=4.75,D11&lt;0.35,D11&lt;0.8),1.4,IF(AND(H11&lt;10.194,G11&lt;0.412,A11&lt;5.85,F11&lt;2.5,D11&gt;=0.8),4.133,IF(AND(H11&gt;=10.194,G11&lt;0.412,A11&lt;5.85,F11&lt;2.5,D11&gt;=0.8),4.5,IF(AND(A11&lt;5.35,G11&gt;=0.412,A11&lt;5.85,F11&lt;2.5,D11&gt;=0.8),3.15,IF(AND(A11&lt;6.2,B11&gt;=2.75,A11&gt;=5.85,F11&lt;2.5,D11&gt;=0.8),4.3,IF(AND(H11&lt;5.767,A11&lt;6.2,A11&lt;7.05,F11&gt;=2.5,D11&gt;=0.8),4.5,IF(AND(G11&gt;=0.861,A11&gt;=6.2,A11&lt;7.05,F11&gt;=2.5,D11&gt;=0.8),5.2,IF(AND(B11&lt;3.15,D11&lt;0.25,A11&lt;5.05,A11&gt;=4.75,D11&lt;0.35,D11&lt;0.8),1.55,IF(AND(A11&lt;5.45,B11&gt;=3.6,A11&gt;=5.05,A11&gt;=4.75,D11&lt;0.35,D11&lt;0.8),1.5,IF(AND(A11&gt;=5.45,B11&gt;=3.6,A11&gt;=5.05,A11&gt;=4.75,D11&lt;0.35,D11&lt;0.8),1.4,IF(AND(G11&gt;=0.772,A11&gt;=5.35,G11&gt;=0.412,A11&lt;5.85,F11&lt;2.5,D11&gt;=0.8),3.9,IF(AND(D11&gt;=1.45,A11&gt;=6.2,B11&gt;=2.75,A11&gt;=5.85,F11&lt;2.5,D11&gt;=0.8),4.775,IF(AND(G11&lt;0.5,H11&gt;=5.767,A11&lt;6.2,A11&lt;7.05,F11&gt;=2.5,D11&gt;=0.8),5.1,IF(AND(G11&gt;=0.5,H11&gt;=5.767,A11&lt;6.2,A11&lt;7.05,F11&gt;=2.5,D11&gt;=0.8),4.95,IF(AND(B11&gt;=3.25,G11&lt;0.861,A11&gt;=6.2,A11&lt;7.05,F11&gt;=2.5,D11&gt;=0.8),5.75,IF(AND(A11&lt;4.95,B11&gt;=3.15,D11&lt;0.25,A11&lt;5.05,A11&gt;=4.75,D11&lt;0.35,D11&lt;0.8),1.4,IF(AND(A11&lt;5.65,G11&lt;0.772,A11&gt;=5.35,G11&gt;=0.412,A11&lt;5.85,F11&lt;2.5,D11&gt;=0.8),3.6,IF(AND(A11&gt;=5.65,G11&lt;0.772,A11&gt;=5.35,G11&gt;=0.412,A11&lt;5.85,F11&lt;2.5,D11&gt;=0.8),3.5,IF(AND(B11&gt;=3.15,D11&lt;1.45,A11&gt;=6.2,B11&gt;=2.75,A11&gt;=5.85,F11&lt;2.5,D11&gt;=0.8),4.7,IF(AND(A11&gt;=6.65,B11&lt;3.25,G11&lt;0.861,A11&gt;=6.2,A11&lt;7.05,F11&gt;=2.5,D11&gt;=0.8),5.567,IF(AND(H11&lt;9.499,A11&gt;=4.95,B11&gt;=3.15,D11&lt;0.25,A11&lt;5.05,A11&gt;=4.75,D11&lt;0.35,D11&lt;0.8),1.4,IF(AND(H11&gt;=9.499,A11&gt;=4.95,B11&gt;=3.15,D11&lt;0.25,A11&lt;5.05,A11&gt;=4.75,D11&lt;0.35,D11&lt;0.8),1.2,IF(AND(G11&lt;0.765,B11&lt;3.15,D11&lt;1.45,A11&gt;=6.2,B11&gt;=2.75,A11&gt;=5.85,F11&lt;2.5,D11&gt;=0.8),4.4,IF(AND(G11&gt;=0.765,B11&lt;3.15,D11&lt;1.45,A11&gt;=6.2,B11&gt;=2.75,A11&gt;=5.85,F11&lt;2.5,D11&gt;=0.8),4.6,IF(AND(H11&lt;10.667,A11&lt;6.65,B11&lt;3.25,G11&lt;0.861,A11&gt;=6.2,A11&lt;7.05,F11&gt;=2.5,D11&gt;=0.8),5.167,IF(AND(G11&lt;0.627,H11&gt;=10.667,A11&lt;6.65,B11&lt;3.25,G11&lt;0.861,A11&gt;=6.2,A11&lt;7.05,F11&gt;=2.5,D11&gt;=0.8),5.64,IF(AND(G11&gt;=0.627,H11&gt;=10.667,A11&lt;6.65,B11&lt;3.25,G11&lt;0.861,A11&gt;=6.2,A11&lt;7.05,F11&gt;=2.5,D11&gt;=0.8),5.1,"shouldnthappen")))))))))))))))))))))))))))))))))))</f>
        <v>1.1</v>
      </c>
      <c r="X11" s="1" t="n">
        <f aca="false">IF(AND(B11&lt;3.05,H11&lt;6.697,A11&lt;5.45),4.1,IF(AND(B11&gt;=3.05,H11&lt;6.697,A11&lt;5.45),1.48,IF(AND(D11&lt;0.7,A11&lt;5.9,A11&gt;=5.45),1.4,IF(AND(A11&lt;4.35,B11&lt;3.3,H11&gt;=6.697,A11&lt;5.45),1.1,IF(AND(G11&lt;0.372,D11&gt;=0.7,A11&lt;5.9,A11&gt;=5.45),4.36,IF(AND(A11&gt;=4.9,A11&gt;=4.35,B11&lt;3.3,H11&gt;=6.697,A11&lt;5.45),1.6,IF(AND(H11&gt;=14.171,A11&lt;5.15,B11&gt;=3.3,H11&gt;=6.697,A11&lt;5.45),1.6,IF(AND(G11&lt;0.451,A11&gt;=5.15,B11&gt;=3.3,H11&gt;=6.697,A11&lt;5.45),1.367,IF(AND(G11&gt;=0.451,A11&gt;=5.15,B11&gt;=3.3,H11&gt;=6.697,A11&lt;5.45),1.5,IF(AND(G11&lt;0.332,D11&lt;1.45,F11&lt;2.5,A11&gt;=5.9,A11&gt;=5.45),4.35,IF(AND(A11&lt;6.15,D11&gt;=1.45,F11&lt;2.5,A11&gt;=5.9,A11&gt;=5.45),5.1,IF(AND(D11&gt;=2.4,G11&lt;0.432,F11&gt;=2.5,A11&gt;=5.9,A11&gt;=5.45),5.78,IF(AND(A11&lt;6.15,G11&gt;=0.432,F11&gt;=2.5,A11&gt;=5.9,A11&gt;=5.45),4.9,IF(AND(B11&lt;3.1,A11&lt;4.9,A11&gt;=4.35,B11&lt;3.3,H11&gt;=6.697,A11&lt;5.45),1.4,IF(AND(B11&gt;=3.1,A11&lt;4.9,A11&gt;=4.35,B11&lt;3.3,H11&gt;=6.697,A11&lt;5.45),1.3,IF(AND(G11&lt;0.343,H11&lt;14.171,A11&lt;5.15,B11&gt;=3.3,H11&gt;=6.697,A11&lt;5.45),1.433,IF(AND(G11&gt;=0.343,H11&lt;14.171,A11&lt;5.15,B11&gt;=3.3,H11&gt;=6.697,A11&lt;5.45),1.525,IF(AND(D11&lt;1.05,B11&lt;2.55,G11&gt;=0.372,D11&gt;=0.7,A11&lt;5.9,A11&gt;=5.45),3.7,IF(AND(H11&lt;10.596,B11&gt;=2.55,G11&gt;=0.372,D11&gt;=0.7,A11&lt;5.9,A11&gt;=5.45),3.525,IF(AND(H11&gt;=10.596,B11&gt;=2.55,G11&gt;=0.372,D11&gt;=0.7,A11&lt;5.9,A11&gt;=5.45),3.9,IF(AND(H11&lt;14.314,G11&gt;=0.332,D11&lt;1.45,F11&lt;2.5,A11&gt;=5.9,A11&gt;=5.45),4.4,IF(AND(H11&gt;=14.314,G11&gt;=0.332,D11&lt;1.45,F11&lt;2.5,A11&gt;=5.9,A11&gt;=5.45),4.7,IF(AND(H11&lt;13.906,A11&gt;=6.15,D11&gt;=1.45,F11&lt;2.5,A11&gt;=5.9,A11&gt;=5.45),4.675,IF(AND(H11&gt;=13.906,A11&gt;=6.15,D11&gt;=1.45,F11&lt;2.5,A11&gt;=5.9,A11&gt;=5.45),4.9,IF(AND(G11&lt;0.093,D11&lt;2.4,G11&lt;0.432,F11&gt;=2.5,A11&gt;=5.9,A11&gt;=5.45),5.6,IF(AND(B11&lt;2.95,A11&gt;=6.15,G11&gt;=0.432,F11&gt;=2.5,A11&gt;=5.9,A11&gt;=5.45),5.86,IF(AND(A11&lt;5.55,D11&gt;=1.05,B11&lt;2.55,G11&gt;=0.372,D11&gt;=0.7,A11&lt;5.9,A11&gt;=5.45),4,IF(AND(A11&gt;=5.55,D11&gt;=1.05,B11&lt;2.55,G11&gt;=0.372,D11&gt;=0.7,A11&lt;5.9,A11&gt;=5.45),3.9,IF(AND(D11&lt;1.7,G11&gt;=0.093,D11&lt;2.4,G11&lt;0.432,F11&gt;=2.5,A11&gt;=5.9,A11&gt;=5.45),5.05,IF(AND(G11&gt;=0.774,B11&gt;=2.95,A11&gt;=6.15,G11&gt;=0.432,F11&gt;=2.5,A11&gt;=5.9,A11&gt;=5.45),5.3,IF(AND(G11&gt;=0.312,D11&gt;=1.7,G11&gt;=0.093,D11&lt;2.4,G11&lt;0.432,F11&gt;=2.5,A11&gt;=5.9,A11&gt;=5.45),5.4,IF(AND(D11&lt;2.45,G11&lt;0.774,B11&gt;=2.95,A11&gt;=6.15,G11&gt;=0.432,F11&gt;=2.5,A11&gt;=5.9,A11&gt;=5.45),5.66,IF(AND(D11&gt;=2.45,G11&lt;0.774,B11&gt;=2.95,A11&gt;=6.15,G11&gt;=0.432,F11&gt;=2.5,A11&gt;=5.9,A11&gt;=5.45),6,IF(AND(G11&gt;=0.301,G11&lt;0.312,D11&gt;=1.7,G11&gt;=0.093,D11&lt;2.4,G11&lt;0.432,F11&gt;=2.5,A11&gt;=5.9,A11&gt;=5.45),5.1,IF(AND(A11&lt;6.45,G11&lt;0.301,G11&lt;0.312,D11&gt;=1.7,G11&gt;=0.093,D11&lt;2.4,G11&lt;0.432,F11&gt;=2.5,A11&gt;=5.9,A11&gt;=5.45),5.3,IF(AND(A11&gt;=6.45,G11&lt;0.301,G11&lt;0.312,D11&gt;=1.7,G11&gt;=0.093,D11&lt;2.4,G11&lt;0.432,F11&gt;=2.5,A11&gt;=5.9,A11&gt;=5.45),5.2,"shouldnthappen"))))))))))))))))))))))))))))))))))))</f>
        <v>1.4</v>
      </c>
      <c r="Y11" s="1" t="n">
        <f aca="false">IF(AND(H11&lt;6.51,F11&lt;1.5),1.8,IF(AND(H11&gt;=16.674,F11&gt;=1.5),6.533,IF(AND(D11&gt;=0.45,H11&gt;=6.51,F11&lt;1.5),1.667,IF(AND(H11&gt;=13.805,G11&lt;0.154,H11&lt;16.674,F11&gt;=1.5),6.7,IF(AND(D11&lt;0.15,A11&lt;5.05,D11&lt;0.45,H11&gt;=6.51,F11&lt;1.5),1.4,IF(AND(H11&gt;=13.586,A11&gt;=5.05,D11&lt;0.45,H11&gt;=6.51,F11&lt;1.5),1.3,IF(AND(F11&lt;2.5,H11&lt;13.805,G11&lt;0.154,H11&lt;16.674,F11&gt;=1.5),4.6,IF(AND(H11&lt;8.929,D11&lt;1.35,G11&gt;=0.154,H11&lt;16.674,F11&gt;=1.5),3.64,IF(AND(G11&lt;0.05,H11&lt;13.586,A11&gt;=5.05,D11&lt;0.45,H11&gt;=6.51,F11&lt;1.5),1.4,IF(AND(G11&gt;=0.107,F11&gt;=2.5,H11&lt;13.805,G11&lt;0.154,H11&lt;16.674,F11&gt;=1.5),5.3,IF(AND(B11&gt;=2.75,H11&gt;=8.929,D11&lt;1.35,G11&gt;=0.154,H11&lt;16.674,F11&gt;=1.5),4.433,IF(AND(D11&gt;=1.55,F11&lt;2.5,D11&gt;=1.35,G11&gt;=0.154,H11&lt;16.674,F11&gt;=1.5),4.975,IF(AND(H11&lt;6.93,F11&gt;=2.5,D11&gt;=1.35,G11&gt;=0.154,H11&lt;16.674,F11&gt;=1.5),4.5,IF(AND(H11&lt;12.675,G11&lt;0.217,D11&gt;=0.15,A11&lt;5.05,D11&lt;0.45,H11&gt;=6.51,F11&lt;1.5),1.4,IF(AND(H11&gt;=12.675,G11&lt;0.217,D11&gt;=0.15,A11&lt;5.05,D11&lt;0.45,H11&gt;=6.51,F11&lt;1.5),1.5,IF(AND(A11&lt;4.65,G11&gt;=0.217,D11&gt;=0.15,A11&lt;5.05,D11&lt;0.45,H11&gt;=6.51,F11&lt;1.5),1.35,IF(AND(D11&lt;0.25,G11&gt;=0.05,H11&lt;13.586,A11&gt;=5.05,D11&lt;0.45,H11&gt;=6.51,F11&lt;1.5),1.467,IF(AND(D11&gt;=0.25,G11&gt;=0.05,H11&lt;13.586,A11&gt;=5.05,D11&lt;0.45,H11&gt;=6.51,F11&lt;1.5),1.5,IF(AND(H11&lt;9.15,G11&lt;0.107,F11&gt;=2.5,H11&lt;13.805,G11&lt;0.154,H11&lt;16.674,F11&gt;=1.5),5.7,IF(AND(H11&gt;=9.15,G11&lt;0.107,F11&gt;=2.5,H11&lt;13.805,G11&lt;0.154,H11&lt;16.674,F11&gt;=1.5),5.6,IF(AND(G11&lt;0.404,B11&lt;2.75,H11&gt;=8.929,D11&lt;1.35,G11&gt;=0.154,H11&lt;16.674,F11&gt;=1.5),4.15,IF(AND(G11&gt;=0.404,B11&lt;2.75,H11&gt;=8.929,D11&lt;1.35,G11&gt;=0.154,H11&lt;16.674,F11&gt;=1.5),3.9,IF(AND(A11&gt;=6.75,D11&lt;1.55,F11&lt;2.5,D11&gt;=1.35,G11&gt;=0.154,H11&lt;16.674,F11&gt;=1.5),4.82,IF(AND(D11&lt;0.25,A11&gt;=4.65,G11&gt;=0.217,D11&gt;=0.15,A11&lt;5.05,D11&lt;0.45,H11&gt;=6.51,F11&lt;1.5),1.325,IF(AND(D11&gt;=0.25,A11&gt;=4.65,G11&gt;=0.217,D11&gt;=0.15,A11&lt;5.05,D11&lt;0.45,H11&gt;=6.51,F11&lt;1.5),1.3,IF(AND(A11&lt;6.55,A11&lt;6.75,D11&lt;1.55,F11&lt;2.5,D11&gt;=1.35,G11&gt;=0.154,H11&lt;16.674,F11&gt;=1.5),4.575,IF(AND(A11&gt;=6.55,A11&lt;6.75,D11&lt;1.55,F11&lt;2.5,D11&gt;=1.35,G11&gt;=0.154,H11&lt;16.674,F11&gt;=1.5),4.4,IF(AND(B11&lt;2.9,D11&lt;2.05,H11&gt;=6.93,F11&gt;=2.5,D11&gt;=1.35,G11&gt;=0.154,H11&lt;16.674,F11&gt;=1.5),5.05,IF(AND(H11&lt;8.884,D11&gt;=2.05,H11&gt;=6.93,F11&gt;=2.5,D11&gt;=1.35,G11&gt;=0.154,H11&lt;16.674,F11&gt;=1.5),5.1,IF(AND(H11&lt;13.711,B11&gt;=2.9,D11&lt;2.05,H11&gt;=6.93,F11&gt;=2.5,D11&gt;=1.35,G11&gt;=0.154,H11&lt;16.674,F11&gt;=1.5),5,IF(AND(H11&gt;=13.711,B11&gt;=2.9,D11&lt;2.05,H11&gt;=6.93,F11&gt;=2.5,D11&gt;=1.35,G11&gt;=0.154,H11&lt;16.674,F11&gt;=1.5),5.8,IF(AND(B11&lt;3.15,H11&gt;=8.884,D11&gt;=2.05,H11&gt;=6.93,F11&gt;=2.5,D11&gt;=1.35,G11&gt;=0.154,H11&lt;16.674,F11&gt;=1.5),5.56,IF(AND(B11&gt;=3.15,H11&gt;=8.884,D11&gt;=2.05,H11&gt;=6.93,F11&gt;=2.5,D11&gt;=1.35,G11&gt;=0.154,H11&lt;16.674,F11&gt;=1.5),5.9,"shouldnthappen")))))))))))))))))))))))))))))))))</f>
        <v>1.4</v>
      </c>
      <c r="Z11" s="1" t="n">
        <f aca="false">IF(AND(F11&gt;=2,B11&gt;=3.35),5.6,IF(AND(A11&lt;6.65,H11&gt;=15.076,B11&lt;3.35),4.8,IF(AND(A11&gt;=6.65,H11&gt;=15.076,B11&lt;3.35),6.15,IF(AND(H11&lt;6.542,F11&lt;2,B11&gt;=3.35),1.767,IF(AND(G11&gt;=0.653,D11&lt;0.75,H11&lt;15.076,B11&lt;3.35),1.55,IF(AND(D11&lt;0.15,G11&lt;0.653,D11&lt;0.75,H11&lt;15.076,B11&lt;3.35),1.1,IF(AND(G11&lt;0.356,A11&lt;5.05,H11&gt;=6.542,F11&lt;2,B11&gt;=3.35),1.4,IF(AND(G11&gt;=0.356,A11&lt;5.05,H11&gt;=6.542,F11&lt;2,B11&gt;=3.35),1.3,IF(AND(G11&gt;=0.566,A11&gt;=5.05,H11&gt;=6.542,F11&lt;2,B11&gt;=3.35),1.6,IF(AND(B11&gt;=3.1,D11&gt;=0.15,G11&lt;0.653,D11&lt;0.75,H11&lt;15.076,B11&lt;3.35),1.367,IF(AND(B11&gt;=2.65,D11&lt;1.45,B11&lt;2.75,D11&gt;=0.75,H11&lt;15.076,B11&lt;3.35),3.96,IF(AND(G11&lt;0.352,D11&gt;=1.45,B11&lt;2.75,D11&gt;=0.75,H11&lt;15.076,B11&lt;3.35),4.5,IF(AND(D11&gt;=1.35,A11&lt;6.2,B11&gt;=2.75,D11&gt;=0.75,H11&lt;15.076,B11&lt;3.35),4.733,IF(AND(A11&lt;4.7,B11&lt;3.1,D11&gt;=0.15,G11&lt;0.653,D11&lt;0.75,H11&lt;15.076,B11&lt;3.35),1.36,IF(AND(A11&gt;=4.7,B11&lt;3.1,D11&gt;=0.15,G11&lt;0.653,D11&lt;0.75,H11&lt;15.076,B11&lt;3.35),1.6,IF(AND(A11&lt;5.2,B11&lt;2.65,D11&lt;1.45,B11&lt;2.75,D11&gt;=0.75,H11&lt;15.076,B11&lt;3.35),3.3,IF(AND(A11&lt;6.5,G11&gt;=0.352,D11&gt;=1.45,B11&lt;2.75,D11&gt;=0.75,H11&lt;15.076,B11&lt;3.35),5,IF(AND(A11&gt;=6.5,G11&gt;=0.352,D11&gt;=1.45,B11&lt;2.75,D11&gt;=0.75,H11&lt;15.076,B11&lt;3.35),5.8,IF(AND(H11&lt;8.486,D11&lt;1.35,A11&lt;6.2,B11&gt;=2.75,D11&gt;=0.75,H11&lt;15.076,B11&lt;3.35),3.975,IF(AND(G11&lt;0.187,F11&lt;2.5,A11&gt;=6.2,B11&gt;=2.75,D11&gt;=0.75,H11&lt;15.076,B11&lt;3.35),5,IF(AND(G11&gt;=0.187,F11&lt;2.5,A11&gt;=6.2,B11&gt;=2.75,D11&gt;=0.75,H11&lt;15.076,B11&lt;3.35),4.525,IF(AND(A11&gt;=7.25,F11&gt;=2.5,A11&gt;=6.2,B11&gt;=2.75,D11&gt;=0.75,H11&lt;15.076,B11&lt;3.35),6.5,IF(AND(G11&lt;0.185,B11&lt;3.6,G11&lt;0.566,A11&gt;=5.05,H11&gt;=6.542,F11&lt;2,B11&gt;=3.35),1.45,IF(AND(G11&gt;=0.185,B11&lt;3.6,G11&lt;0.566,A11&gt;=5.05,H11&gt;=6.542,F11&lt;2,B11&gt;=3.35),1.34,IF(AND(G11&lt;0.13,B11&gt;=3.6,G11&lt;0.566,A11&gt;=5.05,H11&gt;=6.542,F11&lt;2,B11&gt;=3.35),1.45,IF(AND(G11&gt;=0.13,B11&gt;=3.6,G11&lt;0.566,A11&gt;=5.05,H11&gt;=6.542,F11&lt;2,B11&gt;=3.35),1.5,IF(AND(D11&lt;1.05,A11&gt;=5.2,B11&lt;2.65,D11&lt;1.45,B11&lt;2.75,D11&gt;=0.75,H11&lt;15.076,B11&lt;3.35),3.5,IF(AND(D11&gt;=1.05,A11&gt;=5.2,B11&lt;2.65,D11&lt;1.45,B11&lt;2.75,D11&gt;=0.75,H11&lt;15.076,B11&lt;3.35),3.94,IF(AND(H11&lt;10.983,H11&gt;=8.486,D11&lt;1.35,A11&lt;6.2,B11&gt;=2.75,D11&gt;=0.75,H11&lt;15.076,B11&lt;3.35),4.38,IF(AND(H11&gt;=10.983,H11&gt;=8.486,D11&lt;1.35,A11&lt;6.2,B11&gt;=2.75,D11&gt;=0.75,H11&lt;15.076,B11&lt;3.35),4.1,IF(AND(B11&gt;=3.25,A11&lt;7.25,F11&gt;=2.5,A11&gt;=6.2,B11&gt;=2.75,D11&gt;=0.75,H11&lt;15.076,B11&lt;3.35),5.7,IF(AND(B11&lt;2.95,B11&lt;3.25,A11&lt;7.25,F11&gt;=2.5,A11&gt;=6.2,B11&gt;=2.75,D11&gt;=0.75,H11&lt;15.076,B11&lt;3.35),5.6,IF(AND(H11&gt;=13.711,B11&gt;=2.95,B11&lt;3.25,A11&lt;7.25,F11&gt;=2.5,A11&gt;=6.2,B11&gt;=2.75,D11&gt;=0.75,H11&lt;15.076,B11&lt;3.35),5.8,IF(AND(A11&gt;=6.8,H11&lt;13.711,B11&gt;=2.95,B11&lt;3.25,A11&lt;7.25,F11&gt;=2.5,A11&gt;=6.2,B11&gt;=2.75,D11&gt;=0.75,H11&lt;15.076,B11&lt;3.35),5.1,IF(AND(H11&lt;12.921,A11&lt;6.8,H11&lt;13.711,B11&gt;=2.95,B11&lt;3.25,A11&lt;7.25,F11&gt;=2.5,A11&gt;=6.2,B11&gt;=2.75,D11&gt;=0.75,H11&lt;15.076,B11&lt;3.35),5.34,IF(AND(H11&gt;=12.921,A11&lt;6.8,H11&lt;13.711,B11&gt;=2.95,B11&lt;3.25,A11&lt;7.25,F11&gt;=2.5,A11&gt;=6.2,B11&gt;=2.75,D11&gt;=0.75,H11&lt;15.076,B11&lt;3.35),5.133,"shouldnthappen"))))))))))))))))))))))))))))))))))))</f>
        <v>1.36</v>
      </c>
      <c r="AA11" s="1" t="n">
        <f aca="false">IF(AND(D11&gt;=0.45,A11&lt;5.05,D11&lt;0.8),1.6,IF(AND(D11&gt;=0.45,A11&gt;=5.05,D11&lt;0.8),1.7,IF(AND(H11&gt;=16.244,F11&gt;=2.5,D11&gt;=0.8),6.533,IF(AND(A11&lt;4.35,D11&lt;0.45,A11&lt;5.05,D11&lt;0.8),1.1,IF(AND(H11&gt;=14.877,D11&lt;0.45,A11&gt;=5.05,D11&lt;0.8),1.3,IF(AND(D11&gt;=1.4,A11&lt;5.65,F11&lt;2.5,D11&gt;=0.8),4.5,IF(AND(A11&gt;=7.25,H11&lt;16.244,F11&gt;=2.5,D11&gt;=0.8),6.5,IF(AND(A11&gt;=4.75,A11&gt;=4.35,D11&lt;0.45,A11&lt;5.05,D11&lt;0.8),1.35,IF(AND(A11&lt;5.3,D11&lt;1.4,A11&lt;5.65,F11&lt;2.5,D11&gt;=0.8),3.1,IF(AND(A11&gt;=6.8,A11&gt;=6.55,A11&gt;=5.65,F11&lt;2.5,D11&gt;=0.8),4.9,IF(AND(H11&lt;5.767,A11&lt;7.25,H11&lt;16.244,F11&gt;=2.5,D11&gt;=0.8),4.5,IF(AND(G11&gt;=0.522,A11&lt;4.75,A11&gt;=4.35,D11&lt;0.45,A11&lt;5.05,D11&lt;0.8),1.2,IF(AND(G11&gt;=0.948,D11&lt;0.35,H11&lt;14.877,D11&lt;0.45,A11&gt;=5.05,D11&lt;0.8),1.7,IF(AND(H11&lt;13.089,D11&gt;=0.35,H11&lt;14.877,D11&lt;0.45,A11&gt;=5.05,D11&lt;0.8),1.5,IF(AND(H11&gt;=13.089,D11&gt;=0.35,H11&lt;14.877,D11&lt;0.45,A11&gt;=5.05,D11&lt;0.8),1.3,IF(AND(B11&gt;=2.95,A11&gt;=5.3,D11&lt;1.4,A11&lt;5.65,F11&lt;2.5,D11&gt;=0.8),4.1,IF(AND(H11&lt;9.181,A11&lt;6.05,A11&lt;6.55,A11&gt;=5.65,F11&lt;2.5,D11&gt;=0.8),5.1,IF(AND(H11&gt;=9.181,A11&lt;6.05,A11&lt;6.55,A11&gt;=5.65,F11&lt;2.5,D11&gt;=0.8),4.3,IF(AND(G11&gt;=0.867,A11&gt;=6.05,A11&lt;6.55,A11&gt;=5.65,F11&lt;2.5,D11&gt;=0.8),4.9,IF(AND(B11&lt;3.05,A11&lt;6.8,A11&gt;=6.55,A11&gt;=5.65,F11&lt;2.5,D11&gt;=0.8),5,IF(AND(B11&gt;=3.05,A11&lt;6.8,A11&gt;=6.55,A11&gt;=5.65,F11&lt;2.5,D11&gt;=0.8),4.55,IF(AND(H11&gt;=14.144,G11&lt;0.522,A11&lt;4.75,A11&gt;=4.35,D11&lt;0.45,A11&lt;5.05,D11&lt;0.8),1.3,IF(AND(B11&lt;2.7,B11&lt;2.95,A11&gt;=5.3,D11&lt;1.4,A11&lt;5.65,F11&lt;2.5,D11&gt;=0.8),3.78,IF(AND(B11&gt;=2.7,B11&lt;2.95,A11&gt;=5.3,D11&lt;1.4,A11&lt;5.65,F11&lt;2.5,D11&gt;=0.8),3.6,IF(AND(G11&lt;0.638,G11&lt;0.867,A11&gt;=6.05,A11&lt;6.55,A11&gt;=5.65,F11&lt;2.5,D11&gt;=0.8),4.433,IF(AND(G11&gt;=0.638,G11&lt;0.867,A11&gt;=6.05,A11&lt;6.55,A11&gt;=5.65,F11&lt;2.5,D11&gt;=0.8),4,IF(AND(A11&lt;6.35,H11&lt;11.146,H11&gt;=5.767,A11&lt;7.25,H11&lt;16.244,F11&gt;=2.5,D11&gt;=0.8),5.1,IF(AND(A11&lt;4.5,H11&lt;14.144,G11&lt;0.522,A11&lt;4.75,A11&gt;=4.35,D11&lt;0.45,A11&lt;5.05,D11&lt;0.8),1.35,IF(AND(A11&gt;=4.5,H11&lt;14.144,G11&lt;0.522,A11&lt;4.75,A11&gt;=4.35,D11&lt;0.45,A11&lt;5.05,D11&lt;0.8),1.4,IF(AND(A11&lt;5.15,B11&lt;3.75,G11&lt;0.948,D11&lt;0.35,H11&lt;14.877,D11&lt;0.45,A11&gt;=5.05,D11&lt;0.8),1.4,IF(AND(A11&gt;=5.15,B11&lt;3.75,G11&lt;0.948,D11&lt;0.35,H11&lt;14.877,D11&lt;0.45,A11&gt;=5.05,D11&lt;0.8),1.5,IF(AND(G11&lt;0.112,B11&gt;=3.75,G11&lt;0.948,D11&lt;0.35,H11&lt;14.877,D11&lt;0.45,A11&gt;=5.05,D11&lt;0.8),1.5,IF(AND(G11&gt;=0.112,B11&gt;=3.75,G11&lt;0.948,D11&lt;0.35,H11&lt;14.877,D11&lt;0.45,A11&gt;=5.05,D11&lt;0.8),1.6,IF(AND(G11&lt;0.075,A11&gt;=6.35,H11&lt;11.146,H11&gt;=5.767,A11&lt;7.25,H11&lt;16.244,F11&gt;=2.5,D11&gt;=0.8),5.5,IF(AND(G11&gt;=0.075,A11&gt;=6.35,H11&lt;11.146,H11&gt;=5.767,A11&lt;7.25,H11&lt;16.244,F11&gt;=2.5,D11&gt;=0.8),5.24,IF(AND(B11&lt;2.95,D11&lt;1.9,H11&gt;=11.146,H11&gt;=5.767,A11&lt;7.25,H11&lt;16.244,F11&gt;=2.5,D11&gt;=0.8),5.65,IF(AND(B11&gt;=2.95,D11&lt;1.9,H11&gt;=11.146,H11&gt;=5.767,A11&lt;7.25,H11&lt;16.244,F11&gt;=2.5,D11&gt;=0.8),5.8,IF(AND(H11&lt;13.42,D11&gt;=1.9,H11&gt;=11.146,H11&gt;=5.767,A11&lt;7.25,H11&lt;16.244,F11&gt;=2.5,D11&gt;=0.8),5.6,IF(AND(H11&gt;=13.42,D11&gt;=1.9,H11&gt;=11.146,H11&gt;=5.767,A11&lt;7.25,H11&lt;16.244,F11&gt;=2.5,D11&gt;=0.8),5.34,"shouldnthappen")))))))))))))))))))))))))))))))))))))))</f>
        <v>1.35</v>
      </c>
      <c r="AB11" s="1" t="n">
        <f aca="false">IF(AND(D11&gt;=0.35,F11&lt;1.5),1.5,IF(AND(F11&lt;2.5,D11&gt;=1.55,F11&gt;=1.5),4.85,IF(AND(H11&lt;8.308,D11&lt;0.15,D11&lt;0.35,F11&lt;1.5),1.5,IF(AND(H11&gt;=8.308,D11&lt;0.15,D11&lt;0.35,F11&lt;1.5),1.4,IF(AND(H11&lt;5.523,D11&gt;=0.15,D11&lt;0.35,F11&lt;1.5),1,IF(AND(G11&lt;0.572,H11&lt;10.688,D11&lt;1.55,F11&gt;=1.5),3.75,IF(AND(B11&gt;=3.5,F11&gt;=2.5,D11&gt;=1.55,F11&gt;=1.5),6.3,IF(AND(A11&gt;=5.65,G11&gt;=0.572,H11&lt;10.688,D11&lt;1.55,F11&gt;=1.5),4.45,IF(AND(B11&gt;=2.85,A11&lt;6.15,H11&gt;=10.688,D11&lt;1.55,F11&gt;=1.5),4.35,IF(AND(H11&gt;=16.284,B11&lt;3.5,F11&gt;=2.5,D11&gt;=1.55,F11&gt;=1.5),6.6,IF(AND(G11&gt;=0.241,G11&lt;0.338,H11&gt;=5.523,D11&gt;=0.15,D11&lt;0.35,F11&lt;1.5),1.25,IF(AND(A11&lt;5.05,G11&gt;=0.338,H11&gt;=5.523,D11&gt;=0.15,D11&lt;0.35,F11&lt;1.5),1.35,IF(AND(B11&lt;2.7,A11&lt;5.65,G11&gt;=0.572,H11&lt;10.688,D11&lt;1.55,F11&gt;=1.5),4,IF(AND(B11&gt;=2.7,A11&lt;5.65,G11&gt;=0.572,H11&lt;10.688,D11&lt;1.55,F11&gt;=1.5),3.6,IF(AND(B11&lt;2.45,B11&lt;2.85,A11&lt;6.15,H11&gt;=10.688,D11&lt;1.55,F11&gt;=1.5),3.7,IF(AND(A11&lt;6.25,B11&lt;2.85,A11&gt;=6.15,H11&gt;=10.688,D11&lt;1.55,F11&gt;=1.5),4.5,IF(AND(A11&gt;=6.25,B11&lt;2.85,A11&gt;=6.15,H11&gt;=10.688,D11&lt;1.55,F11&gt;=1.5),4.86,IF(AND(D11&gt;=1.45,B11&gt;=2.85,A11&gt;=6.15,H11&gt;=10.688,D11&lt;1.55,F11&gt;=1.5),4.8,IF(AND(H11&lt;8.202,H11&lt;16.284,B11&lt;3.5,F11&gt;=2.5,D11&gt;=1.55,F11&gt;=1.5),5.7,IF(AND(A11&gt;=5.1,G11&lt;0.241,G11&lt;0.338,H11&gt;=5.523,D11&gt;=0.15,D11&lt;0.35,F11&lt;1.5),1.5,IF(AND(B11&gt;=3.75,A11&gt;=5.05,G11&gt;=0.338,H11&gt;=5.523,D11&gt;=0.15,D11&lt;0.35,F11&lt;1.5),1.6,IF(AND(A11&lt;5.7,B11&gt;=2.45,B11&lt;2.85,A11&lt;6.15,H11&gt;=10.688,D11&lt;1.55,F11&gt;=1.5),3.9,IF(AND(A11&gt;=5.7,B11&gt;=2.45,B11&lt;2.85,A11&lt;6.15,H11&gt;=10.688,D11&lt;1.55,F11&gt;=1.5),4.02,IF(AND(H11&lt;13.654,D11&lt;1.45,B11&gt;=2.85,A11&gt;=6.15,H11&gt;=10.688,D11&lt;1.55,F11&gt;=1.5),4.333,IF(AND(H11&gt;=13.654,D11&lt;1.45,B11&gt;=2.85,A11&gt;=6.15,H11&gt;=10.688,D11&lt;1.55,F11&gt;=1.5),4.54,IF(AND(A11&lt;6.15,H11&gt;=8.202,H11&lt;16.284,B11&lt;3.5,F11&gt;=2.5,D11&gt;=1.55,F11&gt;=1.5),5,IF(AND(H11&lt;13.924,A11&lt;5.1,G11&lt;0.241,G11&lt;0.338,H11&gt;=5.523,D11&gt;=0.15,D11&lt;0.35,F11&lt;1.5),1.4,IF(AND(H11&gt;=13.924,A11&lt;5.1,G11&lt;0.241,G11&lt;0.338,H11&gt;=5.523,D11&gt;=0.15,D11&lt;0.35,F11&lt;1.5),1.5,IF(AND(D11&lt;0.25,B11&lt;3.75,A11&gt;=5.05,G11&gt;=0.338,H11&gt;=5.523,D11&gt;=0.15,D11&lt;0.35,F11&lt;1.5),1.5,IF(AND(D11&gt;=0.25,B11&lt;3.75,A11&gt;=5.05,G11&gt;=0.338,H11&gt;=5.523,D11&gt;=0.15,D11&lt;0.35,F11&lt;1.5),1.4,IF(AND(H11&lt;8.884,B11&gt;=3.05,A11&gt;=6.15,H11&gt;=8.202,H11&lt;16.284,B11&lt;3.5,F11&gt;=2.5,D11&gt;=1.55,F11&gt;=1.5),5.1,IF(AND(A11&lt;6.45,G11&lt;0.368,B11&lt;3.05,A11&gt;=6.15,H11&gt;=8.202,H11&lt;16.284,B11&lt;3.5,F11&gt;=2.5,D11&gt;=1.55,F11&gt;=1.5),5.525,IF(AND(A11&gt;=6.45,G11&lt;0.368,B11&lt;3.05,A11&gt;=6.15,H11&gt;=8.202,H11&lt;16.284,B11&lt;3.5,F11&gt;=2.5,D11&gt;=1.55,F11&gt;=1.5),5.35,IF(AND(D11&lt;2.25,G11&gt;=0.368,B11&lt;3.05,A11&gt;=6.15,H11&gt;=8.202,H11&lt;16.284,B11&lt;3.5,F11&gt;=2.5,D11&gt;=1.55,F11&gt;=1.5),5.8,IF(AND(D11&gt;=2.25,G11&gt;=0.368,B11&lt;3.05,A11&gt;=6.15,H11&gt;=8.202,H11&lt;16.284,B11&lt;3.5,F11&gt;=2.5,D11&gt;=1.55,F11&gt;=1.5),5.2,IF(AND(H11&lt;10.257,H11&gt;=8.884,B11&gt;=3.05,A11&gt;=6.15,H11&gt;=8.202,H11&lt;16.284,B11&lt;3.5,F11&gt;=2.5,D11&gt;=1.55,F11&gt;=1.5),5.9,IF(AND(H11&gt;=10.257,H11&gt;=8.884,B11&gt;=3.05,A11&gt;=6.15,H11&gt;=8.202,H11&lt;16.284,B11&lt;3.5,F11&gt;=2.5,D11&gt;=1.55,F11&gt;=1.5),5.48,"shouldnthappen")))))))))))))))))))))))))))))))))))))</f>
        <v>1.4</v>
      </c>
      <c r="AC11" s="1" t="n">
        <f aca="false">IF(AND(H11&lt;5.748,A11&lt;5.05,D11&lt;0.8),1,IF(AND(B11&lt;3.35,A11&gt;=5.05,D11&lt;0.8),1.7,IF(AND(A11&lt;5.85,G11&lt;0.154,D11&gt;=0.8),4.5,IF(AND(D11&gt;=0.45,H11&gt;=5.748,A11&lt;5.05,D11&lt;0.8),1.6,IF(AND(G11&gt;=0.934,B11&gt;=3.35,A11&gt;=5.05,D11&lt;0.8),1.7,IF(AND(D11&lt;2.1,A11&gt;=5.85,G11&lt;0.154,D11&gt;=0.8),6.15,IF(AND(D11&gt;=2.1,A11&gt;=5.85,G11&lt;0.154,D11&gt;=0.8),5.5,IF(AND(A11&lt;6.1,D11&gt;=1.55,G11&gt;=0.154,D11&gt;=0.8),5,IF(AND(H11&gt;=14.379,G11&lt;0.934,B11&gt;=3.35,A11&gt;=5.05,D11&lt;0.8),1.58,IF(AND(G11&lt;0.379,A11&gt;=6.1,D11&gt;=1.55,G11&gt;=0.154,D11&gt;=0.8),5.42,IF(AND(H11&lt;13.924,G11&lt;0.227,D11&lt;0.45,H11&gt;=5.748,A11&lt;5.05,D11&lt;0.8),1.4,IF(AND(H11&gt;=13.924,G11&lt;0.227,D11&lt;0.45,H11&gt;=5.748,A11&lt;5.05,D11&lt;0.8),1.5,IF(AND(B11&lt;3.1,G11&gt;=0.227,D11&lt;0.45,H11&gt;=5.748,A11&lt;5.05,D11&lt;0.8),1.1,IF(AND(G11&lt;0.13,H11&lt;14.379,G11&lt;0.934,B11&gt;=3.35,A11&gt;=5.05,D11&lt;0.8),1.4,IF(AND(D11&lt;1.05,A11&lt;5.65,D11&lt;1.35,D11&lt;1.55,G11&gt;=0.154,D11&gt;=0.8),3.7,IF(AND(D11&lt;1.25,A11&gt;=5.65,D11&lt;1.35,D11&lt;1.55,G11&gt;=0.154,D11&gt;=0.8),4.06,IF(AND(D11&gt;=1.25,A11&gt;=5.65,D11&lt;1.35,D11&lt;1.55,G11&gt;=0.154,D11&gt;=0.8),4.425,IF(AND(H11&lt;13.654,D11&lt;1.45,D11&gt;=1.35,D11&lt;1.55,G11&gt;=0.154,D11&gt;=0.8),4.275,IF(AND(G11&lt;0.259,D11&gt;=1.45,D11&gt;=1.35,D11&lt;1.55,G11&gt;=0.154,D11&gt;=0.8),5.1,IF(AND(B11&lt;2.95,G11&gt;=0.379,A11&gt;=6.1,D11&gt;=1.55,G11&gt;=0.154,D11&gt;=0.8),6.3,IF(AND(B11&lt;3.25,B11&gt;=3.1,G11&gt;=0.227,D11&lt;0.45,H11&gt;=5.748,A11&lt;5.05,D11&lt;0.8),1.3,IF(AND(B11&gt;=3.25,B11&gt;=3.1,G11&gt;=0.227,D11&lt;0.45,H11&gt;=5.748,A11&lt;5.05,D11&lt;0.8),1.4,IF(AND(H11&gt;=13.372,G11&gt;=0.13,H11&lt;14.379,G11&lt;0.934,B11&gt;=3.35,A11&gt;=5.05,D11&lt;0.8),1.4,IF(AND(H11&lt;6.69,D11&gt;=1.05,A11&lt;5.65,D11&lt;1.35,D11&lt;1.55,G11&gt;=0.154,D11&gt;=0.8),4.033,IF(AND(H11&gt;=6.69,D11&gt;=1.05,A11&lt;5.65,D11&lt;1.35,D11&lt;1.55,G11&gt;=0.154,D11&gt;=0.8),3.88,IF(AND(B11&lt;2.85,H11&gt;=13.654,D11&lt;1.45,D11&gt;=1.35,D11&lt;1.55,G11&gt;=0.154,D11&gt;=0.8),4.8,IF(AND(B11&gt;=2.85,H11&gt;=13.654,D11&lt;1.45,D11&gt;=1.35,D11&lt;1.55,G11&gt;=0.154,D11&gt;=0.8),4.7,IF(AND(H11&lt;11.681,G11&gt;=0.259,D11&gt;=1.45,D11&gt;=1.35,D11&lt;1.55,G11&gt;=0.154,D11&gt;=0.8),4.85,IF(AND(H11&gt;=11.681,G11&gt;=0.259,D11&gt;=1.45,D11&gt;=1.35,D11&lt;1.55,G11&gt;=0.154,D11&gt;=0.8),4.633,IF(AND(A11&lt;6.25,B11&gt;=2.95,G11&gt;=0.379,A11&gt;=6.1,D11&gt;=1.55,G11&gt;=0.154,D11&gt;=0.8),5.4,IF(AND(D11&lt;0.3,H11&lt;13.372,G11&gt;=0.13,H11&lt;14.379,G11&lt;0.934,B11&gt;=3.35,A11&gt;=5.05,D11&lt;0.8),1.475,IF(AND(D11&gt;=0.3,H11&lt;13.372,G11&gt;=0.13,H11&lt;14.379,G11&lt;0.934,B11&gt;=3.35,A11&gt;=5.05,D11&lt;0.8),1.5,IF(AND(B11&lt;3.15,A11&gt;=6.25,B11&gt;=2.95,G11&gt;=0.379,A11&gt;=6.1,D11&gt;=1.55,G11&gt;=0.154,D11&gt;=0.8),5.7,IF(AND(B11&gt;=3.15,A11&gt;=6.25,B11&gt;=2.95,G11&gt;=0.379,A11&gt;=6.1,D11&gt;=1.55,G11&gt;=0.154,D11&gt;=0.8),5.933,"shouldnthappen"))))))))))))))))))))))))))))))))))</f>
        <v>1.4</v>
      </c>
      <c r="AD11" s="1" t="n">
        <f aca="false">IF(AND(H11&lt;6.621,A11&lt;4.95,D11&lt;0.8),1,IF(AND(H11&lt;14.144,H11&gt;=6.621,A11&lt;4.95,D11&lt;0.8),1.4,IF(AND(H11&gt;=14.144,H11&gt;=6.621,A11&lt;4.95,D11&lt;0.8),1.3,IF(AND(G11&lt;0.13,B11&gt;=3.85,A11&gt;=4.95,D11&lt;0.8),1.3,IF(AND(G11&gt;=0.13,B11&gt;=3.85,A11&gt;=4.95,D11&lt;0.8),1.425,IF(AND(A11&gt;=6.05,B11&lt;2.75,D11&lt;1.55,D11&gt;=0.8),4.9,IF(AND(A11&gt;=7.3,G11&lt;0.119,D11&gt;=1.55,D11&gt;=0.8),6.7,IF(AND(H11&lt;6.555,D11&lt;0.25,B11&lt;3.85,A11&gt;=4.95,D11&lt;0.8),1.7,IF(AND(B11&lt;3.4,D11&gt;=0.25,B11&lt;3.85,A11&gt;=4.95,D11&lt;0.8),1.7,IF(AND(B11&gt;=3.4,D11&gt;=0.25,B11&lt;3.85,A11&gt;=4.95,D11&lt;0.8),1.6,IF(AND(A11&lt;5.05,A11&lt;6.05,B11&lt;2.75,D11&lt;1.55,D11&gt;=0.8),3.3,IF(AND(B11&lt;2.85,D11&lt;1.35,B11&gt;=2.75,D11&lt;1.55,D11&gt;=0.8),4.5,IF(AND(H11&lt;12.206,D11&gt;=1.35,B11&gt;=2.75,D11&lt;1.55,D11&gt;=0.8),4.7,IF(AND(H11&gt;=12.206,D11&gt;=1.35,B11&gt;=2.75,D11&lt;1.55,D11&gt;=0.8),4.52,IF(AND(G11&lt;0.024,A11&lt;7.3,G11&lt;0.119,D11&gt;=1.55,D11&gt;=0.8),5.7,IF(AND(G11&gt;=0.024,A11&lt;7.3,G11&lt;0.119,D11&gt;=1.55,D11&gt;=0.8),5.6,IF(AND(F11&lt;2.5,G11&lt;0.417,G11&gt;=0.119,D11&gt;=1.55,D11&gt;=0.8),5.05,IF(AND(B11&lt;3.15,H11&gt;=6.555,D11&lt;0.25,B11&lt;3.85,A11&gt;=4.95,D11&lt;0.8),1.6,IF(AND(G11&lt;0.356,A11&gt;=5.05,A11&lt;6.05,B11&lt;2.75,D11&lt;1.55,D11&gt;=0.8),4.12,IF(AND(A11&lt;5.65,B11&gt;=2.85,D11&lt;1.35,B11&gt;=2.75,D11&lt;1.55,D11&gt;=0.8),3.6,IF(AND(B11&lt;3.15,F11&gt;=2.5,G11&lt;0.417,G11&gt;=0.119,D11&gt;=1.55,D11&gt;=0.8),5.18,IF(AND(B11&gt;=3.15,F11&gt;=2.5,G11&lt;0.417,G11&gt;=0.119,D11&gt;=1.55,D11&gt;=0.8),5.3,IF(AND(D11&lt;1.7,A11&lt;6.95,G11&gt;=0.417,G11&gt;=0.119,D11&gt;=1.55,D11&gt;=0.8),4.7,IF(AND(A11&lt;7.25,A11&gt;=6.95,G11&gt;=0.417,G11&gt;=0.119,D11&gt;=1.55,D11&gt;=0.8),5.8,IF(AND(A11&gt;=7.25,A11&gt;=6.95,G11&gt;=0.417,G11&gt;=0.119,D11&gt;=1.55,D11&gt;=0.8),6.333,IF(AND(H11&lt;8.594,B11&gt;=3.15,H11&gt;=6.555,D11&lt;0.25,B11&lt;3.85,A11&gt;=4.95,D11&lt;0.8),1.4,IF(AND(H11&gt;=8.594,B11&gt;=3.15,H11&gt;=6.555,D11&lt;0.25,B11&lt;3.85,A11&gt;=4.95,D11&lt;0.8),1.5,IF(AND(H11&gt;=11.218,G11&gt;=0.356,A11&gt;=5.05,A11&lt;6.05,B11&lt;2.75,D11&lt;1.55,D11&gt;=0.8),3.925,IF(AND(A11&gt;=6.5,A11&gt;=5.65,B11&gt;=2.85,D11&lt;1.35,B11&gt;=2.75,D11&lt;1.55,D11&gt;=0.8),4.6,IF(AND(H11&lt;8.602,H11&lt;11.218,G11&gt;=0.356,A11&gt;=5.05,A11&lt;6.05,B11&lt;2.75,D11&lt;1.55,D11&gt;=0.8),3.95,IF(AND(H11&gt;=8.602,H11&lt;11.218,G11&gt;=0.356,A11&gt;=5.05,A11&lt;6.05,B11&lt;2.75,D11&lt;1.55,D11&gt;=0.8),3.75,IF(AND(H11&lt;10.129,A11&lt;6.5,A11&gt;=5.65,B11&gt;=2.85,D11&lt;1.35,B11&gt;=2.75,D11&lt;1.55,D11&gt;=0.8),4.2,IF(AND(H11&gt;=10.129,A11&lt;6.5,A11&gt;=5.65,B11&gt;=2.85,D11&lt;1.35,B11&gt;=2.75,D11&lt;1.55,D11&gt;=0.8),4.267,IF(AND(D11&lt;2.2,B11&lt;3.05,D11&gt;=1.7,A11&lt;6.95,G11&gt;=0.417,G11&gt;=0.119,D11&gt;=1.55,D11&gt;=0.8),5.3,IF(AND(D11&gt;=2.2,B11&lt;3.05,D11&gt;=1.7,A11&lt;6.95,G11&gt;=0.417,G11&gt;=0.119,D11&gt;=1.55,D11&gt;=0.8),5.133,IF(AND(D11&lt;2.45,B11&gt;=3.05,D11&gt;=1.7,A11&lt;6.95,G11&gt;=0.417,G11&gt;=0.119,D11&gt;=1.55,D11&gt;=0.8),5.6,IF(AND(D11&gt;=2.45,B11&gt;=3.05,D11&gt;=1.7,A11&lt;6.95,G11&gt;=0.417,G11&gt;=0.119,D11&gt;=1.55,D11&gt;=0.8),6,"shouldnthappen")))))))))))))))))))))))))))))))))))))</f>
        <v>1.4</v>
      </c>
      <c r="AE11" s="1" t="n">
        <f aca="false">IF(AND(G11&lt;0.123,D11&gt;=0.25,D11&lt;0.75),1.3,IF(AND(H11&gt;=16.774,D11&gt;=1.75,D11&gt;=0.75),6.4,IF(AND(B11&lt;3.4,A11&lt;4.8,D11&lt;0.25,D11&lt;0.75),1.22,IF(AND(B11&gt;=3.4,A11&lt;4.8,D11&lt;0.25,D11&lt;0.75),1,IF(AND(A11&gt;=5.45,A11&gt;=4.8,D11&lt;0.25,D11&lt;0.75),1.367,IF(AND(H11&gt;=10.688,D11&lt;1.35,D11&lt;1.75,D11&gt;=0.75),4.2,IF(AND(A11&lt;5.3,D11&gt;=1.35,D11&lt;1.75,D11&gt;=0.75),4.05,IF(AND(G11&gt;=0.857,H11&lt;16.774,D11&gt;=1.75,D11&gt;=0.75),5.02,IF(AND(H11&lt;6.089,A11&lt;5.45,A11&gt;=4.8,D11&lt;0.25,D11&lt;0.75),1.7,IF(AND(G11&lt;0.184,D11&lt;0.35,G11&gt;=0.123,D11&gt;=0.25,D11&lt;0.75),1.7,IF(AND(G11&gt;=0.184,D11&lt;0.35,G11&gt;=0.123,D11&gt;=0.25,D11&lt;0.75),1.48,IF(AND(A11&lt;5.25,D11&gt;=0.35,G11&gt;=0.123,D11&gt;=0.25,D11&lt;0.75),1.75,IF(AND(A11&gt;=5.25,D11&gt;=0.35,G11&gt;=0.123,D11&gt;=0.25,D11&lt;0.75),1.5,IF(AND(A11&lt;5.3,H11&lt;10.688,D11&lt;1.35,D11&lt;1.75,D11&gt;=0.75),3.15,IF(AND(H11&lt;9.474,A11&gt;=5.3,D11&gt;=1.35,D11&lt;1.75,D11&gt;=0.75),4.95,IF(AND(G11&gt;=0.779,G11&lt;0.857,H11&lt;16.774,D11&gt;=1.75,D11&gt;=0.75),6,IF(AND(G11&lt;0.05,H11&gt;=6.089,A11&lt;5.45,A11&gt;=4.8,D11&lt;0.25,D11&lt;0.75),1.4,IF(AND(H11&lt;6.69,A11&gt;=5.3,H11&lt;10.688,D11&lt;1.35,D11&lt;1.75,D11&gt;=0.75),4.033,IF(AND(H11&gt;=6.69,A11&gt;=5.3,H11&lt;10.688,D11&lt;1.35,D11&lt;1.75,D11&gt;=0.75),3.733,IF(AND(B11&lt;2.5,H11&gt;=9.474,A11&gt;=5.3,D11&gt;=1.35,D11&lt;1.75,D11&gt;=0.75),4.5,IF(AND(D11&gt;=2.45,G11&lt;0.779,G11&lt;0.857,H11&lt;16.774,D11&gt;=1.75,D11&gt;=0.75),6,IF(AND(B11&gt;=3.75,G11&gt;=0.05,H11&gt;=6.089,A11&lt;5.45,A11&gt;=4.8,D11&lt;0.25,D11&lt;0.75),1.6,IF(AND(H11&lt;13.695,B11&gt;=2.5,H11&gt;=9.474,A11&gt;=5.3,D11&gt;=1.35,D11&lt;1.75,D11&gt;=0.75),4.567,IF(AND(G11&gt;=0.654,D11&lt;2.45,G11&lt;0.779,G11&lt;0.857,H11&lt;16.774,D11&gt;=1.75,D11&gt;=0.75),4.9,IF(AND(G11&gt;=0.73,B11&lt;3.75,G11&gt;=0.05,H11&gt;=6.089,A11&lt;5.45,A11&gt;=4.8,D11&lt;0.25,D11&lt;0.75),1.4,IF(AND(A11&lt;6.65,H11&gt;=13.695,B11&gt;=2.5,H11&gt;=9.474,A11&gt;=5.3,D11&gt;=1.35,D11&lt;1.75,D11&gt;=0.75),4.4,IF(AND(A11&gt;=6.65,H11&gt;=13.695,B11&gt;=2.5,H11&gt;=9.474,A11&gt;=5.3,D11&gt;=1.35,D11&lt;1.75,D11&gt;=0.75),4.84,IF(AND(B11&lt;2.75,G11&lt;0.654,D11&lt;2.45,G11&lt;0.779,G11&lt;0.857,H11&lt;16.774,D11&gt;=1.75,D11&gt;=0.75),5.2,IF(AND(H11&lt;9.524,G11&lt;0.73,B11&lt;3.75,G11&gt;=0.05,H11&gt;=6.089,A11&lt;5.45,A11&gt;=4.8,D11&lt;0.25,D11&lt;0.75),1.5,IF(AND(H11&gt;=9.524,G11&lt;0.73,B11&lt;3.75,G11&gt;=0.05,H11&gt;=6.089,A11&lt;5.45,A11&gt;=4.8,D11&lt;0.25,D11&lt;0.75),1.4,IF(AND(H11&gt;=13.644,B11&gt;=2.75,G11&lt;0.654,D11&lt;2.45,G11&lt;0.779,G11&lt;0.857,H11&lt;16.774,D11&gt;=1.75,D11&gt;=0.75),6.033,IF(AND(A11&gt;=6.85,H11&lt;13.644,B11&gt;=2.75,G11&lt;0.654,D11&lt;2.45,G11&lt;0.779,G11&lt;0.857,H11&lt;16.774,D11&gt;=1.75,D11&gt;=0.75),5.1,IF(AND(A11&gt;=6.75,A11&lt;6.85,H11&lt;13.644,B11&gt;=2.75,G11&lt;0.654,D11&lt;2.45,G11&lt;0.779,G11&lt;0.857,H11&lt;16.774,D11&gt;=1.75,D11&gt;=0.75),5.9,IF(AND(D11&gt;=2.35,A11&lt;6.75,A11&lt;6.85,H11&lt;13.644,B11&gt;=2.75,G11&lt;0.654,D11&lt;2.45,G11&lt;0.779,G11&lt;0.857,H11&lt;16.774,D11&gt;=1.75,D11&gt;=0.75),5.6,IF(AND(H11&lt;11.146,D11&lt;2.35,A11&lt;6.75,A11&lt;6.85,H11&lt;13.644,B11&gt;=2.75,G11&lt;0.654,D11&lt;2.45,G11&lt;0.779,G11&lt;0.857,H11&lt;16.774,D11&gt;=1.75,D11&gt;=0.75),5.4,IF(AND(H11&gt;=11.146,D11&lt;2.35,A11&lt;6.75,A11&lt;6.85,H11&lt;13.644,B11&gt;=2.75,G11&lt;0.654,D11&lt;2.45,G11&lt;0.779,G11&lt;0.857,H11&lt;16.774,D11&gt;=1.75,D11&gt;=0.75),5.6,"shouldnthappen"))))))))))))))))))))))))))))))))))))</f>
        <v>1.22</v>
      </c>
      <c r="AF11" s="1" t="n">
        <f aca="false">IF(AND(A11&lt;4.5,D11&lt;0.8),1.233,IF(AND(B11&lt;3.05,A11&gt;=4.5,D11&lt;0.8),1.4,IF(AND(D11&gt;=0.45,B11&gt;=3.05,A11&gt;=4.5,D11&lt;0.8),1.667,IF(AND(D11&lt;1.05,D11&lt;1.35,A11&lt;6.25,D11&gt;=0.8),3.633,IF(AND(H11&lt;13.935,A11&gt;=7.05,A11&gt;=6.25,D11&gt;=0.8),6,IF(AND(G11&gt;=0.948,D11&lt;0.45,B11&gt;=3.05,A11&gt;=4.5,D11&lt;0.8),1.7,IF(AND(G11&lt;0.652,D11&gt;=1.05,D11&lt;1.35,A11&lt;6.25,D11&gt;=0.8),4.16,IF(AND(D11&gt;=2.15,D11&gt;=1.75,D11&gt;=1.35,A11&lt;6.25,D11&gt;=0.8),5.4,IF(AND(G11&gt;=0.912,F11&lt;2.5,A11&lt;7.05,A11&gt;=6.25,D11&gt;=0.8),4.4,IF(AND(B11&gt;=3.25,F11&gt;=2.5,A11&lt;7.05,A11&gt;=6.25,D11&gt;=0.8),5.85,IF(AND(H11&lt;17.32,H11&gt;=13.935,A11&gt;=7.05,A11&gt;=6.25,D11&gt;=0.8),6.65,IF(AND(H11&gt;=17.32,H11&gt;=13.935,A11&gt;=7.05,A11&gt;=6.25,D11&gt;=0.8),6.4,IF(AND(H11&gt;=13.547,G11&lt;0.948,D11&lt;0.45,B11&gt;=3.05,A11&gt;=4.5,D11&lt;0.8),1.38,IF(AND(B11&gt;=2.75,G11&gt;=0.652,D11&gt;=1.05,D11&lt;1.35,A11&lt;6.25,D11&gt;=0.8),3.6,IF(AND(H11&lt;9.417,G11&lt;0.404,D11&lt;1.75,D11&gt;=1.35,A11&lt;6.25,D11&gt;=0.8),4.2,IF(AND(H11&gt;=9.417,G11&lt;0.404,D11&lt;1.75,D11&gt;=1.35,A11&lt;6.25,D11&gt;=0.8),4.5,IF(AND(G11&lt;0.464,G11&gt;=0.404,D11&lt;1.75,D11&gt;=1.35,A11&lt;6.25,D11&gt;=0.8),4.5,IF(AND(G11&gt;=0.464,G11&gt;=0.404,D11&lt;1.75,D11&gt;=1.35,A11&lt;6.25,D11&gt;=0.8),4.625,IF(AND(D11&lt;1.85,D11&lt;2.15,D11&gt;=1.75,D11&gt;=1.35,A11&lt;6.25,D11&gt;=0.8),4.9,IF(AND(D11&gt;=1.85,D11&lt;2.15,D11&gt;=1.75,D11&gt;=1.35,A11&lt;6.25,D11&gt;=0.8),5.05,IF(AND(G11&lt;0.332,G11&lt;0.912,F11&lt;2.5,A11&lt;7.05,A11&gt;=6.25,D11&gt;=0.8),4.467,IF(AND(G11&gt;=0.332,G11&lt;0.912,F11&lt;2.5,A11&lt;7.05,A11&gt;=6.25,D11&gt;=0.8),4.767,IF(AND(D11&lt;0.15,H11&lt;13.547,G11&lt;0.948,D11&lt;0.45,B11&gt;=3.05,A11&gt;=4.5,D11&lt;0.8),1.5,IF(AND(D11&lt;1.15,B11&lt;2.75,G11&gt;=0.652,D11&gt;=1.05,D11&lt;1.35,A11&lt;6.25,D11&gt;=0.8),3.9,IF(AND(D11&gt;=1.15,B11&lt;2.75,G11&gt;=0.652,D11&gt;=1.05,D11&lt;1.35,A11&lt;6.25,D11&gt;=0.8),4,IF(AND(D11&gt;=2.25,B11&lt;3.15,B11&lt;3.25,F11&gt;=2.5,A11&lt;7.05,A11&gt;=6.25,D11&gt;=0.8),5.14,IF(AND(G11&lt;0.621,B11&gt;=3.15,B11&lt;3.25,F11&gt;=2.5,A11&lt;7.05,A11&gt;=6.25,D11&gt;=0.8),5.75,IF(AND(G11&gt;=0.621,B11&gt;=3.15,B11&lt;3.25,F11&gt;=2.5,A11&lt;7.05,A11&gt;=6.25,D11&gt;=0.8),5.1,IF(AND(G11&gt;=0.862,D11&gt;=0.15,H11&lt;13.547,G11&lt;0.948,D11&lt;0.45,B11&gt;=3.05,A11&gt;=4.5,D11&lt;0.8),1.5,IF(AND(A11&lt;6.35,D11&lt;2.25,B11&lt;3.15,B11&lt;3.25,F11&gt;=2.5,A11&lt;7.05,A11&gt;=6.25,D11&gt;=0.8),5.267,IF(AND(A11&gt;=6.35,D11&lt;2.25,B11&lt;3.15,B11&lt;3.25,F11&gt;=2.5,A11&lt;7.05,A11&gt;=6.25,D11&gt;=0.8),5.42,IF(AND(A11&lt;5.1,G11&lt;0.862,D11&gt;=0.15,H11&lt;13.547,G11&lt;0.948,D11&lt;0.45,B11&gt;=3.05,A11&gt;=4.5,D11&lt;0.8),1.35,IF(AND(B11&lt;3.95,A11&gt;=5.1,G11&lt;0.862,D11&gt;=0.15,H11&lt;13.547,G11&lt;0.948,D11&lt;0.45,B11&gt;=3.05,A11&gt;=4.5,D11&lt;0.8),1.5,IF(AND(B11&gt;=3.95,A11&gt;=5.1,G11&lt;0.862,D11&gt;=0.15,H11&lt;13.547,G11&lt;0.948,D11&lt;0.45,B11&gt;=3.05,A11&gt;=4.5,D11&lt;0.8),1.467,"shouldnthappen"))))))))))))))))))))))))))))))))))</f>
        <v>1.233</v>
      </c>
      <c r="AG11" s="1" t="n">
        <f aca="false">IF(AND(H11&lt;5.748,A11&lt;4.85,D11&lt;0.75),1,IF(AND(B11&gt;=3.5,D11&gt;=1.75,D11&gt;=0.75),6.2,IF(AND(A11&gt;=4.65,H11&gt;=5.748,A11&lt;4.85,D11&lt;0.75),1.333,IF(AND(H11&lt;6.417,B11&lt;3.45,A11&gt;=4.85,D11&lt;0.75),1.7,IF(AND(A11&lt;5.05,B11&gt;=3.45,A11&gt;=4.85,D11&lt;0.75),1.4,IF(AND(A11&gt;=5.05,B11&gt;=3.45,A11&gt;=4.85,D11&lt;0.75),1.5,IF(AND(F11&gt;=2.5,H11&lt;13.641,D11&lt;1.75,D11&gt;=0.75),4.667,IF(AND(G11&lt;0.187,H11&gt;=13.641,D11&lt;1.75,D11&gt;=0.75),5,IF(AND(A11&gt;=7.1,B11&lt;3.5,D11&gt;=1.75,D11&gt;=0.75),6.575,IF(AND(G11&lt;0.161,A11&lt;4.65,H11&gt;=5.748,A11&lt;4.85,D11&lt;0.75),1.5,IF(AND(H11&lt;8.399,H11&gt;=6.417,B11&lt;3.45,A11&gt;=4.85,D11&lt;0.75),1.5,IF(AND(H11&gt;=8.399,H11&gt;=6.417,B11&lt;3.45,A11&gt;=4.85,D11&lt;0.75),1.625,IF(AND(G11&lt;0.086,F11&lt;2.5,H11&lt;13.641,D11&lt;1.75,D11&gt;=0.75),4.7,IF(AND(D11&lt;1.35,G11&gt;=0.187,H11&gt;=13.641,D11&lt;1.75,D11&gt;=0.75),4.2,IF(AND(G11&lt;0.422,G11&gt;=0.161,A11&lt;4.65,H11&gt;=5.748,A11&lt;4.85,D11&lt;0.75),1.4,IF(AND(G11&gt;=0.422,G11&gt;=0.161,A11&lt;4.65,H11&gt;=5.748,A11&lt;4.85,D11&lt;0.75),1.3,IF(AND(B11&lt;2.5,D11&gt;=1.35,G11&gt;=0.187,H11&gt;=13.641,D11&lt;1.75,D11&gt;=0.75),4.5,IF(AND(B11&lt;2.75,A11&lt;6,A11&lt;7.1,B11&lt;3.5,D11&gt;=1.75,D11&gt;=0.75),5.1,IF(AND(B11&gt;=2.75,A11&lt;6,A11&lt;7.1,B11&lt;3.5,D11&gt;=1.75,D11&gt;=0.75),5.02,IF(AND(A11&lt;5.15,A11&lt;5.9,G11&gt;=0.086,F11&lt;2.5,H11&lt;13.641,D11&lt;1.75,D11&gt;=0.75),3,IF(AND(G11&lt;0.644,A11&gt;=5.9,G11&gt;=0.086,F11&lt;2.5,H11&lt;13.641,D11&lt;1.75,D11&gt;=0.75),4.65,IF(AND(G11&gt;=0.644,A11&gt;=5.9,G11&gt;=0.086,F11&lt;2.5,H11&lt;13.641,D11&lt;1.75,D11&gt;=0.75),4.24,IF(AND(D11&lt;1.45,B11&gt;=2.5,D11&gt;=1.35,G11&gt;=0.187,H11&gt;=13.641,D11&lt;1.75,D11&gt;=0.75),4.68,IF(AND(D11&gt;=1.45,B11&gt;=2.5,D11&gt;=1.35,G11&gt;=0.187,H11&gt;=13.641,D11&lt;1.75,D11&gt;=0.75),4.833,IF(AND(H11&lt;13.18,D11&lt;2.05,A11&gt;=6,A11&lt;7.1,B11&lt;3.5,D11&gt;=1.75,D11&gt;=0.75),5.44,IF(AND(H11&gt;=13.18,D11&lt;2.05,A11&gt;=6,A11&lt;7.1,B11&lt;3.5,D11&gt;=1.75,D11&gt;=0.75),5.1,IF(AND(H11&lt;8.759,D11&gt;=2.05,A11&gt;=6,A11&lt;7.1,B11&lt;3.5,D11&gt;=1.75,D11&gt;=0.75),5.4,IF(AND(A11&gt;=5.75,A11&gt;=5.15,A11&lt;5.9,G11&gt;=0.086,F11&lt;2.5,H11&lt;13.641,D11&lt;1.75,D11&gt;=0.75),3.967,IF(AND(H11&lt;10.159,H11&gt;=8.759,D11&gt;=2.05,A11&gt;=6,A11&lt;7.1,B11&lt;3.5,D11&gt;=1.75,D11&gt;=0.75),5.925,IF(AND(D11&lt;1.2,A11&lt;5.75,A11&gt;=5.15,A11&lt;5.9,G11&gt;=0.086,F11&lt;2.5,H11&lt;13.641,D11&lt;1.75,D11&gt;=0.75),3.667,IF(AND(D11&lt;2.25,H11&gt;=10.159,H11&gt;=8.759,D11&gt;=2.05,A11&gt;=6,A11&lt;7.1,B11&lt;3.5,D11&gt;=1.75,D11&gt;=0.75),5.66,IF(AND(D11&gt;=2.25,H11&gt;=10.159,H11&gt;=8.759,D11&gt;=2.05,A11&gt;=6,A11&lt;7.1,B11&lt;3.5,D11&gt;=1.75,D11&gt;=0.75),5.34,IF(AND(D11&lt;1.35,D11&gt;=1.2,A11&lt;5.75,A11&gt;=5.15,A11&lt;5.9,G11&gt;=0.086,F11&lt;2.5,H11&lt;13.641,D11&lt;1.75,D11&gt;=0.75),4.025,IF(AND(D11&gt;=1.35,D11&gt;=1.2,A11&lt;5.75,A11&gt;=5.15,A11&lt;5.9,G11&gt;=0.086,F11&lt;2.5,H11&lt;13.641,D11&lt;1.75,D11&gt;=0.75),3.9,"shouldnthappen"))))))))))))))))))))))))))))))))))</f>
        <v>1.4</v>
      </c>
      <c r="AH11" s="1" t="n">
        <f aca="false">IF(AND(F11&lt;1.5,H11&lt;6.799,A11&lt;5.45),1.7,IF(AND(F11&gt;=1.5,H11&lt;6.799,A11&lt;5.45),4.1,IF(AND(D11&gt;=0.8,H11&gt;=6.799,A11&lt;5.45),3.9,IF(AND(H11&lt;7.564,F11&lt;2.5,A11&gt;=5.45),3.925,IF(AND(H11&gt;=16.284,F11&gt;=2.5,A11&gt;=5.45),6.5,IF(AND(A11&lt;4.35,D11&lt;0.8,H11&gt;=6.799,A11&lt;5.45),1.1,IF(AND(B11&lt;2.8,D11&lt;1.35,H11&gt;=7.564,F11&lt;2.5,A11&gt;=5.45),4.1,IF(AND(B11&gt;=2.8,D11&lt;1.35,H11&gt;=7.564,F11&lt;2.5,A11&gt;=5.45),4.267,IF(AND(B11&lt;2.75,D11&gt;=1.35,H11&gt;=7.564,F11&lt;2.5,A11&gt;=5.45),5,IF(AND(G11&gt;=0.078,G11&lt;0.26,H11&lt;16.284,F11&gt;=2.5,A11&gt;=5.45),6.06,IF(AND(G11&gt;=0.805,G11&gt;=0.26,H11&lt;16.284,F11&gt;=2.5,A11&gt;=5.45),5.02,IF(AND(H11&gt;=10.109,B11&gt;=3.45,A11&gt;=4.35,D11&lt;0.8,H11&gt;=6.799,A11&lt;5.45),1.55,IF(AND(D11&lt;2.25,G11&lt;0.078,G11&lt;0.26,H11&lt;16.284,F11&gt;=2.5,A11&gt;=5.45),5.6,IF(AND(D11&gt;=2.25,G11&lt;0.078,G11&lt;0.26,H11&lt;16.284,F11&gt;=2.5,A11&gt;=5.45),5.7,IF(AND(A11&lt;6.15,G11&lt;0.805,G11&gt;=0.26,H11&lt;16.284,F11&gt;=2.5,A11&gt;=5.45),4.967,IF(AND(A11&lt;4.65,H11&lt;12.227,B11&lt;3.45,A11&gt;=4.35,D11&lt;0.8,H11&gt;=6.799,A11&lt;5.45),1.333,IF(AND(A11&lt;4.85,H11&gt;=12.227,B11&lt;3.45,A11&gt;=4.35,D11&lt;0.8,H11&gt;=6.799,A11&lt;5.45),1.42,IF(AND(A11&gt;=4.85,H11&gt;=12.227,B11&lt;3.45,A11&gt;=4.35,D11&lt;0.8,H11&gt;=6.799,A11&lt;5.45),1.533,IF(AND(A11&lt;5.05,H11&lt;10.109,B11&gt;=3.45,A11&gt;=4.35,D11&lt;0.8,H11&gt;=6.799,A11&lt;5.45),1.4,IF(AND(A11&gt;=5.05,H11&lt;10.109,B11&gt;=3.45,A11&gt;=4.35,D11&lt;0.8,H11&gt;=6.799,A11&lt;5.45),1.5,IF(AND(G11&lt;0.14,H11&lt;13.531,B11&gt;=2.75,D11&gt;=1.35,H11&gt;=7.564,F11&lt;2.5,A11&gt;=5.45),4.7,IF(AND(G11&lt;0.187,H11&gt;=13.531,B11&gt;=2.75,D11&gt;=1.35,H11&gt;=7.564,F11&lt;2.5,A11&gt;=5.45),5,IF(AND(G11&gt;=0.187,H11&gt;=13.531,B11&gt;=2.75,D11&gt;=1.35,H11&gt;=7.564,F11&lt;2.5,A11&gt;=5.45),4.66,IF(AND(A11&lt;6.35,A11&gt;=6.15,G11&lt;0.805,G11&gt;=0.26,H11&lt;16.284,F11&gt;=2.5,A11&gt;=5.45),6,IF(AND(D11&lt;0.15,A11&gt;=4.65,H11&lt;12.227,B11&lt;3.45,A11&gt;=4.35,D11&lt;0.8,H11&gt;=6.799,A11&lt;5.45),1.5,IF(AND(H11&lt;10.723,G11&gt;=0.14,H11&lt;13.531,B11&gt;=2.75,D11&gt;=1.35,H11&gt;=7.564,F11&lt;2.5,A11&gt;=5.45),4.6,IF(AND(H11&gt;=10.723,G11&gt;=0.14,H11&lt;13.531,B11&gt;=2.75,D11&gt;=1.35,H11&gt;=7.564,F11&lt;2.5,A11&gt;=5.45),4.46,IF(AND(G11&lt;0.364,A11&gt;=6.35,A11&gt;=6.15,G11&lt;0.805,G11&gt;=0.26,H11&lt;16.284,F11&gt;=2.5,A11&gt;=5.45),5.28,IF(AND(A11&lt;5.1,D11&gt;=0.15,A11&gt;=4.65,H11&lt;12.227,B11&lt;3.45,A11&gt;=4.35,D11&lt;0.8,H11&gt;=6.799,A11&lt;5.45),1.36,IF(AND(A11&gt;=5.1,D11&gt;=0.15,A11&gt;=4.65,H11&lt;12.227,B11&lt;3.45,A11&gt;=4.35,D11&lt;0.8,H11&gt;=6.799,A11&lt;5.45),1.4,IF(AND(G11&gt;=0.6,G11&gt;=0.364,A11&gt;=6.35,A11&gt;=6.15,G11&lt;0.805,G11&gt;=0.26,H11&lt;16.284,F11&gt;=2.5,A11&gt;=5.45),5.1,IF(AND(A11&gt;=6.95,G11&lt;0.6,G11&gt;=0.364,A11&gt;=6.35,A11&gt;=6.15,G11&lt;0.805,G11&gt;=0.26,H11&lt;16.284,F11&gt;=2.5,A11&gt;=5.45),5.8,IF(AND(B11&lt;3.2,A11&lt;6.95,G11&lt;0.6,G11&gt;=0.364,A11&gt;=6.35,A11&gt;=6.15,G11&lt;0.805,G11&gt;=0.26,H11&lt;16.284,F11&gt;=2.5,A11&gt;=5.45),5.6,IF(AND(B11&gt;=3.2,A11&lt;6.95,G11&lt;0.6,G11&gt;=0.364,A11&gt;=6.35,A11&gt;=6.15,G11&lt;0.805,G11&gt;=0.26,H11&lt;16.284,F11&gt;=2.5,A11&gt;=5.45),5.7,"shouldnthappen"))))))))))))))))))))))))))))))))))</f>
        <v>1.333</v>
      </c>
      <c r="AI11" s="1" t="n">
        <f aca="false">IF(AND(B11&gt;=3.55,A11&lt;5.05,F11&lt;1.5),1,IF(AND(H11&gt;=13.436,A11&gt;=5.05,F11&lt;1.5),1.633,IF(AND(A11&lt;4.35,B11&lt;3.55,A11&lt;5.05,F11&lt;1.5),1.1,IF(AND(A11&lt;5.15,H11&lt;13.436,A11&gt;=5.05,F11&lt;1.5),1.6,IF(AND(G11&lt;0.837,D11&lt;1.2,B11&lt;2.65,F11&gt;=1.5),3.7,IF(AND(G11&gt;=0.837,D11&lt;1.2,B11&lt;2.65,F11&gt;=1.5),3,IF(AND(D11&lt;1.4,D11&gt;=1.2,B11&lt;2.65,F11&gt;=1.5),4.133,IF(AND(D11&gt;=1.4,D11&gt;=1.2,B11&lt;2.65,F11&gt;=1.5),4.633,IF(AND(G11&lt;0.302,A11&gt;=4.35,B11&lt;3.55,A11&lt;5.05,F11&lt;1.5),1.34,IF(AND(D11&gt;=0.3,A11&gt;=5.15,H11&lt;13.436,A11&gt;=5.05,F11&lt;1.5),1.5,IF(AND(G11&lt;0.233,G11&lt;0.265,D11&lt;1.55,B11&gt;=2.65,F11&gt;=1.5),4.56,IF(AND(G11&gt;=0.233,G11&lt;0.265,D11&lt;1.55,B11&gt;=2.65,F11&gt;=1.5),5.1,IF(AND(G11&lt;0.395,G11&gt;=0.265,D11&lt;1.55,B11&gt;=2.65,F11&gt;=1.5),4.025,IF(AND(H11&lt;13.935,A11&gt;=7.05,D11&gt;=1.55,B11&gt;=2.65,F11&gt;=1.5),6.12,IF(AND(H11&gt;=13.935,A11&gt;=7.05,D11&gt;=1.55,B11&gt;=2.65,F11&gt;=1.5),6.64,IF(AND(G11&gt;=0.858,G11&gt;=0.302,A11&gt;=4.35,B11&lt;3.55,A11&lt;5.05,F11&lt;1.5),1.3,IF(AND(H11&lt;6.543,D11&lt;0.3,A11&gt;=5.15,H11&lt;13.436,A11&gt;=5.05,F11&lt;1.5),1.4,IF(AND(H11&gt;=6.543,D11&lt;0.3,A11&gt;=5.15,H11&lt;13.436,A11&gt;=5.05,F11&lt;1.5),1.48,IF(AND(A11&lt;6.3,G11&gt;=0.395,G11&gt;=0.265,D11&lt;1.55,B11&gt;=2.65,F11&gt;=1.5),4.14,IF(AND(A11&gt;=6.3,G11&gt;=0.395,G11&gt;=0.265,D11&lt;1.55,B11&gt;=2.65,F11&gt;=1.5),4.767,IF(AND(G11&gt;=0.669,B11&lt;3.15,A11&lt;7.05,D11&gt;=1.55,B11&gt;=2.65,F11&gt;=1.5),5,IF(AND(H11&lt;9.459,G11&lt;0.858,G11&gt;=0.302,A11&gt;=4.35,B11&lt;3.55,A11&lt;5.05,F11&lt;1.5),1.4,IF(AND(H11&gt;=9.459,G11&lt;0.858,G11&gt;=0.302,A11&gt;=4.35,B11&lt;3.55,A11&lt;5.05,F11&lt;1.5),1.6,IF(AND(G11&gt;=0.433,G11&lt;0.669,B11&lt;3.15,A11&lt;7.05,D11&gt;=1.55,B11&gt;=2.65,F11&gt;=1.5),5.68,IF(AND(G11&lt;0.481,H11&lt;10.257,B11&gt;=3.15,A11&lt;7.05,D11&gt;=1.55,B11&gt;=2.65,F11&gt;=1.5),5.7,IF(AND(G11&gt;=0.481,H11&lt;10.257,B11&gt;=3.15,A11&lt;7.05,D11&gt;=1.55,B11&gt;=2.65,F11&gt;=1.5),5.9,IF(AND(D11&lt;2.15,H11&gt;=10.257,B11&gt;=3.15,A11&lt;7.05,D11&gt;=1.55,B11&gt;=2.65,F11&gt;=1.5),5.1,IF(AND(D11&gt;=2.15,H11&gt;=10.257,B11&gt;=3.15,A11&lt;7.05,D11&gt;=1.55,B11&gt;=2.65,F11&gt;=1.5),5.42,IF(AND(G11&lt;0.098,G11&lt;0.433,G11&lt;0.669,B11&lt;3.15,A11&lt;7.05,D11&gt;=1.55,B11&gt;=2.65,F11&gt;=1.5),5.567,IF(AND(D11&lt;1.8,G11&gt;=0.098,G11&lt;0.433,G11&lt;0.669,B11&lt;3.15,A11&lt;7.05,D11&gt;=1.55,B11&gt;=2.65,F11&gt;=1.5),5.033,IF(AND(G11&gt;=0.312,D11&gt;=1.8,G11&gt;=0.098,G11&lt;0.433,G11&lt;0.669,B11&lt;3.15,A11&lt;7.05,D11&gt;=1.55,B11&gt;=2.65,F11&gt;=1.5),5.4,IF(AND(H11&lt;9.002,G11&lt;0.312,D11&gt;=1.8,G11&gt;=0.098,G11&lt;0.433,G11&lt;0.669,B11&lt;3.15,A11&lt;7.05,D11&gt;=1.55,B11&gt;=2.65,F11&gt;=1.5),5.1,IF(AND(H11&gt;=9.002,G11&lt;0.312,D11&gt;=1.8,G11&gt;=0.098,G11&lt;0.433,G11&lt;0.669,B11&lt;3.15,A11&lt;7.05,D11&gt;=1.55,B11&gt;=2.65,F11&gt;=1.5),5.26,"shouldnthappen")))))))))))))))))))))))))))))))))</f>
        <v>1.34</v>
      </c>
      <c r="AJ11" s="1" t="n">
        <f aca="false">IF(AND(A11&gt;=5.25,D11&gt;=0.35,D11&lt;0.8),1.433,IF(AND(F11&gt;=2.5,H11&lt;6.927,D11&gt;=0.8),5.1,IF(AND(H11&lt;5.85,B11&lt;3.65,D11&lt;0.35,D11&lt;0.8),1,IF(AND(A11&lt;5.55,B11&gt;=3.65,D11&lt;0.35,D11&lt;0.8),1.5,IF(AND(A11&gt;=5.55,B11&gt;=3.65,D11&lt;0.35,D11&lt;0.8),1.7,IF(AND(H11&lt;7.949,A11&lt;5.25,D11&gt;=0.35,D11&lt;0.8),1.9,IF(AND(H11&gt;=7.949,A11&lt;5.25,D11&gt;=0.35,D11&lt;0.8),1.54,IF(AND(A11&lt;5.55,F11&lt;2.5,H11&lt;6.927,D11&gt;=0.8),3.98,IF(AND(A11&gt;=5.55,F11&lt;2.5,H11&lt;6.927,D11&gt;=0.8),4.1,IF(AND(A11&gt;=7.25,D11&gt;=1.55,H11&gt;=6.927,D11&gt;=0.8),6.65,IF(AND(A11&lt;5.75,D11&lt;1.2,D11&lt;1.55,H11&gt;=6.927,D11&gt;=0.8),3.62,IF(AND(A11&gt;=5.75,D11&lt;1.2,D11&lt;1.55,H11&gt;=6.927,D11&gt;=0.8),4.1,IF(AND(G11&lt;0.175,A11&lt;4.8,H11&gt;=5.85,B11&lt;3.65,D11&lt;0.35,D11&lt;0.8),1.5,IF(AND(G11&gt;=0.175,A11&lt;4.8,H11&gt;=5.85,B11&lt;3.65,D11&lt;0.35,D11&lt;0.8),1.3,IF(AND(A11&gt;=5.05,A11&gt;=4.8,H11&gt;=5.85,B11&lt;3.65,D11&lt;0.35,D11&lt;0.8),1.5,IF(AND(G11&gt;=0.735,A11&lt;6.25,D11&gt;=1.2,D11&lt;1.55,H11&gt;=6.927,D11&gt;=0.8),4,IF(AND(H11&lt;10.464,A11&lt;6.2,A11&lt;7.25,D11&gt;=1.55,H11&gt;=6.927,D11&gt;=0.8),5.1,IF(AND(H11&gt;=10.464,A11&lt;6.2,A11&lt;7.25,D11&gt;=1.55,H11&gt;=6.927,D11&gt;=0.8),4.9,IF(AND(G11&lt;0.418,A11&lt;5.05,A11&gt;=4.8,H11&gt;=5.85,B11&lt;3.65,D11&lt;0.35,D11&lt;0.8),1.48,IF(AND(G11&gt;=0.418,A11&lt;5.05,A11&gt;=4.8,H11&gt;=5.85,B11&lt;3.65,D11&lt;0.35,D11&lt;0.8),1.3,IF(AND(B11&lt;2.75,G11&lt;0.735,A11&lt;6.25,D11&gt;=1.2,D11&lt;1.55,H11&gt;=6.927,D11&gt;=0.8),4.35,IF(AND(H11&lt;15.422,D11&lt;1.45,A11&gt;=6.25,D11&gt;=1.2,D11&lt;1.55,H11&gt;=6.927,D11&gt;=0.8),4.375,IF(AND(H11&gt;=15.422,D11&lt;1.45,A11&gt;=6.25,D11&gt;=1.2,D11&lt;1.55,H11&gt;=6.927,D11&gt;=0.8),4.7,IF(AND(A11&lt;6.4,D11&gt;=1.45,A11&gt;=6.25,D11&gt;=1.2,D11&lt;1.55,H11&gt;=6.927,D11&gt;=0.8),5.1,IF(AND(G11&gt;=0.576,D11&lt;2.15,A11&gt;=6.2,A11&lt;7.25,D11&gt;=1.55,H11&gt;=6.927,D11&gt;=0.8),5.1,IF(AND(G11&lt;0.537,D11&gt;=2.15,A11&gt;=6.2,A11&lt;7.25,D11&gt;=1.55,H11&gt;=6.927,D11&gt;=0.8),5.533,IF(AND(G11&gt;=0.537,D11&gt;=2.15,A11&gt;=6.2,A11&lt;7.25,D11&gt;=1.55,H11&gt;=6.927,D11&gt;=0.8),5.9,IF(AND(D11&lt;1.45,B11&gt;=2.75,G11&lt;0.735,A11&lt;6.25,D11&gt;=1.2,D11&lt;1.55,H11&gt;=6.927,D11&gt;=0.8),4.6,IF(AND(D11&gt;=1.45,B11&gt;=2.75,G11&lt;0.735,A11&lt;6.25,D11&gt;=1.2,D11&lt;1.55,H11&gt;=6.927,D11&gt;=0.8),4.5,IF(AND(H11&lt;12.582,A11&gt;=6.4,D11&gt;=1.45,A11&gt;=6.25,D11&gt;=1.2,D11&lt;1.55,H11&gt;=6.927,D11&gt;=0.8),4.66,IF(AND(H11&gt;=12.582,A11&gt;=6.4,D11&gt;=1.45,A11&gt;=6.25,D11&gt;=1.2,D11&lt;1.55,H11&gt;=6.927,D11&gt;=0.8),4.9,IF(AND(B11&lt;2.75,G11&lt;0.576,D11&lt;2.15,A11&gt;=6.2,A11&lt;7.25,D11&gt;=1.55,H11&gt;=6.927,D11&gt;=0.8),5.3,IF(AND(G11&gt;=0.395,B11&gt;=2.75,G11&lt;0.576,D11&lt;2.15,A11&gt;=6.2,A11&lt;7.25,D11&gt;=1.55,H11&gt;=6.927,D11&gt;=0.8),5.6,IF(AND(D11&gt;=1.9,G11&lt;0.395,B11&gt;=2.75,G11&lt;0.576,D11&lt;2.15,A11&gt;=6.2,A11&lt;7.25,D11&gt;=1.55,H11&gt;=6.927,D11&gt;=0.8),5.333,IF(AND(B11&lt;2.95,D11&lt;1.9,G11&lt;0.395,B11&gt;=2.75,G11&lt;0.576,D11&lt;2.15,A11&gt;=6.2,A11&lt;7.25,D11&gt;=1.55,H11&gt;=6.927,D11&gt;=0.8),5.6,IF(AND(B11&gt;=2.95,D11&lt;1.9,G11&lt;0.395,B11&gt;=2.75,G11&lt;0.576,D11&lt;2.15,A11&gt;=6.2,A11&lt;7.25,D11&gt;=1.55,H11&gt;=6.927,D11&gt;=0.8),5.5,"shouldnthappen"))))))))))))))))))))))))))))))))))))</f>
        <v>1.3</v>
      </c>
      <c r="AK11" s="1" t="n">
        <f aca="false">IF(AND(H11&lt;5.85,B11&lt;3.65,F11&lt;1.5),1,IF(AND(B11&gt;=3.95,B11&gt;=3.65,F11&lt;1.5),1.433,IF(AND(A11&lt;5.15,F11&lt;2.5,F11&gt;=1.5),3.075,IF(AND(D11&gt;=0.35,H11&gt;=5.85,B11&lt;3.65,F11&lt;1.5),1.5,IF(AND(G11&lt;0.168,B11&lt;3.95,B11&gt;=3.65,F11&lt;1.5),1.7,IF(AND(H11&lt;5.767,A11&lt;7.25,F11&gt;=2.5,F11&gt;=1.5),4.5,IF(AND(D11&lt;1.9,A11&gt;=7.25,F11&gt;=2.5,F11&gt;=1.5),6.3,IF(AND(D11&gt;=1.9,A11&gt;=7.25,F11&gt;=2.5,F11&gt;=1.5),6.575,IF(AND(B11&lt;3.75,G11&gt;=0.168,B11&lt;3.95,B11&gt;=3.65,F11&lt;1.5),1.5,IF(AND(B11&gt;=3.75,G11&gt;=0.168,B11&lt;3.95,B11&gt;=3.65,F11&lt;1.5),1.6,IF(AND(D11&gt;=1.35,A11&lt;6.15,A11&gt;=5.15,F11&lt;2.5,F11&gt;=1.5),4.42,IF(AND(D11&lt;1.4,A11&gt;=6.15,A11&gt;=5.15,F11&lt;2.5,F11&gt;=1.5),4.5,IF(AND(D11&gt;=1.4,A11&gt;=6.15,A11&gt;=5.15,F11&lt;2.5,F11&gt;=1.5),4.675,IF(AND(D11&lt;0.15,H11&lt;11.218,D11&lt;0.35,H11&gt;=5.85,B11&lt;3.65,F11&lt;1.5),1.5,IF(AND(D11&lt;0.15,H11&gt;=11.218,D11&lt;0.35,H11&gt;=5.85,B11&lt;3.65,F11&lt;1.5),1.1,IF(AND(B11&lt;2.7,D11&lt;1.35,A11&lt;6.15,A11&gt;=5.15,F11&lt;2.5,F11&gt;=1.5),3.82,IF(AND(A11&lt;6.15,G11&gt;=0.755,H11&gt;=5.767,A11&lt;7.25,F11&gt;=2.5,F11&gt;=1.5),4.98,IF(AND(A11&gt;=6.15,G11&gt;=0.755,H11&gt;=5.767,A11&lt;7.25,F11&gt;=2.5,F11&gt;=1.5),5.3,IF(AND(B11&lt;3.4,D11&gt;=0.15,H11&lt;11.218,D11&lt;0.35,H11&gt;=5.85,B11&lt;3.65,F11&lt;1.5),1.4,IF(AND(B11&gt;=3.4,D11&gt;=0.15,H11&lt;11.218,D11&lt;0.35,H11&gt;=5.85,B11&lt;3.65,F11&lt;1.5),1.3,IF(AND(H11&lt;11.731,D11&gt;=0.15,H11&gt;=11.218,D11&lt;0.35,H11&gt;=5.85,B11&lt;3.65,F11&lt;1.5),1.2,IF(AND(H11&lt;9.053,B11&gt;=2.7,D11&lt;1.35,A11&lt;6.15,A11&gt;=5.15,F11&lt;2.5,F11&gt;=1.5),3.85,IF(AND(D11&gt;=2.1,B11&lt;2.85,G11&lt;0.755,H11&gt;=5.767,A11&lt;7.25,F11&gt;=2.5,F11&gt;=1.5),5.6,IF(AND(D11&gt;=2.45,B11&gt;=2.85,G11&lt;0.755,H11&gt;=5.767,A11&lt;7.25,F11&gt;=2.5,F11&gt;=1.5),5.8,IF(AND(B11&gt;=3.45,H11&gt;=11.731,D11&gt;=0.15,H11&gt;=11.218,D11&lt;0.35,H11&gt;=5.85,B11&lt;3.65,F11&lt;1.5),1.3,IF(AND(A11&lt;5.9,H11&gt;=9.053,B11&gt;=2.7,D11&lt;1.35,A11&lt;6.15,A11&gt;=5.15,F11&lt;2.5,F11&gt;=1.5),4.3,IF(AND(A11&gt;=5.9,H11&gt;=9.053,B11&gt;=2.7,D11&lt;1.35,A11&lt;6.15,A11&gt;=5.15,F11&lt;2.5,F11&gt;=1.5),4,IF(AND(G11&gt;=0.519,D11&lt;2.1,B11&lt;2.85,G11&lt;0.755,H11&gt;=5.767,A11&lt;7.25,F11&gt;=2.5,F11&gt;=1.5),4.9,IF(AND(A11&gt;=7.05,D11&lt;2.45,B11&gt;=2.85,G11&lt;0.755,H11&gt;=5.767,A11&lt;7.25,F11&gt;=2.5,F11&gt;=1.5),5.8,IF(AND(H11&lt;14.396,B11&lt;3.45,H11&gt;=11.731,D11&gt;=0.15,H11&gt;=11.218,D11&lt;0.35,H11&gt;=5.85,B11&lt;3.65,F11&lt;1.5),1.44,IF(AND(H11&gt;=14.396,B11&lt;3.45,H11&gt;=11.731,D11&gt;=0.15,H11&gt;=11.218,D11&lt;0.35,H11&gt;=5.85,B11&lt;3.65,F11&lt;1.5),1.3,IF(AND(G11&lt;0.282,G11&lt;0.519,D11&lt;2.1,B11&lt;2.85,G11&lt;0.755,H11&gt;=5.767,A11&lt;7.25,F11&gt;=2.5,F11&gt;=1.5),5.1,IF(AND(G11&gt;=0.282,G11&lt;0.519,D11&lt;2.1,B11&lt;2.85,G11&lt;0.755,H11&gt;=5.767,A11&lt;7.25,F11&gt;=2.5,F11&gt;=1.5),5.3,IF(AND(A11&lt;6.4,D11&lt;1.9,A11&lt;7.05,D11&lt;2.45,B11&gt;=2.85,G11&lt;0.755,H11&gt;=5.767,A11&lt;7.25,F11&gt;=2.5,F11&gt;=1.5),5.6,IF(AND(A11&gt;=6.4,D11&lt;1.9,A11&lt;7.05,D11&lt;2.45,B11&gt;=2.85,G11&lt;0.755,H11&gt;=5.767,A11&lt;7.25,F11&gt;=2.5,F11&gt;=1.5),5.5,IF(AND(H11&lt;8.884,D11&gt;=1.9,A11&lt;7.05,D11&lt;2.45,B11&gt;=2.85,G11&lt;0.755,H11&gt;=5.767,A11&lt;7.25,F11&gt;=2.5,F11&gt;=1.5),5.3,IF(AND(H11&gt;=8.884,D11&gt;=1.9,A11&lt;7.05,D11&lt;2.45,B11&gt;=2.85,G11&lt;0.755,H11&gt;=5.767,A11&lt;7.25,F11&gt;=2.5,F11&gt;=1.5),5.52,"shouldnthappen")))))))))))))))))))))))))))))))))))))</f>
        <v>1.4</v>
      </c>
      <c r="AL11" s="1" t="n">
        <f aca="false">IF(AND(H11&lt;5.85,A11&lt;5.05,D11&lt;0.8),1,IF(AND(B11&lt;3.35,A11&gt;=5.05,D11&lt;0.8),1.7,IF(AND(D11&gt;=2.45,F11&gt;=2.5,D11&gt;=0.8),6.05,IF(AND(H11&gt;=11.218,H11&gt;=5.85,A11&lt;5.05,D11&lt;0.8),1.28,IF(AND(G11&gt;=0.948,B11&gt;=3.35,A11&gt;=5.05,D11&lt;0.8),1.7,IF(AND(G11&gt;=0.423,H11&lt;11.218,H11&gt;=5.85,A11&lt;5.05,D11&lt;0.8),1.3,IF(AND(B11&lt;3.6,G11&lt;0.948,B11&gt;=3.35,A11&gt;=5.05,D11&lt;0.8),1.4,IF(AND(H11&lt;10.258,D11&lt;1.15,A11&lt;5.9,F11&lt;2.5,D11&gt;=0.8),3.36,IF(AND(H11&gt;=10.258,D11&lt;1.15,A11&lt;5.9,F11&lt;2.5,D11&gt;=0.8),3.9,IF(AND(A11&lt;5.3,D11&gt;=1.15,A11&lt;5.9,F11&lt;2.5,D11&gt;=0.8),3.9,IF(AND(D11&lt;1.55,B11&lt;2.75,A11&gt;=5.9,F11&lt;2.5,D11&gt;=0.8),4.64,IF(AND(D11&gt;=1.55,B11&lt;2.75,A11&gt;=5.9,F11&lt;2.5,D11&gt;=0.8),5.1,IF(AND(D11&gt;=1.6,B11&gt;=2.75,A11&gt;=5.9,F11&lt;2.5,D11&gt;=0.8),5,IF(AND(H11&lt;5.767,H11&lt;8.598,D11&lt;2.45,F11&gt;=2.5,D11&gt;=0.8),4.5,IF(AND(A11&lt;6.25,H11&gt;=8.598,D11&lt;2.45,F11&gt;=2.5,D11&gt;=0.8),5.02,IF(AND(B11&lt;3.55,G11&lt;0.423,H11&lt;11.218,H11&gt;=5.85,A11&lt;5.05,D11&lt;0.8),1.525,IF(AND(B11&gt;=3.55,G11&lt;0.423,H11&lt;11.218,H11&gt;=5.85,A11&lt;5.05,D11&lt;0.8),1.4,IF(AND(H11&gt;=13.932,B11&gt;=3.6,G11&lt;0.948,B11&gt;=3.35,A11&gt;=5.05,D11&lt;0.8),1.65,IF(AND(G11&gt;=0.652,A11&gt;=5.3,D11&gt;=1.15,A11&lt;5.9,F11&lt;2.5,D11&gt;=0.8),3.8,IF(AND(D11&lt;1.35,D11&lt;1.6,B11&gt;=2.75,A11&gt;=5.9,F11&lt;2.5,D11&gt;=0.8),4.42,IF(AND(H11&lt;6.656,H11&gt;=5.767,H11&lt;8.598,D11&lt;2.45,F11&gt;=2.5,D11&gt;=0.8),5.033,IF(AND(H11&gt;=6.656,H11&gt;=5.767,H11&lt;8.598,D11&lt;2.45,F11&gt;=2.5,D11&gt;=0.8),5.1,IF(AND(G11&gt;=0.885,A11&gt;=6.25,H11&gt;=8.598,D11&lt;2.45,F11&gt;=2.5,D11&gt;=0.8),5.2,IF(AND(H11&lt;6.926,H11&lt;13.932,B11&gt;=3.6,G11&lt;0.948,B11&gt;=3.35,A11&gt;=5.05,D11&lt;0.8),1.433,IF(AND(H11&gt;=6.926,H11&lt;13.932,B11&gt;=3.6,G11&lt;0.948,B11&gt;=3.35,A11&gt;=5.05,D11&lt;0.8),1.5,IF(AND(A11&lt;5.65,G11&lt;0.652,A11&gt;=5.3,D11&gt;=1.15,A11&lt;5.9,F11&lt;2.5,D11&gt;=0.8),4.36,IF(AND(A11&gt;=5.65,G11&lt;0.652,A11&gt;=5.3,D11&gt;=1.15,A11&lt;5.9,F11&lt;2.5,D11&gt;=0.8),4.2,IF(AND(H11&gt;=13.561,D11&gt;=1.35,D11&lt;1.6,B11&gt;=2.75,A11&gt;=5.9,F11&lt;2.5,D11&gt;=0.8),4.767,IF(AND(H11&lt;9.091,G11&lt;0.885,A11&gt;=6.25,H11&gt;=8.598,D11&lt;2.45,F11&gt;=2.5,D11&gt;=0.8),6.3,IF(AND(H11&gt;=12.206,H11&lt;13.561,D11&gt;=1.35,D11&lt;1.6,B11&gt;=2.75,A11&gt;=5.9,F11&lt;2.5,D11&gt;=0.8),4.4,IF(AND(D11&gt;=2.25,H11&gt;=9.091,G11&lt;0.885,A11&gt;=6.25,H11&gt;=8.598,D11&lt;2.45,F11&gt;=2.5,D11&gt;=0.8),5.9,IF(AND(B11&lt;3.05,H11&lt;12.206,H11&lt;13.561,D11&gt;=1.35,D11&lt;1.6,B11&gt;=2.75,A11&gt;=5.9,F11&lt;2.5,D11&gt;=0.8),4.6,IF(AND(B11&gt;=3.05,H11&lt;12.206,H11&lt;13.561,D11&gt;=1.35,D11&lt;1.6,B11&gt;=2.75,A11&gt;=5.9,F11&lt;2.5,D11&gt;=0.8),4.7,IF(AND(G11&gt;=0.596,D11&lt;2.25,H11&gt;=9.091,G11&lt;0.885,A11&gt;=6.25,H11&gt;=8.598,D11&lt;2.45,F11&gt;=2.5,D11&gt;=0.8),5.1,IF(AND(G11&gt;=0.379,G11&lt;0.596,D11&lt;2.25,H11&gt;=9.091,G11&lt;0.885,A11&gt;=6.25,H11&gt;=8.598,D11&lt;2.45,F11&gt;=2.5,D11&gt;=0.8),5.767,IF(AND(D11&lt;2.15,G11&lt;0.379,G11&lt;0.596,D11&lt;2.25,H11&gt;=9.091,G11&lt;0.885,A11&gt;=6.25,H11&gt;=8.598,D11&lt;2.45,F11&gt;=2.5,D11&gt;=0.8),5.4,IF(AND(D11&gt;=2.15,G11&lt;0.379,G11&lt;0.596,D11&lt;2.25,H11&gt;=9.091,G11&lt;0.885,A11&gt;=6.25,H11&gt;=8.598,D11&lt;2.45,F11&gt;=2.5,D11&gt;=0.8),5.6,"shouldnthappen")))))))))))))))))))))))))))))))))))))</f>
        <v>1.525</v>
      </c>
      <c r="AM11" s="1" t="n">
        <f aca="false">IF(AND(H11&lt;5.245,D11&lt;0.8),1,IF(AND(A11&lt;4.5,H11&gt;=5.245,D11&lt;0.8),1.35,IF(AND(D11&gt;=0.5,A11&gt;=4.5,H11&gt;=5.245,D11&lt;0.8),1.6,IF(AND(H11&lt;7.25,B11&lt;2.6,A11&lt;6.15,D11&gt;=0.8),4.375,IF(AND(H11&gt;=7.25,B11&lt;2.6,A11&lt;6.15,D11&gt;=0.8),3.075,IF(AND(H11&lt;13.935,A11&gt;=7.05,A11&gt;=6.15,D11&gt;=0.8),6.067,IF(AND(H11&gt;=13.935,A11&gt;=7.05,A11&gt;=6.15,D11&gt;=0.8),6.525,IF(AND(G11&gt;=0.948,D11&lt;0.5,A11&gt;=4.5,H11&gt;=5.245,D11&lt;0.8),1.7,IF(AND(G11&lt;0.568,D11&gt;=1.55,B11&gt;=2.6,A11&lt;6.15,D11&gt;=0.8),5.1,IF(AND(G11&gt;=0.568,D11&gt;=1.55,B11&gt;=2.6,A11&lt;6.15,D11&gt;=0.8),5,IF(AND(A11&gt;=6.6,B11&gt;=3.15,A11&lt;7.05,A11&gt;=6.15,D11&gt;=0.8),5.78,IF(AND(G11&lt;0.165,G11&lt;0.273,D11&lt;1.55,B11&gt;=2.6,A11&lt;6.15,D11&gt;=0.8),4.1,IF(AND(G11&gt;=0.165,G11&lt;0.273,D11&lt;1.55,B11&gt;=2.6,A11&lt;6.15,D11&gt;=0.8),4.5,IF(AND(D11&lt;1.35,G11&gt;=0.273,D11&lt;1.55,B11&gt;=2.6,A11&lt;6.15,D11&gt;=0.8),4.08,IF(AND(D11&gt;=1.35,G11&gt;=0.273,D11&lt;1.55,B11&gt;=2.6,A11&lt;6.15,D11&gt;=0.8),4.4,IF(AND(D11&lt;1.45,F11&lt;2.5,B11&lt;3.15,A11&lt;7.05,A11&gt;=6.15,D11&gt;=0.8),4.38,IF(AND(D11&gt;=1.45,F11&lt;2.5,B11&lt;3.15,A11&lt;7.05,A11&gt;=6.15,D11&gt;=0.8),4.75,IF(AND(D11&gt;=2.25,F11&gt;=2.5,B11&lt;3.15,A11&lt;7.05,A11&gt;=6.15,D11&gt;=0.8),5.16,IF(AND(H11&lt;11.488,A11&lt;6.6,B11&gt;=3.15,A11&lt;7.05,A11&gt;=6.15,D11&gt;=0.8),6,IF(AND(H11&gt;=14.396,D11&lt;0.25,G11&lt;0.948,D11&lt;0.5,A11&gt;=4.5,H11&gt;=5.245,D11&lt;0.8),1.3,IF(AND(A11&gt;=5.55,D11&gt;=0.25,G11&lt;0.948,D11&lt;0.5,A11&gt;=4.5,H11&gt;=5.245,D11&lt;0.8),1.7,IF(AND(D11&lt;1.85,D11&lt;2.25,F11&gt;=2.5,B11&lt;3.15,A11&lt;7.05,A11&gt;=6.15,D11&gt;=0.8),5.6,IF(AND(G11&lt;0.669,H11&gt;=11.488,A11&lt;6.6,B11&gt;=3.15,A11&lt;7.05,A11&gt;=6.15,D11&gt;=0.8),4.7,IF(AND(G11&gt;=0.669,H11&gt;=11.488,A11&lt;6.6,B11&gt;=3.15,A11&lt;7.05,A11&gt;=6.15,D11&gt;=0.8),5.22,IF(AND(H11&lt;6.543,H11&lt;14.396,D11&lt;0.25,G11&lt;0.948,D11&lt;0.5,A11&gt;=4.5,H11&gt;=5.245,D11&lt;0.8),1.4,IF(AND(A11&lt;4.95,A11&lt;5.55,D11&gt;=0.25,G11&lt;0.948,D11&lt;0.5,A11&gt;=4.5,H11&gt;=5.245,D11&lt;0.8),1.4,IF(AND(A11&gt;=4.95,A11&lt;5.55,D11&gt;=0.25,G11&lt;0.948,D11&lt;0.5,A11&gt;=4.5,H11&gt;=5.245,D11&lt;0.8),1.48,IF(AND(H11&lt;10.667,D11&gt;=1.85,D11&lt;2.25,F11&gt;=2.5,B11&lt;3.15,A11&lt;7.05,A11&gt;=6.15,D11&gt;=0.8),5.25,IF(AND(H11&gt;=10.667,D11&gt;=1.85,D11&lt;2.25,F11&gt;=2.5,B11&lt;3.15,A11&lt;7.05,A11&gt;=6.15,D11&gt;=0.8),5.55,IF(AND(G11&lt;0.063,H11&gt;=6.543,H11&lt;14.396,D11&lt;0.25,G11&lt;0.948,D11&lt;0.5,A11&gt;=4.5,H11&gt;=5.245,D11&lt;0.8),1.4,IF(AND(H11&lt;9.212,G11&gt;=0.063,H11&gt;=6.543,H11&lt;14.396,D11&lt;0.25,G11&lt;0.948,D11&lt;0.5,A11&gt;=4.5,H11&gt;=5.245,D11&lt;0.8),1.475,IF(AND(H11&gt;=9.212,G11&gt;=0.063,H11&gt;=6.543,H11&lt;14.396,D11&lt;0.25,G11&lt;0.948,D11&lt;0.5,A11&gt;=4.5,H11&gt;=5.245,D11&lt;0.8),1.5,"shouldnthappen"))))))))))))))))))))))))))))))))</f>
        <v>1.35</v>
      </c>
      <c r="AN11" s="1" t="n">
        <f aca="false">IF(AND(D11&lt;0.7,A11&gt;=5.55),1.633,IF(AND(G11&lt;0.38,B11&lt;2.8,A11&lt;5.55),4.3,IF(AND(G11&gt;=0.38,B11&lt;2.8,A11&lt;5.55),3.325,IF(AND(D11&gt;=0.35,B11&gt;=2.8,A11&lt;5.55),1.6,IF(AND(B11&gt;=3.4,A11&lt;4.8,D11&lt;0.35,B11&gt;=2.8,A11&lt;5.55),1,IF(AND(H11&gt;=11.789,A11&lt;5.9,D11&lt;1.55,D11&gt;=0.7,A11&gt;=5.55),4.325,IF(AND(F11&gt;=2.5,A11&gt;=5.9,D11&lt;1.55,D11&gt;=0.7,A11&gt;=5.55),5.05,IF(AND(D11&lt;1.9,A11&gt;=7.25,D11&gt;=1.55,D11&gt;=0.7,A11&gt;=5.55),6.3,IF(AND(D11&gt;=1.9,A11&gt;=7.25,D11&gt;=1.55,D11&gt;=0.7,A11&gt;=5.55),6.4,IF(AND(A11&lt;4.35,B11&lt;3.4,A11&lt;4.8,D11&lt;0.35,B11&gt;=2.8,A11&lt;5.55),1.1,IF(AND(G11&gt;=0.934,B11&lt;3.45,A11&gt;=4.8,D11&lt;0.35,B11&gt;=2.8,A11&lt;5.55),1.7,IF(AND(H11&gt;=14.877,B11&gt;=3.45,A11&gt;=4.8,D11&lt;0.35,B11&gt;=2.8,A11&lt;5.55),1.3,IF(AND(B11&lt;2.6,H11&lt;11.789,A11&lt;5.9,D11&lt;1.55,D11&gt;=0.7,A11&gt;=5.55),3.9,IF(AND(B11&gt;=2.6,H11&lt;11.789,A11&lt;5.9,D11&lt;1.55,D11&gt;=0.7,A11&gt;=5.55),4.26,IF(AND(A11&lt;6.6,F11&lt;2.5,A11&gt;=5.9,D11&lt;1.55,D11&gt;=0.7,A11&gt;=5.55),4.625,IF(AND(A11&gt;=6.6,F11&lt;2.5,A11&gt;=5.9,D11&lt;1.55,D11&gt;=0.7,A11&gt;=5.55),4.475,IF(AND(B11&lt;2.6,D11&lt;2.05,A11&lt;7.25,D11&gt;=1.55,D11&gt;=0.7,A11&gt;=5.55),5.8,IF(AND(G11&gt;=0.743,D11&gt;=2.05,A11&lt;7.25,D11&gt;=1.55,D11&gt;=0.7,A11&gt;=5.55),5.1,IF(AND(G11&lt;0.422,A11&gt;=4.35,B11&lt;3.4,A11&lt;4.8,D11&lt;0.35,B11&gt;=2.8,A11&lt;5.55),1.367,IF(AND(G11&gt;=0.422,A11&gt;=4.35,B11&lt;3.4,A11&lt;4.8,D11&lt;0.35,B11&gt;=2.8,A11&lt;5.55),1.3,IF(AND(A11&lt;5.05,G11&lt;0.934,B11&lt;3.45,A11&gt;=4.8,D11&lt;0.35,B11&gt;=2.8,A11&lt;5.55),1.525,IF(AND(A11&gt;=5.05,G11&lt;0.934,B11&lt;3.45,A11&gt;=4.8,D11&lt;0.35,B11&gt;=2.8,A11&lt;5.55),1.5,IF(AND(G11&gt;=0.585,H11&lt;14.877,B11&gt;=3.45,A11&gt;=4.8,D11&lt;0.35,B11&gt;=2.8,A11&lt;5.55),1.54,IF(AND(G11&gt;=0.537,G11&lt;0.743,D11&gt;=2.05,A11&lt;7.25,D11&gt;=1.55,D11&gt;=0.7,A11&gt;=5.55),5.833,IF(AND(D11&gt;=0.25,G11&lt;0.585,H11&lt;14.877,B11&gt;=3.45,A11&gt;=4.8,D11&lt;0.35,B11&gt;=2.8,A11&lt;5.55),1.367,IF(AND(D11&lt;1.75,H11&lt;13.795,B11&gt;=2.6,D11&lt;2.05,A11&lt;7.25,D11&gt;=1.55,D11&gt;=0.7,A11&gt;=5.55),5.45,IF(AND(B11&lt;2.85,H11&gt;=13.795,B11&gt;=2.6,D11&lt;2.05,A11&lt;7.25,D11&gt;=1.55,D11&gt;=0.7,A11&gt;=5.55),5.1,IF(AND(B11&gt;=2.85,H11&gt;=13.795,B11&gt;=2.6,D11&lt;2.05,A11&lt;7.25,D11&gt;=1.55,D11&gt;=0.7,A11&gt;=5.55),4.82,IF(AND(G11&lt;0.353,G11&lt;0.537,G11&lt;0.743,D11&gt;=2.05,A11&lt;7.25,D11&gt;=1.55,D11&gt;=0.7,A11&gt;=5.55),5.425,IF(AND(G11&gt;=0.353,G11&lt;0.537,G11&lt;0.743,D11&gt;=2.05,A11&lt;7.25,D11&gt;=1.55,D11&gt;=0.7,A11&gt;=5.55),5.62,IF(AND(G11&lt;0.311,D11&lt;0.25,G11&lt;0.585,H11&lt;14.877,B11&gt;=3.45,A11&gt;=4.8,D11&lt;0.35,B11&gt;=2.8,A11&lt;5.55),1.5,IF(AND(G11&gt;=0.311,D11&lt;0.25,G11&lt;0.585,H11&lt;14.877,B11&gt;=3.45,A11&gt;=4.8,D11&lt;0.35,B11&gt;=2.8,A11&lt;5.55),1.4,IF(AND(B11&gt;=3.1,D11&gt;=1.75,H11&lt;13.795,B11&gt;=2.6,D11&lt;2.05,A11&lt;7.25,D11&gt;=1.55,D11&gt;=0.7,A11&gt;=5.55),5.1,IF(AND(B11&lt;2.85,B11&lt;3.1,D11&gt;=1.75,H11&lt;13.795,B11&gt;=2.6,D11&lt;2.05,A11&lt;7.25,D11&gt;=1.55,D11&gt;=0.7,A11&gt;=5.55),5.2,IF(AND(B11&gt;=2.85,B11&lt;3.1,D11&gt;=1.75,H11&lt;13.795,B11&gt;=2.6,D11&lt;2.05,A11&lt;7.25,D11&gt;=1.55,D11&gt;=0.7,A11&gt;=5.55),5.2,"shouldnthappen")))))))))))))))))))))))))))))))))))</f>
        <v>1.367</v>
      </c>
      <c r="AO11" s="1" t="n">
        <f aca="false">IF(AND(H11&gt;=14.529,G11&lt;0.633,D11&lt;0.8),1.3,IF(AND(A11&lt;5.05,G11&gt;=0.633,D11&lt;0.8),1.35,IF(AND(H11&gt;=14.379,H11&lt;14.529,G11&lt;0.633,D11&lt;0.8),1.7,IF(AND(B11&lt;3.35,A11&gt;=5.05,G11&gt;=0.633,D11&lt;0.8),1.7,IF(AND(D11&gt;=1.45,A11&lt;5.95,F11&lt;2.5,D11&gt;=0.8),4.5,IF(AND(D11&lt;1.35,A11&gt;=5.95,F11&lt;2.5,D11&gt;=0.8),4,IF(AND(D11&lt;1.85,G11&gt;=0.845,F11&gt;=2.5,D11&gt;=0.8),4.8,IF(AND(B11&gt;=4.3,H11&lt;14.379,H11&lt;14.529,G11&lt;0.633,D11&lt;0.8),1.5,IF(AND(A11&lt;5.25,B11&gt;=3.35,A11&gt;=5.05,G11&gt;=0.633,D11&lt;0.8),1.55,IF(AND(A11&gt;=5.25,B11&gt;=3.35,A11&gt;=5.05,G11&gt;=0.633,D11&lt;0.8),1.633,IF(AND(A11&lt;5.05,D11&lt;1.45,A11&lt;5.95,F11&lt;2.5,D11&gt;=0.8),3.3,IF(AND(G11&lt;0.293,D11&gt;=1.35,A11&gt;=5.95,F11&lt;2.5,D11&gt;=0.8),5,IF(AND(A11&gt;=6.6,D11&lt;2.05,G11&lt;0.845,F11&gt;=2.5,D11&gt;=0.8),5.8,IF(AND(B11&lt;3.05,D11&gt;=2.05,G11&lt;0.845,F11&gt;=2.5,D11&gt;=0.8),6.15,IF(AND(B11&lt;2.9,D11&gt;=1.85,G11&gt;=0.845,F11&gt;=2.5,D11&gt;=0.8),5.1,IF(AND(B11&gt;=2.9,D11&gt;=1.85,G11&gt;=0.845,F11&gt;=2.5,D11&gt;=0.8),5.2,IF(AND(B11&gt;=3.8,B11&lt;4.3,H11&lt;14.379,H11&lt;14.529,G11&lt;0.633,D11&lt;0.8),1.333,IF(AND(A11&lt;6.25,G11&gt;=0.293,D11&gt;=1.35,A11&gt;=5.95,F11&lt;2.5,D11&gt;=0.8),4.6,IF(AND(H11&lt;10.351,A11&lt;6.6,D11&lt;2.05,G11&lt;0.845,F11&gt;=2.5,D11&gt;=0.8),5.4,IF(AND(G11&gt;=0.364,B11&gt;=3.05,D11&gt;=2.05,G11&lt;0.845,F11&gt;=2.5,D11&gt;=0.8),5.66,IF(AND(G11&gt;=0.447,B11&lt;3.8,B11&lt;4.3,H11&lt;14.379,H11&lt;14.529,G11&lt;0.633,D11&lt;0.8),1.3,IF(AND(H11&lt;6.247,A11&lt;5.65,A11&gt;=5.05,D11&lt;1.45,A11&lt;5.95,F11&lt;2.5,D11&gt;=0.8),4.033,IF(AND(D11&lt;1.25,A11&gt;=5.65,A11&gt;=5.05,D11&lt;1.45,A11&lt;5.95,F11&lt;2.5,D11&gt;=0.8),3.88,IF(AND(D11&gt;=1.25,A11&gt;=5.65,A11&gt;=5.05,D11&lt;1.45,A11&lt;5.95,F11&lt;2.5,D11&gt;=0.8),4.35,IF(AND(B11&lt;2.65,A11&gt;=6.25,G11&gt;=0.293,D11&gt;=1.35,A11&gt;=5.95,F11&lt;2.5,D11&gt;=0.8),4.9,IF(AND(B11&lt;2.75,H11&gt;=10.351,A11&lt;6.6,D11&lt;2.05,G11&lt;0.845,F11&gt;=2.5,D11&gt;=0.8),5.1,IF(AND(B11&gt;=2.75,H11&gt;=10.351,A11&lt;6.6,D11&lt;2.05,G11&lt;0.845,F11&gt;=2.5,D11&gt;=0.8),4.95,IF(AND(B11&lt;3.15,G11&lt;0.364,B11&gt;=3.05,D11&gt;=2.05,G11&lt;0.845,F11&gt;=2.5,D11&gt;=0.8),5.28,IF(AND(B11&gt;=3.15,G11&lt;0.364,B11&gt;=3.05,D11&gt;=2.05,G11&lt;0.845,F11&gt;=2.5,D11&gt;=0.8),5.5,IF(AND(H11&lt;9.212,G11&lt;0.447,B11&lt;3.8,B11&lt;4.3,H11&lt;14.379,H11&lt;14.529,G11&lt;0.633,D11&lt;0.8),1.4,IF(AND(G11&lt;0.356,H11&gt;=6.247,A11&lt;5.65,A11&gt;=5.05,D11&lt;1.45,A11&lt;5.95,F11&lt;2.5,D11&gt;=0.8),4.2,IF(AND(B11&lt;3,B11&gt;=2.65,A11&gt;=6.25,G11&gt;=0.293,D11&gt;=1.35,A11&gt;=5.95,F11&lt;2.5,D11&gt;=0.8),4.6,IF(AND(B11&gt;=3,B11&gt;=2.65,A11&gt;=6.25,G11&gt;=0.293,D11&gt;=1.35,A11&gt;=5.95,F11&lt;2.5,D11&gt;=0.8),4.7,IF(AND(A11&lt;5.05,H11&gt;=9.212,G11&lt;0.447,B11&lt;3.8,B11&lt;4.3,H11&lt;14.379,H11&lt;14.529,G11&lt;0.633,D11&lt;0.8),1.533,IF(AND(A11&gt;=5.05,H11&gt;=9.212,G11&lt;0.447,B11&lt;3.8,B11&lt;4.3,H11&lt;14.379,H11&lt;14.529,G11&lt;0.633,D11&lt;0.8),1.425,IF(AND(A11&lt;5.35,G11&gt;=0.356,H11&gt;=6.247,A11&lt;5.65,A11&gt;=5.05,D11&lt;1.45,A11&lt;5.95,F11&lt;2.5,D11&gt;=0.8),3.9,IF(AND(A11&gt;=5.35,G11&gt;=0.356,H11&gt;=6.247,A11&lt;5.65,A11&gt;=5.05,D11&lt;1.45,A11&lt;5.95,F11&lt;2.5,D11&gt;=0.8),3.72,"shouldnthappen")))))))))))))))))))))))))))))))))))))</f>
        <v>1.533</v>
      </c>
      <c r="AP11" s="1" t="n">
        <f aca="false">IF(AND(F11&gt;=1.5,A11&lt;5.55),3.84,IF(AND(G11&gt;=0.52,A11&lt;4.75,F11&lt;1.5,A11&lt;5.55),1.16,IF(AND(A11&lt;5.65,A11&lt;5.85,D11&lt;1.55,A11&gt;=5.55),4.2,IF(AND(A11&gt;=5.65,A11&lt;5.85,D11&lt;1.55,A11&gt;=5.55),3.167,IF(AND(G11&gt;=0.798,A11&gt;=5.85,D11&lt;1.55,A11&gt;=5.55),4,IF(AND(F11&lt;2.5,H11&lt;14.1,D11&gt;=1.55,A11&gt;=5.55),4.84,IF(AND(A11&lt;7.2,H11&gt;=14.1,D11&gt;=1.55,A11&gt;=5.55),5.633,IF(AND(A11&gt;=7.2,H11&gt;=14.1,D11&gt;=1.55,A11&gt;=5.55),6.6,IF(AND(G11&lt;0.161,G11&lt;0.52,A11&lt;4.75,F11&lt;1.5,A11&lt;5.55),1.5,IF(AND(D11&gt;=0.5,G11&lt;0.676,A11&gt;=4.75,F11&lt;1.5,A11&lt;5.55),1.6,IF(AND(H11&lt;11.016,G11&gt;=0.676,A11&gt;=4.75,F11&lt;1.5,A11&lt;5.55),1.75,IF(AND(G11&lt;0.209,G11&lt;0.798,A11&gt;=5.85,D11&lt;1.55,A11&gt;=5.55),4.5,IF(AND(G11&gt;=0.74,F11&gt;=2.5,H11&lt;14.1,D11&gt;=1.55,A11&gt;=5.55),6.225,IF(AND(B11&lt;2.95,G11&gt;=0.161,G11&lt;0.52,A11&lt;4.75,F11&lt;1.5,A11&lt;5.55),1.4,IF(AND(B11&gt;=2.95,G11&gt;=0.161,G11&lt;0.52,A11&lt;4.75,F11&lt;1.5,A11&lt;5.55),1.34,IF(AND(B11&lt;3.15,D11&lt;0.5,G11&lt;0.676,A11&gt;=4.75,F11&lt;1.5,A11&lt;5.55),1.52,IF(AND(D11&lt;0.25,H11&gt;=11.016,G11&gt;=0.676,A11&gt;=4.75,F11&lt;1.5,A11&lt;5.55),1.567,IF(AND(D11&gt;=0.25,H11&gt;=11.016,G11&gt;=0.676,A11&gt;=4.75,F11&lt;1.5,A11&lt;5.55),1.5,IF(AND(H11&lt;7.47,G11&gt;=0.209,G11&lt;0.798,A11&gt;=5.85,D11&lt;1.55,A11&gt;=5.55),5.05,IF(AND(B11&lt;2.85,G11&lt;0.74,F11&gt;=2.5,H11&lt;14.1,D11&gt;=1.55,A11&gt;=5.55),5.35,IF(AND(B11&lt;3.3,B11&gt;=3.15,D11&lt;0.5,G11&lt;0.676,A11&gt;=4.75,F11&lt;1.5,A11&lt;5.55),1.2,IF(AND(D11&lt;1.45,H11&gt;=7.47,G11&gt;=0.209,G11&lt;0.798,A11&gt;=5.85,D11&lt;1.55,A11&gt;=5.55),4.66,IF(AND(D11&gt;=1.45,H11&gt;=7.47,G11&gt;=0.209,G11&lt;0.798,A11&gt;=5.85,D11&lt;1.55,A11&gt;=5.55),4.64,IF(AND(A11&gt;=7.05,B11&gt;=2.85,G11&lt;0.74,F11&gt;=2.5,H11&lt;14.1,D11&gt;=1.55,A11&gt;=5.55),5.8,IF(AND(B11&gt;=3.25,A11&lt;7.05,B11&gt;=2.85,G11&lt;0.74,F11&gt;=2.5,H11&lt;14.1,D11&gt;=1.55,A11&gt;=5.55),5.7,IF(AND(H11&gt;=13.641,D11&lt;0.25,B11&gt;=3.3,B11&gt;=3.15,D11&lt;0.5,G11&lt;0.676,A11&gt;=4.75,F11&lt;1.5,A11&lt;5.55),1.3,IF(AND(D11&lt;0.35,D11&gt;=0.25,B11&gt;=3.3,B11&gt;=3.15,D11&lt;0.5,G11&lt;0.676,A11&gt;=4.75,F11&lt;1.5,A11&lt;5.55),1.367,IF(AND(D11&gt;=0.35,D11&gt;=0.25,B11&gt;=3.3,B11&gt;=3.15,D11&lt;0.5,G11&lt;0.676,A11&gt;=4.75,F11&lt;1.5,A11&lt;5.55),1.3,IF(AND(A11&lt;6.35,B11&lt;3.25,A11&lt;7.05,B11&gt;=2.85,G11&lt;0.74,F11&gt;=2.5,H11&lt;14.1,D11&gt;=1.55,A11&gt;=5.55),5.6,IF(AND(A11&gt;=6.35,B11&lt;3.25,A11&lt;7.05,B11&gt;=2.85,G11&lt;0.74,F11&gt;=2.5,H11&lt;14.1,D11&gt;=1.55,A11&gt;=5.55),5.325,IF(AND(A11&lt;5.1,H11&lt;13.641,D11&lt;0.25,B11&gt;=3.3,B11&gt;=3.15,D11&lt;0.5,G11&lt;0.676,A11&gt;=4.75,F11&lt;1.5,A11&lt;5.55),1.4,IF(AND(H11&gt;=11.031,A11&gt;=5.1,H11&lt;13.641,D11&lt;0.25,B11&gt;=3.3,B11&gt;=3.15,D11&lt;0.5,G11&lt;0.676,A11&gt;=4.75,F11&lt;1.5,A11&lt;5.55),1.4,IF(AND(A11&lt;5.45,H11&lt;11.031,A11&gt;=5.1,H11&lt;13.641,D11&lt;0.25,B11&gt;=3.3,B11&gt;=3.15,D11&lt;0.5,G11&lt;0.676,A11&gt;=4.75,F11&lt;1.5,A11&lt;5.55),1.5,IF(AND(A11&gt;=5.45,H11&lt;11.031,A11&gt;=5.1,H11&lt;13.641,D11&lt;0.25,B11&gt;=3.3,B11&gt;=3.15,D11&lt;0.5,G11&lt;0.676,A11&gt;=4.75,F11&lt;1.5,A11&lt;5.55),1.4,"shouldnthappen"))))))))))))))))))))))))))))))))))</f>
        <v>1.4</v>
      </c>
      <c r="AQ11" s="1" t="n">
        <f aca="false">IF(AND(H11&lt;6.926,D11&gt;=0.35,F11&lt;1.5),1.9,IF(AND(G11&gt;=0.869,D11&gt;=1.75,F11&gt;=1.5),5.15,IF(AND(A11&lt;4.35,A11&lt;5.05,D11&lt;0.35,F11&lt;1.5),1.1,IF(AND(H11&lt;6.089,A11&gt;=5.05,D11&lt;0.35,F11&lt;1.5),1.7,IF(AND(H11&gt;=13.089,H11&gt;=6.926,D11&gt;=0.35,F11&lt;1.5),1.3,IF(AND(G11&lt;0.695,D11&lt;1.15,D11&lt;1.75,F11&gt;=1.5),3.62,IF(AND(G11&gt;=0.695,D11&lt;1.15,D11&lt;1.75,F11&gt;=1.5),3,IF(AND(G11&gt;=0.585,H11&gt;=6.089,A11&gt;=5.05,D11&lt;0.35,F11&lt;1.5),1.5,IF(AND(H11&lt;9.582,H11&lt;13.089,H11&gt;=6.926,D11&gt;=0.35,F11&lt;1.5),1.5,IF(AND(H11&gt;=9.582,H11&lt;13.089,H11&gt;=6.926,D11&gt;=0.35,F11&lt;1.5),1.6,IF(AND(D11&lt;1.35,H11&lt;9.349,D11&gt;=1.15,D11&lt;1.75,F11&gt;=1.5),3.867,IF(AND(D11&lt;2.05,A11&lt;7.05,G11&lt;0.869,D11&gt;=1.75,F11&gt;=1.5),4.9,IF(AND(B11&gt;=3.3,A11&gt;=7.05,G11&lt;0.869,D11&gt;=1.75,F11&gt;=1.5),6.1,IF(AND(G11&lt;0.347,H11&lt;11.218,A11&gt;=4.35,A11&lt;5.05,D11&lt;0.35,F11&lt;1.5),1.4,IF(AND(G11&gt;=0.347,H11&lt;11.218,A11&gt;=4.35,A11&lt;5.05,D11&lt;0.35,F11&lt;1.5),1.5,IF(AND(G11&gt;=0.265,H11&gt;=11.218,A11&gt;=4.35,A11&lt;5.05,D11&lt;0.35,F11&lt;1.5),1.45,IF(AND(A11&gt;=5.4,G11&lt;0.585,H11&gt;=6.089,A11&gt;=5.05,D11&lt;0.35,F11&lt;1.5),1.35,IF(AND(B11&gt;=2.9,D11&gt;=1.35,H11&lt;9.349,D11&gt;=1.15,D11&lt;1.75,F11&gt;=1.5),4.6,IF(AND(D11&gt;=1.35,A11&lt;6.15,H11&gt;=9.349,D11&gt;=1.15,D11&lt;1.75,F11&gt;=1.5),4.54,IF(AND(H11&lt;10.927,A11&gt;=6.15,H11&gt;=9.349,D11&gt;=1.15,D11&lt;1.75,F11&gt;=1.5),4.3,IF(AND(G11&lt;0.512,D11&gt;=2.05,A11&lt;7.05,G11&lt;0.869,D11&gt;=1.75,F11&gt;=1.5),5.533,IF(AND(G11&gt;=0.512,D11&gt;=2.05,A11&lt;7.05,G11&lt;0.869,D11&gt;=1.75,F11&gt;=1.5),5.88,IF(AND(H11&lt;11.551,B11&lt;3.3,A11&gt;=7.05,G11&lt;0.869,D11&gt;=1.75,F11&gt;=1.5),6.3,IF(AND(G11&lt;0.227,G11&lt;0.265,H11&gt;=11.218,A11&gt;=4.35,A11&lt;5.05,D11&lt;0.35,F11&lt;1.5),1.4,IF(AND(G11&gt;=0.227,G11&lt;0.265,H11&gt;=11.218,A11&gt;=4.35,A11&lt;5.05,D11&lt;0.35,F11&lt;1.5),1.26,IF(AND(H11&lt;11.031,A11&lt;5.4,G11&lt;0.585,H11&gt;=6.089,A11&gt;=5.05,D11&lt;0.35,F11&lt;1.5),1.5,IF(AND(H11&gt;=11.031,A11&lt;5.4,G11&lt;0.585,H11&gt;=6.089,A11&gt;=5.05,D11&lt;0.35,F11&lt;1.5),1.4,IF(AND(A11&lt;5.45,B11&lt;2.9,D11&gt;=1.35,H11&lt;9.349,D11&gt;=1.15,D11&lt;1.75,F11&gt;=1.5),4.5,IF(AND(A11&lt;5.9,D11&lt;1.35,A11&lt;6.15,H11&gt;=9.349,D11&gt;=1.15,D11&lt;1.75,F11&gt;=1.5),4.2,IF(AND(A11&gt;=5.9,D11&lt;1.35,A11&lt;6.15,H11&gt;=9.349,D11&gt;=1.15,D11&lt;1.75,F11&gt;=1.5),4,IF(AND(A11&gt;=6.75,H11&gt;=10.927,A11&gt;=6.15,H11&gt;=9.349,D11&gt;=1.15,D11&lt;1.75,F11&gt;=1.5),4.767,IF(AND(B11&lt;2.9,H11&gt;=11.551,B11&lt;3.3,A11&gt;=7.05,G11&lt;0.869,D11&gt;=1.75,F11&gt;=1.5),6.7,IF(AND(B11&gt;=2.9,H11&gt;=11.551,B11&lt;3.3,A11&gt;=7.05,G11&lt;0.869,D11&gt;=1.75,F11&gt;=1.5),6.6,IF(AND(B11&lt;2.45,A11&gt;=5.45,B11&lt;2.9,D11&gt;=1.35,H11&lt;9.349,D11&gt;=1.15,D11&lt;1.75,F11&gt;=1.5),5,IF(AND(B11&gt;=2.45,A11&gt;=5.45,B11&lt;2.9,D11&gt;=1.35,H11&lt;9.349,D11&gt;=1.15,D11&lt;1.75,F11&gt;=1.5),5.1,IF(AND(H11&lt;11.166,A11&lt;6.75,H11&gt;=10.927,A11&gt;=6.15,H11&gt;=9.349,D11&gt;=1.15,D11&lt;1.75,F11&gt;=1.5),4.9,IF(AND(G11&lt;0.228,H11&gt;=11.166,A11&lt;6.75,H11&gt;=10.927,A11&gt;=6.15,H11&gt;=9.349,D11&gt;=1.15,D11&lt;1.75,F11&gt;=1.5),4.7,IF(AND(H11&lt;13.531,G11&gt;=0.228,H11&gt;=11.166,A11&lt;6.75,H11&gt;=10.927,A11&gt;=6.15,H11&gt;=9.349,D11&gt;=1.15,D11&lt;1.75,F11&gt;=1.5),4.4,IF(AND(H11&gt;=13.531,G11&gt;=0.228,H11&gt;=11.166,A11&lt;6.75,H11&gt;=10.927,A11&gt;=6.15,H11&gt;=9.349,D11&gt;=1.15,D11&lt;1.75,F11&gt;=1.5),4.6,"shouldnthappen")))))))))))))))))))))))))))))))))))))))</f>
        <v>1.4</v>
      </c>
      <c r="AR11" s="1" t="n">
        <f aca="false">IF(AND(G11&gt;=0.93,B11&lt;3.65,F11&lt;1.5),1.7,IF(AND(H11&lt;6.542,B11&gt;=3.65,F11&lt;1.5),1.767,IF(AND(A11&gt;=7.05,D11&gt;=1.55,F11&gt;=1.5),6.3,IF(AND(G11&lt;0.123,H11&gt;=6.542,B11&gt;=3.65,F11&lt;1.5),1.367,IF(AND(A11&lt;5.15,A11&lt;5.65,D11&lt;1.55,F11&gt;=1.5),3.15,IF(AND(A11&lt;4.8,G11&gt;=0.447,G11&lt;0.93,B11&lt;3.65,F11&lt;1.5),1.24,IF(AND(A11&gt;=4.8,G11&gt;=0.447,G11&lt;0.93,B11&lt;3.65,F11&lt;1.5),1.4,IF(AND(G11&lt;0.151,G11&gt;=0.123,H11&gt;=6.542,B11&gt;=3.65,F11&lt;1.5),1.7,IF(AND(G11&gt;=0.151,G11&gt;=0.123,H11&gt;=6.542,B11&gt;=3.65,F11&lt;1.5),1.5,IF(AND(D11&gt;=1.45,A11&gt;=5.15,A11&lt;5.65,D11&lt;1.55,F11&gt;=1.5),4.5,IF(AND(B11&lt;2.65,D11&gt;=1.35,A11&gt;=5.65,D11&lt;1.55,F11&gt;=1.5),4.9,IF(AND(G11&lt;0.527,F11&lt;2.5,A11&lt;7.05,D11&gt;=1.55,F11&gt;=1.5),5.075,IF(AND(G11&gt;=0.527,F11&lt;2.5,A11&lt;7.05,D11&gt;=1.55,F11&gt;=1.5),4.7,IF(AND(A11&lt;4.65,G11&lt;0.265,G11&lt;0.447,G11&lt;0.93,B11&lt;3.65,F11&lt;1.5),1.42,IF(AND(G11&lt;0.3,G11&gt;=0.265,G11&lt;0.447,G11&lt;0.93,B11&lt;3.65,F11&lt;1.5),1.6,IF(AND(G11&gt;=0.3,G11&gt;=0.265,G11&lt;0.447,G11&lt;0.93,B11&lt;3.65,F11&lt;1.5),1.4,IF(AND(G11&lt;0.356,D11&lt;1.45,A11&gt;=5.15,A11&lt;5.65,D11&lt;1.55,F11&gt;=1.5),4.125,IF(AND(D11&lt;1.1,A11&lt;6.2,D11&lt;1.35,A11&gt;=5.65,D11&lt;1.55,F11&gt;=1.5),4.1,IF(AND(D11&gt;=1.1,A11&lt;6.2,D11&lt;1.35,A11&gt;=5.65,D11&lt;1.55,F11&gt;=1.5),4.175,IF(AND(H11&gt;=13.433,A11&gt;=6.2,D11&lt;1.35,A11&gt;=5.65,D11&lt;1.55,F11&gt;=1.5),4.6,IF(AND(G11&lt;0.437,B11&gt;=2.65,D11&gt;=1.35,A11&gt;=5.65,D11&lt;1.55,F11&gt;=1.5),4.625,IF(AND(G11&gt;=0.437,B11&gt;=2.65,D11&gt;=1.35,A11&gt;=5.65,D11&lt;1.55,F11&gt;=1.5),4.75,IF(AND(B11&gt;=3.15,H11&lt;11.146,F11&gt;=2.5,A11&lt;7.05,D11&gt;=1.55,F11&gt;=1.5),5.667,IF(AND(B11&lt;2.65,H11&gt;=11.146,F11&gt;=2.5,A11&lt;7.05,D11&gt;=1.55,F11&gt;=1.5),5.8,IF(AND(B11&lt;3.3,A11&gt;=4.65,G11&lt;0.265,G11&lt;0.447,G11&lt;0.93,B11&lt;3.65,F11&lt;1.5),1.32,IF(AND(B11&gt;=3.3,A11&gt;=4.65,G11&lt;0.265,G11&lt;0.447,G11&lt;0.93,B11&lt;3.65,F11&lt;1.5),1.425,IF(AND(B11&lt;2.8,G11&gt;=0.356,D11&lt;1.45,A11&gt;=5.15,A11&lt;5.65,D11&lt;1.55,F11&gt;=1.5),3.86,IF(AND(B11&gt;=2.8,G11&gt;=0.356,D11&lt;1.45,A11&gt;=5.15,A11&lt;5.65,D11&lt;1.55,F11&gt;=1.5),3.6,IF(AND(B11&lt;2.6,H11&lt;13.433,A11&gt;=6.2,D11&lt;1.35,A11&gt;=5.65,D11&lt;1.55,F11&gt;=1.5),4.4,IF(AND(B11&gt;=2.6,H11&lt;13.433,A11&gt;=6.2,D11&lt;1.35,A11&gt;=5.65,D11&lt;1.55,F11&gt;=1.5),4.3,IF(AND(G11&lt;0.151,B11&lt;3.15,H11&lt;11.146,F11&gt;=2.5,A11&lt;7.05,D11&gt;=1.55,F11&gt;=1.5),5.5,IF(AND(H11&lt;15.52,B11&gt;=2.65,H11&gt;=11.146,F11&gt;=2.5,A11&lt;7.05,D11&gt;=1.55,F11&gt;=1.5),5.4,IF(AND(H11&gt;=15.52,B11&gt;=2.65,H11&gt;=11.146,F11&gt;=2.5,A11&lt;7.05,D11&gt;=1.55,F11&gt;=1.5),5.733,IF(AND(H11&lt;10.74,G11&gt;=0.151,B11&lt;3.15,H11&lt;11.146,F11&gt;=2.5,A11&lt;7.05,D11&gt;=1.55,F11&gt;=1.5),5.12,IF(AND(H11&gt;=10.74,G11&gt;=0.151,B11&lt;3.15,H11&lt;11.146,F11&gt;=2.5,A11&lt;7.05,D11&gt;=1.55,F11&gt;=1.5),4.9,"shouldnthappen")))))))))))))))))))))))))))))))))))</f>
        <v>1.42</v>
      </c>
      <c r="AS11" s="1" t="n">
        <f aca="false">IF(AND(F11&gt;=1.5,A11&lt;5.55),4.18,IF(AND(F11&gt;=2.5,B11&lt;2.75,A11&gt;=5.55),5.38,IF(AND(G11&gt;=0.587,B11&lt;3.75,F11&lt;1.5,A11&lt;5.55),1.48,IF(AND(H11&lt;6.51,B11&gt;=3.75,F11&lt;1.5,A11&lt;5.55),1.9,IF(AND(H11&gt;=6.51,B11&gt;=3.75,F11&lt;1.5,A11&lt;5.55),1.425,IF(AND(G11&gt;=0.868,F11&lt;2.5,B11&lt;2.75,A11&gt;=5.55),4.65,IF(AND(F11&lt;1.5,D11&lt;1.55,B11&gt;=2.75,A11&gt;=5.55),1.7,IF(AND(G11&gt;=0.857,D11&gt;=1.55,B11&gt;=2.75,A11&gt;=5.55),5.033,IF(AND(G11&gt;=0.518,G11&lt;0.587,B11&lt;3.75,F11&lt;1.5,A11&lt;5.55),1,IF(AND(D11&lt;1.05,G11&lt;0.868,F11&lt;2.5,B11&lt;2.75,A11&gt;=5.55),3.5,IF(AND(G11&lt;0.404,D11&gt;=1.05,G11&lt;0.868,F11&lt;2.5,B11&lt;2.75,A11&gt;=5.55),4.2,IF(AND(G11&gt;=0.404,D11&gt;=1.05,G11&lt;0.868,F11&lt;2.5,B11&lt;2.75,A11&gt;=5.55),3.94,IF(AND(F11&lt;2.5,B11&lt;2.95,F11&gt;=1.5,D11&lt;1.55,B11&gt;=2.75,A11&gt;=5.55),4.68,IF(AND(F11&gt;=2.5,B11&lt;2.95,F11&gt;=1.5,D11&lt;1.55,B11&gt;=2.75,A11&gt;=5.55),5.1,IF(AND(H11&lt;10.883,B11&gt;=2.95,F11&gt;=1.5,D11&lt;1.55,B11&gt;=2.75,A11&gt;=5.55),4.15,IF(AND(H11&gt;=10.883,B11&gt;=2.95,F11&gt;=1.5,D11&lt;1.55,B11&gt;=2.75,A11&gt;=5.55),4.5,IF(AND(H11&gt;=14.1,D11&lt;2.05,G11&lt;0.857,D11&gt;=1.55,B11&gt;=2.75,A11&gt;=5.55),6.6,IF(AND(G11&lt;0.063,B11&lt;3.15,G11&lt;0.518,G11&lt;0.587,B11&lt;3.75,F11&lt;1.5,A11&lt;5.55),1.4,IF(AND(G11&gt;=0.063,B11&lt;3.15,G11&lt;0.518,G11&lt;0.587,B11&lt;3.75,F11&lt;1.5,A11&lt;5.55),1.5,IF(AND(H11&gt;=10.563,B11&gt;=3.15,G11&lt;0.518,G11&lt;0.587,B11&lt;3.75,F11&lt;1.5,A11&lt;5.55),1.325,IF(AND(B11&lt;2.95,H11&lt;14.1,D11&lt;2.05,G11&lt;0.857,D11&gt;=1.55,B11&gt;=2.75,A11&gt;=5.55),6.125,IF(AND(A11&lt;6.65,G11&lt;0.364,D11&gt;=2.05,G11&lt;0.857,D11&gt;=1.55,B11&gt;=2.75,A11&gt;=5.55),5.45,IF(AND(G11&gt;=0.774,G11&gt;=0.364,D11&gt;=2.05,G11&lt;0.857,D11&gt;=1.55,B11&gt;=2.75,A11&gt;=5.55),5.4,IF(AND(H11&gt;=9.279,H11&lt;10.563,B11&gt;=3.15,G11&lt;0.518,G11&lt;0.587,B11&lt;3.75,F11&lt;1.5,A11&lt;5.55),1.475,IF(AND(D11&lt;1.65,B11&gt;=2.95,H11&lt;14.1,D11&lt;2.05,G11&lt;0.857,D11&gt;=1.55,B11&gt;=2.75,A11&gt;=5.55),5.8,IF(AND(B11&lt;3.15,A11&gt;=6.65,G11&lt;0.364,D11&gt;=2.05,G11&lt;0.857,D11&gt;=1.55,B11&gt;=2.75,A11&gt;=5.55),5.3,IF(AND(B11&gt;=3.15,A11&gt;=6.65,G11&lt;0.364,D11&gt;=2.05,G11&lt;0.857,D11&gt;=1.55,B11&gt;=2.75,A11&gt;=5.55),5.7,IF(AND(A11&gt;=6.75,G11&lt;0.774,G11&gt;=0.364,D11&gt;=2.05,G11&lt;0.857,D11&gt;=1.55,B11&gt;=2.75,A11&gt;=5.55),5.9,IF(AND(G11&lt;0.417,H11&lt;9.279,H11&lt;10.563,B11&gt;=3.15,G11&lt;0.518,G11&lt;0.587,B11&lt;3.75,F11&lt;1.5,A11&lt;5.55),1.4,IF(AND(G11&gt;=0.417,H11&lt;9.279,H11&lt;10.563,B11&gt;=3.15,G11&lt;0.518,G11&lt;0.587,B11&lt;3.75,F11&lt;1.5,A11&lt;5.55),1.3,IF(AND(A11&lt;6.3,D11&gt;=1.65,B11&gt;=2.95,H11&lt;14.1,D11&lt;2.05,G11&lt;0.857,D11&gt;=1.55,B11&gt;=2.75,A11&gt;=5.55),4.9,IF(AND(A11&gt;=6.3,D11&gt;=1.65,B11&gt;=2.95,H11&lt;14.1,D11&lt;2.05,G11&lt;0.857,D11&gt;=1.55,B11&gt;=2.75,A11&gt;=5.55),5.3,IF(AND(G11&gt;=0.657,A11&lt;6.75,G11&lt;0.774,G11&gt;=0.364,D11&gt;=2.05,G11&lt;0.857,D11&gt;=1.55,B11&gt;=2.75,A11&gt;=5.55),6,IF(AND(B11&lt;3.2,G11&lt;0.657,A11&lt;6.75,G11&lt;0.774,G11&gt;=0.364,D11&gt;=2.05,G11&lt;0.857,D11&gt;=1.55,B11&gt;=2.75,A11&gt;=5.55),5.6,IF(AND(B11&gt;=3.2,G11&lt;0.657,A11&lt;6.75,G11&lt;0.774,G11&gt;=0.364,D11&gt;=2.05,G11&lt;0.857,D11&gt;=1.55,B11&gt;=2.75,A11&gt;=5.55),5.65,"shouldnthappen")))))))))))))))))))))))))))))))))))</f>
        <v>1.5</v>
      </c>
      <c r="AT11" s="1" t="n">
        <f aca="false">IF(AND(H11&gt;=16.284,A11&gt;=5.55),6.533,IF(AND(G11&gt;=0.52,A11&lt;4.85,A11&lt;5.55),1.05,IF(AND(G11&lt;0.227,G11&lt;0.52,A11&lt;4.85,A11&lt;5.55),1.4,IF(AND(G11&gt;=0.227,G11&lt;0.52,A11&lt;4.85,A11&lt;5.55),1.3,IF(AND(D11&gt;=0.45,F11&lt;1.5,A11&gt;=4.85,A11&lt;5.55),1.667,IF(AND(B11&gt;=2.75,F11&gt;=1.5,A11&gt;=4.85,A11&lt;5.55),4.5,IF(AND(F11&lt;2.5,B11&gt;=3.15,H11&lt;16.284,A11&gt;=5.55),4.7,IF(AND(G11&gt;=0.934,D11&lt;0.45,F11&lt;1.5,A11&gt;=4.85,A11&lt;5.55),1.7,IF(AND(D11&gt;=1.2,B11&lt;2.75,F11&gt;=1.5,A11&gt;=4.85,A11&lt;5.55),4.25,IF(AND(G11&gt;=0.774,F11&gt;=2.5,B11&gt;=3.15,H11&lt;16.284,A11&gt;=5.55),5.4,IF(AND(B11&lt;3.1,G11&lt;0.934,D11&lt;0.45,F11&lt;1.5,A11&gt;=4.85,A11&lt;5.55),1.6,IF(AND(D11&lt;1.05,D11&lt;1.2,B11&lt;2.75,F11&gt;=1.5,A11&gt;=4.85,A11&lt;5.55),3.433,IF(AND(D11&gt;=1.05,D11&lt;1.2,B11&lt;2.75,F11&gt;=1.5,A11&gt;=4.85,A11&lt;5.55),3.267,IF(AND(H11&lt;8.486,D11&lt;1.35,F11&lt;2.5,B11&lt;3.15,H11&lt;16.284,A11&gt;=5.55),3.85,IF(AND(D11&gt;=1.55,D11&gt;=1.35,F11&lt;2.5,B11&lt;3.15,H11&lt;16.284,A11&gt;=5.55),5.1,IF(AND(H11&lt;10.464,A11&lt;6.35,F11&gt;=2.5,B11&lt;3.15,H11&lt;16.284,A11&gt;=5.55),5.08,IF(AND(H11&gt;=10.464,A11&lt;6.35,F11&gt;=2.5,B11&lt;3.15,H11&lt;16.284,A11&gt;=5.55),4.9,IF(AND(D11&lt;1.85,A11&gt;=6.35,F11&gt;=2.5,B11&lt;3.15,H11&lt;16.284,A11&gt;=5.55),5.8,IF(AND(H11&gt;=10.393,G11&lt;0.774,F11&gt;=2.5,B11&gt;=3.15,H11&lt;16.284,A11&gt;=5.55),5.425,IF(AND(B11&lt;2.6,H11&gt;=8.486,D11&lt;1.35,F11&lt;2.5,B11&lt;3.15,H11&lt;16.284,A11&gt;=5.55),3.9,IF(AND(G11&gt;=0.567,D11&lt;1.55,D11&gt;=1.35,F11&lt;2.5,B11&lt;3.15,H11&lt;16.284,A11&gt;=5.55),4.4,IF(AND(B11&lt;3.25,H11&lt;10.393,G11&lt;0.774,F11&gt;=2.5,B11&gt;=3.15,H11&lt;16.284,A11&gt;=5.55),5.7,IF(AND(B11&gt;=3.25,H11&lt;10.393,G11&lt;0.774,F11&gt;=2.5,B11&gt;=3.15,H11&lt;16.284,A11&gt;=5.55),5.98,IF(AND(G11&lt;0.079,G11&lt;0.338,B11&gt;=3.1,G11&lt;0.934,D11&lt;0.45,F11&lt;1.5,A11&gt;=4.85,A11&lt;5.55),1.425,IF(AND(B11&lt;3.35,G11&gt;=0.338,B11&gt;=3.1,G11&lt;0.934,D11&lt;0.45,F11&lt;1.5,A11&gt;=4.85,A11&lt;5.55),1.4,IF(AND(G11&lt;0.404,B11&gt;=2.6,H11&gt;=8.486,D11&lt;1.35,F11&lt;2.5,B11&lt;3.15,H11&lt;16.284,A11&gt;=5.55),4.3,IF(AND(G11&gt;=0.404,B11&gt;=2.6,H11&gt;=8.486,D11&lt;1.35,F11&lt;2.5,B11&lt;3.15,H11&lt;16.284,A11&gt;=5.55),4.025,IF(AND(B11&gt;=3.05,G11&lt;0.567,D11&lt;1.55,D11&gt;=1.35,F11&lt;2.5,B11&lt;3.15,H11&lt;16.284,A11&gt;=5.55),4.7,IF(AND(A11&lt;6.45,H11&lt;10.667,D11&gt;=1.85,A11&gt;=6.35,F11&gt;=2.5,B11&lt;3.15,H11&lt;16.284,A11&gt;=5.55),5.3,IF(AND(A11&gt;=6.45,H11&lt;10.667,D11&gt;=1.85,A11&gt;=6.35,F11&gt;=2.5,B11&lt;3.15,H11&lt;16.284,A11&gt;=5.55),5.167,IF(AND(B11&lt;2.95,H11&gt;=10.667,D11&gt;=1.85,A11&gt;=6.35,F11&gt;=2.5,B11&lt;3.15,H11&lt;16.284,A11&gt;=5.55),5.6,IF(AND(B11&gt;=2.95,H11&gt;=10.667,D11&gt;=1.85,A11&gt;=6.35,F11&gt;=2.5,B11&lt;3.15,H11&lt;16.284,A11&gt;=5.55),5.5,IF(AND(H11&lt;10.325,G11&gt;=0.079,G11&lt;0.338,B11&gt;=3.1,G11&lt;0.934,D11&lt;0.45,F11&lt;1.5,A11&gt;=4.85,A11&lt;5.55),1.5,IF(AND(G11&lt;0.385,B11&gt;=3.35,G11&gt;=0.338,B11&gt;=3.1,G11&lt;0.934,D11&lt;0.45,F11&lt;1.5,A11&gt;=4.85,A11&lt;5.55),1.5,IF(AND(G11&gt;=0.385,B11&gt;=3.35,G11&gt;=0.338,B11&gt;=3.1,G11&lt;0.934,D11&lt;0.45,F11&lt;1.5,A11&gt;=4.85,A11&lt;5.55),1.42,IF(AND(B11&lt;2.5,B11&lt;3.05,G11&lt;0.567,D11&lt;1.55,D11&gt;=1.35,F11&lt;2.5,B11&lt;3.15,H11&lt;16.284,A11&gt;=5.55),4.5,IF(AND(B11&gt;=2.5,B11&lt;3.05,G11&lt;0.567,D11&lt;1.55,D11&gt;=1.35,F11&lt;2.5,B11&lt;3.15,H11&lt;16.284,A11&gt;=5.55),4.56,IF(AND(H11&lt;12.506,H11&gt;=10.325,G11&gt;=0.079,G11&lt;0.338,B11&gt;=3.1,G11&lt;0.934,D11&lt;0.45,F11&lt;1.5,A11&gt;=4.85,A11&lt;5.55),1.2,IF(AND(H11&gt;=12.506,H11&gt;=10.325,G11&gt;=0.079,G11&lt;0.338,B11&gt;=3.1,G11&lt;0.934,D11&lt;0.45,F11&lt;1.5,A11&gt;=4.85,A11&lt;5.55),1.3,"shouldnthappen")))))))))))))))))))))))))))))))))))))))</f>
        <v>1.4</v>
      </c>
      <c r="AU11" s="1" t="n">
        <f aca="false">IF(AND(G11&gt;=0.52,B11&lt;3.05,F11&lt;1.5),1.1,IF(AND(G11&lt;0.35,G11&lt;0.52,B11&lt;3.05,F11&lt;1.5),1.4,IF(AND(G11&gt;=0.35,G11&lt;0.52,B11&lt;3.05,F11&lt;1.5),1.3,IF(AND(G11&gt;=0.227,G11&lt;0.347,B11&gt;=3.05,F11&lt;1.5),1.32,IF(AND(H11&lt;6.417,G11&gt;=0.347,B11&gt;=3.05,F11&lt;1.5),1.7,IF(AND(A11&gt;=7.25,A11&gt;=6.6,F11&gt;=2.5,F11&gt;=1.5),6.35,IF(AND(G11&lt;0.11,G11&lt;0.227,G11&lt;0.347,B11&gt;=3.05,F11&lt;1.5),1.333,IF(AND(H11&lt;9.441,H11&gt;=6.417,G11&gt;=0.347,B11&gt;=3.05,F11&lt;1.5),1.425,IF(AND(B11&lt;2.75,G11&lt;0.451,H11&lt;10.266,F11&lt;2.5,F11&gt;=1.5),4,IF(AND(B11&gt;=2.75,G11&lt;0.451,H11&lt;10.266,F11&lt;2.5,F11&gt;=1.5),4.433,IF(AND(G11&gt;=0.865,G11&gt;=0.451,H11&lt;10.266,F11&lt;2.5,F11&gt;=1.5),4.2,IF(AND(B11&lt;2.45,H11&lt;13.665,H11&gt;=10.266,F11&lt;2.5,F11&gt;=1.5),3.7,IF(AND(G11&lt;0.302,H11&gt;=13.665,H11&gt;=10.266,F11&lt;2.5,F11&gt;=1.5),5,IF(AND(B11&lt;2.9,A11&lt;6.1,A11&lt;6.6,F11&gt;=2.5,F11&gt;=1.5),5.06,IF(AND(B11&gt;=2.9,A11&lt;6.1,A11&lt;6.6,F11&gt;=2.5,F11&gt;=1.5),4.8,IF(AND(B11&lt;3.05,A11&gt;=6.1,A11&lt;6.6,F11&gt;=2.5,F11&gt;=1.5),5.6,IF(AND(B11&gt;=3.05,A11&gt;=6.1,A11&lt;6.6,F11&gt;=2.5,F11&gt;=1.5),5.267,IF(AND(H11&gt;=14.564,A11&lt;7.25,A11&gt;=6.6,F11&gt;=2.5,F11&gt;=1.5),5.6,IF(AND(H11&gt;=14.309,G11&gt;=0.11,G11&lt;0.227,G11&lt;0.347,B11&gt;=3.05,F11&lt;1.5),1.7,IF(AND(D11&lt;0.4,H11&gt;=9.441,H11&gt;=6.417,G11&gt;=0.347,B11&gt;=3.05,F11&lt;1.5),1.5,IF(AND(D11&gt;=0.4,H11&gt;=9.441,H11&gt;=6.417,G11&gt;=0.347,B11&gt;=3.05,F11&lt;1.5),1.633,IF(AND(A11&lt;5.35,G11&lt;0.865,G11&gt;=0.451,H11&lt;10.266,F11&lt;2.5,F11&gt;=1.5),3.15,IF(AND(D11&lt;1.45,G11&gt;=0.302,H11&gt;=13.665,H11&gt;=10.266,F11&lt;2.5,F11&gt;=1.5),4.74,IF(AND(D11&gt;=1.45,G11&gt;=0.302,H11&gt;=13.665,H11&gt;=10.266,F11&lt;2.5,F11&gt;=1.5),4.567,IF(AND(H11&lt;8.836,H11&lt;14.564,A11&lt;7.25,A11&gt;=6.6,F11&gt;=2.5,F11&gt;=1.5),5.7,IF(AND(H11&gt;=8.836,H11&lt;14.564,A11&lt;7.25,A11&gt;=6.6,F11&gt;=2.5,F11&gt;=1.5),5.9,IF(AND(H11&lt;11.53,H11&lt;14.309,G11&gt;=0.11,G11&lt;0.227,G11&lt;0.347,B11&gt;=3.05,F11&lt;1.5),1.5,IF(AND(H11&gt;=11.53,H11&lt;14.309,G11&gt;=0.11,G11&lt;0.227,G11&lt;0.347,B11&gt;=3.05,F11&lt;1.5),1.467,IF(AND(H11&lt;9.386,A11&gt;=5.35,G11&lt;0.865,G11&gt;=0.451,H11&lt;10.266,F11&lt;2.5,F11&gt;=1.5),3.56,IF(AND(H11&gt;=9.386,A11&gt;=5.35,G11&lt;0.865,G11&gt;=0.451,H11&lt;10.266,F11&lt;2.5,F11&gt;=1.5),4.2,IF(AND(H11&lt;11.036,D11&lt;1.45,B11&gt;=2.45,H11&lt;13.665,H11&gt;=10.266,F11&lt;2.5,F11&gt;=1.5),4.45,IF(AND(H11&gt;=11.036,D11&lt;1.45,B11&gt;=2.45,H11&lt;13.665,H11&gt;=10.266,F11&lt;2.5,F11&gt;=1.5),4.1,IF(AND(G11&gt;=0.585,D11&gt;=1.45,B11&gt;=2.45,H11&lt;13.665,H11&gt;=10.266,F11&lt;2.5,F11&gt;=1.5),4.9,IF(AND(H11&lt;11.743,G11&lt;0.585,D11&gt;=1.45,B11&gt;=2.45,H11&lt;13.665,H11&gt;=10.266,F11&lt;2.5,F11&gt;=1.5),4.7,IF(AND(H11&gt;=11.743,G11&lt;0.585,D11&gt;=1.45,B11&gt;=2.45,H11&lt;13.665,H11&gt;=10.266,F11&lt;2.5,F11&gt;=1.5),4.5,"shouldnthappen")))))))))))))))))))))))))))))))))))</f>
        <v>1.4</v>
      </c>
      <c r="AV11" s="1" t="n">
        <f aca="false">IF(AND(G11&gt;=0.356,F11&gt;=1.5,A11&lt;5.75),3.52,IF(AND(A11&lt;7.25,A11&gt;=7.1,A11&gt;=5.75),5.875,IF(AND(A11&gt;=7.25,A11&gt;=7.1,A11&gt;=5.75),6.5,IF(AND(D11&gt;=0.35,G11&gt;=0.586,F11&lt;1.5,A11&lt;5.75),1.8,IF(AND(D11&lt;1.4,G11&lt;0.356,F11&gt;=1.5,A11&lt;5.75),4.2,IF(AND(D11&gt;=1.4,G11&lt;0.356,F11&gt;=1.5,A11&lt;5.75),4.5,IF(AND(H11&gt;=11.218,A11&lt;5.05,G11&lt;0.586,F11&lt;1.5,A11&lt;5.75),1.225,IF(AND(G11&gt;=0.253,A11&gt;=5.05,G11&lt;0.586,F11&lt;1.5,A11&lt;5.75),1.3,IF(AND(B11&gt;=3.75,D11&lt;0.35,G11&gt;=0.586,F11&lt;1.5,A11&lt;5.75),1.567,IF(AND(B11&lt;2.85,D11&lt;1.35,D11&lt;1.65,A11&lt;7.1,A11&gt;=5.75),4.26,IF(AND(B11&gt;=2.85,D11&lt;1.35,D11&lt;1.65,A11&lt;7.1,A11&gt;=5.75),4.45,IF(AND(A11&lt;6.05,H11&lt;12.921,D11&gt;=1.65,A11&lt;7.1,A11&gt;=5.75),5.1,IF(AND(H11&gt;=15.338,H11&gt;=12.921,D11&gt;=1.65,A11&lt;7.1,A11&gt;=5.75),5.55,IF(AND(G11&lt;0.418,H11&lt;11.218,A11&lt;5.05,G11&lt;0.586,F11&lt;1.5,A11&lt;5.75),1.42,IF(AND(G11&gt;=0.418,H11&lt;11.218,A11&lt;5.05,G11&lt;0.586,F11&lt;1.5,A11&lt;5.75),1.3,IF(AND(H11&gt;=13.321,G11&lt;0.253,A11&gt;=5.05,G11&lt;0.586,F11&lt;1.5,A11&lt;5.75),1.7,IF(AND(H11&lt;6.089,B11&lt;3.75,D11&lt;0.35,G11&gt;=0.586,F11&lt;1.5,A11&lt;5.75),1.7,IF(AND(H11&gt;=6.089,B11&lt;3.75,D11&lt;0.35,G11&gt;=0.586,F11&lt;1.5,A11&lt;5.75),1.5,IF(AND(B11&lt;2.9,D11&lt;1.45,D11&gt;=1.35,D11&lt;1.65,A11&lt;7.1,A11&gt;=5.75),4.8,IF(AND(B11&gt;=2.9,D11&lt;1.45,D11&gt;=1.35,D11&lt;1.65,A11&lt;7.1,A11&gt;=5.75),4.475,IF(AND(B11&lt;2.5,D11&gt;=1.45,D11&gt;=1.35,D11&lt;1.65,A11&lt;7.1,A11&gt;=5.75),4.5,IF(AND(H11&lt;8.884,A11&gt;=6.05,H11&lt;12.921,D11&gt;=1.65,A11&lt;7.1,A11&gt;=5.75),5.4,IF(AND(A11&lt;6.3,H11&lt;15.338,H11&gt;=12.921,D11&gt;=1.65,A11&lt;7.1,A11&gt;=5.75),4.967,IF(AND(A11&gt;=6.3,H11&lt;15.338,H11&gt;=12.921,D11&gt;=1.65,A11&lt;7.1,A11&gt;=5.75),5.133,IF(AND(H11&lt;10.826,H11&lt;13.321,G11&lt;0.253,A11&gt;=5.05,G11&lt;0.586,F11&lt;1.5,A11&lt;5.75),1.5,IF(AND(H11&gt;=10.826,H11&lt;13.321,G11&lt;0.253,A11&gt;=5.05,G11&lt;0.586,F11&lt;1.5,A11&lt;5.75),1.4,IF(AND(H11&lt;7.47,B11&gt;=2.5,D11&gt;=1.45,D11&gt;=1.35,D11&lt;1.65,A11&lt;7.1,A11&gt;=5.75),5.1,IF(AND(H11&gt;=7.47,B11&gt;=2.5,D11&gt;=1.45,D11&gt;=1.35,D11&lt;1.65,A11&lt;7.1,A11&gt;=5.75),4.725,IF(AND(H11&lt;9.637,H11&gt;=8.884,A11&gt;=6.05,H11&lt;12.921,D11&gt;=1.65,A11&lt;7.1,A11&gt;=5.75),5.9,IF(AND(B11&lt;2.6,H11&gt;=9.637,H11&gt;=8.884,A11&gt;=6.05,H11&lt;12.921,D11&gt;=1.65,A11&lt;7.1,A11&gt;=5.75),5.8,IF(AND(B11&lt;2.75,B11&gt;=2.6,H11&gt;=9.637,H11&gt;=8.884,A11&gt;=6.05,H11&lt;12.921,D11&gt;=1.65,A11&lt;7.1,A11&gt;=5.75),5.3,IF(AND(D11&lt;2.25,B11&gt;=2.75,B11&gt;=2.6,H11&gt;=9.637,H11&gt;=8.884,A11&gt;=6.05,H11&lt;12.921,D11&gt;=1.65,A11&lt;7.1,A11&gt;=5.75),5.6,IF(AND(D11&gt;=2.25,B11&gt;=2.75,B11&gt;=2.6,H11&gt;=9.637,H11&gt;=8.884,A11&gt;=6.05,H11&lt;12.921,D11&gt;=1.65,A11&lt;7.1,A11&gt;=5.75),5.5,"shouldnthappen")))))))))))))))))))))))))))))))))</f>
        <v>1.42</v>
      </c>
      <c r="AW11" s="1" t="n">
        <f aca="false">IF(AND(G11&gt;=0.905,F11&lt;1.5),1.767,IF(AND(H11&gt;=16.674,F11&gt;=1.5),6.55,IF(AND(A11&lt;4.35,H11&lt;14.344,G11&lt;0.905,F11&lt;1.5),1.1,IF(AND(B11&lt;3.65,H11&gt;=14.344,G11&lt;0.905,F11&lt;1.5),1.5,IF(AND(B11&gt;=3.65,H11&gt;=14.344,G11&lt;0.905,F11&lt;1.5),1.65,IF(AND(B11&lt;2.6,F11&gt;=2.5,H11&lt;16.674,F11&gt;=1.5),4.5,IF(AND(D11&gt;=0.45,A11&gt;=4.35,H11&lt;14.344,G11&lt;0.905,F11&lt;1.5),1.65,IF(AND(D11&lt;1.15,A11&lt;5.9,F11&lt;2.5,H11&lt;16.674,F11&gt;=1.5),3.56,IF(AND(B11&lt;2.75,A11&gt;=5.9,F11&lt;2.5,H11&lt;16.674,F11&gt;=1.5),5,IF(AND(H11&lt;13.531,B11&gt;=2.75,A11&gt;=5.9,F11&lt;2.5,H11&lt;16.674,F11&gt;=1.5),4.333,IF(AND(B11&lt;3.2,G11&gt;=0.669,B11&gt;=2.6,F11&gt;=2.5,H11&lt;16.674,F11&gt;=1.5),5.08,IF(AND(B11&gt;=3.2,G11&gt;=0.669,B11&gt;=2.6,F11&gt;=2.5,H11&lt;16.674,F11&gt;=1.5),5.4,IF(AND(B11&lt;3.15,A11&lt;5.05,D11&lt;0.45,A11&gt;=4.35,H11&lt;14.344,G11&lt;0.905,F11&lt;1.5),1.45,IF(AND(A11&gt;=5.55,A11&gt;=5.05,D11&lt;0.45,A11&gt;=4.35,H11&lt;14.344,G11&lt;0.905,F11&lt;1.5),1.5,IF(AND(A11&lt;5.55,A11&lt;5.65,D11&gt;=1.15,A11&lt;5.9,F11&lt;2.5,H11&lt;16.674,F11&gt;=1.5),3.95,IF(AND(A11&gt;=5.55,A11&lt;5.65,D11&gt;=1.15,A11&lt;5.9,F11&lt;2.5,H11&lt;16.674,F11&gt;=1.5),3.82,IF(AND(G11&lt;0.39,A11&gt;=5.65,D11&gt;=1.15,A11&lt;5.9,F11&lt;2.5,H11&lt;16.674,F11&gt;=1.5),4.35,IF(AND(G11&gt;=0.39,A11&gt;=5.65,D11&gt;=1.15,A11&lt;5.9,F11&lt;2.5,H11&lt;16.674,F11&gt;=1.5),3.95,IF(AND(G11&lt;0.466,H11&gt;=13.531,B11&gt;=2.75,A11&gt;=5.9,F11&lt;2.5,H11&lt;16.674,F11&gt;=1.5),4.8,IF(AND(G11&gt;=0.466,H11&gt;=13.531,B11&gt;=2.75,A11&gt;=5.9,F11&lt;2.5,H11&lt;16.674,F11&gt;=1.5),4.7,IF(AND(H11&lt;10.144,D11&lt;2.05,G11&lt;0.669,B11&gt;=2.6,F11&gt;=2.5,H11&lt;16.674,F11&gt;=1.5),5.3,IF(AND(H11&gt;=10.144,D11&lt;2.05,G11&lt;0.669,B11&gt;=2.6,F11&gt;=2.5,H11&lt;16.674,F11&gt;=1.5),5.133,IF(AND(D11&gt;=2.45,D11&gt;=2.05,G11&lt;0.669,B11&gt;=2.6,F11&gt;=2.5,H11&lt;16.674,F11&gt;=1.5),5.9,IF(AND(B11&lt;3.25,B11&gt;=3.15,A11&lt;5.05,D11&lt;0.45,A11&gt;=4.35,H11&lt;14.344,G11&lt;0.905,F11&lt;1.5),1.2,IF(AND(B11&gt;=3.25,B11&gt;=3.15,A11&lt;5.05,D11&lt;0.45,A11&gt;=4.35,H11&lt;14.344,G11&lt;0.905,F11&lt;1.5),1.36,IF(AND(B11&gt;=3.8,A11&lt;5.55,A11&gt;=5.05,D11&lt;0.45,A11&gt;=4.35,H11&lt;14.344,G11&lt;0.905,F11&lt;1.5),1.3,IF(AND(G11&lt;0.05,B11&lt;3.8,A11&lt;5.55,A11&gt;=5.05,D11&lt;0.45,A11&gt;=4.35,H11&lt;14.344,G11&lt;0.905,F11&lt;1.5),1.4,IF(AND(G11&lt;0.107,G11&lt;0.395,D11&lt;2.45,D11&gt;=2.05,G11&lt;0.669,B11&gt;=2.6,F11&gt;=2.5,H11&lt;16.674,F11&gt;=1.5),5.667,IF(AND(G11&lt;0.537,G11&gt;=0.395,D11&lt;2.45,D11&gt;=2.05,G11&lt;0.669,B11&gt;=2.6,F11&gt;=2.5,H11&lt;16.674,F11&gt;=1.5),5.6,IF(AND(G11&gt;=0.537,G11&gt;=0.395,D11&lt;2.45,D11&gt;=2.05,G11&lt;0.669,B11&gt;=2.6,F11&gt;=2.5,H11&lt;16.674,F11&gt;=1.5),5.775,IF(AND(B11&lt;3.6,G11&gt;=0.05,B11&lt;3.8,A11&lt;5.55,A11&gt;=5.05,D11&lt;0.45,A11&gt;=4.35,H11&lt;14.344,G11&lt;0.905,F11&lt;1.5),1.475,IF(AND(B11&gt;=3.6,G11&gt;=0.05,B11&lt;3.8,A11&lt;5.55,A11&gt;=5.05,D11&lt;0.45,A11&gt;=4.35,H11&lt;14.344,G11&lt;0.905,F11&lt;1.5),1.5,IF(AND(G11&lt;0.312,G11&gt;=0.107,G11&lt;0.395,D11&lt;2.45,D11&gt;=2.05,G11&lt;0.669,B11&gt;=2.6,F11&gt;=2.5,H11&lt;16.674,F11&gt;=1.5),5.18,IF(AND(G11&gt;=0.312,G11&gt;=0.107,G11&lt;0.395,D11&lt;2.45,D11&gt;=2.05,G11&lt;0.669,B11&gt;=2.6,F11&gt;=2.5,H11&lt;16.674,F11&gt;=1.5),5.4,"shouldnthappen"))))))))))))))))))))))))))))))))))</f>
        <v>1.45</v>
      </c>
      <c r="AX11" s="1" t="n">
        <f aca="false">IF(AND(D11&gt;=1.3,B11&gt;=3.45),6.25,IF(AND(B11&lt;2.75,A11&lt;5.25,B11&lt;3.45),3.9,IF(AND(D11&lt;0.25,D11&lt;1.3,B11&gt;=3.45),1.16,IF(AND(A11&gt;=5.05,B11&gt;=2.75,A11&lt;5.25,B11&lt;3.45),1.7,IF(AND(D11&lt;0.7,F11&lt;2.5,A11&gt;=5.25,B11&lt;3.45),1.5,IF(AND(H11&gt;=16.284,F11&gt;=2.5,A11&gt;=5.25,B11&lt;3.45),6.6,IF(AND(G11&lt;0.123,D11&gt;=0.25,D11&lt;1.3,B11&gt;=3.45),1.3,IF(AND(A11&lt;4.5,A11&lt;5.05,B11&gt;=2.75,A11&lt;5.25,B11&lt;3.45),1.3,IF(AND(A11&lt;5.05,G11&gt;=0.123,D11&gt;=0.25,D11&lt;1.3,B11&gt;=3.45),1.6,IF(AND(B11&lt;3.15,A11&gt;=4.5,A11&lt;5.05,B11&gt;=2.75,A11&lt;5.25,B11&lt;3.45),1.54,IF(AND(B11&gt;=3.15,A11&gt;=4.5,A11&lt;5.05,B11&gt;=2.75,A11&lt;5.25,B11&lt;3.45),1.35,IF(AND(D11&gt;=1.4,A11&lt;5.9,D11&gt;=0.7,F11&lt;2.5,A11&gt;=5.25,B11&lt;3.45),4.5,IF(AND(D11&gt;=1.55,A11&gt;=5.9,D11&gt;=0.7,F11&lt;2.5,A11&gt;=5.25,B11&lt;3.45),4.95,IF(AND(G11&gt;=0.682,D11&gt;=2.05,H11&lt;16.284,F11&gt;=2.5,A11&gt;=5.25,B11&lt;3.45),5.26,IF(AND(A11&lt;5.4,A11&gt;=5.05,G11&gt;=0.123,D11&gt;=0.25,D11&lt;1.3,B11&gt;=3.45),1.64,IF(AND(A11&gt;=5.4,A11&gt;=5.05,G11&gt;=0.123,D11&gt;=0.25,D11&lt;1.3,B11&gt;=3.45),1.6,IF(AND(G11&lt;0.372,D11&lt;1.4,A11&lt;5.9,D11&gt;=0.7,F11&lt;2.5,A11&gt;=5.25,B11&lt;3.45),4.175,IF(AND(D11&lt;1.35,D11&lt;1.55,A11&gt;=5.9,D11&gt;=0.7,F11&lt;2.5,A11&gt;=5.25,B11&lt;3.45),4.2,IF(AND(B11&lt;2.35,G11&lt;0.596,D11&lt;2.05,H11&lt;16.284,F11&gt;=2.5,A11&gt;=5.25,B11&lt;3.45),5,IF(AND(G11&gt;=0.888,G11&gt;=0.596,D11&lt;2.05,H11&lt;16.284,F11&gt;=2.5,A11&gt;=5.25,B11&lt;3.45),4.8,IF(AND(A11&gt;=6.85,G11&lt;0.682,D11&gt;=2.05,H11&lt;16.284,F11&gt;=2.5,A11&gt;=5.25,B11&lt;3.45),5.4,IF(AND(A11&gt;=5.75,G11&gt;=0.372,D11&lt;1.4,A11&lt;5.9,D11&gt;=0.7,F11&lt;2.5,A11&gt;=5.25,B11&lt;3.45),3.933,IF(AND(A11&gt;=6.75,D11&gt;=1.35,D11&lt;1.55,A11&gt;=5.9,D11&gt;=0.7,F11&lt;2.5,A11&gt;=5.25,B11&lt;3.45),4.8,IF(AND(H11&lt;11.084,B11&gt;=2.35,G11&lt;0.596,D11&lt;2.05,H11&lt;16.284,F11&gt;=2.5,A11&gt;=5.25,B11&lt;3.45),5.3,IF(AND(H11&lt;8.435,G11&lt;0.888,G11&gt;=0.596,D11&lt;2.05,H11&lt;16.284,F11&gt;=2.5,A11&gt;=5.25,B11&lt;3.45),5.1,IF(AND(H11&gt;=8.435,G11&lt;0.888,G11&gt;=0.596,D11&lt;2.05,H11&lt;16.284,F11&gt;=2.5,A11&gt;=5.25,B11&lt;3.45),4.94,IF(AND(B11&lt;3.15,A11&lt;6.85,G11&lt;0.682,D11&gt;=2.05,H11&lt;16.284,F11&gt;=2.5,A11&gt;=5.25,B11&lt;3.45),5.6,IF(AND(B11&gt;=3.15,A11&lt;6.85,G11&lt;0.682,D11&gt;=2.05,H11&lt;16.284,F11&gt;=2.5,A11&gt;=5.25,B11&lt;3.45),5.74,IF(AND(G11&lt;0.572,A11&lt;5.75,G11&gt;=0.372,D11&lt;1.4,A11&lt;5.9,D11&gt;=0.7,F11&lt;2.5,A11&gt;=5.25,B11&lt;3.45),3.7,IF(AND(D11&lt;1.45,A11&lt;6.75,D11&gt;=1.35,D11&lt;1.55,A11&gt;=5.9,D11&gt;=0.7,F11&lt;2.5,A11&gt;=5.25,B11&lt;3.45),4.46,IF(AND(D11&gt;=1.45,A11&lt;6.75,D11&gt;=1.35,D11&lt;1.55,A11&gt;=5.9,D11&gt;=0.7,F11&lt;2.5,A11&gt;=5.25,B11&lt;3.45),4.567,IF(AND(H11&lt;12.532,H11&gt;=11.084,B11&gt;=2.35,G11&lt;0.596,D11&lt;2.05,H11&lt;16.284,F11&gt;=2.5,A11&gt;=5.25,B11&lt;3.45),5.8,IF(AND(H11&gt;=12.532,H11&gt;=11.084,B11&gt;=2.35,G11&lt;0.596,D11&lt;2.05,H11&lt;16.284,F11&gt;=2.5,A11&gt;=5.25,B11&lt;3.45),5.667,IF(AND(A11&gt;=5.65,G11&gt;=0.572,A11&lt;5.75,G11&gt;=0.372,D11&lt;1.4,A11&lt;5.9,D11&gt;=0.7,F11&lt;2.5,A11&gt;=5.25,B11&lt;3.45),4.2,IF(AND(G11&lt;0.862,A11&lt;5.65,G11&gt;=0.572,A11&lt;5.75,G11&gt;=0.372,D11&lt;1.4,A11&lt;5.9,D11&gt;=0.7,F11&lt;2.5,A11&gt;=5.25,B11&lt;3.45),3.9,IF(AND(G11&gt;=0.862,A11&lt;5.65,G11&gt;=0.572,A11&lt;5.75,G11&gt;=0.372,D11&lt;1.4,A11&lt;5.9,D11&gt;=0.7,F11&lt;2.5,A11&gt;=5.25,B11&lt;3.45),4,"shouldnthappen"))))))))))))))))))))))))))))))))))))</f>
        <v>1.3</v>
      </c>
      <c r="AY11" s="1" t="n">
        <f aca="false">IF(AND(H11&gt;=8.233,D11&gt;=0.8,A11&lt;5.55),3.525,IF(AND(B11&lt;2.9,H11&gt;=15.534,A11&gt;=5.55),4.8,IF(AND(H11&gt;=12.259,A11&lt;4.75,D11&lt;0.8,A11&lt;5.55),1.25,IF(AND(B11&gt;=3.85,A11&gt;=4.75,D11&lt;0.8,A11&lt;5.55),1.425,IF(AND(D11&lt;1.55,H11&lt;8.233,D11&gt;=0.8,A11&lt;5.55),3.975,IF(AND(D11&gt;=1.55,H11&lt;8.233,D11&gt;=0.8,A11&lt;5.55),4.5,IF(AND(D11&lt;0.65,D11&lt;1.7,H11&lt;15.534,A11&gt;=5.55),1.7,IF(AND(A11&gt;=7.05,D11&gt;=1.7,H11&lt;15.534,A11&gt;=5.55),6.3,IF(AND(B11&gt;=3.35,B11&gt;=2.9,H11&gt;=15.534,A11&gt;=5.55),5.4,IF(AND(B11&lt;3.1,H11&lt;12.259,A11&lt;4.75,D11&lt;0.8,A11&lt;5.55),1.367,IF(AND(B11&gt;=3.1,H11&lt;12.259,A11&lt;4.75,D11&lt;0.8,A11&lt;5.55),1.4,IF(AND(G11&gt;=0.905,B11&lt;3.85,A11&gt;=4.75,D11&lt;0.8,A11&lt;5.55),1.9,IF(AND(H11&lt;15.681,B11&lt;3.35,B11&gt;=2.9,H11&gt;=15.534,A11&gt;=5.55),5.8,IF(AND(H11&gt;=15.681,B11&lt;3.35,B11&gt;=2.9,H11&gt;=15.534,A11&gt;=5.55),5.7,IF(AND(H11&gt;=14.877,G11&lt;0.905,B11&lt;3.85,A11&gt;=4.75,D11&lt;0.8,A11&lt;5.55),1.3,IF(AND(D11&gt;=1.25,B11&lt;2.65,D11&gt;=0.65,D11&lt;1.7,H11&lt;15.534,A11&gt;=5.55),4.433,IF(AND(G11&gt;=0.622,B11&lt;3.15,A11&lt;7.05,D11&gt;=1.7,H11&lt;15.534,A11&gt;=5.55),5.08,IF(AND(H11&gt;=13.42,B11&gt;=3.15,A11&lt;7.05,D11&gt;=1.7,H11&lt;15.534,A11&gt;=5.55),5.1,IF(AND(G11&lt;0.265,H11&lt;14.877,G11&lt;0.905,B11&lt;3.85,A11&gt;=4.75,D11&lt;0.8,A11&lt;5.55),1.2,IF(AND(A11&lt;5.75,D11&lt;1.25,B11&lt;2.65,D11&gt;=0.65,D11&lt;1.7,H11&lt;15.534,A11&gt;=5.55),3.7,IF(AND(A11&gt;=5.75,D11&lt;1.25,B11&lt;2.65,D11&gt;=0.65,D11&lt;1.7,H11&lt;15.534,A11&gt;=5.55),4,IF(AND(G11&gt;=0.652,D11&lt;1.35,B11&gt;=2.65,D11&gt;=0.65,D11&lt;1.7,H11&lt;15.534,A11&gt;=5.55),3.6,IF(AND(H11&lt;7.47,D11&gt;=1.35,B11&gt;=2.65,D11&gt;=0.65,D11&lt;1.7,H11&lt;15.534,A11&gt;=5.55),5.1,IF(AND(H11&lt;10.914,G11&lt;0.622,B11&lt;3.15,A11&lt;7.05,D11&gt;=1.7,H11&lt;15.534,A11&gt;=5.55),5.36,IF(AND(H11&gt;=10.914,G11&lt;0.622,B11&lt;3.15,A11&lt;7.05,D11&gt;=1.7,H11&lt;15.534,A11&gt;=5.55),5.64,IF(AND(G11&gt;=0.657,H11&lt;13.42,B11&gt;=3.15,A11&lt;7.05,D11&gt;=1.7,H11&lt;15.534,A11&gt;=5.55),6,IF(AND(G11&gt;=0.782,G11&gt;=0.265,H11&lt;14.877,G11&lt;0.905,B11&lt;3.85,A11&gt;=4.75,D11&lt;0.8,A11&lt;5.55),1.48,IF(AND(H11&lt;11.286,G11&lt;0.652,D11&lt;1.35,B11&gt;=2.65,D11&gt;=0.65,D11&lt;1.7,H11&lt;15.534,A11&gt;=5.55),4.24,IF(AND(H11&gt;=11.286,G11&lt;0.652,D11&lt;1.35,B11&gt;=2.65,D11&gt;=0.65,D11&lt;1.7,H11&lt;15.534,A11&gt;=5.55),4.05,IF(AND(G11&lt;0.413,H11&gt;=7.47,D11&gt;=1.35,B11&gt;=2.65,D11&gt;=0.65,D11&lt;1.7,H11&lt;15.534,A11&gt;=5.55),5.1,IF(AND(H11&lt;11.325,G11&lt;0.657,H11&lt;13.42,B11&gt;=3.15,A11&lt;7.05,D11&gt;=1.7,H11&lt;15.534,A11&gt;=5.55),5.8,IF(AND(H11&gt;=11.325,G11&lt;0.657,H11&lt;13.42,B11&gt;=3.15,A11&lt;7.05,D11&gt;=1.7,H11&lt;15.534,A11&gt;=5.55),5.6,IF(AND(D11&gt;=0.35,G11&lt;0.782,G11&gt;=0.265,H11&lt;14.877,G11&lt;0.905,B11&lt;3.85,A11&gt;=4.75,D11&lt;0.8,A11&lt;5.55),1.633,IF(AND(B11&lt;2.85,G11&gt;=0.413,H11&gt;=7.47,D11&gt;=1.35,B11&gt;=2.65,D11&gt;=0.65,D11&lt;1.7,H11&lt;15.534,A11&gt;=5.55),4.6,IF(AND(D11&lt;0.15,D11&lt;0.35,G11&lt;0.782,G11&gt;=0.265,H11&lt;14.877,G11&lt;0.905,B11&lt;3.85,A11&gt;=4.75,D11&lt;0.8,A11&lt;5.55),1.5,IF(AND(D11&gt;=0.15,D11&lt;0.35,G11&lt;0.782,G11&gt;=0.265,H11&lt;14.877,G11&lt;0.905,B11&lt;3.85,A11&gt;=4.75,D11&lt;0.8,A11&lt;5.55),1.543,IF(AND(A11&gt;=6.8,B11&gt;=2.85,G11&gt;=0.413,H11&gt;=7.47,D11&gt;=1.35,B11&gt;=2.65,D11&gt;=0.65,D11&lt;1.7,H11&lt;15.534,A11&gt;=5.55),4.9,IF(AND(H11&lt;13.531,A11&lt;6.8,B11&gt;=2.85,G11&gt;=0.413,H11&gt;=7.47,D11&gt;=1.35,B11&gt;=2.65,D11&gt;=0.65,D11&lt;1.7,H11&lt;15.534,A11&gt;=5.55),4.5,IF(AND(H11&gt;=13.531,A11&lt;6.8,B11&gt;=2.85,G11&gt;=0.413,H11&gt;=7.47,D11&gt;=1.35,B11&gt;=2.65,D11&gt;=0.65,D11&lt;1.7,H11&lt;15.534,A11&gt;=5.55),4.7,"shouldnthappen")))))))))))))))))))))))))))))))))))))))</f>
        <v>1.367</v>
      </c>
      <c r="AZ11" s="1" t="n">
        <f aca="false">IF(AND(H11&gt;=15.371,B11&gt;=3.35),5.4,IF(AND(G11&gt;=0.851,H11&gt;=15.244,B11&lt;3.35),4.75,IF(AND(F11&gt;=2,H11&lt;15.371,B11&gt;=3.35),5.6,IF(AND(B11&lt;2.75,A11&lt;5.15,H11&lt;15.244,B11&lt;3.35),3.42,IF(AND(A11&gt;=7.25,G11&lt;0.851,H11&gt;=15.244,B11&lt;3.35),6.6,IF(AND(A11&lt;4.45,B11&gt;=2.75,A11&lt;5.15,H11&lt;15.244,B11&lt;3.35),1.1,IF(AND(G11&lt;0.527,A11&lt;7.25,G11&lt;0.851,H11&gt;=15.244,B11&lt;3.35),5.08,IF(AND(G11&gt;=0.527,A11&lt;7.25,G11&lt;0.851,H11&gt;=15.244,B11&lt;3.35),5.8,IF(AND(D11&gt;=0.35,B11&lt;3.7,F11&lt;2,H11&lt;15.371,B11&gt;=3.35),1.55,IF(AND(H11&lt;6.542,B11&gt;=3.7,F11&lt;2,H11&lt;15.371,B11&gt;=3.35),1.9,IF(AND(B11&lt;3.25,A11&gt;=4.45,B11&gt;=2.75,A11&lt;5.15,H11&lt;15.244,B11&lt;3.35),1.46,IF(AND(B11&gt;=3.25,A11&gt;=4.45,B11&gt;=2.75,A11&lt;5.15,H11&lt;15.244,B11&lt;3.35),1.7,IF(AND(H11&lt;13.654,B11&gt;=2.95,D11&lt;1.45,A11&gt;=5.15,H11&lt;15.244,B11&lt;3.35),4.3,IF(AND(H11&gt;=13.654,B11&gt;=2.95,D11&lt;1.45,A11&gt;=5.15,H11&lt;15.244,B11&lt;3.35),4.625,IF(AND(F11&gt;=2.5,D11&lt;1.75,D11&gt;=1.45,A11&gt;=5.15,H11&lt;15.244,B11&lt;3.35),5.3,IF(AND(G11&gt;=0.853,D11&gt;=1.75,D11&gt;=1.45,A11&gt;=5.15,H11&lt;15.244,B11&lt;3.35),5.15,IF(AND(D11&gt;=0.25,D11&lt;0.35,B11&lt;3.7,F11&lt;2,H11&lt;15.371,B11&gt;=3.35),1.3,IF(AND(B11&lt;3.85,H11&gt;=6.542,B11&gt;=3.7,F11&lt;2,H11&lt;15.371,B11&gt;=3.35),1.633,IF(AND(H11&lt;7.02,H11&lt;10.688,B11&lt;2.95,D11&lt;1.45,A11&gt;=5.15,H11&lt;15.244,B11&lt;3.35),3.98,IF(AND(G11&lt;0.338,H11&gt;=10.688,B11&lt;2.95,D11&lt;1.45,A11&gt;=5.15,H11&lt;15.244,B11&lt;3.35),4.22,IF(AND(G11&gt;=0.338,H11&gt;=10.688,B11&lt;2.95,D11&lt;1.45,A11&gt;=5.15,H11&lt;15.244,B11&lt;3.35),3.9,IF(AND(B11&lt;2.75,F11&lt;2.5,D11&lt;1.75,D11&gt;=1.45,A11&gt;=5.15,H11&lt;15.244,B11&lt;3.35),5.1,IF(AND(B11&gt;=2.75,F11&lt;2.5,D11&lt;1.75,D11&gt;=1.45,A11&gt;=5.15,H11&lt;15.244,B11&lt;3.35),4.74,IF(AND(A11&gt;=7,G11&lt;0.853,D11&gt;=1.75,D11&gt;=1.45,A11&gt;=5.15,H11&lt;15.244,B11&lt;3.35),6.5,IF(AND(G11&gt;=0.934,D11&lt;0.25,D11&lt;0.35,B11&lt;3.7,F11&lt;2,H11&lt;15.371,B11&gt;=3.35),1.7,IF(AND(D11&lt;0.25,B11&gt;=3.85,H11&gt;=6.542,B11&gt;=3.7,F11&lt;2,H11&lt;15.371,B11&gt;=3.35),1.5,IF(AND(D11&gt;=0.25,B11&gt;=3.85,H11&gt;=6.542,B11&gt;=3.7,F11&lt;2,H11&lt;15.371,B11&gt;=3.35),1.4,IF(AND(B11&lt;2.5,H11&gt;=7.02,H11&lt;10.688,B11&lt;2.95,D11&lt;1.45,A11&gt;=5.15,H11&lt;15.244,B11&lt;3.35),3.8,IF(AND(G11&gt;=0.74,A11&lt;7,G11&lt;0.853,D11&gt;=1.75,D11&gt;=1.45,A11&gt;=5.15,H11&lt;15.244,B11&lt;3.35),6,IF(AND(G11&gt;=0.61,G11&lt;0.934,D11&lt;0.25,D11&lt;0.35,B11&lt;3.7,F11&lt;2,H11&lt;15.371,B11&gt;=3.35),1.5,IF(AND(D11&lt;1.15,B11&gt;=2.5,H11&gt;=7.02,H11&lt;10.688,B11&lt;2.95,D11&lt;1.45,A11&gt;=5.15,H11&lt;15.244,B11&lt;3.35),3.5,IF(AND(D11&gt;=1.15,B11&gt;=2.5,H11&gt;=7.02,H11&lt;10.688,B11&lt;2.95,D11&lt;1.45,A11&gt;=5.15,H11&lt;15.244,B11&lt;3.35),3.6,IF(AND(G11&gt;=0.626,G11&lt;0.74,A11&lt;7,G11&lt;0.853,D11&gt;=1.75,D11&gt;=1.45,A11&gt;=5.15,H11&lt;15.244,B11&lt;3.35),4.9,IF(AND(H11&lt;13.641,G11&lt;0.61,G11&lt;0.934,D11&lt;0.25,D11&lt;0.35,B11&lt;3.7,F11&lt;2,H11&lt;15.371,B11&gt;=3.35),1.425,IF(AND(H11&gt;=13.641,G11&lt;0.61,G11&lt;0.934,D11&lt;0.25,D11&lt;0.35,B11&lt;3.7,F11&lt;2,H11&lt;15.371,B11&gt;=3.35),1.3,IF(AND(B11&lt;3.05,G11&lt;0.626,G11&lt;0.74,A11&lt;7,G11&lt;0.853,D11&gt;=1.75,D11&gt;=1.45,A11&gt;=5.15,H11&lt;15.244,B11&lt;3.35),5.475,IF(AND(B11&gt;=3.05,G11&lt;0.626,G11&lt;0.74,A11&lt;7,G11&lt;0.853,D11&gt;=1.75,D11&gt;=1.45,A11&gt;=5.15,H11&lt;15.244,B11&lt;3.35),5.633,"shouldnthappen")))))))))))))))))))))))))))))))))))))</f>
        <v>1.1</v>
      </c>
      <c r="BA11" s="1" t="n">
        <f aca="false">IF(AND(F11&gt;=2,B11&gt;=3.4),6.1,IF(AND(B11&lt;2.75,A11&lt;5.15,B11&lt;3.4),3.225,IF(AND(G11&gt;=0.821,F11&lt;2,B11&gt;=3.4),1.9,IF(AND(B11&gt;=3.2,B11&gt;=2.75,A11&lt;5.15,B11&lt;3.4),1.7,IF(AND(A11&lt;4.8,G11&lt;0.821,F11&lt;2,B11&gt;=3.4),1,IF(AND(G11&gt;=0.446,B11&lt;3.2,B11&gt;=2.75,A11&lt;5.15,B11&lt;3.4),1.1,IF(AND(G11&lt;0.356,D11&lt;1.45,A11&lt;6.25,A11&gt;=5.15,B11&lt;3.4),4.32,IF(AND(G11&lt;0.591,D11&gt;=1.45,A11&lt;6.25,A11&gt;=5.15,B11&lt;3.4),4.6,IF(AND(D11&lt;1.75,G11&lt;0.597,A11&gt;=6.25,A11&gt;=5.15,B11&lt;3.4),4.86,IF(AND(H11&gt;=16.472,G11&gt;=0.597,A11&gt;=6.25,A11&gt;=5.15,B11&lt;3.4),6.6,IF(AND(G11&lt;0.063,G11&lt;0.446,B11&lt;3.2,B11&gt;=2.75,A11&lt;5.15,B11&lt;3.4),1.4,IF(AND(A11&gt;=5.95,G11&gt;=0.356,D11&lt;1.45,A11&lt;6.25,A11&gt;=5.15,B11&lt;3.4),4.6,IF(AND(B11&gt;=2.9,G11&gt;=0.591,D11&gt;=1.45,A11&lt;6.25,A11&gt;=5.15,B11&lt;3.4),4.867,IF(AND(D11&gt;=2.4,H11&lt;16.472,G11&gt;=0.597,A11&gt;=6.25,A11&gt;=5.15,B11&lt;3.4),6,IF(AND(A11&lt;5.45,B11&gt;=3.85,A11&gt;=4.8,G11&lt;0.821,F11&lt;2,B11&gt;=3.4),1.3,IF(AND(A11&gt;=5.45,B11&gt;=3.85,A11&gt;=4.8,G11&lt;0.821,F11&lt;2,B11&gt;=3.4),1.45,IF(AND(H11&lt;14.273,G11&gt;=0.063,G11&lt;0.446,B11&lt;3.2,B11&gt;=2.75,A11&lt;5.15,B11&lt;3.4),1.5,IF(AND(H11&gt;=14.273,G11&gt;=0.063,G11&lt;0.446,B11&lt;3.2,B11&gt;=2.75,A11&lt;5.15,B11&lt;3.4),1.6,IF(AND(G11&gt;=0.572,A11&lt;5.95,G11&gt;=0.356,D11&lt;1.45,A11&lt;6.25,A11&gt;=5.15,B11&lt;3.4),3.9,IF(AND(G11&lt;0.827,B11&lt;2.9,G11&gt;=0.591,D11&gt;=1.45,A11&lt;6.25,A11&gt;=5.15,B11&lt;3.4),4.9,IF(AND(G11&gt;=0.827,B11&lt;2.9,G11&gt;=0.591,D11&gt;=1.45,A11&lt;6.25,A11&gt;=5.15,B11&lt;3.4),5.1,IF(AND(A11&gt;=7.2,B11&lt;3.05,D11&gt;=1.75,G11&lt;0.597,A11&gt;=6.25,A11&gt;=5.15,B11&lt;3.4),6.7,IF(AND(G11&lt;0.353,B11&gt;=3.05,D11&gt;=1.75,G11&lt;0.597,A11&gt;=6.25,A11&gt;=5.15,B11&lt;3.4),5.22,IF(AND(G11&gt;=0.353,B11&gt;=3.05,D11&gt;=1.75,G11&lt;0.597,A11&gt;=6.25,A11&gt;=5.15,B11&lt;3.4),5.65,IF(AND(A11&lt;6.55,D11&lt;2.4,H11&lt;16.472,G11&gt;=0.597,A11&gt;=6.25,A11&gt;=5.15,B11&lt;3.4),5.033,IF(AND(H11&lt;12.719,G11&lt;0.385,B11&lt;3.85,A11&gt;=4.8,G11&lt;0.821,F11&lt;2,B11&gt;=3.4),1.54,IF(AND(H11&gt;=12.719,G11&lt;0.385,B11&lt;3.85,A11&gt;=4.8,G11&lt;0.821,F11&lt;2,B11&gt;=3.4),1.3,IF(AND(B11&lt;3.6,G11&gt;=0.385,B11&lt;3.85,A11&gt;=4.8,G11&lt;0.821,F11&lt;2,B11&gt;=3.4),1.325,IF(AND(B11&gt;=3.6,G11&gt;=0.385,B11&lt;3.85,A11&gt;=4.8,G11&lt;0.821,F11&lt;2,B11&gt;=3.4),1.55,IF(AND(D11&lt;1.05,G11&lt;0.572,A11&lt;5.95,G11&gt;=0.356,D11&lt;1.45,A11&lt;6.25,A11&gt;=5.15,B11&lt;3.4),3.633,IF(AND(D11&gt;=2.15,A11&lt;7.2,B11&lt;3.05,D11&gt;=1.75,G11&lt;0.597,A11&gt;=6.25,A11&gt;=5.15,B11&lt;3.4),5.667,IF(AND(H11&lt;13.094,A11&gt;=6.55,D11&lt;2.4,H11&lt;16.472,G11&gt;=0.597,A11&gt;=6.25,A11&gt;=5.15,B11&lt;3.4),5.2,IF(AND(D11&lt;1.15,D11&gt;=1.05,G11&lt;0.572,A11&lt;5.95,G11&gt;=0.356,D11&lt;1.45,A11&lt;6.25,A11&gt;=5.15,B11&lt;3.4),3.8,IF(AND(D11&gt;=1.15,D11&gt;=1.05,G11&lt;0.572,A11&lt;5.95,G11&gt;=0.356,D11&lt;1.45,A11&lt;6.25,A11&gt;=5.15,B11&lt;3.4),3.9,IF(AND(G11&gt;=0.487,D11&lt;2.15,A11&lt;7.2,B11&lt;3.05,D11&gt;=1.75,G11&lt;0.597,A11&gt;=6.25,A11&gt;=5.15,B11&lt;3.4),5.8,IF(AND(A11&lt;6.8,H11&gt;=13.094,A11&gt;=6.55,D11&lt;2.4,H11&lt;16.472,G11&gt;=0.597,A11&gt;=6.25,A11&gt;=5.15,B11&lt;3.4),4.52,IF(AND(A11&gt;=6.8,H11&gt;=13.094,A11&gt;=6.55,D11&lt;2.4,H11&lt;16.472,G11&gt;=0.597,A11&gt;=6.25,A11&gt;=5.15,B11&lt;3.4),4.75,IF(AND(B11&lt;2.95,G11&lt;0.487,D11&lt;2.15,A11&lt;7.2,B11&lt;3.05,D11&gt;=1.75,G11&lt;0.597,A11&gt;=6.25,A11&gt;=5.15,B11&lt;3.4),5.6,IF(AND(B11&gt;=2.95,G11&lt;0.487,D11&lt;2.15,A11&lt;7.2,B11&lt;3.05,D11&gt;=1.75,G11&lt;0.597,A11&gt;=6.25,A11&gt;=5.15,B11&lt;3.4),5.5,"shouldnthappen")))))))))))))))))))))))))))))))))))))))</f>
        <v>1.5</v>
      </c>
      <c r="BB11" s="1" t="n">
        <f aca="false">IF(AND(A11&lt;4.35,B11&lt;3.25,F11&lt;1.5),1.1,IF(AND(H11&lt;14.005,A11&gt;=4.35,B11&lt;3.25,F11&lt;1.5),1.3,IF(AND(H11&gt;=14.005,A11&gt;=4.35,B11&lt;3.25,F11&lt;1.5),1.6,IF(AND(G11&gt;=0.905,A11&lt;5.15,B11&gt;=3.25,F11&lt;1.5),1.9,IF(AND(B11&lt;3.45,A11&gt;=5.15,B11&gt;=3.25,F11&lt;1.5),1.6,IF(AND(F11&gt;=2.5,D11&gt;=1.35,D11&lt;1.75,F11&gt;=1.5),4.867,IF(AND(A11&gt;=7.05,D11&gt;=2.05,D11&gt;=1.75,F11&gt;=1.5),6.35,IF(AND(D11&gt;=0.4,G11&lt;0.905,A11&lt;5.15,B11&gt;=3.25,F11&lt;1.5),1.65,IF(AND(B11&lt;3.6,B11&gt;=3.45,A11&gt;=5.15,B11&gt;=3.25,F11&lt;1.5),1.35,IF(AND(H11&lt;6.808,H11&lt;9.386,D11&lt;1.35,D11&lt;1.75,F11&gt;=1.5),4.05,IF(AND(H11&gt;=6.808,H11&lt;9.386,D11&lt;1.35,D11&lt;1.75,F11&gt;=1.5),3.46,IF(AND(B11&lt;2.45,F11&lt;2.5,D11&gt;=1.35,D11&lt;1.75,F11&gt;=1.5),4.5,IF(AND(H11&gt;=13.115,D11&lt;1.95,D11&lt;2.05,D11&gt;=1.75,F11&gt;=1.5),4.85,IF(AND(G11&lt;0.196,D11&gt;=1.95,D11&lt;2.05,D11&gt;=1.75,F11&gt;=1.5),6.7,IF(AND(G11&gt;=0.196,D11&gt;=1.95,D11&lt;2.05,D11&gt;=1.75,F11&gt;=1.5),5.12,IF(AND(H11&lt;10.925,D11&lt;0.4,G11&lt;0.905,A11&lt;5.15,B11&gt;=3.25,F11&lt;1.5),1.4,IF(AND(H11&gt;=10.925,D11&lt;0.4,G11&lt;0.905,A11&lt;5.15,B11&gt;=3.25,F11&lt;1.5),1.45,IF(AND(H11&lt;14.096,B11&gt;=3.6,B11&gt;=3.45,A11&gt;=5.15,B11&gt;=3.25,F11&lt;1.5),1.42,IF(AND(H11&gt;=14.096,B11&gt;=3.6,B11&gt;=3.45,A11&gt;=5.15,B11&gt;=3.25,F11&lt;1.5),1.7,IF(AND(B11&lt;2.45,D11&lt;1.15,H11&gt;=9.386,D11&lt;1.35,D11&lt;1.75,F11&gt;=1.5),3.6,IF(AND(B11&gt;=2.45,D11&lt;1.15,H11&gt;=9.386,D11&lt;1.35,D11&lt;1.75,F11&gt;=1.5),3.9,IF(AND(G11&lt;0.246,D11&gt;=1.15,H11&gt;=9.386,D11&lt;1.35,D11&lt;1.75,F11&gt;=1.5),4.4,IF(AND(B11&lt;2.75,B11&gt;=2.45,F11&lt;2.5,D11&gt;=1.35,D11&lt;1.75,F11&gt;=1.5),5.1,IF(AND(H11&lt;11.084,H11&lt;13.115,D11&lt;1.95,D11&lt;2.05,D11&gt;=1.75,F11&gt;=1.5),5.35,IF(AND(H11&gt;=11.084,H11&lt;13.115,D11&lt;1.95,D11&lt;2.05,D11&gt;=1.75,F11&gt;=1.5),5.7,IF(AND(H11&lt;15.52,D11&lt;2.25,A11&lt;7.05,D11&gt;=2.05,D11&gt;=1.75,F11&gt;=1.5),5.45,IF(AND(H11&gt;=15.52,D11&lt;2.25,A11&lt;7.05,D11&gt;=2.05,D11&gt;=1.75,F11&gt;=1.5),5.725,IF(AND(G11&gt;=0.775,D11&gt;=2.25,A11&lt;7.05,D11&gt;=2.05,D11&gt;=1.75,F11&gt;=1.5),5.2,IF(AND(D11&lt;1.25,G11&gt;=0.246,D11&gt;=1.15,H11&gt;=9.386,D11&lt;1.35,D11&lt;1.75,F11&gt;=1.5),4.05,IF(AND(A11&lt;5.85,B11&gt;=2.75,B11&gt;=2.45,F11&lt;2.5,D11&gt;=1.35,D11&lt;1.75,F11&gt;=1.5),4.5,IF(AND(B11&lt;3.3,G11&lt;0.775,D11&gt;=2.25,A11&lt;7.05,D11&gt;=2.05,D11&gt;=1.75,F11&gt;=1.5),5.64,IF(AND(B11&gt;=3.3,G11&lt;0.775,D11&gt;=2.25,A11&lt;7.05,D11&gt;=2.05,D11&gt;=1.75,F11&gt;=1.5),5.6,IF(AND(A11&lt;5.9,D11&gt;=1.25,G11&gt;=0.246,D11&gt;=1.15,H11&gt;=9.386,D11&lt;1.35,D11&lt;1.75,F11&gt;=1.5),4.2,IF(AND(A11&gt;=5.9,D11&gt;=1.25,G11&gt;=0.246,D11&gt;=1.15,H11&gt;=9.386,D11&lt;1.35,D11&lt;1.75,F11&gt;=1.5),4,IF(AND(G11&gt;=0.437,A11&gt;=5.85,B11&gt;=2.75,B11&gt;=2.45,F11&lt;2.5,D11&gt;=1.35,D11&lt;1.75,F11&gt;=1.5),4.75,IF(AND(H11&lt;9.446,G11&lt;0.437,A11&gt;=5.85,B11&gt;=2.75,B11&gt;=2.45,F11&lt;2.5,D11&gt;=1.35,D11&lt;1.75,F11&gt;=1.5),4.6,IF(AND(H11&gt;=9.446,G11&lt;0.437,A11&gt;=5.85,B11&gt;=2.75,B11&gt;=2.45,F11&lt;2.5,D11&gt;=1.35,D11&lt;1.75,F11&gt;=1.5),4.7,"shouldnthappen")))))))))))))))))))))))))))))))))))))</f>
        <v>1.3</v>
      </c>
      <c r="BC11" s="1" t="n">
        <f aca="false">IF(AND(G11&gt;=0.905,F11&lt;1.5),1.65,IF(AND(D11&gt;=0.45,G11&lt;0.905,F11&lt;1.5),1.65,IF(AND(A11&lt;5.15,D11&lt;1.55,F11&gt;=1.5),3.225,IF(AND(F11&gt;=2.5,A11&gt;=5.15,D11&lt;1.55,F11&gt;=1.5),5.05,IF(AND(H11&lt;5.767,A11&lt;7.05,D11&gt;=1.55,F11&gt;=1.5),4.5,IF(AND(D11&lt;1.7,A11&gt;=7.05,D11&gt;=1.55,F11&gt;=1.5),5.8,IF(AND(A11&gt;=5.3,G11&lt;0.207,D11&lt;0.45,G11&lt;0.905,F11&lt;1.5),1.3,IF(AND(D11&gt;=0.35,G11&gt;=0.207,D11&lt;0.45,G11&lt;0.905,F11&lt;1.5),1.5,IF(AND(G11&lt;0.155,D11&gt;=1.7,A11&gt;=7.05,D11&gt;=1.55,F11&gt;=1.5),6.7,IF(AND(G11&gt;=0.155,D11&gt;=1.7,A11&gt;=7.05,D11&gt;=1.55,F11&gt;=1.5),6.34,IF(AND(G11&lt;0.05,A11&lt;5.3,G11&lt;0.207,D11&lt;0.45,G11&lt;0.905,F11&lt;1.5),1.4,IF(AND(G11&gt;=0.05,A11&lt;5.3,G11&lt;0.207,D11&lt;0.45,G11&lt;0.905,F11&lt;1.5),1.5,IF(AND(A11&lt;4.5,D11&lt;0.35,G11&gt;=0.207,D11&lt;0.45,G11&lt;0.905,F11&lt;1.5),1.3,IF(AND(G11&lt;0.308,A11&lt;6.2,F11&lt;2.5,A11&gt;=5.15,D11&lt;1.55,F11&gt;=1.5),4.5,IF(AND(D11&lt;1.35,A11&gt;=6.2,F11&lt;2.5,A11&gt;=5.15,D11&lt;1.55,F11&gt;=1.5),4.367,IF(AND(D11&lt;1.85,A11&lt;6.15,H11&gt;=5.767,A11&lt;7.05,D11&gt;=1.55,F11&gt;=1.5),4.933,IF(AND(G11&gt;=0.558,A11&gt;=4.5,D11&lt;0.35,G11&gt;=0.207,D11&lt;0.45,G11&lt;0.905,F11&lt;1.5),1.5,IF(AND(H11&gt;=13.383,G11&gt;=0.308,A11&lt;6.2,F11&lt;2.5,A11&gt;=5.15,D11&lt;1.55,F11&gt;=1.5),4.7,IF(AND(H11&gt;=12.206,D11&gt;=1.35,A11&gt;=6.2,F11&lt;2.5,A11&gt;=5.15,D11&lt;1.55,F11&gt;=1.5),4.575,IF(AND(A11&lt;5.7,D11&gt;=1.85,A11&lt;6.15,H11&gt;=5.767,A11&lt;7.05,D11&gt;=1.55,F11&gt;=1.5),4.9,IF(AND(A11&gt;=5.7,D11&gt;=1.85,A11&lt;6.15,H11&gt;=5.767,A11&lt;7.05,D11&gt;=1.55,F11&gt;=1.5),5.1,IF(AND(G11&lt;0.079,G11&lt;0.364,A11&gt;=6.15,H11&gt;=5.767,A11&lt;7.05,D11&gt;=1.55,F11&gt;=1.5),5.6,IF(AND(G11&gt;=0.079,G11&lt;0.364,A11&gt;=6.15,H11&gt;=5.767,A11&lt;7.05,D11&gt;=1.55,F11&gt;=1.5),5.25,IF(AND(G11&gt;=0.447,G11&lt;0.558,A11&gt;=4.5,D11&lt;0.35,G11&gt;=0.207,D11&lt;0.45,G11&lt;0.905,F11&lt;1.5),1.3,IF(AND(B11&gt;=2.95,H11&lt;13.383,G11&gt;=0.308,A11&lt;6.2,F11&lt;2.5,A11&gt;=5.15,D11&lt;1.55,F11&gt;=1.5),4.6,IF(AND(B11&lt;2.65,H11&lt;12.206,D11&gt;=1.35,A11&gt;=6.2,F11&lt;2.5,A11&gt;=5.15,D11&lt;1.55,F11&gt;=1.5),4.9,IF(AND(D11&lt;2.45,A11&lt;6.6,G11&gt;=0.364,A11&gt;=6.15,H11&gt;=5.767,A11&lt;7.05,D11&gt;=1.55,F11&gt;=1.5),5.6,IF(AND(D11&gt;=2.45,A11&lt;6.6,G11&gt;=0.364,A11&gt;=6.15,H11&gt;=5.767,A11&lt;7.05,D11&gt;=1.55,F11&gt;=1.5),6,IF(AND(H11&lt;12.921,A11&gt;=6.6,G11&gt;=0.364,A11&gt;=6.15,H11&gt;=5.767,A11&lt;7.05,D11&gt;=1.55,F11&gt;=1.5),5.725,IF(AND(H11&gt;=12.921,A11&gt;=6.6,G11&gt;=0.364,A11&gt;=6.15,H11&gt;=5.767,A11&lt;7.05,D11&gt;=1.55,F11&gt;=1.5),5.367,IF(AND(B11&lt;3.15,G11&lt;0.447,G11&lt;0.558,A11&gt;=4.5,D11&lt;0.35,G11&gt;=0.207,D11&lt;0.45,G11&lt;0.905,F11&lt;1.5),1.5,IF(AND(B11&gt;=3.15,G11&lt;0.447,G11&lt;0.558,A11&gt;=4.5,D11&lt;0.35,G11&gt;=0.207,D11&lt;0.45,G11&lt;0.905,F11&lt;1.5),1.36,IF(AND(B11&gt;=2.85,B11&lt;2.95,H11&lt;13.383,G11&gt;=0.308,A11&lt;6.2,F11&lt;2.5,A11&gt;=5.15,D11&lt;1.55,F11&gt;=1.5),3.6,IF(AND(H11&lt;9.446,B11&gt;=2.65,H11&lt;12.206,D11&gt;=1.35,A11&gt;=6.2,F11&lt;2.5,A11&gt;=5.15,D11&lt;1.55,F11&gt;=1.5),4.6,IF(AND(H11&gt;=9.446,B11&gt;=2.65,H11&lt;12.206,D11&gt;=1.35,A11&gt;=6.2,F11&lt;2.5,A11&gt;=5.15,D11&lt;1.55,F11&gt;=1.5),4.7,IF(AND(D11&lt;1.2,B11&lt;2.85,B11&lt;2.95,H11&lt;13.383,G11&gt;=0.308,A11&lt;6.2,F11&lt;2.5,A11&gt;=5.15,D11&lt;1.55,F11&gt;=1.5),3.75,IF(AND(G11&lt;0.356,D11&gt;=1.2,B11&lt;2.85,B11&lt;2.95,H11&lt;13.383,G11&gt;=0.308,A11&lt;6.2,F11&lt;2.5,A11&gt;=5.15,D11&lt;1.55,F11&gt;=1.5),4.2,IF(AND(G11&gt;=0.356,D11&gt;=1.2,B11&lt;2.85,B11&lt;2.95,H11&lt;13.383,G11&gt;=0.308,A11&lt;6.2,F11&lt;2.5,A11&gt;=5.15,D11&lt;1.55,F11&gt;=1.5),3.96,"shouldnthappen"))))))))))))))))))))))))))))))))))))))</f>
        <v>1.5</v>
      </c>
      <c r="BD11" s="1" t="n">
        <f aca="false">IF(AND(B11&lt;2.7,A11&lt;5.3,B11&lt;3.15),3.42,IF(AND(F11&lt;2.5,A11&gt;=5.85,B11&gt;=3.15),4.7,IF(AND(A11&lt;4.35,B11&gt;=2.7,A11&lt;5.3,B11&lt;3.15),1.1,IF(AND(A11&gt;=4.35,B11&gt;=2.7,A11&lt;5.3,B11&lt;3.15),1.42,IF(AND(A11&gt;=7.05,F11&gt;=2.5,A11&gt;=5.3,B11&lt;3.15),6.067,IF(AND(D11&gt;=0.45,A11&lt;5.05,A11&lt;5.85,B11&gt;=3.15),1.6,IF(AND(B11&lt;3.35,A11&gt;=5.05,A11&lt;5.85,B11&gt;=3.15),1.7,IF(AND(A11&gt;=6.85,F11&gt;=2.5,A11&gt;=5.85,B11&gt;=3.15),6.22,IF(AND(D11&lt;1.25,D11&lt;1.35,F11&lt;2.5,A11&gt;=5.3,B11&lt;3.15),4.033,IF(AND(D11&gt;=1.25,D11&lt;1.35,F11&lt;2.5,A11&gt;=5.3,B11&lt;3.15),4.233,IF(AND(A11&lt;6.05,D11&gt;=1.35,F11&lt;2.5,A11&gt;=5.3,B11&lt;3.15),5.1,IF(AND(H11&gt;=13.29,A11&lt;7.05,F11&gt;=2.5,A11&gt;=5.3,B11&lt;3.15),4.96,IF(AND(G11&gt;=0.858,D11&lt;0.45,A11&lt;5.05,A11&lt;5.85,B11&gt;=3.15),1.3,IF(AND(D11&gt;=0.35,B11&gt;=3.35,A11&gt;=5.05,A11&lt;5.85,B11&gt;=3.15),1.4,IF(AND(B11&lt;3.25,A11&lt;6.85,F11&gt;=2.5,A11&gt;=5.85,B11&gt;=3.15),5.233,IF(AND(A11&gt;=6.8,A11&gt;=6.05,D11&gt;=1.35,F11&lt;2.5,A11&gt;=5.3,B11&lt;3.15),4.9,IF(AND(G11&gt;=0.622,H11&lt;13.29,A11&lt;7.05,F11&gt;=2.5,A11&gt;=5.3,B11&lt;3.15),5.067,IF(AND(H11&lt;8.834,G11&lt;0.858,D11&lt;0.45,A11&lt;5.05,A11&lt;5.85,B11&gt;=3.15),1.4,IF(AND(G11&lt;0.774,B11&gt;=3.25,A11&lt;6.85,F11&gt;=2.5,A11&gt;=5.85,B11&gt;=3.15),5.8,IF(AND(G11&gt;=0.774,B11&gt;=3.25,A11&lt;6.85,F11&gt;=2.5,A11&gt;=5.85,B11&gt;=3.15),5.4,IF(AND(H11&gt;=12.206,A11&lt;6.8,A11&gt;=6.05,D11&gt;=1.35,F11&lt;2.5,A11&gt;=5.3,B11&lt;3.15),4.5,IF(AND(G11&gt;=0.439,G11&lt;0.622,H11&lt;13.29,A11&lt;7.05,F11&gt;=2.5,A11&gt;=5.3,B11&lt;3.15),5.667,IF(AND(G11&lt;0.227,H11&gt;=8.834,G11&lt;0.858,D11&lt;0.45,A11&lt;5.05,A11&lt;5.85,B11&gt;=3.15),1.4,IF(AND(G11&gt;=0.227,H11&gt;=8.834,G11&lt;0.858,D11&lt;0.45,A11&lt;5.05,A11&lt;5.85,B11&gt;=3.15),1.3,IF(AND(G11&gt;=0.934,B11&lt;3.75,D11&lt;0.35,B11&gt;=3.35,A11&gt;=5.05,A11&lt;5.85,B11&gt;=3.15),1.7,IF(AND(G11&lt;0.823,B11&gt;=3.75,D11&lt;0.35,B11&gt;=3.35,A11&gt;=5.05,A11&lt;5.85,B11&gt;=3.15),1.55,IF(AND(G11&gt;=0.823,B11&gt;=3.75,D11&lt;0.35,B11&gt;=3.35,A11&gt;=5.05,A11&lt;5.85,B11&gt;=3.15),1.5,IF(AND(A11&lt;6.2,H11&lt;12.206,A11&lt;6.8,A11&gt;=6.05,D11&gt;=1.35,F11&lt;2.5,A11&gt;=5.3,B11&lt;3.15),4.6,IF(AND(A11&gt;=6.2,H11&lt;12.206,A11&lt;6.8,A11&gt;=6.05,D11&gt;=1.35,F11&lt;2.5,A11&gt;=5.3,B11&lt;3.15),4.74,IF(AND(H11&gt;=10.667,G11&lt;0.439,G11&lt;0.622,H11&lt;13.29,A11&lt;7.05,F11&gt;=2.5,A11&gt;=5.3,B11&lt;3.15),5.6,IF(AND(H11&lt;13.67,G11&lt;0.934,B11&lt;3.75,D11&lt;0.35,B11&gt;=3.35,A11&gt;=5.05,A11&lt;5.85,B11&gt;=3.15),1.48,IF(AND(H11&gt;=13.67,G11&lt;0.934,B11&lt;3.75,D11&lt;0.35,B11&gt;=3.35,A11&gt;=5.05,A11&lt;5.85,B11&gt;=3.15),1.3,IF(AND(G11&lt;0.301,H11&lt;10.667,G11&lt;0.439,G11&lt;0.622,H11&lt;13.29,A11&lt;7.05,F11&gt;=2.5,A11&gt;=5.3,B11&lt;3.15),5.2,IF(AND(G11&gt;=0.301,H11&lt;10.667,G11&lt;0.439,G11&lt;0.622,H11&lt;13.29,A11&lt;7.05,F11&gt;=2.5,A11&gt;=5.3,B11&lt;3.15),5.067,"shouldnthappen"))))))))))))))))))))))))))))))))))</f>
        <v>1.42</v>
      </c>
      <c r="BE11" s="1" t="n">
        <f aca="false">IF(AND(B11&gt;=3.85,A11&gt;=5.05,F11&lt;1.5),1.4,IF(AND(A11&lt;5.25,A11&lt;5.75,F11&gt;=1.5),3.15,IF(AND(A11&lt;4.95,B11&lt;3.15,A11&lt;5.05,F11&lt;1.5),1.46,IF(AND(A11&gt;=4.95,B11&lt;3.15,A11&lt;5.05,F11&lt;1.5),1.6,IF(AND(H11&lt;8.834,B11&gt;=3.15,A11&lt;5.05,F11&lt;1.5),1.4,IF(AND(D11&lt;0.25,B11&lt;3.85,A11&gt;=5.05,F11&lt;1.5),1.48,IF(AND(D11&gt;=0.25,B11&lt;3.85,A11&gt;=5.05,F11&lt;1.5),1.7,IF(AND(F11&gt;=2.5,A11&gt;=5.25,A11&lt;5.75,F11&gt;=1.5),4.9,IF(AND(H11&lt;12.45,H11&gt;=8.834,B11&gt;=3.15,A11&lt;5.05,F11&lt;1.5),1.25,IF(AND(H11&gt;=12.45,H11&gt;=8.834,B11&gt;=3.15,A11&lt;5.05,F11&lt;1.5),1.32,IF(AND(G11&lt;0.283,F11&lt;2.5,A11&gt;=5.25,A11&lt;5.75,F11&gt;=1.5),4.3,IF(AND(H11&lt;6.712,H11&lt;11.275,D11&lt;1.55,A11&gt;=5.75,F11&gt;=1.5),5,IF(AND(H11&lt;13.101,H11&gt;=11.275,D11&lt;1.55,A11&gt;=5.75,F11&gt;=1.5),3.933,IF(AND(H11&gt;=13.101,H11&gt;=11.275,D11&lt;1.55,A11&gt;=5.75,F11&gt;=1.5),4.5,IF(AND(A11&gt;=7.3,D11&lt;2.45,D11&gt;=1.55,A11&gt;=5.75,F11&gt;=1.5),6.7,IF(AND(B11&lt;3.45,D11&gt;=2.45,D11&gt;=1.55,A11&gt;=5.75,F11&gt;=1.5),5.925,IF(AND(B11&gt;=3.45,D11&gt;=2.45,D11&gt;=1.55,A11&gt;=5.75,F11&gt;=1.5),6.1,IF(AND(B11&gt;=2.8,G11&gt;=0.283,F11&lt;2.5,A11&gt;=5.25,A11&lt;5.75,F11&gt;=1.5),4.2,IF(AND(D11&lt;1.35,H11&gt;=6.712,H11&lt;11.275,D11&lt;1.55,A11&gt;=5.75,F11&gt;=1.5),4.35,IF(AND(D11&lt;1.05,B11&lt;2.8,G11&gt;=0.283,F11&lt;2.5,A11&gt;=5.25,A11&lt;5.75,F11&gt;=1.5),3.567,IF(AND(D11&gt;=1.05,B11&lt;2.8,G11&gt;=0.283,F11&lt;2.5,A11&gt;=5.25,A11&lt;5.75,F11&gt;=1.5),3.925,IF(AND(B11&lt;2.65,D11&gt;=1.35,H11&gt;=6.712,H11&lt;11.275,D11&lt;1.55,A11&gt;=5.75,F11&gt;=1.5),4.9,IF(AND(B11&gt;=2.65,D11&gt;=1.35,H11&gt;=6.712,H11&lt;11.275,D11&lt;1.55,A11&gt;=5.75,F11&gt;=1.5),4.625,IF(AND(H11&gt;=14.683,G11&gt;=0.628,A11&lt;7.3,D11&lt;2.45,D11&gt;=1.55,A11&gt;=5.75,F11&gt;=1.5),5.4,IF(AND(D11&lt;1.95,H11&lt;8.884,G11&lt;0.628,A11&lt;7.3,D11&lt;2.45,D11&gt;=1.55,A11&gt;=5.75,F11&gt;=1.5),5.1,IF(AND(D11&gt;=1.95,H11&lt;8.884,G11&lt;0.628,A11&lt;7.3,D11&lt;2.45,D11&gt;=1.55,A11&gt;=5.75,F11&gt;=1.5),5.22,IF(AND(A11&lt;6.05,H11&gt;=8.884,G11&lt;0.628,A11&lt;7.3,D11&lt;2.45,D11&gt;=1.55,A11&gt;=5.75,F11&gt;=1.5),5.1,IF(AND(G11&lt;0.817,H11&lt;14.683,G11&gt;=0.628,A11&lt;7.3,D11&lt;2.45,D11&gt;=1.55,A11&gt;=5.75,F11&gt;=1.5),4.967,IF(AND(G11&gt;=0.817,H11&lt;14.683,G11&gt;=0.628,A11&lt;7.3,D11&lt;2.45,D11&gt;=1.55,A11&gt;=5.75,F11&gt;=1.5),5.1,IF(AND(H11&lt;9.637,A11&gt;=6.05,H11&gt;=8.884,G11&lt;0.628,A11&lt;7.3,D11&lt;2.45,D11&gt;=1.55,A11&gt;=5.75,F11&gt;=1.5),5.9,IF(AND(D11&lt;1.85,H11&gt;=9.637,A11&gt;=6.05,H11&gt;=8.884,G11&lt;0.628,A11&lt;7.3,D11&lt;2.45,D11&gt;=1.55,A11&gt;=5.75,F11&gt;=1.5),5.733,IF(AND(G11&gt;=0.388,D11&gt;=1.85,H11&gt;=9.637,A11&gt;=6.05,H11&gt;=8.884,G11&lt;0.628,A11&lt;7.3,D11&lt;2.45,D11&gt;=1.55,A11&gt;=5.75,F11&gt;=1.5),5.64,IF(AND(B11&lt;2.95,G11&lt;0.388,D11&gt;=1.85,H11&gt;=9.637,A11&gt;=6.05,H11&gt;=8.884,G11&lt;0.628,A11&lt;7.3,D11&lt;2.45,D11&gt;=1.55,A11&gt;=5.75,F11&gt;=1.5),5.5,IF(AND(B11&gt;=2.95,G11&lt;0.388,D11&gt;=1.85,H11&gt;=9.637,A11&gt;=6.05,H11&gt;=8.884,G11&lt;0.628,A11&lt;7.3,D11&lt;2.45,D11&gt;=1.55,A11&gt;=5.75,F11&gt;=1.5),5.333,"shouldnthappen"))))))))))))))))))))))))))))))))))</f>
        <v>1.46</v>
      </c>
      <c r="BF11" s="1" t="n">
        <f aca="false">IF(AND(D11&gt;=0.35,F11&lt;1.5),1.65,IF(AND(H11&gt;=16.227,D11&gt;=1.55,F11&gt;=1.5),6.533,IF(AND(A11&gt;=5.45,G11&lt;0.174,D11&lt;0.35,F11&lt;1.5),1.7,IF(AND(D11&lt;0.15,G11&gt;=0.174,D11&lt;0.35,F11&lt;1.5),1.38,IF(AND(D11&gt;=1.15,D11&lt;1.25,D11&lt;1.55,F11&gt;=1.5),3.967,IF(AND(H11&lt;8.376,A11&lt;5.45,G11&lt;0.174,D11&lt;0.35,F11&lt;1.5),1.4,IF(AND(H11&gt;=8.376,A11&lt;5.45,G11&lt;0.174,D11&lt;0.35,F11&lt;1.5),1.5,IF(AND(B11&lt;3.1,D11&gt;=0.15,G11&gt;=0.174,D11&lt;0.35,F11&lt;1.5),1.475,IF(AND(H11&lt;10.258,D11&lt;1.15,D11&lt;1.25,D11&lt;1.55,F11&gt;=1.5),3.24,IF(AND(H11&gt;=10.258,D11&lt;1.15,D11&lt;1.25,D11&lt;1.55,F11&gt;=1.5),3.875,IF(AND(F11&gt;=2.5,H11&lt;10.927,D11&gt;=1.25,D11&lt;1.55,F11&gt;=1.5),5.05,IF(AND(D11&lt;1.35,H11&gt;=10.927,D11&gt;=1.25,D11&lt;1.55,F11&gt;=1.5),4.25,IF(AND(A11&gt;=6.95,D11&lt;1.75,H11&lt;16.227,D11&gt;=1.55,F11&gt;=1.5),5.8,IF(AND(B11&lt;3.3,B11&gt;=3.1,D11&gt;=0.15,G11&gt;=0.174,D11&lt;0.35,F11&lt;1.5),1.3,IF(AND(H11&lt;12.278,D11&gt;=1.35,H11&gt;=10.927,D11&gt;=1.25,D11&lt;1.55,F11&gt;=1.5),4.9,IF(AND(G11&lt;0.226,A11&lt;6.95,D11&lt;1.75,H11&lt;16.227,D11&gt;=1.55,F11&gt;=1.5),5,IF(AND(G11&gt;=0.226,A11&lt;6.95,D11&lt;1.75,H11&lt;16.227,D11&gt;=1.55,F11&gt;=1.5),4.62,IF(AND(H11&lt;9.35,B11&lt;2.95,D11&gt;=1.75,H11&lt;16.227,D11&gt;=1.55,F11&gt;=1.5),6.3,IF(AND(H11&gt;=9.35,B11&lt;2.95,D11&gt;=1.75,H11&lt;16.227,D11&gt;=1.55,F11&gt;=1.5),5.58,IF(AND(A11&lt;5.05,B11&gt;=3.3,B11&gt;=3.1,D11&gt;=0.15,G11&gt;=0.174,D11&lt;0.35,F11&lt;1.5),1.35,IF(AND(A11&gt;=5.05,B11&gt;=3.3,B11&gt;=3.1,D11&gt;=0.15,G11&gt;=0.174,D11&lt;0.35,F11&lt;1.5),1.46,IF(AND(B11&lt;2.8,A11&lt;5.65,F11&lt;2.5,H11&lt;10.927,D11&gt;=1.25,D11&lt;1.55,F11&gt;=1.5),4.075,IF(AND(B11&gt;=2.8,A11&lt;5.65,F11&lt;2.5,H11&lt;10.927,D11&gt;=1.25,D11&lt;1.55,F11&gt;=1.5),3.933,IF(AND(A11&lt;6.25,A11&gt;=5.65,F11&lt;2.5,H11&lt;10.927,D11&gt;=1.25,D11&lt;1.55,F11&gt;=1.5),4.533,IF(AND(A11&gt;=6.25,A11&gt;=5.65,F11&lt;2.5,H11&lt;10.927,D11&gt;=1.25,D11&lt;1.55,F11&gt;=1.5),4.3,IF(AND(A11&lt;6.5,H11&gt;=12.278,D11&gt;=1.35,H11&gt;=10.927,D11&gt;=1.25,D11&lt;1.55,F11&gt;=1.5),4.55,IF(AND(A11&gt;=6.5,H11&gt;=12.278,D11&gt;=1.35,H11&gt;=10.927,D11&gt;=1.25,D11&lt;1.55,F11&gt;=1.5),4.775,IF(AND(H11&lt;9.884,D11&lt;2.1,B11&gt;=2.95,D11&gt;=1.75,H11&lt;16.227,D11&gt;=1.55,F11&gt;=1.5),5.5,IF(AND(H11&gt;=9.884,D11&lt;2.1,B11&gt;=2.95,D11&gt;=1.75,H11&lt;16.227,D11&gt;=1.55,F11&gt;=1.5),5.1,IF(AND(H11&lt;10.393,D11&gt;=2.1,B11&gt;=2.95,D11&gt;=1.75,H11&lt;16.227,D11&gt;=1.55,F11&gt;=1.5),5.74,IF(AND(D11&lt;2.25,H11&gt;=10.393,D11&gt;=2.1,B11&gt;=2.95,D11&gt;=1.75,H11&lt;16.227,D11&gt;=1.55,F11&gt;=1.5),5.8,IF(AND(D11&gt;=2.25,H11&gt;=10.393,D11&gt;=2.1,B11&gt;=2.95,D11&gt;=1.75,H11&lt;16.227,D11&gt;=1.55,F11&gt;=1.5),5.4,"shouldnthappen"))))))))))))))))))))))))))))))))</f>
        <v>1.475</v>
      </c>
      <c r="BG11" s="1" t="n">
        <f aca="false">IF(AND(G11&lt;0.096,A11&lt;5.45),2.95,IF(AND(F11&gt;=1.5,G11&gt;=0.096,A11&lt;5.45),3,IF(AND(D11&lt;0.6,A11&lt;5.9,A11&gt;=5.45),1.4,IF(AND(F11&gt;=2.5,D11&gt;=0.6,A11&lt;5.9,A11&gt;=5.45),5.1,IF(AND(A11&lt;7.45,A11&gt;=7.05,A11&gt;=5.9,A11&gt;=5.45),6.167,IF(AND(B11&gt;=3.55,G11&lt;0.587,F11&lt;1.5,G11&gt;=0.096,A11&lt;5.45),1,IF(AND(A11&lt;5.05,G11&gt;=0.587,F11&lt;1.5,G11&gt;=0.096,A11&lt;5.45),1.35,IF(AND(B11&lt;2.75,D11&lt;1.7,A11&lt;7.05,A11&gt;=5.9,A11&gt;=5.45),4.9,IF(AND(A11&lt;6.2,D11&gt;=1.7,A11&lt;7.05,A11&gt;=5.9,A11&gt;=5.45),4.833,IF(AND(H11&lt;17.32,A11&gt;=7.45,A11&gt;=7.05,A11&gt;=5.9,A11&gt;=5.45),6.68,IF(AND(H11&gt;=17.32,A11&gt;=7.45,A11&gt;=7.05,A11&gt;=5.9,A11&gt;=5.45),6.4,IF(AND(G11&lt;0.161,B11&lt;3.55,G11&lt;0.587,F11&lt;1.5,G11&gt;=0.096,A11&lt;5.45),1.5,IF(AND(H11&lt;11.016,A11&gt;=5.05,G11&gt;=0.587,F11&lt;1.5,G11&gt;=0.096,A11&lt;5.45),1.633,IF(AND(H11&lt;11.001,G11&lt;0.372,F11&lt;2.5,D11&gt;=0.6,A11&lt;5.9,A11&gt;=5.45),4.133,IF(AND(H11&gt;=11.001,G11&lt;0.372,F11&lt;2.5,D11&gt;=0.6,A11&lt;5.9,A11&gt;=5.45),4.3,IF(AND(H11&lt;6.808,G11&gt;=0.372,F11&lt;2.5,D11&gt;=0.6,A11&lt;5.9,A11&gt;=5.45),4,IF(AND(A11&gt;=6.75,B11&gt;=2.75,D11&lt;1.7,A11&lt;7.05,A11&gt;=5.9,A11&gt;=5.45),4.84,IF(AND(H11&lt;12.467,G11&gt;=0.161,B11&lt;3.55,G11&lt;0.587,F11&lt;1.5,G11&gt;=0.096,A11&lt;5.45),1.3,IF(AND(D11&lt;0.25,H11&gt;=11.016,A11&gt;=5.05,G11&gt;=0.587,F11&lt;1.5,G11&gt;=0.096,A11&lt;5.45),1.52,IF(AND(D11&gt;=0.25,H11&gt;=11.016,A11&gt;=5.05,G11&gt;=0.587,F11&lt;1.5,G11&gt;=0.096,A11&lt;5.45),1.5,IF(AND(H11&lt;11.218,H11&gt;=6.808,G11&gt;=0.372,F11&lt;2.5,D11&gt;=0.6,A11&lt;5.9,A11&gt;=5.45),3.7,IF(AND(H11&gt;=11.218,H11&gt;=6.808,G11&gt;=0.372,F11&lt;2.5,D11&gt;=0.6,A11&lt;5.9,A11&gt;=5.45),3.9,IF(AND(B11&lt;2.95,A11&lt;6.75,B11&gt;=2.75,D11&lt;1.7,A11&lt;7.05,A11&gt;=5.9,A11&gt;=5.45),4.2,IF(AND(B11&gt;=2.95,A11&lt;6.75,B11&gt;=2.75,D11&lt;1.7,A11&lt;7.05,A11&gt;=5.9,A11&gt;=5.45),4.6,IF(AND(D11&gt;=2.45,A11&lt;6.85,A11&gt;=6.2,D11&gt;=1.7,A11&lt;7.05,A11&gt;=5.9,A11&gt;=5.45),5.9,IF(AND(G11&lt;0.312,A11&gt;=6.85,A11&gt;=6.2,D11&gt;=1.7,A11&lt;7.05,A11&gt;=5.9,A11&gt;=5.45),5.1,IF(AND(G11&gt;=0.312,A11&gt;=6.85,A11&gt;=6.2,D11&gt;=1.7,A11&lt;7.05,A11&gt;=5.9,A11&gt;=5.45),5.4,IF(AND(G11&lt;0.251,H11&gt;=12.467,G11&gt;=0.161,B11&lt;3.55,G11&lt;0.587,F11&lt;1.5,G11&gt;=0.096,A11&lt;5.45),1.35,IF(AND(G11&gt;=0.251,H11&gt;=12.467,G11&gt;=0.161,B11&lt;3.55,G11&lt;0.587,F11&lt;1.5,G11&gt;=0.096,A11&lt;5.45),1.467,IF(AND(G11&gt;=0.628,D11&lt;2.45,A11&lt;6.85,A11&gt;=6.2,D11&gt;=1.7,A11&lt;7.05,A11&gt;=5.9,A11&gt;=5.45),5.1,IF(AND(A11&gt;=6.75,G11&lt;0.628,D11&lt;2.45,A11&lt;6.85,A11&gt;=6.2,D11&gt;=1.7,A11&lt;7.05,A11&gt;=5.9,A11&gt;=5.45),5.9,IF(AND(H11&lt;11.824,A11&lt;6.75,G11&lt;0.628,D11&lt;2.45,A11&lt;6.85,A11&gt;=6.2,D11&gt;=1.7,A11&lt;7.05,A11&gt;=5.9,A11&gt;=5.45),5.44,IF(AND(H11&lt;14.378,H11&gt;=11.824,A11&lt;6.75,G11&lt;0.628,D11&lt;2.45,A11&lt;6.85,A11&gt;=6.2,D11&gt;=1.7,A11&lt;7.05,A11&gt;=5.9,A11&gt;=5.45),5.6,IF(AND(H11&gt;=14.378,H11&gt;=11.824,A11&lt;6.75,G11&lt;0.628,D11&lt;2.45,A11&lt;6.85,A11&gt;=6.2,D11&gt;=1.7,A11&lt;7.05,A11&gt;=5.9,A11&gt;=5.45),5.8,"shouldnthappen"))))))))))))))))))))))))))))))))))</f>
        <v>1.3</v>
      </c>
      <c r="BH11" s="1" t="n">
        <f aca="false">IF(AND(G11&gt;=0.905,F11&lt;1.5),1.8,IF(AND(H11&lt;5.523,G11&lt;0.905,F11&lt;1.5),1,IF(AND(D11&gt;=0.4,H11&gt;=5.523,G11&lt;0.905,F11&lt;1.5),1.7,IF(AND(G11&gt;=0.878,D11&lt;1.35,F11&lt;2.5,F11&gt;=1.5),4.4,IF(AND(A11&lt;5.4,D11&gt;=1.35,F11&lt;2.5,F11&gt;=1.5),3.9,IF(AND(G11&lt;0.177,B11&lt;3.15,F11&gt;=2.5,F11&gt;=1.5),6.15,IF(AND(H11&lt;10.393,B11&gt;=3.15,F11&gt;=2.5,F11&gt;=1.5),5.94,IF(AND(H11&gt;=10.393,B11&gt;=3.15,F11&gt;=2.5,F11&gt;=1.5),5.467,IF(AND(D11&gt;=1.25,G11&lt;0.878,D11&lt;1.35,F11&lt;2.5,F11&gt;=1.5),4.18,IF(AND(G11&gt;=0.709,A11&gt;=5.4,D11&gt;=1.35,F11&lt;2.5,F11&gt;=1.5),4.9,IF(AND(B11&lt;2.6,G11&gt;=0.177,B11&lt;3.15,F11&gt;=2.5,F11&gt;=1.5),4.8,IF(AND(A11&lt;4.35,A11&lt;5.05,D11&lt;0.4,H11&gt;=5.523,G11&lt;0.905,F11&lt;1.5),1.1,IF(AND(A11&gt;=5.6,A11&gt;=5.05,D11&lt;0.4,H11&gt;=5.523,G11&lt;0.905,F11&lt;1.5),1.7,IF(AND(D11&lt;1.05,D11&lt;1.25,G11&lt;0.878,D11&lt;1.35,F11&lt;2.5,F11&gt;=1.5),3.6,IF(AND(D11&gt;=1.55,G11&lt;0.709,A11&gt;=5.4,D11&gt;=1.35,F11&lt;2.5,F11&gt;=1.5),4.975,IF(AND(D11&lt;1.7,B11&gt;=2.6,G11&gt;=0.177,B11&lt;3.15,F11&gt;=2.5,F11&gt;=1.5),5.8,IF(AND(B11&lt;3.15,A11&gt;=4.35,A11&lt;5.05,D11&lt;0.4,H11&gt;=5.523,G11&lt;0.905,F11&lt;1.5),1.46,IF(AND(A11&gt;=5.45,A11&lt;5.6,A11&gt;=5.05,D11&lt;0.4,H11&gt;=5.523,G11&lt;0.905,F11&lt;1.5),1.35,IF(AND(H11&lt;10.974,D11&gt;=1.05,D11&lt;1.25,G11&lt;0.878,D11&lt;1.35,F11&lt;2.5,F11&gt;=1.5),3.8,IF(AND(H11&gt;=13.654,D11&lt;1.55,G11&lt;0.709,A11&gt;=5.4,D11&gt;=1.35,F11&lt;2.5,F11&gt;=1.5),4.725,IF(AND(A11&lt;4.5,B11&gt;=3.15,A11&gt;=4.35,A11&lt;5.05,D11&lt;0.4,H11&gt;=5.523,G11&lt;0.905,F11&lt;1.5),1.3,IF(AND(G11&lt;0.676,A11&lt;5.45,A11&lt;5.6,A11&gt;=5.05,D11&lt;0.4,H11&gt;=5.523,G11&lt;0.905,F11&lt;1.5),1.5,IF(AND(G11&gt;=0.676,A11&lt;5.45,A11&lt;5.6,A11&gt;=5.05,D11&lt;0.4,H11&gt;=5.523,G11&lt;0.905,F11&lt;1.5),1.55,IF(AND(A11&lt;5.7,H11&gt;=10.974,D11&gt;=1.05,D11&lt;1.25,G11&lt;0.878,D11&lt;1.35,F11&lt;2.5,F11&gt;=1.5),3.9,IF(AND(A11&gt;=5.7,H11&gt;=10.974,D11&gt;=1.05,D11&lt;1.25,G11&lt;0.878,D11&lt;1.35,F11&lt;2.5,F11&gt;=1.5),3.933,IF(AND(G11&gt;=0.644,H11&lt;13.654,D11&lt;1.55,G11&lt;0.709,A11&gt;=5.4,D11&gt;=1.35,F11&lt;2.5,F11&gt;=1.5),4.4,IF(AND(B11&lt;2.9,A11&lt;6.2,D11&gt;=1.7,B11&gt;=2.6,G11&gt;=0.177,B11&lt;3.15,F11&gt;=2.5,F11&gt;=1.5),5.02,IF(AND(B11&gt;=2.9,A11&lt;6.2,D11&gt;=1.7,B11&gt;=2.6,G11&gt;=0.177,B11&lt;3.15,F11&gt;=2.5,F11&gt;=1.5),4.8,IF(AND(D11&lt;2.2,A11&gt;=6.2,D11&gt;=1.7,B11&gt;=2.6,G11&gt;=0.177,B11&lt;3.15,F11&gt;=2.5,F11&gt;=1.5),5.325,IF(AND(D11&gt;=2.2,A11&gt;=6.2,D11&gt;=1.7,B11&gt;=2.6,G11&gt;=0.177,B11&lt;3.15,F11&gt;=2.5,F11&gt;=1.5),5.1,IF(AND(D11&lt;0.25,A11&gt;=4.5,B11&gt;=3.15,A11&gt;=4.35,A11&lt;5.05,D11&lt;0.4,H11&gt;=5.523,G11&lt;0.905,F11&lt;1.5),1.357,IF(AND(D11&gt;=0.25,A11&gt;=4.5,B11&gt;=3.15,A11&gt;=4.35,A11&lt;5.05,D11&lt;0.4,H11&gt;=5.523,G11&lt;0.905,F11&lt;1.5),1.333,IF(AND(H11&lt;10.723,G11&lt;0.644,H11&lt;13.654,D11&lt;1.55,G11&lt;0.709,A11&gt;=5.4,D11&gt;=1.35,F11&lt;2.5,F11&gt;=1.5),4.6,IF(AND(H11&gt;=10.723,G11&lt;0.644,H11&lt;13.654,D11&lt;1.55,G11&lt;0.709,A11&gt;=5.4,D11&gt;=1.35,F11&lt;2.5,F11&gt;=1.5),4.5,"shouldnthappen"))))))))))))))))))))))))))))))))))</f>
        <v>1.46</v>
      </c>
      <c r="BI11" s="1" t="n">
        <f aca="false">IF(AND(D11&gt;=0.8,A11&lt;5.45),3.9,IF(AND(D11&gt;=0.45,D11&lt;0.8,A11&lt;5.45),1.66,IF(AND(H11&lt;16.447,B11&gt;=3.45,A11&gt;=5.45),1.525,IF(AND(H11&gt;=16.447,B11&gt;=3.45,A11&gt;=5.45),6.4,IF(AND(H11&lt;5.245,D11&lt;0.45,D11&lt;0.8,A11&lt;5.45),1,IF(AND(A11&gt;=7.2,G11&lt;0.154,B11&lt;3.45,A11&gt;=5.45),6.7,IF(AND(D11&lt;1.65,A11&lt;7.2,G11&lt;0.154,B11&lt;3.45,A11&gt;=5.45),4.7,IF(AND(D11&gt;=1.65,A11&lt;7.2,G11&lt;0.154,B11&lt;3.45,A11&gt;=5.45),5.52,IF(AND(D11&gt;=0.25,A11&lt;5.05,H11&gt;=5.245,D11&lt;0.45,D11&lt;0.8,A11&lt;5.45),1.35,IF(AND(H11&lt;6.089,A11&gt;=5.05,H11&gt;=5.245,D11&lt;0.45,D11&lt;0.8,A11&lt;5.45),1.7,IF(AND(D11&lt;1.2,B11&lt;2.6,A11&lt;5.75,G11&gt;=0.154,B11&lt;3.45,A11&gt;=5.45),3.85,IF(AND(D11&gt;=1.2,B11&lt;2.6,A11&lt;5.75,G11&gt;=0.154,B11&lt;3.45,A11&gt;=5.45),4,IF(AND(D11&gt;=1.65,B11&gt;=2.6,A11&lt;5.75,G11&gt;=0.154,B11&lt;3.45,A11&gt;=5.45),4.9,IF(AND(G11&lt;0.353,F11&lt;2.5,A11&gt;=5.75,G11&gt;=0.154,B11&lt;3.45,A11&gt;=5.45),4.25,IF(AND(A11&gt;=7.25,F11&gt;=2.5,A11&gt;=5.75,G11&gt;=0.154,B11&lt;3.45,A11&gt;=5.45),6.45,IF(AND(H11&lt;11.218,D11&lt;0.25,A11&lt;5.05,H11&gt;=5.245,D11&lt;0.45,D11&lt;0.8,A11&lt;5.45),1.42,IF(AND(G11&lt;0.517,H11&gt;=6.089,A11&gt;=5.05,H11&gt;=5.245,D11&lt;0.45,D11&lt;0.8,A11&lt;5.45),1.44,IF(AND(G11&gt;=0.517,H11&gt;=6.089,A11&gt;=5.05,H11&gt;=5.245,D11&lt;0.45,D11&lt;0.8,A11&lt;5.45),1.54,IF(AND(H11&gt;=10.194,D11&lt;1.65,B11&gt;=2.6,A11&lt;5.75,G11&gt;=0.154,B11&lt;3.45,A11&gt;=5.45),4.35,IF(AND(B11&gt;=3.15,G11&gt;=0.353,F11&lt;2.5,A11&gt;=5.75,G11&gt;=0.154,B11&lt;3.45,A11&gt;=5.45),4.7,IF(AND(H11&lt;7.716,A11&lt;7.25,F11&gt;=2.5,A11&gt;=5.75,G11&gt;=0.154,B11&lt;3.45,A11&gt;=5.45),5.04,IF(AND(G11&lt;0.175,H11&gt;=11.218,D11&lt;0.25,A11&lt;5.05,H11&gt;=5.245,D11&lt;0.45,D11&lt;0.8,A11&lt;5.45),1.5,IF(AND(H11&lt;7.713,H11&lt;10.194,D11&lt;1.65,B11&gt;=2.6,A11&lt;5.75,G11&gt;=0.154,B11&lt;3.45,A11&gt;=5.45),4.1,IF(AND(H11&gt;=7.713,H11&lt;10.194,D11&lt;1.65,B11&gt;=2.6,A11&lt;5.75,G11&gt;=0.154,B11&lt;3.45,A11&gt;=5.45),4.2,IF(AND(B11&gt;=3.05,B11&lt;3.15,G11&gt;=0.353,F11&lt;2.5,A11&gt;=5.75,G11&gt;=0.154,B11&lt;3.45,A11&gt;=5.45),4.4,IF(AND(D11&gt;=2.45,H11&gt;=7.716,A11&lt;7.25,F11&gt;=2.5,A11&gt;=5.75,G11&gt;=0.154,B11&lt;3.45,A11&gt;=5.45),5.85,IF(AND(D11&lt;0.15,G11&gt;=0.175,H11&gt;=11.218,D11&lt;0.25,A11&lt;5.05,H11&gt;=5.245,D11&lt;0.45,D11&lt;0.8,A11&lt;5.45),1.1,IF(AND(H11&gt;=16.317,B11&lt;3.05,B11&lt;3.15,G11&gt;=0.353,F11&lt;2.5,A11&gt;=5.75,G11&gt;=0.154,B11&lt;3.45,A11&gt;=5.45),4.8,IF(AND(G11&gt;=0.857,D11&lt;2.45,H11&gt;=7.716,A11&lt;7.25,F11&gt;=2.5,A11&gt;=5.75,G11&gt;=0.154,B11&lt;3.45,A11&gt;=5.45),5.05,IF(AND(G11&lt;0.245,D11&gt;=0.15,G11&gt;=0.175,H11&gt;=11.218,D11&lt;0.25,A11&lt;5.05,H11&gt;=5.245,D11&lt;0.45,D11&lt;0.8,A11&lt;5.45),1.3,IF(AND(G11&gt;=0.245,D11&gt;=0.15,G11&gt;=0.175,H11&gt;=11.218,D11&lt;0.25,A11&lt;5.05,H11&gt;=5.245,D11&lt;0.45,D11&lt;0.8,A11&lt;5.45),1.22,IF(AND(B11&lt;2.85,H11&lt;16.317,B11&lt;3.05,B11&lt;3.15,G11&gt;=0.353,F11&lt;2.5,A11&gt;=5.75,G11&gt;=0.154,B11&lt;3.45,A11&gt;=5.45),4.6,IF(AND(B11&gt;=2.85,H11&lt;16.317,B11&lt;3.05,B11&lt;3.15,G11&gt;=0.353,F11&lt;2.5,A11&gt;=5.75,G11&gt;=0.154,B11&lt;3.45,A11&gt;=5.45),4.633,IF(AND(D11&lt;1.85,G11&lt;0.857,D11&lt;2.45,H11&gt;=7.716,A11&lt;7.25,F11&gt;=2.5,A11&gt;=5.75,G11&gt;=0.154,B11&lt;3.45,A11&gt;=5.45),5.8,IF(AND(H11&lt;11.297,D11&gt;=1.85,G11&lt;0.857,D11&lt;2.45,H11&gt;=7.716,A11&lt;7.25,F11&gt;=2.5,A11&gt;=5.75,G11&gt;=0.154,B11&lt;3.45,A11&gt;=5.45),5.3,IF(AND(G11&lt;0.388,H11&gt;=11.297,D11&gt;=1.85,G11&lt;0.857,D11&lt;2.45,H11&gt;=7.716,A11&lt;7.25,F11&gt;=2.5,A11&gt;=5.75,G11&gt;=0.154,B11&lt;3.45,A11&gt;=5.45),5.4,IF(AND(G11&gt;=0.388,H11&gt;=11.297,D11&gt;=1.85,G11&lt;0.857,D11&lt;2.45,H11&gt;=7.716,A11&lt;7.25,F11&gt;=2.5,A11&gt;=5.75,G11&gt;=0.154,B11&lt;3.45,A11&gt;=5.45),5.6,"shouldnthappen")))))))))))))))))))))))))))))))))))))</f>
        <v>1.42</v>
      </c>
      <c r="BJ11" s="1" t="n">
        <f aca="false">IF(AND(F11&gt;=2,B11&gt;=3.35),6.1,IF(AND(H11&gt;=12.719,F11&lt;1.5,B11&lt;3.35),1.567,IF(AND(H11&lt;5.245,F11&lt;2,B11&gt;=3.35),1,IF(AND(D11&lt;0.15,H11&lt;12.719,F11&lt;1.5,B11&lt;3.35),1.5,IF(AND(D11&gt;=0.35,H11&gt;=5.245,F11&lt;2,B11&gt;=3.35),1.6,IF(AND(A11&lt;4.9,D11&gt;=0.15,H11&lt;12.719,F11&lt;1.5,B11&lt;3.35),1.36,IF(AND(B11&lt;2.65,G11&lt;0.572,D11&lt;1.45,F11&gt;=1.5,B11&lt;3.35),3.5,IF(AND(A11&lt;6.1,F11&lt;2.5,D11&gt;=1.45,F11&gt;=1.5,B11&lt;3.35),5.1,IF(AND(G11&gt;=0.607,D11&lt;0.35,H11&gt;=5.245,F11&lt;2,B11&gt;=3.35),1.65,IF(AND(G11&lt;0.546,A11&gt;=4.9,D11&gt;=0.15,H11&lt;12.719,F11&lt;1.5,B11&lt;3.35),1.2,IF(AND(G11&gt;=0.546,A11&gt;=4.9,D11&gt;=0.15,H11&lt;12.719,F11&lt;1.5,B11&lt;3.35),1.4,IF(AND(A11&gt;=6.3,B11&gt;=2.65,G11&lt;0.572,D11&lt;1.45,F11&gt;=1.5,B11&lt;3.35),4.8,IF(AND(D11&lt;1.15,B11&lt;2.85,G11&gt;=0.572,D11&lt;1.45,F11&gt;=1.5,B11&lt;3.35),3.9,IF(AND(B11&gt;=3.15,B11&gt;=2.85,G11&gt;=0.572,D11&lt;1.45,F11&gt;=1.5,B11&lt;3.35),4.7,IF(AND(B11&lt;2.95,A11&gt;=6.1,F11&lt;2.5,D11&gt;=1.45,F11&gt;=1.5,B11&lt;3.35),4.533,IF(AND(B11&gt;=2.95,A11&gt;=6.1,F11&lt;2.5,D11&gt;=1.45,F11&gt;=1.5,B11&lt;3.35),4.75,IF(AND(A11&gt;=6.7,G11&lt;0.107,F11&gt;=2.5,D11&gt;=1.45,F11&gt;=1.5,B11&lt;3.35),5.7,IF(AND(G11&gt;=0.385,G11&lt;0.607,D11&lt;0.35,H11&gt;=5.245,F11&lt;2,B11&gt;=3.35),1.325,IF(AND(D11&lt;1.25,A11&lt;6.3,B11&gt;=2.65,G11&lt;0.572,D11&lt;1.45,F11&gt;=1.5,B11&lt;3.35),4,IF(AND(D11&gt;=1.25,A11&lt;6.3,B11&gt;=2.65,G11&lt;0.572,D11&lt;1.45,F11&gt;=1.5,B11&lt;3.35),4.18,IF(AND(G11&lt;0.907,D11&gt;=1.15,B11&lt;2.85,G11&gt;=0.572,D11&lt;1.45,F11&gt;=1.5,B11&lt;3.35),4,IF(AND(G11&gt;=0.907,D11&gt;=1.15,B11&lt;2.85,G11&gt;=0.572,D11&lt;1.45,F11&gt;=1.5,B11&lt;3.35),4.4,IF(AND(H11&lt;8.326,B11&lt;3.15,B11&gt;=2.85,G11&gt;=0.572,D11&lt;1.45,F11&gt;=1.5,B11&lt;3.35),3.6,IF(AND(H11&gt;=8.326,B11&lt;3.15,B11&gt;=2.85,G11&gt;=0.572,D11&lt;1.45,F11&gt;=1.5,B11&lt;3.35),4.48,IF(AND(B11&lt;2.95,A11&lt;6.7,G11&lt;0.107,F11&gt;=2.5,D11&gt;=1.45,F11&gt;=1.5,B11&lt;3.35),5.6,IF(AND(B11&gt;=2.95,A11&lt;6.7,G11&lt;0.107,F11&gt;=2.5,D11&gt;=1.45,F11&gt;=1.5,B11&lt;3.35),5.5,IF(AND(G11&lt;0.205,G11&lt;0.432,G11&gt;=0.107,F11&gt;=2.5,D11&gt;=1.45,F11&gt;=1.5,B11&lt;3.35),5.3,IF(AND(B11&gt;=3.05,G11&gt;=0.432,G11&gt;=0.107,F11&gt;=2.5,D11&gt;=1.45,F11&gt;=1.5,B11&lt;3.35),5.86,IF(AND(H11&gt;=14.057,G11&lt;0.385,G11&lt;0.607,D11&lt;0.35,H11&gt;=5.245,F11&lt;2,B11&gt;=3.35),1.7,IF(AND(D11&lt;1.7,G11&gt;=0.205,G11&lt;0.432,G11&gt;=0.107,F11&gt;=2.5,D11&gt;=1.45,F11&gt;=1.5,B11&lt;3.35),5,IF(AND(G11&lt;0.779,B11&lt;3.05,G11&gt;=0.432,G11&gt;=0.107,F11&gt;=2.5,D11&gt;=1.45,F11&gt;=1.5,B11&lt;3.35),4.9,IF(AND(G11&gt;=0.779,B11&lt;3.05,G11&gt;=0.432,G11&gt;=0.107,F11&gt;=2.5,D11&gt;=1.45,F11&gt;=1.5,B11&lt;3.35),5.533,IF(AND(D11&gt;=0.25,H11&lt;14.057,G11&lt;0.385,G11&lt;0.607,D11&lt;0.35,H11&gt;=5.245,F11&lt;2,B11&gt;=3.35),1.4,IF(AND(B11&lt;2.85,D11&gt;=1.7,G11&gt;=0.205,G11&lt;0.432,G11&gt;=0.107,F11&gt;=2.5,D11&gt;=1.45,F11&gt;=1.5,B11&lt;3.35),5.1,IF(AND(B11&gt;=2.85,D11&gt;=1.7,G11&gt;=0.205,G11&lt;0.432,G11&gt;=0.107,F11&gt;=2.5,D11&gt;=1.45,F11&gt;=1.5,B11&lt;3.35),5.15,IF(AND(A11&lt;5.1,D11&lt;0.25,H11&lt;14.057,G11&lt;0.385,G11&lt;0.607,D11&lt;0.35,H11&gt;=5.245,F11&lt;2,B11&gt;=3.35),1.4,IF(AND(A11&gt;=5.1,D11&lt;0.25,H11&lt;14.057,G11&lt;0.385,G11&lt;0.607,D11&lt;0.35,H11&gt;=5.245,F11&lt;2,B11&gt;=3.35),1.5,"shouldnthappen")))))))))))))))))))))))))))))))))))))</f>
        <v>1.36</v>
      </c>
    </row>
    <row r="12" customFormat="false" ht="13.8" hidden="false" customHeight="false" outlineLevel="0" collapsed="false">
      <c r="A12" s="1" t="n">
        <v>4.9</v>
      </c>
      <c r="B12" s="1" t="n">
        <v>3.1</v>
      </c>
      <c r="C12" s="1" t="n">
        <v>1.5</v>
      </c>
      <c r="D12" s="1" t="n">
        <v>0.1</v>
      </c>
      <c r="E12" s="1" t="s">
        <v>94</v>
      </c>
      <c r="F12" s="1" t="n">
        <v>1</v>
      </c>
      <c r="G12" s="1" t="n">
        <v>0.347941775806248</v>
      </c>
      <c r="H12" s="16" t="n">
        <v>7.02129838531837</v>
      </c>
      <c r="I12" s="11" t="n">
        <f aca="false">C12</f>
        <v>1.5</v>
      </c>
      <c r="J12" s="1" t="n">
        <f aca="false">AVERAGE(M12:BJ12)</f>
        <v>1.44956</v>
      </c>
      <c r="K12" s="15" t="n">
        <f aca="false">1-SQRT(VAR(M12:BJ12, I12)) / AVERAGE(M12:BJ12)</f>
        <v>0.942753828513919</v>
      </c>
      <c r="L12" s="1" t="n">
        <f aca="false">(J12-I12)/I12</f>
        <v>-0.0336266666666667</v>
      </c>
      <c r="M12" s="1" t="n">
        <f aca="false">IF(AND(H12&gt;=16.241,B12&gt;=3.35),6.4,IF(AND(D12&gt;=0.75,A12&lt;5.15,B12&lt;3.35),4.1,IF(AND(D12&gt;=1.5,H12&lt;16.241,B12&gt;=3.35),5.767,IF(AND(B12&gt;=3.25,D12&lt;0.75,A12&lt;5.15,B12&lt;3.35),1.58,IF(AND(A12&lt;4.95,D12&lt;1.5,H12&lt;16.241,B12&gt;=3.35),1.4,IF(AND(A12&lt;4.5,B12&lt;3.25,D12&lt;0.75,A12&lt;5.15,B12&lt;3.35),1.26,IF(AND(A12&gt;=4.5,B12&lt;3.25,D12&lt;0.75,A12&lt;5.15,B12&lt;3.35),1.48,IF(AND(G12&lt;0.356,H12&lt;12.557,D12&lt;1.45,A12&gt;=5.15,B12&lt;3.35),4.267,IF(AND(D12&lt;1.25,H12&gt;=12.557,D12&lt;1.45,A12&gt;=5.15,B12&lt;3.35),4.05,IF(AND(D12&gt;=1.35,G12&gt;=0.356,H12&lt;12.557,D12&lt;1.45,A12&gt;=5.15,B12&lt;3.35),4.25,IF(AND(H12&lt;15.086,D12&gt;=1.25,H12&gt;=12.557,D12&lt;1.45,A12&gt;=5.15,B12&lt;3.35),4.4,IF(AND(F12&lt;2.5,G12&gt;=0.44,D12&lt;2.05,D12&gt;=1.45,A12&gt;=5.15,B12&lt;3.35),4.7,IF(AND(H12&lt;10.391,B12&lt;3.15,D12&gt;=2.05,D12&gt;=1.45,A12&gt;=5.15,B12&lt;3.35),5.1,IF(AND(G12&lt;0.505,B12&gt;=3.15,D12&gt;=2.05,D12&gt;=1.45,A12&gt;=5.15,B12&lt;3.35),5.7,IF(AND(G12&gt;=0.505,B12&gt;=3.15,D12&gt;=2.05,D12&gt;=1.45,A12&gt;=5.15,B12&lt;3.35),5.95,IF(AND(D12&gt;=0.5,G12&lt;0.905,A12&gt;=4.95,D12&lt;1.5,H12&lt;16.241,B12&gt;=3.35),1.6,IF(AND(B12&lt;3.6,G12&gt;=0.905,A12&gt;=4.95,D12&lt;1.5,H12&lt;16.241,B12&gt;=3.35),1.7,IF(AND(B12&gt;=3.6,G12&gt;=0.905,A12&gt;=4.95,D12&lt;1.5,H12&lt;16.241,B12&gt;=3.35),1.767,IF(AND(A12&gt;=5.7,D12&lt;1.35,G12&gt;=0.356,H12&lt;12.557,D12&lt;1.45,A12&gt;=5.15,B12&lt;3.35),3.9,IF(AND(A12&lt;6.35,H12&gt;=15.086,D12&gt;=1.25,H12&gt;=12.557,D12&lt;1.45,A12&gt;=5.15,B12&lt;3.35),4.7,IF(AND(A12&gt;=6.35,H12&gt;=15.086,D12&gt;=1.25,H12&gt;=12.557,D12&lt;1.45,A12&gt;=5.15,B12&lt;3.35),4.6,IF(AND(H12&lt;9.252,D12&lt;1.55,G12&lt;0.44,D12&lt;2.05,D12&gt;=1.45,A12&gt;=5.15,B12&lt;3.35),5.08,IF(AND(H12&gt;=9.252,D12&lt;1.55,G12&lt;0.44,D12&lt;2.05,D12&gt;=1.45,A12&gt;=5.15,B12&lt;3.35),4.7,IF(AND(H12&lt;8.477,D12&gt;=1.55,G12&lt;0.44,D12&lt;2.05,D12&gt;=1.45,A12&gt;=5.15,B12&lt;3.35),5.1,IF(AND(H12&gt;=8.477,D12&gt;=1.55,G12&lt;0.44,D12&lt;2.05,D12&gt;=1.45,A12&gt;=5.15,B12&lt;3.35),5.4,IF(AND(H12&lt;8.435,F12&gt;=2.5,G12&gt;=0.44,D12&lt;2.05,D12&gt;=1.45,A12&gt;=5.15,B12&lt;3.35),5.1,IF(AND(H12&gt;=8.435,F12&gt;=2.5,G12&gt;=0.44,D12&lt;2.05,D12&gt;=1.45,A12&gt;=5.15,B12&lt;3.35),4.86,IF(AND(G12&lt;0.543,H12&gt;=10.391,B12&lt;3.15,D12&gt;=2.05,D12&gt;=1.45,A12&gt;=5.15,B12&lt;3.35),5.56,IF(AND(G12&gt;=0.543,H12&gt;=10.391,B12&lt;3.15,D12&gt;=2.05,D12&gt;=1.45,A12&gt;=5.15,B12&lt;3.35),5.8,IF(AND(A12&lt;5.05,D12&lt;0.5,G12&lt;0.905,A12&gt;=4.95,D12&lt;1.5,H12&lt;16.241,B12&gt;=3.35),1.3,IF(AND(H12&lt;6.583,A12&lt;5.7,D12&lt;1.35,G12&gt;=0.356,H12&lt;12.557,D12&lt;1.45,A12&gt;=5.15,B12&lt;3.35),4,IF(AND(G12&lt;0.585,A12&gt;=5.05,D12&lt;0.5,G12&lt;0.905,A12&gt;=4.95,D12&lt;1.5,H12&lt;16.241,B12&gt;=3.35),1.475,IF(AND(G12&lt;0.62,H12&gt;=6.583,A12&lt;5.7,D12&lt;1.35,G12&gt;=0.356,H12&lt;12.557,D12&lt;1.45,A12&gt;=5.15,B12&lt;3.35),3.75,IF(AND(G12&gt;=0.62,H12&gt;=6.583,A12&lt;5.7,D12&lt;1.35,G12&gt;=0.356,H12&lt;12.557,D12&lt;1.45,A12&gt;=5.15,B12&lt;3.35),3.6,IF(AND(B12&lt;3.75,G12&gt;=0.585,A12&gt;=5.05,D12&lt;0.5,G12&lt;0.905,A12&gt;=4.95,D12&lt;1.5,H12&lt;16.241,B12&gt;=3.35),1.5,IF(AND(B12&gt;=3.75,G12&gt;=0.585,A12&gt;=5.05,D12&lt;0.5,G12&lt;0.905,A12&gt;=4.95,D12&lt;1.5,H12&lt;16.241,B12&gt;=3.35),1.6,"shouldnthappen"))))))))))))))))))))))))))))))))))))</f>
        <v>1.48</v>
      </c>
      <c r="N12" s="1" t="n">
        <f aca="false">IF(AND(H12&lt;5.245,B12&lt;3.65,F12&lt;1.5),1,IF(AND(H12&gt;=14.096,B12&gt;=3.65,F12&lt;1.5),1.65,IF(AND(A12&gt;=5.45,H12&gt;=5.245,B12&lt;3.65,F12&lt;1.5),1.3,IF(AND(H12&gt;=13.586,H12&lt;14.096,B12&gt;=3.65,F12&lt;1.5),1.3,IF(AND(H12&lt;10.258,D12&lt;1.25,F12&lt;2.5,F12&gt;=1.5),3.38,IF(AND(H12&lt;6.982,D12&gt;=1.25,F12&lt;2.5,F12&gt;=1.5),3.96,IF(AND(H12&gt;=13.646,D12&lt;2.05,F12&gt;=2.5,F12&gt;=1.5),6.1,IF(AND(B12&lt;3.05,A12&lt;5.45,H12&gt;=5.245,B12&lt;3.65,F12&lt;1.5),1.375,IF(AND(H12&lt;6.543,H12&lt;13.586,H12&lt;14.096,B12&gt;=3.65,F12&lt;1.5),1.4,IF(AND(H12&gt;=6.543,H12&lt;13.586,H12&lt;14.096,B12&gt;=3.65,F12&lt;1.5),1.5,IF(AND(H12&lt;11.522,H12&gt;=10.258,D12&lt;1.25,F12&lt;2.5,F12&gt;=1.5),3.733,IF(AND(H12&gt;=11.522,H12&gt;=10.258,D12&lt;1.25,F12&lt;2.5,F12&gt;=1.5),3.92,IF(AND(H12&lt;5.767,H12&lt;13.646,D12&lt;2.05,F12&gt;=2.5,F12&gt;=1.5),4.5,IF(AND(A12&lt;6.8,B12&lt;3.15,D12&gt;=2.05,F12&gt;=2.5,F12&gt;=1.5),5.6,IF(AND(A12&gt;=6.8,B12&lt;3.15,D12&gt;=2.05,F12&gt;=2.5,F12&gt;=1.5),5.1,IF(AND(B12&lt;3.25,B12&gt;=3.15,D12&gt;=2.05,F12&gt;=2.5,F12&gt;=1.5),5.8,IF(AND(B12&gt;=3.25,B12&gt;=3.15,D12&gt;=2.05,F12&gt;=2.5,F12&gt;=1.5),5.65,IF(AND(B12&lt;3.15,B12&gt;=3.05,A12&lt;5.45,H12&gt;=5.245,B12&lt;3.65,F12&lt;1.5),1.5,IF(AND(G12&gt;=0.735,H12&lt;13.665,H12&gt;=6.982,D12&gt;=1.25,F12&lt;2.5,F12&gt;=1.5),4.2,IF(AND(H12&lt;14.03,H12&gt;=13.665,H12&gt;=6.982,D12&gt;=1.25,F12&lt;2.5,F12&gt;=1.5),4.8,IF(AND(A12&gt;=6.6,H12&gt;=5.767,H12&lt;13.646,D12&lt;2.05,F12&gt;=2.5,F12&gt;=1.5),6.05,IF(AND(G12&gt;=0.934,B12&gt;=3.15,B12&gt;=3.05,A12&lt;5.45,H12&gt;=5.245,B12&lt;3.65,F12&lt;1.5),1.7,IF(AND(D12&gt;=1.55,G12&lt;0.735,H12&lt;13.665,H12&gt;=6.982,D12&gt;=1.25,F12&lt;2.5,F12&gt;=1.5),5.1,IF(AND(D12&lt;1.45,H12&gt;=14.03,H12&gt;=13.665,H12&gt;=6.982,D12&gt;=1.25,F12&lt;2.5,F12&gt;=1.5),4.7,IF(AND(D12&gt;=1.45,H12&gt;=14.03,H12&gt;=13.665,H12&gt;=6.982,D12&gt;=1.25,F12&lt;2.5,F12&gt;=1.5),4.5,IF(AND(A12&gt;=6.2,A12&lt;6.6,H12&gt;=5.767,H12&lt;13.646,D12&lt;2.05,F12&gt;=2.5,F12&gt;=1.5),5.325,IF(AND(B12&lt;3.25,G12&lt;0.934,B12&gt;=3.15,B12&gt;=3.05,A12&lt;5.45,H12&gt;=5.245,B12&lt;3.65,F12&lt;1.5),1.3,IF(AND(D12&lt;1.35,D12&lt;1.55,G12&lt;0.735,H12&lt;13.665,H12&gt;=6.982,D12&gt;=1.25,F12&lt;2.5,F12&gt;=1.5),4.25,IF(AND(H12&lt;8.435,A12&lt;6.2,A12&lt;6.6,H12&gt;=5.767,H12&lt;13.646,D12&lt;2.05,F12&gt;=2.5,F12&gt;=1.5),5.1,IF(AND(H12&gt;=8.435,A12&lt;6.2,A12&lt;6.6,H12&gt;=5.767,H12&lt;13.646,D12&lt;2.05,F12&gt;=2.5,F12&gt;=1.5),4.9,IF(AND(A12&gt;=5.15,B12&gt;=3.25,G12&lt;0.934,B12&gt;=3.15,B12&gt;=3.05,A12&lt;5.45,H12&gt;=5.245,B12&lt;3.65,F12&lt;1.5),1.5,IF(AND(B12&lt;2.9,D12&gt;=1.35,D12&lt;1.55,G12&lt;0.735,H12&lt;13.665,H12&gt;=6.982,D12&gt;=1.25,F12&lt;2.5,F12&gt;=1.5),4.6,IF(AND(B12&gt;=2.9,D12&gt;=1.35,D12&lt;1.55,G12&lt;0.735,H12&lt;13.665,H12&gt;=6.982,D12&gt;=1.25,F12&lt;2.5,F12&gt;=1.5),4.52,IF(AND(G12&gt;=0.862,A12&lt;5.15,B12&gt;=3.25,G12&lt;0.934,B12&gt;=3.15,B12&gt;=3.05,A12&lt;5.45,H12&gt;=5.245,B12&lt;3.65,F12&lt;1.5),1.5,IF(AND(H12&lt;9.35,G12&lt;0.862,A12&lt;5.15,B12&gt;=3.25,G12&lt;0.934,B12&gt;=3.15,B12&gt;=3.05,A12&lt;5.45,H12&gt;=5.245,B12&lt;3.65,F12&lt;1.5),1.38,IF(AND(H12&gt;=9.35,G12&lt;0.862,A12&lt;5.15,B12&gt;=3.25,G12&lt;0.934,B12&gt;=3.15,B12&gt;=3.05,A12&lt;5.45,H12&gt;=5.245,B12&lt;3.65,F12&lt;1.5),1.4,"shouldnthappen"))))))))))))))))))))))))))))))))))))</f>
        <v>1.5</v>
      </c>
      <c r="O12" s="1" t="n">
        <f aca="false">IF(AND(B12&lt;2.75,A12&lt;5.55),3.96,IF(AND(H12&lt;9.205,A12&lt;5.9,A12&gt;=5.55),3.85,IF(AND(A12&lt;4.35,D12&lt;0.35,B12&gt;=2.75,A12&lt;5.55),1.1,IF(AND(B12&lt;3.65,D12&gt;=0.35,B12&gt;=2.75,A12&lt;5.55),1.65,IF(AND(B12&gt;=3.65,D12&gt;=0.35,B12&gt;=2.75,A12&lt;5.55),1.9,IF(AND(G12&gt;=0.732,H12&gt;=9.205,A12&lt;5.9,A12&gt;=5.55),4.9,IF(AND(G12&lt;0.273,G12&lt;0.732,H12&gt;=9.205,A12&lt;5.9,A12&gt;=5.55),4.5,IF(AND(A12&lt;6.3,G12&lt;0.422,F12&lt;2.5,A12&gt;=5.9,A12&gt;=5.55),5.1,IF(AND(A12&gt;=6.3,G12&lt;0.422,F12&lt;2.5,A12&gt;=5.9,A12&gt;=5.55),4.76,IF(AND(B12&lt;2.4,G12&gt;=0.422,F12&lt;2.5,A12&gt;=5.9,A12&gt;=5.55),4.45,IF(AND(A12&gt;=7,G12&gt;=0.628,F12&gt;=2.5,A12&gt;=5.9,A12&gt;=5.55),6.45,IF(AND(D12&lt;0.15,H12&lt;13.924,A12&gt;=4.35,D12&lt;0.35,B12&gt;=2.75,A12&lt;5.55),1.5,IF(AND(B12&lt;3.15,H12&gt;=13.924,A12&gt;=4.35,D12&lt;0.35,B12&gt;=2.75,A12&lt;5.55),1.56,IF(AND(B12&gt;=3.15,H12&gt;=13.924,A12&gt;=4.35,D12&lt;0.35,B12&gt;=2.75,A12&lt;5.55),1.3,IF(AND(H12&lt;14.316,G12&gt;=0.273,G12&lt;0.732,H12&gt;=9.205,A12&lt;5.9,A12&gt;=5.55),3.95,IF(AND(H12&gt;=14.316,G12&gt;=0.273,G12&lt;0.732,H12&gt;=9.205,A12&lt;5.9,A12&gt;=5.55),4.1,IF(AND(A12&lt;6.2,B12&gt;=2.4,G12&gt;=0.422,F12&lt;2.5,A12&gt;=5.9,A12&gt;=5.55),4.3,IF(AND(A12&gt;=7.05,G12&lt;0.364,G12&lt;0.628,F12&gt;=2.5,A12&gt;=5.9,A12&gt;=5.55),6.1,IF(AND(A12&gt;=7.55,G12&gt;=0.364,G12&lt;0.628,F12&gt;=2.5,A12&gt;=5.9,A12&gt;=5.55),6.4,IF(AND(A12&lt;6.15,A12&lt;7,G12&gt;=0.628,F12&gt;=2.5,A12&gt;=5.9,A12&gt;=5.55),4.9,IF(AND(D12&lt;1.45,A12&gt;=6.2,B12&gt;=2.4,G12&gt;=0.422,F12&lt;2.5,A12&gt;=5.9,A12&gt;=5.55),4.64,IF(AND(D12&gt;=1.45,A12&gt;=6.2,B12&gt;=2.4,G12&gt;=0.422,F12&lt;2.5,A12&gt;=5.9,A12&gt;=5.55),4.9,IF(AND(D12&lt;1.65,A12&lt;7.05,G12&lt;0.364,G12&lt;0.628,F12&gt;=2.5,A12&gt;=5.9,A12&gt;=5.55),5.1,IF(AND(D12&gt;=2.35,A12&lt;7.55,G12&gt;=0.364,G12&lt;0.628,F12&gt;=2.5,A12&gt;=5.9,A12&gt;=5.55),5.633,IF(AND(D12&lt;2.15,A12&gt;=6.15,A12&lt;7,G12&gt;=0.628,F12&gt;=2.5,A12&gt;=5.9,A12&gt;=5.55),5.1,IF(AND(D12&gt;=2.15,A12&gt;=6.15,A12&lt;7,G12&gt;=0.628,F12&gt;=2.5,A12&gt;=5.9,A12&gt;=5.55),5.267,IF(AND(A12&lt;4.9,A12&lt;5.05,D12&gt;=0.15,H12&lt;13.924,A12&gt;=4.35,D12&lt;0.35,B12&gt;=2.75,A12&lt;5.55),1.375,IF(AND(A12&gt;=4.9,A12&lt;5.05,D12&gt;=0.15,H12&lt;13.924,A12&gt;=4.35,D12&lt;0.35,B12&gt;=2.75,A12&lt;5.55),1.3,IF(AND(A12&lt;5.45,A12&gt;=5.05,D12&gt;=0.15,H12&lt;13.924,A12&gt;=4.35,D12&lt;0.35,B12&gt;=2.75,A12&lt;5.55),1.475,IF(AND(A12&gt;=5.45,A12&gt;=5.05,D12&gt;=0.15,H12&lt;13.924,A12&gt;=4.35,D12&lt;0.35,B12&gt;=2.75,A12&lt;5.55),1.4,IF(AND(B12&gt;=3.25,D12&lt;2.35,A12&lt;7.55,G12&gt;=0.364,G12&lt;0.628,F12&gt;=2.5,A12&gt;=5.9,A12&gt;=5.55),5.7,IF(AND(G12&lt;0.006,G12&lt;0.107,D12&gt;=1.65,A12&lt;7.05,G12&lt;0.364,G12&lt;0.628,F12&gt;=2.5,A12&gt;=5.9,A12&gt;=5.55),5.5,IF(AND(G12&gt;=0.006,G12&lt;0.107,D12&gt;=1.65,A12&lt;7.05,G12&lt;0.364,G12&lt;0.628,F12&gt;=2.5,A12&gt;=5.9,A12&gt;=5.55),5.667,IF(AND(D12&lt;2.2,G12&gt;=0.107,D12&gt;=1.65,A12&lt;7.05,G12&lt;0.364,G12&lt;0.628,F12&gt;=2.5,A12&gt;=5.9,A12&gt;=5.55),5.35,IF(AND(D12&gt;=2.2,G12&gt;=0.107,D12&gt;=1.65,A12&lt;7.05,G12&lt;0.364,G12&lt;0.628,F12&gt;=2.5,A12&gt;=5.9,A12&gt;=5.55),5.2,IF(AND(D12&lt;2.25,B12&lt;3.25,D12&lt;2.35,A12&lt;7.55,G12&gt;=0.364,G12&lt;0.628,F12&gt;=2.5,A12&gt;=5.9,A12&gt;=5.55),5.8,IF(AND(D12&gt;=2.25,B12&lt;3.25,D12&lt;2.35,A12&lt;7.55,G12&gt;=0.364,G12&lt;0.628,F12&gt;=2.5,A12&gt;=5.9,A12&gt;=5.55),5.9,"shouldnthappen")))))))))))))))))))))))))))))))))))))</f>
        <v>1.5</v>
      </c>
      <c r="P12" s="1" t="n">
        <f aca="false">IF(AND(D12&gt;=0.75,A12&lt;5.55),3.9,IF(AND(H12&lt;7.482,A12&gt;=5.55),3.45,IF(AND(B12&gt;=3.15,B12&lt;3.25,D12&lt;0.75,A12&lt;5.55),1.262,IF(AND(G12&gt;=0.446,B12&lt;3.15,B12&lt;3.25,D12&lt;0.75,A12&lt;5.55),1.1,IF(AND(G12&lt;0.408,A12&lt;5.05,B12&gt;=3.25,D12&lt;0.75,A12&lt;5.55),1.4,IF(AND(G12&gt;=0.408,A12&lt;5.05,B12&gt;=3.25,D12&lt;0.75,A12&lt;5.55),1.233,IF(AND(G12&gt;=0.676,A12&gt;=5.05,B12&gt;=3.25,D12&lt;0.75,A12&lt;5.55),1.72,IF(AND(H12&lt;9.386,A12&lt;5.85,F12&lt;2.5,H12&gt;=7.482,A12&gt;=5.55),3.5,IF(AND(H12&gt;=9.386,A12&lt;5.85,F12&lt;2.5,H12&gt;=7.482,A12&gt;=5.55),4.275,IF(AND(H12&gt;=16.284,G12&lt;0.865,F12&gt;=2.5,H12&gt;=7.482,A12&gt;=5.55),6.6,IF(AND(G12&lt;0.912,G12&gt;=0.865,F12&gt;=2.5,H12&gt;=7.482,A12&gt;=5.55),4.8,IF(AND(G12&gt;=0.912,G12&gt;=0.865,F12&gt;=2.5,H12&gt;=7.482,A12&gt;=5.55),5.175,IF(AND(A12&gt;=4.95,G12&lt;0.446,B12&lt;3.15,B12&lt;3.25,D12&lt;0.75,A12&lt;5.55),1.6,IF(AND(H12&gt;=12.974,G12&lt;0.676,A12&gt;=5.05,B12&gt;=3.25,D12&lt;0.75,A12&lt;5.55),1.3,IF(AND(D12&lt;1.45,H12&lt;13.531,A12&gt;=5.85,F12&lt;2.5,H12&gt;=7.482,A12&gt;=5.55),4.2,IF(AND(D12&gt;=1.45,H12&lt;13.531,A12&gt;=5.85,F12&lt;2.5,H12&gt;=7.482,A12&gt;=5.55),4.967,IF(AND(G12&lt;0.187,H12&gt;=13.531,A12&gt;=5.85,F12&lt;2.5,H12&gt;=7.482,A12&gt;=5.55),5,IF(AND(H12&gt;=12.675,A12&lt;4.95,G12&lt;0.446,B12&lt;3.15,B12&lt;3.25,D12&lt;0.75,A12&lt;5.55),1.5,IF(AND(H12&lt;10.826,H12&lt;12.974,G12&lt;0.676,A12&gt;=5.05,B12&gt;=3.25,D12&lt;0.75,A12&lt;5.55),1.46,IF(AND(H12&gt;=10.826,H12&lt;12.974,G12&lt;0.676,A12&gt;=5.05,B12&gt;=3.25,D12&lt;0.75,A12&lt;5.55),1.4,IF(AND(A12&lt;6.15,G12&gt;=0.187,H12&gt;=13.531,A12&gt;=5.85,F12&lt;2.5,H12&gt;=7.482,A12&gt;=5.55),4.7,IF(AND(A12&lt;6.85,B12&lt;2.95,H12&lt;16.284,G12&lt;0.865,F12&gt;=2.5,H12&gt;=7.482,A12&gt;=5.55),5.32,IF(AND(A12&gt;=6.85,B12&lt;2.95,H12&lt;16.284,G12&lt;0.865,F12&gt;=2.5,H12&gt;=7.482,A12&gt;=5.55),6.567,IF(AND(A12&lt;4.85,H12&lt;12.675,A12&lt;4.95,G12&lt;0.446,B12&lt;3.15,B12&lt;3.25,D12&lt;0.75,A12&lt;5.55),1.4,IF(AND(A12&gt;=4.85,H12&lt;12.675,A12&lt;4.95,G12&lt;0.446,B12&lt;3.15,B12&lt;3.25,D12&lt;0.75,A12&lt;5.55),1.5,IF(AND(B12&lt;3.1,A12&gt;=6.15,G12&gt;=0.187,H12&gt;=13.531,A12&gt;=5.85,F12&lt;2.5,H12&gt;=7.482,A12&gt;=5.55),4.467,IF(AND(B12&gt;=3.1,A12&gt;=6.15,G12&gt;=0.187,H12&gt;=13.531,A12&gt;=5.85,F12&lt;2.5,H12&gt;=7.482,A12&gt;=5.55),4.7,IF(AND(G12&gt;=0.379,B12&lt;3.15,B12&gt;=2.95,H12&lt;16.284,G12&lt;0.865,F12&gt;=2.5,H12&gt;=7.482,A12&gt;=5.55),5.733,IF(AND(A12&lt;6.6,B12&gt;=3.15,B12&gt;=2.95,H12&lt;16.284,G12&lt;0.865,F12&gt;=2.5,H12&gt;=7.482,A12&gt;=5.55),5.38,IF(AND(A12&lt;6.7,G12&lt;0.379,B12&lt;3.15,B12&gt;=2.95,H12&lt;16.284,G12&lt;0.865,F12&gt;=2.5,H12&gt;=7.482,A12&gt;=5.55),5.3,IF(AND(A12&gt;=6.7,G12&lt;0.379,B12&lt;3.15,B12&gt;=2.95,H12&lt;16.284,G12&lt;0.865,F12&gt;=2.5,H12&gt;=7.482,A12&gt;=5.55),5.16,IF(AND(A12&lt;7.05,A12&gt;=6.6,B12&gt;=3.15,B12&gt;=2.95,H12&lt;16.284,G12&lt;0.865,F12&gt;=2.5,H12&gt;=7.482,A12&gt;=5.55),5.78,IF(AND(A12&gt;=7.05,A12&gt;=6.6,B12&gt;=3.15,B12&gt;=2.95,H12&lt;16.284,G12&lt;0.865,F12&gt;=2.5,H12&gt;=7.482,A12&gt;=5.55),6.1,"shouldnthappen")))))))))))))))))))))))))))))))))</f>
        <v>1.5</v>
      </c>
      <c r="Q12" s="1" t="n">
        <f aca="false">IF(AND(G12&gt;=0.422,B12&lt;3.25,F12&lt;1.5),1.25,IF(AND(G12&gt;=0.082,G12&lt;0.125,F12&gt;=1.5),6.7,IF(AND(G12&lt;0.251,G12&lt;0.422,B12&lt;3.25,F12&lt;1.5),1.38,IF(AND(G12&gt;=0.251,G12&lt;0.422,B12&lt;3.25,F12&lt;1.5),1.55,IF(AND(G12&gt;=0.385,G12&lt;0.633,B12&gt;=3.25,F12&lt;1.5),1.367,IF(AND(B12&lt;3.35,G12&gt;=0.633,B12&gt;=3.25,F12&lt;1.5),1.7,IF(AND(A12&lt;5.85,G12&lt;0.082,G12&lt;0.125,F12&gt;=1.5),4.5,IF(AND(F12&gt;=2.5,D12&lt;1.6,G12&gt;=0.125,F12&gt;=1.5),5.05,IF(AND(H12&gt;=16.774,D12&gt;=1.6,G12&gt;=0.125,F12&gt;=1.5),6.4,IF(AND(D12&gt;=0.5,G12&lt;0.385,G12&lt;0.633,B12&gt;=3.25,F12&lt;1.5),1.6,IF(AND(B12&lt;3.6,B12&gt;=3.35,G12&gt;=0.633,B12&gt;=3.25,F12&lt;1.5),1.55,IF(AND(B12&gt;=3.6,B12&gt;=3.35,G12&gt;=0.633,B12&gt;=3.25,F12&lt;1.5),1.6,IF(AND(D12&lt;1.65,A12&gt;=5.85,G12&lt;0.082,G12&lt;0.125,F12&gt;=1.5),4.7,IF(AND(A12&lt;5.3,F12&lt;2.5,D12&lt;1.6,G12&gt;=0.125,F12&gt;=1.5),3.15,IF(AND(B12&gt;=3.2,H12&lt;16.774,D12&gt;=1.6,G12&gt;=0.125,F12&gt;=1.5),5.675,IF(AND(H12&lt;11.767,D12&lt;0.5,G12&lt;0.385,G12&lt;0.633,B12&gt;=3.25,F12&lt;1.5),1.5,IF(AND(H12&gt;=11.767,D12&lt;0.5,G12&lt;0.385,G12&lt;0.633,B12&gt;=3.25,F12&lt;1.5),1.367,IF(AND(H12&lt;8.367,D12&gt;=1.65,A12&gt;=5.85,G12&lt;0.082,G12&lt;0.125,F12&gt;=1.5),5.7,IF(AND(H12&gt;=8.367,D12&gt;=1.65,A12&gt;=5.85,G12&lt;0.082,G12&lt;0.125,F12&gt;=1.5),5.575,IF(AND(A12&gt;=7.1,B12&lt;3.2,H12&lt;16.774,D12&gt;=1.6,G12&gt;=0.125,F12&gt;=1.5),6.3,IF(AND(H12&gt;=15.395,B12&lt;2.85,A12&gt;=5.3,F12&lt;2.5,D12&lt;1.6,G12&gt;=0.125,F12&gt;=1.5),4.8,IF(AND(H12&lt;8.486,B12&gt;=2.85,A12&gt;=5.3,F12&lt;2.5,D12&lt;1.6,G12&gt;=0.125,F12&gt;=1.5),3.85,IF(AND(D12&gt;=2.1,A12&lt;7.1,B12&lt;3.2,H12&lt;16.774,D12&gt;=1.6,G12&gt;=0.125,F12&gt;=1.5),5.5,IF(AND(B12&gt;=2.75,H12&lt;15.395,B12&lt;2.85,A12&gt;=5.3,F12&lt;2.5,D12&lt;1.6,G12&gt;=0.125,F12&gt;=1.5),4.489,IF(AND(H12&gt;=15.168,H12&gt;=8.486,B12&gt;=2.85,A12&gt;=5.3,F12&lt;2.5,D12&lt;1.6,G12&gt;=0.125,F12&gt;=1.5),4.7,IF(AND(G12&gt;=0.519,D12&lt;2.1,A12&lt;7.1,B12&lt;3.2,H12&lt;16.774,D12&gt;=1.6,G12&gt;=0.125,F12&gt;=1.5),4.925,IF(AND(G12&gt;=0.897,B12&lt;2.75,H12&lt;15.395,B12&lt;2.85,A12&gt;=5.3,F12&lt;2.5,D12&lt;1.6,G12&gt;=0.125,F12&gt;=1.5),4.567,IF(AND(A12&lt;5.65,H12&lt;15.168,H12&gt;=8.486,B12&gt;=2.85,A12&gt;=5.3,F12&lt;2.5,D12&lt;1.6,G12&gt;=0.125,F12&gt;=1.5),4.5,IF(AND(G12&lt;0.23,G12&lt;0.519,D12&lt;2.1,A12&lt;7.1,B12&lt;3.2,H12&lt;16.774,D12&gt;=1.6,G12&gt;=0.125,F12&gt;=1.5),5,IF(AND(A12&lt;5.9,G12&lt;0.897,B12&lt;2.75,H12&lt;15.395,B12&lt;2.85,A12&gt;=5.3,F12&lt;2.5,D12&lt;1.6,G12&gt;=0.125,F12&gt;=1.5),4.1,IF(AND(A12&gt;=5.9,G12&lt;0.897,B12&lt;2.75,H12&lt;15.395,B12&lt;2.85,A12&gt;=5.3,F12&lt;2.5,D12&lt;1.6,G12&gt;=0.125,F12&gt;=1.5),4.5,IF(AND(A12&lt;6.05,A12&gt;=5.65,H12&lt;15.168,H12&gt;=8.486,B12&gt;=2.85,A12&gt;=5.3,F12&lt;2.5,D12&lt;1.6,G12&gt;=0.125,F12&gt;=1.5),4.2,IF(AND(A12&gt;=6.05,A12&gt;=5.65,H12&lt;15.168,H12&gt;=8.486,B12&gt;=2.85,A12&gt;=5.3,F12&lt;2.5,D12&lt;1.6,G12&gt;=0.125,F12&gt;=1.5),4.35,IF(AND(D12&lt;1.95,G12&gt;=0.23,G12&lt;0.519,D12&lt;2.1,A12&lt;7.1,B12&lt;3.2,H12&lt;16.774,D12&gt;=1.6,G12&gt;=0.125,F12&gt;=1.5),5.3,IF(AND(D12&gt;=1.95,G12&gt;=0.23,G12&lt;0.519,D12&lt;2.1,A12&lt;7.1,B12&lt;3.2,H12&lt;16.774,D12&gt;=1.6,G12&gt;=0.125,F12&gt;=1.5),5.2,"shouldnthappen")))))))))))))))))))))))))))))))))))</f>
        <v>1.55</v>
      </c>
      <c r="R12" s="1" t="n">
        <f aca="false">IF(AND(G12&gt;=0.901,F12&lt;1.5),1.9,IF(AND(H12&lt;5.523,D12&lt;0.35,G12&lt;0.901,F12&lt;1.5),1,IF(AND(B12&lt;3.6,D12&gt;=0.35,G12&lt;0.901,F12&lt;1.5),1.575,IF(AND(B12&gt;=3.6,D12&gt;=0.35,G12&lt;0.901,F12&lt;1.5),1.5,IF(AND(G12&gt;=0.837,D12&lt;1.15,D12&lt;1.45,F12&gt;=1.5),3,IF(AND(G12&gt;=0.66,D12&gt;=1.15,D12&lt;1.45,F12&gt;=1.5),4,IF(AND(F12&gt;=2.5,D12&lt;1.55,D12&gt;=1.45,F12&gt;=1.5),5.025,IF(AND(F12&lt;2.5,D12&gt;=1.55,D12&gt;=1.45,F12&gt;=1.5),4.933,IF(AND(B12&lt;2.45,G12&lt;0.837,D12&lt;1.15,D12&lt;1.45,F12&gt;=1.5),3.3,IF(AND(B12&gt;=2.45,G12&lt;0.837,D12&lt;1.15,D12&lt;1.45,F12&gt;=1.5),3.86,IF(AND(B12&gt;=3.05,F12&lt;2.5,D12&lt;1.55,D12&gt;=1.45,F12&gt;=1.5),4.8,IF(AND(D12&gt;=2.45,F12&gt;=2.5,D12&gt;=1.55,D12&gt;=1.45,F12&gt;=1.5),5.875,IF(AND(H12&lt;13.187,G12&lt;0.217,H12&gt;=5.523,D12&lt;0.35,G12&lt;0.901,F12&lt;1.5),1.4,IF(AND(H12&gt;=13.187,G12&lt;0.217,H12&gt;=5.523,D12&lt;0.35,G12&lt;0.901,F12&lt;1.5),1.5,IF(AND(G12&lt;0.33,G12&gt;=0.217,H12&gt;=5.523,D12&lt;0.35,G12&lt;0.901,F12&lt;1.5),1.28,IF(AND(A12&lt;6.05,D12&lt;1.35,G12&lt;0.66,D12&gt;=1.15,D12&lt;1.45,F12&gt;=1.5),4.175,IF(AND(A12&gt;=6.05,D12&lt;1.35,G12&lt;0.66,D12&gt;=1.15,D12&lt;1.45,F12&gt;=1.5),4.3,IF(AND(A12&lt;5.65,D12&gt;=1.35,G12&lt;0.66,D12&gt;=1.15,D12&lt;1.45,F12&gt;=1.5),3.9,IF(AND(A12&gt;=5.65,D12&gt;=1.35,G12&lt;0.66,D12&gt;=1.15,D12&lt;1.45,F12&gt;=1.5),4.52,IF(AND(A12&lt;6.25,B12&lt;3.05,F12&lt;2.5,D12&lt;1.55,D12&gt;=1.45,F12&gt;=1.5),4.5,IF(AND(A12&gt;=6.25,B12&lt;3.05,F12&lt;2.5,D12&lt;1.55,D12&gt;=1.45,F12&gt;=1.5),4.675,IF(AND(A12&gt;=7.25,D12&lt;2.45,F12&gt;=2.5,D12&gt;=1.55,D12&gt;=1.45,F12&gt;=1.5),6.433,IF(AND(D12&gt;=0.25,G12&gt;=0.33,G12&gt;=0.217,H12&gt;=5.523,D12&lt;0.35,G12&lt;0.901,F12&lt;1.5),1.4,IF(AND(A12&lt;6.15,A12&lt;7.25,D12&lt;2.45,F12&gt;=2.5,D12&gt;=1.55,D12&gt;=1.45,F12&gt;=1.5),5.025,IF(AND(H12&lt;6.439,D12&lt;0.25,G12&gt;=0.33,G12&gt;=0.217,H12&gt;=5.523,D12&lt;0.35,G12&lt;0.901,F12&lt;1.5),1.5,IF(AND(H12&gt;=6.439,D12&lt;0.25,G12&gt;=0.33,G12&gt;=0.217,H12&gt;=5.523,D12&lt;0.35,G12&lt;0.901,F12&lt;1.5),1.38,IF(AND(H12&gt;=13.711,A12&gt;=6.15,A12&lt;7.25,D12&lt;2.45,F12&gt;=2.5,D12&gt;=1.55,D12&gt;=1.45,F12&gt;=1.5),5.68,IF(AND(B12&gt;=3.3,H12&lt;13.711,A12&gt;=6.15,A12&lt;7.25,D12&lt;2.45,F12&gt;=2.5,D12&gt;=1.55,D12&gt;=1.45,F12&gt;=1.5),5.6,IF(AND(G12&lt;0.093,B12&lt;3.3,H12&lt;13.711,A12&gt;=6.15,A12&lt;7.25,D12&lt;2.45,F12&gt;=2.5,D12&gt;=1.55,D12&gt;=1.45,F12&gt;=1.5),5.56,IF(AND(D12&lt;1.95,G12&gt;=0.093,B12&lt;3.3,H12&lt;13.711,A12&gt;=6.15,A12&lt;7.25,D12&lt;2.45,F12&gt;=2.5,D12&gt;=1.55,D12&gt;=1.45,F12&gt;=1.5),5.3,IF(AND(B12&lt;3.15,D12&gt;=1.95,G12&gt;=0.093,B12&lt;3.3,H12&lt;13.711,A12&gt;=6.15,A12&lt;7.25,D12&lt;2.45,F12&gt;=2.5,D12&gt;=1.55,D12&gt;=1.45,F12&gt;=1.5),5.1,IF(AND(B12&gt;=3.15,D12&gt;=1.95,G12&gt;=0.093,B12&lt;3.3,H12&lt;13.711,A12&gt;=6.15,A12&lt;7.25,D12&lt;2.45,F12&gt;=2.5,D12&gt;=1.55,D12&gt;=1.45,F12&gt;=1.5),5.15,"shouldnthappen"))))))))))))))))))))))))))))))))</f>
        <v>1.38</v>
      </c>
      <c r="S12" s="1" t="n">
        <f aca="false">IF(AND(G12&gt;=0.859,D12&gt;=0.35,F12&lt;1.5),1.9,IF(AND(D12&lt;1.75,F12&gt;=2.5,F12&gt;=1.5),4.867,IF(AND(H12&lt;8.42,A12&lt;5.05,D12&lt;0.35,F12&lt;1.5),1.42,IF(AND(H12&gt;=14.877,A12&gt;=5.05,D12&lt;0.35,F12&lt;1.5),1.3,IF(AND(B12&lt;3.35,G12&lt;0.859,D12&gt;=0.35,F12&lt;1.5),1.7,IF(AND(B12&gt;=3.35,G12&lt;0.859,D12&gt;=0.35,F12&lt;1.5),1.5,IF(AND(A12&gt;=6.05,B12&lt;2.75,F12&lt;2.5,F12&gt;=1.5),4.733,IF(AND(G12&gt;=0.68,B12&gt;=2.75,F12&lt;2.5,F12&gt;=1.5),4.025,IF(AND(H12&gt;=16.284,D12&gt;=1.75,F12&gt;=2.5,F12&gt;=1.5),6.6,IF(AND(A12&lt;4.35,H12&gt;=8.42,A12&lt;5.05,D12&lt;0.35,F12&lt;1.5),1.1,IF(AND(G12&gt;=0.948,H12&lt;14.877,A12&gt;=5.05,D12&lt;0.35,F12&lt;1.5),1.7,IF(AND(A12&lt;5.3,A12&lt;6.05,B12&lt;2.75,F12&lt;2.5,F12&gt;=1.5),3,IF(AND(H12&gt;=15.168,G12&lt;0.68,B12&gt;=2.75,F12&lt;2.5,F12&gt;=1.5),4.75,IF(AND(H12&gt;=14.005,A12&gt;=4.35,H12&gt;=8.42,A12&lt;5.05,D12&lt;0.35,F12&lt;1.5),1.375,IF(AND(A12&gt;=5.55,G12&lt;0.948,H12&lt;14.877,A12&gt;=5.05,D12&lt;0.35,F12&lt;1.5),1.7,IF(AND(H12&lt;12.363,A12&gt;=5.3,A12&lt;6.05,B12&lt;2.75,F12&lt;2.5,F12&gt;=1.5),3.825,IF(AND(H12&gt;=12.363,A12&gt;=5.3,A12&lt;6.05,B12&lt;2.75,F12&lt;2.5,F12&gt;=1.5),4.033,IF(AND(H12&gt;=14.508,H12&lt;15.168,G12&lt;0.68,B12&gt;=2.75,F12&lt;2.5,F12&gt;=1.5),4.2,IF(AND(D12&gt;=2.35,D12&gt;=2.2,H12&lt;16.284,D12&gt;=1.75,F12&gt;=2.5,F12&gt;=1.5),5.267,IF(AND(G12&lt;0.231,H12&lt;14.005,A12&gt;=4.35,H12&gt;=8.42,A12&lt;5.05,D12&lt;0.35,F12&lt;1.5),1.4,IF(AND(H12&gt;=14.494,A12&lt;5.55,G12&lt;0.948,H12&lt;14.877,A12&gt;=5.05,D12&lt;0.35,F12&lt;1.5),1.6,IF(AND(A12&lt;6.1,H12&lt;14.508,H12&lt;15.168,G12&lt;0.68,B12&gt;=2.75,F12&lt;2.5,F12&gt;=1.5),4.5,IF(AND(A12&lt;6.1,H12&lt;11.8,D12&lt;2.2,H12&lt;16.284,D12&gt;=1.75,F12&gt;=2.5,F12&gt;=1.5),4.95,IF(AND(A12&gt;=6.1,H12&lt;11.8,D12&lt;2.2,H12&lt;16.284,D12&gt;=1.75,F12&gt;=2.5,F12&gt;=1.5),5.333,IF(AND(B12&lt;2.75,H12&gt;=11.8,D12&lt;2.2,H12&lt;16.284,D12&gt;=1.75,F12&gt;=2.5,F12&gt;=1.5),5.1,IF(AND(B12&gt;=3.15,D12&lt;2.35,D12&gt;=2.2,H12&lt;16.284,D12&gt;=1.75,F12&gt;=2.5,F12&gt;=1.5),5.5,IF(AND(B12&gt;=3.35,G12&gt;=0.231,H12&lt;14.005,A12&gt;=4.35,H12&gt;=8.42,A12&lt;5.05,D12&lt;0.35,F12&lt;1.5),1.3,IF(AND(H12&lt;13.869,H12&lt;14.494,A12&lt;5.55,G12&lt;0.948,H12&lt;14.877,A12&gt;=5.05,D12&lt;0.35,F12&lt;1.5),1.5,IF(AND(H12&gt;=13.869,H12&lt;14.494,A12&lt;5.55,G12&lt;0.948,H12&lt;14.877,A12&gt;=5.05,D12&lt;0.35,F12&lt;1.5),1.4,IF(AND(G12&lt;0.636,A12&gt;=6.1,H12&lt;14.508,H12&lt;15.168,G12&lt;0.68,B12&gt;=2.75,F12&lt;2.5,F12&gt;=1.5),4.68,IF(AND(G12&gt;=0.636,A12&gt;=6.1,H12&lt;14.508,H12&lt;15.168,G12&lt;0.68,B12&gt;=2.75,F12&lt;2.5,F12&gt;=1.5),4.4,IF(AND(B12&lt;2.85,B12&gt;=2.75,H12&gt;=11.8,D12&lt;2.2,H12&lt;16.284,D12&gt;=1.75,F12&gt;=2.5,F12&gt;=1.5),6.7,IF(AND(H12&lt;10.626,B12&lt;3.15,D12&lt;2.35,D12&gt;=2.2,H12&lt;16.284,D12&gt;=1.75,F12&gt;=2.5,F12&gt;=1.5),5.1,IF(AND(H12&gt;=10.626,B12&lt;3.15,D12&lt;2.35,D12&gt;=2.2,H12&lt;16.284,D12&gt;=1.75,F12&gt;=2.5,F12&gt;=1.5),5.2,IF(AND(G12&lt;0.378,B12&lt;3.35,G12&gt;=0.231,H12&lt;14.005,A12&gt;=4.35,H12&gt;=8.42,A12&lt;5.05,D12&lt;0.35,F12&lt;1.5),1.2,IF(AND(G12&gt;=0.378,B12&lt;3.35,G12&gt;=0.231,H12&lt;14.005,A12&gt;=4.35,H12&gt;=8.42,A12&lt;5.05,D12&lt;0.35,F12&lt;1.5),1.3,IF(AND(A12&lt;6.2,B12&gt;=2.85,B12&gt;=2.75,H12&gt;=11.8,D12&lt;2.2,H12&lt;16.284,D12&gt;=1.75,F12&gt;=2.5,F12&gt;=1.5),4.9,IF(AND(G12&lt;0.388,A12&gt;=6.2,B12&gt;=2.85,B12&gt;=2.75,H12&gt;=11.8,D12&lt;2.2,H12&lt;16.284,D12&gt;=1.75,F12&gt;=2.5,F12&gt;=1.5),5.52,IF(AND(G12&gt;=0.388,A12&gt;=6.2,B12&gt;=2.85,B12&gt;=2.75,H12&gt;=11.8,D12&lt;2.2,H12&lt;16.284,D12&gt;=1.75,F12&gt;=2.5,F12&gt;=1.5),5.7,"shouldnthappen")))))))))))))))))))))))))))))))))))))))</f>
        <v>1.42</v>
      </c>
      <c r="T12" s="1" t="n">
        <f aca="false">IF(AND(D12&gt;=0.8,A12&lt;5.45),3.7,IF(AND(D12&gt;=0.35,D12&lt;0.8,A12&lt;5.45),1.56,IF(AND(G12&lt;0.164,F12&lt;2.5,A12&gt;=5.45),1.6,IF(AND(H12&gt;=16.718,F12&gt;=2.5,A12&gt;=5.45),6.4,IF(AND(G12&gt;=0.719,H12&lt;16.718,F12&gt;=2.5,A12&gt;=5.45),5.05,IF(AND(A12&lt;4.35,A12&lt;5.05,D12&lt;0.35,D12&lt;0.8,A12&lt;5.45),1.1,IF(AND(H12&gt;=14.494,A12&gt;=5.05,D12&lt;0.35,D12&lt;0.8,A12&lt;5.45),1.6,IF(AND(G12&lt;0.338,D12&lt;1.25,G12&gt;=0.164,F12&lt;2.5,A12&gt;=5.45),4.1,IF(AND(H12&lt;8.397,D12&gt;=1.25,G12&gt;=0.164,F12&lt;2.5,A12&gt;=5.45),4,IF(AND(H12&lt;11.031,H12&lt;14.494,A12&gt;=5.05,D12&lt;0.35,D12&lt;0.8,A12&lt;5.45),1.5,IF(AND(H12&gt;=11.031,H12&lt;14.494,A12&gt;=5.05,D12&lt;0.35,D12&lt;0.8,A12&lt;5.45),1.44,IF(AND(B12&lt;2.65,H12&gt;=8.397,D12&gt;=1.25,G12&gt;=0.164,F12&lt;2.5,A12&gt;=5.45),4.767,IF(AND(H12&lt;7.388,G12&lt;0.487,G12&lt;0.719,H12&lt;16.718,F12&gt;=2.5,A12&gt;=5.45),5.067,IF(AND(G12&lt;0.533,G12&gt;=0.487,G12&lt;0.719,H12&lt;16.718,F12&gt;=2.5,A12&gt;=5.45),5.8,IF(AND(G12&gt;=0.533,G12&gt;=0.487,G12&lt;0.719,H12&lt;16.718,F12&gt;=2.5,A12&gt;=5.45),5.86,IF(AND(B12&lt;3.25,A12&gt;=4.95,A12&gt;=4.35,A12&lt;5.05,D12&lt;0.35,D12&lt;0.8,A12&lt;5.45),1.2,IF(AND(A12&lt;5.6,H12&lt;11.218,G12&gt;=0.338,D12&lt;1.25,G12&gt;=0.164,F12&lt;2.5,A12&gt;=5.45),3.7,IF(AND(A12&gt;=5.6,H12&lt;11.218,G12&gt;=0.338,D12&lt;1.25,G12&gt;=0.164,F12&lt;2.5,A12&gt;=5.45),3.5,IF(AND(H12&lt;12.668,H12&gt;=11.218,G12&gt;=0.338,D12&lt;1.25,G12&gt;=0.164,F12&lt;2.5,A12&gt;=5.45),3.9,IF(AND(H12&gt;=12.668,H12&gt;=11.218,G12&gt;=0.338,D12&lt;1.25,G12&gt;=0.164,F12&lt;2.5,A12&gt;=5.45),4,IF(AND(H12&gt;=15.705,B12&gt;=2.65,H12&gt;=8.397,D12&gt;=1.25,G12&gt;=0.164,F12&lt;2.5,A12&gt;=5.45),4.8,IF(AND(B12&lt;2.75,H12&gt;=7.388,G12&lt;0.487,G12&lt;0.719,H12&lt;16.718,F12&gt;=2.5,A12&gt;=5.45),5.26,IF(AND(B12&lt;2.95,A12&lt;4.5,A12&lt;4.95,A12&gt;=4.35,A12&lt;5.05,D12&lt;0.35,D12&lt;0.8,A12&lt;5.45),1.4,IF(AND(B12&gt;=2.95,A12&lt;4.5,A12&lt;4.95,A12&gt;=4.35,A12&lt;5.05,D12&lt;0.35,D12&lt;0.8,A12&lt;5.45),1.3,IF(AND(H12&gt;=13.924,A12&gt;=4.5,A12&lt;4.95,A12&gt;=4.35,A12&lt;5.05,D12&lt;0.35,D12&lt;0.8,A12&lt;5.45),1.5,IF(AND(G12&lt;0.252,B12&gt;=3.25,A12&gt;=4.95,A12&gt;=4.35,A12&lt;5.05,D12&lt;0.35,D12&lt;0.8,A12&lt;5.45),1.4,IF(AND(G12&gt;=0.252,B12&gt;=3.25,A12&gt;=4.95,A12&gt;=4.35,A12&lt;5.05,D12&lt;0.35,D12&lt;0.8,A12&lt;5.45),1.32,IF(AND(G12&gt;=0.473,H12&lt;15.705,B12&gt;=2.65,H12&gt;=8.397,D12&gt;=1.25,G12&gt;=0.164,F12&lt;2.5,A12&gt;=5.45),4.7,IF(AND(B12&gt;=3.15,B12&gt;=2.75,H12&gt;=7.388,G12&lt;0.487,G12&lt;0.719,H12&lt;16.718,F12&gt;=2.5,A12&gt;=5.45),5.7,IF(AND(B12&lt;3.15,H12&lt;13.924,A12&gt;=4.5,A12&lt;4.95,A12&gt;=4.35,A12&lt;5.05,D12&lt;0.35,D12&lt;0.8,A12&lt;5.45),1.433,IF(AND(B12&gt;=3.15,H12&lt;13.924,A12&gt;=4.5,A12&lt;4.95,A12&gt;=4.35,A12&lt;5.05,D12&lt;0.35,D12&lt;0.8,A12&lt;5.45),1.4,IF(AND(H12&gt;=14.81,G12&lt;0.473,H12&lt;15.705,B12&gt;=2.65,H12&gt;=8.397,D12&gt;=1.25,G12&gt;=0.164,F12&lt;2.5,A12&gt;=5.45),4.2,IF(AND(A12&lt;6.65,B12&lt;3.15,B12&gt;=2.75,H12&gt;=7.388,G12&lt;0.487,G12&lt;0.719,H12&lt;16.718,F12&gt;=2.5,A12&gt;=5.45),5.6,IF(AND(A12&gt;=6.65,B12&lt;3.15,B12&gt;=2.75,H12&gt;=7.388,G12&lt;0.487,G12&lt;0.719,H12&lt;16.718,F12&gt;=2.5,A12&gt;=5.45),5.4,IF(AND(A12&lt;6.15,H12&lt;14.81,G12&lt;0.473,H12&lt;15.705,B12&gt;=2.65,H12&gt;=8.397,D12&gt;=1.25,G12&gt;=0.164,F12&lt;2.5,A12&gt;=5.45),4.5,IF(AND(A12&gt;=6.15,H12&lt;14.81,G12&lt;0.473,H12&lt;15.705,B12&gt;=2.65,H12&gt;=8.397,D12&gt;=1.25,G12&gt;=0.164,F12&lt;2.5,A12&gt;=5.45),4.4,"shouldnthappen"))))))))))))))))))))))))))))))))))))</f>
        <v>1.433</v>
      </c>
      <c r="U12" s="1" t="n">
        <f aca="false">IF(AND(G12&gt;=0.934,F12&lt;1.5),1.7,IF(AND(D12&lt;0.15,D12&lt;0.25,G12&lt;0.934,F12&lt;1.5),1.38,IF(AND(H12&gt;=14.379,D12&gt;=0.25,G12&lt;0.934,F12&lt;1.5),1.7,IF(AND(A12&lt;5.3,D12&lt;1.35,F12&lt;2.5,F12&gt;=1.5),3.15,IF(AND(H12&lt;7.148,D12&gt;=1.35,F12&lt;2.5,F12&gt;=1.5),3.9,IF(AND(G12&lt;0.352,A12&lt;6.15,F12&gt;=2.5,F12&gt;=1.5),4.5,IF(AND(G12&gt;=0.352,A12&lt;6.15,F12&gt;=2.5,F12&gt;=1.5),4.92,IF(AND(B12&lt;2.85,A12&gt;=6.15,F12&gt;=2.5,F12&gt;=1.5),6.2,IF(AND(D12&gt;=0.45,H12&lt;14.379,D12&gt;=0.25,G12&lt;0.934,F12&lt;1.5),1.65,IF(AND(G12&gt;=0.857,A12&gt;=5.3,D12&lt;1.35,F12&lt;2.5,F12&gt;=1.5),4.3,IF(AND(A12&gt;=7.25,B12&gt;=2.85,A12&gt;=6.15,F12&gt;=2.5,F12&gt;=1.5),6.425,IF(AND(H12&lt;9.499,A12&lt;5.05,D12&gt;=0.15,D12&lt;0.25,G12&lt;0.934,F12&lt;1.5),1.4,IF(AND(A12&gt;=5.45,A12&gt;=5.05,D12&gt;=0.15,D12&lt;0.25,G12&lt;0.934,F12&lt;1.5),1.3,IF(AND(B12&gt;=4.15,D12&lt;0.45,H12&lt;14.379,D12&gt;=0.25,G12&lt;0.934,F12&lt;1.5),1.5,IF(AND(A12&gt;=5.75,G12&lt;0.857,A12&gt;=5.3,D12&lt;1.35,F12&lt;2.5,F12&gt;=1.5),4.02,IF(AND(A12&lt;6.65,G12&lt;0.333,H12&gt;=7.148,D12&gt;=1.35,F12&lt;2.5,F12&gt;=1.5),4.475,IF(AND(A12&gt;=6.65,G12&lt;0.333,H12&gt;=7.148,D12&gt;=1.35,F12&lt;2.5,F12&gt;=1.5),4.8,IF(AND(D12&gt;=1.45,G12&gt;=0.333,H12&gt;=7.148,D12&gt;=1.35,F12&lt;2.5,F12&gt;=1.5),4.85,IF(AND(G12&gt;=0.861,A12&lt;7.25,B12&gt;=2.85,A12&gt;=6.15,F12&gt;=2.5,F12&gt;=1.5),5.2,IF(AND(G12&lt;0.571,H12&gt;=9.499,A12&lt;5.05,D12&gt;=0.15,D12&lt;0.25,G12&lt;0.934,F12&lt;1.5),1.2,IF(AND(G12&gt;=0.571,H12&gt;=9.499,A12&lt;5.05,D12&gt;=0.15,D12&lt;0.25,G12&lt;0.934,F12&lt;1.5),1.3,IF(AND(H12&lt;9.283,A12&lt;5.45,A12&gt;=5.05,D12&gt;=0.15,D12&lt;0.25,G12&lt;0.934,F12&lt;1.5),1.5,IF(AND(H12&gt;=9.283,A12&lt;5.45,A12&gt;=5.05,D12&gt;=0.15,D12&lt;0.25,G12&lt;0.934,F12&lt;1.5),1.425,IF(AND(A12&lt;4.9,B12&lt;4.15,D12&lt;0.45,H12&lt;14.379,D12&gt;=0.25,G12&lt;0.934,F12&lt;1.5),1.4,IF(AND(A12&gt;=4.9,B12&lt;4.15,D12&lt;0.45,H12&lt;14.379,D12&gt;=0.25,G12&lt;0.934,F12&lt;1.5),1.325,IF(AND(G12&lt;0.572,A12&lt;5.75,G12&lt;0.857,A12&gt;=5.3,D12&lt;1.35,F12&lt;2.5,F12&gt;=1.5),3.65,IF(AND(G12&gt;=0.572,A12&lt;5.75,G12&lt;0.857,A12&gt;=5.3,D12&lt;1.35,F12&lt;2.5,F12&gt;=1.5),3.9,IF(AND(A12&lt;6.75,D12&lt;1.45,G12&gt;=0.333,H12&gt;=7.148,D12&gt;=1.35,F12&lt;2.5,F12&gt;=1.5),4.4,IF(AND(A12&gt;=6.75,D12&lt;1.45,G12&gt;=0.333,H12&gt;=7.148,D12&gt;=1.35,F12&lt;2.5,F12&gt;=1.5),4.78,IF(AND(A12&lt;6.6,B12&lt;3.25,G12&lt;0.861,A12&lt;7.25,B12&gt;=2.85,A12&gt;=6.15,F12&gt;=2.5,F12&gt;=1.5),5.333,IF(AND(H12&lt;11.461,B12&gt;=3.25,G12&lt;0.861,A12&lt;7.25,B12&gt;=2.85,A12&gt;=6.15,F12&gt;=2.5,F12&gt;=1.5),6.025,IF(AND(H12&gt;=11.461,B12&gt;=3.25,G12&lt;0.861,A12&lt;7.25,B12&gt;=2.85,A12&gt;=6.15,F12&gt;=2.5,F12&gt;=1.5),5.667,IF(AND(H12&gt;=14.564,A12&gt;=6.6,B12&lt;3.25,G12&lt;0.861,A12&lt;7.25,B12&gt;=2.85,A12&gt;=6.15,F12&gt;=2.5,F12&gt;=1.5),5.4,IF(AND(D12&gt;=2.35,H12&lt;14.564,A12&gt;=6.6,B12&lt;3.25,G12&lt;0.861,A12&lt;7.25,B12&gt;=2.85,A12&gt;=6.15,F12&gt;=2.5,F12&gt;=1.5),5.6,IF(AND(A12&lt;6.85,D12&lt;2.35,H12&lt;14.564,A12&gt;=6.6,B12&lt;3.25,G12&lt;0.861,A12&lt;7.25,B12&gt;=2.85,A12&gt;=6.15,F12&gt;=2.5,F12&gt;=1.5),5.9,IF(AND(A12&gt;=6.85,D12&lt;2.35,H12&lt;14.564,A12&gt;=6.6,B12&lt;3.25,G12&lt;0.861,A12&lt;7.25,B12&gt;=2.85,A12&gt;=6.15,F12&gt;=2.5,F12&gt;=1.5),5.78,"shouldnthappen"))))))))))))))))))))))))))))))))))))</f>
        <v>1.38</v>
      </c>
      <c r="V12" s="1" t="n">
        <f aca="false">IF(AND(H12&lt;5.748,A12&lt;5.05,D12&lt;0.75),1,IF(AND(B12&lt;3.15,H12&gt;=5.748,A12&lt;5.05,D12&lt;0.75),1.475,IF(AND(G12&gt;=0.801,D12&lt;0.25,A12&gt;=5.05,D12&lt;0.75),1.7,IF(AND(D12&gt;=0.45,D12&gt;=0.25,A12&gt;=5.05,D12&lt;0.75),1.7,IF(AND(B12&lt;2.35,F12&lt;2.5,B12&lt;2.75,D12&gt;=0.75),4.16,IF(AND(D12&lt;1.75,F12&gt;=2.5,B12&lt;2.75,D12&gt;=0.75),4.875,IF(AND(D12&gt;=1.75,F12&gt;=2.5,B12&lt;2.75,D12&gt;=0.75),5.333,IF(AND(H12&gt;=16.284,D12&gt;=1.55,B12&gt;=2.75,D12&gt;=0.75),6.6,IF(AND(H12&gt;=14.144,B12&gt;=3.15,H12&gt;=5.748,A12&lt;5.05,D12&lt;0.75),1.3,IF(AND(A12&lt;5.45,G12&lt;0.801,D12&lt;0.25,A12&gt;=5.05,D12&lt;0.75),1.5,IF(AND(A12&gt;=5.45,G12&lt;0.801,D12&lt;0.25,A12&gt;=5.05,D12&lt;0.75),1.34,IF(AND(B12&lt;3.75,D12&lt;0.45,D12&gt;=0.25,A12&gt;=5.05,D12&lt;0.75),1.467,IF(AND(B12&gt;=3.75,D12&lt;0.45,D12&gt;=0.25,A12&gt;=5.05,D12&lt;0.75),1.767,IF(AND(G12&gt;=0.896,B12&gt;=2.35,F12&lt;2.5,B12&lt;2.75,D12&gt;=0.75),4.9,IF(AND(H12&lt;15.504,D12&lt;1.35,D12&lt;1.55,B12&gt;=2.75,D12&gt;=0.75),4.2,IF(AND(H12&gt;=15.504,D12&lt;1.35,D12&lt;1.55,B12&gt;=2.75,D12&gt;=0.75),4.6,IF(AND(H12&lt;9.767,D12&gt;=1.35,D12&lt;1.55,B12&gt;=2.75,D12&gt;=0.75),5.1,IF(AND(A12&lt;4.5,H12&lt;14.144,B12&gt;=3.15,H12&gt;=5.748,A12&lt;5.05,D12&lt;0.75),1.3,IF(AND(A12&gt;=4.5,H12&lt;14.144,B12&gt;=3.15,H12&gt;=5.748,A12&lt;5.05,D12&lt;0.75),1.4,IF(AND(D12&gt;=1.15,G12&lt;0.896,B12&gt;=2.35,F12&lt;2.5,B12&lt;2.75,D12&gt;=0.75),4.04,IF(AND(B12&lt;2.9,H12&gt;=9.767,D12&gt;=1.35,D12&lt;1.55,B12&gt;=2.75,D12&gt;=0.75),4.8,IF(AND(D12&lt;1.7,A12&gt;=7.05,H12&lt;16.284,D12&gt;=1.55,B12&gt;=2.75,D12&gt;=0.75),5.8,IF(AND(D12&gt;=1.7,A12&gt;=7.05,H12&lt;16.284,D12&gt;=1.55,B12&gt;=2.75,D12&gt;=0.75),6.3,IF(AND(B12&lt;2.45,D12&lt;1.15,G12&lt;0.896,B12&gt;=2.35,F12&lt;2.5,B12&lt;2.75,D12&gt;=0.75),3.767,IF(AND(B12&gt;=2.45,D12&lt;1.15,G12&lt;0.896,B12&gt;=2.35,F12&lt;2.5,B12&lt;2.75,D12&gt;=0.75),3.167,IF(AND(B12&gt;=3.15,B12&gt;=2.9,H12&gt;=9.767,D12&gt;=1.35,D12&lt;1.55,B12&gt;=2.75,D12&gt;=0.75),4.7,IF(AND(D12&lt;1.9,D12&lt;2.05,A12&lt;7.05,H12&lt;16.284,D12&gt;=1.55,B12&gt;=2.75,D12&gt;=0.75),4.82,IF(AND(D12&gt;=1.9,D12&lt;2.05,A12&lt;7.05,H12&lt;16.284,D12&gt;=1.55,B12&gt;=2.75,D12&gt;=0.75),5.067,IF(AND(H12&lt;12.721,B12&lt;3.15,B12&gt;=2.9,H12&gt;=9.767,D12&gt;=1.35,D12&lt;1.55,B12&gt;=2.75,D12&gt;=0.75),4.5,IF(AND(H12&gt;=12.721,B12&lt;3.15,B12&gt;=2.9,H12&gt;=9.767,D12&gt;=1.35,D12&lt;1.55,B12&gt;=2.75,D12&gt;=0.75),4.433,IF(AND(H12&lt;9.525,G12&lt;0.364,D12&gt;=2.05,A12&lt;7.05,H12&lt;16.284,D12&gt;=1.55,B12&gt;=2.75,D12&gt;=0.75),5.1,IF(AND(A12&lt;6.25,G12&gt;=0.364,D12&gt;=2.05,A12&lt;7.05,H12&lt;16.284,D12&gt;=1.55,B12&gt;=2.75,D12&gt;=0.75),5.4,IF(AND(H12&lt;10.898,H12&gt;=9.525,G12&lt;0.364,D12&gt;=2.05,A12&lt;7.05,H12&lt;16.284,D12&gt;=1.55,B12&gt;=2.75,D12&gt;=0.75),5.6,IF(AND(H12&lt;8.711,A12&gt;=6.25,G12&gt;=0.364,D12&gt;=2.05,A12&lt;7.05,H12&lt;16.284,D12&gt;=1.55,B12&gt;=2.75,D12&gt;=0.75),5.7,IF(AND(H12&gt;=8.711,A12&gt;=6.25,G12&gt;=0.364,D12&gt;=2.05,A12&lt;7.05,H12&lt;16.284,D12&gt;=1.55,B12&gt;=2.75,D12&gt;=0.75),5.84,IF(AND(D12&lt;2.2,H12&gt;=10.898,H12&gt;=9.525,G12&lt;0.364,D12&gt;=2.05,A12&lt;7.05,H12&lt;16.284,D12&gt;=1.55,B12&gt;=2.75,D12&gt;=0.75),5.4,IF(AND(D12&gt;=2.2,H12&gt;=10.898,H12&gt;=9.525,G12&lt;0.364,D12&gt;=2.05,A12&lt;7.05,H12&lt;16.284,D12&gt;=1.55,B12&gt;=2.75,D12&gt;=0.75),5.3,"shouldnthappen")))))))))))))))))))))))))))))))))))))</f>
        <v>1.475</v>
      </c>
      <c r="W12" s="1" t="n">
        <f aca="false">IF(AND(H12&lt;6.926,D12&gt;=0.35,D12&lt;0.8),1.9,IF(AND(H12&gt;=6.926,D12&gt;=0.35,D12&lt;0.8),1.533,IF(AND(H12&lt;13.492,A12&lt;4.75,D12&lt;0.35,D12&lt;0.8),1.1,IF(AND(H12&gt;=13.492,A12&lt;4.75,D12&lt;0.35,D12&lt;0.8),1.375,IF(AND(B12&lt;2.75,A12&gt;=5.85,F12&lt;2.5,D12&gt;=0.8),4.833,IF(AND(B12&lt;3.3,A12&gt;=7.05,F12&gt;=2.5,D12&gt;=0.8),5.8,IF(AND(B12&gt;=3.3,A12&gt;=7.05,F12&gt;=2.5,D12&gt;=0.8),6.325,IF(AND(D12&gt;=0.25,A12&lt;5.05,A12&gt;=4.75,D12&lt;0.35,D12&lt;0.8),1.3,IF(AND(B12&lt;3.6,A12&gt;=5.05,A12&gt;=4.75,D12&lt;0.35,D12&lt;0.8),1.4,IF(AND(H12&lt;10.194,G12&lt;0.412,A12&lt;5.85,F12&lt;2.5,D12&gt;=0.8),4.133,IF(AND(H12&gt;=10.194,G12&lt;0.412,A12&lt;5.85,F12&lt;2.5,D12&gt;=0.8),4.5,IF(AND(A12&lt;5.35,G12&gt;=0.412,A12&lt;5.85,F12&lt;2.5,D12&gt;=0.8),3.15,IF(AND(A12&lt;6.2,B12&gt;=2.75,A12&gt;=5.85,F12&lt;2.5,D12&gt;=0.8),4.3,IF(AND(H12&lt;5.767,A12&lt;6.2,A12&lt;7.05,F12&gt;=2.5,D12&gt;=0.8),4.5,IF(AND(G12&gt;=0.861,A12&gt;=6.2,A12&lt;7.05,F12&gt;=2.5,D12&gt;=0.8),5.2,IF(AND(B12&lt;3.15,D12&lt;0.25,A12&lt;5.05,A12&gt;=4.75,D12&lt;0.35,D12&lt;0.8),1.55,IF(AND(A12&lt;5.45,B12&gt;=3.6,A12&gt;=5.05,A12&gt;=4.75,D12&lt;0.35,D12&lt;0.8),1.5,IF(AND(A12&gt;=5.45,B12&gt;=3.6,A12&gt;=5.05,A12&gt;=4.75,D12&lt;0.35,D12&lt;0.8),1.4,IF(AND(G12&gt;=0.772,A12&gt;=5.35,G12&gt;=0.412,A12&lt;5.85,F12&lt;2.5,D12&gt;=0.8),3.9,IF(AND(D12&gt;=1.45,A12&gt;=6.2,B12&gt;=2.75,A12&gt;=5.85,F12&lt;2.5,D12&gt;=0.8),4.775,IF(AND(G12&lt;0.5,H12&gt;=5.767,A12&lt;6.2,A12&lt;7.05,F12&gt;=2.5,D12&gt;=0.8),5.1,IF(AND(G12&gt;=0.5,H12&gt;=5.767,A12&lt;6.2,A12&lt;7.05,F12&gt;=2.5,D12&gt;=0.8),4.95,IF(AND(B12&gt;=3.25,G12&lt;0.861,A12&gt;=6.2,A12&lt;7.05,F12&gt;=2.5,D12&gt;=0.8),5.75,IF(AND(A12&lt;4.95,B12&gt;=3.15,D12&lt;0.25,A12&lt;5.05,A12&gt;=4.75,D12&lt;0.35,D12&lt;0.8),1.4,IF(AND(A12&lt;5.65,G12&lt;0.772,A12&gt;=5.35,G12&gt;=0.412,A12&lt;5.85,F12&lt;2.5,D12&gt;=0.8),3.6,IF(AND(A12&gt;=5.65,G12&lt;0.772,A12&gt;=5.35,G12&gt;=0.412,A12&lt;5.85,F12&lt;2.5,D12&gt;=0.8),3.5,IF(AND(B12&gt;=3.15,D12&lt;1.45,A12&gt;=6.2,B12&gt;=2.75,A12&gt;=5.85,F12&lt;2.5,D12&gt;=0.8),4.7,IF(AND(A12&gt;=6.65,B12&lt;3.25,G12&lt;0.861,A12&gt;=6.2,A12&lt;7.05,F12&gt;=2.5,D12&gt;=0.8),5.567,IF(AND(H12&lt;9.499,A12&gt;=4.95,B12&gt;=3.15,D12&lt;0.25,A12&lt;5.05,A12&gt;=4.75,D12&lt;0.35,D12&lt;0.8),1.4,IF(AND(H12&gt;=9.499,A12&gt;=4.95,B12&gt;=3.15,D12&lt;0.25,A12&lt;5.05,A12&gt;=4.75,D12&lt;0.35,D12&lt;0.8),1.2,IF(AND(G12&lt;0.765,B12&lt;3.15,D12&lt;1.45,A12&gt;=6.2,B12&gt;=2.75,A12&gt;=5.85,F12&lt;2.5,D12&gt;=0.8),4.4,IF(AND(G12&gt;=0.765,B12&lt;3.15,D12&lt;1.45,A12&gt;=6.2,B12&gt;=2.75,A12&gt;=5.85,F12&lt;2.5,D12&gt;=0.8),4.6,IF(AND(H12&lt;10.667,A12&lt;6.65,B12&lt;3.25,G12&lt;0.861,A12&gt;=6.2,A12&lt;7.05,F12&gt;=2.5,D12&gt;=0.8),5.167,IF(AND(G12&lt;0.627,H12&gt;=10.667,A12&lt;6.65,B12&lt;3.25,G12&lt;0.861,A12&gt;=6.2,A12&lt;7.05,F12&gt;=2.5,D12&gt;=0.8),5.64,IF(AND(G12&gt;=0.627,H12&gt;=10.667,A12&lt;6.65,B12&lt;3.25,G12&lt;0.861,A12&gt;=6.2,A12&lt;7.05,F12&gt;=2.5,D12&gt;=0.8),5.1,"shouldnthappen")))))))))))))))))))))))))))))))))))</f>
        <v>1.55</v>
      </c>
      <c r="X12" s="1" t="n">
        <f aca="false">IF(AND(B12&lt;3.05,H12&lt;6.697,A12&lt;5.45),4.1,IF(AND(B12&gt;=3.05,H12&lt;6.697,A12&lt;5.45),1.48,IF(AND(D12&lt;0.7,A12&lt;5.9,A12&gt;=5.45),1.4,IF(AND(A12&lt;4.35,B12&lt;3.3,H12&gt;=6.697,A12&lt;5.45),1.1,IF(AND(G12&lt;0.372,D12&gt;=0.7,A12&lt;5.9,A12&gt;=5.45),4.36,IF(AND(A12&gt;=4.9,A12&gt;=4.35,B12&lt;3.3,H12&gt;=6.697,A12&lt;5.45),1.6,IF(AND(H12&gt;=14.171,A12&lt;5.15,B12&gt;=3.3,H12&gt;=6.697,A12&lt;5.45),1.6,IF(AND(G12&lt;0.451,A12&gt;=5.15,B12&gt;=3.3,H12&gt;=6.697,A12&lt;5.45),1.367,IF(AND(G12&gt;=0.451,A12&gt;=5.15,B12&gt;=3.3,H12&gt;=6.697,A12&lt;5.45),1.5,IF(AND(G12&lt;0.332,D12&lt;1.45,F12&lt;2.5,A12&gt;=5.9,A12&gt;=5.45),4.35,IF(AND(A12&lt;6.15,D12&gt;=1.45,F12&lt;2.5,A12&gt;=5.9,A12&gt;=5.45),5.1,IF(AND(D12&gt;=2.4,G12&lt;0.432,F12&gt;=2.5,A12&gt;=5.9,A12&gt;=5.45),5.78,IF(AND(A12&lt;6.15,G12&gt;=0.432,F12&gt;=2.5,A12&gt;=5.9,A12&gt;=5.45),4.9,IF(AND(B12&lt;3.1,A12&lt;4.9,A12&gt;=4.35,B12&lt;3.3,H12&gt;=6.697,A12&lt;5.45),1.4,IF(AND(B12&gt;=3.1,A12&lt;4.9,A12&gt;=4.35,B12&lt;3.3,H12&gt;=6.697,A12&lt;5.45),1.3,IF(AND(G12&lt;0.343,H12&lt;14.171,A12&lt;5.15,B12&gt;=3.3,H12&gt;=6.697,A12&lt;5.45),1.433,IF(AND(G12&gt;=0.343,H12&lt;14.171,A12&lt;5.15,B12&gt;=3.3,H12&gt;=6.697,A12&lt;5.45),1.525,IF(AND(D12&lt;1.05,B12&lt;2.55,G12&gt;=0.372,D12&gt;=0.7,A12&lt;5.9,A12&gt;=5.45),3.7,IF(AND(H12&lt;10.596,B12&gt;=2.55,G12&gt;=0.372,D12&gt;=0.7,A12&lt;5.9,A12&gt;=5.45),3.525,IF(AND(H12&gt;=10.596,B12&gt;=2.55,G12&gt;=0.372,D12&gt;=0.7,A12&lt;5.9,A12&gt;=5.45),3.9,IF(AND(H12&lt;14.314,G12&gt;=0.332,D12&lt;1.45,F12&lt;2.5,A12&gt;=5.9,A12&gt;=5.45),4.4,IF(AND(H12&gt;=14.314,G12&gt;=0.332,D12&lt;1.45,F12&lt;2.5,A12&gt;=5.9,A12&gt;=5.45),4.7,IF(AND(H12&lt;13.906,A12&gt;=6.15,D12&gt;=1.45,F12&lt;2.5,A12&gt;=5.9,A12&gt;=5.45),4.675,IF(AND(H12&gt;=13.906,A12&gt;=6.15,D12&gt;=1.45,F12&lt;2.5,A12&gt;=5.9,A12&gt;=5.45),4.9,IF(AND(G12&lt;0.093,D12&lt;2.4,G12&lt;0.432,F12&gt;=2.5,A12&gt;=5.9,A12&gt;=5.45),5.6,IF(AND(B12&lt;2.95,A12&gt;=6.15,G12&gt;=0.432,F12&gt;=2.5,A12&gt;=5.9,A12&gt;=5.45),5.86,IF(AND(A12&lt;5.55,D12&gt;=1.05,B12&lt;2.55,G12&gt;=0.372,D12&gt;=0.7,A12&lt;5.9,A12&gt;=5.45),4,IF(AND(A12&gt;=5.55,D12&gt;=1.05,B12&lt;2.55,G12&gt;=0.372,D12&gt;=0.7,A12&lt;5.9,A12&gt;=5.45),3.9,IF(AND(D12&lt;1.7,G12&gt;=0.093,D12&lt;2.4,G12&lt;0.432,F12&gt;=2.5,A12&gt;=5.9,A12&gt;=5.45),5.05,IF(AND(G12&gt;=0.774,B12&gt;=2.95,A12&gt;=6.15,G12&gt;=0.432,F12&gt;=2.5,A12&gt;=5.9,A12&gt;=5.45),5.3,IF(AND(G12&gt;=0.312,D12&gt;=1.7,G12&gt;=0.093,D12&lt;2.4,G12&lt;0.432,F12&gt;=2.5,A12&gt;=5.9,A12&gt;=5.45),5.4,IF(AND(D12&lt;2.45,G12&lt;0.774,B12&gt;=2.95,A12&gt;=6.15,G12&gt;=0.432,F12&gt;=2.5,A12&gt;=5.9,A12&gt;=5.45),5.66,IF(AND(D12&gt;=2.45,G12&lt;0.774,B12&gt;=2.95,A12&gt;=6.15,G12&gt;=0.432,F12&gt;=2.5,A12&gt;=5.9,A12&gt;=5.45),6,IF(AND(G12&gt;=0.301,G12&lt;0.312,D12&gt;=1.7,G12&gt;=0.093,D12&lt;2.4,G12&lt;0.432,F12&gt;=2.5,A12&gt;=5.9,A12&gt;=5.45),5.1,IF(AND(A12&lt;6.45,G12&lt;0.301,G12&lt;0.312,D12&gt;=1.7,G12&gt;=0.093,D12&lt;2.4,G12&lt;0.432,F12&gt;=2.5,A12&gt;=5.9,A12&gt;=5.45),5.3,IF(AND(A12&gt;=6.45,G12&lt;0.301,G12&lt;0.312,D12&gt;=1.7,G12&gt;=0.093,D12&lt;2.4,G12&lt;0.432,F12&gt;=2.5,A12&gt;=5.9,A12&gt;=5.45),5.2,"shouldnthappen"))))))))))))))))))))))))))))))))))))</f>
        <v>1.6</v>
      </c>
      <c r="Y12" s="1" t="n">
        <f aca="false">IF(AND(H12&lt;6.51,F12&lt;1.5),1.8,IF(AND(H12&gt;=16.674,F12&gt;=1.5),6.533,IF(AND(D12&gt;=0.45,H12&gt;=6.51,F12&lt;1.5),1.667,IF(AND(H12&gt;=13.805,G12&lt;0.154,H12&lt;16.674,F12&gt;=1.5),6.7,IF(AND(D12&lt;0.15,A12&lt;5.05,D12&lt;0.45,H12&gt;=6.51,F12&lt;1.5),1.4,IF(AND(H12&gt;=13.586,A12&gt;=5.05,D12&lt;0.45,H12&gt;=6.51,F12&lt;1.5),1.3,IF(AND(F12&lt;2.5,H12&lt;13.805,G12&lt;0.154,H12&lt;16.674,F12&gt;=1.5),4.6,IF(AND(H12&lt;8.929,D12&lt;1.35,G12&gt;=0.154,H12&lt;16.674,F12&gt;=1.5),3.64,IF(AND(G12&lt;0.05,H12&lt;13.586,A12&gt;=5.05,D12&lt;0.45,H12&gt;=6.51,F12&lt;1.5),1.4,IF(AND(G12&gt;=0.107,F12&gt;=2.5,H12&lt;13.805,G12&lt;0.154,H12&lt;16.674,F12&gt;=1.5),5.3,IF(AND(B12&gt;=2.75,H12&gt;=8.929,D12&lt;1.35,G12&gt;=0.154,H12&lt;16.674,F12&gt;=1.5),4.433,IF(AND(D12&gt;=1.55,F12&lt;2.5,D12&gt;=1.35,G12&gt;=0.154,H12&lt;16.674,F12&gt;=1.5),4.975,IF(AND(H12&lt;6.93,F12&gt;=2.5,D12&gt;=1.35,G12&gt;=0.154,H12&lt;16.674,F12&gt;=1.5),4.5,IF(AND(H12&lt;12.675,G12&lt;0.217,D12&gt;=0.15,A12&lt;5.05,D12&lt;0.45,H12&gt;=6.51,F12&lt;1.5),1.4,IF(AND(H12&gt;=12.675,G12&lt;0.217,D12&gt;=0.15,A12&lt;5.05,D12&lt;0.45,H12&gt;=6.51,F12&lt;1.5),1.5,IF(AND(A12&lt;4.65,G12&gt;=0.217,D12&gt;=0.15,A12&lt;5.05,D12&lt;0.45,H12&gt;=6.51,F12&lt;1.5),1.35,IF(AND(D12&lt;0.25,G12&gt;=0.05,H12&lt;13.586,A12&gt;=5.05,D12&lt;0.45,H12&gt;=6.51,F12&lt;1.5),1.467,IF(AND(D12&gt;=0.25,G12&gt;=0.05,H12&lt;13.586,A12&gt;=5.05,D12&lt;0.45,H12&gt;=6.51,F12&lt;1.5),1.5,IF(AND(H12&lt;9.15,G12&lt;0.107,F12&gt;=2.5,H12&lt;13.805,G12&lt;0.154,H12&lt;16.674,F12&gt;=1.5),5.7,IF(AND(H12&gt;=9.15,G12&lt;0.107,F12&gt;=2.5,H12&lt;13.805,G12&lt;0.154,H12&lt;16.674,F12&gt;=1.5),5.6,IF(AND(G12&lt;0.404,B12&lt;2.75,H12&gt;=8.929,D12&lt;1.35,G12&gt;=0.154,H12&lt;16.674,F12&gt;=1.5),4.15,IF(AND(G12&gt;=0.404,B12&lt;2.75,H12&gt;=8.929,D12&lt;1.35,G12&gt;=0.154,H12&lt;16.674,F12&gt;=1.5),3.9,IF(AND(A12&gt;=6.75,D12&lt;1.55,F12&lt;2.5,D12&gt;=1.35,G12&gt;=0.154,H12&lt;16.674,F12&gt;=1.5),4.82,IF(AND(D12&lt;0.25,A12&gt;=4.65,G12&gt;=0.217,D12&gt;=0.15,A12&lt;5.05,D12&lt;0.45,H12&gt;=6.51,F12&lt;1.5),1.325,IF(AND(D12&gt;=0.25,A12&gt;=4.65,G12&gt;=0.217,D12&gt;=0.15,A12&lt;5.05,D12&lt;0.45,H12&gt;=6.51,F12&lt;1.5),1.3,IF(AND(A12&lt;6.55,A12&lt;6.75,D12&lt;1.55,F12&lt;2.5,D12&gt;=1.35,G12&gt;=0.154,H12&lt;16.674,F12&gt;=1.5),4.575,IF(AND(A12&gt;=6.55,A12&lt;6.75,D12&lt;1.55,F12&lt;2.5,D12&gt;=1.35,G12&gt;=0.154,H12&lt;16.674,F12&gt;=1.5),4.4,IF(AND(B12&lt;2.9,D12&lt;2.05,H12&gt;=6.93,F12&gt;=2.5,D12&gt;=1.35,G12&gt;=0.154,H12&lt;16.674,F12&gt;=1.5),5.05,IF(AND(H12&lt;8.884,D12&gt;=2.05,H12&gt;=6.93,F12&gt;=2.5,D12&gt;=1.35,G12&gt;=0.154,H12&lt;16.674,F12&gt;=1.5),5.1,IF(AND(H12&lt;13.711,B12&gt;=2.9,D12&lt;2.05,H12&gt;=6.93,F12&gt;=2.5,D12&gt;=1.35,G12&gt;=0.154,H12&lt;16.674,F12&gt;=1.5),5,IF(AND(H12&gt;=13.711,B12&gt;=2.9,D12&lt;2.05,H12&gt;=6.93,F12&gt;=2.5,D12&gt;=1.35,G12&gt;=0.154,H12&lt;16.674,F12&gt;=1.5),5.8,IF(AND(B12&lt;3.15,H12&gt;=8.884,D12&gt;=2.05,H12&gt;=6.93,F12&gt;=2.5,D12&gt;=1.35,G12&gt;=0.154,H12&lt;16.674,F12&gt;=1.5),5.56,IF(AND(B12&gt;=3.15,H12&gt;=8.884,D12&gt;=2.05,H12&gt;=6.93,F12&gt;=2.5,D12&gt;=1.35,G12&gt;=0.154,H12&lt;16.674,F12&gt;=1.5),5.9,"shouldnthappen")))))))))))))))))))))))))))))))))</f>
        <v>1.4</v>
      </c>
      <c r="Z12" s="1" t="n">
        <f aca="false">IF(AND(F12&gt;=2,B12&gt;=3.35),5.6,IF(AND(A12&lt;6.65,H12&gt;=15.076,B12&lt;3.35),4.8,IF(AND(A12&gt;=6.65,H12&gt;=15.076,B12&lt;3.35),6.15,IF(AND(H12&lt;6.542,F12&lt;2,B12&gt;=3.35),1.767,IF(AND(G12&gt;=0.653,D12&lt;0.75,H12&lt;15.076,B12&lt;3.35),1.55,IF(AND(D12&lt;0.15,G12&lt;0.653,D12&lt;0.75,H12&lt;15.076,B12&lt;3.35),1.1,IF(AND(G12&lt;0.356,A12&lt;5.05,H12&gt;=6.542,F12&lt;2,B12&gt;=3.35),1.4,IF(AND(G12&gt;=0.356,A12&lt;5.05,H12&gt;=6.542,F12&lt;2,B12&gt;=3.35),1.3,IF(AND(G12&gt;=0.566,A12&gt;=5.05,H12&gt;=6.542,F12&lt;2,B12&gt;=3.35),1.6,IF(AND(B12&gt;=3.1,D12&gt;=0.15,G12&lt;0.653,D12&lt;0.75,H12&lt;15.076,B12&lt;3.35),1.367,IF(AND(B12&gt;=2.65,D12&lt;1.45,B12&lt;2.75,D12&gt;=0.75,H12&lt;15.076,B12&lt;3.35),3.96,IF(AND(G12&lt;0.352,D12&gt;=1.45,B12&lt;2.75,D12&gt;=0.75,H12&lt;15.076,B12&lt;3.35),4.5,IF(AND(D12&gt;=1.35,A12&lt;6.2,B12&gt;=2.75,D12&gt;=0.75,H12&lt;15.076,B12&lt;3.35),4.733,IF(AND(A12&lt;4.7,B12&lt;3.1,D12&gt;=0.15,G12&lt;0.653,D12&lt;0.75,H12&lt;15.076,B12&lt;3.35),1.36,IF(AND(A12&gt;=4.7,B12&lt;3.1,D12&gt;=0.15,G12&lt;0.653,D12&lt;0.75,H12&lt;15.076,B12&lt;3.35),1.6,IF(AND(A12&lt;5.2,B12&lt;2.65,D12&lt;1.45,B12&lt;2.75,D12&gt;=0.75,H12&lt;15.076,B12&lt;3.35),3.3,IF(AND(A12&lt;6.5,G12&gt;=0.352,D12&gt;=1.45,B12&lt;2.75,D12&gt;=0.75,H12&lt;15.076,B12&lt;3.35),5,IF(AND(A12&gt;=6.5,G12&gt;=0.352,D12&gt;=1.45,B12&lt;2.75,D12&gt;=0.75,H12&lt;15.076,B12&lt;3.35),5.8,IF(AND(H12&lt;8.486,D12&lt;1.35,A12&lt;6.2,B12&gt;=2.75,D12&gt;=0.75,H12&lt;15.076,B12&lt;3.35),3.975,IF(AND(G12&lt;0.187,F12&lt;2.5,A12&gt;=6.2,B12&gt;=2.75,D12&gt;=0.75,H12&lt;15.076,B12&lt;3.35),5,IF(AND(G12&gt;=0.187,F12&lt;2.5,A12&gt;=6.2,B12&gt;=2.75,D12&gt;=0.75,H12&lt;15.076,B12&lt;3.35),4.525,IF(AND(A12&gt;=7.25,F12&gt;=2.5,A12&gt;=6.2,B12&gt;=2.75,D12&gt;=0.75,H12&lt;15.076,B12&lt;3.35),6.5,IF(AND(G12&lt;0.185,B12&lt;3.6,G12&lt;0.566,A12&gt;=5.05,H12&gt;=6.542,F12&lt;2,B12&gt;=3.35),1.45,IF(AND(G12&gt;=0.185,B12&lt;3.6,G12&lt;0.566,A12&gt;=5.05,H12&gt;=6.542,F12&lt;2,B12&gt;=3.35),1.34,IF(AND(G12&lt;0.13,B12&gt;=3.6,G12&lt;0.566,A12&gt;=5.05,H12&gt;=6.542,F12&lt;2,B12&gt;=3.35),1.45,IF(AND(G12&gt;=0.13,B12&gt;=3.6,G12&lt;0.566,A12&gt;=5.05,H12&gt;=6.542,F12&lt;2,B12&gt;=3.35),1.5,IF(AND(D12&lt;1.05,A12&gt;=5.2,B12&lt;2.65,D12&lt;1.45,B12&lt;2.75,D12&gt;=0.75,H12&lt;15.076,B12&lt;3.35),3.5,IF(AND(D12&gt;=1.05,A12&gt;=5.2,B12&lt;2.65,D12&lt;1.45,B12&lt;2.75,D12&gt;=0.75,H12&lt;15.076,B12&lt;3.35),3.94,IF(AND(H12&lt;10.983,H12&gt;=8.486,D12&lt;1.35,A12&lt;6.2,B12&gt;=2.75,D12&gt;=0.75,H12&lt;15.076,B12&lt;3.35),4.38,IF(AND(H12&gt;=10.983,H12&gt;=8.486,D12&lt;1.35,A12&lt;6.2,B12&gt;=2.75,D12&gt;=0.75,H12&lt;15.076,B12&lt;3.35),4.1,IF(AND(B12&gt;=3.25,A12&lt;7.25,F12&gt;=2.5,A12&gt;=6.2,B12&gt;=2.75,D12&gt;=0.75,H12&lt;15.076,B12&lt;3.35),5.7,IF(AND(B12&lt;2.95,B12&lt;3.25,A12&lt;7.25,F12&gt;=2.5,A12&gt;=6.2,B12&gt;=2.75,D12&gt;=0.75,H12&lt;15.076,B12&lt;3.35),5.6,IF(AND(H12&gt;=13.711,B12&gt;=2.95,B12&lt;3.25,A12&lt;7.25,F12&gt;=2.5,A12&gt;=6.2,B12&gt;=2.75,D12&gt;=0.75,H12&lt;15.076,B12&lt;3.35),5.8,IF(AND(A12&gt;=6.8,H12&lt;13.711,B12&gt;=2.95,B12&lt;3.25,A12&lt;7.25,F12&gt;=2.5,A12&gt;=6.2,B12&gt;=2.75,D12&gt;=0.75,H12&lt;15.076,B12&lt;3.35),5.1,IF(AND(H12&lt;12.921,A12&lt;6.8,H12&lt;13.711,B12&gt;=2.95,B12&lt;3.25,A12&lt;7.25,F12&gt;=2.5,A12&gt;=6.2,B12&gt;=2.75,D12&gt;=0.75,H12&lt;15.076,B12&lt;3.35),5.34,IF(AND(H12&gt;=12.921,A12&lt;6.8,H12&lt;13.711,B12&gt;=2.95,B12&lt;3.25,A12&lt;7.25,F12&gt;=2.5,A12&gt;=6.2,B12&gt;=2.75,D12&gt;=0.75,H12&lt;15.076,B12&lt;3.35),5.133,"shouldnthappen"))))))))))))))))))))))))))))))))))))</f>
        <v>1.1</v>
      </c>
      <c r="AA12" s="1" t="n">
        <f aca="false">IF(AND(D12&gt;=0.45,A12&lt;5.05,D12&lt;0.8),1.6,IF(AND(D12&gt;=0.45,A12&gt;=5.05,D12&lt;0.8),1.7,IF(AND(H12&gt;=16.244,F12&gt;=2.5,D12&gt;=0.8),6.533,IF(AND(A12&lt;4.35,D12&lt;0.45,A12&lt;5.05,D12&lt;0.8),1.1,IF(AND(H12&gt;=14.877,D12&lt;0.45,A12&gt;=5.05,D12&lt;0.8),1.3,IF(AND(D12&gt;=1.4,A12&lt;5.65,F12&lt;2.5,D12&gt;=0.8),4.5,IF(AND(A12&gt;=7.25,H12&lt;16.244,F12&gt;=2.5,D12&gt;=0.8),6.5,IF(AND(A12&gt;=4.75,A12&gt;=4.35,D12&lt;0.45,A12&lt;5.05,D12&lt;0.8),1.35,IF(AND(A12&lt;5.3,D12&lt;1.4,A12&lt;5.65,F12&lt;2.5,D12&gt;=0.8),3.1,IF(AND(A12&gt;=6.8,A12&gt;=6.55,A12&gt;=5.65,F12&lt;2.5,D12&gt;=0.8),4.9,IF(AND(H12&lt;5.767,A12&lt;7.25,H12&lt;16.244,F12&gt;=2.5,D12&gt;=0.8),4.5,IF(AND(G12&gt;=0.522,A12&lt;4.75,A12&gt;=4.35,D12&lt;0.45,A12&lt;5.05,D12&lt;0.8),1.2,IF(AND(G12&gt;=0.948,D12&lt;0.35,H12&lt;14.877,D12&lt;0.45,A12&gt;=5.05,D12&lt;0.8),1.7,IF(AND(H12&lt;13.089,D12&gt;=0.35,H12&lt;14.877,D12&lt;0.45,A12&gt;=5.05,D12&lt;0.8),1.5,IF(AND(H12&gt;=13.089,D12&gt;=0.35,H12&lt;14.877,D12&lt;0.45,A12&gt;=5.05,D12&lt;0.8),1.3,IF(AND(B12&gt;=2.95,A12&gt;=5.3,D12&lt;1.4,A12&lt;5.65,F12&lt;2.5,D12&gt;=0.8),4.1,IF(AND(H12&lt;9.181,A12&lt;6.05,A12&lt;6.55,A12&gt;=5.65,F12&lt;2.5,D12&gt;=0.8),5.1,IF(AND(H12&gt;=9.181,A12&lt;6.05,A12&lt;6.55,A12&gt;=5.65,F12&lt;2.5,D12&gt;=0.8),4.3,IF(AND(G12&gt;=0.867,A12&gt;=6.05,A12&lt;6.55,A12&gt;=5.65,F12&lt;2.5,D12&gt;=0.8),4.9,IF(AND(B12&lt;3.05,A12&lt;6.8,A12&gt;=6.55,A12&gt;=5.65,F12&lt;2.5,D12&gt;=0.8),5,IF(AND(B12&gt;=3.05,A12&lt;6.8,A12&gt;=6.55,A12&gt;=5.65,F12&lt;2.5,D12&gt;=0.8),4.55,IF(AND(H12&gt;=14.144,G12&lt;0.522,A12&lt;4.75,A12&gt;=4.35,D12&lt;0.45,A12&lt;5.05,D12&lt;0.8),1.3,IF(AND(B12&lt;2.7,B12&lt;2.95,A12&gt;=5.3,D12&lt;1.4,A12&lt;5.65,F12&lt;2.5,D12&gt;=0.8),3.78,IF(AND(B12&gt;=2.7,B12&lt;2.95,A12&gt;=5.3,D12&lt;1.4,A12&lt;5.65,F12&lt;2.5,D12&gt;=0.8),3.6,IF(AND(G12&lt;0.638,G12&lt;0.867,A12&gt;=6.05,A12&lt;6.55,A12&gt;=5.65,F12&lt;2.5,D12&gt;=0.8),4.433,IF(AND(G12&gt;=0.638,G12&lt;0.867,A12&gt;=6.05,A12&lt;6.55,A12&gt;=5.65,F12&lt;2.5,D12&gt;=0.8),4,IF(AND(A12&lt;6.35,H12&lt;11.146,H12&gt;=5.767,A12&lt;7.25,H12&lt;16.244,F12&gt;=2.5,D12&gt;=0.8),5.1,IF(AND(A12&lt;4.5,H12&lt;14.144,G12&lt;0.522,A12&lt;4.75,A12&gt;=4.35,D12&lt;0.45,A12&lt;5.05,D12&lt;0.8),1.35,IF(AND(A12&gt;=4.5,H12&lt;14.144,G12&lt;0.522,A12&lt;4.75,A12&gt;=4.35,D12&lt;0.45,A12&lt;5.05,D12&lt;0.8),1.4,IF(AND(A12&lt;5.15,B12&lt;3.75,G12&lt;0.948,D12&lt;0.35,H12&lt;14.877,D12&lt;0.45,A12&gt;=5.05,D12&lt;0.8),1.4,IF(AND(A12&gt;=5.15,B12&lt;3.75,G12&lt;0.948,D12&lt;0.35,H12&lt;14.877,D12&lt;0.45,A12&gt;=5.05,D12&lt;0.8),1.5,IF(AND(G12&lt;0.112,B12&gt;=3.75,G12&lt;0.948,D12&lt;0.35,H12&lt;14.877,D12&lt;0.45,A12&gt;=5.05,D12&lt;0.8),1.5,IF(AND(G12&gt;=0.112,B12&gt;=3.75,G12&lt;0.948,D12&lt;0.35,H12&lt;14.877,D12&lt;0.45,A12&gt;=5.05,D12&lt;0.8),1.6,IF(AND(G12&lt;0.075,A12&gt;=6.35,H12&lt;11.146,H12&gt;=5.767,A12&lt;7.25,H12&lt;16.244,F12&gt;=2.5,D12&gt;=0.8),5.5,IF(AND(G12&gt;=0.075,A12&gt;=6.35,H12&lt;11.146,H12&gt;=5.767,A12&lt;7.25,H12&lt;16.244,F12&gt;=2.5,D12&gt;=0.8),5.24,IF(AND(B12&lt;2.95,D12&lt;1.9,H12&gt;=11.146,H12&gt;=5.767,A12&lt;7.25,H12&lt;16.244,F12&gt;=2.5,D12&gt;=0.8),5.65,IF(AND(B12&gt;=2.95,D12&lt;1.9,H12&gt;=11.146,H12&gt;=5.767,A12&lt;7.25,H12&lt;16.244,F12&gt;=2.5,D12&gt;=0.8),5.8,IF(AND(H12&lt;13.42,D12&gt;=1.9,H12&gt;=11.146,H12&gt;=5.767,A12&lt;7.25,H12&lt;16.244,F12&gt;=2.5,D12&gt;=0.8),5.6,IF(AND(H12&gt;=13.42,D12&gt;=1.9,H12&gt;=11.146,H12&gt;=5.767,A12&lt;7.25,H12&lt;16.244,F12&gt;=2.5,D12&gt;=0.8),5.34,"shouldnthappen")))))))))))))))))))))))))))))))))))))))</f>
        <v>1.35</v>
      </c>
      <c r="AB12" s="1" t="n">
        <f aca="false">IF(AND(D12&gt;=0.35,F12&lt;1.5),1.5,IF(AND(F12&lt;2.5,D12&gt;=1.55,F12&gt;=1.5),4.85,IF(AND(H12&lt;8.308,D12&lt;0.15,D12&lt;0.35,F12&lt;1.5),1.5,IF(AND(H12&gt;=8.308,D12&lt;0.15,D12&lt;0.35,F12&lt;1.5),1.4,IF(AND(H12&lt;5.523,D12&gt;=0.15,D12&lt;0.35,F12&lt;1.5),1,IF(AND(G12&lt;0.572,H12&lt;10.688,D12&lt;1.55,F12&gt;=1.5),3.75,IF(AND(B12&gt;=3.5,F12&gt;=2.5,D12&gt;=1.55,F12&gt;=1.5),6.3,IF(AND(A12&gt;=5.65,G12&gt;=0.572,H12&lt;10.688,D12&lt;1.55,F12&gt;=1.5),4.45,IF(AND(B12&gt;=2.85,A12&lt;6.15,H12&gt;=10.688,D12&lt;1.55,F12&gt;=1.5),4.35,IF(AND(H12&gt;=16.284,B12&lt;3.5,F12&gt;=2.5,D12&gt;=1.55,F12&gt;=1.5),6.6,IF(AND(G12&gt;=0.241,G12&lt;0.338,H12&gt;=5.523,D12&gt;=0.15,D12&lt;0.35,F12&lt;1.5),1.25,IF(AND(A12&lt;5.05,G12&gt;=0.338,H12&gt;=5.523,D12&gt;=0.15,D12&lt;0.35,F12&lt;1.5),1.35,IF(AND(B12&lt;2.7,A12&lt;5.65,G12&gt;=0.572,H12&lt;10.688,D12&lt;1.55,F12&gt;=1.5),4,IF(AND(B12&gt;=2.7,A12&lt;5.65,G12&gt;=0.572,H12&lt;10.688,D12&lt;1.55,F12&gt;=1.5),3.6,IF(AND(B12&lt;2.45,B12&lt;2.85,A12&lt;6.15,H12&gt;=10.688,D12&lt;1.55,F12&gt;=1.5),3.7,IF(AND(A12&lt;6.25,B12&lt;2.85,A12&gt;=6.15,H12&gt;=10.688,D12&lt;1.55,F12&gt;=1.5),4.5,IF(AND(A12&gt;=6.25,B12&lt;2.85,A12&gt;=6.15,H12&gt;=10.688,D12&lt;1.55,F12&gt;=1.5),4.86,IF(AND(D12&gt;=1.45,B12&gt;=2.85,A12&gt;=6.15,H12&gt;=10.688,D12&lt;1.55,F12&gt;=1.5),4.8,IF(AND(H12&lt;8.202,H12&lt;16.284,B12&lt;3.5,F12&gt;=2.5,D12&gt;=1.55,F12&gt;=1.5),5.7,IF(AND(A12&gt;=5.1,G12&lt;0.241,G12&lt;0.338,H12&gt;=5.523,D12&gt;=0.15,D12&lt;0.35,F12&lt;1.5),1.5,IF(AND(B12&gt;=3.75,A12&gt;=5.05,G12&gt;=0.338,H12&gt;=5.523,D12&gt;=0.15,D12&lt;0.35,F12&lt;1.5),1.6,IF(AND(A12&lt;5.7,B12&gt;=2.45,B12&lt;2.85,A12&lt;6.15,H12&gt;=10.688,D12&lt;1.55,F12&gt;=1.5),3.9,IF(AND(A12&gt;=5.7,B12&gt;=2.45,B12&lt;2.85,A12&lt;6.15,H12&gt;=10.688,D12&lt;1.55,F12&gt;=1.5),4.02,IF(AND(H12&lt;13.654,D12&lt;1.45,B12&gt;=2.85,A12&gt;=6.15,H12&gt;=10.688,D12&lt;1.55,F12&gt;=1.5),4.333,IF(AND(H12&gt;=13.654,D12&lt;1.45,B12&gt;=2.85,A12&gt;=6.15,H12&gt;=10.688,D12&lt;1.55,F12&gt;=1.5),4.54,IF(AND(A12&lt;6.15,H12&gt;=8.202,H12&lt;16.284,B12&lt;3.5,F12&gt;=2.5,D12&gt;=1.55,F12&gt;=1.5),5,IF(AND(H12&lt;13.924,A12&lt;5.1,G12&lt;0.241,G12&lt;0.338,H12&gt;=5.523,D12&gt;=0.15,D12&lt;0.35,F12&lt;1.5),1.4,IF(AND(H12&gt;=13.924,A12&lt;5.1,G12&lt;0.241,G12&lt;0.338,H12&gt;=5.523,D12&gt;=0.15,D12&lt;0.35,F12&lt;1.5),1.5,IF(AND(D12&lt;0.25,B12&lt;3.75,A12&gt;=5.05,G12&gt;=0.338,H12&gt;=5.523,D12&gt;=0.15,D12&lt;0.35,F12&lt;1.5),1.5,IF(AND(D12&gt;=0.25,B12&lt;3.75,A12&gt;=5.05,G12&gt;=0.338,H12&gt;=5.523,D12&gt;=0.15,D12&lt;0.35,F12&lt;1.5),1.4,IF(AND(H12&lt;8.884,B12&gt;=3.05,A12&gt;=6.15,H12&gt;=8.202,H12&lt;16.284,B12&lt;3.5,F12&gt;=2.5,D12&gt;=1.55,F12&gt;=1.5),5.1,IF(AND(A12&lt;6.45,G12&lt;0.368,B12&lt;3.05,A12&gt;=6.15,H12&gt;=8.202,H12&lt;16.284,B12&lt;3.5,F12&gt;=2.5,D12&gt;=1.55,F12&gt;=1.5),5.525,IF(AND(A12&gt;=6.45,G12&lt;0.368,B12&lt;3.05,A12&gt;=6.15,H12&gt;=8.202,H12&lt;16.284,B12&lt;3.5,F12&gt;=2.5,D12&gt;=1.55,F12&gt;=1.5),5.35,IF(AND(D12&lt;2.25,G12&gt;=0.368,B12&lt;3.05,A12&gt;=6.15,H12&gt;=8.202,H12&lt;16.284,B12&lt;3.5,F12&gt;=2.5,D12&gt;=1.55,F12&gt;=1.5),5.8,IF(AND(D12&gt;=2.25,G12&gt;=0.368,B12&lt;3.05,A12&gt;=6.15,H12&gt;=8.202,H12&lt;16.284,B12&lt;3.5,F12&gt;=2.5,D12&gt;=1.55,F12&gt;=1.5),5.2,IF(AND(H12&lt;10.257,H12&gt;=8.884,B12&gt;=3.05,A12&gt;=6.15,H12&gt;=8.202,H12&lt;16.284,B12&lt;3.5,F12&gt;=2.5,D12&gt;=1.55,F12&gt;=1.5),5.9,IF(AND(H12&gt;=10.257,H12&gt;=8.884,B12&gt;=3.05,A12&gt;=6.15,H12&gt;=8.202,H12&lt;16.284,B12&lt;3.5,F12&gt;=2.5,D12&gt;=1.55,F12&gt;=1.5),5.48,"shouldnthappen")))))))))))))))))))))))))))))))))))))</f>
        <v>1.5</v>
      </c>
      <c r="AC12" s="1" t="n">
        <f aca="false">IF(AND(H12&lt;5.748,A12&lt;5.05,D12&lt;0.8),1,IF(AND(B12&lt;3.35,A12&gt;=5.05,D12&lt;0.8),1.7,IF(AND(A12&lt;5.85,G12&lt;0.154,D12&gt;=0.8),4.5,IF(AND(D12&gt;=0.45,H12&gt;=5.748,A12&lt;5.05,D12&lt;0.8),1.6,IF(AND(G12&gt;=0.934,B12&gt;=3.35,A12&gt;=5.05,D12&lt;0.8),1.7,IF(AND(D12&lt;2.1,A12&gt;=5.85,G12&lt;0.154,D12&gt;=0.8),6.15,IF(AND(D12&gt;=2.1,A12&gt;=5.85,G12&lt;0.154,D12&gt;=0.8),5.5,IF(AND(A12&lt;6.1,D12&gt;=1.55,G12&gt;=0.154,D12&gt;=0.8),5,IF(AND(H12&gt;=14.379,G12&lt;0.934,B12&gt;=3.35,A12&gt;=5.05,D12&lt;0.8),1.58,IF(AND(G12&lt;0.379,A12&gt;=6.1,D12&gt;=1.55,G12&gt;=0.154,D12&gt;=0.8),5.42,IF(AND(H12&lt;13.924,G12&lt;0.227,D12&lt;0.45,H12&gt;=5.748,A12&lt;5.05,D12&lt;0.8),1.4,IF(AND(H12&gt;=13.924,G12&lt;0.227,D12&lt;0.45,H12&gt;=5.748,A12&lt;5.05,D12&lt;0.8),1.5,IF(AND(B12&lt;3.1,G12&gt;=0.227,D12&lt;0.45,H12&gt;=5.748,A12&lt;5.05,D12&lt;0.8),1.1,IF(AND(G12&lt;0.13,H12&lt;14.379,G12&lt;0.934,B12&gt;=3.35,A12&gt;=5.05,D12&lt;0.8),1.4,IF(AND(D12&lt;1.05,A12&lt;5.65,D12&lt;1.35,D12&lt;1.55,G12&gt;=0.154,D12&gt;=0.8),3.7,IF(AND(D12&lt;1.25,A12&gt;=5.65,D12&lt;1.35,D12&lt;1.55,G12&gt;=0.154,D12&gt;=0.8),4.06,IF(AND(D12&gt;=1.25,A12&gt;=5.65,D12&lt;1.35,D12&lt;1.55,G12&gt;=0.154,D12&gt;=0.8),4.425,IF(AND(H12&lt;13.654,D12&lt;1.45,D12&gt;=1.35,D12&lt;1.55,G12&gt;=0.154,D12&gt;=0.8),4.275,IF(AND(G12&lt;0.259,D12&gt;=1.45,D12&gt;=1.35,D12&lt;1.55,G12&gt;=0.154,D12&gt;=0.8),5.1,IF(AND(B12&lt;2.95,G12&gt;=0.379,A12&gt;=6.1,D12&gt;=1.55,G12&gt;=0.154,D12&gt;=0.8),6.3,IF(AND(B12&lt;3.25,B12&gt;=3.1,G12&gt;=0.227,D12&lt;0.45,H12&gt;=5.748,A12&lt;5.05,D12&lt;0.8),1.3,IF(AND(B12&gt;=3.25,B12&gt;=3.1,G12&gt;=0.227,D12&lt;0.45,H12&gt;=5.748,A12&lt;5.05,D12&lt;0.8),1.4,IF(AND(H12&gt;=13.372,G12&gt;=0.13,H12&lt;14.379,G12&lt;0.934,B12&gt;=3.35,A12&gt;=5.05,D12&lt;0.8),1.4,IF(AND(H12&lt;6.69,D12&gt;=1.05,A12&lt;5.65,D12&lt;1.35,D12&lt;1.55,G12&gt;=0.154,D12&gt;=0.8),4.033,IF(AND(H12&gt;=6.69,D12&gt;=1.05,A12&lt;5.65,D12&lt;1.35,D12&lt;1.55,G12&gt;=0.154,D12&gt;=0.8),3.88,IF(AND(B12&lt;2.85,H12&gt;=13.654,D12&lt;1.45,D12&gt;=1.35,D12&lt;1.55,G12&gt;=0.154,D12&gt;=0.8),4.8,IF(AND(B12&gt;=2.85,H12&gt;=13.654,D12&lt;1.45,D12&gt;=1.35,D12&lt;1.55,G12&gt;=0.154,D12&gt;=0.8),4.7,IF(AND(H12&lt;11.681,G12&gt;=0.259,D12&gt;=1.45,D12&gt;=1.35,D12&lt;1.55,G12&gt;=0.154,D12&gt;=0.8),4.85,IF(AND(H12&gt;=11.681,G12&gt;=0.259,D12&gt;=1.45,D12&gt;=1.35,D12&lt;1.55,G12&gt;=0.154,D12&gt;=0.8),4.633,IF(AND(A12&lt;6.25,B12&gt;=2.95,G12&gt;=0.379,A12&gt;=6.1,D12&gt;=1.55,G12&gt;=0.154,D12&gt;=0.8),5.4,IF(AND(D12&lt;0.3,H12&lt;13.372,G12&gt;=0.13,H12&lt;14.379,G12&lt;0.934,B12&gt;=3.35,A12&gt;=5.05,D12&lt;0.8),1.475,IF(AND(D12&gt;=0.3,H12&lt;13.372,G12&gt;=0.13,H12&lt;14.379,G12&lt;0.934,B12&gt;=3.35,A12&gt;=5.05,D12&lt;0.8),1.5,IF(AND(B12&lt;3.15,A12&gt;=6.25,B12&gt;=2.95,G12&gt;=0.379,A12&gt;=6.1,D12&gt;=1.55,G12&gt;=0.154,D12&gt;=0.8),5.7,IF(AND(B12&gt;=3.15,A12&gt;=6.25,B12&gt;=2.95,G12&gt;=0.379,A12&gt;=6.1,D12&gt;=1.55,G12&gt;=0.154,D12&gt;=0.8),5.933,"shouldnthappen"))))))))))))))))))))))))))))))))))</f>
        <v>1.3</v>
      </c>
      <c r="AD12" s="1" t="n">
        <f aca="false">IF(AND(H12&lt;6.621,A12&lt;4.95,D12&lt;0.8),1,IF(AND(H12&lt;14.144,H12&gt;=6.621,A12&lt;4.95,D12&lt;0.8),1.4,IF(AND(H12&gt;=14.144,H12&gt;=6.621,A12&lt;4.95,D12&lt;0.8),1.3,IF(AND(G12&lt;0.13,B12&gt;=3.85,A12&gt;=4.95,D12&lt;0.8),1.3,IF(AND(G12&gt;=0.13,B12&gt;=3.85,A12&gt;=4.95,D12&lt;0.8),1.425,IF(AND(A12&gt;=6.05,B12&lt;2.75,D12&lt;1.55,D12&gt;=0.8),4.9,IF(AND(A12&gt;=7.3,G12&lt;0.119,D12&gt;=1.55,D12&gt;=0.8),6.7,IF(AND(H12&lt;6.555,D12&lt;0.25,B12&lt;3.85,A12&gt;=4.95,D12&lt;0.8),1.7,IF(AND(B12&lt;3.4,D12&gt;=0.25,B12&lt;3.85,A12&gt;=4.95,D12&lt;0.8),1.7,IF(AND(B12&gt;=3.4,D12&gt;=0.25,B12&lt;3.85,A12&gt;=4.95,D12&lt;0.8),1.6,IF(AND(A12&lt;5.05,A12&lt;6.05,B12&lt;2.75,D12&lt;1.55,D12&gt;=0.8),3.3,IF(AND(B12&lt;2.85,D12&lt;1.35,B12&gt;=2.75,D12&lt;1.55,D12&gt;=0.8),4.5,IF(AND(H12&lt;12.206,D12&gt;=1.35,B12&gt;=2.75,D12&lt;1.55,D12&gt;=0.8),4.7,IF(AND(H12&gt;=12.206,D12&gt;=1.35,B12&gt;=2.75,D12&lt;1.55,D12&gt;=0.8),4.52,IF(AND(G12&lt;0.024,A12&lt;7.3,G12&lt;0.119,D12&gt;=1.55,D12&gt;=0.8),5.7,IF(AND(G12&gt;=0.024,A12&lt;7.3,G12&lt;0.119,D12&gt;=1.55,D12&gt;=0.8),5.6,IF(AND(F12&lt;2.5,G12&lt;0.417,G12&gt;=0.119,D12&gt;=1.55,D12&gt;=0.8),5.05,IF(AND(B12&lt;3.15,H12&gt;=6.555,D12&lt;0.25,B12&lt;3.85,A12&gt;=4.95,D12&lt;0.8),1.6,IF(AND(G12&lt;0.356,A12&gt;=5.05,A12&lt;6.05,B12&lt;2.75,D12&lt;1.55,D12&gt;=0.8),4.12,IF(AND(A12&lt;5.65,B12&gt;=2.85,D12&lt;1.35,B12&gt;=2.75,D12&lt;1.55,D12&gt;=0.8),3.6,IF(AND(B12&lt;3.15,F12&gt;=2.5,G12&lt;0.417,G12&gt;=0.119,D12&gt;=1.55,D12&gt;=0.8),5.18,IF(AND(B12&gt;=3.15,F12&gt;=2.5,G12&lt;0.417,G12&gt;=0.119,D12&gt;=1.55,D12&gt;=0.8),5.3,IF(AND(D12&lt;1.7,A12&lt;6.95,G12&gt;=0.417,G12&gt;=0.119,D12&gt;=1.55,D12&gt;=0.8),4.7,IF(AND(A12&lt;7.25,A12&gt;=6.95,G12&gt;=0.417,G12&gt;=0.119,D12&gt;=1.55,D12&gt;=0.8),5.8,IF(AND(A12&gt;=7.25,A12&gt;=6.95,G12&gt;=0.417,G12&gt;=0.119,D12&gt;=1.55,D12&gt;=0.8),6.333,IF(AND(H12&lt;8.594,B12&gt;=3.15,H12&gt;=6.555,D12&lt;0.25,B12&lt;3.85,A12&gt;=4.95,D12&lt;0.8),1.4,IF(AND(H12&gt;=8.594,B12&gt;=3.15,H12&gt;=6.555,D12&lt;0.25,B12&lt;3.85,A12&gt;=4.95,D12&lt;0.8),1.5,IF(AND(H12&gt;=11.218,G12&gt;=0.356,A12&gt;=5.05,A12&lt;6.05,B12&lt;2.75,D12&lt;1.55,D12&gt;=0.8),3.925,IF(AND(A12&gt;=6.5,A12&gt;=5.65,B12&gt;=2.85,D12&lt;1.35,B12&gt;=2.75,D12&lt;1.55,D12&gt;=0.8),4.6,IF(AND(H12&lt;8.602,H12&lt;11.218,G12&gt;=0.356,A12&gt;=5.05,A12&lt;6.05,B12&lt;2.75,D12&lt;1.55,D12&gt;=0.8),3.95,IF(AND(H12&gt;=8.602,H12&lt;11.218,G12&gt;=0.356,A12&gt;=5.05,A12&lt;6.05,B12&lt;2.75,D12&lt;1.55,D12&gt;=0.8),3.75,IF(AND(H12&lt;10.129,A12&lt;6.5,A12&gt;=5.65,B12&gt;=2.85,D12&lt;1.35,B12&gt;=2.75,D12&lt;1.55,D12&gt;=0.8),4.2,IF(AND(H12&gt;=10.129,A12&lt;6.5,A12&gt;=5.65,B12&gt;=2.85,D12&lt;1.35,B12&gt;=2.75,D12&lt;1.55,D12&gt;=0.8),4.267,IF(AND(D12&lt;2.2,B12&lt;3.05,D12&gt;=1.7,A12&lt;6.95,G12&gt;=0.417,G12&gt;=0.119,D12&gt;=1.55,D12&gt;=0.8),5.3,IF(AND(D12&gt;=2.2,B12&lt;3.05,D12&gt;=1.7,A12&lt;6.95,G12&gt;=0.417,G12&gt;=0.119,D12&gt;=1.55,D12&gt;=0.8),5.133,IF(AND(D12&lt;2.45,B12&gt;=3.05,D12&gt;=1.7,A12&lt;6.95,G12&gt;=0.417,G12&gt;=0.119,D12&gt;=1.55,D12&gt;=0.8),5.6,IF(AND(D12&gt;=2.45,B12&gt;=3.05,D12&gt;=1.7,A12&lt;6.95,G12&gt;=0.417,G12&gt;=0.119,D12&gt;=1.55,D12&gt;=0.8),6,"shouldnthappen")))))))))))))))))))))))))))))))))))))</f>
        <v>1.4</v>
      </c>
      <c r="AE12" s="1" t="n">
        <f aca="false">IF(AND(G12&lt;0.123,D12&gt;=0.25,D12&lt;0.75),1.3,IF(AND(H12&gt;=16.774,D12&gt;=1.75,D12&gt;=0.75),6.4,IF(AND(B12&lt;3.4,A12&lt;4.8,D12&lt;0.25,D12&lt;0.75),1.22,IF(AND(B12&gt;=3.4,A12&lt;4.8,D12&lt;0.25,D12&lt;0.75),1,IF(AND(A12&gt;=5.45,A12&gt;=4.8,D12&lt;0.25,D12&lt;0.75),1.367,IF(AND(H12&gt;=10.688,D12&lt;1.35,D12&lt;1.75,D12&gt;=0.75),4.2,IF(AND(A12&lt;5.3,D12&gt;=1.35,D12&lt;1.75,D12&gt;=0.75),4.05,IF(AND(G12&gt;=0.857,H12&lt;16.774,D12&gt;=1.75,D12&gt;=0.75),5.02,IF(AND(H12&lt;6.089,A12&lt;5.45,A12&gt;=4.8,D12&lt;0.25,D12&lt;0.75),1.7,IF(AND(G12&lt;0.184,D12&lt;0.35,G12&gt;=0.123,D12&gt;=0.25,D12&lt;0.75),1.7,IF(AND(G12&gt;=0.184,D12&lt;0.35,G12&gt;=0.123,D12&gt;=0.25,D12&lt;0.75),1.48,IF(AND(A12&lt;5.25,D12&gt;=0.35,G12&gt;=0.123,D12&gt;=0.25,D12&lt;0.75),1.75,IF(AND(A12&gt;=5.25,D12&gt;=0.35,G12&gt;=0.123,D12&gt;=0.25,D12&lt;0.75),1.5,IF(AND(A12&lt;5.3,H12&lt;10.688,D12&lt;1.35,D12&lt;1.75,D12&gt;=0.75),3.15,IF(AND(H12&lt;9.474,A12&gt;=5.3,D12&gt;=1.35,D12&lt;1.75,D12&gt;=0.75),4.95,IF(AND(G12&gt;=0.779,G12&lt;0.857,H12&lt;16.774,D12&gt;=1.75,D12&gt;=0.75),6,IF(AND(G12&lt;0.05,H12&gt;=6.089,A12&lt;5.45,A12&gt;=4.8,D12&lt;0.25,D12&lt;0.75),1.4,IF(AND(H12&lt;6.69,A12&gt;=5.3,H12&lt;10.688,D12&lt;1.35,D12&lt;1.75,D12&gt;=0.75),4.033,IF(AND(H12&gt;=6.69,A12&gt;=5.3,H12&lt;10.688,D12&lt;1.35,D12&lt;1.75,D12&gt;=0.75),3.733,IF(AND(B12&lt;2.5,H12&gt;=9.474,A12&gt;=5.3,D12&gt;=1.35,D12&lt;1.75,D12&gt;=0.75),4.5,IF(AND(D12&gt;=2.45,G12&lt;0.779,G12&lt;0.857,H12&lt;16.774,D12&gt;=1.75,D12&gt;=0.75),6,IF(AND(B12&gt;=3.75,G12&gt;=0.05,H12&gt;=6.089,A12&lt;5.45,A12&gt;=4.8,D12&lt;0.25,D12&lt;0.75),1.6,IF(AND(H12&lt;13.695,B12&gt;=2.5,H12&gt;=9.474,A12&gt;=5.3,D12&gt;=1.35,D12&lt;1.75,D12&gt;=0.75),4.567,IF(AND(G12&gt;=0.654,D12&lt;2.45,G12&lt;0.779,G12&lt;0.857,H12&lt;16.774,D12&gt;=1.75,D12&gt;=0.75),4.9,IF(AND(G12&gt;=0.73,B12&lt;3.75,G12&gt;=0.05,H12&gt;=6.089,A12&lt;5.45,A12&gt;=4.8,D12&lt;0.25,D12&lt;0.75),1.4,IF(AND(A12&lt;6.65,H12&gt;=13.695,B12&gt;=2.5,H12&gt;=9.474,A12&gt;=5.3,D12&gt;=1.35,D12&lt;1.75,D12&gt;=0.75),4.4,IF(AND(A12&gt;=6.65,H12&gt;=13.695,B12&gt;=2.5,H12&gt;=9.474,A12&gt;=5.3,D12&gt;=1.35,D12&lt;1.75,D12&gt;=0.75),4.84,IF(AND(B12&lt;2.75,G12&lt;0.654,D12&lt;2.45,G12&lt;0.779,G12&lt;0.857,H12&lt;16.774,D12&gt;=1.75,D12&gt;=0.75),5.2,IF(AND(H12&lt;9.524,G12&lt;0.73,B12&lt;3.75,G12&gt;=0.05,H12&gt;=6.089,A12&lt;5.45,A12&gt;=4.8,D12&lt;0.25,D12&lt;0.75),1.5,IF(AND(H12&gt;=9.524,G12&lt;0.73,B12&lt;3.75,G12&gt;=0.05,H12&gt;=6.089,A12&lt;5.45,A12&gt;=4.8,D12&lt;0.25,D12&lt;0.75),1.4,IF(AND(H12&gt;=13.644,B12&gt;=2.75,G12&lt;0.654,D12&lt;2.45,G12&lt;0.779,G12&lt;0.857,H12&lt;16.774,D12&gt;=1.75,D12&gt;=0.75),6.033,IF(AND(A12&gt;=6.85,H12&lt;13.644,B12&gt;=2.75,G12&lt;0.654,D12&lt;2.45,G12&lt;0.779,G12&lt;0.857,H12&lt;16.774,D12&gt;=1.75,D12&gt;=0.75),5.1,IF(AND(A12&gt;=6.75,A12&lt;6.85,H12&lt;13.644,B12&gt;=2.75,G12&lt;0.654,D12&lt;2.45,G12&lt;0.779,G12&lt;0.857,H12&lt;16.774,D12&gt;=1.75,D12&gt;=0.75),5.9,IF(AND(D12&gt;=2.35,A12&lt;6.75,A12&lt;6.85,H12&lt;13.644,B12&gt;=2.75,G12&lt;0.654,D12&lt;2.45,G12&lt;0.779,G12&lt;0.857,H12&lt;16.774,D12&gt;=1.75,D12&gt;=0.75),5.6,IF(AND(H12&lt;11.146,D12&lt;2.35,A12&lt;6.75,A12&lt;6.85,H12&lt;13.644,B12&gt;=2.75,G12&lt;0.654,D12&lt;2.45,G12&lt;0.779,G12&lt;0.857,H12&lt;16.774,D12&gt;=1.75,D12&gt;=0.75),5.4,IF(AND(H12&gt;=11.146,D12&lt;2.35,A12&lt;6.75,A12&lt;6.85,H12&lt;13.644,B12&gt;=2.75,G12&lt;0.654,D12&lt;2.45,G12&lt;0.779,G12&lt;0.857,H12&lt;16.774,D12&gt;=1.75,D12&gt;=0.75),5.6,"shouldnthappen"))))))))))))))))))))))))))))))))))))</f>
        <v>1.5</v>
      </c>
      <c r="AF12" s="1" t="n">
        <f aca="false">IF(AND(A12&lt;4.5,D12&lt;0.8),1.233,IF(AND(B12&lt;3.05,A12&gt;=4.5,D12&lt;0.8),1.4,IF(AND(D12&gt;=0.45,B12&gt;=3.05,A12&gt;=4.5,D12&lt;0.8),1.667,IF(AND(D12&lt;1.05,D12&lt;1.35,A12&lt;6.25,D12&gt;=0.8),3.633,IF(AND(H12&lt;13.935,A12&gt;=7.05,A12&gt;=6.25,D12&gt;=0.8),6,IF(AND(G12&gt;=0.948,D12&lt;0.45,B12&gt;=3.05,A12&gt;=4.5,D12&lt;0.8),1.7,IF(AND(G12&lt;0.652,D12&gt;=1.05,D12&lt;1.35,A12&lt;6.25,D12&gt;=0.8),4.16,IF(AND(D12&gt;=2.15,D12&gt;=1.75,D12&gt;=1.35,A12&lt;6.25,D12&gt;=0.8),5.4,IF(AND(G12&gt;=0.912,F12&lt;2.5,A12&lt;7.05,A12&gt;=6.25,D12&gt;=0.8),4.4,IF(AND(B12&gt;=3.25,F12&gt;=2.5,A12&lt;7.05,A12&gt;=6.25,D12&gt;=0.8),5.85,IF(AND(H12&lt;17.32,H12&gt;=13.935,A12&gt;=7.05,A12&gt;=6.25,D12&gt;=0.8),6.65,IF(AND(H12&gt;=17.32,H12&gt;=13.935,A12&gt;=7.05,A12&gt;=6.25,D12&gt;=0.8),6.4,IF(AND(H12&gt;=13.547,G12&lt;0.948,D12&lt;0.45,B12&gt;=3.05,A12&gt;=4.5,D12&lt;0.8),1.38,IF(AND(B12&gt;=2.75,G12&gt;=0.652,D12&gt;=1.05,D12&lt;1.35,A12&lt;6.25,D12&gt;=0.8),3.6,IF(AND(H12&lt;9.417,G12&lt;0.404,D12&lt;1.75,D12&gt;=1.35,A12&lt;6.25,D12&gt;=0.8),4.2,IF(AND(H12&gt;=9.417,G12&lt;0.404,D12&lt;1.75,D12&gt;=1.35,A12&lt;6.25,D12&gt;=0.8),4.5,IF(AND(G12&lt;0.464,G12&gt;=0.404,D12&lt;1.75,D12&gt;=1.35,A12&lt;6.25,D12&gt;=0.8),4.5,IF(AND(G12&gt;=0.464,G12&gt;=0.404,D12&lt;1.75,D12&gt;=1.35,A12&lt;6.25,D12&gt;=0.8),4.625,IF(AND(D12&lt;1.85,D12&lt;2.15,D12&gt;=1.75,D12&gt;=1.35,A12&lt;6.25,D12&gt;=0.8),4.9,IF(AND(D12&gt;=1.85,D12&lt;2.15,D12&gt;=1.75,D12&gt;=1.35,A12&lt;6.25,D12&gt;=0.8),5.05,IF(AND(G12&lt;0.332,G12&lt;0.912,F12&lt;2.5,A12&lt;7.05,A12&gt;=6.25,D12&gt;=0.8),4.467,IF(AND(G12&gt;=0.332,G12&lt;0.912,F12&lt;2.5,A12&lt;7.05,A12&gt;=6.25,D12&gt;=0.8),4.767,IF(AND(D12&lt;0.15,H12&lt;13.547,G12&lt;0.948,D12&lt;0.45,B12&gt;=3.05,A12&gt;=4.5,D12&lt;0.8),1.5,IF(AND(D12&lt;1.15,B12&lt;2.75,G12&gt;=0.652,D12&gt;=1.05,D12&lt;1.35,A12&lt;6.25,D12&gt;=0.8),3.9,IF(AND(D12&gt;=1.15,B12&lt;2.75,G12&gt;=0.652,D12&gt;=1.05,D12&lt;1.35,A12&lt;6.25,D12&gt;=0.8),4,IF(AND(D12&gt;=2.25,B12&lt;3.15,B12&lt;3.25,F12&gt;=2.5,A12&lt;7.05,A12&gt;=6.25,D12&gt;=0.8),5.14,IF(AND(G12&lt;0.621,B12&gt;=3.15,B12&lt;3.25,F12&gt;=2.5,A12&lt;7.05,A12&gt;=6.25,D12&gt;=0.8),5.75,IF(AND(G12&gt;=0.621,B12&gt;=3.15,B12&lt;3.25,F12&gt;=2.5,A12&lt;7.05,A12&gt;=6.25,D12&gt;=0.8),5.1,IF(AND(G12&gt;=0.862,D12&gt;=0.15,H12&lt;13.547,G12&lt;0.948,D12&lt;0.45,B12&gt;=3.05,A12&gt;=4.5,D12&lt;0.8),1.5,IF(AND(A12&lt;6.35,D12&lt;2.25,B12&lt;3.15,B12&lt;3.25,F12&gt;=2.5,A12&lt;7.05,A12&gt;=6.25,D12&gt;=0.8),5.267,IF(AND(A12&gt;=6.35,D12&lt;2.25,B12&lt;3.15,B12&lt;3.25,F12&gt;=2.5,A12&lt;7.05,A12&gt;=6.25,D12&gt;=0.8),5.42,IF(AND(A12&lt;5.1,G12&lt;0.862,D12&gt;=0.15,H12&lt;13.547,G12&lt;0.948,D12&lt;0.45,B12&gt;=3.05,A12&gt;=4.5,D12&lt;0.8),1.35,IF(AND(B12&lt;3.95,A12&gt;=5.1,G12&lt;0.862,D12&gt;=0.15,H12&lt;13.547,G12&lt;0.948,D12&lt;0.45,B12&gt;=3.05,A12&gt;=4.5,D12&lt;0.8),1.5,IF(AND(B12&gt;=3.95,A12&gt;=5.1,G12&lt;0.862,D12&gt;=0.15,H12&lt;13.547,G12&lt;0.948,D12&lt;0.45,B12&gt;=3.05,A12&gt;=4.5,D12&lt;0.8),1.467,"shouldnthappen"))))))))))))))))))))))))))))))))))</f>
        <v>1.5</v>
      </c>
      <c r="AG12" s="1" t="n">
        <f aca="false">IF(AND(H12&lt;5.748,A12&lt;4.85,D12&lt;0.75),1,IF(AND(B12&gt;=3.5,D12&gt;=1.75,D12&gt;=0.75),6.2,IF(AND(A12&gt;=4.65,H12&gt;=5.748,A12&lt;4.85,D12&lt;0.75),1.333,IF(AND(H12&lt;6.417,B12&lt;3.45,A12&gt;=4.85,D12&lt;0.75),1.7,IF(AND(A12&lt;5.05,B12&gt;=3.45,A12&gt;=4.85,D12&lt;0.75),1.4,IF(AND(A12&gt;=5.05,B12&gt;=3.45,A12&gt;=4.85,D12&lt;0.75),1.5,IF(AND(F12&gt;=2.5,H12&lt;13.641,D12&lt;1.75,D12&gt;=0.75),4.667,IF(AND(G12&lt;0.187,H12&gt;=13.641,D12&lt;1.75,D12&gt;=0.75),5,IF(AND(A12&gt;=7.1,B12&lt;3.5,D12&gt;=1.75,D12&gt;=0.75),6.575,IF(AND(G12&lt;0.161,A12&lt;4.65,H12&gt;=5.748,A12&lt;4.85,D12&lt;0.75),1.5,IF(AND(H12&lt;8.399,H12&gt;=6.417,B12&lt;3.45,A12&gt;=4.85,D12&lt;0.75),1.5,IF(AND(H12&gt;=8.399,H12&gt;=6.417,B12&lt;3.45,A12&gt;=4.85,D12&lt;0.75),1.625,IF(AND(G12&lt;0.086,F12&lt;2.5,H12&lt;13.641,D12&lt;1.75,D12&gt;=0.75),4.7,IF(AND(D12&lt;1.35,G12&gt;=0.187,H12&gt;=13.641,D12&lt;1.75,D12&gt;=0.75),4.2,IF(AND(G12&lt;0.422,G12&gt;=0.161,A12&lt;4.65,H12&gt;=5.748,A12&lt;4.85,D12&lt;0.75),1.4,IF(AND(G12&gt;=0.422,G12&gt;=0.161,A12&lt;4.65,H12&gt;=5.748,A12&lt;4.85,D12&lt;0.75),1.3,IF(AND(B12&lt;2.5,D12&gt;=1.35,G12&gt;=0.187,H12&gt;=13.641,D12&lt;1.75,D12&gt;=0.75),4.5,IF(AND(B12&lt;2.75,A12&lt;6,A12&lt;7.1,B12&lt;3.5,D12&gt;=1.75,D12&gt;=0.75),5.1,IF(AND(B12&gt;=2.75,A12&lt;6,A12&lt;7.1,B12&lt;3.5,D12&gt;=1.75,D12&gt;=0.75),5.02,IF(AND(A12&lt;5.15,A12&lt;5.9,G12&gt;=0.086,F12&lt;2.5,H12&lt;13.641,D12&lt;1.75,D12&gt;=0.75),3,IF(AND(G12&lt;0.644,A12&gt;=5.9,G12&gt;=0.086,F12&lt;2.5,H12&lt;13.641,D12&lt;1.75,D12&gt;=0.75),4.65,IF(AND(G12&gt;=0.644,A12&gt;=5.9,G12&gt;=0.086,F12&lt;2.5,H12&lt;13.641,D12&lt;1.75,D12&gt;=0.75),4.24,IF(AND(D12&lt;1.45,B12&gt;=2.5,D12&gt;=1.35,G12&gt;=0.187,H12&gt;=13.641,D12&lt;1.75,D12&gt;=0.75),4.68,IF(AND(D12&gt;=1.45,B12&gt;=2.5,D12&gt;=1.35,G12&gt;=0.187,H12&gt;=13.641,D12&lt;1.75,D12&gt;=0.75),4.833,IF(AND(H12&lt;13.18,D12&lt;2.05,A12&gt;=6,A12&lt;7.1,B12&lt;3.5,D12&gt;=1.75,D12&gt;=0.75),5.44,IF(AND(H12&gt;=13.18,D12&lt;2.05,A12&gt;=6,A12&lt;7.1,B12&lt;3.5,D12&gt;=1.75,D12&gt;=0.75),5.1,IF(AND(H12&lt;8.759,D12&gt;=2.05,A12&gt;=6,A12&lt;7.1,B12&lt;3.5,D12&gt;=1.75,D12&gt;=0.75),5.4,IF(AND(A12&gt;=5.75,A12&gt;=5.15,A12&lt;5.9,G12&gt;=0.086,F12&lt;2.5,H12&lt;13.641,D12&lt;1.75,D12&gt;=0.75),3.967,IF(AND(H12&lt;10.159,H12&gt;=8.759,D12&gt;=2.05,A12&gt;=6,A12&lt;7.1,B12&lt;3.5,D12&gt;=1.75,D12&gt;=0.75),5.925,IF(AND(D12&lt;1.2,A12&lt;5.75,A12&gt;=5.15,A12&lt;5.9,G12&gt;=0.086,F12&lt;2.5,H12&lt;13.641,D12&lt;1.75,D12&gt;=0.75),3.667,IF(AND(D12&lt;2.25,H12&gt;=10.159,H12&gt;=8.759,D12&gt;=2.05,A12&gt;=6,A12&lt;7.1,B12&lt;3.5,D12&gt;=1.75,D12&gt;=0.75),5.66,IF(AND(D12&gt;=2.25,H12&gt;=10.159,H12&gt;=8.759,D12&gt;=2.05,A12&gt;=6,A12&lt;7.1,B12&lt;3.5,D12&gt;=1.75,D12&gt;=0.75),5.34,IF(AND(D12&lt;1.35,D12&gt;=1.2,A12&lt;5.75,A12&gt;=5.15,A12&lt;5.9,G12&gt;=0.086,F12&lt;2.5,H12&lt;13.641,D12&lt;1.75,D12&gt;=0.75),4.025,IF(AND(D12&gt;=1.35,D12&gt;=1.2,A12&lt;5.75,A12&gt;=5.15,A12&lt;5.9,G12&gt;=0.086,F12&lt;2.5,H12&lt;13.641,D12&lt;1.75,D12&gt;=0.75),3.9,"shouldnthappen"))))))))))))))))))))))))))))))))))</f>
        <v>1.5</v>
      </c>
      <c r="AH12" s="1" t="n">
        <f aca="false">IF(AND(F12&lt;1.5,H12&lt;6.799,A12&lt;5.45),1.7,IF(AND(F12&gt;=1.5,H12&lt;6.799,A12&lt;5.45),4.1,IF(AND(D12&gt;=0.8,H12&gt;=6.799,A12&lt;5.45),3.9,IF(AND(H12&lt;7.564,F12&lt;2.5,A12&gt;=5.45),3.925,IF(AND(H12&gt;=16.284,F12&gt;=2.5,A12&gt;=5.45),6.5,IF(AND(A12&lt;4.35,D12&lt;0.8,H12&gt;=6.799,A12&lt;5.45),1.1,IF(AND(B12&lt;2.8,D12&lt;1.35,H12&gt;=7.564,F12&lt;2.5,A12&gt;=5.45),4.1,IF(AND(B12&gt;=2.8,D12&lt;1.35,H12&gt;=7.564,F12&lt;2.5,A12&gt;=5.45),4.267,IF(AND(B12&lt;2.75,D12&gt;=1.35,H12&gt;=7.564,F12&lt;2.5,A12&gt;=5.45),5,IF(AND(G12&gt;=0.078,G12&lt;0.26,H12&lt;16.284,F12&gt;=2.5,A12&gt;=5.45),6.06,IF(AND(G12&gt;=0.805,G12&gt;=0.26,H12&lt;16.284,F12&gt;=2.5,A12&gt;=5.45),5.02,IF(AND(H12&gt;=10.109,B12&gt;=3.45,A12&gt;=4.35,D12&lt;0.8,H12&gt;=6.799,A12&lt;5.45),1.55,IF(AND(D12&lt;2.25,G12&lt;0.078,G12&lt;0.26,H12&lt;16.284,F12&gt;=2.5,A12&gt;=5.45),5.6,IF(AND(D12&gt;=2.25,G12&lt;0.078,G12&lt;0.26,H12&lt;16.284,F12&gt;=2.5,A12&gt;=5.45),5.7,IF(AND(A12&lt;6.15,G12&lt;0.805,G12&gt;=0.26,H12&lt;16.284,F12&gt;=2.5,A12&gt;=5.45),4.967,IF(AND(A12&lt;4.65,H12&lt;12.227,B12&lt;3.45,A12&gt;=4.35,D12&lt;0.8,H12&gt;=6.799,A12&lt;5.45),1.333,IF(AND(A12&lt;4.85,H12&gt;=12.227,B12&lt;3.45,A12&gt;=4.35,D12&lt;0.8,H12&gt;=6.799,A12&lt;5.45),1.42,IF(AND(A12&gt;=4.85,H12&gt;=12.227,B12&lt;3.45,A12&gt;=4.35,D12&lt;0.8,H12&gt;=6.799,A12&lt;5.45),1.533,IF(AND(A12&lt;5.05,H12&lt;10.109,B12&gt;=3.45,A12&gt;=4.35,D12&lt;0.8,H12&gt;=6.799,A12&lt;5.45),1.4,IF(AND(A12&gt;=5.05,H12&lt;10.109,B12&gt;=3.45,A12&gt;=4.35,D12&lt;0.8,H12&gt;=6.799,A12&lt;5.45),1.5,IF(AND(G12&lt;0.14,H12&lt;13.531,B12&gt;=2.75,D12&gt;=1.35,H12&gt;=7.564,F12&lt;2.5,A12&gt;=5.45),4.7,IF(AND(G12&lt;0.187,H12&gt;=13.531,B12&gt;=2.75,D12&gt;=1.35,H12&gt;=7.564,F12&lt;2.5,A12&gt;=5.45),5,IF(AND(G12&gt;=0.187,H12&gt;=13.531,B12&gt;=2.75,D12&gt;=1.35,H12&gt;=7.564,F12&lt;2.5,A12&gt;=5.45),4.66,IF(AND(A12&lt;6.35,A12&gt;=6.15,G12&lt;0.805,G12&gt;=0.26,H12&lt;16.284,F12&gt;=2.5,A12&gt;=5.45),6,IF(AND(D12&lt;0.15,A12&gt;=4.65,H12&lt;12.227,B12&lt;3.45,A12&gt;=4.35,D12&lt;0.8,H12&gt;=6.799,A12&lt;5.45),1.5,IF(AND(H12&lt;10.723,G12&gt;=0.14,H12&lt;13.531,B12&gt;=2.75,D12&gt;=1.35,H12&gt;=7.564,F12&lt;2.5,A12&gt;=5.45),4.6,IF(AND(H12&gt;=10.723,G12&gt;=0.14,H12&lt;13.531,B12&gt;=2.75,D12&gt;=1.35,H12&gt;=7.564,F12&lt;2.5,A12&gt;=5.45),4.46,IF(AND(G12&lt;0.364,A12&gt;=6.35,A12&gt;=6.15,G12&lt;0.805,G12&gt;=0.26,H12&lt;16.284,F12&gt;=2.5,A12&gt;=5.45),5.28,IF(AND(A12&lt;5.1,D12&gt;=0.15,A12&gt;=4.65,H12&lt;12.227,B12&lt;3.45,A12&gt;=4.35,D12&lt;0.8,H12&gt;=6.799,A12&lt;5.45),1.36,IF(AND(A12&gt;=5.1,D12&gt;=0.15,A12&gt;=4.65,H12&lt;12.227,B12&lt;3.45,A12&gt;=4.35,D12&lt;0.8,H12&gt;=6.799,A12&lt;5.45),1.4,IF(AND(G12&gt;=0.6,G12&gt;=0.364,A12&gt;=6.35,A12&gt;=6.15,G12&lt;0.805,G12&gt;=0.26,H12&lt;16.284,F12&gt;=2.5,A12&gt;=5.45),5.1,IF(AND(A12&gt;=6.95,G12&lt;0.6,G12&gt;=0.364,A12&gt;=6.35,A12&gt;=6.15,G12&lt;0.805,G12&gt;=0.26,H12&lt;16.284,F12&gt;=2.5,A12&gt;=5.45),5.8,IF(AND(B12&lt;3.2,A12&lt;6.95,G12&lt;0.6,G12&gt;=0.364,A12&gt;=6.35,A12&gt;=6.15,G12&lt;0.805,G12&gt;=0.26,H12&lt;16.284,F12&gt;=2.5,A12&gt;=5.45),5.6,IF(AND(B12&gt;=3.2,A12&lt;6.95,G12&lt;0.6,G12&gt;=0.364,A12&gt;=6.35,A12&gt;=6.15,G12&lt;0.805,G12&gt;=0.26,H12&lt;16.284,F12&gt;=2.5,A12&gt;=5.45),5.7,"shouldnthappen"))))))))))))))))))))))))))))))))))</f>
        <v>1.5</v>
      </c>
      <c r="AI12" s="1" t="n">
        <f aca="false">IF(AND(B12&gt;=3.55,A12&lt;5.05,F12&lt;1.5),1,IF(AND(H12&gt;=13.436,A12&gt;=5.05,F12&lt;1.5),1.633,IF(AND(A12&lt;4.35,B12&lt;3.55,A12&lt;5.05,F12&lt;1.5),1.1,IF(AND(A12&lt;5.15,H12&lt;13.436,A12&gt;=5.05,F12&lt;1.5),1.6,IF(AND(G12&lt;0.837,D12&lt;1.2,B12&lt;2.65,F12&gt;=1.5),3.7,IF(AND(G12&gt;=0.837,D12&lt;1.2,B12&lt;2.65,F12&gt;=1.5),3,IF(AND(D12&lt;1.4,D12&gt;=1.2,B12&lt;2.65,F12&gt;=1.5),4.133,IF(AND(D12&gt;=1.4,D12&gt;=1.2,B12&lt;2.65,F12&gt;=1.5),4.633,IF(AND(G12&lt;0.302,A12&gt;=4.35,B12&lt;3.55,A12&lt;5.05,F12&lt;1.5),1.34,IF(AND(D12&gt;=0.3,A12&gt;=5.15,H12&lt;13.436,A12&gt;=5.05,F12&lt;1.5),1.5,IF(AND(G12&lt;0.233,G12&lt;0.265,D12&lt;1.55,B12&gt;=2.65,F12&gt;=1.5),4.56,IF(AND(G12&gt;=0.233,G12&lt;0.265,D12&lt;1.55,B12&gt;=2.65,F12&gt;=1.5),5.1,IF(AND(G12&lt;0.395,G12&gt;=0.265,D12&lt;1.55,B12&gt;=2.65,F12&gt;=1.5),4.025,IF(AND(H12&lt;13.935,A12&gt;=7.05,D12&gt;=1.55,B12&gt;=2.65,F12&gt;=1.5),6.12,IF(AND(H12&gt;=13.935,A12&gt;=7.05,D12&gt;=1.55,B12&gt;=2.65,F12&gt;=1.5),6.64,IF(AND(G12&gt;=0.858,G12&gt;=0.302,A12&gt;=4.35,B12&lt;3.55,A12&lt;5.05,F12&lt;1.5),1.3,IF(AND(H12&lt;6.543,D12&lt;0.3,A12&gt;=5.15,H12&lt;13.436,A12&gt;=5.05,F12&lt;1.5),1.4,IF(AND(H12&gt;=6.543,D12&lt;0.3,A12&gt;=5.15,H12&lt;13.436,A12&gt;=5.05,F12&lt;1.5),1.48,IF(AND(A12&lt;6.3,G12&gt;=0.395,G12&gt;=0.265,D12&lt;1.55,B12&gt;=2.65,F12&gt;=1.5),4.14,IF(AND(A12&gt;=6.3,G12&gt;=0.395,G12&gt;=0.265,D12&lt;1.55,B12&gt;=2.65,F12&gt;=1.5),4.767,IF(AND(G12&gt;=0.669,B12&lt;3.15,A12&lt;7.05,D12&gt;=1.55,B12&gt;=2.65,F12&gt;=1.5),5,IF(AND(H12&lt;9.459,G12&lt;0.858,G12&gt;=0.302,A12&gt;=4.35,B12&lt;3.55,A12&lt;5.05,F12&lt;1.5),1.4,IF(AND(H12&gt;=9.459,G12&lt;0.858,G12&gt;=0.302,A12&gt;=4.35,B12&lt;3.55,A12&lt;5.05,F12&lt;1.5),1.6,IF(AND(G12&gt;=0.433,G12&lt;0.669,B12&lt;3.15,A12&lt;7.05,D12&gt;=1.55,B12&gt;=2.65,F12&gt;=1.5),5.68,IF(AND(G12&lt;0.481,H12&lt;10.257,B12&gt;=3.15,A12&lt;7.05,D12&gt;=1.55,B12&gt;=2.65,F12&gt;=1.5),5.7,IF(AND(G12&gt;=0.481,H12&lt;10.257,B12&gt;=3.15,A12&lt;7.05,D12&gt;=1.55,B12&gt;=2.65,F12&gt;=1.5),5.9,IF(AND(D12&lt;2.15,H12&gt;=10.257,B12&gt;=3.15,A12&lt;7.05,D12&gt;=1.55,B12&gt;=2.65,F12&gt;=1.5),5.1,IF(AND(D12&gt;=2.15,H12&gt;=10.257,B12&gt;=3.15,A12&lt;7.05,D12&gt;=1.55,B12&gt;=2.65,F12&gt;=1.5),5.42,IF(AND(G12&lt;0.098,G12&lt;0.433,G12&lt;0.669,B12&lt;3.15,A12&lt;7.05,D12&gt;=1.55,B12&gt;=2.65,F12&gt;=1.5),5.567,IF(AND(D12&lt;1.8,G12&gt;=0.098,G12&lt;0.433,G12&lt;0.669,B12&lt;3.15,A12&lt;7.05,D12&gt;=1.55,B12&gt;=2.65,F12&gt;=1.5),5.033,IF(AND(G12&gt;=0.312,D12&gt;=1.8,G12&gt;=0.098,G12&lt;0.433,G12&lt;0.669,B12&lt;3.15,A12&lt;7.05,D12&gt;=1.55,B12&gt;=2.65,F12&gt;=1.5),5.4,IF(AND(H12&lt;9.002,G12&lt;0.312,D12&gt;=1.8,G12&gt;=0.098,G12&lt;0.433,G12&lt;0.669,B12&lt;3.15,A12&lt;7.05,D12&gt;=1.55,B12&gt;=2.65,F12&gt;=1.5),5.1,IF(AND(H12&gt;=9.002,G12&lt;0.312,D12&gt;=1.8,G12&gt;=0.098,G12&lt;0.433,G12&lt;0.669,B12&lt;3.15,A12&lt;7.05,D12&gt;=1.55,B12&gt;=2.65,F12&gt;=1.5),5.26,"shouldnthappen")))))))))))))))))))))))))))))))))</f>
        <v>1.4</v>
      </c>
      <c r="AJ12" s="1" t="n">
        <f aca="false">IF(AND(A12&gt;=5.25,D12&gt;=0.35,D12&lt;0.8),1.433,IF(AND(F12&gt;=2.5,H12&lt;6.927,D12&gt;=0.8),5.1,IF(AND(H12&lt;5.85,B12&lt;3.65,D12&lt;0.35,D12&lt;0.8),1,IF(AND(A12&lt;5.55,B12&gt;=3.65,D12&lt;0.35,D12&lt;0.8),1.5,IF(AND(A12&gt;=5.55,B12&gt;=3.65,D12&lt;0.35,D12&lt;0.8),1.7,IF(AND(H12&lt;7.949,A12&lt;5.25,D12&gt;=0.35,D12&lt;0.8),1.9,IF(AND(H12&gt;=7.949,A12&lt;5.25,D12&gt;=0.35,D12&lt;0.8),1.54,IF(AND(A12&lt;5.55,F12&lt;2.5,H12&lt;6.927,D12&gt;=0.8),3.98,IF(AND(A12&gt;=5.55,F12&lt;2.5,H12&lt;6.927,D12&gt;=0.8),4.1,IF(AND(A12&gt;=7.25,D12&gt;=1.55,H12&gt;=6.927,D12&gt;=0.8),6.65,IF(AND(A12&lt;5.75,D12&lt;1.2,D12&lt;1.55,H12&gt;=6.927,D12&gt;=0.8),3.62,IF(AND(A12&gt;=5.75,D12&lt;1.2,D12&lt;1.55,H12&gt;=6.927,D12&gt;=0.8),4.1,IF(AND(G12&lt;0.175,A12&lt;4.8,H12&gt;=5.85,B12&lt;3.65,D12&lt;0.35,D12&lt;0.8),1.5,IF(AND(G12&gt;=0.175,A12&lt;4.8,H12&gt;=5.85,B12&lt;3.65,D12&lt;0.35,D12&lt;0.8),1.3,IF(AND(A12&gt;=5.05,A12&gt;=4.8,H12&gt;=5.85,B12&lt;3.65,D12&lt;0.35,D12&lt;0.8),1.5,IF(AND(G12&gt;=0.735,A12&lt;6.25,D12&gt;=1.2,D12&lt;1.55,H12&gt;=6.927,D12&gt;=0.8),4,IF(AND(H12&lt;10.464,A12&lt;6.2,A12&lt;7.25,D12&gt;=1.55,H12&gt;=6.927,D12&gt;=0.8),5.1,IF(AND(H12&gt;=10.464,A12&lt;6.2,A12&lt;7.25,D12&gt;=1.55,H12&gt;=6.927,D12&gt;=0.8),4.9,IF(AND(G12&lt;0.418,A12&lt;5.05,A12&gt;=4.8,H12&gt;=5.85,B12&lt;3.65,D12&lt;0.35,D12&lt;0.8),1.48,IF(AND(G12&gt;=0.418,A12&lt;5.05,A12&gt;=4.8,H12&gt;=5.85,B12&lt;3.65,D12&lt;0.35,D12&lt;0.8),1.3,IF(AND(B12&lt;2.75,G12&lt;0.735,A12&lt;6.25,D12&gt;=1.2,D12&lt;1.55,H12&gt;=6.927,D12&gt;=0.8),4.35,IF(AND(H12&lt;15.422,D12&lt;1.45,A12&gt;=6.25,D12&gt;=1.2,D12&lt;1.55,H12&gt;=6.927,D12&gt;=0.8),4.375,IF(AND(H12&gt;=15.422,D12&lt;1.45,A12&gt;=6.25,D12&gt;=1.2,D12&lt;1.55,H12&gt;=6.927,D12&gt;=0.8),4.7,IF(AND(A12&lt;6.4,D12&gt;=1.45,A12&gt;=6.25,D12&gt;=1.2,D12&lt;1.55,H12&gt;=6.927,D12&gt;=0.8),5.1,IF(AND(G12&gt;=0.576,D12&lt;2.15,A12&gt;=6.2,A12&lt;7.25,D12&gt;=1.55,H12&gt;=6.927,D12&gt;=0.8),5.1,IF(AND(G12&lt;0.537,D12&gt;=2.15,A12&gt;=6.2,A12&lt;7.25,D12&gt;=1.55,H12&gt;=6.927,D12&gt;=0.8),5.533,IF(AND(G12&gt;=0.537,D12&gt;=2.15,A12&gt;=6.2,A12&lt;7.25,D12&gt;=1.55,H12&gt;=6.927,D12&gt;=0.8),5.9,IF(AND(D12&lt;1.45,B12&gt;=2.75,G12&lt;0.735,A12&lt;6.25,D12&gt;=1.2,D12&lt;1.55,H12&gt;=6.927,D12&gt;=0.8),4.6,IF(AND(D12&gt;=1.45,B12&gt;=2.75,G12&lt;0.735,A12&lt;6.25,D12&gt;=1.2,D12&lt;1.55,H12&gt;=6.927,D12&gt;=0.8),4.5,IF(AND(H12&lt;12.582,A12&gt;=6.4,D12&gt;=1.45,A12&gt;=6.25,D12&gt;=1.2,D12&lt;1.55,H12&gt;=6.927,D12&gt;=0.8),4.66,IF(AND(H12&gt;=12.582,A12&gt;=6.4,D12&gt;=1.45,A12&gt;=6.25,D12&gt;=1.2,D12&lt;1.55,H12&gt;=6.927,D12&gt;=0.8),4.9,IF(AND(B12&lt;2.75,G12&lt;0.576,D12&lt;2.15,A12&gt;=6.2,A12&lt;7.25,D12&gt;=1.55,H12&gt;=6.927,D12&gt;=0.8),5.3,IF(AND(G12&gt;=0.395,B12&gt;=2.75,G12&lt;0.576,D12&lt;2.15,A12&gt;=6.2,A12&lt;7.25,D12&gt;=1.55,H12&gt;=6.927,D12&gt;=0.8),5.6,IF(AND(D12&gt;=1.9,G12&lt;0.395,B12&gt;=2.75,G12&lt;0.576,D12&lt;2.15,A12&gt;=6.2,A12&lt;7.25,D12&gt;=1.55,H12&gt;=6.927,D12&gt;=0.8),5.333,IF(AND(B12&lt;2.95,D12&lt;1.9,G12&lt;0.395,B12&gt;=2.75,G12&lt;0.576,D12&lt;2.15,A12&gt;=6.2,A12&lt;7.25,D12&gt;=1.55,H12&gt;=6.927,D12&gt;=0.8),5.6,IF(AND(B12&gt;=2.95,D12&lt;1.9,G12&lt;0.395,B12&gt;=2.75,G12&lt;0.576,D12&lt;2.15,A12&gt;=6.2,A12&lt;7.25,D12&gt;=1.55,H12&gt;=6.927,D12&gt;=0.8),5.5,"shouldnthappen"))))))))))))))))))))))))))))))))))))</f>
        <v>1.48</v>
      </c>
      <c r="AK12" s="1" t="n">
        <f aca="false">IF(AND(H12&lt;5.85,B12&lt;3.65,F12&lt;1.5),1,IF(AND(B12&gt;=3.95,B12&gt;=3.65,F12&lt;1.5),1.433,IF(AND(A12&lt;5.15,F12&lt;2.5,F12&gt;=1.5),3.075,IF(AND(D12&gt;=0.35,H12&gt;=5.85,B12&lt;3.65,F12&lt;1.5),1.5,IF(AND(G12&lt;0.168,B12&lt;3.95,B12&gt;=3.65,F12&lt;1.5),1.7,IF(AND(H12&lt;5.767,A12&lt;7.25,F12&gt;=2.5,F12&gt;=1.5),4.5,IF(AND(D12&lt;1.9,A12&gt;=7.25,F12&gt;=2.5,F12&gt;=1.5),6.3,IF(AND(D12&gt;=1.9,A12&gt;=7.25,F12&gt;=2.5,F12&gt;=1.5),6.575,IF(AND(B12&lt;3.75,G12&gt;=0.168,B12&lt;3.95,B12&gt;=3.65,F12&lt;1.5),1.5,IF(AND(B12&gt;=3.75,G12&gt;=0.168,B12&lt;3.95,B12&gt;=3.65,F12&lt;1.5),1.6,IF(AND(D12&gt;=1.35,A12&lt;6.15,A12&gt;=5.15,F12&lt;2.5,F12&gt;=1.5),4.42,IF(AND(D12&lt;1.4,A12&gt;=6.15,A12&gt;=5.15,F12&lt;2.5,F12&gt;=1.5),4.5,IF(AND(D12&gt;=1.4,A12&gt;=6.15,A12&gt;=5.15,F12&lt;2.5,F12&gt;=1.5),4.675,IF(AND(D12&lt;0.15,H12&lt;11.218,D12&lt;0.35,H12&gt;=5.85,B12&lt;3.65,F12&lt;1.5),1.5,IF(AND(D12&lt;0.15,H12&gt;=11.218,D12&lt;0.35,H12&gt;=5.85,B12&lt;3.65,F12&lt;1.5),1.1,IF(AND(B12&lt;2.7,D12&lt;1.35,A12&lt;6.15,A12&gt;=5.15,F12&lt;2.5,F12&gt;=1.5),3.82,IF(AND(A12&lt;6.15,G12&gt;=0.755,H12&gt;=5.767,A12&lt;7.25,F12&gt;=2.5,F12&gt;=1.5),4.98,IF(AND(A12&gt;=6.15,G12&gt;=0.755,H12&gt;=5.767,A12&lt;7.25,F12&gt;=2.5,F12&gt;=1.5),5.3,IF(AND(B12&lt;3.4,D12&gt;=0.15,H12&lt;11.218,D12&lt;0.35,H12&gt;=5.85,B12&lt;3.65,F12&lt;1.5),1.4,IF(AND(B12&gt;=3.4,D12&gt;=0.15,H12&lt;11.218,D12&lt;0.35,H12&gt;=5.85,B12&lt;3.65,F12&lt;1.5),1.3,IF(AND(H12&lt;11.731,D12&gt;=0.15,H12&gt;=11.218,D12&lt;0.35,H12&gt;=5.85,B12&lt;3.65,F12&lt;1.5),1.2,IF(AND(H12&lt;9.053,B12&gt;=2.7,D12&lt;1.35,A12&lt;6.15,A12&gt;=5.15,F12&lt;2.5,F12&gt;=1.5),3.85,IF(AND(D12&gt;=2.1,B12&lt;2.85,G12&lt;0.755,H12&gt;=5.767,A12&lt;7.25,F12&gt;=2.5,F12&gt;=1.5),5.6,IF(AND(D12&gt;=2.45,B12&gt;=2.85,G12&lt;0.755,H12&gt;=5.767,A12&lt;7.25,F12&gt;=2.5,F12&gt;=1.5),5.8,IF(AND(B12&gt;=3.45,H12&gt;=11.731,D12&gt;=0.15,H12&gt;=11.218,D12&lt;0.35,H12&gt;=5.85,B12&lt;3.65,F12&lt;1.5),1.3,IF(AND(A12&lt;5.9,H12&gt;=9.053,B12&gt;=2.7,D12&lt;1.35,A12&lt;6.15,A12&gt;=5.15,F12&lt;2.5,F12&gt;=1.5),4.3,IF(AND(A12&gt;=5.9,H12&gt;=9.053,B12&gt;=2.7,D12&lt;1.35,A12&lt;6.15,A12&gt;=5.15,F12&lt;2.5,F12&gt;=1.5),4,IF(AND(G12&gt;=0.519,D12&lt;2.1,B12&lt;2.85,G12&lt;0.755,H12&gt;=5.767,A12&lt;7.25,F12&gt;=2.5,F12&gt;=1.5),4.9,IF(AND(A12&gt;=7.05,D12&lt;2.45,B12&gt;=2.85,G12&lt;0.755,H12&gt;=5.767,A12&lt;7.25,F12&gt;=2.5,F12&gt;=1.5),5.8,IF(AND(H12&lt;14.396,B12&lt;3.45,H12&gt;=11.731,D12&gt;=0.15,H12&gt;=11.218,D12&lt;0.35,H12&gt;=5.85,B12&lt;3.65,F12&lt;1.5),1.44,IF(AND(H12&gt;=14.396,B12&lt;3.45,H12&gt;=11.731,D12&gt;=0.15,H12&gt;=11.218,D12&lt;0.35,H12&gt;=5.85,B12&lt;3.65,F12&lt;1.5),1.3,IF(AND(G12&lt;0.282,G12&lt;0.519,D12&lt;2.1,B12&lt;2.85,G12&lt;0.755,H12&gt;=5.767,A12&lt;7.25,F12&gt;=2.5,F12&gt;=1.5),5.1,IF(AND(G12&gt;=0.282,G12&lt;0.519,D12&lt;2.1,B12&lt;2.85,G12&lt;0.755,H12&gt;=5.767,A12&lt;7.25,F12&gt;=2.5,F12&gt;=1.5),5.3,IF(AND(A12&lt;6.4,D12&lt;1.9,A12&lt;7.05,D12&lt;2.45,B12&gt;=2.85,G12&lt;0.755,H12&gt;=5.767,A12&lt;7.25,F12&gt;=2.5,F12&gt;=1.5),5.6,IF(AND(A12&gt;=6.4,D12&lt;1.9,A12&lt;7.05,D12&lt;2.45,B12&gt;=2.85,G12&lt;0.755,H12&gt;=5.767,A12&lt;7.25,F12&gt;=2.5,F12&gt;=1.5),5.5,IF(AND(H12&lt;8.884,D12&gt;=1.9,A12&lt;7.05,D12&lt;2.45,B12&gt;=2.85,G12&lt;0.755,H12&gt;=5.767,A12&lt;7.25,F12&gt;=2.5,F12&gt;=1.5),5.3,IF(AND(H12&gt;=8.884,D12&gt;=1.9,A12&lt;7.05,D12&lt;2.45,B12&gt;=2.85,G12&lt;0.755,H12&gt;=5.767,A12&lt;7.25,F12&gt;=2.5,F12&gt;=1.5),5.52,"shouldnthappen")))))))))))))))))))))))))))))))))))))</f>
        <v>1.5</v>
      </c>
      <c r="AL12" s="1" t="n">
        <f aca="false">IF(AND(H12&lt;5.85,A12&lt;5.05,D12&lt;0.8),1,IF(AND(B12&lt;3.35,A12&gt;=5.05,D12&lt;0.8),1.7,IF(AND(D12&gt;=2.45,F12&gt;=2.5,D12&gt;=0.8),6.05,IF(AND(H12&gt;=11.218,H12&gt;=5.85,A12&lt;5.05,D12&lt;0.8),1.28,IF(AND(G12&gt;=0.948,B12&gt;=3.35,A12&gt;=5.05,D12&lt;0.8),1.7,IF(AND(G12&gt;=0.423,H12&lt;11.218,H12&gt;=5.85,A12&lt;5.05,D12&lt;0.8),1.3,IF(AND(B12&lt;3.6,G12&lt;0.948,B12&gt;=3.35,A12&gt;=5.05,D12&lt;0.8),1.4,IF(AND(H12&lt;10.258,D12&lt;1.15,A12&lt;5.9,F12&lt;2.5,D12&gt;=0.8),3.36,IF(AND(H12&gt;=10.258,D12&lt;1.15,A12&lt;5.9,F12&lt;2.5,D12&gt;=0.8),3.9,IF(AND(A12&lt;5.3,D12&gt;=1.15,A12&lt;5.9,F12&lt;2.5,D12&gt;=0.8),3.9,IF(AND(D12&lt;1.55,B12&lt;2.75,A12&gt;=5.9,F12&lt;2.5,D12&gt;=0.8),4.64,IF(AND(D12&gt;=1.55,B12&lt;2.75,A12&gt;=5.9,F12&lt;2.5,D12&gt;=0.8),5.1,IF(AND(D12&gt;=1.6,B12&gt;=2.75,A12&gt;=5.9,F12&lt;2.5,D12&gt;=0.8),5,IF(AND(H12&lt;5.767,H12&lt;8.598,D12&lt;2.45,F12&gt;=2.5,D12&gt;=0.8),4.5,IF(AND(A12&lt;6.25,H12&gt;=8.598,D12&lt;2.45,F12&gt;=2.5,D12&gt;=0.8),5.02,IF(AND(B12&lt;3.55,G12&lt;0.423,H12&lt;11.218,H12&gt;=5.85,A12&lt;5.05,D12&lt;0.8),1.525,IF(AND(B12&gt;=3.55,G12&lt;0.423,H12&lt;11.218,H12&gt;=5.85,A12&lt;5.05,D12&lt;0.8),1.4,IF(AND(H12&gt;=13.932,B12&gt;=3.6,G12&lt;0.948,B12&gt;=3.35,A12&gt;=5.05,D12&lt;0.8),1.65,IF(AND(G12&gt;=0.652,A12&gt;=5.3,D12&gt;=1.15,A12&lt;5.9,F12&lt;2.5,D12&gt;=0.8),3.8,IF(AND(D12&lt;1.35,D12&lt;1.6,B12&gt;=2.75,A12&gt;=5.9,F12&lt;2.5,D12&gt;=0.8),4.42,IF(AND(H12&lt;6.656,H12&gt;=5.767,H12&lt;8.598,D12&lt;2.45,F12&gt;=2.5,D12&gt;=0.8),5.033,IF(AND(H12&gt;=6.656,H12&gt;=5.767,H12&lt;8.598,D12&lt;2.45,F12&gt;=2.5,D12&gt;=0.8),5.1,IF(AND(G12&gt;=0.885,A12&gt;=6.25,H12&gt;=8.598,D12&lt;2.45,F12&gt;=2.5,D12&gt;=0.8),5.2,IF(AND(H12&lt;6.926,H12&lt;13.932,B12&gt;=3.6,G12&lt;0.948,B12&gt;=3.35,A12&gt;=5.05,D12&lt;0.8),1.433,IF(AND(H12&gt;=6.926,H12&lt;13.932,B12&gt;=3.6,G12&lt;0.948,B12&gt;=3.35,A12&gt;=5.05,D12&lt;0.8),1.5,IF(AND(A12&lt;5.65,G12&lt;0.652,A12&gt;=5.3,D12&gt;=1.15,A12&lt;5.9,F12&lt;2.5,D12&gt;=0.8),4.36,IF(AND(A12&gt;=5.65,G12&lt;0.652,A12&gt;=5.3,D12&gt;=1.15,A12&lt;5.9,F12&lt;2.5,D12&gt;=0.8),4.2,IF(AND(H12&gt;=13.561,D12&gt;=1.35,D12&lt;1.6,B12&gt;=2.75,A12&gt;=5.9,F12&lt;2.5,D12&gt;=0.8),4.767,IF(AND(H12&lt;9.091,G12&lt;0.885,A12&gt;=6.25,H12&gt;=8.598,D12&lt;2.45,F12&gt;=2.5,D12&gt;=0.8),6.3,IF(AND(H12&gt;=12.206,H12&lt;13.561,D12&gt;=1.35,D12&lt;1.6,B12&gt;=2.75,A12&gt;=5.9,F12&lt;2.5,D12&gt;=0.8),4.4,IF(AND(D12&gt;=2.25,H12&gt;=9.091,G12&lt;0.885,A12&gt;=6.25,H12&gt;=8.598,D12&lt;2.45,F12&gt;=2.5,D12&gt;=0.8),5.9,IF(AND(B12&lt;3.05,H12&lt;12.206,H12&lt;13.561,D12&gt;=1.35,D12&lt;1.6,B12&gt;=2.75,A12&gt;=5.9,F12&lt;2.5,D12&gt;=0.8),4.6,IF(AND(B12&gt;=3.05,H12&lt;12.206,H12&lt;13.561,D12&gt;=1.35,D12&lt;1.6,B12&gt;=2.75,A12&gt;=5.9,F12&lt;2.5,D12&gt;=0.8),4.7,IF(AND(G12&gt;=0.596,D12&lt;2.25,H12&gt;=9.091,G12&lt;0.885,A12&gt;=6.25,H12&gt;=8.598,D12&lt;2.45,F12&gt;=2.5,D12&gt;=0.8),5.1,IF(AND(G12&gt;=0.379,G12&lt;0.596,D12&lt;2.25,H12&gt;=9.091,G12&lt;0.885,A12&gt;=6.25,H12&gt;=8.598,D12&lt;2.45,F12&gt;=2.5,D12&gt;=0.8),5.767,IF(AND(D12&lt;2.15,G12&lt;0.379,G12&lt;0.596,D12&lt;2.25,H12&gt;=9.091,G12&lt;0.885,A12&gt;=6.25,H12&gt;=8.598,D12&lt;2.45,F12&gt;=2.5,D12&gt;=0.8),5.4,IF(AND(D12&gt;=2.15,G12&lt;0.379,G12&lt;0.596,D12&lt;2.25,H12&gt;=9.091,G12&lt;0.885,A12&gt;=6.25,H12&gt;=8.598,D12&lt;2.45,F12&gt;=2.5,D12&gt;=0.8),5.6,"shouldnthappen")))))))))))))))))))))))))))))))))))))</f>
        <v>1.525</v>
      </c>
      <c r="AM12" s="1" t="n">
        <f aca="false">IF(AND(H12&lt;5.245,D12&lt;0.8),1,IF(AND(A12&lt;4.5,H12&gt;=5.245,D12&lt;0.8),1.35,IF(AND(D12&gt;=0.5,A12&gt;=4.5,H12&gt;=5.245,D12&lt;0.8),1.6,IF(AND(H12&lt;7.25,B12&lt;2.6,A12&lt;6.15,D12&gt;=0.8),4.375,IF(AND(H12&gt;=7.25,B12&lt;2.6,A12&lt;6.15,D12&gt;=0.8),3.075,IF(AND(H12&lt;13.935,A12&gt;=7.05,A12&gt;=6.15,D12&gt;=0.8),6.067,IF(AND(H12&gt;=13.935,A12&gt;=7.05,A12&gt;=6.15,D12&gt;=0.8),6.525,IF(AND(G12&gt;=0.948,D12&lt;0.5,A12&gt;=4.5,H12&gt;=5.245,D12&lt;0.8),1.7,IF(AND(G12&lt;0.568,D12&gt;=1.55,B12&gt;=2.6,A12&lt;6.15,D12&gt;=0.8),5.1,IF(AND(G12&gt;=0.568,D12&gt;=1.55,B12&gt;=2.6,A12&lt;6.15,D12&gt;=0.8),5,IF(AND(A12&gt;=6.6,B12&gt;=3.15,A12&lt;7.05,A12&gt;=6.15,D12&gt;=0.8),5.78,IF(AND(G12&lt;0.165,G12&lt;0.273,D12&lt;1.55,B12&gt;=2.6,A12&lt;6.15,D12&gt;=0.8),4.1,IF(AND(G12&gt;=0.165,G12&lt;0.273,D12&lt;1.55,B12&gt;=2.6,A12&lt;6.15,D12&gt;=0.8),4.5,IF(AND(D12&lt;1.35,G12&gt;=0.273,D12&lt;1.55,B12&gt;=2.6,A12&lt;6.15,D12&gt;=0.8),4.08,IF(AND(D12&gt;=1.35,G12&gt;=0.273,D12&lt;1.55,B12&gt;=2.6,A12&lt;6.15,D12&gt;=0.8),4.4,IF(AND(D12&lt;1.45,F12&lt;2.5,B12&lt;3.15,A12&lt;7.05,A12&gt;=6.15,D12&gt;=0.8),4.38,IF(AND(D12&gt;=1.45,F12&lt;2.5,B12&lt;3.15,A12&lt;7.05,A12&gt;=6.15,D12&gt;=0.8),4.75,IF(AND(D12&gt;=2.25,F12&gt;=2.5,B12&lt;3.15,A12&lt;7.05,A12&gt;=6.15,D12&gt;=0.8),5.16,IF(AND(H12&lt;11.488,A12&lt;6.6,B12&gt;=3.15,A12&lt;7.05,A12&gt;=6.15,D12&gt;=0.8),6,IF(AND(H12&gt;=14.396,D12&lt;0.25,G12&lt;0.948,D12&lt;0.5,A12&gt;=4.5,H12&gt;=5.245,D12&lt;0.8),1.3,IF(AND(A12&gt;=5.55,D12&gt;=0.25,G12&lt;0.948,D12&lt;0.5,A12&gt;=4.5,H12&gt;=5.245,D12&lt;0.8),1.7,IF(AND(D12&lt;1.85,D12&lt;2.25,F12&gt;=2.5,B12&lt;3.15,A12&lt;7.05,A12&gt;=6.15,D12&gt;=0.8),5.6,IF(AND(G12&lt;0.669,H12&gt;=11.488,A12&lt;6.6,B12&gt;=3.15,A12&lt;7.05,A12&gt;=6.15,D12&gt;=0.8),4.7,IF(AND(G12&gt;=0.669,H12&gt;=11.488,A12&lt;6.6,B12&gt;=3.15,A12&lt;7.05,A12&gt;=6.15,D12&gt;=0.8),5.22,IF(AND(H12&lt;6.543,H12&lt;14.396,D12&lt;0.25,G12&lt;0.948,D12&lt;0.5,A12&gt;=4.5,H12&gt;=5.245,D12&lt;0.8),1.4,IF(AND(A12&lt;4.95,A12&lt;5.55,D12&gt;=0.25,G12&lt;0.948,D12&lt;0.5,A12&gt;=4.5,H12&gt;=5.245,D12&lt;0.8),1.4,IF(AND(A12&gt;=4.95,A12&lt;5.55,D12&gt;=0.25,G12&lt;0.948,D12&lt;0.5,A12&gt;=4.5,H12&gt;=5.245,D12&lt;0.8),1.48,IF(AND(H12&lt;10.667,D12&gt;=1.85,D12&lt;2.25,F12&gt;=2.5,B12&lt;3.15,A12&lt;7.05,A12&gt;=6.15,D12&gt;=0.8),5.25,IF(AND(H12&gt;=10.667,D12&gt;=1.85,D12&lt;2.25,F12&gt;=2.5,B12&lt;3.15,A12&lt;7.05,A12&gt;=6.15,D12&gt;=0.8),5.55,IF(AND(G12&lt;0.063,H12&gt;=6.543,H12&lt;14.396,D12&lt;0.25,G12&lt;0.948,D12&lt;0.5,A12&gt;=4.5,H12&gt;=5.245,D12&lt;0.8),1.4,IF(AND(H12&lt;9.212,G12&gt;=0.063,H12&gt;=6.543,H12&lt;14.396,D12&lt;0.25,G12&lt;0.948,D12&lt;0.5,A12&gt;=4.5,H12&gt;=5.245,D12&lt;0.8),1.475,IF(AND(H12&gt;=9.212,G12&gt;=0.063,H12&gt;=6.543,H12&lt;14.396,D12&lt;0.25,G12&lt;0.948,D12&lt;0.5,A12&gt;=4.5,H12&gt;=5.245,D12&lt;0.8),1.5,"shouldnthappen"))))))))))))))))))))))))))))))))</f>
        <v>1.475</v>
      </c>
      <c r="AN12" s="1" t="n">
        <f aca="false">IF(AND(D12&lt;0.7,A12&gt;=5.55),1.633,IF(AND(G12&lt;0.38,B12&lt;2.8,A12&lt;5.55),4.3,IF(AND(G12&gt;=0.38,B12&lt;2.8,A12&lt;5.55),3.325,IF(AND(D12&gt;=0.35,B12&gt;=2.8,A12&lt;5.55),1.6,IF(AND(B12&gt;=3.4,A12&lt;4.8,D12&lt;0.35,B12&gt;=2.8,A12&lt;5.55),1,IF(AND(H12&gt;=11.789,A12&lt;5.9,D12&lt;1.55,D12&gt;=0.7,A12&gt;=5.55),4.325,IF(AND(F12&gt;=2.5,A12&gt;=5.9,D12&lt;1.55,D12&gt;=0.7,A12&gt;=5.55),5.05,IF(AND(D12&lt;1.9,A12&gt;=7.25,D12&gt;=1.55,D12&gt;=0.7,A12&gt;=5.55),6.3,IF(AND(D12&gt;=1.9,A12&gt;=7.25,D12&gt;=1.55,D12&gt;=0.7,A12&gt;=5.55),6.4,IF(AND(A12&lt;4.35,B12&lt;3.4,A12&lt;4.8,D12&lt;0.35,B12&gt;=2.8,A12&lt;5.55),1.1,IF(AND(G12&gt;=0.934,B12&lt;3.45,A12&gt;=4.8,D12&lt;0.35,B12&gt;=2.8,A12&lt;5.55),1.7,IF(AND(H12&gt;=14.877,B12&gt;=3.45,A12&gt;=4.8,D12&lt;0.35,B12&gt;=2.8,A12&lt;5.55),1.3,IF(AND(B12&lt;2.6,H12&lt;11.789,A12&lt;5.9,D12&lt;1.55,D12&gt;=0.7,A12&gt;=5.55),3.9,IF(AND(B12&gt;=2.6,H12&lt;11.789,A12&lt;5.9,D12&lt;1.55,D12&gt;=0.7,A12&gt;=5.55),4.26,IF(AND(A12&lt;6.6,F12&lt;2.5,A12&gt;=5.9,D12&lt;1.55,D12&gt;=0.7,A12&gt;=5.55),4.625,IF(AND(A12&gt;=6.6,F12&lt;2.5,A12&gt;=5.9,D12&lt;1.55,D12&gt;=0.7,A12&gt;=5.55),4.475,IF(AND(B12&lt;2.6,D12&lt;2.05,A12&lt;7.25,D12&gt;=1.55,D12&gt;=0.7,A12&gt;=5.55),5.8,IF(AND(G12&gt;=0.743,D12&gt;=2.05,A12&lt;7.25,D12&gt;=1.55,D12&gt;=0.7,A12&gt;=5.55),5.1,IF(AND(G12&lt;0.422,A12&gt;=4.35,B12&lt;3.4,A12&lt;4.8,D12&lt;0.35,B12&gt;=2.8,A12&lt;5.55),1.367,IF(AND(G12&gt;=0.422,A12&gt;=4.35,B12&lt;3.4,A12&lt;4.8,D12&lt;0.35,B12&gt;=2.8,A12&lt;5.55),1.3,IF(AND(A12&lt;5.05,G12&lt;0.934,B12&lt;3.45,A12&gt;=4.8,D12&lt;0.35,B12&gt;=2.8,A12&lt;5.55),1.525,IF(AND(A12&gt;=5.05,G12&lt;0.934,B12&lt;3.45,A12&gt;=4.8,D12&lt;0.35,B12&gt;=2.8,A12&lt;5.55),1.5,IF(AND(G12&gt;=0.585,H12&lt;14.877,B12&gt;=3.45,A12&gt;=4.8,D12&lt;0.35,B12&gt;=2.8,A12&lt;5.55),1.54,IF(AND(G12&gt;=0.537,G12&lt;0.743,D12&gt;=2.05,A12&lt;7.25,D12&gt;=1.55,D12&gt;=0.7,A12&gt;=5.55),5.833,IF(AND(D12&gt;=0.25,G12&lt;0.585,H12&lt;14.877,B12&gt;=3.45,A12&gt;=4.8,D12&lt;0.35,B12&gt;=2.8,A12&lt;5.55),1.367,IF(AND(D12&lt;1.75,H12&lt;13.795,B12&gt;=2.6,D12&lt;2.05,A12&lt;7.25,D12&gt;=1.55,D12&gt;=0.7,A12&gt;=5.55),5.45,IF(AND(B12&lt;2.85,H12&gt;=13.795,B12&gt;=2.6,D12&lt;2.05,A12&lt;7.25,D12&gt;=1.55,D12&gt;=0.7,A12&gt;=5.55),5.1,IF(AND(B12&gt;=2.85,H12&gt;=13.795,B12&gt;=2.6,D12&lt;2.05,A12&lt;7.25,D12&gt;=1.55,D12&gt;=0.7,A12&gt;=5.55),4.82,IF(AND(G12&lt;0.353,G12&lt;0.537,G12&lt;0.743,D12&gt;=2.05,A12&lt;7.25,D12&gt;=1.55,D12&gt;=0.7,A12&gt;=5.55),5.425,IF(AND(G12&gt;=0.353,G12&lt;0.537,G12&lt;0.743,D12&gt;=2.05,A12&lt;7.25,D12&gt;=1.55,D12&gt;=0.7,A12&gt;=5.55),5.62,IF(AND(G12&lt;0.311,D12&lt;0.25,G12&lt;0.585,H12&lt;14.877,B12&gt;=3.45,A12&gt;=4.8,D12&lt;0.35,B12&gt;=2.8,A12&lt;5.55),1.5,IF(AND(G12&gt;=0.311,D12&lt;0.25,G12&lt;0.585,H12&lt;14.877,B12&gt;=3.45,A12&gt;=4.8,D12&lt;0.35,B12&gt;=2.8,A12&lt;5.55),1.4,IF(AND(B12&gt;=3.1,D12&gt;=1.75,H12&lt;13.795,B12&gt;=2.6,D12&lt;2.05,A12&lt;7.25,D12&gt;=1.55,D12&gt;=0.7,A12&gt;=5.55),5.1,IF(AND(B12&lt;2.85,B12&lt;3.1,D12&gt;=1.75,H12&lt;13.795,B12&gt;=2.6,D12&lt;2.05,A12&lt;7.25,D12&gt;=1.55,D12&gt;=0.7,A12&gt;=5.55),5.2,IF(AND(B12&gt;=2.85,B12&lt;3.1,D12&gt;=1.75,H12&lt;13.795,B12&gt;=2.6,D12&lt;2.05,A12&lt;7.25,D12&gt;=1.55,D12&gt;=0.7,A12&gt;=5.55),5.2,"shouldnthappen")))))))))))))))))))))))))))))))))))</f>
        <v>1.525</v>
      </c>
      <c r="AO12" s="1" t="n">
        <f aca="false">IF(AND(H12&gt;=14.529,G12&lt;0.633,D12&lt;0.8),1.3,IF(AND(A12&lt;5.05,G12&gt;=0.633,D12&lt;0.8),1.35,IF(AND(H12&gt;=14.379,H12&lt;14.529,G12&lt;0.633,D12&lt;0.8),1.7,IF(AND(B12&lt;3.35,A12&gt;=5.05,G12&gt;=0.633,D12&lt;0.8),1.7,IF(AND(D12&gt;=1.45,A12&lt;5.95,F12&lt;2.5,D12&gt;=0.8),4.5,IF(AND(D12&lt;1.35,A12&gt;=5.95,F12&lt;2.5,D12&gt;=0.8),4,IF(AND(D12&lt;1.85,G12&gt;=0.845,F12&gt;=2.5,D12&gt;=0.8),4.8,IF(AND(B12&gt;=4.3,H12&lt;14.379,H12&lt;14.529,G12&lt;0.633,D12&lt;0.8),1.5,IF(AND(A12&lt;5.25,B12&gt;=3.35,A12&gt;=5.05,G12&gt;=0.633,D12&lt;0.8),1.55,IF(AND(A12&gt;=5.25,B12&gt;=3.35,A12&gt;=5.05,G12&gt;=0.633,D12&lt;0.8),1.633,IF(AND(A12&lt;5.05,D12&lt;1.45,A12&lt;5.95,F12&lt;2.5,D12&gt;=0.8),3.3,IF(AND(G12&lt;0.293,D12&gt;=1.35,A12&gt;=5.95,F12&lt;2.5,D12&gt;=0.8),5,IF(AND(A12&gt;=6.6,D12&lt;2.05,G12&lt;0.845,F12&gt;=2.5,D12&gt;=0.8),5.8,IF(AND(B12&lt;3.05,D12&gt;=2.05,G12&lt;0.845,F12&gt;=2.5,D12&gt;=0.8),6.15,IF(AND(B12&lt;2.9,D12&gt;=1.85,G12&gt;=0.845,F12&gt;=2.5,D12&gt;=0.8),5.1,IF(AND(B12&gt;=2.9,D12&gt;=1.85,G12&gt;=0.845,F12&gt;=2.5,D12&gt;=0.8),5.2,IF(AND(B12&gt;=3.8,B12&lt;4.3,H12&lt;14.379,H12&lt;14.529,G12&lt;0.633,D12&lt;0.8),1.333,IF(AND(A12&lt;6.25,G12&gt;=0.293,D12&gt;=1.35,A12&gt;=5.95,F12&lt;2.5,D12&gt;=0.8),4.6,IF(AND(H12&lt;10.351,A12&lt;6.6,D12&lt;2.05,G12&lt;0.845,F12&gt;=2.5,D12&gt;=0.8),5.4,IF(AND(G12&gt;=0.364,B12&gt;=3.05,D12&gt;=2.05,G12&lt;0.845,F12&gt;=2.5,D12&gt;=0.8),5.66,IF(AND(G12&gt;=0.447,B12&lt;3.8,B12&lt;4.3,H12&lt;14.379,H12&lt;14.529,G12&lt;0.633,D12&lt;0.8),1.3,IF(AND(H12&lt;6.247,A12&lt;5.65,A12&gt;=5.05,D12&lt;1.45,A12&lt;5.95,F12&lt;2.5,D12&gt;=0.8),4.033,IF(AND(D12&lt;1.25,A12&gt;=5.65,A12&gt;=5.05,D12&lt;1.45,A12&lt;5.95,F12&lt;2.5,D12&gt;=0.8),3.88,IF(AND(D12&gt;=1.25,A12&gt;=5.65,A12&gt;=5.05,D12&lt;1.45,A12&lt;5.95,F12&lt;2.5,D12&gt;=0.8),4.35,IF(AND(B12&lt;2.65,A12&gt;=6.25,G12&gt;=0.293,D12&gt;=1.35,A12&gt;=5.95,F12&lt;2.5,D12&gt;=0.8),4.9,IF(AND(B12&lt;2.75,H12&gt;=10.351,A12&lt;6.6,D12&lt;2.05,G12&lt;0.845,F12&gt;=2.5,D12&gt;=0.8),5.1,IF(AND(B12&gt;=2.75,H12&gt;=10.351,A12&lt;6.6,D12&lt;2.05,G12&lt;0.845,F12&gt;=2.5,D12&gt;=0.8),4.95,IF(AND(B12&lt;3.15,G12&lt;0.364,B12&gt;=3.05,D12&gt;=2.05,G12&lt;0.845,F12&gt;=2.5,D12&gt;=0.8),5.28,IF(AND(B12&gt;=3.15,G12&lt;0.364,B12&gt;=3.05,D12&gt;=2.05,G12&lt;0.845,F12&gt;=2.5,D12&gt;=0.8),5.5,IF(AND(H12&lt;9.212,G12&lt;0.447,B12&lt;3.8,B12&lt;4.3,H12&lt;14.379,H12&lt;14.529,G12&lt;0.633,D12&lt;0.8),1.4,IF(AND(G12&lt;0.356,H12&gt;=6.247,A12&lt;5.65,A12&gt;=5.05,D12&lt;1.45,A12&lt;5.95,F12&lt;2.5,D12&gt;=0.8),4.2,IF(AND(B12&lt;3,B12&gt;=2.65,A12&gt;=6.25,G12&gt;=0.293,D12&gt;=1.35,A12&gt;=5.95,F12&lt;2.5,D12&gt;=0.8),4.6,IF(AND(B12&gt;=3,B12&gt;=2.65,A12&gt;=6.25,G12&gt;=0.293,D12&gt;=1.35,A12&gt;=5.95,F12&lt;2.5,D12&gt;=0.8),4.7,IF(AND(A12&lt;5.05,H12&gt;=9.212,G12&lt;0.447,B12&lt;3.8,B12&lt;4.3,H12&lt;14.379,H12&lt;14.529,G12&lt;0.633,D12&lt;0.8),1.533,IF(AND(A12&gt;=5.05,H12&gt;=9.212,G12&lt;0.447,B12&lt;3.8,B12&lt;4.3,H12&lt;14.379,H12&lt;14.529,G12&lt;0.633,D12&lt;0.8),1.425,IF(AND(A12&lt;5.35,G12&gt;=0.356,H12&gt;=6.247,A12&lt;5.65,A12&gt;=5.05,D12&lt;1.45,A12&lt;5.95,F12&lt;2.5,D12&gt;=0.8),3.9,IF(AND(A12&gt;=5.35,G12&gt;=0.356,H12&gt;=6.247,A12&lt;5.65,A12&gt;=5.05,D12&lt;1.45,A12&lt;5.95,F12&lt;2.5,D12&gt;=0.8),3.72,"shouldnthappen")))))))))))))))))))))))))))))))))))))</f>
        <v>1.4</v>
      </c>
      <c r="AP12" s="1" t="n">
        <f aca="false">IF(AND(F12&gt;=1.5,A12&lt;5.55),3.84,IF(AND(G12&gt;=0.52,A12&lt;4.75,F12&lt;1.5,A12&lt;5.55),1.16,IF(AND(A12&lt;5.65,A12&lt;5.85,D12&lt;1.55,A12&gt;=5.55),4.2,IF(AND(A12&gt;=5.65,A12&lt;5.85,D12&lt;1.55,A12&gt;=5.55),3.167,IF(AND(G12&gt;=0.798,A12&gt;=5.85,D12&lt;1.55,A12&gt;=5.55),4,IF(AND(F12&lt;2.5,H12&lt;14.1,D12&gt;=1.55,A12&gt;=5.55),4.84,IF(AND(A12&lt;7.2,H12&gt;=14.1,D12&gt;=1.55,A12&gt;=5.55),5.633,IF(AND(A12&gt;=7.2,H12&gt;=14.1,D12&gt;=1.55,A12&gt;=5.55),6.6,IF(AND(G12&lt;0.161,G12&lt;0.52,A12&lt;4.75,F12&lt;1.5,A12&lt;5.55),1.5,IF(AND(D12&gt;=0.5,G12&lt;0.676,A12&gt;=4.75,F12&lt;1.5,A12&lt;5.55),1.6,IF(AND(H12&lt;11.016,G12&gt;=0.676,A12&gt;=4.75,F12&lt;1.5,A12&lt;5.55),1.75,IF(AND(G12&lt;0.209,G12&lt;0.798,A12&gt;=5.85,D12&lt;1.55,A12&gt;=5.55),4.5,IF(AND(G12&gt;=0.74,F12&gt;=2.5,H12&lt;14.1,D12&gt;=1.55,A12&gt;=5.55),6.225,IF(AND(B12&lt;2.95,G12&gt;=0.161,G12&lt;0.52,A12&lt;4.75,F12&lt;1.5,A12&lt;5.55),1.4,IF(AND(B12&gt;=2.95,G12&gt;=0.161,G12&lt;0.52,A12&lt;4.75,F12&lt;1.5,A12&lt;5.55),1.34,IF(AND(B12&lt;3.15,D12&lt;0.5,G12&lt;0.676,A12&gt;=4.75,F12&lt;1.5,A12&lt;5.55),1.52,IF(AND(D12&lt;0.25,H12&gt;=11.016,G12&gt;=0.676,A12&gt;=4.75,F12&lt;1.5,A12&lt;5.55),1.567,IF(AND(D12&gt;=0.25,H12&gt;=11.016,G12&gt;=0.676,A12&gt;=4.75,F12&lt;1.5,A12&lt;5.55),1.5,IF(AND(H12&lt;7.47,G12&gt;=0.209,G12&lt;0.798,A12&gt;=5.85,D12&lt;1.55,A12&gt;=5.55),5.05,IF(AND(B12&lt;2.85,G12&lt;0.74,F12&gt;=2.5,H12&lt;14.1,D12&gt;=1.55,A12&gt;=5.55),5.35,IF(AND(B12&lt;3.3,B12&gt;=3.15,D12&lt;0.5,G12&lt;0.676,A12&gt;=4.75,F12&lt;1.5,A12&lt;5.55),1.2,IF(AND(D12&lt;1.45,H12&gt;=7.47,G12&gt;=0.209,G12&lt;0.798,A12&gt;=5.85,D12&lt;1.55,A12&gt;=5.55),4.66,IF(AND(D12&gt;=1.45,H12&gt;=7.47,G12&gt;=0.209,G12&lt;0.798,A12&gt;=5.85,D12&lt;1.55,A12&gt;=5.55),4.64,IF(AND(A12&gt;=7.05,B12&gt;=2.85,G12&lt;0.74,F12&gt;=2.5,H12&lt;14.1,D12&gt;=1.55,A12&gt;=5.55),5.8,IF(AND(B12&gt;=3.25,A12&lt;7.05,B12&gt;=2.85,G12&lt;0.74,F12&gt;=2.5,H12&lt;14.1,D12&gt;=1.55,A12&gt;=5.55),5.7,IF(AND(H12&gt;=13.641,D12&lt;0.25,B12&gt;=3.3,B12&gt;=3.15,D12&lt;0.5,G12&lt;0.676,A12&gt;=4.75,F12&lt;1.5,A12&lt;5.55),1.3,IF(AND(D12&lt;0.35,D12&gt;=0.25,B12&gt;=3.3,B12&gt;=3.15,D12&lt;0.5,G12&lt;0.676,A12&gt;=4.75,F12&lt;1.5,A12&lt;5.55),1.367,IF(AND(D12&gt;=0.35,D12&gt;=0.25,B12&gt;=3.3,B12&gt;=3.15,D12&lt;0.5,G12&lt;0.676,A12&gt;=4.75,F12&lt;1.5,A12&lt;5.55),1.3,IF(AND(A12&lt;6.35,B12&lt;3.25,A12&lt;7.05,B12&gt;=2.85,G12&lt;0.74,F12&gt;=2.5,H12&lt;14.1,D12&gt;=1.55,A12&gt;=5.55),5.6,IF(AND(A12&gt;=6.35,B12&lt;3.25,A12&lt;7.05,B12&gt;=2.85,G12&lt;0.74,F12&gt;=2.5,H12&lt;14.1,D12&gt;=1.55,A12&gt;=5.55),5.325,IF(AND(A12&lt;5.1,H12&lt;13.641,D12&lt;0.25,B12&gt;=3.3,B12&gt;=3.15,D12&lt;0.5,G12&lt;0.676,A12&gt;=4.75,F12&lt;1.5,A12&lt;5.55),1.4,IF(AND(H12&gt;=11.031,A12&gt;=5.1,H12&lt;13.641,D12&lt;0.25,B12&gt;=3.3,B12&gt;=3.15,D12&lt;0.5,G12&lt;0.676,A12&gt;=4.75,F12&lt;1.5,A12&lt;5.55),1.4,IF(AND(A12&lt;5.45,H12&lt;11.031,A12&gt;=5.1,H12&lt;13.641,D12&lt;0.25,B12&gt;=3.3,B12&gt;=3.15,D12&lt;0.5,G12&lt;0.676,A12&gt;=4.75,F12&lt;1.5,A12&lt;5.55),1.5,IF(AND(A12&gt;=5.45,H12&lt;11.031,A12&gt;=5.1,H12&lt;13.641,D12&lt;0.25,B12&gt;=3.3,B12&gt;=3.15,D12&lt;0.5,G12&lt;0.676,A12&gt;=4.75,F12&lt;1.5,A12&lt;5.55),1.4,"shouldnthappen"))))))))))))))))))))))))))))))))))</f>
        <v>1.52</v>
      </c>
      <c r="AQ12" s="1" t="n">
        <f aca="false">IF(AND(H12&lt;6.926,D12&gt;=0.35,F12&lt;1.5),1.9,IF(AND(G12&gt;=0.869,D12&gt;=1.75,F12&gt;=1.5),5.15,IF(AND(A12&lt;4.35,A12&lt;5.05,D12&lt;0.35,F12&lt;1.5),1.1,IF(AND(H12&lt;6.089,A12&gt;=5.05,D12&lt;0.35,F12&lt;1.5),1.7,IF(AND(H12&gt;=13.089,H12&gt;=6.926,D12&gt;=0.35,F12&lt;1.5),1.3,IF(AND(G12&lt;0.695,D12&lt;1.15,D12&lt;1.75,F12&gt;=1.5),3.62,IF(AND(G12&gt;=0.695,D12&lt;1.15,D12&lt;1.75,F12&gt;=1.5),3,IF(AND(G12&gt;=0.585,H12&gt;=6.089,A12&gt;=5.05,D12&lt;0.35,F12&lt;1.5),1.5,IF(AND(H12&lt;9.582,H12&lt;13.089,H12&gt;=6.926,D12&gt;=0.35,F12&lt;1.5),1.5,IF(AND(H12&gt;=9.582,H12&lt;13.089,H12&gt;=6.926,D12&gt;=0.35,F12&lt;1.5),1.6,IF(AND(D12&lt;1.35,H12&lt;9.349,D12&gt;=1.15,D12&lt;1.75,F12&gt;=1.5),3.867,IF(AND(D12&lt;2.05,A12&lt;7.05,G12&lt;0.869,D12&gt;=1.75,F12&gt;=1.5),4.9,IF(AND(B12&gt;=3.3,A12&gt;=7.05,G12&lt;0.869,D12&gt;=1.75,F12&gt;=1.5),6.1,IF(AND(G12&lt;0.347,H12&lt;11.218,A12&gt;=4.35,A12&lt;5.05,D12&lt;0.35,F12&lt;1.5),1.4,IF(AND(G12&gt;=0.347,H12&lt;11.218,A12&gt;=4.35,A12&lt;5.05,D12&lt;0.35,F12&lt;1.5),1.5,IF(AND(G12&gt;=0.265,H12&gt;=11.218,A12&gt;=4.35,A12&lt;5.05,D12&lt;0.35,F12&lt;1.5),1.45,IF(AND(A12&gt;=5.4,G12&lt;0.585,H12&gt;=6.089,A12&gt;=5.05,D12&lt;0.35,F12&lt;1.5),1.35,IF(AND(B12&gt;=2.9,D12&gt;=1.35,H12&lt;9.349,D12&gt;=1.15,D12&lt;1.75,F12&gt;=1.5),4.6,IF(AND(D12&gt;=1.35,A12&lt;6.15,H12&gt;=9.349,D12&gt;=1.15,D12&lt;1.75,F12&gt;=1.5),4.54,IF(AND(H12&lt;10.927,A12&gt;=6.15,H12&gt;=9.349,D12&gt;=1.15,D12&lt;1.75,F12&gt;=1.5),4.3,IF(AND(G12&lt;0.512,D12&gt;=2.05,A12&lt;7.05,G12&lt;0.869,D12&gt;=1.75,F12&gt;=1.5),5.533,IF(AND(G12&gt;=0.512,D12&gt;=2.05,A12&lt;7.05,G12&lt;0.869,D12&gt;=1.75,F12&gt;=1.5),5.88,IF(AND(H12&lt;11.551,B12&lt;3.3,A12&gt;=7.05,G12&lt;0.869,D12&gt;=1.75,F12&gt;=1.5),6.3,IF(AND(G12&lt;0.227,G12&lt;0.265,H12&gt;=11.218,A12&gt;=4.35,A12&lt;5.05,D12&lt;0.35,F12&lt;1.5),1.4,IF(AND(G12&gt;=0.227,G12&lt;0.265,H12&gt;=11.218,A12&gt;=4.35,A12&lt;5.05,D12&lt;0.35,F12&lt;1.5),1.26,IF(AND(H12&lt;11.031,A12&lt;5.4,G12&lt;0.585,H12&gt;=6.089,A12&gt;=5.05,D12&lt;0.35,F12&lt;1.5),1.5,IF(AND(H12&gt;=11.031,A12&lt;5.4,G12&lt;0.585,H12&gt;=6.089,A12&gt;=5.05,D12&lt;0.35,F12&lt;1.5),1.4,IF(AND(A12&lt;5.45,B12&lt;2.9,D12&gt;=1.35,H12&lt;9.349,D12&gt;=1.15,D12&lt;1.75,F12&gt;=1.5),4.5,IF(AND(A12&lt;5.9,D12&lt;1.35,A12&lt;6.15,H12&gt;=9.349,D12&gt;=1.15,D12&lt;1.75,F12&gt;=1.5),4.2,IF(AND(A12&gt;=5.9,D12&lt;1.35,A12&lt;6.15,H12&gt;=9.349,D12&gt;=1.15,D12&lt;1.75,F12&gt;=1.5),4,IF(AND(A12&gt;=6.75,H12&gt;=10.927,A12&gt;=6.15,H12&gt;=9.349,D12&gt;=1.15,D12&lt;1.75,F12&gt;=1.5),4.767,IF(AND(B12&lt;2.9,H12&gt;=11.551,B12&lt;3.3,A12&gt;=7.05,G12&lt;0.869,D12&gt;=1.75,F12&gt;=1.5),6.7,IF(AND(B12&gt;=2.9,H12&gt;=11.551,B12&lt;3.3,A12&gt;=7.05,G12&lt;0.869,D12&gt;=1.75,F12&gt;=1.5),6.6,IF(AND(B12&lt;2.45,A12&gt;=5.45,B12&lt;2.9,D12&gt;=1.35,H12&lt;9.349,D12&gt;=1.15,D12&lt;1.75,F12&gt;=1.5),5,IF(AND(B12&gt;=2.45,A12&gt;=5.45,B12&lt;2.9,D12&gt;=1.35,H12&lt;9.349,D12&gt;=1.15,D12&lt;1.75,F12&gt;=1.5),5.1,IF(AND(H12&lt;11.166,A12&lt;6.75,H12&gt;=10.927,A12&gt;=6.15,H12&gt;=9.349,D12&gt;=1.15,D12&lt;1.75,F12&gt;=1.5),4.9,IF(AND(G12&lt;0.228,H12&gt;=11.166,A12&lt;6.75,H12&gt;=10.927,A12&gt;=6.15,H12&gt;=9.349,D12&gt;=1.15,D12&lt;1.75,F12&gt;=1.5),4.7,IF(AND(H12&lt;13.531,G12&gt;=0.228,H12&gt;=11.166,A12&lt;6.75,H12&gt;=10.927,A12&gt;=6.15,H12&gt;=9.349,D12&gt;=1.15,D12&lt;1.75,F12&gt;=1.5),4.4,IF(AND(H12&gt;=13.531,G12&gt;=0.228,H12&gt;=11.166,A12&lt;6.75,H12&gt;=10.927,A12&gt;=6.15,H12&gt;=9.349,D12&gt;=1.15,D12&lt;1.75,F12&gt;=1.5),4.6,"shouldnthappen")))))))))))))))))))))))))))))))))))))))</f>
        <v>1.5</v>
      </c>
      <c r="AR12" s="1" t="n">
        <f aca="false">IF(AND(G12&gt;=0.93,B12&lt;3.65,F12&lt;1.5),1.7,IF(AND(H12&lt;6.542,B12&gt;=3.65,F12&lt;1.5),1.767,IF(AND(A12&gt;=7.05,D12&gt;=1.55,F12&gt;=1.5),6.3,IF(AND(G12&lt;0.123,H12&gt;=6.542,B12&gt;=3.65,F12&lt;1.5),1.367,IF(AND(A12&lt;5.15,A12&lt;5.65,D12&lt;1.55,F12&gt;=1.5),3.15,IF(AND(A12&lt;4.8,G12&gt;=0.447,G12&lt;0.93,B12&lt;3.65,F12&lt;1.5),1.24,IF(AND(A12&gt;=4.8,G12&gt;=0.447,G12&lt;0.93,B12&lt;3.65,F12&lt;1.5),1.4,IF(AND(G12&lt;0.151,G12&gt;=0.123,H12&gt;=6.542,B12&gt;=3.65,F12&lt;1.5),1.7,IF(AND(G12&gt;=0.151,G12&gt;=0.123,H12&gt;=6.542,B12&gt;=3.65,F12&lt;1.5),1.5,IF(AND(D12&gt;=1.45,A12&gt;=5.15,A12&lt;5.65,D12&lt;1.55,F12&gt;=1.5),4.5,IF(AND(B12&lt;2.65,D12&gt;=1.35,A12&gt;=5.65,D12&lt;1.55,F12&gt;=1.5),4.9,IF(AND(G12&lt;0.527,F12&lt;2.5,A12&lt;7.05,D12&gt;=1.55,F12&gt;=1.5),5.075,IF(AND(G12&gt;=0.527,F12&lt;2.5,A12&lt;7.05,D12&gt;=1.55,F12&gt;=1.5),4.7,IF(AND(A12&lt;4.65,G12&lt;0.265,G12&lt;0.447,G12&lt;0.93,B12&lt;3.65,F12&lt;1.5),1.42,IF(AND(G12&lt;0.3,G12&gt;=0.265,G12&lt;0.447,G12&lt;0.93,B12&lt;3.65,F12&lt;1.5),1.6,IF(AND(G12&gt;=0.3,G12&gt;=0.265,G12&lt;0.447,G12&lt;0.93,B12&lt;3.65,F12&lt;1.5),1.4,IF(AND(G12&lt;0.356,D12&lt;1.45,A12&gt;=5.15,A12&lt;5.65,D12&lt;1.55,F12&gt;=1.5),4.125,IF(AND(D12&lt;1.1,A12&lt;6.2,D12&lt;1.35,A12&gt;=5.65,D12&lt;1.55,F12&gt;=1.5),4.1,IF(AND(D12&gt;=1.1,A12&lt;6.2,D12&lt;1.35,A12&gt;=5.65,D12&lt;1.55,F12&gt;=1.5),4.175,IF(AND(H12&gt;=13.433,A12&gt;=6.2,D12&lt;1.35,A12&gt;=5.65,D12&lt;1.55,F12&gt;=1.5),4.6,IF(AND(G12&lt;0.437,B12&gt;=2.65,D12&gt;=1.35,A12&gt;=5.65,D12&lt;1.55,F12&gt;=1.5),4.625,IF(AND(G12&gt;=0.437,B12&gt;=2.65,D12&gt;=1.35,A12&gt;=5.65,D12&lt;1.55,F12&gt;=1.5),4.75,IF(AND(B12&gt;=3.15,H12&lt;11.146,F12&gt;=2.5,A12&lt;7.05,D12&gt;=1.55,F12&gt;=1.5),5.667,IF(AND(B12&lt;2.65,H12&gt;=11.146,F12&gt;=2.5,A12&lt;7.05,D12&gt;=1.55,F12&gt;=1.5),5.8,IF(AND(B12&lt;3.3,A12&gt;=4.65,G12&lt;0.265,G12&lt;0.447,G12&lt;0.93,B12&lt;3.65,F12&lt;1.5),1.32,IF(AND(B12&gt;=3.3,A12&gt;=4.65,G12&lt;0.265,G12&lt;0.447,G12&lt;0.93,B12&lt;3.65,F12&lt;1.5),1.425,IF(AND(B12&lt;2.8,G12&gt;=0.356,D12&lt;1.45,A12&gt;=5.15,A12&lt;5.65,D12&lt;1.55,F12&gt;=1.5),3.86,IF(AND(B12&gt;=2.8,G12&gt;=0.356,D12&lt;1.45,A12&gt;=5.15,A12&lt;5.65,D12&lt;1.55,F12&gt;=1.5),3.6,IF(AND(B12&lt;2.6,H12&lt;13.433,A12&gt;=6.2,D12&lt;1.35,A12&gt;=5.65,D12&lt;1.55,F12&gt;=1.5),4.4,IF(AND(B12&gt;=2.6,H12&lt;13.433,A12&gt;=6.2,D12&lt;1.35,A12&gt;=5.65,D12&lt;1.55,F12&gt;=1.5),4.3,IF(AND(G12&lt;0.151,B12&lt;3.15,H12&lt;11.146,F12&gt;=2.5,A12&lt;7.05,D12&gt;=1.55,F12&gt;=1.5),5.5,IF(AND(H12&lt;15.52,B12&gt;=2.65,H12&gt;=11.146,F12&gt;=2.5,A12&lt;7.05,D12&gt;=1.55,F12&gt;=1.5),5.4,IF(AND(H12&gt;=15.52,B12&gt;=2.65,H12&gt;=11.146,F12&gt;=2.5,A12&lt;7.05,D12&gt;=1.55,F12&gt;=1.5),5.733,IF(AND(H12&lt;10.74,G12&gt;=0.151,B12&lt;3.15,H12&lt;11.146,F12&gt;=2.5,A12&lt;7.05,D12&gt;=1.55,F12&gt;=1.5),5.12,IF(AND(H12&gt;=10.74,G12&gt;=0.151,B12&lt;3.15,H12&lt;11.146,F12&gt;=2.5,A12&lt;7.05,D12&gt;=1.55,F12&gt;=1.5),4.9,"shouldnthappen")))))))))))))))))))))))))))))))))))</f>
        <v>1.4</v>
      </c>
      <c r="AS12" s="1" t="n">
        <f aca="false">IF(AND(F12&gt;=1.5,A12&lt;5.55),4.18,IF(AND(F12&gt;=2.5,B12&lt;2.75,A12&gt;=5.55),5.38,IF(AND(G12&gt;=0.587,B12&lt;3.75,F12&lt;1.5,A12&lt;5.55),1.48,IF(AND(H12&lt;6.51,B12&gt;=3.75,F12&lt;1.5,A12&lt;5.55),1.9,IF(AND(H12&gt;=6.51,B12&gt;=3.75,F12&lt;1.5,A12&lt;5.55),1.425,IF(AND(G12&gt;=0.868,F12&lt;2.5,B12&lt;2.75,A12&gt;=5.55),4.65,IF(AND(F12&lt;1.5,D12&lt;1.55,B12&gt;=2.75,A12&gt;=5.55),1.7,IF(AND(G12&gt;=0.857,D12&gt;=1.55,B12&gt;=2.75,A12&gt;=5.55),5.033,IF(AND(G12&gt;=0.518,G12&lt;0.587,B12&lt;3.75,F12&lt;1.5,A12&lt;5.55),1,IF(AND(D12&lt;1.05,G12&lt;0.868,F12&lt;2.5,B12&lt;2.75,A12&gt;=5.55),3.5,IF(AND(G12&lt;0.404,D12&gt;=1.05,G12&lt;0.868,F12&lt;2.5,B12&lt;2.75,A12&gt;=5.55),4.2,IF(AND(G12&gt;=0.404,D12&gt;=1.05,G12&lt;0.868,F12&lt;2.5,B12&lt;2.75,A12&gt;=5.55),3.94,IF(AND(F12&lt;2.5,B12&lt;2.95,F12&gt;=1.5,D12&lt;1.55,B12&gt;=2.75,A12&gt;=5.55),4.68,IF(AND(F12&gt;=2.5,B12&lt;2.95,F12&gt;=1.5,D12&lt;1.55,B12&gt;=2.75,A12&gt;=5.55),5.1,IF(AND(H12&lt;10.883,B12&gt;=2.95,F12&gt;=1.5,D12&lt;1.55,B12&gt;=2.75,A12&gt;=5.55),4.15,IF(AND(H12&gt;=10.883,B12&gt;=2.95,F12&gt;=1.5,D12&lt;1.55,B12&gt;=2.75,A12&gt;=5.55),4.5,IF(AND(H12&gt;=14.1,D12&lt;2.05,G12&lt;0.857,D12&gt;=1.55,B12&gt;=2.75,A12&gt;=5.55),6.6,IF(AND(G12&lt;0.063,B12&lt;3.15,G12&lt;0.518,G12&lt;0.587,B12&lt;3.75,F12&lt;1.5,A12&lt;5.55),1.4,IF(AND(G12&gt;=0.063,B12&lt;3.15,G12&lt;0.518,G12&lt;0.587,B12&lt;3.75,F12&lt;1.5,A12&lt;5.55),1.5,IF(AND(H12&gt;=10.563,B12&gt;=3.15,G12&lt;0.518,G12&lt;0.587,B12&lt;3.75,F12&lt;1.5,A12&lt;5.55),1.325,IF(AND(B12&lt;2.95,H12&lt;14.1,D12&lt;2.05,G12&lt;0.857,D12&gt;=1.55,B12&gt;=2.75,A12&gt;=5.55),6.125,IF(AND(A12&lt;6.65,G12&lt;0.364,D12&gt;=2.05,G12&lt;0.857,D12&gt;=1.55,B12&gt;=2.75,A12&gt;=5.55),5.45,IF(AND(G12&gt;=0.774,G12&gt;=0.364,D12&gt;=2.05,G12&lt;0.857,D12&gt;=1.55,B12&gt;=2.75,A12&gt;=5.55),5.4,IF(AND(H12&gt;=9.279,H12&lt;10.563,B12&gt;=3.15,G12&lt;0.518,G12&lt;0.587,B12&lt;3.75,F12&lt;1.5,A12&lt;5.55),1.475,IF(AND(D12&lt;1.65,B12&gt;=2.95,H12&lt;14.1,D12&lt;2.05,G12&lt;0.857,D12&gt;=1.55,B12&gt;=2.75,A12&gt;=5.55),5.8,IF(AND(B12&lt;3.15,A12&gt;=6.65,G12&lt;0.364,D12&gt;=2.05,G12&lt;0.857,D12&gt;=1.55,B12&gt;=2.75,A12&gt;=5.55),5.3,IF(AND(B12&gt;=3.15,A12&gt;=6.65,G12&lt;0.364,D12&gt;=2.05,G12&lt;0.857,D12&gt;=1.55,B12&gt;=2.75,A12&gt;=5.55),5.7,IF(AND(A12&gt;=6.75,G12&lt;0.774,G12&gt;=0.364,D12&gt;=2.05,G12&lt;0.857,D12&gt;=1.55,B12&gt;=2.75,A12&gt;=5.55),5.9,IF(AND(G12&lt;0.417,H12&lt;9.279,H12&lt;10.563,B12&gt;=3.15,G12&lt;0.518,G12&lt;0.587,B12&lt;3.75,F12&lt;1.5,A12&lt;5.55),1.4,IF(AND(G12&gt;=0.417,H12&lt;9.279,H12&lt;10.563,B12&gt;=3.15,G12&lt;0.518,G12&lt;0.587,B12&lt;3.75,F12&lt;1.5,A12&lt;5.55),1.3,IF(AND(A12&lt;6.3,D12&gt;=1.65,B12&gt;=2.95,H12&lt;14.1,D12&lt;2.05,G12&lt;0.857,D12&gt;=1.55,B12&gt;=2.75,A12&gt;=5.55),4.9,IF(AND(A12&gt;=6.3,D12&gt;=1.65,B12&gt;=2.95,H12&lt;14.1,D12&lt;2.05,G12&lt;0.857,D12&gt;=1.55,B12&gt;=2.75,A12&gt;=5.55),5.3,IF(AND(G12&gt;=0.657,A12&lt;6.75,G12&lt;0.774,G12&gt;=0.364,D12&gt;=2.05,G12&lt;0.857,D12&gt;=1.55,B12&gt;=2.75,A12&gt;=5.55),6,IF(AND(B12&lt;3.2,G12&lt;0.657,A12&lt;6.75,G12&lt;0.774,G12&gt;=0.364,D12&gt;=2.05,G12&lt;0.857,D12&gt;=1.55,B12&gt;=2.75,A12&gt;=5.55),5.6,IF(AND(B12&gt;=3.2,G12&lt;0.657,A12&lt;6.75,G12&lt;0.774,G12&gt;=0.364,D12&gt;=2.05,G12&lt;0.857,D12&gt;=1.55,B12&gt;=2.75,A12&gt;=5.55),5.65,"shouldnthappen")))))))))))))))))))))))))))))))))))</f>
        <v>1.5</v>
      </c>
      <c r="AT12" s="1" t="n">
        <f aca="false">IF(AND(H12&gt;=16.284,A12&gt;=5.55),6.533,IF(AND(G12&gt;=0.52,A12&lt;4.85,A12&lt;5.55),1.05,IF(AND(G12&lt;0.227,G12&lt;0.52,A12&lt;4.85,A12&lt;5.55),1.4,IF(AND(G12&gt;=0.227,G12&lt;0.52,A12&lt;4.85,A12&lt;5.55),1.3,IF(AND(D12&gt;=0.45,F12&lt;1.5,A12&gt;=4.85,A12&lt;5.55),1.667,IF(AND(B12&gt;=2.75,F12&gt;=1.5,A12&gt;=4.85,A12&lt;5.55),4.5,IF(AND(F12&lt;2.5,B12&gt;=3.15,H12&lt;16.284,A12&gt;=5.55),4.7,IF(AND(G12&gt;=0.934,D12&lt;0.45,F12&lt;1.5,A12&gt;=4.85,A12&lt;5.55),1.7,IF(AND(D12&gt;=1.2,B12&lt;2.75,F12&gt;=1.5,A12&gt;=4.85,A12&lt;5.55),4.25,IF(AND(G12&gt;=0.774,F12&gt;=2.5,B12&gt;=3.15,H12&lt;16.284,A12&gt;=5.55),5.4,IF(AND(B12&lt;3.1,G12&lt;0.934,D12&lt;0.45,F12&lt;1.5,A12&gt;=4.85,A12&lt;5.55),1.6,IF(AND(D12&lt;1.05,D12&lt;1.2,B12&lt;2.75,F12&gt;=1.5,A12&gt;=4.85,A12&lt;5.55),3.433,IF(AND(D12&gt;=1.05,D12&lt;1.2,B12&lt;2.75,F12&gt;=1.5,A12&gt;=4.85,A12&lt;5.55),3.267,IF(AND(H12&lt;8.486,D12&lt;1.35,F12&lt;2.5,B12&lt;3.15,H12&lt;16.284,A12&gt;=5.55),3.85,IF(AND(D12&gt;=1.55,D12&gt;=1.35,F12&lt;2.5,B12&lt;3.15,H12&lt;16.284,A12&gt;=5.55),5.1,IF(AND(H12&lt;10.464,A12&lt;6.35,F12&gt;=2.5,B12&lt;3.15,H12&lt;16.284,A12&gt;=5.55),5.08,IF(AND(H12&gt;=10.464,A12&lt;6.35,F12&gt;=2.5,B12&lt;3.15,H12&lt;16.284,A12&gt;=5.55),4.9,IF(AND(D12&lt;1.85,A12&gt;=6.35,F12&gt;=2.5,B12&lt;3.15,H12&lt;16.284,A12&gt;=5.55),5.8,IF(AND(H12&gt;=10.393,G12&lt;0.774,F12&gt;=2.5,B12&gt;=3.15,H12&lt;16.284,A12&gt;=5.55),5.425,IF(AND(B12&lt;2.6,H12&gt;=8.486,D12&lt;1.35,F12&lt;2.5,B12&lt;3.15,H12&lt;16.284,A12&gt;=5.55),3.9,IF(AND(G12&gt;=0.567,D12&lt;1.55,D12&gt;=1.35,F12&lt;2.5,B12&lt;3.15,H12&lt;16.284,A12&gt;=5.55),4.4,IF(AND(B12&lt;3.25,H12&lt;10.393,G12&lt;0.774,F12&gt;=2.5,B12&gt;=3.15,H12&lt;16.284,A12&gt;=5.55),5.7,IF(AND(B12&gt;=3.25,H12&lt;10.393,G12&lt;0.774,F12&gt;=2.5,B12&gt;=3.15,H12&lt;16.284,A12&gt;=5.55),5.98,IF(AND(G12&lt;0.079,G12&lt;0.338,B12&gt;=3.1,G12&lt;0.934,D12&lt;0.45,F12&lt;1.5,A12&gt;=4.85,A12&lt;5.55),1.425,IF(AND(B12&lt;3.35,G12&gt;=0.338,B12&gt;=3.1,G12&lt;0.934,D12&lt;0.45,F12&lt;1.5,A12&gt;=4.85,A12&lt;5.55),1.4,IF(AND(G12&lt;0.404,B12&gt;=2.6,H12&gt;=8.486,D12&lt;1.35,F12&lt;2.5,B12&lt;3.15,H12&lt;16.284,A12&gt;=5.55),4.3,IF(AND(G12&gt;=0.404,B12&gt;=2.6,H12&gt;=8.486,D12&lt;1.35,F12&lt;2.5,B12&lt;3.15,H12&lt;16.284,A12&gt;=5.55),4.025,IF(AND(B12&gt;=3.05,G12&lt;0.567,D12&lt;1.55,D12&gt;=1.35,F12&lt;2.5,B12&lt;3.15,H12&lt;16.284,A12&gt;=5.55),4.7,IF(AND(A12&lt;6.45,H12&lt;10.667,D12&gt;=1.85,A12&gt;=6.35,F12&gt;=2.5,B12&lt;3.15,H12&lt;16.284,A12&gt;=5.55),5.3,IF(AND(A12&gt;=6.45,H12&lt;10.667,D12&gt;=1.85,A12&gt;=6.35,F12&gt;=2.5,B12&lt;3.15,H12&lt;16.284,A12&gt;=5.55),5.167,IF(AND(B12&lt;2.95,H12&gt;=10.667,D12&gt;=1.85,A12&gt;=6.35,F12&gt;=2.5,B12&lt;3.15,H12&lt;16.284,A12&gt;=5.55),5.6,IF(AND(B12&gt;=2.95,H12&gt;=10.667,D12&gt;=1.85,A12&gt;=6.35,F12&gt;=2.5,B12&lt;3.15,H12&lt;16.284,A12&gt;=5.55),5.5,IF(AND(H12&lt;10.325,G12&gt;=0.079,G12&lt;0.338,B12&gt;=3.1,G12&lt;0.934,D12&lt;0.45,F12&lt;1.5,A12&gt;=4.85,A12&lt;5.55),1.5,IF(AND(G12&lt;0.385,B12&gt;=3.35,G12&gt;=0.338,B12&gt;=3.1,G12&lt;0.934,D12&lt;0.45,F12&lt;1.5,A12&gt;=4.85,A12&lt;5.55),1.5,IF(AND(G12&gt;=0.385,B12&gt;=3.35,G12&gt;=0.338,B12&gt;=3.1,G12&lt;0.934,D12&lt;0.45,F12&lt;1.5,A12&gt;=4.85,A12&lt;5.55),1.42,IF(AND(B12&lt;2.5,B12&lt;3.05,G12&lt;0.567,D12&lt;1.55,D12&gt;=1.35,F12&lt;2.5,B12&lt;3.15,H12&lt;16.284,A12&gt;=5.55),4.5,IF(AND(B12&gt;=2.5,B12&lt;3.05,G12&lt;0.567,D12&lt;1.55,D12&gt;=1.35,F12&lt;2.5,B12&lt;3.15,H12&lt;16.284,A12&gt;=5.55),4.56,IF(AND(H12&lt;12.506,H12&gt;=10.325,G12&gt;=0.079,G12&lt;0.338,B12&gt;=3.1,G12&lt;0.934,D12&lt;0.45,F12&lt;1.5,A12&gt;=4.85,A12&lt;5.55),1.2,IF(AND(H12&gt;=12.506,H12&gt;=10.325,G12&gt;=0.079,G12&lt;0.338,B12&gt;=3.1,G12&lt;0.934,D12&lt;0.45,F12&lt;1.5,A12&gt;=4.85,A12&lt;5.55),1.3,"shouldnthappen")))))))))))))))))))))))))))))))))))))))</f>
        <v>1.4</v>
      </c>
      <c r="AU12" s="1" t="n">
        <f aca="false">IF(AND(G12&gt;=0.52,B12&lt;3.05,F12&lt;1.5),1.1,IF(AND(G12&lt;0.35,G12&lt;0.52,B12&lt;3.05,F12&lt;1.5),1.4,IF(AND(G12&gt;=0.35,G12&lt;0.52,B12&lt;3.05,F12&lt;1.5),1.3,IF(AND(G12&gt;=0.227,G12&lt;0.347,B12&gt;=3.05,F12&lt;1.5),1.32,IF(AND(H12&lt;6.417,G12&gt;=0.347,B12&gt;=3.05,F12&lt;1.5),1.7,IF(AND(A12&gt;=7.25,A12&gt;=6.6,F12&gt;=2.5,F12&gt;=1.5),6.35,IF(AND(G12&lt;0.11,G12&lt;0.227,G12&lt;0.347,B12&gt;=3.05,F12&lt;1.5),1.333,IF(AND(H12&lt;9.441,H12&gt;=6.417,G12&gt;=0.347,B12&gt;=3.05,F12&lt;1.5),1.425,IF(AND(B12&lt;2.75,G12&lt;0.451,H12&lt;10.266,F12&lt;2.5,F12&gt;=1.5),4,IF(AND(B12&gt;=2.75,G12&lt;0.451,H12&lt;10.266,F12&lt;2.5,F12&gt;=1.5),4.433,IF(AND(G12&gt;=0.865,G12&gt;=0.451,H12&lt;10.266,F12&lt;2.5,F12&gt;=1.5),4.2,IF(AND(B12&lt;2.45,H12&lt;13.665,H12&gt;=10.266,F12&lt;2.5,F12&gt;=1.5),3.7,IF(AND(G12&lt;0.302,H12&gt;=13.665,H12&gt;=10.266,F12&lt;2.5,F12&gt;=1.5),5,IF(AND(B12&lt;2.9,A12&lt;6.1,A12&lt;6.6,F12&gt;=2.5,F12&gt;=1.5),5.06,IF(AND(B12&gt;=2.9,A12&lt;6.1,A12&lt;6.6,F12&gt;=2.5,F12&gt;=1.5),4.8,IF(AND(B12&lt;3.05,A12&gt;=6.1,A12&lt;6.6,F12&gt;=2.5,F12&gt;=1.5),5.6,IF(AND(B12&gt;=3.05,A12&gt;=6.1,A12&lt;6.6,F12&gt;=2.5,F12&gt;=1.5),5.267,IF(AND(H12&gt;=14.564,A12&lt;7.25,A12&gt;=6.6,F12&gt;=2.5,F12&gt;=1.5),5.6,IF(AND(H12&gt;=14.309,G12&gt;=0.11,G12&lt;0.227,G12&lt;0.347,B12&gt;=3.05,F12&lt;1.5),1.7,IF(AND(D12&lt;0.4,H12&gt;=9.441,H12&gt;=6.417,G12&gt;=0.347,B12&gt;=3.05,F12&lt;1.5),1.5,IF(AND(D12&gt;=0.4,H12&gt;=9.441,H12&gt;=6.417,G12&gt;=0.347,B12&gt;=3.05,F12&lt;1.5),1.633,IF(AND(A12&lt;5.35,G12&lt;0.865,G12&gt;=0.451,H12&lt;10.266,F12&lt;2.5,F12&gt;=1.5),3.15,IF(AND(D12&lt;1.45,G12&gt;=0.302,H12&gt;=13.665,H12&gt;=10.266,F12&lt;2.5,F12&gt;=1.5),4.74,IF(AND(D12&gt;=1.45,G12&gt;=0.302,H12&gt;=13.665,H12&gt;=10.266,F12&lt;2.5,F12&gt;=1.5),4.567,IF(AND(H12&lt;8.836,H12&lt;14.564,A12&lt;7.25,A12&gt;=6.6,F12&gt;=2.5,F12&gt;=1.5),5.7,IF(AND(H12&gt;=8.836,H12&lt;14.564,A12&lt;7.25,A12&gt;=6.6,F12&gt;=2.5,F12&gt;=1.5),5.9,IF(AND(H12&lt;11.53,H12&lt;14.309,G12&gt;=0.11,G12&lt;0.227,G12&lt;0.347,B12&gt;=3.05,F12&lt;1.5),1.5,IF(AND(H12&gt;=11.53,H12&lt;14.309,G12&gt;=0.11,G12&lt;0.227,G12&lt;0.347,B12&gt;=3.05,F12&lt;1.5),1.467,IF(AND(H12&lt;9.386,A12&gt;=5.35,G12&lt;0.865,G12&gt;=0.451,H12&lt;10.266,F12&lt;2.5,F12&gt;=1.5),3.56,IF(AND(H12&gt;=9.386,A12&gt;=5.35,G12&lt;0.865,G12&gt;=0.451,H12&lt;10.266,F12&lt;2.5,F12&gt;=1.5),4.2,IF(AND(H12&lt;11.036,D12&lt;1.45,B12&gt;=2.45,H12&lt;13.665,H12&gt;=10.266,F12&lt;2.5,F12&gt;=1.5),4.45,IF(AND(H12&gt;=11.036,D12&lt;1.45,B12&gt;=2.45,H12&lt;13.665,H12&gt;=10.266,F12&lt;2.5,F12&gt;=1.5),4.1,IF(AND(G12&gt;=0.585,D12&gt;=1.45,B12&gt;=2.45,H12&lt;13.665,H12&gt;=10.266,F12&lt;2.5,F12&gt;=1.5),4.9,IF(AND(H12&lt;11.743,G12&lt;0.585,D12&gt;=1.45,B12&gt;=2.45,H12&lt;13.665,H12&gt;=10.266,F12&lt;2.5,F12&gt;=1.5),4.7,IF(AND(H12&gt;=11.743,G12&lt;0.585,D12&gt;=1.45,B12&gt;=2.45,H12&lt;13.665,H12&gt;=10.266,F12&lt;2.5,F12&gt;=1.5),4.5,"shouldnthappen")))))))))))))))))))))))))))))))))))</f>
        <v>1.425</v>
      </c>
      <c r="AV12" s="1" t="n">
        <f aca="false">IF(AND(G12&gt;=0.356,F12&gt;=1.5,A12&lt;5.75),3.52,IF(AND(A12&lt;7.25,A12&gt;=7.1,A12&gt;=5.75),5.875,IF(AND(A12&gt;=7.25,A12&gt;=7.1,A12&gt;=5.75),6.5,IF(AND(D12&gt;=0.35,G12&gt;=0.586,F12&lt;1.5,A12&lt;5.75),1.8,IF(AND(D12&lt;1.4,G12&lt;0.356,F12&gt;=1.5,A12&lt;5.75),4.2,IF(AND(D12&gt;=1.4,G12&lt;0.356,F12&gt;=1.5,A12&lt;5.75),4.5,IF(AND(H12&gt;=11.218,A12&lt;5.05,G12&lt;0.586,F12&lt;1.5,A12&lt;5.75),1.225,IF(AND(G12&gt;=0.253,A12&gt;=5.05,G12&lt;0.586,F12&lt;1.5,A12&lt;5.75),1.3,IF(AND(B12&gt;=3.75,D12&lt;0.35,G12&gt;=0.586,F12&lt;1.5,A12&lt;5.75),1.567,IF(AND(B12&lt;2.85,D12&lt;1.35,D12&lt;1.65,A12&lt;7.1,A12&gt;=5.75),4.26,IF(AND(B12&gt;=2.85,D12&lt;1.35,D12&lt;1.65,A12&lt;7.1,A12&gt;=5.75),4.45,IF(AND(A12&lt;6.05,H12&lt;12.921,D12&gt;=1.65,A12&lt;7.1,A12&gt;=5.75),5.1,IF(AND(H12&gt;=15.338,H12&gt;=12.921,D12&gt;=1.65,A12&lt;7.1,A12&gt;=5.75),5.55,IF(AND(G12&lt;0.418,H12&lt;11.218,A12&lt;5.05,G12&lt;0.586,F12&lt;1.5,A12&lt;5.75),1.42,IF(AND(G12&gt;=0.418,H12&lt;11.218,A12&lt;5.05,G12&lt;0.586,F12&lt;1.5,A12&lt;5.75),1.3,IF(AND(H12&gt;=13.321,G12&lt;0.253,A12&gt;=5.05,G12&lt;0.586,F12&lt;1.5,A12&lt;5.75),1.7,IF(AND(H12&lt;6.089,B12&lt;3.75,D12&lt;0.35,G12&gt;=0.586,F12&lt;1.5,A12&lt;5.75),1.7,IF(AND(H12&gt;=6.089,B12&lt;3.75,D12&lt;0.35,G12&gt;=0.586,F12&lt;1.5,A12&lt;5.75),1.5,IF(AND(B12&lt;2.9,D12&lt;1.45,D12&gt;=1.35,D12&lt;1.65,A12&lt;7.1,A12&gt;=5.75),4.8,IF(AND(B12&gt;=2.9,D12&lt;1.45,D12&gt;=1.35,D12&lt;1.65,A12&lt;7.1,A12&gt;=5.75),4.475,IF(AND(B12&lt;2.5,D12&gt;=1.45,D12&gt;=1.35,D12&lt;1.65,A12&lt;7.1,A12&gt;=5.75),4.5,IF(AND(H12&lt;8.884,A12&gt;=6.05,H12&lt;12.921,D12&gt;=1.65,A12&lt;7.1,A12&gt;=5.75),5.4,IF(AND(A12&lt;6.3,H12&lt;15.338,H12&gt;=12.921,D12&gt;=1.65,A12&lt;7.1,A12&gt;=5.75),4.967,IF(AND(A12&gt;=6.3,H12&lt;15.338,H12&gt;=12.921,D12&gt;=1.65,A12&lt;7.1,A12&gt;=5.75),5.133,IF(AND(H12&lt;10.826,H12&lt;13.321,G12&lt;0.253,A12&gt;=5.05,G12&lt;0.586,F12&lt;1.5,A12&lt;5.75),1.5,IF(AND(H12&gt;=10.826,H12&lt;13.321,G12&lt;0.253,A12&gt;=5.05,G12&lt;0.586,F12&lt;1.5,A12&lt;5.75),1.4,IF(AND(H12&lt;7.47,B12&gt;=2.5,D12&gt;=1.45,D12&gt;=1.35,D12&lt;1.65,A12&lt;7.1,A12&gt;=5.75),5.1,IF(AND(H12&gt;=7.47,B12&gt;=2.5,D12&gt;=1.45,D12&gt;=1.35,D12&lt;1.65,A12&lt;7.1,A12&gt;=5.75),4.725,IF(AND(H12&lt;9.637,H12&gt;=8.884,A12&gt;=6.05,H12&lt;12.921,D12&gt;=1.65,A12&lt;7.1,A12&gt;=5.75),5.9,IF(AND(B12&lt;2.6,H12&gt;=9.637,H12&gt;=8.884,A12&gt;=6.05,H12&lt;12.921,D12&gt;=1.65,A12&lt;7.1,A12&gt;=5.75),5.8,IF(AND(B12&lt;2.75,B12&gt;=2.6,H12&gt;=9.637,H12&gt;=8.884,A12&gt;=6.05,H12&lt;12.921,D12&gt;=1.65,A12&lt;7.1,A12&gt;=5.75),5.3,IF(AND(D12&lt;2.25,B12&gt;=2.75,B12&gt;=2.6,H12&gt;=9.637,H12&gt;=8.884,A12&gt;=6.05,H12&lt;12.921,D12&gt;=1.65,A12&lt;7.1,A12&gt;=5.75),5.6,IF(AND(D12&gt;=2.25,B12&gt;=2.75,B12&gt;=2.6,H12&gt;=9.637,H12&gt;=8.884,A12&gt;=6.05,H12&lt;12.921,D12&gt;=1.65,A12&lt;7.1,A12&gt;=5.75),5.5,"shouldnthappen")))))))))))))))))))))))))))))))))</f>
        <v>1.42</v>
      </c>
      <c r="AW12" s="1" t="n">
        <f aca="false">IF(AND(G12&gt;=0.905,F12&lt;1.5),1.767,IF(AND(H12&gt;=16.674,F12&gt;=1.5),6.55,IF(AND(A12&lt;4.35,H12&lt;14.344,G12&lt;0.905,F12&lt;1.5),1.1,IF(AND(B12&lt;3.65,H12&gt;=14.344,G12&lt;0.905,F12&lt;1.5),1.5,IF(AND(B12&gt;=3.65,H12&gt;=14.344,G12&lt;0.905,F12&lt;1.5),1.65,IF(AND(B12&lt;2.6,F12&gt;=2.5,H12&lt;16.674,F12&gt;=1.5),4.5,IF(AND(D12&gt;=0.45,A12&gt;=4.35,H12&lt;14.344,G12&lt;0.905,F12&lt;1.5),1.65,IF(AND(D12&lt;1.15,A12&lt;5.9,F12&lt;2.5,H12&lt;16.674,F12&gt;=1.5),3.56,IF(AND(B12&lt;2.75,A12&gt;=5.9,F12&lt;2.5,H12&lt;16.674,F12&gt;=1.5),5,IF(AND(H12&lt;13.531,B12&gt;=2.75,A12&gt;=5.9,F12&lt;2.5,H12&lt;16.674,F12&gt;=1.5),4.333,IF(AND(B12&lt;3.2,G12&gt;=0.669,B12&gt;=2.6,F12&gt;=2.5,H12&lt;16.674,F12&gt;=1.5),5.08,IF(AND(B12&gt;=3.2,G12&gt;=0.669,B12&gt;=2.6,F12&gt;=2.5,H12&lt;16.674,F12&gt;=1.5),5.4,IF(AND(B12&lt;3.15,A12&lt;5.05,D12&lt;0.45,A12&gt;=4.35,H12&lt;14.344,G12&lt;0.905,F12&lt;1.5),1.45,IF(AND(A12&gt;=5.55,A12&gt;=5.05,D12&lt;0.45,A12&gt;=4.35,H12&lt;14.344,G12&lt;0.905,F12&lt;1.5),1.5,IF(AND(A12&lt;5.55,A12&lt;5.65,D12&gt;=1.15,A12&lt;5.9,F12&lt;2.5,H12&lt;16.674,F12&gt;=1.5),3.95,IF(AND(A12&gt;=5.55,A12&lt;5.65,D12&gt;=1.15,A12&lt;5.9,F12&lt;2.5,H12&lt;16.674,F12&gt;=1.5),3.82,IF(AND(G12&lt;0.39,A12&gt;=5.65,D12&gt;=1.15,A12&lt;5.9,F12&lt;2.5,H12&lt;16.674,F12&gt;=1.5),4.35,IF(AND(G12&gt;=0.39,A12&gt;=5.65,D12&gt;=1.15,A12&lt;5.9,F12&lt;2.5,H12&lt;16.674,F12&gt;=1.5),3.95,IF(AND(G12&lt;0.466,H12&gt;=13.531,B12&gt;=2.75,A12&gt;=5.9,F12&lt;2.5,H12&lt;16.674,F12&gt;=1.5),4.8,IF(AND(G12&gt;=0.466,H12&gt;=13.531,B12&gt;=2.75,A12&gt;=5.9,F12&lt;2.5,H12&lt;16.674,F12&gt;=1.5),4.7,IF(AND(H12&lt;10.144,D12&lt;2.05,G12&lt;0.669,B12&gt;=2.6,F12&gt;=2.5,H12&lt;16.674,F12&gt;=1.5),5.3,IF(AND(H12&gt;=10.144,D12&lt;2.05,G12&lt;0.669,B12&gt;=2.6,F12&gt;=2.5,H12&lt;16.674,F12&gt;=1.5),5.133,IF(AND(D12&gt;=2.45,D12&gt;=2.05,G12&lt;0.669,B12&gt;=2.6,F12&gt;=2.5,H12&lt;16.674,F12&gt;=1.5),5.9,IF(AND(B12&lt;3.25,B12&gt;=3.15,A12&lt;5.05,D12&lt;0.45,A12&gt;=4.35,H12&lt;14.344,G12&lt;0.905,F12&lt;1.5),1.2,IF(AND(B12&gt;=3.25,B12&gt;=3.15,A12&lt;5.05,D12&lt;0.45,A12&gt;=4.35,H12&lt;14.344,G12&lt;0.905,F12&lt;1.5),1.36,IF(AND(B12&gt;=3.8,A12&lt;5.55,A12&gt;=5.05,D12&lt;0.45,A12&gt;=4.35,H12&lt;14.344,G12&lt;0.905,F12&lt;1.5),1.3,IF(AND(G12&lt;0.05,B12&lt;3.8,A12&lt;5.55,A12&gt;=5.05,D12&lt;0.45,A12&gt;=4.35,H12&lt;14.344,G12&lt;0.905,F12&lt;1.5),1.4,IF(AND(G12&lt;0.107,G12&lt;0.395,D12&lt;2.45,D12&gt;=2.05,G12&lt;0.669,B12&gt;=2.6,F12&gt;=2.5,H12&lt;16.674,F12&gt;=1.5),5.667,IF(AND(G12&lt;0.537,G12&gt;=0.395,D12&lt;2.45,D12&gt;=2.05,G12&lt;0.669,B12&gt;=2.6,F12&gt;=2.5,H12&lt;16.674,F12&gt;=1.5),5.6,IF(AND(G12&gt;=0.537,G12&gt;=0.395,D12&lt;2.45,D12&gt;=2.05,G12&lt;0.669,B12&gt;=2.6,F12&gt;=2.5,H12&lt;16.674,F12&gt;=1.5),5.775,IF(AND(B12&lt;3.6,G12&gt;=0.05,B12&lt;3.8,A12&lt;5.55,A12&gt;=5.05,D12&lt;0.45,A12&gt;=4.35,H12&lt;14.344,G12&lt;0.905,F12&lt;1.5),1.475,IF(AND(B12&gt;=3.6,G12&gt;=0.05,B12&lt;3.8,A12&lt;5.55,A12&gt;=5.05,D12&lt;0.45,A12&gt;=4.35,H12&lt;14.344,G12&lt;0.905,F12&lt;1.5),1.5,IF(AND(G12&lt;0.312,G12&gt;=0.107,G12&lt;0.395,D12&lt;2.45,D12&gt;=2.05,G12&lt;0.669,B12&gt;=2.6,F12&gt;=2.5,H12&lt;16.674,F12&gt;=1.5),5.18,IF(AND(G12&gt;=0.312,G12&gt;=0.107,G12&lt;0.395,D12&lt;2.45,D12&gt;=2.05,G12&lt;0.669,B12&gt;=2.6,F12&gt;=2.5,H12&lt;16.674,F12&gt;=1.5),5.4,"shouldnthappen"))))))))))))))))))))))))))))))))))</f>
        <v>1.45</v>
      </c>
      <c r="AX12" s="1" t="n">
        <f aca="false">IF(AND(D12&gt;=1.3,B12&gt;=3.45),6.25,IF(AND(B12&lt;2.75,A12&lt;5.25,B12&lt;3.45),3.9,IF(AND(D12&lt;0.25,D12&lt;1.3,B12&gt;=3.45),1.16,IF(AND(A12&gt;=5.05,B12&gt;=2.75,A12&lt;5.25,B12&lt;3.45),1.7,IF(AND(D12&lt;0.7,F12&lt;2.5,A12&gt;=5.25,B12&lt;3.45),1.5,IF(AND(H12&gt;=16.284,F12&gt;=2.5,A12&gt;=5.25,B12&lt;3.45),6.6,IF(AND(G12&lt;0.123,D12&gt;=0.25,D12&lt;1.3,B12&gt;=3.45),1.3,IF(AND(A12&lt;4.5,A12&lt;5.05,B12&gt;=2.75,A12&lt;5.25,B12&lt;3.45),1.3,IF(AND(A12&lt;5.05,G12&gt;=0.123,D12&gt;=0.25,D12&lt;1.3,B12&gt;=3.45),1.6,IF(AND(B12&lt;3.15,A12&gt;=4.5,A12&lt;5.05,B12&gt;=2.75,A12&lt;5.25,B12&lt;3.45),1.54,IF(AND(B12&gt;=3.15,A12&gt;=4.5,A12&lt;5.05,B12&gt;=2.75,A12&lt;5.25,B12&lt;3.45),1.35,IF(AND(D12&gt;=1.4,A12&lt;5.9,D12&gt;=0.7,F12&lt;2.5,A12&gt;=5.25,B12&lt;3.45),4.5,IF(AND(D12&gt;=1.55,A12&gt;=5.9,D12&gt;=0.7,F12&lt;2.5,A12&gt;=5.25,B12&lt;3.45),4.95,IF(AND(G12&gt;=0.682,D12&gt;=2.05,H12&lt;16.284,F12&gt;=2.5,A12&gt;=5.25,B12&lt;3.45),5.26,IF(AND(A12&lt;5.4,A12&gt;=5.05,G12&gt;=0.123,D12&gt;=0.25,D12&lt;1.3,B12&gt;=3.45),1.64,IF(AND(A12&gt;=5.4,A12&gt;=5.05,G12&gt;=0.123,D12&gt;=0.25,D12&lt;1.3,B12&gt;=3.45),1.6,IF(AND(G12&lt;0.372,D12&lt;1.4,A12&lt;5.9,D12&gt;=0.7,F12&lt;2.5,A12&gt;=5.25,B12&lt;3.45),4.175,IF(AND(D12&lt;1.35,D12&lt;1.55,A12&gt;=5.9,D12&gt;=0.7,F12&lt;2.5,A12&gt;=5.25,B12&lt;3.45),4.2,IF(AND(B12&lt;2.35,G12&lt;0.596,D12&lt;2.05,H12&lt;16.284,F12&gt;=2.5,A12&gt;=5.25,B12&lt;3.45),5,IF(AND(G12&gt;=0.888,G12&gt;=0.596,D12&lt;2.05,H12&lt;16.284,F12&gt;=2.5,A12&gt;=5.25,B12&lt;3.45),4.8,IF(AND(A12&gt;=6.85,G12&lt;0.682,D12&gt;=2.05,H12&lt;16.284,F12&gt;=2.5,A12&gt;=5.25,B12&lt;3.45),5.4,IF(AND(A12&gt;=5.75,G12&gt;=0.372,D12&lt;1.4,A12&lt;5.9,D12&gt;=0.7,F12&lt;2.5,A12&gt;=5.25,B12&lt;3.45),3.933,IF(AND(A12&gt;=6.75,D12&gt;=1.35,D12&lt;1.55,A12&gt;=5.9,D12&gt;=0.7,F12&lt;2.5,A12&gt;=5.25,B12&lt;3.45),4.8,IF(AND(H12&lt;11.084,B12&gt;=2.35,G12&lt;0.596,D12&lt;2.05,H12&lt;16.284,F12&gt;=2.5,A12&gt;=5.25,B12&lt;3.45),5.3,IF(AND(H12&lt;8.435,G12&lt;0.888,G12&gt;=0.596,D12&lt;2.05,H12&lt;16.284,F12&gt;=2.5,A12&gt;=5.25,B12&lt;3.45),5.1,IF(AND(H12&gt;=8.435,G12&lt;0.888,G12&gt;=0.596,D12&lt;2.05,H12&lt;16.284,F12&gt;=2.5,A12&gt;=5.25,B12&lt;3.45),4.94,IF(AND(B12&lt;3.15,A12&lt;6.85,G12&lt;0.682,D12&gt;=2.05,H12&lt;16.284,F12&gt;=2.5,A12&gt;=5.25,B12&lt;3.45),5.6,IF(AND(B12&gt;=3.15,A12&lt;6.85,G12&lt;0.682,D12&gt;=2.05,H12&lt;16.284,F12&gt;=2.5,A12&gt;=5.25,B12&lt;3.45),5.74,IF(AND(G12&lt;0.572,A12&lt;5.75,G12&gt;=0.372,D12&lt;1.4,A12&lt;5.9,D12&gt;=0.7,F12&lt;2.5,A12&gt;=5.25,B12&lt;3.45),3.7,IF(AND(D12&lt;1.45,A12&lt;6.75,D12&gt;=1.35,D12&lt;1.55,A12&gt;=5.9,D12&gt;=0.7,F12&lt;2.5,A12&gt;=5.25,B12&lt;3.45),4.46,IF(AND(D12&gt;=1.45,A12&lt;6.75,D12&gt;=1.35,D12&lt;1.55,A12&gt;=5.9,D12&gt;=0.7,F12&lt;2.5,A12&gt;=5.25,B12&lt;3.45),4.567,IF(AND(H12&lt;12.532,H12&gt;=11.084,B12&gt;=2.35,G12&lt;0.596,D12&lt;2.05,H12&lt;16.284,F12&gt;=2.5,A12&gt;=5.25,B12&lt;3.45),5.8,IF(AND(H12&gt;=12.532,H12&gt;=11.084,B12&gt;=2.35,G12&lt;0.596,D12&lt;2.05,H12&lt;16.284,F12&gt;=2.5,A12&gt;=5.25,B12&lt;3.45),5.667,IF(AND(A12&gt;=5.65,G12&gt;=0.572,A12&lt;5.75,G12&gt;=0.372,D12&lt;1.4,A12&lt;5.9,D12&gt;=0.7,F12&lt;2.5,A12&gt;=5.25,B12&lt;3.45),4.2,IF(AND(G12&lt;0.862,A12&lt;5.65,G12&gt;=0.572,A12&lt;5.75,G12&gt;=0.372,D12&lt;1.4,A12&lt;5.9,D12&gt;=0.7,F12&lt;2.5,A12&gt;=5.25,B12&lt;3.45),3.9,IF(AND(G12&gt;=0.862,A12&lt;5.65,G12&gt;=0.572,A12&lt;5.75,G12&gt;=0.372,D12&lt;1.4,A12&lt;5.9,D12&gt;=0.7,F12&lt;2.5,A12&gt;=5.25,B12&lt;3.45),4,"shouldnthappen"))))))))))))))))))))))))))))))))))))</f>
        <v>1.54</v>
      </c>
      <c r="AY12" s="1" t="n">
        <f aca="false">IF(AND(H12&gt;=8.233,D12&gt;=0.8,A12&lt;5.55),3.525,IF(AND(B12&lt;2.9,H12&gt;=15.534,A12&gt;=5.55),4.8,IF(AND(H12&gt;=12.259,A12&lt;4.75,D12&lt;0.8,A12&lt;5.55),1.25,IF(AND(B12&gt;=3.85,A12&gt;=4.75,D12&lt;0.8,A12&lt;5.55),1.425,IF(AND(D12&lt;1.55,H12&lt;8.233,D12&gt;=0.8,A12&lt;5.55),3.975,IF(AND(D12&gt;=1.55,H12&lt;8.233,D12&gt;=0.8,A12&lt;5.55),4.5,IF(AND(D12&lt;0.65,D12&lt;1.7,H12&lt;15.534,A12&gt;=5.55),1.7,IF(AND(A12&gt;=7.05,D12&gt;=1.7,H12&lt;15.534,A12&gt;=5.55),6.3,IF(AND(B12&gt;=3.35,B12&gt;=2.9,H12&gt;=15.534,A12&gt;=5.55),5.4,IF(AND(B12&lt;3.1,H12&lt;12.259,A12&lt;4.75,D12&lt;0.8,A12&lt;5.55),1.367,IF(AND(B12&gt;=3.1,H12&lt;12.259,A12&lt;4.75,D12&lt;0.8,A12&lt;5.55),1.4,IF(AND(G12&gt;=0.905,B12&lt;3.85,A12&gt;=4.75,D12&lt;0.8,A12&lt;5.55),1.9,IF(AND(H12&lt;15.681,B12&lt;3.35,B12&gt;=2.9,H12&gt;=15.534,A12&gt;=5.55),5.8,IF(AND(H12&gt;=15.681,B12&lt;3.35,B12&gt;=2.9,H12&gt;=15.534,A12&gt;=5.55),5.7,IF(AND(H12&gt;=14.877,G12&lt;0.905,B12&lt;3.85,A12&gt;=4.75,D12&lt;0.8,A12&lt;5.55),1.3,IF(AND(D12&gt;=1.25,B12&lt;2.65,D12&gt;=0.65,D12&lt;1.7,H12&lt;15.534,A12&gt;=5.55),4.433,IF(AND(G12&gt;=0.622,B12&lt;3.15,A12&lt;7.05,D12&gt;=1.7,H12&lt;15.534,A12&gt;=5.55),5.08,IF(AND(H12&gt;=13.42,B12&gt;=3.15,A12&lt;7.05,D12&gt;=1.7,H12&lt;15.534,A12&gt;=5.55),5.1,IF(AND(G12&lt;0.265,H12&lt;14.877,G12&lt;0.905,B12&lt;3.85,A12&gt;=4.75,D12&lt;0.8,A12&lt;5.55),1.2,IF(AND(A12&lt;5.75,D12&lt;1.25,B12&lt;2.65,D12&gt;=0.65,D12&lt;1.7,H12&lt;15.534,A12&gt;=5.55),3.7,IF(AND(A12&gt;=5.75,D12&lt;1.25,B12&lt;2.65,D12&gt;=0.65,D12&lt;1.7,H12&lt;15.534,A12&gt;=5.55),4,IF(AND(G12&gt;=0.652,D12&lt;1.35,B12&gt;=2.65,D12&gt;=0.65,D12&lt;1.7,H12&lt;15.534,A12&gt;=5.55),3.6,IF(AND(H12&lt;7.47,D12&gt;=1.35,B12&gt;=2.65,D12&gt;=0.65,D12&lt;1.7,H12&lt;15.534,A12&gt;=5.55),5.1,IF(AND(H12&lt;10.914,G12&lt;0.622,B12&lt;3.15,A12&lt;7.05,D12&gt;=1.7,H12&lt;15.534,A12&gt;=5.55),5.36,IF(AND(H12&gt;=10.914,G12&lt;0.622,B12&lt;3.15,A12&lt;7.05,D12&gt;=1.7,H12&lt;15.534,A12&gt;=5.55),5.64,IF(AND(G12&gt;=0.657,H12&lt;13.42,B12&gt;=3.15,A12&lt;7.05,D12&gt;=1.7,H12&lt;15.534,A12&gt;=5.55),6,IF(AND(G12&gt;=0.782,G12&gt;=0.265,H12&lt;14.877,G12&lt;0.905,B12&lt;3.85,A12&gt;=4.75,D12&lt;0.8,A12&lt;5.55),1.48,IF(AND(H12&lt;11.286,G12&lt;0.652,D12&lt;1.35,B12&gt;=2.65,D12&gt;=0.65,D12&lt;1.7,H12&lt;15.534,A12&gt;=5.55),4.24,IF(AND(H12&gt;=11.286,G12&lt;0.652,D12&lt;1.35,B12&gt;=2.65,D12&gt;=0.65,D12&lt;1.7,H12&lt;15.534,A12&gt;=5.55),4.05,IF(AND(G12&lt;0.413,H12&gt;=7.47,D12&gt;=1.35,B12&gt;=2.65,D12&gt;=0.65,D12&lt;1.7,H12&lt;15.534,A12&gt;=5.55),5.1,IF(AND(H12&lt;11.325,G12&lt;0.657,H12&lt;13.42,B12&gt;=3.15,A12&lt;7.05,D12&gt;=1.7,H12&lt;15.534,A12&gt;=5.55),5.8,IF(AND(H12&gt;=11.325,G12&lt;0.657,H12&lt;13.42,B12&gt;=3.15,A12&lt;7.05,D12&gt;=1.7,H12&lt;15.534,A12&gt;=5.55),5.6,IF(AND(D12&gt;=0.35,G12&lt;0.782,G12&gt;=0.265,H12&lt;14.877,G12&lt;0.905,B12&lt;3.85,A12&gt;=4.75,D12&lt;0.8,A12&lt;5.55),1.633,IF(AND(B12&lt;2.85,G12&gt;=0.413,H12&gt;=7.47,D12&gt;=1.35,B12&gt;=2.65,D12&gt;=0.65,D12&lt;1.7,H12&lt;15.534,A12&gt;=5.55),4.6,IF(AND(D12&lt;0.15,D12&lt;0.35,G12&lt;0.782,G12&gt;=0.265,H12&lt;14.877,G12&lt;0.905,B12&lt;3.85,A12&gt;=4.75,D12&lt;0.8,A12&lt;5.55),1.5,IF(AND(D12&gt;=0.15,D12&lt;0.35,G12&lt;0.782,G12&gt;=0.265,H12&lt;14.877,G12&lt;0.905,B12&lt;3.85,A12&gt;=4.75,D12&lt;0.8,A12&lt;5.55),1.543,IF(AND(A12&gt;=6.8,B12&gt;=2.85,G12&gt;=0.413,H12&gt;=7.47,D12&gt;=1.35,B12&gt;=2.65,D12&gt;=0.65,D12&lt;1.7,H12&lt;15.534,A12&gt;=5.55),4.9,IF(AND(H12&lt;13.531,A12&lt;6.8,B12&gt;=2.85,G12&gt;=0.413,H12&gt;=7.47,D12&gt;=1.35,B12&gt;=2.65,D12&gt;=0.65,D12&lt;1.7,H12&lt;15.534,A12&gt;=5.55),4.5,IF(AND(H12&gt;=13.531,A12&lt;6.8,B12&gt;=2.85,G12&gt;=0.413,H12&gt;=7.47,D12&gt;=1.35,B12&gt;=2.65,D12&gt;=0.65,D12&lt;1.7,H12&lt;15.534,A12&gt;=5.55),4.7,"shouldnthappen")))))))))))))))))))))))))))))))))))))))</f>
        <v>1.5</v>
      </c>
      <c r="AZ12" s="1" t="n">
        <f aca="false">IF(AND(H12&gt;=15.371,B12&gt;=3.35),5.4,IF(AND(G12&gt;=0.851,H12&gt;=15.244,B12&lt;3.35),4.75,IF(AND(F12&gt;=2,H12&lt;15.371,B12&gt;=3.35),5.6,IF(AND(B12&lt;2.75,A12&lt;5.15,H12&lt;15.244,B12&lt;3.35),3.42,IF(AND(A12&gt;=7.25,G12&lt;0.851,H12&gt;=15.244,B12&lt;3.35),6.6,IF(AND(A12&lt;4.45,B12&gt;=2.75,A12&lt;5.15,H12&lt;15.244,B12&lt;3.35),1.1,IF(AND(G12&lt;0.527,A12&lt;7.25,G12&lt;0.851,H12&gt;=15.244,B12&lt;3.35),5.08,IF(AND(G12&gt;=0.527,A12&lt;7.25,G12&lt;0.851,H12&gt;=15.244,B12&lt;3.35),5.8,IF(AND(D12&gt;=0.35,B12&lt;3.7,F12&lt;2,H12&lt;15.371,B12&gt;=3.35),1.55,IF(AND(H12&lt;6.542,B12&gt;=3.7,F12&lt;2,H12&lt;15.371,B12&gt;=3.35),1.9,IF(AND(B12&lt;3.25,A12&gt;=4.45,B12&gt;=2.75,A12&lt;5.15,H12&lt;15.244,B12&lt;3.35),1.46,IF(AND(B12&gt;=3.25,A12&gt;=4.45,B12&gt;=2.75,A12&lt;5.15,H12&lt;15.244,B12&lt;3.35),1.7,IF(AND(H12&lt;13.654,B12&gt;=2.95,D12&lt;1.45,A12&gt;=5.15,H12&lt;15.244,B12&lt;3.35),4.3,IF(AND(H12&gt;=13.654,B12&gt;=2.95,D12&lt;1.45,A12&gt;=5.15,H12&lt;15.244,B12&lt;3.35),4.625,IF(AND(F12&gt;=2.5,D12&lt;1.75,D12&gt;=1.45,A12&gt;=5.15,H12&lt;15.244,B12&lt;3.35),5.3,IF(AND(G12&gt;=0.853,D12&gt;=1.75,D12&gt;=1.45,A12&gt;=5.15,H12&lt;15.244,B12&lt;3.35),5.15,IF(AND(D12&gt;=0.25,D12&lt;0.35,B12&lt;3.7,F12&lt;2,H12&lt;15.371,B12&gt;=3.35),1.3,IF(AND(B12&lt;3.85,H12&gt;=6.542,B12&gt;=3.7,F12&lt;2,H12&lt;15.371,B12&gt;=3.35),1.633,IF(AND(H12&lt;7.02,H12&lt;10.688,B12&lt;2.95,D12&lt;1.45,A12&gt;=5.15,H12&lt;15.244,B12&lt;3.35),3.98,IF(AND(G12&lt;0.338,H12&gt;=10.688,B12&lt;2.95,D12&lt;1.45,A12&gt;=5.15,H12&lt;15.244,B12&lt;3.35),4.22,IF(AND(G12&gt;=0.338,H12&gt;=10.688,B12&lt;2.95,D12&lt;1.45,A12&gt;=5.15,H12&lt;15.244,B12&lt;3.35),3.9,IF(AND(B12&lt;2.75,F12&lt;2.5,D12&lt;1.75,D12&gt;=1.45,A12&gt;=5.15,H12&lt;15.244,B12&lt;3.35),5.1,IF(AND(B12&gt;=2.75,F12&lt;2.5,D12&lt;1.75,D12&gt;=1.45,A12&gt;=5.15,H12&lt;15.244,B12&lt;3.35),4.74,IF(AND(A12&gt;=7,G12&lt;0.853,D12&gt;=1.75,D12&gt;=1.45,A12&gt;=5.15,H12&lt;15.244,B12&lt;3.35),6.5,IF(AND(G12&gt;=0.934,D12&lt;0.25,D12&lt;0.35,B12&lt;3.7,F12&lt;2,H12&lt;15.371,B12&gt;=3.35),1.7,IF(AND(D12&lt;0.25,B12&gt;=3.85,H12&gt;=6.542,B12&gt;=3.7,F12&lt;2,H12&lt;15.371,B12&gt;=3.35),1.5,IF(AND(D12&gt;=0.25,B12&gt;=3.85,H12&gt;=6.542,B12&gt;=3.7,F12&lt;2,H12&lt;15.371,B12&gt;=3.35),1.4,IF(AND(B12&lt;2.5,H12&gt;=7.02,H12&lt;10.688,B12&lt;2.95,D12&lt;1.45,A12&gt;=5.15,H12&lt;15.244,B12&lt;3.35),3.8,IF(AND(G12&gt;=0.74,A12&lt;7,G12&lt;0.853,D12&gt;=1.75,D12&gt;=1.45,A12&gt;=5.15,H12&lt;15.244,B12&lt;3.35),6,IF(AND(G12&gt;=0.61,G12&lt;0.934,D12&lt;0.25,D12&lt;0.35,B12&lt;3.7,F12&lt;2,H12&lt;15.371,B12&gt;=3.35),1.5,IF(AND(D12&lt;1.15,B12&gt;=2.5,H12&gt;=7.02,H12&lt;10.688,B12&lt;2.95,D12&lt;1.45,A12&gt;=5.15,H12&lt;15.244,B12&lt;3.35),3.5,IF(AND(D12&gt;=1.15,B12&gt;=2.5,H12&gt;=7.02,H12&lt;10.688,B12&lt;2.95,D12&lt;1.45,A12&gt;=5.15,H12&lt;15.244,B12&lt;3.35),3.6,IF(AND(G12&gt;=0.626,G12&lt;0.74,A12&lt;7,G12&lt;0.853,D12&gt;=1.75,D12&gt;=1.45,A12&gt;=5.15,H12&lt;15.244,B12&lt;3.35),4.9,IF(AND(H12&lt;13.641,G12&lt;0.61,G12&lt;0.934,D12&lt;0.25,D12&lt;0.35,B12&lt;3.7,F12&lt;2,H12&lt;15.371,B12&gt;=3.35),1.425,IF(AND(H12&gt;=13.641,G12&lt;0.61,G12&lt;0.934,D12&lt;0.25,D12&lt;0.35,B12&lt;3.7,F12&lt;2,H12&lt;15.371,B12&gt;=3.35),1.3,IF(AND(B12&lt;3.05,G12&lt;0.626,G12&lt;0.74,A12&lt;7,G12&lt;0.853,D12&gt;=1.75,D12&gt;=1.45,A12&gt;=5.15,H12&lt;15.244,B12&lt;3.35),5.475,IF(AND(B12&gt;=3.05,G12&lt;0.626,G12&lt;0.74,A12&lt;7,G12&lt;0.853,D12&gt;=1.75,D12&gt;=1.45,A12&gt;=5.15,H12&lt;15.244,B12&lt;3.35),5.633,"shouldnthappen")))))))))))))))))))))))))))))))))))))</f>
        <v>1.46</v>
      </c>
      <c r="BA12" s="1" t="n">
        <f aca="false">IF(AND(F12&gt;=2,B12&gt;=3.4),6.1,IF(AND(B12&lt;2.75,A12&lt;5.15,B12&lt;3.4),3.225,IF(AND(G12&gt;=0.821,F12&lt;2,B12&gt;=3.4),1.9,IF(AND(B12&gt;=3.2,B12&gt;=2.75,A12&lt;5.15,B12&lt;3.4),1.7,IF(AND(A12&lt;4.8,G12&lt;0.821,F12&lt;2,B12&gt;=3.4),1,IF(AND(G12&gt;=0.446,B12&lt;3.2,B12&gt;=2.75,A12&lt;5.15,B12&lt;3.4),1.1,IF(AND(G12&lt;0.356,D12&lt;1.45,A12&lt;6.25,A12&gt;=5.15,B12&lt;3.4),4.32,IF(AND(G12&lt;0.591,D12&gt;=1.45,A12&lt;6.25,A12&gt;=5.15,B12&lt;3.4),4.6,IF(AND(D12&lt;1.75,G12&lt;0.597,A12&gt;=6.25,A12&gt;=5.15,B12&lt;3.4),4.86,IF(AND(H12&gt;=16.472,G12&gt;=0.597,A12&gt;=6.25,A12&gt;=5.15,B12&lt;3.4),6.6,IF(AND(G12&lt;0.063,G12&lt;0.446,B12&lt;3.2,B12&gt;=2.75,A12&lt;5.15,B12&lt;3.4),1.4,IF(AND(A12&gt;=5.95,G12&gt;=0.356,D12&lt;1.45,A12&lt;6.25,A12&gt;=5.15,B12&lt;3.4),4.6,IF(AND(B12&gt;=2.9,G12&gt;=0.591,D12&gt;=1.45,A12&lt;6.25,A12&gt;=5.15,B12&lt;3.4),4.867,IF(AND(D12&gt;=2.4,H12&lt;16.472,G12&gt;=0.597,A12&gt;=6.25,A12&gt;=5.15,B12&lt;3.4),6,IF(AND(A12&lt;5.45,B12&gt;=3.85,A12&gt;=4.8,G12&lt;0.821,F12&lt;2,B12&gt;=3.4),1.3,IF(AND(A12&gt;=5.45,B12&gt;=3.85,A12&gt;=4.8,G12&lt;0.821,F12&lt;2,B12&gt;=3.4),1.45,IF(AND(H12&lt;14.273,G12&gt;=0.063,G12&lt;0.446,B12&lt;3.2,B12&gt;=2.75,A12&lt;5.15,B12&lt;3.4),1.5,IF(AND(H12&gt;=14.273,G12&gt;=0.063,G12&lt;0.446,B12&lt;3.2,B12&gt;=2.75,A12&lt;5.15,B12&lt;3.4),1.6,IF(AND(G12&gt;=0.572,A12&lt;5.95,G12&gt;=0.356,D12&lt;1.45,A12&lt;6.25,A12&gt;=5.15,B12&lt;3.4),3.9,IF(AND(G12&lt;0.827,B12&lt;2.9,G12&gt;=0.591,D12&gt;=1.45,A12&lt;6.25,A12&gt;=5.15,B12&lt;3.4),4.9,IF(AND(G12&gt;=0.827,B12&lt;2.9,G12&gt;=0.591,D12&gt;=1.45,A12&lt;6.25,A12&gt;=5.15,B12&lt;3.4),5.1,IF(AND(A12&gt;=7.2,B12&lt;3.05,D12&gt;=1.75,G12&lt;0.597,A12&gt;=6.25,A12&gt;=5.15,B12&lt;3.4),6.7,IF(AND(G12&lt;0.353,B12&gt;=3.05,D12&gt;=1.75,G12&lt;0.597,A12&gt;=6.25,A12&gt;=5.15,B12&lt;3.4),5.22,IF(AND(G12&gt;=0.353,B12&gt;=3.05,D12&gt;=1.75,G12&lt;0.597,A12&gt;=6.25,A12&gt;=5.15,B12&lt;3.4),5.65,IF(AND(A12&lt;6.55,D12&lt;2.4,H12&lt;16.472,G12&gt;=0.597,A12&gt;=6.25,A12&gt;=5.15,B12&lt;3.4),5.033,IF(AND(H12&lt;12.719,G12&lt;0.385,B12&lt;3.85,A12&gt;=4.8,G12&lt;0.821,F12&lt;2,B12&gt;=3.4),1.54,IF(AND(H12&gt;=12.719,G12&lt;0.385,B12&lt;3.85,A12&gt;=4.8,G12&lt;0.821,F12&lt;2,B12&gt;=3.4),1.3,IF(AND(B12&lt;3.6,G12&gt;=0.385,B12&lt;3.85,A12&gt;=4.8,G12&lt;0.821,F12&lt;2,B12&gt;=3.4),1.325,IF(AND(B12&gt;=3.6,G12&gt;=0.385,B12&lt;3.85,A12&gt;=4.8,G12&lt;0.821,F12&lt;2,B12&gt;=3.4),1.55,IF(AND(D12&lt;1.05,G12&lt;0.572,A12&lt;5.95,G12&gt;=0.356,D12&lt;1.45,A12&lt;6.25,A12&gt;=5.15,B12&lt;3.4),3.633,IF(AND(D12&gt;=2.15,A12&lt;7.2,B12&lt;3.05,D12&gt;=1.75,G12&lt;0.597,A12&gt;=6.25,A12&gt;=5.15,B12&lt;3.4),5.667,IF(AND(H12&lt;13.094,A12&gt;=6.55,D12&lt;2.4,H12&lt;16.472,G12&gt;=0.597,A12&gt;=6.25,A12&gt;=5.15,B12&lt;3.4),5.2,IF(AND(D12&lt;1.15,D12&gt;=1.05,G12&lt;0.572,A12&lt;5.95,G12&gt;=0.356,D12&lt;1.45,A12&lt;6.25,A12&gt;=5.15,B12&lt;3.4),3.8,IF(AND(D12&gt;=1.15,D12&gt;=1.05,G12&lt;0.572,A12&lt;5.95,G12&gt;=0.356,D12&lt;1.45,A12&lt;6.25,A12&gt;=5.15,B12&lt;3.4),3.9,IF(AND(G12&gt;=0.487,D12&lt;2.15,A12&lt;7.2,B12&lt;3.05,D12&gt;=1.75,G12&lt;0.597,A12&gt;=6.25,A12&gt;=5.15,B12&lt;3.4),5.8,IF(AND(A12&lt;6.8,H12&gt;=13.094,A12&gt;=6.55,D12&lt;2.4,H12&lt;16.472,G12&gt;=0.597,A12&gt;=6.25,A12&gt;=5.15,B12&lt;3.4),4.52,IF(AND(A12&gt;=6.8,H12&gt;=13.094,A12&gt;=6.55,D12&lt;2.4,H12&lt;16.472,G12&gt;=0.597,A12&gt;=6.25,A12&gt;=5.15,B12&lt;3.4),4.75,IF(AND(B12&lt;2.95,G12&lt;0.487,D12&lt;2.15,A12&lt;7.2,B12&lt;3.05,D12&gt;=1.75,G12&lt;0.597,A12&gt;=6.25,A12&gt;=5.15,B12&lt;3.4),5.6,IF(AND(B12&gt;=2.95,G12&lt;0.487,D12&lt;2.15,A12&lt;7.2,B12&lt;3.05,D12&gt;=1.75,G12&lt;0.597,A12&gt;=6.25,A12&gt;=5.15,B12&lt;3.4),5.5,"shouldnthappen")))))))))))))))))))))))))))))))))))))))</f>
        <v>1.5</v>
      </c>
      <c r="BB12" s="1" t="n">
        <f aca="false">IF(AND(A12&lt;4.35,B12&lt;3.25,F12&lt;1.5),1.1,IF(AND(H12&lt;14.005,A12&gt;=4.35,B12&lt;3.25,F12&lt;1.5),1.3,IF(AND(H12&gt;=14.005,A12&gt;=4.35,B12&lt;3.25,F12&lt;1.5),1.6,IF(AND(G12&gt;=0.905,A12&lt;5.15,B12&gt;=3.25,F12&lt;1.5),1.9,IF(AND(B12&lt;3.45,A12&gt;=5.15,B12&gt;=3.25,F12&lt;1.5),1.6,IF(AND(F12&gt;=2.5,D12&gt;=1.35,D12&lt;1.75,F12&gt;=1.5),4.867,IF(AND(A12&gt;=7.05,D12&gt;=2.05,D12&gt;=1.75,F12&gt;=1.5),6.35,IF(AND(D12&gt;=0.4,G12&lt;0.905,A12&lt;5.15,B12&gt;=3.25,F12&lt;1.5),1.65,IF(AND(B12&lt;3.6,B12&gt;=3.45,A12&gt;=5.15,B12&gt;=3.25,F12&lt;1.5),1.35,IF(AND(H12&lt;6.808,H12&lt;9.386,D12&lt;1.35,D12&lt;1.75,F12&gt;=1.5),4.05,IF(AND(H12&gt;=6.808,H12&lt;9.386,D12&lt;1.35,D12&lt;1.75,F12&gt;=1.5),3.46,IF(AND(B12&lt;2.45,F12&lt;2.5,D12&gt;=1.35,D12&lt;1.75,F12&gt;=1.5),4.5,IF(AND(H12&gt;=13.115,D12&lt;1.95,D12&lt;2.05,D12&gt;=1.75,F12&gt;=1.5),4.85,IF(AND(G12&lt;0.196,D12&gt;=1.95,D12&lt;2.05,D12&gt;=1.75,F12&gt;=1.5),6.7,IF(AND(G12&gt;=0.196,D12&gt;=1.95,D12&lt;2.05,D12&gt;=1.75,F12&gt;=1.5),5.12,IF(AND(H12&lt;10.925,D12&lt;0.4,G12&lt;0.905,A12&lt;5.15,B12&gt;=3.25,F12&lt;1.5),1.4,IF(AND(H12&gt;=10.925,D12&lt;0.4,G12&lt;0.905,A12&lt;5.15,B12&gt;=3.25,F12&lt;1.5),1.45,IF(AND(H12&lt;14.096,B12&gt;=3.6,B12&gt;=3.45,A12&gt;=5.15,B12&gt;=3.25,F12&lt;1.5),1.42,IF(AND(H12&gt;=14.096,B12&gt;=3.6,B12&gt;=3.45,A12&gt;=5.15,B12&gt;=3.25,F12&lt;1.5),1.7,IF(AND(B12&lt;2.45,D12&lt;1.15,H12&gt;=9.386,D12&lt;1.35,D12&lt;1.75,F12&gt;=1.5),3.6,IF(AND(B12&gt;=2.45,D12&lt;1.15,H12&gt;=9.386,D12&lt;1.35,D12&lt;1.75,F12&gt;=1.5),3.9,IF(AND(G12&lt;0.246,D12&gt;=1.15,H12&gt;=9.386,D12&lt;1.35,D12&lt;1.75,F12&gt;=1.5),4.4,IF(AND(B12&lt;2.75,B12&gt;=2.45,F12&lt;2.5,D12&gt;=1.35,D12&lt;1.75,F12&gt;=1.5),5.1,IF(AND(H12&lt;11.084,H12&lt;13.115,D12&lt;1.95,D12&lt;2.05,D12&gt;=1.75,F12&gt;=1.5),5.35,IF(AND(H12&gt;=11.084,H12&lt;13.115,D12&lt;1.95,D12&lt;2.05,D12&gt;=1.75,F12&gt;=1.5),5.7,IF(AND(H12&lt;15.52,D12&lt;2.25,A12&lt;7.05,D12&gt;=2.05,D12&gt;=1.75,F12&gt;=1.5),5.45,IF(AND(H12&gt;=15.52,D12&lt;2.25,A12&lt;7.05,D12&gt;=2.05,D12&gt;=1.75,F12&gt;=1.5),5.725,IF(AND(G12&gt;=0.775,D12&gt;=2.25,A12&lt;7.05,D12&gt;=2.05,D12&gt;=1.75,F12&gt;=1.5),5.2,IF(AND(D12&lt;1.25,G12&gt;=0.246,D12&gt;=1.15,H12&gt;=9.386,D12&lt;1.35,D12&lt;1.75,F12&gt;=1.5),4.05,IF(AND(A12&lt;5.85,B12&gt;=2.75,B12&gt;=2.45,F12&lt;2.5,D12&gt;=1.35,D12&lt;1.75,F12&gt;=1.5),4.5,IF(AND(B12&lt;3.3,G12&lt;0.775,D12&gt;=2.25,A12&lt;7.05,D12&gt;=2.05,D12&gt;=1.75,F12&gt;=1.5),5.64,IF(AND(B12&gt;=3.3,G12&lt;0.775,D12&gt;=2.25,A12&lt;7.05,D12&gt;=2.05,D12&gt;=1.75,F12&gt;=1.5),5.6,IF(AND(A12&lt;5.9,D12&gt;=1.25,G12&gt;=0.246,D12&gt;=1.15,H12&gt;=9.386,D12&lt;1.35,D12&lt;1.75,F12&gt;=1.5),4.2,IF(AND(A12&gt;=5.9,D12&gt;=1.25,G12&gt;=0.246,D12&gt;=1.15,H12&gt;=9.386,D12&lt;1.35,D12&lt;1.75,F12&gt;=1.5),4,IF(AND(G12&gt;=0.437,A12&gt;=5.85,B12&gt;=2.75,B12&gt;=2.45,F12&lt;2.5,D12&gt;=1.35,D12&lt;1.75,F12&gt;=1.5),4.75,IF(AND(H12&lt;9.446,G12&lt;0.437,A12&gt;=5.85,B12&gt;=2.75,B12&gt;=2.45,F12&lt;2.5,D12&gt;=1.35,D12&lt;1.75,F12&gt;=1.5),4.6,IF(AND(H12&gt;=9.446,G12&lt;0.437,A12&gt;=5.85,B12&gt;=2.75,B12&gt;=2.45,F12&lt;2.5,D12&gt;=1.35,D12&lt;1.75,F12&gt;=1.5),4.7,"shouldnthappen")))))))))))))))))))))))))))))))))))))</f>
        <v>1.3</v>
      </c>
      <c r="BC12" s="1" t="n">
        <f aca="false">IF(AND(G12&gt;=0.905,F12&lt;1.5),1.65,IF(AND(D12&gt;=0.45,G12&lt;0.905,F12&lt;1.5),1.65,IF(AND(A12&lt;5.15,D12&lt;1.55,F12&gt;=1.5),3.225,IF(AND(F12&gt;=2.5,A12&gt;=5.15,D12&lt;1.55,F12&gt;=1.5),5.05,IF(AND(H12&lt;5.767,A12&lt;7.05,D12&gt;=1.55,F12&gt;=1.5),4.5,IF(AND(D12&lt;1.7,A12&gt;=7.05,D12&gt;=1.55,F12&gt;=1.5),5.8,IF(AND(A12&gt;=5.3,G12&lt;0.207,D12&lt;0.45,G12&lt;0.905,F12&lt;1.5),1.3,IF(AND(D12&gt;=0.35,G12&gt;=0.207,D12&lt;0.45,G12&lt;0.905,F12&lt;1.5),1.5,IF(AND(G12&lt;0.155,D12&gt;=1.7,A12&gt;=7.05,D12&gt;=1.55,F12&gt;=1.5),6.7,IF(AND(G12&gt;=0.155,D12&gt;=1.7,A12&gt;=7.05,D12&gt;=1.55,F12&gt;=1.5),6.34,IF(AND(G12&lt;0.05,A12&lt;5.3,G12&lt;0.207,D12&lt;0.45,G12&lt;0.905,F12&lt;1.5),1.4,IF(AND(G12&gt;=0.05,A12&lt;5.3,G12&lt;0.207,D12&lt;0.45,G12&lt;0.905,F12&lt;1.5),1.5,IF(AND(A12&lt;4.5,D12&lt;0.35,G12&gt;=0.207,D12&lt;0.45,G12&lt;0.905,F12&lt;1.5),1.3,IF(AND(G12&lt;0.308,A12&lt;6.2,F12&lt;2.5,A12&gt;=5.15,D12&lt;1.55,F12&gt;=1.5),4.5,IF(AND(D12&lt;1.35,A12&gt;=6.2,F12&lt;2.5,A12&gt;=5.15,D12&lt;1.55,F12&gt;=1.5),4.367,IF(AND(D12&lt;1.85,A12&lt;6.15,H12&gt;=5.767,A12&lt;7.05,D12&gt;=1.55,F12&gt;=1.5),4.933,IF(AND(G12&gt;=0.558,A12&gt;=4.5,D12&lt;0.35,G12&gt;=0.207,D12&lt;0.45,G12&lt;0.905,F12&lt;1.5),1.5,IF(AND(H12&gt;=13.383,G12&gt;=0.308,A12&lt;6.2,F12&lt;2.5,A12&gt;=5.15,D12&lt;1.55,F12&gt;=1.5),4.7,IF(AND(H12&gt;=12.206,D12&gt;=1.35,A12&gt;=6.2,F12&lt;2.5,A12&gt;=5.15,D12&lt;1.55,F12&gt;=1.5),4.575,IF(AND(A12&lt;5.7,D12&gt;=1.85,A12&lt;6.15,H12&gt;=5.767,A12&lt;7.05,D12&gt;=1.55,F12&gt;=1.5),4.9,IF(AND(A12&gt;=5.7,D12&gt;=1.85,A12&lt;6.15,H12&gt;=5.767,A12&lt;7.05,D12&gt;=1.55,F12&gt;=1.5),5.1,IF(AND(G12&lt;0.079,G12&lt;0.364,A12&gt;=6.15,H12&gt;=5.767,A12&lt;7.05,D12&gt;=1.55,F12&gt;=1.5),5.6,IF(AND(G12&gt;=0.079,G12&lt;0.364,A12&gt;=6.15,H12&gt;=5.767,A12&lt;7.05,D12&gt;=1.55,F12&gt;=1.5),5.25,IF(AND(G12&gt;=0.447,G12&lt;0.558,A12&gt;=4.5,D12&lt;0.35,G12&gt;=0.207,D12&lt;0.45,G12&lt;0.905,F12&lt;1.5),1.3,IF(AND(B12&gt;=2.95,H12&lt;13.383,G12&gt;=0.308,A12&lt;6.2,F12&lt;2.5,A12&gt;=5.15,D12&lt;1.55,F12&gt;=1.5),4.6,IF(AND(B12&lt;2.65,H12&lt;12.206,D12&gt;=1.35,A12&gt;=6.2,F12&lt;2.5,A12&gt;=5.15,D12&lt;1.55,F12&gt;=1.5),4.9,IF(AND(D12&lt;2.45,A12&lt;6.6,G12&gt;=0.364,A12&gt;=6.15,H12&gt;=5.767,A12&lt;7.05,D12&gt;=1.55,F12&gt;=1.5),5.6,IF(AND(D12&gt;=2.45,A12&lt;6.6,G12&gt;=0.364,A12&gt;=6.15,H12&gt;=5.767,A12&lt;7.05,D12&gt;=1.55,F12&gt;=1.5),6,IF(AND(H12&lt;12.921,A12&gt;=6.6,G12&gt;=0.364,A12&gt;=6.15,H12&gt;=5.767,A12&lt;7.05,D12&gt;=1.55,F12&gt;=1.5),5.725,IF(AND(H12&gt;=12.921,A12&gt;=6.6,G12&gt;=0.364,A12&gt;=6.15,H12&gt;=5.767,A12&lt;7.05,D12&gt;=1.55,F12&gt;=1.5),5.367,IF(AND(B12&lt;3.15,G12&lt;0.447,G12&lt;0.558,A12&gt;=4.5,D12&lt;0.35,G12&gt;=0.207,D12&lt;0.45,G12&lt;0.905,F12&lt;1.5),1.5,IF(AND(B12&gt;=3.15,G12&lt;0.447,G12&lt;0.558,A12&gt;=4.5,D12&lt;0.35,G12&gt;=0.207,D12&lt;0.45,G12&lt;0.905,F12&lt;1.5),1.36,IF(AND(B12&gt;=2.85,B12&lt;2.95,H12&lt;13.383,G12&gt;=0.308,A12&lt;6.2,F12&lt;2.5,A12&gt;=5.15,D12&lt;1.55,F12&gt;=1.5),3.6,IF(AND(H12&lt;9.446,B12&gt;=2.65,H12&lt;12.206,D12&gt;=1.35,A12&gt;=6.2,F12&lt;2.5,A12&gt;=5.15,D12&lt;1.55,F12&gt;=1.5),4.6,IF(AND(H12&gt;=9.446,B12&gt;=2.65,H12&lt;12.206,D12&gt;=1.35,A12&gt;=6.2,F12&lt;2.5,A12&gt;=5.15,D12&lt;1.55,F12&gt;=1.5),4.7,IF(AND(D12&lt;1.2,B12&lt;2.85,B12&lt;2.95,H12&lt;13.383,G12&gt;=0.308,A12&lt;6.2,F12&lt;2.5,A12&gt;=5.15,D12&lt;1.55,F12&gt;=1.5),3.75,IF(AND(G12&lt;0.356,D12&gt;=1.2,B12&lt;2.85,B12&lt;2.95,H12&lt;13.383,G12&gt;=0.308,A12&lt;6.2,F12&lt;2.5,A12&gt;=5.15,D12&lt;1.55,F12&gt;=1.5),4.2,IF(AND(G12&gt;=0.356,D12&gt;=1.2,B12&lt;2.85,B12&lt;2.95,H12&lt;13.383,G12&gt;=0.308,A12&lt;6.2,F12&lt;2.5,A12&gt;=5.15,D12&lt;1.55,F12&gt;=1.5),3.96,"shouldnthappen"))))))))))))))))))))))))))))))))))))))</f>
        <v>1.5</v>
      </c>
      <c r="BD12" s="1" t="n">
        <f aca="false">IF(AND(B12&lt;2.7,A12&lt;5.3,B12&lt;3.15),3.42,IF(AND(F12&lt;2.5,A12&gt;=5.85,B12&gt;=3.15),4.7,IF(AND(A12&lt;4.35,B12&gt;=2.7,A12&lt;5.3,B12&lt;3.15),1.1,IF(AND(A12&gt;=4.35,B12&gt;=2.7,A12&lt;5.3,B12&lt;3.15),1.42,IF(AND(A12&gt;=7.05,F12&gt;=2.5,A12&gt;=5.3,B12&lt;3.15),6.067,IF(AND(D12&gt;=0.45,A12&lt;5.05,A12&lt;5.85,B12&gt;=3.15),1.6,IF(AND(B12&lt;3.35,A12&gt;=5.05,A12&lt;5.85,B12&gt;=3.15),1.7,IF(AND(A12&gt;=6.85,F12&gt;=2.5,A12&gt;=5.85,B12&gt;=3.15),6.22,IF(AND(D12&lt;1.25,D12&lt;1.35,F12&lt;2.5,A12&gt;=5.3,B12&lt;3.15),4.033,IF(AND(D12&gt;=1.25,D12&lt;1.35,F12&lt;2.5,A12&gt;=5.3,B12&lt;3.15),4.233,IF(AND(A12&lt;6.05,D12&gt;=1.35,F12&lt;2.5,A12&gt;=5.3,B12&lt;3.15),5.1,IF(AND(H12&gt;=13.29,A12&lt;7.05,F12&gt;=2.5,A12&gt;=5.3,B12&lt;3.15),4.96,IF(AND(G12&gt;=0.858,D12&lt;0.45,A12&lt;5.05,A12&lt;5.85,B12&gt;=3.15),1.3,IF(AND(D12&gt;=0.35,B12&gt;=3.35,A12&gt;=5.05,A12&lt;5.85,B12&gt;=3.15),1.4,IF(AND(B12&lt;3.25,A12&lt;6.85,F12&gt;=2.5,A12&gt;=5.85,B12&gt;=3.15),5.233,IF(AND(A12&gt;=6.8,A12&gt;=6.05,D12&gt;=1.35,F12&lt;2.5,A12&gt;=5.3,B12&lt;3.15),4.9,IF(AND(G12&gt;=0.622,H12&lt;13.29,A12&lt;7.05,F12&gt;=2.5,A12&gt;=5.3,B12&lt;3.15),5.067,IF(AND(H12&lt;8.834,G12&lt;0.858,D12&lt;0.45,A12&lt;5.05,A12&lt;5.85,B12&gt;=3.15),1.4,IF(AND(G12&lt;0.774,B12&gt;=3.25,A12&lt;6.85,F12&gt;=2.5,A12&gt;=5.85,B12&gt;=3.15),5.8,IF(AND(G12&gt;=0.774,B12&gt;=3.25,A12&lt;6.85,F12&gt;=2.5,A12&gt;=5.85,B12&gt;=3.15),5.4,IF(AND(H12&gt;=12.206,A12&lt;6.8,A12&gt;=6.05,D12&gt;=1.35,F12&lt;2.5,A12&gt;=5.3,B12&lt;3.15),4.5,IF(AND(G12&gt;=0.439,G12&lt;0.622,H12&lt;13.29,A12&lt;7.05,F12&gt;=2.5,A12&gt;=5.3,B12&lt;3.15),5.667,IF(AND(G12&lt;0.227,H12&gt;=8.834,G12&lt;0.858,D12&lt;0.45,A12&lt;5.05,A12&lt;5.85,B12&gt;=3.15),1.4,IF(AND(G12&gt;=0.227,H12&gt;=8.834,G12&lt;0.858,D12&lt;0.45,A12&lt;5.05,A12&lt;5.85,B12&gt;=3.15),1.3,IF(AND(G12&gt;=0.934,B12&lt;3.75,D12&lt;0.35,B12&gt;=3.35,A12&gt;=5.05,A12&lt;5.85,B12&gt;=3.15),1.7,IF(AND(G12&lt;0.823,B12&gt;=3.75,D12&lt;0.35,B12&gt;=3.35,A12&gt;=5.05,A12&lt;5.85,B12&gt;=3.15),1.55,IF(AND(G12&gt;=0.823,B12&gt;=3.75,D12&lt;0.35,B12&gt;=3.35,A12&gt;=5.05,A12&lt;5.85,B12&gt;=3.15),1.5,IF(AND(A12&lt;6.2,H12&lt;12.206,A12&lt;6.8,A12&gt;=6.05,D12&gt;=1.35,F12&lt;2.5,A12&gt;=5.3,B12&lt;3.15),4.6,IF(AND(A12&gt;=6.2,H12&lt;12.206,A12&lt;6.8,A12&gt;=6.05,D12&gt;=1.35,F12&lt;2.5,A12&gt;=5.3,B12&lt;3.15),4.74,IF(AND(H12&gt;=10.667,G12&lt;0.439,G12&lt;0.622,H12&lt;13.29,A12&lt;7.05,F12&gt;=2.5,A12&gt;=5.3,B12&lt;3.15),5.6,IF(AND(H12&lt;13.67,G12&lt;0.934,B12&lt;3.75,D12&lt;0.35,B12&gt;=3.35,A12&gt;=5.05,A12&lt;5.85,B12&gt;=3.15),1.48,IF(AND(H12&gt;=13.67,G12&lt;0.934,B12&lt;3.75,D12&lt;0.35,B12&gt;=3.35,A12&gt;=5.05,A12&lt;5.85,B12&gt;=3.15),1.3,IF(AND(G12&lt;0.301,H12&lt;10.667,G12&lt;0.439,G12&lt;0.622,H12&lt;13.29,A12&lt;7.05,F12&gt;=2.5,A12&gt;=5.3,B12&lt;3.15),5.2,IF(AND(G12&gt;=0.301,H12&lt;10.667,G12&lt;0.439,G12&lt;0.622,H12&lt;13.29,A12&lt;7.05,F12&gt;=2.5,A12&gt;=5.3,B12&lt;3.15),5.067,"shouldnthappen"))))))))))))))))))))))))))))))))))</f>
        <v>1.42</v>
      </c>
      <c r="BE12" s="1" t="n">
        <f aca="false">IF(AND(B12&gt;=3.85,A12&gt;=5.05,F12&lt;1.5),1.4,IF(AND(A12&lt;5.25,A12&lt;5.75,F12&gt;=1.5),3.15,IF(AND(A12&lt;4.95,B12&lt;3.15,A12&lt;5.05,F12&lt;1.5),1.46,IF(AND(A12&gt;=4.95,B12&lt;3.15,A12&lt;5.05,F12&lt;1.5),1.6,IF(AND(H12&lt;8.834,B12&gt;=3.15,A12&lt;5.05,F12&lt;1.5),1.4,IF(AND(D12&lt;0.25,B12&lt;3.85,A12&gt;=5.05,F12&lt;1.5),1.48,IF(AND(D12&gt;=0.25,B12&lt;3.85,A12&gt;=5.05,F12&lt;1.5),1.7,IF(AND(F12&gt;=2.5,A12&gt;=5.25,A12&lt;5.75,F12&gt;=1.5),4.9,IF(AND(H12&lt;12.45,H12&gt;=8.834,B12&gt;=3.15,A12&lt;5.05,F12&lt;1.5),1.25,IF(AND(H12&gt;=12.45,H12&gt;=8.834,B12&gt;=3.15,A12&lt;5.05,F12&lt;1.5),1.32,IF(AND(G12&lt;0.283,F12&lt;2.5,A12&gt;=5.25,A12&lt;5.75,F12&gt;=1.5),4.3,IF(AND(H12&lt;6.712,H12&lt;11.275,D12&lt;1.55,A12&gt;=5.75,F12&gt;=1.5),5,IF(AND(H12&lt;13.101,H12&gt;=11.275,D12&lt;1.55,A12&gt;=5.75,F12&gt;=1.5),3.933,IF(AND(H12&gt;=13.101,H12&gt;=11.275,D12&lt;1.55,A12&gt;=5.75,F12&gt;=1.5),4.5,IF(AND(A12&gt;=7.3,D12&lt;2.45,D12&gt;=1.55,A12&gt;=5.75,F12&gt;=1.5),6.7,IF(AND(B12&lt;3.45,D12&gt;=2.45,D12&gt;=1.55,A12&gt;=5.75,F12&gt;=1.5),5.925,IF(AND(B12&gt;=3.45,D12&gt;=2.45,D12&gt;=1.55,A12&gt;=5.75,F12&gt;=1.5),6.1,IF(AND(B12&gt;=2.8,G12&gt;=0.283,F12&lt;2.5,A12&gt;=5.25,A12&lt;5.75,F12&gt;=1.5),4.2,IF(AND(D12&lt;1.35,H12&gt;=6.712,H12&lt;11.275,D12&lt;1.55,A12&gt;=5.75,F12&gt;=1.5),4.35,IF(AND(D12&lt;1.05,B12&lt;2.8,G12&gt;=0.283,F12&lt;2.5,A12&gt;=5.25,A12&lt;5.75,F12&gt;=1.5),3.567,IF(AND(D12&gt;=1.05,B12&lt;2.8,G12&gt;=0.283,F12&lt;2.5,A12&gt;=5.25,A12&lt;5.75,F12&gt;=1.5),3.925,IF(AND(B12&lt;2.65,D12&gt;=1.35,H12&gt;=6.712,H12&lt;11.275,D12&lt;1.55,A12&gt;=5.75,F12&gt;=1.5),4.9,IF(AND(B12&gt;=2.65,D12&gt;=1.35,H12&gt;=6.712,H12&lt;11.275,D12&lt;1.55,A12&gt;=5.75,F12&gt;=1.5),4.625,IF(AND(H12&gt;=14.683,G12&gt;=0.628,A12&lt;7.3,D12&lt;2.45,D12&gt;=1.55,A12&gt;=5.75,F12&gt;=1.5),5.4,IF(AND(D12&lt;1.95,H12&lt;8.884,G12&lt;0.628,A12&lt;7.3,D12&lt;2.45,D12&gt;=1.55,A12&gt;=5.75,F12&gt;=1.5),5.1,IF(AND(D12&gt;=1.95,H12&lt;8.884,G12&lt;0.628,A12&lt;7.3,D12&lt;2.45,D12&gt;=1.55,A12&gt;=5.75,F12&gt;=1.5),5.22,IF(AND(A12&lt;6.05,H12&gt;=8.884,G12&lt;0.628,A12&lt;7.3,D12&lt;2.45,D12&gt;=1.55,A12&gt;=5.75,F12&gt;=1.5),5.1,IF(AND(G12&lt;0.817,H12&lt;14.683,G12&gt;=0.628,A12&lt;7.3,D12&lt;2.45,D12&gt;=1.55,A12&gt;=5.75,F12&gt;=1.5),4.967,IF(AND(G12&gt;=0.817,H12&lt;14.683,G12&gt;=0.628,A12&lt;7.3,D12&lt;2.45,D12&gt;=1.55,A12&gt;=5.75,F12&gt;=1.5),5.1,IF(AND(H12&lt;9.637,A12&gt;=6.05,H12&gt;=8.884,G12&lt;0.628,A12&lt;7.3,D12&lt;2.45,D12&gt;=1.55,A12&gt;=5.75,F12&gt;=1.5),5.9,IF(AND(D12&lt;1.85,H12&gt;=9.637,A12&gt;=6.05,H12&gt;=8.884,G12&lt;0.628,A12&lt;7.3,D12&lt;2.45,D12&gt;=1.55,A12&gt;=5.75,F12&gt;=1.5),5.733,IF(AND(G12&gt;=0.388,D12&gt;=1.85,H12&gt;=9.637,A12&gt;=6.05,H12&gt;=8.884,G12&lt;0.628,A12&lt;7.3,D12&lt;2.45,D12&gt;=1.55,A12&gt;=5.75,F12&gt;=1.5),5.64,IF(AND(B12&lt;2.95,G12&lt;0.388,D12&gt;=1.85,H12&gt;=9.637,A12&gt;=6.05,H12&gt;=8.884,G12&lt;0.628,A12&lt;7.3,D12&lt;2.45,D12&gt;=1.55,A12&gt;=5.75,F12&gt;=1.5),5.5,IF(AND(B12&gt;=2.95,G12&lt;0.388,D12&gt;=1.85,H12&gt;=9.637,A12&gt;=6.05,H12&gt;=8.884,G12&lt;0.628,A12&lt;7.3,D12&lt;2.45,D12&gt;=1.55,A12&gt;=5.75,F12&gt;=1.5),5.333,"shouldnthappen"))))))))))))))))))))))))))))))))))</f>
        <v>1.46</v>
      </c>
      <c r="BF12" s="1" t="n">
        <f aca="false">IF(AND(D12&gt;=0.35,F12&lt;1.5),1.65,IF(AND(H12&gt;=16.227,D12&gt;=1.55,F12&gt;=1.5),6.533,IF(AND(A12&gt;=5.45,G12&lt;0.174,D12&lt;0.35,F12&lt;1.5),1.7,IF(AND(D12&lt;0.15,G12&gt;=0.174,D12&lt;0.35,F12&lt;1.5),1.38,IF(AND(D12&gt;=1.15,D12&lt;1.25,D12&lt;1.55,F12&gt;=1.5),3.967,IF(AND(H12&lt;8.376,A12&lt;5.45,G12&lt;0.174,D12&lt;0.35,F12&lt;1.5),1.4,IF(AND(H12&gt;=8.376,A12&lt;5.45,G12&lt;0.174,D12&lt;0.35,F12&lt;1.5),1.5,IF(AND(B12&lt;3.1,D12&gt;=0.15,G12&gt;=0.174,D12&lt;0.35,F12&lt;1.5),1.475,IF(AND(H12&lt;10.258,D12&lt;1.15,D12&lt;1.25,D12&lt;1.55,F12&gt;=1.5),3.24,IF(AND(H12&gt;=10.258,D12&lt;1.15,D12&lt;1.25,D12&lt;1.55,F12&gt;=1.5),3.875,IF(AND(F12&gt;=2.5,H12&lt;10.927,D12&gt;=1.25,D12&lt;1.55,F12&gt;=1.5),5.05,IF(AND(D12&lt;1.35,H12&gt;=10.927,D12&gt;=1.25,D12&lt;1.55,F12&gt;=1.5),4.25,IF(AND(A12&gt;=6.95,D12&lt;1.75,H12&lt;16.227,D12&gt;=1.55,F12&gt;=1.5),5.8,IF(AND(B12&lt;3.3,B12&gt;=3.1,D12&gt;=0.15,G12&gt;=0.174,D12&lt;0.35,F12&lt;1.5),1.3,IF(AND(H12&lt;12.278,D12&gt;=1.35,H12&gt;=10.927,D12&gt;=1.25,D12&lt;1.55,F12&gt;=1.5),4.9,IF(AND(G12&lt;0.226,A12&lt;6.95,D12&lt;1.75,H12&lt;16.227,D12&gt;=1.55,F12&gt;=1.5),5,IF(AND(G12&gt;=0.226,A12&lt;6.95,D12&lt;1.75,H12&lt;16.227,D12&gt;=1.55,F12&gt;=1.5),4.62,IF(AND(H12&lt;9.35,B12&lt;2.95,D12&gt;=1.75,H12&lt;16.227,D12&gt;=1.55,F12&gt;=1.5),6.3,IF(AND(H12&gt;=9.35,B12&lt;2.95,D12&gt;=1.75,H12&lt;16.227,D12&gt;=1.55,F12&gt;=1.5),5.58,IF(AND(A12&lt;5.05,B12&gt;=3.3,B12&gt;=3.1,D12&gt;=0.15,G12&gt;=0.174,D12&lt;0.35,F12&lt;1.5),1.35,IF(AND(A12&gt;=5.05,B12&gt;=3.3,B12&gt;=3.1,D12&gt;=0.15,G12&gt;=0.174,D12&lt;0.35,F12&lt;1.5),1.46,IF(AND(B12&lt;2.8,A12&lt;5.65,F12&lt;2.5,H12&lt;10.927,D12&gt;=1.25,D12&lt;1.55,F12&gt;=1.5),4.075,IF(AND(B12&gt;=2.8,A12&lt;5.65,F12&lt;2.5,H12&lt;10.927,D12&gt;=1.25,D12&lt;1.55,F12&gt;=1.5),3.933,IF(AND(A12&lt;6.25,A12&gt;=5.65,F12&lt;2.5,H12&lt;10.927,D12&gt;=1.25,D12&lt;1.55,F12&gt;=1.5),4.533,IF(AND(A12&gt;=6.25,A12&gt;=5.65,F12&lt;2.5,H12&lt;10.927,D12&gt;=1.25,D12&lt;1.55,F12&gt;=1.5),4.3,IF(AND(A12&lt;6.5,H12&gt;=12.278,D12&gt;=1.35,H12&gt;=10.927,D12&gt;=1.25,D12&lt;1.55,F12&gt;=1.5),4.55,IF(AND(A12&gt;=6.5,H12&gt;=12.278,D12&gt;=1.35,H12&gt;=10.927,D12&gt;=1.25,D12&lt;1.55,F12&gt;=1.5),4.775,IF(AND(H12&lt;9.884,D12&lt;2.1,B12&gt;=2.95,D12&gt;=1.75,H12&lt;16.227,D12&gt;=1.55,F12&gt;=1.5),5.5,IF(AND(H12&gt;=9.884,D12&lt;2.1,B12&gt;=2.95,D12&gt;=1.75,H12&lt;16.227,D12&gt;=1.55,F12&gt;=1.5),5.1,IF(AND(H12&lt;10.393,D12&gt;=2.1,B12&gt;=2.95,D12&gt;=1.75,H12&lt;16.227,D12&gt;=1.55,F12&gt;=1.5),5.74,IF(AND(D12&lt;2.25,H12&gt;=10.393,D12&gt;=2.1,B12&gt;=2.95,D12&gt;=1.75,H12&lt;16.227,D12&gt;=1.55,F12&gt;=1.5),5.8,IF(AND(D12&gt;=2.25,H12&gt;=10.393,D12&gt;=2.1,B12&gt;=2.95,D12&gt;=1.75,H12&lt;16.227,D12&gt;=1.55,F12&gt;=1.5),5.4,"shouldnthappen"))))))))))))))))))))))))))))))))</f>
        <v>1.38</v>
      </c>
      <c r="BG12" s="1" t="n">
        <f aca="false">IF(AND(G12&lt;0.096,A12&lt;5.45),2.95,IF(AND(F12&gt;=1.5,G12&gt;=0.096,A12&lt;5.45),3,IF(AND(D12&lt;0.6,A12&lt;5.9,A12&gt;=5.45),1.4,IF(AND(F12&gt;=2.5,D12&gt;=0.6,A12&lt;5.9,A12&gt;=5.45),5.1,IF(AND(A12&lt;7.45,A12&gt;=7.05,A12&gt;=5.9,A12&gt;=5.45),6.167,IF(AND(B12&gt;=3.55,G12&lt;0.587,F12&lt;1.5,G12&gt;=0.096,A12&lt;5.45),1,IF(AND(A12&lt;5.05,G12&gt;=0.587,F12&lt;1.5,G12&gt;=0.096,A12&lt;5.45),1.35,IF(AND(B12&lt;2.75,D12&lt;1.7,A12&lt;7.05,A12&gt;=5.9,A12&gt;=5.45),4.9,IF(AND(A12&lt;6.2,D12&gt;=1.7,A12&lt;7.05,A12&gt;=5.9,A12&gt;=5.45),4.833,IF(AND(H12&lt;17.32,A12&gt;=7.45,A12&gt;=7.05,A12&gt;=5.9,A12&gt;=5.45),6.68,IF(AND(H12&gt;=17.32,A12&gt;=7.45,A12&gt;=7.05,A12&gt;=5.9,A12&gt;=5.45),6.4,IF(AND(G12&lt;0.161,B12&lt;3.55,G12&lt;0.587,F12&lt;1.5,G12&gt;=0.096,A12&lt;5.45),1.5,IF(AND(H12&lt;11.016,A12&gt;=5.05,G12&gt;=0.587,F12&lt;1.5,G12&gt;=0.096,A12&lt;5.45),1.633,IF(AND(H12&lt;11.001,G12&lt;0.372,F12&lt;2.5,D12&gt;=0.6,A12&lt;5.9,A12&gt;=5.45),4.133,IF(AND(H12&gt;=11.001,G12&lt;0.372,F12&lt;2.5,D12&gt;=0.6,A12&lt;5.9,A12&gt;=5.45),4.3,IF(AND(H12&lt;6.808,G12&gt;=0.372,F12&lt;2.5,D12&gt;=0.6,A12&lt;5.9,A12&gt;=5.45),4,IF(AND(A12&gt;=6.75,B12&gt;=2.75,D12&lt;1.7,A12&lt;7.05,A12&gt;=5.9,A12&gt;=5.45),4.84,IF(AND(H12&lt;12.467,G12&gt;=0.161,B12&lt;3.55,G12&lt;0.587,F12&lt;1.5,G12&gt;=0.096,A12&lt;5.45),1.3,IF(AND(D12&lt;0.25,H12&gt;=11.016,A12&gt;=5.05,G12&gt;=0.587,F12&lt;1.5,G12&gt;=0.096,A12&lt;5.45),1.52,IF(AND(D12&gt;=0.25,H12&gt;=11.016,A12&gt;=5.05,G12&gt;=0.587,F12&lt;1.5,G12&gt;=0.096,A12&lt;5.45),1.5,IF(AND(H12&lt;11.218,H12&gt;=6.808,G12&gt;=0.372,F12&lt;2.5,D12&gt;=0.6,A12&lt;5.9,A12&gt;=5.45),3.7,IF(AND(H12&gt;=11.218,H12&gt;=6.808,G12&gt;=0.372,F12&lt;2.5,D12&gt;=0.6,A12&lt;5.9,A12&gt;=5.45),3.9,IF(AND(B12&lt;2.95,A12&lt;6.75,B12&gt;=2.75,D12&lt;1.7,A12&lt;7.05,A12&gt;=5.9,A12&gt;=5.45),4.2,IF(AND(B12&gt;=2.95,A12&lt;6.75,B12&gt;=2.75,D12&lt;1.7,A12&lt;7.05,A12&gt;=5.9,A12&gt;=5.45),4.6,IF(AND(D12&gt;=2.45,A12&lt;6.85,A12&gt;=6.2,D12&gt;=1.7,A12&lt;7.05,A12&gt;=5.9,A12&gt;=5.45),5.9,IF(AND(G12&lt;0.312,A12&gt;=6.85,A12&gt;=6.2,D12&gt;=1.7,A12&lt;7.05,A12&gt;=5.9,A12&gt;=5.45),5.1,IF(AND(G12&gt;=0.312,A12&gt;=6.85,A12&gt;=6.2,D12&gt;=1.7,A12&lt;7.05,A12&gt;=5.9,A12&gt;=5.45),5.4,IF(AND(G12&lt;0.251,H12&gt;=12.467,G12&gt;=0.161,B12&lt;3.55,G12&lt;0.587,F12&lt;1.5,G12&gt;=0.096,A12&lt;5.45),1.35,IF(AND(G12&gt;=0.251,H12&gt;=12.467,G12&gt;=0.161,B12&lt;3.55,G12&lt;0.587,F12&lt;1.5,G12&gt;=0.096,A12&lt;5.45),1.467,IF(AND(G12&gt;=0.628,D12&lt;2.45,A12&lt;6.85,A12&gt;=6.2,D12&gt;=1.7,A12&lt;7.05,A12&gt;=5.9,A12&gt;=5.45),5.1,IF(AND(A12&gt;=6.75,G12&lt;0.628,D12&lt;2.45,A12&lt;6.85,A12&gt;=6.2,D12&gt;=1.7,A12&lt;7.05,A12&gt;=5.9,A12&gt;=5.45),5.9,IF(AND(H12&lt;11.824,A12&lt;6.75,G12&lt;0.628,D12&lt;2.45,A12&lt;6.85,A12&gt;=6.2,D12&gt;=1.7,A12&lt;7.05,A12&gt;=5.9,A12&gt;=5.45),5.44,IF(AND(H12&lt;14.378,H12&gt;=11.824,A12&lt;6.75,G12&lt;0.628,D12&lt;2.45,A12&lt;6.85,A12&gt;=6.2,D12&gt;=1.7,A12&lt;7.05,A12&gt;=5.9,A12&gt;=5.45),5.6,IF(AND(H12&gt;=14.378,H12&gt;=11.824,A12&lt;6.75,G12&lt;0.628,D12&lt;2.45,A12&lt;6.85,A12&gt;=6.2,D12&gt;=1.7,A12&lt;7.05,A12&gt;=5.9,A12&gt;=5.45),5.8,"shouldnthappen"))))))))))))))))))))))))))))))))))</f>
        <v>1.3</v>
      </c>
      <c r="BH12" s="1" t="n">
        <f aca="false">IF(AND(G12&gt;=0.905,F12&lt;1.5),1.8,IF(AND(H12&lt;5.523,G12&lt;0.905,F12&lt;1.5),1,IF(AND(D12&gt;=0.4,H12&gt;=5.523,G12&lt;0.905,F12&lt;1.5),1.7,IF(AND(G12&gt;=0.878,D12&lt;1.35,F12&lt;2.5,F12&gt;=1.5),4.4,IF(AND(A12&lt;5.4,D12&gt;=1.35,F12&lt;2.5,F12&gt;=1.5),3.9,IF(AND(G12&lt;0.177,B12&lt;3.15,F12&gt;=2.5,F12&gt;=1.5),6.15,IF(AND(H12&lt;10.393,B12&gt;=3.15,F12&gt;=2.5,F12&gt;=1.5),5.94,IF(AND(H12&gt;=10.393,B12&gt;=3.15,F12&gt;=2.5,F12&gt;=1.5),5.467,IF(AND(D12&gt;=1.25,G12&lt;0.878,D12&lt;1.35,F12&lt;2.5,F12&gt;=1.5),4.18,IF(AND(G12&gt;=0.709,A12&gt;=5.4,D12&gt;=1.35,F12&lt;2.5,F12&gt;=1.5),4.9,IF(AND(B12&lt;2.6,G12&gt;=0.177,B12&lt;3.15,F12&gt;=2.5,F12&gt;=1.5),4.8,IF(AND(A12&lt;4.35,A12&lt;5.05,D12&lt;0.4,H12&gt;=5.523,G12&lt;0.905,F12&lt;1.5),1.1,IF(AND(A12&gt;=5.6,A12&gt;=5.05,D12&lt;0.4,H12&gt;=5.523,G12&lt;0.905,F12&lt;1.5),1.7,IF(AND(D12&lt;1.05,D12&lt;1.25,G12&lt;0.878,D12&lt;1.35,F12&lt;2.5,F12&gt;=1.5),3.6,IF(AND(D12&gt;=1.55,G12&lt;0.709,A12&gt;=5.4,D12&gt;=1.35,F12&lt;2.5,F12&gt;=1.5),4.975,IF(AND(D12&lt;1.7,B12&gt;=2.6,G12&gt;=0.177,B12&lt;3.15,F12&gt;=2.5,F12&gt;=1.5),5.8,IF(AND(B12&lt;3.15,A12&gt;=4.35,A12&lt;5.05,D12&lt;0.4,H12&gt;=5.523,G12&lt;0.905,F12&lt;1.5),1.46,IF(AND(A12&gt;=5.45,A12&lt;5.6,A12&gt;=5.05,D12&lt;0.4,H12&gt;=5.523,G12&lt;0.905,F12&lt;1.5),1.35,IF(AND(H12&lt;10.974,D12&gt;=1.05,D12&lt;1.25,G12&lt;0.878,D12&lt;1.35,F12&lt;2.5,F12&gt;=1.5),3.8,IF(AND(H12&gt;=13.654,D12&lt;1.55,G12&lt;0.709,A12&gt;=5.4,D12&gt;=1.35,F12&lt;2.5,F12&gt;=1.5),4.725,IF(AND(A12&lt;4.5,B12&gt;=3.15,A12&gt;=4.35,A12&lt;5.05,D12&lt;0.4,H12&gt;=5.523,G12&lt;0.905,F12&lt;1.5),1.3,IF(AND(G12&lt;0.676,A12&lt;5.45,A12&lt;5.6,A12&gt;=5.05,D12&lt;0.4,H12&gt;=5.523,G12&lt;0.905,F12&lt;1.5),1.5,IF(AND(G12&gt;=0.676,A12&lt;5.45,A12&lt;5.6,A12&gt;=5.05,D12&lt;0.4,H12&gt;=5.523,G12&lt;0.905,F12&lt;1.5),1.55,IF(AND(A12&lt;5.7,H12&gt;=10.974,D12&gt;=1.05,D12&lt;1.25,G12&lt;0.878,D12&lt;1.35,F12&lt;2.5,F12&gt;=1.5),3.9,IF(AND(A12&gt;=5.7,H12&gt;=10.974,D12&gt;=1.05,D12&lt;1.25,G12&lt;0.878,D12&lt;1.35,F12&lt;2.5,F12&gt;=1.5),3.933,IF(AND(G12&gt;=0.644,H12&lt;13.654,D12&lt;1.55,G12&lt;0.709,A12&gt;=5.4,D12&gt;=1.35,F12&lt;2.5,F12&gt;=1.5),4.4,IF(AND(B12&lt;2.9,A12&lt;6.2,D12&gt;=1.7,B12&gt;=2.6,G12&gt;=0.177,B12&lt;3.15,F12&gt;=2.5,F12&gt;=1.5),5.02,IF(AND(B12&gt;=2.9,A12&lt;6.2,D12&gt;=1.7,B12&gt;=2.6,G12&gt;=0.177,B12&lt;3.15,F12&gt;=2.5,F12&gt;=1.5),4.8,IF(AND(D12&lt;2.2,A12&gt;=6.2,D12&gt;=1.7,B12&gt;=2.6,G12&gt;=0.177,B12&lt;3.15,F12&gt;=2.5,F12&gt;=1.5),5.325,IF(AND(D12&gt;=2.2,A12&gt;=6.2,D12&gt;=1.7,B12&gt;=2.6,G12&gt;=0.177,B12&lt;3.15,F12&gt;=2.5,F12&gt;=1.5),5.1,IF(AND(D12&lt;0.25,A12&gt;=4.5,B12&gt;=3.15,A12&gt;=4.35,A12&lt;5.05,D12&lt;0.4,H12&gt;=5.523,G12&lt;0.905,F12&lt;1.5),1.357,IF(AND(D12&gt;=0.25,A12&gt;=4.5,B12&gt;=3.15,A12&gt;=4.35,A12&lt;5.05,D12&lt;0.4,H12&gt;=5.523,G12&lt;0.905,F12&lt;1.5),1.333,IF(AND(H12&lt;10.723,G12&lt;0.644,H12&lt;13.654,D12&lt;1.55,G12&lt;0.709,A12&gt;=5.4,D12&gt;=1.35,F12&lt;2.5,F12&gt;=1.5),4.6,IF(AND(H12&gt;=10.723,G12&lt;0.644,H12&lt;13.654,D12&lt;1.55,G12&lt;0.709,A12&gt;=5.4,D12&gt;=1.35,F12&lt;2.5,F12&gt;=1.5),4.5,"shouldnthappen"))))))))))))))))))))))))))))))))))</f>
        <v>1.46</v>
      </c>
      <c r="BI12" s="1" t="n">
        <f aca="false">IF(AND(D12&gt;=0.8,A12&lt;5.45),3.9,IF(AND(D12&gt;=0.45,D12&lt;0.8,A12&lt;5.45),1.66,IF(AND(H12&lt;16.447,B12&gt;=3.45,A12&gt;=5.45),1.525,IF(AND(H12&gt;=16.447,B12&gt;=3.45,A12&gt;=5.45),6.4,IF(AND(H12&lt;5.245,D12&lt;0.45,D12&lt;0.8,A12&lt;5.45),1,IF(AND(A12&gt;=7.2,G12&lt;0.154,B12&lt;3.45,A12&gt;=5.45),6.7,IF(AND(D12&lt;1.65,A12&lt;7.2,G12&lt;0.154,B12&lt;3.45,A12&gt;=5.45),4.7,IF(AND(D12&gt;=1.65,A12&lt;7.2,G12&lt;0.154,B12&lt;3.45,A12&gt;=5.45),5.52,IF(AND(D12&gt;=0.25,A12&lt;5.05,H12&gt;=5.245,D12&lt;0.45,D12&lt;0.8,A12&lt;5.45),1.35,IF(AND(H12&lt;6.089,A12&gt;=5.05,H12&gt;=5.245,D12&lt;0.45,D12&lt;0.8,A12&lt;5.45),1.7,IF(AND(D12&lt;1.2,B12&lt;2.6,A12&lt;5.75,G12&gt;=0.154,B12&lt;3.45,A12&gt;=5.45),3.85,IF(AND(D12&gt;=1.2,B12&lt;2.6,A12&lt;5.75,G12&gt;=0.154,B12&lt;3.45,A12&gt;=5.45),4,IF(AND(D12&gt;=1.65,B12&gt;=2.6,A12&lt;5.75,G12&gt;=0.154,B12&lt;3.45,A12&gt;=5.45),4.9,IF(AND(G12&lt;0.353,F12&lt;2.5,A12&gt;=5.75,G12&gt;=0.154,B12&lt;3.45,A12&gt;=5.45),4.25,IF(AND(A12&gt;=7.25,F12&gt;=2.5,A12&gt;=5.75,G12&gt;=0.154,B12&lt;3.45,A12&gt;=5.45),6.45,IF(AND(H12&lt;11.218,D12&lt;0.25,A12&lt;5.05,H12&gt;=5.245,D12&lt;0.45,D12&lt;0.8,A12&lt;5.45),1.42,IF(AND(G12&lt;0.517,H12&gt;=6.089,A12&gt;=5.05,H12&gt;=5.245,D12&lt;0.45,D12&lt;0.8,A12&lt;5.45),1.44,IF(AND(G12&gt;=0.517,H12&gt;=6.089,A12&gt;=5.05,H12&gt;=5.245,D12&lt;0.45,D12&lt;0.8,A12&lt;5.45),1.54,IF(AND(H12&gt;=10.194,D12&lt;1.65,B12&gt;=2.6,A12&lt;5.75,G12&gt;=0.154,B12&lt;3.45,A12&gt;=5.45),4.35,IF(AND(B12&gt;=3.15,G12&gt;=0.353,F12&lt;2.5,A12&gt;=5.75,G12&gt;=0.154,B12&lt;3.45,A12&gt;=5.45),4.7,IF(AND(H12&lt;7.716,A12&lt;7.25,F12&gt;=2.5,A12&gt;=5.75,G12&gt;=0.154,B12&lt;3.45,A12&gt;=5.45),5.04,IF(AND(G12&lt;0.175,H12&gt;=11.218,D12&lt;0.25,A12&lt;5.05,H12&gt;=5.245,D12&lt;0.45,D12&lt;0.8,A12&lt;5.45),1.5,IF(AND(H12&lt;7.713,H12&lt;10.194,D12&lt;1.65,B12&gt;=2.6,A12&lt;5.75,G12&gt;=0.154,B12&lt;3.45,A12&gt;=5.45),4.1,IF(AND(H12&gt;=7.713,H12&lt;10.194,D12&lt;1.65,B12&gt;=2.6,A12&lt;5.75,G12&gt;=0.154,B12&lt;3.45,A12&gt;=5.45),4.2,IF(AND(B12&gt;=3.05,B12&lt;3.15,G12&gt;=0.353,F12&lt;2.5,A12&gt;=5.75,G12&gt;=0.154,B12&lt;3.45,A12&gt;=5.45),4.4,IF(AND(D12&gt;=2.45,H12&gt;=7.716,A12&lt;7.25,F12&gt;=2.5,A12&gt;=5.75,G12&gt;=0.154,B12&lt;3.45,A12&gt;=5.45),5.85,IF(AND(D12&lt;0.15,G12&gt;=0.175,H12&gt;=11.218,D12&lt;0.25,A12&lt;5.05,H12&gt;=5.245,D12&lt;0.45,D12&lt;0.8,A12&lt;5.45),1.1,IF(AND(H12&gt;=16.317,B12&lt;3.05,B12&lt;3.15,G12&gt;=0.353,F12&lt;2.5,A12&gt;=5.75,G12&gt;=0.154,B12&lt;3.45,A12&gt;=5.45),4.8,IF(AND(G12&gt;=0.857,D12&lt;2.45,H12&gt;=7.716,A12&lt;7.25,F12&gt;=2.5,A12&gt;=5.75,G12&gt;=0.154,B12&lt;3.45,A12&gt;=5.45),5.05,IF(AND(G12&lt;0.245,D12&gt;=0.15,G12&gt;=0.175,H12&gt;=11.218,D12&lt;0.25,A12&lt;5.05,H12&gt;=5.245,D12&lt;0.45,D12&lt;0.8,A12&lt;5.45),1.3,IF(AND(G12&gt;=0.245,D12&gt;=0.15,G12&gt;=0.175,H12&gt;=11.218,D12&lt;0.25,A12&lt;5.05,H12&gt;=5.245,D12&lt;0.45,D12&lt;0.8,A12&lt;5.45),1.22,IF(AND(B12&lt;2.85,H12&lt;16.317,B12&lt;3.05,B12&lt;3.15,G12&gt;=0.353,F12&lt;2.5,A12&gt;=5.75,G12&gt;=0.154,B12&lt;3.45,A12&gt;=5.45),4.6,IF(AND(B12&gt;=2.85,H12&lt;16.317,B12&lt;3.05,B12&lt;3.15,G12&gt;=0.353,F12&lt;2.5,A12&gt;=5.75,G12&gt;=0.154,B12&lt;3.45,A12&gt;=5.45),4.633,IF(AND(D12&lt;1.85,G12&lt;0.857,D12&lt;2.45,H12&gt;=7.716,A12&lt;7.25,F12&gt;=2.5,A12&gt;=5.75,G12&gt;=0.154,B12&lt;3.45,A12&gt;=5.45),5.8,IF(AND(H12&lt;11.297,D12&gt;=1.85,G12&lt;0.857,D12&lt;2.45,H12&gt;=7.716,A12&lt;7.25,F12&gt;=2.5,A12&gt;=5.75,G12&gt;=0.154,B12&lt;3.45,A12&gt;=5.45),5.3,IF(AND(G12&lt;0.388,H12&gt;=11.297,D12&gt;=1.85,G12&lt;0.857,D12&lt;2.45,H12&gt;=7.716,A12&lt;7.25,F12&gt;=2.5,A12&gt;=5.75,G12&gt;=0.154,B12&lt;3.45,A12&gt;=5.45),5.4,IF(AND(G12&gt;=0.388,H12&gt;=11.297,D12&gt;=1.85,G12&lt;0.857,D12&lt;2.45,H12&gt;=7.716,A12&lt;7.25,F12&gt;=2.5,A12&gt;=5.75,G12&gt;=0.154,B12&lt;3.45,A12&gt;=5.45),5.6,"shouldnthappen")))))))))))))))))))))))))))))))))))))</f>
        <v>1.42</v>
      </c>
      <c r="BJ12" s="1" t="n">
        <f aca="false">IF(AND(F12&gt;=2,B12&gt;=3.35),6.1,IF(AND(H12&gt;=12.719,F12&lt;1.5,B12&lt;3.35),1.567,IF(AND(H12&lt;5.245,F12&lt;2,B12&gt;=3.35),1,IF(AND(D12&lt;0.15,H12&lt;12.719,F12&lt;1.5,B12&lt;3.35),1.5,IF(AND(D12&gt;=0.35,H12&gt;=5.245,F12&lt;2,B12&gt;=3.35),1.6,IF(AND(A12&lt;4.9,D12&gt;=0.15,H12&lt;12.719,F12&lt;1.5,B12&lt;3.35),1.36,IF(AND(B12&lt;2.65,G12&lt;0.572,D12&lt;1.45,F12&gt;=1.5,B12&lt;3.35),3.5,IF(AND(A12&lt;6.1,F12&lt;2.5,D12&gt;=1.45,F12&gt;=1.5,B12&lt;3.35),5.1,IF(AND(G12&gt;=0.607,D12&lt;0.35,H12&gt;=5.245,F12&lt;2,B12&gt;=3.35),1.65,IF(AND(G12&lt;0.546,A12&gt;=4.9,D12&gt;=0.15,H12&lt;12.719,F12&lt;1.5,B12&lt;3.35),1.2,IF(AND(G12&gt;=0.546,A12&gt;=4.9,D12&gt;=0.15,H12&lt;12.719,F12&lt;1.5,B12&lt;3.35),1.4,IF(AND(A12&gt;=6.3,B12&gt;=2.65,G12&lt;0.572,D12&lt;1.45,F12&gt;=1.5,B12&lt;3.35),4.8,IF(AND(D12&lt;1.15,B12&lt;2.85,G12&gt;=0.572,D12&lt;1.45,F12&gt;=1.5,B12&lt;3.35),3.9,IF(AND(B12&gt;=3.15,B12&gt;=2.85,G12&gt;=0.572,D12&lt;1.45,F12&gt;=1.5,B12&lt;3.35),4.7,IF(AND(B12&lt;2.95,A12&gt;=6.1,F12&lt;2.5,D12&gt;=1.45,F12&gt;=1.5,B12&lt;3.35),4.533,IF(AND(B12&gt;=2.95,A12&gt;=6.1,F12&lt;2.5,D12&gt;=1.45,F12&gt;=1.5,B12&lt;3.35),4.75,IF(AND(A12&gt;=6.7,G12&lt;0.107,F12&gt;=2.5,D12&gt;=1.45,F12&gt;=1.5,B12&lt;3.35),5.7,IF(AND(G12&gt;=0.385,G12&lt;0.607,D12&lt;0.35,H12&gt;=5.245,F12&lt;2,B12&gt;=3.35),1.325,IF(AND(D12&lt;1.25,A12&lt;6.3,B12&gt;=2.65,G12&lt;0.572,D12&lt;1.45,F12&gt;=1.5,B12&lt;3.35),4,IF(AND(D12&gt;=1.25,A12&lt;6.3,B12&gt;=2.65,G12&lt;0.572,D12&lt;1.45,F12&gt;=1.5,B12&lt;3.35),4.18,IF(AND(G12&lt;0.907,D12&gt;=1.15,B12&lt;2.85,G12&gt;=0.572,D12&lt;1.45,F12&gt;=1.5,B12&lt;3.35),4,IF(AND(G12&gt;=0.907,D12&gt;=1.15,B12&lt;2.85,G12&gt;=0.572,D12&lt;1.45,F12&gt;=1.5,B12&lt;3.35),4.4,IF(AND(H12&lt;8.326,B12&lt;3.15,B12&gt;=2.85,G12&gt;=0.572,D12&lt;1.45,F12&gt;=1.5,B12&lt;3.35),3.6,IF(AND(H12&gt;=8.326,B12&lt;3.15,B12&gt;=2.85,G12&gt;=0.572,D12&lt;1.45,F12&gt;=1.5,B12&lt;3.35),4.48,IF(AND(B12&lt;2.95,A12&lt;6.7,G12&lt;0.107,F12&gt;=2.5,D12&gt;=1.45,F12&gt;=1.5,B12&lt;3.35),5.6,IF(AND(B12&gt;=2.95,A12&lt;6.7,G12&lt;0.107,F12&gt;=2.5,D12&gt;=1.45,F12&gt;=1.5,B12&lt;3.35),5.5,IF(AND(G12&lt;0.205,G12&lt;0.432,G12&gt;=0.107,F12&gt;=2.5,D12&gt;=1.45,F12&gt;=1.5,B12&lt;3.35),5.3,IF(AND(B12&gt;=3.05,G12&gt;=0.432,G12&gt;=0.107,F12&gt;=2.5,D12&gt;=1.45,F12&gt;=1.5,B12&lt;3.35),5.86,IF(AND(H12&gt;=14.057,G12&lt;0.385,G12&lt;0.607,D12&lt;0.35,H12&gt;=5.245,F12&lt;2,B12&gt;=3.35),1.7,IF(AND(D12&lt;1.7,G12&gt;=0.205,G12&lt;0.432,G12&gt;=0.107,F12&gt;=2.5,D12&gt;=1.45,F12&gt;=1.5,B12&lt;3.35),5,IF(AND(G12&lt;0.779,B12&lt;3.05,G12&gt;=0.432,G12&gt;=0.107,F12&gt;=2.5,D12&gt;=1.45,F12&gt;=1.5,B12&lt;3.35),4.9,IF(AND(G12&gt;=0.779,B12&lt;3.05,G12&gt;=0.432,G12&gt;=0.107,F12&gt;=2.5,D12&gt;=1.45,F12&gt;=1.5,B12&lt;3.35),5.533,IF(AND(D12&gt;=0.25,H12&lt;14.057,G12&lt;0.385,G12&lt;0.607,D12&lt;0.35,H12&gt;=5.245,F12&lt;2,B12&gt;=3.35),1.4,IF(AND(B12&lt;2.85,D12&gt;=1.7,G12&gt;=0.205,G12&lt;0.432,G12&gt;=0.107,F12&gt;=2.5,D12&gt;=1.45,F12&gt;=1.5,B12&lt;3.35),5.1,IF(AND(B12&gt;=2.85,D12&gt;=1.7,G12&gt;=0.205,G12&lt;0.432,G12&gt;=0.107,F12&gt;=2.5,D12&gt;=1.45,F12&gt;=1.5,B12&lt;3.35),5.15,IF(AND(A12&lt;5.1,D12&lt;0.25,H12&lt;14.057,G12&lt;0.385,G12&lt;0.607,D12&lt;0.35,H12&gt;=5.245,F12&lt;2,B12&gt;=3.35),1.4,IF(AND(A12&gt;=5.1,D12&lt;0.25,H12&lt;14.057,G12&lt;0.385,G12&lt;0.607,D12&lt;0.35,H12&gt;=5.245,F12&lt;2,B12&gt;=3.35),1.5,"shouldnthappen")))))))))))))))))))))))))))))))))))))</f>
        <v>1.5</v>
      </c>
    </row>
    <row r="13" customFormat="false" ht="13.8" hidden="false" customHeight="false" outlineLevel="0" collapsed="false">
      <c r="A13" s="1" t="n">
        <v>5.4</v>
      </c>
      <c r="B13" s="1" t="n">
        <v>3.7</v>
      </c>
      <c r="C13" s="1" t="n">
        <v>1.5</v>
      </c>
      <c r="D13" s="1" t="n">
        <v>0.2</v>
      </c>
      <c r="E13" s="1" t="s">
        <v>94</v>
      </c>
      <c r="F13" s="1" t="n">
        <v>1</v>
      </c>
      <c r="G13" s="1" t="n">
        <v>0.627795107429847</v>
      </c>
      <c r="H13" s="16" t="n">
        <v>6.36660706447437</v>
      </c>
      <c r="I13" s="11" t="n">
        <f aca="false">C13</f>
        <v>1.5</v>
      </c>
      <c r="J13" s="1" t="n">
        <f aca="false">AVERAGE(M13:BJ13)</f>
        <v>1.5176</v>
      </c>
      <c r="K13" s="15" t="n">
        <f aca="false">1-SQRT(VAR(M13:BJ13, I13)) / AVERAGE(M13:BJ13)</f>
        <v>0.918134913613984</v>
      </c>
      <c r="L13" s="1" t="n">
        <f aca="false">(J13-I13)/I13</f>
        <v>0.0117333333333332</v>
      </c>
      <c r="M13" s="1" t="n">
        <f aca="false">IF(AND(H13&gt;=16.241,B13&gt;=3.35),6.4,IF(AND(D13&gt;=0.75,A13&lt;5.15,B13&lt;3.35),4.1,IF(AND(D13&gt;=1.5,H13&lt;16.241,B13&gt;=3.35),5.767,IF(AND(B13&gt;=3.25,D13&lt;0.75,A13&lt;5.15,B13&lt;3.35),1.58,IF(AND(A13&lt;4.95,D13&lt;1.5,H13&lt;16.241,B13&gt;=3.35),1.4,IF(AND(A13&lt;4.5,B13&lt;3.25,D13&lt;0.75,A13&lt;5.15,B13&lt;3.35),1.26,IF(AND(A13&gt;=4.5,B13&lt;3.25,D13&lt;0.75,A13&lt;5.15,B13&lt;3.35),1.48,IF(AND(G13&lt;0.356,H13&lt;12.557,D13&lt;1.45,A13&gt;=5.15,B13&lt;3.35),4.267,IF(AND(D13&lt;1.25,H13&gt;=12.557,D13&lt;1.45,A13&gt;=5.15,B13&lt;3.35),4.05,IF(AND(D13&gt;=1.35,G13&gt;=0.356,H13&lt;12.557,D13&lt;1.45,A13&gt;=5.15,B13&lt;3.35),4.25,IF(AND(H13&lt;15.086,D13&gt;=1.25,H13&gt;=12.557,D13&lt;1.45,A13&gt;=5.15,B13&lt;3.35),4.4,IF(AND(F13&lt;2.5,G13&gt;=0.44,D13&lt;2.05,D13&gt;=1.45,A13&gt;=5.15,B13&lt;3.35),4.7,IF(AND(H13&lt;10.391,B13&lt;3.15,D13&gt;=2.05,D13&gt;=1.45,A13&gt;=5.15,B13&lt;3.35),5.1,IF(AND(G13&lt;0.505,B13&gt;=3.15,D13&gt;=2.05,D13&gt;=1.45,A13&gt;=5.15,B13&lt;3.35),5.7,IF(AND(G13&gt;=0.505,B13&gt;=3.15,D13&gt;=2.05,D13&gt;=1.45,A13&gt;=5.15,B13&lt;3.35),5.95,IF(AND(D13&gt;=0.5,G13&lt;0.905,A13&gt;=4.95,D13&lt;1.5,H13&lt;16.241,B13&gt;=3.35),1.6,IF(AND(B13&lt;3.6,G13&gt;=0.905,A13&gt;=4.95,D13&lt;1.5,H13&lt;16.241,B13&gt;=3.35),1.7,IF(AND(B13&gt;=3.6,G13&gt;=0.905,A13&gt;=4.95,D13&lt;1.5,H13&lt;16.241,B13&gt;=3.35),1.767,IF(AND(A13&gt;=5.7,D13&lt;1.35,G13&gt;=0.356,H13&lt;12.557,D13&lt;1.45,A13&gt;=5.15,B13&lt;3.35),3.9,IF(AND(A13&lt;6.35,H13&gt;=15.086,D13&gt;=1.25,H13&gt;=12.557,D13&lt;1.45,A13&gt;=5.15,B13&lt;3.35),4.7,IF(AND(A13&gt;=6.35,H13&gt;=15.086,D13&gt;=1.25,H13&gt;=12.557,D13&lt;1.45,A13&gt;=5.15,B13&lt;3.35),4.6,IF(AND(H13&lt;9.252,D13&lt;1.55,G13&lt;0.44,D13&lt;2.05,D13&gt;=1.45,A13&gt;=5.15,B13&lt;3.35),5.08,IF(AND(H13&gt;=9.252,D13&lt;1.55,G13&lt;0.44,D13&lt;2.05,D13&gt;=1.45,A13&gt;=5.15,B13&lt;3.35),4.7,IF(AND(H13&lt;8.477,D13&gt;=1.55,G13&lt;0.44,D13&lt;2.05,D13&gt;=1.45,A13&gt;=5.15,B13&lt;3.35),5.1,IF(AND(H13&gt;=8.477,D13&gt;=1.55,G13&lt;0.44,D13&lt;2.05,D13&gt;=1.45,A13&gt;=5.15,B13&lt;3.35),5.4,IF(AND(H13&lt;8.435,F13&gt;=2.5,G13&gt;=0.44,D13&lt;2.05,D13&gt;=1.45,A13&gt;=5.15,B13&lt;3.35),5.1,IF(AND(H13&gt;=8.435,F13&gt;=2.5,G13&gt;=0.44,D13&lt;2.05,D13&gt;=1.45,A13&gt;=5.15,B13&lt;3.35),4.86,IF(AND(G13&lt;0.543,H13&gt;=10.391,B13&lt;3.15,D13&gt;=2.05,D13&gt;=1.45,A13&gt;=5.15,B13&lt;3.35),5.56,IF(AND(G13&gt;=0.543,H13&gt;=10.391,B13&lt;3.15,D13&gt;=2.05,D13&gt;=1.45,A13&gt;=5.15,B13&lt;3.35),5.8,IF(AND(A13&lt;5.05,D13&lt;0.5,G13&lt;0.905,A13&gt;=4.95,D13&lt;1.5,H13&lt;16.241,B13&gt;=3.35),1.3,IF(AND(H13&lt;6.583,A13&lt;5.7,D13&lt;1.35,G13&gt;=0.356,H13&lt;12.557,D13&lt;1.45,A13&gt;=5.15,B13&lt;3.35),4,IF(AND(G13&lt;0.585,A13&gt;=5.05,D13&lt;0.5,G13&lt;0.905,A13&gt;=4.95,D13&lt;1.5,H13&lt;16.241,B13&gt;=3.35),1.475,IF(AND(G13&lt;0.62,H13&gt;=6.583,A13&lt;5.7,D13&lt;1.35,G13&gt;=0.356,H13&lt;12.557,D13&lt;1.45,A13&gt;=5.15,B13&lt;3.35),3.75,IF(AND(G13&gt;=0.62,H13&gt;=6.583,A13&lt;5.7,D13&lt;1.35,G13&gt;=0.356,H13&lt;12.557,D13&lt;1.45,A13&gt;=5.15,B13&lt;3.35),3.6,IF(AND(B13&lt;3.75,G13&gt;=0.585,A13&gt;=5.05,D13&lt;0.5,G13&lt;0.905,A13&gt;=4.95,D13&lt;1.5,H13&lt;16.241,B13&gt;=3.35),1.5,IF(AND(B13&gt;=3.75,G13&gt;=0.585,A13&gt;=5.05,D13&lt;0.5,G13&lt;0.905,A13&gt;=4.95,D13&lt;1.5,H13&lt;16.241,B13&gt;=3.35),1.6,"shouldnthappen"))))))))))))))))))))))))))))))))))))</f>
        <v>1.5</v>
      </c>
      <c r="N13" s="1" t="n">
        <f aca="false">IF(AND(H13&lt;5.245,B13&lt;3.65,F13&lt;1.5),1,IF(AND(H13&gt;=14.096,B13&gt;=3.65,F13&lt;1.5),1.65,IF(AND(A13&gt;=5.45,H13&gt;=5.245,B13&lt;3.65,F13&lt;1.5),1.3,IF(AND(H13&gt;=13.586,H13&lt;14.096,B13&gt;=3.65,F13&lt;1.5),1.3,IF(AND(H13&lt;10.258,D13&lt;1.25,F13&lt;2.5,F13&gt;=1.5),3.38,IF(AND(H13&lt;6.982,D13&gt;=1.25,F13&lt;2.5,F13&gt;=1.5),3.96,IF(AND(H13&gt;=13.646,D13&lt;2.05,F13&gt;=2.5,F13&gt;=1.5),6.1,IF(AND(B13&lt;3.05,A13&lt;5.45,H13&gt;=5.245,B13&lt;3.65,F13&lt;1.5),1.375,IF(AND(H13&lt;6.543,H13&lt;13.586,H13&lt;14.096,B13&gt;=3.65,F13&lt;1.5),1.4,IF(AND(H13&gt;=6.543,H13&lt;13.586,H13&lt;14.096,B13&gt;=3.65,F13&lt;1.5),1.5,IF(AND(H13&lt;11.522,H13&gt;=10.258,D13&lt;1.25,F13&lt;2.5,F13&gt;=1.5),3.733,IF(AND(H13&gt;=11.522,H13&gt;=10.258,D13&lt;1.25,F13&lt;2.5,F13&gt;=1.5),3.92,IF(AND(H13&lt;5.767,H13&lt;13.646,D13&lt;2.05,F13&gt;=2.5,F13&gt;=1.5),4.5,IF(AND(A13&lt;6.8,B13&lt;3.15,D13&gt;=2.05,F13&gt;=2.5,F13&gt;=1.5),5.6,IF(AND(A13&gt;=6.8,B13&lt;3.15,D13&gt;=2.05,F13&gt;=2.5,F13&gt;=1.5),5.1,IF(AND(B13&lt;3.25,B13&gt;=3.15,D13&gt;=2.05,F13&gt;=2.5,F13&gt;=1.5),5.8,IF(AND(B13&gt;=3.25,B13&gt;=3.15,D13&gt;=2.05,F13&gt;=2.5,F13&gt;=1.5),5.65,IF(AND(B13&lt;3.15,B13&gt;=3.05,A13&lt;5.45,H13&gt;=5.245,B13&lt;3.65,F13&lt;1.5),1.5,IF(AND(G13&gt;=0.735,H13&lt;13.665,H13&gt;=6.982,D13&gt;=1.25,F13&lt;2.5,F13&gt;=1.5),4.2,IF(AND(H13&lt;14.03,H13&gt;=13.665,H13&gt;=6.982,D13&gt;=1.25,F13&lt;2.5,F13&gt;=1.5),4.8,IF(AND(A13&gt;=6.6,H13&gt;=5.767,H13&lt;13.646,D13&lt;2.05,F13&gt;=2.5,F13&gt;=1.5),6.05,IF(AND(G13&gt;=0.934,B13&gt;=3.15,B13&gt;=3.05,A13&lt;5.45,H13&gt;=5.245,B13&lt;3.65,F13&lt;1.5),1.7,IF(AND(D13&gt;=1.55,G13&lt;0.735,H13&lt;13.665,H13&gt;=6.982,D13&gt;=1.25,F13&lt;2.5,F13&gt;=1.5),5.1,IF(AND(D13&lt;1.45,H13&gt;=14.03,H13&gt;=13.665,H13&gt;=6.982,D13&gt;=1.25,F13&lt;2.5,F13&gt;=1.5),4.7,IF(AND(D13&gt;=1.45,H13&gt;=14.03,H13&gt;=13.665,H13&gt;=6.982,D13&gt;=1.25,F13&lt;2.5,F13&gt;=1.5),4.5,IF(AND(A13&gt;=6.2,A13&lt;6.6,H13&gt;=5.767,H13&lt;13.646,D13&lt;2.05,F13&gt;=2.5,F13&gt;=1.5),5.325,IF(AND(B13&lt;3.25,G13&lt;0.934,B13&gt;=3.15,B13&gt;=3.05,A13&lt;5.45,H13&gt;=5.245,B13&lt;3.65,F13&lt;1.5),1.3,IF(AND(D13&lt;1.35,D13&lt;1.55,G13&lt;0.735,H13&lt;13.665,H13&gt;=6.982,D13&gt;=1.25,F13&lt;2.5,F13&gt;=1.5),4.25,IF(AND(H13&lt;8.435,A13&lt;6.2,A13&lt;6.6,H13&gt;=5.767,H13&lt;13.646,D13&lt;2.05,F13&gt;=2.5,F13&gt;=1.5),5.1,IF(AND(H13&gt;=8.435,A13&lt;6.2,A13&lt;6.6,H13&gt;=5.767,H13&lt;13.646,D13&lt;2.05,F13&gt;=2.5,F13&gt;=1.5),4.9,IF(AND(A13&gt;=5.15,B13&gt;=3.25,G13&lt;0.934,B13&gt;=3.15,B13&gt;=3.05,A13&lt;5.45,H13&gt;=5.245,B13&lt;3.65,F13&lt;1.5),1.5,IF(AND(B13&lt;2.9,D13&gt;=1.35,D13&lt;1.55,G13&lt;0.735,H13&lt;13.665,H13&gt;=6.982,D13&gt;=1.25,F13&lt;2.5,F13&gt;=1.5),4.6,IF(AND(B13&gt;=2.9,D13&gt;=1.35,D13&lt;1.55,G13&lt;0.735,H13&lt;13.665,H13&gt;=6.982,D13&gt;=1.25,F13&lt;2.5,F13&gt;=1.5),4.52,IF(AND(G13&gt;=0.862,A13&lt;5.15,B13&gt;=3.25,G13&lt;0.934,B13&gt;=3.15,B13&gt;=3.05,A13&lt;5.45,H13&gt;=5.245,B13&lt;3.65,F13&lt;1.5),1.5,IF(AND(H13&lt;9.35,G13&lt;0.862,A13&lt;5.15,B13&gt;=3.25,G13&lt;0.934,B13&gt;=3.15,B13&gt;=3.05,A13&lt;5.45,H13&gt;=5.245,B13&lt;3.65,F13&lt;1.5),1.38,IF(AND(H13&gt;=9.35,G13&lt;0.862,A13&lt;5.15,B13&gt;=3.25,G13&lt;0.934,B13&gt;=3.15,B13&gt;=3.05,A13&lt;5.45,H13&gt;=5.245,B13&lt;3.65,F13&lt;1.5),1.4,"shouldnthappen"))))))))))))))))))))))))))))))))))))</f>
        <v>1.4</v>
      </c>
      <c r="O13" s="1" t="n">
        <f aca="false">IF(AND(B13&lt;2.75,A13&lt;5.55),3.96,IF(AND(H13&lt;9.205,A13&lt;5.9,A13&gt;=5.55),3.85,IF(AND(A13&lt;4.35,D13&lt;0.35,B13&gt;=2.75,A13&lt;5.55),1.1,IF(AND(B13&lt;3.65,D13&gt;=0.35,B13&gt;=2.75,A13&lt;5.55),1.65,IF(AND(B13&gt;=3.65,D13&gt;=0.35,B13&gt;=2.75,A13&lt;5.55),1.9,IF(AND(G13&gt;=0.732,H13&gt;=9.205,A13&lt;5.9,A13&gt;=5.55),4.9,IF(AND(G13&lt;0.273,G13&lt;0.732,H13&gt;=9.205,A13&lt;5.9,A13&gt;=5.55),4.5,IF(AND(A13&lt;6.3,G13&lt;0.422,F13&lt;2.5,A13&gt;=5.9,A13&gt;=5.55),5.1,IF(AND(A13&gt;=6.3,G13&lt;0.422,F13&lt;2.5,A13&gt;=5.9,A13&gt;=5.55),4.76,IF(AND(B13&lt;2.4,G13&gt;=0.422,F13&lt;2.5,A13&gt;=5.9,A13&gt;=5.55),4.45,IF(AND(A13&gt;=7,G13&gt;=0.628,F13&gt;=2.5,A13&gt;=5.9,A13&gt;=5.55),6.45,IF(AND(D13&lt;0.15,H13&lt;13.924,A13&gt;=4.35,D13&lt;0.35,B13&gt;=2.75,A13&lt;5.55),1.5,IF(AND(B13&lt;3.15,H13&gt;=13.924,A13&gt;=4.35,D13&lt;0.35,B13&gt;=2.75,A13&lt;5.55),1.56,IF(AND(B13&gt;=3.15,H13&gt;=13.924,A13&gt;=4.35,D13&lt;0.35,B13&gt;=2.75,A13&lt;5.55),1.3,IF(AND(H13&lt;14.316,G13&gt;=0.273,G13&lt;0.732,H13&gt;=9.205,A13&lt;5.9,A13&gt;=5.55),3.95,IF(AND(H13&gt;=14.316,G13&gt;=0.273,G13&lt;0.732,H13&gt;=9.205,A13&lt;5.9,A13&gt;=5.55),4.1,IF(AND(A13&lt;6.2,B13&gt;=2.4,G13&gt;=0.422,F13&lt;2.5,A13&gt;=5.9,A13&gt;=5.55),4.3,IF(AND(A13&gt;=7.05,G13&lt;0.364,G13&lt;0.628,F13&gt;=2.5,A13&gt;=5.9,A13&gt;=5.55),6.1,IF(AND(A13&gt;=7.55,G13&gt;=0.364,G13&lt;0.628,F13&gt;=2.5,A13&gt;=5.9,A13&gt;=5.55),6.4,IF(AND(A13&lt;6.15,A13&lt;7,G13&gt;=0.628,F13&gt;=2.5,A13&gt;=5.9,A13&gt;=5.55),4.9,IF(AND(D13&lt;1.45,A13&gt;=6.2,B13&gt;=2.4,G13&gt;=0.422,F13&lt;2.5,A13&gt;=5.9,A13&gt;=5.55),4.64,IF(AND(D13&gt;=1.45,A13&gt;=6.2,B13&gt;=2.4,G13&gt;=0.422,F13&lt;2.5,A13&gt;=5.9,A13&gt;=5.55),4.9,IF(AND(D13&lt;1.65,A13&lt;7.05,G13&lt;0.364,G13&lt;0.628,F13&gt;=2.5,A13&gt;=5.9,A13&gt;=5.55),5.1,IF(AND(D13&gt;=2.35,A13&lt;7.55,G13&gt;=0.364,G13&lt;0.628,F13&gt;=2.5,A13&gt;=5.9,A13&gt;=5.55),5.633,IF(AND(D13&lt;2.15,A13&gt;=6.15,A13&lt;7,G13&gt;=0.628,F13&gt;=2.5,A13&gt;=5.9,A13&gt;=5.55),5.1,IF(AND(D13&gt;=2.15,A13&gt;=6.15,A13&lt;7,G13&gt;=0.628,F13&gt;=2.5,A13&gt;=5.9,A13&gt;=5.55),5.267,IF(AND(A13&lt;4.9,A13&lt;5.05,D13&gt;=0.15,H13&lt;13.924,A13&gt;=4.35,D13&lt;0.35,B13&gt;=2.75,A13&lt;5.55),1.375,IF(AND(A13&gt;=4.9,A13&lt;5.05,D13&gt;=0.15,H13&lt;13.924,A13&gt;=4.35,D13&lt;0.35,B13&gt;=2.75,A13&lt;5.55),1.3,IF(AND(A13&lt;5.45,A13&gt;=5.05,D13&gt;=0.15,H13&lt;13.924,A13&gt;=4.35,D13&lt;0.35,B13&gt;=2.75,A13&lt;5.55),1.475,IF(AND(A13&gt;=5.45,A13&gt;=5.05,D13&gt;=0.15,H13&lt;13.924,A13&gt;=4.35,D13&lt;0.35,B13&gt;=2.75,A13&lt;5.55),1.4,IF(AND(B13&gt;=3.25,D13&lt;2.35,A13&lt;7.55,G13&gt;=0.364,G13&lt;0.628,F13&gt;=2.5,A13&gt;=5.9,A13&gt;=5.55),5.7,IF(AND(G13&lt;0.006,G13&lt;0.107,D13&gt;=1.65,A13&lt;7.05,G13&lt;0.364,G13&lt;0.628,F13&gt;=2.5,A13&gt;=5.9,A13&gt;=5.55),5.5,IF(AND(G13&gt;=0.006,G13&lt;0.107,D13&gt;=1.65,A13&lt;7.05,G13&lt;0.364,G13&lt;0.628,F13&gt;=2.5,A13&gt;=5.9,A13&gt;=5.55),5.667,IF(AND(D13&lt;2.2,G13&gt;=0.107,D13&gt;=1.65,A13&lt;7.05,G13&lt;0.364,G13&lt;0.628,F13&gt;=2.5,A13&gt;=5.9,A13&gt;=5.55),5.35,IF(AND(D13&gt;=2.2,G13&gt;=0.107,D13&gt;=1.65,A13&lt;7.05,G13&lt;0.364,G13&lt;0.628,F13&gt;=2.5,A13&gt;=5.9,A13&gt;=5.55),5.2,IF(AND(D13&lt;2.25,B13&lt;3.25,D13&lt;2.35,A13&lt;7.55,G13&gt;=0.364,G13&lt;0.628,F13&gt;=2.5,A13&gt;=5.9,A13&gt;=5.55),5.8,IF(AND(D13&gt;=2.25,B13&lt;3.25,D13&lt;2.35,A13&lt;7.55,G13&gt;=0.364,G13&lt;0.628,F13&gt;=2.5,A13&gt;=5.9,A13&gt;=5.55),5.9,"shouldnthappen")))))))))))))))))))))))))))))))))))))</f>
        <v>1.475</v>
      </c>
      <c r="P13" s="1" t="n">
        <f aca="false">IF(AND(D13&gt;=0.75,A13&lt;5.55),3.9,IF(AND(H13&lt;7.482,A13&gt;=5.55),3.45,IF(AND(B13&gt;=3.15,B13&lt;3.25,D13&lt;0.75,A13&lt;5.55),1.262,IF(AND(G13&gt;=0.446,B13&lt;3.15,B13&lt;3.25,D13&lt;0.75,A13&lt;5.55),1.1,IF(AND(G13&lt;0.408,A13&lt;5.05,B13&gt;=3.25,D13&lt;0.75,A13&lt;5.55),1.4,IF(AND(G13&gt;=0.408,A13&lt;5.05,B13&gt;=3.25,D13&lt;0.75,A13&lt;5.55),1.233,IF(AND(G13&gt;=0.676,A13&gt;=5.05,B13&gt;=3.25,D13&lt;0.75,A13&lt;5.55),1.72,IF(AND(H13&lt;9.386,A13&lt;5.85,F13&lt;2.5,H13&gt;=7.482,A13&gt;=5.55),3.5,IF(AND(H13&gt;=9.386,A13&lt;5.85,F13&lt;2.5,H13&gt;=7.482,A13&gt;=5.55),4.275,IF(AND(H13&gt;=16.284,G13&lt;0.865,F13&gt;=2.5,H13&gt;=7.482,A13&gt;=5.55),6.6,IF(AND(G13&lt;0.912,G13&gt;=0.865,F13&gt;=2.5,H13&gt;=7.482,A13&gt;=5.55),4.8,IF(AND(G13&gt;=0.912,G13&gt;=0.865,F13&gt;=2.5,H13&gt;=7.482,A13&gt;=5.55),5.175,IF(AND(A13&gt;=4.95,G13&lt;0.446,B13&lt;3.15,B13&lt;3.25,D13&lt;0.75,A13&lt;5.55),1.6,IF(AND(H13&gt;=12.974,G13&lt;0.676,A13&gt;=5.05,B13&gt;=3.25,D13&lt;0.75,A13&lt;5.55),1.3,IF(AND(D13&lt;1.45,H13&lt;13.531,A13&gt;=5.85,F13&lt;2.5,H13&gt;=7.482,A13&gt;=5.55),4.2,IF(AND(D13&gt;=1.45,H13&lt;13.531,A13&gt;=5.85,F13&lt;2.5,H13&gt;=7.482,A13&gt;=5.55),4.967,IF(AND(G13&lt;0.187,H13&gt;=13.531,A13&gt;=5.85,F13&lt;2.5,H13&gt;=7.482,A13&gt;=5.55),5,IF(AND(H13&gt;=12.675,A13&lt;4.95,G13&lt;0.446,B13&lt;3.15,B13&lt;3.25,D13&lt;0.75,A13&lt;5.55),1.5,IF(AND(H13&lt;10.826,H13&lt;12.974,G13&lt;0.676,A13&gt;=5.05,B13&gt;=3.25,D13&lt;0.75,A13&lt;5.55),1.46,IF(AND(H13&gt;=10.826,H13&lt;12.974,G13&lt;0.676,A13&gt;=5.05,B13&gt;=3.25,D13&lt;0.75,A13&lt;5.55),1.4,IF(AND(A13&lt;6.15,G13&gt;=0.187,H13&gt;=13.531,A13&gt;=5.85,F13&lt;2.5,H13&gt;=7.482,A13&gt;=5.55),4.7,IF(AND(A13&lt;6.85,B13&lt;2.95,H13&lt;16.284,G13&lt;0.865,F13&gt;=2.5,H13&gt;=7.482,A13&gt;=5.55),5.32,IF(AND(A13&gt;=6.85,B13&lt;2.95,H13&lt;16.284,G13&lt;0.865,F13&gt;=2.5,H13&gt;=7.482,A13&gt;=5.55),6.567,IF(AND(A13&lt;4.85,H13&lt;12.675,A13&lt;4.95,G13&lt;0.446,B13&lt;3.15,B13&lt;3.25,D13&lt;0.75,A13&lt;5.55),1.4,IF(AND(A13&gt;=4.85,H13&lt;12.675,A13&lt;4.95,G13&lt;0.446,B13&lt;3.15,B13&lt;3.25,D13&lt;0.75,A13&lt;5.55),1.5,IF(AND(B13&lt;3.1,A13&gt;=6.15,G13&gt;=0.187,H13&gt;=13.531,A13&gt;=5.85,F13&lt;2.5,H13&gt;=7.482,A13&gt;=5.55),4.467,IF(AND(B13&gt;=3.1,A13&gt;=6.15,G13&gt;=0.187,H13&gt;=13.531,A13&gt;=5.85,F13&lt;2.5,H13&gt;=7.482,A13&gt;=5.55),4.7,IF(AND(G13&gt;=0.379,B13&lt;3.15,B13&gt;=2.95,H13&lt;16.284,G13&lt;0.865,F13&gt;=2.5,H13&gt;=7.482,A13&gt;=5.55),5.733,IF(AND(A13&lt;6.6,B13&gt;=3.15,B13&gt;=2.95,H13&lt;16.284,G13&lt;0.865,F13&gt;=2.5,H13&gt;=7.482,A13&gt;=5.55),5.38,IF(AND(A13&lt;6.7,G13&lt;0.379,B13&lt;3.15,B13&gt;=2.95,H13&lt;16.284,G13&lt;0.865,F13&gt;=2.5,H13&gt;=7.482,A13&gt;=5.55),5.3,IF(AND(A13&gt;=6.7,G13&lt;0.379,B13&lt;3.15,B13&gt;=2.95,H13&lt;16.284,G13&lt;0.865,F13&gt;=2.5,H13&gt;=7.482,A13&gt;=5.55),5.16,IF(AND(A13&lt;7.05,A13&gt;=6.6,B13&gt;=3.15,B13&gt;=2.95,H13&lt;16.284,G13&lt;0.865,F13&gt;=2.5,H13&gt;=7.482,A13&gt;=5.55),5.78,IF(AND(A13&gt;=7.05,A13&gt;=6.6,B13&gt;=3.15,B13&gt;=2.95,H13&lt;16.284,G13&lt;0.865,F13&gt;=2.5,H13&gt;=7.482,A13&gt;=5.55),6.1,"shouldnthappen")))))))))))))))))))))))))))))))))</f>
        <v>1.46</v>
      </c>
      <c r="Q13" s="1" t="n">
        <f aca="false">IF(AND(G13&gt;=0.422,B13&lt;3.25,F13&lt;1.5),1.25,IF(AND(G13&gt;=0.082,G13&lt;0.125,F13&gt;=1.5),6.7,IF(AND(G13&lt;0.251,G13&lt;0.422,B13&lt;3.25,F13&lt;1.5),1.38,IF(AND(G13&gt;=0.251,G13&lt;0.422,B13&lt;3.25,F13&lt;1.5),1.55,IF(AND(G13&gt;=0.385,G13&lt;0.633,B13&gt;=3.25,F13&lt;1.5),1.367,IF(AND(B13&lt;3.35,G13&gt;=0.633,B13&gt;=3.25,F13&lt;1.5),1.7,IF(AND(A13&lt;5.85,G13&lt;0.082,G13&lt;0.125,F13&gt;=1.5),4.5,IF(AND(F13&gt;=2.5,D13&lt;1.6,G13&gt;=0.125,F13&gt;=1.5),5.05,IF(AND(H13&gt;=16.774,D13&gt;=1.6,G13&gt;=0.125,F13&gt;=1.5),6.4,IF(AND(D13&gt;=0.5,G13&lt;0.385,G13&lt;0.633,B13&gt;=3.25,F13&lt;1.5),1.6,IF(AND(B13&lt;3.6,B13&gt;=3.35,G13&gt;=0.633,B13&gt;=3.25,F13&lt;1.5),1.55,IF(AND(B13&gt;=3.6,B13&gt;=3.35,G13&gt;=0.633,B13&gt;=3.25,F13&lt;1.5),1.6,IF(AND(D13&lt;1.65,A13&gt;=5.85,G13&lt;0.082,G13&lt;0.125,F13&gt;=1.5),4.7,IF(AND(A13&lt;5.3,F13&lt;2.5,D13&lt;1.6,G13&gt;=0.125,F13&gt;=1.5),3.15,IF(AND(B13&gt;=3.2,H13&lt;16.774,D13&gt;=1.6,G13&gt;=0.125,F13&gt;=1.5),5.675,IF(AND(H13&lt;11.767,D13&lt;0.5,G13&lt;0.385,G13&lt;0.633,B13&gt;=3.25,F13&lt;1.5),1.5,IF(AND(H13&gt;=11.767,D13&lt;0.5,G13&lt;0.385,G13&lt;0.633,B13&gt;=3.25,F13&lt;1.5),1.367,IF(AND(H13&lt;8.367,D13&gt;=1.65,A13&gt;=5.85,G13&lt;0.082,G13&lt;0.125,F13&gt;=1.5),5.7,IF(AND(H13&gt;=8.367,D13&gt;=1.65,A13&gt;=5.85,G13&lt;0.082,G13&lt;0.125,F13&gt;=1.5),5.575,IF(AND(A13&gt;=7.1,B13&lt;3.2,H13&lt;16.774,D13&gt;=1.6,G13&gt;=0.125,F13&gt;=1.5),6.3,IF(AND(H13&gt;=15.395,B13&lt;2.85,A13&gt;=5.3,F13&lt;2.5,D13&lt;1.6,G13&gt;=0.125,F13&gt;=1.5),4.8,IF(AND(H13&lt;8.486,B13&gt;=2.85,A13&gt;=5.3,F13&lt;2.5,D13&lt;1.6,G13&gt;=0.125,F13&gt;=1.5),3.85,IF(AND(D13&gt;=2.1,A13&lt;7.1,B13&lt;3.2,H13&lt;16.774,D13&gt;=1.6,G13&gt;=0.125,F13&gt;=1.5),5.5,IF(AND(B13&gt;=2.75,H13&lt;15.395,B13&lt;2.85,A13&gt;=5.3,F13&lt;2.5,D13&lt;1.6,G13&gt;=0.125,F13&gt;=1.5),4.489,IF(AND(H13&gt;=15.168,H13&gt;=8.486,B13&gt;=2.85,A13&gt;=5.3,F13&lt;2.5,D13&lt;1.6,G13&gt;=0.125,F13&gt;=1.5),4.7,IF(AND(G13&gt;=0.519,D13&lt;2.1,A13&lt;7.1,B13&lt;3.2,H13&lt;16.774,D13&gt;=1.6,G13&gt;=0.125,F13&gt;=1.5),4.925,IF(AND(G13&gt;=0.897,B13&lt;2.75,H13&lt;15.395,B13&lt;2.85,A13&gt;=5.3,F13&lt;2.5,D13&lt;1.6,G13&gt;=0.125,F13&gt;=1.5),4.567,IF(AND(A13&lt;5.65,H13&lt;15.168,H13&gt;=8.486,B13&gt;=2.85,A13&gt;=5.3,F13&lt;2.5,D13&lt;1.6,G13&gt;=0.125,F13&gt;=1.5),4.5,IF(AND(G13&lt;0.23,G13&lt;0.519,D13&lt;2.1,A13&lt;7.1,B13&lt;3.2,H13&lt;16.774,D13&gt;=1.6,G13&gt;=0.125,F13&gt;=1.5),5,IF(AND(A13&lt;5.9,G13&lt;0.897,B13&lt;2.75,H13&lt;15.395,B13&lt;2.85,A13&gt;=5.3,F13&lt;2.5,D13&lt;1.6,G13&gt;=0.125,F13&gt;=1.5),4.1,IF(AND(A13&gt;=5.9,G13&lt;0.897,B13&lt;2.75,H13&lt;15.395,B13&lt;2.85,A13&gt;=5.3,F13&lt;2.5,D13&lt;1.6,G13&gt;=0.125,F13&gt;=1.5),4.5,IF(AND(A13&lt;6.05,A13&gt;=5.65,H13&lt;15.168,H13&gt;=8.486,B13&gt;=2.85,A13&gt;=5.3,F13&lt;2.5,D13&lt;1.6,G13&gt;=0.125,F13&gt;=1.5),4.2,IF(AND(A13&gt;=6.05,A13&gt;=5.65,H13&lt;15.168,H13&gt;=8.486,B13&gt;=2.85,A13&gt;=5.3,F13&lt;2.5,D13&lt;1.6,G13&gt;=0.125,F13&gt;=1.5),4.35,IF(AND(D13&lt;1.95,G13&gt;=0.23,G13&lt;0.519,D13&lt;2.1,A13&lt;7.1,B13&lt;3.2,H13&lt;16.774,D13&gt;=1.6,G13&gt;=0.125,F13&gt;=1.5),5.3,IF(AND(D13&gt;=1.95,G13&gt;=0.23,G13&lt;0.519,D13&lt;2.1,A13&lt;7.1,B13&lt;3.2,H13&lt;16.774,D13&gt;=1.6,G13&gt;=0.125,F13&gt;=1.5),5.2,"shouldnthappen")))))))))))))))))))))))))))))))))))</f>
        <v>1.367</v>
      </c>
      <c r="R13" s="1" t="n">
        <f aca="false">IF(AND(G13&gt;=0.901,F13&lt;1.5),1.9,IF(AND(H13&lt;5.523,D13&lt;0.35,G13&lt;0.901,F13&lt;1.5),1,IF(AND(B13&lt;3.6,D13&gt;=0.35,G13&lt;0.901,F13&lt;1.5),1.575,IF(AND(B13&gt;=3.6,D13&gt;=0.35,G13&lt;0.901,F13&lt;1.5),1.5,IF(AND(G13&gt;=0.837,D13&lt;1.15,D13&lt;1.45,F13&gt;=1.5),3,IF(AND(G13&gt;=0.66,D13&gt;=1.15,D13&lt;1.45,F13&gt;=1.5),4,IF(AND(F13&gt;=2.5,D13&lt;1.55,D13&gt;=1.45,F13&gt;=1.5),5.025,IF(AND(F13&lt;2.5,D13&gt;=1.55,D13&gt;=1.45,F13&gt;=1.5),4.933,IF(AND(B13&lt;2.45,G13&lt;0.837,D13&lt;1.15,D13&lt;1.45,F13&gt;=1.5),3.3,IF(AND(B13&gt;=2.45,G13&lt;0.837,D13&lt;1.15,D13&lt;1.45,F13&gt;=1.5),3.86,IF(AND(B13&gt;=3.05,F13&lt;2.5,D13&lt;1.55,D13&gt;=1.45,F13&gt;=1.5),4.8,IF(AND(D13&gt;=2.45,F13&gt;=2.5,D13&gt;=1.55,D13&gt;=1.45,F13&gt;=1.5),5.875,IF(AND(H13&lt;13.187,G13&lt;0.217,H13&gt;=5.523,D13&lt;0.35,G13&lt;0.901,F13&lt;1.5),1.4,IF(AND(H13&gt;=13.187,G13&lt;0.217,H13&gt;=5.523,D13&lt;0.35,G13&lt;0.901,F13&lt;1.5),1.5,IF(AND(G13&lt;0.33,G13&gt;=0.217,H13&gt;=5.523,D13&lt;0.35,G13&lt;0.901,F13&lt;1.5),1.28,IF(AND(A13&lt;6.05,D13&lt;1.35,G13&lt;0.66,D13&gt;=1.15,D13&lt;1.45,F13&gt;=1.5),4.175,IF(AND(A13&gt;=6.05,D13&lt;1.35,G13&lt;0.66,D13&gt;=1.15,D13&lt;1.45,F13&gt;=1.5),4.3,IF(AND(A13&lt;5.65,D13&gt;=1.35,G13&lt;0.66,D13&gt;=1.15,D13&lt;1.45,F13&gt;=1.5),3.9,IF(AND(A13&gt;=5.65,D13&gt;=1.35,G13&lt;0.66,D13&gt;=1.15,D13&lt;1.45,F13&gt;=1.5),4.52,IF(AND(A13&lt;6.25,B13&lt;3.05,F13&lt;2.5,D13&lt;1.55,D13&gt;=1.45,F13&gt;=1.5),4.5,IF(AND(A13&gt;=6.25,B13&lt;3.05,F13&lt;2.5,D13&lt;1.55,D13&gt;=1.45,F13&gt;=1.5),4.675,IF(AND(A13&gt;=7.25,D13&lt;2.45,F13&gt;=2.5,D13&gt;=1.55,D13&gt;=1.45,F13&gt;=1.5),6.433,IF(AND(D13&gt;=0.25,G13&gt;=0.33,G13&gt;=0.217,H13&gt;=5.523,D13&lt;0.35,G13&lt;0.901,F13&lt;1.5),1.4,IF(AND(A13&lt;6.15,A13&lt;7.25,D13&lt;2.45,F13&gt;=2.5,D13&gt;=1.55,D13&gt;=1.45,F13&gt;=1.5),5.025,IF(AND(H13&lt;6.439,D13&lt;0.25,G13&gt;=0.33,G13&gt;=0.217,H13&gt;=5.523,D13&lt;0.35,G13&lt;0.901,F13&lt;1.5),1.5,IF(AND(H13&gt;=6.439,D13&lt;0.25,G13&gt;=0.33,G13&gt;=0.217,H13&gt;=5.523,D13&lt;0.35,G13&lt;0.901,F13&lt;1.5),1.38,IF(AND(H13&gt;=13.711,A13&gt;=6.15,A13&lt;7.25,D13&lt;2.45,F13&gt;=2.5,D13&gt;=1.55,D13&gt;=1.45,F13&gt;=1.5),5.68,IF(AND(B13&gt;=3.3,H13&lt;13.711,A13&gt;=6.15,A13&lt;7.25,D13&lt;2.45,F13&gt;=2.5,D13&gt;=1.55,D13&gt;=1.45,F13&gt;=1.5),5.6,IF(AND(G13&lt;0.093,B13&lt;3.3,H13&lt;13.711,A13&gt;=6.15,A13&lt;7.25,D13&lt;2.45,F13&gt;=2.5,D13&gt;=1.55,D13&gt;=1.45,F13&gt;=1.5),5.56,IF(AND(D13&lt;1.95,G13&gt;=0.093,B13&lt;3.3,H13&lt;13.711,A13&gt;=6.15,A13&lt;7.25,D13&lt;2.45,F13&gt;=2.5,D13&gt;=1.55,D13&gt;=1.45,F13&gt;=1.5),5.3,IF(AND(B13&lt;3.15,D13&gt;=1.95,G13&gt;=0.093,B13&lt;3.3,H13&lt;13.711,A13&gt;=6.15,A13&lt;7.25,D13&lt;2.45,F13&gt;=2.5,D13&gt;=1.55,D13&gt;=1.45,F13&gt;=1.5),5.1,IF(AND(B13&gt;=3.15,D13&gt;=1.95,G13&gt;=0.093,B13&lt;3.3,H13&lt;13.711,A13&gt;=6.15,A13&lt;7.25,D13&lt;2.45,F13&gt;=2.5,D13&gt;=1.55,D13&gt;=1.45,F13&gt;=1.5),5.15,"shouldnthappen"))))))))))))))))))))))))))))))))</f>
        <v>1.5</v>
      </c>
      <c r="S13" s="1" t="n">
        <f aca="false">IF(AND(G13&gt;=0.859,D13&gt;=0.35,F13&lt;1.5),1.9,IF(AND(D13&lt;1.75,F13&gt;=2.5,F13&gt;=1.5),4.867,IF(AND(H13&lt;8.42,A13&lt;5.05,D13&lt;0.35,F13&lt;1.5),1.42,IF(AND(H13&gt;=14.877,A13&gt;=5.05,D13&lt;0.35,F13&lt;1.5),1.3,IF(AND(B13&lt;3.35,G13&lt;0.859,D13&gt;=0.35,F13&lt;1.5),1.7,IF(AND(B13&gt;=3.35,G13&lt;0.859,D13&gt;=0.35,F13&lt;1.5),1.5,IF(AND(A13&gt;=6.05,B13&lt;2.75,F13&lt;2.5,F13&gt;=1.5),4.733,IF(AND(G13&gt;=0.68,B13&gt;=2.75,F13&lt;2.5,F13&gt;=1.5),4.025,IF(AND(H13&gt;=16.284,D13&gt;=1.75,F13&gt;=2.5,F13&gt;=1.5),6.6,IF(AND(A13&lt;4.35,H13&gt;=8.42,A13&lt;5.05,D13&lt;0.35,F13&lt;1.5),1.1,IF(AND(G13&gt;=0.948,H13&lt;14.877,A13&gt;=5.05,D13&lt;0.35,F13&lt;1.5),1.7,IF(AND(A13&lt;5.3,A13&lt;6.05,B13&lt;2.75,F13&lt;2.5,F13&gt;=1.5),3,IF(AND(H13&gt;=15.168,G13&lt;0.68,B13&gt;=2.75,F13&lt;2.5,F13&gt;=1.5),4.75,IF(AND(H13&gt;=14.005,A13&gt;=4.35,H13&gt;=8.42,A13&lt;5.05,D13&lt;0.35,F13&lt;1.5),1.375,IF(AND(A13&gt;=5.55,G13&lt;0.948,H13&lt;14.877,A13&gt;=5.05,D13&lt;0.35,F13&lt;1.5),1.7,IF(AND(H13&lt;12.363,A13&gt;=5.3,A13&lt;6.05,B13&lt;2.75,F13&lt;2.5,F13&gt;=1.5),3.825,IF(AND(H13&gt;=12.363,A13&gt;=5.3,A13&lt;6.05,B13&lt;2.75,F13&lt;2.5,F13&gt;=1.5),4.033,IF(AND(H13&gt;=14.508,H13&lt;15.168,G13&lt;0.68,B13&gt;=2.75,F13&lt;2.5,F13&gt;=1.5),4.2,IF(AND(D13&gt;=2.35,D13&gt;=2.2,H13&lt;16.284,D13&gt;=1.75,F13&gt;=2.5,F13&gt;=1.5),5.267,IF(AND(G13&lt;0.231,H13&lt;14.005,A13&gt;=4.35,H13&gt;=8.42,A13&lt;5.05,D13&lt;0.35,F13&lt;1.5),1.4,IF(AND(H13&gt;=14.494,A13&lt;5.55,G13&lt;0.948,H13&lt;14.877,A13&gt;=5.05,D13&lt;0.35,F13&lt;1.5),1.6,IF(AND(A13&lt;6.1,H13&lt;14.508,H13&lt;15.168,G13&lt;0.68,B13&gt;=2.75,F13&lt;2.5,F13&gt;=1.5),4.5,IF(AND(A13&lt;6.1,H13&lt;11.8,D13&lt;2.2,H13&lt;16.284,D13&gt;=1.75,F13&gt;=2.5,F13&gt;=1.5),4.95,IF(AND(A13&gt;=6.1,H13&lt;11.8,D13&lt;2.2,H13&lt;16.284,D13&gt;=1.75,F13&gt;=2.5,F13&gt;=1.5),5.333,IF(AND(B13&lt;2.75,H13&gt;=11.8,D13&lt;2.2,H13&lt;16.284,D13&gt;=1.75,F13&gt;=2.5,F13&gt;=1.5),5.1,IF(AND(B13&gt;=3.15,D13&lt;2.35,D13&gt;=2.2,H13&lt;16.284,D13&gt;=1.75,F13&gt;=2.5,F13&gt;=1.5),5.5,IF(AND(B13&gt;=3.35,G13&gt;=0.231,H13&lt;14.005,A13&gt;=4.35,H13&gt;=8.42,A13&lt;5.05,D13&lt;0.35,F13&lt;1.5),1.3,IF(AND(H13&lt;13.869,H13&lt;14.494,A13&lt;5.55,G13&lt;0.948,H13&lt;14.877,A13&gt;=5.05,D13&lt;0.35,F13&lt;1.5),1.5,IF(AND(H13&gt;=13.869,H13&lt;14.494,A13&lt;5.55,G13&lt;0.948,H13&lt;14.877,A13&gt;=5.05,D13&lt;0.35,F13&lt;1.5),1.4,IF(AND(G13&lt;0.636,A13&gt;=6.1,H13&lt;14.508,H13&lt;15.168,G13&lt;0.68,B13&gt;=2.75,F13&lt;2.5,F13&gt;=1.5),4.68,IF(AND(G13&gt;=0.636,A13&gt;=6.1,H13&lt;14.508,H13&lt;15.168,G13&lt;0.68,B13&gt;=2.75,F13&lt;2.5,F13&gt;=1.5),4.4,IF(AND(B13&lt;2.85,B13&gt;=2.75,H13&gt;=11.8,D13&lt;2.2,H13&lt;16.284,D13&gt;=1.75,F13&gt;=2.5,F13&gt;=1.5),6.7,IF(AND(H13&lt;10.626,B13&lt;3.15,D13&lt;2.35,D13&gt;=2.2,H13&lt;16.284,D13&gt;=1.75,F13&gt;=2.5,F13&gt;=1.5),5.1,IF(AND(H13&gt;=10.626,B13&lt;3.15,D13&lt;2.35,D13&gt;=2.2,H13&lt;16.284,D13&gt;=1.75,F13&gt;=2.5,F13&gt;=1.5),5.2,IF(AND(G13&lt;0.378,B13&lt;3.35,G13&gt;=0.231,H13&lt;14.005,A13&gt;=4.35,H13&gt;=8.42,A13&lt;5.05,D13&lt;0.35,F13&lt;1.5),1.2,IF(AND(G13&gt;=0.378,B13&lt;3.35,G13&gt;=0.231,H13&lt;14.005,A13&gt;=4.35,H13&gt;=8.42,A13&lt;5.05,D13&lt;0.35,F13&lt;1.5),1.3,IF(AND(A13&lt;6.2,B13&gt;=2.85,B13&gt;=2.75,H13&gt;=11.8,D13&lt;2.2,H13&lt;16.284,D13&gt;=1.75,F13&gt;=2.5,F13&gt;=1.5),4.9,IF(AND(G13&lt;0.388,A13&gt;=6.2,B13&gt;=2.85,B13&gt;=2.75,H13&gt;=11.8,D13&lt;2.2,H13&lt;16.284,D13&gt;=1.75,F13&gt;=2.5,F13&gt;=1.5),5.52,IF(AND(G13&gt;=0.388,A13&gt;=6.2,B13&gt;=2.85,B13&gt;=2.75,H13&gt;=11.8,D13&lt;2.2,H13&lt;16.284,D13&gt;=1.75,F13&gt;=2.5,F13&gt;=1.5),5.7,"shouldnthappen")))))))))))))))))))))))))))))))))))))))</f>
        <v>1.5</v>
      </c>
      <c r="T13" s="1" t="n">
        <f aca="false">IF(AND(D13&gt;=0.8,A13&lt;5.45),3.7,IF(AND(D13&gt;=0.35,D13&lt;0.8,A13&lt;5.45),1.56,IF(AND(G13&lt;0.164,F13&lt;2.5,A13&gt;=5.45),1.6,IF(AND(H13&gt;=16.718,F13&gt;=2.5,A13&gt;=5.45),6.4,IF(AND(G13&gt;=0.719,H13&lt;16.718,F13&gt;=2.5,A13&gt;=5.45),5.05,IF(AND(A13&lt;4.35,A13&lt;5.05,D13&lt;0.35,D13&lt;0.8,A13&lt;5.45),1.1,IF(AND(H13&gt;=14.494,A13&gt;=5.05,D13&lt;0.35,D13&lt;0.8,A13&lt;5.45),1.6,IF(AND(G13&lt;0.338,D13&lt;1.25,G13&gt;=0.164,F13&lt;2.5,A13&gt;=5.45),4.1,IF(AND(H13&lt;8.397,D13&gt;=1.25,G13&gt;=0.164,F13&lt;2.5,A13&gt;=5.45),4,IF(AND(H13&lt;11.031,H13&lt;14.494,A13&gt;=5.05,D13&lt;0.35,D13&lt;0.8,A13&lt;5.45),1.5,IF(AND(H13&gt;=11.031,H13&lt;14.494,A13&gt;=5.05,D13&lt;0.35,D13&lt;0.8,A13&lt;5.45),1.44,IF(AND(B13&lt;2.65,H13&gt;=8.397,D13&gt;=1.25,G13&gt;=0.164,F13&lt;2.5,A13&gt;=5.45),4.767,IF(AND(H13&lt;7.388,G13&lt;0.487,G13&lt;0.719,H13&lt;16.718,F13&gt;=2.5,A13&gt;=5.45),5.067,IF(AND(G13&lt;0.533,G13&gt;=0.487,G13&lt;0.719,H13&lt;16.718,F13&gt;=2.5,A13&gt;=5.45),5.8,IF(AND(G13&gt;=0.533,G13&gt;=0.487,G13&lt;0.719,H13&lt;16.718,F13&gt;=2.5,A13&gt;=5.45),5.86,IF(AND(B13&lt;3.25,A13&gt;=4.95,A13&gt;=4.35,A13&lt;5.05,D13&lt;0.35,D13&lt;0.8,A13&lt;5.45),1.2,IF(AND(A13&lt;5.6,H13&lt;11.218,G13&gt;=0.338,D13&lt;1.25,G13&gt;=0.164,F13&lt;2.5,A13&gt;=5.45),3.7,IF(AND(A13&gt;=5.6,H13&lt;11.218,G13&gt;=0.338,D13&lt;1.25,G13&gt;=0.164,F13&lt;2.5,A13&gt;=5.45),3.5,IF(AND(H13&lt;12.668,H13&gt;=11.218,G13&gt;=0.338,D13&lt;1.25,G13&gt;=0.164,F13&lt;2.5,A13&gt;=5.45),3.9,IF(AND(H13&gt;=12.668,H13&gt;=11.218,G13&gt;=0.338,D13&lt;1.25,G13&gt;=0.164,F13&lt;2.5,A13&gt;=5.45),4,IF(AND(H13&gt;=15.705,B13&gt;=2.65,H13&gt;=8.397,D13&gt;=1.25,G13&gt;=0.164,F13&lt;2.5,A13&gt;=5.45),4.8,IF(AND(B13&lt;2.75,H13&gt;=7.388,G13&lt;0.487,G13&lt;0.719,H13&lt;16.718,F13&gt;=2.5,A13&gt;=5.45),5.26,IF(AND(B13&lt;2.95,A13&lt;4.5,A13&lt;4.95,A13&gt;=4.35,A13&lt;5.05,D13&lt;0.35,D13&lt;0.8,A13&lt;5.45),1.4,IF(AND(B13&gt;=2.95,A13&lt;4.5,A13&lt;4.95,A13&gt;=4.35,A13&lt;5.05,D13&lt;0.35,D13&lt;0.8,A13&lt;5.45),1.3,IF(AND(H13&gt;=13.924,A13&gt;=4.5,A13&lt;4.95,A13&gt;=4.35,A13&lt;5.05,D13&lt;0.35,D13&lt;0.8,A13&lt;5.45),1.5,IF(AND(G13&lt;0.252,B13&gt;=3.25,A13&gt;=4.95,A13&gt;=4.35,A13&lt;5.05,D13&lt;0.35,D13&lt;0.8,A13&lt;5.45),1.4,IF(AND(G13&gt;=0.252,B13&gt;=3.25,A13&gt;=4.95,A13&gt;=4.35,A13&lt;5.05,D13&lt;0.35,D13&lt;0.8,A13&lt;5.45),1.32,IF(AND(G13&gt;=0.473,H13&lt;15.705,B13&gt;=2.65,H13&gt;=8.397,D13&gt;=1.25,G13&gt;=0.164,F13&lt;2.5,A13&gt;=5.45),4.7,IF(AND(B13&gt;=3.15,B13&gt;=2.75,H13&gt;=7.388,G13&lt;0.487,G13&lt;0.719,H13&lt;16.718,F13&gt;=2.5,A13&gt;=5.45),5.7,IF(AND(B13&lt;3.15,H13&lt;13.924,A13&gt;=4.5,A13&lt;4.95,A13&gt;=4.35,A13&lt;5.05,D13&lt;0.35,D13&lt;0.8,A13&lt;5.45),1.433,IF(AND(B13&gt;=3.15,H13&lt;13.924,A13&gt;=4.5,A13&lt;4.95,A13&gt;=4.35,A13&lt;5.05,D13&lt;0.35,D13&lt;0.8,A13&lt;5.45),1.4,IF(AND(H13&gt;=14.81,G13&lt;0.473,H13&lt;15.705,B13&gt;=2.65,H13&gt;=8.397,D13&gt;=1.25,G13&gt;=0.164,F13&lt;2.5,A13&gt;=5.45),4.2,IF(AND(A13&lt;6.65,B13&lt;3.15,B13&gt;=2.75,H13&gt;=7.388,G13&lt;0.487,G13&lt;0.719,H13&lt;16.718,F13&gt;=2.5,A13&gt;=5.45),5.6,IF(AND(A13&gt;=6.65,B13&lt;3.15,B13&gt;=2.75,H13&gt;=7.388,G13&lt;0.487,G13&lt;0.719,H13&lt;16.718,F13&gt;=2.5,A13&gt;=5.45),5.4,IF(AND(A13&lt;6.15,H13&lt;14.81,G13&lt;0.473,H13&lt;15.705,B13&gt;=2.65,H13&gt;=8.397,D13&gt;=1.25,G13&gt;=0.164,F13&lt;2.5,A13&gt;=5.45),4.5,IF(AND(A13&gt;=6.15,H13&lt;14.81,G13&lt;0.473,H13&lt;15.705,B13&gt;=2.65,H13&gt;=8.397,D13&gt;=1.25,G13&gt;=0.164,F13&lt;2.5,A13&gt;=5.45),4.4,"shouldnthappen"))))))))))))))))))))))))))))))))))))</f>
        <v>1.5</v>
      </c>
      <c r="U13" s="1" t="n">
        <f aca="false">IF(AND(G13&gt;=0.934,F13&lt;1.5),1.7,IF(AND(D13&lt;0.15,D13&lt;0.25,G13&lt;0.934,F13&lt;1.5),1.38,IF(AND(H13&gt;=14.379,D13&gt;=0.25,G13&lt;0.934,F13&lt;1.5),1.7,IF(AND(A13&lt;5.3,D13&lt;1.35,F13&lt;2.5,F13&gt;=1.5),3.15,IF(AND(H13&lt;7.148,D13&gt;=1.35,F13&lt;2.5,F13&gt;=1.5),3.9,IF(AND(G13&lt;0.352,A13&lt;6.15,F13&gt;=2.5,F13&gt;=1.5),4.5,IF(AND(G13&gt;=0.352,A13&lt;6.15,F13&gt;=2.5,F13&gt;=1.5),4.92,IF(AND(B13&lt;2.85,A13&gt;=6.15,F13&gt;=2.5,F13&gt;=1.5),6.2,IF(AND(D13&gt;=0.45,H13&lt;14.379,D13&gt;=0.25,G13&lt;0.934,F13&lt;1.5),1.65,IF(AND(G13&gt;=0.857,A13&gt;=5.3,D13&lt;1.35,F13&lt;2.5,F13&gt;=1.5),4.3,IF(AND(A13&gt;=7.25,B13&gt;=2.85,A13&gt;=6.15,F13&gt;=2.5,F13&gt;=1.5),6.425,IF(AND(H13&lt;9.499,A13&lt;5.05,D13&gt;=0.15,D13&lt;0.25,G13&lt;0.934,F13&lt;1.5),1.4,IF(AND(A13&gt;=5.45,A13&gt;=5.05,D13&gt;=0.15,D13&lt;0.25,G13&lt;0.934,F13&lt;1.5),1.3,IF(AND(B13&gt;=4.15,D13&lt;0.45,H13&lt;14.379,D13&gt;=0.25,G13&lt;0.934,F13&lt;1.5),1.5,IF(AND(A13&gt;=5.75,G13&lt;0.857,A13&gt;=5.3,D13&lt;1.35,F13&lt;2.5,F13&gt;=1.5),4.02,IF(AND(A13&lt;6.65,G13&lt;0.333,H13&gt;=7.148,D13&gt;=1.35,F13&lt;2.5,F13&gt;=1.5),4.475,IF(AND(A13&gt;=6.65,G13&lt;0.333,H13&gt;=7.148,D13&gt;=1.35,F13&lt;2.5,F13&gt;=1.5),4.8,IF(AND(D13&gt;=1.45,G13&gt;=0.333,H13&gt;=7.148,D13&gt;=1.35,F13&lt;2.5,F13&gt;=1.5),4.85,IF(AND(G13&gt;=0.861,A13&lt;7.25,B13&gt;=2.85,A13&gt;=6.15,F13&gt;=2.5,F13&gt;=1.5),5.2,IF(AND(G13&lt;0.571,H13&gt;=9.499,A13&lt;5.05,D13&gt;=0.15,D13&lt;0.25,G13&lt;0.934,F13&lt;1.5),1.2,IF(AND(G13&gt;=0.571,H13&gt;=9.499,A13&lt;5.05,D13&gt;=0.15,D13&lt;0.25,G13&lt;0.934,F13&lt;1.5),1.3,IF(AND(H13&lt;9.283,A13&lt;5.45,A13&gt;=5.05,D13&gt;=0.15,D13&lt;0.25,G13&lt;0.934,F13&lt;1.5),1.5,IF(AND(H13&gt;=9.283,A13&lt;5.45,A13&gt;=5.05,D13&gt;=0.15,D13&lt;0.25,G13&lt;0.934,F13&lt;1.5),1.425,IF(AND(A13&lt;4.9,B13&lt;4.15,D13&lt;0.45,H13&lt;14.379,D13&gt;=0.25,G13&lt;0.934,F13&lt;1.5),1.4,IF(AND(A13&gt;=4.9,B13&lt;4.15,D13&lt;0.45,H13&lt;14.379,D13&gt;=0.25,G13&lt;0.934,F13&lt;1.5),1.325,IF(AND(G13&lt;0.572,A13&lt;5.75,G13&lt;0.857,A13&gt;=5.3,D13&lt;1.35,F13&lt;2.5,F13&gt;=1.5),3.65,IF(AND(G13&gt;=0.572,A13&lt;5.75,G13&lt;0.857,A13&gt;=5.3,D13&lt;1.35,F13&lt;2.5,F13&gt;=1.5),3.9,IF(AND(A13&lt;6.75,D13&lt;1.45,G13&gt;=0.333,H13&gt;=7.148,D13&gt;=1.35,F13&lt;2.5,F13&gt;=1.5),4.4,IF(AND(A13&gt;=6.75,D13&lt;1.45,G13&gt;=0.333,H13&gt;=7.148,D13&gt;=1.35,F13&lt;2.5,F13&gt;=1.5),4.78,IF(AND(A13&lt;6.6,B13&lt;3.25,G13&lt;0.861,A13&lt;7.25,B13&gt;=2.85,A13&gt;=6.15,F13&gt;=2.5,F13&gt;=1.5),5.333,IF(AND(H13&lt;11.461,B13&gt;=3.25,G13&lt;0.861,A13&lt;7.25,B13&gt;=2.85,A13&gt;=6.15,F13&gt;=2.5,F13&gt;=1.5),6.025,IF(AND(H13&gt;=11.461,B13&gt;=3.25,G13&lt;0.861,A13&lt;7.25,B13&gt;=2.85,A13&gt;=6.15,F13&gt;=2.5,F13&gt;=1.5),5.667,IF(AND(H13&gt;=14.564,A13&gt;=6.6,B13&lt;3.25,G13&lt;0.861,A13&lt;7.25,B13&gt;=2.85,A13&gt;=6.15,F13&gt;=2.5,F13&gt;=1.5),5.4,IF(AND(D13&gt;=2.35,H13&lt;14.564,A13&gt;=6.6,B13&lt;3.25,G13&lt;0.861,A13&lt;7.25,B13&gt;=2.85,A13&gt;=6.15,F13&gt;=2.5,F13&gt;=1.5),5.6,IF(AND(A13&lt;6.85,D13&lt;2.35,H13&lt;14.564,A13&gt;=6.6,B13&lt;3.25,G13&lt;0.861,A13&lt;7.25,B13&gt;=2.85,A13&gt;=6.15,F13&gt;=2.5,F13&gt;=1.5),5.9,IF(AND(A13&gt;=6.85,D13&lt;2.35,H13&lt;14.564,A13&gt;=6.6,B13&lt;3.25,G13&lt;0.861,A13&lt;7.25,B13&gt;=2.85,A13&gt;=6.15,F13&gt;=2.5,F13&gt;=1.5),5.78,"shouldnthappen"))))))))))))))))))))))))))))))))))))</f>
        <v>1.5</v>
      </c>
      <c r="V13" s="1" t="n">
        <f aca="false">IF(AND(H13&lt;5.748,A13&lt;5.05,D13&lt;0.75),1,IF(AND(B13&lt;3.15,H13&gt;=5.748,A13&lt;5.05,D13&lt;0.75),1.475,IF(AND(G13&gt;=0.801,D13&lt;0.25,A13&gt;=5.05,D13&lt;0.75),1.7,IF(AND(D13&gt;=0.45,D13&gt;=0.25,A13&gt;=5.05,D13&lt;0.75),1.7,IF(AND(B13&lt;2.35,F13&lt;2.5,B13&lt;2.75,D13&gt;=0.75),4.16,IF(AND(D13&lt;1.75,F13&gt;=2.5,B13&lt;2.75,D13&gt;=0.75),4.875,IF(AND(D13&gt;=1.75,F13&gt;=2.5,B13&lt;2.75,D13&gt;=0.75),5.333,IF(AND(H13&gt;=16.284,D13&gt;=1.55,B13&gt;=2.75,D13&gt;=0.75),6.6,IF(AND(H13&gt;=14.144,B13&gt;=3.15,H13&gt;=5.748,A13&lt;5.05,D13&lt;0.75),1.3,IF(AND(A13&lt;5.45,G13&lt;0.801,D13&lt;0.25,A13&gt;=5.05,D13&lt;0.75),1.5,IF(AND(A13&gt;=5.45,G13&lt;0.801,D13&lt;0.25,A13&gt;=5.05,D13&lt;0.75),1.34,IF(AND(B13&lt;3.75,D13&lt;0.45,D13&gt;=0.25,A13&gt;=5.05,D13&lt;0.75),1.467,IF(AND(B13&gt;=3.75,D13&lt;0.45,D13&gt;=0.25,A13&gt;=5.05,D13&lt;0.75),1.767,IF(AND(G13&gt;=0.896,B13&gt;=2.35,F13&lt;2.5,B13&lt;2.75,D13&gt;=0.75),4.9,IF(AND(H13&lt;15.504,D13&lt;1.35,D13&lt;1.55,B13&gt;=2.75,D13&gt;=0.75),4.2,IF(AND(H13&gt;=15.504,D13&lt;1.35,D13&lt;1.55,B13&gt;=2.75,D13&gt;=0.75),4.6,IF(AND(H13&lt;9.767,D13&gt;=1.35,D13&lt;1.55,B13&gt;=2.75,D13&gt;=0.75),5.1,IF(AND(A13&lt;4.5,H13&lt;14.144,B13&gt;=3.15,H13&gt;=5.748,A13&lt;5.05,D13&lt;0.75),1.3,IF(AND(A13&gt;=4.5,H13&lt;14.144,B13&gt;=3.15,H13&gt;=5.748,A13&lt;5.05,D13&lt;0.75),1.4,IF(AND(D13&gt;=1.15,G13&lt;0.896,B13&gt;=2.35,F13&lt;2.5,B13&lt;2.75,D13&gt;=0.75),4.04,IF(AND(B13&lt;2.9,H13&gt;=9.767,D13&gt;=1.35,D13&lt;1.55,B13&gt;=2.75,D13&gt;=0.75),4.8,IF(AND(D13&lt;1.7,A13&gt;=7.05,H13&lt;16.284,D13&gt;=1.55,B13&gt;=2.75,D13&gt;=0.75),5.8,IF(AND(D13&gt;=1.7,A13&gt;=7.05,H13&lt;16.284,D13&gt;=1.55,B13&gt;=2.75,D13&gt;=0.75),6.3,IF(AND(B13&lt;2.45,D13&lt;1.15,G13&lt;0.896,B13&gt;=2.35,F13&lt;2.5,B13&lt;2.75,D13&gt;=0.75),3.767,IF(AND(B13&gt;=2.45,D13&lt;1.15,G13&lt;0.896,B13&gt;=2.35,F13&lt;2.5,B13&lt;2.75,D13&gt;=0.75),3.167,IF(AND(B13&gt;=3.15,B13&gt;=2.9,H13&gt;=9.767,D13&gt;=1.35,D13&lt;1.55,B13&gt;=2.75,D13&gt;=0.75),4.7,IF(AND(D13&lt;1.9,D13&lt;2.05,A13&lt;7.05,H13&lt;16.284,D13&gt;=1.55,B13&gt;=2.75,D13&gt;=0.75),4.82,IF(AND(D13&gt;=1.9,D13&lt;2.05,A13&lt;7.05,H13&lt;16.284,D13&gt;=1.55,B13&gt;=2.75,D13&gt;=0.75),5.067,IF(AND(H13&lt;12.721,B13&lt;3.15,B13&gt;=2.9,H13&gt;=9.767,D13&gt;=1.35,D13&lt;1.55,B13&gt;=2.75,D13&gt;=0.75),4.5,IF(AND(H13&gt;=12.721,B13&lt;3.15,B13&gt;=2.9,H13&gt;=9.767,D13&gt;=1.35,D13&lt;1.55,B13&gt;=2.75,D13&gt;=0.75),4.433,IF(AND(H13&lt;9.525,G13&lt;0.364,D13&gt;=2.05,A13&lt;7.05,H13&lt;16.284,D13&gt;=1.55,B13&gt;=2.75,D13&gt;=0.75),5.1,IF(AND(A13&lt;6.25,G13&gt;=0.364,D13&gt;=2.05,A13&lt;7.05,H13&lt;16.284,D13&gt;=1.55,B13&gt;=2.75,D13&gt;=0.75),5.4,IF(AND(H13&lt;10.898,H13&gt;=9.525,G13&lt;0.364,D13&gt;=2.05,A13&lt;7.05,H13&lt;16.284,D13&gt;=1.55,B13&gt;=2.75,D13&gt;=0.75),5.6,IF(AND(H13&lt;8.711,A13&gt;=6.25,G13&gt;=0.364,D13&gt;=2.05,A13&lt;7.05,H13&lt;16.284,D13&gt;=1.55,B13&gt;=2.75,D13&gt;=0.75),5.7,IF(AND(H13&gt;=8.711,A13&gt;=6.25,G13&gt;=0.364,D13&gt;=2.05,A13&lt;7.05,H13&lt;16.284,D13&gt;=1.55,B13&gt;=2.75,D13&gt;=0.75),5.84,IF(AND(D13&lt;2.2,H13&gt;=10.898,H13&gt;=9.525,G13&lt;0.364,D13&gt;=2.05,A13&lt;7.05,H13&lt;16.284,D13&gt;=1.55,B13&gt;=2.75,D13&gt;=0.75),5.4,IF(AND(D13&gt;=2.2,H13&gt;=10.898,H13&gt;=9.525,G13&lt;0.364,D13&gt;=2.05,A13&lt;7.05,H13&lt;16.284,D13&gt;=1.55,B13&gt;=2.75,D13&gt;=0.75),5.3,"shouldnthappen")))))))))))))))))))))))))))))))))))))</f>
        <v>1.5</v>
      </c>
      <c r="W13" s="1" t="n">
        <f aca="false">IF(AND(H13&lt;6.926,D13&gt;=0.35,D13&lt;0.8),1.9,IF(AND(H13&gt;=6.926,D13&gt;=0.35,D13&lt;0.8),1.533,IF(AND(H13&lt;13.492,A13&lt;4.75,D13&lt;0.35,D13&lt;0.8),1.1,IF(AND(H13&gt;=13.492,A13&lt;4.75,D13&lt;0.35,D13&lt;0.8),1.375,IF(AND(B13&lt;2.75,A13&gt;=5.85,F13&lt;2.5,D13&gt;=0.8),4.833,IF(AND(B13&lt;3.3,A13&gt;=7.05,F13&gt;=2.5,D13&gt;=0.8),5.8,IF(AND(B13&gt;=3.3,A13&gt;=7.05,F13&gt;=2.5,D13&gt;=0.8),6.325,IF(AND(D13&gt;=0.25,A13&lt;5.05,A13&gt;=4.75,D13&lt;0.35,D13&lt;0.8),1.3,IF(AND(B13&lt;3.6,A13&gt;=5.05,A13&gt;=4.75,D13&lt;0.35,D13&lt;0.8),1.4,IF(AND(H13&lt;10.194,G13&lt;0.412,A13&lt;5.85,F13&lt;2.5,D13&gt;=0.8),4.133,IF(AND(H13&gt;=10.194,G13&lt;0.412,A13&lt;5.85,F13&lt;2.5,D13&gt;=0.8),4.5,IF(AND(A13&lt;5.35,G13&gt;=0.412,A13&lt;5.85,F13&lt;2.5,D13&gt;=0.8),3.15,IF(AND(A13&lt;6.2,B13&gt;=2.75,A13&gt;=5.85,F13&lt;2.5,D13&gt;=0.8),4.3,IF(AND(H13&lt;5.767,A13&lt;6.2,A13&lt;7.05,F13&gt;=2.5,D13&gt;=0.8),4.5,IF(AND(G13&gt;=0.861,A13&gt;=6.2,A13&lt;7.05,F13&gt;=2.5,D13&gt;=0.8),5.2,IF(AND(B13&lt;3.15,D13&lt;0.25,A13&lt;5.05,A13&gt;=4.75,D13&lt;0.35,D13&lt;0.8),1.55,IF(AND(A13&lt;5.45,B13&gt;=3.6,A13&gt;=5.05,A13&gt;=4.75,D13&lt;0.35,D13&lt;0.8),1.5,IF(AND(A13&gt;=5.45,B13&gt;=3.6,A13&gt;=5.05,A13&gt;=4.75,D13&lt;0.35,D13&lt;0.8),1.4,IF(AND(G13&gt;=0.772,A13&gt;=5.35,G13&gt;=0.412,A13&lt;5.85,F13&lt;2.5,D13&gt;=0.8),3.9,IF(AND(D13&gt;=1.45,A13&gt;=6.2,B13&gt;=2.75,A13&gt;=5.85,F13&lt;2.5,D13&gt;=0.8),4.775,IF(AND(G13&lt;0.5,H13&gt;=5.767,A13&lt;6.2,A13&lt;7.05,F13&gt;=2.5,D13&gt;=0.8),5.1,IF(AND(G13&gt;=0.5,H13&gt;=5.767,A13&lt;6.2,A13&lt;7.05,F13&gt;=2.5,D13&gt;=0.8),4.95,IF(AND(B13&gt;=3.25,G13&lt;0.861,A13&gt;=6.2,A13&lt;7.05,F13&gt;=2.5,D13&gt;=0.8),5.75,IF(AND(A13&lt;4.95,B13&gt;=3.15,D13&lt;0.25,A13&lt;5.05,A13&gt;=4.75,D13&lt;0.35,D13&lt;0.8),1.4,IF(AND(A13&lt;5.65,G13&lt;0.772,A13&gt;=5.35,G13&gt;=0.412,A13&lt;5.85,F13&lt;2.5,D13&gt;=0.8),3.6,IF(AND(A13&gt;=5.65,G13&lt;0.772,A13&gt;=5.35,G13&gt;=0.412,A13&lt;5.85,F13&lt;2.5,D13&gt;=0.8),3.5,IF(AND(B13&gt;=3.15,D13&lt;1.45,A13&gt;=6.2,B13&gt;=2.75,A13&gt;=5.85,F13&lt;2.5,D13&gt;=0.8),4.7,IF(AND(A13&gt;=6.65,B13&lt;3.25,G13&lt;0.861,A13&gt;=6.2,A13&lt;7.05,F13&gt;=2.5,D13&gt;=0.8),5.567,IF(AND(H13&lt;9.499,A13&gt;=4.95,B13&gt;=3.15,D13&lt;0.25,A13&lt;5.05,A13&gt;=4.75,D13&lt;0.35,D13&lt;0.8),1.4,IF(AND(H13&gt;=9.499,A13&gt;=4.95,B13&gt;=3.15,D13&lt;0.25,A13&lt;5.05,A13&gt;=4.75,D13&lt;0.35,D13&lt;0.8),1.2,IF(AND(G13&lt;0.765,B13&lt;3.15,D13&lt;1.45,A13&gt;=6.2,B13&gt;=2.75,A13&gt;=5.85,F13&lt;2.5,D13&gt;=0.8),4.4,IF(AND(G13&gt;=0.765,B13&lt;3.15,D13&lt;1.45,A13&gt;=6.2,B13&gt;=2.75,A13&gt;=5.85,F13&lt;2.5,D13&gt;=0.8),4.6,IF(AND(H13&lt;10.667,A13&lt;6.65,B13&lt;3.25,G13&lt;0.861,A13&gt;=6.2,A13&lt;7.05,F13&gt;=2.5,D13&gt;=0.8),5.167,IF(AND(G13&lt;0.627,H13&gt;=10.667,A13&lt;6.65,B13&lt;3.25,G13&lt;0.861,A13&gt;=6.2,A13&lt;7.05,F13&gt;=2.5,D13&gt;=0.8),5.64,IF(AND(G13&gt;=0.627,H13&gt;=10.667,A13&lt;6.65,B13&lt;3.25,G13&lt;0.861,A13&gt;=6.2,A13&lt;7.05,F13&gt;=2.5,D13&gt;=0.8),5.1,"shouldnthappen")))))))))))))))))))))))))))))))))))</f>
        <v>1.5</v>
      </c>
      <c r="X13" s="1" t="n">
        <f aca="false">IF(AND(B13&lt;3.05,H13&lt;6.697,A13&lt;5.45),4.1,IF(AND(B13&gt;=3.05,H13&lt;6.697,A13&lt;5.45),1.48,IF(AND(D13&lt;0.7,A13&lt;5.9,A13&gt;=5.45),1.4,IF(AND(A13&lt;4.35,B13&lt;3.3,H13&gt;=6.697,A13&lt;5.45),1.1,IF(AND(G13&lt;0.372,D13&gt;=0.7,A13&lt;5.9,A13&gt;=5.45),4.36,IF(AND(A13&gt;=4.9,A13&gt;=4.35,B13&lt;3.3,H13&gt;=6.697,A13&lt;5.45),1.6,IF(AND(H13&gt;=14.171,A13&lt;5.15,B13&gt;=3.3,H13&gt;=6.697,A13&lt;5.45),1.6,IF(AND(G13&lt;0.451,A13&gt;=5.15,B13&gt;=3.3,H13&gt;=6.697,A13&lt;5.45),1.367,IF(AND(G13&gt;=0.451,A13&gt;=5.15,B13&gt;=3.3,H13&gt;=6.697,A13&lt;5.45),1.5,IF(AND(G13&lt;0.332,D13&lt;1.45,F13&lt;2.5,A13&gt;=5.9,A13&gt;=5.45),4.35,IF(AND(A13&lt;6.15,D13&gt;=1.45,F13&lt;2.5,A13&gt;=5.9,A13&gt;=5.45),5.1,IF(AND(D13&gt;=2.4,G13&lt;0.432,F13&gt;=2.5,A13&gt;=5.9,A13&gt;=5.45),5.78,IF(AND(A13&lt;6.15,G13&gt;=0.432,F13&gt;=2.5,A13&gt;=5.9,A13&gt;=5.45),4.9,IF(AND(B13&lt;3.1,A13&lt;4.9,A13&gt;=4.35,B13&lt;3.3,H13&gt;=6.697,A13&lt;5.45),1.4,IF(AND(B13&gt;=3.1,A13&lt;4.9,A13&gt;=4.35,B13&lt;3.3,H13&gt;=6.697,A13&lt;5.45),1.3,IF(AND(G13&lt;0.343,H13&lt;14.171,A13&lt;5.15,B13&gt;=3.3,H13&gt;=6.697,A13&lt;5.45),1.433,IF(AND(G13&gt;=0.343,H13&lt;14.171,A13&lt;5.15,B13&gt;=3.3,H13&gt;=6.697,A13&lt;5.45),1.525,IF(AND(D13&lt;1.05,B13&lt;2.55,G13&gt;=0.372,D13&gt;=0.7,A13&lt;5.9,A13&gt;=5.45),3.7,IF(AND(H13&lt;10.596,B13&gt;=2.55,G13&gt;=0.372,D13&gt;=0.7,A13&lt;5.9,A13&gt;=5.45),3.525,IF(AND(H13&gt;=10.596,B13&gt;=2.55,G13&gt;=0.372,D13&gt;=0.7,A13&lt;5.9,A13&gt;=5.45),3.9,IF(AND(H13&lt;14.314,G13&gt;=0.332,D13&lt;1.45,F13&lt;2.5,A13&gt;=5.9,A13&gt;=5.45),4.4,IF(AND(H13&gt;=14.314,G13&gt;=0.332,D13&lt;1.45,F13&lt;2.5,A13&gt;=5.9,A13&gt;=5.45),4.7,IF(AND(H13&lt;13.906,A13&gt;=6.15,D13&gt;=1.45,F13&lt;2.5,A13&gt;=5.9,A13&gt;=5.45),4.675,IF(AND(H13&gt;=13.906,A13&gt;=6.15,D13&gt;=1.45,F13&lt;2.5,A13&gt;=5.9,A13&gt;=5.45),4.9,IF(AND(G13&lt;0.093,D13&lt;2.4,G13&lt;0.432,F13&gt;=2.5,A13&gt;=5.9,A13&gt;=5.45),5.6,IF(AND(B13&lt;2.95,A13&gt;=6.15,G13&gt;=0.432,F13&gt;=2.5,A13&gt;=5.9,A13&gt;=5.45),5.86,IF(AND(A13&lt;5.55,D13&gt;=1.05,B13&lt;2.55,G13&gt;=0.372,D13&gt;=0.7,A13&lt;5.9,A13&gt;=5.45),4,IF(AND(A13&gt;=5.55,D13&gt;=1.05,B13&lt;2.55,G13&gt;=0.372,D13&gt;=0.7,A13&lt;5.9,A13&gt;=5.45),3.9,IF(AND(D13&lt;1.7,G13&gt;=0.093,D13&lt;2.4,G13&lt;0.432,F13&gt;=2.5,A13&gt;=5.9,A13&gt;=5.45),5.05,IF(AND(G13&gt;=0.774,B13&gt;=2.95,A13&gt;=6.15,G13&gt;=0.432,F13&gt;=2.5,A13&gt;=5.9,A13&gt;=5.45),5.3,IF(AND(G13&gt;=0.312,D13&gt;=1.7,G13&gt;=0.093,D13&lt;2.4,G13&lt;0.432,F13&gt;=2.5,A13&gt;=5.9,A13&gt;=5.45),5.4,IF(AND(D13&lt;2.45,G13&lt;0.774,B13&gt;=2.95,A13&gt;=6.15,G13&gt;=0.432,F13&gt;=2.5,A13&gt;=5.9,A13&gt;=5.45),5.66,IF(AND(D13&gt;=2.45,G13&lt;0.774,B13&gt;=2.95,A13&gt;=6.15,G13&gt;=0.432,F13&gt;=2.5,A13&gt;=5.9,A13&gt;=5.45),6,IF(AND(G13&gt;=0.301,G13&lt;0.312,D13&gt;=1.7,G13&gt;=0.093,D13&lt;2.4,G13&lt;0.432,F13&gt;=2.5,A13&gt;=5.9,A13&gt;=5.45),5.1,IF(AND(A13&lt;6.45,G13&lt;0.301,G13&lt;0.312,D13&gt;=1.7,G13&gt;=0.093,D13&lt;2.4,G13&lt;0.432,F13&gt;=2.5,A13&gt;=5.9,A13&gt;=5.45),5.3,IF(AND(A13&gt;=6.45,G13&lt;0.301,G13&lt;0.312,D13&gt;=1.7,G13&gt;=0.093,D13&lt;2.4,G13&lt;0.432,F13&gt;=2.5,A13&gt;=5.9,A13&gt;=5.45),5.2,"shouldnthappen"))))))))))))))))))))))))))))))))))))</f>
        <v>1.48</v>
      </c>
      <c r="Y13" s="1" t="n">
        <f aca="false">IF(AND(H13&lt;6.51,F13&lt;1.5),1.8,IF(AND(H13&gt;=16.674,F13&gt;=1.5),6.533,IF(AND(D13&gt;=0.45,H13&gt;=6.51,F13&lt;1.5),1.667,IF(AND(H13&gt;=13.805,G13&lt;0.154,H13&lt;16.674,F13&gt;=1.5),6.7,IF(AND(D13&lt;0.15,A13&lt;5.05,D13&lt;0.45,H13&gt;=6.51,F13&lt;1.5),1.4,IF(AND(H13&gt;=13.586,A13&gt;=5.05,D13&lt;0.45,H13&gt;=6.51,F13&lt;1.5),1.3,IF(AND(F13&lt;2.5,H13&lt;13.805,G13&lt;0.154,H13&lt;16.674,F13&gt;=1.5),4.6,IF(AND(H13&lt;8.929,D13&lt;1.35,G13&gt;=0.154,H13&lt;16.674,F13&gt;=1.5),3.64,IF(AND(G13&lt;0.05,H13&lt;13.586,A13&gt;=5.05,D13&lt;0.45,H13&gt;=6.51,F13&lt;1.5),1.4,IF(AND(G13&gt;=0.107,F13&gt;=2.5,H13&lt;13.805,G13&lt;0.154,H13&lt;16.674,F13&gt;=1.5),5.3,IF(AND(B13&gt;=2.75,H13&gt;=8.929,D13&lt;1.35,G13&gt;=0.154,H13&lt;16.674,F13&gt;=1.5),4.433,IF(AND(D13&gt;=1.55,F13&lt;2.5,D13&gt;=1.35,G13&gt;=0.154,H13&lt;16.674,F13&gt;=1.5),4.975,IF(AND(H13&lt;6.93,F13&gt;=2.5,D13&gt;=1.35,G13&gt;=0.154,H13&lt;16.674,F13&gt;=1.5),4.5,IF(AND(H13&lt;12.675,G13&lt;0.217,D13&gt;=0.15,A13&lt;5.05,D13&lt;0.45,H13&gt;=6.51,F13&lt;1.5),1.4,IF(AND(H13&gt;=12.675,G13&lt;0.217,D13&gt;=0.15,A13&lt;5.05,D13&lt;0.45,H13&gt;=6.51,F13&lt;1.5),1.5,IF(AND(A13&lt;4.65,G13&gt;=0.217,D13&gt;=0.15,A13&lt;5.05,D13&lt;0.45,H13&gt;=6.51,F13&lt;1.5),1.35,IF(AND(D13&lt;0.25,G13&gt;=0.05,H13&lt;13.586,A13&gt;=5.05,D13&lt;0.45,H13&gt;=6.51,F13&lt;1.5),1.467,IF(AND(D13&gt;=0.25,G13&gt;=0.05,H13&lt;13.586,A13&gt;=5.05,D13&lt;0.45,H13&gt;=6.51,F13&lt;1.5),1.5,IF(AND(H13&lt;9.15,G13&lt;0.107,F13&gt;=2.5,H13&lt;13.805,G13&lt;0.154,H13&lt;16.674,F13&gt;=1.5),5.7,IF(AND(H13&gt;=9.15,G13&lt;0.107,F13&gt;=2.5,H13&lt;13.805,G13&lt;0.154,H13&lt;16.674,F13&gt;=1.5),5.6,IF(AND(G13&lt;0.404,B13&lt;2.75,H13&gt;=8.929,D13&lt;1.35,G13&gt;=0.154,H13&lt;16.674,F13&gt;=1.5),4.15,IF(AND(G13&gt;=0.404,B13&lt;2.75,H13&gt;=8.929,D13&lt;1.35,G13&gt;=0.154,H13&lt;16.674,F13&gt;=1.5),3.9,IF(AND(A13&gt;=6.75,D13&lt;1.55,F13&lt;2.5,D13&gt;=1.35,G13&gt;=0.154,H13&lt;16.674,F13&gt;=1.5),4.82,IF(AND(D13&lt;0.25,A13&gt;=4.65,G13&gt;=0.217,D13&gt;=0.15,A13&lt;5.05,D13&lt;0.45,H13&gt;=6.51,F13&lt;1.5),1.325,IF(AND(D13&gt;=0.25,A13&gt;=4.65,G13&gt;=0.217,D13&gt;=0.15,A13&lt;5.05,D13&lt;0.45,H13&gt;=6.51,F13&lt;1.5),1.3,IF(AND(A13&lt;6.55,A13&lt;6.75,D13&lt;1.55,F13&lt;2.5,D13&gt;=1.35,G13&gt;=0.154,H13&lt;16.674,F13&gt;=1.5),4.575,IF(AND(A13&gt;=6.55,A13&lt;6.75,D13&lt;1.55,F13&lt;2.5,D13&gt;=1.35,G13&gt;=0.154,H13&lt;16.674,F13&gt;=1.5),4.4,IF(AND(B13&lt;2.9,D13&lt;2.05,H13&gt;=6.93,F13&gt;=2.5,D13&gt;=1.35,G13&gt;=0.154,H13&lt;16.674,F13&gt;=1.5),5.05,IF(AND(H13&lt;8.884,D13&gt;=2.05,H13&gt;=6.93,F13&gt;=2.5,D13&gt;=1.35,G13&gt;=0.154,H13&lt;16.674,F13&gt;=1.5),5.1,IF(AND(H13&lt;13.711,B13&gt;=2.9,D13&lt;2.05,H13&gt;=6.93,F13&gt;=2.5,D13&gt;=1.35,G13&gt;=0.154,H13&lt;16.674,F13&gt;=1.5),5,IF(AND(H13&gt;=13.711,B13&gt;=2.9,D13&lt;2.05,H13&gt;=6.93,F13&gt;=2.5,D13&gt;=1.35,G13&gt;=0.154,H13&lt;16.674,F13&gt;=1.5),5.8,IF(AND(B13&lt;3.15,H13&gt;=8.884,D13&gt;=2.05,H13&gt;=6.93,F13&gt;=2.5,D13&gt;=1.35,G13&gt;=0.154,H13&lt;16.674,F13&gt;=1.5),5.56,IF(AND(B13&gt;=3.15,H13&gt;=8.884,D13&gt;=2.05,H13&gt;=6.93,F13&gt;=2.5,D13&gt;=1.35,G13&gt;=0.154,H13&lt;16.674,F13&gt;=1.5),5.9,"shouldnthappen")))))))))))))))))))))))))))))))))</f>
        <v>1.8</v>
      </c>
      <c r="Z13" s="1" t="n">
        <f aca="false">IF(AND(F13&gt;=2,B13&gt;=3.35),5.6,IF(AND(A13&lt;6.65,H13&gt;=15.076,B13&lt;3.35),4.8,IF(AND(A13&gt;=6.65,H13&gt;=15.076,B13&lt;3.35),6.15,IF(AND(H13&lt;6.542,F13&lt;2,B13&gt;=3.35),1.767,IF(AND(G13&gt;=0.653,D13&lt;0.75,H13&lt;15.076,B13&lt;3.35),1.55,IF(AND(D13&lt;0.15,G13&lt;0.653,D13&lt;0.75,H13&lt;15.076,B13&lt;3.35),1.1,IF(AND(G13&lt;0.356,A13&lt;5.05,H13&gt;=6.542,F13&lt;2,B13&gt;=3.35),1.4,IF(AND(G13&gt;=0.356,A13&lt;5.05,H13&gt;=6.542,F13&lt;2,B13&gt;=3.35),1.3,IF(AND(G13&gt;=0.566,A13&gt;=5.05,H13&gt;=6.542,F13&lt;2,B13&gt;=3.35),1.6,IF(AND(B13&gt;=3.1,D13&gt;=0.15,G13&lt;0.653,D13&lt;0.75,H13&lt;15.076,B13&lt;3.35),1.367,IF(AND(B13&gt;=2.65,D13&lt;1.45,B13&lt;2.75,D13&gt;=0.75,H13&lt;15.076,B13&lt;3.35),3.96,IF(AND(G13&lt;0.352,D13&gt;=1.45,B13&lt;2.75,D13&gt;=0.75,H13&lt;15.076,B13&lt;3.35),4.5,IF(AND(D13&gt;=1.35,A13&lt;6.2,B13&gt;=2.75,D13&gt;=0.75,H13&lt;15.076,B13&lt;3.35),4.733,IF(AND(A13&lt;4.7,B13&lt;3.1,D13&gt;=0.15,G13&lt;0.653,D13&lt;0.75,H13&lt;15.076,B13&lt;3.35),1.36,IF(AND(A13&gt;=4.7,B13&lt;3.1,D13&gt;=0.15,G13&lt;0.653,D13&lt;0.75,H13&lt;15.076,B13&lt;3.35),1.6,IF(AND(A13&lt;5.2,B13&lt;2.65,D13&lt;1.45,B13&lt;2.75,D13&gt;=0.75,H13&lt;15.076,B13&lt;3.35),3.3,IF(AND(A13&lt;6.5,G13&gt;=0.352,D13&gt;=1.45,B13&lt;2.75,D13&gt;=0.75,H13&lt;15.076,B13&lt;3.35),5,IF(AND(A13&gt;=6.5,G13&gt;=0.352,D13&gt;=1.45,B13&lt;2.75,D13&gt;=0.75,H13&lt;15.076,B13&lt;3.35),5.8,IF(AND(H13&lt;8.486,D13&lt;1.35,A13&lt;6.2,B13&gt;=2.75,D13&gt;=0.75,H13&lt;15.076,B13&lt;3.35),3.975,IF(AND(G13&lt;0.187,F13&lt;2.5,A13&gt;=6.2,B13&gt;=2.75,D13&gt;=0.75,H13&lt;15.076,B13&lt;3.35),5,IF(AND(G13&gt;=0.187,F13&lt;2.5,A13&gt;=6.2,B13&gt;=2.75,D13&gt;=0.75,H13&lt;15.076,B13&lt;3.35),4.525,IF(AND(A13&gt;=7.25,F13&gt;=2.5,A13&gt;=6.2,B13&gt;=2.75,D13&gt;=0.75,H13&lt;15.076,B13&lt;3.35),6.5,IF(AND(G13&lt;0.185,B13&lt;3.6,G13&lt;0.566,A13&gt;=5.05,H13&gt;=6.542,F13&lt;2,B13&gt;=3.35),1.45,IF(AND(G13&gt;=0.185,B13&lt;3.6,G13&lt;0.566,A13&gt;=5.05,H13&gt;=6.542,F13&lt;2,B13&gt;=3.35),1.34,IF(AND(G13&lt;0.13,B13&gt;=3.6,G13&lt;0.566,A13&gt;=5.05,H13&gt;=6.542,F13&lt;2,B13&gt;=3.35),1.45,IF(AND(G13&gt;=0.13,B13&gt;=3.6,G13&lt;0.566,A13&gt;=5.05,H13&gt;=6.542,F13&lt;2,B13&gt;=3.35),1.5,IF(AND(D13&lt;1.05,A13&gt;=5.2,B13&lt;2.65,D13&lt;1.45,B13&lt;2.75,D13&gt;=0.75,H13&lt;15.076,B13&lt;3.35),3.5,IF(AND(D13&gt;=1.05,A13&gt;=5.2,B13&lt;2.65,D13&lt;1.45,B13&lt;2.75,D13&gt;=0.75,H13&lt;15.076,B13&lt;3.35),3.94,IF(AND(H13&lt;10.983,H13&gt;=8.486,D13&lt;1.35,A13&lt;6.2,B13&gt;=2.75,D13&gt;=0.75,H13&lt;15.076,B13&lt;3.35),4.38,IF(AND(H13&gt;=10.983,H13&gt;=8.486,D13&lt;1.35,A13&lt;6.2,B13&gt;=2.75,D13&gt;=0.75,H13&lt;15.076,B13&lt;3.35),4.1,IF(AND(B13&gt;=3.25,A13&lt;7.25,F13&gt;=2.5,A13&gt;=6.2,B13&gt;=2.75,D13&gt;=0.75,H13&lt;15.076,B13&lt;3.35),5.7,IF(AND(B13&lt;2.95,B13&lt;3.25,A13&lt;7.25,F13&gt;=2.5,A13&gt;=6.2,B13&gt;=2.75,D13&gt;=0.75,H13&lt;15.076,B13&lt;3.35),5.6,IF(AND(H13&gt;=13.711,B13&gt;=2.95,B13&lt;3.25,A13&lt;7.25,F13&gt;=2.5,A13&gt;=6.2,B13&gt;=2.75,D13&gt;=0.75,H13&lt;15.076,B13&lt;3.35),5.8,IF(AND(A13&gt;=6.8,H13&lt;13.711,B13&gt;=2.95,B13&lt;3.25,A13&lt;7.25,F13&gt;=2.5,A13&gt;=6.2,B13&gt;=2.75,D13&gt;=0.75,H13&lt;15.076,B13&lt;3.35),5.1,IF(AND(H13&lt;12.921,A13&lt;6.8,H13&lt;13.711,B13&gt;=2.95,B13&lt;3.25,A13&lt;7.25,F13&gt;=2.5,A13&gt;=6.2,B13&gt;=2.75,D13&gt;=0.75,H13&lt;15.076,B13&lt;3.35),5.34,IF(AND(H13&gt;=12.921,A13&lt;6.8,H13&lt;13.711,B13&gt;=2.95,B13&lt;3.25,A13&lt;7.25,F13&gt;=2.5,A13&gt;=6.2,B13&gt;=2.75,D13&gt;=0.75,H13&lt;15.076,B13&lt;3.35),5.133,"shouldnthappen"))))))))))))))))))))))))))))))))))))</f>
        <v>1.767</v>
      </c>
      <c r="AA13" s="1" t="n">
        <f aca="false">IF(AND(D13&gt;=0.45,A13&lt;5.05,D13&lt;0.8),1.6,IF(AND(D13&gt;=0.45,A13&gt;=5.05,D13&lt;0.8),1.7,IF(AND(H13&gt;=16.244,F13&gt;=2.5,D13&gt;=0.8),6.533,IF(AND(A13&lt;4.35,D13&lt;0.45,A13&lt;5.05,D13&lt;0.8),1.1,IF(AND(H13&gt;=14.877,D13&lt;0.45,A13&gt;=5.05,D13&lt;0.8),1.3,IF(AND(D13&gt;=1.4,A13&lt;5.65,F13&lt;2.5,D13&gt;=0.8),4.5,IF(AND(A13&gt;=7.25,H13&lt;16.244,F13&gt;=2.5,D13&gt;=0.8),6.5,IF(AND(A13&gt;=4.75,A13&gt;=4.35,D13&lt;0.45,A13&lt;5.05,D13&lt;0.8),1.35,IF(AND(A13&lt;5.3,D13&lt;1.4,A13&lt;5.65,F13&lt;2.5,D13&gt;=0.8),3.1,IF(AND(A13&gt;=6.8,A13&gt;=6.55,A13&gt;=5.65,F13&lt;2.5,D13&gt;=0.8),4.9,IF(AND(H13&lt;5.767,A13&lt;7.25,H13&lt;16.244,F13&gt;=2.5,D13&gt;=0.8),4.5,IF(AND(G13&gt;=0.522,A13&lt;4.75,A13&gt;=4.35,D13&lt;0.45,A13&lt;5.05,D13&lt;0.8),1.2,IF(AND(G13&gt;=0.948,D13&lt;0.35,H13&lt;14.877,D13&lt;0.45,A13&gt;=5.05,D13&lt;0.8),1.7,IF(AND(H13&lt;13.089,D13&gt;=0.35,H13&lt;14.877,D13&lt;0.45,A13&gt;=5.05,D13&lt;0.8),1.5,IF(AND(H13&gt;=13.089,D13&gt;=0.35,H13&lt;14.877,D13&lt;0.45,A13&gt;=5.05,D13&lt;0.8),1.3,IF(AND(B13&gt;=2.95,A13&gt;=5.3,D13&lt;1.4,A13&lt;5.65,F13&lt;2.5,D13&gt;=0.8),4.1,IF(AND(H13&lt;9.181,A13&lt;6.05,A13&lt;6.55,A13&gt;=5.65,F13&lt;2.5,D13&gt;=0.8),5.1,IF(AND(H13&gt;=9.181,A13&lt;6.05,A13&lt;6.55,A13&gt;=5.65,F13&lt;2.5,D13&gt;=0.8),4.3,IF(AND(G13&gt;=0.867,A13&gt;=6.05,A13&lt;6.55,A13&gt;=5.65,F13&lt;2.5,D13&gt;=0.8),4.9,IF(AND(B13&lt;3.05,A13&lt;6.8,A13&gt;=6.55,A13&gt;=5.65,F13&lt;2.5,D13&gt;=0.8),5,IF(AND(B13&gt;=3.05,A13&lt;6.8,A13&gt;=6.55,A13&gt;=5.65,F13&lt;2.5,D13&gt;=0.8),4.55,IF(AND(H13&gt;=14.144,G13&lt;0.522,A13&lt;4.75,A13&gt;=4.35,D13&lt;0.45,A13&lt;5.05,D13&lt;0.8),1.3,IF(AND(B13&lt;2.7,B13&lt;2.95,A13&gt;=5.3,D13&lt;1.4,A13&lt;5.65,F13&lt;2.5,D13&gt;=0.8),3.78,IF(AND(B13&gt;=2.7,B13&lt;2.95,A13&gt;=5.3,D13&lt;1.4,A13&lt;5.65,F13&lt;2.5,D13&gt;=0.8),3.6,IF(AND(G13&lt;0.638,G13&lt;0.867,A13&gt;=6.05,A13&lt;6.55,A13&gt;=5.65,F13&lt;2.5,D13&gt;=0.8),4.433,IF(AND(G13&gt;=0.638,G13&lt;0.867,A13&gt;=6.05,A13&lt;6.55,A13&gt;=5.65,F13&lt;2.5,D13&gt;=0.8),4,IF(AND(A13&lt;6.35,H13&lt;11.146,H13&gt;=5.767,A13&lt;7.25,H13&lt;16.244,F13&gt;=2.5,D13&gt;=0.8),5.1,IF(AND(A13&lt;4.5,H13&lt;14.144,G13&lt;0.522,A13&lt;4.75,A13&gt;=4.35,D13&lt;0.45,A13&lt;5.05,D13&lt;0.8),1.35,IF(AND(A13&gt;=4.5,H13&lt;14.144,G13&lt;0.522,A13&lt;4.75,A13&gt;=4.35,D13&lt;0.45,A13&lt;5.05,D13&lt;0.8),1.4,IF(AND(A13&lt;5.15,B13&lt;3.75,G13&lt;0.948,D13&lt;0.35,H13&lt;14.877,D13&lt;0.45,A13&gt;=5.05,D13&lt;0.8),1.4,IF(AND(A13&gt;=5.15,B13&lt;3.75,G13&lt;0.948,D13&lt;0.35,H13&lt;14.877,D13&lt;0.45,A13&gt;=5.05,D13&lt;0.8),1.5,IF(AND(G13&lt;0.112,B13&gt;=3.75,G13&lt;0.948,D13&lt;0.35,H13&lt;14.877,D13&lt;0.45,A13&gt;=5.05,D13&lt;0.8),1.5,IF(AND(G13&gt;=0.112,B13&gt;=3.75,G13&lt;0.948,D13&lt;0.35,H13&lt;14.877,D13&lt;0.45,A13&gt;=5.05,D13&lt;0.8),1.6,IF(AND(G13&lt;0.075,A13&gt;=6.35,H13&lt;11.146,H13&gt;=5.767,A13&lt;7.25,H13&lt;16.244,F13&gt;=2.5,D13&gt;=0.8),5.5,IF(AND(G13&gt;=0.075,A13&gt;=6.35,H13&lt;11.146,H13&gt;=5.767,A13&lt;7.25,H13&lt;16.244,F13&gt;=2.5,D13&gt;=0.8),5.24,IF(AND(B13&lt;2.95,D13&lt;1.9,H13&gt;=11.146,H13&gt;=5.767,A13&lt;7.25,H13&lt;16.244,F13&gt;=2.5,D13&gt;=0.8),5.65,IF(AND(B13&gt;=2.95,D13&lt;1.9,H13&gt;=11.146,H13&gt;=5.767,A13&lt;7.25,H13&lt;16.244,F13&gt;=2.5,D13&gt;=0.8),5.8,IF(AND(H13&lt;13.42,D13&gt;=1.9,H13&gt;=11.146,H13&gt;=5.767,A13&lt;7.25,H13&lt;16.244,F13&gt;=2.5,D13&gt;=0.8),5.6,IF(AND(H13&gt;=13.42,D13&gt;=1.9,H13&gt;=11.146,H13&gt;=5.767,A13&lt;7.25,H13&lt;16.244,F13&gt;=2.5,D13&gt;=0.8),5.34,"shouldnthappen")))))))))))))))))))))))))))))))))))))))</f>
        <v>1.5</v>
      </c>
      <c r="AB13" s="1" t="n">
        <f aca="false">IF(AND(D13&gt;=0.35,F13&lt;1.5),1.5,IF(AND(F13&lt;2.5,D13&gt;=1.55,F13&gt;=1.5),4.85,IF(AND(H13&lt;8.308,D13&lt;0.15,D13&lt;0.35,F13&lt;1.5),1.5,IF(AND(H13&gt;=8.308,D13&lt;0.15,D13&lt;0.35,F13&lt;1.5),1.4,IF(AND(H13&lt;5.523,D13&gt;=0.15,D13&lt;0.35,F13&lt;1.5),1,IF(AND(G13&lt;0.572,H13&lt;10.688,D13&lt;1.55,F13&gt;=1.5),3.75,IF(AND(B13&gt;=3.5,F13&gt;=2.5,D13&gt;=1.55,F13&gt;=1.5),6.3,IF(AND(A13&gt;=5.65,G13&gt;=0.572,H13&lt;10.688,D13&lt;1.55,F13&gt;=1.5),4.45,IF(AND(B13&gt;=2.85,A13&lt;6.15,H13&gt;=10.688,D13&lt;1.55,F13&gt;=1.5),4.35,IF(AND(H13&gt;=16.284,B13&lt;3.5,F13&gt;=2.5,D13&gt;=1.55,F13&gt;=1.5),6.6,IF(AND(G13&gt;=0.241,G13&lt;0.338,H13&gt;=5.523,D13&gt;=0.15,D13&lt;0.35,F13&lt;1.5),1.25,IF(AND(A13&lt;5.05,G13&gt;=0.338,H13&gt;=5.523,D13&gt;=0.15,D13&lt;0.35,F13&lt;1.5),1.35,IF(AND(B13&lt;2.7,A13&lt;5.65,G13&gt;=0.572,H13&lt;10.688,D13&lt;1.55,F13&gt;=1.5),4,IF(AND(B13&gt;=2.7,A13&lt;5.65,G13&gt;=0.572,H13&lt;10.688,D13&lt;1.55,F13&gt;=1.5),3.6,IF(AND(B13&lt;2.45,B13&lt;2.85,A13&lt;6.15,H13&gt;=10.688,D13&lt;1.55,F13&gt;=1.5),3.7,IF(AND(A13&lt;6.25,B13&lt;2.85,A13&gt;=6.15,H13&gt;=10.688,D13&lt;1.55,F13&gt;=1.5),4.5,IF(AND(A13&gt;=6.25,B13&lt;2.85,A13&gt;=6.15,H13&gt;=10.688,D13&lt;1.55,F13&gt;=1.5),4.86,IF(AND(D13&gt;=1.45,B13&gt;=2.85,A13&gt;=6.15,H13&gt;=10.688,D13&lt;1.55,F13&gt;=1.5),4.8,IF(AND(H13&lt;8.202,H13&lt;16.284,B13&lt;3.5,F13&gt;=2.5,D13&gt;=1.55,F13&gt;=1.5),5.7,IF(AND(A13&gt;=5.1,G13&lt;0.241,G13&lt;0.338,H13&gt;=5.523,D13&gt;=0.15,D13&lt;0.35,F13&lt;1.5),1.5,IF(AND(B13&gt;=3.75,A13&gt;=5.05,G13&gt;=0.338,H13&gt;=5.523,D13&gt;=0.15,D13&lt;0.35,F13&lt;1.5),1.6,IF(AND(A13&lt;5.7,B13&gt;=2.45,B13&lt;2.85,A13&lt;6.15,H13&gt;=10.688,D13&lt;1.55,F13&gt;=1.5),3.9,IF(AND(A13&gt;=5.7,B13&gt;=2.45,B13&lt;2.85,A13&lt;6.15,H13&gt;=10.688,D13&lt;1.55,F13&gt;=1.5),4.02,IF(AND(H13&lt;13.654,D13&lt;1.45,B13&gt;=2.85,A13&gt;=6.15,H13&gt;=10.688,D13&lt;1.55,F13&gt;=1.5),4.333,IF(AND(H13&gt;=13.654,D13&lt;1.45,B13&gt;=2.85,A13&gt;=6.15,H13&gt;=10.688,D13&lt;1.55,F13&gt;=1.5),4.54,IF(AND(A13&lt;6.15,H13&gt;=8.202,H13&lt;16.284,B13&lt;3.5,F13&gt;=2.5,D13&gt;=1.55,F13&gt;=1.5),5,IF(AND(H13&lt;13.924,A13&lt;5.1,G13&lt;0.241,G13&lt;0.338,H13&gt;=5.523,D13&gt;=0.15,D13&lt;0.35,F13&lt;1.5),1.4,IF(AND(H13&gt;=13.924,A13&lt;5.1,G13&lt;0.241,G13&lt;0.338,H13&gt;=5.523,D13&gt;=0.15,D13&lt;0.35,F13&lt;1.5),1.5,IF(AND(D13&lt;0.25,B13&lt;3.75,A13&gt;=5.05,G13&gt;=0.338,H13&gt;=5.523,D13&gt;=0.15,D13&lt;0.35,F13&lt;1.5),1.5,IF(AND(D13&gt;=0.25,B13&lt;3.75,A13&gt;=5.05,G13&gt;=0.338,H13&gt;=5.523,D13&gt;=0.15,D13&lt;0.35,F13&lt;1.5),1.4,IF(AND(H13&lt;8.884,B13&gt;=3.05,A13&gt;=6.15,H13&gt;=8.202,H13&lt;16.284,B13&lt;3.5,F13&gt;=2.5,D13&gt;=1.55,F13&gt;=1.5),5.1,IF(AND(A13&lt;6.45,G13&lt;0.368,B13&lt;3.05,A13&gt;=6.15,H13&gt;=8.202,H13&lt;16.284,B13&lt;3.5,F13&gt;=2.5,D13&gt;=1.55,F13&gt;=1.5),5.525,IF(AND(A13&gt;=6.45,G13&lt;0.368,B13&lt;3.05,A13&gt;=6.15,H13&gt;=8.202,H13&lt;16.284,B13&lt;3.5,F13&gt;=2.5,D13&gt;=1.55,F13&gt;=1.5),5.35,IF(AND(D13&lt;2.25,G13&gt;=0.368,B13&lt;3.05,A13&gt;=6.15,H13&gt;=8.202,H13&lt;16.284,B13&lt;3.5,F13&gt;=2.5,D13&gt;=1.55,F13&gt;=1.5),5.8,IF(AND(D13&gt;=2.25,G13&gt;=0.368,B13&lt;3.05,A13&gt;=6.15,H13&gt;=8.202,H13&lt;16.284,B13&lt;3.5,F13&gt;=2.5,D13&gt;=1.55,F13&gt;=1.5),5.2,IF(AND(H13&lt;10.257,H13&gt;=8.884,B13&gt;=3.05,A13&gt;=6.15,H13&gt;=8.202,H13&lt;16.284,B13&lt;3.5,F13&gt;=2.5,D13&gt;=1.55,F13&gt;=1.5),5.9,IF(AND(H13&gt;=10.257,H13&gt;=8.884,B13&gt;=3.05,A13&gt;=6.15,H13&gt;=8.202,H13&lt;16.284,B13&lt;3.5,F13&gt;=2.5,D13&gt;=1.55,F13&gt;=1.5),5.48,"shouldnthappen")))))))))))))))))))))))))))))))))))))</f>
        <v>1.5</v>
      </c>
      <c r="AC13" s="1" t="n">
        <f aca="false">IF(AND(H13&lt;5.748,A13&lt;5.05,D13&lt;0.8),1,IF(AND(B13&lt;3.35,A13&gt;=5.05,D13&lt;0.8),1.7,IF(AND(A13&lt;5.85,G13&lt;0.154,D13&gt;=0.8),4.5,IF(AND(D13&gt;=0.45,H13&gt;=5.748,A13&lt;5.05,D13&lt;0.8),1.6,IF(AND(G13&gt;=0.934,B13&gt;=3.35,A13&gt;=5.05,D13&lt;0.8),1.7,IF(AND(D13&lt;2.1,A13&gt;=5.85,G13&lt;0.154,D13&gt;=0.8),6.15,IF(AND(D13&gt;=2.1,A13&gt;=5.85,G13&lt;0.154,D13&gt;=0.8),5.5,IF(AND(A13&lt;6.1,D13&gt;=1.55,G13&gt;=0.154,D13&gt;=0.8),5,IF(AND(H13&gt;=14.379,G13&lt;0.934,B13&gt;=3.35,A13&gt;=5.05,D13&lt;0.8),1.58,IF(AND(G13&lt;0.379,A13&gt;=6.1,D13&gt;=1.55,G13&gt;=0.154,D13&gt;=0.8),5.42,IF(AND(H13&lt;13.924,G13&lt;0.227,D13&lt;0.45,H13&gt;=5.748,A13&lt;5.05,D13&lt;0.8),1.4,IF(AND(H13&gt;=13.924,G13&lt;0.227,D13&lt;0.45,H13&gt;=5.748,A13&lt;5.05,D13&lt;0.8),1.5,IF(AND(B13&lt;3.1,G13&gt;=0.227,D13&lt;0.45,H13&gt;=5.748,A13&lt;5.05,D13&lt;0.8),1.1,IF(AND(G13&lt;0.13,H13&lt;14.379,G13&lt;0.934,B13&gt;=3.35,A13&gt;=5.05,D13&lt;0.8),1.4,IF(AND(D13&lt;1.05,A13&lt;5.65,D13&lt;1.35,D13&lt;1.55,G13&gt;=0.154,D13&gt;=0.8),3.7,IF(AND(D13&lt;1.25,A13&gt;=5.65,D13&lt;1.35,D13&lt;1.55,G13&gt;=0.154,D13&gt;=0.8),4.06,IF(AND(D13&gt;=1.25,A13&gt;=5.65,D13&lt;1.35,D13&lt;1.55,G13&gt;=0.154,D13&gt;=0.8),4.425,IF(AND(H13&lt;13.654,D13&lt;1.45,D13&gt;=1.35,D13&lt;1.55,G13&gt;=0.154,D13&gt;=0.8),4.275,IF(AND(G13&lt;0.259,D13&gt;=1.45,D13&gt;=1.35,D13&lt;1.55,G13&gt;=0.154,D13&gt;=0.8),5.1,IF(AND(B13&lt;2.95,G13&gt;=0.379,A13&gt;=6.1,D13&gt;=1.55,G13&gt;=0.154,D13&gt;=0.8),6.3,IF(AND(B13&lt;3.25,B13&gt;=3.1,G13&gt;=0.227,D13&lt;0.45,H13&gt;=5.748,A13&lt;5.05,D13&lt;0.8),1.3,IF(AND(B13&gt;=3.25,B13&gt;=3.1,G13&gt;=0.227,D13&lt;0.45,H13&gt;=5.748,A13&lt;5.05,D13&lt;0.8),1.4,IF(AND(H13&gt;=13.372,G13&gt;=0.13,H13&lt;14.379,G13&lt;0.934,B13&gt;=3.35,A13&gt;=5.05,D13&lt;0.8),1.4,IF(AND(H13&lt;6.69,D13&gt;=1.05,A13&lt;5.65,D13&lt;1.35,D13&lt;1.55,G13&gt;=0.154,D13&gt;=0.8),4.033,IF(AND(H13&gt;=6.69,D13&gt;=1.05,A13&lt;5.65,D13&lt;1.35,D13&lt;1.55,G13&gt;=0.154,D13&gt;=0.8),3.88,IF(AND(B13&lt;2.85,H13&gt;=13.654,D13&lt;1.45,D13&gt;=1.35,D13&lt;1.55,G13&gt;=0.154,D13&gt;=0.8),4.8,IF(AND(B13&gt;=2.85,H13&gt;=13.654,D13&lt;1.45,D13&gt;=1.35,D13&lt;1.55,G13&gt;=0.154,D13&gt;=0.8),4.7,IF(AND(H13&lt;11.681,G13&gt;=0.259,D13&gt;=1.45,D13&gt;=1.35,D13&lt;1.55,G13&gt;=0.154,D13&gt;=0.8),4.85,IF(AND(H13&gt;=11.681,G13&gt;=0.259,D13&gt;=1.45,D13&gt;=1.35,D13&lt;1.55,G13&gt;=0.154,D13&gt;=0.8),4.633,IF(AND(A13&lt;6.25,B13&gt;=2.95,G13&gt;=0.379,A13&gt;=6.1,D13&gt;=1.55,G13&gt;=0.154,D13&gt;=0.8),5.4,IF(AND(D13&lt;0.3,H13&lt;13.372,G13&gt;=0.13,H13&lt;14.379,G13&lt;0.934,B13&gt;=3.35,A13&gt;=5.05,D13&lt;0.8),1.475,IF(AND(D13&gt;=0.3,H13&lt;13.372,G13&gt;=0.13,H13&lt;14.379,G13&lt;0.934,B13&gt;=3.35,A13&gt;=5.05,D13&lt;0.8),1.5,IF(AND(B13&lt;3.15,A13&gt;=6.25,B13&gt;=2.95,G13&gt;=0.379,A13&gt;=6.1,D13&gt;=1.55,G13&gt;=0.154,D13&gt;=0.8),5.7,IF(AND(B13&gt;=3.15,A13&gt;=6.25,B13&gt;=2.95,G13&gt;=0.379,A13&gt;=6.1,D13&gt;=1.55,G13&gt;=0.154,D13&gt;=0.8),5.933,"shouldnthappen"))))))))))))))))))))))))))))))))))</f>
        <v>1.475</v>
      </c>
      <c r="AD13" s="1" t="n">
        <f aca="false">IF(AND(H13&lt;6.621,A13&lt;4.95,D13&lt;0.8),1,IF(AND(H13&lt;14.144,H13&gt;=6.621,A13&lt;4.95,D13&lt;0.8),1.4,IF(AND(H13&gt;=14.144,H13&gt;=6.621,A13&lt;4.95,D13&lt;0.8),1.3,IF(AND(G13&lt;0.13,B13&gt;=3.85,A13&gt;=4.95,D13&lt;0.8),1.3,IF(AND(G13&gt;=0.13,B13&gt;=3.85,A13&gt;=4.95,D13&lt;0.8),1.425,IF(AND(A13&gt;=6.05,B13&lt;2.75,D13&lt;1.55,D13&gt;=0.8),4.9,IF(AND(A13&gt;=7.3,G13&lt;0.119,D13&gt;=1.55,D13&gt;=0.8),6.7,IF(AND(H13&lt;6.555,D13&lt;0.25,B13&lt;3.85,A13&gt;=4.95,D13&lt;0.8),1.7,IF(AND(B13&lt;3.4,D13&gt;=0.25,B13&lt;3.85,A13&gt;=4.95,D13&lt;0.8),1.7,IF(AND(B13&gt;=3.4,D13&gt;=0.25,B13&lt;3.85,A13&gt;=4.95,D13&lt;0.8),1.6,IF(AND(A13&lt;5.05,A13&lt;6.05,B13&lt;2.75,D13&lt;1.55,D13&gt;=0.8),3.3,IF(AND(B13&lt;2.85,D13&lt;1.35,B13&gt;=2.75,D13&lt;1.55,D13&gt;=0.8),4.5,IF(AND(H13&lt;12.206,D13&gt;=1.35,B13&gt;=2.75,D13&lt;1.55,D13&gt;=0.8),4.7,IF(AND(H13&gt;=12.206,D13&gt;=1.35,B13&gt;=2.75,D13&lt;1.55,D13&gt;=0.8),4.52,IF(AND(G13&lt;0.024,A13&lt;7.3,G13&lt;0.119,D13&gt;=1.55,D13&gt;=0.8),5.7,IF(AND(G13&gt;=0.024,A13&lt;7.3,G13&lt;0.119,D13&gt;=1.55,D13&gt;=0.8),5.6,IF(AND(F13&lt;2.5,G13&lt;0.417,G13&gt;=0.119,D13&gt;=1.55,D13&gt;=0.8),5.05,IF(AND(B13&lt;3.15,H13&gt;=6.555,D13&lt;0.25,B13&lt;3.85,A13&gt;=4.95,D13&lt;0.8),1.6,IF(AND(G13&lt;0.356,A13&gt;=5.05,A13&lt;6.05,B13&lt;2.75,D13&lt;1.55,D13&gt;=0.8),4.12,IF(AND(A13&lt;5.65,B13&gt;=2.85,D13&lt;1.35,B13&gt;=2.75,D13&lt;1.55,D13&gt;=0.8),3.6,IF(AND(B13&lt;3.15,F13&gt;=2.5,G13&lt;0.417,G13&gt;=0.119,D13&gt;=1.55,D13&gt;=0.8),5.18,IF(AND(B13&gt;=3.15,F13&gt;=2.5,G13&lt;0.417,G13&gt;=0.119,D13&gt;=1.55,D13&gt;=0.8),5.3,IF(AND(D13&lt;1.7,A13&lt;6.95,G13&gt;=0.417,G13&gt;=0.119,D13&gt;=1.55,D13&gt;=0.8),4.7,IF(AND(A13&lt;7.25,A13&gt;=6.95,G13&gt;=0.417,G13&gt;=0.119,D13&gt;=1.55,D13&gt;=0.8),5.8,IF(AND(A13&gt;=7.25,A13&gt;=6.95,G13&gt;=0.417,G13&gt;=0.119,D13&gt;=1.55,D13&gt;=0.8),6.333,IF(AND(H13&lt;8.594,B13&gt;=3.15,H13&gt;=6.555,D13&lt;0.25,B13&lt;3.85,A13&gt;=4.95,D13&lt;0.8),1.4,IF(AND(H13&gt;=8.594,B13&gt;=3.15,H13&gt;=6.555,D13&lt;0.25,B13&lt;3.85,A13&gt;=4.95,D13&lt;0.8),1.5,IF(AND(H13&gt;=11.218,G13&gt;=0.356,A13&gt;=5.05,A13&lt;6.05,B13&lt;2.75,D13&lt;1.55,D13&gt;=0.8),3.925,IF(AND(A13&gt;=6.5,A13&gt;=5.65,B13&gt;=2.85,D13&lt;1.35,B13&gt;=2.75,D13&lt;1.55,D13&gt;=0.8),4.6,IF(AND(H13&lt;8.602,H13&lt;11.218,G13&gt;=0.356,A13&gt;=5.05,A13&lt;6.05,B13&lt;2.75,D13&lt;1.55,D13&gt;=0.8),3.95,IF(AND(H13&gt;=8.602,H13&lt;11.218,G13&gt;=0.356,A13&gt;=5.05,A13&lt;6.05,B13&lt;2.75,D13&lt;1.55,D13&gt;=0.8),3.75,IF(AND(H13&lt;10.129,A13&lt;6.5,A13&gt;=5.65,B13&gt;=2.85,D13&lt;1.35,B13&gt;=2.75,D13&lt;1.55,D13&gt;=0.8),4.2,IF(AND(H13&gt;=10.129,A13&lt;6.5,A13&gt;=5.65,B13&gt;=2.85,D13&lt;1.35,B13&gt;=2.75,D13&lt;1.55,D13&gt;=0.8),4.267,IF(AND(D13&lt;2.2,B13&lt;3.05,D13&gt;=1.7,A13&lt;6.95,G13&gt;=0.417,G13&gt;=0.119,D13&gt;=1.55,D13&gt;=0.8),5.3,IF(AND(D13&gt;=2.2,B13&lt;3.05,D13&gt;=1.7,A13&lt;6.95,G13&gt;=0.417,G13&gt;=0.119,D13&gt;=1.55,D13&gt;=0.8),5.133,IF(AND(D13&lt;2.45,B13&gt;=3.05,D13&gt;=1.7,A13&lt;6.95,G13&gt;=0.417,G13&gt;=0.119,D13&gt;=1.55,D13&gt;=0.8),5.6,IF(AND(D13&gt;=2.45,B13&gt;=3.05,D13&gt;=1.7,A13&lt;6.95,G13&gt;=0.417,G13&gt;=0.119,D13&gt;=1.55,D13&gt;=0.8),6,"shouldnthappen")))))))))))))))))))))))))))))))))))))</f>
        <v>1.7</v>
      </c>
      <c r="AE13" s="1" t="n">
        <f aca="false">IF(AND(G13&lt;0.123,D13&gt;=0.25,D13&lt;0.75),1.3,IF(AND(H13&gt;=16.774,D13&gt;=1.75,D13&gt;=0.75),6.4,IF(AND(B13&lt;3.4,A13&lt;4.8,D13&lt;0.25,D13&lt;0.75),1.22,IF(AND(B13&gt;=3.4,A13&lt;4.8,D13&lt;0.25,D13&lt;0.75),1,IF(AND(A13&gt;=5.45,A13&gt;=4.8,D13&lt;0.25,D13&lt;0.75),1.367,IF(AND(H13&gt;=10.688,D13&lt;1.35,D13&lt;1.75,D13&gt;=0.75),4.2,IF(AND(A13&lt;5.3,D13&gt;=1.35,D13&lt;1.75,D13&gt;=0.75),4.05,IF(AND(G13&gt;=0.857,H13&lt;16.774,D13&gt;=1.75,D13&gt;=0.75),5.02,IF(AND(H13&lt;6.089,A13&lt;5.45,A13&gt;=4.8,D13&lt;0.25,D13&lt;0.75),1.7,IF(AND(G13&lt;0.184,D13&lt;0.35,G13&gt;=0.123,D13&gt;=0.25,D13&lt;0.75),1.7,IF(AND(G13&gt;=0.184,D13&lt;0.35,G13&gt;=0.123,D13&gt;=0.25,D13&lt;0.75),1.48,IF(AND(A13&lt;5.25,D13&gt;=0.35,G13&gt;=0.123,D13&gt;=0.25,D13&lt;0.75),1.75,IF(AND(A13&gt;=5.25,D13&gt;=0.35,G13&gt;=0.123,D13&gt;=0.25,D13&lt;0.75),1.5,IF(AND(A13&lt;5.3,H13&lt;10.688,D13&lt;1.35,D13&lt;1.75,D13&gt;=0.75),3.15,IF(AND(H13&lt;9.474,A13&gt;=5.3,D13&gt;=1.35,D13&lt;1.75,D13&gt;=0.75),4.95,IF(AND(G13&gt;=0.779,G13&lt;0.857,H13&lt;16.774,D13&gt;=1.75,D13&gt;=0.75),6,IF(AND(G13&lt;0.05,H13&gt;=6.089,A13&lt;5.45,A13&gt;=4.8,D13&lt;0.25,D13&lt;0.75),1.4,IF(AND(H13&lt;6.69,A13&gt;=5.3,H13&lt;10.688,D13&lt;1.35,D13&lt;1.75,D13&gt;=0.75),4.033,IF(AND(H13&gt;=6.69,A13&gt;=5.3,H13&lt;10.688,D13&lt;1.35,D13&lt;1.75,D13&gt;=0.75),3.733,IF(AND(B13&lt;2.5,H13&gt;=9.474,A13&gt;=5.3,D13&gt;=1.35,D13&lt;1.75,D13&gt;=0.75),4.5,IF(AND(D13&gt;=2.45,G13&lt;0.779,G13&lt;0.857,H13&lt;16.774,D13&gt;=1.75,D13&gt;=0.75),6,IF(AND(B13&gt;=3.75,G13&gt;=0.05,H13&gt;=6.089,A13&lt;5.45,A13&gt;=4.8,D13&lt;0.25,D13&lt;0.75),1.6,IF(AND(H13&lt;13.695,B13&gt;=2.5,H13&gt;=9.474,A13&gt;=5.3,D13&gt;=1.35,D13&lt;1.75,D13&gt;=0.75),4.567,IF(AND(G13&gt;=0.654,D13&lt;2.45,G13&lt;0.779,G13&lt;0.857,H13&lt;16.774,D13&gt;=1.75,D13&gt;=0.75),4.9,IF(AND(G13&gt;=0.73,B13&lt;3.75,G13&gt;=0.05,H13&gt;=6.089,A13&lt;5.45,A13&gt;=4.8,D13&lt;0.25,D13&lt;0.75),1.4,IF(AND(A13&lt;6.65,H13&gt;=13.695,B13&gt;=2.5,H13&gt;=9.474,A13&gt;=5.3,D13&gt;=1.35,D13&lt;1.75,D13&gt;=0.75),4.4,IF(AND(A13&gt;=6.65,H13&gt;=13.695,B13&gt;=2.5,H13&gt;=9.474,A13&gt;=5.3,D13&gt;=1.35,D13&lt;1.75,D13&gt;=0.75),4.84,IF(AND(B13&lt;2.75,G13&lt;0.654,D13&lt;2.45,G13&lt;0.779,G13&lt;0.857,H13&lt;16.774,D13&gt;=1.75,D13&gt;=0.75),5.2,IF(AND(H13&lt;9.524,G13&lt;0.73,B13&lt;3.75,G13&gt;=0.05,H13&gt;=6.089,A13&lt;5.45,A13&gt;=4.8,D13&lt;0.25,D13&lt;0.75),1.5,IF(AND(H13&gt;=9.524,G13&lt;0.73,B13&lt;3.75,G13&gt;=0.05,H13&gt;=6.089,A13&lt;5.45,A13&gt;=4.8,D13&lt;0.25,D13&lt;0.75),1.4,IF(AND(H13&gt;=13.644,B13&gt;=2.75,G13&lt;0.654,D13&lt;2.45,G13&lt;0.779,G13&lt;0.857,H13&lt;16.774,D13&gt;=1.75,D13&gt;=0.75),6.033,IF(AND(A13&gt;=6.85,H13&lt;13.644,B13&gt;=2.75,G13&lt;0.654,D13&lt;2.45,G13&lt;0.779,G13&lt;0.857,H13&lt;16.774,D13&gt;=1.75,D13&gt;=0.75),5.1,IF(AND(A13&gt;=6.75,A13&lt;6.85,H13&lt;13.644,B13&gt;=2.75,G13&lt;0.654,D13&lt;2.45,G13&lt;0.779,G13&lt;0.857,H13&lt;16.774,D13&gt;=1.75,D13&gt;=0.75),5.9,IF(AND(D13&gt;=2.35,A13&lt;6.75,A13&lt;6.85,H13&lt;13.644,B13&gt;=2.75,G13&lt;0.654,D13&lt;2.45,G13&lt;0.779,G13&lt;0.857,H13&lt;16.774,D13&gt;=1.75,D13&gt;=0.75),5.6,IF(AND(H13&lt;11.146,D13&lt;2.35,A13&lt;6.75,A13&lt;6.85,H13&lt;13.644,B13&gt;=2.75,G13&lt;0.654,D13&lt;2.45,G13&lt;0.779,G13&lt;0.857,H13&lt;16.774,D13&gt;=1.75,D13&gt;=0.75),5.4,IF(AND(H13&gt;=11.146,D13&lt;2.35,A13&lt;6.75,A13&lt;6.85,H13&lt;13.644,B13&gt;=2.75,G13&lt;0.654,D13&lt;2.45,G13&lt;0.779,G13&lt;0.857,H13&lt;16.774,D13&gt;=1.75,D13&gt;=0.75),5.6,"shouldnthappen"))))))))))))))))))))))))))))))))))))</f>
        <v>1.5</v>
      </c>
      <c r="AF13" s="1" t="n">
        <f aca="false">IF(AND(A13&lt;4.5,D13&lt;0.8),1.233,IF(AND(B13&lt;3.05,A13&gt;=4.5,D13&lt;0.8),1.4,IF(AND(D13&gt;=0.45,B13&gt;=3.05,A13&gt;=4.5,D13&lt;0.8),1.667,IF(AND(D13&lt;1.05,D13&lt;1.35,A13&lt;6.25,D13&gt;=0.8),3.633,IF(AND(H13&lt;13.935,A13&gt;=7.05,A13&gt;=6.25,D13&gt;=0.8),6,IF(AND(G13&gt;=0.948,D13&lt;0.45,B13&gt;=3.05,A13&gt;=4.5,D13&lt;0.8),1.7,IF(AND(G13&lt;0.652,D13&gt;=1.05,D13&lt;1.35,A13&lt;6.25,D13&gt;=0.8),4.16,IF(AND(D13&gt;=2.15,D13&gt;=1.75,D13&gt;=1.35,A13&lt;6.25,D13&gt;=0.8),5.4,IF(AND(G13&gt;=0.912,F13&lt;2.5,A13&lt;7.05,A13&gt;=6.25,D13&gt;=0.8),4.4,IF(AND(B13&gt;=3.25,F13&gt;=2.5,A13&lt;7.05,A13&gt;=6.25,D13&gt;=0.8),5.85,IF(AND(H13&lt;17.32,H13&gt;=13.935,A13&gt;=7.05,A13&gt;=6.25,D13&gt;=0.8),6.65,IF(AND(H13&gt;=17.32,H13&gt;=13.935,A13&gt;=7.05,A13&gt;=6.25,D13&gt;=0.8),6.4,IF(AND(H13&gt;=13.547,G13&lt;0.948,D13&lt;0.45,B13&gt;=3.05,A13&gt;=4.5,D13&lt;0.8),1.38,IF(AND(B13&gt;=2.75,G13&gt;=0.652,D13&gt;=1.05,D13&lt;1.35,A13&lt;6.25,D13&gt;=0.8),3.6,IF(AND(H13&lt;9.417,G13&lt;0.404,D13&lt;1.75,D13&gt;=1.35,A13&lt;6.25,D13&gt;=0.8),4.2,IF(AND(H13&gt;=9.417,G13&lt;0.404,D13&lt;1.75,D13&gt;=1.35,A13&lt;6.25,D13&gt;=0.8),4.5,IF(AND(G13&lt;0.464,G13&gt;=0.404,D13&lt;1.75,D13&gt;=1.35,A13&lt;6.25,D13&gt;=0.8),4.5,IF(AND(G13&gt;=0.464,G13&gt;=0.404,D13&lt;1.75,D13&gt;=1.35,A13&lt;6.25,D13&gt;=0.8),4.625,IF(AND(D13&lt;1.85,D13&lt;2.15,D13&gt;=1.75,D13&gt;=1.35,A13&lt;6.25,D13&gt;=0.8),4.9,IF(AND(D13&gt;=1.85,D13&lt;2.15,D13&gt;=1.75,D13&gt;=1.35,A13&lt;6.25,D13&gt;=0.8),5.05,IF(AND(G13&lt;0.332,G13&lt;0.912,F13&lt;2.5,A13&lt;7.05,A13&gt;=6.25,D13&gt;=0.8),4.467,IF(AND(G13&gt;=0.332,G13&lt;0.912,F13&lt;2.5,A13&lt;7.05,A13&gt;=6.25,D13&gt;=0.8),4.767,IF(AND(D13&lt;0.15,H13&lt;13.547,G13&lt;0.948,D13&lt;0.45,B13&gt;=3.05,A13&gt;=4.5,D13&lt;0.8),1.5,IF(AND(D13&lt;1.15,B13&lt;2.75,G13&gt;=0.652,D13&gt;=1.05,D13&lt;1.35,A13&lt;6.25,D13&gt;=0.8),3.9,IF(AND(D13&gt;=1.15,B13&lt;2.75,G13&gt;=0.652,D13&gt;=1.05,D13&lt;1.35,A13&lt;6.25,D13&gt;=0.8),4,IF(AND(D13&gt;=2.25,B13&lt;3.15,B13&lt;3.25,F13&gt;=2.5,A13&lt;7.05,A13&gt;=6.25,D13&gt;=0.8),5.14,IF(AND(G13&lt;0.621,B13&gt;=3.15,B13&lt;3.25,F13&gt;=2.5,A13&lt;7.05,A13&gt;=6.25,D13&gt;=0.8),5.75,IF(AND(G13&gt;=0.621,B13&gt;=3.15,B13&lt;3.25,F13&gt;=2.5,A13&lt;7.05,A13&gt;=6.25,D13&gt;=0.8),5.1,IF(AND(G13&gt;=0.862,D13&gt;=0.15,H13&lt;13.547,G13&lt;0.948,D13&lt;0.45,B13&gt;=3.05,A13&gt;=4.5,D13&lt;0.8),1.5,IF(AND(A13&lt;6.35,D13&lt;2.25,B13&lt;3.15,B13&lt;3.25,F13&gt;=2.5,A13&lt;7.05,A13&gt;=6.25,D13&gt;=0.8),5.267,IF(AND(A13&gt;=6.35,D13&lt;2.25,B13&lt;3.15,B13&lt;3.25,F13&gt;=2.5,A13&lt;7.05,A13&gt;=6.25,D13&gt;=0.8),5.42,IF(AND(A13&lt;5.1,G13&lt;0.862,D13&gt;=0.15,H13&lt;13.547,G13&lt;0.948,D13&lt;0.45,B13&gt;=3.05,A13&gt;=4.5,D13&lt;0.8),1.35,IF(AND(B13&lt;3.95,A13&gt;=5.1,G13&lt;0.862,D13&gt;=0.15,H13&lt;13.547,G13&lt;0.948,D13&lt;0.45,B13&gt;=3.05,A13&gt;=4.5,D13&lt;0.8),1.5,IF(AND(B13&gt;=3.95,A13&gt;=5.1,G13&lt;0.862,D13&gt;=0.15,H13&lt;13.547,G13&lt;0.948,D13&lt;0.45,B13&gt;=3.05,A13&gt;=4.5,D13&lt;0.8),1.467,"shouldnthappen"))))))))))))))))))))))))))))))))))</f>
        <v>1.5</v>
      </c>
      <c r="AG13" s="1" t="n">
        <f aca="false">IF(AND(H13&lt;5.748,A13&lt;4.85,D13&lt;0.75),1,IF(AND(B13&gt;=3.5,D13&gt;=1.75,D13&gt;=0.75),6.2,IF(AND(A13&gt;=4.65,H13&gt;=5.748,A13&lt;4.85,D13&lt;0.75),1.333,IF(AND(H13&lt;6.417,B13&lt;3.45,A13&gt;=4.85,D13&lt;0.75),1.7,IF(AND(A13&lt;5.05,B13&gt;=3.45,A13&gt;=4.85,D13&lt;0.75),1.4,IF(AND(A13&gt;=5.05,B13&gt;=3.45,A13&gt;=4.85,D13&lt;0.75),1.5,IF(AND(F13&gt;=2.5,H13&lt;13.641,D13&lt;1.75,D13&gt;=0.75),4.667,IF(AND(G13&lt;0.187,H13&gt;=13.641,D13&lt;1.75,D13&gt;=0.75),5,IF(AND(A13&gt;=7.1,B13&lt;3.5,D13&gt;=1.75,D13&gt;=0.75),6.575,IF(AND(G13&lt;0.161,A13&lt;4.65,H13&gt;=5.748,A13&lt;4.85,D13&lt;0.75),1.5,IF(AND(H13&lt;8.399,H13&gt;=6.417,B13&lt;3.45,A13&gt;=4.85,D13&lt;0.75),1.5,IF(AND(H13&gt;=8.399,H13&gt;=6.417,B13&lt;3.45,A13&gt;=4.85,D13&lt;0.75),1.625,IF(AND(G13&lt;0.086,F13&lt;2.5,H13&lt;13.641,D13&lt;1.75,D13&gt;=0.75),4.7,IF(AND(D13&lt;1.35,G13&gt;=0.187,H13&gt;=13.641,D13&lt;1.75,D13&gt;=0.75),4.2,IF(AND(G13&lt;0.422,G13&gt;=0.161,A13&lt;4.65,H13&gt;=5.748,A13&lt;4.85,D13&lt;0.75),1.4,IF(AND(G13&gt;=0.422,G13&gt;=0.161,A13&lt;4.65,H13&gt;=5.748,A13&lt;4.85,D13&lt;0.75),1.3,IF(AND(B13&lt;2.5,D13&gt;=1.35,G13&gt;=0.187,H13&gt;=13.641,D13&lt;1.75,D13&gt;=0.75),4.5,IF(AND(B13&lt;2.75,A13&lt;6,A13&lt;7.1,B13&lt;3.5,D13&gt;=1.75,D13&gt;=0.75),5.1,IF(AND(B13&gt;=2.75,A13&lt;6,A13&lt;7.1,B13&lt;3.5,D13&gt;=1.75,D13&gt;=0.75),5.02,IF(AND(A13&lt;5.15,A13&lt;5.9,G13&gt;=0.086,F13&lt;2.5,H13&lt;13.641,D13&lt;1.75,D13&gt;=0.75),3,IF(AND(G13&lt;0.644,A13&gt;=5.9,G13&gt;=0.086,F13&lt;2.5,H13&lt;13.641,D13&lt;1.75,D13&gt;=0.75),4.65,IF(AND(G13&gt;=0.644,A13&gt;=5.9,G13&gt;=0.086,F13&lt;2.5,H13&lt;13.641,D13&lt;1.75,D13&gt;=0.75),4.24,IF(AND(D13&lt;1.45,B13&gt;=2.5,D13&gt;=1.35,G13&gt;=0.187,H13&gt;=13.641,D13&lt;1.75,D13&gt;=0.75),4.68,IF(AND(D13&gt;=1.45,B13&gt;=2.5,D13&gt;=1.35,G13&gt;=0.187,H13&gt;=13.641,D13&lt;1.75,D13&gt;=0.75),4.833,IF(AND(H13&lt;13.18,D13&lt;2.05,A13&gt;=6,A13&lt;7.1,B13&lt;3.5,D13&gt;=1.75,D13&gt;=0.75),5.44,IF(AND(H13&gt;=13.18,D13&lt;2.05,A13&gt;=6,A13&lt;7.1,B13&lt;3.5,D13&gt;=1.75,D13&gt;=0.75),5.1,IF(AND(H13&lt;8.759,D13&gt;=2.05,A13&gt;=6,A13&lt;7.1,B13&lt;3.5,D13&gt;=1.75,D13&gt;=0.75),5.4,IF(AND(A13&gt;=5.75,A13&gt;=5.15,A13&lt;5.9,G13&gt;=0.086,F13&lt;2.5,H13&lt;13.641,D13&lt;1.75,D13&gt;=0.75),3.967,IF(AND(H13&lt;10.159,H13&gt;=8.759,D13&gt;=2.05,A13&gt;=6,A13&lt;7.1,B13&lt;3.5,D13&gt;=1.75,D13&gt;=0.75),5.925,IF(AND(D13&lt;1.2,A13&lt;5.75,A13&gt;=5.15,A13&lt;5.9,G13&gt;=0.086,F13&lt;2.5,H13&lt;13.641,D13&lt;1.75,D13&gt;=0.75),3.667,IF(AND(D13&lt;2.25,H13&gt;=10.159,H13&gt;=8.759,D13&gt;=2.05,A13&gt;=6,A13&lt;7.1,B13&lt;3.5,D13&gt;=1.75,D13&gt;=0.75),5.66,IF(AND(D13&gt;=2.25,H13&gt;=10.159,H13&gt;=8.759,D13&gt;=2.05,A13&gt;=6,A13&lt;7.1,B13&lt;3.5,D13&gt;=1.75,D13&gt;=0.75),5.34,IF(AND(D13&lt;1.35,D13&gt;=1.2,A13&lt;5.75,A13&gt;=5.15,A13&lt;5.9,G13&gt;=0.086,F13&lt;2.5,H13&lt;13.641,D13&lt;1.75,D13&gt;=0.75),4.025,IF(AND(D13&gt;=1.35,D13&gt;=1.2,A13&lt;5.75,A13&gt;=5.15,A13&lt;5.9,G13&gt;=0.086,F13&lt;2.5,H13&lt;13.641,D13&lt;1.75,D13&gt;=0.75),3.9,"shouldnthappen"))))))))))))))))))))))))))))))))))</f>
        <v>1.5</v>
      </c>
      <c r="AH13" s="1" t="n">
        <f aca="false">IF(AND(F13&lt;1.5,H13&lt;6.799,A13&lt;5.45),1.7,IF(AND(F13&gt;=1.5,H13&lt;6.799,A13&lt;5.45),4.1,IF(AND(D13&gt;=0.8,H13&gt;=6.799,A13&lt;5.45),3.9,IF(AND(H13&lt;7.564,F13&lt;2.5,A13&gt;=5.45),3.925,IF(AND(H13&gt;=16.284,F13&gt;=2.5,A13&gt;=5.45),6.5,IF(AND(A13&lt;4.35,D13&lt;0.8,H13&gt;=6.799,A13&lt;5.45),1.1,IF(AND(B13&lt;2.8,D13&lt;1.35,H13&gt;=7.564,F13&lt;2.5,A13&gt;=5.45),4.1,IF(AND(B13&gt;=2.8,D13&lt;1.35,H13&gt;=7.564,F13&lt;2.5,A13&gt;=5.45),4.267,IF(AND(B13&lt;2.75,D13&gt;=1.35,H13&gt;=7.564,F13&lt;2.5,A13&gt;=5.45),5,IF(AND(G13&gt;=0.078,G13&lt;0.26,H13&lt;16.284,F13&gt;=2.5,A13&gt;=5.45),6.06,IF(AND(G13&gt;=0.805,G13&gt;=0.26,H13&lt;16.284,F13&gt;=2.5,A13&gt;=5.45),5.02,IF(AND(H13&gt;=10.109,B13&gt;=3.45,A13&gt;=4.35,D13&lt;0.8,H13&gt;=6.799,A13&lt;5.45),1.55,IF(AND(D13&lt;2.25,G13&lt;0.078,G13&lt;0.26,H13&lt;16.284,F13&gt;=2.5,A13&gt;=5.45),5.6,IF(AND(D13&gt;=2.25,G13&lt;0.078,G13&lt;0.26,H13&lt;16.284,F13&gt;=2.5,A13&gt;=5.45),5.7,IF(AND(A13&lt;6.15,G13&lt;0.805,G13&gt;=0.26,H13&lt;16.284,F13&gt;=2.5,A13&gt;=5.45),4.967,IF(AND(A13&lt;4.65,H13&lt;12.227,B13&lt;3.45,A13&gt;=4.35,D13&lt;0.8,H13&gt;=6.799,A13&lt;5.45),1.333,IF(AND(A13&lt;4.85,H13&gt;=12.227,B13&lt;3.45,A13&gt;=4.35,D13&lt;0.8,H13&gt;=6.799,A13&lt;5.45),1.42,IF(AND(A13&gt;=4.85,H13&gt;=12.227,B13&lt;3.45,A13&gt;=4.35,D13&lt;0.8,H13&gt;=6.799,A13&lt;5.45),1.533,IF(AND(A13&lt;5.05,H13&lt;10.109,B13&gt;=3.45,A13&gt;=4.35,D13&lt;0.8,H13&gt;=6.799,A13&lt;5.45),1.4,IF(AND(A13&gt;=5.05,H13&lt;10.109,B13&gt;=3.45,A13&gt;=4.35,D13&lt;0.8,H13&gt;=6.799,A13&lt;5.45),1.5,IF(AND(G13&lt;0.14,H13&lt;13.531,B13&gt;=2.75,D13&gt;=1.35,H13&gt;=7.564,F13&lt;2.5,A13&gt;=5.45),4.7,IF(AND(G13&lt;0.187,H13&gt;=13.531,B13&gt;=2.75,D13&gt;=1.35,H13&gt;=7.564,F13&lt;2.5,A13&gt;=5.45),5,IF(AND(G13&gt;=0.187,H13&gt;=13.531,B13&gt;=2.75,D13&gt;=1.35,H13&gt;=7.564,F13&lt;2.5,A13&gt;=5.45),4.66,IF(AND(A13&lt;6.35,A13&gt;=6.15,G13&lt;0.805,G13&gt;=0.26,H13&lt;16.284,F13&gt;=2.5,A13&gt;=5.45),6,IF(AND(D13&lt;0.15,A13&gt;=4.65,H13&lt;12.227,B13&lt;3.45,A13&gt;=4.35,D13&lt;0.8,H13&gt;=6.799,A13&lt;5.45),1.5,IF(AND(H13&lt;10.723,G13&gt;=0.14,H13&lt;13.531,B13&gt;=2.75,D13&gt;=1.35,H13&gt;=7.564,F13&lt;2.5,A13&gt;=5.45),4.6,IF(AND(H13&gt;=10.723,G13&gt;=0.14,H13&lt;13.531,B13&gt;=2.75,D13&gt;=1.35,H13&gt;=7.564,F13&lt;2.5,A13&gt;=5.45),4.46,IF(AND(G13&lt;0.364,A13&gt;=6.35,A13&gt;=6.15,G13&lt;0.805,G13&gt;=0.26,H13&lt;16.284,F13&gt;=2.5,A13&gt;=5.45),5.28,IF(AND(A13&lt;5.1,D13&gt;=0.15,A13&gt;=4.65,H13&lt;12.227,B13&lt;3.45,A13&gt;=4.35,D13&lt;0.8,H13&gt;=6.799,A13&lt;5.45),1.36,IF(AND(A13&gt;=5.1,D13&gt;=0.15,A13&gt;=4.65,H13&lt;12.227,B13&lt;3.45,A13&gt;=4.35,D13&lt;0.8,H13&gt;=6.799,A13&lt;5.45),1.4,IF(AND(G13&gt;=0.6,G13&gt;=0.364,A13&gt;=6.35,A13&gt;=6.15,G13&lt;0.805,G13&gt;=0.26,H13&lt;16.284,F13&gt;=2.5,A13&gt;=5.45),5.1,IF(AND(A13&gt;=6.95,G13&lt;0.6,G13&gt;=0.364,A13&gt;=6.35,A13&gt;=6.15,G13&lt;0.805,G13&gt;=0.26,H13&lt;16.284,F13&gt;=2.5,A13&gt;=5.45),5.8,IF(AND(B13&lt;3.2,A13&lt;6.95,G13&lt;0.6,G13&gt;=0.364,A13&gt;=6.35,A13&gt;=6.15,G13&lt;0.805,G13&gt;=0.26,H13&lt;16.284,F13&gt;=2.5,A13&gt;=5.45),5.6,IF(AND(B13&gt;=3.2,A13&lt;6.95,G13&lt;0.6,G13&gt;=0.364,A13&gt;=6.35,A13&gt;=6.15,G13&lt;0.805,G13&gt;=0.26,H13&lt;16.284,F13&gt;=2.5,A13&gt;=5.45),5.7,"shouldnthappen"))))))))))))))))))))))))))))))))))</f>
        <v>1.7</v>
      </c>
      <c r="AI13" s="1" t="n">
        <f aca="false">IF(AND(B13&gt;=3.55,A13&lt;5.05,F13&lt;1.5),1,IF(AND(H13&gt;=13.436,A13&gt;=5.05,F13&lt;1.5),1.633,IF(AND(A13&lt;4.35,B13&lt;3.55,A13&lt;5.05,F13&lt;1.5),1.1,IF(AND(A13&lt;5.15,H13&lt;13.436,A13&gt;=5.05,F13&lt;1.5),1.6,IF(AND(G13&lt;0.837,D13&lt;1.2,B13&lt;2.65,F13&gt;=1.5),3.7,IF(AND(G13&gt;=0.837,D13&lt;1.2,B13&lt;2.65,F13&gt;=1.5),3,IF(AND(D13&lt;1.4,D13&gt;=1.2,B13&lt;2.65,F13&gt;=1.5),4.133,IF(AND(D13&gt;=1.4,D13&gt;=1.2,B13&lt;2.65,F13&gt;=1.5),4.633,IF(AND(G13&lt;0.302,A13&gt;=4.35,B13&lt;3.55,A13&lt;5.05,F13&lt;1.5),1.34,IF(AND(D13&gt;=0.3,A13&gt;=5.15,H13&lt;13.436,A13&gt;=5.05,F13&lt;1.5),1.5,IF(AND(G13&lt;0.233,G13&lt;0.265,D13&lt;1.55,B13&gt;=2.65,F13&gt;=1.5),4.56,IF(AND(G13&gt;=0.233,G13&lt;0.265,D13&lt;1.55,B13&gt;=2.65,F13&gt;=1.5),5.1,IF(AND(G13&lt;0.395,G13&gt;=0.265,D13&lt;1.55,B13&gt;=2.65,F13&gt;=1.5),4.025,IF(AND(H13&lt;13.935,A13&gt;=7.05,D13&gt;=1.55,B13&gt;=2.65,F13&gt;=1.5),6.12,IF(AND(H13&gt;=13.935,A13&gt;=7.05,D13&gt;=1.55,B13&gt;=2.65,F13&gt;=1.5),6.64,IF(AND(G13&gt;=0.858,G13&gt;=0.302,A13&gt;=4.35,B13&lt;3.55,A13&lt;5.05,F13&lt;1.5),1.3,IF(AND(H13&lt;6.543,D13&lt;0.3,A13&gt;=5.15,H13&lt;13.436,A13&gt;=5.05,F13&lt;1.5),1.4,IF(AND(H13&gt;=6.543,D13&lt;0.3,A13&gt;=5.15,H13&lt;13.436,A13&gt;=5.05,F13&lt;1.5),1.48,IF(AND(A13&lt;6.3,G13&gt;=0.395,G13&gt;=0.265,D13&lt;1.55,B13&gt;=2.65,F13&gt;=1.5),4.14,IF(AND(A13&gt;=6.3,G13&gt;=0.395,G13&gt;=0.265,D13&lt;1.55,B13&gt;=2.65,F13&gt;=1.5),4.767,IF(AND(G13&gt;=0.669,B13&lt;3.15,A13&lt;7.05,D13&gt;=1.55,B13&gt;=2.65,F13&gt;=1.5),5,IF(AND(H13&lt;9.459,G13&lt;0.858,G13&gt;=0.302,A13&gt;=4.35,B13&lt;3.55,A13&lt;5.05,F13&lt;1.5),1.4,IF(AND(H13&gt;=9.459,G13&lt;0.858,G13&gt;=0.302,A13&gt;=4.35,B13&lt;3.55,A13&lt;5.05,F13&lt;1.5),1.6,IF(AND(G13&gt;=0.433,G13&lt;0.669,B13&lt;3.15,A13&lt;7.05,D13&gt;=1.55,B13&gt;=2.65,F13&gt;=1.5),5.68,IF(AND(G13&lt;0.481,H13&lt;10.257,B13&gt;=3.15,A13&lt;7.05,D13&gt;=1.55,B13&gt;=2.65,F13&gt;=1.5),5.7,IF(AND(G13&gt;=0.481,H13&lt;10.257,B13&gt;=3.15,A13&lt;7.05,D13&gt;=1.55,B13&gt;=2.65,F13&gt;=1.5),5.9,IF(AND(D13&lt;2.15,H13&gt;=10.257,B13&gt;=3.15,A13&lt;7.05,D13&gt;=1.55,B13&gt;=2.65,F13&gt;=1.5),5.1,IF(AND(D13&gt;=2.15,H13&gt;=10.257,B13&gt;=3.15,A13&lt;7.05,D13&gt;=1.55,B13&gt;=2.65,F13&gt;=1.5),5.42,IF(AND(G13&lt;0.098,G13&lt;0.433,G13&lt;0.669,B13&lt;3.15,A13&lt;7.05,D13&gt;=1.55,B13&gt;=2.65,F13&gt;=1.5),5.567,IF(AND(D13&lt;1.8,G13&gt;=0.098,G13&lt;0.433,G13&lt;0.669,B13&lt;3.15,A13&lt;7.05,D13&gt;=1.55,B13&gt;=2.65,F13&gt;=1.5),5.033,IF(AND(G13&gt;=0.312,D13&gt;=1.8,G13&gt;=0.098,G13&lt;0.433,G13&lt;0.669,B13&lt;3.15,A13&lt;7.05,D13&gt;=1.55,B13&gt;=2.65,F13&gt;=1.5),5.4,IF(AND(H13&lt;9.002,G13&lt;0.312,D13&gt;=1.8,G13&gt;=0.098,G13&lt;0.433,G13&lt;0.669,B13&lt;3.15,A13&lt;7.05,D13&gt;=1.55,B13&gt;=2.65,F13&gt;=1.5),5.1,IF(AND(H13&gt;=9.002,G13&lt;0.312,D13&gt;=1.8,G13&gt;=0.098,G13&lt;0.433,G13&lt;0.669,B13&lt;3.15,A13&lt;7.05,D13&gt;=1.55,B13&gt;=2.65,F13&gt;=1.5),5.26,"shouldnthappen")))))))))))))))))))))))))))))))))</f>
        <v>1.4</v>
      </c>
      <c r="AJ13" s="1" t="n">
        <f aca="false">IF(AND(A13&gt;=5.25,D13&gt;=0.35,D13&lt;0.8),1.433,IF(AND(F13&gt;=2.5,H13&lt;6.927,D13&gt;=0.8),5.1,IF(AND(H13&lt;5.85,B13&lt;3.65,D13&lt;0.35,D13&lt;0.8),1,IF(AND(A13&lt;5.55,B13&gt;=3.65,D13&lt;0.35,D13&lt;0.8),1.5,IF(AND(A13&gt;=5.55,B13&gt;=3.65,D13&lt;0.35,D13&lt;0.8),1.7,IF(AND(H13&lt;7.949,A13&lt;5.25,D13&gt;=0.35,D13&lt;0.8),1.9,IF(AND(H13&gt;=7.949,A13&lt;5.25,D13&gt;=0.35,D13&lt;0.8),1.54,IF(AND(A13&lt;5.55,F13&lt;2.5,H13&lt;6.927,D13&gt;=0.8),3.98,IF(AND(A13&gt;=5.55,F13&lt;2.5,H13&lt;6.927,D13&gt;=0.8),4.1,IF(AND(A13&gt;=7.25,D13&gt;=1.55,H13&gt;=6.927,D13&gt;=0.8),6.65,IF(AND(A13&lt;5.75,D13&lt;1.2,D13&lt;1.55,H13&gt;=6.927,D13&gt;=0.8),3.62,IF(AND(A13&gt;=5.75,D13&lt;1.2,D13&lt;1.55,H13&gt;=6.927,D13&gt;=0.8),4.1,IF(AND(G13&lt;0.175,A13&lt;4.8,H13&gt;=5.85,B13&lt;3.65,D13&lt;0.35,D13&lt;0.8),1.5,IF(AND(G13&gt;=0.175,A13&lt;4.8,H13&gt;=5.85,B13&lt;3.65,D13&lt;0.35,D13&lt;0.8),1.3,IF(AND(A13&gt;=5.05,A13&gt;=4.8,H13&gt;=5.85,B13&lt;3.65,D13&lt;0.35,D13&lt;0.8),1.5,IF(AND(G13&gt;=0.735,A13&lt;6.25,D13&gt;=1.2,D13&lt;1.55,H13&gt;=6.927,D13&gt;=0.8),4,IF(AND(H13&lt;10.464,A13&lt;6.2,A13&lt;7.25,D13&gt;=1.55,H13&gt;=6.927,D13&gt;=0.8),5.1,IF(AND(H13&gt;=10.464,A13&lt;6.2,A13&lt;7.25,D13&gt;=1.55,H13&gt;=6.927,D13&gt;=0.8),4.9,IF(AND(G13&lt;0.418,A13&lt;5.05,A13&gt;=4.8,H13&gt;=5.85,B13&lt;3.65,D13&lt;0.35,D13&lt;0.8),1.48,IF(AND(G13&gt;=0.418,A13&lt;5.05,A13&gt;=4.8,H13&gt;=5.85,B13&lt;3.65,D13&lt;0.35,D13&lt;0.8),1.3,IF(AND(B13&lt;2.75,G13&lt;0.735,A13&lt;6.25,D13&gt;=1.2,D13&lt;1.55,H13&gt;=6.927,D13&gt;=0.8),4.35,IF(AND(H13&lt;15.422,D13&lt;1.45,A13&gt;=6.25,D13&gt;=1.2,D13&lt;1.55,H13&gt;=6.927,D13&gt;=0.8),4.375,IF(AND(H13&gt;=15.422,D13&lt;1.45,A13&gt;=6.25,D13&gt;=1.2,D13&lt;1.55,H13&gt;=6.927,D13&gt;=0.8),4.7,IF(AND(A13&lt;6.4,D13&gt;=1.45,A13&gt;=6.25,D13&gt;=1.2,D13&lt;1.55,H13&gt;=6.927,D13&gt;=0.8),5.1,IF(AND(G13&gt;=0.576,D13&lt;2.15,A13&gt;=6.2,A13&lt;7.25,D13&gt;=1.55,H13&gt;=6.927,D13&gt;=0.8),5.1,IF(AND(G13&lt;0.537,D13&gt;=2.15,A13&gt;=6.2,A13&lt;7.25,D13&gt;=1.55,H13&gt;=6.927,D13&gt;=0.8),5.533,IF(AND(G13&gt;=0.537,D13&gt;=2.15,A13&gt;=6.2,A13&lt;7.25,D13&gt;=1.55,H13&gt;=6.927,D13&gt;=0.8),5.9,IF(AND(D13&lt;1.45,B13&gt;=2.75,G13&lt;0.735,A13&lt;6.25,D13&gt;=1.2,D13&lt;1.55,H13&gt;=6.927,D13&gt;=0.8),4.6,IF(AND(D13&gt;=1.45,B13&gt;=2.75,G13&lt;0.735,A13&lt;6.25,D13&gt;=1.2,D13&lt;1.55,H13&gt;=6.927,D13&gt;=0.8),4.5,IF(AND(H13&lt;12.582,A13&gt;=6.4,D13&gt;=1.45,A13&gt;=6.25,D13&gt;=1.2,D13&lt;1.55,H13&gt;=6.927,D13&gt;=0.8),4.66,IF(AND(H13&gt;=12.582,A13&gt;=6.4,D13&gt;=1.45,A13&gt;=6.25,D13&gt;=1.2,D13&lt;1.55,H13&gt;=6.927,D13&gt;=0.8),4.9,IF(AND(B13&lt;2.75,G13&lt;0.576,D13&lt;2.15,A13&gt;=6.2,A13&lt;7.25,D13&gt;=1.55,H13&gt;=6.927,D13&gt;=0.8),5.3,IF(AND(G13&gt;=0.395,B13&gt;=2.75,G13&lt;0.576,D13&lt;2.15,A13&gt;=6.2,A13&lt;7.25,D13&gt;=1.55,H13&gt;=6.927,D13&gt;=0.8),5.6,IF(AND(D13&gt;=1.9,G13&lt;0.395,B13&gt;=2.75,G13&lt;0.576,D13&lt;2.15,A13&gt;=6.2,A13&lt;7.25,D13&gt;=1.55,H13&gt;=6.927,D13&gt;=0.8),5.333,IF(AND(B13&lt;2.95,D13&lt;1.9,G13&lt;0.395,B13&gt;=2.75,G13&lt;0.576,D13&lt;2.15,A13&gt;=6.2,A13&lt;7.25,D13&gt;=1.55,H13&gt;=6.927,D13&gt;=0.8),5.6,IF(AND(B13&gt;=2.95,D13&lt;1.9,G13&lt;0.395,B13&gt;=2.75,G13&lt;0.576,D13&lt;2.15,A13&gt;=6.2,A13&lt;7.25,D13&gt;=1.55,H13&gt;=6.927,D13&gt;=0.8),5.5,"shouldnthappen"))))))))))))))))))))))))))))))))))))</f>
        <v>1.5</v>
      </c>
      <c r="AK13" s="1" t="n">
        <f aca="false">IF(AND(H13&lt;5.85,B13&lt;3.65,F13&lt;1.5),1,IF(AND(B13&gt;=3.95,B13&gt;=3.65,F13&lt;1.5),1.433,IF(AND(A13&lt;5.15,F13&lt;2.5,F13&gt;=1.5),3.075,IF(AND(D13&gt;=0.35,H13&gt;=5.85,B13&lt;3.65,F13&lt;1.5),1.5,IF(AND(G13&lt;0.168,B13&lt;3.95,B13&gt;=3.65,F13&lt;1.5),1.7,IF(AND(H13&lt;5.767,A13&lt;7.25,F13&gt;=2.5,F13&gt;=1.5),4.5,IF(AND(D13&lt;1.9,A13&gt;=7.25,F13&gt;=2.5,F13&gt;=1.5),6.3,IF(AND(D13&gt;=1.9,A13&gt;=7.25,F13&gt;=2.5,F13&gt;=1.5),6.575,IF(AND(B13&lt;3.75,G13&gt;=0.168,B13&lt;3.95,B13&gt;=3.65,F13&lt;1.5),1.5,IF(AND(B13&gt;=3.75,G13&gt;=0.168,B13&lt;3.95,B13&gt;=3.65,F13&lt;1.5),1.6,IF(AND(D13&gt;=1.35,A13&lt;6.15,A13&gt;=5.15,F13&lt;2.5,F13&gt;=1.5),4.42,IF(AND(D13&lt;1.4,A13&gt;=6.15,A13&gt;=5.15,F13&lt;2.5,F13&gt;=1.5),4.5,IF(AND(D13&gt;=1.4,A13&gt;=6.15,A13&gt;=5.15,F13&lt;2.5,F13&gt;=1.5),4.675,IF(AND(D13&lt;0.15,H13&lt;11.218,D13&lt;0.35,H13&gt;=5.85,B13&lt;3.65,F13&lt;1.5),1.5,IF(AND(D13&lt;0.15,H13&gt;=11.218,D13&lt;0.35,H13&gt;=5.85,B13&lt;3.65,F13&lt;1.5),1.1,IF(AND(B13&lt;2.7,D13&lt;1.35,A13&lt;6.15,A13&gt;=5.15,F13&lt;2.5,F13&gt;=1.5),3.82,IF(AND(A13&lt;6.15,G13&gt;=0.755,H13&gt;=5.767,A13&lt;7.25,F13&gt;=2.5,F13&gt;=1.5),4.98,IF(AND(A13&gt;=6.15,G13&gt;=0.755,H13&gt;=5.767,A13&lt;7.25,F13&gt;=2.5,F13&gt;=1.5),5.3,IF(AND(B13&lt;3.4,D13&gt;=0.15,H13&lt;11.218,D13&lt;0.35,H13&gt;=5.85,B13&lt;3.65,F13&lt;1.5),1.4,IF(AND(B13&gt;=3.4,D13&gt;=0.15,H13&lt;11.218,D13&lt;0.35,H13&gt;=5.85,B13&lt;3.65,F13&lt;1.5),1.3,IF(AND(H13&lt;11.731,D13&gt;=0.15,H13&gt;=11.218,D13&lt;0.35,H13&gt;=5.85,B13&lt;3.65,F13&lt;1.5),1.2,IF(AND(H13&lt;9.053,B13&gt;=2.7,D13&lt;1.35,A13&lt;6.15,A13&gt;=5.15,F13&lt;2.5,F13&gt;=1.5),3.85,IF(AND(D13&gt;=2.1,B13&lt;2.85,G13&lt;0.755,H13&gt;=5.767,A13&lt;7.25,F13&gt;=2.5,F13&gt;=1.5),5.6,IF(AND(D13&gt;=2.45,B13&gt;=2.85,G13&lt;0.755,H13&gt;=5.767,A13&lt;7.25,F13&gt;=2.5,F13&gt;=1.5),5.8,IF(AND(B13&gt;=3.45,H13&gt;=11.731,D13&gt;=0.15,H13&gt;=11.218,D13&lt;0.35,H13&gt;=5.85,B13&lt;3.65,F13&lt;1.5),1.3,IF(AND(A13&lt;5.9,H13&gt;=9.053,B13&gt;=2.7,D13&lt;1.35,A13&lt;6.15,A13&gt;=5.15,F13&lt;2.5,F13&gt;=1.5),4.3,IF(AND(A13&gt;=5.9,H13&gt;=9.053,B13&gt;=2.7,D13&lt;1.35,A13&lt;6.15,A13&gt;=5.15,F13&lt;2.5,F13&gt;=1.5),4,IF(AND(G13&gt;=0.519,D13&lt;2.1,B13&lt;2.85,G13&lt;0.755,H13&gt;=5.767,A13&lt;7.25,F13&gt;=2.5,F13&gt;=1.5),4.9,IF(AND(A13&gt;=7.05,D13&lt;2.45,B13&gt;=2.85,G13&lt;0.755,H13&gt;=5.767,A13&lt;7.25,F13&gt;=2.5,F13&gt;=1.5),5.8,IF(AND(H13&lt;14.396,B13&lt;3.45,H13&gt;=11.731,D13&gt;=0.15,H13&gt;=11.218,D13&lt;0.35,H13&gt;=5.85,B13&lt;3.65,F13&lt;1.5),1.44,IF(AND(H13&gt;=14.396,B13&lt;3.45,H13&gt;=11.731,D13&gt;=0.15,H13&gt;=11.218,D13&lt;0.35,H13&gt;=5.85,B13&lt;3.65,F13&lt;1.5),1.3,IF(AND(G13&lt;0.282,G13&lt;0.519,D13&lt;2.1,B13&lt;2.85,G13&lt;0.755,H13&gt;=5.767,A13&lt;7.25,F13&gt;=2.5,F13&gt;=1.5),5.1,IF(AND(G13&gt;=0.282,G13&lt;0.519,D13&lt;2.1,B13&lt;2.85,G13&lt;0.755,H13&gt;=5.767,A13&lt;7.25,F13&gt;=2.5,F13&gt;=1.5),5.3,IF(AND(A13&lt;6.4,D13&lt;1.9,A13&lt;7.05,D13&lt;2.45,B13&gt;=2.85,G13&lt;0.755,H13&gt;=5.767,A13&lt;7.25,F13&gt;=2.5,F13&gt;=1.5),5.6,IF(AND(A13&gt;=6.4,D13&lt;1.9,A13&lt;7.05,D13&lt;2.45,B13&gt;=2.85,G13&lt;0.755,H13&gt;=5.767,A13&lt;7.25,F13&gt;=2.5,F13&gt;=1.5),5.5,IF(AND(H13&lt;8.884,D13&gt;=1.9,A13&lt;7.05,D13&lt;2.45,B13&gt;=2.85,G13&lt;0.755,H13&gt;=5.767,A13&lt;7.25,F13&gt;=2.5,F13&gt;=1.5),5.3,IF(AND(H13&gt;=8.884,D13&gt;=1.9,A13&lt;7.05,D13&lt;2.45,B13&gt;=2.85,G13&lt;0.755,H13&gt;=5.767,A13&lt;7.25,F13&gt;=2.5,F13&gt;=1.5),5.52,"shouldnthappen")))))))))))))))))))))))))))))))))))))</f>
        <v>1.5</v>
      </c>
      <c r="AL13" s="1" t="n">
        <f aca="false">IF(AND(H13&lt;5.85,A13&lt;5.05,D13&lt;0.8),1,IF(AND(B13&lt;3.35,A13&gt;=5.05,D13&lt;0.8),1.7,IF(AND(D13&gt;=2.45,F13&gt;=2.5,D13&gt;=0.8),6.05,IF(AND(H13&gt;=11.218,H13&gt;=5.85,A13&lt;5.05,D13&lt;0.8),1.28,IF(AND(G13&gt;=0.948,B13&gt;=3.35,A13&gt;=5.05,D13&lt;0.8),1.7,IF(AND(G13&gt;=0.423,H13&lt;11.218,H13&gt;=5.85,A13&lt;5.05,D13&lt;0.8),1.3,IF(AND(B13&lt;3.6,G13&lt;0.948,B13&gt;=3.35,A13&gt;=5.05,D13&lt;0.8),1.4,IF(AND(H13&lt;10.258,D13&lt;1.15,A13&lt;5.9,F13&lt;2.5,D13&gt;=0.8),3.36,IF(AND(H13&gt;=10.258,D13&lt;1.15,A13&lt;5.9,F13&lt;2.5,D13&gt;=0.8),3.9,IF(AND(A13&lt;5.3,D13&gt;=1.15,A13&lt;5.9,F13&lt;2.5,D13&gt;=0.8),3.9,IF(AND(D13&lt;1.55,B13&lt;2.75,A13&gt;=5.9,F13&lt;2.5,D13&gt;=0.8),4.64,IF(AND(D13&gt;=1.55,B13&lt;2.75,A13&gt;=5.9,F13&lt;2.5,D13&gt;=0.8),5.1,IF(AND(D13&gt;=1.6,B13&gt;=2.75,A13&gt;=5.9,F13&lt;2.5,D13&gt;=0.8),5,IF(AND(H13&lt;5.767,H13&lt;8.598,D13&lt;2.45,F13&gt;=2.5,D13&gt;=0.8),4.5,IF(AND(A13&lt;6.25,H13&gt;=8.598,D13&lt;2.45,F13&gt;=2.5,D13&gt;=0.8),5.02,IF(AND(B13&lt;3.55,G13&lt;0.423,H13&lt;11.218,H13&gt;=5.85,A13&lt;5.05,D13&lt;0.8),1.525,IF(AND(B13&gt;=3.55,G13&lt;0.423,H13&lt;11.218,H13&gt;=5.85,A13&lt;5.05,D13&lt;0.8),1.4,IF(AND(H13&gt;=13.932,B13&gt;=3.6,G13&lt;0.948,B13&gt;=3.35,A13&gt;=5.05,D13&lt;0.8),1.65,IF(AND(G13&gt;=0.652,A13&gt;=5.3,D13&gt;=1.15,A13&lt;5.9,F13&lt;2.5,D13&gt;=0.8),3.8,IF(AND(D13&lt;1.35,D13&lt;1.6,B13&gt;=2.75,A13&gt;=5.9,F13&lt;2.5,D13&gt;=0.8),4.42,IF(AND(H13&lt;6.656,H13&gt;=5.767,H13&lt;8.598,D13&lt;2.45,F13&gt;=2.5,D13&gt;=0.8),5.033,IF(AND(H13&gt;=6.656,H13&gt;=5.767,H13&lt;8.598,D13&lt;2.45,F13&gt;=2.5,D13&gt;=0.8),5.1,IF(AND(G13&gt;=0.885,A13&gt;=6.25,H13&gt;=8.598,D13&lt;2.45,F13&gt;=2.5,D13&gt;=0.8),5.2,IF(AND(H13&lt;6.926,H13&lt;13.932,B13&gt;=3.6,G13&lt;0.948,B13&gt;=3.35,A13&gt;=5.05,D13&lt;0.8),1.433,IF(AND(H13&gt;=6.926,H13&lt;13.932,B13&gt;=3.6,G13&lt;0.948,B13&gt;=3.35,A13&gt;=5.05,D13&lt;0.8),1.5,IF(AND(A13&lt;5.65,G13&lt;0.652,A13&gt;=5.3,D13&gt;=1.15,A13&lt;5.9,F13&lt;2.5,D13&gt;=0.8),4.36,IF(AND(A13&gt;=5.65,G13&lt;0.652,A13&gt;=5.3,D13&gt;=1.15,A13&lt;5.9,F13&lt;2.5,D13&gt;=0.8),4.2,IF(AND(H13&gt;=13.561,D13&gt;=1.35,D13&lt;1.6,B13&gt;=2.75,A13&gt;=5.9,F13&lt;2.5,D13&gt;=0.8),4.767,IF(AND(H13&lt;9.091,G13&lt;0.885,A13&gt;=6.25,H13&gt;=8.598,D13&lt;2.45,F13&gt;=2.5,D13&gt;=0.8),6.3,IF(AND(H13&gt;=12.206,H13&lt;13.561,D13&gt;=1.35,D13&lt;1.6,B13&gt;=2.75,A13&gt;=5.9,F13&lt;2.5,D13&gt;=0.8),4.4,IF(AND(D13&gt;=2.25,H13&gt;=9.091,G13&lt;0.885,A13&gt;=6.25,H13&gt;=8.598,D13&lt;2.45,F13&gt;=2.5,D13&gt;=0.8),5.9,IF(AND(B13&lt;3.05,H13&lt;12.206,H13&lt;13.561,D13&gt;=1.35,D13&lt;1.6,B13&gt;=2.75,A13&gt;=5.9,F13&lt;2.5,D13&gt;=0.8),4.6,IF(AND(B13&gt;=3.05,H13&lt;12.206,H13&lt;13.561,D13&gt;=1.35,D13&lt;1.6,B13&gt;=2.75,A13&gt;=5.9,F13&lt;2.5,D13&gt;=0.8),4.7,IF(AND(G13&gt;=0.596,D13&lt;2.25,H13&gt;=9.091,G13&lt;0.885,A13&gt;=6.25,H13&gt;=8.598,D13&lt;2.45,F13&gt;=2.5,D13&gt;=0.8),5.1,IF(AND(G13&gt;=0.379,G13&lt;0.596,D13&lt;2.25,H13&gt;=9.091,G13&lt;0.885,A13&gt;=6.25,H13&gt;=8.598,D13&lt;2.45,F13&gt;=2.5,D13&gt;=0.8),5.767,IF(AND(D13&lt;2.15,G13&lt;0.379,G13&lt;0.596,D13&lt;2.25,H13&gt;=9.091,G13&lt;0.885,A13&gt;=6.25,H13&gt;=8.598,D13&lt;2.45,F13&gt;=2.5,D13&gt;=0.8),5.4,IF(AND(D13&gt;=2.15,G13&lt;0.379,G13&lt;0.596,D13&lt;2.25,H13&gt;=9.091,G13&lt;0.885,A13&gt;=6.25,H13&gt;=8.598,D13&lt;2.45,F13&gt;=2.5,D13&gt;=0.8),5.6,"shouldnthappen")))))))))))))))))))))))))))))))))))))</f>
        <v>1.433</v>
      </c>
      <c r="AM13" s="1" t="n">
        <f aca="false">IF(AND(H13&lt;5.245,D13&lt;0.8),1,IF(AND(A13&lt;4.5,H13&gt;=5.245,D13&lt;0.8),1.35,IF(AND(D13&gt;=0.5,A13&gt;=4.5,H13&gt;=5.245,D13&lt;0.8),1.6,IF(AND(H13&lt;7.25,B13&lt;2.6,A13&lt;6.15,D13&gt;=0.8),4.375,IF(AND(H13&gt;=7.25,B13&lt;2.6,A13&lt;6.15,D13&gt;=0.8),3.075,IF(AND(H13&lt;13.935,A13&gt;=7.05,A13&gt;=6.15,D13&gt;=0.8),6.067,IF(AND(H13&gt;=13.935,A13&gt;=7.05,A13&gt;=6.15,D13&gt;=0.8),6.525,IF(AND(G13&gt;=0.948,D13&lt;0.5,A13&gt;=4.5,H13&gt;=5.245,D13&lt;0.8),1.7,IF(AND(G13&lt;0.568,D13&gt;=1.55,B13&gt;=2.6,A13&lt;6.15,D13&gt;=0.8),5.1,IF(AND(G13&gt;=0.568,D13&gt;=1.55,B13&gt;=2.6,A13&lt;6.15,D13&gt;=0.8),5,IF(AND(A13&gt;=6.6,B13&gt;=3.15,A13&lt;7.05,A13&gt;=6.15,D13&gt;=0.8),5.78,IF(AND(G13&lt;0.165,G13&lt;0.273,D13&lt;1.55,B13&gt;=2.6,A13&lt;6.15,D13&gt;=0.8),4.1,IF(AND(G13&gt;=0.165,G13&lt;0.273,D13&lt;1.55,B13&gt;=2.6,A13&lt;6.15,D13&gt;=0.8),4.5,IF(AND(D13&lt;1.35,G13&gt;=0.273,D13&lt;1.55,B13&gt;=2.6,A13&lt;6.15,D13&gt;=0.8),4.08,IF(AND(D13&gt;=1.35,G13&gt;=0.273,D13&lt;1.55,B13&gt;=2.6,A13&lt;6.15,D13&gt;=0.8),4.4,IF(AND(D13&lt;1.45,F13&lt;2.5,B13&lt;3.15,A13&lt;7.05,A13&gt;=6.15,D13&gt;=0.8),4.38,IF(AND(D13&gt;=1.45,F13&lt;2.5,B13&lt;3.15,A13&lt;7.05,A13&gt;=6.15,D13&gt;=0.8),4.75,IF(AND(D13&gt;=2.25,F13&gt;=2.5,B13&lt;3.15,A13&lt;7.05,A13&gt;=6.15,D13&gt;=0.8),5.16,IF(AND(H13&lt;11.488,A13&lt;6.6,B13&gt;=3.15,A13&lt;7.05,A13&gt;=6.15,D13&gt;=0.8),6,IF(AND(H13&gt;=14.396,D13&lt;0.25,G13&lt;0.948,D13&lt;0.5,A13&gt;=4.5,H13&gt;=5.245,D13&lt;0.8),1.3,IF(AND(A13&gt;=5.55,D13&gt;=0.25,G13&lt;0.948,D13&lt;0.5,A13&gt;=4.5,H13&gt;=5.245,D13&lt;0.8),1.7,IF(AND(D13&lt;1.85,D13&lt;2.25,F13&gt;=2.5,B13&lt;3.15,A13&lt;7.05,A13&gt;=6.15,D13&gt;=0.8),5.6,IF(AND(G13&lt;0.669,H13&gt;=11.488,A13&lt;6.6,B13&gt;=3.15,A13&lt;7.05,A13&gt;=6.15,D13&gt;=0.8),4.7,IF(AND(G13&gt;=0.669,H13&gt;=11.488,A13&lt;6.6,B13&gt;=3.15,A13&lt;7.05,A13&gt;=6.15,D13&gt;=0.8),5.22,IF(AND(H13&lt;6.543,H13&lt;14.396,D13&lt;0.25,G13&lt;0.948,D13&lt;0.5,A13&gt;=4.5,H13&gt;=5.245,D13&lt;0.8),1.4,IF(AND(A13&lt;4.95,A13&lt;5.55,D13&gt;=0.25,G13&lt;0.948,D13&lt;0.5,A13&gt;=4.5,H13&gt;=5.245,D13&lt;0.8),1.4,IF(AND(A13&gt;=4.95,A13&lt;5.55,D13&gt;=0.25,G13&lt;0.948,D13&lt;0.5,A13&gt;=4.5,H13&gt;=5.245,D13&lt;0.8),1.48,IF(AND(H13&lt;10.667,D13&gt;=1.85,D13&lt;2.25,F13&gt;=2.5,B13&lt;3.15,A13&lt;7.05,A13&gt;=6.15,D13&gt;=0.8),5.25,IF(AND(H13&gt;=10.667,D13&gt;=1.85,D13&lt;2.25,F13&gt;=2.5,B13&lt;3.15,A13&lt;7.05,A13&gt;=6.15,D13&gt;=0.8),5.55,IF(AND(G13&lt;0.063,H13&gt;=6.543,H13&lt;14.396,D13&lt;0.25,G13&lt;0.948,D13&lt;0.5,A13&gt;=4.5,H13&gt;=5.245,D13&lt;0.8),1.4,IF(AND(H13&lt;9.212,G13&gt;=0.063,H13&gt;=6.543,H13&lt;14.396,D13&lt;0.25,G13&lt;0.948,D13&lt;0.5,A13&gt;=4.5,H13&gt;=5.245,D13&lt;0.8),1.475,IF(AND(H13&gt;=9.212,G13&gt;=0.063,H13&gt;=6.543,H13&lt;14.396,D13&lt;0.25,G13&lt;0.948,D13&lt;0.5,A13&gt;=4.5,H13&gt;=5.245,D13&lt;0.8),1.5,"shouldnthappen"))))))))))))))))))))))))))))))))</f>
        <v>1.4</v>
      </c>
      <c r="AN13" s="1" t="n">
        <f aca="false">IF(AND(D13&lt;0.7,A13&gt;=5.55),1.633,IF(AND(G13&lt;0.38,B13&lt;2.8,A13&lt;5.55),4.3,IF(AND(G13&gt;=0.38,B13&lt;2.8,A13&lt;5.55),3.325,IF(AND(D13&gt;=0.35,B13&gt;=2.8,A13&lt;5.55),1.6,IF(AND(B13&gt;=3.4,A13&lt;4.8,D13&lt;0.35,B13&gt;=2.8,A13&lt;5.55),1,IF(AND(H13&gt;=11.789,A13&lt;5.9,D13&lt;1.55,D13&gt;=0.7,A13&gt;=5.55),4.325,IF(AND(F13&gt;=2.5,A13&gt;=5.9,D13&lt;1.55,D13&gt;=0.7,A13&gt;=5.55),5.05,IF(AND(D13&lt;1.9,A13&gt;=7.25,D13&gt;=1.55,D13&gt;=0.7,A13&gt;=5.55),6.3,IF(AND(D13&gt;=1.9,A13&gt;=7.25,D13&gt;=1.55,D13&gt;=0.7,A13&gt;=5.55),6.4,IF(AND(A13&lt;4.35,B13&lt;3.4,A13&lt;4.8,D13&lt;0.35,B13&gt;=2.8,A13&lt;5.55),1.1,IF(AND(G13&gt;=0.934,B13&lt;3.45,A13&gt;=4.8,D13&lt;0.35,B13&gt;=2.8,A13&lt;5.55),1.7,IF(AND(H13&gt;=14.877,B13&gt;=3.45,A13&gt;=4.8,D13&lt;0.35,B13&gt;=2.8,A13&lt;5.55),1.3,IF(AND(B13&lt;2.6,H13&lt;11.789,A13&lt;5.9,D13&lt;1.55,D13&gt;=0.7,A13&gt;=5.55),3.9,IF(AND(B13&gt;=2.6,H13&lt;11.789,A13&lt;5.9,D13&lt;1.55,D13&gt;=0.7,A13&gt;=5.55),4.26,IF(AND(A13&lt;6.6,F13&lt;2.5,A13&gt;=5.9,D13&lt;1.55,D13&gt;=0.7,A13&gt;=5.55),4.625,IF(AND(A13&gt;=6.6,F13&lt;2.5,A13&gt;=5.9,D13&lt;1.55,D13&gt;=0.7,A13&gt;=5.55),4.475,IF(AND(B13&lt;2.6,D13&lt;2.05,A13&lt;7.25,D13&gt;=1.55,D13&gt;=0.7,A13&gt;=5.55),5.8,IF(AND(G13&gt;=0.743,D13&gt;=2.05,A13&lt;7.25,D13&gt;=1.55,D13&gt;=0.7,A13&gt;=5.55),5.1,IF(AND(G13&lt;0.422,A13&gt;=4.35,B13&lt;3.4,A13&lt;4.8,D13&lt;0.35,B13&gt;=2.8,A13&lt;5.55),1.367,IF(AND(G13&gt;=0.422,A13&gt;=4.35,B13&lt;3.4,A13&lt;4.8,D13&lt;0.35,B13&gt;=2.8,A13&lt;5.55),1.3,IF(AND(A13&lt;5.05,G13&lt;0.934,B13&lt;3.45,A13&gt;=4.8,D13&lt;0.35,B13&gt;=2.8,A13&lt;5.55),1.525,IF(AND(A13&gt;=5.05,G13&lt;0.934,B13&lt;3.45,A13&gt;=4.8,D13&lt;0.35,B13&gt;=2.8,A13&lt;5.55),1.5,IF(AND(G13&gt;=0.585,H13&lt;14.877,B13&gt;=3.45,A13&gt;=4.8,D13&lt;0.35,B13&gt;=2.8,A13&lt;5.55),1.54,IF(AND(G13&gt;=0.537,G13&lt;0.743,D13&gt;=2.05,A13&lt;7.25,D13&gt;=1.55,D13&gt;=0.7,A13&gt;=5.55),5.833,IF(AND(D13&gt;=0.25,G13&lt;0.585,H13&lt;14.877,B13&gt;=3.45,A13&gt;=4.8,D13&lt;0.35,B13&gt;=2.8,A13&lt;5.55),1.367,IF(AND(D13&lt;1.75,H13&lt;13.795,B13&gt;=2.6,D13&lt;2.05,A13&lt;7.25,D13&gt;=1.55,D13&gt;=0.7,A13&gt;=5.55),5.45,IF(AND(B13&lt;2.85,H13&gt;=13.795,B13&gt;=2.6,D13&lt;2.05,A13&lt;7.25,D13&gt;=1.55,D13&gt;=0.7,A13&gt;=5.55),5.1,IF(AND(B13&gt;=2.85,H13&gt;=13.795,B13&gt;=2.6,D13&lt;2.05,A13&lt;7.25,D13&gt;=1.55,D13&gt;=0.7,A13&gt;=5.55),4.82,IF(AND(G13&lt;0.353,G13&lt;0.537,G13&lt;0.743,D13&gt;=2.05,A13&lt;7.25,D13&gt;=1.55,D13&gt;=0.7,A13&gt;=5.55),5.425,IF(AND(G13&gt;=0.353,G13&lt;0.537,G13&lt;0.743,D13&gt;=2.05,A13&lt;7.25,D13&gt;=1.55,D13&gt;=0.7,A13&gt;=5.55),5.62,IF(AND(G13&lt;0.311,D13&lt;0.25,G13&lt;0.585,H13&lt;14.877,B13&gt;=3.45,A13&gt;=4.8,D13&lt;0.35,B13&gt;=2.8,A13&lt;5.55),1.5,IF(AND(G13&gt;=0.311,D13&lt;0.25,G13&lt;0.585,H13&lt;14.877,B13&gt;=3.45,A13&gt;=4.8,D13&lt;0.35,B13&gt;=2.8,A13&lt;5.55),1.4,IF(AND(B13&gt;=3.1,D13&gt;=1.75,H13&lt;13.795,B13&gt;=2.6,D13&lt;2.05,A13&lt;7.25,D13&gt;=1.55,D13&gt;=0.7,A13&gt;=5.55),5.1,IF(AND(B13&lt;2.85,B13&lt;3.1,D13&gt;=1.75,H13&lt;13.795,B13&gt;=2.6,D13&lt;2.05,A13&lt;7.25,D13&gt;=1.55,D13&gt;=0.7,A13&gt;=5.55),5.2,IF(AND(B13&gt;=2.85,B13&lt;3.1,D13&gt;=1.75,H13&lt;13.795,B13&gt;=2.6,D13&lt;2.05,A13&lt;7.25,D13&gt;=1.55,D13&gt;=0.7,A13&gt;=5.55),5.2,"shouldnthappen")))))))))))))))))))))))))))))))))))</f>
        <v>1.54</v>
      </c>
      <c r="AO13" s="1" t="n">
        <f aca="false">IF(AND(H13&gt;=14.529,G13&lt;0.633,D13&lt;0.8),1.3,IF(AND(A13&lt;5.05,G13&gt;=0.633,D13&lt;0.8),1.35,IF(AND(H13&gt;=14.379,H13&lt;14.529,G13&lt;0.633,D13&lt;0.8),1.7,IF(AND(B13&lt;3.35,A13&gt;=5.05,G13&gt;=0.633,D13&lt;0.8),1.7,IF(AND(D13&gt;=1.45,A13&lt;5.95,F13&lt;2.5,D13&gt;=0.8),4.5,IF(AND(D13&lt;1.35,A13&gt;=5.95,F13&lt;2.5,D13&gt;=0.8),4,IF(AND(D13&lt;1.85,G13&gt;=0.845,F13&gt;=2.5,D13&gt;=0.8),4.8,IF(AND(B13&gt;=4.3,H13&lt;14.379,H13&lt;14.529,G13&lt;0.633,D13&lt;0.8),1.5,IF(AND(A13&lt;5.25,B13&gt;=3.35,A13&gt;=5.05,G13&gt;=0.633,D13&lt;0.8),1.55,IF(AND(A13&gt;=5.25,B13&gt;=3.35,A13&gt;=5.05,G13&gt;=0.633,D13&lt;0.8),1.633,IF(AND(A13&lt;5.05,D13&lt;1.45,A13&lt;5.95,F13&lt;2.5,D13&gt;=0.8),3.3,IF(AND(G13&lt;0.293,D13&gt;=1.35,A13&gt;=5.95,F13&lt;2.5,D13&gt;=0.8),5,IF(AND(A13&gt;=6.6,D13&lt;2.05,G13&lt;0.845,F13&gt;=2.5,D13&gt;=0.8),5.8,IF(AND(B13&lt;3.05,D13&gt;=2.05,G13&lt;0.845,F13&gt;=2.5,D13&gt;=0.8),6.15,IF(AND(B13&lt;2.9,D13&gt;=1.85,G13&gt;=0.845,F13&gt;=2.5,D13&gt;=0.8),5.1,IF(AND(B13&gt;=2.9,D13&gt;=1.85,G13&gt;=0.845,F13&gt;=2.5,D13&gt;=0.8),5.2,IF(AND(B13&gt;=3.8,B13&lt;4.3,H13&lt;14.379,H13&lt;14.529,G13&lt;0.633,D13&lt;0.8),1.333,IF(AND(A13&lt;6.25,G13&gt;=0.293,D13&gt;=1.35,A13&gt;=5.95,F13&lt;2.5,D13&gt;=0.8),4.6,IF(AND(H13&lt;10.351,A13&lt;6.6,D13&lt;2.05,G13&lt;0.845,F13&gt;=2.5,D13&gt;=0.8),5.4,IF(AND(G13&gt;=0.364,B13&gt;=3.05,D13&gt;=2.05,G13&lt;0.845,F13&gt;=2.5,D13&gt;=0.8),5.66,IF(AND(G13&gt;=0.447,B13&lt;3.8,B13&lt;4.3,H13&lt;14.379,H13&lt;14.529,G13&lt;0.633,D13&lt;0.8),1.3,IF(AND(H13&lt;6.247,A13&lt;5.65,A13&gt;=5.05,D13&lt;1.45,A13&lt;5.95,F13&lt;2.5,D13&gt;=0.8),4.033,IF(AND(D13&lt;1.25,A13&gt;=5.65,A13&gt;=5.05,D13&lt;1.45,A13&lt;5.95,F13&lt;2.5,D13&gt;=0.8),3.88,IF(AND(D13&gt;=1.25,A13&gt;=5.65,A13&gt;=5.05,D13&lt;1.45,A13&lt;5.95,F13&lt;2.5,D13&gt;=0.8),4.35,IF(AND(B13&lt;2.65,A13&gt;=6.25,G13&gt;=0.293,D13&gt;=1.35,A13&gt;=5.95,F13&lt;2.5,D13&gt;=0.8),4.9,IF(AND(B13&lt;2.75,H13&gt;=10.351,A13&lt;6.6,D13&lt;2.05,G13&lt;0.845,F13&gt;=2.5,D13&gt;=0.8),5.1,IF(AND(B13&gt;=2.75,H13&gt;=10.351,A13&lt;6.6,D13&lt;2.05,G13&lt;0.845,F13&gt;=2.5,D13&gt;=0.8),4.95,IF(AND(B13&lt;3.15,G13&lt;0.364,B13&gt;=3.05,D13&gt;=2.05,G13&lt;0.845,F13&gt;=2.5,D13&gt;=0.8),5.28,IF(AND(B13&gt;=3.15,G13&lt;0.364,B13&gt;=3.05,D13&gt;=2.05,G13&lt;0.845,F13&gt;=2.5,D13&gt;=0.8),5.5,IF(AND(H13&lt;9.212,G13&lt;0.447,B13&lt;3.8,B13&lt;4.3,H13&lt;14.379,H13&lt;14.529,G13&lt;0.633,D13&lt;0.8),1.4,IF(AND(G13&lt;0.356,H13&gt;=6.247,A13&lt;5.65,A13&gt;=5.05,D13&lt;1.45,A13&lt;5.95,F13&lt;2.5,D13&gt;=0.8),4.2,IF(AND(B13&lt;3,B13&gt;=2.65,A13&gt;=6.25,G13&gt;=0.293,D13&gt;=1.35,A13&gt;=5.95,F13&lt;2.5,D13&gt;=0.8),4.6,IF(AND(B13&gt;=3,B13&gt;=2.65,A13&gt;=6.25,G13&gt;=0.293,D13&gt;=1.35,A13&gt;=5.95,F13&lt;2.5,D13&gt;=0.8),4.7,IF(AND(A13&lt;5.05,H13&gt;=9.212,G13&lt;0.447,B13&lt;3.8,B13&lt;4.3,H13&lt;14.379,H13&lt;14.529,G13&lt;0.633,D13&lt;0.8),1.533,IF(AND(A13&gt;=5.05,H13&gt;=9.212,G13&lt;0.447,B13&lt;3.8,B13&lt;4.3,H13&lt;14.379,H13&lt;14.529,G13&lt;0.633,D13&lt;0.8),1.425,IF(AND(A13&lt;5.35,G13&gt;=0.356,H13&gt;=6.247,A13&lt;5.65,A13&gt;=5.05,D13&lt;1.45,A13&lt;5.95,F13&lt;2.5,D13&gt;=0.8),3.9,IF(AND(A13&gt;=5.35,G13&gt;=0.356,H13&gt;=6.247,A13&lt;5.65,A13&gt;=5.05,D13&lt;1.45,A13&lt;5.95,F13&lt;2.5,D13&gt;=0.8),3.72,"shouldnthappen")))))))))))))))))))))))))))))))))))))</f>
        <v>1.3</v>
      </c>
      <c r="AP13" s="1" t="n">
        <f aca="false">IF(AND(F13&gt;=1.5,A13&lt;5.55),3.84,IF(AND(G13&gt;=0.52,A13&lt;4.75,F13&lt;1.5,A13&lt;5.55),1.16,IF(AND(A13&lt;5.65,A13&lt;5.85,D13&lt;1.55,A13&gt;=5.55),4.2,IF(AND(A13&gt;=5.65,A13&lt;5.85,D13&lt;1.55,A13&gt;=5.55),3.167,IF(AND(G13&gt;=0.798,A13&gt;=5.85,D13&lt;1.55,A13&gt;=5.55),4,IF(AND(F13&lt;2.5,H13&lt;14.1,D13&gt;=1.55,A13&gt;=5.55),4.84,IF(AND(A13&lt;7.2,H13&gt;=14.1,D13&gt;=1.55,A13&gt;=5.55),5.633,IF(AND(A13&gt;=7.2,H13&gt;=14.1,D13&gt;=1.55,A13&gt;=5.55),6.6,IF(AND(G13&lt;0.161,G13&lt;0.52,A13&lt;4.75,F13&lt;1.5,A13&lt;5.55),1.5,IF(AND(D13&gt;=0.5,G13&lt;0.676,A13&gt;=4.75,F13&lt;1.5,A13&lt;5.55),1.6,IF(AND(H13&lt;11.016,G13&gt;=0.676,A13&gt;=4.75,F13&lt;1.5,A13&lt;5.55),1.75,IF(AND(G13&lt;0.209,G13&lt;0.798,A13&gt;=5.85,D13&lt;1.55,A13&gt;=5.55),4.5,IF(AND(G13&gt;=0.74,F13&gt;=2.5,H13&lt;14.1,D13&gt;=1.55,A13&gt;=5.55),6.225,IF(AND(B13&lt;2.95,G13&gt;=0.161,G13&lt;0.52,A13&lt;4.75,F13&lt;1.5,A13&lt;5.55),1.4,IF(AND(B13&gt;=2.95,G13&gt;=0.161,G13&lt;0.52,A13&lt;4.75,F13&lt;1.5,A13&lt;5.55),1.34,IF(AND(B13&lt;3.15,D13&lt;0.5,G13&lt;0.676,A13&gt;=4.75,F13&lt;1.5,A13&lt;5.55),1.52,IF(AND(D13&lt;0.25,H13&gt;=11.016,G13&gt;=0.676,A13&gt;=4.75,F13&lt;1.5,A13&lt;5.55),1.567,IF(AND(D13&gt;=0.25,H13&gt;=11.016,G13&gt;=0.676,A13&gt;=4.75,F13&lt;1.5,A13&lt;5.55),1.5,IF(AND(H13&lt;7.47,G13&gt;=0.209,G13&lt;0.798,A13&gt;=5.85,D13&lt;1.55,A13&gt;=5.55),5.05,IF(AND(B13&lt;2.85,G13&lt;0.74,F13&gt;=2.5,H13&lt;14.1,D13&gt;=1.55,A13&gt;=5.55),5.35,IF(AND(B13&lt;3.3,B13&gt;=3.15,D13&lt;0.5,G13&lt;0.676,A13&gt;=4.75,F13&lt;1.5,A13&lt;5.55),1.2,IF(AND(D13&lt;1.45,H13&gt;=7.47,G13&gt;=0.209,G13&lt;0.798,A13&gt;=5.85,D13&lt;1.55,A13&gt;=5.55),4.66,IF(AND(D13&gt;=1.45,H13&gt;=7.47,G13&gt;=0.209,G13&lt;0.798,A13&gt;=5.85,D13&lt;1.55,A13&gt;=5.55),4.64,IF(AND(A13&gt;=7.05,B13&gt;=2.85,G13&lt;0.74,F13&gt;=2.5,H13&lt;14.1,D13&gt;=1.55,A13&gt;=5.55),5.8,IF(AND(B13&gt;=3.25,A13&lt;7.05,B13&gt;=2.85,G13&lt;0.74,F13&gt;=2.5,H13&lt;14.1,D13&gt;=1.55,A13&gt;=5.55),5.7,IF(AND(H13&gt;=13.641,D13&lt;0.25,B13&gt;=3.3,B13&gt;=3.15,D13&lt;0.5,G13&lt;0.676,A13&gt;=4.75,F13&lt;1.5,A13&lt;5.55),1.3,IF(AND(D13&lt;0.35,D13&gt;=0.25,B13&gt;=3.3,B13&gt;=3.15,D13&lt;0.5,G13&lt;0.676,A13&gt;=4.75,F13&lt;1.5,A13&lt;5.55),1.367,IF(AND(D13&gt;=0.35,D13&gt;=0.25,B13&gt;=3.3,B13&gt;=3.15,D13&lt;0.5,G13&lt;0.676,A13&gt;=4.75,F13&lt;1.5,A13&lt;5.55),1.3,IF(AND(A13&lt;6.35,B13&lt;3.25,A13&lt;7.05,B13&gt;=2.85,G13&lt;0.74,F13&gt;=2.5,H13&lt;14.1,D13&gt;=1.55,A13&gt;=5.55),5.6,IF(AND(A13&gt;=6.35,B13&lt;3.25,A13&lt;7.05,B13&gt;=2.85,G13&lt;0.74,F13&gt;=2.5,H13&lt;14.1,D13&gt;=1.55,A13&gt;=5.55),5.325,IF(AND(A13&lt;5.1,H13&lt;13.641,D13&lt;0.25,B13&gt;=3.3,B13&gt;=3.15,D13&lt;0.5,G13&lt;0.676,A13&gt;=4.75,F13&lt;1.5,A13&lt;5.55),1.4,IF(AND(H13&gt;=11.031,A13&gt;=5.1,H13&lt;13.641,D13&lt;0.25,B13&gt;=3.3,B13&gt;=3.15,D13&lt;0.5,G13&lt;0.676,A13&gt;=4.75,F13&lt;1.5,A13&lt;5.55),1.4,IF(AND(A13&lt;5.45,H13&lt;11.031,A13&gt;=5.1,H13&lt;13.641,D13&lt;0.25,B13&gt;=3.3,B13&gt;=3.15,D13&lt;0.5,G13&lt;0.676,A13&gt;=4.75,F13&lt;1.5,A13&lt;5.55),1.5,IF(AND(A13&gt;=5.45,H13&lt;11.031,A13&gt;=5.1,H13&lt;13.641,D13&lt;0.25,B13&gt;=3.3,B13&gt;=3.15,D13&lt;0.5,G13&lt;0.676,A13&gt;=4.75,F13&lt;1.5,A13&lt;5.55),1.4,"shouldnthappen"))))))))))))))))))))))))))))))))))</f>
        <v>1.5</v>
      </c>
      <c r="AQ13" s="1" t="n">
        <f aca="false">IF(AND(H13&lt;6.926,D13&gt;=0.35,F13&lt;1.5),1.9,IF(AND(G13&gt;=0.869,D13&gt;=1.75,F13&gt;=1.5),5.15,IF(AND(A13&lt;4.35,A13&lt;5.05,D13&lt;0.35,F13&lt;1.5),1.1,IF(AND(H13&lt;6.089,A13&gt;=5.05,D13&lt;0.35,F13&lt;1.5),1.7,IF(AND(H13&gt;=13.089,H13&gt;=6.926,D13&gt;=0.35,F13&lt;1.5),1.3,IF(AND(G13&lt;0.695,D13&lt;1.15,D13&lt;1.75,F13&gt;=1.5),3.62,IF(AND(G13&gt;=0.695,D13&lt;1.15,D13&lt;1.75,F13&gt;=1.5),3,IF(AND(G13&gt;=0.585,H13&gt;=6.089,A13&gt;=5.05,D13&lt;0.35,F13&lt;1.5),1.5,IF(AND(H13&lt;9.582,H13&lt;13.089,H13&gt;=6.926,D13&gt;=0.35,F13&lt;1.5),1.5,IF(AND(H13&gt;=9.582,H13&lt;13.089,H13&gt;=6.926,D13&gt;=0.35,F13&lt;1.5),1.6,IF(AND(D13&lt;1.35,H13&lt;9.349,D13&gt;=1.15,D13&lt;1.75,F13&gt;=1.5),3.867,IF(AND(D13&lt;2.05,A13&lt;7.05,G13&lt;0.869,D13&gt;=1.75,F13&gt;=1.5),4.9,IF(AND(B13&gt;=3.3,A13&gt;=7.05,G13&lt;0.869,D13&gt;=1.75,F13&gt;=1.5),6.1,IF(AND(G13&lt;0.347,H13&lt;11.218,A13&gt;=4.35,A13&lt;5.05,D13&lt;0.35,F13&lt;1.5),1.4,IF(AND(G13&gt;=0.347,H13&lt;11.218,A13&gt;=4.35,A13&lt;5.05,D13&lt;0.35,F13&lt;1.5),1.5,IF(AND(G13&gt;=0.265,H13&gt;=11.218,A13&gt;=4.35,A13&lt;5.05,D13&lt;0.35,F13&lt;1.5),1.45,IF(AND(A13&gt;=5.4,G13&lt;0.585,H13&gt;=6.089,A13&gt;=5.05,D13&lt;0.35,F13&lt;1.5),1.35,IF(AND(B13&gt;=2.9,D13&gt;=1.35,H13&lt;9.349,D13&gt;=1.15,D13&lt;1.75,F13&gt;=1.5),4.6,IF(AND(D13&gt;=1.35,A13&lt;6.15,H13&gt;=9.349,D13&gt;=1.15,D13&lt;1.75,F13&gt;=1.5),4.54,IF(AND(H13&lt;10.927,A13&gt;=6.15,H13&gt;=9.349,D13&gt;=1.15,D13&lt;1.75,F13&gt;=1.5),4.3,IF(AND(G13&lt;0.512,D13&gt;=2.05,A13&lt;7.05,G13&lt;0.869,D13&gt;=1.75,F13&gt;=1.5),5.533,IF(AND(G13&gt;=0.512,D13&gt;=2.05,A13&lt;7.05,G13&lt;0.869,D13&gt;=1.75,F13&gt;=1.5),5.88,IF(AND(H13&lt;11.551,B13&lt;3.3,A13&gt;=7.05,G13&lt;0.869,D13&gt;=1.75,F13&gt;=1.5),6.3,IF(AND(G13&lt;0.227,G13&lt;0.265,H13&gt;=11.218,A13&gt;=4.35,A13&lt;5.05,D13&lt;0.35,F13&lt;1.5),1.4,IF(AND(G13&gt;=0.227,G13&lt;0.265,H13&gt;=11.218,A13&gt;=4.35,A13&lt;5.05,D13&lt;0.35,F13&lt;1.5),1.26,IF(AND(H13&lt;11.031,A13&lt;5.4,G13&lt;0.585,H13&gt;=6.089,A13&gt;=5.05,D13&lt;0.35,F13&lt;1.5),1.5,IF(AND(H13&gt;=11.031,A13&lt;5.4,G13&lt;0.585,H13&gt;=6.089,A13&gt;=5.05,D13&lt;0.35,F13&lt;1.5),1.4,IF(AND(A13&lt;5.45,B13&lt;2.9,D13&gt;=1.35,H13&lt;9.349,D13&gt;=1.15,D13&lt;1.75,F13&gt;=1.5),4.5,IF(AND(A13&lt;5.9,D13&lt;1.35,A13&lt;6.15,H13&gt;=9.349,D13&gt;=1.15,D13&lt;1.75,F13&gt;=1.5),4.2,IF(AND(A13&gt;=5.9,D13&lt;1.35,A13&lt;6.15,H13&gt;=9.349,D13&gt;=1.15,D13&lt;1.75,F13&gt;=1.5),4,IF(AND(A13&gt;=6.75,H13&gt;=10.927,A13&gt;=6.15,H13&gt;=9.349,D13&gt;=1.15,D13&lt;1.75,F13&gt;=1.5),4.767,IF(AND(B13&lt;2.9,H13&gt;=11.551,B13&lt;3.3,A13&gt;=7.05,G13&lt;0.869,D13&gt;=1.75,F13&gt;=1.5),6.7,IF(AND(B13&gt;=2.9,H13&gt;=11.551,B13&lt;3.3,A13&gt;=7.05,G13&lt;0.869,D13&gt;=1.75,F13&gt;=1.5),6.6,IF(AND(B13&lt;2.45,A13&gt;=5.45,B13&lt;2.9,D13&gt;=1.35,H13&lt;9.349,D13&gt;=1.15,D13&lt;1.75,F13&gt;=1.5),5,IF(AND(B13&gt;=2.45,A13&gt;=5.45,B13&lt;2.9,D13&gt;=1.35,H13&lt;9.349,D13&gt;=1.15,D13&lt;1.75,F13&gt;=1.5),5.1,IF(AND(H13&lt;11.166,A13&lt;6.75,H13&gt;=10.927,A13&gt;=6.15,H13&gt;=9.349,D13&gt;=1.15,D13&lt;1.75,F13&gt;=1.5),4.9,IF(AND(G13&lt;0.228,H13&gt;=11.166,A13&lt;6.75,H13&gt;=10.927,A13&gt;=6.15,H13&gt;=9.349,D13&gt;=1.15,D13&lt;1.75,F13&gt;=1.5),4.7,IF(AND(H13&lt;13.531,G13&gt;=0.228,H13&gt;=11.166,A13&lt;6.75,H13&gt;=10.927,A13&gt;=6.15,H13&gt;=9.349,D13&gt;=1.15,D13&lt;1.75,F13&gt;=1.5),4.4,IF(AND(H13&gt;=13.531,G13&gt;=0.228,H13&gt;=11.166,A13&lt;6.75,H13&gt;=10.927,A13&gt;=6.15,H13&gt;=9.349,D13&gt;=1.15,D13&lt;1.75,F13&gt;=1.5),4.6,"shouldnthappen")))))))))))))))))))))))))))))))))))))))</f>
        <v>1.5</v>
      </c>
      <c r="AR13" s="1" t="n">
        <f aca="false">IF(AND(G13&gt;=0.93,B13&lt;3.65,F13&lt;1.5),1.7,IF(AND(H13&lt;6.542,B13&gt;=3.65,F13&lt;1.5),1.767,IF(AND(A13&gt;=7.05,D13&gt;=1.55,F13&gt;=1.5),6.3,IF(AND(G13&lt;0.123,H13&gt;=6.542,B13&gt;=3.65,F13&lt;1.5),1.367,IF(AND(A13&lt;5.15,A13&lt;5.65,D13&lt;1.55,F13&gt;=1.5),3.15,IF(AND(A13&lt;4.8,G13&gt;=0.447,G13&lt;0.93,B13&lt;3.65,F13&lt;1.5),1.24,IF(AND(A13&gt;=4.8,G13&gt;=0.447,G13&lt;0.93,B13&lt;3.65,F13&lt;1.5),1.4,IF(AND(G13&lt;0.151,G13&gt;=0.123,H13&gt;=6.542,B13&gt;=3.65,F13&lt;1.5),1.7,IF(AND(G13&gt;=0.151,G13&gt;=0.123,H13&gt;=6.542,B13&gt;=3.65,F13&lt;1.5),1.5,IF(AND(D13&gt;=1.45,A13&gt;=5.15,A13&lt;5.65,D13&lt;1.55,F13&gt;=1.5),4.5,IF(AND(B13&lt;2.65,D13&gt;=1.35,A13&gt;=5.65,D13&lt;1.55,F13&gt;=1.5),4.9,IF(AND(G13&lt;0.527,F13&lt;2.5,A13&lt;7.05,D13&gt;=1.55,F13&gt;=1.5),5.075,IF(AND(G13&gt;=0.527,F13&lt;2.5,A13&lt;7.05,D13&gt;=1.55,F13&gt;=1.5),4.7,IF(AND(A13&lt;4.65,G13&lt;0.265,G13&lt;0.447,G13&lt;0.93,B13&lt;3.65,F13&lt;1.5),1.42,IF(AND(G13&lt;0.3,G13&gt;=0.265,G13&lt;0.447,G13&lt;0.93,B13&lt;3.65,F13&lt;1.5),1.6,IF(AND(G13&gt;=0.3,G13&gt;=0.265,G13&lt;0.447,G13&lt;0.93,B13&lt;3.65,F13&lt;1.5),1.4,IF(AND(G13&lt;0.356,D13&lt;1.45,A13&gt;=5.15,A13&lt;5.65,D13&lt;1.55,F13&gt;=1.5),4.125,IF(AND(D13&lt;1.1,A13&lt;6.2,D13&lt;1.35,A13&gt;=5.65,D13&lt;1.55,F13&gt;=1.5),4.1,IF(AND(D13&gt;=1.1,A13&lt;6.2,D13&lt;1.35,A13&gt;=5.65,D13&lt;1.55,F13&gt;=1.5),4.175,IF(AND(H13&gt;=13.433,A13&gt;=6.2,D13&lt;1.35,A13&gt;=5.65,D13&lt;1.55,F13&gt;=1.5),4.6,IF(AND(G13&lt;0.437,B13&gt;=2.65,D13&gt;=1.35,A13&gt;=5.65,D13&lt;1.55,F13&gt;=1.5),4.625,IF(AND(G13&gt;=0.437,B13&gt;=2.65,D13&gt;=1.35,A13&gt;=5.65,D13&lt;1.55,F13&gt;=1.5),4.75,IF(AND(B13&gt;=3.15,H13&lt;11.146,F13&gt;=2.5,A13&lt;7.05,D13&gt;=1.55,F13&gt;=1.5),5.667,IF(AND(B13&lt;2.65,H13&gt;=11.146,F13&gt;=2.5,A13&lt;7.05,D13&gt;=1.55,F13&gt;=1.5),5.8,IF(AND(B13&lt;3.3,A13&gt;=4.65,G13&lt;0.265,G13&lt;0.447,G13&lt;0.93,B13&lt;3.65,F13&lt;1.5),1.32,IF(AND(B13&gt;=3.3,A13&gt;=4.65,G13&lt;0.265,G13&lt;0.447,G13&lt;0.93,B13&lt;3.65,F13&lt;1.5),1.425,IF(AND(B13&lt;2.8,G13&gt;=0.356,D13&lt;1.45,A13&gt;=5.15,A13&lt;5.65,D13&lt;1.55,F13&gt;=1.5),3.86,IF(AND(B13&gt;=2.8,G13&gt;=0.356,D13&lt;1.45,A13&gt;=5.15,A13&lt;5.65,D13&lt;1.55,F13&gt;=1.5),3.6,IF(AND(B13&lt;2.6,H13&lt;13.433,A13&gt;=6.2,D13&lt;1.35,A13&gt;=5.65,D13&lt;1.55,F13&gt;=1.5),4.4,IF(AND(B13&gt;=2.6,H13&lt;13.433,A13&gt;=6.2,D13&lt;1.35,A13&gt;=5.65,D13&lt;1.55,F13&gt;=1.5),4.3,IF(AND(G13&lt;0.151,B13&lt;3.15,H13&lt;11.146,F13&gt;=2.5,A13&lt;7.05,D13&gt;=1.55,F13&gt;=1.5),5.5,IF(AND(H13&lt;15.52,B13&gt;=2.65,H13&gt;=11.146,F13&gt;=2.5,A13&lt;7.05,D13&gt;=1.55,F13&gt;=1.5),5.4,IF(AND(H13&gt;=15.52,B13&gt;=2.65,H13&gt;=11.146,F13&gt;=2.5,A13&lt;7.05,D13&gt;=1.55,F13&gt;=1.5),5.733,IF(AND(H13&lt;10.74,G13&gt;=0.151,B13&lt;3.15,H13&lt;11.146,F13&gt;=2.5,A13&lt;7.05,D13&gt;=1.55,F13&gt;=1.5),5.12,IF(AND(H13&gt;=10.74,G13&gt;=0.151,B13&lt;3.15,H13&lt;11.146,F13&gt;=2.5,A13&lt;7.05,D13&gt;=1.55,F13&gt;=1.5),4.9,"shouldnthappen")))))))))))))))))))))))))))))))))))</f>
        <v>1.767</v>
      </c>
      <c r="AS13" s="1" t="n">
        <f aca="false">IF(AND(F13&gt;=1.5,A13&lt;5.55),4.18,IF(AND(F13&gt;=2.5,B13&lt;2.75,A13&gt;=5.55),5.38,IF(AND(G13&gt;=0.587,B13&lt;3.75,F13&lt;1.5,A13&lt;5.55),1.48,IF(AND(H13&lt;6.51,B13&gt;=3.75,F13&lt;1.5,A13&lt;5.55),1.9,IF(AND(H13&gt;=6.51,B13&gt;=3.75,F13&lt;1.5,A13&lt;5.55),1.425,IF(AND(G13&gt;=0.868,F13&lt;2.5,B13&lt;2.75,A13&gt;=5.55),4.65,IF(AND(F13&lt;1.5,D13&lt;1.55,B13&gt;=2.75,A13&gt;=5.55),1.7,IF(AND(G13&gt;=0.857,D13&gt;=1.55,B13&gt;=2.75,A13&gt;=5.55),5.033,IF(AND(G13&gt;=0.518,G13&lt;0.587,B13&lt;3.75,F13&lt;1.5,A13&lt;5.55),1,IF(AND(D13&lt;1.05,G13&lt;0.868,F13&lt;2.5,B13&lt;2.75,A13&gt;=5.55),3.5,IF(AND(G13&lt;0.404,D13&gt;=1.05,G13&lt;0.868,F13&lt;2.5,B13&lt;2.75,A13&gt;=5.55),4.2,IF(AND(G13&gt;=0.404,D13&gt;=1.05,G13&lt;0.868,F13&lt;2.5,B13&lt;2.75,A13&gt;=5.55),3.94,IF(AND(F13&lt;2.5,B13&lt;2.95,F13&gt;=1.5,D13&lt;1.55,B13&gt;=2.75,A13&gt;=5.55),4.68,IF(AND(F13&gt;=2.5,B13&lt;2.95,F13&gt;=1.5,D13&lt;1.55,B13&gt;=2.75,A13&gt;=5.55),5.1,IF(AND(H13&lt;10.883,B13&gt;=2.95,F13&gt;=1.5,D13&lt;1.55,B13&gt;=2.75,A13&gt;=5.55),4.15,IF(AND(H13&gt;=10.883,B13&gt;=2.95,F13&gt;=1.5,D13&lt;1.55,B13&gt;=2.75,A13&gt;=5.55),4.5,IF(AND(H13&gt;=14.1,D13&lt;2.05,G13&lt;0.857,D13&gt;=1.55,B13&gt;=2.75,A13&gt;=5.55),6.6,IF(AND(G13&lt;0.063,B13&lt;3.15,G13&lt;0.518,G13&lt;0.587,B13&lt;3.75,F13&lt;1.5,A13&lt;5.55),1.4,IF(AND(G13&gt;=0.063,B13&lt;3.15,G13&lt;0.518,G13&lt;0.587,B13&lt;3.75,F13&lt;1.5,A13&lt;5.55),1.5,IF(AND(H13&gt;=10.563,B13&gt;=3.15,G13&lt;0.518,G13&lt;0.587,B13&lt;3.75,F13&lt;1.5,A13&lt;5.55),1.325,IF(AND(B13&lt;2.95,H13&lt;14.1,D13&lt;2.05,G13&lt;0.857,D13&gt;=1.55,B13&gt;=2.75,A13&gt;=5.55),6.125,IF(AND(A13&lt;6.65,G13&lt;0.364,D13&gt;=2.05,G13&lt;0.857,D13&gt;=1.55,B13&gt;=2.75,A13&gt;=5.55),5.45,IF(AND(G13&gt;=0.774,G13&gt;=0.364,D13&gt;=2.05,G13&lt;0.857,D13&gt;=1.55,B13&gt;=2.75,A13&gt;=5.55),5.4,IF(AND(H13&gt;=9.279,H13&lt;10.563,B13&gt;=3.15,G13&lt;0.518,G13&lt;0.587,B13&lt;3.75,F13&lt;1.5,A13&lt;5.55),1.475,IF(AND(D13&lt;1.65,B13&gt;=2.95,H13&lt;14.1,D13&lt;2.05,G13&lt;0.857,D13&gt;=1.55,B13&gt;=2.75,A13&gt;=5.55),5.8,IF(AND(B13&lt;3.15,A13&gt;=6.65,G13&lt;0.364,D13&gt;=2.05,G13&lt;0.857,D13&gt;=1.55,B13&gt;=2.75,A13&gt;=5.55),5.3,IF(AND(B13&gt;=3.15,A13&gt;=6.65,G13&lt;0.364,D13&gt;=2.05,G13&lt;0.857,D13&gt;=1.55,B13&gt;=2.75,A13&gt;=5.55),5.7,IF(AND(A13&gt;=6.75,G13&lt;0.774,G13&gt;=0.364,D13&gt;=2.05,G13&lt;0.857,D13&gt;=1.55,B13&gt;=2.75,A13&gt;=5.55),5.9,IF(AND(G13&lt;0.417,H13&lt;9.279,H13&lt;10.563,B13&gt;=3.15,G13&lt;0.518,G13&lt;0.587,B13&lt;3.75,F13&lt;1.5,A13&lt;5.55),1.4,IF(AND(G13&gt;=0.417,H13&lt;9.279,H13&lt;10.563,B13&gt;=3.15,G13&lt;0.518,G13&lt;0.587,B13&lt;3.75,F13&lt;1.5,A13&lt;5.55),1.3,IF(AND(A13&lt;6.3,D13&gt;=1.65,B13&gt;=2.95,H13&lt;14.1,D13&lt;2.05,G13&lt;0.857,D13&gt;=1.55,B13&gt;=2.75,A13&gt;=5.55),4.9,IF(AND(A13&gt;=6.3,D13&gt;=1.65,B13&gt;=2.95,H13&lt;14.1,D13&lt;2.05,G13&lt;0.857,D13&gt;=1.55,B13&gt;=2.75,A13&gt;=5.55),5.3,IF(AND(G13&gt;=0.657,A13&lt;6.75,G13&lt;0.774,G13&gt;=0.364,D13&gt;=2.05,G13&lt;0.857,D13&gt;=1.55,B13&gt;=2.75,A13&gt;=5.55),6,IF(AND(B13&lt;3.2,G13&lt;0.657,A13&lt;6.75,G13&lt;0.774,G13&gt;=0.364,D13&gt;=2.05,G13&lt;0.857,D13&gt;=1.55,B13&gt;=2.75,A13&gt;=5.55),5.6,IF(AND(B13&gt;=3.2,G13&lt;0.657,A13&lt;6.75,G13&lt;0.774,G13&gt;=0.364,D13&gt;=2.05,G13&lt;0.857,D13&gt;=1.55,B13&gt;=2.75,A13&gt;=5.55),5.65,"shouldnthappen")))))))))))))))))))))))))))))))))))</f>
        <v>1.48</v>
      </c>
      <c r="AT13" s="1" t="n">
        <f aca="false">IF(AND(H13&gt;=16.284,A13&gt;=5.55),6.533,IF(AND(G13&gt;=0.52,A13&lt;4.85,A13&lt;5.55),1.05,IF(AND(G13&lt;0.227,G13&lt;0.52,A13&lt;4.85,A13&lt;5.55),1.4,IF(AND(G13&gt;=0.227,G13&lt;0.52,A13&lt;4.85,A13&lt;5.55),1.3,IF(AND(D13&gt;=0.45,F13&lt;1.5,A13&gt;=4.85,A13&lt;5.55),1.667,IF(AND(B13&gt;=2.75,F13&gt;=1.5,A13&gt;=4.85,A13&lt;5.55),4.5,IF(AND(F13&lt;2.5,B13&gt;=3.15,H13&lt;16.284,A13&gt;=5.55),4.7,IF(AND(G13&gt;=0.934,D13&lt;0.45,F13&lt;1.5,A13&gt;=4.85,A13&lt;5.55),1.7,IF(AND(D13&gt;=1.2,B13&lt;2.75,F13&gt;=1.5,A13&gt;=4.85,A13&lt;5.55),4.25,IF(AND(G13&gt;=0.774,F13&gt;=2.5,B13&gt;=3.15,H13&lt;16.284,A13&gt;=5.55),5.4,IF(AND(B13&lt;3.1,G13&lt;0.934,D13&lt;0.45,F13&lt;1.5,A13&gt;=4.85,A13&lt;5.55),1.6,IF(AND(D13&lt;1.05,D13&lt;1.2,B13&lt;2.75,F13&gt;=1.5,A13&gt;=4.85,A13&lt;5.55),3.433,IF(AND(D13&gt;=1.05,D13&lt;1.2,B13&lt;2.75,F13&gt;=1.5,A13&gt;=4.85,A13&lt;5.55),3.267,IF(AND(H13&lt;8.486,D13&lt;1.35,F13&lt;2.5,B13&lt;3.15,H13&lt;16.284,A13&gt;=5.55),3.85,IF(AND(D13&gt;=1.55,D13&gt;=1.35,F13&lt;2.5,B13&lt;3.15,H13&lt;16.284,A13&gt;=5.55),5.1,IF(AND(H13&lt;10.464,A13&lt;6.35,F13&gt;=2.5,B13&lt;3.15,H13&lt;16.284,A13&gt;=5.55),5.08,IF(AND(H13&gt;=10.464,A13&lt;6.35,F13&gt;=2.5,B13&lt;3.15,H13&lt;16.284,A13&gt;=5.55),4.9,IF(AND(D13&lt;1.85,A13&gt;=6.35,F13&gt;=2.5,B13&lt;3.15,H13&lt;16.284,A13&gt;=5.55),5.8,IF(AND(H13&gt;=10.393,G13&lt;0.774,F13&gt;=2.5,B13&gt;=3.15,H13&lt;16.284,A13&gt;=5.55),5.425,IF(AND(B13&lt;2.6,H13&gt;=8.486,D13&lt;1.35,F13&lt;2.5,B13&lt;3.15,H13&lt;16.284,A13&gt;=5.55),3.9,IF(AND(G13&gt;=0.567,D13&lt;1.55,D13&gt;=1.35,F13&lt;2.5,B13&lt;3.15,H13&lt;16.284,A13&gt;=5.55),4.4,IF(AND(B13&lt;3.25,H13&lt;10.393,G13&lt;0.774,F13&gt;=2.5,B13&gt;=3.15,H13&lt;16.284,A13&gt;=5.55),5.7,IF(AND(B13&gt;=3.25,H13&lt;10.393,G13&lt;0.774,F13&gt;=2.5,B13&gt;=3.15,H13&lt;16.284,A13&gt;=5.55),5.98,IF(AND(G13&lt;0.079,G13&lt;0.338,B13&gt;=3.1,G13&lt;0.934,D13&lt;0.45,F13&lt;1.5,A13&gt;=4.85,A13&lt;5.55),1.425,IF(AND(B13&lt;3.35,G13&gt;=0.338,B13&gt;=3.1,G13&lt;0.934,D13&lt;0.45,F13&lt;1.5,A13&gt;=4.85,A13&lt;5.55),1.4,IF(AND(G13&lt;0.404,B13&gt;=2.6,H13&gt;=8.486,D13&lt;1.35,F13&lt;2.5,B13&lt;3.15,H13&lt;16.284,A13&gt;=5.55),4.3,IF(AND(G13&gt;=0.404,B13&gt;=2.6,H13&gt;=8.486,D13&lt;1.35,F13&lt;2.5,B13&lt;3.15,H13&lt;16.284,A13&gt;=5.55),4.025,IF(AND(B13&gt;=3.05,G13&lt;0.567,D13&lt;1.55,D13&gt;=1.35,F13&lt;2.5,B13&lt;3.15,H13&lt;16.284,A13&gt;=5.55),4.7,IF(AND(A13&lt;6.45,H13&lt;10.667,D13&gt;=1.85,A13&gt;=6.35,F13&gt;=2.5,B13&lt;3.15,H13&lt;16.284,A13&gt;=5.55),5.3,IF(AND(A13&gt;=6.45,H13&lt;10.667,D13&gt;=1.85,A13&gt;=6.35,F13&gt;=2.5,B13&lt;3.15,H13&lt;16.284,A13&gt;=5.55),5.167,IF(AND(B13&lt;2.95,H13&gt;=10.667,D13&gt;=1.85,A13&gt;=6.35,F13&gt;=2.5,B13&lt;3.15,H13&lt;16.284,A13&gt;=5.55),5.6,IF(AND(B13&gt;=2.95,H13&gt;=10.667,D13&gt;=1.85,A13&gt;=6.35,F13&gt;=2.5,B13&lt;3.15,H13&lt;16.284,A13&gt;=5.55),5.5,IF(AND(H13&lt;10.325,G13&gt;=0.079,G13&lt;0.338,B13&gt;=3.1,G13&lt;0.934,D13&lt;0.45,F13&lt;1.5,A13&gt;=4.85,A13&lt;5.55),1.5,IF(AND(G13&lt;0.385,B13&gt;=3.35,G13&gt;=0.338,B13&gt;=3.1,G13&lt;0.934,D13&lt;0.45,F13&lt;1.5,A13&gt;=4.85,A13&lt;5.55),1.5,IF(AND(G13&gt;=0.385,B13&gt;=3.35,G13&gt;=0.338,B13&gt;=3.1,G13&lt;0.934,D13&lt;0.45,F13&lt;1.5,A13&gt;=4.85,A13&lt;5.55),1.42,IF(AND(B13&lt;2.5,B13&lt;3.05,G13&lt;0.567,D13&lt;1.55,D13&gt;=1.35,F13&lt;2.5,B13&lt;3.15,H13&lt;16.284,A13&gt;=5.55),4.5,IF(AND(B13&gt;=2.5,B13&lt;3.05,G13&lt;0.567,D13&lt;1.55,D13&gt;=1.35,F13&lt;2.5,B13&lt;3.15,H13&lt;16.284,A13&gt;=5.55),4.56,IF(AND(H13&lt;12.506,H13&gt;=10.325,G13&gt;=0.079,G13&lt;0.338,B13&gt;=3.1,G13&lt;0.934,D13&lt;0.45,F13&lt;1.5,A13&gt;=4.85,A13&lt;5.55),1.2,IF(AND(H13&gt;=12.506,H13&gt;=10.325,G13&gt;=0.079,G13&lt;0.338,B13&gt;=3.1,G13&lt;0.934,D13&lt;0.45,F13&lt;1.5,A13&gt;=4.85,A13&lt;5.55),1.3,"shouldnthappen")))))))))))))))))))))))))))))))))))))))</f>
        <v>1.42</v>
      </c>
      <c r="AU13" s="1" t="n">
        <f aca="false">IF(AND(G13&gt;=0.52,B13&lt;3.05,F13&lt;1.5),1.1,IF(AND(G13&lt;0.35,G13&lt;0.52,B13&lt;3.05,F13&lt;1.5),1.4,IF(AND(G13&gt;=0.35,G13&lt;0.52,B13&lt;3.05,F13&lt;1.5),1.3,IF(AND(G13&gt;=0.227,G13&lt;0.347,B13&gt;=3.05,F13&lt;1.5),1.32,IF(AND(H13&lt;6.417,G13&gt;=0.347,B13&gt;=3.05,F13&lt;1.5),1.7,IF(AND(A13&gt;=7.25,A13&gt;=6.6,F13&gt;=2.5,F13&gt;=1.5),6.35,IF(AND(G13&lt;0.11,G13&lt;0.227,G13&lt;0.347,B13&gt;=3.05,F13&lt;1.5),1.333,IF(AND(H13&lt;9.441,H13&gt;=6.417,G13&gt;=0.347,B13&gt;=3.05,F13&lt;1.5),1.425,IF(AND(B13&lt;2.75,G13&lt;0.451,H13&lt;10.266,F13&lt;2.5,F13&gt;=1.5),4,IF(AND(B13&gt;=2.75,G13&lt;0.451,H13&lt;10.266,F13&lt;2.5,F13&gt;=1.5),4.433,IF(AND(G13&gt;=0.865,G13&gt;=0.451,H13&lt;10.266,F13&lt;2.5,F13&gt;=1.5),4.2,IF(AND(B13&lt;2.45,H13&lt;13.665,H13&gt;=10.266,F13&lt;2.5,F13&gt;=1.5),3.7,IF(AND(G13&lt;0.302,H13&gt;=13.665,H13&gt;=10.266,F13&lt;2.5,F13&gt;=1.5),5,IF(AND(B13&lt;2.9,A13&lt;6.1,A13&lt;6.6,F13&gt;=2.5,F13&gt;=1.5),5.06,IF(AND(B13&gt;=2.9,A13&lt;6.1,A13&lt;6.6,F13&gt;=2.5,F13&gt;=1.5),4.8,IF(AND(B13&lt;3.05,A13&gt;=6.1,A13&lt;6.6,F13&gt;=2.5,F13&gt;=1.5),5.6,IF(AND(B13&gt;=3.05,A13&gt;=6.1,A13&lt;6.6,F13&gt;=2.5,F13&gt;=1.5),5.267,IF(AND(H13&gt;=14.564,A13&lt;7.25,A13&gt;=6.6,F13&gt;=2.5,F13&gt;=1.5),5.6,IF(AND(H13&gt;=14.309,G13&gt;=0.11,G13&lt;0.227,G13&lt;0.347,B13&gt;=3.05,F13&lt;1.5),1.7,IF(AND(D13&lt;0.4,H13&gt;=9.441,H13&gt;=6.417,G13&gt;=0.347,B13&gt;=3.05,F13&lt;1.5),1.5,IF(AND(D13&gt;=0.4,H13&gt;=9.441,H13&gt;=6.417,G13&gt;=0.347,B13&gt;=3.05,F13&lt;1.5),1.633,IF(AND(A13&lt;5.35,G13&lt;0.865,G13&gt;=0.451,H13&lt;10.266,F13&lt;2.5,F13&gt;=1.5),3.15,IF(AND(D13&lt;1.45,G13&gt;=0.302,H13&gt;=13.665,H13&gt;=10.266,F13&lt;2.5,F13&gt;=1.5),4.74,IF(AND(D13&gt;=1.45,G13&gt;=0.302,H13&gt;=13.665,H13&gt;=10.266,F13&lt;2.5,F13&gt;=1.5),4.567,IF(AND(H13&lt;8.836,H13&lt;14.564,A13&lt;7.25,A13&gt;=6.6,F13&gt;=2.5,F13&gt;=1.5),5.7,IF(AND(H13&gt;=8.836,H13&lt;14.564,A13&lt;7.25,A13&gt;=6.6,F13&gt;=2.5,F13&gt;=1.5),5.9,IF(AND(H13&lt;11.53,H13&lt;14.309,G13&gt;=0.11,G13&lt;0.227,G13&lt;0.347,B13&gt;=3.05,F13&lt;1.5),1.5,IF(AND(H13&gt;=11.53,H13&lt;14.309,G13&gt;=0.11,G13&lt;0.227,G13&lt;0.347,B13&gt;=3.05,F13&lt;1.5),1.467,IF(AND(H13&lt;9.386,A13&gt;=5.35,G13&lt;0.865,G13&gt;=0.451,H13&lt;10.266,F13&lt;2.5,F13&gt;=1.5),3.56,IF(AND(H13&gt;=9.386,A13&gt;=5.35,G13&lt;0.865,G13&gt;=0.451,H13&lt;10.266,F13&lt;2.5,F13&gt;=1.5),4.2,IF(AND(H13&lt;11.036,D13&lt;1.45,B13&gt;=2.45,H13&lt;13.665,H13&gt;=10.266,F13&lt;2.5,F13&gt;=1.5),4.45,IF(AND(H13&gt;=11.036,D13&lt;1.45,B13&gt;=2.45,H13&lt;13.665,H13&gt;=10.266,F13&lt;2.5,F13&gt;=1.5),4.1,IF(AND(G13&gt;=0.585,D13&gt;=1.45,B13&gt;=2.45,H13&lt;13.665,H13&gt;=10.266,F13&lt;2.5,F13&gt;=1.5),4.9,IF(AND(H13&lt;11.743,G13&lt;0.585,D13&gt;=1.45,B13&gt;=2.45,H13&lt;13.665,H13&gt;=10.266,F13&lt;2.5,F13&gt;=1.5),4.7,IF(AND(H13&gt;=11.743,G13&lt;0.585,D13&gt;=1.45,B13&gt;=2.45,H13&lt;13.665,H13&gt;=10.266,F13&lt;2.5,F13&gt;=1.5),4.5,"shouldnthappen")))))))))))))))))))))))))))))))))))</f>
        <v>1.7</v>
      </c>
      <c r="AV13" s="1" t="n">
        <f aca="false">IF(AND(G13&gt;=0.356,F13&gt;=1.5,A13&lt;5.75),3.52,IF(AND(A13&lt;7.25,A13&gt;=7.1,A13&gt;=5.75),5.875,IF(AND(A13&gt;=7.25,A13&gt;=7.1,A13&gt;=5.75),6.5,IF(AND(D13&gt;=0.35,G13&gt;=0.586,F13&lt;1.5,A13&lt;5.75),1.8,IF(AND(D13&lt;1.4,G13&lt;0.356,F13&gt;=1.5,A13&lt;5.75),4.2,IF(AND(D13&gt;=1.4,G13&lt;0.356,F13&gt;=1.5,A13&lt;5.75),4.5,IF(AND(H13&gt;=11.218,A13&lt;5.05,G13&lt;0.586,F13&lt;1.5,A13&lt;5.75),1.225,IF(AND(G13&gt;=0.253,A13&gt;=5.05,G13&lt;0.586,F13&lt;1.5,A13&lt;5.75),1.3,IF(AND(B13&gt;=3.75,D13&lt;0.35,G13&gt;=0.586,F13&lt;1.5,A13&lt;5.75),1.567,IF(AND(B13&lt;2.85,D13&lt;1.35,D13&lt;1.65,A13&lt;7.1,A13&gt;=5.75),4.26,IF(AND(B13&gt;=2.85,D13&lt;1.35,D13&lt;1.65,A13&lt;7.1,A13&gt;=5.75),4.45,IF(AND(A13&lt;6.05,H13&lt;12.921,D13&gt;=1.65,A13&lt;7.1,A13&gt;=5.75),5.1,IF(AND(H13&gt;=15.338,H13&gt;=12.921,D13&gt;=1.65,A13&lt;7.1,A13&gt;=5.75),5.55,IF(AND(G13&lt;0.418,H13&lt;11.218,A13&lt;5.05,G13&lt;0.586,F13&lt;1.5,A13&lt;5.75),1.42,IF(AND(G13&gt;=0.418,H13&lt;11.218,A13&lt;5.05,G13&lt;0.586,F13&lt;1.5,A13&lt;5.75),1.3,IF(AND(H13&gt;=13.321,G13&lt;0.253,A13&gt;=5.05,G13&lt;0.586,F13&lt;1.5,A13&lt;5.75),1.7,IF(AND(H13&lt;6.089,B13&lt;3.75,D13&lt;0.35,G13&gt;=0.586,F13&lt;1.5,A13&lt;5.75),1.7,IF(AND(H13&gt;=6.089,B13&lt;3.75,D13&lt;0.35,G13&gt;=0.586,F13&lt;1.5,A13&lt;5.75),1.5,IF(AND(B13&lt;2.9,D13&lt;1.45,D13&gt;=1.35,D13&lt;1.65,A13&lt;7.1,A13&gt;=5.75),4.8,IF(AND(B13&gt;=2.9,D13&lt;1.45,D13&gt;=1.35,D13&lt;1.65,A13&lt;7.1,A13&gt;=5.75),4.475,IF(AND(B13&lt;2.5,D13&gt;=1.45,D13&gt;=1.35,D13&lt;1.65,A13&lt;7.1,A13&gt;=5.75),4.5,IF(AND(H13&lt;8.884,A13&gt;=6.05,H13&lt;12.921,D13&gt;=1.65,A13&lt;7.1,A13&gt;=5.75),5.4,IF(AND(A13&lt;6.3,H13&lt;15.338,H13&gt;=12.921,D13&gt;=1.65,A13&lt;7.1,A13&gt;=5.75),4.967,IF(AND(A13&gt;=6.3,H13&lt;15.338,H13&gt;=12.921,D13&gt;=1.65,A13&lt;7.1,A13&gt;=5.75),5.133,IF(AND(H13&lt;10.826,H13&lt;13.321,G13&lt;0.253,A13&gt;=5.05,G13&lt;0.586,F13&lt;1.5,A13&lt;5.75),1.5,IF(AND(H13&gt;=10.826,H13&lt;13.321,G13&lt;0.253,A13&gt;=5.05,G13&lt;0.586,F13&lt;1.5,A13&lt;5.75),1.4,IF(AND(H13&lt;7.47,B13&gt;=2.5,D13&gt;=1.45,D13&gt;=1.35,D13&lt;1.65,A13&lt;7.1,A13&gt;=5.75),5.1,IF(AND(H13&gt;=7.47,B13&gt;=2.5,D13&gt;=1.45,D13&gt;=1.35,D13&lt;1.65,A13&lt;7.1,A13&gt;=5.75),4.725,IF(AND(H13&lt;9.637,H13&gt;=8.884,A13&gt;=6.05,H13&lt;12.921,D13&gt;=1.65,A13&lt;7.1,A13&gt;=5.75),5.9,IF(AND(B13&lt;2.6,H13&gt;=9.637,H13&gt;=8.884,A13&gt;=6.05,H13&lt;12.921,D13&gt;=1.65,A13&lt;7.1,A13&gt;=5.75),5.8,IF(AND(B13&lt;2.75,B13&gt;=2.6,H13&gt;=9.637,H13&gt;=8.884,A13&gt;=6.05,H13&lt;12.921,D13&gt;=1.65,A13&lt;7.1,A13&gt;=5.75),5.3,IF(AND(D13&lt;2.25,B13&gt;=2.75,B13&gt;=2.6,H13&gt;=9.637,H13&gt;=8.884,A13&gt;=6.05,H13&lt;12.921,D13&gt;=1.65,A13&lt;7.1,A13&gt;=5.75),5.6,IF(AND(D13&gt;=2.25,B13&gt;=2.75,B13&gt;=2.6,H13&gt;=9.637,H13&gt;=8.884,A13&gt;=6.05,H13&lt;12.921,D13&gt;=1.65,A13&lt;7.1,A13&gt;=5.75),5.5,"shouldnthappen")))))))))))))))))))))))))))))))))</f>
        <v>1.5</v>
      </c>
      <c r="AW13" s="1" t="n">
        <f aca="false">IF(AND(G13&gt;=0.905,F13&lt;1.5),1.767,IF(AND(H13&gt;=16.674,F13&gt;=1.5),6.55,IF(AND(A13&lt;4.35,H13&lt;14.344,G13&lt;0.905,F13&lt;1.5),1.1,IF(AND(B13&lt;3.65,H13&gt;=14.344,G13&lt;0.905,F13&lt;1.5),1.5,IF(AND(B13&gt;=3.65,H13&gt;=14.344,G13&lt;0.905,F13&lt;1.5),1.65,IF(AND(B13&lt;2.6,F13&gt;=2.5,H13&lt;16.674,F13&gt;=1.5),4.5,IF(AND(D13&gt;=0.45,A13&gt;=4.35,H13&lt;14.344,G13&lt;0.905,F13&lt;1.5),1.65,IF(AND(D13&lt;1.15,A13&lt;5.9,F13&lt;2.5,H13&lt;16.674,F13&gt;=1.5),3.56,IF(AND(B13&lt;2.75,A13&gt;=5.9,F13&lt;2.5,H13&lt;16.674,F13&gt;=1.5),5,IF(AND(H13&lt;13.531,B13&gt;=2.75,A13&gt;=5.9,F13&lt;2.5,H13&lt;16.674,F13&gt;=1.5),4.333,IF(AND(B13&lt;3.2,G13&gt;=0.669,B13&gt;=2.6,F13&gt;=2.5,H13&lt;16.674,F13&gt;=1.5),5.08,IF(AND(B13&gt;=3.2,G13&gt;=0.669,B13&gt;=2.6,F13&gt;=2.5,H13&lt;16.674,F13&gt;=1.5),5.4,IF(AND(B13&lt;3.15,A13&lt;5.05,D13&lt;0.45,A13&gt;=4.35,H13&lt;14.344,G13&lt;0.905,F13&lt;1.5),1.45,IF(AND(A13&gt;=5.55,A13&gt;=5.05,D13&lt;0.45,A13&gt;=4.35,H13&lt;14.344,G13&lt;0.905,F13&lt;1.5),1.5,IF(AND(A13&lt;5.55,A13&lt;5.65,D13&gt;=1.15,A13&lt;5.9,F13&lt;2.5,H13&lt;16.674,F13&gt;=1.5),3.95,IF(AND(A13&gt;=5.55,A13&lt;5.65,D13&gt;=1.15,A13&lt;5.9,F13&lt;2.5,H13&lt;16.674,F13&gt;=1.5),3.82,IF(AND(G13&lt;0.39,A13&gt;=5.65,D13&gt;=1.15,A13&lt;5.9,F13&lt;2.5,H13&lt;16.674,F13&gt;=1.5),4.35,IF(AND(G13&gt;=0.39,A13&gt;=5.65,D13&gt;=1.15,A13&lt;5.9,F13&lt;2.5,H13&lt;16.674,F13&gt;=1.5),3.95,IF(AND(G13&lt;0.466,H13&gt;=13.531,B13&gt;=2.75,A13&gt;=5.9,F13&lt;2.5,H13&lt;16.674,F13&gt;=1.5),4.8,IF(AND(G13&gt;=0.466,H13&gt;=13.531,B13&gt;=2.75,A13&gt;=5.9,F13&lt;2.5,H13&lt;16.674,F13&gt;=1.5),4.7,IF(AND(H13&lt;10.144,D13&lt;2.05,G13&lt;0.669,B13&gt;=2.6,F13&gt;=2.5,H13&lt;16.674,F13&gt;=1.5),5.3,IF(AND(H13&gt;=10.144,D13&lt;2.05,G13&lt;0.669,B13&gt;=2.6,F13&gt;=2.5,H13&lt;16.674,F13&gt;=1.5),5.133,IF(AND(D13&gt;=2.45,D13&gt;=2.05,G13&lt;0.669,B13&gt;=2.6,F13&gt;=2.5,H13&lt;16.674,F13&gt;=1.5),5.9,IF(AND(B13&lt;3.25,B13&gt;=3.15,A13&lt;5.05,D13&lt;0.45,A13&gt;=4.35,H13&lt;14.344,G13&lt;0.905,F13&lt;1.5),1.2,IF(AND(B13&gt;=3.25,B13&gt;=3.15,A13&lt;5.05,D13&lt;0.45,A13&gt;=4.35,H13&lt;14.344,G13&lt;0.905,F13&lt;1.5),1.36,IF(AND(B13&gt;=3.8,A13&lt;5.55,A13&gt;=5.05,D13&lt;0.45,A13&gt;=4.35,H13&lt;14.344,G13&lt;0.905,F13&lt;1.5),1.3,IF(AND(G13&lt;0.05,B13&lt;3.8,A13&lt;5.55,A13&gt;=5.05,D13&lt;0.45,A13&gt;=4.35,H13&lt;14.344,G13&lt;0.905,F13&lt;1.5),1.4,IF(AND(G13&lt;0.107,G13&lt;0.395,D13&lt;2.45,D13&gt;=2.05,G13&lt;0.669,B13&gt;=2.6,F13&gt;=2.5,H13&lt;16.674,F13&gt;=1.5),5.667,IF(AND(G13&lt;0.537,G13&gt;=0.395,D13&lt;2.45,D13&gt;=2.05,G13&lt;0.669,B13&gt;=2.6,F13&gt;=2.5,H13&lt;16.674,F13&gt;=1.5),5.6,IF(AND(G13&gt;=0.537,G13&gt;=0.395,D13&lt;2.45,D13&gt;=2.05,G13&lt;0.669,B13&gt;=2.6,F13&gt;=2.5,H13&lt;16.674,F13&gt;=1.5),5.775,IF(AND(B13&lt;3.6,G13&gt;=0.05,B13&lt;3.8,A13&lt;5.55,A13&gt;=5.05,D13&lt;0.45,A13&gt;=4.35,H13&lt;14.344,G13&lt;0.905,F13&lt;1.5),1.475,IF(AND(B13&gt;=3.6,G13&gt;=0.05,B13&lt;3.8,A13&lt;5.55,A13&gt;=5.05,D13&lt;0.45,A13&gt;=4.35,H13&lt;14.344,G13&lt;0.905,F13&lt;1.5),1.5,IF(AND(G13&lt;0.312,G13&gt;=0.107,G13&lt;0.395,D13&lt;2.45,D13&gt;=2.05,G13&lt;0.669,B13&gt;=2.6,F13&gt;=2.5,H13&lt;16.674,F13&gt;=1.5),5.18,IF(AND(G13&gt;=0.312,G13&gt;=0.107,G13&lt;0.395,D13&lt;2.45,D13&gt;=2.05,G13&lt;0.669,B13&gt;=2.6,F13&gt;=2.5,H13&lt;16.674,F13&gt;=1.5),5.4,"shouldnthappen"))))))))))))))))))))))))))))))))))</f>
        <v>1.5</v>
      </c>
      <c r="AX13" s="1" t="n">
        <f aca="false">IF(AND(D13&gt;=1.3,B13&gt;=3.45),6.25,IF(AND(B13&lt;2.75,A13&lt;5.25,B13&lt;3.45),3.9,IF(AND(D13&lt;0.25,D13&lt;1.3,B13&gt;=3.45),1.16,IF(AND(A13&gt;=5.05,B13&gt;=2.75,A13&lt;5.25,B13&lt;3.45),1.7,IF(AND(D13&lt;0.7,F13&lt;2.5,A13&gt;=5.25,B13&lt;3.45),1.5,IF(AND(H13&gt;=16.284,F13&gt;=2.5,A13&gt;=5.25,B13&lt;3.45),6.6,IF(AND(G13&lt;0.123,D13&gt;=0.25,D13&lt;1.3,B13&gt;=3.45),1.3,IF(AND(A13&lt;4.5,A13&lt;5.05,B13&gt;=2.75,A13&lt;5.25,B13&lt;3.45),1.3,IF(AND(A13&lt;5.05,G13&gt;=0.123,D13&gt;=0.25,D13&lt;1.3,B13&gt;=3.45),1.6,IF(AND(B13&lt;3.15,A13&gt;=4.5,A13&lt;5.05,B13&gt;=2.75,A13&lt;5.25,B13&lt;3.45),1.54,IF(AND(B13&gt;=3.15,A13&gt;=4.5,A13&lt;5.05,B13&gt;=2.75,A13&lt;5.25,B13&lt;3.45),1.35,IF(AND(D13&gt;=1.4,A13&lt;5.9,D13&gt;=0.7,F13&lt;2.5,A13&gt;=5.25,B13&lt;3.45),4.5,IF(AND(D13&gt;=1.55,A13&gt;=5.9,D13&gt;=0.7,F13&lt;2.5,A13&gt;=5.25,B13&lt;3.45),4.95,IF(AND(G13&gt;=0.682,D13&gt;=2.05,H13&lt;16.284,F13&gt;=2.5,A13&gt;=5.25,B13&lt;3.45),5.26,IF(AND(A13&lt;5.4,A13&gt;=5.05,G13&gt;=0.123,D13&gt;=0.25,D13&lt;1.3,B13&gt;=3.45),1.64,IF(AND(A13&gt;=5.4,A13&gt;=5.05,G13&gt;=0.123,D13&gt;=0.25,D13&lt;1.3,B13&gt;=3.45),1.6,IF(AND(G13&lt;0.372,D13&lt;1.4,A13&lt;5.9,D13&gt;=0.7,F13&lt;2.5,A13&gt;=5.25,B13&lt;3.45),4.175,IF(AND(D13&lt;1.35,D13&lt;1.55,A13&gt;=5.9,D13&gt;=0.7,F13&lt;2.5,A13&gt;=5.25,B13&lt;3.45),4.2,IF(AND(B13&lt;2.35,G13&lt;0.596,D13&lt;2.05,H13&lt;16.284,F13&gt;=2.5,A13&gt;=5.25,B13&lt;3.45),5,IF(AND(G13&gt;=0.888,G13&gt;=0.596,D13&lt;2.05,H13&lt;16.284,F13&gt;=2.5,A13&gt;=5.25,B13&lt;3.45),4.8,IF(AND(A13&gt;=6.85,G13&lt;0.682,D13&gt;=2.05,H13&lt;16.284,F13&gt;=2.5,A13&gt;=5.25,B13&lt;3.45),5.4,IF(AND(A13&gt;=5.75,G13&gt;=0.372,D13&lt;1.4,A13&lt;5.9,D13&gt;=0.7,F13&lt;2.5,A13&gt;=5.25,B13&lt;3.45),3.933,IF(AND(A13&gt;=6.75,D13&gt;=1.35,D13&lt;1.55,A13&gt;=5.9,D13&gt;=0.7,F13&lt;2.5,A13&gt;=5.25,B13&lt;3.45),4.8,IF(AND(H13&lt;11.084,B13&gt;=2.35,G13&lt;0.596,D13&lt;2.05,H13&lt;16.284,F13&gt;=2.5,A13&gt;=5.25,B13&lt;3.45),5.3,IF(AND(H13&lt;8.435,G13&lt;0.888,G13&gt;=0.596,D13&lt;2.05,H13&lt;16.284,F13&gt;=2.5,A13&gt;=5.25,B13&lt;3.45),5.1,IF(AND(H13&gt;=8.435,G13&lt;0.888,G13&gt;=0.596,D13&lt;2.05,H13&lt;16.284,F13&gt;=2.5,A13&gt;=5.25,B13&lt;3.45),4.94,IF(AND(B13&lt;3.15,A13&lt;6.85,G13&lt;0.682,D13&gt;=2.05,H13&lt;16.284,F13&gt;=2.5,A13&gt;=5.25,B13&lt;3.45),5.6,IF(AND(B13&gt;=3.15,A13&lt;6.85,G13&lt;0.682,D13&gt;=2.05,H13&lt;16.284,F13&gt;=2.5,A13&gt;=5.25,B13&lt;3.45),5.74,IF(AND(G13&lt;0.572,A13&lt;5.75,G13&gt;=0.372,D13&lt;1.4,A13&lt;5.9,D13&gt;=0.7,F13&lt;2.5,A13&gt;=5.25,B13&lt;3.45),3.7,IF(AND(D13&lt;1.45,A13&lt;6.75,D13&gt;=1.35,D13&lt;1.55,A13&gt;=5.9,D13&gt;=0.7,F13&lt;2.5,A13&gt;=5.25,B13&lt;3.45),4.46,IF(AND(D13&gt;=1.45,A13&lt;6.75,D13&gt;=1.35,D13&lt;1.55,A13&gt;=5.9,D13&gt;=0.7,F13&lt;2.5,A13&gt;=5.25,B13&lt;3.45),4.567,IF(AND(H13&lt;12.532,H13&gt;=11.084,B13&gt;=2.35,G13&lt;0.596,D13&lt;2.05,H13&lt;16.284,F13&gt;=2.5,A13&gt;=5.25,B13&lt;3.45),5.8,IF(AND(H13&gt;=12.532,H13&gt;=11.084,B13&gt;=2.35,G13&lt;0.596,D13&lt;2.05,H13&lt;16.284,F13&gt;=2.5,A13&gt;=5.25,B13&lt;3.45),5.667,IF(AND(A13&gt;=5.65,G13&gt;=0.572,A13&lt;5.75,G13&gt;=0.372,D13&lt;1.4,A13&lt;5.9,D13&gt;=0.7,F13&lt;2.5,A13&gt;=5.25,B13&lt;3.45),4.2,IF(AND(G13&lt;0.862,A13&lt;5.65,G13&gt;=0.572,A13&lt;5.75,G13&gt;=0.372,D13&lt;1.4,A13&lt;5.9,D13&gt;=0.7,F13&lt;2.5,A13&gt;=5.25,B13&lt;3.45),3.9,IF(AND(G13&gt;=0.862,A13&lt;5.65,G13&gt;=0.572,A13&lt;5.75,G13&gt;=0.372,D13&lt;1.4,A13&lt;5.9,D13&gt;=0.7,F13&lt;2.5,A13&gt;=5.25,B13&lt;3.45),4,"shouldnthappen"))))))))))))))))))))))))))))))))))))</f>
        <v>1.16</v>
      </c>
      <c r="AY13" s="1" t="n">
        <f aca="false">IF(AND(H13&gt;=8.233,D13&gt;=0.8,A13&lt;5.55),3.525,IF(AND(B13&lt;2.9,H13&gt;=15.534,A13&gt;=5.55),4.8,IF(AND(H13&gt;=12.259,A13&lt;4.75,D13&lt;0.8,A13&lt;5.55),1.25,IF(AND(B13&gt;=3.85,A13&gt;=4.75,D13&lt;0.8,A13&lt;5.55),1.425,IF(AND(D13&lt;1.55,H13&lt;8.233,D13&gt;=0.8,A13&lt;5.55),3.975,IF(AND(D13&gt;=1.55,H13&lt;8.233,D13&gt;=0.8,A13&lt;5.55),4.5,IF(AND(D13&lt;0.65,D13&lt;1.7,H13&lt;15.534,A13&gt;=5.55),1.7,IF(AND(A13&gt;=7.05,D13&gt;=1.7,H13&lt;15.534,A13&gt;=5.55),6.3,IF(AND(B13&gt;=3.35,B13&gt;=2.9,H13&gt;=15.534,A13&gt;=5.55),5.4,IF(AND(B13&lt;3.1,H13&lt;12.259,A13&lt;4.75,D13&lt;0.8,A13&lt;5.55),1.367,IF(AND(B13&gt;=3.1,H13&lt;12.259,A13&lt;4.75,D13&lt;0.8,A13&lt;5.55),1.4,IF(AND(G13&gt;=0.905,B13&lt;3.85,A13&gt;=4.75,D13&lt;0.8,A13&lt;5.55),1.9,IF(AND(H13&lt;15.681,B13&lt;3.35,B13&gt;=2.9,H13&gt;=15.534,A13&gt;=5.55),5.8,IF(AND(H13&gt;=15.681,B13&lt;3.35,B13&gt;=2.9,H13&gt;=15.534,A13&gt;=5.55),5.7,IF(AND(H13&gt;=14.877,G13&lt;0.905,B13&lt;3.85,A13&gt;=4.75,D13&lt;0.8,A13&lt;5.55),1.3,IF(AND(D13&gt;=1.25,B13&lt;2.65,D13&gt;=0.65,D13&lt;1.7,H13&lt;15.534,A13&gt;=5.55),4.433,IF(AND(G13&gt;=0.622,B13&lt;3.15,A13&lt;7.05,D13&gt;=1.7,H13&lt;15.534,A13&gt;=5.55),5.08,IF(AND(H13&gt;=13.42,B13&gt;=3.15,A13&lt;7.05,D13&gt;=1.7,H13&lt;15.534,A13&gt;=5.55),5.1,IF(AND(G13&lt;0.265,H13&lt;14.877,G13&lt;0.905,B13&lt;3.85,A13&gt;=4.75,D13&lt;0.8,A13&lt;5.55),1.2,IF(AND(A13&lt;5.75,D13&lt;1.25,B13&lt;2.65,D13&gt;=0.65,D13&lt;1.7,H13&lt;15.534,A13&gt;=5.55),3.7,IF(AND(A13&gt;=5.75,D13&lt;1.25,B13&lt;2.65,D13&gt;=0.65,D13&lt;1.7,H13&lt;15.534,A13&gt;=5.55),4,IF(AND(G13&gt;=0.652,D13&lt;1.35,B13&gt;=2.65,D13&gt;=0.65,D13&lt;1.7,H13&lt;15.534,A13&gt;=5.55),3.6,IF(AND(H13&lt;7.47,D13&gt;=1.35,B13&gt;=2.65,D13&gt;=0.65,D13&lt;1.7,H13&lt;15.534,A13&gt;=5.55),5.1,IF(AND(H13&lt;10.914,G13&lt;0.622,B13&lt;3.15,A13&lt;7.05,D13&gt;=1.7,H13&lt;15.534,A13&gt;=5.55),5.36,IF(AND(H13&gt;=10.914,G13&lt;0.622,B13&lt;3.15,A13&lt;7.05,D13&gt;=1.7,H13&lt;15.534,A13&gt;=5.55),5.64,IF(AND(G13&gt;=0.657,H13&lt;13.42,B13&gt;=3.15,A13&lt;7.05,D13&gt;=1.7,H13&lt;15.534,A13&gt;=5.55),6,IF(AND(G13&gt;=0.782,G13&gt;=0.265,H13&lt;14.877,G13&lt;0.905,B13&lt;3.85,A13&gt;=4.75,D13&lt;0.8,A13&lt;5.55),1.48,IF(AND(H13&lt;11.286,G13&lt;0.652,D13&lt;1.35,B13&gt;=2.65,D13&gt;=0.65,D13&lt;1.7,H13&lt;15.534,A13&gt;=5.55),4.24,IF(AND(H13&gt;=11.286,G13&lt;0.652,D13&lt;1.35,B13&gt;=2.65,D13&gt;=0.65,D13&lt;1.7,H13&lt;15.534,A13&gt;=5.55),4.05,IF(AND(G13&lt;0.413,H13&gt;=7.47,D13&gt;=1.35,B13&gt;=2.65,D13&gt;=0.65,D13&lt;1.7,H13&lt;15.534,A13&gt;=5.55),5.1,IF(AND(H13&lt;11.325,G13&lt;0.657,H13&lt;13.42,B13&gt;=3.15,A13&lt;7.05,D13&gt;=1.7,H13&lt;15.534,A13&gt;=5.55),5.8,IF(AND(H13&gt;=11.325,G13&lt;0.657,H13&lt;13.42,B13&gt;=3.15,A13&lt;7.05,D13&gt;=1.7,H13&lt;15.534,A13&gt;=5.55),5.6,IF(AND(D13&gt;=0.35,G13&lt;0.782,G13&gt;=0.265,H13&lt;14.877,G13&lt;0.905,B13&lt;3.85,A13&gt;=4.75,D13&lt;0.8,A13&lt;5.55),1.633,IF(AND(B13&lt;2.85,G13&gt;=0.413,H13&gt;=7.47,D13&gt;=1.35,B13&gt;=2.65,D13&gt;=0.65,D13&lt;1.7,H13&lt;15.534,A13&gt;=5.55),4.6,IF(AND(D13&lt;0.15,D13&lt;0.35,G13&lt;0.782,G13&gt;=0.265,H13&lt;14.877,G13&lt;0.905,B13&lt;3.85,A13&gt;=4.75,D13&lt;0.8,A13&lt;5.55),1.5,IF(AND(D13&gt;=0.15,D13&lt;0.35,G13&lt;0.782,G13&gt;=0.265,H13&lt;14.877,G13&lt;0.905,B13&lt;3.85,A13&gt;=4.75,D13&lt;0.8,A13&lt;5.55),1.543,IF(AND(A13&gt;=6.8,B13&gt;=2.85,G13&gt;=0.413,H13&gt;=7.47,D13&gt;=1.35,B13&gt;=2.65,D13&gt;=0.65,D13&lt;1.7,H13&lt;15.534,A13&gt;=5.55),4.9,IF(AND(H13&lt;13.531,A13&lt;6.8,B13&gt;=2.85,G13&gt;=0.413,H13&gt;=7.47,D13&gt;=1.35,B13&gt;=2.65,D13&gt;=0.65,D13&lt;1.7,H13&lt;15.534,A13&gt;=5.55),4.5,IF(AND(H13&gt;=13.531,A13&lt;6.8,B13&gt;=2.85,G13&gt;=0.413,H13&gt;=7.47,D13&gt;=1.35,B13&gt;=2.65,D13&gt;=0.65,D13&lt;1.7,H13&lt;15.534,A13&gt;=5.55),4.7,"shouldnthappen")))))))))))))))))))))))))))))))))))))))</f>
        <v>1.543</v>
      </c>
      <c r="AZ13" s="1" t="n">
        <f aca="false">IF(AND(H13&gt;=15.371,B13&gt;=3.35),5.4,IF(AND(G13&gt;=0.851,H13&gt;=15.244,B13&lt;3.35),4.75,IF(AND(F13&gt;=2,H13&lt;15.371,B13&gt;=3.35),5.6,IF(AND(B13&lt;2.75,A13&lt;5.15,H13&lt;15.244,B13&lt;3.35),3.42,IF(AND(A13&gt;=7.25,G13&lt;0.851,H13&gt;=15.244,B13&lt;3.35),6.6,IF(AND(A13&lt;4.45,B13&gt;=2.75,A13&lt;5.15,H13&lt;15.244,B13&lt;3.35),1.1,IF(AND(G13&lt;0.527,A13&lt;7.25,G13&lt;0.851,H13&gt;=15.244,B13&lt;3.35),5.08,IF(AND(G13&gt;=0.527,A13&lt;7.25,G13&lt;0.851,H13&gt;=15.244,B13&lt;3.35),5.8,IF(AND(D13&gt;=0.35,B13&lt;3.7,F13&lt;2,H13&lt;15.371,B13&gt;=3.35),1.55,IF(AND(H13&lt;6.542,B13&gt;=3.7,F13&lt;2,H13&lt;15.371,B13&gt;=3.35),1.9,IF(AND(B13&lt;3.25,A13&gt;=4.45,B13&gt;=2.75,A13&lt;5.15,H13&lt;15.244,B13&lt;3.35),1.46,IF(AND(B13&gt;=3.25,A13&gt;=4.45,B13&gt;=2.75,A13&lt;5.15,H13&lt;15.244,B13&lt;3.35),1.7,IF(AND(H13&lt;13.654,B13&gt;=2.95,D13&lt;1.45,A13&gt;=5.15,H13&lt;15.244,B13&lt;3.35),4.3,IF(AND(H13&gt;=13.654,B13&gt;=2.95,D13&lt;1.45,A13&gt;=5.15,H13&lt;15.244,B13&lt;3.35),4.625,IF(AND(F13&gt;=2.5,D13&lt;1.75,D13&gt;=1.45,A13&gt;=5.15,H13&lt;15.244,B13&lt;3.35),5.3,IF(AND(G13&gt;=0.853,D13&gt;=1.75,D13&gt;=1.45,A13&gt;=5.15,H13&lt;15.244,B13&lt;3.35),5.15,IF(AND(D13&gt;=0.25,D13&lt;0.35,B13&lt;3.7,F13&lt;2,H13&lt;15.371,B13&gt;=3.35),1.3,IF(AND(B13&lt;3.85,H13&gt;=6.542,B13&gt;=3.7,F13&lt;2,H13&lt;15.371,B13&gt;=3.35),1.633,IF(AND(H13&lt;7.02,H13&lt;10.688,B13&lt;2.95,D13&lt;1.45,A13&gt;=5.15,H13&lt;15.244,B13&lt;3.35),3.98,IF(AND(G13&lt;0.338,H13&gt;=10.688,B13&lt;2.95,D13&lt;1.45,A13&gt;=5.15,H13&lt;15.244,B13&lt;3.35),4.22,IF(AND(G13&gt;=0.338,H13&gt;=10.688,B13&lt;2.95,D13&lt;1.45,A13&gt;=5.15,H13&lt;15.244,B13&lt;3.35),3.9,IF(AND(B13&lt;2.75,F13&lt;2.5,D13&lt;1.75,D13&gt;=1.45,A13&gt;=5.15,H13&lt;15.244,B13&lt;3.35),5.1,IF(AND(B13&gt;=2.75,F13&lt;2.5,D13&lt;1.75,D13&gt;=1.45,A13&gt;=5.15,H13&lt;15.244,B13&lt;3.35),4.74,IF(AND(A13&gt;=7,G13&lt;0.853,D13&gt;=1.75,D13&gt;=1.45,A13&gt;=5.15,H13&lt;15.244,B13&lt;3.35),6.5,IF(AND(G13&gt;=0.934,D13&lt;0.25,D13&lt;0.35,B13&lt;3.7,F13&lt;2,H13&lt;15.371,B13&gt;=3.35),1.7,IF(AND(D13&lt;0.25,B13&gt;=3.85,H13&gt;=6.542,B13&gt;=3.7,F13&lt;2,H13&lt;15.371,B13&gt;=3.35),1.5,IF(AND(D13&gt;=0.25,B13&gt;=3.85,H13&gt;=6.542,B13&gt;=3.7,F13&lt;2,H13&lt;15.371,B13&gt;=3.35),1.4,IF(AND(B13&lt;2.5,H13&gt;=7.02,H13&lt;10.688,B13&lt;2.95,D13&lt;1.45,A13&gt;=5.15,H13&lt;15.244,B13&lt;3.35),3.8,IF(AND(G13&gt;=0.74,A13&lt;7,G13&lt;0.853,D13&gt;=1.75,D13&gt;=1.45,A13&gt;=5.15,H13&lt;15.244,B13&lt;3.35),6,IF(AND(G13&gt;=0.61,G13&lt;0.934,D13&lt;0.25,D13&lt;0.35,B13&lt;3.7,F13&lt;2,H13&lt;15.371,B13&gt;=3.35),1.5,IF(AND(D13&lt;1.15,B13&gt;=2.5,H13&gt;=7.02,H13&lt;10.688,B13&lt;2.95,D13&lt;1.45,A13&gt;=5.15,H13&lt;15.244,B13&lt;3.35),3.5,IF(AND(D13&gt;=1.15,B13&gt;=2.5,H13&gt;=7.02,H13&lt;10.688,B13&lt;2.95,D13&lt;1.45,A13&gt;=5.15,H13&lt;15.244,B13&lt;3.35),3.6,IF(AND(G13&gt;=0.626,G13&lt;0.74,A13&lt;7,G13&lt;0.853,D13&gt;=1.75,D13&gt;=1.45,A13&gt;=5.15,H13&lt;15.244,B13&lt;3.35),4.9,IF(AND(H13&lt;13.641,G13&lt;0.61,G13&lt;0.934,D13&lt;0.25,D13&lt;0.35,B13&lt;3.7,F13&lt;2,H13&lt;15.371,B13&gt;=3.35),1.425,IF(AND(H13&gt;=13.641,G13&lt;0.61,G13&lt;0.934,D13&lt;0.25,D13&lt;0.35,B13&lt;3.7,F13&lt;2,H13&lt;15.371,B13&gt;=3.35),1.3,IF(AND(B13&lt;3.05,G13&lt;0.626,G13&lt;0.74,A13&lt;7,G13&lt;0.853,D13&gt;=1.75,D13&gt;=1.45,A13&gt;=5.15,H13&lt;15.244,B13&lt;3.35),5.475,IF(AND(B13&gt;=3.05,G13&lt;0.626,G13&lt;0.74,A13&lt;7,G13&lt;0.853,D13&gt;=1.75,D13&gt;=1.45,A13&gt;=5.15,H13&lt;15.244,B13&lt;3.35),5.633,"shouldnthappen")))))))))))))))))))))))))))))))))))))</f>
        <v>1.9</v>
      </c>
      <c r="BA13" s="1" t="n">
        <f aca="false">IF(AND(F13&gt;=2,B13&gt;=3.4),6.1,IF(AND(B13&lt;2.75,A13&lt;5.15,B13&lt;3.4),3.225,IF(AND(G13&gt;=0.821,F13&lt;2,B13&gt;=3.4),1.9,IF(AND(B13&gt;=3.2,B13&gt;=2.75,A13&lt;5.15,B13&lt;3.4),1.7,IF(AND(A13&lt;4.8,G13&lt;0.821,F13&lt;2,B13&gt;=3.4),1,IF(AND(G13&gt;=0.446,B13&lt;3.2,B13&gt;=2.75,A13&lt;5.15,B13&lt;3.4),1.1,IF(AND(G13&lt;0.356,D13&lt;1.45,A13&lt;6.25,A13&gt;=5.15,B13&lt;3.4),4.32,IF(AND(G13&lt;0.591,D13&gt;=1.45,A13&lt;6.25,A13&gt;=5.15,B13&lt;3.4),4.6,IF(AND(D13&lt;1.75,G13&lt;0.597,A13&gt;=6.25,A13&gt;=5.15,B13&lt;3.4),4.86,IF(AND(H13&gt;=16.472,G13&gt;=0.597,A13&gt;=6.25,A13&gt;=5.15,B13&lt;3.4),6.6,IF(AND(G13&lt;0.063,G13&lt;0.446,B13&lt;3.2,B13&gt;=2.75,A13&lt;5.15,B13&lt;3.4),1.4,IF(AND(A13&gt;=5.95,G13&gt;=0.356,D13&lt;1.45,A13&lt;6.25,A13&gt;=5.15,B13&lt;3.4),4.6,IF(AND(B13&gt;=2.9,G13&gt;=0.591,D13&gt;=1.45,A13&lt;6.25,A13&gt;=5.15,B13&lt;3.4),4.867,IF(AND(D13&gt;=2.4,H13&lt;16.472,G13&gt;=0.597,A13&gt;=6.25,A13&gt;=5.15,B13&lt;3.4),6,IF(AND(A13&lt;5.45,B13&gt;=3.85,A13&gt;=4.8,G13&lt;0.821,F13&lt;2,B13&gt;=3.4),1.3,IF(AND(A13&gt;=5.45,B13&gt;=3.85,A13&gt;=4.8,G13&lt;0.821,F13&lt;2,B13&gt;=3.4),1.45,IF(AND(H13&lt;14.273,G13&gt;=0.063,G13&lt;0.446,B13&lt;3.2,B13&gt;=2.75,A13&lt;5.15,B13&lt;3.4),1.5,IF(AND(H13&gt;=14.273,G13&gt;=0.063,G13&lt;0.446,B13&lt;3.2,B13&gt;=2.75,A13&lt;5.15,B13&lt;3.4),1.6,IF(AND(G13&gt;=0.572,A13&lt;5.95,G13&gt;=0.356,D13&lt;1.45,A13&lt;6.25,A13&gt;=5.15,B13&lt;3.4),3.9,IF(AND(G13&lt;0.827,B13&lt;2.9,G13&gt;=0.591,D13&gt;=1.45,A13&lt;6.25,A13&gt;=5.15,B13&lt;3.4),4.9,IF(AND(G13&gt;=0.827,B13&lt;2.9,G13&gt;=0.591,D13&gt;=1.45,A13&lt;6.25,A13&gt;=5.15,B13&lt;3.4),5.1,IF(AND(A13&gt;=7.2,B13&lt;3.05,D13&gt;=1.75,G13&lt;0.597,A13&gt;=6.25,A13&gt;=5.15,B13&lt;3.4),6.7,IF(AND(G13&lt;0.353,B13&gt;=3.05,D13&gt;=1.75,G13&lt;0.597,A13&gt;=6.25,A13&gt;=5.15,B13&lt;3.4),5.22,IF(AND(G13&gt;=0.353,B13&gt;=3.05,D13&gt;=1.75,G13&lt;0.597,A13&gt;=6.25,A13&gt;=5.15,B13&lt;3.4),5.65,IF(AND(A13&lt;6.55,D13&lt;2.4,H13&lt;16.472,G13&gt;=0.597,A13&gt;=6.25,A13&gt;=5.15,B13&lt;3.4),5.033,IF(AND(H13&lt;12.719,G13&lt;0.385,B13&lt;3.85,A13&gt;=4.8,G13&lt;0.821,F13&lt;2,B13&gt;=3.4),1.54,IF(AND(H13&gt;=12.719,G13&lt;0.385,B13&lt;3.85,A13&gt;=4.8,G13&lt;0.821,F13&lt;2,B13&gt;=3.4),1.3,IF(AND(B13&lt;3.6,G13&gt;=0.385,B13&lt;3.85,A13&gt;=4.8,G13&lt;0.821,F13&lt;2,B13&gt;=3.4),1.325,IF(AND(B13&gt;=3.6,G13&gt;=0.385,B13&lt;3.85,A13&gt;=4.8,G13&lt;0.821,F13&lt;2,B13&gt;=3.4),1.55,IF(AND(D13&lt;1.05,G13&lt;0.572,A13&lt;5.95,G13&gt;=0.356,D13&lt;1.45,A13&lt;6.25,A13&gt;=5.15,B13&lt;3.4),3.633,IF(AND(D13&gt;=2.15,A13&lt;7.2,B13&lt;3.05,D13&gt;=1.75,G13&lt;0.597,A13&gt;=6.25,A13&gt;=5.15,B13&lt;3.4),5.667,IF(AND(H13&lt;13.094,A13&gt;=6.55,D13&lt;2.4,H13&lt;16.472,G13&gt;=0.597,A13&gt;=6.25,A13&gt;=5.15,B13&lt;3.4),5.2,IF(AND(D13&lt;1.15,D13&gt;=1.05,G13&lt;0.572,A13&lt;5.95,G13&gt;=0.356,D13&lt;1.45,A13&lt;6.25,A13&gt;=5.15,B13&lt;3.4),3.8,IF(AND(D13&gt;=1.15,D13&gt;=1.05,G13&lt;0.572,A13&lt;5.95,G13&gt;=0.356,D13&lt;1.45,A13&lt;6.25,A13&gt;=5.15,B13&lt;3.4),3.9,IF(AND(G13&gt;=0.487,D13&lt;2.15,A13&lt;7.2,B13&lt;3.05,D13&gt;=1.75,G13&lt;0.597,A13&gt;=6.25,A13&gt;=5.15,B13&lt;3.4),5.8,IF(AND(A13&lt;6.8,H13&gt;=13.094,A13&gt;=6.55,D13&lt;2.4,H13&lt;16.472,G13&gt;=0.597,A13&gt;=6.25,A13&gt;=5.15,B13&lt;3.4),4.52,IF(AND(A13&gt;=6.8,H13&gt;=13.094,A13&gt;=6.55,D13&lt;2.4,H13&lt;16.472,G13&gt;=0.597,A13&gt;=6.25,A13&gt;=5.15,B13&lt;3.4),4.75,IF(AND(B13&lt;2.95,G13&lt;0.487,D13&lt;2.15,A13&lt;7.2,B13&lt;3.05,D13&gt;=1.75,G13&lt;0.597,A13&gt;=6.25,A13&gt;=5.15,B13&lt;3.4),5.6,IF(AND(B13&gt;=2.95,G13&lt;0.487,D13&lt;2.15,A13&lt;7.2,B13&lt;3.05,D13&gt;=1.75,G13&lt;0.597,A13&gt;=6.25,A13&gt;=5.15,B13&lt;3.4),5.5,"shouldnthappen")))))))))))))))))))))))))))))))))))))))</f>
        <v>1.55</v>
      </c>
      <c r="BB13" s="1" t="n">
        <f aca="false">IF(AND(A13&lt;4.35,B13&lt;3.25,F13&lt;1.5),1.1,IF(AND(H13&lt;14.005,A13&gt;=4.35,B13&lt;3.25,F13&lt;1.5),1.3,IF(AND(H13&gt;=14.005,A13&gt;=4.35,B13&lt;3.25,F13&lt;1.5),1.6,IF(AND(G13&gt;=0.905,A13&lt;5.15,B13&gt;=3.25,F13&lt;1.5),1.9,IF(AND(B13&lt;3.45,A13&gt;=5.15,B13&gt;=3.25,F13&lt;1.5),1.6,IF(AND(F13&gt;=2.5,D13&gt;=1.35,D13&lt;1.75,F13&gt;=1.5),4.867,IF(AND(A13&gt;=7.05,D13&gt;=2.05,D13&gt;=1.75,F13&gt;=1.5),6.35,IF(AND(D13&gt;=0.4,G13&lt;0.905,A13&lt;5.15,B13&gt;=3.25,F13&lt;1.5),1.65,IF(AND(B13&lt;3.6,B13&gt;=3.45,A13&gt;=5.15,B13&gt;=3.25,F13&lt;1.5),1.35,IF(AND(H13&lt;6.808,H13&lt;9.386,D13&lt;1.35,D13&lt;1.75,F13&gt;=1.5),4.05,IF(AND(H13&gt;=6.808,H13&lt;9.386,D13&lt;1.35,D13&lt;1.75,F13&gt;=1.5),3.46,IF(AND(B13&lt;2.45,F13&lt;2.5,D13&gt;=1.35,D13&lt;1.75,F13&gt;=1.5),4.5,IF(AND(H13&gt;=13.115,D13&lt;1.95,D13&lt;2.05,D13&gt;=1.75,F13&gt;=1.5),4.85,IF(AND(G13&lt;0.196,D13&gt;=1.95,D13&lt;2.05,D13&gt;=1.75,F13&gt;=1.5),6.7,IF(AND(G13&gt;=0.196,D13&gt;=1.95,D13&lt;2.05,D13&gt;=1.75,F13&gt;=1.5),5.12,IF(AND(H13&lt;10.925,D13&lt;0.4,G13&lt;0.905,A13&lt;5.15,B13&gt;=3.25,F13&lt;1.5),1.4,IF(AND(H13&gt;=10.925,D13&lt;0.4,G13&lt;0.905,A13&lt;5.15,B13&gt;=3.25,F13&lt;1.5),1.45,IF(AND(H13&lt;14.096,B13&gt;=3.6,B13&gt;=3.45,A13&gt;=5.15,B13&gt;=3.25,F13&lt;1.5),1.42,IF(AND(H13&gt;=14.096,B13&gt;=3.6,B13&gt;=3.45,A13&gt;=5.15,B13&gt;=3.25,F13&lt;1.5),1.7,IF(AND(B13&lt;2.45,D13&lt;1.15,H13&gt;=9.386,D13&lt;1.35,D13&lt;1.75,F13&gt;=1.5),3.6,IF(AND(B13&gt;=2.45,D13&lt;1.15,H13&gt;=9.386,D13&lt;1.35,D13&lt;1.75,F13&gt;=1.5),3.9,IF(AND(G13&lt;0.246,D13&gt;=1.15,H13&gt;=9.386,D13&lt;1.35,D13&lt;1.75,F13&gt;=1.5),4.4,IF(AND(B13&lt;2.75,B13&gt;=2.45,F13&lt;2.5,D13&gt;=1.35,D13&lt;1.75,F13&gt;=1.5),5.1,IF(AND(H13&lt;11.084,H13&lt;13.115,D13&lt;1.95,D13&lt;2.05,D13&gt;=1.75,F13&gt;=1.5),5.35,IF(AND(H13&gt;=11.084,H13&lt;13.115,D13&lt;1.95,D13&lt;2.05,D13&gt;=1.75,F13&gt;=1.5),5.7,IF(AND(H13&lt;15.52,D13&lt;2.25,A13&lt;7.05,D13&gt;=2.05,D13&gt;=1.75,F13&gt;=1.5),5.45,IF(AND(H13&gt;=15.52,D13&lt;2.25,A13&lt;7.05,D13&gt;=2.05,D13&gt;=1.75,F13&gt;=1.5),5.725,IF(AND(G13&gt;=0.775,D13&gt;=2.25,A13&lt;7.05,D13&gt;=2.05,D13&gt;=1.75,F13&gt;=1.5),5.2,IF(AND(D13&lt;1.25,G13&gt;=0.246,D13&gt;=1.15,H13&gt;=9.386,D13&lt;1.35,D13&lt;1.75,F13&gt;=1.5),4.05,IF(AND(A13&lt;5.85,B13&gt;=2.75,B13&gt;=2.45,F13&lt;2.5,D13&gt;=1.35,D13&lt;1.75,F13&gt;=1.5),4.5,IF(AND(B13&lt;3.3,G13&lt;0.775,D13&gt;=2.25,A13&lt;7.05,D13&gt;=2.05,D13&gt;=1.75,F13&gt;=1.5),5.64,IF(AND(B13&gt;=3.3,G13&lt;0.775,D13&gt;=2.25,A13&lt;7.05,D13&gt;=2.05,D13&gt;=1.75,F13&gt;=1.5),5.6,IF(AND(A13&lt;5.9,D13&gt;=1.25,G13&gt;=0.246,D13&gt;=1.15,H13&gt;=9.386,D13&lt;1.35,D13&lt;1.75,F13&gt;=1.5),4.2,IF(AND(A13&gt;=5.9,D13&gt;=1.25,G13&gt;=0.246,D13&gt;=1.15,H13&gt;=9.386,D13&lt;1.35,D13&lt;1.75,F13&gt;=1.5),4,IF(AND(G13&gt;=0.437,A13&gt;=5.85,B13&gt;=2.75,B13&gt;=2.45,F13&lt;2.5,D13&gt;=1.35,D13&lt;1.75,F13&gt;=1.5),4.75,IF(AND(H13&lt;9.446,G13&lt;0.437,A13&gt;=5.85,B13&gt;=2.75,B13&gt;=2.45,F13&lt;2.5,D13&gt;=1.35,D13&lt;1.75,F13&gt;=1.5),4.6,IF(AND(H13&gt;=9.446,G13&lt;0.437,A13&gt;=5.85,B13&gt;=2.75,B13&gt;=2.45,F13&lt;2.5,D13&gt;=1.35,D13&lt;1.75,F13&gt;=1.5),4.7,"shouldnthappen")))))))))))))))))))))))))))))))))))))</f>
        <v>1.42</v>
      </c>
      <c r="BC13" s="1" t="n">
        <f aca="false">IF(AND(G13&gt;=0.905,F13&lt;1.5),1.65,IF(AND(D13&gt;=0.45,G13&lt;0.905,F13&lt;1.5),1.65,IF(AND(A13&lt;5.15,D13&lt;1.55,F13&gt;=1.5),3.225,IF(AND(F13&gt;=2.5,A13&gt;=5.15,D13&lt;1.55,F13&gt;=1.5),5.05,IF(AND(H13&lt;5.767,A13&lt;7.05,D13&gt;=1.55,F13&gt;=1.5),4.5,IF(AND(D13&lt;1.7,A13&gt;=7.05,D13&gt;=1.55,F13&gt;=1.5),5.8,IF(AND(A13&gt;=5.3,G13&lt;0.207,D13&lt;0.45,G13&lt;0.905,F13&lt;1.5),1.3,IF(AND(D13&gt;=0.35,G13&gt;=0.207,D13&lt;0.45,G13&lt;0.905,F13&lt;1.5),1.5,IF(AND(G13&lt;0.155,D13&gt;=1.7,A13&gt;=7.05,D13&gt;=1.55,F13&gt;=1.5),6.7,IF(AND(G13&gt;=0.155,D13&gt;=1.7,A13&gt;=7.05,D13&gt;=1.55,F13&gt;=1.5),6.34,IF(AND(G13&lt;0.05,A13&lt;5.3,G13&lt;0.207,D13&lt;0.45,G13&lt;0.905,F13&lt;1.5),1.4,IF(AND(G13&gt;=0.05,A13&lt;5.3,G13&lt;0.207,D13&lt;0.45,G13&lt;0.905,F13&lt;1.5),1.5,IF(AND(A13&lt;4.5,D13&lt;0.35,G13&gt;=0.207,D13&lt;0.45,G13&lt;0.905,F13&lt;1.5),1.3,IF(AND(G13&lt;0.308,A13&lt;6.2,F13&lt;2.5,A13&gt;=5.15,D13&lt;1.55,F13&gt;=1.5),4.5,IF(AND(D13&lt;1.35,A13&gt;=6.2,F13&lt;2.5,A13&gt;=5.15,D13&lt;1.55,F13&gt;=1.5),4.367,IF(AND(D13&lt;1.85,A13&lt;6.15,H13&gt;=5.767,A13&lt;7.05,D13&gt;=1.55,F13&gt;=1.5),4.933,IF(AND(G13&gt;=0.558,A13&gt;=4.5,D13&lt;0.35,G13&gt;=0.207,D13&lt;0.45,G13&lt;0.905,F13&lt;1.5),1.5,IF(AND(H13&gt;=13.383,G13&gt;=0.308,A13&lt;6.2,F13&lt;2.5,A13&gt;=5.15,D13&lt;1.55,F13&gt;=1.5),4.7,IF(AND(H13&gt;=12.206,D13&gt;=1.35,A13&gt;=6.2,F13&lt;2.5,A13&gt;=5.15,D13&lt;1.55,F13&gt;=1.5),4.575,IF(AND(A13&lt;5.7,D13&gt;=1.85,A13&lt;6.15,H13&gt;=5.767,A13&lt;7.05,D13&gt;=1.55,F13&gt;=1.5),4.9,IF(AND(A13&gt;=5.7,D13&gt;=1.85,A13&lt;6.15,H13&gt;=5.767,A13&lt;7.05,D13&gt;=1.55,F13&gt;=1.5),5.1,IF(AND(G13&lt;0.079,G13&lt;0.364,A13&gt;=6.15,H13&gt;=5.767,A13&lt;7.05,D13&gt;=1.55,F13&gt;=1.5),5.6,IF(AND(G13&gt;=0.079,G13&lt;0.364,A13&gt;=6.15,H13&gt;=5.767,A13&lt;7.05,D13&gt;=1.55,F13&gt;=1.5),5.25,IF(AND(G13&gt;=0.447,G13&lt;0.558,A13&gt;=4.5,D13&lt;0.35,G13&gt;=0.207,D13&lt;0.45,G13&lt;0.905,F13&lt;1.5),1.3,IF(AND(B13&gt;=2.95,H13&lt;13.383,G13&gt;=0.308,A13&lt;6.2,F13&lt;2.5,A13&gt;=5.15,D13&lt;1.55,F13&gt;=1.5),4.6,IF(AND(B13&lt;2.65,H13&lt;12.206,D13&gt;=1.35,A13&gt;=6.2,F13&lt;2.5,A13&gt;=5.15,D13&lt;1.55,F13&gt;=1.5),4.9,IF(AND(D13&lt;2.45,A13&lt;6.6,G13&gt;=0.364,A13&gt;=6.15,H13&gt;=5.767,A13&lt;7.05,D13&gt;=1.55,F13&gt;=1.5),5.6,IF(AND(D13&gt;=2.45,A13&lt;6.6,G13&gt;=0.364,A13&gt;=6.15,H13&gt;=5.767,A13&lt;7.05,D13&gt;=1.55,F13&gt;=1.5),6,IF(AND(H13&lt;12.921,A13&gt;=6.6,G13&gt;=0.364,A13&gt;=6.15,H13&gt;=5.767,A13&lt;7.05,D13&gt;=1.55,F13&gt;=1.5),5.725,IF(AND(H13&gt;=12.921,A13&gt;=6.6,G13&gt;=0.364,A13&gt;=6.15,H13&gt;=5.767,A13&lt;7.05,D13&gt;=1.55,F13&gt;=1.5),5.367,IF(AND(B13&lt;3.15,G13&lt;0.447,G13&lt;0.558,A13&gt;=4.5,D13&lt;0.35,G13&gt;=0.207,D13&lt;0.45,G13&lt;0.905,F13&lt;1.5),1.5,IF(AND(B13&gt;=3.15,G13&lt;0.447,G13&lt;0.558,A13&gt;=4.5,D13&lt;0.35,G13&gt;=0.207,D13&lt;0.45,G13&lt;0.905,F13&lt;1.5),1.36,IF(AND(B13&gt;=2.85,B13&lt;2.95,H13&lt;13.383,G13&gt;=0.308,A13&lt;6.2,F13&lt;2.5,A13&gt;=5.15,D13&lt;1.55,F13&gt;=1.5),3.6,IF(AND(H13&lt;9.446,B13&gt;=2.65,H13&lt;12.206,D13&gt;=1.35,A13&gt;=6.2,F13&lt;2.5,A13&gt;=5.15,D13&lt;1.55,F13&gt;=1.5),4.6,IF(AND(H13&gt;=9.446,B13&gt;=2.65,H13&lt;12.206,D13&gt;=1.35,A13&gt;=6.2,F13&lt;2.5,A13&gt;=5.15,D13&lt;1.55,F13&gt;=1.5),4.7,IF(AND(D13&lt;1.2,B13&lt;2.85,B13&lt;2.95,H13&lt;13.383,G13&gt;=0.308,A13&lt;6.2,F13&lt;2.5,A13&gt;=5.15,D13&lt;1.55,F13&gt;=1.5),3.75,IF(AND(G13&lt;0.356,D13&gt;=1.2,B13&lt;2.85,B13&lt;2.95,H13&lt;13.383,G13&gt;=0.308,A13&lt;6.2,F13&lt;2.5,A13&gt;=5.15,D13&lt;1.55,F13&gt;=1.5),4.2,IF(AND(G13&gt;=0.356,D13&gt;=1.2,B13&lt;2.85,B13&lt;2.95,H13&lt;13.383,G13&gt;=0.308,A13&lt;6.2,F13&lt;2.5,A13&gt;=5.15,D13&lt;1.55,F13&gt;=1.5),3.96,"shouldnthappen"))))))))))))))))))))))))))))))))))))))</f>
        <v>1.5</v>
      </c>
      <c r="BD13" s="1" t="n">
        <f aca="false">IF(AND(B13&lt;2.7,A13&lt;5.3,B13&lt;3.15),3.42,IF(AND(F13&lt;2.5,A13&gt;=5.85,B13&gt;=3.15),4.7,IF(AND(A13&lt;4.35,B13&gt;=2.7,A13&lt;5.3,B13&lt;3.15),1.1,IF(AND(A13&gt;=4.35,B13&gt;=2.7,A13&lt;5.3,B13&lt;3.15),1.42,IF(AND(A13&gt;=7.05,F13&gt;=2.5,A13&gt;=5.3,B13&lt;3.15),6.067,IF(AND(D13&gt;=0.45,A13&lt;5.05,A13&lt;5.85,B13&gt;=3.15),1.6,IF(AND(B13&lt;3.35,A13&gt;=5.05,A13&lt;5.85,B13&gt;=3.15),1.7,IF(AND(A13&gt;=6.85,F13&gt;=2.5,A13&gt;=5.85,B13&gt;=3.15),6.22,IF(AND(D13&lt;1.25,D13&lt;1.35,F13&lt;2.5,A13&gt;=5.3,B13&lt;3.15),4.033,IF(AND(D13&gt;=1.25,D13&lt;1.35,F13&lt;2.5,A13&gt;=5.3,B13&lt;3.15),4.233,IF(AND(A13&lt;6.05,D13&gt;=1.35,F13&lt;2.5,A13&gt;=5.3,B13&lt;3.15),5.1,IF(AND(H13&gt;=13.29,A13&lt;7.05,F13&gt;=2.5,A13&gt;=5.3,B13&lt;3.15),4.96,IF(AND(G13&gt;=0.858,D13&lt;0.45,A13&lt;5.05,A13&lt;5.85,B13&gt;=3.15),1.3,IF(AND(D13&gt;=0.35,B13&gt;=3.35,A13&gt;=5.05,A13&lt;5.85,B13&gt;=3.15),1.4,IF(AND(B13&lt;3.25,A13&lt;6.85,F13&gt;=2.5,A13&gt;=5.85,B13&gt;=3.15),5.233,IF(AND(A13&gt;=6.8,A13&gt;=6.05,D13&gt;=1.35,F13&lt;2.5,A13&gt;=5.3,B13&lt;3.15),4.9,IF(AND(G13&gt;=0.622,H13&lt;13.29,A13&lt;7.05,F13&gt;=2.5,A13&gt;=5.3,B13&lt;3.15),5.067,IF(AND(H13&lt;8.834,G13&lt;0.858,D13&lt;0.45,A13&lt;5.05,A13&lt;5.85,B13&gt;=3.15),1.4,IF(AND(G13&lt;0.774,B13&gt;=3.25,A13&lt;6.85,F13&gt;=2.5,A13&gt;=5.85,B13&gt;=3.15),5.8,IF(AND(G13&gt;=0.774,B13&gt;=3.25,A13&lt;6.85,F13&gt;=2.5,A13&gt;=5.85,B13&gt;=3.15),5.4,IF(AND(H13&gt;=12.206,A13&lt;6.8,A13&gt;=6.05,D13&gt;=1.35,F13&lt;2.5,A13&gt;=5.3,B13&lt;3.15),4.5,IF(AND(G13&gt;=0.439,G13&lt;0.622,H13&lt;13.29,A13&lt;7.05,F13&gt;=2.5,A13&gt;=5.3,B13&lt;3.15),5.667,IF(AND(G13&lt;0.227,H13&gt;=8.834,G13&lt;0.858,D13&lt;0.45,A13&lt;5.05,A13&lt;5.85,B13&gt;=3.15),1.4,IF(AND(G13&gt;=0.227,H13&gt;=8.834,G13&lt;0.858,D13&lt;0.45,A13&lt;5.05,A13&lt;5.85,B13&gt;=3.15),1.3,IF(AND(G13&gt;=0.934,B13&lt;3.75,D13&lt;0.35,B13&gt;=3.35,A13&gt;=5.05,A13&lt;5.85,B13&gt;=3.15),1.7,IF(AND(G13&lt;0.823,B13&gt;=3.75,D13&lt;0.35,B13&gt;=3.35,A13&gt;=5.05,A13&lt;5.85,B13&gt;=3.15),1.55,IF(AND(G13&gt;=0.823,B13&gt;=3.75,D13&lt;0.35,B13&gt;=3.35,A13&gt;=5.05,A13&lt;5.85,B13&gt;=3.15),1.5,IF(AND(A13&lt;6.2,H13&lt;12.206,A13&lt;6.8,A13&gt;=6.05,D13&gt;=1.35,F13&lt;2.5,A13&gt;=5.3,B13&lt;3.15),4.6,IF(AND(A13&gt;=6.2,H13&lt;12.206,A13&lt;6.8,A13&gt;=6.05,D13&gt;=1.35,F13&lt;2.5,A13&gt;=5.3,B13&lt;3.15),4.74,IF(AND(H13&gt;=10.667,G13&lt;0.439,G13&lt;0.622,H13&lt;13.29,A13&lt;7.05,F13&gt;=2.5,A13&gt;=5.3,B13&lt;3.15),5.6,IF(AND(H13&lt;13.67,G13&lt;0.934,B13&lt;3.75,D13&lt;0.35,B13&gt;=3.35,A13&gt;=5.05,A13&lt;5.85,B13&gt;=3.15),1.48,IF(AND(H13&gt;=13.67,G13&lt;0.934,B13&lt;3.75,D13&lt;0.35,B13&gt;=3.35,A13&gt;=5.05,A13&lt;5.85,B13&gt;=3.15),1.3,IF(AND(G13&lt;0.301,H13&lt;10.667,G13&lt;0.439,G13&lt;0.622,H13&lt;13.29,A13&lt;7.05,F13&gt;=2.5,A13&gt;=5.3,B13&lt;3.15),5.2,IF(AND(G13&gt;=0.301,H13&lt;10.667,G13&lt;0.439,G13&lt;0.622,H13&lt;13.29,A13&lt;7.05,F13&gt;=2.5,A13&gt;=5.3,B13&lt;3.15),5.067,"shouldnthappen"))))))))))))))))))))))))))))))))))</f>
        <v>1.48</v>
      </c>
      <c r="BE13" s="1" t="n">
        <f aca="false">IF(AND(B13&gt;=3.85,A13&gt;=5.05,F13&lt;1.5),1.4,IF(AND(A13&lt;5.25,A13&lt;5.75,F13&gt;=1.5),3.15,IF(AND(A13&lt;4.95,B13&lt;3.15,A13&lt;5.05,F13&lt;1.5),1.46,IF(AND(A13&gt;=4.95,B13&lt;3.15,A13&lt;5.05,F13&lt;1.5),1.6,IF(AND(H13&lt;8.834,B13&gt;=3.15,A13&lt;5.05,F13&lt;1.5),1.4,IF(AND(D13&lt;0.25,B13&lt;3.85,A13&gt;=5.05,F13&lt;1.5),1.48,IF(AND(D13&gt;=0.25,B13&lt;3.85,A13&gt;=5.05,F13&lt;1.5),1.7,IF(AND(F13&gt;=2.5,A13&gt;=5.25,A13&lt;5.75,F13&gt;=1.5),4.9,IF(AND(H13&lt;12.45,H13&gt;=8.834,B13&gt;=3.15,A13&lt;5.05,F13&lt;1.5),1.25,IF(AND(H13&gt;=12.45,H13&gt;=8.834,B13&gt;=3.15,A13&lt;5.05,F13&lt;1.5),1.32,IF(AND(G13&lt;0.283,F13&lt;2.5,A13&gt;=5.25,A13&lt;5.75,F13&gt;=1.5),4.3,IF(AND(H13&lt;6.712,H13&lt;11.275,D13&lt;1.55,A13&gt;=5.75,F13&gt;=1.5),5,IF(AND(H13&lt;13.101,H13&gt;=11.275,D13&lt;1.55,A13&gt;=5.75,F13&gt;=1.5),3.933,IF(AND(H13&gt;=13.101,H13&gt;=11.275,D13&lt;1.55,A13&gt;=5.75,F13&gt;=1.5),4.5,IF(AND(A13&gt;=7.3,D13&lt;2.45,D13&gt;=1.55,A13&gt;=5.75,F13&gt;=1.5),6.7,IF(AND(B13&lt;3.45,D13&gt;=2.45,D13&gt;=1.55,A13&gt;=5.75,F13&gt;=1.5),5.925,IF(AND(B13&gt;=3.45,D13&gt;=2.45,D13&gt;=1.55,A13&gt;=5.75,F13&gt;=1.5),6.1,IF(AND(B13&gt;=2.8,G13&gt;=0.283,F13&lt;2.5,A13&gt;=5.25,A13&lt;5.75,F13&gt;=1.5),4.2,IF(AND(D13&lt;1.35,H13&gt;=6.712,H13&lt;11.275,D13&lt;1.55,A13&gt;=5.75,F13&gt;=1.5),4.35,IF(AND(D13&lt;1.05,B13&lt;2.8,G13&gt;=0.283,F13&lt;2.5,A13&gt;=5.25,A13&lt;5.75,F13&gt;=1.5),3.567,IF(AND(D13&gt;=1.05,B13&lt;2.8,G13&gt;=0.283,F13&lt;2.5,A13&gt;=5.25,A13&lt;5.75,F13&gt;=1.5),3.925,IF(AND(B13&lt;2.65,D13&gt;=1.35,H13&gt;=6.712,H13&lt;11.275,D13&lt;1.55,A13&gt;=5.75,F13&gt;=1.5),4.9,IF(AND(B13&gt;=2.65,D13&gt;=1.35,H13&gt;=6.712,H13&lt;11.275,D13&lt;1.55,A13&gt;=5.75,F13&gt;=1.5),4.625,IF(AND(H13&gt;=14.683,G13&gt;=0.628,A13&lt;7.3,D13&lt;2.45,D13&gt;=1.55,A13&gt;=5.75,F13&gt;=1.5),5.4,IF(AND(D13&lt;1.95,H13&lt;8.884,G13&lt;0.628,A13&lt;7.3,D13&lt;2.45,D13&gt;=1.55,A13&gt;=5.75,F13&gt;=1.5),5.1,IF(AND(D13&gt;=1.95,H13&lt;8.884,G13&lt;0.628,A13&lt;7.3,D13&lt;2.45,D13&gt;=1.55,A13&gt;=5.75,F13&gt;=1.5),5.22,IF(AND(A13&lt;6.05,H13&gt;=8.884,G13&lt;0.628,A13&lt;7.3,D13&lt;2.45,D13&gt;=1.55,A13&gt;=5.75,F13&gt;=1.5),5.1,IF(AND(G13&lt;0.817,H13&lt;14.683,G13&gt;=0.628,A13&lt;7.3,D13&lt;2.45,D13&gt;=1.55,A13&gt;=5.75,F13&gt;=1.5),4.967,IF(AND(G13&gt;=0.817,H13&lt;14.683,G13&gt;=0.628,A13&lt;7.3,D13&lt;2.45,D13&gt;=1.55,A13&gt;=5.75,F13&gt;=1.5),5.1,IF(AND(H13&lt;9.637,A13&gt;=6.05,H13&gt;=8.884,G13&lt;0.628,A13&lt;7.3,D13&lt;2.45,D13&gt;=1.55,A13&gt;=5.75,F13&gt;=1.5),5.9,IF(AND(D13&lt;1.85,H13&gt;=9.637,A13&gt;=6.05,H13&gt;=8.884,G13&lt;0.628,A13&lt;7.3,D13&lt;2.45,D13&gt;=1.55,A13&gt;=5.75,F13&gt;=1.5),5.733,IF(AND(G13&gt;=0.388,D13&gt;=1.85,H13&gt;=9.637,A13&gt;=6.05,H13&gt;=8.884,G13&lt;0.628,A13&lt;7.3,D13&lt;2.45,D13&gt;=1.55,A13&gt;=5.75,F13&gt;=1.5),5.64,IF(AND(B13&lt;2.95,G13&lt;0.388,D13&gt;=1.85,H13&gt;=9.637,A13&gt;=6.05,H13&gt;=8.884,G13&lt;0.628,A13&lt;7.3,D13&lt;2.45,D13&gt;=1.55,A13&gt;=5.75,F13&gt;=1.5),5.5,IF(AND(B13&gt;=2.95,G13&lt;0.388,D13&gt;=1.85,H13&gt;=9.637,A13&gt;=6.05,H13&gt;=8.884,G13&lt;0.628,A13&lt;7.3,D13&lt;2.45,D13&gt;=1.55,A13&gt;=5.75,F13&gt;=1.5),5.333,"shouldnthappen"))))))))))))))))))))))))))))))))))</f>
        <v>1.48</v>
      </c>
      <c r="BF13" s="1" t="n">
        <f aca="false">IF(AND(D13&gt;=0.35,F13&lt;1.5),1.65,IF(AND(H13&gt;=16.227,D13&gt;=1.55,F13&gt;=1.5),6.533,IF(AND(A13&gt;=5.45,G13&lt;0.174,D13&lt;0.35,F13&lt;1.5),1.7,IF(AND(D13&lt;0.15,G13&gt;=0.174,D13&lt;0.35,F13&lt;1.5),1.38,IF(AND(D13&gt;=1.15,D13&lt;1.25,D13&lt;1.55,F13&gt;=1.5),3.967,IF(AND(H13&lt;8.376,A13&lt;5.45,G13&lt;0.174,D13&lt;0.35,F13&lt;1.5),1.4,IF(AND(H13&gt;=8.376,A13&lt;5.45,G13&lt;0.174,D13&lt;0.35,F13&lt;1.5),1.5,IF(AND(B13&lt;3.1,D13&gt;=0.15,G13&gt;=0.174,D13&lt;0.35,F13&lt;1.5),1.475,IF(AND(H13&lt;10.258,D13&lt;1.15,D13&lt;1.25,D13&lt;1.55,F13&gt;=1.5),3.24,IF(AND(H13&gt;=10.258,D13&lt;1.15,D13&lt;1.25,D13&lt;1.55,F13&gt;=1.5),3.875,IF(AND(F13&gt;=2.5,H13&lt;10.927,D13&gt;=1.25,D13&lt;1.55,F13&gt;=1.5),5.05,IF(AND(D13&lt;1.35,H13&gt;=10.927,D13&gt;=1.25,D13&lt;1.55,F13&gt;=1.5),4.25,IF(AND(A13&gt;=6.95,D13&lt;1.75,H13&lt;16.227,D13&gt;=1.55,F13&gt;=1.5),5.8,IF(AND(B13&lt;3.3,B13&gt;=3.1,D13&gt;=0.15,G13&gt;=0.174,D13&lt;0.35,F13&lt;1.5),1.3,IF(AND(H13&lt;12.278,D13&gt;=1.35,H13&gt;=10.927,D13&gt;=1.25,D13&lt;1.55,F13&gt;=1.5),4.9,IF(AND(G13&lt;0.226,A13&lt;6.95,D13&lt;1.75,H13&lt;16.227,D13&gt;=1.55,F13&gt;=1.5),5,IF(AND(G13&gt;=0.226,A13&lt;6.95,D13&lt;1.75,H13&lt;16.227,D13&gt;=1.55,F13&gt;=1.5),4.62,IF(AND(H13&lt;9.35,B13&lt;2.95,D13&gt;=1.75,H13&lt;16.227,D13&gt;=1.55,F13&gt;=1.5),6.3,IF(AND(H13&gt;=9.35,B13&lt;2.95,D13&gt;=1.75,H13&lt;16.227,D13&gt;=1.55,F13&gt;=1.5),5.58,IF(AND(A13&lt;5.05,B13&gt;=3.3,B13&gt;=3.1,D13&gt;=0.15,G13&gt;=0.174,D13&lt;0.35,F13&lt;1.5),1.35,IF(AND(A13&gt;=5.05,B13&gt;=3.3,B13&gt;=3.1,D13&gt;=0.15,G13&gt;=0.174,D13&lt;0.35,F13&lt;1.5),1.46,IF(AND(B13&lt;2.8,A13&lt;5.65,F13&lt;2.5,H13&lt;10.927,D13&gt;=1.25,D13&lt;1.55,F13&gt;=1.5),4.075,IF(AND(B13&gt;=2.8,A13&lt;5.65,F13&lt;2.5,H13&lt;10.927,D13&gt;=1.25,D13&lt;1.55,F13&gt;=1.5),3.933,IF(AND(A13&lt;6.25,A13&gt;=5.65,F13&lt;2.5,H13&lt;10.927,D13&gt;=1.25,D13&lt;1.55,F13&gt;=1.5),4.533,IF(AND(A13&gt;=6.25,A13&gt;=5.65,F13&lt;2.5,H13&lt;10.927,D13&gt;=1.25,D13&lt;1.55,F13&gt;=1.5),4.3,IF(AND(A13&lt;6.5,H13&gt;=12.278,D13&gt;=1.35,H13&gt;=10.927,D13&gt;=1.25,D13&lt;1.55,F13&gt;=1.5),4.55,IF(AND(A13&gt;=6.5,H13&gt;=12.278,D13&gt;=1.35,H13&gt;=10.927,D13&gt;=1.25,D13&lt;1.55,F13&gt;=1.5),4.775,IF(AND(H13&lt;9.884,D13&lt;2.1,B13&gt;=2.95,D13&gt;=1.75,H13&lt;16.227,D13&gt;=1.55,F13&gt;=1.5),5.5,IF(AND(H13&gt;=9.884,D13&lt;2.1,B13&gt;=2.95,D13&gt;=1.75,H13&lt;16.227,D13&gt;=1.55,F13&gt;=1.5),5.1,IF(AND(H13&lt;10.393,D13&gt;=2.1,B13&gt;=2.95,D13&gt;=1.75,H13&lt;16.227,D13&gt;=1.55,F13&gt;=1.5),5.74,IF(AND(D13&lt;2.25,H13&gt;=10.393,D13&gt;=2.1,B13&gt;=2.95,D13&gt;=1.75,H13&lt;16.227,D13&gt;=1.55,F13&gt;=1.5),5.8,IF(AND(D13&gt;=2.25,H13&gt;=10.393,D13&gt;=2.1,B13&gt;=2.95,D13&gt;=1.75,H13&lt;16.227,D13&gt;=1.55,F13&gt;=1.5),5.4,"shouldnthappen"))))))))))))))))))))))))))))))))</f>
        <v>1.46</v>
      </c>
      <c r="BG13" s="1" t="n">
        <f aca="false">IF(AND(G13&lt;0.096,A13&lt;5.45),2.95,IF(AND(F13&gt;=1.5,G13&gt;=0.096,A13&lt;5.45),3,IF(AND(D13&lt;0.6,A13&lt;5.9,A13&gt;=5.45),1.4,IF(AND(F13&gt;=2.5,D13&gt;=0.6,A13&lt;5.9,A13&gt;=5.45),5.1,IF(AND(A13&lt;7.45,A13&gt;=7.05,A13&gt;=5.9,A13&gt;=5.45),6.167,IF(AND(B13&gt;=3.55,G13&lt;0.587,F13&lt;1.5,G13&gt;=0.096,A13&lt;5.45),1,IF(AND(A13&lt;5.05,G13&gt;=0.587,F13&lt;1.5,G13&gt;=0.096,A13&lt;5.45),1.35,IF(AND(B13&lt;2.75,D13&lt;1.7,A13&lt;7.05,A13&gt;=5.9,A13&gt;=5.45),4.9,IF(AND(A13&lt;6.2,D13&gt;=1.7,A13&lt;7.05,A13&gt;=5.9,A13&gt;=5.45),4.833,IF(AND(H13&lt;17.32,A13&gt;=7.45,A13&gt;=7.05,A13&gt;=5.9,A13&gt;=5.45),6.68,IF(AND(H13&gt;=17.32,A13&gt;=7.45,A13&gt;=7.05,A13&gt;=5.9,A13&gt;=5.45),6.4,IF(AND(G13&lt;0.161,B13&lt;3.55,G13&lt;0.587,F13&lt;1.5,G13&gt;=0.096,A13&lt;5.45),1.5,IF(AND(H13&lt;11.016,A13&gt;=5.05,G13&gt;=0.587,F13&lt;1.5,G13&gt;=0.096,A13&lt;5.45),1.633,IF(AND(H13&lt;11.001,G13&lt;0.372,F13&lt;2.5,D13&gt;=0.6,A13&lt;5.9,A13&gt;=5.45),4.133,IF(AND(H13&gt;=11.001,G13&lt;0.372,F13&lt;2.5,D13&gt;=0.6,A13&lt;5.9,A13&gt;=5.45),4.3,IF(AND(H13&lt;6.808,G13&gt;=0.372,F13&lt;2.5,D13&gt;=0.6,A13&lt;5.9,A13&gt;=5.45),4,IF(AND(A13&gt;=6.75,B13&gt;=2.75,D13&lt;1.7,A13&lt;7.05,A13&gt;=5.9,A13&gt;=5.45),4.84,IF(AND(H13&lt;12.467,G13&gt;=0.161,B13&lt;3.55,G13&lt;0.587,F13&lt;1.5,G13&gt;=0.096,A13&lt;5.45),1.3,IF(AND(D13&lt;0.25,H13&gt;=11.016,A13&gt;=5.05,G13&gt;=0.587,F13&lt;1.5,G13&gt;=0.096,A13&lt;5.45),1.52,IF(AND(D13&gt;=0.25,H13&gt;=11.016,A13&gt;=5.05,G13&gt;=0.587,F13&lt;1.5,G13&gt;=0.096,A13&lt;5.45),1.5,IF(AND(H13&lt;11.218,H13&gt;=6.808,G13&gt;=0.372,F13&lt;2.5,D13&gt;=0.6,A13&lt;5.9,A13&gt;=5.45),3.7,IF(AND(H13&gt;=11.218,H13&gt;=6.808,G13&gt;=0.372,F13&lt;2.5,D13&gt;=0.6,A13&lt;5.9,A13&gt;=5.45),3.9,IF(AND(B13&lt;2.95,A13&lt;6.75,B13&gt;=2.75,D13&lt;1.7,A13&lt;7.05,A13&gt;=5.9,A13&gt;=5.45),4.2,IF(AND(B13&gt;=2.95,A13&lt;6.75,B13&gt;=2.75,D13&lt;1.7,A13&lt;7.05,A13&gt;=5.9,A13&gt;=5.45),4.6,IF(AND(D13&gt;=2.45,A13&lt;6.85,A13&gt;=6.2,D13&gt;=1.7,A13&lt;7.05,A13&gt;=5.9,A13&gt;=5.45),5.9,IF(AND(G13&lt;0.312,A13&gt;=6.85,A13&gt;=6.2,D13&gt;=1.7,A13&lt;7.05,A13&gt;=5.9,A13&gt;=5.45),5.1,IF(AND(G13&gt;=0.312,A13&gt;=6.85,A13&gt;=6.2,D13&gt;=1.7,A13&lt;7.05,A13&gt;=5.9,A13&gt;=5.45),5.4,IF(AND(G13&lt;0.251,H13&gt;=12.467,G13&gt;=0.161,B13&lt;3.55,G13&lt;0.587,F13&lt;1.5,G13&gt;=0.096,A13&lt;5.45),1.35,IF(AND(G13&gt;=0.251,H13&gt;=12.467,G13&gt;=0.161,B13&lt;3.55,G13&lt;0.587,F13&lt;1.5,G13&gt;=0.096,A13&lt;5.45),1.467,IF(AND(G13&gt;=0.628,D13&lt;2.45,A13&lt;6.85,A13&gt;=6.2,D13&gt;=1.7,A13&lt;7.05,A13&gt;=5.9,A13&gt;=5.45),5.1,IF(AND(A13&gt;=6.75,G13&lt;0.628,D13&lt;2.45,A13&lt;6.85,A13&gt;=6.2,D13&gt;=1.7,A13&lt;7.05,A13&gt;=5.9,A13&gt;=5.45),5.9,IF(AND(H13&lt;11.824,A13&lt;6.75,G13&lt;0.628,D13&lt;2.45,A13&lt;6.85,A13&gt;=6.2,D13&gt;=1.7,A13&lt;7.05,A13&gt;=5.9,A13&gt;=5.45),5.44,IF(AND(H13&lt;14.378,H13&gt;=11.824,A13&lt;6.75,G13&lt;0.628,D13&lt;2.45,A13&lt;6.85,A13&gt;=6.2,D13&gt;=1.7,A13&lt;7.05,A13&gt;=5.9,A13&gt;=5.45),5.6,IF(AND(H13&gt;=14.378,H13&gt;=11.824,A13&lt;6.75,G13&lt;0.628,D13&lt;2.45,A13&lt;6.85,A13&gt;=6.2,D13&gt;=1.7,A13&lt;7.05,A13&gt;=5.9,A13&gt;=5.45),5.8,"shouldnthappen"))))))))))))))))))))))))))))))))))</f>
        <v>1.633</v>
      </c>
      <c r="BH13" s="1" t="n">
        <f aca="false">IF(AND(G13&gt;=0.905,F13&lt;1.5),1.8,IF(AND(H13&lt;5.523,G13&lt;0.905,F13&lt;1.5),1,IF(AND(D13&gt;=0.4,H13&gt;=5.523,G13&lt;0.905,F13&lt;1.5),1.7,IF(AND(G13&gt;=0.878,D13&lt;1.35,F13&lt;2.5,F13&gt;=1.5),4.4,IF(AND(A13&lt;5.4,D13&gt;=1.35,F13&lt;2.5,F13&gt;=1.5),3.9,IF(AND(G13&lt;0.177,B13&lt;3.15,F13&gt;=2.5,F13&gt;=1.5),6.15,IF(AND(H13&lt;10.393,B13&gt;=3.15,F13&gt;=2.5,F13&gt;=1.5),5.94,IF(AND(H13&gt;=10.393,B13&gt;=3.15,F13&gt;=2.5,F13&gt;=1.5),5.467,IF(AND(D13&gt;=1.25,G13&lt;0.878,D13&lt;1.35,F13&lt;2.5,F13&gt;=1.5),4.18,IF(AND(G13&gt;=0.709,A13&gt;=5.4,D13&gt;=1.35,F13&lt;2.5,F13&gt;=1.5),4.9,IF(AND(B13&lt;2.6,G13&gt;=0.177,B13&lt;3.15,F13&gt;=2.5,F13&gt;=1.5),4.8,IF(AND(A13&lt;4.35,A13&lt;5.05,D13&lt;0.4,H13&gt;=5.523,G13&lt;0.905,F13&lt;1.5),1.1,IF(AND(A13&gt;=5.6,A13&gt;=5.05,D13&lt;0.4,H13&gt;=5.523,G13&lt;0.905,F13&lt;1.5),1.7,IF(AND(D13&lt;1.05,D13&lt;1.25,G13&lt;0.878,D13&lt;1.35,F13&lt;2.5,F13&gt;=1.5),3.6,IF(AND(D13&gt;=1.55,G13&lt;0.709,A13&gt;=5.4,D13&gt;=1.35,F13&lt;2.5,F13&gt;=1.5),4.975,IF(AND(D13&lt;1.7,B13&gt;=2.6,G13&gt;=0.177,B13&lt;3.15,F13&gt;=2.5,F13&gt;=1.5),5.8,IF(AND(B13&lt;3.15,A13&gt;=4.35,A13&lt;5.05,D13&lt;0.4,H13&gt;=5.523,G13&lt;0.905,F13&lt;1.5),1.46,IF(AND(A13&gt;=5.45,A13&lt;5.6,A13&gt;=5.05,D13&lt;0.4,H13&gt;=5.523,G13&lt;0.905,F13&lt;1.5),1.35,IF(AND(H13&lt;10.974,D13&gt;=1.05,D13&lt;1.25,G13&lt;0.878,D13&lt;1.35,F13&lt;2.5,F13&gt;=1.5),3.8,IF(AND(H13&gt;=13.654,D13&lt;1.55,G13&lt;0.709,A13&gt;=5.4,D13&gt;=1.35,F13&lt;2.5,F13&gt;=1.5),4.725,IF(AND(A13&lt;4.5,B13&gt;=3.15,A13&gt;=4.35,A13&lt;5.05,D13&lt;0.4,H13&gt;=5.523,G13&lt;0.905,F13&lt;1.5),1.3,IF(AND(G13&lt;0.676,A13&lt;5.45,A13&lt;5.6,A13&gt;=5.05,D13&lt;0.4,H13&gt;=5.523,G13&lt;0.905,F13&lt;1.5),1.5,IF(AND(G13&gt;=0.676,A13&lt;5.45,A13&lt;5.6,A13&gt;=5.05,D13&lt;0.4,H13&gt;=5.523,G13&lt;0.905,F13&lt;1.5),1.55,IF(AND(A13&lt;5.7,H13&gt;=10.974,D13&gt;=1.05,D13&lt;1.25,G13&lt;0.878,D13&lt;1.35,F13&lt;2.5,F13&gt;=1.5),3.9,IF(AND(A13&gt;=5.7,H13&gt;=10.974,D13&gt;=1.05,D13&lt;1.25,G13&lt;0.878,D13&lt;1.35,F13&lt;2.5,F13&gt;=1.5),3.933,IF(AND(G13&gt;=0.644,H13&lt;13.654,D13&lt;1.55,G13&lt;0.709,A13&gt;=5.4,D13&gt;=1.35,F13&lt;2.5,F13&gt;=1.5),4.4,IF(AND(B13&lt;2.9,A13&lt;6.2,D13&gt;=1.7,B13&gt;=2.6,G13&gt;=0.177,B13&lt;3.15,F13&gt;=2.5,F13&gt;=1.5),5.02,IF(AND(B13&gt;=2.9,A13&lt;6.2,D13&gt;=1.7,B13&gt;=2.6,G13&gt;=0.177,B13&lt;3.15,F13&gt;=2.5,F13&gt;=1.5),4.8,IF(AND(D13&lt;2.2,A13&gt;=6.2,D13&gt;=1.7,B13&gt;=2.6,G13&gt;=0.177,B13&lt;3.15,F13&gt;=2.5,F13&gt;=1.5),5.325,IF(AND(D13&gt;=2.2,A13&gt;=6.2,D13&gt;=1.7,B13&gt;=2.6,G13&gt;=0.177,B13&lt;3.15,F13&gt;=2.5,F13&gt;=1.5),5.1,IF(AND(D13&lt;0.25,A13&gt;=4.5,B13&gt;=3.15,A13&gt;=4.35,A13&lt;5.05,D13&lt;0.4,H13&gt;=5.523,G13&lt;0.905,F13&lt;1.5),1.357,IF(AND(D13&gt;=0.25,A13&gt;=4.5,B13&gt;=3.15,A13&gt;=4.35,A13&lt;5.05,D13&lt;0.4,H13&gt;=5.523,G13&lt;0.905,F13&lt;1.5),1.333,IF(AND(H13&lt;10.723,G13&lt;0.644,H13&lt;13.654,D13&lt;1.55,G13&lt;0.709,A13&gt;=5.4,D13&gt;=1.35,F13&lt;2.5,F13&gt;=1.5),4.6,IF(AND(H13&gt;=10.723,G13&lt;0.644,H13&lt;13.654,D13&lt;1.55,G13&lt;0.709,A13&gt;=5.4,D13&gt;=1.35,F13&lt;2.5,F13&gt;=1.5),4.5,"shouldnthappen"))))))))))))))))))))))))))))))))))</f>
        <v>1.5</v>
      </c>
      <c r="BI13" s="1" t="n">
        <f aca="false">IF(AND(D13&gt;=0.8,A13&lt;5.45),3.9,IF(AND(D13&gt;=0.45,D13&lt;0.8,A13&lt;5.45),1.66,IF(AND(H13&lt;16.447,B13&gt;=3.45,A13&gt;=5.45),1.525,IF(AND(H13&gt;=16.447,B13&gt;=3.45,A13&gt;=5.45),6.4,IF(AND(H13&lt;5.245,D13&lt;0.45,D13&lt;0.8,A13&lt;5.45),1,IF(AND(A13&gt;=7.2,G13&lt;0.154,B13&lt;3.45,A13&gt;=5.45),6.7,IF(AND(D13&lt;1.65,A13&lt;7.2,G13&lt;0.154,B13&lt;3.45,A13&gt;=5.45),4.7,IF(AND(D13&gt;=1.65,A13&lt;7.2,G13&lt;0.154,B13&lt;3.45,A13&gt;=5.45),5.52,IF(AND(D13&gt;=0.25,A13&lt;5.05,H13&gt;=5.245,D13&lt;0.45,D13&lt;0.8,A13&lt;5.45),1.35,IF(AND(H13&lt;6.089,A13&gt;=5.05,H13&gt;=5.245,D13&lt;0.45,D13&lt;0.8,A13&lt;5.45),1.7,IF(AND(D13&lt;1.2,B13&lt;2.6,A13&lt;5.75,G13&gt;=0.154,B13&lt;3.45,A13&gt;=5.45),3.85,IF(AND(D13&gt;=1.2,B13&lt;2.6,A13&lt;5.75,G13&gt;=0.154,B13&lt;3.45,A13&gt;=5.45),4,IF(AND(D13&gt;=1.65,B13&gt;=2.6,A13&lt;5.75,G13&gt;=0.154,B13&lt;3.45,A13&gt;=5.45),4.9,IF(AND(G13&lt;0.353,F13&lt;2.5,A13&gt;=5.75,G13&gt;=0.154,B13&lt;3.45,A13&gt;=5.45),4.25,IF(AND(A13&gt;=7.25,F13&gt;=2.5,A13&gt;=5.75,G13&gt;=0.154,B13&lt;3.45,A13&gt;=5.45),6.45,IF(AND(H13&lt;11.218,D13&lt;0.25,A13&lt;5.05,H13&gt;=5.245,D13&lt;0.45,D13&lt;0.8,A13&lt;5.45),1.42,IF(AND(G13&lt;0.517,H13&gt;=6.089,A13&gt;=5.05,H13&gt;=5.245,D13&lt;0.45,D13&lt;0.8,A13&lt;5.45),1.44,IF(AND(G13&gt;=0.517,H13&gt;=6.089,A13&gt;=5.05,H13&gt;=5.245,D13&lt;0.45,D13&lt;0.8,A13&lt;5.45),1.54,IF(AND(H13&gt;=10.194,D13&lt;1.65,B13&gt;=2.6,A13&lt;5.75,G13&gt;=0.154,B13&lt;3.45,A13&gt;=5.45),4.35,IF(AND(B13&gt;=3.15,G13&gt;=0.353,F13&lt;2.5,A13&gt;=5.75,G13&gt;=0.154,B13&lt;3.45,A13&gt;=5.45),4.7,IF(AND(H13&lt;7.716,A13&lt;7.25,F13&gt;=2.5,A13&gt;=5.75,G13&gt;=0.154,B13&lt;3.45,A13&gt;=5.45),5.04,IF(AND(G13&lt;0.175,H13&gt;=11.218,D13&lt;0.25,A13&lt;5.05,H13&gt;=5.245,D13&lt;0.45,D13&lt;0.8,A13&lt;5.45),1.5,IF(AND(H13&lt;7.713,H13&lt;10.194,D13&lt;1.65,B13&gt;=2.6,A13&lt;5.75,G13&gt;=0.154,B13&lt;3.45,A13&gt;=5.45),4.1,IF(AND(H13&gt;=7.713,H13&lt;10.194,D13&lt;1.65,B13&gt;=2.6,A13&lt;5.75,G13&gt;=0.154,B13&lt;3.45,A13&gt;=5.45),4.2,IF(AND(B13&gt;=3.05,B13&lt;3.15,G13&gt;=0.353,F13&lt;2.5,A13&gt;=5.75,G13&gt;=0.154,B13&lt;3.45,A13&gt;=5.45),4.4,IF(AND(D13&gt;=2.45,H13&gt;=7.716,A13&lt;7.25,F13&gt;=2.5,A13&gt;=5.75,G13&gt;=0.154,B13&lt;3.45,A13&gt;=5.45),5.85,IF(AND(D13&lt;0.15,G13&gt;=0.175,H13&gt;=11.218,D13&lt;0.25,A13&lt;5.05,H13&gt;=5.245,D13&lt;0.45,D13&lt;0.8,A13&lt;5.45),1.1,IF(AND(H13&gt;=16.317,B13&lt;3.05,B13&lt;3.15,G13&gt;=0.353,F13&lt;2.5,A13&gt;=5.75,G13&gt;=0.154,B13&lt;3.45,A13&gt;=5.45),4.8,IF(AND(G13&gt;=0.857,D13&lt;2.45,H13&gt;=7.716,A13&lt;7.25,F13&gt;=2.5,A13&gt;=5.75,G13&gt;=0.154,B13&lt;3.45,A13&gt;=5.45),5.05,IF(AND(G13&lt;0.245,D13&gt;=0.15,G13&gt;=0.175,H13&gt;=11.218,D13&lt;0.25,A13&lt;5.05,H13&gt;=5.245,D13&lt;0.45,D13&lt;0.8,A13&lt;5.45),1.3,IF(AND(G13&gt;=0.245,D13&gt;=0.15,G13&gt;=0.175,H13&gt;=11.218,D13&lt;0.25,A13&lt;5.05,H13&gt;=5.245,D13&lt;0.45,D13&lt;0.8,A13&lt;5.45),1.22,IF(AND(B13&lt;2.85,H13&lt;16.317,B13&lt;3.05,B13&lt;3.15,G13&gt;=0.353,F13&lt;2.5,A13&gt;=5.75,G13&gt;=0.154,B13&lt;3.45,A13&gt;=5.45),4.6,IF(AND(B13&gt;=2.85,H13&lt;16.317,B13&lt;3.05,B13&lt;3.15,G13&gt;=0.353,F13&lt;2.5,A13&gt;=5.75,G13&gt;=0.154,B13&lt;3.45,A13&gt;=5.45),4.633,IF(AND(D13&lt;1.85,G13&lt;0.857,D13&lt;2.45,H13&gt;=7.716,A13&lt;7.25,F13&gt;=2.5,A13&gt;=5.75,G13&gt;=0.154,B13&lt;3.45,A13&gt;=5.45),5.8,IF(AND(H13&lt;11.297,D13&gt;=1.85,G13&lt;0.857,D13&lt;2.45,H13&gt;=7.716,A13&lt;7.25,F13&gt;=2.5,A13&gt;=5.75,G13&gt;=0.154,B13&lt;3.45,A13&gt;=5.45),5.3,IF(AND(G13&lt;0.388,H13&gt;=11.297,D13&gt;=1.85,G13&lt;0.857,D13&lt;2.45,H13&gt;=7.716,A13&lt;7.25,F13&gt;=2.5,A13&gt;=5.75,G13&gt;=0.154,B13&lt;3.45,A13&gt;=5.45),5.4,IF(AND(G13&gt;=0.388,H13&gt;=11.297,D13&gt;=1.85,G13&lt;0.857,D13&lt;2.45,H13&gt;=7.716,A13&lt;7.25,F13&gt;=2.5,A13&gt;=5.75,G13&gt;=0.154,B13&lt;3.45,A13&gt;=5.45),5.6,"shouldnthappen")))))))))))))))))))))))))))))))))))))</f>
        <v>1.54</v>
      </c>
      <c r="BJ13" s="1" t="n">
        <f aca="false">IF(AND(F13&gt;=2,B13&gt;=3.35),6.1,IF(AND(H13&gt;=12.719,F13&lt;1.5,B13&lt;3.35),1.567,IF(AND(H13&lt;5.245,F13&lt;2,B13&gt;=3.35),1,IF(AND(D13&lt;0.15,H13&lt;12.719,F13&lt;1.5,B13&lt;3.35),1.5,IF(AND(D13&gt;=0.35,H13&gt;=5.245,F13&lt;2,B13&gt;=3.35),1.6,IF(AND(A13&lt;4.9,D13&gt;=0.15,H13&lt;12.719,F13&lt;1.5,B13&lt;3.35),1.36,IF(AND(B13&lt;2.65,G13&lt;0.572,D13&lt;1.45,F13&gt;=1.5,B13&lt;3.35),3.5,IF(AND(A13&lt;6.1,F13&lt;2.5,D13&gt;=1.45,F13&gt;=1.5,B13&lt;3.35),5.1,IF(AND(G13&gt;=0.607,D13&lt;0.35,H13&gt;=5.245,F13&lt;2,B13&gt;=3.35),1.65,IF(AND(G13&lt;0.546,A13&gt;=4.9,D13&gt;=0.15,H13&lt;12.719,F13&lt;1.5,B13&lt;3.35),1.2,IF(AND(G13&gt;=0.546,A13&gt;=4.9,D13&gt;=0.15,H13&lt;12.719,F13&lt;1.5,B13&lt;3.35),1.4,IF(AND(A13&gt;=6.3,B13&gt;=2.65,G13&lt;0.572,D13&lt;1.45,F13&gt;=1.5,B13&lt;3.35),4.8,IF(AND(D13&lt;1.15,B13&lt;2.85,G13&gt;=0.572,D13&lt;1.45,F13&gt;=1.5,B13&lt;3.35),3.9,IF(AND(B13&gt;=3.15,B13&gt;=2.85,G13&gt;=0.572,D13&lt;1.45,F13&gt;=1.5,B13&lt;3.35),4.7,IF(AND(B13&lt;2.95,A13&gt;=6.1,F13&lt;2.5,D13&gt;=1.45,F13&gt;=1.5,B13&lt;3.35),4.533,IF(AND(B13&gt;=2.95,A13&gt;=6.1,F13&lt;2.5,D13&gt;=1.45,F13&gt;=1.5,B13&lt;3.35),4.75,IF(AND(A13&gt;=6.7,G13&lt;0.107,F13&gt;=2.5,D13&gt;=1.45,F13&gt;=1.5,B13&lt;3.35),5.7,IF(AND(G13&gt;=0.385,G13&lt;0.607,D13&lt;0.35,H13&gt;=5.245,F13&lt;2,B13&gt;=3.35),1.325,IF(AND(D13&lt;1.25,A13&lt;6.3,B13&gt;=2.65,G13&lt;0.572,D13&lt;1.45,F13&gt;=1.5,B13&lt;3.35),4,IF(AND(D13&gt;=1.25,A13&lt;6.3,B13&gt;=2.65,G13&lt;0.572,D13&lt;1.45,F13&gt;=1.5,B13&lt;3.35),4.18,IF(AND(G13&lt;0.907,D13&gt;=1.15,B13&lt;2.85,G13&gt;=0.572,D13&lt;1.45,F13&gt;=1.5,B13&lt;3.35),4,IF(AND(G13&gt;=0.907,D13&gt;=1.15,B13&lt;2.85,G13&gt;=0.572,D13&lt;1.45,F13&gt;=1.5,B13&lt;3.35),4.4,IF(AND(H13&lt;8.326,B13&lt;3.15,B13&gt;=2.85,G13&gt;=0.572,D13&lt;1.45,F13&gt;=1.5,B13&lt;3.35),3.6,IF(AND(H13&gt;=8.326,B13&lt;3.15,B13&gt;=2.85,G13&gt;=0.572,D13&lt;1.45,F13&gt;=1.5,B13&lt;3.35),4.48,IF(AND(B13&lt;2.95,A13&lt;6.7,G13&lt;0.107,F13&gt;=2.5,D13&gt;=1.45,F13&gt;=1.5,B13&lt;3.35),5.6,IF(AND(B13&gt;=2.95,A13&lt;6.7,G13&lt;0.107,F13&gt;=2.5,D13&gt;=1.45,F13&gt;=1.5,B13&lt;3.35),5.5,IF(AND(G13&lt;0.205,G13&lt;0.432,G13&gt;=0.107,F13&gt;=2.5,D13&gt;=1.45,F13&gt;=1.5,B13&lt;3.35),5.3,IF(AND(B13&gt;=3.05,G13&gt;=0.432,G13&gt;=0.107,F13&gt;=2.5,D13&gt;=1.45,F13&gt;=1.5,B13&lt;3.35),5.86,IF(AND(H13&gt;=14.057,G13&lt;0.385,G13&lt;0.607,D13&lt;0.35,H13&gt;=5.245,F13&lt;2,B13&gt;=3.35),1.7,IF(AND(D13&lt;1.7,G13&gt;=0.205,G13&lt;0.432,G13&gt;=0.107,F13&gt;=2.5,D13&gt;=1.45,F13&gt;=1.5,B13&lt;3.35),5,IF(AND(G13&lt;0.779,B13&lt;3.05,G13&gt;=0.432,G13&gt;=0.107,F13&gt;=2.5,D13&gt;=1.45,F13&gt;=1.5,B13&lt;3.35),4.9,IF(AND(G13&gt;=0.779,B13&lt;3.05,G13&gt;=0.432,G13&gt;=0.107,F13&gt;=2.5,D13&gt;=1.45,F13&gt;=1.5,B13&lt;3.35),5.533,IF(AND(D13&gt;=0.25,H13&lt;14.057,G13&lt;0.385,G13&lt;0.607,D13&lt;0.35,H13&gt;=5.245,F13&lt;2,B13&gt;=3.35),1.4,IF(AND(B13&lt;2.85,D13&gt;=1.7,G13&gt;=0.205,G13&lt;0.432,G13&gt;=0.107,F13&gt;=2.5,D13&gt;=1.45,F13&gt;=1.5,B13&lt;3.35),5.1,IF(AND(B13&gt;=2.85,D13&gt;=1.7,G13&gt;=0.205,G13&lt;0.432,G13&gt;=0.107,F13&gt;=2.5,D13&gt;=1.45,F13&gt;=1.5,B13&lt;3.35),5.15,IF(AND(A13&lt;5.1,D13&lt;0.25,H13&lt;14.057,G13&lt;0.385,G13&lt;0.607,D13&lt;0.35,H13&gt;=5.245,F13&lt;2,B13&gt;=3.35),1.4,IF(AND(A13&gt;=5.1,D13&lt;0.25,H13&lt;14.057,G13&lt;0.385,G13&lt;0.607,D13&lt;0.35,H13&gt;=5.245,F13&lt;2,B13&gt;=3.35),1.5,"shouldnthappen")))))))))))))))))))))))))))))))))))))</f>
        <v>1.65</v>
      </c>
    </row>
    <row r="14" customFormat="false" ht="13.8" hidden="false" customHeight="false" outlineLevel="0" collapsed="false">
      <c r="A14" s="1" t="n">
        <v>4.8</v>
      </c>
      <c r="B14" s="1" t="n">
        <v>3.4</v>
      </c>
      <c r="C14" s="1" t="n">
        <v>1.6</v>
      </c>
      <c r="D14" s="1" t="n">
        <v>0.2</v>
      </c>
      <c r="E14" s="1" t="s">
        <v>94</v>
      </c>
      <c r="F14" s="1" t="n">
        <v>1</v>
      </c>
      <c r="G14" s="1" t="n">
        <v>0.471489185234532</v>
      </c>
      <c r="H14" s="16" t="n">
        <v>14.1007581843995</v>
      </c>
      <c r="I14" s="11" t="n">
        <f aca="false">C14</f>
        <v>1.6</v>
      </c>
      <c r="J14" s="1" t="n">
        <f aca="false">AVERAGE(M14:BJ14)</f>
        <v>1.371</v>
      </c>
      <c r="K14" s="15" t="n">
        <f aca="false">1-SQRT(VAR(M14:BJ14, I14)) / AVERAGE(M14:BJ14)</f>
        <v>0.932577992978313</v>
      </c>
      <c r="L14" s="1" t="n">
        <f aca="false">(J14-I14)/I14</f>
        <v>-0.143125</v>
      </c>
      <c r="M14" s="1" t="n">
        <f aca="false">IF(AND(H14&gt;=16.241,B14&gt;=3.35),6.4,IF(AND(D14&gt;=0.75,A14&lt;5.15,B14&lt;3.35),4.1,IF(AND(D14&gt;=1.5,H14&lt;16.241,B14&gt;=3.35),5.767,IF(AND(B14&gt;=3.25,D14&lt;0.75,A14&lt;5.15,B14&lt;3.35),1.58,IF(AND(A14&lt;4.95,D14&lt;1.5,H14&lt;16.241,B14&gt;=3.35),1.4,IF(AND(A14&lt;4.5,B14&lt;3.25,D14&lt;0.75,A14&lt;5.15,B14&lt;3.35),1.26,IF(AND(A14&gt;=4.5,B14&lt;3.25,D14&lt;0.75,A14&lt;5.15,B14&lt;3.35),1.48,IF(AND(G14&lt;0.356,H14&lt;12.557,D14&lt;1.45,A14&gt;=5.15,B14&lt;3.35),4.267,IF(AND(D14&lt;1.25,H14&gt;=12.557,D14&lt;1.45,A14&gt;=5.15,B14&lt;3.35),4.05,IF(AND(D14&gt;=1.35,G14&gt;=0.356,H14&lt;12.557,D14&lt;1.45,A14&gt;=5.15,B14&lt;3.35),4.25,IF(AND(H14&lt;15.086,D14&gt;=1.25,H14&gt;=12.557,D14&lt;1.45,A14&gt;=5.15,B14&lt;3.35),4.4,IF(AND(F14&lt;2.5,G14&gt;=0.44,D14&lt;2.05,D14&gt;=1.45,A14&gt;=5.15,B14&lt;3.35),4.7,IF(AND(H14&lt;10.391,B14&lt;3.15,D14&gt;=2.05,D14&gt;=1.45,A14&gt;=5.15,B14&lt;3.35),5.1,IF(AND(G14&lt;0.505,B14&gt;=3.15,D14&gt;=2.05,D14&gt;=1.45,A14&gt;=5.15,B14&lt;3.35),5.7,IF(AND(G14&gt;=0.505,B14&gt;=3.15,D14&gt;=2.05,D14&gt;=1.45,A14&gt;=5.15,B14&lt;3.35),5.95,IF(AND(D14&gt;=0.5,G14&lt;0.905,A14&gt;=4.95,D14&lt;1.5,H14&lt;16.241,B14&gt;=3.35),1.6,IF(AND(B14&lt;3.6,G14&gt;=0.905,A14&gt;=4.95,D14&lt;1.5,H14&lt;16.241,B14&gt;=3.35),1.7,IF(AND(B14&gt;=3.6,G14&gt;=0.905,A14&gt;=4.95,D14&lt;1.5,H14&lt;16.241,B14&gt;=3.35),1.767,IF(AND(A14&gt;=5.7,D14&lt;1.35,G14&gt;=0.356,H14&lt;12.557,D14&lt;1.45,A14&gt;=5.15,B14&lt;3.35),3.9,IF(AND(A14&lt;6.35,H14&gt;=15.086,D14&gt;=1.25,H14&gt;=12.557,D14&lt;1.45,A14&gt;=5.15,B14&lt;3.35),4.7,IF(AND(A14&gt;=6.35,H14&gt;=15.086,D14&gt;=1.25,H14&gt;=12.557,D14&lt;1.45,A14&gt;=5.15,B14&lt;3.35),4.6,IF(AND(H14&lt;9.252,D14&lt;1.55,G14&lt;0.44,D14&lt;2.05,D14&gt;=1.45,A14&gt;=5.15,B14&lt;3.35),5.08,IF(AND(H14&gt;=9.252,D14&lt;1.55,G14&lt;0.44,D14&lt;2.05,D14&gt;=1.45,A14&gt;=5.15,B14&lt;3.35),4.7,IF(AND(H14&lt;8.477,D14&gt;=1.55,G14&lt;0.44,D14&lt;2.05,D14&gt;=1.45,A14&gt;=5.15,B14&lt;3.35),5.1,IF(AND(H14&gt;=8.477,D14&gt;=1.55,G14&lt;0.44,D14&lt;2.05,D14&gt;=1.45,A14&gt;=5.15,B14&lt;3.35),5.4,IF(AND(H14&lt;8.435,F14&gt;=2.5,G14&gt;=0.44,D14&lt;2.05,D14&gt;=1.45,A14&gt;=5.15,B14&lt;3.35),5.1,IF(AND(H14&gt;=8.435,F14&gt;=2.5,G14&gt;=0.44,D14&lt;2.05,D14&gt;=1.45,A14&gt;=5.15,B14&lt;3.35),4.86,IF(AND(G14&lt;0.543,H14&gt;=10.391,B14&lt;3.15,D14&gt;=2.05,D14&gt;=1.45,A14&gt;=5.15,B14&lt;3.35),5.56,IF(AND(G14&gt;=0.543,H14&gt;=10.391,B14&lt;3.15,D14&gt;=2.05,D14&gt;=1.45,A14&gt;=5.15,B14&lt;3.35),5.8,IF(AND(A14&lt;5.05,D14&lt;0.5,G14&lt;0.905,A14&gt;=4.95,D14&lt;1.5,H14&lt;16.241,B14&gt;=3.35),1.3,IF(AND(H14&lt;6.583,A14&lt;5.7,D14&lt;1.35,G14&gt;=0.356,H14&lt;12.557,D14&lt;1.45,A14&gt;=5.15,B14&lt;3.35),4,IF(AND(G14&lt;0.585,A14&gt;=5.05,D14&lt;0.5,G14&lt;0.905,A14&gt;=4.95,D14&lt;1.5,H14&lt;16.241,B14&gt;=3.35),1.475,IF(AND(G14&lt;0.62,H14&gt;=6.583,A14&lt;5.7,D14&lt;1.35,G14&gt;=0.356,H14&lt;12.557,D14&lt;1.45,A14&gt;=5.15,B14&lt;3.35),3.75,IF(AND(G14&gt;=0.62,H14&gt;=6.583,A14&lt;5.7,D14&lt;1.35,G14&gt;=0.356,H14&lt;12.557,D14&lt;1.45,A14&gt;=5.15,B14&lt;3.35),3.6,IF(AND(B14&lt;3.75,G14&gt;=0.585,A14&gt;=5.05,D14&lt;0.5,G14&lt;0.905,A14&gt;=4.95,D14&lt;1.5,H14&lt;16.241,B14&gt;=3.35),1.5,IF(AND(B14&gt;=3.75,G14&gt;=0.585,A14&gt;=5.05,D14&lt;0.5,G14&lt;0.905,A14&gt;=4.95,D14&lt;1.5,H14&lt;16.241,B14&gt;=3.35),1.6,"shouldnthappen"))))))))))))))))))))))))))))))))))))</f>
        <v>1.4</v>
      </c>
      <c r="N14" s="1" t="n">
        <f aca="false">IF(AND(H14&lt;5.245,B14&lt;3.65,F14&lt;1.5),1,IF(AND(H14&gt;=14.096,B14&gt;=3.65,F14&lt;1.5),1.65,IF(AND(A14&gt;=5.45,H14&gt;=5.245,B14&lt;3.65,F14&lt;1.5),1.3,IF(AND(H14&gt;=13.586,H14&lt;14.096,B14&gt;=3.65,F14&lt;1.5),1.3,IF(AND(H14&lt;10.258,D14&lt;1.25,F14&lt;2.5,F14&gt;=1.5),3.38,IF(AND(H14&lt;6.982,D14&gt;=1.25,F14&lt;2.5,F14&gt;=1.5),3.96,IF(AND(H14&gt;=13.646,D14&lt;2.05,F14&gt;=2.5,F14&gt;=1.5),6.1,IF(AND(B14&lt;3.05,A14&lt;5.45,H14&gt;=5.245,B14&lt;3.65,F14&lt;1.5),1.375,IF(AND(H14&lt;6.543,H14&lt;13.586,H14&lt;14.096,B14&gt;=3.65,F14&lt;1.5),1.4,IF(AND(H14&gt;=6.543,H14&lt;13.586,H14&lt;14.096,B14&gt;=3.65,F14&lt;1.5),1.5,IF(AND(H14&lt;11.522,H14&gt;=10.258,D14&lt;1.25,F14&lt;2.5,F14&gt;=1.5),3.733,IF(AND(H14&gt;=11.522,H14&gt;=10.258,D14&lt;1.25,F14&lt;2.5,F14&gt;=1.5),3.92,IF(AND(H14&lt;5.767,H14&lt;13.646,D14&lt;2.05,F14&gt;=2.5,F14&gt;=1.5),4.5,IF(AND(A14&lt;6.8,B14&lt;3.15,D14&gt;=2.05,F14&gt;=2.5,F14&gt;=1.5),5.6,IF(AND(A14&gt;=6.8,B14&lt;3.15,D14&gt;=2.05,F14&gt;=2.5,F14&gt;=1.5),5.1,IF(AND(B14&lt;3.25,B14&gt;=3.15,D14&gt;=2.05,F14&gt;=2.5,F14&gt;=1.5),5.8,IF(AND(B14&gt;=3.25,B14&gt;=3.15,D14&gt;=2.05,F14&gt;=2.5,F14&gt;=1.5),5.65,IF(AND(B14&lt;3.15,B14&gt;=3.05,A14&lt;5.45,H14&gt;=5.245,B14&lt;3.65,F14&lt;1.5),1.5,IF(AND(G14&gt;=0.735,H14&lt;13.665,H14&gt;=6.982,D14&gt;=1.25,F14&lt;2.5,F14&gt;=1.5),4.2,IF(AND(H14&lt;14.03,H14&gt;=13.665,H14&gt;=6.982,D14&gt;=1.25,F14&lt;2.5,F14&gt;=1.5),4.8,IF(AND(A14&gt;=6.6,H14&gt;=5.767,H14&lt;13.646,D14&lt;2.05,F14&gt;=2.5,F14&gt;=1.5),6.05,IF(AND(G14&gt;=0.934,B14&gt;=3.15,B14&gt;=3.05,A14&lt;5.45,H14&gt;=5.245,B14&lt;3.65,F14&lt;1.5),1.7,IF(AND(D14&gt;=1.55,G14&lt;0.735,H14&lt;13.665,H14&gt;=6.982,D14&gt;=1.25,F14&lt;2.5,F14&gt;=1.5),5.1,IF(AND(D14&lt;1.45,H14&gt;=14.03,H14&gt;=13.665,H14&gt;=6.982,D14&gt;=1.25,F14&lt;2.5,F14&gt;=1.5),4.7,IF(AND(D14&gt;=1.45,H14&gt;=14.03,H14&gt;=13.665,H14&gt;=6.982,D14&gt;=1.25,F14&lt;2.5,F14&gt;=1.5),4.5,IF(AND(A14&gt;=6.2,A14&lt;6.6,H14&gt;=5.767,H14&lt;13.646,D14&lt;2.05,F14&gt;=2.5,F14&gt;=1.5),5.325,IF(AND(B14&lt;3.25,G14&lt;0.934,B14&gt;=3.15,B14&gt;=3.05,A14&lt;5.45,H14&gt;=5.245,B14&lt;3.65,F14&lt;1.5),1.3,IF(AND(D14&lt;1.35,D14&lt;1.55,G14&lt;0.735,H14&lt;13.665,H14&gt;=6.982,D14&gt;=1.25,F14&lt;2.5,F14&gt;=1.5),4.25,IF(AND(H14&lt;8.435,A14&lt;6.2,A14&lt;6.6,H14&gt;=5.767,H14&lt;13.646,D14&lt;2.05,F14&gt;=2.5,F14&gt;=1.5),5.1,IF(AND(H14&gt;=8.435,A14&lt;6.2,A14&lt;6.6,H14&gt;=5.767,H14&lt;13.646,D14&lt;2.05,F14&gt;=2.5,F14&gt;=1.5),4.9,IF(AND(A14&gt;=5.15,B14&gt;=3.25,G14&lt;0.934,B14&gt;=3.15,B14&gt;=3.05,A14&lt;5.45,H14&gt;=5.245,B14&lt;3.65,F14&lt;1.5),1.5,IF(AND(B14&lt;2.9,D14&gt;=1.35,D14&lt;1.55,G14&lt;0.735,H14&lt;13.665,H14&gt;=6.982,D14&gt;=1.25,F14&lt;2.5,F14&gt;=1.5),4.6,IF(AND(B14&gt;=2.9,D14&gt;=1.35,D14&lt;1.55,G14&lt;0.735,H14&lt;13.665,H14&gt;=6.982,D14&gt;=1.25,F14&lt;2.5,F14&gt;=1.5),4.52,IF(AND(G14&gt;=0.862,A14&lt;5.15,B14&gt;=3.25,G14&lt;0.934,B14&gt;=3.15,B14&gt;=3.05,A14&lt;5.45,H14&gt;=5.245,B14&lt;3.65,F14&lt;1.5),1.5,IF(AND(H14&lt;9.35,G14&lt;0.862,A14&lt;5.15,B14&gt;=3.25,G14&lt;0.934,B14&gt;=3.15,B14&gt;=3.05,A14&lt;5.45,H14&gt;=5.245,B14&lt;3.65,F14&lt;1.5),1.38,IF(AND(H14&gt;=9.35,G14&lt;0.862,A14&lt;5.15,B14&gt;=3.25,G14&lt;0.934,B14&gt;=3.15,B14&gt;=3.05,A14&lt;5.45,H14&gt;=5.245,B14&lt;3.65,F14&lt;1.5),1.4,"shouldnthappen"))))))))))))))))))))))))))))))))))))</f>
        <v>1.4</v>
      </c>
      <c r="O14" s="1" t="n">
        <f aca="false">IF(AND(B14&lt;2.75,A14&lt;5.55),3.96,IF(AND(H14&lt;9.205,A14&lt;5.9,A14&gt;=5.55),3.85,IF(AND(A14&lt;4.35,D14&lt;0.35,B14&gt;=2.75,A14&lt;5.55),1.1,IF(AND(B14&lt;3.65,D14&gt;=0.35,B14&gt;=2.75,A14&lt;5.55),1.65,IF(AND(B14&gt;=3.65,D14&gt;=0.35,B14&gt;=2.75,A14&lt;5.55),1.9,IF(AND(G14&gt;=0.732,H14&gt;=9.205,A14&lt;5.9,A14&gt;=5.55),4.9,IF(AND(G14&lt;0.273,G14&lt;0.732,H14&gt;=9.205,A14&lt;5.9,A14&gt;=5.55),4.5,IF(AND(A14&lt;6.3,G14&lt;0.422,F14&lt;2.5,A14&gt;=5.9,A14&gt;=5.55),5.1,IF(AND(A14&gt;=6.3,G14&lt;0.422,F14&lt;2.5,A14&gt;=5.9,A14&gt;=5.55),4.76,IF(AND(B14&lt;2.4,G14&gt;=0.422,F14&lt;2.5,A14&gt;=5.9,A14&gt;=5.55),4.45,IF(AND(A14&gt;=7,G14&gt;=0.628,F14&gt;=2.5,A14&gt;=5.9,A14&gt;=5.55),6.45,IF(AND(D14&lt;0.15,H14&lt;13.924,A14&gt;=4.35,D14&lt;0.35,B14&gt;=2.75,A14&lt;5.55),1.5,IF(AND(B14&lt;3.15,H14&gt;=13.924,A14&gt;=4.35,D14&lt;0.35,B14&gt;=2.75,A14&lt;5.55),1.56,IF(AND(B14&gt;=3.15,H14&gt;=13.924,A14&gt;=4.35,D14&lt;0.35,B14&gt;=2.75,A14&lt;5.55),1.3,IF(AND(H14&lt;14.316,G14&gt;=0.273,G14&lt;0.732,H14&gt;=9.205,A14&lt;5.9,A14&gt;=5.55),3.95,IF(AND(H14&gt;=14.316,G14&gt;=0.273,G14&lt;0.732,H14&gt;=9.205,A14&lt;5.9,A14&gt;=5.55),4.1,IF(AND(A14&lt;6.2,B14&gt;=2.4,G14&gt;=0.422,F14&lt;2.5,A14&gt;=5.9,A14&gt;=5.55),4.3,IF(AND(A14&gt;=7.05,G14&lt;0.364,G14&lt;0.628,F14&gt;=2.5,A14&gt;=5.9,A14&gt;=5.55),6.1,IF(AND(A14&gt;=7.55,G14&gt;=0.364,G14&lt;0.628,F14&gt;=2.5,A14&gt;=5.9,A14&gt;=5.55),6.4,IF(AND(A14&lt;6.15,A14&lt;7,G14&gt;=0.628,F14&gt;=2.5,A14&gt;=5.9,A14&gt;=5.55),4.9,IF(AND(D14&lt;1.45,A14&gt;=6.2,B14&gt;=2.4,G14&gt;=0.422,F14&lt;2.5,A14&gt;=5.9,A14&gt;=5.55),4.64,IF(AND(D14&gt;=1.45,A14&gt;=6.2,B14&gt;=2.4,G14&gt;=0.422,F14&lt;2.5,A14&gt;=5.9,A14&gt;=5.55),4.9,IF(AND(D14&lt;1.65,A14&lt;7.05,G14&lt;0.364,G14&lt;0.628,F14&gt;=2.5,A14&gt;=5.9,A14&gt;=5.55),5.1,IF(AND(D14&gt;=2.35,A14&lt;7.55,G14&gt;=0.364,G14&lt;0.628,F14&gt;=2.5,A14&gt;=5.9,A14&gt;=5.55),5.633,IF(AND(D14&lt;2.15,A14&gt;=6.15,A14&lt;7,G14&gt;=0.628,F14&gt;=2.5,A14&gt;=5.9,A14&gt;=5.55),5.1,IF(AND(D14&gt;=2.15,A14&gt;=6.15,A14&lt;7,G14&gt;=0.628,F14&gt;=2.5,A14&gt;=5.9,A14&gt;=5.55),5.267,IF(AND(A14&lt;4.9,A14&lt;5.05,D14&gt;=0.15,H14&lt;13.924,A14&gt;=4.35,D14&lt;0.35,B14&gt;=2.75,A14&lt;5.55),1.375,IF(AND(A14&gt;=4.9,A14&lt;5.05,D14&gt;=0.15,H14&lt;13.924,A14&gt;=4.35,D14&lt;0.35,B14&gt;=2.75,A14&lt;5.55),1.3,IF(AND(A14&lt;5.45,A14&gt;=5.05,D14&gt;=0.15,H14&lt;13.924,A14&gt;=4.35,D14&lt;0.35,B14&gt;=2.75,A14&lt;5.55),1.475,IF(AND(A14&gt;=5.45,A14&gt;=5.05,D14&gt;=0.15,H14&lt;13.924,A14&gt;=4.35,D14&lt;0.35,B14&gt;=2.75,A14&lt;5.55),1.4,IF(AND(B14&gt;=3.25,D14&lt;2.35,A14&lt;7.55,G14&gt;=0.364,G14&lt;0.628,F14&gt;=2.5,A14&gt;=5.9,A14&gt;=5.55),5.7,IF(AND(G14&lt;0.006,G14&lt;0.107,D14&gt;=1.65,A14&lt;7.05,G14&lt;0.364,G14&lt;0.628,F14&gt;=2.5,A14&gt;=5.9,A14&gt;=5.55),5.5,IF(AND(G14&gt;=0.006,G14&lt;0.107,D14&gt;=1.65,A14&lt;7.05,G14&lt;0.364,G14&lt;0.628,F14&gt;=2.5,A14&gt;=5.9,A14&gt;=5.55),5.667,IF(AND(D14&lt;2.2,G14&gt;=0.107,D14&gt;=1.65,A14&lt;7.05,G14&lt;0.364,G14&lt;0.628,F14&gt;=2.5,A14&gt;=5.9,A14&gt;=5.55),5.35,IF(AND(D14&gt;=2.2,G14&gt;=0.107,D14&gt;=1.65,A14&lt;7.05,G14&lt;0.364,G14&lt;0.628,F14&gt;=2.5,A14&gt;=5.9,A14&gt;=5.55),5.2,IF(AND(D14&lt;2.25,B14&lt;3.25,D14&lt;2.35,A14&lt;7.55,G14&gt;=0.364,G14&lt;0.628,F14&gt;=2.5,A14&gt;=5.9,A14&gt;=5.55),5.8,IF(AND(D14&gt;=2.25,B14&lt;3.25,D14&lt;2.35,A14&lt;7.55,G14&gt;=0.364,G14&lt;0.628,F14&gt;=2.5,A14&gt;=5.9,A14&gt;=5.55),5.9,"shouldnthappen")))))))))))))))))))))))))))))))))))))</f>
        <v>1.3</v>
      </c>
      <c r="P14" s="1" t="n">
        <f aca="false">IF(AND(D14&gt;=0.75,A14&lt;5.55),3.9,IF(AND(H14&lt;7.482,A14&gt;=5.55),3.45,IF(AND(B14&gt;=3.15,B14&lt;3.25,D14&lt;0.75,A14&lt;5.55),1.262,IF(AND(G14&gt;=0.446,B14&lt;3.15,B14&lt;3.25,D14&lt;0.75,A14&lt;5.55),1.1,IF(AND(G14&lt;0.408,A14&lt;5.05,B14&gt;=3.25,D14&lt;0.75,A14&lt;5.55),1.4,IF(AND(G14&gt;=0.408,A14&lt;5.05,B14&gt;=3.25,D14&lt;0.75,A14&lt;5.55),1.233,IF(AND(G14&gt;=0.676,A14&gt;=5.05,B14&gt;=3.25,D14&lt;0.75,A14&lt;5.55),1.72,IF(AND(H14&lt;9.386,A14&lt;5.85,F14&lt;2.5,H14&gt;=7.482,A14&gt;=5.55),3.5,IF(AND(H14&gt;=9.386,A14&lt;5.85,F14&lt;2.5,H14&gt;=7.482,A14&gt;=5.55),4.275,IF(AND(H14&gt;=16.284,G14&lt;0.865,F14&gt;=2.5,H14&gt;=7.482,A14&gt;=5.55),6.6,IF(AND(G14&lt;0.912,G14&gt;=0.865,F14&gt;=2.5,H14&gt;=7.482,A14&gt;=5.55),4.8,IF(AND(G14&gt;=0.912,G14&gt;=0.865,F14&gt;=2.5,H14&gt;=7.482,A14&gt;=5.55),5.175,IF(AND(A14&gt;=4.95,G14&lt;0.446,B14&lt;3.15,B14&lt;3.25,D14&lt;0.75,A14&lt;5.55),1.6,IF(AND(H14&gt;=12.974,G14&lt;0.676,A14&gt;=5.05,B14&gt;=3.25,D14&lt;0.75,A14&lt;5.55),1.3,IF(AND(D14&lt;1.45,H14&lt;13.531,A14&gt;=5.85,F14&lt;2.5,H14&gt;=7.482,A14&gt;=5.55),4.2,IF(AND(D14&gt;=1.45,H14&lt;13.531,A14&gt;=5.85,F14&lt;2.5,H14&gt;=7.482,A14&gt;=5.55),4.967,IF(AND(G14&lt;0.187,H14&gt;=13.531,A14&gt;=5.85,F14&lt;2.5,H14&gt;=7.482,A14&gt;=5.55),5,IF(AND(H14&gt;=12.675,A14&lt;4.95,G14&lt;0.446,B14&lt;3.15,B14&lt;3.25,D14&lt;0.75,A14&lt;5.55),1.5,IF(AND(H14&lt;10.826,H14&lt;12.974,G14&lt;0.676,A14&gt;=5.05,B14&gt;=3.25,D14&lt;0.75,A14&lt;5.55),1.46,IF(AND(H14&gt;=10.826,H14&lt;12.974,G14&lt;0.676,A14&gt;=5.05,B14&gt;=3.25,D14&lt;0.75,A14&lt;5.55),1.4,IF(AND(A14&lt;6.15,G14&gt;=0.187,H14&gt;=13.531,A14&gt;=5.85,F14&lt;2.5,H14&gt;=7.482,A14&gt;=5.55),4.7,IF(AND(A14&lt;6.85,B14&lt;2.95,H14&lt;16.284,G14&lt;0.865,F14&gt;=2.5,H14&gt;=7.482,A14&gt;=5.55),5.32,IF(AND(A14&gt;=6.85,B14&lt;2.95,H14&lt;16.284,G14&lt;0.865,F14&gt;=2.5,H14&gt;=7.482,A14&gt;=5.55),6.567,IF(AND(A14&lt;4.85,H14&lt;12.675,A14&lt;4.95,G14&lt;0.446,B14&lt;3.15,B14&lt;3.25,D14&lt;0.75,A14&lt;5.55),1.4,IF(AND(A14&gt;=4.85,H14&lt;12.675,A14&lt;4.95,G14&lt;0.446,B14&lt;3.15,B14&lt;3.25,D14&lt;0.75,A14&lt;5.55),1.5,IF(AND(B14&lt;3.1,A14&gt;=6.15,G14&gt;=0.187,H14&gt;=13.531,A14&gt;=5.85,F14&lt;2.5,H14&gt;=7.482,A14&gt;=5.55),4.467,IF(AND(B14&gt;=3.1,A14&gt;=6.15,G14&gt;=0.187,H14&gt;=13.531,A14&gt;=5.85,F14&lt;2.5,H14&gt;=7.482,A14&gt;=5.55),4.7,IF(AND(G14&gt;=0.379,B14&lt;3.15,B14&gt;=2.95,H14&lt;16.284,G14&lt;0.865,F14&gt;=2.5,H14&gt;=7.482,A14&gt;=5.55),5.733,IF(AND(A14&lt;6.6,B14&gt;=3.15,B14&gt;=2.95,H14&lt;16.284,G14&lt;0.865,F14&gt;=2.5,H14&gt;=7.482,A14&gt;=5.55),5.38,IF(AND(A14&lt;6.7,G14&lt;0.379,B14&lt;3.15,B14&gt;=2.95,H14&lt;16.284,G14&lt;0.865,F14&gt;=2.5,H14&gt;=7.482,A14&gt;=5.55),5.3,IF(AND(A14&gt;=6.7,G14&lt;0.379,B14&lt;3.15,B14&gt;=2.95,H14&lt;16.284,G14&lt;0.865,F14&gt;=2.5,H14&gt;=7.482,A14&gt;=5.55),5.16,IF(AND(A14&lt;7.05,A14&gt;=6.6,B14&gt;=3.15,B14&gt;=2.95,H14&lt;16.284,G14&lt;0.865,F14&gt;=2.5,H14&gt;=7.482,A14&gt;=5.55),5.78,IF(AND(A14&gt;=7.05,A14&gt;=6.6,B14&gt;=3.15,B14&gt;=2.95,H14&lt;16.284,G14&lt;0.865,F14&gt;=2.5,H14&gt;=7.482,A14&gt;=5.55),6.1,"shouldnthappen")))))))))))))))))))))))))))))))))</f>
        <v>1.233</v>
      </c>
      <c r="Q14" s="1" t="n">
        <f aca="false">IF(AND(G14&gt;=0.422,B14&lt;3.25,F14&lt;1.5),1.25,IF(AND(G14&gt;=0.082,G14&lt;0.125,F14&gt;=1.5),6.7,IF(AND(G14&lt;0.251,G14&lt;0.422,B14&lt;3.25,F14&lt;1.5),1.38,IF(AND(G14&gt;=0.251,G14&lt;0.422,B14&lt;3.25,F14&lt;1.5),1.55,IF(AND(G14&gt;=0.385,G14&lt;0.633,B14&gt;=3.25,F14&lt;1.5),1.367,IF(AND(B14&lt;3.35,G14&gt;=0.633,B14&gt;=3.25,F14&lt;1.5),1.7,IF(AND(A14&lt;5.85,G14&lt;0.082,G14&lt;0.125,F14&gt;=1.5),4.5,IF(AND(F14&gt;=2.5,D14&lt;1.6,G14&gt;=0.125,F14&gt;=1.5),5.05,IF(AND(H14&gt;=16.774,D14&gt;=1.6,G14&gt;=0.125,F14&gt;=1.5),6.4,IF(AND(D14&gt;=0.5,G14&lt;0.385,G14&lt;0.633,B14&gt;=3.25,F14&lt;1.5),1.6,IF(AND(B14&lt;3.6,B14&gt;=3.35,G14&gt;=0.633,B14&gt;=3.25,F14&lt;1.5),1.55,IF(AND(B14&gt;=3.6,B14&gt;=3.35,G14&gt;=0.633,B14&gt;=3.25,F14&lt;1.5),1.6,IF(AND(D14&lt;1.65,A14&gt;=5.85,G14&lt;0.082,G14&lt;0.125,F14&gt;=1.5),4.7,IF(AND(A14&lt;5.3,F14&lt;2.5,D14&lt;1.6,G14&gt;=0.125,F14&gt;=1.5),3.15,IF(AND(B14&gt;=3.2,H14&lt;16.774,D14&gt;=1.6,G14&gt;=0.125,F14&gt;=1.5),5.675,IF(AND(H14&lt;11.767,D14&lt;0.5,G14&lt;0.385,G14&lt;0.633,B14&gt;=3.25,F14&lt;1.5),1.5,IF(AND(H14&gt;=11.767,D14&lt;0.5,G14&lt;0.385,G14&lt;0.633,B14&gt;=3.25,F14&lt;1.5),1.367,IF(AND(H14&lt;8.367,D14&gt;=1.65,A14&gt;=5.85,G14&lt;0.082,G14&lt;0.125,F14&gt;=1.5),5.7,IF(AND(H14&gt;=8.367,D14&gt;=1.65,A14&gt;=5.85,G14&lt;0.082,G14&lt;0.125,F14&gt;=1.5),5.575,IF(AND(A14&gt;=7.1,B14&lt;3.2,H14&lt;16.774,D14&gt;=1.6,G14&gt;=0.125,F14&gt;=1.5),6.3,IF(AND(H14&gt;=15.395,B14&lt;2.85,A14&gt;=5.3,F14&lt;2.5,D14&lt;1.6,G14&gt;=0.125,F14&gt;=1.5),4.8,IF(AND(H14&lt;8.486,B14&gt;=2.85,A14&gt;=5.3,F14&lt;2.5,D14&lt;1.6,G14&gt;=0.125,F14&gt;=1.5),3.85,IF(AND(D14&gt;=2.1,A14&lt;7.1,B14&lt;3.2,H14&lt;16.774,D14&gt;=1.6,G14&gt;=0.125,F14&gt;=1.5),5.5,IF(AND(B14&gt;=2.75,H14&lt;15.395,B14&lt;2.85,A14&gt;=5.3,F14&lt;2.5,D14&lt;1.6,G14&gt;=0.125,F14&gt;=1.5),4.489,IF(AND(H14&gt;=15.168,H14&gt;=8.486,B14&gt;=2.85,A14&gt;=5.3,F14&lt;2.5,D14&lt;1.6,G14&gt;=0.125,F14&gt;=1.5),4.7,IF(AND(G14&gt;=0.519,D14&lt;2.1,A14&lt;7.1,B14&lt;3.2,H14&lt;16.774,D14&gt;=1.6,G14&gt;=0.125,F14&gt;=1.5),4.925,IF(AND(G14&gt;=0.897,B14&lt;2.75,H14&lt;15.395,B14&lt;2.85,A14&gt;=5.3,F14&lt;2.5,D14&lt;1.6,G14&gt;=0.125,F14&gt;=1.5),4.567,IF(AND(A14&lt;5.65,H14&lt;15.168,H14&gt;=8.486,B14&gt;=2.85,A14&gt;=5.3,F14&lt;2.5,D14&lt;1.6,G14&gt;=0.125,F14&gt;=1.5),4.5,IF(AND(G14&lt;0.23,G14&lt;0.519,D14&lt;2.1,A14&lt;7.1,B14&lt;3.2,H14&lt;16.774,D14&gt;=1.6,G14&gt;=0.125,F14&gt;=1.5),5,IF(AND(A14&lt;5.9,G14&lt;0.897,B14&lt;2.75,H14&lt;15.395,B14&lt;2.85,A14&gt;=5.3,F14&lt;2.5,D14&lt;1.6,G14&gt;=0.125,F14&gt;=1.5),4.1,IF(AND(A14&gt;=5.9,G14&lt;0.897,B14&lt;2.75,H14&lt;15.395,B14&lt;2.85,A14&gt;=5.3,F14&lt;2.5,D14&lt;1.6,G14&gt;=0.125,F14&gt;=1.5),4.5,IF(AND(A14&lt;6.05,A14&gt;=5.65,H14&lt;15.168,H14&gt;=8.486,B14&gt;=2.85,A14&gt;=5.3,F14&lt;2.5,D14&lt;1.6,G14&gt;=0.125,F14&gt;=1.5),4.2,IF(AND(A14&gt;=6.05,A14&gt;=5.65,H14&lt;15.168,H14&gt;=8.486,B14&gt;=2.85,A14&gt;=5.3,F14&lt;2.5,D14&lt;1.6,G14&gt;=0.125,F14&gt;=1.5),4.35,IF(AND(D14&lt;1.95,G14&gt;=0.23,G14&lt;0.519,D14&lt;2.1,A14&lt;7.1,B14&lt;3.2,H14&lt;16.774,D14&gt;=1.6,G14&gt;=0.125,F14&gt;=1.5),5.3,IF(AND(D14&gt;=1.95,G14&gt;=0.23,G14&lt;0.519,D14&lt;2.1,A14&lt;7.1,B14&lt;3.2,H14&lt;16.774,D14&gt;=1.6,G14&gt;=0.125,F14&gt;=1.5),5.2,"shouldnthappen")))))))))))))))))))))))))))))))))))</f>
        <v>1.367</v>
      </c>
      <c r="R14" s="1" t="n">
        <f aca="false">IF(AND(G14&gt;=0.901,F14&lt;1.5),1.9,IF(AND(H14&lt;5.523,D14&lt;0.35,G14&lt;0.901,F14&lt;1.5),1,IF(AND(B14&lt;3.6,D14&gt;=0.35,G14&lt;0.901,F14&lt;1.5),1.575,IF(AND(B14&gt;=3.6,D14&gt;=0.35,G14&lt;0.901,F14&lt;1.5),1.5,IF(AND(G14&gt;=0.837,D14&lt;1.15,D14&lt;1.45,F14&gt;=1.5),3,IF(AND(G14&gt;=0.66,D14&gt;=1.15,D14&lt;1.45,F14&gt;=1.5),4,IF(AND(F14&gt;=2.5,D14&lt;1.55,D14&gt;=1.45,F14&gt;=1.5),5.025,IF(AND(F14&lt;2.5,D14&gt;=1.55,D14&gt;=1.45,F14&gt;=1.5),4.933,IF(AND(B14&lt;2.45,G14&lt;0.837,D14&lt;1.15,D14&lt;1.45,F14&gt;=1.5),3.3,IF(AND(B14&gt;=2.45,G14&lt;0.837,D14&lt;1.15,D14&lt;1.45,F14&gt;=1.5),3.86,IF(AND(B14&gt;=3.05,F14&lt;2.5,D14&lt;1.55,D14&gt;=1.45,F14&gt;=1.5),4.8,IF(AND(D14&gt;=2.45,F14&gt;=2.5,D14&gt;=1.55,D14&gt;=1.45,F14&gt;=1.5),5.875,IF(AND(H14&lt;13.187,G14&lt;0.217,H14&gt;=5.523,D14&lt;0.35,G14&lt;0.901,F14&lt;1.5),1.4,IF(AND(H14&gt;=13.187,G14&lt;0.217,H14&gt;=5.523,D14&lt;0.35,G14&lt;0.901,F14&lt;1.5),1.5,IF(AND(G14&lt;0.33,G14&gt;=0.217,H14&gt;=5.523,D14&lt;0.35,G14&lt;0.901,F14&lt;1.5),1.28,IF(AND(A14&lt;6.05,D14&lt;1.35,G14&lt;0.66,D14&gt;=1.15,D14&lt;1.45,F14&gt;=1.5),4.175,IF(AND(A14&gt;=6.05,D14&lt;1.35,G14&lt;0.66,D14&gt;=1.15,D14&lt;1.45,F14&gt;=1.5),4.3,IF(AND(A14&lt;5.65,D14&gt;=1.35,G14&lt;0.66,D14&gt;=1.15,D14&lt;1.45,F14&gt;=1.5),3.9,IF(AND(A14&gt;=5.65,D14&gt;=1.35,G14&lt;0.66,D14&gt;=1.15,D14&lt;1.45,F14&gt;=1.5),4.52,IF(AND(A14&lt;6.25,B14&lt;3.05,F14&lt;2.5,D14&lt;1.55,D14&gt;=1.45,F14&gt;=1.5),4.5,IF(AND(A14&gt;=6.25,B14&lt;3.05,F14&lt;2.5,D14&lt;1.55,D14&gt;=1.45,F14&gt;=1.5),4.675,IF(AND(A14&gt;=7.25,D14&lt;2.45,F14&gt;=2.5,D14&gt;=1.55,D14&gt;=1.45,F14&gt;=1.5),6.433,IF(AND(D14&gt;=0.25,G14&gt;=0.33,G14&gt;=0.217,H14&gt;=5.523,D14&lt;0.35,G14&lt;0.901,F14&lt;1.5),1.4,IF(AND(A14&lt;6.15,A14&lt;7.25,D14&lt;2.45,F14&gt;=2.5,D14&gt;=1.55,D14&gt;=1.45,F14&gt;=1.5),5.025,IF(AND(H14&lt;6.439,D14&lt;0.25,G14&gt;=0.33,G14&gt;=0.217,H14&gt;=5.523,D14&lt;0.35,G14&lt;0.901,F14&lt;1.5),1.5,IF(AND(H14&gt;=6.439,D14&lt;0.25,G14&gt;=0.33,G14&gt;=0.217,H14&gt;=5.523,D14&lt;0.35,G14&lt;0.901,F14&lt;1.5),1.38,IF(AND(H14&gt;=13.711,A14&gt;=6.15,A14&lt;7.25,D14&lt;2.45,F14&gt;=2.5,D14&gt;=1.55,D14&gt;=1.45,F14&gt;=1.5),5.68,IF(AND(B14&gt;=3.3,H14&lt;13.711,A14&gt;=6.15,A14&lt;7.25,D14&lt;2.45,F14&gt;=2.5,D14&gt;=1.55,D14&gt;=1.45,F14&gt;=1.5),5.6,IF(AND(G14&lt;0.093,B14&lt;3.3,H14&lt;13.711,A14&gt;=6.15,A14&lt;7.25,D14&lt;2.45,F14&gt;=2.5,D14&gt;=1.55,D14&gt;=1.45,F14&gt;=1.5),5.56,IF(AND(D14&lt;1.95,G14&gt;=0.093,B14&lt;3.3,H14&lt;13.711,A14&gt;=6.15,A14&lt;7.25,D14&lt;2.45,F14&gt;=2.5,D14&gt;=1.55,D14&gt;=1.45,F14&gt;=1.5),5.3,IF(AND(B14&lt;3.15,D14&gt;=1.95,G14&gt;=0.093,B14&lt;3.3,H14&lt;13.711,A14&gt;=6.15,A14&lt;7.25,D14&lt;2.45,F14&gt;=2.5,D14&gt;=1.55,D14&gt;=1.45,F14&gt;=1.5),5.1,IF(AND(B14&gt;=3.15,D14&gt;=1.95,G14&gt;=0.093,B14&lt;3.3,H14&lt;13.711,A14&gt;=6.15,A14&lt;7.25,D14&lt;2.45,F14&gt;=2.5,D14&gt;=1.55,D14&gt;=1.45,F14&gt;=1.5),5.15,"shouldnthappen"))))))))))))))))))))))))))))))))</f>
        <v>1.38</v>
      </c>
      <c r="S14" s="1" t="n">
        <f aca="false">IF(AND(G14&gt;=0.859,D14&gt;=0.35,F14&lt;1.5),1.9,IF(AND(D14&lt;1.75,F14&gt;=2.5,F14&gt;=1.5),4.867,IF(AND(H14&lt;8.42,A14&lt;5.05,D14&lt;0.35,F14&lt;1.5),1.42,IF(AND(H14&gt;=14.877,A14&gt;=5.05,D14&lt;0.35,F14&lt;1.5),1.3,IF(AND(B14&lt;3.35,G14&lt;0.859,D14&gt;=0.35,F14&lt;1.5),1.7,IF(AND(B14&gt;=3.35,G14&lt;0.859,D14&gt;=0.35,F14&lt;1.5),1.5,IF(AND(A14&gt;=6.05,B14&lt;2.75,F14&lt;2.5,F14&gt;=1.5),4.733,IF(AND(G14&gt;=0.68,B14&gt;=2.75,F14&lt;2.5,F14&gt;=1.5),4.025,IF(AND(H14&gt;=16.284,D14&gt;=1.75,F14&gt;=2.5,F14&gt;=1.5),6.6,IF(AND(A14&lt;4.35,H14&gt;=8.42,A14&lt;5.05,D14&lt;0.35,F14&lt;1.5),1.1,IF(AND(G14&gt;=0.948,H14&lt;14.877,A14&gt;=5.05,D14&lt;0.35,F14&lt;1.5),1.7,IF(AND(A14&lt;5.3,A14&lt;6.05,B14&lt;2.75,F14&lt;2.5,F14&gt;=1.5),3,IF(AND(H14&gt;=15.168,G14&lt;0.68,B14&gt;=2.75,F14&lt;2.5,F14&gt;=1.5),4.75,IF(AND(H14&gt;=14.005,A14&gt;=4.35,H14&gt;=8.42,A14&lt;5.05,D14&lt;0.35,F14&lt;1.5),1.375,IF(AND(A14&gt;=5.55,G14&lt;0.948,H14&lt;14.877,A14&gt;=5.05,D14&lt;0.35,F14&lt;1.5),1.7,IF(AND(H14&lt;12.363,A14&gt;=5.3,A14&lt;6.05,B14&lt;2.75,F14&lt;2.5,F14&gt;=1.5),3.825,IF(AND(H14&gt;=12.363,A14&gt;=5.3,A14&lt;6.05,B14&lt;2.75,F14&lt;2.5,F14&gt;=1.5),4.033,IF(AND(H14&gt;=14.508,H14&lt;15.168,G14&lt;0.68,B14&gt;=2.75,F14&lt;2.5,F14&gt;=1.5),4.2,IF(AND(D14&gt;=2.35,D14&gt;=2.2,H14&lt;16.284,D14&gt;=1.75,F14&gt;=2.5,F14&gt;=1.5),5.267,IF(AND(G14&lt;0.231,H14&lt;14.005,A14&gt;=4.35,H14&gt;=8.42,A14&lt;5.05,D14&lt;0.35,F14&lt;1.5),1.4,IF(AND(H14&gt;=14.494,A14&lt;5.55,G14&lt;0.948,H14&lt;14.877,A14&gt;=5.05,D14&lt;0.35,F14&lt;1.5),1.6,IF(AND(A14&lt;6.1,H14&lt;14.508,H14&lt;15.168,G14&lt;0.68,B14&gt;=2.75,F14&lt;2.5,F14&gt;=1.5),4.5,IF(AND(A14&lt;6.1,H14&lt;11.8,D14&lt;2.2,H14&lt;16.284,D14&gt;=1.75,F14&gt;=2.5,F14&gt;=1.5),4.95,IF(AND(A14&gt;=6.1,H14&lt;11.8,D14&lt;2.2,H14&lt;16.284,D14&gt;=1.75,F14&gt;=2.5,F14&gt;=1.5),5.333,IF(AND(B14&lt;2.75,H14&gt;=11.8,D14&lt;2.2,H14&lt;16.284,D14&gt;=1.75,F14&gt;=2.5,F14&gt;=1.5),5.1,IF(AND(B14&gt;=3.15,D14&lt;2.35,D14&gt;=2.2,H14&lt;16.284,D14&gt;=1.75,F14&gt;=2.5,F14&gt;=1.5),5.5,IF(AND(B14&gt;=3.35,G14&gt;=0.231,H14&lt;14.005,A14&gt;=4.35,H14&gt;=8.42,A14&lt;5.05,D14&lt;0.35,F14&lt;1.5),1.3,IF(AND(H14&lt;13.869,H14&lt;14.494,A14&lt;5.55,G14&lt;0.948,H14&lt;14.877,A14&gt;=5.05,D14&lt;0.35,F14&lt;1.5),1.5,IF(AND(H14&gt;=13.869,H14&lt;14.494,A14&lt;5.55,G14&lt;0.948,H14&lt;14.877,A14&gt;=5.05,D14&lt;0.35,F14&lt;1.5),1.4,IF(AND(G14&lt;0.636,A14&gt;=6.1,H14&lt;14.508,H14&lt;15.168,G14&lt;0.68,B14&gt;=2.75,F14&lt;2.5,F14&gt;=1.5),4.68,IF(AND(G14&gt;=0.636,A14&gt;=6.1,H14&lt;14.508,H14&lt;15.168,G14&lt;0.68,B14&gt;=2.75,F14&lt;2.5,F14&gt;=1.5),4.4,IF(AND(B14&lt;2.85,B14&gt;=2.75,H14&gt;=11.8,D14&lt;2.2,H14&lt;16.284,D14&gt;=1.75,F14&gt;=2.5,F14&gt;=1.5),6.7,IF(AND(H14&lt;10.626,B14&lt;3.15,D14&lt;2.35,D14&gt;=2.2,H14&lt;16.284,D14&gt;=1.75,F14&gt;=2.5,F14&gt;=1.5),5.1,IF(AND(H14&gt;=10.626,B14&lt;3.15,D14&lt;2.35,D14&gt;=2.2,H14&lt;16.284,D14&gt;=1.75,F14&gt;=2.5,F14&gt;=1.5),5.2,IF(AND(G14&lt;0.378,B14&lt;3.35,G14&gt;=0.231,H14&lt;14.005,A14&gt;=4.35,H14&gt;=8.42,A14&lt;5.05,D14&lt;0.35,F14&lt;1.5),1.2,IF(AND(G14&gt;=0.378,B14&lt;3.35,G14&gt;=0.231,H14&lt;14.005,A14&gt;=4.35,H14&gt;=8.42,A14&lt;5.05,D14&lt;0.35,F14&lt;1.5),1.3,IF(AND(A14&lt;6.2,B14&gt;=2.85,B14&gt;=2.75,H14&gt;=11.8,D14&lt;2.2,H14&lt;16.284,D14&gt;=1.75,F14&gt;=2.5,F14&gt;=1.5),4.9,IF(AND(G14&lt;0.388,A14&gt;=6.2,B14&gt;=2.85,B14&gt;=2.75,H14&gt;=11.8,D14&lt;2.2,H14&lt;16.284,D14&gt;=1.75,F14&gt;=2.5,F14&gt;=1.5),5.52,IF(AND(G14&gt;=0.388,A14&gt;=6.2,B14&gt;=2.85,B14&gt;=2.75,H14&gt;=11.8,D14&lt;2.2,H14&lt;16.284,D14&gt;=1.75,F14&gt;=2.5,F14&gt;=1.5),5.7,"shouldnthappen")))))))))))))))))))))))))))))))))))))))</f>
        <v>1.375</v>
      </c>
      <c r="T14" s="1" t="n">
        <f aca="false">IF(AND(D14&gt;=0.8,A14&lt;5.45),3.7,IF(AND(D14&gt;=0.35,D14&lt;0.8,A14&lt;5.45),1.56,IF(AND(G14&lt;0.164,F14&lt;2.5,A14&gt;=5.45),1.6,IF(AND(H14&gt;=16.718,F14&gt;=2.5,A14&gt;=5.45),6.4,IF(AND(G14&gt;=0.719,H14&lt;16.718,F14&gt;=2.5,A14&gt;=5.45),5.05,IF(AND(A14&lt;4.35,A14&lt;5.05,D14&lt;0.35,D14&lt;0.8,A14&lt;5.45),1.1,IF(AND(H14&gt;=14.494,A14&gt;=5.05,D14&lt;0.35,D14&lt;0.8,A14&lt;5.45),1.6,IF(AND(G14&lt;0.338,D14&lt;1.25,G14&gt;=0.164,F14&lt;2.5,A14&gt;=5.45),4.1,IF(AND(H14&lt;8.397,D14&gt;=1.25,G14&gt;=0.164,F14&lt;2.5,A14&gt;=5.45),4,IF(AND(H14&lt;11.031,H14&lt;14.494,A14&gt;=5.05,D14&lt;0.35,D14&lt;0.8,A14&lt;5.45),1.5,IF(AND(H14&gt;=11.031,H14&lt;14.494,A14&gt;=5.05,D14&lt;0.35,D14&lt;0.8,A14&lt;5.45),1.44,IF(AND(B14&lt;2.65,H14&gt;=8.397,D14&gt;=1.25,G14&gt;=0.164,F14&lt;2.5,A14&gt;=5.45),4.767,IF(AND(H14&lt;7.388,G14&lt;0.487,G14&lt;0.719,H14&lt;16.718,F14&gt;=2.5,A14&gt;=5.45),5.067,IF(AND(G14&lt;0.533,G14&gt;=0.487,G14&lt;0.719,H14&lt;16.718,F14&gt;=2.5,A14&gt;=5.45),5.8,IF(AND(G14&gt;=0.533,G14&gt;=0.487,G14&lt;0.719,H14&lt;16.718,F14&gt;=2.5,A14&gt;=5.45),5.86,IF(AND(B14&lt;3.25,A14&gt;=4.95,A14&gt;=4.35,A14&lt;5.05,D14&lt;0.35,D14&lt;0.8,A14&lt;5.45),1.2,IF(AND(A14&lt;5.6,H14&lt;11.218,G14&gt;=0.338,D14&lt;1.25,G14&gt;=0.164,F14&lt;2.5,A14&gt;=5.45),3.7,IF(AND(A14&gt;=5.6,H14&lt;11.218,G14&gt;=0.338,D14&lt;1.25,G14&gt;=0.164,F14&lt;2.5,A14&gt;=5.45),3.5,IF(AND(H14&lt;12.668,H14&gt;=11.218,G14&gt;=0.338,D14&lt;1.25,G14&gt;=0.164,F14&lt;2.5,A14&gt;=5.45),3.9,IF(AND(H14&gt;=12.668,H14&gt;=11.218,G14&gt;=0.338,D14&lt;1.25,G14&gt;=0.164,F14&lt;2.5,A14&gt;=5.45),4,IF(AND(H14&gt;=15.705,B14&gt;=2.65,H14&gt;=8.397,D14&gt;=1.25,G14&gt;=0.164,F14&lt;2.5,A14&gt;=5.45),4.8,IF(AND(B14&lt;2.75,H14&gt;=7.388,G14&lt;0.487,G14&lt;0.719,H14&lt;16.718,F14&gt;=2.5,A14&gt;=5.45),5.26,IF(AND(B14&lt;2.95,A14&lt;4.5,A14&lt;4.95,A14&gt;=4.35,A14&lt;5.05,D14&lt;0.35,D14&lt;0.8,A14&lt;5.45),1.4,IF(AND(B14&gt;=2.95,A14&lt;4.5,A14&lt;4.95,A14&gt;=4.35,A14&lt;5.05,D14&lt;0.35,D14&lt;0.8,A14&lt;5.45),1.3,IF(AND(H14&gt;=13.924,A14&gt;=4.5,A14&lt;4.95,A14&gt;=4.35,A14&lt;5.05,D14&lt;0.35,D14&lt;0.8,A14&lt;5.45),1.5,IF(AND(G14&lt;0.252,B14&gt;=3.25,A14&gt;=4.95,A14&gt;=4.35,A14&lt;5.05,D14&lt;0.35,D14&lt;0.8,A14&lt;5.45),1.4,IF(AND(G14&gt;=0.252,B14&gt;=3.25,A14&gt;=4.95,A14&gt;=4.35,A14&lt;5.05,D14&lt;0.35,D14&lt;0.8,A14&lt;5.45),1.32,IF(AND(G14&gt;=0.473,H14&lt;15.705,B14&gt;=2.65,H14&gt;=8.397,D14&gt;=1.25,G14&gt;=0.164,F14&lt;2.5,A14&gt;=5.45),4.7,IF(AND(B14&gt;=3.15,B14&gt;=2.75,H14&gt;=7.388,G14&lt;0.487,G14&lt;0.719,H14&lt;16.718,F14&gt;=2.5,A14&gt;=5.45),5.7,IF(AND(B14&lt;3.15,H14&lt;13.924,A14&gt;=4.5,A14&lt;4.95,A14&gt;=4.35,A14&lt;5.05,D14&lt;0.35,D14&lt;0.8,A14&lt;5.45),1.433,IF(AND(B14&gt;=3.15,H14&lt;13.924,A14&gt;=4.5,A14&lt;4.95,A14&gt;=4.35,A14&lt;5.05,D14&lt;0.35,D14&lt;0.8,A14&lt;5.45),1.4,IF(AND(H14&gt;=14.81,G14&lt;0.473,H14&lt;15.705,B14&gt;=2.65,H14&gt;=8.397,D14&gt;=1.25,G14&gt;=0.164,F14&lt;2.5,A14&gt;=5.45),4.2,IF(AND(A14&lt;6.65,B14&lt;3.15,B14&gt;=2.75,H14&gt;=7.388,G14&lt;0.487,G14&lt;0.719,H14&lt;16.718,F14&gt;=2.5,A14&gt;=5.45),5.6,IF(AND(A14&gt;=6.65,B14&lt;3.15,B14&gt;=2.75,H14&gt;=7.388,G14&lt;0.487,G14&lt;0.719,H14&lt;16.718,F14&gt;=2.5,A14&gt;=5.45),5.4,IF(AND(A14&lt;6.15,H14&lt;14.81,G14&lt;0.473,H14&lt;15.705,B14&gt;=2.65,H14&gt;=8.397,D14&gt;=1.25,G14&gt;=0.164,F14&lt;2.5,A14&gt;=5.45),4.5,IF(AND(A14&gt;=6.15,H14&lt;14.81,G14&lt;0.473,H14&lt;15.705,B14&gt;=2.65,H14&gt;=8.397,D14&gt;=1.25,G14&gt;=0.164,F14&lt;2.5,A14&gt;=5.45),4.4,"shouldnthappen"))))))))))))))))))))))))))))))))))))</f>
        <v>1.5</v>
      </c>
      <c r="U14" s="1" t="n">
        <f aca="false">IF(AND(G14&gt;=0.934,F14&lt;1.5),1.7,IF(AND(D14&lt;0.15,D14&lt;0.25,G14&lt;0.934,F14&lt;1.5),1.38,IF(AND(H14&gt;=14.379,D14&gt;=0.25,G14&lt;0.934,F14&lt;1.5),1.7,IF(AND(A14&lt;5.3,D14&lt;1.35,F14&lt;2.5,F14&gt;=1.5),3.15,IF(AND(H14&lt;7.148,D14&gt;=1.35,F14&lt;2.5,F14&gt;=1.5),3.9,IF(AND(G14&lt;0.352,A14&lt;6.15,F14&gt;=2.5,F14&gt;=1.5),4.5,IF(AND(G14&gt;=0.352,A14&lt;6.15,F14&gt;=2.5,F14&gt;=1.5),4.92,IF(AND(B14&lt;2.85,A14&gt;=6.15,F14&gt;=2.5,F14&gt;=1.5),6.2,IF(AND(D14&gt;=0.45,H14&lt;14.379,D14&gt;=0.25,G14&lt;0.934,F14&lt;1.5),1.65,IF(AND(G14&gt;=0.857,A14&gt;=5.3,D14&lt;1.35,F14&lt;2.5,F14&gt;=1.5),4.3,IF(AND(A14&gt;=7.25,B14&gt;=2.85,A14&gt;=6.15,F14&gt;=2.5,F14&gt;=1.5),6.425,IF(AND(H14&lt;9.499,A14&lt;5.05,D14&gt;=0.15,D14&lt;0.25,G14&lt;0.934,F14&lt;1.5),1.4,IF(AND(A14&gt;=5.45,A14&gt;=5.05,D14&gt;=0.15,D14&lt;0.25,G14&lt;0.934,F14&lt;1.5),1.3,IF(AND(B14&gt;=4.15,D14&lt;0.45,H14&lt;14.379,D14&gt;=0.25,G14&lt;0.934,F14&lt;1.5),1.5,IF(AND(A14&gt;=5.75,G14&lt;0.857,A14&gt;=5.3,D14&lt;1.35,F14&lt;2.5,F14&gt;=1.5),4.02,IF(AND(A14&lt;6.65,G14&lt;0.333,H14&gt;=7.148,D14&gt;=1.35,F14&lt;2.5,F14&gt;=1.5),4.475,IF(AND(A14&gt;=6.65,G14&lt;0.333,H14&gt;=7.148,D14&gt;=1.35,F14&lt;2.5,F14&gt;=1.5),4.8,IF(AND(D14&gt;=1.45,G14&gt;=0.333,H14&gt;=7.148,D14&gt;=1.35,F14&lt;2.5,F14&gt;=1.5),4.85,IF(AND(G14&gt;=0.861,A14&lt;7.25,B14&gt;=2.85,A14&gt;=6.15,F14&gt;=2.5,F14&gt;=1.5),5.2,IF(AND(G14&lt;0.571,H14&gt;=9.499,A14&lt;5.05,D14&gt;=0.15,D14&lt;0.25,G14&lt;0.934,F14&lt;1.5),1.2,IF(AND(G14&gt;=0.571,H14&gt;=9.499,A14&lt;5.05,D14&gt;=0.15,D14&lt;0.25,G14&lt;0.934,F14&lt;1.5),1.3,IF(AND(H14&lt;9.283,A14&lt;5.45,A14&gt;=5.05,D14&gt;=0.15,D14&lt;0.25,G14&lt;0.934,F14&lt;1.5),1.5,IF(AND(H14&gt;=9.283,A14&lt;5.45,A14&gt;=5.05,D14&gt;=0.15,D14&lt;0.25,G14&lt;0.934,F14&lt;1.5),1.425,IF(AND(A14&lt;4.9,B14&lt;4.15,D14&lt;0.45,H14&lt;14.379,D14&gt;=0.25,G14&lt;0.934,F14&lt;1.5),1.4,IF(AND(A14&gt;=4.9,B14&lt;4.15,D14&lt;0.45,H14&lt;14.379,D14&gt;=0.25,G14&lt;0.934,F14&lt;1.5),1.325,IF(AND(G14&lt;0.572,A14&lt;5.75,G14&lt;0.857,A14&gt;=5.3,D14&lt;1.35,F14&lt;2.5,F14&gt;=1.5),3.65,IF(AND(G14&gt;=0.572,A14&lt;5.75,G14&lt;0.857,A14&gt;=5.3,D14&lt;1.35,F14&lt;2.5,F14&gt;=1.5),3.9,IF(AND(A14&lt;6.75,D14&lt;1.45,G14&gt;=0.333,H14&gt;=7.148,D14&gt;=1.35,F14&lt;2.5,F14&gt;=1.5),4.4,IF(AND(A14&gt;=6.75,D14&lt;1.45,G14&gt;=0.333,H14&gt;=7.148,D14&gt;=1.35,F14&lt;2.5,F14&gt;=1.5),4.78,IF(AND(A14&lt;6.6,B14&lt;3.25,G14&lt;0.861,A14&lt;7.25,B14&gt;=2.85,A14&gt;=6.15,F14&gt;=2.5,F14&gt;=1.5),5.333,IF(AND(H14&lt;11.461,B14&gt;=3.25,G14&lt;0.861,A14&lt;7.25,B14&gt;=2.85,A14&gt;=6.15,F14&gt;=2.5,F14&gt;=1.5),6.025,IF(AND(H14&gt;=11.461,B14&gt;=3.25,G14&lt;0.861,A14&lt;7.25,B14&gt;=2.85,A14&gt;=6.15,F14&gt;=2.5,F14&gt;=1.5),5.667,IF(AND(H14&gt;=14.564,A14&gt;=6.6,B14&lt;3.25,G14&lt;0.861,A14&lt;7.25,B14&gt;=2.85,A14&gt;=6.15,F14&gt;=2.5,F14&gt;=1.5),5.4,IF(AND(D14&gt;=2.35,H14&lt;14.564,A14&gt;=6.6,B14&lt;3.25,G14&lt;0.861,A14&lt;7.25,B14&gt;=2.85,A14&gt;=6.15,F14&gt;=2.5,F14&gt;=1.5),5.6,IF(AND(A14&lt;6.85,D14&lt;2.35,H14&lt;14.564,A14&gt;=6.6,B14&lt;3.25,G14&lt;0.861,A14&lt;7.25,B14&gt;=2.85,A14&gt;=6.15,F14&gt;=2.5,F14&gt;=1.5),5.9,IF(AND(A14&gt;=6.85,D14&lt;2.35,H14&lt;14.564,A14&gt;=6.6,B14&lt;3.25,G14&lt;0.861,A14&lt;7.25,B14&gt;=2.85,A14&gt;=6.15,F14&gt;=2.5,F14&gt;=1.5),5.78,"shouldnthappen"))))))))))))))))))))))))))))))))))))</f>
        <v>1.2</v>
      </c>
      <c r="V14" s="1" t="n">
        <f aca="false">IF(AND(H14&lt;5.748,A14&lt;5.05,D14&lt;0.75),1,IF(AND(B14&lt;3.15,H14&gt;=5.748,A14&lt;5.05,D14&lt;0.75),1.475,IF(AND(G14&gt;=0.801,D14&lt;0.25,A14&gt;=5.05,D14&lt;0.75),1.7,IF(AND(D14&gt;=0.45,D14&gt;=0.25,A14&gt;=5.05,D14&lt;0.75),1.7,IF(AND(B14&lt;2.35,F14&lt;2.5,B14&lt;2.75,D14&gt;=0.75),4.16,IF(AND(D14&lt;1.75,F14&gt;=2.5,B14&lt;2.75,D14&gt;=0.75),4.875,IF(AND(D14&gt;=1.75,F14&gt;=2.5,B14&lt;2.75,D14&gt;=0.75),5.333,IF(AND(H14&gt;=16.284,D14&gt;=1.55,B14&gt;=2.75,D14&gt;=0.75),6.6,IF(AND(H14&gt;=14.144,B14&gt;=3.15,H14&gt;=5.748,A14&lt;5.05,D14&lt;0.75),1.3,IF(AND(A14&lt;5.45,G14&lt;0.801,D14&lt;0.25,A14&gt;=5.05,D14&lt;0.75),1.5,IF(AND(A14&gt;=5.45,G14&lt;0.801,D14&lt;0.25,A14&gt;=5.05,D14&lt;0.75),1.34,IF(AND(B14&lt;3.75,D14&lt;0.45,D14&gt;=0.25,A14&gt;=5.05,D14&lt;0.75),1.467,IF(AND(B14&gt;=3.75,D14&lt;0.45,D14&gt;=0.25,A14&gt;=5.05,D14&lt;0.75),1.767,IF(AND(G14&gt;=0.896,B14&gt;=2.35,F14&lt;2.5,B14&lt;2.75,D14&gt;=0.75),4.9,IF(AND(H14&lt;15.504,D14&lt;1.35,D14&lt;1.55,B14&gt;=2.75,D14&gt;=0.75),4.2,IF(AND(H14&gt;=15.504,D14&lt;1.35,D14&lt;1.55,B14&gt;=2.75,D14&gt;=0.75),4.6,IF(AND(H14&lt;9.767,D14&gt;=1.35,D14&lt;1.55,B14&gt;=2.75,D14&gt;=0.75),5.1,IF(AND(A14&lt;4.5,H14&lt;14.144,B14&gt;=3.15,H14&gt;=5.748,A14&lt;5.05,D14&lt;0.75),1.3,IF(AND(A14&gt;=4.5,H14&lt;14.144,B14&gt;=3.15,H14&gt;=5.748,A14&lt;5.05,D14&lt;0.75),1.4,IF(AND(D14&gt;=1.15,G14&lt;0.896,B14&gt;=2.35,F14&lt;2.5,B14&lt;2.75,D14&gt;=0.75),4.04,IF(AND(B14&lt;2.9,H14&gt;=9.767,D14&gt;=1.35,D14&lt;1.55,B14&gt;=2.75,D14&gt;=0.75),4.8,IF(AND(D14&lt;1.7,A14&gt;=7.05,H14&lt;16.284,D14&gt;=1.55,B14&gt;=2.75,D14&gt;=0.75),5.8,IF(AND(D14&gt;=1.7,A14&gt;=7.05,H14&lt;16.284,D14&gt;=1.55,B14&gt;=2.75,D14&gt;=0.75),6.3,IF(AND(B14&lt;2.45,D14&lt;1.15,G14&lt;0.896,B14&gt;=2.35,F14&lt;2.5,B14&lt;2.75,D14&gt;=0.75),3.767,IF(AND(B14&gt;=2.45,D14&lt;1.15,G14&lt;0.896,B14&gt;=2.35,F14&lt;2.5,B14&lt;2.75,D14&gt;=0.75),3.167,IF(AND(B14&gt;=3.15,B14&gt;=2.9,H14&gt;=9.767,D14&gt;=1.35,D14&lt;1.55,B14&gt;=2.75,D14&gt;=0.75),4.7,IF(AND(D14&lt;1.9,D14&lt;2.05,A14&lt;7.05,H14&lt;16.284,D14&gt;=1.55,B14&gt;=2.75,D14&gt;=0.75),4.82,IF(AND(D14&gt;=1.9,D14&lt;2.05,A14&lt;7.05,H14&lt;16.284,D14&gt;=1.55,B14&gt;=2.75,D14&gt;=0.75),5.067,IF(AND(H14&lt;12.721,B14&lt;3.15,B14&gt;=2.9,H14&gt;=9.767,D14&gt;=1.35,D14&lt;1.55,B14&gt;=2.75,D14&gt;=0.75),4.5,IF(AND(H14&gt;=12.721,B14&lt;3.15,B14&gt;=2.9,H14&gt;=9.767,D14&gt;=1.35,D14&lt;1.55,B14&gt;=2.75,D14&gt;=0.75),4.433,IF(AND(H14&lt;9.525,G14&lt;0.364,D14&gt;=2.05,A14&lt;7.05,H14&lt;16.284,D14&gt;=1.55,B14&gt;=2.75,D14&gt;=0.75),5.1,IF(AND(A14&lt;6.25,G14&gt;=0.364,D14&gt;=2.05,A14&lt;7.05,H14&lt;16.284,D14&gt;=1.55,B14&gt;=2.75,D14&gt;=0.75),5.4,IF(AND(H14&lt;10.898,H14&gt;=9.525,G14&lt;0.364,D14&gt;=2.05,A14&lt;7.05,H14&lt;16.284,D14&gt;=1.55,B14&gt;=2.75,D14&gt;=0.75),5.6,IF(AND(H14&lt;8.711,A14&gt;=6.25,G14&gt;=0.364,D14&gt;=2.05,A14&lt;7.05,H14&lt;16.284,D14&gt;=1.55,B14&gt;=2.75,D14&gt;=0.75),5.7,IF(AND(H14&gt;=8.711,A14&gt;=6.25,G14&gt;=0.364,D14&gt;=2.05,A14&lt;7.05,H14&lt;16.284,D14&gt;=1.55,B14&gt;=2.75,D14&gt;=0.75),5.84,IF(AND(D14&lt;2.2,H14&gt;=10.898,H14&gt;=9.525,G14&lt;0.364,D14&gt;=2.05,A14&lt;7.05,H14&lt;16.284,D14&gt;=1.55,B14&gt;=2.75,D14&gt;=0.75),5.4,IF(AND(D14&gt;=2.2,H14&gt;=10.898,H14&gt;=9.525,G14&lt;0.364,D14&gt;=2.05,A14&lt;7.05,H14&lt;16.284,D14&gt;=1.55,B14&gt;=2.75,D14&gt;=0.75),5.3,"shouldnthappen")))))))))))))))))))))))))))))))))))))</f>
        <v>1.4</v>
      </c>
      <c r="W14" s="1" t="n">
        <f aca="false">IF(AND(H14&lt;6.926,D14&gt;=0.35,D14&lt;0.8),1.9,IF(AND(H14&gt;=6.926,D14&gt;=0.35,D14&lt;0.8),1.533,IF(AND(H14&lt;13.492,A14&lt;4.75,D14&lt;0.35,D14&lt;0.8),1.1,IF(AND(H14&gt;=13.492,A14&lt;4.75,D14&lt;0.35,D14&lt;0.8),1.375,IF(AND(B14&lt;2.75,A14&gt;=5.85,F14&lt;2.5,D14&gt;=0.8),4.833,IF(AND(B14&lt;3.3,A14&gt;=7.05,F14&gt;=2.5,D14&gt;=0.8),5.8,IF(AND(B14&gt;=3.3,A14&gt;=7.05,F14&gt;=2.5,D14&gt;=0.8),6.325,IF(AND(D14&gt;=0.25,A14&lt;5.05,A14&gt;=4.75,D14&lt;0.35,D14&lt;0.8),1.3,IF(AND(B14&lt;3.6,A14&gt;=5.05,A14&gt;=4.75,D14&lt;0.35,D14&lt;0.8),1.4,IF(AND(H14&lt;10.194,G14&lt;0.412,A14&lt;5.85,F14&lt;2.5,D14&gt;=0.8),4.133,IF(AND(H14&gt;=10.194,G14&lt;0.412,A14&lt;5.85,F14&lt;2.5,D14&gt;=0.8),4.5,IF(AND(A14&lt;5.35,G14&gt;=0.412,A14&lt;5.85,F14&lt;2.5,D14&gt;=0.8),3.15,IF(AND(A14&lt;6.2,B14&gt;=2.75,A14&gt;=5.85,F14&lt;2.5,D14&gt;=0.8),4.3,IF(AND(H14&lt;5.767,A14&lt;6.2,A14&lt;7.05,F14&gt;=2.5,D14&gt;=0.8),4.5,IF(AND(G14&gt;=0.861,A14&gt;=6.2,A14&lt;7.05,F14&gt;=2.5,D14&gt;=0.8),5.2,IF(AND(B14&lt;3.15,D14&lt;0.25,A14&lt;5.05,A14&gt;=4.75,D14&lt;0.35,D14&lt;0.8),1.55,IF(AND(A14&lt;5.45,B14&gt;=3.6,A14&gt;=5.05,A14&gt;=4.75,D14&lt;0.35,D14&lt;0.8),1.5,IF(AND(A14&gt;=5.45,B14&gt;=3.6,A14&gt;=5.05,A14&gt;=4.75,D14&lt;0.35,D14&lt;0.8),1.4,IF(AND(G14&gt;=0.772,A14&gt;=5.35,G14&gt;=0.412,A14&lt;5.85,F14&lt;2.5,D14&gt;=0.8),3.9,IF(AND(D14&gt;=1.45,A14&gt;=6.2,B14&gt;=2.75,A14&gt;=5.85,F14&lt;2.5,D14&gt;=0.8),4.775,IF(AND(G14&lt;0.5,H14&gt;=5.767,A14&lt;6.2,A14&lt;7.05,F14&gt;=2.5,D14&gt;=0.8),5.1,IF(AND(G14&gt;=0.5,H14&gt;=5.767,A14&lt;6.2,A14&lt;7.05,F14&gt;=2.5,D14&gt;=0.8),4.95,IF(AND(B14&gt;=3.25,G14&lt;0.861,A14&gt;=6.2,A14&lt;7.05,F14&gt;=2.5,D14&gt;=0.8),5.75,IF(AND(A14&lt;4.95,B14&gt;=3.15,D14&lt;0.25,A14&lt;5.05,A14&gt;=4.75,D14&lt;0.35,D14&lt;0.8),1.4,IF(AND(A14&lt;5.65,G14&lt;0.772,A14&gt;=5.35,G14&gt;=0.412,A14&lt;5.85,F14&lt;2.5,D14&gt;=0.8),3.6,IF(AND(A14&gt;=5.65,G14&lt;0.772,A14&gt;=5.35,G14&gt;=0.412,A14&lt;5.85,F14&lt;2.5,D14&gt;=0.8),3.5,IF(AND(B14&gt;=3.15,D14&lt;1.45,A14&gt;=6.2,B14&gt;=2.75,A14&gt;=5.85,F14&lt;2.5,D14&gt;=0.8),4.7,IF(AND(A14&gt;=6.65,B14&lt;3.25,G14&lt;0.861,A14&gt;=6.2,A14&lt;7.05,F14&gt;=2.5,D14&gt;=0.8),5.567,IF(AND(H14&lt;9.499,A14&gt;=4.95,B14&gt;=3.15,D14&lt;0.25,A14&lt;5.05,A14&gt;=4.75,D14&lt;0.35,D14&lt;0.8),1.4,IF(AND(H14&gt;=9.499,A14&gt;=4.95,B14&gt;=3.15,D14&lt;0.25,A14&lt;5.05,A14&gt;=4.75,D14&lt;0.35,D14&lt;0.8),1.2,IF(AND(G14&lt;0.765,B14&lt;3.15,D14&lt;1.45,A14&gt;=6.2,B14&gt;=2.75,A14&gt;=5.85,F14&lt;2.5,D14&gt;=0.8),4.4,IF(AND(G14&gt;=0.765,B14&lt;3.15,D14&lt;1.45,A14&gt;=6.2,B14&gt;=2.75,A14&gt;=5.85,F14&lt;2.5,D14&gt;=0.8),4.6,IF(AND(H14&lt;10.667,A14&lt;6.65,B14&lt;3.25,G14&lt;0.861,A14&gt;=6.2,A14&lt;7.05,F14&gt;=2.5,D14&gt;=0.8),5.167,IF(AND(G14&lt;0.627,H14&gt;=10.667,A14&lt;6.65,B14&lt;3.25,G14&lt;0.861,A14&gt;=6.2,A14&lt;7.05,F14&gt;=2.5,D14&gt;=0.8),5.64,IF(AND(G14&gt;=0.627,H14&gt;=10.667,A14&lt;6.65,B14&lt;3.25,G14&lt;0.861,A14&gt;=6.2,A14&lt;7.05,F14&gt;=2.5,D14&gt;=0.8),5.1,"shouldnthappen")))))))))))))))))))))))))))))))))))</f>
        <v>1.4</v>
      </c>
      <c r="X14" s="1" t="n">
        <f aca="false">IF(AND(B14&lt;3.05,H14&lt;6.697,A14&lt;5.45),4.1,IF(AND(B14&gt;=3.05,H14&lt;6.697,A14&lt;5.45),1.48,IF(AND(D14&lt;0.7,A14&lt;5.9,A14&gt;=5.45),1.4,IF(AND(A14&lt;4.35,B14&lt;3.3,H14&gt;=6.697,A14&lt;5.45),1.1,IF(AND(G14&lt;0.372,D14&gt;=0.7,A14&lt;5.9,A14&gt;=5.45),4.36,IF(AND(A14&gt;=4.9,A14&gt;=4.35,B14&lt;3.3,H14&gt;=6.697,A14&lt;5.45),1.6,IF(AND(H14&gt;=14.171,A14&lt;5.15,B14&gt;=3.3,H14&gt;=6.697,A14&lt;5.45),1.6,IF(AND(G14&lt;0.451,A14&gt;=5.15,B14&gt;=3.3,H14&gt;=6.697,A14&lt;5.45),1.367,IF(AND(G14&gt;=0.451,A14&gt;=5.15,B14&gt;=3.3,H14&gt;=6.697,A14&lt;5.45),1.5,IF(AND(G14&lt;0.332,D14&lt;1.45,F14&lt;2.5,A14&gt;=5.9,A14&gt;=5.45),4.35,IF(AND(A14&lt;6.15,D14&gt;=1.45,F14&lt;2.5,A14&gt;=5.9,A14&gt;=5.45),5.1,IF(AND(D14&gt;=2.4,G14&lt;0.432,F14&gt;=2.5,A14&gt;=5.9,A14&gt;=5.45),5.78,IF(AND(A14&lt;6.15,G14&gt;=0.432,F14&gt;=2.5,A14&gt;=5.9,A14&gt;=5.45),4.9,IF(AND(B14&lt;3.1,A14&lt;4.9,A14&gt;=4.35,B14&lt;3.3,H14&gt;=6.697,A14&lt;5.45),1.4,IF(AND(B14&gt;=3.1,A14&lt;4.9,A14&gt;=4.35,B14&lt;3.3,H14&gt;=6.697,A14&lt;5.45),1.3,IF(AND(G14&lt;0.343,H14&lt;14.171,A14&lt;5.15,B14&gt;=3.3,H14&gt;=6.697,A14&lt;5.45),1.433,IF(AND(G14&gt;=0.343,H14&lt;14.171,A14&lt;5.15,B14&gt;=3.3,H14&gt;=6.697,A14&lt;5.45),1.525,IF(AND(D14&lt;1.05,B14&lt;2.55,G14&gt;=0.372,D14&gt;=0.7,A14&lt;5.9,A14&gt;=5.45),3.7,IF(AND(H14&lt;10.596,B14&gt;=2.55,G14&gt;=0.372,D14&gt;=0.7,A14&lt;5.9,A14&gt;=5.45),3.525,IF(AND(H14&gt;=10.596,B14&gt;=2.55,G14&gt;=0.372,D14&gt;=0.7,A14&lt;5.9,A14&gt;=5.45),3.9,IF(AND(H14&lt;14.314,G14&gt;=0.332,D14&lt;1.45,F14&lt;2.5,A14&gt;=5.9,A14&gt;=5.45),4.4,IF(AND(H14&gt;=14.314,G14&gt;=0.332,D14&lt;1.45,F14&lt;2.5,A14&gt;=5.9,A14&gt;=5.45),4.7,IF(AND(H14&lt;13.906,A14&gt;=6.15,D14&gt;=1.45,F14&lt;2.5,A14&gt;=5.9,A14&gt;=5.45),4.675,IF(AND(H14&gt;=13.906,A14&gt;=6.15,D14&gt;=1.45,F14&lt;2.5,A14&gt;=5.9,A14&gt;=5.45),4.9,IF(AND(G14&lt;0.093,D14&lt;2.4,G14&lt;0.432,F14&gt;=2.5,A14&gt;=5.9,A14&gt;=5.45),5.6,IF(AND(B14&lt;2.95,A14&gt;=6.15,G14&gt;=0.432,F14&gt;=2.5,A14&gt;=5.9,A14&gt;=5.45),5.86,IF(AND(A14&lt;5.55,D14&gt;=1.05,B14&lt;2.55,G14&gt;=0.372,D14&gt;=0.7,A14&lt;5.9,A14&gt;=5.45),4,IF(AND(A14&gt;=5.55,D14&gt;=1.05,B14&lt;2.55,G14&gt;=0.372,D14&gt;=0.7,A14&lt;5.9,A14&gt;=5.45),3.9,IF(AND(D14&lt;1.7,G14&gt;=0.093,D14&lt;2.4,G14&lt;0.432,F14&gt;=2.5,A14&gt;=5.9,A14&gt;=5.45),5.05,IF(AND(G14&gt;=0.774,B14&gt;=2.95,A14&gt;=6.15,G14&gt;=0.432,F14&gt;=2.5,A14&gt;=5.9,A14&gt;=5.45),5.3,IF(AND(G14&gt;=0.312,D14&gt;=1.7,G14&gt;=0.093,D14&lt;2.4,G14&lt;0.432,F14&gt;=2.5,A14&gt;=5.9,A14&gt;=5.45),5.4,IF(AND(D14&lt;2.45,G14&lt;0.774,B14&gt;=2.95,A14&gt;=6.15,G14&gt;=0.432,F14&gt;=2.5,A14&gt;=5.9,A14&gt;=5.45),5.66,IF(AND(D14&gt;=2.45,G14&lt;0.774,B14&gt;=2.95,A14&gt;=6.15,G14&gt;=0.432,F14&gt;=2.5,A14&gt;=5.9,A14&gt;=5.45),6,IF(AND(G14&gt;=0.301,G14&lt;0.312,D14&gt;=1.7,G14&gt;=0.093,D14&lt;2.4,G14&lt;0.432,F14&gt;=2.5,A14&gt;=5.9,A14&gt;=5.45),5.1,IF(AND(A14&lt;6.45,G14&lt;0.301,G14&lt;0.312,D14&gt;=1.7,G14&gt;=0.093,D14&lt;2.4,G14&lt;0.432,F14&gt;=2.5,A14&gt;=5.9,A14&gt;=5.45),5.3,IF(AND(A14&gt;=6.45,G14&lt;0.301,G14&lt;0.312,D14&gt;=1.7,G14&gt;=0.093,D14&lt;2.4,G14&lt;0.432,F14&gt;=2.5,A14&gt;=5.9,A14&gt;=5.45),5.2,"shouldnthappen"))))))))))))))))))))))))))))))))))))</f>
        <v>1.525</v>
      </c>
      <c r="Y14" s="1" t="n">
        <f aca="false">IF(AND(H14&lt;6.51,F14&lt;1.5),1.8,IF(AND(H14&gt;=16.674,F14&gt;=1.5),6.533,IF(AND(D14&gt;=0.45,H14&gt;=6.51,F14&lt;1.5),1.667,IF(AND(H14&gt;=13.805,G14&lt;0.154,H14&lt;16.674,F14&gt;=1.5),6.7,IF(AND(D14&lt;0.15,A14&lt;5.05,D14&lt;0.45,H14&gt;=6.51,F14&lt;1.5),1.4,IF(AND(H14&gt;=13.586,A14&gt;=5.05,D14&lt;0.45,H14&gt;=6.51,F14&lt;1.5),1.3,IF(AND(F14&lt;2.5,H14&lt;13.805,G14&lt;0.154,H14&lt;16.674,F14&gt;=1.5),4.6,IF(AND(H14&lt;8.929,D14&lt;1.35,G14&gt;=0.154,H14&lt;16.674,F14&gt;=1.5),3.64,IF(AND(G14&lt;0.05,H14&lt;13.586,A14&gt;=5.05,D14&lt;0.45,H14&gt;=6.51,F14&lt;1.5),1.4,IF(AND(G14&gt;=0.107,F14&gt;=2.5,H14&lt;13.805,G14&lt;0.154,H14&lt;16.674,F14&gt;=1.5),5.3,IF(AND(B14&gt;=2.75,H14&gt;=8.929,D14&lt;1.35,G14&gt;=0.154,H14&lt;16.674,F14&gt;=1.5),4.433,IF(AND(D14&gt;=1.55,F14&lt;2.5,D14&gt;=1.35,G14&gt;=0.154,H14&lt;16.674,F14&gt;=1.5),4.975,IF(AND(H14&lt;6.93,F14&gt;=2.5,D14&gt;=1.35,G14&gt;=0.154,H14&lt;16.674,F14&gt;=1.5),4.5,IF(AND(H14&lt;12.675,G14&lt;0.217,D14&gt;=0.15,A14&lt;5.05,D14&lt;0.45,H14&gt;=6.51,F14&lt;1.5),1.4,IF(AND(H14&gt;=12.675,G14&lt;0.217,D14&gt;=0.15,A14&lt;5.05,D14&lt;0.45,H14&gt;=6.51,F14&lt;1.5),1.5,IF(AND(A14&lt;4.65,G14&gt;=0.217,D14&gt;=0.15,A14&lt;5.05,D14&lt;0.45,H14&gt;=6.51,F14&lt;1.5),1.35,IF(AND(D14&lt;0.25,G14&gt;=0.05,H14&lt;13.586,A14&gt;=5.05,D14&lt;0.45,H14&gt;=6.51,F14&lt;1.5),1.467,IF(AND(D14&gt;=0.25,G14&gt;=0.05,H14&lt;13.586,A14&gt;=5.05,D14&lt;0.45,H14&gt;=6.51,F14&lt;1.5),1.5,IF(AND(H14&lt;9.15,G14&lt;0.107,F14&gt;=2.5,H14&lt;13.805,G14&lt;0.154,H14&lt;16.674,F14&gt;=1.5),5.7,IF(AND(H14&gt;=9.15,G14&lt;0.107,F14&gt;=2.5,H14&lt;13.805,G14&lt;0.154,H14&lt;16.674,F14&gt;=1.5),5.6,IF(AND(G14&lt;0.404,B14&lt;2.75,H14&gt;=8.929,D14&lt;1.35,G14&gt;=0.154,H14&lt;16.674,F14&gt;=1.5),4.15,IF(AND(G14&gt;=0.404,B14&lt;2.75,H14&gt;=8.929,D14&lt;1.35,G14&gt;=0.154,H14&lt;16.674,F14&gt;=1.5),3.9,IF(AND(A14&gt;=6.75,D14&lt;1.55,F14&lt;2.5,D14&gt;=1.35,G14&gt;=0.154,H14&lt;16.674,F14&gt;=1.5),4.82,IF(AND(D14&lt;0.25,A14&gt;=4.65,G14&gt;=0.217,D14&gt;=0.15,A14&lt;5.05,D14&lt;0.45,H14&gt;=6.51,F14&lt;1.5),1.325,IF(AND(D14&gt;=0.25,A14&gt;=4.65,G14&gt;=0.217,D14&gt;=0.15,A14&lt;5.05,D14&lt;0.45,H14&gt;=6.51,F14&lt;1.5),1.3,IF(AND(A14&lt;6.55,A14&lt;6.75,D14&lt;1.55,F14&lt;2.5,D14&gt;=1.35,G14&gt;=0.154,H14&lt;16.674,F14&gt;=1.5),4.575,IF(AND(A14&gt;=6.55,A14&lt;6.75,D14&lt;1.55,F14&lt;2.5,D14&gt;=1.35,G14&gt;=0.154,H14&lt;16.674,F14&gt;=1.5),4.4,IF(AND(B14&lt;2.9,D14&lt;2.05,H14&gt;=6.93,F14&gt;=2.5,D14&gt;=1.35,G14&gt;=0.154,H14&lt;16.674,F14&gt;=1.5),5.05,IF(AND(H14&lt;8.884,D14&gt;=2.05,H14&gt;=6.93,F14&gt;=2.5,D14&gt;=1.35,G14&gt;=0.154,H14&lt;16.674,F14&gt;=1.5),5.1,IF(AND(H14&lt;13.711,B14&gt;=2.9,D14&lt;2.05,H14&gt;=6.93,F14&gt;=2.5,D14&gt;=1.35,G14&gt;=0.154,H14&lt;16.674,F14&gt;=1.5),5,IF(AND(H14&gt;=13.711,B14&gt;=2.9,D14&lt;2.05,H14&gt;=6.93,F14&gt;=2.5,D14&gt;=1.35,G14&gt;=0.154,H14&lt;16.674,F14&gt;=1.5),5.8,IF(AND(B14&lt;3.15,H14&gt;=8.884,D14&gt;=2.05,H14&gt;=6.93,F14&gt;=2.5,D14&gt;=1.35,G14&gt;=0.154,H14&lt;16.674,F14&gt;=1.5),5.56,IF(AND(B14&gt;=3.15,H14&gt;=8.884,D14&gt;=2.05,H14&gt;=6.93,F14&gt;=2.5,D14&gt;=1.35,G14&gt;=0.154,H14&lt;16.674,F14&gt;=1.5),5.9,"shouldnthappen")))))))))))))))))))))))))))))))))</f>
        <v>1.325</v>
      </c>
      <c r="Z14" s="1" t="n">
        <f aca="false">IF(AND(F14&gt;=2,B14&gt;=3.35),5.6,IF(AND(A14&lt;6.65,H14&gt;=15.076,B14&lt;3.35),4.8,IF(AND(A14&gt;=6.65,H14&gt;=15.076,B14&lt;3.35),6.15,IF(AND(H14&lt;6.542,F14&lt;2,B14&gt;=3.35),1.767,IF(AND(G14&gt;=0.653,D14&lt;0.75,H14&lt;15.076,B14&lt;3.35),1.55,IF(AND(D14&lt;0.15,G14&lt;0.653,D14&lt;0.75,H14&lt;15.076,B14&lt;3.35),1.1,IF(AND(G14&lt;0.356,A14&lt;5.05,H14&gt;=6.542,F14&lt;2,B14&gt;=3.35),1.4,IF(AND(G14&gt;=0.356,A14&lt;5.05,H14&gt;=6.542,F14&lt;2,B14&gt;=3.35),1.3,IF(AND(G14&gt;=0.566,A14&gt;=5.05,H14&gt;=6.542,F14&lt;2,B14&gt;=3.35),1.6,IF(AND(B14&gt;=3.1,D14&gt;=0.15,G14&lt;0.653,D14&lt;0.75,H14&lt;15.076,B14&lt;3.35),1.367,IF(AND(B14&gt;=2.65,D14&lt;1.45,B14&lt;2.75,D14&gt;=0.75,H14&lt;15.076,B14&lt;3.35),3.96,IF(AND(G14&lt;0.352,D14&gt;=1.45,B14&lt;2.75,D14&gt;=0.75,H14&lt;15.076,B14&lt;3.35),4.5,IF(AND(D14&gt;=1.35,A14&lt;6.2,B14&gt;=2.75,D14&gt;=0.75,H14&lt;15.076,B14&lt;3.35),4.733,IF(AND(A14&lt;4.7,B14&lt;3.1,D14&gt;=0.15,G14&lt;0.653,D14&lt;0.75,H14&lt;15.076,B14&lt;3.35),1.36,IF(AND(A14&gt;=4.7,B14&lt;3.1,D14&gt;=0.15,G14&lt;0.653,D14&lt;0.75,H14&lt;15.076,B14&lt;3.35),1.6,IF(AND(A14&lt;5.2,B14&lt;2.65,D14&lt;1.45,B14&lt;2.75,D14&gt;=0.75,H14&lt;15.076,B14&lt;3.35),3.3,IF(AND(A14&lt;6.5,G14&gt;=0.352,D14&gt;=1.45,B14&lt;2.75,D14&gt;=0.75,H14&lt;15.076,B14&lt;3.35),5,IF(AND(A14&gt;=6.5,G14&gt;=0.352,D14&gt;=1.45,B14&lt;2.75,D14&gt;=0.75,H14&lt;15.076,B14&lt;3.35),5.8,IF(AND(H14&lt;8.486,D14&lt;1.35,A14&lt;6.2,B14&gt;=2.75,D14&gt;=0.75,H14&lt;15.076,B14&lt;3.35),3.975,IF(AND(G14&lt;0.187,F14&lt;2.5,A14&gt;=6.2,B14&gt;=2.75,D14&gt;=0.75,H14&lt;15.076,B14&lt;3.35),5,IF(AND(G14&gt;=0.187,F14&lt;2.5,A14&gt;=6.2,B14&gt;=2.75,D14&gt;=0.75,H14&lt;15.076,B14&lt;3.35),4.525,IF(AND(A14&gt;=7.25,F14&gt;=2.5,A14&gt;=6.2,B14&gt;=2.75,D14&gt;=0.75,H14&lt;15.076,B14&lt;3.35),6.5,IF(AND(G14&lt;0.185,B14&lt;3.6,G14&lt;0.566,A14&gt;=5.05,H14&gt;=6.542,F14&lt;2,B14&gt;=3.35),1.45,IF(AND(G14&gt;=0.185,B14&lt;3.6,G14&lt;0.566,A14&gt;=5.05,H14&gt;=6.542,F14&lt;2,B14&gt;=3.35),1.34,IF(AND(G14&lt;0.13,B14&gt;=3.6,G14&lt;0.566,A14&gt;=5.05,H14&gt;=6.542,F14&lt;2,B14&gt;=3.35),1.45,IF(AND(G14&gt;=0.13,B14&gt;=3.6,G14&lt;0.566,A14&gt;=5.05,H14&gt;=6.542,F14&lt;2,B14&gt;=3.35),1.5,IF(AND(D14&lt;1.05,A14&gt;=5.2,B14&lt;2.65,D14&lt;1.45,B14&lt;2.75,D14&gt;=0.75,H14&lt;15.076,B14&lt;3.35),3.5,IF(AND(D14&gt;=1.05,A14&gt;=5.2,B14&lt;2.65,D14&lt;1.45,B14&lt;2.75,D14&gt;=0.75,H14&lt;15.076,B14&lt;3.35),3.94,IF(AND(H14&lt;10.983,H14&gt;=8.486,D14&lt;1.35,A14&lt;6.2,B14&gt;=2.75,D14&gt;=0.75,H14&lt;15.076,B14&lt;3.35),4.38,IF(AND(H14&gt;=10.983,H14&gt;=8.486,D14&lt;1.35,A14&lt;6.2,B14&gt;=2.75,D14&gt;=0.75,H14&lt;15.076,B14&lt;3.35),4.1,IF(AND(B14&gt;=3.25,A14&lt;7.25,F14&gt;=2.5,A14&gt;=6.2,B14&gt;=2.75,D14&gt;=0.75,H14&lt;15.076,B14&lt;3.35),5.7,IF(AND(B14&lt;2.95,B14&lt;3.25,A14&lt;7.25,F14&gt;=2.5,A14&gt;=6.2,B14&gt;=2.75,D14&gt;=0.75,H14&lt;15.076,B14&lt;3.35),5.6,IF(AND(H14&gt;=13.711,B14&gt;=2.95,B14&lt;3.25,A14&lt;7.25,F14&gt;=2.5,A14&gt;=6.2,B14&gt;=2.75,D14&gt;=0.75,H14&lt;15.076,B14&lt;3.35),5.8,IF(AND(A14&gt;=6.8,H14&lt;13.711,B14&gt;=2.95,B14&lt;3.25,A14&lt;7.25,F14&gt;=2.5,A14&gt;=6.2,B14&gt;=2.75,D14&gt;=0.75,H14&lt;15.076,B14&lt;3.35),5.1,IF(AND(H14&lt;12.921,A14&lt;6.8,H14&lt;13.711,B14&gt;=2.95,B14&lt;3.25,A14&lt;7.25,F14&gt;=2.5,A14&gt;=6.2,B14&gt;=2.75,D14&gt;=0.75,H14&lt;15.076,B14&lt;3.35),5.34,IF(AND(H14&gt;=12.921,A14&lt;6.8,H14&lt;13.711,B14&gt;=2.95,B14&lt;3.25,A14&lt;7.25,F14&gt;=2.5,A14&gt;=6.2,B14&gt;=2.75,D14&gt;=0.75,H14&lt;15.076,B14&lt;3.35),5.133,"shouldnthappen"))))))))))))))))))))))))))))))))))))</f>
        <v>1.3</v>
      </c>
      <c r="AA14" s="1" t="n">
        <f aca="false">IF(AND(D14&gt;=0.45,A14&lt;5.05,D14&lt;0.8),1.6,IF(AND(D14&gt;=0.45,A14&gt;=5.05,D14&lt;0.8),1.7,IF(AND(H14&gt;=16.244,F14&gt;=2.5,D14&gt;=0.8),6.533,IF(AND(A14&lt;4.35,D14&lt;0.45,A14&lt;5.05,D14&lt;0.8),1.1,IF(AND(H14&gt;=14.877,D14&lt;0.45,A14&gt;=5.05,D14&lt;0.8),1.3,IF(AND(D14&gt;=1.4,A14&lt;5.65,F14&lt;2.5,D14&gt;=0.8),4.5,IF(AND(A14&gt;=7.25,H14&lt;16.244,F14&gt;=2.5,D14&gt;=0.8),6.5,IF(AND(A14&gt;=4.75,A14&gt;=4.35,D14&lt;0.45,A14&lt;5.05,D14&lt;0.8),1.35,IF(AND(A14&lt;5.3,D14&lt;1.4,A14&lt;5.65,F14&lt;2.5,D14&gt;=0.8),3.1,IF(AND(A14&gt;=6.8,A14&gt;=6.55,A14&gt;=5.65,F14&lt;2.5,D14&gt;=0.8),4.9,IF(AND(H14&lt;5.767,A14&lt;7.25,H14&lt;16.244,F14&gt;=2.5,D14&gt;=0.8),4.5,IF(AND(G14&gt;=0.522,A14&lt;4.75,A14&gt;=4.35,D14&lt;0.45,A14&lt;5.05,D14&lt;0.8),1.2,IF(AND(G14&gt;=0.948,D14&lt;0.35,H14&lt;14.877,D14&lt;0.45,A14&gt;=5.05,D14&lt;0.8),1.7,IF(AND(H14&lt;13.089,D14&gt;=0.35,H14&lt;14.877,D14&lt;0.45,A14&gt;=5.05,D14&lt;0.8),1.5,IF(AND(H14&gt;=13.089,D14&gt;=0.35,H14&lt;14.877,D14&lt;0.45,A14&gt;=5.05,D14&lt;0.8),1.3,IF(AND(B14&gt;=2.95,A14&gt;=5.3,D14&lt;1.4,A14&lt;5.65,F14&lt;2.5,D14&gt;=0.8),4.1,IF(AND(H14&lt;9.181,A14&lt;6.05,A14&lt;6.55,A14&gt;=5.65,F14&lt;2.5,D14&gt;=0.8),5.1,IF(AND(H14&gt;=9.181,A14&lt;6.05,A14&lt;6.55,A14&gt;=5.65,F14&lt;2.5,D14&gt;=0.8),4.3,IF(AND(G14&gt;=0.867,A14&gt;=6.05,A14&lt;6.55,A14&gt;=5.65,F14&lt;2.5,D14&gt;=0.8),4.9,IF(AND(B14&lt;3.05,A14&lt;6.8,A14&gt;=6.55,A14&gt;=5.65,F14&lt;2.5,D14&gt;=0.8),5,IF(AND(B14&gt;=3.05,A14&lt;6.8,A14&gt;=6.55,A14&gt;=5.65,F14&lt;2.5,D14&gt;=0.8),4.55,IF(AND(H14&gt;=14.144,G14&lt;0.522,A14&lt;4.75,A14&gt;=4.35,D14&lt;0.45,A14&lt;5.05,D14&lt;0.8),1.3,IF(AND(B14&lt;2.7,B14&lt;2.95,A14&gt;=5.3,D14&lt;1.4,A14&lt;5.65,F14&lt;2.5,D14&gt;=0.8),3.78,IF(AND(B14&gt;=2.7,B14&lt;2.95,A14&gt;=5.3,D14&lt;1.4,A14&lt;5.65,F14&lt;2.5,D14&gt;=0.8),3.6,IF(AND(G14&lt;0.638,G14&lt;0.867,A14&gt;=6.05,A14&lt;6.55,A14&gt;=5.65,F14&lt;2.5,D14&gt;=0.8),4.433,IF(AND(G14&gt;=0.638,G14&lt;0.867,A14&gt;=6.05,A14&lt;6.55,A14&gt;=5.65,F14&lt;2.5,D14&gt;=0.8),4,IF(AND(A14&lt;6.35,H14&lt;11.146,H14&gt;=5.767,A14&lt;7.25,H14&lt;16.244,F14&gt;=2.5,D14&gt;=0.8),5.1,IF(AND(A14&lt;4.5,H14&lt;14.144,G14&lt;0.522,A14&lt;4.75,A14&gt;=4.35,D14&lt;0.45,A14&lt;5.05,D14&lt;0.8),1.35,IF(AND(A14&gt;=4.5,H14&lt;14.144,G14&lt;0.522,A14&lt;4.75,A14&gt;=4.35,D14&lt;0.45,A14&lt;5.05,D14&lt;0.8),1.4,IF(AND(A14&lt;5.15,B14&lt;3.75,G14&lt;0.948,D14&lt;0.35,H14&lt;14.877,D14&lt;0.45,A14&gt;=5.05,D14&lt;0.8),1.4,IF(AND(A14&gt;=5.15,B14&lt;3.75,G14&lt;0.948,D14&lt;0.35,H14&lt;14.877,D14&lt;0.45,A14&gt;=5.05,D14&lt;0.8),1.5,IF(AND(G14&lt;0.112,B14&gt;=3.75,G14&lt;0.948,D14&lt;0.35,H14&lt;14.877,D14&lt;0.45,A14&gt;=5.05,D14&lt;0.8),1.5,IF(AND(G14&gt;=0.112,B14&gt;=3.75,G14&lt;0.948,D14&lt;0.35,H14&lt;14.877,D14&lt;0.45,A14&gt;=5.05,D14&lt;0.8),1.6,IF(AND(G14&lt;0.075,A14&gt;=6.35,H14&lt;11.146,H14&gt;=5.767,A14&lt;7.25,H14&lt;16.244,F14&gt;=2.5,D14&gt;=0.8),5.5,IF(AND(G14&gt;=0.075,A14&gt;=6.35,H14&lt;11.146,H14&gt;=5.767,A14&lt;7.25,H14&lt;16.244,F14&gt;=2.5,D14&gt;=0.8),5.24,IF(AND(B14&lt;2.95,D14&lt;1.9,H14&gt;=11.146,H14&gt;=5.767,A14&lt;7.25,H14&lt;16.244,F14&gt;=2.5,D14&gt;=0.8),5.65,IF(AND(B14&gt;=2.95,D14&lt;1.9,H14&gt;=11.146,H14&gt;=5.767,A14&lt;7.25,H14&lt;16.244,F14&gt;=2.5,D14&gt;=0.8),5.8,IF(AND(H14&lt;13.42,D14&gt;=1.9,H14&gt;=11.146,H14&gt;=5.767,A14&lt;7.25,H14&lt;16.244,F14&gt;=2.5,D14&gt;=0.8),5.6,IF(AND(H14&gt;=13.42,D14&gt;=1.9,H14&gt;=11.146,H14&gt;=5.767,A14&lt;7.25,H14&lt;16.244,F14&gt;=2.5,D14&gt;=0.8),5.34,"shouldnthappen")))))))))))))))))))))))))))))))))))))))</f>
        <v>1.35</v>
      </c>
      <c r="AB14" s="1" t="n">
        <f aca="false">IF(AND(D14&gt;=0.35,F14&lt;1.5),1.5,IF(AND(F14&lt;2.5,D14&gt;=1.55,F14&gt;=1.5),4.85,IF(AND(H14&lt;8.308,D14&lt;0.15,D14&lt;0.35,F14&lt;1.5),1.5,IF(AND(H14&gt;=8.308,D14&lt;0.15,D14&lt;0.35,F14&lt;1.5),1.4,IF(AND(H14&lt;5.523,D14&gt;=0.15,D14&lt;0.35,F14&lt;1.5),1,IF(AND(G14&lt;0.572,H14&lt;10.688,D14&lt;1.55,F14&gt;=1.5),3.75,IF(AND(B14&gt;=3.5,F14&gt;=2.5,D14&gt;=1.55,F14&gt;=1.5),6.3,IF(AND(A14&gt;=5.65,G14&gt;=0.572,H14&lt;10.688,D14&lt;1.55,F14&gt;=1.5),4.45,IF(AND(B14&gt;=2.85,A14&lt;6.15,H14&gt;=10.688,D14&lt;1.55,F14&gt;=1.5),4.35,IF(AND(H14&gt;=16.284,B14&lt;3.5,F14&gt;=2.5,D14&gt;=1.55,F14&gt;=1.5),6.6,IF(AND(G14&gt;=0.241,G14&lt;0.338,H14&gt;=5.523,D14&gt;=0.15,D14&lt;0.35,F14&lt;1.5),1.25,IF(AND(A14&lt;5.05,G14&gt;=0.338,H14&gt;=5.523,D14&gt;=0.15,D14&lt;0.35,F14&lt;1.5),1.35,IF(AND(B14&lt;2.7,A14&lt;5.65,G14&gt;=0.572,H14&lt;10.688,D14&lt;1.55,F14&gt;=1.5),4,IF(AND(B14&gt;=2.7,A14&lt;5.65,G14&gt;=0.572,H14&lt;10.688,D14&lt;1.55,F14&gt;=1.5),3.6,IF(AND(B14&lt;2.45,B14&lt;2.85,A14&lt;6.15,H14&gt;=10.688,D14&lt;1.55,F14&gt;=1.5),3.7,IF(AND(A14&lt;6.25,B14&lt;2.85,A14&gt;=6.15,H14&gt;=10.688,D14&lt;1.55,F14&gt;=1.5),4.5,IF(AND(A14&gt;=6.25,B14&lt;2.85,A14&gt;=6.15,H14&gt;=10.688,D14&lt;1.55,F14&gt;=1.5),4.86,IF(AND(D14&gt;=1.45,B14&gt;=2.85,A14&gt;=6.15,H14&gt;=10.688,D14&lt;1.55,F14&gt;=1.5),4.8,IF(AND(H14&lt;8.202,H14&lt;16.284,B14&lt;3.5,F14&gt;=2.5,D14&gt;=1.55,F14&gt;=1.5),5.7,IF(AND(A14&gt;=5.1,G14&lt;0.241,G14&lt;0.338,H14&gt;=5.523,D14&gt;=0.15,D14&lt;0.35,F14&lt;1.5),1.5,IF(AND(B14&gt;=3.75,A14&gt;=5.05,G14&gt;=0.338,H14&gt;=5.523,D14&gt;=0.15,D14&lt;0.35,F14&lt;1.5),1.6,IF(AND(A14&lt;5.7,B14&gt;=2.45,B14&lt;2.85,A14&lt;6.15,H14&gt;=10.688,D14&lt;1.55,F14&gt;=1.5),3.9,IF(AND(A14&gt;=5.7,B14&gt;=2.45,B14&lt;2.85,A14&lt;6.15,H14&gt;=10.688,D14&lt;1.55,F14&gt;=1.5),4.02,IF(AND(H14&lt;13.654,D14&lt;1.45,B14&gt;=2.85,A14&gt;=6.15,H14&gt;=10.688,D14&lt;1.55,F14&gt;=1.5),4.333,IF(AND(H14&gt;=13.654,D14&lt;1.45,B14&gt;=2.85,A14&gt;=6.15,H14&gt;=10.688,D14&lt;1.55,F14&gt;=1.5),4.54,IF(AND(A14&lt;6.15,H14&gt;=8.202,H14&lt;16.284,B14&lt;3.5,F14&gt;=2.5,D14&gt;=1.55,F14&gt;=1.5),5,IF(AND(H14&lt;13.924,A14&lt;5.1,G14&lt;0.241,G14&lt;0.338,H14&gt;=5.523,D14&gt;=0.15,D14&lt;0.35,F14&lt;1.5),1.4,IF(AND(H14&gt;=13.924,A14&lt;5.1,G14&lt;0.241,G14&lt;0.338,H14&gt;=5.523,D14&gt;=0.15,D14&lt;0.35,F14&lt;1.5),1.5,IF(AND(D14&lt;0.25,B14&lt;3.75,A14&gt;=5.05,G14&gt;=0.338,H14&gt;=5.523,D14&gt;=0.15,D14&lt;0.35,F14&lt;1.5),1.5,IF(AND(D14&gt;=0.25,B14&lt;3.75,A14&gt;=5.05,G14&gt;=0.338,H14&gt;=5.523,D14&gt;=0.15,D14&lt;0.35,F14&lt;1.5),1.4,IF(AND(H14&lt;8.884,B14&gt;=3.05,A14&gt;=6.15,H14&gt;=8.202,H14&lt;16.284,B14&lt;3.5,F14&gt;=2.5,D14&gt;=1.55,F14&gt;=1.5),5.1,IF(AND(A14&lt;6.45,G14&lt;0.368,B14&lt;3.05,A14&gt;=6.15,H14&gt;=8.202,H14&lt;16.284,B14&lt;3.5,F14&gt;=2.5,D14&gt;=1.55,F14&gt;=1.5),5.525,IF(AND(A14&gt;=6.45,G14&lt;0.368,B14&lt;3.05,A14&gt;=6.15,H14&gt;=8.202,H14&lt;16.284,B14&lt;3.5,F14&gt;=2.5,D14&gt;=1.55,F14&gt;=1.5),5.35,IF(AND(D14&lt;2.25,G14&gt;=0.368,B14&lt;3.05,A14&gt;=6.15,H14&gt;=8.202,H14&lt;16.284,B14&lt;3.5,F14&gt;=2.5,D14&gt;=1.55,F14&gt;=1.5),5.8,IF(AND(D14&gt;=2.25,G14&gt;=0.368,B14&lt;3.05,A14&gt;=6.15,H14&gt;=8.202,H14&lt;16.284,B14&lt;3.5,F14&gt;=2.5,D14&gt;=1.55,F14&gt;=1.5),5.2,IF(AND(H14&lt;10.257,H14&gt;=8.884,B14&gt;=3.05,A14&gt;=6.15,H14&gt;=8.202,H14&lt;16.284,B14&lt;3.5,F14&gt;=2.5,D14&gt;=1.55,F14&gt;=1.5),5.9,IF(AND(H14&gt;=10.257,H14&gt;=8.884,B14&gt;=3.05,A14&gt;=6.15,H14&gt;=8.202,H14&lt;16.284,B14&lt;3.5,F14&gt;=2.5,D14&gt;=1.55,F14&gt;=1.5),5.48,"shouldnthappen")))))))))))))))))))))))))))))))))))))</f>
        <v>1.35</v>
      </c>
      <c r="AC14" s="1" t="n">
        <f aca="false">IF(AND(H14&lt;5.748,A14&lt;5.05,D14&lt;0.8),1,IF(AND(B14&lt;3.35,A14&gt;=5.05,D14&lt;0.8),1.7,IF(AND(A14&lt;5.85,G14&lt;0.154,D14&gt;=0.8),4.5,IF(AND(D14&gt;=0.45,H14&gt;=5.748,A14&lt;5.05,D14&lt;0.8),1.6,IF(AND(G14&gt;=0.934,B14&gt;=3.35,A14&gt;=5.05,D14&lt;0.8),1.7,IF(AND(D14&lt;2.1,A14&gt;=5.85,G14&lt;0.154,D14&gt;=0.8),6.15,IF(AND(D14&gt;=2.1,A14&gt;=5.85,G14&lt;0.154,D14&gt;=0.8),5.5,IF(AND(A14&lt;6.1,D14&gt;=1.55,G14&gt;=0.154,D14&gt;=0.8),5,IF(AND(H14&gt;=14.379,G14&lt;0.934,B14&gt;=3.35,A14&gt;=5.05,D14&lt;0.8),1.58,IF(AND(G14&lt;0.379,A14&gt;=6.1,D14&gt;=1.55,G14&gt;=0.154,D14&gt;=0.8),5.42,IF(AND(H14&lt;13.924,G14&lt;0.227,D14&lt;0.45,H14&gt;=5.748,A14&lt;5.05,D14&lt;0.8),1.4,IF(AND(H14&gt;=13.924,G14&lt;0.227,D14&lt;0.45,H14&gt;=5.748,A14&lt;5.05,D14&lt;0.8),1.5,IF(AND(B14&lt;3.1,G14&gt;=0.227,D14&lt;0.45,H14&gt;=5.748,A14&lt;5.05,D14&lt;0.8),1.1,IF(AND(G14&lt;0.13,H14&lt;14.379,G14&lt;0.934,B14&gt;=3.35,A14&gt;=5.05,D14&lt;0.8),1.4,IF(AND(D14&lt;1.05,A14&lt;5.65,D14&lt;1.35,D14&lt;1.55,G14&gt;=0.154,D14&gt;=0.8),3.7,IF(AND(D14&lt;1.25,A14&gt;=5.65,D14&lt;1.35,D14&lt;1.55,G14&gt;=0.154,D14&gt;=0.8),4.06,IF(AND(D14&gt;=1.25,A14&gt;=5.65,D14&lt;1.35,D14&lt;1.55,G14&gt;=0.154,D14&gt;=0.8),4.425,IF(AND(H14&lt;13.654,D14&lt;1.45,D14&gt;=1.35,D14&lt;1.55,G14&gt;=0.154,D14&gt;=0.8),4.275,IF(AND(G14&lt;0.259,D14&gt;=1.45,D14&gt;=1.35,D14&lt;1.55,G14&gt;=0.154,D14&gt;=0.8),5.1,IF(AND(B14&lt;2.95,G14&gt;=0.379,A14&gt;=6.1,D14&gt;=1.55,G14&gt;=0.154,D14&gt;=0.8),6.3,IF(AND(B14&lt;3.25,B14&gt;=3.1,G14&gt;=0.227,D14&lt;0.45,H14&gt;=5.748,A14&lt;5.05,D14&lt;0.8),1.3,IF(AND(B14&gt;=3.25,B14&gt;=3.1,G14&gt;=0.227,D14&lt;0.45,H14&gt;=5.748,A14&lt;5.05,D14&lt;0.8),1.4,IF(AND(H14&gt;=13.372,G14&gt;=0.13,H14&lt;14.379,G14&lt;0.934,B14&gt;=3.35,A14&gt;=5.05,D14&lt;0.8),1.4,IF(AND(H14&lt;6.69,D14&gt;=1.05,A14&lt;5.65,D14&lt;1.35,D14&lt;1.55,G14&gt;=0.154,D14&gt;=0.8),4.033,IF(AND(H14&gt;=6.69,D14&gt;=1.05,A14&lt;5.65,D14&lt;1.35,D14&lt;1.55,G14&gt;=0.154,D14&gt;=0.8),3.88,IF(AND(B14&lt;2.85,H14&gt;=13.654,D14&lt;1.45,D14&gt;=1.35,D14&lt;1.55,G14&gt;=0.154,D14&gt;=0.8),4.8,IF(AND(B14&gt;=2.85,H14&gt;=13.654,D14&lt;1.45,D14&gt;=1.35,D14&lt;1.55,G14&gt;=0.154,D14&gt;=0.8),4.7,IF(AND(H14&lt;11.681,G14&gt;=0.259,D14&gt;=1.45,D14&gt;=1.35,D14&lt;1.55,G14&gt;=0.154,D14&gt;=0.8),4.85,IF(AND(H14&gt;=11.681,G14&gt;=0.259,D14&gt;=1.45,D14&gt;=1.35,D14&lt;1.55,G14&gt;=0.154,D14&gt;=0.8),4.633,IF(AND(A14&lt;6.25,B14&gt;=2.95,G14&gt;=0.379,A14&gt;=6.1,D14&gt;=1.55,G14&gt;=0.154,D14&gt;=0.8),5.4,IF(AND(D14&lt;0.3,H14&lt;13.372,G14&gt;=0.13,H14&lt;14.379,G14&lt;0.934,B14&gt;=3.35,A14&gt;=5.05,D14&lt;0.8),1.475,IF(AND(D14&gt;=0.3,H14&lt;13.372,G14&gt;=0.13,H14&lt;14.379,G14&lt;0.934,B14&gt;=3.35,A14&gt;=5.05,D14&lt;0.8),1.5,IF(AND(B14&lt;3.15,A14&gt;=6.25,B14&gt;=2.95,G14&gt;=0.379,A14&gt;=6.1,D14&gt;=1.55,G14&gt;=0.154,D14&gt;=0.8),5.7,IF(AND(B14&gt;=3.15,A14&gt;=6.25,B14&gt;=2.95,G14&gt;=0.379,A14&gt;=6.1,D14&gt;=1.55,G14&gt;=0.154,D14&gt;=0.8),5.933,"shouldnthappen"))))))))))))))))))))))))))))))))))</f>
        <v>1.4</v>
      </c>
      <c r="AD14" s="1" t="n">
        <f aca="false">IF(AND(H14&lt;6.621,A14&lt;4.95,D14&lt;0.8),1,IF(AND(H14&lt;14.144,H14&gt;=6.621,A14&lt;4.95,D14&lt;0.8),1.4,IF(AND(H14&gt;=14.144,H14&gt;=6.621,A14&lt;4.95,D14&lt;0.8),1.3,IF(AND(G14&lt;0.13,B14&gt;=3.85,A14&gt;=4.95,D14&lt;0.8),1.3,IF(AND(G14&gt;=0.13,B14&gt;=3.85,A14&gt;=4.95,D14&lt;0.8),1.425,IF(AND(A14&gt;=6.05,B14&lt;2.75,D14&lt;1.55,D14&gt;=0.8),4.9,IF(AND(A14&gt;=7.3,G14&lt;0.119,D14&gt;=1.55,D14&gt;=0.8),6.7,IF(AND(H14&lt;6.555,D14&lt;0.25,B14&lt;3.85,A14&gt;=4.95,D14&lt;0.8),1.7,IF(AND(B14&lt;3.4,D14&gt;=0.25,B14&lt;3.85,A14&gt;=4.95,D14&lt;0.8),1.7,IF(AND(B14&gt;=3.4,D14&gt;=0.25,B14&lt;3.85,A14&gt;=4.95,D14&lt;0.8),1.6,IF(AND(A14&lt;5.05,A14&lt;6.05,B14&lt;2.75,D14&lt;1.55,D14&gt;=0.8),3.3,IF(AND(B14&lt;2.85,D14&lt;1.35,B14&gt;=2.75,D14&lt;1.55,D14&gt;=0.8),4.5,IF(AND(H14&lt;12.206,D14&gt;=1.35,B14&gt;=2.75,D14&lt;1.55,D14&gt;=0.8),4.7,IF(AND(H14&gt;=12.206,D14&gt;=1.35,B14&gt;=2.75,D14&lt;1.55,D14&gt;=0.8),4.52,IF(AND(G14&lt;0.024,A14&lt;7.3,G14&lt;0.119,D14&gt;=1.55,D14&gt;=0.8),5.7,IF(AND(G14&gt;=0.024,A14&lt;7.3,G14&lt;0.119,D14&gt;=1.55,D14&gt;=0.8),5.6,IF(AND(F14&lt;2.5,G14&lt;0.417,G14&gt;=0.119,D14&gt;=1.55,D14&gt;=0.8),5.05,IF(AND(B14&lt;3.15,H14&gt;=6.555,D14&lt;0.25,B14&lt;3.85,A14&gt;=4.95,D14&lt;0.8),1.6,IF(AND(G14&lt;0.356,A14&gt;=5.05,A14&lt;6.05,B14&lt;2.75,D14&lt;1.55,D14&gt;=0.8),4.12,IF(AND(A14&lt;5.65,B14&gt;=2.85,D14&lt;1.35,B14&gt;=2.75,D14&lt;1.55,D14&gt;=0.8),3.6,IF(AND(B14&lt;3.15,F14&gt;=2.5,G14&lt;0.417,G14&gt;=0.119,D14&gt;=1.55,D14&gt;=0.8),5.18,IF(AND(B14&gt;=3.15,F14&gt;=2.5,G14&lt;0.417,G14&gt;=0.119,D14&gt;=1.55,D14&gt;=0.8),5.3,IF(AND(D14&lt;1.7,A14&lt;6.95,G14&gt;=0.417,G14&gt;=0.119,D14&gt;=1.55,D14&gt;=0.8),4.7,IF(AND(A14&lt;7.25,A14&gt;=6.95,G14&gt;=0.417,G14&gt;=0.119,D14&gt;=1.55,D14&gt;=0.8),5.8,IF(AND(A14&gt;=7.25,A14&gt;=6.95,G14&gt;=0.417,G14&gt;=0.119,D14&gt;=1.55,D14&gt;=0.8),6.333,IF(AND(H14&lt;8.594,B14&gt;=3.15,H14&gt;=6.555,D14&lt;0.25,B14&lt;3.85,A14&gt;=4.95,D14&lt;0.8),1.4,IF(AND(H14&gt;=8.594,B14&gt;=3.15,H14&gt;=6.555,D14&lt;0.25,B14&lt;3.85,A14&gt;=4.95,D14&lt;0.8),1.5,IF(AND(H14&gt;=11.218,G14&gt;=0.356,A14&gt;=5.05,A14&lt;6.05,B14&lt;2.75,D14&lt;1.55,D14&gt;=0.8),3.925,IF(AND(A14&gt;=6.5,A14&gt;=5.65,B14&gt;=2.85,D14&lt;1.35,B14&gt;=2.75,D14&lt;1.55,D14&gt;=0.8),4.6,IF(AND(H14&lt;8.602,H14&lt;11.218,G14&gt;=0.356,A14&gt;=5.05,A14&lt;6.05,B14&lt;2.75,D14&lt;1.55,D14&gt;=0.8),3.95,IF(AND(H14&gt;=8.602,H14&lt;11.218,G14&gt;=0.356,A14&gt;=5.05,A14&lt;6.05,B14&lt;2.75,D14&lt;1.55,D14&gt;=0.8),3.75,IF(AND(H14&lt;10.129,A14&lt;6.5,A14&gt;=5.65,B14&gt;=2.85,D14&lt;1.35,B14&gt;=2.75,D14&lt;1.55,D14&gt;=0.8),4.2,IF(AND(H14&gt;=10.129,A14&lt;6.5,A14&gt;=5.65,B14&gt;=2.85,D14&lt;1.35,B14&gt;=2.75,D14&lt;1.55,D14&gt;=0.8),4.267,IF(AND(D14&lt;2.2,B14&lt;3.05,D14&gt;=1.7,A14&lt;6.95,G14&gt;=0.417,G14&gt;=0.119,D14&gt;=1.55,D14&gt;=0.8),5.3,IF(AND(D14&gt;=2.2,B14&lt;3.05,D14&gt;=1.7,A14&lt;6.95,G14&gt;=0.417,G14&gt;=0.119,D14&gt;=1.55,D14&gt;=0.8),5.133,IF(AND(D14&lt;2.45,B14&gt;=3.05,D14&gt;=1.7,A14&lt;6.95,G14&gt;=0.417,G14&gt;=0.119,D14&gt;=1.55,D14&gt;=0.8),5.6,IF(AND(D14&gt;=2.45,B14&gt;=3.05,D14&gt;=1.7,A14&lt;6.95,G14&gt;=0.417,G14&gt;=0.119,D14&gt;=1.55,D14&gt;=0.8),6,"shouldnthappen")))))))))))))))))))))))))))))))))))))</f>
        <v>1.4</v>
      </c>
      <c r="AE14" s="1" t="n">
        <f aca="false">IF(AND(G14&lt;0.123,D14&gt;=0.25,D14&lt;0.75),1.3,IF(AND(H14&gt;=16.774,D14&gt;=1.75,D14&gt;=0.75),6.4,IF(AND(B14&lt;3.4,A14&lt;4.8,D14&lt;0.25,D14&lt;0.75),1.22,IF(AND(B14&gt;=3.4,A14&lt;4.8,D14&lt;0.25,D14&lt;0.75),1,IF(AND(A14&gt;=5.45,A14&gt;=4.8,D14&lt;0.25,D14&lt;0.75),1.367,IF(AND(H14&gt;=10.688,D14&lt;1.35,D14&lt;1.75,D14&gt;=0.75),4.2,IF(AND(A14&lt;5.3,D14&gt;=1.35,D14&lt;1.75,D14&gt;=0.75),4.05,IF(AND(G14&gt;=0.857,H14&lt;16.774,D14&gt;=1.75,D14&gt;=0.75),5.02,IF(AND(H14&lt;6.089,A14&lt;5.45,A14&gt;=4.8,D14&lt;0.25,D14&lt;0.75),1.7,IF(AND(G14&lt;0.184,D14&lt;0.35,G14&gt;=0.123,D14&gt;=0.25,D14&lt;0.75),1.7,IF(AND(G14&gt;=0.184,D14&lt;0.35,G14&gt;=0.123,D14&gt;=0.25,D14&lt;0.75),1.48,IF(AND(A14&lt;5.25,D14&gt;=0.35,G14&gt;=0.123,D14&gt;=0.25,D14&lt;0.75),1.75,IF(AND(A14&gt;=5.25,D14&gt;=0.35,G14&gt;=0.123,D14&gt;=0.25,D14&lt;0.75),1.5,IF(AND(A14&lt;5.3,H14&lt;10.688,D14&lt;1.35,D14&lt;1.75,D14&gt;=0.75),3.15,IF(AND(H14&lt;9.474,A14&gt;=5.3,D14&gt;=1.35,D14&lt;1.75,D14&gt;=0.75),4.95,IF(AND(G14&gt;=0.779,G14&lt;0.857,H14&lt;16.774,D14&gt;=1.75,D14&gt;=0.75),6,IF(AND(G14&lt;0.05,H14&gt;=6.089,A14&lt;5.45,A14&gt;=4.8,D14&lt;0.25,D14&lt;0.75),1.4,IF(AND(H14&lt;6.69,A14&gt;=5.3,H14&lt;10.688,D14&lt;1.35,D14&lt;1.75,D14&gt;=0.75),4.033,IF(AND(H14&gt;=6.69,A14&gt;=5.3,H14&lt;10.688,D14&lt;1.35,D14&lt;1.75,D14&gt;=0.75),3.733,IF(AND(B14&lt;2.5,H14&gt;=9.474,A14&gt;=5.3,D14&gt;=1.35,D14&lt;1.75,D14&gt;=0.75),4.5,IF(AND(D14&gt;=2.45,G14&lt;0.779,G14&lt;0.857,H14&lt;16.774,D14&gt;=1.75,D14&gt;=0.75),6,IF(AND(B14&gt;=3.75,G14&gt;=0.05,H14&gt;=6.089,A14&lt;5.45,A14&gt;=4.8,D14&lt;0.25,D14&lt;0.75),1.6,IF(AND(H14&lt;13.695,B14&gt;=2.5,H14&gt;=9.474,A14&gt;=5.3,D14&gt;=1.35,D14&lt;1.75,D14&gt;=0.75),4.567,IF(AND(G14&gt;=0.654,D14&lt;2.45,G14&lt;0.779,G14&lt;0.857,H14&lt;16.774,D14&gt;=1.75,D14&gt;=0.75),4.9,IF(AND(G14&gt;=0.73,B14&lt;3.75,G14&gt;=0.05,H14&gt;=6.089,A14&lt;5.45,A14&gt;=4.8,D14&lt;0.25,D14&lt;0.75),1.4,IF(AND(A14&lt;6.65,H14&gt;=13.695,B14&gt;=2.5,H14&gt;=9.474,A14&gt;=5.3,D14&gt;=1.35,D14&lt;1.75,D14&gt;=0.75),4.4,IF(AND(A14&gt;=6.65,H14&gt;=13.695,B14&gt;=2.5,H14&gt;=9.474,A14&gt;=5.3,D14&gt;=1.35,D14&lt;1.75,D14&gt;=0.75),4.84,IF(AND(B14&lt;2.75,G14&lt;0.654,D14&lt;2.45,G14&lt;0.779,G14&lt;0.857,H14&lt;16.774,D14&gt;=1.75,D14&gt;=0.75),5.2,IF(AND(H14&lt;9.524,G14&lt;0.73,B14&lt;3.75,G14&gt;=0.05,H14&gt;=6.089,A14&lt;5.45,A14&gt;=4.8,D14&lt;0.25,D14&lt;0.75),1.5,IF(AND(H14&gt;=9.524,G14&lt;0.73,B14&lt;3.75,G14&gt;=0.05,H14&gt;=6.089,A14&lt;5.45,A14&gt;=4.8,D14&lt;0.25,D14&lt;0.75),1.4,IF(AND(H14&gt;=13.644,B14&gt;=2.75,G14&lt;0.654,D14&lt;2.45,G14&lt;0.779,G14&lt;0.857,H14&lt;16.774,D14&gt;=1.75,D14&gt;=0.75),6.033,IF(AND(A14&gt;=6.85,H14&lt;13.644,B14&gt;=2.75,G14&lt;0.654,D14&lt;2.45,G14&lt;0.779,G14&lt;0.857,H14&lt;16.774,D14&gt;=1.75,D14&gt;=0.75),5.1,IF(AND(A14&gt;=6.75,A14&lt;6.85,H14&lt;13.644,B14&gt;=2.75,G14&lt;0.654,D14&lt;2.45,G14&lt;0.779,G14&lt;0.857,H14&lt;16.774,D14&gt;=1.75,D14&gt;=0.75),5.9,IF(AND(D14&gt;=2.35,A14&lt;6.75,A14&lt;6.85,H14&lt;13.644,B14&gt;=2.75,G14&lt;0.654,D14&lt;2.45,G14&lt;0.779,G14&lt;0.857,H14&lt;16.774,D14&gt;=1.75,D14&gt;=0.75),5.6,IF(AND(H14&lt;11.146,D14&lt;2.35,A14&lt;6.75,A14&lt;6.85,H14&lt;13.644,B14&gt;=2.75,G14&lt;0.654,D14&lt;2.45,G14&lt;0.779,G14&lt;0.857,H14&lt;16.774,D14&gt;=1.75,D14&gt;=0.75),5.4,IF(AND(H14&gt;=11.146,D14&lt;2.35,A14&lt;6.75,A14&lt;6.85,H14&lt;13.644,B14&gt;=2.75,G14&lt;0.654,D14&lt;2.45,G14&lt;0.779,G14&lt;0.857,H14&lt;16.774,D14&gt;=1.75,D14&gt;=0.75),5.6,"shouldnthappen"))))))))))))))))))))))))))))))))))))</f>
        <v>1.4</v>
      </c>
      <c r="AF14" s="1" t="n">
        <f aca="false">IF(AND(A14&lt;4.5,D14&lt;0.8),1.233,IF(AND(B14&lt;3.05,A14&gt;=4.5,D14&lt;0.8),1.4,IF(AND(D14&gt;=0.45,B14&gt;=3.05,A14&gt;=4.5,D14&lt;0.8),1.667,IF(AND(D14&lt;1.05,D14&lt;1.35,A14&lt;6.25,D14&gt;=0.8),3.633,IF(AND(H14&lt;13.935,A14&gt;=7.05,A14&gt;=6.25,D14&gt;=0.8),6,IF(AND(G14&gt;=0.948,D14&lt;0.45,B14&gt;=3.05,A14&gt;=4.5,D14&lt;0.8),1.7,IF(AND(G14&lt;0.652,D14&gt;=1.05,D14&lt;1.35,A14&lt;6.25,D14&gt;=0.8),4.16,IF(AND(D14&gt;=2.15,D14&gt;=1.75,D14&gt;=1.35,A14&lt;6.25,D14&gt;=0.8),5.4,IF(AND(G14&gt;=0.912,F14&lt;2.5,A14&lt;7.05,A14&gt;=6.25,D14&gt;=0.8),4.4,IF(AND(B14&gt;=3.25,F14&gt;=2.5,A14&lt;7.05,A14&gt;=6.25,D14&gt;=0.8),5.85,IF(AND(H14&lt;17.32,H14&gt;=13.935,A14&gt;=7.05,A14&gt;=6.25,D14&gt;=0.8),6.65,IF(AND(H14&gt;=17.32,H14&gt;=13.935,A14&gt;=7.05,A14&gt;=6.25,D14&gt;=0.8),6.4,IF(AND(H14&gt;=13.547,G14&lt;0.948,D14&lt;0.45,B14&gt;=3.05,A14&gt;=4.5,D14&lt;0.8),1.38,IF(AND(B14&gt;=2.75,G14&gt;=0.652,D14&gt;=1.05,D14&lt;1.35,A14&lt;6.25,D14&gt;=0.8),3.6,IF(AND(H14&lt;9.417,G14&lt;0.404,D14&lt;1.75,D14&gt;=1.35,A14&lt;6.25,D14&gt;=0.8),4.2,IF(AND(H14&gt;=9.417,G14&lt;0.404,D14&lt;1.75,D14&gt;=1.35,A14&lt;6.25,D14&gt;=0.8),4.5,IF(AND(G14&lt;0.464,G14&gt;=0.404,D14&lt;1.75,D14&gt;=1.35,A14&lt;6.25,D14&gt;=0.8),4.5,IF(AND(G14&gt;=0.464,G14&gt;=0.404,D14&lt;1.75,D14&gt;=1.35,A14&lt;6.25,D14&gt;=0.8),4.625,IF(AND(D14&lt;1.85,D14&lt;2.15,D14&gt;=1.75,D14&gt;=1.35,A14&lt;6.25,D14&gt;=0.8),4.9,IF(AND(D14&gt;=1.85,D14&lt;2.15,D14&gt;=1.75,D14&gt;=1.35,A14&lt;6.25,D14&gt;=0.8),5.05,IF(AND(G14&lt;0.332,G14&lt;0.912,F14&lt;2.5,A14&lt;7.05,A14&gt;=6.25,D14&gt;=0.8),4.467,IF(AND(G14&gt;=0.332,G14&lt;0.912,F14&lt;2.5,A14&lt;7.05,A14&gt;=6.25,D14&gt;=0.8),4.767,IF(AND(D14&lt;0.15,H14&lt;13.547,G14&lt;0.948,D14&lt;0.45,B14&gt;=3.05,A14&gt;=4.5,D14&lt;0.8),1.5,IF(AND(D14&lt;1.15,B14&lt;2.75,G14&gt;=0.652,D14&gt;=1.05,D14&lt;1.35,A14&lt;6.25,D14&gt;=0.8),3.9,IF(AND(D14&gt;=1.15,B14&lt;2.75,G14&gt;=0.652,D14&gt;=1.05,D14&lt;1.35,A14&lt;6.25,D14&gt;=0.8),4,IF(AND(D14&gt;=2.25,B14&lt;3.15,B14&lt;3.25,F14&gt;=2.5,A14&lt;7.05,A14&gt;=6.25,D14&gt;=0.8),5.14,IF(AND(G14&lt;0.621,B14&gt;=3.15,B14&lt;3.25,F14&gt;=2.5,A14&lt;7.05,A14&gt;=6.25,D14&gt;=0.8),5.75,IF(AND(G14&gt;=0.621,B14&gt;=3.15,B14&lt;3.25,F14&gt;=2.5,A14&lt;7.05,A14&gt;=6.25,D14&gt;=0.8),5.1,IF(AND(G14&gt;=0.862,D14&gt;=0.15,H14&lt;13.547,G14&lt;0.948,D14&lt;0.45,B14&gt;=3.05,A14&gt;=4.5,D14&lt;0.8),1.5,IF(AND(A14&lt;6.35,D14&lt;2.25,B14&lt;3.15,B14&lt;3.25,F14&gt;=2.5,A14&lt;7.05,A14&gt;=6.25,D14&gt;=0.8),5.267,IF(AND(A14&gt;=6.35,D14&lt;2.25,B14&lt;3.15,B14&lt;3.25,F14&gt;=2.5,A14&lt;7.05,A14&gt;=6.25,D14&gt;=0.8),5.42,IF(AND(A14&lt;5.1,G14&lt;0.862,D14&gt;=0.15,H14&lt;13.547,G14&lt;0.948,D14&lt;0.45,B14&gt;=3.05,A14&gt;=4.5,D14&lt;0.8),1.35,IF(AND(B14&lt;3.95,A14&gt;=5.1,G14&lt;0.862,D14&gt;=0.15,H14&lt;13.547,G14&lt;0.948,D14&lt;0.45,B14&gt;=3.05,A14&gt;=4.5,D14&lt;0.8),1.5,IF(AND(B14&gt;=3.95,A14&gt;=5.1,G14&lt;0.862,D14&gt;=0.15,H14&lt;13.547,G14&lt;0.948,D14&lt;0.45,B14&gt;=3.05,A14&gt;=4.5,D14&lt;0.8),1.467,"shouldnthappen"))))))))))))))))))))))))))))))))))</f>
        <v>1.38</v>
      </c>
      <c r="AG14" s="1" t="n">
        <f aca="false">IF(AND(H14&lt;5.748,A14&lt;4.85,D14&lt;0.75),1,IF(AND(B14&gt;=3.5,D14&gt;=1.75,D14&gt;=0.75),6.2,IF(AND(A14&gt;=4.65,H14&gt;=5.748,A14&lt;4.85,D14&lt;0.75),1.333,IF(AND(H14&lt;6.417,B14&lt;3.45,A14&gt;=4.85,D14&lt;0.75),1.7,IF(AND(A14&lt;5.05,B14&gt;=3.45,A14&gt;=4.85,D14&lt;0.75),1.4,IF(AND(A14&gt;=5.05,B14&gt;=3.45,A14&gt;=4.85,D14&lt;0.75),1.5,IF(AND(F14&gt;=2.5,H14&lt;13.641,D14&lt;1.75,D14&gt;=0.75),4.667,IF(AND(G14&lt;0.187,H14&gt;=13.641,D14&lt;1.75,D14&gt;=0.75),5,IF(AND(A14&gt;=7.1,B14&lt;3.5,D14&gt;=1.75,D14&gt;=0.75),6.575,IF(AND(G14&lt;0.161,A14&lt;4.65,H14&gt;=5.748,A14&lt;4.85,D14&lt;0.75),1.5,IF(AND(H14&lt;8.399,H14&gt;=6.417,B14&lt;3.45,A14&gt;=4.85,D14&lt;0.75),1.5,IF(AND(H14&gt;=8.399,H14&gt;=6.417,B14&lt;3.45,A14&gt;=4.85,D14&lt;0.75),1.625,IF(AND(G14&lt;0.086,F14&lt;2.5,H14&lt;13.641,D14&lt;1.75,D14&gt;=0.75),4.7,IF(AND(D14&lt;1.35,G14&gt;=0.187,H14&gt;=13.641,D14&lt;1.75,D14&gt;=0.75),4.2,IF(AND(G14&lt;0.422,G14&gt;=0.161,A14&lt;4.65,H14&gt;=5.748,A14&lt;4.85,D14&lt;0.75),1.4,IF(AND(G14&gt;=0.422,G14&gt;=0.161,A14&lt;4.65,H14&gt;=5.748,A14&lt;4.85,D14&lt;0.75),1.3,IF(AND(B14&lt;2.5,D14&gt;=1.35,G14&gt;=0.187,H14&gt;=13.641,D14&lt;1.75,D14&gt;=0.75),4.5,IF(AND(B14&lt;2.75,A14&lt;6,A14&lt;7.1,B14&lt;3.5,D14&gt;=1.75,D14&gt;=0.75),5.1,IF(AND(B14&gt;=2.75,A14&lt;6,A14&lt;7.1,B14&lt;3.5,D14&gt;=1.75,D14&gt;=0.75),5.02,IF(AND(A14&lt;5.15,A14&lt;5.9,G14&gt;=0.086,F14&lt;2.5,H14&lt;13.641,D14&lt;1.75,D14&gt;=0.75),3,IF(AND(G14&lt;0.644,A14&gt;=5.9,G14&gt;=0.086,F14&lt;2.5,H14&lt;13.641,D14&lt;1.75,D14&gt;=0.75),4.65,IF(AND(G14&gt;=0.644,A14&gt;=5.9,G14&gt;=0.086,F14&lt;2.5,H14&lt;13.641,D14&lt;1.75,D14&gt;=0.75),4.24,IF(AND(D14&lt;1.45,B14&gt;=2.5,D14&gt;=1.35,G14&gt;=0.187,H14&gt;=13.641,D14&lt;1.75,D14&gt;=0.75),4.68,IF(AND(D14&gt;=1.45,B14&gt;=2.5,D14&gt;=1.35,G14&gt;=0.187,H14&gt;=13.641,D14&lt;1.75,D14&gt;=0.75),4.833,IF(AND(H14&lt;13.18,D14&lt;2.05,A14&gt;=6,A14&lt;7.1,B14&lt;3.5,D14&gt;=1.75,D14&gt;=0.75),5.44,IF(AND(H14&gt;=13.18,D14&lt;2.05,A14&gt;=6,A14&lt;7.1,B14&lt;3.5,D14&gt;=1.75,D14&gt;=0.75),5.1,IF(AND(H14&lt;8.759,D14&gt;=2.05,A14&gt;=6,A14&lt;7.1,B14&lt;3.5,D14&gt;=1.75,D14&gt;=0.75),5.4,IF(AND(A14&gt;=5.75,A14&gt;=5.15,A14&lt;5.9,G14&gt;=0.086,F14&lt;2.5,H14&lt;13.641,D14&lt;1.75,D14&gt;=0.75),3.967,IF(AND(H14&lt;10.159,H14&gt;=8.759,D14&gt;=2.05,A14&gt;=6,A14&lt;7.1,B14&lt;3.5,D14&gt;=1.75,D14&gt;=0.75),5.925,IF(AND(D14&lt;1.2,A14&lt;5.75,A14&gt;=5.15,A14&lt;5.9,G14&gt;=0.086,F14&lt;2.5,H14&lt;13.641,D14&lt;1.75,D14&gt;=0.75),3.667,IF(AND(D14&lt;2.25,H14&gt;=10.159,H14&gt;=8.759,D14&gt;=2.05,A14&gt;=6,A14&lt;7.1,B14&lt;3.5,D14&gt;=1.75,D14&gt;=0.75),5.66,IF(AND(D14&gt;=2.25,H14&gt;=10.159,H14&gt;=8.759,D14&gt;=2.05,A14&gt;=6,A14&lt;7.1,B14&lt;3.5,D14&gt;=1.75,D14&gt;=0.75),5.34,IF(AND(D14&lt;1.35,D14&gt;=1.2,A14&lt;5.75,A14&gt;=5.15,A14&lt;5.9,G14&gt;=0.086,F14&lt;2.5,H14&lt;13.641,D14&lt;1.75,D14&gt;=0.75),4.025,IF(AND(D14&gt;=1.35,D14&gt;=1.2,A14&lt;5.75,A14&gt;=5.15,A14&lt;5.9,G14&gt;=0.086,F14&lt;2.5,H14&lt;13.641,D14&lt;1.75,D14&gt;=0.75),3.9,"shouldnthappen"))))))))))))))))))))))))))))))))))</f>
        <v>1.333</v>
      </c>
      <c r="AH14" s="1" t="n">
        <f aca="false">IF(AND(F14&lt;1.5,H14&lt;6.799,A14&lt;5.45),1.7,IF(AND(F14&gt;=1.5,H14&lt;6.799,A14&lt;5.45),4.1,IF(AND(D14&gt;=0.8,H14&gt;=6.799,A14&lt;5.45),3.9,IF(AND(H14&lt;7.564,F14&lt;2.5,A14&gt;=5.45),3.925,IF(AND(H14&gt;=16.284,F14&gt;=2.5,A14&gt;=5.45),6.5,IF(AND(A14&lt;4.35,D14&lt;0.8,H14&gt;=6.799,A14&lt;5.45),1.1,IF(AND(B14&lt;2.8,D14&lt;1.35,H14&gt;=7.564,F14&lt;2.5,A14&gt;=5.45),4.1,IF(AND(B14&gt;=2.8,D14&lt;1.35,H14&gt;=7.564,F14&lt;2.5,A14&gt;=5.45),4.267,IF(AND(B14&lt;2.75,D14&gt;=1.35,H14&gt;=7.564,F14&lt;2.5,A14&gt;=5.45),5,IF(AND(G14&gt;=0.078,G14&lt;0.26,H14&lt;16.284,F14&gt;=2.5,A14&gt;=5.45),6.06,IF(AND(G14&gt;=0.805,G14&gt;=0.26,H14&lt;16.284,F14&gt;=2.5,A14&gt;=5.45),5.02,IF(AND(H14&gt;=10.109,B14&gt;=3.45,A14&gt;=4.35,D14&lt;0.8,H14&gt;=6.799,A14&lt;5.45),1.55,IF(AND(D14&lt;2.25,G14&lt;0.078,G14&lt;0.26,H14&lt;16.284,F14&gt;=2.5,A14&gt;=5.45),5.6,IF(AND(D14&gt;=2.25,G14&lt;0.078,G14&lt;0.26,H14&lt;16.284,F14&gt;=2.5,A14&gt;=5.45),5.7,IF(AND(A14&lt;6.15,G14&lt;0.805,G14&gt;=0.26,H14&lt;16.284,F14&gt;=2.5,A14&gt;=5.45),4.967,IF(AND(A14&lt;4.65,H14&lt;12.227,B14&lt;3.45,A14&gt;=4.35,D14&lt;0.8,H14&gt;=6.799,A14&lt;5.45),1.333,IF(AND(A14&lt;4.85,H14&gt;=12.227,B14&lt;3.45,A14&gt;=4.35,D14&lt;0.8,H14&gt;=6.799,A14&lt;5.45),1.42,IF(AND(A14&gt;=4.85,H14&gt;=12.227,B14&lt;3.45,A14&gt;=4.35,D14&lt;0.8,H14&gt;=6.799,A14&lt;5.45),1.533,IF(AND(A14&lt;5.05,H14&lt;10.109,B14&gt;=3.45,A14&gt;=4.35,D14&lt;0.8,H14&gt;=6.799,A14&lt;5.45),1.4,IF(AND(A14&gt;=5.05,H14&lt;10.109,B14&gt;=3.45,A14&gt;=4.35,D14&lt;0.8,H14&gt;=6.799,A14&lt;5.45),1.5,IF(AND(G14&lt;0.14,H14&lt;13.531,B14&gt;=2.75,D14&gt;=1.35,H14&gt;=7.564,F14&lt;2.5,A14&gt;=5.45),4.7,IF(AND(G14&lt;0.187,H14&gt;=13.531,B14&gt;=2.75,D14&gt;=1.35,H14&gt;=7.564,F14&lt;2.5,A14&gt;=5.45),5,IF(AND(G14&gt;=0.187,H14&gt;=13.531,B14&gt;=2.75,D14&gt;=1.35,H14&gt;=7.564,F14&lt;2.5,A14&gt;=5.45),4.66,IF(AND(A14&lt;6.35,A14&gt;=6.15,G14&lt;0.805,G14&gt;=0.26,H14&lt;16.284,F14&gt;=2.5,A14&gt;=5.45),6,IF(AND(D14&lt;0.15,A14&gt;=4.65,H14&lt;12.227,B14&lt;3.45,A14&gt;=4.35,D14&lt;0.8,H14&gt;=6.799,A14&lt;5.45),1.5,IF(AND(H14&lt;10.723,G14&gt;=0.14,H14&lt;13.531,B14&gt;=2.75,D14&gt;=1.35,H14&gt;=7.564,F14&lt;2.5,A14&gt;=5.45),4.6,IF(AND(H14&gt;=10.723,G14&gt;=0.14,H14&lt;13.531,B14&gt;=2.75,D14&gt;=1.35,H14&gt;=7.564,F14&lt;2.5,A14&gt;=5.45),4.46,IF(AND(G14&lt;0.364,A14&gt;=6.35,A14&gt;=6.15,G14&lt;0.805,G14&gt;=0.26,H14&lt;16.284,F14&gt;=2.5,A14&gt;=5.45),5.28,IF(AND(A14&lt;5.1,D14&gt;=0.15,A14&gt;=4.65,H14&lt;12.227,B14&lt;3.45,A14&gt;=4.35,D14&lt;0.8,H14&gt;=6.799,A14&lt;5.45),1.36,IF(AND(A14&gt;=5.1,D14&gt;=0.15,A14&gt;=4.65,H14&lt;12.227,B14&lt;3.45,A14&gt;=4.35,D14&lt;0.8,H14&gt;=6.799,A14&lt;5.45),1.4,IF(AND(G14&gt;=0.6,G14&gt;=0.364,A14&gt;=6.35,A14&gt;=6.15,G14&lt;0.805,G14&gt;=0.26,H14&lt;16.284,F14&gt;=2.5,A14&gt;=5.45),5.1,IF(AND(A14&gt;=6.95,G14&lt;0.6,G14&gt;=0.364,A14&gt;=6.35,A14&gt;=6.15,G14&lt;0.805,G14&gt;=0.26,H14&lt;16.284,F14&gt;=2.5,A14&gt;=5.45),5.8,IF(AND(B14&lt;3.2,A14&lt;6.95,G14&lt;0.6,G14&gt;=0.364,A14&gt;=6.35,A14&gt;=6.15,G14&lt;0.805,G14&gt;=0.26,H14&lt;16.284,F14&gt;=2.5,A14&gt;=5.45),5.6,IF(AND(B14&gt;=3.2,A14&lt;6.95,G14&lt;0.6,G14&gt;=0.364,A14&gt;=6.35,A14&gt;=6.15,G14&lt;0.805,G14&gt;=0.26,H14&lt;16.284,F14&gt;=2.5,A14&gt;=5.45),5.7,"shouldnthappen"))))))))))))))))))))))))))))))))))</f>
        <v>1.42</v>
      </c>
      <c r="AI14" s="1" t="n">
        <f aca="false">IF(AND(B14&gt;=3.55,A14&lt;5.05,F14&lt;1.5),1,IF(AND(H14&gt;=13.436,A14&gt;=5.05,F14&lt;1.5),1.633,IF(AND(A14&lt;4.35,B14&lt;3.55,A14&lt;5.05,F14&lt;1.5),1.1,IF(AND(A14&lt;5.15,H14&lt;13.436,A14&gt;=5.05,F14&lt;1.5),1.6,IF(AND(G14&lt;0.837,D14&lt;1.2,B14&lt;2.65,F14&gt;=1.5),3.7,IF(AND(G14&gt;=0.837,D14&lt;1.2,B14&lt;2.65,F14&gt;=1.5),3,IF(AND(D14&lt;1.4,D14&gt;=1.2,B14&lt;2.65,F14&gt;=1.5),4.133,IF(AND(D14&gt;=1.4,D14&gt;=1.2,B14&lt;2.65,F14&gt;=1.5),4.633,IF(AND(G14&lt;0.302,A14&gt;=4.35,B14&lt;3.55,A14&lt;5.05,F14&lt;1.5),1.34,IF(AND(D14&gt;=0.3,A14&gt;=5.15,H14&lt;13.436,A14&gt;=5.05,F14&lt;1.5),1.5,IF(AND(G14&lt;0.233,G14&lt;0.265,D14&lt;1.55,B14&gt;=2.65,F14&gt;=1.5),4.56,IF(AND(G14&gt;=0.233,G14&lt;0.265,D14&lt;1.55,B14&gt;=2.65,F14&gt;=1.5),5.1,IF(AND(G14&lt;0.395,G14&gt;=0.265,D14&lt;1.55,B14&gt;=2.65,F14&gt;=1.5),4.025,IF(AND(H14&lt;13.935,A14&gt;=7.05,D14&gt;=1.55,B14&gt;=2.65,F14&gt;=1.5),6.12,IF(AND(H14&gt;=13.935,A14&gt;=7.05,D14&gt;=1.55,B14&gt;=2.65,F14&gt;=1.5),6.64,IF(AND(G14&gt;=0.858,G14&gt;=0.302,A14&gt;=4.35,B14&lt;3.55,A14&lt;5.05,F14&lt;1.5),1.3,IF(AND(H14&lt;6.543,D14&lt;0.3,A14&gt;=5.15,H14&lt;13.436,A14&gt;=5.05,F14&lt;1.5),1.4,IF(AND(H14&gt;=6.543,D14&lt;0.3,A14&gt;=5.15,H14&lt;13.436,A14&gt;=5.05,F14&lt;1.5),1.48,IF(AND(A14&lt;6.3,G14&gt;=0.395,G14&gt;=0.265,D14&lt;1.55,B14&gt;=2.65,F14&gt;=1.5),4.14,IF(AND(A14&gt;=6.3,G14&gt;=0.395,G14&gt;=0.265,D14&lt;1.55,B14&gt;=2.65,F14&gt;=1.5),4.767,IF(AND(G14&gt;=0.669,B14&lt;3.15,A14&lt;7.05,D14&gt;=1.55,B14&gt;=2.65,F14&gt;=1.5),5,IF(AND(H14&lt;9.459,G14&lt;0.858,G14&gt;=0.302,A14&gt;=4.35,B14&lt;3.55,A14&lt;5.05,F14&lt;1.5),1.4,IF(AND(H14&gt;=9.459,G14&lt;0.858,G14&gt;=0.302,A14&gt;=4.35,B14&lt;3.55,A14&lt;5.05,F14&lt;1.5),1.6,IF(AND(G14&gt;=0.433,G14&lt;0.669,B14&lt;3.15,A14&lt;7.05,D14&gt;=1.55,B14&gt;=2.65,F14&gt;=1.5),5.68,IF(AND(G14&lt;0.481,H14&lt;10.257,B14&gt;=3.15,A14&lt;7.05,D14&gt;=1.55,B14&gt;=2.65,F14&gt;=1.5),5.7,IF(AND(G14&gt;=0.481,H14&lt;10.257,B14&gt;=3.15,A14&lt;7.05,D14&gt;=1.55,B14&gt;=2.65,F14&gt;=1.5),5.9,IF(AND(D14&lt;2.15,H14&gt;=10.257,B14&gt;=3.15,A14&lt;7.05,D14&gt;=1.55,B14&gt;=2.65,F14&gt;=1.5),5.1,IF(AND(D14&gt;=2.15,H14&gt;=10.257,B14&gt;=3.15,A14&lt;7.05,D14&gt;=1.55,B14&gt;=2.65,F14&gt;=1.5),5.42,IF(AND(G14&lt;0.098,G14&lt;0.433,G14&lt;0.669,B14&lt;3.15,A14&lt;7.05,D14&gt;=1.55,B14&gt;=2.65,F14&gt;=1.5),5.567,IF(AND(D14&lt;1.8,G14&gt;=0.098,G14&lt;0.433,G14&lt;0.669,B14&lt;3.15,A14&lt;7.05,D14&gt;=1.55,B14&gt;=2.65,F14&gt;=1.5),5.033,IF(AND(G14&gt;=0.312,D14&gt;=1.8,G14&gt;=0.098,G14&lt;0.433,G14&lt;0.669,B14&lt;3.15,A14&lt;7.05,D14&gt;=1.55,B14&gt;=2.65,F14&gt;=1.5),5.4,IF(AND(H14&lt;9.002,G14&lt;0.312,D14&gt;=1.8,G14&gt;=0.098,G14&lt;0.433,G14&lt;0.669,B14&lt;3.15,A14&lt;7.05,D14&gt;=1.55,B14&gt;=2.65,F14&gt;=1.5),5.1,IF(AND(H14&gt;=9.002,G14&lt;0.312,D14&gt;=1.8,G14&gt;=0.098,G14&lt;0.433,G14&lt;0.669,B14&lt;3.15,A14&lt;7.05,D14&gt;=1.55,B14&gt;=2.65,F14&gt;=1.5),5.26,"shouldnthappen")))))))))))))))))))))))))))))))))</f>
        <v>1.6</v>
      </c>
      <c r="AJ14" s="1" t="n">
        <f aca="false">IF(AND(A14&gt;=5.25,D14&gt;=0.35,D14&lt;0.8),1.433,IF(AND(F14&gt;=2.5,H14&lt;6.927,D14&gt;=0.8),5.1,IF(AND(H14&lt;5.85,B14&lt;3.65,D14&lt;0.35,D14&lt;0.8),1,IF(AND(A14&lt;5.55,B14&gt;=3.65,D14&lt;0.35,D14&lt;0.8),1.5,IF(AND(A14&gt;=5.55,B14&gt;=3.65,D14&lt;0.35,D14&lt;0.8),1.7,IF(AND(H14&lt;7.949,A14&lt;5.25,D14&gt;=0.35,D14&lt;0.8),1.9,IF(AND(H14&gt;=7.949,A14&lt;5.25,D14&gt;=0.35,D14&lt;0.8),1.54,IF(AND(A14&lt;5.55,F14&lt;2.5,H14&lt;6.927,D14&gt;=0.8),3.98,IF(AND(A14&gt;=5.55,F14&lt;2.5,H14&lt;6.927,D14&gt;=0.8),4.1,IF(AND(A14&gt;=7.25,D14&gt;=1.55,H14&gt;=6.927,D14&gt;=0.8),6.65,IF(AND(A14&lt;5.75,D14&lt;1.2,D14&lt;1.55,H14&gt;=6.927,D14&gt;=0.8),3.62,IF(AND(A14&gt;=5.75,D14&lt;1.2,D14&lt;1.55,H14&gt;=6.927,D14&gt;=0.8),4.1,IF(AND(G14&lt;0.175,A14&lt;4.8,H14&gt;=5.85,B14&lt;3.65,D14&lt;0.35,D14&lt;0.8),1.5,IF(AND(G14&gt;=0.175,A14&lt;4.8,H14&gt;=5.85,B14&lt;3.65,D14&lt;0.35,D14&lt;0.8),1.3,IF(AND(A14&gt;=5.05,A14&gt;=4.8,H14&gt;=5.85,B14&lt;3.65,D14&lt;0.35,D14&lt;0.8),1.5,IF(AND(G14&gt;=0.735,A14&lt;6.25,D14&gt;=1.2,D14&lt;1.55,H14&gt;=6.927,D14&gt;=0.8),4,IF(AND(H14&lt;10.464,A14&lt;6.2,A14&lt;7.25,D14&gt;=1.55,H14&gt;=6.927,D14&gt;=0.8),5.1,IF(AND(H14&gt;=10.464,A14&lt;6.2,A14&lt;7.25,D14&gt;=1.55,H14&gt;=6.927,D14&gt;=0.8),4.9,IF(AND(G14&lt;0.418,A14&lt;5.05,A14&gt;=4.8,H14&gt;=5.85,B14&lt;3.65,D14&lt;0.35,D14&lt;0.8),1.48,IF(AND(G14&gt;=0.418,A14&lt;5.05,A14&gt;=4.8,H14&gt;=5.85,B14&lt;3.65,D14&lt;0.35,D14&lt;0.8),1.3,IF(AND(B14&lt;2.75,G14&lt;0.735,A14&lt;6.25,D14&gt;=1.2,D14&lt;1.55,H14&gt;=6.927,D14&gt;=0.8),4.35,IF(AND(H14&lt;15.422,D14&lt;1.45,A14&gt;=6.25,D14&gt;=1.2,D14&lt;1.55,H14&gt;=6.927,D14&gt;=0.8),4.375,IF(AND(H14&gt;=15.422,D14&lt;1.45,A14&gt;=6.25,D14&gt;=1.2,D14&lt;1.55,H14&gt;=6.927,D14&gt;=0.8),4.7,IF(AND(A14&lt;6.4,D14&gt;=1.45,A14&gt;=6.25,D14&gt;=1.2,D14&lt;1.55,H14&gt;=6.927,D14&gt;=0.8),5.1,IF(AND(G14&gt;=0.576,D14&lt;2.15,A14&gt;=6.2,A14&lt;7.25,D14&gt;=1.55,H14&gt;=6.927,D14&gt;=0.8),5.1,IF(AND(G14&lt;0.537,D14&gt;=2.15,A14&gt;=6.2,A14&lt;7.25,D14&gt;=1.55,H14&gt;=6.927,D14&gt;=0.8),5.533,IF(AND(G14&gt;=0.537,D14&gt;=2.15,A14&gt;=6.2,A14&lt;7.25,D14&gt;=1.55,H14&gt;=6.927,D14&gt;=0.8),5.9,IF(AND(D14&lt;1.45,B14&gt;=2.75,G14&lt;0.735,A14&lt;6.25,D14&gt;=1.2,D14&lt;1.55,H14&gt;=6.927,D14&gt;=0.8),4.6,IF(AND(D14&gt;=1.45,B14&gt;=2.75,G14&lt;0.735,A14&lt;6.25,D14&gt;=1.2,D14&lt;1.55,H14&gt;=6.927,D14&gt;=0.8),4.5,IF(AND(H14&lt;12.582,A14&gt;=6.4,D14&gt;=1.45,A14&gt;=6.25,D14&gt;=1.2,D14&lt;1.55,H14&gt;=6.927,D14&gt;=0.8),4.66,IF(AND(H14&gt;=12.582,A14&gt;=6.4,D14&gt;=1.45,A14&gt;=6.25,D14&gt;=1.2,D14&lt;1.55,H14&gt;=6.927,D14&gt;=0.8),4.9,IF(AND(B14&lt;2.75,G14&lt;0.576,D14&lt;2.15,A14&gt;=6.2,A14&lt;7.25,D14&gt;=1.55,H14&gt;=6.927,D14&gt;=0.8),5.3,IF(AND(G14&gt;=0.395,B14&gt;=2.75,G14&lt;0.576,D14&lt;2.15,A14&gt;=6.2,A14&lt;7.25,D14&gt;=1.55,H14&gt;=6.927,D14&gt;=0.8),5.6,IF(AND(D14&gt;=1.9,G14&lt;0.395,B14&gt;=2.75,G14&lt;0.576,D14&lt;2.15,A14&gt;=6.2,A14&lt;7.25,D14&gt;=1.55,H14&gt;=6.927,D14&gt;=0.8),5.333,IF(AND(B14&lt;2.95,D14&lt;1.9,G14&lt;0.395,B14&gt;=2.75,G14&lt;0.576,D14&lt;2.15,A14&gt;=6.2,A14&lt;7.25,D14&gt;=1.55,H14&gt;=6.927,D14&gt;=0.8),5.6,IF(AND(B14&gt;=2.95,D14&lt;1.9,G14&lt;0.395,B14&gt;=2.75,G14&lt;0.576,D14&lt;2.15,A14&gt;=6.2,A14&lt;7.25,D14&gt;=1.55,H14&gt;=6.927,D14&gt;=0.8),5.5,"shouldnthappen"))))))))))))))))))))))))))))))))))))</f>
        <v>1.3</v>
      </c>
      <c r="AK14" s="1" t="n">
        <f aca="false">IF(AND(H14&lt;5.85,B14&lt;3.65,F14&lt;1.5),1,IF(AND(B14&gt;=3.95,B14&gt;=3.65,F14&lt;1.5),1.433,IF(AND(A14&lt;5.15,F14&lt;2.5,F14&gt;=1.5),3.075,IF(AND(D14&gt;=0.35,H14&gt;=5.85,B14&lt;3.65,F14&lt;1.5),1.5,IF(AND(G14&lt;0.168,B14&lt;3.95,B14&gt;=3.65,F14&lt;1.5),1.7,IF(AND(H14&lt;5.767,A14&lt;7.25,F14&gt;=2.5,F14&gt;=1.5),4.5,IF(AND(D14&lt;1.9,A14&gt;=7.25,F14&gt;=2.5,F14&gt;=1.5),6.3,IF(AND(D14&gt;=1.9,A14&gt;=7.25,F14&gt;=2.5,F14&gt;=1.5),6.575,IF(AND(B14&lt;3.75,G14&gt;=0.168,B14&lt;3.95,B14&gt;=3.65,F14&lt;1.5),1.5,IF(AND(B14&gt;=3.75,G14&gt;=0.168,B14&lt;3.95,B14&gt;=3.65,F14&lt;1.5),1.6,IF(AND(D14&gt;=1.35,A14&lt;6.15,A14&gt;=5.15,F14&lt;2.5,F14&gt;=1.5),4.42,IF(AND(D14&lt;1.4,A14&gt;=6.15,A14&gt;=5.15,F14&lt;2.5,F14&gt;=1.5),4.5,IF(AND(D14&gt;=1.4,A14&gt;=6.15,A14&gt;=5.15,F14&lt;2.5,F14&gt;=1.5),4.675,IF(AND(D14&lt;0.15,H14&lt;11.218,D14&lt;0.35,H14&gt;=5.85,B14&lt;3.65,F14&lt;1.5),1.5,IF(AND(D14&lt;0.15,H14&gt;=11.218,D14&lt;0.35,H14&gt;=5.85,B14&lt;3.65,F14&lt;1.5),1.1,IF(AND(B14&lt;2.7,D14&lt;1.35,A14&lt;6.15,A14&gt;=5.15,F14&lt;2.5,F14&gt;=1.5),3.82,IF(AND(A14&lt;6.15,G14&gt;=0.755,H14&gt;=5.767,A14&lt;7.25,F14&gt;=2.5,F14&gt;=1.5),4.98,IF(AND(A14&gt;=6.15,G14&gt;=0.755,H14&gt;=5.767,A14&lt;7.25,F14&gt;=2.5,F14&gt;=1.5),5.3,IF(AND(B14&lt;3.4,D14&gt;=0.15,H14&lt;11.218,D14&lt;0.35,H14&gt;=5.85,B14&lt;3.65,F14&lt;1.5),1.4,IF(AND(B14&gt;=3.4,D14&gt;=0.15,H14&lt;11.218,D14&lt;0.35,H14&gt;=5.85,B14&lt;3.65,F14&lt;1.5),1.3,IF(AND(H14&lt;11.731,D14&gt;=0.15,H14&gt;=11.218,D14&lt;0.35,H14&gt;=5.85,B14&lt;3.65,F14&lt;1.5),1.2,IF(AND(H14&lt;9.053,B14&gt;=2.7,D14&lt;1.35,A14&lt;6.15,A14&gt;=5.15,F14&lt;2.5,F14&gt;=1.5),3.85,IF(AND(D14&gt;=2.1,B14&lt;2.85,G14&lt;0.755,H14&gt;=5.767,A14&lt;7.25,F14&gt;=2.5,F14&gt;=1.5),5.6,IF(AND(D14&gt;=2.45,B14&gt;=2.85,G14&lt;0.755,H14&gt;=5.767,A14&lt;7.25,F14&gt;=2.5,F14&gt;=1.5),5.8,IF(AND(B14&gt;=3.45,H14&gt;=11.731,D14&gt;=0.15,H14&gt;=11.218,D14&lt;0.35,H14&gt;=5.85,B14&lt;3.65,F14&lt;1.5),1.3,IF(AND(A14&lt;5.9,H14&gt;=9.053,B14&gt;=2.7,D14&lt;1.35,A14&lt;6.15,A14&gt;=5.15,F14&lt;2.5,F14&gt;=1.5),4.3,IF(AND(A14&gt;=5.9,H14&gt;=9.053,B14&gt;=2.7,D14&lt;1.35,A14&lt;6.15,A14&gt;=5.15,F14&lt;2.5,F14&gt;=1.5),4,IF(AND(G14&gt;=0.519,D14&lt;2.1,B14&lt;2.85,G14&lt;0.755,H14&gt;=5.767,A14&lt;7.25,F14&gt;=2.5,F14&gt;=1.5),4.9,IF(AND(A14&gt;=7.05,D14&lt;2.45,B14&gt;=2.85,G14&lt;0.755,H14&gt;=5.767,A14&lt;7.25,F14&gt;=2.5,F14&gt;=1.5),5.8,IF(AND(H14&lt;14.396,B14&lt;3.45,H14&gt;=11.731,D14&gt;=0.15,H14&gt;=11.218,D14&lt;0.35,H14&gt;=5.85,B14&lt;3.65,F14&lt;1.5),1.44,IF(AND(H14&gt;=14.396,B14&lt;3.45,H14&gt;=11.731,D14&gt;=0.15,H14&gt;=11.218,D14&lt;0.35,H14&gt;=5.85,B14&lt;3.65,F14&lt;1.5),1.3,IF(AND(G14&lt;0.282,G14&lt;0.519,D14&lt;2.1,B14&lt;2.85,G14&lt;0.755,H14&gt;=5.767,A14&lt;7.25,F14&gt;=2.5,F14&gt;=1.5),5.1,IF(AND(G14&gt;=0.282,G14&lt;0.519,D14&lt;2.1,B14&lt;2.85,G14&lt;0.755,H14&gt;=5.767,A14&lt;7.25,F14&gt;=2.5,F14&gt;=1.5),5.3,IF(AND(A14&lt;6.4,D14&lt;1.9,A14&lt;7.05,D14&lt;2.45,B14&gt;=2.85,G14&lt;0.755,H14&gt;=5.767,A14&lt;7.25,F14&gt;=2.5,F14&gt;=1.5),5.6,IF(AND(A14&gt;=6.4,D14&lt;1.9,A14&lt;7.05,D14&lt;2.45,B14&gt;=2.85,G14&lt;0.755,H14&gt;=5.767,A14&lt;7.25,F14&gt;=2.5,F14&gt;=1.5),5.5,IF(AND(H14&lt;8.884,D14&gt;=1.9,A14&lt;7.05,D14&lt;2.45,B14&gt;=2.85,G14&lt;0.755,H14&gt;=5.767,A14&lt;7.25,F14&gt;=2.5,F14&gt;=1.5),5.3,IF(AND(H14&gt;=8.884,D14&gt;=1.9,A14&lt;7.05,D14&lt;2.45,B14&gt;=2.85,G14&lt;0.755,H14&gt;=5.767,A14&lt;7.25,F14&gt;=2.5,F14&gt;=1.5),5.52,"shouldnthappen")))))))))))))))))))))))))))))))))))))</f>
        <v>1.44</v>
      </c>
      <c r="AL14" s="1" t="n">
        <f aca="false">IF(AND(H14&lt;5.85,A14&lt;5.05,D14&lt;0.8),1,IF(AND(B14&lt;3.35,A14&gt;=5.05,D14&lt;0.8),1.7,IF(AND(D14&gt;=2.45,F14&gt;=2.5,D14&gt;=0.8),6.05,IF(AND(H14&gt;=11.218,H14&gt;=5.85,A14&lt;5.05,D14&lt;0.8),1.28,IF(AND(G14&gt;=0.948,B14&gt;=3.35,A14&gt;=5.05,D14&lt;0.8),1.7,IF(AND(G14&gt;=0.423,H14&lt;11.218,H14&gt;=5.85,A14&lt;5.05,D14&lt;0.8),1.3,IF(AND(B14&lt;3.6,G14&lt;0.948,B14&gt;=3.35,A14&gt;=5.05,D14&lt;0.8),1.4,IF(AND(H14&lt;10.258,D14&lt;1.15,A14&lt;5.9,F14&lt;2.5,D14&gt;=0.8),3.36,IF(AND(H14&gt;=10.258,D14&lt;1.15,A14&lt;5.9,F14&lt;2.5,D14&gt;=0.8),3.9,IF(AND(A14&lt;5.3,D14&gt;=1.15,A14&lt;5.9,F14&lt;2.5,D14&gt;=0.8),3.9,IF(AND(D14&lt;1.55,B14&lt;2.75,A14&gt;=5.9,F14&lt;2.5,D14&gt;=0.8),4.64,IF(AND(D14&gt;=1.55,B14&lt;2.75,A14&gt;=5.9,F14&lt;2.5,D14&gt;=0.8),5.1,IF(AND(D14&gt;=1.6,B14&gt;=2.75,A14&gt;=5.9,F14&lt;2.5,D14&gt;=0.8),5,IF(AND(H14&lt;5.767,H14&lt;8.598,D14&lt;2.45,F14&gt;=2.5,D14&gt;=0.8),4.5,IF(AND(A14&lt;6.25,H14&gt;=8.598,D14&lt;2.45,F14&gt;=2.5,D14&gt;=0.8),5.02,IF(AND(B14&lt;3.55,G14&lt;0.423,H14&lt;11.218,H14&gt;=5.85,A14&lt;5.05,D14&lt;0.8),1.525,IF(AND(B14&gt;=3.55,G14&lt;0.423,H14&lt;11.218,H14&gt;=5.85,A14&lt;5.05,D14&lt;0.8),1.4,IF(AND(H14&gt;=13.932,B14&gt;=3.6,G14&lt;0.948,B14&gt;=3.35,A14&gt;=5.05,D14&lt;0.8),1.65,IF(AND(G14&gt;=0.652,A14&gt;=5.3,D14&gt;=1.15,A14&lt;5.9,F14&lt;2.5,D14&gt;=0.8),3.8,IF(AND(D14&lt;1.35,D14&lt;1.6,B14&gt;=2.75,A14&gt;=5.9,F14&lt;2.5,D14&gt;=0.8),4.42,IF(AND(H14&lt;6.656,H14&gt;=5.767,H14&lt;8.598,D14&lt;2.45,F14&gt;=2.5,D14&gt;=0.8),5.033,IF(AND(H14&gt;=6.656,H14&gt;=5.767,H14&lt;8.598,D14&lt;2.45,F14&gt;=2.5,D14&gt;=0.8),5.1,IF(AND(G14&gt;=0.885,A14&gt;=6.25,H14&gt;=8.598,D14&lt;2.45,F14&gt;=2.5,D14&gt;=0.8),5.2,IF(AND(H14&lt;6.926,H14&lt;13.932,B14&gt;=3.6,G14&lt;0.948,B14&gt;=3.35,A14&gt;=5.05,D14&lt;0.8),1.433,IF(AND(H14&gt;=6.926,H14&lt;13.932,B14&gt;=3.6,G14&lt;0.948,B14&gt;=3.35,A14&gt;=5.05,D14&lt;0.8),1.5,IF(AND(A14&lt;5.65,G14&lt;0.652,A14&gt;=5.3,D14&gt;=1.15,A14&lt;5.9,F14&lt;2.5,D14&gt;=0.8),4.36,IF(AND(A14&gt;=5.65,G14&lt;0.652,A14&gt;=5.3,D14&gt;=1.15,A14&lt;5.9,F14&lt;2.5,D14&gt;=0.8),4.2,IF(AND(H14&gt;=13.561,D14&gt;=1.35,D14&lt;1.6,B14&gt;=2.75,A14&gt;=5.9,F14&lt;2.5,D14&gt;=0.8),4.767,IF(AND(H14&lt;9.091,G14&lt;0.885,A14&gt;=6.25,H14&gt;=8.598,D14&lt;2.45,F14&gt;=2.5,D14&gt;=0.8),6.3,IF(AND(H14&gt;=12.206,H14&lt;13.561,D14&gt;=1.35,D14&lt;1.6,B14&gt;=2.75,A14&gt;=5.9,F14&lt;2.5,D14&gt;=0.8),4.4,IF(AND(D14&gt;=2.25,H14&gt;=9.091,G14&lt;0.885,A14&gt;=6.25,H14&gt;=8.598,D14&lt;2.45,F14&gt;=2.5,D14&gt;=0.8),5.9,IF(AND(B14&lt;3.05,H14&lt;12.206,H14&lt;13.561,D14&gt;=1.35,D14&lt;1.6,B14&gt;=2.75,A14&gt;=5.9,F14&lt;2.5,D14&gt;=0.8),4.6,IF(AND(B14&gt;=3.05,H14&lt;12.206,H14&lt;13.561,D14&gt;=1.35,D14&lt;1.6,B14&gt;=2.75,A14&gt;=5.9,F14&lt;2.5,D14&gt;=0.8),4.7,IF(AND(G14&gt;=0.596,D14&lt;2.25,H14&gt;=9.091,G14&lt;0.885,A14&gt;=6.25,H14&gt;=8.598,D14&lt;2.45,F14&gt;=2.5,D14&gt;=0.8),5.1,IF(AND(G14&gt;=0.379,G14&lt;0.596,D14&lt;2.25,H14&gt;=9.091,G14&lt;0.885,A14&gt;=6.25,H14&gt;=8.598,D14&lt;2.45,F14&gt;=2.5,D14&gt;=0.8),5.767,IF(AND(D14&lt;2.15,G14&lt;0.379,G14&lt;0.596,D14&lt;2.25,H14&gt;=9.091,G14&lt;0.885,A14&gt;=6.25,H14&gt;=8.598,D14&lt;2.45,F14&gt;=2.5,D14&gt;=0.8),5.4,IF(AND(D14&gt;=2.15,G14&lt;0.379,G14&lt;0.596,D14&lt;2.25,H14&gt;=9.091,G14&lt;0.885,A14&gt;=6.25,H14&gt;=8.598,D14&lt;2.45,F14&gt;=2.5,D14&gt;=0.8),5.6,"shouldnthappen")))))))))))))))))))))))))))))))))))))</f>
        <v>1.28</v>
      </c>
      <c r="AM14" s="1" t="n">
        <f aca="false">IF(AND(H14&lt;5.245,D14&lt;0.8),1,IF(AND(A14&lt;4.5,H14&gt;=5.245,D14&lt;0.8),1.35,IF(AND(D14&gt;=0.5,A14&gt;=4.5,H14&gt;=5.245,D14&lt;0.8),1.6,IF(AND(H14&lt;7.25,B14&lt;2.6,A14&lt;6.15,D14&gt;=0.8),4.375,IF(AND(H14&gt;=7.25,B14&lt;2.6,A14&lt;6.15,D14&gt;=0.8),3.075,IF(AND(H14&lt;13.935,A14&gt;=7.05,A14&gt;=6.15,D14&gt;=0.8),6.067,IF(AND(H14&gt;=13.935,A14&gt;=7.05,A14&gt;=6.15,D14&gt;=0.8),6.525,IF(AND(G14&gt;=0.948,D14&lt;0.5,A14&gt;=4.5,H14&gt;=5.245,D14&lt;0.8),1.7,IF(AND(G14&lt;0.568,D14&gt;=1.55,B14&gt;=2.6,A14&lt;6.15,D14&gt;=0.8),5.1,IF(AND(G14&gt;=0.568,D14&gt;=1.55,B14&gt;=2.6,A14&lt;6.15,D14&gt;=0.8),5,IF(AND(A14&gt;=6.6,B14&gt;=3.15,A14&lt;7.05,A14&gt;=6.15,D14&gt;=0.8),5.78,IF(AND(G14&lt;0.165,G14&lt;0.273,D14&lt;1.55,B14&gt;=2.6,A14&lt;6.15,D14&gt;=0.8),4.1,IF(AND(G14&gt;=0.165,G14&lt;0.273,D14&lt;1.55,B14&gt;=2.6,A14&lt;6.15,D14&gt;=0.8),4.5,IF(AND(D14&lt;1.35,G14&gt;=0.273,D14&lt;1.55,B14&gt;=2.6,A14&lt;6.15,D14&gt;=0.8),4.08,IF(AND(D14&gt;=1.35,G14&gt;=0.273,D14&lt;1.55,B14&gt;=2.6,A14&lt;6.15,D14&gt;=0.8),4.4,IF(AND(D14&lt;1.45,F14&lt;2.5,B14&lt;3.15,A14&lt;7.05,A14&gt;=6.15,D14&gt;=0.8),4.38,IF(AND(D14&gt;=1.45,F14&lt;2.5,B14&lt;3.15,A14&lt;7.05,A14&gt;=6.15,D14&gt;=0.8),4.75,IF(AND(D14&gt;=2.25,F14&gt;=2.5,B14&lt;3.15,A14&lt;7.05,A14&gt;=6.15,D14&gt;=0.8),5.16,IF(AND(H14&lt;11.488,A14&lt;6.6,B14&gt;=3.15,A14&lt;7.05,A14&gt;=6.15,D14&gt;=0.8),6,IF(AND(H14&gt;=14.396,D14&lt;0.25,G14&lt;0.948,D14&lt;0.5,A14&gt;=4.5,H14&gt;=5.245,D14&lt;0.8),1.3,IF(AND(A14&gt;=5.55,D14&gt;=0.25,G14&lt;0.948,D14&lt;0.5,A14&gt;=4.5,H14&gt;=5.245,D14&lt;0.8),1.7,IF(AND(D14&lt;1.85,D14&lt;2.25,F14&gt;=2.5,B14&lt;3.15,A14&lt;7.05,A14&gt;=6.15,D14&gt;=0.8),5.6,IF(AND(G14&lt;0.669,H14&gt;=11.488,A14&lt;6.6,B14&gt;=3.15,A14&lt;7.05,A14&gt;=6.15,D14&gt;=0.8),4.7,IF(AND(G14&gt;=0.669,H14&gt;=11.488,A14&lt;6.6,B14&gt;=3.15,A14&lt;7.05,A14&gt;=6.15,D14&gt;=0.8),5.22,IF(AND(H14&lt;6.543,H14&lt;14.396,D14&lt;0.25,G14&lt;0.948,D14&lt;0.5,A14&gt;=4.5,H14&gt;=5.245,D14&lt;0.8),1.4,IF(AND(A14&lt;4.95,A14&lt;5.55,D14&gt;=0.25,G14&lt;0.948,D14&lt;0.5,A14&gt;=4.5,H14&gt;=5.245,D14&lt;0.8),1.4,IF(AND(A14&gt;=4.95,A14&lt;5.55,D14&gt;=0.25,G14&lt;0.948,D14&lt;0.5,A14&gt;=4.5,H14&gt;=5.245,D14&lt;0.8),1.48,IF(AND(H14&lt;10.667,D14&gt;=1.85,D14&lt;2.25,F14&gt;=2.5,B14&lt;3.15,A14&lt;7.05,A14&gt;=6.15,D14&gt;=0.8),5.25,IF(AND(H14&gt;=10.667,D14&gt;=1.85,D14&lt;2.25,F14&gt;=2.5,B14&lt;3.15,A14&lt;7.05,A14&gt;=6.15,D14&gt;=0.8),5.55,IF(AND(G14&lt;0.063,H14&gt;=6.543,H14&lt;14.396,D14&lt;0.25,G14&lt;0.948,D14&lt;0.5,A14&gt;=4.5,H14&gt;=5.245,D14&lt;0.8),1.4,IF(AND(H14&lt;9.212,G14&gt;=0.063,H14&gt;=6.543,H14&lt;14.396,D14&lt;0.25,G14&lt;0.948,D14&lt;0.5,A14&gt;=4.5,H14&gt;=5.245,D14&lt;0.8),1.475,IF(AND(H14&gt;=9.212,G14&gt;=0.063,H14&gt;=6.543,H14&lt;14.396,D14&lt;0.25,G14&lt;0.948,D14&lt;0.5,A14&gt;=4.5,H14&gt;=5.245,D14&lt;0.8),1.5,"shouldnthappen"))))))))))))))))))))))))))))))))</f>
        <v>1.5</v>
      </c>
      <c r="AN14" s="1" t="n">
        <f aca="false">IF(AND(D14&lt;0.7,A14&gt;=5.55),1.633,IF(AND(G14&lt;0.38,B14&lt;2.8,A14&lt;5.55),4.3,IF(AND(G14&gt;=0.38,B14&lt;2.8,A14&lt;5.55),3.325,IF(AND(D14&gt;=0.35,B14&gt;=2.8,A14&lt;5.55),1.6,IF(AND(B14&gt;=3.4,A14&lt;4.8,D14&lt;0.35,B14&gt;=2.8,A14&lt;5.55),1,IF(AND(H14&gt;=11.789,A14&lt;5.9,D14&lt;1.55,D14&gt;=0.7,A14&gt;=5.55),4.325,IF(AND(F14&gt;=2.5,A14&gt;=5.9,D14&lt;1.55,D14&gt;=0.7,A14&gt;=5.55),5.05,IF(AND(D14&lt;1.9,A14&gt;=7.25,D14&gt;=1.55,D14&gt;=0.7,A14&gt;=5.55),6.3,IF(AND(D14&gt;=1.9,A14&gt;=7.25,D14&gt;=1.55,D14&gt;=0.7,A14&gt;=5.55),6.4,IF(AND(A14&lt;4.35,B14&lt;3.4,A14&lt;4.8,D14&lt;0.35,B14&gt;=2.8,A14&lt;5.55),1.1,IF(AND(G14&gt;=0.934,B14&lt;3.45,A14&gt;=4.8,D14&lt;0.35,B14&gt;=2.8,A14&lt;5.55),1.7,IF(AND(H14&gt;=14.877,B14&gt;=3.45,A14&gt;=4.8,D14&lt;0.35,B14&gt;=2.8,A14&lt;5.55),1.3,IF(AND(B14&lt;2.6,H14&lt;11.789,A14&lt;5.9,D14&lt;1.55,D14&gt;=0.7,A14&gt;=5.55),3.9,IF(AND(B14&gt;=2.6,H14&lt;11.789,A14&lt;5.9,D14&lt;1.55,D14&gt;=0.7,A14&gt;=5.55),4.26,IF(AND(A14&lt;6.6,F14&lt;2.5,A14&gt;=5.9,D14&lt;1.55,D14&gt;=0.7,A14&gt;=5.55),4.625,IF(AND(A14&gt;=6.6,F14&lt;2.5,A14&gt;=5.9,D14&lt;1.55,D14&gt;=0.7,A14&gt;=5.55),4.475,IF(AND(B14&lt;2.6,D14&lt;2.05,A14&lt;7.25,D14&gt;=1.55,D14&gt;=0.7,A14&gt;=5.55),5.8,IF(AND(G14&gt;=0.743,D14&gt;=2.05,A14&lt;7.25,D14&gt;=1.55,D14&gt;=0.7,A14&gt;=5.55),5.1,IF(AND(G14&lt;0.422,A14&gt;=4.35,B14&lt;3.4,A14&lt;4.8,D14&lt;0.35,B14&gt;=2.8,A14&lt;5.55),1.367,IF(AND(G14&gt;=0.422,A14&gt;=4.35,B14&lt;3.4,A14&lt;4.8,D14&lt;0.35,B14&gt;=2.8,A14&lt;5.55),1.3,IF(AND(A14&lt;5.05,G14&lt;0.934,B14&lt;3.45,A14&gt;=4.8,D14&lt;0.35,B14&gt;=2.8,A14&lt;5.55),1.525,IF(AND(A14&gt;=5.05,G14&lt;0.934,B14&lt;3.45,A14&gt;=4.8,D14&lt;0.35,B14&gt;=2.8,A14&lt;5.55),1.5,IF(AND(G14&gt;=0.585,H14&lt;14.877,B14&gt;=3.45,A14&gt;=4.8,D14&lt;0.35,B14&gt;=2.8,A14&lt;5.55),1.54,IF(AND(G14&gt;=0.537,G14&lt;0.743,D14&gt;=2.05,A14&lt;7.25,D14&gt;=1.55,D14&gt;=0.7,A14&gt;=5.55),5.833,IF(AND(D14&gt;=0.25,G14&lt;0.585,H14&lt;14.877,B14&gt;=3.45,A14&gt;=4.8,D14&lt;0.35,B14&gt;=2.8,A14&lt;5.55),1.367,IF(AND(D14&lt;1.75,H14&lt;13.795,B14&gt;=2.6,D14&lt;2.05,A14&lt;7.25,D14&gt;=1.55,D14&gt;=0.7,A14&gt;=5.55),5.45,IF(AND(B14&lt;2.85,H14&gt;=13.795,B14&gt;=2.6,D14&lt;2.05,A14&lt;7.25,D14&gt;=1.55,D14&gt;=0.7,A14&gt;=5.55),5.1,IF(AND(B14&gt;=2.85,H14&gt;=13.795,B14&gt;=2.6,D14&lt;2.05,A14&lt;7.25,D14&gt;=1.55,D14&gt;=0.7,A14&gt;=5.55),4.82,IF(AND(G14&lt;0.353,G14&lt;0.537,G14&lt;0.743,D14&gt;=2.05,A14&lt;7.25,D14&gt;=1.55,D14&gt;=0.7,A14&gt;=5.55),5.425,IF(AND(G14&gt;=0.353,G14&lt;0.537,G14&lt;0.743,D14&gt;=2.05,A14&lt;7.25,D14&gt;=1.55,D14&gt;=0.7,A14&gt;=5.55),5.62,IF(AND(G14&lt;0.311,D14&lt;0.25,G14&lt;0.585,H14&lt;14.877,B14&gt;=3.45,A14&gt;=4.8,D14&lt;0.35,B14&gt;=2.8,A14&lt;5.55),1.5,IF(AND(G14&gt;=0.311,D14&lt;0.25,G14&lt;0.585,H14&lt;14.877,B14&gt;=3.45,A14&gt;=4.8,D14&lt;0.35,B14&gt;=2.8,A14&lt;5.55),1.4,IF(AND(B14&gt;=3.1,D14&gt;=1.75,H14&lt;13.795,B14&gt;=2.6,D14&lt;2.05,A14&lt;7.25,D14&gt;=1.55,D14&gt;=0.7,A14&gt;=5.55),5.1,IF(AND(B14&lt;2.85,B14&lt;3.1,D14&gt;=1.75,H14&lt;13.795,B14&gt;=2.6,D14&lt;2.05,A14&lt;7.25,D14&gt;=1.55,D14&gt;=0.7,A14&gt;=5.55),5.2,IF(AND(B14&gt;=2.85,B14&lt;3.1,D14&gt;=1.75,H14&lt;13.795,B14&gt;=2.6,D14&lt;2.05,A14&lt;7.25,D14&gt;=1.55,D14&gt;=0.7,A14&gt;=5.55),5.2,"shouldnthappen")))))))))))))))))))))))))))))))))))</f>
        <v>1.525</v>
      </c>
      <c r="AO14" s="1" t="n">
        <f aca="false">IF(AND(H14&gt;=14.529,G14&lt;0.633,D14&lt;0.8),1.3,IF(AND(A14&lt;5.05,G14&gt;=0.633,D14&lt;0.8),1.35,IF(AND(H14&gt;=14.379,H14&lt;14.529,G14&lt;0.633,D14&lt;0.8),1.7,IF(AND(B14&lt;3.35,A14&gt;=5.05,G14&gt;=0.633,D14&lt;0.8),1.7,IF(AND(D14&gt;=1.45,A14&lt;5.95,F14&lt;2.5,D14&gt;=0.8),4.5,IF(AND(D14&lt;1.35,A14&gt;=5.95,F14&lt;2.5,D14&gt;=0.8),4,IF(AND(D14&lt;1.85,G14&gt;=0.845,F14&gt;=2.5,D14&gt;=0.8),4.8,IF(AND(B14&gt;=4.3,H14&lt;14.379,H14&lt;14.529,G14&lt;0.633,D14&lt;0.8),1.5,IF(AND(A14&lt;5.25,B14&gt;=3.35,A14&gt;=5.05,G14&gt;=0.633,D14&lt;0.8),1.55,IF(AND(A14&gt;=5.25,B14&gt;=3.35,A14&gt;=5.05,G14&gt;=0.633,D14&lt;0.8),1.633,IF(AND(A14&lt;5.05,D14&lt;1.45,A14&lt;5.95,F14&lt;2.5,D14&gt;=0.8),3.3,IF(AND(G14&lt;0.293,D14&gt;=1.35,A14&gt;=5.95,F14&lt;2.5,D14&gt;=0.8),5,IF(AND(A14&gt;=6.6,D14&lt;2.05,G14&lt;0.845,F14&gt;=2.5,D14&gt;=0.8),5.8,IF(AND(B14&lt;3.05,D14&gt;=2.05,G14&lt;0.845,F14&gt;=2.5,D14&gt;=0.8),6.15,IF(AND(B14&lt;2.9,D14&gt;=1.85,G14&gt;=0.845,F14&gt;=2.5,D14&gt;=0.8),5.1,IF(AND(B14&gt;=2.9,D14&gt;=1.85,G14&gt;=0.845,F14&gt;=2.5,D14&gt;=0.8),5.2,IF(AND(B14&gt;=3.8,B14&lt;4.3,H14&lt;14.379,H14&lt;14.529,G14&lt;0.633,D14&lt;0.8),1.333,IF(AND(A14&lt;6.25,G14&gt;=0.293,D14&gt;=1.35,A14&gt;=5.95,F14&lt;2.5,D14&gt;=0.8),4.6,IF(AND(H14&lt;10.351,A14&lt;6.6,D14&lt;2.05,G14&lt;0.845,F14&gt;=2.5,D14&gt;=0.8),5.4,IF(AND(G14&gt;=0.364,B14&gt;=3.05,D14&gt;=2.05,G14&lt;0.845,F14&gt;=2.5,D14&gt;=0.8),5.66,IF(AND(G14&gt;=0.447,B14&lt;3.8,B14&lt;4.3,H14&lt;14.379,H14&lt;14.529,G14&lt;0.633,D14&lt;0.8),1.3,IF(AND(H14&lt;6.247,A14&lt;5.65,A14&gt;=5.05,D14&lt;1.45,A14&lt;5.95,F14&lt;2.5,D14&gt;=0.8),4.033,IF(AND(D14&lt;1.25,A14&gt;=5.65,A14&gt;=5.05,D14&lt;1.45,A14&lt;5.95,F14&lt;2.5,D14&gt;=0.8),3.88,IF(AND(D14&gt;=1.25,A14&gt;=5.65,A14&gt;=5.05,D14&lt;1.45,A14&lt;5.95,F14&lt;2.5,D14&gt;=0.8),4.35,IF(AND(B14&lt;2.65,A14&gt;=6.25,G14&gt;=0.293,D14&gt;=1.35,A14&gt;=5.95,F14&lt;2.5,D14&gt;=0.8),4.9,IF(AND(B14&lt;2.75,H14&gt;=10.351,A14&lt;6.6,D14&lt;2.05,G14&lt;0.845,F14&gt;=2.5,D14&gt;=0.8),5.1,IF(AND(B14&gt;=2.75,H14&gt;=10.351,A14&lt;6.6,D14&lt;2.05,G14&lt;0.845,F14&gt;=2.5,D14&gt;=0.8),4.95,IF(AND(B14&lt;3.15,G14&lt;0.364,B14&gt;=3.05,D14&gt;=2.05,G14&lt;0.845,F14&gt;=2.5,D14&gt;=0.8),5.28,IF(AND(B14&gt;=3.15,G14&lt;0.364,B14&gt;=3.05,D14&gt;=2.05,G14&lt;0.845,F14&gt;=2.5,D14&gt;=0.8),5.5,IF(AND(H14&lt;9.212,G14&lt;0.447,B14&lt;3.8,B14&lt;4.3,H14&lt;14.379,H14&lt;14.529,G14&lt;0.633,D14&lt;0.8),1.4,IF(AND(G14&lt;0.356,H14&gt;=6.247,A14&lt;5.65,A14&gt;=5.05,D14&lt;1.45,A14&lt;5.95,F14&lt;2.5,D14&gt;=0.8),4.2,IF(AND(B14&lt;3,B14&gt;=2.65,A14&gt;=6.25,G14&gt;=0.293,D14&gt;=1.35,A14&gt;=5.95,F14&lt;2.5,D14&gt;=0.8),4.6,IF(AND(B14&gt;=3,B14&gt;=2.65,A14&gt;=6.25,G14&gt;=0.293,D14&gt;=1.35,A14&gt;=5.95,F14&lt;2.5,D14&gt;=0.8),4.7,IF(AND(A14&lt;5.05,H14&gt;=9.212,G14&lt;0.447,B14&lt;3.8,B14&lt;4.3,H14&lt;14.379,H14&lt;14.529,G14&lt;0.633,D14&lt;0.8),1.533,IF(AND(A14&gt;=5.05,H14&gt;=9.212,G14&lt;0.447,B14&lt;3.8,B14&lt;4.3,H14&lt;14.379,H14&lt;14.529,G14&lt;0.633,D14&lt;0.8),1.425,IF(AND(A14&lt;5.35,G14&gt;=0.356,H14&gt;=6.247,A14&lt;5.65,A14&gt;=5.05,D14&lt;1.45,A14&lt;5.95,F14&lt;2.5,D14&gt;=0.8),3.9,IF(AND(A14&gt;=5.35,G14&gt;=0.356,H14&gt;=6.247,A14&lt;5.65,A14&gt;=5.05,D14&lt;1.45,A14&lt;5.95,F14&lt;2.5,D14&gt;=0.8),3.72,"shouldnthappen")))))))))))))))))))))))))))))))))))))</f>
        <v>1.3</v>
      </c>
      <c r="AP14" s="1" t="n">
        <f aca="false">IF(AND(F14&gt;=1.5,A14&lt;5.55),3.84,IF(AND(G14&gt;=0.52,A14&lt;4.75,F14&lt;1.5,A14&lt;5.55),1.16,IF(AND(A14&lt;5.65,A14&lt;5.85,D14&lt;1.55,A14&gt;=5.55),4.2,IF(AND(A14&gt;=5.65,A14&lt;5.85,D14&lt;1.55,A14&gt;=5.55),3.167,IF(AND(G14&gt;=0.798,A14&gt;=5.85,D14&lt;1.55,A14&gt;=5.55),4,IF(AND(F14&lt;2.5,H14&lt;14.1,D14&gt;=1.55,A14&gt;=5.55),4.84,IF(AND(A14&lt;7.2,H14&gt;=14.1,D14&gt;=1.55,A14&gt;=5.55),5.633,IF(AND(A14&gt;=7.2,H14&gt;=14.1,D14&gt;=1.55,A14&gt;=5.55),6.6,IF(AND(G14&lt;0.161,G14&lt;0.52,A14&lt;4.75,F14&lt;1.5,A14&lt;5.55),1.5,IF(AND(D14&gt;=0.5,G14&lt;0.676,A14&gt;=4.75,F14&lt;1.5,A14&lt;5.55),1.6,IF(AND(H14&lt;11.016,G14&gt;=0.676,A14&gt;=4.75,F14&lt;1.5,A14&lt;5.55),1.75,IF(AND(G14&lt;0.209,G14&lt;0.798,A14&gt;=5.85,D14&lt;1.55,A14&gt;=5.55),4.5,IF(AND(G14&gt;=0.74,F14&gt;=2.5,H14&lt;14.1,D14&gt;=1.55,A14&gt;=5.55),6.225,IF(AND(B14&lt;2.95,G14&gt;=0.161,G14&lt;0.52,A14&lt;4.75,F14&lt;1.5,A14&lt;5.55),1.4,IF(AND(B14&gt;=2.95,G14&gt;=0.161,G14&lt;0.52,A14&lt;4.75,F14&lt;1.5,A14&lt;5.55),1.34,IF(AND(B14&lt;3.15,D14&lt;0.5,G14&lt;0.676,A14&gt;=4.75,F14&lt;1.5,A14&lt;5.55),1.52,IF(AND(D14&lt;0.25,H14&gt;=11.016,G14&gt;=0.676,A14&gt;=4.75,F14&lt;1.5,A14&lt;5.55),1.567,IF(AND(D14&gt;=0.25,H14&gt;=11.016,G14&gt;=0.676,A14&gt;=4.75,F14&lt;1.5,A14&lt;5.55),1.5,IF(AND(H14&lt;7.47,G14&gt;=0.209,G14&lt;0.798,A14&gt;=5.85,D14&lt;1.55,A14&gt;=5.55),5.05,IF(AND(B14&lt;2.85,G14&lt;0.74,F14&gt;=2.5,H14&lt;14.1,D14&gt;=1.55,A14&gt;=5.55),5.35,IF(AND(B14&lt;3.3,B14&gt;=3.15,D14&lt;0.5,G14&lt;0.676,A14&gt;=4.75,F14&lt;1.5,A14&lt;5.55),1.2,IF(AND(D14&lt;1.45,H14&gt;=7.47,G14&gt;=0.209,G14&lt;0.798,A14&gt;=5.85,D14&lt;1.55,A14&gt;=5.55),4.66,IF(AND(D14&gt;=1.45,H14&gt;=7.47,G14&gt;=0.209,G14&lt;0.798,A14&gt;=5.85,D14&lt;1.55,A14&gt;=5.55),4.64,IF(AND(A14&gt;=7.05,B14&gt;=2.85,G14&lt;0.74,F14&gt;=2.5,H14&lt;14.1,D14&gt;=1.55,A14&gt;=5.55),5.8,IF(AND(B14&gt;=3.25,A14&lt;7.05,B14&gt;=2.85,G14&lt;0.74,F14&gt;=2.5,H14&lt;14.1,D14&gt;=1.55,A14&gt;=5.55),5.7,IF(AND(H14&gt;=13.641,D14&lt;0.25,B14&gt;=3.3,B14&gt;=3.15,D14&lt;0.5,G14&lt;0.676,A14&gt;=4.75,F14&lt;1.5,A14&lt;5.55),1.3,IF(AND(D14&lt;0.35,D14&gt;=0.25,B14&gt;=3.3,B14&gt;=3.15,D14&lt;0.5,G14&lt;0.676,A14&gt;=4.75,F14&lt;1.5,A14&lt;5.55),1.367,IF(AND(D14&gt;=0.35,D14&gt;=0.25,B14&gt;=3.3,B14&gt;=3.15,D14&lt;0.5,G14&lt;0.676,A14&gt;=4.75,F14&lt;1.5,A14&lt;5.55),1.3,IF(AND(A14&lt;6.35,B14&lt;3.25,A14&lt;7.05,B14&gt;=2.85,G14&lt;0.74,F14&gt;=2.5,H14&lt;14.1,D14&gt;=1.55,A14&gt;=5.55),5.6,IF(AND(A14&gt;=6.35,B14&lt;3.25,A14&lt;7.05,B14&gt;=2.85,G14&lt;0.74,F14&gt;=2.5,H14&lt;14.1,D14&gt;=1.55,A14&gt;=5.55),5.325,IF(AND(A14&lt;5.1,H14&lt;13.641,D14&lt;0.25,B14&gt;=3.3,B14&gt;=3.15,D14&lt;0.5,G14&lt;0.676,A14&gt;=4.75,F14&lt;1.5,A14&lt;5.55),1.4,IF(AND(H14&gt;=11.031,A14&gt;=5.1,H14&lt;13.641,D14&lt;0.25,B14&gt;=3.3,B14&gt;=3.15,D14&lt;0.5,G14&lt;0.676,A14&gt;=4.75,F14&lt;1.5,A14&lt;5.55),1.4,IF(AND(A14&lt;5.45,H14&lt;11.031,A14&gt;=5.1,H14&lt;13.641,D14&lt;0.25,B14&gt;=3.3,B14&gt;=3.15,D14&lt;0.5,G14&lt;0.676,A14&gt;=4.75,F14&lt;1.5,A14&lt;5.55),1.5,IF(AND(A14&gt;=5.45,H14&lt;11.031,A14&gt;=5.1,H14&lt;13.641,D14&lt;0.25,B14&gt;=3.3,B14&gt;=3.15,D14&lt;0.5,G14&lt;0.676,A14&gt;=4.75,F14&lt;1.5,A14&lt;5.55),1.4,"shouldnthappen"))))))))))))))))))))))))))))))))))</f>
        <v>1.3</v>
      </c>
      <c r="AQ14" s="1" t="n">
        <f aca="false">IF(AND(H14&lt;6.926,D14&gt;=0.35,F14&lt;1.5),1.9,IF(AND(G14&gt;=0.869,D14&gt;=1.75,F14&gt;=1.5),5.15,IF(AND(A14&lt;4.35,A14&lt;5.05,D14&lt;0.35,F14&lt;1.5),1.1,IF(AND(H14&lt;6.089,A14&gt;=5.05,D14&lt;0.35,F14&lt;1.5),1.7,IF(AND(H14&gt;=13.089,H14&gt;=6.926,D14&gt;=0.35,F14&lt;1.5),1.3,IF(AND(G14&lt;0.695,D14&lt;1.15,D14&lt;1.75,F14&gt;=1.5),3.62,IF(AND(G14&gt;=0.695,D14&lt;1.15,D14&lt;1.75,F14&gt;=1.5),3,IF(AND(G14&gt;=0.585,H14&gt;=6.089,A14&gt;=5.05,D14&lt;0.35,F14&lt;1.5),1.5,IF(AND(H14&lt;9.582,H14&lt;13.089,H14&gt;=6.926,D14&gt;=0.35,F14&lt;1.5),1.5,IF(AND(H14&gt;=9.582,H14&lt;13.089,H14&gt;=6.926,D14&gt;=0.35,F14&lt;1.5),1.6,IF(AND(D14&lt;1.35,H14&lt;9.349,D14&gt;=1.15,D14&lt;1.75,F14&gt;=1.5),3.867,IF(AND(D14&lt;2.05,A14&lt;7.05,G14&lt;0.869,D14&gt;=1.75,F14&gt;=1.5),4.9,IF(AND(B14&gt;=3.3,A14&gt;=7.05,G14&lt;0.869,D14&gt;=1.75,F14&gt;=1.5),6.1,IF(AND(G14&lt;0.347,H14&lt;11.218,A14&gt;=4.35,A14&lt;5.05,D14&lt;0.35,F14&lt;1.5),1.4,IF(AND(G14&gt;=0.347,H14&lt;11.218,A14&gt;=4.35,A14&lt;5.05,D14&lt;0.35,F14&lt;1.5),1.5,IF(AND(G14&gt;=0.265,H14&gt;=11.218,A14&gt;=4.35,A14&lt;5.05,D14&lt;0.35,F14&lt;1.5),1.45,IF(AND(A14&gt;=5.4,G14&lt;0.585,H14&gt;=6.089,A14&gt;=5.05,D14&lt;0.35,F14&lt;1.5),1.35,IF(AND(B14&gt;=2.9,D14&gt;=1.35,H14&lt;9.349,D14&gt;=1.15,D14&lt;1.75,F14&gt;=1.5),4.6,IF(AND(D14&gt;=1.35,A14&lt;6.15,H14&gt;=9.349,D14&gt;=1.15,D14&lt;1.75,F14&gt;=1.5),4.54,IF(AND(H14&lt;10.927,A14&gt;=6.15,H14&gt;=9.349,D14&gt;=1.15,D14&lt;1.75,F14&gt;=1.5),4.3,IF(AND(G14&lt;0.512,D14&gt;=2.05,A14&lt;7.05,G14&lt;0.869,D14&gt;=1.75,F14&gt;=1.5),5.533,IF(AND(G14&gt;=0.512,D14&gt;=2.05,A14&lt;7.05,G14&lt;0.869,D14&gt;=1.75,F14&gt;=1.5),5.88,IF(AND(H14&lt;11.551,B14&lt;3.3,A14&gt;=7.05,G14&lt;0.869,D14&gt;=1.75,F14&gt;=1.5),6.3,IF(AND(G14&lt;0.227,G14&lt;0.265,H14&gt;=11.218,A14&gt;=4.35,A14&lt;5.05,D14&lt;0.35,F14&lt;1.5),1.4,IF(AND(G14&gt;=0.227,G14&lt;0.265,H14&gt;=11.218,A14&gt;=4.35,A14&lt;5.05,D14&lt;0.35,F14&lt;1.5),1.26,IF(AND(H14&lt;11.031,A14&lt;5.4,G14&lt;0.585,H14&gt;=6.089,A14&gt;=5.05,D14&lt;0.35,F14&lt;1.5),1.5,IF(AND(H14&gt;=11.031,A14&lt;5.4,G14&lt;0.585,H14&gt;=6.089,A14&gt;=5.05,D14&lt;0.35,F14&lt;1.5),1.4,IF(AND(A14&lt;5.45,B14&lt;2.9,D14&gt;=1.35,H14&lt;9.349,D14&gt;=1.15,D14&lt;1.75,F14&gt;=1.5),4.5,IF(AND(A14&lt;5.9,D14&lt;1.35,A14&lt;6.15,H14&gt;=9.349,D14&gt;=1.15,D14&lt;1.75,F14&gt;=1.5),4.2,IF(AND(A14&gt;=5.9,D14&lt;1.35,A14&lt;6.15,H14&gt;=9.349,D14&gt;=1.15,D14&lt;1.75,F14&gt;=1.5),4,IF(AND(A14&gt;=6.75,H14&gt;=10.927,A14&gt;=6.15,H14&gt;=9.349,D14&gt;=1.15,D14&lt;1.75,F14&gt;=1.5),4.767,IF(AND(B14&lt;2.9,H14&gt;=11.551,B14&lt;3.3,A14&gt;=7.05,G14&lt;0.869,D14&gt;=1.75,F14&gt;=1.5),6.7,IF(AND(B14&gt;=2.9,H14&gt;=11.551,B14&lt;3.3,A14&gt;=7.05,G14&lt;0.869,D14&gt;=1.75,F14&gt;=1.5),6.6,IF(AND(B14&lt;2.45,A14&gt;=5.45,B14&lt;2.9,D14&gt;=1.35,H14&lt;9.349,D14&gt;=1.15,D14&lt;1.75,F14&gt;=1.5),5,IF(AND(B14&gt;=2.45,A14&gt;=5.45,B14&lt;2.9,D14&gt;=1.35,H14&lt;9.349,D14&gt;=1.15,D14&lt;1.75,F14&gt;=1.5),5.1,IF(AND(H14&lt;11.166,A14&lt;6.75,H14&gt;=10.927,A14&gt;=6.15,H14&gt;=9.349,D14&gt;=1.15,D14&lt;1.75,F14&gt;=1.5),4.9,IF(AND(G14&lt;0.228,H14&gt;=11.166,A14&lt;6.75,H14&gt;=10.927,A14&gt;=6.15,H14&gt;=9.349,D14&gt;=1.15,D14&lt;1.75,F14&gt;=1.5),4.7,IF(AND(H14&lt;13.531,G14&gt;=0.228,H14&gt;=11.166,A14&lt;6.75,H14&gt;=10.927,A14&gt;=6.15,H14&gt;=9.349,D14&gt;=1.15,D14&lt;1.75,F14&gt;=1.5),4.4,IF(AND(H14&gt;=13.531,G14&gt;=0.228,H14&gt;=11.166,A14&lt;6.75,H14&gt;=10.927,A14&gt;=6.15,H14&gt;=9.349,D14&gt;=1.15,D14&lt;1.75,F14&gt;=1.5),4.6,"shouldnthappen")))))))))))))))))))))))))))))))))))))))</f>
        <v>1.45</v>
      </c>
      <c r="AR14" s="1" t="n">
        <f aca="false">IF(AND(G14&gt;=0.93,B14&lt;3.65,F14&lt;1.5),1.7,IF(AND(H14&lt;6.542,B14&gt;=3.65,F14&lt;1.5),1.767,IF(AND(A14&gt;=7.05,D14&gt;=1.55,F14&gt;=1.5),6.3,IF(AND(G14&lt;0.123,H14&gt;=6.542,B14&gt;=3.65,F14&lt;1.5),1.367,IF(AND(A14&lt;5.15,A14&lt;5.65,D14&lt;1.55,F14&gt;=1.5),3.15,IF(AND(A14&lt;4.8,G14&gt;=0.447,G14&lt;0.93,B14&lt;3.65,F14&lt;1.5),1.24,IF(AND(A14&gt;=4.8,G14&gt;=0.447,G14&lt;0.93,B14&lt;3.65,F14&lt;1.5),1.4,IF(AND(G14&lt;0.151,G14&gt;=0.123,H14&gt;=6.542,B14&gt;=3.65,F14&lt;1.5),1.7,IF(AND(G14&gt;=0.151,G14&gt;=0.123,H14&gt;=6.542,B14&gt;=3.65,F14&lt;1.5),1.5,IF(AND(D14&gt;=1.45,A14&gt;=5.15,A14&lt;5.65,D14&lt;1.55,F14&gt;=1.5),4.5,IF(AND(B14&lt;2.65,D14&gt;=1.35,A14&gt;=5.65,D14&lt;1.55,F14&gt;=1.5),4.9,IF(AND(G14&lt;0.527,F14&lt;2.5,A14&lt;7.05,D14&gt;=1.55,F14&gt;=1.5),5.075,IF(AND(G14&gt;=0.527,F14&lt;2.5,A14&lt;7.05,D14&gt;=1.55,F14&gt;=1.5),4.7,IF(AND(A14&lt;4.65,G14&lt;0.265,G14&lt;0.447,G14&lt;0.93,B14&lt;3.65,F14&lt;1.5),1.42,IF(AND(G14&lt;0.3,G14&gt;=0.265,G14&lt;0.447,G14&lt;0.93,B14&lt;3.65,F14&lt;1.5),1.6,IF(AND(G14&gt;=0.3,G14&gt;=0.265,G14&lt;0.447,G14&lt;0.93,B14&lt;3.65,F14&lt;1.5),1.4,IF(AND(G14&lt;0.356,D14&lt;1.45,A14&gt;=5.15,A14&lt;5.65,D14&lt;1.55,F14&gt;=1.5),4.125,IF(AND(D14&lt;1.1,A14&lt;6.2,D14&lt;1.35,A14&gt;=5.65,D14&lt;1.55,F14&gt;=1.5),4.1,IF(AND(D14&gt;=1.1,A14&lt;6.2,D14&lt;1.35,A14&gt;=5.65,D14&lt;1.55,F14&gt;=1.5),4.175,IF(AND(H14&gt;=13.433,A14&gt;=6.2,D14&lt;1.35,A14&gt;=5.65,D14&lt;1.55,F14&gt;=1.5),4.6,IF(AND(G14&lt;0.437,B14&gt;=2.65,D14&gt;=1.35,A14&gt;=5.65,D14&lt;1.55,F14&gt;=1.5),4.625,IF(AND(G14&gt;=0.437,B14&gt;=2.65,D14&gt;=1.35,A14&gt;=5.65,D14&lt;1.55,F14&gt;=1.5),4.75,IF(AND(B14&gt;=3.15,H14&lt;11.146,F14&gt;=2.5,A14&lt;7.05,D14&gt;=1.55,F14&gt;=1.5),5.667,IF(AND(B14&lt;2.65,H14&gt;=11.146,F14&gt;=2.5,A14&lt;7.05,D14&gt;=1.55,F14&gt;=1.5),5.8,IF(AND(B14&lt;3.3,A14&gt;=4.65,G14&lt;0.265,G14&lt;0.447,G14&lt;0.93,B14&lt;3.65,F14&lt;1.5),1.32,IF(AND(B14&gt;=3.3,A14&gt;=4.65,G14&lt;0.265,G14&lt;0.447,G14&lt;0.93,B14&lt;3.65,F14&lt;1.5),1.425,IF(AND(B14&lt;2.8,G14&gt;=0.356,D14&lt;1.45,A14&gt;=5.15,A14&lt;5.65,D14&lt;1.55,F14&gt;=1.5),3.86,IF(AND(B14&gt;=2.8,G14&gt;=0.356,D14&lt;1.45,A14&gt;=5.15,A14&lt;5.65,D14&lt;1.55,F14&gt;=1.5),3.6,IF(AND(B14&lt;2.6,H14&lt;13.433,A14&gt;=6.2,D14&lt;1.35,A14&gt;=5.65,D14&lt;1.55,F14&gt;=1.5),4.4,IF(AND(B14&gt;=2.6,H14&lt;13.433,A14&gt;=6.2,D14&lt;1.35,A14&gt;=5.65,D14&lt;1.55,F14&gt;=1.5),4.3,IF(AND(G14&lt;0.151,B14&lt;3.15,H14&lt;11.146,F14&gt;=2.5,A14&lt;7.05,D14&gt;=1.55,F14&gt;=1.5),5.5,IF(AND(H14&lt;15.52,B14&gt;=2.65,H14&gt;=11.146,F14&gt;=2.5,A14&lt;7.05,D14&gt;=1.55,F14&gt;=1.5),5.4,IF(AND(H14&gt;=15.52,B14&gt;=2.65,H14&gt;=11.146,F14&gt;=2.5,A14&lt;7.05,D14&gt;=1.55,F14&gt;=1.5),5.733,IF(AND(H14&lt;10.74,G14&gt;=0.151,B14&lt;3.15,H14&lt;11.146,F14&gt;=2.5,A14&lt;7.05,D14&gt;=1.55,F14&gt;=1.5),5.12,IF(AND(H14&gt;=10.74,G14&gt;=0.151,B14&lt;3.15,H14&lt;11.146,F14&gt;=2.5,A14&lt;7.05,D14&gt;=1.55,F14&gt;=1.5),4.9,"shouldnthappen")))))))))))))))))))))))))))))))))))</f>
        <v>1.4</v>
      </c>
      <c r="AS14" s="1" t="n">
        <f aca="false">IF(AND(F14&gt;=1.5,A14&lt;5.55),4.18,IF(AND(F14&gt;=2.5,B14&lt;2.75,A14&gt;=5.55),5.38,IF(AND(G14&gt;=0.587,B14&lt;3.75,F14&lt;1.5,A14&lt;5.55),1.48,IF(AND(H14&lt;6.51,B14&gt;=3.75,F14&lt;1.5,A14&lt;5.55),1.9,IF(AND(H14&gt;=6.51,B14&gt;=3.75,F14&lt;1.5,A14&lt;5.55),1.425,IF(AND(G14&gt;=0.868,F14&lt;2.5,B14&lt;2.75,A14&gt;=5.55),4.65,IF(AND(F14&lt;1.5,D14&lt;1.55,B14&gt;=2.75,A14&gt;=5.55),1.7,IF(AND(G14&gt;=0.857,D14&gt;=1.55,B14&gt;=2.75,A14&gt;=5.55),5.033,IF(AND(G14&gt;=0.518,G14&lt;0.587,B14&lt;3.75,F14&lt;1.5,A14&lt;5.55),1,IF(AND(D14&lt;1.05,G14&lt;0.868,F14&lt;2.5,B14&lt;2.75,A14&gt;=5.55),3.5,IF(AND(G14&lt;0.404,D14&gt;=1.05,G14&lt;0.868,F14&lt;2.5,B14&lt;2.75,A14&gt;=5.55),4.2,IF(AND(G14&gt;=0.404,D14&gt;=1.05,G14&lt;0.868,F14&lt;2.5,B14&lt;2.75,A14&gt;=5.55),3.94,IF(AND(F14&lt;2.5,B14&lt;2.95,F14&gt;=1.5,D14&lt;1.55,B14&gt;=2.75,A14&gt;=5.55),4.68,IF(AND(F14&gt;=2.5,B14&lt;2.95,F14&gt;=1.5,D14&lt;1.55,B14&gt;=2.75,A14&gt;=5.55),5.1,IF(AND(H14&lt;10.883,B14&gt;=2.95,F14&gt;=1.5,D14&lt;1.55,B14&gt;=2.75,A14&gt;=5.55),4.15,IF(AND(H14&gt;=10.883,B14&gt;=2.95,F14&gt;=1.5,D14&lt;1.55,B14&gt;=2.75,A14&gt;=5.55),4.5,IF(AND(H14&gt;=14.1,D14&lt;2.05,G14&lt;0.857,D14&gt;=1.55,B14&gt;=2.75,A14&gt;=5.55),6.6,IF(AND(G14&lt;0.063,B14&lt;3.15,G14&lt;0.518,G14&lt;0.587,B14&lt;3.75,F14&lt;1.5,A14&lt;5.55),1.4,IF(AND(G14&gt;=0.063,B14&lt;3.15,G14&lt;0.518,G14&lt;0.587,B14&lt;3.75,F14&lt;1.5,A14&lt;5.55),1.5,IF(AND(H14&gt;=10.563,B14&gt;=3.15,G14&lt;0.518,G14&lt;0.587,B14&lt;3.75,F14&lt;1.5,A14&lt;5.55),1.325,IF(AND(B14&lt;2.95,H14&lt;14.1,D14&lt;2.05,G14&lt;0.857,D14&gt;=1.55,B14&gt;=2.75,A14&gt;=5.55),6.125,IF(AND(A14&lt;6.65,G14&lt;0.364,D14&gt;=2.05,G14&lt;0.857,D14&gt;=1.55,B14&gt;=2.75,A14&gt;=5.55),5.45,IF(AND(G14&gt;=0.774,G14&gt;=0.364,D14&gt;=2.05,G14&lt;0.857,D14&gt;=1.55,B14&gt;=2.75,A14&gt;=5.55),5.4,IF(AND(H14&gt;=9.279,H14&lt;10.563,B14&gt;=3.15,G14&lt;0.518,G14&lt;0.587,B14&lt;3.75,F14&lt;1.5,A14&lt;5.55),1.475,IF(AND(D14&lt;1.65,B14&gt;=2.95,H14&lt;14.1,D14&lt;2.05,G14&lt;0.857,D14&gt;=1.55,B14&gt;=2.75,A14&gt;=5.55),5.8,IF(AND(B14&lt;3.15,A14&gt;=6.65,G14&lt;0.364,D14&gt;=2.05,G14&lt;0.857,D14&gt;=1.55,B14&gt;=2.75,A14&gt;=5.55),5.3,IF(AND(B14&gt;=3.15,A14&gt;=6.65,G14&lt;0.364,D14&gt;=2.05,G14&lt;0.857,D14&gt;=1.55,B14&gt;=2.75,A14&gt;=5.55),5.7,IF(AND(A14&gt;=6.75,G14&lt;0.774,G14&gt;=0.364,D14&gt;=2.05,G14&lt;0.857,D14&gt;=1.55,B14&gt;=2.75,A14&gt;=5.55),5.9,IF(AND(G14&lt;0.417,H14&lt;9.279,H14&lt;10.563,B14&gt;=3.15,G14&lt;0.518,G14&lt;0.587,B14&lt;3.75,F14&lt;1.5,A14&lt;5.55),1.4,IF(AND(G14&gt;=0.417,H14&lt;9.279,H14&lt;10.563,B14&gt;=3.15,G14&lt;0.518,G14&lt;0.587,B14&lt;3.75,F14&lt;1.5,A14&lt;5.55),1.3,IF(AND(A14&lt;6.3,D14&gt;=1.65,B14&gt;=2.95,H14&lt;14.1,D14&lt;2.05,G14&lt;0.857,D14&gt;=1.55,B14&gt;=2.75,A14&gt;=5.55),4.9,IF(AND(A14&gt;=6.3,D14&gt;=1.65,B14&gt;=2.95,H14&lt;14.1,D14&lt;2.05,G14&lt;0.857,D14&gt;=1.55,B14&gt;=2.75,A14&gt;=5.55),5.3,IF(AND(G14&gt;=0.657,A14&lt;6.75,G14&lt;0.774,G14&gt;=0.364,D14&gt;=2.05,G14&lt;0.857,D14&gt;=1.55,B14&gt;=2.75,A14&gt;=5.55),6,IF(AND(B14&lt;3.2,G14&lt;0.657,A14&lt;6.75,G14&lt;0.774,G14&gt;=0.364,D14&gt;=2.05,G14&lt;0.857,D14&gt;=1.55,B14&gt;=2.75,A14&gt;=5.55),5.6,IF(AND(B14&gt;=3.2,G14&lt;0.657,A14&lt;6.75,G14&lt;0.774,G14&gt;=0.364,D14&gt;=2.05,G14&lt;0.857,D14&gt;=1.55,B14&gt;=2.75,A14&gt;=5.55),5.65,"shouldnthappen")))))))))))))))))))))))))))))))))))</f>
        <v>1.325</v>
      </c>
      <c r="AT14" s="1" t="n">
        <f aca="false">IF(AND(H14&gt;=16.284,A14&gt;=5.55),6.533,IF(AND(G14&gt;=0.52,A14&lt;4.85,A14&lt;5.55),1.05,IF(AND(G14&lt;0.227,G14&lt;0.52,A14&lt;4.85,A14&lt;5.55),1.4,IF(AND(G14&gt;=0.227,G14&lt;0.52,A14&lt;4.85,A14&lt;5.55),1.3,IF(AND(D14&gt;=0.45,F14&lt;1.5,A14&gt;=4.85,A14&lt;5.55),1.667,IF(AND(B14&gt;=2.75,F14&gt;=1.5,A14&gt;=4.85,A14&lt;5.55),4.5,IF(AND(F14&lt;2.5,B14&gt;=3.15,H14&lt;16.284,A14&gt;=5.55),4.7,IF(AND(G14&gt;=0.934,D14&lt;0.45,F14&lt;1.5,A14&gt;=4.85,A14&lt;5.55),1.7,IF(AND(D14&gt;=1.2,B14&lt;2.75,F14&gt;=1.5,A14&gt;=4.85,A14&lt;5.55),4.25,IF(AND(G14&gt;=0.774,F14&gt;=2.5,B14&gt;=3.15,H14&lt;16.284,A14&gt;=5.55),5.4,IF(AND(B14&lt;3.1,G14&lt;0.934,D14&lt;0.45,F14&lt;1.5,A14&gt;=4.85,A14&lt;5.55),1.6,IF(AND(D14&lt;1.05,D14&lt;1.2,B14&lt;2.75,F14&gt;=1.5,A14&gt;=4.85,A14&lt;5.55),3.433,IF(AND(D14&gt;=1.05,D14&lt;1.2,B14&lt;2.75,F14&gt;=1.5,A14&gt;=4.85,A14&lt;5.55),3.267,IF(AND(H14&lt;8.486,D14&lt;1.35,F14&lt;2.5,B14&lt;3.15,H14&lt;16.284,A14&gt;=5.55),3.85,IF(AND(D14&gt;=1.55,D14&gt;=1.35,F14&lt;2.5,B14&lt;3.15,H14&lt;16.284,A14&gt;=5.55),5.1,IF(AND(H14&lt;10.464,A14&lt;6.35,F14&gt;=2.5,B14&lt;3.15,H14&lt;16.284,A14&gt;=5.55),5.08,IF(AND(H14&gt;=10.464,A14&lt;6.35,F14&gt;=2.5,B14&lt;3.15,H14&lt;16.284,A14&gt;=5.55),4.9,IF(AND(D14&lt;1.85,A14&gt;=6.35,F14&gt;=2.5,B14&lt;3.15,H14&lt;16.284,A14&gt;=5.55),5.8,IF(AND(H14&gt;=10.393,G14&lt;0.774,F14&gt;=2.5,B14&gt;=3.15,H14&lt;16.284,A14&gt;=5.55),5.425,IF(AND(B14&lt;2.6,H14&gt;=8.486,D14&lt;1.35,F14&lt;2.5,B14&lt;3.15,H14&lt;16.284,A14&gt;=5.55),3.9,IF(AND(G14&gt;=0.567,D14&lt;1.55,D14&gt;=1.35,F14&lt;2.5,B14&lt;3.15,H14&lt;16.284,A14&gt;=5.55),4.4,IF(AND(B14&lt;3.25,H14&lt;10.393,G14&lt;0.774,F14&gt;=2.5,B14&gt;=3.15,H14&lt;16.284,A14&gt;=5.55),5.7,IF(AND(B14&gt;=3.25,H14&lt;10.393,G14&lt;0.774,F14&gt;=2.5,B14&gt;=3.15,H14&lt;16.284,A14&gt;=5.55),5.98,IF(AND(G14&lt;0.079,G14&lt;0.338,B14&gt;=3.1,G14&lt;0.934,D14&lt;0.45,F14&lt;1.5,A14&gt;=4.85,A14&lt;5.55),1.425,IF(AND(B14&lt;3.35,G14&gt;=0.338,B14&gt;=3.1,G14&lt;0.934,D14&lt;0.45,F14&lt;1.5,A14&gt;=4.85,A14&lt;5.55),1.4,IF(AND(G14&lt;0.404,B14&gt;=2.6,H14&gt;=8.486,D14&lt;1.35,F14&lt;2.5,B14&lt;3.15,H14&lt;16.284,A14&gt;=5.55),4.3,IF(AND(G14&gt;=0.404,B14&gt;=2.6,H14&gt;=8.486,D14&lt;1.35,F14&lt;2.5,B14&lt;3.15,H14&lt;16.284,A14&gt;=5.55),4.025,IF(AND(B14&gt;=3.05,G14&lt;0.567,D14&lt;1.55,D14&gt;=1.35,F14&lt;2.5,B14&lt;3.15,H14&lt;16.284,A14&gt;=5.55),4.7,IF(AND(A14&lt;6.45,H14&lt;10.667,D14&gt;=1.85,A14&gt;=6.35,F14&gt;=2.5,B14&lt;3.15,H14&lt;16.284,A14&gt;=5.55),5.3,IF(AND(A14&gt;=6.45,H14&lt;10.667,D14&gt;=1.85,A14&gt;=6.35,F14&gt;=2.5,B14&lt;3.15,H14&lt;16.284,A14&gt;=5.55),5.167,IF(AND(B14&lt;2.95,H14&gt;=10.667,D14&gt;=1.85,A14&gt;=6.35,F14&gt;=2.5,B14&lt;3.15,H14&lt;16.284,A14&gt;=5.55),5.6,IF(AND(B14&gt;=2.95,H14&gt;=10.667,D14&gt;=1.85,A14&gt;=6.35,F14&gt;=2.5,B14&lt;3.15,H14&lt;16.284,A14&gt;=5.55),5.5,IF(AND(H14&lt;10.325,G14&gt;=0.079,G14&lt;0.338,B14&gt;=3.1,G14&lt;0.934,D14&lt;0.45,F14&lt;1.5,A14&gt;=4.85,A14&lt;5.55),1.5,IF(AND(G14&lt;0.385,B14&gt;=3.35,G14&gt;=0.338,B14&gt;=3.1,G14&lt;0.934,D14&lt;0.45,F14&lt;1.5,A14&gt;=4.85,A14&lt;5.55),1.5,IF(AND(G14&gt;=0.385,B14&gt;=3.35,G14&gt;=0.338,B14&gt;=3.1,G14&lt;0.934,D14&lt;0.45,F14&lt;1.5,A14&gt;=4.85,A14&lt;5.55),1.42,IF(AND(B14&lt;2.5,B14&lt;3.05,G14&lt;0.567,D14&lt;1.55,D14&gt;=1.35,F14&lt;2.5,B14&lt;3.15,H14&lt;16.284,A14&gt;=5.55),4.5,IF(AND(B14&gt;=2.5,B14&lt;3.05,G14&lt;0.567,D14&lt;1.55,D14&gt;=1.35,F14&lt;2.5,B14&lt;3.15,H14&lt;16.284,A14&gt;=5.55),4.56,IF(AND(H14&lt;12.506,H14&gt;=10.325,G14&gt;=0.079,G14&lt;0.338,B14&gt;=3.1,G14&lt;0.934,D14&lt;0.45,F14&lt;1.5,A14&gt;=4.85,A14&lt;5.55),1.2,IF(AND(H14&gt;=12.506,H14&gt;=10.325,G14&gt;=0.079,G14&lt;0.338,B14&gt;=3.1,G14&lt;0.934,D14&lt;0.45,F14&lt;1.5,A14&gt;=4.85,A14&lt;5.55),1.3,"shouldnthappen")))))))))))))))))))))))))))))))))))))))</f>
        <v>1.3</v>
      </c>
      <c r="AU14" s="1" t="n">
        <f aca="false">IF(AND(G14&gt;=0.52,B14&lt;3.05,F14&lt;1.5),1.1,IF(AND(G14&lt;0.35,G14&lt;0.52,B14&lt;3.05,F14&lt;1.5),1.4,IF(AND(G14&gt;=0.35,G14&lt;0.52,B14&lt;3.05,F14&lt;1.5),1.3,IF(AND(G14&gt;=0.227,G14&lt;0.347,B14&gt;=3.05,F14&lt;1.5),1.32,IF(AND(H14&lt;6.417,G14&gt;=0.347,B14&gt;=3.05,F14&lt;1.5),1.7,IF(AND(A14&gt;=7.25,A14&gt;=6.6,F14&gt;=2.5,F14&gt;=1.5),6.35,IF(AND(G14&lt;0.11,G14&lt;0.227,G14&lt;0.347,B14&gt;=3.05,F14&lt;1.5),1.333,IF(AND(H14&lt;9.441,H14&gt;=6.417,G14&gt;=0.347,B14&gt;=3.05,F14&lt;1.5),1.425,IF(AND(B14&lt;2.75,G14&lt;0.451,H14&lt;10.266,F14&lt;2.5,F14&gt;=1.5),4,IF(AND(B14&gt;=2.75,G14&lt;0.451,H14&lt;10.266,F14&lt;2.5,F14&gt;=1.5),4.433,IF(AND(G14&gt;=0.865,G14&gt;=0.451,H14&lt;10.266,F14&lt;2.5,F14&gt;=1.5),4.2,IF(AND(B14&lt;2.45,H14&lt;13.665,H14&gt;=10.266,F14&lt;2.5,F14&gt;=1.5),3.7,IF(AND(G14&lt;0.302,H14&gt;=13.665,H14&gt;=10.266,F14&lt;2.5,F14&gt;=1.5),5,IF(AND(B14&lt;2.9,A14&lt;6.1,A14&lt;6.6,F14&gt;=2.5,F14&gt;=1.5),5.06,IF(AND(B14&gt;=2.9,A14&lt;6.1,A14&lt;6.6,F14&gt;=2.5,F14&gt;=1.5),4.8,IF(AND(B14&lt;3.05,A14&gt;=6.1,A14&lt;6.6,F14&gt;=2.5,F14&gt;=1.5),5.6,IF(AND(B14&gt;=3.05,A14&gt;=6.1,A14&lt;6.6,F14&gt;=2.5,F14&gt;=1.5),5.267,IF(AND(H14&gt;=14.564,A14&lt;7.25,A14&gt;=6.6,F14&gt;=2.5,F14&gt;=1.5),5.6,IF(AND(H14&gt;=14.309,G14&gt;=0.11,G14&lt;0.227,G14&lt;0.347,B14&gt;=3.05,F14&lt;1.5),1.7,IF(AND(D14&lt;0.4,H14&gt;=9.441,H14&gt;=6.417,G14&gt;=0.347,B14&gt;=3.05,F14&lt;1.5),1.5,IF(AND(D14&gt;=0.4,H14&gt;=9.441,H14&gt;=6.417,G14&gt;=0.347,B14&gt;=3.05,F14&lt;1.5),1.633,IF(AND(A14&lt;5.35,G14&lt;0.865,G14&gt;=0.451,H14&lt;10.266,F14&lt;2.5,F14&gt;=1.5),3.15,IF(AND(D14&lt;1.45,G14&gt;=0.302,H14&gt;=13.665,H14&gt;=10.266,F14&lt;2.5,F14&gt;=1.5),4.74,IF(AND(D14&gt;=1.45,G14&gt;=0.302,H14&gt;=13.665,H14&gt;=10.266,F14&lt;2.5,F14&gt;=1.5),4.567,IF(AND(H14&lt;8.836,H14&lt;14.564,A14&lt;7.25,A14&gt;=6.6,F14&gt;=2.5,F14&gt;=1.5),5.7,IF(AND(H14&gt;=8.836,H14&lt;14.564,A14&lt;7.25,A14&gt;=6.6,F14&gt;=2.5,F14&gt;=1.5),5.9,IF(AND(H14&lt;11.53,H14&lt;14.309,G14&gt;=0.11,G14&lt;0.227,G14&lt;0.347,B14&gt;=3.05,F14&lt;1.5),1.5,IF(AND(H14&gt;=11.53,H14&lt;14.309,G14&gt;=0.11,G14&lt;0.227,G14&lt;0.347,B14&gt;=3.05,F14&lt;1.5),1.467,IF(AND(H14&lt;9.386,A14&gt;=5.35,G14&lt;0.865,G14&gt;=0.451,H14&lt;10.266,F14&lt;2.5,F14&gt;=1.5),3.56,IF(AND(H14&gt;=9.386,A14&gt;=5.35,G14&lt;0.865,G14&gt;=0.451,H14&lt;10.266,F14&lt;2.5,F14&gt;=1.5),4.2,IF(AND(H14&lt;11.036,D14&lt;1.45,B14&gt;=2.45,H14&lt;13.665,H14&gt;=10.266,F14&lt;2.5,F14&gt;=1.5),4.45,IF(AND(H14&gt;=11.036,D14&lt;1.45,B14&gt;=2.45,H14&lt;13.665,H14&gt;=10.266,F14&lt;2.5,F14&gt;=1.5),4.1,IF(AND(G14&gt;=0.585,D14&gt;=1.45,B14&gt;=2.45,H14&lt;13.665,H14&gt;=10.266,F14&lt;2.5,F14&gt;=1.5),4.9,IF(AND(H14&lt;11.743,G14&lt;0.585,D14&gt;=1.45,B14&gt;=2.45,H14&lt;13.665,H14&gt;=10.266,F14&lt;2.5,F14&gt;=1.5),4.7,IF(AND(H14&gt;=11.743,G14&lt;0.585,D14&gt;=1.45,B14&gt;=2.45,H14&lt;13.665,H14&gt;=10.266,F14&lt;2.5,F14&gt;=1.5),4.5,"shouldnthappen")))))))))))))))))))))))))))))))))))</f>
        <v>1.5</v>
      </c>
      <c r="AV14" s="1" t="n">
        <f aca="false">IF(AND(G14&gt;=0.356,F14&gt;=1.5,A14&lt;5.75),3.52,IF(AND(A14&lt;7.25,A14&gt;=7.1,A14&gt;=5.75),5.875,IF(AND(A14&gt;=7.25,A14&gt;=7.1,A14&gt;=5.75),6.5,IF(AND(D14&gt;=0.35,G14&gt;=0.586,F14&lt;1.5,A14&lt;5.75),1.8,IF(AND(D14&lt;1.4,G14&lt;0.356,F14&gt;=1.5,A14&lt;5.75),4.2,IF(AND(D14&gt;=1.4,G14&lt;0.356,F14&gt;=1.5,A14&lt;5.75),4.5,IF(AND(H14&gt;=11.218,A14&lt;5.05,G14&lt;0.586,F14&lt;1.5,A14&lt;5.75),1.225,IF(AND(G14&gt;=0.253,A14&gt;=5.05,G14&lt;0.586,F14&lt;1.5,A14&lt;5.75),1.3,IF(AND(B14&gt;=3.75,D14&lt;0.35,G14&gt;=0.586,F14&lt;1.5,A14&lt;5.75),1.567,IF(AND(B14&lt;2.85,D14&lt;1.35,D14&lt;1.65,A14&lt;7.1,A14&gt;=5.75),4.26,IF(AND(B14&gt;=2.85,D14&lt;1.35,D14&lt;1.65,A14&lt;7.1,A14&gt;=5.75),4.45,IF(AND(A14&lt;6.05,H14&lt;12.921,D14&gt;=1.65,A14&lt;7.1,A14&gt;=5.75),5.1,IF(AND(H14&gt;=15.338,H14&gt;=12.921,D14&gt;=1.65,A14&lt;7.1,A14&gt;=5.75),5.55,IF(AND(G14&lt;0.418,H14&lt;11.218,A14&lt;5.05,G14&lt;0.586,F14&lt;1.5,A14&lt;5.75),1.42,IF(AND(G14&gt;=0.418,H14&lt;11.218,A14&lt;5.05,G14&lt;0.586,F14&lt;1.5,A14&lt;5.75),1.3,IF(AND(H14&gt;=13.321,G14&lt;0.253,A14&gt;=5.05,G14&lt;0.586,F14&lt;1.5,A14&lt;5.75),1.7,IF(AND(H14&lt;6.089,B14&lt;3.75,D14&lt;0.35,G14&gt;=0.586,F14&lt;1.5,A14&lt;5.75),1.7,IF(AND(H14&gt;=6.089,B14&lt;3.75,D14&lt;0.35,G14&gt;=0.586,F14&lt;1.5,A14&lt;5.75),1.5,IF(AND(B14&lt;2.9,D14&lt;1.45,D14&gt;=1.35,D14&lt;1.65,A14&lt;7.1,A14&gt;=5.75),4.8,IF(AND(B14&gt;=2.9,D14&lt;1.45,D14&gt;=1.35,D14&lt;1.65,A14&lt;7.1,A14&gt;=5.75),4.475,IF(AND(B14&lt;2.5,D14&gt;=1.45,D14&gt;=1.35,D14&lt;1.65,A14&lt;7.1,A14&gt;=5.75),4.5,IF(AND(H14&lt;8.884,A14&gt;=6.05,H14&lt;12.921,D14&gt;=1.65,A14&lt;7.1,A14&gt;=5.75),5.4,IF(AND(A14&lt;6.3,H14&lt;15.338,H14&gt;=12.921,D14&gt;=1.65,A14&lt;7.1,A14&gt;=5.75),4.967,IF(AND(A14&gt;=6.3,H14&lt;15.338,H14&gt;=12.921,D14&gt;=1.65,A14&lt;7.1,A14&gt;=5.75),5.133,IF(AND(H14&lt;10.826,H14&lt;13.321,G14&lt;0.253,A14&gt;=5.05,G14&lt;0.586,F14&lt;1.5,A14&lt;5.75),1.5,IF(AND(H14&gt;=10.826,H14&lt;13.321,G14&lt;0.253,A14&gt;=5.05,G14&lt;0.586,F14&lt;1.5,A14&lt;5.75),1.4,IF(AND(H14&lt;7.47,B14&gt;=2.5,D14&gt;=1.45,D14&gt;=1.35,D14&lt;1.65,A14&lt;7.1,A14&gt;=5.75),5.1,IF(AND(H14&gt;=7.47,B14&gt;=2.5,D14&gt;=1.45,D14&gt;=1.35,D14&lt;1.65,A14&lt;7.1,A14&gt;=5.75),4.725,IF(AND(H14&lt;9.637,H14&gt;=8.884,A14&gt;=6.05,H14&lt;12.921,D14&gt;=1.65,A14&lt;7.1,A14&gt;=5.75),5.9,IF(AND(B14&lt;2.6,H14&gt;=9.637,H14&gt;=8.884,A14&gt;=6.05,H14&lt;12.921,D14&gt;=1.65,A14&lt;7.1,A14&gt;=5.75),5.8,IF(AND(B14&lt;2.75,B14&gt;=2.6,H14&gt;=9.637,H14&gt;=8.884,A14&gt;=6.05,H14&lt;12.921,D14&gt;=1.65,A14&lt;7.1,A14&gt;=5.75),5.3,IF(AND(D14&lt;2.25,B14&gt;=2.75,B14&gt;=2.6,H14&gt;=9.637,H14&gt;=8.884,A14&gt;=6.05,H14&lt;12.921,D14&gt;=1.65,A14&lt;7.1,A14&gt;=5.75),5.6,IF(AND(D14&gt;=2.25,B14&gt;=2.75,B14&gt;=2.6,H14&gt;=9.637,H14&gt;=8.884,A14&gt;=6.05,H14&lt;12.921,D14&gt;=1.65,A14&lt;7.1,A14&gt;=5.75),5.5,"shouldnthappen")))))))))))))))))))))))))))))))))</f>
        <v>1.225</v>
      </c>
      <c r="AW14" s="1" t="n">
        <f aca="false">IF(AND(G14&gt;=0.905,F14&lt;1.5),1.767,IF(AND(H14&gt;=16.674,F14&gt;=1.5),6.55,IF(AND(A14&lt;4.35,H14&lt;14.344,G14&lt;0.905,F14&lt;1.5),1.1,IF(AND(B14&lt;3.65,H14&gt;=14.344,G14&lt;0.905,F14&lt;1.5),1.5,IF(AND(B14&gt;=3.65,H14&gt;=14.344,G14&lt;0.905,F14&lt;1.5),1.65,IF(AND(B14&lt;2.6,F14&gt;=2.5,H14&lt;16.674,F14&gt;=1.5),4.5,IF(AND(D14&gt;=0.45,A14&gt;=4.35,H14&lt;14.344,G14&lt;0.905,F14&lt;1.5),1.65,IF(AND(D14&lt;1.15,A14&lt;5.9,F14&lt;2.5,H14&lt;16.674,F14&gt;=1.5),3.56,IF(AND(B14&lt;2.75,A14&gt;=5.9,F14&lt;2.5,H14&lt;16.674,F14&gt;=1.5),5,IF(AND(H14&lt;13.531,B14&gt;=2.75,A14&gt;=5.9,F14&lt;2.5,H14&lt;16.674,F14&gt;=1.5),4.333,IF(AND(B14&lt;3.2,G14&gt;=0.669,B14&gt;=2.6,F14&gt;=2.5,H14&lt;16.674,F14&gt;=1.5),5.08,IF(AND(B14&gt;=3.2,G14&gt;=0.669,B14&gt;=2.6,F14&gt;=2.5,H14&lt;16.674,F14&gt;=1.5),5.4,IF(AND(B14&lt;3.15,A14&lt;5.05,D14&lt;0.45,A14&gt;=4.35,H14&lt;14.344,G14&lt;0.905,F14&lt;1.5),1.45,IF(AND(A14&gt;=5.55,A14&gt;=5.05,D14&lt;0.45,A14&gt;=4.35,H14&lt;14.344,G14&lt;0.905,F14&lt;1.5),1.5,IF(AND(A14&lt;5.55,A14&lt;5.65,D14&gt;=1.15,A14&lt;5.9,F14&lt;2.5,H14&lt;16.674,F14&gt;=1.5),3.95,IF(AND(A14&gt;=5.55,A14&lt;5.65,D14&gt;=1.15,A14&lt;5.9,F14&lt;2.5,H14&lt;16.674,F14&gt;=1.5),3.82,IF(AND(G14&lt;0.39,A14&gt;=5.65,D14&gt;=1.15,A14&lt;5.9,F14&lt;2.5,H14&lt;16.674,F14&gt;=1.5),4.35,IF(AND(G14&gt;=0.39,A14&gt;=5.65,D14&gt;=1.15,A14&lt;5.9,F14&lt;2.5,H14&lt;16.674,F14&gt;=1.5),3.95,IF(AND(G14&lt;0.466,H14&gt;=13.531,B14&gt;=2.75,A14&gt;=5.9,F14&lt;2.5,H14&lt;16.674,F14&gt;=1.5),4.8,IF(AND(G14&gt;=0.466,H14&gt;=13.531,B14&gt;=2.75,A14&gt;=5.9,F14&lt;2.5,H14&lt;16.674,F14&gt;=1.5),4.7,IF(AND(H14&lt;10.144,D14&lt;2.05,G14&lt;0.669,B14&gt;=2.6,F14&gt;=2.5,H14&lt;16.674,F14&gt;=1.5),5.3,IF(AND(H14&gt;=10.144,D14&lt;2.05,G14&lt;0.669,B14&gt;=2.6,F14&gt;=2.5,H14&lt;16.674,F14&gt;=1.5),5.133,IF(AND(D14&gt;=2.45,D14&gt;=2.05,G14&lt;0.669,B14&gt;=2.6,F14&gt;=2.5,H14&lt;16.674,F14&gt;=1.5),5.9,IF(AND(B14&lt;3.25,B14&gt;=3.15,A14&lt;5.05,D14&lt;0.45,A14&gt;=4.35,H14&lt;14.344,G14&lt;0.905,F14&lt;1.5),1.2,IF(AND(B14&gt;=3.25,B14&gt;=3.15,A14&lt;5.05,D14&lt;0.45,A14&gt;=4.35,H14&lt;14.344,G14&lt;0.905,F14&lt;1.5),1.36,IF(AND(B14&gt;=3.8,A14&lt;5.55,A14&gt;=5.05,D14&lt;0.45,A14&gt;=4.35,H14&lt;14.344,G14&lt;0.905,F14&lt;1.5),1.3,IF(AND(G14&lt;0.05,B14&lt;3.8,A14&lt;5.55,A14&gt;=5.05,D14&lt;0.45,A14&gt;=4.35,H14&lt;14.344,G14&lt;0.905,F14&lt;1.5),1.4,IF(AND(G14&lt;0.107,G14&lt;0.395,D14&lt;2.45,D14&gt;=2.05,G14&lt;0.669,B14&gt;=2.6,F14&gt;=2.5,H14&lt;16.674,F14&gt;=1.5),5.667,IF(AND(G14&lt;0.537,G14&gt;=0.395,D14&lt;2.45,D14&gt;=2.05,G14&lt;0.669,B14&gt;=2.6,F14&gt;=2.5,H14&lt;16.674,F14&gt;=1.5),5.6,IF(AND(G14&gt;=0.537,G14&gt;=0.395,D14&lt;2.45,D14&gt;=2.05,G14&lt;0.669,B14&gt;=2.6,F14&gt;=2.5,H14&lt;16.674,F14&gt;=1.5),5.775,IF(AND(B14&lt;3.6,G14&gt;=0.05,B14&lt;3.8,A14&lt;5.55,A14&gt;=5.05,D14&lt;0.45,A14&gt;=4.35,H14&lt;14.344,G14&lt;0.905,F14&lt;1.5),1.475,IF(AND(B14&gt;=3.6,G14&gt;=0.05,B14&lt;3.8,A14&lt;5.55,A14&gt;=5.05,D14&lt;0.45,A14&gt;=4.35,H14&lt;14.344,G14&lt;0.905,F14&lt;1.5),1.5,IF(AND(G14&lt;0.312,G14&gt;=0.107,G14&lt;0.395,D14&lt;2.45,D14&gt;=2.05,G14&lt;0.669,B14&gt;=2.6,F14&gt;=2.5,H14&lt;16.674,F14&gt;=1.5),5.18,IF(AND(G14&gt;=0.312,G14&gt;=0.107,G14&lt;0.395,D14&lt;2.45,D14&gt;=2.05,G14&lt;0.669,B14&gt;=2.6,F14&gt;=2.5,H14&lt;16.674,F14&gt;=1.5),5.4,"shouldnthappen"))))))))))))))))))))))))))))))))))</f>
        <v>1.36</v>
      </c>
      <c r="AX14" s="1" t="n">
        <f aca="false">IF(AND(D14&gt;=1.3,B14&gt;=3.45),6.25,IF(AND(B14&lt;2.75,A14&lt;5.25,B14&lt;3.45),3.9,IF(AND(D14&lt;0.25,D14&lt;1.3,B14&gt;=3.45),1.16,IF(AND(A14&gt;=5.05,B14&gt;=2.75,A14&lt;5.25,B14&lt;3.45),1.7,IF(AND(D14&lt;0.7,F14&lt;2.5,A14&gt;=5.25,B14&lt;3.45),1.5,IF(AND(H14&gt;=16.284,F14&gt;=2.5,A14&gt;=5.25,B14&lt;3.45),6.6,IF(AND(G14&lt;0.123,D14&gt;=0.25,D14&lt;1.3,B14&gt;=3.45),1.3,IF(AND(A14&lt;4.5,A14&lt;5.05,B14&gt;=2.75,A14&lt;5.25,B14&lt;3.45),1.3,IF(AND(A14&lt;5.05,G14&gt;=0.123,D14&gt;=0.25,D14&lt;1.3,B14&gt;=3.45),1.6,IF(AND(B14&lt;3.15,A14&gt;=4.5,A14&lt;5.05,B14&gt;=2.75,A14&lt;5.25,B14&lt;3.45),1.54,IF(AND(B14&gt;=3.15,A14&gt;=4.5,A14&lt;5.05,B14&gt;=2.75,A14&lt;5.25,B14&lt;3.45),1.35,IF(AND(D14&gt;=1.4,A14&lt;5.9,D14&gt;=0.7,F14&lt;2.5,A14&gt;=5.25,B14&lt;3.45),4.5,IF(AND(D14&gt;=1.55,A14&gt;=5.9,D14&gt;=0.7,F14&lt;2.5,A14&gt;=5.25,B14&lt;3.45),4.95,IF(AND(G14&gt;=0.682,D14&gt;=2.05,H14&lt;16.284,F14&gt;=2.5,A14&gt;=5.25,B14&lt;3.45),5.26,IF(AND(A14&lt;5.4,A14&gt;=5.05,G14&gt;=0.123,D14&gt;=0.25,D14&lt;1.3,B14&gt;=3.45),1.64,IF(AND(A14&gt;=5.4,A14&gt;=5.05,G14&gt;=0.123,D14&gt;=0.25,D14&lt;1.3,B14&gt;=3.45),1.6,IF(AND(G14&lt;0.372,D14&lt;1.4,A14&lt;5.9,D14&gt;=0.7,F14&lt;2.5,A14&gt;=5.25,B14&lt;3.45),4.175,IF(AND(D14&lt;1.35,D14&lt;1.55,A14&gt;=5.9,D14&gt;=0.7,F14&lt;2.5,A14&gt;=5.25,B14&lt;3.45),4.2,IF(AND(B14&lt;2.35,G14&lt;0.596,D14&lt;2.05,H14&lt;16.284,F14&gt;=2.5,A14&gt;=5.25,B14&lt;3.45),5,IF(AND(G14&gt;=0.888,G14&gt;=0.596,D14&lt;2.05,H14&lt;16.284,F14&gt;=2.5,A14&gt;=5.25,B14&lt;3.45),4.8,IF(AND(A14&gt;=6.85,G14&lt;0.682,D14&gt;=2.05,H14&lt;16.284,F14&gt;=2.5,A14&gt;=5.25,B14&lt;3.45),5.4,IF(AND(A14&gt;=5.75,G14&gt;=0.372,D14&lt;1.4,A14&lt;5.9,D14&gt;=0.7,F14&lt;2.5,A14&gt;=5.25,B14&lt;3.45),3.933,IF(AND(A14&gt;=6.75,D14&gt;=1.35,D14&lt;1.55,A14&gt;=5.9,D14&gt;=0.7,F14&lt;2.5,A14&gt;=5.25,B14&lt;3.45),4.8,IF(AND(H14&lt;11.084,B14&gt;=2.35,G14&lt;0.596,D14&lt;2.05,H14&lt;16.284,F14&gt;=2.5,A14&gt;=5.25,B14&lt;3.45),5.3,IF(AND(H14&lt;8.435,G14&lt;0.888,G14&gt;=0.596,D14&lt;2.05,H14&lt;16.284,F14&gt;=2.5,A14&gt;=5.25,B14&lt;3.45),5.1,IF(AND(H14&gt;=8.435,G14&lt;0.888,G14&gt;=0.596,D14&lt;2.05,H14&lt;16.284,F14&gt;=2.5,A14&gt;=5.25,B14&lt;3.45),4.94,IF(AND(B14&lt;3.15,A14&lt;6.85,G14&lt;0.682,D14&gt;=2.05,H14&lt;16.284,F14&gt;=2.5,A14&gt;=5.25,B14&lt;3.45),5.6,IF(AND(B14&gt;=3.15,A14&lt;6.85,G14&lt;0.682,D14&gt;=2.05,H14&lt;16.284,F14&gt;=2.5,A14&gt;=5.25,B14&lt;3.45),5.74,IF(AND(G14&lt;0.572,A14&lt;5.75,G14&gt;=0.372,D14&lt;1.4,A14&lt;5.9,D14&gt;=0.7,F14&lt;2.5,A14&gt;=5.25,B14&lt;3.45),3.7,IF(AND(D14&lt;1.45,A14&lt;6.75,D14&gt;=1.35,D14&lt;1.55,A14&gt;=5.9,D14&gt;=0.7,F14&lt;2.5,A14&gt;=5.25,B14&lt;3.45),4.46,IF(AND(D14&gt;=1.45,A14&lt;6.75,D14&gt;=1.35,D14&lt;1.55,A14&gt;=5.9,D14&gt;=0.7,F14&lt;2.5,A14&gt;=5.25,B14&lt;3.45),4.567,IF(AND(H14&lt;12.532,H14&gt;=11.084,B14&gt;=2.35,G14&lt;0.596,D14&lt;2.05,H14&lt;16.284,F14&gt;=2.5,A14&gt;=5.25,B14&lt;3.45),5.8,IF(AND(H14&gt;=12.532,H14&gt;=11.084,B14&gt;=2.35,G14&lt;0.596,D14&lt;2.05,H14&lt;16.284,F14&gt;=2.5,A14&gt;=5.25,B14&lt;3.45),5.667,IF(AND(A14&gt;=5.65,G14&gt;=0.572,A14&lt;5.75,G14&gt;=0.372,D14&lt;1.4,A14&lt;5.9,D14&gt;=0.7,F14&lt;2.5,A14&gt;=5.25,B14&lt;3.45),4.2,IF(AND(G14&lt;0.862,A14&lt;5.65,G14&gt;=0.572,A14&lt;5.75,G14&gt;=0.372,D14&lt;1.4,A14&lt;5.9,D14&gt;=0.7,F14&lt;2.5,A14&gt;=5.25,B14&lt;3.45),3.9,IF(AND(G14&gt;=0.862,A14&lt;5.65,G14&gt;=0.572,A14&lt;5.75,G14&gt;=0.372,D14&lt;1.4,A14&lt;5.9,D14&gt;=0.7,F14&lt;2.5,A14&gt;=5.25,B14&lt;3.45),4,"shouldnthappen"))))))))))))))))))))))))))))))))))))</f>
        <v>1.35</v>
      </c>
      <c r="AY14" s="1" t="n">
        <f aca="false">IF(AND(H14&gt;=8.233,D14&gt;=0.8,A14&lt;5.55),3.525,IF(AND(B14&lt;2.9,H14&gt;=15.534,A14&gt;=5.55),4.8,IF(AND(H14&gt;=12.259,A14&lt;4.75,D14&lt;0.8,A14&lt;5.55),1.25,IF(AND(B14&gt;=3.85,A14&gt;=4.75,D14&lt;0.8,A14&lt;5.55),1.425,IF(AND(D14&lt;1.55,H14&lt;8.233,D14&gt;=0.8,A14&lt;5.55),3.975,IF(AND(D14&gt;=1.55,H14&lt;8.233,D14&gt;=0.8,A14&lt;5.55),4.5,IF(AND(D14&lt;0.65,D14&lt;1.7,H14&lt;15.534,A14&gt;=5.55),1.7,IF(AND(A14&gt;=7.05,D14&gt;=1.7,H14&lt;15.534,A14&gt;=5.55),6.3,IF(AND(B14&gt;=3.35,B14&gt;=2.9,H14&gt;=15.534,A14&gt;=5.55),5.4,IF(AND(B14&lt;3.1,H14&lt;12.259,A14&lt;4.75,D14&lt;0.8,A14&lt;5.55),1.367,IF(AND(B14&gt;=3.1,H14&lt;12.259,A14&lt;4.75,D14&lt;0.8,A14&lt;5.55),1.4,IF(AND(G14&gt;=0.905,B14&lt;3.85,A14&gt;=4.75,D14&lt;0.8,A14&lt;5.55),1.9,IF(AND(H14&lt;15.681,B14&lt;3.35,B14&gt;=2.9,H14&gt;=15.534,A14&gt;=5.55),5.8,IF(AND(H14&gt;=15.681,B14&lt;3.35,B14&gt;=2.9,H14&gt;=15.534,A14&gt;=5.55),5.7,IF(AND(H14&gt;=14.877,G14&lt;0.905,B14&lt;3.85,A14&gt;=4.75,D14&lt;0.8,A14&lt;5.55),1.3,IF(AND(D14&gt;=1.25,B14&lt;2.65,D14&gt;=0.65,D14&lt;1.7,H14&lt;15.534,A14&gt;=5.55),4.433,IF(AND(G14&gt;=0.622,B14&lt;3.15,A14&lt;7.05,D14&gt;=1.7,H14&lt;15.534,A14&gt;=5.55),5.08,IF(AND(H14&gt;=13.42,B14&gt;=3.15,A14&lt;7.05,D14&gt;=1.7,H14&lt;15.534,A14&gt;=5.55),5.1,IF(AND(G14&lt;0.265,H14&lt;14.877,G14&lt;0.905,B14&lt;3.85,A14&gt;=4.75,D14&lt;0.8,A14&lt;5.55),1.2,IF(AND(A14&lt;5.75,D14&lt;1.25,B14&lt;2.65,D14&gt;=0.65,D14&lt;1.7,H14&lt;15.534,A14&gt;=5.55),3.7,IF(AND(A14&gt;=5.75,D14&lt;1.25,B14&lt;2.65,D14&gt;=0.65,D14&lt;1.7,H14&lt;15.534,A14&gt;=5.55),4,IF(AND(G14&gt;=0.652,D14&lt;1.35,B14&gt;=2.65,D14&gt;=0.65,D14&lt;1.7,H14&lt;15.534,A14&gt;=5.55),3.6,IF(AND(H14&lt;7.47,D14&gt;=1.35,B14&gt;=2.65,D14&gt;=0.65,D14&lt;1.7,H14&lt;15.534,A14&gt;=5.55),5.1,IF(AND(H14&lt;10.914,G14&lt;0.622,B14&lt;3.15,A14&lt;7.05,D14&gt;=1.7,H14&lt;15.534,A14&gt;=5.55),5.36,IF(AND(H14&gt;=10.914,G14&lt;0.622,B14&lt;3.15,A14&lt;7.05,D14&gt;=1.7,H14&lt;15.534,A14&gt;=5.55),5.64,IF(AND(G14&gt;=0.657,H14&lt;13.42,B14&gt;=3.15,A14&lt;7.05,D14&gt;=1.7,H14&lt;15.534,A14&gt;=5.55),6,IF(AND(G14&gt;=0.782,G14&gt;=0.265,H14&lt;14.877,G14&lt;0.905,B14&lt;3.85,A14&gt;=4.75,D14&lt;0.8,A14&lt;5.55),1.48,IF(AND(H14&lt;11.286,G14&lt;0.652,D14&lt;1.35,B14&gt;=2.65,D14&gt;=0.65,D14&lt;1.7,H14&lt;15.534,A14&gt;=5.55),4.24,IF(AND(H14&gt;=11.286,G14&lt;0.652,D14&lt;1.35,B14&gt;=2.65,D14&gt;=0.65,D14&lt;1.7,H14&lt;15.534,A14&gt;=5.55),4.05,IF(AND(G14&lt;0.413,H14&gt;=7.47,D14&gt;=1.35,B14&gt;=2.65,D14&gt;=0.65,D14&lt;1.7,H14&lt;15.534,A14&gt;=5.55),5.1,IF(AND(H14&lt;11.325,G14&lt;0.657,H14&lt;13.42,B14&gt;=3.15,A14&lt;7.05,D14&gt;=1.7,H14&lt;15.534,A14&gt;=5.55),5.8,IF(AND(H14&gt;=11.325,G14&lt;0.657,H14&lt;13.42,B14&gt;=3.15,A14&lt;7.05,D14&gt;=1.7,H14&lt;15.534,A14&gt;=5.55),5.6,IF(AND(D14&gt;=0.35,G14&lt;0.782,G14&gt;=0.265,H14&lt;14.877,G14&lt;0.905,B14&lt;3.85,A14&gt;=4.75,D14&lt;0.8,A14&lt;5.55),1.633,IF(AND(B14&lt;2.85,G14&gt;=0.413,H14&gt;=7.47,D14&gt;=1.35,B14&gt;=2.65,D14&gt;=0.65,D14&lt;1.7,H14&lt;15.534,A14&gt;=5.55),4.6,IF(AND(D14&lt;0.15,D14&lt;0.35,G14&lt;0.782,G14&gt;=0.265,H14&lt;14.877,G14&lt;0.905,B14&lt;3.85,A14&gt;=4.75,D14&lt;0.8,A14&lt;5.55),1.5,IF(AND(D14&gt;=0.15,D14&lt;0.35,G14&lt;0.782,G14&gt;=0.265,H14&lt;14.877,G14&lt;0.905,B14&lt;3.85,A14&gt;=4.75,D14&lt;0.8,A14&lt;5.55),1.543,IF(AND(A14&gt;=6.8,B14&gt;=2.85,G14&gt;=0.413,H14&gt;=7.47,D14&gt;=1.35,B14&gt;=2.65,D14&gt;=0.65,D14&lt;1.7,H14&lt;15.534,A14&gt;=5.55),4.9,IF(AND(H14&lt;13.531,A14&lt;6.8,B14&gt;=2.85,G14&gt;=0.413,H14&gt;=7.47,D14&gt;=1.35,B14&gt;=2.65,D14&gt;=0.65,D14&lt;1.7,H14&lt;15.534,A14&gt;=5.55),4.5,IF(AND(H14&gt;=13.531,A14&lt;6.8,B14&gt;=2.85,G14&gt;=0.413,H14&gt;=7.47,D14&gt;=1.35,B14&gt;=2.65,D14&gt;=0.65,D14&lt;1.7,H14&lt;15.534,A14&gt;=5.55),4.7,"shouldnthappen")))))))))))))))))))))))))))))))))))))))</f>
        <v>1.543</v>
      </c>
      <c r="AZ14" s="1" t="n">
        <f aca="false">IF(AND(H14&gt;=15.371,B14&gt;=3.35),5.4,IF(AND(G14&gt;=0.851,H14&gt;=15.244,B14&lt;3.35),4.75,IF(AND(F14&gt;=2,H14&lt;15.371,B14&gt;=3.35),5.6,IF(AND(B14&lt;2.75,A14&lt;5.15,H14&lt;15.244,B14&lt;3.35),3.42,IF(AND(A14&gt;=7.25,G14&lt;0.851,H14&gt;=15.244,B14&lt;3.35),6.6,IF(AND(A14&lt;4.45,B14&gt;=2.75,A14&lt;5.15,H14&lt;15.244,B14&lt;3.35),1.1,IF(AND(G14&lt;0.527,A14&lt;7.25,G14&lt;0.851,H14&gt;=15.244,B14&lt;3.35),5.08,IF(AND(G14&gt;=0.527,A14&lt;7.25,G14&lt;0.851,H14&gt;=15.244,B14&lt;3.35),5.8,IF(AND(D14&gt;=0.35,B14&lt;3.7,F14&lt;2,H14&lt;15.371,B14&gt;=3.35),1.55,IF(AND(H14&lt;6.542,B14&gt;=3.7,F14&lt;2,H14&lt;15.371,B14&gt;=3.35),1.9,IF(AND(B14&lt;3.25,A14&gt;=4.45,B14&gt;=2.75,A14&lt;5.15,H14&lt;15.244,B14&lt;3.35),1.46,IF(AND(B14&gt;=3.25,A14&gt;=4.45,B14&gt;=2.75,A14&lt;5.15,H14&lt;15.244,B14&lt;3.35),1.7,IF(AND(H14&lt;13.654,B14&gt;=2.95,D14&lt;1.45,A14&gt;=5.15,H14&lt;15.244,B14&lt;3.35),4.3,IF(AND(H14&gt;=13.654,B14&gt;=2.95,D14&lt;1.45,A14&gt;=5.15,H14&lt;15.244,B14&lt;3.35),4.625,IF(AND(F14&gt;=2.5,D14&lt;1.75,D14&gt;=1.45,A14&gt;=5.15,H14&lt;15.244,B14&lt;3.35),5.3,IF(AND(G14&gt;=0.853,D14&gt;=1.75,D14&gt;=1.45,A14&gt;=5.15,H14&lt;15.244,B14&lt;3.35),5.15,IF(AND(D14&gt;=0.25,D14&lt;0.35,B14&lt;3.7,F14&lt;2,H14&lt;15.371,B14&gt;=3.35),1.3,IF(AND(B14&lt;3.85,H14&gt;=6.542,B14&gt;=3.7,F14&lt;2,H14&lt;15.371,B14&gt;=3.35),1.633,IF(AND(H14&lt;7.02,H14&lt;10.688,B14&lt;2.95,D14&lt;1.45,A14&gt;=5.15,H14&lt;15.244,B14&lt;3.35),3.98,IF(AND(G14&lt;0.338,H14&gt;=10.688,B14&lt;2.95,D14&lt;1.45,A14&gt;=5.15,H14&lt;15.244,B14&lt;3.35),4.22,IF(AND(G14&gt;=0.338,H14&gt;=10.688,B14&lt;2.95,D14&lt;1.45,A14&gt;=5.15,H14&lt;15.244,B14&lt;3.35),3.9,IF(AND(B14&lt;2.75,F14&lt;2.5,D14&lt;1.75,D14&gt;=1.45,A14&gt;=5.15,H14&lt;15.244,B14&lt;3.35),5.1,IF(AND(B14&gt;=2.75,F14&lt;2.5,D14&lt;1.75,D14&gt;=1.45,A14&gt;=5.15,H14&lt;15.244,B14&lt;3.35),4.74,IF(AND(A14&gt;=7,G14&lt;0.853,D14&gt;=1.75,D14&gt;=1.45,A14&gt;=5.15,H14&lt;15.244,B14&lt;3.35),6.5,IF(AND(G14&gt;=0.934,D14&lt;0.25,D14&lt;0.35,B14&lt;3.7,F14&lt;2,H14&lt;15.371,B14&gt;=3.35),1.7,IF(AND(D14&lt;0.25,B14&gt;=3.85,H14&gt;=6.542,B14&gt;=3.7,F14&lt;2,H14&lt;15.371,B14&gt;=3.35),1.5,IF(AND(D14&gt;=0.25,B14&gt;=3.85,H14&gt;=6.542,B14&gt;=3.7,F14&lt;2,H14&lt;15.371,B14&gt;=3.35),1.4,IF(AND(B14&lt;2.5,H14&gt;=7.02,H14&lt;10.688,B14&lt;2.95,D14&lt;1.45,A14&gt;=5.15,H14&lt;15.244,B14&lt;3.35),3.8,IF(AND(G14&gt;=0.74,A14&lt;7,G14&lt;0.853,D14&gt;=1.75,D14&gt;=1.45,A14&gt;=5.15,H14&lt;15.244,B14&lt;3.35),6,IF(AND(G14&gt;=0.61,G14&lt;0.934,D14&lt;0.25,D14&lt;0.35,B14&lt;3.7,F14&lt;2,H14&lt;15.371,B14&gt;=3.35),1.5,IF(AND(D14&lt;1.15,B14&gt;=2.5,H14&gt;=7.02,H14&lt;10.688,B14&lt;2.95,D14&lt;1.45,A14&gt;=5.15,H14&lt;15.244,B14&lt;3.35),3.5,IF(AND(D14&gt;=1.15,B14&gt;=2.5,H14&gt;=7.02,H14&lt;10.688,B14&lt;2.95,D14&lt;1.45,A14&gt;=5.15,H14&lt;15.244,B14&lt;3.35),3.6,IF(AND(G14&gt;=0.626,G14&lt;0.74,A14&lt;7,G14&lt;0.853,D14&gt;=1.75,D14&gt;=1.45,A14&gt;=5.15,H14&lt;15.244,B14&lt;3.35),4.9,IF(AND(H14&lt;13.641,G14&lt;0.61,G14&lt;0.934,D14&lt;0.25,D14&lt;0.35,B14&lt;3.7,F14&lt;2,H14&lt;15.371,B14&gt;=3.35),1.425,IF(AND(H14&gt;=13.641,G14&lt;0.61,G14&lt;0.934,D14&lt;0.25,D14&lt;0.35,B14&lt;3.7,F14&lt;2,H14&lt;15.371,B14&gt;=3.35),1.3,IF(AND(B14&lt;3.05,G14&lt;0.626,G14&lt;0.74,A14&lt;7,G14&lt;0.853,D14&gt;=1.75,D14&gt;=1.45,A14&gt;=5.15,H14&lt;15.244,B14&lt;3.35),5.475,IF(AND(B14&gt;=3.05,G14&lt;0.626,G14&lt;0.74,A14&lt;7,G14&lt;0.853,D14&gt;=1.75,D14&gt;=1.45,A14&gt;=5.15,H14&lt;15.244,B14&lt;3.35),5.633,"shouldnthappen")))))))))))))))))))))))))))))))))))))</f>
        <v>1.3</v>
      </c>
      <c r="BA14" s="1" t="n">
        <f aca="false">IF(AND(F14&gt;=2,B14&gt;=3.4),6.1,IF(AND(B14&lt;2.75,A14&lt;5.15,B14&lt;3.4),3.225,IF(AND(G14&gt;=0.821,F14&lt;2,B14&gt;=3.4),1.9,IF(AND(B14&gt;=3.2,B14&gt;=2.75,A14&lt;5.15,B14&lt;3.4),1.7,IF(AND(A14&lt;4.8,G14&lt;0.821,F14&lt;2,B14&gt;=3.4),1,IF(AND(G14&gt;=0.446,B14&lt;3.2,B14&gt;=2.75,A14&lt;5.15,B14&lt;3.4),1.1,IF(AND(G14&lt;0.356,D14&lt;1.45,A14&lt;6.25,A14&gt;=5.15,B14&lt;3.4),4.32,IF(AND(G14&lt;0.591,D14&gt;=1.45,A14&lt;6.25,A14&gt;=5.15,B14&lt;3.4),4.6,IF(AND(D14&lt;1.75,G14&lt;0.597,A14&gt;=6.25,A14&gt;=5.15,B14&lt;3.4),4.86,IF(AND(H14&gt;=16.472,G14&gt;=0.597,A14&gt;=6.25,A14&gt;=5.15,B14&lt;3.4),6.6,IF(AND(G14&lt;0.063,G14&lt;0.446,B14&lt;3.2,B14&gt;=2.75,A14&lt;5.15,B14&lt;3.4),1.4,IF(AND(A14&gt;=5.95,G14&gt;=0.356,D14&lt;1.45,A14&lt;6.25,A14&gt;=5.15,B14&lt;3.4),4.6,IF(AND(B14&gt;=2.9,G14&gt;=0.591,D14&gt;=1.45,A14&lt;6.25,A14&gt;=5.15,B14&lt;3.4),4.867,IF(AND(D14&gt;=2.4,H14&lt;16.472,G14&gt;=0.597,A14&gt;=6.25,A14&gt;=5.15,B14&lt;3.4),6,IF(AND(A14&lt;5.45,B14&gt;=3.85,A14&gt;=4.8,G14&lt;0.821,F14&lt;2,B14&gt;=3.4),1.3,IF(AND(A14&gt;=5.45,B14&gt;=3.85,A14&gt;=4.8,G14&lt;0.821,F14&lt;2,B14&gt;=3.4),1.45,IF(AND(H14&lt;14.273,G14&gt;=0.063,G14&lt;0.446,B14&lt;3.2,B14&gt;=2.75,A14&lt;5.15,B14&lt;3.4),1.5,IF(AND(H14&gt;=14.273,G14&gt;=0.063,G14&lt;0.446,B14&lt;3.2,B14&gt;=2.75,A14&lt;5.15,B14&lt;3.4),1.6,IF(AND(G14&gt;=0.572,A14&lt;5.95,G14&gt;=0.356,D14&lt;1.45,A14&lt;6.25,A14&gt;=5.15,B14&lt;3.4),3.9,IF(AND(G14&lt;0.827,B14&lt;2.9,G14&gt;=0.591,D14&gt;=1.45,A14&lt;6.25,A14&gt;=5.15,B14&lt;3.4),4.9,IF(AND(G14&gt;=0.827,B14&lt;2.9,G14&gt;=0.591,D14&gt;=1.45,A14&lt;6.25,A14&gt;=5.15,B14&lt;3.4),5.1,IF(AND(A14&gt;=7.2,B14&lt;3.05,D14&gt;=1.75,G14&lt;0.597,A14&gt;=6.25,A14&gt;=5.15,B14&lt;3.4),6.7,IF(AND(G14&lt;0.353,B14&gt;=3.05,D14&gt;=1.75,G14&lt;0.597,A14&gt;=6.25,A14&gt;=5.15,B14&lt;3.4),5.22,IF(AND(G14&gt;=0.353,B14&gt;=3.05,D14&gt;=1.75,G14&lt;0.597,A14&gt;=6.25,A14&gt;=5.15,B14&lt;3.4),5.65,IF(AND(A14&lt;6.55,D14&lt;2.4,H14&lt;16.472,G14&gt;=0.597,A14&gt;=6.25,A14&gt;=5.15,B14&lt;3.4),5.033,IF(AND(H14&lt;12.719,G14&lt;0.385,B14&lt;3.85,A14&gt;=4.8,G14&lt;0.821,F14&lt;2,B14&gt;=3.4),1.54,IF(AND(H14&gt;=12.719,G14&lt;0.385,B14&lt;3.85,A14&gt;=4.8,G14&lt;0.821,F14&lt;2,B14&gt;=3.4),1.3,IF(AND(B14&lt;3.6,G14&gt;=0.385,B14&lt;3.85,A14&gt;=4.8,G14&lt;0.821,F14&lt;2,B14&gt;=3.4),1.325,IF(AND(B14&gt;=3.6,G14&gt;=0.385,B14&lt;3.85,A14&gt;=4.8,G14&lt;0.821,F14&lt;2,B14&gt;=3.4),1.55,IF(AND(D14&lt;1.05,G14&lt;0.572,A14&lt;5.95,G14&gt;=0.356,D14&lt;1.45,A14&lt;6.25,A14&gt;=5.15,B14&lt;3.4),3.633,IF(AND(D14&gt;=2.15,A14&lt;7.2,B14&lt;3.05,D14&gt;=1.75,G14&lt;0.597,A14&gt;=6.25,A14&gt;=5.15,B14&lt;3.4),5.667,IF(AND(H14&lt;13.094,A14&gt;=6.55,D14&lt;2.4,H14&lt;16.472,G14&gt;=0.597,A14&gt;=6.25,A14&gt;=5.15,B14&lt;3.4),5.2,IF(AND(D14&lt;1.15,D14&gt;=1.05,G14&lt;0.572,A14&lt;5.95,G14&gt;=0.356,D14&lt;1.45,A14&lt;6.25,A14&gt;=5.15,B14&lt;3.4),3.8,IF(AND(D14&gt;=1.15,D14&gt;=1.05,G14&lt;0.572,A14&lt;5.95,G14&gt;=0.356,D14&lt;1.45,A14&lt;6.25,A14&gt;=5.15,B14&lt;3.4),3.9,IF(AND(G14&gt;=0.487,D14&lt;2.15,A14&lt;7.2,B14&lt;3.05,D14&gt;=1.75,G14&lt;0.597,A14&gt;=6.25,A14&gt;=5.15,B14&lt;3.4),5.8,IF(AND(A14&lt;6.8,H14&gt;=13.094,A14&gt;=6.55,D14&lt;2.4,H14&lt;16.472,G14&gt;=0.597,A14&gt;=6.25,A14&gt;=5.15,B14&lt;3.4),4.52,IF(AND(A14&gt;=6.8,H14&gt;=13.094,A14&gt;=6.55,D14&lt;2.4,H14&lt;16.472,G14&gt;=0.597,A14&gt;=6.25,A14&gt;=5.15,B14&lt;3.4),4.75,IF(AND(B14&lt;2.95,G14&lt;0.487,D14&lt;2.15,A14&lt;7.2,B14&lt;3.05,D14&gt;=1.75,G14&lt;0.597,A14&gt;=6.25,A14&gt;=5.15,B14&lt;3.4),5.6,IF(AND(B14&gt;=2.95,G14&lt;0.487,D14&lt;2.15,A14&lt;7.2,B14&lt;3.05,D14&gt;=1.75,G14&lt;0.597,A14&gt;=6.25,A14&gt;=5.15,B14&lt;3.4),5.5,"shouldnthappen")))))))))))))))))))))))))))))))))))))))</f>
        <v>1.325</v>
      </c>
      <c r="BB14" s="1" t="n">
        <f aca="false">IF(AND(A14&lt;4.35,B14&lt;3.25,F14&lt;1.5),1.1,IF(AND(H14&lt;14.005,A14&gt;=4.35,B14&lt;3.25,F14&lt;1.5),1.3,IF(AND(H14&gt;=14.005,A14&gt;=4.35,B14&lt;3.25,F14&lt;1.5),1.6,IF(AND(G14&gt;=0.905,A14&lt;5.15,B14&gt;=3.25,F14&lt;1.5),1.9,IF(AND(B14&lt;3.45,A14&gt;=5.15,B14&gt;=3.25,F14&lt;1.5),1.6,IF(AND(F14&gt;=2.5,D14&gt;=1.35,D14&lt;1.75,F14&gt;=1.5),4.867,IF(AND(A14&gt;=7.05,D14&gt;=2.05,D14&gt;=1.75,F14&gt;=1.5),6.35,IF(AND(D14&gt;=0.4,G14&lt;0.905,A14&lt;5.15,B14&gt;=3.25,F14&lt;1.5),1.65,IF(AND(B14&lt;3.6,B14&gt;=3.45,A14&gt;=5.15,B14&gt;=3.25,F14&lt;1.5),1.35,IF(AND(H14&lt;6.808,H14&lt;9.386,D14&lt;1.35,D14&lt;1.75,F14&gt;=1.5),4.05,IF(AND(H14&gt;=6.808,H14&lt;9.386,D14&lt;1.35,D14&lt;1.75,F14&gt;=1.5),3.46,IF(AND(B14&lt;2.45,F14&lt;2.5,D14&gt;=1.35,D14&lt;1.75,F14&gt;=1.5),4.5,IF(AND(H14&gt;=13.115,D14&lt;1.95,D14&lt;2.05,D14&gt;=1.75,F14&gt;=1.5),4.85,IF(AND(G14&lt;0.196,D14&gt;=1.95,D14&lt;2.05,D14&gt;=1.75,F14&gt;=1.5),6.7,IF(AND(G14&gt;=0.196,D14&gt;=1.95,D14&lt;2.05,D14&gt;=1.75,F14&gt;=1.5),5.12,IF(AND(H14&lt;10.925,D14&lt;0.4,G14&lt;0.905,A14&lt;5.15,B14&gt;=3.25,F14&lt;1.5),1.4,IF(AND(H14&gt;=10.925,D14&lt;0.4,G14&lt;0.905,A14&lt;5.15,B14&gt;=3.25,F14&lt;1.5),1.45,IF(AND(H14&lt;14.096,B14&gt;=3.6,B14&gt;=3.45,A14&gt;=5.15,B14&gt;=3.25,F14&lt;1.5),1.42,IF(AND(H14&gt;=14.096,B14&gt;=3.6,B14&gt;=3.45,A14&gt;=5.15,B14&gt;=3.25,F14&lt;1.5),1.7,IF(AND(B14&lt;2.45,D14&lt;1.15,H14&gt;=9.386,D14&lt;1.35,D14&lt;1.75,F14&gt;=1.5),3.6,IF(AND(B14&gt;=2.45,D14&lt;1.15,H14&gt;=9.386,D14&lt;1.35,D14&lt;1.75,F14&gt;=1.5),3.9,IF(AND(G14&lt;0.246,D14&gt;=1.15,H14&gt;=9.386,D14&lt;1.35,D14&lt;1.75,F14&gt;=1.5),4.4,IF(AND(B14&lt;2.75,B14&gt;=2.45,F14&lt;2.5,D14&gt;=1.35,D14&lt;1.75,F14&gt;=1.5),5.1,IF(AND(H14&lt;11.084,H14&lt;13.115,D14&lt;1.95,D14&lt;2.05,D14&gt;=1.75,F14&gt;=1.5),5.35,IF(AND(H14&gt;=11.084,H14&lt;13.115,D14&lt;1.95,D14&lt;2.05,D14&gt;=1.75,F14&gt;=1.5),5.7,IF(AND(H14&lt;15.52,D14&lt;2.25,A14&lt;7.05,D14&gt;=2.05,D14&gt;=1.75,F14&gt;=1.5),5.45,IF(AND(H14&gt;=15.52,D14&lt;2.25,A14&lt;7.05,D14&gt;=2.05,D14&gt;=1.75,F14&gt;=1.5),5.725,IF(AND(G14&gt;=0.775,D14&gt;=2.25,A14&lt;7.05,D14&gt;=2.05,D14&gt;=1.75,F14&gt;=1.5),5.2,IF(AND(D14&lt;1.25,G14&gt;=0.246,D14&gt;=1.15,H14&gt;=9.386,D14&lt;1.35,D14&lt;1.75,F14&gt;=1.5),4.05,IF(AND(A14&lt;5.85,B14&gt;=2.75,B14&gt;=2.45,F14&lt;2.5,D14&gt;=1.35,D14&lt;1.75,F14&gt;=1.5),4.5,IF(AND(B14&lt;3.3,G14&lt;0.775,D14&gt;=2.25,A14&lt;7.05,D14&gt;=2.05,D14&gt;=1.75,F14&gt;=1.5),5.64,IF(AND(B14&gt;=3.3,G14&lt;0.775,D14&gt;=2.25,A14&lt;7.05,D14&gt;=2.05,D14&gt;=1.75,F14&gt;=1.5),5.6,IF(AND(A14&lt;5.9,D14&gt;=1.25,G14&gt;=0.246,D14&gt;=1.15,H14&gt;=9.386,D14&lt;1.35,D14&lt;1.75,F14&gt;=1.5),4.2,IF(AND(A14&gt;=5.9,D14&gt;=1.25,G14&gt;=0.246,D14&gt;=1.15,H14&gt;=9.386,D14&lt;1.35,D14&lt;1.75,F14&gt;=1.5),4,IF(AND(G14&gt;=0.437,A14&gt;=5.85,B14&gt;=2.75,B14&gt;=2.45,F14&lt;2.5,D14&gt;=1.35,D14&lt;1.75,F14&gt;=1.5),4.75,IF(AND(H14&lt;9.446,G14&lt;0.437,A14&gt;=5.85,B14&gt;=2.75,B14&gt;=2.45,F14&lt;2.5,D14&gt;=1.35,D14&lt;1.75,F14&gt;=1.5),4.6,IF(AND(H14&gt;=9.446,G14&lt;0.437,A14&gt;=5.85,B14&gt;=2.75,B14&gt;=2.45,F14&lt;2.5,D14&gt;=1.35,D14&lt;1.75,F14&gt;=1.5),4.7,"shouldnthappen")))))))))))))))))))))))))))))))))))))</f>
        <v>1.45</v>
      </c>
      <c r="BC14" s="1" t="n">
        <f aca="false">IF(AND(G14&gt;=0.905,F14&lt;1.5),1.65,IF(AND(D14&gt;=0.45,G14&lt;0.905,F14&lt;1.5),1.65,IF(AND(A14&lt;5.15,D14&lt;1.55,F14&gt;=1.5),3.225,IF(AND(F14&gt;=2.5,A14&gt;=5.15,D14&lt;1.55,F14&gt;=1.5),5.05,IF(AND(H14&lt;5.767,A14&lt;7.05,D14&gt;=1.55,F14&gt;=1.5),4.5,IF(AND(D14&lt;1.7,A14&gt;=7.05,D14&gt;=1.55,F14&gt;=1.5),5.8,IF(AND(A14&gt;=5.3,G14&lt;0.207,D14&lt;0.45,G14&lt;0.905,F14&lt;1.5),1.3,IF(AND(D14&gt;=0.35,G14&gt;=0.207,D14&lt;0.45,G14&lt;0.905,F14&lt;1.5),1.5,IF(AND(G14&lt;0.155,D14&gt;=1.7,A14&gt;=7.05,D14&gt;=1.55,F14&gt;=1.5),6.7,IF(AND(G14&gt;=0.155,D14&gt;=1.7,A14&gt;=7.05,D14&gt;=1.55,F14&gt;=1.5),6.34,IF(AND(G14&lt;0.05,A14&lt;5.3,G14&lt;0.207,D14&lt;0.45,G14&lt;0.905,F14&lt;1.5),1.4,IF(AND(G14&gt;=0.05,A14&lt;5.3,G14&lt;0.207,D14&lt;0.45,G14&lt;0.905,F14&lt;1.5),1.5,IF(AND(A14&lt;4.5,D14&lt;0.35,G14&gt;=0.207,D14&lt;0.45,G14&lt;0.905,F14&lt;1.5),1.3,IF(AND(G14&lt;0.308,A14&lt;6.2,F14&lt;2.5,A14&gt;=5.15,D14&lt;1.55,F14&gt;=1.5),4.5,IF(AND(D14&lt;1.35,A14&gt;=6.2,F14&lt;2.5,A14&gt;=5.15,D14&lt;1.55,F14&gt;=1.5),4.367,IF(AND(D14&lt;1.85,A14&lt;6.15,H14&gt;=5.767,A14&lt;7.05,D14&gt;=1.55,F14&gt;=1.5),4.933,IF(AND(G14&gt;=0.558,A14&gt;=4.5,D14&lt;0.35,G14&gt;=0.207,D14&lt;0.45,G14&lt;0.905,F14&lt;1.5),1.5,IF(AND(H14&gt;=13.383,G14&gt;=0.308,A14&lt;6.2,F14&lt;2.5,A14&gt;=5.15,D14&lt;1.55,F14&gt;=1.5),4.7,IF(AND(H14&gt;=12.206,D14&gt;=1.35,A14&gt;=6.2,F14&lt;2.5,A14&gt;=5.15,D14&lt;1.55,F14&gt;=1.5),4.575,IF(AND(A14&lt;5.7,D14&gt;=1.85,A14&lt;6.15,H14&gt;=5.767,A14&lt;7.05,D14&gt;=1.55,F14&gt;=1.5),4.9,IF(AND(A14&gt;=5.7,D14&gt;=1.85,A14&lt;6.15,H14&gt;=5.767,A14&lt;7.05,D14&gt;=1.55,F14&gt;=1.5),5.1,IF(AND(G14&lt;0.079,G14&lt;0.364,A14&gt;=6.15,H14&gt;=5.767,A14&lt;7.05,D14&gt;=1.55,F14&gt;=1.5),5.6,IF(AND(G14&gt;=0.079,G14&lt;0.364,A14&gt;=6.15,H14&gt;=5.767,A14&lt;7.05,D14&gt;=1.55,F14&gt;=1.5),5.25,IF(AND(G14&gt;=0.447,G14&lt;0.558,A14&gt;=4.5,D14&lt;0.35,G14&gt;=0.207,D14&lt;0.45,G14&lt;0.905,F14&lt;1.5),1.3,IF(AND(B14&gt;=2.95,H14&lt;13.383,G14&gt;=0.308,A14&lt;6.2,F14&lt;2.5,A14&gt;=5.15,D14&lt;1.55,F14&gt;=1.5),4.6,IF(AND(B14&lt;2.65,H14&lt;12.206,D14&gt;=1.35,A14&gt;=6.2,F14&lt;2.5,A14&gt;=5.15,D14&lt;1.55,F14&gt;=1.5),4.9,IF(AND(D14&lt;2.45,A14&lt;6.6,G14&gt;=0.364,A14&gt;=6.15,H14&gt;=5.767,A14&lt;7.05,D14&gt;=1.55,F14&gt;=1.5),5.6,IF(AND(D14&gt;=2.45,A14&lt;6.6,G14&gt;=0.364,A14&gt;=6.15,H14&gt;=5.767,A14&lt;7.05,D14&gt;=1.55,F14&gt;=1.5),6,IF(AND(H14&lt;12.921,A14&gt;=6.6,G14&gt;=0.364,A14&gt;=6.15,H14&gt;=5.767,A14&lt;7.05,D14&gt;=1.55,F14&gt;=1.5),5.725,IF(AND(H14&gt;=12.921,A14&gt;=6.6,G14&gt;=0.364,A14&gt;=6.15,H14&gt;=5.767,A14&lt;7.05,D14&gt;=1.55,F14&gt;=1.5),5.367,IF(AND(B14&lt;3.15,G14&lt;0.447,G14&lt;0.558,A14&gt;=4.5,D14&lt;0.35,G14&gt;=0.207,D14&lt;0.45,G14&lt;0.905,F14&lt;1.5),1.5,IF(AND(B14&gt;=3.15,G14&lt;0.447,G14&lt;0.558,A14&gt;=4.5,D14&lt;0.35,G14&gt;=0.207,D14&lt;0.45,G14&lt;0.905,F14&lt;1.5),1.36,IF(AND(B14&gt;=2.85,B14&lt;2.95,H14&lt;13.383,G14&gt;=0.308,A14&lt;6.2,F14&lt;2.5,A14&gt;=5.15,D14&lt;1.55,F14&gt;=1.5),3.6,IF(AND(H14&lt;9.446,B14&gt;=2.65,H14&lt;12.206,D14&gt;=1.35,A14&gt;=6.2,F14&lt;2.5,A14&gt;=5.15,D14&lt;1.55,F14&gt;=1.5),4.6,IF(AND(H14&gt;=9.446,B14&gt;=2.65,H14&lt;12.206,D14&gt;=1.35,A14&gt;=6.2,F14&lt;2.5,A14&gt;=5.15,D14&lt;1.55,F14&gt;=1.5),4.7,IF(AND(D14&lt;1.2,B14&lt;2.85,B14&lt;2.95,H14&lt;13.383,G14&gt;=0.308,A14&lt;6.2,F14&lt;2.5,A14&gt;=5.15,D14&lt;1.55,F14&gt;=1.5),3.75,IF(AND(G14&lt;0.356,D14&gt;=1.2,B14&lt;2.85,B14&lt;2.95,H14&lt;13.383,G14&gt;=0.308,A14&lt;6.2,F14&lt;2.5,A14&gt;=5.15,D14&lt;1.55,F14&gt;=1.5),4.2,IF(AND(G14&gt;=0.356,D14&gt;=1.2,B14&lt;2.85,B14&lt;2.95,H14&lt;13.383,G14&gt;=0.308,A14&lt;6.2,F14&lt;2.5,A14&gt;=5.15,D14&lt;1.55,F14&gt;=1.5),3.96,"shouldnthappen"))))))))))))))))))))))))))))))))))))))</f>
        <v>1.3</v>
      </c>
      <c r="BD14" s="1" t="n">
        <f aca="false">IF(AND(B14&lt;2.7,A14&lt;5.3,B14&lt;3.15),3.42,IF(AND(F14&lt;2.5,A14&gt;=5.85,B14&gt;=3.15),4.7,IF(AND(A14&lt;4.35,B14&gt;=2.7,A14&lt;5.3,B14&lt;3.15),1.1,IF(AND(A14&gt;=4.35,B14&gt;=2.7,A14&lt;5.3,B14&lt;3.15),1.42,IF(AND(A14&gt;=7.05,F14&gt;=2.5,A14&gt;=5.3,B14&lt;3.15),6.067,IF(AND(D14&gt;=0.45,A14&lt;5.05,A14&lt;5.85,B14&gt;=3.15),1.6,IF(AND(B14&lt;3.35,A14&gt;=5.05,A14&lt;5.85,B14&gt;=3.15),1.7,IF(AND(A14&gt;=6.85,F14&gt;=2.5,A14&gt;=5.85,B14&gt;=3.15),6.22,IF(AND(D14&lt;1.25,D14&lt;1.35,F14&lt;2.5,A14&gt;=5.3,B14&lt;3.15),4.033,IF(AND(D14&gt;=1.25,D14&lt;1.35,F14&lt;2.5,A14&gt;=5.3,B14&lt;3.15),4.233,IF(AND(A14&lt;6.05,D14&gt;=1.35,F14&lt;2.5,A14&gt;=5.3,B14&lt;3.15),5.1,IF(AND(H14&gt;=13.29,A14&lt;7.05,F14&gt;=2.5,A14&gt;=5.3,B14&lt;3.15),4.96,IF(AND(G14&gt;=0.858,D14&lt;0.45,A14&lt;5.05,A14&lt;5.85,B14&gt;=3.15),1.3,IF(AND(D14&gt;=0.35,B14&gt;=3.35,A14&gt;=5.05,A14&lt;5.85,B14&gt;=3.15),1.4,IF(AND(B14&lt;3.25,A14&lt;6.85,F14&gt;=2.5,A14&gt;=5.85,B14&gt;=3.15),5.233,IF(AND(A14&gt;=6.8,A14&gt;=6.05,D14&gt;=1.35,F14&lt;2.5,A14&gt;=5.3,B14&lt;3.15),4.9,IF(AND(G14&gt;=0.622,H14&lt;13.29,A14&lt;7.05,F14&gt;=2.5,A14&gt;=5.3,B14&lt;3.15),5.067,IF(AND(H14&lt;8.834,G14&lt;0.858,D14&lt;0.45,A14&lt;5.05,A14&lt;5.85,B14&gt;=3.15),1.4,IF(AND(G14&lt;0.774,B14&gt;=3.25,A14&lt;6.85,F14&gt;=2.5,A14&gt;=5.85,B14&gt;=3.15),5.8,IF(AND(G14&gt;=0.774,B14&gt;=3.25,A14&lt;6.85,F14&gt;=2.5,A14&gt;=5.85,B14&gt;=3.15),5.4,IF(AND(H14&gt;=12.206,A14&lt;6.8,A14&gt;=6.05,D14&gt;=1.35,F14&lt;2.5,A14&gt;=5.3,B14&lt;3.15),4.5,IF(AND(G14&gt;=0.439,G14&lt;0.622,H14&lt;13.29,A14&lt;7.05,F14&gt;=2.5,A14&gt;=5.3,B14&lt;3.15),5.667,IF(AND(G14&lt;0.227,H14&gt;=8.834,G14&lt;0.858,D14&lt;0.45,A14&lt;5.05,A14&lt;5.85,B14&gt;=3.15),1.4,IF(AND(G14&gt;=0.227,H14&gt;=8.834,G14&lt;0.858,D14&lt;0.45,A14&lt;5.05,A14&lt;5.85,B14&gt;=3.15),1.3,IF(AND(G14&gt;=0.934,B14&lt;3.75,D14&lt;0.35,B14&gt;=3.35,A14&gt;=5.05,A14&lt;5.85,B14&gt;=3.15),1.7,IF(AND(G14&lt;0.823,B14&gt;=3.75,D14&lt;0.35,B14&gt;=3.35,A14&gt;=5.05,A14&lt;5.85,B14&gt;=3.15),1.55,IF(AND(G14&gt;=0.823,B14&gt;=3.75,D14&lt;0.35,B14&gt;=3.35,A14&gt;=5.05,A14&lt;5.85,B14&gt;=3.15),1.5,IF(AND(A14&lt;6.2,H14&lt;12.206,A14&lt;6.8,A14&gt;=6.05,D14&gt;=1.35,F14&lt;2.5,A14&gt;=5.3,B14&lt;3.15),4.6,IF(AND(A14&gt;=6.2,H14&lt;12.206,A14&lt;6.8,A14&gt;=6.05,D14&gt;=1.35,F14&lt;2.5,A14&gt;=5.3,B14&lt;3.15),4.74,IF(AND(H14&gt;=10.667,G14&lt;0.439,G14&lt;0.622,H14&lt;13.29,A14&lt;7.05,F14&gt;=2.5,A14&gt;=5.3,B14&lt;3.15),5.6,IF(AND(H14&lt;13.67,G14&lt;0.934,B14&lt;3.75,D14&lt;0.35,B14&gt;=3.35,A14&gt;=5.05,A14&lt;5.85,B14&gt;=3.15),1.48,IF(AND(H14&gt;=13.67,G14&lt;0.934,B14&lt;3.75,D14&lt;0.35,B14&gt;=3.35,A14&gt;=5.05,A14&lt;5.85,B14&gt;=3.15),1.3,IF(AND(G14&lt;0.301,H14&lt;10.667,G14&lt;0.439,G14&lt;0.622,H14&lt;13.29,A14&lt;7.05,F14&gt;=2.5,A14&gt;=5.3,B14&lt;3.15),5.2,IF(AND(G14&gt;=0.301,H14&lt;10.667,G14&lt;0.439,G14&lt;0.622,H14&lt;13.29,A14&lt;7.05,F14&gt;=2.5,A14&gt;=5.3,B14&lt;3.15),5.067,"shouldnthappen"))))))))))))))))))))))))))))))))))</f>
        <v>1.3</v>
      </c>
      <c r="BE14" s="1" t="n">
        <f aca="false">IF(AND(B14&gt;=3.85,A14&gt;=5.05,F14&lt;1.5),1.4,IF(AND(A14&lt;5.25,A14&lt;5.75,F14&gt;=1.5),3.15,IF(AND(A14&lt;4.95,B14&lt;3.15,A14&lt;5.05,F14&lt;1.5),1.46,IF(AND(A14&gt;=4.95,B14&lt;3.15,A14&lt;5.05,F14&lt;1.5),1.6,IF(AND(H14&lt;8.834,B14&gt;=3.15,A14&lt;5.05,F14&lt;1.5),1.4,IF(AND(D14&lt;0.25,B14&lt;3.85,A14&gt;=5.05,F14&lt;1.5),1.48,IF(AND(D14&gt;=0.25,B14&lt;3.85,A14&gt;=5.05,F14&lt;1.5),1.7,IF(AND(F14&gt;=2.5,A14&gt;=5.25,A14&lt;5.75,F14&gt;=1.5),4.9,IF(AND(H14&lt;12.45,H14&gt;=8.834,B14&gt;=3.15,A14&lt;5.05,F14&lt;1.5),1.25,IF(AND(H14&gt;=12.45,H14&gt;=8.834,B14&gt;=3.15,A14&lt;5.05,F14&lt;1.5),1.32,IF(AND(G14&lt;0.283,F14&lt;2.5,A14&gt;=5.25,A14&lt;5.75,F14&gt;=1.5),4.3,IF(AND(H14&lt;6.712,H14&lt;11.275,D14&lt;1.55,A14&gt;=5.75,F14&gt;=1.5),5,IF(AND(H14&lt;13.101,H14&gt;=11.275,D14&lt;1.55,A14&gt;=5.75,F14&gt;=1.5),3.933,IF(AND(H14&gt;=13.101,H14&gt;=11.275,D14&lt;1.55,A14&gt;=5.75,F14&gt;=1.5),4.5,IF(AND(A14&gt;=7.3,D14&lt;2.45,D14&gt;=1.55,A14&gt;=5.75,F14&gt;=1.5),6.7,IF(AND(B14&lt;3.45,D14&gt;=2.45,D14&gt;=1.55,A14&gt;=5.75,F14&gt;=1.5),5.925,IF(AND(B14&gt;=3.45,D14&gt;=2.45,D14&gt;=1.55,A14&gt;=5.75,F14&gt;=1.5),6.1,IF(AND(B14&gt;=2.8,G14&gt;=0.283,F14&lt;2.5,A14&gt;=5.25,A14&lt;5.75,F14&gt;=1.5),4.2,IF(AND(D14&lt;1.35,H14&gt;=6.712,H14&lt;11.275,D14&lt;1.55,A14&gt;=5.75,F14&gt;=1.5),4.35,IF(AND(D14&lt;1.05,B14&lt;2.8,G14&gt;=0.283,F14&lt;2.5,A14&gt;=5.25,A14&lt;5.75,F14&gt;=1.5),3.567,IF(AND(D14&gt;=1.05,B14&lt;2.8,G14&gt;=0.283,F14&lt;2.5,A14&gt;=5.25,A14&lt;5.75,F14&gt;=1.5),3.925,IF(AND(B14&lt;2.65,D14&gt;=1.35,H14&gt;=6.712,H14&lt;11.275,D14&lt;1.55,A14&gt;=5.75,F14&gt;=1.5),4.9,IF(AND(B14&gt;=2.65,D14&gt;=1.35,H14&gt;=6.712,H14&lt;11.275,D14&lt;1.55,A14&gt;=5.75,F14&gt;=1.5),4.625,IF(AND(H14&gt;=14.683,G14&gt;=0.628,A14&lt;7.3,D14&lt;2.45,D14&gt;=1.55,A14&gt;=5.75,F14&gt;=1.5),5.4,IF(AND(D14&lt;1.95,H14&lt;8.884,G14&lt;0.628,A14&lt;7.3,D14&lt;2.45,D14&gt;=1.55,A14&gt;=5.75,F14&gt;=1.5),5.1,IF(AND(D14&gt;=1.95,H14&lt;8.884,G14&lt;0.628,A14&lt;7.3,D14&lt;2.45,D14&gt;=1.55,A14&gt;=5.75,F14&gt;=1.5),5.22,IF(AND(A14&lt;6.05,H14&gt;=8.884,G14&lt;0.628,A14&lt;7.3,D14&lt;2.45,D14&gt;=1.55,A14&gt;=5.75,F14&gt;=1.5),5.1,IF(AND(G14&lt;0.817,H14&lt;14.683,G14&gt;=0.628,A14&lt;7.3,D14&lt;2.45,D14&gt;=1.55,A14&gt;=5.75,F14&gt;=1.5),4.967,IF(AND(G14&gt;=0.817,H14&lt;14.683,G14&gt;=0.628,A14&lt;7.3,D14&lt;2.45,D14&gt;=1.55,A14&gt;=5.75,F14&gt;=1.5),5.1,IF(AND(H14&lt;9.637,A14&gt;=6.05,H14&gt;=8.884,G14&lt;0.628,A14&lt;7.3,D14&lt;2.45,D14&gt;=1.55,A14&gt;=5.75,F14&gt;=1.5),5.9,IF(AND(D14&lt;1.85,H14&gt;=9.637,A14&gt;=6.05,H14&gt;=8.884,G14&lt;0.628,A14&lt;7.3,D14&lt;2.45,D14&gt;=1.55,A14&gt;=5.75,F14&gt;=1.5),5.733,IF(AND(G14&gt;=0.388,D14&gt;=1.85,H14&gt;=9.637,A14&gt;=6.05,H14&gt;=8.884,G14&lt;0.628,A14&lt;7.3,D14&lt;2.45,D14&gt;=1.55,A14&gt;=5.75,F14&gt;=1.5),5.64,IF(AND(B14&lt;2.95,G14&lt;0.388,D14&gt;=1.85,H14&gt;=9.637,A14&gt;=6.05,H14&gt;=8.884,G14&lt;0.628,A14&lt;7.3,D14&lt;2.45,D14&gt;=1.55,A14&gt;=5.75,F14&gt;=1.5),5.5,IF(AND(B14&gt;=2.95,G14&lt;0.388,D14&gt;=1.85,H14&gt;=9.637,A14&gt;=6.05,H14&gt;=8.884,G14&lt;0.628,A14&lt;7.3,D14&lt;2.45,D14&gt;=1.55,A14&gt;=5.75,F14&gt;=1.5),5.333,"shouldnthappen"))))))))))))))))))))))))))))))))))</f>
        <v>1.32</v>
      </c>
      <c r="BF14" s="1" t="n">
        <f aca="false">IF(AND(D14&gt;=0.35,F14&lt;1.5),1.65,IF(AND(H14&gt;=16.227,D14&gt;=1.55,F14&gt;=1.5),6.533,IF(AND(A14&gt;=5.45,G14&lt;0.174,D14&lt;0.35,F14&lt;1.5),1.7,IF(AND(D14&lt;0.15,G14&gt;=0.174,D14&lt;0.35,F14&lt;1.5),1.38,IF(AND(D14&gt;=1.15,D14&lt;1.25,D14&lt;1.55,F14&gt;=1.5),3.967,IF(AND(H14&lt;8.376,A14&lt;5.45,G14&lt;0.174,D14&lt;0.35,F14&lt;1.5),1.4,IF(AND(H14&gt;=8.376,A14&lt;5.45,G14&lt;0.174,D14&lt;0.35,F14&lt;1.5),1.5,IF(AND(B14&lt;3.1,D14&gt;=0.15,G14&gt;=0.174,D14&lt;0.35,F14&lt;1.5),1.475,IF(AND(H14&lt;10.258,D14&lt;1.15,D14&lt;1.25,D14&lt;1.55,F14&gt;=1.5),3.24,IF(AND(H14&gt;=10.258,D14&lt;1.15,D14&lt;1.25,D14&lt;1.55,F14&gt;=1.5),3.875,IF(AND(F14&gt;=2.5,H14&lt;10.927,D14&gt;=1.25,D14&lt;1.55,F14&gt;=1.5),5.05,IF(AND(D14&lt;1.35,H14&gt;=10.927,D14&gt;=1.25,D14&lt;1.55,F14&gt;=1.5),4.25,IF(AND(A14&gt;=6.95,D14&lt;1.75,H14&lt;16.227,D14&gt;=1.55,F14&gt;=1.5),5.8,IF(AND(B14&lt;3.3,B14&gt;=3.1,D14&gt;=0.15,G14&gt;=0.174,D14&lt;0.35,F14&lt;1.5),1.3,IF(AND(H14&lt;12.278,D14&gt;=1.35,H14&gt;=10.927,D14&gt;=1.25,D14&lt;1.55,F14&gt;=1.5),4.9,IF(AND(G14&lt;0.226,A14&lt;6.95,D14&lt;1.75,H14&lt;16.227,D14&gt;=1.55,F14&gt;=1.5),5,IF(AND(G14&gt;=0.226,A14&lt;6.95,D14&lt;1.75,H14&lt;16.227,D14&gt;=1.55,F14&gt;=1.5),4.62,IF(AND(H14&lt;9.35,B14&lt;2.95,D14&gt;=1.75,H14&lt;16.227,D14&gt;=1.55,F14&gt;=1.5),6.3,IF(AND(H14&gt;=9.35,B14&lt;2.95,D14&gt;=1.75,H14&lt;16.227,D14&gt;=1.55,F14&gt;=1.5),5.58,IF(AND(A14&lt;5.05,B14&gt;=3.3,B14&gt;=3.1,D14&gt;=0.15,G14&gt;=0.174,D14&lt;0.35,F14&lt;1.5),1.35,IF(AND(A14&gt;=5.05,B14&gt;=3.3,B14&gt;=3.1,D14&gt;=0.15,G14&gt;=0.174,D14&lt;0.35,F14&lt;1.5),1.46,IF(AND(B14&lt;2.8,A14&lt;5.65,F14&lt;2.5,H14&lt;10.927,D14&gt;=1.25,D14&lt;1.55,F14&gt;=1.5),4.075,IF(AND(B14&gt;=2.8,A14&lt;5.65,F14&lt;2.5,H14&lt;10.927,D14&gt;=1.25,D14&lt;1.55,F14&gt;=1.5),3.933,IF(AND(A14&lt;6.25,A14&gt;=5.65,F14&lt;2.5,H14&lt;10.927,D14&gt;=1.25,D14&lt;1.55,F14&gt;=1.5),4.533,IF(AND(A14&gt;=6.25,A14&gt;=5.65,F14&lt;2.5,H14&lt;10.927,D14&gt;=1.25,D14&lt;1.55,F14&gt;=1.5),4.3,IF(AND(A14&lt;6.5,H14&gt;=12.278,D14&gt;=1.35,H14&gt;=10.927,D14&gt;=1.25,D14&lt;1.55,F14&gt;=1.5),4.55,IF(AND(A14&gt;=6.5,H14&gt;=12.278,D14&gt;=1.35,H14&gt;=10.927,D14&gt;=1.25,D14&lt;1.55,F14&gt;=1.5),4.775,IF(AND(H14&lt;9.884,D14&lt;2.1,B14&gt;=2.95,D14&gt;=1.75,H14&lt;16.227,D14&gt;=1.55,F14&gt;=1.5),5.5,IF(AND(H14&gt;=9.884,D14&lt;2.1,B14&gt;=2.95,D14&gt;=1.75,H14&lt;16.227,D14&gt;=1.55,F14&gt;=1.5),5.1,IF(AND(H14&lt;10.393,D14&gt;=2.1,B14&gt;=2.95,D14&gt;=1.75,H14&lt;16.227,D14&gt;=1.55,F14&gt;=1.5),5.74,IF(AND(D14&lt;2.25,H14&gt;=10.393,D14&gt;=2.1,B14&gt;=2.95,D14&gt;=1.75,H14&lt;16.227,D14&gt;=1.55,F14&gt;=1.5),5.8,IF(AND(D14&gt;=2.25,H14&gt;=10.393,D14&gt;=2.1,B14&gt;=2.95,D14&gt;=1.75,H14&lt;16.227,D14&gt;=1.55,F14&gt;=1.5),5.4,"shouldnthappen"))))))))))))))))))))))))))))))))</f>
        <v>1.35</v>
      </c>
      <c r="BG14" s="1" t="n">
        <f aca="false">IF(AND(G14&lt;0.096,A14&lt;5.45),2.95,IF(AND(F14&gt;=1.5,G14&gt;=0.096,A14&lt;5.45),3,IF(AND(D14&lt;0.6,A14&lt;5.9,A14&gt;=5.45),1.4,IF(AND(F14&gt;=2.5,D14&gt;=0.6,A14&lt;5.9,A14&gt;=5.45),5.1,IF(AND(A14&lt;7.45,A14&gt;=7.05,A14&gt;=5.9,A14&gt;=5.45),6.167,IF(AND(B14&gt;=3.55,G14&lt;0.587,F14&lt;1.5,G14&gt;=0.096,A14&lt;5.45),1,IF(AND(A14&lt;5.05,G14&gt;=0.587,F14&lt;1.5,G14&gt;=0.096,A14&lt;5.45),1.35,IF(AND(B14&lt;2.75,D14&lt;1.7,A14&lt;7.05,A14&gt;=5.9,A14&gt;=5.45),4.9,IF(AND(A14&lt;6.2,D14&gt;=1.7,A14&lt;7.05,A14&gt;=5.9,A14&gt;=5.45),4.833,IF(AND(H14&lt;17.32,A14&gt;=7.45,A14&gt;=7.05,A14&gt;=5.9,A14&gt;=5.45),6.68,IF(AND(H14&gt;=17.32,A14&gt;=7.45,A14&gt;=7.05,A14&gt;=5.9,A14&gt;=5.45),6.4,IF(AND(G14&lt;0.161,B14&lt;3.55,G14&lt;0.587,F14&lt;1.5,G14&gt;=0.096,A14&lt;5.45),1.5,IF(AND(H14&lt;11.016,A14&gt;=5.05,G14&gt;=0.587,F14&lt;1.5,G14&gt;=0.096,A14&lt;5.45),1.633,IF(AND(H14&lt;11.001,G14&lt;0.372,F14&lt;2.5,D14&gt;=0.6,A14&lt;5.9,A14&gt;=5.45),4.133,IF(AND(H14&gt;=11.001,G14&lt;0.372,F14&lt;2.5,D14&gt;=0.6,A14&lt;5.9,A14&gt;=5.45),4.3,IF(AND(H14&lt;6.808,G14&gt;=0.372,F14&lt;2.5,D14&gt;=0.6,A14&lt;5.9,A14&gt;=5.45),4,IF(AND(A14&gt;=6.75,B14&gt;=2.75,D14&lt;1.7,A14&lt;7.05,A14&gt;=5.9,A14&gt;=5.45),4.84,IF(AND(H14&lt;12.467,G14&gt;=0.161,B14&lt;3.55,G14&lt;0.587,F14&lt;1.5,G14&gt;=0.096,A14&lt;5.45),1.3,IF(AND(D14&lt;0.25,H14&gt;=11.016,A14&gt;=5.05,G14&gt;=0.587,F14&lt;1.5,G14&gt;=0.096,A14&lt;5.45),1.52,IF(AND(D14&gt;=0.25,H14&gt;=11.016,A14&gt;=5.05,G14&gt;=0.587,F14&lt;1.5,G14&gt;=0.096,A14&lt;5.45),1.5,IF(AND(H14&lt;11.218,H14&gt;=6.808,G14&gt;=0.372,F14&lt;2.5,D14&gt;=0.6,A14&lt;5.9,A14&gt;=5.45),3.7,IF(AND(H14&gt;=11.218,H14&gt;=6.808,G14&gt;=0.372,F14&lt;2.5,D14&gt;=0.6,A14&lt;5.9,A14&gt;=5.45),3.9,IF(AND(B14&lt;2.95,A14&lt;6.75,B14&gt;=2.75,D14&lt;1.7,A14&lt;7.05,A14&gt;=5.9,A14&gt;=5.45),4.2,IF(AND(B14&gt;=2.95,A14&lt;6.75,B14&gt;=2.75,D14&lt;1.7,A14&lt;7.05,A14&gt;=5.9,A14&gt;=5.45),4.6,IF(AND(D14&gt;=2.45,A14&lt;6.85,A14&gt;=6.2,D14&gt;=1.7,A14&lt;7.05,A14&gt;=5.9,A14&gt;=5.45),5.9,IF(AND(G14&lt;0.312,A14&gt;=6.85,A14&gt;=6.2,D14&gt;=1.7,A14&lt;7.05,A14&gt;=5.9,A14&gt;=5.45),5.1,IF(AND(G14&gt;=0.312,A14&gt;=6.85,A14&gt;=6.2,D14&gt;=1.7,A14&lt;7.05,A14&gt;=5.9,A14&gt;=5.45),5.4,IF(AND(G14&lt;0.251,H14&gt;=12.467,G14&gt;=0.161,B14&lt;3.55,G14&lt;0.587,F14&lt;1.5,G14&gt;=0.096,A14&lt;5.45),1.35,IF(AND(G14&gt;=0.251,H14&gt;=12.467,G14&gt;=0.161,B14&lt;3.55,G14&lt;0.587,F14&lt;1.5,G14&gt;=0.096,A14&lt;5.45),1.467,IF(AND(G14&gt;=0.628,D14&lt;2.45,A14&lt;6.85,A14&gt;=6.2,D14&gt;=1.7,A14&lt;7.05,A14&gt;=5.9,A14&gt;=5.45),5.1,IF(AND(A14&gt;=6.75,G14&lt;0.628,D14&lt;2.45,A14&lt;6.85,A14&gt;=6.2,D14&gt;=1.7,A14&lt;7.05,A14&gt;=5.9,A14&gt;=5.45),5.9,IF(AND(H14&lt;11.824,A14&lt;6.75,G14&lt;0.628,D14&lt;2.45,A14&lt;6.85,A14&gt;=6.2,D14&gt;=1.7,A14&lt;7.05,A14&gt;=5.9,A14&gt;=5.45),5.44,IF(AND(H14&lt;14.378,H14&gt;=11.824,A14&lt;6.75,G14&lt;0.628,D14&lt;2.45,A14&lt;6.85,A14&gt;=6.2,D14&gt;=1.7,A14&lt;7.05,A14&gt;=5.9,A14&gt;=5.45),5.6,IF(AND(H14&gt;=14.378,H14&gt;=11.824,A14&lt;6.75,G14&lt;0.628,D14&lt;2.45,A14&lt;6.85,A14&gt;=6.2,D14&gt;=1.7,A14&lt;7.05,A14&gt;=5.9,A14&gt;=5.45),5.8,"shouldnthappen"))))))))))))))))))))))))))))))))))</f>
        <v>1.467</v>
      </c>
      <c r="BH14" s="1" t="n">
        <f aca="false">IF(AND(G14&gt;=0.905,F14&lt;1.5),1.8,IF(AND(H14&lt;5.523,G14&lt;0.905,F14&lt;1.5),1,IF(AND(D14&gt;=0.4,H14&gt;=5.523,G14&lt;0.905,F14&lt;1.5),1.7,IF(AND(G14&gt;=0.878,D14&lt;1.35,F14&lt;2.5,F14&gt;=1.5),4.4,IF(AND(A14&lt;5.4,D14&gt;=1.35,F14&lt;2.5,F14&gt;=1.5),3.9,IF(AND(G14&lt;0.177,B14&lt;3.15,F14&gt;=2.5,F14&gt;=1.5),6.15,IF(AND(H14&lt;10.393,B14&gt;=3.15,F14&gt;=2.5,F14&gt;=1.5),5.94,IF(AND(H14&gt;=10.393,B14&gt;=3.15,F14&gt;=2.5,F14&gt;=1.5),5.467,IF(AND(D14&gt;=1.25,G14&lt;0.878,D14&lt;1.35,F14&lt;2.5,F14&gt;=1.5),4.18,IF(AND(G14&gt;=0.709,A14&gt;=5.4,D14&gt;=1.35,F14&lt;2.5,F14&gt;=1.5),4.9,IF(AND(B14&lt;2.6,G14&gt;=0.177,B14&lt;3.15,F14&gt;=2.5,F14&gt;=1.5),4.8,IF(AND(A14&lt;4.35,A14&lt;5.05,D14&lt;0.4,H14&gt;=5.523,G14&lt;0.905,F14&lt;1.5),1.1,IF(AND(A14&gt;=5.6,A14&gt;=5.05,D14&lt;0.4,H14&gt;=5.523,G14&lt;0.905,F14&lt;1.5),1.7,IF(AND(D14&lt;1.05,D14&lt;1.25,G14&lt;0.878,D14&lt;1.35,F14&lt;2.5,F14&gt;=1.5),3.6,IF(AND(D14&gt;=1.55,G14&lt;0.709,A14&gt;=5.4,D14&gt;=1.35,F14&lt;2.5,F14&gt;=1.5),4.975,IF(AND(D14&lt;1.7,B14&gt;=2.6,G14&gt;=0.177,B14&lt;3.15,F14&gt;=2.5,F14&gt;=1.5),5.8,IF(AND(B14&lt;3.15,A14&gt;=4.35,A14&lt;5.05,D14&lt;0.4,H14&gt;=5.523,G14&lt;0.905,F14&lt;1.5),1.46,IF(AND(A14&gt;=5.45,A14&lt;5.6,A14&gt;=5.05,D14&lt;0.4,H14&gt;=5.523,G14&lt;0.905,F14&lt;1.5),1.35,IF(AND(H14&lt;10.974,D14&gt;=1.05,D14&lt;1.25,G14&lt;0.878,D14&lt;1.35,F14&lt;2.5,F14&gt;=1.5),3.8,IF(AND(H14&gt;=13.654,D14&lt;1.55,G14&lt;0.709,A14&gt;=5.4,D14&gt;=1.35,F14&lt;2.5,F14&gt;=1.5),4.725,IF(AND(A14&lt;4.5,B14&gt;=3.15,A14&gt;=4.35,A14&lt;5.05,D14&lt;0.4,H14&gt;=5.523,G14&lt;0.905,F14&lt;1.5),1.3,IF(AND(G14&lt;0.676,A14&lt;5.45,A14&lt;5.6,A14&gt;=5.05,D14&lt;0.4,H14&gt;=5.523,G14&lt;0.905,F14&lt;1.5),1.5,IF(AND(G14&gt;=0.676,A14&lt;5.45,A14&lt;5.6,A14&gt;=5.05,D14&lt;0.4,H14&gt;=5.523,G14&lt;0.905,F14&lt;1.5),1.55,IF(AND(A14&lt;5.7,H14&gt;=10.974,D14&gt;=1.05,D14&lt;1.25,G14&lt;0.878,D14&lt;1.35,F14&lt;2.5,F14&gt;=1.5),3.9,IF(AND(A14&gt;=5.7,H14&gt;=10.974,D14&gt;=1.05,D14&lt;1.25,G14&lt;0.878,D14&lt;1.35,F14&lt;2.5,F14&gt;=1.5),3.933,IF(AND(G14&gt;=0.644,H14&lt;13.654,D14&lt;1.55,G14&lt;0.709,A14&gt;=5.4,D14&gt;=1.35,F14&lt;2.5,F14&gt;=1.5),4.4,IF(AND(B14&lt;2.9,A14&lt;6.2,D14&gt;=1.7,B14&gt;=2.6,G14&gt;=0.177,B14&lt;3.15,F14&gt;=2.5,F14&gt;=1.5),5.02,IF(AND(B14&gt;=2.9,A14&lt;6.2,D14&gt;=1.7,B14&gt;=2.6,G14&gt;=0.177,B14&lt;3.15,F14&gt;=2.5,F14&gt;=1.5),4.8,IF(AND(D14&lt;2.2,A14&gt;=6.2,D14&gt;=1.7,B14&gt;=2.6,G14&gt;=0.177,B14&lt;3.15,F14&gt;=2.5,F14&gt;=1.5),5.325,IF(AND(D14&gt;=2.2,A14&gt;=6.2,D14&gt;=1.7,B14&gt;=2.6,G14&gt;=0.177,B14&lt;3.15,F14&gt;=2.5,F14&gt;=1.5),5.1,IF(AND(D14&lt;0.25,A14&gt;=4.5,B14&gt;=3.15,A14&gt;=4.35,A14&lt;5.05,D14&lt;0.4,H14&gt;=5.523,G14&lt;0.905,F14&lt;1.5),1.357,IF(AND(D14&gt;=0.25,A14&gt;=4.5,B14&gt;=3.15,A14&gt;=4.35,A14&lt;5.05,D14&lt;0.4,H14&gt;=5.523,G14&lt;0.905,F14&lt;1.5),1.333,IF(AND(H14&lt;10.723,G14&lt;0.644,H14&lt;13.654,D14&lt;1.55,G14&lt;0.709,A14&gt;=5.4,D14&gt;=1.35,F14&lt;2.5,F14&gt;=1.5),4.6,IF(AND(H14&gt;=10.723,G14&lt;0.644,H14&lt;13.654,D14&lt;1.55,G14&lt;0.709,A14&gt;=5.4,D14&gt;=1.35,F14&lt;2.5,F14&gt;=1.5),4.5,"shouldnthappen"))))))))))))))))))))))))))))))))))</f>
        <v>1.357</v>
      </c>
      <c r="BI14" s="1" t="n">
        <f aca="false">IF(AND(D14&gt;=0.8,A14&lt;5.45),3.9,IF(AND(D14&gt;=0.45,D14&lt;0.8,A14&lt;5.45),1.66,IF(AND(H14&lt;16.447,B14&gt;=3.45,A14&gt;=5.45),1.525,IF(AND(H14&gt;=16.447,B14&gt;=3.45,A14&gt;=5.45),6.4,IF(AND(H14&lt;5.245,D14&lt;0.45,D14&lt;0.8,A14&lt;5.45),1,IF(AND(A14&gt;=7.2,G14&lt;0.154,B14&lt;3.45,A14&gt;=5.45),6.7,IF(AND(D14&lt;1.65,A14&lt;7.2,G14&lt;0.154,B14&lt;3.45,A14&gt;=5.45),4.7,IF(AND(D14&gt;=1.65,A14&lt;7.2,G14&lt;0.154,B14&lt;3.45,A14&gt;=5.45),5.52,IF(AND(D14&gt;=0.25,A14&lt;5.05,H14&gt;=5.245,D14&lt;0.45,D14&lt;0.8,A14&lt;5.45),1.35,IF(AND(H14&lt;6.089,A14&gt;=5.05,H14&gt;=5.245,D14&lt;0.45,D14&lt;0.8,A14&lt;5.45),1.7,IF(AND(D14&lt;1.2,B14&lt;2.6,A14&lt;5.75,G14&gt;=0.154,B14&lt;3.45,A14&gt;=5.45),3.85,IF(AND(D14&gt;=1.2,B14&lt;2.6,A14&lt;5.75,G14&gt;=0.154,B14&lt;3.45,A14&gt;=5.45),4,IF(AND(D14&gt;=1.65,B14&gt;=2.6,A14&lt;5.75,G14&gt;=0.154,B14&lt;3.45,A14&gt;=5.45),4.9,IF(AND(G14&lt;0.353,F14&lt;2.5,A14&gt;=5.75,G14&gt;=0.154,B14&lt;3.45,A14&gt;=5.45),4.25,IF(AND(A14&gt;=7.25,F14&gt;=2.5,A14&gt;=5.75,G14&gt;=0.154,B14&lt;3.45,A14&gt;=5.45),6.45,IF(AND(H14&lt;11.218,D14&lt;0.25,A14&lt;5.05,H14&gt;=5.245,D14&lt;0.45,D14&lt;0.8,A14&lt;5.45),1.42,IF(AND(G14&lt;0.517,H14&gt;=6.089,A14&gt;=5.05,H14&gt;=5.245,D14&lt;0.45,D14&lt;0.8,A14&lt;5.45),1.44,IF(AND(G14&gt;=0.517,H14&gt;=6.089,A14&gt;=5.05,H14&gt;=5.245,D14&lt;0.45,D14&lt;0.8,A14&lt;5.45),1.54,IF(AND(H14&gt;=10.194,D14&lt;1.65,B14&gt;=2.6,A14&lt;5.75,G14&gt;=0.154,B14&lt;3.45,A14&gt;=5.45),4.35,IF(AND(B14&gt;=3.15,G14&gt;=0.353,F14&lt;2.5,A14&gt;=5.75,G14&gt;=0.154,B14&lt;3.45,A14&gt;=5.45),4.7,IF(AND(H14&lt;7.716,A14&lt;7.25,F14&gt;=2.5,A14&gt;=5.75,G14&gt;=0.154,B14&lt;3.45,A14&gt;=5.45),5.04,IF(AND(G14&lt;0.175,H14&gt;=11.218,D14&lt;0.25,A14&lt;5.05,H14&gt;=5.245,D14&lt;0.45,D14&lt;0.8,A14&lt;5.45),1.5,IF(AND(H14&lt;7.713,H14&lt;10.194,D14&lt;1.65,B14&gt;=2.6,A14&lt;5.75,G14&gt;=0.154,B14&lt;3.45,A14&gt;=5.45),4.1,IF(AND(H14&gt;=7.713,H14&lt;10.194,D14&lt;1.65,B14&gt;=2.6,A14&lt;5.75,G14&gt;=0.154,B14&lt;3.45,A14&gt;=5.45),4.2,IF(AND(B14&gt;=3.05,B14&lt;3.15,G14&gt;=0.353,F14&lt;2.5,A14&gt;=5.75,G14&gt;=0.154,B14&lt;3.45,A14&gt;=5.45),4.4,IF(AND(D14&gt;=2.45,H14&gt;=7.716,A14&lt;7.25,F14&gt;=2.5,A14&gt;=5.75,G14&gt;=0.154,B14&lt;3.45,A14&gt;=5.45),5.85,IF(AND(D14&lt;0.15,G14&gt;=0.175,H14&gt;=11.218,D14&lt;0.25,A14&lt;5.05,H14&gt;=5.245,D14&lt;0.45,D14&lt;0.8,A14&lt;5.45),1.1,IF(AND(H14&gt;=16.317,B14&lt;3.05,B14&lt;3.15,G14&gt;=0.353,F14&lt;2.5,A14&gt;=5.75,G14&gt;=0.154,B14&lt;3.45,A14&gt;=5.45),4.8,IF(AND(G14&gt;=0.857,D14&lt;2.45,H14&gt;=7.716,A14&lt;7.25,F14&gt;=2.5,A14&gt;=5.75,G14&gt;=0.154,B14&lt;3.45,A14&gt;=5.45),5.05,IF(AND(G14&lt;0.245,D14&gt;=0.15,G14&gt;=0.175,H14&gt;=11.218,D14&lt;0.25,A14&lt;5.05,H14&gt;=5.245,D14&lt;0.45,D14&lt;0.8,A14&lt;5.45),1.3,IF(AND(G14&gt;=0.245,D14&gt;=0.15,G14&gt;=0.175,H14&gt;=11.218,D14&lt;0.25,A14&lt;5.05,H14&gt;=5.245,D14&lt;0.45,D14&lt;0.8,A14&lt;5.45),1.22,IF(AND(B14&lt;2.85,H14&lt;16.317,B14&lt;3.05,B14&lt;3.15,G14&gt;=0.353,F14&lt;2.5,A14&gt;=5.75,G14&gt;=0.154,B14&lt;3.45,A14&gt;=5.45),4.6,IF(AND(B14&gt;=2.85,H14&lt;16.317,B14&lt;3.05,B14&lt;3.15,G14&gt;=0.353,F14&lt;2.5,A14&gt;=5.75,G14&gt;=0.154,B14&lt;3.45,A14&gt;=5.45),4.633,IF(AND(D14&lt;1.85,G14&lt;0.857,D14&lt;2.45,H14&gt;=7.716,A14&lt;7.25,F14&gt;=2.5,A14&gt;=5.75,G14&gt;=0.154,B14&lt;3.45,A14&gt;=5.45),5.8,IF(AND(H14&lt;11.297,D14&gt;=1.85,G14&lt;0.857,D14&lt;2.45,H14&gt;=7.716,A14&lt;7.25,F14&gt;=2.5,A14&gt;=5.75,G14&gt;=0.154,B14&lt;3.45,A14&gt;=5.45),5.3,IF(AND(G14&lt;0.388,H14&gt;=11.297,D14&gt;=1.85,G14&lt;0.857,D14&lt;2.45,H14&gt;=7.716,A14&lt;7.25,F14&gt;=2.5,A14&gt;=5.75,G14&gt;=0.154,B14&lt;3.45,A14&gt;=5.45),5.4,IF(AND(G14&gt;=0.388,H14&gt;=11.297,D14&gt;=1.85,G14&lt;0.857,D14&lt;2.45,H14&gt;=7.716,A14&lt;7.25,F14&gt;=2.5,A14&gt;=5.75,G14&gt;=0.154,B14&lt;3.45,A14&gt;=5.45),5.6,"shouldnthappen")))))))))))))))))))))))))))))))))))))</f>
        <v>1.22</v>
      </c>
      <c r="BJ14" s="1" t="n">
        <f aca="false">IF(AND(F14&gt;=2,B14&gt;=3.35),6.1,IF(AND(H14&gt;=12.719,F14&lt;1.5,B14&lt;3.35),1.567,IF(AND(H14&lt;5.245,F14&lt;2,B14&gt;=3.35),1,IF(AND(D14&lt;0.15,H14&lt;12.719,F14&lt;1.5,B14&lt;3.35),1.5,IF(AND(D14&gt;=0.35,H14&gt;=5.245,F14&lt;2,B14&gt;=3.35),1.6,IF(AND(A14&lt;4.9,D14&gt;=0.15,H14&lt;12.719,F14&lt;1.5,B14&lt;3.35),1.36,IF(AND(B14&lt;2.65,G14&lt;0.572,D14&lt;1.45,F14&gt;=1.5,B14&lt;3.35),3.5,IF(AND(A14&lt;6.1,F14&lt;2.5,D14&gt;=1.45,F14&gt;=1.5,B14&lt;3.35),5.1,IF(AND(G14&gt;=0.607,D14&lt;0.35,H14&gt;=5.245,F14&lt;2,B14&gt;=3.35),1.65,IF(AND(G14&lt;0.546,A14&gt;=4.9,D14&gt;=0.15,H14&lt;12.719,F14&lt;1.5,B14&lt;3.35),1.2,IF(AND(G14&gt;=0.546,A14&gt;=4.9,D14&gt;=0.15,H14&lt;12.719,F14&lt;1.5,B14&lt;3.35),1.4,IF(AND(A14&gt;=6.3,B14&gt;=2.65,G14&lt;0.572,D14&lt;1.45,F14&gt;=1.5,B14&lt;3.35),4.8,IF(AND(D14&lt;1.15,B14&lt;2.85,G14&gt;=0.572,D14&lt;1.45,F14&gt;=1.5,B14&lt;3.35),3.9,IF(AND(B14&gt;=3.15,B14&gt;=2.85,G14&gt;=0.572,D14&lt;1.45,F14&gt;=1.5,B14&lt;3.35),4.7,IF(AND(B14&lt;2.95,A14&gt;=6.1,F14&lt;2.5,D14&gt;=1.45,F14&gt;=1.5,B14&lt;3.35),4.533,IF(AND(B14&gt;=2.95,A14&gt;=6.1,F14&lt;2.5,D14&gt;=1.45,F14&gt;=1.5,B14&lt;3.35),4.75,IF(AND(A14&gt;=6.7,G14&lt;0.107,F14&gt;=2.5,D14&gt;=1.45,F14&gt;=1.5,B14&lt;3.35),5.7,IF(AND(G14&gt;=0.385,G14&lt;0.607,D14&lt;0.35,H14&gt;=5.245,F14&lt;2,B14&gt;=3.35),1.325,IF(AND(D14&lt;1.25,A14&lt;6.3,B14&gt;=2.65,G14&lt;0.572,D14&lt;1.45,F14&gt;=1.5,B14&lt;3.35),4,IF(AND(D14&gt;=1.25,A14&lt;6.3,B14&gt;=2.65,G14&lt;0.572,D14&lt;1.45,F14&gt;=1.5,B14&lt;3.35),4.18,IF(AND(G14&lt;0.907,D14&gt;=1.15,B14&lt;2.85,G14&gt;=0.572,D14&lt;1.45,F14&gt;=1.5,B14&lt;3.35),4,IF(AND(G14&gt;=0.907,D14&gt;=1.15,B14&lt;2.85,G14&gt;=0.572,D14&lt;1.45,F14&gt;=1.5,B14&lt;3.35),4.4,IF(AND(H14&lt;8.326,B14&lt;3.15,B14&gt;=2.85,G14&gt;=0.572,D14&lt;1.45,F14&gt;=1.5,B14&lt;3.35),3.6,IF(AND(H14&gt;=8.326,B14&lt;3.15,B14&gt;=2.85,G14&gt;=0.572,D14&lt;1.45,F14&gt;=1.5,B14&lt;3.35),4.48,IF(AND(B14&lt;2.95,A14&lt;6.7,G14&lt;0.107,F14&gt;=2.5,D14&gt;=1.45,F14&gt;=1.5,B14&lt;3.35),5.6,IF(AND(B14&gt;=2.95,A14&lt;6.7,G14&lt;0.107,F14&gt;=2.5,D14&gt;=1.45,F14&gt;=1.5,B14&lt;3.35),5.5,IF(AND(G14&lt;0.205,G14&lt;0.432,G14&gt;=0.107,F14&gt;=2.5,D14&gt;=1.45,F14&gt;=1.5,B14&lt;3.35),5.3,IF(AND(B14&gt;=3.05,G14&gt;=0.432,G14&gt;=0.107,F14&gt;=2.5,D14&gt;=1.45,F14&gt;=1.5,B14&lt;3.35),5.86,IF(AND(H14&gt;=14.057,G14&lt;0.385,G14&lt;0.607,D14&lt;0.35,H14&gt;=5.245,F14&lt;2,B14&gt;=3.35),1.7,IF(AND(D14&lt;1.7,G14&gt;=0.205,G14&lt;0.432,G14&gt;=0.107,F14&gt;=2.5,D14&gt;=1.45,F14&gt;=1.5,B14&lt;3.35),5,IF(AND(G14&lt;0.779,B14&lt;3.05,G14&gt;=0.432,G14&gt;=0.107,F14&gt;=2.5,D14&gt;=1.45,F14&gt;=1.5,B14&lt;3.35),4.9,IF(AND(G14&gt;=0.779,B14&lt;3.05,G14&gt;=0.432,G14&gt;=0.107,F14&gt;=2.5,D14&gt;=1.45,F14&gt;=1.5,B14&lt;3.35),5.533,IF(AND(D14&gt;=0.25,H14&lt;14.057,G14&lt;0.385,G14&lt;0.607,D14&lt;0.35,H14&gt;=5.245,F14&lt;2,B14&gt;=3.35),1.4,IF(AND(B14&lt;2.85,D14&gt;=1.7,G14&gt;=0.205,G14&lt;0.432,G14&gt;=0.107,F14&gt;=2.5,D14&gt;=1.45,F14&gt;=1.5,B14&lt;3.35),5.1,IF(AND(B14&gt;=2.85,D14&gt;=1.7,G14&gt;=0.205,G14&lt;0.432,G14&gt;=0.107,F14&gt;=2.5,D14&gt;=1.45,F14&gt;=1.5,B14&lt;3.35),5.15,IF(AND(A14&lt;5.1,D14&lt;0.25,H14&lt;14.057,G14&lt;0.385,G14&lt;0.607,D14&lt;0.35,H14&gt;=5.245,F14&lt;2,B14&gt;=3.35),1.4,IF(AND(A14&gt;=5.1,D14&lt;0.25,H14&lt;14.057,G14&lt;0.385,G14&lt;0.607,D14&lt;0.35,H14&gt;=5.245,F14&lt;2,B14&gt;=3.35),1.5,"shouldnthappen")))))))))))))))))))))))))))))))))))))</f>
        <v>1.325</v>
      </c>
    </row>
    <row r="15" customFormat="false" ht="13.8" hidden="false" customHeight="false" outlineLevel="0" collapsed="false">
      <c r="A15" s="1" t="n">
        <v>4.8</v>
      </c>
      <c r="B15" s="1" t="n">
        <v>3</v>
      </c>
      <c r="C15" s="1" t="n">
        <v>1.4</v>
      </c>
      <c r="D15" s="1" t="n">
        <v>0.1</v>
      </c>
      <c r="E15" s="1" t="s">
        <v>94</v>
      </c>
      <c r="F15" s="1" t="n">
        <v>1</v>
      </c>
      <c r="G15" s="1" t="n">
        <v>0.885694912401959</v>
      </c>
      <c r="H15" s="16" t="n">
        <v>13.898131316714</v>
      </c>
      <c r="I15" s="11" t="n">
        <f aca="false">C15</f>
        <v>1.4</v>
      </c>
      <c r="J15" s="1" t="n">
        <f aca="false">AVERAGE(M15:BJ15)</f>
        <v>1.3769</v>
      </c>
      <c r="K15" s="15" t="n">
        <f aca="false">1-SQRT(VAR(M15:BJ15, I15)) / AVERAGE(M15:BJ15)</f>
        <v>0.900124198415385</v>
      </c>
      <c r="L15" s="1" t="n">
        <f aca="false">(J15-I15)/I15</f>
        <v>-0.0164999999999999</v>
      </c>
      <c r="M15" s="1" t="n">
        <f aca="false">IF(AND(H15&gt;=16.241,B15&gt;=3.35),6.4,IF(AND(D15&gt;=0.75,A15&lt;5.15,B15&lt;3.35),4.1,IF(AND(D15&gt;=1.5,H15&lt;16.241,B15&gt;=3.35),5.767,IF(AND(B15&gt;=3.25,D15&lt;0.75,A15&lt;5.15,B15&lt;3.35),1.58,IF(AND(A15&lt;4.95,D15&lt;1.5,H15&lt;16.241,B15&gt;=3.35),1.4,IF(AND(A15&lt;4.5,B15&lt;3.25,D15&lt;0.75,A15&lt;5.15,B15&lt;3.35),1.26,IF(AND(A15&gt;=4.5,B15&lt;3.25,D15&lt;0.75,A15&lt;5.15,B15&lt;3.35),1.48,IF(AND(G15&lt;0.356,H15&lt;12.557,D15&lt;1.45,A15&gt;=5.15,B15&lt;3.35),4.267,IF(AND(D15&lt;1.25,H15&gt;=12.557,D15&lt;1.45,A15&gt;=5.15,B15&lt;3.35),4.05,IF(AND(D15&gt;=1.35,G15&gt;=0.356,H15&lt;12.557,D15&lt;1.45,A15&gt;=5.15,B15&lt;3.35),4.25,IF(AND(H15&lt;15.086,D15&gt;=1.25,H15&gt;=12.557,D15&lt;1.45,A15&gt;=5.15,B15&lt;3.35),4.4,IF(AND(F15&lt;2.5,G15&gt;=0.44,D15&lt;2.05,D15&gt;=1.45,A15&gt;=5.15,B15&lt;3.35),4.7,IF(AND(H15&lt;10.391,B15&lt;3.15,D15&gt;=2.05,D15&gt;=1.45,A15&gt;=5.15,B15&lt;3.35),5.1,IF(AND(G15&lt;0.505,B15&gt;=3.15,D15&gt;=2.05,D15&gt;=1.45,A15&gt;=5.15,B15&lt;3.35),5.7,IF(AND(G15&gt;=0.505,B15&gt;=3.15,D15&gt;=2.05,D15&gt;=1.45,A15&gt;=5.15,B15&lt;3.35),5.95,IF(AND(D15&gt;=0.5,G15&lt;0.905,A15&gt;=4.95,D15&lt;1.5,H15&lt;16.241,B15&gt;=3.35),1.6,IF(AND(B15&lt;3.6,G15&gt;=0.905,A15&gt;=4.95,D15&lt;1.5,H15&lt;16.241,B15&gt;=3.35),1.7,IF(AND(B15&gt;=3.6,G15&gt;=0.905,A15&gt;=4.95,D15&lt;1.5,H15&lt;16.241,B15&gt;=3.35),1.767,IF(AND(A15&gt;=5.7,D15&lt;1.35,G15&gt;=0.356,H15&lt;12.557,D15&lt;1.45,A15&gt;=5.15,B15&lt;3.35),3.9,IF(AND(A15&lt;6.35,H15&gt;=15.086,D15&gt;=1.25,H15&gt;=12.557,D15&lt;1.45,A15&gt;=5.15,B15&lt;3.35),4.7,IF(AND(A15&gt;=6.35,H15&gt;=15.086,D15&gt;=1.25,H15&gt;=12.557,D15&lt;1.45,A15&gt;=5.15,B15&lt;3.35),4.6,IF(AND(H15&lt;9.252,D15&lt;1.55,G15&lt;0.44,D15&lt;2.05,D15&gt;=1.45,A15&gt;=5.15,B15&lt;3.35),5.08,IF(AND(H15&gt;=9.252,D15&lt;1.55,G15&lt;0.44,D15&lt;2.05,D15&gt;=1.45,A15&gt;=5.15,B15&lt;3.35),4.7,IF(AND(H15&lt;8.477,D15&gt;=1.55,G15&lt;0.44,D15&lt;2.05,D15&gt;=1.45,A15&gt;=5.15,B15&lt;3.35),5.1,IF(AND(H15&gt;=8.477,D15&gt;=1.55,G15&lt;0.44,D15&lt;2.05,D15&gt;=1.45,A15&gt;=5.15,B15&lt;3.35),5.4,IF(AND(H15&lt;8.435,F15&gt;=2.5,G15&gt;=0.44,D15&lt;2.05,D15&gt;=1.45,A15&gt;=5.15,B15&lt;3.35),5.1,IF(AND(H15&gt;=8.435,F15&gt;=2.5,G15&gt;=0.44,D15&lt;2.05,D15&gt;=1.45,A15&gt;=5.15,B15&lt;3.35),4.86,IF(AND(G15&lt;0.543,H15&gt;=10.391,B15&lt;3.15,D15&gt;=2.05,D15&gt;=1.45,A15&gt;=5.15,B15&lt;3.35),5.56,IF(AND(G15&gt;=0.543,H15&gt;=10.391,B15&lt;3.15,D15&gt;=2.05,D15&gt;=1.45,A15&gt;=5.15,B15&lt;3.35),5.8,IF(AND(A15&lt;5.05,D15&lt;0.5,G15&lt;0.905,A15&gt;=4.95,D15&lt;1.5,H15&lt;16.241,B15&gt;=3.35),1.3,IF(AND(H15&lt;6.583,A15&lt;5.7,D15&lt;1.35,G15&gt;=0.356,H15&lt;12.557,D15&lt;1.45,A15&gt;=5.15,B15&lt;3.35),4,IF(AND(G15&lt;0.585,A15&gt;=5.05,D15&lt;0.5,G15&lt;0.905,A15&gt;=4.95,D15&lt;1.5,H15&lt;16.241,B15&gt;=3.35),1.475,IF(AND(G15&lt;0.62,H15&gt;=6.583,A15&lt;5.7,D15&lt;1.35,G15&gt;=0.356,H15&lt;12.557,D15&lt;1.45,A15&gt;=5.15,B15&lt;3.35),3.75,IF(AND(G15&gt;=0.62,H15&gt;=6.583,A15&lt;5.7,D15&lt;1.35,G15&gt;=0.356,H15&lt;12.557,D15&lt;1.45,A15&gt;=5.15,B15&lt;3.35),3.6,IF(AND(B15&lt;3.75,G15&gt;=0.585,A15&gt;=5.05,D15&lt;0.5,G15&lt;0.905,A15&gt;=4.95,D15&lt;1.5,H15&lt;16.241,B15&gt;=3.35),1.5,IF(AND(B15&gt;=3.75,G15&gt;=0.585,A15&gt;=5.05,D15&lt;0.5,G15&lt;0.905,A15&gt;=4.95,D15&lt;1.5,H15&lt;16.241,B15&gt;=3.35),1.6,"shouldnthappen"))))))))))))))))))))))))))))))))))))</f>
        <v>1.48</v>
      </c>
      <c r="N15" s="1" t="n">
        <f aca="false">IF(AND(H15&lt;5.245,B15&lt;3.65,F15&lt;1.5),1,IF(AND(H15&gt;=14.096,B15&gt;=3.65,F15&lt;1.5),1.65,IF(AND(A15&gt;=5.45,H15&gt;=5.245,B15&lt;3.65,F15&lt;1.5),1.3,IF(AND(H15&gt;=13.586,H15&lt;14.096,B15&gt;=3.65,F15&lt;1.5),1.3,IF(AND(H15&lt;10.258,D15&lt;1.25,F15&lt;2.5,F15&gt;=1.5),3.38,IF(AND(H15&lt;6.982,D15&gt;=1.25,F15&lt;2.5,F15&gt;=1.5),3.96,IF(AND(H15&gt;=13.646,D15&lt;2.05,F15&gt;=2.5,F15&gt;=1.5),6.1,IF(AND(B15&lt;3.05,A15&lt;5.45,H15&gt;=5.245,B15&lt;3.65,F15&lt;1.5),1.375,IF(AND(H15&lt;6.543,H15&lt;13.586,H15&lt;14.096,B15&gt;=3.65,F15&lt;1.5),1.4,IF(AND(H15&gt;=6.543,H15&lt;13.586,H15&lt;14.096,B15&gt;=3.65,F15&lt;1.5),1.5,IF(AND(H15&lt;11.522,H15&gt;=10.258,D15&lt;1.25,F15&lt;2.5,F15&gt;=1.5),3.733,IF(AND(H15&gt;=11.522,H15&gt;=10.258,D15&lt;1.25,F15&lt;2.5,F15&gt;=1.5),3.92,IF(AND(H15&lt;5.767,H15&lt;13.646,D15&lt;2.05,F15&gt;=2.5,F15&gt;=1.5),4.5,IF(AND(A15&lt;6.8,B15&lt;3.15,D15&gt;=2.05,F15&gt;=2.5,F15&gt;=1.5),5.6,IF(AND(A15&gt;=6.8,B15&lt;3.15,D15&gt;=2.05,F15&gt;=2.5,F15&gt;=1.5),5.1,IF(AND(B15&lt;3.25,B15&gt;=3.15,D15&gt;=2.05,F15&gt;=2.5,F15&gt;=1.5),5.8,IF(AND(B15&gt;=3.25,B15&gt;=3.15,D15&gt;=2.05,F15&gt;=2.5,F15&gt;=1.5),5.65,IF(AND(B15&lt;3.15,B15&gt;=3.05,A15&lt;5.45,H15&gt;=5.245,B15&lt;3.65,F15&lt;1.5),1.5,IF(AND(G15&gt;=0.735,H15&lt;13.665,H15&gt;=6.982,D15&gt;=1.25,F15&lt;2.5,F15&gt;=1.5),4.2,IF(AND(H15&lt;14.03,H15&gt;=13.665,H15&gt;=6.982,D15&gt;=1.25,F15&lt;2.5,F15&gt;=1.5),4.8,IF(AND(A15&gt;=6.6,H15&gt;=5.767,H15&lt;13.646,D15&lt;2.05,F15&gt;=2.5,F15&gt;=1.5),6.05,IF(AND(G15&gt;=0.934,B15&gt;=3.15,B15&gt;=3.05,A15&lt;5.45,H15&gt;=5.245,B15&lt;3.65,F15&lt;1.5),1.7,IF(AND(D15&gt;=1.55,G15&lt;0.735,H15&lt;13.665,H15&gt;=6.982,D15&gt;=1.25,F15&lt;2.5,F15&gt;=1.5),5.1,IF(AND(D15&lt;1.45,H15&gt;=14.03,H15&gt;=13.665,H15&gt;=6.982,D15&gt;=1.25,F15&lt;2.5,F15&gt;=1.5),4.7,IF(AND(D15&gt;=1.45,H15&gt;=14.03,H15&gt;=13.665,H15&gt;=6.982,D15&gt;=1.25,F15&lt;2.5,F15&gt;=1.5),4.5,IF(AND(A15&gt;=6.2,A15&lt;6.6,H15&gt;=5.767,H15&lt;13.646,D15&lt;2.05,F15&gt;=2.5,F15&gt;=1.5),5.325,IF(AND(B15&lt;3.25,G15&lt;0.934,B15&gt;=3.15,B15&gt;=3.05,A15&lt;5.45,H15&gt;=5.245,B15&lt;3.65,F15&lt;1.5),1.3,IF(AND(D15&lt;1.35,D15&lt;1.55,G15&lt;0.735,H15&lt;13.665,H15&gt;=6.982,D15&gt;=1.25,F15&lt;2.5,F15&gt;=1.5),4.25,IF(AND(H15&lt;8.435,A15&lt;6.2,A15&lt;6.6,H15&gt;=5.767,H15&lt;13.646,D15&lt;2.05,F15&gt;=2.5,F15&gt;=1.5),5.1,IF(AND(H15&gt;=8.435,A15&lt;6.2,A15&lt;6.6,H15&gt;=5.767,H15&lt;13.646,D15&lt;2.05,F15&gt;=2.5,F15&gt;=1.5),4.9,IF(AND(A15&gt;=5.15,B15&gt;=3.25,G15&lt;0.934,B15&gt;=3.15,B15&gt;=3.05,A15&lt;5.45,H15&gt;=5.245,B15&lt;3.65,F15&lt;1.5),1.5,IF(AND(B15&lt;2.9,D15&gt;=1.35,D15&lt;1.55,G15&lt;0.735,H15&lt;13.665,H15&gt;=6.982,D15&gt;=1.25,F15&lt;2.5,F15&gt;=1.5),4.6,IF(AND(B15&gt;=2.9,D15&gt;=1.35,D15&lt;1.55,G15&lt;0.735,H15&lt;13.665,H15&gt;=6.982,D15&gt;=1.25,F15&lt;2.5,F15&gt;=1.5),4.52,IF(AND(G15&gt;=0.862,A15&lt;5.15,B15&gt;=3.25,G15&lt;0.934,B15&gt;=3.15,B15&gt;=3.05,A15&lt;5.45,H15&gt;=5.245,B15&lt;3.65,F15&lt;1.5),1.5,IF(AND(H15&lt;9.35,G15&lt;0.862,A15&lt;5.15,B15&gt;=3.25,G15&lt;0.934,B15&gt;=3.15,B15&gt;=3.05,A15&lt;5.45,H15&gt;=5.245,B15&lt;3.65,F15&lt;1.5),1.38,IF(AND(H15&gt;=9.35,G15&lt;0.862,A15&lt;5.15,B15&gt;=3.25,G15&lt;0.934,B15&gt;=3.15,B15&gt;=3.05,A15&lt;5.45,H15&gt;=5.245,B15&lt;3.65,F15&lt;1.5),1.4,"shouldnthappen"))))))))))))))))))))))))))))))))))))</f>
        <v>1.375</v>
      </c>
      <c r="O15" s="1" t="n">
        <f aca="false">IF(AND(B15&lt;2.75,A15&lt;5.55),3.96,IF(AND(H15&lt;9.205,A15&lt;5.9,A15&gt;=5.55),3.85,IF(AND(A15&lt;4.35,D15&lt;0.35,B15&gt;=2.75,A15&lt;5.55),1.1,IF(AND(B15&lt;3.65,D15&gt;=0.35,B15&gt;=2.75,A15&lt;5.55),1.65,IF(AND(B15&gt;=3.65,D15&gt;=0.35,B15&gt;=2.75,A15&lt;5.55),1.9,IF(AND(G15&gt;=0.732,H15&gt;=9.205,A15&lt;5.9,A15&gt;=5.55),4.9,IF(AND(G15&lt;0.273,G15&lt;0.732,H15&gt;=9.205,A15&lt;5.9,A15&gt;=5.55),4.5,IF(AND(A15&lt;6.3,G15&lt;0.422,F15&lt;2.5,A15&gt;=5.9,A15&gt;=5.55),5.1,IF(AND(A15&gt;=6.3,G15&lt;0.422,F15&lt;2.5,A15&gt;=5.9,A15&gt;=5.55),4.76,IF(AND(B15&lt;2.4,G15&gt;=0.422,F15&lt;2.5,A15&gt;=5.9,A15&gt;=5.55),4.45,IF(AND(A15&gt;=7,G15&gt;=0.628,F15&gt;=2.5,A15&gt;=5.9,A15&gt;=5.55),6.45,IF(AND(D15&lt;0.15,H15&lt;13.924,A15&gt;=4.35,D15&lt;0.35,B15&gt;=2.75,A15&lt;5.55),1.5,IF(AND(B15&lt;3.15,H15&gt;=13.924,A15&gt;=4.35,D15&lt;0.35,B15&gt;=2.75,A15&lt;5.55),1.56,IF(AND(B15&gt;=3.15,H15&gt;=13.924,A15&gt;=4.35,D15&lt;0.35,B15&gt;=2.75,A15&lt;5.55),1.3,IF(AND(H15&lt;14.316,G15&gt;=0.273,G15&lt;0.732,H15&gt;=9.205,A15&lt;5.9,A15&gt;=5.55),3.95,IF(AND(H15&gt;=14.316,G15&gt;=0.273,G15&lt;0.732,H15&gt;=9.205,A15&lt;5.9,A15&gt;=5.55),4.1,IF(AND(A15&lt;6.2,B15&gt;=2.4,G15&gt;=0.422,F15&lt;2.5,A15&gt;=5.9,A15&gt;=5.55),4.3,IF(AND(A15&gt;=7.05,G15&lt;0.364,G15&lt;0.628,F15&gt;=2.5,A15&gt;=5.9,A15&gt;=5.55),6.1,IF(AND(A15&gt;=7.55,G15&gt;=0.364,G15&lt;0.628,F15&gt;=2.5,A15&gt;=5.9,A15&gt;=5.55),6.4,IF(AND(A15&lt;6.15,A15&lt;7,G15&gt;=0.628,F15&gt;=2.5,A15&gt;=5.9,A15&gt;=5.55),4.9,IF(AND(D15&lt;1.45,A15&gt;=6.2,B15&gt;=2.4,G15&gt;=0.422,F15&lt;2.5,A15&gt;=5.9,A15&gt;=5.55),4.64,IF(AND(D15&gt;=1.45,A15&gt;=6.2,B15&gt;=2.4,G15&gt;=0.422,F15&lt;2.5,A15&gt;=5.9,A15&gt;=5.55),4.9,IF(AND(D15&lt;1.65,A15&lt;7.05,G15&lt;0.364,G15&lt;0.628,F15&gt;=2.5,A15&gt;=5.9,A15&gt;=5.55),5.1,IF(AND(D15&gt;=2.35,A15&lt;7.55,G15&gt;=0.364,G15&lt;0.628,F15&gt;=2.5,A15&gt;=5.9,A15&gt;=5.55),5.633,IF(AND(D15&lt;2.15,A15&gt;=6.15,A15&lt;7,G15&gt;=0.628,F15&gt;=2.5,A15&gt;=5.9,A15&gt;=5.55),5.1,IF(AND(D15&gt;=2.15,A15&gt;=6.15,A15&lt;7,G15&gt;=0.628,F15&gt;=2.5,A15&gt;=5.9,A15&gt;=5.55),5.267,IF(AND(A15&lt;4.9,A15&lt;5.05,D15&gt;=0.15,H15&lt;13.924,A15&gt;=4.35,D15&lt;0.35,B15&gt;=2.75,A15&lt;5.55),1.375,IF(AND(A15&gt;=4.9,A15&lt;5.05,D15&gt;=0.15,H15&lt;13.924,A15&gt;=4.35,D15&lt;0.35,B15&gt;=2.75,A15&lt;5.55),1.3,IF(AND(A15&lt;5.45,A15&gt;=5.05,D15&gt;=0.15,H15&lt;13.924,A15&gt;=4.35,D15&lt;0.35,B15&gt;=2.75,A15&lt;5.55),1.475,IF(AND(A15&gt;=5.45,A15&gt;=5.05,D15&gt;=0.15,H15&lt;13.924,A15&gt;=4.35,D15&lt;0.35,B15&gt;=2.75,A15&lt;5.55),1.4,IF(AND(B15&gt;=3.25,D15&lt;2.35,A15&lt;7.55,G15&gt;=0.364,G15&lt;0.628,F15&gt;=2.5,A15&gt;=5.9,A15&gt;=5.55),5.7,IF(AND(G15&lt;0.006,G15&lt;0.107,D15&gt;=1.65,A15&lt;7.05,G15&lt;0.364,G15&lt;0.628,F15&gt;=2.5,A15&gt;=5.9,A15&gt;=5.55),5.5,IF(AND(G15&gt;=0.006,G15&lt;0.107,D15&gt;=1.65,A15&lt;7.05,G15&lt;0.364,G15&lt;0.628,F15&gt;=2.5,A15&gt;=5.9,A15&gt;=5.55),5.667,IF(AND(D15&lt;2.2,G15&gt;=0.107,D15&gt;=1.65,A15&lt;7.05,G15&lt;0.364,G15&lt;0.628,F15&gt;=2.5,A15&gt;=5.9,A15&gt;=5.55),5.35,IF(AND(D15&gt;=2.2,G15&gt;=0.107,D15&gt;=1.65,A15&lt;7.05,G15&lt;0.364,G15&lt;0.628,F15&gt;=2.5,A15&gt;=5.9,A15&gt;=5.55),5.2,IF(AND(D15&lt;2.25,B15&lt;3.25,D15&lt;2.35,A15&lt;7.55,G15&gt;=0.364,G15&lt;0.628,F15&gt;=2.5,A15&gt;=5.9,A15&gt;=5.55),5.8,IF(AND(D15&gt;=2.25,B15&lt;3.25,D15&lt;2.35,A15&lt;7.55,G15&gt;=0.364,G15&lt;0.628,F15&gt;=2.5,A15&gt;=5.9,A15&gt;=5.55),5.9,"shouldnthappen")))))))))))))))))))))))))))))))))))))</f>
        <v>1.5</v>
      </c>
      <c r="P15" s="1" t="n">
        <f aca="false">IF(AND(D15&gt;=0.75,A15&lt;5.55),3.9,IF(AND(H15&lt;7.482,A15&gt;=5.55),3.45,IF(AND(B15&gt;=3.15,B15&lt;3.25,D15&lt;0.75,A15&lt;5.55),1.262,IF(AND(G15&gt;=0.446,B15&lt;3.15,B15&lt;3.25,D15&lt;0.75,A15&lt;5.55),1.1,IF(AND(G15&lt;0.408,A15&lt;5.05,B15&gt;=3.25,D15&lt;0.75,A15&lt;5.55),1.4,IF(AND(G15&gt;=0.408,A15&lt;5.05,B15&gt;=3.25,D15&lt;0.75,A15&lt;5.55),1.233,IF(AND(G15&gt;=0.676,A15&gt;=5.05,B15&gt;=3.25,D15&lt;0.75,A15&lt;5.55),1.72,IF(AND(H15&lt;9.386,A15&lt;5.85,F15&lt;2.5,H15&gt;=7.482,A15&gt;=5.55),3.5,IF(AND(H15&gt;=9.386,A15&lt;5.85,F15&lt;2.5,H15&gt;=7.482,A15&gt;=5.55),4.275,IF(AND(H15&gt;=16.284,G15&lt;0.865,F15&gt;=2.5,H15&gt;=7.482,A15&gt;=5.55),6.6,IF(AND(G15&lt;0.912,G15&gt;=0.865,F15&gt;=2.5,H15&gt;=7.482,A15&gt;=5.55),4.8,IF(AND(G15&gt;=0.912,G15&gt;=0.865,F15&gt;=2.5,H15&gt;=7.482,A15&gt;=5.55),5.175,IF(AND(A15&gt;=4.95,G15&lt;0.446,B15&lt;3.15,B15&lt;3.25,D15&lt;0.75,A15&lt;5.55),1.6,IF(AND(H15&gt;=12.974,G15&lt;0.676,A15&gt;=5.05,B15&gt;=3.25,D15&lt;0.75,A15&lt;5.55),1.3,IF(AND(D15&lt;1.45,H15&lt;13.531,A15&gt;=5.85,F15&lt;2.5,H15&gt;=7.482,A15&gt;=5.55),4.2,IF(AND(D15&gt;=1.45,H15&lt;13.531,A15&gt;=5.85,F15&lt;2.5,H15&gt;=7.482,A15&gt;=5.55),4.967,IF(AND(G15&lt;0.187,H15&gt;=13.531,A15&gt;=5.85,F15&lt;2.5,H15&gt;=7.482,A15&gt;=5.55),5,IF(AND(H15&gt;=12.675,A15&lt;4.95,G15&lt;0.446,B15&lt;3.15,B15&lt;3.25,D15&lt;0.75,A15&lt;5.55),1.5,IF(AND(H15&lt;10.826,H15&lt;12.974,G15&lt;0.676,A15&gt;=5.05,B15&gt;=3.25,D15&lt;0.75,A15&lt;5.55),1.46,IF(AND(H15&gt;=10.826,H15&lt;12.974,G15&lt;0.676,A15&gt;=5.05,B15&gt;=3.25,D15&lt;0.75,A15&lt;5.55),1.4,IF(AND(A15&lt;6.15,G15&gt;=0.187,H15&gt;=13.531,A15&gt;=5.85,F15&lt;2.5,H15&gt;=7.482,A15&gt;=5.55),4.7,IF(AND(A15&lt;6.85,B15&lt;2.95,H15&lt;16.284,G15&lt;0.865,F15&gt;=2.5,H15&gt;=7.482,A15&gt;=5.55),5.32,IF(AND(A15&gt;=6.85,B15&lt;2.95,H15&lt;16.284,G15&lt;0.865,F15&gt;=2.5,H15&gt;=7.482,A15&gt;=5.55),6.567,IF(AND(A15&lt;4.85,H15&lt;12.675,A15&lt;4.95,G15&lt;0.446,B15&lt;3.15,B15&lt;3.25,D15&lt;0.75,A15&lt;5.55),1.4,IF(AND(A15&gt;=4.85,H15&lt;12.675,A15&lt;4.95,G15&lt;0.446,B15&lt;3.15,B15&lt;3.25,D15&lt;0.75,A15&lt;5.55),1.5,IF(AND(B15&lt;3.1,A15&gt;=6.15,G15&gt;=0.187,H15&gt;=13.531,A15&gt;=5.85,F15&lt;2.5,H15&gt;=7.482,A15&gt;=5.55),4.467,IF(AND(B15&gt;=3.1,A15&gt;=6.15,G15&gt;=0.187,H15&gt;=13.531,A15&gt;=5.85,F15&lt;2.5,H15&gt;=7.482,A15&gt;=5.55),4.7,IF(AND(G15&gt;=0.379,B15&lt;3.15,B15&gt;=2.95,H15&lt;16.284,G15&lt;0.865,F15&gt;=2.5,H15&gt;=7.482,A15&gt;=5.55),5.733,IF(AND(A15&lt;6.6,B15&gt;=3.15,B15&gt;=2.95,H15&lt;16.284,G15&lt;0.865,F15&gt;=2.5,H15&gt;=7.482,A15&gt;=5.55),5.38,IF(AND(A15&lt;6.7,G15&lt;0.379,B15&lt;3.15,B15&gt;=2.95,H15&lt;16.284,G15&lt;0.865,F15&gt;=2.5,H15&gt;=7.482,A15&gt;=5.55),5.3,IF(AND(A15&gt;=6.7,G15&lt;0.379,B15&lt;3.15,B15&gt;=2.95,H15&lt;16.284,G15&lt;0.865,F15&gt;=2.5,H15&gt;=7.482,A15&gt;=5.55),5.16,IF(AND(A15&lt;7.05,A15&gt;=6.6,B15&gt;=3.15,B15&gt;=2.95,H15&lt;16.284,G15&lt;0.865,F15&gt;=2.5,H15&gt;=7.482,A15&gt;=5.55),5.78,IF(AND(A15&gt;=7.05,A15&gt;=6.6,B15&gt;=3.15,B15&gt;=2.95,H15&lt;16.284,G15&lt;0.865,F15&gt;=2.5,H15&gt;=7.482,A15&gt;=5.55),6.1,"shouldnthappen")))))))))))))))))))))))))))))))))</f>
        <v>1.1</v>
      </c>
      <c r="Q15" s="1" t="n">
        <f aca="false">IF(AND(G15&gt;=0.422,B15&lt;3.25,F15&lt;1.5),1.25,IF(AND(G15&gt;=0.082,G15&lt;0.125,F15&gt;=1.5),6.7,IF(AND(G15&lt;0.251,G15&lt;0.422,B15&lt;3.25,F15&lt;1.5),1.38,IF(AND(G15&gt;=0.251,G15&lt;0.422,B15&lt;3.25,F15&lt;1.5),1.55,IF(AND(G15&gt;=0.385,G15&lt;0.633,B15&gt;=3.25,F15&lt;1.5),1.367,IF(AND(B15&lt;3.35,G15&gt;=0.633,B15&gt;=3.25,F15&lt;1.5),1.7,IF(AND(A15&lt;5.85,G15&lt;0.082,G15&lt;0.125,F15&gt;=1.5),4.5,IF(AND(F15&gt;=2.5,D15&lt;1.6,G15&gt;=0.125,F15&gt;=1.5),5.05,IF(AND(H15&gt;=16.774,D15&gt;=1.6,G15&gt;=0.125,F15&gt;=1.5),6.4,IF(AND(D15&gt;=0.5,G15&lt;0.385,G15&lt;0.633,B15&gt;=3.25,F15&lt;1.5),1.6,IF(AND(B15&lt;3.6,B15&gt;=3.35,G15&gt;=0.633,B15&gt;=3.25,F15&lt;1.5),1.55,IF(AND(B15&gt;=3.6,B15&gt;=3.35,G15&gt;=0.633,B15&gt;=3.25,F15&lt;1.5),1.6,IF(AND(D15&lt;1.65,A15&gt;=5.85,G15&lt;0.082,G15&lt;0.125,F15&gt;=1.5),4.7,IF(AND(A15&lt;5.3,F15&lt;2.5,D15&lt;1.6,G15&gt;=0.125,F15&gt;=1.5),3.15,IF(AND(B15&gt;=3.2,H15&lt;16.774,D15&gt;=1.6,G15&gt;=0.125,F15&gt;=1.5),5.675,IF(AND(H15&lt;11.767,D15&lt;0.5,G15&lt;0.385,G15&lt;0.633,B15&gt;=3.25,F15&lt;1.5),1.5,IF(AND(H15&gt;=11.767,D15&lt;0.5,G15&lt;0.385,G15&lt;0.633,B15&gt;=3.25,F15&lt;1.5),1.367,IF(AND(H15&lt;8.367,D15&gt;=1.65,A15&gt;=5.85,G15&lt;0.082,G15&lt;0.125,F15&gt;=1.5),5.7,IF(AND(H15&gt;=8.367,D15&gt;=1.65,A15&gt;=5.85,G15&lt;0.082,G15&lt;0.125,F15&gt;=1.5),5.575,IF(AND(A15&gt;=7.1,B15&lt;3.2,H15&lt;16.774,D15&gt;=1.6,G15&gt;=0.125,F15&gt;=1.5),6.3,IF(AND(H15&gt;=15.395,B15&lt;2.85,A15&gt;=5.3,F15&lt;2.5,D15&lt;1.6,G15&gt;=0.125,F15&gt;=1.5),4.8,IF(AND(H15&lt;8.486,B15&gt;=2.85,A15&gt;=5.3,F15&lt;2.5,D15&lt;1.6,G15&gt;=0.125,F15&gt;=1.5),3.85,IF(AND(D15&gt;=2.1,A15&lt;7.1,B15&lt;3.2,H15&lt;16.774,D15&gt;=1.6,G15&gt;=0.125,F15&gt;=1.5),5.5,IF(AND(B15&gt;=2.75,H15&lt;15.395,B15&lt;2.85,A15&gt;=5.3,F15&lt;2.5,D15&lt;1.6,G15&gt;=0.125,F15&gt;=1.5),4.489,IF(AND(H15&gt;=15.168,H15&gt;=8.486,B15&gt;=2.85,A15&gt;=5.3,F15&lt;2.5,D15&lt;1.6,G15&gt;=0.125,F15&gt;=1.5),4.7,IF(AND(G15&gt;=0.519,D15&lt;2.1,A15&lt;7.1,B15&lt;3.2,H15&lt;16.774,D15&gt;=1.6,G15&gt;=0.125,F15&gt;=1.5),4.925,IF(AND(G15&gt;=0.897,B15&lt;2.75,H15&lt;15.395,B15&lt;2.85,A15&gt;=5.3,F15&lt;2.5,D15&lt;1.6,G15&gt;=0.125,F15&gt;=1.5),4.567,IF(AND(A15&lt;5.65,H15&lt;15.168,H15&gt;=8.486,B15&gt;=2.85,A15&gt;=5.3,F15&lt;2.5,D15&lt;1.6,G15&gt;=0.125,F15&gt;=1.5),4.5,IF(AND(G15&lt;0.23,G15&lt;0.519,D15&lt;2.1,A15&lt;7.1,B15&lt;3.2,H15&lt;16.774,D15&gt;=1.6,G15&gt;=0.125,F15&gt;=1.5),5,IF(AND(A15&lt;5.9,G15&lt;0.897,B15&lt;2.75,H15&lt;15.395,B15&lt;2.85,A15&gt;=5.3,F15&lt;2.5,D15&lt;1.6,G15&gt;=0.125,F15&gt;=1.5),4.1,IF(AND(A15&gt;=5.9,G15&lt;0.897,B15&lt;2.75,H15&lt;15.395,B15&lt;2.85,A15&gt;=5.3,F15&lt;2.5,D15&lt;1.6,G15&gt;=0.125,F15&gt;=1.5),4.5,IF(AND(A15&lt;6.05,A15&gt;=5.65,H15&lt;15.168,H15&gt;=8.486,B15&gt;=2.85,A15&gt;=5.3,F15&lt;2.5,D15&lt;1.6,G15&gt;=0.125,F15&gt;=1.5),4.2,IF(AND(A15&gt;=6.05,A15&gt;=5.65,H15&lt;15.168,H15&gt;=8.486,B15&gt;=2.85,A15&gt;=5.3,F15&lt;2.5,D15&lt;1.6,G15&gt;=0.125,F15&gt;=1.5),4.35,IF(AND(D15&lt;1.95,G15&gt;=0.23,G15&lt;0.519,D15&lt;2.1,A15&lt;7.1,B15&lt;3.2,H15&lt;16.774,D15&gt;=1.6,G15&gt;=0.125,F15&gt;=1.5),5.3,IF(AND(D15&gt;=1.95,G15&gt;=0.23,G15&lt;0.519,D15&lt;2.1,A15&lt;7.1,B15&lt;3.2,H15&lt;16.774,D15&gt;=1.6,G15&gt;=0.125,F15&gt;=1.5),5.2,"shouldnthappen")))))))))))))))))))))))))))))))))))</f>
        <v>1.25</v>
      </c>
      <c r="R15" s="1" t="n">
        <f aca="false">IF(AND(G15&gt;=0.901,F15&lt;1.5),1.9,IF(AND(H15&lt;5.523,D15&lt;0.35,G15&lt;0.901,F15&lt;1.5),1,IF(AND(B15&lt;3.6,D15&gt;=0.35,G15&lt;0.901,F15&lt;1.5),1.575,IF(AND(B15&gt;=3.6,D15&gt;=0.35,G15&lt;0.901,F15&lt;1.5),1.5,IF(AND(G15&gt;=0.837,D15&lt;1.15,D15&lt;1.45,F15&gt;=1.5),3,IF(AND(G15&gt;=0.66,D15&gt;=1.15,D15&lt;1.45,F15&gt;=1.5),4,IF(AND(F15&gt;=2.5,D15&lt;1.55,D15&gt;=1.45,F15&gt;=1.5),5.025,IF(AND(F15&lt;2.5,D15&gt;=1.55,D15&gt;=1.45,F15&gt;=1.5),4.933,IF(AND(B15&lt;2.45,G15&lt;0.837,D15&lt;1.15,D15&lt;1.45,F15&gt;=1.5),3.3,IF(AND(B15&gt;=2.45,G15&lt;0.837,D15&lt;1.15,D15&lt;1.45,F15&gt;=1.5),3.86,IF(AND(B15&gt;=3.05,F15&lt;2.5,D15&lt;1.55,D15&gt;=1.45,F15&gt;=1.5),4.8,IF(AND(D15&gt;=2.45,F15&gt;=2.5,D15&gt;=1.55,D15&gt;=1.45,F15&gt;=1.5),5.875,IF(AND(H15&lt;13.187,G15&lt;0.217,H15&gt;=5.523,D15&lt;0.35,G15&lt;0.901,F15&lt;1.5),1.4,IF(AND(H15&gt;=13.187,G15&lt;0.217,H15&gt;=5.523,D15&lt;0.35,G15&lt;0.901,F15&lt;1.5),1.5,IF(AND(G15&lt;0.33,G15&gt;=0.217,H15&gt;=5.523,D15&lt;0.35,G15&lt;0.901,F15&lt;1.5),1.28,IF(AND(A15&lt;6.05,D15&lt;1.35,G15&lt;0.66,D15&gt;=1.15,D15&lt;1.45,F15&gt;=1.5),4.175,IF(AND(A15&gt;=6.05,D15&lt;1.35,G15&lt;0.66,D15&gt;=1.15,D15&lt;1.45,F15&gt;=1.5),4.3,IF(AND(A15&lt;5.65,D15&gt;=1.35,G15&lt;0.66,D15&gt;=1.15,D15&lt;1.45,F15&gt;=1.5),3.9,IF(AND(A15&gt;=5.65,D15&gt;=1.35,G15&lt;0.66,D15&gt;=1.15,D15&lt;1.45,F15&gt;=1.5),4.52,IF(AND(A15&lt;6.25,B15&lt;3.05,F15&lt;2.5,D15&lt;1.55,D15&gt;=1.45,F15&gt;=1.5),4.5,IF(AND(A15&gt;=6.25,B15&lt;3.05,F15&lt;2.5,D15&lt;1.55,D15&gt;=1.45,F15&gt;=1.5),4.675,IF(AND(A15&gt;=7.25,D15&lt;2.45,F15&gt;=2.5,D15&gt;=1.55,D15&gt;=1.45,F15&gt;=1.5),6.433,IF(AND(D15&gt;=0.25,G15&gt;=0.33,G15&gt;=0.217,H15&gt;=5.523,D15&lt;0.35,G15&lt;0.901,F15&lt;1.5),1.4,IF(AND(A15&lt;6.15,A15&lt;7.25,D15&lt;2.45,F15&gt;=2.5,D15&gt;=1.55,D15&gt;=1.45,F15&gt;=1.5),5.025,IF(AND(H15&lt;6.439,D15&lt;0.25,G15&gt;=0.33,G15&gt;=0.217,H15&gt;=5.523,D15&lt;0.35,G15&lt;0.901,F15&lt;1.5),1.5,IF(AND(H15&gt;=6.439,D15&lt;0.25,G15&gt;=0.33,G15&gt;=0.217,H15&gt;=5.523,D15&lt;0.35,G15&lt;0.901,F15&lt;1.5),1.38,IF(AND(H15&gt;=13.711,A15&gt;=6.15,A15&lt;7.25,D15&lt;2.45,F15&gt;=2.5,D15&gt;=1.55,D15&gt;=1.45,F15&gt;=1.5),5.68,IF(AND(B15&gt;=3.3,H15&lt;13.711,A15&gt;=6.15,A15&lt;7.25,D15&lt;2.45,F15&gt;=2.5,D15&gt;=1.55,D15&gt;=1.45,F15&gt;=1.5),5.6,IF(AND(G15&lt;0.093,B15&lt;3.3,H15&lt;13.711,A15&gt;=6.15,A15&lt;7.25,D15&lt;2.45,F15&gt;=2.5,D15&gt;=1.55,D15&gt;=1.45,F15&gt;=1.5),5.56,IF(AND(D15&lt;1.95,G15&gt;=0.093,B15&lt;3.3,H15&lt;13.711,A15&gt;=6.15,A15&lt;7.25,D15&lt;2.45,F15&gt;=2.5,D15&gt;=1.55,D15&gt;=1.45,F15&gt;=1.5),5.3,IF(AND(B15&lt;3.15,D15&gt;=1.95,G15&gt;=0.093,B15&lt;3.3,H15&lt;13.711,A15&gt;=6.15,A15&lt;7.25,D15&lt;2.45,F15&gt;=2.5,D15&gt;=1.55,D15&gt;=1.45,F15&gt;=1.5),5.1,IF(AND(B15&gt;=3.15,D15&gt;=1.95,G15&gt;=0.093,B15&lt;3.3,H15&lt;13.711,A15&gt;=6.15,A15&lt;7.25,D15&lt;2.45,F15&gt;=2.5,D15&gt;=1.55,D15&gt;=1.45,F15&gt;=1.5),5.15,"shouldnthappen"))))))))))))))))))))))))))))))))</f>
        <v>1.38</v>
      </c>
      <c r="S15" s="1" t="n">
        <f aca="false">IF(AND(G15&gt;=0.859,D15&gt;=0.35,F15&lt;1.5),1.9,IF(AND(D15&lt;1.75,F15&gt;=2.5,F15&gt;=1.5),4.867,IF(AND(H15&lt;8.42,A15&lt;5.05,D15&lt;0.35,F15&lt;1.5),1.42,IF(AND(H15&gt;=14.877,A15&gt;=5.05,D15&lt;0.35,F15&lt;1.5),1.3,IF(AND(B15&lt;3.35,G15&lt;0.859,D15&gt;=0.35,F15&lt;1.5),1.7,IF(AND(B15&gt;=3.35,G15&lt;0.859,D15&gt;=0.35,F15&lt;1.5),1.5,IF(AND(A15&gt;=6.05,B15&lt;2.75,F15&lt;2.5,F15&gt;=1.5),4.733,IF(AND(G15&gt;=0.68,B15&gt;=2.75,F15&lt;2.5,F15&gt;=1.5),4.025,IF(AND(H15&gt;=16.284,D15&gt;=1.75,F15&gt;=2.5,F15&gt;=1.5),6.6,IF(AND(A15&lt;4.35,H15&gt;=8.42,A15&lt;5.05,D15&lt;0.35,F15&lt;1.5),1.1,IF(AND(G15&gt;=0.948,H15&lt;14.877,A15&gt;=5.05,D15&lt;0.35,F15&lt;1.5),1.7,IF(AND(A15&lt;5.3,A15&lt;6.05,B15&lt;2.75,F15&lt;2.5,F15&gt;=1.5),3,IF(AND(H15&gt;=15.168,G15&lt;0.68,B15&gt;=2.75,F15&lt;2.5,F15&gt;=1.5),4.75,IF(AND(H15&gt;=14.005,A15&gt;=4.35,H15&gt;=8.42,A15&lt;5.05,D15&lt;0.35,F15&lt;1.5),1.375,IF(AND(A15&gt;=5.55,G15&lt;0.948,H15&lt;14.877,A15&gt;=5.05,D15&lt;0.35,F15&lt;1.5),1.7,IF(AND(H15&lt;12.363,A15&gt;=5.3,A15&lt;6.05,B15&lt;2.75,F15&lt;2.5,F15&gt;=1.5),3.825,IF(AND(H15&gt;=12.363,A15&gt;=5.3,A15&lt;6.05,B15&lt;2.75,F15&lt;2.5,F15&gt;=1.5),4.033,IF(AND(H15&gt;=14.508,H15&lt;15.168,G15&lt;0.68,B15&gt;=2.75,F15&lt;2.5,F15&gt;=1.5),4.2,IF(AND(D15&gt;=2.35,D15&gt;=2.2,H15&lt;16.284,D15&gt;=1.75,F15&gt;=2.5,F15&gt;=1.5),5.267,IF(AND(G15&lt;0.231,H15&lt;14.005,A15&gt;=4.35,H15&gt;=8.42,A15&lt;5.05,D15&lt;0.35,F15&lt;1.5),1.4,IF(AND(H15&gt;=14.494,A15&lt;5.55,G15&lt;0.948,H15&lt;14.877,A15&gt;=5.05,D15&lt;0.35,F15&lt;1.5),1.6,IF(AND(A15&lt;6.1,H15&lt;14.508,H15&lt;15.168,G15&lt;0.68,B15&gt;=2.75,F15&lt;2.5,F15&gt;=1.5),4.5,IF(AND(A15&lt;6.1,H15&lt;11.8,D15&lt;2.2,H15&lt;16.284,D15&gt;=1.75,F15&gt;=2.5,F15&gt;=1.5),4.95,IF(AND(A15&gt;=6.1,H15&lt;11.8,D15&lt;2.2,H15&lt;16.284,D15&gt;=1.75,F15&gt;=2.5,F15&gt;=1.5),5.333,IF(AND(B15&lt;2.75,H15&gt;=11.8,D15&lt;2.2,H15&lt;16.284,D15&gt;=1.75,F15&gt;=2.5,F15&gt;=1.5),5.1,IF(AND(B15&gt;=3.15,D15&lt;2.35,D15&gt;=2.2,H15&lt;16.284,D15&gt;=1.75,F15&gt;=2.5,F15&gt;=1.5),5.5,IF(AND(B15&gt;=3.35,G15&gt;=0.231,H15&lt;14.005,A15&gt;=4.35,H15&gt;=8.42,A15&lt;5.05,D15&lt;0.35,F15&lt;1.5),1.3,IF(AND(H15&lt;13.869,H15&lt;14.494,A15&lt;5.55,G15&lt;0.948,H15&lt;14.877,A15&gt;=5.05,D15&lt;0.35,F15&lt;1.5),1.5,IF(AND(H15&gt;=13.869,H15&lt;14.494,A15&lt;5.55,G15&lt;0.948,H15&lt;14.877,A15&gt;=5.05,D15&lt;0.35,F15&lt;1.5),1.4,IF(AND(G15&lt;0.636,A15&gt;=6.1,H15&lt;14.508,H15&lt;15.168,G15&lt;0.68,B15&gt;=2.75,F15&lt;2.5,F15&gt;=1.5),4.68,IF(AND(G15&gt;=0.636,A15&gt;=6.1,H15&lt;14.508,H15&lt;15.168,G15&lt;0.68,B15&gt;=2.75,F15&lt;2.5,F15&gt;=1.5),4.4,IF(AND(B15&lt;2.85,B15&gt;=2.75,H15&gt;=11.8,D15&lt;2.2,H15&lt;16.284,D15&gt;=1.75,F15&gt;=2.5,F15&gt;=1.5),6.7,IF(AND(H15&lt;10.626,B15&lt;3.15,D15&lt;2.35,D15&gt;=2.2,H15&lt;16.284,D15&gt;=1.75,F15&gt;=2.5,F15&gt;=1.5),5.1,IF(AND(H15&gt;=10.626,B15&lt;3.15,D15&lt;2.35,D15&gt;=2.2,H15&lt;16.284,D15&gt;=1.75,F15&gt;=2.5,F15&gt;=1.5),5.2,IF(AND(G15&lt;0.378,B15&lt;3.35,G15&gt;=0.231,H15&lt;14.005,A15&gt;=4.35,H15&gt;=8.42,A15&lt;5.05,D15&lt;0.35,F15&lt;1.5),1.2,IF(AND(G15&gt;=0.378,B15&lt;3.35,G15&gt;=0.231,H15&lt;14.005,A15&gt;=4.35,H15&gt;=8.42,A15&lt;5.05,D15&lt;0.35,F15&lt;1.5),1.3,IF(AND(A15&lt;6.2,B15&gt;=2.85,B15&gt;=2.75,H15&gt;=11.8,D15&lt;2.2,H15&lt;16.284,D15&gt;=1.75,F15&gt;=2.5,F15&gt;=1.5),4.9,IF(AND(G15&lt;0.388,A15&gt;=6.2,B15&gt;=2.85,B15&gt;=2.75,H15&gt;=11.8,D15&lt;2.2,H15&lt;16.284,D15&gt;=1.75,F15&gt;=2.5,F15&gt;=1.5),5.52,IF(AND(G15&gt;=0.388,A15&gt;=6.2,B15&gt;=2.85,B15&gt;=2.75,H15&gt;=11.8,D15&lt;2.2,H15&lt;16.284,D15&gt;=1.75,F15&gt;=2.5,F15&gt;=1.5),5.7,"shouldnthappen")))))))))))))))))))))))))))))))))))))))</f>
        <v>1.3</v>
      </c>
      <c r="T15" s="1" t="n">
        <f aca="false">IF(AND(D15&gt;=0.8,A15&lt;5.45),3.7,IF(AND(D15&gt;=0.35,D15&lt;0.8,A15&lt;5.45),1.56,IF(AND(G15&lt;0.164,F15&lt;2.5,A15&gt;=5.45),1.6,IF(AND(H15&gt;=16.718,F15&gt;=2.5,A15&gt;=5.45),6.4,IF(AND(G15&gt;=0.719,H15&lt;16.718,F15&gt;=2.5,A15&gt;=5.45),5.05,IF(AND(A15&lt;4.35,A15&lt;5.05,D15&lt;0.35,D15&lt;0.8,A15&lt;5.45),1.1,IF(AND(H15&gt;=14.494,A15&gt;=5.05,D15&lt;0.35,D15&lt;0.8,A15&lt;5.45),1.6,IF(AND(G15&lt;0.338,D15&lt;1.25,G15&gt;=0.164,F15&lt;2.5,A15&gt;=5.45),4.1,IF(AND(H15&lt;8.397,D15&gt;=1.25,G15&gt;=0.164,F15&lt;2.5,A15&gt;=5.45),4,IF(AND(H15&lt;11.031,H15&lt;14.494,A15&gt;=5.05,D15&lt;0.35,D15&lt;0.8,A15&lt;5.45),1.5,IF(AND(H15&gt;=11.031,H15&lt;14.494,A15&gt;=5.05,D15&lt;0.35,D15&lt;0.8,A15&lt;5.45),1.44,IF(AND(B15&lt;2.65,H15&gt;=8.397,D15&gt;=1.25,G15&gt;=0.164,F15&lt;2.5,A15&gt;=5.45),4.767,IF(AND(H15&lt;7.388,G15&lt;0.487,G15&lt;0.719,H15&lt;16.718,F15&gt;=2.5,A15&gt;=5.45),5.067,IF(AND(G15&lt;0.533,G15&gt;=0.487,G15&lt;0.719,H15&lt;16.718,F15&gt;=2.5,A15&gt;=5.45),5.8,IF(AND(G15&gt;=0.533,G15&gt;=0.487,G15&lt;0.719,H15&lt;16.718,F15&gt;=2.5,A15&gt;=5.45),5.86,IF(AND(B15&lt;3.25,A15&gt;=4.95,A15&gt;=4.35,A15&lt;5.05,D15&lt;0.35,D15&lt;0.8,A15&lt;5.45),1.2,IF(AND(A15&lt;5.6,H15&lt;11.218,G15&gt;=0.338,D15&lt;1.25,G15&gt;=0.164,F15&lt;2.5,A15&gt;=5.45),3.7,IF(AND(A15&gt;=5.6,H15&lt;11.218,G15&gt;=0.338,D15&lt;1.25,G15&gt;=0.164,F15&lt;2.5,A15&gt;=5.45),3.5,IF(AND(H15&lt;12.668,H15&gt;=11.218,G15&gt;=0.338,D15&lt;1.25,G15&gt;=0.164,F15&lt;2.5,A15&gt;=5.45),3.9,IF(AND(H15&gt;=12.668,H15&gt;=11.218,G15&gt;=0.338,D15&lt;1.25,G15&gt;=0.164,F15&lt;2.5,A15&gt;=5.45),4,IF(AND(H15&gt;=15.705,B15&gt;=2.65,H15&gt;=8.397,D15&gt;=1.25,G15&gt;=0.164,F15&lt;2.5,A15&gt;=5.45),4.8,IF(AND(B15&lt;2.75,H15&gt;=7.388,G15&lt;0.487,G15&lt;0.719,H15&lt;16.718,F15&gt;=2.5,A15&gt;=5.45),5.26,IF(AND(B15&lt;2.95,A15&lt;4.5,A15&lt;4.95,A15&gt;=4.35,A15&lt;5.05,D15&lt;0.35,D15&lt;0.8,A15&lt;5.45),1.4,IF(AND(B15&gt;=2.95,A15&lt;4.5,A15&lt;4.95,A15&gt;=4.35,A15&lt;5.05,D15&lt;0.35,D15&lt;0.8,A15&lt;5.45),1.3,IF(AND(H15&gt;=13.924,A15&gt;=4.5,A15&lt;4.95,A15&gt;=4.35,A15&lt;5.05,D15&lt;0.35,D15&lt;0.8,A15&lt;5.45),1.5,IF(AND(G15&lt;0.252,B15&gt;=3.25,A15&gt;=4.95,A15&gt;=4.35,A15&lt;5.05,D15&lt;0.35,D15&lt;0.8,A15&lt;5.45),1.4,IF(AND(G15&gt;=0.252,B15&gt;=3.25,A15&gt;=4.95,A15&gt;=4.35,A15&lt;5.05,D15&lt;0.35,D15&lt;0.8,A15&lt;5.45),1.32,IF(AND(G15&gt;=0.473,H15&lt;15.705,B15&gt;=2.65,H15&gt;=8.397,D15&gt;=1.25,G15&gt;=0.164,F15&lt;2.5,A15&gt;=5.45),4.7,IF(AND(B15&gt;=3.15,B15&gt;=2.75,H15&gt;=7.388,G15&lt;0.487,G15&lt;0.719,H15&lt;16.718,F15&gt;=2.5,A15&gt;=5.45),5.7,IF(AND(B15&lt;3.15,H15&lt;13.924,A15&gt;=4.5,A15&lt;4.95,A15&gt;=4.35,A15&lt;5.05,D15&lt;0.35,D15&lt;0.8,A15&lt;5.45),1.433,IF(AND(B15&gt;=3.15,H15&lt;13.924,A15&gt;=4.5,A15&lt;4.95,A15&gt;=4.35,A15&lt;5.05,D15&lt;0.35,D15&lt;0.8,A15&lt;5.45),1.4,IF(AND(H15&gt;=14.81,G15&lt;0.473,H15&lt;15.705,B15&gt;=2.65,H15&gt;=8.397,D15&gt;=1.25,G15&gt;=0.164,F15&lt;2.5,A15&gt;=5.45),4.2,IF(AND(A15&lt;6.65,B15&lt;3.15,B15&gt;=2.75,H15&gt;=7.388,G15&lt;0.487,G15&lt;0.719,H15&lt;16.718,F15&gt;=2.5,A15&gt;=5.45),5.6,IF(AND(A15&gt;=6.65,B15&lt;3.15,B15&gt;=2.75,H15&gt;=7.388,G15&lt;0.487,G15&lt;0.719,H15&lt;16.718,F15&gt;=2.5,A15&gt;=5.45),5.4,IF(AND(A15&lt;6.15,H15&lt;14.81,G15&lt;0.473,H15&lt;15.705,B15&gt;=2.65,H15&gt;=8.397,D15&gt;=1.25,G15&gt;=0.164,F15&lt;2.5,A15&gt;=5.45),4.5,IF(AND(A15&gt;=6.15,H15&lt;14.81,G15&lt;0.473,H15&lt;15.705,B15&gt;=2.65,H15&gt;=8.397,D15&gt;=1.25,G15&gt;=0.164,F15&lt;2.5,A15&gt;=5.45),4.4,"shouldnthappen"))))))))))))))))))))))))))))))))))))</f>
        <v>1.433</v>
      </c>
      <c r="U15" s="1" t="n">
        <f aca="false">IF(AND(G15&gt;=0.934,F15&lt;1.5),1.7,IF(AND(D15&lt;0.15,D15&lt;0.25,G15&lt;0.934,F15&lt;1.5),1.38,IF(AND(H15&gt;=14.379,D15&gt;=0.25,G15&lt;0.934,F15&lt;1.5),1.7,IF(AND(A15&lt;5.3,D15&lt;1.35,F15&lt;2.5,F15&gt;=1.5),3.15,IF(AND(H15&lt;7.148,D15&gt;=1.35,F15&lt;2.5,F15&gt;=1.5),3.9,IF(AND(G15&lt;0.352,A15&lt;6.15,F15&gt;=2.5,F15&gt;=1.5),4.5,IF(AND(G15&gt;=0.352,A15&lt;6.15,F15&gt;=2.5,F15&gt;=1.5),4.92,IF(AND(B15&lt;2.85,A15&gt;=6.15,F15&gt;=2.5,F15&gt;=1.5),6.2,IF(AND(D15&gt;=0.45,H15&lt;14.379,D15&gt;=0.25,G15&lt;0.934,F15&lt;1.5),1.65,IF(AND(G15&gt;=0.857,A15&gt;=5.3,D15&lt;1.35,F15&lt;2.5,F15&gt;=1.5),4.3,IF(AND(A15&gt;=7.25,B15&gt;=2.85,A15&gt;=6.15,F15&gt;=2.5,F15&gt;=1.5),6.425,IF(AND(H15&lt;9.499,A15&lt;5.05,D15&gt;=0.15,D15&lt;0.25,G15&lt;0.934,F15&lt;1.5),1.4,IF(AND(A15&gt;=5.45,A15&gt;=5.05,D15&gt;=0.15,D15&lt;0.25,G15&lt;0.934,F15&lt;1.5),1.3,IF(AND(B15&gt;=4.15,D15&lt;0.45,H15&lt;14.379,D15&gt;=0.25,G15&lt;0.934,F15&lt;1.5),1.5,IF(AND(A15&gt;=5.75,G15&lt;0.857,A15&gt;=5.3,D15&lt;1.35,F15&lt;2.5,F15&gt;=1.5),4.02,IF(AND(A15&lt;6.65,G15&lt;0.333,H15&gt;=7.148,D15&gt;=1.35,F15&lt;2.5,F15&gt;=1.5),4.475,IF(AND(A15&gt;=6.65,G15&lt;0.333,H15&gt;=7.148,D15&gt;=1.35,F15&lt;2.5,F15&gt;=1.5),4.8,IF(AND(D15&gt;=1.45,G15&gt;=0.333,H15&gt;=7.148,D15&gt;=1.35,F15&lt;2.5,F15&gt;=1.5),4.85,IF(AND(G15&gt;=0.861,A15&lt;7.25,B15&gt;=2.85,A15&gt;=6.15,F15&gt;=2.5,F15&gt;=1.5),5.2,IF(AND(G15&lt;0.571,H15&gt;=9.499,A15&lt;5.05,D15&gt;=0.15,D15&lt;0.25,G15&lt;0.934,F15&lt;1.5),1.2,IF(AND(G15&gt;=0.571,H15&gt;=9.499,A15&lt;5.05,D15&gt;=0.15,D15&lt;0.25,G15&lt;0.934,F15&lt;1.5),1.3,IF(AND(H15&lt;9.283,A15&lt;5.45,A15&gt;=5.05,D15&gt;=0.15,D15&lt;0.25,G15&lt;0.934,F15&lt;1.5),1.5,IF(AND(H15&gt;=9.283,A15&lt;5.45,A15&gt;=5.05,D15&gt;=0.15,D15&lt;0.25,G15&lt;0.934,F15&lt;1.5),1.425,IF(AND(A15&lt;4.9,B15&lt;4.15,D15&lt;0.45,H15&lt;14.379,D15&gt;=0.25,G15&lt;0.934,F15&lt;1.5),1.4,IF(AND(A15&gt;=4.9,B15&lt;4.15,D15&lt;0.45,H15&lt;14.379,D15&gt;=0.25,G15&lt;0.934,F15&lt;1.5),1.325,IF(AND(G15&lt;0.572,A15&lt;5.75,G15&lt;0.857,A15&gt;=5.3,D15&lt;1.35,F15&lt;2.5,F15&gt;=1.5),3.65,IF(AND(G15&gt;=0.572,A15&lt;5.75,G15&lt;0.857,A15&gt;=5.3,D15&lt;1.35,F15&lt;2.5,F15&gt;=1.5),3.9,IF(AND(A15&lt;6.75,D15&lt;1.45,G15&gt;=0.333,H15&gt;=7.148,D15&gt;=1.35,F15&lt;2.5,F15&gt;=1.5),4.4,IF(AND(A15&gt;=6.75,D15&lt;1.45,G15&gt;=0.333,H15&gt;=7.148,D15&gt;=1.35,F15&lt;2.5,F15&gt;=1.5),4.78,IF(AND(A15&lt;6.6,B15&lt;3.25,G15&lt;0.861,A15&lt;7.25,B15&gt;=2.85,A15&gt;=6.15,F15&gt;=2.5,F15&gt;=1.5),5.333,IF(AND(H15&lt;11.461,B15&gt;=3.25,G15&lt;0.861,A15&lt;7.25,B15&gt;=2.85,A15&gt;=6.15,F15&gt;=2.5,F15&gt;=1.5),6.025,IF(AND(H15&gt;=11.461,B15&gt;=3.25,G15&lt;0.861,A15&lt;7.25,B15&gt;=2.85,A15&gt;=6.15,F15&gt;=2.5,F15&gt;=1.5),5.667,IF(AND(H15&gt;=14.564,A15&gt;=6.6,B15&lt;3.25,G15&lt;0.861,A15&lt;7.25,B15&gt;=2.85,A15&gt;=6.15,F15&gt;=2.5,F15&gt;=1.5),5.4,IF(AND(D15&gt;=2.35,H15&lt;14.564,A15&gt;=6.6,B15&lt;3.25,G15&lt;0.861,A15&lt;7.25,B15&gt;=2.85,A15&gt;=6.15,F15&gt;=2.5,F15&gt;=1.5),5.6,IF(AND(A15&lt;6.85,D15&lt;2.35,H15&lt;14.564,A15&gt;=6.6,B15&lt;3.25,G15&lt;0.861,A15&lt;7.25,B15&gt;=2.85,A15&gt;=6.15,F15&gt;=2.5,F15&gt;=1.5),5.9,IF(AND(A15&gt;=6.85,D15&lt;2.35,H15&lt;14.564,A15&gt;=6.6,B15&lt;3.25,G15&lt;0.861,A15&lt;7.25,B15&gt;=2.85,A15&gt;=6.15,F15&gt;=2.5,F15&gt;=1.5),5.78,"shouldnthappen"))))))))))))))))))))))))))))))))))))</f>
        <v>1.38</v>
      </c>
      <c r="V15" s="1" t="n">
        <f aca="false">IF(AND(H15&lt;5.748,A15&lt;5.05,D15&lt;0.75),1,IF(AND(B15&lt;3.15,H15&gt;=5.748,A15&lt;5.05,D15&lt;0.75),1.475,IF(AND(G15&gt;=0.801,D15&lt;0.25,A15&gt;=5.05,D15&lt;0.75),1.7,IF(AND(D15&gt;=0.45,D15&gt;=0.25,A15&gt;=5.05,D15&lt;0.75),1.7,IF(AND(B15&lt;2.35,F15&lt;2.5,B15&lt;2.75,D15&gt;=0.75),4.16,IF(AND(D15&lt;1.75,F15&gt;=2.5,B15&lt;2.75,D15&gt;=0.75),4.875,IF(AND(D15&gt;=1.75,F15&gt;=2.5,B15&lt;2.75,D15&gt;=0.75),5.333,IF(AND(H15&gt;=16.284,D15&gt;=1.55,B15&gt;=2.75,D15&gt;=0.75),6.6,IF(AND(H15&gt;=14.144,B15&gt;=3.15,H15&gt;=5.748,A15&lt;5.05,D15&lt;0.75),1.3,IF(AND(A15&lt;5.45,G15&lt;0.801,D15&lt;0.25,A15&gt;=5.05,D15&lt;0.75),1.5,IF(AND(A15&gt;=5.45,G15&lt;0.801,D15&lt;0.25,A15&gt;=5.05,D15&lt;0.75),1.34,IF(AND(B15&lt;3.75,D15&lt;0.45,D15&gt;=0.25,A15&gt;=5.05,D15&lt;0.75),1.467,IF(AND(B15&gt;=3.75,D15&lt;0.45,D15&gt;=0.25,A15&gt;=5.05,D15&lt;0.75),1.767,IF(AND(G15&gt;=0.896,B15&gt;=2.35,F15&lt;2.5,B15&lt;2.75,D15&gt;=0.75),4.9,IF(AND(H15&lt;15.504,D15&lt;1.35,D15&lt;1.55,B15&gt;=2.75,D15&gt;=0.75),4.2,IF(AND(H15&gt;=15.504,D15&lt;1.35,D15&lt;1.55,B15&gt;=2.75,D15&gt;=0.75),4.6,IF(AND(H15&lt;9.767,D15&gt;=1.35,D15&lt;1.55,B15&gt;=2.75,D15&gt;=0.75),5.1,IF(AND(A15&lt;4.5,H15&lt;14.144,B15&gt;=3.15,H15&gt;=5.748,A15&lt;5.05,D15&lt;0.75),1.3,IF(AND(A15&gt;=4.5,H15&lt;14.144,B15&gt;=3.15,H15&gt;=5.748,A15&lt;5.05,D15&lt;0.75),1.4,IF(AND(D15&gt;=1.15,G15&lt;0.896,B15&gt;=2.35,F15&lt;2.5,B15&lt;2.75,D15&gt;=0.75),4.04,IF(AND(B15&lt;2.9,H15&gt;=9.767,D15&gt;=1.35,D15&lt;1.55,B15&gt;=2.75,D15&gt;=0.75),4.8,IF(AND(D15&lt;1.7,A15&gt;=7.05,H15&lt;16.284,D15&gt;=1.55,B15&gt;=2.75,D15&gt;=0.75),5.8,IF(AND(D15&gt;=1.7,A15&gt;=7.05,H15&lt;16.284,D15&gt;=1.55,B15&gt;=2.75,D15&gt;=0.75),6.3,IF(AND(B15&lt;2.45,D15&lt;1.15,G15&lt;0.896,B15&gt;=2.35,F15&lt;2.5,B15&lt;2.75,D15&gt;=0.75),3.767,IF(AND(B15&gt;=2.45,D15&lt;1.15,G15&lt;0.896,B15&gt;=2.35,F15&lt;2.5,B15&lt;2.75,D15&gt;=0.75),3.167,IF(AND(B15&gt;=3.15,B15&gt;=2.9,H15&gt;=9.767,D15&gt;=1.35,D15&lt;1.55,B15&gt;=2.75,D15&gt;=0.75),4.7,IF(AND(D15&lt;1.9,D15&lt;2.05,A15&lt;7.05,H15&lt;16.284,D15&gt;=1.55,B15&gt;=2.75,D15&gt;=0.75),4.82,IF(AND(D15&gt;=1.9,D15&lt;2.05,A15&lt;7.05,H15&lt;16.284,D15&gt;=1.55,B15&gt;=2.75,D15&gt;=0.75),5.067,IF(AND(H15&lt;12.721,B15&lt;3.15,B15&gt;=2.9,H15&gt;=9.767,D15&gt;=1.35,D15&lt;1.55,B15&gt;=2.75,D15&gt;=0.75),4.5,IF(AND(H15&gt;=12.721,B15&lt;3.15,B15&gt;=2.9,H15&gt;=9.767,D15&gt;=1.35,D15&lt;1.55,B15&gt;=2.75,D15&gt;=0.75),4.433,IF(AND(H15&lt;9.525,G15&lt;0.364,D15&gt;=2.05,A15&lt;7.05,H15&lt;16.284,D15&gt;=1.55,B15&gt;=2.75,D15&gt;=0.75),5.1,IF(AND(A15&lt;6.25,G15&gt;=0.364,D15&gt;=2.05,A15&lt;7.05,H15&lt;16.284,D15&gt;=1.55,B15&gt;=2.75,D15&gt;=0.75),5.4,IF(AND(H15&lt;10.898,H15&gt;=9.525,G15&lt;0.364,D15&gt;=2.05,A15&lt;7.05,H15&lt;16.284,D15&gt;=1.55,B15&gt;=2.75,D15&gt;=0.75),5.6,IF(AND(H15&lt;8.711,A15&gt;=6.25,G15&gt;=0.364,D15&gt;=2.05,A15&lt;7.05,H15&lt;16.284,D15&gt;=1.55,B15&gt;=2.75,D15&gt;=0.75),5.7,IF(AND(H15&gt;=8.711,A15&gt;=6.25,G15&gt;=0.364,D15&gt;=2.05,A15&lt;7.05,H15&lt;16.284,D15&gt;=1.55,B15&gt;=2.75,D15&gt;=0.75),5.84,IF(AND(D15&lt;2.2,H15&gt;=10.898,H15&gt;=9.525,G15&lt;0.364,D15&gt;=2.05,A15&lt;7.05,H15&lt;16.284,D15&gt;=1.55,B15&gt;=2.75,D15&gt;=0.75),5.4,IF(AND(D15&gt;=2.2,H15&gt;=10.898,H15&gt;=9.525,G15&lt;0.364,D15&gt;=2.05,A15&lt;7.05,H15&lt;16.284,D15&gt;=1.55,B15&gt;=2.75,D15&gt;=0.75),5.3,"shouldnthappen")))))))))))))))))))))))))))))))))))))</f>
        <v>1.475</v>
      </c>
      <c r="W15" s="1" t="n">
        <f aca="false">IF(AND(H15&lt;6.926,D15&gt;=0.35,D15&lt;0.8),1.9,IF(AND(H15&gt;=6.926,D15&gt;=0.35,D15&lt;0.8),1.533,IF(AND(H15&lt;13.492,A15&lt;4.75,D15&lt;0.35,D15&lt;0.8),1.1,IF(AND(H15&gt;=13.492,A15&lt;4.75,D15&lt;0.35,D15&lt;0.8),1.375,IF(AND(B15&lt;2.75,A15&gt;=5.85,F15&lt;2.5,D15&gt;=0.8),4.833,IF(AND(B15&lt;3.3,A15&gt;=7.05,F15&gt;=2.5,D15&gt;=0.8),5.8,IF(AND(B15&gt;=3.3,A15&gt;=7.05,F15&gt;=2.5,D15&gt;=0.8),6.325,IF(AND(D15&gt;=0.25,A15&lt;5.05,A15&gt;=4.75,D15&lt;0.35,D15&lt;0.8),1.3,IF(AND(B15&lt;3.6,A15&gt;=5.05,A15&gt;=4.75,D15&lt;0.35,D15&lt;0.8),1.4,IF(AND(H15&lt;10.194,G15&lt;0.412,A15&lt;5.85,F15&lt;2.5,D15&gt;=0.8),4.133,IF(AND(H15&gt;=10.194,G15&lt;0.412,A15&lt;5.85,F15&lt;2.5,D15&gt;=0.8),4.5,IF(AND(A15&lt;5.35,G15&gt;=0.412,A15&lt;5.85,F15&lt;2.5,D15&gt;=0.8),3.15,IF(AND(A15&lt;6.2,B15&gt;=2.75,A15&gt;=5.85,F15&lt;2.5,D15&gt;=0.8),4.3,IF(AND(H15&lt;5.767,A15&lt;6.2,A15&lt;7.05,F15&gt;=2.5,D15&gt;=0.8),4.5,IF(AND(G15&gt;=0.861,A15&gt;=6.2,A15&lt;7.05,F15&gt;=2.5,D15&gt;=0.8),5.2,IF(AND(B15&lt;3.15,D15&lt;0.25,A15&lt;5.05,A15&gt;=4.75,D15&lt;0.35,D15&lt;0.8),1.55,IF(AND(A15&lt;5.45,B15&gt;=3.6,A15&gt;=5.05,A15&gt;=4.75,D15&lt;0.35,D15&lt;0.8),1.5,IF(AND(A15&gt;=5.45,B15&gt;=3.6,A15&gt;=5.05,A15&gt;=4.75,D15&lt;0.35,D15&lt;0.8),1.4,IF(AND(G15&gt;=0.772,A15&gt;=5.35,G15&gt;=0.412,A15&lt;5.85,F15&lt;2.5,D15&gt;=0.8),3.9,IF(AND(D15&gt;=1.45,A15&gt;=6.2,B15&gt;=2.75,A15&gt;=5.85,F15&lt;2.5,D15&gt;=0.8),4.775,IF(AND(G15&lt;0.5,H15&gt;=5.767,A15&lt;6.2,A15&lt;7.05,F15&gt;=2.5,D15&gt;=0.8),5.1,IF(AND(G15&gt;=0.5,H15&gt;=5.767,A15&lt;6.2,A15&lt;7.05,F15&gt;=2.5,D15&gt;=0.8),4.95,IF(AND(B15&gt;=3.25,G15&lt;0.861,A15&gt;=6.2,A15&lt;7.05,F15&gt;=2.5,D15&gt;=0.8),5.75,IF(AND(A15&lt;4.95,B15&gt;=3.15,D15&lt;0.25,A15&lt;5.05,A15&gt;=4.75,D15&lt;0.35,D15&lt;0.8),1.4,IF(AND(A15&lt;5.65,G15&lt;0.772,A15&gt;=5.35,G15&gt;=0.412,A15&lt;5.85,F15&lt;2.5,D15&gt;=0.8),3.6,IF(AND(A15&gt;=5.65,G15&lt;0.772,A15&gt;=5.35,G15&gt;=0.412,A15&lt;5.85,F15&lt;2.5,D15&gt;=0.8),3.5,IF(AND(B15&gt;=3.15,D15&lt;1.45,A15&gt;=6.2,B15&gt;=2.75,A15&gt;=5.85,F15&lt;2.5,D15&gt;=0.8),4.7,IF(AND(A15&gt;=6.65,B15&lt;3.25,G15&lt;0.861,A15&gt;=6.2,A15&lt;7.05,F15&gt;=2.5,D15&gt;=0.8),5.567,IF(AND(H15&lt;9.499,A15&gt;=4.95,B15&gt;=3.15,D15&lt;0.25,A15&lt;5.05,A15&gt;=4.75,D15&lt;0.35,D15&lt;0.8),1.4,IF(AND(H15&gt;=9.499,A15&gt;=4.95,B15&gt;=3.15,D15&lt;0.25,A15&lt;5.05,A15&gt;=4.75,D15&lt;0.35,D15&lt;0.8),1.2,IF(AND(G15&lt;0.765,B15&lt;3.15,D15&lt;1.45,A15&gt;=6.2,B15&gt;=2.75,A15&gt;=5.85,F15&lt;2.5,D15&gt;=0.8),4.4,IF(AND(G15&gt;=0.765,B15&lt;3.15,D15&lt;1.45,A15&gt;=6.2,B15&gt;=2.75,A15&gt;=5.85,F15&lt;2.5,D15&gt;=0.8),4.6,IF(AND(H15&lt;10.667,A15&lt;6.65,B15&lt;3.25,G15&lt;0.861,A15&gt;=6.2,A15&lt;7.05,F15&gt;=2.5,D15&gt;=0.8),5.167,IF(AND(G15&lt;0.627,H15&gt;=10.667,A15&lt;6.65,B15&lt;3.25,G15&lt;0.861,A15&gt;=6.2,A15&lt;7.05,F15&gt;=2.5,D15&gt;=0.8),5.64,IF(AND(G15&gt;=0.627,H15&gt;=10.667,A15&lt;6.65,B15&lt;3.25,G15&lt;0.861,A15&gt;=6.2,A15&lt;7.05,F15&gt;=2.5,D15&gt;=0.8),5.1,"shouldnthappen")))))))))))))))))))))))))))))))))))</f>
        <v>1.55</v>
      </c>
      <c r="X15" s="1" t="n">
        <f aca="false">IF(AND(B15&lt;3.05,H15&lt;6.697,A15&lt;5.45),4.1,IF(AND(B15&gt;=3.05,H15&lt;6.697,A15&lt;5.45),1.48,IF(AND(D15&lt;0.7,A15&lt;5.9,A15&gt;=5.45),1.4,IF(AND(A15&lt;4.35,B15&lt;3.3,H15&gt;=6.697,A15&lt;5.45),1.1,IF(AND(G15&lt;0.372,D15&gt;=0.7,A15&lt;5.9,A15&gt;=5.45),4.36,IF(AND(A15&gt;=4.9,A15&gt;=4.35,B15&lt;3.3,H15&gt;=6.697,A15&lt;5.45),1.6,IF(AND(H15&gt;=14.171,A15&lt;5.15,B15&gt;=3.3,H15&gt;=6.697,A15&lt;5.45),1.6,IF(AND(G15&lt;0.451,A15&gt;=5.15,B15&gt;=3.3,H15&gt;=6.697,A15&lt;5.45),1.367,IF(AND(G15&gt;=0.451,A15&gt;=5.15,B15&gt;=3.3,H15&gt;=6.697,A15&lt;5.45),1.5,IF(AND(G15&lt;0.332,D15&lt;1.45,F15&lt;2.5,A15&gt;=5.9,A15&gt;=5.45),4.35,IF(AND(A15&lt;6.15,D15&gt;=1.45,F15&lt;2.5,A15&gt;=5.9,A15&gt;=5.45),5.1,IF(AND(D15&gt;=2.4,G15&lt;0.432,F15&gt;=2.5,A15&gt;=5.9,A15&gt;=5.45),5.78,IF(AND(A15&lt;6.15,G15&gt;=0.432,F15&gt;=2.5,A15&gt;=5.9,A15&gt;=5.45),4.9,IF(AND(B15&lt;3.1,A15&lt;4.9,A15&gt;=4.35,B15&lt;3.3,H15&gt;=6.697,A15&lt;5.45),1.4,IF(AND(B15&gt;=3.1,A15&lt;4.9,A15&gt;=4.35,B15&lt;3.3,H15&gt;=6.697,A15&lt;5.45),1.3,IF(AND(G15&lt;0.343,H15&lt;14.171,A15&lt;5.15,B15&gt;=3.3,H15&gt;=6.697,A15&lt;5.45),1.433,IF(AND(G15&gt;=0.343,H15&lt;14.171,A15&lt;5.15,B15&gt;=3.3,H15&gt;=6.697,A15&lt;5.45),1.525,IF(AND(D15&lt;1.05,B15&lt;2.55,G15&gt;=0.372,D15&gt;=0.7,A15&lt;5.9,A15&gt;=5.45),3.7,IF(AND(H15&lt;10.596,B15&gt;=2.55,G15&gt;=0.372,D15&gt;=0.7,A15&lt;5.9,A15&gt;=5.45),3.525,IF(AND(H15&gt;=10.596,B15&gt;=2.55,G15&gt;=0.372,D15&gt;=0.7,A15&lt;5.9,A15&gt;=5.45),3.9,IF(AND(H15&lt;14.314,G15&gt;=0.332,D15&lt;1.45,F15&lt;2.5,A15&gt;=5.9,A15&gt;=5.45),4.4,IF(AND(H15&gt;=14.314,G15&gt;=0.332,D15&lt;1.45,F15&lt;2.5,A15&gt;=5.9,A15&gt;=5.45),4.7,IF(AND(H15&lt;13.906,A15&gt;=6.15,D15&gt;=1.45,F15&lt;2.5,A15&gt;=5.9,A15&gt;=5.45),4.675,IF(AND(H15&gt;=13.906,A15&gt;=6.15,D15&gt;=1.45,F15&lt;2.5,A15&gt;=5.9,A15&gt;=5.45),4.9,IF(AND(G15&lt;0.093,D15&lt;2.4,G15&lt;0.432,F15&gt;=2.5,A15&gt;=5.9,A15&gt;=5.45),5.6,IF(AND(B15&lt;2.95,A15&gt;=6.15,G15&gt;=0.432,F15&gt;=2.5,A15&gt;=5.9,A15&gt;=5.45),5.86,IF(AND(A15&lt;5.55,D15&gt;=1.05,B15&lt;2.55,G15&gt;=0.372,D15&gt;=0.7,A15&lt;5.9,A15&gt;=5.45),4,IF(AND(A15&gt;=5.55,D15&gt;=1.05,B15&lt;2.55,G15&gt;=0.372,D15&gt;=0.7,A15&lt;5.9,A15&gt;=5.45),3.9,IF(AND(D15&lt;1.7,G15&gt;=0.093,D15&lt;2.4,G15&lt;0.432,F15&gt;=2.5,A15&gt;=5.9,A15&gt;=5.45),5.05,IF(AND(G15&gt;=0.774,B15&gt;=2.95,A15&gt;=6.15,G15&gt;=0.432,F15&gt;=2.5,A15&gt;=5.9,A15&gt;=5.45),5.3,IF(AND(G15&gt;=0.312,D15&gt;=1.7,G15&gt;=0.093,D15&lt;2.4,G15&lt;0.432,F15&gt;=2.5,A15&gt;=5.9,A15&gt;=5.45),5.4,IF(AND(D15&lt;2.45,G15&lt;0.774,B15&gt;=2.95,A15&gt;=6.15,G15&gt;=0.432,F15&gt;=2.5,A15&gt;=5.9,A15&gt;=5.45),5.66,IF(AND(D15&gt;=2.45,G15&lt;0.774,B15&gt;=2.95,A15&gt;=6.15,G15&gt;=0.432,F15&gt;=2.5,A15&gt;=5.9,A15&gt;=5.45),6,IF(AND(G15&gt;=0.301,G15&lt;0.312,D15&gt;=1.7,G15&gt;=0.093,D15&lt;2.4,G15&lt;0.432,F15&gt;=2.5,A15&gt;=5.9,A15&gt;=5.45),5.1,IF(AND(A15&lt;6.45,G15&lt;0.301,G15&lt;0.312,D15&gt;=1.7,G15&gt;=0.093,D15&lt;2.4,G15&lt;0.432,F15&gt;=2.5,A15&gt;=5.9,A15&gt;=5.45),5.3,IF(AND(A15&gt;=6.45,G15&lt;0.301,G15&lt;0.312,D15&gt;=1.7,G15&gt;=0.093,D15&lt;2.4,G15&lt;0.432,F15&gt;=2.5,A15&gt;=5.9,A15&gt;=5.45),5.2,"shouldnthappen"))))))))))))))))))))))))))))))))))))</f>
        <v>1.4</v>
      </c>
      <c r="Y15" s="1" t="n">
        <f aca="false">IF(AND(H15&lt;6.51,F15&lt;1.5),1.8,IF(AND(H15&gt;=16.674,F15&gt;=1.5),6.533,IF(AND(D15&gt;=0.45,H15&gt;=6.51,F15&lt;1.5),1.667,IF(AND(H15&gt;=13.805,G15&lt;0.154,H15&lt;16.674,F15&gt;=1.5),6.7,IF(AND(D15&lt;0.15,A15&lt;5.05,D15&lt;0.45,H15&gt;=6.51,F15&lt;1.5),1.4,IF(AND(H15&gt;=13.586,A15&gt;=5.05,D15&lt;0.45,H15&gt;=6.51,F15&lt;1.5),1.3,IF(AND(F15&lt;2.5,H15&lt;13.805,G15&lt;0.154,H15&lt;16.674,F15&gt;=1.5),4.6,IF(AND(H15&lt;8.929,D15&lt;1.35,G15&gt;=0.154,H15&lt;16.674,F15&gt;=1.5),3.64,IF(AND(G15&lt;0.05,H15&lt;13.586,A15&gt;=5.05,D15&lt;0.45,H15&gt;=6.51,F15&lt;1.5),1.4,IF(AND(G15&gt;=0.107,F15&gt;=2.5,H15&lt;13.805,G15&lt;0.154,H15&lt;16.674,F15&gt;=1.5),5.3,IF(AND(B15&gt;=2.75,H15&gt;=8.929,D15&lt;1.35,G15&gt;=0.154,H15&lt;16.674,F15&gt;=1.5),4.433,IF(AND(D15&gt;=1.55,F15&lt;2.5,D15&gt;=1.35,G15&gt;=0.154,H15&lt;16.674,F15&gt;=1.5),4.975,IF(AND(H15&lt;6.93,F15&gt;=2.5,D15&gt;=1.35,G15&gt;=0.154,H15&lt;16.674,F15&gt;=1.5),4.5,IF(AND(H15&lt;12.675,G15&lt;0.217,D15&gt;=0.15,A15&lt;5.05,D15&lt;0.45,H15&gt;=6.51,F15&lt;1.5),1.4,IF(AND(H15&gt;=12.675,G15&lt;0.217,D15&gt;=0.15,A15&lt;5.05,D15&lt;0.45,H15&gt;=6.51,F15&lt;1.5),1.5,IF(AND(A15&lt;4.65,G15&gt;=0.217,D15&gt;=0.15,A15&lt;5.05,D15&lt;0.45,H15&gt;=6.51,F15&lt;1.5),1.35,IF(AND(D15&lt;0.25,G15&gt;=0.05,H15&lt;13.586,A15&gt;=5.05,D15&lt;0.45,H15&gt;=6.51,F15&lt;1.5),1.467,IF(AND(D15&gt;=0.25,G15&gt;=0.05,H15&lt;13.586,A15&gt;=5.05,D15&lt;0.45,H15&gt;=6.51,F15&lt;1.5),1.5,IF(AND(H15&lt;9.15,G15&lt;0.107,F15&gt;=2.5,H15&lt;13.805,G15&lt;0.154,H15&lt;16.674,F15&gt;=1.5),5.7,IF(AND(H15&gt;=9.15,G15&lt;0.107,F15&gt;=2.5,H15&lt;13.805,G15&lt;0.154,H15&lt;16.674,F15&gt;=1.5),5.6,IF(AND(G15&lt;0.404,B15&lt;2.75,H15&gt;=8.929,D15&lt;1.35,G15&gt;=0.154,H15&lt;16.674,F15&gt;=1.5),4.15,IF(AND(G15&gt;=0.404,B15&lt;2.75,H15&gt;=8.929,D15&lt;1.35,G15&gt;=0.154,H15&lt;16.674,F15&gt;=1.5),3.9,IF(AND(A15&gt;=6.75,D15&lt;1.55,F15&lt;2.5,D15&gt;=1.35,G15&gt;=0.154,H15&lt;16.674,F15&gt;=1.5),4.82,IF(AND(D15&lt;0.25,A15&gt;=4.65,G15&gt;=0.217,D15&gt;=0.15,A15&lt;5.05,D15&lt;0.45,H15&gt;=6.51,F15&lt;1.5),1.325,IF(AND(D15&gt;=0.25,A15&gt;=4.65,G15&gt;=0.217,D15&gt;=0.15,A15&lt;5.05,D15&lt;0.45,H15&gt;=6.51,F15&lt;1.5),1.3,IF(AND(A15&lt;6.55,A15&lt;6.75,D15&lt;1.55,F15&lt;2.5,D15&gt;=1.35,G15&gt;=0.154,H15&lt;16.674,F15&gt;=1.5),4.575,IF(AND(A15&gt;=6.55,A15&lt;6.75,D15&lt;1.55,F15&lt;2.5,D15&gt;=1.35,G15&gt;=0.154,H15&lt;16.674,F15&gt;=1.5),4.4,IF(AND(B15&lt;2.9,D15&lt;2.05,H15&gt;=6.93,F15&gt;=2.5,D15&gt;=1.35,G15&gt;=0.154,H15&lt;16.674,F15&gt;=1.5),5.05,IF(AND(H15&lt;8.884,D15&gt;=2.05,H15&gt;=6.93,F15&gt;=2.5,D15&gt;=1.35,G15&gt;=0.154,H15&lt;16.674,F15&gt;=1.5),5.1,IF(AND(H15&lt;13.711,B15&gt;=2.9,D15&lt;2.05,H15&gt;=6.93,F15&gt;=2.5,D15&gt;=1.35,G15&gt;=0.154,H15&lt;16.674,F15&gt;=1.5),5,IF(AND(H15&gt;=13.711,B15&gt;=2.9,D15&lt;2.05,H15&gt;=6.93,F15&gt;=2.5,D15&gt;=1.35,G15&gt;=0.154,H15&lt;16.674,F15&gt;=1.5),5.8,IF(AND(B15&lt;3.15,H15&gt;=8.884,D15&gt;=2.05,H15&gt;=6.93,F15&gt;=2.5,D15&gt;=1.35,G15&gt;=0.154,H15&lt;16.674,F15&gt;=1.5),5.56,IF(AND(B15&gt;=3.15,H15&gt;=8.884,D15&gt;=2.05,H15&gt;=6.93,F15&gt;=2.5,D15&gt;=1.35,G15&gt;=0.154,H15&lt;16.674,F15&gt;=1.5),5.9,"shouldnthappen")))))))))))))))))))))))))))))))))</f>
        <v>1.4</v>
      </c>
      <c r="Z15" s="1" t="n">
        <f aca="false">IF(AND(F15&gt;=2,B15&gt;=3.35),5.6,IF(AND(A15&lt;6.65,H15&gt;=15.076,B15&lt;3.35),4.8,IF(AND(A15&gt;=6.65,H15&gt;=15.076,B15&lt;3.35),6.15,IF(AND(H15&lt;6.542,F15&lt;2,B15&gt;=3.35),1.767,IF(AND(G15&gt;=0.653,D15&lt;0.75,H15&lt;15.076,B15&lt;3.35),1.55,IF(AND(D15&lt;0.15,G15&lt;0.653,D15&lt;0.75,H15&lt;15.076,B15&lt;3.35),1.1,IF(AND(G15&lt;0.356,A15&lt;5.05,H15&gt;=6.542,F15&lt;2,B15&gt;=3.35),1.4,IF(AND(G15&gt;=0.356,A15&lt;5.05,H15&gt;=6.542,F15&lt;2,B15&gt;=3.35),1.3,IF(AND(G15&gt;=0.566,A15&gt;=5.05,H15&gt;=6.542,F15&lt;2,B15&gt;=3.35),1.6,IF(AND(B15&gt;=3.1,D15&gt;=0.15,G15&lt;0.653,D15&lt;0.75,H15&lt;15.076,B15&lt;3.35),1.367,IF(AND(B15&gt;=2.65,D15&lt;1.45,B15&lt;2.75,D15&gt;=0.75,H15&lt;15.076,B15&lt;3.35),3.96,IF(AND(G15&lt;0.352,D15&gt;=1.45,B15&lt;2.75,D15&gt;=0.75,H15&lt;15.076,B15&lt;3.35),4.5,IF(AND(D15&gt;=1.35,A15&lt;6.2,B15&gt;=2.75,D15&gt;=0.75,H15&lt;15.076,B15&lt;3.35),4.733,IF(AND(A15&lt;4.7,B15&lt;3.1,D15&gt;=0.15,G15&lt;0.653,D15&lt;0.75,H15&lt;15.076,B15&lt;3.35),1.36,IF(AND(A15&gt;=4.7,B15&lt;3.1,D15&gt;=0.15,G15&lt;0.653,D15&lt;0.75,H15&lt;15.076,B15&lt;3.35),1.6,IF(AND(A15&lt;5.2,B15&lt;2.65,D15&lt;1.45,B15&lt;2.75,D15&gt;=0.75,H15&lt;15.076,B15&lt;3.35),3.3,IF(AND(A15&lt;6.5,G15&gt;=0.352,D15&gt;=1.45,B15&lt;2.75,D15&gt;=0.75,H15&lt;15.076,B15&lt;3.35),5,IF(AND(A15&gt;=6.5,G15&gt;=0.352,D15&gt;=1.45,B15&lt;2.75,D15&gt;=0.75,H15&lt;15.076,B15&lt;3.35),5.8,IF(AND(H15&lt;8.486,D15&lt;1.35,A15&lt;6.2,B15&gt;=2.75,D15&gt;=0.75,H15&lt;15.076,B15&lt;3.35),3.975,IF(AND(G15&lt;0.187,F15&lt;2.5,A15&gt;=6.2,B15&gt;=2.75,D15&gt;=0.75,H15&lt;15.076,B15&lt;3.35),5,IF(AND(G15&gt;=0.187,F15&lt;2.5,A15&gt;=6.2,B15&gt;=2.75,D15&gt;=0.75,H15&lt;15.076,B15&lt;3.35),4.525,IF(AND(A15&gt;=7.25,F15&gt;=2.5,A15&gt;=6.2,B15&gt;=2.75,D15&gt;=0.75,H15&lt;15.076,B15&lt;3.35),6.5,IF(AND(G15&lt;0.185,B15&lt;3.6,G15&lt;0.566,A15&gt;=5.05,H15&gt;=6.542,F15&lt;2,B15&gt;=3.35),1.45,IF(AND(G15&gt;=0.185,B15&lt;3.6,G15&lt;0.566,A15&gt;=5.05,H15&gt;=6.542,F15&lt;2,B15&gt;=3.35),1.34,IF(AND(G15&lt;0.13,B15&gt;=3.6,G15&lt;0.566,A15&gt;=5.05,H15&gt;=6.542,F15&lt;2,B15&gt;=3.35),1.45,IF(AND(G15&gt;=0.13,B15&gt;=3.6,G15&lt;0.566,A15&gt;=5.05,H15&gt;=6.542,F15&lt;2,B15&gt;=3.35),1.5,IF(AND(D15&lt;1.05,A15&gt;=5.2,B15&lt;2.65,D15&lt;1.45,B15&lt;2.75,D15&gt;=0.75,H15&lt;15.076,B15&lt;3.35),3.5,IF(AND(D15&gt;=1.05,A15&gt;=5.2,B15&lt;2.65,D15&lt;1.45,B15&lt;2.75,D15&gt;=0.75,H15&lt;15.076,B15&lt;3.35),3.94,IF(AND(H15&lt;10.983,H15&gt;=8.486,D15&lt;1.35,A15&lt;6.2,B15&gt;=2.75,D15&gt;=0.75,H15&lt;15.076,B15&lt;3.35),4.38,IF(AND(H15&gt;=10.983,H15&gt;=8.486,D15&lt;1.35,A15&lt;6.2,B15&gt;=2.75,D15&gt;=0.75,H15&lt;15.076,B15&lt;3.35),4.1,IF(AND(B15&gt;=3.25,A15&lt;7.25,F15&gt;=2.5,A15&gt;=6.2,B15&gt;=2.75,D15&gt;=0.75,H15&lt;15.076,B15&lt;3.35),5.7,IF(AND(B15&lt;2.95,B15&lt;3.25,A15&lt;7.25,F15&gt;=2.5,A15&gt;=6.2,B15&gt;=2.75,D15&gt;=0.75,H15&lt;15.076,B15&lt;3.35),5.6,IF(AND(H15&gt;=13.711,B15&gt;=2.95,B15&lt;3.25,A15&lt;7.25,F15&gt;=2.5,A15&gt;=6.2,B15&gt;=2.75,D15&gt;=0.75,H15&lt;15.076,B15&lt;3.35),5.8,IF(AND(A15&gt;=6.8,H15&lt;13.711,B15&gt;=2.95,B15&lt;3.25,A15&lt;7.25,F15&gt;=2.5,A15&gt;=6.2,B15&gt;=2.75,D15&gt;=0.75,H15&lt;15.076,B15&lt;3.35),5.1,IF(AND(H15&lt;12.921,A15&lt;6.8,H15&lt;13.711,B15&gt;=2.95,B15&lt;3.25,A15&lt;7.25,F15&gt;=2.5,A15&gt;=6.2,B15&gt;=2.75,D15&gt;=0.75,H15&lt;15.076,B15&lt;3.35),5.34,IF(AND(H15&gt;=12.921,A15&lt;6.8,H15&lt;13.711,B15&gt;=2.95,B15&lt;3.25,A15&lt;7.25,F15&gt;=2.5,A15&gt;=6.2,B15&gt;=2.75,D15&gt;=0.75,H15&lt;15.076,B15&lt;3.35),5.133,"shouldnthappen"))))))))))))))))))))))))))))))))))))</f>
        <v>1.55</v>
      </c>
      <c r="AA15" s="1" t="n">
        <f aca="false">IF(AND(D15&gt;=0.45,A15&lt;5.05,D15&lt;0.8),1.6,IF(AND(D15&gt;=0.45,A15&gt;=5.05,D15&lt;0.8),1.7,IF(AND(H15&gt;=16.244,F15&gt;=2.5,D15&gt;=0.8),6.533,IF(AND(A15&lt;4.35,D15&lt;0.45,A15&lt;5.05,D15&lt;0.8),1.1,IF(AND(H15&gt;=14.877,D15&lt;0.45,A15&gt;=5.05,D15&lt;0.8),1.3,IF(AND(D15&gt;=1.4,A15&lt;5.65,F15&lt;2.5,D15&gt;=0.8),4.5,IF(AND(A15&gt;=7.25,H15&lt;16.244,F15&gt;=2.5,D15&gt;=0.8),6.5,IF(AND(A15&gt;=4.75,A15&gt;=4.35,D15&lt;0.45,A15&lt;5.05,D15&lt;0.8),1.35,IF(AND(A15&lt;5.3,D15&lt;1.4,A15&lt;5.65,F15&lt;2.5,D15&gt;=0.8),3.1,IF(AND(A15&gt;=6.8,A15&gt;=6.55,A15&gt;=5.65,F15&lt;2.5,D15&gt;=0.8),4.9,IF(AND(H15&lt;5.767,A15&lt;7.25,H15&lt;16.244,F15&gt;=2.5,D15&gt;=0.8),4.5,IF(AND(G15&gt;=0.522,A15&lt;4.75,A15&gt;=4.35,D15&lt;0.45,A15&lt;5.05,D15&lt;0.8),1.2,IF(AND(G15&gt;=0.948,D15&lt;0.35,H15&lt;14.877,D15&lt;0.45,A15&gt;=5.05,D15&lt;0.8),1.7,IF(AND(H15&lt;13.089,D15&gt;=0.35,H15&lt;14.877,D15&lt;0.45,A15&gt;=5.05,D15&lt;0.8),1.5,IF(AND(H15&gt;=13.089,D15&gt;=0.35,H15&lt;14.877,D15&lt;0.45,A15&gt;=5.05,D15&lt;0.8),1.3,IF(AND(B15&gt;=2.95,A15&gt;=5.3,D15&lt;1.4,A15&lt;5.65,F15&lt;2.5,D15&gt;=0.8),4.1,IF(AND(H15&lt;9.181,A15&lt;6.05,A15&lt;6.55,A15&gt;=5.65,F15&lt;2.5,D15&gt;=0.8),5.1,IF(AND(H15&gt;=9.181,A15&lt;6.05,A15&lt;6.55,A15&gt;=5.65,F15&lt;2.5,D15&gt;=0.8),4.3,IF(AND(G15&gt;=0.867,A15&gt;=6.05,A15&lt;6.55,A15&gt;=5.65,F15&lt;2.5,D15&gt;=0.8),4.9,IF(AND(B15&lt;3.05,A15&lt;6.8,A15&gt;=6.55,A15&gt;=5.65,F15&lt;2.5,D15&gt;=0.8),5,IF(AND(B15&gt;=3.05,A15&lt;6.8,A15&gt;=6.55,A15&gt;=5.65,F15&lt;2.5,D15&gt;=0.8),4.55,IF(AND(H15&gt;=14.144,G15&lt;0.522,A15&lt;4.75,A15&gt;=4.35,D15&lt;0.45,A15&lt;5.05,D15&lt;0.8),1.3,IF(AND(B15&lt;2.7,B15&lt;2.95,A15&gt;=5.3,D15&lt;1.4,A15&lt;5.65,F15&lt;2.5,D15&gt;=0.8),3.78,IF(AND(B15&gt;=2.7,B15&lt;2.95,A15&gt;=5.3,D15&lt;1.4,A15&lt;5.65,F15&lt;2.5,D15&gt;=0.8),3.6,IF(AND(G15&lt;0.638,G15&lt;0.867,A15&gt;=6.05,A15&lt;6.55,A15&gt;=5.65,F15&lt;2.5,D15&gt;=0.8),4.433,IF(AND(G15&gt;=0.638,G15&lt;0.867,A15&gt;=6.05,A15&lt;6.55,A15&gt;=5.65,F15&lt;2.5,D15&gt;=0.8),4,IF(AND(A15&lt;6.35,H15&lt;11.146,H15&gt;=5.767,A15&lt;7.25,H15&lt;16.244,F15&gt;=2.5,D15&gt;=0.8),5.1,IF(AND(A15&lt;4.5,H15&lt;14.144,G15&lt;0.522,A15&lt;4.75,A15&gt;=4.35,D15&lt;0.45,A15&lt;5.05,D15&lt;0.8),1.35,IF(AND(A15&gt;=4.5,H15&lt;14.144,G15&lt;0.522,A15&lt;4.75,A15&gt;=4.35,D15&lt;0.45,A15&lt;5.05,D15&lt;0.8),1.4,IF(AND(A15&lt;5.15,B15&lt;3.75,G15&lt;0.948,D15&lt;0.35,H15&lt;14.877,D15&lt;0.45,A15&gt;=5.05,D15&lt;0.8),1.4,IF(AND(A15&gt;=5.15,B15&lt;3.75,G15&lt;0.948,D15&lt;0.35,H15&lt;14.877,D15&lt;0.45,A15&gt;=5.05,D15&lt;0.8),1.5,IF(AND(G15&lt;0.112,B15&gt;=3.75,G15&lt;0.948,D15&lt;0.35,H15&lt;14.877,D15&lt;0.45,A15&gt;=5.05,D15&lt;0.8),1.5,IF(AND(G15&gt;=0.112,B15&gt;=3.75,G15&lt;0.948,D15&lt;0.35,H15&lt;14.877,D15&lt;0.45,A15&gt;=5.05,D15&lt;0.8),1.6,IF(AND(G15&lt;0.075,A15&gt;=6.35,H15&lt;11.146,H15&gt;=5.767,A15&lt;7.25,H15&lt;16.244,F15&gt;=2.5,D15&gt;=0.8),5.5,IF(AND(G15&gt;=0.075,A15&gt;=6.35,H15&lt;11.146,H15&gt;=5.767,A15&lt;7.25,H15&lt;16.244,F15&gt;=2.5,D15&gt;=0.8),5.24,IF(AND(B15&lt;2.95,D15&lt;1.9,H15&gt;=11.146,H15&gt;=5.767,A15&lt;7.25,H15&lt;16.244,F15&gt;=2.5,D15&gt;=0.8),5.65,IF(AND(B15&gt;=2.95,D15&lt;1.9,H15&gt;=11.146,H15&gt;=5.767,A15&lt;7.25,H15&lt;16.244,F15&gt;=2.5,D15&gt;=0.8),5.8,IF(AND(H15&lt;13.42,D15&gt;=1.9,H15&gt;=11.146,H15&gt;=5.767,A15&lt;7.25,H15&lt;16.244,F15&gt;=2.5,D15&gt;=0.8),5.6,IF(AND(H15&gt;=13.42,D15&gt;=1.9,H15&gt;=11.146,H15&gt;=5.767,A15&lt;7.25,H15&lt;16.244,F15&gt;=2.5,D15&gt;=0.8),5.34,"shouldnthappen")))))))))))))))))))))))))))))))))))))))</f>
        <v>1.35</v>
      </c>
      <c r="AB15" s="1" t="n">
        <f aca="false">IF(AND(D15&gt;=0.35,F15&lt;1.5),1.5,IF(AND(F15&lt;2.5,D15&gt;=1.55,F15&gt;=1.5),4.85,IF(AND(H15&lt;8.308,D15&lt;0.15,D15&lt;0.35,F15&lt;1.5),1.5,IF(AND(H15&gt;=8.308,D15&lt;0.15,D15&lt;0.35,F15&lt;1.5),1.4,IF(AND(H15&lt;5.523,D15&gt;=0.15,D15&lt;0.35,F15&lt;1.5),1,IF(AND(G15&lt;0.572,H15&lt;10.688,D15&lt;1.55,F15&gt;=1.5),3.75,IF(AND(B15&gt;=3.5,F15&gt;=2.5,D15&gt;=1.55,F15&gt;=1.5),6.3,IF(AND(A15&gt;=5.65,G15&gt;=0.572,H15&lt;10.688,D15&lt;1.55,F15&gt;=1.5),4.45,IF(AND(B15&gt;=2.85,A15&lt;6.15,H15&gt;=10.688,D15&lt;1.55,F15&gt;=1.5),4.35,IF(AND(H15&gt;=16.284,B15&lt;3.5,F15&gt;=2.5,D15&gt;=1.55,F15&gt;=1.5),6.6,IF(AND(G15&gt;=0.241,G15&lt;0.338,H15&gt;=5.523,D15&gt;=0.15,D15&lt;0.35,F15&lt;1.5),1.25,IF(AND(A15&lt;5.05,G15&gt;=0.338,H15&gt;=5.523,D15&gt;=0.15,D15&lt;0.35,F15&lt;1.5),1.35,IF(AND(B15&lt;2.7,A15&lt;5.65,G15&gt;=0.572,H15&lt;10.688,D15&lt;1.55,F15&gt;=1.5),4,IF(AND(B15&gt;=2.7,A15&lt;5.65,G15&gt;=0.572,H15&lt;10.688,D15&lt;1.55,F15&gt;=1.5),3.6,IF(AND(B15&lt;2.45,B15&lt;2.85,A15&lt;6.15,H15&gt;=10.688,D15&lt;1.55,F15&gt;=1.5),3.7,IF(AND(A15&lt;6.25,B15&lt;2.85,A15&gt;=6.15,H15&gt;=10.688,D15&lt;1.55,F15&gt;=1.5),4.5,IF(AND(A15&gt;=6.25,B15&lt;2.85,A15&gt;=6.15,H15&gt;=10.688,D15&lt;1.55,F15&gt;=1.5),4.86,IF(AND(D15&gt;=1.45,B15&gt;=2.85,A15&gt;=6.15,H15&gt;=10.688,D15&lt;1.55,F15&gt;=1.5),4.8,IF(AND(H15&lt;8.202,H15&lt;16.284,B15&lt;3.5,F15&gt;=2.5,D15&gt;=1.55,F15&gt;=1.5),5.7,IF(AND(A15&gt;=5.1,G15&lt;0.241,G15&lt;0.338,H15&gt;=5.523,D15&gt;=0.15,D15&lt;0.35,F15&lt;1.5),1.5,IF(AND(B15&gt;=3.75,A15&gt;=5.05,G15&gt;=0.338,H15&gt;=5.523,D15&gt;=0.15,D15&lt;0.35,F15&lt;1.5),1.6,IF(AND(A15&lt;5.7,B15&gt;=2.45,B15&lt;2.85,A15&lt;6.15,H15&gt;=10.688,D15&lt;1.55,F15&gt;=1.5),3.9,IF(AND(A15&gt;=5.7,B15&gt;=2.45,B15&lt;2.85,A15&lt;6.15,H15&gt;=10.688,D15&lt;1.55,F15&gt;=1.5),4.02,IF(AND(H15&lt;13.654,D15&lt;1.45,B15&gt;=2.85,A15&gt;=6.15,H15&gt;=10.688,D15&lt;1.55,F15&gt;=1.5),4.333,IF(AND(H15&gt;=13.654,D15&lt;1.45,B15&gt;=2.85,A15&gt;=6.15,H15&gt;=10.688,D15&lt;1.55,F15&gt;=1.5),4.54,IF(AND(A15&lt;6.15,H15&gt;=8.202,H15&lt;16.284,B15&lt;3.5,F15&gt;=2.5,D15&gt;=1.55,F15&gt;=1.5),5,IF(AND(H15&lt;13.924,A15&lt;5.1,G15&lt;0.241,G15&lt;0.338,H15&gt;=5.523,D15&gt;=0.15,D15&lt;0.35,F15&lt;1.5),1.4,IF(AND(H15&gt;=13.924,A15&lt;5.1,G15&lt;0.241,G15&lt;0.338,H15&gt;=5.523,D15&gt;=0.15,D15&lt;0.35,F15&lt;1.5),1.5,IF(AND(D15&lt;0.25,B15&lt;3.75,A15&gt;=5.05,G15&gt;=0.338,H15&gt;=5.523,D15&gt;=0.15,D15&lt;0.35,F15&lt;1.5),1.5,IF(AND(D15&gt;=0.25,B15&lt;3.75,A15&gt;=5.05,G15&gt;=0.338,H15&gt;=5.523,D15&gt;=0.15,D15&lt;0.35,F15&lt;1.5),1.4,IF(AND(H15&lt;8.884,B15&gt;=3.05,A15&gt;=6.15,H15&gt;=8.202,H15&lt;16.284,B15&lt;3.5,F15&gt;=2.5,D15&gt;=1.55,F15&gt;=1.5),5.1,IF(AND(A15&lt;6.45,G15&lt;0.368,B15&lt;3.05,A15&gt;=6.15,H15&gt;=8.202,H15&lt;16.284,B15&lt;3.5,F15&gt;=2.5,D15&gt;=1.55,F15&gt;=1.5),5.525,IF(AND(A15&gt;=6.45,G15&lt;0.368,B15&lt;3.05,A15&gt;=6.15,H15&gt;=8.202,H15&lt;16.284,B15&lt;3.5,F15&gt;=2.5,D15&gt;=1.55,F15&gt;=1.5),5.35,IF(AND(D15&lt;2.25,G15&gt;=0.368,B15&lt;3.05,A15&gt;=6.15,H15&gt;=8.202,H15&lt;16.284,B15&lt;3.5,F15&gt;=2.5,D15&gt;=1.55,F15&gt;=1.5),5.8,IF(AND(D15&gt;=2.25,G15&gt;=0.368,B15&lt;3.05,A15&gt;=6.15,H15&gt;=8.202,H15&lt;16.284,B15&lt;3.5,F15&gt;=2.5,D15&gt;=1.55,F15&gt;=1.5),5.2,IF(AND(H15&lt;10.257,H15&gt;=8.884,B15&gt;=3.05,A15&gt;=6.15,H15&gt;=8.202,H15&lt;16.284,B15&lt;3.5,F15&gt;=2.5,D15&gt;=1.55,F15&gt;=1.5),5.9,IF(AND(H15&gt;=10.257,H15&gt;=8.884,B15&gt;=3.05,A15&gt;=6.15,H15&gt;=8.202,H15&lt;16.284,B15&lt;3.5,F15&gt;=2.5,D15&gt;=1.55,F15&gt;=1.5),5.48,"shouldnthappen")))))))))))))))))))))))))))))))))))))</f>
        <v>1.4</v>
      </c>
      <c r="AC15" s="1" t="n">
        <f aca="false">IF(AND(H15&lt;5.748,A15&lt;5.05,D15&lt;0.8),1,IF(AND(B15&lt;3.35,A15&gt;=5.05,D15&lt;0.8),1.7,IF(AND(A15&lt;5.85,G15&lt;0.154,D15&gt;=0.8),4.5,IF(AND(D15&gt;=0.45,H15&gt;=5.748,A15&lt;5.05,D15&lt;0.8),1.6,IF(AND(G15&gt;=0.934,B15&gt;=3.35,A15&gt;=5.05,D15&lt;0.8),1.7,IF(AND(D15&lt;2.1,A15&gt;=5.85,G15&lt;0.154,D15&gt;=0.8),6.15,IF(AND(D15&gt;=2.1,A15&gt;=5.85,G15&lt;0.154,D15&gt;=0.8),5.5,IF(AND(A15&lt;6.1,D15&gt;=1.55,G15&gt;=0.154,D15&gt;=0.8),5,IF(AND(H15&gt;=14.379,G15&lt;0.934,B15&gt;=3.35,A15&gt;=5.05,D15&lt;0.8),1.58,IF(AND(G15&lt;0.379,A15&gt;=6.1,D15&gt;=1.55,G15&gt;=0.154,D15&gt;=0.8),5.42,IF(AND(H15&lt;13.924,G15&lt;0.227,D15&lt;0.45,H15&gt;=5.748,A15&lt;5.05,D15&lt;0.8),1.4,IF(AND(H15&gt;=13.924,G15&lt;0.227,D15&lt;0.45,H15&gt;=5.748,A15&lt;5.05,D15&lt;0.8),1.5,IF(AND(B15&lt;3.1,G15&gt;=0.227,D15&lt;0.45,H15&gt;=5.748,A15&lt;5.05,D15&lt;0.8),1.1,IF(AND(G15&lt;0.13,H15&lt;14.379,G15&lt;0.934,B15&gt;=3.35,A15&gt;=5.05,D15&lt;0.8),1.4,IF(AND(D15&lt;1.05,A15&lt;5.65,D15&lt;1.35,D15&lt;1.55,G15&gt;=0.154,D15&gt;=0.8),3.7,IF(AND(D15&lt;1.25,A15&gt;=5.65,D15&lt;1.35,D15&lt;1.55,G15&gt;=0.154,D15&gt;=0.8),4.06,IF(AND(D15&gt;=1.25,A15&gt;=5.65,D15&lt;1.35,D15&lt;1.55,G15&gt;=0.154,D15&gt;=0.8),4.425,IF(AND(H15&lt;13.654,D15&lt;1.45,D15&gt;=1.35,D15&lt;1.55,G15&gt;=0.154,D15&gt;=0.8),4.275,IF(AND(G15&lt;0.259,D15&gt;=1.45,D15&gt;=1.35,D15&lt;1.55,G15&gt;=0.154,D15&gt;=0.8),5.1,IF(AND(B15&lt;2.95,G15&gt;=0.379,A15&gt;=6.1,D15&gt;=1.55,G15&gt;=0.154,D15&gt;=0.8),6.3,IF(AND(B15&lt;3.25,B15&gt;=3.1,G15&gt;=0.227,D15&lt;0.45,H15&gt;=5.748,A15&lt;5.05,D15&lt;0.8),1.3,IF(AND(B15&gt;=3.25,B15&gt;=3.1,G15&gt;=0.227,D15&lt;0.45,H15&gt;=5.748,A15&lt;5.05,D15&lt;0.8),1.4,IF(AND(H15&gt;=13.372,G15&gt;=0.13,H15&lt;14.379,G15&lt;0.934,B15&gt;=3.35,A15&gt;=5.05,D15&lt;0.8),1.4,IF(AND(H15&lt;6.69,D15&gt;=1.05,A15&lt;5.65,D15&lt;1.35,D15&lt;1.55,G15&gt;=0.154,D15&gt;=0.8),4.033,IF(AND(H15&gt;=6.69,D15&gt;=1.05,A15&lt;5.65,D15&lt;1.35,D15&lt;1.55,G15&gt;=0.154,D15&gt;=0.8),3.88,IF(AND(B15&lt;2.85,H15&gt;=13.654,D15&lt;1.45,D15&gt;=1.35,D15&lt;1.55,G15&gt;=0.154,D15&gt;=0.8),4.8,IF(AND(B15&gt;=2.85,H15&gt;=13.654,D15&lt;1.45,D15&gt;=1.35,D15&lt;1.55,G15&gt;=0.154,D15&gt;=0.8),4.7,IF(AND(H15&lt;11.681,G15&gt;=0.259,D15&gt;=1.45,D15&gt;=1.35,D15&lt;1.55,G15&gt;=0.154,D15&gt;=0.8),4.85,IF(AND(H15&gt;=11.681,G15&gt;=0.259,D15&gt;=1.45,D15&gt;=1.35,D15&lt;1.55,G15&gt;=0.154,D15&gt;=0.8),4.633,IF(AND(A15&lt;6.25,B15&gt;=2.95,G15&gt;=0.379,A15&gt;=6.1,D15&gt;=1.55,G15&gt;=0.154,D15&gt;=0.8),5.4,IF(AND(D15&lt;0.3,H15&lt;13.372,G15&gt;=0.13,H15&lt;14.379,G15&lt;0.934,B15&gt;=3.35,A15&gt;=5.05,D15&lt;0.8),1.475,IF(AND(D15&gt;=0.3,H15&lt;13.372,G15&gt;=0.13,H15&lt;14.379,G15&lt;0.934,B15&gt;=3.35,A15&gt;=5.05,D15&lt;0.8),1.5,IF(AND(B15&lt;3.15,A15&gt;=6.25,B15&gt;=2.95,G15&gt;=0.379,A15&gt;=6.1,D15&gt;=1.55,G15&gt;=0.154,D15&gt;=0.8),5.7,IF(AND(B15&gt;=3.15,A15&gt;=6.25,B15&gt;=2.95,G15&gt;=0.379,A15&gt;=6.1,D15&gt;=1.55,G15&gt;=0.154,D15&gt;=0.8),5.933,"shouldnthappen"))))))))))))))))))))))))))))))))))</f>
        <v>1.1</v>
      </c>
      <c r="AD15" s="1" t="n">
        <f aca="false">IF(AND(H15&lt;6.621,A15&lt;4.95,D15&lt;0.8),1,IF(AND(H15&lt;14.144,H15&gt;=6.621,A15&lt;4.95,D15&lt;0.8),1.4,IF(AND(H15&gt;=14.144,H15&gt;=6.621,A15&lt;4.95,D15&lt;0.8),1.3,IF(AND(G15&lt;0.13,B15&gt;=3.85,A15&gt;=4.95,D15&lt;0.8),1.3,IF(AND(G15&gt;=0.13,B15&gt;=3.85,A15&gt;=4.95,D15&lt;0.8),1.425,IF(AND(A15&gt;=6.05,B15&lt;2.75,D15&lt;1.55,D15&gt;=0.8),4.9,IF(AND(A15&gt;=7.3,G15&lt;0.119,D15&gt;=1.55,D15&gt;=0.8),6.7,IF(AND(H15&lt;6.555,D15&lt;0.25,B15&lt;3.85,A15&gt;=4.95,D15&lt;0.8),1.7,IF(AND(B15&lt;3.4,D15&gt;=0.25,B15&lt;3.85,A15&gt;=4.95,D15&lt;0.8),1.7,IF(AND(B15&gt;=3.4,D15&gt;=0.25,B15&lt;3.85,A15&gt;=4.95,D15&lt;0.8),1.6,IF(AND(A15&lt;5.05,A15&lt;6.05,B15&lt;2.75,D15&lt;1.55,D15&gt;=0.8),3.3,IF(AND(B15&lt;2.85,D15&lt;1.35,B15&gt;=2.75,D15&lt;1.55,D15&gt;=0.8),4.5,IF(AND(H15&lt;12.206,D15&gt;=1.35,B15&gt;=2.75,D15&lt;1.55,D15&gt;=0.8),4.7,IF(AND(H15&gt;=12.206,D15&gt;=1.35,B15&gt;=2.75,D15&lt;1.55,D15&gt;=0.8),4.52,IF(AND(G15&lt;0.024,A15&lt;7.3,G15&lt;0.119,D15&gt;=1.55,D15&gt;=0.8),5.7,IF(AND(G15&gt;=0.024,A15&lt;7.3,G15&lt;0.119,D15&gt;=1.55,D15&gt;=0.8),5.6,IF(AND(F15&lt;2.5,G15&lt;0.417,G15&gt;=0.119,D15&gt;=1.55,D15&gt;=0.8),5.05,IF(AND(B15&lt;3.15,H15&gt;=6.555,D15&lt;0.25,B15&lt;3.85,A15&gt;=4.95,D15&lt;0.8),1.6,IF(AND(G15&lt;0.356,A15&gt;=5.05,A15&lt;6.05,B15&lt;2.75,D15&lt;1.55,D15&gt;=0.8),4.12,IF(AND(A15&lt;5.65,B15&gt;=2.85,D15&lt;1.35,B15&gt;=2.75,D15&lt;1.55,D15&gt;=0.8),3.6,IF(AND(B15&lt;3.15,F15&gt;=2.5,G15&lt;0.417,G15&gt;=0.119,D15&gt;=1.55,D15&gt;=0.8),5.18,IF(AND(B15&gt;=3.15,F15&gt;=2.5,G15&lt;0.417,G15&gt;=0.119,D15&gt;=1.55,D15&gt;=0.8),5.3,IF(AND(D15&lt;1.7,A15&lt;6.95,G15&gt;=0.417,G15&gt;=0.119,D15&gt;=1.55,D15&gt;=0.8),4.7,IF(AND(A15&lt;7.25,A15&gt;=6.95,G15&gt;=0.417,G15&gt;=0.119,D15&gt;=1.55,D15&gt;=0.8),5.8,IF(AND(A15&gt;=7.25,A15&gt;=6.95,G15&gt;=0.417,G15&gt;=0.119,D15&gt;=1.55,D15&gt;=0.8),6.333,IF(AND(H15&lt;8.594,B15&gt;=3.15,H15&gt;=6.555,D15&lt;0.25,B15&lt;3.85,A15&gt;=4.95,D15&lt;0.8),1.4,IF(AND(H15&gt;=8.594,B15&gt;=3.15,H15&gt;=6.555,D15&lt;0.25,B15&lt;3.85,A15&gt;=4.95,D15&lt;0.8),1.5,IF(AND(H15&gt;=11.218,G15&gt;=0.356,A15&gt;=5.05,A15&lt;6.05,B15&lt;2.75,D15&lt;1.55,D15&gt;=0.8),3.925,IF(AND(A15&gt;=6.5,A15&gt;=5.65,B15&gt;=2.85,D15&lt;1.35,B15&gt;=2.75,D15&lt;1.55,D15&gt;=0.8),4.6,IF(AND(H15&lt;8.602,H15&lt;11.218,G15&gt;=0.356,A15&gt;=5.05,A15&lt;6.05,B15&lt;2.75,D15&lt;1.55,D15&gt;=0.8),3.95,IF(AND(H15&gt;=8.602,H15&lt;11.218,G15&gt;=0.356,A15&gt;=5.05,A15&lt;6.05,B15&lt;2.75,D15&lt;1.55,D15&gt;=0.8),3.75,IF(AND(H15&lt;10.129,A15&lt;6.5,A15&gt;=5.65,B15&gt;=2.85,D15&lt;1.35,B15&gt;=2.75,D15&lt;1.55,D15&gt;=0.8),4.2,IF(AND(H15&gt;=10.129,A15&lt;6.5,A15&gt;=5.65,B15&gt;=2.85,D15&lt;1.35,B15&gt;=2.75,D15&lt;1.55,D15&gt;=0.8),4.267,IF(AND(D15&lt;2.2,B15&lt;3.05,D15&gt;=1.7,A15&lt;6.95,G15&gt;=0.417,G15&gt;=0.119,D15&gt;=1.55,D15&gt;=0.8),5.3,IF(AND(D15&gt;=2.2,B15&lt;3.05,D15&gt;=1.7,A15&lt;6.95,G15&gt;=0.417,G15&gt;=0.119,D15&gt;=1.55,D15&gt;=0.8),5.133,IF(AND(D15&lt;2.45,B15&gt;=3.05,D15&gt;=1.7,A15&lt;6.95,G15&gt;=0.417,G15&gt;=0.119,D15&gt;=1.55,D15&gt;=0.8),5.6,IF(AND(D15&gt;=2.45,B15&gt;=3.05,D15&gt;=1.7,A15&lt;6.95,G15&gt;=0.417,G15&gt;=0.119,D15&gt;=1.55,D15&gt;=0.8),6,"shouldnthappen")))))))))))))))))))))))))))))))))))))</f>
        <v>1.4</v>
      </c>
      <c r="AE15" s="1" t="n">
        <f aca="false">IF(AND(G15&lt;0.123,D15&gt;=0.25,D15&lt;0.75),1.3,IF(AND(H15&gt;=16.774,D15&gt;=1.75,D15&gt;=0.75),6.4,IF(AND(B15&lt;3.4,A15&lt;4.8,D15&lt;0.25,D15&lt;0.75),1.22,IF(AND(B15&gt;=3.4,A15&lt;4.8,D15&lt;0.25,D15&lt;0.75),1,IF(AND(A15&gt;=5.45,A15&gt;=4.8,D15&lt;0.25,D15&lt;0.75),1.367,IF(AND(H15&gt;=10.688,D15&lt;1.35,D15&lt;1.75,D15&gt;=0.75),4.2,IF(AND(A15&lt;5.3,D15&gt;=1.35,D15&lt;1.75,D15&gt;=0.75),4.05,IF(AND(G15&gt;=0.857,H15&lt;16.774,D15&gt;=1.75,D15&gt;=0.75),5.02,IF(AND(H15&lt;6.089,A15&lt;5.45,A15&gt;=4.8,D15&lt;0.25,D15&lt;0.75),1.7,IF(AND(G15&lt;0.184,D15&lt;0.35,G15&gt;=0.123,D15&gt;=0.25,D15&lt;0.75),1.7,IF(AND(G15&gt;=0.184,D15&lt;0.35,G15&gt;=0.123,D15&gt;=0.25,D15&lt;0.75),1.48,IF(AND(A15&lt;5.25,D15&gt;=0.35,G15&gt;=0.123,D15&gt;=0.25,D15&lt;0.75),1.75,IF(AND(A15&gt;=5.25,D15&gt;=0.35,G15&gt;=0.123,D15&gt;=0.25,D15&lt;0.75),1.5,IF(AND(A15&lt;5.3,H15&lt;10.688,D15&lt;1.35,D15&lt;1.75,D15&gt;=0.75),3.15,IF(AND(H15&lt;9.474,A15&gt;=5.3,D15&gt;=1.35,D15&lt;1.75,D15&gt;=0.75),4.95,IF(AND(G15&gt;=0.779,G15&lt;0.857,H15&lt;16.774,D15&gt;=1.75,D15&gt;=0.75),6,IF(AND(G15&lt;0.05,H15&gt;=6.089,A15&lt;5.45,A15&gt;=4.8,D15&lt;0.25,D15&lt;0.75),1.4,IF(AND(H15&lt;6.69,A15&gt;=5.3,H15&lt;10.688,D15&lt;1.35,D15&lt;1.75,D15&gt;=0.75),4.033,IF(AND(H15&gt;=6.69,A15&gt;=5.3,H15&lt;10.688,D15&lt;1.35,D15&lt;1.75,D15&gt;=0.75),3.733,IF(AND(B15&lt;2.5,H15&gt;=9.474,A15&gt;=5.3,D15&gt;=1.35,D15&lt;1.75,D15&gt;=0.75),4.5,IF(AND(D15&gt;=2.45,G15&lt;0.779,G15&lt;0.857,H15&lt;16.774,D15&gt;=1.75,D15&gt;=0.75),6,IF(AND(B15&gt;=3.75,G15&gt;=0.05,H15&gt;=6.089,A15&lt;5.45,A15&gt;=4.8,D15&lt;0.25,D15&lt;0.75),1.6,IF(AND(H15&lt;13.695,B15&gt;=2.5,H15&gt;=9.474,A15&gt;=5.3,D15&gt;=1.35,D15&lt;1.75,D15&gt;=0.75),4.567,IF(AND(G15&gt;=0.654,D15&lt;2.45,G15&lt;0.779,G15&lt;0.857,H15&lt;16.774,D15&gt;=1.75,D15&gt;=0.75),4.9,IF(AND(G15&gt;=0.73,B15&lt;3.75,G15&gt;=0.05,H15&gt;=6.089,A15&lt;5.45,A15&gt;=4.8,D15&lt;0.25,D15&lt;0.75),1.4,IF(AND(A15&lt;6.65,H15&gt;=13.695,B15&gt;=2.5,H15&gt;=9.474,A15&gt;=5.3,D15&gt;=1.35,D15&lt;1.75,D15&gt;=0.75),4.4,IF(AND(A15&gt;=6.65,H15&gt;=13.695,B15&gt;=2.5,H15&gt;=9.474,A15&gt;=5.3,D15&gt;=1.35,D15&lt;1.75,D15&gt;=0.75),4.84,IF(AND(B15&lt;2.75,G15&lt;0.654,D15&lt;2.45,G15&lt;0.779,G15&lt;0.857,H15&lt;16.774,D15&gt;=1.75,D15&gt;=0.75),5.2,IF(AND(H15&lt;9.524,G15&lt;0.73,B15&lt;3.75,G15&gt;=0.05,H15&gt;=6.089,A15&lt;5.45,A15&gt;=4.8,D15&lt;0.25,D15&lt;0.75),1.5,IF(AND(H15&gt;=9.524,G15&lt;0.73,B15&lt;3.75,G15&gt;=0.05,H15&gt;=6.089,A15&lt;5.45,A15&gt;=4.8,D15&lt;0.25,D15&lt;0.75),1.4,IF(AND(H15&gt;=13.644,B15&gt;=2.75,G15&lt;0.654,D15&lt;2.45,G15&lt;0.779,G15&lt;0.857,H15&lt;16.774,D15&gt;=1.75,D15&gt;=0.75),6.033,IF(AND(A15&gt;=6.85,H15&lt;13.644,B15&gt;=2.75,G15&lt;0.654,D15&lt;2.45,G15&lt;0.779,G15&lt;0.857,H15&lt;16.774,D15&gt;=1.75,D15&gt;=0.75),5.1,IF(AND(A15&gt;=6.75,A15&lt;6.85,H15&lt;13.644,B15&gt;=2.75,G15&lt;0.654,D15&lt;2.45,G15&lt;0.779,G15&lt;0.857,H15&lt;16.774,D15&gt;=1.75,D15&gt;=0.75),5.9,IF(AND(D15&gt;=2.35,A15&lt;6.75,A15&lt;6.85,H15&lt;13.644,B15&gt;=2.75,G15&lt;0.654,D15&lt;2.45,G15&lt;0.779,G15&lt;0.857,H15&lt;16.774,D15&gt;=1.75,D15&gt;=0.75),5.6,IF(AND(H15&lt;11.146,D15&lt;2.35,A15&lt;6.75,A15&lt;6.85,H15&lt;13.644,B15&gt;=2.75,G15&lt;0.654,D15&lt;2.45,G15&lt;0.779,G15&lt;0.857,H15&lt;16.774,D15&gt;=1.75,D15&gt;=0.75),5.4,IF(AND(H15&gt;=11.146,D15&lt;2.35,A15&lt;6.75,A15&lt;6.85,H15&lt;13.644,B15&gt;=2.75,G15&lt;0.654,D15&lt;2.45,G15&lt;0.779,G15&lt;0.857,H15&lt;16.774,D15&gt;=1.75,D15&gt;=0.75),5.6,"shouldnthappen"))))))))))))))))))))))))))))))))))))</f>
        <v>1.4</v>
      </c>
      <c r="AF15" s="1" t="n">
        <f aca="false">IF(AND(A15&lt;4.5,D15&lt;0.8),1.233,IF(AND(B15&lt;3.05,A15&gt;=4.5,D15&lt;0.8),1.4,IF(AND(D15&gt;=0.45,B15&gt;=3.05,A15&gt;=4.5,D15&lt;0.8),1.667,IF(AND(D15&lt;1.05,D15&lt;1.35,A15&lt;6.25,D15&gt;=0.8),3.633,IF(AND(H15&lt;13.935,A15&gt;=7.05,A15&gt;=6.25,D15&gt;=0.8),6,IF(AND(G15&gt;=0.948,D15&lt;0.45,B15&gt;=3.05,A15&gt;=4.5,D15&lt;0.8),1.7,IF(AND(G15&lt;0.652,D15&gt;=1.05,D15&lt;1.35,A15&lt;6.25,D15&gt;=0.8),4.16,IF(AND(D15&gt;=2.15,D15&gt;=1.75,D15&gt;=1.35,A15&lt;6.25,D15&gt;=0.8),5.4,IF(AND(G15&gt;=0.912,F15&lt;2.5,A15&lt;7.05,A15&gt;=6.25,D15&gt;=0.8),4.4,IF(AND(B15&gt;=3.25,F15&gt;=2.5,A15&lt;7.05,A15&gt;=6.25,D15&gt;=0.8),5.85,IF(AND(H15&lt;17.32,H15&gt;=13.935,A15&gt;=7.05,A15&gt;=6.25,D15&gt;=0.8),6.65,IF(AND(H15&gt;=17.32,H15&gt;=13.935,A15&gt;=7.05,A15&gt;=6.25,D15&gt;=0.8),6.4,IF(AND(H15&gt;=13.547,G15&lt;0.948,D15&lt;0.45,B15&gt;=3.05,A15&gt;=4.5,D15&lt;0.8),1.38,IF(AND(B15&gt;=2.75,G15&gt;=0.652,D15&gt;=1.05,D15&lt;1.35,A15&lt;6.25,D15&gt;=0.8),3.6,IF(AND(H15&lt;9.417,G15&lt;0.404,D15&lt;1.75,D15&gt;=1.35,A15&lt;6.25,D15&gt;=0.8),4.2,IF(AND(H15&gt;=9.417,G15&lt;0.404,D15&lt;1.75,D15&gt;=1.35,A15&lt;6.25,D15&gt;=0.8),4.5,IF(AND(G15&lt;0.464,G15&gt;=0.404,D15&lt;1.75,D15&gt;=1.35,A15&lt;6.25,D15&gt;=0.8),4.5,IF(AND(G15&gt;=0.464,G15&gt;=0.404,D15&lt;1.75,D15&gt;=1.35,A15&lt;6.25,D15&gt;=0.8),4.625,IF(AND(D15&lt;1.85,D15&lt;2.15,D15&gt;=1.75,D15&gt;=1.35,A15&lt;6.25,D15&gt;=0.8),4.9,IF(AND(D15&gt;=1.85,D15&lt;2.15,D15&gt;=1.75,D15&gt;=1.35,A15&lt;6.25,D15&gt;=0.8),5.05,IF(AND(G15&lt;0.332,G15&lt;0.912,F15&lt;2.5,A15&lt;7.05,A15&gt;=6.25,D15&gt;=0.8),4.467,IF(AND(G15&gt;=0.332,G15&lt;0.912,F15&lt;2.5,A15&lt;7.05,A15&gt;=6.25,D15&gt;=0.8),4.767,IF(AND(D15&lt;0.15,H15&lt;13.547,G15&lt;0.948,D15&lt;0.45,B15&gt;=3.05,A15&gt;=4.5,D15&lt;0.8),1.5,IF(AND(D15&lt;1.15,B15&lt;2.75,G15&gt;=0.652,D15&gt;=1.05,D15&lt;1.35,A15&lt;6.25,D15&gt;=0.8),3.9,IF(AND(D15&gt;=1.15,B15&lt;2.75,G15&gt;=0.652,D15&gt;=1.05,D15&lt;1.35,A15&lt;6.25,D15&gt;=0.8),4,IF(AND(D15&gt;=2.25,B15&lt;3.15,B15&lt;3.25,F15&gt;=2.5,A15&lt;7.05,A15&gt;=6.25,D15&gt;=0.8),5.14,IF(AND(G15&lt;0.621,B15&gt;=3.15,B15&lt;3.25,F15&gt;=2.5,A15&lt;7.05,A15&gt;=6.25,D15&gt;=0.8),5.75,IF(AND(G15&gt;=0.621,B15&gt;=3.15,B15&lt;3.25,F15&gt;=2.5,A15&lt;7.05,A15&gt;=6.25,D15&gt;=0.8),5.1,IF(AND(G15&gt;=0.862,D15&gt;=0.15,H15&lt;13.547,G15&lt;0.948,D15&lt;0.45,B15&gt;=3.05,A15&gt;=4.5,D15&lt;0.8),1.5,IF(AND(A15&lt;6.35,D15&lt;2.25,B15&lt;3.15,B15&lt;3.25,F15&gt;=2.5,A15&lt;7.05,A15&gt;=6.25,D15&gt;=0.8),5.267,IF(AND(A15&gt;=6.35,D15&lt;2.25,B15&lt;3.15,B15&lt;3.25,F15&gt;=2.5,A15&lt;7.05,A15&gt;=6.25,D15&gt;=0.8),5.42,IF(AND(A15&lt;5.1,G15&lt;0.862,D15&gt;=0.15,H15&lt;13.547,G15&lt;0.948,D15&lt;0.45,B15&gt;=3.05,A15&gt;=4.5,D15&lt;0.8),1.35,IF(AND(B15&lt;3.95,A15&gt;=5.1,G15&lt;0.862,D15&gt;=0.15,H15&lt;13.547,G15&lt;0.948,D15&lt;0.45,B15&gt;=3.05,A15&gt;=4.5,D15&lt;0.8),1.5,IF(AND(B15&gt;=3.95,A15&gt;=5.1,G15&lt;0.862,D15&gt;=0.15,H15&lt;13.547,G15&lt;0.948,D15&lt;0.45,B15&gt;=3.05,A15&gt;=4.5,D15&lt;0.8),1.467,"shouldnthappen"))))))))))))))))))))))))))))))))))</f>
        <v>1.4</v>
      </c>
      <c r="AG15" s="1" t="n">
        <f aca="false">IF(AND(H15&lt;5.748,A15&lt;4.85,D15&lt;0.75),1,IF(AND(B15&gt;=3.5,D15&gt;=1.75,D15&gt;=0.75),6.2,IF(AND(A15&gt;=4.65,H15&gt;=5.748,A15&lt;4.85,D15&lt;0.75),1.333,IF(AND(H15&lt;6.417,B15&lt;3.45,A15&gt;=4.85,D15&lt;0.75),1.7,IF(AND(A15&lt;5.05,B15&gt;=3.45,A15&gt;=4.85,D15&lt;0.75),1.4,IF(AND(A15&gt;=5.05,B15&gt;=3.45,A15&gt;=4.85,D15&lt;0.75),1.5,IF(AND(F15&gt;=2.5,H15&lt;13.641,D15&lt;1.75,D15&gt;=0.75),4.667,IF(AND(G15&lt;0.187,H15&gt;=13.641,D15&lt;1.75,D15&gt;=0.75),5,IF(AND(A15&gt;=7.1,B15&lt;3.5,D15&gt;=1.75,D15&gt;=0.75),6.575,IF(AND(G15&lt;0.161,A15&lt;4.65,H15&gt;=5.748,A15&lt;4.85,D15&lt;0.75),1.5,IF(AND(H15&lt;8.399,H15&gt;=6.417,B15&lt;3.45,A15&gt;=4.85,D15&lt;0.75),1.5,IF(AND(H15&gt;=8.399,H15&gt;=6.417,B15&lt;3.45,A15&gt;=4.85,D15&lt;0.75),1.625,IF(AND(G15&lt;0.086,F15&lt;2.5,H15&lt;13.641,D15&lt;1.75,D15&gt;=0.75),4.7,IF(AND(D15&lt;1.35,G15&gt;=0.187,H15&gt;=13.641,D15&lt;1.75,D15&gt;=0.75),4.2,IF(AND(G15&lt;0.422,G15&gt;=0.161,A15&lt;4.65,H15&gt;=5.748,A15&lt;4.85,D15&lt;0.75),1.4,IF(AND(G15&gt;=0.422,G15&gt;=0.161,A15&lt;4.65,H15&gt;=5.748,A15&lt;4.85,D15&lt;0.75),1.3,IF(AND(B15&lt;2.5,D15&gt;=1.35,G15&gt;=0.187,H15&gt;=13.641,D15&lt;1.75,D15&gt;=0.75),4.5,IF(AND(B15&lt;2.75,A15&lt;6,A15&lt;7.1,B15&lt;3.5,D15&gt;=1.75,D15&gt;=0.75),5.1,IF(AND(B15&gt;=2.75,A15&lt;6,A15&lt;7.1,B15&lt;3.5,D15&gt;=1.75,D15&gt;=0.75),5.02,IF(AND(A15&lt;5.15,A15&lt;5.9,G15&gt;=0.086,F15&lt;2.5,H15&lt;13.641,D15&lt;1.75,D15&gt;=0.75),3,IF(AND(G15&lt;0.644,A15&gt;=5.9,G15&gt;=0.086,F15&lt;2.5,H15&lt;13.641,D15&lt;1.75,D15&gt;=0.75),4.65,IF(AND(G15&gt;=0.644,A15&gt;=5.9,G15&gt;=0.086,F15&lt;2.5,H15&lt;13.641,D15&lt;1.75,D15&gt;=0.75),4.24,IF(AND(D15&lt;1.45,B15&gt;=2.5,D15&gt;=1.35,G15&gt;=0.187,H15&gt;=13.641,D15&lt;1.75,D15&gt;=0.75),4.68,IF(AND(D15&gt;=1.45,B15&gt;=2.5,D15&gt;=1.35,G15&gt;=0.187,H15&gt;=13.641,D15&lt;1.75,D15&gt;=0.75),4.833,IF(AND(H15&lt;13.18,D15&lt;2.05,A15&gt;=6,A15&lt;7.1,B15&lt;3.5,D15&gt;=1.75,D15&gt;=0.75),5.44,IF(AND(H15&gt;=13.18,D15&lt;2.05,A15&gt;=6,A15&lt;7.1,B15&lt;3.5,D15&gt;=1.75,D15&gt;=0.75),5.1,IF(AND(H15&lt;8.759,D15&gt;=2.05,A15&gt;=6,A15&lt;7.1,B15&lt;3.5,D15&gt;=1.75,D15&gt;=0.75),5.4,IF(AND(A15&gt;=5.75,A15&gt;=5.15,A15&lt;5.9,G15&gt;=0.086,F15&lt;2.5,H15&lt;13.641,D15&lt;1.75,D15&gt;=0.75),3.967,IF(AND(H15&lt;10.159,H15&gt;=8.759,D15&gt;=2.05,A15&gt;=6,A15&lt;7.1,B15&lt;3.5,D15&gt;=1.75,D15&gt;=0.75),5.925,IF(AND(D15&lt;1.2,A15&lt;5.75,A15&gt;=5.15,A15&lt;5.9,G15&gt;=0.086,F15&lt;2.5,H15&lt;13.641,D15&lt;1.75,D15&gt;=0.75),3.667,IF(AND(D15&lt;2.25,H15&gt;=10.159,H15&gt;=8.759,D15&gt;=2.05,A15&gt;=6,A15&lt;7.1,B15&lt;3.5,D15&gt;=1.75,D15&gt;=0.75),5.66,IF(AND(D15&gt;=2.25,H15&gt;=10.159,H15&gt;=8.759,D15&gt;=2.05,A15&gt;=6,A15&lt;7.1,B15&lt;3.5,D15&gt;=1.75,D15&gt;=0.75),5.34,IF(AND(D15&lt;1.35,D15&gt;=1.2,A15&lt;5.75,A15&gt;=5.15,A15&lt;5.9,G15&gt;=0.086,F15&lt;2.5,H15&lt;13.641,D15&lt;1.75,D15&gt;=0.75),4.025,IF(AND(D15&gt;=1.35,D15&gt;=1.2,A15&lt;5.75,A15&gt;=5.15,A15&lt;5.9,G15&gt;=0.086,F15&lt;2.5,H15&lt;13.641,D15&lt;1.75,D15&gt;=0.75),3.9,"shouldnthappen"))))))))))))))))))))))))))))))))))</f>
        <v>1.333</v>
      </c>
      <c r="AH15" s="1" t="n">
        <f aca="false">IF(AND(F15&lt;1.5,H15&lt;6.799,A15&lt;5.45),1.7,IF(AND(F15&gt;=1.5,H15&lt;6.799,A15&lt;5.45),4.1,IF(AND(D15&gt;=0.8,H15&gt;=6.799,A15&lt;5.45),3.9,IF(AND(H15&lt;7.564,F15&lt;2.5,A15&gt;=5.45),3.925,IF(AND(H15&gt;=16.284,F15&gt;=2.5,A15&gt;=5.45),6.5,IF(AND(A15&lt;4.35,D15&lt;0.8,H15&gt;=6.799,A15&lt;5.45),1.1,IF(AND(B15&lt;2.8,D15&lt;1.35,H15&gt;=7.564,F15&lt;2.5,A15&gt;=5.45),4.1,IF(AND(B15&gt;=2.8,D15&lt;1.35,H15&gt;=7.564,F15&lt;2.5,A15&gt;=5.45),4.267,IF(AND(B15&lt;2.75,D15&gt;=1.35,H15&gt;=7.564,F15&lt;2.5,A15&gt;=5.45),5,IF(AND(G15&gt;=0.078,G15&lt;0.26,H15&lt;16.284,F15&gt;=2.5,A15&gt;=5.45),6.06,IF(AND(G15&gt;=0.805,G15&gt;=0.26,H15&lt;16.284,F15&gt;=2.5,A15&gt;=5.45),5.02,IF(AND(H15&gt;=10.109,B15&gt;=3.45,A15&gt;=4.35,D15&lt;0.8,H15&gt;=6.799,A15&lt;5.45),1.55,IF(AND(D15&lt;2.25,G15&lt;0.078,G15&lt;0.26,H15&lt;16.284,F15&gt;=2.5,A15&gt;=5.45),5.6,IF(AND(D15&gt;=2.25,G15&lt;0.078,G15&lt;0.26,H15&lt;16.284,F15&gt;=2.5,A15&gt;=5.45),5.7,IF(AND(A15&lt;6.15,G15&lt;0.805,G15&gt;=0.26,H15&lt;16.284,F15&gt;=2.5,A15&gt;=5.45),4.967,IF(AND(A15&lt;4.65,H15&lt;12.227,B15&lt;3.45,A15&gt;=4.35,D15&lt;0.8,H15&gt;=6.799,A15&lt;5.45),1.333,IF(AND(A15&lt;4.85,H15&gt;=12.227,B15&lt;3.45,A15&gt;=4.35,D15&lt;0.8,H15&gt;=6.799,A15&lt;5.45),1.42,IF(AND(A15&gt;=4.85,H15&gt;=12.227,B15&lt;3.45,A15&gt;=4.35,D15&lt;0.8,H15&gt;=6.799,A15&lt;5.45),1.533,IF(AND(A15&lt;5.05,H15&lt;10.109,B15&gt;=3.45,A15&gt;=4.35,D15&lt;0.8,H15&gt;=6.799,A15&lt;5.45),1.4,IF(AND(A15&gt;=5.05,H15&lt;10.109,B15&gt;=3.45,A15&gt;=4.35,D15&lt;0.8,H15&gt;=6.799,A15&lt;5.45),1.5,IF(AND(G15&lt;0.14,H15&lt;13.531,B15&gt;=2.75,D15&gt;=1.35,H15&gt;=7.564,F15&lt;2.5,A15&gt;=5.45),4.7,IF(AND(G15&lt;0.187,H15&gt;=13.531,B15&gt;=2.75,D15&gt;=1.35,H15&gt;=7.564,F15&lt;2.5,A15&gt;=5.45),5,IF(AND(G15&gt;=0.187,H15&gt;=13.531,B15&gt;=2.75,D15&gt;=1.35,H15&gt;=7.564,F15&lt;2.5,A15&gt;=5.45),4.66,IF(AND(A15&lt;6.35,A15&gt;=6.15,G15&lt;0.805,G15&gt;=0.26,H15&lt;16.284,F15&gt;=2.5,A15&gt;=5.45),6,IF(AND(D15&lt;0.15,A15&gt;=4.65,H15&lt;12.227,B15&lt;3.45,A15&gt;=4.35,D15&lt;0.8,H15&gt;=6.799,A15&lt;5.45),1.5,IF(AND(H15&lt;10.723,G15&gt;=0.14,H15&lt;13.531,B15&gt;=2.75,D15&gt;=1.35,H15&gt;=7.564,F15&lt;2.5,A15&gt;=5.45),4.6,IF(AND(H15&gt;=10.723,G15&gt;=0.14,H15&lt;13.531,B15&gt;=2.75,D15&gt;=1.35,H15&gt;=7.564,F15&lt;2.5,A15&gt;=5.45),4.46,IF(AND(G15&lt;0.364,A15&gt;=6.35,A15&gt;=6.15,G15&lt;0.805,G15&gt;=0.26,H15&lt;16.284,F15&gt;=2.5,A15&gt;=5.45),5.28,IF(AND(A15&lt;5.1,D15&gt;=0.15,A15&gt;=4.65,H15&lt;12.227,B15&lt;3.45,A15&gt;=4.35,D15&lt;0.8,H15&gt;=6.799,A15&lt;5.45),1.36,IF(AND(A15&gt;=5.1,D15&gt;=0.15,A15&gt;=4.65,H15&lt;12.227,B15&lt;3.45,A15&gt;=4.35,D15&lt;0.8,H15&gt;=6.799,A15&lt;5.45),1.4,IF(AND(G15&gt;=0.6,G15&gt;=0.364,A15&gt;=6.35,A15&gt;=6.15,G15&lt;0.805,G15&gt;=0.26,H15&lt;16.284,F15&gt;=2.5,A15&gt;=5.45),5.1,IF(AND(A15&gt;=6.95,G15&lt;0.6,G15&gt;=0.364,A15&gt;=6.35,A15&gt;=6.15,G15&lt;0.805,G15&gt;=0.26,H15&lt;16.284,F15&gt;=2.5,A15&gt;=5.45),5.8,IF(AND(B15&lt;3.2,A15&lt;6.95,G15&lt;0.6,G15&gt;=0.364,A15&gt;=6.35,A15&gt;=6.15,G15&lt;0.805,G15&gt;=0.26,H15&lt;16.284,F15&gt;=2.5,A15&gt;=5.45),5.6,IF(AND(B15&gt;=3.2,A15&lt;6.95,G15&lt;0.6,G15&gt;=0.364,A15&gt;=6.35,A15&gt;=6.15,G15&lt;0.805,G15&gt;=0.26,H15&lt;16.284,F15&gt;=2.5,A15&gt;=5.45),5.7,"shouldnthappen"))))))))))))))))))))))))))))))))))</f>
        <v>1.42</v>
      </c>
      <c r="AI15" s="1" t="n">
        <f aca="false">IF(AND(B15&gt;=3.55,A15&lt;5.05,F15&lt;1.5),1,IF(AND(H15&gt;=13.436,A15&gt;=5.05,F15&lt;1.5),1.633,IF(AND(A15&lt;4.35,B15&lt;3.55,A15&lt;5.05,F15&lt;1.5),1.1,IF(AND(A15&lt;5.15,H15&lt;13.436,A15&gt;=5.05,F15&lt;1.5),1.6,IF(AND(G15&lt;0.837,D15&lt;1.2,B15&lt;2.65,F15&gt;=1.5),3.7,IF(AND(G15&gt;=0.837,D15&lt;1.2,B15&lt;2.65,F15&gt;=1.5),3,IF(AND(D15&lt;1.4,D15&gt;=1.2,B15&lt;2.65,F15&gt;=1.5),4.133,IF(AND(D15&gt;=1.4,D15&gt;=1.2,B15&lt;2.65,F15&gt;=1.5),4.633,IF(AND(G15&lt;0.302,A15&gt;=4.35,B15&lt;3.55,A15&lt;5.05,F15&lt;1.5),1.34,IF(AND(D15&gt;=0.3,A15&gt;=5.15,H15&lt;13.436,A15&gt;=5.05,F15&lt;1.5),1.5,IF(AND(G15&lt;0.233,G15&lt;0.265,D15&lt;1.55,B15&gt;=2.65,F15&gt;=1.5),4.56,IF(AND(G15&gt;=0.233,G15&lt;0.265,D15&lt;1.55,B15&gt;=2.65,F15&gt;=1.5),5.1,IF(AND(G15&lt;0.395,G15&gt;=0.265,D15&lt;1.55,B15&gt;=2.65,F15&gt;=1.5),4.025,IF(AND(H15&lt;13.935,A15&gt;=7.05,D15&gt;=1.55,B15&gt;=2.65,F15&gt;=1.5),6.12,IF(AND(H15&gt;=13.935,A15&gt;=7.05,D15&gt;=1.55,B15&gt;=2.65,F15&gt;=1.5),6.64,IF(AND(G15&gt;=0.858,G15&gt;=0.302,A15&gt;=4.35,B15&lt;3.55,A15&lt;5.05,F15&lt;1.5),1.3,IF(AND(H15&lt;6.543,D15&lt;0.3,A15&gt;=5.15,H15&lt;13.436,A15&gt;=5.05,F15&lt;1.5),1.4,IF(AND(H15&gt;=6.543,D15&lt;0.3,A15&gt;=5.15,H15&lt;13.436,A15&gt;=5.05,F15&lt;1.5),1.48,IF(AND(A15&lt;6.3,G15&gt;=0.395,G15&gt;=0.265,D15&lt;1.55,B15&gt;=2.65,F15&gt;=1.5),4.14,IF(AND(A15&gt;=6.3,G15&gt;=0.395,G15&gt;=0.265,D15&lt;1.55,B15&gt;=2.65,F15&gt;=1.5),4.767,IF(AND(G15&gt;=0.669,B15&lt;3.15,A15&lt;7.05,D15&gt;=1.55,B15&gt;=2.65,F15&gt;=1.5),5,IF(AND(H15&lt;9.459,G15&lt;0.858,G15&gt;=0.302,A15&gt;=4.35,B15&lt;3.55,A15&lt;5.05,F15&lt;1.5),1.4,IF(AND(H15&gt;=9.459,G15&lt;0.858,G15&gt;=0.302,A15&gt;=4.35,B15&lt;3.55,A15&lt;5.05,F15&lt;1.5),1.6,IF(AND(G15&gt;=0.433,G15&lt;0.669,B15&lt;3.15,A15&lt;7.05,D15&gt;=1.55,B15&gt;=2.65,F15&gt;=1.5),5.68,IF(AND(G15&lt;0.481,H15&lt;10.257,B15&gt;=3.15,A15&lt;7.05,D15&gt;=1.55,B15&gt;=2.65,F15&gt;=1.5),5.7,IF(AND(G15&gt;=0.481,H15&lt;10.257,B15&gt;=3.15,A15&lt;7.05,D15&gt;=1.55,B15&gt;=2.65,F15&gt;=1.5),5.9,IF(AND(D15&lt;2.15,H15&gt;=10.257,B15&gt;=3.15,A15&lt;7.05,D15&gt;=1.55,B15&gt;=2.65,F15&gt;=1.5),5.1,IF(AND(D15&gt;=2.15,H15&gt;=10.257,B15&gt;=3.15,A15&lt;7.05,D15&gt;=1.55,B15&gt;=2.65,F15&gt;=1.5),5.42,IF(AND(G15&lt;0.098,G15&lt;0.433,G15&lt;0.669,B15&lt;3.15,A15&lt;7.05,D15&gt;=1.55,B15&gt;=2.65,F15&gt;=1.5),5.567,IF(AND(D15&lt;1.8,G15&gt;=0.098,G15&lt;0.433,G15&lt;0.669,B15&lt;3.15,A15&lt;7.05,D15&gt;=1.55,B15&gt;=2.65,F15&gt;=1.5),5.033,IF(AND(G15&gt;=0.312,D15&gt;=1.8,G15&gt;=0.098,G15&lt;0.433,G15&lt;0.669,B15&lt;3.15,A15&lt;7.05,D15&gt;=1.55,B15&gt;=2.65,F15&gt;=1.5),5.4,IF(AND(H15&lt;9.002,G15&lt;0.312,D15&gt;=1.8,G15&gt;=0.098,G15&lt;0.433,G15&lt;0.669,B15&lt;3.15,A15&lt;7.05,D15&gt;=1.55,B15&gt;=2.65,F15&gt;=1.5),5.1,IF(AND(H15&gt;=9.002,G15&lt;0.312,D15&gt;=1.8,G15&gt;=0.098,G15&lt;0.433,G15&lt;0.669,B15&lt;3.15,A15&lt;7.05,D15&gt;=1.55,B15&gt;=2.65,F15&gt;=1.5),5.26,"shouldnthappen")))))))))))))))))))))))))))))))))</f>
        <v>1.3</v>
      </c>
      <c r="AJ15" s="1" t="n">
        <f aca="false">IF(AND(A15&gt;=5.25,D15&gt;=0.35,D15&lt;0.8),1.433,IF(AND(F15&gt;=2.5,H15&lt;6.927,D15&gt;=0.8),5.1,IF(AND(H15&lt;5.85,B15&lt;3.65,D15&lt;0.35,D15&lt;0.8),1,IF(AND(A15&lt;5.55,B15&gt;=3.65,D15&lt;0.35,D15&lt;0.8),1.5,IF(AND(A15&gt;=5.55,B15&gt;=3.65,D15&lt;0.35,D15&lt;0.8),1.7,IF(AND(H15&lt;7.949,A15&lt;5.25,D15&gt;=0.35,D15&lt;0.8),1.9,IF(AND(H15&gt;=7.949,A15&lt;5.25,D15&gt;=0.35,D15&lt;0.8),1.54,IF(AND(A15&lt;5.55,F15&lt;2.5,H15&lt;6.927,D15&gt;=0.8),3.98,IF(AND(A15&gt;=5.55,F15&lt;2.5,H15&lt;6.927,D15&gt;=0.8),4.1,IF(AND(A15&gt;=7.25,D15&gt;=1.55,H15&gt;=6.927,D15&gt;=0.8),6.65,IF(AND(A15&lt;5.75,D15&lt;1.2,D15&lt;1.55,H15&gt;=6.927,D15&gt;=0.8),3.62,IF(AND(A15&gt;=5.75,D15&lt;1.2,D15&lt;1.55,H15&gt;=6.927,D15&gt;=0.8),4.1,IF(AND(G15&lt;0.175,A15&lt;4.8,H15&gt;=5.85,B15&lt;3.65,D15&lt;0.35,D15&lt;0.8),1.5,IF(AND(G15&gt;=0.175,A15&lt;4.8,H15&gt;=5.85,B15&lt;3.65,D15&lt;0.35,D15&lt;0.8),1.3,IF(AND(A15&gt;=5.05,A15&gt;=4.8,H15&gt;=5.85,B15&lt;3.65,D15&lt;0.35,D15&lt;0.8),1.5,IF(AND(G15&gt;=0.735,A15&lt;6.25,D15&gt;=1.2,D15&lt;1.55,H15&gt;=6.927,D15&gt;=0.8),4,IF(AND(H15&lt;10.464,A15&lt;6.2,A15&lt;7.25,D15&gt;=1.55,H15&gt;=6.927,D15&gt;=0.8),5.1,IF(AND(H15&gt;=10.464,A15&lt;6.2,A15&lt;7.25,D15&gt;=1.55,H15&gt;=6.927,D15&gt;=0.8),4.9,IF(AND(G15&lt;0.418,A15&lt;5.05,A15&gt;=4.8,H15&gt;=5.85,B15&lt;3.65,D15&lt;0.35,D15&lt;0.8),1.48,IF(AND(G15&gt;=0.418,A15&lt;5.05,A15&gt;=4.8,H15&gt;=5.85,B15&lt;3.65,D15&lt;0.35,D15&lt;0.8),1.3,IF(AND(B15&lt;2.75,G15&lt;0.735,A15&lt;6.25,D15&gt;=1.2,D15&lt;1.55,H15&gt;=6.927,D15&gt;=0.8),4.35,IF(AND(H15&lt;15.422,D15&lt;1.45,A15&gt;=6.25,D15&gt;=1.2,D15&lt;1.55,H15&gt;=6.927,D15&gt;=0.8),4.375,IF(AND(H15&gt;=15.422,D15&lt;1.45,A15&gt;=6.25,D15&gt;=1.2,D15&lt;1.55,H15&gt;=6.927,D15&gt;=0.8),4.7,IF(AND(A15&lt;6.4,D15&gt;=1.45,A15&gt;=6.25,D15&gt;=1.2,D15&lt;1.55,H15&gt;=6.927,D15&gt;=0.8),5.1,IF(AND(G15&gt;=0.576,D15&lt;2.15,A15&gt;=6.2,A15&lt;7.25,D15&gt;=1.55,H15&gt;=6.927,D15&gt;=0.8),5.1,IF(AND(G15&lt;0.537,D15&gt;=2.15,A15&gt;=6.2,A15&lt;7.25,D15&gt;=1.55,H15&gt;=6.927,D15&gt;=0.8),5.533,IF(AND(G15&gt;=0.537,D15&gt;=2.15,A15&gt;=6.2,A15&lt;7.25,D15&gt;=1.55,H15&gt;=6.927,D15&gt;=0.8),5.9,IF(AND(D15&lt;1.45,B15&gt;=2.75,G15&lt;0.735,A15&lt;6.25,D15&gt;=1.2,D15&lt;1.55,H15&gt;=6.927,D15&gt;=0.8),4.6,IF(AND(D15&gt;=1.45,B15&gt;=2.75,G15&lt;0.735,A15&lt;6.25,D15&gt;=1.2,D15&lt;1.55,H15&gt;=6.927,D15&gt;=0.8),4.5,IF(AND(H15&lt;12.582,A15&gt;=6.4,D15&gt;=1.45,A15&gt;=6.25,D15&gt;=1.2,D15&lt;1.55,H15&gt;=6.927,D15&gt;=0.8),4.66,IF(AND(H15&gt;=12.582,A15&gt;=6.4,D15&gt;=1.45,A15&gt;=6.25,D15&gt;=1.2,D15&lt;1.55,H15&gt;=6.927,D15&gt;=0.8),4.9,IF(AND(B15&lt;2.75,G15&lt;0.576,D15&lt;2.15,A15&gt;=6.2,A15&lt;7.25,D15&gt;=1.55,H15&gt;=6.927,D15&gt;=0.8),5.3,IF(AND(G15&gt;=0.395,B15&gt;=2.75,G15&lt;0.576,D15&lt;2.15,A15&gt;=6.2,A15&lt;7.25,D15&gt;=1.55,H15&gt;=6.927,D15&gt;=0.8),5.6,IF(AND(D15&gt;=1.9,G15&lt;0.395,B15&gt;=2.75,G15&lt;0.576,D15&lt;2.15,A15&gt;=6.2,A15&lt;7.25,D15&gt;=1.55,H15&gt;=6.927,D15&gt;=0.8),5.333,IF(AND(B15&lt;2.95,D15&lt;1.9,G15&lt;0.395,B15&gt;=2.75,G15&lt;0.576,D15&lt;2.15,A15&gt;=6.2,A15&lt;7.25,D15&gt;=1.55,H15&gt;=6.927,D15&gt;=0.8),5.6,IF(AND(B15&gt;=2.95,D15&lt;1.9,G15&lt;0.395,B15&gt;=2.75,G15&lt;0.576,D15&lt;2.15,A15&gt;=6.2,A15&lt;7.25,D15&gt;=1.55,H15&gt;=6.927,D15&gt;=0.8),5.5,"shouldnthappen"))))))))))))))))))))))))))))))))))))</f>
        <v>1.3</v>
      </c>
      <c r="AK15" s="1" t="n">
        <f aca="false">IF(AND(H15&lt;5.85,B15&lt;3.65,F15&lt;1.5),1,IF(AND(B15&gt;=3.95,B15&gt;=3.65,F15&lt;1.5),1.433,IF(AND(A15&lt;5.15,F15&lt;2.5,F15&gt;=1.5),3.075,IF(AND(D15&gt;=0.35,H15&gt;=5.85,B15&lt;3.65,F15&lt;1.5),1.5,IF(AND(G15&lt;0.168,B15&lt;3.95,B15&gt;=3.65,F15&lt;1.5),1.7,IF(AND(H15&lt;5.767,A15&lt;7.25,F15&gt;=2.5,F15&gt;=1.5),4.5,IF(AND(D15&lt;1.9,A15&gt;=7.25,F15&gt;=2.5,F15&gt;=1.5),6.3,IF(AND(D15&gt;=1.9,A15&gt;=7.25,F15&gt;=2.5,F15&gt;=1.5),6.575,IF(AND(B15&lt;3.75,G15&gt;=0.168,B15&lt;3.95,B15&gt;=3.65,F15&lt;1.5),1.5,IF(AND(B15&gt;=3.75,G15&gt;=0.168,B15&lt;3.95,B15&gt;=3.65,F15&lt;1.5),1.6,IF(AND(D15&gt;=1.35,A15&lt;6.15,A15&gt;=5.15,F15&lt;2.5,F15&gt;=1.5),4.42,IF(AND(D15&lt;1.4,A15&gt;=6.15,A15&gt;=5.15,F15&lt;2.5,F15&gt;=1.5),4.5,IF(AND(D15&gt;=1.4,A15&gt;=6.15,A15&gt;=5.15,F15&lt;2.5,F15&gt;=1.5),4.675,IF(AND(D15&lt;0.15,H15&lt;11.218,D15&lt;0.35,H15&gt;=5.85,B15&lt;3.65,F15&lt;1.5),1.5,IF(AND(D15&lt;0.15,H15&gt;=11.218,D15&lt;0.35,H15&gt;=5.85,B15&lt;3.65,F15&lt;1.5),1.1,IF(AND(B15&lt;2.7,D15&lt;1.35,A15&lt;6.15,A15&gt;=5.15,F15&lt;2.5,F15&gt;=1.5),3.82,IF(AND(A15&lt;6.15,G15&gt;=0.755,H15&gt;=5.767,A15&lt;7.25,F15&gt;=2.5,F15&gt;=1.5),4.98,IF(AND(A15&gt;=6.15,G15&gt;=0.755,H15&gt;=5.767,A15&lt;7.25,F15&gt;=2.5,F15&gt;=1.5),5.3,IF(AND(B15&lt;3.4,D15&gt;=0.15,H15&lt;11.218,D15&lt;0.35,H15&gt;=5.85,B15&lt;3.65,F15&lt;1.5),1.4,IF(AND(B15&gt;=3.4,D15&gt;=0.15,H15&lt;11.218,D15&lt;0.35,H15&gt;=5.85,B15&lt;3.65,F15&lt;1.5),1.3,IF(AND(H15&lt;11.731,D15&gt;=0.15,H15&gt;=11.218,D15&lt;0.35,H15&gt;=5.85,B15&lt;3.65,F15&lt;1.5),1.2,IF(AND(H15&lt;9.053,B15&gt;=2.7,D15&lt;1.35,A15&lt;6.15,A15&gt;=5.15,F15&lt;2.5,F15&gt;=1.5),3.85,IF(AND(D15&gt;=2.1,B15&lt;2.85,G15&lt;0.755,H15&gt;=5.767,A15&lt;7.25,F15&gt;=2.5,F15&gt;=1.5),5.6,IF(AND(D15&gt;=2.45,B15&gt;=2.85,G15&lt;0.755,H15&gt;=5.767,A15&lt;7.25,F15&gt;=2.5,F15&gt;=1.5),5.8,IF(AND(B15&gt;=3.45,H15&gt;=11.731,D15&gt;=0.15,H15&gt;=11.218,D15&lt;0.35,H15&gt;=5.85,B15&lt;3.65,F15&lt;1.5),1.3,IF(AND(A15&lt;5.9,H15&gt;=9.053,B15&gt;=2.7,D15&lt;1.35,A15&lt;6.15,A15&gt;=5.15,F15&lt;2.5,F15&gt;=1.5),4.3,IF(AND(A15&gt;=5.9,H15&gt;=9.053,B15&gt;=2.7,D15&lt;1.35,A15&lt;6.15,A15&gt;=5.15,F15&lt;2.5,F15&gt;=1.5),4,IF(AND(G15&gt;=0.519,D15&lt;2.1,B15&lt;2.85,G15&lt;0.755,H15&gt;=5.767,A15&lt;7.25,F15&gt;=2.5,F15&gt;=1.5),4.9,IF(AND(A15&gt;=7.05,D15&lt;2.45,B15&gt;=2.85,G15&lt;0.755,H15&gt;=5.767,A15&lt;7.25,F15&gt;=2.5,F15&gt;=1.5),5.8,IF(AND(H15&lt;14.396,B15&lt;3.45,H15&gt;=11.731,D15&gt;=0.15,H15&gt;=11.218,D15&lt;0.35,H15&gt;=5.85,B15&lt;3.65,F15&lt;1.5),1.44,IF(AND(H15&gt;=14.396,B15&lt;3.45,H15&gt;=11.731,D15&gt;=0.15,H15&gt;=11.218,D15&lt;0.35,H15&gt;=5.85,B15&lt;3.65,F15&lt;1.5),1.3,IF(AND(G15&lt;0.282,G15&lt;0.519,D15&lt;2.1,B15&lt;2.85,G15&lt;0.755,H15&gt;=5.767,A15&lt;7.25,F15&gt;=2.5,F15&gt;=1.5),5.1,IF(AND(G15&gt;=0.282,G15&lt;0.519,D15&lt;2.1,B15&lt;2.85,G15&lt;0.755,H15&gt;=5.767,A15&lt;7.25,F15&gt;=2.5,F15&gt;=1.5),5.3,IF(AND(A15&lt;6.4,D15&lt;1.9,A15&lt;7.05,D15&lt;2.45,B15&gt;=2.85,G15&lt;0.755,H15&gt;=5.767,A15&lt;7.25,F15&gt;=2.5,F15&gt;=1.5),5.6,IF(AND(A15&gt;=6.4,D15&lt;1.9,A15&lt;7.05,D15&lt;2.45,B15&gt;=2.85,G15&lt;0.755,H15&gt;=5.767,A15&lt;7.25,F15&gt;=2.5,F15&gt;=1.5),5.5,IF(AND(H15&lt;8.884,D15&gt;=1.9,A15&lt;7.05,D15&lt;2.45,B15&gt;=2.85,G15&lt;0.755,H15&gt;=5.767,A15&lt;7.25,F15&gt;=2.5,F15&gt;=1.5),5.3,IF(AND(H15&gt;=8.884,D15&gt;=1.9,A15&lt;7.05,D15&lt;2.45,B15&gt;=2.85,G15&lt;0.755,H15&gt;=5.767,A15&lt;7.25,F15&gt;=2.5,F15&gt;=1.5),5.52,"shouldnthappen")))))))))))))))))))))))))))))))))))))</f>
        <v>1.1</v>
      </c>
      <c r="AL15" s="1" t="n">
        <f aca="false">IF(AND(H15&lt;5.85,A15&lt;5.05,D15&lt;0.8),1,IF(AND(B15&lt;3.35,A15&gt;=5.05,D15&lt;0.8),1.7,IF(AND(D15&gt;=2.45,F15&gt;=2.5,D15&gt;=0.8),6.05,IF(AND(H15&gt;=11.218,H15&gt;=5.85,A15&lt;5.05,D15&lt;0.8),1.28,IF(AND(G15&gt;=0.948,B15&gt;=3.35,A15&gt;=5.05,D15&lt;0.8),1.7,IF(AND(G15&gt;=0.423,H15&lt;11.218,H15&gt;=5.85,A15&lt;5.05,D15&lt;0.8),1.3,IF(AND(B15&lt;3.6,G15&lt;0.948,B15&gt;=3.35,A15&gt;=5.05,D15&lt;0.8),1.4,IF(AND(H15&lt;10.258,D15&lt;1.15,A15&lt;5.9,F15&lt;2.5,D15&gt;=0.8),3.36,IF(AND(H15&gt;=10.258,D15&lt;1.15,A15&lt;5.9,F15&lt;2.5,D15&gt;=0.8),3.9,IF(AND(A15&lt;5.3,D15&gt;=1.15,A15&lt;5.9,F15&lt;2.5,D15&gt;=0.8),3.9,IF(AND(D15&lt;1.55,B15&lt;2.75,A15&gt;=5.9,F15&lt;2.5,D15&gt;=0.8),4.64,IF(AND(D15&gt;=1.55,B15&lt;2.75,A15&gt;=5.9,F15&lt;2.5,D15&gt;=0.8),5.1,IF(AND(D15&gt;=1.6,B15&gt;=2.75,A15&gt;=5.9,F15&lt;2.5,D15&gt;=0.8),5,IF(AND(H15&lt;5.767,H15&lt;8.598,D15&lt;2.45,F15&gt;=2.5,D15&gt;=0.8),4.5,IF(AND(A15&lt;6.25,H15&gt;=8.598,D15&lt;2.45,F15&gt;=2.5,D15&gt;=0.8),5.02,IF(AND(B15&lt;3.55,G15&lt;0.423,H15&lt;11.218,H15&gt;=5.85,A15&lt;5.05,D15&lt;0.8),1.525,IF(AND(B15&gt;=3.55,G15&lt;0.423,H15&lt;11.218,H15&gt;=5.85,A15&lt;5.05,D15&lt;0.8),1.4,IF(AND(H15&gt;=13.932,B15&gt;=3.6,G15&lt;0.948,B15&gt;=3.35,A15&gt;=5.05,D15&lt;0.8),1.65,IF(AND(G15&gt;=0.652,A15&gt;=5.3,D15&gt;=1.15,A15&lt;5.9,F15&lt;2.5,D15&gt;=0.8),3.8,IF(AND(D15&lt;1.35,D15&lt;1.6,B15&gt;=2.75,A15&gt;=5.9,F15&lt;2.5,D15&gt;=0.8),4.42,IF(AND(H15&lt;6.656,H15&gt;=5.767,H15&lt;8.598,D15&lt;2.45,F15&gt;=2.5,D15&gt;=0.8),5.033,IF(AND(H15&gt;=6.656,H15&gt;=5.767,H15&lt;8.598,D15&lt;2.45,F15&gt;=2.5,D15&gt;=0.8),5.1,IF(AND(G15&gt;=0.885,A15&gt;=6.25,H15&gt;=8.598,D15&lt;2.45,F15&gt;=2.5,D15&gt;=0.8),5.2,IF(AND(H15&lt;6.926,H15&lt;13.932,B15&gt;=3.6,G15&lt;0.948,B15&gt;=3.35,A15&gt;=5.05,D15&lt;0.8),1.433,IF(AND(H15&gt;=6.926,H15&lt;13.932,B15&gt;=3.6,G15&lt;0.948,B15&gt;=3.35,A15&gt;=5.05,D15&lt;0.8),1.5,IF(AND(A15&lt;5.65,G15&lt;0.652,A15&gt;=5.3,D15&gt;=1.15,A15&lt;5.9,F15&lt;2.5,D15&gt;=0.8),4.36,IF(AND(A15&gt;=5.65,G15&lt;0.652,A15&gt;=5.3,D15&gt;=1.15,A15&lt;5.9,F15&lt;2.5,D15&gt;=0.8),4.2,IF(AND(H15&gt;=13.561,D15&gt;=1.35,D15&lt;1.6,B15&gt;=2.75,A15&gt;=5.9,F15&lt;2.5,D15&gt;=0.8),4.767,IF(AND(H15&lt;9.091,G15&lt;0.885,A15&gt;=6.25,H15&gt;=8.598,D15&lt;2.45,F15&gt;=2.5,D15&gt;=0.8),6.3,IF(AND(H15&gt;=12.206,H15&lt;13.561,D15&gt;=1.35,D15&lt;1.6,B15&gt;=2.75,A15&gt;=5.9,F15&lt;2.5,D15&gt;=0.8),4.4,IF(AND(D15&gt;=2.25,H15&gt;=9.091,G15&lt;0.885,A15&gt;=6.25,H15&gt;=8.598,D15&lt;2.45,F15&gt;=2.5,D15&gt;=0.8),5.9,IF(AND(B15&lt;3.05,H15&lt;12.206,H15&lt;13.561,D15&gt;=1.35,D15&lt;1.6,B15&gt;=2.75,A15&gt;=5.9,F15&lt;2.5,D15&gt;=0.8),4.6,IF(AND(B15&gt;=3.05,H15&lt;12.206,H15&lt;13.561,D15&gt;=1.35,D15&lt;1.6,B15&gt;=2.75,A15&gt;=5.9,F15&lt;2.5,D15&gt;=0.8),4.7,IF(AND(G15&gt;=0.596,D15&lt;2.25,H15&gt;=9.091,G15&lt;0.885,A15&gt;=6.25,H15&gt;=8.598,D15&lt;2.45,F15&gt;=2.5,D15&gt;=0.8),5.1,IF(AND(G15&gt;=0.379,G15&lt;0.596,D15&lt;2.25,H15&gt;=9.091,G15&lt;0.885,A15&gt;=6.25,H15&gt;=8.598,D15&lt;2.45,F15&gt;=2.5,D15&gt;=0.8),5.767,IF(AND(D15&lt;2.15,G15&lt;0.379,G15&lt;0.596,D15&lt;2.25,H15&gt;=9.091,G15&lt;0.885,A15&gt;=6.25,H15&gt;=8.598,D15&lt;2.45,F15&gt;=2.5,D15&gt;=0.8),5.4,IF(AND(D15&gt;=2.15,G15&lt;0.379,G15&lt;0.596,D15&lt;2.25,H15&gt;=9.091,G15&lt;0.885,A15&gt;=6.25,H15&gt;=8.598,D15&lt;2.45,F15&gt;=2.5,D15&gt;=0.8),5.6,"shouldnthappen")))))))))))))))))))))))))))))))))))))</f>
        <v>1.28</v>
      </c>
      <c r="AM15" s="1" t="n">
        <f aca="false">IF(AND(H15&lt;5.245,D15&lt;0.8),1,IF(AND(A15&lt;4.5,H15&gt;=5.245,D15&lt;0.8),1.35,IF(AND(D15&gt;=0.5,A15&gt;=4.5,H15&gt;=5.245,D15&lt;0.8),1.6,IF(AND(H15&lt;7.25,B15&lt;2.6,A15&lt;6.15,D15&gt;=0.8),4.375,IF(AND(H15&gt;=7.25,B15&lt;2.6,A15&lt;6.15,D15&gt;=0.8),3.075,IF(AND(H15&lt;13.935,A15&gt;=7.05,A15&gt;=6.15,D15&gt;=0.8),6.067,IF(AND(H15&gt;=13.935,A15&gt;=7.05,A15&gt;=6.15,D15&gt;=0.8),6.525,IF(AND(G15&gt;=0.948,D15&lt;0.5,A15&gt;=4.5,H15&gt;=5.245,D15&lt;0.8),1.7,IF(AND(G15&lt;0.568,D15&gt;=1.55,B15&gt;=2.6,A15&lt;6.15,D15&gt;=0.8),5.1,IF(AND(G15&gt;=0.568,D15&gt;=1.55,B15&gt;=2.6,A15&lt;6.15,D15&gt;=0.8),5,IF(AND(A15&gt;=6.6,B15&gt;=3.15,A15&lt;7.05,A15&gt;=6.15,D15&gt;=0.8),5.78,IF(AND(G15&lt;0.165,G15&lt;0.273,D15&lt;1.55,B15&gt;=2.6,A15&lt;6.15,D15&gt;=0.8),4.1,IF(AND(G15&gt;=0.165,G15&lt;0.273,D15&lt;1.55,B15&gt;=2.6,A15&lt;6.15,D15&gt;=0.8),4.5,IF(AND(D15&lt;1.35,G15&gt;=0.273,D15&lt;1.55,B15&gt;=2.6,A15&lt;6.15,D15&gt;=0.8),4.08,IF(AND(D15&gt;=1.35,G15&gt;=0.273,D15&lt;1.55,B15&gt;=2.6,A15&lt;6.15,D15&gt;=0.8),4.4,IF(AND(D15&lt;1.45,F15&lt;2.5,B15&lt;3.15,A15&lt;7.05,A15&gt;=6.15,D15&gt;=0.8),4.38,IF(AND(D15&gt;=1.45,F15&lt;2.5,B15&lt;3.15,A15&lt;7.05,A15&gt;=6.15,D15&gt;=0.8),4.75,IF(AND(D15&gt;=2.25,F15&gt;=2.5,B15&lt;3.15,A15&lt;7.05,A15&gt;=6.15,D15&gt;=0.8),5.16,IF(AND(H15&lt;11.488,A15&lt;6.6,B15&gt;=3.15,A15&lt;7.05,A15&gt;=6.15,D15&gt;=0.8),6,IF(AND(H15&gt;=14.396,D15&lt;0.25,G15&lt;0.948,D15&lt;0.5,A15&gt;=4.5,H15&gt;=5.245,D15&lt;0.8),1.3,IF(AND(A15&gt;=5.55,D15&gt;=0.25,G15&lt;0.948,D15&lt;0.5,A15&gt;=4.5,H15&gt;=5.245,D15&lt;0.8),1.7,IF(AND(D15&lt;1.85,D15&lt;2.25,F15&gt;=2.5,B15&lt;3.15,A15&lt;7.05,A15&gt;=6.15,D15&gt;=0.8),5.6,IF(AND(G15&lt;0.669,H15&gt;=11.488,A15&lt;6.6,B15&gt;=3.15,A15&lt;7.05,A15&gt;=6.15,D15&gt;=0.8),4.7,IF(AND(G15&gt;=0.669,H15&gt;=11.488,A15&lt;6.6,B15&gt;=3.15,A15&lt;7.05,A15&gt;=6.15,D15&gt;=0.8),5.22,IF(AND(H15&lt;6.543,H15&lt;14.396,D15&lt;0.25,G15&lt;0.948,D15&lt;0.5,A15&gt;=4.5,H15&gt;=5.245,D15&lt;0.8),1.4,IF(AND(A15&lt;4.95,A15&lt;5.55,D15&gt;=0.25,G15&lt;0.948,D15&lt;0.5,A15&gt;=4.5,H15&gt;=5.245,D15&lt;0.8),1.4,IF(AND(A15&gt;=4.95,A15&lt;5.55,D15&gt;=0.25,G15&lt;0.948,D15&lt;0.5,A15&gt;=4.5,H15&gt;=5.245,D15&lt;0.8),1.48,IF(AND(H15&lt;10.667,D15&gt;=1.85,D15&lt;2.25,F15&gt;=2.5,B15&lt;3.15,A15&lt;7.05,A15&gt;=6.15,D15&gt;=0.8),5.25,IF(AND(H15&gt;=10.667,D15&gt;=1.85,D15&lt;2.25,F15&gt;=2.5,B15&lt;3.15,A15&lt;7.05,A15&gt;=6.15,D15&gt;=0.8),5.55,IF(AND(G15&lt;0.063,H15&gt;=6.543,H15&lt;14.396,D15&lt;0.25,G15&lt;0.948,D15&lt;0.5,A15&gt;=4.5,H15&gt;=5.245,D15&lt;0.8),1.4,IF(AND(H15&lt;9.212,G15&gt;=0.063,H15&gt;=6.543,H15&lt;14.396,D15&lt;0.25,G15&lt;0.948,D15&lt;0.5,A15&gt;=4.5,H15&gt;=5.245,D15&lt;0.8),1.475,IF(AND(H15&gt;=9.212,G15&gt;=0.063,H15&gt;=6.543,H15&lt;14.396,D15&lt;0.25,G15&lt;0.948,D15&lt;0.5,A15&gt;=4.5,H15&gt;=5.245,D15&lt;0.8),1.5,"shouldnthappen"))))))))))))))))))))))))))))))))</f>
        <v>1.5</v>
      </c>
      <c r="AN15" s="1" t="n">
        <f aca="false">IF(AND(D15&lt;0.7,A15&gt;=5.55),1.633,IF(AND(G15&lt;0.38,B15&lt;2.8,A15&lt;5.55),4.3,IF(AND(G15&gt;=0.38,B15&lt;2.8,A15&lt;5.55),3.325,IF(AND(D15&gt;=0.35,B15&gt;=2.8,A15&lt;5.55),1.6,IF(AND(B15&gt;=3.4,A15&lt;4.8,D15&lt;0.35,B15&gt;=2.8,A15&lt;5.55),1,IF(AND(H15&gt;=11.789,A15&lt;5.9,D15&lt;1.55,D15&gt;=0.7,A15&gt;=5.55),4.325,IF(AND(F15&gt;=2.5,A15&gt;=5.9,D15&lt;1.55,D15&gt;=0.7,A15&gt;=5.55),5.05,IF(AND(D15&lt;1.9,A15&gt;=7.25,D15&gt;=1.55,D15&gt;=0.7,A15&gt;=5.55),6.3,IF(AND(D15&gt;=1.9,A15&gt;=7.25,D15&gt;=1.55,D15&gt;=0.7,A15&gt;=5.55),6.4,IF(AND(A15&lt;4.35,B15&lt;3.4,A15&lt;4.8,D15&lt;0.35,B15&gt;=2.8,A15&lt;5.55),1.1,IF(AND(G15&gt;=0.934,B15&lt;3.45,A15&gt;=4.8,D15&lt;0.35,B15&gt;=2.8,A15&lt;5.55),1.7,IF(AND(H15&gt;=14.877,B15&gt;=3.45,A15&gt;=4.8,D15&lt;0.35,B15&gt;=2.8,A15&lt;5.55),1.3,IF(AND(B15&lt;2.6,H15&lt;11.789,A15&lt;5.9,D15&lt;1.55,D15&gt;=0.7,A15&gt;=5.55),3.9,IF(AND(B15&gt;=2.6,H15&lt;11.789,A15&lt;5.9,D15&lt;1.55,D15&gt;=0.7,A15&gt;=5.55),4.26,IF(AND(A15&lt;6.6,F15&lt;2.5,A15&gt;=5.9,D15&lt;1.55,D15&gt;=0.7,A15&gt;=5.55),4.625,IF(AND(A15&gt;=6.6,F15&lt;2.5,A15&gt;=5.9,D15&lt;1.55,D15&gt;=0.7,A15&gt;=5.55),4.475,IF(AND(B15&lt;2.6,D15&lt;2.05,A15&lt;7.25,D15&gt;=1.55,D15&gt;=0.7,A15&gt;=5.55),5.8,IF(AND(G15&gt;=0.743,D15&gt;=2.05,A15&lt;7.25,D15&gt;=1.55,D15&gt;=0.7,A15&gt;=5.55),5.1,IF(AND(G15&lt;0.422,A15&gt;=4.35,B15&lt;3.4,A15&lt;4.8,D15&lt;0.35,B15&gt;=2.8,A15&lt;5.55),1.367,IF(AND(G15&gt;=0.422,A15&gt;=4.35,B15&lt;3.4,A15&lt;4.8,D15&lt;0.35,B15&gt;=2.8,A15&lt;5.55),1.3,IF(AND(A15&lt;5.05,G15&lt;0.934,B15&lt;3.45,A15&gt;=4.8,D15&lt;0.35,B15&gt;=2.8,A15&lt;5.55),1.525,IF(AND(A15&gt;=5.05,G15&lt;0.934,B15&lt;3.45,A15&gt;=4.8,D15&lt;0.35,B15&gt;=2.8,A15&lt;5.55),1.5,IF(AND(G15&gt;=0.585,H15&lt;14.877,B15&gt;=3.45,A15&gt;=4.8,D15&lt;0.35,B15&gt;=2.8,A15&lt;5.55),1.54,IF(AND(G15&gt;=0.537,G15&lt;0.743,D15&gt;=2.05,A15&lt;7.25,D15&gt;=1.55,D15&gt;=0.7,A15&gt;=5.55),5.833,IF(AND(D15&gt;=0.25,G15&lt;0.585,H15&lt;14.877,B15&gt;=3.45,A15&gt;=4.8,D15&lt;0.35,B15&gt;=2.8,A15&lt;5.55),1.367,IF(AND(D15&lt;1.75,H15&lt;13.795,B15&gt;=2.6,D15&lt;2.05,A15&lt;7.25,D15&gt;=1.55,D15&gt;=0.7,A15&gt;=5.55),5.45,IF(AND(B15&lt;2.85,H15&gt;=13.795,B15&gt;=2.6,D15&lt;2.05,A15&lt;7.25,D15&gt;=1.55,D15&gt;=0.7,A15&gt;=5.55),5.1,IF(AND(B15&gt;=2.85,H15&gt;=13.795,B15&gt;=2.6,D15&lt;2.05,A15&lt;7.25,D15&gt;=1.55,D15&gt;=0.7,A15&gt;=5.55),4.82,IF(AND(G15&lt;0.353,G15&lt;0.537,G15&lt;0.743,D15&gt;=2.05,A15&lt;7.25,D15&gt;=1.55,D15&gt;=0.7,A15&gt;=5.55),5.425,IF(AND(G15&gt;=0.353,G15&lt;0.537,G15&lt;0.743,D15&gt;=2.05,A15&lt;7.25,D15&gt;=1.55,D15&gt;=0.7,A15&gt;=5.55),5.62,IF(AND(G15&lt;0.311,D15&lt;0.25,G15&lt;0.585,H15&lt;14.877,B15&gt;=3.45,A15&gt;=4.8,D15&lt;0.35,B15&gt;=2.8,A15&lt;5.55),1.5,IF(AND(G15&gt;=0.311,D15&lt;0.25,G15&lt;0.585,H15&lt;14.877,B15&gt;=3.45,A15&gt;=4.8,D15&lt;0.35,B15&gt;=2.8,A15&lt;5.55),1.4,IF(AND(B15&gt;=3.1,D15&gt;=1.75,H15&lt;13.795,B15&gt;=2.6,D15&lt;2.05,A15&lt;7.25,D15&gt;=1.55,D15&gt;=0.7,A15&gt;=5.55),5.1,IF(AND(B15&lt;2.85,B15&lt;3.1,D15&gt;=1.75,H15&lt;13.795,B15&gt;=2.6,D15&lt;2.05,A15&lt;7.25,D15&gt;=1.55,D15&gt;=0.7,A15&gt;=5.55),5.2,IF(AND(B15&gt;=2.85,B15&lt;3.1,D15&gt;=1.75,H15&lt;13.795,B15&gt;=2.6,D15&lt;2.05,A15&lt;7.25,D15&gt;=1.55,D15&gt;=0.7,A15&gt;=5.55),5.2,"shouldnthappen")))))))))))))))))))))))))))))))))))</f>
        <v>1.525</v>
      </c>
      <c r="AO15" s="1" t="n">
        <f aca="false">IF(AND(H15&gt;=14.529,G15&lt;0.633,D15&lt;0.8),1.3,IF(AND(A15&lt;5.05,G15&gt;=0.633,D15&lt;0.8),1.35,IF(AND(H15&gt;=14.379,H15&lt;14.529,G15&lt;0.633,D15&lt;0.8),1.7,IF(AND(B15&lt;3.35,A15&gt;=5.05,G15&gt;=0.633,D15&lt;0.8),1.7,IF(AND(D15&gt;=1.45,A15&lt;5.95,F15&lt;2.5,D15&gt;=0.8),4.5,IF(AND(D15&lt;1.35,A15&gt;=5.95,F15&lt;2.5,D15&gt;=0.8),4,IF(AND(D15&lt;1.85,G15&gt;=0.845,F15&gt;=2.5,D15&gt;=0.8),4.8,IF(AND(B15&gt;=4.3,H15&lt;14.379,H15&lt;14.529,G15&lt;0.633,D15&lt;0.8),1.5,IF(AND(A15&lt;5.25,B15&gt;=3.35,A15&gt;=5.05,G15&gt;=0.633,D15&lt;0.8),1.55,IF(AND(A15&gt;=5.25,B15&gt;=3.35,A15&gt;=5.05,G15&gt;=0.633,D15&lt;0.8),1.633,IF(AND(A15&lt;5.05,D15&lt;1.45,A15&lt;5.95,F15&lt;2.5,D15&gt;=0.8),3.3,IF(AND(G15&lt;0.293,D15&gt;=1.35,A15&gt;=5.95,F15&lt;2.5,D15&gt;=0.8),5,IF(AND(A15&gt;=6.6,D15&lt;2.05,G15&lt;0.845,F15&gt;=2.5,D15&gt;=0.8),5.8,IF(AND(B15&lt;3.05,D15&gt;=2.05,G15&lt;0.845,F15&gt;=2.5,D15&gt;=0.8),6.15,IF(AND(B15&lt;2.9,D15&gt;=1.85,G15&gt;=0.845,F15&gt;=2.5,D15&gt;=0.8),5.1,IF(AND(B15&gt;=2.9,D15&gt;=1.85,G15&gt;=0.845,F15&gt;=2.5,D15&gt;=0.8),5.2,IF(AND(B15&gt;=3.8,B15&lt;4.3,H15&lt;14.379,H15&lt;14.529,G15&lt;0.633,D15&lt;0.8),1.333,IF(AND(A15&lt;6.25,G15&gt;=0.293,D15&gt;=1.35,A15&gt;=5.95,F15&lt;2.5,D15&gt;=0.8),4.6,IF(AND(H15&lt;10.351,A15&lt;6.6,D15&lt;2.05,G15&lt;0.845,F15&gt;=2.5,D15&gt;=0.8),5.4,IF(AND(G15&gt;=0.364,B15&gt;=3.05,D15&gt;=2.05,G15&lt;0.845,F15&gt;=2.5,D15&gt;=0.8),5.66,IF(AND(G15&gt;=0.447,B15&lt;3.8,B15&lt;4.3,H15&lt;14.379,H15&lt;14.529,G15&lt;0.633,D15&lt;0.8),1.3,IF(AND(H15&lt;6.247,A15&lt;5.65,A15&gt;=5.05,D15&lt;1.45,A15&lt;5.95,F15&lt;2.5,D15&gt;=0.8),4.033,IF(AND(D15&lt;1.25,A15&gt;=5.65,A15&gt;=5.05,D15&lt;1.45,A15&lt;5.95,F15&lt;2.5,D15&gt;=0.8),3.88,IF(AND(D15&gt;=1.25,A15&gt;=5.65,A15&gt;=5.05,D15&lt;1.45,A15&lt;5.95,F15&lt;2.5,D15&gt;=0.8),4.35,IF(AND(B15&lt;2.65,A15&gt;=6.25,G15&gt;=0.293,D15&gt;=1.35,A15&gt;=5.95,F15&lt;2.5,D15&gt;=0.8),4.9,IF(AND(B15&lt;2.75,H15&gt;=10.351,A15&lt;6.6,D15&lt;2.05,G15&lt;0.845,F15&gt;=2.5,D15&gt;=0.8),5.1,IF(AND(B15&gt;=2.75,H15&gt;=10.351,A15&lt;6.6,D15&lt;2.05,G15&lt;0.845,F15&gt;=2.5,D15&gt;=0.8),4.95,IF(AND(B15&lt;3.15,G15&lt;0.364,B15&gt;=3.05,D15&gt;=2.05,G15&lt;0.845,F15&gt;=2.5,D15&gt;=0.8),5.28,IF(AND(B15&gt;=3.15,G15&lt;0.364,B15&gt;=3.05,D15&gt;=2.05,G15&lt;0.845,F15&gt;=2.5,D15&gt;=0.8),5.5,IF(AND(H15&lt;9.212,G15&lt;0.447,B15&lt;3.8,B15&lt;4.3,H15&lt;14.379,H15&lt;14.529,G15&lt;0.633,D15&lt;0.8),1.4,IF(AND(G15&lt;0.356,H15&gt;=6.247,A15&lt;5.65,A15&gt;=5.05,D15&lt;1.45,A15&lt;5.95,F15&lt;2.5,D15&gt;=0.8),4.2,IF(AND(B15&lt;3,B15&gt;=2.65,A15&gt;=6.25,G15&gt;=0.293,D15&gt;=1.35,A15&gt;=5.95,F15&lt;2.5,D15&gt;=0.8),4.6,IF(AND(B15&gt;=3,B15&gt;=2.65,A15&gt;=6.25,G15&gt;=0.293,D15&gt;=1.35,A15&gt;=5.95,F15&lt;2.5,D15&gt;=0.8),4.7,IF(AND(A15&lt;5.05,H15&gt;=9.212,G15&lt;0.447,B15&lt;3.8,B15&lt;4.3,H15&lt;14.379,H15&lt;14.529,G15&lt;0.633,D15&lt;0.8),1.533,IF(AND(A15&gt;=5.05,H15&gt;=9.212,G15&lt;0.447,B15&lt;3.8,B15&lt;4.3,H15&lt;14.379,H15&lt;14.529,G15&lt;0.633,D15&lt;0.8),1.425,IF(AND(A15&lt;5.35,G15&gt;=0.356,H15&gt;=6.247,A15&lt;5.65,A15&gt;=5.05,D15&lt;1.45,A15&lt;5.95,F15&lt;2.5,D15&gt;=0.8),3.9,IF(AND(A15&gt;=5.35,G15&gt;=0.356,H15&gt;=6.247,A15&lt;5.65,A15&gt;=5.05,D15&lt;1.45,A15&lt;5.95,F15&lt;2.5,D15&gt;=0.8),3.72,"shouldnthappen")))))))))))))))))))))))))))))))))))))</f>
        <v>1.35</v>
      </c>
      <c r="AP15" s="1" t="n">
        <f aca="false">IF(AND(F15&gt;=1.5,A15&lt;5.55),3.84,IF(AND(G15&gt;=0.52,A15&lt;4.75,F15&lt;1.5,A15&lt;5.55),1.16,IF(AND(A15&lt;5.65,A15&lt;5.85,D15&lt;1.55,A15&gt;=5.55),4.2,IF(AND(A15&gt;=5.65,A15&lt;5.85,D15&lt;1.55,A15&gt;=5.55),3.167,IF(AND(G15&gt;=0.798,A15&gt;=5.85,D15&lt;1.55,A15&gt;=5.55),4,IF(AND(F15&lt;2.5,H15&lt;14.1,D15&gt;=1.55,A15&gt;=5.55),4.84,IF(AND(A15&lt;7.2,H15&gt;=14.1,D15&gt;=1.55,A15&gt;=5.55),5.633,IF(AND(A15&gt;=7.2,H15&gt;=14.1,D15&gt;=1.55,A15&gt;=5.55),6.6,IF(AND(G15&lt;0.161,G15&lt;0.52,A15&lt;4.75,F15&lt;1.5,A15&lt;5.55),1.5,IF(AND(D15&gt;=0.5,G15&lt;0.676,A15&gt;=4.75,F15&lt;1.5,A15&lt;5.55),1.6,IF(AND(H15&lt;11.016,G15&gt;=0.676,A15&gt;=4.75,F15&lt;1.5,A15&lt;5.55),1.75,IF(AND(G15&lt;0.209,G15&lt;0.798,A15&gt;=5.85,D15&lt;1.55,A15&gt;=5.55),4.5,IF(AND(G15&gt;=0.74,F15&gt;=2.5,H15&lt;14.1,D15&gt;=1.55,A15&gt;=5.55),6.225,IF(AND(B15&lt;2.95,G15&gt;=0.161,G15&lt;0.52,A15&lt;4.75,F15&lt;1.5,A15&lt;5.55),1.4,IF(AND(B15&gt;=2.95,G15&gt;=0.161,G15&lt;0.52,A15&lt;4.75,F15&lt;1.5,A15&lt;5.55),1.34,IF(AND(B15&lt;3.15,D15&lt;0.5,G15&lt;0.676,A15&gt;=4.75,F15&lt;1.5,A15&lt;5.55),1.52,IF(AND(D15&lt;0.25,H15&gt;=11.016,G15&gt;=0.676,A15&gt;=4.75,F15&lt;1.5,A15&lt;5.55),1.567,IF(AND(D15&gt;=0.25,H15&gt;=11.016,G15&gt;=0.676,A15&gt;=4.75,F15&lt;1.5,A15&lt;5.55),1.5,IF(AND(H15&lt;7.47,G15&gt;=0.209,G15&lt;0.798,A15&gt;=5.85,D15&lt;1.55,A15&gt;=5.55),5.05,IF(AND(B15&lt;2.85,G15&lt;0.74,F15&gt;=2.5,H15&lt;14.1,D15&gt;=1.55,A15&gt;=5.55),5.35,IF(AND(B15&lt;3.3,B15&gt;=3.15,D15&lt;0.5,G15&lt;0.676,A15&gt;=4.75,F15&lt;1.5,A15&lt;5.55),1.2,IF(AND(D15&lt;1.45,H15&gt;=7.47,G15&gt;=0.209,G15&lt;0.798,A15&gt;=5.85,D15&lt;1.55,A15&gt;=5.55),4.66,IF(AND(D15&gt;=1.45,H15&gt;=7.47,G15&gt;=0.209,G15&lt;0.798,A15&gt;=5.85,D15&lt;1.55,A15&gt;=5.55),4.64,IF(AND(A15&gt;=7.05,B15&gt;=2.85,G15&lt;0.74,F15&gt;=2.5,H15&lt;14.1,D15&gt;=1.55,A15&gt;=5.55),5.8,IF(AND(B15&gt;=3.25,A15&lt;7.05,B15&gt;=2.85,G15&lt;0.74,F15&gt;=2.5,H15&lt;14.1,D15&gt;=1.55,A15&gt;=5.55),5.7,IF(AND(H15&gt;=13.641,D15&lt;0.25,B15&gt;=3.3,B15&gt;=3.15,D15&lt;0.5,G15&lt;0.676,A15&gt;=4.75,F15&lt;1.5,A15&lt;5.55),1.3,IF(AND(D15&lt;0.35,D15&gt;=0.25,B15&gt;=3.3,B15&gt;=3.15,D15&lt;0.5,G15&lt;0.676,A15&gt;=4.75,F15&lt;1.5,A15&lt;5.55),1.367,IF(AND(D15&gt;=0.35,D15&gt;=0.25,B15&gt;=3.3,B15&gt;=3.15,D15&lt;0.5,G15&lt;0.676,A15&gt;=4.75,F15&lt;1.5,A15&lt;5.55),1.3,IF(AND(A15&lt;6.35,B15&lt;3.25,A15&lt;7.05,B15&gt;=2.85,G15&lt;0.74,F15&gt;=2.5,H15&lt;14.1,D15&gt;=1.55,A15&gt;=5.55),5.6,IF(AND(A15&gt;=6.35,B15&lt;3.25,A15&lt;7.05,B15&gt;=2.85,G15&lt;0.74,F15&gt;=2.5,H15&lt;14.1,D15&gt;=1.55,A15&gt;=5.55),5.325,IF(AND(A15&lt;5.1,H15&lt;13.641,D15&lt;0.25,B15&gt;=3.3,B15&gt;=3.15,D15&lt;0.5,G15&lt;0.676,A15&gt;=4.75,F15&lt;1.5,A15&lt;5.55),1.4,IF(AND(H15&gt;=11.031,A15&gt;=5.1,H15&lt;13.641,D15&lt;0.25,B15&gt;=3.3,B15&gt;=3.15,D15&lt;0.5,G15&lt;0.676,A15&gt;=4.75,F15&lt;1.5,A15&lt;5.55),1.4,IF(AND(A15&lt;5.45,H15&lt;11.031,A15&gt;=5.1,H15&lt;13.641,D15&lt;0.25,B15&gt;=3.3,B15&gt;=3.15,D15&lt;0.5,G15&lt;0.676,A15&gt;=4.75,F15&lt;1.5,A15&lt;5.55),1.5,IF(AND(A15&gt;=5.45,H15&lt;11.031,A15&gt;=5.1,H15&lt;13.641,D15&lt;0.25,B15&gt;=3.3,B15&gt;=3.15,D15&lt;0.5,G15&lt;0.676,A15&gt;=4.75,F15&lt;1.5,A15&lt;5.55),1.4,"shouldnthappen"))))))))))))))))))))))))))))))))))</f>
        <v>1.567</v>
      </c>
      <c r="AQ15" s="1" t="n">
        <f aca="false">IF(AND(H15&lt;6.926,D15&gt;=0.35,F15&lt;1.5),1.9,IF(AND(G15&gt;=0.869,D15&gt;=1.75,F15&gt;=1.5),5.15,IF(AND(A15&lt;4.35,A15&lt;5.05,D15&lt;0.35,F15&lt;1.5),1.1,IF(AND(H15&lt;6.089,A15&gt;=5.05,D15&lt;0.35,F15&lt;1.5),1.7,IF(AND(H15&gt;=13.089,H15&gt;=6.926,D15&gt;=0.35,F15&lt;1.5),1.3,IF(AND(G15&lt;0.695,D15&lt;1.15,D15&lt;1.75,F15&gt;=1.5),3.62,IF(AND(G15&gt;=0.695,D15&lt;1.15,D15&lt;1.75,F15&gt;=1.5),3,IF(AND(G15&gt;=0.585,H15&gt;=6.089,A15&gt;=5.05,D15&lt;0.35,F15&lt;1.5),1.5,IF(AND(H15&lt;9.582,H15&lt;13.089,H15&gt;=6.926,D15&gt;=0.35,F15&lt;1.5),1.5,IF(AND(H15&gt;=9.582,H15&lt;13.089,H15&gt;=6.926,D15&gt;=0.35,F15&lt;1.5),1.6,IF(AND(D15&lt;1.35,H15&lt;9.349,D15&gt;=1.15,D15&lt;1.75,F15&gt;=1.5),3.867,IF(AND(D15&lt;2.05,A15&lt;7.05,G15&lt;0.869,D15&gt;=1.75,F15&gt;=1.5),4.9,IF(AND(B15&gt;=3.3,A15&gt;=7.05,G15&lt;0.869,D15&gt;=1.75,F15&gt;=1.5),6.1,IF(AND(G15&lt;0.347,H15&lt;11.218,A15&gt;=4.35,A15&lt;5.05,D15&lt;0.35,F15&lt;1.5),1.4,IF(AND(G15&gt;=0.347,H15&lt;11.218,A15&gt;=4.35,A15&lt;5.05,D15&lt;0.35,F15&lt;1.5),1.5,IF(AND(G15&gt;=0.265,H15&gt;=11.218,A15&gt;=4.35,A15&lt;5.05,D15&lt;0.35,F15&lt;1.5),1.45,IF(AND(A15&gt;=5.4,G15&lt;0.585,H15&gt;=6.089,A15&gt;=5.05,D15&lt;0.35,F15&lt;1.5),1.35,IF(AND(B15&gt;=2.9,D15&gt;=1.35,H15&lt;9.349,D15&gt;=1.15,D15&lt;1.75,F15&gt;=1.5),4.6,IF(AND(D15&gt;=1.35,A15&lt;6.15,H15&gt;=9.349,D15&gt;=1.15,D15&lt;1.75,F15&gt;=1.5),4.54,IF(AND(H15&lt;10.927,A15&gt;=6.15,H15&gt;=9.349,D15&gt;=1.15,D15&lt;1.75,F15&gt;=1.5),4.3,IF(AND(G15&lt;0.512,D15&gt;=2.05,A15&lt;7.05,G15&lt;0.869,D15&gt;=1.75,F15&gt;=1.5),5.533,IF(AND(G15&gt;=0.512,D15&gt;=2.05,A15&lt;7.05,G15&lt;0.869,D15&gt;=1.75,F15&gt;=1.5),5.88,IF(AND(H15&lt;11.551,B15&lt;3.3,A15&gt;=7.05,G15&lt;0.869,D15&gt;=1.75,F15&gt;=1.5),6.3,IF(AND(G15&lt;0.227,G15&lt;0.265,H15&gt;=11.218,A15&gt;=4.35,A15&lt;5.05,D15&lt;0.35,F15&lt;1.5),1.4,IF(AND(G15&gt;=0.227,G15&lt;0.265,H15&gt;=11.218,A15&gt;=4.35,A15&lt;5.05,D15&lt;0.35,F15&lt;1.5),1.26,IF(AND(H15&lt;11.031,A15&lt;5.4,G15&lt;0.585,H15&gt;=6.089,A15&gt;=5.05,D15&lt;0.35,F15&lt;1.5),1.5,IF(AND(H15&gt;=11.031,A15&lt;5.4,G15&lt;0.585,H15&gt;=6.089,A15&gt;=5.05,D15&lt;0.35,F15&lt;1.5),1.4,IF(AND(A15&lt;5.45,B15&lt;2.9,D15&gt;=1.35,H15&lt;9.349,D15&gt;=1.15,D15&lt;1.75,F15&gt;=1.5),4.5,IF(AND(A15&lt;5.9,D15&lt;1.35,A15&lt;6.15,H15&gt;=9.349,D15&gt;=1.15,D15&lt;1.75,F15&gt;=1.5),4.2,IF(AND(A15&gt;=5.9,D15&lt;1.35,A15&lt;6.15,H15&gt;=9.349,D15&gt;=1.15,D15&lt;1.75,F15&gt;=1.5),4,IF(AND(A15&gt;=6.75,H15&gt;=10.927,A15&gt;=6.15,H15&gt;=9.349,D15&gt;=1.15,D15&lt;1.75,F15&gt;=1.5),4.767,IF(AND(B15&lt;2.9,H15&gt;=11.551,B15&lt;3.3,A15&gt;=7.05,G15&lt;0.869,D15&gt;=1.75,F15&gt;=1.5),6.7,IF(AND(B15&gt;=2.9,H15&gt;=11.551,B15&lt;3.3,A15&gt;=7.05,G15&lt;0.869,D15&gt;=1.75,F15&gt;=1.5),6.6,IF(AND(B15&lt;2.45,A15&gt;=5.45,B15&lt;2.9,D15&gt;=1.35,H15&lt;9.349,D15&gt;=1.15,D15&lt;1.75,F15&gt;=1.5),5,IF(AND(B15&gt;=2.45,A15&gt;=5.45,B15&lt;2.9,D15&gt;=1.35,H15&lt;9.349,D15&gt;=1.15,D15&lt;1.75,F15&gt;=1.5),5.1,IF(AND(H15&lt;11.166,A15&lt;6.75,H15&gt;=10.927,A15&gt;=6.15,H15&gt;=9.349,D15&gt;=1.15,D15&lt;1.75,F15&gt;=1.5),4.9,IF(AND(G15&lt;0.228,H15&gt;=11.166,A15&lt;6.75,H15&gt;=10.927,A15&gt;=6.15,H15&gt;=9.349,D15&gt;=1.15,D15&lt;1.75,F15&gt;=1.5),4.7,IF(AND(H15&lt;13.531,G15&gt;=0.228,H15&gt;=11.166,A15&lt;6.75,H15&gt;=10.927,A15&gt;=6.15,H15&gt;=9.349,D15&gt;=1.15,D15&lt;1.75,F15&gt;=1.5),4.4,IF(AND(H15&gt;=13.531,G15&gt;=0.228,H15&gt;=11.166,A15&lt;6.75,H15&gt;=10.927,A15&gt;=6.15,H15&gt;=9.349,D15&gt;=1.15,D15&lt;1.75,F15&gt;=1.5),4.6,"shouldnthappen")))))))))))))))))))))))))))))))))))))))</f>
        <v>1.45</v>
      </c>
      <c r="AR15" s="1" t="n">
        <f aca="false">IF(AND(G15&gt;=0.93,B15&lt;3.65,F15&lt;1.5),1.7,IF(AND(H15&lt;6.542,B15&gt;=3.65,F15&lt;1.5),1.767,IF(AND(A15&gt;=7.05,D15&gt;=1.55,F15&gt;=1.5),6.3,IF(AND(G15&lt;0.123,H15&gt;=6.542,B15&gt;=3.65,F15&lt;1.5),1.367,IF(AND(A15&lt;5.15,A15&lt;5.65,D15&lt;1.55,F15&gt;=1.5),3.15,IF(AND(A15&lt;4.8,G15&gt;=0.447,G15&lt;0.93,B15&lt;3.65,F15&lt;1.5),1.24,IF(AND(A15&gt;=4.8,G15&gt;=0.447,G15&lt;0.93,B15&lt;3.65,F15&lt;1.5),1.4,IF(AND(G15&lt;0.151,G15&gt;=0.123,H15&gt;=6.542,B15&gt;=3.65,F15&lt;1.5),1.7,IF(AND(G15&gt;=0.151,G15&gt;=0.123,H15&gt;=6.542,B15&gt;=3.65,F15&lt;1.5),1.5,IF(AND(D15&gt;=1.45,A15&gt;=5.15,A15&lt;5.65,D15&lt;1.55,F15&gt;=1.5),4.5,IF(AND(B15&lt;2.65,D15&gt;=1.35,A15&gt;=5.65,D15&lt;1.55,F15&gt;=1.5),4.9,IF(AND(G15&lt;0.527,F15&lt;2.5,A15&lt;7.05,D15&gt;=1.55,F15&gt;=1.5),5.075,IF(AND(G15&gt;=0.527,F15&lt;2.5,A15&lt;7.05,D15&gt;=1.55,F15&gt;=1.5),4.7,IF(AND(A15&lt;4.65,G15&lt;0.265,G15&lt;0.447,G15&lt;0.93,B15&lt;3.65,F15&lt;1.5),1.42,IF(AND(G15&lt;0.3,G15&gt;=0.265,G15&lt;0.447,G15&lt;0.93,B15&lt;3.65,F15&lt;1.5),1.6,IF(AND(G15&gt;=0.3,G15&gt;=0.265,G15&lt;0.447,G15&lt;0.93,B15&lt;3.65,F15&lt;1.5),1.4,IF(AND(G15&lt;0.356,D15&lt;1.45,A15&gt;=5.15,A15&lt;5.65,D15&lt;1.55,F15&gt;=1.5),4.125,IF(AND(D15&lt;1.1,A15&lt;6.2,D15&lt;1.35,A15&gt;=5.65,D15&lt;1.55,F15&gt;=1.5),4.1,IF(AND(D15&gt;=1.1,A15&lt;6.2,D15&lt;1.35,A15&gt;=5.65,D15&lt;1.55,F15&gt;=1.5),4.175,IF(AND(H15&gt;=13.433,A15&gt;=6.2,D15&lt;1.35,A15&gt;=5.65,D15&lt;1.55,F15&gt;=1.5),4.6,IF(AND(G15&lt;0.437,B15&gt;=2.65,D15&gt;=1.35,A15&gt;=5.65,D15&lt;1.55,F15&gt;=1.5),4.625,IF(AND(G15&gt;=0.437,B15&gt;=2.65,D15&gt;=1.35,A15&gt;=5.65,D15&lt;1.55,F15&gt;=1.5),4.75,IF(AND(B15&gt;=3.15,H15&lt;11.146,F15&gt;=2.5,A15&lt;7.05,D15&gt;=1.55,F15&gt;=1.5),5.667,IF(AND(B15&lt;2.65,H15&gt;=11.146,F15&gt;=2.5,A15&lt;7.05,D15&gt;=1.55,F15&gt;=1.5),5.8,IF(AND(B15&lt;3.3,A15&gt;=4.65,G15&lt;0.265,G15&lt;0.447,G15&lt;0.93,B15&lt;3.65,F15&lt;1.5),1.32,IF(AND(B15&gt;=3.3,A15&gt;=4.65,G15&lt;0.265,G15&lt;0.447,G15&lt;0.93,B15&lt;3.65,F15&lt;1.5),1.425,IF(AND(B15&lt;2.8,G15&gt;=0.356,D15&lt;1.45,A15&gt;=5.15,A15&lt;5.65,D15&lt;1.55,F15&gt;=1.5),3.86,IF(AND(B15&gt;=2.8,G15&gt;=0.356,D15&lt;1.45,A15&gt;=5.15,A15&lt;5.65,D15&lt;1.55,F15&gt;=1.5),3.6,IF(AND(B15&lt;2.6,H15&lt;13.433,A15&gt;=6.2,D15&lt;1.35,A15&gt;=5.65,D15&lt;1.55,F15&gt;=1.5),4.4,IF(AND(B15&gt;=2.6,H15&lt;13.433,A15&gt;=6.2,D15&lt;1.35,A15&gt;=5.65,D15&lt;1.55,F15&gt;=1.5),4.3,IF(AND(G15&lt;0.151,B15&lt;3.15,H15&lt;11.146,F15&gt;=2.5,A15&lt;7.05,D15&gt;=1.55,F15&gt;=1.5),5.5,IF(AND(H15&lt;15.52,B15&gt;=2.65,H15&gt;=11.146,F15&gt;=2.5,A15&lt;7.05,D15&gt;=1.55,F15&gt;=1.5),5.4,IF(AND(H15&gt;=15.52,B15&gt;=2.65,H15&gt;=11.146,F15&gt;=2.5,A15&lt;7.05,D15&gt;=1.55,F15&gt;=1.5),5.733,IF(AND(H15&lt;10.74,G15&gt;=0.151,B15&lt;3.15,H15&lt;11.146,F15&gt;=2.5,A15&lt;7.05,D15&gt;=1.55,F15&gt;=1.5),5.12,IF(AND(H15&gt;=10.74,G15&gt;=0.151,B15&lt;3.15,H15&lt;11.146,F15&gt;=2.5,A15&lt;7.05,D15&gt;=1.55,F15&gt;=1.5),4.9,"shouldnthappen")))))))))))))))))))))))))))))))))))</f>
        <v>1.4</v>
      </c>
      <c r="AS15" s="1" t="n">
        <f aca="false">IF(AND(F15&gt;=1.5,A15&lt;5.55),4.18,IF(AND(F15&gt;=2.5,B15&lt;2.75,A15&gt;=5.55),5.38,IF(AND(G15&gt;=0.587,B15&lt;3.75,F15&lt;1.5,A15&lt;5.55),1.48,IF(AND(H15&lt;6.51,B15&gt;=3.75,F15&lt;1.5,A15&lt;5.55),1.9,IF(AND(H15&gt;=6.51,B15&gt;=3.75,F15&lt;1.5,A15&lt;5.55),1.425,IF(AND(G15&gt;=0.868,F15&lt;2.5,B15&lt;2.75,A15&gt;=5.55),4.65,IF(AND(F15&lt;1.5,D15&lt;1.55,B15&gt;=2.75,A15&gt;=5.55),1.7,IF(AND(G15&gt;=0.857,D15&gt;=1.55,B15&gt;=2.75,A15&gt;=5.55),5.033,IF(AND(G15&gt;=0.518,G15&lt;0.587,B15&lt;3.75,F15&lt;1.5,A15&lt;5.55),1,IF(AND(D15&lt;1.05,G15&lt;0.868,F15&lt;2.5,B15&lt;2.75,A15&gt;=5.55),3.5,IF(AND(G15&lt;0.404,D15&gt;=1.05,G15&lt;0.868,F15&lt;2.5,B15&lt;2.75,A15&gt;=5.55),4.2,IF(AND(G15&gt;=0.404,D15&gt;=1.05,G15&lt;0.868,F15&lt;2.5,B15&lt;2.75,A15&gt;=5.55),3.94,IF(AND(F15&lt;2.5,B15&lt;2.95,F15&gt;=1.5,D15&lt;1.55,B15&gt;=2.75,A15&gt;=5.55),4.68,IF(AND(F15&gt;=2.5,B15&lt;2.95,F15&gt;=1.5,D15&lt;1.55,B15&gt;=2.75,A15&gt;=5.55),5.1,IF(AND(H15&lt;10.883,B15&gt;=2.95,F15&gt;=1.5,D15&lt;1.55,B15&gt;=2.75,A15&gt;=5.55),4.15,IF(AND(H15&gt;=10.883,B15&gt;=2.95,F15&gt;=1.5,D15&lt;1.55,B15&gt;=2.75,A15&gt;=5.55),4.5,IF(AND(H15&gt;=14.1,D15&lt;2.05,G15&lt;0.857,D15&gt;=1.55,B15&gt;=2.75,A15&gt;=5.55),6.6,IF(AND(G15&lt;0.063,B15&lt;3.15,G15&lt;0.518,G15&lt;0.587,B15&lt;3.75,F15&lt;1.5,A15&lt;5.55),1.4,IF(AND(G15&gt;=0.063,B15&lt;3.15,G15&lt;0.518,G15&lt;0.587,B15&lt;3.75,F15&lt;1.5,A15&lt;5.55),1.5,IF(AND(H15&gt;=10.563,B15&gt;=3.15,G15&lt;0.518,G15&lt;0.587,B15&lt;3.75,F15&lt;1.5,A15&lt;5.55),1.325,IF(AND(B15&lt;2.95,H15&lt;14.1,D15&lt;2.05,G15&lt;0.857,D15&gt;=1.55,B15&gt;=2.75,A15&gt;=5.55),6.125,IF(AND(A15&lt;6.65,G15&lt;0.364,D15&gt;=2.05,G15&lt;0.857,D15&gt;=1.55,B15&gt;=2.75,A15&gt;=5.55),5.45,IF(AND(G15&gt;=0.774,G15&gt;=0.364,D15&gt;=2.05,G15&lt;0.857,D15&gt;=1.55,B15&gt;=2.75,A15&gt;=5.55),5.4,IF(AND(H15&gt;=9.279,H15&lt;10.563,B15&gt;=3.15,G15&lt;0.518,G15&lt;0.587,B15&lt;3.75,F15&lt;1.5,A15&lt;5.55),1.475,IF(AND(D15&lt;1.65,B15&gt;=2.95,H15&lt;14.1,D15&lt;2.05,G15&lt;0.857,D15&gt;=1.55,B15&gt;=2.75,A15&gt;=5.55),5.8,IF(AND(B15&lt;3.15,A15&gt;=6.65,G15&lt;0.364,D15&gt;=2.05,G15&lt;0.857,D15&gt;=1.55,B15&gt;=2.75,A15&gt;=5.55),5.3,IF(AND(B15&gt;=3.15,A15&gt;=6.65,G15&lt;0.364,D15&gt;=2.05,G15&lt;0.857,D15&gt;=1.55,B15&gt;=2.75,A15&gt;=5.55),5.7,IF(AND(A15&gt;=6.75,G15&lt;0.774,G15&gt;=0.364,D15&gt;=2.05,G15&lt;0.857,D15&gt;=1.55,B15&gt;=2.75,A15&gt;=5.55),5.9,IF(AND(G15&lt;0.417,H15&lt;9.279,H15&lt;10.563,B15&gt;=3.15,G15&lt;0.518,G15&lt;0.587,B15&lt;3.75,F15&lt;1.5,A15&lt;5.55),1.4,IF(AND(G15&gt;=0.417,H15&lt;9.279,H15&lt;10.563,B15&gt;=3.15,G15&lt;0.518,G15&lt;0.587,B15&lt;3.75,F15&lt;1.5,A15&lt;5.55),1.3,IF(AND(A15&lt;6.3,D15&gt;=1.65,B15&gt;=2.95,H15&lt;14.1,D15&lt;2.05,G15&lt;0.857,D15&gt;=1.55,B15&gt;=2.75,A15&gt;=5.55),4.9,IF(AND(A15&gt;=6.3,D15&gt;=1.65,B15&gt;=2.95,H15&lt;14.1,D15&lt;2.05,G15&lt;0.857,D15&gt;=1.55,B15&gt;=2.75,A15&gt;=5.55),5.3,IF(AND(G15&gt;=0.657,A15&lt;6.75,G15&lt;0.774,G15&gt;=0.364,D15&gt;=2.05,G15&lt;0.857,D15&gt;=1.55,B15&gt;=2.75,A15&gt;=5.55),6,IF(AND(B15&lt;3.2,G15&lt;0.657,A15&lt;6.75,G15&lt;0.774,G15&gt;=0.364,D15&gt;=2.05,G15&lt;0.857,D15&gt;=1.55,B15&gt;=2.75,A15&gt;=5.55),5.6,IF(AND(B15&gt;=3.2,G15&lt;0.657,A15&lt;6.75,G15&lt;0.774,G15&gt;=0.364,D15&gt;=2.05,G15&lt;0.857,D15&gt;=1.55,B15&gt;=2.75,A15&gt;=5.55),5.65,"shouldnthappen")))))))))))))))))))))))))))))))))))</f>
        <v>1.48</v>
      </c>
      <c r="AT15" s="1" t="n">
        <f aca="false">IF(AND(H15&gt;=16.284,A15&gt;=5.55),6.533,IF(AND(G15&gt;=0.52,A15&lt;4.85,A15&lt;5.55),1.05,IF(AND(G15&lt;0.227,G15&lt;0.52,A15&lt;4.85,A15&lt;5.55),1.4,IF(AND(G15&gt;=0.227,G15&lt;0.52,A15&lt;4.85,A15&lt;5.55),1.3,IF(AND(D15&gt;=0.45,F15&lt;1.5,A15&gt;=4.85,A15&lt;5.55),1.667,IF(AND(B15&gt;=2.75,F15&gt;=1.5,A15&gt;=4.85,A15&lt;5.55),4.5,IF(AND(F15&lt;2.5,B15&gt;=3.15,H15&lt;16.284,A15&gt;=5.55),4.7,IF(AND(G15&gt;=0.934,D15&lt;0.45,F15&lt;1.5,A15&gt;=4.85,A15&lt;5.55),1.7,IF(AND(D15&gt;=1.2,B15&lt;2.75,F15&gt;=1.5,A15&gt;=4.85,A15&lt;5.55),4.25,IF(AND(G15&gt;=0.774,F15&gt;=2.5,B15&gt;=3.15,H15&lt;16.284,A15&gt;=5.55),5.4,IF(AND(B15&lt;3.1,G15&lt;0.934,D15&lt;0.45,F15&lt;1.5,A15&gt;=4.85,A15&lt;5.55),1.6,IF(AND(D15&lt;1.05,D15&lt;1.2,B15&lt;2.75,F15&gt;=1.5,A15&gt;=4.85,A15&lt;5.55),3.433,IF(AND(D15&gt;=1.05,D15&lt;1.2,B15&lt;2.75,F15&gt;=1.5,A15&gt;=4.85,A15&lt;5.55),3.267,IF(AND(H15&lt;8.486,D15&lt;1.35,F15&lt;2.5,B15&lt;3.15,H15&lt;16.284,A15&gt;=5.55),3.85,IF(AND(D15&gt;=1.55,D15&gt;=1.35,F15&lt;2.5,B15&lt;3.15,H15&lt;16.284,A15&gt;=5.55),5.1,IF(AND(H15&lt;10.464,A15&lt;6.35,F15&gt;=2.5,B15&lt;3.15,H15&lt;16.284,A15&gt;=5.55),5.08,IF(AND(H15&gt;=10.464,A15&lt;6.35,F15&gt;=2.5,B15&lt;3.15,H15&lt;16.284,A15&gt;=5.55),4.9,IF(AND(D15&lt;1.85,A15&gt;=6.35,F15&gt;=2.5,B15&lt;3.15,H15&lt;16.284,A15&gt;=5.55),5.8,IF(AND(H15&gt;=10.393,G15&lt;0.774,F15&gt;=2.5,B15&gt;=3.15,H15&lt;16.284,A15&gt;=5.55),5.425,IF(AND(B15&lt;2.6,H15&gt;=8.486,D15&lt;1.35,F15&lt;2.5,B15&lt;3.15,H15&lt;16.284,A15&gt;=5.55),3.9,IF(AND(G15&gt;=0.567,D15&lt;1.55,D15&gt;=1.35,F15&lt;2.5,B15&lt;3.15,H15&lt;16.284,A15&gt;=5.55),4.4,IF(AND(B15&lt;3.25,H15&lt;10.393,G15&lt;0.774,F15&gt;=2.5,B15&gt;=3.15,H15&lt;16.284,A15&gt;=5.55),5.7,IF(AND(B15&gt;=3.25,H15&lt;10.393,G15&lt;0.774,F15&gt;=2.5,B15&gt;=3.15,H15&lt;16.284,A15&gt;=5.55),5.98,IF(AND(G15&lt;0.079,G15&lt;0.338,B15&gt;=3.1,G15&lt;0.934,D15&lt;0.45,F15&lt;1.5,A15&gt;=4.85,A15&lt;5.55),1.425,IF(AND(B15&lt;3.35,G15&gt;=0.338,B15&gt;=3.1,G15&lt;0.934,D15&lt;0.45,F15&lt;1.5,A15&gt;=4.85,A15&lt;5.55),1.4,IF(AND(G15&lt;0.404,B15&gt;=2.6,H15&gt;=8.486,D15&lt;1.35,F15&lt;2.5,B15&lt;3.15,H15&lt;16.284,A15&gt;=5.55),4.3,IF(AND(G15&gt;=0.404,B15&gt;=2.6,H15&gt;=8.486,D15&lt;1.35,F15&lt;2.5,B15&lt;3.15,H15&lt;16.284,A15&gt;=5.55),4.025,IF(AND(B15&gt;=3.05,G15&lt;0.567,D15&lt;1.55,D15&gt;=1.35,F15&lt;2.5,B15&lt;3.15,H15&lt;16.284,A15&gt;=5.55),4.7,IF(AND(A15&lt;6.45,H15&lt;10.667,D15&gt;=1.85,A15&gt;=6.35,F15&gt;=2.5,B15&lt;3.15,H15&lt;16.284,A15&gt;=5.55),5.3,IF(AND(A15&gt;=6.45,H15&lt;10.667,D15&gt;=1.85,A15&gt;=6.35,F15&gt;=2.5,B15&lt;3.15,H15&lt;16.284,A15&gt;=5.55),5.167,IF(AND(B15&lt;2.95,H15&gt;=10.667,D15&gt;=1.85,A15&gt;=6.35,F15&gt;=2.5,B15&lt;3.15,H15&lt;16.284,A15&gt;=5.55),5.6,IF(AND(B15&gt;=2.95,H15&gt;=10.667,D15&gt;=1.85,A15&gt;=6.35,F15&gt;=2.5,B15&lt;3.15,H15&lt;16.284,A15&gt;=5.55),5.5,IF(AND(H15&lt;10.325,G15&gt;=0.079,G15&lt;0.338,B15&gt;=3.1,G15&lt;0.934,D15&lt;0.45,F15&lt;1.5,A15&gt;=4.85,A15&lt;5.55),1.5,IF(AND(G15&lt;0.385,B15&gt;=3.35,G15&gt;=0.338,B15&gt;=3.1,G15&lt;0.934,D15&lt;0.45,F15&lt;1.5,A15&gt;=4.85,A15&lt;5.55),1.5,IF(AND(G15&gt;=0.385,B15&gt;=3.35,G15&gt;=0.338,B15&gt;=3.1,G15&lt;0.934,D15&lt;0.45,F15&lt;1.5,A15&gt;=4.85,A15&lt;5.55),1.42,IF(AND(B15&lt;2.5,B15&lt;3.05,G15&lt;0.567,D15&lt;1.55,D15&gt;=1.35,F15&lt;2.5,B15&lt;3.15,H15&lt;16.284,A15&gt;=5.55),4.5,IF(AND(B15&gt;=2.5,B15&lt;3.05,G15&lt;0.567,D15&lt;1.55,D15&gt;=1.35,F15&lt;2.5,B15&lt;3.15,H15&lt;16.284,A15&gt;=5.55),4.56,IF(AND(H15&lt;12.506,H15&gt;=10.325,G15&gt;=0.079,G15&lt;0.338,B15&gt;=3.1,G15&lt;0.934,D15&lt;0.45,F15&lt;1.5,A15&gt;=4.85,A15&lt;5.55),1.2,IF(AND(H15&gt;=12.506,H15&gt;=10.325,G15&gt;=0.079,G15&lt;0.338,B15&gt;=3.1,G15&lt;0.934,D15&lt;0.45,F15&lt;1.5,A15&gt;=4.85,A15&lt;5.55),1.3,"shouldnthappen")))))))))))))))))))))))))))))))))))))))</f>
        <v>1.05</v>
      </c>
      <c r="AU15" s="1" t="n">
        <f aca="false">IF(AND(G15&gt;=0.52,B15&lt;3.05,F15&lt;1.5),1.1,IF(AND(G15&lt;0.35,G15&lt;0.52,B15&lt;3.05,F15&lt;1.5),1.4,IF(AND(G15&gt;=0.35,G15&lt;0.52,B15&lt;3.05,F15&lt;1.5),1.3,IF(AND(G15&gt;=0.227,G15&lt;0.347,B15&gt;=3.05,F15&lt;1.5),1.32,IF(AND(H15&lt;6.417,G15&gt;=0.347,B15&gt;=3.05,F15&lt;1.5),1.7,IF(AND(A15&gt;=7.25,A15&gt;=6.6,F15&gt;=2.5,F15&gt;=1.5),6.35,IF(AND(G15&lt;0.11,G15&lt;0.227,G15&lt;0.347,B15&gt;=3.05,F15&lt;1.5),1.333,IF(AND(H15&lt;9.441,H15&gt;=6.417,G15&gt;=0.347,B15&gt;=3.05,F15&lt;1.5),1.425,IF(AND(B15&lt;2.75,G15&lt;0.451,H15&lt;10.266,F15&lt;2.5,F15&gt;=1.5),4,IF(AND(B15&gt;=2.75,G15&lt;0.451,H15&lt;10.266,F15&lt;2.5,F15&gt;=1.5),4.433,IF(AND(G15&gt;=0.865,G15&gt;=0.451,H15&lt;10.266,F15&lt;2.5,F15&gt;=1.5),4.2,IF(AND(B15&lt;2.45,H15&lt;13.665,H15&gt;=10.266,F15&lt;2.5,F15&gt;=1.5),3.7,IF(AND(G15&lt;0.302,H15&gt;=13.665,H15&gt;=10.266,F15&lt;2.5,F15&gt;=1.5),5,IF(AND(B15&lt;2.9,A15&lt;6.1,A15&lt;6.6,F15&gt;=2.5,F15&gt;=1.5),5.06,IF(AND(B15&gt;=2.9,A15&lt;6.1,A15&lt;6.6,F15&gt;=2.5,F15&gt;=1.5),4.8,IF(AND(B15&lt;3.05,A15&gt;=6.1,A15&lt;6.6,F15&gt;=2.5,F15&gt;=1.5),5.6,IF(AND(B15&gt;=3.05,A15&gt;=6.1,A15&lt;6.6,F15&gt;=2.5,F15&gt;=1.5),5.267,IF(AND(H15&gt;=14.564,A15&lt;7.25,A15&gt;=6.6,F15&gt;=2.5,F15&gt;=1.5),5.6,IF(AND(H15&gt;=14.309,G15&gt;=0.11,G15&lt;0.227,G15&lt;0.347,B15&gt;=3.05,F15&lt;1.5),1.7,IF(AND(D15&lt;0.4,H15&gt;=9.441,H15&gt;=6.417,G15&gt;=0.347,B15&gt;=3.05,F15&lt;1.5),1.5,IF(AND(D15&gt;=0.4,H15&gt;=9.441,H15&gt;=6.417,G15&gt;=0.347,B15&gt;=3.05,F15&lt;1.5),1.633,IF(AND(A15&lt;5.35,G15&lt;0.865,G15&gt;=0.451,H15&lt;10.266,F15&lt;2.5,F15&gt;=1.5),3.15,IF(AND(D15&lt;1.45,G15&gt;=0.302,H15&gt;=13.665,H15&gt;=10.266,F15&lt;2.5,F15&gt;=1.5),4.74,IF(AND(D15&gt;=1.45,G15&gt;=0.302,H15&gt;=13.665,H15&gt;=10.266,F15&lt;2.5,F15&gt;=1.5),4.567,IF(AND(H15&lt;8.836,H15&lt;14.564,A15&lt;7.25,A15&gt;=6.6,F15&gt;=2.5,F15&gt;=1.5),5.7,IF(AND(H15&gt;=8.836,H15&lt;14.564,A15&lt;7.25,A15&gt;=6.6,F15&gt;=2.5,F15&gt;=1.5),5.9,IF(AND(H15&lt;11.53,H15&lt;14.309,G15&gt;=0.11,G15&lt;0.227,G15&lt;0.347,B15&gt;=3.05,F15&lt;1.5),1.5,IF(AND(H15&gt;=11.53,H15&lt;14.309,G15&gt;=0.11,G15&lt;0.227,G15&lt;0.347,B15&gt;=3.05,F15&lt;1.5),1.467,IF(AND(H15&lt;9.386,A15&gt;=5.35,G15&lt;0.865,G15&gt;=0.451,H15&lt;10.266,F15&lt;2.5,F15&gt;=1.5),3.56,IF(AND(H15&gt;=9.386,A15&gt;=5.35,G15&lt;0.865,G15&gt;=0.451,H15&lt;10.266,F15&lt;2.5,F15&gt;=1.5),4.2,IF(AND(H15&lt;11.036,D15&lt;1.45,B15&gt;=2.45,H15&lt;13.665,H15&gt;=10.266,F15&lt;2.5,F15&gt;=1.5),4.45,IF(AND(H15&gt;=11.036,D15&lt;1.45,B15&gt;=2.45,H15&lt;13.665,H15&gt;=10.266,F15&lt;2.5,F15&gt;=1.5),4.1,IF(AND(G15&gt;=0.585,D15&gt;=1.45,B15&gt;=2.45,H15&lt;13.665,H15&gt;=10.266,F15&lt;2.5,F15&gt;=1.5),4.9,IF(AND(H15&lt;11.743,G15&lt;0.585,D15&gt;=1.45,B15&gt;=2.45,H15&lt;13.665,H15&gt;=10.266,F15&lt;2.5,F15&gt;=1.5),4.7,IF(AND(H15&gt;=11.743,G15&lt;0.585,D15&gt;=1.45,B15&gt;=2.45,H15&lt;13.665,H15&gt;=10.266,F15&lt;2.5,F15&gt;=1.5),4.5,"shouldnthappen")))))))))))))))))))))))))))))))))))</f>
        <v>1.1</v>
      </c>
      <c r="AV15" s="1" t="n">
        <f aca="false">IF(AND(G15&gt;=0.356,F15&gt;=1.5,A15&lt;5.75),3.52,IF(AND(A15&lt;7.25,A15&gt;=7.1,A15&gt;=5.75),5.875,IF(AND(A15&gt;=7.25,A15&gt;=7.1,A15&gt;=5.75),6.5,IF(AND(D15&gt;=0.35,G15&gt;=0.586,F15&lt;1.5,A15&lt;5.75),1.8,IF(AND(D15&lt;1.4,G15&lt;0.356,F15&gt;=1.5,A15&lt;5.75),4.2,IF(AND(D15&gt;=1.4,G15&lt;0.356,F15&gt;=1.5,A15&lt;5.75),4.5,IF(AND(H15&gt;=11.218,A15&lt;5.05,G15&lt;0.586,F15&lt;1.5,A15&lt;5.75),1.225,IF(AND(G15&gt;=0.253,A15&gt;=5.05,G15&lt;0.586,F15&lt;1.5,A15&lt;5.75),1.3,IF(AND(B15&gt;=3.75,D15&lt;0.35,G15&gt;=0.586,F15&lt;1.5,A15&lt;5.75),1.567,IF(AND(B15&lt;2.85,D15&lt;1.35,D15&lt;1.65,A15&lt;7.1,A15&gt;=5.75),4.26,IF(AND(B15&gt;=2.85,D15&lt;1.35,D15&lt;1.65,A15&lt;7.1,A15&gt;=5.75),4.45,IF(AND(A15&lt;6.05,H15&lt;12.921,D15&gt;=1.65,A15&lt;7.1,A15&gt;=5.75),5.1,IF(AND(H15&gt;=15.338,H15&gt;=12.921,D15&gt;=1.65,A15&lt;7.1,A15&gt;=5.75),5.55,IF(AND(G15&lt;0.418,H15&lt;11.218,A15&lt;5.05,G15&lt;0.586,F15&lt;1.5,A15&lt;5.75),1.42,IF(AND(G15&gt;=0.418,H15&lt;11.218,A15&lt;5.05,G15&lt;0.586,F15&lt;1.5,A15&lt;5.75),1.3,IF(AND(H15&gt;=13.321,G15&lt;0.253,A15&gt;=5.05,G15&lt;0.586,F15&lt;1.5,A15&lt;5.75),1.7,IF(AND(H15&lt;6.089,B15&lt;3.75,D15&lt;0.35,G15&gt;=0.586,F15&lt;1.5,A15&lt;5.75),1.7,IF(AND(H15&gt;=6.089,B15&lt;3.75,D15&lt;0.35,G15&gt;=0.586,F15&lt;1.5,A15&lt;5.75),1.5,IF(AND(B15&lt;2.9,D15&lt;1.45,D15&gt;=1.35,D15&lt;1.65,A15&lt;7.1,A15&gt;=5.75),4.8,IF(AND(B15&gt;=2.9,D15&lt;1.45,D15&gt;=1.35,D15&lt;1.65,A15&lt;7.1,A15&gt;=5.75),4.475,IF(AND(B15&lt;2.5,D15&gt;=1.45,D15&gt;=1.35,D15&lt;1.65,A15&lt;7.1,A15&gt;=5.75),4.5,IF(AND(H15&lt;8.884,A15&gt;=6.05,H15&lt;12.921,D15&gt;=1.65,A15&lt;7.1,A15&gt;=5.75),5.4,IF(AND(A15&lt;6.3,H15&lt;15.338,H15&gt;=12.921,D15&gt;=1.65,A15&lt;7.1,A15&gt;=5.75),4.967,IF(AND(A15&gt;=6.3,H15&lt;15.338,H15&gt;=12.921,D15&gt;=1.65,A15&lt;7.1,A15&gt;=5.75),5.133,IF(AND(H15&lt;10.826,H15&lt;13.321,G15&lt;0.253,A15&gt;=5.05,G15&lt;0.586,F15&lt;1.5,A15&lt;5.75),1.5,IF(AND(H15&gt;=10.826,H15&lt;13.321,G15&lt;0.253,A15&gt;=5.05,G15&lt;0.586,F15&lt;1.5,A15&lt;5.75),1.4,IF(AND(H15&lt;7.47,B15&gt;=2.5,D15&gt;=1.45,D15&gt;=1.35,D15&lt;1.65,A15&lt;7.1,A15&gt;=5.75),5.1,IF(AND(H15&gt;=7.47,B15&gt;=2.5,D15&gt;=1.45,D15&gt;=1.35,D15&lt;1.65,A15&lt;7.1,A15&gt;=5.75),4.725,IF(AND(H15&lt;9.637,H15&gt;=8.884,A15&gt;=6.05,H15&lt;12.921,D15&gt;=1.65,A15&lt;7.1,A15&gt;=5.75),5.9,IF(AND(B15&lt;2.6,H15&gt;=9.637,H15&gt;=8.884,A15&gt;=6.05,H15&lt;12.921,D15&gt;=1.65,A15&lt;7.1,A15&gt;=5.75),5.8,IF(AND(B15&lt;2.75,B15&gt;=2.6,H15&gt;=9.637,H15&gt;=8.884,A15&gt;=6.05,H15&lt;12.921,D15&gt;=1.65,A15&lt;7.1,A15&gt;=5.75),5.3,IF(AND(D15&lt;2.25,B15&gt;=2.75,B15&gt;=2.6,H15&gt;=9.637,H15&gt;=8.884,A15&gt;=6.05,H15&lt;12.921,D15&gt;=1.65,A15&lt;7.1,A15&gt;=5.75),5.6,IF(AND(D15&gt;=2.25,B15&gt;=2.75,B15&gt;=2.6,H15&gt;=9.637,H15&gt;=8.884,A15&gt;=6.05,H15&lt;12.921,D15&gt;=1.65,A15&lt;7.1,A15&gt;=5.75),5.5,"shouldnthappen")))))))))))))))))))))))))))))))))</f>
        <v>1.5</v>
      </c>
      <c r="AW15" s="1" t="n">
        <f aca="false">IF(AND(G15&gt;=0.905,F15&lt;1.5),1.767,IF(AND(H15&gt;=16.674,F15&gt;=1.5),6.55,IF(AND(A15&lt;4.35,H15&lt;14.344,G15&lt;0.905,F15&lt;1.5),1.1,IF(AND(B15&lt;3.65,H15&gt;=14.344,G15&lt;0.905,F15&lt;1.5),1.5,IF(AND(B15&gt;=3.65,H15&gt;=14.344,G15&lt;0.905,F15&lt;1.5),1.65,IF(AND(B15&lt;2.6,F15&gt;=2.5,H15&lt;16.674,F15&gt;=1.5),4.5,IF(AND(D15&gt;=0.45,A15&gt;=4.35,H15&lt;14.344,G15&lt;0.905,F15&lt;1.5),1.65,IF(AND(D15&lt;1.15,A15&lt;5.9,F15&lt;2.5,H15&lt;16.674,F15&gt;=1.5),3.56,IF(AND(B15&lt;2.75,A15&gt;=5.9,F15&lt;2.5,H15&lt;16.674,F15&gt;=1.5),5,IF(AND(H15&lt;13.531,B15&gt;=2.75,A15&gt;=5.9,F15&lt;2.5,H15&lt;16.674,F15&gt;=1.5),4.333,IF(AND(B15&lt;3.2,G15&gt;=0.669,B15&gt;=2.6,F15&gt;=2.5,H15&lt;16.674,F15&gt;=1.5),5.08,IF(AND(B15&gt;=3.2,G15&gt;=0.669,B15&gt;=2.6,F15&gt;=2.5,H15&lt;16.674,F15&gt;=1.5),5.4,IF(AND(B15&lt;3.15,A15&lt;5.05,D15&lt;0.45,A15&gt;=4.35,H15&lt;14.344,G15&lt;0.905,F15&lt;1.5),1.45,IF(AND(A15&gt;=5.55,A15&gt;=5.05,D15&lt;0.45,A15&gt;=4.35,H15&lt;14.344,G15&lt;0.905,F15&lt;1.5),1.5,IF(AND(A15&lt;5.55,A15&lt;5.65,D15&gt;=1.15,A15&lt;5.9,F15&lt;2.5,H15&lt;16.674,F15&gt;=1.5),3.95,IF(AND(A15&gt;=5.55,A15&lt;5.65,D15&gt;=1.15,A15&lt;5.9,F15&lt;2.5,H15&lt;16.674,F15&gt;=1.5),3.82,IF(AND(G15&lt;0.39,A15&gt;=5.65,D15&gt;=1.15,A15&lt;5.9,F15&lt;2.5,H15&lt;16.674,F15&gt;=1.5),4.35,IF(AND(G15&gt;=0.39,A15&gt;=5.65,D15&gt;=1.15,A15&lt;5.9,F15&lt;2.5,H15&lt;16.674,F15&gt;=1.5),3.95,IF(AND(G15&lt;0.466,H15&gt;=13.531,B15&gt;=2.75,A15&gt;=5.9,F15&lt;2.5,H15&lt;16.674,F15&gt;=1.5),4.8,IF(AND(G15&gt;=0.466,H15&gt;=13.531,B15&gt;=2.75,A15&gt;=5.9,F15&lt;2.5,H15&lt;16.674,F15&gt;=1.5),4.7,IF(AND(H15&lt;10.144,D15&lt;2.05,G15&lt;0.669,B15&gt;=2.6,F15&gt;=2.5,H15&lt;16.674,F15&gt;=1.5),5.3,IF(AND(H15&gt;=10.144,D15&lt;2.05,G15&lt;0.669,B15&gt;=2.6,F15&gt;=2.5,H15&lt;16.674,F15&gt;=1.5),5.133,IF(AND(D15&gt;=2.45,D15&gt;=2.05,G15&lt;0.669,B15&gt;=2.6,F15&gt;=2.5,H15&lt;16.674,F15&gt;=1.5),5.9,IF(AND(B15&lt;3.25,B15&gt;=3.15,A15&lt;5.05,D15&lt;0.45,A15&gt;=4.35,H15&lt;14.344,G15&lt;0.905,F15&lt;1.5),1.2,IF(AND(B15&gt;=3.25,B15&gt;=3.15,A15&lt;5.05,D15&lt;0.45,A15&gt;=4.35,H15&lt;14.344,G15&lt;0.905,F15&lt;1.5),1.36,IF(AND(B15&gt;=3.8,A15&lt;5.55,A15&gt;=5.05,D15&lt;0.45,A15&gt;=4.35,H15&lt;14.344,G15&lt;0.905,F15&lt;1.5),1.3,IF(AND(G15&lt;0.05,B15&lt;3.8,A15&lt;5.55,A15&gt;=5.05,D15&lt;0.45,A15&gt;=4.35,H15&lt;14.344,G15&lt;0.905,F15&lt;1.5),1.4,IF(AND(G15&lt;0.107,G15&lt;0.395,D15&lt;2.45,D15&gt;=2.05,G15&lt;0.669,B15&gt;=2.6,F15&gt;=2.5,H15&lt;16.674,F15&gt;=1.5),5.667,IF(AND(G15&lt;0.537,G15&gt;=0.395,D15&lt;2.45,D15&gt;=2.05,G15&lt;0.669,B15&gt;=2.6,F15&gt;=2.5,H15&lt;16.674,F15&gt;=1.5),5.6,IF(AND(G15&gt;=0.537,G15&gt;=0.395,D15&lt;2.45,D15&gt;=2.05,G15&lt;0.669,B15&gt;=2.6,F15&gt;=2.5,H15&lt;16.674,F15&gt;=1.5),5.775,IF(AND(B15&lt;3.6,G15&gt;=0.05,B15&lt;3.8,A15&lt;5.55,A15&gt;=5.05,D15&lt;0.45,A15&gt;=4.35,H15&lt;14.344,G15&lt;0.905,F15&lt;1.5),1.475,IF(AND(B15&gt;=3.6,G15&gt;=0.05,B15&lt;3.8,A15&lt;5.55,A15&gt;=5.05,D15&lt;0.45,A15&gt;=4.35,H15&lt;14.344,G15&lt;0.905,F15&lt;1.5),1.5,IF(AND(G15&lt;0.312,G15&gt;=0.107,G15&lt;0.395,D15&lt;2.45,D15&gt;=2.05,G15&lt;0.669,B15&gt;=2.6,F15&gt;=2.5,H15&lt;16.674,F15&gt;=1.5),5.18,IF(AND(G15&gt;=0.312,G15&gt;=0.107,G15&lt;0.395,D15&lt;2.45,D15&gt;=2.05,G15&lt;0.669,B15&gt;=2.6,F15&gt;=2.5,H15&lt;16.674,F15&gt;=1.5),5.4,"shouldnthappen"))))))))))))))))))))))))))))))))))</f>
        <v>1.45</v>
      </c>
      <c r="AX15" s="1" t="n">
        <f aca="false">IF(AND(D15&gt;=1.3,B15&gt;=3.45),6.25,IF(AND(B15&lt;2.75,A15&lt;5.25,B15&lt;3.45),3.9,IF(AND(D15&lt;0.25,D15&lt;1.3,B15&gt;=3.45),1.16,IF(AND(A15&gt;=5.05,B15&gt;=2.75,A15&lt;5.25,B15&lt;3.45),1.7,IF(AND(D15&lt;0.7,F15&lt;2.5,A15&gt;=5.25,B15&lt;3.45),1.5,IF(AND(H15&gt;=16.284,F15&gt;=2.5,A15&gt;=5.25,B15&lt;3.45),6.6,IF(AND(G15&lt;0.123,D15&gt;=0.25,D15&lt;1.3,B15&gt;=3.45),1.3,IF(AND(A15&lt;4.5,A15&lt;5.05,B15&gt;=2.75,A15&lt;5.25,B15&lt;3.45),1.3,IF(AND(A15&lt;5.05,G15&gt;=0.123,D15&gt;=0.25,D15&lt;1.3,B15&gt;=3.45),1.6,IF(AND(B15&lt;3.15,A15&gt;=4.5,A15&lt;5.05,B15&gt;=2.75,A15&lt;5.25,B15&lt;3.45),1.54,IF(AND(B15&gt;=3.15,A15&gt;=4.5,A15&lt;5.05,B15&gt;=2.75,A15&lt;5.25,B15&lt;3.45),1.35,IF(AND(D15&gt;=1.4,A15&lt;5.9,D15&gt;=0.7,F15&lt;2.5,A15&gt;=5.25,B15&lt;3.45),4.5,IF(AND(D15&gt;=1.55,A15&gt;=5.9,D15&gt;=0.7,F15&lt;2.5,A15&gt;=5.25,B15&lt;3.45),4.95,IF(AND(G15&gt;=0.682,D15&gt;=2.05,H15&lt;16.284,F15&gt;=2.5,A15&gt;=5.25,B15&lt;3.45),5.26,IF(AND(A15&lt;5.4,A15&gt;=5.05,G15&gt;=0.123,D15&gt;=0.25,D15&lt;1.3,B15&gt;=3.45),1.64,IF(AND(A15&gt;=5.4,A15&gt;=5.05,G15&gt;=0.123,D15&gt;=0.25,D15&lt;1.3,B15&gt;=3.45),1.6,IF(AND(G15&lt;0.372,D15&lt;1.4,A15&lt;5.9,D15&gt;=0.7,F15&lt;2.5,A15&gt;=5.25,B15&lt;3.45),4.175,IF(AND(D15&lt;1.35,D15&lt;1.55,A15&gt;=5.9,D15&gt;=0.7,F15&lt;2.5,A15&gt;=5.25,B15&lt;3.45),4.2,IF(AND(B15&lt;2.35,G15&lt;0.596,D15&lt;2.05,H15&lt;16.284,F15&gt;=2.5,A15&gt;=5.25,B15&lt;3.45),5,IF(AND(G15&gt;=0.888,G15&gt;=0.596,D15&lt;2.05,H15&lt;16.284,F15&gt;=2.5,A15&gt;=5.25,B15&lt;3.45),4.8,IF(AND(A15&gt;=6.85,G15&lt;0.682,D15&gt;=2.05,H15&lt;16.284,F15&gt;=2.5,A15&gt;=5.25,B15&lt;3.45),5.4,IF(AND(A15&gt;=5.75,G15&gt;=0.372,D15&lt;1.4,A15&lt;5.9,D15&gt;=0.7,F15&lt;2.5,A15&gt;=5.25,B15&lt;3.45),3.933,IF(AND(A15&gt;=6.75,D15&gt;=1.35,D15&lt;1.55,A15&gt;=5.9,D15&gt;=0.7,F15&lt;2.5,A15&gt;=5.25,B15&lt;3.45),4.8,IF(AND(H15&lt;11.084,B15&gt;=2.35,G15&lt;0.596,D15&lt;2.05,H15&lt;16.284,F15&gt;=2.5,A15&gt;=5.25,B15&lt;3.45),5.3,IF(AND(H15&lt;8.435,G15&lt;0.888,G15&gt;=0.596,D15&lt;2.05,H15&lt;16.284,F15&gt;=2.5,A15&gt;=5.25,B15&lt;3.45),5.1,IF(AND(H15&gt;=8.435,G15&lt;0.888,G15&gt;=0.596,D15&lt;2.05,H15&lt;16.284,F15&gt;=2.5,A15&gt;=5.25,B15&lt;3.45),4.94,IF(AND(B15&lt;3.15,A15&lt;6.85,G15&lt;0.682,D15&gt;=2.05,H15&lt;16.284,F15&gt;=2.5,A15&gt;=5.25,B15&lt;3.45),5.6,IF(AND(B15&gt;=3.15,A15&lt;6.85,G15&lt;0.682,D15&gt;=2.05,H15&lt;16.284,F15&gt;=2.5,A15&gt;=5.25,B15&lt;3.45),5.74,IF(AND(G15&lt;0.572,A15&lt;5.75,G15&gt;=0.372,D15&lt;1.4,A15&lt;5.9,D15&gt;=0.7,F15&lt;2.5,A15&gt;=5.25,B15&lt;3.45),3.7,IF(AND(D15&lt;1.45,A15&lt;6.75,D15&gt;=1.35,D15&lt;1.55,A15&gt;=5.9,D15&gt;=0.7,F15&lt;2.5,A15&gt;=5.25,B15&lt;3.45),4.46,IF(AND(D15&gt;=1.45,A15&lt;6.75,D15&gt;=1.35,D15&lt;1.55,A15&gt;=5.9,D15&gt;=0.7,F15&lt;2.5,A15&gt;=5.25,B15&lt;3.45),4.567,IF(AND(H15&lt;12.532,H15&gt;=11.084,B15&gt;=2.35,G15&lt;0.596,D15&lt;2.05,H15&lt;16.284,F15&gt;=2.5,A15&gt;=5.25,B15&lt;3.45),5.8,IF(AND(H15&gt;=12.532,H15&gt;=11.084,B15&gt;=2.35,G15&lt;0.596,D15&lt;2.05,H15&lt;16.284,F15&gt;=2.5,A15&gt;=5.25,B15&lt;3.45),5.667,IF(AND(A15&gt;=5.65,G15&gt;=0.572,A15&lt;5.75,G15&gt;=0.372,D15&lt;1.4,A15&lt;5.9,D15&gt;=0.7,F15&lt;2.5,A15&gt;=5.25,B15&lt;3.45),4.2,IF(AND(G15&lt;0.862,A15&lt;5.65,G15&gt;=0.572,A15&lt;5.75,G15&gt;=0.372,D15&lt;1.4,A15&lt;5.9,D15&gt;=0.7,F15&lt;2.5,A15&gt;=5.25,B15&lt;3.45),3.9,IF(AND(G15&gt;=0.862,A15&lt;5.65,G15&gt;=0.572,A15&lt;5.75,G15&gt;=0.372,D15&lt;1.4,A15&lt;5.9,D15&gt;=0.7,F15&lt;2.5,A15&gt;=5.25,B15&lt;3.45),4,"shouldnthappen"))))))))))))))))))))))))))))))))))))</f>
        <v>1.54</v>
      </c>
      <c r="AY15" s="1" t="n">
        <f aca="false">IF(AND(H15&gt;=8.233,D15&gt;=0.8,A15&lt;5.55),3.525,IF(AND(B15&lt;2.9,H15&gt;=15.534,A15&gt;=5.55),4.8,IF(AND(H15&gt;=12.259,A15&lt;4.75,D15&lt;0.8,A15&lt;5.55),1.25,IF(AND(B15&gt;=3.85,A15&gt;=4.75,D15&lt;0.8,A15&lt;5.55),1.425,IF(AND(D15&lt;1.55,H15&lt;8.233,D15&gt;=0.8,A15&lt;5.55),3.975,IF(AND(D15&gt;=1.55,H15&lt;8.233,D15&gt;=0.8,A15&lt;5.55),4.5,IF(AND(D15&lt;0.65,D15&lt;1.7,H15&lt;15.534,A15&gt;=5.55),1.7,IF(AND(A15&gt;=7.05,D15&gt;=1.7,H15&lt;15.534,A15&gt;=5.55),6.3,IF(AND(B15&gt;=3.35,B15&gt;=2.9,H15&gt;=15.534,A15&gt;=5.55),5.4,IF(AND(B15&lt;3.1,H15&lt;12.259,A15&lt;4.75,D15&lt;0.8,A15&lt;5.55),1.367,IF(AND(B15&gt;=3.1,H15&lt;12.259,A15&lt;4.75,D15&lt;0.8,A15&lt;5.55),1.4,IF(AND(G15&gt;=0.905,B15&lt;3.85,A15&gt;=4.75,D15&lt;0.8,A15&lt;5.55),1.9,IF(AND(H15&lt;15.681,B15&lt;3.35,B15&gt;=2.9,H15&gt;=15.534,A15&gt;=5.55),5.8,IF(AND(H15&gt;=15.681,B15&lt;3.35,B15&gt;=2.9,H15&gt;=15.534,A15&gt;=5.55),5.7,IF(AND(H15&gt;=14.877,G15&lt;0.905,B15&lt;3.85,A15&gt;=4.75,D15&lt;0.8,A15&lt;5.55),1.3,IF(AND(D15&gt;=1.25,B15&lt;2.65,D15&gt;=0.65,D15&lt;1.7,H15&lt;15.534,A15&gt;=5.55),4.433,IF(AND(G15&gt;=0.622,B15&lt;3.15,A15&lt;7.05,D15&gt;=1.7,H15&lt;15.534,A15&gt;=5.55),5.08,IF(AND(H15&gt;=13.42,B15&gt;=3.15,A15&lt;7.05,D15&gt;=1.7,H15&lt;15.534,A15&gt;=5.55),5.1,IF(AND(G15&lt;0.265,H15&lt;14.877,G15&lt;0.905,B15&lt;3.85,A15&gt;=4.75,D15&lt;0.8,A15&lt;5.55),1.2,IF(AND(A15&lt;5.75,D15&lt;1.25,B15&lt;2.65,D15&gt;=0.65,D15&lt;1.7,H15&lt;15.534,A15&gt;=5.55),3.7,IF(AND(A15&gt;=5.75,D15&lt;1.25,B15&lt;2.65,D15&gt;=0.65,D15&lt;1.7,H15&lt;15.534,A15&gt;=5.55),4,IF(AND(G15&gt;=0.652,D15&lt;1.35,B15&gt;=2.65,D15&gt;=0.65,D15&lt;1.7,H15&lt;15.534,A15&gt;=5.55),3.6,IF(AND(H15&lt;7.47,D15&gt;=1.35,B15&gt;=2.65,D15&gt;=0.65,D15&lt;1.7,H15&lt;15.534,A15&gt;=5.55),5.1,IF(AND(H15&lt;10.914,G15&lt;0.622,B15&lt;3.15,A15&lt;7.05,D15&gt;=1.7,H15&lt;15.534,A15&gt;=5.55),5.36,IF(AND(H15&gt;=10.914,G15&lt;0.622,B15&lt;3.15,A15&lt;7.05,D15&gt;=1.7,H15&lt;15.534,A15&gt;=5.55),5.64,IF(AND(G15&gt;=0.657,H15&lt;13.42,B15&gt;=3.15,A15&lt;7.05,D15&gt;=1.7,H15&lt;15.534,A15&gt;=5.55),6,IF(AND(G15&gt;=0.782,G15&gt;=0.265,H15&lt;14.877,G15&lt;0.905,B15&lt;3.85,A15&gt;=4.75,D15&lt;0.8,A15&lt;5.55),1.48,IF(AND(H15&lt;11.286,G15&lt;0.652,D15&lt;1.35,B15&gt;=2.65,D15&gt;=0.65,D15&lt;1.7,H15&lt;15.534,A15&gt;=5.55),4.24,IF(AND(H15&gt;=11.286,G15&lt;0.652,D15&lt;1.35,B15&gt;=2.65,D15&gt;=0.65,D15&lt;1.7,H15&lt;15.534,A15&gt;=5.55),4.05,IF(AND(G15&lt;0.413,H15&gt;=7.47,D15&gt;=1.35,B15&gt;=2.65,D15&gt;=0.65,D15&lt;1.7,H15&lt;15.534,A15&gt;=5.55),5.1,IF(AND(H15&lt;11.325,G15&lt;0.657,H15&lt;13.42,B15&gt;=3.15,A15&lt;7.05,D15&gt;=1.7,H15&lt;15.534,A15&gt;=5.55),5.8,IF(AND(H15&gt;=11.325,G15&lt;0.657,H15&lt;13.42,B15&gt;=3.15,A15&lt;7.05,D15&gt;=1.7,H15&lt;15.534,A15&gt;=5.55),5.6,IF(AND(D15&gt;=0.35,G15&lt;0.782,G15&gt;=0.265,H15&lt;14.877,G15&lt;0.905,B15&lt;3.85,A15&gt;=4.75,D15&lt;0.8,A15&lt;5.55),1.633,IF(AND(B15&lt;2.85,G15&gt;=0.413,H15&gt;=7.47,D15&gt;=1.35,B15&gt;=2.65,D15&gt;=0.65,D15&lt;1.7,H15&lt;15.534,A15&gt;=5.55),4.6,IF(AND(D15&lt;0.15,D15&lt;0.35,G15&lt;0.782,G15&gt;=0.265,H15&lt;14.877,G15&lt;0.905,B15&lt;3.85,A15&gt;=4.75,D15&lt;0.8,A15&lt;5.55),1.5,IF(AND(D15&gt;=0.15,D15&lt;0.35,G15&lt;0.782,G15&gt;=0.265,H15&lt;14.877,G15&lt;0.905,B15&lt;3.85,A15&gt;=4.75,D15&lt;0.8,A15&lt;5.55),1.543,IF(AND(A15&gt;=6.8,B15&gt;=2.85,G15&gt;=0.413,H15&gt;=7.47,D15&gt;=1.35,B15&gt;=2.65,D15&gt;=0.65,D15&lt;1.7,H15&lt;15.534,A15&gt;=5.55),4.9,IF(AND(H15&lt;13.531,A15&lt;6.8,B15&gt;=2.85,G15&gt;=0.413,H15&gt;=7.47,D15&gt;=1.35,B15&gt;=2.65,D15&gt;=0.65,D15&lt;1.7,H15&lt;15.534,A15&gt;=5.55),4.5,IF(AND(H15&gt;=13.531,A15&lt;6.8,B15&gt;=2.85,G15&gt;=0.413,H15&gt;=7.47,D15&gt;=1.35,B15&gt;=2.65,D15&gt;=0.65,D15&lt;1.7,H15&lt;15.534,A15&gt;=5.55),4.7,"shouldnthappen")))))))))))))))))))))))))))))))))))))))</f>
        <v>1.48</v>
      </c>
      <c r="AZ15" s="1" t="n">
        <f aca="false">IF(AND(H15&gt;=15.371,B15&gt;=3.35),5.4,IF(AND(G15&gt;=0.851,H15&gt;=15.244,B15&lt;3.35),4.75,IF(AND(F15&gt;=2,H15&lt;15.371,B15&gt;=3.35),5.6,IF(AND(B15&lt;2.75,A15&lt;5.15,H15&lt;15.244,B15&lt;3.35),3.42,IF(AND(A15&gt;=7.25,G15&lt;0.851,H15&gt;=15.244,B15&lt;3.35),6.6,IF(AND(A15&lt;4.45,B15&gt;=2.75,A15&lt;5.15,H15&lt;15.244,B15&lt;3.35),1.1,IF(AND(G15&lt;0.527,A15&lt;7.25,G15&lt;0.851,H15&gt;=15.244,B15&lt;3.35),5.08,IF(AND(G15&gt;=0.527,A15&lt;7.25,G15&lt;0.851,H15&gt;=15.244,B15&lt;3.35),5.8,IF(AND(D15&gt;=0.35,B15&lt;3.7,F15&lt;2,H15&lt;15.371,B15&gt;=3.35),1.55,IF(AND(H15&lt;6.542,B15&gt;=3.7,F15&lt;2,H15&lt;15.371,B15&gt;=3.35),1.9,IF(AND(B15&lt;3.25,A15&gt;=4.45,B15&gt;=2.75,A15&lt;5.15,H15&lt;15.244,B15&lt;3.35),1.46,IF(AND(B15&gt;=3.25,A15&gt;=4.45,B15&gt;=2.75,A15&lt;5.15,H15&lt;15.244,B15&lt;3.35),1.7,IF(AND(H15&lt;13.654,B15&gt;=2.95,D15&lt;1.45,A15&gt;=5.15,H15&lt;15.244,B15&lt;3.35),4.3,IF(AND(H15&gt;=13.654,B15&gt;=2.95,D15&lt;1.45,A15&gt;=5.15,H15&lt;15.244,B15&lt;3.35),4.625,IF(AND(F15&gt;=2.5,D15&lt;1.75,D15&gt;=1.45,A15&gt;=5.15,H15&lt;15.244,B15&lt;3.35),5.3,IF(AND(G15&gt;=0.853,D15&gt;=1.75,D15&gt;=1.45,A15&gt;=5.15,H15&lt;15.244,B15&lt;3.35),5.15,IF(AND(D15&gt;=0.25,D15&lt;0.35,B15&lt;3.7,F15&lt;2,H15&lt;15.371,B15&gt;=3.35),1.3,IF(AND(B15&lt;3.85,H15&gt;=6.542,B15&gt;=3.7,F15&lt;2,H15&lt;15.371,B15&gt;=3.35),1.633,IF(AND(H15&lt;7.02,H15&lt;10.688,B15&lt;2.95,D15&lt;1.45,A15&gt;=5.15,H15&lt;15.244,B15&lt;3.35),3.98,IF(AND(G15&lt;0.338,H15&gt;=10.688,B15&lt;2.95,D15&lt;1.45,A15&gt;=5.15,H15&lt;15.244,B15&lt;3.35),4.22,IF(AND(G15&gt;=0.338,H15&gt;=10.688,B15&lt;2.95,D15&lt;1.45,A15&gt;=5.15,H15&lt;15.244,B15&lt;3.35),3.9,IF(AND(B15&lt;2.75,F15&lt;2.5,D15&lt;1.75,D15&gt;=1.45,A15&gt;=5.15,H15&lt;15.244,B15&lt;3.35),5.1,IF(AND(B15&gt;=2.75,F15&lt;2.5,D15&lt;1.75,D15&gt;=1.45,A15&gt;=5.15,H15&lt;15.244,B15&lt;3.35),4.74,IF(AND(A15&gt;=7,G15&lt;0.853,D15&gt;=1.75,D15&gt;=1.45,A15&gt;=5.15,H15&lt;15.244,B15&lt;3.35),6.5,IF(AND(G15&gt;=0.934,D15&lt;0.25,D15&lt;0.35,B15&lt;3.7,F15&lt;2,H15&lt;15.371,B15&gt;=3.35),1.7,IF(AND(D15&lt;0.25,B15&gt;=3.85,H15&gt;=6.542,B15&gt;=3.7,F15&lt;2,H15&lt;15.371,B15&gt;=3.35),1.5,IF(AND(D15&gt;=0.25,B15&gt;=3.85,H15&gt;=6.542,B15&gt;=3.7,F15&lt;2,H15&lt;15.371,B15&gt;=3.35),1.4,IF(AND(B15&lt;2.5,H15&gt;=7.02,H15&lt;10.688,B15&lt;2.95,D15&lt;1.45,A15&gt;=5.15,H15&lt;15.244,B15&lt;3.35),3.8,IF(AND(G15&gt;=0.74,A15&lt;7,G15&lt;0.853,D15&gt;=1.75,D15&gt;=1.45,A15&gt;=5.15,H15&lt;15.244,B15&lt;3.35),6,IF(AND(G15&gt;=0.61,G15&lt;0.934,D15&lt;0.25,D15&lt;0.35,B15&lt;3.7,F15&lt;2,H15&lt;15.371,B15&gt;=3.35),1.5,IF(AND(D15&lt;1.15,B15&gt;=2.5,H15&gt;=7.02,H15&lt;10.688,B15&lt;2.95,D15&lt;1.45,A15&gt;=5.15,H15&lt;15.244,B15&lt;3.35),3.5,IF(AND(D15&gt;=1.15,B15&gt;=2.5,H15&gt;=7.02,H15&lt;10.688,B15&lt;2.95,D15&lt;1.45,A15&gt;=5.15,H15&lt;15.244,B15&lt;3.35),3.6,IF(AND(G15&gt;=0.626,G15&lt;0.74,A15&lt;7,G15&lt;0.853,D15&gt;=1.75,D15&gt;=1.45,A15&gt;=5.15,H15&lt;15.244,B15&lt;3.35),4.9,IF(AND(H15&lt;13.641,G15&lt;0.61,G15&lt;0.934,D15&lt;0.25,D15&lt;0.35,B15&lt;3.7,F15&lt;2,H15&lt;15.371,B15&gt;=3.35),1.425,IF(AND(H15&gt;=13.641,G15&lt;0.61,G15&lt;0.934,D15&lt;0.25,D15&lt;0.35,B15&lt;3.7,F15&lt;2,H15&lt;15.371,B15&gt;=3.35),1.3,IF(AND(B15&lt;3.05,G15&lt;0.626,G15&lt;0.74,A15&lt;7,G15&lt;0.853,D15&gt;=1.75,D15&gt;=1.45,A15&gt;=5.15,H15&lt;15.244,B15&lt;3.35),5.475,IF(AND(B15&gt;=3.05,G15&lt;0.626,G15&lt;0.74,A15&lt;7,G15&lt;0.853,D15&gt;=1.75,D15&gt;=1.45,A15&gt;=5.15,H15&lt;15.244,B15&lt;3.35),5.633,"shouldnthappen")))))))))))))))))))))))))))))))))))))</f>
        <v>1.46</v>
      </c>
      <c r="BA15" s="1" t="n">
        <f aca="false">IF(AND(F15&gt;=2,B15&gt;=3.4),6.1,IF(AND(B15&lt;2.75,A15&lt;5.15,B15&lt;3.4),3.225,IF(AND(G15&gt;=0.821,F15&lt;2,B15&gt;=3.4),1.9,IF(AND(B15&gt;=3.2,B15&gt;=2.75,A15&lt;5.15,B15&lt;3.4),1.7,IF(AND(A15&lt;4.8,G15&lt;0.821,F15&lt;2,B15&gt;=3.4),1,IF(AND(G15&gt;=0.446,B15&lt;3.2,B15&gt;=2.75,A15&lt;5.15,B15&lt;3.4),1.1,IF(AND(G15&lt;0.356,D15&lt;1.45,A15&lt;6.25,A15&gt;=5.15,B15&lt;3.4),4.32,IF(AND(G15&lt;0.591,D15&gt;=1.45,A15&lt;6.25,A15&gt;=5.15,B15&lt;3.4),4.6,IF(AND(D15&lt;1.75,G15&lt;0.597,A15&gt;=6.25,A15&gt;=5.15,B15&lt;3.4),4.86,IF(AND(H15&gt;=16.472,G15&gt;=0.597,A15&gt;=6.25,A15&gt;=5.15,B15&lt;3.4),6.6,IF(AND(G15&lt;0.063,G15&lt;0.446,B15&lt;3.2,B15&gt;=2.75,A15&lt;5.15,B15&lt;3.4),1.4,IF(AND(A15&gt;=5.95,G15&gt;=0.356,D15&lt;1.45,A15&lt;6.25,A15&gt;=5.15,B15&lt;3.4),4.6,IF(AND(B15&gt;=2.9,G15&gt;=0.591,D15&gt;=1.45,A15&lt;6.25,A15&gt;=5.15,B15&lt;3.4),4.867,IF(AND(D15&gt;=2.4,H15&lt;16.472,G15&gt;=0.597,A15&gt;=6.25,A15&gt;=5.15,B15&lt;3.4),6,IF(AND(A15&lt;5.45,B15&gt;=3.85,A15&gt;=4.8,G15&lt;0.821,F15&lt;2,B15&gt;=3.4),1.3,IF(AND(A15&gt;=5.45,B15&gt;=3.85,A15&gt;=4.8,G15&lt;0.821,F15&lt;2,B15&gt;=3.4),1.45,IF(AND(H15&lt;14.273,G15&gt;=0.063,G15&lt;0.446,B15&lt;3.2,B15&gt;=2.75,A15&lt;5.15,B15&lt;3.4),1.5,IF(AND(H15&gt;=14.273,G15&gt;=0.063,G15&lt;0.446,B15&lt;3.2,B15&gt;=2.75,A15&lt;5.15,B15&lt;3.4),1.6,IF(AND(G15&gt;=0.572,A15&lt;5.95,G15&gt;=0.356,D15&lt;1.45,A15&lt;6.25,A15&gt;=5.15,B15&lt;3.4),3.9,IF(AND(G15&lt;0.827,B15&lt;2.9,G15&gt;=0.591,D15&gt;=1.45,A15&lt;6.25,A15&gt;=5.15,B15&lt;3.4),4.9,IF(AND(G15&gt;=0.827,B15&lt;2.9,G15&gt;=0.591,D15&gt;=1.45,A15&lt;6.25,A15&gt;=5.15,B15&lt;3.4),5.1,IF(AND(A15&gt;=7.2,B15&lt;3.05,D15&gt;=1.75,G15&lt;0.597,A15&gt;=6.25,A15&gt;=5.15,B15&lt;3.4),6.7,IF(AND(G15&lt;0.353,B15&gt;=3.05,D15&gt;=1.75,G15&lt;0.597,A15&gt;=6.25,A15&gt;=5.15,B15&lt;3.4),5.22,IF(AND(G15&gt;=0.353,B15&gt;=3.05,D15&gt;=1.75,G15&lt;0.597,A15&gt;=6.25,A15&gt;=5.15,B15&lt;3.4),5.65,IF(AND(A15&lt;6.55,D15&lt;2.4,H15&lt;16.472,G15&gt;=0.597,A15&gt;=6.25,A15&gt;=5.15,B15&lt;3.4),5.033,IF(AND(H15&lt;12.719,G15&lt;0.385,B15&lt;3.85,A15&gt;=4.8,G15&lt;0.821,F15&lt;2,B15&gt;=3.4),1.54,IF(AND(H15&gt;=12.719,G15&lt;0.385,B15&lt;3.85,A15&gt;=4.8,G15&lt;0.821,F15&lt;2,B15&gt;=3.4),1.3,IF(AND(B15&lt;3.6,G15&gt;=0.385,B15&lt;3.85,A15&gt;=4.8,G15&lt;0.821,F15&lt;2,B15&gt;=3.4),1.325,IF(AND(B15&gt;=3.6,G15&gt;=0.385,B15&lt;3.85,A15&gt;=4.8,G15&lt;0.821,F15&lt;2,B15&gt;=3.4),1.55,IF(AND(D15&lt;1.05,G15&lt;0.572,A15&lt;5.95,G15&gt;=0.356,D15&lt;1.45,A15&lt;6.25,A15&gt;=5.15,B15&lt;3.4),3.633,IF(AND(D15&gt;=2.15,A15&lt;7.2,B15&lt;3.05,D15&gt;=1.75,G15&lt;0.597,A15&gt;=6.25,A15&gt;=5.15,B15&lt;3.4),5.667,IF(AND(H15&lt;13.094,A15&gt;=6.55,D15&lt;2.4,H15&lt;16.472,G15&gt;=0.597,A15&gt;=6.25,A15&gt;=5.15,B15&lt;3.4),5.2,IF(AND(D15&lt;1.15,D15&gt;=1.05,G15&lt;0.572,A15&lt;5.95,G15&gt;=0.356,D15&lt;1.45,A15&lt;6.25,A15&gt;=5.15,B15&lt;3.4),3.8,IF(AND(D15&gt;=1.15,D15&gt;=1.05,G15&lt;0.572,A15&lt;5.95,G15&gt;=0.356,D15&lt;1.45,A15&lt;6.25,A15&gt;=5.15,B15&lt;3.4),3.9,IF(AND(G15&gt;=0.487,D15&lt;2.15,A15&lt;7.2,B15&lt;3.05,D15&gt;=1.75,G15&lt;0.597,A15&gt;=6.25,A15&gt;=5.15,B15&lt;3.4),5.8,IF(AND(A15&lt;6.8,H15&gt;=13.094,A15&gt;=6.55,D15&lt;2.4,H15&lt;16.472,G15&gt;=0.597,A15&gt;=6.25,A15&gt;=5.15,B15&lt;3.4),4.52,IF(AND(A15&gt;=6.8,H15&gt;=13.094,A15&gt;=6.55,D15&lt;2.4,H15&lt;16.472,G15&gt;=0.597,A15&gt;=6.25,A15&gt;=5.15,B15&lt;3.4),4.75,IF(AND(B15&lt;2.95,G15&lt;0.487,D15&lt;2.15,A15&lt;7.2,B15&lt;3.05,D15&gt;=1.75,G15&lt;0.597,A15&gt;=6.25,A15&gt;=5.15,B15&lt;3.4),5.6,IF(AND(B15&gt;=2.95,G15&lt;0.487,D15&lt;2.15,A15&lt;7.2,B15&lt;3.05,D15&gt;=1.75,G15&lt;0.597,A15&gt;=6.25,A15&gt;=5.15,B15&lt;3.4),5.5,"shouldnthappen")))))))))))))))))))))))))))))))))))))))</f>
        <v>1.1</v>
      </c>
      <c r="BB15" s="1" t="n">
        <f aca="false">IF(AND(A15&lt;4.35,B15&lt;3.25,F15&lt;1.5),1.1,IF(AND(H15&lt;14.005,A15&gt;=4.35,B15&lt;3.25,F15&lt;1.5),1.3,IF(AND(H15&gt;=14.005,A15&gt;=4.35,B15&lt;3.25,F15&lt;1.5),1.6,IF(AND(G15&gt;=0.905,A15&lt;5.15,B15&gt;=3.25,F15&lt;1.5),1.9,IF(AND(B15&lt;3.45,A15&gt;=5.15,B15&gt;=3.25,F15&lt;1.5),1.6,IF(AND(F15&gt;=2.5,D15&gt;=1.35,D15&lt;1.75,F15&gt;=1.5),4.867,IF(AND(A15&gt;=7.05,D15&gt;=2.05,D15&gt;=1.75,F15&gt;=1.5),6.35,IF(AND(D15&gt;=0.4,G15&lt;0.905,A15&lt;5.15,B15&gt;=3.25,F15&lt;1.5),1.65,IF(AND(B15&lt;3.6,B15&gt;=3.45,A15&gt;=5.15,B15&gt;=3.25,F15&lt;1.5),1.35,IF(AND(H15&lt;6.808,H15&lt;9.386,D15&lt;1.35,D15&lt;1.75,F15&gt;=1.5),4.05,IF(AND(H15&gt;=6.808,H15&lt;9.386,D15&lt;1.35,D15&lt;1.75,F15&gt;=1.5),3.46,IF(AND(B15&lt;2.45,F15&lt;2.5,D15&gt;=1.35,D15&lt;1.75,F15&gt;=1.5),4.5,IF(AND(H15&gt;=13.115,D15&lt;1.95,D15&lt;2.05,D15&gt;=1.75,F15&gt;=1.5),4.85,IF(AND(G15&lt;0.196,D15&gt;=1.95,D15&lt;2.05,D15&gt;=1.75,F15&gt;=1.5),6.7,IF(AND(G15&gt;=0.196,D15&gt;=1.95,D15&lt;2.05,D15&gt;=1.75,F15&gt;=1.5),5.12,IF(AND(H15&lt;10.925,D15&lt;0.4,G15&lt;0.905,A15&lt;5.15,B15&gt;=3.25,F15&lt;1.5),1.4,IF(AND(H15&gt;=10.925,D15&lt;0.4,G15&lt;0.905,A15&lt;5.15,B15&gt;=3.25,F15&lt;1.5),1.45,IF(AND(H15&lt;14.096,B15&gt;=3.6,B15&gt;=3.45,A15&gt;=5.15,B15&gt;=3.25,F15&lt;1.5),1.42,IF(AND(H15&gt;=14.096,B15&gt;=3.6,B15&gt;=3.45,A15&gt;=5.15,B15&gt;=3.25,F15&lt;1.5),1.7,IF(AND(B15&lt;2.45,D15&lt;1.15,H15&gt;=9.386,D15&lt;1.35,D15&lt;1.75,F15&gt;=1.5),3.6,IF(AND(B15&gt;=2.45,D15&lt;1.15,H15&gt;=9.386,D15&lt;1.35,D15&lt;1.75,F15&gt;=1.5),3.9,IF(AND(G15&lt;0.246,D15&gt;=1.15,H15&gt;=9.386,D15&lt;1.35,D15&lt;1.75,F15&gt;=1.5),4.4,IF(AND(B15&lt;2.75,B15&gt;=2.45,F15&lt;2.5,D15&gt;=1.35,D15&lt;1.75,F15&gt;=1.5),5.1,IF(AND(H15&lt;11.084,H15&lt;13.115,D15&lt;1.95,D15&lt;2.05,D15&gt;=1.75,F15&gt;=1.5),5.35,IF(AND(H15&gt;=11.084,H15&lt;13.115,D15&lt;1.95,D15&lt;2.05,D15&gt;=1.75,F15&gt;=1.5),5.7,IF(AND(H15&lt;15.52,D15&lt;2.25,A15&lt;7.05,D15&gt;=2.05,D15&gt;=1.75,F15&gt;=1.5),5.45,IF(AND(H15&gt;=15.52,D15&lt;2.25,A15&lt;7.05,D15&gt;=2.05,D15&gt;=1.75,F15&gt;=1.5),5.725,IF(AND(G15&gt;=0.775,D15&gt;=2.25,A15&lt;7.05,D15&gt;=2.05,D15&gt;=1.75,F15&gt;=1.5),5.2,IF(AND(D15&lt;1.25,G15&gt;=0.246,D15&gt;=1.15,H15&gt;=9.386,D15&lt;1.35,D15&lt;1.75,F15&gt;=1.5),4.05,IF(AND(A15&lt;5.85,B15&gt;=2.75,B15&gt;=2.45,F15&lt;2.5,D15&gt;=1.35,D15&lt;1.75,F15&gt;=1.5),4.5,IF(AND(B15&lt;3.3,G15&lt;0.775,D15&gt;=2.25,A15&lt;7.05,D15&gt;=2.05,D15&gt;=1.75,F15&gt;=1.5),5.64,IF(AND(B15&gt;=3.3,G15&lt;0.775,D15&gt;=2.25,A15&lt;7.05,D15&gt;=2.05,D15&gt;=1.75,F15&gt;=1.5),5.6,IF(AND(A15&lt;5.9,D15&gt;=1.25,G15&gt;=0.246,D15&gt;=1.15,H15&gt;=9.386,D15&lt;1.35,D15&lt;1.75,F15&gt;=1.5),4.2,IF(AND(A15&gt;=5.9,D15&gt;=1.25,G15&gt;=0.246,D15&gt;=1.15,H15&gt;=9.386,D15&lt;1.35,D15&lt;1.75,F15&gt;=1.5),4,IF(AND(G15&gt;=0.437,A15&gt;=5.85,B15&gt;=2.75,B15&gt;=2.45,F15&lt;2.5,D15&gt;=1.35,D15&lt;1.75,F15&gt;=1.5),4.75,IF(AND(H15&lt;9.446,G15&lt;0.437,A15&gt;=5.85,B15&gt;=2.75,B15&gt;=2.45,F15&lt;2.5,D15&gt;=1.35,D15&lt;1.75,F15&gt;=1.5),4.6,IF(AND(H15&gt;=9.446,G15&lt;0.437,A15&gt;=5.85,B15&gt;=2.75,B15&gt;=2.45,F15&lt;2.5,D15&gt;=1.35,D15&lt;1.75,F15&gt;=1.5),4.7,"shouldnthappen")))))))))))))))))))))))))))))))))))))</f>
        <v>1.3</v>
      </c>
      <c r="BC15" s="1" t="n">
        <f aca="false">IF(AND(G15&gt;=0.905,F15&lt;1.5),1.65,IF(AND(D15&gt;=0.45,G15&lt;0.905,F15&lt;1.5),1.65,IF(AND(A15&lt;5.15,D15&lt;1.55,F15&gt;=1.5),3.225,IF(AND(F15&gt;=2.5,A15&gt;=5.15,D15&lt;1.55,F15&gt;=1.5),5.05,IF(AND(H15&lt;5.767,A15&lt;7.05,D15&gt;=1.55,F15&gt;=1.5),4.5,IF(AND(D15&lt;1.7,A15&gt;=7.05,D15&gt;=1.55,F15&gt;=1.5),5.8,IF(AND(A15&gt;=5.3,G15&lt;0.207,D15&lt;0.45,G15&lt;0.905,F15&lt;1.5),1.3,IF(AND(D15&gt;=0.35,G15&gt;=0.207,D15&lt;0.45,G15&lt;0.905,F15&lt;1.5),1.5,IF(AND(G15&lt;0.155,D15&gt;=1.7,A15&gt;=7.05,D15&gt;=1.55,F15&gt;=1.5),6.7,IF(AND(G15&gt;=0.155,D15&gt;=1.7,A15&gt;=7.05,D15&gt;=1.55,F15&gt;=1.5),6.34,IF(AND(G15&lt;0.05,A15&lt;5.3,G15&lt;0.207,D15&lt;0.45,G15&lt;0.905,F15&lt;1.5),1.4,IF(AND(G15&gt;=0.05,A15&lt;5.3,G15&lt;0.207,D15&lt;0.45,G15&lt;0.905,F15&lt;1.5),1.5,IF(AND(A15&lt;4.5,D15&lt;0.35,G15&gt;=0.207,D15&lt;0.45,G15&lt;0.905,F15&lt;1.5),1.3,IF(AND(G15&lt;0.308,A15&lt;6.2,F15&lt;2.5,A15&gt;=5.15,D15&lt;1.55,F15&gt;=1.5),4.5,IF(AND(D15&lt;1.35,A15&gt;=6.2,F15&lt;2.5,A15&gt;=5.15,D15&lt;1.55,F15&gt;=1.5),4.367,IF(AND(D15&lt;1.85,A15&lt;6.15,H15&gt;=5.767,A15&lt;7.05,D15&gt;=1.55,F15&gt;=1.5),4.933,IF(AND(G15&gt;=0.558,A15&gt;=4.5,D15&lt;0.35,G15&gt;=0.207,D15&lt;0.45,G15&lt;0.905,F15&lt;1.5),1.5,IF(AND(H15&gt;=13.383,G15&gt;=0.308,A15&lt;6.2,F15&lt;2.5,A15&gt;=5.15,D15&lt;1.55,F15&gt;=1.5),4.7,IF(AND(H15&gt;=12.206,D15&gt;=1.35,A15&gt;=6.2,F15&lt;2.5,A15&gt;=5.15,D15&lt;1.55,F15&gt;=1.5),4.575,IF(AND(A15&lt;5.7,D15&gt;=1.85,A15&lt;6.15,H15&gt;=5.767,A15&lt;7.05,D15&gt;=1.55,F15&gt;=1.5),4.9,IF(AND(A15&gt;=5.7,D15&gt;=1.85,A15&lt;6.15,H15&gt;=5.767,A15&lt;7.05,D15&gt;=1.55,F15&gt;=1.5),5.1,IF(AND(G15&lt;0.079,G15&lt;0.364,A15&gt;=6.15,H15&gt;=5.767,A15&lt;7.05,D15&gt;=1.55,F15&gt;=1.5),5.6,IF(AND(G15&gt;=0.079,G15&lt;0.364,A15&gt;=6.15,H15&gt;=5.767,A15&lt;7.05,D15&gt;=1.55,F15&gt;=1.5),5.25,IF(AND(G15&gt;=0.447,G15&lt;0.558,A15&gt;=4.5,D15&lt;0.35,G15&gt;=0.207,D15&lt;0.45,G15&lt;0.905,F15&lt;1.5),1.3,IF(AND(B15&gt;=2.95,H15&lt;13.383,G15&gt;=0.308,A15&lt;6.2,F15&lt;2.5,A15&gt;=5.15,D15&lt;1.55,F15&gt;=1.5),4.6,IF(AND(B15&lt;2.65,H15&lt;12.206,D15&gt;=1.35,A15&gt;=6.2,F15&lt;2.5,A15&gt;=5.15,D15&lt;1.55,F15&gt;=1.5),4.9,IF(AND(D15&lt;2.45,A15&lt;6.6,G15&gt;=0.364,A15&gt;=6.15,H15&gt;=5.767,A15&lt;7.05,D15&gt;=1.55,F15&gt;=1.5),5.6,IF(AND(D15&gt;=2.45,A15&lt;6.6,G15&gt;=0.364,A15&gt;=6.15,H15&gt;=5.767,A15&lt;7.05,D15&gt;=1.55,F15&gt;=1.5),6,IF(AND(H15&lt;12.921,A15&gt;=6.6,G15&gt;=0.364,A15&gt;=6.15,H15&gt;=5.767,A15&lt;7.05,D15&gt;=1.55,F15&gt;=1.5),5.725,IF(AND(H15&gt;=12.921,A15&gt;=6.6,G15&gt;=0.364,A15&gt;=6.15,H15&gt;=5.767,A15&lt;7.05,D15&gt;=1.55,F15&gt;=1.5),5.367,IF(AND(B15&lt;3.15,G15&lt;0.447,G15&lt;0.558,A15&gt;=4.5,D15&lt;0.35,G15&gt;=0.207,D15&lt;0.45,G15&lt;0.905,F15&lt;1.5),1.5,IF(AND(B15&gt;=3.15,G15&lt;0.447,G15&lt;0.558,A15&gt;=4.5,D15&lt;0.35,G15&gt;=0.207,D15&lt;0.45,G15&lt;0.905,F15&lt;1.5),1.36,IF(AND(B15&gt;=2.85,B15&lt;2.95,H15&lt;13.383,G15&gt;=0.308,A15&lt;6.2,F15&lt;2.5,A15&gt;=5.15,D15&lt;1.55,F15&gt;=1.5),3.6,IF(AND(H15&lt;9.446,B15&gt;=2.65,H15&lt;12.206,D15&gt;=1.35,A15&gt;=6.2,F15&lt;2.5,A15&gt;=5.15,D15&lt;1.55,F15&gt;=1.5),4.6,IF(AND(H15&gt;=9.446,B15&gt;=2.65,H15&lt;12.206,D15&gt;=1.35,A15&gt;=6.2,F15&lt;2.5,A15&gt;=5.15,D15&lt;1.55,F15&gt;=1.5),4.7,IF(AND(D15&lt;1.2,B15&lt;2.85,B15&lt;2.95,H15&lt;13.383,G15&gt;=0.308,A15&lt;6.2,F15&lt;2.5,A15&gt;=5.15,D15&lt;1.55,F15&gt;=1.5),3.75,IF(AND(G15&lt;0.356,D15&gt;=1.2,B15&lt;2.85,B15&lt;2.95,H15&lt;13.383,G15&gt;=0.308,A15&lt;6.2,F15&lt;2.5,A15&gt;=5.15,D15&lt;1.55,F15&gt;=1.5),4.2,IF(AND(G15&gt;=0.356,D15&gt;=1.2,B15&lt;2.85,B15&lt;2.95,H15&lt;13.383,G15&gt;=0.308,A15&lt;6.2,F15&lt;2.5,A15&gt;=5.15,D15&lt;1.55,F15&gt;=1.5),3.96,"shouldnthappen"))))))))))))))))))))))))))))))))))))))</f>
        <v>1.5</v>
      </c>
      <c r="BD15" s="1" t="n">
        <f aca="false">IF(AND(B15&lt;2.7,A15&lt;5.3,B15&lt;3.15),3.42,IF(AND(F15&lt;2.5,A15&gt;=5.85,B15&gt;=3.15),4.7,IF(AND(A15&lt;4.35,B15&gt;=2.7,A15&lt;5.3,B15&lt;3.15),1.1,IF(AND(A15&gt;=4.35,B15&gt;=2.7,A15&lt;5.3,B15&lt;3.15),1.42,IF(AND(A15&gt;=7.05,F15&gt;=2.5,A15&gt;=5.3,B15&lt;3.15),6.067,IF(AND(D15&gt;=0.45,A15&lt;5.05,A15&lt;5.85,B15&gt;=3.15),1.6,IF(AND(B15&lt;3.35,A15&gt;=5.05,A15&lt;5.85,B15&gt;=3.15),1.7,IF(AND(A15&gt;=6.85,F15&gt;=2.5,A15&gt;=5.85,B15&gt;=3.15),6.22,IF(AND(D15&lt;1.25,D15&lt;1.35,F15&lt;2.5,A15&gt;=5.3,B15&lt;3.15),4.033,IF(AND(D15&gt;=1.25,D15&lt;1.35,F15&lt;2.5,A15&gt;=5.3,B15&lt;3.15),4.233,IF(AND(A15&lt;6.05,D15&gt;=1.35,F15&lt;2.5,A15&gt;=5.3,B15&lt;3.15),5.1,IF(AND(H15&gt;=13.29,A15&lt;7.05,F15&gt;=2.5,A15&gt;=5.3,B15&lt;3.15),4.96,IF(AND(G15&gt;=0.858,D15&lt;0.45,A15&lt;5.05,A15&lt;5.85,B15&gt;=3.15),1.3,IF(AND(D15&gt;=0.35,B15&gt;=3.35,A15&gt;=5.05,A15&lt;5.85,B15&gt;=3.15),1.4,IF(AND(B15&lt;3.25,A15&lt;6.85,F15&gt;=2.5,A15&gt;=5.85,B15&gt;=3.15),5.233,IF(AND(A15&gt;=6.8,A15&gt;=6.05,D15&gt;=1.35,F15&lt;2.5,A15&gt;=5.3,B15&lt;3.15),4.9,IF(AND(G15&gt;=0.622,H15&lt;13.29,A15&lt;7.05,F15&gt;=2.5,A15&gt;=5.3,B15&lt;3.15),5.067,IF(AND(H15&lt;8.834,G15&lt;0.858,D15&lt;0.45,A15&lt;5.05,A15&lt;5.85,B15&gt;=3.15),1.4,IF(AND(G15&lt;0.774,B15&gt;=3.25,A15&lt;6.85,F15&gt;=2.5,A15&gt;=5.85,B15&gt;=3.15),5.8,IF(AND(G15&gt;=0.774,B15&gt;=3.25,A15&lt;6.85,F15&gt;=2.5,A15&gt;=5.85,B15&gt;=3.15),5.4,IF(AND(H15&gt;=12.206,A15&lt;6.8,A15&gt;=6.05,D15&gt;=1.35,F15&lt;2.5,A15&gt;=5.3,B15&lt;3.15),4.5,IF(AND(G15&gt;=0.439,G15&lt;0.622,H15&lt;13.29,A15&lt;7.05,F15&gt;=2.5,A15&gt;=5.3,B15&lt;3.15),5.667,IF(AND(G15&lt;0.227,H15&gt;=8.834,G15&lt;0.858,D15&lt;0.45,A15&lt;5.05,A15&lt;5.85,B15&gt;=3.15),1.4,IF(AND(G15&gt;=0.227,H15&gt;=8.834,G15&lt;0.858,D15&lt;0.45,A15&lt;5.05,A15&lt;5.85,B15&gt;=3.15),1.3,IF(AND(G15&gt;=0.934,B15&lt;3.75,D15&lt;0.35,B15&gt;=3.35,A15&gt;=5.05,A15&lt;5.85,B15&gt;=3.15),1.7,IF(AND(G15&lt;0.823,B15&gt;=3.75,D15&lt;0.35,B15&gt;=3.35,A15&gt;=5.05,A15&lt;5.85,B15&gt;=3.15),1.55,IF(AND(G15&gt;=0.823,B15&gt;=3.75,D15&lt;0.35,B15&gt;=3.35,A15&gt;=5.05,A15&lt;5.85,B15&gt;=3.15),1.5,IF(AND(A15&lt;6.2,H15&lt;12.206,A15&lt;6.8,A15&gt;=6.05,D15&gt;=1.35,F15&lt;2.5,A15&gt;=5.3,B15&lt;3.15),4.6,IF(AND(A15&gt;=6.2,H15&lt;12.206,A15&lt;6.8,A15&gt;=6.05,D15&gt;=1.35,F15&lt;2.5,A15&gt;=5.3,B15&lt;3.15),4.74,IF(AND(H15&gt;=10.667,G15&lt;0.439,G15&lt;0.622,H15&lt;13.29,A15&lt;7.05,F15&gt;=2.5,A15&gt;=5.3,B15&lt;3.15),5.6,IF(AND(H15&lt;13.67,G15&lt;0.934,B15&lt;3.75,D15&lt;0.35,B15&gt;=3.35,A15&gt;=5.05,A15&lt;5.85,B15&gt;=3.15),1.48,IF(AND(H15&gt;=13.67,G15&lt;0.934,B15&lt;3.75,D15&lt;0.35,B15&gt;=3.35,A15&gt;=5.05,A15&lt;5.85,B15&gt;=3.15),1.3,IF(AND(G15&lt;0.301,H15&lt;10.667,G15&lt;0.439,G15&lt;0.622,H15&lt;13.29,A15&lt;7.05,F15&gt;=2.5,A15&gt;=5.3,B15&lt;3.15),5.2,IF(AND(G15&gt;=0.301,H15&lt;10.667,G15&lt;0.439,G15&lt;0.622,H15&lt;13.29,A15&lt;7.05,F15&gt;=2.5,A15&gt;=5.3,B15&lt;3.15),5.067,"shouldnthappen"))))))))))))))))))))))))))))))))))</f>
        <v>1.42</v>
      </c>
      <c r="BE15" s="1" t="n">
        <f aca="false">IF(AND(B15&gt;=3.85,A15&gt;=5.05,F15&lt;1.5),1.4,IF(AND(A15&lt;5.25,A15&lt;5.75,F15&gt;=1.5),3.15,IF(AND(A15&lt;4.95,B15&lt;3.15,A15&lt;5.05,F15&lt;1.5),1.46,IF(AND(A15&gt;=4.95,B15&lt;3.15,A15&lt;5.05,F15&lt;1.5),1.6,IF(AND(H15&lt;8.834,B15&gt;=3.15,A15&lt;5.05,F15&lt;1.5),1.4,IF(AND(D15&lt;0.25,B15&lt;3.85,A15&gt;=5.05,F15&lt;1.5),1.48,IF(AND(D15&gt;=0.25,B15&lt;3.85,A15&gt;=5.05,F15&lt;1.5),1.7,IF(AND(F15&gt;=2.5,A15&gt;=5.25,A15&lt;5.75,F15&gt;=1.5),4.9,IF(AND(H15&lt;12.45,H15&gt;=8.834,B15&gt;=3.15,A15&lt;5.05,F15&lt;1.5),1.25,IF(AND(H15&gt;=12.45,H15&gt;=8.834,B15&gt;=3.15,A15&lt;5.05,F15&lt;1.5),1.32,IF(AND(G15&lt;0.283,F15&lt;2.5,A15&gt;=5.25,A15&lt;5.75,F15&gt;=1.5),4.3,IF(AND(H15&lt;6.712,H15&lt;11.275,D15&lt;1.55,A15&gt;=5.75,F15&gt;=1.5),5,IF(AND(H15&lt;13.101,H15&gt;=11.275,D15&lt;1.55,A15&gt;=5.75,F15&gt;=1.5),3.933,IF(AND(H15&gt;=13.101,H15&gt;=11.275,D15&lt;1.55,A15&gt;=5.75,F15&gt;=1.5),4.5,IF(AND(A15&gt;=7.3,D15&lt;2.45,D15&gt;=1.55,A15&gt;=5.75,F15&gt;=1.5),6.7,IF(AND(B15&lt;3.45,D15&gt;=2.45,D15&gt;=1.55,A15&gt;=5.75,F15&gt;=1.5),5.925,IF(AND(B15&gt;=3.45,D15&gt;=2.45,D15&gt;=1.55,A15&gt;=5.75,F15&gt;=1.5),6.1,IF(AND(B15&gt;=2.8,G15&gt;=0.283,F15&lt;2.5,A15&gt;=5.25,A15&lt;5.75,F15&gt;=1.5),4.2,IF(AND(D15&lt;1.35,H15&gt;=6.712,H15&lt;11.275,D15&lt;1.55,A15&gt;=5.75,F15&gt;=1.5),4.35,IF(AND(D15&lt;1.05,B15&lt;2.8,G15&gt;=0.283,F15&lt;2.5,A15&gt;=5.25,A15&lt;5.75,F15&gt;=1.5),3.567,IF(AND(D15&gt;=1.05,B15&lt;2.8,G15&gt;=0.283,F15&lt;2.5,A15&gt;=5.25,A15&lt;5.75,F15&gt;=1.5),3.925,IF(AND(B15&lt;2.65,D15&gt;=1.35,H15&gt;=6.712,H15&lt;11.275,D15&lt;1.55,A15&gt;=5.75,F15&gt;=1.5),4.9,IF(AND(B15&gt;=2.65,D15&gt;=1.35,H15&gt;=6.712,H15&lt;11.275,D15&lt;1.55,A15&gt;=5.75,F15&gt;=1.5),4.625,IF(AND(H15&gt;=14.683,G15&gt;=0.628,A15&lt;7.3,D15&lt;2.45,D15&gt;=1.55,A15&gt;=5.75,F15&gt;=1.5),5.4,IF(AND(D15&lt;1.95,H15&lt;8.884,G15&lt;0.628,A15&lt;7.3,D15&lt;2.45,D15&gt;=1.55,A15&gt;=5.75,F15&gt;=1.5),5.1,IF(AND(D15&gt;=1.95,H15&lt;8.884,G15&lt;0.628,A15&lt;7.3,D15&lt;2.45,D15&gt;=1.55,A15&gt;=5.75,F15&gt;=1.5),5.22,IF(AND(A15&lt;6.05,H15&gt;=8.884,G15&lt;0.628,A15&lt;7.3,D15&lt;2.45,D15&gt;=1.55,A15&gt;=5.75,F15&gt;=1.5),5.1,IF(AND(G15&lt;0.817,H15&lt;14.683,G15&gt;=0.628,A15&lt;7.3,D15&lt;2.45,D15&gt;=1.55,A15&gt;=5.75,F15&gt;=1.5),4.967,IF(AND(G15&gt;=0.817,H15&lt;14.683,G15&gt;=0.628,A15&lt;7.3,D15&lt;2.45,D15&gt;=1.55,A15&gt;=5.75,F15&gt;=1.5),5.1,IF(AND(H15&lt;9.637,A15&gt;=6.05,H15&gt;=8.884,G15&lt;0.628,A15&lt;7.3,D15&lt;2.45,D15&gt;=1.55,A15&gt;=5.75,F15&gt;=1.5),5.9,IF(AND(D15&lt;1.85,H15&gt;=9.637,A15&gt;=6.05,H15&gt;=8.884,G15&lt;0.628,A15&lt;7.3,D15&lt;2.45,D15&gt;=1.55,A15&gt;=5.75,F15&gt;=1.5),5.733,IF(AND(G15&gt;=0.388,D15&gt;=1.85,H15&gt;=9.637,A15&gt;=6.05,H15&gt;=8.884,G15&lt;0.628,A15&lt;7.3,D15&lt;2.45,D15&gt;=1.55,A15&gt;=5.75,F15&gt;=1.5),5.64,IF(AND(B15&lt;2.95,G15&lt;0.388,D15&gt;=1.85,H15&gt;=9.637,A15&gt;=6.05,H15&gt;=8.884,G15&lt;0.628,A15&lt;7.3,D15&lt;2.45,D15&gt;=1.55,A15&gt;=5.75,F15&gt;=1.5),5.5,IF(AND(B15&gt;=2.95,G15&lt;0.388,D15&gt;=1.85,H15&gt;=9.637,A15&gt;=6.05,H15&gt;=8.884,G15&lt;0.628,A15&lt;7.3,D15&lt;2.45,D15&gt;=1.55,A15&gt;=5.75,F15&gt;=1.5),5.333,"shouldnthappen"))))))))))))))))))))))))))))))))))</f>
        <v>1.46</v>
      </c>
      <c r="BF15" s="1" t="n">
        <f aca="false">IF(AND(D15&gt;=0.35,F15&lt;1.5),1.65,IF(AND(H15&gt;=16.227,D15&gt;=1.55,F15&gt;=1.5),6.533,IF(AND(A15&gt;=5.45,G15&lt;0.174,D15&lt;0.35,F15&lt;1.5),1.7,IF(AND(D15&lt;0.15,G15&gt;=0.174,D15&lt;0.35,F15&lt;1.5),1.38,IF(AND(D15&gt;=1.15,D15&lt;1.25,D15&lt;1.55,F15&gt;=1.5),3.967,IF(AND(H15&lt;8.376,A15&lt;5.45,G15&lt;0.174,D15&lt;0.35,F15&lt;1.5),1.4,IF(AND(H15&gt;=8.376,A15&lt;5.45,G15&lt;0.174,D15&lt;0.35,F15&lt;1.5),1.5,IF(AND(B15&lt;3.1,D15&gt;=0.15,G15&gt;=0.174,D15&lt;0.35,F15&lt;1.5),1.475,IF(AND(H15&lt;10.258,D15&lt;1.15,D15&lt;1.25,D15&lt;1.55,F15&gt;=1.5),3.24,IF(AND(H15&gt;=10.258,D15&lt;1.15,D15&lt;1.25,D15&lt;1.55,F15&gt;=1.5),3.875,IF(AND(F15&gt;=2.5,H15&lt;10.927,D15&gt;=1.25,D15&lt;1.55,F15&gt;=1.5),5.05,IF(AND(D15&lt;1.35,H15&gt;=10.927,D15&gt;=1.25,D15&lt;1.55,F15&gt;=1.5),4.25,IF(AND(A15&gt;=6.95,D15&lt;1.75,H15&lt;16.227,D15&gt;=1.55,F15&gt;=1.5),5.8,IF(AND(B15&lt;3.3,B15&gt;=3.1,D15&gt;=0.15,G15&gt;=0.174,D15&lt;0.35,F15&lt;1.5),1.3,IF(AND(H15&lt;12.278,D15&gt;=1.35,H15&gt;=10.927,D15&gt;=1.25,D15&lt;1.55,F15&gt;=1.5),4.9,IF(AND(G15&lt;0.226,A15&lt;6.95,D15&lt;1.75,H15&lt;16.227,D15&gt;=1.55,F15&gt;=1.5),5,IF(AND(G15&gt;=0.226,A15&lt;6.95,D15&lt;1.75,H15&lt;16.227,D15&gt;=1.55,F15&gt;=1.5),4.62,IF(AND(H15&lt;9.35,B15&lt;2.95,D15&gt;=1.75,H15&lt;16.227,D15&gt;=1.55,F15&gt;=1.5),6.3,IF(AND(H15&gt;=9.35,B15&lt;2.95,D15&gt;=1.75,H15&lt;16.227,D15&gt;=1.55,F15&gt;=1.5),5.58,IF(AND(A15&lt;5.05,B15&gt;=3.3,B15&gt;=3.1,D15&gt;=0.15,G15&gt;=0.174,D15&lt;0.35,F15&lt;1.5),1.35,IF(AND(A15&gt;=5.05,B15&gt;=3.3,B15&gt;=3.1,D15&gt;=0.15,G15&gt;=0.174,D15&lt;0.35,F15&lt;1.5),1.46,IF(AND(B15&lt;2.8,A15&lt;5.65,F15&lt;2.5,H15&lt;10.927,D15&gt;=1.25,D15&lt;1.55,F15&gt;=1.5),4.075,IF(AND(B15&gt;=2.8,A15&lt;5.65,F15&lt;2.5,H15&lt;10.927,D15&gt;=1.25,D15&lt;1.55,F15&gt;=1.5),3.933,IF(AND(A15&lt;6.25,A15&gt;=5.65,F15&lt;2.5,H15&lt;10.927,D15&gt;=1.25,D15&lt;1.55,F15&gt;=1.5),4.533,IF(AND(A15&gt;=6.25,A15&gt;=5.65,F15&lt;2.5,H15&lt;10.927,D15&gt;=1.25,D15&lt;1.55,F15&gt;=1.5),4.3,IF(AND(A15&lt;6.5,H15&gt;=12.278,D15&gt;=1.35,H15&gt;=10.927,D15&gt;=1.25,D15&lt;1.55,F15&gt;=1.5),4.55,IF(AND(A15&gt;=6.5,H15&gt;=12.278,D15&gt;=1.35,H15&gt;=10.927,D15&gt;=1.25,D15&lt;1.55,F15&gt;=1.5),4.775,IF(AND(H15&lt;9.884,D15&lt;2.1,B15&gt;=2.95,D15&gt;=1.75,H15&lt;16.227,D15&gt;=1.55,F15&gt;=1.5),5.5,IF(AND(H15&gt;=9.884,D15&lt;2.1,B15&gt;=2.95,D15&gt;=1.75,H15&lt;16.227,D15&gt;=1.55,F15&gt;=1.5),5.1,IF(AND(H15&lt;10.393,D15&gt;=2.1,B15&gt;=2.95,D15&gt;=1.75,H15&lt;16.227,D15&gt;=1.55,F15&gt;=1.5),5.74,IF(AND(D15&lt;2.25,H15&gt;=10.393,D15&gt;=2.1,B15&gt;=2.95,D15&gt;=1.75,H15&lt;16.227,D15&gt;=1.55,F15&gt;=1.5),5.8,IF(AND(D15&gt;=2.25,H15&gt;=10.393,D15&gt;=2.1,B15&gt;=2.95,D15&gt;=1.75,H15&lt;16.227,D15&gt;=1.55,F15&gt;=1.5),5.4,"shouldnthappen"))))))))))))))))))))))))))))))))</f>
        <v>1.38</v>
      </c>
      <c r="BG15" s="1" t="n">
        <f aca="false">IF(AND(G15&lt;0.096,A15&lt;5.45),2.95,IF(AND(F15&gt;=1.5,G15&gt;=0.096,A15&lt;5.45),3,IF(AND(D15&lt;0.6,A15&lt;5.9,A15&gt;=5.45),1.4,IF(AND(F15&gt;=2.5,D15&gt;=0.6,A15&lt;5.9,A15&gt;=5.45),5.1,IF(AND(A15&lt;7.45,A15&gt;=7.05,A15&gt;=5.9,A15&gt;=5.45),6.167,IF(AND(B15&gt;=3.55,G15&lt;0.587,F15&lt;1.5,G15&gt;=0.096,A15&lt;5.45),1,IF(AND(A15&lt;5.05,G15&gt;=0.587,F15&lt;1.5,G15&gt;=0.096,A15&lt;5.45),1.35,IF(AND(B15&lt;2.75,D15&lt;1.7,A15&lt;7.05,A15&gt;=5.9,A15&gt;=5.45),4.9,IF(AND(A15&lt;6.2,D15&gt;=1.7,A15&lt;7.05,A15&gt;=5.9,A15&gt;=5.45),4.833,IF(AND(H15&lt;17.32,A15&gt;=7.45,A15&gt;=7.05,A15&gt;=5.9,A15&gt;=5.45),6.68,IF(AND(H15&gt;=17.32,A15&gt;=7.45,A15&gt;=7.05,A15&gt;=5.9,A15&gt;=5.45),6.4,IF(AND(G15&lt;0.161,B15&lt;3.55,G15&lt;0.587,F15&lt;1.5,G15&gt;=0.096,A15&lt;5.45),1.5,IF(AND(H15&lt;11.016,A15&gt;=5.05,G15&gt;=0.587,F15&lt;1.5,G15&gt;=0.096,A15&lt;5.45),1.633,IF(AND(H15&lt;11.001,G15&lt;0.372,F15&lt;2.5,D15&gt;=0.6,A15&lt;5.9,A15&gt;=5.45),4.133,IF(AND(H15&gt;=11.001,G15&lt;0.372,F15&lt;2.5,D15&gt;=0.6,A15&lt;5.9,A15&gt;=5.45),4.3,IF(AND(H15&lt;6.808,G15&gt;=0.372,F15&lt;2.5,D15&gt;=0.6,A15&lt;5.9,A15&gt;=5.45),4,IF(AND(A15&gt;=6.75,B15&gt;=2.75,D15&lt;1.7,A15&lt;7.05,A15&gt;=5.9,A15&gt;=5.45),4.84,IF(AND(H15&lt;12.467,G15&gt;=0.161,B15&lt;3.55,G15&lt;0.587,F15&lt;1.5,G15&gt;=0.096,A15&lt;5.45),1.3,IF(AND(D15&lt;0.25,H15&gt;=11.016,A15&gt;=5.05,G15&gt;=0.587,F15&lt;1.5,G15&gt;=0.096,A15&lt;5.45),1.52,IF(AND(D15&gt;=0.25,H15&gt;=11.016,A15&gt;=5.05,G15&gt;=0.587,F15&lt;1.5,G15&gt;=0.096,A15&lt;5.45),1.5,IF(AND(H15&lt;11.218,H15&gt;=6.808,G15&gt;=0.372,F15&lt;2.5,D15&gt;=0.6,A15&lt;5.9,A15&gt;=5.45),3.7,IF(AND(H15&gt;=11.218,H15&gt;=6.808,G15&gt;=0.372,F15&lt;2.5,D15&gt;=0.6,A15&lt;5.9,A15&gt;=5.45),3.9,IF(AND(B15&lt;2.95,A15&lt;6.75,B15&gt;=2.75,D15&lt;1.7,A15&lt;7.05,A15&gt;=5.9,A15&gt;=5.45),4.2,IF(AND(B15&gt;=2.95,A15&lt;6.75,B15&gt;=2.75,D15&lt;1.7,A15&lt;7.05,A15&gt;=5.9,A15&gt;=5.45),4.6,IF(AND(D15&gt;=2.45,A15&lt;6.85,A15&gt;=6.2,D15&gt;=1.7,A15&lt;7.05,A15&gt;=5.9,A15&gt;=5.45),5.9,IF(AND(G15&lt;0.312,A15&gt;=6.85,A15&gt;=6.2,D15&gt;=1.7,A15&lt;7.05,A15&gt;=5.9,A15&gt;=5.45),5.1,IF(AND(G15&gt;=0.312,A15&gt;=6.85,A15&gt;=6.2,D15&gt;=1.7,A15&lt;7.05,A15&gt;=5.9,A15&gt;=5.45),5.4,IF(AND(G15&lt;0.251,H15&gt;=12.467,G15&gt;=0.161,B15&lt;3.55,G15&lt;0.587,F15&lt;1.5,G15&gt;=0.096,A15&lt;5.45),1.35,IF(AND(G15&gt;=0.251,H15&gt;=12.467,G15&gt;=0.161,B15&lt;3.55,G15&lt;0.587,F15&lt;1.5,G15&gt;=0.096,A15&lt;5.45),1.467,IF(AND(G15&gt;=0.628,D15&lt;2.45,A15&lt;6.85,A15&gt;=6.2,D15&gt;=1.7,A15&lt;7.05,A15&gt;=5.9,A15&gt;=5.45),5.1,IF(AND(A15&gt;=6.75,G15&lt;0.628,D15&lt;2.45,A15&lt;6.85,A15&gt;=6.2,D15&gt;=1.7,A15&lt;7.05,A15&gt;=5.9,A15&gt;=5.45),5.9,IF(AND(H15&lt;11.824,A15&lt;6.75,G15&lt;0.628,D15&lt;2.45,A15&lt;6.85,A15&gt;=6.2,D15&gt;=1.7,A15&lt;7.05,A15&gt;=5.9,A15&gt;=5.45),5.44,IF(AND(H15&lt;14.378,H15&gt;=11.824,A15&lt;6.75,G15&lt;0.628,D15&lt;2.45,A15&lt;6.85,A15&gt;=6.2,D15&gt;=1.7,A15&lt;7.05,A15&gt;=5.9,A15&gt;=5.45),5.6,IF(AND(H15&gt;=14.378,H15&gt;=11.824,A15&lt;6.75,G15&lt;0.628,D15&lt;2.45,A15&lt;6.85,A15&gt;=6.2,D15&gt;=1.7,A15&lt;7.05,A15&gt;=5.9,A15&gt;=5.45),5.8,"shouldnthappen"))))))))))))))))))))))))))))))))))</f>
        <v>1.35</v>
      </c>
      <c r="BH15" s="1" t="n">
        <f aca="false">IF(AND(G15&gt;=0.905,F15&lt;1.5),1.8,IF(AND(H15&lt;5.523,G15&lt;0.905,F15&lt;1.5),1,IF(AND(D15&gt;=0.4,H15&gt;=5.523,G15&lt;0.905,F15&lt;1.5),1.7,IF(AND(G15&gt;=0.878,D15&lt;1.35,F15&lt;2.5,F15&gt;=1.5),4.4,IF(AND(A15&lt;5.4,D15&gt;=1.35,F15&lt;2.5,F15&gt;=1.5),3.9,IF(AND(G15&lt;0.177,B15&lt;3.15,F15&gt;=2.5,F15&gt;=1.5),6.15,IF(AND(H15&lt;10.393,B15&gt;=3.15,F15&gt;=2.5,F15&gt;=1.5),5.94,IF(AND(H15&gt;=10.393,B15&gt;=3.15,F15&gt;=2.5,F15&gt;=1.5),5.467,IF(AND(D15&gt;=1.25,G15&lt;0.878,D15&lt;1.35,F15&lt;2.5,F15&gt;=1.5),4.18,IF(AND(G15&gt;=0.709,A15&gt;=5.4,D15&gt;=1.35,F15&lt;2.5,F15&gt;=1.5),4.9,IF(AND(B15&lt;2.6,G15&gt;=0.177,B15&lt;3.15,F15&gt;=2.5,F15&gt;=1.5),4.8,IF(AND(A15&lt;4.35,A15&lt;5.05,D15&lt;0.4,H15&gt;=5.523,G15&lt;0.905,F15&lt;1.5),1.1,IF(AND(A15&gt;=5.6,A15&gt;=5.05,D15&lt;0.4,H15&gt;=5.523,G15&lt;0.905,F15&lt;1.5),1.7,IF(AND(D15&lt;1.05,D15&lt;1.25,G15&lt;0.878,D15&lt;1.35,F15&lt;2.5,F15&gt;=1.5),3.6,IF(AND(D15&gt;=1.55,G15&lt;0.709,A15&gt;=5.4,D15&gt;=1.35,F15&lt;2.5,F15&gt;=1.5),4.975,IF(AND(D15&lt;1.7,B15&gt;=2.6,G15&gt;=0.177,B15&lt;3.15,F15&gt;=2.5,F15&gt;=1.5),5.8,IF(AND(B15&lt;3.15,A15&gt;=4.35,A15&lt;5.05,D15&lt;0.4,H15&gt;=5.523,G15&lt;0.905,F15&lt;1.5),1.46,IF(AND(A15&gt;=5.45,A15&lt;5.6,A15&gt;=5.05,D15&lt;0.4,H15&gt;=5.523,G15&lt;0.905,F15&lt;1.5),1.35,IF(AND(H15&lt;10.974,D15&gt;=1.05,D15&lt;1.25,G15&lt;0.878,D15&lt;1.35,F15&lt;2.5,F15&gt;=1.5),3.8,IF(AND(H15&gt;=13.654,D15&lt;1.55,G15&lt;0.709,A15&gt;=5.4,D15&gt;=1.35,F15&lt;2.5,F15&gt;=1.5),4.725,IF(AND(A15&lt;4.5,B15&gt;=3.15,A15&gt;=4.35,A15&lt;5.05,D15&lt;0.4,H15&gt;=5.523,G15&lt;0.905,F15&lt;1.5),1.3,IF(AND(G15&lt;0.676,A15&lt;5.45,A15&lt;5.6,A15&gt;=5.05,D15&lt;0.4,H15&gt;=5.523,G15&lt;0.905,F15&lt;1.5),1.5,IF(AND(G15&gt;=0.676,A15&lt;5.45,A15&lt;5.6,A15&gt;=5.05,D15&lt;0.4,H15&gt;=5.523,G15&lt;0.905,F15&lt;1.5),1.55,IF(AND(A15&lt;5.7,H15&gt;=10.974,D15&gt;=1.05,D15&lt;1.25,G15&lt;0.878,D15&lt;1.35,F15&lt;2.5,F15&gt;=1.5),3.9,IF(AND(A15&gt;=5.7,H15&gt;=10.974,D15&gt;=1.05,D15&lt;1.25,G15&lt;0.878,D15&lt;1.35,F15&lt;2.5,F15&gt;=1.5),3.933,IF(AND(G15&gt;=0.644,H15&lt;13.654,D15&lt;1.55,G15&lt;0.709,A15&gt;=5.4,D15&gt;=1.35,F15&lt;2.5,F15&gt;=1.5),4.4,IF(AND(B15&lt;2.9,A15&lt;6.2,D15&gt;=1.7,B15&gt;=2.6,G15&gt;=0.177,B15&lt;3.15,F15&gt;=2.5,F15&gt;=1.5),5.02,IF(AND(B15&gt;=2.9,A15&lt;6.2,D15&gt;=1.7,B15&gt;=2.6,G15&gt;=0.177,B15&lt;3.15,F15&gt;=2.5,F15&gt;=1.5),4.8,IF(AND(D15&lt;2.2,A15&gt;=6.2,D15&gt;=1.7,B15&gt;=2.6,G15&gt;=0.177,B15&lt;3.15,F15&gt;=2.5,F15&gt;=1.5),5.325,IF(AND(D15&gt;=2.2,A15&gt;=6.2,D15&gt;=1.7,B15&gt;=2.6,G15&gt;=0.177,B15&lt;3.15,F15&gt;=2.5,F15&gt;=1.5),5.1,IF(AND(D15&lt;0.25,A15&gt;=4.5,B15&gt;=3.15,A15&gt;=4.35,A15&lt;5.05,D15&lt;0.4,H15&gt;=5.523,G15&lt;0.905,F15&lt;1.5),1.357,IF(AND(D15&gt;=0.25,A15&gt;=4.5,B15&gt;=3.15,A15&gt;=4.35,A15&lt;5.05,D15&lt;0.4,H15&gt;=5.523,G15&lt;0.905,F15&lt;1.5),1.333,IF(AND(H15&lt;10.723,G15&lt;0.644,H15&lt;13.654,D15&lt;1.55,G15&lt;0.709,A15&gt;=5.4,D15&gt;=1.35,F15&lt;2.5,F15&gt;=1.5),4.6,IF(AND(H15&gt;=10.723,G15&lt;0.644,H15&lt;13.654,D15&lt;1.55,G15&lt;0.709,A15&gt;=5.4,D15&gt;=1.35,F15&lt;2.5,F15&gt;=1.5),4.5,"shouldnthappen"))))))))))))))))))))))))))))))))))</f>
        <v>1.46</v>
      </c>
      <c r="BI15" s="1" t="n">
        <f aca="false">IF(AND(D15&gt;=0.8,A15&lt;5.45),3.9,IF(AND(D15&gt;=0.45,D15&lt;0.8,A15&lt;5.45),1.66,IF(AND(H15&lt;16.447,B15&gt;=3.45,A15&gt;=5.45),1.525,IF(AND(H15&gt;=16.447,B15&gt;=3.45,A15&gt;=5.45),6.4,IF(AND(H15&lt;5.245,D15&lt;0.45,D15&lt;0.8,A15&lt;5.45),1,IF(AND(A15&gt;=7.2,G15&lt;0.154,B15&lt;3.45,A15&gt;=5.45),6.7,IF(AND(D15&lt;1.65,A15&lt;7.2,G15&lt;0.154,B15&lt;3.45,A15&gt;=5.45),4.7,IF(AND(D15&gt;=1.65,A15&lt;7.2,G15&lt;0.154,B15&lt;3.45,A15&gt;=5.45),5.52,IF(AND(D15&gt;=0.25,A15&lt;5.05,H15&gt;=5.245,D15&lt;0.45,D15&lt;0.8,A15&lt;5.45),1.35,IF(AND(H15&lt;6.089,A15&gt;=5.05,H15&gt;=5.245,D15&lt;0.45,D15&lt;0.8,A15&lt;5.45),1.7,IF(AND(D15&lt;1.2,B15&lt;2.6,A15&lt;5.75,G15&gt;=0.154,B15&lt;3.45,A15&gt;=5.45),3.85,IF(AND(D15&gt;=1.2,B15&lt;2.6,A15&lt;5.75,G15&gt;=0.154,B15&lt;3.45,A15&gt;=5.45),4,IF(AND(D15&gt;=1.65,B15&gt;=2.6,A15&lt;5.75,G15&gt;=0.154,B15&lt;3.45,A15&gt;=5.45),4.9,IF(AND(G15&lt;0.353,F15&lt;2.5,A15&gt;=5.75,G15&gt;=0.154,B15&lt;3.45,A15&gt;=5.45),4.25,IF(AND(A15&gt;=7.25,F15&gt;=2.5,A15&gt;=5.75,G15&gt;=0.154,B15&lt;3.45,A15&gt;=5.45),6.45,IF(AND(H15&lt;11.218,D15&lt;0.25,A15&lt;5.05,H15&gt;=5.245,D15&lt;0.45,D15&lt;0.8,A15&lt;5.45),1.42,IF(AND(G15&lt;0.517,H15&gt;=6.089,A15&gt;=5.05,H15&gt;=5.245,D15&lt;0.45,D15&lt;0.8,A15&lt;5.45),1.44,IF(AND(G15&gt;=0.517,H15&gt;=6.089,A15&gt;=5.05,H15&gt;=5.245,D15&lt;0.45,D15&lt;0.8,A15&lt;5.45),1.54,IF(AND(H15&gt;=10.194,D15&lt;1.65,B15&gt;=2.6,A15&lt;5.75,G15&gt;=0.154,B15&lt;3.45,A15&gt;=5.45),4.35,IF(AND(B15&gt;=3.15,G15&gt;=0.353,F15&lt;2.5,A15&gt;=5.75,G15&gt;=0.154,B15&lt;3.45,A15&gt;=5.45),4.7,IF(AND(H15&lt;7.716,A15&lt;7.25,F15&gt;=2.5,A15&gt;=5.75,G15&gt;=0.154,B15&lt;3.45,A15&gt;=5.45),5.04,IF(AND(G15&lt;0.175,H15&gt;=11.218,D15&lt;0.25,A15&lt;5.05,H15&gt;=5.245,D15&lt;0.45,D15&lt;0.8,A15&lt;5.45),1.5,IF(AND(H15&lt;7.713,H15&lt;10.194,D15&lt;1.65,B15&gt;=2.6,A15&lt;5.75,G15&gt;=0.154,B15&lt;3.45,A15&gt;=5.45),4.1,IF(AND(H15&gt;=7.713,H15&lt;10.194,D15&lt;1.65,B15&gt;=2.6,A15&lt;5.75,G15&gt;=0.154,B15&lt;3.45,A15&gt;=5.45),4.2,IF(AND(B15&gt;=3.05,B15&lt;3.15,G15&gt;=0.353,F15&lt;2.5,A15&gt;=5.75,G15&gt;=0.154,B15&lt;3.45,A15&gt;=5.45),4.4,IF(AND(D15&gt;=2.45,H15&gt;=7.716,A15&lt;7.25,F15&gt;=2.5,A15&gt;=5.75,G15&gt;=0.154,B15&lt;3.45,A15&gt;=5.45),5.85,IF(AND(D15&lt;0.15,G15&gt;=0.175,H15&gt;=11.218,D15&lt;0.25,A15&lt;5.05,H15&gt;=5.245,D15&lt;0.45,D15&lt;0.8,A15&lt;5.45),1.1,IF(AND(H15&gt;=16.317,B15&lt;3.05,B15&lt;3.15,G15&gt;=0.353,F15&lt;2.5,A15&gt;=5.75,G15&gt;=0.154,B15&lt;3.45,A15&gt;=5.45),4.8,IF(AND(G15&gt;=0.857,D15&lt;2.45,H15&gt;=7.716,A15&lt;7.25,F15&gt;=2.5,A15&gt;=5.75,G15&gt;=0.154,B15&lt;3.45,A15&gt;=5.45),5.05,IF(AND(G15&lt;0.245,D15&gt;=0.15,G15&gt;=0.175,H15&gt;=11.218,D15&lt;0.25,A15&lt;5.05,H15&gt;=5.245,D15&lt;0.45,D15&lt;0.8,A15&lt;5.45),1.3,IF(AND(G15&gt;=0.245,D15&gt;=0.15,G15&gt;=0.175,H15&gt;=11.218,D15&lt;0.25,A15&lt;5.05,H15&gt;=5.245,D15&lt;0.45,D15&lt;0.8,A15&lt;5.45),1.22,IF(AND(B15&lt;2.85,H15&lt;16.317,B15&lt;3.05,B15&lt;3.15,G15&gt;=0.353,F15&lt;2.5,A15&gt;=5.75,G15&gt;=0.154,B15&lt;3.45,A15&gt;=5.45),4.6,IF(AND(B15&gt;=2.85,H15&lt;16.317,B15&lt;3.05,B15&lt;3.15,G15&gt;=0.353,F15&lt;2.5,A15&gt;=5.75,G15&gt;=0.154,B15&lt;3.45,A15&gt;=5.45),4.633,IF(AND(D15&lt;1.85,G15&lt;0.857,D15&lt;2.45,H15&gt;=7.716,A15&lt;7.25,F15&gt;=2.5,A15&gt;=5.75,G15&gt;=0.154,B15&lt;3.45,A15&gt;=5.45),5.8,IF(AND(H15&lt;11.297,D15&gt;=1.85,G15&lt;0.857,D15&lt;2.45,H15&gt;=7.716,A15&lt;7.25,F15&gt;=2.5,A15&gt;=5.75,G15&gt;=0.154,B15&lt;3.45,A15&gt;=5.45),5.3,IF(AND(G15&lt;0.388,H15&gt;=11.297,D15&gt;=1.85,G15&lt;0.857,D15&lt;2.45,H15&gt;=7.716,A15&lt;7.25,F15&gt;=2.5,A15&gt;=5.75,G15&gt;=0.154,B15&lt;3.45,A15&gt;=5.45),5.4,IF(AND(G15&gt;=0.388,H15&gt;=11.297,D15&gt;=1.85,G15&lt;0.857,D15&lt;2.45,H15&gt;=7.716,A15&lt;7.25,F15&gt;=2.5,A15&gt;=5.75,G15&gt;=0.154,B15&lt;3.45,A15&gt;=5.45),5.6,"shouldnthappen")))))))))))))))))))))))))))))))))))))</f>
        <v>1.1</v>
      </c>
      <c r="BJ15" s="1" t="n">
        <f aca="false">IF(AND(F15&gt;=2,B15&gt;=3.35),6.1,IF(AND(H15&gt;=12.719,F15&lt;1.5,B15&lt;3.35),1.567,IF(AND(H15&lt;5.245,F15&lt;2,B15&gt;=3.35),1,IF(AND(D15&lt;0.15,H15&lt;12.719,F15&lt;1.5,B15&lt;3.35),1.5,IF(AND(D15&gt;=0.35,H15&gt;=5.245,F15&lt;2,B15&gt;=3.35),1.6,IF(AND(A15&lt;4.9,D15&gt;=0.15,H15&lt;12.719,F15&lt;1.5,B15&lt;3.35),1.36,IF(AND(B15&lt;2.65,G15&lt;0.572,D15&lt;1.45,F15&gt;=1.5,B15&lt;3.35),3.5,IF(AND(A15&lt;6.1,F15&lt;2.5,D15&gt;=1.45,F15&gt;=1.5,B15&lt;3.35),5.1,IF(AND(G15&gt;=0.607,D15&lt;0.35,H15&gt;=5.245,F15&lt;2,B15&gt;=3.35),1.65,IF(AND(G15&lt;0.546,A15&gt;=4.9,D15&gt;=0.15,H15&lt;12.719,F15&lt;1.5,B15&lt;3.35),1.2,IF(AND(G15&gt;=0.546,A15&gt;=4.9,D15&gt;=0.15,H15&lt;12.719,F15&lt;1.5,B15&lt;3.35),1.4,IF(AND(A15&gt;=6.3,B15&gt;=2.65,G15&lt;0.572,D15&lt;1.45,F15&gt;=1.5,B15&lt;3.35),4.8,IF(AND(D15&lt;1.15,B15&lt;2.85,G15&gt;=0.572,D15&lt;1.45,F15&gt;=1.5,B15&lt;3.35),3.9,IF(AND(B15&gt;=3.15,B15&gt;=2.85,G15&gt;=0.572,D15&lt;1.45,F15&gt;=1.5,B15&lt;3.35),4.7,IF(AND(B15&lt;2.95,A15&gt;=6.1,F15&lt;2.5,D15&gt;=1.45,F15&gt;=1.5,B15&lt;3.35),4.533,IF(AND(B15&gt;=2.95,A15&gt;=6.1,F15&lt;2.5,D15&gt;=1.45,F15&gt;=1.5,B15&lt;3.35),4.75,IF(AND(A15&gt;=6.7,G15&lt;0.107,F15&gt;=2.5,D15&gt;=1.45,F15&gt;=1.5,B15&lt;3.35),5.7,IF(AND(G15&gt;=0.385,G15&lt;0.607,D15&lt;0.35,H15&gt;=5.245,F15&lt;2,B15&gt;=3.35),1.325,IF(AND(D15&lt;1.25,A15&lt;6.3,B15&gt;=2.65,G15&lt;0.572,D15&lt;1.45,F15&gt;=1.5,B15&lt;3.35),4,IF(AND(D15&gt;=1.25,A15&lt;6.3,B15&gt;=2.65,G15&lt;0.572,D15&lt;1.45,F15&gt;=1.5,B15&lt;3.35),4.18,IF(AND(G15&lt;0.907,D15&gt;=1.15,B15&lt;2.85,G15&gt;=0.572,D15&lt;1.45,F15&gt;=1.5,B15&lt;3.35),4,IF(AND(G15&gt;=0.907,D15&gt;=1.15,B15&lt;2.85,G15&gt;=0.572,D15&lt;1.45,F15&gt;=1.5,B15&lt;3.35),4.4,IF(AND(H15&lt;8.326,B15&lt;3.15,B15&gt;=2.85,G15&gt;=0.572,D15&lt;1.45,F15&gt;=1.5,B15&lt;3.35),3.6,IF(AND(H15&gt;=8.326,B15&lt;3.15,B15&gt;=2.85,G15&gt;=0.572,D15&lt;1.45,F15&gt;=1.5,B15&lt;3.35),4.48,IF(AND(B15&lt;2.95,A15&lt;6.7,G15&lt;0.107,F15&gt;=2.5,D15&gt;=1.45,F15&gt;=1.5,B15&lt;3.35),5.6,IF(AND(B15&gt;=2.95,A15&lt;6.7,G15&lt;0.107,F15&gt;=2.5,D15&gt;=1.45,F15&gt;=1.5,B15&lt;3.35),5.5,IF(AND(G15&lt;0.205,G15&lt;0.432,G15&gt;=0.107,F15&gt;=2.5,D15&gt;=1.45,F15&gt;=1.5,B15&lt;3.35),5.3,IF(AND(B15&gt;=3.05,G15&gt;=0.432,G15&gt;=0.107,F15&gt;=2.5,D15&gt;=1.45,F15&gt;=1.5,B15&lt;3.35),5.86,IF(AND(H15&gt;=14.057,G15&lt;0.385,G15&lt;0.607,D15&lt;0.35,H15&gt;=5.245,F15&lt;2,B15&gt;=3.35),1.7,IF(AND(D15&lt;1.7,G15&gt;=0.205,G15&lt;0.432,G15&gt;=0.107,F15&gt;=2.5,D15&gt;=1.45,F15&gt;=1.5,B15&lt;3.35),5,IF(AND(G15&lt;0.779,B15&lt;3.05,G15&gt;=0.432,G15&gt;=0.107,F15&gt;=2.5,D15&gt;=1.45,F15&gt;=1.5,B15&lt;3.35),4.9,IF(AND(G15&gt;=0.779,B15&lt;3.05,G15&gt;=0.432,G15&gt;=0.107,F15&gt;=2.5,D15&gt;=1.45,F15&gt;=1.5,B15&lt;3.35),5.533,IF(AND(D15&gt;=0.25,H15&lt;14.057,G15&lt;0.385,G15&lt;0.607,D15&lt;0.35,H15&gt;=5.245,F15&lt;2,B15&gt;=3.35),1.4,IF(AND(B15&lt;2.85,D15&gt;=1.7,G15&gt;=0.205,G15&lt;0.432,G15&gt;=0.107,F15&gt;=2.5,D15&gt;=1.45,F15&gt;=1.5,B15&lt;3.35),5.1,IF(AND(B15&gt;=2.85,D15&gt;=1.7,G15&gt;=0.205,G15&lt;0.432,G15&gt;=0.107,F15&gt;=2.5,D15&gt;=1.45,F15&gt;=1.5,B15&lt;3.35),5.15,IF(AND(A15&lt;5.1,D15&lt;0.25,H15&lt;14.057,G15&lt;0.385,G15&lt;0.607,D15&lt;0.35,H15&gt;=5.245,F15&lt;2,B15&gt;=3.35),1.4,IF(AND(A15&gt;=5.1,D15&lt;0.25,H15&lt;14.057,G15&lt;0.385,G15&lt;0.607,D15&lt;0.35,H15&gt;=5.245,F15&lt;2,B15&gt;=3.35),1.5,"shouldnthappen")))))))))))))))))))))))))))))))))))))</f>
        <v>1.567</v>
      </c>
    </row>
    <row r="16" customFormat="false" ht="13.8" hidden="false" customHeight="false" outlineLevel="0" collapsed="false">
      <c r="A16" s="1" t="n">
        <v>4.3</v>
      </c>
      <c r="B16" s="1" t="n">
        <v>3</v>
      </c>
      <c r="C16" s="1" t="n">
        <v>1.1</v>
      </c>
      <c r="D16" s="1" t="n">
        <v>0.1</v>
      </c>
      <c r="E16" s="1" t="s">
        <v>94</v>
      </c>
      <c r="F16" s="1" t="n">
        <v>1</v>
      </c>
      <c r="G16" s="1" t="n">
        <v>0.543648730963469</v>
      </c>
      <c r="H16" s="16" t="n">
        <v>13.3449117636308</v>
      </c>
      <c r="I16" s="11" t="n">
        <f aca="false">C16</f>
        <v>1.1</v>
      </c>
      <c r="J16" s="1" t="n">
        <f aca="false">AVERAGE(M16:BJ16)</f>
        <v>1.21804</v>
      </c>
      <c r="K16" s="15" t="n">
        <f aca="false">1-SQRT(VAR(M16:BJ16, I16)) / AVERAGE(M16:BJ16)</f>
        <v>0.885665078473548</v>
      </c>
      <c r="L16" s="1" t="n">
        <f aca="false">(J16-I16)/I16</f>
        <v>0.107309090909091</v>
      </c>
      <c r="M16" s="1" t="n">
        <f aca="false">IF(AND(H16&gt;=16.241,B16&gt;=3.35),6.4,IF(AND(D16&gt;=0.75,A16&lt;5.15,B16&lt;3.35),4.1,IF(AND(D16&gt;=1.5,H16&lt;16.241,B16&gt;=3.35),5.767,IF(AND(B16&gt;=3.25,D16&lt;0.75,A16&lt;5.15,B16&lt;3.35),1.58,IF(AND(A16&lt;4.95,D16&lt;1.5,H16&lt;16.241,B16&gt;=3.35),1.4,IF(AND(A16&lt;4.5,B16&lt;3.25,D16&lt;0.75,A16&lt;5.15,B16&lt;3.35),1.26,IF(AND(A16&gt;=4.5,B16&lt;3.25,D16&lt;0.75,A16&lt;5.15,B16&lt;3.35),1.48,IF(AND(G16&lt;0.356,H16&lt;12.557,D16&lt;1.45,A16&gt;=5.15,B16&lt;3.35),4.267,IF(AND(D16&lt;1.25,H16&gt;=12.557,D16&lt;1.45,A16&gt;=5.15,B16&lt;3.35),4.05,IF(AND(D16&gt;=1.35,G16&gt;=0.356,H16&lt;12.557,D16&lt;1.45,A16&gt;=5.15,B16&lt;3.35),4.25,IF(AND(H16&lt;15.086,D16&gt;=1.25,H16&gt;=12.557,D16&lt;1.45,A16&gt;=5.15,B16&lt;3.35),4.4,IF(AND(F16&lt;2.5,G16&gt;=0.44,D16&lt;2.05,D16&gt;=1.45,A16&gt;=5.15,B16&lt;3.35),4.7,IF(AND(H16&lt;10.391,B16&lt;3.15,D16&gt;=2.05,D16&gt;=1.45,A16&gt;=5.15,B16&lt;3.35),5.1,IF(AND(G16&lt;0.505,B16&gt;=3.15,D16&gt;=2.05,D16&gt;=1.45,A16&gt;=5.15,B16&lt;3.35),5.7,IF(AND(G16&gt;=0.505,B16&gt;=3.15,D16&gt;=2.05,D16&gt;=1.45,A16&gt;=5.15,B16&lt;3.35),5.95,IF(AND(D16&gt;=0.5,G16&lt;0.905,A16&gt;=4.95,D16&lt;1.5,H16&lt;16.241,B16&gt;=3.35),1.6,IF(AND(B16&lt;3.6,G16&gt;=0.905,A16&gt;=4.95,D16&lt;1.5,H16&lt;16.241,B16&gt;=3.35),1.7,IF(AND(B16&gt;=3.6,G16&gt;=0.905,A16&gt;=4.95,D16&lt;1.5,H16&lt;16.241,B16&gt;=3.35),1.767,IF(AND(A16&gt;=5.7,D16&lt;1.35,G16&gt;=0.356,H16&lt;12.557,D16&lt;1.45,A16&gt;=5.15,B16&lt;3.35),3.9,IF(AND(A16&lt;6.35,H16&gt;=15.086,D16&gt;=1.25,H16&gt;=12.557,D16&lt;1.45,A16&gt;=5.15,B16&lt;3.35),4.7,IF(AND(A16&gt;=6.35,H16&gt;=15.086,D16&gt;=1.25,H16&gt;=12.557,D16&lt;1.45,A16&gt;=5.15,B16&lt;3.35),4.6,IF(AND(H16&lt;9.252,D16&lt;1.55,G16&lt;0.44,D16&lt;2.05,D16&gt;=1.45,A16&gt;=5.15,B16&lt;3.35),5.08,IF(AND(H16&gt;=9.252,D16&lt;1.55,G16&lt;0.44,D16&lt;2.05,D16&gt;=1.45,A16&gt;=5.15,B16&lt;3.35),4.7,IF(AND(H16&lt;8.477,D16&gt;=1.55,G16&lt;0.44,D16&lt;2.05,D16&gt;=1.45,A16&gt;=5.15,B16&lt;3.35),5.1,IF(AND(H16&gt;=8.477,D16&gt;=1.55,G16&lt;0.44,D16&lt;2.05,D16&gt;=1.45,A16&gt;=5.15,B16&lt;3.35),5.4,IF(AND(H16&lt;8.435,F16&gt;=2.5,G16&gt;=0.44,D16&lt;2.05,D16&gt;=1.45,A16&gt;=5.15,B16&lt;3.35),5.1,IF(AND(H16&gt;=8.435,F16&gt;=2.5,G16&gt;=0.44,D16&lt;2.05,D16&gt;=1.45,A16&gt;=5.15,B16&lt;3.35),4.86,IF(AND(G16&lt;0.543,H16&gt;=10.391,B16&lt;3.15,D16&gt;=2.05,D16&gt;=1.45,A16&gt;=5.15,B16&lt;3.35),5.56,IF(AND(G16&gt;=0.543,H16&gt;=10.391,B16&lt;3.15,D16&gt;=2.05,D16&gt;=1.45,A16&gt;=5.15,B16&lt;3.35),5.8,IF(AND(A16&lt;5.05,D16&lt;0.5,G16&lt;0.905,A16&gt;=4.95,D16&lt;1.5,H16&lt;16.241,B16&gt;=3.35),1.3,IF(AND(H16&lt;6.583,A16&lt;5.7,D16&lt;1.35,G16&gt;=0.356,H16&lt;12.557,D16&lt;1.45,A16&gt;=5.15,B16&lt;3.35),4,IF(AND(G16&lt;0.585,A16&gt;=5.05,D16&lt;0.5,G16&lt;0.905,A16&gt;=4.95,D16&lt;1.5,H16&lt;16.241,B16&gt;=3.35),1.475,IF(AND(G16&lt;0.62,H16&gt;=6.583,A16&lt;5.7,D16&lt;1.35,G16&gt;=0.356,H16&lt;12.557,D16&lt;1.45,A16&gt;=5.15,B16&lt;3.35),3.75,IF(AND(G16&gt;=0.62,H16&gt;=6.583,A16&lt;5.7,D16&lt;1.35,G16&gt;=0.356,H16&lt;12.557,D16&lt;1.45,A16&gt;=5.15,B16&lt;3.35),3.6,IF(AND(B16&lt;3.75,G16&gt;=0.585,A16&gt;=5.05,D16&lt;0.5,G16&lt;0.905,A16&gt;=4.95,D16&lt;1.5,H16&lt;16.241,B16&gt;=3.35),1.5,IF(AND(B16&gt;=3.75,G16&gt;=0.585,A16&gt;=5.05,D16&lt;0.5,G16&lt;0.905,A16&gt;=4.95,D16&lt;1.5,H16&lt;16.241,B16&gt;=3.35),1.6,"shouldnthappen"))))))))))))))))))))))))))))))))))))</f>
        <v>1.26</v>
      </c>
      <c r="N16" s="1" t="n">
        <f aca="false">IF(AND(H16&lt;5.245,B16&lt;3.65,F16&lt;1.5),1,IF(AND(H16&gt;=14.096,B16&gt;=3.65,F16&lt;1.5),1.65,IF(AND(A16&gt;=5.45,H16&gt;=5.245,B16&lt;3.65,F16&lt;1.5),1.3,IF(AND(H16&gt;=13.586,H16&lt;14.096,B16&gt;=3.65,F16&lt;1.5),1.3,IF(AND(H16&lt;10.258,D16&lt;1.25,F16&lt;2.5,F16&gt;=1.5),3.38,IF(AND(H16&lt;6.982,D16&gt;=1.25,F16&lt;2.5,F16&gt;=1.5),3.96,IF(AND(H16&gt;=13.646,D16&lt;2.05,F16&gt;=2.5,F16&gt;=1.5),6.1,IF(AND(B16&lt;3.05,A16&lt;5.45,H16&gt;=5.245,B16&lt;3.65,F16&lt;1.5),1.375,IF(AND(H16&lt;6.543,H16&lt;13.586,H16&lt;14.096,B16&gt;=3.65,F16&lt;1.5),1.4,IF(AND(H16&gt;=6.543,H16&lt;13.586,H16&lt;14.096,B16&gt;=3.65,F16&lt;1.5),1.5,IF(AND(H16&lt;11.522,H16&gt;=10.258,D16&lt;1.25,F16&lt;2.5,F16&gt;=1.5),3.733,IF(AND(H16&gt;=11.522,H16&gt;=10.258,D16&lt;1.25,F16&lt;2.5,F16&gt;=1.5),3.92,IF(AND(H16&lt;5.767,H16&lt;13.646,D16&lt;2.05,F16&gt;=2.5,F16&gt;=1.5),4.5,IF(AND(A16&lt;6.8,B16&lt;3.15,D16&gt;=2.05,F16&gt;=2.5,F16&gt;=1.5),5.6,IF(AND(A16&gt;=6.8,B16&lt;3.15,D16&gt;=2.05,F16&gt;=2.5,F16&gt;=1.5),5.1,IF(AND(B16&lt;3.25,B16&gt;=3.15,D16&gt;=2.05,F16&gt;=2.5,F16&gt;=1.5),5.8,IF(AND(B16&gt;=3.25,B16&gt;=3.15,D16&gt;=2.05,F16&gt;=2.5,F16&gt;=1.5),5.65,IF(AND(B16&lt;3.15,B16&gt;=3.05,A16&lt;5.45,H16&gt;=5.245,B16&lt;3.65,F16&lt;1.5),1.5,IF(AND(G16&gt;=0.735,H16&lt;13.665,H16&gt;=6.982,D16&gt;=1.25,F16&lt;2.5,F16&gt;=1.5),4.2,IF(AND(H16&lt;14.03,H16&gt;=13.665,H16&gt;=6.982,D16&gt;=1.25,F16&lt;2.5,F16&gt;=1.5),4.8,IF(AND(A16&gt;=6.6,H16&gt;=5.767,H16&lt;13.646,D16&lt;2.05,F16&gt;=2.5,F16&gt;=1.5),6.05,IF(AND(G16&gt;=0.934,B16&gt;=3.15,B16&gt;=3.05,A16&lt;5.45,H16&gt;=5.245,B16&lt;3.65,F16&lt;1.5),1.7,IF(AND(D16&gt;=1.55,G16&lt;0.735,H16&lt;13.665,H16&gt;=6.982,D16&gt;=1.25,F16&lt;2.5,F16&gt;=1.5),5.1,IF(AND(D16&lt;1.45,H16&gt;=14.03,H16&gt;=13.665,H16&gt;=6.982,D16&gt;=1.25,F16&lt;2.5,F16&gt;=1.5),4.7,IF(AND(D16&gt;=1.45,H16&gt;=14.03,H16&gt;=13.665,H16&gt;=6.982,D16&gt;=1.25,F16&lt;2.5,F16&gt;=1.5),4.5,IF(AND(A16&gt;=6.2,A16&lt;6.6,H16&gt;=5.767,H16&lt;13.646,D16&lt;2.05,F16&gt;=2.5,F16&gt;=1.5),5.325,IF(AND(B16&lt;3.25,G16&lt;0.934,B16&gt;=3.15,B16&gt;=3.05,A16&lt;5.45,H16&gt;=5.245,B16&lt;3.65,F16&lt;1.5),1.3,IF(AND(D16&lt;1.35,D16&lt;1.55,G16&lt;0.735,H16&lt;13.665,H16&gt;=6.982,D16&gt;=1.25,F16&lt;2.5,F16&gt;=1.5),4.25,IF(AND(H16&lt;8.435,A16&lt;6.2,A16&lt;6.6,H16&gt;=5.767,H16&lt;13.646,D16&lt;2.05,F16&gt;=2.5,F16&gt;=1.5),5.1,IF(AND(H16&gt;=8.435,A16&lt;6.2,A16&lt;6.6,H16&gt;=5.767,H16&lt;13.646,D16&lt;2.05,F16&gt;=2.5,F16&gt;=1.5),4.9,IF(AND(A16&gt;=5.15,B16&gt;=3.25,G16&lt;0.934,B16&gt;=3.15,B16&gt;=3.05,A16&lt;5.45,H16&gt;=5.245,B16&lt;3.65,F16&lt;1.5),1.5,IF(AND(B16&lt;2.9,D16&gt;=1.35,D16&lt;1.55,G16&lt;0.735,H16&lt;13.665,H16&gt;=6.982,D16&gt;=1.25,F16&lt;2.5,F16&gt;=1.5),4.6,IF(AND(B16&gt;=2.9,D16&gt;=1.35,D16&lt;1.55,G16&lt;0.735,H16&lt;13.665,H16&gt;=6.982,D16&gt;=1.25,F16&lt;2.5,F16&gt;=1.5),4.52,IF(AND(G16&gt;=0.862,A16&lt;5.15,B16&gt;=3.25,G16&lt;0.934,B16&gt;=3.15,B16&gt;=3.05,A16&lt;5.45,H16&gt;=5.245,B16&lt;3.65,F16&lt;1.5),1.5,IF(AND(H16&lt;9.35,G16&lt;0.862,A16&lt;5.15,B16&gt;=3.25,G16&lt;0.934,B16&gt;=3.15,B16&gt;=3.05,A16&lt;5.45,H16&gt;=5.245,B16&lt;3.65,F16&lt;1.5),1.38,IF(AND(H16&gt;=9.35,G16&lt;0.862,A16&lt;5.15,B16&gt;=3.25,G16&lt;0.934,B16&gt;=3.15,B16&gt;=3.05,A16&lt;5.45,H16&gt;=5.245,B16&lt;3.65,F16&lt;1.5),1.4,"shouldnthappen"))))))))))))))))))))))))))))))))))))</f>
        <v>1.375</v>
      </c>
      <c r="O16" s="1" t="n">
        <f aca="false">IF(AND(B16&lt;2.75,A16&lt;5.55),3.96,IF(AND(H16&lt;9.205,A16&lt;5.9,A16&gt;=5.55),3.85,IF(AND(A16&lt;4.35,D16&lt;0.35,B16&gt;=2.75,A16&lt;5.55),1.1,IF(AND(B16&lt;3.65,D16&gt;=0.35,B16&gt;=2.75,A16&lt;5.55),1.65,IF(AND(B16&gt;=3.65,D16&gt;=0.35,B16&gt;=2.75,A16&lt;5.55),1.9,IF(AND(G16&gt;=0.732,H16&gt;=9.205,A16&lt;5.9,A16&gt;=5.55),4.9,IF(AND(G16&lt;0.273,G16&lt;0.732,H16&gt;=9.205,A16&lt;5.9,A16&gt;=5.55),4.5,IF(AND(A16&lt;6.3,G16&lt;0.422,F16&lt;2.5,A16&gt;=5.9,A16&gt;=5.55),5.1,IF(AND(A16&gt;=6.3,G16&lt;0.422,F16&lt;2.5,A16&gt;=5.9,A16&gt;=5.55),4.76,IF(AND(B16&lt;2.4,G16&gt;=0.422,F16&lt;2.5,A16&gt;=5.9,A16&gt;=5.55),4.45,IF(AND(A16&gt;=7,G16&gt;=0.628,F16&gt;=2.5,A16&gt;=5.9,A16&gt;=5.55),6.45,IF(AND(D16&lt;0.15,H16&lt;13.924,A16&gt;=4.35,D16&lt;0.35,B16&gt;=2.75,A16&lt;5.55),1.5,IF(AND(B16&lt;3.15,H16&gt;=13.924,A16&gt;=4.35,D16&lt;0.35,B16&gt;=2.75,A16&lt;5.55),1.56,IF(AND(B16&gt;=3.15,H16&gt;=13.924,A16&gt;=4.35,D16&lt;0.35,B16&gt;=2.75,A16&lt;5.55),1.3,IF(AND(H16&lt;14.316,G16&gt;=0.273,G16&lt;0.732,H16&gt;=9.205,A16&lt;5.9,A16&gt;=5.55),3.95,IF(AND(H16&gt;=14.316,G16&gt;=0.273,G16&lt;0.732,H16&gt;=9.205,A16&lt;5.9,A16&gt;=5.55),4.1,IF(AND(A16&lt;6.2,B16&gt;=2.4,G16&gt;=0.422,F16&lt;2.5,A16&gt;=5.9,A16&gt;=5.55),4.3,IF(AND(A16&gt;=7.05,G16&lt;0.364,G16&lt;0.628,F16&gt;=2.5,A16&gt;=5.9,A16&gt;=5.55),6.1,IF(AND(A16&gt;=7.55,G16&gt;=0.364,G16&lt;0.628,F16&gt;=2.5,A16&gt;=5.9,A16&gt;=5.55),6.4,IF(AND(A16&lt;6.15,A16&lt;7,G16&gt;=0.628,F16&gt;=2.5,A16&gt;=5.9,A16&gt;=5.55),4.9,IF(AND(D16&lt;1.45,A16&gt;=6.2,B16&gt;=2.4,G16&gt;=0.422,F16&lt;2.5,A16&gt;=5.9,A16&gt;=5.55),4.64,IF(AND(D16&gt;=1.45,A16&gt;=6.2,B16&gt;=2.4,G16&gt;=0.422,F16&lt;2.5,A16&gt;=5.9,A16&gt;=5.55),4.9,IF(AND(D16&lt;1.65,A16&lt;7.05,G16&lt;0.364,G16&lt;0.628,F16&gt;=2.5,A16&gt;=5.9,A16&gt;=5.55),5.1,IF(AND(D16&gt;=2.35,A16&lt;7.55,G16&gt;=0.364,G16&lt;0.628,F16&gt;=2.5,A16&gt;=5.9,A16&gt;=5.55),5.633,IF(AND(D16&lt;2.15,A16&gt;=6.15,A16&lt;7,G16&gt;=0.628,F16&gt;=2.5,A16&gt;=5.9,A16&gt;=5.55),5.1,IF(AND(D16&gt;=2.15,A16&gt;=6.15,A16&lt;7,G16&gt;=0.628,F16&gt;=2.5,A16&gt;=5.9,A16&gt;=5.55),5.267,IF(AND(A16&lt;4.9,A16&lt;5.05,D16&gt;=0.15,H16&lt;13.924,A16&gt;=4.35,D16&lt;0.35,B16&gt;=2.75,A16&lt;5.55),1.375,IF(AND(A16&gt;=4.9,A16&lt;5.05,D16&gt;=0.15,H16&lt;13.924,A16&gt;=4.35,D16&lt;0.35,B16&gt;=2.75,A16&lt;5.55),1.3,IF(AND(A16&lt;5.45,A16&gt;=5.05,D16&gt;=0.15,H16&lt;13.924,A16&gt;=4.35,D16&lt;0.35,B16&gt;=2.75,A16&lt;5.55),1.475,IF(AND(A16&gt;=5.45,A16&gt;=5.05,D16&gt;=0.15,H16&lt;13.924,A16&gt;=4.35,D16&lt;0.35,B16&gt;=2.75,A16&lt;5.55),1.4,IF(AND(B16&gt;=3.25,D16&lt;2.35,A16&lt;7.55,G16&gt;=0.364,G16&lt;0.628,F16&gt;=2.5,A16&gt;=5.9,A16&gt;=5.55),5.7,IF(AND(G16&lt;0.006,G16&lt;0.107,D16&gt;=1.65,A16&lt;7.05,G16&lt;0.364,G16&lt;0.628,F16&gt;=2.5,A16&gt;=5.9,A16&gt;=5.55),5.5,IF(AND(G16&gt;=0.006,G16&lt;0.107,D16&gt;=1.65,A16&lt;7.05,G16&lt;0.364,G16&lt;0.628,F16&gt;=2.5,A16&gt;=5.9,A16&gt;=5.55),5.667,IF(AND(D16&lt;2.2,G16&gt;=0.107,D16&gt;=1.65,A16&lt;7.05,G16&lt;0.364,G16&lt;0.628,F16&gt;=2.5,A16&gt;=5.9,A16&gt;=5.55),5.35,IF(AND(D16&gt;=2.2,G16&gt;=0.107,D16&gt;=1.65,A16&lt;7.05,G16&lt;0.364,G16&lt;0.628,F16&gt;=2.5,A16&gt;=5.9,A16&gt;=5.55),5.2,IF(AND(D16&lt;2.25,B16&lt;3.25,D16&lt;2.35,A16&lt;7.55,G16&gt;=0.364,G16&lt;0.628,F16&gt;=2.5,A16&gt;=5.9,A16&gt;=5.55),5.8,IF(AND(D16&gt;=2.25,B16&lt;3.25,D16&lt;2.35,A16&lt;7.55,G16&gt;=0.364,G16&lt;0.628,F16&gt;=2.5,A16&gt;=5.9,A16&gt;=5.55),5.9,"shouldnthappen")))))))))))))))))))))))))))))))))))))</f>
        <v>1.1</v>
      </c>
      <c r="P16" s="1" t="n">
        <f aca="false">IF(AND(D16&gt;=0.75,A16&lt;5.55),3.9,IF(AND(H16&lt;7.482,A16&gt;=5.55),3.45,IF(AND(B16&gt;=3.15,B16&lt;3.25,D16&lt;0.75,A16&lt;5.55),1.262,IF(AND(G16&gt;=0.446,B16&lt;3.15,B16&lt;3.25,D16&lt;0.75,A16&lt;5.55),1.1,IF(AND(G16&lt;0.408,A16&lt;5.05,B16&gt;=3.25,D16&lt;0.75,A16&lt;5.55),1.4,IF(AND(G16&gt;=0.408,A16&lt;5.05,B16&gt;=3.25,D16&lt;0.75,A16&lt;5.55),1.233,IF(AND(G16&gt;=0.676,A16&gt;=5.05,B16&gt;=3.25,D16&lt;0.75,A16&lt;5.55),1.72,IF(AND(H16&lt;9.386,A16&lt;5.85,F16&lt;2.5,H16&gt;=7.482,A16&gt;=5.55),3.5,IF(AND(H16&gt;=9.386,A16&lt;5.85,F16&lt;2.5,H16&gt;=7.482,A16&gt;=5.55),4.275,IF(AND(H16&gt;=16.284,G16&lt;0.865,F16&gt;=2.5,H16&gt;=7.482,A16&gt;=5.55),6.6,IF(AND(G16&lt;0.912,G16&gt;=0.865,F16&gt;=2.5,H16&gt;=7.482,A16&gt;=5.55),4.8,IF(AND(G16&gt;=0.912,G16&gt;=0.865,F16&gt;=2.5,H16&gt;=7.482,A16&gt;=5.55),5.175,IF(AND(A16&gt;=4.95,G16&lt;0.446,B16&lt;3.15,B16&lt;3.25,D16&lt;0.75,A16&lt;5.55),1.6,IF(AND(H16&gt;=12.974,G16&lt;0.676,A16&gt;=5.05,B16&gt;=3.25,D16&lt;0.75,A16&lt;5.55),1.3,IF(AND(D16&lt;1.45,H16&lt;13.531,A16&gt;=5.85,F16&lt;2.5,H16&gt;=7.482,A16&gt;=5.55),4.2,IF(AND(D16&gt;=1.45,H16&lt;13.531,A16&gt;=5.85,F16&lt;2.5,H16&gt;=7.482,A16&gt;=5.55),4.967,IF(AND(G16&lt;0.187,H16&gt;=13.531,A16&gt;=5.85,F16&lt;2.5,H16&gt;=7.482,A16&gt;=5.55),5,IF(AND(H16&gt;=12.675,A16&lt;4.95,G16&lt;0.446,B16&lt;3.15,B16&lt;3.25,D16&lt;0.75,A16&lt;5.55),1.5,IF(AND(H16&lt;10.826,H16&lt;12.974,G16&lt;0.676,A16&gt;=5.05,B16&gt;=3.25,D16&lt;0.75,A16&lt;5.55),1.46,IF(AND(H16&gt;=10.826,H16&lt;12.974,G16&lt;0.676,A16&gt;=5.05,B16&gt;=3.25,D16&lt;0.75,A16&lt;5.55),1.4,IF(AND(A16&lt;6.15,G16&gt;=0.187,H16&gt;=13.531,A16&gt;=5.85,F16&lt;2.5,H16&gt;=7.482,A16&gt;=5.55),4.7,IF(AND(A16&lt;6.85,B16&lt;2.95,H16&lt;16.284,G16&lt;0.865,F16&gt;=2.5,H16&gt;=7.482,A16&gt;=5.55),5.32,IF(AND(A16&gt;=6.85,B16&lt;2.95,H16&lt;16.284,G16&lt;0.865,F16&gt;=2.5,H16&gt;=7.482,A16&gt;=5.55),6.567,IF(AND(A16&lt;4.85,H16&lt;12.675,A16&lt;4.95,G16&lt;0.446,B16&lt;3.15,B16&lt;3.25,D16&lt;0.75,A16&lt;5.55),1.4,IF(AND(A16&gt;=4.85,H16&lt;12.675,A16&lt;4.95,G16&lt;0.446,B16&lt;3.15,B16&lt;3.25,D16&lt;0.75,A16&lt;5.55),1.5,IF(AND(B16&lt;3.1,A16&gt;=6.15,G16&gt;=0.187,H16&gt;=13.531,A16&gt;=5.85,F16&lt;2.5,H16&gt;=7.482,A16&gt;=5.55),4.467,IF(AND(B16&gt;=3.1,A16&gt;=6.15,G16&gt;=0.187,H16&gt;=13.531,A16&gt;=5.85,F16&lt;2.5,H16&gt;=7.482,A16&gt;=5.55),4.7,IF(AND(G16&gt;=0.379,B16&lt;3.15,B16&gt;=2.95,H16&lt;16.284,G16&lt;0.865,F16&gt;=2.5,H16&gt;=7.482,A16&gt;=5.55),5.733,IF(AND(A16&lt;6.6,B16&gt;=3.15,B16&gt;=2.95,H16&lt;16.284,G16&lt;0.865,F16&gt;=2.5,H16&gt;=7.482,A16&gt;=5.55),5.38,IF(AND(A16&lt;6.7,G16&lt;0.379,B16&lt;3.15,B16&gt;=2.95,H16&lt;16.284,G16&lt;0.865,F16&gt;=2.5,H16&gt;=7.482,A16&gt;=5.55),5.3,IF(AND(A16&gt;=6.7,G16&lt;0.379,B16&lt;3.15,B16&gt;=2.95,H16&lt;16.284,G16&lt;0.865,F16&gt;=2.5,H16&gt;=7.482,A16&gt;=5.55),5.16,IF(AND(A16&lt;7.05,A16&gt;=6.6,B16&gt;=3.15,B16&gt;=2.95,H16&lt;16.284,G16&lt;0.865,F16&gt;=2.5,H16&gt;=7.482,A16&gt;=5.55),5.78,IF(AND(A16&gt;=7.05,A16&gt;=6.6,B16&gt;=3.15,B16&gt;=2.95,H16&lt;16.284,G16&lt;0.865,F16&gt;=2.5,H16&gt;=7.482,A16&gt;=5.55),6.1,"shouldnthappen")))))))))))))))))))))))))))))))))</f>
        <v>1.1</v>
      </c>
      <c r="Q16" s="1" t="n">
        <f aca="false">IF(AND(G16&gt;=0.422,B16&lt;3.25,F16&lt;1.5),1.25,IF(AND(G16&gt;=0.082,G16&lt;0.125,F16&gt;=1.5),6.7,IF(AND(G16&lt;0.251,G16&lt;0.422,B16&lt;3.25,F16&lt;1.5),1.38,IF(AND(G16&gt;=0.251,G16&lt;0.422,B16&lt;3.25,F16&lt;1.5),1.55,IF(AND(G16&gt;=0.385,G16&lt;0.633,B16&gt;=3.25,F16&lt;1.5),1.367,IF(AND(B16&lt;3.35,G16&gt;=0.633,B16&gt;=3.25,F16&lt;1.5),1.7,IF(AND(A16&lt;5.85,G16&lt;0.082,G16&lt;0.125,F16&gt;=1.5),4.5,IF(AND(F16&gt;=2.5,D16&lt;1.6,G16&gt;=0.125,F16&gt;=1.5),5.05,IF(AND(H16&gt;=16.774,D16&gt;=1.6,G16&gt;=0.125,F16&gt;=1.5),6.4,IF(AND(D16&gt;=0.5,G16&lt;0.385,G16&lt;0.633,B16&gt;=3.25,F16&lt;1.5),1.6,IF(AND(B16&lt;3.6,B16&gt;=3.35,G16&gt;=0.633,B16&gt;=3.25,F16&lt;1.5),1.55,IF(AND(B16&gt;=3.6,B16&gt;=3.35,G16&gt;=0.633,B16&gt;=3.25,F16&lt;1.5),1.6,IF(AND(D16&lt;1.65,A16&gt;=5.85,G16&lt;0.082,G16&lt;0.125,F16&gt;=1.5),4.7,IF(AND(A16&lt;5.3,F16&lt;2.5,D16&lt;1.6,G16&gt;=0.125,F16&gt;=1.5),3.15,IF(AND(B16&gt;=3.2,H16&lt;16.774,D16&gt;=1.6,G16&gt;=0.125,F16&gt;=1.5),5.675,IF(AND(H16&lt;11.767,D16&lt;0.5,G16&lt;0.385,G16&lt;0.633,B16&gt;=3.25,F16&lt;1.5),1.5,IF(AND(H16&gt;=11.767,D16&lt;0.5,G16&lt;0.385,G16&lt;0.633,B16&gt;=3.25,F16&lt;1.5),1.367,IF(AND(H16&lt;8.367,D16&gt;=1.65,A16&gt;=5.85,G16&lt;0.082,G16&lt;0.125,F16&gt;=1.5),5.7,IF(AND(H16&gt;=8.367,D16&gt;=1.65,A16&gt;=5.85,G16&lt;0.082,G16&lt;0.125,F16&gt;=1.5),5.575,IF(AND(A16&gt;=7.1,B16&lt;3.2,H16&lt;16.774,D16&gt;=1.6,G16&gt;=0.125,F16&gt;=1.5),6.3,IF(AND(H16&gt;=15.395,B16&lt;2.85,A16&gt;=5.3,F16&lt;2.5,D16&lt;1.6,G16&gt;=0.125,F16&gt;=1.5),4.8,IF(AND(H16&lt;8.486,B16&gt;=2.85,A16&gt;=5.3,F16&lt;2.5,D16&lt;1.6,G16&gt;=0.125,F16&gt;=1.5),3.85,IF(AND(D16&gt;=2.1,A16&lt;7.1,B16&lt;3.2,H16&lt;16.774,D16&gt;=1.6,G16&gt;=0.125,F16&gt;=1.5),5.5,IF(AND(B16&gt;=2.75,H16&lt;15.395,B16&lt;2.85,A16&gt;=5.3,F16&lt;2.5,D16&lt;1.6,G16&gt;=0.125,F16&gt;=1.5),4.489,IF(AND(H16&gt;=15.168,H16&gt;=8.486,B16&gt;=2.85,A16&gt;=5.3,F16&lt;2.5,D16&lt;1.6,G16&gt;=0.125,F16&gt;=1.5),4.7,IF(AND(G16&gt;=0.519,D16&lt;2.1,A16&lt;7.1,B16&lt;3.2,H16&lt;16.774,D16&gt;=1.6,G16&gt;=0.125,F16&gt;=1.5),4.925,IF(AND(G16&gt;=0.897,B16&lt;2.75,H16&lt;15.395,B16&lt;2.85,A16&gt;=5.3,F16&lt;2.5,D16&lt;1.6,G16&gt;=0.125,F16&gt;=1.5),4.567,IF(AND(A16&lt;5.65,H16&lt;15.168,H16&gt;=8.486,B16&gt;=2.85,A16&gt;=5.3,F16&lt;2.5,D16&lt;1.6,G16&gt;=0.125,F16&gt;=1.5),4.5,IF(AND(G16&lt;0.23,G16&lt;0.519,D16&lt;2.1,A16&lt;7.1,B16&lt;3.2,H16&lt;16.774,D16&gt;=1.6,G16&gt;=0.125,F16&gt;=1.5),5,IF(AND(A16&lt;5.9,G16&lt;0.897,B16&lt;2.75,H16&lt;15.395,B16&lt;2.85,A16&gt;=5.3,F16&lt;2.5,D16&lt;1.6,G16&gt;=0.125,F16&gt;=1.5),4.1,IF(AND(A16&gt;=5.9,G16&lt;0.897,B16&lt;2.75,H16&lt;15.395,B16&lt;2.85,A16&gt;=5.3,F16&lt;2.5,D16&lt;1.6,G16&gt;=0.125,F16&gt;=1.5),4.5,IF(AND(A16&lt;6.05,A16&gt;=5.65,H16&lt;15.168,H16&gt;=8.486,B16&gt;=2.85,A16&gt;=5.3,F16&lt;2.5,D16&lt;1.6,G16&gt;=0.125,F16&gt;=1.5),4.2,IF(AND(A16&gt;=6.05,A16&gt;=5.65,H16&lt;15.168,H16&gt;=8.486,B16&gt;=2.85,A16&gt;=5.3,F16&lt;2.5,D16&lt;1.6,G16&gt;=0.125,F16&gt;=1.5),4.35,IF(AND(D16&lt;1.95,G16&gt;=0.23,G16&lt;0.519,D16&lt;2.1,A16&lt;7.1,B16&lt;3.2,H16&lt;16.774,D16&gt;=1.6,G16&gt;=0.125,F16&gt;=1.5),5.3,IF(AND(D16&gt;=1.95,G16&gt;=0.23,G16&lt;0.519,D16&lt;2.1,A16&lt;7.1,B16&lt;3.2,H16&lt;16.774,D16&gt;=1.6,G16&gt;=0.125,F16&gt;=1.5),5.2,"shouldnthappen")))))))))))))))))))))))))))))))))))</f>
        <v>1.25</v>
      </c>
      <c r="R16" s="1" t="n">
        <f aca="false">IF(AND(G16&gt;=0.901,F16&lt;1.5),1.9,IF(AND(H16&lt;5.523,D16&lt;0.35,G16&lt;0.901,F16&lt;1.5),1,IF(AND(B16&lt;3.6,D16&gt;=0.35,G16&lt;0.901,F16&lt;1.5),1.575,IF(AND(B16&gt;=3.6,D16&gt;=0.35,G16&lt;0.901,F16&lt;1.5),1.5,IF(AND(G16&gt;=0.837,D16&lt;1.15,D16&lt;1.45,F16&gt;=1.5),3,IF(AND(G16&gt;=0.66,D16&gt;=1.15,D16&lt;1.45,F16&gt;=1.5),4,IF(AND(F16&gt;=2.5,D16&lt;1.55,D16&gt;=1.45,F16&gt;=1.5),5.025,IF(AND(F16&lt;2.5,D16&gt;=1.55,D16&gt;=1.45,F16&gt;=1.5),4.933,IF(AND(B16&lt;2.45,G16&lt;0.837,D16&lt;1.15,D16&lt;1.45,F16&gt;=1.5),3.3,IF(AND(B16&gt;=2.45,G16&lt;0.837,D16&lt;1.15,D16&lt;1.45,F16&gt;=1.5),3.86,IF(AND(B16&gt;=3.05,F16&lt;2.5,D16&lt;1.55,D16&gt;=1.45,F16&gt;=1.5),4.8,IF(AND(D16&gt;=2.45,F16&gt;=2.5,D16&gt;=1.55,D16&gt;=1.45,F16&gt;=1.5),5.875,IF(AND(H16&lt;13.187,G16&lt;0.217,H16&gt;=5.523,D16&lt;0.35,G16&lt;0.901,F16&lt;1.5),1.4,IF(AND(H16&gt;=13.187,G16&lt;0.217,H16&gt;=5.523,D16&lt;0.35,G16&lt;0.901,F16&lt;1.5),1.5,IF(AND(G16&lt;0.33,G16&gt;=0.217,H16&gt;=5.523,D16&lt;0.35,G16&lt;0.901,F16&lt;1.5),1.28,IF(AND(A16&lt;6.05,D16&lt;1.35,G16&lt;0.66,D16&gt;=1.15,D16&lt;1.45,F16&gt;=1.5),4.175,IF(AND(A16&gt;=6.05,D16&lt;1.35,G16&lt;0.66,D16&gt;=1.15,D16&lt;1.45,F16&gt;=1.5),4.3,IF(AND(A16&lt;5.65,D16&gt;=1.35,G16&lt;0.66,D16&gt;=1.15,D16&lt;1.45,F16&gt;=1.5),3.9,IF(AND(A16&gt;=5.65,D16&gt;=1.35,G16&lt;0.66,D16&gt;=1.15,D16&lt;1.45,F16&gt;=1.5),4.52,IF(AND(A16&lt;6.25,B16&lt;3.05,F16&lt;2.5,D16&lt;1.55,D16&gt;=1.45,F16&gt;=1.5),4.5,IF(AND(A16&gt;=6.25,B16&lt;3.05,F16&lt;2.5,D16&lt;1.55,D16&gt;=1.45,F16&gt;=1.5),4.675,IF(AND(A16&gt;=7.25,D16&lt;2.45,F16&gt;=2.5,D16&gt;=1.55,D16&gt;=1.45,F16&gt;=1.5),6.433,IF(AND(D16&gt;=0.25,G16&gt;=0.33,G16&gt;=0.217,H16&gt;=5.523,D16&lt;0.35,G16&lt;0.901,F16&lt;1.5),1.4,IF(AND(A16&lt;6.15,A16&lt;7.25,D16&lt;2.45,F16&gt;=2.5,D16&gt;=1.55,D16&gt;=1.45,F16&gt;=1.5),5.025,IF(AND(H16&lt;6.439,D16&lt;0.25,G16&gt;=0.33,G16&gt;=0.217,H16&gt;=5.523,D16&lt;0.35,G16&lt;0.901,F16&lt;1.5),1.5,IF(AND(H16&gt;=6.439,D16&lt;0.25,G16&gt;=0.33,G16&gt;=0.217,H16&gt;=5.523,D16&lt;0.35,G16&lt;0.901,F16&lt;1.5),1.38,IF(AND(H16&gt;=13.711,A16&gt;=6.15,A16&lt;7.25,D16&lt;2.45,F16&gt;=2.5,D16&gt;=1.55,D16&gt;=1.45,F16&gt;=1.5),5.68,IF(AND(B16&gt;=3.3,H16&lt;13.711,A16&gt;=6.15,A16&lt;7.25,D16&lt;2.45,F16&gt;=2.5,D16&gt;=1.55,D16&gt;=1.45,F16&gt;=1.5),5.6,IF(AND(G16&lt;0.093,B16&lt;3.3,H16&lt;13.711,A16&gt;=6.15,A16&lt;7.25,D16&lt;2.45,F16&gt;=2.5,D16&gt;=1.55,D16&gt;=1.45,F16&gt;=1.5),5.56,IF(AND(D16&lt;1.95,G16&gt;=0.093,B16&lt;3.3,H16&lt;13.711,A16&gt;=6.15,A16&lt;7.25,D16&lt;2.45,F16&gt;=2.5,D16&gt;=1.55,D16&gt;=1.45,F16&gt;=1.5),5.3,IF(AND(B16&lt;3.15,D16&gt;=1.95,G16&gt;=0.093,B16&lt;3.3,H16&lt;13.711,A16&gt;=6.15,A16&lt;7.25,D16&lt;2.45,F16&gt;=2.5,D16&gt;=1.55,D16&gt;=1.45,F16&gt;=1.5),5.1,IF(AND(B16&gt;=3.15,D16&gt;=1.95,G16&gt;=0.093,B16&lt;3.3,H16&lt;13.711,A16&gt;=6.15,A16&lt;7.25,D16&lt;2.45,F16&gt;=2.5,D16&gt;=1.55,D16&gt;=1.45,F16&gt;=1.5),5.15,"shouldnthappen"))))))))))))))))))))))))))))))))</f>
        <v>1.38</v>
      </c>
      <c r="S16" s="1" t="n">
        <f aca="false">IF(AND(G16&gt;=0.859,D16&gt;=0.35,F16&lt;1.5),1.9,IF(AND(D16&lt;1.75,F16&gt;=2.5,F16&gt;=1.5),4.867,IF(AND(H16&lt;8.42,A16&lt;5.05,D16&lt;0.35,F16&lt;1.5),1.42,IF(AND(H16&gt;=14.877,A16&gt;=5.05,D16&lt;0.35,F16&lt;1.5),1.3,IF(AND(B16&lt;3.35,G16&lt;0.859,D16&gt;=0.35,F16&lt;1.5),1.7,IF(AND(B16&gt;=3.35,G16&lt;0.859,D16&gt;=0.35,F16&lt;1.5),1.5,IF(AND(A16&gt;=6.05,B16&lt;2.75,F16&lt;2.5,F16&gt;=1.5),4.733,IF(AND(G16&gt;=0.68,B16&gt;=2.75,F16&lt;2.5,F16&gt;=1.5),4.025,IF(AND(H16&gt;=16.284,D16&gt;=1.75,F16&gt;=2.5,F16&gt;=1.5),6.6,IF(AND(A16&lt;4.35,H16&gt;=8.42,A16&lt;5.05,D16&lt;0.35,F16&lt;1.5),1.1,IF(AND(G16&gt;=0.948,H16&lt;14.877,A16&gt;=5.05,D16&lt;0.35,F16&lt;1.5),1.7,IF(AND(A16&lt;5.3,A16&lt;6.05,B16&lt;2.75,F16&lt;2.5,F16&gt;=1.5),3,IF(AND(H16&gt;=15.168,G16&lt;0.68,B16&gt;=2.75,F16&lt;2.5,F16&gt;=1.5),4.75,IF(AND(H16&gt;=14.005,A16&gt;=4.35,H16&gt;=8.42,A16&lt;5.05,D16&lt;0.35,F16&lt;1.5),1.375,IF(AND(A16&gt;=5.55,G16&lt;0.948,H16&lt;14.877,A16&gt;=5.05,D16&lt;0.35,F16&lt;1.5),1.7,IF(AND(H16&lt;12.363,A16&gt;=5.3,A16&lt;6.05,B16&lt;2.75,F16&lt;2.5,F16&gt;=1.5),3.825,IF(AND(H16&gt;=12.363,A16&gt;=5.3,A16&lt;6.05,B16&lt;2.75,F16&lt;2.5,F16&gt;=1.5),4.033,IF(AND(H16&gt;=14.508,H16&lt;15.168,G16&lt;0.68,B16&gt;=2.75,F16&lt;2.5,F16&gt;=1.5),4.2,IF(AND(D16&gt;=2.35,D16&gt;=2.2,H16&lt;16.284,D16&gt;=1.75,F16&gt;=2.5,F16&gt;=1.5),5.267,IF(AND(G16&lt;0.231,H16&lt;14.005,A16&gt;=4.35,H16&gt;=8.42,A16&lt;5.05,D16&lt;0.35,F16&lt;1.5),1.4,IF(AND(H16&gt;=14.494,A16&lt;5.55,G16&lt;0.948,H16&lt;14.877,A16&gt;=5.05,D16&lt;0.35,F16&lt;1.5),1.6,IF(AND(A16&lt;6.1,H16&lt;14.508,H16&lt;15.168,G16&lt;0.68,B16&gt;=2.75,F16&lt;2.5,F16&gt;=1.5),4.5,IF(AND(A16&lt;6.1,H16&lt;11.8,D16&lt;2.2,H16&lt;16.284,D16&gt;=1.75,F16&gt;=2.5,F16&gt;=1.5),4.95,IF(AND(A16&gt;=6.1,H16&lt;11.8,D16&lt;2.2,H16&lt;16.284,D16&gt;=1.75,F16&gt;=2.5,F16&gt;=1.5),5.333,IF(AND(B16&lt;2.75,H16&gt;=11.8,D16&lt;2.2,H16&lt;16.284,D16&gt;=1.75,F16&gt;=2.5,F16&gt;=1.5),5.1,IF(AND(B16&gt;=3.15,D16&lt;2.35,D16&gt;=2.2,H16&lt;16.284,D16&gt;=1.75,F16&gt;=2.5,F16&gt;=1.5),5.5,IF(AND(B16&gt;=3.35,G16&gt;=0.231,H16&lt;14.005,A16&gt;=4.35,H16&gt;=8.42,A16&lt;5.05,D16&lt;0.35,F16&lt;1.5),1.3,IF(AND(H16&lt;13.869,H16&lt;14.494,A16&lt;5.55,G16&lt;0.948,H16&lt;14.877,A16&gt;=5.05,D16&lt;0.35,F16&lt;1.5),1.5,IF(AND(H16&gt;=13.869,H16&lt;14.494,A16&lt;5.55,G16&lt;0.948,H16&lt;14.877,A16&gt;=5.05,D16&lt;0.35,F16&lt;1.5),1.4,IF(AND(G16&lt;0.636,A16&gt;=6.1,H16&lt;14.508,H16&lt;15.168,G16&lt;0.68,B16&gt;=2.75,F16&lt;2.5,F16&gt;=1.5),4.68,IF(AND(G16&gt;=0.636,A16&gt;=6.1,H16&lt;14.508,H16&lt;15.168,G16&lt;0.68,B16&gt;=2.75,F16&lt;2.5,F16&gt;=1.5),4.4,IF(AND(B16&lt;2.85,B16&gt;=2.75,H16&gt;=11.8,D16&lt;2.2,H16&lt;16.284,D16&gt;=1.75,F16&gt;=2.5,F16&gt;=1.5),6.7,IF(AND(H16&lt;10.626,B16&lt;3.15,D16&lt;2.35,D16&gt;=2.2,H16&lt;16.284,D16&gt;=1.75,F16&gt;=2.5,F16&gt;=1.5),5.1,IF(AND(H16&gt;=10.626,B16&lt;3.15,D16&lt;2.35,D16&gt;=2.2,H16&lt;16.284,D16&gt;=1.75,F16&gt;=2.5,F16&gt;=1.5),5.2,IF(AND(G16&lt;0.378,B16&lt;3.35,G16&gt;=0.231,H16&lt;14.005,A16&gt;=4.35,H16&gt;=8.42,A16&lt;5.05,D16&lt;0.35,F16&lt;1.5),1.2,IF(AND(G16&gt;=0.378,B16&lt;3.35,G16&gt;=0.231,H16&lt;14.005,A16&gt;=4.35,H16&gt;=8.42,A16&lt;5.05,D16&lt;0.35,F16&lt;1.5),1.3,IF(AND(A16&lt;6.2,B16&gt;=2.85,B16&gt;=2.75,H16&gt;=11.8,D16&lt;2.2,H16&lt;16.284,D16&gt;=1.75,F16&gt;=2.5,F16&gt;=1.5),4.9,IF(AND(G16&lt;0.388,A16&gt;=6.2,B16&gt;=2.85,B16&gt;=2.75,H16&gt;=11.8,D16&lt;2.2,H16&lt;16.284,D16&gt;=1.75,F16&gt;=2.5,F16&gt;=1.5),5.52,IF(AND(G16&gt;=0.388,A16&gt;=6.2,B16&gt;=2.85,B16&gt;=2.75,H16&gt;=11.8,D16&lt;2.2,H16&lt;16.284,D16&gt;=1.75,F16&gt;=2.5,F16&gt;=1.5),5.7,"shouldnthappen")))))))))))))))))))))))))))))))))))))))</f>
        <v>1.1</v>
      </c>
      <c r="T16" s="1" t="n">
        <f aca="false">IF(AND(D16&gt;=0.8,A16&lt;5.45),3.7,IF(AND(D16&gt;=0.35,D16&lt;0.8,A16&lt;5.45),1.56,IF(AND(G16&lt;0.164,F16&lt;2.5,A16&gt;=5.45),1.6,IF(AND(H16&gt;=16.718,F16&gt;=2.5,A16&gt;=5.45),6.4,IF(AND(G16&gt;=0.719,H16&lt;16.718,F16&gt;=2.5,A16&gt;=5.45),5.05,IF(AND(A16&lt;4.35,A16&lt;5.05,D16&lt;0.35,D16&lt;0.8,A16&lt;5.45),1.1,IF(AND(H16&gt;=14.494,A16&gt;=5.05,D16&lt;0.35,D16&lt;0.8,A16&lt;5.45),1.6,IF(AND(G16&lt;0.338,D16&lt;1.25,G16&gt;=0.164,F16&lt;2.5,A16&gt;=5.45),4.1,IF(AND(H16&lt;8.397,D16&gt;=1.25,G16&gt;=0.164,F16&lt;2.5,A16&gt;=5.45),4,IF(AND(H16&lt;11.031,H16&lt;14.494,A16&gt;=5.05,D16&lt;0.35,D16&lt;0.8,A16&lt;5.45),1.5,IF(AND(H16&gt;=11.031,H16&lt;14.494,A16&gt;=5.05,D16&lt;0.35,D16&lt;0.8,A16&lt;5.45),1.44,IF(AND(B16&lt;2.65,H16&gt;=8.397,D16&gt;=1.25,G16&gt;=0.164,F16&lt;2.5,A16&gt;=5.45),4.767,IF(AND(H16&lt;7.388,G16&lt;0.487,G16&lt;0.719,H16&lt;16.718,F16&gt;=2.5,A16&gt;=5.45),5.067,IF(AND(G16&lt;0.533,G16&gt;=0.487,G16&lt;0.719,H16&lt;16.718,F16&gt;=2.5,A16&gt;=5.45),5.8,IF(AND(G16&gt;=0.533,G16&gt;=0.487,G16&lt;0.719,H16&lt;16.718,F16&gt;=2.5,A16&gt;=5.45),5.86,IF(AND(B16&lt;3.25,A16&gt;=4.95,A16&gt;=4.35,A16&lt;5.05,D16&lt;0.35,D16&lt;0.8,A16&lt;5.45),1.2,IF(AND(A16&lt;5.6,H16&lt;11.218,G16&gt;=0.338,D16&lt;1.25,G16&gt;=0.164,F16&lt;2.5,A16&gt;=5.45),3.7,IF(AND(A16&gt;=5.6,H16&lt;11.218,G16&gt;=0.338,D16&lt;1.25,G16&gt;=0.164,F16&lt;2.5,A16&gt;=5.45),3.5,IF(AND(H16&lt;12.668,H16&gt;=11.218,G16&gt;=0.338,D16&lt;1.25,G16&gt;=0.164,F16&lt;2.5,A16&gt;=5.45),3.9,IF(AND(H16&gt;=12.668,H16&gt;=11.218,G16&gt;=0.338,D16&lt;1.25,G16&gt;=0.164,F16&lt;2.5,A16&gt;=5.45),4,IF(AND(H16&gt;=15.705,B16&gt;=2.65,H16&gt;=8.397,D16&gt;=1.25,G16&gt;=0.164,F16&lt;2.5,A16&gt;=5.45),4.8,IF(AND(B16&lt;2.75,H16&gt;=7.388,G16&lt;0.487,G16&lt;0.719,H16&lt;16.718,F16&gt;=2.5,A16&gt;=5.45),5.26,IF(AND(B16&lt;2.95,A16&lt;4.5,A16&lt;4.95,A16&gt;=4.35,A16&lt;5.05,D16&lt;0.35,D16&lt;0.8,A16&lt;5.45),1.4,IF(AND(B16&gt;=2.95,A16&lt;4.5,A16&lt;4.95,A16&gt;=4.35,A16&lt;5.05,D16&lt;0.35,D16&lt;0.8,A16&lt;5.45),1.3,IF(AND(H16&gt;=13.924,A16&gt;=4.5,A16&lt;4.95,A16&gt;=4.35,A16&lt;5.05,D16&lt;0.35,D16&lt;0.8,A16&lt;5.45),1.5,IF(AND(G16&lt;0.252,B16&gt;=3.25,A16&gt;=4.95,A16&gt;=4.35,A16&lt;5.05,D16&lt;0.35,D16&lt;0.8,A16&lt;5.45),1.4,IF(AND(G16&gt;=0.252,B16&gt;=3.25,A16&gt;=4.95,A16&gt;=4.35,A16&lt;5.05,D16&lt;0.35,D16&lt;0.8,A16&lt;5.45),1.32,IF(AND(G16&gt;=0.473,H16&lt;15.705,B16&gt;=2.65,H16&gt;=8.397,D16&gt;=1.25,G16&gt;=0.164,F16&lt;2.5,A16&gt;=5.45),4.7,IF(AND(B16&gt;=3.15,B16&gt;=2.75,H16&gt;=7.388,G16&lt;0.487,G16&lt;0.719,H16&lt;16.718,F16&gt;=2.5,A16&gt;=5.45),5.7,IF(AND(B16&lt;3.15,H16&lt;13.924,A16&gt;=4.5,A16&lt;4.95,A16&gt;=4.35,A16&lt;5.05,D16&lt;0.35,D16&lt;0.8,A16&lt;5.45),1.433,IF(AND(B16&gt;=3.15,H16&lt;13.924,A16&gt;=4.5,A16&lt;4.95,A16&gt;=4.35,A16&lt;5.05,D16&lt;0.35,D16&lt;0.8,A16&lt;5.45),1.4,IF(AND(H16&gt;=14.81,G16&lt;0.473,H16&lt;15.705,B16&gt;=2.65,H16&gt;=8.397,D16&gt;=1.25,G16&gt;=0.164,F16&lt;2.5,A16&gt;=5.45),4.2,IF(AND(A16&lt;6.65,B16&lt;3.15,B16&gt;=2.75,H16&gt;=7.388,G16&lt;0.487,G16&lt;0.719,H16&lt;16.718,F16&gt;=2.5,A16&gt;=5.45),5.6,IF(AND(A16&gt;=6.65,B16&lt;3.15,B16&gt;=2.75,H16&gt;=7.388,G16&lt;0.487,G16&lt;0.719,H16&lt;16.718,F16&gt;=2.5,A16&gt;=5.45),5.4,IF(AND(A16&lt;6.15,H16&lt;14.81,G16&lt;0.473,H16&lt;15.705,B16&gt;=2.65,H16&gt;=8.397,D16&gt;=1.25,G16&gt;=0.164,F16&lt;2.5,A16&gt;=5.45),4.5,IF(AND(A16&gt;=6.15,H16&lt;14.81,G16&lt;0.473,H16&lt;15.705,B16&gt;=2.65,H16&gt;=8.397,D16&gt;=1.25,G16&gt;=0.164,F16&lt;2.5,A16&gt;=5.45),4.4,"shouldnthappen"))))))))))))))))))))))))))))))))))))</f>
        <v>1.1</v>
      </c>
      <c r="U16" s="1" t="n">
        <f aca="false">IF(AND(G16&gt;=0.934,F16&lt;1.5),1.7,IF(AND(D16&lt;0.15,D16&lt;0.25,G16&lt;0.934,F16&lt;1.5),1.38,IF(AND(H16&gt;=14.379,D16&gt;=0.25,G16&lt;0.934,F16&lt;1.5),1.7,IF(AND(A16&lt;5.3,D16&lt;1.35,F16&lt;2.5,F16&gt;=1.5),3.15,IF(AND(H16&lt;7.148,D16&gt;=1.35,F16&lt;2.5,F16&gt;=1.5),3.9,IF(AND(G16&lt;0.352,A16&lt;6.15,F16&gt;=2.5,F16&gt;=1.5),4.5,IF(AND(G16&gt;=0.352,A16&lt;6.15,F16&gt;=2.5,F16&gt;=1.5),4.92,IF(AND(B16&lt;2.85,A16&gt;=6.15,F16&gt;=2.5,F16&gt;=1.5),6.2,IF(AND(D16&gt;=0.45,H16&lt;14.379,D16&gt;=0.25,G16&lt;0.934,F16&lt;1.5),1.65,IF(AND(G16&gt;=0.857,A16&gt;=5.3,D16&lt;1.35,F16&lt;2.5,F16&gt;=1.5),4.3,IF(AND(A16&gt;=7.25,B16&gt;=2.85,A16&gt;=6.15,F16&gt;=2.5,F16&gt;=1.5),6.425,IF(AND(H16&lt;9.499,A16&lt;5.05,D16&gt;=0.15,D16&lt;0.25,G16&lt;0.934,F16&lt;1.5),1.4,IF(AND(A16&gt;=5.45,A16&gt;=5.05,D16&gt;=0.15,D16&lt;0.25,G16&lt;0.934,F16&lt;1.5),1.3,IF(AND(B16&gt;=4.15,D16&lt;0.45,H16&lt;14.379,D16&gt;=0.25,G16&lt;0.934,F16&lt;1.5),1.5,IF(AND(A16&gt;=5.75,G16&lt;0.857,A16&gt;=5.3,D16&lt;1.35,F16&lt;2.5,F16&gt;=1.5),4.02,IF(AND(A16&lt;6.65,G16&lt;0.333,H16&gt;=7.148,D16&gt;=1.35,F16&lt;2.5,F16&gt;=1.5),4.475,IF(AND(A16&gt;=6.65,G16&lt;0.333,H16&gt;=7.148,D16&gt;=1.35,F16&lt;2.5,F16&gt;=1.5),4.8,IF(AND(D16&gt;=1.45,G16&gt;=0.333,H16&gt;=7.148,D16&gt;=1.35,F16&lt;2.5,F16&gt;=1.5),4.85,IF(AND(G16&gt;=0.861,A16&lt;7.25,B16&gt;=2.85,A16&gt;=6.15,F16&gt;=2.5,F16&gt;=1.5),5.2,IF(AND(G16&lt;0.571,H16&gt;=9.499,A16&lt;5.05,D16&gt;=0.15,D16&lt;0.25,G16&lt;0.934,F16&lt;1.5),1.2,IF(AND(G16&gt;=0.571,H16&gt;=9.499,A16&lt;5.05,D16&gt;=0.15,D16&lt;0.25,G16&lt;0.934,F16&lt;1.5),1.3,IF(AND(H16&lt;9.283,A16&lt;5.45,A16&gt;=5.05,D16&gt;=0.15,D16&lt;0.25,G16&lt;0.934,F16&lt;1.5),1.5,IF(AND(H16&gt;=9.283,A16&lt;5.45,A16&gt;=5.05,D16&gt;=0.15,D16&lt;0.25,G16&lt;0.934,F16&lt;1.5),1.425,IF(AND(A16&lt;4.9,B16&lt;4.15,D16&lt;0.45,H16&lt;14.379,D16&gt;=0.25,G16&lt;0.934,F16&lt;1.5),1.4,IF(AND(A16&gt;=4.9,B16&lt;4.15,D16&lt;0.45,H16&lt;14.379,D16&gt;=0.25,G16&lt;0.934,F16&lt;1.5),1.325,IF(AND(G16&lt;0.572,A16&lt;5.75,G16&lt;0.857,A16&gt;=5.3,D16&lt;1.35,F16&lt;2.5,F16&gt;=1.5),3.65,IF(AND(G16&gt;=0.572,A16&lt;5.75,G16&lt;0.857,A16&gt;=5.3,D16&lt;1.35,F16&lt;2.5,F16&gt;=1.5),3.9,IF(AND(A16&lt;6.75,D16&lt;1.45,G16&gt;=0.333,H16&gt;=7.148,D16&gt;=1.35,F16&lt;2.5,F16&gt;=1.5),4.4,IF(AND(A16&gt;=6.75,D16&lt;1.45,G16&gt;=0.333,H16&gt;=7.148,D16&gt;=1.35,F16&lt;2.5,F16&gt;=1.5),4.78,IF(AND(A16&lt;6.6,B16&lt;3.25,G16&lt;0.861,A16&lt;7.25,B16&gt;=2.85,A16&gt;=6.15,F16&gt;=2.5,F16&gt;=1.5),5.333,IF(AND(H16&lt;11.461,B16&gt;=3.25,G16&lt;0.861,A16&lt;7.25,B16&gt;=2.85,A16&gt;=6.15,F16&gt;=2.5,F16&gt;=1.5),6.025,IF(AND(H16&gt;=11.461,B16&gt;=3.25,G16&lt;0.861,A16&lt;7.25,B16&gt;=2.85,A16&gt;=6.15,F16&gt;=2.5,F16&gt;=1.5),5.667,IF(AND(H16&gt;=14.564,A16&gt;=6.6,B16&lt;3.25,G16&lt;0.861,A16&lt;7.25,B16&gt;=2.85,A16&gt;=6.15,F16&gt;=2.5,F16&gt;=1.5),5.4,IF(AND(D16&gt;=2.35,H16&lt;14.564,A16&gt;=6.6,B16&lt;3.25,G16&lt;0.861,A16&lt;7.25,B16&gt;=2.85,A16&gt;=6.15,F16&gt;=2.5,F16&gt;=1.5),5.6,IF(AND(A16&lt;6.85,D16&lt;2.35,H16&lt;14.564,A16&gt;=6.6,B16&lt;3.25,G16&lt;0.861,A16&lt;7.25,B16&gt;=2.85,A16&gt;=6.15,F16&gt;=2.5,F16&gt;=1.5),5.9,IF(AND(A16&gt;=6.85,D16&lt;2.35,H16&lt;14.564,A16&gt;=6.6,B16&lt;3.25,G16&lt;0.861,A16&lt;7.25,B16&gt;=2.85,A16&gt;=6.15,F16&gt;=2.5,F16&gt;=1.5),5.78,"shouldnthappen"))))))))))))))))))))))))))))))))))))</f>
        <v>1.38</v>
      </c>
      <c r="V16" s="1" t="n">
        <f aca="false">IF(AND(H16&lt;5.748,A16&lt;5.05,D16&lt;0.75),1,IF(AND(B16&lt;3.15,H16&gt;=5.748,A16&lt;5.05,D16&lt;0.75),1.475,IF(AND(G16&gt;=0.801,D16&lt;0.25,A16&gt;=5.05,D16&lt;0.75),1.7,IF(AND(D16&gt;=0.45,D16&gt;=0.25,A16&gt;=5.05,D16&lt;0.75),1.7,IF(AND(B16&lt;2.35,F16&lt;2.5,B16&lt;2.75,D16&gt;=0.75),4.16,IF(AND(D16&lt;1.75,F16&gt;=2.5,B16&lt;2.75,D16&gt;=0.75),4.875,IF(AND(D16&gt;=1.75,F16&gt;=2.5,B16&lt;2.75,D16&gt;=0.75),5.333,IF(AND(H16&gt;=16.284,D16&gt;=1.55,B16&gt;=2.75,D16&gt;=0.75),6.6,IF(AND(H16&gt;=14.144,B16&gt;=3.15,H16&gt;=5.748,A16&lt;5.05,D16&lt;0.75),1.3,IF(AND(A16&lt;5.45,G16&lt;0.801,D16&lt;0.25,A16&gt;=5.05,D16&lt;0.75),1.5,IF(AND(A16&gt;=5.45,G16&lt;0.801,D16&lt;0.25,A16&gt;=5.05,D16&lt;0.75),1.34,IF(AND(B16&lt;3.75,D16&lt;0.45,D16&gt;=0.25,A16&gt;=5.05,D16&lt;0.75),1.467,IF(AND(B16&gt;=3.75,D16&lt;0.45,D16&gt;=0.25,A16&gt;=5.05,D16&lt;0.75),1.767,IF(AND(G16&gt;=0.896,B16&gt;=2.35,F16&lt;2.5,B16&lt;2.75,D16&gt;=0.75),4.9,IF(AND(H16&lt;15.504,D16&lt;1.35,D16&lt;1.55,B16&gt;=2.75,D16&gt;=0.75),4.2,IF(AND(H16&gt;=15.504,D16&lt;1.35,D16&lt;1.55,B16&gt;=2.75,D16&gt;=0.75),4.6,IF(AND(H16&lt;9.767,D16&gt;=1.35,D16&lt;1.55,B16&gt;=2.75,D16&gt;=0.75),5.1,IF(AND(A16&lt;4.5,H16&lt;14.144,B16&gt;=3.15,H16&gt;=5.748,A16&lt;5.05,D16&lt;0.75),1.3,IF(AND(A16&gt;=4.5,H16&lt;14.144,B16&gt;=3.15,H16&gt;=5.748,A16&lt;5.05,D16&lt;0.75),1.4,IF(AND(D16&gt;=1.15,G16&lt;0.896,B16&gt;=2.35,F16&lt;2.5,B16&lt;2.75,D16&gt;=0.75),4.04,IF(AND(B16&lt;2.9,H16&gt;=9.767,D16&gt;=1.35,D16&lt;1.55,B16&gt;=2.75,D16&gt;=0.75),4.8,IF(AND(D16&lt;1.7,A16&gt;=7.05,H16&lt;16.284,D16&gt;=1.55,B16&gt;=2.75,D16&gt;=0.75),5.8,IF(AND(D16&gt;=1.7,A16&gt;=7.05,H16&lt;16.284,D16&gt;=1.55,B16&gt;=2.75,D16&gt;=0.75),6.3,IF(AND(B16&lt;2.45,D16&lt;1.15,G16&lt;0.896,B16&gt;=2.35,F16&lt;2.5,B16&lt;2.75,D16&gt;=0.75),3.767,IF(AND(B16&gt;=2.45,D16&lt;1.15,G16&lt;0.896,B16&gt;=2.35,F16&lt;2.5,B16&lt;2.75,D16&gt;=0.75),3.167,IF(AND(B16&gt;=3.15,B16&gt;=2.9,H16&gt;=9.767,D16&gt;=1.35,D16&lt;1.55,B16&gt;=2.75,D16&gt;=0.75),4.7,IF(AND(D16&lt;1.9,D16&lt;2.05,A16&lt;7.05,H16&lt;16.284,D16&gt;=1.55,B16&gt;=2.75,D16&gt;=0.75),4.82,IF(AND(D16&gt;=1.9,D16&lt;2.05,A16&lt;7.05,H16&lt;16.284,D16&gt;=1.55,B16&gt;=2.75,D16&gt;=0.75),5.067,IF(AND(H16&lt;12.721,B16&lt;3.15,B16&gt;=2.9,H16&gt;=9.767,D16&gt;=1.35,D16&lt;1.55,B16&gt;=2.75,D16&gt;=0.75),4.5,IF(AND(H16&gt;=12.721,B16&lt;3.15,B16&gt;=2.9,H16&gt;=9.767,D16&gt;=1.35,D16&lt;1.55,B16&gt;=2.75,D16&gt;=0.75),4.433,IF(AND(H16&lt;9.525,G16&lt;0.364,D16&gt;=2.05,A16&lt;7.05,H16&lt;16.284,D16&gt;=1.55,B16&gt;=2.75,D16&gt;=0.75),5.1,IF(AND(A16&lt;6.25,G16&gt;=0.364,D16&gt;=2.05,A16&lt;7.05,H16&lt;16.284,D16&gt;=1.55,B16&gt;=2.75,D16&gt;=0.75),5.4,IF(AND(H16&lt;10.898,H16&gt;=9.525,G16&lt;0.364,D16&gt;=2.05,A16&lt;7.05,H16&lt;16.284,D16&gt;=1.55,B16&gt;=2.75,D16&gt;=0.75),5.6,IF(AND(H16&lt;8.711,A16&gt;=6.25,G16&gt;=0.364,D16&gt;=2.05,A16&lt;7.05,H16&lt;16.284,D16&gt;=1.55,B16&gt;=2.75,D16&gt;=0.75),5.7,IF(AND(H16&gt;=8.711,A16&gt;=6.25,G16&gt;=0.364,D16&gt;=2.05,A16&lt;7.05,H16&lt;16.284,D16&gt;=1.55,B16&gt;=2.75,D16&gt;=0.75),5.84,IF(AND(D16&lt;2.2,H16&gt;=10.898,H16&gt;=9.525,G16&lt;0.364,D16&gt;=2.05,A16&lt;7.05,H16&lt;16.284,D16&gt;=1.55,B16&gt;=2.75,D16&gt;=0.75),5.4,IF(AND(D16&gt;=2.2,H16&gt;=10.898,H16&gt;=9.525,G16&lt;0.364,D16&gt;=2.05,A16&lt;7.05,H16&lt;16.284,D16&gt;=1.55,B16&gt;=2.75,D16&gt;=0.75),5.3,"shouldnthappen")))))))))))))))))))))))))))))))))))))</f>
        <v>1.475</v>
      </c>
      <c r="W16" s="1" t="n">
        <f aca="false">IF(AND(H16&lt;6.926,D16&gt;=0.35,D16&lt;0.8),1.9,IF(AND(H16&gt;=6.926,D16&gt;=0.35,D16&lt;0.8),1.533,IF(AND(H16&lt;13.492,A16&lt;4.75,D16&lt;0.35,D16&lt;0.8),1.1,IF(AND(H16&gt;=13.492,A16&lt;4.75,D16&lt;0.35,D16&lt;0.8),1.375,IF(AND(B16&lt;2.75,A16&gt;=5.85,F16&lt;2.5,D16&gt;=0.8),4.833,IF(AND(B16&lt;3.3,A16&gt;=7.05,F16&gt;=2.5,D16&gt;=0.8),5.8,IF(AND(B16&gt;=3.3,A16&gt;=7.05,F16&gt;=2.5,D16&gt;=0.8),6.325,IF(AND(D16&gt;=0.25,A16&lt;5.05,A16&gt;=4.75,D16&lt;0.35,D16&lt;0.8),1.3,IF(AND(B16&lt;3.6,A16&gt;=5.05,A16&gt;=4.75,D16&lt;0.35,D16&lt;0.8),1.4,IF(AND(H16&lt;10.194,G16&lt;0.412,A16&lt;5.85,F16&lt;2.5,D16&gt;=0.8),4.133,IF(AND(H16&gt;=10.194,G16&lt;0.412,A16&lt;5.85,F16&lt;2.5,D16&gt;=0.8),4.5,IF(AND(A16&lt;5.35,G16&gt;=0.412,A16&lt;5.85,F16&lt;2.5,D16&gt;=0.8),3.15,IF(AND(A16&lt;6.2,B16&gt;=2.75,A16&gt;=5.85,F16&lt;2.5,D16&gt;=0.8),4.3,IF(AND(H16&lt;5.767,A16&lt;6.2,A16&lt;7.05,F16&gt;=2.5,D16&gt;=0.8),4.5,IF(AND(G16&gt;=0.861,A16&gt;=6.2,A16&lt;7.05,F16&gt;=2.5,D16&gt;=0.8),5.2,IF(AND(B16&lt;3.15,D16&lt;0.25,A16&lt;5.05,A16&gt;=4.75,D16&lt;0.35,D16&lt;0.8),1.55,IF(AND(A16&lt;5.45,B16&gt;=3.6,A16&gt;=5.05,A16&gt;=4.75,D16&lt;0.35,D16&lt;0.8),1.5,IF(AND(A16&gt;=5.45,B16&gt;=3.6,A16&gt;=5.05,A16&gt;=4.75,D16&lt;0.35,D16&lt;0.8),1.4,IF(AND(G16&gt;=0.772,A16&gt;=5.35,G16&gt;=0.412,A16&lt;5.85,F16&lt;2.5,D16&gt;=0.8),3.9,IF(AND(D16&gt;=1.45,A16&gt;=6.2,B16&gt;=2.75,A16&gt;=5.85,F16&lt;2.5,D16&gt;=0.8),4.775,IF(AND(G16&lt;0.5,H16&gt;=5.767,A16&lt;6.2,A16&lt;7.05,F16&gt;=2.5,D16&gt;=0.8),5.1,IF(AND(G16&gt;=0.5,H16&gt;=5.767,A16&lt;6.2,A16&lt;7.05,F16&gt;=2.5,D16&gt;=0.8),4.95,IF(AND(B16&gt;=3.25,G16&lt;0.861,A16&gt;=6.2,A16&lt;7.05,F16&gt;=2.5,D16&gt;=0.8),5.75,IF(AND(A16&lt;4.95,B16&gt;=3.15,D16&lt;0.25,A16&lt;5.05,A16&gt;=4.75,D16&lt;0.35,D16&lt;0.8),1.4,IF(AND(A16&lt;5.65,G16&lt;0.772,A16&gt;=5.35,G16&gt;=0.412,A16&lt;5.85,F16&lt;2.5,D16&gt;=0.8),3.6,IF(AND(A16&gt;=5.65,G16&lt;0.772,A16&gt;=5.35,G16&gt;=0.412,A16&lt;5.85,F16&lt;2.5,D16&gt;=0.8),3.5,IF(AND(B16&gt;=3.15,D16&lt;1.45,A16&gt;=6.2,B16&gt;=2.75,A16&gt;=5.85,F16&lt;2.5,D16&gt;=0.8),4.7,IF(AND(A16&gt;=6.65,B16&lt;3.25,G16&lt;0.861,A16&gt;=6.2,A16&lt;7.05,F16&gt;=2.5,D16&gt;=0.8),5.567,IF(AND(H16&lt;9.499,A16&gt;=4.95,B16&gt;=3.15,D16&lt;0.25,A16&lt;5.05,A16&gt;=4.75,D16&lt;0.35,D16&lt;0.8),1.4,IF(AND(H16&gt;=9.499,A16&gt;=4.95,B16&gt;=3.15,D16&lt;0.25,A16&lt;5.05,A16&gt;=4.75,D16&lt;0.35,D16&lt;0.8),1.2,IF(AND(G16&lt;0.765,B16&lt;3.15,D16&lt;1.45,A16&gt;=6.2,B16&gt;=2.75,A16&gt;=5.85,F16&lt;2.5,D16&gt;=0.8),4.4,IF(AND(G16&gt;=0.765,B16&lt;3.15,D16&lt;1.45,A16&gt;=6.2,B16&gt;=2.75,A16&gt;=5.85,F16&lt;2.5,D16&gt;=0.8),4.6,IF(AND(H16&lt;10.667,A16&lt;6.65,B16&lt;3.25,G16&lt;0.861,A16&gt;=6.2,A16&lt;7.05,F16&gt;=2.5,D16&gt;=0.8),5.167,IF(AND(G16&lt;0.627,H16&gt;=10.667,A16&lt;6.65,B16&lt;3.25,G16&lt;0.861,A16&gt;=6.2,A16&lt;7.05,F16&gt;=2.5,D16&gt;=0.8),5.64,IF(AND(G16&gt;=0.627,H16&gt;=10.667,A16&lt;6.65,B16&lt;3.25,G16&lt;0.861,A16&gt;=6.2,A16&lt;7.05,F16&gt;=2.5,D16&gt;=0.8),5.1,"shouldnthappen")))))))))))))))))))))))))))))))))))</f>
        <v>1.1</v>
      </c>
      <c r="X16" s="1" t="n">
        <f aca="false">IF(AND(B16&lt;3.05,H16&lt;6.697,A16&lt;5.45),4.1,IF(AND(B16&gt;=3.05,H16&lt;6.697,A16&lt;5.45),1.48,IF(AND(D16&lt;0.7,A16&lt;5.9,A16&gt;=5.45),1.4,IF(AND(A16&lt;4.35,B16&lt;3.3,H16&gt;=6.697,A16&lt;5.45),1.1,IF(AND(G16&lt;0.372,D16&gt;=0.7,A16&lt;5.9,A16&gt;=5.45),4.36,IF(AND(A16&gt;=4.9,A16&gt;=4.35,B16&lt;3.3,H16&gt;=6.697,A16&lt;5.45),1.6,IF(AND(H16&gt;=14.171,A16&lt;5.15,B16&gt;=3.3,H16&gt;=6.697,A16&lt;5.45),1.6,IF(AND(G16&lt;0.451,A16&gt;=5.15,B16&gt;=3.3,H16&gt;=6.697,A16&lt;5.45),1.367,IF(AND(G16&gt;=0.451,A16&gt;=5.15,B16&gt;=3.3,H16&gt;=6.697,A16&lt;5.45),1.5,IF(AND(G16&lt;0.332,D16&lt;1.45,F16&lt;2.5,A16&gt;=5.9,A16&gt;=5.45),4.35,IF(AND(A16&lt;6.15,D16&gt;=1.45,F16&lt;2.5,A16&gt;=5.9,A16&gt;=5.45),5.1,IF(AND(D16&gt;=2.4,G16&lt;0.432,F16&gt;=2.5,A16&gt;=5.9,A16&gt;=5.45),5.78,IF(AND(A16&lt;6.15,G16&gt;=0.432,F16&gt;=2.5,A16&gt;=5.9,A16&gt;=5.45),4.9,IF(AND(B16&lt;3.1,A16&lt;4.9,A16&gt;=4.35,B16&lt;3.3,H16&gt;=6.697,A16&lt;5.45),1.4,IF(AND(B16&gt;=3.1,A16&lt;4.9,A16&gt;=4.35,B16&lt;3.3,H16&gt;=6.697,A16&lt;5.45),1.3,IF(AND(G16&lt;0.343,H16&lt;14.171,A16&lt;5.15,B16&gt;=3.3,H16&gt;=6.697,A16&lt;5.45),1.433,IF(AND(G16&gt;=0.343,H16&lt;14.171,A16&lt;5.15,B16&gt;=3.3,H16&gt;=6.697,A16&lt;5.45),1.525,IF(AND(D16&lt;1.05,B16&lt;2.55,G16&gt;=0.372,D16&gt;=0.7,A16&lt;5.9,A16&gt;=5.45),3.7,IF(AND(H16&lt;10.596,B16&gt;=2.55,G16&gt;=0.372,D16&gt;=0.7,A16&lt;5.9,A16&gt;=5.45),3.525,IF(AND(H16&gt;=10.596,B16&gt;=2.55,G16&gt;=0.372,D16&gt;=0.7,A16&lt;5.9,A16&gt;=5.45),3.9,IF(AND(H16&lt;14.314,G16&gt;=0.332,D16&lt;1.45,F16&lt;2.5,A16&gt;=5.9,A16&gt;=5.45),4.4,IF(AND(H16&gt;=14.314,G16&gt;=0.332,D16&lt;1.45,F16&lt;2.5,A16&gt;=5.9,A16&gt;=5.45),4.7,IF(AND(H16&lt;13.906,A16&gt;=6.15,D16&gt;=1.45,F16&lt;2.5,A16&gt;=5.9,A16&gt;=5.45),4.675,IF(AND(H16&gt;=13.906,A16&gt;=6.15,D16&gt;=1.45,F16&lt;2.5,A16&gt;=5.9,A16&gt;=5.45),4.9,IF(AND(G16&lt;0.093,D16&lt;2.4,G16&lt;0.432,F16&gt;=2.5,A16&gt;=5.9,A16&gt;=5.45),5.6,IF(AND(B16&lt;2.95,A16&gt;=6.15,G16&gt;=0.432,F16&gt;=2.5,A16&gt;=5.9,A16&gt;=5.45),5.86,IF(AND(A16&lt;5.55,D16&gt;=1.05,B16&lt;2.55,G16&gt;=0.372,D16&gt;=0.7,A16&lt;5.9,A16&gt;=5.45),4,IF(AND(A16&gt;=5.55,D16&gt;=1.05,B16&lt;2.55,G16&gt;=0.372,D16&gt;=0.7,A16&lt;5.9,A16&gt;=5.45),3.9,IF(AND(D16&lt;1.7,G16&gt;=0.093,D16&lt;2.4,G16&lt;0.432,F16&gt;=2.5,A16&gt;=5.9,A16&gt;=5.45),5.05,IF(AND(G16&gt;=0.774,B16&gt;=2.95,A16&gt;=6.15,G16&gt;=0.432,F16&gt;=2.5,A16&gt;=5.9,A16&gt;=5.45),5.3,IF(AND(G16&gt;=0.312,D16&gt;=1.7,G16&gt;=0.093,D16&lt;2.4,G16&lt;0.432,F16&gt;=2.5,A16&gt;=5.9,A16&gt;=5.45),5.4,IF(AND(D16&lt;2.45,G16&lt;0.774,B16&gt;=2.95,A16&gt;=6.15,G16&gt;=0.432,F16&gt;=2.5,A16&gt;=5.9,A16&gt;=5.45),5.66,IF(AND(D16&gt;=2.45,G16&lt;0.774,B16&gt;=2.95,A16&gt;=6.15,G16&gt;=0.432,F16&gt;=2.5,A16&gt;=5.9,A16&gt;=5.45),6,IF(AND(G16&gt;=0.301,G16&lt;0.312,D16&gt;=1.7,G16&gt;=0.093,D16&lt;2.4,G16&lt;0.432,F16&gt;=2.5,A16&gt;=5.9,A16&gt;=5.45),5.1,IF(AND(A16&lt;6.45,G16&lt;0.301,G16&lt;0.312,D16&gt;=1.7,G16&gt;=0.093,D16&lt;2.4,G16&lt;0.432,F16&gt;=2.5,A16&gt;=5.9,A16&gt;=5.45),5.3,IF(AND(A16&gt;=6.45,G16&lt;0.301,G16&lt;0.312,D16&gt;=1.7,G16&gt;=0.093,D16&lt;2.4,G16&lt;0.432,F16&gt;=2.5,A16&gt;=5.9,A16&gt;=5.45),5.2,"shouldnthappen"))))))))))))))))))))))))))))))))))))</f>
        <v>1.1</v>
      </c>
      <c r="Y16" s="1" t="n">
        <f aca="false">IF(AND(H16&lt;6.51,F16&lt;1.5),1.8,IF(AND(H16&gt;=16.674,F16&gt;=1.5),6.533,IF(AND(D16&gt;=0.45,H16&gt;=6.51,F16&lt;1.5),1.667,IF(AND(H16&gt;=13.805,G16&lt;0.154,H16&lt;16.674,F16&gt;=1.5),6.7,IF(AND(D16&lt;0.15,A16&lt;5.05,D16&lt;0.45,H16&gt;=6.51,F16&lt;1.5),1.4,IF(AND(H16&gt;=13.586,A16&gt;=5.05,D16&lt;0.45,H16&gt;=6.51,F16&lt;1.5),1.3,IF(AND(F16&lt;2.5,H16&lt;13.805,G16&lt;0.154,H16&lt;16.674,F16&gt;=1.5),4.6,IF(AND(H16&lt;8.929,D16&lt;1.35,G16&gt;=0.154,H16&lt;16.674,F16&gt;=1.5),3.64,IF(AND(G16&lt;0.05,H16&lt;13.586,A16&gt;=5.05,D16&lt;0.45,H16&gt;=6.51,F16&lt;1.5),1.4,IF(AND(G16&gt;=0.107,F16&gt;=2.5,H16&lt;13.805,G16&lt;0.154,H16&lt;16.674,F16&gt;=1.5),5.3,IF(AND(B16&gt;=2.75,H16&gt;=8.929,D16&lt;1.35,G16&gt;=0.154,H16&lt;16.674,F16&gt;=1.5),4.433,IF(AND(D16&gt;=1.55,F16&lt;2.5,D16&gt;=1.35,G16&gt;=0.154,H16&lt;16.674,F16&gt;=1.5),4.975,IF(AND(H16&lt;6.93,F16&gt;=2.5,D16&gt;=1.35,G16&gt;=0.154,H16&lt;16.674,F16&gt;=1.5),4.5,IF(AND(H16&lt;12.675,G16&lt;0.217,D16&gt;=0.15,A16&lt;5.05,D16&lt;0.45,H16&gt;=6.51,F16&lt;1.5),1.4,IF(AND(H16&gt;=12.675,G16&lt;0.217,D16&gt;=0.15,A16&lt;5.05,D16&lt;0.45,H16&gt;=6.51,F16&lt;1.5),1.5,IF(AND(A16&lt;4.65,G16&gt;=0.217,D16&gt;=0.15,A16&lt;5.05,D16&lt;0.45,H16&gt;=6.51,F16&lt;1.5),1.35,IF(AND(D16&lt;0.25,G16&gt;=0.05,H16&lt;13.586,A16&gt;=5.05,D16&lt;0.45,H16&gt;=6.51,F16&lt;1.5),1.467,IF(AND(D16&gt;=0.25,G16&gt;=0.05,H16&lt;13.586,A16&gt;=5.05,D16&lt;0.45,H16&gt;=6.51,F16&lt;1.5),1.5,IF(AND(H16&lt;9.15,G16&lt;0.107,F16&gt;=2.5,H16&lt;13.805,G16&lt;0.154,H16&lt;16.674,F16&gt;=1.5),5.7,IF(AND(H16&gt;=9.15,G16&lt;0.107,F16&gt;=2.5,H16&lt;13.805,G16&lt;0.154,H16&lt;16.674,F16&gt;=1.5),5.6,IF(AND(G16&lt;0.404,B16&lt;2.75,H16&gt;=8.929,D16&lt;1.35,G16&gt;=0.154,H16&lt;16.674,F16&gt;=1.5),4.15,IF(AND(G16&gt;=0.404,B16&lt;2.75,H16&gt;=8.929,D16&lt;1.35,G16&gt;=0.154,H16&lt;16.674,F16&gt;=1.5),3.9,IF(AND(A16&gt;=6.75,D16&lt;1.55,F16&lt;2.5,D16&gt;=1.35,G16&gt;=0.154,H16&lt;16.674,F16&gt;=1.5),4.82,IF(AND(D16&lt;0.25,A16&gt;=4.65,G16&gt;=0.217,D16&gt;=0.15,A16&lt;5.05,D16&lt;0.45,H16&gt;=6.51,F16&lt;1.5),1.325,IF(AND(D16&gt;=0.25,A16&gt;=4.65,G16&gt;=0.217,D16&gt;=0.15,A16&lt;5.05,D16&lt;0.45,H16&gt;=6.51,F16&lt;1.5),1.3,IF(AND(A16&lt;6.55,A16&lt;6.75,D16&lt;1.55,F16&lt;2.5,D16&gt;=1.35,G16&gt;=0.154,H16&lt;16.674,F16&gt;=1.5),4.575,IF(AND(A16&gt;=6.55,A16&lt;6.75,D16&lt;1.55,F16&lt;2.5,D16&gt;=1.35,G16&gt;=0.154,H16&lt;16.674,F16&gt;=1.5),4.4,IF(AND(B16&lt;2.9,D16&lt;2.05,H16&gt;=6.93,F16&gt;=2.5,D16&gt;=1.35,G16&gt;=0.154,H16&lt;16.674,F16&gt;=1.5),5.05,IF(AND(H16&lt;8.884,D16&gt;=2.05,H16&gt;=6.93,F16&gt;=2.5,D16&gt;=1.35,G16&gt;=0.154,H16&lt;16.674,F16&gt;=1.5),5.1,IF(AND(H16&lt;13.711,B16&gt;=2.9,D16&lt;2.05,H16&gt;=6.93,F16&gt;=2.5,D16&gt;=1.35,G16&gt;=0.154,H16&lt;16.674,F16&gt;=1.5),5,IF(AND(H16&gt;=13.711,B16&gt;=2.9,D16&lt;2.05,H16&gt;=6.93,F16&gt;=2.5,D16&gt;=1.35,G16&gt;=0.154,H16&lt;16.674,F16&gt;=1.5),5.8,IF(AND(B16&lt;3.15,H16&gt;=8.884,D16&gt;=2.05,H16&gt;=6.93,F16&gt;=2.5,D16&gt;=1.35,G16&gt;=0.154,H16&lt;16.674,F16&gt;=1.5),5.56,IF(AND(B16&gt;=3.15,H16&gt;=8.884,D16&gt;=2.05,H16&gt;=6.93,F16&gt;=2.5,D16&gt;=1.35,G16&gt;=0.154,H16&lt;16.674,F16&gt;=1.5),5.9,"shouldnthappen")))))))))))))))))))))))))))))))))</f>
        <v>1.4</v>
      </c>
      <c r="Z16" s="1" t="n">
        <f aca="false">IF(AND(F16&gt;=2,B16&gt;=3.35),5.6,IF(AND(A16&lt;6.65,H16&gt;=15.076,B16&lt;3.35),4.8,IF(AND(A16&gt;=6.65,H16&gt;=15.076,B16&lt;3.35),6.15,IF(AND(H16&lt;6.542,F16&lt;2,B16&gt;=3.35),1.767,IF(AND(G16&gt;=0.653,D16&lt;0.75,H16&lt;15.076,B16&lt;3.35),1.55,IF(AND(D16&lt;0.15,G16&lt;0.653,D16&lt;0.75,H16&lt;15.076,B16&lt;3.35),1.1,IF(AND(G16&lt;0.356,A16&lt;5.05,H16&gt;=6.542,F16&lt;2,B16&gt;=3.35),1.4,IF(AND(G16&gt;=0.356,A16&lt;5.05,H16&gt;=6.542,F16&lt;2,B16&gt;=3.35),1.3,IF(AND(G16&gt;=0.566,A16&gt;=5.05,H16&gt;=6.542,F16&lt;2,B16&gt;=3.35),1.6,IF(AND(B16&gt;=3.1,D16&gt;=0.15,G16&lt;0.653,D16&lt;0.75,H16&lt;15.076,B16&lt;3.35),1.367,IF(AND(B16&gt;=2.65,D16&lt;1.45,B16&lt;2.75,D16&gt;=0.75,H16&lt;15.076,B16&lt;3.35),3.96,IF(AND(G16&lt;0.352,D16&gt;=1.45,B16&lt;2.75,D16&gt;=0.75,H16&lt;15.076,B16&lt;3.35),4.5,IF(AND(D16&gt;=1.35,A16&lt;6.2,B16&gt;=2.75,D16&gt;=0.75,H16&lt;15.076,B16&lt;3.35),4.733,IF(AND(A16&lt;4.7,B16&lt;3.1,D16&gt;=0.15,G16&lt;0.653,D16&lt;0.75,H16&lt;15.076,B16&lt;3.35),1.36,IF(AND(A16&gt;=4.7,B16&lt;3.1,D16&gt;=0.15,G16&lt;0.653,D16&lt;0.75,H16&lt;15.076,B16&lt;3.35),1.6,IF(AND(A16&lt;5.2,B16&lt;2.65,D16&lt;1.45,B16&lt;2.75,D16&gt;=0.75,H16&lt;15.076,B16&lt;3.35),3.3,IF(AND(A16&lt;6.5,G16&gt;=0.352,D16&gt;=1.45,B16&lt;2.75,D16&gt;=0.75,H16&lt;15.076,B16&lt;3.35),5,IF(AND(A16&gt;=6.5,G16&gt;=0.352,D16&gt;=1.45,B16&lt;2.75,D16&gt;=0.75,H16&lt;15.076,B16&lt;3.35),5.8,IF(AND(H16&lt;8.486,D16&lt;1.35,A16&lt;6.2,B16&gt;=2.75,D16&gt;=0.75,H16&lt;15.076,B16&lt;3.35),3.975,IF(AND(G16&lt;0.187,F16&lt;2.5,A16&gt;=6.2,B16&gt;=2.75,D16&gt;=0.75,H16&lt;15.076,B16&lt;3.35),5,IF(AND(G16&gt;=0.187,F16&lt;2.5,A16&gt;=6.2,B16&gt;=2.75,D16&gt;=0.75,H16&lt;15.076,B16&lt;3.35),4.525,IF(AND(A16&gt;=7.25,F16&gt;=2.5,A16&gt;=6.2,B16&gt;=2.75,D16&gt;=0.75,H16&lt;15.076,B16&lt;3.35),6.5,IF(AND(G16&lt;0.185,B16&lt;3.6,G16&lt;0.566,A16&gt;=5.05,H16&gt;=6.542,F16&lt;2,B16&gt;=3.35),1.45,IF(AND(G16&gt;=0.185,B16&lt;3.6,G16&lt;0.566,A16&gt;=5.05,H16&gt;=6.542,F16&lt;2,B16&gt;=3.35),1.34,IF(AND(G16&lt;0.13,B16&gt;=3.6,G16&lt;0.566,A16&gt;=5.05,H16&gt;=6.542,F16&lt;2,B16&gt;=3.35),1.45,IF(AND(G16&gt;=0.13,B16&gt;=3.6,G16&lt;0.566,A16&gt;=5.05,H16&gt;=6.542,F16&lt;2,B16&gt;=3.35),1.5,IF(AND(D16&lt;1.05,A16&gt;=5.2,B16&lt;2.65,D16&lt;1.45,B16&lt;2.75,D16&gt;=0.75,H16&lt;15.076,B16&lt;3.35),3.5,IF(AND(D16&gt;=1.05,A16&gt;=5.2,B16&lt;2.65,D16&lt;1.45,B16&lt;2.75,D16&gt;=0.75,H16&lt;15.076,B16&lt;3.35),3.94,IF(AND(H16&lt;10.983,H16&gt;=8.486,D16&lt;1.35,A16&lt;6.2,B16&gt;=2.75,D16&gt;=0.75,H16&lt;15.076,B16&lt;3.35),4.38,IF(AND(H16&gt;=10.983,H16&gt;=8.486,D16&lt;1.35,A16&lt;6.2,B16&gt;=2.75,D16&gt;=0.75,H16&lt;15.076,B16&lt;3.35),4.1,IF(AND(B16&gt;=3.25,A16&lt;7.25,F16&gt;=2.5,A16&gt;=6.2,B16&gt;=2.75,D16&gt;=0.75,H16&lt;15.076,B16&lt;3.35),5.7,IF(AND(B16&lt;2.95,B16&lt;3.25,A16&lt;7.25,F16&gt;=2.5,A16&gt;=6.2,B16&gt;=2.75,D16&gt;=0.75,H16&lt;15.076,B16&lt;3.35),5.6,IF(AND(H16&gt;=13.711,B16&gt;=2.95,B16&lt;3.25,A16&lt;7.25,F16&gt;=2.5,A16&gt;=6.2,B16&gt;=2.75,D16&gt;=0.75,H16&lt;15.076,B16&lt;3.35),5.8,IF(AND(A16&gt;=6.8,H16&lt;13.711,B16&gt;=2.95,B16&lt;3.25,A16&lt;7.25,F16&gt;=2.5,A16&gt;=6.2,B16&gt;=2.75,D16&gt;=0.75,H16&lt;15.076,B16&lt;3.35),5.1,IF(AND(H16&lt;12.921,A16&lt;6.8,H16&lt;13.711,B16&gt;=2.95,B16&lt;3.25,A16&lt;7.25,F16&gt;=2.5,A16&gt;=6.2,B16&gt;=2.75,D16&gt;=0.75,H16&lt;15.076,B16&lt;3.35),5.34,IF(AND(H16&gt;=12.921,A16&lt;6.8,H16&lt;13.711,B16&gt;=2.95,B16&lt;3.25,A16&lt;7.25,F16&gt;=2.5,A16&gt;=6.2,B16&gt;=2.75,D16&gt;=0.75,H16&lt;15.076,B16&lt;3.35),5.133,"shouldnthappen"))))))))))))))))))))))))))))))))))))</f>
        <v>1.1</v>
      </c>
      <c r="AA16" s="1" t="n">
        <f aca="false">IF(AND(D16&gt;=0.45,A16&lt;5.05,D16&lt;0.8),1.6,IF(AND(D16&gt;=0.45,A16&gt;=5.05,D16&lt;0.8),1.7,IF(AND(H16&gt;=16.244,F16&gt;=2.5,D16&gt;=0.8),6.533,IF(AND(A16&lt;4.35,D16&lt;0.45,A16&lt;5.05,D16&lt;0.8),1.1,IF(AND(H16&gt;=14.877,D16&lt;0.45,A16&gt;=5.05,D16&lt;0.8),1.3,IF(AND(D16&gt;=1.4,A16&lt;5.65,F16&lt;2.5,D16&gt;=0.8),4.5,IF(AND(A16&gt;=7.25,H16&lt;16.244,F16&gt;=2.5,D16&gt;=0.8),6.5,IF(AND(A16&gt;=4.75,A16&gt;=4.35,D16&lt;0.45,A16&lt;5.05,D16&lt;0.8),1.35,IF(AND(A16&lt;5.3,D16&lt;1.4,A16&lt;5.65,F16&lt;2.5,D16&gt;=0.8),3.1,IF(AND(A16&gt;=6.8,A16&gt;=6.55,A16&gt;=5.65,F16&lt;2.5,D16&gt;=0.8),4.9,IF(AND(H16&lt;5.767,A16&lt;7.25,H16&lt;16.244,F16&gt;=2.5,D16&gt;=0.8),4.5,IF(AND(G16&gt;=0.522,A16&lt;4.75,A16&gt;=4.35,D16&lt;0.45,A16&lt;5.05,D16&lt;0.8),1.2,IF(AND(G16&gt;=0.948,D16&lt;0.35,H16&lt;14.877,D16&lt;0.45,A16&gt;=5.05,D16&lt;0.8),1.7,IF(AND(H16&lt;13.089,D16&gt;=0.35,H16&lt;14.877,D16&lt;0.45,A16&gt;=5.05,D16&lt;0.8),1.5,IF(AND(H16&gt;=13.089,D16&gt;=0.35,H16&lt;14.877,D16&lt;0.45,A16&gt;=5.05,D16&lt;0.8),1.3,IF(AND(B16&gt;=2.95,A16&gt;=5.3,D16&lt;1.4,A16&lt;5.65,F16&lt;2.5,D16&gt;=0.8),4.1,IF(AND(H16&lt;9.181,A16&lt;6.05,A16&lt;6.55,A16&gt;=5.65,F16&lt;2.5,D16&gt;=0.8),5.1,IF(AND(H16&gt;=9.181,A16&lt;6.05,A16&lt;6.55,A16&gt;=5.65,F16&lt;2.5,D16&gt;=0.8),4.3,IF(AND(G16&gt;=0.867,A16&gt;=6.05,A16&lt;6.55,A16&gt;=5.65,F16&lt;2.5,D16&gt;=0.8),4.9,IF(AND(B16&lt;3.05,A16&lt;6.8,A16&gt;=6.55,A16&gt;=5.65,F16&lt;2.5,D16&gt;=0.8),5,IF(AND(B16&gt;=3.05,A16&lt;6.8,A16&gt;=6.55,A16&gt;=5.65,F16&lt;2.5,D16&gt;=0.8),4.55,IF(AND(H16&gt;=14.144,G16&lt;0.522,A16&lt;4.75,A16&gt;=4.35,D16&lt;0.45,A16&lt;5.05,D16&lt;0.8),1.3,IF(AND(B16&lt;2.7,B16&lt;2.95,A16&gt;=5.3,D16&lt;1.4,A16&lt;5.65,F16&lt;2.5,D16&gt;=0.8),3.78,IF(AND(B16&gt;=2.7,B16&lt;2.95,A16&gt;=5.3,D16&lt;1.4,A16&lt;5.65,F16&lt;2.5,D16&gt;=0.8),3.6,IF(AND(G16&lt;0.638,G16&lt;0.867,A16&gt;=6.05,A16&lt;6.55,A16&gt;=5.65,F16&lt;2.5,D16&gt;=0.8),4.433,IF(AND(G16&gt;=0.638,G16&lt;0.867,A16&gt;=6.05,A16&lt;6.55,A16&gt;=5.65,F16&lt;2.5,D16&gt;=0.8),4,IF(AND(A16&lt;6.35,H16&lt;11.146,H16&gt;=5.767,A16&lt;7.25,H16&lt;16.244,F16&gt;=2.5,D16&gt;=0.8),5.1,IF(AND(A16&lt;4.5,H16&lt;14.144,G16&lt;0.522,A16&lt;4.75,A16&gt;=4.35,D16&lt;0.45,A16&lt;5.05,D16&lt;0.8),1.35,IF(AND(A16&gt;=4.5,H16&lt;14.144,G16&lt;0.522,A16&lt;4.75,A16&gt;=4.35,D16&lt;0.45,A16&lt;5.05,D16&lt;0.8),1.4,IF(AND(A16&lt;5.15,B16&lt;3.75,G16&lt;0.948,D16&lt;0.35,H16&lt;14.877,D16&lt;0.45,A16&gt;=5.05,D16&lt;0.8),1.4,IF(AND(A16&gt;=5.15,B16&lt;3.75,G16&lt;0.948,D16&lt;0.35,H16&lt;14.877,D16&lt;0.45,A16&gt;=5.05,D16&lt;0.8),1.5,IF(AND(G16&lt;0.112,B16&gt;=3.75,G16&lt;0.948,D16&lt;0.35,H16&lt;14.877,D16&lt;0.45,A16&gt;=5.05,D16&lt;0.8),1.5,IF(AND(G16&gt;=0.112,B16&gt;=3.75,G16&lt;0.948,D16&lt;0.35,H16&lt;14.877,D16&lt;0.45,A16&gt;=5.05,D16&lt;0.8),1.6,IF(AND(G16&lt;0.075,A16&gt;=6.35,H16&lt;11.146,H16&gt;=5.767,A16&lt;7.25,H16&lt;16.244,F16&gt;=2.5,D16&gt;=0.8),5.5,IF(AND(G16&gt;=0.075,A16&gt;=6.35,H16&lt;11.146,H16&gt;=5.767,A16&lt;7.25,H16&lt;16.244,F16&gt;=2.5,D16&gt;=0.8),5.24,IF(AND(B16&lt;2.95,D16&lt;1.9,H16&gt;=11.146,H16&gt;=5.767,A16&lt;7.25,H16&lt;16.244,F16&gt;=2.5,D16&gt;=0.8),5.65,IF(AND(B16&gt;=2.95,D16&lt;1.9,H16&gt;=11.146,H16&gt;=5.767,A16&lt;7.25,H16&lt;16.244,F16&gt;=2.5,D16&gt;=0.8),5.8,IF(AND(H16&lt;13.42,D16&gt;=1.9,H16&gt;=11.146,H16&gt;=5.767,A16&lt;7.25,H16&lt;16.244,F16&gt;=2.5,D16&gt;=0.8),5.6,IF(AND(H16&gt;=13.42,D16&gt;=1.9,H16&gt;=11.146,H16&gt;=5.767,A16&lt;7.25,H16&lt;16.244,F16&gt;=2.5,D16&gt;=0.8),5.34,"shouldnthappen")))))))))))))))))))))))))))))))))))))))</f>
        <v>1.1</v>
      </c>
      <c r="AB16" s="1" t="n">
        <f aca="false">IF(AND(D16&gt;=0.35,F16&lt;1.5),1.5,IF(AND(F16&lt;2.5,D16&gt;=1.55,F16&gt;=1.5),4.85,IF(AND(H16&lt;8.308,D16&lt;0.15,D16&lt;0.35,F16&lt;1.5),1.5,IF(AND(H16&gt;=8.308,D16&lt;0.15,D16&lt;0.35,F16&lt;1.5),1.4,IF(AND(H16&lt;5.523,D16&gt;=0.15,D16&lt;0.35,F16&lt;1.5),1,IF(AND(G16&lt;0.572,H16&lt;10.688,D16&lt;1.55,F16&gt;=1.5),3.75,IF(AND(B16&gt;=3.5,F16&gt;=2.5,D16&gt;=1.55,F16&gt;=1.5),6.3,IF(AND(A16&gt;=5.65,G16&gt;=0.572,H16&lt;10.688,D16&lt;1.55,F16&gt;=1.5),4.45,IF(AND(B16&gt;=2.85,A16&lt;6.15,H16&gt;=10.688,D16&lt;1.55,F16&gt;=1.5),4.35,IF(AND(H16&gt;=16.284,B16&lt;3.5,F16&gt;=2.5,D16&gt;=1.55,F16&gt;=1.5),6.6,IF(AND(G16&gt;=0.241,G16&lt;0.338,H16&gt;=5.523,D16&gt;=0.15,D16&lt;0.35,F16&lt;1.5),1.25,IF(AND(A16&lt;5.05,G16&gt;=0.338,H16&gt;=5.523,D16&gt;=0.15,D16&lt;0.35,F16&lt;1.5),1.35,IF(AND(B16&lt;2.7,A16&lt;5.65,G16&gt;=0.572,H16&lt;10.688,D16&lt;1.55,F16&gt;=1.5),4,IF(AND(B16&gt;=2.7,A16&lt;5.65,G16&gt;=0.572,H16&lt;10.688,D16&lt;1.55,F16&gt;=1.5),3.6,IF(AND(B16&lt;2.45,B16&lt;2.85,A16&lt;6.15,H16&gt;=10.688,D16&lt;1.55,F16&gt;=1.5),3.7,IF(AND(A16&lt;6.25,B16&lt;2.85,A16&gt;=6.15,H16&gt;=10.688,D16&lt;1.55,F16&gt;=1.5),4.5,IF(AND(A16&gt;=6.25,B16&lt;2.85,A16&gt;=6.15,H16&gt;=10.688,D16&lt;1.55,F16&gt;=1.5),4.86,IF(AND(D16&gt;=1.45,B16&gt;=2.85,A16&gt;=6.15,H16&gt;=10.688,D16&lt;1.55,F16&gt;=1.5),4.8,IF(AND(H16&lt;8.202,H16&lt;16.284,B16&lt;3.5,F16&gt;=2.5,D16&gt;=1.55,F16&gt;=1.5),5.7,IF(AND(A16&gt;=5.1,G16&lt;0.241,G16&lt;0.338,H16&gt;=5.523,D16&gt;=0.15,D16&lt;0.35,F16&lt;1.5),1.5,IF(AND(B16&gt;=3.75,A16&gt;=5.05,G16&gt;=0.338,H16&gt;=5.523,D16&gt;=0.15,D16&lt;0.35,F16&lt;1.5),1.6,IF(AND(A16&lt;5.7,B16&gt;=2.45,B16&lt;2.85,A16&lt;6.15,H16&gt;=10.688,D16&lt;1.55,F16&gt;=1.5),3.9,IF(AND(A16&gt;=5.7,B16&gt;=2.45,B16&lt;2.85,A16&lt;6.15,H16&gt;=10.688,D16&lt;1.55,F16&gt;=1.5),4.02,IF(AND(H16&lt;13.654,D16&lt;1.45,B16&gt;=2.85,A16&gt;=6.15,H16&gt;=10.688,D16&lt;1.55,F16&gt;=1.5),4.333,IF(AND(H16&gt;=13.654,D16&lt;1.45,B16&gt;=2.85,A16&gt;=6.15,H16&gt;=10.688,D16&lt;1.55,F16&gt;=1.5),4.54,IF(AND(A16&lt;6.15,H16&gt;=8.202,H16&lt;16.284,B16&lt;3.5,F16&gt;=2.5,D16&gt;=1.55,F16&gt;=1.5),5,IF(AND(H16&lt;13.924,A16&lt;5.1,G16&lt;0.241,G16&lt;0.338,H16&gt;=5.523,D16&gt;=0.15,D16&lt;0.35,F16&lt;1.5),1.4,IF(AND(H16&gt;=13.924,A16&lt;5.1,G16&lt;0.241,G16&lt;0.338,H16&gt;=5.523,D16&gt;=0.15,D16&lt;0.35,F16&lt;1.5),1.5,IF(AND(D16&lt;0.25,B16&lt;3.75,A16&gt;=5.05,G16&gt;=0.338,H16&gt;=5.523,D16&gt;=0.15,D16&lt;0.35,F16&lt;1.5),1.5,IF(AND(D16&gt;=0.25,B16&lt;3.75,A16&gt;=5.05,G16&gt;=0.338,H16&gt;=5.523,D16&gt;=0.15,D16&lt;0.35,F16&lt;1.5),1.4,IF(AND(H16&lt;8.884,B16&gt;=3.05,A16&gt;=6.15,H16&gt;=8.202,H16&lt;16.284,B16&lt;3.5,F16&gt;=2.5,D16&gt;=1.55,F16&gt;=1.5),5.1,IF(AND(A16&lt;6.45,G16&lt;0.368,B16&lt;3.05,A16&gt;=6.15,H16&gt;=8.202,H16&lt;16.284,B16&lt;3.5,F16&gt;=2.5,D16&gt;=1.55,F16&gt;=1.5),5.525,IF(AND(A16&gt;=6.45,G16&lt;0.368,B16&lt;3.05,A16&gt;=6.15,H16&gt;=8.202,H16&lt;16.284,B16&lt;3.5,F16&gt;=2.5,D16&gt;=1.55,F16&gt;=1.5),5.35,IF(AND(D16&lt;2.25,G16&gt;=0.368,B16&lt;3.05,A16&gt;=6.15,H16&gt;=8.202,H16&lt;16.284,B16&lt;3.5,F16&gt;=2.5,D16&gt;=1.55,F16&gt;=1.5),5.8,IF(AND(D16&gt;=2.25,G16&gt;=0.368,B16&lt;3.05,A16&gt;=6.15,H16&gt;=8.202,H16&lt;16.284,B16&lt;3.5,F16&gt;=2.5,D16&gt;=1.55,F16&gt;=1.5),5.2,IF(AND(H16&lt;10.257,H16&gt;=8.884,B16&gt;=3.05,A16&gt;=6.15,H16&gt;=8.202,H16&lt;16.284,B16&lt;3.5,F16&gt;=2.5,D16&gt;=1.55,F16&gt;=1.5),5.9,IF(AND(H16&gt;=10.257,H16&gt;=8.884,B16&gt;=3.05,A16&gt;=6.15,H16&gt;=8.202,H16&lt;16.284,B16&lt;3.5,F16&gt;=2.5,D16&gt;=1.55,F16&gt;=1.5),5.48,"shouldnthappen")))))))))))))))))))))))))))))))))))))</f>
        <v>1.4</v>
      </c>
      <c r="AC16" s="1" t="n">
        <f aca="false">IF(AND(H16&lt;5.748,A16&lt;5.05,D16&lt;0.8),1,IF(AND(B16&lt;3.35,A16&gt;=5.05,D16&lt;0.8),1.7,IF(AND(A16&lt;5.85,G16&lt;0.154,D16&gt;=0.8),4.5,IF(AND(D16&gt;=0.45,H16&gt;=5.748,A16&lt;5.05,D16&lt;0.8),1.6,IF(AND(G16&gt;=0.934,B16&gt;=3.35,A16&gt;=5.05,D16&lt;0.8),1.7,IF(AND(D16&lt;2.1,A16&gt;=5.85,G16&lt;0.154,D16&gt;=0.8),6.15,IF(AND(D16&gt;=2.1,A16&gt;=5.85,G16&lt;0.154,D16&gt;=0.8),5.5,IF(AND(A16&lt;6.1,D16&gt;=1.55,G16&gt;=0.154,D16&gt;=0.8),5,IF(AND(H16&gt;=14.379,G16&lt;0.934,B16&gt;=3.35,A16&gt;=5.05,D16&lt;0.8),1.58,IF(AND(G16&lt;0.379,A16&gt;=6.1,D16&gt;=1.55,G16&gt;=0.154,D16&gt;=0.8),5.42,IF(AND(H16&lt;13.924,G16&lt;0.227,D16&lt;0.45,H16&gt;=5.748,A16&lt;5.05,D16&lt;0.8),1.4,IF(AND(H16&gt;=13.924,G16&lt;0.227,D16&lt;0.45,H16&gt;=5.748,A16&lt;5.05,D16&lt;0.8),1.5,IF(AND(B16&lt;3.1,G16&gt;=0.227,D16&lt;0.45,H16&gt;=5.748,A16&lt;5.05,D16&lt;0.8),1.1,IF(AND(G16&lt;0.13,H16&lt;14.379,G16&lt;0.934,B16&gt;=3.35,A16&gt;=5.05,D16&lt;0.8),1.4,IF(AND(D16&lt;1.05,A16&lt;5.65,D16&lt;1.35,D16&lt;1.55,G16&gt;=0.154,D16&gt;=0.8),3.7,IF(AND(D16&lt;1.25,A16&gt;=5.65,D16&lt;1.35,D16&lt;1.55,G16&gt;=0.154,D16&gt;=0.8),4.06,IF(AND(D16&gt;=1.25,A16&gt;=5.65,D16&lt;1.35,D16&lt;1.55,G16&gt;=0.154,D16&gt;=0.8),4.425,IF(AND(H16&lt;13.654,D16&lt;1.45,D16&gt;=1.35,D16&lt;1.55,G16&gt;=0.154,D16&gt;=0.8),4.275,IF(AND(G16&lt;0.259,D16&gt;=1.45,D16&gt;=1.35,D16&lt;1.55,G16&gt;=0.154,D16&gt;=0.8),5.1,IF(AND(B16&lt;2.95,G16&gt;=0.379,A16&gt;=6.1,D16&gt;=1.55,G16&gt;=0.154,D16&gt;=0.8),6.3,IF(AND(B16&lt;3.25,B16&gt;=3.1,G16&gt;=0.227,D16&lt;0.45,H16&gt;=5.748,A16&lt;5.05,D16&lt;0.8),1.3,IF(AND(B16&gt;=3.25,B16&gt;=3.1,G16&gt;=0.227,D16&lt;0.45,H16&gt;=5.748,A16&lt;5.05,D16&lt;0.8),1.4,IF(AND(H16&gt;=13.372,G16&gt;=0.13,H16&lt;14.379,G16&lt;0.934,B16&gt;=3.35,A16&gt;=5.05,D16&lt;0.8),1.4,IF(AND(H16&lt;6.69,D16&gt;=1.05,A16&lt;5.65,D16&lt;1.35,D16&lt;1.55,G16&gt;=0.154,D16&gt;=0.8),4.033,IF(AND(H16&gt;=6.69,D16&gt;=1.05,A16&lt;5.65,D16&lt;1.35,D16&lt;1.55,G16&gt;=0.154,D16&gt;=0.8),3.88,IF(AND(B16&lt;2.85,H16&gt;=13.654,D16&lt;1.45,D16&gt;=1.35,D16&lt;1.55,G16&gt;=0.154,D16&gt;=0.8),4.8,IF(AND(B16&gt;=2.85,H16&gt;=13.654,D16&lt;1.45,D16&gt;=1.35,D16&lt;1.55,G16&gt;=0.154,D16&gt;=0.8),4.7,IF(AND(H16&lt;11.681,G16&gt;=0.259,D16&gt;=1.45,D16&gt;=1.35,D16&lt;1.55,G16&gt;=0.154,D16&gt;=0.8),4.85,IF(AND(H16&gt;=11.681,G16&gt;=0.259,D16&gt;=1.45,D16&gt;=1.35,D16&lt;1.55,G16&gt;=0.154,D16&gt;=0.8),4.633,IF(AND(A16&lt;6.25,B16&gt;=2.95,G16&gt;=0.379,A16&gt;=6.1,D16&gt;=1.55,G16&gt;=0.154,D16&gt;=0.8),5.4,IF(AND(D16&lt;0.3,H16&lt;13.372,G16&gt;=0.13,H16&lt;14.379,G16&lt;0.934,B16&gt;=3.35,A16&gt;=5.05,D16&lt;0.8),1.475,IF(AND(D16&gt;=0.3,H16&lt;13.372,G16&gt;=0.13,H16&lt;14.379,G16&lt;0.934,B16&gt;=3.35,A16&gt;=5.05,D16&lt;0.8),1.5,IF(AND(B16&lt;3.15,A16&gt;=6.25,B16&gt;=2.95,G16&gt;=0.379,A16&gt;=6.1,D16&gt;=1.55,G16&gt;=0.154,D16&gt;=0.8),5.7,IF(AND(B16&gt;=3.15,A16&gt;=6.25,B16&gt;=2.95,G16&gt;=0.379,A16&gt;=6.1,D16&gt;=1.55,G16&gt;=0.154,D16&gt;=0.8),5.933,"shouldnthappen"))))))))))))))))))))))))))))))))))</f>
        <v>1.1</v>
      </c>
      <c r="AD16" s="1" t="n">
        <f aca="false">IF(AND(H16&lt;6.621,A16&lt;4.95,D16&lt;0.8),1,IF(AND(H16&lt;14.144,H16&gt;=6.621,A16&lt;4.95,D16&lt;0.8),1.4,IF(AND(H16&gt;=14.144,H16&gt;=6.621,A16&lt;4.95,D16&lt;0.8),1.3,IF(AND(G16&lt;0.13,B16&gt;=3.85,A16&gt;=4.95,D16&lt;0.8),1.3,IF(AND(G16&gt;=0.13,B16&gt;=3.85,A16&gt;=4.95,D16&lt;0.8),1.425,IF(AND(A16&gt;=6.05,B16&lt;2.75,D16&lt;1.55,D16&gt;=0.8),4.9,IF(AND(A16&gt;=7.3,G16&lt;0.119,D16&gt;=1.55,D16&gt;=0.8),6.7,IF(AND(H16&lt;6.555,D16&lt;0.25,B16&lt;3.85,A16&gt;=4.95,D16&lt;0.8),1.7,IF(AND(B16&lt;3.4,D16&gt;=0.25,B16&lt;3.85,A16&gt;=4.95,D16&lt;0.8),1.7,IF(AND(B16&gt;=3.4,D16&gt;=0.25,B16&lt;3.85,A16&gt;=4.95,D16&lt;0.8),1.6,IF(AND(A16&lt;5.05,A16&lt;6.05,B16&lt;2.75,D16&lt;1.55,D16&gt;=0.8),3.3,IF(AND(B16&lt;2.85,D16&lt;1.35,B16&gt;=2.75,D16&lt;1.55,D16&gt;=0.8),4.5,IF(AND(H16&lt;12.206,D16&gt;=1.35,B16&gt;=2.75,D16&lt;1.55,D16&gt;=0.8),4.7,IF(AND(H16&gt;=12.206,D16&gt;=1.35,B16&gt;=2.75,D16&lt;1.55,D16&gt;=0.8),4.52,IF(AND(G16&lt;0.024,A16&lt;7.3,G16&lt;0.119,D16&gt;=1.55,D16&gt;=0.8),5.7,IF(AND(G16&gt;=0.024,A16&lt;7.3,G16&lt;0.119,D16&gt;=1.55,D16&gt;=0.8),5.6,IF(AND(F16&lt;2.5,G16&lt;0.417,G16&gt;=0.119,D16&gt;=1.55,D16&gt;=0.8),5.05,IF(AND(B16&lt;3.15,H16&gt;=6.555,D16&lt;0.25,B16&lt;3.85,A16&gt;=4.95,D16&lt;0.8),1.6,IF(AND(G16&lt;0.356,A16&gt;=5.05,A16&lt;6.05,B16&lt;2.75,D16&lt;1.55,D16&gt;=0.8),4.12,IF(AND(A16&lt;5.65,B16&gt;=2.85,D16&lt;1.35,B16&gt;=2.75,D16&lt;1.55,D16&gt;=0.8),3.6,IF(AND(B16&lt;3.15,F16&gt;=2.5,G16&lt;0.417,G16&gt;=0.119,D16&gt;=1.55,D16&gt;=0.8),5.18,IF(AND(B16&gt;=3.15,F16&gt;=2.5,G16&lt;0.417,G16&gt;=0.119,D16&gt;=1.55,D16&gt;=0.8),5.3,IF(AND(D16&lt;1.7,A16&lt;6.95,G16&gt;=0.417,G16&gt;=0.119,D16&gt;=1.55,D16&gt;=0.8),4.7,IF(AND(A16&lt;7.25,A16&gt;=6.95,G16&gt;=0.417,G16&gt;=0.119,D16&gt;=1.55,D16&gt;=0.8),5.8,IF(AND(A16&gt;=7.25,A16&gt;=6.95,G16&gt;=0.417,G16&gt;=0.119,D16&gt;=1.55,D16&gt;=0.8),6.333,IF(AND(H16&lt;8.594,B16&gt;=3.15,H16&gt;=6.555,D16&lt;0.25,B16&lt;3.85,A16&gt;=4.95,D16&lt;0.8),1.4,IF(AND(H16&gt;=8.594,B16&gt;=3.15,H16&gt;=6.555,D16&lt;0.25,B16&lt;3.85,A16&gt;=4.95,D16&lt;0.8),1.5,IF(AND(H16&gt;=11.218,G16&gt;=0.356,A16&gt;=5.05,A16&lt;6.05,B16&lt;2.75,D16&lt;1.55,D16&gt;=0.8),3.925,IF(AND(A16&gt;=6.5,A16&gt;=5.65,B16&gt;=2.85,D16&lt;1.35,B16&gt;=2.75,D16&lt;1.55,D16&gt;=0.8),4.6,IF(AND(H16&lt;8.602,H16&lt;11.218,G16&gt;=0.356,A16&gt;=5.05,A16&lt;6.05,B16&lt;2.75,D16&lt;1.55,D16&gt;=0.8),3.95,IF(AND(H16&gt;=8.602,H16&lt;11.218,G16&gt;=0.356,A16&gt;=5.05,A16&lt;6.05,B16&lt;2.75,D16&lt;1.55,D16&gt;=0.8),3.75,IF(AND(H16&lt;10.129,A16&lt;6.5,A16&gt;=5.65,B16&gt;=2.85,D16&lt;1.35,B16&gt;=2.75,D16&lt;1.55,D16&gt;=0.8),4.2,IF(AND(H16&gt;=10.129,A16&lt;6.5,A16&gt;=5.65,B16&gt;=2.85,D16&lt;1.35,B16&gt;=2.75,D16&lt;1.55,D16&gt;=0.8),4.267,IF(AND(D16&lt;2.2,B16&lt;3.05,D16&gt;=1.7,A16&lt;6.95,G16&gt;=0.417,G16&gt;=0.119,D16&gt;=1.55,D16&gt;=0.8),5.3,IF(AND(D16&gt;=2.2,B16&lt;3.05,D16&gt;=1.7,A16&lt;6.95,G16&gt;=0.417,G16&gt;=0.119,D16&gt;=1.55,D16&gt;=0.8),5.133,IF(AND(D16&lt;2.45,B16&gt;=3.05,D16&gt;=1.7,A16&lt;6.95,G16&gt;=0.417,G16&gt;=0.119,D16&gt;=1.55,D16&gt;=0.8),5.6,IF(AND(D16&gt;=2.45,B16&gt;=3.05,D16&gt;=1.7,A16&lt;6.95,G16&gt;=0.417,G16&gt;=0.119,D16&gt;=1.55,D16&gt;=0.8),6,"shouldnthappen")))))))))))))))))))))))))))))))))))))</f>
        <v>1.4</v>
      </c>
      <c r="AE16" s="1" t="n">
        <f aca="false">IF(AND(G16&lt;0.123,D16&gt;=0.25,D16&lt;0.75),1.3,IF(AND(H16&gt;=16.774,D16&gt;=1.75,D16&gt;=0.75),6.4,IF(AND(B16&lt;3.4,A16&lt;4.8,D16&lt;0.25,D16&lt;0.75),1.22,IF(AND(B16&gt;=3.4,A16&lt;4.8,D16&lt;0.25,D16&lt;0.75),1,IF(AND(A16&gt;=5.45,A16&gt;=4.8,D16&lt;0.25,D16&lt;0.75),1.367,IF(AND(H16&gt;=10.688,D16&lt;1.35,D16&lt;1.75,D16&gt;=0.75),4.2,IF(AND(A16&lt;5.3,D16&gt;=1.35,D16&lt;1.75,D16&gt;=0.75),4.05,IF(AND(G16&gt;=0.857,H16&lt;16.774,D16&gt;=1.75,D16&gt;=0.75),5.02,IF(AND(H16&lt;6.089,A16&lt;5.45,A16&gt;=4.8,D16&lt;0.25,D16&lt;0.75),1.7,IF(AND(G16&lt;0.184,D16&lt;0.35,G16&gt;=0.123,D16&gt;=0.25,D16&lt;0.75),1.7,IF(AND(G16&gt;=0.184,D16&lt;0.35,G16&gt;=0.123,D16&gt;=0.25,D16&lt;0.75),1.48,IF(AND(A16&lt;5.25,D16&gt;=0.35,G16&gt;=0.123,D16&gt;=0.25,D16&lt;0.75),1.75,IF(AND(A16&gt;=5.25,D16&gt;=0.35,G16&gt;=0.123,D16&gt;=0.25,D16&lt;0.75),1.5,IF(AND(A16&lt;5.3,H16&lt;10.688,D16&lt;1.35,D16&lt;1.75,D16&gt;=0.75),3.15,IF(AND(H16&lt;9.474,A16&gt;=5.3,D16&gt;=1.35,D16&lt;1.75,D16&gt;=0.75),4.95,IF(AND(G16&gt;=0.779,G16&lt;0.857,H16&lt;16.774,D16&gt;=1.75,D16&gt;=0.75),6,IF(AND(G16&lt;0.05,H16&gt;=6.089,A16&lt;5.45,A16&gt;=4.8,D16&lt;0.25,D16&lt;0.75),1.4,IF(AND(H16&lt;6.69,A16&gt;=5.3,H16&lt;10.688,D16&lt;1.35,D16&lt;1.75,D16&gt;=0.75),4.033,IF(AND(H16&gt;=6.69,A16&gt;=5.3,H16&lt;10.688,D16&lt;1.35,D16&lt;1.75,D16&gt;=0.75),3.733,IF(AND(B16&lt;2.5,H16&gt;=9.474,A16&gt;=5.3,D16&gt;=1.35,D16&lt;1.75,D16&gt;=0.75),4.5,IF(AND(D16&gt;=2.45,G16&lt;0.779,G16&lt;0.857,H16&lt;16.774,D16&gt;=1.75,D16&gt;=0.75),6,IF(AND(B16&gt;=3.75,G16&gt;=0.05,H16&gt;=6.089,A16&lt;5.45,A16&gt;=4.8,D16&lt;0.25,D16&lt;0.75),1.6,IF(AND(H16&lt;13.695,B16&gt;=2.5,H16&gt;=9.474,A16&gt;=5.3,D16&gt;=1.35,D16&lt;1.75,D16&gt;=0.75),4.567,IF(AND(G16&gt;=0.654,D16&lt;2.45,G16&lt;0.779,G16&lt;0.857,H16&lt;16.774,D16&gt;=1.75,D16&gt;=0.75),4.9,IF(AND(G16&gt;=0.73,B16&lt;3.75,G16&gt;=0.05,H16&gt;=6.089,A16&lt;5.45,A16&gt;=4.8,D16&lt;0.25,D16&lt;0.75),1.4,IF(AND(A16&lt;6.65,H16&gt;=13.695,B16&gt;=2.5,H16&gt;=9.474,A16&gt;=5.3,D16&gt;=1.35,D16&lt;1.75,D16&gt;=0.75),4.4,IF(AND(A16&gt;=6.65,H16&gt;=13.695,B16&gt;=2.5,H16&gt;=9.474,A16&gt;=5.3,D16&gt;=1.35,D16&lt;1.75,D16&gt;=0.75),4.84,IF(AND(B16&lt;2.75,G16&lt;0.654,D16&lt;2.45,G16&lt;0.779,G16&lt;0.857,H16&lt;16.774,D16&gt;=1.75,D16&gt;=0.75),5.2,IF(AND(H16&lt;9.524,G16&lt;0.73,B16&lt;3.75,G16&gt;=0.05,H16&gt;=6.089,A16&lt;5.45,A16&gt;=4.8,D16&lt;0.25,D16&lt;0.75),1.5,IF(AND(H16&gt;=9.524,G16&lt;0.73,B16&lt;3.75,G16&gt;=0.05,H16&gt;=6.089,A16&lt;5.45,A16&gt;=4.8,D16&lt;0.25,D16&lt;0.75),1.4,IF(AND(H16&gt;=13.644,B16&gt;=2.75,G16&lt;0.654,D16&lt;2.45,G16&lt;0.779,G16&lt;0.857,H16&lt;16.774,D16&gt;=1.75,D16&gt;=0.75),6.033,IF(AND(A16&gt;=6.85,H16&lt;13.644,B16&gt;=2.75,G16&lt;0.654,D16&lt;2.45,G16&lt;0.779,G16&lt;0.857,H16&lt;16.774,D16&gt;=1.75,D16&gt;=0.75),5.1,IF(AND(A16&gt;=6.75,A16&lt;6.85,H16&lt;13.644,B16&gt;=2.75,G16&lt;0.654,D16&lt;2.45,G16&lt;0.779,G16&lt;0.857,H16&lt;16.774,D16&gt;=1.75,D16&gt;=0.75),5.9,IF(AND(D16&gt;=2.35,A16&lt;6.75,A16&lt;6.85,H16&lt;13.644,B16&gt;=2.75,G16&lt;0.654,D16&lt;2.45,G16&lt;0.779,G16&lt;0.857,H16&lt;16.774,D16&gt;=1.75,D16&gt;=0.75),5.6,IF(AND(H16&lt;11.146,D16&lt;2.35,A16&lt;6.75,A16&lt;6.85,H16&lt;13.644,B16&gt;=2.75,G16&lt;0.654,D16&lt;2.45,G16&lt;0.779,G16&lt;0.857,H16&lt;16.774,D16&gt;=1.75,D16&gt;=0.75),5.4,IF(AND(H16&gt;=11.146,D16&lt;2.35,A16&lt;6.75,A16&lt;6.85,H16&lt;13.644,B16&gt;=2.75,G16&lt;0.654,D16&lt;2.45,G16&lt;0.779,G16&lt;0.857,H16&lt;16.774,D16&gt;=1.75,D16&gt;=0.75),5.6,"shouldnthappen"))))))))))))))))))))))))))))))))))))</f>
        <v>1.22</v>
      </c>
      <c r="AF16" s="1" t="n">
        <f aca="false">IF(AND(A16&lt;4.5,D16&lt;0.8),1.233,IF(AND(B16&lt;3.05,A16&gt;=4.5,D16&lt;0.8),1.4,IF(AND(D16&gt;=0.45,B16&gt;=3.05,A16&gt;=4.5,D16&lt;0.8),1.667,IF(AND(D16&lt;1.05,D16&lt;1.35,A16&lt;6.25,D16&gt;=0.8),3.633,IF(AND(H16&lt;13.935,A16&gt;=7.05,A16&gt;=6.25,D16&gt;=0.8),6,IF(AND(G16&gt;=0.948,D16&lt;0.45,B16&gt;=3.05,A16&gt;=4.5,D16&lt;0.8),1.7,IF(AND(G16&lt;0.652,D16&gt;=1.05,D16&lt;1.35,A16&lt;6.25,D16&gt;=0.8),4.16,IF(AND(D16&gt;=2.15,D16&gt;=1.75,D16&gt;=1.35,A16&lt;6.25,D16&gt;=0.8),5.4,IF(AND(G16&gt;=0.912,F16&lt;2.5,A16&lt;7.05,A16&gt;=6.25,D16&gt;=0.8),4.4,IF(AND(B16&gt;=3.25,F16&gt;=2.5,A16&lt;7.05,A16&gt;=6.25,D16&gt;=0.8),5.85,IF(AND(H16&lt;17.32,H16&gt;=13.935,A16&gt;=7.05,A16&gt;=6.25,D16&gt;=0.8),6.65,IF(AND(H16&gt;=17.32,H16&gt;=13.935,A16&gt;=7.05,A16&gt;=6.25,D16&gt;=0.8),6.4,IF(AND(H16&gt;=13.547,G16&lt;0.948,D16&lt;0.45,B16&gt;=3.05,A16&gt;=4.5,D16&lt;0.8),1.38,IF(AND(B16&gt;=2.75,G16&gt;=0.652,D16&gt;=1.05,D16&lt;1.35,A16&lt;6.25,D16&gt;=0.8),3.6,IF(AND(H16&lt;9.417,G16&lt;0.404,D16&lt;1.75,D16&gt;=1.35,A16&lt;6.25,D16&gt;=0.8),4.2,IF(AND(H16&gt;=9.417,G16&lt;0.404,D16&lt;1.75,D16&gt;=1.35,A16&lt;6.25,D16&gt;=0.8),4.5,IF(AND(G16&lt;0.464,G16&gt;=0.404,D16&lt;1.75,D16&gt;=1.35,A16&lt;6.25,D16&gt;=0.8),4.5,IF(AND(G16&gt;=0.464,G16&gt;=0.404,D16&lt;1.75,D16&gt;=1.35,A16&lt;6.25,D16&gt;=0.8),4.625,IF(AND(D16&lt;1.85,D16&lt;2.15,D16&gt;=1.75,D16&gt;=1.35,A16&lt;6.25,D16&gt;=0.8),4.9,IF(AND(D16&gt;=1.85,D16&lt;2.15,D16&gt;=1.75,D16&gt;=1.35,A16&lt;6.25,D16&gt;=0.8),5.05,IF(AND(G16&lt;0.332,G16&lt;0.912,F16&lt;2.5,A16&lt;7.05,A16&gt;=6.25,D16&gt;=0.8),4.467,IF(AND(G16&gt;=0.332,G16&lt;0.912,F16&lt;2.5,A16&lt;7.05,A16&gt;=6.25,D16&gt;=0.8),4.767,IF(AND(D16&lt;0.15,H16&lt;13.547,G16&lt;0.948,D16&lt;0.45,B16&gt;=3.05,A16&gt;=4.5,D16&lt;0.8),1.5,IF(AND(D16&lt;1.15,B16&lt;2.75,G16&gt;=0.652,D16&gt;=1.05,D16&lt;1.35,A16&lt;6.25,D16&gt;=0.8),3.9,IF(AND(D16&gt;=1.15,B16&lt;2.75,G16&gt;=0.652,D16&gt;=1.05,D16&lt;1.35,A16&lt;6.25,D16&gt;=0.8),4,IF(AND(D16&gt;=2.25,B16&lt;3.15,B16&lt;3.25,F16&gt;=2.5,A16&lt;7.05,A16&gt;=6.25,D16&gt;=0.8),5.14,IF(AND(G16&lt;0.621,B16&gt;=3.15,B16&lt;3.25,F16&gt;=2.5,A16&lt;7.05,A16&gt;=6.25,D16&gt;=0.8),5.75,IF(AND(G16&gt;=0.621,B16&gt;=3.15,B16&lt;3.25,F16&gt;=2.5,A16&lt;7.05,A16&gt;=6.25,D16&gt;=0.8),5.1,IF(AND(G16&gt;=0.862,D16&gt;=0.15,H16&lt;13.547,G16&lt;0.948,D16&lt;0.45,B16&gt;=3.05,A16&gt;=4.5,D16&lt;0.8),1.5,IF(AND(A16&lt;6.35,D16&lt;2.25,B16&lt;3.15,B16&lt;3.25,F16&gt;=2.5,A16&lt;7.05,A16&gt;=6.25,D16&gt;=0.8),5.267,IF(AND(A16&gt;=6.35,D16&lt;2.25,B16&lt;3.15,B16&lt;3.25,F16&gt;=2.5,A16&lt;7.05,A16&gt;=6.25,D16&gt;=0.8),5.42,IF(AND(A16&lt;5.1,G16&lt;0.862,D16&gt;=0.15,H16&lt;13.547,G16&lt;0.948,D16&lt;0.45,B16&gt;=3.05,A16&gt;=4.5,D16&lt;0.8),1.35,IF(AND(B16&lt;3.95,A16&gt;=5.1,G16&lt;0.862,D16&gt;=0.15,H16&lt;13.547,G16&lt;0.948,D16&lt;0.45,B16&gt;=3.05,A16&gt;=4.5,D16&lt;0.8),1.5,IF(AND(B16&gt;=3.95,A16&gt;=5.1,G16&lt;0.862,D16&gt;=0.15,H16&lt;13.547,G16&lt;0.948,D16&lt;0.45,B16&gt;=3.05,A16&gt;=4.5,D16&lt;0.8),1.467,"shouldnthappen"))))))))))))))))))))))))))))))))))</f>
        <v>1.233</v>
      </c>
      <c r="AG16" s="1" t="n">
        <f aca="false">IF(AND(H16&lt;5.748,A16&lt;4.85,D16&lt;0.75),1,IF(AND(B16&gt;=3.5,D16&gt;=1.75,D16&gt;=0.75),6.2,IF(AND(A16&gt;=4.65,H16&gt;=5.748,A16&lt;4.85,D16&lt;0.75),1.333,IF(AND(H16&lt;6.417,B16&lt;3.45,A16&gt;=4.85,D16&lt;0.75),1.7,IF(AND(A16&lt;5.05,B16&gt;=3.45,A16&gt;=4.85,D16&lt;0.75),1.4,IF(AND(A16&gt;=5.05,B16&gt;=3.45,A16&gt;=4.85,D16&lt;0.75),1.5,IF(AND(F16&gt;=2.5,H16&lt;13.641,D16&lt;1.75,D16&gt;=0.75),4.667,IF(AND(G16&lt;0.187,H16&gt;=13.641,D16&lt;1.75,D16&gt;=0.75),5,IF(AND(A16&gt;=7.1,B16&lt;3.5,D16&gt;=1.75,D16&gt;=0.75),6.575,IF(AND(G16&lt;0.161,A16&lt;4.65,H16&gt;=5.748,A16&lt;4.85,D16&lt;0.75),1.5,IF(AND(H16&lt;8.399,H16&gt;=6.417,B16&lt;3.45,A16&gt;=4.85,D16&lt;0.75),1.5,IF(AND(H16&gt;=8.399,H16&gt;=6.417,B16&lt;3.45,A16&gt;=4.85,D16&lt;0.75),1.625,IF(AND(G16&lt;0.086,F16&lt;2.5,H16&lt;13.641,D16&lt;1.75,D16&gt;=0.75),4.7,IF(AND(D16&lt;1.35,G16&gt;=0.187,H16&gt;=13.641,D16&lt;1.75,D16&gt;=0.75),4.2,IF(AND(G16&lt;0.422,G16&gt;=0.161,A16&lt;4.65,H16&gt;=5.748,A16&lt;4.85,D16&lt;0.75),1.4,IF(AND(G16&gt;=0.422,G16&gt;=0.161,A16&lt;4.65,H16&gt;=5.748,A16&lt;4.85,D16&lt;0.75),1.3,IF(AND(B16&lt;2.5,D16&gt;=1.35,G16&gt;=0.187,H16&gt;=13.641,D16&lt;1.75,D16&gt;=0.75),4.5,IF(AND(B16&lt;2.75,A16&lt;6,A16&lt;7.1,B16&lt;3.5,D16&gt;=1.75,D16&gt;=0.75),5.1,IF(AND(B16&gt;=2.75,A16&lt;6,A16&lt;7.1,B16&lt;3.5,D16&gt;=1.75,D16&gt;=0.75),5.02,IF(AND(A16&lt;5.15,A16&lt;5.9,G16&gt;=0.086,F16&lt;2.5,H16&lt;13.641,D16&lt;1.75,D16&gt;=0.75),3,IF(AND(G16&lt;0.644,A16&gt;=5.9,G16&gt;=0.086,F16&lt;2.5,H16&lt;13.641,D16&lt;1.75,D16&gt;=0.75),4.65,IF(AND(G16&gt;=0.644,A16&gt;=5.9,G16&gt;=0.086,F16&lt;2.5,H16&lt;13.641,D16&lt;1.75,D16&gt;=0.75),4.24,IF(AND(D16&lt;1.45,B16&gt;=2.5,D16&gt;=1.35,G16&gt;=0.187,H16&gt;=13.641,D16&lt;1.75,D16&gt;=0.75),4.68,IF(AND(D16&gt;=1.45,B16&gt;=2.5,D16&gt;=1.35,G16&gt;=0.187,H16&gt;=13.641,D16&lt;1.75,D16&gt;=0.75),4.833,IF(AND(H16&lt;13.18,D16&lt;2.05,A16&gt;=6,A16&lt;7.1,B16&lt;3.5,D16&gt;=1.75,D16&gt;=0.75),5.44,IF(AND(H16&gt;=13.18,D16&lt;2.05,A16&gt;=6,A16&lt;7.1,B16&lt;3.5,D16&gt;=1.75,D16&gt;=0.75),5.1,IF(AND(H16&lt;8.759,D16&gt;=2.05,A16&gt;=6,A16&lt;7.1,B16&lt;3.5,D16&gt;=1.75,D16&gt;=0.75),5.4,IF(AND(A16&gt;=5.75,A16&gt;=5.15,A16&lt;5.9,G16&gt;=0.086,F16&lt;2.5,H16&lt;13.641,D16&lt;1.75,D16&gt;=0.75),3.967,IF(AND(H16&lt;10.159,H16&gt;=8.759,D16&gt;=2.05,A16&gt;=6,A16&lt;7.1,B16&lt;3.5,D16&gt;=1.75,D16&gt;=0.75),5.925,IF(AND(D16&lt;1.2,A16&lt;5.75,A16&gt;=5.15,A16&lt;5.9,G16&gt;=0.086,F16&lt;2.5,H16&lt;13.641,D16&lt;1.75,D16&gt;=0.75),3.667,IF(AND(D16&lt;2.25,H16&gt;=10.159,H16&gt;=8.759,D16&gt;=2.05,A16&gt;=6,A16&lt;7.1,B16&lt;3.5,D16&gt;=1.75,D16&gt;=0.75),5.66,IF(AND(D16&gt;=2.25,H16&gt;=10.159,H16&gt;=8.759,D16&gt;=2.05,A16&gt;=6,A16&lt;7.1,B16&lt;3.5,D16&gt;=1.75,D16&gt;=0.75),5.34,IF(AND(D16&lt;1.35,D16&gt;=1.2,A16&lt;5.75,A16&gt;=5.15,A16&lt;5.9,G16&gt;=0.086,F16&lt;2.5,H16&lt;13.641,D16&lt;1.75,D16&gt;=0.75),4.025,IF(AND(D16&gt;=1.35,D16&gt;=1.2,A16&lt;5.75,A16&gt;=5.15,A16&lt;5.9,G16&gt;=0.086,F16&lt;2.5,H16&lt;13.641,D16&lt;1.75,D16&gt;=0.75),3.9,"shouldnthappen"))))))))))))))))))))))))))))))))))</f>
        <v>1.3</v>
      </c>
      <c r="AH16" s="1" t="n">
        <f aca="false">IF(AND(F16&lt;1.5,H16&lt;6.799,A16&lt;5.45),1.7,IF(AND(F16&gt;=1.5,H16&lt;6.799,A16&lt;5.45),4.1,IF(AND(D16&gt;=0.8,H16&gt;=6.799,A16&lt;5.45),3.9,IF(AND(H16&lt;7.564,F16&lt;2.5,A16&gt;=5.45),3.925,IF(AND(H16&gt;=16.284,F16&gt;=2.5,A16&gt;=5.45),6.5,IF(AND(A16&lt;4.35,D16&lt;0.8,H16&gt;=6.799,A16&lt;5.45),1.1,IF(AND(B16&lt;2.8,D16&lt;1.35,H16&gt;=7.564,F16&lt;2.5,A16&gt;=5.45),4.1,IF(AND(B16&gt;=2.8,D16&lt;1.35,H16&gt;=7.564,F16&lt;2.5,A16&gt;=5.45),4.267,IF(AND(B16&lt;2.75,D16&gt;=1.35,H16&gt;=7.564,F16&lt;2.5,A16&gt;=5.45),5,IF(AND(G16&gt;=0.078,G16&lt;0.26,H16&lt;16.284,F16&gt;=2.5,A16&gt;=5.45),6.06,IF(AND(G16&gt;=0.805,G16&gt;=0.26,H16&lt;16.284,F16&gt;=2.5,A16&gt;=5.45),5.02,IF(AND(H16&gt;=10.109,B16&gt;=3.45,A16&gt;=4.35,D16&lt;0.8,H16&gt;=6.799,A16&lt;5.45),1.55,IF(AND(D16&lt;2.25,G16&lt;0.078,G16&lt;0.26,H16&lt;16.284,F16&gt;=2.5,A16&gt;=5.45),5.6,IF(AND(D16&gt;=2.25,G16&lt;0.078,G16&lt;0.26,H16&lt;16.284,F16&gt;=2.5,A16&gt;=5.45),5.7,IF(AND(A16&lt;6.15,G16&lt;0.805,G16&gt;=0.26,H16&lt;16.284,F16&gt;=2.5,A16&gt;=5.45),4.967,IF(AND(A16&lt;4.65,H16&lt;12.227,B16&lt;3.45,A16&gt;=4.35,D16&lt;0.8,H16&gt;=6.799,A16&lt;5.45),1.333,IF(AND(A16&lt;4.85,H16&gt;=12.227,B16&lt;3.45,A16&gt;=4.35,D16&lt;0.8,H16&gt;=6.799,A16&lt;5.45),1.42,IF(AND(A16&gt;=4.85,H16&gt;=12.227,B16&lt;3.45,A16&gt;=4.35,D16&lt;0.8,H16&gt;=6.799,A16&lt;5.45),1.533,IF(AND(A16&lt;5.05,H16&lt;10.109,B16&gt;=3.45,A16&gt;=4.35,D16&lt;0.8,H16&gt;=6.799,A16&lt;5.45),1.4,IF(AND(A16&gt;=5.05,H16&lt;10.109,B16&gt;=3.45,A16&gt;=4.35,D16&lt;0.8,H16&gt;=6.799,A16&lt;5.45),1.5,IF(AND(G16&lt;0.14,H16&lt;13.531,B16&gt;=2.75,D16&gt;=1.35,H16&gt;=7.564,F16&lt;2.5,A16&gt;=5.45),4.7,IF(AND(G16&lt;0.187,H16&gt;=13.531,B16&gt;=2.75,D16&gt;=1.35,H16&gt;=7.564,F16&lt;2.5,A16&gt;=5.45),5,IF(AND(G16&gt;=0.187,H16&gt;=13.531,B16&gt;=2.75,D16&gt;=1.35,H16&gt;=7.564,F16&lt;2.5,A16&gt;=5.45),4.66,IF(AND(A16&lt;6.35,A16&gt;=6.15,G16&lt;0.805,G16&gt;=0.26,H16&lt;16.284,F16&gt;=2.5,A16&gt;=5.45),6,IF(AND(D16&lt;0.15,A16&gt;=4.65,H16&lt;12.227,B16&lt;3.45,A16&gt;=4.35,D16&lt;0.8,H16&gt;=6.799,A16&lt;5.45),1.5,IF(AND(H16&lt;10.723,G16&gt;=0.14,H16&lt;13.531,B16&gt;=2.75,D16&gt;=1.35,H16&gt;=7.564,F16&lt;2.5,A16&gt;=5.45),4.6,IF(AND(H16&gt;=10.723,G16&gt;=0.14,H16&lt;13.531,B16&gt;=2.75,D16&gt;=1.35,H16&gt;=7.564,F16&lt;2.5,A16&gt;=5.45),4.46,IF(AND(G16&lt;0.364,A16&gt;=6.35,A16&gt;=6.15,G16&lt;0.805,G16&gt;=0.26,H16&lt;16.284,F16&gt;=2.5,A16&gt;=5.45),5.28,IF(AND(A16&lt;5.1,D16&gt;=0.15,A16&gt;=4.65,H16&lt;12.227,B16&lt;3.45,A16&gt;=4.35,D16&lt;0.8,H16&gt;=6.799,A16&lt;5.45),1.36,IF(AND(A16&gt;=5.1,D16&gt;=0.15,A16&gt;=4.65,H16&lt;12.227,B16&lt;3.45,A16&gt;=4.35,D16&lt;0.8,H16&gt;=6.799,A16&lt;5.45),1.4,IF(AND(G16&gt;=0.6,G16&gt;=0.364,A16&gt;=6.35,A16&gt;=6.15,G16&lt;0.805,G16&gt;=0.26,H16&lt;16.284,F16&gt;=2.5,A16&gt;=5.45),5.1,IF(AND(A16&gt;=6.95,G16&lt;0.6,G16&gt;=0.364,A16&gt;=6.35,A16&gt;=6.15,G16&lt;0.805,G16&gt;=0.26,H16&lt;16.284,F16&gt;=2.5,A16&gt;=5.45),5.8,IF(AND(B16&lt;3.2,A16&lt;6.95,G16&lt;0.6,G16&gt;=0.364,A16&gt;=6.35,A16&gt;=6.15,G16&lt;0.805,G16&gt;=0.26,H16&lt;16.284,F16&gt;=2.5,A16&gt;=5.45),5.6,IF(AND(B16&gt;=3.2,A16&lt;6.95,G16&lt;0.6,G16&gt;=0.364,A16&gt;=6.35,A16&gt;=6.15,G16&lt;0.805,G16&gt;=0.26,H16&lt;16.284,F16&gt;=2.5,A16&gt;=5.45),5.7,"shouldnthappen"))))))))))))))))))))))))))))))))))</f>
        <v>1.1</v>
      </c>
      <c r="AI16" s="1" t="n">
        <f aca="false">IF(AND(B16&gt;=3.55,A16&lt;5.05,F16&lt;1.5),1,IF(AND(H16&gt;=13.436,A16&gt;=5.05,F16&lt;1.5),1.633,IF(AND(A16&lt;4.35,B16&lt;3.55,A16&lt;5.05,F16&lt;1.5),1.1,IF(AND(A16&lt;5.15,H16&lt;13.436,A16&gt;=5.05,F16&lt;1.5),1.6,IF(AND(G16&lt;0.837,D16&lt;1.2,B16&lt;2.65,F16&gt;=1.5),3.7,IF(AND(G16&gt;=0.837,D16&lt;1.2,B16&lt;2.65,F16&gt;=1.5),3,IF(AND(D16&lt;1.4,D16&gt;=1.2,B16&lt;2.65,F16&gt;=1.5),4.133,IF(AND(D16&gt;=1.4,D16&gt;=1.2,B16&lt;2.65,F16&gt;=1.5),4.633,IF(AND(G16&lt;0.302,A16&gt;=4.35,B16&lt;3.55,A16&lt;5.05,F16&lt;1.5),1.34,IF(AND(D16&gt;=0.3,A16&gt;=5.15,H16&lt;13.436,A16&gt;=5.05,F16&lt;1.5),1.5,IF(AND(G16&lt;0.233,G16&lt;0.265,D16&lt;1.55,B16&gt;=2.65,F16&gt;=1.5),4.56,IF(AND(G16&gt;=0.233,G16&lt;0.265,D16&lt;1.55,B16&gt;=2.65,F16&gt;=1.5),5.1,IF(AND(G16&lt;0.395,G16&gt;=0.265,D16&lt;1.55,B16&gt;=2.65,F16&gt;=1.5),4.025,IF(AND(H16&lt;13.935,A16&gt;=7.05,D16&gt;=1.55,B16&gt;=2.65,F16&gt;=1.5),6.12,IF(AND(H16&gt;=13.935,A16&gt;=7.05,D16&gt;=1.55,B16&gt;=2.65,F16&gt;=1.5),6.64,IF(AND(G16&gt;=0.858,G16&gt;=0.302,A16&gt;=4.35,B16&lt;3.55,A16&lt;5.05,F16&lt;1.5),1.3,IF(AND(H16&lt;6.543,D16&lt;0.3,A16&gt;=5.15,H16&lt;13.436,A16&gt;=5.05,F16&lt;1.5),1.4,IF(AND(H16&gt;=6.543,D16&lt;0.3,A16&gt;=5.15,H16&lt;13.436,A16&gt;=5.05,F16&lt;1.5),1.48,IF(AND(A16&lt;6.3,G16&gt;=0.395,G16&gt;=0.265,D16&lt;1.55,B16&gt;=2.65,F16&gt;=1.5),4.14,IF(AND(A16&gt;=6.3,G16&gt;=0.395,G16&gt;=0.265,D16&lt;1.55,B16&gt;=2.65,F16&gt;=1.5),4.767,IF(AND(G16&gt;=0.669,B16&lt;3.15,A16&lt;7.05,D16&gt;=1.55,B16&gt;=2.65,F16&gt;=1.5),5,IF(AND(H16&lt;9.459,G16&lt;0.858,G16&gt;=0.302,A16&gt;=4.35,B16&lt;3.55,A16&lt;5.05,F16&lt;1.5),1.4,IF(AND(H16&gt;=9.459,G16&lt;0.858,G16&gt;=0.302,A16&gt;=4.35,B16&lt;3.55,A16&lt;5.05,F16&lt;1.5),1.6,IF(AND(G16&gt;=0.433,G16&lt;0.669,B16&lt;3.15,A16&lt;7.05,D16&gt;=1.55,B16&gt;=2.65,F16&gt;=1.5),5.68,IF(AND(G16&lt;0.481,H16&lt;10.257,B16&gt;=3.15,A16&lt;7.05,D16&gt;=1.55,B16&gt;=2.65,F16&gt;=1.5),5.7,IF(AND(G16&gt;=0.481,H16&lt;10.257,B16&gt;=3.15,A16&lt;7.05,D16&gt;=1.55,B16&gt;=2.65,F16&gt;=1.5),5.9,IF(AND(D16&lt;2.15,H16&gt;=10.257,B16&gt;=3.15,A16&lt;7.05,D16&gt;=1.55,B16&gt;=2.65,F16&gt;=1.5),5.1,IF(AND(D16&gt;=2.15,H16&gt;=10.257,B16&gt;=3.15,A16&lt;7.05,D16&gt;=1.55,B16&gt;=2.65,F16&gt;=1.5),5.42,IF(AND(G16&lt;0.098,G16&lt;0.433,G16&lt;0.669,B16&lt;3.15,A16&lt;7.05,D16&gt;=1.55,B16&gt;=2.65,F16&gt;=1.5),5.567,IF(AND(D16&lt;1.8,G16&gt;=0.098,G16&lt;0.433,G16&lt;0.669,B16&lt;3.15,A16&lt;7.05,D16&gt;=1.55,B16&gt;=2.65,F16&gt;=1.5),5.033,IF(AND(G16&gt;=0.312,D16&gt;=1.8,G16&gt;=0.098,G16&lt;0.433,G16&lt;0.669,B16&lt;3.15,A16&lt;7.05,D16&gt;=1.55,B16&gt;=2.65,F16&gt;=1.5),5.4,IF(AND(H16&lt;9.002,G16&lt;0.312,D16&gt;=1.8,G16&gt;=0.098,G16&lt;0.433,G16&lt;0.669,B16&lt;3.15,A16&lt;7.05,D16&gt;=1.55,B16&gt;=2.65,F16&gt;=1.5),5.1,IF(AND(H16&gt;=9.002,G16&lt;0.312,D16&gt;=1.8,G16&gt;=0.098,G16&lt;0.433,G16&lt;0.669,B16&lt;3.15,A16&lt;7.05,D16&gt;=1.55,B16&gt;=2.65,F16&gt;=1.5),5.26,"shouldnthappen")))))))))))))))))))))))))))))))))</f>
        <v>1.1</v>
      </c>
      <c r="AJ16" s="1" t="n">
        <f aca="false">IF(AND(A16&gt;=5.25,D16&gt;=0.35,D16&lt;0.8),1.433,IF(AND(F16&gt;=2.5,H16&lt;6.927,D16&gt;=0.8),5.1,IF(AND(H16&lt;5.85,B16&lt;3.65,D16&lt;0.35,D16&lt;0.8),1,IF(AND(A16&lt;5.55,B16&gt;=3.65,D16&lt;0.35,D16&lt;0.8),1.5,IF(AND(A16&gt;=5.55,B16&gt;=3.65,D16&lt;0.35,D16&lt;0.8),1.7,IF(AND(H16&lt;7.949,A16&lt;5.25,D16&gt;=0.35,D16&lt;0.8),1.9,IF(AND(H16&gt;=7.949,A16&lt;5.25,D16&gt;=0.35,D16&lt;0.8),1.54,IF(AND(A16&lt;5.55,F16&lt;2.5,H16&lt;6.927,D16&gt;=0.8),3.98,IF(AND(A16&gt;=5.55,F16&lt;2.5,H16&lt;6.927,D16&gt;=0.8),4.1,IF(AND(A16&gt;=7.25,D16&gt;=1.55,H16&gt;=6.927,D16&gt;=0.8),6.65,IF(AND(A16&lt;5.75,D16&lt;1.2,D16&lt;1.55,H16&gt;=6.927,D16&gt;=0.8),3.62,IF(AND(A16&gt;=5.75,D16&lt;1.2,D16&lt;1.55,H16&gt;=6.927,D16&gt;=0.8),4.1,IF(AND(G16&lt;0.175,A16&lt;4.8,H16&gt;=5.85,B16&lt;3.65,D16&lt;0.35,D16&lt;0.8),1.5,IF(AND(G16&gt;=0.175,A16&lt;4.8,H16&gt;=5.85,B16&lt;3.65,D16&lt;0.35,D16&lt;0.8),1.3,IF(AND(A16&gt;=5.05,A16&gt;=4.8,H16&gt;=5.85,B16&lt;3.65,D16&lt;0.35,D16&lt;0.8),1.5,IF(AND(G16&gt;=0.735,A16&lt;6.25,D16&gt;=1.2,D16&lt;1.55,H16&gt;=6.927,D16&gt;=0.8),4,IF(AND(H16&lt;10.464,A16&lt;6.2,A16&lt;7.25,D16&gt;=1.55,H16&gt;=6.927,D16&gt;=0.8),5.1,IF(AND(H16&gt;=10.464,A16&lt;6.2,A16&lt;7.25,D16&gt;=1.55,H16&gt;=6.927,D16&gt;=0.8),4.9,IF(AND(G16&lt;0.418,A16&lt;5.05,A16&gt;=4.8,H16&gt;=5.85,B16&lt;3.65,D16&lt;0.35,D16&lt;0.8),1.48,IF(AND(G16&gt;=0.418,A16&lt;5.05,A16&gt;=4.8,H16&gt;=5.85,B16&lt;3.65,D16&lt;0.35,D16&lt;0.8),1.3,IF(AND(B16&lt;2.75,G16&lt;0.735,A16&lt;6.25,D16&gt;=1.2,D16&lt;1.55,H16&gt;=6.927,D16&gt;=0.8),4.35,IF(AND(H16&lt;15.422,D16&lt;1.45,A16&gt;=6.25,D16&gt;=1.2,D16&lt;1.55,H16&gt;=6.927,D16&gt;=0.8),4.375,IF(AND(H16&gt;=15.422,D16&lt;1.45,A16&gt;=6.25,D16&gt;=1.2,D16&lt;1.55,H16&gt;=6.927,D16&gt;=0.8),4.7,IF(AND(A16&lt;6.4,D16&gt;=1.45,A16&gt;=6.25,D16&gt;=1.2,D16&lt;1.55,H16&gt;=6.927,D16&gt;=0.8),5.1,IF(AND(G16&gt;=0.576,D16&lt;2.15,A16&gt;=6.2,A16&lt;7.25,D16&gt;=1.55,H16&gt;=6.927,D16&gt;=0.8),5.1,IF(AND(G16&lt;0.537,D16&gt;=2.15,A16&gt;=6.2,A16&lt;7.25,D16&gt;=1.55,H16&gt;=6.927,D16&gt;=0.8),5.533,IF(AND(G16&gt;=0.537,D16&gt;=2.15,A16&gt;=6.2,A16&lt;7.25,D16&gt;=1.55,H16&gt;=6.927,D16&gt;=0.8),5.9,IF(AND(D16&lt;1.45,B16&gt;=2.75,G16&lt;0.735,A16&lt;6.25,D16&gt;=1.2,D16&lt;1.55,H16&gt;=6.927,D16&gt;=0.8),4.6,IF(AND(D16&gt;=1.45,B16&gt;=2.75,G16&lt;0.735,A16&lt;6.25,D16&gt;=1.2,D16&lt;1.55,H16&gt;=6.927,D16&gt;=0.8),4.5,IF(AND(H16&lt;12.582,A16&gt;=6.4,D16&gt;=1.45,A16&gt;=6.25,D16&gt;=1.2,D16&lt;1.55,H16&gt;=6.927,D16&gt;=0.8),4.66,IF(AND(H16&gt;=12.582,A16&gt;=6.4,D16&gt;=1.45,A16&gt;=6.25,D16&gt;=1.2,D16&lt;1.55,H16&gt;=6.927,D16&gt;=0.8),4.9,IF(AND(B16&lt;2.75,G16&lt;0.576,D16&lt;2.15,A16&gt;=6.2,A16&lt;7.25,D16&gt;=1.55,H16&gt;=6.927,D16&gt;=0.8),5.3,IF(AND(G16&gt;=0.395,B16&gt;=2.75,G16&lt;0.576,D16&lt;2.15,A16&gt;=6.2,A16&lt;7.25,D16&gt;=1.55,H16&gt;=6.927,D16&gt;=0.8),5.6,IF(AND(D16&gt;=1.9,G16&lt;0.395,B16&gt;=2.75,G16&lt;0.576,D16&lt;2.15,A16&gt;=6.2,A16&lt;7.25,D16&gt;=1.55,H16&gt;=6.927,D16&gt;=0.8),5.333,IF(AND(B16&lt;2.95,D16&lt;1.9,G16&lt;0.395,B16&gt;=2.75,G16&lt;0.576,D16&lt;2.15,A16&gt;=6.2,A16&lt;7.25,D16&gt;=1.55,H16&gt;=6.927,D16&gt;=0.8),5.6,IF(AND(B16&gt;=2.95,D16&lt;1.9,G16&lt;0.395,B16&gt;=2.75,G16&lt;0.576,D16&lt;2.15,A16&gt;=6.2,A16&lt;7.25,D16&gt;=1.55,H16&gt;=6.927,D16&gt;=0.8),5.5,"shouldnthappen"))))))))))))))))))))))))))))))))))))</f>
        <v>1.3</v>
      </c>
      <c r="AK16" s="1" t="n">
        <f aca="false">IF(AND(H16&lt;5.85,B16&lt;3.65,F16&lt;1.5),1,IF(AND(B16&gt;=3.95,B16&gt;=3.65,F16&lt;1.5),1.433,IF(AND(A16&lt;5.15,F16&lt;2.5,F16&gt;=1.5),3.075,IF(AND(D16&gt;=0.35,H16&gt;=5.85,B16&lt;3.65,F16&lt;1.5),1.5,IF(AND(G16&lt;0.168,B16&lt;3.95,B16&gt;=3.65,F16&lt;1.5),1.7,IF(AND(H16&lt;5.767,A16&lt;7.25,F16&gt;=2.5,F16&gt;=1.5),4.5,IF(AND(D16&lt;1.9,A16&gt;=7.25,F16&gt;=2.5,F16&gt;=1.5),6.3,IF(AND(D16&gt;=1.9,A16&gt;=7.25,F16&gt;=2.5,F16&gt;=1.5),6.575,IF(AND(B16&lt;3.75,G16&gt;=0.168,B16&lt;3.95,B16&gt;=3.65,F16&lt;1.5),1.5,IF(AND(B16&gt;=3.75,G16&gt;=0.168,B16&lt;3.95,B16&gt;=3.65,F16&lt;1.5),1.6,IF(AND(D16&gt;=1.35,A16&lt;6.15,A16&gt;=5.15,F16&lt;2.5,F16&gt;=1.5),4.42,IF(AND(D16&lt;1.4,A16&gt;=6.15,A16&gt;=5.15,F16&lt;2.5,F16&gt;=1.5),4.5,IF(AND(D16&gt;=1.4,A16&gt;=6.15,A16&gt;=5.15,F16&lt;2.5,F16&gt;=1.5),4.675,IF(AND(D16&lt;0.15,H16&lt;11.218,D16&lt;0.35,H16&gt;=5.85,B16&lt;3.65,F16&lt;1.5),1.5,IF(AND(D16&lt;0.15,H16&gt;=11.218,D16&lt;0.35,H16&gt;=5.85,B16&lt;3.65,F16&lt;1.5),1.1,IF(AND(B16&lt;2.7,D16&lt;1.35,A16&lt;6.15,A16&gt;=5.15,F16&lt;2.5,F16&gt;=1.5),3.82,IF(AND(A16&lt;6.15,G16&gt;=0.755,H16&gt;=5.767,A16&lt;7.25,F16&gt;=2.5,F16&gt;=1.5),4.98,IF(AND(A16&gt;=6.15,G16&gt;=0.755,H16&gt;=5.767,A16&lt;7.25,F16&gt;=2.5,F16&gt;=1.5),5.3,IF(AND(B16&lt;3.4,D16&gt;=0.15,H16&lt;11.218,D16&lt;0.35,H16&gt;=5.85,B16&lt;3.65,F16&lt;1.5),1.4,IF(AND(B16&gt;=3.4,D16&gt;=0.15,H16&lt;11.218,D16&lt;0.35,H16&gt;=5.85,B16&lt;3.65,F16&lt;1.5),1.3,IF(AND(H16&lt;11.731,D16&gt;=0.15,H16&gt;=11.218,D16&lt;0.35,H16&gt;=5.85,B16&lt;3.65,F16&lt;1.5),1.2,IF(AND(H16&lt;9.053,B16&gt;=2.7,D16&lt;1.35,A16&lt;6.15,A16&gt;=5.15,F16&lt;2.5,F16&gt;=1.5),3.85,IF(AND(D16&gt;=2.1,B16&lt;2.85,G16&lt;0.755,H16&gt;=5.767,A16&lt;7.25,F16&gt;=2.5,F16&gt;=1.5),5.6,IF(AND(D16&gt;=2.45,B16&gt;=2.85,G16&lt;0.755,H16&gt;=5.767,A16&lt;7.25,F16&gt;=2.5,F16&gt;=1.5),5.8,IF(AND(B16&gt;=3.45,H16&gt;=11.731,D16&gt;=0.15,H16&gt;=11.218,D16&lt;0.35,H16&gt;=5.85,B16&lt;3.65,F16&lt;1.5),1.3,IF(AND(A16&lt;5.9,H16&gt;=9.053,B16&gt;=2.7,D16&lt;1.35,A16&lt;6.15,A16&gt;=5.15,F16&lt;2.5,F16&gt;=1.5),4.3,IF(AND(A16&gt;=5.9,H16&gt;=9.053,B16&gt;=2.7,D16&lt;1.35,A16&lt;6.15,A16&gt;=5.15,F16&lt;2.5,F16&gt;=1.5),4,IF(AND(G16&gt;=0.519,D16&lt;2.1,B16&lt;2.85,G16&lt;0.755,H16&gt;=5.767,A16&lt;7.25,F16&gt;=2.5,F16&gt;=1.5),4.9,IF(AND(A16&gt;=7.05,D16&lt;2.45,B16&gt;=2.85,G16&lt;0.755,H16&gt;=5.767,A16&lt;7.25,F16&gt;=2.5,F16&gt;=1.5),5.8,IF(AND(H16&lt;14.396,B16&lt;3.45,H16&gt;=11.731,D16&gt;=0.15,H16&gt;=11.218,D16&lt;0.35,H16&gt;=5.85,B16&lt;3.65,F16&lt;1.5),1.44,IF(AND(H16&gt;=14.396,B16&lt;3.45,H16&gt;=11.731,D16&gt;=0.15,H16&gt;=11.218,D16&lt;0.35,H16&gt;=5.85,B16&lt;3.65,F16&lt;1.5),1.3,IF(AND(G16&lt;0.282,G16&lt;0.519,D16&lt;2.1,B16&lt;2.85,G16&lt;0.755,H16&gt;=5.767,A16&lt;7.25,F16&gt;=2.5,F16&gt;=1.5),5.1,IF(AND(G16&gt;=0.282,G16&lt;0.519,D16&lt;2.1,B16&lt;2.85,G16&lt;0.755,H16&gt;=5.767,A16&lt;7.25,F16&gt;=2.5,F16&gt;=1.5),5.3,IF(AND(A16&lt;6.4,D16&lt;1.9,A16&lt;7.05,D16&lt;2.45,B16&gt;=2.85,G16&lt;0.755,H16&gt;=5.767,A16&lt;7.25,F16&gt;=2.5,F16&gt;=1.5),5.6,IF(AND(A16&gt;=6.4,D16&lt;1.9,A16&lt;7.05,D16&lt;2.45,B16&gt;=2.85,G16&lt;0.755,H16&gt;=5.767,A16&lt;7.25,F16&gt;=2.5,F16&gt;=1.5),5.5,IF(AND(H16&lt;8.884,D16&gt;=1.9,A16&lt;7.05,D16&lt;2.45,B16&gt;=2.85,G16&lt;0.755,H16&gt;=5.767,A16&lt;7.25,F16&gt;=2.5,F16&gt;=1.5),5.3,IF(AND(H16&gt;=8.884,D16&gt;=1.9,A16&lt;7.05,D16&lt;2.45,B16&gt;=2.85,G16&lt;0.755,H16&gt;=5.767,A16&lt;7.25,F16&gt;=2.5,F16&gt;=1.5),5.52,"shouldnthappen")))))))))))))))))))))))))))))))))))))</f>
        <v>1.1</v>
      </c>
      <c r="AL16" s="1" t="n">
        <f aca="false">IF(AND(H16&lt;5.85,A16&lt;5.05,D16&lt;0.8),1,IF(AND(B16&lt;3.35,A16&gt;=5.05,D16&lt;0.8),1.7,IF(AND(D16&gt;=2.45,F16&gt;=2.5,D16&gt;=0.8),6.05,IF(AND(H16&gt;=11.218,H16&gt;=5.85,A16&lt;5.05,D16&lt;0.8),1.28,IF(AND(G16&gt;=0.948,B16&gt;=3.35,A16&gt;=5.05,D16&lt;0.8),1.7,IF(AND(G16&gt;=0.423,H16&lt;11.218,H16&gt;=5.85,A16&lt;5.05,D16&lt;0.8),1.3,IF(AND(B16&lt;3.6,G16&lt;0.948,B16&gt;=3.35,A16&gt;=5.05,D16&lt;0.8),1.4,IF(AND(H16&lt;10.258,D16&lt;1.15,A16&lt;5.9,F16&lt;2.5,D16&gt;=0.8),3.36,IF(AND(H16&gt;=10.258,D16&lt;1.15,A16&lt;5.9,F16&lt;2.5,D16&gt;=0.8),3.9,IF(AND(A16&lt;5.3,D16&gt;=1.15,A16&lt;5.9,F16&lt;2.5,D16&gt;=0.8),3.9,IF(AND(D16&lt;1.55,B16&lt;2.75,A16&gt;=5.9,F16&lt;2.5,D16&gt;=0.8),4.64,IF(AND(D16&gt;=1.55,B16&lt;2.75,A16&gt;=5.9,F16&lt;2.5,D16&gt;=0.8),5.1,IF(AND(D16&gt;=1.6,B16&gt;=2.75,A16&gt;=5.9,F16&lt;2.5,D16&gt;=0.8),5,IF(AND(H16&lt;5.767,H16&lt;8.598,D16&lt;2.45,F16&gt;=2.5,D16&gt;=0.8),4.5,IF(AND(A16&lt;6.25,H16&gt;=8.598,D16&lt;2.45,F16&gt;=2.5,D16&gt;=0.8),5.02,IF(AND(B16&lt;3.55,G16&lt;0.423,H16&lt;11.218,H16&gt;=5.85,A16&lt;5.05,D16&lt;0.8),1.525,IF(AND(B16&gt;=3.55,G16&lt;0.423,H16&lt;11.218,H16&gt;=5.85,A16&lt;5.05,D16&lt;0.8),1.4,IF(AND(H16&gt;=13.932,B16&gt;=3.6,G16&lt;0.948,B16&gt;=3.35,A16&gt;=5.05,D16&lt;0.8),1.65,IF(AND(G16&gt;=0.652,A16&gt;=5.3,D16&gt;=1.15,A16&lt;5.9,F16&lt;2.5,D16&gt;=0.8),3.8,IF(AND(D16&lt;1.35,D16&lt;1.6,B16&gt;=2.75,A16&gt;=5.9,F16&lt;2.5,D16&gt;=0.8),4.42,IF(AND(H16&lt;6.656,H16&gt;=5.767,H16&lt;8.598,D16&lt;2.45,F16&gt;=2.5,D16&gt;=0.8),5.033,IF(AND(H16&gt;=6.656,H16&gt;=5.767,H16&lt;8.598,D16&lt;2.45,F16&gt;=2.5,D16&gt;=0.8),5.1,IF(AND(G16&gt;=0.885,A16&gt;=6.25,H16&gt;=8.598,D16&lt;2.45,F16&gt;=2.5,D16&gt;=0.8),5.2,IF(AND(H16&lt;6.926,H16&lt;13.932,B16&gt;=3.6,G16&lt;0.948,B16&gt;=3.35,A16&gt;=5.05,D16&lt;0.8),1.433,IF(AND(H16&gt;=6.926,H16&lt;13.932,B16&gt;=3.6,G16&lt;0.948,B16&gt;=3.35,A16&gt;=5.05,D16&lt;0.8),1.5,IF(AND(A16&lt;5.65,G16&lt;0.652,A16&gt;=5.3,D16&gt;=1.15,A16&lt;5.9,F16&lt;2.5,D16&gt;=0.8),4.36,IF(AND(A16&gt;=5.65,G16&lt;0.652,A16&gt;=5.3,D16&gt;=1.15,A16&lt;5.9,F16&lt;2.5,D16&gt;=0.8),4.2,IF(AND(H16&gt;=13.561,D16&gt;=1.35,D16&lt;1.6,B16&gt;=2.75,A16&gt;=5.9,F16&lt;2.5,D16&gt;=0.8),4.767,IF(AND(H16&lt;9.091,G16&lt;0.885,A16&gt;=6.25,H16&gt;=8.598,D16&lt;2.45,F16&gt;=2.5,D16&gt;=0.8),6.3,IF(AND(H16&gt;=12.206,H16&lt;13.561,D16&gt;=1.35,D16&lt;1.6,B16&gt;=2.75,A16&gt;=5.9,F16&lt;2.5,D16&gt;=0.8),4.4,IF(AND(D16&gt;=2.25,H16&gt;=9.091,G16&lt;0.885,A16&gt;=6.25,H16&gt;=8.598,D16&lt;2.45,F16&gt;=2.5,D16&gt;=0.8),5.9,IF(AND(B16&lt;3.05,H16&lt;12.206,H16&lt;13.561,D16&gt;=1.35,D16&lt;1.6,B16&gt;=2.75,A16&gt;=5.9,F16&lt;2.5,D16&gt;=0.8),4.6,IF(AND(B16&gt;=3.05,H16&lt;12.206,H16&lt;13.561,D16&gt;=1.35,D16&lt;1.6,B16&gt;=2.75,A16&gt;=5.9,F16&lt;2.5,D16&gt;=0.8),4.7,IF(AND(G16&gt;=0.596,D16&lt;2.25,H16&gt;=9.091,G16&lt;0.885,A16&gt;=6.25,H16&gt;=8.598,D16&lt;2.45,F16&gt;=2.5,D16&gt;=0.8),5.1,IF(AND(G16&gt;=0.379,G16&lt;0.596,D16&lt;2.25,H16&gt;=9.091,G16&lt;0.885,A16&gt;=6.25,H16&gt;=8.598,D16&lt;2.45,F16&gt;=2.5,D16&gt;=0.8),5.767,IF(AND(D16&lt;2.15,G16&lt;0.379,G16&lt;0.596,D16&lt;2.25,H16&gt;=9.091,G16&lt;0.885,A16&gt;=6.25,H16&gt;=8.598,D16&lt;2.45,F16&gt;=2.5,D16&gt;=0.8),5.4,IF(AND(D16&gt;=2.15,G16&lt;0.379,G16&lt;0.596,D16&lt;2.25,H16&gt;=9.091,G16&lt;0.885,A16&gt;=6.25,H16&gt;=8.598,D16&lt;2.45,F16&gt;=2.5,D16&gt;=0.8),5.6,"shouldnthappen")))))))))))))))))))))))))))))))))))))</f>
        <v>1.28</v>
      </c>
      <c r="AM16" s="1" t="n">
        <f aca="false">IF(AND(H16&lt;5.245,D16&lt;0.8),1,IF(AND(A16&lt;4.5,H16&gt;=5.245,D16&lt;0.8),1.35,IF(AND(D16&gt;=0.5,A16&gt;=4.5,H16&gt;=5.245,D16&lt;0.8),1.6,IF(AND(H16&lt;7.25,B16&lt;2.6,A16&lt;6.15,D16&gt;=0.8),4.375,IF(AND(H16&gt;=7.25,B16&lt;2.6,A16&lt;6.15,D16&gt;=0.8),3.075,IF(AND(H16&lt;13.935,A16&gt;=7.05,A16&gt;=6.15,D16&gt;=0.8),6.067,IF(AND(H16&gt;=13.935,A16&gt;=7.05,A16&gt;=6.15,D16&gt;=0.8),6.525,IF(AND(G16&gt;=0.948,D16&lt;0.5,A16&gt;=4.5,H16&gt;=5.245,D16&lt;0.8),1.7,IF(AND(G16&lt;0.568,D16&gt;=1.55,B16&gt;=2.6,A16&lt;6.15,D16&gt;=0.8),5.1,IF(AND(G16&gt;=0.568,D16&gt;=1.55,B16&gt;=2.6,A16&lt;6.15,D16&gt;=0.8),5,IF(AND(A16&gt;=6.6,B16&gt;=3.15,A16&lt;7.05,A16&gt;=6.15,D16&gt;=0.8),5.78,IF(AND(G16&lt;0.165,G16&lt;0.273,D16&lt;1.55,B16&gt;=2.6,A16&lt;6.15,D16&gt;=0.8),4.1,IF(AND(G16&gt;=0.165,G16&lt;0.273,D16&lt;1.55,B16&gt;=2.6,A16&lt;6.15,D16&gt;=0.8),4.5,IF(AND(D16&lt;1.35,G16&gt;=0.273,D16&lt;1.55,B16&gt;=2.6,A16&lt;6.15,D16&gt;=0.8),4.08,IF(AND(D16&gt;=1.35,G16&gt;=0.273,D16&lt;1.55,B16&gt;=2.6,A16&lt;6.15,D16&gt;=0.8),4.4,IF(AND(D16&lt;1.45,F16&lt;2.5,B16&lt;3.15,A16&lt;7.05,A16&gt;=6.15,D16&gt;=0.8),4.38,IF(AND(D16&gt;=1.45,F16&lt;2.5,B16&lt;3.15,A16&lt;7.05,A16&gt;=6.15,D16&gt;=0.8),4.75,IF(AND(D16&gt;=2.25,F16&gt;=2.5,B16&lt;3.15,A16&lt;7.05,A16&gt;=6.15,D16&gt;=0.8),5.16,IF(AND(H16&lt;11.488,A16&lt;6.6,B16&gt;=3.15,A16&lt;7.05,A16&gt;=6.15,D16&gt;=0.8),6,IF(AND(H16&gt;=14.396,D16&lt;0.25,G16&lt;0.948,D16&lt;0.5,A16&gt;=4.5,H16&gt;=5.245,D16&lt;0.8),1.3,IF(AND(A16&gt;=5.55,D16&gt;=0.25,G16&lt;0.948,D16&lt;0.5,A16&gt;=4.5,H16&gt;=5.245,D16&lt;0.8),1.7,IF(AND(D16&lt;1.85,D16&lt;2.25,F16&gt;=2.5,B16&lt;3.15,A16&lt;7.05,A16&gt;=6.15,D16&gt;=0.8),5.6,IF(AND(G16&lt;0.669,H16&gt;=11.488,A16&lt;6.6,B16&gt;=3.15,A16&lt;7.05,A16&gt;=6.15,D16&gt;=0.8),4.7,IF(AND(G16&gt;=0.669,H16&gt;=11.488,A16&lt;6.6,B16&gt;=3.15,A16&lt;7.05,A16&gt;=6.15,D16&gt;=0.8),5.22,IF(AND(H16&lt;6.543,H16&lt;14.396,D16&lt;0.25,G16&lt;0.948,D16&lt;0.5,A16&gt;=4.5,H16&gt;=5.245,D16&lt;0.8),1.4,IF(AND(A16&lt;4.95,A16&lt;5.55,D16&gt;=0.25,G16&lt;0.948,D16&lt;0.5,A16&gt;=4.5,H16&gt;=5.245,D16&lt;0.8),1.4,IF(AND(A16&gt;=4.95,A16&lt;5.55,D16&gt;=0.25,G16&lt;0.948,D16&lt;0.5,A16&gt;=4.5,H16&gt;=5.245,D16&lt;0.8),1.48,IF(AND(H16&lt;10.667,D16&gt;=1.85,D16&lt;2.25,F16&gt;=2.5,B16&lt;3.15,A16&lt;7.05,A16&gt;=6.15,D16&gt;=0.8),5.25,IF(AND(H16&gt;=10.667,D16&gt;=1.85,D16&lt;2.25,F16&gt;=2.5,B16&lt;3.15,A16&lt;7.05,A16&gt;=6.15,D16&gt;=0.8),5.55,IF(AND(G16&lt;0.063,H16&gt;=6.543,H16&lt;14.396,D16&lt;0.25,G16&lt;0.948,D16&lt;0.5,A16&gt;=4.5,H16&gt;=5.245,D16&lt;0.8),1.4,IF(AND(H16&lt;9.212,G16&gt;=0.063,H16&gt;=6.543,H16&lt;14.396,D16&lt;0.25,G16&lt;0.948,D16&lt;0.5,A16&gt;=4.5,H16&gt;=5.245,D16&lt;0.8),1.475,IF(AND(H16&gt;=9.212,G16&gt;=0.063,H16&gt;=6.543,H16&lt;14.396,D16&lt;0.25,G16&lt;0.948,D16&lt;0.5,A16&gt;=4.5,H16&gt;=5.245,D16&lt;0.8),1.5,"shouldnthappen"))))))))))))))))))))))))))))))))</f>
        <v>1.35</v>
      </c>
      <c r="AN16" s="1" t="n">
        <f aca="false">IF(AND(D16&lt;0.7,A16&gt;=5.55),1.633,IF(AND(G16&lt;0.38,B16&lt;2.8,A16&lt;5.55),4.3,IF(AND(G16&gt;=0.38,B16&lt;2.8,A16&lt;5.55),3.325,IF(AND(D16&gt;=0.35,B16&gt;=2.8,A16&lt;5.55),1.6,IF(AND(B16&gt;=3.4,A16&lt;4.8,D16&lt;0.35,B16&gt;=2.8,A16&lt;5.55),1,IF(AND(H16&gt;=11.789,A16&lt;5.9,D16&lt;1.55,D16&gt;=0.7,A16&gt;=5.55),4.325,IF(AND(F16&gt;=2.5,A16&gt;=5.9,D16&lt;1.55,D16&gt;=0.7,A16&gt;=5.55),5.05,IF(AND(D16&lt;1.9,A16&gt;=7.25,D16&gt;=1.55,D16&gt;=0.7,A16&gt;=5.55),6.3,IF(AND(D16&gt;=1.9,A16&gt;=7.25,D16&gt;=1.55,D16&gt;=0.7,A16&gt;=5.55),6.4,IF(AND(A16&lt;4.35,B16&lt;3.4,A16&lt;4.8,D16&lt;0.35,B16&gt;=2.8,A16&lt;5.55),1.1,IF(AND(G16&gt;=0.934,B16&lt;3.45,A16&gt;=4.8,D16&lt;0.35,B16&gt;=2.8,A16&lt;5.55),1.7,IF(AND(H16&gt;=14.877,B16&gt;=3.45,A16&gt;=4.8,D16&lt;0.35,B16&gt;=2.8,A16&lt;5.55),1.3,IF(AND(B16&lt;2.6,H16&lt;11.789,A16&lt;5.9,D16&lt;1.55,D16&gt;=0.7,A16&gt;=5.55),3.9,IF(AND(B16&gt;=2.6,H16&lt;11.789,A16&lt;5.9,D16&lt;1.55,D16&gt;=0.7,A16&gt;=5.55),4.26,IF(AND(A16&lt;6.6,F16&lt;2.5,A16&gt;=5.9,D16&lt;1.55,D16&gt;=0.7,A16&gt;=5.55),4.625,IF(AND(A16&gt;=6.6,F16&lt;2.5,A16&gt;=5.9,D16&lt;1.55,D16&gt;=0.7,A16&gt;=5.55),4.475,IF(AND(B16&lt;2.6,D16&lt;2.05,A16&lt;7.25,D16&gt;=1.55,D16&gt;=0.7,A16&gt;=5.55),5.8,IF(AND(G16&gt;=0.743,D16&gt;=2.05,A16&lt;7.25,D16&gt;=1.55,D16&gt;=0.7,A16&gt;=5.55),5.1,IF(AND(G16&lt;0.422,A16&gt;=4.35,B16&lt;3.4,A16&lt;4.8,D16&lt;0.35,B16&gt;=2.8,A16&lt;5.55),1.367,IF(AND(G16&gt;=0.422,A16&gt;=4.35,B16&lt;3.4,A16&lt;4.8,D16&lt;0.35,B16&gt;=2.8,A16&lt;5.55),1.3,IF(AND(A16&lt;5.05,G16&lt;0.934,B16&lt;3.45,A16&gt;=4.8,D16&lt;0.35,B16&gt;=2.8,A16&lt;5.55),1.525,IF(AND(A16&gt;=5.05,G16&lt;0.934,B16&lt;3.45,A16&gt;=4.8,D16&lt;0.35,B16&gt;=2.8,A16&lt;5.55),1.5,IF(AND(G16&gt;=0.585,H16&lt;14.877,B16&gt;=3.45,A16&gt;=4.8,D16&lt;0.35,B16&gt;=2.8,A16&lt;5.55),1.54,IF(AND(G16&gt;=0.537,G16&lt;0.743,D16&gt;=2.05,A16&lt;7.25,D16&gt;=1.55,D16&gt;=0.7,A16&gt;=5.55),5.833,IF(AND(D16&gt;=0.25,G16&lt;0.585,H16&lt;14.877,B16&gt;=3.45,A16&gt;=4.8,D16&lt;0.35,B16&gt;=2.8,A16&lt;5.55),1.367,IF(AND(D16&lt;1.75,H16&lt;13.795,B16&gt;=2.6,D16&lt;2.05,A16&lt;7.25,D16&gt;=1.55,D16&gt;=0.7,A16&gt;=5.55),5.45,IF(AND(B16&lt;2.85,H16&gt;=13.795,B16&gt;=2.6,D16&lt;2.05,A16&lt;7.25,D16&gt;=1.55,D16&gt;=0.7,A16&gt;=5.55),5.1,IF(AND(B16&gt;=2.85,H16&gt;=13.795,B16&gt;=2.6,D16&lt;2.05,A16&lt;7.25,D16&gt;=1.55,D16&gt;=0.7,A16&gt;=5.55),4.82,IF(AND(G16&lt;0.353,G16&lt;0.537,G16&lt;0.743,D16&gt;=2.05,A16&lt;7.25,D16&gt;=1.55,D16&gt;=0.7,A16&gt;=5.55),5.425,IF(AND(G16&gt;=0.353,G16&lt;0.537,G16&lt;0.743,D16&gt;=2.05,A16&lt;7.25,D16&gt;=1.55,D16&gt;=0.7,A16&gt;=5.55),5.62,IF(AND(G16&lt;0.311,D16&lt;0.25,G16&lt;0.585,H16&lt;14.877,B16&gt;=3.45,A16&gt;=4.8,D16&lt;0.35,B16&gt;=2.8,A16&lt;5.55),1.5,IF(AND(G16&gt;=0.311,D16&lt;0.25,G16&lt;0.585,H16&lt;14.877,B16&gt;=3.45,A16&gt;=4.8,D16&lt;0.35,B16&gt;=2.8,A16&lt;5.55),1.4,IF(AND(B16&gt;=3.1,D16&gt;=1.75,H16&lt;13.795,B16&gt;=2.6,D16&lt;2.05,A16&lt;7.25,D16&gt;=1.55,D16&gt;=0.7,A16&gt;=5.55),5.1,IF(AND(B16&lt;2.85,B16&lt;3.1,D16&gt;=1.75,H16&lt;13.795,B16&gt;=2.6,D16&lt;2.05,A16&lt;7.25,D16&gt;=1.55,D16&gt;=0.7,A16&gt;=5.55),5.2,IF(AND(B16&gt;=2.85,B16&lt;3.1,D16&gt;=1.75,H16&lt;13.795,B16&gt;=2.6,D16&lt;2.05,A16&lt;7.25,D16&gt;=1.55,D16&gt;=0.7,A16&gt;=5.55),5.2,"shouldnthappen")))))))))))))))))))))))))))))))))))</f>
        <v>1.1</v>
      </c>
      <c r="AO16" s="1" t="n">
        <f aca="false">IF(AND(H16&gt;=14.529,G16&lt;0.633,D16&lt;0.8),1.3,IF(AND(A16&lt;5.05,G16&gt;=0.633,D16&lt;0.8),1.35,IF(AND(H16&gt;=14.379,H16&lt;14.529,G16&lt;0.633,D16&lt;0.8),1.7,IF(AND(B16&lt;3.35,A16&gt;=5.05,G16&gt;=0.633,D16&lt;0.8),1.7,IF(AND(D16&gt;=1.45,A16&lt;5.95,F16&lt;2.5,D16&gt;=0.8),4.5,IF(AND(D16&lt;1.35,A16&gt;=5.95,F16&lt;2.5,D16&gt;=0.8),4,IF(AND(D16&lt;1.85,G16&gt;=0.845,F16&gt;=2.5,D16&gt;=0.8),4.8,IF(AND(B16&gt;=4.3,H16&lt;14.379,H16&lt;14.529,G16&lt;0.633,D16&lt;0.8),1.5,IF(AND(A16&lt;5.25,B16&gt;=3.35,A16&gt;=5.05,G16&gt;=0.633,D16&lt;0.8),1.55,IF(AND(A16&gt;=5.25,B16&gt;=3.35,A16&gt;=5.05,G16&gt;=0.633,D16&lt;0.8),1.633,IF(AND(A16&lt;5.05,D16&lt;1.45,A16&lt;5.95,F16&lt;2.5,D16&gt;=0.8),3.3,IF(AND(G16&lt;0.293,D16&gt;=1.35,A16&gt;=5.95,F16&lt;2.5,D16&gt;=0.8),5,IF(AND(A16&gt;=6.6,D16&lt;2.05,G16&lt;0.845,F16&gt;=2.5,D16&gt;=0.8),5.8,IF(AND(B16&lt;3.05,D16&gt;=2.05,G16&lt;0.845,F16&gt;=2.5,D16&gt;=0.8),6.15,IF(AND(B16&lt;2.9,D16&gt;=1.85,G16&gt;=0.845,F16&gt;=2.5,D16&gt;=0.8),5.1,IF(AND(B16&gt;=2.9,D16&gt;=1.85,G16&gt;=0.845,F16&gt;=2.5,D16&gt;=0.8),5.2,IF(AND(B16&gt;=3.8,B16&lt;4.3,H16&lt;14.379,H16&lt;14.529,G16&lt;0.633,D16&lt;0.8),1.333,IF(AND(A16&lt;6.25,G16&gt;=0.293,D16&gt;=1.35,A16&gt;=5.95,F16&lt;2.5,D16&gt;=0.8),4.6,IF(AND(H16&lt;10.351,A16&lt;6.6,D16&lt;2.05,G16&lt;0.845,F16&gt;=2.5,D16&gt;=0.8),5.4,IF(AND(G16&gt;=0.364,B16&gt;=3.05,D16&gt;=2.05,G16&lt;0.845,F16&gt;=2.5,D16&gt;=0.8),5.66,IF(AND(G16&gt;=0.447,B16&lt;3.8,B16&lt;4.3,H16&lt;14.379,H16&lt;14.529,G16&lt;0.633,D16&lt;0.8),1.3,IF(AND(H16&lt;6.247,A16&lt;5.65,A16&gt;=5.05,D16&lt;1.45,A16&lt;5.95,F16&lt;2.5,D16&gt;=0.8),4.033,IF(AND(D16&lt;1.25,A16&gt;=5.65,A16&gt;=5.05,D16&lt;1.45,A16&lt;5.95,F16&lt;2.5,D16&gt;=0.8),3.88,IF(AND(D16&gt;=1.25,A16&gt;=5.65,A16&gt;=5.05,D16&lt;1.45,A16&lt;5.95,F16&lt;2.5,D16&gt;=0.8),4.35,IF(AND(B16&lt;2.65,A16&gt;=6.25,G16&gt;=0.293,D16&gt;=1.35,A16&gt;=5.95,F16&lt;2.5,D16&gt;=0.8),4.9,IF(AND(B16&lt;2.75,H16&gt;=10.351,A16&lt;6.6,D16&lt;2.05,G16&lt;0.845,F16&gt;=2.5,D16&gt;=0.8),5.1,IF(AND(B16&gt;=2.75,H16&gt;=10.351,A16&lt;6.6,D16&lt;2.05,G16&lt;0.845,F16&gt;=2.5,D16&gt;=0.8),4.95,IF(AND(B16&lt;3.15,G16&lt;0.364,B16&gt;=3.05,D16&gt;=2.05,G16&lt;0.845,F16&gt;=2.5,D16&gt;=0.8),5.28,IF(AND(B16&gt;=3.15,G16&lt;0.364,B16&gt;=3.05,D16&gt;=2.05,G16&lt;0.845,F16&gt;=2.5,D16&gt;=0.8),5.5,IF(AND(H16&lt;9.212,G16&lt;0.447,B16&lt;3.8,B16&lt;4.3,H16&lt;14.379,H16&lt;14.529,G16&lt;0.633,D16&lt;0.8),1.4,IF(AND(G16&lt;0.356,H16&gt;=6.247,A16&lt;5.65,A16&gt;=5.05,D16&lt;1.45,A16&lt;5.95,F16&lt;2.5,D16&gt;=0.8),4.2,IF(AND(B16&lt;3,B16&gt;=2.65,A16&gt;=6.25,G16&gt;=0.293,D16&gt;=1.35,A16&gt;=5.95,F16&lt;2.5,D16&gt;=0.8),4.6,IF(AND(B16&gt;=3,B16&gt;=2.65,A16&gt;=6.25,G16&gt;=0.293,D16&gt;=1.35,A16&gt;=5.95,F16&lt;2.5,D16&gt;=0.8),4.7,IF(AND(A16&lt;5.05,H16&gt;=9.212,G16&lt;0.447,B16&lt;3.8,B16&lt;4.3,H16&lt;14.379,H16&lt;14.529,G16&lt;0.633,D16&lt;0.8),1.533,IF(AND(A16&gt;=5.05,H16&gt;=9.212,G16&lt;0.447,B16&lt;3.8,B16&lt;4.3,H16&lt;14.379,H16&lt;14.529,G16&lt;0.633,D16&lt;0.8),1.425,IF(AND(A16&lt;5.35,G16&gt;=0.356,H16&gt;=6.247,A16&lt;5.65,A16&gt;=5.05,D16&lt;1.45,A16&lt;5.95,F16&lt;2.5,D16&gt;=0.8),3.9,IF(AND(A16&gt;=5.35,G16&gt;=0.356,H16&gt;=6.247,A16&lt;5.65,A16&gt;=5.05,D16&lt;1.45,A16&lt;5.95,F16&lt;2.5,D16&gt;=0.8),3.72,"shouldnthappen")))))))))))))))))))))))))))))))))))))</f>
        <v>1.3</v>
      </c>
      <c r="AP16" s="1" t="n">
        <f aca="false">IF(AND(F16&gt;=1.5,A16&lt;5.55),3.84,IF(AND(G16&gt;=0.52,A16&lt;4.75,F16&lt;1.5,A16&lt;5.55),1.16,IF(AND(A16&lt;5.65,A16&lt;5.85,D16&lt;1.55,A16&gt;=5.55),4.2,IF(AND(A16&gt;=5.65,A16&lt;5.85,D16&lt;1.55,A16&gt;=5.55),3.167,IF(AND(G16&gt;=0.798,A16&gt;=5.85,D16&lt;1.55,A16&gt;=5.55),4,IF(AND(F16&lt;2.5,H16&lt;14.1,D16&gt;=1.55,A16&gt;=5.55),4.84,IF(AND(A16&lt;7.2,H16&gt;=14.1,D16&gt;=1.55,A16&gt;=5.55),5.633,IF(AND(A16&gt;=7.2,H16&gt;=14.1,D16&gt;=1.55,A16&gt;=5.55),6.6,IF(AND(G16&lt;0.161,G16&lt;0.52,A16&lt;4.75,F16&lt;1.5,A16&lt;5.55),1.5,IF(AND(D16&gt;=0.5,G16&lt;0.676,A16&gt;=4.75,F16&lt;1.5,A16&lt;5.55),1.6,IF(AND(H16&lt;11.016,G16&gt;=0.676,A16&gt;=4.75,F16&lt;1.5,A16&lt;5.55),1.75,IF(AND(G16&lt;0.209,G16&lt;0.798,A16&gt;=5.85,D16&lt;1.55,A16&gt;=5.55),4.5,IF(AND(G16&gt;=0.74,F16&gt;=2.5,H16&lt;14.1,D16&gt;=1.55,A16&gt;=5.55),6.225,IF(AND(B16&lt;2.95,G16&gt;=0.161,G16&lt;0.52,A16&lt;4.75,F16&lt;1.5,A16&lt;5.55),1.4,IF(AND(B16&gt;=2.95,G16&gt;=0.161,G16&lt;0.52,A16&lt;4.75,F16&lt;1.5,A16&lt;5.55),1.34,IF(AND(B16&lt;3.15,D16&lt;0.5,G16&lt;0.676,A16&gt;=4.75,F16&lt;1.5,A16&lt;5.55),1.52,IF(AND(D16&lt;0.25,H16&gt;=11.016,G16&gt;=0.676,A16&gt;=4.75,F16&lt;1.5,A16&lt;5.55),1.567,IF(AND(D16&gt;=0.25,H16&gt;=11.016,G16&gt;=0.676,A16&gt;=4.75,F16&lt;1.5,A16&lt;5.55),1.5,IF(AND(H16&lt;7.47,G16&gt;=0.209,G16&lt;0.798,A16&gt;=5.85,D16&lt;1.55,A16&gt;=5.55),5.05,IF(AND(B16&lt;2.85,G16&lt;0.74,F16&gt;=2.5,H16&lt;14.1,D16&gt;=1.55,A16&gt;=5.55),5.35,IF(AND(B16&lt;3.3,B16&gt;=3.15,D16&lt;0.5,G16&lt;0.676,A16&gt;=4.75,F16&lt;1.5,A16&lt;5.55),1.2,IF(AND(D16&lt;1.45,H16&gt;=7.47,G16&gt;=0.209,G16&lt;0.798,A16&gt;=5.85,D16&lt;1.55,A16&gt;=5.55),4.66,IF(AND(D16&gt;=1.45,H16&gt;=7.47,G16&gt;=0.209,G16&lt;0.798,A16&gt;=5.85,D16&lt;1.55,A16&gt;=5.55),4.64,IF(AND(A16&gt;=7.05,B16&gt;=2.85,G16&lt;0.74,F16&gt;=2.5,H16&lt;14.1,D16&gt;=1.55,A16&gt;=5.55),5.8,IF(AND(B16&gt;=3.25,A16&lt;7.05,B16&gt;=2.85,G16&lt;0.74,F16&gt;=2.5,H16&lt;14.1,D16&gt;=1.55,A16&gt;=5.55),5.7,IF(AND(H16&gt;=13.641,D16&lt;0.25,B16&gt;=3.3,B16&gt;=3.15,D16&lt;0.5,G16&lt;0.676,A16&gt;=4.75,F16&lt;1.5,A16&lt;5.55),1.3,IF(AND(D16&lt;0.35,D16&gt;=0.25,B16&gt;=3.3,B16&gt;=3.15,D16&lt;0.5,G16&lt;0.676,A16&gt;=4.75,F16&lt;1.5,A16&lt;5.55),1.367,IF(AND(D16&gt;=0.35,D16&gt;=0.25,B16&gt;=3.3,B16&gt;=3.15,D16&lt;0.5,G16&lt;0.676,A16&gt;=4.75,F16&lt;1.5,A16&lt;5.55),1.3,IF(AND(A16&lt;6.35,B16&lt;3.25,A16&lt;7.05,B16&gt;=2.85,G16&lt;0.74,F16&gt;=2.5,H16&lt;14.1,D16&gt;=1.55,A16&gt;=5.55),5.6,IF(AND(A16&gt;=6.35,B16&lt;3.25,A16&lt;7.05,B16&gt;=2.85,G16&lt;0.74,F16&gt;=2.5,H16&lt;14.1,D16&gt;=1.55,A16&gt;=5.55),5.325,IF(AND(A16&lt;5.1,H16&lt;13.641,D16&lt;0.25,B16&gt;=3.3,B16&gt;=3.15,D16&lt;0.5,G16&lt;0.676,A16&gt;=4.75,F16&lt;1.5,A16&lt;5.55),1.4,IF(AND(H16&gt;=11.031,A16&gt;=5.1,H16&lt;13.641,D16&lt;0.25,B16&gt;=3.3,B16&gt;=3.15,D16&lt;0.5,G16&lt;0.676,A16&gt;=4.75,F16&lt;1.5,A16&lt;5.55),1.4,IF(AND(A16&lt;5.45,H16&lt;11.031,A16&gt;=5.1,H16&lt;13.641,D16&lt;0.25,B16&gt;=3.3,B16&gt;=3.15,D16&lt;0.5,G16&lt;0.676,A16&gt;=4.75,F16&lt;1.5,A16&lt;5.55),1.5,IF(AND(A16&gt;=5.45,H16&lt;11.031,A16&gt;=5.1,H16&lt;13.641,D16&lt;0.25,B16&gt;=3.3,B16&gt;=3.15,D16&lt;0.5,G16&lt;0.676,A16&gt;=4.75,F16&lt;1.5,A16&lt;5.55),1.4,"shouldnthappen"))))))))))))))))))))))))))))))))))</f>
        <v>1.16</v>
      </c>
      <c r="AQ16" s="1" t="n">
        <f aca="false">IF(AND(H16&lt;6.926,D16&gt;=0.35,F16&lt;1.5),1.9,IF(AND(G16&gt;=0.869,D16&gt;=1.75,F16&gt;=1.5),5.15,IF(AND(A16&lt;4.35,A16&lt;5.05,D16&lt;0.35,F16&lt;1.5),1.1,IF(AND(H16&lt;6.089,A16&gt;=5.05,D16&lt;0.35,F16&lt;1.5),1.7,IF(AND(H16&gt;=13.089,H16&gt;=6.926,D16&gt;=0.35,F16&lt;1.5),1.3,IF(AND(G16&lt;0.695,D16&lt;1.15,D16&lt;1.75,F16&gt;=1.5),3.62,IF(AND(G16&gt;=0.695,D16&lt;1.15,D16&lt;1.75,F16&gt;=1.5),3,IF(AND(G16&gt;=0.585,H16&gt;=6.089,A16&gt;=5.05,D16&lt;0.35,F16&lt;1.5),1.5,IF(AND(H16&lt;9.582,H16&lt;13.089,H16&gt;=6.926,D16&gt;=0.35,F16&lt;1.5),1.5,IF(AND(H16&gt;=9.582,H16&lt;13.089,H16&gt;=6.926,D16&gt;=0.35,F16&lt;1.5),1.6,IF(AND(D16&lt;1.35,H16&lt;9.349,D16&gt;=1.15,D16&lt;1.75,F16&gt;=1.5),3.867,IF(AND(D16&lt;2.05,A16&lt;7.05,G16&lt;0.869,D16&gt;=1.75,F16&gt;=1.5),4.9,IF(AND(B16&gt;=3.3,A16&gt;=7.05,G16&lt;0.869,D16&gt;=1.75,F16&gt;=1.5),6.1,IF(AND(G16&lt;0.347,H16&lt;11.218,A16&gt;=4.35,A16&lt;5.05,D16&lt;0.35,F16&lt;1.5),1.4,IF(AND(G16&gt;=0.347,H16&lt;11.218,A16&gt;=4.35,A16&lt;5.05,D16&lt;0.35,F16&lt;1.5),1.5,IF(AND(G16&gt;=0.265,H16&gt;=11.218,A16&gt;=4.35,A16&lt;5.05,D16&lt;0.35,F16&lt;1.5),1.45,IF(AND(A16&gt;=5.4,G16&lt;0.585,H16&gt;=6.089,A16&gt;=5.05,D16&lt;0.35,F16&lt;1.5),1.35,IF(AND(B16&gt;=2.9,D16&gt;=1.35,H16&lt;9.349,D16&gt;=1.15,D16&lt;1.75,F16&gt;=1.5),4.6,IF(AND(D16&gt;=1.35,A16&lt;6.15,H16&gt;=9.349,D16&gt;=1.15,D16&lt;1.75,F16&gt;=1.5),4.54,IF(AND(H16&lt;10.927,A16&gt;=6.15,H16&gt;=9.349,D16&gt;=1.15,D16&lt;1.75,F16&gt;=1.5),4.3,IF(AND(G16&lt;0.512,D16&gt;=2.05,A16&lt;7.05,G16&lt;0.869,D16&gt;=1.75,F16&gt;=1.5),5.533,IF(AND(G16&gt;=0.512,D16&gt;=2.05,A16&lt;7.05,G16&lt;0.869,D16&gt;=1.75,F16&gt;=1.5),5.88,IF(AND(H16&lt;11.551,B16&lt;3.3,A16&gt;=7.05,G16&lt;0.869,D16&gt;=1.75,F16&gt;=1.5),6.3,IF(AND(G16&lt;0.227,G16&lt;0.265,H16&gt;=11.218,A16&gt;=4.35,A16&lt;5.05,D16&lt;0.35,F16&lt;1.5),1.4,IF(AND(G16&gt;=0.227,G16&lt;0.265,H16&gt;=11.218,A16&gt;=4.35,A16&lt;5.05,D16&lt;0.35,F16&lt;1.5),1.26,IF(AND(H16&lt;11.031,A16&lt;5.4,G16&lt;0.585,H16&gt;=6.089,A16&gt;=5.05,D16&lt;0.35,F16&lt;1.5),1.5,IF(AND(H16&gt;=11.031,A16&lt;5.4,G16&lt;0.585,H16&gt;=6.089,A16&gt;=5.05,D16&lt;0.35,F16&lt;1.5),1.4,IF(AND(A16&lt;5.45,B16&lt;2.9,D16&gt;=1.35,H16&lt;9.349,D16&gt;=1.15,D16&lt;1.75,F16&gt;=1.5),4.5,IF(AND(A16&lt;5.9,D16&lt;1.35,A16&lt;6.15,H16&gt;=9.349,D16&gt;=1.15,D16&lt;1.75,F16&gt;=1.5),4.2,IF(AND(A16&gt;=5.9,D16&lt;1.35,A16&lt;6.15,H16&gt;=9.349,D16&gt;=1.15,D16&lt;1.75,F16&gt;=1.5),4,IF(AND(A16&gt;=6.75,H16&gt;=10.927,A16&gt;=6.15,H16&gt;=9.349,D16&gt;=1.15,D16&lt;1.75,F16&gt;=1.5),4.767,IF(AND(B16&lt;2.9,H16&gt;=11.551,B16&lt;3.3,A16&gt;=7.05,G16&lt;0.869,D16&gt;=1.75,F16&gt;=1.5),6.7,IF(AND(B16&gt;=2.9,H16&gt;=11.551,B16&lt;3.3,A16&gt;=7.05,G16&lt;0.869,D16&gt;=1.75,F16&gt;=1.5),6.6,IF(AND(B16&lt;2.45,A16&gt;=5.45,B16&lt;2.9,D16&gt;=1.35,H16&lt;9.349,D16&gt;=1.15,D16&lt;1.75,F16&gt;=1.5),5,IF(AND(B16&gt;=2.45,A16&gt;=5.45,B16&lt;2.9,D16&gt;=1.35,H16&lt;9.349,D16&gt;=1.15,D16&lt;1.75,F16&gt;=1.5),5.1,IF(AND(H16&lt;11.166,A16&lt;6.75,H16&gt;=10.927,A16&gt;=6.15,H16&gt;=9.349,D16&gt;=1.15,D16&lt;1.75,F16&gt;=1.5),4.9,IF(AND(G16&lt;0.228,H16&gt;=11.166,A16&lt;6.75,H16&gt;=10.927,A16&gt;=6.15,H16&gt;=9.349,D16&gt;=1.15,D16&lt;1.75,F16&gt;=1.5),4.7,IF(AND(H16&lt;13.531,G16&gt;=0.228,H16&gt;=11.166,A16&lt;6.75,H16&gt;=10.927,A16&gt;=6.15,H16&gt;=9.349,D16&gt;=1.15,D16&lt;1.75,F16&gt;=1.5),4.4,IF(AND(H16&gt;=13.531,G16&gt;=0.228,H16&gt;=11.166,A16&lt;6.75,H16&gt;=10.927,A16&gt;=6.15,H16&gt;=9.349,D16&gt;=1.15,D16&lt;1.75,F16&gt;=1.5),4.6,"shouldnthappen")))))))))))))))))))))))))))))))))))))))</f>
        <v>1.1</v>
      </c>
      <c r="AR16" s="1" t="n">
        <f aca="false">IF(AND(G16&gt;=0.93,B16&lt;3.65,F16&lt;1.5),1.7,IF(AND(H16&lt;6.542,B16&gt;=3.65,F16&lt;1.5),1.767,IF(AND(A16&gt;=7.05,D16&gt;=1.55,F16&gt;=1.5),6.3,IF(AND(G16&lt;0.123,H16&gt;=6.542,B16&gt;=3.65,F16&lt;1.5),1.367,IF(AND(A16&lt;5.15,A16&lt;5.65,D16&lt;1.55,F16&gt;=1.5),3.15,IF(AND(A16&lt;4.8,G16&gt;=0.447,G16&lt;0.93,B16&lt;3.65,F16&lt;1.5),1.24,IF(AND(A16&gt;=4.8,G16&gt;=0.447,G16&lt;0.93,B16&lt;3.65,F16&lt;1.5),1.4,IF(AND(G16&lt;0.151,G16&gt;=0.123,H16&gt;=6.542,B16&gt;=3.65,F16&lt;1.5),1.7,IF(AND(G16&gt;=0.151,G16&gt;=0.123,H16&gt;=6.542,B16&gt;=3.65,F16&lt;1.5),1.5,IF(AND(D16&gt;=1.45,A16&gt;=5.15,A16&lt;5.65,D16&lt;1.55,F16&gt;=1.5),4.5,IF(AND(B16&lt;2.65,D16&gt;=1.35,A16&gt;=5.65,D16&lt;1.55,F16&gt;=1.5),4.9,IF(AND(G16&lt;0.527,F16&lt;2.5,A16&lt;7.05,D16&gt;=1.55,F16&gt;=1.5),5.075,IF(AND(G16&gt;=0.527,F16&lt;2.5,A16&lt;7.05,D16&gt;=1.55,F16&gt;=1.5),4.7,IF(AND(A16&lt;4.65,G16&lt;0.265,G16&lt;0.447,G16&lt;0.93,B16&lt;3.65,F16&lt;1.5),1.42,IF(AND(G16&lt;0.3,G16&gt;=0.265,G16&lt;0.447,G16&lt;0.93,B16&lt;3.65,F16&lt;1.5),1.6,IF(AND(G16&gt;=0.3,G16&gt;=0.265,G16&lt;0.447,G16&lt;0.93,B16&lt;3.65,F16&lt;1.5),1.4,IF(AND(G16&lt;0.356,D16&lt;1.45,A16&gt;=5.15,A16&lt;5.65,D16&lt;1.55,F16&gt;=1.5),4.125,IF(AND(D16&lt;1.1,A16&lt;6.2,D16&lt;1.35,A16&gt;=5.65,D16&lt;1.55,F16&gt;=1.5),4.1,IF(AND(D16&gt;=1.1,A16&lt;6.2,D16&lt;1.35,A16&gt;=5.65,D16&lt;1.55,F16&gt;=1.5),4.175,IF(AND(H16&gt;=13.433,A16&gt;=6.2,D16&lt;1.35,A16&gt;=5.65,D16&lt;1.55,F16&gt;=1.5),4.6,IF(AND(G16&lt;0.437,B16&gt;=2.65,D16&gt;=1.35,A16&gt;=5.65,D16&lt;1.55,F16&gt;=1.5),4.625,IF(AND(G16&gt;=0.437,B16&gt;=2.65,D16&gt;=1.35,A16&gt;=5.65,D16&lt;1.55,F16&gt;=1.5),4.75,IF(AND(B16&gt;=3.15,H16&lt;11.146,F16&gt;=2.5,A16&lt;7.05,D16&gt;=1.55,F16&gt;=1.5),5.667,IF(AND(B16&lt;2.65,H16&gt;=11.146,F16&gt;=2.5,A16&lt;7.05,D16&gt;=1.55,F16&gt;=1.5),5.8,IF(AND(B16&lt;3.3,A16&gt;=4.65,G16&lt;0.265,G16&lt;0.447,G16&lt;0.93,B16&lt;3.65,F16&lt;1.5),1.32,IF(AND(B16&gt;=3.3,A16&gt;=4.65,G16&lt;0.265,G16&lt;0.447,G16&lt;0.93,B16&lt;3.65,F16&lt;1.5),1.425,IF(AND(B16&lt;2.8,G16&gt;=0.356,D16&lt;1.45,A16&gt;=5.15,A16&lt;5.65,D16&lt;1.55,F16&gt;=1.5),3.86,IF(AND(B16&gt;=2.8,G16&gt;=0.356,D16&lt;1.45,A16&gt;=5.15,A16&lt;5.65,D16&lt;1.55,F16&gt;=1.5),3.6,IF(AND(B16&lt;2.6,H16&lt;13.433,A16&gt;=6.2,D16&lt;1.35,A16&gt;=5.65,D16&lt;1.55,F16&gt;=1.5),4.4,IF(AND(B16&gt;=2.6,H16&lt;13.433,A16&gt;=6.2,D16&lt;1.35,A16&gt;=5.65,D16&lt;1.55,F16&gt;=1.5),4.3,IF(AND(G16&lt;0.151,B16&lt;3.15,H16&lt;11.146,F16&gt;=2.5,A16&lt;7.05,D16&gt;=1.55,F16&gt;=1.5),5.5,IF(AND(H16&lt;15.52,B16&gt;=2.65,H16&gt;=11.146,F16&gt;=2.5,A16&lt;7.05,D16&gt;=1.55,F16&gt;=1.5),5.4,IF(AND(H16&gt;=15.52,B16&gt;=2.65,H16&gt;=11.146,F16&gt;=2.5,A16&lt;7.05,D16&gt;=1.55,F16&gt;=1.5),5.733,IF(AND(H16&lt;10.74,G16&gt;=0.151,B16&lt;3.15,H16&lt;11.146,F16&gt;=2.5,A16&lt;7.05,D16&gt;=1.55,F16&gt;=1.5),5.12,IF(AND(H16&gt;=10.74,G16&gt;=0.151,B16&lt;3.15,H16&lt;11.146,F16&gt;=2.5,A16&lt;7.05,D16&gt;=1.55,F16&gt;=1.5),4.9,"shouldnthappen")))))))))))))))))))))))))))))))))))</f>
        <v>1.24</v>
      </c>
      <c r="AS16" s="1" t="n">
        <f aca="false">IF(AND(F16&gt;=1.5,A16&lt;5.55),4.18,IF(AND(F16&gt;=2.5,B16&lt;2.75,A16&gt;=5.55),5.38,IF(AND(G16&gt;=0.587,B16&lt;3.75,F16&lt;1.5,A16&lt;5.55),1.48,IF(AND(H16&lt;6.51,B16&gt;=3.75,F16&lt;1.5,A16&lt;5.55),1.9,IF(AND(H16&gt;=6.51,B16&gt;=3.75,F16&lt;1.5,A16&lt;5.55),1.425,IF(AND(G16&gt;=0.868,F16&lt;2.5,B16&lt;2.75,A16&gt;=5.55),4.65,IF(AND(F16&lt;1.5,D16&lt;1.55,B16&gt;=2.75,A16&gt;=5.55),1.7,IF(AND(G16&gt;=0.857,D16&gt;=1.55,B16&gt;=2.75,A16&gt;=5.55),5.033,IF(AND(G16&gt;=0.518,G16&lt;0.587,B16&lt;3.75,F16&lt;1.5,A16&lt;5.55),1,IF(AND(D16&lt;1.05,G16&lt;0.868,F16&lt;2.5,B16&lt;2.75,A16&gt;=5.55),3.5,IF(AND(G16&lt;0.404,D16&gt;=1.05,G16&lt;0.868,F16&lt;2.5,B16&lt;2.75,A16&gt;=5.55),4.2,IF(AND(G16&gt;=0.404,D16&gt;=1.05,G16&lt;0.868,F16&lt;2.5,B16&lt;2.75,A16&gt;=5.55),3.94,IF(AND(F16&lt;2.5,B16&lt;2.95,F16&gt;=1.5,D16&lt;1.55,B16&gt;=2.75,A16&gt;=5.55),4.68,IF(AND(F16&gt;=2.5,B16&lt;2.95,F16&gt;=1.5,D16&lt;1.55,B16&gt;=2.75,A16&gt;=5.55),5.1,IF(AND(H16&lt;10.883,B16&gt;=2.95,F16&gt;=1.5,D16&lt;1.55,B16&gt;=2.75,A16&gt;=5.55),4.15,IF(AND(H16&gt;=10.883,B16&gt;=2.95,F16&gt;=1.5,D16&lt;1.55,B16&gt;=2.75,A16&gt;=5.55),4.5,IF(AND(H16&gt;=14.1,D16&lt;2.05,G16&lt;0.857,D16&gt;=1.55,B16&gt;=2.75,A16&gt;=5.55),6.6,IF(AND(G16&lt;0.063,B16&lt;3.15,G16&lt;0.518,G16&lt;0.587,B16&lt;3.75,F16&lt;1.5,A16&lt;5.55),1.4,IF(AND(G16&gt;=0.063,B16&lt;3.15,G16&lt;0.518,G16&lt;0.587,B16&lt;3.75,F16&lt;1.5,A16&lt;5.55),1.5,IF(AND(H16&gt;=10.563,B16&gt;=3.15,G16&lt;0.518,G16&lt;0.587,B16&lt;3.75,F16&lt;1.5,A16&lt;5.55),1.325,IF(AND(B16&lt;2.95,H16&lt;14.1,D16&lt;2.05,G16&lt;0.857,D16&gt;=1.55,B16&gt;=2.75,A16&gt;=5.55),6.125,IF(AND(A16&lt;6.65,G16&lt;0.364,D16&gt;=2.05,G16&lt;0.857,D16&gt;=1.55,B16&gt;=2.75,A16&gt;=5.55),5.45,IF(AND(G16&gt;=0.774,G16&gt;=0.364,D16&gt;=2.05,G16&lt;0.857,D16&gt;=1.55,B16&gt;=2.75,A16&gt;=5.55),5.4,IF(AND(H16&gt;=9.279,H16&lt;10.563,B16&gt;=3.15,G16&lt;0.518,G16&lt;0.587,B16&lt;3.75,F16&lt;1.5,A16&lt;5.55),1.475,IF(AND(D16&lt;1.65,B16&gt;=2.95,H16&lt;14.1,D16&lt;2.05,G16&lt;0.857,D16&gt;=1.55,B16&gt;=2.75,A16&gt;=5.55),5.8,IF(AND(B16&lt;3.15,A16&gt;=6.65,G16&lt;0.364,D16&gt;=2.05,G16&lt;0.857,D16&gt;=1.55,B16&gt;=2.75,A16&gt;=5.55),5.3,IF(AND(B16&gt;=3.15,A16&gt;=6.65,G16&lt;0.364,D16&gt;=2.05,G16&lt;0.857,D16&gt;=1.55,B16&gt;=2.75,A16&gt;=5.55),5.7,IF(AND(A16&gt;=6.75,G16&lt;0.774,G16&gt;=0.364,D16&gt;=2.05,G16&lt;0.857,D16&gt;=1.55,B16&gt;=2.75,A16&gt;=5.55),5.9,IF(AND(G16&lt;0.417,H16&lt;9.279,H16&lt;10.563,B16&gt;=3.15,G16&lt;0.518,G16&lt;0.587,B16&lt;3.75,F16&lt;1.5,A16&lt;5.55),1.4,IF(AND(G16&gt;=0.417,H16&lt;9.279,H16&lt;10.563,B16&gt;=3.15,G16&lt;0.518,G16&lt;0.587,B16&lt;3.75,F16&lt;1.5,A16&lt;5.55),1.3,IF(AND(A16&lt;6.3,D16&gt;=1.65,B16&gt;=2.95,H16&lt;14.1,D16&lt;2.05,G16&lt;0.857,D16&gt;=1.55,B16&gt;=2.75,A16&gt;=5.55),4.9,IF(AND(A16&gt;=6.3,D16&gt;=1.65,B16&gt;=2.95,H16&lt;14.1,D16&lt;2.05,G16&lt;0.857,D16&gt;=1.55,B16&gt;=2.75,A16&gt;=5.55),5.3,IF(AND(G16&gt;=0.657,A16&lt;6.75,G16&lt;0.774,G16&gt;=0.364,D16&gt;=2.05,G16&lt;0.857,D16&gt;=1.55,B16&gt;=2.75,A16&gt;=5.55),6,IF(AND(B16&lt;3.2,G16&lt;0.657,A16&lt;6.75,G16&lt;0.774,G16&gt;=0.364,D16&gt;=2.05,G16&lt;0.857,D16&gt;=1.55,B16&gt;=2.75,A16&gt;=5.55),5.6,IF(AND(B16&gt;=3.2,G16&lt;0.657,A16&lt;6.75,G16&lt;0.774,G16&gt;=0.364,D16&gt;=2.05,G16&lt;0.857,D16&gt;=1.55,B16&gt;=2.75,A16&gt;=5.55),5.65,"shouldnthappen")))))))))))))))))))))))))))))))))))</f>
        <v>1</v>
      </c>
      <c r="AT16" s="1" t="n">
        <f aca="false">IF(AND(H16&gt;=16.284,A16&gt;=5.55),6.533,IF(AND(G16&gt;=0.52,A16&lt;4.85,A16&lt;5.55),1.05,IF(AND(G16&lt;0.227,G16&lt;0.52,A16&lt;4.85,A16&lt;5.55),1.4,IF(AND(G16&gt;=0.227,G16&lt;0.52,A16&lt;4.85,A16&lt;5.55),1.3,IF(AND(D16&gt;=0.45,F16&lt;1.5,A16&gt;=4.85,A16&lt;5.55),1.667,IF(AND(B16&gt;=2.75,F16&gt;=1.5,A16&gt;=4.85,A16&lt;5.55),4.5,IF(AND(F16&lt;2.5,B16&gt;=3.15,H16&lt;16.284,A16&gt;=5.55),4.7,IF(AND(G16&gt;=0.934,D16&lt;0.45,F16&lt;1.5,A16&gt;=4.85,A16&lt;5.55),1.7,IF(AND(D16&gt;=1.2,B16&lt;2.75,F16&gt;=1.5,A16&gt;=4.85,A16&lt;5.55),4.25,IF(AND(G16&gt;=0.774,F16&gt;=2.5,B16&gt;=3.15,H16&lt;16.284,A16&gt;=5.55),5.4,IF(AND(B16&lt;3.1,G16&lt;0.934,D16&lt;0.45,F16&lt;1.5,A16&gt;=4.85,A16&lt;5.55),1.6,IF(AND(D16&lt;1.05,D16&lt;1.2,B16&lt;2.75,F16&gt;=1.5,A16&gt;=4.85,A16&lt;5.55),3.433,IF(AND(D16&gt;=1.05,D16&lt;1.2,B16&lt;2.75,F16&gt;=1.5,A16&gt;=4.85,A16&lt;5.55),3.267,IF(AND(H16&lt;8.486,D16&lt;1.35,F16&lt;2.5,B16&lt;3.15,H16&lt;16.284,A16&gt;=5.55),3.85,IF(AND(D16&gt;=1.55,D16&gt;=1.35,F16&lt;2.5,B16&lt;3.15,H16&lt;16.284,A16&gt;=5.55),5.1,IF(AND(H16&lt;10.464,A16&lt;6.35,F16&gt;=2.5,B16&lt;3.15,H16&lt;16.284,A16&gt;=5.55),5.08,IF(AND(H16&gt;=10.464,A16&lt;6.35,F16&gt;=2.5,B16&lt;3.15,H16&lt;16.284,A16&gt;=5.55),4.9,IF(AND(D16&lt;1.85,A16&gt;=6.35,F16&gt;=2.5,B16&lt;3.15,H16&lt;16.284,A16&gt;=5.55),5.8,IF(AND(H16&gt;=10.393,G16&lt;0.774,F16&gt;=2.5,B16&gt;=3.15,H16&lt;16.284,A16&gt;=5.55),5.425,IF(AND(B16&lt;2.6,H16&gt;=8.486,D16&lt;1.35,F16&lt;2.5,B16&lt;3.15,H16&lt;16.284,A16&gt;=5.55),3.9,IF(AND(G16&gt;=0.567,D16&lt;1.55,D16&gt;=1.35,F16&lt;2.5,B16&lt;3.15,H16&lt;16.284,A16&gt;=5.55),4.4,IF(AND(B16&lt;3.25,H16&lt;10.393,G16&lt;0.774,F16&gt;=2.5,B16&gt;=3.15,H16&lt;16.284,A16&gt;=5.55),5.7,IF(AND(B16&gt;=3.25,H16&lt;10.393,G16&lt;0.774,F16&gt;=2.5,B16&gt;=3.15,H16&lt;16.284,A16&gt;=5.55),5.98,IF(AND(G16&lt;0.079,G16&lt;0.338,B16&gt;=3.1,G16&lt;0.934,D16&lt;0.45,F16&lt;1.5,A16&gt;=4.85,A16&lt;5.55),1.425,IF(AND(B16&lt;3.35,G16&gt;=0.338,B16&gt;=3.1,G16&lt;0.934,D16&lt;0.45,F16&lt;1.5,A16&gt;=4.85,A16&lt;5.55),1.4,IF(AND(G16&lt;0.404,B16&gt;=2.6,H16&gt;=8.486,D16&lt;1.35,F16&lt;2.5,B16&lt;3.15,H16&lt;16.284,A16&gt;=5.55),4.3,IF(AND(G16&gt;=0.404,B16&gt;=2.6,H16&gt;=8.486,D16&lt;1.35,F16&lt;2.5,B16&lt;3.15,H16&lt;16.284,A16&gt;=5.55),4.025,IF(AND(B16&gt;=3.05,G16&lt;0.567,D16&lt;1.55,D16&gt;=1.35,F16&lt;2.5,B16&lt;3.15,H16&lt;16.284,A16&gt;=5.55),4.7,IF(AND(A16&lt;6.45,H16&lt;10.667,D16&gt;=1.85,A16&gt;=6.35,F16&gt;=2.5,B16&lt;3.15,H16&lt;16.284,A16&gt;=5.55),5.3,IF(AND(A16&gt;=6.45,H16&lt;10.667,D16&gt;=1.85,A16&gt;=6.35,F16&gt;=2.5,B16&lt;3.15,H16&lt;16.284,A16&gt;=5.55),5.167,IF(AND(B16&lt;2.95,H16&gt;=10.667,D16&gt;=1.85,A16&gt;=6.35,F16&gt;=2.5,B16&lt;3.15,H16&lt;16.284,A16&gt;=5.55),5.6,IF(AND(B16&gt;=2.95,H16&gt;=10.667,D16&gt;=1.85,A16&gt;=6.35,F16&gt;=2.5,B16&lt;3.15,H16&lt;16.284,A16&gt;=5.55),5.5,IF(AND(H16&lt;10.325,G16&gt;=0.079,G16&lt;0.338,B16&gt;=3.1,G16&lt;0.934,D16&lt;0.45,F16&lt;1.5,A16&gt;=4.85,A16&lt;5.55),1.5,IF(AND(G16&lt;0.385,B16&gt;=3.35,G16&gt;=0.338,B16&gt;=3.1,G16&lt;0.934,D16&lt;0.45,F16&lt;1.5,A16&gt;=4.85,A16&lt;5.55),1.5,IF(AND(G16&gt;=0.385,B16&gt;=3.35,G16&gt;=0.338,B16&gt;=3.1,G16&lt;0.934,D16&lt;0.45,F16&lt;1.5,A16&gt;=4.85,A16&lt;5.55),1.42,IF(AND(B16&lt;2.5,B16&lt;3.05,G16&lt;0.567,D16&lt;1.55,D16&gt;=1.35,F16&lt;2.5,B16&lt;3.15,H16&lt;16.284,A16&gt;=5.55),4.5,IF(AND(B16&gt;=2.5,B16&lt;3.05,G16&lt;0.567,D16&lt;1.55,D16&gt;=1.35,F16&lt;2.5,B16&lt;3.15,H16&lt;16.284,A16&gt;=5.55),4.56,IF(AND(H16&lt;12.506,H16&gt;=10.325,G16&gt;=0.079,G16&lt;0.338,B16&gt;=3.1,G16&lt;0.934,D16&lt;0.45,F16&lt;1.5,A16&gt;=4.85,A16&lt;5.55),1.2,IF(AND(H16&gt;=12.506,H16&gt;=10.325,G16&gt;=0.079,G16&lt;0.338,B16&gt;=3.1,G16&lt;0.934,D16&lt;0.45,F16&lt;1.5,A16&gt;=4.85,A16&lt;5.55),1.3,"shouldnthappen")))))))))))))))))))))))))))))))))))))))</f>
        <v>1.05</v>
      </c>
      <c r="AU16" s="1" t="n">
        <f aca="false">IF(AND(G16&gt;=0.52,B16&lt;3.05,F16&lt;1.5),1.1,IF(AND(G16&lt;0.35,G16&lt;0.52,B16&lt;3.05,F16&lt;1.5),1.4,IF(AND(G16&gt;=0.35,G16&lt;0.52,B16&lt;3.05,F16&lt;1.5),1.3,IF(AND(G16&gt;=0.227,G16&lt;0.347,B16&gt;=3.05,F16&lt;1.5),1.32,IF(AND(H16&lt;6.417,G16&gt;=0.347,B16&gt;=3.05,F16&lt;1.5),1.7,IF(AND(A16&gt;=7.25,A16&gt;=6.6,F16&gt;=2.5,F16&gt;=1.5),6.35,IF(AND(G16&lt;0.11,G16&lt;0.227,G16&lt;0.347,B16&gt;=3.05,F16&lt;1.5),1.333,IF(AND(H16&lt;9.441,H16&gt;=6.417,G16&gt;=0.347,B16&gt;=3.05,F16&lt;1.5),1.425,IF(AND(B16&lt;2.75,G16&lt;0.451,H16&lt;10.266,F16&lt;2.5,F16&gt;=1.5),4,IF(AND(B16&gt;=2.75,G16&lt;0.451,H16&lt;10.266,F16&lt;2.5,F16&gt;=1.5),4.433,IF(AND(G16&gt;=0.865,G16&gt;=0.451,H16&lt;10.266,F16&lt;2.5,F16&gt;=1.5),4.2,IF(AND(B16&lt;2.45,H16&lt;13.665,H16&gt;=10.266,F16&lt;2.5,F16&gt;=1.5),3.7,IF(AND(G16&lt;0.302,H16&gt;=13.665,H16&gt;=10.266,F16&lt;2.5,F16&gt;=1.5),5,IF(AND(B16&lt;2.9,A16&lt;6.1,A16&lt;6.6,F16&gt;=2.5,F16&gt;=1.5),5.06,IF(AND(B16&gt;=2.9,A16&lt;6.1,A16&lt;6.6,F16&gt;=2.5,F16&gt;=1.5),4.8,IF(AND(B16&lt;3.05,A16&gt;=6.1,A16&lt;6.6,F16&gt;=2.5,F16&gt;=1.5),5.6,IF(AND(B16&gt;=3.05,A16&gt;=6.1,A16&lt;6.6,F16&gt;=2.5,F16&gt;=1.5),5.267,IF(AND(H16&gt;=14.564,A16&lt;7.25,A16&gt;=6.6,F16&gt;=2.5,F16&gt;=1.5),5.6,IF(AND(H16&gt;=14.309,G16&gt;=0.11,G16&lt;0.227,G16&lt;0.347,B16&gt;=3.05,F16&lt;1.5),1.7,IF(AND(D16&lt;0.4,H16&gt;=9.441,H16&gt;=6.417,G16&gt;=0.347,B16&gt;=3.05,F16&lt;1.5),1.5,IF(AND(D16&gt;=0.4,H16&gt;=9.441,H16&gt;=6.417,G16&gt;=0.347,B16&gt;=3.05,F16&lt;1.5),1.633,IF(AND(A16&lt;5.35,G16&lt;0.865,G16&gt;=0.451,H16&lt;10.266,F16&lt;2.5,F16&gt;=1.5),3.15,IF(AND(D16&lt;1.45,G16&gt;=0.302,H16&gt;=13.665,H16&gt;=10.266,F16&lt;2.5,F16&gt;=1.5),4.74,IF(AND(D16&gt;=1.45,G16&gt;=0.302,H16&gt;=13.665,H16&gt;=10.266,F16&lt;2.5,F16&gt;=1.5),4.567,IF(AND(H16&lt;8.836,H16&lt;14.564,A16&lt;7.25,A16&gt;=6.6,F16&gt;=2.5,F16&gt;=1.5),5.7,IF(AND(H16&gt;=8.836,H16&lt;14.564,A16&lt;7.25,A16&gt;=6.6,F16&gt;=2.5,F16&gt;=1.5),5.9,IF(AND(H16&lt;11.53,H16&lt;14.309,G16&gt;=0.11,G16&lt;0.227,G16&lt;0.347,B16&gt;=3.05,F16&lt;1.5),1.5,IF(AND(H16&gt;=11.53,H16&lt;14.309,G16&gt;=0.11,G16&lt;0.227,G16&lt;0.347,B16&gt;=3.05,F16&lt;1.5),1.467,IF(AND(H16&lt;9.386,A16&gt;=5.35,G16&lt;0.865,G16&gt;=0.451,H16&lt;10.266,F16&lt;2.5,F16&gt;=1.5),3.56,IF(AND(H16&gt;=9.386,A16&gt;=5.35,G16&lt;0.865,G16&gt;=0.451,H16&lt;10.266,F16&lt;2.5,F16&gt;=1.5),4.2,IF(AND(H16&lt;11.036,D16&lt;1.45,B16&gt;=2.45,H16&lt;13.665,H16&gt;=10.266,F16&lt;2.5,F16&gt;=1.5),4.45,IF(AND(H16&gt;=11.036,D16&lt;1.45,B16&gt;=2.45,H16&lt;13.665,H16&gt;=10.266,F16&lt;2.5,F16&gt;=1.5),4.1,IF(AND(G16&gt;=0.585,D16&gt;=1.45,B16&gt;=2.45,H16&lt;13.665,H16&gt;=10.266,F16&lt;2.5,F16&gt;=1.5),4.9,IF(AND(H16&lt;11.743,G16&lt;0.585,D16&gt;=1.45,B16&gt;=2.45,H16&lt;13.665,H16&gt;=10.266,F16&lt;2.5,F16&gt;=1.5),4.7,IF(AND(H16&gt;=11.743,G16&lt;0.585,D16&gt;=1.45,B16&gt;=2.45,H16&lt;13.665,H16&gt;=10.266,F16&lt;2.5,F16&gt;=1.5),4.5,"shouldnthappen")))))))))))))))))))))))))))))))))))</f>
        <v>1.1</v>
      </c>
      <c r="AV16" s="1" t="n">
        <f aca="false">IF(AND(G16&gt;=0.356,F16&gt;=1.5,A16&lt;5.75),3.52,IF(AND(A16&lt;7.25,A16&gt;=7.1,A16&gt;=5.75),5.875,IF(AND(A16&gt;=7.25,A16&gt;=7.1,A16&gt;=5.75),6.5,IF(AND(D16&gt;=0.35,G16&gt;=0.586,F16&lt;1.5,A16&lt;5.75),1.8,IF(AND(D16&lt;1.4,G16&lt;0.356,F16&gt;=1.5,A16&lt;5.75),4.2,IF(AND(D16&gt;=1.4,G16&lt;0.356,F16&gt;=1.5,A16&lt;5.75),4.5,IF(AND(H16&gt;=11.218,A16&lt;5.05,G16&lt;0.586,F16&lt;1.5,A16&lt;5.75),1.225,IF(AND(G16&gt;=0.253,A16&gt;=5.05,G16&lt;0.586,F16&lt;1.5,A16&lt;5.75),1.3,IF(AND(B16&gt;=3.75,D16&lt;0.35,G16&gt;=0.586,F16&lt;1.5,A16&lt;5.75),1.567,IF(AND(B16&lt;2.85,D16&lt;1.35,D16&lt;1.65,A16&lt;7.1,A16&gt;=5.75),4.26,IF(AND(B16&gt;=2.85,D16&lt;1.35,D16&lt;1.65,A16&lt;7.1,A16&gt;=5.75),4.45,IF(AND(A16&lt;6.05,H16&lt;12.921,D16&gt;=1.65,A16&lt;7.1,A16&gt;=5.75),5.1,IF(AND(H16&gt;=15.338,H16&gt;=12.921,D16&gt;=1.65,A16&lt;7.1,A16&gt;=5.75),5.55,IF(AND(G16&lt;0.418,H16&lt;11.218,A16&lt;5.05,G16&lt;0.586,F16&lt;1.5,A16&lt;5.75),1.42,IF(AND(G16&gt;=0.418,H16&lt;11.218,A16&lt;5.05,G16&lt;0.586,F16&lt;1.5,A16&lt;5.75),1.3,IF(AND(H16&gt;=13.321,G16&lt;0.253,A16&gt;=5.05,G16&lt;0.586,F16&lt;1.5,A16&lt;5.75),1.7,IF(AND(H16&lt;6.089,B16&lt;3.75,D16&lt;0.35,G16&gt;=0.586,F16&lt;1.5,A16&lt;5.75),1.7,IF(AND(H16&gt;=6.089,B16&lt;3.75,D16&lt;0.35,G16&gt;=0.586,F16&lt;1.5,A16&lt;5.75),1.5,IF(AND(B16&lt;2.9,D16&lt;1.45,D16&gt;=1.35,D16&lt;1.65,A16&lt;7.1,A16&gt;=5.75),4.8,IF(AND(B16&gt;=2.9,D16&lt;1.45,D16&gt;=1.35,D16&lt;1.65,A16&lt;7.1,A16&gt;=5.75),4.475,IF(AND(B16&lt;2.5,D16&gt;=1.45,D16&gt;=1.35,D16&lt;1.65,A16&lt;7.1,A16&gt;=5.75),4.5,IF(AND(H16&lt;8.884,A16&gt;=6.05,H16&lt;12.921,D16&gt;=1.65,A16&lt;7.1,A16&gt;=5.75),5.4,IF(AND(A16&lt;6.3,H16&lt;15.338,H16&gt;=12.921,D16&gt;=1.65,A16&lt;7.1,A16&gt;=5.75),4.967,IF(AND(A16&gt;=6.3,H16&lt;15.338,H16&gt;=12.921,D16&gt;=1.65,A16&lt;7.1,A16&gt;=5.75),5.133,IF(AND(H16&lt;10.826,H16&lt;13.321,G16&lt;0.253,A16&gt;=5.05,G16&lt;0.586,F16&lt;1.5,A16&lt;5.75),1.5,IF(AND(H16&gt;=10.826,H16&lt;13.321,G16&lt;0.253,A16&gt;=5.05,G16&lt;0.586,F16&lt;1.5,A16&lt;5.75),1.4,IF(AND(H16&lt;7.47,B16&gt;=2.5,D16&gt;=1.45,D16&gt;=1.35,D16&lt;1.65,A16&lt;7.1,A16&gt;=5.75),5.1,IF(AND(H16&gt;=7.47,B16&gt;=2.5,D16&gt;=1.45,D16&gt;=1.35,D16&lt;1.65,A16&lt;7.1,A16&gt;=5.75),4.725,IF(AND(H16&lt;9.637,H16&gt;=8.884,A16&gt;=6.05,H16&lt;12.921,D16&gt;=1.65,A16&lt;7.1,A16&gt;=5.75),5.9,IF(AND(B16&lt;2.6,H16&gt;=9.637,H16&gt;=8.884,A16&gt;=6.05,H16&lt;12.921,D16&gt;=1.65,A16&lt;7.1,A16&gt;=5.75),5.8,IF(AND(B16&lt;2.75,B16&gt;=2.6,H16&gt;=9.637,H16&gt;=8.884,A16&gt;=6.05,H16&lt;12.921,D16&gt;=1.65,A16&lt;7.1,A16&gt;=5.75),5.3,IF(AND(D16&lt;2.25,B16&gt;=2.75,B16&gt;=2.6,H16&gt;=9.637,H16&gt;=8.884,A16&gt;=6.05,H16&lt;12.921,D16&gt;=1.65,A16&lt;7.1,A16&gt;=5.75),5.6,IF(AND(D16&gt;=2.25,B16&gt;=2.75,B16&gt;=2.6,H16&gt;=9.637,H16&gt;=8.884,A16&gt;=6.05,H16&lt;12.921,D16&gt;=1.65,A16&lt;7.1,A16&gt;=5.75),5.5,"shouldnthappen")))))))))))))))))))))))))))))))))</f>
        <v>1.225</v>
      </c>
      <c r="AW16" s="1" t="n">
        <f aca="false">IF(AND(G16&gt;=0.905,F16&lt;1.5),1.767,IF(AND(H16&gt;=16.674,F16&gt;=1.5),6.55,IF(AND(A16&lt;4.35,H16&lt;14.344,G16&lt;0.905,F16&lt;1.5),1.1,IF(AND(B16&lt;3.65,H16&gt;=14.344,G16&lt;0.905,F16&lt;1.5),1.5,IF(AND(B16&gt;=3.65,H16&gt;=14.344,G16&lt;0.905,F16&lt;1.5),1.65,IF(AND(B16&lt;2.6,F16&gt;=2.5,H16&lt;16.674,F16&gt;=1.5),4.5,IF(AND(D16&gt;=0.45,A16&gt;=4.35,H16&lt;14.344,G16&lt;0.905,F16&lt;1.5),1.65,IF(AND(D16&lt;1.15,A16&lt;5.9,F16&lt;2.5,H16&lt;16.674,F16&gt;=1.5),3.56,IF(AND(B16&lt;2.75,A16&gt;=5.9,F16&lt;2.5,H16&lt;16.674,F16&gt;=1.5),5,IF(AND(H16&lt;13.531,B16&gt;=2.75,A16&gt;=5.9,F16&lt;2.5,H16&lt;16.674,F16&gt;=1.5),4.333,IF(AND(B16&lt;3.2,G16&gt;=0.669,B16&gt;=2.6,F16&gt;=2.5,H16&lt;16.674,F16&gt;=1.5),5.08,IF(AND(B16&gt;=3.2,G16&gt;=0.669,B16&gt;=2.6,F16&gt;=2.5,H16&lt;16.674,F16&gt;=1.5),5.4,IF(AND(B16&lt;3.15,A16&lt;5.05,D16&lt;0.45,A16&gt;=4.35,H16&lt;14.344,G16&lt;0.905,F16&lt;1.5),1.45,IF(AND(A16&gt;=5.55,A16&gt;=5.05,D16&lt;0.45,A16&gt;=4.35,H16&lt;14.344,G16&lt;0.905,F16&lt;1.5),1.5,IF(AND(A16&lt;5.55,A16&lt;5.65,D16&gt;=1.15,A16&lt;5.9,F16&lt;2.5,H16&lt;16.674,F16&gt;=1.5),3.95,IF(AND(A16&gt;=5.55,A16&lt;5.65,D16&gt;=1.15,A16&lt;5.9,F16&lt;2.5,H16&lt;16.674,F16&gt;=1.5),3.82,IF(AND(G16&lt;0.39,A16&gt;=5.65,D16&gt;=1.15,A16&lt;5.9,F16&lt;2.5,H16&lt;16.674,F16&gt;=1.5),4.35,IF(AND(G16&gt;=0.39,A16&gt;=5.65,D16&gt;=1.15,A16&lt;5.9,F16&lt;2.5,H16&lt;16.674,F16&gt;=1.5),3.95,IF(AND(G16&lt;0.466,H16&gt;=13.531,B16&gt;=2.75,A16&gt;=5.9,F16&lt;2.5,H16&lt;16.674,F16&gt;=1.5),4.8,IF(AND(G16&gt;=0.466,H16&gt;=13.531,B16&gt;=2.75,A16&gt;=5.9,F16&lt;2.5,H16&lt;16.674,F16&gt;=1.5),4.7,IF(AND(H16&lt;10.144,D16&lt;2.05,G16&lt;0.669,B16&gt;=2.6,F16&gt;=2.5,H16&lt;16.674,F16&gt;=1.5),5.3,IF(AND(H16&gt;=10.144,D16&lt;2.05,G16&lt;0.669,B16&gt;=2.6,F16&gt;=2.5,H16&lt;16.674,F16&gt;=1.5),5.133,IF(AND(D16&gt;=2.45,D16&gt;=2.05,G16&lt;0.669,B16&gt;=2.6,F16&gt;=2.5,H16&lt;16.674,F16&gt;=1.5),5.9,IF(AND(B16&lt;3.25,B16&gt;=3.15,A16&lt;5.05,D16&lt;0.45,A16&gt;=4.35,H16&lt;14.344,G16&lt;0.905,F16&lt;1.5),1.2,IF(AND(B16&gt;=3.25,B16&gt;=3.15,A16&lt;5.05,D16&lt;0.45,A16&gt;=4.35,H16&lt;14.344,G16&lt;0.905,F16&lt;1.5),1.36,IF(AND(B16&gt;=3.8,A16&lt;5.55,A16&gt;=5.05,D16&lt;0.45,A16&gt;=4.35,H16&lt;14.344,G16&lt;0.905,F16&lt;1.5),1.3,IF(AND(G16&lt;0.05,B16&lt;3.8,A16&lt;5.55,A16&gt;=5.05,D16&lt;0.45,A16&gt;=4.35,H16&lt;14.344,G16&lt;0.905,F16&lt;1.5),1.4,IF(AND(G16&lt;0.107,G16&lt;0.395,D16&lt;2.45,D16&gt;=2.05,G16&lt;0.669,B16&gt;=2.6,F16&gt;=2.5,H16&lt;16.674,F16&gt;=1.5),5.667,IF(AND(G16&lt;0.537,G16&gt;=0.395,D16&lt;2.45,D16&gt;=2.05,G16&lt;0.669,B16&gt;=2.6,F16&gt;=2.5,H16&lt;16.674,F16&gt;=1.5),5.6,IF(AND(G16&gt;=0.537,G16&gt;=0.395,D16&lt;2.45,D16&gt;=2.05,G16&lt;0.669,B16&gt;=2.6,F16&gt;=2.5,H16&lt;16.674,F16&gt;=1.5),5.775,IF(AND(B16&lt;3.6,G16&gt;=0.05,B16&lt;3.8,A16&lt;5.55,A16&gt;=5.05,D16&lt;0.45,A16&gt;=4.35,H16&lt;14.344,G16&lt;0.905,F16&lt;1.5),1.475,IF(AND(B16&gt;=3.6,G16&gt;=0.05,B16&lt;3.8,A16&lt;5.55,A16&gt;=5.05,D16&lt;0.45,A16&gt;=4.35,H16&lt;14.344,G16&lt;0.905,F16&lt;1.5),1.5,IF(AND(G16&lt;0.312,G16&gt;=0.107,G16&lt;0.395,D16&lt;2.45,D16&gt;=2.05,G16&lt;0.669,B16&gt;=2.6,F16&gt;=2.5,H16&lt;16.674,F16&gt;=1.5),5.18,IF(AND(G16&gt;=0.312,G16&gt;=0.107,G16&lt;0.395,D16&lt;2.45,D16&gt;=2.05,G16&lt;0.669,B16&gt;=2.6,F16&gt;=2.5,H16&lt;16.674,F16&gt;=1.5),5.4,"shouldnthappen"))))))))))))))))))))))))))))))))))</f>
        <v>1.1</v>
      </c>
      <c r="AX16" s="1" t="n">
        <f aca="false">IF(AND(D16&gt;=1.3,B16&gt;=3.45),6.25,IF(AND(B16&lt;2.75,A16&lt;5.25,B16&lt;3.45),3.9,IF(AND(D16&lt;0.25,D16&lt;1.3,B16&gt;=3.45),1.16,IF(AND(A16&gt;=5.05,B16&gt;=2.75,A16&lt;5.25,B16&lt;3.45),1.7,IF(AND(D16&lt;0.7,F16&lt;2.5,A16&gt;=5.25,B16&lt;3.45),1.5,IF(AND(H16&gt;=16.284,F16&gt;=2.5,A16&gt;=5.25,B16&lt;3.45),6.6,IF(AND(G16&lt;0.123,D16&gt;=0.25,D16&lt;1.3,B16&gt;=3.45),1.3,IF(AND(A16&lt;4.5,A16&lt;5.05,B16&gt;=2.75,A16&lt;5.25,B16&lt;3.45),1.3,IF(AND(A16&lt;5.05,G16&gt;=0.123,D16&gt;=0.25,D16&lt;1.3,B16&gt;=3.45),1.6,IF(AND(B16&lt;3.15,A16&gt;=4.5,A16&lt;5.05,B16&gt;=2.75,A16&lt;5.25,B16&lt;3.45),1.54,IF(AND(B16&gt;=3.15,A16&gt;=4.5,A16&lt;5.05,B16&gt;=2.75,A16&lt;5.25,B16&lt;3.45),1.35,IF(AND(D16&gt;=1.4,A16&lt;5.9,D16&gt;=0.7,F16&lt;2.5,A16&gt;=5.25,B16&lt;3.45),4.5,IF(AND(D16&gt;=1.55,A16&gt;=5.9,D16&gt;=0.7,F16&lt;2.5,A16&gt;=5.25,B16&lt;3.45),4.95,IF(AND(G16&gt;=0.682,D16&gt;=2.05,H16&lt;16.284,F16&gt;=2.5,A16&gt;=5.25,B16&lt;3.45),5.26,IF(AND(A16&lt;5.4,A16&gt;=5.05,G16&gt;=0.123,D16&gt;=0.25,D16&lt;1.3,B16&gt;=3.45),1.64,IF(AND(A16&gt;=5.4,A16&gt;=5.05,G16&gt;=0.123,D16&gt;=0.25,D16&lt;1.3,B16&gt;=3.45),1.6,IF(AND(G16&lt;0.372,D16&lt;1.4,A16&lt;5.9,D16&gt;=0.7,F16&lt;2.5,A16&gt;=5.25,B16&lt;3.45),4.175,IF(AND(D16&lt;1.35,D16&lt;1.55,A16&gt;=5.9,D16&gt;=0.7,F16&lt;2.5,A16&gt;=5.25,B16&lt;3.45),4.2,IF(AND(B16&lt;2.35,G16&lt;0.596,D16&lt;2.05,H16&lt;16.284,F16&gt;=2.5,A16&gt;=5.25,B16&lt;3.45),5,IF(AND(G16&gt;=0.888,G16&gt;=0.596,D16&lt;2.05,H16&lt;16.284,F16&gt;=2.5,A16&gt;=5.25,B16&lt;3.45),4.8,IF(AND(A16&gt;=6.85,G16&lt;0.682,D16&gt;=2.05,H16&lt;16.284,F16&gt;=2.5,A16&gt;=5.25,B16&lt;3.45),5.4,IF(AND(A16&gt;=5.75,G16&gt;=0.372,D16&lt;1.4,A16&lt;5.9,D16&gt;=0.7,F16&lt;2.5,A16&gt;=5.25,B16&lt;3.45),3.933,IF(AND(A16&gt;=6.75,D16&gt;=1.35,D16&lt;1.55,A16&gt;=5.9,D16&gt;=0.7,F16&lt;2.5,A16&gt;=5.25,B16&lt;3.45),4.8,IF(AND(H16&lt;11.084,B16&gt;=2.35,G16&lt;0.596,D16&lt;2.05,H16&lt;16.284,F16&gt;=2.5,A16&gt;=5.25,B16&lt;3.45),5.3,IF(AND(H16&lt;8.435,G16&lt;0.888,G16&gt;=0.596,D16&lt;2.05,H16&lt;16.284,F16&gt;=2.5,A16&gt;=5.25,B16&lt;3.45),5.1,IF(AND(H16&gt;=8.435,G16&lt;0.888,G16&gt;=0.596,D16&lt;2.05,H16&lt;16.284,F16&gt;=2.5,A16&gt;=5.25,B16&lt;3.45),4.94,IF(AND(B16&lt;3.15,A16&lt;6.85,G16&lt;0.682,D16&gt;=2.05,H16&lt;16.284,F16&gt;=2.5,A16&gt;=5.25,B16&lt;3.45),5.6,IF(AND(B16&gt;=3.15,A16&lt;6.85,G16&lt;0.682,D16&gt;=2.05,H16&lt;16.284,F16&gt;=2.5,A16&gt;=5.25,B16&lt;3.45),5.74,IF(AND(G16&lt;0.572,A16&lt;5.75,G16&gt;=0.372,D16&lt;1.4,A16&lt;5.9,D16&gt;=0.7,F16&lt;2.5,A16&gt;=5.25,B16&lt;3.45),3.7,IF(AND(D16&lt;1.45,A16&lt;6.75,D16&gt;=1.35,D16&lt;1.55,A16&gt;=5.9,D16&gt;=0.7,F16&lt;2.5,A16&gt;=5.25,B16&lt;3.45),4.46,IF(AND(D16&gt;=1.45,A16&lt;6.75,D16&gt;=1.35,D16&lt;1.55,A16&gt;=5.9,D16&gt;=0.7,F16&lt;2.5,A16&gt;=5.25,B16&lt;3.45),4.567,IF(AND(H16&lt;12.532,H16&gt;=11.084,B16&gt;=2.35,G16&lt;0.596,D16&lt;2.05,H16&lt;16.284,F16&gt;=2.5,A16&gt;=5.25,B16&lt;3.45),5.8,IF(AND(H16&gt;=12.532,H16&gt;=11.084,B16&gt;=2.35,G16&lt;0.596,D16&lt;2.05,H16&lt;16.284,F16&gt;=2.5,A16&gt;=5.25,B16&lt;3.45),5.667,IF(AND(A16&gt;=5.65,G16&gt;=0.572,A16&lt;5.75,G16&gt;=0.372,D16&lt;1.4,A16&lt;5.9,D16&gt;=0.7,F16&lt;2.5,A16&gt;=5.25,B16&lt;3.45),4.2,IF(AND(G16&lt;0.862,A16&lt;5.65,G16&gt;=0.572,A16&lt;5.75,G16&gt;=0.372,D16&lt;1.4,A16&lt;5.9,D16&gt;=0.7,F16&lt;2.5,A16&gt;=5.25,B16&lt;3.45),3.9,IF(AND(G16&gt;=0.862,A16&lt;5.65,G16&gt;=0.572,A16&lt;5.75,G16&gt;=0.372,D16&lt;1.4,A16&lt;5.9,D16&gt;=0.7,F16&lt;2.5,A16&gt;=5.25,B16&lt;3.45),4,"shouldnthappen"))))))))))))))))))))))))))))))))))))</f>
        <v>1.3</v>
      </c>
      <c r="AY16" s="1" t="n">
        <f aca="false">IF(AND(H16&gt;=8.233,D16&gt;=0.8,A16&lt;5.55),3.525,IF(AND(B16&lt;2.9,H16&gt;=15.534,A16&gt;=5.55),4.8,IF(AND(H16&gt;=12.259,A16&lt;4.75,D16&lt;0.8,A16&lt;5.55),1.25,IF(AND(B16&gt;=3.85,A16&gt;=4.75,D16&lt;0.8,A16&lt;5.55),1.425,IF(AND(D16&lt;1.55,H16&lt;8.233,D16&gt;=0.8,A16&lt;5.55),3.975,IF(AND(D16&gt;=1.55,H16&lt;8.233,D16&gt;=0.8,A16&lt;5.55),4.5,IF(AND(D16&lt;0.65,D16&lt;1.7,H16&lt;15.534,A16&gt;=5.55),1.7,IF(AND(A16&gt;=7.05,D16&gt;=1.7,H16&lt;15.534,A16&gt;=5.55),6.3,IF(AND(B16&gt;=3.35,B16&gt;=2.9,H16&gt;=15.534,A16&gt;=5.55),5.4,IF(AND(B16&lt;3.1,H16&lt;12.259,A16&lt;4.75,D16&lt;0.8,A16&lt;5.55),1.367,IF(AND(B16&gt;=3.1,H16&lt;12.259,A16&lt;4.75,D16&lt;0.8,A16&lt;5.55),1.4,IF(AND(G16&gt;=0.905,B16&lt;3.85,A16&gt;=4.75,D16&lt;0.8,A16&lt;5.55),1.9,IF(AND(H16&lt;15.681,B16&lt;3.35,B16&gt;=2.9,H16&gt;=15.534,A16&gt;=5.55),5.8,IF(AND(H16&gt;=15.681,B16&lt;3.35,B16&gt;=2.9,H16&gt;=15.534,A16&gt;=5.55),5.7,IF(AND(H16&gt;=14.877,G16&lt;0.905,B16&lt;3.85,A16&gt;=4.75,D16&lt;0.8,A16&lt;5.55),1.3,IF(AND(D16&gt;=1.25,B16&lt;2.65,D16&gt;=0.65,D16&lt;1.7,H16&lt;15.534,A16&gt;=5.55),4.433,IF(AND(G16&gt;=0.622,B16&lt;3.15,A16&lt;7.05,D16&gt;=1.7,H16&lt;15.534,A16&gt;=5.55),5.08,IF(AND(H16&gt;=13.42,B16&gt;=3.15,A16&lt;7.05,D16&gt;=1.7,H16&lt;15.534,A16&gt;=5.55),5.1,IF(AND(G16&lt;0.265,H16&lt;14.877,G16&lt;0.905,B16&lt;3.85,A16&gt;=4.75,D16&lt;0.8,A16&lt;5.55),1.2,IF(AND(A16&lt;5.75,D16&lt;1.25,B16&lt;2.65,D16&gt;=0.65,D16&lt;1.7,H16&lt;15.534,A16&gt;=5.55),3.7,IF(AND(A16&gt;=5.75,D16&lt;1.25,B16&lt;2.65,D16&gt;=0.65,D16&lt;1.7,H16&lt;15.534,A16&gt;=5.55),4,IF(AND(G16&gt;=0.652,D16&lt;1.35,B16&gt;=2.65,D16&gt;=0.65,D16&lt;1.7,H16&lt;15.534,A16&gt;=5.55),3.6,IF(AND(H16&lt;7.47,D16&gt;=1.35,B16&gt;=2.65,D16&gt;=0.65,D16&lt;1.7,H16&lt;15.534,A16&gt;=5.55),5.1,IF(AND(H16&lt;10.914,G16&lt;0.622,B16&lt;3.15,A16&lt;7.05,D16&gt;=1.7,H16&lt;15.534,A16&gt;=5.55),5.36,IF(AND(H16&gt;=10.914,G16&lt;0.622,B16&lt;3.15,A16&lt;7.05,D16&gt;=1.7,H16&lt;15.534,A16&gt;=5.55),5.64,IF(AND(G16&gt;=0.657,H16&lt;13.42,B16&gt;=3.15,A16&lt;7.05,D16&gt;=1.7,H16&lt;15.534,A16&gt;=5.55),6,IF(AND(G16&gt;=0.782,G16&gt;=0.265,H16&lt;14.877,G16&lt;0.905,B16&lt;3.85,A16&gt;=4.75,D16&lt;0.8,A16&lt;5.55),1.48,IF(AND(H16&lt;11.286,G16&lt;0.652,D16&lt;1.35,B16&gt;=2.65,D16&gt;=0.65,D16&lt;1.7,H16&lt;15.534,A16&gt;=5.55),4.24,IF(AND(H16&gt;=11.286,G16&lt;0.652,D16&lt;1.35,B16&gt;=2.65,D16&gt;=0.65,D16&lt;1.7,H16&lt;15.534,A16&gt;=5.55),4.05,IF(AND(G16&lt;0.413,H16&gt;=7.47,D16&gt;=1.35,B16&gt;=2.65,D16&gt;=0.65,D16&lt;1.7,H16&lt;15.534,A16&gt;=5.55),5.1,IF(AND(H16&lt;11.325,G16&lt;0.657,H16&lt;13.42,B16&gt;=3.15,A16&lt;7.05,D16&gt;=1.7,H16&lt;15.534,A16&gt;=5.55),5.8,IF(AND(H16&gt;=11.325,G16&lt;0.657,H16&lt;13.42,B16&gt;=3.15,A16&lt;7.05,D16&gt;=1.7,H16&lt;15.534,A16&gt;=5.55),5.6,IF(AND(D16&gt;=0.35,G16&lt;0.782,G16&gt;=0.265,H16&lt;14.877,G16&lt;0.905,B16&lt;3.85,A16&gt;=4.75,D16&lt;0.8,A16&lt;5.55),1.633,IF(AND(B16&lt;2.85,G16&gt;=0.413,H16&gt;=7.47,D16&gt;=1.35,B16&gt;=2.65,D16&gt;=0.65,D16&lt;1.7,H16&lt;15.534,A16&gt;=5.55),4.6,IF(AND(D16&lt;0.15,D16&lt;0.35,G16&lt;0.782,G16&gt;=0.265,H16&lt;14.877,G16&lt;0.905,B16&lt;3.85,A16&gt;=4.75,D16&lt;0.8,A16&lt;5.55),1.5,IF(AND(D16&gt;=0.15,D16&lt;0.35,G16&lt;0.782,G16&gt;=0.265,H16&lt;14.877,G16&lt;0.905,B16&lt;3.85,A16&gt;=4.75,D16&lt;0.8,A16&lt;5.55),1.543,IF(AND(A16&gt;=6.8,B16&gt;=2.85,G16&gt;=0.413,H16&gt;=7.47,D16&gt;=1.35,B16&gt;=2.65,D16&gt;=0.65,D16&lt;1.7,H16&lt;15.534,A16&gt;=5.55),4.9,IF(AND(H16&lt;13.531,A16&lt;6.8,B16&gt;=2.85,G16&gt;=0.413,H16&gt;=7.47,D16&gt;=1.35,B16&gt;=2.65,D16&gt;=0.65,D16&lt;1.7,H16&lt;15.534,A16&gt;=5.55),4.5,IF(AND(H16&gt;=13.531,A16&lt;6.8,B16&gt;=2.85,G16&gt;=0.413,H16&gt;=7.47,D16&gt;=1.35,B16&gt;=2.65,D16&gt;=0.65,D16&lt;1.7,H16&lt;15.534,A16&gt;=5.55),4.7,"shouldnthappen")))))))))))))))))))))))))))))))))))))))</f>
        <v>1.25</v>
      </c>
      <c r="AZ16" s="1" t="n">
        <f aca="false">IF(AND(H16&gt;=15.371,B16&gt;=3.35),5.4,IF(AND(G16&gt;=0.851,H16&gt;=15.244,B16&lt;3.35),4.75,IF(AND(F16&gt;=2,H16&lt;15.371,B16&gt;=3.35),5.6,IF(AND(B16&lt;2.75,A16&lt;5.15,H16&lt;15.244,B16&lt;3.35),3.42,IF(AND(A16&gt;=7.25,G16&lt;0.851,H16&gt;=15.244,B16&lt;3.35),6.6,IF(AND(A16&lt;4.45,B16&gt;=2.75,A16&lt;5.15,H16&lt;15.244,B16&lt;3.35),1.1,IF(AND(G16&lt;0.527,A16&lt;7.25,G16&lt;0.851,H16&gt;=15.244,B16&lt;3.35),5.08,IF(AND(G16&gt;=0.527,A16&lt;7.25,G16&lt;0.851,H16&gt;=15.244,B16&lt;3.35),5.8,IF(AND(D16&gt;=0.35,B16&lt;3.7,F16&lt;2,H16&lt;15.371,B16&gt;=3.35),1.55,IF(AND(H16&lt;6.542,B16&gt;=3.7,F16&lt;2,H16&lt;15.371,B16&gt;=3.35),1.9,IF(AND(B16&lt;3.25,A16&gt;=4.45,B16&gt;=2.75,A16&lt;5.15,H16&lt;15.244,B16&lt;3.35),1.46,IF(AND(B16&gt;=3.25,A16&gt;=4.45,B16&gt;=2.75,A16&lt;5.15,H16&lt;15.244,B16&lt;3.35),1.7,IF(AND(H16&lt;13.654,B16&gt;=2.95,D16&lt;1.45,A16&gt;=5.15,H16&lt;15.244,B16&lt;3.35),4.3,IF(AND(H16&gt;=13.654,B16&gt;=2.95,D16&lt;1.45,A16&gt;=5.15,H16&lt;15.244,B16&lt;3.35),4.625,IF(AND(F16&gt;=2.5,D16&lt;1.75,D16&gt;=1.45,A16&gt;=5.15,H16&lt;15.244,B16&lt;3.35),5.3,IF(AND(G16&gt;=0.853,D16&gt;=1.75,D16&gt;=1.45,A16&gt;=5.15,H16&lt;15.244,B16&lt;3.35),5.15,IF(AND(D16&gt;=0.25,D16&lt;0.35,B16&lt;3.7,F16&lt;2,H16&lt;15.371,B16&gt;=3.35),1.3,IF(AND(B16&lt;3.85,H16&gt;=6.542,B16&gt;=3.7,F16&lt;2,H16&lt;15.371,B16&gt;=3.35),1.633,IF(AND(H16&lt;7.02,H16&lt;10.688,B16&lt;2.95,D16&lt;1.45,A16&gt;=5.15,H16&lt;15.244,B16&lt;3.35),3.98,IF(AND(G16&lt;0.338,H16&gt;=10.688,B16&lt;2.95,D16&lt;1.45,A16&gt;=5.15,H16&lt;15.244,B16&lt;3.35),4.22,IF(AND(G16&gt;=0.338,H16&gt;=10.688,B16&lt;2.95,D16&lt;1.45,A16&gt;=5.15,H16&lt;15.244,B16&lt;3.35),3.9,IF(AND(B16&lt;2.75,F16&lt;2.5,D16&lt;1.75,D16&gt;=1.45,A16&gt;=5.15,H16&lt;15.244,B16&lt;3.35),5.1,IF(AND(B16&gt;=2.75,F16&lt;2.5,D16&lt;1.75,D16&gt;=1.45,A16&gt;=5.15,H16&lt;15.244,B16&lt;3.35),4.74,IF(AND(A16&gt;=7,G16&lt;0.853,D16&gt;=1.75,D16&gt;=1.45,A16&gt;=5.15,H16&lt;15.244,B16&lt;3.35),6.5,IF(AND(G16&gt;=0.934,D16&lt;0.25,D16&lt;0.35,B16&lt;3.7,F16&lt;2,H16&lt;15.371,B16&gt;=3.35),1.7,IF(AND(D16&lt;0.25,B16&gt;=3.85,H16&gt;=6.542,B16&gt;=3.7,F16&lt;2,H16&lt;15.371,B16&gt;=3.35),1.5,IF(AND(D16&gt;=0.25,B16&gt;=3.85,H16&gt;=6.542,B16&gt;=3.7,F16&lt;2,H16&lt;15.371,B16&gt;=3.35),1.4,IF(AND(B16&lt;2.5,H16&gt;=7.02,H16&lt;10.688,B16&lt;2.95,D16&lt;1.45,A16&gt;=5.15,H16&lt;15.244,B16&lt;3.35),3.8,IF(AND(G16&gt;=0.74,A16&lt;7,G16&lt;0.853,D16&gt;=1.75,D16&gt;=1.45,A16&gt;=5.15,H16&lt;15.244,B16&lt;3.35),6,IF(AND(G16&gt;=0.61,G16&lt;0.934,D16&lt;0.25,D16&lt;0.35,B16&lt;3.7,F16&lt;2,H16&lt;15.371,B16&gt;=3.35),1.5,IF(AND(D16&lt;1.15,B16&gt;=2.5,H16&gt;=7.02,H16&lt;10.688,B16&lt;2.95,D16&lt;1.45,A16&gt;=5.15,H16&lt;15.244,B16&lt;3.35),3.5,IF(AND(D16&gt;=1.15,B16&gt;=2.5,H16&gt;=7.02,H16&lt;10.688,B16&lt;2.95,D16&lt;1.45,A16&gt;=5.15,H16&lt;15.244,B16&lt;3.35),3.6,IF(AND(G16&gt;=0.626,G16&lt;0.74,A16&lt;7,G16&lt;0.853,D16&gt;=1.75,D16&gt;=1.45,A16&gt;=5.15,H16&lt;15.244,B16&lt;3.35),4.9,IF(AND(H16&lt;13.641,G16&lt;0.61,G16&lt;0.934,D16&lt;0.25,D16&lt;0.35,B16&lt;3.7,F16&lt;2,H16&lt;15.371,B16&gt;=3.35),1.425,IF(AND(H16&gt;=13.641,G16&lt;0.61,G16&lt;0.934,D16&lt;0.25,D16&lt;0.35,B16&lt;3.7,F16&lt;2,H16&lt;15.371,B16&gt;=3.35),1.3,IF(AND(B16&lt;3.05,G16&lt;0.626,G16&lt;0.74,A16&lt;7,G16&lt;0.853,D16&gt;=1.75,D16&gt;=1.45,A16&gt;=5.15,H16&lt;15.244,B16&lt;3.35),5.475,IF(AND(B16&gt;=3.05,G16&lt;0.626,G16&lt;0.74,A16&lt;7,G16&lt;0.853,D16&gt;=1.75,D16&gt;=1.45,A16&gt;=5.15,H16&lt;15.244,B16&lt;3.35),5.633,"shouldnthappen")))))))))))))))))))))))))))))))))))))</f>
        <v>1.1</v>
      </c>
      <c r="BA16" s="1" t="n">
        <f aca="false">IF(AND(F16&gt;=2,B16&gt;=3.4),6.1,IF(AND(B16&lt;2.75,A16&lt;5.15,B16&lt;3.4),3.225,IF(AND(G16&gt;=0.821,F16&lt;2,B16&gt;=3.4),1.9,IF(AND(B16&gt;=3.2,B16&gt;=2.75,A16&lt;5.15,B16&lt;3.4),1.7,IF(AND(A16&lt;4.8,G16&lt;0.821,F16&lt;2,B16&gt;=3.4),1,IF(AND(G16&gt;=0.446,B16&lt;3.2,B16&gt;=2.75,A16&lt;5.15,B16&lt;3.4),1.1,IF(AND(G16&lt;0.356,D16&lt;1.45,A16&lt;6.25,A16&gt;=5.15,B16&lt;3.4),4.32,IF(AND(G16&lt;0.591,D16&gt;=1.45,A16&lt;6.25,A16&gt;=5.15,B16&lt;3.4),4.6,IF(AND(D16&lt;1.75,G16&lt;0.597,A16&gt;=6.25,A16&gt;=5.15,B16&lt;3.4),4.86,IF(AND(H16&gt;=16.472,G16&gt;=0.597,A16&gt;=6.25,A16&gt;=5.15,B16&lt;3.4),6.6,IF(AND(G16&lt;0.063,G16&lt;0.446,B16&lt;3.2,B16&gt;=2.75,A16&lt;5.15,B16&lt;3.4),1.4,IF(AND(A16&gt;=5.95,G16&gt;=0.356,D16&lt;1.45,A16&lt;6.25,A16&gt;=5.15,B16&lt;3.4),4.6,IF(AND(B16&gt;=2.9,G16&gt;=0.591,D16&gt;=1.45,A16&lt;6.25,A16&gt;=5.15,B16&lt;3.4),4.867,IF(AND(D16&gt;=2.4,H16&lt;16.472,G16&gt;=0.597,A16&gt;=6.25,A16&gt;=5.15,B16&lt;3.4),6,IF(AND(A16&lt;5.45,B16&gt;=3.85,A16&gt;=4.8,G16&lt;0.821,F16&lt;2,B16&gt;=3.4),1.3,IF(AND(A16&gt;=5.45,B16&gt;=3.85,A16&gt;=4.8,G16&lt;0.821,F16&lt;2,B16&gt;=3.4),1.45,IF(AND(H16&lt;14.273,G16&gt;=0.063,G16&lt;0.446,B16&lt;3.2,B16&gt;=2.75,A16&lt;5.15,B16&lt;3.4),1.5,IF(AND(H16&gt;=14.273,G16&gt;=0.063,G16&lt;0.446,B16&lt;3.2,B16&gt;=2.75,A16&lt;5.15,B16&lt;3.4),1.6,IF(AND(G16&gt;=0.572,A16&lt;5.95,G16&gt;=0.356,D16&lt;1.45,A16&lt;6.25,A16&gt;=5.15,B16&lt;3.4),3.9,IF(AND(G16&lt;0.827,B16&lt;2.9,G16&gt;=0.591,D16&gt;=1.45,A16&lt;6.25,A16&gt;=5.15,B16&lt;3.4),4.9,IF(AND(G16&gt;=0.827,B16&lt;2.9,G16&gt;=0.591,D16&gt;=1.45,A16&lt;6.25,A16&gt;=5.15,B16&lt;3.4),5.1,IF(AND(A16&gt;=7.2,B16&lt;3.05,D16&gt;=1.75,G16&lt;0.597,A16&gt;=6.25,A16&gt;=5.15,B16&lt;3.4),6.7,IF(AND(G16&lt;0.353,B16&gt;=3.05,D16&gt;=1.75,G16&lt;0.597,A16&gt;=6.25,A16&gt;=5.15,B16&lt;3.4),5.22,IF(AND(G16&gt;=0.353,B16&gt;=3.05,D16&gt;=1.75,G16&lt;0.597,A16&gt;=6.25,A16&gt;=5.15,B16&lt;3.4),5.65,IF(AND(A16&lt;6.55,D16&lt;2.4,H16&lt;16.472,G16&gt;=0.597,A16&gt;=6.25,A16&gt;=5.15,B16&lt;3.4),5.033,IF(AND(H16&lt;12.719,G16&lt;0.385,B16&lt;3.85,A16&gt;=4.8,G16&lt;0.821,F16&lt;2,B16&gt;=3.4),1.54,IF(AND(H16&gt;=12.719,G16&lt;0.385,B16&lt;3.85,A16&gt;=4.8,G16&lt;0.821,F16&lt;2,B16&gt;=3.4),1.3,IF(AND(B16&lt;3.6,G16&gt;=0.385,B16&lt;3.85,A16&gt;=4.8,G16&lt;0.821,F16&lt;2,B16&gt;=3.4),1.325,IF(AND(B16&gt;=3.6,G16&gt;=0.385,B16&lt;3.85,A16&gt;=4.8,G16&lt;0.821,F16&lt;2,B16&gt;=3.4),1.55,IF(AND(D16&lt;1.05,G16&lt;0.572,A16&lt;5.95,G16&gt;=0.356,D16&lt;1.45,A16&lt;6.25,A16&gt;=5.15,B16&lt;3.4),3.633,IF(AND(D16&gt;=2.15,A16&lt;7.2,B16&lt;3.05,D16&gt;=1.75,G16&lt;0.597,A16&gt;=6.25,A16&gt;=5.15,B16&lt;3.4),5.667,IF(AND(H16&lt;13.094,A16&gt;=6.55,D16&lt;2.4,H16&lt;16.472,G16&gt;=0.597,A16&gt;=6.25,A16&gt;=5.15,B16&lt;3.4),5.2,IF(AND(D16&lt;1.15,D16&gt;=1.05,G16&lt;0.572,A16&lt;5.95,G16&gt;=0.356,D16&lt;1.45,A16&lt;6.25,A16&gt;=5.15,B16&lt;3.4),3.8,IF(AND(D16&gt;=1.15,D16&gt;=1.05,G16&lt;0.572,A16&lt;5.95,G16&gt;=0.356,D16&lt;1.45,A16&lt;6.25,A16&gt;=5.15,B16&lt;3.4),3.9,IF(AND(G16&gt;=0.487,D16&lt;2.15,A16&lt;7.2,B16&lt;3.05,D16&gt;=1.75,G16&lt;0.597,A16&gt;=6.25,A16&gt;=5.15,B16&lt;3.4),5.8,IF(AND(A16&lt;6.8,H16&gt;=13.094,A16&gt;=6.55,D16&lt;2.4,H16&lt;16.472,G16&gt;=0.597,A16&gt;=6.25,A16&gt;=5.15,B16&lt;3.4),4.52,IF(AND(A16&gt;=6.8,H16&gt;=13.094,A16&gt;=6.55,D16&lt;2.4,H16&lt;16.472,G16&gt;=0.597,A16&gt;=6.25,A16&gt;=5.15,B16&lt;3.4),4.75,IF(AND(B16&lt;2.95,G16&lt;0.487,D16&lt;2.15,A16&lt;7.2,B16&lt;3.05,D16&gt;=1.75,G16&lt;0.597,A16&gt;=6.25,A16&gt;=5.15,B16&lt;3.4),5.6,IF(AND(B16&gt;=2.95,G16&lt;0.487,D16&lt;2.15,A16&lt;7.2,B16&lt;3.05,D16&gt;=1.75,G16&lt;0.597,A16&gt;=6.25,A16&gt;=5.15,B16&lt;3.4),5.5,"shouldnthappen")))))))))))))))))))))))))))))))))))))))</f>
        <v>1.1</v>
      </c>
      <c r="BB16" s="1" t="n">
        <f aca="false">IF(AND(A16&lt;4.35,B16&lt;3.25,F16&lt;1.5),1.1,IF(AND(H16&lt;14.005,A16&gt;=4.35,B16&lt;3.25,F16&lt;1.5),1.3,IF(AND(H16&gt;=14.005,A16&gt;=4.35,B16&lt;3.25,F16&lt;1.5),1.6,IF(AND(G16&gt;=0.905,A16&lt;5.15,B16&gt;=3.25,F16&lt;1.5),1.9,IF(AND(B16&lt;3.45,A16&gt;=5.15,B16&gt;=3.25,F16&lt;1.5),1.6,IF(AND(F16&gt;=2.5,D16&gt;=1.35,D16&lt;1.75,F16&gt;=1.5),4.867,IF(AND(A16&gt;=7.05,D16&gt;=2.05,D16&gt;=1.75,F16&gt;=1.5),6.35,IF(AND(D16&gt;=0.4,G16&lt;0.905,A16&lt;5.15,B16&gt;=3.25,F16&lt;1.5),1.65,IF(AND(B16&lt;3.6,B16&gt;=3.45,A16&gt;=5.15,B16&gt;=3.25,F16&lt;1.5),1.35,IF(AND(H16&lt;6.808,H16&lt;9.386,D16&lt;1.35,D16&lt;1.75,F16&gt;=1.5),4.05,IF(AND(H16&gt;=6.808,H16&lt;9.386,D16&lt;1.35,D16&lt;1.75,F16&gt;=1.5),3.46,IF(AND(B16&lt;2.45,F16&lt;2.5,D16&gt;=1.35,D16&lt;1.75,F16&gt;=1.5),4.5,IF(AND(H16&gt;=13.115,D16&lt;1.95,D16&lt;2.05,D16&gt;=1.75,F16&gt;=1.5),4.85,IF(AND(G16&lt;0.196,D16&gt;=1.95,D16&lt;2.05,D16&gt;=1.75,F16&gt;=1.5),6.7,IF(AND(G16&gt;=0.196,D16&gt;=1.95,D16&lt;2.05,D16&gt;=1.75,F16&gt;=1.5),5.12,IF(AND(H16&lt;10.925,D16&lt;0.4,G16&lt;0.905,A16&lt;5.15,B16&gt;=3.25,F16&lt;1.5),1.4,IF(AND(H16&gt;=10.925,D16&lt;0.4,G16&lt;0.905,A16&lt;5.15,B16&gt;=3.25,F16&lt;1.5),1.45,IF(AND(H16&lt;14.096,B16&gt;=3.6,B16&gt;=3.45,A16&gt;=5.15,B16&gt;=3.25,F16&lt;1.5),1.42,IF(AND(H16&gt;=14.096,B16&gt;=3.6,B16&gt;=3.45,A16&gt;=5.15,B16&gt;=3.25,F16&lt;1.5),1.7,IF(AND(B16&lt;2.45,D16&lt;1.15,H16&gt;=9.386,D16&lt;1.35,D16&lt;1.75,F16&gt;=1.5),3.6,IF(AND(B16&gt;=2.45,D16&lt;1.15,H16&gt;=9.386,D16&lt;1.35,D16&lt;1.75,F16&gt;=1.5),3.9,IF(AND(G16&lt;0.246,D16&gt;=1.15,H16&gt;=9.386,D16&lt;1.35,D16&lt;1.75,F16&gt;=1.5),4.4,IF(AND(B16&lt;2.75,B16&gt;=2.45,F16&lt;2.5,D16&gt;=1.35,D16&lt;1.75,F16&gt;=1.5),5.1,IF(AND(H16&lt;11.084,H16&lt;13.115,D16&lt;1.95,D16&lt;2.05,D16&gt;=1.75,F16&gt;=1.5),5.35,IF(AND(H16&gt;=11.084,H16&lt;13.115,D16&lt;1.95,D16&lt;2.05,D16&gt;=1.75,F16&gt;=1.5),5.7,IF(AND(H16&lt;15.52,D16&lt;2.25,A16&lt;7.05,D16&gt;=2.05,D16&gt;=1.75,F16&gt;=1.5),5.45,IF(AND(H16&gt;=15.52,D16&lt;2.25,A16&lt;7.05,D16&gt;=2.05,D16&gt;=1.75,F16&gt;=1.5),5.725,IF(AND(G16&gt;=0.775,D16&gt;=2.25,A16&lt;7.05,D16&gt;=2.05,D16&gt;=1.75,F16&gt;=1.5),5.2,IF(AND(D16&lt;1.25,G16&gt;=0.246,D16&gt;=1.15,H16&gt;=9.386,D16&lt;1.35,D16&lt;1.75,F16&gt;=1.5),4.05,IF(AND(A16&lt;5.85,B16&gt;=2.75,B16&gt;=2.45,F16&lt;2.5,D16&gt;=1.35,D16&lt;1.75,F16&gt;=1.5),4.5,IF(AND(B16&lt;3.3,G16&lt;0.775,D16&gt;=2.25,A16&lt;7.05,D16&gt;=2.05,D16&gt;=1.75,F16&gt;=1.5),5.64,IF(AND(B16&gt;=3.3,G16&lt;0.775,D16&gt;=2.25,A16&lt;7.05,D16&gt;=2.05,D16&gt;=1.75,F16&gt;=1.5),5.6,IF(AND(A16&lt;5.9,D16&gt;=1.25,G16&gt;=0.246,D16&gt;=1.15,H16&gt;=9.386,D16&lt;1.35,D16&lt;1.75,F16&gt;=1.5),4.2,IF(AND(A16&gt;=5.9,D16&gt;=1.25,G16&gt;=0.246,D16&gt;=1.15,H16&gt;=9.386,D16&lt;1.35,D16&lt;1.75,F16&gt;=1.5),4,IF(AND(G16&gt;=0.437,A16&gt;=5.85,B16&gt;=2.75,B16&gt;=2.45,F16&lt;2.5,D16&gt;=1.35,D16&lt;1.75,F16&gt;=1.5),4.75,IF(AND(H16&lt;9.446,G16&lt;0.437,A16&gt;=5.85,B16&gt;=2.75,B16&gt;=2.45,F16&lt;2.5,D16&gt;=1.35,D16&lt;1.75,F16&gt;=1.5),4.6,IF(AND(H16&gt;=9.446,G16&lt;0.437,A16&gt;=5.85,B16&gt;=2.75,B16&gt;=2.45,F16&lt;2.5,D16&gt;=1.35,D16&lt;1.75,F16&gt;=1.5),4.7,"shouldnthappen")))))))))))))))))))))))))))))))))))))</f>
        <v>1.1</v>
      </c>
      <c r="BC16" s="1" t="n">
        <f aca="false">IF(AND(G16&gt;=0.905,F16&lt;1.5),1.65,IF(AND(D16&gt;=0.45,G16&lt;0.905,F16&lt;1.5),1.65,IF(AND(A16&lt;5.15,D16&lt;1.55,F16&gt;=1.5),3.225,IF(AND(F16&gt;=2.5,A16&gt;=5.15,D16&lt;1.55,F16&gt;=1.5),5.05,IF(AND(H16&lt;5.767,A16&lt;7.05,D16&gt;=1.55,F16&gt;=1.5),4.5,IF(AND(D16&lt;1.7,A16&gt;=7.05,D16&gt;=1.55,F16&gt;=1.5),5.8,IF(AND(A16&gt;=5.3,G16&lt;0.207,D16&lt;0.45,G16&lt;0.905,F16&lt;1.5),1.3,IF(AND(D16&gt;=0.35,G16&gt;=0.207,D16&lt;0.45,G16&lt;0.905,F16&lt;1.5),1.5,IF(AND(G16&lt;0.155,D16&gt;=1.7,A16&gt;=7.05,D16&gt;=1.55,F16&gt;=1.5),6.7,IF(AND(G16&gt;=0.155,D16&gt;=1.7,A16&gt;=7.05,D16&gt;=1.55,F16&gt;=1.5),6.34,IF(AND(G16&lt;0.05,A16&lt;5.3,G16&lt;0.207,D16&lt;0.45,G16&lt;0.905,F16&lt;1.5),1.4,IF(AND(G16&gt;=0.05,A16&lt;5.3,G16&lt;0.207,D16&lt;0.45,G16&lt;0.905,F16&lt;1.5),1.5,IF(AND(A16&lt;4.5,D16&lt;0.35,G16&gt;=0.207,D16&lt;0.45,G16&lt;0.905,F16&lt;1.5),1.3,IF(AND(G16&lt;0.308,A16&lt;6.2,F16&lt;2.5,A16&gt;=5.15,D16&lt;1.55,F16&gt;=1.5),4.5,IF(AND(D16&lt;1.35,A16&gt;=6.2,F16&lt;2.5,A16&gt;=5.15,D16&lt;1.55,F16&gt;=1.5),4.367,IF(AND(D16&lt;1.85,A16&lt;6.15,H16&gt;=5.767,A16&lt;7.05,D16&gt;=1.55,F16&gt;=1.5),4.933,IF(AND(G16&gt;=0.558,A16&gt;=4.5,D16&lt;0.35,G16&gt;=0.207,D16&lt;0.45,G16&lt;0.905,F16&lt;1.5),1.5,IF(AND(H16&gt;=13.383,G16&gt;=0.308,A16&lt;6.2,F16&lt;2.5,A16&gt;=5.15,D16&lt;1.55,F16&gt;=1.5),4.7,IF(AND(H16&gt;=12.206,D16&gt;=1.35,A16&gt;=6.2,F16&lt;2.5,A16&gt;=5.15,D16&lt;1.55,F16&gt;=1.5),4.575,IF(AND(A16&lt;5.7,D16&gt;=1.85,A16&lt;6.15,H16&gt;=5.767,A16&lt;7.05,D16&gt;=1.55,F16&gt;=1.5),4.9,IF(AND(A16&gt;=5.7,D16&gt;=1.85,A16&lt;6.15,H16&gt;=5.767,A16&lt;7.05,D16&gt;=1.55,F16&gt;=1.5),5.1,IF(AND(G16&lt;0.079,G16&lt;0.364,A16&gt;=6.15,H16&gt;=5.767,A16&lt;7.05,D16&gt;=1.55,F16&gt;=1.5),5.6,IF(AND(G16&gt;=0.079,G16&lt;0.364,A16&gt;=6.15,H16&gt;=5.767,A16&lt;7.05,D16&gt;=1.55,F16&gt;=1.5),5.25,IF(AND(G16&gt;=0.447,G16&lt;0.558,A16&gt;=4.5,D16&lt;0.35,G16&gt;=0.207,D16&lt;0.45,G16&lt;0.905,F16&lt;1.5),1.3,IF(AND(B16&gt;=2.95,H16&lt;13.383,G16&gt;=0.308,A16&lt;6.2,F16&lt;2.5,A16&gt;=5.15,D16&lt;1.55,F16&gt;=1.5),4.6,IF(AND(B16&lt;2.65,H16&lt;12.206,D16&gt;=1.35,A16&gt;=6.2,F16&lt;2.5,A16&gt;=5.15,D16&lt;1.55,F16&gt;=1.5),4.9,IF(AND(D16&lt;2.45,A16&lt;6.6,G16&gt;=0.364,A16&gt;=6.15,H16&gt;=5.767,A16&lt;7.05,D16&gt;=1.55,F16&gt;=1.5),5.6,IF(AND(D16&gt;=2.45,A16&lt;6.6,G16&gt;=0.364,A16&gt;=6.15,H16&gt;=5.767,A16&lt;7.05,D16&gt;=1.55,F16&gt;=1.5),6,IF(AND(H16&lt;12.921,A16&gt;=6.6,G16&gt;=0.364,A16&gt;=6.15,H16&gt;=5.767,A16&lt;7.05,D16&gt;=1.55,F16&gt;=1.5),5.725,IF(AND(H16&gt;=12.921,A16&gt;=6.6,G16&gt;=0.364,A16&gt;=6.15,H16&gt;=5.767,A16&lt;7.05,D16&gt;=1.55,F16&gt;=1.5),5.367,IF(AND(B16&lt;3.15,G16&lt;0.447,G16&lt;0.558,A16&gt;=4.5,D16&lt;0.35,G16&gt;=0.207,D16&lt;0.45,G16&lt;0.905,F16&lt;1.5),1.5,IF(AND(B16&gt;=3.15,G16&lt;0.447,G16&lt;0.558,A16&gt;=4.5,D16&lt;0.35,G16&gt;=0.207,D16&lt;0.45,G16&lt;0.905,F16&lt;1.5),1.36,IF(AND(B16&gt;=2.85,B16&lt;2.95,H16&lt;13.383,G16&gt;=0.308,A16&lt;6.2,F16&lt;2.5,A16&gt;=5.15,D16&lt;1.55,F16&gt;=1.5),3.6,IF(AND(H16&lt;9.446,B16&gt;=2.65,H16&lt;12.206,D16&gt;=1.35,A16&gt;=6.2,F16&lt;2.5,A16&gt;=5.15,D16&lt;1.55,F16&gt;=1.5),4.6,IF(AND(H16&gt;=9.446,B16&gt;=2.65,H16&lt;12.206,D16&gt;=1.35,A16&gt;=6.2,F16&lt;2.5,A16&gt;=5.15,D16&lt;1.55,F16&gt;=1.5),4.7,IF(AND(D16&lt;1.2,B16&lt;2.85,B16&lt;2.95,H16&lt;13.383,G16&gt;=0.308,A16&lt;6.2,F16&lt;2.5,A16&gt;=5.15,D16&lt;1.55,F16&gt;=1.5),3.75,IF(AND(G16&lt;0.356,D16&gt;=1.2,B16&lt;2.85,B16&lt;2.95,H16&lt;13.383,G16&gt;=0.308,A16&lt;6.2,F16&lt;2.5,A16&gt;=5.15,D16&lt;1.55,F16&gt;=1.5),4.2,IF(AND(G16&gt;=0.356,D16&gt;=1.2,B16&lt;2.85,B16&lt;2.95,H16&lt;13.383,G16&gt;=0.308,A16&lt;6.2,F16&lt;2.5,A16&gt;=5.15,D16&lt;1.55,F16&gt;=1.5),3.96,"shouldnthappen"))))))))))))))))))))))))))))))))))))))</f>
        <v>1.3</v>
      </c>
      <c r="BD16" s="1" t="n">
        <f aca="false">IF(AND(B16&lt;2.7,A16&lt;5.3,B16&lt;3.15),3.42,IF(AND(F16&lt;2.5,A16&gt;=5.85,B16&gt;=3.15),4.7,IF(AND(A16&lt;4.35,B16&gt;=2.7,A16&lt;5.3,B16&lt;3.15),1.1,IF(AND(A16&gt;=4.35,B16&gt;=2.7,A16&lt;5.3,B16&lt;3.15),1.42,IF(AND(A16&gt;=7.05,F16&gt;=2.5,A16&gt;=5.3,B16&lt;3.15),6.067,IF(AND(D16&gt;=0.45,A16&lt;5.05,A16&lt;5.85,B16&gt;=3.15),1.6,IF(AND(B16&lt;3.35,A16&gt;=5.05,A16&lt;5.85,B16&gt;=3.15),1.7,IF(AND(A16&gt;=6.85,F16&gt;=2.5,A16&gt;=5.85,B16&gt;=3.15),6.22,IF(AND(D16&lt;1.25,D16&lt;1.35,F16&lt;2.5,A16&gt;=5.3,B16&lt;3.15),4.033,IF(AND(D16&gt;=1.25,D16&lt;1.35,F16&lt;2.5,A16&gt;=5.3,B16&lt;3.15),4.233,IF(AND(A16&lt;6.05,D16&gt;=1.35,F16&lt;2.5,A16&gt;=5.3,B16&lt;3.15),5.1,IF(AND(H16&gt;=13.29,A16&lt;7.05,F16&gt;=2.5,A16&gt;=5.3,B16&lt;3.15),4.96,IF(AND(G16&gt;=0.858,D16&lt;0.45,A16&lt;5.05,A16&lt;5.85,B16&gt;=3.15),1.3,IF(AND(D16&gt;=0.35,B16&gt;=3.35,A16&gt;=5.05,A16&lt;5.85,B16&gt;=3.15),1.4,IF(AND(B16&lt;3.25,A16&lt;6.85,F16&gt;=2.5,A16&gt;=5.85,B16&gt;=3.15),5.233,IF(AND(A16&gt;=6.8,A16&gt;=6.05,D16&gt;=1.35,F16&lt;2.5,A16&gt;=5.3,B16&lt;3.15),4.9,IF(AND(G16&gt;=0.622,H16&lt;13.29,A16&lt;7.05,F16&gt;=2.5,A16&gt;=5.3,B16&lt;3.15),5.067,IF(AND(H16&lt;8.834,G16&lt;0.858,D16&lt;0.45,A16&lt;5.05,A16&lt;5.85,B16&gt;=3.15),1.4,IF(AND(G16&lt;0.774,B16&gt;=3.25,A16&lt;6.85,F16&gt;=2.5,A16&gt;=5.85,B16&gt;=3.15),5.8,IF(AND(G16&gt;=0.774,B16&gt;=3.25,A16&lt;6.85,F16&gt;=2.5,A16&gt;=5.85,B16&gt;=3.15),5.4,IF(AND(H16&gt;=12.206,A16&lt;6.8,A16&gt;=6.05,D16&gt;=1.35,F16&lt;2.5,A16&gt;=5.3,B16&lt;3.15),4.5,IF(AND(G16&gt;=0.439,G16&lt;0.622,H16&lt;13.29,A16&lt;7.05,F16&gt;=2.5,A16&gt;=5.3,B16&lt;3.15),5.667,IF(AND(G16&lt;0.227,H16&gt;=8.834,G16&lt;0.858,D16&lt;0.45,A16&lt;5.05,A16&lt;5.85,B16&gt;=3.15),1.4,IF(AND(G16&gt;=0.227,H16&gt;=8.834,G16&lt;0.858,D16&lt;0.45,A16&lt;5.05,A16&lt;5.85,B16&gt;=3.15),1.3,IF(AND(G16&gt;=0.934,B16&lt;3.75,D16&lt;0.35,B16&gt;=3.35,A16&gt;=5.05,A16&lt;5.85,B16&gt;=3.15),1.7,IF(AND(G16&lt;0.823,B16&gt;=3.75,D16&lt;0.35,B16&gt;=3.35,A16&gt;=5.05,A16&lt;5.85,B16&gt;=3.15),1.55,IF(AND(G16&gt;=0.823,B16&gt;=3.75,D16&lt;0.35,B16&gt;=3.35,A16&gt;=5.05,A16&lt;5.85,B16&gt;=3.15),1.5,IF(AND(A16&lt;6.2,H16&lt;12.206,A16&lt;6.8,A16&gt;=6.05,D16&gt;=1.35,F16&lt;2.5,A16&gt;=5.3,B16&lt;3.15),4.6,IF(AND(A16&gt;=6.2,H16&lt;12.206,A16&lt;6.8,A16&gt;=6.05,D16&gt;=1.35,F16&lt;2.5,A16&gt;=5.3,B16&lt;3.15),4.74,IF(AND(H16&gt;=10.667,G16&lt;0.439,G16&lt;0.622,H16&lt;13.29,A16&lt;7.05,F16&gt;=2.5,A16&gt;=5.3,B16&lt;3.15),5.6,IF(AND(H16&lt;13.67,G16&lt;0.934,B16&lt;3.75,D16&lt;0.35,B16&gt;=3.35,A16&gt;=5.05,A16&lt;5.85,B16&gt;=3.15),1.48,IF(AND(H16&gt;=13.67,G16&lt;0.934,B16&lt;3.75,D16&lt;0.35,B16&gt;=3.35,A16&gt;=5.05,A16&lt;5.85,B16&gt;=3.15),1.3,IF(AND(G16&lt;0.301,H16&lt;10.667,G16&lt;0.439,G16&lt;0.622,H16&lt;13.29,A16&lt;7.05,F16&gt;=2.5,A16&gt;=5.3,B16&lt;3.15),5.2,IF(AND(G16&gt;=0.301,H16&lt;10.667,G16&lt;0.439,G16&lt;0.622,H16&lt;13.29,A16&lt;7.05,F16&gt;=2.5,A16&gt;=5.3,B16&lt;3.15),5.067,"shouldnthappen"))))))))))))))))))))))))))))))))))</f>
        <v>1.1</v>
      </c>
      <c r="BE16" s="1" t="n">
        <f aca="false">IF(AND(B16&gt;=3.85,A16&gt;=5.05,F16&lt;1.5),1.4,IF(AND(A16&lt;5.25,A16&lt;5.75,F16&gt;=1.5),3.15,IF(AND(A16&lt;4.95,B16&lt;3.15,A16&lt;5.05,F16&lt;1.5),1.46,IF(AND(A16&gt;=4.95,B16&lt;3.15,A16&lt;5.05,F16&lt;1.5),1.6,IF(AND(H16&lt;8.834,B16&gt;=3.15,A16&lt;5.05,F16&lt;1.5),1.4,IF(AND(D16&lt;0.25,B16&lt;3.85,A16&gt;=5.05,F16&lt;1.5),1.48,IF(AND(D16&gt;=0.25,B16&lt;3.85,A16&gt;=5.05,F16&lt;1.5),1.7,IF(AND(F16&gt;=2.5,A16&gt;=5.25,A16&lt;5.75,F16&gt;=1.5),4.9,IF(AND(H16&lt;12.45,H16&gt;=8.834,B16&gt;=3.15,A16&lt;5.05,F16&lt;1.5),1.25,IF(AND(H16&gt;=12.45,H16&gt;=8.834,B16&gt;=3.15,A16&lt;5.05,F16&lt;1.5),1.32,IF(AND(G16&lt;0.283,F16&lt;2.5,A16&gt;=5.25,A16&lt;5.75,F16&gt;=1.5),4.3,IF(AND(H16&lt;6.712,H16&lt;11.275,D16&lt;1.55,A16&gt;=5.75,F16&gt;=1.5),5,IF(AND(H16&lt;13.101,H16&gt;=11.275,D16&lt;1.55,A16&gt;=5.75,F16&gt;=1.5),3.933,IF(AND(H16&gt;=13.101,H16&gt;=11.275,D16&lt;1.55,A16&gt;=5.75,F16&gt;=1.5),4.5,IF(AND(A16&gt;=7.3,D16&lt;2.45,D16&gt;=1.55,A16&gt;=5.75,F16&gt;=1.5),6.7,IF(AND(B16&lt;3.45,D16&gt;=2.45,D16&gt;=1.55,A16&gt;=5.75,F16&gt;=1.5),5.925,IF(AND(B16&gt;=3.45,D16&gt;=2.45,D16&gt;=1.55,A16&gt;=5.75,F16&gt;=1.5),6.1,IF(AND(B16&gt;=2.8,G16&gt;=0.283,F16&lt;2.5,A16&gt;=5.25,A16&lt;5.75,F16&gt;=1.5),4.2,IF(AND(D16&lt;1.35,H16&gt;=6.712,H16&lt;11.275,D16&lt;1.55,A16&gt;=5.75,F16&gt;=1.5),4.35,IF(AND(D16&lt;1.05,B16&lt;2.8,G16&gt;=0.283,F16&lt;2.5,A16&gt;=5.25,A16&lt;5.75,F16&gt;=1.5),3.567,IF(AND(D16&gt;=1.05,B16&lt;2.8,G16&gt;=0.283,F16&lt;2.5,A16&gt;=5.25,A16&lt;5.75,F16&gt;=1.5),3.925,IF(AND(B16&lt;2.65,D16&gt;=1.35,H16&gt;=6.712,H16&lt;11.275,D16&lt;1.55,A16&gt;=5.75,F16&gt;=1.5),4.9,IF(AND(B16&gt;=2.65,D16&gt;=1.35,H16&gt;=6.712,H16&lt;11.275,D16&lt;1.55,A16&gt;=5.75,F16&gt;=1.5),4.625,IF(AND(H16&gt;=14.683,G16&gt;=0.628,A16&lt;7.3,D16&lt;2.45,D16&gt;=1.55,A16&gt;=5.75,F16&gt;=1.5),5.4,IF(AND(D16&lt;1.95,H16&lt;8.884,G16&lt;0.628,A16&lt;7.3,D16&lt;2.45,D16&gt;=1.55,A16&gt;=5.75,F16&gt;=1.5),5.1,IF(AND(D16&gt;=1.95,H16&lt;8.884,G16&lt;0.628,A16&lt;7.3,D16&lt;2.45,D16&gt;=1.55,A16&gt;=5.75,F16&gt;=1.5),5.22,IF(AND(A16&lt;6.05,H16&gt;=8.884,G16&lt;0.628,A16&lt;7.3,D16&lt;2.45,D16&gt;=1.55,A16&gt;=5.75,F16&gt;=1.5),5.1,IF(AND(G16&lt;0.817,H16&lt;14.683,G16&gt;=0.628,A16&lt;7.3,D16&lt;2.45,D16&gt;=1.55,A16&gt;=5.75,F16&gt;=1.5),4.967,IF(AND(G16&gt;=0.817,H16&lt;14.683,G16&gt;=0.628,A16&lt;7.3,D16&lt;2.45,D16&gt;=1.55,A16&gt;=5.75,F16&gt;=1.5),5.1,IF(AND(H16&lt;9.637,A16&gt;=6.05,H16&gt;=8.884,G16&lt;0.628,A16&lt;7.3,D16&lt;2.45,D16&gt;=1.55,A16&gt;=5.75,F16&gt;=1.5),5.9,IF(AND(D16&lt;1.85,H16&gt;=9.637,A16&gt;=6.05,H16&gt;=8.884,G16&lt;0.628,A16&lt;7.3,D16&lt;2.45,D16&gt;=1.55,A16&gt;=5.75,F16&gt;=1.5),5.733,IF(AND(G16&gt;=0.388,D16&gt;=1.85,H16&gt;=9.637,A16&gt;=6.05,H16&gt;=8.884,G16&lt;0.628,A16&lt;7.3,D16&lt;2.45,D16&gt;=1.55,A16&gt;=5.75,F16&gt;=1.5),5.64,IF(AND(B16&lt;2.95,G16&lt;0.388,D16&gt;=1.85,H16&gt;=9.637,A16&gt;=6.05,H16&gt;=8.884,G16&lt;0.628,A16&lt;7.3,D16&lt;2.45,D16&gt;=1.55,A16&gt;=5.75,F16&gt;=1.5),5.5,IF(AND(B16&gt;=2.95,G16&lt;0.388,D16&gt;=1.85,H16&gt;=9.637,A16&gt;=6.05,H16&gt;=8.884,G16&lt;0.628,A16&lt;7.3,D16&lt;2.45,D16&gt;=1.55,A16&gt;=5.75,F16&gt;=1.5),5.333,"shouldnthappen"))))))))))))))))))))))))))))))))))</f>
        <v>1.46</v>
      </c>
      <c r="BF16" s="1" t="n">
        <f aca="false">IF(AND(D16&gt;=0.35,F16&lt;1.5),1.65,IF(AND(H16&gt;=16.227,D16&gt;=1.55,F16&gt;=1.5),6.533,IF(AND(A16&gt;=5.45,G16&lt;0.174,D16&lt;0.35,F16&lt;1.5),1.7,IF(AND(D16&lt;0.15,G16&gt;=0.174,D16&lt;0.35,F16&lt;1.5),1.38,IF(AND(D16&gt;=1.15,D16&lt;1.25,D16&lt;1.55,F16&gt;=1.5),3.967,IF(AND(H16&lt;8.376,A16&lt;5.45,G16&lt;0.174,D16&lt;0.35,F16&lt;1.5),1.4,IF(AND(H16&gt;=8.376,A16&lt;5.45,G16&lt;0.174,D16&lt;0.35,F16&lt;1.5),1.5,IF(AND(B16&lt;3.1,D16&gt;=0.15,G16&gt;=0.174,D16&lt;0.35,F16&lt;1.5),1.475,IF(AND(H16&lt;10.258,D16&lt;1.15,D16&lt;1.25,D16&lt;1.55,F16&gt;=1.5),3.24,IF(AND(H16&gt;=10.258,D16&lt;1.15,D16&lt;1.25,D16&lt;1.55,F16&gt;=1.5),3.875,IF(AND(F16&gt;=2.5,H16&lt;10.927,D16&gt;=1.25,D16&lt;1.55,F16&gt;=1.5),5.05,IF(AND(D16&lt;1.35,H16&gt;=10.927,D16&gt;=1.25,D16&lt;1.55,F16&gt;=1.5),4.25,IF(AND(A16&gt;=6.95,D16&lt;1.75,H16&lt;16.227,D16&gt;=1.55,F16&gt;=1.5),5.8,IF(AND(B16&lt;3.3,B16&gt;=3.1,D16&gt;=0.15,G16&gt;=0.174,D16&lt;0.35,F16&lt;1.5),1.3,IF(AND(H16&lt;12.278,D16&gt;=1.35,H16&gt;=10.927,D16&gt;=1.25,D16&lt;1.55,F16&gt;=1.5),4.9,IF(AND(G16&lt;0.226,A16&lt;6.95,D16&lt;1.75,H16&lt;16.227,D16&gt;=1.55,F16&gt;=1.5),5,IF(AND(G16&gt;=0.226,A16&lt;6.95,D16&lt;1.75,H16&lt;16.227,D16&gt;=1.55,F16&gt;=1.5),4.62,IF(AND(H16&lt;9.35,B16&lt;2.95,D16&gt;=1.75,H16&lt;16.227,D16&gt;=1.55,F16&gt;=1.5),6.3,IF(AND(H16&gt;=9.35,B16&lt;2.95,D16&gt;=1.75,H16&lt;16.227,D16&gt;=1.55,F16&gt;=1.5),5.58,IF(AND(A16&lt;5.05,B16&gt;=3.3,B16&gt;=3.1,D16&gt;=0.15,G16&gt;=0.174,D16&lt;0.35,F16&lt;1.5),1.35,IF(AND(A16&gt;=5.05,B16&gt;=3.3,B16&gt;=3.1,D16&gt;=0.15,G16&gt;=0.174,D16&lt;0.35,F16&lt;1.5),1.46,IF(AND(B16&lt;2.8,A16&lt;5.65,F16&lt;2.5,H16&lt;10.927,D16&gt;=1.25,D16&lt;1.55,F16&gt;=1.5),4.075,IF(AND(B16&gt;=2.8,A16&lt;5.65,F16&lt;2.5,H16&lt;10.927,D16&gt;=1.25,D16&lt;1.55,F16&gt;=1.5),3.933,IF(AND(A16&lt;6.25,A16&gt;=5.65,F16&lt;2.5,H16&lt;10.927,D16&gt;=1.25,D16&lt;1.55,F16&gt;=1.5),4.533,IF(AND(A16&gt;=6.25,A16&gt;=5.65,F16&lt;2.5,H16&lt;10.927,D16&gt;=1.25,D16&lt;1.55,F16&gt;=1.5),4.3,IF(AND(A16&lt;6.5,H16&gt;=12.278,D16&gt;=1.35,H16&gt;=10.927,D16&gt;=1.25,D16&lt;1.55,F16&gt;=1.5),4.55,IF(AND(A16&gt;=6.5,H16&gt;=12.278,D16&gt;=1.35,H16&gt;=10.927,D16&gt;=1.25,D16&lt;1.55,F16&gt;=1.5),4.775,IF(AND(H16&lt;9.884,D16&lt;2.1,B16&gt;=2.95,D16&gt;=1.75,H16&lt;16.227,D16&gt;=1.55,F16&gt;=1.5),5.5,IF(AND(H16&gt;=9.884,D16&lt;2.1,B16&gt;=2.95,D16&gt;=1.75,H16&lt;16.227,D16&gt;=1.55,F16&gt;=1.5),5.1,IF(AND(H16&lt;10.393,D16&gt;=2.1,B16&gt;=2.95,D16&gt;=1.75,H16&lt;16.227,D16&gt;=1.55,F16&gt;=1.5),5.74,IF(AND(D16&lt;2.25,H16&gt;=10.393,D16&gt;=2.1,B16&gt;=2.95,D16&gt;=1.75,H16&lt;16.227,D16&gt;=1.55,F16&gt;=1.5),5.8,IF(AND(D16&gt;=2.25,H16&gt;=10.393,D16&gt;=2.1,B16&gt;=2.95,D16&gt;=1.75,H16&lt;16.227,D16&gt;=1.55,F16&gt;=1.5),5.4,"shouldnthappen"))))))))))))))))))))))))))))))))</f>
        <v>1.38</v>
      </c>
      <c r="BG16" s="1" t="n">
        <f aca="false">IF(AND(G16&lt;0.096,A16&lt;5.45),2.95,IF(AND(F16&gt;=1.5,G16&gt;=0.096,A16&lt;5.45),3,IF(AND(D16&lt;0.6,A16&lt;5.9,A16&gt;=5.45),1.4,IF(AND(F16&gt;=2.5,D16&gt;=0.6,A16&lt;5.9,A16&gt;=5.45),5.1,IF(AND(A16&lt;7.45,A16&gt;=7.05,A16&gt;=5.9,A16&gt;=5.45),6.167,IF(AND(B16&gt;=3.55,G16&lt;0.587,F16&lt;1.5,G16&gt;=0.096,A16&lt;5.45),1,IF(AND(A16&lt;5.05,G16&gt;=0.587,F16&lt;1.5,G16&gt;=0.096,A16&lt;5.45),1.35,IF(AND(B16&lt;2.75,D16&lt;1.7,A16&lt;7.05,A16&gt;=5.9,A16&gt;=5.45),4.9,IF(AND(A16&lt;6.2,D16&gt;=1.7,A16&lt;7.05,A16&gt;=5.9,A16&gt;=5.45),4.833,IF(AND(H16&lt;17.32,A16&gt;=7.45,A16&gt;=7.05,A16&gt;=5.9,A16&gt;=5.45),6.68,IF(AND(H16&gt;=17.32,A16&gt;=7.45,A16&gt;=7.05,A16&gt;=5.9,A16&gt;=5.45),6.4,IF(AND(G16&lt;0.161,B16&lt;3.55,G16&lt;0.587,F16&lt;1.5,G16&gt;=0.096,A16&lt;5.45),1.5,IF(AND(H16&lt;11.016,A16&gt;=5.05,G16&gt;=0.587,F16&lt;1.5,G16&gt;=0.096,A16&lt;5.45),1.633,IF(AND(H16&lt;11.001,G16&lt;0.372,F16&lt;2.5,D16&gt;=0.6,A16&lt;5.9,A16&gt;=5.45),4.133,IF(AND(H16&gt;=11.001,G16&lt;0.372,F16&lt;2.5,D16&gt;=0.6,A16&lt;5.9,A16&gt;=5.45),4.3,IF(AND(H16&lt;6.808,G16&gt;=0.372,F16&lt;2.5,D16&gt;=0.6,A16&lt;5.9,A16&gt;=5.45),4,IF(AND(A16&gt;=6.75,B16&gt;=2.75,D16&lt;1.7,A16&lt;7.05,A16&gt;=5.9,A16&gt;=5.45),4.84,IF(AND(H16&lt;12.467,G16&gt;=0.161,B16&lt;3.55,G16&lt;0.587,F16&lt;1.5,G16&gt;=0.096,A16&lt;5.45),1.3,IF(AND(D16&lt;0.25,H16&gt;=11.016,A16&gt;=5.05,G16&gt;=0.587,F16&lt;1.5,G16&gt;=0.096,A16&lt;5.45),1.52,IF(AND(D16&gt;=0.25,H16&gt;=11.016,A16&gt;=5.05,G16&gt;=0.587,F16&lt;1.5,G16&gt;=0.096,A16&lt;5.45),1.5,IF(AND(H16&lt;11.218,H16&gt;=6.808,G16&gt;=0.372,F16&lt;2.5,D16&gt;=0.6,A16&lt;5.9,A16&gt;=5.45),3.7,IF(AND(H16&gt;=11.218,H16&gt;=6.808,G16&gt;=0.372,F16&lt;2.5,D16&gt;=0.6,A16&lt;5.9,A16&gt;=5.45),3.9,IF(AND(B16&lt;2.95,A16&lt;6.75,B16&gt;=2.75,D16&lt;1.7,A16&lt;7.05,A16&gt;=5.9,A16&gt;=5.45),4.2,IF(AND(B16&gt;=2.95,A16&lt;6.75,B16&gt;=2.75,D16&lt;1.7,A16&lt;7.05,A16&gt;=5.9,A16&gt;=5.45),4.6,IF(AND(D16&gt;=2.45,A16&lt;6.85,A16&gt;=6.2,D16&gt;=1.7,A16&lt;7.05,A16&gt;=5.9,A16&gt;=5.45),5.9,IF(AND(G16&lt;0.312,A16&gt;=6.85,A16&gt;=6.2,D16&gt;=1.7,A16&lt;7.05,A16&gt;=5.9,A16&gt;=5.45),5.1,IF(AND(G16&gt;=0.312,A16&gt;=6.85,A16&gt;=6.2,D16&gt;=1.7,A16&lt;7.05,A16&gt;=5.9,A16&gt;=5.45),5.4,IF(AND(G16&lt;0.251,H16&gt;=12.467,G16&gt;=0.161,B16&lt;3.55,G16&lt;0.587,F16&lt;1.5,G16&gt;=0.096,A16&lt;5.45),1.35,IF(AND(G16&gt;=0.251,H16&gt;=12.467,G16&gt;=0.161,B16&lt;3.55,G16&lt;0.587,F16&lt;1.5,G16&gt;=0.096,A16&lt;5.45),1.467,IF(AND(G16&gt;=0.628,D16&lt;2.45,A16&lt;6.85,A16&gt;=6.2,D16&gt;=1.7,A16&lt;7.05,A16&gt;=5.9,A16&gt;=5.45),5.1,IF(AND(A16&gt;=6.75,G16&lt;0.628,D16&lt;2.45,A16&lt;6.85,A16&gt;=6.2,D16&gt;=1.7,A16&lt;7.05,A16&gt;=5.9,A16&gt;=5.45),5.9,IF(AND(H16&lt;11.824,A16&lt;6.75,G16&lt;0.628,D16&lt;2.45,A16&lt;6.85,A16&gt;=6.2,D16&gt;=1.7,A16&lt;7.05,A16&gt;=5.9,A16&gt;=5.45),5.44,IF(AND(H16&lt;14.378,H16&gt;=11.824,A16&lt;6.75,G16&lt;0.628,D16&lt;2.45,A16&lt;6.85,A16&gt;=6.2,D16&gt;=1.7,A16&lt;7.05,A16&gt;=5.9,A16&gt;=5.45),5.6,IF(AND(H16&gt;=14.378,H16&gt;=11.824,A16&lt;6.75,G16&lt;0.628,D16&lt;2.45,A16&lt;6.85,A16&gt;=6.2,D16&gt;=1.7,A16&lt;7.05,A16&gt;=5.9,A16&gt;=5.45),5.8,"shouldnthappen"))))))))))))))))))))))))))))))))))</f>
        <v>1.467</v>
      </c>
      <c r="BH16" s="1" t="n">
        <f aca="false">IF(AND(G16&gt;=0.905,F16&lt;1.5),1.8,IF(AND(H16&lt;5.523,G16&lt;0.905,F16&lt;1.5),1,IF(AND(D16&gt;=0.4,H16&gt;=5.523,G16&lt;0.905,F16&lt;1.5),1.7,IF(AND(G16&gt;=0.878,D16&lt;1.35,F16&lt;2.5,F16&gt;=1.5),4.4,IF(AND(A16&lt;5.4,D16&gt;=1.35,F16&lt;2.5,F16&gt;=1.5),3.9,IF(AND(G16&lt;0.177,B16&lt;3.15,F16&gt;=2.5,F16&gt;=1.5),6.15,IF(AND(H16&lt;10.393,B16&gt;=3.15,F16&gt;=2.5,F16&gt;=1.5),5.94,IF(AND(H16&gt;=10.393,B16&gt;=3.15,F16&gt;=2.5,F16&gt;=1.5),5.467,IF(AND(D16&gt;=1.25,G16&lt;0.878,D16&lt;1.35,F16&lt;2.5,F16&gt;=1.5),4.18,IF(AND(G16&gt;=0.709,A16&gt;=5.4,D16&gt;=1.35,F16&lt;2.5,F16&gt;=1.5),4.9,IF(AND(B16&lt;2.6,G16&gt;=0.177,B16&lt;3.15,F16&gt;=2.5,F16&gt;=1.5),4.8,IF(AND(A16&lt;4.35,A16&lt;5.05,D16&lt;0.4,H16&gt;=5.523,G16&lt;0.905,F16&lt;1.5),1.1,IF(AND(A16&gt;=5.6,A16&gt;=5.05,D16&lt;0.4,H16&gt;=5.523,G16&lt;0.905,F16&lt;1.5),1.7,IF(AND(D16&lt;1.05,D16&lt;1.25,G16&lt;0.878,D16&lt;1.35,F16&lt;2.5,F16&gt;=1.5),3.6,IF(AND(D16&gt;=1.55,G16&lt;0.709,A16&gt;=5.4,D16&gt;=1.35,F16&lt;2.5,F16&gt;=1.5),4.975,IF(AND(D16&lt;1.7,B16&gt;=2.6,G16&gt;=0.177,B16&lt;3.15,F16&gt;=2.5,F16&gt;=1.5),5.8,IF(AND(B16&lt;3.15,A16&gt;=4.35,A16&lt;5.05,D16&lt;0.4,H16&gt;=5.523,G16&lt;0.905,F16&lt;1.5),1.46,IF(AND(A16&gt;=5.45,A16&lt;5.6,A16&gt;=5.05,D16&lt;0.4,H16&gt;=5.523,G16&lt;0.905,F16&lt;1.5),1.35,IF(AND(H16&lt;10.974,D16&gt;=1.05,D16&lt;1.25,G16&lt;0.878,D16&lt;1.35,F16&lt;2.5,F16&gt;=1.5),3.8,IF(AND(H16&gt;=13.654,D16&lt;1.55,G16&lt;0.709,A16&gt;=5.4,D16&gt;=1.35,F16&lt;2.5,F16&gt;=1.5),4.725,IF(AND(A16&lt;4.5,B16&gt;=3.15,A16&gt;=4.35,A16&lt;5.05,D16&lt;0.4,H16&gt;=5.523,G16&lt;0.905,F16&lt;1.5),1.3,IF(AND(G16&lt;0.676,A16&lt;5.45,A16&lt;5.6,A16&gt;=5.05,D16&lt;0.4,H16&gt;=5.523,G16&lt;0.905,F16&lt;1.5),1.5,IF(AND(G16&gt;=0.676,A16&lt;5.45,A16&lt;5.6,A16&gt;=5.05,D16&lt;0.4,H16&gt;=5.523,G16&lt;0.905,F16&lt;1.5),1.55,IF(AND(A16&lt;5.7,H16&gt;=10.974,D16&gt;=1.05,D16&lt;1.25,G16&lt;0.878,D16&lt;1.35,F16&lt;2.5,F16&gt;=1.5),3.9,IF(AND(A16&gt;=5.7,H16&gt;=10.974,D16&gt;=1.05,D16&lt;1.25,G16&lt;0.878,D16&lt;1.35,F16&lt;2.5,F16&gt;=1.5),3.933,IF(AND(G16&gt;=0.644,H16&lt;13.654,D16&lt;1.55,G16&lt;0.709,A16&gt;=5.4,D16&gt;=1.35,F16&lt;2.5,F16&gt;=1.5),4.4,IF(AND(B16&lt;2.9,A16&lt;6.2,D16&gt;=1.7,B16&gt;=2.6,G16&gt;=0.177,B16&lt;3.15,F16&gt;=2.5,F16&gt;=1.5),5.02,IF(AND(B16&gt;=2.9,A16&lt;6.2,D16&gt;=1.7,B16&gt;=2.6,G16&gt;=0.177,B16&lt;3.15,F16&gt;=2.5,F16&gt;=1.5),4.8,IF(AND(D16&lt;2.2,A16&gt;=6.2,D16&gt;=1.7,B16&gt;=2.6,G16&gt;=0.177,B16&lt;3.15,F16&gt;=2.5,F16&gt;=1.5),5.325,IF(AND(D16&gt;=2.2,A16&gt;=6.2,D16&gt;=1.7,B16&gt;=2.6,G16&gt;=0.177,B16&lt;3.15,F16&gt;=2.5,F16&gt;=1.5),5.1,IF(AND(D16&lt;0.25,A16&gt;=4.5,B16&gt;=3.15,A16&gt;=4.35,A16&lt;5.05,D16&lt;0.4,H16&gt;=5.523,G16&lt;0.905,F16&lt;1.5),1.357,IF(AND(D16&gt;=0.25,A16&gt;=4.5,B16&gt;=3.15,A16&gt;=4.35,A16&lt;5.05,D16&lt;0.4,H16&gt;=5.523,G16&lt;0.905,F16&lt;1.5),1.333,IF(AND(H16&lt;10.723,G16&lt;0.644,H16&lt;13.654,D16&lt;1.55,G16&lt;0.709,A16&gt;=5.4,D16&gt;=1.35,F16&lt;2.5,F16&gt;=1.5),4.6,IF(AND(H16&gt;=10.723,G16&lt;0.644,H16&lt;13.654,D16&lt;1.55,G16&lt;0.709,A16&gt;=5.4,D16&gt;=1.35,F16&lt;2.5,F16&gt;=1.5),4.5,"shouldnthappen"))))))))))))))))))))))))))))))))))</f>
        <v>1.1</v>
      </c>
      <c r="BI16" s="1" t="n">
        <f aca="false">IF(AND(D16&gt;=0.8,A16&lt;5.45),3.9,IF(AND(D16&gt;=0.45,D16&lt;0.8,A16&lt;5.45),1.66,IF(AND(H16&lt;16.447,B16&gt;=3.45,A16&gt;=5.45),1.525,IF(AND(H16&gt;=16.447,B16&gt;=3.45,A16&gt;=5.45),6.4,IF(AND(H16&lt;5.245,D16&lt;0.45,D16&lt;0.8,A16&lt;5.45),1,IF(AND(A16&gt;=7.2,G16&lt;0.154,B16&lt;3.45,A16&gt;=5.45),6.7,IF(AND(D16&lt;1.65,A16&lt;7.2,G16&lt;0.154,B16&lt;3.45,A16&gt;=5.45),4.7,IF(AND(D16&gt;=1.65,A16&lt;7.2,G16&lt;0.154,B16&lt;3.45,A16&gt;=5.45),5.52,IF(AND(D16&gt;=0.25,A16&lt;5.05,H16&gt;=5.245,D16&lt;0.45,D16&lt;0.8,A16&lt;5.45),1.35,IF(AND(H16&lt;6.089,A16&gt;=5.05,H16&gt;=5.245,D16&lt;0.45,D16&lt;0.8,A16&lt;5.45),1.7,IF(AND(D16&lt;1.2,B16&lt;2.6,A16&lt;5.75,G16&gt;=0.154,B16&lt;3.45,A16&gt;=5.45),3.85,IF(AND(D16&gt;=1.2,B16&lt;2.6,A16&lt;5.75,G16&gt;=0.154,B16&lt;3.45,A16&gt;=5.45),4,IF(AND(D16&gt;=1.65,B16&gt;=2.6,A16&lt;5.75,G16&gt;=0.154,B16&lt;3.45,A16&gt;=5.45),4.9,IF(AND(G16&lt;0.353,F16&lt;2.5,A16&gt;=5.75,G16&gt;=0.154,B16&lt;3.45,A16&gt;=5.45),4.25,IF(AND(A16&gt;=7.25,F16&gt;=2.5,A16&gt;=5.75,G16&gt;=0.154,B16&lt;3.45,A16&gt;=5.45),6.45,IF(AND(H16&lt;11.218,D16&lt;0.25,A16&lt;5.05,H16&gt;=5.245,D16&lt;0.45,D16&lt;0.8,A16&lt;5.45),1.42,IF(AND(G16&lt;0.517,H16&gt;=6.089,A16&gt;=5.05,H16&gt;=5.245,D16&lt;0.45,D16&lt;0.8,A16&lt;5.45),1.44,IF(AND(G16&gt;=0.517,H16&gt;=6.089,A16&gt;=5.05,H16&gt;=5.245,D16&lt;0.45,D16&lt;0.8,A16&lt;5.45),1.54,IF(AND(H16&gt;=10.194,D16&lt;1.65,B16&gt;=2.6,A16&lt;5.75,G16&gt;=0.154,B16&lt;3.45,A16&gt;=5.45),4.35,IF(AND(B16&gt;=3.15,G16&gt;=0.353,F16&lt;2.5,A16&gt;=5.75,G16&gt;=0.154,B16&lt;3.45,A16&gt;=5.45),4.7,IF(AND(H16&lt;7.716,A16&lt;7.25,F16&gt;=2.5,A16&gt;=5.75,G16&gt;=0.154,B16&lt;3.45,A16&gt;=5.45),5.04,IF(AND(G16&lt;0.175,H16&gt;=11.218,D16&lt;0.25,A16&lt;5.05,H16&gt;=5.245,D16&lt;0.45,D16&lt;0.8,A16&lt;5.45),1.5,IF(AND(H16&lt;7.713,H16&lt;10.194,D16&lt;1.65,B16&gt;=2.6,A16&lt;5.75,G16&gt;=0.154,B16&lt;3.45,A16&gt;=5.45),4.1,IF(AND(H16&gt;=7.713,H16&lt;10.194,D16&lt;1.65,B16&gt;=2.6,A16&lt;5.75,G16&gt;=0.154,B16&lt;3.45,A16&gt;=5.45),4.2,IF(AND(B16&gt;=3.05,B16&lt;3.15,G16&gt;=0.353,F16&lt;2.5,A16&gt;=5.75,G16&gt;=0.154,B16&lt;3.45,A16&gt;=5.45),4.4,IF(AND(D16&gt;=2.45,H16&gt;=7.716,A16&lt;7.25,F16&gt;=2.5,A16&gt;=5.75,G16&gt;=0.154,B16&lt;3.45,A16&gt;=5.45),5.85,IF(AND(D16&lt;0.15,G16&gt;=0.175,H16&gt;=11.218,D16&lt;0.25,A16&lt;5.05,H16&gt;=5.245,D16&lt;0.45,D16&lt;0.8,A16&lt;5.45),1.1,IF(AND(H16&gt;=16.317,B16&lt;3.05,B16&lt;3.15,G16&gt;=0.353,F16&lt;2.5,A16&gt;=5.75,G16&gt;=0.154,B16&lt;3.45,A16&gt;=5.45),4.8,IF(AND(G16&gt;=0.857,D16&lt;2.45,H16&gt;=7.716,A16&lt;7.25,F16&gt;=2.5,A16&gt;=5.75,G16&gt;=0.154,B16&lt;3.45,A16&gt;=5.45),5.05,IF(AND(G16&lt;0.245,D16&gt;=0.15,G16&gt;=0.175,H16&gt;=11.218,D16&lt;0.25,A16&lt;5.05,H16&gt;=5.245,D16&lt;0.45,D16&lt;0.8,A16&lt;5.45),1.3,IF(AND(G16&gt;=0.245,D16&gt;=0.15,G16&gt;=0.175,H16&gt;=11.218,D16&lt;0.25,A16&lt;5.05,H16&gt;=5.245,D16&lt;0.45,D16&lt;0.8,A16&lt;5.45),1.22,IF(AND(B16&lt;2.85,H16&lt;16.317,B16&lt;3.05,B16&lt;3.15,G16&gt;=0.353,F16&lt;2.5,A16&gt;=5.75,G16&gt;=0.154,B16&lt;3.45,A16&gt;=5.45),4.6,IF(AND(B16&gt;=2.85,H16&lt;16.317,B16&lt;3.05,B16&lt;3.15,G16&gt;=0.353,F16&lt;2.5,A16&gt;=5.75,G16&gt;=0.154,B16&lt;3.45,A16&gt;=5.45),4.633,IF(AND(D16&lt;1.85,G16&lt;0.857,D16&lt;2.45,H16&gt;=7.716,A16&lt;7.25,F16&gt;=2.5,A16&gt;=5.75,G16&gt;=0.154,B16&lt;3.45,A16&gt;=5.45),5.8,IF(AND(H16&lt;11.297,D16&gt;=1.85,G16&lt;0.857,D16&lt;2.45,H16&gt;=7.716,A16&lt;7.25,F16&gt;=2.5,A16&gt;=5.75,G16&gt;=0.154,B16&lt;3.45,A16&gt;=5.45),5.3,IF(AND(G16&lt;0.388,H16&gt;=11.297,D16&gt;=1.85,G16&lt;0.857,D16&lt;2.45,H16&gt;=7.716,A16&lt;7.25,F16&gt;=2.5,A16&gt;=5.75,G16&gt;=0.154,B16&lt;3.45,A16&gt;=5.45),5.4,IF(AND(G16&gt;=0.388,H16&gt;=11.297,D16&gt;=1.85,G16&lt;0.857,D16&lt;2.45,H16&gt;=7.716,A16&lt;7.25,F16&gt;=2.5,A16&gt;=5.75,G16&gt;=0.154,B16&lt;3.45,A16&gt;=5.45),5.6,"shouldnthappen")))))))))))))))))))))))))))))))))))))</f>
        <v>1.1</v>
      </c>
      <c r="BJ16" s="1" t="n">
        <f aca="false">IF(AND(F16&gt;=2,B16&gt;=3.35),6.1,IF(AND(H16&gt;=12.719,F16&lt;1.5,B16&lt;3.35),1.567,IF(AND(H16&lt;5.245,F16&lt;2,B16&gt;=3.35),1,IF(AND(D16&lt;0.15,H16&lt;12.719,F16&lt;1.5,B16&lt;3.35),1.5,IF(AND(D16&gt;=0.35,H16&gt;=5.245,F16&lt;2,B16&gt;=3.35),1.6,IF(AND(A16&lt;4.9,D16&gt;=0.15,H16&lt;12.719,F16&lt;1.5,B16&lt;3.35),1.36,IF(AND(B16&lt;2.65,G16&lt;0.572,D16&lt;1.45,F16&gt;=1.5,B16&lt;3.35),3.5,IF(AND(A16&lt;6.1,F16&lt;2.5,D16&gt;=1.45,F16&gt;=1.5,B16&lt;3.35),5.1,IF(AND(G16&gt;=0.607,D16&lt;0.35,H16&gt;=5.245,F16&lt;2,B16&gt;=3.35),1.65,IF(AND(G16&lt;0.546,A16&gt;=4.9,D16&gt;=0.15,H16&lt;12.719,F16&lt;1.5,B16&lt;3.35),1.2,IF(AND(G16&gt;=0.546,A16&gt;=4.9,D16&gt;=0.15,H16&lt;12.719,F16&lt;1.5,B16&lt;3.35),1.4,IF(AND(A16&gt;=6.3,B16&gt;=2.65,G16&lt;0.572,D16&lt;1.45,F16&gt;=1.5,B16&lt;3.35),4.8,IF(AND(D16&lt;1.15,B16&lt;2.85,G16&gt;=0.572,D16&lt;1.45,F16&gt;=1.5,B16&lt;3.35),3.9,IF(AND(B16&gt;=3.15,B16&gt;=2.85,G16&gt;=0.572,D16&lt;1.45,F16&gt;=1.5,B16&lt;3.35),4.7,IF(AND(B16&lt;2.95,A16&gt;=6.1,F16&lt;2.5,D16&gt;=1.45,F16&gt;=1.5,B16&lt;3.35),4.533,IF(AND(B16&gt;=2.95,A16&gt;=6.1,F16&lt;2.5,D16&gt;=1.45,F16&gt;=1.5,B16&lt;3.35),4.75,IF(AND(A16&gt;=6.7,G16&lt;0.107,F16&gt;=2.5,D16&gt;=1.45,F16&gt;=1.5,B16&lt;3.35),5.7,IF(AND(G16&gt;=0.385,G16&lt;0.607,D16&lt;0.35,H16&gt;=5.245,F16&lt;2,B16&gt;=3.35),1.325,IF(AND(D16&lt;1.25,A16&lt;6.3,B16&gt;=2.65,G16&lt;0.572,D16&lt;1.45,F16&gt;=1.5,B16&lt;3.35),4,IF(AND(D16&gt;=1.25,A16&lt;6.3,B16&gt;=2.65,G16&lt;0.572,D16&lt;1.45,F16&gt;=1.5,B16&lt;3.35),4.18,IF(AND(G16&lt;0.907,D16&gt;=1.15,B16&lt;2.85,G16&gt;=0.572,D16&lt;1.45,F16&gt;=1.5,B16&lt;3.35),4,IF(AND(G16&gt;=0.907,D16&gt;=1.15,B16&lt;2.85,G16&gt;=0.572,D16&lt;1.45,F16&gt;=1.5,B16&lt;3.35),4.4,IF(AND(H16&lt;8.326,B16&lt;3.15,B16&gt;=2.85,G16&gt;=0.572,D16&lt;1.45,F16&gt;=1.5,B16&lt;3.35),3.6,IF(AND(H16&gt;=8.326,B16&lt;3.15,B16&gt;=2.85,G16&gt;=0.572,D16&lt;1.45,F16&gt;=1.5,B16&lt;3.35),4.48,IF(AND(B16&lt;2.95,A16&lt;6.7,G16&lt;0.107,F16&gt;=2.5,D16&gt;=1.45,F16&gt;=1.5,B16&lt;3.35),5.6,IF(AND(B16&gt;=2.95,A16&lt;6.7,G16&lt;0.107,F16&gt;=2.5,D16&gt;=1.45,F16&gt;=1.5,B16&lt;3.35),5.5,IF(AND(G16&lt;0.205,G16&lt;0.432,G16&gt;=0.107,F16&gt;=2.5,D16&gt;=1.45,F16&gt;=1.5,B16&lt;3.35),5.3,IF(AND(B16&gt;=3.05,G16&gt;=0.432,G16&gt;=0.107,F16&gt;=2.5,D16&gt;=1.45,F16&gt;=1.5,B16&lt;3.35),5.86,IF(AND(H16&gt;=14.057,G16&lt;0.385,G16&lt;0.607,D16&lt;0.35,H16&gt;=5.245,F16&lt;2,B16&gt;=3.35),1.7,IF(AND(D16&lt;1.7,G16&gt;=0.205,G16&lt;0.432,G16&gt;=0.107,F16&gt;=2.5,D16&gt;=1.45,F16&gt;=1.5,B16&lt;3.35),5,IF(AND(G16&lt;0.779,B16&lt;3.05,G16&gt;=0.432,G16&gt;=0.107,F16&gt;=2.5,D16&gt;=1.45,F16&gt;=1.5,B16&lt;3.35),4.9,IF(AND(G16&gt;=0.779,B16&lt;3.05,G16&gt;=0.432,G16&gt;=0.107,F16&gt;=2.5,D16&gt;=1.45,F16&gt;=1.5,B16&lt;3.35),5.533,IF(AND(D16&gt;=0.25,H16&lt;14.057,G16&lt;0.385,G16&lt;0.607,D16&lt;0.35,H16&gt;=5.245,F16&lt;2,B16&gt;=3.35),1.4,IF(AND(B16&lt;2.85,D16&gt;=1.7,G16&gt;=0.205,G16&lt;0.432,G16&gt;=0.107,F16&gt;=2.5,D16&gt;=1.45,F16&gt;=1.5,B16&lt;3.35),5.1,IF(AND(B16&gt;=2.85,D16&gt;=1.7,G16&gt;=0.205,G16&lt;0.432,G16&gt;=0.107,F16&gt;=2.5,D16&gt;=1.45,F16&gt;=1.5,B16&lt;3.35),5.15,IF(AND(A16&lt;5.1,D16&lt;0.25,H16&lt;14.057,G16&lt;0.385,G16&lt;0.607,D16&lt;0.35,H16&gt;=5.245,F16&lt;2,B16&gt;=3.35),1.4,IF(AND(A16&gt;=5.1,D16&lt;0.25,H16&lt;14.057,G16&lt;0.385,G16&lt;0.607,D16&lt;0.35,H16&gt;=5.245,F16&lt;2,B16&gt;=3.35),1.5,"shouldnthappen")))))))))))))))))))))))))))))))))))))</f>
        <v>1.567</v>
      </c>
    </row>
    <row r="17" customFormat="false" ht="13.8" hidden="false" customHeight="false" outlineLevel="0" collapsed="false">
      <c r="A17" s="1" t="n">
        <v>5.8</v>
      </c>
      <c r="B17" s="1" t="n">
        <v>4</v>
      </c>
      <c r="C17" s="1" t="n">
        <v>1.2</v>
      </c>
      <c r="D17" s="1" t="n">
        <v>0.2</v>
      </c>
      <c r="E17" s="1" t="s">
        <v>94</v>
      </c>
      <c r="F17" s="1" t="n">
        <v>1</v>
      </c>
      <c r="G17" s="1" t="n">
        <v>0.162846634862944</v>
      </c>
      <c r="H17" s="16" t="n">
        <v>14.3814667888917</v>
      </c>
      <c r="I17" s="11" t="n">
        <f aca="false">C17</f>
        <v>1.2</v>
      </c>
      <c r="J17" s="1" t="n">
        <f aca="false">AVERAGE(M17:BJ17)</f>
        <v>1.84354</v>
      </c>
      <c r="K17" s="15" t="n">
        <f aca="false">1-SQRT(VAR(M17:BJ17, I17)) / AVERAGE(M17:BJ17)</f>
        <v>0.505803857752603</v>
      </c>
      <c r="L17" s="1" t="n">
        <f aca="false">(J17-I17)/I17</f>
        <v>0.536283333333334</v>
      </c>
      <c r="M17" s="1" t="n">
        <f aca="false">IF(AND(H17&gt;=16.241,B17&gt;=3.35),6.4,IF(AND(D17&gt;=0.75,A17&lt;5.15,B17&lt;3.35),4.1,IF(AND(D17&gt;=1.5,H17&lt;16.241,B17&gt;=3.35),5.767,IF(AND(B17&gt;=3.25,D17&lt;0.75,A17&lt;5.15,B17&lt;3.35),1.58,IF(AND(A17&lt;4.95,D17&lt;1.5,H17&lt;16.241,B17&gt;=3.35),1.4,IF(AND(A17&lt;4.5,B17&lt;3.25,D17&lt;0.75,A17&lt;5.15,B17&lt;3.35),1.26,IF(AND(A17&gt;=4.5,B17&lt;3.25,D17&lt;0.75,A17&lt;5.15,B17&lt;3.35),1.48,IF(AND(G17&lt;0.356,H17&lt;12.557,D17&lt;1.45,A17&gt;=5.15,B17&lt;3.35),4.267,IF(AND(D17&lt;1.25,H17&gt;=12.557,D17&lt;1.45,A17&gt;=5.15,B17&lt;3.35),4.05,IF(AND(D17&gt;=1.35,G17&gt;=0.356,H17&lt;12.557,D17&lt;1.45,A17&gt;=5.15,B17&lt;3.35),4.25,IF(AND(H17&lt;15.086,D17&gt;=1.25,H17&gt;=12.557,D17&lt;1.45,A17&gt;=5.15,B17&lt;3.35),4.4,IF(AND(F17&lt;2.5,G17&gt;=0.44,D17&lt;2.05,D17&gt;=1.45,A17&gt;=5.15,B17&lt;3.35),4.7,IF(AND(H17&lt;10.391,B17&lt;3.15,D17&gt;=2.05,D17&gt;=1.45,A17&gt;=5.15,B17&lt;3.35),5.1,IF(AND(G17&lt;0.505,B17&gt;=3.15,D17&gt;=2.05,D17&gt;=1.45,A17&gt;=5.15,B17&lt;3.35),5.7,IF(AND(G17&gt;=0.505,B17&gt;=3.15,D17&gt;=2.05,D17&gt;=1.45,A17&gt;=5.15,B17&lt;3.35),5.95,IF(AND(D17&gt;=0.5,G17&lt;0.905,A17&gt;=4.95,D17&lt;1.5,H17&lt;16.241,B17&gt;=3.35),1.6,IF(AND(B17&lt;3.6,G17&gt;=0.905,A17&gt;=4.95,D17&lt;1.5,H17&lt;16.241,B17&gt;=3.35),1.7,IF(AND(B17&gt;=3.6,G17&gt;=0.905,A17&gt;=4.95,D17&lt;1.5,H17&lt;16.241,B17&gt;=3.35),1.767,IF(AND(A17&gt;=5.7,D17&lt;1.35,G17&gt;=0.356,H17&lt;12.557,D17&lt;1.45,A17&gt;=5.15,B17&lt;3.35),3.9,IF(AND(A17&lt;6.35,H17&gt;=15.086,D17&gt;=1.25,H17&gt;=12.557,D17&lt;1.45,A17&gt;=5.15,B17&lt;3.35),4.7,IF(AND(A17&gt;=6.35,H17&gt;=15.086,D17&gt;=1.25,H17&gt;=12.557,D17&lt;1.45,A17&gt;=5.15,B17&lt;3.35),4.6,IF(AND(H17&lt;9.252,D17&lt;1.55,G17&lt;0.44,D17&lt;2.05,D17&gt;=1.45,A17&gt;=5.15,B17&lt;3.35),5.08,IF(AND(H17&gt;=9.252,D17&lt;1.55,G17&lt;0.44,D17&lt;2.05,D17&gt;=1.45,A17&gt;=5.15,B17&lt;3.35),4.7,IF(AND(H17&lt;8.477,D17&gt;=1.55,G17&lt;0.44,D17&lt;2.05,D17&gt;=1.45,A17&gt;=5.15,B17&lt;3.35),5.1,IF(AND(H17&gt;=8.477,D17&gt;=1.55,G17&lt;0.44,D17&lt;2.05,D17&gt;=1.45,A17&gt;=5.15,B17&lt;3.35),5.4,IF(AND(H17&lt;8.435,F17&gt;=2.5,G17&gt;=0.44,D17&lt;2.05,D17&gt;=1.45,A17&gt;=5.15,B17&lt;3.35),5.1,IF(AND(H17&gt;=8.435,F17&gt;=2.5,G17&gt;=0.44,D17&lt;2.05,D17&gt;=1.45,A17&gt;=5.15,B17&lt;3.35),4.86,IF(AND(G17&lt;0.543,H17&gt;=10.391,B17&lt;3.15,D17&gt;=2.05,D17&gt;=1.45,A17&gt;=5.15,B17&lt;3.35),5.56,IF(AND(G17&gt;=0.543,H17&gt;=10.391,B17&lt;3.15,D17&gt;=2.05,D17&gt;=1.45,A17&gt;=5.15,B17&lt;3.35),5.8,IF(AND(A17&lt;5.05,D17&lt;0.5,G17&lt;0.905,A17&gt;=4.95,D17&lt;1.5,H17&lt;16.241,B17&gt;=3.35),1.3,IF(AND(H17&lt;6.583,A17&lt;5.7,D17&lt;1.35,G17&gt;=0.356,H17&lt;12.557,D17&lt;1.45,A17&gt;=5.15,B17&lt;3.35),4,IF(AND(G17&lt;0.585,A17&gt;=5.05,D17&lt;0.5,G17&lt;0.905,A17&gt;=4.95,D17&lt;1.5,H17&lt;16.241,B17&gt;=3.35),1.475,IF(AND(G17&lt;0.62,H17&gt;=6.583,A17&lt;5.7,D17&lt;1.35,G17&gt;=0.356,H17&lt;12.557,D17&lt;1.45,A17&gt;=5.15,B17&lt;3.35),3.75,IF(AND(G17&gt;=0.62,H17&gt;=6.583,A17&lt;5.7,D17&lt;1.35,G17&gt;=0.356,H17&lt;12.557,D17&lt;1.45,A17&gt;=5.15,B17&lt;3.35),3.6,IF(AND(B17&lt;3.75,G17&gt;=0.585,A17&gt;=5.05,D17&lt;0.5,G17&lt;0.905,A17&gt;=4.95,D17&lt;1.5,H17&lt;16.241,B17&gt;=3.35),1.5,IF(AND(B17&gt;=3.75,G17&gt;=0.585,A17&gt;=5.05,D17&lt;0.5,G17&lt;0.905,A17&gt;=4.95,D17&lt;1.5,H17&lt;16.241,B17&gt;=3.35),1.6,"shouldnthappen"))))))))))))))))))))))))))))))))))))</f>
        <v>1.475</v>
      </c>
      <c r="N17" s="1" t="n">
        <f aca="false">IF(AND(H17&lt;5.245,B17&lt;3.65,F17&lt;1.5),1,IF(AND(H17&gt;=14.096,B17&gt;=3.65,F17&lt;1.5),1.65,IF(AND(A17&gt;=5.45,H17&gt;=5.245,B17&lt;3.65,F17&lt;1.5),1.3,IF(AND(H17&gt;=13.586,H17&lt;14.096,B17&gt;=3.65,F17&lt;1.5),1.3,IF(AND(H17&lt;10.258,D17&lt;1.25,F17&lt;2.5,F17&gt;=1.5),3.38,IF(AND(H17&lt;6.982,D17&gt;=1.25,F17&lt;2.5,F17&gt;=1.5),3.96,IF(AND(H17&gt;=13.646,D17&lt;2.05,F17&gt;=2.5,F17&gt;=1.5),6.1,IF(AND(B17&lt;3.05,A17&lt;5.45,H17&gt;=5.245,B17&lt;3.65,F17&lt;1.5),1.375,IF(AND(H17&lt;6.543,H17&lt;13.586,H17&lt;14.096,B17&gt;=3.65,F17&lt;1.5),1.4,IF(AND(H17&gt;=6.543,H17&lt;13.586,H17&lt;14.096,B17&gt;=3.65,F17&lt;1.5),1.5,IF(AND(H17&lt;11.522,H17&gt;=10.258,D17&lt;1.25,F17&lt;2.5,F17&gt;=1.5),3.733,IF(AND(H17&gt;=11.522,H17&gt;=10.258,D17&lt;1.25,F17&lt;2.5,F17&gt;=1.5),3.92,IF(AND(H17&lt;5.767,H17&lt;13.646,D17&lt;2.05,F17&gt;=2.5,F17&gt;=1.5),4.5,IF(AND(A17&lt;6.8,B17&lt;3.15,D17&gt;=2.05,F17&gt;=2.5,F17&gt;=1.5),5.6,IF(AND(A17&gt;=6.8,B17&lt;3.15,D17&gt;=2.05,F17&gt;=2.5,F17&gt;=1.5),5.1,IF(AND(B17&lt;3.25,B17&gt;=3.15,D17&gt;=2.05,F17&gt;=2.5,F17&gt;=1.5),5.8,IF(AND(B17&gt;=3.25,B17&gt;=3.15,D17&gt;=2.05,F17&gt;=2.5,F17&gt;=1.5),5.65,IF(AND(B17&lt;3.15,B17&gt;=3.05,A17&lt;5.45,H17&gt;=5.245,B17&lt;3.65,F17&lt;1.5),1.5,IF(AND(G17&gt;=0.735,H17&lt;13.665,H17&gt;=6.982,D17&gt;=1.25,F17&lt;2.5,F17&gt;=1.5),4.2,IF(AND(H17&lt;14.03,H17&gt;=13.665,H17&gt;=6.982,D17&gt;=1.25,F17&lt;2.5,F17&gt;=1.5),4.8,IF(AND(A17&gt;=6.6,H17&gt;=5.767,H17&lt;13.646,D17&lt;2.05,F17&gt;=2.5,F17&gt;=1.5),6.05,IF(AND(G17&gt;=0.934,B17&gt;=3.15,B17&gt;=3.05,A17&lt;5.45,H17&gt;=5.245,B17&lt;3.65,F17&lt;1.5),1.7,IF(AND(D17&gt;=1.55,G17&lt;0.735,H17&lt;13.665,H17&gt;=6.982,D17&gt;=1.25,F17&lt;2.5,F17&gt;=1.5),5.1,IF(AND(D17&lt;1.45,H17&gt;=14.03,H17&gt;=13.665,H17&gt;=6.982,D17&gt;=1.25,F17&lt;2.5,F17&gt;=1.5),4.7,IF(AND(D17&gt;=1.45,H17&gt;=14.03,H17&gt;=13.665,H17&gt;=6.982,D17&gt;=1.25,F17&lt;2.5,F17&gt;=1.5),4.5,IF(AND(A17&gt;=6.2,A17&lt;6.6,H17&gt;=5.767,H17&lt;13.646,D17&lt;2.05,F17&gt;=2.5,F17&gt;=1.5),5.325,IF(AND(B17&lt;3.25,G17&lt;0.934,B17&gt;=3.15,B17&gt;=3.05,A17&lt;5.45,H17&gt;=5.245,B17&lt;3.65,F17&lt;1.5),1.3,IF(AND(D17&lt;1.35,D17&lt;1.55,G17&lt;0.735,H17&lt;13.665,H17&gt;=6.982,D17&gt;=1.25,F17&lt;2.5,F17&gt;=1.5),4.25,IF(AND(H17&lt;8.435,A17&lt;6.2,A17&lt;6.6,H17&gt;=5.767,H17&lt;13.646,D17&lt;2.05,F17&gt;=2.5,F17&gt;=1.5),5.1,IF(AND(H17&gt;=8.435,A17&lt;6.2,A17&lt;6.6,H17&gt;=5.767,H17&lt;13.646,D17&lt;2.05,F17&gt;=2.5,F17&gt;=1.5),4.9,IF(AND(A17&gt;=5.15,B17&gt;=3.25,G17&lt;0.934,B17&gt;=3.15,B17&gt;=3.05,A17&lt;5.45,H17&gt;=5.245,B17&lt;3.65,F17&lt;1.5),1.5,IF(AND(B17&lt;2.9,D17&gt;=1.35,D17&lt;1.55,G17&lt;0.735,H17&lt;13.665,H17&gt;=6.982,D17&gt;=1.25,F17&lt;2.5,F17&gt;=1.5),4.6,IF(AND(B17&gt;=2.9,D17&gt;=1.35,D17&lt;1.55,G17&lt;0.735,H17&lt;13.665,H17&gt;=6.982,D17&gt;=1.25,F17&lt;2.5,F17&gt;=1.5),4.52,IF(AND(G17&gt;=0.862,A17&lt;5.15,B17&gt;=3.25,G17&lt;0.934,B17&gt;=3.15,B17&gt;=3.05,A17&lt;5.45,H17&gt;=5.245,B17&lt;3.65,F17&lt;1.5),1.5,IF(AND(H17&lt;9.35,G17&lt;0.862,A17&lt;5.15,B17&gt;=3.25,G17&lt;0.934,B17&gt;=3.15,B17&gt;=3.05,A17&lt;5.45,H17&gt;=5.245,B17&lt;3.65,F17&lt;1.5),1.38,IF(AND(H17&gt;=9.35,G17&lt;0.862,A17&lt;5.15,B17&gt;=3.25,G17&lt;0.934,B17&gt;=3.15,B17&gt;=3.05,A17&lt;5.45,H17&gt;=5.245,B17&lt;3.65,F17&lt;1.5),1.4,"shouldnthappen"))))))))))))))))))))))))))))))))))))</f>
        <v>1.65</v>
      </c>
      <c r="O17" s="1" t="n">
        <f aca="false">IF(AND(B17&lt;2.75,A17&lt;5.55),3.96,IF(AND(H17&lt;9.205,A17&lt;5.9,A17&gt;=5.55),3.85,IF(AND(A17&lt;4.35,D17&lt;0.35,B17&gt;=2.75,A17&lt;5.55),1.1,IF(AND(B17&lt;3.65,D17&gt;=0.35,B17&gt;=2.75,A17&lt;5.55),1.65,IF(AND(B17&gt;=3.65,D17&gt;=0.35,B17&gt;=2.75,A17&lt;5.55),1.9,IF(AND(G17&gt;=0.732,H17&gt;=9.205,A17&lt;5.9,A17&gt;=5.55),4.9,IF(AND(G17&lt;0.273,G17&lt;0.732,H17&gt;=9.205,A17&lt;5.9,A17&gt;=5.55),4.5,IF(AND(A17&lt;6.3,G17&lt;0.422,F17&lt;2.5,A17&gt;=5.9,A17&gt;=5.55),5.1,IF(AND(A17&gt;=6.3,G17&lt;0.422,F17&lt;2.5,A17&gt;=5.9,A17&gt;=5.55),4.76,IF(AND(B17&lt;2.4,G17&gt;=0.422,F17&lt;2.5,A17&gt;=5.9,A17&gt;=5.55),4.45,IF(AND(A17&gt;=7,G17&gt;=0.628,F17&gt;=2.5,A17&gt;=5.9,A17&gt;=5.55),6.45,IF(AND(D17&lt;0.15,H17&lt;13.924,A17&gt;=4.35,D17&lt;0.35,B17&gt;=2.75,A17&lt;5.55),1.5,IF(AND(B17&lt;3.15,H17&gt;=13.924,A17&gt;=4.35,D17&lt;0.35,B17&gt;=2.75,A17&lt;5.55),1.56,IF(AND(B17&gt;=3.15,H17&gt;=13.924,A17&gt;=4.35,D17&lt;0.35,B17&gt;=2.75,A17&lt;5.55),1.3,IF(AND(H17&lt;14.316,G17&gt;=0.273,G17&lt;0.732,H17&gt;=9.205,A17&lt;5.9,A17&gt;=5.55),3.95,IF(AND(H17&gt;=14.316,G17&gt;=0.273,G17&lt;0.732,H17&gt;=9.205,A17&lt;5.9,A17&gt;=5.55),4.1,IF(AND(A17&lt;6.2,B17&gt;=2.4,G17&gt;=0.422,F17&lt;2.5,A17&gt;=5.9,A17&gt;=5.55),4.3,IF(AND(A17&gt;=7.05,G17&lt;0.364,G17&lt;0.628,F17&gt;=2.5,A17&gt;=5.9,A17&gt;=5.55),6.1,IF(AND(A17&gt;=7.55,G17&gt;=0.364,G17&lt;0.628,F17&gt;=2.5,A17&gt;=5.9,A17&gt;=5.55),6.4,IF(AND(A17&lt;6.15,A17&lt;7,G17&gt;=0.628,F17&gt;=2.5,A17&gt;=5.9,A17&gt;=5.55),4.9,IF(AND(D17&lt;1.45,A17&gt;=6.2,B17&gt;=2.4,G17&gt;=0.422,F17&lt;2.5,A17&gt;=5.9,A17&gt;=5.55),4.64,IF(AND(D17&gt;=1.45,A17&gt;=6.2,B17&gt;=2.4,G17&gt;=0.422,F17&lt;2.5,A17&gt;=5.9,A17&gt;=5.55),4.9,IF(AND(D17&lt;1.65,A17&lt;7.05,G17&lt;0.364,G17&lt;0.628,F17&gt;=2.5,A17&gt;=5.9,A17&gt;=5.55),5.1,IF(AND(D17&gt;=2.35,A17&lt;7.55,G17&gt;=0.364,G17&lt;0.628,F17&gt;=2.5,A17&gt;=5.9,A17&gt;=5.55),5.633,IF(AND(D17&lt;2.15,A17&gt;=6.15,A17&lt;7,G17&gt;=0.628,F17&gt;=2.5,A17&gt;=5.9,A17&gt;=5.55),5.1,IF(AND(D17&gt;=2.15,A17&gt;=6.15,A17&lt;7,G17&gt;=0.628,F17&gt;=2.5,A17&gt;=5.9,A17&gt;=5.55),5.267,IF(AND(A17&lt;4.9,A17&lt;5.05,D17&gt;=0.15,H17&lt;13.924,A17&gt;=4.35,D17&lt;0.35,B17&gt;=2.75,A17&lt;5.55),1.375,IF(AND(A17&gt;=4.9,A17&lt;5.05,D17&gt;=0.15,H17&lt;13.924,A17&gt;=4.35,D17&lt;0.35,B17&gt;=2.75,A17&lt;5.55),1.3,IF(AND(A17&lt;5.45,A17&gt;=5.05,D17&gt;=0.15,H17&lt;13.924,A17&gt;=4.35,D17&lt;0.35,B17&gt;=2.75,A17&lt;5.55),1.475,IF(AND(A17&gt;=5.45,A17&gt;=5.05,D17&gt;=0.15,H17&lt;13.924,A17&gt;=4.35,D17&lt;0.35,B17&gt;=2.75,A17&lt;5.55),1.4,IF(AND(B17&gt;=3.25,D17&lt;2.35,A17&lt;7.55,G17&gt;=0.364,G17&lt;0.628,F17&gt;=2.5,A17&gt;=5.9,A17&gt;=5.55),5.7,IF(AND(G17&lt;0.006,G17&lt;0.107,D17&gt;=1.65,A17&lt;7.05,G17&lt;0.364,G17&lt;0.628,F17&gt;=2.5,A17&gt;=5.9,A17&gt;=5.55),5.5,IF(AND(G17&gt;=0.006,G17&lt;0.107,D17&gt;=1.65,A17&lt;7.05,G17&lt;0.364,G17&lt;0.628,F17&gt;=2.5,A17&gt;=5.9,A17&gt;=5.55),5.667,IF(AND(D17&lt;2.2,G17&gt;=0.107,D17&gt;=1.65,A17&lt;7.05,G17&lt;0.364,G17&lt;0.628,F17&gt;=2.5,A17&gt;=5.9,A17&gt;=5.55),5.35,IF(AND(D17&gt;=2.2,G17&gt;=0.107,D17&gt;=1.65,A17&lt;7.05,G17&lt;0.364,G17&lt;0.628,F17&gt;=2.5,A17&gt;=5.9,A17&gt;=5.55),5.2,IF(AND(D17&lt;2.25,B17&lt;3.25,D17&lt;2.35,A17&lt;7.55,G17&gt;=0.364,G17&lt;0.628,F17&gt;=2.5,A17&gt;=5.9,A17&gt;=5.55),5.8,IF(AND(D17&gt;=2.25,B17&lt;3.25,D17&lt;2.35,A17&lt;7.55,G17&gt;=0.364,G17&lt;0.628,F17&gt;=2.5,A17&gt;=5.9,A17&gt;=5.55),5.9,"shouldnthappen")))))))))))))))))))))))))))))))))))))</f>
        <v>4.5</v>
      </c>
      <c r="P17" s="1" t="n">
        <f aca="false">IF(AND(D17&gt;=0.75,A17&lt;5.55),3.9,IF(AND(H17&lt;7.482,A17&gt;=5.55),3.45,IF(AND(B17&gt;=3.15,B17&lt;3.25,D17&lt;0.75,A17&lt;5.55),1.262,IF(AND(G17&gt;=0.446,B17&lt;3.15,B17&lt;3.25,D17&lt;0.75,A17&lt;5.55),1.1,IF(AND(G17&lt;0.408,A17&lt;5.05,B17&gt;=3.25,D17&lt;0.75,A17&lt;5.55),1.4,IF(AND(G17&gt;=0.408,A17&lt;5.05,B17&gt;=3.25,D17&lt;0.75,A17&lt;5.55),1.233,IF(AND(G17&gt;=0.676,A17&gt;=5.05,B17&gt;=3.25,D17&lt;0.75,A17&lt;5.55),1.72,IF(AND(H17&lt;9.386,A17&lt;5.85,F17&lt;2.5,H17&gt;=7.482,A17&gt;=5.55),3.5,IF(AND(H17&gt;=9.386,A17&lt;5.85,F17&lt;2.5,H17&gt;=7.482,A17&gt;=5.55),4.275,IF(AND(H17&gt;=16.284,G17&lt;0.865,F17&gt;=2.5,H17&gt;=7.482,A17&gt;=5.55),6.6,IF(AND(G17&lt;0.912,G17&gt;=0.865,F17&gt;=2.5,H17&gt;=7.482,A17&gt;=5.55),4.8,IF(AND(G17&gt;=0.912,G17&gt;=0.865,F17&gt;=2.5,H17&gt;=7.482,A17&gt;=5.55),5.175,IF(AND(A17&gt;=4.95,G17&lt;0.446,B17&lt;3.15,B17&lt;3.25,D17&lt;0.75,A17&lt;5.55),1.6,IF(AND(H17&gt;=12.974,G17&lt;0.676,A17&gt;=5.05,B17&gt;=3.25,D17&lt;0.75,A17&lt;5.55),1.3,IF(AND(D17&lt;1.45,H17&lt;13.531,A17&gt;=5.85,F17&lt;2.5,H17&gt;=7.482,A17&gt;=5.55),4.2,IF(AND(D17&gt;=1.45,H17&lt;13.531,A17&gt;=5.85,F17&lt;2.5,H17&gt;=7.482,A17&gt;=5.55),4.967,IF(AND(G17&lt;0.187,H17&gt;=13.531,A17&gt;=5.85,F17&lt;2.5,H17&gt;=7.482,A17&gt;=5.55),5,IF(AND(H17&gt;=12.675,A17&lt;4.95,G17&lt;0.446,B17&lt;3.15,B17&lt;3.25,D17&lt;0.75,A17&lt;5.55),1.5,IF(AND(H17&lt;10.826,H17&lt;12.974,G17&lt;0.676,A17&gt;=5.05,B17&gt;=3.25,D17&lt;0.75,A17&lt;5.55),1.46,IF(AND(H17&gt;=10.826,H17&lt;12.974,G17&lt;0.676,A17&gt;=5.05,B17&gt;=3.25,D17&lt;0.75,A17&lt;5.55),1.4,IF(AND(A17&lt;6.15,G17&gt;=0.187,H17&gt;=13.531,A17&gt;=5.85,F17&lt;2.5,H17&gt;=7.482,A17&gt;=5.55),4.7,IF(AND(A17&lt;6.85,B17&lt;2.95,H17&lt;16.284,G17&lt;0.865,F17&gt;=2.5,H17&gt;=7.482,A17&gt;=5.55),5.32,IF(AND(A17&gt;=6.85,B17&lt;2.95,H17&lt;16.284,G17&lt;0.865,F17&gt;=2.5,H17&gt;=7.482,A17&gt;=5.55),6.567,IF(AND(A17&lt;4.85,H17&lt;12.675,A17&lt;4.95,G17&lt;0.446,B17&lt;3.15,B17&lt;3.25,D17&lt;0.75,A17&lt;5.55),1.4,IF(AND(A17&gt;=4.85,H17&lt;12.675,A17&lt;4.95,G17&lt;0.446,B17&lt;3.15,B17&lt;3.25,D17&lt;0.75,A17&lt;5.55),1.5,IF(AND(B17&lt;3.1,A17&gt;=6.15,G17&gt;=0.187,H17&gt;=13.531,A17&gt;=5.85,F17&lt;2.5,H17&gt;=7.482,A17&gt;=5.55),4.467,IF(AND(B17&gt;=3.1,A17&gt;=6.15,G17&gt;=0.187,H17&gt;=13.531,A17&gt;=5.85,F17&lt;2.5,H17&gt;=7.482,A17&gt;=5.55),4.7,IF(AND(G17&gt;=0.379,B17&lt;3.15,B17&gt;=2.95,H17&lt;16.284,G17&lt;0.865,F17&gt;=2.5,H17&gt;=7.482,A17&gt;=5.55),5.733,IF(AND(A17&lt;6.6,B17&gt;=3.15,B17&gt;=2.95,H17&lt;16.284,G17&lt;0.865,F17&gt;=2.5,H17&gt;=7.482,A17&gt;=5.55),5.38,IF(AND(A17&lt;6.7,G17&lt;0.379,B17&lt;3.15,B17&gt;=2.95,H17&lt;16.284,G17&lt;0.865,F17&gt;=2.5,H17&gt;=7.482,A17&gt;=5.55),5.3,IF(AND(A17&gt;=6.7,G17&lt;0.379,B17&lt;3.15,B17&gt;=2.95,H17&lt;16.284,G17&lt;0.865,F17&gt;=2.5,H17&gt;=7.482,A17&gt;=5.55),5.16,IF(AND(A17&lt;7.05,A17&gt;=6.6,B17&gt;=3.15,B17&gt;=2.95,H17&lt;16.284,G17&lt;0.865,F17&gt;=2.5,H17&gt;=7.482,A17&gt;=5.55),5.78,IF(AND(A17&gt;=7.05,A17&gt;=6.6,B17&gt;=3.15,B17&gt;=2.95,H17&lt;16.284,G17&lt;0.865,F17&gt;=2.5,H17&gt;=7.482,A17&gt;=5.55),6.1,"shouldnthappen")))))))))))))))))))))))))))))))))</f>
        <v>4.275</v>
      </c>
      <c r="Q17" s="1" t="n">
        <f aca="false">IF(AND(G17&gt;=0.422,B17&lt;3.25,F17&lt;1.5),1.25,IF(AND(G17&gt;=0.082,G17&lt;0.125,F17&gt;=1.5),6.7,IF(AND(G17&lt;0.251,G17&lt;0.422,B17&lt;3.25,F17&lt;1.5),1.38,IF(AND(G17&gt;=0.251,G17&lt;0.422,B17&lt;3.25,F17&lt;1.5),1.55,IF(AND(G17&gt;=0.385,G17&lt;0.633,B17&gt;=3.25,F17&lt;1.5),1.367,IF(AND(B17&lt;3.35,G17&gt;=0.633,B17&gt;=3.25,F17&lt;1.5),1.7,IF(AND(A17&lt;5.85,G17&lt;0.082,G17&lt;0.125,F17&gt;=1.5),4.5,IF(AND(F17&gt;=2.5,D17&lt;1.6,G17&gt;=0.125,F17&gt;=1.5),5.05,IF(AND(H17&gt;=16.774,D17&gt;=1.6,G17&gt;=0.125,F17&gt;=1.5),6.4,IF(AND(D17&gt;=0.5,G17&lt;0.385,G17&lt;0.633,B17&gt;=3.25,F17&lt;1.5),1.6,IF(AND(B17&lt;3.6,B17&gt;=3.35,G17&gt;=0.633,B17&gt;=3.25,F17&lt;1.5),1.55,IF(AND(B17&gt;=3.6,B17&gt;=3.35,G17&gt;=0.633,B17&gt;=3.25,F17&lt;1.5),1.6,IF(AND(D17&lt;1.65,A17&gt;=5.85,G17&lt;0.082,G17&lt;0.125,F17&gt;=1.5),4.7,IF(AND(A17&lt;5.3,F17&lt;2.5,D17&lt;1.6,G17&gt;=0.125,F17&gt;=1.5),3.15,IF(AND(B17&gt;=3.2,H17&lt;16.774,D17&gt;=1.6,G17&gt;=0.125,F17&gt;=1.5),5.675,IF(AND(H17&lt;11.767,D17&lt;0.5,G17&lt;0.385,G17&lt;0.633,B17&gt;=3.25,F17&lt;1.5),1.5,IF(AND(H17&gt;=11.767,D17&lt;0.5,G17&lt;0.385,G17&lt;0.633,B17&gt;=3.25,F17&lt;1.5),1.367,IF(AND(H17&lt;8.367,D17&gt;=1.65,A17&gt;=5.85,G17&lt;0.082,G17&lt;0.125,F17&gt;=1.5),5.7,IF(AND(H17&gt;=8.367,D17&gt;=1.65,A17&gt;=5.85,G17&lt;0.082,G17&lt;0.125,F17&gt;=1.5),5.575,IF(AND(A17&gt;=7.1,B17&lt;3.2,H17&lt;16.774,D17&gt;=1.6,G17&gt;=0.125,F17&gt;=1.5),6.3,IF(AND(H17&gt;=15.395,B17&lt;2.85,A17&gt;=5.3,F17&lt;2.5,D17&lt;1.6,G17&gt;=0.125,F17&gt;=1.5),4.8,IF(AND(H17&lt;8.486,B17&gt;=2.85,A17&gt;=5.3,F17&lt;2.5,D17&lt;1.6,G17&gt;=0.125,F17&gt;=1.5),3.85,IF(AND(D17&gt;=2.1,A17&lt;7.1,B17&lt;3.2,H17&lt;16.774,D17&gt;=1.6,G17&gt;=0.125,F17&gt;=1.5),5.5,IF(AND(B17&gt;=2.75,H17&lt;15.395,B17&lt;2.85,A17&gt;=5.3,F17&lt;2.5,D17&lt;1.6,G17&gt;=0.125,F17&gt;=1.5),4.489,IF(AND(H17&gt;=15.168,H17&gt;=8.486,B17&gt;=2.85,A17&gt;=5.3,F17&lt;2.5,D17&lt;1.6,G17&gt;=0.125,F17&gt;=1.5),4.7,IF(AND(G17&gt;=0.519,D17&lt;2.1,A17&lt;7.1,B17&lt;3.2,H17&lt;16.774,D17&gt;=1.6,G17&gt;=0.125,F17&gt;=1.5),4.925,IF(AND(G17&gt;=0.897,B17&lt;2.75,H17&lt;15.395,B17&lt;2.85,A17&gt;=5.3,F17&lt;2.5,D17&lt;1.6,G17&gt;=0.125,F17&gt;=1.5),4.567,IF(AND(A17&lt;5.65,H17&lt;15.168,H17&gt;=8.486,B17&gt;=2.85,A17&gt;=5.3,F17&lt;2.5,D17&lt;1.6,G17&gt;=0.125,F17&gt;=1.5),4.5,IF(AND(G17&lt;0.23,G17&lt;0.519,D17&lt;2.1,A17&lt;7.1,B17&lt;3.2,H17&lt;16.774,D17&gt;=1.6,G17&gt;=0.125,F17&gt;=1.5),5,IF(AND(A17&lt;5.9,G17&lt;0.897,B17&lt;2.75,H17&lt;15.395,B17&lt;2.85,A17&gt;=5.3,F17&lt;2.5,D17&lt;1.6,G17&gt;=0.125,F17&gt;=1.5),4.1,IF(AND(A17&gt;=5.9,G17&lt;0.897,B17&lt;2.75,H17&lt;15.395,B17&lt;2.85,A17&gt;=5.3,F17&lt;2.5,D17&lt;1.6,G17&gt;=0.125,F17&gt;=1.5),4.5,IF(AND(A17&lt;6.05,A17&gt;=5.65,H17&lt;15.168,H17&gt;=8.486,B17&gt;=2.85,A17&gt;=5.3,F17&lt;2.5,D17&lt;1.6,G17&gt;=0.125,F17&gt;=1.5),4.2,IF(AND(A17&gt;=6.05,A17&gt;=5.65,H17&lt;15.168,H17&gt;=8.486,B17&gt;=2.85,A17&gt;=5.3,F17&lt;2.5,D17&lt;1.6,G17&gt;=0.125,F17&gt;=1.5),4.35,IF(AND(D17&lt;1.95,G17&gt;=0.23,G17&lt;0.519,D17&lt;2.1,A17&lt;7.1,B17&lt;3.2,H17&lt;16.774,D17&gt;=1.6,G17&gt;=0.125,F17&gt;=1.5),5.3,IF(AND(D17&gt;=1.95,G17&gt;=0.23,G17&lt;0.519,D17&lt;2.1,A17&lt;7.1,B17&lt;3.2,H17&lt;16.774,D17&gt;=1.6,G17&gt;=0.125,F17&gt;=1.5),5.2,"shouldnthappen")))))))))))))))))))))))))))))))))))</f>
        <v>1.367</v>
      </c>
      <c r="R17" s="1" t="n">
        <f aca="false">IF(AND(G17&gt;=0.901,F17&lt;1.5),1.9,IF(AND(H17&lt;5.523,D17&lt;0.35,G17&lt;0.901,F17&lt;1.5),1,IF(AND(B17&lt;3.6,D17&gt;=0.35,G17&lt;0.901,F17&lt;1.5),1.575,IF(AND(B17&gt;=3.6,D17&gt;=0.35,G17&lt;0.901,F17&lt;1.5),1.5,IF(AND(G17&gt;=0.837,D17&lt;1.15,D17&lt;1.45,F17&gt;=1.5),3,IF(AND(G17&gt;=0.66,D17&gt;=1.15,D17&lt;1.45,F17&gt;=1.5),4,IF(AND(F17&gt;=2.5,D17&lt;1.55,D17&gt;=1.45,F17&gt;=1.5),5.025,IF(AND(F17&lt;2.5,D17&gt;=1.55,D17&gt;=1.45,F17&gt;=1.5),4.933,IF(AND(B17&lt;2.45,G17&lt;0.837,D17&lt;1.15,D17&lt;1.45,F17&gt;=1.5),3.3,IF(AND(B17&gt;=2.45,G17&lt;0.837,D17&lt;1.15,D17&lt;1.45,F17&gt;=1.5),3.86,IF(AND(B17&gt;=3.05,F17&lt;2.5,D17&lt;1.55,D17&gt;=1.45,F17&gt;=1.5),4.8,IF(AND(D17&gt;=2.45,F17&gt;=2.5,D17&gt;=1.55,D17&gt;=1.45,F17&gt;=1.5),5.875,IF(AND(H17&lt;13.187,G17&lt;0.217,H17&gt;=5.523,D17&lt;0.35,G17&lt;0.901,F17&lt;1.5),1.4,IF(AND(H17&gt;=13.187,G17&lt;0.217,H17&gt;=5.523,D17&lt;0.35,G17&lt;0.901,F17&lt;1.5),1.5,IF(AND(G17&lt;0.33,G17&gt;=0.217,H17&gt;=5.523,D17&lt;0.35,G17&lt;0.901,F17&lt;1.5),1.28,IF(AND(A17&lt;6.05,D17&lt;1.35,G17&lt;0.66,D17&gt;=1.15,D17&lt;1.45,F17&gt;=1.5),4.175,IF(AND(A17&gt;=6.05,D17&lt;1.35,G17&lt;0.66,D17&gt;=1.15,D17&lt;1.45,F17&gt;=1.5),4.3,IF(AND(A17&lt;5.65,D17&gt;=1.35,G17&lt;0.66,D17&gt;=1.15,D17&lt;1.45,F17&gt;=1.5),3.9,IF(AND(A17&gt;=5.65,D17&gt;=1.35,G17&lt;0.66,D17&gt;=1.15,D17&lt;1.45,F17&gt;=1.5),4.52,IF(AND(A17&lt;6.25,B17&lt;3.05,F17&lt;2.5,D17&lt;1.55,D17&gt;=1.45,F17&gt;=1.5),4.5,IF(AND(A17&gt;=6.25,B17&lt;3.05,F17&lt;2.5,D17&lt;1.55,D17&gt;=1.45,F17&gt;=1.5),4.675,IF(AND(A17&gt;=7.25,D17&lt;2.45,F17&gt;=2.5,D17&gt;=1.55,D17&gt;=1.45,F17&gt;=1.5),6.433,IF(AND(D17&gt;=0.25,G17&gt;=0.33,G17&gt;=0.217,H17&gt;=5.523,D17&lt;0.35,G17&lt;0.901,F17&lt;1.5),1.4,IF(AND(A17&lt;6.15,A17&lt;7.25,D17&lt;2.45,F17&gt;=2.5,D17&gt;=1.55,D17&gt;=1.45,F17&gt;=1.5),5.025,IF(AND(H17&lt;6.439,D17&lt;0.25,G17&gt;=0.33,G17&gt;=0.217,H17&gt;=5.523,D17&lt;0.35,G17&lt;0.901,F17&lt;1.5),1.5,IF(AND(H17&gt;=6.439,D17&lt;0.25,G17&gt;=0.33,G17&gt;=0.217,H17&gt;=5.523,D17&lt;0.35,G17&lt;0.901,F17&lt;1.5),1.38,IF(AND(H17&gt;=13.711,A17&gt;=6.15,A17&lt;7.25,D17&lt;2.45,F17&gt;=2.5,D17&gt;=1.55,D17&gt;=1.45,F17&gt;=1.5),5.68,IF(AND(B17&gt;=3.3,H17&lt;13.711,A17&gt;=6.15,A17&lt;7.25,D17&lt;2.45,F17&gt;=2.5,D17&gt;=1.55,D17&gt;=1.45,F17&gt;=1.5),5.6,IF(AND(G17&lt;0.093,B17&lt;3.3,H17&lt;13.711,A17&gt;=6.15,A17&lt;7.25,D17&lt;2.45,F17&gt;=2.5,D17&gt;=1.55,D17&gt;=1.45,F17&gt;=1.5),5.56,IF(AND(D17&lt;1.95,G17&gt;=0.093,B17&lt;3.3,H17&lt;13.711,A17&gt;=6.15,A17&lt;7.25,D17&lt;2.45,F17&gt;=2.5,D17&gt;=1.55,D17&gt;=1.45,F17&gt;=1.5),5.3,IF(AND(B17&lt;3.15,D17&gt;=1.95,G17&gt;=0.093,B17&lt;3.3,H17&lt;13.711,A17&gt;=6.15,A17&lt;7.25,D17&lt;2.45,F17&gt;=2.5,D17&gt;=1.55,D17&gt;=1.45,F17&gt;=1.5),5.1,IF(AND(B17&gt;=3.15,D17&gt;=1.95,G17&gt;=0.093,B17&lt;3.3,H17&lt;13.711,A17&gt;=6.15,A17&lt;7.25,D17&lt;2.45,F17&gt;=2.5,D17&gt;=1.55,D17&gt;=1.45,F17&gt;=1.5),5.15,"shouldnthappen"))))))))))))))))))))))))))))))))</f>
        <v>1.5</v>
      </c>
      <c r="S17" s="1" t="n">
        <f aca="false">IF(AND(G17&gt;=0.859,D17&gt;=0.35,F17&lt;1.5),1.9,IF(AND(D17&lt;1.75,F17&gt;=2.5,F17&gt;=1.5),4.867,IF(AND(H17&lt;8.42,A17&lt;5.05,D17&lt;0.35,F17&lt;1.5),1.42,IF(AND(H17&gt;=14.877,A17&gt;=5.05,D17&lt;0.35,F17&lt;1.5),1.3,IF(AND(B17&lt;3.35,G17&lt;0.859,D17&gt;=0.35,F17&lt;1.5),1.7,IF(AND(B17&gt;=3.35,G17&lt;0.859,D17&gt;=0.35,F17&lt;1.5),1.5,IF(AND(A17&gt;=6.05,B17&lt;2.75,F17&lt;2.5,F17&gt;=1.5),4.733,IF(AND(G17&gt;=0.68,B17&gt;=2.75,F17&lt;2.5,F17&gt;=1.5),4.025,IF(AND(H17&gt;=16.284,D17&gt;=1.75,F17&gt;=2.5,F17&gt;=1.5),6.6,IF(AND(A17&lt;4.35,H17&gt;=8.42,A17&lt;5.05,D17&lt;0.35,F17&lt;1.5),1.1,IF(AND(G17&gt;=0.948,H17&lt;14.877,A17&gt;=5.05,D17&lt;0.35,F17&lt;1.5),1.7,IF(AND(A17&lt;5.3,A17&lt;6.05,B17&lt;2.75,F17&lt;2.5,F17&gt;=1.5),3,IF(AND(H17&gt;=15.168,G17&lt;0.68,B17&gt;=2.75,F17&lt;2.5,F17&gt;=1.5),4.75,IF(AND(H17&gt;=14.005,A17&gt;=4.35,H17&gt;=8.42,A17&lt;5.05,D17&lt;0.35,F17&lt;1.5),1.375,IF(AND(A17&gt;=5.55,G17&lt;0.948,H17&lt;14.877,A17&gt;=5.05,D17&lt;0.35,F17&lt;1.5),1.7,IF(AND(H17&lt;12.363,A17&gt;=5.3,A17&lt;6.05,B17&lt;2.75,F17&lt;2.5,F17&gt;=1.5),3.825,IF(AND(H17&gt;=12.363,A17&gt;=5.3,A17&lt;6.05,B17&lt;2.75,F17&lt;2.5,F17&gt;=1.5),4.033,IF(AND(H17&gt;=14.508,H17&lt;15.168,G17&lt;0.68,B17&gt;=2.75,F17&lt;2.5,F17&gt;=1.5),4.2,IF(AND(D17&gt;=2.35,D17&gt;=2.2,H17&lt;16.284,D17&gt;=1.75,F17&gt;=2.5,F17&gt;=1.5),5.267,IF(AND(G17&lt;0.231,H17&lt;14.005,A17&gt;=4.35,H17&gt;=8.42,A17&lt;5.05,D17&lt;0.35,F17&lt;1.5),1.4,IF(AND(H17&gt;=14.494,A17&lt;5.55,G17&lt;0.948,H17&lt;14.877,A17&gt;=5.05,D17&lt;0.35,F17&lt;1.5),1.6,IF(AND(A17&lt;6.1,H17&lt;14.508,H17&lt;15.168,G17&lt;0.68,B17&gt;=2.75,F17&lt;2.5,F17&gt;=1.5),4.5,IF(AND(A17&lt;6.1,H17&lt;11.8,D17&lt;2.2,H17&lt;16.284,D17&gt;=1.75,F17&gt;=2.5,F17&gt;=1.5),4.95,IF(AND(A17&gt;=6.1,H17&lt;11.8,D17&lt;2.2,H17&lt;16.284,D17&gt;=1.75,F17&gt;=2.5,F17&gt;=1.5),5.333,IF(AND(B17&lt;2.75,H17&gt;=11.8,D17&lt;2.2,H17&lt;16.284,D17&gt;=1.75,F17&gt;=2.5,F17&gt;=1.5),5.1,IF(AND(B17&gt;=3.15,D17&lt;2.35,D17&gt;=2.2,H17&lt;16.284,D17&gt;=1.75,F17&gt;=2.5,F17&gt;=1.5),5.5,IF(AND(B17&gt;=3.35,G17&gt;=0.231,H17&lt;14.005,A17&gt;=4.35,H17&gt;=8.42,A17&lt;5.05,D17&lt;0.35,F17&lt;1.5),1.3,IF(AND(H17&lt;13.869,H17&lt;14.494,A17&lt;5.55,G17&lt;0.948,H17&lt;14.877,A17&gt;=5.05,D17&lt;0.35,F17&lt;1.5),1.5,IF(AND(H17&gt;=13.869,H17&lt;14.494,A17&lt;5.55,G17&lt;0.948,H17&lt;14.877,A17&gt;=5.05,D17&lt;0.35,F17&lt;1.5),1.4,IF(AND(G17&lt;0.636,A17&gt;=6.1,H17&lt;14.508,H17&lt;15.168,G17&lt;0.68,B17&gt;=2.75,F17&lt;2.5,F17&gt;=1.5),4.68,IF(AND(G17&gt;=0.636,A17&gt;=6.1,H17&lt;14.508,H17&lt;15.168,G17&lt;0.68,B17&gt;=2.75,F17&lt;2.5,F17&gt;=1.5),4.4,IF(AND(B17&lt;2.85,B17&gt;=2.75,H17&gt;=11.8,D17&lt;2.2,H17&lt;16.284,D17&gt;=1.75,F17&gt;=2.5,F17&gt;=1.5),6.7,IF(AND(H17&lt;10.626,B17&lt;3.15,D17&lt;2.35,D17&gt;=2.2,H17&lt;16.284,D17&gt;=1.75,F17&gt;=2.5,F17&gt;=1.5),5.1,IF(AND(H17&gt;=10.626,B17&lt;3.15,D17&lt;2.35,D17&gt;=2.2,H17&lt;16.284,D17&gt;=1.75,F17&gt;=2.5,F17&gt;=1.5),5.2,IF(AND(G17&lt;0.378,B17&lt;3.35,G17&gt;=0.231,H17&lt;14.005,A17&gt;=4.35,H17&gt;=8.42,A17&lt;5.05,D17&lt;0.35,F17&lt;1.5),1.2,IF(AND(G17&gt;=0.378,B17&lt;3.35,G17&gt;=0.231,H17&lt;14.005,A17&gt;=4.35,H17&gt;=8.42,A17&lt;5.05,D17&lt;0.35,F17&lt;1.5),1.3,IF(AND(A17&lt;6.2,B17&gt;=2.85,B17&gt;=2.75,H17&gt;=11.8,D17&lt;2.2,H17&lt;16.284,D17&gt;=1.75,F17&gt;=2.5,F17&gt;=1.5),4.9,IF(AND(G17&lt;0.388,A17&gt;=6.2,B17&gt;=2.85,B17&gt;=2.75,H17&gt;=11.8,D17&lt;2.2,H17&lt;16.284,D17&gt;=1.75,F17&gt;=2.5,F17&gt;=1.5),5.52,IF(AND(G17&gt;=0.388,A17&gt;=6.2,B17&gt;=2.85,B17&gt;=2.75,H17&gt;=11.8,D17&lt;2.2,H17&lt;16.284,D17&gt;=1.75,F17&gt;=2.5,F17&gt;=1.5),5.7,"shouldnthappen")))))))))))))))))))))))))))))))))))))))</f>
        <v>1.7</v>
      </c>
      <c r="T17" s="1" t="n">
        <f aca="false">IF(AND(D17&gt;=0.8,A17&lt;5.45),3.7,IF(AND(D17&gt;=0.35,D17&lt;0.8,A17&lt;5.45),1.56,IF(AND(G17&lt;0.164,F17&lt;2.5,A17&gt;=5.45),1.6,IF(AND(H17&gt;=16.718,F17&gt;=2.5,A17&gt;=5.45),6.4,IF(AND(G17&gt;=0.719,H17&lt;16.718,F17&gt;=2.5,A17&gt;=5.45),5.05,IF(AND(A17&lt;4.35,A17&lt;5.05,D17&lt;0.35,D17&lt;0.8,A17&lt;5.45),1.1,IF(AND(H17&gt;=14.494,A17&gt;=5.05,D17&lt;0.35,D17&lt;0.8,A17&lt;5.45),1.6,IF(AND(G17&lt;0.338,D17&lt;1.25,G17&gt;=0.164,F17&lt;2.5,A17&gt;=5.45),4.1,IF(AND(H17&lt;8.397,D17&gt;=1.25,G17&gt;=0.164,F17&lt;2.5,A17&gt;=5.45),4,IF(AND(H17&lt;11.031,H17&lt;14.494,A17&gt;=5.05,D17&lt;0.35,D17&lt;0.8,A17&lt;5.45),1.5,IF(AND(H17&gt;=11.031,H17&lt;14.494,A17&gt;=5.05,D17&lt;0.35,D17&lt;0.8,A17&lt;5.45),1.44,IF(AND(B17&lt;2.65,H17&gt;=8.397,D17&gt;=1.25,G17&gt;=0.164,F17&lt;2.5,A17&gt;=5.45),4.767,IF(AND(H17&lt;7.388,G17&lt;0.487,G17&lt;0.719,H17&lt;16.718,F17&gt;=2.5,A17&gt;=5.45),5.067,IF(AND(G17&lt;0.533,G17&gt;=0.487,G17&lt;0.719,H17&lt;16.718,F17&gt;=2.5,A17&gt;=5.45),5.8,IF(AND(G17&gt;=0.533,G17&gt;=0.487,G17&lt;0.719,H17&lt;16.718,F17&gt;=2.5,A17&gt;=5.45),5.86,IF(AND(B17&lt;3.25,A17&gt;=4.95,A17&gt;=4.35,A17&lt;5.05,D17&lt;0.35,D17&lt;0.8,A17&lt;5.45),1.2,IF(AND(A17&lt;5.6,H17&lt;11.218,G17&gt;=0.338,D17&lt;1.25,G17&gt;=0.164,F17&lt;2.5,A17&gt;=5.45),3.7,IF(AND(A17&gt;=5.6,H17&lt;11.218,G17&gt;=0.338,D17&lt;1.25,G17&gt;=0.164,F17&lt;2.5,A17&gt;=5.45),3.5,IF(AND(H17&lt;12.668,H17&gt;=11.218,G17&gt;=0.338,D17&lt;1.25,G17&gt;=0.164,F17&lt;2.5,A17&gt;=5.45),3.9,IF(AND(H17&gt;=12.668,H17&gt;=11.218,G17&gt;=0.338,D17&lt;1.25,G17&gt;=0.164,F17&lt;2.5,A17&gt;=5.45),4,IF(AND(H17&gt;=15.705,B17&gt;=2.65,H17&gt;=8.397,D17&gt;=1.25,G17&gt;=0.164,F17&lt;2.5,A17&gt;=5.45),4.8,IF(AND(B17&lt;2.75,H17&gt;=7.388,G17&lt;0.487,G17&lt;0.719,H17&lt;16.718,F17&gt;=2.5,A17&gt;=5.45),5.26,IF(AND(B17&lt;2.95,A17&lt;4.5,A17&lt;4.95,A17&gt;=4.35,A17&lt;5.05,D17&lt;0.35,D17&lt;0.8,A17&lt;5.45),1.4,IF(AND(B17&gt;=2.95,A17&lt;4.5,A17&lt;4.95,A17&gt;=4.35,A17&lt;5.05,D17&lt;0.35,D17&lt;0.8,A17&lt;5.45),1.3,IF(AND(H17&gt;=13.924,A17&gt;=4.5,A17&lt;4.95,A17&gt;=4.35,A17&lt;5.05,D17&lt;0.35,D17&lt;0.8,A17&lt;5.45),1.5,IF(AND(G17&lt;0.252,B17&gt;=3.25,A17&gt;=4.95,A17&gt;=4.35,A17&lt;5.05,D17&lt;0.35,D17&lt;0.8,A17&lt;5.45),1.4,IF(AND(G17&gt;=0.252,B17&gt;=3.25,A17&gt;=4.95,A17&gt;=4.35,A17&lt;5.05,D17&lt;0.35,D17&lt;0.8,A17&lt;5.45),1.32,IF(AND(G17&gt;=0.473,H17&lt;15.705,B17&gt;=2.65,H17&gt;=8.397,D17&gt;=1.25,G17&gt;=0.164,F17&lt;2.5,A17&gt;=5.45),4.7,IF(AND(B17&gt;=3.15,B17&gt;=2.75,H17&gt;=7.388,G17&lt;0.487,G17&lt;0.719,H17&lt;16.718,F17&gt;=2.5,A17&gt;=5.45),5.7,IF(AND(B17&lt;3.15,H17&lt;13.924,A17&gt;=4.5,A17&lt;4.95,A17&gt;=4.35,A17&lt;5.05,D17&lt;0.35,D17&lt;0.8,A17&lt;5.45),1.433,IF(AND(B17&gt;=3.15,H17&lt;13.924,A17&gt;=4.5,A17&lt;4.95,A17&gt;=4.35,A17&lt;5.05,D17&lt;0.35,D17&lt;0.8,A17&lt;5.45),1.4,IF(AND(H17&gt;=14.81,G17&lt;0.473,H17&lt;15.705,B17&gt;=2.65,H17&gt;=8.397,D17&gt;=1.25,G17&gt;=0.164,F17&lt;2.5,A17&gt;=5.45),4.2,IF(AND(A17&lt;6.65,B17&lt;3.15,B17&gt;=2.75,H17&gt;=7.388,G17&lt;0.487,G17&lt;0.719,H17&lt;16.718,F17&gt;=2.5,A17&gt;=5.45),5.6,IF(AND(A17&gt;=6.65,B17&lt;3.15,B17&gt;=2.75,H17&gt;=7.388,G17&lt;0.487,G17&lt;0.719,H17&lt;16.718,F17&gt;=2.5,A17&gt;=5.45),5.4,IF(AND(A17&lt;6.15,H17&lt;14.81,G17&lt;0.473,H17&lt;15.705,B17&gt;=2.65,H17&gt;=8.397,D17&gt;=1.25,G17&gt;=0.164,F17&lt;2.5,A17&gt;=5.45),4.5,IF(AND(A17&gt;=6.15,H17&lt;14.81,G17&lt;0.473,H17&lt;15.705,B17&gt;=2.65,H17&gt;=8.397,D17&gt;=1.25,G17&gt;=0.164,F17&lt;2.5,A17&gt;=5.45),4.4,"shouldnthappen"))))))))))))))))))))))))))))))))))))</f>
        <v>1.6</v>
      </c>
      <c r="U17" s="1" t="n">
        <f aca="false">IF(AND(G17&gt;=0.934,F17&lt;1.5),1.7,IF(AND(D17&lt;0.15,D17&lt;0.25,G17&lt;0.934,F17&lt;1.5),1.38,IF(AND(H17&gt;=14.379,D17&gt;=0.25,G17&lt;0.934,F17&lt;1.5),1.7,IF(AND(A17&lt;5.3,D17&lt;1.35,F17&lt;2.5,F17&gt;=1.5),3.15,IF(AND(H17&lt;7.148,D17&gt;=1.35,F17&lt;2.5,F17&gt;=1.5),3.9,IF(AND(G17&lt;0.352,A17&lt;6.15,F17&gt;=2.5,F17&gt;=1.5),4.5,IF(AND(G17&gt;=0.352,A17&lt;6.15,F17&gt;=2.5,F17&gt;=1.5),4.92,IF(AND(B17&lt;2.85,A17&gt;=6.15,F17&gt;=2.5,F17&gt;=1.5),6.2,IF(AND(D17&gt;=0.45,H17&lt;14.379,D17&gt;=0.25,G17&lt;0.934,F17&lt;1.5),1.65,IF(AND(G17&gt;=0.857,A17&gt;=5.3,D17&lt;1.35,F17&lt;2.5,F17&gt;=1.5),4.3,IF(AND(A17&gt;=7.25,B17&gt;=2.85,A17&gt;=6.15,F17&gt;=2.5,F17&gt;=1.5),6.425,IF(AND(H17&lt;9.499,A17&lt;5.05,D17&gt;=0.15,D17&lt;0.25,G17&lt;0.934,F17&lt;1.5),1.4,IF(AND(A17&gt;=5.45,A17&gt;=5.05,D17&gt;=0.15,D17&lt;0.25,G17&lt;0.934,F17&lt;1.5),1.3,IF(AND(B17&gt;=4.15,D17&lt;0.45,H17&lt;14.379,D17&gt;=0.25,G17&lt;0.934,F17&lt;1.5),1.5,IF(AND(A17&gt;=5.75,G17&lt;0.857,A17&gt;=5.3,D17&lt;1.35,F17&lt;2.5,F17&gt;=1.5),4.02,IF(AND(A17&lt;6.65,G17&lt;0.333,H17&gt;=7.148,D17&gt;=1.35,F17&lt;2.5,F17&gt;=1.5),4.475,IF(AND(A17&gt;=6.65,G17&lt;0.333,H17&gt;=7.148,D17&gt;=1.35,F17&lt;2.5,F17&gt;=1.5),4.8,IF(AND(D17&gt;=1.45,G17&gt;=0.333,H17&gt;=7.148,D17&gt;=1.35,F17&lt;2.5,F17&gt;=1.5),4.85,IF(AND(G17&gt;=0.861,A17&lt;7.25,B17&gt;=2.85,A17&gt;=6.15,F17&gt;=2.5,F17&gt;=1.5),5.2,IF(AND(G17&lt;0.571,H17&gt;=9.499,A17&lt;5.05,D17&gt;=0.15,D17&lt;0.25,G17&lt;0.934,F17&lt;1.5),1.2,IF(AND(G17&gt;=0.571,H17&gt;=9.499,A17&lt;5.05,D17&gt;=0.15,D17&lt;0.25,G17&lt;0.934,F17&lt;1.5),1.3,IF(AND(H17&lt;9.283,A17&lt;5.45,A17&gt;=5.05,D17&gt;=0.15,D17&lt;0.25,G17&lt;0.934,F17&lt;1.5),1.5,IF(AND(H17&gt;=9.283,A17&lt;5.45,A17&gt;=5.05,D17&gt;=0.15,D17&lt;0.25,G17&lt;0.934,F17&lt;1.5),1.425,IF(AND(A17&lt;4.9,B17&lt;4.15,D17&lt;0.45,H17&lt;14.379,D17&gt;=0.25,G17&lt;0.934,F17&lt;1.5),1.4,IF(AND(A17&gt;=4.9,B17&lt;4.15,D17&lt;0.45,H17&lt;14.379,D17&gt;=0.25,G17&lt;0.934,F17&lt;1.5),1.325,IF(AND(G17&lt;0.572,A17&lt;5.75,G17&lt;0.857,A17&gt;=5.3,D17&lt;1.35,F17&lt;2.5,F17&gt;=1.5),3.65,IF(AND(G17&gt;=0.572,A17&lt;5.75,G17&lt;0.857,A17&gt;=5.3,D17&lt;1.35,F17&lt;2.5,F17&gt;=1.5),3.9,IF(AND(A17&lt;6.75,D17&lt;1.45,G17&gt;=0.333,H17&gt;=7.148,D17&gt;=1.35,F17&lt;2.5,F17&gt;=1.5),4.4,IF(AND(A17&gt;=6.75,D17&lt;1.45,G17&gt;=0.333,H17&gt;=7.148,D17&gt;=1.35,F17&lt;2.5,F17&gt;=1.5),4.78,IF(AND(A17&lt;6.6,B17&lt;3.25,G17&lt;0.861,A17&lt;7.25,B17&gt;=2.85,A17&gt;=6.15,F17&gt;=2.5,F17&gt;=1.5),5.333,IF(AND(H17&lt;11.461,B17&gt;=3.25,G17&lt;0.861,A17&lt;7.25,B17&gt;=2.85,A17&gt;=6.15,F17&gt;=2.5,F17&gt;=1.5),6.025,IF(AND(H17&gt;=11.461,B17&gt;=3.25,G17&lt;0.861,A17&lt;7.25,B17&gt;=2.85,A17&gt;=6.15,F17&gt;=2.5,F17&gt;=1.5),5.667,IF(AND(H17&gt;=14.564,A17&gt;=6.6,B17&lt;3.25,G17&lt;0.861,A17&lt;7.25,B17&gt;=2.85,A17&gt;=6.15,F17&gt;=2.5,F17&gt;=1.5),5.4,IF(AND(D17&gt;=2.35,H17&lt;14.564,A17&gt;=6.6,B17&lt;3.25,G17&lt;0.861,A17&lt;7.25,B17&gt;=2.85,A17&gt;=6.15,F17&gt;=2.5,F17&gt;=1.5),5.6,IF(AND(A17&lt;6.85,D17&lt;2.35,H17&lt;14.564,A17&gt;=6.6,B17&lt;3.25,G17&lt;0.861,A17&lt;7.25,B17&gt;=2.85,A17&gt;=6.15,F17&gt;=2.5,F17&gt;=1.5),5.9,IF(AND(A17&gt;=6.85,D17&lt;2.35,H17&lt;14.564,A17&gt;=6.6,B17&lt;3.25,G17&lt;0.861,A17&lt;7.25,B17&gt;=2.85,A17&gt;=6.15,F17&gt;=2.5,F17&gt;=1.5),5.78,"shouldnthappen"))))))))))))))))))))))))))))))))))))</f>
        <v>1.3</v>
      </c>
      <c r="V17" s="1" t="n">
        <f aca="false">IF(AND(H17&lt;5.748,A17&lt;5.05,D17&lt;0.75),1,IF(AND(B17&lt;3.15,H17&gt;=5.748,A17&lt;5.05,D17&lt;0.75),1.475,IF(AND(G17&gt;=0.801,D17&lt;0.25,A17&gt;=5.05,D17&lt;0.75),1.7,IF(AND(D17&gt;=0.45,D17&gt;=0.25,A17&gt;=5.05,D17&lt;0.75),1.7,IF(AND(B17&lt;2.35,F17&lt;2.5,B17&lt;2.75,D17&gt;=0.75),4.16,IF(AND(D17&lt;1.75,F17&gt;=2.5,B17&lt;2.75,D17&gt;=0.75),4.875,IF(AND(D17&gt;=1.75,F17&gt;=2.5,B17&lt;2.75,D17&gt;=0.75),5.333,IF(AND(H17&gt;=16.284,D17&gt;=1.55,B17&gt;=2.75,D17&gt;=0.75),6.6,IF(AND(H17&gt;=14.144,B17&gt;=3.15,H17&gt;=5.748,A17&lt;5.05,D17&lt;0.75),1.3,IF(AND(A17&lt;5.45,G17&lt;0.801,D17&lt;0.25,A17&gt;=5.05,D17&lt;0.75),1.5,IF(AND(A17&gt;=5.45,G17&lt;0.801,D17&lt;0.25,A17&gt;=5.05,D17&lt;0.75),1.34,IF(AND(B17&lt;3.75,D17&lt;0.45,D17&gt;=0.25,A17&gt;=5.05,D17&lt;0.75),1.467,IF(AND(B17&gt;=3.75,D17&lt;0.45,D17&gt;=0.25,A17&gt;=5.05,D17&lt;0.75),1.767,IF(AND(G17&gt;=0.896,B17&gt;=2.35,F17&lt;2.5,B17&lt;2.75,D17&gt;=0.75),4.9,IF(AND(H17&lt;15.504,D17&lt;1.35,D17&lt;1.55,B17&gt;=2.75,D17&gt;=0.75),4.2,IF(AND(H17&gt;=15.504,D17&lt;1.35,D17&lt;1.55,B17&gt;=2.75,D17&gt;=0.75),4.6,IF(AND(H17&lt;9.767,D17&gt;=1.35,D17&lt;1.55,B17&gt;=2.75,D17&gt;=0.75),5.1,IF(AND(A17&lt;4.5,H17&lt;14.144,B17&gt;=3.15,H17&gt;=5.748,A17&lt;5.05,D17&lt;0.75),1.3,IF(AND(A17&gt;=4.5,H17&lt;14.144,B17&gt;=3.15,H17&gt;=5.748,A17&lt;5.05,D17&lt;0.75),1.4,IF(AND(D17&gt;=1.15,G17&lt;0.896,B17&gt;=2.35,F17&lt;2.5,B17&lt;2.75,D17&gt;=0.75),4.04,IF(AND(B17&lt;2.9,H17&gt;=9.767,D17&gt;=1.35,D17&lt;1.55,B17&gt;=2.75,D17&gt;=0.75),4.8,IF(AND(D17&lt;1.7,A17&gt;=7.05,H17&lt;16.284,D17&gt;=1.55,B17&gt;=2.75,D17&gt;=0.75),5.8,IF(AND(D17&gt;=1.7,A17&gt;=7.05,H17&lt;16.284,D17&gt;=1.55,B17&gt;=2.75,D17&gt;=0.75),6.3,IF(AND(B17&lt;2.45,D17&lt;1.15,G17&lt;0.896,B17&gt;=2.35,F17&lt;2.5,B17&lt;2.75,D17&gt;=0.75),3.767,IF(AND(B17&gt;=2.45,D17&lt;1.15,G17&lt;0.896,B17&gt;=2.35,F17&lt;2.5,B17&lt;2.75,D17&gt;=0.75),3.167,IF(AND(B17&gt;=3.15,B17&gt;=2.9,H17&gt;=9.767,D17&gt;=1.35,D17&lt;1.55,B17&gt;=2.75,D17&gt;=0.75),4.7,IF(AND(D17&lt;1.9,D17&lt;2.05,A17&lt;7.05,H17&lt;16.284,D17&gt;=1.55,B17&gt;=2.75,D17&gt;=0.75),4.82,IF(AND(D17&gt;=1.9,D17&lt;2.05,A17&lt;7.05,H17&lt;16.284,D17&gt;=1.55,B17&gt;=2.75,D17&gt;=0.75),5.067,IF(AND(H17&lt;12.721,B17&lt;3.15,B17&gt;=2.9,H17&gt;=9.767,D17&gt;=1.35,D17&lt;1.55,B17&gt;=2.75,D17&gt;=0.75),4.5,IF(AND(H17&gt;=12.721,B17&lt;3.15,B17&gt;=2.9,H17&gt;=9.767,D17&gt;=1.35,D17&lt;1.55,B17&gt;=2.75,D17&gt;=0.75),4.433,IF(AND(H17&lt;9.525,G17&lt;0.364,D17&gt;=2.05,A17&lt;7.05,H17&lt;16.284,D17&gt;=1.55,B17&gt;=2.75,D17&gt;=0.75),5.1,IF(AND(A17&lt;6.25,G17&gt;=0.364,D17&gt;=2.05,A17&lt;7.05,H17&lt;16.284,D17&gt;=1.55,B17&gt;=2.75,D17&gt;=0.75),5.4,IF(AND(H17&lt;10.898,H17&gt;=9.525,G17&lt;0.364,D17&gt;=2.05,A17&lt;7.05,H17&lt;16.284,D17&gt;=1.55,B17&gt;=2.75,D17&gt;=0.75),5.6,IF(AND(H17&lt;8.711,A17&gt;=6.25,G17&gt;=0.364,D17&gt;=2.05,A17&lt;7.05,H17&lt;16.284,D17&gt;=1.55,B17&gt;=2.75,D17&gt;=0.75),5.7,IF(AND(H17&gt;=8.711,A17&gt;=6.25,G17&gt;=0.364,D17&gt;=2.05,A17&lt;7.05,H17&lt;16.284,D17&gt;=1.55,B17&gt;=2.75,D17&gt;=0.75),5.84,IF(AND(D17&lt;2.2,H17&gt;=10.898,H17&gt;=9.525,G17&lt;0.364,D17&gt;=2.05,A17&lt;7.05,H17&lt;16.284,D17&gt;=1.55,B17&gt;=2.75,D17&gt;=0.75),5.4,IF(AND(D17&gt;=2.2,H17&gt;=10.898,H17&gt;=9.525,G17&lt;0.364,D17&gt;=2.05,A17&lt;7.05,H17&lt;16.284,D17&gt;=1.55,B17&gt;=2.75,D17&gt;=0.75),5.3,"shouldnthappen")))))))))))))))))))))))))))))))))))))</f>
        <v>1.34</v>
      </c>
      <c r="W17" s="1" t="n">
        <f aca="false">IF(AND(H17&lt;6.926,D17&gt;=0.35,D17&lt;0.8),1.9,IF(AND(H17&gt;=6.926,D17&gt;=0.35,D17&lt;0.8),1.533,IF(AND(H17&lt;13.492,A17&lt;4.75,D17&lt;0.35,D17&lt;0.8),1.1,IF(AND(H17&gt;=13.492,A17&lt;4.75,D17&lt;0.35,D17&lt;0.8),1.375,IF(AND(B17&lt;2.75,A17&gt;=5.85,F17&lt;2.5,D17&gt;=0.8),4.833,IF(AND(B17&lt;3.3,A17&gt;=7.05,F17&gt;=2.5,D17&gt;=0.8),5.8,IF(AND(B17&gt;=3.3,A17&gt;=7.05,F17&gt;=2.5,D17&gt;=0.8),6.325,IF(AND(D17&gt;=0.25,A17&lt;5.05,A17&gt;=4.75,D17&lt;0.35,D17&lt;0.8),1.3,IF(AND(B17&lt;3.6,A17&gt;=5.05,A17&gt;=4.75,D17&lt;0.35,D17&lt;0.8),1.4,IF(AND(H17&lt;10.194,G17&lt;0.412,A17&lt;5.85,F17&lt;2.5,D17&gt;=0.8),4.133,IF(AND(H17&gt;=10.194,G17&lt;0.412,A17&lt;5.85,F17&lt;2.5,D17&gt;=0.8),4.5,IF(AND(A17&lt;5.35,G17&gt;=0.412,A17&lt;5.85,F17&lt;2.5,D17&gt;=0.8),3.15,IF(AND(A17&lt;6.2,B17&gt;=2.75,A17&gt;=5.85,F17&lt;2.5,D17&gt;=0.8),4.3,IF(AND(H17&lt;5.767,A17&lt;6.2,A17&lt;7.05,F17&gt;=2.5,D17&gt;=0.8),4.5,IF(AND(G17&gt;=0.861,A17&gt;=6.2,A17&lt;7.05,F17&gt;=2.5,D17&gt;=0.8),5.2,IF(AND(B17&lt;3.15,D17&lt;0.25,A17&lt;5.05,A17&gt;=4.75,D17&lt;0.35,D17&lt;0.8),1.55,IF(AND(A17&lt;5.45,B17&gt;=3.6,A17&gt;=5.05,A17&gt;=4.75,D17&lt;0.35,D17&lt;0.8),1.5,IF(AND(A17&gt;=5.45,B17&gt;=3.6,A17&gt;=5.05,A17&gt;=4.75,D17&lt;0.35,D17&lt;0.8),1.4,IF(AND(G17&gt;=0.772,A17&gt;=5.35,G17&gt;=0.412,A17&lt;5.85,F17&lt;2.5,D17&gt;=0.8),3.9,IF(AND(D17&gt;=1.45,A17&gt;=6.2,B17&gt;=2.75,A17&gt;=5.85,F17&lt;2.5,D17&gt;=0.8),4.775,IF(AND(G17&lt;0.5,H17&gt;=5.767,A17&lt;6.2,A17&lt;7.05,F17&gt;=2.5,D17&gt;=0.8),5.1,IF(AND(G17&gt;=0.5,H17&gt;=5.767,A17&lt;6.2,A17&lt;7.05,F17&gt;=2.5,D17&gt;=0.8),4.95,IF(AND(B17&gt;=3.25,G17&lt;0.861,A17&gt;=6.2,A17&lt;7.05,F17&gt;=2.5,D17&gt;=0.8),5.75,IF(AND(A17&lt;4.95,B17&gt;=3.15,D17&lt;0.25,A17&lt;5.05,A17&gt;=4.75,D17&lt;0.35,D17&lt;0.8),1.4,IF(AND(A17&lt;5.65,G17&lt;0.772,A17&gt;=5.35,G17&gt;=0.412,A17&lt;5.85,F17&lt;2.5,D17&gt;=0.8),3.6,IF(AND(A17&gt;=5.65,G17&lt;0.772,A17&gt;=5.35,G17&gt;=0.412,A17&lt;5.85,F17&lt;2.5,D17&gt;=0.8),3.5,IF(AND(B17&gt;=3.15,D17&lt;1.45,A17&gt;=6.2,B17&gt;=2.75,A17&gt;=5.85,F17&lt;2.5,D17&gt;=0.8),4.7,IF(AND(A17&gt;=6.65,B17&lt;3.25,G17&lt;0.861,A17&gt;=6.2,A17&lt;7.05,F17&gt;=2.5,D17&gt;=0.8),5.567,IF(AND(H17&lt;9.499,A17&gt;=4.95,B17&gt;=3.15,D17&lt;0.25,A17&lt;5.05,A17&gt;=4.75,D17&lt;0.35,D17&lt;0.8),1.4,IF(AND(H17&gt;=9.499,A17&gt;=4.95,B17&gt;=3.15,D17&lt;0.25,A17&lt;5.05,A17&gt;=4.75,D17&lt;0.35,D17&lt;0.8),1.2,IF(AND(G17&lt;0.765,B17&lt;3.15,D17&lt;1.45,A17&gt;=6.2,B17&gt;=2.75,A17&gt;=5.85,F17&lt;2.5,D17&gt;=0.8),4.4,IF(AND(G17&gt;=0.765,B17&lt;3.15,D17&lt;1.45,A17&gt;=6.2,B17&gt;=2.75,A17&gt;=5.85,F17&lt;2.5,D17&gt;=0.8),4.6,IF(AND(H17&lt;10.667,A17&lt;6.65,B17&lt;3.25,G17&lt;0.861,A17&gt;=6.2,A17&lt;7.05,F17&gt;=2.5,D17&gt;=0.8),5.167,IF(AND(G17&lt;0.627,H17&gt;=10.667,A17&lt;6.65,B17&lt;3.25,G17&lt;0.861,A17&gt;=6.2,A17&lt;7.05,F17&gt;=2.5,D17&gt;=0.8),5.64,IF(AND(G17&gt;=0.627,H17&gt;=10.667,A17&lt;6.65,B17&lt;3.25,G17&lt;0.861,A17&gt;=6.2,A17&lt;7.05,F17&gt;=2.5,D17&gt;=0.8),5.1,"shouldnthappen")))))))))))))))))))))))))))))))))))</f>
        <v>1.4</v>
      </c>
      <c r="X17" s="1" t="n">
        <f aca="false">IF(AND(B17&lt;3.05,H17&lt;6.697,A17&lt;5.45),4.1,IF(AND(B17&gt;=3.05,H17&lt;6.697,A17&lt;5.45),1.48,IF(AND(D17&lt;0.7,A17&lt;5.9,A17&gt;=5.45),1.4,IF(AND(A17&lt;4.35,B17&lt;3.3,H17&gt;=6.697,A17&lt;5.45),1.1,IF(AND(G17&lt;0.372,D17&gt;=0.7,A17&lt;5.9,A17&gt;=5.45),4.36,IF(AND(A17&gt;=4.9,A17&gt;=4.35,B17&lt;3.3,H17&gt;=6.697,A17&lt;5.45),1.6,IF(AND(H17&gt;=14.171,A17&lt;5.15,B17&gt;=3.3,H17&gt;=6.697,A17&lt;5.45),1.6,IF(AND(G17&lt;0.451,A17&gt;=5.15,B17&gt;=3.3,H17&gt;=6.697,A17&lt;5.45),1.367,IF(AND(G17&gt;=0.451,A17&gt;=5.15,B17&gt;=3.3,H17&gt;=6.697,A17&lt;5.45),1.5,IF(AND(G17&lt;0.332,D17&lt;1.45,F17&lt;2.5,A17&gt;=5.9,A17&gt;=5.45),4.35,IF(AND(A17&lt;6.15,D17&gt;=1.45,F17&lt;2.5,A17&gt;=5.9,A17&gt;=5.45),5.1,IF(AND(D17&gt;=2.4,G17&lt;0.432,F17&gt;=2.5,A17&gt;=5.9,A17&gt;=5.45),5.78,IF(AND(A17&lt;6.15,G17&gt;=0.432,F17&gt;=2.5,A17&gt;=5.9,A17&gt;=5.45),4.9,IF(AND(B17&lt;3.1,A17&lt;4.9,A17&gt;=4.35,B17&lt;3.3,H17&gt;=6.697,A17&lt;5.45),1.4,IF(AND(B17&gt;=3.1,A17&lt;4.9,A17&gt;=4.35,B17&lt;3.3,H17&gt;=6.697,A17&lt;5.45),1.3,IF(AND(G17&lt;0.343,H17&lt;14.171,A17&lt;5.15,B17&gt;=3.3,H17&gt;=6.697,A17&lt;5.45),1.433,IF(AND(G17&gt;=0.343,H17&lt;14.171,A17&lt;5.15,B17&gt;=3.3,H17&gt;=6.697,A17&lt;5.45),1.525,IF(AND(D17&lt;1.05,B17&lt;2.55,G17&gt;=0.372,D17&gt;=0.7,A17&lt;5.9,A17&gt;=5.45),3.7,IF(AND(H17&lt;10.596,B17&gt;=2.55,G17&gt;=0.372,D17&gt;=0.7,A17&lt;5.9,A17&gt;=5.45),3.525,IF(AND(H17&gt;=10.596,B17&gt;=2.55,G17&gt;=0.372,D17&gt;=0.7,A17&lt;5.9,A17&gt;=5.45),3.9,IF(AND(H17&lt;14.314,G17&gt;=0.332,D17&lt;1.45,F17&lt;2.5,A17&gt;=5.9,A17&gt;=5.45),4.4,IF(AND(H17&gt;=14.314,G17&gt;=0.332,D17&lt;1.45,F17&lt;2.5,A17&gt;=5.9,A17&gt;=5.45),4.7,IF(AND(H17&lt;13.906,A17&gt;=6.15,D17&gt;=1.45,F17&lt;2.5,A17&gt;=5.9,A17&gt;=5.45),4.675,IF(AND(H17&gt;=13.906,A17&gt;=6.15,D17&gt;=1.45,F17&lt;2.5,A17&gt;=5.9,A17&gt;=5.45),4.9,IF(AND(G17&lt;0.093,D17&lt;2.4,G17&lt;0.432,F17&gt;=2.5,A17&gt;=5.9,A17&gt;=5.45),5.6,IF(AND(B17&lt;2.95,A17&gt;=6.15,G17&gt;=0.432,F17&gt;=2.5,A17&gt;=5.9,A17&gt;=5.45),5.86,IF(AND(A17&lt;5.55,D17&gt;=1.05,B17&lt;2.55,G17&gt;=0.372,D17&gt;=0.7,A17&lt;5.9,A17&gt;=5.45),4,IF(AND(A17&gt;=5.55,D17&gt;=1.05,B17&lt;2.55,G17&gt;=0.372,D17&gt;=0.7,A17&lt;5.9,A17&gt;=5.45),3.9,IF(AND(D17&lt;1.7,G17&gt;=0.093,D17&lt;2.4,G17&lt;0.432,F17&gt;=2.5,A17&gt;=5.9,A17&gt;=5.45),5.05,IF(AND(G17&gt;=0.774,B17&gt;=2.95,A17&gt;=6.15,G17&gt;=0.432,F17&gt;=2.5,A17&gt;=5.9,A17&gt;=5.45),5.3,IF(AND(G17&gt;=0.312,D17&gt;=1.7,G17&gt;=0.093,D17&lt;2.4,G17&lt;0.432,F17&gt;=2.5,A17&gt;=5.9,A17&gt;=5.45),5.4,IF(AND(D17&lt;2.45,G17&lt;0.774,B17&gt;=2.95,A17&gt;=6.15,G17&gt;=0.432,F17&gt;=2.5,A17&gt;=5.9,A17&gt;=5.45),5.66,IF(AND(D17&gt;=2.45,G17&lt;0.774,B17&gt;=2.95,A17&gt;=6.15,G17&gt;=0.432,F17&gt;=2.5,A17&gt;=5.9,A17&gt;=5.45),6,IF(AND(G17&gt;=0.301,G17&lt;0.312,D17&gt;=1.7,G17&gt;=0.093,D17&lt;2.4,G17&lt;0.432,F17&gt;=2.5,A17&gt;=5.9,A17&gt;=5.45),5.1,IF(AND(A17&lt;6.45,G17&lt;0.301,G17&lt;0.312,D17&gt;=1.7,G17&gt;=0.093,D17&lt;2.4,G17&lt;0.432,F17&gt;=2.5,A17&gt;=5.9,A17&gt;=5.45),5.3,IF(AND(A17&gt;=6.45,G17&lt;0.301,G17&lt;0.312,D17&gt;=1.7,G17&gt;=0.093,D17&lt;2.4,G17&lt;0.432,F17&gt;=2.5,A17&gt;=5.9,A17&gt;=5.45),5.2,"shouldnthappen"))))))))))))))))))))))))))))))))))))</f>
        <v>1.4</v>
      </c>
      <c r="Y17" s="1" t="n">
        <f aca="false">IF(AND(H17&lt;6.51,F17&lt;1.5),1.8,IF(AND(H17&gt;=16.674,F17&gt;=1.5),6.533,IF(AND(D17&gt;=0.45,H17&gt;=6.51,F17&lt;1.5),1.667,IF(AND(H17&gt;=13.805,G17&lt;0.154,H17&lt;16.674,F17&gt;=1.5),6.7,IF(AND(D17&lt;0.15,A17&lt;5.05,D17&lt;0.45,H17&gt;=6.51,F17&lt;1.5),1.4,IF(AND(H17&gt;=13.586,A17&gt;=5.05,D17&lt;0.45,H17&gt;=6.51,F17&lt;1.5),1.3,IF(AND(F17&lt;2.5,H17&lt;13.805,G17&lt;0.154,H17&lt;16.674,F17&gt;=1.5),4.6,IF(AND(H17&lt;8.929,D17&lt;1.35,G17&gt;=0.154,H17&lt;16.674,F17&gt;=1.5),3.64,IF(AND(G17&lt;0.05,H17&lt;13.586,A17&gt;=5.05,D17&lt;0.45,H17&gt;=6.51,F17&lt;1.5),1.4,IF(AND(G17&gt;=0.107,F17&gt;=2.5,H17&lt;13.805,G17&lt;0.154,H17&lt;16.674,F17&gt;=1.5),5.3,IF(AND(B17&gt;=2.75,H17&gt;=8.929,D17&lt;1.35,G17&gt;=0.154,H17&lt;16.674,F17&gt;=1.5),4.433,IF(AND(D17&gt;=1.55,F17&lt;2.5,D17&gt;=1.35,G17&gt;=0.154,H17&lt;16.674,F17&gt;=1.5),4.975,IF(AND(H17&lt;6.93,F17&gt;=2.5,D17&gt;=1.35,G17&gt;=0.154,H17&lt;16.674,F17&gt;=1.5),4.5,IF(AND(H17&lt;12.675,G17&lt;0.217,D17&gt;=0.15,A17&lt;5.05,D17&lt;0.45,H17&gt;=6.51,F17&lt;1.5),1.4,IF(AND(H17&gt;=12.675,G17&lt;0.217,D17&gt;=0.15,A17&lt;5.05,D17&lt;0.45,H17&gt;=6.51,F17&lt;1.5),1.5,IF(AND(A17&lt;4.65,G17&gt;=0.217,D17&gt;=0.15,A17&lt;5.05,D17&lt;0.45,H17&gt;=6.51,F17&lt;1.5),1.35,IF(AND(D17&lt;0.25,G17&gt;=0.05,H17&lt;13.586,A17&gt;=5.05,D17&lt;0.45,H17&gt;=6.51,F17&lt;1.5),1.467,IF(AND(D17&gt;=0.25,G17&gt;=0.05,H17&lt;13.586,A17&gt;=5.05,D17&lt;0.45,H17&gt;=6.51,F17&lt;1.5),1.5,IF(AND(H17&lt;9.15,G17&lt;0.107,F17&gt;=2.5,H17&lt;13.805,G17&lt;0.154,H17&lt;16.674,F17&gt;=1.5),5.7,IF(AND(H17&gt;=9.15,G17&lt;0.107,F17&gt;=2.5,H17&lt;13.805,G17&lt;0.154,H17&lt;16.674,F17&gt;=1.5),5.6,IF(AND(G17&lt;0.404,B17&lt;2.75,H17&gt;=8.929,D17&lt;1.35,G17&gt;=0.154,H17&lt;16.674,F17&gt;=1.5),4.15,IF(AND(G17&gt;=0.404,B17&lt;2.75,H17&gt;=8.929,D17&lt;1.35,G17&gt;=0.154,H17&lt;16.674,F17&gt;=1.5),3.9,IF(AND(A17&gt;=6.75,D17&lt;1.55,F17&lt;2.5,D17&gt;=1.35,G17&gt;=0.154,H17&lt;16.674,F17&gt;=1.5),4.82,IF(AND(D17&lt;0.25,A17&gt;=4.65,G17&gt;=0.217,D17&gt;=0.15,A17&lt;5.05,D17&lt;0.45,H17&gt;=6.51,F17&lt;1.5),1.325,IF(AND(D17&gt;=0.25,A17&gt;=4.65,G17&gt;=0.217,D17&gt;=0.15,A17&lt;5.05,D17&lt;0.45,H17&gt;=6.51,F17&lt;1.5),1.3,IF(AND(A17&lt;6.55,A17&lt;6.75,D17&lt;1.55,F17&lt;2.5,D17&gt;=1.35,G17&gt;=0.154,H17&lt;16.674,F17&gt;=1.5),4.575,IF(AND(A17&gt;=6.55,A17&lt;6.75,D17&lt;1.55,F17&lt;2.5,D17&gt;=1.35,G17&gt;=0.154,H17&lt;16.674,F17&gt;=1.5),4.4,IF(AND(B17&lt;2.9,D17&lt;2.05,H17&gt;=6.93,F17&gt;=2.5,D17&gt;=1.35,G17&gt;=0.154,H17&lt;16.674,F17&gt;=1.5),5.05,IF(AND(H17&lt;8.884,D17&gt;=2.05,H17&gt;=6.93,F17&gt;=2.5,D17&gt;=1.35,G17&gt;=0.154,H17&lt;16.674,F17&gt;=1.5),5.1,IF(AND(H17&lt;13.711,B17&gt;=2.9,D17&lt;2.05,H17&gt;=6.93,F17&gt;=2.5,D17&gt;=1.35,G17&gt;=0.154,H17&lt;16.674,F17&gt;=1.5),5,IF(AND(H17&gt;=13.711,B17&gt;=2.9,D17&lt;2.05,H17&gt;=6.93,F17&gt;=2.5,D17&gt;=1.35,G17&gt;=0.154,H17&lt;16.674,F17&gt;=1.5),5.8,IF(AND(B17&lt;3.15,H17&gt;=8.884,D17&gt;=2.05,H17&gt;=6.93,F17&gt;=2.5,D17&gt;=1.35,G17&gt;=0.154,H17&lt;16.674,F17&gt;=1.5),5.56,IF(AND(B17&gt;=3.15,H17&gt;=8.884,D17&gt;=2.05,H17&gt;=6.93,F17&gt;=2.5,D17&gt;=1.35,G17&gt;=0.154,H17&lt;16.674,F17&gt;=1.5),5.9,"shouldnthappen")))))))))))))))))))))))))))))))))</f>
        <v>1.3</v>
      </c>
      <c r="Z17" s="1" t="n">
        <f aca="false">IF(AND(F17&gt;=2,B17&gt;=3.35),5.6,IF(AND(A17&lt;6.65,H17&gt;=15.076,B17&lt;3.35),4.8,IF(AND(A17&gt;=6.65,H17&gt;=15.076,B17&lt;3.35),6.15,IF(AND(H17&lt;6.542,F17&lt;2,B17&gt;=3.35),1.767,IF(AND(G17&gt;=0.653,D17&lt;0.75,H17&lt;15.076,B17&lt;3.35),1.55,IF(AND(D17&lt;0.15,G17&lt;0.653,D17&lt;0.75,H17&lt;15.076,B17&lt;3.35),1.1,IF(AND(G17&lt;0.356,A17&lt;5.05,H17&gt;=6.542,F17&lt;2,B17&gt;=3.35),1.4,IF(AND(G17&gt;=0.356,A17&lt;5.05,H17&gt;=6.542,F17&lt;2,B17&gt;=3.35),1.3,IF(AND(G17&gt;=0.566,A17&gt;=5.05,H17&gt;=6.542,F17&lt;2,B17&gt;=3.35),1.6,IF(AND(B17&gt;=3.1,D17&gt;=0.15,G17&lt;0.653,D17&lt;0.75,H17&lt;15.076,B17&lt;3.35),1.367,IF(AND(B17&gt;=2.65,D17&lt;1.45,B17&lt;2.75,D17&gt;=0.75,H17&lt;15.076,B17&lt;3.35),3.96,IF(AND(G17&lt;0.352,D17&gt;=1.45,B17&lt;2.75,D17&gt;=0.75,H17&lt;15.076,B17&lt;3.35),4.5,IF(AND(D17&gt;=1.35,A17&lt;6.2,B17&gt;=2.75,D17&gt;=0.75,H17&lt;15.076,B17&lt;3.35),4.733,IF(AND(A17&lt;4.7,B17&lt;3.1,D17&gt;=0.15,G17&lt;0.653,D17&lt;0.75,H17&lt;15.076,B17&lt;3.35),1.36,IF(AND(A17&gt;=4.7,B17&lt;3.1,D17&gt;=0.15,G17&lt;0.653,D17&lt;0.75,H17&lt;15.076,B17&lt;3.35),1.6,IF(AND(A17&lt;5.2,B17&lt;2.65,D17&lt;1.45,B17&lt;2.75,D17&gt;=0.75,H17&lt;15.076,B17&lt;3.35),3.3,IF(AND(A17&lt;6.5,G17&gt;=0.352,D17&gt;=1.45,B17&lt;2.75,D17&gt;=0.75,H17&lt;15.076,B17&lt;3.35),5,IF(AND(A17&gt;=6.5,G17&gt;=0.352,D17&gt;=1.45,B17&lt;2.75,D17&gt;=0.75,H17&lt;15.076,B17&lt;3.35),5.8,IF(AND(H17&lt;8.486,D17&lt;1.35,A17&lt;6.2,B17&gt;=2.75,D17&gt;=0.75,H17&lt;15.076,B17&lt;3.35),3.975,IF(AND(G17&lt;0.187,F17&lt;2.5,A17&gt;=6.2,B17&gt;=2.75,D17&gt;=0.75,H17&lt;15.076,B17&lt;3.35),5,IF(AND(G17&gt;=0.187,F17&lt;2.5,A17&gt;=6.2,B17&gt;=2.75,D17&gt;=0.75,H17&lt;15.076,B17&lt;3.35),4.525,IF(AND(A17&gt;=7.25,F17&gt;=2.5,A17&gt;=6.2,B17&gt;=2.75,D17&gt;=0.75,H17&lt;15.076,B17&lt;3.35),6.5,IF(AND(G17&lt;0.185,B17&lt;3.6,G17&lt;0.566,A17&gt;=5.05,H17&gt;=6.542,F17&lt;2,B17&gt;=3.35),1.45,IF(AND(G17&gt;=0.185,B17&lt;3.6,G17&lt;0.566,A17&gt;=5.05,H17&gt;=6.542,F17&lt;2,B17&gt;=3.35),1.34,IF(AND(G17&lt;0.13,B17&gt;=3.6,G17&lt;0.566,A17&gt;=5.05,H17&gt;=6.542,F17&lt;2,B17&gt;=3.35),1.45,IF(AND(G17&gt;=0.13,B17&gt;=3.6,G17&lt;0.566,A17&gt;=5.05,H17&gt;=6.542,F17&lt;2,B17&gt;=3.35),1.5,IF(AND(D17&lt;1.05,A17&gt;=5.2,B17&lt;2.65,D17&lt;1.45,B17&lt;2.75,D17&gt;=0.75,H17&lt;15.076,B17&lt;3.35),3.5,IF(AND(D17&gt;=1.05,A17&gt;=5.2,B17&lt;2.65,D17&lt;1.45,B17&lt;2.75,D17&gt;=0.75,H17&lt;15.076,B17&lt;3.35),3.94,IF(AND(H17&lt;10.983,H17&gt;=8.486,D17&lt;1.35,A17&lt;6.2,B17&gt;=2.75,D17&gt;=0.75,H17&lt;15.076,B17&lt;3.35),4.38,IF(AND(H17&gt;=10.983,H17&gt;=8.486,D17&lt;1.35,A17&lt;6.2,B17&gt;=2.75,D17&gt;=0.75,H17&lt;15.076,B17&lt;3.35),4.1,IF(AND(B17&gt;=3.25,A17&lt;7.25,F17&gt;=2.5,A17&gt;=6.2,B17&gt;=2.75,D17&gt;=0.75,H17&lt;15.076,B17&lt;3.35),5.7,IF(AND(B17&lt;2.95,B17&lt;3.25,A17&lt;7.25,F17&gt;=2.5,A17&gt;=6.2,B17&gt;=2.75,D17&gt;=0.75,H17&lt;15.076,B17&lt;3.35),5.6,IF(AND(H17&gt;=13.711,B17&gt;=2.95,B17&lt;3.25,A17&lt;7.25,F17&gt;=2.5,A17&gt;=6.2,B17&gt;=2.75,D17&gt;=0.75,H17&lt;15.076,B17&lt;3.35),5.8,IF(AND(A17&gt;=6.8,H17&lt;13.711,B17&gt;=2.95,B17&lt;3.25,A17&lt;7.25,F17&gt;=2.5,A17&gt;=6.2,B17&gt;=2.75,D17&gt;=0.75,H17&lt;15.076,B17&lt;3.35),5.1,IF(AND(H17&lt;12.921,A17&lt;6.8,H17&lt;13.711,B17&gt;=2.95,B17&lt;3.25,A17&lt;7.25,F17&gt;=2.5,A17&gt;=6.2,B17&gt;=2.75,D17&gt;=0.75,H17&lt;15.076,B17&lt;3.35),5.34,IF(AND(H17&gt;=12.921,A17&lt;6.8,H17&lt;13.711,B17&gt;=2.95,B17&lt;3.25,A17&lt;7.25,F17&gt;=2.5,A17&gt;=6.2,B17&gt;=2.75,D17&gt;=0.75,H17&lt;15.076,B17&lt;3.35),5.133,"shouldnthappen"))))))))))))))))))))))))))))))))))))</f>
        <v>1.5</v>
      </c>
      <c r="AA17" s="1" t="n">
        <f aca="false">IF(AND(D17&gt;=0.45,A17&lt;5.05,D17&lt;0.8),1.6,IF(AND(D17&gt;=0.45,A17&gt;=5.05,D17&lt;0.8),1.7,IF(AND(H17&gt;=16.244,F17&gt;=2.5,D17&gt;=0.8),6.533,IF(AND(A17&lt;4.35,D17&lt;0.45,A17&lt;5.05,D17&lt;0.8),1.1,IF(AND(H17&gt;=14.877,D17&lt;0.45,A17&gt;=5.05,D17&lt;0.8),1.3,IF(AND(D17&gt;=1.4,A17&lt;5.65,F17&lt;2.5,D17&gt;=0.8),4.5,IF(AND(A17&gt;=7.25,H17&lt;16.244,F17&gt;=2.5,D17&gt;=0.8),6.5,IF(AND(A17&gt;=4.75,A17&gt;=4.35,D17&lt;0.45,A17&lt;5.05,D17&lt;0.8),1.35,IF(AND(A17&lt;5.3,D17&lt;1.4,A17&lt;5.65,F17&lt;2.5,D17&gt;=0.8),3.1,IF(AND(A17&gt;=6.8,A17&gt;=6.55,A17&gt;=5.65,F17&lt;2.5,D17&gt;=0.8),4.9,IF(AND(H17&lt;5.767,A17&lt;7.25,H17&lt;16.244,F17&gt;=2.5,D17&gt;=0.8),4.5,IF(AND(G17&gt;=0.522,A17&lt;4.75,A17&gt;=4.35,D17&lt;0.45,A17&lt;5.05,D17&lt;0.8),1.2,IF(AND(G17&gt;=0.948,D17&lt;0.35,H17&lt;14.877,D17&lt;0.45,A17&gt;=5.05,D17&lt;0.8),1.7,IF(AND(H17&lt;13.089,D17&gt;=0.35,H17&lt;14.877,D17&lt;0.45,A17&gt;=5.05,D17&lt;0.8),1.5,IF(AND(H17&gt;=13.089,D17&gt;=0.35,H17&lt;14.877,D17&lt;0.45,A17&gt;=5.05,D17&lt;0.8),1.3,IF(AND(B17&gt;=2.95,A17&gt;=5.3,D17&lt;1.4,A17&lt;5.65,F17&lt;2.5,D17&gt;=0.8),4.1,IF(AND(H17&lt;9.181,A17&lt;6.05,A17&lt;6.55,A17&gt;=5.65,F17&lt;2.5,D17&gt;=0.8),5.1,IF(AND(H17&gt;=9.181,A17&lt;6.05,A17&lt;6.55,A17&gt;=5.65,F17&lt;2.5,D17&gt;=0.8),4.3,IF(AND(G17&gt;=0.867,A17&gt;=6.05,A17&lt;6.55,A17&gt;=5.65,F17&lt;2.5,D17&gt;=0.8),4.9,IF(AND(B17&lt;3.05,A17&lt;6.8,A17&gt;=6.55,A17&gt;=5.65,F17&lt;2.5,D17&gt;=0.8),5,IF(AND(B17&gt;=3.05,A17&lt;6.8,A17&gt;=6.55,A17&gt;=5.65,F17&lt;2.5,D17&gt;=0.8),4.55,IF(AND(H17&gt;=14.144,G17&lt;0.522,A17&lt;4.75,A17&gt;=4.35,D17&lt;0.45,A17&lt;5.05,D17&lt;0.8),1.3,IF(AND(B17&lt;2.7,B17&lt;2.95,A17&gt;=5.3,D17&lt;1.4,A17&lt;5.65,F17&lt;2.5,D17&gt;=0.8),3.78,IF(AND(B17&gt;=2.7,B17&lt;2.95,A17&gt;=5.3,D17&lt;1.4,A17&lt;5.65,F17&lt;2.5,D17&gt;=0.8),3.6,IF(AND(G17&lt;0.638,G17&lt;0.867,A17&gt;=6.05,A17&lt;6.55,A17&gt;=5.65,F17&lt;2.5,D17&gt;=0.8),4.433,IF(AND(G17&gt;=0.638,G17&lt;0.867,A17&gt;=6.05,A17&lt;6.55,A17&gt;=5.65,F17&lt;2.5,D17&gt;=0.8),4,IF(AND(A17&lt;6.35,H17&lt;11.146,H17&gt;=5.767,A17&lt;7.25,H17&lt;16.244,F17&gt;=2.5,D17&gt;=0.8),5.1,IF(AND(A17&lt;4.5,H17&lt;14.144,G17&lt;0.522,A17&lt;4.75,A17&gt;=4.35,D17&lt;0.45,A17&lt;5.05,D17&lt;0.8),1.35,IF(AND(A17&gt;=4.5,H17&lt;14.144,G17&lt;0.522,A17&lt;4.75,A17&gt;=4.35,D17&lt;0.45,A17&lt;5.05,D17&lt;0.8),1.4,IF(AND(A17&lt;5.15,B17&lt;3.75,G17&lt;0.948,D17&lt;0.35,H17&lt;14.877,D17&lt;0.45,A17&gt;=5.05,D17&lt;0.8),1.4,IF(AND(A17&gt;=5.15,B17&lt;3.75,G17&lt;0.948,D17&lt;0.35,H17&lt;14.877,D17&lt;0.45,A17&gt;=5.05,D17&lt;0.8),1.5,IF(AND(G17&lt;0.112,B17&gt;=3.75,G17&lt;0.948,D17&lt;0.35,H17&lt;14.877,D17&lt;0.45,A17&gt;=5.05,D17&lt;0.8),1.5,IF(AND(G17&gt;=0.112,B17&gt;=3.75,G17&lt;0.948,D17&lt;0.35,H17&lt;14.877,D17&lt;0.45,A17&gt;=5.05,D17&lt;0.8),1.6,IF(AND(G17&lt;0.075,A17&gt;=6.35,H17&lt;11.146,H17&gt;=5.767,A17&lt;7.25,H17&lt;16.244,F17&gt;=2.5,D17&gt;=0.8),5.5,IF(AND(G17&gt;=0.075,A17&gt;=6.35,H17&lt;11.146,H17&gt;=5.767,A17&lt;7.25,H17&lt;16.244,F17&gt;=2.5,D17&gt;=0.8),5.24,IF(AND(B17&lt;2.95,D17&lt;1.9,H17&gt;=11.146,H17&gt;=5.767,A17&lt;7.25,H17&lt;16.244,F17&gt;=2.5,D17&gt;=0.8),5.65,IF(AND(B17&gt;=2.95,D17&lt;1.9,H17&gt;=11.146,H17&gt;=5.767,A17&lt;7.25,H17&lt;16.244,F17&gt;=2.5,D17&gt;=0.8),5.8,IF(AND(H17&lt;13.42,D17&gt;=1.9,H17&gt;=11.146,H17&gt;=5.767,A17&lt;7.25,H17&lt;16.244,F17&gt;=2.5,D17&gt;=0.8),5.6,IF(AND(H17&gt;=13.42,D17&gt;=1.9,H17&gt;=11.146,H17&gt;=5.767,A17&lt;7.25,H17&lt;16.244,F17&gt;=2.5,D17&gt;=0.8),5.34,"shouldnthappen")))))))))))))))))))))))))))))))))))))))</f>
        <v>1.6</v>
      </c>
      <c r="AB17" s="1" t="n">
        <f aca="false">IF(AND(D17&gt;=0.35,F17&lt;1.5),1.5,IF(AND(F17&lt;2.5,D17&gt;=1.55,F17&gt;=1.5),4.85,IF(AND(H17&lt;8.308,D17&lt;0.15,D17&lt;0.35,F17&lt;1.5),1.5,IF(AND(H17&gt;=8.308,D17&lt;0.15,D17&lt;0.35,F17&lt;1.5),1.4,IF(AND(H17&lt;5.523,D17&gt;=0.15,D17&lt;0.35,F17&lt;1.5),1,IF(AND(G17&lt;0.572,H17&lt;10.688,D17&lt;1.55,F17&gt;=1.5),3.75,IF(AND(B17&gt;=3.5,F17&gt;=2.5,D17&gt;=1.55,F17&gt;=1.5),6.3,IF(AND(A17&gt;=5.65,G17&gt;=0.572,H17&lt;10.688,D17&lt;1.55,F17&gt;=1.5),4.45,IF(AND(B17&gt;=2.85,A17&lt;6.15,H17&gt;=10.688,D17&lt;1.55,F17&gt;=1.5),4.35,IF(AND(H17&gt;=16.284,B17&lt;3.5,F17&gt;=2.5,D17&gt;=1.55,F17&gt;=1.5),6.6,IF(AND(G17&gt;=0.241,G17&lt;0.338,H17&gt;=5.523,D17&gt;=0.15,D17&lt;0.35,F17&lt;1.5),1.25,IF(AND(A17&lt;5.05,G17&gt;=0.338,H17&gt;=5.523,D17&gt;=0.15,D17&lt;0.35,F17&lt;1.5),1.35,IF(AND(B17&lt;2.7,A17&lt;5.65,G17&gt;=0.572,H17&lt;10.688,D17&lt;1.55,F17&gt;=1.5),4,IF(AND(B17&gt;=2.7,A17&lt;5.65,G17&gt;=0.572,H17&lt;10.688,D17&lt;1.55,F17&gt;=1.5),3.6,IF(AND(B17&lt;2.45,B17&lt;2.85,A17&lt;6.15,H17&gt;=10.688,D17&lt;1.55,F17&gt;=1.5),3.7,IF(AND(A17&lt;6.25,B17&lt;2.85,A17&gt;=6.15,H17&gt;=10.688,D17&lt;1.55,F17&gt;=1.5),4.5,IF(AND(A17&gt;=6.25,B17&lt;2.85,A17&gt;=6.15,H17&gt;=10.688,D17&lt;1.55,F17&gt;=1.5),4.86,IF(AND(D17&gt;=1.45,B17&gt;=2.85,A17&gt;=6.15,H17&gt;=10.688,D17&lt;1.55,F17&gt;=1.5),4.8,IF(AND(H17&lt;8.202,H17&lt;16.284,B17&lt;3.5,F17&gt;=2.5,D17&gt;=1.55,F17&gt;=1.5),5.7,IF(AND(A17&gt;=5.1,G17&lt;0.241,G17&lt;0.338,H17&gt;=5.523,D17&gt;=0.15,D17&lt;0.35,F17&lt;1.5),1.5,IF(AND(B17&gt;=3.75,A17&gt;=5.05,G17&gt;=0.338,H17&gt;=5.523,D17&gt;=0.15,D17&lt;0.35,F17&lt;1.5),1.6,IF(AND(A17&lt;5.7,B17&gt;=2.45,B17&lt;2.85,A17&lt;6.15,H17&gt;=10.688,D17&lt;1.55,F17&gt;=1.5),3.9,IF(AND(A17&gt;=5.7,B17&gt;=2.45,B17&lt;2.85,A17&lt;6.15,H17&gt;=10.688,D17&lt;1.55,F17&gt;=1.5),4.02,IF(AND(H17&lt;13.654,D17&lt;1.45,B17&gt;=2.85,A17&gt;=6.15,H17&gt;=10.688,D17&lt;1.55,F17&gt;=1.5),4.333,IF(AND(H17&gt;=13.654,D17&lt;1.45,B17&gt;=2.85,A17&gt;=6.15,H17&gt;=10.688,D17&lt;1.55,F17&gt;=1.5),4.54,IF(AND(A17&lt;6.15,H17&gt;=8.202,H17&lt;16.284,B17&lt;3.5,F17&gt;=2.5,D17&gt;=1.55,F17&gt;=1.5),5,IF(AND(H17&lt;13.924,A17&lt;5.1,G17&lt;0.241,G17&lt;0.338,H17&gt;=5.523,D17&gt;=0.15,D17&lt;0.35,F17&lt;1.5),1.4,IF(AND(H17&gt;=13.924,A17&lt;5.1,G17&lt;0.241,G17&lt;0.338,H17&gt;=5.523,D17&gt;=0.15,D17&lt;0.35,F17&lt;1.5),1.5,IF(AND(D17&lt;0.25,B17&lt;3.75,A17&gt;=5.05,G17&gt;=0.338,H17&gt;=5.523,D17&gt;=0.15,D17&lt;0.35,F17&lt;1.5),1.5,IF(AND(D17&gt;=0.25,B17&lt;3.75,A17&gt;=5.05,G17&gt;=0.338,H17&gt;=5.523,D17&gt;=0.15,D17&lt;0.35,F17&lt;1.5),1.4,IF(AND(H17&lt;8.884,B17&gt;=3.05,A17&gt;=6.15,H17&gt;=8.202,H17&lt;16.284,B17&lt;3.5,F17&gt;=2.5,D17&gt;=1.55,F17&gt;=1.5),5.1,IF(AND(A17&lt;6.45,G17&lt;0.368,B17&lt;3.05,A17&gt;=6.15,H17&gt;=8.202,H17&lt;16.284,B17&lt;3.5,F17&gt;=2.5,D17&gt;=1.55,F17&gt;=1.5),5.525,IF(AND(A17&gt;=6.45,G17&lt;0.368,B17&lt;3.05,A17&gt;=6.15,H17&gt;=8.202,H17&lt;16.284,B17&lt;3.5,F17&gt;=2.5,D17&gt;=1.55,F17&gt;=1.5),5.35,IF(AND(D17&lt;2.25,G17&gt;=0.368,B17&lt;3.05,A17&gt;=6.15,H17&gt;=8.202,H17&lt;16.284,B17&lt;3.5,F17&gt;=2.5,D17&gt;=1.55,F17&gt;=1.5),5.8,IF(AND(D17&gt;=2.25,G17&gt;=0.368,B17&lt;3.05,A17&gt;=6.15,H17&gt;=8.202,H17&lt;16.284,B17&lt;3.5,F17&gt;=2.5,D17&gt;=1.55,F17&gt;=1.5),5.2,IF(AND(H17&lt;10.257,H17&gt;=8.884,B17&gt;=3.05,A17&gt;=6.15,H17&gt;=8.202,H17&lt;16.284,B17&lt;3.5,F17&gt;=2.5,D17&gt;=1.55,F17&gt;=1.5),5.9,IF(AND(H17&gt;=10.257,H17&gt;=8.884,B17&gt;=3.05,A17&gt;=6.15,H17&gt;=8.202,H17&lt;16.284,B17&lt;3.5,F17&gt;=2.5,D17&gt;=1.55,F17&gt;=1.5),5.48,"shouldnthappen")))))))))))))))))))))))))))))))))))))</f>
        <v>1.5</v>
      </c>
      <c r="AC17" s="1" t="n">
        <f aca="false">IF(AND(H17&lt;5.748,A17&lt;5.05,D17&lt;0.8),1,IF(AND(B17&lt;3.35,A17&gt;=5.05,D17&lt;0.8),1.7,IF(AND(A17&lt;5.85,G17&lt;0.154,D17&gt;=0.8),4.5,IF(AND(D17&gt;=0.45,H17&gt;=5.748,A17&lt;5.05,D17&lt;0.8),1.6,IF(AND(G17&gt;=0.934,B17&gt;=3.35,A17&gt;=5.05,D17&lt;0.8),1.7,IF(AND(D17&lt;2.1,A17&gt;=5.85,G17&lt;0.154,D17&gt;=0.8),6.15,IF(AND(D17&gt;=2.1,A17&gt;=5.85,G17&lt;0.154,D17&gt;=0.8),5.5,IF(AND(A17&lt;6.1,D17&gt;=1.55,G17&gt;=0.154,D17&gt;=0.8),5,IF(AND(H17&gt;=14.379,G17&lt;0.934,B17&gt;=3.35,A17&gt;=5.05,D17&lt;0.8),1.58,IF(AND(G17&lt;0.379,A17&gt;=6.1,D17&gt;=1.55,G17&gt;=0.154,D17&gt;=0.8),5.42,IF(AND(H17&lt;13.924,G17&lt;0.227,D17&lt;0.45,H17&gt;=5.748,A17&lt;5.05,D17&lt;0.8),1.4,IF(AND(H17&gt;=13.924,G17&lt;0.227,D17&lt;0.45,H17&gt;=5.748,A17&lt;5.05,D17&lt;0.8),1.5,IF(AND(B17&lt;3.1,G17&gt;=0.227,D17&lt;0.45,H17&gt;=5.748,A17&lt;5.05,D17&lt;0.8),1.1,IF(AND(G17&lt;0.13,H17&lt;14.379,G17&lt;0.934,B17&gt;=3.35,A17&gt;=5.05,D17&lt;0.8),1.4,IF(AND(D17&lt;1.05,A17&lt;5.65,D17&lt;1.35,D17&lt;1.55,G17&gt;=0.154,D17&gt;=0.8),3.7,IF(AND(D17&lt;1.25,A17&gt;=5.65,D17&lt;1.35,D17&lt;1.55,G17&gt;=0.154,D17&gt;=0.8),4.06,IF(AND(D17&gt;=1.25,A17&gt;=5.65,D17&lt;1.35,D17&lt;1.55,G17&gt;=0.154,D17&gt;=0.8),4.425,IF(AND(H17&lt;13.654,D17&lt;1.45,D17&gt;=1.35,D17&lt;1.55,G17&gt;=0.154,D17&gt;=0.8),4.275,IF(AND(G17&lt;0.259,D17&gt;=1.45,D17&gt;=1.35,D17&lt;1.55,G17&gt;=0.154,D17&gt;=0.8),5.1,IF(AND(B17&lt;2.95,G17&gt;=0.379,A17&gt;=6.1,D17&gt;=1.55,G17&gt;=0.154,D17&gt;=0.8),6.3,IF(AND(B17&lt;3.25,B17&gt;=3.1,G17&gt;=0.227,D17&lt;0.45,H17&gt;=5.748,A17&lt;5.05,D17&lt;0.8),1.3,IF(AND(B17&gt;=3.25,B17&gt;=3.1,G17&gt;=0.227,D17&lt;0.45,H17&gt;=5.748,A17&lt;5.05,D17&lt;0.8),1.4,IF(AND(H17&gt;=13.372,G17&gt;=0.13,H17&lt;14.379,G17&lt;0.934,B17&gt;=3.35,A17&gt;=5.05,D17&lt;0.8),1.4,IF(AND(H17&lt;6.69,D17&gt;=1.05,A17&lt;5.65,D17&lt;1.35,D17&lt;1.55,G17&gt;=0.154,D17&gt;=0.8),4.033,IF(AND(H17&gt;=6.69,D17&gt;=1.05,A17&lt;5.65,D17&lt;1.35,D17&lt;1.55,G17&gt;=0.154,D17&gt;=0.8),3.88,IF(AND(B17&lt;2.85,H17&gt;=13.654,D17&lt;1.45,D17&gt;=1.35,D17&lt;1.55,G17&gt;=0.154,D17&gt;=0.8),4.8,IF(AND(B17&gt;=2.85,H17&gt;=13.654,D17&lt;1.45,D17&gt;=1.35,D17&lt;1.55,G17&gt;=0.154,D17&gt;=0.8),4.7,IF(AND(H17&lt;11.681,G17&gt;=0.259,D17&gt;=1.45,D17&gt;=1.35,D17&lt;1.55,G17&gt;=0.154,D17&gt;=0.8),4.85,IF(AND(H17&gt;=11.681,G17&gt;=0.259,D17&gt;=1.45,D17&gt;=1.35,D17&lt;1.55,G17&gt;=0.154,D17&gt;=0.8),4.633,IF(AND(A17&lt;6.25,B17&gt;=2.95,G17&gt;=0.379,A17&gt;=6.1,D17&gt;=1.55,G17&gt;=0.154,D17&gt;=0.8),5.4,IF(AND(D17&lt;0.3,H17&lt;13.372,G17&gt;=0.13,H17&lt;14.379,G17&lt;0.934,B17&gt;=3.35,A17&gt;=5.05,D17&lt;0.8),1.475,IF(AND(D17&gt;=0.3,H17&lt;13.372,G17&gt;=0.13,H17&lt;14.379,G17&lt;0.934,B17&gt;=3.35,A17&gt;=5.05,D17&lt;0.8),1.5,IF(AND(B17&lt;3.15,A17&gt;=6.25,B17&gt;=2.95,G17&gt;=0.379,A17&gt;=6.1,D17&gt;=1.55,G17&gt;=0.154,D17&gt;=0.8),5.7,IF(AND(B17&gt;=3.15,A17&gt;=6.25,B17&gt;=2.95,G17&gt;=0.379,A17&gt;=6.1,D17&gt;=1.55,G17&gt;=0.154,D17&gt;=0.8),5.933,"shouldnthappen"))))))))))))))))))))))))))))))))))</f>
        <v>1.58</v>
      </c>
      <c r="AD17" s="1" t="n">
        <f aca="false">IF(AND(H17&lt;6.621,A17&lt;4.95,D17&lt;0.8),1,IF(AND(H17&lt;14.144,H17&gt;=6.621,A17&lt;4.95,D17&lt;0.8),1.4,IF(AND(H17&gt;=14.144,H17&gt;=6.621,A17&lt;4.95,D17&lt;0.8),1.3,IF(AND(G17&lt;0.13,B17&gt;=3.85,A17&gt;=4.95,D17&lt;0.8),1.3,IF(AND(G17&gt;=0.13,B17&gt;=3.85,A17&gt;=4.95,D17&lt;0.8),1.425,IF(AND(A17&gt;=6.05,B17&lt;2.75,D17&lt;1.55,D17&gt;=0.8),4.9,IF(AND(A17&gt;=7.3,G17&lt;0.119,D17&gt;=1.55,D17&gt;=0.8),6.7,IF(AND(H17&lt;6.555,D17&lt;0.25,B17&lt;3.85,A17&gt;=4.95,D17&lt;0.8),1.7,IF(AND(B17&lt;3.4,D17&gt;=0.25,B17&lt;3.85,A17&gt;=4.95,D17&lt;0.8),1.7,IF(AND(B17&gt;=3.4,D17&gt;=0.25,B17&lt;3.85,A17&gt;=4.95,D17&lt;0.8),1.6,IF(AND(A17&lt;5.05,A17&lt;6.05,B17&lt;2.75,D17&lt;1.55,D17&gt;=0.8),3.3,IF(AND(B17&lt;2.85,D17&lt;1.35,B17&gt;=2.75,D17&lt;1.55,D17&gt;=0.8),4.5,IF(AND(H17&lt;12.206,D17&gt;=1.35,B17&gt;=2.75,D17&lt;1.55,D17&gt;=0.8),4.7,IF(AND(H17&gt;=12.206,D17&gt;=1.35,B17&gt;=2.75,D17&lt;1.55,D17&gt;=0.8),4.52,IF(AND(G17&lt;0.024,A17&lt;7.3,G17&lt;0.119,D17&gt;=1.55,D17&gt;=0.8),5.7,IF(AND(G17&gt;=0.024,A17&lt;7.3,G17&lt;0.119,D17&gt;=1.55,D17&gt;=0.8),5.6,IF(AND(F17&lt;2.5,G17&lt;0.417,G17&gt;=0.119,D17&gt;=1.55,D17&gt;=0.8),5.05,IF(AND(B17&lt;3.15,H17&gt;=6.555,D17&lt;0.25,B17&lt;3.85,A17&gt;=4.95,D17&lt;0.8),1.6,IF(AND(G17&lt;0.356,A17&gt;=5.05,A17&lt;6.05,B17&lt;2.75,D17&lt;1.55,D17&gt;=0.8),4.12,IF(AND(A17&lt;5.65,B17&gt;=2.85,D17&lt;1.35,B17&gt;=2.75,D17&lt;1.55,D17&gt;=0.8),3.6,IF(AND(B17&lt;3.15,F17&gt;=2.5,G17&lt;0.417,G17&gt;=0.119,D17&gt;=1.55,D17&gt;=0.8),5.18,IF(AND(B17&gt;=3.15,F17&gt;=2.5,G17&lt;0.417,G17&gt;=0.119,D17&gt;=1.55,D17&gt;=0.8),5.3,IF(AND(D17&lt;1.7,A17&lt;6.95,G17&gt;=0.417,G17&gt;=0.119,D17&gt;=1.55,D17&gt;=0.8),4.7,IF(AND(A17&lt;7.25,A17&gt;=6.95,G17&gt;=0.417,G17&gt;=0.119,D17&gt;=1.55,D17&gt;=0.8),5.8,IF(AND(A17&gt;=7.25,A17&gt;=6.95,G17&gt;=0.417,G17&gt;=0.119,D17&gt;=1.55,D17&gt;=0.8),6.333,IF(AND(H17&lt;8.594,B17&gt;=3.15,H17&gt;=6.555,D17&lt;0.25,B17&lt;3.85,A17&gt;=4.95,D17&lt;0.8),1.4,IF(AND(H17&gt;=8.594,B17&gt;=3.15,H17&gt;=6.555,D17&lt;0.25,B17&lt;3.85,A17&gt;=4.95,D17&lt;0.8),1.5,IF(AND(H17&gt;=11.218,G17&gt;=0.356,A17&gt;=5.05,A17&lt;6.05,B17&lt;2.75,D17&lt;1.55,D17&gt;=0.8),3.925,IF(AND(A17&gt;=6.5,A17&gt;=5.65,B17&gt;=2.85,D17&lt;1.35,B17&gt;=2.75,D17&lt;1.55,D17&gt;=0.8),4.6,IF(AND(H17&lt;8.602,H17&lt;11.218,G17&gt;=0.356,A17&gt;=5.05,A17&lt;6.05,B17&lt;2.75,D17&lt;1.55,D17&gt;=0.8),3.95,IF(AND(H17&gt;=8.602,H17&lt;11.218,G17&gt;=0.356,A17&gt;=5.05,A17&lt;6.05,B17&lt;2.75,D17&lt;1.55,D17&gt;=0.8),3.75,IF(AND(H17&lt;10.129,A17&lt;6.5,A17&gt;=5.65,B17&gt;=2.85,D17&lt;1.35,B17&gt;=2.75,D17&lt;1.55,D17&gt;=0.8),4.2,IF(AND(H17&gt;=10.129,A17&lt;6.5,A17&gt;=5.65,B17&gt;=2.85,D17&lt;1.35,B17&gt;=2.75,D17&lt;1.55,D17&gt;=0.8),4.267,IF(AND(D17&lt;2.2,B17&lt;3.05,D17&gt;=1.7,A17&lt;6.95,G17&gt;=0.417,G17&gt;=0.119,D17&gt;=1.55,D17&gt;=0.8),5.3,IF(AND(D17&gt;=2.2,B17&lt;3.05,D17&gt;=1.7,A17&lt;6.95,G17&gt;=0.417,G17&gt;=0.119,D17&gt;=1.55,D17&gt;=0.8),5.133,IF(AND(D17&lt;2.45,B17&gt;=3.05,D17&gt;=1.7,A17&lt;6.95,G17&gt;=0.417,G17&gt;=0.119,D17&gt;=1.55,D17&gt;=0.8),5.6,IF(AND(D17&gt;=2.45,B17&gt;=3.05,D17&gt;=1.7,A17&lt;6.95,G17&gt;=0.417,G17&gt;=0.119,D17&gt;=1.55,D17&gt;=0.8),6,"shouldnthappen")))))))))))))))))))))))))))))))))))))</f>
        <v>1.425</v>
      </c>
      <c r="AE17" s="1" t="n">
        <f aca="false">IF(AND(G17&lt;0.123,D17&gt;=0.25,D17&lt;0.75),1.3,IF(AND(H17&gt;=16.774,D17&gt;=1.75,D17&gt;=0.75),6.4,IF(AND(B17&lt;3.4,A17&lt;4.8,D17&lt;0.25,D17&lt;0.75),1.22,IF(AND(B17&gt;=3.4,A17&lt;4.8,D17&lt;0.25,D17&lt;0.75),1,IF(AND(A17&gt;=5.45,A17&gt;=4.8,D17&lt;0.25,D17&lt;0.75),1.367,IF(AND(H17&gt;=10.688,D17&lt;1.35,D17&lt;1.75,D17&gt;=0.75),4.2,IF(AND(A17&lt;5.3,D17&gt;=1.35,D17&lt;1.75,D17&gt;=0.75),4.05,IF(AND(G17&gt;=0.857,H17&lt;16.774,D17&gt;=1.75,D17&gt;=0.75),5.02,IF(AND(H17&lt;6.089,A17&lt;5.45,A17&gt;=4.8,D17&lt;0.25,D17&lt;0.75),1.7,IF(AND(G17&lt;0.184,D17&lt;0.35,G17&gt;=0.123,D17&gt;=0.25,D17&lt;0.75),1.7,IF(AND(G17&gt;=0.184,D17&lt;0.35,G17&gt;=0.123,D17&gt;=0.25,D17&lt;0.75),1.48,IF(AND(A17&lt;5.25,D17&gt;=0.35,G17&gt;=0.123,D17&gt;=0.25,D17&lt;0.75),1.75,IF(AND(A17&gt;=5.25,D17&gt;=0.35,G17&gt;=0.123,D17&gt;=0.25,D17&lt;0.75),1.5,IF(AND(A17&lt;5.3,H17&lt;10.688,D17&lt;1.35,D17&lt;1.75,D17&gt;=0.75),3.15,IF(AND(H17&lt;9.474,A17&gt;=5.3,D17&gt;=1.35,D17&lt;1.75,D17&gt;=0.75),4.95,IF(AND(G17&gt;=0.779,G17&lt;0.857,H17&lt;16.774,D17&gt;=1.75,D17&gt;=0.75),6,IF(AND(G17&lt;0.05,H17&gt;=6.089,A17&lt;5.45,A17&gt;=4.8,D17&lt;0.25,D17&lt;0.75),1.4,IF(AND(H17&lt;6.69,A17&gt;=5.3,H17&lt;10.688,D17&lt;1.35,D17&lt;1.75,D17&gt;=0.75),4.033,IF(AND(H17&gt;=6.69,A17&gt;=5.3,H17&lt;10.688,D17&lt;1.35,D17&lt;1.75,D17&gt;=0.75),3.733,IF(AND(B17&lt;2.5,H17&gt;=9.474,A17&gt;=5.3,D17&gt;=1.35,D17&lt;1.75,D17&gt;=0.75),4.5,IF(AND(D17&gt;=2.45,G17&lt;0.779,G17&lt;0.857,H17&lt;16.774,D17&gt;=1.75,D17&gt;=0.75),6,IF(AND(B17&gt;=3.75,G17&gt;=0.05,H17&gt;=6.089,A17&lt;5.45,A17&gt;=4.8,D17&lt;0.25,D17&lt;0.75),1.6,IF(AND(H17&lt;13.695,B17&gt;=2.5,H17&gt;=9.474,A17&gt;=5.3,D17&gt;=1.35,D17&lt;1.75,D17&gt;=0.75),4.567,IF(AND(G17&gt;=0.654,D17&lt;2.45,G17&lt;0.779,G17&lt;0.857,H17&lt;16.774,D17&gt;=1.75,D17&gt;=0.75),4.9,IF(AND(G17&gt;=0.73,B17&lt;3.75,G17&gt;=0.05,H17&gt;=6.089,A17&lt;5.45,A17&gt;=4.8,D17&lt;0.25,D17&lt;0.75),1.4,IF(AND(A17&lt;6.65,H17&gt;=13.695,B17&gt;=2.5,H17&gt;=9.474,A17&gt;=5.3,D17&gt;=1.35,D17&lt;1.75,D17&gt;=0.75),4.4,IF(AND(A17&gt;=6.65,H17&gt;=13.695,B17&gt;=2.5,H17&gt;=9.474,A17&gt;=5.3,D17&gt;=1.35,D17&lt;1.75,D17&gt;=0.75),4.84,IF(AND(B17&lt;2.75,G17&lt;0.654,D17&lt;2.45,G17&lt;0.779,G17&lt;0.857,H17&lt;16.774,D17&gt;=1.75,D17&gt;=0.75),5.2,IF(AND(H17&lt;9.524,G17&lt;0.73,B17&lt;3.75,G17&gt;=0.05,H17&gt;=6.089,A17&lt;5.45,A17&gt;=4.8,D17&lt;0.25,D17&lt;0.75),1.5,IF(AND(H17&gt;=9.524,G17&lt;0.73,B17&lt;3.75,G17&gt;=0.05,H17&gt;=6.089,A17&lt;5.45,A17&gt;=4.8,D17&lt;0.25,D17&lt;0.75),1.4,IF(AND(H17&gt;=13.644,B17&gt;=2.75,G17&lt;0.654,D17&lt;2.45,G17&lt;0.779,G17&lt;0.857,H17&lt;16.774,D17&gt;=1.75,D17&gt;=0.75),6.033,IF(AND(A17&gt;=6.85,H17&lt;13.644,B17&gt;=2.75,G17&lt;0.654,D17&lt;2.45,G17&lt;0.779,G17&lt;0.857,H17&lt;16.774,D17&gt;=1.75,D17&gt;=0.75),5.1,IF(AND(A17&gt;=6.75,A17&lt;6.85,H17&lt;13.644,B17&gt;=2.75,G17&lt;0.654,D17&lt;2.45,G17&lt;0.779,G17&lt;0.857,H17&lt;16.774,D17&gt;=1.75,D17&gt;=0.75),5.9,IF(AND(D17&gt;=2.35,A17&lt;6.75,A17&lt;6.85,H17&lt;13.644,B17&gt;=2.75,G17&lt;0.654,D17&lt;2.45,G17&lt;0.779,G17&lt;0.857,H17&lt;16.774,D17&gt;=1.75,D17&gt;=0.75),5.6,IF(AND(H17&lt;11.146,D17&lt;2.35,A17&lt;6.75,A17&lt;6.85,H17&lt;13.644,B17&gt;=2.75,G17&lt;0.654,D17&lt;2.45,G17&lt;0.779,G17&lt;0.857,H17&lt;16.774,D17&gt;=1.75,D17&gt;=0.75),5.4,IF(AND(H17&gt;=11.146,D17&lt;2.35,A17&lt;6.75,A17&lt;6.85,H17&lt;13.644,B17&gt;=2.75,G17&lt;0.654,D17&lt;2.45,G17&lt;0.779,G17&lt;0.857,H17&lt;16.774,D17&gt;=1.75,D17&gt;=0.75),5.6,"shouldnthappen"))))))))))))))))))))))))))))))))))))</f>
        <v>1.367</v>
      </c>
      <c r="AF17" s="1" t="n">
        <f aca="false">IF(AND(A17&lt;4.5,D17&lt;0.8),1.233,IF(AND(B17&lt;3.05,A17&gt;=4.5,D17&lt;0.8),1.4,IF(AND(D17&gt;=0.45,B17&gt;=3.05,A17&gt;=4.5,D17&lt;0.8),1.667,IF(AND(D17&lt;1.05,D17&lt;1.35,A17&lt;6.25,D17&gt;=0.8),3.633,IF(AND(H17&lt;13.935,A17&gt;=7.05,A17&gt;=6.25,D17&gt;=0.8),6,IF(AND(G17&gt;=0.948,D17&lt;0.45,B17&gt;=3.05,A17&gt;=4.5,D17&lt;0.8),1.7,IF(AND(G17&lt;0.652,D17&gt;=1.05,D17&lt;1.35,A17&lt;6.25,D17&gt;=0.8),4.16,IF(AND(D17&gt;=2.15,D17&gt;=1.75,D17&gt;=1.35,A17&lt;6.25,D17&gt;=0.8),5.4,IF(AND(G17&gt;=0.912,F17&lt;2.5,A17&lt;7.05,A17&gt;=6.25,D17&gt;=0.8),4.4,IF(AND(B17&gt;=3.25,F17&gt;=2.5,A17&lt;7.05,A17&gt;=6.25,D17&gt;=0.8),5.85,IF(AND(H17&lt;17.32,H17&gt;=13.935,A17&gt;=7.05,A17&gt;=6.25,D17&gt;=0.8),6.65,IF(AND(H17&gt;=17.32,H17&gt;=13.935,A17&gt;=7.05,A17&gt;=6.25,D17&gt;=0.8),6.4,IF(AND(H17&gt;=13.547,G17&lt;0.948,D17&lt;0.45,B17&gt;=3.05,A17&gt;=4.5,D17&lt;0.8),1.38,IF(AND(B17&gt;=2.75,G17&gt;=0.652,D17&gt;=1.05,D17&lt;1.35,A17&lt;6.25,D17&gt;=0.8),3.6,IF(AND(H17&lt;9.417,G17&lt;0.404,D17&lt;1.75,D17&gt;=1.35,A17&lt;6.25,D17&gt;=0.8),4.2,IF(AND(H17&gt;=9.417,G17&lt;0.404,D17&lt;1.75,D17&gt;=1.35,A17&lt;6.25,D17&gt;=0.8),4.5,IF(AND(G17&lt;0.464,G17&gt;=0.404,D17&lt;1.75,D17&gt;=1.35,A17&lt;6.25,D17&gt;=0.8),4.5,IF(AND(G17&gt;=0.464,G17&gt;=0.404,D17&lt;1.75,D17&gt;=1.35,A17&lt;6.25,D17&gt;=0.8),4.625,IF(AND(D17&lt;1.85,D17&lt;2.15,D17&gt;=1.75,D17&gt;=1.35,A17&lt;6.25,D17&gt;=0.8),4.9,IF(AND(D17&gt;=1.85,D17&lt;2.15,D17&gt;=1.75,D17&gt;=1.35,A17&lt;6.25,D17&gt;=0.8),5.05,IF(AND(G17&lt;0.332,G17&lt;0.912,F17&lt;2.5,A17&lt;7.05,A17&gt;=6.25,D17&gt;=0.8),4.467,IF(AND(G17&gt;=0.332,G17&lt;0.912,F17&lt;2.5,A17&lt;7.05,A17&gt;=6.25,D17&gt;=0.8),4.767,IF(AND(D17&lt;0.15,H17&lt;13.547,G17&lt;0.948,D17&lt;0.45,B17&gt;=3.05,A17&gt;=4.5,D17&lt;0.8),1.5,IF(AND(D17&lt;1.15,B17&lt;2.75,G17&gt;=0.652,D17&gt;=1.05,D17&lt;1.35,A17&lt;6.25,D17&gt;=0.8),3.9,IF(AND(D17&gt;=1.15,B17&lt;2.75,G17&gt;=0.652,D17&gt;=1.05,D17&lt;1.35,A17&lt;6.25,D17&gt;=0.8),4,IF(AND(D17&gt;=2.25,B17&lt;3.15,B17&lt;3.25,F17&gt;=2.5,A17&lt;7.05,A17&gt;=6.25,D17&gt;=0.8),5.14,IF(AND(G17&lt;0.621,B17&gt;=3.15,B17&lt;3.25,F17&gt;=2.5,A17&lt;7.05,A17&gt;=6.25,D17&gt;=0.8),5.75,IF(AND(G17&gt;=0.621,B17&gt;=3.15,B17&lt;3.25,F17&gt;=2.5,A17&lt;7.05,A17&gt;=6.25,D17&gt;=0.8),5.1,IF(AND(G17&gt;=0.862,D17&gt;=0.15,H17&lt;13.547,G17&lt;0.948,D17&lt;0.45,B17&gt;=3.05,A17&gt;=4.5,D17&lt;0.8),1.5,IF(AND(A17&lt;6.35,D17&lt;2.25,B17&lt;3.15,B17&lt;3.25,F17&gt;=2.5,A17&lt;7.05,A17&gt;=6.25,D17&gt;=0.8),5.267,IF(AND(A17&gt;=6.35,D17&lt;2.25,B17&lt;3.15,B17&lt;3.25,F17&gt;=2.5,A17&lt;7.05,A17&gt;=6.25,D17&gt;=0.8),5.42,IF(AND(A17&lt;5.1,G17&lt;0.862,D17&gt;=0.15,H17&lt;13.547,G17&lt;0.948,D17&lt;0.45,B17&gt;=3.05,A17&gt;=4.5,D17&lt;0.8),1.35,IF(AND(B17&lt;3.95,A17&gt;=5.1,G17&lt;0.862,D17&gt;=0.15,H17&lt;13.547,G17&lt;0.948,D17&lt;0.45,B17&gt;=3.05,A17&gt;=4.5,D17&lt;0.8),1.5,IF(AND(B17&gt;=3.95,A17&gt;=5.1,G17&lt;0.862,D17&gt;=0.15,H17&lt;13.547,G17&lt;0.948,D17&lt;0.45,B17&gt;=3.05,A17&gt;=4.5,D17&lt;0.8),1.467,"shouldnthappen"))))))))))))))))))))))))))))))))))</f>
        <v>1.38</v>
      </c>
      <c r="AG17" s="1" t="n">
        <f aca="false">IF(AND(H17&lt;5.748,A17&lt;4.85,D17&lt;0.75),1,IF(AND(B17&gt;=3.5,D17&gt;=1.75,D17&gt;=0.75),6.2,IF(AND(A17&gt;=4.65,H17&gt;=5.748,A17&lt;4.85,D17&lt;0.75),1.333,IF(AND(H17&lt;6.417,B17&lt;3.45,A17&gt;=4.85,D17&lt;0.75),1.7,IF(AND(A17&lt;5.05,B17&gt;=3.45,A17&gt;=4.85,D17&lt;0.75),1.4,IF(AND(A17&gt;=5.05,B17&gt;=3.45,A17&gt;=4.85,D17&lt;0.75),1.5,IF(AND(F17&gt;=2.5,H17&lt;13.641,D17&lt;1.75,D17&gt;=0.75),4.667,IF(AND(G17&lt;0.187,H17&gt;=13.641,D17&lt;1.75,D17&gt;=0.75),5,IF(AND(A17&gt;=7.1,B17&lt;3.5,D17&gt;=1.75,D17&gt;=0.75),6.575,IF(AND(G17&lt;0.161,A17&lt;4.65,H17&gt;=5.748,A17&lt;4.85,D17&lt;0.75),1.5,IF(AND(H17&lt;8.399,H17&gt;=6.417,B17&lt;3.45,A17&gt;=4.85,D17&lt;0.75),1.5,IF(AND(H17&gt;=8.399,H17&gt;=6.417,B17&lt;3.45,A17&gt;=4.85,D17&lt;0.75),1.625,IF(AND(G17&lt;0.086,F17&lt;2.5,H17&lt;13.641,D17&lt;1.75,D17&gt;=0.75),4.7,IF(AND(D17&lt;1.35,G17&gt;=0.187,H17&gt;=13.641,D17&lt;1.75,D17&gt;=0.75),4.2,IF(AND(G17&lt;0.422,G17&gt;=0.161,A17&lt;4.65,H17&gt;=5.748,A17&lt;4.85,D17&lt;0.75),1.4,IF(AND(G17&gt;=0.422,G17&gt;=0.161,A17&lt;4.65,H17&gt;=5.748,A17&lt;4.85,D17&lt;0.75),1.3,IF(AND(B17&lt;2.5,D17&gt;=1.35,G17&gt;=0.187,H17&gt;=13.641,D17&lt;1.75,D17&gt;=0.75),4.5,IF(AND(B17&lt;2.75,A17&lt;6,A17&lt;7.1,B17&lt;3.5,D17&gt;=1.75,D17&gt;=0.75),5.1,IF(AND(B17&gt;=2.75,A17&lt;6,A17&lt;7.1,B17&lt;3.5,D17&gt;=1.75,D17&gt;=0.75),5.02,IF(AND(A17&lt;5.15,A17&lt;5.9,G17&gt;=0.086,F17&lt;2.5,H17&lt;13.641,D17&lt;1.75,D17&gt;=0.75),3,IF(AND(G17&lt;0.644,A17&gt;=5.9,G17&gt;=0.086,F17&lt;2.5,H17&lt;13.641,D17&lt;1.75,D17&gt;=0.75),4.65,IF(AND(G17&gt;=0.644,A17&gt;=5.9,G17&gt;=0.086,F17&lt;2.5,H17&lt;13.641,D17&lt;1.75,D17&gt;=0.75),4.24,IF(AND(D17&lt;1.45,B17&gt;=2.5,D17&gt;=1.35,G17&gt;=0.187,H17&gt;=13.641,D17&lt;1.75,D17&gt;=0.75),4.68,IF(AND(D17&gt;=1.45,B17&gt;=2.5,D17&gt;=1.35,G17&gt;=0.187,H17&gt;=13.641,D17&lt;1.75,D17&gt;=0.75),4.833,IF(AND(H17&lt;13.18,D17&lt;2.05,A17&gt;=6,A17&lt;7.1,B17&lt;3.5,D17&gt;=1.75,D17&gt;=0.75),5.44,IF(AND(H17&gt;=13.18,D17&lt;2.05,A17&gt;=6,A17&lt;7.1,B17&lt;3.5,D17&gt;=1.75,D17&gt;=0.75),5.1,IF(AND(H17&lt;8.759,D17&gt;=2.05,A17&gt;=6,A17&lt;7.1,B17&lt;3.5,D17&gt;=1.75,D17&gt;=0.75),5.4,IF(AND(A17&gt;=5.75,A17&gt;=5.15,A17&lt;5.9,G17&gt;=0.086,F17&lt;2.5,H17&lt;13.641,D17&lt;1.75,D17&gt;=0.75),3.967,IF(AND(H17&lt;10.159,H17&gt;=8.759,D17&gt;=2.05,A17&gt;=6,A17&lt;7.1,B17&lt;3.5,D17&gt;=1.75,D17&gt;=0.75),5.925,IF(AND(D17&lt;1.2,A17&lt;5.75,A17&gt;=5.15,A17&lt;5.9,G17&gt;=0.086,F17&lt;2.5,H17&lt;13.641,D17&lt;1.75,D17&gt;=0.75),3.667,IF(AND(D17&lt;2.25,H17&gt;=10.159,H17&gt;=8.759,D17&gt;=2.05,A17&gt;=6,A17&lt;7.1,B17&lt;3.5,D17&gt;=1.75,D17&gt;=0.75),5.66,IF(AND(D17&gt;=2.25,H17&gt;=10.159,H17&gt;=8.759,D17&gt;=2.05,A17&gt;=6,A17&lt;7.1,B17&lt;3.5,D17&gt;=1.75,D17&gt;=0.75),5.34,IF(AND(D17&lt;1.35,D17&gt;=1.2,A17&lt;5.75,A17&gt;=5.15,A17&lt;5.9,G17&gt;=0.086,F17&lt;2.5,H17&lt;13.641,D17&lt;1.75,D17&gt;=0.75),4.025,IF(AND(D17&gt;=1.35,D17&gt;=1.2,A17&lt;5.75,A17&gt;=5.15,A17&lt;5.9,G17&gt;=0.086,F17&lt;2.5,H17&lt;13.641,D17&lt;1.75,D17&gt;=0.75),3.9,"shouldnthappen"))))))))))))))))))))))))))))))))))</f>
        <v>1.5</v>
      </c>
      <c r="AH17" s="1" t="n">
        <f aca="false">IF(AND(F17&lt;1.5,H17&lt;6.799,A17&lt;5.45),1.7,IF(AND(F17&gt;=1.5,H17&lt;6.799,A17&lt;5.45),4.1,IF(AND(D17&gt;=0.8,H17&gt;=6.799,A17&lt;5.45),3.9,IF(AND(H17&lt;7.564,F17&lt;2.5,A17&gt;=5.45),3.925,IF(AND(H17&gt;=16.284,F17&gt;=2.5,A17&gt;=5.45),6.5,IF(AND(A17&lt;4.35,D17&lt;0.8,H17&gt;=6.799,A17&lt;5.45),1.1,IF(AND(B17&lt;2.8,D17&lt;1.35,H17&gt;=7.564,F17&lt;2.5,A17&gt;=5.45),4.1,IF(AND(B17&gt;=2.8,D17&lt;1.35,H17&gt;=7.564,F17&lt;2.5,A17&gt;=5.45),4.267,IF(AND(B17&lt;2.75,D17&gt;=1.35,H17&gt;=7.564,F17&lt;2.5,A17&gt;=5.45),5,IF(AND(G17&gt;=0.078,G17&lt;0.26,H17&lt;16.284,F17&gt;=2.5,A17&gt;=5.45),6.06,IF(AND(G17&gt;=0.805,G17&gt;=0.26,H17&lt;16.284,F17&gt;=2.5,A17&gt;=5.45),5.02,IF(AND(H17&gt;=10.109,B17&gt;=3.45,A17&gt;=4.35,D17&lt;0.8,H17&gt;=6.799,A17&lt;5.45),1.55,IF(AND(D17&lt;2.25,G17&lt;0.078,G17&lt;0.26,H17&lt;16.284,F17&gt;=2.5,A17&gt;=5.45),5.6,IF(AND(D17&gt;=2.25,G17&lt;0.078,G17&lt;0.26,H17&lt;16.284,F17&gt;=2.5,A17&gt;=5.45),5.7,IF(AND(A17&lt;6.15,G17&lt;0.805,G17&gt;=0.26,H17&lt;16.284,F17&gt;=2.5,A17&gt;=5.45),4.967,IF(AND(A17&lt;4.65,H17&lt;12.227,B17&lt;3.45,A17&gt;=4.35,D17&lt;0.8,H17&gt;=6.799,A17&lt;5.45),1.333,IF(AND(A17&lt;4.85,H17&gt;=12.227,B17&lt;3.45,A17&gt;=4.35,D17&lt;0.8,H17&gt;=6.799,A17&lt;5.45),1.42,IF(AND(A17&gt;=4.85,H17&gt;=12.227,B17&lt;3.45,A17&gt;=4.35,D17&lt;0.8,H17&gt;=6.799,A17&lt;5.45),1.533,IF(AND(A17&lt;5.05,H17&lt;10.109,B17&gt;=3.45,A17&gt;=4.35,D17&lt;0.8,H17&gt;=6.799,A17&lt;5.45),1.4,IF(AND(A17&gt;=5.05,H17&lt;10.109,B17&gt;=3.45,A17&gt;=4.35,D17&lt;0.8,H17&gt;=6.799,A17&lt;5.45),1.5,IF(AND(G17&lt;0.14,H17&lt;13.531,B17&gt;=2.75,D17&gt;=1.35,H17&gt;=7.564,F17&lt;2.5,A17&gt;=5.45),4.7,IF(AND(G17&lt;0.187,H17&gt;=13.531,B17&gt;=2.75,D17&gt;=1.35,H17&gt;=7.564,F17&lt;2.5,A17&gt;=5.45),5,IF(AND(G17&gt;=0.187,H17&gt;=13.531,B17&gt;=2.75,D17&gt;=1.35,H17&gt;=7.564,F17&lt;2.5,A17&gt;=5.45),4.66,IF(AND(A17&lt;6.35,A17&gt;=6.15,G17&lt;0.805,G17&gt;=0.26,H17&lt;16.284,F17&gt;=2.5,A17&gt;=5.45),6,IF(AND(D17&lt;0.15,A17&gt;=4.65,H17&lt;12.227,B17&lt;3.45,A17&gt;=4.35,D17&lt;0.8,H17&gt;=6.799,A17&lt;5.45),1.5,IF(AND(H17&lt;10.723,G17&gt;=0.14,H17&lt;13.531,B17&gt;=2.75,D17&gt;=1.35,H17&gt;=7.564,F17&lt;2.5,A17&gt;=5.45),4.6,IF(AND(H17&gt;=10.723,G17&gt;=0.14,H17&lt;13.531,B17&gt;=2.75,D17&gt;=1.35,H17&gt;=7.564,F17&lt;2.5,A17&gt;=5.45),4.46,IF(AND(G17&lt;0.364,A17&gt;=6.35,A17&gt;=6.15,G17&lt;0.805,G17&gt;=0.26,H17&lt;16.284,F17&gt;=2.5,A17&gt;=5.45),5.28,IF(AND(A17&lt;5.1,D17&gt;=0.15,A17&gt;=4.65,H17&lt;12.227,B17&lt;3.45,A17&gt;=4.35,D17&lt;0.8,H17&gt;=6.799,A17&lt;5.45),1.36,IF(AND(A17&gt;=5.1,D17&gt;=0.15,A17&gt;=4.65,H17&lt;12.227,B17&lt;3.45,A17&gt;=4.35,D17&lt;0.8,H17&gt;=6.799,A17&lt;5.45),1.4,IF(AND(G17&gt;=0.6,G17&gt;=0.364,A17&gt;=6.35,A17&gt;=6.15,G17&lt;0.805,G17&gt;=0.26,H17&lt;16.284,F17&gt;=2.5,A17&gt;=5.45),5.1,IF(AND(A17&gt;=6.95,G17&lt;0.6,G17&gt;=0.364,A17&gt;=6.35,A17&gt;=6.15,G17&lt;0.805,G17&gt;=0.26,H17&lt;16.284,F17&gt;=2.5,A17&gt;=5.45),5.8,IF(AND(B17&lt;3.2,A17&lt;6.95,G17&lt;0.6,G17&gt;=0.364,A17&gt;=6.35,A17&gt;=6.15,G17&lt;0.805,G17&gt;=0.26,H17&lt;16.284,F17&gt;=2.5,A17&gt;=5.45),5.6,IF(AND(B17&gt;=3.2,A17&lt;6.95,G17&lt;0.6,G17&gt;=0.364,A17&gt;=6.35,A17&gt;=6.15,G17&lt;0.805,G17&gt;=0.26,H17&lt;16.284,F17&gt;=2.5,A17&gt;=5.45),5.7,"shouldnthappen"))))))))))))))))))))))))))))))))))</f>
        <v>4.267</v>
      </c>
      <c r="AI17" s="1" t="n">
        <f aca="false">IF(AND(B17&gt;=3.55,A17&lt;5.05,F17&lt;1.5),1,IF(AND(H17&gt;=13.436,A17&gt;=5.05,F17&lt;1.5),1.633,IF(AND(A17&lt;4.35,B17&lt;3.55,A17&lt;5.05,F17&lt;1.5),1.1,IF(AND(A17&lt;5.15,H17&lt;13.436,A17&gt;=5.05,F17&lt;1.5),1.6,IF(AND(G17&lt;0.837,D17&lt;1.2,B17&lt;2.65,F17&gt;=1.5),3.7,IF(AND(G17&gt;=0.837,D17&lt;1.2,B17&lt;2.65,F17&gt;=1.5),3,IF(AND(D17&lt;1.4,D17&gt;=1.2,B17&lt;2.65,F17&gt;=1.5),4.133,IF(AND(D17&gt;=1.4,D17&gt;=1.2,B17&lt;2.65,F17&gt;=1.5),4.633,IF(AND(G17&lt;0.302,A17&gt;=4.35,B17&lt;3.55,A17&lt;5.05,F17&lt;1.5),1.34,IF(AND(D17&gt;=0.3,A17&gt;=5.15,H17&lt;13.436,A17&gt;=5.05,F17&lt;1.5),1.5,IF(AND(G17&lt;0.233,G17&lt;0.265,D17&lt;1.55,B17&gt;=2.65,F17&gt;=1.5),4.56,IF(AND(G17&gt;=0.233,G17&lt;0.265,D17&lt;1.55,B17&gt;=2.65,F17&gt;=1.5),5.1,IF(AND(G17&lt;0.395,G17&gt;=0.265,D17&lt;1.55,B17&gt;=2.65,F17&gt;=1.5),4.025,IF(AND(H17&lt;13.935,A17&gt;=7.05,D17&gt;=1.55,B17&gt;=2.65,F17&gt;=1.5),6.12,IF(AND(H17&gt;=13.935,A17&gt;=7.05,D17&gt;=1.55,B17&gt;=2.65,F17&gt;=1.5),6.64,IF(AND(G17&gt;=0.858,G17&gt;=0.302,A17&gt;=4.35,B17&lt;3.55,A17&lt;5.05,F17&lt;1.5),1.3,IF(AND(H17&lt;6.543,D17&lt;0.3,A17&gt;=5.15,H17&lt;13.436,A17&gt;=5.05,F17&lt;1.5),1.4,IF(AND(H17&gt;=6.543,D17&lt;0.3,A17&gt;=5.15,H17&lt;13.436,A17&gt;=5.05,F17&lt;1.5),1.48,IF(AND(A17&lt;6.3,G17&gt;=0.395,G17&gt;=0.265,D17&lt;1.55,B17&gt;=2.65,F17&gt;=1.5),4.14,IF(AND(A17&gt;=6.3,G17&gt;=0.395,G17&gt;=0.265,D17&lt;1.55,B17&gt;=2.65,F17&gt;=1.5),4.767,IF(AND(G17&gt;=0.669,B17&lt;3.15,A17&lt;7.05,D17&gt;=1.55,B17&gt;=2.65,F17&gt;=1.5),5,IF(AND(H17&lt;9.459,G17&lt;0.858,G17&gt;=0.302,A17&gt;=4.35,B17&lt;3.55,A17&lt;5.05,F17&lt;1.5),1.4,IF(AND(H17&gt;=9.459,G17&lt;0.858,G17&gt;=0.302,A17&gt;=4.35,B17&lt;3.55,A17&lt;5.05,F17&lt;1.5),1.6,IF(AND(G17&gt;=0.433,G17&lt;0.669,B17&lt;3.15,A17&lt;7.05,D17&gt;=1.55,B17&gt;=2.65,F17&gt;=1.5),5.68,IF(AND(G17&lt;0.481,H17&lt;10.257,B17&gt;=3.15,A17&lt;7.05,D17&gt;=1.55,B17&gt;=2.65,F17&gt;=1.5),5.7,IF(AND(G17&gt;=0.481,H17&lt;10.257,B17&gt;=3.15,A17&lt;7.05,D17&gt;=1.55,B17&gt;=2.65,F17&gt;=1.5),5.9,IF(AND(D17&lt;2.15,H17&gt;=10.257,B17&gt;=3.15,A17&lt;7.05,D17&gt;=1.55,B17&gt;=2.65,F17&gt;=1.5),5.1,IF(AND(D17&gt;=2.15,H17&gt;=10.257,B17&gt;=3.15,A17&lt;7.05,D17&gt;=1.55,B17&gt;=2.65,F17&gt;=1.5),5.42,IF(AND(G17&lt;0.098,G17&lt;0.433,G17&lt;0.669,B17&lt;3.15,A17&lt;7.05,D17&gt;=1.55,B17&gt;=2.65,F17&gt;=1.5),5.567,IF(AND(D17&lt;1.8,G17&gt;=0.098,G17&lt;0.433,G17&lt;0.669,B17&lt;3.15,A17&lt;7.05,D17&gt;=1.55,B17&gt;=2.65,F17&gt;=1.5),5.033,IF(AND(G17&gt;=0.312,D17&gt;=1.8,G17&gt;=0.098,G17&lt;0.433,G17&lt;0.669,B17&lt;3.15,A17&lt;7.05,D17&gt;=1.55,B17&gt;=2.65,F17&gt;=1.5),5.4,IF(AND(H17&lt;9.002,G17&lt;0.312,D17&gt;=1.8,G17&gt;=0.098,G17&lt;0.433,G17&lt;0.669,B17&lt;3.15,A17&lt;7.05,D17&gt;=1.55,B17&gt;=2.65,F17&gt;=1.5),5.1,IF(AND(H17&gt;=9.002,G17&lt;0.312,D17&gt;=1.8,G17&gt;=0.098,G17&lt;0.433,G17&lt;0.669,B17&lt;3.15,A17&lt;7.05,D17&gt;=1.55,B17&gt;=2.65,F17&gt;=1.5),5.26,"shouldnthappen")))))))))))))))))))))))))))))))))</f>
        <v>1.633</v>
      </c>
      <c r="AJ17" s="1" t="n">
        <f aca="false">IF(AND(A17&gt;=5.25,D17&gt;=0.35,D17&lt;0.8),1.433,IF(AND(F17&gt;=2.5,H17&lt;6.927,D17&gt;=0.8),5.1,IF(AND(H17&lt;5.85,B17&lt;3.65,D17&lt;0.35,D17&lt;0.8),1,IF(AND(A17&lt;5.55,B17&gt;=3.65,D17&lt;0.35,D17&lt;0.8),1.5,IF(AND(A17&gt;=5.55,B17&gt;=3.65,D17&lt;0.35,D17&lt;0.8),1.7,IF(AND(H17&lt;7.949,A17&lt;5.25,D17&gt;=0.35,D17&lt;0.8),1.9,IF(AND(H17&gt;=7.949,A17&lt;5.25,D17&gt;=0.35,D17&lt;0.8),1.54,IF(AND(A17&lt;5.55,F17&lt;2.5,H17&lt;6.927,D17&gt;=0.8),3.98,IF(AND(A17&gt;=5.55,F17&lt;2.5,H17&lt;6.927,D17&gt;=0.8),4.1,IF(AND(A17&gt;=7.25,D17&gt;=1.55,H17&gt;=6.927,D17&gt;=0.8),6.65,IF(AND(A17&lt;5.75,D17&lt;1.2,D17&lt;1.55,H17&gt;=6.927,D17&gt;=0.8),3.62,IF(AND(A17&gt;=5.75,D17&lt;1.2,D17&lt;1.55,H17&gt;=6.927,D17&gt;=0.8),4.1,IF(AND(G17&lt;0.175,A17&lt;4.8,H17&gt;=5.85,B17&lt;3.65,D17&lt;0.35,D17&lt;0.8),1.5,IF(AND(G17&gt;=0.175,A17&lt;4.8,H17&gt;=5.85,B17&lt;3.65,D17&lt;0.35,D17&lt;0.8),1.3,IF(AND(A17&gt;=5.05,A17&gt;=4.8,H17&gt;=5.85,B17&lt;3.65,D17&lt;0.35,D17&lt;0.8),1.5,IF(AND(G17&gt;=0.735,A17&lt;6.25,D17&gt;=1.2,D17&lt;1.55,H17&gt;=6.927,D17&gt;=0.8),4,IF(AND(H17&lt;10.464,A17&lt;6.2,A17&lt;7.25,D17&gt;=1.55,H17&gt;=6.927,D17&gt;=0.8),5.1,IF(AND(H17&gt;=10.464,A17&lt;6.2,A17&lt;7.25,D17&gt;=1.55,H17&gt;=6.927,D17&gt;=0.8),4.9,IF(AND(G17&lt;0.418,A17&lt;5.05,A17&gt;=4.8,H17&gt;=5.85,B17&lt;3.65,D17&lt;0.35,D17&lt;0.8),1.48,IF(AND(G17&gt;=0.418,A17&lt;5.05,A17&gt;=4.8,H17&gt;=5.85,B17&lt;3.65,D17&lt;0.35,D17&lt;0.8),1.3,IF(AND(B17&lt;2.75,G17&lt;0.735,A17&lt;6.25,D17&gt;=1.2,D17&lt;1.55,H17&gt;=6.927,D17&gt;=0.8),4.35,IF(AND(H17&lt;15.422,D17&lt;1.45,A17&gt;=6.25,D17&gt;=1.2,D17&lt;1.55,H17&gt;=6.927,D17&gt;=0.8),4.375,IF(AND(H17&gt;=15.422,D17&lt;1.45,A17&gt;=6.25,D17&gt;=1.2,D17&lt;1.55,H17&gt;=6.927,D17&gt;=0.8),4.7,IF(AND(A17&lt;6.4,D17&gt;=1.45,A17&gt;=6.25,D17&gt;=1.2,D17&lt;1.55,H17&gt;=6.927,D17&gt;=0.8),5.1,IF(AND(G17&gt;=0.576,D17&lt;2.15,A17&gt;=6.2,A17&lt;7.25,D17&gt;=1.55,H17&gt;=6.927,D17&gt;=0.8),5.1,IF(AND(G17&lt;0.537,D17&gt;=2.15,A17&gt;=6.2,A17&lt;7.25,D17&gt;=1.55,H17&gt;=6.927,D17&gt;=0.8),5.533,IF(AND(G17&gt;=0.537,D17&gt;=2.15,A17&gt;=6.2,A17&lt;7.25,D17&gt;=1.55,H17&gt;=6.927,D17&gt;=0.8),5.9,IF(AND(D17&lt;1.45,B17&gt;=2.75,G17&lt;0.735,A17&lt;6.25,D17&gt;=1.2,D17&lt;1.55,H17&gt;=6.927,D17&gt;=0.8),4.6,IF(AND(D17&gt;=1.45,B17&gt;=2.75,G17&lt;0.735,A17&lt;6.25,D17&gt;=1.2,D17&lt;1.55,H17&gt;=6.927,D17&gt;=0.8),4.5,IF(AND(H17&lt;12.582,A17&gt;=6.4,D17&gt;=1.45,A17&gt;=6.25,D17&gt;=1.2,D17&lt;1.55,H17&gt;=6.927,D17&gt;=0.8),4.66,IF(AND(H17&gt;=12.582,A17&gt;=6.4,D17&gt;=1.45,A17&gt;=6.25,D17&gt;=1.2,D17&lt;1.55,H17&gt;=6.927,D17&gt;=0.8),4.9,IF(AND(B17&lt;2.75,G17&lt;0.576,D17&lt;2.15,A17&gt;=6.2,A17&lt;7.25,D17&gt;=1.55,H17&gt;=6.927,D17&gt;=0.8),5.3,IF(AND(G17&gt;=0.395,B17&gt;=2.75,G17&lt;0.576,D17&lt;2.15,A17&gt;=6.2,A17&lt;7.25,D17&gt;=1.55,H17&gt;=6.927,D17&gt;=0.8),5.6,IF(AND(D17&gt;=1.9,G17&lt;0.395,B17&gt;=2.75,G17&lt;0.576,D17&lt;2.15,A17&gt;=6.2,A17&lt;7.25,D17&gt;=1.55,H17&gt;=6.927,D17&gt;=0.8),5.333,IF(AND(B17&lt;2.95,D17&lt;1.9,G17&lt;0.395,B17&gt;=2.75,G17&lt;0.576,D17&lt;2.15,A17&gt;=6.2,A17&lt;7.25,D17&gt;=1.55,H17&gt;=6.927,D17&gt;=0.8),5.6,IF(AND(B17&gt;=2.95,D17&lt;1.9,G17&lt;0.395,B17&gt;=2.75,G17&lt;0.576,D17&lt;2.15,A17&gt;=6.2,A17&lt;7.25,D17&gt;=1.55,H17&gt;=6.927,D17&gt;=0.8),5.5,"shouldnthappen"))))))))))))))))))))))))))))))))))))</f>
        <v>1.7</v>
      </c>
      <c r="AK17" s="1" t="n">
        <f aca="false">IF(AND(H17&lt;5.85,B17&lt;3.65,F17&lt;1.5),1,IF(AND(B17&gt;=3.95,B17&gt;=3.65,F17&lt;1.5),1.433,IF(AND(A17&lt;5.15,F17&lt;2.5,F17&gt;=1.5),3.075,IF(AND(D17&gt;=0.35,H17&gt;=5.85,B17&lt;3.65,F17&lt;1.5),1.5,IF(AND(G17&lt;0.168,B17&lt;3.95,B17&gt;=3.65,F17&lt;1.5),1.7,IF(AND(H17&lt;5.767,A17&lt;7.25,F17&gt;=2.5,F17&gt;=1.5),4.5,IF(AND(D17&lt;1.9,A17&gt;=7.25,F17&gt;=2.5,F17&gt;=1.5),6.3,IF(AND(D17&gt;=1.9,A17&gt;=7.25,F17&gt;=2.5,F17&gt;=1.5),6.575,IF(AND(B17&lt;3.75,G17&gt;=0.168,B17&lt;3.95,B17&gt;=3.65,F17&lt;1.5),1.5,IF(AND(B17&gt;=3.75,G17&gt;=0.168,B17&lt;3.95,B17&gt;=3.65,F17&lt;1.5),1.6,IF(AND(D17&gt;=1.35,A17&lt;6.15,A17&gt;=5.15,F17&lt;2.5,F17&gt;=1.5),4.42,IF(AND(D17&lt;1.4,A17&gt;=6.15,A17&gt;=5.15,F17&lt;2.5,F17&gt;=1.5),4.5,IF(AND(D17&gt;=1.4,A17&gt;=6.15,A17&gt;=5.15,F17&lt;2.5,F17&gt;=1.5),4.675,IF(AND(D17&lt;0.15,H17&lt;11.218,D17&lt;0.35,H17&gt;=5.85,B17&lt;3.65,F17&lt;1.5),1.5,IF(AND(D17&lt;0.15,H17&gt;=11.218,D17&lt;0.35,H17&gt;=5.85,B17&lt;3.65,F17&lt;1.5),1.1,IF(AND(B17&lt;2.7,D17&lt;1.35,A17&lt;6.15,A17&gt;=5.15,F17&lt;2.5,F17&gt;=1.5),3.82,IF(AND(A17&lt;6.15,G17&gt;=0.755,H17&gt;=5.767,A17&lt;7.25,F17&gt;=2.5,F17&gt;=1.5),4.98,IF(AND(A17&gt;=6.15,G17&gt;=0.755,H17&gt;=5.767,A17&lt;7.25,F17&gt;=2.5,F17&gt;=1.5),5.3,IF(AND(B17&lt;3.4,D17&gt;=0.15,H17&lt;11.218,D17&lt;0.35,H17&gt;=5.85,B17&lt;3.65,F17&lt;1.5),1.4,IF(AND(B17&gt;=3.4,D17&gt;=0.15,H17&lt;11.218,D17&lt;0.35,H17&gt;=5.85,B17&lt;3.65,F17&lt;1.5),1.3,IF(AND(H17&lt;11.731,D17&gt;=0.15,H17&gt;=11.218,D17&lt;0.35,H17&gt;=5.85,B17&lt;3.65,F17&lt;1.5),1.2,IF(AND(H17&lt;9.053,B17&gt;=2.7,D17&lt;1.35,A17&lt;6.15,A17&gt;=5.15,F17&lt;2.5,F17&gt;=1.5),3.85,IF(AND(D17&gt;=2.1,B17&lt;2.85,G17&lt;0.755,H17&gt;=5.767,A17&lt;7.25,F17&gt;=2.5,F17&gt;=1.5),5.6,IF(AND(D17&gt;=2.45,B17&gt;=2.85,G17&lt;0.755,H17&gt;=5.767,A17&lt;7.25,F17&gt;=2.5,F17&gt;=1.5),5.8,IF(AND(B17&gt;=3.45,H17&gt;=11.731,D17&gt;=0.15,H17&gt;=11.218,D17&lt;0.35,H17&gt;=5.85,B17&lt;3.65,F17&lt;1.5),1.3,IF(AND(A17&lt;5.9,H17&gt;=9.053,B17&gt;=2.7,D17&lt;1.35,A17&lt;6.15,A17&gt;=5.15,F17&lt;2.5,F17&gt;=1.5),4.3,IF(AND(A17&gt;=5.9,H17&gt;=9.053,B17&gt;=2.7,D17&lt;1.35,A17&lt;6.15,A17&gt;=5.15,F17&lt;2.5,F17&gt;=1.5),4,IF(AND(G17&gt;=0.519,D17&lt;2.1,B17&lt;2.85,G17&lt;0.755,H17&gt;=5.767,A17&lt;7.25,F17&gt;=2.5,F17&gt;=1.5),4.9,IF(AND(A17&gt;=7.05,D17&lt;2.45,B17&gt;=2.85,G17&lt;0.755,H17&gt;=5.767,A17&lt;7.25,F17&gt;=2.5,F17&gt;=1.5),5.8,IF(AND(H17&lt;14.396,B17&lt;3.45,H17&gt;=11.731,D17&gt;=0.15,H17&gt;=11.218,D17&lt;0.35,H17&gt;=5.85,B17&lt;3.65,F17&lt;1.5),1.44,IF(AND(H17&gt;=14.396,B17&lt;3.45,H17&gt;=11.731,D17&gt;=0.15,H17&gt;=11.218,D17&lt;0.35,H17&gt;=5.85,B17&lt;3.65,F17&lt;1.5),1.3,IF(AND(G17&lt;0.282,G17&lt;0.519,D17&lt;2.1,B17&lt;2.85,G17&lt;0.755,H17&gt;=5.767,A17&lt;7.25,F17&gt;=2.5,F17&gt;=1.5),5.1,IF(AND(G17&gt;=0.282,G17&lt;0.519,D17&lt;2.1,B17&lt;2.85,G17&lt;0.755,H17&gt;=5.767,A17&lt;7.25,F17&gt;=2.5,F17&gt;=1.5),5.3,IF(AND(A17&lt;6.4,D17&lt;1.9,A17&lt;7.05,D17&lt;2.45,B17&gt;=2.85,G17&lt;0.755,H17&gt;=5.767,A17&lt;7.25,F17&gt;=2.5,F17&gt;=1.5),5.6,IF(AND(A17&gt;=6.4,D17&lt;1.9,A17&lt;7.05,D17&lt;2.45,B17&gt;=2.85,G17&lt;0.755,H17&gt;=5.767,A17&lt;7.25,F17&gt;=2.5,F17&gt;=1.5),5.5,IF(AND(H17&lt;8.884,D17&gt;=1.9,A17&lt;7.05,D17&lt;2.45,B17&gt;=2.85,G17&lt;0.755,H17&gt;=5.767,A17&lt;7.25,F17&gt;=2.5,F17&gt;=1.5),5.3,IF(AND(H17&gt;=8.884,D17&gt;=1.9,A17&lt;7.05,D17&lt;2.45,B17&gt;=2.85,G17&lt;0.755,H17&gt;=5.767,A17&lt;7.25,F17&gt;=2.5,F17&gt;=1.5),5.52,"shouldnthappen")))))))))))))))))))))))))))))))))))))</f>
        <v>1.433</v>
      </c>
      <c r="AL17" s="1" t="n">
        <f aca="false">IF(AND(H17&lt;5.85,A17&lt;5.05,D17&lt;0.8),1,IF(AND(B17&lt;3.35,A17&gt;=5.05,D17&lt;0.8),1.7,IF(AND(D17&gt;=2.45,F17&gt;=2.5,D17&gt;=0.8),6.05,IF(AND(H17&gt;=11.218,H17&gt;=5.85,A17&lt;5.05,D17&lt;0.8),1.28,IF(AND(G17&gt;=0.948,B17&gt;=3.35,A17&gt;=5.05,D17&lt;0.8),1.7,IF(AND(G17&gt;=0.423,H17&lt;11.218,H17&gt;=5.85,A17&lt;5.05,D17&lt;0.8),1.3,IF(AND(B17&lt;3.6,G17&lt;0.948,B17&gt;=3.35,A17&gt;=5.05,D17&lt;0.8),1.4,IF(AND(H17&lt;10.258,D17&lt;1.15,A17&lt;5.9,F17&lt;2.5,D17&gt;=0.8),3.36,IF(AND(H17&gt;=10.258,D17&lt;1.15,A17&lt;5.9,F17&lt;2.5,D17&gt;=0.8),3.9,IF(AND(A17&lt;5.3,D17&gt;=1.15,A17&lt;5.9,F17&lt;2.5,D17&gt;=0.8),3.9,IF(AND(D17&lt;1.55,B17&lt;2.75,A17&gt;=5.9,F17&lt;2.5,D17&gt;=0.8),4.64,IF(AND(D17&gt;=1.55,B17&lt;2.75,A17&gt;=5.9,F17&lt;2.5,D17&gt;=0.8),5.1,IF(AND(D17&gt;=1.6,B17&gt;=2.75,A17&gt;=5.9,F17&lt;2.5,D17&gt;=0.8),5,IF(AND(H17&lt;5.767,H17&lt;8.598,D17&lt;2.45,F17&gt;=2.5,D17&gt;=0.8),4.5,IF(AND(A17&lt;6.25,H17&gt;=8.598,D17&lt;2.45,F17&gt;=2.5,D17&gt;=0.8),5.02,IF(AND(B17&lt;3.55,G17&lt;0.423,H17&lt;11.218,H17&gt;=5.85,A17&lt;5.05,D17&lt;0.8),1.525,IF(AND(B17&gt;=3.55,G17&lt;0.423,H17&lt;11.218,H17&gt;=5.85,A17&lt;5.05,D17&lt;0.8),1.4,IF(AND(H17&gt;=13.932,B17&gt;=3.6,G17&lt;0.948,B17&gt;=3.35,A17&gt;=5.05,D17&lt;0.8),1.65,IF(AND(G17&gt;=0.652,A17&gt;=5.3,D17&gt;=1.15,A17&lt;5.9,F17&lt;2.5,D17&gt;=0.8),3.8,IF(AND(D17&lt;1.35,D17&lt;1.6,B17&gt;=2.75,A17&gt;=5.9,F17&lt;2.5,D17&gt;=0.8),4.42,IF(AND(H17&lt;6.656,H17&gt;=5.767,H17&lt;8.598,D17&lt;2.45,F17&gt;=2.5,D17&gt;=0.8),5.033,IF(AND(H17&gt;=6.656,H17&gt;=5.767,H17&lt;8.598,D17&lt;2.45,F17&gt;=2.5,D17&gt;=0.8),5.1,IF(AND(G17&gt;=0.885,A17&gt;=6.25,H17&gt;=8.598,D17&lt;2.45,F17&gt;=2.5,D17&gt;=0.8),5.2,IF(AND(H17&lt;6.926,H17&lt;13.932,B17&gt;=3.6,G17&lt;0.948,B17&gt;=3.35,A17&gt;=5.05,D17&lt;0.8),1.433,IF(AND(H17&gt;=6.926,H17&lt;13.932,B17&gt;=3.6,G17&lt;0.948,B17&gt;=3.35,A17&gt;=5.05,D17&lt;0.8),1.5,IF(AND(A17&lt;5.65,G17&lt;0.652,A17&gt;=5.3,D17&gt;=1.15,A17&lt;5.9,F17&lt;2.5,D17&gt;=0.8),4.36,IF(AND(A17&gt;=5.65,G17&lt;0.652,A17&gt;=5.3,D17&gt;=1.15,A17&lt;5.9,F17&lt;2.5,D17&gt;=0.8),4.2,IF(AND(H17&gt;=13.561,D17&gt;=1.35,D17&lt;1.6,B17&gt;=2.75,A17&gt;=5.9,F17&lt;2.5,D17&gt;=0.8),4.767,IF(AND(H17&lt;9.091,G17&lt;0.885,A17&gt;=6.25,H17&gt;=8.598,D17&lt;2.45,F17&gt;=2.5,D17&gt;=0.8),6.3,IF(AND(H17&gt;=12.206,H17&lt;13.561,D17&gt;=1.35,D17&lt;1.6,B17&gt;=2.75,A17&gt;=5.9,F17&lt;2.5,D17&gt;=0.8),4.4,IF(AND(D17&gt;=2.25,H17&gt;=9.091,G17&lt;0.885,A17&gt;=6.25,H17&gt;=8.598,D17&lt;2.45,F17&gt;=2.5,D17&gt;=0.8),5.9,IF(AND(B17&lt;3.05,H17&lt;12.206,H17&lt;13.561,D17&gt;=1.35,D17&lt;1.6,B17&gt;=2.75,A17&gt;=5.9,F17&lt;2.5,D17&gt;=0.8),4.6,IF(AND(B17&gt;=3.05,H17&lt;12.206,H17&lt;13.561,D17&gt;=1.35,D17&lt;1.6,B17&gt;=2.75,A17&gt;=5.9,F17&lt;2.5,D17&gt;=0.8),4.7,IF(AND(G17&gt;=0.596,D17&lt;2.25,H17&gt;=9.091,G17&lt;0.885,A17&gt;=6.25,H17&gt;=8.598,D17&lt;2.45,F17&gt;=2.5,D17&gt;=0.8),5.1,IF(AND(G17&gt;=0.379,G17&lt;0.596,D17&lt;2.25,H17&gt;=9.091,G17&lt;0.885,A17&gt;=6.25,H17&gt;=8.598,D17&lt;2.45,F17&gt;=2.5,D17&gt;=0.8),5.767,IF(AND(D17&lt;2.15,G17&lt;0.379,G17&lt;0.596,D17&lt;2.25,H17&gt;=9.091,G17&lt;0.885,A17&gt;=6.25,H17&gt;=8.598,D17&lt;2.45,F17&gt;=2.5,D17&gt;=0.8),5.4,IF(AND(D17&gt;=2.15,G17&lt;0.379,G17&lt;0.596,D17&lt;2.25,H17&gt;=9.091,G17&lt;0.885,A17&gt;=6.25,H17&gt;=8.598,D17&lt;2.45,F17&gt;=2.5,D17&gt;=0.8),5.6,"shouldnthappen")))))))))))))))))))))))))))))))))))))</f>
        <v>1.65</v>
      </c>
      <c r="AM17" s="1" t="n">
        <f aca="false">IF(AND(H17&lt;5.245,D17&lt;0.8),1,IF(AND(A17&lt;4.5,H17&gt;=5.245,D17&lt;0.8),1.35,IF(AND(D17&gt;=0.5,A17&gt;=4.5,H17&gt;=5.245,D17&lt;0.8),1.6,IF(AND(H17&lt;7.25,B17&lt;2.6,A17&lt;6.15,D17&gt;=0.8),4.375,IF(AND(H17&gt;=7.25,B17&lt;2.6,A17&lt;6.15,D17&gt;=0.8),3.075,IF(AND(H17&lt;13.935,A17&gt;=7.05,A17&gt;=6.15,D17&gt;=0.8),6.067,IF(AND(H17&gt;=13.935,A17&gt;=7.05,A17&gt;=6.15,D17&gt;=0.8),6.525,IF(AND(G17&gt;=0.948,D17&lt;0.5,A17&gt;=4.5,H17&gt;=5.245,D17&lt;0.8),1.7,IF(AND(G17&lt;0.568,D17&gt;=1.55,B17&gt;=2.6,A17&lt;6.15,D17&gt;=0.8),5.1,IF(AND(G17&gt;=0.568,D17&gt;=1.55,B17&gt;=2.6,A17&lt;6.15,D17&gt;=0.8),5,IF(AND(A17&gt;=6.6,B17&gt;=3.15,A17&lt;7.05,A17&gt;=6.15,D17&gt;=0.8),5.78,IF(AND(G17&lt;0.165,G17&lt;0.273,D17&lt;1.55,B17&gt;=2.6,A17&lt;6.15,D17&gt;=0.8),4.1,IF(AND(G17&gt;=0.165,G17&lt;0.273,D17&lt;1.55,B17&gt;=2.6,A17&lt;6.15,D17&gt;=0.8),4.5,IF(AND(D17&lt;1.35,G17&gt;=0.273,D17&lt;1.55,B17&gt;=2.6,A17&lt;6.15,D17&gt;=0.8),4.08,IF(AND(D17&gt;=1.35,G17&gt;=0.273,D17&lt;1.55,B17&gt;=2.6,A17&lt;6.15,D17&gt;=0.8),4.4,IF(AND(D17&lt;1.45,F17&lt;2.5,B17&lt;3.15,A17&lt;7.05,A17&gt;=6.15,D17&gt;=0.8),4.38,IF(AND(D17&gt;=1.45,F17&lt;2.5,B17&lt;3.15,A17&lt;7.05,A17&gt;=6.15,D17&gt;=0.8),4.75,IF(AND(D17&gt;=2.25,F17&gt;=2.5,B17&lt;3.15,A17&lt;7.05,A17&gt;=6.15,D17&gt;=0.8),5.16,IF(AND(H17&lt;11.488,A17&lt;6.6,B17&gt;=3.15,A17&lt;7.05,A17&gt;=6.15,D17&gt;=0.8),6,IF(AND(H17&gt;=14.396,D17&lt;0.25,G17&lt;0.948,D17&lt;0.5,A17&gt;=4.5,H17&gt;=5.245,D17&lt;0.8),1.3,IF(AND(A17&gt;=5.55,D17&gt;=0.25,G17&lt;0.948,D17&lt;0.5,A17&gt;=4.5,H17&gt;=5.245,D17&lt;0.8),1.7,IF(AND(D17&lt;1.85,D17&lt;2.25,F17&gt;=2.5,B17&lt;3.15,A17&lt;7.05,A17&gt;=6.15,D17&gt;=0.8),5.6,IF(AND(G17&lt;0.669,H17&gt;=11.488,A17&lt;6.6,B17&gt;=3.15,A17&lt;7.05,A17&gt;=6.15,D17&gt;=0.8),4.7,IF(AND(G17&gt;=0.669,H17&gt;=11.488,A17&lt;6.6,B17&gt;=3.15,A17&lt;7.05,A17&gt;=6.15,D17&gt;=0.8),5.22,IF(AND(H17&lt;6.543,H17&lt;14.396,D17&lt;0.25,G17&lt;0.948,D17&lt;0.5,A17&gt;=4.5,H17&gt;=5.245,D17&lt;0.8),1.4,IF(AND(A17&lt;4.95,A17&lt;5.55,D17&gt;=0.25,G17&lt;0.948,D17&lt;0.5,A17&gt;=4.5,H17&gt;=5.245,D17&lt;0.8),1.4,IF(AND(A17&gt;=4.95,A17&lt;5.55,D17&gt;=0.25,G17&lt;0.948,D17&lt;0.5,A17&gt;=4.5,H17&gt;=5.245,D17&lt;0.8),1.48,IF(AND(H17&lt;10.667,D17&gt;=1.85,D17&lt;2.25,F17&gt;=2.5,B17&lt;3.15,A17&lt;7.05,A17&gt;=6.15,D17&gt;=0.8),5.25,IF(AND(H17&gt;=10.667,D17&gt;=1.85,D17&lt;2.25,F17&gt;=2.5,B17&lt;3.15,A17&lt;7.05,A17&gt;=6.15,D17&gt;=0.8),5.55,IF(AND(G17&lt;0.063,H17&gt;=6.543,H17&lt;14.396,D17&lt;0.25,G17&lt;0.948,D17&lt;0.5,A17&gt;=4.5,H17&gt;=5.245,D17&lt;0.8),1.4,IF(AND(H17&lt;9.212,G17&gt;=0.063,H17&gt;=6.543,H17&lt;14.396,D17&lt;0.25,G17&lt;0.948,D17&lt;0.5,A17&gt;=4.5,H17&gt;=5.245,D17&lt;0.8),1.475,IF(AND(H17&gt;=9.212,G17&gt;=0.063,H17&gt;=6.543,H17&lt;14.396,D17&lt;0.25,G17&lt;0.948,D17&lt;0.5,A17&gt;=4.5,H17&gt;=5.245,D17&lt;0.8),1.5,"shouldnthappen"))))))))))))))))))))))))))))))))</f>
        <v>1.5</v>
      </c>
      <c r="AN17" s="1" t="n">
        <f aca="false">IF(AND(D17&lt;0.7,A17&gt;=5.55),1.633,IF(AND(G17&lt;0.38,B17&lt;2.8,A17&lt;5.55),4.3,IF(AND(G17&gt;=0.38,B17&lt;2.8,A17&lt;5.55),3.325,IF(AND(D17&gt;=0.35,B17&gt;=2.8,A17&lt;5.55),1.6,IF(AND(B17&gt;=3.4,A17&lt;4.8,D17&lt;0.35,B17&gt;=2.8,A17&lt;5.55),1,IF(AND(H17&gt;=11.789,A17&lt;5.9,D17&lt;1.55,D17&gt;=0.7,A17&gt;=5.55),4.325,IF(AND(F17&gt;=2.5,A17&gt;=5.9,D17&lt;1.55,D17&gt;=0.7,A17&gt;=5.55),5.05,IF(AND(D17&lt;1.9,A17&gt;=7.25,D17&gt;=1.55,D17&gt;=0.7,A17&gt;=5.55),6.3,IF(AND(D17&gt;=1.9,A17&gt;=7.25,D17&gt;=1.55,D17&gt;=0.7,A17&gt;=5.55),6.4,IF(AND(A17&lt;4.35,B17&lt;3.4,A17&lt;4.8,D17&lt;0.35,B17&gt;=2.8,A17&lt;5.55),1.1,IF(AND(G17&gt;=0.934,B17&lt;3.45,A17&gt;=4.8,D17&lt;0.35,B17&gt;=2.8,A17&lt;5.55),1.7,IF(AND(H17&gt;=14.877,B17&gt;=3.45,A17&gt;=4.8,D17&lt;0.35,B17&gt;=2.8,A17&lt;5.55),1.3,IF(AND(B17&lt;2.6,H17&lt;11.789,A17&lt;5.9,D17&lt;1.55,D17&gt;=0.7,A17&gt;=5.55),3.9,IF(AND(B17&gt;=2.6,H17&lt;11.789,A17&lt;5.9,D17&lt;1.55,D17&gt;=0.7,A17&gt;=5.55),4.26,IF(AND(A17&lt;6.6,F17&lt;2.5,A17&gt;=5.9,D17&lt;1.55,D17&gt;=0.7,A17&gt;=5.55),4.625,IF(AND(A17&gt;=6.6,F17&lt;2.5,A17&gt;=5.9,D17&lt;1.55,D17&gt;=0.7,A17&gt;=5.55),4.475,IF(AND(B17&lt;2.6,D17&lt;2.05,A17&lt;7.25,D17&gt;=1.55,D17&gt;=0.7,A17&gt;=5.55),5.8,IF(AND(G17&gt;=0.743,D17&gt;=2.05,A17&lt;7.25,D17&gt;=1.55,D17&gt;=0.7,A17&gt;=5.55),5.1,IF(AND(G17&lt;0.422,A17&gt;=4.35,B17&lt;3.4,A17&lt;4.8,D17&lt;0.35,B17&gt;=2.8,A17&lt;5.55),1.367,IF(AND(G17&gt;=0.422,A17&gt;=4.35,B17&lt;3.4,A17&lt;4.8,D17&lt;0.35,B17&gt;=2.8,A17&lt;5.55),1.3,IF(AND(A17&lt;5.05,G17&lt;0.934,B17&lt;3.45,A17&gt;=4.8,D17&lt;0.35,B17&gt;=2.8,A17&lt;5.55),1.525,IF(AND(A17&gt;=5.05,G17&lt;0.934,B17&lt;3.45,A17&gt;=4.8,D17&lt;0.35,B17&gt;=2.8,A17&lt;5.55),1.5,IF(AND(G17&gt;=0.585,H17&lt;14.877,B17&gt;=3.45,A17&gt;=4.8,D17&lt;0.35,B17&gt;=2.8,A17&lt;5.55),1.54,IF(AND(G17&gt;=0.537,G17&lt;0.743,D17&gt;=2.05,A17&lt;7.25,D17&gt;=1.55,D17&gt;=0.7,A17&gt;=5.55),5.833,IF(AND(D17&gt;=0.25,G17&lt;0.585,H17&lt;14.877,B17&gt;=3.45,A17&gt;=4.8,D17&lt;0.35,B17&gt;=2.8,A17&lt;5.55),1.367,IF(AND(D17&lt;1.75,H17&lt;13.795,B17&gt;=2.6,D17&lt;2.05,A17&lt;7.25,D17&gt;=1.55,D17&gt;=0.7,A17&gt;=5.55),5.45,IF(AND(B17&lt;2.85,H17&gt;=13.795,B17&gt;=2.6,D17&lt;2.05,A17&lt;7.25,D17&gt;=1.55,D17&gt;=0.7,A17&gt;=5.55),5.1,IF(AND(B17&gt;=2.85,H17&gt;=13.795,B17&gt;=2.6,D17&lt;2.05,A17&lt;7.25,D17&gt;=1.55,D17&gt;=0.7,A17&gt;=5.55),4.82,IF(AND(G17&lt;0.353,G17&lt;0.537,G17&lt;0.743,D17&gt;=2.05,A17&lt;7.25,D17&gt;=1.55,D17&gt;=0.7,A17&gt;=5.55),5.425,IF(AND(G17&gt;=0.353,G17&lt;0.537,G17&lt;0.743,D17&gt;=2.05,A17&lt;7.25,D17&gt;=1.55,D17&gt;=0.7,A17&gt;=5.55),5.62,IF(AND(G17&lt;0.311,D17&lt;0.25,G17&lt;0.585,H17&lt;14.877,B17&gt;=3.45,A17&gt;=4.8,D17&lt;0.35,B17&gt;=2.8,A17&lt;5.55),1.5,IF(AND(G17&gt;=0.311,D17&lt;0.25,G17&lt;0.585,H17&lt;14.877,B17&gt;=3.45,A17&gt;=4.8,D17&lt;0.35,B17&gt;=2.8,A17&lt;5.55),1.4,IF(AND(B17&gt;=3.1,D17&gt;=1.75,H17&lt;13.795,B17&gt;=2.6,D17&lt;2.05,A17&lt;7.25,D17&gt;=1.55,D17&gt;=0.7,A17&gt;=5.55),5.1,IF(AND(B17&lt;2.85,B17&lt;3.1,D17&gt;=1.75,H17&lt;13.795,B17&gt;=2.6,D17&lt;2.05,A17&lt;7.25,D17&gt;=1.55,D17&gt;=0.7,A17&gt;=5.55),5.2,IF(AND(B17&gt;=2.85,B17&lt;3.1,D17&gt;=1.75,H17&lt;13.795,B17&gt;=2.6,D17&lt;2.05,A17&lt;7.25,D17&gt;=1.55,D17&gt;=0.7,A17&gt;=5.55),5.2,"shouldnthappen")))))))))))))))))))))))))))))))))))</f>
        <v>1.633</v>
      </c>
      <c r="AO17" s="1" t="n">
        <f aca="false">IF(AND(H17&gt;=14.529,G17&lt;0.633,D17&lt;0.8),1.3,IF(AND(A17&lt;5.05,G17&gt;=0.633,D17&lt;0.8),1.35,IF(AND(H17&gt;=14.379,H17&lt;14.529,G17&lt;0.633,D17&lt;0.8),1.7,IF(AND(B17&lt;3.35,A17&gt;=5.05,G17&gt;=0.633,D17&lt;0.8),1.7,IF(AND(D17&gt;=1.45,A17&lt;5.95,F17&lt;2.5,D17&gt;=0.8),4.5,IF(AND(D17&lt;1.35,A17&gt;=5.95,F17&lt;2.5,D17&gt;=0.8),4,IF(AND(D17&lt;1.85,G17&gt;=0.845,F17&gt;=2.5,D17&gt;=0.8),4.8,IF(AND(B17&gt;=4.3,H17&lt;14.379,H17&lt;14.529,G17&lt;0.633,D17&lt;0.8),1.5,IF(AND(A17&lt;5.25,B17&gt;=3.35,A17&gt;=5.05,G17&gt;=0.633,D17&lt;0.8),1.55,IF(AND(A17&gt;=5.25,B17&gt;=3.35,A17&gt;=5.05,G17&gt;=0.633,D17&lt;0.8),1.633,IF(AND(A17&lt;5.05,D17&lt;1.45,A17&lt;5.95,F17&lt;2.5,D17&gt;=0.8),3.3,IF(AND(G17&lt;0.293,D17&gt;=1.35,A17&gt;=5.95,F17&lt;2.5,D17&gt;=0.8),5,IF(AND(A17&gt;=6.6,D17&lt;2.05,G17&lt;0.845,F17&gt;=2.5,D17&gt;=0.8),5.8,IF(AND(B17&lt;3.05,D17&gt;=2.05,G17&lt;0.845,F17&gt;=2.5,D17&gt;=0.8),6.15,IF(AND(B17&lt;2.9,D17&gt;=1.85,G17&gt;=0.845,F17&gt;=2.5,D17&gt;=0.8),5.1,IF(AND(B17&gt;=2.9,D17&gt;=1.85,G17&gt;=0.845,F17&gt;=2.5,D17&gt;=0.8),5.2,IF(AND(B17&gt;=3.8,B17&lt;4.3,H17&lt;14.379,H17&lt;14.529,G17&lt;0.633,D17&lt;0.8),1.333,IF(AND(A17&lt;6.25,G17&gt;=0.293,D17&gt;=1.35,A17&gt;=5.95,F17&lt;2.5,D17&gt;=0.8),4.6,IF(AND(H17&lt;10.351,A17&lt;6.6,D17&lt;2.05,G17&lt;0.845,F17&gt;=2.5,D17&gt;=0.8),5.4,IF(AND(G17&gt;=0.364,B17&gt;=3.05,D17&gt;=2.05,G17&lt;0.845,F17&gt;=2.5,D17&gt;=0.8),5.66,IF(AND(G17&gt;=0.447,B17&lt;3.8,B17&lt;4.3,H17&lt;14.379,H17&lt;14.529,G17&lt;0.633,D17&lt;0.8),1.3,IF(AND(H17&lt;6.247,A17&lt;5.65,A17&gt;=5.05,D17&lt;1.45,A17&lt;5.95,F17&lt;2.5,D17&gt;=0.8),4.033,IF(AND(D17&lt;1.25,A17&gt;=5.65,A17&gt;=5.05,D17&lt;1.45,A17&lt;5.95,F17&lt;2.5,D17&gt;=0.8),3.88,IF(AND(D17&gt;=1.25,A17&gt;=5.65,A17&gt;=5.05,D17&lt;1.45,A17&lt;5.95,F17&lt;2.5,D17&gt;=0.8),4.35,IF(AND(B17&lt;2.65,A17&gt;=6.25,G17&gt;=0.293,D17&gt;=1.35,A17&gt;=5.95,F17&lt;2.5,D17&gt;=0.8),4.9,IF(AND(B17&lt;2.75,H17&gt;=10.351,A17&lt;6.6,D17&lt;2.05,G17&lt;0.845,F17&gt;=2.5,D17&gt;=0.8),5.1,IF(AND(B17&gt;=2.75,H17&gt;=10.351,A17&lt;6.6,D17&lt;2.05,G17&lt;0.845,F17&gt;=2.5,D17&gt;=0.8),4.95,IF(AND(B17&lt;3.15,G17&lt;0.364,B17&gt;=3.05,D17&gt;=2.05,G17&lt;0.845,F17&gt;=2.5,D17&gt;=0.8),5.28,IF(AND(B17&gt;=3.15,G17&lt;0.364,B17&gt;=3.05,D17&gt;=2.05,G17&lt;0.845,F17&gt;=2.5,D17&gt;=0.8),5.5,IF(AND(H17&lt;9.212,G17&lt;0.447,B17&lt;3.8,B17&lt;4.3,H17&lt;14.379,H17&lt;14.529,G17&lt;0.633,D17&lt;0.8),1.4,IF(AND(G17&lt;0.356,H17&gt;=6.247,A17&lt;5.65,A17&gt;=5.05,D17&lt;1.45,A17&lt;5.95,F17&lt;2.5,D17&gt;=0.8),4.2,IF(AND(B17&lt;3,B17&gt;=2.65,A17&gt;=6.25,G17&gt;=0.293,D17&gt;=1.35,A17&gt;=5.95,F17&lt;2.5,D17&gt;=0.8),4.6,IF(AND(B17&gt;=3,B17&gt;=2.65,A17&gt;=6.25,G17&gt;=0.293,D17&gt;=1.35,A17&gt;=5.95,F17&lt;2.5,D17&gt;=0.8),4.7,IF(AND(A17&lt;5.05,H17&gt;=9.212,G17&lt;0.447,B17&lt;3.8,B17&lt;4.3,H17&lt;14.379,H17&lt;14.529,G17&lt;0.633,D17&lt;0.8),1.533,IF(AND(A17&gt;=5.05,H17&gt;=9.212,G17&lt;0.447,B17&lt;3.8,B17&lt;4.3,H17&lt;14.379,H17&lt;14.529,G17&lt;0.633,D17&lt;0.8),1.425,IF(AND(A17&lt;5.35,G17&gt;=0.356,H17&gt;=6.247,A17&lt;5.65,A17&gt;=5.05,D17&lt;1.45,A17&lt;5.95,F17&lt;2.5,D17&gt;=0.8),3.9,IF(AND(A17&gt;=5.35,G17&gt;=0.356,H17&gt;=6.247,A17&lt;5.65,A17&gt;=5.05,D17&lt;1.45,A17&lt;5.95,F17&lt;2.5,D17&gt;=0.8),3.72,"shouldnthappen")))))))))))))))))))))))))))))))))))))</f>
        <v>1.7</v>
      </c>
      <c r="AP17" s="1" t="n">
        <f aca="false">IF(AND(F17&gt;=1.5,A17&lt;5.55),3.84,IF(AND(G17&gt;=0.52,A17&lt;4.75,F17&lt;1.5,A17&lt;5.55),1.16,IF(AND(A17&lt;5.65,A17&lt;5.85,D17&lt;1.55,A17&gt;=5.55),4.2,IF(AND(A17&gt;=5.65,A17&lt;5.85,D17&lt;1.55,A17&gt;=5.55),3.167,IF(AND(G17&gt;=0.798,A17&gt;=5.85,D17&lt;1.55,A17&gt;=5.55),4,IF(AND(F17&lt;2.5,H17&lt;14.1,D17&gt;=1.55,A17&gt;=5.55),4.84,IF(AND(A17&lt;7.2,H17&gt;=14.1,D17&gt;=1.55,A17&gt;=5.55),5.633,IF(AND(A17&gt;=7.2,H17&gt;=14.1,D17&gt;=1.55,A17&gt;=5.55),6.6,IF(AND(G17&lt;0.161,G17&lt;0.52,A17&lt;4.75,F17&lt;1.5,A17&lt;5.55),1.5,IF(AND(D17&gt;=0.5,G17&lt;0.676,A17&gt;=4.75,F17&lt;1.5,A17&lt;5.55),1.6,IF(AND(H17&lt;11.016,G17&gt;=0.676,A17&gt;=4.75,F17&lt;1.5,A17&lt;5.55),1.75,IF(AND(G17&lt;0.209,G17&lt;0.798,A17&gt;=5.85,D17&lt;1.55,A17&gt;=5.55),4.5,IF(AND(G17&gt;=0.74,F17&gt;=2.5,H17&lt;14.1,D17&gt;=1.55,A17&gt;=5.55),6.225,IF(AND(B17&lt;2.95,G17&gt;=0.161,G17&lt;0.52,A17&lt;4.75,F17&lt;1.5,A17&lt;5.55),1.4,IF(AND(B17&gt;=2.95,G17&gt;=0.161,G17&lt;0.52,A17&lt;4.75,F17&lt;1.5,A17&lt;5.55),1.34,IF(AND(B17&lt;3.15,D17&lt;0.5,G17&lt;0.676,A17&gt;=4.75,F17&lt;1.5,A17&lt;5.55),1.52,IF(AND(D17&lt;0.25,H17&gt;=11.016,G17&gt;=0.676,A17&gt;=4.75,F17&lt;1.5,A17&lt;5.55),1.567,IF(AND(D17&gt;=0.25,H17&gt;=11.016,G17&gt;=0.676,A17&gt;=4.75,F17&lt;1.5,A17&lt;5.55),1.5,IF(AND(H17&lt;7.47,G17&gt;=0.209,G17&lt;0.798,A17&gt;=5.85,D17&lt;1.55,A17&gt;=5.55),5.05,IF(AND(B17&lt;2.85,G17&lt;0.74,F17&gt;=2.5,H17&lt;14.1,D17&gt;=1.55,A17&gt;=5.55),5.35,IF(AND(B17&lt;3.3,B17&gt;=3.15,D17&lt;0.5,G17&lt;0.676,A17&gt;=4.75,F17&lt;1.5,A17&lt;5.55),1.2,IF(AND(D17&lt;1.45,H17&gt;=7.47,G17&gt;=0.209,G17&lt;0.798,A17&gt;=5.85,D17&lt;1.55,A17&gt;=5.55),4.66,IF(AND(D17&gt;=1.45,H17&gt;=7.47,G17&gt;=0.209,G17&lt;0.798,A17&gt;=5.85,D17&lt;1.55,A17&gt;=5.55),4.64,IF(AND(A17&gt;=7.05,B17&gt;=2.85,G17&lt;0.74,F17&gt;=2.5,H17&lt;14.1,D17&gt;=1.55,A17&gt;=5.55),5.8,IF(AND(B17&gt;=3.25,A17&lt;7.05,B17&gt;=2.85,G17&lt;0.74,F17&gt;=2.5,H17&lt;14.1,D17&gt;=1.55,A17&gt;=5.55),5.7,IF(AND(H17&gt;=13.641,D17&lt;0.25,B17&gt;=3.3,B17&gt;=3.15,D17&lt;0.5,G17&lt;0.676,A17&gt;=4.75,F17&lt;1.5,A17&lt;5.55),1.3,IF(AND(D17&lt;0.35,D17&gt;=0.25,B17&gt;=3.3,B17&gt;=3.15,D17&lt;0.5,G17&lt;0.676,A17&gt;=4.75,F17&lt;1.5,A17&lt;5.55),1.367,IF(AND(D17&gt;=0.35,D17&gt;=0.25,B17&gt;=3.3,B17&gt;=3.15,D17&lt;0.5,G17&lt;0.676,A17&gt;=4.75,F17&lt;1.5,A17&lt;5.55),1.3,IF(AND(A17&lt;6.35,B17&lt;3.25,A17&lt;7.05,B17&gt;=2.85,G17&lt;0.74,F17&gt;=2.5,H17&lt;14.1,D17&gt;=1.55,A17&gt;=5.55),5.6,IF(AND(A17&gt;=6.35,B17&lt;3.25,A17&lt;7.05,B17&gt;=2.85,G17&lt;0.74,F17&gt;=2.5,H17&lt;14.1,D17&gt;=1.55,A17&gt;=5.55),5.325,IF(AND(A17&lt;5.1,H17&lt;13.641,D17&lt;0.25,B17&gt;=3.3,B17&gt;=3.15,D17&lt;0.5,G17&lt;0.676,A17&gt;=4.75,F17&lt;1.5,A17&lt;5.55),1.4,IF(AND(H17&gt;=11.031,A17&gt;=5.1,H17&lt;13.641,D17&lt;0.25,B17&gt;=3.3,B17&gt;=3.15,D17&lt;0.5,G17&lt;0.676,A17&gt;=4.75,F17&lt;1.5,A17&lt;5.55),1.4,IF(AND(A17&lt;5.45,H17&lt;11.031,A17&gt;=5.1,H17&lt;13.641,D17&lt;0.25,B17&gt;=3.3,B17&gt;=3.15,D17&lt;0.5,G17&lt;0.676,A17&gt;=4.75,F17&lt;1.5,A17&lt;5.55),1.5,IF(AND(A17&gt;=5.45,H17&lt;11.031,A17&gt;=5.1,H17&lt;13.641,D17&lt;0.25,B17&gt;=3.3,B17&gt;=3.15,D17&lt;0.5,G17&lt;0.676,A17&gt;=4.75,F17&lt;1.5,A17&lt;5.55),1.4,"shouldnthappen"))))))))))))))))))))))))))))))))))</f>
        <v>3.167</v>
      </c>
      <c r="AQ17" s="1" t="n">
        <f aca="false">IF(AND(H17&lt;6.926,D17&gt;=0.35,F17&lt;1.5),1.9,IF(AND(G17&gt;=0.869,D17&gt;=1.75,F17&gt;=1.5),5.15,IF(AND(A17&lt;4.35,A17&lt;5.05,D17&lt;0.35,F17&lt;1.5),1.1,IF(AND(H17&lt;6.089,A17&gt;=5.05,D17&lt;0.35,F17&lt;1.5),1.7,IF(AND(H17&gt;=13.089,H17&gt;=6.926,D17&gt;=0.35,F17&lt;1.5),1.3,IF(AND(G17&lt;0.695,D17&lt;1.15,D17&lt;1.75,F17&gt;=1.5),3.62,IF(AND(G17&gt;=0.695,D17&lt;1.15,D17&lt;1.75,F17&gt;=1.5),3,IF(AND(G17&gt;=0.585,H17&gt;=6.089,A17&gt;=5.05,D17&lt;0.35,F17&lt;1.5),1.5,IF(AND(H17&lt;9.582,H17&lt;13.089,H17&gt;=6.926,D17&gt;=0.35,F17&lt;1.5),1.5,IF(AND(H17&gt;=9.582,H17&lt;13.089,H17&gt;=6.926,D17&gt;=0.35,F17&lt;1.5),1.6,IF(AND(D17&lt;1.35,H17&lt;9.349,D17&gt;=1.15,D17&lt;1.75,F17&gt;=1.5),3.867,IF(AND(D17&lt;2.05,A17&lt;7.05,G17&lt;0.869,D17&gt;=1.75,F17&gt;=1.5),4.9,IF(AND(B17&gt;=3.3,A17&gt;=7.05,G17&lt;0.869,D17&gt;=1.75,F17&gt;=1.5),6.1,IF(AND(G17&lt;0.347,H17&lt;11.218,A17&gt;=4.35,A17&lt;5.05,D17&lt;0.35,F17&lt;1.5),1.4,IF(AND(G17&gt;=0.347,H17&lt;11.218,A17&gt;=4.35,A17&lt;5.05,D17&lt;0.35,F17&lt;1.5),1.5,IF(AND(G17&gt;=0.265,H17&gt;=11.218,A17&gt;=4.35,A17&lt;5.05,D17&lt;0.35,F17&lt;1.5),1.45,IF(AND(A17&gt;=5.4,G17&lt;0.585,H17&gt;=6.089,A17&gt;=5.05,D17&lt;0.35,F17&lt;1.5),1.35,IF(AND(B17&gt;=2.9,D17&gt;=1.35,H17&lt;9.349,D17&gt;=1.15,D17&lt;1.75,F17&gt;=1.5),4.6,IF(AND(D17&gt;=1.35,A17&lt;6.15,H17&gt;=9.349,D17&gt;=1.15,D17&lt;1.75,F17&gt;=1.5),4.54,IF(AND(H17&lt;10.927,A17&gt;=6.15,H17&gt;=9.349,D17&gt;=1.15,D17&lt;1.75,F17&gt;=1.5),4.3,IF(AND(G17&lt;0.512,D17&gt;=2.05,A17&lt;7.05,G17&lt;0.869,D17&gt;=1.75,F17&gt;=1.5),5.533,IF(AND(G17&gt;=0.512,D17&gt;=2.05,A17&lt;7.05,G17&lt;0.869,D17&gt;=1.75,F17&gt;=1.5),5.88,IF(AND(H17&lt;11.551,B17&lt;3.3,A17&gt;=7.05,G17&lt;0.869,D17&gt;=1.75,F17&gt;=1.5),6.3,IF(AND(G17&lt;0.227,G17&lt;0.265,H17&gt;=11.218,A17&gt;=4.35,A17&lt;5.05,D17&lt;0.35,F17&lt;1.5),1.4,IF(AND(G17&gt;=0.227,G17&lt;0.265,H17&gt;=11.218,A17&gt;=4.35,A17&lt;5.05,D17&lt;0.35,F17&lt;1.5),1.26,IF(AND(H17&lt;11.031,A17&lt;5.4,G17&lt;0.585,H17&gt;=6.089,A17&gt;=5.05,D17&lt;0.35,F17&lt;1.5),1.5,IF(AND(H17&gt;=11.031,A17&lt;5.4,G17&lt;0.585,H17&gt;=6.089,A17&gt;=5.05,D17&lt;0.35,F17&lt;1.5),1.4,IF(AND(A17&lt;5.45,B17&lt;2.9,D17&gt;=1.35,H17&lt;9.349,D17&gt;=1.15,D17&lt;1.75,F17&gt;=1.5),4.5,IF(AND(A17&lt;5.9,D17&lt;1.35,A17&lt;6.15,H17&gt;=9.349,D17&gt;=1.15,D17&lt;1.75,F17&gt;=1.5),4.2,IF(AND(A17&gt;=5.9,D17&lt;1.35,A17&lt;6.15,H17&gt;=9.349,D17&gt;=1.15,D17&lt;1.75,F17&gt;=1.5),4,IF(AND(A17&gt;=6.75,H17&gt;=10.927,A17&gt;=6.15,H17&gt;=9.349,D17&gt;=1.15,D17&lt;1.75,F17&gt;=1.5),4.767,IF(AND(B17&lt;2.9,H17&gt;=11.551,B17&lt;3.3,A17&gt;=7.05,G17&lt;0.869,D17&gt;=1.75,F17&gt;=1.5),6.7,IF(AND(B17&gt;=2.9,H17&gt;=11.551,B17&lt;3.3,A17&gt;=7.05,G17&lt;0.869,D17&gt;=1.75,F17&gt;=1.5),6.6,IF(AND(B17&lt;2.45,A17&gt;=5.45,B17&lt;2.9,D17&gt;=1.35,H17&lt;9.349,D17&gt;=1.15,D17&lt;1.75,F17&gt;=1.5),5,IF(AND(B17&gt;=2.45,A17&gt;=5.45,B17&lt;2.9,D17&gt;=1.35,H17&lt;9.349,D17&gt;=1.15,D17&lt;1.75,F17&gt;=1.5),5.1,IF(AND(H17&lt;11.166,A17&lt;6.75,H17&gt;=10.927,A17&gt;=6.15,H17&gt;=9.349,D17&gt;=1.15,D17&lt;1.75,F17&gt;=1.5),4.9,IF(AND(G17&lt;0.228,H17&gt;=11.166,A17&lt;6.75,H17&gt;=10.927,A17&gt;=6.15,H17&gt;=9.349,D17&gt;=1.15,D17&lt;1.75,F17&gt;=1.5),4.7,IF(AND(H17&lt;13.531,G17&gt;=0.228,H17&gt;=11.166,A17&lt;6.75,H17&gt;=10.927,A17&gt;=6.15,H17&gt;=9.349,D17&gt;=1.15,D17&lt;1.75,F17&gt;=1.5),4.4,IF(AND(H17&gt;=13.531,G17&gt;=0.228,H17&gt;=11.166,A17&lt;6.75,H17&gt;=10.927,A17&gt;=6.15,H17&gt;=9.349,D17&gt;=1.15,D17&lt;1.75,F17&gt;=1.5),4.6,"shouldnthappen")))))))))))))))))))))))))))))))))))))))</f>
        <v>1.35</v>
      </c>
      <c r="AR17" s="1" t="n">
        <f aca="false">IF(AND(G17&gt;=0.93,B17&lt;3.65,F17&lt;1.5),1.7,IF(AND(H17&lt;6.542,B17&gt;=3.65,F17&lt;1.5),1.767,IF(AND(A17&gt;=7.05,D17&gt;=1.55,F17&gt;=1.5),6.3,IF(AND(G17&lt;0.123,H17&gt;=6.542,B17&gt;=3.65,F17&lt;1.5),1.367,IF(AND(A17&lt;5.15,A17&lt;5.65,D17&lt;1.55,F17&gt;=1.5),3.15,IF(AND(A17&lt;4.8,G17&gt;=0.447,G17&lt;0.93,B17&lt;3.65,F17&lt;1.5),1.24,IF(AND(A17&gt;=4.8,G17&gt;=0.447,G17&lt;0.93,B17&lt;3.65,F17&lt;1.5),1.4,IF(AND(G17&lt;0.151,G17&gt;=0.123,H17&gt;=6.542,B17&gt;=3.65,F17&lt;1.5),1.7,IF(AND(G17&gt;=0.151,G17&gt;=0.123,H17&gt;=6.542,B17&gt;=3.65,F17&lt;1.5),1.5,IF(AND(D17&gt;=1.45,A17&gt;=5.15,A17&lt;5.65,D17&lt;1.55,F17&gt;=1.5),4.5,IF(AND(B17&lt;2.65,D17&gt;=1.35,A17&gt;=5.65,D17&lt;1.55,F17&gt;=1.5),4.9,IF(AND(G17&lt;0.527,F17&lt;2.5,A17&lt;7.05,D17&gt;=1.55,F17&gt;=1.5),5.075,IF(AND(G17&gt;=0.527,F17&lt;2.5,A17&lt;7.05,D17&gt;=1.55,F17&gt;=1.5),4.7,IF(AND(A17&lt;4.65,G17&lt;0.265,G17&lt;0.447,G17&lt;0.93,B17&lt;3.65,F17&lt;1.5),1.42,IF(AND(G17&lt;0.3,G17&gt;=0.265,G17&lt;0.447,G17&lt;0.93,B17&lt;3.65,F17&lt;1.5),1.6,IF(AND(G17&gt;=0.3,G17&gt;=0.265,G17&lt;0.447,G17&lt;0.93,B17&lt;3.65,F17&lt;1.5),1.4,IF(AND(G17&lt;0.356,D17&lt;1.45,A17&gt;=5.15,A17&lt;5.65,D17&lt;1.55,F17&gt;=1.5),4.125,IF(AND(D17&lt;1.1,A17&lt;6.2,D17&lt;1.35,A17&gt;=5.65,D17&lt;1.55,F17&gt;=1.5),4.1,IF(AND(D17&gt;=1.1,A17&lt;6.2,D17&lt;1.35,A17&gt;=5.65,D17&lt;1.55,F17&gt;=1.5),4.175,IF(AND(H17&gt;=13.433,A17&gt;=6.2,D17&lt;1.35,A17&gt;=5.65,D17&lt;1.55,F17&gt;=1.5),4.6,IF(AND(G17&lt;0.437,B17&gt;=2.65,D17&gt;=1.35,A17&gt;=5.65,D17&lt;1.55,F17&gt;=1.5),4.625,IF(AND(G17&gt;=0.437,B17&gt;=2.65,D17&gt;=1.35,A17&gt;=5.65,D17&lt;1.55,F17&gt;=1.5),4.75,IF(AND(B17&gt;=3.15,H17&lt;11.146,F17&gt;=2.5,A17&lt;7.05,D17&gt;=1.55,F17&gt;=1.5),5.667,IF(AND(B17&lt;2.65,H17&gt;=11.146,F17&gt;=2.5,A17&lt;7.05,D17&gt;=1.55,F17&gt;=1.5),5.8,IF(AND(B17&lt;3.3,A17&gt;=4.65,G17&lt;0.265,G17&lt;0.447,G17&lt;0.93,B17&lt;3.65,F17&lt;1.5),1.32,IF(AND(B17&gt;=3.3,A17&gt;=4.65,G17&lt;0.265,G17&lt;0.447,G17&lt;0.93,B17&lt;3.65,F17&lt;1.5),1.425,IF(AND(B17&lt;2.8,G17&gt;=0.356,D17&lt;1.45,A17&gt;=5.15,A17&lt;5.65,D17&lt;1.55,F17&gt;=1.5),3.86,IF(AND(B17&gt;=2.8,G17&gt;=0.356,D17&lt;1.45,A17&gt;=5.15,A17&lt;5.65,D17&lt;1.55,F17&gt;=1.5),3.6,IF(AND(B17&lt;2.6,H17&lt;13.433,A17&gt;=6.2,D17&lt;1.35,A17&gt;=5.65,D17&lt;1.55,F17&gt;=1.5),4.4,IF(AND(B17&gt;=2.6,H17&lt;13.433,A17&gt;=6.2,D17&lt;1.35,A17&gt;=5.65,D17&lt;1.55,F17&gt;=1.5),4.3,IF(AND(G17&lt;0.151,B17&lt;3.15,H17&lt;11.146,F17&gt;=2.5,A17&lt;7.05,D17&gt;=1.55,F17&gt;=1.5),5.5,IF(AND(H17&lt;15.52,B17&gt;=2.65,H17&gt;=11.146,F17&gt;=2.5,A17&lt;7.05,D17&gt;=1.55,F17&gt;=1.5),5.4,IF(AND(H17&gt;=15.52,B17&gt;=2.65,H17&gt;=11.146,F17&gt;=2.5,A17&lt;7.05,D17&gt;=1.55,F17&gt;=1.5),5.733,IF(AND(H17&lt;10.74,G17&gt;=0.151,B17&lt;3.15,H17&lt;11.146,F17&gt;=2.5,A17&lt;7.05,D17&gt;=1.55,F17&gt;=1.5),5.12,IF(AND(H17&gt;=10.74,G17&gt;=0.151,B17&lt;3.15,H17&lt;11.146,F17&gt;=2.5,A17&lt;7.05,D17&gt;=1.55,F17&gt;=1.5),4.9,"shouldnthappen")))))))))))))))))))))))))))))))))))</f>
        <v>1.5</v>
      </c>
      <c r="AS17" s="1" t="n">
        <f aca="false">IF(AND(F17&gt;=1.5,A17&lt;5.55),4.18,IF(AND(F17&gt;=2.5,B17&lt;2.75,A17&gt;=5.55),5.38,IF(AND(G17&gt;=0.587,B17&lt;3.75,F17&lt;1.5,A17&lt;5.55),1.48,IF(AND(H17&lt;6.51,B17&gt;=3.75,F17&lt;1.5,A17&lt;5.55),1.9,IF(AND(H17&gt;=6.51,B17&gt;=3.75,F17&lt;1.5,A17&lt;5.55),1.425,IF(AND(G17&gt;=0.868,F17&lt;2.5,B17&lt;2.75,A17&gt;=5.55),4.65,IF(AND(F17&lt;1.5,D17&lt;1.55,B17&gt;=2.75,A17&gt;=5.55),1.7,IF(AND(G17&gt;=0.857,D17&gt;=1.55,B17&gt;=2.75,A17&gt;=5.55),5.033,IF(AND(G17&gt;=0.518,G17&lt;0.587,B17&lt;3.75,F17&lt;1.5,A17&lt;5.55),1,IF(AND(D17&lt;1.05,G17&lt;0.868,F17&lt;2.5,B17&lt;2.75,A17&gt;=5.55),3.5,IF(AND(G17&lt;0.404,D17&gt;=1.05,G17&lt;0.868,F17&lt;2.5,B17&lt;2.75,A17&gt;=5.55),4.2,IF(AND(G17&gt;=0.404,D17&gt;=1.05,G17&lt;0.868,F17&lt;2.5,B17&lt;2.75,A17&gt;=5.55),3.94,IF(AND(F17&lt;2.5,B17&lt;2.95,F17&gt;=1.5,D17&lt;1.55,B17&gt;=2.75,A17&gt;=5.55),4.68,IF(AND(F17&gt;=2.5,B17&lt;2.95,F17&gt;=1.5,D17&lt;1.55,B17&gt;=2.75,A17&gt;=5.55),5.1,IF(AND(H17&lt;10.883,B17&gt;=2.95,F17&gt;=1.5,D17&lt;1.55,B17&gt;=2.75,A17&gt;=5.55),4.15,IF(AND(H17&gt;=10.883,B17&gt;=2.95,F17&gt;=1.5,D17&lt;1.55,B17&gt;=2.75,A17&gt;=5.55),4.5,IF(AND(H17&gt;=14.1,D17&lt;2.05,G17&lt;0.857,D17&gt;=1.55,B17&gt;=2.75,A17&gt;=5.55),6.6,IF(AND(G17&lt;0.063,B17&lt;3.15,G17&lt;0.518,G17&lt;0.587,B17&lt;3.75,F17&lt;1.5,A17&lt;5.55),1.4,IF(AND(G17&gt;=0.063,B17&lt;3.15,G17&lt;0.518,G17&lt;0.587,B17&lt;3.75,F17&lt;1.5,A17&lt;5.55),1.5,IF(AND(H17&gt;=10.563,B17&gt;=3.15,G17&lt;0.518,G17&lt;0.587,B17&lt;3.75,F17&lt;1.5,A17&lt;5.55),1.325,IF(AND(B17&lt;2.95,H17&lt;14.1,D17&lt;2.05,G17&lt;0.857,D17&gt;=1.55,B17&gt;=2.75,A17&gt;=5.55),6.125,IF(AND(A17&lt;6.65,G17&lt;0.364,D17&gt;=2.05,G17&lt;0.857,D17&gt;=1.55,B17&gt;=2.75,A17&gt;=5.55),5.45,IF(AND(G17&gt;=0.774,G17&gt;=0.364,D17&gt;=2.05,G17&lt;0.857,D17&gt;=1.55,B17&gt;=2.75,A17&gt;=5.55),5.4,IF(AND(H17&gt;=9.279,H17&lt;10.563,B17&gt;=3.15,G17&lt;0.518,G17&lt;0.587,B17&lt;3.75,F17&lt;1.5,A17&lt;5.55),1.475,IF(AND(D17&lt;1.65,B17&gt;=2.95,H17&lt;14.1,D17&lt;2.05,G17&lt;0.857,D17&gt;=1.55,B17&gt;=2.75,A17&gt;=5.55),5.8,IF(AND(B17&lt;3.15,A17&gt;=6.65,G17&lt;0.364,D17&gt;=2.05,G17&lt;0.857,D17&gt;=1.55,B17&gt;=2.75,A17&gt;=5.55),5.3,IF(AND(B17&gt;=3.15,A17&gt;=6.65,G17&lt;0.364,D17&gt;=2.05,G17&lt;0.857,D17&gt;=1.55,B17&gt;=2.75,A17&gt;=5.55),5.7,IF(AND(A17&gt;=6.75,G17&lt;0.774,G17&gt;=0.364,D17&gt;=2.05,G17&lt;0.857,D17&gt;=1.55,B17&gt;=2.75,A17&gt;=5.55),5.9,IF(AND(G17&lt;0.417,H17&lt;9.279,H17&lt;10.563,B17&gt;=3.15,G17&lt;0.518,G17&lt;0.587,B17&lt;3.75,F17&lt;1.5,A17&lt;5.55),1.4,IF(AND(G17&gt;=0.417,H17&lt;9.279,H17&lt;10.563,B17&gt;=3.15,G17&lt;0.518,G17&lt;0.587,B17&lt;3.75,F17&lt;1.5,A17&lt;5.55),1.3,IF(AND(A17&lt;6.3,D17&gt;=1.65,B17&gt;=2.95,H17&lt;14.1,D17&lt;2.05,G17&lt;0.857,D17&gt;=1.55,B17&gt;=2.75,A17&gt;=5.55),4.9,IF(AND(A17&gt;=6.3,D17&gt;=1.65,B17&gt;=2.95,H17&lt;14.1,D17&lt;2.05,G17&lt;0.857,D17&gt;=1.55,B17&gt;=2.75,A17&gt;=5.55),5.3,IF(AND(G17&gt;=0.657,A17&lt;6.75,G17&lt;0.774,G17&gt;=0.364,D17&gt;=2.05,G17&lt;0.857,D17&gt;=1.55,B17&gt;=2.75,A17&gt;=5.55),6,IF(AND(B17&lt;3.2,G17&lt;0.657,A17&lt;6.75,G17&lt;0.774,G17&gt;=0.364,D17&gt;=2.05,G17&lt;0.857,D17&gt;=1.55,B17&gt;=2.75,A17&gt;=5.55),5.6,IF(AND(B17&gt;=3.2,G17&lt;0.657,A17&lt;6.75,G17&lt;0.774,G17&gt;=0.364,D17&gt;=2.05,G17&lt;0.857,D17&gt;=1.55,B17&gt;=2.75,A17&gt;=5.55),5.65,"shouldnthappen")))))))))))))))))))))))))))))))))))</f>
        <v>1.7</v>
      </c>
      <c r="AT17" s="1" t="n">
        <f aca="false">IF(AND(H17&gt;=16.284,A17&gt;=5.55),6.533,IF(AND(G17&gt;=0.52,A17&lt;4.85,A17&lt;5.55),1.05,IF(AND(G17&lt;0.227,G17&lt;0.52,A17&lt;4.85,A17&lt;5.55),1.4,IF(AND(G17&gt;=0.227,G17&lt;0.52,A17&lt;4.85,A17&lt;5.55),1.3,IF(AND(D17&gt;=0.45,F17&lt;1.5,A17&gt;=4.85,A17&lt;5.55),1.667,IF(AND(B17&gt;=2.75,F17&gt;=1.5,A17&gt;=4.85,A17&lt;5.55),4.5,IF(AND(F17&lt;2.5,B17&gt;=3.15,H17&lt;16.284,A17&gt;=5.55),4.7,IF(AND(G17&gt;=0.934,D17&lt;0.45,F17&lt;1.5,A17&gt;=4.85,A17&lt;5.55),1.7,IF(AND(D17&gt;=1.2,B17&lt;2.75,F17&gt;=1.5,A17&gt;=4.85,A17&lt;5.55),4.25,IF(AND(G17&gt;=0.774,F17&gt;=2.5,B17&gt;=3.15,H17&lt;16.284,A17&gt;=5.55),5.4,IF(AND(B17&lt;3.1,G17&lt;0.934,D17&lt;0.45,F17&lt;1.5,A17&gt;=4.85,A17&lt;5.55),1.6,IF(AND(D17&lt;1.05,D17&lt;1.2,B17&lt;2.75,F17&gt;=1.5,A17&gt;=4.85,A17&lt;5.55),3.433,IF(AND(D17&gt;=1.05,D17&lt;1.2,B17&lt;2.75,F17&gt;=1.5,A17&gt;=4.85,A17&lt;5.55),3.267,IF(AND(H17&lt;8.486,D17&lt;1.35,F17&lt;2.5,B17&lt;3.15,H17&lt;16.284,A17&gt;=5.55),3.85,IF(AND(D17&gt;=1.55,D17&gt;=1.35,F17&lt;2.5,B17&lt;3.15,H17&lt;16.284,A17&gt;=5.55),5.1,IF(AND(H17&lt;10.464,A17&lt;6.35,F17&gt;=2.5,B17&lt;3.15,H17&lt;16.284,A17&gt;=5.55),5.08,IF(AND(H17&gt;=10.464,A17&lt;6.35,F17&gt;=2.5,B17&lt;3.15,H17&lt;16.284,A17&gt;=5.55),4.9,IF(AND(D17&lt;1.85,A17&gt;=6.35,F17&gt;=2.5,B17&lt;3.15,H17&lt;16.284,A17&gt;=5.55),5.8,IF(AND(H17&gt;=10.393,G17&lt;0.774,F17&gt;=2.5,B17&gt;=3.15,H17&lt;16.284,A17&gt;=5.55),5.425,IF(AND(B17&lt;2.6,H17&gt;=8.486,D17&lt;1.35,F17&lt;2.5,B17&lt;3.15,H17&lt;16.284,A17&gt;=5.55),3.9,IF(AND(G17&gt;=0.567,D17&lt;1.55,D17&gt;=1.35,F17&lt;2.5,B17&lt;3.15,H17&lt;16.284,A17&gt;=5.55),4.4,IF(AND(B17&lt;3.25,H17&lt;10.393,G17&lt;0.774,F17&gt;=2.5,B17&gt;=3.15,H17&lt;16.284,A17&gt;=5.55),5.7,IF(AND(B17&gt;=3.25,H17&lt;10.393,G17&lt;0.774,F17&gt;=2.5,B17&gt;=3.15,H17&lt;16.284,A17&gt;=5.55),5.98,IF(AND(G17&lt;0.079,G17&lt;0.338,B17&gt;=3.1,G17&lt;0.934,D17&lt;0.45,F17&lt;1.5,A17&gt;=4.85,A17&lt;5.55),1.425,IF(AND(B17&lt;3.35,G17&gt;=0.338,B17&gt;=3.1,G17&lt;0.934,D17&lt;0.45,F17&lt;1.5,A17&gt;=4.85,A17&lt;5.55),1.4,IF(AND(G17&lt;0.404,B17&gt;=2.6,H17&gt;=8.486,D17&lt;1.35,F17&lt;2.5,B17&lt;3.15,H17&lt;16.284,A17&gt;=5.55),4.3,IF(AND(G17&gt;=0.404,B17&gt;=2.6,H17&gt;=8.486,D17&lt;1.35,F17&lt;2.5,B17&lt;3.15,H17&lt;16.284,A17&gt;=5.55),4.025,IF(AND(B17&gt;=3.05,G17&lt;0.567,D17&lt;1.55,D17&gt;=1.35,F17&lt;2.5,B17&lt;3.15,H17&lt;16.284,A17&gt;=5.55),4.7,IF(AND(A17&lt;6.45,H17&lt;10.667,D17&gt;=1.85,A17&gt;=6.35,F17&gt;=2.5,B17&lt;3.15,H17&lt;16.284,A17&gt;=5.55),5.3,IF(AND(A17&gt;=6.45,H17&lt;10.667,D17&gt;=1.85,A17&gt;=6.35,F17&gt;=2.5,B17&lt;3.15,H17&lt;16.284,A17&gt;=5.55),5.167,IF(AND(B17&lt;2.95,H17&gt;=10.667,D17&gt;=1.85,A17&gt;=6.35,F17&gt;=2.5,B17&lt;3.15,H17&lt;16.284,A17&gt;=5.55),5.6,IF(AND(B17&gt;=2.95,H17&gt;=10.667,D17&gt;=1.85,A17&gt;=6.35,F17&gt;=2.5,B17&lt;3.15,H17&lt;16.284,A17&gt;=5.55),5.5,IF(AND(H17&lt;10.325,G17&gt;=0.079,G17&lt;0.338,B17&gt;=3.1,G17&lt;0.934,D17&lt;0.45,F17&lt;1.5,A17&gt;=4.85,A17&lt;5.55),1.5,IF(AND(G17&lt;0.385,B17&gt;=3.35,G17&gt;=0.338,B17&gt;=3.1,G17&lt;0.934,D17&lt;0.45,F17&lt;1.5,A17&gt;=4.85,A17&lt;5.55),1.5,IF(AND(G17&gt;=0.385,B17&gt;=3.35,G17&gt;=0.338,B17&gt;=3.1,G17&lt;0.934,D17&lt;0.45,F17&lt;1.5,A17&gt;=4.85,A17&lt;5.55),1.42,IF(AND(B17&lt;2.5,B17&lt;3.05,G17&lt;0.567,D17&lt;1.55,D17&gt;=1.35,F17&lt;2.5,B17&lt;3.15,H17&lt;16.284,A17&gt;=5.55),4.5,IF(AND(B17&gt;=2.5,B17&lt;3.05,G17&lt;0.567,D17&lt;1.55,D17&gt;=1.35,F17&lt;2.5,B17&lt;3.15,H17&lt;16.284,A17&gt;=5.55),4.56,IF(AND(H17&lt;12.506,H17&gt;=10.325,G17&gt;=0.079,G17&lt;0.338,B17&gt;=3.1,G17&lt;0.934,D17&lt;0.45,F17&lt;1.5,A17&gt;=4.85,A17&lt;5.55),1.2,IF(AND(H17&gt;=12.506,H17&gt;=10.325,G17&gt;=0.079,G17&lt;0.338,B17&gt;=3.1,G17&lt;0.934,D17&lt;0.45,F17&lt;1.5,A17&gt;=4.85,A17&lt;5.55),1.3,"shouldnthappen")))))))))))))))))))))))))))))))))))))))</f>
        <v>4.7</v>
      </c>
      <c r="AU17" s="1" t="n">
        <f aca="false">IF(AND(G17&gt;=0.52,B17&lt;3.05,F17&lt;1.5),1.1,IF(AND(G17&lt;0.35,G17&lt;0.52,B17&lt;3.05,F17&lt;1.5),1.4,IF(AND(G17&gt;=0.35,G17&lt;0.52,B17&lt;3.05,F17&lt;1.5),1.3,IF(AND(G17&gt;=0.227,G17&lt;0.347,B17&gt;=3.05,F17&lt;1.5),1.32,IF(AND(H17&lt;6.417,G17&gt;=0.347,B17&gt;=3.05,F17&lt;1.5),1.7,IF(AND(A17&gt;=7.25,A17&gt;=6.6,F17&gt;=2.5,F17&gt;=1.5),6.35,IF(AND(G17&lt;0.11,G17&lt;0.227,G17&lt;0.347,B17&gt;=3.05,F17&lt;1.5),1.333,IF(AND(H17&lt;9.441,H17&gt;=6.417,G17&gt;=0.347,B17&gt;=3.05,F17&lt;1.5),1.425,IF(AND(B17&lt;2.75,G17&lt;0.451,H17&lt;10.266,F17&lt;2.5,F17&gt;=1.5),4,IF(AND(B17&gt;=2.75,G17&lt;0.451,H17&lt;10.266,F17&lt;2.5,F17&gt;=1.5),4.433,IF(AND(G17&gt;=0.865,G17&gt;=0.451,H17&lt;10.266,F17&lt;2.5,F17&gt;=1.5),4.2,IF(AND(B17&lt;2.45,H17&lt;13.665,H17&gt;=10.266,F17&lt;2.5,F17&gt;=1.5),3.7,IF(AND(G17&lt;0.302,H17&gt;=13.665,H17&gt;=10.266,F17&lt;2.5,F17&gt;=1.5),5,IF(AND(B17&lt;2.9,A17&lt;6.1,A17&lt;6.6,F17&gt;=2.5,F17&gt;=1.5),5.06,IF(AND(B17&gt;=2.9,A17&lt;6.1,A17&lt;6.6,F17&gt;=2.5,F17&gt;=1.5),4.8,IF(AND(B17&lt;3.05,A17&gt;=6.1,A17&lt;6.6,F17&gt;=2.5,F17&gt;=1.5),5.6,IF(AND(B17&gt;=3.05,A17&gt;=6.1,A17&lt;6.6,F17&gt;=2.5,F17&gt;=1.5),5.267,IF(AND(H17&gt;=14.564,A17&lt;7.25,A17&gt;=6.6,F17&gt;=2.5,F17&gt;=1.5),5.6,IF(AND(H17&gt;=14.309,G17&gt;=0.11,G17&lt;0.227,G17&lt;0.347,B17&gt;=3.05,F17&lt;1.5),1.7,IF(AND(D17&lt;0.4,H17&gt;=9.441,H17&gt;=6.417,G17&gt;=0.347,B17&gt;=3.05,F17&lt;1.5),1.5,IF(AND(D17&gt;=0.4,H17&gt;=9.441,H17&gt;=6.417,G17&gt;=0.347,B17&gt;=3.05,F17&lt;1.5),1.633,IF(AND(A17&lt;5.35,G17&lt;0.865,G17&gt;=0.451,H17&lt;10.266,F17&lt;2.5,F17&gt;=1.5),3.15,IF(AND(D17&lt;1.45,G17&gt;=0.302,H17&gt;=13.665,H17&gt;=10.266,F17&lt;2.5,F17&gt;=1.5),4.74,IF(AND(D17&gt;=1.45,G17&gt;=0.302,H17&gt;=13.665,H17&gt;=10.266,F17&lt;2.5,F17&gt;=1.5),4.567,IF(AND(H17&lt;8.836,H17&lt;14.564,A17&lt;7.25,A17&gt;=6.6,F17&gt;=2.5,F17&gt;=1.5),5.7,IF(AND(H17&gt;=8.836,H17&lt;14.564,A17&lt;7.25,A17&gt;=6.6,F17&gt;=2.5,F17&gt;=1.5),5.9,IF(AND(H17&lt;11.53,H17&lt;14.309,G17&gt;=0.11,G17&lt;0.227,G17&lt;0.347,B17&gt;=3.05,F17&lt;1.5),1.5,IF(AND(H17&gt;=11.53,H17&lt;14.309,G17&gt;=0.11,G17&lt;0.227,G17&lt;0.347,B17&gt;=3.05,F17&lt;1.5),1.467,IF(AND(H17&lt;9.386,A17&gt;=5.35,G17&lt;0.865,G17&gt;=0.451,H17&lt;10.266,F17&lt;2.5,F17&gt;=1.5),3.56,IF(AND(H17&gt;=9.386,A17&gt;=5.35,G17&lt;0.865,G17&gt;=0.451,H17&lt;10.266,F17&lt;2.5,F17&gt;=1.5),4.2,IF(AND(H17&lt;11.036,D17&lt;1.45,B17&gt;=2.45,H17&lt;13.665,H17&gt;=10.266,F17&lt;2.5,F17&gt;=1.5),4.45,IF(AND(H17&gt;=11.036,D17&lt;1.45,B17&gt;=2.45,H17&lt;13.665,H17&gt;=10.266,F17&lt;2.5,F17&gt;=1.5),4.1,IF(AND(G17&gt;=0.585,D17&gt;=1.45,B17&gt;=2.45,H17&lt;13.665,H17&gt;=10.266,F17&lt;2.5,F17&gt;=1.5),4.9,IF(AND(H17&lt;11.743,G17&lt;0.585,D17&gt;=1.45,B17&gt;=2.45,H17&lt;13.665,H17&gt;=10.266,F17&lt;2.5,F17&gt;=1.5),4.7,IF(AND(H17&gt;=11.743,G17&lt;0.585,D17&gt;=1.45,B17&gt;=2.45,H17&lt;13.665,H17&gt;=10.266,F17&lt;2.5,F17&gt;=1.5),4.5,"shouldnthappen")))))))))))))))))))))))))))))))))))</f>
        <v>1.7</v>
      </c>
      <c r="AV17" s="1" t="n">
        <f aca="false">IF(AND(G17&gt;=0.356,F17&gt;=1.5,A17&lt;5.75),3.52,IF(AND(A17&lt;7.25,A17&gt;=7.1,A17&gt;=5.75),5.875,IF(AND(A17&gt;=7.25,A17&gt;=7.1,A17&gt;=5.75),6.5,IF(AND(D17&gt;=0.35,G17&gt;=0.586,F17&lt;1.5,A17&lt;5.75),1.8,IF(AND(D17&lt;1.4,G17&lt;0.356,F17&gt;=1.5,A17&lt;5.75),4.2,IF(AND(D17&gt;=1.4,G17&lt;0.356,F17&gt;=1.5,A17&lt;5.75),4.5,IF(AND(H17&gt;=11.218,A17&lt;5.05,G17&lt;0.586,F17&lt;1.5,A17&lt;5.75),1.225,IF(AND(G17&gt;=0.253,A17&gt;=5.05,G17&lt;0.586,F17&lt;1.5,A17&lt;5.75),1.3,IF(AND(B17&gt;=3.75,D17&lt;0.35,G17&gt;=0.586,F17&lt;1.5,A17&lt;5.75),1.567,IF(AND(B17&lt;2.85,D17&lt;1.35,D17&lt;1.65,A17&lt;7.1,A17&gt;=5.75),4.26,IF(AND(B17&gt;=2.85,D17&lt;1.35,D17&lt;1.65,A17&lt;7.1,A17&gt;=5.75),4.45,IF(AND(A17&lt;6.05,H17&lt;12.921,D17&gt;=1.65,A17&lt;7.1,A17&gt;=5.75),5.1,IF(AND(H17&gt;=15.338,H17&gt;=12.921,D17&gt;=1.65,A17&lt;7.1,A17&gt;=5.75),5.55,IF(AND(G17&lt;0.418,H17&lt;11.218,A17&lt;5.05,G17&lt;0.586,F17&lt;1.5,A17&lt;5.75),1.42,IF(AND(G17&gt;=0.418,H17&lt;11.218,A17&lt;5.05,G17&lt;0.586,F17&lt;1.5,A17&lt;5.75),1.3,IF(AND(H17&gt;=13.321,G17&lt;0.253,A17&gt;=5.05,G17&lt;0.586,F17&lt;1.5,A17&lt;5.75),1.7,IF(AND(H17&lt;6.089,B17&lt;3.75,D17&lt;0.35,G17&gt;=0.586,F17&lt;1.5,A17&lt;5.75),1.7,IF(AND(H17&gt;=6.089,B17&lt;3.75,D17&lt;0.35,G17&gt;=0.586,F17&lt;1.5,A17&lt;5.75),1.5,IF(AND(B17&lt;2.9,D17&lt;1.45,D17&gt;=1.35,D17&lt;1.65,A17&lt;7.1,A17&gt;=5.75),4.8,IF(AND(B17&gt;=2.9,D17&lt;1.45,D17&gt;=1.35,D17&lt;1.65,A17&lt;7.1,A17&gt;=5.75),4.475,IF(AND(B17&lt;2.5,D17&gt;=1.45,D17&gt;=1.35,D17&lt;1.65,A17&lt;7.1,A17&gt;=5.75),4.5,IF(AND(H17&lt;8.884,A17&gt;=6.05,H17&lt;12.921,D17&gt;=1.65,A17&lt;7.1,A17&gt;=5.75),5.4,IF(AND(A17&lt;6.3,H17&lt;15.338,H17&gt;=12.921,D17&gt;=1.65,A17&lt;7.1,A17&gt;=5.75),4.967,IF(AND(A17&gt;=6.3,H17&lt;15.338,H17&gt;=12.921,D17&gt;=1.65,A17&lt;7.1,A17&gt;=5.75),5.133,IF(AND(H17&lt;10.826,H17&lt;13.321,G17&lt;0.253,A17&gt;=5.05,G17&lt;0.586,F17&lt;1.5,A17&lt;5.75),1.5,IF(AND(H17&gt;=10.826,H17&lt;13.321,G17&lt;0.253,A17&gt;=5.05,G17&lt;0.586,F17&lt;1.5,A17&lt;5.75),1.4,IF(AND(H17&lt;7.47,B17&gt;=2.5,D17&gt;=1.45,D17&gt;=1.35,D17&lt;1.65,A17&lt;7.1,A17&gt;=5.75),5.1,IF(AND(H17&gt;=7.47,B17&gt;=2.5,D17&gt;=1.45,D17&gt;=1.35,D17&lt;1.65,A17&lt;7.1,A17&gt;=5.75),4.725,IF(AND(H17&lt;9.637,H17&gt;=8.884,A17&gt;=6.05,H17&lt;12.921,D17&gt;=1.65,A17&lt;7.1,A17&gt;=5.75),5.9,IF(AND(B17&lt;2.6,H17&gt;=9.637,H17&gt;=8.884,A17&gt;=6.05,H17&lt;12.921,D17&gt;=1.65,A17&lt;7.1,A17&gt;=5.75),5.8,IF(AND(B17&lt;2.75,B17&gt;=2.6,H17&gt;=9.637,H17&gt;=8.884,A17&gt;=6.05,H17&lt;12.921,D17&gt;=1.65,A17&lt;7.1,A17&gt;=5.75),5.3,IF(AND(D17&lt;2.25,B17&gt;=2.75,B17&gt;=2.6,H17&gt;=9.637,H17&gt;=8.884,A17&gt;=6.05,H17&lt;12.921,D17&gt;=1.65,A17&lt;7.1,A17&gt;=5.75),5.6,IF(AND(D17&gt;=2.25,B17&gt;=2.75,B17&gt;=2.6,H17&gt;=9.637,H17&gt;=8.884,A17&gt;=6.05,H17&lt;12.921,D17&gt;=1.65,A17&lt;7.1,A17&gt;=5.75),5.5,"shouldnthappen")))))))))))))))))))))))))))))))))</f>
        <v>4.45</v>
      </c>
      <c r="AW17" s="1" t="n">
        <f aca="false">IF(AND(G17&gt;=0.905,F17&lt;1.5),1.767,IF(AND(H17&gt;=16.674,F17&gt;=1.5),6.55,IF(AND(A17&lt;4.35,H17&lt;14.344,G17&lt;0.905,F17&lt;1.5),1.1,IF(AND(B17&lt;3.65,H17&gt;=14.344,G17&lt;0.905,F17&lt;1.5),1.5,IF(AND(B17&gt;=3.65,H17&gt;=14.344,G17&lt;0.905,F17&lt;1.5),1.65,IF(AND(B17&lt;2.6,F17&gt;=2.5,H17&lt;16.674,F17&gt;=1.5),4.5,IF(AND(D17&gt;=0.45,A17&gt;=4.35,H17&lt;14.344,G17&lt;0.905,F17&lt;1.5),1.65,IF(AND(D17&lt;1.15,A17&lt;5.9,F17&lt;2.5,H17&lt;16.674,F17&gt;=1.5),3.56,IF(AND(B17&lt;2.75,A17&gt;=5.9,F17&lt;2.5,H17&lt;16.674,F17&gt;=1.5),5,IF(AND(H17&lt;13.531,B17&gt;=2.75,A17&gt;=5.9,F17&lt;2.5,H17&lt;16.674,F17&gt;=1.5),4.333,IF(AND(B17&lt;3.2,G17&gt;=0.669,B17&gt;=2.6,F17&gt;=2.5,H17&lt;16.674,F17&gt;=1.5),5.08,IF(AND(B17&gt;=3.2,G17&gt;=0.669,B17&gt;=2.6,F17&gt;=2.5,H17&lt;16.674,F17&gt;=1.5),5.4,IF(AND(B17&lt;3.15,A17&lt;5.05,D17&lt;0.45,A17&gt;=4.35,H17&lt;14.344,G17&lt;0.905,F17&lt;1.5),1.45,IF(AND(A17&gt;=5.55,A17&gt;=5.05,D17&lt;0.45,A17&gt;=4.35,H17&lt;14.344,G17&lt;0.905,F17&lt;1.5),1.5,IF(AND(A17&lt;5.55,A17&lt;5.65,D17&gt;=1.15,A17&lt;5.9,F17&lt;2.5,H17&lt;16.674,F17&gt;=1.5),3.95,IF(AND(A17&gt;=5.55,A17&lt;5.65,D17&gt;=1.15,A17&lt;5.9,F17&lt;2.5,H17&lt;16.674,F17&gt;=1.5),3.82,IF(AND(G17&lt;0.39,A17&gt;=5.65,D17&gt;=1.15,A17&lt;5.9,F17&lt;2.5,H17&lt;16.674,F17&gt;=1.5),4.35,IF(AND(G17&gt;=0.39,A17&gt;=5.65,D17&gt;=1.15,A17&lt;5.9,F17&lt;2.5,H17&lt;16.674,F17&gt;=1.5),3.95,IF(AND(G17&lt;0.466,H17&gt;=13.531,B17&gt;=2.75,A17&gt;=5.9,F17&lt;2.5,H17&lt;16.674,F17&gt;=1.5),4.8,IF(AND(G17&gt;=0.466,H17&gt;=13.531,B17&gt;=2.75,A17&gt;=5.9,F17&lt;2.5,H17&lt;16.674,F17&gt;=1.5),4.7,IF(AND(H17&lt;10.144,D17&lt;2.05,G17&lt;0.669,B17&gt;=2.6,F17&gt;=2.5,H17&lt;16.674,F17&gt;=1.5),5.3,IF(AND(H17&gt;=10.144,D17&lt;2.05,G17&lt;0.669,B17&gt;=2.6,F17&gt;=2.5,H17&lt;16.674,F17&gt;=1.5),5.133,IF(AND(D17&gt;=2.45,D17&gt;=2.05,G17&lt;0.669,B17&gt;=2.6,F17&gt;=2.5,H17&lt;16.674,F17&gt;=1.5),5.9,IF(AND(B17&lt;3.25,B17&gt;=3.15,A17&lt;5.05,D17&lt;0.45,A17&gt;=4.35,H17&lt;14.344,G17&lt;0.905,F17&lt;1.5),1.2,IF(AND(B17&gt;=3.25,B17&gt;=3.15,A17&lt;5.05,D17&lt;0.45,A17&gt;=4.35,H17&lt;14.344,G17&lt;0.905,F17&lt;1.5),1.36,IF(AND(B17&gt;=3.8,A17&lt;5.55,A17&gt;=5.05,D17&lt;0.45,A17&gt;=4.35,H17&lt;14.344,G17&lt;0.905,F17&lt;1.5),1.3,IF(AND(G17&lt;0.05,B17&lt;3.8,A17&lt;5.55,A17&gt;=5.05,D17&lt;0.45,A17&gt;=4.35,H17&lt;14.344,G17&lt;0.905,F17&lt;1.5),1.4,IF(AND(G17&lt;0.107,G17&lt;0.395,D17&lt;2.45,D17&gt;=2.05,G17&lt;0.669,B17&gt;=2.6,F17&gt;=2.5,H17&lt;16.674,F17&gt;=1.5),5.667,IF(AND(G17&lt;0.537,G17&gt;=0.395,D17&lt;2.45,D17&gt;=2.05,G17&lt;0.669,B17&gt;=2.6,F17&gt;=2.5,H17&lt;16.674,F17&gt;=1.5),5.6,IF(AND(G17&gt;=0.537,G17&gt;=0.395,D17&lt;2.45,D17&gt;=2.05,G17&lt;0.669,B17&gt;=2.6,F17&gt;=2.5,H17&lt;16.674,F17&gt;=1.5),5.775,IF(AND(B17&lt;3.6,G17&gt;=0.05,B17&lt;3.8,A17&lt;5.55,A17&gt;=5.05,D17&lt;0.45,A17&gt;=4.35,H17&lt;14.344,G17&lt;0.905,F17&lt;1.5),1.475,IF(AND(B17&gt;=3.6,G17&gt;=0.05,B17&lt;3.8,A17&lt;5.55,A17&gt;=5.05,D17&lt;0.45,A17&gt;=4.35,H17&lt;14.344,G17&lt;0.905,F17&lt;1.5),1.5,IF(AND(G17&lt;0.312,G17&gt;=0.107,G17&lt;0.395,D17&lt;2.45,D17&gt;=2.05,G17&lt;0.669,B17&gt;=2.6,F17&gt;=2.5,H17&lt;16.674,F17&gt;=1.5),5.18,IF(AND(G17&gt;=0.312,G17&gt;=0.107,G17&lt;0.395,D17&lt;2.45,D17&gt;=2.05,G17&lt;0.669,B17&gt;=2.6,F17&gt;=2.5,H17&lt;16.674,F17&gt;=1.5),5.4,"shouldnthappen"))))))))))))))))))))))))))))))))))</f>
        <v>1.65</v>
      </c>
      <c r="AX17" s="1" t="n">
        <f aca="false">IF(AND(D17&gt;=1.3,B17&gt;=3.45),6.25,IF(AND(B17&lt;2.75,A17&lt;5.25,B17&lt;3.45),3.9,IF(AND(D17&lt;0.25,D17&lt;1.3,B17&gt;=3.45),1.16,IF(AND(A17&gt;=5.05,B17&gt;=2.75,A17&lt;5.25,B17&lt;3.45),1.7,IF(AND(D17&lt;0.7,F17&lt;2.5,A17&gt;=5.25,B17&lt;3.45),1.5,IF(AND(H17&gt;=16.284,F17&gt;=2.5,A17&gt;=5.25,B17&lt;3.45),6.6,IF(AND(G17&lt;0.123,D17&gt;=0.25,D17&lt;1.3,B17&gt;=3.45),1.3,IF(AND(A17&lt;4.5,A17&lt;5.05,B17&gt;=2.75,A17&lt;5.25,B17&lt;3.45),1.3,IF(AND(A17&lt;5.05,G17&gt;=0.123,D17&gt;=0.25,D17&lt;1.3,B17&gt;=3.45),1.6,IF(AND(B17&lt;3.15,A17&gt;=4.5,A17&lt;5.05,B17&gt;=2.75,A17&lt;5.25,B17&lt;3.45),1.54,IF(AND(B17&gt;=3.15,A17&gt;=4.5,A17&lt;5.05,B17&gt;=2.75,A17&lt;5.25,B17&lt;3.45),1.35,IF(AND(D17&gt;=1.4,A17&lt;5.9,D17&gt;=0.7,F17&lt;2.5,A17&gt;=5.25,B17&lt;3.45),4.5,IF(AND(D17&gt;=1.55,A17&gt;=5.9,D17&gt;=0.7,F17&lt;2.5,A17&gt;=5.25,B17&lt;3.45),4.95,IF(AND(G17&gt;=0.682,D17&gt;=2.05,H17&lt;16.284,F17&gt;=2.5,A17&gt;=5.25,B17&lt;3.45),5.26,IF(AND(A17&lt;5.4,A17&gt;=5.05,G17&gt;=0.123,D17&gt;=0.25,D17&lt;1.3,B17&gt;=3.45),1.64,IF(AND(A17&gt;=5.4,A17&gt;=5.05,G17&gt;=0.123,D17&gt;=0.25,D17&lt;1.3,B17&gt;=3.45),1.6,IF(AND(G17&lt;0.372,D17&lt;1.4,A17&lt;5.9,D17&gt;=0.7,F17&lt;2.5,A17&gt;=5.25,B17&lt;3.45),4.175,IF(AND(D17&lt;1.35,D17&lt;1.55,A17&gt;=5.9,D17&gt;=0.7,F17&lt;2.5,A17&gt;=5.25,B17&lt;3.45),4.2,IF(AND(B17&lt;2.35,G17&lt;0.596,D17&lt;2.05,H17&lt;16.284,F17&gt;=2.5,A17&gt;=5.25,B17&lt;3.45),5,IF(AND(G17&gt;=0.888,G17&gt;=0.596,D17&lt;2.05,H17&lt;16.284,F17&gt;=2.5,A17&gt;=5.25,B17&lt;3.45),4.8,IF(AND(A17&gt;=6.85,G17&lt;0.682,D17&gt;=2.05,H17&lt;16.284,F17&gt;=2.5,A17&gt;=5.25,B17&lt;3.45),5.4,IF(AND(A17&gt;=5.75,G17&gt;=0.372,D17&lt;1.4,A17&lt;5.9,D17&gt;=0.7,F17&lt;2.5,A17&gt;=5.25,B17&lt;3.45),3.933,IF(AND(A17&gt;=6.75,D17&gt;=1.35,D17&lt;1.55,A17&gt;=5.9,D17&gt;=0.7,F17&lt;2.5,A17&gt;=5.25,B17&lt;3.45),4.8,IF(AND(H17&lt;11.084,B17&gt;=2.35,G17&lt;0.596,D17&lt;2.05,H17&lt;16.284,F17&gt;=2.5,A17&gt;=5.25,B17&lt;3.45),5.3,IF(AND(H17&lt;8.435,G17&lt;0.888,G17&gt;=0.596,D17&lt;2.05,H17&lt;16.284,F17&gt;=2.5,A17&gt;=5.25,B17&lt;3.45),5.1,IF(AND(H17&gt;=8.435,G17&lt;0.888,G17&gt;=0.596,D17&lt;2.05,H17&lt;16.284,F17&gt;=2.5,A17&gt;=5.25,B17&lt;3.45),4.94,IF(AND(B17&lt;3.15,A17&lt;6.85,G17&lt;0.682,D17&gt;=2.05,H17&lt;16.284,F17&gt;=2.5,A17&gt;=5.25,B17&lt;3.45),5.6,IF(AND(B17&gt;=3.15,A17&lt;6.85,G17&lt;0.682,D17&gt;=2.05,H17&lt;16.284,F17&gt;=2.5,A17&gt;=5.25,B17&lt;3.45),5.74,IF(AND(G17&lt;0.572,A17&lt;5.75,G17&gt;=0.372,D17&lt;1.4,A17&lt;5.9,D17&gt;=0.7,F17&lt;2.5,A17&gt;=5.25,B17&lt;3.45),3.7,IF(AND(D17&lt;1.45,A17&lt;6.75,D17&gt;=1.35,D17&lt;1.55,A17&gt;=5.9,D17&gt;=0.7,F17&lt;2.5,A17&gt;=5.25,B17&lt;3.45),4.46,IF(AND(D17&gt;=1.45,A17&lt;6.75,D17&gt;=1.35,D17&lt;1.55,A17&gt;=5.9,D17&gt;=0.7,F17&lt;2.5,A17&gt;=5.25,B17&lt;3.45),4.567,IF(AND(H17&lt;12.532,H17&gt;=11.084,B17&gt;=2.35,G17&lt;0.596,D17&lt;2.05,H17&lt;16.284,F17&gt;=2.5,A17&gt;=5.25,B17&lt;3.45),5.8,IF(AND(H17&gt;=12.532,H17&gt;=11.084,B17&gt;=2.35,G17&lt;0.596,D17&lt;2.05,H17&lt;16.284,F17&gt;=2.5,A17&gt;=5.25,B17&lt;3.45),5.667,IF(AND(A17&gt;=5.65,G17&gt;=0.572,A17&lt;5.75,G17&gt;=0.372,D17&lt;1.4,A17&lt;5.9,D17&gt;=0.7,F17&lt;2.5,A17&gt;=5.25,B17&lt;3.45),4.2,IF(AND(G17&lt;0.862,A17&lt;5.65,G17&gt;=0.572,A17&lt;5.75,G17&gt;=0.372,D17&lt;1.4,A17&lt;5.9,D17&gt;=0.7,F17&lt;2.5,A17&gt;=5.25,B17&lt;3.45),3.9,IF(AND(G17&gt;=0.862,A17&lt;5.65,G17&gt;=0.572,A17&lt;5.75,G17&gt;=0.372,D17&lt;1.4,A17&lt;5.9,D17&gt;=0.7,F17&lt;2.5,A17&gt;=5.25,B17&lt;3.45),4,"shouldnthappen"))))))))))))))))))))))))))))))))))))</f>
        <v>1.16</v>
      </c>
      <c r="AY17" s="1" t="n">
        <f aca="false">IF(AND(H17&gt;=8.233,D17&gt;=0.8,A17&lt;5.55),3.525,IF(AND(B17&lt;2.9,H17&gt;=15.534,A17&gt;=5.55),4.8,IF(AND(H17&gt;=12.259,A17&lt;4.75,D17&lt;0.8,A17&lt;5.55),1.25,IF(AND(B17&gt;=3.85,A17&gt;=4.75,D17&lt;0.8,A17&lt;5.55),1.425,IF(AND(D17&lt;1.55,H17&lt;8.233,D17&gt;=0.8,A17&lt;5.55),3.975,IF(AND(D17&gt;=1.55,H17&lt;8.233,D17&gt;=0.8,A17&lt;5.55),4.5,IF(AND(D17&lt;0.65,D17&lt;1.7,H17&lt;15.534,A17&gt;=5.55),1.7,IF(AND(A17&gt;=7.05,D17&gt;=1.7,H17&lt;15.534,A17&gt;=5.55),6.3,IF(AND(B17&gt;=3.35,B17&gt;=2.9,H17&gt;=15.534,A17&gt;=5.55),5.4,IF(AND(B17&lt;3.1,H17&lt;12.259,A17&lt;4.75,D17&lt;0.8,A17&lt;5.55),1.367,IF(AND(B17&gt;=3.1,H17&lt;12.259,A17&lt;4.75,D17&lt;0.8,A17&lt;5.55),1.4,IF(AND(G17&gt;=0.905,B17&lt;3.85,A17&gt;=4.75,D17&lt;0.8,A17&lt;5.55),1.9,IF(AND(H17&lt;15.681,B17&lt;3.35,B17&gt;=2.9,H17&gt;=15.534,A17&gt;=5.55),5.8,IF(AND(H17&gt;=15.681,B17&lt;3.35,B17&gt;=2.9,H17&gt;=15.534,A17&gt;=5.55),5.7,IF(AND(H17&gt;=14.877,G17&lt;0.905,B17&lt;3.85,A17&gt;=4.75,D17&lt;0.8,A17&lt;5.55),1.3,IF(AND(D17&gt;=1.25,B17&lt;2.65,D17&gt;=0.65,D17&lt;1.7,H17&lt;15.534,A17&gt;=5.55),4.433,IF(AND(G17&gt;=0.622,B17&lt;3.15,A17&lt;7.05,D17&gt;=1.7,H17&lt;15.534,A17&gt;=5.55),5.08,IF(AND(H17&gt;=13.42,B17&gt;=3.15,A17&lt;7.05,D17&gt;=1.7,H17&lt;15.534,A17&gt;=5.55),5.1,IF(AND(G17&lt;0.265,H17&lt;14.877,G17&lt;0.905,B17&lt;3.85,A17&gt;=4.75,D17&lt;0.8,A17&lt;5.55),1.2,IF(AND(A17&lt;5.75,D17&lt;1.25,B17&lt;2.65,D17&gt;=0.65,D17&lt;1.7,H17&lt;15.534,A17&gt;=5.55),3.7,IF(AND(A17&gt;=5.75,D17&lt;1.25,B17&lt;2.65,D17&gt;=0.65,D17&lt;1.7,H17&lt;15.534,A17&gt;=5.55),4,IF(AND(G17&gt;=0.652,D17&lt;1.35,B17&gt;=2.65,D17&gt;=0.65,D17&lt;1.7,H17&lt;15.534,A17&gt;=5.55),3.6,IF(AND(H17&lt;7.47,D17&gt;=1.35,B17&gt;=2.65,D17&gt;=0.65,D17&lt;1.7,H17&lt;15.534,A17&gt;=5.55),5.1,IF(AND(H17&lt;10.914,G17&lt;0.622,B17&lt;3.15,A17&lt;7.05,D17&gt;=1.7,H17&lt;15.534,A17&gt;=5.55),5.36,IF(AND(H17&gt;=10.914,G17&lt;0.622,B17&lt;3.15,A17&lt;7.05,D17&gt;=1.7,H17&lt;15.534,A17&gt;=5.55),5.64,IF(AND(G17&gt;=0.657,H17&lt;13.42,B17&gt;=3.15,A17&lt;7.05,D17&gt;=1.7,H17&lt;15.534,A17&gt;=5.55),6,IF(AND(G17&gt;=0.782,G17&gt;=0.265,H17&lt;14.877,G17&lt;0.905,B17&lt;3.85,A17&gt;=4.75,D17&lt;0.8,A17&lt;5.55),1.48,IF(AND(H17&lt;11.286,G17&lt;0.652,D17&lt;1.35,B17&gt;=2.65,D17&gt;=0.65,D17&lt;1.7,H17&lt;15.534,A17&gt;=5.55),4.24,IF(AND(H17&gt;=11.286,G17&lt;0.652,D17&lt;1.35,B17&gt;=2.65,D17&gt;=0.65,D17&lt;1.7,H17&lt;15.534,A17&gt;=5.55),4.05,IF(AND(G17&lt;0.413,H17&gt;=7.47,D17&gt;=1.35,B17&gt;=2.65,D17&gt;=0.65,D17&lt;1.7,H17&lt;15.534,A17&gt;=5.55),5.1,IF(AND(H17&lt;11.325,G17&lt;0.657,H17&lt;13.42,B17&gt;=3.15,A17&lt;7.05,D17&gt;=1.7,H17&lt;15.534,A17&gt;=5.55),5.8,IF(AND(H17&gt;=11.325,G17&lt;0.657,H17&lt;13.42,B17&gt;=3.15,A17&lt;7.05,D17&gt;=1.7,H17&lt;15.534,A17&gt;=5.55),5.6,IF(AND(D17&gt;=0.35,G17&lt;0.782,G17&gt;=0.265,H17&lt;14.877,G17&lt;0.905,B17&lt;3.85,A17&gt;=4.75,D17&lt;0.8,A17&lt;5.55),1.633,IF(AND(B17&lt;2.85,G17&gt;=0.413,H17&gt;=7.47,D17&gt;=1.35,B17&gt;=2.65,D17&gt;=0.65,D17&lt;1.7,H17&lt;15.534,A17&gt;=5.55),4.6,IF(AND(D17&lt;0.15,D17&lt;0.35,G17&lt;0.782,G17&gt;=0.265,H17&lt;14.877,G17&lt;0.905,B17&lt;3.85,A17&gt;=4.75,D17&lt;0.8,A17&lt;5.55),1.5,IF(AND(D17&gt;=0.15,D17&lt;0.35,G17&lt;0.782,G17&gt;=0.265,H17&lt;14.877,G17&lt;0.905,B17&lt;3.85,A17&gt;=4.75,D17&lt;0.8,A17&lt;5.55),1.543,IF(AND(A17&gt;=6.8,B17&gt;=2.85,G17&gt;=0.413,H17&gt;=7.47,D17&gt;=1.35,B17&gt;=2.65,D17&gt;=0.65,D17&lt;1.7,H17&lt;15.534,A17&gt;=5.55),4.9,IF(AND(H17&lt;13.531,A17&lt;6.8,B17&gt;=2.85,G17&gt;=0.413,H17&gt;=7.47,D17&gt;=1.35,B17&gt;=2.65,D17&gt;=0.65,D17&lt;1.7,H17&lt;15.534,A17&gt;=5.55),4.5,IF(AND(H17&gt;=13.531,A17&lt;6.8,B17&gt;=2.85,G17&gt;=0.413,H17&gt;=7.47,D17&gt;=1.35,B17&gt;=2.65,D17&gt;=0.65,D17&lt;1.7,H17&lt;15.534,A17&gt;=5.55),4.7,"shouldnthappen")))))))))))))))))))))))))))))))))))))))</f>
        <v>1.7</v>
      </c>
      <c r="AZ17" s="1" t="n">
        <f aca="false">IF(AND(H17&gt;=15.371,B17&gt;=3.35),5.4,IF(AND(G17&gt;=0.851,H17&gt;=15.244,B17&lt;3.35),4.75,IF(AND(F17&gt;=2,H17&lt;15.371,B17&gt;=3.35),5.6,IF(AND(B17&lt;2.75,A17&lt;5.15,H17&lt;15.244,B17&lt;3.35),3.42,IF(AND(A17&gt;=7.25,G17&lt;0.851,H17&gt;=15.244,B17&lt;3.35),6.6,IF(AND(A17&lt;4.45,B17&gt;=2.75,A17&lt;5.15,H17&lt;15.244,B17&lt;3.35),1.1,IF(AND(G17&lt;0.527,A17&lt;7.25,G17&lt;0.851,H17&gt;=15.244,B17&lt;3.35),5.08,IF(AND(G17&gt;=0.527,A17&lt;7.25,G17&lt;0.851,H17&gt;=15.244,B17&lt;3.35),5.8,IF(AND(D17&gt;=0.35,B17&lt;3.7,F17&lt;2,H17&lt;15.371,B17&gt;=3.35),1.55,IF(AND(H17&lt;6.542,B17&gt;=3.7,F17&lt;2,H17&lt;15.371,B17&gt;=3.35),1.9,IF(AND(B17&lt;3.25,A17&gt;=4.45,B17&gt;=2.75,A17&lt;5.15,H17&lt;15.244,B17&lt;3.35),1.46,IF(AND(B17&gt;=3.25,A17&gt;=4.45,B17&gt;=2.75,A17&lt;5.15,H17&lt;15.244,B17&lt;3.35),1.7,IF(AND(H17&lt;13.654,B17&gt;=2.95,D17&lt;1.45,A17&gt;=5.15,H17&lt;15.244,B17&lt;3.35),4.3,IF(AND(H17&gt;=13.654,B17&gt;=2.95,D17&lt;1.45,A17&gt;=5.15,H17&lt;15.244,B17&lt;3.35),4.625,IF(AND(F17&gt;=2.5,D17&lt;1.75,D17&gt;=1.45,A17&gt;=5.15,H17&lt;15.244,B17&lt;3.35),5.3,IF(AND(G17&gt;=0.853,D17&gt;=1.75,D17&gt;=1.45,A17&gt;=5.15,H17&lt;15.244,B17&lt;3.35),5.15,IF(AND(D17&gt;=0.25,D17&lt;0.35,B17&lt;3.7,F17&lt;2,H17&lt;15.371,B17&gt;=3.35),1.3,IF(AND(B17&lt;3.85,H17&gt;=6.542,B17&gt;=3.7,F17&lt;2,H17&lt;15.371,B17&gt;=3.35),1.633,IF(AND(H17&lt;7.02,H17&lt;10.688,B17&lt;2.95,D17&lt;1.45,A17&gt;=5.15,H17&lt;15.244,B17&lt;3.35),3.98,IF(AND(G17&lt;0.338,H17&gt;=10.688,B17&lt;2.95,D17&lt;1.45,A17&gt;=5.15,H17&lt;15.244,B17&lt;3.35),4.22,IF(AND(G17&gt;=0.338,H17&gt;=10.688,B17&lt;2.95,D17&lt;1.45,A17&gt;=5.15,H17&lt;15.244,B17&lt;3.35),3.9,IF(AND(B17&lt;2.75,F17&lt;2.5,D17&lt;1.75,D17&gt;=1.45,A17&gt;=5.15,H17&lt;15.244,B17&lt;3.35),5.1,IF(AND(B17&gt;=2.75,F17&lt;2.5,D17&lt;1.75,D17&gt;=1.45,A17&gt;=5.15,H17&lt;15.244,B17&lt;3.35),4.74,IF(AND(A17&gt;=7,G17&lt;0.853,D17&gt;=1.75,D17&gt;=1.45,A17&gt;=5.15,H17&lt;15.244,B17&lt;3.35),6.5,IF(AND(G17&gt;=0.934,D17&lt;0.25,D17&lt;0.35,B17&lt;3.7,F17&lt;2,H17&lt;15.371,B17&gt;=3.35),1.7,IF(AND(D17&lt;0.25,B17&gt;=3.85,H17&gt;=6.542,B17&gt;=3.7,F17&lt;2,H17&lt;15.371,B17&gt;=3.35),1.5,IF(AND(D17&gt;=0.25,B17&gt;=3.85,H17&gt;=6.542,B17&gt;=3.7,F17&lt;2,H17&lt;15.371,B17&gt;=3.35),1.4,IF(AND(B17&lt;2.5,H17&gt;=7.02,H17&lt;10.688,B17&lt;2.95,D17&lt;1.45,A17&gt;=5.15,H17&lt;15.244,B17&lt;3.35),3.8,IF(AND(G17&gt;=0.74,A17&lt;7,G17&lt;0.853,D17&gt;=1.75,D17&gt;=1.45,A17&gt;=5.15,H17&lt;15.244,B17&lt;3.35),6,IF(AND(G17&gt;=0.61,G17&lt;0.934,D17&lt;0.25,D17&lt;0.35,B17&lt;3.7,F17&lt;2,H17&lt;15.371,B17&gt;=3.35),1.5,IF(AND(D17&lt;1.15,B17&gt;=2.5,H17&gt;=7.02,H17&lt;10.688,B17&lt;2.95,D17&lt;1.45,A17&gt;=5.15,H17&lt;15.244,B17&lt;3.35),3.5,IF(AND(D17&gt;=1.15,B17&gt;=2.5,H17&gt;=7.02,H17&lt;10.688,B17&lt;2.95,D17&lt;1.45,A17&gt;=5.15,H17&lt;15.244,B17&lt;3.35),3.6,IF(AND(G17&gt;=0.626,G17&lt;0.74,A17&lt;7,G17&lt;0.853,D17&gt;=1.75,D17&gt;=1.45,A17&gt;=5.15,H17&lt;15.244,B17&lt;3.35),4.9,IF(AND(H17&lt;13.641,G17&lt;0.61,G17&lt;0.934,D17&lt;0.25,D17&lt;0.35,B17&lt;3.7,F17&lt;2,H17&lt;15.371,B17&gt;=3.35),1.425,IF(AND(H17&gt;=13.641,G17&lt;0.61,G17&lt;0.934,D17&lt;0.25,D17&lt;0.35,B17&lt;3.7,F17&lt;2,H17&lt;15.371,B17&gt;=3.35),1.3,IF(AND(B17&lt;3.05,G17&lt;0.626,G17&lt;0.74,A17&lt;7,G17&lt;0.853,D17&gt;=1.75,D17&gt;=1.45,A17&gt;=5.15,H17&lt;15.244,B17&lt;3.35),5.475,IF(AND(B17&gt;=3.05,G17&lt;0.626,G17&lt;0.74,A17&lt;7,G17&lt;0.853,D17&gt;=1.75,D17&gt;=1.45,A17&gt;=5.15,H17&lt;15.244,B17&lt;3.35),5.633,"shouldnthappen")))))))))))))))))))))))))))))))))))))</f>
        <v>1.5</v>
      </c>
      <c r="BA17" s="1" t="n">
        <f aca="false">IF(AND(F17&gt;=2,B17&gt;=3.4),6.1,IF(AND(B17&lt;2.75,A17&lt;5.15,B17&lt;3.4),3.225,IF(AND(G17&gt;=0.821,F17&lt;2,B17&gt;=3.4),1.9,IF(AND(B17&gt;=3.2,B17&gt;=2.75,A17&lt;5.15,B17&lt;3.4),1.7,IF(AND(A17&lt;4.8,G17&lt;0.821,F17&lt;2,B17&gt;=3.4),1,IF(AND(G17&gt;=0.446,B17&lt;3.2,B17&gt;=2.75,A17&lt;5.15,B17&lt;3.4),1.1,IF(AND(G17&lt;0.356,D17&lt;1.45,A17&lt;6.25,A17&gt;=5.15,B17&lt;3.4),4.32,IF(AND(G17&lt;0.591,D17&gt;=1.45,A17&lt;6.25,A17&gt;=5.15,B17&lt;3.4),4.6,IF(AND(D17&lt;1.75,G17&lt;0.597,A17&gt;=6.25,A17&gt;=5.15,B17&lt;3.4),4.86,IF(AND(H17&gt;=16.472,G17&gt;=0.597,A17&gt;=6.25,A17&gt;=5.15,B17&lt;3.4),6.6,IF(AND(G17&lt;0.063,G17&lt;0.446,B17&lt;3.2,B17&gt;=2.75,A17&lt;5.15,B17&lt;3.4),1.4,IF(AND(A17&gt;=5.95,G17&gt;=0.356,D17&lt;1.45,A17&lt;6.25,A17&gt;=5.15,B17&lt;3.4),4.6,IF(AND(B17&gt;=2.9,G17&gt;=0.591,D17&gt;=1.45,A17&lt;6.25,A17&gt;=5.15,B17&lt;3.4),4.867,IF(AND(D17&gt;=2.4,H17&lt;16.472,G17&gt;=0.597,A17&gt;=6.25,A17&gt;=5.15,B17&lt;3.4),6,IF(AND(A17&lt;5.45,B17&gt;=3.85,A17&gt;=4.8,G17&lt;0.821,F17&lt;2,B17&gt;=3.4),1.3,IF(AND(A17&gt;=5.45,B17&gt;=3.85,A17&gt;=4.8,G17&lt;0.821,F17&lt;2,B17&gt;=3.4),1.45,IF(AND(H17&lt;14.273,G17&gt;=0.063,G17&lt;0.446,B17&lt;3.2,B17&gt;=2.75,A17&lt;5.15,B17&lt;3.4),1.5,IF(AND(H17&gt;=14.273,G17&gt;=0.063,G17&lt;0.446,B17&lt;3.2,B17&gt;=2.75,A17&lt;5.15,B17&lt;3.4),1.6,IF(AND(G17&gt;=0.572,A17&lt;5.95,G17&gt;=0.356,D17&lt;1.45,A17&lt;6.25,A17&gt;=5.15,B17&lt;3.4),3.9,IF(AND(G17&lt;0.827,B17&lt;2.9,G17&gt;=0.591,D17&gt;=1.45,A17&lt;6.25,A17&gt;=5.15,B17&lt;3.4),4.9,IF(AND(G17&gt;=0.827,B17&lt;2.9,G17&gt;=0.591,D17&gt;=1.45,A17&lt;6.25,A17&gt;=5.15,B17&lt;3.4),5.1,IF(AND(A17&gt;=7.2,B17&lt;3.05,D17&gt;=1.75,G17&lt;0.597,A17&gt;=6.25,A17&gt;=5.15,B17&lt;3.4),6.7,IF(AND(G17&lt;0.353,B17&gt;=3.05,D17&gt;=1.75,G17&lt;0.597,A17&gt;=6.25,A17&gt;=5.15,B17&lt;3.4),5.22,IF(AND(G17&gt;=0.353,B17&gt;=3.05,D17&gt;=1.75,G17&lt;0.597,A17&gt;=6.25,A17&gt;=5.15,B17&lt;3.4),5.65,IF(AND(A17&lt;6.55,D17&lt;2.4,H17&lt;16.472,G17&gt;=0.597,A17&gt;=6.25,A17&gt;=5.15,B17&lt;3.4),5.033,IF(AND(H17&lt;12.719,G17&lt;0.385,B17&lt;3.85,A17&gt;=4.8,G17&lt;0.821,F17&lt;2,B17&gt;=3.4),1.54,IF(AND(H17&gt;=12.719,G17&lt;0.385,B17&lt;3.85,A17&gt;=4.8,G17&lt;0.821,F17&lt;2,B17&gt;=3.4),1.3,IF(AND(B17&lt;3.6,G17&gt;=0.385,B17&lt;3.85,A17&gt;=4.8,G17&lt;0.821,F17&lt;2,B17&gt;=3.4),1.325,IF(AND(B17&gt;=3.6,G17&gt;=0.385,B17&lt;3.85,A17&gt;=4.8,G17&lt;0.821,F17&lt;2,B17&gt;=3.4),1.55,IF(AND(D17&lt;1.05,G17&lt;0.572,A17&lt;5.95,G17&gt;=0.356,D17&lt;1.45,A17&lt;6.25,A17&gt;=5.15,B17&lt;3.4),3.633,IF(AND(D17&gt;=2.15,A17&lt;7.2,B17&lt;3.05,D17&gt;=1.75,G17&lt;0.597,A17&gt;=6.25,A17&gt;=5.15,B17&lt;3.4),5.667,IF(AND(H17&lt;13.094,A17&gt;=6.55,D17&lt;2.4,H17&lt;16.472,G17&gt;=0.597,A17&gt;=6.25,A17&gt;=5.15,B17&lt;3.4),5.2,IF(AND(D17&lt;1.15,D17&gt;=1.05,G17&lt;0.572,A17&lt;5.95,G17&gt;=0.356,D17&lt;1.45,A17&lt;6.25,A17&gt;=5.15,B17&lt;3.4),3.8,IF(AND(D17&gt;=1.15,D17&gt;=1.05,G17&lt;0.572,A17&lt;5.95,G17&gt;=0.356,D17&lt;1.45,A17&lt;6.25,A17&gt;=5.15,B17&lt;3.4),3.9,IF(AND(G17&gt;=0.487,D17&lt;2.15,A17&lt;7.2,B17&lt;3.05,D17&gt;=1.75,G17&lt;0.597,A17&gt;=6.25,A17&gt;=5.15,B17&lt;3.4),5.8,IF(AND(A17&lt;6.8,H17&gt;=13.094,A17&gt;=6.55,D17&lt;2.4,H17&lt;16.472,G17&gt;=0.597,A17&gt;=6.25,A17&gt;=5.15,B17&lt;3.4),4.52,IF(AND(A17&gt;=6.8,H17&gt;=13.094,A17&gt;=6.55,D17&lt;2.4,H17&lt;16.472,G17&gt;=0.597,A17&gt;=6.25,A17&gt;=5.15,B17&lt;3.4),4.75,IF(AND(B17&lt;2.95,G17&lt;0.487,D17&lt;2.15,A17&lt;7.2,B17&lt;3.05,D17&gt;=1.75,G17&lt;0.597,A17&gt;=6.25,A17&gt;=5.15,B17&lt;3.4),5.6,IF(AND(B17&gt;=2.95,G17&lt;0.487,D17&lt;2.15,A17&lt;7.2,B17&lt;3.05,D17&gt;=1.75,G17&lt;0.597,A17&gt;=6.25,A17&gt;=5.15,B17&lt;3.4),5.5,"shouldnthappen")))))))))))))))))))))))))))))))))))))))</f>
        <v>1.45</v>
      </c>
      <c r="BB17" s="1" t="n">
        <f aca="false">IF(AND(A17&lt;4.35,B17&lt;3.25,F17&lt;1.5),1.1,IF(AND(H17&lt;14.005,A17&gt;=4.35,B17&lt;3.25,F17&lt;1.5),1.3,IF(AND(H17&gt;=14.005,A17&gt;=4.35,B17&lt;3.25,F17&lt;1.5),1.6,IF(AND(G17&gt;=0.905,A17&lt;5.15,B17&gt;=3.25,F17&lt;1.5),1.9,IF(AND(B17&lt;3.45,A17&gt;=5.15,B17&gt;=3.25,F17&lt;1.5),1.6,IF(AND(F17&gt;=2.5,D17&gt;=1.35,D17&lt;1.75,F17&gt;=1.5),4.867,IF(AND(A17&gt;=7.05,D17&gt;=2.05,D17&gt;=1.75,F17&gt;=1.5),6.35,IF(AND(D17&gt;=0.4,G17&lt;0.905,A17&lt;5.15,B17&gt;=3.25,F17&lt;1.5),1.65,IF(AND(B17&lt;3.6,B17&gt;=3.45,A17&gt;=5.15,B17&gt;=3.25,F17&lt;1.5),1.35,IF(AND(H17&lt;6.808,H17&lt;9.386,D17&lt;1.35,D17&lt;1.75,F17&gt;=1.5),4.05,IF(AND(H17&gt;=6.808,H17&lt;9.386,D17&lt;1.35,D17&lt;1.75,F17&gt;=1.5),3.46,IF(AND(B17&lt;2.45,F17&lt;2.5,D17&gt;=1.35,D17&lt;1.75,F17&gt;=1.5),4.5,IF(AND(H17&gt;=13.115,D17&lt;1.95,D17&lt;2.05,D17&gt;=1.75,F17&gt;=1.5),4.85,IF(AND(G17&lt;0.196,D17&gt;=1.95,D17&lt;2.05,D17&gt;=1.75,F17&gt;=1.5),6.7,IF(AND(G17&gt;=0.196,D17&gt;=1.95,D17&lt;2.05,D17&gt;=1.75,F17&gt;=1.5),5.12,IF(AND(H17&lt;10.925,D17&lt;0.4,G17&lt;0.905,A17&lt;5.15,B17&gt;=3.25,F17&lt;1.5),1.4,IF(AND(H17&gt;=10.925,D17&lt;0.4,G17&lt;0.905,A17&lt;5.15,B17&gt;=3.25,F17&lt;1.5),1.45,IF(AND(H17&lt;14.096,B17&gt;=3.6,B17&gt;=3.45,A17&gt;=5.15,B17&gt;=3.25,F17&lt;1.5),1.42,IF(AND(H17&gt;=14.096,B17&gt;=3.6,B17&gt;=3.45,A17&gt;=5.15,B17&gt;=3.25,F17&lt;1.5),1.7,IF(AND(B17&lt;2.45,D17&lt;1.15,H17&gt;=9.386,D17&lt;1.35,D17&lt;1.75,F17&gt;=1.5),3.6,IF(AND(B17&gt;=2.45,D17&lt;1.15,H17&gt;=9.386,D17&lt;1.35,D17&lt;1.75,F17&gt;=1.5),3.9,IF(AND(G17&lt;0.246,D17&gt;=1.15,H17&gt;=9.386,D17&lt;1.35,D17&lt;1.75,F17&gt;=1.5),4.4,IF(AND(B17&lt;2.75,B17&gt;=2.45,F17&lt;2.5,D17&gt;=1.35,D17&lt;1.75,F17&gt;=1.5),5.1,IF(AND(H17&lt;11.084,H17&lt;13.115,D17&lt;1.95,D17&lt;2.05,D17&gt;=1.75,F17&gt;=1.5),5.35,IF(AND(H17&gt;=11.084,H17&lt;13.115,D17&lt;1.95,D17&lt;2.05,D17&gt;=1.75,F17&gt;=1.5),5.7,IF(AND(H17&lt;15.52,D17&lt;2.25,A17&lt;7.05,D17&gt;=2.05,D17&gt;=1.75,F17&gt;=1.5),5.45,IF(AND(H17&gt;=15.52,D17&lt;2.25,A17&lt;7.05,D17&gt;=2.05,D17&gt;=1.75,F17&gt;=1.5),5.725,IF(AND(G17&gt;=0.775,D17&gt;=2.25,A17&lt;7.05,D17&gt;=2.05,D17&gt;=1.75,F17&gt;=1.5),5.2,IF(AND(D17&lt;1.25,G17&gt;=0.246,D17&gt;=1.15,H17&gt;=9.386,D17&lt;1.35,D17&lt;1.75,F17&gt;=1.5),4.05,IF(AND(A17&lt;5.85,B17&gt;=2.75,B17&gt;=2.45,F17&lt;2.5,D17&gt;=1.35,D17&lt;1.75,F17&gt;=1.5),4.5,IF(AND(B17&lt;3.3,G17&lt;0.775,D17&gt;=2.25,A17&lt;7.05,D17&gt;=2.05,D17&gt;=1.75,F17&gt;=1.5),5.64,IF(AND(B17&gt;=3.3,G17&lt;0.775,D17&gt;=2.25,A17&lt;7.05,D17&gt;=2.05,D17&gt;=1.75,F17&gt;=1.5),5.6,IF(AND(A17&lt;5.9,D17&gt;=1.25,G17&gt;=0.246,D17&gt;=1.15,H17&gt;=9.386,D17&lt;1.35,D17&lt;1.75,F17&gt;=1.5),4.2,IF(AND(A17&gt;=5.9,D17&gt;=1.25,G17&gt;=0.246,D17&gt;=1.15,H17&gt;=9.386,D17&lt;1.35,D17&lt;1.75,F17&gt;=1.5),4,IF(AND(G17&gt;=0.437,A17&gt;=5.85,B17&gt;=2.75,B17&gt;=2.45,F17&lt;2.5,D17&gt;=1.35,D17&lt;1.75,F17&gt;=1.5),4.75,IF(AND(H17&lt;9.446,G17&lt;0.437,A17&gt;=5.85,B17&gt;=2.75,B17&gt;=2.45,F17&lt;2.5,D17&gt;=1.35,D17&lt;1.75,F17&gt;=1.5),4.6,IF(AND(H17&gt;=9.446,G17&lt;0.437,A17&gt;=5.85,B17&gt;=2.75,B17&gt;=2.45,F17&lt;2.5,D17&gt;=1.35,D17&lt;1.75,F17&gt;=1.5),4.7,"shouldnthappen")))))))))))))))))))))))))))))))))))))</f>
        <v>1.7</v>
      </c>
      <c r="BC17" s="1" t="n">
        <f aca="false">IF(AND(G17&gt;=0.905,F17&lt;1.5),1.65,IF(AND(D17&gt;=0.45,G17&lt;0.905,F17&lt;1.5),1.65,IF(AND(A17&lt;5.15,D17&lt;1.55,F17&gt;=1.5),3.225,IF(AND(F17&gt;=2.5,A17&gt;=5.15,D17&lt;1.55,F17&gt;=1.5),5.05,IF(AND(H17&lt;5.767,A17&lt;7.05,D17&gt;=1.55,F17&gt;=1.5),4.5,IF(AND(D17&lt;1.7,A17&gt;=7.05,D17&gt;=1.55,F17&gt;=1.5),5.8,IF(AND(A17&gt;=5.3,G17&lt;0.207,D17&lt;0.45,G17&lt;0.905,F17&lt;1.5),1.3,IF(AND(D17&gt;=0.35,G17&gt;=0.207,D17&lt;0.45,G17&lt;0.905,F17&lt;1.5),1.5,IF(AND(G17&lt;0.155,D17&gt;=1.7,A17&gt;=7.05,D17&gt;=1.55,F17&gt;=1.5),6.7,IF(AND(G17&gt;=0.155,D17&gt;=1.7,A17&gt;=7.05,D17&gt;=1.55,F17&gt;=1.5),6.34,IF(AND(G17&lt;0.05,A17&lt;5.3,G17&lt;0.207,D17&lt;0.45,G17&lt;0.905,F17&lt;1.5),1.4,IF(AND(G17&gt;=0.05,A17&lt;5.3,G17&lt;0.207,D17&lt;0.45,G17&lt;0.905,F17&lt;1.5),1.5,IF(AND(A17&lt;4.5,D17&lt;0.35,G17&gt;=0.207,D17&lt;0.45,G17&lt;0.905,F17&lt;1.5),1.3,IF(AND(G17&lt;0.308,A17&lt;6.2,F17&lt;2.5,A17&gt;=5.15,D17&lt;1.55,F17&gt;=1.5),4.5,IF(AND(D17&lt;1.35,A17&gt;=6.2,F17&lt;2.5,A17&gt;=5.15,D17&lt;1.55,F17&gt;=1.5),4.367,IF(AND(D17&lt;1.85,A17&lt;6.15,H17&gt;=5.767,A17&lt;7.05,D17&gt;=1.55,F17&gt;=1.5),4.933,IF(AND(G17&gt;=0.558,A17&gt;=4.5,D17&lt;0.35,G17&gt;=0.207,D17&lt;0.45,G17&lt;0.905,F17&lt;1.5),1.5,IF(AND(H17&gt;=13.383,G17&gt;=0.308,A17&lt;6.2,F17&lt;2.5,A17&gt;=5.15,D17&lt;1.55,F17&gt;=1.5),4.7,IF(AND(H17&gt;=12.206,D17&gt;=1.35,A17&gt;=6.2,F17&lt;2.5,A17&gt;=5.15,D17&lt;1.55,F17&gt;=1.5),4.575,IF(AND(A17&lt;5.7,D17&gt;=1.85,A17&lt;6.15,H17&gt;=5.767,A17&lt;7.05,D17&gt;=1.55,F17&gt;=1.5),4.9,IF(AND(A17&gt;=5.7,D17&gt;=1.85,A17&lt;6.15,H17&gt;=5.767,A17&lt;7.05,D17&gt;=1.55,F17&gt;=1.5),5.1,IF(AND(G17&lt;0.079,G17&lt;0.364,A17&gt;=6.15,H17&gt;=5.767,A17&lt;7.05,D17&gt;=1.55,F17&gt;=1.5),5.6,IF(AND(G17&gt;=0.079,G17&lt;0.364,A17&gt;=6.15,H17&gt;=5.767,A17&lt;7.05,D17&gt;=1.55,F17&gt;=1.5),5.25,IF(AND(G17&gt;=0.447,G17&lt;0.558,A17&gt;=4.5,D17&lt;0.35,G17&gt;=0.207,D17&lt;0.45,G17&lt;0.905,F17&lt;1.5),1.3,IF(AND(B17&gt;=2.95,H17&lt;13.383,G17&gt;=0.308,A17&lt;6.2,F17&lt;2.5,A17&gt;=5.15,D17&lt;1.55,F17&gt;=1.5),4.6,IF(AND(B17&lt;2.65,H17&lt;12.206,D17&gt;=1.35,A17&gt;=6.2,F17&lt;2.5,A17&gt;=5.15,D17&lt;1.55,F17&gt;=1.5),4.9,IF(AND(D17&lt;2.45,A17&lt;6.6,G17&gt;=0.364,A17&gt;=6.15,H17&gt;=5.767,A17&lt;7.05,D17&gt;=1.55,F17&gt;=1.5),5.6,IF(AND(D17&gt;=2.45,A17&lt;6.6,G17&gt;=0.364,A17&gt;=6.15,H17&gt;=5.767,A17&lt;7.05,D17&gt;=1.55,F17&gt;=1.5),6,IF(AND(H17&lt;12.921,A17&gt;=6.6,G17&gt;=0.364,A17&gt;=6.15,H17&gt;=5.767,A17&lt;7.05,D17&gt;=1.55,F17&gt;=1.5),5.725,IF(AND(H17&gt;=12.921,A17&gt;=6.6,G17&gt;=0.364,A17&gt;=6.15,H17&gt;=5.767,A17&lt;7.05,D17&gt;=1.55,F17&gt;=1.5),5.367,IF(AND(B17&lt;3.15,G17&lt;0.447,G17&lt;0.558,A17&gt;=4.5,D17&lt;0.35,G17&gt;=0.207,D17&lt;0.45,G17&lt;0.905,F17&lt;1.5),1.5,IF(AND(B17&gt;=3.15,G17&lt;0.447,G17&lt;0.558,A17&gt;=4.5,D17&lt;0.35,G17&gt;=0.207,D17&lt;0.45,G17&lt;0.905,F17&lt;1.5),1.36,IF(AND(B17&gt;=2.85,B17&lt;2.95,H17&lt;13.383,G17&gt;=0.308,A17&lt;6.2,F17&lt;2.5,A17&gt;=5.15,D17&lt;1.55,F17&gt;=1.5),3.6,IF(AND(H17&lt;9.446,B17&gt;=2.65,H17&lt;12.206,D17&gt;=1.35,A17&gt;=6.2,F17&lt;2.5,A17&gt;=5.15,D17&lt;1.55,F17&gt;=1.5),4.6,IF(AND(H17&gt;=9.446,B17&gt;=2.65,H17&lt;12.206,D17&gt;=1.35,A17&gt;=6.2,F17&lt;2.5,A17&gt;=5.15,D17&lt;1.55,F17&gt;=1.5),4.7,IF(AND(D17&lt;1.2,B17&lt;2.85,B17&lt;2.95,H17&lt;13.383,G17&gt;=0.308,A17&lt;6.2,F17&lt;2.5,A17&gt;=5.15,D17&lt;1.55,F17&gt;=1.5),3.75,IF(AND(G17&lt;0.356,D17&gt;=1.2,B17&lt;2.85,B17&lt;2.95,H17&lt;13.383,G17&gt;=0.308,A17&lt;6.2,F17&lt;2.5,A17&gt;=5.15,D17&lt;1.55,F17&gt;=1.5),4.2,IF(AND(G17&gt;=0.356,D17&gt;=1.2,B17&lt;2.85,B17&lt;2.95,H17&lt;13.383,G17&gt;=0.308,A17&lt;6.2,F17&lt;2.5,A17&gt;=5.15,D17&lt;1.55,F17&gt;=1.5),3.96,"shouldnthappen"))))))))))))))))))))))))))))))))))))))</f>
        <v>1.3</v>
      </c>
      <c r="BD17" s="1" t="n">
        <f aca="false">IF(AND(B17&lt;2.7,A17&lt;5.3,B17&lt;3.15),3.42,IF(AND(F17&lt;2.5,A17&gt;=5.85,B17&gt;=3.15),4.7,IF(AND(A17&lt;4.35,B17&gt;=2.7,A17&lt;5.3,B17&lt;3.15),1.1,IF(AND(A17&gt;=4.35,B17&gt;=2.7,A17&lt;5.3,B17&lt;3.15),1.42,IF(AND(A17&gt;=7.05,F17&gt;=2.5,A17&gt;=5.3,B17&lt;3.15),6.067,IF(AND(D17&gt;=0.45,A17&lt;5.05,A17&lt;5.85,B17&gt;=3.15),1.6,IF(AND(B17&lt;3.35,A17&gt;=5.05,A17&lt;5.85,B17&gt;=3.15),1.7,IF(AND(A17&gt;=6.85,F17&gt;=2.5,A17&gt;=5.85,B17&gt;=3.15),6.22,IF(AND(D17&lt;1.25,D17&lt;1.35,F17&lt;2.5,A17&gt;=5.3,B17&lt;3.15),4.033,IF(AND(D17&gt;=1.25,D17&lt;1.35,F17&lt;2.5,A17&gt;=5.3,B17&lt;3.15),4.233,IF(AND(A17&lt;6.05,D17&gt;=1.35,F17&lt;2.5,A17&gt;=5.3,B17&lt;3.15),5.1,IF(AND(H17&gt;=13.29,A17&lt;7.05,F17&gt;=2.5,A17&gt;=5.3,B17&lt;3.15),4.96,IF(AND(G17&gt;=0.858,D17&lt;0.45,A17&lt;5.05,A17&lt;5.85,B17&gt;=3.15),1.3,IF(AND(D17&gt;=0.35,B17&gt;=3.35,A17&gt;=5.05,A17&lt;5.85,B17&gt;=3.15),1.4,IF(AND(B17&lt;3.25,A17&lt;6.85,F17&gt;=2.5,A17&gt;=5.85,B17&gt;=3.15),5.233,IF(AND(A17&gt;=6.8,A17&gt;=6.05,D17&gt;=1.35,F17&lt;2.5,A17&gt;=5.3,B17&lt;3.15),4.9,IF(AND(G17&gt;=0.622,H17&lt;13.29,A17&lt;7.05,F17&gt;=2.5,A17&gt;=5.3,B17&lt;3.15),5.067,IF(AND(H17&lt;8.834,G17&lt;0.858,D17&lt;0.45,A17&lt;5.05,A17&lt;5.85,B17&gt;=3.15),1.4,IF(AND(G17&lt;0.774,B17&gt;=3.25,A17&lt;6.85,F17&gt;=2.5,A17&gt;=5.85,B17&gt;=3.15),5.8,IF(AND(G17&gt;=0.774,B17&gt;=3.25,A17&lt;6.85,F17&gt;=2.5,A17&gt;=5.85,B17&gt;=3.15),5.4,IF(AND(H17&gt;=12.206,A17&lt;6.8,A17&gt;=6.05,D17&gt;=1.35,F17&lt;2.5,A17&gt;=5.3,B17&lt;3.15),4.5,IF(AND(G17&gt;=0.439,G17&lt;0.622,H17&lt;13.29,A17&lt;7.05,F17&gt;=2.5,A17&gt;=5.3,B17&lt;3.15),5.667,IF(AND(G17&lt;0.227,H17&gt;=8.834,G17&lt;0.858,D17&lt;0.45,A17&lt;5.05,A17&lt;5.85,B17&gt;=3.15),1.4,IF(AND(G17&gt;=0.227,H17&gt;=8.834,G17&lt;0.858,D17&lt;0.45,A17&lt;5.05,A17&lt;5.85,B17&gt;=3.15),1.3,IF(AND(G17&gt;=0.934,B17&lt;3.75,D17&lt;0.35,B17&gt;=3.35,A17&gt;=5.05,A17&lt;5.85,B17&gt;=3.15),1.7,IF(AND(G17&lt;0.823,B17&gt;=3.75,D17&lt;0.35,B17&gt;=3.35,A17&gt;=5.05,A17&lt;5.85,B17&gt;=3.15),1.55,IF(AND(G17&gt;=0.823,B17&gt;=3.75,D17&lt;0.35,B17&gt;=3.35,A17&gt;=5.05,A17&lt;5.85,B17&gt;=3.15),1.5,IF(AND(A17&lt;6.2,H17&lt;12.206,A17&lt;6.8,A17&gt;=6.05,D17&gt;=1.35,F17&lt;2.5,A17&gt;=5.3,B17&lt;3.15),4.6,IF(AND(A17&gt;=6.2,H17&lt;12.206,A17&lt;6.8,A17&gt;=6.05,D17&gt;=1.35,F17&lt;2.5,A17&gt;=5.3,B17&lt;3.15),4.74,IF(AND(H17&gt;=10.667,G17&lt;0.439,G17&lt;0.622,H17&lt;13.29,A17&lt;7.05,F17&gt;=2.5,A17&gt;=5.3,B17&lt;3.15),5.6,IF(AND(H17&lt;13.67,G17&lt;0.934,B17&lt;3.75,D17&lt;0.35,B17&gt;=3.35,A17&gt;=5.05,A17&lt;5.85,B17&gt;=3.15),1.48,IF(AND(H17&gt;=13.67,G17&lt;0.934,B17&lt;3.75,D17&lt;0.35,B17&gt;=3.35,A17&gt;=5.05,A17&lt;5.85,B17&gt;=3.15),1.3,IF(AND(G17&lt;0.301,H17&lt;10.667,G17&lt;0.439,G17&lt;0.622,H17&lt;13.29,A17&lt;7.05,F17&gt;=2.5,A17&gt;=5.3,B17&lt;3.15),5.2,IF(AND(G17&gt;=0.301,H17&lt;10.667,G17&lt;0.439,G17&lt;0.622,H17&lt;13.29,A17&lt;7.05,F17&gt;=2.5,A17&gt;=5.3,B17&lt;3.15),5.067,"shouldnthappen"))))))))))))))))))))))))))))))))))</f>
        <v>1.55</v>
      </c>
      <c r="BE17" s="1" t="n">
        <f aca="false">IF(AND(B17&gt;=3.85,A17&gt;=5.05,F17&lt;1.5),1.4,IF(AND(A17&lt;5.25,A17&lt;5.75,F17&gt;=1.5),3.15,IF(AND(A17&lt;4.95,B17&lt;3.15,A17&lt;5.05,F17&lt;1.5),1.46,IF(AND(A17&gt;=4.95,B17&lt;3.15,A17&lt;5.05,F17&lt;1.5),1.6,IF(AND(H17&lt;8.834,B17&gt;=3.15,A17&lt;5.05,F17&lt;1.5),1.4,IF(AND(D17&lt;0.25,B17&lt;3.85,A17&gt;=5.05,F17&lt;1.5),1.48,IF(AND(D17&gt;=0.25,B17&lt;3.85,A17&gt;=5.05,F17&lt;1.5),1.7,IF(AND(F17&gt;=2.5,A17&gt;=5.25,A17&lt;5.75,F17&gt;=1.5),4.9,IF(AND(H17&lt;12.45,H17&gt;=8.834,B17&gt;=3.15,A17&lt;5.05,F17&lt;1.5),1.25,IF(AND(H17&gt;=12.45,H17&gt;=8.834,B17&gt;=3.15,A17&lt;5.05,F17&lt;1.5),1.32,IF(AND(G17&lt;0.283,F17&lt;2.5,A17&gt;=5.25,A17&lt;5.75,F17&gt;=1.5),4.3,IF(AND(H17&lt;6.712,H17&lt;11.275,D17&lt;1.55,A17&gt;=5.75,F17&gt;=1.5),5,IF(AND(H17&lt;13.101,H17&gt;=11.275,D17&lt;1.55,A17&gt;=5.75,F17&gt;=1.5),3.933,IF(AND(H17&gt;=13.101,H17&gt;=11.275,D17&lt;1.55,A17&gt;=5.75,F17&gt;=1.5),4.5,IF(AND(A17&gt;=7.3,D17&lt;2.45,D17&gt;=1.55,A17&gt;=5.75,F17&gt;=1.5),6.7,IF(AND(B17&lt;3.45,D17&gt;=2.45,D17&gt;=1.55,A17&gt;=5.75,F17&gt;=1.5),5.925,IF(AND(B17&gt;=3.45,D17&gt;=2.45,D17&gt;=1.55,A17&gt;=5.75,F17&gt;=1.5),6.1,IF(AND(B17&gt;=2.8,G17&gt;=0.283,F17&lt;2.5,A17&gt;=5.25,A17&lt;5.75,F17&gt;=1.5),4.2,IF(AND(D17&lt;1.35,H17&gt;=6.712,H17&lt;11.275,D17&lt;1.55,A17&gt;=5.75,F17&gt;=1.5),4.35,IF(AND(D17&lt;1.05,B17&lt;2.8,G17&gt;=0.283,F17&lt;2.5,A17&gt;=5.25,A17&lt;5.75,F17&gt;=1.5),3.567,IF(AND(D17&gt;=1.05,B17&lt;2.8,G17&gt;=0.283,F17&lt;2.5,A17&gt;=5.25,A17&lt;5.75,F17&gt;=1.5),3.925,IF(AND(B17&lt;2.65,D17&gt;=1.35,H17&gt;=6.712,H17&lt;11.275,D17&lt;1.55,A17&gt;=5.75,F17&gt;=1.5),4.9,IF(AND(B17&gt;=2.65,D17&gt;=1.35,H17&gt;=6.712,H17&lt;11.275,D17&lt;1.55,A17&gt;=5.75,F17&gt;=1.5),4.625,IF(AND(H17&gt;=14.683,G17&gt;=0.628,A17&lt;7.3,D17&lt;2.45,D17&gt;=1.55,A17&gt;=5.75,F17&gt;=1.5),5.4,IF(AND(D17&lt;1.95,H17&lt;8.884,G17&lt;0.628,A17&lt;7.3,D17&lt;2.45,D17&gt;=1.55,A17&gt;=5.75,F17&gt;=1.5),5.1,IF(AND(D17&gt;=1.95,H17&lt;8.884,G17&lt;0.628,A17&lt;7.3,D17&lt;2.45,D17&gt;=1.55,A17&gt;=5.75,F17&gt;=1.5),5.22,IF(AND(A17&lt;6.05,H17&gt;=8.884,G17&lt;0.628,A17&lt;7.3,D17&lt;2.45,D17&gt;=1.55,A17&gt;=5.75,F17&gt;=1.5),5.1,IF(AND(G17&lt;0.817,H17&lt;14.683,G17&gt;=0.628,A17&lt;7.3,D17&lt;2.45,D17&gt;=1.55,A17&gt;=5.75,F17&gt;=1.5),4.967,IF(AND(G17&gt;=0.817,H17&lt;14.683,G17&gt;=0.628,A17&lt;7.3,D17&lt;2.45,D17&gt;=1.55,A17&gt;=5.75,F17&gt;=1.5),5.1,IF(AND(H17&lt;9.637,A17&gt;=6.05,H17&gt;=8.884,G17&lt;0.628,A17&lt;7.3,D17&lt;2.45,D17&gt;=1.55,A17&gt;=5.75,F17&gt;=1.5),5.9,IF(AND(D17&lt;1.85,H17&gt;=9.637,A17&gt;=6.05,H17&gt;=8.884,G17&lt;0.628,A17&lt;7.3,D17&lt;2.45,D17&gt;=1.55,A17&gt;=5.75,F17&gt;=1.5),5.733,IF(AND(G17&gt;=0.388,D17&gt;=1.85,H17&gt;=9.637,A17&gt;=6.05,H17&gt;=8.884,G17&lt;0.628,A17&lt;7.3,D17&lt;2.45,D17&gt;=1.55,A17&gt;=5.75,F17&gt;=1.5),5.64,IF(AND(B17&lt;2.95,G17&lt;0.388,D17&gt;=1.85,H17&gt;=9.637,A17&gt;=6.05,H17&gt;=8.884,G17&lt;0.628,A17&lt;7.3,D17&lt;2.45,D17&gt;=1.55,A17&gt;=5.75,F17&gt;=1.5),5.5,IF(AND(B17&gt;=2.95,G17&lt;0.388,D17&gt;=1.85,H17&gt;=9.637,A17&gt;=6.05,H17&gt;=8.884,G17&lt;0.628,A17&lt;7.3,D17&lt;2.45,D17&gt;=1.55,A17&gt;=5.75,F17&gt;=1.5),5.333,"shouldnthappen"))))))))))))))))))))))))))))))))))</f>
        <v>1.4</v>
      </c>
      <c r="BF17" s="1" t="n">
        <f aca="false">IF(AND(D17&gt;=0.35,F17&lt;1.5),1.65,IF(AND(H17&gt;=16.227,D17&gt;=1.55,F17&gt;=1.5),6.533,IF(AND(A17&gt;=5.45,G17&lt;0.174,D17&lt;0.35,F17&lt;1.5),1.7,IF(AND(D17&lt;0.15,G17&gt;=0.174,D17&lt;0.35,F17&lt;1.5),1.38,IF(AND(D17&gt;=1.15,D17&lt;1.25,D17&lt;1.55,F17&gt;=1.5),3.967,IF(AND(H17&lt;8.376,A17&lt;5.45,G17&lt;0.174,D17&lt;0.35,F17&lt;1.5),1.4,IF(AND(H17&gt;=8.376,A17&lt;5.45,G17&lt;0.174,D17&lt;0.35,F17&lt;1.5),1.5,IF(AND(B17&lt;3.1,D17&gt;=0.15,G17&gt;=0.174,D17&lt;0.35,F17&lt;1.5),1.475,IF(AND(H17&lt;10.258,D17&lt;1.15,D17&lt;1.25,D17&lt;1.55,F17&gt;=1.5),3.24,IF(AND(H17&gt;=10.258,D17&lt;1.15,D17&lt;1.25,D17&lt;1.55,F17&gt;=1.5),3.875,IF(AND(F17&gt;=2.5,H17&lt;10.927,D17&gt;=1.25,D17&lt;1.55,F17&gt;=1.5),5.05,IF(AND(D17&lt;1.35,H17&gt;=10.927,D17&gt;=1.25,D17&lt;1.55,F17&gt;=1.5),4.25,IF(AND(A17&gt;=6.95,D17&lt;1.75,H17&lt;16.227,D17&gt;=1.55,F17&gt;=1.5),5.8,IF(AND(B17&lt;3.3,B17&gt;=3.1,D17&gt;=0.15,G17&gt;=0.174,D17&lt;0.35,F17&lt;1.5),1.3,IF(AND(H17&lt;12.278,D17&gt;=1.35,H17&gt;=10.927,D17&gt;=1.25,D17&lt;1.55,F17&gt;=1.5),4.9,IF(AND(G17&lt;0.226,A17&lt;6.95,D17&lt;1.75,H17&lt;16.227,D17&gt;=1.55,F17&gt;=1.5),5,IF(AND(G17&gt;=0.226,A17&lt;6.95,D17&lt;1.75,H17&lt;16.227,D17&gt;=1.55,F17&gt;=1.5),4.62,IF(AND(H17&lt;9.35,B17&lt;2.95,D17&gt;=1.75,H17&lt;16.227,D17&gt;=1.55,F17&gt;=1.5),6.3,IF(AND(H17&gt;=9.35,B17&lt;2.95,D17&gt;=1.75,H17&lt;16.227,D17&gt;=1.55,F17&gt;=1.5),5.58,IF(AND(A17&lt;5.05,B17&gt;=3.3,B17&gt;=3.1,D17&gt;=0.15,G17&gt;=0.174,D17&lt;0.35,F17&lt;1.5),1.35,IF(AND(A17&gt;=5.05,B17&gt;=3.3,B17&gt;=3.1,D17&gt;=0.15,G17&gt;=0.174,D17&lt;0.35,F17&lt;1.5),1.46,IF(AND(B17&lt;2.8,A17&lt;5.65,F17&lt;2.5,H17&lt;10.927,D17&gt;=1.25,D17&lt;1.55,F17&gt;=1.5),4.075,IF(AND(B17&gt;=2.8,A17&lt;5.65,F17&lt;2.5,H17&lt;10.927,D17&gt;=1.25,D17&lt;1.55,F17&gt;=1.5),3.933,IF(AND(A17&lt;6.25,A17&gt;=5.65,F17&lt;2.5,H17&lt;10.927,D17&gt;=1.25,D17&lt;1.55,F17&gt;=1.5),4.533,IF(AND(A17&gt;=6.25,A17&gt;=5.65,F17&lt;2.5,H17&lt;10.927,D17&gt;=1.25,D17&lt;1.55,F17&gt;=1.5),4.3,IF(AND(A17&lt;6.5,H17&gt;=12.278,D17&gt;=1.35,H17&gt;=10.927,D17&gt;=1.25,D17&lt;1.55,F17&gt;=1.5),4.55,IF(AND(A17&gt;=6.5,H17&gt;=12.278,D17&gt;=1.35,H17&gt;=10.927,D17&gt;=1.25,D17&lt;1.55,F17&gt;=1.5),4.775,IF(AND(H17&lt;9.884,D17&lt;2.1,B17&gt;=2.95,D17&gt;=1.75,H17&lt;16.227,D17&gt;=1.55,F17&gt;=1.5),5.5,IF(AND(H17&gt;=9.884,D17&lt;2.1,B17&gt;=2.95,D17&gt;=1.75,H17&lt;16.227,D17&gt;=1.55,F17&gt;=1.5),5.1,IF(AND(H17&lt;10.393,D17&gt;=2.1,B17&gt;=2.95,D17&gt;=1.75,H17&lt;16.227,D17&gt;=1.55,F17&gt;=1.5),5.74,IF(AND(D17&lt;2.25,H17&gt;=10.393,D17&gt;=2.1,B17&gt;=2.95,D17&gt;=1.75,H17&lt;16.227,D17&gt;=1.55,F17&gt;=1.5),5.8,IF(AND(D17&gt;=2.25,H17&gt;=10.393,D17&gt;=2.1,B17&gt;=2.95,D17&gt;=1.75,H17&lt;16.227,D17&gt;=1.55,F17&gt;=1.5),5.4,"shouldnthappen"))))))))))))))))))))))))))))))))</f>
        <v>1.7</v>
      </c>
      <c r="BG17" s="1" t="n">
        <f aca="false">IF(AND(G17&lt;0.096,A17&lt;5.45),2.95,IF(AND(F17&gt;=1.5,G17&gt;=0.096,A17&lt;5.45),3,IF(AND(D17&lt;0.6,A17&lt;5.9,A17&gt;=5.45),1.4,IF(AND(F17&gt;=2.5,D17&gt;=0.6,A17&lt;5.9,A17&gt;=5.45),5.1,IF(AND(A17&lt;7.45,A17&gt;=7.05,A17&gt;=5.9,A17&gt;=5.45),6.167,IF(AND(B17&gt;=3.55,G17&lt;0.587,F17&lt;1.5,G17&gt;=0.096,A17&lt;5.45),1,IF(AND(A17&lt;5.05,G17&gt;=0.587,F17&lt;1.5,G17&gt;=0.096,A17&lt;5.45),1.35,IF(AND(B17&lt;2.75,D17&lt;1.7,A17&lt;7.05,A17&gt;=5.9,A17&gt;=5.45),4.9,IF(AND(A17&lt;6.2,D17&gt;=1.7,A17&lt;7.05,A17&gt;=5.9,A17&gt;=5.45),4.833,IF(AND(H17&lt;17.32,A17&gt;=7.45,A17&gt;=7.05,A17&gt;=5.9,A17&gt;=5.45),6.68,IF(AND(H17&gt;=17.32,A17&gt;=7.45,A17&gt;=7.05,A17&gt;=5.9,A17&gt;=5.45),6.4,IF(AND(G17&lt;0.161,B17&lt;3.55,G17&lt;0.587,F17&lt;1.5,G17&gt;=0.096,A17&lt;5.45),1.5,IF(AND(H17&lt;11.016,A17&gt;=5.05,G17&gt;=0.587,F17&lt;1.5,G17&gt;=0.096,A17&lt;5.45),1.633,IF(AND(H17&lt;11.001,G17&lt;0.372,F17&lt;2.5,D17&gt;=0.6,A17&lt;5.9,A17&gt;=5.45),4.133,IF(AND(H17&gt;=11.001,G17&lt;0.372,F17&lt;2.5,D17&gt;=0.6,A17&lt;5.9,A17&gt;=5.45),4.3,IF(AND(H17&lt;6.808,G17&gt;=0.372,F17&lt;2.5,D17&gt;=0.6,A17&lt;5.9,A17&gt;=5.45),4,IF(AND(A17&gt;=6.75,B17&gt;=2.75,D17&lt;1.7,A17&lt;7.05,A17&gt;=5.9,A17&gt;=5.45),4.84,IF(AND(H17&lt;12.467,G17&gt;=0.161,B17&lt;3.55,G17&lt;0.587,F17&lt;1.5,G17&gt;=0.096,A17&lt;5.45),1.3,IF(AND(D17&lt;0.25,H17&gt;=11.016,A17&gt;=5.05,G17&gt;=0.587,F17&lt;1.5,G17&gt;=0.096,A17&lt;5.45),1.52,IF(AND(D17&gt;=0.25,H17&gt;=11.016,A17&gt;=5.05,G17&gt;=0.587,F17&lt;1.5,G17&gt;=0.096,A17&lt;5.45),1.5,IF(AND(H17&lt;11.218,H17&gt;=6.808,G17&gt;=0.372,F17&lt;2.5,D17&gt;=0.6,A17&lt;5.9,A17&gt;=5.45),3.7,IF(AND(H17&gt;=11.218,H17&gt;=6.808,G17&gt;=0.372,F17&lt;2.5,D17&gt;=0.6,A17&lt;5.9,A17&gt;=5.45),3.9,IF(AND(B17&lt;2.95,A17&lt;6.75,B17&gt;=2.75,D17&lt;1.7,A17&lt;7.05,A17&gt;=5.9,A17&gt;=5.45),4.2,IF(AND(B17&gt;=2.95,A17&lt;6.75,B17&gt;=2.75,D17&lt;1.7,A17&lt;7.05,A17&gt;=5.9,A17&gt;=5.45),4.6,IF(AND(D17&gt;=2.45,A17&lt;6.85,A17&gt;=6.2,D17&gt;=1.7,A17&lt;7.05,A17&gt;=5.9,A17&gt;=5.45),5.9,IF(AND(G17&lt;0.312,A17&gt;=6.85,A17&gt;=6.2,D17&gt;=1.7,A17&lt;7.05,A17&gt;=5.9,A17&gt;=5.45),5.1,IF(AND(G17&gt;=0.312,A17&gt;=6.85,A17&gt;=6.2,D17&gt;=1.7,A17&lt;7.05,A17&gt;=5.9,A17&gt;=5.45),5.4,IF(AND(G17&lt;0.251,H17&gt;=12.467,G17&gt;=0.161,B17&lt;3.55,G17&lt;0.587,F17&lt;1.5,G17&gt;=0.096,A17&lt;5.45),1.35,IF(AND(G17&gt;=0.251,H17&gt;=12.467,G17&gt;=0.161,B17&lt;3.55,G17&lt;0.587,F17&lt;1.5,G17&gt;=0.096,A17&lt;5.45),1.467,IF(AND(G17&gt;=0.628,D17&lt;2.45,A17&lt;6.85,A17&gt;=6.2,D17&gt;=1.7,A17&lt;7.05,A17&gt;=5.9,A17&gt;=5.45),5.1,IF(AND(A17&gt;=6.75,G17&lt;0.628,D17&lt;2.45,A17&lt;6.85,A17&gt;=6.2,D17&gt;=1.7,A17&lt;7.05,A17&gt;=5.9,A17&gt;=5.45),5.9,IF(AND(H17&lt;11.824,A17&lt;6.75,G17&lt;0.628,D17&lt;2.45,A17&lt;6.85,A17&gt;=6.2,D17&gt;=1.7,A17&lt;7.05,A17&gt;=5.9,A17&gt;=5.45),5.44,IF(AND(H17&lt;14.378,H17&gt;=11.824,A17&lt;6.75,G17&lt;0.628,D17&lt;2.45,A17&lt;6.85,A17&gt;=6.2,D17&gt;=1.7,A17&lt;7.05,A17&gt;=5.9,A17&gt;=5.45),5.6,IF(AND(H17&gt;=14.378,H17&gt;=11.824,A17&lt;6.75,G17&lt;0.628,D17&lt;2.45,A17&lt;6.85,A17&gt;=6.2,D17&gt;=1.7,A17&lt;7.05,A17&gt;=5.9,A17&gt;=5.45),5.8,"shouldnthappen"))))))))))))))))))))))))))))))))))</f>
        <v>1.4</v>
      </c>
      <c r="BH17" s="1" t="n">
        <f aca="false">IF(AND(G17&gt;=0.905,F17&lt;1.5),1.8,IF(AND(H17&lt;5.523,G17&lt;0.905,F17&lt;1.5),1,IF(AND(D17&gt;=0.4,H17&gt;=5.523,G17&lt;0.905,F17&lt;1.5),1.7,IF(AND(G17&gt;=0.878,D17&lt;1.35,F17&lt;2.5,F17&gt;=1.5),4.4,IF(AND(A17&lt;5.4,D17&gt;=1.35,F17&lt;2.5,F17&gt;=1.5),3.9,IF(AND(G17&lt;0.177,B17&lt;3.15,F17&gt;=2.5,F17&gt;=1.5),6.15,IF(AND(H17&lt;10.393,B17&gt;=3.15,F17&gt;=2.5,F17&gt;=1.5),5.94,IF(AND(H17&gt;=10.393,B17&gt;=3.15,F17&gt;=2.5,F17&gt;=1.5),5.467,IF(AND(D17&gt;=1.25,G17&lt;0.878,D17&lt;1.35,F17&lt;2.5,F17&gt;=1.5),4.18,IF(AND(G17&gt;=0.709,A17&gt;=5.4,D17&gt;=1.35,F17&lt;2.5,F17&gt;=1.5),4.9,IF(AND(B17&lt;2.6,G17&gt;=0.177,B17&lt;3.15,F17&gt;=2.5,F17&gt;=1.5),4.8,IF(AND(A17&lt;4.35,A17&lt;5.05,D17&lt;0.4,H17&gt;=5.523,G17&lt;0.905,F17&lt;1.5),1.1,IF(AND(A17&gt;=5.6,A17&gt;=5.05,D17&lt;0.4,H17&gt;=5.523,G17&lt;0.905,F17&lt;1.5),1.7,IF(AND(D17&lt;1.05,D17&lt;1.25,G17&lt;0.878,D17&lt;1.35,F17&lt;2.5,F17&gt;=1.5),3.6,IF(AND(D17&gt;=1.55,G17&lt;0.709,A17&gt;=5.4,D17&gt;=1.35,F17&lt;2.5,F17&gt;=1.5),4.975,IF(AND(D17&lt;1.7,B17&gt;=2.6,G17&gt;=0.177,B17&lt;3.15,F17&gt;=2.5,F17&gt;=1.5),5.8,IF(AND(B17&lt;3.15,A17&gt;=4.35,A17&lt;5.05,D17&lt;0.4,H17&gt;=5.523,G17&lt;0.905,F17&lt;1.5),1.46,IF(AND(A17&gt;=5.45,A17&lt;5.6,A17&gt;=5.05,D17&lt;0.4,H17&gt;=5.523,G17&lt;0.905,F17&lt;1.5),1.35,IF(AND(H17&lt;10.974,D17&gt;=1.05,D17&lt;1.25,G17&lt;0.878,D17&lt;1.35,F17&lt;2.5,F17&gt;=1.5),3.8,IF(AND(H17&gt;=13.654,D17&lt;1.55,G17&lt;0.709,A17&gt;=5.4,D17&gt;=1.35,F17&lt;2.5,F17&gt;=1.5),4.725,IF(AND(A17&lt;4.5,B17&gt;=3.15,A17&gt;=4.35,A17&lt;5.05,D17&lt;0.4,H17&gt;=5.523,G17&lt;0.905,F17&lt;1.5),1.3,IF(AND(G17&lt;0.676,A17&lt;5.45,A17&lt;5.6,A17&gt;=5.05,D17&lt;0.4,H17&gt;=5.523,G17&lt;0.905,F17&lt;1.5),1.5,IF(AND(G17&gt;=0.676,A17&lt;5.45,A17&lt;5.6,A17&gt;=5.05,D17&lt;0.4,H17&gt;=5.523,G17&lt;0.905,F17&lt;1.5),1.55,IF(AND(A17&lt;5.7,H17&gt;=10.974,D17&gt;=1.05,D17&lt;1.25,G17&lt;0.878,D17&lt;1.35,F17&lt;2.5,F17&gt;=1.5),3.9,IF(AND(A17&gt;=5.7,H17&gt;=10.974,D17&gt;=1.05,D17&lt;1.25,G17&lt;0.878,D17&lt;1.35,F17&lt;2.5,F17&gt;=1.5),3.933,IF(AND(G17&gt;=0.644,H17&lt;13.654,D17&lt;1.55,G17&lt;0.709,A17&gt;=5.4,D17&gt;=1.35,F17&lt;2.5,F17&gt;=1.5),4.4,IF(AND(B17&lt;2.9,A17&lt;6.2,D17&gt;=1.7,B17&gt;=2.6,G17&gt;=0.177,B17&lt;3.15,F17&gt;=2.5,F17&gt;=1.5),5.02,IF(AND(B17&gt;=2.9,A17&lt;6.2,D17&gt;=1.7,B17&gt;=2.6,G17&gt;=0.177,B17&lt;3.15,F17&gt;=2.5,F17&gt;=1.5),4.8,IF(AND(D17&lt;2.2,A17&gt;=6.2,D17&gt;=1.7,B17&gt;=2.6,G17&gt;=0.177,B17&lt;3.15,F17&gt;=2.5,F17&gt;=1.5),5.325,IF(AND(D17&gt;=2.2,A17&gt;=6.2,D17&gt;=1.7,B17&gt;=2.6,G17&gt;=0.177,B17&lt;3.15,F17&gt;=2.5,F17&gt;=1.5),5.1,IF(AND(D17&lt;0.25,A17&gt;=4.5,B17&gt;=3.15,A17&gt;=4.35,A17&lt;5.05,D17&lt;0.4,H17&gt;=5.523,G17&lt;0.905,F17&lt;1.5),1.357,IF(AND(D17&gt;=0.25,A17&gt;=4.5,B17&gt;=3.15,A17&gt;=4.35,A17&lt;5.05,D17&lt;0.4,H17&gt;=5.523,G17&lt;0.905,F17&lt;1.5),1.333,IF(AND(H17&lt;10.723,G17&lt;0.644,H17&lt;13.654,D17&lt;1.55,G17&lt;0.709,A17&gt;=5.4,D17&gt;=1.35,F17&lt;2.5,F17&gt;=1.5),4.6,IF(AND(H17&gt;=10.723,G17&lt;0.644,H17&lt;13.654,D17&lt;1.55,G17&lt;0.709,A17&gt;=5.4,D17&gt;=1.35,F17&lt;2.5,F17&gt;=1.5),4.5,"shouldnthappen"))))))))))))))))))))))))))))))))))</f>
        <v>1.7</v>
      </c>
      <c r="BI17" s="1" t="n">
        <f aca="false">IF(AND(D17&gt;=0.8,A17&lt;5.45),3.9,IF(AND(D17&gt;=0.45,D17&lt;0.8,A17&lt;5.45),1.66,IF(AND(H17&lt;16.447,B17&gt;=3.45,A17&gt;=5.45),1.525,IF(AND(H17&gt;=16.447,B17&gt;=3.45,A17&gt;=5.45),6.4,IF(AND(H17&lt;5.245,D17&lt;0.45,D17&lt;0.8,A17&lt;5.45),1,IF(AND(A17&gt;=7.2,G17&lt;0.154,B17&lt;3.45,A17&gt;=5.45),6.7,IF(AND(D17&lt;1.65,A17&lt;7.2,G17&lt;0.154,B17&lt;3.45,A17&gt;=5.45),4.7,IF(AND(D17&gt;=1.65,A17&lt;7.2,G17&lt;0.154,B17&lt;3.45,A17&gt;=5.45),5.52,IF(AND(D17&gt;=0.25,A17&lt;5.05,H17&gt;=5.245,D17&lt;0.45,D17&lt;0.8,A17&lt;5.45),1.35,IF(AND(H17&lt;6.089,A17&gt;=5.05,H17&gt;=5.245,D17&lt;0.45,D17&lt;0.8,A17&lt;5.45),1.7,IF(AND(D17&lt;1.2,B17&lt;2.6,A17&lt;5.75,G17&gt;=0.154,B17&lt;3.45,A17&gt;=5.45),3.85,IF(AND(D17&gt;=1.2,B17&lt;2.6,A17&lt;5.75,G17&gt;=0.154,B17&lt;3.45,A17&gt;=5.45),4,IF(AND(D17&gt;=1.65,B17&gt;=2.6,A17&lt;5.75,G17&gt;=0.154,B17&lt;3.45,A17&gt;=5.45),4.9,IF(AND(G17&lt;0.353,F17&lt;2.5,A17&gt;=5.75,G17&gt;=0.154,B17&lt;3.45,A17&gt;=5.45),4.25,IF(AND(A17&gt;=7.25,F17&gt;=2.5,A17&gt;=5.75,G17&gt;=0.154,B17&lt;3.45,A17&gt;=5.45),6.45,IF(AND(H17&lt;11.218,D17&lt;0.25,A17&lt;5.05,H17&gt;=5.245,D17&lt;0.45,D17&lt;0.8,A17&lt;5.45),1.42,IF(AND(G17&lt;0.517,H17&gt;=6.089,A17&gt;=5.05,H17&gt;=5.245,D17&lt;0.45,D17&lt;0.8,A17&lt;5.45),1.44,IF(AND(G17&gt;=0.517,H17&gt;=6.089,A17&gt;=5.05,H17&gt;=5.245,D17&lt;0.45,D17&lt;0.8,A17&lt;5.45),1.54,IF(AND(H17&gt;=10.194,D17&lt;1.65,B17&gt;=2.6,A17&lt;5.75,G17&gt;=0.154,B17&lt;3.45,A17&gt;=5.45),4.35,IF(AND(B17&gt;=3.15,G17&gt;=0.353,F17&lt;2.5,A17&gt;=5.75,G17&gt;=0.154,B17&lt;3.45,A17&gt;=5.45),4.7,IF(AND(H17&lt;7.716,A17&lt;7.25,F17&gt;=2.5,A17&gt;=5.75,G17&gt;=0.154,B17&lt;3.45,A17&gt;=5.45),5.04,IF(AND(G17&lt;0.175,H17&gt;=11.218,D17&lt;0.25,A17&lt;5.05,H17&gt;=5.245,D17&lt;0.45,D17&lt;0.8,A17&lt;5.45),1.5,IF(AND(H17&lt;7.713,H17&lt;10.194,D17&lt;1.65,B17&gt;=2.6,A17&lt;5.75,G17&gt;=0.154,B17&lt;3.45,A17&gt;=5.45),4.1,IF(AND(H17&gt;=7.713,H17&lt;10.194,D17&lt;1.65,B17&gt;=2.6,A17&lt;5.75,G17&gt;=0.154,B17&lt;3.45,A17&gt;=5.45),4.2,IF(AND(B17&gt;=3.05,B17&lt;3.15,G17&gt;=0.353,F17&lt;2.5,A17&gt;=5.75,G17&gt;=0.154,B17&lt;3.45,A17&gt;=5.45),4.4,IF(AND(D17&gt;=2.45,H17&gt;=7.716,A17&lt;7.25,F17&gt;=2.5,A17&gt;=5.75,G17&gt;=0.154,B17&lt;3.45,A17&gt;=5.45),5.85,IF(AND(D17&lt;0.15,G17&gt;=0.175,H17&gt;=11.218,D17&lt;0.25,A17&lt;5.05,H17&gt;=5.245,D17&lt;0.45,D17&lt;0.8,A17&lt;5.45),1.1,IF(AND(H17&gt;=16.317,B17&lt;3.05,B17&lt;3.15,G17&gt;=0.353,F17&lt;2.5,A17&gt;=5.75,G17&gt;=0.154,B17&lt;3.45,A17&gt;=5.45),4.8,IF(AND(G17&gt;=0.857,D17&lt;2.45,H17&gt;=7.716,A17&lt;7.25,F17&gt;=2.5,A17&gt;=5.75,G17&gt;=0.154,B17&lt;3.45,A17&gt;=5.45),5.05,IF(AND(G17&lt;0.245,D17&gt;=0.15,G17&gt;=0.175,H17&gt;=11.218,D17&lt;0.25,A17&lt;5.05,H17&gt;=5.245,D17&lt;0.45,D17&lt;0.8,A17&lt;5.45),1.3,IF(AND(G17&gt;=0.245,D17&gt;=0.15,G17&gt;=0.175,H17&gt;=11.218,D17&lt;0.25,A17&lt;5.05,H17&gt;=5.245,D17&lt;0.45,D17&lt;0.8,A17&lt;5.45),1.22,IF(AND(B17&lt;2.85,H17&lt;16.317,B17&lt;3.05,B17&lt;3.15,G17&gt;=0.353,F17&lt;2.5,A17&gt;=5.75,G17&gt;=0.154,B17&lt;3.45,A17&gt;=5.45),4.6,IF(AND(B17&gt;=2.85,H17&lt;16.317,B17&lt;3.05,B17&lt;3.15,G17&gt;=0.353,F17&lt;2.5,A17&gt;=5.75,G17&gt;=0.154,B17&lt;3.45,A17&gt;=5.45),4.633,IF(AND(D17&lt;1.85,G17&lt;0.857,D17&lt;2.45,H17&gt;=7.716,A17&lt;7.25,F17&gt;=2.5,A17&gt;=5.75,G17&gt;=0.154,B17&lt;3.45,A17&gt;=5.45),5.8,IF(AND(H17&lt;11.297,D17&gt;=1.85,G17&lt;0.857,D17&lt;2.45,H17&gt;=7.716,A17&lt;7.25,F17&gt;=2.5,A17&gt;=5.75,G17&gt;=0.154,B17&lt;3.45,A17&gt;=5.45),5.3,IF(AND(G17&lt;0.388,H17&gt;=11.297,D17&gt;=1.85,G17&lt;0.857,D17&lt;2.45,H17&gt;=7.716,A17&lt;7.25,F17&gt;=2.5,A17&gt;=5.75,G17&gt;=0.154,B17&lt;3.45,A17&gt;=5.45),5.4,IF(AND(G17&gt;=0.388,H17&gt;=11.297,D17&gt;=1.85,G17&lt;0.857,D17&lt;2.45,H17&gt;=7.716,A17&lt;7.25,F17&gt;=2.5,A17&gt;=5.75,G17&gt;=0.154,B17&lt;3.45,A17&gt;=5.45),5.6,"shouldnthappen")))))))))))))))))))))))))))))))))))))</f>
        <v>1.525</v>
      </c>
      <c r="BJ17" s="1" t="n">
        <f aca="false">IF(AND(F17&gt;=2,B17&gt;=3.35),6.1,IF(AND(H17&gt;=12.719,F17&lt;1.5,B17&lt;3.35),1.567,IF(AND(H17&lt;5.245,F17&lt;2,B17&gt;=3.35),1,IF(AND(D17&lt;0.15,H17&lt;12.719,F17&lt;1.5,B17&lt;3.35),1.5,IF(AND(D17&gt;=0.35,H17&gt;=5.245,F17&lt;2,B17&gt;=3.35),1.6,IF(AND(A17&lt;4.9,D17&gt;=0.15,H17&lt;12.719,F17&lt;1.5,B17&lt;3.35),1.36,IF(AND(B17&lt;2.65,G17&lt;0.572,D17&lt;1.45,F17&gt;=1.5,B17&lt;3.35),3.5,IF(AND(A17&lt;6.1,F17&lt;2.5,D17&gt;=1.45,F17&gt;=1.5,B17&lt;3.35),5.1,IF(AND(G17&gt;=0.607,D17&lt;0.35,H17&gt;=5.245,F17&lt;2,B17&gt;=3.35),1.65,IF(AND(G17&lt;0.546,A17&gt;=4.9,D17&gt;=0.15,H17&lt;12.719,F17&lt;1.5,B17&lt;3.35),1.2,IF(AND(G17&gt;=0.546,A17&gt;=4.9,D17&gt;=0.15,H17&lt;12.719,F17&lt;1.5,B17&lt;3.35),1.4,IF(AND(A17&gt;=6.3,B17&gt;=2.65,G17&lt;0.572,D17&lt;1.45,F17&gt;=1.5,B17&lt;3.35),4.8,IF(AND(D17&lt;1.15,B17&lt;2.85,G17&gt;=0.572,D17&lt;1.45,F17&gt;=1.5,B17&lt;3.35),3.9,IF(AND(B17&gt;=3.15,B17&gt;=2.85,G17&gt;=0.572,D17&lt;1.45,F17&gt;=1.5,B17&lt;3.35),4.7,IF(AND(B17&lt;2.95,A17&gt;=6.1,F17&lt;2.5,D17&gt;=1.45,F17&gt;=1.5,B17&lt;3.35),4.533,IF(AND(B17&gt;=2.95,A17&gt;=6.1,F17&lt;2.5,D17&gt;=1.45,F17&gt;=1.5,B17&lt;3.35),4.75,IF(AND(A17&gt;=6.7,G17&lt;0.107,F17&gt;=2.5,D17&gt;=1.45,F17&gt;=1.5,B17&lt;3.35),5.7,IF(AND(G17&gt;=0.385,G17&lt;0.607,D17&lt;0.35,H17&gt;=5.245,F17&lt;2,B17&gt;=3.35),1.325,IF(AND(D17&lt;1.25,A17&lt;6.3,B17&gt;=2.65,G17&lt;0.572,D17&lt;1.45,F17&gt;=1.5,B17&lt;3.35),4,IF(AND(D17&gt;=1.25,A17&lt;6.3,B17&gt;=2.65,G17&lt;0.572,D17&lt;1.45,F17&gt;=1.5,B17&lt;3.35),4.18,IF(AND(G17&lt;0.907,D17&gt;=1.15,B17&lt;2.85,G17&gt;=0.572,D17&lt;1.45,F17&gt;=1.5,B17&lt;3.35),4,IF(AND(G17&gt;=0.907,D17&gt;=1.15,B17&lt;2.85,G17&gt;=0.572,D17&lt;1.45,F17&gt;=1.5,B17&lt;3.35),4.4,IF(AND(H17&lt;8.326,B17&lt;3.15,B17&gt;=2.85,G17&gt;=0.572,D17&lt;1.45,F17&gt;=1.5,B17&lt;3.35),3.6,IF(AND(H17&gt;=8.326,B17&lt;3.15,B17&gt;=2.85,G17&gt;=0.572,D17&lt;1.45,F17&gt;=1.5,B17&lt;3.35),4.48,IF(AND(B17&lt;2.95,A17&lt;6.7,G17&lt;0.107,F17&gt;=2.5,D17&gt;=1.45,F17&gt;=1.5,B17&lt;3.35),5.6,IF(AND(B17&gt;=2.95,A17&lt;6.7,G17&lt;0.107,F17&gt;=2.5,D17&gt;=1.45,F17&gt;=1.5,B17&lt;3.35),5.5,IF(AND(G17&lt;0.205,G17&lt;0.432,G17&gt;=0.107,F17&gt;=2.5,D17&gt;=1.45,F17&gt;=1.5,B17&lt;3.35),5.3,IF(AND(B17&gt;=3.05,G17&gt;=0.432,G17&gt;=0.107,F17&gt;=2.5,D17&gt;=1.45,F17&gt;=1.5,B17&lt;3.35),5.86,IF(AND(H17&gt;=14.057,G17&lt;0.385,G17&lt;0.607,D17&lt;0.35,H17&gt;=5.245,F17&lt;2,B17&gt;=3.35),1.7,IF(AND(D17&lt;1.7,G17&gt;=0.205,G17&lt;0.432,G17&gt;=0.107,F17&gt;=2.5,D17&gt;=1.45,F17&gt;=1.5,B17&lt;3.35),5,IF(AND(G17&lt;0.779,B17&lt;3.05,G17&gt;=0.432,G17&gt;=0.107,F17&gt;=2.5,D17&gt;=1.45,F17&gt;=1.5,B17&lt;3.35),4.9,IF(AND(G17&gt;=0.779,B17&lt;3.05,G17&gt;=0.432,G17&gt;=0.107,F17&gt;=2.5,D17&gt;=1.45,F17&gt;=1.5,B17&lt;3.35),5.533,IF(AND(D17&gt;=0.25,H17&lt;14.057,G17&lt;0.385,G17&lt;0.607,D17&lt;0.35,H17&gt;=5.245,F17&lt;2,B17&gt;=3.35),1.4,IF(AND(B17&lt;2.85,D17&gt;=1.7,G17&gt;=0.205,G17&lt;0.432,G17&gt;=0.107,F17&gt;=2.5,D17&gt;=1.45,F17&gt;=1.5,B17&lt;3.35),5.1,IF(AND(B17&gt;=2.85,D17&gt;=1.7,G17&gt;=0.205,G17&lt;0.432,G17&gt;=0.107,F17&gt;=2.5,D17&gt;=1.45,F17&gt;=1.5,B17&lt;3.35),5.15,IF(AND(A17&lt;5.1,D17&lt;0.25,H17&lt;14.057,G17&lt;0.385,G17&lt;0.607,D17&lt;0.35,H17&gt;=5.245,F17&lt;2,B17&gt;=3.35),1.4,IF(AND(A17&gt;=5.1,D17&lt;0.25,H17&lt;14.057,G17&lt;0.385,G17&lt;0.607,D17&lt;0.35,H17&gt;=5.245,F17&lt;2,B17&gt;=3.35),1.5,"shouldnthappen")))))))))))))))))))))))))))))))))))))</f>
        <v>1.7</v>
      </c>
    </row>
    <row r="18" customFormat="false" ht="13.8" hidden="false" customHeight="false" outlineLevel="0" collapsed="false">
      <c r="A18" s="1" t="n">
        <v>5.7</v>
      </c>
      <c r="B18" s="1" t="n">
        <v>4.4</v>
      </c>
      <c r="C18" s="1" t="n">
        <v>1.5</v>
      </c>
      <c r="D18" s="1" t="n">
        <v>0.4</v>
      </c>
      <c r="E18" s="1" t="s">
        <v>94</v>
      </c>
      <c r="F18" s="1" t="n">
        <v>1</v>
      </c>
      <c r="G18" s="1" t="n">
        <v>0.158365871524438</v>
      </c>
      <c r="H18" s="16" t="n">
        <v>7.34164914516732</v>
      </c>
      <c r="I18" s="11" t="n">
        <f aca="false">C18</f>
        <v>1.5</v>
      </c>
      <c r="J18" s="1" t="n">
        <f aca="false">AVERAGE(M18:BJ18)</f>
        <v>1.74406</v>
      </c>
      <c r="K18" s="15" t="n">
        <f aca="false">1-SQRT(VAR(M18:BJ18, I18)) / AVERAGE(M18:BJ18)</f>
        <v>0.588741526579969</v>
      </c>
      <c r="L18" s="1" t="n">
        <f aca="false">(J18-I18)/I18</f>
        <v>0.162706666666667</v>
      </c>
      <c r="M18" s="1" t="n">
        <f aca="false">IF(AND(H18&gt;=16.241,B18&gt;=3.35),6.4,IF(AND(D18&gt;=0.75,A18&lt;5.15,B18&lt;3.35),4.1,IF(AND(D18&gt;=1.5,H18&lt;16.241,B18&gt;=3.35),5.767,IF(AND(B18&gt;=3.25,D18&lt;0.75,A18&lt;5.15,B18&lt;3.35),1.58,IF(AND(A18&lt;4.95,D18&lt;1.5,H18&lt;16.241,B18&gt;=3.35),1.4,IF(AND(A18&lt;4.5,B18&lt;3.25,D18&lt;0.75,A18&lt;5.15,B18&lt;3.35),1.26,IF(AND(A18&gt;=4.5,B18&lt;3.25,D18&lt;0.75,A18&lt;5.15,B18&lt;3.35),1.48,IF(AND(G18&lt;0.356,H18&lt;12.557,D18&lt;1.45,A18&gt;=5.15,B18&lt;3.35),4.267,IF(AND(D18&lt;1.25,H18&gt;=12.557,D18&lt;1.45,A18&gt;=5.15,B18&lt;3.35),4.05,IF(AND(D18&gt;=1.35,G18&gt;=0.356,H18&lt;12.557,D18&lt;1.45,A18&gt;=5.15,B18&lt;3.35),4.25,IF(AND(H18&lt;15.086,D18&gt;=1.25,H18&gt;=12.557,D18&lt;1.45,A18&gt;=5.15,B18&lt;3.35),4.4,IF(AND(F18&lt;2.5,G18&gt;=0.44,D18&lt;2.05,D18&gt;=1.45,A18&gt;=5.15,B18&lt;3.35),4.7,IF(AND(H18&lt;10.391,B18&lt;3.15,D18&gt;=2.05,D18&gt;=1.45,A18&gt;=5.15,B18&lt;3.35),5.1,IF(AND(G18&lt;0.505,B18&gt;=3.15,D18&gt;=2.05,D18&gt;=1.45,A18&gt;=5.15,B18&lt;3.35),5.7,IF(AND(G18&gt;=0.505,B18&gt;=3.15,D18&gt;=2.05,D18&gt;=1.45,A18&gt;=5.15,B18&lt;3.35),5.95,IF(AND(D18&gt;=0.5,G18&lt;0.905,A18&gt;=4.95,D18&lt;1.5,H18&lt;16.241,B18&gt;=3.35),1.6,IF(AND(B18&lt;3.6,G18&gt;=0.905,A18&gt;=4.95,D18&lt;1.5,H18&lt;16.241,B18&gt;=3.35),1.7,IF(AND(B18&gt;=3.6,G18&gt;=0.905,A18&gt;=4.95,D18&lt;1.5,H18&lt;16.241,B18&gt;=3.35),1.767,IF(AND(A18&gt;=5.7,D18&lt;1.35,G18&gt;=0.356,H18&lt;12.557,D18&lt;1.45,A18&gt;=5.15,B18&lt;3.35),3.9,IF(AND(A18&lt;6.35,H18&gt;=15.086,D18&gt;=1.25,H18&gt;=12.557,D18&lt;1.45,A18&gt;=5.15,B18&lt;3.35),4.7,IF(AND(A18&gt;=6.35,H18&gt;=15.086,D18&gt;=1.25,H18&gt;=12.557,D18&lt;1.45,A18&gt;=5.15,B18&lt;3.35),4.6,IF(AND(H18&lt;9.252,D18&lt;1.55,G18&lt;0.44,D18&lt;2.05,D18&gt;=1.45,A18&gt;=5.15,B18&lt;3.35),5.08,IF(AND(H18&gt;=9.252,D18&lt;1.55,G18&lt;0.44,D18&lt;2.05,D18&gt;=1.45,A18&gt;=5.15,B18&lt;3.35),4.7,IF(AND(H18&lt;8.477,D18&gt;=1.55,G18&lt;0.44,D18&lt;2.05,D18&gt;=1.45,A18&gt;=5.15,B18&lt;3.35),5.1,IF(AND(H18&gt;=8.477,D18&gt;=1.55,G18&lt;0.44,D18&lt;2.05,D18&gt;=1.45,A18&gt;=5.15,B18&lt;3.35),5.4,IF(AND(H18&lt;8.435,F18&gt;=2.5,G18&gt;=0.44,D18&lt;2.05,D18&gt;=1.45,A18&gt;=5.15,B18&lt;3.35),5.1,IF(AND(H18&gt;=8.435,F18&gt;=2.5,G18&gt;=0.44,D18&lt;2.05,D18&gt;=1.45,A18&gt;=5.15,B18&lt;3.35),4.86,IF(AND(G18&lt;0.543,H18&gt;=10.391,B18&lt;3.15,D18&gt;=2.05,D18&gt;=1.45,A18&gt;=5.15,B18&lt;3.35),5.56,IF(AND(G18&gt;=0.543,H18&gt;=10.391,B18&lt;3.15,D18&gt;=2.05,D18&gt;=1.45,A18&gt;=5.15,B18&lt;3.35),5.8,IF(AND(A18&lt;5.05,D18&lt;0.5,G18&lt;0.905,A18&gt;=4.95,D18&lt;1.5,H18&lt;16.241,B18&gt;=3.35),1.3,IF(AND(H18&lt;6.583,A18&lt;5.7,D18&lt;1.35,G18&gt;=0.356,H18&lt;12.557,D18&lt;1.45,A18&gt;=5.15,B18&lt;3.35),4,IF(AND(G18&lt;0.585,A18&gt;=5.05,D18&lt;0.5,G18&lt;0.905,A18&gt;=4.95,D18&lt;1.5,H18&lt;16.241,B18&gt;=3.35),1.475,IF(AND(G18&lt;0.62,H18&gt;=6.583,A18&lt;5.7,D18&lt;1.35,G18&gt;=0.356,H18&lt;12.557,D18&lt;1.45,A18&gt;=5.15,B18&lt;3.35),3.75,IF(AND(G18&gt;=0.62,H18&gt;=6.583,A18&lt;5.7,D18&lt;1.35,G18&gt;=0.356,H18&lt;12.557,D18&lt;1.45,A18&gt;=5.15,B18&lt;3.35),3.6,IF(AND(B18&lt;3.75,G18&gt;=0.585,A18&gt;=5.05,D18&lt;0.5,G18&lt;0.905,A18&gt;=4.95,D18&lt;1.5,H18&lt;16.241,B18&gt;=3.35),1.5,IF(AND(B18&gt;=3.75,G18&gt;=0.585,A18&gt;=5.05,D18&lt;0.5,G18&lt;0.905,A18&gt;=4.95,D18&lt;1.5,H18&lt;16.241,B18&gt;=3.35),1.6,"shouldnthappen"))))))))))))))))))))))))))))))))))))</f>
        <v>1.475</v>
      </c>
      <c r="N18" s="1" t="n">
        <f aca="false">IF(AND(H18&lt;5.245,B18&lt;3.65,F18&lt;1.5),1,IF(AND(H18&gt;=14.096,B18&gt;=3.65,F18&lt;1.5),1.65,IF(AND(A18&gt;=5.45,H18&gt;=5.245,B18&lt;3.65,F18&lt;1.5),1.3,IF(AND(H18&gt;=13.586,H18&lt;14.096,B18&gt;=3.65,F18&lt;1.5),1.3,IF(AND(H18&lt;10.258,D18&lt;1.25,F18&lt;2.5,F18&gt;=1.5),3.38,IF(AND(H18&lt;6.982,D18&gt;=1.25,F18&lt;2.5,F18&gt;=1.5),3.96,IF(AND(H18&gt;=13.646,D18&lt;2.05,F18&gt;=2.5,F18&gt;=1.5),6.1,IF(AND(B18&lt;3.05,A18&lt;5.45,H18&gt;=5.245,B18&lt;3.65,F18&lt;1.5),1.375,IF(AND(H18&lt;6.543,H18&lt;13.586,H18&lt;14.096,B18&gt;=3.65,F18&lt;1.5),1.4,IF(AND(H18&gt;=6.543,H18&lt;13.586,H18&lt;14.096,B18&gt;=3.65,F18&lt;1.5),1.5,IF(AND(H18&lt;11.522,H18&gt;=10.258,D18&lt;1.25,F18&lt;2.5,F18&gt;=1.5),3.733,IF(AND(H18&gt;=11.522,H18&gt;=10.258,D18&lt;1.25,F18&lt;2.5,F18&gt;=1.5),3.92,IF(AND(H18&lt;5.767,H18&lt;13.646,D18&lt;2.05,F18&gt;=2.5,F18&gt;=1.5),4.5,IF(AND(A18&lt;6.8,B18&lt;3.15,D18&gt;=2.05,F18&gt;=2.5,F18&gt;=1.5),5.6,IF(AND(A18&gt;=6.8,B18&lt;3.15,D18&gt;=2.05,F18&gt;=2.5,F18&gt;=1.5),5.1,IF(AND(B18&lt;3.25,B18&gt;=3.15,D18&gt;=2.05,F18&gt;=2.5,F18&gt;=1.5),5.8,IF(AND(B18&gt;=3.25,B18&gt;=3.15,D18&gt;=2.05,F18&gt;=2.5,F18&gt;=1.5),5.65,IF(AND(B18&lt;3.15,B18&gt;=3.05,A18&lt;5.45,H18&gt;=5.245,B18&lt;3.65,F18&lt;1.5),1.5,IF(AND(G18&gt;=0.735,H18&lt;13.665,H18&gt;=6.982,D18&gt;=1.25,F18&lt;2.5,F18&gt;=1.5),4.2,IF(AND(H18&lt;14.03,H18&gt;=13.665,H18&gt;=6.982,D18&gt;=1.25,F18&lt;2.5,F18&gt;=1.5),4.8,IF(AND(A18&gt;=6.6,H18&gt;=5.767,H18&lt;13.646,D18&lt;2.05,F18&gt;=2.5,F18&gt;=1.5),6.05,IF(AND(G18&gt;=0.934,B18&gt;=3.15,B18&gt;=3.05,A18&lt;5.45,H18&gt;=5.245,B18&lt;3.65,F18&lt;1.5),1.7,IF(AND(D18&gt;=1.55,G18&lt;0.735,H18&lt;13.665,H18&gt;=6.982,D18&gt;=1.25,F18&lt;2.5,F18&gt;=1.5),5.1,IF(AND(D18&lt;1.45,H18&gt;=14.03,H18&gt;=13.665,H18&gt;=6.982,D18&gt;=1.25,F18&lt;2.5,F18&gt;=1.5),4.7,IF(AND(D18&gt;=1.45,H18&gt;=14.03,H18&gt;=13.665,H18&gt;=6.982,D18&gt;=1.25,F18&lt;2.5,F18&gt;=1.5),4.5,IF(AND(A18&gt;=6.2,A18&lt;6.6,H18&gt;=5.767,H18&lt;13.646,D18&lt;2.05,F18&gt;=2.5,F18&gt;=1.5),5.325,IF(AND(B18&lt;3.25,G18&lt;0.934,B18&gt;=3.15,B18&gt;=3.05,A18&lt;5.45,H18&gt;=5.245,B18&lt;3.65,F18&lt;1.5),1.3,IF(AND(D18&lt;1.35,D18&lt;1.55,G18&lt;0.735,H18&lt;13.665,H18&gt;=6.982,D18&gt;=1.25,F18&lt;2.5,F18&gt;=1.5),4.25,IF(AND(H18&lt;8.435,A18&lt;6.2,A18&lt;6.6,H18&gt;=5.767,H18&lt;13.646,D18&lt;2.05,F18&gt;=2.5,F18&gt;=1.5),5.1,IF(AND(H18&gt;=8.435,A18&lt;6.2,A18&lt;6.6,H18&gt;=5.767,H18&lt;13.646,D18&lt;2.05,F18&gt;=2.5,F18&gt;=1.5),4.9,IF(AND(A18&gt;=5.15,B18&gt;=3.25,G18&lt;0.934,B18&gt;=3.15,B18&gt;=3.05,A18&lt;5.45,H18&gt;=5.245,B18&lt;3.65,F18&lt;1.5),1.5,IF(AND(B18&lt;2.9,D18&gt;=1.35,D18&lt;1.55,G18&lt;0.735,H18&lt;13.665,H18&gt;=6.982,D18&gt;=1.25,F18&lt;2.5,F18&gt;=1.5),4.6,IF(AND(B18&gt;=2.9,D18&gt;=1.35,D18&lt;1.55,G18&lt;0.735,H18&lt;13.665,H18&gt;=6.982,D18&gt;=1.25,F18&lt;2.5,F18&gt;=1.5),4.52,IF(AND(G18&gt;=0.862,A18&lt;5.15,B18&gt;=3.25,G18&lt;0.934,B18&gt;=3.15,B18&gt;=3.05,A18&lt;5.45,H18&gt;=5.245,B18&lt;3.65,F18&lt;1.5),1.5,IF(AND(H18&lt;9.35,G18&lt;0.862,A18&lt;5.15,B18&gt;=3.25,G18&lt;0.934,B18&gt;=3.15,B18&gt;=3.05,A18&lt;5.45,H18&gt;=5.245,B18&lt;3.65,F18&lt;1.5),1.38,IF(AND(H18&gt;=9.35,G18&lt;0.862,A18&lt;5.15,B18&gt;=3.25,G18&lt;0.934,B18&gt;=3.15,B18&gt;=3.05,A18&lt;5.45,H18&gt;=5.245,B18&lt;3.65,F18&lt;1.5),1.4,"shouldnthappen"))))))))))))))))))))))))))))))))))))</f>
        <v>1.5</v>
      </c>
      <c r="O18" s="1" t="n">
        <f aca="false">IF(AND(B18&lt;2.75,A18&lt;5.55),3.96,IF(AND(H18&lt;9.205,A18&lt;5.9,A18&gt;=5.55),3.85,IF(AND(A18&lt;4.35,D18&lt;0.35,B18&gt;=2.75,A18&lt;5.55),1.1,IF(AND(B18&lt;3.65,D18&gt;=0.35,B18&gt;=2.75,A18&lt;5.55),1.65,IF(AND(B18&gt;=3.65,D18&gt;=0.35,B18&gt;=2.75,A18&lt;5.55),1.9,IF(AND(G18&gt;=0.732,H18&gt;=9.205,A18&lt;5.9,A18&gt;=5.55),4.9,IF(AND(G18&lt;0.273,G18&lt;0.732,H18&gt;=9.205,A18&lt;5.9,A18&gt;=5.55),4.5,IF(AND(A18&lt;6.3,G18&lt;0.422,F18&lt;2.5,A18&gt;=5.9,A18&gt;=5.55),5.1,IF(AND(A18&gt;=6.3,G18&lt;0.422,F18&lt;2.5,A18&gt;=5.9,A18&gt;=5.55),4.76,IF(AND(B18&lt;2.4,G18&gt;=0.422,F18&lt;2.5,A18&gt;=5.9,A18&gt;=5.55),4.45,IF(AND(A18&gt;=7,G18&gt;=0.628,F18&gt;=2.5,A18&gt;=5.9,A18&gt;=5.55),6.45,IF(AND(D18&lt;0.15,H18&lt;13.924,A18&gt;=4.35,D18&lt;0.35,B18&gt;=2.75,A18&lt;5.55),1.5,IF(AND(B18&lt;3.15,H18&gt;=13.924,A18&gt;=4.35,D18&lt;0.35,B18&gt;=2.75,A18&lt;5.55),1.56,IF(AND(B18&gt;=3.15,H18&gt;=13.924,A18&gt;=4.35,D18&lt;0.35,B18&gt;=2.75,A18&lt;5.55),1.3,IF(AND(H18&lt;14.316,G18&gt;=0.273,G18&lt;0.732,H18&gt;=9.205,A18&lt;5.9,A18&gt;=5.55),3.95,IF(AND(H18&gt;=14.316,G18&gt;=0.273,G18&lt;0.732,H18&gt;=9.205,A18&lt;5.9,A18&gt;=5.55),4.1,IF(AND(A18&lt;6.2,B18&gt;=2.4,G18&gt;=0.422,F18&lt;2.5,A18&gt;=5.9,A18&gt;=5.55),4.3,IF(AND(A18&gt;=7.05,G18&lt;0.364,G18&lt;0.628,F18&gt;=2.5,A18&gt;=5.9,A18&gt;=5.55),6.1,IF(AND(A18&gt;=7.55,G18&gt;=0.364,G18&lt;0.628,F18&gt;=2.5,A18&gt;=5.9,A18&gt;=5.55),6.4,IF(AND(A18&lt;6.15,A18&lt;7,G18&gt;=0.628,F18&gt;=2.5,A18&gt;=5.9,A18&gt;=5.55),4.9,IF(AND(D18&lt;1.45,A18&gt;=6.2,B18&gt;=2.4,G18&gt;=0.422,F18&lt;2.5,A18&gt;=5.9,A18&gt;=5.55),4.64,IF(AND(D18&gt;=1.45,A18&gt;=6.2,B18&gt;=2.4,G18&gt;=0.422,F18&lt;2.5,A18&gt;=5.9,A18&gt;=5.55),4.9,IF(AND(D18&lt;1.65,A18&lt;7.05,G18&lt;0.364,G18&lt;0.628,F18&gt;=2.5,A18&gt;=5.9,A18&gt;=5.55),5.1,IF(AND(D18&gt;=2.35,A18&lt;7.55,G18&gt;=0.364,G18&lt;0.628,F18&gt;=2.5,A18&gt;=5.9,A18&gt;=5.55),5.633,IF(AND(D18&lt;2.15,A18&gt;=6.15,A18&lt;7,G18&gt;=0.628,F18&gt;=2.5,A18&gt;=5.9,A18&gt;=5.55),5.1,IF(AND(D18&gt;=2.15,A18&gt;=6.15,A18&lt;7,G18&gt;=0.628,F18&gt;=2.5,A18&gt;=5.9,A18&gt;=5.55),5.267,IF(AND(A18&lt;4.9,A18&lt;5.05,D18&gt;=0.15,H18&lt;13.924,A18&gt;=4.35,D18&lt;0.35,B18&gt;=2.75,A18&lt;5.55),1.375,IF(AND(A18&gt;=4.9,A18&lt;5.05,D18&gt;=0.15,H18&lt;13.924,A18&gt;=4.35,D18&lt;0.35,B18&gt;=2.75,A18&lt;5.55),1.3,IF(AND(A18&lt;5.45,A18&gt;=5.05,D18&gt;=0.15,H18&lt;13.924,A18&gt;=4.35,D18&lt;0.35,B18&gt;=2.75,A18&lt;5.55),1.475,IF(AND(A18&gt;=5.45,A18&gt;=5.05,D18&gt;=0.15,H18&lt;13.924,A18&gt;=4.35,D18&lt;0.35,B18&gt;=2.75,A18&lt;5.55),1.4,IF(AND(B18&gt;=3.25,D18&lt;2.35,A18&lt;7.55,G18&gt;=0.364,G18&lt;0.628,F18&gt;=2.5,A18&gt;=5.9,A18&gt;=5.55),5.7,IF(AND(G18&lt;0.006,G18&lt;0.107,D18&gt;=1.65,A18&lt;7.05,G18&lt;0.364,G18&lt;0.628,F18&gt;=2.5,A18&gt;=5.9,A18&gt;=5.55),5.5,IF(AND(G18&gt;=0.006,G18&lt;0.107,D18&gt;=1.65,A18&lt;7.05,G18&lt;0.364,G18&lt;0.628,F18&gt;=2.5,A18&gt;=5.9,A18&gt;=5.55),5.667,IF(AND(D18&lt;2.2,G18&gt;=0.107,D18&gt;=1.65,A18&lt;7.05,G18&lt;0.364,G18&lt;0.628,F18&gt;=2.5,A18&gt;=5.9,A18&gt;=5.55),5.35,IF(AND(D18&gt;=2.2,G18&gt;=0.107,D18&gt;=1.65,A18&lt;7.05,G18&lt;0.364,G18&lt;0.628,F18&gt;=2.5,A18&gt;=5.9,A18&gt;=5.55),5.2,IF(AND(D18&lt;2.25,B18&lt;3.25,D18&lt;2.35,A18&lt;7.55,G18&gt;=0.364,G18&lt;0.628,F18&gt;=2.5,A18&gt;=5.9,A18&gt;=5.55),5.8,IF(AND(D18&gt;=2.25,B18&lt;3.25,D18&lt;2.35,A18&lt;7.55,G18&gt;=0.364,G18&lt;0.628,F18&gt;=2.5,A18&gt;=5.9,A18&gt;=5.55),5.9,"shouldnthappen")))))))))))))))))))))))))))))))))))))</f>
        <v>3.85</v>
      </c>
      <c r="P18" s="1" t="n">
        <f aca="false">IF(AND(D18&gt;=0.75,A18&lt;5.55),3.9,IF(AND(H18&lt;7.482,A18&gt;=5.55),3.45,IF(AND(B18&gt;=3.15,B18&lt;3.25,D18&lt;0.75,A18&lt;5.55),1.262,IF(AND(G18&gt;=0.446,B18&lt;3.15,B18&lt;3.25,D18&lt;0.75,A18&lt;5.55),1.1,IF(AND(G18&lt;0.408,A18&lt;5.05,B18&gt;=3.25,D18&lt;0.75,A18&lt;5.55),1.4,IF(AND(G18&gt;=0.408,A18&lt;5.05,B18&gt;=3.25,D18&lt;0.75,A18&lt;5.55),1.233,IF(AND(G18&gt;=0.676,A18&gt;=5.05,B18&gt;=3.25,D18&lt;0.75,A18&lt;5.55),1.72,IF(AND(H18&lt;9.386,A18&lt;5.85,F18&lt;2.5,H18&gt;=7.482,A18&gt;=5.55),3.5,IF(AND(H18&gt;=9.386,A18&lt;5.85,F18&lt;2.5,H18&gt;=7.482,A18&gt;=5.55),4.275,IF(AND(H18&gt;=16.284,G18&lt;0.865,F18&gt;=2.5,H18&gt;=7.482,A18&gt;=5.55),6.6,IF(AND(G18&lt;0.912,G18&gt;=0.865,F18&gt;=2.5,H18&gt;=7.482,A18&gt;=5.55),4.8,IF(AND(G18&gt;=0.912,G18&gt;=0.865,F18&gt;=2.5,H18&gt;=7.482,A18&gt;=5.55),5.175,IF(AND(A18&gt;=4.95,G18&lt;0.446,B18&lt;3.15,B18&lt;3.25,D18&lt;0.75,A18&lt;5.55),1.6,IF(AND(H18&gt;=12.974,G18&lt;0.676,A18&gt;=5.05,B18&gt;=3.25,D18&lt;0.75,A18&lt;5.55),1.3,IF(AND(D18&lt;1.45,H18&lt;13.531,A18&gt;=5.85,F18&lt;2.5,H18&gt;=7.482,A18&gt;=5.55),4.2,IF(AND(D18&gt;=1.45,H18&lt;13.531,A18&gt;=5.85,F18&lt;2.5,H18&gt;=7.482,A18&gt;=5.55),4.967,IF(AND(G18&lt;0.187,H18&gt;=13.531,A18&gt;=5.85,F18&lt;2.5,H18&gt;=7.482,A18&gt;=5.55),5,IF(AND(H18&gt;=12.675,A18&lt;4.95,G18&lt;0.446,B18&lt;3.15,B18&lt;3.25,D18&lt;0.75,A18&lt;5.55),1.5,IF(AND(H18&lt;10.826,H18&lt;12.974,G18&lt;0.676,A18&gt;=5.05,B18&gt;=3.25,D18&lt;0.75,A18&lt;5.55),1.46,IF(AND(H18&gt;=10.826,H18&lt;12.974,G18&lt;0.676,A18&gt;=5.05,B18&gt;=3.25,D18&lt;0.75,A18&lt;5.55),1.4,IF(AND(A18&lt;6.15,G18&gt;=0.187,H18&gt;=13.531,A18&gt;=5.85,F18&lt;2.5,H18&gt;=7.482,A18&gt;=5.55),4.7,IF(AND(A18&lt;6.85,B18&lt;2.95,H18&lt;16.284,G18&lt;0.865,F18&gt;=2.5,H18&gt;=7.482,A18&gt;=5.55),5.32,IF(AND(A18&gt;=6.85,B18&lt;2.95,H18&lt;16.284,G18&lt;0.865,F18&gt;=2.5,H18&gt;=7.482,A18&gt;=5.55),6.567,IF(AND(A18&lt;4.85,H18&lt;12.675,A18&lt;4.95,G18&lt;0.446,B18&lt;3.15,B18&lt;3.25,D18&lt;0.75,A18&lt;5.55),1.4,IF(AND(A18&gt;=4.85,H18&lt;12.675,A18&lt;4.95,G18&lt;0.446,B18&lt;3.15,B18&lt;3.25,D18&lt;0.75,A18&lt;5.55),1.5,IF(AND(B18&lt;3.1,A18&gt;=6.15,G18&gt;=0.187,H18&gt;=13.531,A18&gt;=5.85,F18&lt;2.5,H18&gt;=7.482,A18&gt;=5.55),4.467,IF(AND(B18&gt;=3.1,A18&gt;=6.15,G18&gt;=0.187,H18&gt;=13.531,A18&gt;=5.85,F18&lt;2.5,H18&gt;=7.482,A18&gt;=5.55),4.7,IF(AND(G18&gt;=0.379,B18&lt;3.15,B18&gt;=2.95,H18&lt;16.284,G18&lt;0.865,F18&gt;=2.5,H18&gt;=7.482,A18&gt;=5.55),5.733,IF(AND(A18&lt;6.6,B18&gt;=3.15,B18&gt;=2.95,H18&lt;16.284,G18&lt;0.865,F18&gt;=2.5,H18&gt;=7.482,A18&gt;=5.55),5.38,IF(AND(A18&lt;6.7,G18&lt;0.379,B18&lt;3.15,B18&gt;=2.95,H18&lt;16.284,G18&lt;0.865,F18&gt;=2.5,H18&gt;=7.482,A18&gt;=5.55),5.3,IF(AND(A18&gt;=6.7,G18&lt;0.379,B18&lt;3.15,B18&gt;=2.95,H18&lt;16.284,G18&lt;0.865,F18&gt;=2.5,H18&gt;=7.482,A18&gt;=5.55),5.16,IF(AND(A18&lt;7.05,A18&gt;=6.6,B18&gt;=3.15,B18&gt;=2.95,H18&lt;16.284,G18&lt;0.865,F18&gt;=2.5,H18&gt;=7.482,A18&gt;=5.55),5.78,IF(AND(A18&gt;=7.05,A18&gt;=6.6,B18&gt;=3.15,B18&gt;=2.95,H18&lt;16.284,G18&lt;0.865,F18&gt;=2.5,H18&gt;=7.482,A18&gt;=5.55),6.1,"shouldnthappen")))))))))))))))))))))))))))))))))</f>
        <v>3.45</v>
      </c>
      <c r="Q18" s="1" t="n">
        <f aca="false">IF(AND(G18&gt;=0.422,B18&lt;3.25,F18&lt;1.5),1.25,IF(AND(G18&gt;=0.082,G18&lt;0.125,F18&gt;=1.5),6.7,IF(AND(G18&lt;0.251,G18&lt;0.422,B18&lt;3.25,F18&lt;1.5),1.38,IF(AND(G18&gt;=0.251,G18&lt;0.422,B18&lt;3.25,F18&lt;1.5),1.55,IF(AND(G18&gt;=0.385,G18&lt;0.633,B18&gt;=3.25,F18&lt;1.5),1.367,IF(AND(B18&lt;3.35,G18&gt;=0.633,B18&gt;=3.25,F18&lt;1.5),1.7,IF(AND(A18&lt;5.85,G18&lt;0.082,G18&lt;0.125,F18&gt;=1.5),4.5,IF(AND(F18&gt;=2.5,D18&lt;1.6,G18&gt;=0.125,F18&gt;=1.5),5.05,IF(AND(H18&gt;=16.774,D18&gt;=1.6,G18&gt;=0.125,F18&gt;=1.5),6.4,IF(AND(D18&gt;=0.5,G18&lt;0.385,G18&lt;0.633,B18&gt;=3.25,F18&lt;1.5),1.6,IF(AND(B18&lt;3.6,B18&gt;=3.35,G18&gt;=0.633,B18&gt;=3.25,F18&lt;1.5),1.55,IF(AND(B18&gt;=3.6,B18&gt;=3.35,G18&gt;=0.633,B18&gt;=3.25,F18&lt;1.5),1.6,IF(AND(D18&lt;1.65,A18&gt;=5.85,G18&lt;0.082,G18&lt;0.125,F18&gt;=1.5),4.7,IF(AND(A18&lt;5.3,F18&lt;2.5,D18&lt;1.6,G18&gt;=0.125,F18&gt;=1.5),3.15,IF(AND(B18&gt;=3.2,H18&lt;16.774,D18&gt;=1.6,G18&gt;=0.125,F18&gt;=1.5),5.675,IF(AND(H18&lt;11.767,D18&lt;0.5,G18&lt;0.385,G18&lt;0.633,B18&gt;=3.25,F18&lt;1.5),1.5,IF(AND(H18&gt;=11.767,D18&lt;0.5,G18&lt;0.385,G18&lt;0.633,B18&gt;=3.25,F18&lt;1.5),1.367,IF(AND(H18&lt;8.367,D18&gt;=1.65,A18&gt;=5.85,G18&lt;0.082,G18&lt;0.125,F18&gt;=1.5),5.7,IF(AND(H18&gt;=8.367,D18&gt;=1.65,A18&gt;=5.85,G18&lt;0.082,G18&lt;0.125,F18&gt;=1.5),5.575,IF(AND(A18&gt;=7.1,B18&lt;3.2,H18&lt;16.774,D18&gt;=1.6,G18&gt;=0.125,F18&gt;=1.5),6.3,IF(AND(H18&gt;=15.395,B18&lt;2.85,A18&gt;=5.3,F18&lt;2.5,D18&lt;1.6,G18&gt;=0.125,F18&gt;=1.5),4.8,IF(AND(H18&lt;8.486,B18&gt;=2.85,A18&gt;=5.3,F18&lt;2.5,D18&lt;1.6,G18&gt;=0.125,F18&gt;=1.5),3.85,IF(AND(D18&gt;=2.1,A18&lt;7.1,B18&lt;3.2,H18&lt;16.774,D18&gt;=1.6,G18&gt;=0.125,F18&gt;=1.5),5.5,IF(AND(B18&gt;=2.75,H18&lt;15.395,B18&lt;2.85,A18&gt;=5.3,F18&lt;2.5,D18&lt;1.6,G18&gt;=0.125,F18&gt;=1.5),4.489,IF(AND(H18&gt;=15.168,H18&gt;=8.486,B18&gt;=2.85,A18&gt;=5.3,F18&lt;2.5,D18&lt;1.6,G18&gt;=0.125,F18&gt;=1.5),4.7,IF(AND(G18&gt;=0.519,D18&lt;2.1,A18&lt;7.1,B18&lt;3.2,H18&lt;16.774,D18&gt;=1.6,G18&gt;=0.125,F18&gt;=1.5),4.925,IF(AND(G18&gt;=0.897,B18&lt;2.75,H18&lt;15.395,B18&lt;2.85,A18&gt;=5.3,F18&lt;2.5,D18&lt;1.6,G18&gt;=0.125,F18&gt;=1.5),4.567,IF(AND(A18&lt;5.65,H18&lt;15.168,H18&gt;=8.486,B18&gt;=2.85,A18&gt;=5.3,F18&lt;2.5,D18&lt;1.6,G18&gt;=0.125,F18&gt;=1.5),4.5,IF(AND(G18&lt;0.23,G18&lt;0.519,D18&lt;2.1,A18&lt;7.1,B18&lt;3.2,H18&lt;16.774,D18&gt;=1.6,G18&gt;=0.125,F18&gt;=1.5),5,IF(AND(A18&lt;5.9,G18&lt;0.897,B18&lt;2.75,H18&lt;15.395,B18&lt;2.85,A18&gt;=5.3,F18&lt;2.5,D18&lt;1.6,G18&gt;=0.125,F18&gt;=1.5),4.1,IF(AND(A18&gt;=5.9,G18&lt;0.897,B18&lt;2.75,H18&lt;15.395,B18&lt;2.85,A18&gt;=5.3,F18&lt;2.5,D18&lt;1.6,G18&gt;=0.125,F18&gt;=1.5),4.5,IF(AND(A18&lt;6.05,A18&gt;=5.65,H18&lt;15.168,H18&gt;=8.486,B18&gt;=2.85,A18&gt;=5.3,F18&lt;2.5,D18&lt;1.6,G18&gt;=0.125,F18&gt;=1.5),4.2,IF(AND(A18&gt;=6.05,A18&gt;=5.65,H18&lt;15.168,H18&gt;=8.486,B18&gt;=2.85,A18&gt;=5.3,F18&lt;2.5,D18&lt;1.6,G18&gt;=0.125,F18&gt;=1.5),4.35,IF(AND(D18&lt;1.95,G18&gt;=0.23,G18&lt;0.519,D18&lt;2.1,A18&lt;7.1,B18&lt;3.2,H18&lt;16.774,D18&gt;=1.6,G18&gt;=0.125,F18&gt;=1.5),5.3,IF(AND(D18&gt;=1.95,G18&gt;=0.23,G18&lt;0.519,D18&lt;2.1,A18&lt;7.1,B18&lt;3.2,H18&lt;16.774,D18&gt;=1.6,G18&gt;=0.125,F18&gt;=1.5),5.2,"shouldnthappen")))))))))))))))))))))))))))))))))))</f>
        <v>1.5</v>
      </c>
      <c r="R18" s="1" t="n">
        <f aca="false">IF(AND(G18&gt;=0.901,F18&lt;1.5),1.9,IF(AND(H18&lt;5.523,D18&lt;0.35,G18&lt;0.901,F18&lt;1.5),1,IF(AND(B18&lt;3.6,D18&gt;=0.35,G18&lt;0.901,F18&lt;1.5),1.575,IF(AND(B18&gt;=3.6,D18&gt;=0.35,G18&lt;0.901,F18&lt;1.5),1.5,IF(AND(G18&gt;=0.837,D18&lt;1.15,D18&lt;1.45,F18&gt;=1.5),3,IF(AND(G18&gt;=0.66,D18&gt;=1.15,D18&lt;1.45,F18&gt;=1.5),4,IF(AND(F18&gt;=2.5,D18&lt;1.55,D18&gt;=1.45,F18&gt;=1.5),5.025,IF(AND(F18&lt;2.5,D18&gt;=1.55,D18&gt;=1.45,F18&gt;=1.5),4.933,IF(AND(B18&lt;2.45,G18&lt;0.837,D18&lt;1.15,D18&lt;1.45,F18&gt;=1.5),3.3,IF(AND(B18&gt;=2.45,G18&lt;0.837,D18&lt;1.15,D18&lt;1.45,F18&gt;=1.5),3.86,IF(AND(B18&gt;=3.05,F18&lt;2.5,D18&lt;1.55,D18&gt;=1.45,F18&gt;=1.5),4.8,IF(AND(D18&gt;=2.45,F18&gt;=2.5,D18&gt;=1.55,D18&gt;=1.45,F18&gt;=1.5),5.875,IF(AND(H18&lt;13.187,G18&lt;0.217,H18&gt;=5.523,D18&lt;0.35,G18&lt;0.901,F18&lt;1.5),1.4,IF(AND(H18&gt;=13.187,G18&lt;0.217,H18&gt;=5.523,D18&lt;0.35,G18&lt;0.901,F18&lt;1.5),1.5,IF(AND(G18&lt;0.33,G18&gt;=0.217,H18&gt;=5.523,D18&lt;0.35,G18&lt;0.901,F18&lt;1.5),1.28,IF(AND(A18&lt;6.05,D18&lt;1.35,G18&lt;0.66,D18&gt;=1.15,D18&lt;1.45,F18&gt;=1.5),4.175,IF(AND(A18&gt;=6.05,D18&lt;1.35,G18&lt;0.66,D18&gt;=1.15,D18&lt;1.45,F18&gt;=1.5),4.3,IF(AND(A18&lt;5.65,D18&gt;=1.35,G18&lt;0.66,D18&gt;=1.15,D18&lt;1.45,F18&gt;=1.5),3.9,IF(AND(A18&gt;=5.65,D18&gt;=1.35,G18&lt;0.66,D18&gt;=1.15,D18&lt;1.45,F18&gt;=1.5),4.52,IF(AND(A18&lt;6.25,B18&lt;3.05,F18&lt;2.5,D18&lt;1.55,D18&gt;=1.45,F18&gt;=1.5),4.5,IF(AND(A18&gt;=6.25,B18&lt;3.05,F18&lt;2.5,D18&lt;1.55,D18&gt;=1.45,F18&gt;=1.5),4.675,IF(AND(A18&gt;=7.25,D18&lt;2.45,F18&gt;=2.5,D18&gt;=1.55,D18&gt;=1.45,F18&gt;=1.5),6.433,IF(AND(D18&gt;=0.25,G18&gt;=0.33,G18&gt;=0.217,H18&gt;=5.523,D18&lt;0.35,G18&lt;0.901,F18&lt;1.5),1.4,IF(AND(A18&lt;6.15,A18&lt;7.25,D18&lt;2.45,F18&gt;=2.5,D18&gt;=1.55,D18&gt;=1.45,F18&gt;=1.5),5.025,IF(AND(H18&lt;6.439,D18&lt;0.25,G18&gt;=0.33,G18&gt;=0.217,H18&gt;=5.523,D18&lt;0.35,G18&lt;0.901,F18&lt;1.5),1.5,IF(AND(H18&gt;=6.439,D18&lt;0.25,G18&gt;=0.33,G18&gt;=0.217,H18&gt;=5.523,D18&lt;0.35,G18&lt;0.901,F18&lt;1.5),1.38,IF(AND(H18&gt;=13.711,A18&gt;=6.15,A18&lt;7.25,D18&lt;2.45,F18&gt;=2.5,D18&gt;=1.55,D18&gt;=1.45,F18&gt;=1.5),5.68,IF(AND(B18&gt;=3.3,H18&lt;13.711,A18&gt;=6.15,A18&lt;7.25,D18&lt;2.45,F18&gt;=2.5,D18&gt;=1.55,D18&gt;=1.45,F18&gt;=1.5),5.6,IF(AND(G18&lt;0.093,B18&lt;3.3,H18&lt;13.711,A18&gt;=6.15,A18&lt;7.25,D18&lt;2.45,F18&gt;=2.5,D18&gt;=1.55,D18&gt;=1.45,F18&gt;=1.5),5.56,IF(AND(D18&lt;1.95,G18&gt;=0.093,B18&lt;3.3,H18&lt;13.711,A18&gt;=6.15,A18&lt;7.25,D18&lt;2.45,F18&gt;=2.5,D18&gt;=1.55,D18&gt;=1.45,F18&gt;=1.5),5.3,IF(AND(B18&lt;3.15,D18&gt;=1.95,G18&gt;=0.093,B18&lt;3.3,H18&lt;13.711,A18&gt;=6.15,A18&lt;7.25,D18&lt;2.45,F18&gt;=2.5,D18&gt;=1.55,D18&gt;=1.45,F18&gt;=1.5),5.1,IF(AND(B18&gt;=3.15,D18&gt;=1.95,G18&gt;=0.093,B18&lt;3.3,H18&lt;13.711,A18&gt;=6.15,A18&lt;7.25,D18&lt;2.45,F18&gt;=2.5,D18&gt;=1.55,D18&gt;=1.45,F18&gt;=1.5),5.15,"shouldnthappen"))))))))))))))))))))))))))))))))</f>
        <v>1.5</v>
      </c>
      <c r="S18" s="1" t="n">
        <f aca="false">IF(AND(G18&gt;=0.859,D18&gt;=0.35,F18&lt;1.5),1.9,IF(AND(D18&lt;1.75,F18&gt;=2.5,F18&gt;=1.5),4.867,IF(AND(H18&lt;8.42,A18&lt;5.05,D18&lt;0.35,F18&lt;1.5),1.42,IF(AND(H18&gt;=14.877,A18&gt;=5.05,D18&lt;0.35,F18&lt;1.5),1.3,IF(AND(B18&lt;3.35,G18&lt;0.859,D18&gt;=0.35,F18&lt;1.5),1.7,IF(AND(B18&gt;=3.35,G18&lt;0.859,D18&gt;=0.35,F18&lt;1.5),1.5,IF(AND(A18&gt;=6.05,B18&lt;2.75,F18&lt;2.5,F18&gt;=1.5),4.733,IF(AND(G18&gt;=0.68,B18&gt;=2.75,F18&lt;2.5,F18&gt;=1.5),4.025,IF(AND(H18&gt;=16.284,D18&gt;=1.75,F18&gt;=2.5,F18&gt;=1.5),6.6,IF(AND(A18&lt;4.35,H18&gt;=8.42,A18&lt;5.05,D18&lt;0.35,F18&lt;1.5),1.1,IF(AND(G18&gt;=0.948,H18&lt;14.877,A18&gt;=5.05,D18&lt;0.35,F18&lt;1.5),1.7,IF(AND(A18&lt;5.3,A18&lt;6.05,B18&lt;2.75,F18&lt;2.5,F18&gt;=1.5),3,IF(AND(H18&gt;=15.168,G18&lt;0.68,B18&gt;=2.75,F18&lt;2.5,F18&gt;=1.5),4.75,IF(AND(H18&gt;=14.005,A18&gt;=4.35,H18&gt;=8.42,A18&lt;5.05,D18&lt;0.35,F18&lt;1.5),1.375,IF(AND(A18&gt;=5.55,G18&lt;0.948,H18&lt;14.877,A18&gt;=5.05,D18&lt;0.35,F18&lt;1.5),1.7,IF(AND(H18&lt;12.363,A18&gt;=5.3,A18&lt;6.05,B18&lt;2.75,F18&lt;2.5,F18&gt;=1.5),3.825,IF(AND(H18&gt;=12.363,A18&gt;=5.3,A18&lt;6.05,B18&lt;2.75,F18&lt;2.5,F18&gt;=1.5),4.033,IF(AND(H18&gt;=14.508,H18&lt;15.168,G18&lt;0.68,B18&gt;=2.75,F18&lt;2.5,F18&gt;=1.5),4.2,IF(AND(D18&gt;=2.35,D18&gt;=2.2,H18&lt;16.284,D18&gt;=1.75,F18&gt;=2.5,F18&gt;=1.5),5.267,IF(AND(G18&lt;0.231,H18&lt;14.005,A18&gt;=4.35,H18&gt;=8.42,A18&lt;5.05,D18&lt;0.35,F18&lt;1.5),1.4,IF(AND(H18&gt;=14.494,A18&lt;5.55,G18&lt;0.948,H18&lt;14.877,A18&gt;=5.05,D18&lt;0.35,F18&lt;1.5),1.6,IF(AND(A18&lt;6.1,H18&lt;14.508,H18&lt;15.168,G18&lt;0.68,B18&gt;=2.75,F18&lt;2.5,F18&gt;=1.5),4.5,IF(AND(A18&lt;6.1,H18&lt;11.8,D18&lt;2.2,H18&lt;16.284,D18&gt;=1.75,F18&gt;=2.5,F18&gt;=1.5),4.95,IF(AND(A18&gt;=6.1,H18&lt;11.8,D18&lt;2.2,H18&lt;16.284,D18&gt;=1.75,F18&gt;=2.5,F18&gt;=1.5),5.333,IF(AND(B18&lt;2.75,H18&gt;=11.8,D18&lt;2.2,H18&lt;16.284,D18&gt;=1.75,F18&gt;=2.5,F18&gt;=1.5),5.1,IF(AND(B18&gt;=3.15,D18&lt;2.35,D18&gt;=2.2,H18&lt;16.284,D18&gt;=1.75,F18&gt;=2.5,F18&gt;=1.5),5.5,IF(AND(B18&gt;=3.35,G18&gt;=0.231,H18&lt;14.005,A18&gt;=4.35,H18&gt;=8.42,A18&lt;5.05,D18&lt;0.35,F18&lt;1.5),1.3,IF(AND(H18&lt;13.869,H18&lt;14.494,A18&lt;5.55,G18&lt;0.948,H18&lt;14.877,A18&gt;=5.05,D18&lt;0.35,F18&lt;1.5),1.5,IF(AND(H18&gt;=13.869,H18&lt;14.494,A18&lt;5.55,G18&lt;0.948,H18&lt;14.877,A18&gt;=5.05,D18&lt;0.35,F18&lt;1.5),1.4,IF(AND(G18&lt;0.636,A18&gt;=6.1,H18&lt;14.508,H18&lt;15.168,G18&lt;0.68,B18&gt;=2.75,F18&lt;2.5,F18&gt;=1.5),4.68,IF(AND(G18&gt;=0.636,A18&gt;=6.1,H18&lt;14.508,H18&lt;15.168,G18&lt;0.68,B18&gt;=2.75,F18&lt;2.5,F18&gt;=1.5),4.4,IF(AND(B18&lt;2.85,B18&gt;=2.75,H18&gt;=11.8,D18&lt;2.2,H18&lt;16.284,D18&gt;=1.75,F18&gt;=2.5,F18&gt;=1.5),6.7,IF(AND(H18&lt;10.626,B18&lt;3.15,D18&lt;2.35,D18&gt;=2.2,H18&lt;16.284,D18&gt;=1.75,F18&gt;=2.5,F18&gt;=1.5),5.1,IF(AND(H18&gt;=10.626,B18&lt;3.15,D18&lt;2.35,D18&gt;=2.2,H18&lt;16.284,D18&gt;=1.75,F18&gt;=2.5,F18&gt;=1.5),5.2,IF(AND(G18&lt;0.378,B18&lt;3.35,G18&gt;=0.231,H18&lt;14.005,A18&gt;=4.35,H18&gt;=8.42,A18&lt;5.05,D18&lt;0.35,F18&lt;1.5),1.2,IF(AND(G18&gt;=0.378,B18&lt;3.35,G18&gt;=0.231,H18&lt;14.005,A18&gt;=4.35,H18&gt;=8.42,A18&lt;5.05,D18&lt;0.35,F18&lt;1.5),1.3,IF(AND(A18&lt;6.2,B18&gt;=2.85,B18&gt;=2.75,H18&gt;=11.8,D18&lt;2.2,H18&lt;16.284,D18&gt;=1.75,F18&gt;=2.5,F18&gt;=1.5),4.9,IF(AND(G18&lt;0.388,A18&gt;=6.2,B18&gt;=2.85,B18&gt;=2.75,H18&gt;=11.8,D18&lt;2.2,H18&lt;16.284,D18&gt;=1.75,F18&gt;=2.5,F18&gt;=1.5),5.52,IF(AND(G18&gt;=0.388,A18&gt;=6.2,B18&gt;=2.85,B18&gt;=2.75,H18&gt;=11.8,D18&lt;2.2,H18&lt;16.284,D18&gt;=1.75,F18&gt;=2.5,F18&gt;=1.5),5.7,"shouldnthappen")))))))))))))))))))))))))))))))))))))))</f>
        <v>1.5</v>
      </c>
      <c r="T18" s="1" t="n">
        <f aca="false">IF(AND(D18&gt;=0.8,A18&lt;5.45),3.7,IF(AND(D18&gt;=0.35,D18&lt;0.8,A18&lt;5.45),1.56,IF(AND(G18&lt;0.164,F18&lt;2.5,A18&gt;=5.45),1.6,IF(AND(H18&gt;=16.718,F18&gt;=2.5,A18&gt;=5.45),6.4,IF(AND(G18&gt;=0.719,H18&lt;16.718,F18&gt;=2.5,A18&gt;=5.45),5.05,IF(AND(A18&lt;4.35,A18&lt;5.05,D18&lt;0.35,D18&lt;0.8,A18&lt;5.45),1.1,IF(AND(H18&gt;=14.494,A18&gt;=5.05,D18&lt;0.35,D18&lt;0.8,A18&lt;5.45),1.6,IF(AND(G18&lt;0.338,D18&lt;1.25,G18&gt;=0.164,F18&lt;2.5,A18&gt;=5.45),4.1,IF(AND(H18&lt;8.397,D18&gt;=1.25,G18&gt;=0.164,F18&lt;2.5,A18&gt;=5.45),4,IF(AND(H18&lt;11.031,H18&lt;14.494,A18&gt;=5.05,D18&lt;0.35,D18&lt;0.8,A18&lt;5.45),1.5,IF(AND(H18&gt;=11.031,H18&lt;14.494,A18&gt;=5.05,D18&lt;0.35,D18&lt;0.8,A18&lt;5.45),1.44,IF(AND(B18&lt;2.65,H18&gt;=8.397,D18&gt;=1.25,G18&gt;=0.164,F18&lt;2.5,A18&gt;=5.45),4.767,IF(AND(H18&lt;7.388,G18&lt;0.487,G18&lt;0.719,H18&lt;16.718,F18&gt;=2.5,A18&gt;=5.45),5.067,IF(AND(G18&lt;0.533,G18&gt;=0.487,G18&lt;0.719,H18&lt;16.718,F18&gt;=2.5,A18&gt;=5.45),5.8,IF(AND(G18&gt;=0.533,G18&gt;=0.487,G18&lt;0.719,H18&lt;16.718,F18&gt;=2.5,A18&gt;=5.45),5.86,IF(AND(B18&lt;3.25,A18&gt;=4.95,A18&gt;=4.35,A18&lt;5.05,D18&lt;0.35,D18&lt;0.8,A18&lt;5.45),1.2,IF(AND(A18&lt;5.6,H18&lt;11.218,G18&gt;=0.338,D18&lt;1.25,G18&gt;=0.164,F18&lt;2.5,A18&gt;=5.45),3.7,IF(AND(A18&gt;=5.6,H18&lt;11.218,G18&gt;=0.338,D18&lt;1.25,G18&gt;=0.164,F18&lt;2.5,A18&gt;=5.45),3.5,IF(AND(H18&lt;12.668,H18&gt;=11.218,G18&gt;=0.338,D18&lt;1.25,G18&gt;=0.164,F18&lt;2.5,A18&gt;=5.45),3.9,IF(AND(H18&gt;=12.668,H18&gt;=11.218,G18&gt;=0.338,D18&lt;1.25,G18&gt;=0.164,F18&lt;2.5,A18&gt;=5.45),4,IF(AND(H18&gt;=15.705,B18&gt;=2.65,H18&gt;=8.397,D18&gt;=1.25,G18&gt;=0.164,F18&lt;2.5,A18&gt;=5.45),4.8,IF(AND(B18&lt;2.75,H18&gt;=7.388,G18&lt;0.487,G18&lt;0.719,H18&lt;16.718,F18&gt;=2.5,A18&gt;=5.45),5.26,IF(AND(B18&lt;2.95,A18&lt;4.5,A18&lt;4.95,A18&gt;=4.35,A18&lt;5.05,D18&lt;0.35,D18&lt;0.8,A18&lt;5.45),1.4,IF(AND(B18&gt;=2.95,A18&lt;4.5,A18&lt;4.95,A18&gt;=4.35,A18&lt;5.05,D18&lt;0.35,D18&lt;0.8,A18&lt;5.45),1.3,IF(AND(H18&gt;=13.924,A18&gt;=4.5,A18&lt;4.95,A18&gt;=4.35,A18&lt;5.05,D18&lt;0.35,D18&lt;0.8,A18&lt;5.45),1.5,IF(AND(G18&lt;0.252,B18&gt;=3.25,A18&gt;=4.95,A18&gt;=4.35,A18&lt;5.05,D18&lt;0.35,D18&lt;0.8,A18&lt;5.45),1.4,IF(AND(G18&gt;=0.252,B18&gt;=3.25,A18&gt;=4.95,A18&gt;=4.35,A18&lt;5.05,D18&lt;0.35,D18&lt;0.8,A18&lt;5.45),1.32,IF(AND(G18&gt;=0.473,H18&lt;15.705,B18&gt;=2.65,H18&gt;=8.397,D18&gt;=1.25,G18&gt;=0.164,F18&lt;2.5,A18&gt;=5.45),4.7,IF(AND(B18&gt;=3.15,B18&gt;=2.75,H18&gt;=7.388,G18&lt;0.487,G18&lt;0.719,H18&lt;16.718,F18&gt;=2.5,A18&gt;=5.45),5.7,IF(AND(B18&lt;3.15,H18&lt;13.924,A18&gt;=4.5,A18&lt;4.95,A18&gt;=4.35,A18&lt;5.05,D18&lt;0.35,D18&lt;0.8,A18&lt;5.45),1.433,IF(AND(B18&gt;=3.15,H18&lt;13.924,A18&gt;=4.5,A18&lt;4.95,A18&gt;=4.35,A18&lt;5.05,D18&lt;0.35,D18&lt;0.8,A18&lt;5.45),1.4,IF(AND(H18&gt;=14.81,G18&lt;0.473,H18&lt;15.705,B18&gt;=2.65,H18&gt;=8.397,D18&gt;=1.25,G18&gt;=0.164,F18&lt;2.5,A18&gt;=5.45),4.2,IF(AND(A18&lt;6.65,B18&lt;3.15,B18&gt;=2.75,H18&gt;=7.388,G18&lt;0.487,G18&lt;0.719,H18&lt;16.718,F18&gt;=2.5,A18&gt;=5.45),5.6,IF(AND(A18&gt;=6.65,B18&lt;3.15,B18&gt;=2.75,H18&gt;=7.388,G18&lt;0.487,G18&lt;0.719,H18&lt;16.718,F18&gt;=2.5,A18&gt;=5.45),5.4,IF(AND(A18&lt;6.15,H18&lt;14.81,G18&lt;0.473,H18&lt;15.705,B18&gt;=2.65,H18&gt;=8.397,D18&gt;=1.25,G18&gt;=0.164,F18&lt;2.5,A18&gt;=5.45),4.5,IF(AND(A18&gt;=6.15,H18&lt;14.81,G18&lt;0.473,H18&lt;15.705,B18&gt;=2.65,H18&gt;=8.397,D18&gt;=1.25,G18&gt;=0.164,F18&lt;2.5,A18&gt;=5.45),4.4,"shouldnthappen"))))))))))))))))))))))))))))))))))))</f>
        <v>1.6</v>
      </c>
      <c r="U18" s="1" t="n">
        <f aca="false">IF(AND(G18&gt;=0.934,F18&lt;1.5),1.7,IF(AND(D18&lt;0.15,D18&lt;0.25,G18&lt;0.934,F18&lt;1.5),1.38,IF(AND(H18&gt;=14.379,D18&gt;=0.25,G18&lt;0.934,F18&lt;1.5),1.7,IF(AND(A18&lt;5.3,D18&lt;1.35,F18&lt;2.5,F18&gt;=1.5),3.15,IF(AND(H18&lt;7.148,D18&gt;=1.35,F18&lt;2.5,F18&gt;=1.5),3.9,IF(AND(G18&lt;0.352,A18&lt;6.15,F18&gt;=2.5,F18&gt;=1.5),4.5,IF(AND(G18&gt;=0.352,A18&lt;6.15,F18&gt;=2.5,F18&gt;=1.5),4.92,IF(AND(B18&lt;2.85,A18&gt;=6.15,F18&gt;=2.5,F18&gt;=1.5),6.2,IF(AND(D18&gt;=0.45,H18&lt;14.379,D18&gt;=0.25,G18&lt;0.934,F18&lt;1.5),1.65,IF(AND(G18&gt;=0.857,A18&gt;=5.3,D18&lt;1.35,F18&lt;2.5,F18&gt;=1.5),4.3,IF(AND(A18&gt;=7.25,B18&gt;=2.85,A18&gt;=6.15,F18&gt;=2.5,F18&gt;=1.5),6.425,IF(AND(H18&lt;9.499,A18&lt;5.05,D18&gt;=0.15,D18&lt;0.25,G18&lt;0.934,F18&lt;1.5),1.4,IF(AND(A18&gt;=5.45,A18&gt;=5.05,D18&gt;=0.15,D18&lt;0.25,G18&lt;0.934,F18&lt;1.5),1.3,IF(AND(B18&gt;=4.15,D18&lt;0.45,H18&lt;14.379,D18&gt;=0.25,G18&lt;0.934,F18&lt;1.5),1.5,IF(AND(A18&gt;=5.75,G18&lt;0.857,A18&gt;=5.3,D18&lt;1.35,F18&lt;2.5,F18&gt;=1.5),4.02,IF(AND(A18&lt;6.65,G18&lt;0.333,H18&gt;=7.148,D18&gt;=1.35,F18&lt;2.5,F18&gt;=1.5),4.475,IF(AND(A18&gt;=6.65,G18&lt;0.333,H18&gt;=7.148,D18&gt;=1.35,F18&lt;2.5,F18&gt;=1.5),4.8,IF(AND(D18&gt;=1.45,G18&gt;=0.333,H18&gt;=7.148,D18&gt;=1.35,F18&lt;2.5,F18&gt;=1.5),4.85,IF(AND(G18&gt;=0.861,A18&lt;7.25,B18&gt;=2.85,A18&gt;=6.15,F18&gt;=2.5,F18&gt;=1.5),5.2,IF(AND(G18&lt;0.571,H18&gt;=9.499,A18&lt;5.05,D18&gt;=0.15,D18&lt;0.25,G18&lt;0.934,F18&lt;1.5),1.2,IF(AND(G18&gt;=0.571,H18&gt;=9.499,A18&lt;5.05,D18&gt;=0.15,D18&lt;0.25,G18&lt;0.934,F18&lt;1.5),1.3,IF(AND(H18&lt;9.283,A18&lt;5.45,A18&gt;=5.05,D18&gt;=0.15,D18&lt;0.25,G18&lt;0.934,F18&lt;1.5),1.5,IF(AND(H18&gt;=9.283,A18&lt;5.45,A18&gt;=5.05,D18&gt;=0.15,D18&lt;0.25,G18&lt;0.934,F18&lt;1.5),1.425,IF(AND(A18&lt;4.9,B18&lt;4.15,D18&lt;0.45,H18&lt;14.379,D18&gt;=0.25,G18&lt;0.934,F18&lt;1.5),1.4,IF(AND(A18&gt;=4.9,B18&lt;4.15,D18&lt;0.45,H18&lt;14.379,D18&gt;=0.25,G18&lt;0.934,F18&lt;1.5),1.325,IF(AND(G18&lt;0.572,A18&lt;5.75,G18&lt;0.857,A18&gt;=5.3,D18&lt;1.35,F18&lt;2.5,F18&gt;=1.5),3.65,IF(AND(G18&gt;=0.572,A18&lt;5.75,G18&lt;0.857,A18&gt;=5.3,D18&lt;1.35,F18&lt;2.5,F18&gt;=1.5),3.9,IF(AND(A18&lt;6.75,D18&lt;1.45,G18&gt;=0.333,H18&gt;=7.148,D18&gt;=1.35,F18&lt;2.5,F18&gt;=1.5),4.4,IF(AND(A18&gt;=6.75,D18&lt;1.45,G18&gt;=0.333,H18&gt;=7.148,D18&gt;=1.35,F18&lt;2.5,F18&gt;=1.5),4.78,IF(AND(A18&lt;6.6,B18&lt;3.25,G18&lt;0.861,A18&lt;7.25,B18&gt;=2.85,A18&gt;=6.15,F18&gt;=2.5,F18&gt;=1.5),5.333,IF(AND(H18&lt;11.461,B18&gt;=3.25,G18&lt;0.861,A18&lt;7.25,B18&gt;=2.85,A18&gt;=6.15,F18&gt;=2.5,F18&gt;=1.5),6.025,IF(AND(H18&gt;=11.461,B18&gt;=3.25,G18&lt;0.861,A18&lt;7.25,B18&gt;=2.85,A18&gt;=6.15,F18&gt;=2.5,F18&gt;=1.5),5.667,IF(AND(H18&gt;=14.564,A18&gt;=6.6,B18&lt;3.25,G18&lt;0.861,A18&lt;7.25,B18&gt;=2.85,A18&gt;=6.15,F18&gt;=2.5,F18&gt;=1.5),5.4,IF(AND(D18&gt;=2.35,H18&lt;14.564,A18&gt;=6.6,B18&lt;3.25,G18&lt;0.861,A18&lt;7.25,B18&gt;=2.85,A18&gt;=6.15,F18&gt;=2.5,F18&gt;=1.5),5.6,IF(AND(A18&lt;6.85,D18&lt;2.35,H18&lt;14.564,A18&gt;=6.6,B18&lt;3.25,G18&lt;0.861,A18&lt;7.25,B18&gt;=2.85,A18&gt;=6.15,F18&gt;=2.5,F18&gt;=1.5),5.9,IF(AND(A18&gt;=6.85,D18&lt;2.35,H18&lt;14.564,A18&gt;=6.6,B18&lt;3.25,G18&lt;0.861,A18&lt;7.25,B18&gt;=2.85,A18&gt;=6.15,F18&gt;=2.5,F18&gt;=1.5),5.78,"shouldnthappen"))))))))))))))))))))))))))))))))))))</f>
        <v>1.5</v>
      </c>
      <c r="V18" s="1" t="n">
        <f aca="false">IF(AND(H18&lt;5.748,A18&lt;5.05,D18&lt;0.75),1,IF(AND(B18&lt;3.15,H18&gt;=5.748,A18&lt;5.05,D18&lt;0.75),1.475,IF(AND(G18&gt;=0.801,D18&lt;0.25,A18&gt;=5.05,D18&lt;0.75),1.7,IF(AND(D18&gt;=0.45,D18&gt;=0.25,A18&gt;=5.05,D18&lt;0.75),1.7,IF(AND(B18&lt;2.35,F18&lt;2.5,B18&lt;2.75,D18&gt;=0.75),4.16,IF(AND(D18&lt;1.75,F18&gt;=2.5,B18&lt;2.75,D18&gt;=0.75),4.875,IF(AND(D18&gt;=1.75,F18&gt;=2.5,B18&lt;2.75,D18&gt;=0.75),5.333,IF(AND(H18&gt;=16.284,D18&gt;=1.55,B18&gt;=2.75,D18&gt;=0.75),6.6,IF(AND(H18&gt;=14.144,B18&gt;=3.15,H18&gt;=5.748,A18&lt;5.05,D18&lt;0.75),1.3,IF(AND(A18&lt;5.45,G18&lt;0.801,D18&lt;0.25,A18&gt;=5.05,D18&lt;0.75),1.5,IF(AND(A18&gt;=5.45,G18&lt;0.801,D18&lt;0.25,A18&gt;=5.05,D18&lt;0.75),1.34,IF(AND(B18&lt;3.75,D18&lt;0.45,D18&gt;=0.25,A18&gt;=5.05,D18&lt;0.75),1.467,IF(AND(B18&gt;=3.75,D18&lt;0.45,D18&gt;=0.25,A18&gt;=5.05,D18&lt;0.75),1.767,IF(AND(G18&gt;=0.896,B18&gt;=2.35,F18&lt;2.5,B18&lt;2.75,D18&gt;=0.75),4.9,IF(AND(H18&lt;15.504,D18&lt;1.35,D18&lt;1.55,B18&gt;=2.75,D18&gt;=0.75),4.2,IF(AND(H18&gt;=15.504,D18&lt;1.35,D18&lt;1.55,B18&gt;=2.75,D18&gt;=0.75),4.6,IF(AND(H18&lt;9.767,D18&gt;=1.35,D18&lt;1.55,B18&gt;=2.75,D18&gt;=0.75),5.1,IF(AND(A18&lt;4.5,H18&lt;14.144,B18&gt;=3.15,H18&gt;=5.748,A18&lt;5.05,D18&lt;0.75),1.3,IF(AND(A18&gt;=4.5,H18&lt;14.144,B18&gt;=3.15,H18&gt;=5.748,A18&lt;5.05,D18&lt;0.75),1.4,IF(AND(D18&gt;=1.15,G18&lt;0.896,B18&gt;=2.35,F18&lt;2.5,B18&lt;2.75,D18&gt;=0.75),4.04,IF(AND(B18&lt;2.9,H18&gt;=9.767,D18&gt;=1.35,D18&lt;1.55,B18&gt;=2.75,D18&gt;=0.75),4.8,IF(AND(D18&lt;1.7,A18&gt;=7.05,H18&lt;16.284,D18&gt;=1.55,B18&gt;=2.75,D18&gt;=0.75),5.8,IF(AND(D18&gt;=1.7,A18&gt;=7.05,H18&lt;16.284,D18&gt;=1.55,B18&gt;=2.75,D18&gt;=0.75),6.3,IF(AND(B18&lt;2.45,D18&lt;1.15,G18&lt;0.896,B18&gt;=2.35,F18&lt;2.5,B18&lt;2.75,D18&gt;=0.75),3.767,IF(AND(B18&gt;=2.45,D18&lt;1.15,G18&lt;0.896,B18&gt;=2.35,F18&lt;2.5,B18&lt;2.75,D18&gt;=0.75),3.167,IF(AND(B18&gt;=3.15,B18&gt;=2.9,H18&gt;=9.767,D18&gt;=1.35,D18&lt;1.55,B18&gt;=2.75,D18&gt;=0.75),4.7,IF(AND(D18&lt;1.9,D18&lt;2.05,A18&lt;7.05,H18&lt;16.284,D18&gt;=1.55,B18&gt;=2.75,D18&gt;=0.75),4.82,IF(AND(D18&gt;=1.9,D18&lt;2.05,A18&lt;7.05,H18&lt;16.284,D18&gt;=1.55,B18&gt;=2.75,D18&gt;=0.75),5.067,IF(AND(H18&lt;12.721,B18&lt;3.15,B18&gt;=2.9,H18&gt;=9.767,D18&gt;=1.35,D18&lt;1.55,B18&gt;=2.75,D18&gt;=0.75),4.5,IF(AND(H18&gt;=12.721,B18&lt;3.15,B18&gt;=2.9,H18&gt;=9.767,D18&gt;=1.35,D18&lt;1.55,B18&gt;=2.75,D18&gt;=0.75),4.433,IF(AND(H18&lt;9.525,G18&lt;0.364,D18&gt;=2.05,A18&lt;7.05,H18&lt;16.284,D18&gt;=1.55,B18&gt;=2.75,D18&gt;=0.75),5.1,IF(AND(A18&lt;6.25,G18&gt;=0.364,D18&gt;=2.05,A18&lt;7.05,H18&lt;16.284,D18&gt;=1.55,B18&gt;=2.75,D18&gt;=0.75),5.4,IF(AND(H18&lt;10.898,H18&gt;=9.525,G18&lt;0.364,D18&gt;=2.05,A18&lt;7.05,H18&lt;16.284,D18&gt;=1.55,B18&gt;=2.75,D18&gt;=0.75),5.6,IF(AND(H18&lt;8.711,A18&gt;=6.25,G18&gt;=0.364,D18&gt;=2.05,A18&lt;7.05,H18&lt;16.284,D18&gt;=1.55,B18&gt;=2.75,D18&gt;=0.75),5.7,IF(AND(H18&gt;=8.711,A18&gt;=6.25,G18&gt;=0.364,D18&gt;=2.05,A18&lt;7.05,H18&lt;16.284,D18&gt;=1.55,B18&gt;=2.75,D18&gt;=0.75),5.84,IF(AND(D18&lt;2.2,H18&gt;=10.898,H18&gt;=9.525,G18&lt;0.364,D18&gt;=2.05,A18&lt;7.05,H18&lt;16.284,D18&gt;=1.55,B18&gt;=2.75,D18&gt;=0.75),5.4,IF(AND(D18&gt;=2.2,H18&gt;=10.898,H18&gt;=9.525,G18&lt;0.364,D18&gt;=2.05,A18&lt;7.05,H18&lt;16.284,D18&gt;=1.55,B18&gt;=2.75,D18&gt;=0.75),5.3,"shouldnthappen")))))))))))))))))))))))))))))))))))))</f>
        <v>1.767</v>
      </c>
      <c r="W18" s="1" t="n">
        <f aca="false">IF(AND(H18&lt;6.926,D18&gt;=0.35,D18&lt;0.8),1.9,IF(AND(H18&gt;=6.926,D18&gt;=0.35,D18&lt;0.8),1.533,IF(AND(H18&lt;13.492,A18&lt;4.75,D18&lt;0.35,D18&lt;0.8),1.1,IF(AND(H18&gt;=13.492,A18&lt;4.75,D18&lt;0.35,D18&lt;0.8),1.375,IF(AND(B18&lt;2.75,A18&gt;=5.85,F18&lt;2.5,D18&gt;=0.8),4.833,IF(AND(B18&lt;3.3,A18&gt;=7.05,F18&gt;=2.5,D18&gt;=0.8),5.8,IF(AND(B18&gt;=3.3,A18&gt;=7.05,F18&gt;=2.5,D18&gt;=0.8),6.325,IF(AND(D18&gt;=0.25,A18&lt;5.05,A18&gt;=4.75,D18&lt;0.35,D18&lt;0.8),1.3,IF(AND(B18&lt;3.6,A18&gt;=5.05,A18&gt;=4.75,D18&lt;0.35,D18&lt;0.8),1.4,IF(AND(H18&lt;10.194,G18&lt;0.412,A18&lt;5.85,F18&lt;2.5,D18&gt;=0.8),4.133,IF(AND(H18&gt;=10.194,G18&lt;0.412,A18&lt;5.85,F18&lt;2.5,D18&gt;=0.8),4.5,IF(AND(A18&lt;5.35,G18&gt;=0.412,A18&lt;5.85,F18&lt;2.5,D18&gt;=0.8),3.15,IF(AND(A18&lt;6.2,B18&gt;=2.75,A18&gt;=5.85,F18&lt;2.5,D18&gt;=0.8),4.3,IF(AND(H18&lt;5.767,A18&lt;6.2,A18&lt;7.05,F18&gt;=2.5,D18&gt;=0.8),4.5,IF(AND(G18&gt;=0.861,A18&gt;=6.2,A18&lt;7.05,F18&gt;=2.5,D18&gt;=0.8),5.2,IF(AND(B18&lt;3.15,D18&lt;0.25,A18&lt;5.05,A18&gt;=4.75,D18&lt;0.35,D18&lt;0.8),1.55,IF(AND(A18&lt;5.45,B18&gt;=3.6,A18&gt;=5.05,A18&gt;=4.75,D18&lt;0.35,D18&lt;0.8),1.5,IF(AND(A18&gt;=5.45,B18&gt;=3.6,A18&gt;=5.05,A18&gt;=4.75,D18&lt;0.35,D18&lt;0.8),1.4,IF(AND(G18&gt;=0.772,A18&gt;=5.35,G18&gt;=0.412,A18&lt;5.85,F18&lt;2.5,D18&gt;=0.8),3.9,IF(AND(D18&gt;=1.45,A18&gt;=6.2,B18&gt;=2.75,A18&gt;=5.85,F18&lt;2.5,D18&gt;=0.8),4.775,IF(AND(G18&lt;0.5,H18&gt;=5.767,A18&lt;6.2,A18&lt;7.05,F18&gt;=2.5,D18&gt;=0.8),5.1,IF(AND(G18&gt;=0.5,H18&gt;=5.767,A18&lt;6.2,A18&lt;7.05,F18&gt;=2.5,D18&gt;=0.8),4.95,IF(AND(B18&gt;=3.25,G18&lt;0.861,A18&gt;=6.2,A18&lt;7.05,F18&gt;=2.5,D18&gt;=0.8),5.75,IF(AND(A18&lt;4.95,B18&gt;=3.15,D18&lt;0.25,A18&lt;5.05,A18&gt;=4.75,D18&lt;0.35,D18&lt;0.8),1.4,IF(AND(A18&lt;5.65,G18&lt;0.772,A18&gt;=5.35,G18&gt;=0.412,A18&lt;5.85,F18&lt;2.5,D18&gt;=0.8),3.6,IF(AND(A18&gt;=5.65,G18&lt;0.772,A18&gt;=5.35,G18&gt;=0.412,A18&lt;5.85,F18&lt;2.5,D18&gt;=0.8),3.5,IF(AND(B18&gt;=3.15,D18&lt;1.45,A18&gt;=6.2,B18&gt;=2.75,A18&gt;=5.85,F18&lt;2.5,D18&gt;=0.8),4.7,IF(AND(A18&gt;=6.65,B18&lt;3.25,G18&lt;0.861,A18&gt;=6.2,A18&lt;7.05,F18&gt;=2.5,D18&gt;=0.8),5.567,IF(AND(H18&lt;9.499,A18&gt;=4.95,B18&gt;=3.15,D18&lt;0.25,A18&lt;5.05,A18&gt;=4.75,D18&lt;0.35,D18&lt;0.8),1.4,IF(AND(H18&gt;=9.499,A18&gt;=4.95,B18&gt;=3.15,D18&lt;0.25,A18&lt;5.05,A18&gt;=4.75,D18&lt;0.35,D18&lt;0.8),1.2,IF(AND(G18&lt;0.765,B18&lt;3.15,D18&lt;1.45,A18&gt;=6.2,B18&gt;=2.75,A18&gt;=5.85,F18&lt;2.5,D18&gt;=0.8),4.4,IF(AND(G18&gt;=0.765,B18&lt;3.15,D18&lt;1.45,A18&gt;=6.2,B18&gt;=2.75,A18&gt;=5.85,F18&lt;2.5,D18&gt;=0.8),4.6,IF(AND(H18&lt;10.667,A18&lt;6.65,B18&lt;3.25,G18&lt;0.861,A18&gt;=6.2,A18&lt;7.05,F18&gt;=2.5,D18&gt;=0.8),5.167,IF(AND(G18&lt;0.627,H18&gt;=10.667,A18&lt;6.65,B18&lt;3.25,G18&lt;0.861,A18&gt;=6.2,A18&lt;7.05,F18&gt;=2.5,D18&gt;=0.8),5.64,IF(AND(G18&gt;=0.627,H18&gt;=10.667,A18&lt;6.65,B18&lt;3.25,G18&lt;0.861,A18&gt;=6.2,A18&lt;7.05,F18&gt;=2.5,D18&gt;=0.8),5.1,"shouldnthappen")))))))))))))))))))))))))))))))))))</f>
        <v>1.533</v>
      </c>
      <c r="X18" s="1" t="n">
        <f aca="false">IF(AND(B18&lt;3.05,H18&lt;6.697,A18&lt;5.45),4.1,IF(AND(B18&gt;=3.05,H18&lt;6.697,A18&lt;5.45),1.48,IF(AND(D18&lt;0.7,A18&lt;5.9,A18&gt;=5.45),1.4,IF(AND(A18&lt;4.35,B18&lt;3.3,H18&gt;=6.697,A18&lt;5.45),1.1,IF(AND(G18&lt;0.372,D18&gt;=0.7,A18&lt;5.9,A18&gt;=5.45),4.36,IF(AND(A18&gt;=4.9,A18&gt;=4.35,B18&lt;3.3,H18&gt;=6.697,A18&lt;5.45),1.6,IF(AND(H18&gt;=14.171,A18&lt;5.15,B18&gt;=3.3,H18&gt;=6.697,A18&lt;5.45),1.6,IF(AND(G18&lt;0.451,A18&gt;=5.15,B18&gt;=3.3,H18&gt;=6.697,A18&lt;5.45),1.367,IF(AND(G18&gt;=0.451,A18&gt;=5.15,B18&gt;=3.3,H18&gt;=6.697,A18&lt;5.45),1.5,IF(AND(G18&lt;0.332,D18&lt;1.45,F18&lt;2.5,A18&gt;=5.9,A18&gt;=5.45),4.35,IF(AND(A18&lt;6.15,D18&gt;=1.45,F18&lt;2.5,A18&gt;=5.9,A18&gt;=5.45),5.1,IF(AND(D18&gt;=2.4,G18&lt;0.432,F18&gt;=2.5,A18&gt;=5.9,A18&gt;=5.45),5.78,IF(AND(A18&lt;6.15,G18&gt;=0.432,F18&gt;=2.5,A18&gt;=5.9,A18&gt;=5.45),4.9,IF(AND(B18&lt;3.1,A18&lt;4.9,A18&gt;=4.35,B18&lt;3.3,H18&gt;=6.697,A18&lt;5.45),1.4,IF(AND(B18&gt;=3.1,A18&lt;4.9,A18&gt;=4.35,B18&lt;3.3,H18&gt;=6.697,A18&lt;5.45),1.3,IF(AND(G18&lt;0.343,H18&lt;14.171,A18&lt;5.15,B18&gt;=3.3,H18&gt;=6.697,A18&lt;5.45),1.433,IF(AND(G18&gt;=0.343,H18&lt;14.171,A18&lt;5.15,B18&gt;=3.3,H18&gt;=6.697,A18&lt;5.45),1.525,IF(AND(D18&lt;1.05,B18&lt;2.55,G18&gt;=0.372,D18&gt;=0.7,A18&lt;5.9,A18&gt;=5.45),3.7,IF(AND(H18&lt;10.596,B18&gt;=2.55,G18&gt;=0.372,D18&gt;=0.7,A18&lt;5.9,A18&gt;=5.45),3.525,IF(AND(H18&gt;=10.596,B18&gt;=2.55,G18&gt;=0.372,D18&gt;=0.7,A18&lt;5.9,A18&gt;=5.45),3.9,IF(AND(H18&lt;14.314,G18&gt;=0.332,D18&lt;1.45,F18&lt;2.5,A18&gt;=5.9,A18&gt;=5.45),4.4,IF(AND(H18&gt;=14.314,G18&gt;=0.332,D18&lt;1.45,F18&lt;2.5,A18&gt;=5.9,A18&gt;=5.45),4.7,IF(AND(H18&lt;13.906,A18&gt;=6.15,D18&gt;=1.45,F18&lt;2.5,A18&gt;=5.9,A18&gt;=5.45),4.675,IF(AND(H18&gt;=13.906,A18&gt;=6.15,D18&gt;=1.45,F18&lt;2.5,A18&gt;=5.9,A18&gt;=5.45),4.9,IF(AND(G18&lt;0.093,D18&lt;2.4,G18&lt;0.432,F18&gt;=2.5,A18&gt;=5.9,A18&gt;=5.45),5.6,IF(AND(B18&lt;2.95,A18&gt;=6.15,G18&gt;=0.432,F18&gt;=2.5,A18&gt;=5.9,A18&gt;=5.45),5.86,IF(AND(A18&lt;5.55,D18&gt;=1.05,B18&lt;2.55,G18&gt;=0.372,D18&gt;=0.7,A18&lt;5.9,A18&gt;=5.45),4,IF(AND(A18&gt;=5.55,D18&gt;=1.05,B18&lt;2.55,G18&gt;=0.372,D18&gt;=0.7,A18&lt;5.9,A18&gt;=5.45),3.9,IF(AND(D18&lt;1.7,G18&gt;=0.093,D18&lt;2.4,G18&lt;0.432,F18&gt;=2.5,A18&gt;=5.9,A18&gt;=5.45),5.05,IF(AND(G18&gt;=0.774,B18&gt;=2.95,A18&gt;=6.15,G18&gt;=0.432,F18&gt;=2.5,A18&gt;=5.9,A18&gt;=5.45),5.3,IF(AND(G18&gt;=0.312,D18&gt;=1.7,G18&gt;=0.093,D18&lt;2.4,G18&lt;0.432,F18&gt;=2.5,A18&gt;=5.9,A18&gt;=5.45),5.4,IF(AND(D18&lt;2.45,G18&lt;0.774,B18&gt;=2.95,A18&gt;=6.15,G18&gt;=0.432,F18&gt;=2.5,A18&gt;=5.9,A18&gt;=5.45),5.66,IF(AND(D18&gt;=2.45,G18&lt;0.774,B18&gt;=2.95,A18&gt;=6.15,G18&gt;=0.432,F18&gt;=2.5,A18&gt;=5.9,A18&gt;=5.45),6,IF(AND(G18&gt;=0.301,G18&lt;0.312,D18&gt;=1.7,G18&gt;=0.093,D18&lt;2.4,G18&lt;0.432,F18&gt;=2.5,A18&gt;=5.9,A18&gt;=5.45),5.1,IF(AND(A18&lt;6.45,G18&lt;0.301,G18&lt;0.312,D18&gt;=1.7,G18&gt;=0.093,D18&lt;2.4,G18&lt;0.432,F18&gt;=2.5,A18&gt;=5.9,A18&gt;=5.45),5.3,IF(AND(A18&gt;=6.45,G18&lt;0.301,G18&lt;0.312,D18&gt;=1.7,G18&gt;=0.093,D18&lt;2.4,G18&lt;0.432,F18&gt;=2.5,A18&gt;=5.9,A18&gt;=5.45),5.2,"shouldnthappen"))))))))))))))))))))))))))))))))))))</f>
        <v>1.4</v>
      </c>
      <c r="Y18" s="1" t="n">
        <f aca="false">IF(AND(H18&lt;6.51,F18&lt;1.5),1.8,IF(AND(H18&gt;=16.674,F18&gt;=1.5),6.533,IF(AND(D18&gt;=0.45,H18&gt;=6.51,F18&lt;1.5),1.667,IF(AND(H18&gt;=13.805,G18&lt;0.154,H18&lt;16.674,F18&gt;=1.5),6.7,IF(AND(D18&lt;0.15,A18&lt;5.05,D18&lt;0.45,H18&gt;=6.51,F18&lt;1.5),1.4,IF(AND(H18&gt;=13.586,A18&gt;=5.05,D18&lt;0.45,H18&gt;=6.51,F18&lt;1.5),1.3,IF(AND(F18&lt;2.5,H18&lt;13.805,G18&lt;0.154,H18&lt;16.674,F18&gt;=1.5),4.6,IF(AND(H18&lt;8.929,D18&lt;1.35,G18&gt;=0.154,H18&lt;16.674,F18&gt;=1.5),3.64,IF(AND(G18&lt;0.05,H18&lt;13.586,A18&gt;=5.05,D18&lt;0.45,H18&gt;=6.51,F18&lt;1.5),1.4,IF(AND(G18&gt;=0.107,F18&gt;=2.5,H18&lt;13.805,G18&lt;0.154,H18&lt;16.674,F18&gt;=1.5),5.3,IF(AND(B18&gt;=2.75,H18&gt;=8.929,D18&lt;1.35,G18&gt;=0.154,H18&lt;16.674,F18&gt;=1.5),4.433,IF(AND(D18&gt;=1.55,F18&lt;2.5,D18&gt;=1.35,G18&gt;=0.154,H18&lt;16.674,F18&gt;=1.5),4.975,IF(AND(H18&lt;6.93,F18&gt;=2.5,D18&gt;=1.35,G18&gt;=0.154,H18&lt;16.674,F18&gt;=1.5),4.5,IF(AND(H18&lt;12.675,G18&lt;0.217,D18&gt;=0.15,A18&lt;5.05,D18&lt;0.45,H18&gt;=6.51,F18&lt;1.5),1.4,IF(AND(H18&gt;=12.675,G18&lt;0.217,D18&gt;=0.15,A18&lt;5.05,D18&lt;0.45,H18&gt;=6.51,F18&lt;1.5),1.5,IF(AND(A18&lt;4.65,G18&gt;=0.217,D18&gt;=0.15,A18&lt;5.05,D18&lt;0.45,H18&gt;=6.51,F18&lt;1.5),1.35,IF(AND(D18&lt;0.25,G18&gt;=0.05,H18&lt;13.586,A18&gt;=5.05,D18&lt;0.45,H18&gt;=6.51,F18&lt;1.5),1.467,IF(AND(D18&gt;=0.25,G18&gt;=0.05,H18&lt;13.586,A18&gt;=5.05,D18&lt;0.45,H18&gt;=6.51,F18&lt;1.5),1.5,IF(AND(H18&lt;9.15,G18&lt;0.107,F18&gt;=2.5,H18&lt;13.805,G18&lt;0.154,H18&lt;16.674,F18&gt;=1.5),5.7,IF(AND(H18&gt;=9.15,G18&lt;0.107,F18&gt;=2.5,H18&lt;13.805,G18&lt;0.154,H18&lt;16.674,F18&gt;=1.5),5.6,IF(AND(G18&lt;0.404,B18&lt;2.75,H18&gt;=8.929,D18&lt;1.35,G18&gt;=0.154,H18&lt;16.674,F18&gt;=1.5),4.15,IF(AND(G18&gt;=0.404,B18&lt;2.75,H18&gt;=8.929,D18&lt;1.35,G18&gt;=0.154,H18&lt;16.674,F18&gt;=1.5),3.9,IF(AND(A18&gt;=6.75,D18&lt;1.55,F18&lt;2.5,D18&gt;=1.35,G18&gt;=0.154,H18&lt;16.674,F18&gt;=1.5),4.82,IF(AND(D18&lt;0.25,A18&gt;=4.65,G18&gt;=0.217,D18&gt;=0.15,A18&lt;5.05,D18&lt;0.45,H18&gt;=6.51,F18&lt;1.5),1.325,IF(AND(D18&gt;=0.25,A18&gt;=4.65,G18&gt;=0.217,D18&gt;=0.15,A18&lt;5.05,D18&lt;0.45,H18&gt;=6.51,F18&lt;1.5),1.3,IF(AND(A18&lt;6.55,A18&lt;6.75,D18&lt;1.55,F18&lt;2.5,D18&gt;=1.35,G18&gt;=0.154,H18&lt;16.674,F18&gt;=1.5),4.575,IF(AND(A18&gt;=6.55,A18&lt;6.75,D18&lt;1.55,F18&lt;2.5,D18&gt;=1.35,G18&gt;=0.154,H18&lt;16.674,F18&gt;=1.5),4.4,IF(AND(B18&lt;2.9,D18&lt;2.05,H18&gt;=6.93,F18&gt;=2.5,D18&gt;=1.35,G18&gt;=0.154,H18&lt;16.674,F18&gt;=1.5),5.05,IF(AND(H18&lt;8.884,D18&gt;=2.05,H18&gt;=6.93,F18&gt;=2.5,D18&gt;=1.35,G18&gt;=0.154,H18&lt;16.674,F18&gt;=1.5),5.1,IF(AND(H18&lt;13.711,B18&gt;=2.9,D18&lt;2.05,H18&gt;=6.93,F18&gt;=2.5,D18&gt;=1.35,G18&gt;=0.154,H18&lt;16.674,F18&gt;=1.5),5,IF(AND(H18&gt;=13.711,B18&gt;=2.9,D18&lt;2.05,H18&gt;=6.93,F18&gt;=2.5,D18&gt;=1.35,G18&gt;=0.154,H18&lt;16.674,F18&gt;=1.5),5.8,IF(AND(B18&lt;3.15,H18&gt;=8.884,D18&gt;=2.05,H18&gt;=6.93,F18&gt;=2.5,D18&gt;=1.35,G18&gt;=0.154,H18&lt;16.674,F18&gt;=1.5),5.56,IF(AND(B18&gt;=3.15,H18&gt;=8.884,D18&gt;=2.05,H18&gt;=6.93,F18&gt;=2.5,D18&gt;=1.35,G18&gt;=0.154,H18&lt;16.674,F18&gt;=1.5),5.9,"shouldnthappen")))))))))))))))))))))))))))))))))</f>
        <v>1.5</v>
      </c>
      <c r="Z18" s="1" t="n">
        <f aca="false">IF(AND(F18&gt;=2,B18&gt;=3.35),5.6,IF(AND(A18&lt;6.65,H18&gt;=15.076,B18&lt;3.35),4.8,IF(AND(A18&gt;=6.65,H18&gt;=15.076,B18&lt;3.35),6.15,IF(AND(H18&lt;6.542,F18&lt;2,B18&gt;=3.35),1.767,IF(AND(G18&gt;=0.653,D18&lt;0.75,H18&lt;15.076,B18&lt;3.35),1.55,IF(AND(D18&lt;0.15,G18&lt;0.653,D18&lt;0.75,H18&lt;15.076,B18&lt;3.35),1.1,IF(AND(G18&lt;0.356,A18&lt;5.05,H18&gt;=6.542,F18&lt;2,B18&gt;=3.35),1.4,IF(AND(G18&gt;=0.356,A18&lt;5.05,H18&gt;=6.542,F18&lt;2,B18&gt;=3.35),1.3,IF(AND(G18&gt;=0.566,A18&gt;=5.05,H18&gt;=6.542,F18&lt;2,B18&gt;=3.35),1.6,IF(AND(B18&gt;=3.1,D18&gt;=0.15,G18&lt;0.653,D18&lt;0.75,H18&lt;15.076,B18&lt;3.35),1.367,IF(AND(B18&gt;=2.65,D18&lt;1.45,B18&lt;2.75,D18&gt;=0.75,H18&lt;15.076,B18&lt;3.35),3.96,IF(AND(G18&lt;0.352,D18&gt;=1.45,B18&lt;2.75,D18&gt;=0.75,H18&lt;15.076,B18&lt;3.35),4.5,IF(AND(D18&gt;=1.35,A18&lt;6.2,B18&gt;=2.75,D18&gt;=0.75,H18&lt;15.076,B18&lt;3.35),4.733,IF(AND(A18&lt;4.7,B18&lt;3.1,D18&gt;=0.15,G18&lt;0.653,D18&lt;0.75,H18&lt;15.076,B18&lt;3.35),1.36,IF(AND(A18&gt;=4.7,B18&lt;3.1,D18&gt;=0.15,G18&lt;0.653,D18&lt;0.75,H18&lt;15.076,B18&lt;3.35),1.6,IF(AND(A18&lt;5.2,B18&lt;2.65,D18&lt;1.45,B18&lt;2.75,D18&gt;=0.75,H18&lt;15.076,B18&lt;3.35),3.3,IF(AND(A18&lt;6.5,G18&gt;=0.352,D18&gt;=1.45,B18&lt;2.75,D18&gt;=0.75,H18&lt;15.076,B18&lt;3.35),5,IF(AND(A18&gt;=6.5,G18&gt;=0.352,D18&gt;=1.45,B18&lt;2.75,D18&gt;=0.75,H18&lt;15.076,B18&lt;3.35),5.8,IF(AND(H18&lt;8.486,D18&lt;1.35,A18&lt;6.2,B18&gt;=2.75,D18&gt;=0.75,H18&lt;15.076,B18&lt;3.35),3.975,IF(AND(G18&lt;0.187,F18&lt;2.5,A18&gt;=6.2,B18&gt;=2.75,D18&gt;=0.75,H18&lt;15.076,B18&lt;3.35),5,IF(AND(G18&gt;=0.187,F18&lt;2.5,A18&gt;=6.2,B18&gt;=2.75,D18&gt;=0.75,H18&lt;15.076,B18&lt;3.35),4.525,IF(AND(A18&gt;=7.25,F18&gt;=2.5,A18&gt;=6.2,B18&gt;=2.75,D18&gt;=0.75,H18&lt;15.076,B18&lt;3.35),6.5,IF(AND(G18&lt;0.185,B18&lt;3.6,G18&lt;0.566,A18&gt;=5.05,H18&gt;=6.542,F18&lt;2,B18&gt;=3.35),1.45,IF(AND(G18&gt;=0.185,B18&lt;3.6,G18&lt;0.566,A18&gt;=5.05,H18&gt;=6.542,F18&lt;2,B18&gt;=3.35),1.34,IF(AND(G18&lt;0.13,B18&gt;=3.6,G18&lt;0.566,A18&gt;=5.05,H18&gt;=6.542,F18&lt;2,B18&gt;=3.35),1.45,IF(AND(G18&gt;=0.13,B18&gt;=3.6,G18&lt;0.566,A18&gt;=5.05,H18&gt;=6.542,F18&lt;2,B18&gt;=3.35),1.5,IF(AND(D18&lt;1.05,A18&gt;=5.2,B18&lt;2.65,D18&lt;1.45,B18&lt;2.75,D18&gt;=0.75,H18&lt;15.076,B18&lt;3.35),3.5,IF(AND(D18&gt;=1.05,A18&gt;=5.2,B18&lt;2.65,D18&lt;1.45,B18&lt;2.75,D18&gt;=0.75,H18&lt;15.076,B18&lt;3.35),3.94,IF(AND(H18&lt;10.983,H18&gt;=8.486,D18&lt;1.35,A18&lt;6.2,B18&gt;=2.75,D18&gt;=0.75,H18&lt;15.076,B18&lt;3.35),4.38,IF(AND(H18&gt;=10.983,H18&gt;=8.486,D18&lt;1.35,A18&lt;6.2,B18&gt;=2.75,D18&gt;=0.75,H18&lt;15.076,B18&lt;3.35),4.1,IF(AND(B18&gt;=3.25,A18&lt;7.25,F18&gt;=2.5,A18&gt;=6.2,B18&gt;=2.75,D18&gt;=0.75,H18&lt;15.076,B18&lt;3.35),5.7,IF(AND(B18&lt;2.95,B18&lt;3.25,A18&lt;7.25,F18&gt;=2.5,A18&gt;=6.2,B18&gt;=2.75,D18&gt;=0.75,H18&lt;15.076,B18&lt;3.35),5.6,IF(AND(H18&gt;=13.711,B18&gt;=2.95,B18&lt;3.25,A18&lt;7.25,F18&gt;=2.5,A18&gt;=6.2,B18&gt;=2.75,D18&gt;=0.75,H18&lt;15.076,B18&lt;3.35),5.8,IF(AND(A18&gt;=6.8,H18&lt;13.711,B18&gt;=2.95,B18&lt;3.25,A18&lt;7.25,F18&gt;=2.5,A18&gt;=6.2,B18&gt;=2.75,D18&gt;=0.75,H18&lt;15.076,B18&lt;3.35),5.1,IF(AND(H18&lt;12.921,A18&lt;6.8,H18&lt;13.711,B18&gt;=2.95,B18&lt;3.25,A18&lt;7.25,F18&gt;=2.5,A18&gt;=6.2,B18&gt;=2.75,D18&gt;=0.75,H18&lt;15.076,B18&lt;3.35),5.34,IF(AND(H18&gt;=12.921,A18&lt;6.8,H18&lt;13.711,B18&gt;=2.95,B18&lt;3.25,A18&lt;7.25,F18&gt;=2.5,A18&gt;=6.2,B18&gt;=2.75,D18&gt;=0.75,H18&lt;15.076,B18&lt;3.35),5.133,"shouldnthappen"))))))))))))))))))))))))))))))))))))</f>
        <v>1.5</v>
      </c>
      <c r="AA18" s="1" t="n">
        <f aca="false">IF(AND(D18&gt;=0.45,A18&lt;5.05,D18&lt;0.8),1.6,IF(AND(D18&gt;=0.45,A18&gt;=5.05,D18&lt;0.8),1.7,IF(AND(H18&gt;=16.244,F18&gt;=2.5,D18&gt;=0.8),6.533,IF(AND(A18&lt;4.35,D18&lt;0.45,A18&lt;5.05,D18&lt;0.8),1.1,IF(AND(H18&gt;=14.877,D18&lt;0.45,A18&gt;=5.05,D18&lt;0.8),1.3,IF(AND(D18&gt;=1.4,A18&lt;5.65,F18&lt;2.5,D18&gt;=0.8),4.5,IF(AND(A18&gt;=7.25,H18&lt;16.244,F18&gt;=2.5,D18&gt;=0.8),6.5,IF(AND(A18&gt;=4.75,A18&gt;=4.35,D18&lt;0.45,A18&lt;5.05,D18&lt;0.8),1.35,IF(AND(A18&lt;5.3,D18&lt;1.4,A18&lt;5.65,F18&lt;2.5,D18&gt;=0.8),3.1,IF(AND(A18&gt;=6.8,A18&gt;=6.55,A18&gt;=5.65,F18&lt;2.5,D18&gt;=0.8),4.9,IF(AND(H18&lt;5.767,A18&lt;7.25,H18&lt;16.244,F18&gt;=2.5,D18&gt;=0.8),4.5,IF(AND(G18&gt;=0.522,A18&lt;4.75,A18&gt;=4.35,D18&lt;0.45,A18&lt;5.05,D18&lt;0.8),1.2,IF(AND(G18&gt;=0.948,D18&lt;0.35,H18&lt;14.877,D18&lt;0.45,A18&gt;=5.05,D18&lt;0.8),1.7,IF(AND(H18&lt;13.089,D18&gt;=0.35,H18&lt;14.877,D18&lt;0.45,A18&gt;=5.05,D18&lt;0.8),1.5,IF(AND(H18&gt;=13.089,D18&gt;=0.35,H18&lt;14.877,D18&lt;0.45,A18&gt;=5.05,D18&lt;0.8),1.3,IF(AND(B18&gt;=2.95,A18&gt;=5.3,D18&lt;1.4,A18&lt;5.65,F18&lt;2.5,D18&gt;=0.8),4.1,IF(AND(H18&lt;9.181,A18&lt;6.05,A18&lt;6.55,A18&gt;=5.65,F18&lt;2.5,D18&gt;=0.8),5.1,IF(AND(H18&gt;=9.181,A18&lt;6.05,A18&lt;6.55,A18&gt;=5.65,F18&lt;2.5,D18&gt;=0.8),4.3,IF(AND(G18&gt;=0.867,A18&gt;=6.05,A18&lt;6.55,A18&gt;=5.65,F18&lt;2.5,D18&gt;=0.8),4.9,IF(AND(B18&lt;3.05,A18&lt;6.8,A18&gt;=6.55,A18&gt;=5.65,F18&lt;2.5,D18&gt;=0.8),5,IF(AND(B18&gt;=3.05,A18&lt;6.8,A18&gt;=6.55,A18&gt;=5.65,F18&lt;2.5,D18&gt;=0.8),4.55,IF(AND(H18&gt;=14.144,G18&lt;0.522,A18&lt;4.75,A18&gt;=4.35,D18&lt;0.45,A18&lt;5.05,D18&lt;0.8),1.3,IF(AND(B18&lt;2.7,B18&lt;2.95,A18&gt;=5.3,D18&lt;1.4,A18&lt;5.65,F18&lt;2.5,D18&gt;=0.8),3.78,IF(AND(B18&gt;=2.7,B18&lt;2.95,A18&gt;=5.3,D18&lt;1.4,A18&lt;5.65,F18&lt;2.5,D18&gt;=0.8),3.6,IF(AND(G18&lt;0.638,G18&lt;0.867,A18&gt;=6.05,A18&lt;6.55,A18&gt;=5.65,F18&lt;2.5,D18&gt;=0.8),4.433,IF(AND(G18&gt;=0.638,G18&lt;0.867,A18&gt;=6.05,A18&lt;6.55,A18&gt;=5.65,F18&lt;2.5,D18&gt;=0.8),4,IF(AND(A18&lt;6.35,H18&lt;11.146,H18&gt;=5.767,A18&lt;7.25,H18&lt;16.244,F18&gt;=2.5,D18&gt;=0.8),5.1,IF(AND(A18&lt;4.5,H18&lt;14.144,G18&lt;0.522,A18&lt;4.75,A18&gt;=4.35,D18&lt;0.45,A18&lt;5.05,D18&lt;0.8),1.35,IF(AND(A18&gt;=4.5,H18&lt;14.144,G18&lt;0.522,A18&lt;4.75,A18&gt;=4.35,D18&lt;0.45,A18&lt;5.05,D18&lt;0.8),1.4,IF(AND(A18&lt;5.15,B18&lt;3.75,G18&lt;0.948,D18&lt;0.35,H18&lt;14.877,D18&lt;0.45,A18&gt;=5.05,D18&lt;0.8),1.4,IF(AND(A18&gt;=5.15,B18&lt;3.75,G18&lt;0.948,D18&lt;0.35,H18&lt;14.877,D18&lt;0.45,A18&gt;=5.05,D18&lt;0.8),1.5,IF(AND(G18&lt;0.112,B18&gt;=3.75,G18&lt;0.948,D18&lt;0.35,H18&lt;14.877,D18&lt;0.45,A18&gt;=5.05,D18&lt;0.8),1.5,IF(AND(G18&gt;=0.112,B18&gt;=3.75,G18&lt;0.948,D18&lt;0.35,H18&lt;14.877,D18&lt;0.45,A18&gt;=5.05,D18&lt;0.8),1.6,IF(AND(G18&lt;0.075,A18&gt;=6.35,H18&lt;11.146,H18&gt;=5.767,A18&lt;7.25,H18&lt;16.244,F18&gt;=2.5,D18&gt;=0.8),5.5,IF(AND(G18&gt;=0.075,A18&gt;=6.35,H18&lt;11.146,H18&gt;=5.767,A18&lt;7.25,H18&lt;16.244,F18&gt;=2.5,D18&gt;=0.8),5.24,IF(AND(B18&lt;2.95,D18&lt;1.9,H18&gt;=11.146,H18&gt;=5.767,A18&lt;7.25,H18&lt;16.244,F18&gt;=2.5,D18&gt;=0.8),5.65,IF(AND(B18&gt;=2.95,D18&lt;1.9,H18&gt;=11.146,H18&gt;=5.767,A18&lt;7.25,H18&lt;16.244,F18&gt;=2.5,D18&gt;=0.8),5.8,IF(AND(H18&lt;13.42,D18&gt;=1.9,H18&gt;=11.146,H18&gt;=5.767,A18&lt;7.25,H18&lt;16.244,F18&gt;=2.5,D18&gt;=0.8),5.6,IF(AND(H18&gt;=13.42,D18&gt;=1.9,H18&gt;=11.146,H18&gt;=5.767,A18&lt;7.25,H18&lt;16.244,F18&gt;=2.5,D18&gt;=0.8),5.34,"shouldnthappen")))))))))))))))))))))))))))))))))))))))</f>
        <v>1.5</v>
      </c>
      <c r="AB18" s="1" t="n">
        <f aca="false">IF(AND(D18&gt;=0.35,F18&lt;1.5),1.5,IF(AND(F18&lt;2.5,D18&gt;=1.55,F18&gt;=1.5),4.85,IF(AND(H18&lt;8.308,D18&lt;0.15,D18&lt;0.35,F18&lt;1.5),1.5,IF(AND(H18&gt;=8.308,D18&lt;0.15,D18&lt;0.35,F18&lt;1.5),1.4,IF(AND(H18&lt;5.523,D18&gt;=0.15,D18&lt;0.35,F18&lt;1.5),1,IF(AND(G18&lt;0.572,H18&lt;10.688,D18&lt;1.55,F18&gt;=1.5),3.75,IF(AND(B18&gt;=3.5,F18&gt;=2.5,D18&gt;=1.55,F18&gt;=1.5),6.3,IF(AND(A18&gt;=5.65,G18&gt;=0.572,H18&lt;10.688,D18&lt;1.55,F18&gt;=1.5),4.45,IF(AND(B18&gt;=2.85,A18&lt;6.15,H18&gt;=10.688,D18&lt;1.55,F18&gt;=1.5),4.35,IF(AND(H18&gt;=16.284,B18&lt;3.5,F18&gt;=2.5,D18&gt;=1.55,F18&gt;=1.5),6.6,IF(AND(G18&gt;=0.241,G18&lt;0.338,H18&gt;=5.523,D18&gt;=0.15,D18&lt;0.35,F18&lt;1.5),1.25,IF(AND(A18&lt;5.05,G18&gt;=0.338,H18&gt;=5.523,D18&gt;=0.15,D18&lt;0.35,F18&lt;1.5),1.35,IF(AND(B18&lt;2.7,A18&lt;5.65,G18&gt;=0.572,H18&lt;10.688,D18&lt;1.55,F18&gt;=1.5),4,IF(AND(B18&gt;=2.7,A18&lt;5.65,G18&gt;=0.572,H18&lt;10.688,D18&lt;1.55,F18&gt;=1.5),3.6,IF(AND(B18&lt;2.45,B18&lt;2.85,A18&lt;6.15,H18&gt;=10.688,D18&lt;1.55,F18&gt;=1.5),3.7,IF(AND(A18&lt;6.25,B18&lt;2.85,A18&gt;=6.15,H18&gt;=10.688,D18&lt;1.55,F18&gt;=1.5),4.5,IF(AND(A18&gt;=6.25,B18&lt;2.85,A18&gt;=6.15,H18&gt;=10.688,D18&lt;1.55,F18&gt;=1.5),4.86,IF(AND(D18&gt;=1.45,B18&gt;=2.85,A18&gt;=6.15,H18&gt;=10.688,D18&lt;1.55,F18&gt;=1.5),4.8,IF(AND(H18&lt;8.202,H18&lt;16.284,B18&lt;3.5,F18&gt;=2.5,D18&gt;=1.55,F18&gt;=1.5),5.7,IF(AND(A18&gt;=5.1,G18&lt;0.241,G18&lt;0.338,H18&gt;=5.523,D18&gt;=0.15,D18&lt;0.35,F18&lt;1.5),1.5,IF(AND(B18&gt;=3.75,A18&gt;=5.05,G18&gt;=0.338,H18&gt;=5.523,D18&gt;=0.15,D18&lt;0.35,F18&lt;1.5),1.6,IF(AND(A18&lt;5.7,B18&gt;=2.45,B18&lt;2.85,A18&lt;6.15,H18&gt;=10.688,D18&lt;1.55,F18&gt;=1.5),3.9,IF(AND(A18&gt;=5.7,B18&gt;=2.45,B18&lt;2.85,A18&lt;6.15,H18&gt;=10.688,D18&lt;1.55,F18&gt;=1.5),4.02,IF(AND(H18&lt;13.654,D18&lt;1.45,B18&gt;=2.85,A18&gt;=6.15,H18&gt;=10.688,D18&lt;1.55,F18&gt;=1.5),4.333,IF(AND(H18&gt;=13.654,D18&lt;1.45,B18&gt;=2.85,A18&gt;=6.15,H18&gt;=10.688,D18&lt;1.55,F18&gt;=1.5),4.54,IF(AND(A18&lt;6.15,H18&gt;=8.202,H18&lt;16.284,B18&lt;3.5,F18&gt;=2.5,D18&gt;=1.55,F18&gt;=1.5),5,IF(AND(H18&lt;13.924,A18&lt;5.1,G18&lt;0.241,G18&lt;0.338,H18&gt;=5.523,D18&gt;=0.15,D18&lt;0.35,F18&lt;1.5),1.4,IF(AND(H18&gt;=13.924,A18&lt;5.1,G18&lt;0.241,G18&lt;0.338,H18&gt;=5.523,D18&gt;=0.15,D18&lt;0.35,F18&lt;1.5),1.5,IF(AND(D18&lt;0.25,B18&lt;3.75,A18&gt;=5.05,G18&gt;=0.338,H18&gt;=5.523,D18&gt;=0.15,D18&lt;0.35,F18&lt;1.5),1.5,IF(AND(D18&gt;=0.25,B18&lt;3.75,A18&gt;=5.05,G18&gt;=0.338,H18&gt;=5.523,D18&gt;=0.15,D18&lt;0.35,F18&lt;1.5),1.4,IF(AND(H18&lt;8.884,B18&gt;=3.05,A18&gt;=6.15,H18&gt;=8.202,H18&lt;16.284,B18&lt;3.5,F18&gt;=2.5,D18&gt;=1.55,F18&gt;=1.5),5.1,IF(AND(A18&lt;6.45,G18&lt;0.368,B18&lt;3.05,A18&gt;=6.15,H18&gt;=8.202,H18&lt;16.284,B18&lt;3.5,F18&gt;=2.5,D18&gt;=1.55,F18&gt;=1.5),5.525,IF(AND(A18&gt;=6.45,G18&lt;0.368,B18&lt;3.05,A18&gt;=6.15,H18&gt;=8.202,H18&lt;16.284,B18&lt;3.5,F18&gt;=2.5,D18&gt;=1.55,F18&gt;=1.5),5.35,IF(AND(D18&lt;2.25,G18&gt;=0.368,B18&lt;3.05,A18&gt;=6.15,H18&gt;=8.202,H18&lt;16.284,B18&lt;3.5,F18&gt;=2.5,D18&gt;=1.55,F18&gt;=1.5),5.8,IF(AND(D18&gt;=2.25,G18&gt;=0.368,B18&lt;3.05,A18&gt;=6.15,H18&gt;=8.202,H18&lt;16.284,B18&lt;3.5,F18&gt;=2.5,D18&gt;=1.55,F18&gt;=1.5),5.2,IF(AND(H18&lt;10.257,H18&gt;=8.884,B18&gt;=3.05,A18&gt;=6.15,H18&gt;=8.202,H18&lt;16.284,B18&lt;3.5,F18&gt;=2.5,D18&gt;=1.55,F18&gt;=1.5),5.9,IF(AND(H18&gt;=10.257,H18&gt;=8.884,B18&gt;=3.05,A18&gt;=6.15,H18&gt;=8.202,H18&lt;16.284,B18&lt;3.5,F18&gt;=2.5,D18&gt;=1.55,F18&gt;=1.5),5.48,"shouldnthappen")))))))))))))))))))))))))))))))))))))</f>
        <v>1.5</v>
      </c>
      <c r="AC18" s="1" t="n">
        <f aca="false">IF(AND(H18&lt;5.748,A18&lt;5.05,D18&lt;0.8),1,IF(AND(B18&lt;3.35,A18&gt;=5.05,D18&lt;0.8),1.7,IF(AND(A18&lt;5.85,G18&lt;0.154,D18&gt;=0.8),4.5,IF(AND(D18&gt;=0.45,H18&gt;=5.748,A18&lt;5.05,D18&lt;0.8),1.6,IF(AND(G18&gt;=0.934,B18&gt;=3.35,A18&gt;=5.05,D18&lt;0.8),1.7,IF(AND(D18&lt;2.1,A18&gt;=5.85,G18&lt;0.154,D18&gt;=0.8),6.15,IF(AND(D18&gt;=2.1,A18&gt;=5.85,G18&lt;0.154,D18&gt;=0.8),5.5,IF(AND(A18&lt;6.1,D18&gt;=1.55,G18&gt;=0.154,D18&gt;=0.8),5,IF(AND(H18&gt;=14.379,G18&lt;0.934,B18&gt;=3.35,A18&gt;=5.05,D18&lt;0.8),1.58,IF(AND(G18&lt;0.379,A18&gt;=6.1,D18&gt;=1.55,G18&gt;=0.154,D18&gt;=0.8),5.42,IF(AND(H18&lt;13.924,G18&lt;0.227,D18&lt;0.45,H18&gt;=5.748,A18&lt;5.05,D18&lt;0.8),1.4,IF(AND(H18&gt;=13.924,G18&lt;0.227,D18&lt;0.45,H18&gt;=5.748,A18&lt;5.05,D18&lt;0.8),1.5,IF(AND(B18&lt;3.1,G18&gt;=0.227,D18&lt;0.45,H18&gt;=5.748,A18&lt;5.05,D18&lt;0.8),1.1,IF(AND(G18&lt;0.13,H18&lt;14.379,G18&lt;0.934,B18&gt;=3.35,A18&gt;=5.05,D18&lt;0.8),1.4,IF(AND(D18&lt;1.05,A18&lt;5.65,D18&lt;1.35,D18&lt;1.55,G18&gt;=0.154,D18&gt;=0.8),3.7,IF(AND(D18&lt;1.25,A18&gt;=5.65,D18&lt;1.35,D18&lt;1.55,G18&gt;=0.154,D18&gt;=0.8),4.06,IF(AND(D18&gt;=1.25,A18&gt;=5.65,D18&lt;1.35,D18&lt;1.55,G18&gt;=0.154,D18&gt;=0.8),4.425,IF(AND(H18&lt;13.654,D18&lt;1.45,D18&gt;=1.35,D18&lt;1.55,G18&gt;=0.154,D18&gt;=0.8),4.275,IF(AND(G18&lt;0.259,D18&gt;=1.45,D18&gt;=1.35,D18&lt;1.55,G18&gt;=0.154,D18&gt;=0.8),5.1,IF(AND(B18&lt;2.95,G18&gt;=0.379,A18&gt;=6.1,D18&gt;=1.55,G18&gt;=0.154,D18&gt;=0.8),6.3,IF(AND(B18&lt;3.25,B18&gt;=3.1,G18&gt;=0.227,D18&lt;0.45,H18&gt;=5.748,A18&lt;5.05,D18&lt;0.8),1.3,IF(AND(B18&gt;=3.25,B18&gt;=3.1,G18&gt;=0.227,D18&lt;0.45,H18&gt;=5.748,A18&lt;5.05,D18&lt;0.8),1.4,IF(AND(H18&gt;=13.372,G18&gt;=0.13,H18&lt;14.379,G18&lt;0.934,B18&gt;=3.35,A18&gt;=5.05,D18&lt;0.8),1.4,IF(AND(H18&lt;6.69,D18&gt;=1.05,A18&lt;5.65,D18&lt;1.35,D18&lt;1.55,G18&gt;=0.154,D18&gt;=0.8),4.033,IF(AND(H18&gt;=6.69,D18&gt;=1.05,A18&lt;5.65,D18&lt;1.35,D18&lt;1.55,G18&gt;=0.154,D18&gt;=0.8),3.88,IF(AND(B18&lt;2.85,H18&gt;=13.654,D18&lt;1.45,D18&gt;=1.35,D18&lt;1.55,G18&gt;=0.154,D18&gt;=0.8),4.8,IF(AND(B18&gt;=2.85,H18&gt;=13.654,D18&lt;1.45,D18&gt;=1.35,D18&lt;1.55,G18&gt;=0.154,D18&gt;=0.8),4.7,IF(AND(H18&lt;11.681,G18&gt;=0.259,D18&gt;=1.45,D18&gt;=1.35,D18&lt;1.55,G18&gt;=0.154,D18&gt;=0.8),4.85,IF(AND(H18&gt;=11.681,G18&gt;=0.259,D18&gt;=1.45,D18&gt;=1.35,D18&lt;1.55,G18&gt;=0.154,D18&gt;=0.8),4.633,IF(AND(A18&lt;6.25,B18&gt;=2.95,G18&gt;=0.379,A18&gt;=6.1,D18&gt;=1.55,G18&gt;=0.154,D18&gt;=0.8),5.4,IF(AND(D18&lt;0.3,H18&lt;13.372,G18&gt;=0.13,H18&lt;14.379,G18&lt;0.934,B18&gt;=3.35,A18&gt;=5.05,D18&lt;0.8),1.475,IF(AND(D18&gt;=0.3,H18&lt;13.372,G18&gt;=0.13,H18&lt;14.379,G18&lt;0.934,B18&gt;=3.35,A18&gt;=5.05,D18&lt;0.8),1.5,IF(AND(B18&lt;3.15,A18&gt;=6.25,B18&gt;=2.95,G18&gt;=0.379,A18&gt;=6.1,D18&gt;=1.55,G18&gt;=0.154,D18&gt;=0.8),5.7,IF(AND(B18&gt;=3.15,A18&gt;=6.25,B18&gt;=2.95,G18&gt;=0.379,A18&gt;=6.1,D18&gt;=1.55,G18&gt;=0.154,D18&gt;=0.8),5.933,"shouldnthappen"))))))))))))))))))))))))))))))))))</f>
        <v>1.5</v>
      </c>
      <c r="AD18" s="1" t="n">
        <f aca="false">IF(AND(H18&lt;6.621,A18&lt;4.95,D18&lt;0.8),1,IF(AND(H18&lt;14.144,H18&gt;=6.621,A18&lt;4.95,D18&lt;0.8),1.4,IF(AND(H18&gt;=14.144,H18&gt;=6.621,A18&lt;4.95,D18&lt;0.8),1.3,IF(AND(G18&lt;0.13,B18&gt;=3.85,A18&gt;=4.95,D18&lt;0.8),1.3,IF(AND(G18&gt;=0.13,B18&gt;=3.85,A18&gt;=4.95,D18&lt;0.8),1.425,IF(AND(A18&gt;=6.05,B18&lt;2.75,D18&lt;1.55,D18&gt;=0.8),4.9,IF(AND(A18&gt;=7.3,G18&lt;0.119,D18&gt;=1.55,D18&gt;=0.8),6.7,IF(AND(H18&lt;6.555,D18&lt;0.25,B18&lt;3.85,A18&gt;=4.95,D18&lt;0.8),1.7,IF(AND(B18&lt;3.4,D18&gt;=0.25,B18&lt;3.85,A18&gt;=4.95,D18&lt;0.8),1.7,IF(AND(B18&gt;=3.4,D18&gt;=0.25,B18&lt;3.85,A18&gt;=4.95,D18&lt;0.8),1.6,IF(AND(A18&lt;5.05,A18&lt;6.05,B18&lt;2.75,D18&lt;1.55,D18&gt;=0.8),3.3,IF(AND(B18&lt;2.85,D18&lt;1.35,B18&gt;=2.75,D18&lt;1.55,D18&gt;=0.8),4.5,IF(AND(H18&lt;12.206,D18&gt;=1.35,B18&gt;=2.75,D18&lt;1.55,D18&gt;=0.8),4.7,IF(AND(H18&gt;=12.206,D18&gt;=1.35,B18&gt;=2.75,D18&lt;1.55,D18&gt;=0.8),4.52,IF(AND(G18&lt;0.024,A18&lt;7.3,G18&lt;0.119,D18&gt;=1.55,D18&gt;=0.8),5.7,IF(AND(G18&gt;=0.024,A18&lt;7.3,G18&lt;0.119,D18&gt;=1.55,D18&gt;=0.8),5.6,IF(AND(F18&lt;2.5,G18&lt;0.417,G18&gt;=0.119,D18&gt;=1.55,D18&gt;=0.8),5.05,IF(AND(B18&lt;3.15,H18&gt;=6.555,D18&lt;0.25,B18&lt;3.85,A18&gt;=4.95,D18&lt;0.8),1.6,IF(AND(G18&lt;0.356,A18&gt;=5.05,A18&lt;6.05,B18&lt;2.75,D18&lt;1.55,D18&gt;=0.8),4.12,IF(AND(A18&lt;5.65,B18&gt;=2.85,D18&lt;1.35,B18&gt;=2.75,D18&lt;1.55,D18&gt;=0.8),3.6,IF(AND(B18&lt;3.15,F18&gt;=2.5,G18&lt;0.417,G18&gt;=0.119,D18&gt;=1.55,D18&gt;=0.8),5.18,IF(AND(B18&gt;=3.15,F18&gt;=2.5,G18&lt;0.417,G18&gt;=0.119,D18&gt;=1.55,D18&gt;=0.8),5.3,IF(AND(D18&lt;1.7,A18&lt;6.95,G18&gt;=0.417,G18&gt;=0.119,D18&gt;=1.55,D18&gt;=0.8),4.7,IF(AND(A18&lt;7.25,A18&gt;=6.95,G18&gt;=0.417,G18&gt;=0.119,D18&gt;=1.55,D18&gt;=0.8),5.8,IF(AND(A18&gt;=7.25,A18&gt;=6.95,G18&gt;=0.417,G18&gt;=0.119,D18&gt;=1.55,D18&gt;=0.8),6.333,IF(AND(H18&lt;8.594,B18&gt;=3.15,H18&gt;=6.555,D18&lt;0.25,B18&lt;3.85,A18&gt;=4.95,D18&lt;0.8),1.4,IF(AND(H18&gt;=8.594,B18&gt;=3.15,H18&gt;=6.555,D18&lt;0.25,B18&lt;3.85,A18&gt;=4.95,D18&lt;0.8),1.5,IF(AND(H18&gt;=11.218,G18&gt;=0.356,A18&gt;=5.05,A18&lt;6.05,B18&lt;2.75,D18&lt;1.55,D18&gt;=0.8),3.925,IF(AND(A18&gt;=6.5,A18&gt;=5.65,B18&gt;=2.85,D18&lt;1.35,B18&gt;=2.75,D18&lt;1.55,D18&gt;=0.8),4.6,IF(AND(H18&lt;8.602,H18&lt;11.218,G18&gt;=0.356,A18&gt;=5.05,A18&lt;6.05,B18&lt;2.75,D18&lt;1.55,D18&gt;=0.8),3.95,IF(AND(H18&gt;=8.602,H18&lt;11.218,G18&gt;=0.356,A18&gt;=5.05,A18&lt;6.05,B18&lt;2.75,D18&lt;1.55,D18&gt;=0.8),3.75,IF(AND(H18&lt;10.129,A18&lt;6.5,A18&gt;=5.65,B18&gt;=2.85,D18&lt;1.35,B18&gt;=2.75,D18&lt;1.55,D18&gt;=0.8),4.2,IF(AND(H18&gt;=10.129,A18&lt;6.5,A18&gt;=5.65,B18&gt;=2.85,D18&lt;1.35,B18&gt;=2.75,D18&lt;1.55,D18&gt;=0.8),4.267,IF(AND(D18&lt;2.2,B18&lt;3.05,D18&gt;=1.7,A18&lt;6.95,G18&gt;=0.417,G18&gt;=0.119,D18&gt;=1.55,D18&gt;=0.8),5.3,IF(AND(D18&gt;=2.2,B18&lt;3.05,D18&gt;=1.7,A18&lt;6.95,G18&gt;=0.417,G18&gt;=0.119,D18&gt;=1.55,D18&gt;=0.8),5.133,IF(AND(D18&lt;2.45,B18&gt;=3.05,D18&gt;=1.7,A18&lt;6.95,G18&gt;=0.417,G18&gt;=0.119,D18&gt;=1.55,D18&gt;=0.8),5.6,IF(AND(D18&gt;=2.45,B18&gt;=3.05,D18&gt;=1.7,A18&lt;6.95,G18&gt;=0.417,G18&gt;=0.119,D18&gt;=1.55,D18&gt;=0.8),6,"shouldnthappen")))))))))))))))))))))))))))))))))))))</f>
        <v>1.425</v>
      </c>
      <c r="AE18" s="1" t="n">
        <f aca="false">IF(AND(G18&lt;0.123,D18&gt;=0.25,D18&lt;0.75),1.3,IF(AND(H18&gt;=16.774,D18&gt;=1.75,D18&gt;=0.75),6.4,IF(AND(B18&lt;3.4,A18&lt;4.8,D18&lt;0.25,D18&lt;0.75),1.22,IF(AND(B18&gt;=3.4,A18&lt;4.8,D18&lt;0.25,D18&lt;0.75),1,IF(AND(A18&gt;=5.45,A18&gt;=4.8,D18&lt;0.25,D18&lt;0.75),1.367,IF(AND(H18&gt;=10.688,D18&lt;1.35,D18&lt;1.75,D18&gt;=0.75),4.2,IF(AND(A18&lt;5.3,D18&gt;=1.35,D18&lt;1.75,D18&gt;=0.75),4.05,IF(AND(G18&gt;=0.857,H18&lt;16.774,D18&gt;=1.75,D18&gt;=0.75),5.02,IF(AND(H18&lt;6.089,A18&lt;5.45,A18&gt;=4.8,D18&lt;0.25,D18&lt;0.75),1.7,IF(AND(G18&lt;0.184,D18&lt;0.35,G18&gt;=0.123,D18&gt;=0.25,D18&lt;0.75),1.7,IF(AND(G18&gt;=0.184,D18&lt;0.35,G18&gt;=0.123,D18&gt;=0.25,D18&lt;0.75),1.48,IF(AND(A18&lt;5.25,D18&gt;=0.35,G18&gt;=0.123,D18&gt;=0.25,D18&lt;0.75),1.75,IF(AND(A18&gt;=5.25,D18&gt;=0.35,G18&gt;=0.123,D18&gt;=0.25,D18&lt;0.75),1.5,IF(AND(A18&lt;5.3,H18&lt;10.688,D18&lt;1.35,D18&lt;1.75,D18&gt;=0.75),3.15,IF(AND(H18&lt;9.474,A18&gt;=5.3,D18&gt;=1.35,D18&lt;1.75,D18&gt;=0.75),4.95,IF(AND(G18&gt;=0.779,G18&lt;0.857,H18&lt;16.774,D18&gt;=1.75,D18&gt;=0.75),6,IF(AND(G18&lt;0.05,H18&gt;=6.089,A18&lt;5.45,A18&gt;=4.8,D18&lt;0.25,D18&lt;0.75),1.4,IF(AND(H18&lt;6.69,A18&gt;=5.3,H18&lt;10.688,D18&lt;1.35,D18&lt;1.75,D18&gt;=0.75),4.033,IF(AND(H18&gt;=6.69,A18&gt;=5.3,H18&lt;10.688,D18&lt;1.35,D18&lt;1.75,D18&gt;=0.75),3.733,IF(AND(B18&lt;2.5,H18&gt;=9.474,A18&gt;=5.3,D18&gt;=1.35,D18&lt;1.75,D18&gt;=0.75),4.5,IF(AND(D18&gt;=2.45,G18&lt;0.779,G18&lt;0.857,H18&lt;16.774,D18&gt;=1.75,D18&gt;=0.75),6,IF(AND(B18&gt;=3.75,G18&gt;=0.05,H18&gt;=6.089,A18&lt;5.45,A18&gt;=4.8,D18&lt;0.25,D18&lt;0.75),1.6,IF(AND(H18&lt;13.695,B18&gt;=2.5,H18&gt;=9.474,A18&gt;=5.3,D18&gt;=1.35,D18&lt;1.75,D18&gt;=0.75),4.567,IF(AND(G18&gt;=0.654,D18&lt;2.45,G18&lt;0.779,G18&lt;0.857,H18&lt;16.774,D18&gt;=1.75,D18&gt;=0.75),4.9,IF(AND(G18&gt;=0.73,B18&lt;3.75,G18&gt;=0.05,H18&gt;=6.089,A18&lt;5.45,A18&gt;=4.8,D18&lt;0.25,D18&lt;0.75),1.4,IF(AND(A18&lt;6.65,H18&gt;=13.695,B18&gt;=2.5,H18&gt;=9.474,A18&gt;=5.3,D18&gt;=1.35,D18&lt;1.75,D18&gt;=0.75),4.4,IF(AND(A18&gt;=6.65,H18&gt;=13.695,B18&gt;=2.5,H18&gt;=9.474,A18&gt;=5.3,D18&gt;=1.35,D18&lt;1.75,D18&gt;=0.75),4.84,IF(AND(B18&lt;2.75,G18&lt;0.654,D18&lt;2.45,G18&lt;0.779,G18&lt;0.857,H18&lt;16.774,D18&gt;=1.75,D18&gt;=0.75),5.2,IF(AND(H18&lt;9.524,G18&lt;0.73,B18&lt;3.75,G18&gt;=0.05,H18&gt;=6.089,A18&lt;5.45,A18&gt;=4.8,D18&lt;0.25,D18&lt;0.75),1.5,IF(AND(H18&gt;=9.524,G18&lt;0.73,B18&lt;3.75,G18&gt;=0.05,H18&gt;=6.089,A18&lt;5.45,A18&gt;=4.8,D18&lt;0.25,D18&lt;0.75),1.4,IF(AND(H18&gt;=13.644,B18&gt;=2.75,G18&lt;0.654,D18&lt;2.45,G18&lt;0.779,G18&lt;0.857,H18&lt;16.774,D18&gt;=1.75,D18&gt;=0.75),6.033,IF(AND(A18&gt;=6.85,H18&lt;13.644,B18&gt;=2.75,G18&lt;0.654,D18&lt;2.45,G18&lt;0.779,G18&lt;0.857,H18&lt;16.774,D18&gt;=1.75,D18&gt;=0.75),5.1,IF(AND(A18&gt;=6.75,A18&lt;6.85,H18&lt;13.644,B18&gt;=2.75,G18&lt;0.654,D18&lt;2.45,G18&lt;0.779,G18&lt;0.857,H18&lt;16.774,D18&gt;=1.75,D18&gt;=0.75),5.9,IF(AND(D18&gt;=2.35,A18&lt;6.75,A18&lt;6.85,H18&lt;13.644,B18&gt;=2.75,G18&lt;0.654,D18&lt;2.45,G18&lt;0.779,G18&lt;0.857,H18&lt;16.774,D18&gt;=1.75,D18&gt;=0.75),5.6,IF(AND(H18&lt;11.146,D18&lt;2.35,A18&lt;6.75,A18&lt;6.85,H18&lt;13.644,B18&gt;=2.75,G18&lt;0.654,D18&lt;2.45,G18&lt;0.779,G18&lt;0.857,H18&lt;16.774,D18&gt;=1.75,D18&gt;=0.75),5.4,IF(AND(H18&gt;=11.146,D18&lt;2.35,A18&lt;6.75,A18&lt;6.85,H18&lt;13.644,B18&gt;=2.75,G18&lt;0.654,D18&lt;2.45,G18&lt;0.779,G18&lt;0.857,H18&lt;16.774,D18&gt;=1.75,D18&gt;=0.75),5.6,"shouldnthappen"))))))))))))))))))))))))))))))))))))</f>
        <v>1.5</v>
      </c>
      <c r="AF18" s="1" t="n">
        <f aca="false">IF(AND(A18&lt;4.5,D18&lt;0.8),1.233,IF(AND(B18&lt;3.05,A18&gt;=4.5,D18&lt;0.8),1.4,IF(AND(D18&gt;=0.45,B18&gt;=3.05,A18&gt;=4.5,D18&lt;0.8),1.667,IF(AND(D18&lt;1.05,D18&lt;1.35,A18&lt;6.25,D18&gt;=0.8),3.633,IF(AND(H18&lt;13.935,A18&gt;=7.05,A18&gt;=6.25,D18&gt;=0.8),6,IF(AND(G18&gt;=0.948,D18&lt;0.45,B18&gt;=3.05,A18&gt;=4.5,D18&lt;0.8),1.7,IF(AND(G18&lt;0.652,D18&gt;=1.05,D18&lt;1.35,A18&lt;6.25,D18&gt;=0.8),4.16,IF(AND(D18&gt;=2.15,D18&gt;=1.75,D18&gt;=1.35,A18&lt;6.25,D18&gt;=0.8),5.4,IF(AND(G18&gt;=0.912,F18&lt;2.5,A18&lt;7.05,A18&gt;=6.25,D18&gt;=0.8),4.4,IF(AND(B18&gt;=3.25,F18&gt;=2.5,A18&lt;7.05,A18&gt;=6.25,D18&gt;=0.8),5.85,IF(AND(H18&lt;17.32,H18&gt;=13.935,A18&gt;=7.05,A18&gt;=6.25,D18&gt;=0.8),6.65,IF(AND(H18&gt;=17.32,H18&gt;=13.935,A18&gt;=7.05,A18&gt;=6.25,D18&gt;=0.8),6.4,IF(AND(H18&gt;=13.547,G18&lt;0.948,D18&lt;0.45,B18&gt;=3.05,A18&gt;=4.5,D18&lt;0.8),1.38,IF(AND(B18&gt;=2.75,G18&gt;=0.652,D18&gt;=1.05,D18&lt;1.35,A18&lt;6.25,D18&gt;=0.8),3.6,IF(AND(H18&lt;9.417,G18&lt;0.404,D18&lt;1.75,D18&gt;=1.35,A18&lt;6.25,D18&gt;=0.8),4.2,IF(AND(H18&gt;=9.417,G18&lt;0.404,D18&lt;1.75,D18&gt;=1.35,A18&lt;6.25,D18&gt;=0.8),4.5,IF(AND(G18&lt;0.464,G18&gt;=0.404,D18&lt;1.75,D18&gt;=1.35,A18&lt;6.25,D18&gt;=0.8),4.5,IF(AND(G18&gt;=0.464,G18&gt;=0.404,D18&lt;1.75,D18&gt;=1.35,A18&lt;6.25,D18&gt;=0.8),4.625,IF(AND(D18&lt;1.85,D18&lt;2.15,D18&gt;=1.75,D18&gt;=1.35,A18&lt;6.25,D18&gt;=0.8),4.9,IF(AND(D18&gt;=1.85,D18&lt;2.15,D18&gt;=1.75,D18&gt;=1.35,A18&lt;6.25,D18&gt;=0.8),5.05,IF(AND(G18&lt;0.332,G18&lt;0.912,F18&lt;2.5,A18&lt;7.05,A18&gt;=6.25,D18&gt;=0.8),4.467,IF(AND(G18&gt;=0.332,G18&lt;0.912,F18&lt;2.5,A18&lt;7.05,A18&gt;=6.25,D18&gt;=0.8),4.767,IF(AND(D18&lt;0.15,H18&lt;13.547,G18&lt;0.948,D18&lt;0.45,B18&gt;=3.05,A18&gt;=4.5,D18&lt;0.8),1.5,IF(AND(D18&lt;1.15,B18&lt;2.75,G18&gt;=0.652,D18&gt;=1.05,D18&lt;1.35,A18&lt;6.25,D18&gt;=0.8),3.9,IF(AND(D18&gt;=1.15,B18&lt;2.75,G18&gt;=0.652,D18&gt;=1.05,D18&lt;1.35,A18&lt;6.25,D18&gt;=0.8),4,IF(AND(D18&gt;=2.25,B18&lt;3.15,B18&lt;3.25,F18&gt;=2.5,A18&lt;7.05,A18&gt;=6.25,D18&gt;=0.8),5.14,IF(AND(G18&lt;0.621,B18&gt;=3.15,B18&lt;3.25,F18&gt;=2.5,A18&lt;7.05,A18&gt;=6.25,D18&gt;=0.8),5.75,IF(AND(G18&gt;=0.621,B18&gt;=3.15,B18&lt;3.25,F18&gt;=2.5,A18&lt;7.05,A18&gt;=6.25,D18&gt;=0.8),5.1,IF(AND(G18&gt;=0.862,D18&gt;=0.15,H18&lt;13.547,G18&lt;0.948,D18&lt;0.45,B18&gt;=3.05,A18&gt;=4.5,D18&lt;0.8),1.5,IF(AND(A18&lt;6.35,D18&lt;2.25,B18&lt;3.15,B18&lt;3.25,F18&gt;=2.5,A18&lt;7.05,A18&gt;=6.25,D18&gt;=0.8),5.267,IF(AND(A18&gt;=6.35,D18&lt;2.25,B18&lt;3.15,B18&lt;3.25,F18&gt;=2.5,A18&lt;7.05,A18&gt;=6.25,D18&gt;=0.8),5.42,IF(AND(A18&lt;5.1,G18&lt;0.862,D18&gt;=0.15,H18&lt;13.547,G18&lt;0.948,D18&lt;0.45,B18&gt;=3.05,A18&gt;=4.5,D18&lt;0.8),1.35,IF(AND(B18&lt;3.95,A18&gt;=5.1,G18&lt;0.862,D18&gt;=0.15,H18&lt;13.547,G18&lt;0.948,D18&lt;0.45,B18&gt;=3.05,A18&gt;=4.5,D18&lt;0.8),1.5,IF(AND(B18&gt;=3.95,A18&gt;=5.1,G18&lt;0.862,D18&gt;=0.15,H18&lt;13.547,G18&lt;0.948,D18&lt;0.45,B18&gt;=3.05,A18&gt;=4.5,D18&lt;0.8),1.467,"shouldnthappen"))))))))))))))))))))))))))))))))))</f>
        <v>1.467</v>
      </c>
      <c r="AG18" s="1" t="n">
        <f aca="false">IF(AND(H18&lt;5.748,A18&lt;4.85,D18&lt;0.75),1,IF(AND(B18&gt;=3.5,D18&gt;=1.75,D18&gt;=0.75),6.2,IF(AND(A18&gt;=4.65,H18&gt;=5.748,A18&lt;4.85,D18&lt;0.75),1.333,IF(AND(H18&lt;6.417,B18&lt;3.45,A18&gt;=4.85,D18&lt;0.75),1.7,IF(AND(A18&lt;5.05,B18&gt;=3.45,A18&gt;=4.85,D18&lt;0.75),1.4,IF(AND(A18&gt;=5.05,B18&gt;=3.45,A18&gt;=4.85,D18&lt;0.75),1.5,IF(AND(F18&gt;=2.5,H18&lt;13.641,D18&lt;1.75,D18&gt;=0.75),4.667,IF(AND(G18&lt;0.187,H18&gt;=13.641,D18&lt;1.75,D18&gt;=0.75),5,IF(AND(A18&gt;=7.1,B18&lt;3.5,D18&gt;=1.75,D18&gt;=0.75),6.575,IF(AND(G18&lt;0.161,A18&lt;4.65,H18&gt;=5.748,A18&lt;4.85,D18&lt;0.75),1.5,IF(AND(H18&lt;8.399,H18&gt;=6.417,B18&lt;3.45,A18&gt;=4.85,D18&lt;0.75),1.5,IF(AND(H18&gt;=8.399,H18&gt;=6.417,B18&lt;3.45,A18&gt;=4.85,D18&lt;0.75),1.625,IF(AND(G18&lt;0.086,F18&lt;2.5,H18&lt;13.641,D18&lt;1.75,D18&gt;=0.75),4.7,IF(AND(D18&lt;1.35,G18&gt;=0.187,H18&gt;=13.641,D18&lt;1.75,D18&gt;=0.75),4.2,IF(AND(G18&lt;0.422,G18&gt;=0.161,A18&lt;4.65,H18&gt;=5.748,A18&lt;4.85,D18&lt;0.75),1.4,IF(AND(G18&gt;=0.422,G18&gt;=0.161,A18&lt;4.65,H18&gt;=5.748,A18&lt;4.85,D18&lt;0.75),1.3,IF(AND(B18&lt;2.5,D18&gt;=1.35,G18&gt;=0.187,H18&gt;=13.641,D18&lt;1.75,D18&gt;=0.75),4.5,IF(AND(B18&lt;2.75,A18&lt;6,A18&lt;7.1,B18&lt;3.5,D18&gt;=1.75,D18&gt;=0.75),5.1,IF(AND(B18&gt;=2.75,A18&lt;6,A18&lt;7.1,B18&lt;3.5,D18&gt;=1.75,D18&gt;=0.75),5.02,IF(AND(A18&lt;5.15,A18&lt;5.9,G18&gt;=0.086,F18&lt;2.5,H18&lt;13.641,D18&lt;1.75,D18&gt;=0.75),3,IF(AND(G18&lt;0.644,A18&gt;=5.9,G18&gt;=0.086,F18&lt;2.5,H18&lt;13.641,D18&lt;1.75,D18&gt;=0.75),4.65,IF(AND(G18&gt;=0.644,A18&gt;=5.9,G18&gt;=0.086,F18&lt;2.5,H18&lt;13.641,D18&lt;1.75,D18&gt;=0.75),4.24,IF(AND(D18&lt;1.45,B18&gt;=2.5,D18&gt;=1.35,G18&gt;=0.187,H18&gt;=13.641,D18&lt;1.75,D18&gt;=0.75),4.68,IF(AND(D18&gt;=1.45,B18&gt;=2.5,D18&gt;=1.35,G18&gt;=0.187,H18&gt;=13.641,D18&lt;1.75,D18&gt;=0.75),4.833,IF(AND(H18&lt;13.18,D18&lt;2.05,A18&gt;=6,A18&lt;7.1,B18&lt;3.5,D18&gt;=1.75,D18&gt;=0.75),5.44,IF(AND(H18&gt;=13.18,D18&lt;2.05,A18&gt;=6,A18&lt;7.1,B18&lt;3.5,D18&gt;=1.75,D18&gt;=0.75),5.1,IF(AND(H18&lt;8.759,D18&gt;=2.05,A18&gt;=6,A18&lt;7.1,B18&lt;3.5,D18&gt;=1.75,D18&gt;=0.75),5.4,IF(AND(A18&gt;=5.75,A18&gt;=5.15,A18&lt;5.9,G18&gt;=0.086,F18&lt;2.5,H18&lt;13.641,D18&lt;1.75,D18&gt;=0.75),3.967,IF(AND(H18&lt;10.159,H18&gt;=8.759,D18&gt;=2.05,A18&gt;=6,A18&lt;7.1,B18&lt;3.5,D18&gt;=1.75,D18&gt;=0.75),5.925,IF(AND(D18&lt;1.2,A18&lt;5.75,A18&gt;=5.15,A18&lt;5.9,G18&gt;=0.086,F18&lt;2.5,H18&lt;13.641,D18&lt;1.75,D18&gt;=0.75),3.667,IF(AND(D18&lt;2.25,H18&gt;=10.159,H18&gt;=8.759,D18&gt;=2.05,A18&gt;=6,A18&lt;7.1,B18&lt;3.5,D18&gt;=1.75,D18&gt;=0.75),5.66,IF(AND(D18&gt;=2.25,H18&gt;=10.159,H18&gt;=8.759,D18&gt;=2.05,A18&gt;=6,A18&lt;7.1,B18&lt;3.5,D18&gt;=1.75,D18&gt;=0.75),5.34,IF(AND(D18&lt;1.35,D18&gt;=1.2,A18&lt;5.75,A18&gt;=5.15,A18&lt;5.9,G18&gt;=0.086,F18&lt;2.5,H18&lt;13.641,D18&lt;1.75,D18&gt;=0.75),4.025,IF(AND(D18&gt;=1.35,D18&gt;=1.2,A18&lt;5.75,A18&gt;=5.15,A18&lt;5.9,G18&gt;=0.086,F18&lt;2.5,H18&lt;13.641,D18&lt;1.75,D18&gt;=0.75),3.9,"shouldnthappen"))))))))))))))))))))))))))))))))))</f>
        <v>1.5</v>
      </c>
      <c r="AH18" s="1" t="n">
        <f aca="false">IF(AND(F18&lt;1.5,H18&lt;6.799,A18&lt;5.45),1.7,IF(AND(F18&gt;=1.5,H18&lt;6.799,A18&lt;5.45),4.1,IF(AND(D18&gt;=0.8,H18&gt;=6.799,A18&lt;5.45),3.9,IF(AND(H18&lt;7.564,F18&lt;2.5,A18&gt;=5.45),3.925,IF(AND(H18&gt;=16.284,F18&gt;=2.5,A18&gt;=5.45),6.5,IF(AND(A18&lt;4.35,D18&lt;0.8,H18&gt;=6.799,A18&lt;5.45),1.1,IF(AND(B18&lt;2.8,D18&lt;1.35,H18&gt;=7.564,F18&lt;2.5,A18&gt;=5.45),4.1,IF(AND(B18&gt;=2.8,D18&lt;1.35,H18&gt;=7.564,F18&lt;2.5,A18&gt;=5.45),4.267,IF(AND(B18&lt;2.75,D18&gt;=1.35,H18&gt;=7.564,F18&lt;2.5,A18&gt;=5.45),5,IF(AND(G18&gt;=0.078,G18&lt;0.26,H18&lt;16.284,F18&gt;=2.5,A18&gt;=5.45),6.06,IF(AND(G18&gt;=0.805,G18&gt;=0.26,H18&lt;16.284,F18&gt;=2.5,A18&gt;=5.45),5.02,IF(AND(H18&gt;=10.109,B18&gt;=3.45,A18&gt;=4.35,D18&lt;0.8,H18&gt;=6.799,A18&lt;5.45),1.55,IF(AND(D18&lt;2.25,G18&lt;0.078,G18&lt;0.26,H18&lt;16.284,F18&gt;=2.5,A18&gt;=5.45),5.6,IF(AND(D18&gt;=2.25,G18&lt;0.078,G18&lt;0.26,H18&lt;16.284,F18&gt;=2.5,A18&gt;=5.45),5.7,IF(AND(A18&lt;6.15,G18&lt;0.805,G18&gt;=0.26,H18&lt;16.284,F18&gt;=2.5,A18&gt;=5.45),4.967,IF(AND(A18&lt;4.65,H18&lt;12.227,B18&lt;3.45,A18&gt;=4.35,D18&lt;0.8,H18&gt;=6.799,A18&lt;5.45),1.333,IF(AND(A18&lt;4.85,H18&gt;=12.227,B18&lt;3.45,A18&gt;=4.35,D18&lt;0.8,H18&gt;=6.799,A18&lt;5.45),1.42,IF(AND(A18&gt;=4.85,H18&gt;=12.227,B18&lt;3.45,A18&gt;=4.35,D18&lt;0.8,H18&gt;=6.799,A18&lt;5.45),1.533,IF(AND(A18&lt;5.05,H18&lt;10.109,B18&gt;=3.45,A18&gt;=4.35,D18&lt;0.8,H18&gt;=6.799,A18&lt;5.45),1.4,IF(AND(A18&gt;=5.05,H18&lt;10.109,B18&gt;=3.45,A18&gt;=4.35,D18&lt;0.8,H18&gt;=6.799,A18&lt;5.45),1.5,IF(AND(G18&lt;0.14,H18&lt;13.531,B18&gt;=2.75,D18&gt;=1.35,H18&gt;=7.564,F18&lt;2.5,A18&gt;=5.45),4.7,IF(AND(G18&lt;0.187,H18&gt;=13.531,B18&gt;=2.75,D18&gt;=1.35,H18&gt;=7.564,F18&lt;2.5,A18&gt;=5.45),5,IF(AND(G18&gt;=0.187,H18&gt;=13.531,B18&gt;=2.75,D18&gt;=1.35,H18&gt;=7.564,F18&lt;2.5,A18&gt;=5.45),4.66,IF(AND(A18&lt;6.35,A18&gt;=6.15,G18&lt;0.805,G18&gt;=0.26,H18&lt;16.284,F18&gt;=2.5,A18&gt;=5.45),6,IF(AND(D18&lt;0.15,A18&gt;=4.65,H18&lt;12.227,B18&lt;3.45,A18&gt;=4.35,D18&lt;0.8,H18&gt;=6.799,A18&lt;5.45),1.5,IF(AND(H18&lt;10.723,G18&gt;=0.14,H18&lt;13.531,B18&gt;=2.75,D18&gt;=1.35,H18&gt;=7.564,F18&lt;2.5,A18&gt;=5.45),4.6,IF(AND(H18&gt;=10.723,G18&gt;=0.14,H18&lt;13.531,B18&gt;=2.75,D18&gt;=1.35,H18&gt;=7.564,F18&lt;2.5,A18&gt;=5.45),4.46,IF(AND(G18&lt;0.364,A18&gt;=6.35,A18&gt;=6.15,G18&lt;0.805,G18&gt;=0.26,H18&lt;16.284,F18&gt;=2.5,A18&gt;=5.45),5.28,IF(AND(A18&lt;5.1,D18&gt;=0.15,A18&gt;=4.65,H18&lt;12.227,B18&lt;3.45,A18&gt;=4.35,D18&lt;0.8,H18&gt;=6.799,A18&lt;5.45),1.36,IF(AND(A18&gt;=5.1,D18&gt;=0.15,A18&gt;=4.65,H18&lt;12.227,B18&lt;3.45,A18&gt;=4.35,D18&lt;0.8,H18&gt;=6.799,A18&lt;5.45),1.4,IF(AND(G18&gt;=0.6,G18&gt;=0.364,A18&gt;=6.35,A18&gt;=6.15,G18&lt;0.805,G18&gt;=0.26,H18&lt;16.284,F18&gt;=2.5,A18&gt;=5.45),5.1,IF(AND(A18&gt;=6.95,G18&lt;0.6,G18&gt;=0.364,A18&gt;=6.35,A18&gt;=6.15,G18&lt;0.805,G18&gt;=0.26,H18&lt;16.284,F18&gt;=2.5,A18&gt;=5.45),5.8,IF(AND(B18&lt;3.2,A18&lt;6.95,G18&lt;0.6,G18&gt;=0.364,A18&gt;=6.35,A18&gt;=6.15,G18&lt;0.805,G18&gt;=0.26,H18&lt;16.284,F18&gt;=2.5,A18&gt;=5.45),5.6,IF(AND(B18&gt;=3.2,A18&lt;6.95,G18&lt;0.6,G18&gt;=0.364,A18&gt;=6.35,A18&gt;=6.15,G18&lt;0.805,G18&gt;=0.26,H18&lt;16.284,F18&gt;=2.5,A18&gt;=5.45),5.7,"shouldnthappen"))))))))))))))))))))))))))))))))))</f>
        <v>3.925</v>
      </c>
      <c r="AI18" s="1" t="n">
        <f aca="false">IF(AND(B18&gt;=3.55,A18&lt;5.05,F18&lt;1.5),1,IF(AND(H18&gt;=13.436,A18&gt;=5.05,F18&lt;1.5),1.633,IF(AND(A18&lt;4.35,B18&lt;3.55,A18&lt;5.05,F18&lt;1.5),1.1,IF(AND(A18&lt;5.15,H18&lt;13.436,A18&gt;=5.05,F18&lt;1.5),1.6,IF(AND(G18&lt;0.837,D18&lt;1.2,B18&lt;2.65,F18&gt;=1.5),3.7,IF(AND(G18&gt;=0.837,D18&lt;1.2,B18&lt;2.65,F18&gt;=1.5),3,IF(AND(D18&lt;1.4,D18&gt;=1.2,B18&lt;2.65,F18&gt;=1.5),4.133,IF(AND(D18&gt;=1.4,D18&gt;=1.2,B18&lt;2.65,F18&gt;=1.5),4.633,IF(AND(G18&lt;0.302,A18&gt;=4.35,B18&lt;3.55,A18&lt;5.05,F18&lt;1.5),1.34,IF(AND(D18&gt;=0.3,A18&gt;=5.15,H18&lt;13.436,A18&gt;=5.05,F18&lt;1.5),1.5,IF(AND(G18&lt;0.233,G18&lt;0.265,D18&lt;1.55,B18&gt;=2.65,F18&gt;=1.5),4.56,IF(AND(G18&gt;=0.233,G18&lt;0.265,D18&lt;1.55,B18&gt;=2.65,F18&gt;=1.5),5.1,IF(AND(G18&lt;0.395,G18&gt;=0.265,D18&lt;1.55,B18&gt;=2.65,F18&gt;=1.5),4.025,IF(AND(H18&lt;13.935,A18&gt;=7.05,D18&gt;=1.55,B18&gt;=2.65,F18&gt;=1.5),6.12,IF(AND(H18&gt;=13.935,A18&gt;=7.05,D18&gt;=1.55,B18&gt;=2.65,F18&gt;=1.5),6.64,IF(AND(G18&gt;=0.858,G18&gt;=0.302,A18&gt;=4.35,B18&lt;3.55,A18&lt;5.05,F18&lt;1.5),1.3,IF(AND(H18&lt;6.543,D18&lt;0.3,A18&gt;=5.15,H18&lt;13.436,A18&gt;=5.05,F18&lt;1.5),1.4,IF(AND(H18&gt;=6.543,D18&lt;0.3,A18&gt;=5.15,H18&lt;13.436,A18&gt;=5.05,F18&lt;1.5),1.48,IF(AND(A18&lt;6.3,G18&gt;=0.395,G18&gt;=0.265,D18&lt;1.55,B18&gt;=2.65,F18&gt;=1.5),4.14,IF(AND(A18&gt;=6.3,G18&gt;=0.395,G18&gt;=0.265,D18&lt;1.55,B18&gt;=2.65,F18&gt;=1.5),4.767,IF(AND(G18&gt;=0.669,B18&lt;3.15,A18&lt;7.05,D18&gt;=1.55,B18&gt;=2.65,F18&gt;=1.5),5,IF(AND(H18&lt;9.459,G18&lt;0.858,G18&gt;=0.302,A18&gt;=4.35,B18&lt;3.55,A18&lt;5.05,F18&lt;1.5),1.4,IF(AND(H18&gt;=9.459,G18&lt;0.858,G18&gt;=0.302,A18&gt;=4.35,B18&lt;3.55,A18&lt;5.05,F18&lt;1.5),1.6,IF(AND(G18&gt;=0.433,G18&lt;0.669,B18&lt;3.15,A18&lt;7.05,D18&gt;=1.55,B18&gt;=2.65,F18&gt;=1.5),5.68,IF(AND(G18&lt;0.481,H18&lt;10.257,B18&gt;=3.15,A18&lt;7.05,D18&gt;=1.55,B18&gt;=2.65,F18&gt;=1.5),5.7,IF(AND(G18&gt;=0.481,H18&lt;10.257,B18&gt;=3.15,A18&lt;7.05,D18&gt;=1.55,B18&gt;=2.65,F18&gt;=1.5),5.9,IF(AND(D18&lt;2.15,H18&gt;=10.257,B18&gt;=3.15,A18&lt;7.05,D18&gt;=1.55,B18&gt;=2.65,F18&gt;=1.5),5.1,IF(AND(D18&gt;=2.15,H18&gt;=10.257,B18&gt;=3.15,A18&lt;7.05,D18&gt;=1.55,B18&gt;=2.65,F18&gt;=1.5),5.42,IF(AND(G18&lt;0.098,G18&lt;0.433,G18&lt;0.669,B18&lt;3.15,A18&lt;7.05,D18&gt;=1.55,B18&gt;=2.65,F18&gt;=1.5),5.567,IF(AND(D18&lt;1.8,G18&gt;=0.098,G18&lt;0.433,G18&lt;0.669,B18&lt;3.15,A18&lt;7.05,D18&gt;=1.55,B18&gt;=2.65,F18&gt;=1.5),5.033,IF(AND(G18&gt;=0.312,D18&gt;=1.8,G18&gt;=0.098,G18&lt;0.433,G18&lt;0.669,B18&lt;3.15,A18&lt;7.05,D18&gt;=1.55,B18&gt;=2.65,F18&gt;=1.5),5.4,IF(AND(H18&lt;9.002,G18&lt;0.312,D18&gt;=1.8,G18&gt;=0.098,G18&lt;0.433,G18&lt;0.669,B18&lt;3.15,A18&lt;7.05,D18&gt;=1.55,B18&gt;=2.65,F18&gt;=1.5),5.1,IF(AND(H18&gt;=9.002,G18&lt;0.312,D18&gt;=1.8,G18&gt;=0.098,G18&lt;0.433,G18&lt;0.669,B18&lt;3.15,A18&lt;7.05,D18&gt;=1.55,B18&gt;=2.65,F18&gt;=1.5),5.26,"shouldnthappen")))))))))))))))))))))))))))))))))</f>
        <v>1.5</v>
      </c>
      <c r="AJ18" s="1" t="n">
        <f aca="false">IF(AND(A18&gt;=5.25,D18&gt;=0.35,D18&lt;0.8),1.433,IF(AND(F18&gt;=2.5,H18&lt;6.927,D18&gt;=0.8),5.1,IF(AND(H18&lt;5.85,B18&lt;3.65,D18&lt;0.35,D18&lt;0.8),1,IF(AND(A18&lt;5.55,B18&gt;=3.65,D18&lt;0.35,D18&lt;0.8),1.5,IF(AND(A18&gt;=5.55,B18&gt;=3.65,D18&lt;0.35,D18&lt;0.8),1.7,IF(AND(H18&lt;7.949,A18&lt;5.25,D18&gt;=0.35,D18&lt;0.8),1.9,IF(AND(H18&gt;=7.949,A18&lt;5.25,D18&gt;=0.35,D18&lt;0.8),1.54,IF(AND(A18&lt;5.55,F18&lt;2.5,H18&lt;6.927,D18&gt;=0.8),3.98,IF(AND(A18&gt;=5.55,F18&lt;2.5,H18&lt;6.927,D18&gt;=0.8),4.1,IF(AND(A18&gt;=7.25,D18&gt;=1.55,H18&gt;=6.927,D18&gt;=0.8),6.65,IF(AND(A18&lt;5.75,D18&lt;1.2,D18&lt;1.55,H18&gt;=6.927,D18&gt;=0.8),3.62,IF(AND(A18&gt;=5.75,D18&lt;1.2,D18&lt;1.55,H18&gt;=6.927,D18&gt;=0.8),4.1,IF(AND(G18&lt;0.175,A18&lt;4.8,H18&gt;=5.85,B18&lt;3.65,D18&lt;0.35,D18&lt;0.8),1.5,IF(AND(G18&gt;=0.175,A18&lt;4.8,H18&gt;=5.85,B18&lt;3.65,D18&lt;0.35,D18&lt;0.8),1.3,IF(AND(A18&gt;=5.05,A18&gt;=4.8,H18&gt;=5.85,B18&lt;3.65,D18&lt;0.35,D18&lt;0.8),1.5,IF(AND(G18&gt;=0.735,A18&lt;6.25,D18&gt;=1.2,D18&lt;1.55,H18&gt;=6.927,D18&gt;=0.8),4,IF(AND(H18&lt;10.464,A18&lt;6.2,A18&lt;7.25,D18&gt;=1.55,H18&gt;=6.927,D18&gt;=0.8),5.1,IF(AND(H18&gt;=10.464,A18&lt;6.2,A18&lt;7.25,D18&gt;=1.55,H18&gt;=6.927,D18&gt;=0.8),4.9,IF(AND(G18&lt;0.418,A18&lt;5.05,A18&gt;=4.8,H18&gt;=5.85,B18&lt;3.65,D18&lt;0.35,D18&lt;0.8),1.48,IF(AND(G18&gt;=0.418,A18&lt;5.05,A18&gt;=4.8,H18&gt;=5.85,B18&lt;3.65,D18&lt;0.35,D18&lt;0.8),1.3,IF(AND(B18&lt;2.75,G18&lt;0.735,A18&lt;6.25,D18&gt;=1.2,D18&lt;1.55,H18&gt;=6.927,D18&gt;=0.8),4.35,IF(AND(H18&lt;15.422,D18&lt;1.45,A18&gt;=6.25,D18&gt;=1.2,D18&lt;1.55,H18&gt;=6.927,D18&gt;=0.8),4.375,IF(AND(H18&gt;=15.422,D18&lt;1.45,A18&gt;=6.25,D18&gt;=1.2,D18&lt;1.55,H18&gt;=6.927,D18&gt;=0.8),4.7,IF(AND(A18&lt;6.4,D18&gt;=1.45,A18&gt;=6.25,D18&gt;=1.2,D18&lt;1.55,H18&gt;=6.927,D18&gt;=0.8),5.1,IF(AND(G18&gt;=0.576,D18&lt;2.15,A18&gt;=6.2,A18&lt;7.25,D18&gt;=1.55,H18&gt;=6.927,D18&gt;=0.8),5.1,IF(AND(G18&lt;0.537,D18&gt;=2.15,A18&gt;=6.2,A18&lt;7.25,D18&gt;=1.55,H18&gt;=6.927,D18&gt;=0.8),5.533,IF(AND(G18&gt;=0.537,D18&gt;=2.15,A18&gt;=6.2,A18&lt;7.25,D18&gt;=1.55,H18&gt;=6.927,D18&gt;=0.8),5.9,IF(AND(D18&lt;1.45,B18&gt;=2.75,G18&lt;0.735,A18&lt;6.25,D18&gt;=1.2,D18&lt;1.55,H18&gt;=6.927,D18&gt;=0.8),4.6,IF(AND(D18&gt;=1.45,B18&gt;=2.75,G18&lt;0.735,A18&lt;6.25,D18&gt;=1.2,D18&lt;1.55,H18&gt;=6.927,D18&gt;=0.8),4.5,IF(AND(H18&lt;12.582,A18&gt;=6.4,D18&gt;=1.45,A18&gt;=6.25,D18&gt;=1.2,D18&lt;1.55,H18&gt;=6.927,D18&gt;=0.8),4.66,IF(AND(H18&gt;=12.582,A18&gt;=6.4,D18&gt;=1.45,A18&gt;=6.25,D18&gt;=1.2,D18&lt;1.55,H18&gt;=6.927,D18&gt;=0.8),4.9,IF(AND(B18&lt;2.75,G18&lt;0.576,D18&lt;2.15,A18&gt;=6.2,A18&lt;7.25,D18&gt;=1.55,H18&gt;=6.927,D18&gt;=0.8),5.3,IF(AND(G18&gt;=0.395,B18&gt;=2.75,G18&lt;0.576,D18&lt;2.15,A18&gt;=6.2,A18&lt;7.25,D18&gt;=1.55,H18&gt;=6.927,D18&gt;=0.8),5.6,IF(AND(D18&gt;=1.9,G18&lt;0.395,B18&gt;=2.75,G18&lt;0.576,D18&lt;2.15,A18&gt;=6.2,A18&lt;7.25,D18&gt;=1.55,H18&gt;=6.927,D18&gt;=0.8),5.333,IF(AND(B18&lt;2.95,D18&lt;1.9,G18&lt;0.395,B18&gt;=2.75,G18&lt;0.576,D18&lt;2.15,A18&gt;=6.2,A18&lt;7.25,D18&gt;=1.55,H18&gt;=6.927,D18&gt;=0.8),5.6,IF(AND(B18&gt;=2.95,D18&lt;1.9,G18&lt;0.395,B18&gt;=2.75,G18&lt;0.576,D18&lt;2.15,A18&gt;=6.2,A18&lt;7.25,D18&gt;=1.55,H18&gt;=6.927,D18&gt;=0.8),5.5,"shouldnthappen"))))))))))))))))))))))))))))))))))))</f>
        <v>1.433</v>
      </c>
      <c r="AK18" s="1" t="n">
        <f aca="false">IF(AND(H18&lt;5.85,B18&lt;3.65,F18&lt;1.5),1,IF(AND(B18&gt;=3.95,B18&gt;=3.65,F18&lt;1.5),1.433,IF(AND(A18&lt;5.15,F18&lt;2.5,F18&gt;=1.5),3.075,IF(AND(D18&gt;=0.35,H18&gt;=5.85,B18&lt;3.65,F18&lt;1.5),1.5,IF(AND(G18&lt;0.168,B18&lt;3.95,B18&gt;=3.65,F18&lt;1.5),1.7,IF(AND(H18&lt;5.767,A18&lt;7.25,F18&gt;=2.5,F18&gt;=1.5),4.5,IF(AND(D18&lt;1.9,A18&gt;=7.25,F18&gt;=2.5,F18&gt;=1.5),6.3,IF(AND(D18&gt;=1.9,A18&gt;=7.25,F18&gt;=2.5,F18&gt;=1.5),6.575,IF(AND(B18&lt;3.75,G18&gt;=0.168,B18&lt;3.95,B18&gt;=3.65,F18&lt;1.5),1.5,IF(AND(B18&gt;=3.75,G18&gt;=0.168,B18&lt;3.95,B18&gt;=3.65,F18&lt;1.5),1.6,IF(AND(D18&gt;=1.35,A18&lt;6.15,A18&gt;=5.15,F18&lt;2.5,F18&gt;=1.5),4.42,IF(AND(D18&lt;1.4,A18&gt;=6.15,A18&gt;=5.15,F18&lt;2.5,F18&gt;=1.5),4.5,IF(AND(D18&gt;=1.4,A18&gt;=6.15,A18&gt;=5.15,F18&lt;2.5,F18&gt;=1.5),4.675,IF(AND(D18&lt;0.15,H18&lt;11.218,D18&lt;0.35,H18&gt;=5.85,B18&lt;3.65,F18&lt;1.5),1.5,IF(AND(D18&lt;0.15,H18&gt;=11.218,D18&lt;0.35,H18&gt;=5.85,B18&lt;3.65,F18&lt;1.5),1.1,IF(AND(B18&lt;2.7,D18&lt;1.35,A18&lt;6.15,A18&gt;=5.15,F18&lt;2.5,F18&gt;=1.5),3.82,IF(AND(A18&lt;6.15,G18&gt;=0.755,H18&gt;=5.767,A18&lt;7.25,F18&gt;=2.5,F18&gt;=1.5),4.98,IF(AND(A18&gt;=6.15,G18&gt;=0.755,H18&gt;=5.767,A18&lt;7.25,F18&gt;=2.5,F18&gt;=1.5),5.3,IF(AND(B18&lt;3.4,D18&gt;=0.15,H18&lt;11.218,D18&lt;0.35,H18&gt;=5.85,B18&lt;3.65,F18&lt;1.5),1.4,IF(AND(B18&gt;=3.4,D18&gt;=0.15,H18&lt;11.218,D18&lt;0.35,H18&gt;=5.85,B18&lt;3.65,F18&lt;1.5),1.3,IF(AND(H18&lt;11.731,D18&gt;=0.15,H18&gt;=11.218,D18&lt;0.35,H18&gt;=5.85,B18&lt;3.65,F18&lt;1.5),1.2,IF(AND(H18&lt;9.053,B18&gt;=2.7,D18&lt;1.35,A18&lt;6.15,A18&gt;=5.15,F18&lt;2.5,F18&gt;=1.5),3.85,IF(AND(D18&gt;=2.1,B18&lt;2.85,G18&lt;0.755,H18&gt;=5.767,A18&lt;7.25,F18&gt;=2.5,F18&gt;=1.5),5.6,IF(AND(D18&gt;=2.45,B18&gt;=2.85,G18&lt;0.755,H18&gt;=5.767,A18&lt;7.25,F18&gt;=2.5,F18&gt;=1.5),5.8,IF(AND(B18&gt;=3.45,H18&gt;=11.731,D18&gt;=0.15,H18&gt;=11.218,D18&lt;0.35,H18&gt;=5.85,B18&lt;3.65,F18&lt;1.5),1.3,IF(AND(A18&lt;5.9,H18&gt;=9.053,B18&gt;=2.7,D18&lt;1.35,A18&lt;6.15,A18&gt;=5.15,F18&lt;2.5,F18&gt;=1.5),4.3,IF(AND(A18&gt;=5.9,H18&gt;=9.053,B18&gt;=2.7,D18&lt;1.35,A18&lt;6.15,A18&gt;=5.15,F18&lt;2.5,F18&gt;=1.5),4,IF(AND(G18&gt;=0.519,D18&lt;2.1,B18&lt;2.85,G18&lt;0.755,H18&gt;=5.767,A18&lt;7.25,F18&gt;=2.5,F18&gt;=1.5),4.9,IF(AND(A18&gt;=7.05,D18&lt;2.45,B18&gt;=2.85,G18&lt;0.755,H18&gt;=5.767,A18&lt;7.25,F18&gt;=2.5,F18&gt;=1.5),5.8,IF(AND(H18&lt;14.396,B18&lt;3.45,H18&gt;=11.731,D18&gt;=0.15,H18&gt;=11.218,D18&lt;0.35,H18&gt;=5.85,B18&lt;3.65,F18&lt;1.5),1.44,IF(AND(H18&gt;=14.396,B18&lt;3.45,H18&gt;=11.731,D18&gt;=0.15,H18&gt;=11.218,D18&lt;0.35,H18&gt;=5.85,B18&lt;3.65,F18&lt;1.5),1.3,IF(AND(G18&lt;0.282,G18&lt;0.519,D18&lt;2.1,B18&lt;2.85,G18&lt;0.755,H18&gt;=5.767,A18&lt;7.25,F18&gt;=2.5,F18&gt;=1.5),5.1,IF(AND(G18&gt;=0.282,G18&lt;0.519,D18&lt;2.1,B18&lt;2.85,G18&lt;0.755,H18&gt;=5.767,A18&lt;7.25,F18&gt;=2.5,F18&gt;=1.5),5.3,IF(AND(A18&lt;6.4,D18&lt;1.9,A18&lt;7.05,D18&lt;2.45,B18&gt;=2.85,G18&lt;0.755,H18&gt;=5.767,A18&lt;7.25,F18&gt;=2.5,F18&gt;=1.5),5.6,IF(AND(A18&gt;=6.4,D18&lt;1.9,A18&lt;7.05,D18&lt;2.45,B18&gt;=2.85,G18&lt;0.755,H18&gt;=5.767,A18&lt;7.25,F18&gt;=2.5,F18&gt;=1.5),5.5,IF(AND(H18&lt;8.884,D18&gt;=1.9,A18&lt;7.05,D18&lt;2.45,B18&gt;=2.85,G18&lt;0.755,H18&gt;=5.767,A18&lt;7.25,F18&gt;=2.5,F18&gt;=1.5),5.3,IF(AND(H18&gt;=8.884,D18&gt;=1.9,A18&lt;7.05,D18&lt;2.45,B18&gt;=2.85,G18&lt;0.755,H18&gt;=5.767,A18&lt;7.25,F18&gt;=2.5,F18&gt;=1.5),5.52,"shouldnthappen")))))))))))))))))))))))))))))))))))))</f>
        <v>1.433</v>
      </c>
      <c r="AL18" s="1" t="n">
        <f aca="false">IF(AND(H18&lt;5.85,A18&lt;5.05,D18&lt;0.8),1,IF(AND(B18&lt;3.35,A18&gt;=5.05,D18&lt;0.8),1.7,IF(AND(D18&gt;=2.45,F18&gt;=2.5,D18&gt;=0.8),6.05,IF(AND(H18&gt;=11.218,H18&gt;=5.85,A18&lt;5.05,D18&lt;0.8),1.28,IF(AND(G18&gt;=0.948,B18&gt;=3.35,A18&gt;=5.05,D18&lt;0.8),1.7,IF(AND(G18&gt;=0.423,H18&lt;11.218,H18&gt;=5.85,A18&lt;5.05,D18&lt;0.8),1.3,IF(AND(B18&lt;3.6,G18&lt;0.948,B18&gt;=3.35,A18&gt;=5.05,D18&lt;0.8),1.4,IF(AND(H18&lt;10.258,D18&lt;1.15,A18&lt;5.9,F18&lt;2.5,D18&gt;=0.8),3.36,IF(AND(H18&gt;=10.258,D18&lt;1.15,A18&lt;5.9,F18&lt;2.5,D18&gt;=0.8),3.9,IF(AND(A18&lt;5.3,D18&gt;=1.15,A18&lt;5.9,F18&lt;2.5,D18&gt;=0.8),3.9,IF(AND(D18&lt;1.55,B18&lt;2.75,A18&gt;=5.9,F18&lt;2.5,D18&gt;=0.8),4.64,IF(AND(D18&gt;=1.55,B18&lt;2.75,A18&gt;=5.9,F18&lt;2.5,D18&gt;=0.8),5.1,IF(AND(D18&gt;=1.6,B18&gt;=2.75,A18&gt;=5.9,F18&lt;2.5,D18&gt;=0.8),5,IF(AND(H18&lt;5.767,H18&lt;8.598,D18&lt;2.45,F18&gt;=2.5,D18&gt;=0.8),4.5,IF(AND(A18&lt;6.25,H18&gt;=8.598,D18&lt;2.45,F18&gt;=2.5,D18&gt;=0.8),5.02,IF(AND(B18&lt;3.55,G18&lt;0.423,H18&lt;11.218,H18&gt;=5.85,A18&lt;5.05,D18&lt;0.8),1.525,IF(AND(B18&gt;=3.55,G18&lt;0.423,H18&lt;11.218,H18&gt;=5.85,A18&lt;5.05,D18&lt;0.8),1.4,IF(AND(H18&gt;=13.932,B18&gt;=3.6,G18&lt;0.948,B18&gt;=3.35,A18&gt;=5.05,D18&lt;0.8),1.65,IF(AND(G18&gt;=0.652,A18&gt;=5.3,D18&gt;=1.15,A18&lt;5.9,F18&lt;2.5,D18&gt;=0.8),3.8,IF(AND(D18&lt;1.35,D18&lt;1.6,B18&gt;=2.75,A18&gt;=5.9,F18&lt;2.5,D18&gt;=0.8),4.42,IF(AND(H18&lt;6.656,H18&gt;=5.767,H18&lt;8.598,D18&lt;2.45,F18&gt;=2.5,D18&gt;=0.8),5.033,IF(AND(H18&gt;=6.656,H18&gt;=5.767,H18&lt;8.598,D18&lt;2.45,F18&gt;=2.5,D18&gt;=0.8),5.1,IF(AND(G18&gt;=0.885,A18&gt;=6.25,H18&gt;=8.598,D18&lt;2.45,F18&gt;=2.5,D18&gt;=0.8),5.2,IF(AND(H18&lt;6.926,H18&lt;13.932,B18&gt;=3.6,G18&lt;0.948,B18&gt;=3.35,A18&gt;=5.05,D18&lt;0.8),1.433,IF(AND(H18&gt;=6.926,H18&lt;13.932,B18&gt;=3.6,G18&lt;0.948,B18&gt;=3.35,A18&gt;=5.05,D18&lt;0.8),1.5,IF(AND(A18&lt;5.65,G18&lt;0.652,A18&gt;=5.3,D18&gt;=1.15,A18&lt;5.9,F18&lt;2.5,D18&gt;=0.8),4.36,IF(AND(A18&gt;=5.65,G18&lt;0.652,A18&gt;=5.3,D18&gt;=1.15,A18&lt;5.9,F18&lt;2.5,D18&gt;=0.8),4.2,IF(AND(H18&gt;=13.561,D18&gt;=1.35,D18&lt;1.6,B18&gt;=2.75,A18&gt;=5.9,F18&lt;2.5,D18&gt;=0.8),4.767,IF(AND(H18&lt;9.091,G18&lt;0.885,A18&gt;=6.25,H18&gt;=8.598,D18&lt;2.45,F18&gt;=2.5,D18&gt;=0.8),6.3,IF(AND(H18&gt;=12.206,H18&lt;13.561,D18&gt;=1.35,D18&lt;1.6,B18&gt;=2.75,A18&gt;=5.9,F18&lt;2.5,D18&gt;=0.8),4.4,IF(AND(D18&gt;=2.25,H18&gt;=9.091,G18&lt;0.885,A18&gt;=6.25,H18&gt;=8.598,D18&lt;2.45,F18&gt;=2.5,D18&gt;=0.8),5.9,IF(AND(B18&lt;3.05,H18&lt;12.206,H18&lt;13.561,D18&gt;=1.35,D18&lt;1.6,B18&gt;=2.75,A18&gt;=5.9,F18&lt;2.5,D18&gt;=0.8),4.6,IF(AND(B18&gt;=3.05,H18&lt;12.206,H18&lt;13.561,D18&gt;=1.35,D18&lt;1.6,B18&gt;=2.75,A18&gt;=5.9,F18&lt;2.5,D18&gt;=0.8),4.7,IF(AND(G18&gt;=0.596,D18&lt;2.25,H18&gt;=9.091,G18&lt;0.885,A18&gt;=6.25,H18&gt;=8.598,D18&lt;2.45,F18&gt;=2.5,D18&gt;=0.8),5.1,IF(AND(G18&gt;=0.379,G18&lt;0.596,D18&lt;2.25,H18&gt;=9.091,G18&lt;0.885,A18&gt;=6.25,H18&gt;=8.598,D18&lt;2.45,F18&gt;=2.5,D18&gt;=0.8),5.767,IF(AND(D18&lt;2.15,G18&lt;0.379,G18&lt;0.596,D18&lt;2.25,H18&gt;=9.091,G18&lt;0.885,A18&gt;=6.25,H18&gt;=8.598,D18&lt;2.45,F18&gt;=2.5,D18&gt;=0.8),5.4,IF(AND(D18&gt;=2.15,G18&lt;0.379,G18&lt;0.596,D18&lt;2.25,H18&gt;=9.091,G18&lt;0.885,A18&gt;=6.25,H18&gt;=8.598,D18&lt;2.45,F18&gt;=2.5,D18&gt;=0.8),5.6,"shouldnthappen")))))))))))))))))))))))))))))))))))))</f>
        <v>1.5</v>
      </c>
      <c r="AM18" s="1" t="n">
        <f aca="false">IF(AND(H18&lt;5.245,D18&lt;0.8),1,IF(AND(A18&lt;4.5,H18&gt;=5.245,D18&lt;0.8),1.35,IF(AND(D18&gt;=0.5,A18&gt;=4.5,H18&gt;=5.245,D18&lt;0.8),1.6,IF(AND(H18&lt;7.25,B18&lt;2.6,A18&lt;6.15,D18&gt;=0.8),4.375,IF(AND(H18&gt;=7.25,B18&lt;2.6,A18&lt;6.15,D18&gt;=0.8),3.075,IF(AND(H18&lt;13.935,A18&gt;=7.05,A18&gt;=6.15,D18&gt;=0.8),6.067,IF(AND(H18&gt;=13.935,A18&gt;=7.05,A18&gt;=6.15,D18&gt;=0.8),6.525,IF(AND(G18&gt;=0.948,D18&lt;0.5,A18&gt;=4.5,H18&gt;=5.245,D18&lt;0.8),1.7,IF(AND(G18&lt;0.568,D18&gt;=1.55,B18&gt;=2.6,A18&lt;6.15,D18&gt;=0.8),5.1,IF(AND(G18&gt;=0.568,D18&gt;=1.55,B18&gt;=2.6,A18&lt;6.15,D18&gt;=0.8),5,IF(AND(A18&gt;=6.6,B18&gt;=3.15,A18&lt;7.05,A18&gt;=6.15,D18&gt;=0.8),5.78,IF(AND(G18&lt;0.165,G18&lt;0.273,D18&lt;1.55,B18&gt;=2.6,A18&lt;6.15,D18&gt;=0.8),4.1,IF(AND(G18&gt;=0.165,G18&lt;0.273,D18&lt;1.55,B18&gt;=2.6,A18&lt;6.15,D18&gt;=0.8),4.5,IF(AND(D18&lt;1.35,G18&gt;=0.273,D18&lt;1.55,B18&gt;=2.6,A18&lt;6.15,D18&gt;=0.8),4.08,IF(AND(D18&gt;=1.35,G18&gt;=0.273,D18&lt;1.55,B18&gt;=2.6,A18&lt;6.15,D18&gt;=0.8),4.4,IF(AND(D18&lt;1.45,F18&lt;2.5,B18&lt;3.15,A18&lt;7.05,A18&gt;=6.15,D18&gt;=0.8),4.38,IF(AND(D18&gt;=1.45,F18&lt;2.5,B18&lt;3.15,A18&lt;7.05,A18&gt;=6.15,D18&gt;=0.8),4.75,IF(AND(D18&gt;=2.25,F18&gt;=2.5,B18&lt;3.15,A18&lt;7.05,A18&gt;=6.15,D18&gt;=0.8),5.16,IF(AND(H18&lt;11.488,A18&lt;6.6,B18&gt;=3.15,A18&lt;7.05,A18&gt;=6.15,D18&gt;=0.8),6,IF(AND(H18&gt;=14.396,D18&lt;0.25,G18&lt;0.948,D18&lt;0.5,A18&gt;=4.5,H18&gt;=5.245,D18&lt;0.8),1.3,IF(AND(A18&gt;=5.55,D18&gt;=0.25,G18&lt;0.948,D18&lt;0.5,A18&gt;=4.5,H18&gt;=5.245,D18&lt;0.8),1.7,IF(AND(D18&lt;1.85,D18&lt;2.25,F18&gt;=2.5,B18&lt;3.15,A18&lt;7.05,A18&gt;=6.15,D18&gt;=0.8),5.6,IF(AND(G18&lt;0.669,H18&gt;=11.488,A18&lt;6.6,B18&gt;=3.15,A18&lt;7.05,A18&gt;=6.15,D18&gt;=0.8),4.7,IF(AND(G18&gt;=0.669,H18&gt;=11.488,A18&lt;6.6,B18&gt;=3.15,A18&lt;7.05,A18&gt;=6.15,D18&gt;=0.8),5.22,IF(AND(H18&lt;6.543,H18&lt;14.396,D18&lt;0.25,G18&lt;0.948,D18&lt;0.5,A18&gt;=4.5,H18&gt;=5.245,D18&lt;0.8),1.4,IF(AND(A18&lt;4.95,A18&lt;5.55,D18&gt;=0.25,G18&lt;0.948,D18&lt;0.5,A18&gt;=4.5,H18&gt;=5.245,D18&lt;0.8),1.4,IF(AND(A18&gt;=4.95,A18&lt;5.55,D18&gt;=0.25,G18&lt;0.948,D18&lt;0.5,A18&gt;=4.5,H18&gt;=5.245,D18&lt;0.8),1.48,IF(AND(H18&lt;10.667,D18&gt;=1.85,D18&lt;2.25,F18&gt;=2.5,B18&lt;3.15,A18&lt;7.05,A18&gt;=6.15,D18&gt;=0.8),5.25,IF(AND(H18&gt;=10.667,D18&gt;=1.85,D18&lt;2.25,F18&gt;=2.5,B18&lt;3.15,A18&lt;7.05,A18&gt;=6.15,D18&gt;=0.8),5.55,IF(AND(G18&lt;0.063,H18&gt;=6.543,H18&lt;14.396,D18&lt;0.25,G18&lt;0.948,D18&lt;0.5,A18&gt;=4.5,H18&gt;=5.245,D18&lt;0.8),1.4,IF(AND(H18&lt;9.212,G18&gt;=0.063,H18&gt;=6.543,H18&lt;14.396,D18&lt;0.25,G18&lt;0.948,D18&lt;0.5,A18&gt;=4.5,H18&gt;=5.245,D18&lt;0.8),1.475,IF(AND(H18&gt;=9.212,G18&gt;=0.063,H18&gt;=6.543,H18&lt;14.396,D18&lt;0.25,G18&lt;0.948,D18&lt;0.5,A18&gt;=4.5,H18&gt;=5.245,D18&lt;0.8),1.5,"shouldnthappen"))))))))))))))))))))))))))))))))</f>
        <v>1.7</v>
      </c>
      <c r="AN18" s="1" t="n">
        <f aca="false">IF(AND(D18&lt;0.7,A18&gt;=5.55),1.633,IF(AND(G18&lt;0.38,B18&lt;2.8,A18&lt;5.55),4.3,IF(AND(G18&gt;=0.38,B18&lt;2.8,A18&lt;5.55),3.325,IF(AND(D18&gt;=0.35,B18&gt;=2.8,A18&lt;5.55),1.6,IF(AND(B18&gt;=3.4,A18&lt;4.8,D18&lt;0.35,B18&gt;=2.8,A18&lt;5.55),1,IF(AND(H18&gt;=11.789,A18&lt;5.9,D18&lt;1.55,D18&gt;=0.7,A18&gt;=5.55),4.325,IF(AND(F18&gt;=2.5,A18&gt;=5.9,D18&lt;1.55,D18&gt;=0.7,A18&gt;=5.55),5.05,IF(AND(D18&lt;1.9,A18&gt;=7.25,D18&gt;=1.55,D18&gt;=0.7,A18&gt;=5.55),6.3,IF(AND(D18&gt;=1.9,A18&gt;=7.25,D18&gt;=1.55,D18&gt;=0.7,A18&gt;=5.55),6.4,IF(AND(A18&lt;4.35,B18&lt;3.4,A18&lt;4.8,D18&lt;0.35,B18&gt;=2.8,A18&lt;5.55),1.1,IF(AND(G18&gt;=0.934,B18&lt;3.45,A18&gt;=4.8,D18&lt;0.35,B18&gt;=2.8,A18&lt;5.55),1.7,IF(AND(H18&gt;=14.877,B18&gt;=3.45,A18&gt;=4.8,D18&lt;0.35,B18&gt;=2.8,A18&lt;5.55),1.3,IF(AND(B18&lt;2.6,H18&lt;11.789,A18&lt;5.9,D18&lt;1.55,D18&gt;=0.7,A18&gt;=5.55),3.9,IF(AND(B18&gt;=2.6,H18&lt;11.789,A18&lt;5.9,D18&lt;1.55,D18&gt;=0.7,A18&gt;=5.55),4.26,IF(AND(A18&lt;6.6,F18&lt;2.5,A18&gt;=5.9,D18&lt;1.55,D18&gt;=0.7,A18&gt;=5.55),4.625,IF(AND(A18&gt;=6.6,F18&lt;2.5,A18&gt;=5.9,D18&lt;1.55,D18&gt;=0.7,A18&gt;=5.55),4.475,IF(AND(B18&lt;2.6,D18&lt;2.05,A18&lt;7.25,D18&gt;=1.55,D18&gt;=0.7,A18&gt;=5.55),5.8,IF(AND(G18&gt;=0.743,D18&gt;=2.05,A18&lt;7.25,D18&gt;=1.55,D18&gt;=0.7,A18&gt;=5.55),5.1,IF(AND(G18&lt;0.422,A18&gt;=4.35,B18&lt;3.4,A18&lt;4.8,D18&lt;0.35,B18&gt;=2.8,A18&lt;5.55),1.367,IF(AND(G18&gt;=0.422,A18&gt;=4.35,B18&lt;3.4,A18&lt;4.8,D18&lt;0.35,B18&gt;=2.8,A18&lt;5.55),1.3,IF(AND(A18&lt;5.05,G18&lt;0.934,B18&lt;3.45,A18&gt;=4.8,D18&lt;0.35,B18&gt;=2.8,A18&lt;5.55),1.525,IF(AND(A18&gt;=5.05,G18&lt;0.934,B18&lt;3.45,A18&gt;=4.8,D18&lt;0.35,B18&gt;=2.8,A18&lt;5.55),1.5,IF(AND(G18&gt;=0.585,H18&lt;14.877,B18&gt;=3.45,A18&gt;=4.8,D18&lt;0.35,B18&gt;=2.8,A18&lt;5.55),1.54,IF(AND(G18&gt;=0.537,G18&lt;0.743,D18&gt;=2.05,A18&lt;7.25,D18&gt;=1.55,D18&gt;=0.7,A18&gt;=5.55),5.833,IF(AND(D18&gt;=0.25,G18&lt;0.585,H18&lt;14.877,B18&gt;=3.45,A18&gt;=4.8,D18&lt;0.35,B18&gt;=2.8,A18&lt;5.55),1.367,IF(AND(D18&lt;1.75,H18&lt;13.795,B18&gt;=2.6,D18&lt;2.05,A18&lt;7.25,D18&gt;=1.55,D18&gt;=0.7,A18&gt;=5.55),5.45,IF(AND(B18&lt;2.85,H18&gt;=13.795,B18&gt;=2.6,D18&lt;2.05,A18&lt;7.25,D18&gt;=1.55,D18&gt;=0.7,A18&gt;=5.55),5.1,IF(AND(B18&gt;=2.85,H18&gt;=13.795,B18&gt;=2.6,D18&lt;2.05,A18&lt;7.25,D18&gt;=1.55,D18&gt;=0.7,A18&gt;=5.55),4.82,IF(AND(G18&lt;0.353,G18&lt;0.537,G18&lt;0.743,D18&gt;=2.05,A18&lt;7.25,D18&gt;=1.55,D18&gt;=0.7,A18&gt;=5.55),5.425,IF(AND(G18&gt;=0.353,G18&lt;0.537,G18&lt;0.743,D18&gt;=2.05,A18&lt;7.25,D18&gt;=1.55,D18&gt;=0.7,A18&gt;=5.55),5.62,IF(AND(G18&lt;0.311,D18&lt;0.25,G18&lt;0.585,H18&lt;14.877,B18&gt;=3.45,A18&gt;=4.8,D18&lt;0.35,B18&gt;=2.8,A18&lt;5.55),1.5,IF(AND(G18&gt;=0.311,D18&lt;0.25,G18&lt;0.585,H18&lt;14.877,B18&gt;=3.45,A18&gt;=4.8,D18&lt;0.35,B18&gt;=2.8,A18&lt;5.55),1.4,IF(AND(B18&gt;=3.1,D18&gt;=1.75,H18&lt;13.795,B18&gt;=2.6,D18&lt;2.05,A18&lt;7.25,D18&gt;=1.55,D18&gt;=0.7,A18&gt;=5.55),5.1,IF(AND(B18&lt;2.85,B18&lt;3.1,D18&gt;=1.75,H18&lt;13.795,B18&gt;=2.6,D18&lt;2.05,A18&lt;7.25,D18&gt;=1.55,D18&gt;=0.7,A18&gt;=5.55),5.2,IF(AND(B18&gt;=2.85,B18&lt;3.1,D18&gt;=1.75,H18&lt;13.795,B18&gt;=2.6,D18&lt;2.05,A18&lt;7.25,D18&gt;=1.55,D18&gt;=0.7,A18&gt;=5.55),5.2,"shouldnthappen")))))))))))))))))))))))))))))))))))</f>
        <v>1.633</v>
      </c>
      <c r="AO18" s="1" t="n">
        <f aca="false">IF(AND(H18&gt;=14.529,G18&lt;0.633,D18&lt;0.8),1.3,IF(AND(A18&lt;5.05,G18&gt;=0.633,D18&lt;0.8),1.35,IF(AND(H18&gt;=14.379,H18&lt;14.529,G18&lt;0.633,D18&lt;0.8),1.7,IF(AND(B18&lt;3.35,A18&gt;=5.05,G18&gt;=0.633,D18&lt;0.8),1.7,IF(AND(D18&gt;=1.45,A18&lt;5.95,F18&lt;2.5,D18&gt;=0.8),4.5,IF(AND(D18&lt;1.35,A18&gt;=5.95,F18&lt;2.5,D18&gt;=0.8),4,IF(AND(D18&lt;1.85,G18&gt;=0.845,F18&gt;=2.5,D18&gt;=0.8),4.8,IF(AND(B18&gt;=4.3,H18&lt;14.379,H18&lt;14.529,G18&lt;0.633,D18&lt;0.8),1.5,IF(AND(A18&lt;5.25,B18&gt;=3.35,A18&gt;=5.05,G18&gt;=0.633,D18&lt;0.8),1.55,IF(AND(A18&gt;=5.25,B18&gt;=3.35,A18&gt;=5.05,G18&gt;=0.633,D18&lt;0.8),1.633,IF(AND(A18&lt;5.05,D18&lt;1.45,A18&lt;5.95,F18&lt;2.5,D18&gt;=0.8),3.3,IF(AND(G18&lt;0.293,D18&gt;=1.35,A18&gt;=5.95,F18&lt;2.5,D18&gt;=0.8),5,IF(AND(A18&gt;=6.6,D18&lt;2.05,G18&lt;0.845,F18&gt;=2.5,D18&gt;=0.8),5.8,IF(AND(B18&lt;3.05,D18&gt;=2.05,G18&lt;0.845,F18&gt;=2.5,D18&gt;=0.8),6.15,IF(AND(B18&lt;2.9,D18&gt;=1.85,G18&gt;=0.845,F18&gt;=2.5,D18&gt;=0.8),5.1,IF(AND(B18&gt;=2.9,D18&gt;=1.85,G18&gt;=0.845,F18&gt;=2.5,D18&gt;=0.8),5.2,IF(AND(B18&gt;=3.8,B18&lt;4.3,H18&lt;14.379,H18&lt;14.529,G18&lt;0.633,D18&lt;0.8),1.333,IF(AND(A18&lt;6.25,G18&gt;=0.293,D18&gt;=1.35,A18&gt;=5.95,F18&lt;2.5,D18&gt;=0.8),4.6,IF(AND(H18&lt;10.351,A18&lt;6.6,D18&lt;2.05,G18&lt;0.845,F18&gt;=2.5,D18&gt;=0.8),5.4,IF(AND(G18&gt;=0.364,B18&gt;=3.05,D18&gt;=2.05,G18&lt;0.845,F18&gt;=2.5,D18&gt;=0.8),5.66,IF(AND(G18&gt;=0.447,B18&lt;3.8,B18&lt;4.3,H18&lt;14.379,H18&lt;14.529,G18&lt;0.633,D18&lt;0.8),1.3,IF(AND(H18&lt;6.247,A18&lt;5.65,A18&gt;=5.05,D18&lt;1.45,A18&lt;5.95,F18&lt;2.5,D18&gt;=0.8),4.033,IF(AND(D18&lt;1.25,A18&gt;=5.65,A18&gt;=5.05,D18&lt;1.45,A18&lt;5.95,F18&lt;2.5,D18&gt;=0.8),3.88,IF(AND(D18&gt;=1.25,A18&gt;=5.65,A18&gt;=5.05,D18&lt;1.45,A18&lt;5.95,F18&lt;2.5,D18&gt;=0.8),4.35,IF(AND(B18&lt;2.65,A18&gt;=6.25,G18&gt;=0.293,D18&gt;=1.35,A18&gt;=5.95,F18&lt;2.5,D18&gt;=0.8),4.9,IF(AND(B18&lt;2.75,H18&gt;=10.351,A18&lt;6.6,D18&lt;2.05,G18&lt;0.845,F18&gt;=2.5,D18&gt;=0.8),5.1,IF(AND(B18&gt;=2.75,H18&gt;=10.351,A18&lt;6.6,D18&lt;2.05,G18&lt;0.845,F18&gt;=2.5,D18&gt;=0.8),4.95,IF(AND(B18&lt;3.15,G18&lt;0.364,B18&gt;=3.05,D18&gt;=2.05,G18&lt;0.845,F18&gt;=2.5,D18&gt;=0.8),5.28,IF(AND(B18&gt;=3.15,G18&lt;0.364,B18&gt;=3.05,D18&gt;=2.05,G18&lt;0.845,F18&gt;=2.5,D18&gt;=0.8),5.5,IF(AND(H18&lt;9.212,G18&lt;0.447,B18&lt;3.8,B18&lt;4.3,H18&lt;14.379,H18&lt;14.529,G18&lt;0.633,D18&lt;0.8),1.4,IF(AND(G18&lt;0.356,H18&gt;=6.247,A18&lt;5.65,A18&gt;=5.05,D18&lt;1.45,A18&lt;5.95,F18&lt;2.5,D18&gt;=0.8),4.2,IF(AND(B18&lt;3,B18&gt;=2.65,A18&gt;=6.25,G18&gt;=0.293,D18&gt;=1.35,A18&gt;=5.95,F18&lt;2.5,D18&gt;=0.8),4.6,IF(AND(B18&gt;=3,B18&gt;=2.65,A18&gt;=6.25,G18&gt;=0.293,D18&gt;=1.35,A18&gt;=5.95,F18&lt;2.5,D18&gt;=0.8),4.7,IF(AND(A18&lt;5.05,H18&gt;=9.212,G18&lt;0.447,B18&lt;3.8,B18&lt;4.3,H18&lt;14.379,H18&lt;14.529,G18&lt;0.633,D18&lt;0.8),1.533,IF(AND(A18&gt;=5.05,H18&gt;=9.212,G18&lt;0.447,B18&lt;3.8,B18&lt;4.3,H18&lt;14.379,H18&lt;14.529,G18&lt;0.633,D18&lt;0.8),1.425,IF(AND(A18&lt;5.35,G18&gt;=0.356,H18&gt;=6.247,A18&lt;5.65,A18&gt;=5.05,D18&lt;1.45,A18&lt;5.95,F18&lt;2.5,D18&gt;=0.8),3.9,IF(AND(A18&gt;=5.35,G18&gt;=0.356,H18&gt;=6.247,A18&lt;5.65,A18&gt;=5.05,D18&lt;1.45,A18&lt;5.95,F18&lt;2.5,D18&gt;=0.8),3.72,"shouldnthappen")))))))))))))))))))))))))))))))))))))</f>
        <v>1.5</v>
      </c>
      <c r="AP18" s="1" t="n">
        <f aca="false">IF(AND(F18&gt;=1.5,A18&lt;5.55),3.84,IF(AND(G18&gt;=0.52,A18&lt;4.75,F18&lt;1.5,A18&lt;5.55),1.16,IF(AND(A18&lt;5.65,A18&lt;5.85,D18&lt;1.55,A18&gt;=5.55),4.2,IF(AND(A18&gt;=5.65,A18&lt;5.85,D18&lt;1.55,A18&gt;=5.55),3.167,IF(AND(G18&gt;=0.798,A18&gt;=5.85,D18&lt;1.55,A18&gt;=5.55),4,IF(AND(F18&lt;2.5,H18&lt;14.1,D18&gt;=1.55,A18&gt;=5.55),4.84,IF(AND(A18&lt;7.2,H18&gt;=14.1,D18&gt;=1.55,A18&gt;=5.55),5.633,IF(AND(A18&gt;=7.2,H18&gt;=14.1,D18&gt;=1.55,A18&gt;=5.55),6.6,IF(AND(G18&lt;0.161,G18&lt;0.52,A18&lt;4.75,F18&lt;1.5,A18&lt;5.55),1.5,IF(AND(D18&gt;=0.5,G18&lt;0.676,A18&gt;=4.75,F18&lt;1.5,A18&lt;5.55),1.6,IF(AND(H18&lt;11.016,G18&gt;=0.676,A18&gt;=4.75,F18&lt;1.5,A18&lt;5.55),1.75,IF(AND(G18&lt;0.209,G18&lt;0.798,A18&gt;=5.85,D18&lt;1.55,A18&gt;=5.55),4.5,IF(AND(G18&gt;=0.74,F18&gt;=2.5,H18&lt;14.1,D18&gt;=1.55,A18&gt;=5.55),6.225,IF(AND(B18&lt;2.95,G18&gt;=0.161,G18&lt;0.52,A18&lt;4.75,F18&lt;1.5,A18&lt;5.55),1.4,IF(AND(B18&gt;=2.95,G18&gt;=0.161,G18&lt;0.52,A18&lt;4.75,F18&lt;1.5,A18&lt;5.55),1.34,IF(AND(B18&lt;3.15,D18&lt;0.5,G18&lt;0.676,A18&gt;=4.75,F18&lt;1.5,A18&lt;5.55),1.52,IF(AND(D18&lt;0.25,H18&gt;=11.016,G18&gt;=0.676,A18&gt;=4.75,F18&lt;1.5,A18&lt;5.55),1.567,IF(AND(D18&gt;=0.25,H18&gt;=11.016,G18&gt;=0.676,A18&gt;=4.75,F18&lt;1.5,A18&lt;5.55),1.5,IF(AND(H18&lt;7.47,G18&gt;=0.209,G18&lt;0.798,A18&gt;=5.85,D18&lt;1.55,A18&gt;=5.55),5.05,IF(AND(B18&lt;2.85,G18&lt;0.74,F18&gt;=2.5,H18&lt;14.1,D18&gt;=1.55,A18&gt;=5.55),5.35,IF(AND(B18&lt;3.3,B18&gt;=3.15,D18&lt;0.5,G18&lt;0.676,A18&gt;=4.75,F18&lt;1.5,A18&lt;5.55),1.2,IF(AND(D18&lt;1.45,H18&gt;=7.47,G18&gt;=0.209,G18&lt;0.798,A18&gt;=5.85,D18&lt;1.55,A18&gt;=5.55),4.66,IF(AND(D18&gt;=1.45,H18&gt;=7.47,G18&gt;=0.209,G18&lt;0.798,A18&gt;=5.85,D18&lt;1.55,A18&gt;=5.55),4.64,IF(AND(A18&gt;=7.05,B18&gt;=2.85,G18&lt;0.74,F18&gt;=2.5,H18&lt;14.1,D18&gt;=1.55,A18&gt;=5.55),5.8,IF(AND(B18&gt;=3.25,A18&lt;7.05,B18&gt;=2.85,G18&lt;0.74,F18&gt;=2.5,H18&lt;14.1,D18&gt;=1.55,A18&gt;=5.55),5.7,IF(AND(H18&gt;=13.641,D18&lt;0.25,B18&gt;=3.3,B18&gt;=3.15,D18&lt;0.5,G18&lt;0.676,A18&gt;=4.75,F18&lt;1.5,A18&lt;5.55),1.3,IF(AND(D18&lt;0.35,D18&gt;=0.25,B18&gt;=3.3,B18&gt;=3.15,D18&lt;0.5,G18&lt;0.676,A18&gt;=4.75,F18&lt;1.5,A18&lt;5.55),1.367,IF(AND(D18&gt;=0.35,D18&gt;=0.25,B18&gt;=3.3,B18&gt;=3.15,D18&lt;0.5,G18&lt;0.676,A18&gt;=4.75,F18&lt;1.5,A18&lt;5.55),1.3,IF(AND(A18&lt;6.35,B18&lt;3.25,A18&lt;7.05,B18&gt;=2.85,G18&lt;0.74,F18&gt;=2.5,H18&lt;14.1,D18&gt;=1.55,A18&gt;=5.55),5.6,IF(AND(A18&gt;=6.35,B18&lt;3.25,A18&lt;7.05,B18&gt;=2.85,G18&lt;0.74,F18&gt;=2.5,H18&lt;14.1,D18&gt;=1.55,A18&gt;=5.55),5.325,IF(AND(A18&lt;5.1,H18&lt;13.641,D18&lt;0.25,B18&gt;=3.3,B18&gt;=3.15,D18&lt;0.5,G18&lt;0.676,A18&gt;=4.75,F18&lt;1.5,A18&lt;5.55),1.4,IF(AND(H18&gt;=11.031,A18&gt;=5.1,H18&lt;13.641,D18&lt;0.25,B18&gt;=3.3,B18&gt;=3.15,D18&lt;0.5,G18&lt;0.676,A18&gt;=4.75,F18&lt;1.5,A18&lt;5.55),1.4,IF(AND(A18&lt;5.45,H18&lt;11.031,A18&gt;=5.1,H18&lt;13.641,D18&lt;0.25,B18&gt;=3.3,B18&gt;=3.15,D18&lt;0.5,G18&lt;0.676,A18&gt;=4.75,F18&lt;1.5,A18&lt;5.55),1.5,IF(AND(A18&gt;=5.45,H18&lt;11.031,A18&gt;=5.1,H18&lt;13.641,D18&lt;0.25,B18&gt;=3.3,B18&gt;=3.15,D18&lt;0.5,G18&lt;0.676,A18&gt;=4.75,F18&lt;1.5,A18&lt;5.55),1.4,"shouldnthappen"))))))))))))))))))))))))))))))))))</f>
        <v>3.167</v>
      </c>
      <c r="AQ18" s="1" t="n">
        <f aca="false">IF(AND(H18&lt;6.926,D18&gt;=0.35,F18&lt;1.5),1.9,IF(AND(G18&gt;=0.869,D18&gt;=1.75,F18&gt;=1.5),5.15,IF(AND(A18&lt;4.35,A18&lt;5.05,D18&lt;0.35,F18&lt;1.5),1.1,IF(AND(H18&lt;6.089,A18&gt;=5.05,D18&lt;0.35,F18&lt;1.5),1.7,IF(AND(H18&gt;=13.089,H18&gt;=6.926,D18&gt;=0.35,F18&lt;1.5),1.3,IF(AND(G18&lt;0.695,D18&lt;1.15,D18&lt;1.75,F18&gt;=1.5),3.62,IF(AND(G18&gt;=0.695,D18&lt;1.15,D18&lt;1.75,F18&gt;=1.5),3,IF(AND(G18&gt;=0.585,H18&gt;=6.089,A18&gt;=5.05,D18&lt;0.35,F18&lt;1.5),1.5,IF(AND(H18&lt;9.582,H18&lt;13.089,H18&gt;=6.926,D18&gt;=0.35,F18&lt;1.5),1.5,IF(AND(H18&gt;=9.582,H18&lt;13.089,H18&gt;=6.926,D18&gt;=0.35,F18&lt;1.5),1.6,IF(AND(D18&lt;1.35,H18&lt;9.349,D18&gt;=1.15,D18&lt;1.75,F18&gt;=1.5),3.867,IF(AND(D18&lt;2.05,A18&lt;7.05,G18&lt;0.869,D18&gt;=1.75,F18&gt;=1.5),4.9,IF(AND(B18&gt;=3.3,A18&gt;=7.05,G18&lt;0.869,D18&gt;=1.75,F18&gt;=1.5),6.1,IF(AND(G18&lt;0.347,H18&lt;11.218,A18&gt;=4.35,A18&lt;5.05,D18&lt;0.35,F18&lt;1.5),1.4,IF(AND(G18&gt;=0.347,H18&lt;11.218,A18&gt;=4.35,A18&lt;5.05,D18&lt;0.35,F18&lt;1.5),1.5,IF(AND(G18&gt;=0.265,H18&gt;=11.218,A18&gt;=4.35,A18&lt;5.05,D18&lt;0.35,F18&lt;1.5),1.45,IF(AND(A18&gt;=5.4,G18&lt;0.585,H18&gt;=6.089,A18&gt;=5.05,D18&lt;0.35,F18&lt;1.5),1.35,IF(AND(B18&gt;=2.9,D18&gt;=1.35,H18&lt;9.349,D18&gt;=1.15,D18&lt;1.75,F18&gt;=1.5),4.6,IF(AND(D18&gt;=1.35,A18&lt;6.15,H18&gt;=9.349,D18&gt;=1.15,D18&lt;1.75,F18&gt;=1.5),4.54,IF(AND(H18&lt;10.927,A18&gt;=6.15,H18&gt;=9.349,D18&gt;=1.15,D18&lt;1.75,F18&gt;=1.5),4.3,IF(AND(G18&lt;0.512,D18&gt;=2.05,A18&lt;7.05,G18&lt;0.869,D18&gt;=1.75,F18&gt;=1.5),5.533,IF(AND(G18&gt;=0.512,D18&gt;=2.05,A18&lt;7.05,G18&lt;0.869,D18&gt;=1.75,F18&gt;=1.5),5.88,IF(AND(H18&lt;11.551,B18&lt;3.3,A18&gt;=7.05,G18&lt;0.869,D18&gt;=1.75,F18&gt;=1.5),6.3,IF(AND(G18&lt;0.227,G18&lt;0.265,H18&gt;=11.218,A18&gt;=4.35,A18&lt;5.05,D18&lt;0.35,F18&lt;1.5),1.4,IF(AND(G18&gt;=0.227,G18&lt;0.265,H18&gt;=11.218,A18&gt;=4.35,A18&lt;5.05,D18&lt;0.35,F18&lt;1.5),1.26,IF(AND(H18&lt;11.031,A18&lt;5.4,G18&lt;0.585,H18&gt;=6.089,A18&gt;=5.05,D18&lt;0.35,F18&lt;1.5),1.5,IF(AND(H18&gt;=11.031,A18&lt;5.4,G18&lt;0.585,H18&gt;=6.089,A18&gt;=5.05,D18&lt;0.35,F18&lt;1.5),1.4,IF(AND(A18&lt;5.45,B18&lt;2.9,D18&gt;=1.35,H18&lt;9.349,D18&gt;=1.15,D18&lt;1.75,F18&gt;=1.5),4.5,IF(AND(A18&lt;5.9,D18&lt;1.35,A18&lt;6.15,H18&gt;=9.349,D18&gt;=1.15,D18&lt;1.75,F18&gt;=1.5),4.2,IF(AND(A18&gt;=5.9,D18&lt;1.35,A18&lt;6.15,H18&gt;=9.349,D18&gt;=1.15,D18&lt;1.75,F18&gt;=1.5),4,IF(AND(A18&gt;=6.75,H18&gt;=10.927,A18&gt;=6.15,H18&gt;=9.349,D18&gt;=1.15,D18&lt;1.75,F18&gt;=1.5),4.767,IF(AND(B18&lt;2.9,H18&gt;=11.551,B18&lt;3.3,A18&gt;=7.05,G18&lt;0.869,D18&gt;=1.75,F18&gt;=1.5),6.7,IF(AND(B18&gt;=2.9,H18&gt;=11.551,B18&lt;3.3,A18&gt;=7.05,G18&lt;0.869,D18&gt;=1.75,F18&gt;=1.5),6.6,IF(AND(B18&lt;2.45,A18&gt;=5.45,B18&lt;2.9,D18&gt;=1.35,H18&lt;9.349,D18&gt;=1.15,D18&lt;1.75,F18&gt;=1.5),5,IF(AND(B18&gt;=2.45,A18&gt;=5.45,B18&lt;2.9,D18&gt;=1.35,H18&lt;9.349,D18&gt;=1.15,D18&lt;1.75,F18&gt;=1.5),5.1,IF(AND(H18&lt;11.166,A18&lt;6.75,H18&gt;=10.927,A18&gt;=6.15,H18&gt;=9.349,D18&gt;=1.15,D18&lt;1.75,F18&gt;=1.5),4.9,IF(AND(G18&lt;0.228,H18&gt;=11.166,A18&lt;6.75,H18&gt;=10.927,A18&gt;=6.15,H18&gt;=9.349,D18&gt;=1.15,D18&lt;1.75,F18&gt;=1.5),4.7,IF(AND(H18&lt;13.531,G18&gt;=0.228,H18&gt;=11.166,A18&lt;6.75,H18&gt;=10.927,A18&gt;=6.15,H18&gt;=9.349,D18&gt;=1.15,D18&lt;1.75,F18&gt;=1.5),4.4,IF(AND(H18&gt;=13.531,G18&gt;=0.228,H18&gt;=11.166,A18&lt;6.75,H18&gt;=10.927,A18&gt;=6.15,H18&gt;=9.349,D18&gt;=1.15,D18&lt;1.75,F18&gt;=1.5),4.6,"shouldnthappen")))))))))))))))))))))))))))))))))))))))</f>
        <v>1.5</v>
      </c>
      <c r="AR18" s="1" t="n">
        <f aca="false">IF(AND(G18&gt;=0.93,B18&lt;3.65,F18&lt;1.5),1.7,IF(AND(H18&lt;6.542,B18&gt;=3.65,F18&lt;1.5),1.767,IF(AND(A18&gt;=7.05,D18&gt;=1.55,F18&gt;=1.5),6.3,IF(AND(G18&lt;0.123,H18&gt;=6.542,B18&gt;=3.65,F18&lt;1.5),1.367,IF(AND(A18&lt;5.15,A18&lt;5.65,D18&lt;1.55,F18&gt;=1.5),3.15,IF(AND(A18&lt;4.8,G18&gt;=0.447,G18&lt;0.93,B18&lt;3.65,F18&lt;1.5),1.24,IF(AND(A18&gt;=4.8,G18&gt;=0.447,G18&lt;0.93,B18&lt;3.65,F18&lt;1.5),1.4,IF(AND(G18&lt;0.151,G18&gt;=0.123,H18&gt;=6.542,B18&gt;=3.65,F18&lt;1.5),1.7,IF(AND(G18&gt;=0.151,G18&gt;=0.123,H18&gt;=6.542,B18&gt;=3.65,F18&lt;1.5),1.5,IF(AND(D18&gt;=1.45,A18&gt;=5.15,A18&lt;5.65,D18&lt;1.55,F18&gt;=1.5),4.5,IF(AND(B18&lt;2.65,D18&gt;=1.35,A18&gt;=5.65,D18&lt;1.55,F18&gt;=1.5),4.9,IF(AND(G18&lt;0.527,F18&lt;2.5,A18&lt;7.05,D18&gt;=1.55,F18&gt;=1.5),5.075,IF(AND(G18&gt;=0.527,F18&lt;2.5,A18&lt;7.05,D18&gt;=1.55,F18&gt;=1.5),4.7,IF(AND(A18&lt;4.65,G18&lt;0.265,G18&lt;0.447,G18&lt;0.93,B18&lt;3.65,F18&lt;1.5),1.42,IF(AND(G18&lt;0.3,G18&gt;=0.265,G18&lt;0.447,G18&lt;0.93,B18&lt;3.65,F18&lt;1.5),1.6,IF(AND(G18&gt;=0.3,G18&gt;=0.265,G18&lt;0.447,G18&lt;0.93,B18&lt;3.65,F18&lt;1.5),1.4,IF(AND(G18&lt;0.356,D18&lt;1.45,A18&gt;=5.15,A18&lt;5.65,D18&lt;1.55,F18&gt;=1.5),4.125,IF(AND(D18&lt;1.1,A18&lt;6.2,D18&lt;1.35,A18&gt;=5.65,D18&lt;1.55,F18&gt;=1.5),4.1,IF(AND(D18&gt;=1.1,A18&lt;6.2,D18&lt;1.35,A18&gt;=5.65,D18&lt;1.55,F18&gt;=1.5),4.175,IF(AND(H18&gt;=13.433,A18&gt;=6.2,D18&lt;1.35,A18&gt;=5.65,D18&lt;1.55,F18&gt;=1.5),4.6,IF(AND(G18&lt;0.437,B18&gt;=2.65,D18&gt;=1.35,A18&gt;=5.65,D18&lt;1.55,F18&gt;=1.5),4.625,IF(AND(G18&gt;=0.437,B18&gt;=2.65,D18&gt;=1.35,A18&gt;=5.65,D18&lt;1.55,F18&gt;=1.5),4.75,IF(AND(B18&gt;=3.15,H18&lt;11.146,F18&gt;=2.5,A18&lt;7.05,D18&gt;=1.55,F18&gt;=1.5),5.667,IF(AND(B18&lt;2.65,H18&gt;=11.146,F18&gt;=2.5,A18&lt;7.05,D18&gt;=1.55,F18&gt;=1.5),5.8,IF(AND(B18&lt;3.3,A18&gt;=4.65,G18&lt;0.265,G18&lt;0.447,G18&lt;0.93,B18&lt;3.65,F18&lt;1.5),1.32,IF(AND(B18&gt;=3.3,A18&gt;=4.65,G18&lt;0.265,G18&lt;0.447,G18&lt;0.93,B18&lt;3.65,F18&lt;1.5),1.425,IF(AND(B18&lt;2.8,G18&gt;=0.356,D18&lt;1.45,A18&gt;=5.15,A18&lt;5.65,D18&lt;1.55,F18&gt;=1.5),3.86,IF(AND(B18&gt;=2.8,G18&gt;=0.356,D18&lt;1.45,A18&gt;=5.15,A18&lt;5.65,D18&lt;1.55,F18&gt;=1.5),3.6,IF(AND(B18&lt;2.6,H18&lt;13.433,A18&gt;=6.2,D18&lt;1.35,A18&gt;=5.65,D18&lt;1.55,F18&gt;=1.5),4.4,IF(AND(B18&gt;=2.6,H18&lt;13.433,A18&gt;=6.2,D18&lt;1.35,A18&gt;=5.65,D18&lt;1.55,F18&gt;=1.5),4.3,IF(AND(G18&lt;0.151,B18&lt;3.15,H18&lt;11.146,F18&gt;=2.5,A18&lt;7.05,D18&gt;=1.55,F18&gt;=1.5),5.5,IF(AND(H18&lt;15.52,B18&gt;=2.65,H18&gt;=11.146,F18&gt;=2.5,A18&lt;7.05,D18&gt;=1.55,F18&gt;=1.5),5.4,IF(AND(H18&gt;=15.52,B18&gt;=2.65,H18&gt;=11.146,F18&gt;=2.5,A18&lt;7.05,D18&gt;=1.55,F18&gt;=1.5),5.733,IF(AND(H18&lt;10.74,G18&gt;=0.151,B18&lt;3.15,H18&lt;11.146,F18&gt;=2.5,A18&lt;7.05,D18&gt;=1.55,F18&gt;=1.5),5.12,IF(AND(H18&gt;=10.74,G18&gt;=0.151,B18&lt;3.15,H18&lt;11.146,F18&gt;=2.5,A18&lt;7.05,D18&gt;=1.55,F18&gt;=1.5),4.9,"shouldnthappen")))))))))))))))))))))))))))))))))))</f>
        <v>1.5</v>
      </c>
      <c r="AS18" s="1" t="n">
        <f aca="false">IF(AND(F18&gt;=1.5,A18&lt;5.55),4.18,IF(AND(F18&gt;=2.5,B18&lt;2.75,A18&gt;=5.55),5.38,IF(AND(G18&gt;=0.587,B18&lt;3.75,F18&lt;1.5,A18&lt;5.55),1.48,IF(AND(H18&lt;6.51,B18&gt;=3.75,F18&lt;1.5,A18&lt;5.55),1.9,IF(AND(H18&gt;=6.51,B18&gt;=3.75,F18&lt;1.5,A18&lt;5.55),1.425,IF(AND(G18&gt;=0.868,F18&lt;2.5,B18&lt;2.75,A18&gt;=5.55),4.65,IF(AND(F18&lt;1.5,D18&lt;1.55,B18&gt;=2.75,A18&gt;=5.55),1.7,IF(AND(G18&gt;=0.857,D18&gt;=1.55,B18&gt;=2.75,A18&gt;=5.55),5.033,IF(AND(G18&gt;=0.518,G18&lt;0.587,B18&lt;3.75,F18&lt;1.5,A18&lt;5.55),1,IF(AND(D18&lt;1.05,G18&lt;0.868,F18&lt;2.5,B18&lt;2.75,A18&gt;=5.55),3.5,IF(AND(G18&lt;0.404,D18&gt;=1.05,G18&lt;0.868,F18&lt;2.5,B18&lt;2.75,A18&gt;=5.55),4.2,IF(AND(G18&gt;=0.404,D18&gt;=1.05,G18&lt;0.868,F18&lt;2.5,B18&lt;2.75,A18&gt;=5.55),3.94,IF(AND(F18&lt;2.5,B18&lt;2.95,F18&gt;=1.5,D18&lt;1.55,B18&gt;=2.75,A18&gt;=5.55),4.68,IF(AND(F18&gt;=2.5,B18&lt;2.95,F18&gt;=1.5,D18&lt;1.55,B18&gt;=2.75,A18&gt;=5.55),5.1,IF(AND(H18&lt;10.883,B18&gt;=2.95,F18&gt;=1.5,D18&lt;1.55,B18&gt;=2.75,A18&gt;=5.55),4.15,IF(AND(H18&gt;=10.883,B18&gt;=2.95,F18&gt;=1.5,D18&lt;1.55,B18&gt;=2.75,A18&gt;=5.55),4.5,IF(AND(H18&gt;=14.1,D18&lt;2.05,G18&lt;0.857,D18&gt;=1.55,B18&gt;=2.75,A18&gt;=5.55),6.6,IF(AND(G18&lt;0.063,B18&lt;3.15,G18&lt;0.518,G18&lt;0.587,B18&lt;3.75,F18&lt;1.5,A18&lt;5.55),1.4,IF(AND(G18&gt;=0.063,B18&lt;3.15,G18&lt;0.518,G18&lt;0.587,B18&lt;3.75,F18&lt;1.5,A18&lt;5.55),1.5,IF(AND(H18&gt;=10.563,B18&gt;=3.15,G18&lt;0.518,G18&lt;0.587,B18&lt;3.75,F18&lt;1.5,A18&lt;5.55),1.325,IF(AND(B18&lt;2.95,H18&lt;14.1,D18&lt;2.05,G18&lt;0.857,D18&gt;=1.55,B18&gt;=2.75,A18&gt;=5.55),6.125,IF(AND(A18&lt;6.65,G18&lt;0.364,D18&gt;=2.05,G18&lt;0.857,D18&gt;=1.55,B18&gt;=2.75,A18&gt;=5.55),5.45,IF(AND(G18&gt;=0.774,G18&gt;=0.364,D18&gt;=2.05,G18&lt;0.857,D18&gt;=1.55,B18&gt;=2.75,A18&gt;=5.55),5.4,IF(AND(H18&gt;=9.279,H18&lt;10.563,B18&gt;=3.15,G18&lt;0.518,G18&lt;0.587,B18&lt;3.75,F18&lt;1.5,A18&lt;5.55),1.475,IF(AND(D18&lt;1.65,B18&gt;=2.95,H18&lt;14.1,D18&lt;2.05,G18&lt;0.857,D18&gt;=1.55,B18&gt;=2.75,A18&gt;=5.55),5.8,IF(AND(B18&lt;3.15,A18&gt;=6.65,G18&lt;0.364,D18&gt;=2.05,G18&lt;0.857,D18&gt;=1.55,B18&gt;=2.75,A18&gt;=5.55),5.3,IF(AND(B18&gt;=3.15,A18&gt;=6.65,G18&lt;0.364,D18&gt;=2.05,G18&lt;0.857,D18&gt;=1.55,B18&gt;=2.75,A18&gt;=5.55),5.7,IF(AND(A18&gt;=6.75,G18&lt;0.774,G18&gt;=0.364,D18&gt;=2.05,G18&lt;0.857,D18&gt;=1.55,B18&gt;=2.75,A18&gt;=5.55),5.9,IF(AND(G18&lt;0.417,H18&lt;9.279,H18&lt;10.563,B18&gt;=3.15,G18&lt;0.518,G18&lt;0.587,B18&lt;3.75,F18&lt;1.5,A18&lt;5.55),1.4,IF(AND(G18&gt;=0.417,H18&lt;9.279,H18&lt;10.563,B18&gt;=3.15,G18&lt;0.518,G18&lt;0.587,B18&lt;3.75,F18&lt;1.5,A18&lt;5.55),1.3,IF(AND(A18&lt;6.3,D18&gt;=1.65,B18&gt;=2.95,H18&lt;14.1,D18&lt;2.05,G18&lt;0.857,D18&gt;=1.55,B18&gt;=2.75,A18&gt;=5.55),4.9,IF(AND(A18&gt;=6.3,D18&gt;=1.65,B18&gt;=2.95,H18&lt;14.1,D18&lt;2.05,G18&lt;0.857,D18&gt;=1.55,B18&gt;=2.75,A18&gt;=5.55),5.3,IF(AND(G18&gt;=0.657,A18&lt;6.75,G18&lt;0.774,G18&gt;=0.364,D18&gt;=2.05,G18&lt;0.857,D18&gt;=1.55,B18&gt;=2.75,A18&gt;=5.55),6,IF(AND(B18&lt;3.2,G18&lt;0.657,A18&lt;6.75,G18&lt;0.774,G18&gt;=0.364,D18&gt;=2.05,G18&lt;0.857,D18&gt;=1.55,B18&gt;=2.75,A18&gt;=5.55),5.6,IF(AND(B18&gt;=3.2,G18&lt;0.657,A18&lt;6.75,G18&lt;0.774,G18&gt;=0.364,D18&gt;=2.05,G18&lt;0.857,D18&gt;=1.55,B18&gt;=2.75,A18&gt;=5.55),5.65,"shouldnthappen")))))))))))))))))))))))))))))))))))</f>
        <v>1.7</v>
      </c>
      <c r="AT18" s="1" t="n">
        <f aca="false">IF(AND(H18&gt;=16.284,A18&gt;=5.55),6.533,IF(AND(G18&gt;=0.52,A18&lt;4.85,A18&lt;5.55),1.05,IF(AND(G18&lt;0.227,G18&lt;0.52,A18&lt;4.85,A18&lt;5.55),1.4,IF(AND(G18&gt;=0.227,G18&lt;0.52,A18&lt;4.85,A18&lt;5.55),1.3,IF(AND(D18&gt;=0.45,F18&lt;1.5,A18&gt;=4.85,A18&lt;5.55),1.667,IF(AND(B18&gt;=2.75,F18&gt;=1.5,A18&gt;=4.85,A18&lt;5.55),4.5,IF(AND(F18&lt;2.5,B18&gt;=3.15,H18&lt;16.284,A18&gt;=5.55),4.7,IF(AND(G18&gt;=0.934,D18&lt;0.45,F18&lt;1.5,A18&gt;=4.85,A18&lt;5.55),1.7,IF(AND(D18&gt;=1.2,B18&lt;2.75,F18&gt;=1.5,A18&gt;=4.85,A18&lt;5.55),4.25,IF(AND(G18&gt;=0.774,F18&gt;=2.5,B18&gt;=3.15,H18&lt;16.284,A18&gt;=5.55),5.4,IF(AND(B18&lt;3.1,G18&lt;0.934,D18&lt;0.45,F18&lt;1.5,A18&gt;=4.85,A18&lt;5.55),1.6,IF(AND(D18&lt;1.05,D18&lt;1.2,B18&lt;2.75,F18&gt;=1.5,A18&gt;=4.85,A18&lt;5.55),3.433,IF(AND(D18&gt;=1.05,D18&lt;1.2,B18&lt;2.75,F18&gt;=1.5,A18&gt;=4.85,A18&lt;5.55),3.267,IF(AND(H18&lt;8.486,D18&lt;1.35,F18&lt;2.5,B18&lt;3.15,H18&lt;16.284,A18&gt;=5.55),3.85,IF(AND(D18&gt;=1.55,D18&gt;=1.35,F18&lt;2.5,B18&lt;3.15,H18&lt;16.284,A18&gt;=5.55),5.1,IF(AND(H18&lt;10.464,A18&lt;6.35,F18&gt;=2.5,B18&lt;3.15,H18&lt;16.284,A18&gt;=5.55),5.08,IF(AND(H18&gt;=10.464,A18&lt;6.35,F18&gt;=2.5,B18&lt;3.15,H18&lt;16.284,A18&gt;=5.55),4.9,IF(AND(D18&lt;1.85,A18&gt;=6.35,F18&gt;=2.5,B18&lt;3.15,H18&lt;16.284,A18&gt;=5.55),5.8,IF(AND(H18&gt;=10.393,G18&lt;0.774,F18&gt;=2.5,B18&gt;=3.15,H18&lt;16.284,A18&gt;=5.55),5.425,IF(AND(B18&lt;2.6,H18&gt;=8.486,D18&lt;1.35,F18&lt;2.5,B18&lt;3.15,H18&lt;16.284,A18&gt;=5.55),3.9,IF(AND(G18&gt;=0.567,D18&lt;1.55,D18&gt;=1.35,F18&lt;2.5,B18&lt;3.15,H18&lt;16.284,A18&gt;=5.55),4.4,IF(AND(B18&lt;3.25,H18&lt;10.393,G18&lt;0.774,F18&gt;=2.5,B18&gt;=3.15,H18&lt;16.284,A18&gt;=5.55),5.7,IF(AND(B18&gt;=3.25,H18&lt;10.393,G18&lt;0.774,F18&gt;=2.5,B18&gt;=3.15,H18&lt;16.284,A18&gt;=5.55),5.98,IF(AND(G18&lt;0.079,G18&lt;0.338,B18&gt;=3.1,G18&lt;0.934,D18&lt;0.45,F18&lt;1.5,A18&gt;=4.85,A18&lt;5.55),1.425,IF(AND(B18&lt;3.35,G18&gt;=0.338,B18&gt;=3.1,G18&lt;0.934,D18&lt;0.45,F18&lt;1.5,A18&gt;=4.85,A18&lt;5.55),1.4,IF(AND(G18&lt;0.404,B18&gt;=2.6,H18&gt;=8.486,D18&lt;1.35,F18&lt;2.5,B18&lt;3.15,H18&lt;16.284,A18&gt;=5.55),4.3,IF(AND(G18&gt;=0.404,B18&gt;=2.6,H18&gt;=8.486,D18&lt;1.35,F18&lt;2.5,B18&lt;3.15,H18&lt;16.284,A18&gt;=5.55),4.025,IF(AND(B18&gt;=3.05,G18&lt;0.567,D18&lt;1.55,D18&gt;=1.35,F18&lt;2.5,B18&lt;3.15,H18&lt;16.284,A18&gt;=5.55),4.7,IF(AND(A18&lt;6.45,H18&lt;10.667,D18&gt;=1.85,A18&gt;=6.35,F18&gt;=2.5,B18&lt;3.15,H18&lt;16.284,A18&gt;=5.55),5.3,IF(AND(A18&gt;=6.45,H18&lt;10.667,D18&gt;=1.85,A18&gt;=6.35,F18&gt;=2.5,B18&lt;3.15,H18&lt;16.284,A18&gt;=5.55),5.167,IF(AND(B18&lt;2.95,H18&gt;=10.667,D18&gt;=1.85,A18&gt;=6.35,F18&gt;=2.5,B18&lt;3.15,H18&lt;16.284,A18&gt;=5.55),5.6,IF(AND(B18&gt;=2.95,H18&gt;=10.667,D18&gt;=1.85,A18&gt;=6.35,F18&gt;=2.5,B18&lt;3.15,H18&lt;16.284,A18&gt;=5.55),5.5,IF(AND(H18&lt;10.325,G18&gt;=0.079,G18&lt;0.338,B18&gt;=3.1,G18&lt;0.934,D18&lt;0.45,F18&lt;1.5,A18&gt;=4.85,A18&lt;5.55),1.5,IF(AND(G18&lt;0.385,B18&gt;=3.35,G18&gt;=0.338,B18&gt;=3.1,G18&lt;0.934,D18&lt;0.45,F18&lt;1.5,A18&gt;=4.85,A18&lt;5.55),1.5,IF(AND(G18&gt;=0.385,B18&gt;=3.35,G18&gt;=0.338,B18&gt;=3.1,G18&lt;0.934,D18&lt;0.45,F18&lt;1.5,A18&gt;=4.85,A18&lt;5.55),1.42,IF(AND(B18&lt;2.5,B18&lt;3.05,G18&lt;0.567,D18&lt;1.55,D18&gt;=1.35,F18&lt;2.5,B18&lt;3.15,H18&lt;16.284,A18&gt;=5.55),4.5,IF(AND(B18&gt;=2.5,B18&lt;3.05,G18&lt;0.567,D18&lt;1.55,D18&gt;=1.35,F18&lt;2.5,B18&lt;3.15,H18&lt;16.284,A18&gt;=5.55),4.56,IF(AND(H18&lt;12.506,H18&gt;=10.325,G18&gt;=0.079,G18&lt;0.338,B18&gt;=3.1,G18&lt;0.934,D18&lt;0.45,F18&lt;1.5,A18&gt;=4.85,A18&lt;5.55),1.2,IF(AND(H18&gt;=12.506,H18&gt;=10.325,G18&gt;=0.079,G18&lt;0.338,B18&gt;=3.1,G18&lt;0.934,D18&lt;0.45,F18&lt;1.5,A18&gt;=4.85,A18&lt;5.55),1.3,"shouldnthappen")))))))))))))))))))))))))))))))))))))))</f>
        <v>4.7</v>
      </c>
      <c r="AU18" s="1" t="n">
        <f aca="false">IF(AND(G18&gt;=0.52,B18&lt;3.05,F18&lt;1.5),1.1,IF(AND(G18&lt;0.35,G18&lt;0.52,B18&lt;3.05,F18&lt;1.5),1.4,IF(AND(G18&gt;=0.35,G18&lt;0.52,B18&lt;3.05,F18&lt;1.5),1.3,IF(AND(G18&gt;=0.227,G18&lt;0.347,B18&gt;=3.05,F18&lt;1.5),1.32,IF(AND(H18&lt;6.417,G18&gt;=0.347,B18&gt;=3.05,F18&lt;1.5),1.7,IF(AND(A18&gt;=7.25,A18&gt;=6.6,F18&gt;=2.5,F18&gt;=1.5),6.35,IF(AND(G18&lt;0.11,G18&lt;0.227,G18&lt;0.347,B18&gt;=3.05,F18&lt;1.5),1.333,IF(AND(H18&lt;9.441,H18&gt;=6.417,G18&gt;=0.347,B18&gt;=3.05,F18&lt;1.5),1.425,IF(AND(B18&lt;2.75,G18&lt;0.451,H18&lt;10.266,F18&lt;2.5,F18&gt;=1.5),4,IF(AND(B18&gt;=2.75,G18&lt;0.451,H18&lt;10.266,F18&lt;2.5,F18&gt;=1.5),4.433,IF(AND(G18&gt;=0.865,G18&gt;=0.451,H18&lt;10.266,F18&lt;2.5,F18&gt;=1.5),4.2,IF(AND(B18&lt;2.45,H18&lt;13.665,H18&gt;=10.266,F18&lt;2.5,F18&gt;=1.5),3.7,IF(AND(G18&lt;0.302,H18&gt;=13.665,H18&gt;=10.266,F18&lt;2.5,F18&gt;=1.5),5,IF(AND(B18&lt;2.9,A18&lt;6.1,A18&lt;6.6,F18&gt;=2.5,F18&gt;=1.5),5.06,IF(AND(B18&gt;=2.9,A18&lt;6.1,A18&lt;6.6,F18&gt;=2.5,F18&gt;=1.5),4.8,IF(AND(B18&lt;3.05,A18&gt;=6.1,A18&lt;6.6,F18&gt;=2.5,F18&gt;=1.5),5.6,IF(AND(B18&gt;=3.05,A18&gt;=6.1,A18&lt;6.6,F18&gt;=2.5,F18&gt;=1.5),5.267,IF(AND(H18&gt;=14.564,A18&lt;7.25,A18&gt;=6.6,F18&gt;=2.5,F18&gt;=1.5),5.6,IF(AND(H18&gt;=14.309,G18&gt;=0.11,G18&lt;0.227,G18&lt;0.347,B18&gt;=3.05,F18&lt;1.5),1.7,IF(AND(D18&lt;0.4,H18&gt;=9.441,H18&gt;=6.417,G18&gt;=0.347,B18&gt;=3.05,F18&lt;1.5),1.5,IF(AND(D18&gt;=0.4,H18&gt;=9.441,H18&gt;=6.417,G18&gt;=0.347,B18&gt;=3.05,F18&lt;1.5),1.633,IF(AND(A18&lt;5.35,G18&lt;0.865,G18&gt;=0.451,H18&lt;10.266,F18&lt;2.5,F18&gt;=1.5),3.15,IF(AND(D18&lt;1.45,G18&gt;=0.302,H18&gt;=13.665,H18&gt;=10.266,F18&lt;2.5,F18&gt;=1.5),4.74,IF(AND(D18&gt;=1.45,G18&gt;=0.302,H18&gt;=13.665,H18&gt;=10.266,F18&lt;2.5,F18&gt;=1.5),4.567,IF(AND(H18&lt;8.836,H18&lt;14.564,A18&lt;7.25,A18&gt;=6.6,F18&gt;=2.5,F18&gt;=1.5),5.7,IF(AND(H18&gt;=8.836,H18&lt;14.564,A18&lt;7.25,A18&gt;=6.6,F18&gt;=2.5,F18&gt;=1.5),5.9,IF(AND(H18&lt;11.53,H18&lt;14.309,G18&gt;=0.11,G18&lt;0.227,G18&lt;0.347,B18&gt;=3.05,F18&lt;1.5),1.5,IF(AND(H18&gt;=11.53,H18&lt;14.309,G18&gt;=0.11,G18&lt;0.227,G18&lt;0.347,B18&gt;=3.05,F18&lt;1.5),1.467,IF(AND(H18&lt;9.386,A18&gt;=5.35,G18&lt;0.865,G18&gt;=0.451,H18&lt;10.266,F18&lt;2.5,F18&gt;=1.5),3.56,IF(AND(H18&gt;=9.386,A18&gt;=5.35,G18&lt;0.865,G18&gt;=0.451,H18&lt;10.266,F18&lt;2.5,F18&gt;=1.5),4.2,IF(AND(H18&lt;11.036,D18&lt;1.45,B18&gt;=2.45,H18&lt;13.665,H18&gt;=10.266,F18&lt;2.5,F18&gt;=1.5),4.45,IF(AND(H18&gt;=11.036,D18&lt;1.45,B18&gt;=2.45,H18&lt;13.665,H18&gt;=10.266,F18&lt;2.5,F18&gt;=1.5),4.1,IF(AND(G18&gt;=0.585,D18&gt;=1.45,B18&gt;=2.45,H18&lt;13.665,H18&gt;=10.266,F18&lt;2.5,F18&gt;=1.5),4.9,IF(AND(H18&lt;11.743,G18&lt;0.585,D18&gt;=1.45,B18&gt;=2.45,H18&lt;13.665,H18&gt;=10.266,F18&lt;2.5,F18&gt;=1.5),4.7,IF(AND(H18&gt;=11.743,G18&lt;0.585,D18&gt;=1.45,B18&gt;=2.45,H18&lt;13.665,H18&gt;=10.266,F18&lt;2.5,F18&gt;=1.5),4.5,"shouldnthappen")))))))))))))))))))))))))))))))))))</f>
        <v>1.5</v>
      </c>
      <c r="AV18" s="1" t="n">
        <f aca="false">IF(AND(G18&gt;=0.356,F18&gt;=1.5,A18&lt;5.75),3.52,IF(AND(A18&lt;7.25,A18&gt;=7.1,A18&gt;=5.75),5.875,IF(AND(A18&gt;=7.25,A18&gt;=7.1,A18&gt;=5.75),6.5,IF(AND(D18&gt;=0.35,G18&gt;=0.586,F18&lt;1.5,A18&lt;5.75),1.8,IF(AND(D18&lt;1.4,G18&lt;0.356,F18&gt;=1.5,A18&lt;5.75),4.2,IF(AND(D18&gt;=1.4,G18&lt;0.356,F18&gt;=1.5,A18&lt;5.75),4.5,IF(AND(H18&gt;=11.218,A18&lt;5.05,G18&lt;0.586,F18&lt;1.5,A18&lt;5.75),1.225,IF(AND(G18&gt;=0.253,A18&gt;=5.05,G18&lt;0.586,F18&lt;1.5,A18&lt;5.75),1.3,IF(AND(B18&gt;=3.75,D18&lt;0.35,G18&gt;=0.586,F18&lt;1.5,A18&lt;5.75),1.567,IF(AND(B18&lt;2.85,D18&lt;1.35,D18&lt;1.65,A18&lt;7.1,A18&gt;=5.75),4.26,IF(AND(B18&gt;=2.85,D18&lt;1.35,D18&lt;1.65,A18&lt;7.1,A18&gt;=5.75),4.45,IF(AND(A18&lt;6.05,H18&lt;12.921,D18&gt;=1.65,A18&lt;7.1,A18&gt;=5.75),5.1,IF(AND(H18&gt;=15.338,H18&gt;=12.921,D18&gt;=1.65,A18&lt;7.1,A18&gt;=5.75),5.55,IF(AND(G18&lt;0.418,H18&lt;11.218,A18&lt;5.05,G18&lt;0.586,F18&lt;1.5,A18&lt;5.75),1.42,IF(AND(G18&gt;=0.418,H18&lt;11.218,A18&lt;5.05,G18&lt;0.586,F18&lt;1.5,A18&lt;5.75),1.3,IF(AND(H18&gt;=13.321,G18&lt;0.253,A18&gt;=5.05,G18&lt;0.586,F18&lt;1.5,A18&lt;5.75),1.7,IF(AND(H18&lt;6.089,B18&lt;3.75,D18&lt;0.35,G18&gt;=0.586,F18&lt;1.5,A18&lt;5.75),1.7,IF(AND(H18&gt;=6.089,B18&lt;3.75,D18&lt;0.35,G18&gt;=0.586,F18&lt;1.5,A18&lt;5.75),1.5,IF(AND(B18&lt;2.9,D18&lt;1.45,D18&gt;=1.35,D18&lt;1.65,A18&lt;7.1,A18&gt;=5.75),4.8,IF(AND(B18&gt;=2.9,D18&lt;1.45,D18&gt;=1.35,D18&lt;1.65,A18&lt;7.1,A18&gt;=5.75),4.475,IF(AND(B18&lt;2.5,D18&gt;=1.45,D18&gt;=1.35,D18&lt;1.65,A18&lt;7.1,A18&gt;=5.75),4.5,IF(AND(H18&lt;8.884,A18&gt;=6.05,H18&lt;12.921,D18&gt;=1.65,A18&lt;7.1,A18&gt;=5.75),5.4,IF(AND(A18&lt;6.3,H18&lt;15.338,H18&gt;=12.921,D18&gt;=1.65,A18&lt;7.1,A18&gt;=5.75),4.967,IF(AND(A18&gt;=6.3,H18&lt;15.338,H18&gt;=12.921,D18&gt;=1.65,A18&lt;7.1,A18&gt;=5.75),5.133,IF(AND(H18&lt;10.826,H18&lt;13.321,G18&lt;0.253,A18&gt;=5.05,G18&lt;0.586,F18&lt;1.5,A18&lt;5.75),1.5,IF(AND(H18&gt;=10.826,H18&lt;13.321,G18&lt;0.253,A18&gt;=5.05,G18&lt;0.586,F18&lt;1.5,A18&lt;5.75),1.4,IF(AND(H18&lt;7.47,B18&gt;=2.5,D18&gt;=1.45,D18&gt;=1.35,D18&lt;1.65,A18&lt;7.1,A18&gt;=5.75),5.1,IF(AND(H18&gt;=7.47,B18&gt;=2.5,D18&gt;=1.45,D18&gt;=1.35,D18&lt;1.65,A18&lt;7.1,A18&gt;=5.75),4.725,IF(AND(H18&lt;9.637,H18&gt;=8.884,A18&gt;=6.05,H18&lt;12.921,D18&gt;=1.65,A18&lt;7.1,A18&gt;=5.75),5.9,IF(AND(B18&lt;2.6,H18&gt;=9.637,H18&gt;=8.884,A18&gt;=6.05,H18&lt;12.921,D18&gt;=1.65,A18&lt;7.1,A18&gt;=5.75),5.8,IF(AND(B18&lt;2.75,B18&gt;=2.6,H18&gt;=9.637,H18&gt;=8.884,A18&gt;=6.05,H18&lt;12.921,D18&gt;=1.65,A18&lt;7.1,A18&gt;=5.75),5.3,IF(AND(D18&lt;2.25,B18&gt;=2.75,B18&gt;=2.6,H18&gt;=9.637,H18&gt;=8.884,A18&gt;=6.05,H18&lt;12.921,D18&gt;=1.65,A18&lt;7.1,A18&gt;=5.75),5.6,IF(AND(D18&gt;=2.25,B18&gt;=2.75,B18&gt;=2.6,H18&gt;=9.637,H18&gt;=8.884,A18&gt;=6.05,H18&lt;12.921,D18&gt;=1.65,A18&lt;7.1,A18&gt;=5.75),5.5,"shouldnthappen")))))))))))))))))))))))))))))))))</f>
        <v>1.5</v>
      </c>
      <c r="AW18" s="1" t="n">
        <f aca="false">IF(AND(G18&gt;=0.905,F18&lt;1.5),1.767,IF(AND(H18&gt;=16.674,F18&gt;=1.5),6.55,IF(AND(A18&lt;4.35,H18&lt;14.344,G18&lt;0.905,F18&lt;1.5),1.1,IF(AND(B18&lt;3.65,H18&gt;=14.344,G18&lt;0.905,F18&lt;1.5),1.5,IF(AND(B18&gt;=3.65,H18&gt;=14.344,G18&lt;0.905,F18&lt;1.5),1.65,IF(AND(B18&lt;2.6,F18&gt;=2.5,H18&lt;16.674,F18&gt;=1.5),4.5,IF(AND(D18&gt;=0.45,A18&gt;=4.35,H18&lt;14.344,G18&lt;0.905,F18&lt;1.5),1.65,IF(AND(D18&lt;1.15,A18&lt;5.9,F18&lt;2.5,H18&lt;16.674,F18&gt;=1.5),3.56,IF(AND(B18&lt;2.75,A18&gt;=5.9,F18&lt;2.5,H18&lt;16.674,F18&gt;=1.5),5,IF(AND(H18&lt;13.531,B18&gt;=2.75,A18&gt;=5.9,F18&lt;2.5,H18&lt;16.674,F18&gt;=1.5),4.333,IF(AND(B18&lt;3.2,G18&gt;=0.669,B18&gt;=2.6,F18&gt;=2.5,H18&lt;16.674,F18&gt;=1.5),5.08,IF(AND(B18&gt;=3.2,G18&gt;=0.669,B18&gt;=2.6,F18&gt;=2.5,H18&lt;16.674,F18&gt;=1.5),5.4,IF(AND(B18&lt;3.15,A18&lt;5.05,D18&lt;0.45,A18&gt;=4.35,H18&lt;14.344,G18&lt;0.905,F18&lt;1.5),1.45,IF(AND(A18&gt;=5.55,A18&gt;=5.05,D18&lt;0.45,A18&gt;=4.35,H18&lt;14.344,G18&lt;0.905,F18&lt;1.5),1.5,IF(AND(A18&lt;5.55,A18&lt;5.65,D18&gt;=1.15,A18&lt;5.9,F18&lt;2.5,H18&lt;16.674,F18&gt;=1.5),3.95,IF(AND(A18&gt;=5.55,A18&lt;5.65,D18&gt;=1.15,A18&lt;5.9,F18&lt;2.5,H18&lt;16.674,F18&gt;=1.5),3.82,IF(AND(G18&lt;0.39,A18&gt;=5.65,D18&gt;=1.15,A18&lt;5.9,F18&lt;2.5,H18&lt;16.674,F18&gt;=1.5),4.35,IF(AND(G18&gt;=0.39,A18&gt;=5.65,D18&gt;=1.15,A18&lt;5.9,F18&lt;2.5,H18&lt;16.674,F18&gt;=1.5),3.95,IF(AND(G18&lt;0.466,H18&gt;=13.531,B18&gt;=2.75,A18&gt;=5.9,F18&lt;2.5,H18&lt;16.674,F18&gt;=1.5),4.8,IF(AND(G18&gt;=0.466,H18&gt;=13.531,B18&gt;=2.75,A18&gt;=5.9,F18&lt;2.5,H18&lt;16.674,F18&gt;=1.5),4.7,IF(AND(H18&lt;10.144,D18&lt;2.05,G18&lt;0.669,B18&gt;=2.6,F18&gt;=2.5,H18&lt;16.674,F18&gt;=1.5),5.3,IF(AND(H18&gt;=10.144,D18&lt;2.05,G18&lt;0.669,B18&gt;=2.6,F18&gt;=2.5,H18&lt;16.674,F18&gt;=1.5),5.133,IF(AND(D18&gt;=2.45,D18&gt;=2.05,G18&lt;0.669,B18&gt;=2.6,F18&gt;=2.5,H18&lt;16.674,F18&gt;=1.5),5.9,IF(AND(B18&lt;3.25,B18&gt;=3.15,A18&lt;5.05,D18&lt;0.45,A18&gt;=4.35,H18&lt;14.344,G18&lt;0.905,F18&lt;1.5),1.2,IF(AND(B18&gt;=3.25,B18&gt;=3.15,A18&lt;5.05,D18&lt;0.45,A18&gt;=4.35,H18&lt;14.344,G18&lt;0.905,F18&lt;1.5),1.36,IF(AND(B18&gt;=3.8,A18&lt;5.55,A18&gt;=5.05,D18&lt;0.45,A18&gt;=4.35,H18&lt;14.344,G18&lt;0.905,F18&lt;1.5),1.3,IF(AND(G18&lt;0.05,B18&lt;3.8,A18&lt;5.55,A18&gt;=5.05,D18&lt;0.45,A18&gt;=4.35,H18&lt;14.344,G18&lt;0.905,F18&lt;1.5),1.4,IF(AND(G18&lt;0.107,G18&lt;0.395,D18&lt;2.45,D18&gt;=2.05,G18&lt;0.669,B18&gt;=2.6,F18&gt;=2.5,H18&lt;16.674,F18&gt;=1.5),5.667,IF(AND(G18&lt;0.537,G18&gt;=0.395,D18&lt;2.45,D18&gt;=2.05,G18&lt;0.669,B18&gt;=2.6,F18&gt;=2.5,H18&lt;16.674,F18&gt;=1.5),5.6,IF(AND(G18&gt;=0.537,G18&gt;=0.395,D18&lt;2.45,D18&gt;=2.05,G18&lt;0.669,B18&gt;=2.6,F18&gt;=2.5,H18&lt;16.674,F18&gt;=1.5),5.775,IF(AND(B18&lt;3.6,G18&gt;=0.05,B18&lt;3.8,A18&lt;5.55,A18&gt;=5.05,D18&lt;0.45,A18&gt;=4.35,H18&lt;14.344,G18&lt;0.905,F18&lt;1.5),1.475,IF(AND(B18&gt;=3.6,G18&gt;=0.05,B18&lt;3.8,A18&lt;5.55,A18&gt;=5.05,D18&lt;0.45,A18&gt;=4.35,H18&lt;14.344,G18&lt;0.905,F18&lt;1.5),1.5,IF(AND(G18&lt;0.312,G18&gt;=0.107,G18&lt;0.395,D18&lt;2.45,D18&gt;=2.05,G18&lt;0.669,B18&gt;=2.6,F18&gt;=2.5,H18&lt;16.674,F18&gt;=1.5),5.18,IF(AND(G18&gt;=0.312,G18&gt;=0.107,G18&lt;0.395,D18&lt;2.45,D18&gt;=2.05,G18&lt;0.669,B18&gt;=2.6,F18&gt;=2.5,H18&lt;16.674,F18&gt;=1.5),5.4,"shouldnthappen"))))))))))))))))))))))))))))))))))</f>
        <v>1.5</v>
      </c>
      <c r="AX18" s="1" t="n">
        <f aca="false">IF(AND(D18&gt;=1.3,B18&gt;=3.45),6.25,IF(AND(B18&lt;2.75,A18&lt;5.25,B18&lt;3.45),3.9,IF(AND(D18&lt;0.25,D18&lt;1.3,B18&gt;=3.45),1.16,IF(AND(A18&gt;=5.05,B18&gt;=2.75,A18&lt;5.25,B18&lt;3.45),1.7,IF(AND(D18&lt;0.7,F18&lt;2.5,A18&gt;=5.25,B18&lt;3.45),1.5,IF(AND(H18&gt;=16.284,F18&gt;=2.5,A18&gt;=5.25,B18&lt;3.45),6.6,IF(AND(G18&lt;0.123,D18&gt;=0.25,D18&lt;1.3,B18&gt;=3.45),1.3,IF(AND(A18&lt;4.5,A18&lt;5.05,B18&gt;=2.75,A18&lt;5.25,B18&lt;3.45),1.3,IF(AND(A18&lt;5.05,G18&gt;=0.123,D18&gt;=0.25,D18&lt;1.3,B18&gt;=3.45),1.6,IF(AND(B18&lt;3.15,A18&gt;=4.5,A18&lt;5.05,B18&gt;=2.75,A18&lt;5.25,B18&lt;3.45),1.54,IF(AND(B18&gt;=3.15,A18&gt;=4.5,A18&lt;5.05,B18&gt;=2.75,A18&lt;5.25,B18&lt;3.45),1.35,IF(AND(D18&gt;=1.4,A18&lt;5.9,D18&gt;=0.7,F18&lt;2.5,A18&gt;=5.25,B18&lt;3.45),4.5,IF(AND(D18&gt;=1.55,A18&gt;=5.9,D18&gt;=0.7,F18&lt;2.5,A18&gt;=5.25,B18&lt;3.45),4.95,IF(AND(G18&gt;=0.682,D18&gt;=2.05,H18&lt;16.284,F18&gt;=2.5,A18&gt;=5.25,B18&lt;3.45),5.26,IF(AND(A18&lt;5.4,A18&gt;=5.05,G18&gt;=0.123,D18&gt;=0.25,D18&lt;1.3,B18&gt;=3.45),1.64,IF(AND(A18&gt;=5.4,A18&gt;=5.05,G18&gt;=0.123,D18&gt;=0.25,D18&lt;1.3,B18&gt;=3.45),1.6,IF(AND(G18&lt;0.372,D18&lt;1.4,A18&lt;5.9,D18&gt;=0.7,F18&lt;2.5,A18&gt;=5.25,B18&lt;3.45),4.175,IF(AND(D18&lt;1.35,D18&lt;1.55,A18&gt;=5.9,D18&gt;=0.7,F18&lt;2.5,A18&gt;=5.25,B18&lt;3.45),4.2,IF(AND(B18&lt;2.35,G18&lt;0.596,D18&lt;2.05,H18&lt;16.284,F18&gt;=2.5,A18&gt;=5.25,B18&lt;3.45),5,IF(AND(G18&gt;=0.888,G18&gt;=0.596,D18&lt;2.05,H18&lt;16.284,F18&gt;=2.5,A18&gt;=5.25,B18&lt;3.45),4.8,IF(AND(A18&gt;=6.85,G18&lt;0.682,D18&gt;=2.05,H18&lt;16.284,F18&gt;=2.5,A18&gt;=5.25,B18&lt;3.45),5.4,IF(AND(A18&gt;=5.75,G18&gt;=0.372,D18&lt;1.4,A18&lt;5.9,D18&gt;=0.7,F18&lt;2.5,A18&gt;=5.25,B18&lt;3.45),3.933,IF(AND(A18&gt;=6.75,D18&gt;=1.35,D18&lt;1.55,A18&gt;=5.9,D18&gt;=0.7,F18&lt;2.5,A18&gt;=5.25,B18&lt;3.45),4.8,IF(AND(H18&lt;11.084,B18&gt;=2.35,G18&lt;0.596,D18&lt;2.05,H18&lt;16.284,F18&gt;=2.5,A18&gt;=5.25,B18&lt;3.45),5.3,IF(AND(H18&lt;8.435,G18&lt;0.888,G18&gt;=0.596,D18&lt;2.05,H18&lt;16.284,F18&gt;=2.5,A18&gt;=5.25,B18&lt;3.45),5.1,IF(AND(H18&gt;=8.435,G18&lt;0.888,G18&gt;=0.596,D18&lt;2.05,H18&lt;16.284,F18&gt;=2.5,A18&gt;=5.25,B18&lt;3.45),4.94,IF(AND(B18&lt;3.15,A18&lt;6.85,G18&lt;0.682,D18&gt;=2.05,H18&lt;16.284,F18&gt;=2.5,A18&gt;=5.25,B18&lt;3.45),5.6,IF(AND(B18&gt;=3.15,A18&lt;6.85,G18&lt;0.682,D18&gt;=2.05,H18&lt;16.284,F18&gt;=2.5,A18&gt;=5.25,B18&lt;3.45),5.74,IF(AND(G18&lt;0.572,A18&lt;5.75,G18&gt;=0.372,D18&lt;1.4,A18&lt;5.9,D18&gt;=0.7,F18&lt;2.5,A18&gt;=5.25,B18&lt;3.45),3.7,IF(AND(D18&lt;1.45,A18&lt;6.75,D18&gt;=1.35,D18&lt;1.55,A18&gt;=5.9,D18&gt;=0.7,F18&lt;2.5,A18&gt;=5.25,B18&lt;3.45),4.46,IF(AND(D18&gt;=1.45,A18&lt;6.75,D18&gt;=1.35,D18&lt;1.55,A18&gt;=5.9,D18&gt;=0.7,F18&lt;2.5,A18&gt;=5.25,B18&lt;3.45),4.567,IF(AND(H18&lt;12.532,H18&gt;=11.084,B18&gt;=2.35,G18&lt;0.596,D18&lt;2.05,H18&lt;16.284,F18&gt;=2.5,A18&gt;=5.25,B18&lt;3.45),5.8,IF(AND(H18&gt;=12.532,H18&gt;=11.084,B18&gt;=2.35,G18&lt;0.596,D18&lt;2.05,H18&lt;16.284,F18&gt;=2.5,A18&gt;=5.25,B18&lt;3.45),5.667,IF(AND(A18&gt;=5.65,G18&gt;=0.572,A18&lt;5.75,G18&gt;=0.372,D18&lt;1.4,A18&lt;5.9,D18&gt;=0.7,F18&lt;2.5,A18&gt;=5.25,B18&lt;3.45),4.2,IF(AND(G18&lt;0.862,A18&lt;5.65,G18&gt;=0.572,A18&lt;5.75,G18&gt;=0.372,D18&lt;1.4,A18&lt;5.9,D18&gt;=0.7,F18&lt;2.5,A18&gt;=5.25,B18&lt;3.45),3.9,IF(AND(G18&gt;=0.862,A18&lt;5.65,G18&gt;=0.572,A18&lt;5.75,G18&gt;=0.372,D18&lt;1.4,A18&lt;5.9,D18&gt;=0.7,F18&lt;2.5,A18&gt;=5.25,B18&lt;3.45),4,"shouldnthappen"))))))))))))))))))))))))))))))))))))</f>
        <v>1.6</v>
      </c>
      <c r="AY18" s="1" t="n">
        <f aca="false">IF(AND(H18&gt;=8.233,D18&gt;=0.8,A18&lt;5.55),3.525,IF(AND(B18&lt;2.9,H18&gt;=15.534,A18&gt;=5.55),4.8,IF(AND(H18&gt;=12.259,A18&lt;4.75,D18&lt;0.8,A18&lt;5.55),1.25,IF(AND(B18&gt;=3.85,A18&gt;=4.75,D18&lt;0.8,A18&lt;5.55),1.425,IF(AND(D18&lt;1.55,H18&lt;8.233,D18&gt;=0.8,A18&lt;5.55),3.975,IF(AND(D18&gt;=1.55,H18&lt;8.233,D18&gt;=0.8,A18&lt;5.55),4.5,IF(AND(D18&lt;0.65,D18&lt;1.7,H18&lt;15.534,A18&gt;=5.55),1.7,IF(AND(A18&gt;=7.05,D18&gt;=1.7,H18&lt;15.534,A18&gt;=5.55),6.3,IF(AND(B18&gt;=3.35,B18&gt;=2.9,H18&gt;=15.534,A18&gt;=5.55),5.4,IF(AND(B18&lt;3.1,H18&lt;12.259,A18&lt;4.75,D18&lt;0.8,A18&lt;5.55),1.367,IF(AND(B18&gt;=3.1,H18&lt;12.259,A18&lt;4.75,D18&lt;0.8,A18&lt;5.55),1.4,IF(AND(G18&gt;=0.905,B18&lt;3.85,A18&gt;=4.75,D18&lt;0.8,A18&lt;5.55),1.9,IF(AND(H18&lt;15.681,B18&lt;3.35,B18&gt;=2.9,H18&gt;=15.534,A18&gt;=5.55),5.8,IF(AND(H18&gt;=15.681,B18&lt;3.35,B18&gt;=2.9,H18&gt;=15.534,A18&gt;=5.55),5.7,IF(AND(H18&gt;=14.877,G18&lt;0.905,B18&lt;3.85,A18&gt;=4.75,D18&lt;0.8,A18&lt;5.55),1.3,IF(AND(D18&gt;=1.25,B18&lt;2.65,D18&gt;=0.65,D18&lt;1.7,H18&lt;15.534,A18&gt;=5.55),4.433,IF(AND(G18&gt;=0.622,B18&lt;3.15,A18&lt;7.05,D18&gt;=1.7,H18&lt;15.534,A18&gt;=5.55),5.08,IF(AND(H18&gt;=13.42,B18&gt;=3.15,A18&lt;7.05,D18&gt;=1.7,H18&lt;15.534,A18&gt;=5.55),5.1,IF(AND(G18&lt;0.265,H18&lt;14.877,G18&lt;0.905,B18&lt;3.85,A18&gt;=4.75,D18&lt;0.8,A18&lt;5.55),1.2,IF(AND(A18&lt;5.75,D18&lt;1.25,B18&lt;2.65,D18&gt;=0.65,D18&lt;1.7,H18&lt;15.534,A18&gt;=5.55),3.7,IF(AND(A18&gt;=5.75,D18&lt;1.25,B18&lt;2.65,D18&gt;=0.65,D18&lt;1.7,H18&lt;15.534,A18&gt;=5.55),4,IF(AND(G18&gt;=0.652,D18&lt;1.35,B18&gt;=2.65,D18&gt;=0.65,D18&lt;1.7,H18&lt;15.534,A18&gt;=5.55),3.6,IF(AND(H18&lt;7.47,D18&gt;=1.35,B18&gt;=2.65,D18&gt;=0.65,D18&lt;1.7,H18&lt;15.534,A18&gt;=5.55),5.1,IF(AND(H18&lt;10.914,G18&lt;0.622,B18&lt;3.15,A18&lt;7.05,D18&gt;=1.7,H18&lt;15.534,A18&gt;=5.55),5.36,IF(AND(H18&gt;=10.914,G18&lt;0.622,B18&lt;3.15,A18&lt;7.05,D18&gt;=1.7,H18&lt;15.534,A18&gt;=5.55),5.64,IF(AND(G18&gt;=0.657,H18&lt;13.42,B18&gt;=3.15,A18&lt;7.05,D18&gt;=1.7,H18&lt;15.534,A18&gt;=5.55),6,IF(AND(G18&gt;=0.782,G18&gt;=0.265,H18&lt;14.877,G18&lt;0.905,B18&lt;3.85,A18&gt;=4.75,D18&lt;0.8,A18&lt;5.55),1.48,IF(AND(H18&lt;11.286,G18&lt;0.652,D18&lt;1.35,B18&gt;=2.65,D18&gt;=0.65,D18&lt;1.7,H18&lt;15.534,A18&gt;=5.55),4.24,IF(AND(H18&gt;=11.286,G18&lt;0.652,D18&lt;1.35,B18&gt;=2.65,D18&gt;=0.65,D18&lt;1.7,H18&lt;15.534,A18&gt;=5.55),4.05,IF(AND(G18&lt;0.413,H18&gt;=7.47,D18&gt;=1.35,B18&gt;=2.65,D18&gt;=0.65,D18&lt;1.7,H18&lt;15.534,A18&gt;=5.55),5.1,IF(AND(H18&lt;11.325,G18&lt;0.657,H18&lt;13.42,B18&gt;=3.15,A18&lt;7.05,D18&gt;=1.7,H18&lt;15.534,A18&gt;=5.55),5.8,IF(AND(H18&gt;=11.325,G18&lt;0.657,H18&lt;13.42,B18&gt;=3.15,A18&lt;7.05,D18&gt;=1.7,H18&lt;15.534,A18&gt;=5.55),5.6,IF(AND(D18&gt;=0.35,G18&lt;0.782,G18&gt;=0.265,H18&lt;14.877,G18&lt;0.905,B18&lt;3.85,A18&gt;=4.75,D18&lt;0.8,A18&lt;5.55),1.633,IF(AND(B18&lt;2.85,G18&gt;=0.413,H18&gt;=7.47,D18&gt;=1.35,B18&gt;=2.65,D18&gt;=0.65,D18&lt;1.7,H18&lt;15.534,A18&gt;=5.55),4.6,IF(AND(D18&lt;0.15,D18&lt;0.35,G18&lt;0.782,G18&gt;=0.265,H18&lt;14.877,G18&lt;0.905,B18&lt;3.85,A18&gt;=4.75,D18&lt;0.8,A18&lt;5.55),1.5,IF(AND(D18&gt;=0.15,D18&lt;0.35,G18&lt;0.782,G18&gt;=0.265,H18&lt;14.877,G18&lt;0.905,B18&lt;3.85,A18&gt;=4.75,D18&lt;0.8,A18&lt;5.55),1.543,IF(AND(A18&gt;=6.8,B18&gt;=2.85,G18&gt;=0.413,H18&gt;=7.47,D18&gt;=1.35,B18&gt;=2.65,D18&gt;=0.65,D18&lt;1.7,H18&lt;15.534,A18&gt;=5.55),4.9,IF(AND(H18&lt;13.531,A18&lt;6.8,B18&gt;=2.85,G18&gt;=0.413,H18&gt;=7.47,D18&gt;=1.35,B18&gt;=2.65,D18&gt;=0.65,D18&lt;1.7,H18&lt;15.534,A18&gt;=5.55),4.5,IF(AND(H18&gt;=13.531,A18&lt;6.8,B18&gt;=2.85,G18&gt;=0.413,H18&gt;=7.47,D18&gt;=1.35,B18&gt;=2.65,D18&gt;=0.65,D18&lt;1.7,H18&lt;15.534,A18&gt;=5.55),4.7,"shouldnthappen")))))))))))))))))))))))))))))))))))))))</f>
        <v>1.7</v>
      </c>
      <c r="AZ18" s="1" t="n">
        <f aca="false">IF(AND(H18&gt;=15.371,B18&gt;=3.35),5.4,IF(AND(G18&gt;=0.851,H18&gt;=15.244,B18&lt;3.35),4.75,IF(AND(F18&gt;=2,H18&lt;15.371,B18&gt;=3.35),5.6,IF(AND(B18&lt;2.75,A18&lt;5.15,H18&lt;15.244,B18&lt;3.35),3.42,IF(AND(A18&gt;=7.25,G18&lt;0.851,H18&gt;=15.244,B18&lt;3.35),6.6,IF(AND(A18&lt;4.45,B18&gt;=2.75,A18&lt;5.15,H18&lt;15.244,B18&lt;3.35),1.1,IF(AND(G18&lt;0.527,A18&lt;7.25,G18&lt;0.851,H18&gt;=15.244,B18&lt;3.35),5.08,IF(AND(G18&gt;=0.527,A18&lt;7.25,G18&lt;0.851,H18&gt;=15.244,B18&lt;3.35),5.8,IF(AND(D18&gt;=0.35,B18&lt;3.7,F18&lt;2,H18&lt;15.371,B18&gt;=3.35),1.55,IF(AND(H18&lt;6.542,B18&gt;=3.7,F18&lt;2,H18&lt;15.371,B18&gt;=3.35),1.9,IF(AND(B18&lt;3.25,A18&gt;=4.45,B18&gt;=2.75,A18&lt;5.15,H18&lt;15.244,B18&lt;3.35),1.46,IF(AND(B18&gt;=3.25,A18&gt;=4.45,B18&gt;=2.75,A18&lt;5.15,H18&lt;15.244,B18&lt;3.35),1.7,IF(AND(H18&lt;13.654,B18&gt;=2.95,D18&lt;1.45,A18&gt;=5.15,H18&lt;15.244,B18&lt;3.35),4.3,IF(AND(H18&gt;=13.654,B18&gt;=2.95,D18&lt;1.45,A18&gt;=5.15,H18&lt;15.244,B18&lt;3.35),4.625,IF(AND(F18&gt;=2.5,D18&lt;1.75,D18&gt;=1.45,A18&gt;=5.15,H18&lt;15.244,B18&lt;3.35),5.3,IF(AND(G18&gt;=0.853,D18&gt;=1.75,D18&gt;=1.45,A18&gt;=5.15,H18&lt;15.244,B18&lt;3.35),5.15,IF(AND(D18&gt;=0.25,D18&lt;0.35,B18&lt;3.7,F18&lt;2,H18&lt;15.371,B18&gt;=3.35),1.3,IF(AND(B18&lt;3.85,H18&gt;=6.542,B18&gt;=3.7,F18&lt;2,H18&lt;15.371,B18&gt;=3.35),1.633,IF(AND(H18&lt;7.02,H18&lt;10.688,B18&lt;2.95,D18&lt;1.45,A18&gt;=5.15,H18&lt;15.244,B18&lt;3.35),3.98,IF(AND(G18&lt;0.338,H18&gt;=10.688,B18&lt;2.95,D18&lt;1.45,A18&gt;=5.15,H18&lt;15.244,B18&lt;3.35),4.22,IF(AND(G18&gt;=0.338,H18&gt;=10.688,B18&lt;2.95,D18&lt;1.45,A18&gt;=5.15,H18&lt;15.244,B18&lt;3.35),3.9,IF(AND(B18&lt;2.75,F18&lt;2.5,D18&lt;1.75,D18&gt;=1.45,A18&gt;=5.15,H18&lt;15.244,B18&lt;3.35),5.1,IF(AND(B18&gt;=2.75,F18&lt;2.5,D18&lt;1.75,D18&gt;=1.45,A18&gt;=5.15,H18&lt;15.244,B18&lt;3.35),4.74,IF(AND(A18&gt;=7,G18&lt;0.853,D18&gt;=1.75,D18&gt;=1.45,A18&gt;=5.15,H18&lt;15.244,B18&lt;3.35),6.5,IF(AND(G18&gt;=0.934,D18&lt;0.25,D18&lt;0.35,B18&lt;3.7,F18&lt;2,H18&lt;15.371,B18&gt;=3.35),1.7,IF(AND(D18&lt;0.25,B18&gt;=3.85,H18&gt;=6.542,B18&gt;=3.7,F18&lt;2,H18&lt;15.371,B18&gt;=3.35),1.5,IF(AND(D18&gt;=0.25,B18&gt;=3.85,H18&gt;=6.542,B18&gt;=3.7,F18&lt;2,H18&lt;15.371,B18&gt;=3.35),1.4,IF(AND(B18&lt;2.5,H18&gt;=7.02,H18&lt;10.688,B18&lt;2.95,D18&lt;1.45,A18&gt;=5.15,H18&lt;15.244,B18&lt;3.35),3.8,IF(AND(G18&gt;=0.74,A18&lt;7,G18&lt;0.853,D18&gt;=1.75,D18&gt;=1.45,A18&gt;=5.15,H18&lt;15.244,B18&lt;3.35),6,IF(AND(G18&gt;=0.61,G18&lt;0.934,D18&lt;0.25,D18&lt;0.35,B18&lt;3.7,F18&lt;2,H18&lt;15.371,B18&gt;=3.35),1.5,IF(AND(D18&lt;1.15,B18&gt;=2.5,H18&gt;=7.02,H18&lt;10.688,B18&lt;2.95,D18&lt;1.45,A18&gt;=5.15,H18&lt;15.244,B18&lt;3.35),3.5,IF(AND(D18&gt;=1.15,B18&gt;=2.5,H18&gt;=7.02,H18&lt;10.688,B18&lt;2.95,D18&lt;1.45,A18&gt;=5.15,H18&lt;15.244,B18&lt;3.35),3.6,IF(AND(G18&gt;=0.626,G18&lt;0.74,A18&lt;7,G18&lt;0.853,D18&gt;=1.75,D18&gt;=1.45,A18&gt;=5.15,H18&lt;15.244,B18&lt;3.35),4.9,IF(AND(H18&lt;13.641,G18&lt;0.61,G18&lt;0.934,D18&lt;0.25,D18&lt;0.35,B18&lt;3.7,F18&lt;2,H18&lt;15.371,B18&gt;=3.35),1.425,IF(AND(H18&gt;=13.641,G18&lt;0.61,G18&lt;0.934,D18&lt;0.25,D18&lt;0.35,B18&lt;3.7,F18&lt;2,H18&lt;15.371,B18&gt;=3.35),1.3,IF(AND(B18&lt;3.05,G18&lt;0.626,G18&lt;0.74,A18&lt;7,G18&lt;0.853,D18&gt;=1.75,D18&gt;=1.45,A18&gt;=5.15,H18&lt;15.244,B18&lt;3.35),5.475,IF(AND(B18&gt;=3.05,G18&lt;0.626,G18&lt;0.74,A18&lt;7,G18&lt;0.853,D18&gt;=1.75,D18&gt;=1.45,A18&gt;=5.15,H18&lt;15.244,B18&lt;3.35),5.633,"shouldnthappen")))))))))))))))))))))))))))))))))))))</f>
        <v>1.4</v>
      </c>
      <c r="BA18" s="1" t="n">
        <f aca="false">IF(AND(F18&gt;=2,B18&gt;=3.4),6.1,IF(AND(B18&lt;2.75,A18&lt;5.15,B18&lt;3.4),3.225,IF(AND(G18&gt;=0.821,F18&lt;2,B18&gt;=3.4),1.9,IF(AND(B18&gt;=3.2,B18&gt;=2.75,A18&lt;5.15,B18&lt;3.4),1.7,IF(AND(A18&lt;4.8,G18&lt;0.821,F18&lt;2,B18&gt;=3.4),1,IF(AND(G18&gt;=0.446,B18&lt;3.2,B18&gt;=2.75,A18&lt;5.15,B18&lt;3.4),1.1,IF(AND(G18&lt;0.356,D18&lt;1.45,A18&lt;6.25,A18&gt;=5.15,B18&lt;3.4),4.32,IF(AND(G18&lt;0.591,D18&gt;=1.45,A18&lt;6.25,A18&gt;=5.15,B18&lt;3.4),4.6,IF(AND(D18&lt;1.75,G18&lt;0.597,A18&gt;=6.25,A18&gt;=5.15,B18&lt;3.4),4.86,IF(AND(H18&gt;=16.472,G18&gt;=0.597,A18&gt;=6.25,A18&gt;=5.15,B18&lt;3.4),6.6,IF(AND(G18&lt;0.063,G18&lt;0.446,B18&lt;3.2,B18&gt;=2.75,A18&lt;5.15,B18&lt;3.4),1.4,IF(AND(A18&gt;=5.95,G18&gt;=0.356,D18&lt;1.45,A18&lt;6.25,A18&gt;=5.15,B18&lt;3.4),4.6,IF(AND(B18&gt;=2.9,G18&gt;=0.591,D18&gt;=1.45,A18&lt;6.25,A18&gt;=5.15,B18&lt;3.4),4.867,IF(AND(D18&gt;=2.4,H18&lt;16.472,G18&gt;=0.597,A18&gt;=6.25,A18&gt;=5.15,B18&lt;3.4),6,IF(AND(A18&lt;5.45,B18&gt;=3.85,A18&gt;=4.8,G18&lt;0.821,F18&lt;2,B18&gt;=3.4),1.3,IF(AND(A18&gt;=5.45,B18&gt;=3.85,A18&gt;=4.8,G18&lt;0.821,F18&lt;2,B18&gt;=3.4),1.45,IF(AND(H18&lt;14.273,G18&gt;=0.063,G18&lt;0.446,B18&lt;3.2,B18&gt;=2.75,A18&lt;5.15,B18&lt;3.4),1.5,IF(AND(H18&gt;=14.273,G18&gt;=0.063,G18&lt;0.446,B18&lt;3.2,B18&gt;=2.75,A18&lt;5.15,B18&lt;3.4),1.6,IF(AND(G18&gt;=0.572,A18&lt;5.95,G18&gt;=0.356,D18&lt;1.45,A18&lt;6.25,A18&gt;=5.15,B18&lt;3.4),3.9,IF(AND(G18&lt;0.827,B18&lt;2.9,G18&gt;=0.591,D18&gt;=1.45,A18&lt;6.25,A18&gt;=5.15,B18&lt;3.4),4.9,IF(AND(G18&gt;=0.827,B18&lt;2.9,G18&gt;=0.591,D18&gt;=1.45,A18&lt;6.25,A18&gt;=5.15,B18&lt;3.4),5.1,IF(AND(A18&gt;=7.2,B18&lt;3.05,D18&gt;=1.75,G18&lt;0.597,A18&gt;=6.25,A18&gt;=5.15,B18&lt;3.4),6.7,IF(AND(G18&lt;0.353,B18&gt;=3.05,D18&gt;=1.75,G18&lt;0.597,A18&gt;=6.25,A18&gt;=5.15,B18&lt;3.4),5.22,IF(AND(G18&gt;=0.353,B18&gt;=3.05,D18&gt;=1.75,G18&lt;0.597,A18&gt;=6.25,A18&gt;=5.15,B18&lt;3.4),5.65,IF(AND(A18&lt;6.55,D18&lt;2.4,H18&lt;16.472,G18&gt;=0.597,A18&gt;=6.25,A18&gt;=5.15,B18&lt;3.4),5.033,IF(AND(H18&lt;12.719,G18&lt;0.385,B18&lt;3.85,A18&gt;=4.8,G18&lt;0.821,F18&lt;2,B18&gt;=3.4),1.54,IF(AND(H18&gt;=12.719,G18&lt;0.385,B18&lt;3.85,A18&gt;=4.8,G18&lt;0.821,F18&lt;2,B18&gt;=3.4),1.3,IF(AND(B18&lt;3.6,G18&gt;=0.385,B18&lt;3.85,A18&gt;=4.8,G18&lt;0.821,F18&lt;2,B18&gt;=3.4),1.325,IF(AND(B18&gt;=3.6,G18&gt;=0.385,B18&lt;3.85,A18&gt;=4.8,G18&lt;0.821,F18&lt;2,B18&gt;=3.4),1.55,IF(AND(D18&lt;1.05,G18&lt;0.572,A18&lt;5.95,G18&gt;=0.356,D18&lt;1.45,A18&lt;6.25,A18&gt;=5.15,B18&lt;3.4),3.633,IF(AND(D18&gt;=2.15,A18&lt;7.2,B18&lt;3.05,D18&gt;=1.75,G18&lt;0.597,A18&gt;=6.25,A18&gt;=5.15,B18&lt;3.4),5.667,IF(AND(H18&lt;13.094,A18&gt;=6.55,D18&lt;2.4,H18&lt;16.472,G18&gt;=0.597,A18&gt;=6.25,A18&gt;=5.15,B18&lt;3.4),5.2,IF(AND(D18&lt;1.15,D18&gt;=1.05,G18&lt;0.572,A18&lt;5.95,G18&gt;=0.356,D18&lt;1.45,A18&lt;6.25,A18&gt;=5.15,B18&lt;3.4),3.8,IF(AND(D18&gt;=1.15,D18&gt;=1.05,G18&lt;0.572,A18&lt;5.95,G18&gt;=0.356,D18&lt;1.45,A18&lt;6.25,A18&gt;=5.15,B18&lt;3.4),3.9,IF(AND(G18&gt;=0.487,D18&lt;2.15,A18&lt;7.2,B18&lt;3.05,D18&gt;=1.75,G18&lt;0.597,A18&gt;=6.25,A18&gt;=5.15,B18&lt;3.4),5.8,IF(AND(A18&lt;6.8,H18&gt;=13.094,A18&gt;=6.55,D18&lt;2.4,H18&lt;16.472,G18&gt;=0.597,A18&gt;=6.25,A18&gt;=5.15,B18&lt;3.4),4.52,IF(AND(A18&gt;=6.8,H18&gt;=13.094,A18&gt;=6.55,D18&lt;2.4,H18&lt;16.472,G18&gt;=0.597,A18&gt;=6.25,A18&gt;=5.15,B18&lt;3.4),4.75,IF(AND(B18&lt;2.95,G18&lt;0.487,D18&lt;2.15,A18&lt;7.2,B18&lt;3.05,D18&gt;=1.75,G18&lt;0.597,A18&gt;=6.25,A18&gt;=5.15,B18&lt;3.4),5.6,IF(AND(B18&gt;=2.95,G18&lt;0.487,D18&lt;2.15,A18&lt;7.2,B18&lt;3.05,D18&gt;=1.75,G18&lt;0.597,A18&gt;=6.25,A18&gt;=5.15,B18&lt;3.4),5.5,"shouldnthappen")))))))))))))))))))))))))))))))))))))))</f>
        <v>1.45</v>
      </c>
      <c r="BB18" s="1" t="n">
        <f aca="false">IF(AND(A18&lt;4.35,B18&lt;3.25,F18&lt;1.5),1.1,IF(AND(H18&lt;14.005,A18&gt;=4.35,B18&lt;3.25,F18&lt;1.5),1.3,IF(AND(H18&gt;=14.005,A18&gt;=4.35,B18&lt;3.25,F18&lt;1.5),1.6,IF(AND(G18&gt;=0.905,A18&lt;5.15,B18&gt;=3.25,F18&lt;1.5),1.9,IF(AND(B18&lt;3.45,A18&gt;=5.15,B18&gt;=3.25,F18&lt;1.5),1.6,IF(AND(F18&gt;=2.5,D18&gt;=1.35,D18&lt;1.75,F18&gt;=1.5),4.867,IF(AND(A18&gt;=7.05,D18&gt;=2.05,D18&gt;=1.75,F18&gt;=1.5),6.35,IF(AND(D18&gt;=0.4,G18&lt;0.905,A18&lt;5.15,B18&gt;=3.25,F18&lt;1.5),1.65,IF(AND(B18&lt;3.6,B18&gt;=3.45,A18&gt;=5.15,B18&gt;=3.25,F18&lt;1.5),1.35,IF(AND(H18&lt;6.808,H18&lt;9.386,D18&lt;1.35,D18&lt;1.75,F18&gt;=1.5),4.05,IF(AND(H18&gt;=6.808,H18&lt;9.386,D18&lt;1.35,D18&lt;1.75,F18&gt;=1.5),3.46,IF(AND(B18&lt;2.45,F18&lt;2.5,D18&gt;=1.35,D18&lt;1.75,F18&gt;=1.5),4.5,IF(AND(H18&gt;=13.115,D18&lt;1.95,D18&lt;2.05,D18&gt;=1.75,F18&gt;=1.5),4.85,IF(AND(G18&lt;0.196,D18&gt;=1.95,D18&lt;2.05,D18&gt;=1.75,F18&gt;=1.5),6.7,IF(AND(G18&gt;=0.196,D18&gt;=1.95,D18&lt;2.05,D18&gt;=1.75,F18&gt;=1.5),5.12,IF(AND(H18&lt;10.925,D18&lt;0.4,G18&lt;0.905,A18&lt;5.15,B18&gt;=3.25,F18&lt;1.5),1.4,IF(AND(H18&gt;=10.925,D18&lt;0.4,G18&lt;0.905,A18&lt;5.15,B18&gt;=3.25,F18&lt;1.5),1.45,IF(AND(H18&lt;14.096,B18&gt;=3.6,B18&gt;=3.45,A18&gt;=5.15,B18&gt;=3.25,F18&lt;1.5),1.42,IF(AND(H18&gt;=14.096,B18&gt;=3.6,B18&gt;=3.45,A18&gt;=5.15,B18&gt;=3.25,F18&lt;1.5),1.7,IF(AND(B18&lt;2.45,D18&lt;1.15,H18&gt;=9.386,D18&lt;1.35,D18&lt;1.75,F18&gt;=1.5),3.6,IF(AND(B18&gt;=2.45,D18&lt;1.15,H18&gt;=9.386,D18&lt;1.35,D18&lt;1.75,F18&gt;=1.5),3.9,IF(AND(G18&lt;0.246,D18&gt;=1.15,H18&gt;=9.386,D18&lt;1.35,D18&lt;1.75,F18&gt;=1.5),4.4,IF(AND(B18&lt;2.75,B18&gt;=2.45,F18&lt;2.5,D18&gt;=1.35,D18&lt;1.75,F18&gt;=1.5),5.1,IF(AND(H18&lt;11.084,H18&lt;13.115,D18&lt;1.95,D18&lt;2.05,D18&gt;=1.75,F18&gt;=1.5),5.35,IF(AND(H18&gt;=11.084,H18&lt;13.115,D18&lt;1.95,D18&lt;2.05,D18&gt;=1.75,F18&gt;=1.5),5.7,IF(AND(H18&lt;15.52,D18&lt;2.25,A18&lt;7.05,D18&gt;=2.05,D18&gt;=1.75,F18&gt;=1.5),5.45,IF(AND(H18&gt;=15.52,D18&lt;2.25,A18&lt;7.05,D18&gt;=2.05,D18&gt;=1.75,F18&gt;=1.5),5.725,IF(AND(G18&gt;=0.775,D18&gt;=2.25,A18&lt;7.05,D18&gt;=2.05,D18&gt;=1.75,F18&gt;=1.5),5.2,IF(AND(D18&lt;1.25,G18&gt;=0.246,D18&gt;=1.15,H18&gt;=9.386,D18&lt;1.35,D18&lt;1.75,F18&gt;=1.5),4.05,IF(AND(A18&lt;5.85,B18&gt;=2.75,B18&gt;=2.45,F18&lt;2.5,D18&gt;=1.35,D18&lt;1.75,F18&gt;=1.5),4.5,IF(AND(B18&lt;3.3,G18&lt;0.775,D18&gt;=2.25,A18&lt;7.05,D18&gt;=2.05,D18&gt;=1.75,F18&gt;=1.5),5.64,IF(AND(B18&gt;=3.3,G18&lt;0.775,D18&gt;=2.25,A18&lt;7.05,D18&gt;=2.05,D18&gt;=1.75,F18&gt;=1.5),5.6,IF(AND(A18&lt;5.9,D18&gt;=1.25,G18&gt;=0.246,D18&gt;=1.15,H18&gt;=9.386,D18&lt;1.35,D18&lt;1.75,F18&gt;=1.5),4.2,IF(AND(A18&gt;=5.9,D18&gt;=1.25,G18&gt;=0.246,D18&gt;=1.15,H18&gt;=9.386,D18&lt;1.35,D18&lt;1.75,F18&gt;=1.5),4,IF(AND(G18&gt;=0.437,A18&gt;=5.85,B18&gt;=2.75,B18&gt;=2.45,F18&lt;2.5,D18&gt;=1.35,D18&lt;1.75,F18&gt;=1.5),4.75,IF(AND(H18&lt;9.446,G18&lt;0.437,A18&gt;=5.85,B18&gt;=2.75,B18&gt;=2.45,F18&lt;2.5,D18&gt;=1.35,D18&lt;1.75,F18&gt;=1.5),4.6,IF(AND(H18&gt;=9.446,G18&lt;0.437,A18&gt;=5.85,B18&gt;=2.75,B18&gt;=2.45,F18&lt;2.5,D18&gt;=1.35,D18&lt;1.75,F18&gt;=1.5),4.7,"shouldnthappen")))))))))))))))))))))))))))))))))))))</f>
        <v>1.42</v>
      </c>
      <c r="BC18" s="1" t="n">
        <f aca="false">IF(AND(G18&gt;=0.905,F18&lt;1.5),1.65,IF(AND(D18&gt;=0.45,G18&lt;0.905,F18&lt;1.5),1.65,IF(AND(A18&lt;5.15,D18&lt;1.55,F18&gt;=1.5),3.225,IF(AND(F18&gt;=2.5,A18&gt;=5.15,D18&lt;1.55,F18&gt;=1.5),5.05,IF(AND(H18&lt;5.767,A18&lt;7.05,D18&gt;=1.55,F18&gt;=1.5),4.5,IF(AND(D18&lt;1.7,A18&gt;=7.05,D18&gt;=1.55,F18&gt;=1.5),5.8,IF(AND(A18&gt;=5.3,G18&lt;0.207,D18&lt;0.45,G18&lt;0.905,F18&lt;1.5),1.3,IF(AND(D18&gt;=0.35,G18&gt;=0.207,D18&lt;0.45,G18&lt;0.905,F18&lt;1.5),1.5,IF(AND(G18&lt;0.155,D18&gt;=1.7,A18&gt;=7.05,D18&gt;=1.55,F18&gt;=1.5),6.7,IF(AND(G18&gt;=0.155,D18&gt;=1.7,A18&gt;=7.05,D18&gt;=1.55,F18&gt;=1.5),6.34,IF(AND(G18&lt;0.05,A18&lt;5.3,G18&lt;0.207,D18&lt;0.45,G18&lt;0.905,F18&lt;1.5),1.4,IF(AND(G18&gt;=0.05,A18&lt;5.3,G18&lt;0.207,D18&lt;0.45,G18&lt;0.905,F18&lt;1.5),1.5,IF(AND(A18&lt;4.5,D18&lt;0.35,G18&gt;=0.207,D18&lt;0.45,G18&lt;0.905,F18&lt;1.5),1.3,IF(AND(G18&lt;0.308,A18&lt;6.2,F18&lt;2.5,A18&gt;=5.15,D18&lt;1.55,F18&gt;=1.5),4.5,IF(AND(D18&lt;1.35,A18&gt;=6.2,F18&lt;2.5,A18&gt;=5.15,D18&lt;1.55,F18&gt;=1.5),4.367,IF(AND(D18&lt;1.85,A18&lt;6.15,H18&gt;=5.767,A18&lt;7.05,D18&gt;=1.55,F18&gt;=1.5),4.933,IF(AND(G18&gt;=0.558,A18&gt;=4.5,D18&lt;0.35,G18&gt;=0.207,D18&lt;0.45,G18&lt;0.905,F18&lt;1.5),1.5,IF(AND(H18&gt;=13.383,G18&gt;=0.308,A18&lt;6.2,F18&lt;2.5,A18&gt;=5.15,D18&lt;1.55,F18&gt;=1.5),4.7,IF(AND(H18&gt;=12.206,D18&gt;=1.35,A18&gt;=6.2,F18&lt;2.5,A18&gt;=5.15,D18&lt;1.55,F18&gt;=1.5),4.575,IF(AND(A18&lt;5.7,D18&gt;=1.85,A18&lt;6.15,H18&gt;=5.767,A18&lt;7.05,D18&gt;=1.55,F18&gt;=1.5),4.9,IF(AND(A18&gt;=5.7,D18&gt;=1.85,A18&lt;6.15,H18&gt;=5.767,A18&lt;7.05,D18&gt;=1.55,F18&gt;=1.5),5.1,IF(AND(G18&lt;0.079,G18&lt;0.364,A18&gt;=6.15,H18&gt;=5.767,A18&lt;7.05,D18&gt;=1.55,F18&gt;=1.5),5.6,IF(AND(G18&gt;=0.079,G18&lt;0.364,A18&gt;=6.15,H18&gt;=5.767,A18&lt;7.05,D18&gt;=1.55,F18&gt;=1.5),5.25,IF(AND(G18&gt;=0.447,G18&lt;0.558,A18&gt;=4.5,D18&lt;0.35,G18&gt;=0.207,D18&lt;0.45,G18&lt;0.905,F18&lt;1.5),1.3,IF(AND(B18&gt;=2.95,H18&lt;13.383,G18&gt;=0.308,A18&lt;6.2,F18&lt;2.5,A18&gt;=5.15,D18&lt;1.55,F18&gt;=1.5),4.6,IF(AND(B18&lt;2.65,H18&lt;12.206,D18&gt;=1.35,A18&gt;=6.2,F18&lt;2.5,A18&gt;=5.15,D18&lt;1.55,F18&gt;=1.5),4.9,IF(AND(D18&lt;2.45,A18&lt;6.6,G18&gt;=0.364,A18&gt;=6.15,H18&gt;=5.767,A18&lt;7.05,D18&gt;=1.55,F18&gt;=1.5),5.6,IF(AND(D18&gt;=2.45,A18&lt;6.6,G18&gt;=0.364,A18&gt;=6.15,H18&gt;=5.767,A18&lt;7.05,D18&gt;=1.55,F18&gt;=1.5),6,IF(AND(H18&lt;12.921,A18&gt;=6.6,G18&gt;=0.364,A18&gt;=6.15,H18&gt;=5.767,A18&lt;7.05,D18&gt;=1.55,F18&gt;=1.5),5.725,IF(AND(H18&gt;=12.921,A18&gt;=6.6,G18&gt;=0.364,A18&gt;=6.15,H18&gt;=5.767,A18&lt;7.05,D18&gt;=1.55,F18&gt;=1.5),5.367,IF(AND(B18&lt;3.15,G18&lt;0.447,G18&lt;0.558,A18&gt;=4.5,D18&lt;0.35,G18&gt;=0.207,D18&lt;0.45,G18&lt;0.905,F18&lt;1.5),1.5,IF(AND(B18&gt;=3.15,G18&lt;0.447,G18&lt;0.558,A18&gt;=4.5,D18&lt;0.35,G18&gt;=0.207,D18&lt;0.45,G18&lt;0.905,F18&lt;1.5),1.36,IF(AND(B18&gt;=2.85,B18&lt;2.95,H18&lt;13.383,G18&gt;=0.308,A18&lt;6.2,F18&lt;2.5,A18&gt;=5.15,D18&lt;1.55,F18&gt;=1.5),3.6,IF(AND(H18&lt;9.446,B18&gt;=2.65,H18&lt;12.206,D18&gt;=1.35,A18&gt;=6.2,F18&lt;2.5,A18&gt;=5.15,D18&lt;1.55,F18&gt;=1.5),4.6,IF(AND(H18&gt;=9.446,B18&gt;=2.65,H18&lt;12.206,D18&gt;=1.35,A18&gt;=6.2,F18&lt;2.5,A18&gt;=5.15,D18&lt;1.55,F18&gt;=1.5),4.7,IF(AND(D18&lt;1.2,B18&lt;2.85,B18&lt;2.95,H18&lt;13.383,G18&gt;=0.308,A18&lt;6.2,F18&lt;2.5,A18&gt;=5.15,D18&lt;1.55,F18&gt;=1.5),3.75,IF(AND(G18&lt;0.356,D18&gt;=1.2,B18&lt;2.85,B18&lt;2.95,H18&lt;13.383,G18&gt;=0.308,A18&lt;6.2,F18&lt;2.5,A18&gt;=5.15,D18&lt;1.55,F18&gt;=1.5),4.2,IF(AND(G18&gt;=0.356,D18&gt;=1.2,B18&lt;2.85,B18&lt;2.95,H18&lt;13.383,G18&gt;=0.308,A18&lt;6.2,F18&lt;2.5,A18&gt;=5.15,D18&lt;1.55,F18&gt;=1.5),3.96,"shouldnthappen"))))))))))))))))))))))))))))))))))))))</f>
        <v>1.3</v>
      </c>
      <c r="BD18" s="1" t="n">
        <f aca="false">IF(AND(B18&lt;2.7,A18&lt;5.3,B18&lt;3.15),3.42,IF(AND(F18&lt;2.5,A18&gt;=5.85,B18&gt;=3.15),4.7,IF(AND(A18&lt;4.35,B18&gt;=2.7,A18&lt;5.3,B18&lt;3.15),1.1,IF(AND(A18&gt;=4.35,B18&gt;=2.7,A18&lt;5.3,B18&lt;3.15),1.42,IF(AND(A18&gt;=7.05,F18&gt;=2.5,A18&gt;=5.3,B18&lt;3.15),6.067,IF(AND(D18&gt;=0.45,A18&lt;5.05,A18&lt;5.85,B18&gt;=3.15),1.6,IF(AND(B18&lt;3.35,A18&gt;=5.05,A18&lt;5.85,B18&gt;=3.15),1.7,IF(AND(A18&gt;=6.85,F18&gt;=2.5,A18&gt;=5.85,B18&gt;=3.15),6.22,IF(AND(D18&lt;1.25,D18&lt;1.35,F18&lt;2.5,A18&gt;=5.3,B18&lt;3.15),4.033,IF(AND(D18&gt;=1.25,D18&lt;1.35,F18&lt;2.5,A18&gt;=5.3,B18&lt;3.15),4.233,IF(AND(A18&lt;6.05,D18&gt;=1.35,F18&lt;2.5,A18&gt;=5.3,B18&lt;3.15),5.1,IF(AND(H18&gt;=13.29,A18&lt;7.05,F18&gt;=2.5,A18&gt;=5.3,B18&lt;3.15),4.96,IF(AND(G18&gt;=0.858,D18&lt;0.45,A18&lt;5.05,A18&lt;5.85,B18&gt;=3.15),1.3,IF(AND(D18&gt;=0.35,B18&gt;=3.35,A18&gt;=5.05,A18&lt;5.85,B18&gt;=3.15),1.4,IF(AND(B18&lt;3.25,A18&lt;6.85,F18&gt;=2.5,A18&gt;=5.85,B18&gt;=3.15),5.233,IF(AND(A18&gt;=6.8,A18&gt;=6.05,D18&gt;=1.35,F18&lt;2.5,A18&gt;=5.3,B18&lt;3.15),4.9,IF(AND(G18&gt;=0.622,H18&lt;13.29,A18&lt;7.05,F18&gt;=2.5,A18&gt;=5.3,B18&lt;3.15),5.067,IF(AND(H18&lt;8.834,G18&lt;0.858,D18&lt;0.45,A18&lt;5.05,A18&lt;5.85,B18&gt;=3.15),1.4,IF(AND(G18&lt;0.774,B18&gt;=3.25,A18&lt;6.85,F18&gt;=2.5,A18&gt;=5.85,B18&gt;=3.15),5.8,IF(AND(G18&gt;=0.774,B18&gt;=3.25,A18&lt;6.85,F18&gt;=2.5,A18&gt;=5.85,B18&gt;=3.15),5.4,IF(AND(H18&gt;=12.206,A18&lt;6.8,A18&gt;=6.05,D18&gt;=1.35,F18&lt;2.5,A18&gt;=5.3,B18&lt;3.15),4.5,IF(AND(G18&gt;=0.439,G18&lt;0.622,H18&lt;13.29,A18&lt;7.05,F18&gt;=2.5,A18&gt;=5.3,B18&lt;3.15),5.667,IF(AND(G18&lt;0.227,H18&gt;=8.834,G18&lt;0.858,D18&lt;0.45,A18&lt;5.05,A18&lt;5.85,B18&gt;=3.15),1.4,IF(AND(G18&gt;=0.227,H18&gt;=8.834,G18&lt;0.858,D18&lt;0.45,A18&lt;5.05,A18&lt;5.85,B18&gt;=3.15),1.3,IF(AND(G18&gt;=0.934,B18&lt;3.75,D18&lt;0.35,B18&gt;=3.35,A18&gt;=5.05,A18&lt;5.85,B18&gt;=3.15),1.7,IF(AND(G18&lt;0.823,B18&gt;=3.75,D18&lt;0.35,B18&gt;=3.35,A18&gt;=5.05,A18&lt;5.85,B18&gt;=3.15),1.55,IF(AND(G18&gt;=0.823,B18&gt;=3.75,D18&lt;0.35,B18&gt;=3.35,A18&gt;=5.05,A18&lt;5.85,B18&gt;=3.15),1.5,IF(AND(A18&lt;6.2,H18&lt;12.206,A18&lt;6.8,A18&gt;=6.05,D18&gt;=1.35,F18&lt;2.5,A18&gt;=5.3,B18&lt;3.15),4.6,IF(AND(A18&gt;=6.2,H18&lt;12.206,A18&lt;6.8,A18&gt;=6.05,D18&gt;=1.35,F18&lt;2.5,A18&gt;=5.3,B18&lt;3.15),4.74,IF(AND(H18&gt;=10.667,G18&lt;0.439,G18&lt;0.622,H18&lt;13.29,A18&lt;7.05,F18&gt;=2.5,A18&gt;=5.3,B18&lt;3.15),5.6,IF(AND(H18&lt;13.67,G18&lt;0.934,B18&lt;3.75,D18&lt;0.35,B18&gt;=3.35,A18&gt;=5.05,A18&lt;5.85,B18&gt;=3.15),1.48,IF(AND(H18&gt;=13.67,G18&lt;0.934,B18&lt;3.75,D18&lt;0.35,B18&gt;=3.35,A18&gt;=5.05,A18&lt;5.85,B18&gt;=3.15),1.3,IF(AND(G18&lt;0.301,H18&lt;10.667,G18&lt;0.439,G18&lt;0.622,H18&lt;13.29,A18&lt;7.05,F18&gt;=2.5,A18&gt;=5.3,B18&lt;3.15),5.2,IF(AND(G18&gt;=0.301,H18&lt;10.667,G18&lt;0.439,G18&lt;0.622,H18&lt;13.29,A18&lt;7.05,F18&gt;=2.5,A18&gt;=5.3,B18&lt;3.15),5.067,"shouldnthappen"))))))))))))))))))))))))))))))))))</f>
        <v>1.4</v>
      </c>
      <c r="BE18" s="1" t="n">
        <f aca="false">IF(AND(B18&gt;=3.85,A18&gt;=5.05,F18&lt;1.5),1.4,IF(AND(A18&lt;5.25,A18&lt;5.75,F18&gt;=1.5),3.15,IF(AND(A18&lt;4.95,B18&lt;3.15,A18&lt;5.05,F18&lt;1.5),1.46,IF(AND(A18&gt;=4.95,B18&lt;3.15,A18&lt;5.05,F18&lt;1.5),1.6,IF(AND(H18&lt;8.834,B18&gt;=3.15,A18&lt;5.05,F18&lt;1.5),1.4,IF(AND(D18&lt;0.25,B18&lt;3.85,A18&gt;=5.05,F18&lt;1.5),1.48,IF(AND(D18&gt;=0.25,B18&lt;3.85,A18&gt;=5.05,F18&lt;1.5),1.7,IF(AND(F18&gt;=2.5,A18&gt;=5.25,A18&lt;5.75,F18&gt;=1.5),4.9,IF(AND(H18&lt;12.45,H18&gt;=8.834,B18&gt;=3.15,A18&lt;5.05,F18&lt;1.5),1.25,IF(AND(H18&gt;=12.45,H18&gt;=8.834,B18&gt;=3.15,A18&lt;5.05,F18&lt;1.5),1.32,IF(AND(G18&lt;0.283,F18&lt;2.5,A18&gt;=5.25,A18&lt;5.75,F18&gt;=1.5),4.3,IF(AND(H18&lt;6.712,H18&lt;11.275,D18&lt;1.55,A18&gt;=5.75,F18&gt;=1.5),5,IF(AND(H18&lt;13.101,H18&gt;=11.275,D18&lt;1.55,A18&gt;=5.75,F18&gt;=1.5),3.933,IF(AND(H18&gt;=13.101,H18&gt;=11.275,D18&lt;1.55,A18&gt;=5.75,F18&gt;=1.5),4.5,IF(AND(A18&gt;=7.3,D18&lt;2.45,D18&gt;=1.55,A18&gt;=5.75,F18&gt;=1.5),6.7,IF(AND(B18&lt;3.45,D18&gt;=2.45,D18&gt;=1.55,A18&gt;=5.75,F18&gt;=1.5),5.925,IF(AND(B18&gt;=3.45,D18&gt;=2.45,D18&gt;=1.55,A18&gt;=5.75,F18&gt;=1.5),6.1,IF(AND(B18&gt;=2.8,G18&gt;=0.283,F18&lt;2.5,A18&gt;=5.25,A18&lt;5.75,F18&gt;=1.5),4.2,IF(AND(D18&lt;1.35,H18&gt;=6.712,H18&lt;11.275,D18&lt;1.55,A18&gt;=5.75,F18&gt;=1.5),4.35,IF(AND(D18&lt;1.05,B18&lt;2.8,G18&gt;=0.283,F18&lt;2.5,A18&gt;=5.25,A18&lt;5.75,F18&gt;=1.5),3.567,IF(AND(D18&gt;=1.05,B18&lt;2.8,G18&gt;=0.283,F18&lt;2.5,A18&gt;=5.25,A18&lt;5.75,F18&gt;=1.5),3.925,IF(AND(B18&lt;2.65,D18&gt;=1.35,H18&gt;=6.712,H18&lt;11.275,D18&lt;1.55,A18&gt;=5.75,F18&gt;=1.5),4.9,IF(AND(B18&gt;=2.65,D18&gt;=1.35,H18&gt;=6.712,H18&lt;11.275,D18&lt;1.55,A18&gt;=5.75,F18&gt;=1.5),4.625,IF(AND(H18&gt;=14.683,G18&gt;=0.628,A18&lt;7.3,D18&lt;2.45,D18&gt;=1.55,A18&gt;=5.75,F18&gt;=1.5),5.4,IF(AND(D18&lt;1.95,H18&lt;8.884,G18&lt;0.628,A18&lt;7.3,D18&lt;2.45,D18&gt;=1.55,A18&gt;=5.75,F18&gt;=1.5),5.1,IF(AND(D18&gt;=1.95,H18&lt;8.884,G18&lt;0.628,A18&lt;7.3,D18&lt;2.45,D18&gt;=1.55,A18&gt;=5.75,F18&gt;=1.5),5.22,IF(AND(A18&lt;6.05,H18&gt;=8.884,G18&lt;0.628,A18&lt;7.3,D18&lt;2.45,D18&gt;=1.55,A18&gt;=5.75,F18&gt;=1.5),5.1,IF(AND(G18&lt;0.817,H18&lt;14.683,G18&gt;=0.628,A18&lt;7.3,D18&lt;2.45,D18&gt;=1.55,A18&gt;=5.75,F18&gt;=1.5),4.967,IF(AND(G18&gt;=0.817,H18&lt;14.683,G18&gt;=0.628,A18&lt;7.3,D18&lt;2.45,D18&gt;=1.55,A18&gt;=5.75,F18&gt;=1.5),5.1,IF(AND(H18&lt;9.637,A18&gt;=6.05,H18&gt;=8.884,G18&lt;0.628,A18&lt;7.3,D18&lt;2.45,D18&gt;=1.55,A18&gt;=5.75,F18&gt;=1.5),5.9,IF(AND(D18&lt;1.85,H18&gt;=9.637,A18&gt;=6.05,H18&gt;=8.884,G18&lt;0.628,A18&lt;7.3,D18&lt;2.45,D18&gt;=1.55,A18&gt;=5.75,F18&gt;=1.5),5.733,IF(AND(G18&gt;=0.388,D18&gt;=1.85,H18&gt;=9.637,A18&gt;=6.05,H18&gt;=8.884,G18&lt;0.628,A18&lt;7.3,D18&lt;2.45,D18&gt;=1.55,A18&gt;=5.75,F18&gt;=1.5),5.64,IF(AND(B18&lt;2.95,G18&lt;0.388,D18&gt;=1.85,H18&gt;=9.637,A18&gt;=6.05,H18&gt;=8.884,G18&lt;0.628,A18&lt;7.3,D18&lt;2.45,D18&gt;=1.55,A18&gt;=5.75,F18&gt;=1.5),5.5,IF(AND(B18&gt;=2.95,G18&lt;0.388,D18&gt;=1.85,H18&gt;=9.637,A18&gt;=6.05,H18&gt;=8.884,G18&lt;0.628,A18&lt;7.3,D18&lt;2.45,D18&gt;=1.55,A18&gt;=5.75,F18&gt;=1.5),5.333,"shouldnthappen"))))))))))))))))))))))))))))))))))</f>
        <v>1.4</v>
      </c>
      <c r="BF18" s="1" t="n">
        <f aca="false">IF(AND(D18&gt;=0.35,F18&lt;1.5),1.65,IF(AND(H18&gt;=16.227,D18&gt;=1.55,F18&gt;=1.5),6.533,IF(AND(A18&gt;=5.45,G18&lt;0.174,D18&lt;0.35,F18&lt;1.5),1.7,IF(AND(D18&lt;0.15,G18&gt;=0.174,D18&lt;0.35,F18&lt;1.5),1.38,IF(AND(D18&gt;=1.15,D18&lt;1.25,D18&lt;1.55,F18&gt;=1.5),3.967,IF(AND(H18&lt;8.376,A18&lt;5.45,G18&lt;0.174,D18&lt;0.35,F18&lt;1.5),1.4,IF(AND(H18&gt;=8.376,A18&lt;5.45,G18&lt;0.174,D18&lt;0.35,F18&lt;1.5),1.5,IF(AND(B18&lt;3.1,D18&gt;=0.15,G18&gt;=0.174,D18&lt;0.35,F18&lt;1.5),1.475,IF(AND(H18&lt;10.258,D18&lt;1.15,D18&lt;1.25,D18&lt;1.55,F18&gt;=1.5),3.24,IF(AND(H18&gt;=10.258,D18&lt;1.15,D18&lt;1.25,D18&lt;1.55,F18&gt;=1.5),3.875,IF(AND(F18&gt;=2.5,H18&lt;10.927,D18&gt;=1.25,D18&lt;1.55,F18&gt;=1.5),5.05,IF(AND(D18&lt;1.35,H18&gt;=10.927,D18&gt;=1.25,D18&lt;1.55,F18&gt;=1.5),4.25,IF(AND(A18&gt;=6.95,D18&lt;1.75,H18&lt;16.227,D18&gt;=1.55,F18&gt;=1.5),5.8,IF(AND(B18&lt;3.3,B18&gt;=3.1,D18&gt;=0.15,G18&gt;=0.174,D18&lt;0.35,F18&lt;1.5),1.3,IF(AND(H18&lt;12.278,D18&gt;=1.35,H18&gt;=10.927,D18&gt;=1.25,D18&lt;1.55,F18&gt;=1.5),4.9,IF(AND(G18&lt;0.226,A18&lt;6.95,D18&lt;1.75,H18&lt;16.227,D18&gt;=1.55,F18&gt;=1.5),5,IF(AND(G18&gt;=0.226,A18&lt;6.95,D18&lt;1.75,H18&lt;16.227,D18&gt;=1.55,F18&gt;=1.5),4.62,IF(AND(H18&lt;9.35,B18&lt;2.95,D18&gt;=1.75,H18&lt;16.227,D18&gt;=1.55,F18&gt;=1.5),6.3,IF(AND(H18&gt;=9.35,B18&lt;2.95,D18&gt;=1.75,H18&lt;16.227,D18&gt;=1.55,F18&gt;=1.5),5.58,IF(AND(A18&lt;5.05,B18&gt;=3.3,B18&gt;=3.1,D18&gt;=0.15,G18&gt;=0.174,D18&lt;0.35,F18&lt;1.5),1.35,IF(AND(A18&gt;=5.05,B18&gt;=3.3,B18&gt;=3.1,D18&gt;=0.15,G18&gt;=0.174,D18&lt;0.35,F18&lt;1.5),1.46,IF(AND(B18&lt;2.8,A18&lt;5.65,F18&lt;2.5,H18&lt;10.927,D18&gt;=1.25,D18&lt;1.55,F18&gt;=1.5),4.075,IF(AND(B18&gt;=2.8,A18&lt;5.65,F18&lt;2.5,H18&lt;10.927,D18&gt;=1.25,D18&lt;1.55,F18&gt;=1.5),3.933,IF(AND(A18&lt;6.25,A18&gt;=5.65,F18&lt;2.5,H18&lt;10.927,D18&gt;=1.25,D18&lt;1.55,F18&gt;=1.5),4.533,IF(AND(A18&gt;=6.25,A18&gt;=5.65,F18&lt;2.5,H18&lt;10.927,D18&gt;=1.25,D18&lt;1.55,F18&gt;=1.5),4.3,IF(AND(A18&lt;6.5,H18&gt;=12.278,D18&gt;=1.35,H18&gt;=10.927,D18&gt;=1.25,D18&lt;1.55,F18&gt;=1.5),4.55,IF(AND(A18&gt;=6.5,H18&gt;=12.278,D18&gt;=1.35,H18&gt;=10.927,D18&gt;=1.25,D18&lt;1.55,F18&gt;=1.5),4.775,IF(AND(H18&lt;9.884,D18&lt;2.1,B18&gt;=2.95,D18&gt;=1.75,H18&lt;16.227,D18&gt;=1.55,F18&gt;=1.5),5.5,IF(AND(H18&gt;=9.884,D18&lt;2.1,B18&gt;=2.95,D18&gt;=1.75,H18&lt;16.227,D18&gt;=1.55,F18&gt;=1.5),5.1,IF(AND(H18&lt;10.393,D18&gt;=2.1,B18&gt;=2.95,D18&gt;=1.75,H18&lt;16.227,D18&gt;=1.55,F18&gt;=1.5),5.74,IF(AND(D18&lt;2.25,H18&gt;=10.393,D18&gt;=2.1,B18&gt;=2.95,D18&gt;=1.75,H18&lt;16.227,D18&gt;=1.55,F18&gt;=1.5),5.8,IF(AND(D18&gt;=2.25,H18&gt;=10.393,D18&gt;=2.1,B18&gt;=2.95,D18&gt;=1.75,H18&lt;16.227,D18&gt;=1.55,F18&gt;=1.5),5.4,"shouldnthappen"))))))))))))))))))))))))))))))))</f>
        <v>1.65</v>
      </c>
      <c r="BG18" s="1" t="n">
        <f aca="false">IF(AND(G18&lt;0.096,A18&lt;5.45),2.95,IF(AND(F18&gt;=1.5,G18&gt;=0.096,A18&lt;5.45),3,IF(AND(D18&lt;0.6,A18&lt;5.9,A18&gt;=5.45),1.4,IF(AND(F18&gt;=2.5,D18&gt;=0.6,A18&lt;5.9,A18&gt;=5.45),5.1,IF(AND(A18&lt;7.45,A18&gt;=7.05,A18&gt;=5.9,A18&gt;=5.45),6.167,IF(AND(B18&gt;=3.55,G18&lt;0.587,F18&lt;1.5,G18&gt;=0.096,A18&lt;5.45),1,IF(AND(A18&lt;5.05,G18&gt;=0.587,F18&lt;1.5,G18&gt;=0.096,A18&lt;5.45),1.35,IF(AND(B18&lt;2.75,D18&lt;1.7,A18&lt;7.05,A18&gt;=5.9,A18&gt;=5.45),4.9,IF(AND(A18&lt;6.2,D18&gt;=1.7,A18&lt;7.05,A18&gt;=5.9,A18&gt;=5.45),4.833,IF(AND(H18&lt;17.32,A18&gt;=7.45,A18&gt;=7.05,A18&gt;=5.9,A18&gt;=5.45),6.68,IF(AND(H18&gt;=17.32,A18&gt;=7.45,A18&gt;=7.05,A18&gt;=5.9,A18&gt;=5.45),6.4,IF(AND(G18&lt;0.161,B18&lt;3.55,G18&lt;0.587,F18&lt;1.5,G18&gt;=0.096,A18&lt;5.45),1.5,IF(AND(H18&lt;11.016,A18&gt;=5.05,G18&gt;=0.587,F18&lt;1.5,G18&gt;=0.096,A18&lt;5.45),1.633,IF(AND(H18&lt;11.001,G18&lt;0.372,F18&lt;2.5,D18&gt;=0.6,A18&lt;5.9,A18&gt;=5.45),4.133,IF(AND(H18&gt;=11.001,G18&lt;0.372,F18&lt;2.5,D18&gt;=0.6,A18&lt;5.9,A18&gt;=5.45),4.3,IF(AND(H18&lt;6.808,G18&gt;=0.372,F18&lt;2.5,D18&gt;=0.6,A18&lt;5.9,A18&gt;=5.45),4,IF(AND(A18&gt;=6.75,B18&gt;=2.75,D18&lt;1.7,A18&lt;7.05,A18&gt;=5.9,A18&gt;=5.45),4.84,IF(AND(H18&lt;12.467,G18&gt;=0.161,B18&lt;3.55,G18&lt;0.587,F18&lt;1.5,G18&gt;=0.096,A18&lt;5.45),1.3,IF(AND(D18&lt;0.25,H18&gt;=11.016,A18&gt;=5.05,G18&gt;=0.587,F18&lt;1.5,G18&gt;=0.096,A18&lt;5.45),1.52,IF(AND(D18&gt;=0.25,H18&gt;=11.016,A18&gt;=5.05,G18&gt;=0.587,F18&lt;1.5,G18&gt;=0.096,A18&lt;5.45),1.5,IF(AND(H18&lt;11.218,H18&gt;=6.808,G18&gt;=0.372,F18&lt;2.5,D18&gt;=0.6,A18&lt;5.9,A18&gt;=5.45),3.7,IF(AND(H18&gt;=11.218,H18&gt;=6.808,G18&gt;=0.372,F18&lt;2.5,D18&gt;=0.6,A18&lt;5.9,A18&gt;=5.45),3.9,IF(AND(B18&lt;2.95,A18&lt;6.75,B18&gt;=2.75,D18&lt;1.7,A18&lt;7.05,A18&gt;=5.9,A18&gt;=5.45),4.2,IF(AND(B18&gt;=2.95,A18&lt;6.75,B18&gt;=2.75,D18&lt;1.7,A18&lt;7.05,A18&gt;=5.9,A18&gt;=5.45),4.6,IF(AND(D18&gt;=2.45,A18&lt;6.85,A18&gt;=6.2,D18&gt;=1.7,A18&lt;7.05,A18&gt;=5.9,A18&gt;=5.45),5.9,IF(AND(G18&lt;0.312,A18&gt;=6.85,A18&gt;=6.2,D18&gt;=1.7,A18&lt;7.05,A18&gt;=5.9,A18&gt;=5.45),5.1,IF(AND(G18&gt;=0.312,A18&gt;=6.85,A18&gt;=6.2,D18&gt;=1.7,A18&lt;7.05,A18&gt;=5.9,A18&gt;=5.45),5.4,IF(AND(G18&lt;0.251,H18&gt;=12.467,G18&gt;=0.161,B18&lt;3.55,G18&lt;0.587,F18&lt;1.5,G18&gt;=0.096,A18&lt;5.45),1.35,IF(AND(G18&gt;=0.251,H18&gt;=12.467,G18&gt;=0.161,B18&lt;3.55,G18&lt;0.587,F18&lt;1.5,G18&gt;=0.096,A18&lt;5.45),1.467,IF(AND(G18&gt;=0.628,D18&lt;2.45,A18&lt;6.85,A18&gt;=6.2,D18&gt;=1.7,A18&lt;7.05,A18&gt;=5.9,A18&gt;=5.45),5.1,IF(AND(A18&gt;=6.75,G18&lt;0.628,D18&lt;2.45,A18&lt;6.85,A18&gt;=6.2,D18&gt;=1.7,A18&lt;7.05,A18&gt;=5.9,A18&gt;=5.45),5.9,IF(AND(H18&lt;11.824,A18&lt;6.75,G18&lt;0.628,D18&lt;2.45,A18&lt;6.85,A18&gt;=6.2,D18&gt;=1.7,A18&lt;7.05,A18&gt;=5.9,A18&gt;=5.45),5.44,IF(AND(H18&lt;14.378,H18&gt;=11.824,A18&lt;6.75,G18&lt;0.628,D18&lt;2.45,A18&lt;6.85,A18&gt;=6.2,D18&gt;=1.7,A18&lt;7.05,A18&gt;=5.9,A18&gt;=5.45),5.6,IF(AND(H18&gt;=14.378,H18&gt;=11.824,A18&lt;6.75,G18&lt;0.628,D18&lt;2.45,A18&lt;6.85,A18&gt;=6.2,D18&gt;=1.7,A18&lt;7.05,A18&gt;=5.9,A18&gt;=5.45),5.8,"shouldnthappen"))))))))))))))))))))))))))))))))))</f>
        <v>1.4</v>
      </c>
      <c r="BH18" s="1" t="n">
        <f aca="false">IF(AND(G18&gt;=0.905,F18&lt;1.5),1.8,IF(AND(H18&lt;5.523,G18&lt;0.905,F18&lt;1.5),1,IF(AND(D18&gt;=0.4,H18&gt;=5.523,G18&lt;0.905,F18&lt;1.5),1.7,IF(AND(G18&gt;=0.878,D18&lt;1.35,F18&lt;2.5,F18&gt;=1.5),4.4,IF(AND(A18&lt;5.4,D18&gt;=1.35,F18&lt;2.5,F18&gt;=1.5),3.9,IF(AND(G18&lt;0.177,B18&lt;3.15,F18&gt;=2.5,F18&gt;=1.5),6.15,IF(AND(H18&lt;10.393,B18&gt;=3.15,F18&gt;=2.5,F18&gt;=1.5),5.94,IF(AND(H18&gt;=10.393,B18&gt;=3.15,F18&gt;=2.5,F18&gt;=1.5),5.467,IF(AND(D18&gt;=1.25,G18&lt;0.878,D18&lt;1.35,F18&lt;2.5,F18&gt;=1.5),4.18,IF(AND(G18&gt;=0.709,A18&gt;=5.4,D18&gt;=1.35,F18&lt;2.5,F18&gt;=1.5),4.9,IF(AND(B18&lt;2.6,G18&gt;=0.177,B18&lt;3.15,F18&gt;=2.5,F18&gt;=1.5),4.8,IF(AND(A18&lt;4.35,A18&lt;5.05,D18&lt;0.4,H18&gt;=5.523,G18&lt;0.905,F18&lt;1.5),1.1,IF(AND(A18&gt;=5.6,A18&gt;=5.05,D18&lt;0.4,H18&gt;=5.523,G18&lt;0.905,F18&lt;1.5),1.7,IF(AND(D18&lt;1.05,D18&lt;1.25,G18&lt;0.878,D18&lt;1.35,F18&lt;2.5,F18&gt;=1.5),3.6,IF(AND(D18&gt;=1.55,G18&lt;0.709,A18&gt;=5.4,D18&gt;=1.35,F18&lt;2.5,F18&gt;=1.5),4.975,IF(AND(D18&lt;1.7,B18&gt;=2.6,G18&gt;=0.177,B18&lt;3.15,F18&gt;=2.5,F18&gt;=1.5),5.8,IF(AND(B18&lt;3.15,A18&gt;=4.35,A18&lt;5.05,D18&lt;0.4,H18&gt;=5.523,G18&lt;0.905,F18&lt;1.5),1.46,IF(AND(A18&gt;=5.45,A18&lt;5.6,A18&gt;=5.05,D18&lt;0.4,H18&gt;=5.523,G18&lt;0.905,F18&lt;1.5),1.35,IF(AND(H18&lt;10.974,D18&gt;=1.05,D18&lt;1.25,G18&lt;0.878,D18&lt;1.35,F18&lt;2.5,F18&gt;=1.5),3.8,IF(AND(H18&gt;=13.654,D18&lt;1.55,G18&lt;0.709,A18&gt;=5.4,D18&gt;=1.35,F18&lt;2.5,F18&gt;=1.5),4.725,IF(AND(A18&lt;4.5,B18&gt;=3.15,A18&gt;=4.35,A18&lt;5.05,D18&lt;0.4,H18&gt;=5.523,G18&lt;0.905,F18&lt;1.5),1.3,IF(AND(G18&lt;0.676,A18&lt;5.45,A18&lt;5.6,A18&gt;=5.05,D18&lt;0.4,H18&gt;=5.523,G18&lt;0.905,F18&lt;1.5),1.5,IF(AND(G18&gt;=0.676,A18&lt;5.45,A18&lt;5.6,A18&gt;=5.05,D18&lt;0.4,H18&gt;=5.523,G18&lt;0.905,F18&lt;1.5),1.55,IF(AND(A18&lt;5.7,H18&gt;=10.974,D18&gt;=1.05,D18&lt;1.25,G18&lt;0.878,D18&lt;1.35,F18&lt;2.5,F18&gt;=1.5),3.9,IF(AND(A18&gt;=5.7,H18&gt;=10.974,D18&gt;=1.05,D18&lt;1.25,G18&lt;0.878,D18&lt;1.35,F18&lt;2.5,F18&gt;=1.5),3.933,IF(AND(G18&gt;=0.644,H18&lt;13.654,D18&lt;1.55,G18&lt;0.709,A18&gt;=5.4,D18&gt;=1.35,F18&lt;2.5,F18&gt;=1.5),4.4,IF(AND(B18&lt;2.9,A18&lt;6.2,D18&gt;=1.7,B18&gt;=2.6,G18&gt;=0.177,B18&lt;3.15,F18&gt;=2.5,F18&gt;=1.5),5.02,IF(AND(B18&gt;=2.9,A18&lt;6.2,D18&gt;=1.7,B18&gt;=2.6,G18&gt;=0.177,B18&lt;3.15,F18&gt;=2.5,F18&gt;=1.5),4.8,IF(AND(D18&lt;2.2,A18&gt;=6.2,D18&gt;=1.7,B18&gt;=2.6,G18&gt;=0.177,B18&lt;3.15,F18&gt;=2.5,F18&gt;=1.5),5.325,IF(AND(D18&gt;=2.2,A18&gt;=6.2,D18&gt;=1.7,B18&gt;=2.6,G18&gt;=0.177,B18&lt;3.15,F18&gt;=2.5,F18&gt;=1.5),5.1,IF(AND(D18&lt;0.25,A18&gt;=4.5,B18&gt;=3.15,A18&gt;=4.35,A18&lt;5.05,D18&lt;0.4,H18&gt;=5.523,G18&lt;0.905,F18&lt;1.5),1.357,IF(AND(D18&gt;=0.25,A18&gt;=4.5,B18&gt;=3.15,A18&gt;=4.35,A18&lt;5.05,D18&lt;0.4,H18&gt;=5.523,G18&lt;0.905,F18&lt;1.5),1.333,IF(AND(H18&lt;10.723,G18&lt;0.644,H18&lt;13.654,D18&lt;1.55,G18&lt;0.709,A18&gt;=5.4,D18&gt;=1.35,F18&lt;2.5,F18&gt;=1.5),4.6,IF(AND(H18&gt;=10.723,G18&lt;0.644,H18&lt;13.654,D18&lt;1.55,G18&lt;0.709,A18&gt;=5.4,D18&gt;=1.35,F18&lt;2.5,F18&gt;=1.5),4.5,"shouldnthappen"))))))))))))))))))))))))))))))))))</f>
        <v>1.7</v>
      </c>
      <c r="BI18" s="1" t="n">
        <f aca="false">IF(AND(D18&gt;=0.8,A18&lt;5.45),3.9,IF(AND(D18&gt;=0.45,D18&lt;0.8,A18&lt;5.45),1.66,IF(AND(H18&lt;16.447,B18&gt;=3.45,A18&gt;=5.45),1.525,IF(AND(H18&gt;=16.447,B18&gt;=3.45,A18&gt;=5.45),6.4,IF(AND(H18&lt;5.245,D18&lt;0.45,D18&lt;0.8,A18&lt;5.45),1,IF(AND(A18&gt;=7.2,G18&lt;0.154,B18&lt;3.45,A18&gt;=5.45),6.7,IF(AND(D18&lt;1.65,A18&lt;7.2,G18&lt;0.154,B18&lt;3.45,A18&gt;=5.45),4.7,IF(AND(D18&gt;=1.65,A18&lt;7.2,G18&lt;0.154,B18&lt;3.45,A18&gt;=5.45),5.52,IF(AND(D18&gt;=0.25,A18&lt;5.05,H18&gt;=5.245,D18&lt;0.45,D18&lt;0.8,A18&lt;5.45),1.35,IF(AND(H18&lt;6.089,A18&gt;=5.05,H18&gt;=5.245,D18&lt;0.45,D18&lt;0.8,A18&lt;5.45),1.7,IF(AND(D18&lt;1.2,B18&lt;2.6,A18&lt;5.75,G18&gt;=0.154,B18&lt;3.45,A18&gt;=5.45),3.85,IF(AND(D18&gt;=1.2,B18&lt;2.6,A18&lt;5.75,G18&gt;=0.154,B18&lt;3.45,A18&gt;=5.45),4,IF(AND(D18&gt;=1.65,B18&gt;=2.6,A18&lt;5.75,G18&gt;=0.154,B18&lt;3.45,A18&gt;=5.45),4.9,IF(AND(G18&lt;0.353,F18&lt;2.5,A18&gt;=5.75,G18&gt;=0.154,B18&lt;3.45,A18&gt;=5.45),4.25,IF(AND(A18&gt;=7.25,F18&gt;=2.5,A18&gt;=5.75,G18&gt;=0.154,B18&lt;3.45,A18&gt;=5.45),6.45,IF(AND(H18&lt;11.218,D18&lt;0.25,A18&lt;5.05,H18&gt;=5.245,D18&lt;0.45,D18&lt;0.8,A18&lt;5.45),1.42,IF(AND(G18&lt;0.517,H18&gt;=6.089,A18&gt;=5.05,H18&gt;=5.245,D18&lt;0.45,D18&lt;0.8,A18&lt;5.45),1.44,IF(AND(G18&gt;=0.517,H18&gt;=6.089,A18&gt;=5.05,H18&gt;=5.245,D18&lt;0.45,D18&lt;0.8,A18&lt;5.45),1.54,IF(AND(H18&gt;=10.194,D18&lt;1.65,B18&gt;=2.6,A18&lt;5.75,G18&gt;=0.154,B18&lt;3.45,A18&gt;=5.45),4.35,IF(AND(B18&gt;=3.15,G18&gt;=0.353,F18&lt;2.5,A18&gt;=5.75,G18&gt;=0.154,B18&lt;3.45,A18&gt;=5.45),4.7,IF(AND(H18&lt;7.716,A18&lt;7.25,F18&gt;=2.5,A18&gt;=5.75,G18&gt;=0.154,B18&lt;3.45,A18&gt;=5.45),5.04,IF(AND(G18&lt;0.175,H18&gt;=11.218,D18&lt;0.25,A18&lt;5.05,H18&gt;=5.245,D18&lt;0.45,D18&lt;0.8,A18&lt;5.45),1.5,IF(AND(H18&lt;7.713,H18&lt;10.194,D18&lt;1.65,B18&gt;=2.6,A18&lt;5.75,G18&gt;=0.154,B18&lt;3.45,A18&gt;=5.45),4.1,IF(AND(H18&gt;=7.713,H18&lt;10.194,D18&lt;1.65,B18&gt;=2.6,A18&lt;5.75,G18&gt;=0.154,B18&lt;3.45,A18&gt;=5.45),4.2,IF(AND(B18&gt;=3.05,B18&lt;3.15,G18&gt;=0.353,F18&lt;2.5,A18&gt;=5.75,G18&gt;=0.154,B18&lt;3.45,A18&gt;=5.45),4.4,IF(AND(D18&gt;=2.45,H18&gt;=7.716,A18&lt;7.25,F18&gt;=2.5,A18&gt;=5.75,G18&gt;=0.154,B18&lt;3.45,A18&gt;=5.45),5.85,IF(AND(D18&lt;0.15,G18&gt;=0.175,H18&gt;=11.218,D18&lt;0.25,A18&lt;5.05,H18&gt;=5.245,D18&lt;0.45,D18&lt;0.8,A18&lt;5.45),1.1,IF(AND(H18&gt;=16.317,B18&lt;3.05,B18&lt;3.15,G18&gt;=0.353,F18&lt;2.5,A18&gt;=5.75,G18&gt;=0.154,B18&lt;3.45,A18&gt;=5.45),4.8,IF(AND(G18&gt;=0.857,D18&lt;2.45,H18&gt;=7.716,A18&lt;7.25,F18&gt;=2.5,A18&gt;=5.75,G18&gt;=0.154,B18&lt;3.45,A18&gt;=5.45),5.05,IF(AND(G18&lt;0.245,D18&gt;=0.15,G18&gt;=0.175,H18&gt;=11.218,D18&lt;0.25,A18&lt;5.05,H18&gt;=5.245,D18&lt;0.45,D18&lt;0.8,A18&lt;5.45),1.3,IF(AND(G18&gt;=0.245,D18&gt;=0.15,G18&gt;=0.175,H18&gt;=11.218,D18&lt;0.25,A18&lt;5.05,H18&gt;=5.245,D18&lt;0.45,D18&lt;0.8,A18&lt;5.45),1.22,IF(AND(B18&lt;2.85,H18&lt;16.317,B18&lt;3.05,B18&lt;3.15,G18&gt;=0.353,F18&lt;2.5,A18&gt;=5.75,G18&gt;=0.154,B18&lt;3.45,A18&gt;=5.45),4.6,IF(AND(B18&gt;=2.85,H18&lt;16.317,B18&lt;3.05,B18&lt;3.15,G18&gt;=0.353,F18&lt;2.5,A18&gt;=5.75,G18&gt;=0.154,B18&lt;3.45,A18&gt;=5.45),4.633,IF(AND(D18&lt;1.85,G18&lt;0.857,D18&lt;2.45,H18&gt;=7.716,A18&lt;7.25,F18&gt;=2.5,A18&gt;=5.75,G18&gt;=0.154,B18&lt;3.45,A18&gt;=5.45),5.8,IF(AND(H18&lt;11.297,D18&gt;=1.85,G18&lt;0.857,D18&lt;2.45,H18&gt;=7.716,A18&lt;7.25,F18&gt;=2.5,A18&gt;=5.75,G18&gt;=0.154,B18&lt;3.45,A18&gt;=5.45),5.3,IF(AND(G18&lt;0.388,H18&gt;=11.297,D18&gt;=1.85,G18&lt;0.857,D18&lt;2.45,H18&gt;=7.716,A18&lt;7.25,F18&gt;=2.5,A18&gt;=5.75,G18&gt;=0.154,B18&lt;3.45,A18&gt;=5.45),5.4,IF(AND(G18&gt;=0.388,H18&gt;=11.297,D18&gt;=1.85,G18&lt;0.857,D18&lt;2.45,H18&gt;=7.716,A18&lt;7.25,F18&gt;=2.5,A18&gt;=5.75,G18&gt;=0.154,B18&lt;3.45,A18&gt;=5.45),5.6,"shouldnthappen")))))))))))))))))))))))))))))))))))))</f>
        <v>1.525</v>
      </c>
      <c r="BJ18" s="1" t="n">
        <f aca="false">IF(AND(F18&gt;=2,B18&gt;=3.35),6.1,IF(AND(H18&gt;=12.719,F18&lt;1.5,B18&lt;3.35),1.567,IF(AND(H18&lt;5.245,F18&lt;2,B18&gt;=3.35),1,IF(AND(D18&lt;0.15,H18&lt;12.719,F18&lt;1.5,B18&lt;3.35),1.5,IF(AND(D18&gt;=0.35,H18&gt;=5.245,F18&lt;2,B18&gt;=3.35),1.6,IF(AND(A18&lt;4.9,D18&gt;=0.15,H18&lt;12.719,F18&lt;1.5,B18&lt;3.35),1.36,IF(AND(B18&lt;2.65,G18&lt;0.572,D18&lt;1.45,F18&gt;=1.5,B18&lt;3.35),3.5,IF(AND(A18&lt;6.1,F18&lt;2.5,D18&gt;=1.45,F18&gt;=1.5,B18&lt;3.35),5.1,IF(AND(G18&gt;=0.607,D18&lt;0.35,H18&gt;=5.245,F18&lt;2,B18&gt;=3.35),1.65,IF(AND(G18&lt;0.546,A18&gt;=4.9,D18&gt;=0.15,H18&lt;12.719,F18&lt;1.5,B18&lt;3.35),1.2,IF(AND(G18&gt;=0.546,A18&gt;=4.9,D18&gt;=0.15,H18&lt;12.719,F18&lt;1.5,B18&lt;3.35),1.4,IF(AND(A18&gt;=6.3,B18&gt;=2.65,G18&lt;0.572,D18&lt;1.45,F18&gt;=1.5,B18&lt;3.35),4.8,IF(AND(D18&lt;1.15,B18&lt;2.85,G18&gt;=0.572,D18&lt;1.45,F18&gt;=1.5,B18&lt;3.35),3.9,IF(AND(B18&gt;=3.15,B18&gt;=2.85,G18&gt;=0.572,D18&lt;1.45,F18&gt;=1.5,B18&lt;3.35),4.7,IF(AND(B18&lt;2.95,A18&gt;=6.1,F18&lt;2.5,D18&gt;=1.45,F18&gt;=1.5,B18&lt;3.35),4.533,IF(AND(B18&gt;=2.95,A18&gt;=6.1,F18&lt;2.5,D18&gt;=1.45,F18&gt;=1.5,B18&lt;3.35),4.75,IF(AND(A18&gt;=6.7,G18&lt;0.107,F18&gt;=2.5,D18&gt;=1.45,F18&gt;=1.5,B18&lt;3.35),5.7,IF(AND(G18&gt;=0.385,G18&lt;0.607,D18&lt;0.35,H18&gt;=5.245,F18&lt;2,B18&gt;=3.35),1.325,IF(AND(D18&lt;1.25,A18&lt;6.3,B18&gt;=2.65,G18&lt;0.572,D18&lt;1.45,F18&gt;=1.5,B18&lt;3.35),4,IF(AND(D18&gt;=1.25,A18&lt;6.3,B18&gt;=2.65,G18&lt;0.572,D18&lt;1.45,F18&gt;=1.5,B18&lt;3.35),4.18,IF(AND(G18&lt;0.907,D18&gt;=1.15,B18&lt;2.85,G18&gt;=0.572,D18&lt;1.45,F18&gt;=1.5,B18&lt;3.35),4,IF(AND(G18&gt;=0.907,D18&gt;=1.15,B18&lt;2.85,G18&gt;=0.572,D18&lt;1.45,F18&gt;=1.5,B18&lt;3.35),4.4,IF(AND(H18&lt;8.326,B18&lt;3.15,B18&gt;=2.85,G18&gt;=0.572,D18&lt;1.45,F18&gt;=1.5,B18&lt;3.35),3.6,IF(AND(H18&gt;=8.326,B18&lt;3.15,B18&gt;=2.85,G18&gt;=0.572,D18&lt;1.45,F18&gt;=1.5,B18&lt;3.35),4.48,IF(AND(B18&lt;2.95,A18&lt;6.7,G18&lt;0.107,F18&gt;=2.5,D18&gt;=1.45,F18&gt;=1.5,B18&lt;3.35),5.6,IF(AND(B18&gt;=2.95,A18&lt;6.7,G18&lt;0.107,F18&gt;=2.5,D18&gt;=1.45,F18&gt;=1.5,B18&lt;3.35),5.5,IF(AND(G18&lt;0.205,G18&lt;0.432,G18&gt;=0.107,F18&gt;=2.5,D18&gt;=1.45,F18&gt;=1.5,B18&lt;3.35),5.3,IF(AND(B18&gt;=3.05,G18&gt;=0.432,G18&gt;=0.107,F18&gt;=2.5,D18&gt;=1.45,F18&gt;=1.5,B18&lt;3.35),5.86,IF(AND(H18&gt;=14.057,G18&lt;0.385,G18&lt;0.607,D18&lt;0.35,H18&gt;=5.245,F18&lt;2,B18&gt;=3.35),1.7,IF(AND(D18&lt;1.7,G18&gt;=0.205,G18&lt;0.432,G18&gt;=0.107,F18&gt;=2.5,D18&gt;=1.45,F18&gt;=1.5,B18&lt;3.35),5,IF(AND(G18&lt;0.779,B18&lt;3.05,G18&gt;=0.432,G18&gt;=0.107,F18&gt;=2.5,D18&gt;=1.45,F18&gt;=1.5,B18&lt;3.35),4.9,IF(AND(G18&gt;=0.779,B18&lt;3.05,G18&gt;=0.432,G18&gt;=0.107,F18&gt;=2.5,D18&gt;=1.45,F18&gt;=1.5,B18&lt;3.35),5.533,IF(AND(D18&gt;=0.25,H18&lt;14.057,G18&lt;0.385,G18&lt;0.607,D18&lt;0.35,H18&gt;=5.245,F18&lt;2,B18&gt;=3.35),1.4,IF(AND(B18&lt;2.85,D18&gt;=1.7,G18&gt;=0.205,G18&lt;0.432,G18&gt;=0.107,F18&gt;=2.5,D18&gt;=1.45,F18&gt;=1.5,B18&lt;3.35),5.1,IF(AND(B18&gt;=2.85,D18&gt;=1.7,G18&gt;=0.205,G18&lt;0.432,G18&gt;=0.107,F18&gt;=2.5,D18&gt;=1.45,F18&gt;=1.5,B18&lt;3.35),5.15,IF(AND(A18&lt;5.1,D18&lt;0.25,H18&lt;14.057,G18&lt;0.385,G18&lt;0.607,D18&lt;0.35,H18&gt;=5.245,F18&lt;2,B18&gt;=3.35),1.4,IF(AND(A18&gt;=5.1,D18&lt;0.25,H18&lt;14.057,G18&lt;0.385,G18&lt;0.607,D18&lt;0.35,H18&gt;=5.245,F18&lt;2,B18&gt;=3.35),1.5,"shouldnthappen")))))))))))))))))))))))))))))))))))))</f>
        <v>1.6</v>
      </c>
    </row>
    <row r="19" customFormat="false" ht="13.8" hidden="false" customHeight="false" outlineLevel="0" collapsed="false">
      <c r="A19" s="1" t="n">
        <v>5.4</v>
      </c>
      <c r="B19" s="1" t="n">
        <v>3.9</v>
      </c>
      <c r="C19" s="1" t="n">
        <v>1.3</v>
      </c>
      <c r="D19" s="1" t="n">
        <v>0.4</v>
      </c>
      <c r="E19" s="1" t="s">
        <v>94</v>
      </c>
      <c r="F19" s="1" t="n">
        <v>1</v>
      </c>
      <c r="G19" s="1" t="n">
        <v>0.101385574787855</v>
      </c>
      <c r="H19" s="16" t="n">
        <v>13.7497308264486</v>
      </c>
      <c r="I19" s="11" t="n">
        <f aca="false">C19</f>
        <v>1.3</v>
      </c>
      <c r="J19" s="1" t="n">
        <f aca="false">AVERAGE(M19:BJ19)</f>
        <v>1.43826</v>
      </c>
      <c r="K19" s="15" t="n">
        <f aca="false">1-SQRT(VAR(M19:BJ19, I19)) / AVERAGE(M19:BJ19)</f>
        <v>0.890508654701494</v>
      </c>
      <c r="L19" s="1" t="n">
        <f aca="false">(J19-I19)/I19</f>
        <v>0.106353846153846</v>
      </c>
      <c r="M19" s="1" t="n">
        <f aca="false">IF(AND(H19&gt;=16.241,B19&gt;=3.35),6.4,IF(AND(D19&gt;=0.75,A19&lt;5.15,B19&lt;3.35),4.1,IF(AND(D19&gt;=1.5,H19&lt;16.241,B19&gt;=3.35),5.767,IF(AND(B19&gt;=3.25,D19&lt;0.75,A19&lt;5.15,B19&lt;3.35),1.58,IF(AND(A19&lt;4.95,D19&lt;1.5,H19&lt;16.241,B19&gt;=3.35),1.4,IF(AND(A19&lt;4.5,B19&lt;3.25,D19&lt;0.75,A19&lt;5.15,B19&lt;3.35),1.26,IF(AND(A19&gt;=4.5,B19&lt;3.25,D19&lt;0.75,A19&lt;5.15,B19&lt;3.35),1.48,IF(AND(G19&lt;0.356,H19&lt;12.557,D19&lt;1.45,A19&gt;=5.15,B19&lt;3.35),4.267,IF(AND(D19&lt;1.25,H19&gt;=12.557,D19&lt;1.45,A19&gt;=5.15,B19&lt;3.35),4.05,IF(AND(D19&gt;=1.35,G19&gt;=0.356,H19&lt;12.557,D19&lt;1.45,A19&gt;=5.15,B19&lt;3.35),4.25,IF(AND(H19&lt;15.086,D19&gt;=1.25,H19&gt;=12.557,D19&lt;1.45,A19&gt;=5.15,B19&lt;3.35),4.4,IF(AND(F19&lt;2.5,G19&gt;=0.44,D19&lt;2.05,D19&gt;=1.45,A19&gt;=5.15,B19&lt;3.35),4.7,IF(AND(H19&lt;10.391,B19&lt;3.15,D19&gt;=2.05,D19&gt;=1.45,A19&gt;=5.15,B19&lt;3.35),5.1,IF(AND(G19&lt;0.505,B19&gt;=3.15,D19&gt;=2.05,D19&gt;=1.45,A19&gt;=5.15,B19&lt;3.35),5.7,IF(AND(G19&gt;=0.505,B19&gt;=3.15,D19&gt;=2.05,D19&gt;=1.45,A19&gt;=5.15,B19&lt;3.35),5.95,IF(AND(D19&gt;=0.5,G19&lt;0.905,A19&gt;=4.95,D19&lt;1.5,H19&lt;16.241,B19&gt;=3.35),1.6,IF(AND(B19&lt;3.6,G19&gt;=0.905,A19&gt;=4.95,D19&lt;1.5,H19&lt;16.241,B19&gt;=3.35),1.7,IF(AND(B19&gt;=3.6,G19&gt;=0.905,A19&gt;=4.95,D19&lt;1.5,H19&lt;16.241,B19&gt;=3.35),1.767,IF(AND(A19&gt;=5.7,D19&lt;1.35,G19&gt;=0.356,H19&lt;12.557,D19&lt;1.45,A19&gt;=5.15,B19&lt;3.35),3.9,IF(AND(A19&lt;6.35,H19&gt;=15.086,D19&gt;=1.25,H19&gt;=12.557,D19&lt;1.45,A19&gt;=5.15,B19&lt;3.35),4.7,IF(AND(A19&gt;=6.35,H19&gt;=15.086,D19&gt;=1.25,H19&gt;=12.557,D19&lt;1.45,A19&gt;=5.15,B19&lt;3.35),4.6,IF(AND(H19&lt;9.252,D19&lt;1.55,G19&lt;0.44,D19&lt;2.05,D19&gt;=1.45,A19&gt;=5.15,B19&lt;3.35),5.08,IF(AND(H19&gt;=9.252,D19&lt;1.55,G19&lt;0.44,D19&lt;2.05,D19&gt;=1.45,A19&gt;=5.15,B19&lt;3.35),4.7,IF(AND(H19&lt;8.477,D19&gt;=1.55,G19&lt;0.44,D19&lt;2.05,D19&gt;=1.45,A19&gt;=5.15,B19&lt;3.35),5.1,IF(AND(H19&gt;=8.477,D19&gt;=1.55,G19&lt;0.44,D19&lt;2.05,D19&gt;=1.45,A19&gt;=5.15,B19&lt;3.35),5.4,IF(AND(H19&lt;8.435,F19&gt;=2.5,G19&gt;=0.44,D19&lt;2.05,D19&gt;=1.45,A19&gt;=5.15,B19&lt;3.35),5.1,IF(AND(H19&gt;=8.435,F19&gt;=2.5,G19&gt;=0.44,D19&lt;2.05,D19&gt;=1.45,A19&gt;=5.15,B19&lt;3.35),4.86,IF(AND(G19&lt;0.543,H19&gt;=10.391,B19&lt;3.15,D19&gt;=2.05,D19&gt;=1.45,A19&gt;=5.15,B19&lt;3.35),5.56,IF(AND(G19&gt;=0.543,H19&gt;=10.391,B19&lt;3.15,D19&gt;=2.05,D19&gt;=1.45,A19&gt;=5.15,B19&lt;3.35),5.8,IF(AND(A19&lt;5.05,D19&lt;0.5,G19&lt;0.905,A19&gt;=4.95,D19&lt;1.5,H19&lt;16.241,B19&gt;=3.35),1.3,IF(AND(H19&lt;6.583,A19&lt;5.7,D19&lt;1.35,G19&gt;=0.356,H19&lt;12.557,D19&lt;1.45,A19&gt;=5.15,B19&lt;3.35),4,IF(AND(G19&lt;0.585,A19&gt;=5.05,D19&lt;0.5,G19&lt;0.905,A19&gt;=4.95,D19&lt;1.5,H19&lt;16.241,B19&gt;=3.35),1.475,IF(AND(G19&lt;0.62,H19&gt;=6.583,A19&lt;5.7,D19&lt;1.35,G19&gt;=0.356,H19&lt;12.557,D19&lt;1.45,A19&gt;=5.15,B19&lt;3.35),3.75,IF(AND(G19&gt;=0.62,H19&gt;=6.583,A19&lt;5.7,D19&lt;1.35,G19&gt;=0.356,H19&lt;12.557,D19&lt;1.45,A19&gt;=5.15,B19&lt;3.35),3.6,IF(AND(B19&lt;3.75,G19&gt;=0.585,A19&gt;=5.05,D19&lt;0.5,G19&lt;0.905,A19&gt;=4.95,D19&lt;1.5,H19&lt;16.241,B19&gt;=3.35),1.5,IF(AND(B19&gt;=3.75,G19&gt;=0.585,A19&gt;=5.05,D19&lt;0.5,G19&lt;0.905,A19&gt;=4.95,D19&lt;1.5,H19&lt;16.241,B19&gt;=3.35),1.6,"shouldnthappen"))))))))))))))))))))))))))))))))))))</f>
        <v>1.475</v>
      </c>
      <c r="N19" s="1" t="n">
        <f aca="false">IF(AND(H19&lt;5.245,B19&lt;3.65,F19&lt;1.5),1,IF(AND(H19&gt;=14.096,B19&gt;=3.65,F19&lt;1.5),1.65,IF(AND(A19&gt;=5.45,H19&gt;=5.245,B19&lt;3.65,F19&lt;1.5),1.3,IF(AND(H19&gt;=13.586,H19&lt;14.096,B19&gt;=3.65,F19&lt;1.5),1.3,IF(AND(H19&lt;10.258,D19&lt;1.25,F19&lt;2.5,F19&gt;=1.5),3.38,IF(AND(H19&lt;6.982,D19&gt;=1.25,F19&lt;2.5,F19&gt;=1.5),3.96,IF(AND(H19&gt;=13.646,D19&lt;2.05,F19&gt;=2.5,F19&gt;=1.5),6.1,IF(AND(B19&lt;3.05,A19&lt;5.45,H19&gt;=5.245,B19&lt;3.65,F19&lt;1.5),1.375,IF(AND(H19&lt;6.543,H19&lt;13.586,H19&lt;14.096,B19&gt;=3.65,F19&lt;1.5),1.4,IF(AND(H19&gt;=6.543,H19&lt;13.586,H19&lt;14.096,B19&gt;=3.65,F19&lt;1.5),1.5,IF(AND(H19&lt;11.522,H19&gt;=10.258,D19&lt;1.25,F19&lt;2.5,F19&gt;=1.5),3.733,IF(AND(H19&gt;=11.522,H19&gt;=10.258,D19&lt;1.25,F19&lt;2.5,F19&gt;=1.5),3.92,IF(AND(H19&lt;5.767,H19&lt;13.646,D19&lt;2.05,F19&gt;=2.5,F19&gt;=1.5),4.5,IF(AND(A19&lt;6.8,B19&lt;3.15,D19&gt;=2.05,F19&gt;=2.5,F19&gt;=1.5),5.6,IF(AND(A19&gt;=6.8,B19&lt;3.15,D19&gt;=2.05,F19&gt;=2.5,F19&gt;=1.5),5.1,IF(AND(B19&lt;3.25,B19&gt;=3.15,D19&gt;=2.05,F19&gt;=2.5,F19&gt;=1.5),5.8,IF(AND(B19&gt;=3.25,B19&gt;=3.15,D19&gt;=2.05,F19&gt;=2.5,F19&gt;=1.5),5.65,IF(AND(B19&lt;3.15,B19&gt;=3.05,A19&lt;5.45,H19&gt;=5.245,B19&lt;3.65,F19&lt;1.5),1.5,IF(AND(G19&gt;=0.735,H19&lt;13.665,H19&gt;=6.982,D19&gt;=1.25,F19&lt;2.5,F19&gt;=1.5),4.2,IF(AND(H19&lt;14.03,H19&gt;=13.665,H19&gt;=6.982,D19&gt;=1.25,F19&lt;2.5,F19&gt;=1.5),4.8,IF(AND(A19&gt;=6.6,H19&gt;=5.767,H19&lt;13.646,D19&lt;2.05,F19&gt;=2.5,F19&gt;=1.5),6.05,IF(AND(G19&gt;=0.934,B19&gt;=3.15,B19&gt;=3.05,A19&lt;5.45,H19&gt;=5.245,B19&lt;3.65,F19&lt;1.5),1.7,IF(AND(D19&gt;=1.55,G19&lt;0.735,H19&lt;13.665,H19&gt;=6.982,D19&gt;=1.25,F19&lt;2.5,F19&gt;=1.5),5.1,IF(AND(D19&lt;1.45,H19&gt;=14.03,H19&gt;=13.665,H19&gt;=6.982,D19&gt;=1.25,F19&lt;2.5,F19&gt;=1.5),4.7,IF(AND(D19&gt;=1.45,H19&gt;=14.03,H19&gt;=13.665,H19&gt;=6.982,D19&gt;=1.25,F19&lt;2.5,F19&gt;=1.5),4.5,IF(AND(A19&gt;=6.2,A19&lt;6.6,H19&gt;=5.767,H19&lt;13.646,D19&lt;2.05,F19&gt;=2.5,F19&gt;=1.5),5.325,IF(AND(B19&lt;3.25,G19&lt;0.934,B19&gt;=3.15,B19&gt;=3.05,A19&lt;5.45,H19&gt;=5.245,B19&lt;3.65,F19&lt;1.5),1.3,IF(AND(D19&lt;1.35,D19&lt;1.55,G19&lt;0.735,H19&lt;13.665,H19&gt;=6.982,D19&gt;=1.25,F19&lt;2.5,F19&gt;=1.5),4.25,IF(AND(H19&lt;8.435,A19&lt;6.2,A19&lt;6.6,H19&gt;=5.767,H19&lt;13.646,D19&lt;2.05,F19&gt;=2.5,F19&gt;=1.5),5.1,IF(AND(H19&gt;=8.435,A19&lt;6.2,A19&lt;6.6,H19&gt;=5.767,H19&lt;13.646,D19&lt;2.05,F19&gt;=2.5,F19&gt;=1.5),4.9,IF(AND(A19&gt;=5.15,B19&gt;=3.25,G19&lt;0.934,B19&gt;=3.15,B19&gt;=3.05,A19&lt;5.45,H19&gt;=5.245,B19&lt;3.65,F19&lt;1.5),1.5,IF(AND(B19&lt;2.9,D19&gt;=1.35,D19&lt;1.55,G19&lt;0.735,H19&lt;13.665,H19&gt;=6.982,D19&gt;=1.25,F19&lt;2.5,F19&gt;=1.5),4.6,IF(AND(B19&gt;=2.9,D19&gt;=1.35,D19&lt;1.55,G19&lt;0.735,H19&lt;13.665,H19&gt;=6.982,D19&gt;=1.25,F19&lt;2.5,F19&gt;=1.5),4.52,IF(AND(G19&gt;=0.862,A19&lt;5.15,B19&gt;=3.25,G19&lt;0.934,B19&gt;=3.15,B19&gt;=3.05,A19&lt;5.45,H19&gt;=5.245,B19&lt;3.65,F19&lt;1.5),1.5,IF(AND(H19&lt;9.35,G19&lt;0.862,A19&lt;5.15,B19&gt;=3.25,G19&lt;0.934,B19&gt;=3.15,B19&gt;=3.05,A19&lt;5.45,H19&gt;=5.245,B19&lt;3.65,F19&lt;1.5),1.38,IF(AND(H19&gt;=9.35,G19&lt;0.862,A19&lt;5.15,B19&gt;=3.25,G19&lt;0.934,B19&gt;=3.15,B19&gt;=3.05,A19&lt;5.45,H19&gt;=5.245,B19&lt;3.65,F19&lt;1.5),1.4,"shouldnthappen"))))))))))))))))))))))))))))))))))))</f>
        <v>1.3</v>
      </c>
      <c r="O19" s="1" t="n">
        <f aca="false">IF(AND(B19&lt;2.75,A19&lt;5.55),3.96,IF(AND(H19&lt;9.205,A19&lt;5.9,A19&gt;=5.55),3.85,IF(AND(A19&lt;4.35,D19&lt;0.35,B19&gt;=2.75,A19&lt;5.55),1.1,IF(AND(B19&lt;3.65,D19&gt;=0.35,B19&gt;=2.75,A19&lt;5.55),1.65,IF(AND(B19&gt;=3.65,D19&gt;=0.35,B19&gt;=2.75,A19&lt;5.55),1.9,IF(AND(G19&gt;=0.732,H19&gt;=9.205,A19&lt;5.9,A19&gt;=5.55),4.9,IF(AND(G19&lt;0.273,G19&lt;0.732,H19&gt;=9.205,A19&lt;5.9,A19&gt;=5.55),4.5,IF(AND(A19&lt;6.3,G19&lt;0.422,F19&lt;2.5,A19&gt;=5.9,A19&gt;=5.55),5.1,IF(AND(A19&gt;=6.3,G19&lt;0.422,F19&lt;2.5,A19&gt;=5.9,A19&gt;=5.55),4.76,IF(AND(B19&lt;2.4,G19&gt;=0.422,F19&lt;2.5,A19&gt;=5.9,A19&gt;=5.55),4.45,IF(AND(A19&gt;=7,G19&gt;=0.628,F19&gt;=2.5,A19&gt;=5.9,A19&gt;=5.55),6.45,IF(AND(D19&lt;0.15,H19&lt;13.924,A19&gt;=4.35,D19&lt;0.35,B19&gt;=2.75,A19&lt;5.55),1.5,IF(AND(B19&lt;3.15,H19&gt;=13.924,A19&gt;=4.35,D19&lt;0.35,B19&gt;=2.75,A19&lt;5.55),1.56,IF(AND(B19&gt;=3.15,H19&gt;=13.924,A19&gt;=4.35,D19&lt;0.35,B19&gt;=2.75,A19&lt;5.55),1.3,IF(AND(H19&lt;14.316,G19&gt;=0.273,G19&lt;0.732,H19&gt;=9.205,A19&lt;5.9,A19&gt;=5.55),3.95,IF(AND(H19&gt;=14.316,G19&gt;=0.273,G19&lt;0.732,H19&gt;=9.205,A19&lt;5.9,A19&gt;=5.55),4.1,IF(AND(A19&lt;6.2,B19&gt;=2.4,G19&gt;=0.422,F19&lt;2.5,A19&gt;=5.9,A19&gt;=5.55),4.3,IF(AND(A19&gt;=7.05,G19&lt;0.364,G19&lt;0.628,F19&gt;=2.5,A19&gt;=5.9,A19&gt;=5.55),6.1,IF(AND(A19&gt;=7.55,G19&gt;=0.364,G19&lt;0.628,F19&gt;=2.5,A19&gt;=5.9,A19&gt;=5.55),6.4,IF(AND(A19&lt;6.15,A19&lt;7,G19&gt;=0.628,F19&gt;=2.5,A19&gt;=5.9,A19&gt;=5.55),4.9,IF(AND(D19&lt;1.45,A19&gt;=6.2,B19&gt;=2.4,G19&gt;=0.422,F19&lt;2.5,A19&gt;=5.9,A19&gt;=5.55),4.64,IF(AND(D19&gt;=1.45,A19&gt;=6.2,B19&gt;=2.4,G19&gt;=0.422,F19&lt;2.5,A19&gt;=5.9,A19&gt;=5.55),4.9,IF(AND(D19&lt;1.65,A19&lt;7.05,G19&lt;0.364,G19&lt;0.628,F19&gt;=2.5,A19&gt;=5.9,A19&gt;=5.55),5.1,IF(AND(D19&gt;=2.35,A19&lt;7.55,G19&gt;=0.364,G19&lt;0.628,F19&gt;=2.5,A19&gt;=5.9,A19&gt;=5.55),5.633,IF(AND(D19&lt;2.15,A19&gt;=6.15,A19&lt;7,G19&gt;=0.628,F19&gt;=2.5,A19&gt;=5.9,A19&gt;=5.55),5.1,IF(AND(D19&gt;=2.15,A19&gt;=6.15,A19&lt;7,G19&gt;=0.628,F19&gt;=2.5,A19&gt;=5.9,A19&gt;=5.55),5.267,IF(AND(A19&lt;4.9,A19&lt;5.05,D19&gt;=0.15,H19&lt;13.924,A19&gt;=4.35,D19&lt;0.35,B19&gt;=2.75,A19&lt;5.55),1.375,IF(AND(A19&gt;=4.9,A19&lt;5.05,D19&gt;=0.15,H19&lt;13.924,A19&gt;=4.35,D19&lt;0.35,B19&gt;=2.75,A19&lt;5.55),1.3,IF(AND(A19&lt;5.45,A19&gt;=5.05,D19&gt;=0.15,H19&lt;13.924,A19&gt;=4.35,D19&lt;0.35,B19&gt;=2.75,A19&lt;5.55),1.475,IF(AND(A19&gt;=5.45,A19&gt;=5.05,D19&gt;=0.15,H19&lt;13.924,A19&gt;=4.35,D19&lt;0.35,B19&gt;=2.75,A19&lt;5.55),1.4,IF(AND(B19&gt;=3.25,D19&lt;2.35,A19&lt;7.55,G19&gt;=0.364,G19&lt;0.628,F19&gt;=2.5,A19&gt;=5.9,A19&gt;=5.55),5.7,IF(AND(G19&lt;0.006,G19&lt;0.107,D19&gt;=1.65,A19&lt;7.05,G19&lt;0.364,G19&lt;0.628,F19&gt;=2.5,A19&gt;=5.9,A19&gt;=5.55),5.5,IF(AND(G19&gt;=0.006,G19&lt;0.107,D19&gt;=1.65,A19&lt;7.05,G19&lt;0.364,G19&lt;0.628,F19&gt;=2.5,A19&gt;=5.9,A19&gt;=5.55),5.667,IF(AND(D19&lt;2.2,G19&gt;=0.107,D19&gt;=1.65,A19&lt;7.05,G19&lt;0.364,G19&lt;0.628,F19&gt;=2.5,A19&gt;=5.9,A19&gt;=5.55),5.35,IF(AND(D19&gt;=2.2,G19&gt;=0.107,D19&gt;=1.65,A19&lt;7.05,G19&lt;0.364,G19&lt;0.628,F19&gt;=2.5,A19&gt;=5.9,A19&gt;=5.55),5.2,IF(AND(D19&lt;2.25,B19&lt;3.25,D19&lt;2.35,A19&lt;7.55,G19&gt;=0.364,G19&lt;0.628,F19&gt;=2.5,A19&gt;=5.9,A19&gt;=5.55),5.8,IF(AND(D19&gt;=2.25,B19&lt;3.25,D19&lt;2.35,A19&lt;7.55,G19&gt;=0.364,G19&lt;0.628,F19&gt;=2.5,A19&gt;=5.9,A19&gt;=5.55),5.9,"shouldnthappen")))))))))))))))))))))))))))))))))))))</f>
        <v>1.9</v>
      </c>
      <c r="P19" s="1" t="n">
        <f aca="false">IF(AND(D19&gt;=0.75,A19&lt;5.55),3.9,IF(AND(H19&lt;7.482,A19&gt;=5.55),3.45,IF(AND(B19&gt;=3.15,B19&lt;3.25,D19&lt;0.75,A19&lt;5.55),1.262,IF(AND(G19&gt;=0.446,B19&lt;3.15,B19&lt;3.25,D19&lt;0.75,A19&lt;5.55),1.1,IF(AND(G19&lt;0.408,A19&lt;5.05,B19&gt;=3.25,D19&lt;0.75,A19&lt;5.55),1.4,IF(AND(G19&gt;=0.408,A19&lt;5.05,B19&gt;=3.25,D19&lt;0.75,A19&lt;5.55),1.233,IF(AND(G19&gt;=0.676,A19&gt;=5.05,B19&gt;=3.25,D19&lt;0.75,A19&lt;5.55),1.72,IF(AND(H19&lt;9.386,A19&lt;5.85,F19&lt;2.5,H19&gt;=7.482,A19&gt;=5.55),3.5,IF(AND(H19&gt;=9.386,A19&lt;5.85,F19&lt;2.5,H19&gt;=7.482,A19&gt;=5.55),4.275,IF(AND(H19&gt;=16.284,G19&lt;0.865,F19&gt;=2.5,H19&gt;=7.482,A19&gt;=5.55),6.6,IF(AND(G19&lt;0.912,G19&gt;=0.865,F19&gt;=2.5,H19&gt;=7.482,A19&gt;=5.55),4.8,IF(AND(G19&gt;=0.912,G19&gt;=0.865,F19&gt;=2.5,H19&gt;=7.482,A19&gt;=5.55),5.175,IF(AND(A19&gt;=4.95,G19&lt;0.446,B19&lt;3.15,B19&lt;3.25,D19&lt;0.75,A19&lt;5.55),1.6,IF(AND(H19&gt;=12.974,G19&lt;0.676,A19&gt;=5.05,B19&gt;=3.25,D19&lt;0.75,A19&lt;5.55),1.3,IF(AND(D19&lt;1.45,H19&lt;13.531,A19&gt;=5.85,F19&lt;2.5,H19&gt;=7.482,A19&gt;=5.55),4.2,IF(AND(D19&gt;=1.45,H19&lt;13.531,A19&gt;=5.85,F19&lt;2.5,H19&gt;=7.482,A19&gt;=5.55),4.967,IF(AND(G19&lt;0.187,H19&gt;=13.531,A19&gt;=5.85,F19&lt;2.5,H19&gt;=7.482,A19&gt;=5.55),5,IF(AND(H19&gt;=12.675,A19&lt;4.95,G19&lt;0.446,B19&lt;3.15,B19&lt;3.25,D19&lt;0.75,A19&lt;5.55),1.5,IF(AND(H19&lt;10.826,H19&lt;12.974,G19&lt;0.676,A19&gt;=5.05,B19&gt;=3.25,D19&lt;0.75,A19&lt;5.55),1.46,IF(AND(H19&gt;=10.826,H19&lt;12.974,G19&lt;0.676,A19&gt;=5.05,B19&gt;=3.25,D19&lt;0.75,A19&lt;5.55),1.4,IF(AND(A19&lt;6.15,G19&gt;=0.187,H19&gt;=13.531,A19&gt;=5.85,F19&lt;2.5,H19&gt;=7.482,A19&gt;=5.55),4.7,IF(AND(A19&lt;6.85,B19&lt;2.95,H19&lt;16.284,G19&lt;0.865,F19&gt;=2.5,H19&gt;=7.482,A19&gt;=5.55),5.32,IF(AND(A19&gt;=6.85,B19&lt;2.95,H19&lt;16.284,G19&lt;0.865,F19&gt;=2.5,H19&gt;=7.482,A19&gt;=5.55),6.567,IF(AND(A19&lt;4.85,H19&lt;12.675,A19&lt;4.95,G19&lt;0.446,B19&lt;3.15,B19&lt;3.25,D19&lt;0.75,A19&lt;5.55),1.4,IF(AND(A19&gt;=4.85,H19&lt;12.675,A19&lt;4.95,G19&lt;0.446,B19&lt;3.15,B19&lt;3.25,D19&lt;0.75,A19&lt;5.55),1.5,IF(AND(B19&lt;3.1,A19&gt;=6.15,G19&gt;=0.187,H19&gt;=13.531,A19&gt;=5.85,F19&lt;2.5,H19&gt;=7.482,A19&gt;=5.55),4.467,IF(AND(B19&gt;=3.1,A19&gt;=6.15,G19&gt;=0.187,H19&gt;=13.531,A19&gt;=5.85,F19&lt;2.5,H19&gt;=7.482,A19&gt;=5.55),4.7,IF(AND(G19&gt;=0.379,B19&lt;3.15,B19&gt;=2.95,H19&lt;16.284,G19&lt;0.865,F19&gt;=2.5,H19&gt;=7.482,A19&gt;=5.55),5.733,IF(AND(A19&lt;6.6,B19&gt;=3.15,B19&gt;=2.95,H19&lt;16.284,G19&lt;0.865,F19&gt;=2.5,H19&gt;=7.482,A19&gt;=5.55),5.38,IF(AND(A19&lt;6.7,G19&lt;0.379,B19&lt;3.15,B19&gt;=2.95,H19&lt;16.284,G19&lt;0.865,F19&gt;=2.5,H19&gt;=7.482,A19&gt;=5.55),5.3,IF(AND(A19&gt;=6.7,G19&lt;0.379,B19&lt;3.15,B19&gt;=2.95,H19&lt;16.284,G19&lt;0.865,F19&gt;=2.5,H19&gt;=7.482,A19&gt;=5.55),5.16,IF(AND(A19&lt;7.05,A19&gt;=6.6,B19&gt;=3.15,B19&gt;=2.95,H19&lt;16.284,G19&lt;0.865,F19&gt;=2.5,H19&gt;=7.482,A19&gt;=5.55),5.78,IF(AND(A19&gt;=7.05,A19&gt;=6.6,B19&gt;=3.15,B19&gt;=2.95,H19&lt;16.284,G19&lt;0.865,F19&gt;=2.5,H19&gt;=7.482,A19&gt;=5.55),6.1,"shouldnthappen")))))))))))))))))))))))))))))))))</f>
        <v>1.3</v>
      </c>
      <c r="Q19" s="1" t="n">
        <f aca="false">IF(AND(G19&gt;=0.422,B19&lt;3.25,F19&lt;1.5),1.25,IF(AND(G19&gt;=0.082,G19&lt;0.125,F19&gt;=1.5),6.7,IF(AND(G19&lt;0.251,G19&lt;0.422,B19&lt;3.25,F19&lt;1.5),1.38,IF(AND(G19&gt;=0.251,G19&lt;0.422,B19&lt;3.25,F19&lt;1.5),1.55,IF(AND(G19&gt;=0.385,G19&lt;0.633,B19&gt;=3.25,F19&lt;1.5),1.367,IF(AND(B19&lt;3.35,G19&gt;=0.633,B19&gt;=3.25,F19&lt;1.5),1.7,IF(AND(A19&lt;5.85,G19&lt;0.082,G19&lt;0.125,F19&gt;=1.5),4.5,IF(AND(F19&gt;=2.5,D19&lt;1.6,G19&gt;=0.125,F19&gt;=1.5),5.05,IF(AND(H19&gt;=16.774,D19&gt;=1.6,G19&gt;=0.125,F19&gt;=1.5),6.4,IF(AND(D19&gt;=0.5,G19&lt;0.385,G19&lt;0.633,B19&gt;=3.25,F19&lt;1.5),1.6,IF(AND(B19&lt;3.6,B19&gt;=3.35,G19&gt;=0.633,B19&gt;=3.25,F19&lt;1.5),1.55,IF(AND(B19&gt;=3.6,B19&gt;=3.35,G19&gt;=0.633,B19&gt;=3.25,F19&lt;1.5),1.6,IF(AND(D19&lt;1.65,A19&gt;=5.85,G19&lt;0.082,G19&lt;0.125,F19&gt;=1.5),4.7,IF(AND(A19&lt;5.3,F19&lt;2.5,D19&lt;1.6,G19&gt;=0.125,F19&gt;=1.5),3.15,IF(AND(B19&gt;=3.2,H19&lt;16.774,D19&gt;=1.6,G19&gt;=0.125,F19&gt;=1.5),5.675,IF(AND(H19&lt;11.767,D19&lt;0.5,G19&lt;0.385,G19&lt;0.633,B19&gt;=3.25,F19&lt;1.5),1.5,IF(AND(H19&gt;=11.767,D19&lt;0.5,G19&lt;0.385,G19&lt;0.633,B19&gt;=3.25,F19&lt;1.5),1.367,IF(AND(H19&lt;8.367,D19&gt;=1.65,A19&gt;=5.85,G19&lt;0.082,G19&lt;0.125,F19&gt;=1.5),5.7,IF(AND(H19&gt;=8.367,D19&gt;=1.65,A19&gt;=5.85,G19&lt;0.082,G19&lt;0.125,F19&gt;=1.5),5.575,IF(AND(A19&gt;=7.1,B19&lt;3.2,H19&lt;16.774,D19&gt;=1.6,G19&gt;=0.125,F19&gt;=1.5),6.3,IF(AND(H19&gt;=15.395,B19&lt;2.85,A19&gt;=5.3,F19&lt;2.5,D19&lt;1.6,G19&gt;=0.125,F19&gt;=1.5),4.8,IF(AND(H19&lt;8.486,B19&gt;=2.85,A19&gt;=5.3,F19&lt;2.5,D19&lt;1.6,G19&gt;=0.125,F19&gt;=1.5),3.85,IF(AND(D19&gt;=2.1,A19&lt;7.1,B19&lt;3.2,H19&lt;16.774,D19&gt;=1.6,G19&gt;=0.125,F19&gt;=1.5),5.5,IF(AND(B19&gt;=2.75,H19&lt;15.395,B19&lt;2.85,A19&gt;=5.3,F19&lt;2.5,D19&lt;1.6,G19&gt;=0.125,F19&gt;=1.5),4.489,IF(AND(H19&gt;=15.168,H19&gt;=8.486,B19&gt;=2.85,A19&gt;=5.3,F19&lt;2.5,D19&lt;1.6,G19&gt;=0.125,F19&gt;=1.5),4.7,IF(AND(G19&gt;=0.519,D19&lt;2.1,A19&lt;7.1,B19&lt;3.2,H19&lt;16.774,D19&gt;=1.6,G19&gt;=0.125,F19&gt;=1.5),4.925,IF(AND(G19&gt;=0.897,B19&lt;2.75,H19&lt;15.395,B19&lt;2.85,A19&gt;=5.3,F19&lt;2.5,D19&lt;1.6,G19&gt;=0.125,F19&gt;=1.5),4.567,IF(AND(A19&lt;5.65,H19&lt;15.168,H19&gt;=8.486,B19&gt;=2.85,A19&gt;=5.3,F19&lt;2.5,D19&lt;1.6,G19&gt;=0.125,F19&gt;=1.5),4.5,IF(AND(G19&lt;0.23,G19&lt;0.519,D19&lt;2.1,A19&lt;7.1,B19&lt;3.2,H19&lt;16.774,D19&gt;=1.6,G19&gt;=0.125,F19&gt;=1.5),5,IF(AND(A19&lt;5.9,G19&lt;0.897,B19&lt;2.75,H19&lt;15.395,B19&lt;2.85,A19&gt;=5.3,F19&lt;2.5,D19&lt;1.6,G19&gt;=0.125,F19&gt;=1.5),4.1,IF(AND(A19&gt;=5.9,G19&lt;0.897,B19&lt;2.75,H19&lt;15.395,B19&lt;2.85,A19&gt;=5.3,F19&lt;2.5,D19&lt;1.6,G19&gt;=0.125,F19&gt;=1.5),4.5,IF(AND(A19&lt;6.05,A19&gt;=5.65,H19&lt;15.168,H19&gt;=8.486,B19&gt;=2.85,A19&gt;=5.3,F19&lt;2.5,D19&lt;1.6,G19&gt;=0.125,F19&gt;=1.5),4.2,IF(AND(A19&gt;=6.05,A19&gt;=5.65,H19&lt;15.168,H19&gt;=8.486,B19&gt;=2.85,A19&gt;=5.3,F19&lt;2.5,D19&lt;1.6,G19&gt;=0.125,F19&gt;=1.5),4.35,IF(AND(D19&lt;1.95,G19&gt;=0.23,G19&lt;0.519,D19&lt;2.1,A19&lt;7.1,B19&lt;3.2,H19&lt;16.774,D19&gt;=1.6,G19&gt;=0.125,F19&gt;=1.5),5.3,IF(AND(D19&gt;=1.95,G19&gt;=0.23,G19&lt;0.519,D19&lt;2.1,A19&lt;7.1,B19&lt;3.2,H19&lt;16.774,D19&gt;=1.6,G19&gt;=0.125,F19&gt;=1.5),5.2,"shouldnthappen")))))))))))))))))))))))))))))))))))</f>
        <v>1.367</v>
      </c>
      <c r="R19" s="1" t="n">
        <f aca="false">IF(AND(G19&gt;=0.901,F19&lt;1.5),1.9,IF(AND(H19&lt;5.523,D19&lt;0.35,G19&lt;0.901,F19&lt;1.5),1,IF(AND(B19&lt;3.6,D19&gt;=0.35,G19&lt;0.901,F19&lt;1.5),1.575,IF(AND(B19&gt;=3.6,D19&gt;=0.35,G19&lt;0.901,F19&lt;1.5),1.5,IF(AND(G19&gt;=0.837,D19&lt;1.15,D19&lt;1.45,F19&gt;=1.5),3,IF(AND(G19&gt;=0.66,D19&gt;=1.15,D19&lt;1.45,F19&gt;=1.5),4,IF(AND(F19&gt;=2.5,D19&lt;1.55,D19&gt;=1.45,F19&gt;=1.5),5.025,IF(AND(F19&lt;2.5,D19&gt;=1.55,D19&gt;=1.45,F19&gt;=1.5),4.933,IF(AND(B19&lt;2.45,G19&lt;0.837,D19&lt;1.15,D19&lt;1.45,F19&gt;=1.5),3.3,IF(AND(B19&gt;=2.45,G19&lt;0.837,D19&lt;1.15,D19&lt;1.45,F19&gt;=1.5),3.86,IF(AND(B19&gt;=3.05,F19&lt;2.5,D19&lt;1.55,D19&gt;=1.45,F19&gt;=1.5),4.8,IF(AND(D19&gt;=2.45,F19&gt;=2.5,D19&gt;=1.55,D19&gt;=1.45,F19&gt;=1.5),5.875,IF(AND(H19&lt;13.187,G19&lt;0.217,H19&gt;=5.523,D19&lt;0.35,G19&lt;0.901,F19&lt;1.5),1.4,IF(AND(H19&gt;=13.187,G19&lt;0.217,H19&gt;=5.523,D19&lt;0.35,G19&lt;0.901,F19&lt;1.5),1.5,IF(AND(G19&lt;0.33,G19&gt;=0.217,H19&gt;=5.523,D19&lt;0.35,G19&lt;0.901,F19&lt;1.5),1.28,IF(AND(A19&lt;6.05,D19&lt;1.35,G19&lt;0.66,D19&gt;=1.15,D19&lt;1.45,F19&gt;=1.5),4.175,IF(AND(A19&gt;=6.05,D19&lt;1.35,G19&lt;0.66,D19&gt;=1.15,D19&lt;1.45,F19&gt;=1.5),4.3,IF(AND(A19&lt;5.65,D19&gt;=1.35,G19&lt;0.66,D19&gt;=1.15,D19&lt;1.45,F19&gt;=1.5),3.9,IF(AND(A19&gt;=5.65,D19&gt;=1.35,G19&lt;0.66,D19&gt;=1.15,D19&lt;1.45,F19&gt;=1.5),4.52,IF(AND(A19&lt;6.25,B19&lt;3.05,F19&lt;2.5,D19&lt;1.55,D19&gt;=1.45,F19&gt;=1.5),4.5,IF(AND(A19&gt;=6.25,B19&lt;3.05,F19&lt;2.5,D19&lt;1.55,D19&gt;=1.45,F19&gt;=1.5),4.675,IF(AND(A19&gt;=7.25,D19&lt;2.45,F19&gt;=2.5,D19&gt;=1.55,D19&gt;=1.45,F19&gt;=1.5),6.433,IF(AND(D19&gt;=0.25,G19&gt;=0.33,G19&gt;=0.217,H19&gt;=5.523,D19&lt;0.35,G19&lt;0.901,F19&lt;1.5),1.4,IF(AND(A19&lt;6.15,A19&lt;7.25,D19&lt;2.45,F19&gt;=2.5,D19&gt;=1.55,D19&gt;=1.45,F19&gt;=1.5),5.025,IF(AND(H19&lt;6.439,D19&lt;0.25,G19&gt;=0.33,G19&gt;=0.217,H19&gt;=5.523,D19&lt;0.35,G19&lt;0.901,F19&lt;1.5),1.5,IF(AND(H19&gt;=6.439,D19&lt;0.25,G19&gt;=0.33,G19&gt;=0.217,H19&gt;=5.523,D19&lt;0.35,G19&lt;0.901,F19&lt;1.5),1.38,IF(AND(H19&gt;=13.711,A19&gt;=6.15,A19&lt;7.25,D19&lt;2.45,F19&gt;=2.5,D19&gt;=1.55,D19&gt;=1.45,F19&gt;=1.5),5.68,IF(AND(B19&gt;=3.3,H19&lt;13.711,A19&gt;=6.15,A19&lt;7.25,D19&lt;2.45,F19&gt;=2.5,D19&gt;=1.55,D19&gt;=1.45,F19&gt;=1.5),5.6,IF(AND(G19&lt;0.093,B19&lt;3.3,H19&lt;13.711,A19&gt;=6.15,A19&lt;7.25,D19&lt;2.45,F19&gt;=2.5,D19&gt;=1.55,D19&gt;=1.45,F19&gt;=1.5),5.56,IF(AND(D19&lt;1.95,G19&gt;=0.093,B19&lt;3.3,H19&lt;13.711,A19&gt;=6.15,A19&lt;7.25,D19&lt;2.45,F19&gt;=2.5,D19&gt;=1.55,D19&gt;=1.45,F19&gt;=1.5),5.3,IF(AND(B19&lt;3.15,D19&gt;=1.95,G19&gt;=0.093,B19&lt;3.3,H19&lt;13.711,A19&gt;=6.15,A19&lt;7.25,D19&lt;2.45,F19&gt;=2.5,D19&gt;=1.55,D19&gt;=1.45,F19&gt;=1.5),5.1,IF(AND(B19&gt;=3.15,D19&gt;=1.95,G19&gt;=0.093,B19&lt;3.3,H19&lt;13.711,A19&gt;=6.15,A19&lt;7.25,D19&lt;2.45,F19&gt;=2.5,D19&gt;=1.55,D19&gt;=1.45,F19&gt;=1.5),5.15,"shouldnthappen"))))))))))))))))))))))))))))))))</f>
        <v>1.5</v>
      </c>
      <c r="S19" s="1" t="n">
        <f aca="false">IF(AND(G19&gt;=0.859,D19&gt;=0.35,F19&lt;1.5),1.9,IF(AND(D19&lt;1.75,F19&gt;=2.5,F19&gt;=1.5),4.867,IF(AND(H19&lt;8.42,A19&lt;5.05,D19&lt;0.35,F19&lt;1.5),1.42,IF(AND(H19&gt;=14.877,A19&gt;=5.05,D19&lt;0.35,F19&lt;1.5),1.3,IF(AND(B19&lt;3.35,G19&lt;0.859,D19&gt;=0.35,F19&lt;1.5),1.7,IF(AND(B19&gt;=3.35,G19&lt;0.859,D19&gt;=0.35,F19&lt;1.5),1.5,IF(AND(A19&gt;=6.05,B19&lt;2.75,F19&lt;2.5,F19&gt;=1.5),4.733,IF(AND(G19&gt;=0.68,B19&gt;=2.75,F19&lt;2.5,F19&gt;=1.5),4.025,IF(AND(H19&gt;=16.284,D19&gt;=1.75,F19&gt;=2.5,F19&gt;=1.5),6.6,IF(AND(A19&lt;4.35,H19&gt;=8.42,A19&lt;5.05,D19&lt;0.35,F19&lt;1.5),1.1,IF(AND(G19&gt;=0.948,H19&lt;14.877,A19&gt;=5.05,D19&lt;0.35,F19&lt;1.5),1.7,IF(AND(A19&lt;5.3,A19&lt;6.05,B19&lt;2.75,F19&lt;2.5,F19&gt;=1.5),3,IF(AND(H19&gt;=15.168,G19&lt;0.68,B19&gt;=2.75,F19&lt;2.5,F19&gt;=1.5),4.75,IF(AND(H19&gt;=14.005,A19&gt;=4.35,H19&gt;=8.42,A19&lt;5.05,D19&lt;0.35,F19&lt;1.5),1.375,IF(AND(A19&gt;=5.55,G19&lt;0.948,H19&lt;14.877,A19&gt;=5.05,D19&lt;0.35,F19&lt;1.5),1.7,IF(AND(H19&lt;12.363,A19&gt;=5.3,A19&lt;6.05,B19&lt;2.75,F19&lt;2.5,F19&gt;=1.5),3.825,IF(AND(H19&gt;=12.363,A19&gt;=5.3,A19&lt;6.05,B19&lt;2.75,F19&lt;2.5,F19&gt;=1.5),4.033,IF(AND(H19&gt;=14.508,H19&lt;15.168,G19&lt;0.68,B19&gt;=2.75,F19&lt;2.5,F19&gt;=1.5),4.2,IF(AND(D19&gt;=2.35,D19&gt;=2.2,H19&lt;16.284,D19&gt;=1.75,F19&gt;=2.5,F19&gt;=1.5),5.267,IF(AND(G19&lt;0.231,H19&lt;14.005,A19&gt;=4.35,H19&gt;=8.42,A19&lt;5.05,D19&lt;0.35,F19&lt;1.5),1.4,IF(AND(H19&gt;=14.494,A19&lt;5.55,G19&lt;0.948,H19&lt;14.877,A19&gt;=5.05,D19&lt;0.35,F19&lt;1.5),1.6,IF(AND(A19&lt;6.1,H19&lt;14.508,H19&lt;15.168,G19&lt;0.68,B19&gt;=2.75,F19&lt;2.5,F19&gt;=1.5),4.5,IF(AND(A19&lt;6.1,H19&lt;11.8,D19&lt;2.2,H19&lt;16.284,D19&gt;=1.75,F19&gt;=2.5,F19&gt;=1.5),4.95,IF(AND(A19&gt;=6.1,H19&lt;11.8,D19&lt;2.2,H19&lt;16.284,D19&gt;=1.75,F19&gt;=2.5,F19&gt;=1.5),5.333,IF(AND(B19&lt;2.75,H19&gt;=11.8,D19&lt;2.2,H19&lt;16.284,D19&gt;=1.75,F19&gt;=2.5,F19&gt;=1.5),5.1,IF(AND(B19&gt;=3.15,D19&lt;2.35,D19&gt;=2.2,H19&lt;16.284,D19&gt;=1.75,F19&gt;=2.5,F19&gt;=1.5),5.5,IF(AND(B19&gt;=3.35,G19&gt;=0.231,H19&lt;14.005,A19&gt;=4.35,H19&gt;=8.42,A19&lt;5.05,D19&lt;0.35,F19&lt;1.5),1.3,IF(AND(H19&lt;13.869,H19&lt;14.494,A19&lt;5.55,G19&lt;0.948,H19&lt;14.877,A19&gt;=5.05,D19&lt;0.35,F19&lt;1.5),1.5,IF(AND(H19&gt;=13.869,H19&lt;14.494,A19&lt;5.55,G19&lt;0.948,H19&lt;14.877,A19&gt;=5.05,D19&lt;0.35,F19&lt;1.5),1.4,IF(AND(G19&lt;0.636,A19&gt;=6.1,H19&lt;14.508,H19&lt;15.168,G19&lt;0.68,B19&gt;=2.75,F19&lt;2.5,F19&gt;=1.5),4.68,IF(AND(G19&gt;=0.636,A19&gt;=6.1,H19&lt;14.508,H19&lt;15.168,G19&lt;0.68,B19&gt;=2.75,F19&lt;2.5,F19&gt;=1.5),4.4,IF(AND(B19&lt;2.85,B19&gt;=2.75,H19&gt;=11.8,D19&lt;2.2,H19&lt;16.284,D19&gt;=1.75,F19&gt;=2.5,F19&gt;=1.5),6.7,IF(AND(H19&lt;10.626,B19&lt;3.15,D19&lt;2.35,D19&gt;=2.2,H19&lt;16.284,D19&gt;=1.75,F19&gt;=2.5,F19&gt;=1.5),5.1,IF(AND(H19&gt;=10.626,B19&lt;3.15,D19&lt;2.35,D19&gt;=2.2,H19&lt;16.284,D19&gt;=1.75,F19&gt;=2.5,F19&gt;=1.5),5.2,IF(AND(G19&lt;0.378,B19&lt;3.35,G19&gt;=0.231,H19&lt;14.005,A19&gt;=4.35,H19&gt;=8.42,A19&lt;5.05,D19&lt;0.35,F19&lt;1.5),1.2,IF(AND(G19&gt;=0.378,B19&lt;3.35,G19&gt;=0.231,H19&lt;14.005,A19&gt;=4.35,H19&gt;=8.42,A19&lt;5.05,D19&lt;0.35,F19&lt;1.5),1.3,IF(AND(A19&lt;6.2,B19&gt;=2.85,B19&gt;=2.75,H19&gt;=11.8,D19&lt;2.2,H19&lt;16.284,D19&gt;=1.75,F19&gt;=2.5,F19&gt;=1.5),4.9,IF(AND(G19&lt;0.388,A19&gt;=6.2,B19&gt;=2.85,B19&gt;=2.75,H19&gt;=11.8,D19&lt;2.2,H19&lt;16.284,D19&gt;=1.75,F19&gt;=2.5,F19&gt;=1.5),5.52,IF(AND(G19&gt;=0.388,A19&gt;=6.2,B19&gt;=2.85,B19&gt;=2.75,H19&gt;=11.8,D19&lt;2.2,H19&lt;16.284,D19&gt;=1.75,F19&gt;=2.5,F19&gt;=1.5),5.7,"shouldnthappen")))))))))))))))))))))))))))))))))))))))</f>
        <v>1.5</v>
      </c>
      <c r="T19" s="1" t="n">
        <f aca="false">IF(AND(D19&gt;=0.8,A19&lt;5.45),3.7,IF(AND(D19&gt;=0.35,D19&lt;0.8,A19&lt;5.45),1.56,IF(AND(G19&lt;0.164,F19&lt;2.5,A19&gt;=5.45),1.6,IF(AND(H19&gt;=16.718,F19&gt;=2.5,A19&gt;=5.45),6.4,IF(AND(G19&gt;=0.719,H19&lt;16.718,F19&gt;=2.5,A19&gt;=5.45),5.05,IF(AND(A19&lt;4.35,A19&lt;5.05,D19&lt;0.35,D19&lt;0.8,A19&lt;5.45),1.1,IF(AND(H19&gt;=14.494,A19&gt;=5.05,D19&lt;0.35,D19&lt;0.8,A19&lt;5.45),1.6,IF(AND(G19&lt;0.338,D19&lt;1.25,G19&gt;=0.164,F19&lt;2.5,A19&gt;=5.45),4.1,IF(AND(H19&lt;8.397,D19&gt;=1.25,G19&gt;=0.164,F19&lt;2.5,A19&gt;=5.45),4,IF(AND(H19&lt;11.031,H19&lt;14.494,A19&gt;=5.05,D19&lt;0.35,D19&lt;0.8,A19&lt;5.45),1.5,IF(AND(H19&gt;=11.031,H19&lt;14.494,A19&gt;=5.05,D19&lt;0.35,D19&lt;0.8,A19&lt;5.45),1.44,IF(AND(B19&lt;2.65,H19&gt;=8.397,D19&gt;=1.25,G19&gt;=0.164,F19&lt;2.5,A19&gt;=5.45),4.767,IF(AND(H19&lt;7.388,G19&lt;0.487,G19&lt;0.719,H19&lt;16.718,F19&gt;=2.5,A19&gt;=5.45),5.067,IF(AND(G19&lt;0.533,G19&gt;=0.487,G19&lt;0.719,H19&lt;16.718,F19&gt;=2.5,A19&gt;=5.45),5.8,IF(AND(G19&gt;=0.533,G19&gt;=0.487,G19&lt;0.719,H19&lt;16.718,F19&gt;=2.5,A19&gt;=5.45),5.86,IF(AND(B19&lt;3.25,A19&gt;=4.95,A19&gt;=4.35,A19&lt;5.05,D19&lt;0.35,D19&lt;0.8,A19&lt;5.45),1.2,IF(AND(A19&lt;5.6,H19&lt;11.218,G19&gt;=0.338,D19&lt;1.25,G19&gt;=0.164,F19&lt;2.5,A19&gt;=5.45),3.7,IF(AND(A19&gt;=5.6,H19&lt;11.218,G19&gt;=0.338,D19&lt;1.25,G19&gt;=0.164,F19&lt;2.5,A19&gt;=5.45),3.5,IF(AND(H19&lt;12.668,H19&gt;=11.218,G19&gt;=0.338,D19&lt;1.25,G19&gt;=0.164,F19&lt;2.5,A19&gt;=5.45),3.9,IF(AND(H19&gt;=12.668,H19&gt;=11.218,G19&gt;=0.338,D19&lt;1.25,G19&gt;=0.164,F19&lt;2.5,A19&gt;=5.45),4,IF(AND(H19&gt;=15.705,B19&gt;=2.65,H19&gt;=8.397,D19&gt;=1.25,G19&gt;=0.164,F19&lt;2.5,A19&gt;=5.45),4.8,IF(AND(B19&lt;2.75,H19&gt;=7.388,G19&lt;0.487,G19&lt;0.719,H19&lt;16.718,F19&gt;=2.5,A19&gt;=5.45),5.26,IF(AND(B19&lt;2.95,A19&lt;4.5,A19&lt;4.95,A19&gt;=4.35,A19&lt;5.05,D19&lt;0.35,D19&lt;0.8,A19&lt;5.45),1.4,IF(AND(B19&gt;=2.95,A19&lt;4.5,A19&lt;4.95,A19&gt;=4.35,A19&lt;5.05,D19&lt;0.35,D19&lt;0.8,A19&lt;5.45),1.3,IF(AND(H19&gt;=13.924,A19&gt;=4.5,A19&lt;4.95,A19&gt;=4.35,A19&lt;5.05,D19&lt;0.35,D19&lt;0.8,A19&lt;5.45),1.5,IF(AND(G19&lt;0.252,B19&gt;=3.25,A19&gt;=4.95,A19&gt;=4.35,A19&lt;5.05,D19&lt;0.35,D19&lt;0.8,A19&lt;5.45),1.4,IF(AND(G19&gt;=0.252,B19&gt;=3.25,A19&gt;=4.95,A19&gt;=4.35,A19&lt;5.05,D19&lt;0.35,D19&lt;0.8,A19&lt;5.45),1.32,IF(AND(G19&gt;=0.473,H19&lt;15.705,B19&gt;=2.65,H19&gt;=8.397,D19&gt;=1.25,G19&gt;=0.164,F19&lt;2.5,A19&gt;=5.45),4.7,IF(AND(B19&gt;=3.15,B19&gt;=2.75,H19&gt;=7.388,G19&lt;0.487,G19&lt;0.719,H19&lt;16.718,F19&gt;=2.5,A19&gt;=5.45),5.7,IF(AND(B19&lt;3.15,H19&lt;13.924,A19&gt;=4.5,A19&lt;4.95,A19&gt;=4.35,A19&lt;5.05,D19&lt;0.35,D19&lt;0.8,A19&lt;5.45),1.433,IF(AND(B19&gt;=3.15,H19&lt;13.924,A19&gt;=4.5,A19&lt;4.95,A19&gt;=4.35,A19&lt;5.05,D19&lt;0.35,D19&lt;0.8,A19&lt;5.45),1.4,IF(AND(H19&gt;=14.81,G19&lt;0.473,H19&lt;15.705,B19&gt;=2.65,H19&gt;=8.397,D19&gt;=1.25,G19&gt;=0.164,F19&lt;2.5,A19&gt;=5.45),4.2,IF(AND(A19&lt;6.65,B19&lt;3.15,B19&gt;=2.75,H19&gt;=7.388,G19&lt;0.487,G19&lt;0.719,H19&lt;16.718,F19&gt;=2.5,A19&gt;=5.45),5.6,IF(AND(A19&gt;=6.65,B19&lt;3.15,B19&gt;=2.75,H19&gt;=7.388,G19&lt;0.487,G19&lt;0.719,H19&lt;16.718,F19&gt;=2.5,A19&gt;=5.45),5.4,IF(AND(A19&lt;6.15,H19&lt;14.81,G19&lt;0.473,H19&lt;15.705,B19&gt;=2.65,H19&gt;=8.397,D19&gt;=1.25,G19&gt;=0.164,F19&lt;2.5,A19&gt;=5.45),4.5,IF(AND(A19&gt;=6.15,H19&lt;14.81,G19&lt;0.473,H19&lt;15.705,B19&gt;=2.65,H19&gt;=8.397,D19&gt;=1.25,G19&gt;=0.164,F19&lt;2.5,A19&gt;=5.45),4.4,"shouldnthappen"))))))))))))))))))))))))))))))))))))</f>
        <v>1.56</v>
      </c>
      <c r="U19" s="1" t="n">
        <f aca="false">IF(AND(G19&gt;=0.934,F19&lt;1.5),1.7,IF(AND(D19&lt;0.15,D19&lt;0.25,G19&lt;0.934,F19&lt;1.5),1.38,IF(AND(H19&gt;=14.379,D19&gt;=0.25,G19&lt;0.934,F19&lt;1.5),1.7,IF(AND(A19&lt;5.3,D19&lt;1.35,F19&lt;2.5,F19&gt;=1.5),3.15,IF(AND(H19&lt;7.148,D19&gt;=1.35,F19&lt;2.5,F19&gt;=1.5),3.9,IF(AND(G19&lt;0.352,A19&lt;6.15,F19&gt;=2.5,F19&gt;=1.5),4.5,IF(AND(G19&gt;=0.352,A19&lt;6.15,F19&gt;=2.5,F19&gt;=1.5),4.92,IF(AND(B19&lt;2.85,A19&gt;=6.15,F19&gt;=2.5,F19&gt;=1.5),6.2,IF(AND(D19&gt;=0.45,H19&lt;14.379,D19&gt;=0.25,G19&lt;0.934,F19&lt;1.5),1.65,IF(AND(G19&gt;=0.857,A19&gt;=5.3,D19&lt;1.35,F19&lt;2.5,F19&gt;=1.5),4.3,IF(AND(A19&gt;=7.25,B19&gt;=2.85,A19&gt;=6.15,F19&gt;=2.5,F19&gt;=1.5),6.425,IF(AND(H19&lt;9.499,A19&lt;5.05,D19&gt;=0.15,D19&lt;0.25,G19&lt;0.934,F19&lt;1.5),1.4,IF(AND(A19&gt;=5.45,A19&gt;=5.05,D19&gt;=0.15,D19&lt;0.25,G19&lt;0.934,F19&lt;1.5),1.3,IF(AND(B19&gt;=4.15,D19&lt;0.45,H19&lt;14.379,D19&gt;=0.25,G19&lt;0.934,F19&lt;1.5),1.5,IF(AND(A19&gt;=5.75,G19&lt;0.857,A19&gt;=5.3,D19&lt;1.35,F19&lt;2.5,F19&gt;=1.5),4.02,IF(AND(A19&lt;6.65,G19&lt;0.333,H19&gt;=7.148,D19&gt;=1.35,F19&lt;2.5,F19&gt;=1.5),4.475,IF(AND(A19&gt;=6.65,G19&lt;0.333,H19&gt;=7.148,D19&gt;=1.35,F19&lt;2.5,F19&gt;=1.5),4.8,IF(AND(D19&gt;=1.45,G19&gt;=0.333,H19&gt;=7.148,D19&gt;=1.35,F19&lt;2.5,F19&gt;=1.5),4.85,IF(AND(G19&gt;=0.861,A19&lt;7.25,B19&gt;=2.85,A19&gt;=6.15,F19&gt;=2.5,F19&gt;=1.5),5.2,IF(AND(G19&lt;0.571,H19&gt;=9.499,A19&lt;5.05,D19&gt;=0.15,D19&lt;0.25,G19&lt;0.934,F19&lt;1.5),1.2,IF(AND(G19&gt;=0.571,H19&gt;=9.499,A19&lt;5.05,D19&gt;=0.15,D19&lt;0.25,G19&lt;0.934,F19&lt;1.5),1.3,IF(AND(H19&lt;9.283,A19&lt;5.45,A19&gt;=5.05,D19&gt;=0.15,D19&lt;0.25,G19&lt;0.934,F19&lt;1.5),1.5,IF(AND(H19&gt;=9.283,A19&lt;5.45,A19&gt;=5.05,D19&gt;=0.15,D19&lt;0.25,G19&lt;0.934,F19&lt;1.5),1.425,IF(AND(A19&lt;4.9,B19&lt;4.15,D19&lt;0.45,H19&lt;14.379,D19&gt;=0.25,G19&lt;0.934,F19&lt;1.5),1.4,IF(AND(A19&gt;=4.9,B19&lt;4.15,D19&lt;0.45,H19&lt;14.379,D19&gt;=0.25,G19&lt;0.934,F19&lt;1.5),1.325,IF(AND(G19&lt;0.572,A19&lt;5.75,G19&lt;0.857,A19&gt;=5.3,D19&lt;1.35,F19&lt;2.5,F19&gt;=1.5),3.65,IF(AND(G19&gt;=0.572,A19&lt;5.75,G19&lt;0.857,A19&gt;=5.3,D19&lt;1.35,F19&lt;2.5,F19&gt;=1.5),3.9,IF(AND(A19&lt;6.75,D19&lt;1.45,G19&gt;=0.333,H19&gt;=7.148,D19&gt;=1.35,F19&lt;2.5,F19&gt;=1.5),4.4,IF(AND(A19&gt;=6.75,D19&lt;1.45,G19&gt;=0.333,H19&gt;=7.148,D19&gt;=1.35,F19&lt;2.5,F19&gt;=1.5),4.78,IF(AND(A19&lt;6.6,B19&lt;3.25,G19&lt;0.861,A19&lt;7.25,B19&gt;=2.85,A19&gt;=6.15,F19&gt;=2.5,F19&gt;=1.5),5.333,IF(AND(H19&lt;11.461,B19&gt;=3.25,G19&lt;0.861,A19&lt;7.25,B19&gt;=2.85,A19&gt;=6.15,F19&gt;=2.5,F19&gt;=1.5),6.025,IF(AND(H19&gt;=11.461,B19&gt;=3.25,G19&lt;0.861,A19&lt;7.25,B19&gt;=2.85,A19&gt;=6.15,F19&gt;=2.5,F19&gt;=1.5),5.667,IF(AND(H19&gt;=14.564,A19&gt;=6.6,B19&lt;3.25,G19&lt;0.861,A19&lt;7.25,B19&gt;=2.85,A19&gt;=6.15,F19&gt;=2.5,F19&gt;=1.5),5.4,IF(AND(D19&gt;=2.35,H19&lt;14.564,A19&gt;=6.6,B19&lt;3.25,G19&lt;0.861,A19&lt;7.25,B19&gt;=2.85,A19&gt;=6.15,F19&gt;=2.5,F19&gt;=1.5),5.6,IF(AND(A19&lt;6.85,D19&lt;2.35,H19&lt;14.564,A19&gt;=6.6,B19&lt;3.25,G19&lt;0.861,A19&lt;7.25,B19&gt;=2.85,A19&gt;=6.15,F19&gt;=2.5,F19&gt;=1.5),5.9,IF(AND(A19&gt;=6.85,D19&lt;2.35,H19&lt;14.564,A19&gt;=6.6,B19&lt;3.25,G19&lt;0.861,A19&lt;7.25,B19&gt;=2.85,A19&gt;=6.15,F19&gt;=2.5,F19&gt;=1.5),5.78,"shouldnthappen"))))))))))))))))))))))))))))))))))))</f>
        <v>1.325</v>
      </c>
      <c r="V19" s="1" t="n">
        <f aca="false">IF(AND(H19&lt;5.748,A19&lt;5.05,D19&lt;0.75),1,IF(AND(B19&lt;3.15,H19&gt;=5.748,A19&lt;5.05,D19&lt;0.75),1.475,IF(AND(G19&gt;=0.801,D19&lt;0.25,A19&gt;=5.05,D19&lt;0.75),1.7,IF(AND(D19&gt;=0.45,D19&gt;=0.25,A19&gt;=5.05,D19&lt;0.75),1.7,IF(AND(B19&lt;2.35,F19&lt;2.5,B19&lt;2.75,D19&gt;=0.75),4.16,IF(AND(D19&lt;1.75,F19&gt;=2.5,B19&lt;2.75,D19&gt;=0.75),4.875,IF(AND(D19&gt;=1.75,F19&gt;=2.5,B19&lt;2.75,D19&gt;=0.75),5.333,IF(AND(H19&gt;=16.284,D19&gt;=1.55,B19&gt;=2.75,D19&gt;=0.75),6.6,IF(AND(H19&gt;=14.144,B19&gt;=3.15,H19&gt;=5.748,A19&lt;5.05,D19&lt;0.75),1.3,IF(AND(A19&lt;5.45,G19&lt;0.801,D19&lt;0.25,A19&gt;=5.05,D19&lt;0.75),1.5,IF(AND(A19&gt;=5.45,G19&lt;0.801,D19&lt;0.25,A19&gt;=5.05,D19&lt;0.75),1.34,IF(AND(B19&lt;3.75,D19&lt;0.45,D19&gt;=0.25,A19&gt;=5.05,D19&lt;0.75),1.467,IF(AND(B19&gt;=3.75,D19&lt;0.45,D19&gt;=0.25,A19&gt;=5.05,D19&lt;0.75),1.767,IF(AND(G19&gt;=0.896,B19&gt;=2.35,F19&lt;2.5,B19&lt;2.75,D19&gt;=0.75),4.9,IF(AND(H19&lt;15.504,D19&lt;1.35,D19&lt;1.55,B19&gt;=2.75,D19&gt;=0.75),4.2,IF(AND(H19&gt;=15.504,D19&lt;1.35,D19&lt;1.55,B19&gt;=2.75,D19&gt;=0.75),4.6,IF(AND(H19&lt;9.767,D19&gt;=1.35,D19&lt;1.55,B19&gt;=2.75,D19&gt;=0.75),5.1,IF(AND(A19&lt;4.5,H19&lt;14.144,B19&gt;=3.15,H19&gt;=5.748,A19&lt;5.05,D19&lt;0.75),1.3,IF(AND(A19&gt;=4.5,H19&lt;14.144,B19&gt;=3.15,H19&gt;=5.748,A19&lt;5.05,D19&lt;0.75),1.4,IF(AND(D19&gt;=1.15,G19&lt;0.896,B19&gt;=2.35,F19&lt;2.5,B19&lt;2.75,D19&gt;=0.75),4.04,IF(AND(B19&lt;2.9,H19&gt;=9.767,D19&gt;=1.35,D19&lt;1.55,B19&gt;=2.75,D19&gt;=0.75),4.8,IF(AND(D19&lt;1.7,A19&gt;=7.05,H19&lt;16.284,D19&gt;=1.55,B19&gt;=2.75,D19&gt;=0.75),5.8,IF(AND(D19&gt;=1.7,A19&gt;=7.05,H19&lt;16.284,D19&gt;=1.55,B19&gt;=2.75,D19&gt;=0.75),6.3,IF(AND(B19&lt;2.45,D19&lt;1.15,G19&lt;0.896,B19&gt;=2.35,F19&lt;2.5,B19&lt;2.75,D19&gt;=0.75),3.767,IF(AND(B19&gt;=2.45,D19&lt;1.15,G19&lt;0.896,B19&gt;=2.35,F19&lt;2.5,B19&lt;2.75,D19&gt;=0.75),3.167,IF(AND(B19&gt;=3.15,B19&gt;=2.9,H19&gt;=9.767,D19&gt;=1.35,D19&lt;1.55,B19&gt;=2.75,D19&gt;=0.75),4.7,IF(AND(D19&lt;1.9,D19&lt;2.05,A19&lt;7.05,H19&lt;16.284,D19&gt;=1.55,B19&gt;=2.75,D19&gt;=0.75),4.82,IF(AND(D19&gt;=1.9,D19&lt;2.05,A19&lt;7.05,H19&lt;16.284,D19&gt;=1.55,B19&gt;=2.75,D19&gt;=0.75),5.067,IF(AND(H19&lt;12.721,B19&lt;3.15,B19&gt;=2.9,H19&gt;=9.767,D19&gt;=1.35,D19&lt;1.55,B19&gt;=2.75,D19&gt;=0.75),4.5,IF(AND(H19&gt;=12.721,B19&lt;3.15,B19&gt;=2.9,H19&gt;=9.767,D19&gt;=1.35,D19&lt;1.55,B19&gt;=2.75,D19&gt;=0.75),4.433,IF(AND(H19&lt;9.525,G19&lt;0.364,D19&gt;=2.05,A19&lt;7.05,H19&lt;16.284,D19&gt;=1.55,B19&gt;=2.75,D19&gt;=0.75),5.1,IF(AND(A19&lt;6.25,G19&gt;=0.364,D19&gt;=2.05,A19&lt;7.05,H19&lt;16.284,D19&gt;=1.55,B19&gt;=2.75,D19&gt;=0.75),5.4,IF(AND(H19&lt;10.898,H19&gt;=9.525,G19&lt;0.364,D19&gt;=2.05,A19&lt;7.05,H19&lt;16.284,D19&gt;=1.55,B19&gt;=2.75,D19&gt;=0.75),5.6,IF(AND(H19&lt;8.711,A19&gt;=6.25,G19&gt;=0.364,D19&gt;=2.05,A19&lt;7.05,H19&lt;16.284,D19&gt;=1.55,B19&gt;=2.75,D19&gt;=0.75),5.7,IF(AND(H19&gt;=8.711,A19&gt;=6.25,G19&gt;=0.364,D19&gt;=2.05,A19&lt;7.05,H19&lt;16.284,D19&gt;=1.55,B19&gt;=2.75,D19&gt;=0.75),5.84,IF(AND(D19&lt;2.2,H19&gt;=10.898,H19&gt;=9.525,G19&lt;0.364,D19&gt;=2.05,A19&lt;7.05,H19&lt;16.284,D19&gt;=1.55,B19&gt;=2.75,D19&gt;=0.75),5.4,IF(AND(D19&gt;=2.2,H19&gt;=10.898,H19&gt;=9.525,G19&lt;0.364,D19&gt;=2.05,A19&lt;7.05,H19&lt;16.284,D19&gt;=1.55,B19&gt;=2.75,D19&gt;=0.75),5.3,"shouldnthappen")))))))))))))))))))))))))))))))))))))</f>
        <v>1.767</v>
      </c>
      <c r="W19" s="1" t="n">
        <f aca="false">IF(AND(H19&lt;6.926,D19&gt;=0.35,D19&lt;0.8),1.9,IF(AND(H19&gt;=6.926,D19&gt;=0.35,D19&lt;0.8),1.533,IF(AND(H19&lt;13.492,A19&lt;4.75,D19&lt;0.35,D19&lt;0.8),1.1,IF(AND(H19&gt;=13.492,A19&lt;4.75,D19&lt;0.35,D19&lt;0.8),1.375,IF(AND(B19&lt;2.75,A19&gt;=5.85,F19&lt;2.5,D19&gt;=0.8),4.833,IF(AND(B19&lt;3.3,A19&gt;=7.05,F19&gt;=2.5,D19&gt;=0.8),5.8,IF(AND(B19&gt;=3.3,A19&gt;=7.05,F19&gt;=2.5,D19&gt;=0.8),6.325,IF(AND(D19&gt;=0.25,A19&lt;5.05,A19&gt;=4.75,D19&lt;0.35,D19&lt;0.8),1.3,IF(AND(B19&lt;3.6,A19&gt;=5.05,A19&gt;=4.75,D19&lt;0.35,D19&lt;0.8),1.4,IF(AND(H19&lt;10.194,G19&lt;0.412,A19&lt;5.85,F19&lt;2.5,D19&gt;=0.8),4.133,IF(AND(H19&gt;=10.194,G19&lt;0.412,A19&lt;5.85,F19&lt;2.5,D19&gt;=0.8),4.5,IF(AND(A19&lt;5.35,G19&gt;=0.412,A19&lt;5.85,F19&lt;2.5,D19&gt;=0.8),3.15,IF(AND(A19&lt;6.2,B19&gt;=2.75,A19&gt;=5.85,F19&lt;2.5,D19&gt;=0.8),4.3,IF(AND(H19&lt;5.767,A19&lt;6.2,A19&lt;7.05,F19&gt;=2.5,D19&gt;=0.8),4.5,IF(AND(G19&gt;=0.861,A19&gt;=6.2,A19&lt;7.05,F19&gt;=2.5,D19&gt;=0.8),5.2,IF(AND(B19&lt;3.15,D19&lt;0.25,A19&lt;5.05,A19&gt;=4.75,D19&lt;0.35,D19&lt;0.8),1.55,IF(AND(A19&lt;5.45,B19&gt;=3.6,A19&gt;=5.05,A19&gt;=4.75,D19&lt;0.35,D19&lt;0.8),1.5,IF(AND(A19&gt;=5.45,B19&gt;=3.6,A19&gt;=5.05,A19&gt;=4.75,D19&lt;0.35,D19&lt;0.8),1.4,IF(AND(G19&gt;=0.772,A19&gt;=5.35,G19&gt;=0.412,A19&lt;5.85,F19&lt;2.5,D19&gt;=0.8),3.9,IF(AND(D19&gt;=1.45,A19&gt;=6.2,B19&gt;=2.75,A19&gt;=5.85,F19&lt;2.5,D19&gt;=0.8),4.775,IF(AND(G19&lt;0.5,H19&gt;=5.767,A19&lt;6.2,A19&lt;7.05,F19&gt;=2.5,D19&gt;=0.8),5.1,IF(AND(G19&gt;=0.5,H19&gt;=5.767,A19&lt;6.2,A19&lt;7.05,F19&gt;=2.5,D19&gt;=0.8),4.95,IF(AND(B19&gt;=3.25,G19&lt;0.861,A19&gt;=6.2,A19&lt;7.05,F19&gt;=2.5,D19&gt;=0.8),5.75,IF(AND(A19&lt;4.95,B19&gt;=3.15,D19&lt;0.25,A19&lt;5.05,A19&gt;=4.75,D19&lt;0.35,D19&lt;0.8),1.4,IF(AND(A19&lt;5.65,G19&lt;0.772,A19&gt;=5.35,G19&gt;=0.412,A19&lt;5.85,F19&lt;2.5,D19&gt;=0.8),3.6,IF(AND(A19&gt;=5.65,G19&lt;0.772,A19&gt;=5.35,G19&gt;=0.412,A19&lt;5.85,F19&lt;2.5,D19&gt;=0.8),3.5,IF(AND(B19&gt;=3.15,D19&lt;1.45,A19&gt;=6.2,B19&gt;=2.75,A19&gt;=5.85,F19&lt;2.5,D19&gt;=0.8),4.7,IF(AND(A19&gt;=6.65,B19&lt;3.25,G19&lt;0.861,A19&gt;=6.2,A19&lt;7.05,F19&gt;=2.5,D19&gt;=0.8),5.567,IF(AND(H19&lt;9.499,A19&gt;=4.95,B19&gt;=3.15,D19&lt;0.25,A19&lt;5.05,A19&gt;=4.75,D19&lt;0.35,D19&lt;0.8),1.4,IF(AND(H19&gt;=9.499,A19&gt;=4.95,B19&gt;=3.15,D19&lt;0.25,A19&lt;5.05,A19&gt;=4.75,D19&lt;0.35,D19&lt;0.8),1.2,IF(AND(G19&lt;0.765,B19&lt;3.15,D19&lt;1.45,A19&gt;=6.2,B19&gt;=2.75,A19&gt;=5.85,F19&lt;2.5,D19&gt;=0.8),4.4,IF(AND(G19&gt;=0.765,B19&lt;3.15,D19&lt;1.45,A19&gt;=6.2,B19&gt;=2.75,A19&gt;=5.85,F19&lt;2.5,D19&gt;=0.8),4.6,IF(AND(H19&lt;10.667,A19&lt;6.65,B19&lt;3.25,G19&lt;0.861,A19&gt;=6.2,A19&lt;7.05,F19&gt;=2.5,D19&gt;=0.8),5.167,IF(AND(G19&lt;0.627,H19&gt;=10.667,A19&lt;6.65,B19&lt;3.25,G19&lt;0.861,A19&gt;=6.2,A19&lt;7.05,F19&gt;=2.5,D19&gt;=0.8),5.64,IF(AND(G19&gt;=0.627,H19&gt;=10.667,A19&lt;6.65,B19&lt;3.25,G19&lt;0.861,A19&gt;=6.2,A19&lt;7.05,F19&gt;=2.5,D19&gt;=0.8),5.1,"shouldnthappen")))))))))))))))))))))))))))))))))))</f>
        <v>1.533</v>
      </c>
      <c r="X19" s="1" t="n">
        <f aca="false">IF(AND(B19&lt;3.05,H19&lt;6.697,A19&lt;5.45),4.1,IF(AND(B19&gt;=3.05,H19&lt;6.697,A19&lt;5.45),1.48,IF(AND(D19&lt;0.7,A19&lt;5.9,A19&gt;=5.45),1.4,IF(AND(A19&lt;4.35,B19&lt;3.3,H19&gt;=6.697,A19&lt;5.45),1.1,IF(AND(G19&lt;0.372,D19&gt;=0.7,A19&lt;5.9,A19&gt;=5.45),4.36,IF(AND(A19&gt;=4.9,A19&gt;=4.35,B19&lt;3.3,H19&gt;=6.697,A19&lt;5.45),1.6,IF(AND(H19&gt;=14.171,A19&lt;5.15,B19&gt;=3.3,H19&gt;=6.697,A19&lt;5.45),1.6,IF(AND(G19&lt;0.451,A19&gt;=5.15,B19&gt;=3.3,H19&gt;=6.697,A19&lt;5.45),1.367,IF(AND(G19&gt;=0.451,A19&gt;=5.15,B19&gt;=3.3,H19&gt;=6.697,A19&lt;5.45),1.5,IF(AND(G19&lt;0.332,D19&lt;1.45,F19&lt;2.5,A19&gt;=5.9,A19&gt;=5.45),4.35,IF(AND(A19&lt;6.15,D19&gt;=1.45,F19&lt;2.5,A19&gt;=5.9,A19&gt;=5.45),5.1,IF(AND(D19&gt;=2.4,G19&lt;0.432,F19&gt;=2.5,A19&gt;=5.9,A19&gt;=5.45),5.78,IF(AND(A19&lt;6.15,G19&gt;=0.432,F19&gt;=2.5,A19&gt;=5.9,A19&gt;=5.45),4.9,IF(AND(B19&lt;3.1,A19&lt;4.9,A19&gt;=4.35,B19&lt;3.3,H19&gt;=6.697,A19&lt;5.45),1.4,IF(AND(B19&gt;=3.1,A19&lt;4.9,A19&gt;=4.35,B19&lt;3.3,H19&gt;=6.697,A19&lt;5.45),1.3,IF(AND(G19&lt;0.343,H19&lt;14.171,A19&lt;5.15,B19&gt;=3.3,H19&gt;=6.697,A19&lt;5.45),1.433,IF(AND(G19&gt;=0.343,H19&lt;14.171,A19&lt;5.15,B19&gt;=3.3,H19&gt;=6.697,A19&lt;5.45),1.525,IF(AND(D19&lt;1.05,B19&lt;2.55,G19&gt;=0.372,D19&gt;=0.7,A19&lt;5.9,A19&gt;=5.45),3.7,IF(AND(H19&lt;10.596,B19&gt;=2.55,G19&gt;=0.372,D19&gt;=0.7,A19&lt;5.9,A19&gt;=5.45),3.525,IF(AND(H19&gt;=10.596,B19&gt;=2.55,G19&gt;=0.372,D19&gt;=0.7,A19&lt;5.9,A19&gt;=5.45),3.9,IF(AND(H19&lt;14.314,G19&gt;=0.332,D19&lt;1.45,F19&lt;2.5,A19&gt;=5.9,A19&gt;=5.45),4.4,IF(AND(H19&gt;=14.314,G19&gt;=0.332,D19&lt;1.45,F19&lt;2.5,A19&gt;=5.9,A19&gt;=5.45),4.7,IF(AND(H19&lt;13.906,A19&gt;=6.15,D19&gt;=1.45,F19&lt;2.5,A19&gt;=5.9,A19&gt;=5.45),4.675,IF(AND(H19&gt;=13.906,A19&gt;=6.15,D19&gt;=1.45,F19&lt;2.5,A19&gt;=5.9,A19&gt;=5.45),4.9,IF(AND(G19&lt;0.093,D19&lt;2.4,G19&lt;0.432,F19&gt;=2.5,A19&gt;=5.9,A19&gt;=5.45),5.6,IF(AND(B19&lt;2.95,A19&gt;=6.15,G19&gt;=0.432,F19&gt;=2.5,A19&gt;=5.9,A19&gt;=5.45),5.86,IF(AND(A19&lt;5.55,D19&gt;=1.05,B19&lt;2.55,G19&gt;=0.372,D19&gt;=0.7,A19&lt;5.9,A19&gt;=5.45),4,IF(AND(A19&gt;=5.55,D19&gt;=1.05,B19&lt;2.55,G19&gt;=0.372,D19&gt;=0.7,A19&lt;5.9,A19&gt;=5.45),3.9,IF(AND(D19&lt;1.7,G19&gt;=0.093,D19&lt;2.4,G19&lt;0.432,F19&gt;=2.5,A19&gt;=5.9,A19&gt;=5.45),5.05,IF(AND(G19&gt;=0.774,B19&gt;=2.95,A19&gt;=6.15,G19&gt;=0.432,F19&gt;=2.5,A19&gt;=5.9,A19&gt;=5.45),5.3,IF(AND(G19&gt;=0.312,D19&gt;=1.7,G19&gt;=0.093,D19&lt;2.4,G19&lt;0.432,F19&gt;=2.5,A19&gt;=5.9,A19&gt;=5.45),5.4,IF(AND(D19&lt;2.45,G19&lt;0.774,B19&gt;=2.95,A19&gt;=6.15,G19&gt;=0.432,F19&gt;=2.5,A19&gt;=5.9,A19&gt;=5.45),5.66,IF(AND(D19&gt;=2.45,G19&lt;0.774,B19&gt;=2.95,A19&gt;=6.15,G19&gt;=0.432,F19&gt;=2.5,A19&gt;=5.9,A19&gt;=5.45),6,IF(AND(G19&gt;=0.301,G19&lt;0.312,D19&gt;=1.7,G19&gt;=0.093,D19&lt;2.4,G19&lt;0.432,F19&gt;=2.5,A19&gt;=5.9,A19&gt;=5.45),5.1,IF(AND(A19&lt;6.45,G19&lt;0.301,G19&lt;0.312,D19&gt;=1.7,G19&gt;=0.093,D19&lt;2.4,G19&lt;0.432,F19&gt;=2.5,A19&gt;=5.9,A19&gt;=5.45),5.3,IF(AND(A19&gt;=6.45,G19&lt;0.301,G19&lt;0.312,D19&gt;=1.7,G19&gt;=0.093,D19&lt;2.4,G19&lt;0.432,F19&gt;=2.5,A19&gt;=5.9,A19&gt;=5.45),5.2,"shouldnthappen"))))))))))))))))))))))))))))))))))))</f>
        <v>1.367</v>
      </c>
      <c r="Y19" s="1" t="n">
        <f aca="false">IF(AND(H19&lt;6.51,F19&lt;1.5),1.8,IF(AND(H19&gt;=16.674,F19&gt;=1.5),6.533,IF(AND(D19&gt;=0.45,H19&gt;=6.51,F19&lt;1.5),1.667,IF(AND(H19&gt;=13.805,G19&lt;0.154,H19&lt;16.674,F19&gt;=1.5),6.7,IF(AND(D19&lt;0.15,A19&lt;5.05,D19&lt;0.45,H19&gt;=6.51,F19&lt;1.5),1.4,IF(AND(H19&gt;=13.586,A19&gt;=5.05,D19&lt;0.45,H19&gt;=6.51,F19&lt;1.5),1.3,IF(AND(F19&lt;2.5,H19&lt;13.805,G19&lt;0.154,H19&lt;16.674,F19&gt;=1.5),4.6,IF(AND(H19&lt;8.929,D19&lt;1.35,G19&gt;=0.154,H19&lt;16.674,F19&gt;=1.5),3.64,IF(AND(G19&lt;0.05,H19&lt;13.586,A19&gt;=5.05,D19&lt;0.45,H19&gt;=6.51,F19&lt;1.5),1.4,IF(AND(G19&gt;=0.107,F19&gt;=2.5,H19&lt;13.805,G19&lt;0.154,H19&lt;16.674,F19&gt;=1.5),5.3,IF(AND(B19&gt;=2.75,H19&gt;=8.929,D19&lt;1.35,G19&gt;=0.154,H19&lt;16.674,F19&gt;=1.5),4.433,IF(AND(D19&gt;=1.55,F19&lt;2.5,D19&gt;=1.35,G19&gt;=0.154,H19&lt;16.674,F19&gt;=1.5),4.975,IF(AND(H19&lt;6.93,F19&gt;=2.5,D19&gt;=1.35,G19&gt;=0.154,H19&lt;16.674,F19&gt;=1.5),4.5,IF(AND(H19&lt;12.675,G19&lt;0.217,D19&gt;=0.15,A19&lt;5.05,D19&lt;0.45,H19&gt;=6.51,F19&lt;1.5),1.4,IF(AND(H19&gt;=12.675,G19&lt;0.217,D19&gt;=0.15,A19&lt;5.05,D19&lt;0.45,H19&gt;=6.51,F19&lt;1.5),1.5,IF(AND(A19&lt;4.65,G19&gt;=0.217,D19&gt;=0.15,A19&lt;5.05,D19&lt;0.45,H19&gt;=6.51,F19&lt;1.5),1.35,IF(AND(D19&lt;0.25,G19&gt;=0.05,H19&lt;13.586,A19&gt;=5.05,D19&lt;0.45,H19&gt;=6.51,F19&lt;1.5),1.467,IF(AND(D19&gt;=0.25,G19&gt;=0.05,H19&lt;13.586,A19&gt;=5.05,D19&lt;0.45,H19&gt;=6.51,F19&lt;1.5),1.5,IF(AND(H19&lt;9.15,G19&lt;0.107,F19&gt;=2.5,H19&lt;13.805,G19&lt;0.154,H19&lt;16.674,F19&gt;=1.5),5.7,IF(AND(H19&gt;=9.15,G19&lt;0.107,F19&gt;=2.5,H19&lt;13.805,G19&lt;0.154,H19&lt;16.674,F19&gt;=1.5),5.6,IF(AND(G19&lt;0.404,B19&lt;2.75,H19&gt;=8.929,D19&lt;1.35,G19&gt;=0.154,H19&lt;16.674,F19&gt;=1.5),4.15,IF(AND(G19&gt;=0.404,B19&lt;2.75,H19&gt;=8.929,D19&lt;1.35,G19&gt;=0.154,H19&lt;16.674,F19&gt;=1.5),3.9,IF(AND(A19&gt;=6.75,D19&lt;1.55,F19&lt;2.5,D19&gt;=1.35,G19&gt;=0.154,H19&lt;16.674,F19&gt;=1.5),4.82,IF(AND(D19&lt;0.25,A19&gt;=4.65,G19&gt;=0.217,D19&gt;=0.15,A19&lt;5.05,D19&lt;0.45,H19&gt;=6.51,F19&lt;1.5),1.325,IF(AND(D19&gt;=0.25,A19&gt;=4.65,G19&gt;=0.217,D19&gt;=0.15,A19&lt;5.05,D19&lt;0.45,H19&gt;=6.51,F19&lt;1.5),1.3,IF(AND(A19&lt;6.55,A19&lt;6.75,D19&lt;1.55,F19&lt;2.5,D19&gt;=1.35,G19&gt;=0.154,H19&lt;16.674,F19&gt;=1.5),4.575,IF(AND(A19&gt;=6.55,A19&lt;6.75,D19&lt;1.55,F19&lt;2.5,D19&gt;=1.35,G19&gt;=0.154,H19&lt;16.674,F19&gt;=1.5),4.4,IF(AND(B19&lt;2.9,D19&lt;2.05,H19&gt;=6.93,F19&gt;=2.5,D19&gt;=1.35,G19&gt;=0.154,H19&lt;16.674,F19&gt;=1.5),5.05,IF(AND(H19&lt;8.884,D19&gt;=2.05,H19&gt;=6.93,F19&gt;=2.5,D19&gt;=1.35,G19&gt;=0.154,H19&lt;16.674,F19&gt;=1.5),5.1,IF(AND(H19&lt;13.711,B19&gt;=2.9,D19&lt;2.05,H19&gt;=6.93,F19&gt;=2.5,D19&gt;=1.35,G19&gt;=0.154,H19&lt;16.674,F19&gt;=1.5),5,IF(AND(H19&gt;=13.711,B19&gt;=2.9,D19&lt;2.05,H19&gt;=6.93,F19&gt;=2.5,D19&gt;=1.35,G19&gt;=0.154,H19&lt;16.674,F19&gt;=1.5),5.8,IF(AND(B19&lt;3.15,H19&gt;=8.884,D19&gt;=2.05,H19&gt;=6.93,F19&gt;=2.5,D19&gt;=1.35,G19&gt;=0.154,H19&lt;16.674,F19&gt;=1.5),5.56,IF(AND(B19&gt;=3.15,H19&gt;=8.884,D19&gt;=2.05,H19&gt;=6.93,F19&gt;=2.5,D19&gt;=1.35,G19&gt;=0.154,H19&lt;16.674,F19&gt;=1.5),5.9,"shouldnthappen")))))))))))))))))))))))))))))))))</f>
        <v>1.3</v>
      </c>
      <c r="Z19" s="1" t="n">
        <f aca="false">IF(AND(F19&gt;=2,B19&gt;=3.35),5.6,IF(AND(A19&lt;6.65,H19&gt;=15.076,B19&lt;3.35),4.8,IF(AND(A19&gt;=6.65,H19&gt;=15.076,B19&lt;3.35),6.15,IF(AND(H19&lt;6.542,F19&lt;2,B19&gt;=3.35),1.767,IF(AND(G19&gt;=0.653,D19&lt;0.75,H19&lt;15.076,B19&lt;3.35),1.55,IF(AND(D19&lt;0.15,G19&lt;0.653,D19&lt;0.75,H19&lt;15.076,B19&lt;3.35),1.1,IF(AND(G19&lt;0.356,A19&lt;5.05,H19&gt;=6.542,F19&lt;2,B19&gt;=3.35),1.4,IF(AND(G19&gt;=0.356,A19&lt;5.05,H19&gt;=6.542,F19&lt;2,B19&gt;=3.35),1.3,IF(AND(G19&gt;=0.566,A19&gt;=5.05,H19&gt;=6.542,F19&lt;2,B19&gt;=3.35),1.6,IF(AND(B19&gt;=3.1,D19&gt;=0.15,G19&lt;0.653,D19&lt;0.75,H19&lt;15.076,B19&lt;3.35),1.367,IF(AND(B19&gt;=2.65,D19&lt;1.45,B19&lt;2.75,D19&gt;=0.75,H19&lt;15.076,B19&lt;3.35),3.96,IF(AND(G19&lt;0.352,D19&gt;=1.45,B19&lt;2.75,D19&gt;=0.75,H19&lt;15.076,B19&lt;3.35),4.5,IF(AND(D19&gt;=1.35,A19&lt;6.2,B19&gt;=2.75,D19&gt;=0.75,H19&lt;15.076,B19&lt;3.35),4.733,IF(AND(A19&lt;4.7,B19&lt;3.1,D19&gt;=0.15,G19&lt;0.653,D19&lt;0.75,H19&lt;15.076,B19&lt;3.35),1.36,IF(AND(A19&gt;=4.7,B19&lt;3.1,D19&gt;=0.15,G19&lt;0.653,D19&lt;0.75,H19&lt;15.076,B19&lt;3.35),1.6,IF(AND(A19&lt;5.2,B19&lt;2.65,D19&lt;1.45,B19&lt;2.75,D19&gt;=0.75,H19&lt;15.076,B19&lt;3.35),3.3,IF(AND(A19&lt;6.5,G19&gt;=0.352,D19&gt;=1.45,B19&lt;2.75,D19&gt;=0.75,H19&lt;15.076,B19&lt;3.35),5,IF(AND(A19&gt;=6.5,G19&gt;=0.352,D19&gt;=1.45,B19&lt;2.75,D19&gt;=0.75,H19&lt;15.076,B19&lt;3.35),5.8,IF(AND(H19&lt;8.486,D19&lt;1.35,A19&lt;6.2,B19&gt;=2.75,D19&gt;=0.75,H19&lt;15.076,B19&lt;3.35),3.975,IF(AND(G19&lt;0.187,F19&lt;2.5,A19&gt;=6.2,B19&gt;=2.75,D19&gt;=0.75,H19&lt;15.076,B19&lt;3.35),5,IF(AND(G19&gt;=0.187,F19&lt;2.5,A19&gt;=6.2,B19&gt;=2.75,D19&gt;=0.75,H19&lt;15.076,B19&lt;3.35),4.525,IF(AND(A19&gt;=7.25,F19&gt;=2.5,A19&gt;=6.2,B19&gt;=2.75,D19&gt;=0.75,H19&lt;15.076,B19&lt;3.35),6.5,IF(AND(G19&lt;0.185,B19&lt;3.6,G19&lt;0.566,A19&gt;=5.05,H19&gt;=6.542,F19&lt;2,B19&gt;=3.35),1.45,IF(AND(G19&gt;=0.185,B19&lt;3.6,G19&lt;0.566,A19&gt;=5.05,H19&gt;=6.542,F19&lt;2,B19&gt;=3.35),1.34,IF(AND(G19&lt;0.13,B19&gt;=3.6,G19&lt;0.566,A19&gt;=5.05,H19&gt;=6.542,F19&lt;2,B19&gt;=3.35),1.45,IF(AND(G19&gt;=0.13,B19&gt;=3.6,G19&lt;0.566,A19&gt;=5.05,H19&gt;=6.542,F19&lt;2,B19&gt;=3.35),1.5,IF(AND(D19&lt;1.05,A19&gt;=5.2,B19&lt;2.65,D19&lt;1.45,B19&lt;2.75,D19&gt;=0.75,H19&lt;15.076,B19&lt;3.35),3.5,IF(AND(D19&gt;=1.05,A19&gt;=5.2,B19&lt;2.65,D19&lt;1.45,B19&lt;2.75,D19&gt;=0.75,H19&lt;15.076,B19&lt;3.35),3.94,IF(AND(H19&lt;10.983,H19&gt;=8.486,D19&lt;1.35,A19&lt;6.2,B19&gt;=2.75,D19&gt;=0.75,H19&lt;15.076,B19&lt;3.35),4.38,IF(AND(H19&gt;=10.983,H19&gt;=8.486,D19&lt;1.35,A19&lt;6.2,B19&gt;=2.75,D19&gt;=0.75,H19&lt;15.076,B19&lt;3.35),4.1,IF(AND(B19&gt;=3.25,A19&lt;7.25,F19&gt;=2.5,A19&gt;=6.2,B19&gt;=2.75,D19&gt;=0.75,H19&lt;15.076,B19&lt;3.35),5.7,IF(AND(B19&lt;2.95,B19&lt;3.25,A19&lt;7.25,F19&gt;=2.5,A19&gt;=6.2,B19&gt;=2.75,D19&gt;=0.75,H19&lt;15.076,B19&lt;3.35),5.6,IF(AND(H19&gt;=13.711,B19&gt;=2.95,B19&lt;3.25,A19&lt;7.25,F19&gt;=2.5,A19&gt;=6.2,B19&gt;=2.75,D19&gt;=0.75,H19&lt;15.076,B19&lt;3.35),5.8,IF(AND(A19&gt;=6.8,H19&lt;13.711,B19&gt;=2.95,B19&lt;3.25,A19&lt;7.25,F19&gt;=2.5,A19&gt;=6.2,B19&gt;=2.75,D19&gt;=0.75,H19&lt;15.076,B19&lt;3.35),5.1,IF(AND(H19&lt;12.921,A19&lt;6.8,H19&lt;13.711,B19&gt;=2.95,B19&lt;3.25,A19&lt;7.25,F19&gt;=2.5,A19&gt;=6.2,B19&gt;=2.75,D19&gt;=0.75,H19&lt;15.076,B19&lt;3.35),5.34,IF(AND(H19&gt;=12.921,A19&lt;6.8,H19&lt;13.711,B19&gt;=2.95,B19&lt;3.25,A19&lt;7.25,F19&gt;=2.5,A19&gt;=6.2,B19&gt;=2.75,D19&gt;=0.75,H19&lt;15.076,B19&lt;3.35),5.133,"shouldnthappen"))))))))))))))))))))))))))))))))))))</f>
        <v>1.45</v>
      </c>
      <c r="AA19" s="1" t="n">
        <f aca="false">IF(AND(D19&gt;=0.45,A19&lt;5.05,D19&lt;0.8),1.6,IF(AND(D19&gt;=0.45,A19&gt;=5.05,D19&lt;0.8),1.7,IF(AND(H19&gt;=16.244,F19&gt;=2.5,D19&gt;=0.8),6.533,IF(AND(A19&lt;4.35,D19&lt;0.45,A19&lt;5.05,D19&lt;0.8),1.1,IF(AND(H19&gt;=14.877,D19&lt;0.45,A19&gt;=5.05,D19&lt;0.8),1.3,IF(AND(D19&gt;=1.4,A19&lt;5.65,F19&lt;2.5,D19&gt;=0.8),4.5,IF(AND(A19&gt;=7.25,H19&lt;16.244,F19&gt;=2.5,D19&gt;=0.8),6.5,IF(AND(A19&gt;=4.75,A19&gt;=4.35,D19&lt;0.45,A19&lt;5.05,D19&lt;0.8),1.35,IF(AND(A19&lt;5.3,D19&lt;1.4,A19&lt;5.65,F19&lt;2.5,D19&gt;=0.8),3.1,IF(AND(A19&gt;=6.8,A19&gt;=6.55,A19&gt;=5.65,F19&lt;2.5,D19&gt;=0.8),4.9,IF(AND(H19&lt;5.767,A19&lt;7.25,H19&lt;16.244,F19&gt;=2.5,D19&gt;=0.8),4.5,IF(AND(G19&gt;=0.522,A19&lt;4.75,A19&gt;=4.35,D19&lt;0.45,A19&lt;5.05,D19&lt;0.8),1.2,IF(AND(G19&gt;=0.948,D19&lt;0.35,H19&lt;14.877,D19&lt;0.45,A19&gt;=5.05,D19&lt;0.8),1.7,IF(AND(H19&lt;13.089,D19&gt;=0.35,H19&lt;14.877,D19&lt;0.45,A19&gt;=5.05,D19&lt;0.8),1.5,IF(AND(H19&gt;=13.089,D19&gt;=0.35,H19&lt;14.877,D19&lt;0.45,A19&gt;=5.05,D19&lt;0.8),1.3,IF(AND(B19&gt;=2.95,A19&gt;=5.3,D19&lt;1.4,A19&lt;5.65,F19&lt;2.5,D19&gt;=0.8),4.1,IF(AND(H19&lt;9.181,A19&lt;6.05,A19&lt;6.55,A19&gt;=5.65,F19&lt;2.5,D19&gt;=0.8),5.1,IF(AND(H19&gt;=9.181,A19&lt;6.05,A19&lt;6.55,A19&gt;=5.65,F19&lt;2.5,D19&gt;=0.8),4.3,IF(AND(G19&gt;=0.867,A19&gt;=6.05,A19&lt;6.55,A19&gt;=5.65,F19&lt;2.5,D19&gt;=0.8),4.9,IF(AND(B19&lt;3.05,A19&lt;6.8,A19&gt;=6.55,A19&gt;=5.65,F19&lt;2.5,D19&gt;=0.8),5,IF(AND(B19&gt;=3.05,A19&lt;6.8,A19&gt;=6.55,A19&gt;=5.65,F19&lt;2.5,D19&gt;=0.8),4.55,IF(AND(H19&gt;=14.144,G19&lt;0.522,A19&lt;4.75,A19&gt;=4.35,D19&lt;0.45,A19&lt;5.05,D19&lt;0.8),1.3,IF(AND(B19&lt;2.7,B19&lt;2.95,A19&gt;=5.3,D19&lt;1.4,A19&lt;5.65,F19&lt;2.5,D19&gt;=0.8),3.78,IF(AND(B19&gt;=2.7,B19&lt;2.95,A19&gt;=5.3,D19&lt;1.4,A19&lt;5.65,F19&lt;2.5,D19&gt;=0.8),3.6,IF(AND(G19&lt;0.638,G19&lt;0.867,A19&gt;=6.05,A19&lt;6.55,A19&gt;=5.65,F19&lt;2.5,D19&gt;=0.8),4.433,IF(AND(G19&gt;=0.638,G19&lt;0.867,A19&gt;=6.05,A19&lt;6.55,A19&gt;=5.65,F19&lt;2.5,D19&gt;=0.8),4,IF(AND(A19&lt;6.35,H19&lt;11.146,H19&gt;=5.767,A19&lt;7.25,H19&lt;16.244,F19&gt;=2.5,D19&gt;=0.8),5.1,IF(AND(A19&lt;4.5,H19&lt;14.144,G19&lt;0.522,A19&lt;4.75,A19&gt;=4.35,D19&lt;0.45,A19&lt;5.05,D19&lt;0.8),1.35,IF(AND(A19&gt;=4.5,H19&lt;14.144,G19&lt;0.522,A19&lt;4.75,A19&gt;=4.35,D19&lt;0.45,A19&lt;5.05,D19&lt;0.8),1.4,IF(AND(A19&lt;5.15,B19&lt;3.75,G19&lt;0.948,D19&lt;0.35,H19&lt;14.877,D19&lt;0.45,A19&gt;=5.05,D19&lt;0.8),1.4,IF(AND(A19&gt;=5.15,B19&lt;3.75,G19&lt;0.948,D19&lt;0.35,H19&lt;14.877,D19&lt;0.45,A19&gt;=5.05,D19&lt;0.8),1.5,IF(AND(G19&lt;0.112,B19&gt;=3.75,G19&lt;0.948,D19&lt;0.35,H19&lt;14.877,D19&lt;0.45,A19&gt;=5.05,D19&lt;0.8),1.5,IF(AND(G19&gt;=0.112,B19&gt;=3.75,G19&lt;0.948,D19&lt;0.35,H19&lt;14.877,D19&lt;0.45,A19&gt;=5.05,D19&lt;0.8),1.6,IF(AND(G19&lt;0.075,A19&gt;=6.35,H19&lt;11.146,H19&gt;=5.767,A19&lt;7.25,H19&lt;16.244,F19&gt;=2.5,D19&gt;=0.8),5.5,IF(AND(G19&gt;=0.075,A19&gt;=6.35,H19&lt;11.146,H19&gt;=5.767,A19&lt;7.25,H19&lt;16.244,F19&gt;=2.5,D19&gt;=0.8),5.24,IF(AND(B19&lt;2.95,D19&lt;1.9,H19&gt;=11.146,H19&gt;=5.767,A19&lt;7.25,H19&lt;16.244,F19&gt;=2.5,D19&gt;=0.8),5.65,IF(AND(B19&gt;=2.95,D19&lt;1.9,H19&gt;=11.146,H19&gt;=5.767,A19&lt;7.25,H19&lt;16.244,F19&gt;=2.5,D19&gt;=0.8),5.8,IF(AND(H19&lt;13.42,D19&gt;=1.9,H19&gt;=11.146,H19&gt;=5.767,A19&lt;7.25,H19&lt;16.244,F19&gt;=2.5,D19&gt;=0.8),5.6,IF(AND(H19&gt;=13.42,D19&gt;=1.9,H19&gt;=11.146,H19&gt;=5.767,A19&lt;7.25,H19&lt;16.244,F19&gt;=2.5,D19&gt;=0.8),5.34,"shouldnthappen")))))))))))))))))))))))))))))))))))))))</f>
        <v>1.3</v>
      </c>
      <c r="AB19" s="1" t="n">
        <f aca="false">IF(AND(D19&gt;=0.35,F19&lt;1.5),1.5,IF(AND(F19&lt;2.5,D19&gt;=1.55,F19&gt;=1.5),4.85,IF(AND(H19&lt;8.308,D19&lt;0.15,D19&lt;0.35,F19&lt;1.5),1.5,IF(AND(H19&gt;=8.308,D19&lt;0.15,D19&lt;0.35,F19&lt;1.5),1.4,IF(AND(H19&lt;5.523,D19&gt;=0.15,D19&lt;0.35,F19&lt;1.5),1,IF(AND(G19&lt;0.572,H19&lt;10.688,D19&lt;1.55,F19&gt;=1.5),3.75,IF(AND(B19&gt;=3.5,F19&gt;=2.5,D19&gt;=1.55,F19&gt;=1.5),6.3,IF(AND(A19&gt;=5.65,G19&gt;=0.572,H19&lt;10.688,D19&lt;1.55,F19&gt;=1.5),4.45,IF(AND(B19&gt;=2.85,A19&lt;6.15,H19&gt;=10.688,D19&lt;1.55,F19&gt;=1.5),4.35,IF(AND(H19&gt;=16.284,B19&lt;3.5,F19&gt;=2.5,D19&gt;=1.55,F19&gt;=1.5),6.6,IF(AND(G19&gt;=0.241,G19&lt;0.338,H19&gt;=5.523,D19&gt;=0.15,D19&lt;0.35,F19&lt;1.5),1.25,IF(AND(A19&lt;5.05,G19&gt;=0.338,H19&gt;=5.523,D19&gt;=0.15,D19&lt;0.35,F19&lt;1.5),1.35,IF(AND(B19&lt;2.7,A19&lt;5.65,G19&gt;=0.572,H19&lt;10.688,D19&lt;1.55,F19&gt;=1.5),4,IF(AND(B19&gt;=2.7,A19&lt;5.65,G19&gt;=0.572,H19&lt;10.688,D19&lt;1.55,F19&gt;=1.5),3.6,IF(AND(B19&lt;2.45,B19&lt;2.85,A19&lt;6.15,H19&gt;=10.688,D19&lt;1.55,F19&gt;=1.5),3.7,IF(AND(A19&lt;6.25,B19&lt;2.85,A19&gt;=6.15,H19&gt;=10.688,D19&lt;1.55,F19&gt;=1.5),4.5,IF(AND(A19&gt;=6.25,B19&lt;2.85,A19&gt;=6.15,H19&gt;=10.688,D19&lt;1.55,F19&gt;=1.5),4.86,IF(AND(D19&gt;=1.45,B19&gt;=2.85,A19&gt;=6.15,H19&gt;=10.688,D19&lt;1.55,F19&gt;=1.5),4.8,IF(AND(H19&lt;8.202,H19&lt;16.284,B19&lt;3.5,F19&gt;=2.5,D19&gt;=1.55,F19&gt;=1.5),5.7,IF(AND(A19&gt;=5.1,G19&lt;0.241,G19&lt;0.338,H19&gt;=5.523,D19&gt;=0.15,D19&lt;0.35,F19&lt;1.5),1.5,IF(AND(B19&gt;=3.75,A19&gt;=5.05,G19&gt;=0.338,H19&gt;=5.523,D19&gt;=0.15,D19&lt;0.35,F19&lt;1.5),1.6,IF(AND(A19&lt;5.7,B19&gt;=2.45,B19&lt;2.85,A19&lt;6.15,H19&gt;=10.688,D19&lt;1.55,F19&gt;=1.5),3.9,IF(AND(A19&gt;=5.7,B19&gt;=2.45,B19&lt;2.85,A19&lt;6.15,H19&gt;=10.688,D19&lt;1.55,F19&gt;=1.5),4.02,IF(AND(H19&lt;13.654,D19&lt;1.45,B19&gt;=2.85,A19&gt;=6.15,H19&gt;=10.688,D19&lt;1.55,F19&gt;=1.5),4.333,IF(AND(H19&gt;=13.654,D19&lt;1.45,B19&gt;=2.85,A19&gt;=6.15,H19&gt;=10.688,D19&lt;1.55,F19&gt;=1.5),4.54,IF(AND(A19&lt;6.15,H19&gt;=8.202,H19&lt;16.284,B19&lt;3.5,F19&gt;=2.5,D19&gt;=1.55,F19&gt;=1.5),5,IF(AND(H19&lt;13.924,A19&lt;5.1,G19&lt;0.241,G19&lt;0.338,H19&gt;=5.523,D19&gt;=0.15,D19&lt;0.35,F19&lt;1.5),1.4,IF(AND(H19&gt;=13.924,A19&lt;5.1,G19&lt;0.241,G19&lt;0.338,H19&gt;=5.523,D19&gt;=0.15,D19&lt;0.35,F19&lt;1.5),1.5,IF(AND(D19&lt;0.25,B19&lt;3.75,A19&gt;=5.05,G19&gt;=0.338,H19&gt;=5.523,D19&gt;=0.15,D19&lt;0.35,F19&lt;1.5),1.5,IF(AND(D19&gt;=0.25,B19&lt;3.75,A19&gt;=5.05,G19&gt;=0.338,H19&gt;=5.523,D19&gt;=0.15,D19&lt;0.35,F19&lt;1.5),1.4,IF(AND(H19&lt;8.884,B19&gt;=3.05,A19&gt;=6.15,H19&gt;=8.202,H19&lt;16.284,B19&lt;3.5,F19&gt;=2.5,D19&gt;=1.55,F19&gt;=1.5),5.1,IF(AND(A19&lt;6.45,G19&lt;0.368,B19&lt;3.05,A19&gt;=6.15,H19&gt;=8.202,H19&lt;16.284,B19&lt;3.5,F19&gt;=2.5,D19&gt;=1.55,F19&gt;=1.5),5.525,IF(AND(A19&gt;=6.45,G19&lt;0.368,B19&lt;3.05,A19&gt;=6.15,H19&gt;=8.202,H19&lt;16.284,B19&lt;3.5,F19&gt;=2.5,D19&gt;=1.55,F19&gt;=1.5),5.35,IF(AND(D19&lt;2.25,G19&gt;=0.368,B19&lt;3.05,A19&gt;=6.15,H19&gt;=8.202,H19&lt;16.284,B19&lt;3.5,F19&gt;=2.5,D19&gt;=1.55,F19&gt;=1.5),5.8,IF(AND(D19&gt;=2.25,G19&gt;=0.368,B19&lt;3.05,A19&gt;=6.15,H19&gt;=8.202,H19&lt;16.284,B19&lt;3.5,F19&gt;=2.5,D19&gt;=1.55,F19&gt;=1.5),5.2,IF(AND(H19&lt;10.257,H19&gt;=8.884,B19&gt;=3.05,A19&gt;=6.15,H19&gt;=8.202,H19&lt;16.284,B19&lt;3.5,F19&gt;=2.5,D19&gt;=1.55,F19&gt;=1.5),5.9,IF(AND(H19&gt;=10.257,H19&gt;=8.884,B19&gt;=3.05,A19&gt;=6.15,H19&gt;=8.202,H19&lt;16.284,B19&lt;3.5,F19&gt;=2.5,D19&gt;=1.55,F19&gt;=1.5),5.48,"shouldnthappen")))))))))))))))))))))))))))))))))))))</f>
        <v>1.5</v>
      </c>
      <c r="AC19" s="1" t="n">
        <f aca="false">IF(AND(H19&lt;5.748,A19&lt;5.05,D19&lt;0.8),1,IF(AND(B19&lt;3.35,A19&gt;=5.05,D19&lt;0.8),1.7,IF(AND(A19&lt;5.85,G19&lt;0.154,D19&gt;=0.8),4.5,IF(AND(D19&gt;=0.45,H19&gt;=5.748,A19&lt;5.05,D19&lt;0.8),1.6,IF(AND(G19&gt;=0.934,B19&gt;=3.35,A19&gt;=5.05,D19&lt;0.8),1.7,IF(AND(D19&lt;2.1,A19&gt;=5.85,G19&lt;0.154,D19&gt;=0.8),6.15,IF(AND(D19&gt;=2.1,A19&gt;=5.85,G19&lt;0.154,D19&gt;=0.8),5.5,IF(AND(A19&lt;6.1,D19&gt;=1.55,G19&gt;=0.154,D19&gt;=0.8),5,IF(AND(H19&gt;=14.379,G19&lt;0.934,B19&gt;=3.35,A19&gt;=5.05,D19&lt;0.8),1.58,IF(AND(G19&lt;0.379,A19&gt;=6.1,D19&gt;=1.55,G19&gt;=0.154,D19&gt;=0.8),5.42,IF(AND(H19&lt;13.924,G19&lt;0.227,D19&lt;0.45,H19&gt;=5.748,A19&lt;5.05,D19&lt;0.8),1.4,IF(AND(H19&gt;=13.924,G19&lt;0.227,D19&lt;0.45,H19&gt;=5.748,A19&lt;5.05,D19&lt;0.8),1.5,IF(AND(B19&lt;3.1,G19&gt;=0.227,D19&lt;0.45,H19&gt;=5.748,A19&lt;5.05,D19&lt;0.8),1.1,IF(AND(G19&lt;0.13,H19&lt;14.379,G19&lt;0.934,B19&gt;=3.35,A19&gt;=5.05,D19&lt;0.8),1.4,IF(AND(D19&lt;1.05,A19&lt;5.65,D19&lt;1.35,D19&lt;1.55,G19&gt;=0.154,D19&gt;=0.8),3.7,IF(AND(D19&lt;1.25,A19&gt;=5.65,D19&lt;1.35,D19&lt;1.55,G19&gt;=0.154,D19&gt;=0.8),4.06,IF(AND(D19&gt;=1.25,A19&gt;=5.65,D19&lt;1.35,D19&lt;1.55,G19&gt;=0.154,D19&gt;=0.8),4.425,IF(AND(H19&lt;13.654,D19&lt;1.45,D19&gt;=1.35,D19&lt;1.55,G19&gt;=0.154,D19&gt;=0.8),4.275,IF(AND(G19&lt;0.259,D19&gt;=1.45,D19&gt;=1.35,D19&lt;1.55,G19&gt;=0.154,D19&gt;=0.8),5.1,IF(AND(B19&lt;2.95,G19&gt;=0.379,A19&gt;=6.1,D19&gt;=1.55,G19&gt;=0.154,D19&gt;=0.8),6.3,IF(AND(B19&lt;3.25,B19&gt;=3.1,G19&gt;=0.227,D19&lt;0.45,H19&gt;=5.748,A19&lt;5.05,D19&lt;0.8),1.3,IF(AND(B19&gt;=3.25,B19&gt;=3.1,G19&gt;=0.227,D19&lt;0.45,H19&gt;=5.748,A19&lt;5.05,D19&lt;0.8),1.4,IF(AND(H19&gt;=13.372,G19&gt;=0.13,H19&lt;14.379,G19&lt;0.934,B19&gt;=3.35,A19&gt;=5.05,D19&lt;0.8),1.4,IF(AND(H19&lt;6.69,D19&gt;=1.05,A19&lt;5.65,D19&lt;1.35,D19&lt;1.55,G19&gt;=0.154,D19&gt;=0.8),4.033,IF(AND(H19&gt;=6.69,D19&gt;=1.05,A19&lt;5.65,D19&lt;1.35,D19&lt;1.55,G19&gt;=0.154,D19&gt;=0.8),3.88,IF(AND(B19&lt;2.85,H19&gt;=13.654,D19&lt;1.45,D19&gt;=1.35,D19&lt;1.55,G19&gt;=0.154,D19&gt;=0.8),4.8,IF(AND(B19&gt;=2.85,H19&gt;=13.654,D19&lt;1.45,D19&gt;=1.35,D19&lt;1.55,G19&gt;=0.154,D19&gt;=0.8),4.7,IF(AND(H19&lt;11.681,G19&gt;=0.259,D19&gt;=1.45,D19&gt;=1.35,D19&lt;1.55,G19&gt;=0.154,D19&gt;=0.8),4.85,IF(AND(H19&gt;=11.681,G19&gt;=0.259,D19&gt;=1.45,D19&gt;=1.35,D19&lt;1.55,G19&gt;=0.154,D19&gt;=0.8),4.633,IF(AND(A19&lt;6.25,B19&gt;=2.95,G19&gt;=0.379,A19&gt;=6.1,D19&gt;=1.55,G19&gt;=0.154,D19&gt;=0.8),5.4,IF(AND(D19&lt;0.3,H19&lt;13.372,G19&gt;=0.13,H19&lt;14.379,G19&lt;0.934,B19&gt;=3.35,A19&gt;=5.05,D19&lt;0.8),1.475,IF(AND(D19&gt;=0.3,H19&lt;13.372,G19&gt;=0.13,H19&lt;14.379,G19&lt;0.934,B19&gt;=3.35,A19&gt;=5.05,D19&lt;0.8),1.5,IF(AND(B19&lt;3.15,A19&gt;=6.25,B19&gt;=2.95,G19&gt;=0.379,A19&gt;=6.1,D19&gt;=1.55,G19&gt;=0.154,D19&gt;=0.8),5.7,IF(AND(B19&gt;=3.15,A19&gt;=6.25,B19&gt;=2.95,G19&gt;=0.379,A19&gt;=6.1,D19&gt;=1.55,G19&gt;=0.154,D19&gt;=0.8),5.933,"shouldnthappen"))))))))))))))))))))))))))))))))))</f>
        <v>1.4</v>
      </c>
      <c r="AD19" s="1" t="n">
        <f aca="false">IF(AND(H19&lt;6.621,A19&lt;4.95,D19&lt;0.8),1,IF(AND(H19&lt;14.144,H19&gt;=6.621,A19&lt;4.95,D19&lt;0.8),1.4,IF(AND(H19&gt;=14.144,H19&gt;=6.621,A19&lt;4.95,D19&lt;0.8),1.3,IF(AND(G19&lt;0.13,B19&gt;=3.85,A19&gt;=4.95,D19&lt;0.8),1.3,IF(AND(G19&gt;=0.13,B19&gt;=3.85,A19&gt;=4.95,D19&lt;0.8),1.425,IF(AND(A19&gt;=6.05,B19&lt;2.75,D19&lt;1.55,D19&gt;=0.8),4.9,IF(AND(A19&gt;=7.3,G19&lt;0.119,D19&gt;=1.55,D19&gt;=0.8),6.7,IF(AND(H19&lt;6.555,D19&lt;0.25,B19&lt;3.85,A19&gt;=4.95,D19&lt;0.8),1.7,IF(AND(B19&lt;3.4,D19&gt;=0.25,B19&lt;3.85,A19&gt;=4.95,D19&lt;0.8),1.7,IF(AND(B19&gt;=3.4,D19&gt;=0.25,B19&lt;3.85,A19&gt;=4.95,D19&lt;0.8),1.6,IF(AND(A19&lt;5.05,A19&lt;6.05,B19&lt;2.75,D19&lt;1.55,D19&gt;=0.8),3.3,IF(AND(B19&lt;2.85,D19&lt;1.35,B19&gt;=2.75,D19&lt;1.55,D19&gt;=0.8),4.5,IF(AND(H19&lt;12.206,D19&gt;=1.35,B19&gt;=2.75,D19&lt;1.55,D19&gt;=0.8),4.7,IF(AND(H19&gt;=12.206,D19&gt;=1.35,B19&gt;=2.75,D19&lt;1.55,D19&gt;=0.8),4.52,IF(AND(G19&lt;0.024,A19&lt;7.3,G19&lt;0.119,D19&gt;=1.55,D19&gt;=0.8),5.7,IF(AND(G19&gt;=0.024,A19&lt;7.3,G19&lt;0.119,D19&gt;=1.55,D19&gt;=0.8),5.6,IF(AND(F19&lt;2.5,G19&lt;0.417,G19&gt;=0.119,D19&gt;=1.55,D19&gt;=0.8),5.05,IF(AND(B19&lt;3.15,H19&gt;=6.555,D19&lt;0.25,B19&lt;3.85,A19&gt;=4.95,D19&lt;0.8),1.6,IF(AND(G19&lt;0.356,A19&gt;=5.05,A19&lt;6.05,B19&lt;2.75,D19&lt;1.55,D19&gt;=0.8),4.12,IF(AND(A19&lt;5.65,B19&gt;=2.85,D19&lt;1.35,B19&gt;=2.75,D19&lt;1.55,D19&gt;=0.8),3.6,IF(AND(B19&lt;3.15,F19&gt;=2.5,G19&lt;0.417,G19&gt;=0.119,D19&gt;=1.55,D19&gt;=0.8),5.18,IF(AND(B19&gt;=3.15,F19&gt;=2.5,G19&lt;0.417,G19&gt;=0.119,D19&gt;=1.55,D19&gt;=0.8),5.3,IF(AND(D19&lt;1.7,A19&lt;6.95,G19&gt;=0.417,G19&gt;=0.119,D19&gt;=1.55,D19&gt;=0.8),4.7,IF(AND(A19&lt;7.25,A19&gt;=6.95,G19&gt;=0.417,G19&gt;=0.119,D19&gt;=1.55,D19&gt;=0.8),5.8,IF(AND(A19&gt;=7.25,A19&gt;=6.95,G19&gt;=0.417,G19&gt;=0.119,D19&gt;=1.55,D19&gt;=0.8),6.333,IF(AND(H19&lt;8.594,B19&gt;=3.15,H19&gt;=6.555,D19&lt;0.25,B19&lt;3.85,A19&gt;=4.95,D19&lt;0.8),1.4,IF(AND(H19&gt;=8.594,B19&gt;=3.15,H19&gt;=6.555,D19&lt;0.25,B19&lt;3.85,A19&gt;=4.95,D19&lt;0.8),1.5,IF(AND(H19&gt;=11.218,G19&gt;=0.356,A19&gt;=5.05,A19&lt;6.05,B19&lt;2.75,D19&lt;1.55,D19&gt;=0.8),3.925,IF(AND(A19&gt;=6.5,A19&gt;=5.65,B19&gt;=2.85,D19&lt;1.35,B19&gt;=2.75,D19&lt;1.55,D19&gt;=0.8),4.6,IF(AND(H19&lt;8.602,H19&lt;11.218,G19&gt;=0.356,A19&gt;=5.05,A19&lt;6.05,B19&lt;2.75,D19&lt;1.55,D19&gt;=0.8),3.95,IF(AND(H19&gt;=8.602,H19&lt;11.218,G19&gt;=0.356,A19&gt;=5.05,A19&lt;6.05,B19&lt;2.75,D19&lt;1.55,D19&gt;=0.8),3.75,IF(AND(H19&lt;10.129,A19&lt;6.5,A19&gt;=5.65,B19&gt;=2.85,D19&lt;1.35,B19&gt;=2.75,D19&lt;1.55,D19&gt;=0.8),4.2,IF(AND(H19&gt;=10.129,A19&lt;6.5,A19&gt;=5.65,B19&gt;=2.85,D19&lt;1.35,B19&gt;=2.75,D19&lt;1.55,D19&gt;=0.8),4.267,IF(AND(D19&lt;2.2,B19&lt;3.05,D19&gt;=1.7,A19&lt;6.95,G19&gt;=0.417,G19&gt;=0.119,D19&gt;=1.55,D19&gt;=0.8),5.3,IF(AND(D19&gt;=2.2,B19&lt;3.05,D19&gt;=1.7,A19&lt;6.95,G19&gt;=0.417,G19&gt;=0.119,D19&gt;=1.55,D19&gt;=0.8),5.133,IF(AND(D19&lt;2.45,B19&gt;=3.05,D19&gt;=1.7,A19&lt;6.95,G19&gt;=0.417,G19&gt;=0.119,D19&gt;=1.55,D19&gt;=0.8),5.6,IF(AND(D19&gt;=2.45,B19&gt;=3.05,D19&gt;=1.7,A19&lt;6.95,G19&gt;=0.417,G19&gt;=0.119,D19&gt;=1.55,D19&gt;=0.8),6,"shouldnthappen")))))))))))))))))))))))))))))))))))))</f>
        <v>1.3</v>
      </c>
      <c r="AE19" s="1" t="n">
        <f aca="false">IF(AND(G19&lt;0.123,D19&gt;=0.25,D19&lt;0.75),1.3,IF(AND(H19&gt;=16.774,D19&gt;=1.75,D19&gt;=0.75),6.4,IF(AND(B19&lt;3.4,A19&lt;4.8,D19&lt;0.25,D19&lt;0.75),1.22,IF(AND(B19&gt;=3.4,A19&lt;4.8,D19&lt;0.25,D19&lt;0.75),1,IF(AND(A19&gt;=5.45,A19&gt;=4.8,D19&lt;0.25,D19&lt;0.75),1.367,IF(AND(H19&gt;=10.688,D19&lt;1.35,D19&lt;1.75,D19&gt;=0.75),4.2,IF(AND(A19&lt;5.3,D19&gt;=1.35,D19&lt;1.75,D19&gt;=0.75),4.05,IF(AND(G19&gt;=0.857,H19&lt;16.774,D19&gt;=1.75,D19&gt;=0.75),5.02,IF(AND(H19&lt;6.089,A19&lt;5.45,A19&gt;=4.8,D19&lt;0.25,D19&lt;0.75),1.7,IF(AND(G19&lt;0.184,D19&lt;0.35,G19&gt;=0.123,D19&gt;=0.25,D19&lt;0.75),1.7,IF(AND(G19&gt;=0.184,D19&lt;0.35,G19&gt;=0.123,D19&gt;=0.25,D19&lt;0.75),1.48,IF(AND(A19&lt;5.25,D19&gt;=0.35,G19&gt;=0.123,D19&gt;=0.25,D19&lt;0.75),1.75,IF(AND(A19&gt;=5.25,D19&gt;=0.35,G19&gt;=0.123,D19&gt;=0.25,D19&lt;0.75),1.5,IF(AND(A19&lt;5.3,H19&lt;10.688,D19&lt;1.35,D19&lt;1.75,D19&gt;=0.75),3.15,IF(AND(H19&lt;9.474,A19&gt;=5.3,D19&gt;=1.35,D19&lt;1.75,D19&gt;=0.75),4.95,IF(AND(G19&gt;=0.779,G19&lt;0.857,H19&lt;16.774,D19&gt;=1.75,D19&gt;=0.75),6,IF(AND(G19&lt;0.05,H19&gt;=6.089,A19&lt;5.45,A19&gt;=4.8,D19&lt;0.25,D19&lt;0.75),1.4,IF(AND(H19&lt;6.69,A19&gt;=5.3,H19&lt;10.688,D19&lt;1.35,D19&lt;1.75,D19&gt;=0.75),4.033,IF(AND(H19&gt;=6.69,A19&gt;=5.3,H19&lt;10.688,D19&lt;1.35,D19&lt;1.75,D19&gt;=0.75),3.733,IF(AND(B19&lt;2.5,H19&gt;=9.474,A19&gt;=5.3,D19&gt;=1.35,D19&lt;1.75,D19&gt;=0.75),4.5,IF(AND(D19&gt;=2.45,G19&lt;0.779,G19&lt;0.857,H19&lt;16.774,D19&gt;=1.75,D19&gt;=0.75),6,IF(AND(B19&gt;=3.75,G19&gt;=0.05,H19&gt;=6.089,A19&lt;5.45,A19&gt;=4.8,D19&lt;0.25,D19&lt;0.75),1.6,IF(AND(H19&lt;13.695,B19&gt;=2.5,H19&gt;=9.474,A19&gt;=5.3,D19&gt;=1.35,D19&lt;1.75,D19&gt;=0.75),4.567,IF(AND(G19&gt;=0.654,D19&lt;2.45,G19&lt;0.779,G19&lt;0.857,H19&lt;16.774,D19&gt;=1.75,D19&gt;=0.75),4.9,IF(AND(G19&gt;=0.73,B19&lt;3.75,G19&gt;=0.05,H19&gt;=6.089,A19&lt;5.45,A19&gt;=4.8,D19&lt;0.25,D19&lt;0.75),1.4,IF(AND(A19&lt;6.65,H19&gt;=13.695,B19&gt;=2.5,H19&gt;=9.474,A19&gt;=5.3,D19&gt;=1.35,D19&lt;1.75,D19&gt;=0.75),4.4,IF(AND(A19&gt;=6.65,H19&gt;=13.695,B19&gt;=2.5,H19&gt;=9.474,A19&gt;=5.3,D19&gt;=1.35,D19&lt;1.75,D19&gt;=0.75),4.84,IF(AND(B19&lt;2.75,G19&lt;0.654,D19&lt;2.45,G19&lt;0.779,G19&lt;0.857,H19&lt;16.774,D19&gt;=1.75,D19&gt;=0.75),5.2,IF(AND(H19&lt;9.524,G19&lt;0.73,B19&lt;3.75,G19&gt;=0.05,H19&gt;=6.089,A19&lt;5.45,A19&gt;=4.8,D19&lt;0.25,D19&lt;0.75),1.5,IF(AND(H19&gt;=9.524,G19&lt;0.73,B19&lt;3.75,G19&gt;=0.05,H19&gt;=6.089,A19&lt;5.45,A19&gt;=4.8,D19&lt;0.25,D19&lt;0.75),1.4,IF(AND(H19&gt;=13.644,B19&gt;=2.75,G19&lt;0.654,D19&lt;2.45,G19&lt;0.779,G19&lt;0.857,H19&lt;16.774,D19&gt;=1.75,D19&gt;=0.75),6.033,IF(AND(A19&gt;=6.85,H19&lt;13.644,B19&gt;=2.75,G19&lt;0.654,D19&lt;2.45,G19&lt;0.779,G19&lt;0.857,H19&lt;16.774,D19&gt;=1.75,D19&gt;=0.75),5.1,IF(AND(A19&gt;=6.75,A19&lt;6.85,H19&lt;13.644,B19&gt;=2.75,G19&lt;0.654,D19&lt;2.45,G19&lt;0.779,G19&lt;0.857,H19&lt;16.774,D19&gt;=1.75,D19&gt;=0.75),5.9,IF(AND(D19&gt;=2.35,A19&lt;6.75,A19&lt;6.85,H19&lt;13.644,B19&gt;=2.75,G19&lt;0.654,D19&lt;2.45,G19&lt;0.779,G19&lt;0.857,H19&lt;16.774,D19&gt;=1.75,D19&gt;=0.75),5.6,IF(AND(H19&lt;11.146,D19&lt;2.35,A19&lt;6.75,A19&lt;6.85,H19&lt;13.644,B19&gt;=2.75,G19&lt;0.654,D19&lt;2.45,G19&lt;0.779,G19&lt;0.857,H19&lt;16.774,D19&gt;=1.75,D19&gt;=0.75),5.4,IF(AND(H19&gt;=11.146,D19&lt;2.35,A19&lt;6.75,A19&lt;6.85,H19&lt;13.644,B19&gt;=2.75,G19&lt;0.654,D19&lt;2.45,G19&lt;0.779,G19&lt;0.857,H19&lt;16.774,D19&gt;=1.75,D19&gt;=0.75),5.6,"shouldnthappen"))))))))))))))))))))))))))))))))))))</f>
        <v>1.3</v>
      </c>
      <c r="AF19" s="1" t="n">
        <f aca="false">IF(AND(A19&lt;4.5,D19&lt;0.8),1.233,IF(AND(B19&lt;3.05,A19&gt;=4.5,D19&lt;0.8),1.4,IF(AND(D19&gt;=0.45,B19&gt;=3.05,A19&gt;=4.5,D19&lt;0.8),1.667,IF(AND(D19&lt;1.05,D19&lt;1.35,A19&lt;6.25,D19&gt;=0.8),3.633,IF(AND(H19&lt;13.935,A19&gt;=7.05,A19&gt;=6.25,D19&gt;=0.8),6,IF(AND(G19&gt;=0.948,D19&lt;0.45,B19&gt;=3.05,A19&gt;=4.5,D19&lt;0.8),1.7,IF(AND(G19&lt;0.652,D19&gt;=1.05,D19&lt;1.35,A19&lt;6.25,D19&gt;=0.8),4.16,IF(AND(D19&gt;=2.15,D19&gt;=1.75,D19&gt;=1.35,A19&lt;6.25,D19&gt;=0.8),5.4,IF(AND(G19&gt;=0.912,F19&lt;2.5,A19&lt;7.05,A19&gt;=6.25,D19&gt;=0.8),4.4,IF(AND(B19&gt;=3.25,F19&gt;=2.5,A19&lt;7.05,A19&gt;=6.25,D19&gt;=0.8),5.85,IF(AND(H19&lt;17.32,H19&gt;=13.935,A19&gt;=7.05,A19&gt;=6.25,D19&gt;=0.8),6.65,IF(AND(H19&gt;=17.32,H19&gt;=13.935,A19&gt;=7.05,A19&gt;=6.25,D19&gt;=0.8),6.4,IF(AND(H19&gt;=13.547,G19&lt;0.948,D19&lt;0.45,B19&gt;=3.05,A19&gt;=4.5,D19&lt;0.8),1.38,IF(AND(B19&gt;=2.75,G19&gt;=0.652,D19&gt;=1.05,D19&lt;1.35,A19&lt;6.25,D19&gt;=0.8),3.6,IF(AND(H19&lt;9.417,G19&lt;0.404,D19&lt;1.75,D19&gt;=1.35,A19&lt;6.25,D19&gt;=0.8),4.2,IF(AND(H19&gt;=9.417,G19&lt;0.404,D19&lt;1.75,D19&gt;=1.35,A19&lt;6.25,D19&gt;=0.8),4.5,IF(AND(G19&lt;0.464,G19&gt;=0.404,D19&lt;1.75,D19&gt;=1.35,A19&lt;6.25,D19&gt;=0.8),4.5,IF(AND(G19&gt;=0.464,G19&gt;=0.404,D19&lt;1.75,D19&gt;=1.35,A19&lt;6.25,D19&gt;=0.8),4.625,IF(AND(D19&lt;1.85,D19&lt;2.15,D19&gt;=1.75,D19&gt;=1.35,A19&lt;6.25,D19&gt;=0.8),4.9,IF(AND(D19&gt;=1.85,D19&lt;2.15,D19&gt;=1.75,D19&gt;=1.35,A19&lt;6.25,D19&gt;=0.8),5.05,IF(AND(G19&lt;0.332,G19&lt;0.912,F19&lt;2.5,A19&lt;7.05,A19&gt;=6.25,D19&gt;=0.8),4.467,IF(AND(G19&gt;=0.332,G19&lt;0.912,F19&lt;2.5,A19&lt;7.05,A19&gt;=6.25,D19&gt;=0.8),4.767,IF(AND(D19&lt;0.15,H19&lt;13.547,G19&lt;0.948,D19&lt;0.45,B19&gt;=3.05,A19&gt;=4.5,D19&lt;0.8),1.5,IF(AND(D19&lt;1.15,B19&lt;2.75,G19&gt;=0.652,D19&gt;=1.05,D19&lt;1.35,A19&lt;6.25,D19&gt;=0.8),3.9,IF(AND(D19&gt;=1.15,B19&lt;2.75,G19&gt;=0.652,D19&gt;=1.05,D19&lt;1.35,A19&lt;6.25,D19&gt;=0.8),4,IF(AND(D19&gt;=2.25,B19&lt;3.15,B19&lt;3.25,F19&gt;=2.5,A19&lt;7.05,A19&gt;=6.25,D19&gt;=0.8),5.14,IF(AND(G19&lt;0.621,B19&gt;=3.15,B19&lt;3.25,F19&gt;=2.5,A19&lt;7.05,A19&gt;=6.25,D19&gt;=0.8),5.75,IF(AND(G19&gt;=0.621,B19&gt;=3.15,B19&lt;3.25,F19&gt;=2.5,A19&lt;7.05,A19&gt;=6.25,D19&gt;=0.8),5.1,IF(AND(G19&gt;=0.862,D19&gt;=0.15,H19&lt;13.547,G19&lt;0.948,D19&lt;0.45,B19&gt;=3.05,A19&gt;=4.5,D19&lt;0.8),1.5,IF(AND(A19&lt;6.35,D19&lt;2.25,B19&lt;3.15,B19&lt;3.25,F19&gt;=2.5,A19&lt;7.05,A19&gt;=6.25,D19&gt;=0.8),5.267,IF(AND(A19&gt;=6.35,D19&lt;2.25,B19&lt;3.15,B19&lt;3.25,F19&gt;=2.5,A19&lt;7.05,A19&gt;=6.25,D19&gt;=0.8),5.42,IF(AND(A19&lt;5.1,G19&lt;0.862,D19&gt;=0.15,H19&lt;13.547,G19&lt;0.948,D19&lt;0.45,B19&gt;=3.05,A19&gt;=4.5,D19&lt;0.8),1.35,IF(AND(B19&lt;3.95,A19&gt;=5.1,G19&lt;0.862,D19&gt;=0.15,H19&lt;13.547,G19&lt;0.948,D19&lt;0.45,B19&gt;=3.05,A19&gt;=4.5,D19&lt;0.8),1.5,IF(AND(B19&gt;=3.95,A19&gt;=5.1,G19&lt;0.862,D19&gt;=0.15,H19&lt;13.547,G19&lt;0.948,D19&lt;0.45,B19&gt;=3.05,A19&gt;=4.5,D19&lt;0.8),1.467,"shouldnthappen"))))))))))))))))))))))))))))))))))</f>
        <v>1.38</v>
      </c>
      <c r="AG19" s="1" t="n">
        <f aca="false">IF(AND(H19&lt;5.748,A19&lt;4.85,D19&lt;0.75),1,IF(AND(B19&gt;=3.5,D19&gt;=1.75,D19&gt;=0.75),6.2,IF(AND(A19&gt;=4.65,H19&gt;=5.748,A19&lt;4.85,D19&lt;0.75),1.333,IF(AND(H19&lt;6.417,B19&lt;3.45,A19&gt;=4.85,D19&lt;0.75),1.7,IF(AND(A19&lt;5.05,B19&gt;=3.45,A19&gt;=4.85,D19&lt;0.75),1.4,IF(AND(A19&gt;=5.05,B19&gt;=3.45,A19&gt;=4.85,D19&lt;0.75),1.5,IF(AND(F19&gt;=2.5,H19&lt;13.641,D19&lt;1.75,D19&gt;=0.75),4.667,IF(AND(G19&lt;0.187,H19&gt;=13.641,D19&lt;1.75,D19&gt;=0.75),5,IF(AND(A19&gt;=7.1,B19&lt;3.5,D19&gt;=1.75,D19&gt;=0.75),6.575,IF(AND(G19&lt;0.161,A19&lt;4.65,H19&gt;=5.748,A19&lt;4.85,D19&lt;0.75),1.5,IF(AND(H19&lt;8.399,H19&gt;=6.417,B19&lt;3.45,A19&gt;=4.85,D19&lt;0.75),1.5,IF(AND(H19&gt;=8.399,H19&gt;=6.417,B19&lt;3.45,A19&gt;=4.85,D19&lt;0.75),1.625,IF(AND(G19&lt;0.086,F19&lt;2.5,H19&lt;13.641,D19&lt;1.75,D19&gt;=0.75),4.7,IF(AND(D19&lt;1.35,G19&gt;=0.187,H19&gt;=13.641,D19&lt;1.75,D19&gt;=0.75),4.2,IF(AND(G19&lt;0.422,G19&gt;=0.161,A19&lt;4.65,H19&gt;=5.748,A19&lt;4.85,D19&lt;0.75),1.4,IF(AND(G19&gt;=0.422,G19&gt;=0.161,A19&lt;4.65,H19&gt;=5.748,A19&lt;4.85,D19&lt;0.75),1.3,IF(AND(B19&lt;2.5,D19&gt;=1.35,G19&gt;=0.187,H19&gt;=13.641,D19&lt;1.75,D19&gt;=0.75),4.5,IF(AND(B19&lt;2.75,A19&lt;6,A19&lt;7.1,B19&lt;3.5,D19&gt;=1.75,D19&gt;=0.75),5.1,IF(AND(B19&gt;=2.75,A19&lt;6,A19&lt;7.1,B19&lt;3.5,D19&gt;=1.75,D19&gt;=0.75),5.02,IF(AND(A19&lt;5.15,A19&lt;5.9,G19&gt;=0.086,F19&lt;2.5,H19&lt;13.641,D19&lt;1.75,D19&gt;=0.75),3,IF(AND(G19&lt;0.644,A19&gt;=5.9,G19&gt;=0.086,F19&lt;2.5,H19&lt;13.641,D19&lt;1.75,D19&gt;=0.75),4.65,IF(AND(G19&gt;=0.644,A19&gt;=5.9,G19&gt;=0.086,F19&lt;2.5,H19&lt;13.641,D19&lt;1.75,D19&gt;=0.75),4.24,IF(AND(D19&lt;1.45,B19&gt;=2.5,D19&gt;=1.35,G19&gt;=0.187,H19&gt;=13.641,D19&lt;1.75,D19&gt;=0.75),4.68,IF(AND(D19&gt;=1.45,B19&gt;=2.5,D19&gt;=1.35,G19&gt;=0.187,H19&gt;=13.641,D19&lt;1.75,D19&gt;=0.75),4.833,IF(AND(H19&lt;13.18,D19&lt;2.05,A19&gt;=6,A19&lt;7.1,B19&lt;3.5,D19&gt;=1.75,D19&gt;=0.75),5.44,IF(AND(H19&gt;=13.18,D19&lt;2.05,A19&gt;=6,A19&lt;7.1,B19&lt;3.5,D19&gt;=1.75,D19&gt;=0.75),5.1,IF(AND(H19&lt;8.759,D19&gt;=2.05,A19&gt;=6,A19&lt;7.1,B19&lt;3.5,D19&gt;=1.75,D19&gt;=0.75),5.4,IF(AND(A19&gt;=5.75,A19&gt;=5.15,A19&lt;5.9,G19&gt;=0.086,F19&lt;2.5,H19&lt;13.641,D19&lt;1.75,D19&gt;=0.75),3.967,IF(AND(H19&lt;10.159,H19&gt;=8.759,D19&gt;=2.05,A19&gt;=6,A19&lt;7.1,B19&lt;3.5,D19&gt;=1.75,D19&gt;=0.75),5.925,IF(AND(D19&lt;1.2,A19&lt;5.75,A19&gt;=5.15,A19&lt;5.9,G19&gt;=0.086,F19&lt;2.5,H19&lt;13.641,D19&lt;1.75,D19&gt;=0.75),3.667,IF(AND(D19&lt;2.25,H19&gt;=10.159,H19&gt;=8.759,D19&gt;=2.05,A19&gt;=6,A19&lt;7.1,B19&lt;3.5,D19&gt;=1.75,D19&gt;=0.75),5.66,IF(AND(D19&gt;=2.25,H19&gt;=10.159,H19&gt;=8.759,D19&gt;=2.05,A19&gt;=6,A19&lt;7.1,B19&lt;3.5,D19&gt;=1.75,D19&gt;=0.75),5.34,IF(AND(D19&lt;1.35,D19&gt;=1.2,A19&lt;5.75,A19&gt;=5.15,A19&lt;5.9,G19&gt;=0.086,F19&lt;2.5,H19&lt;13.641,D19&lt;1.75,D19&gt;=0.75),4.025,IF(AND(D19&gt;=1.35,D19&gt;=1.2,A19&lt;5.75,A19&gt;=5.15,A19&lt;5.9,G19&gt;=0.086,F19&lt;2.5,H19&lt;13.641,D19&lt;1.75,D19&gt;=0.75),3.9,"shouldnthappen"))))))))))))))))))))))))))))))))))</f>
        <v>1.5</v>
      </c>
      <c r="AH19" s="1" t="n">
        <f aca="false">IF(AND(F19&lt;1.5,H19&lt;6.799,A19&lt;5.45),1.7,IF(AND(F19&gt;=1.5,H19&lt;6.799,A19&lt;5.45),4.1,IF(AND(D19&gt;=0.8,H19&gt;=6.799,A19&lt;5.45),3.9,IF(AND(H19&lt;7.564,F19&lt;2.5,A19&gt;=5.45),3.925,IF(AND(H19&gt;=16.284,F19&gt;=2.5,A19&gt;=5.45),6.5,IF(AND(A19&lt;4.35,D19&lt;0.8,H19&gt;=6.799,A19&lt;5.45),1.1,IF(AND(B19&lt;2.8,D19&lt;1.35,H19&gt;=7.564,F19&lt;2.5,A19&gt;=5.45),4.1,IF(AND(B19&gt;=2.8,D19&lt;1.35,H19&gt;=7.564,F19&lt;2.5,A19&gt;=5.45),4.267,IF(AND(B19&lt;2.75,D19&gt;=1.35,H19&gt;=7.564,F19&lt;2.5,A19&gt;=5.45),5,IF(AND(G19&gt;=0.078,G19&lt;0.26,H19&lt;16.284,F19&gt;=2.5,A19&gt;=5.45),6.06,IF(AND(G19&gt;=0.805,G19&gt;=0.26,H19&lt;16.284,F19&gt;=2.5,A19&gt;=5.45),5.02,IF(AND(H19&gt;=10.109,B19&gt;=3.45,A19&gt;=4.35,D19&lt;0.8,H19&gt;=6.799,A19&lt;5.45),1.55,IF(AND(D19&lt;2.25,G19&lt;0.078,G19&lt;0.26,H19&lt;16.284,F19&gt;=2.5,A19&gt;=5.45),5.6,IF(AND(D19&gt;=2.25,G19&lt;0.078,G19&lt;0.26,H19&lt;16.284,F19&gt;=2.5,A19&gt;=5.45),5.7,IF(AND(A19&lt;6.15,G19&lt;0.805,G19&gt;=0.26,H19&lt;16.284,F19&gt;=2.5,A19&gt;=5.45),4.967,IF(AND(A19&lt;4.65,H19&lt;12.227,B19&lt;3.45,A19&gt;=4.35,D19&lt;0.8,H19&gt;=6.799,A19&lt;5.45),1.333,IF(AND(A19&lt;4.85,H19&gt;=12.227,B19&lt;3.45,A19&gt;=4.35,D19&lt;0.8,H19&gt;=6.799,A19&lt;5.45),1.42,IF(AND(A19&gt;=4.85,H19&gt;=12.227,B19&lt;3.45,A19&gt;=4.35,D19&lt;0.8,H19&gt;=6.799,A19&lt;5.45),1.533,IF(AND(A19&lt;5.05,H19&lt;10.109,B19&gt;=3.45,A19&gt;=4.35,D19&lt;0.8,H19&gt;=6.799,A19&lt;5.45),1.4,IF(AND(A19&gt;=5.05,H19&lt;10.109,B19&gt;=3.45,A19&gt;=4.35,D19&lt;0.8,H19&gt;=6.799,A19&lt;5.45),1.5,IF(AND(G19&lt;0.14,H19&lt;13.531,B19&gt;=2.75,D19&gt;=1.35,H19&gt;=7.564,F19&lt;2.5,A19&gt;=5.45),4.7,IF(AND(G19&lt;0.187,H19&gt;=13.531,B19&gt;=2.75,D19&gt;=1.35,H19&gt;=7.564,F19&lt;2.5,A19&gt;=5.45),5,IF(AND(G19&gt;=0.187,H19&gt;=13.531,B19&gt;=2.75,D19&gt;=1.35,H19&gt;=7.564,F19&lt;2.5,A19&gt;=5.45),4.66,IF(AND(A19&lt;6.35,A19&gt;=6.15,G19&lt;0.805,G19&gt;=0.26,H19&lt;16.284,F19&gt;=2.5,A19&gt;=5.45),6,IF(AND(D19&lt;0.15,A19&gt;=4.65,H19&lt;12.227,B19&lt;3.45,A19&gt;=4.35,D19&lt;0.8,H19&gt;=6.799,A19&lt;5.45),1.5,IF(AND(H19&lt;10.723,G19&gt;=0.14,H19&lt;13.531,B19&gt;=2.75,D19&gt;=1.35,H19&gt;=7.564,F19&lt;2.5,A19&gt;=5.45),4.6,IF(AND(H19&gt;=10.723,G19&gt;=0.14,H19&lt;13.531,B19&gt;=2.75,D19&gt;=1.35,H19&gt;=7.564,F19&lt;2.5,A19&gt;=5.45),4.46,IF(AND(G19&lt;0.364,A19&gt;=6.35,A19&gt;=6.15,G19&lt;0.805,G19&gt;=0.26,H19&lt;16.284,F19&gt;=2.5,A19&gt;=5.45),5.28,IF(AND(A19&lt;5.1,D19&gt;=0.15,A19&gt;=4.65,H19&lt;12.227,B19&lt;3.45,A19&gt;=4.35,D19&lt;0.8,H19&gt;=6.799,A19&lt;5.45),1.36,IF(AND(A19&gt;=5.1,D19&gt;=0.15,A19&gt;=4.65,H19&lt;12.227,B19&lt;3.45,A19&gt;=4.35,D19&lt;0.8,H19&gt;=6.799,A19&lt;5.45),1.4,IF(AND(G19&gt;=0.6,G19&gt;=0.364,A19&gt;=6.35,A19&gt;=6.15,G19&lt;0.805,G19&gt;=0.26,H19&lt;16.284,F19&gt;=2.5,A19&gt;=5.45),5.1,IF(AND(A19&gt;=6.95,G19&lt;0.6,G19&gt;=0.364,A19&gt;=6.35,A19&gt;=6.15,G19&lt;0.805,G19&gt;=0.26,H19&lt;16.284,F19&gt;=2.5,A19&gt;=5.45),5.8,IF(AND(B19&lt;3.2,A19&lt;6.95,G19&lt;0.6,G19&gt;=0.364,A19&gt;=6.35,A19&gt;=6.15,G19&lt;0.805,G19&gt;=0.26,H19&lt;16.284,F19&gt;=2.5,A19&gt;=5.45),5.6,IF(AND(B19&gt;=3.2,A19&lt;6.95,G19&lt;0.6,G19&gt;=0.364,A19&gt;=6.35,A19&gt;=6.15,G19&lt;0.805,G19&gt;=0.26,H19&lt;16.284,F19&gt;=2.5,A19&gt;=5.45),5.7,"shouldnthappen"))))))))))))))))))))))))))))))))))</f>
        <v>1.55</v>
      </c>
      <c r="AI19" s="1" t="n">
        <f aca="false">IF(AND(B19&gt;=3.55,A19&lt;5.05,F19&lt;1.5),1,IF(AND(H19&gt;=13.436,A19&gt;=5.05,F19&lt;1.5),1.633,IF(AND(A19&lt;4.35,B19&lt;3.55,A19&lt;5.05,F19&lt;1.5),1.1,IF(AND(A19&lt;5.15,H19&lt;13.436,A19&gt;=5.05,F19&lt;1.5),1.6,IF(AND(G19&lt;0.837,D19&lt;1.2,B19&lt;2.65,F19&gt;=1.5),3.7,IF(AND(G19&gt;=0.837,D19&lt;1.2,B19&lt;2.65,F19&gt;=1.5),3,IF(AND(D19&lt;1.4,D19&gt;=1.2,B19&lt;2.65,F19&gt;=1.5),4.133,IF(AND(D19&gt;=1.4,D19&gt;=1.2,B19&lt;2.65,F19&gt;=1.5),4.633,IF(AND(G19&lt;0.302,A19&gt;=4.35,B19&lt;3.55,A19&lt;5.05,F19&lt;1.5),1.34,IF(AND(D19&gt;=0.3,A19&gt;=5.15,H19&lt;13.436,A19&gt;=5.05,F19&lt;1.5),1.5,IF(AND(G19&lt;0.233,G19&lt;0.265,D19&lt;1.55,B19&gt;=2.65,F19&gt;=1.5),4.56,IF(AND(G19&gt;=0.233,G19&lt;0.265,D19&lt;1.55,B19&gt;=2.65,F19&gt;=1.5),5.1,IF(AND(G19&lt;0.395,G19&gt;=0.265,D19&lt;1.55,B19&gt;=2.65,F19&gt;=1.5),4.025,IF(AND(H19&lt;13.935,A19&gt;=7.05,D19&gt;=1.55,B19&gt;=2.65,F19&gt;=1.5),6.12,IF(AND(H19&gt;=13.935,A19&gt;=7.05,D19&gt;=1.55,B19&gt;=2.65,F19&gt;=1.5),6.64,IF(AND(G19&gt;=0.858,G19&gt;=0.302,A19&gt;=4.35,B19&lt;3.55,A19&lt;5.05,F19&lt;1.5),1.3,IF(AND(H19&lt;6.543,D19&lt;0.3,A19&gt;=5.15,H19&lt;13.436,A19&gt;=5.05,F19&lt;1.5),1.4,IF(AND(H19&gt;=6.543,D19&lt;0.3,A19&gt;=5.15,H19&lt;13.436,A19&gt;=5.05,F19&lt;1.5),1.48,IF(AND(A19&lt;6.3,G19&gt;=0.395,G19&gt;=0.265,D19&lt;1.55,B19&gt;=2.65,F19&gt;=1.5),4.14,IF(AND(A19&gt;=6.3,G19&gt;=0.395,G19&gt;=0.265,D19&lt;1.55,B19&gt;=2.65,F19&gt;=1.5),4.767,IF(AND(G19&gt;=0.669,B19&lt;3.15,A19&lt;7.05,D19&gt;=1.55,B19&gt;=2.65,F19&gt;=1.5),5,IF(AND(H19&lt;9.459,G19&lt;0.858,G19&gt;=0.302,A19&gt;=4.35,B19&lt;3.55,A19&lt;5.05,F19&lt;1.5),1.4,IF(AND(H19&gt;=9.459,G19&lt;0.858,G19&gt;=0.302,A19&gt;=4.35,B19&lt;3.55,A19&lt;5.05,F19&lt;1.5),1.6,IF(AND(G19&gt;=0.433,G19&lt;0.669,B19&lt;3.15,A19&lt;7.05,D19&gt;=1.55,B19&gt;=2.65,F19&gt;=1.5),5.68,IF(AND(G19&lt;0.481,H19&lt;10.257,B19&gt;=3.15,A19&lt;7.05,D19&gt;=1.55,B19&gt;=2.65,F19&gt;=1.5),5.7,IF(AND(G19&gt;=0.481,H19&lt;10.257,B19&gt;=3.15,A19&lt;7.05,D19&gt;=1.55,B19&gt;=2.65,F19&gt;=1.5),5.9,IF(AND(D19&lt;2.15,H19&gt;=10.257,B19&gt;=3.15,A19&lt;7.05,D19&gt;=1.55,B19&gt;=2.65,F19&gt;=1.5),5.1,IF(AND(D19&gt;=2.15,H19&gt;=10.257,B19&gt;=3.15,A19&lt;7.05,D19&gt;=1.55,B19&gt;=2.65,F19&gt;=1.5),5.42,IF(AND(G19&lt;0.098,G19&lt;0.433,G19&lt;0.669,B19&lt;3.15,A19&lt;7.05,D19&gt;=1.55,B19&gt;=2.65,F19&gt;=1.5),5.567,IF(AND(D19&lt;1.8,G19&gt;=0.098,G19&lt;0.433,G19&lt;0.669,B19&lt;3.15,A19&lt;7.05,D19&gt;=1.55,B19&gt;=2.65,F19&gt;=1.5),5.033,IF(AND(G19&gt;=0.312,D19&gt;=1.8,G19&gt;=0.098,G19&lt;0.433,G19&lt;0.669,B19&lt;3.15,A19&lt;7.05,D19&gt;=1.55,B19&gt;=2.65,F19&gt;=1.5),5.4,IF(AND(H19&lt;9.002,G19&lt;0.312,D19&gt;=1.8,G19&gt;=0.098,G19&lt;0.433,G19&lt;0.669,B19&lt;3.15,A19&lt;7.05,D19&gt;=1.55,B19&gt;=2.65,F19&gt;=1.5),5.1,IF(AND(H19&gt;=9.002,G19&lt;0.312,D19&gt;=1.8,G19&gt;=0.098,G19&lt;0.433,G19&lt;0.669,B19&lt;3.15,A19&lt;7.05,D19&gt;=1.55,B19&gt;=2.65,F19&gt;=1.5),5.26,"shouldnthappen")))))))))))))))))))))))))))))))))</f>
        <v>1.633</v>
      </c>
      <c r="AJ19" s="1" t="n">
        <f aca="false">IF(AND(A19&gt;=5.25,D19&gt;=0.35,D19&lt;0.8),1.433,IF(AND(F19&gt;=2.5,H19&lt;6.927,D19&gt;=0.8),5.1,IF(AND(H19&lt;5.85,B19&lt;3.65,D19&lt;0.35,D19&lt;0.8),1,IF(AND(A19&lt;5.55,B19&gt;=3.65,D19&lt;0.35,D19&lt;0.8),1.5,IF(AND(A19&gt;=5.55,B19&gt;=3.65,D19&lt;0.35,D19&lt;0.8),1.7,IF(AND(H19&lt;7.949,A19&lt;5.25,D19&gt;=0.35,D19&lt;0.8),1.9,IF(AND(H19&gt;=7.949,A19&lt;5.25,D19&gt;=0.35,D19&lt;0.8),1.54,IF(AND(A19&lt;5.55,F19&lt;2.5,H19&lt;6.927,D19&gt;=0.8),3.98,IF(AND(A19&gt;=5.55,F19&lt;2.5,H19&lt;6.927,D19&gt;=0.8),4.1,IF(AND(A19&gt;=7.25,D19&gt;=1.55,H19&gt;=6.927,D19&gt;=0.8),6.65,IF(AND(A19&lt;5.75,D19&lt;1.2,D19&lt;1.55,H19&gt;=6.927,D19&gt;=0.8),3.62,IF(AND(A19&gt;=5.75,D19&lt;1.2,D19&lt;1.55,H19&gt;=6.927,D19&gt;=0.8),4.1,IF(AND(G19&lt;0.175,A19&lt;4.8,H19&gt;=5.85,B19&lt;3.65,D19&lt;0.35,D19&lt;0.8),1.5,IF(AND(G19&gt;=0.175,A19&lt;4.8,H19&gt;=5.85,B19&lt;3.65,D19&lt;0.35,D19&lt;0.8),1.3,IF(AND(A19&gt;=5.05,A19&gt;=4.8,H19&gt;=5.85,B19&lt;3.65,D19&lt;0.35,D19&lt;0.8),1.5,IF(AND(G19&gt;=0.735,A19&lt;6.25,D19&gt;=1.2,D19&lt;1.55,H19&gt;=6.927,D19&gt;=0.8),4,IF(AND(H19&lt;10.464,A19&lt;6.2,A19&lt;7.25,D19&gt;=1.55,H19&gt;=6.927,D19&gt;=0.8),5.1,IF(AND(H19&gt;=10.464,A19&lt;6.2,A19&lt;7.25,D19&gt;=1.55,H19&gt;=6.927,D19&gt;=0.8),4.9,IF(AND(G19&lt;0.418,A19&lt;5.05,A19&gt;=4.8,H19&gt;=5.85,B19&lt;3.65,D19&lt;0.35,D19&lt;0.8),1.48,IF(AND(G19&gt;=0.418,A19&lt;5.05,A19&gt;=4.8,H19&gt;=5.85,B19&lt;3.65,D19&lt;0.35,D19&lt;0.8),1.3,IF(AND(B19&lt;2.75,G19&lt;0.735,A19&lt;6.25,D19&gt;=1.2,D19&lt;1.55,H19&gt;=6.927,D19&gt;=0.8),4.35,IF(AND(H19&lt;15.422,D19&lt;1.45,A19&gt;=6.25,D19&gt;=1.2,D19&lt;1.55,H19&gt;=6.927,D19&gt;=0.8),4.375,IF(AND(H19&gt;=15.422,D19&lt;1.45,A19&gt;=6.25,D19&gt;=1.2,D19&lt;1.55,H19&gt;=6.927,D19&gt;=0.8),4.7,IF(AND(A19&lt;6.4,D19&gt;=1.45,A19&gt;=6.25,D19&gt;=1.2,D19&lt;1.55,H19&gt;=6.927,D19&gt;=0.8),5.1,IF(AND(G19&gt;=0.576,D19&lt;2.15,A19&gt;=6.2,A19&lt;7.25,D19&gt;=1.55,H19&gt;=6.927,D19&gt;=0.8),5.1,IF(AND(G19&lt;0.537,D19&gt;=2.15,A19&gt;=6.2,A19&lt;7.25,D19&gt;=1.55,H19&gt;=6.927,D19&gt;=0.8),5.533,IF(AND(G19&gt;=0.537,D19&gt;=2.15,A19&gt;=6.2,A19&lt;7.25,D19&gt;=1.55,H19&gt;=6.927,D19&gt;=0.8),5.9,IF(AND(D19&lt;1.45,B19&gt;=2.75,G19&lt;0.735,A19&lt;6.25,D19&gt;=1.2,D19&lt;1.55,H19&gt;=6.927,D19&gt;=0.8),4.6,IF(AND(D19&gt;=1.45,B19&gt;=2.75,G19&lt;0.735,A19&lt;6.25,D19&gt;=1.2,D19&lt;1.55,H19&gt;=6.927,D19&gt;=0.8),4.5,IF(AND(H19&lt;12.582,A19&gt;=6.4,D19&gt;=1.45,A19&gt;=6.25,D19&gt;=1.2,D19&lt;1.55,H19&gt;=6.927,D19&gt;=0.8),4.66,IF(AND(H19&gt;=12.582,A19&gt;=6.4,D19&gt;=1.45,A19&gt;=6.25,D19&gt;=1.2,D19&lt;1.55,H19&gt;=6.927,D19&gt;=0.8),4.9,IF(AND(B19&lt;2.75,G19&lt;0.576,D19&lt;2.15,A19&gt;=6.2,A19&lt;7.25,D19&gt;=1.55,H19&gt;=6.927,D19&gt;=0.8),5.3,IF(AND(G19&gt;=0.395,B19&gt;=2.75,G19&lt;0.576,D19&lt;2.15,A19&gt;=6.2,A19&lt;7.25,D19&gt;=1.55,H19&gt;=6.927,D19&gt;=0.8),5.6,IF(AND(D19&gt;=1.9,G19&lt;0.395,B19&gt;=2.75,G19&lt;0.576,D19&lt;2.15,A19&gt;=6.2,A19&lt;7.25,D19&gt;=1.55,H19&gt;=6.927,D19&gt;=0.8),5.333,IF(AND(B19&lt;2.95,D19&lt;1.9,G19&lt;0.395,B19&gt;=2.75,G19&lt;0.576,D19&lt;2.15,A19&gt;=6.2,A19&lt;7.25,D19&gt;=1.55,H19&gt;=6.927,D19&gt;=0.8),5.6,IF(AND(B19&gt;=2.95,D19&lt;1.9,G19&lt;0.395,B19&gt;=2.75,G19&lt;0.576,D19&lt;2.15,A19&gt;=6.2,A19&lt;7.25,D19&gt;=1.55,H19&gt;=6.927,D19&gt;=0.8),5.5,"shouldnthappen"))))))))))))))))))))))))))))))))))))</f>
        <v>1.433</v>
      </c>
      <c r="AK19" s="1" t="n">
        <f aca="false">IF(AND(H19&lt;5.85,B19&lt;3.65,F19&lt;1.5),1,IF(AND(B19&gt;=3.95,B19&gt;=3.65,F19&lt;1.5),1.433,IF(AND(A19&lt;5.15,F19&lt;2.5,F19&gt;=1.5),3.075,IF(AND(D19&gt;=0.35,H19&gt;=5.85,B19&lt;3.65,F19&lt;1.5),1.5,IF(AND(G19&lt;0.168,B19&lt;3.95,B19&gt;=3.65,F19&lt;1.5),1.7,IF(AND(H19&lt;5.767,A19&lt;7.25,F19&gt;=2.5,F19&gt;=1.5),4.5,IF(AND(D19&lt;1.9,A19&gt;=7.25,F19&gt;=2.5,F19&gt;=1.5),6.3,IF(AND(D19&gt;=1.9,A19&gt;=7.25,F19&gt;=2.5,F19&gt;=1.5),6.575,IF(AND(B19&lt;3.75,G19&gt;=0.168,B19&lt;3.95,B19&gt;=3.65,F19&lt;1.5),1.5,IF(AND(B19&gt;=3.75,G19&gt;=0.168,B19&lt;3.95,B19&gt;=3.65,F19&lt;1.5),1.6,IF(AND(D19&gt;=1.35,A19&lt;6.15,A19&gt;=5.15,F19&lt;2.5,F19&gt;=1.5),4.42,IF(AND(D19&lt;1.4,A19&gt;=6.15,A19&gt;=5.15,F19&lt;2.5,F19&gt;=1.5),4.5,IF(AND(D19&gt;=1.4,A19&gt;=6.15,A19&gt;=5.15,F19&lt;2.5,F19&gt;=1.5),4.675,IF(AND(D19&lt;0.15,H19&lt;11.218,D19&lt;0.35,H19&gt;=5.85,B19&lt;3.65,F19&lt;1.5),1.5,IF(AND(D19&lt;0.15,H19&gt;=11.218,D19&lt;0.35,H19&gt;=5.85,B19&lt;3.65,F19&lt;1.5),1.1,IF(AND(B19&lt;2.7,D19&lt;1.35,A19&lt;6.15,A19&gt;=5.15,F19&lt;2.5,F19&gt;=1.5),3.82,IF(AND(A19&lt;6.15,G19&gt;=0.755,H19&gt;=5.767,A19&lt;7.25,F19&gt;=2.5,F19&gt;=1.5),4.98,IF(AND(A19&gt;=6.15,G19&gt;=0.755,H19&gt;=5.767,A19&lt;7.25,F19&gt;=2.5,F19&gt;=1.5),5.3,IF(AND(B19&lt;3.4,D19&gt;=0.15,H19&lt;11.218,D19&lt;0.35,H19&gt;=5.85,B19&lt;3.65,F19&lt;1.5),1.4,IF(AND(B19&gt;=3.4,D19&gt;=0.15,H19&lt;11.218,D19&lt;0.35,H19&gt;=5.85,B19&lt;3.65,F19&lt;1.5),1.3,IF(AND(H19&lt;11.731,D19&gt;=0.15,H19&gt;=11.218,D19&lt;0.35,H19&gt;=5.85,B19&lt;3.65,F19&lt;1.5),1.2,IF(AND(H19&lt;9.053,B19&gt;=2.7,D19&lt;1.35,A19&lt;6.15,A19&gt;=5.15,F19&lt;2.5,F19&gt;=1.5),3.85,IF(AND(D19&gt;=2.1,B19&lt;2.85,G19&lt;0.755,H19&gt;=5.767,A19&lt;7.25,F19&gt;=2.5,F19&gt;=1.5),5.6,IF(AND(D19&gt;=2.45,B19&gt;=2.85,G19&lt;0.755,H19&gt;=5.767,A19&lt;7.25,F19&gt;=2.5,F19&gt;=1.5),5.8,IF(AND(B19&gt;=3.45,H19&gt;=11.731,D19&gt;=0.15,H19&gt;=11.218,D19&lt;0.35,H19&gt;=5.85,B19&lt;3.65,F19&lt;1.5),1.3,IF(AND(A19&lt;5.9,H19&gt;=9.053,B19&gt;=2.7,D19&lt;1.35,A19&lt;6.15,A19&gt;=5.15,F19&lt;2.5,F19&gt;=1.5),4.3,IF(AND(A19&gt;=5.9,H19&gt;=9.053,B19&gt;=2.7,D19&lt;1.35,A19&lt;6.15,A19&gt;=5.15,F19&lt;2.5,F19&gt;=1.5),4,IF(AND(G19&gt;=0.519,D19&lt;2.1,B19&lt;2.85,G19&lt;0.755,H19&gt;=5.767,A19&lt;7.25,F19&gt;=2.5,F19&gt;=1.5),4.9,IF(AND(A19&gt;=7.05,D19&lt;2.45,B19&gt;=2.85,G19&lt;0.755,H19&gt;=5.767,A19&lt;7.25,F19&gt;=2.5,F19&gt;=1.5),5.8,IF(AND(H19&lt;14.396,B19&lt;3.45,H19&gt;=11.731,D19&gt;=0.15,H19&gt;=11.218,D19&lt;0.35,H19&gt;=5.85,B19&lt;3.65,F19&lt;1.5),1.44,IF(AND(H19&gt;=14.396,B19&lt;3.45,H19&gt;=11.731,D19&gt;=0.15,H19&gt;=11.218,D19&lt;0.35,H19&gt;=5.85,B19&lt;3.65,F19&lt;1.5),1.3,IF(AND(G19&lt;0.282,G19&lt;0.519,D19&lt;2.1,B19&lt;2.85,G19&lt;0.755,H19&gt;=5.767,A19&lt;7.25,F19&gt;=2.5,F19&gt;=1.5),5.1,IF(AND(G19&gt;=0.282,G19&lt;0.519,D19&lt;2.1,B19&lt;2.85,G19&lt;0.755,H19&gt;=5.767,A19&lt;7.25,F19&gt;=2.5,F19&gt;=1.5),5.3,IF(AND(A19&lt;6.4,D19&lt;1.9,A19&lt;7.05,D19&lt;2.45,B19&gt;=2.85,G19&lt;0.755,H19&gt;=5.767,A19&lt;7.25,F19&gt;=2.5,F19&gt;=1.5),5.6,IF(AND(A19&gt;=6.4,D19&lt;1.9,A19&lt;7.05,D19&lt;2.45,B19&gt;=2.85,G19&lt;0.755,H19&gt;=5.767,A19&lt;7.25,F19&gt;=2.5,F19&gt;=1.5),5.5,IF(AND(H19&lt;8.884,D19&gt;=1.9,A19&lt;7.05,D19&lt;2.45,B19&gt;=2.85,G19&lt;0.755,H19&gt;=5.767,A19&lt;7.25,F19&gt;=2.5,F19&gt;=1.5),5.3,IF(AND(H19&gt;=8.884,D19&gt;=1.9,A19&lt;7.05,D19&lt;2.45,B19&gt;=2.85,G19&lt;0.755,H19&gt;=5.767,A19&lt;7.25,F19&gt;=2.5,F19&gt;=1.5),5.52,"shouldnthappen")))))))))))))))))))))))))))))))))))))</f>
        <v>1.7</v>
      </c>
      <c r="AL19" s="1" t="n">
        <f aca="false">IF(AND(H19&lt;5.85,A19&lt;5.05,D19&lt;0.8),1,IF(AND(B19&lt;3.35,A19&gt;=5.05,D19&lt;0.8),1.7,IF(AND(D19&gt;=2.45,F19&gt;=2.5,D19&gt;=0.8),6.05,IF(AND(H19&gt;=11.218,H19&gt;=5.85,A19&lt;5.05,D19&lt;0.8),1.28,IF(AND(G19&gt;=0.948,B19&gt;=3.35,A19&gt;=5.05,D19&lt;0.8),1.7,IF(AND(G19&gt;=0.423,H19&lt;11.218,H19&gt;=5.85,A19&lt;5.05,D19&lt;0.8),1.3,IF(AND(B19&lt;3.6,G19&lt;0.948,B19&gt;=3.35,A19&gt;=5.05,D19&lt;0.8),1.4,IF(AND(H19&lt;10.258,D19&lt;1.15,A19&lt;5.9,F19&lt;2.5,D19&gt;=0.8),3.36,IF(AND(H19&gt;=10.258,D19&lt;1.15,A19&lt;5.9,F19&lt;2.5,D19&gt;=0.8),3.9,IF(AND(A19&lt;5.3,D19&gt;=1.15,A19&lt;5.9,F19&lt;2.5,D19&gt;=0.8),3.9,IF(AND(D19&lt;1.55,B19&lt;2.75,A19&gt;=5.9,F19&lt;2.5,D19&gt;=0.8),4.64,IF(AND(D19&gt;=1.55,B19&lt;2.75,A19&gt;=5.9,F19&lt;2.5,D19&gt;=0.8),5.1,IF(AND(D19&gt;=1.6,B19&gt;=2.75,A19&gt;=5.9,F19&lt;2.5,D19&gt;=0.8),5,IF(AND(H19&lt;5.767,H19&lt;8.598,D19&lt;2.45,F19&gt;=2.5,D19&gt;=0.8),4.5,IF(AND(A19&lt;6.25,H19&gt;=8.598,D19&lt;2.45,F19&gt;=2.5,D19&gt;=0.8),5.02,IF(AND(B19&lt;3.55,G19&lt;0.423,H19&lt;11.218,H19&gt;=5.85,A19&lt;5.05,D19&lt;0.8),1.525,IF(AND(B19&gt;=3.55,G19&lt;0.423,H19&lt;11.218,H19&gt;=5.85,A19&lt;5.05,D19&lt;0.8),1.4,IF(AND(H19&gt;=13.932,B19&gt;=3.6,G19&lt;0.948,B19&gt;=3.35,A19&gt;=5.05,D19&lt;0.8),1.65,IF(AND(G19&gt;=0.652,A19&gt;=5.3,D19&gt;=1.15,A19&lt;5.9,F19&lt;2.5,D19&gt;=0.8),3.8,IF(AND(D19&lt;1.35,D19&lt;1.6,B19&gt;=2.75,A19&gt;=5.9,F19&lt;2.5,D19&gt;=0.8),4.42,IF(AND(H19&lt;6.656,H19&gt;=5.767,H19&lt;8.598,D19&lt;2.45,F19&gt;=2.5,D19&gt;=0.8),5.033,IF(AND(H19&gt;=6.656,H19&gt;=5.767,H19&lt;8.598,D19&lt;2.45,F19&gt;=2.5,D19&gt;=0.8),5.1,IF(AND(G19&gt;=0.885,A19&gt;=6.25,H19&gt;=8.598,D19&lt;2.45,F19&gt;=2.5,D19&gt;=0.8),5.2,IF(AND(H19&lt;6.926,H19&lt;13.932,B19&gt;=3.6,G19&lt;0.948,B19&gt;=3.35,A19&gt;=5.05,D19&lt;0.8),1.433,IF(AND(H19&gt;=6.926,H19&lt;13.932,B19&gt;=3.6,G19&lt;0.948,B19&gt;=3.35,A19&gt;=5.05,D19&lt;0.8),1.5,IF(AND(A19&lt;5.65,G19&lt;0.652,A19&gt;=5.3,D19&gt;=1.15,A19&lt;5.9,F19&lt;2.5,D19&gt;=0.8),4.36,IF(AND(A19&gt;=5.65,G19&lt;0.652,A19&gt;=5.3,D19&gt;=1.15,A19&lt;5.9,F19&lt;2.5,D19&gt;=0.8),4.2,IF(AND(H19&gt;=13.561,D19&gt;=1.35,D19&lt;1.6,B19&gt;=2.75,A19&gt;=5.9,F19&lt;2.5,D19&gt;=0.8),4.767,IF(AND(H19&lt;9.091,G19&lt;0.885,A19&gt;=6.25,H19&gt;=8.598,D19&lt;2.45,F19&gt;=2.5,D19&gt;=0.8),6.3,IF(AND(H19&gt;=12.206,H19&lt;13.561,D19&gt;=1.35,D19&lt;1.6,B19&gt;=2.75,A19&gt;=5.9,F19&lt;2.5,D19&gt;=0.8),4.4,IF(AND(D19&gt;=2.25,H19&gt;=9.091,G19&lt;0.885,A19&gt;=6.25,H19&gt;=8.598,D19&lt;2.45,F19&gt;=2.5,D19&gt;=0.8),5.9,IF(AND(B19&lt;3.05,H19&lt;12.206,H19&lt;13.561,D19&gt;=1.35,D19&lt;1.6,B19&gt;=2.75,A19&gt;=5.9,F19&lt;2.5,D19&gt;=0.8),4.6,IF(AND(B19&gt;=3.05,H19&lt;12.206,H19&lt;13.561,D19&gt;=1.35,D19&lt;1.6,B19&gt;=2.75,A19&gt;=5.9,F19&lt;2.5,D19&gt;=0.8),4.7,IF(AND(G19&gt;=0.596,D19&lt;2.25,H19&gt;=9.091,G19&lt;0.885,A19&gt;=6.25,H19&gt;=8.598,D19&lt;2.45,F19&gt;=2.5,D19&gt;=0.8),5.1,IF(AND(G19&gt;=0.379,G19&lt;0.596,D19&lt;2.25,H19&gt;=9.091,G19&lt;0.885,A19&gt;=6.25,H19&gt;=8.598,D19&lt;2.45,F19&gt;=2.5,D19&gt;=0.8),5.767,IF(AND(D19&lt;2.15,G19&lt;0.379,G19&lt;0.596,D19&lt;2.25,H19&gt;=9.091,G19&lt;0.885,A19&gt;=6.25,H19&gt;=8.598,D19&lt;2.45,F19&gt;=2.5,D19&gt;=0.8),5.4,IF(AND(D19&gt;=2.15,G19&lt;0.379,G19&lt;0.596,D19&lt;2.25,H19&gt;=9.091,G19&lt;0.885,A19&gt;=6.25,H19&gt;=8.598,D19&lt;2.45,F19&gt;=2.5,D19&gt;=0.8),5.6,"shouldnthappen")))))))))))))))))))))))))))))))))))))</f>
        <v>1.5</v>
      </c>
      <c r="AM19" s="1" t="n">
        <f aca="false">IF(AND(H19&lt;5.245,D19&lt;0.8),1,IF(AND(A19&lt;4.5,H19&gt;=5.245,D19&lt;0.8),1.35,IF(AND(D19&gt;=0.5,A19&gt;=4.5,H19&gt;=5.245,D19&lt;0.8),1.6,IF(AND(H19&lt;7.25,B19&lt;2.6,A19&lt;6.15,D19&gt;=0.8),4.375,IF(AND(H19&gt;=7.25,B19&lt;2.6,A19&lt;6.15,D19&gt;=0.8),3.075,IF(AND(H19&lt;13.935,A19&gt;=7.05,A19&gt;=6.15,D19&gt;=0.8),6.067,IF(AND(H19&gt;=13.935,A19&gt;=7.05,A19&gt;=6.15,D19&gt;=0.8),6.525,IF(AND(G19&gt;=0.948,D19&lt;0.5,A19&gt;=4.5,H19&gt;=5.245,D19&lt;0.8),1.7,IF(AND(G19&lt;0.568,D19&gt;=1.55,B19&gt;=2.6,A19&lt;6.15,D19&gt;=0.8),5.1,IF(AND(G19&gt;=0.568,D19&gt;=1.55,B19&gt;=2.6,A19&lt;6.15,D19&gt;=0.8),5,IF(AND(A19&gt;=6.6,B19&gt;=3.15,A19&lt;7.05,A19&gt;=6.15,D19&gt;=0.8),5.78,IF(AND(G19&lt;0.165,G19&lt;0.273,D19&lt;1.55,B19&gt;=2.6,A19&lt;6.15,D19&gt;=0.8),4.1,IF(AND(G19&gt;=0.165,G19&lt;0.273,D19&lt;1.55,B19&gt;=2.6,A19&lt;6.15,D19&gt;=0.8),4.5,IF(AND(D19&lt;1.35,G19&gt;=0.273,D19&lt;1.55,B19&gt;=2.6,A19&lt;6.15,D19&gt;=0.8),4.08,IF(AND(D19&gt;=1.35,G19&gt;=0.273,D19&lt;1.55,B19&gt;=2.6,A19&lt;6.15,D19&gt;=0.8),4.4,IF(AND(D19&lt;1.45,F19&lt;2.5,B19&lt;3.15,A19&lt;7.05,A19&gt;=6.15,D19&gt;=0.8),4.38,IF(AND(D19&gt;=1.45,F19&lt;2.5,B19&lt;3.15,A19&lt;7.05,A19&gt;=6.15,D19&gt;=0.8),4.75,IF(AND(D19&gt;=2.25,F19&gt;=2.5,B19&lt;3.15,A19&lt;7.05,A19&gt;=6.15,D19&gt;=0.8),5.16,IF(AND(H19&lt;11.488,A19&lt;6.6,B19&gt;=3.15,A19&lt;7.05,A19&gt;=6.15,D19&gt;=0.8),6,IF(AND(H19&gt;=14.396,D19&lt;0.25,G19&lt;0.948,D19&lt;0.5,A19&gt;=4.5,H19&gt;=5.245,D19&lt;0.8),1.3,IF(AND(A19&gt;=5.55,D19&gt;=0.25,G19&lt;0.948,D19&lt;0.5,A19&gt;=4.5,H19&gt;=5.245,D19&lt;0.8),1.7,IF(AND(D19&lt;1.85,D19&lt;2.25,F19&gt;=2.5,B19&lt;3.15,A19&lt;7.05,A19&gt;=6.15,D19&gt;=0.8),5.6,IF(AND(G19&lt;0.669,H19&gt;=11.488,A19&lt;6.6,B19&gt;=3.15,A19&lt;7.05,A19&gt;=6.15,D19&gt;=0.8),4.7,IF(AND(G19&gt;=0.669,H19&gt;=11.488,A19&lt;6.6,B19&gt;=3.15,A19&lt;7.05,A19&gt;=6.15,D19&gt;=0.8),5.22,IF(AND(H19&lt;6.543,H19&lt;14.396,D19&lt;0.25,G19&lt;0.948,D19&lt;0.5,A19&gt;=4.5,H19&gt;=5.245,D19&lt;0.8),1.4,IF(AND(A19&lt;4.95,A19&lt;5.55,D19&gt;=0.25,G19&lt;0.948,D19&lt;0.5,A19&gt;=4.5,H19&gt;=5.245,D19&lt;0.8),1.4,IF(AND(A19&gt;=4.95,A19&lt;5.55,D19&gt;=0.25,G19&lt;0.948,D19&lt;0.5,A19&gt;=4.5,H19&gt;=5.245,D19&lt;0.8),1.48,IF(AND(H19&lt;10.667,D19&gt;=1.85,D19&lt;2.25,F19&gt;=2.5,B19&lt;3.15,A19&lt;7.05,A19&gt;=6.15,D19&gt;=0.8),5.25,IF(AND(H19&gt;=10.667,D19&gt;=1.85,D19&lt;2.25,F19&gt;=2.5,B19&lt;3.15,A19&lt;7.05,A19&gt;=6.15,D19&gt;=0.8),5.55,IF(AND(G19&lt;0.063,H19&gt;=6.543,H19&lt;14.396,D19&lt;0.25,G19&lt;0.948,D19&lt;0.5,A19&gt;=4.5,H19&gt;=5.245,D19&lt;0.8),1.4,IF(AND(H19&lt;9.212,G19&gt;=0.063,H19&gt;=6.543,H19&lt;14.396,D19&lt;0.25,G19&lt;0.948,D19&lt;0.5,A19&gt;=4.5,H19&gt;=5.245,D19&lt;0.8),1.475,IF(AND(H19&gt;=9.212,G19&gt;=0.063,H19&gt;=6.543,H19&lt;14.396,D19&lt;0.25,G19&lt;0.948,D19&lt;0.5,A19&gt;=4.5,H19&gt;=5.245,D19&lt;0.8),1.5,"shouldnthappen"))))))))))))))))))))))))))))))))</f>
        <v>1.48</v>
      </c>
      <c r="AN19" s="1" t="n">
        <f aca="false">IF(AND(D19&lt;0.7,A19&gt;=5.55),1.633,IF(AND(G19&lt;0.38,B19&lt;2.8,A19&lt;5.55),4.3,IF(AND(G19&gt;=0.38,B19&lt;2.8,A19&lt;5.55),3.325,IF(AND(D19&gt;=0.35,B19&gt;=2.8,A19&lt;5.55),1.6,IF(AND(B19&gt;=3.4,A19&lt;4.8,D19&lt;0.35,B19&gt;=2.8,A19&lt;5.55),1,IF(AND(H19&gt;=11.789,A19&lt;5.9,D19&lt;1.55,D19&gt;=0.7,A19&gt;=5.55),4.325,IF(AND(F19&gt;=2.5,A19&gt;=5.9,D19&lt;1.55,D19&gt;=0.7,A19&gt;=5.55),5.05,IF(AND(D19&lt;1.9,A19&gt;=7.25,D19&gt;=1.55,D19&gt;=0.7,A19&gt;=5.55),6.3,IF(AND(D19&gt;=1.9,A19&gt;=7.25,D19&gt;=1.55,D19&gt;=0.7,A19&gt;=5.55),6.4,IF(AND(A19&lt;4.35,B19&lt;3.4,A19&lt;4.8,D19&lt;0.35,B19&gt;=2.8,A19&lt;5.55),1.1,IF(AND(G19&gt;=0.934,B19&lt;3.45,A19&gt;=4.8,D19&lt;0.35,B19&gt;=2.8,A19&lt;5.55),1.7,IF(AND(H19&gt;=14.877,B19&gt;=3.45,A19&gt;=4.8,D19&lt;0.35,B19&gt;=2.8,A19&lt;5.55),1.3,IF(AND(B19&lt;2.6,H19&lt;11.789,A19&lt;5.9,D19&lt;1.55,D19&gt;=0.7,A19&gt;=5.55),3.9,IF(AND(B19&gt;=2.6,H19&lt;11.789,A19&lt;5.9,D19&lt;1.55,D19&gt;=0.7,A19&gt;=5.55),4.26,IF(AND(A19&lt;6.6,F19&lt;2.5,A19&gt;=5.9,D19&lt;1.55,D19&gt;=0.7,A19&gt;=5.55),4.625,IF(AND(A19&gt;=6.6,F19&lt;2.5,A19&gt;=5.9,D19&lt;1.55,D19&gt;=0.7,A19&gt;=5.55),4.475,IF(AND(B19&lt;2.6,D19&lt;2.05,A19&lt;7.25,D19&gt;=1.55,D19&gt;=0.7,A19&gt;=5.55),5.8,IF(AND(G19&gt;=0.743,D19&gt;=2.05,A19&lt;7.25,D19&gt;=1.55,D19&gt;=0.7,A19&gt;=5.55),5.1,IF(AND(G19&lt;0.422,A19&gt;=4.35,B19&lt;3.4,A19&lt;4.8,D19&lt;0.35,B19&gt;=2.8,A19&lt;5.55),1.367,IF(AND(G19&gt;=0.422,A19&gt;=4.35,B19&lt;3.4,A19&lt;4.8,D19&lt;0.35,B19&gt;=2.8,A19&lt;5.55),1.3,IF(AND(A19&lt;5.05,G19&lt;0.934,B19&lt;3.45,A19&gt;=4.8,D19&lt;0.35,B19&gt;=2.8,A19&lt;5.55),1.525,IF(AND(A19&gt;=5.05,G19&lt;0.934,B19&lt;3.45,A19&gt;=4.8,D19&lt;0.35,B19&gt;=2.8,A19&lt;5.55),1.5,IF(AND(G19&gt;=0.585,H19&lt;14.877,B19&gt;=3.45,A19&gt;=4.8,D19&lt;0.35,B19&gt;=2.8,A19&lt;5.55),1.54,IF(AND(G19&gt;=0.537,G19&lt;0.743,D19&gt;=2.05,A19&lt;7.25,D19&gt;=1.55,D19&gt;=0.7,A19&gt;=5.55),5.833,IF(AND(D19&gt;=0.25,G19&lt;0.585,H19&lt;14.877,B19&gt;=3.45,A19&gt;=4.8,D19&lt;0.35,B19&gt;=2.8,A19&lt;5.55),1.367,IF(AND(D19&lt;1.75,H19&lt;13.795,B19&gt;=2.6,D19&lt;2.05,A19&lt;7.25,D19&gt;=1.55,D19&gt;=0.7,A19&gt;=5.55),5.45,IF(AND(B19&lt;2.85,H19&gt;=13.795,B19&gt;=2.6,D19&lt;2.05,A19&lt;7.25,D19&gt;=1.55,D19&gt;=0.7,A19&gt;=5.55),5.1,IF(AND(B19&gt;=2.85,H19&gt;=13.795,B19&gt;=2.6,D19&lt;2.05,A19&lt;7.25,D19&gt;=1.55,D19&gt;=0.7,A19&gt;=5.55),4.82,IF(AND(G19&lt;0.353,G19&lt;0.537,G19&lt;0.743,D19&gt;=2.05,A19&lt;7.25,D19&gt;=1.55,D19&gt;=0.7,A19&gt;=5.55),5.425,IF(AND(G19&gt;=0.353,G19&lt;0.537,G19&lt;0.743,D19&gt;=2.05,A19&lt;7.25,D19&gt;=1.55,D19&gt;=0.7,A19&gt;=5.55),5.62,IF(AND(G19&lt;0.311,D19&lt;0.25,G19&lt;0.585,H19&lt;14.877,B19&gt;=3.45,A19&gt;=4.8,D19&lt;0.35,B19&gt;=2.8,A19&lt;5.55),1.5,IF(AND(G19&gt;=0.311,D19&lt;0.25,G19&lt;0.585,H19&lt;14.877,B19&gt;=3.45,A19&gt;=4.8,D19&lt;0.35,B19&gt;=2.8,A19&lt;5.55),1.4,IF(AND(B19&gt;=3.1,D19&gt;=1.75,H19&lt;13.795,B19&gt;=2.6,D19&lt;2.05,A19&lt;7.25,D19&gt;=1.55,D19&gt;=0.7,A19&gt;=5.55),5.1,IF(AND(B19&lt;2.85,B19&lt;3.1,D19&gt;=1.75,H19&lt;13.795,B19&gt;=2.6,D19&lt;2.05,A19&lt;7.25,D19&gt;=1.55,D19&gt;=0.7,A19&gt;=5.55),5.2,IF(AND(B19&gt;=2.85,B19&lt;3.1,D19&gt;=1.75,H19&lt;13.795,B19&gt;=2.6,D19&lt;2.05,A19&lt;7.25,D19&gt;=1.55,D19&gt;=0.7,A19&gt;=5.55),5.2,"shouldnthappen")))))))))))))))))))))))))))))))))))</f>
        <v>1.6</v>
      </c>
      <c r="AO19" s="1" t="n">
        <f aca="false">IF(AND(H19&gt;=14.529,G19&lt;0.633,D19&lt;0.8),1.3,IF(AND(A19&lt;5.05,G19&gt;=0.633,D19&lt;0.8),1.35,IF(AND(H19&gt;=14.379,H19&lt;14.529,G19&lt;0.633,D19&lt;0.8),1.7,IF(AND(B19&lt;3.35,A19&gt;=5.05,G19&gt;=0.633,D19&lt;0.8),1.7,IF(AND(D19&gt;=1.45,A19&lt;5.95,F19&lt;2.5,D19&gt;=0.8),4.5,IF(AND(D19&lt;1.35,A19&gt;=5.95,F19&lt;2.5,D19&gt;=0.8),4,IF(AND(D19&lt;1.85,G19&gt;=0.845,F19&gt;=2.5,D19&gt;=0.8),4.8,IF(AND(B19&gt;=4.3,H19&lt;14.379,H19&lt;14.529,G19&lt;0.633,D19&lt;0.8),1.5,IF(AND(A19&lt;5.25,B19&gt;=3.35,A19&gt;=5.05,G19&gt;=0.633,D19&lt;0.8),1.55,IF(AND(A19&gt;=5.25,B19&gt;=3.35,A19&gt;=5.05,G19&gt;=0.633,D19&lt;0.8),1.633,IF(AND(A19&lt;5.05,D19&lt;1.45,A19&lt;5.95,F19&lt;2.5,D19&gt;=0.8),3.3,IF(AND(G19&lt;0.293,D19&gt;=1.35,A19&gt;=5.95,F19&lt;2.5,D19&gt;=0.8),5,IF(AND(A19&gt;=6.6,D19&lt;2.05,G19&lt;0.845,F19&gt;=2.5,D19&gt;=0.8),5.8,IF(AND(B19&lt;3.05,D19&gt;=2.05,G19&lt;0.845,F19&gt;=2.5,D19&gt;=0.8),6.15,IF(AND(B19&lt;2.9,D19&gt;=1.85,G19&gt;=0.845,F19&gt;=2.5,D19&gt;=0.8),5.1,IF(AND(B19&gt;=2.9,D19&gt;=1.85,G19&gt;=0.845,F19&gt;=2.5,D19&gt;=0.8),5.2,IF(AND(B19&gt;=3.8,B19&lt;4.3,H19&lt;14.379,H19&lt;14.529,G19&lt;0.633,D19&lt;0.8),1.333,IF(AND(A19&lt;6.25,G19&gt;=0.293,D19&gt;=1.35,A19&gt;=5.95,F19&lt;2.5,D19&gt;=0.8),4.6,IF(AND(H19&lt;10.351,A19&lt;6.6,D19&lt;2.05,G19&lt;0.845,F19&gt;=2.5,D19&gt;=0.8),5.4,IF(AND(G19&gt;=0.364,B19&gt;=3.05,D19&gt;=2.05,G19&lt;0.845,F19&gt;=2.5,D19&gt;=0.8),5.66,IF(AND(G19&gt;=0.447,B19&lt;3.8,B19&lt;4.3,H19&lt;14.379,H19&lt;14.529,G19&lt;0.633,D19&lt;0.8),1.3,IF(AND(H19&lt;6.247,A19&lt;5.65,A19&gt;=5.05,D19&lt;1.45,A19&lt;5.95,F19&lt;2.5,D19&gt;=0.8),4.033,IF(AND(D19&lt;1.25,A19&gt;=5.65,A19&gt;=5.05,D19&lt;1.45,A19&lt;5.95,F19&lt;2.5,D19&gt;=0.8),3.88,IF(AND(D19&gt;=1.25,A19&gt;=5.65,A19&gt;=5.05,D19&lt;1.45,A19&lt;5.95,F19&lt;2.5,D19&gt;=0.8),4.35,IF(AND(B19&lt;2.65,A19&gt;=6.25,G19&gt;=0.293,D19&gt;=1.35,A19&gt;=5.95,F19&lt;2.5,D19&gt;=0.8),4.9,IF(AND(B19&lt;2.75,H19&gt;=10.351,A19&lt;6.6,D19&lt;2.05,G19&lt;0.845,F19&gt;=2.5,D19&gt;=0.8),5.1,IF(AND(B19&gt;=2.75,H19&gt;=10.351,A19&lt;6.6,D19&lt;2.05,G19&lt;0.845,F19&gt;=2.5,D19&gt;=0.8),4.95,IF(AND(B19&lt;3.15,G19&lt;0.364,B19&gt;=3.05,D19&gt;=2.05,G19&lt;0.845,F19&gt;=2.5,D19&gt;=0.8),5.28,IF(AND(B19&gt;=3.15,G19&lt;0.364,B19&gt;=3.05,D19&gt;=2.05,G19&lt;0.845,F19&gt;=2.5,D19&gt;=0.8),5.5,IF(AND(H19&lt;9.212,G19&lt;0.447,B19&lt;3.8,B19&lt;4.3,H19&lt;14.379,H19&lt;14.529,G19&lt;0.633,D19&lt;0.8),1.4,IF(AND(G19&lt;0.356,H19&gt;=6.247,A19&lt;5.65,A19&gt;=5.05,D19&lt;1.45,A19&lt;5.95,F19&lt;2.5,D19&gt;=0.8),4.2,IF(AND(B19&lt;3,B19&gt;=2.65,A19&gt;=6.25,G19&gt;=0.293,D19&gt;=1.35,A19&gt;=5.95,F19&lt;2.5,D19&gt;=0.8),4.6,IF(AND(B19&gt;=3,B19&gt;=2.65,A19&gt;=6.25,G19&gt;=0.293,D19&gt;=1.35,A19&gt;=5.95,F19&lt;2.5,D19&gt;=0.8),4.7,IF(AND(A19&lt;5.05,H19&gt;=9.212,G19&lt;0.447,B19&lt;3.8,B19&lt;4.3,H19&lt;14.379,H19&lt;14.529,G19&lt;0.633,D19&lt;0.8),1.533,IF(AND(A19&gt;=5.05,H19&gt;=9.212,G19&lt;0.447,B19&lt;3.8,B19&lt;4.3,H19&lt;14.379,H19&lt;14.529,G19&lt;0.633,D19&lt;0.8),1.425,IF(AND(A19&lt;5.35,G19&gt;=0.356,H19&gt;=6.247,A19&lt;5.65,A19&gt;=5.05,D19&lt;1.45,A19&lt;5.95,F19&lt;2.5,D19&gt;=0.8),3.9,IF(AND(A19&gt;=5.35,G19&gt;=0.356,H19&gt;=6.247,A19&lt;5.65,A19&gt;=5.05,D19&lt;1.45,A19&lt;5.95,F19&lt;2.5,D19&gt;=0.8),3.72,"shouldnthappen")))))))))))))))))))))))))))))))))))))</f>
        <v>1.333</v>
      </c>
      <c r="AP19" s="1" t="n">
        <f aca="false">IF(AND(F19&gt;=1.5,A19&lt;5.55),3.84,IF(AND(G19&gt;=0.52,A19&lt;4.75,F19&lt;1.5,A19&lt;5.55),1.16,IF(AND(A19&lt;5.65,A19&lt;5.85,D19&lt;1.55,A19&gt;=5.55),4.2,IF(AND(A19&gt;=5.65,A19&lt;5.85,D19&lt;1.55,A19&gt;=5.55),3.167,IF(AND(G19&gt;=0.798,A19&gt;=5.85,D19&lt;1.55,A19&gt;=5.55),4,IF(AND(F19&lt;2.5,H19&lt;14.1,D19&gt;=1.55,A19&gt;=5.55),4.84,IF(AND(A19&lt;7.2,H19&gt;=14.1,D19&gt;=1.55,A19&gt;=5.55),5.633,IF(AND(A19&gt;=7.2,H19&gt;=14.1,D19&gt;=1.55,A19&gt;=5.55),6.6,IF(AND(G19&lt;0.161,G19&lt;0.52,A19&lt;4.75,F19&lt;1.5,A19&lt;5.55),1.5,IF(AND(D19&gt;=0.5,G19&lt;0.676,A19&gt;=4.75,F19&lt;1.5,A19&lt;5.55),1.6,IF(AND(H19&lt;11.016,G19&gt;=0.676,A19&gt;=4.75,F19&lt;1.5,A19&lt;5.55),1.75,IF(AND(G19&lt;0.209,G19&lt;0.798,A19&gt;=5.85,D19&lt;1.55,A19&gt;=5.55),4.5,IF(AND(G19&gt;=0.74,F19&gt;=2.5,H19&lt;14.1,D19&gt;=1.55,A19&gt;=5.55),6.225,IF(AND(B19&lt;2.95,G19&gt;=0.161,G19&lt;0.52,A19&lt;4.75,F19&lt;1.5,A19&lt;5.55),1.4,IF(AND(B19&gt;=2.95,G19&gt;=0.161,G19&lt;0.52,A19&lt;4.75,F19&lt;1.5,A19&lt;5.55),1.34,IF(AND(B19&lt;3.15,D19&lt;0.5,G19&lt;0.676,A19&gt;=4.75,F19&lt;1.5,A19&lt;5.55),1.52,IF(AND(D19&lt;0.25,H19&gt;=11.016,G19&gt;=0.676,A19&gt;=4.75,F19&lt;1.5,A19&lt;5.55),1.567,IF(AND(D19&gt;=0.25,H19&gt;=11.016,G19&gt;=0.676,A19&gt;=4.75,F19&lt;1.5,A19&lt;5.55),1.5,IF(AND(H19&lt;7.47,G19&gt;=0.209,G19&lt;0.798,A19&gt;=5.85,D19&lt;1.55,A19&gt;=5.55),5.05,IF(AND(B19&lt;2.85,G19&lt;0.74,F19&gt;=2.5,H19&lt;14.1,D19&gt;=1.55,A19&gt;=5.55),5.35,IF(AND(B19&lt;3.3,B19&gt;=3.15,D19&lt;0.5,G19&lt;0.676,A19&gt;=4.75,F19&lt;1.5,A19&lt;5.55),1.2,IF(AND(D19&lt;1.45,H19&gt;=7.47,G19&gt;=0.209,G19&lt;0.798,A19&gt;=5.85,D19&lt;1.55,A19&gt;=5.55),4.66,IF(AND(D19&gt;=1.45,H19&gt;=7.47,G19&gt;=0.209,G19&lt;0.798,A19&gt;=5.85,D19&lt;1.55,A19&gt;=5.55),4.64,IF(AND(A19&gt;=7.05,B19&gt;=2.85,G19&lt;0.74,F19&gt;=2.5,H19&lt;14.1,D19&gt;=1.55,A19&gt;=5.55),5.8,IF(AND(B19&gt;=3.25,A19&lt;7.05,B19&gt;=2.85,G19&lt;0.74,F19&gt;=2.5,H19&lt;14.1,D19&gt;=1.55,A19&gt;=5.55),5.7,IF(AND(H19&gt;=13.641,D19&lt;0.25,B19&gt;=3.3,B19&gt;=3.15,D19&lt;0.5,G19&lt;0.676,A19&gt;=4.75,F19&lt;1.5,A19&lt;5.55),1.3,IF(AND(D19&lt;0.35,D19&gt;=0.25,B19&gt;=3.3,B19&gt;=3.15,D19&lt;0.5,G19&lt;0.676,A19&gt;=4.75,F19&lt;1.5,A19&lt;5.55),1.367,IF(AND(D19&gt;=0.35,D19&gt;=0.25,B19&gt;=3.3,B19&gt;=3.15,D19&lt;0.5,G19&lt;0.676,A19&gt;=4.75,F19&lt;1.5,A19&lt;5.55),1.3,IF(AND(A19&lt;6.35,B19&lt;3.25,A19&lt;7.05,B19&gt;=2.85,G19&lt;0.74,F19&gt;=2.5,H19&lt;14.1,D19&gt;=1.55,A19&gt;=5.55),5.6,IF(AND(A19&gt;=6.35,B19&lt;3.25,A19&lt;7.05,B19&gt;=2.85,G19&lt;0.74,F19&gt;=2.5,H19&lt;14.1,D19&gt;=1.55,A19&gt;=5.55),5.325,IF(AND(A19&lt;5.1,H19&lt;13.641,D19&lt;0.25,B19&gt;=3.3,B19&gt;=3.15,D19&lt;0.5,G19&lt;0.676,A19&gt;=4.75,F19&lt;1.5,A19&lt;5.55),1.4,IF(AND(H19&gt;=11.031,A19&gt;=5.1,H19&lt;13.641,D19&lt;0.25,B19&gt;=3.3,B19&gt;=3.15,D19&lt;0.5,G19&lt;0.676,A19&gt;=4.75,F19&lt;1.5,A19&lt;5.55),1.4,IF(AND(A19&lt;5.45,H19&lt;11.031,A19&gt;=5.1,H19&lt;13.641,D19&lt;0.25,B19&gt;=3.3,B19&gt;=3.15,D19&lt;0.5,G19&lt;0.676,A19&gt;=4.75,F19&lt;1.5,A19&lt;5.55),1.5,IF(AND(A19&gt;=5.45,H19&lt;11.031,A19&gt;=5.1,H19&lt;13.641,D19&lt;0.25,B19&gt;=3.3,B19&gt;=3.15,D19&lt;0.5,G19&lt;0.676,A19&gt;=4.75,F19&lt;1.5,A19&lt;5.55),1.4,"shouldnthappen"))))))))))))))))))))))))))))))))))</f>
        <v>1.3</v>
      </c>
      <c r="AQ19" s="1" t="n">
        <f aca="false">IF(AND(H19&lt;6.926,D19&gt;=0.35,F19&lt;1.5),1.9,IF(AND(G19&gt;=0.869,D19&gt;=1.75,F19&gt;=1.5),5.15,IF(AND(A19&lt;4.35,A19&lt;5.05,D19&lt;0.35,F19&lt;1.5),1.1,IF(AND(H19&lt;6.089,A19&gt;=5.05,D19&lt;0.35,F19&lt;1.5),1.7,IF(AND(H19&gt;=13.089,H19&gt;=6.926,D19&gt;=0.35,F19&lt;1.5),1.3,IF(AND(G19&lt;0.695,D19&lt;1.15,D19&lt;1.75,F19&gt;=1.5),3.62,IF(AND(G19&gt;=0.695,D19&lt;1.15,D19&lt;1.75,F19&gt;=1.5),3,IF(AND(G19&gt;=0.585,H19&gt;=6.089,A19&gt;=5.05,D19&lt;0.35,F19&lt;1.5),1.5,IF(AND(H19&lt;9.582,H19&lt;13.089,H19&gt;=6.926,D19&gt;=0.35,F19&lt;1.5),1.5,IF(AND(H19&gt;=9.582,H19&lt;13.089,H19&gt;=6.926,D19&gt;=0.35,F19&lt;1.5),1.6,IF(AND(D19&lt;1.35,H19&lt;9.349,D19&gt;=1.15,D19&lt;1.75,F19&gt;=1.5),3.867,IF(AND(D19&lt;2.05,A19&lt;7.05,G19&lt;0.869,D19&gt;=1.75,F19&gt;=1.5),4.9,IF(AND(B19&gt;=3.3,A19&gt;=7.05,G19&lt;0.869,D19&gt;=1.75,F19&gt;=1.5),6.1,IF(AND(G19&lt;0.347,H19&lt;11.218,A19&gt;=4.35,A19&lt;5.05,D19&lt;0.35,F19&lt;1.5),1.4,IF(AND(G19&gt;=0.347,H19&lt;11.218,A19&gt;=4.35,A19&lt;5.05,D19&lt;0.35,F19&lt;1.5),1.5,IF(AND(G19&gt;=0.265,H19&gt;=11.218,A19&gt;=4.35,A19&lt;5.05,D19&lt;0.35,F19&lt;1.5),1.45,IF(AND(A19&gt;=5.4,G19&lt;0.585,H19&gt;=6.089,A19&gt;=5.05,D19&lt;0.35,F19&lt;1.5),1.35,IF(AND(B19&gt;=2.9,D19&gt;=1.35,H19&lt;9.349,D19&gt;=1.15,D19&lt;1.75,F19&gt;=1.5),4.6,IF(AND(D19&gt;=1.35,A19&lt;6.15,H19&gt;=9.349,D19&gt;=1.15,D19&lt;1.75,F19&gt;=1.5),4.54,IF(AND(H19&lt;10.927,A19&gt;=6.15,H19&gt;=9.349,D19&gt;=1.15,D19&lt;1.75,F19&gt;=1.5),4.3,IF(AND(G19&lt;0.512,D19&gt;=2.05,A19&lt;7.05,G19&lt;0.869,D19&gt;=1.75,F19&gt;=1.5),5.533,IF(AND(G19&gt;=0.512,D19&gt;=2.05,A19&lt;7.05,G19&lt;0.869,D19&gt;=1.75,F19&gt;=1.5),5.88,IF(AND(H19&lt;11.551,B19&lt;3.3,A19&gt;=7.05,G19&lt;0.869,D19&gt;=1.75,F19&gt;=1.5),6.3,IF(AND(G19&lt;0.227,G19&lt;0.265,H19&gt;=11.218,A19&gt;=4.35,A19&lt;5.05,D19&lt;0.35,F19&lt;1.5),1.4,IF(AND(G19&gt;=0.227,G19&lt;0.265,H19&gt;=11.218,A19&gt;=4.35,A19&lt;5.05,D19&lt;0.35,F19&lt;1.5),1.26,IF(AND(H19&lt;11.031,A19&lt;5.4,G19&lt;0.585,H19&gt;=6.089,A19&gt;=5.05,D19&lt;0.35,F19&lt;1.5),1.5,IF(AND(H19&gt;=11.031,A19&lt;5.4,G19&lt;0.585,H19&gt;=6.089,A19&gt;=5.05,D19&lt;0.35,F19&lt;1.5),1.4,IF(AND(A19&lt;5.45,B19&lt;2.9,D19&gt;=1.35,H19&lt;9.349,D19&gt;=1.15,D19&lt;1.75,F19&gt;=1.5),4.5,IF(AND(A19&lt;5.9,D19&lt;1.35,A19&lt;6.15,H19&gt;=9.349,D19&gt;=1.15,D19&lt;1.75,F19&gt;=1.5),4.2,IF(AND(A19&gt;=5.9,D19&lt;1.35,A19&lt;6.15,H19&gt;=9.349,D19&gt;=1.15,D19&lt;1.75,F19&gt;=1.5),4,IF(AND(A19&gt;=6.75,H19&gt;=10.927,A19&gt;=6.15,H19&gt;=9.349,D19&gt;=1.15,D19&lt;1.75,F19&gt;=1.5),4.767,IF(AND(B19&lt;2.9,H19&gt;=11.551,B19&lt;3.3,A19&gt;=7.05,G19&lt;0.869,D19&gt;=1.75,F19&gt;=1.5),6.7,IF(AND(B19&gt;=2.9,H19&gt;=11.551,B19&lt;3.3,A19&gt;=7.05,G19&lt;0.869,D19&gt;=1.75,F19&gt;=1.5),6.6,IF(AND(B19&lt;2.45,A19&gt;=5.45,B19&lt;2.9,D19&gt;=1.35,H19&lt;9.349,D19&gt;=1.15,D19&lt;1.75,F19&gt;=1.5),5,IF(AND(B19&gt;=2.45,A19&gt;=5.45,B19&lt;2.9,D19&gt;=1.35,H19&lt;9.349,D19&gt;=1.15,D19&lt;1.75,F19&gt;=1.5),5.1,IF(AND(H19&lt;11.166,A19&lt;6.75,H19&gt;=10.927,A19&gt;=6.15,H19&gt;=9.349,D19&gt;=1.15,D19&lt;1.75,F19&gt;=1.5),4.9,IF(AND(G19&lt;0.228,H19&gt;=11.166,A19&lt;6.75,H19&gt;=10.927,A19&gt;=6.15,H19&gt;=9.349,D19&gt;=1.15,D19&lt;1.75,F19&gt;=1.5),4.7,IF(AND(H19&lt;13.531,G19&gt;=0.228,H19&gt;=11.166,A19&lt;6.75,H19&gt;=10.927,A19&gt;=6.15,H19&gt;=9.349,D19&gt;=1.15,D19&lt;1.75,F19&gt;=1.5),4.4,IF(AND(H19&gt;=13.531,G19&gt;=0.228,H19&gt;=11.166,A19&lt;6.75,H19&gt;=10.927,A19&gt;=6.15,H19&gt;=9.349,D19&gt;=1.15,D19&lt;1.75,F19&gt;=1.5),4.6,"shouldnthappen")))))))))))))))))))))))))))))))))))))))</f>
        <v>1.3</v>
      </c>
      <c r="AR19" s="1" t="n">
        <f aca="false">IF(AND(G19&gt;=0.93,B19&lt;3.65,F19&lt;1.5),1.7,IF(AND(H19&lt;6.542,B19&gt;=3.65,F19&lt;1.5),1.767,IF(AND(A19&gt;=7.05,D19&gt;=1.55,F19&gt;=1.5),6.3,IF(AND(G19&lt;0.123,H19&gt;=6.542,B19&gt;=3.65,F19&lt;1.5),1.367,IF(AND(A19&lt;5.15,A19&lt;5.65,D19&lt;1.55,F19&gt;=1.5),3.15,IF(AND(A19&lt;4.8,G19&gt;=0.447,G19&lt;0.93,B19&lt;3.65,F19&lt;1.5),1.24,IF(AND(A19&gt;=4.8,G19&gt;=0.447,G19&lt;0.93,B19&lt;3.65,F19&lt;1.5),1.4,IF(AND(G19&lt;0.151,G19&gt;=0.123,H19&gt;=6.542,B19&gt;=3.65,F19&lt;1.5),1.7,IF(AND(G19&gt;=0.151,G19&gt;=0.123,H19&gt;=6.542,B19&gt;=3.65,F19&lt;1.5),1.5,IF(AND(D19&gt;=1.45,A19&gt;=5.15,A19&lt;5.65,D19&lt;1.55,F19&gt;=1.5),4.5,IF(AND(B19&lt;2.65,D19&gt;=1.35,A19&gt;=5.65,D19&lt;1.55,F19&gt;=1.5),4.9,IF(AND(G19&lt;0.527,F19&lt;2.5,A19&lt;7.05,D19&gt;=1.55,F19&gt;=1.5),5.075,IF(AND(G19&gt;=0.527,F19&lt;2.5,A19&lt;7.05,D19&gt;=1.55,F19&gt;=1.5),4.7,IF(AND(A19&lt;4.65,G19&lt;0.265,G19&lt;0.447,G19&lt;0.93,B19&lt;3.65,F19&lt;1.5),1.42,IF(AND(G19&lt;0.3,G19&gt;=0.265,G19&lt;0.447,G19&lt;0.93,B19&lt;3.65,F19&lt;1.5),1.6,IF(AND(G19&gt;=0.3,G19&gt;=0.265,G19&lt;0.447,G19&lt;0.93,B19&lt;3.65,F19&lt;1.5),1.4,IF(AND(G19&lt;0.356,D19&lt;1.45,A19&gt;=5.15,A19&lt;5.65,D19&lt;1.55,F19&gt;=1.5),4.125,IF(AND(D19&lt;1.1,A19&lt;6.2,D19&lt;1.35,A19&gt;=5.65,D19&lt;1.55,F19&gt;=1.5),4.1,IF(AND(D19&gt;=1.1,A19&lt;6.2,D19&lt;1.35,A19&gt;=5.65,D19&lt;1.55,F19&gt;=1.5),4.175,IF(AND(H19&gt;=13.433,A19&gt;=6.2,D19&lt;1.35,A19&gt;=5.65,D19&lt;1.55,F19&gt;=1.5),4.6,IF(AND(G19&lt;0.437,B19&gt;=2.65,D19&gt;=1.35,A19&gt;=5.65,D19&lt;1.55,F19&gt;=1.5),4.625,IF(AND(G19&gt;=0.437,B19&gt;=2.65,D19&gt;=1.35,A19&gt;=5.65,D19&lt;1.55,F19&gt;=1.5),4.75,IF(AND(B19&gt;=3.15,H19&lt;11.146,F19&gt;=2.5,A19&lt;7.05,D19&gt;=1.55,F19&gt;=1.5),5.667,IF(AND(B19&lt;2.65,H19&gt;=11.146,F19&gt;=2.5,A19&lt;7.05,D19&gt;=1.55,F19&gt;=1.5),5.8,IF(AND(B19&lt;3.3,A19&gt;=4.65,G19&lt;0.265,G19&lt;0.447,G19&lt;0.93,B19&lt;3.65,F19&lt;1.5),1.32,IF(AND(B19&gt;=3.3,A19&gt;=4.65,G19&lt;0.265,G19&lt;0.447,G19&lt;0.93,B19&lt;3.65,F19&lt;1.5),1.425,IF(AND(B19&lt;2.8,G19&gt;=0.356,D19&lt;1.45,A19&gt;=5.15,A19&lt;5.65,D19&lt;1.55,F19&gt;=1.5),3.86,IF(AND(B19&gt;=2.8,G19&gt;=0.356,D19&lt;1.45,A19&gt;=5.15,A19&lt;5.65,D19&lt;1.55,F19&gt;=1.5),3.6,IF(AND(B19&lt;2.6,H19&lt;13.433,A19&gt;=6.2,D19&lt;1.35,A19&gt;=5.65,D19&lt;1.55,F19&gt;=1.5),4.4,IF(AND(B19&gt;=2.6,H19&lt;13.433,A19&gt;=6.2,D19&lt;1.35,A19&gt;=5.65,D19&lt;1.55,F19&gt;=1.5),4.3,IF(AND(G19&lt;0.151,B19&lt;3.15,H19&lt;11.146,F19&gt;=2.5,A19&lt;7.05,D19&gt;=1.55,F19&gt;=1.5),5.5,IF(AND(H19&lt;15.52,B19&gt;=2.65,H19&gt;=11.146,F19&gt;=2.5,A19&lt;7.05,D19&gt;=1.55,F19&gt;=1.5),5.4,IF(AND(H19&gt;=15.52,B19&gt;=2.65,H19&gt;=11.146,F19&gt;=2.5,A19&lt;7.05,D19&gt;=1.55,F19&gt;=1.5),5.733,IF(AND(H19&lt;10.74,G19&gt;=0.151,B19&lt;3.15,H19&lt;11.146,F19&gt;=2.5,A19&lt;7.05,D19&gt;=1.55,F19&gt;=1.5),5.12,IF(AND(H19&gt;=10.74,G19&gt;=0.151,B19&lt;3.15,H19&lt;11.146,F19&gt;=2.5,A19&lt;7.05,D19&gt;=1.55,F19&gt;=1.5),4.9,"shouldnthappen")))))))))))))))))))))))))))))))))))</f>
        <v>1.367</v>
      </c>
      <c r="AS19" s="1" t="n">
        <f aca="false">IF(AND(F19&gt;=1.5,A19&lt;5.55),4.18,IF(AND(F19&gt;=2.5,B19&lt;2.75,A19&gt;=5.55),5.38,IF(AND(G19&gt;=0.587,B19&lt;3.75,F19&lt;1.5,A19&lt;5.55),1.48,IF(AND(H19&lt;6.51,B19&gt;=3.75,F19&lt;1.5,A19&lt;5.55),1.9,IF(AND(H19&gt;=6.51,B19&gt;=3.75,F19&lt;1.5,A19&lt;5.55),1.425,IF(AND(G19&gt;=0.868,F19&lt;2.5,B19&lt;2.75,A19&gt;=5.55),4.65,IF(AND(F19&lt;1.5,D19&lt;1.55,B19&gt;=2.75,A19&gt;=5.55),1.7,IF(AND(G19&gt;=0.857,D19&gt;=1.55,B19&gt;=2.75,A19&gt;=5.55),5.033,IF(AND(G19&gt;=0.518,G19&lt;0.587,B19&lt;3.75,F19&lt;1.5,A19&lt;5.55),1,IF(AND(D19&lt;1.05,G19&lt;0.868,F19&lt;2.5,B19&lt;2.75,A19&gt;=5.55),3.5,IF(AND(G19&lt;0.404,D19&gt;=1.05,G19&lt;0.868,F19&lt;2.5,B19&lt;2.75,A19&gt;=5.55),4.2,IF(AND(G19&gt;=0.404,D19&gt;=1.05,G19&lt;0.868,F19&lt;2.5,B19&lt;2.75,A19&gt;=5.55),3.94,IF(AND(F19&lt;2.5,B19&lt;2.95,F19&gt;=1.5,D19&lt;1.55,B19&gt;=2.75,A19&gt;=5.55),4.68,IF(AND(F19&gt;=2.5,B19&lt;2.95,F19&gt;=1.5,D19&lt;1.55,B19&gt;=2.75,A19&gt;=5.55),5.1,IF(AND(H19&lt;10.883,B19&gt;=2.95,F19&gt;=1.5,D19&lt;1.55,B19&gt;=2.75,A19&gt;=5.55),4.15,IF(AND(H19&gt;=10.883,B19&gt;=2.95,F19&gt;=1.5,D19&lt;1.55,B19&gt;=2.75,A19&gt;=5.55),4.5,IF(AND(H19&gt;=14.1,D19&lt;2.05,G19&lt;0.857,D19&gt;=1.55,B19&gt;=2.75,A19&gt;=5.55),6.6,IF(AND(G19&lt;0.063,B19&lt;3.15,G19&lt;0.518,G19&lt;0.587,B19&lt;3.75,F19&lt;1.5,A19&lt;5.55),1.4,IF(AND(G19&gt;=0.063,B19&lt;3.15,G19&lt;0.518,G19&lt;0.587,B19&lt;3.75,F19&lt;1.5,A19&lt;5.55),1.5,IF(AND(H19&gt;=10.563,B19&gt;=3.15,G19&lt;0.518,G19&lt;0.587,B19&lt;3.75,F19&lt;1.5,A19&lt;5.55),1.325,IF(AND(B19&lt;2.95,H19&lt;14.1,D19&lt;2.05,G19&lt;0.857,D19&gt;=1.55,B19&gt;=2.75,A19&gt;=5.55),6.125,IF(AND(A19&lt;6.65,G19&lt;0.364,D19&gt;=2.05,G19&lt;0.857,D19&gt;=1.55,B19&gt;=2.75,A19&gt;=5.55),5.45,IF(AND(G19&gt;=0.774,G19&gt;=0.364,D19&gt;=2.05,G19&lt;0.857,D19&gt;=1.55,B19&gt;=2.75,A19&gt;=5.55),5.4,IF(AND(H19&gt;=9.279,H19&lt;10.563,B19&gt;=3.15,G19&lt;0.518,G19&lt;0.587,B19&lt;3.75,F19&lt;1.5,A19&lt;5.55),1.475,IF(AND(D19&lt;1.65,B19&gt;=2.95,H19&lt;14.1,D19&lt;2.05,G19&lt;0.857,D19&gt;=1.55,B19&gt;=2.75,A19&gt;=5.55),5.8,IF(AND(B19&lt;3.15,A19&gt;=6.65,G19&lt;0.364,D19&gt;=2.05,G19&lt;0.857,D19&gt;=1.55,B19&gt;=2.75,A19&gt;=5.55),5.3,IF(AND(B19&gt;=3.15,A19&gt;=6.65,G19&lt;0.364,D19&gt;=2.05,G19&lt;0.857,D19&gt;=1.55,B19&gt;=2.75,A19&gt;=5.55),5.7,IF(AND(A19&gt;=6.75,G19&lt;0.774,G19&gt;=0.364,D19&gt;=2.05,G19&lt;0.857,D19&gt;=1.55,B19&gt;=2.75,A19&gt;=5.55),5.9,IF(AND(G19&lt;0.417,H19&lt;9.279,H19&lt;10.563,B19&gt;=3.15,G19&lt;0.518,G19&lt;0.587,B19&lt;3.75,F19&lt;1.5,A19&lt;5.55),1.4,IF(AND(G19&gt;=0.417,H19&lt;9.279,H19&lt;10.563,B19&gt;=3.15,G19&lt;0.518,G19&lt;0.587,B19&lt;3.75,F19&lt;1.5,A19&lt;5.55),1.3,IF(AND(A19&lt;6.3,D19&gt;=1.65,B19&gt;=2.95,H19&lt;14.1,D19&lt;2.05,G19&lt;0.857,D19&gt;=1.55,B19&gt;=2.75,A19&gt;=5.55),4.9,IF(AND(A19&gt;=6.3,D19&gt;=1.65,B19&gt;=2.95,H19&lt;14.1,D19&lt;2.05,G19&lt;0.857,D19&gt;=1.55,B19&gt;=2.75,A19&gt;=5.55),5.3,IF(AND(G19&gt;=0.657,A19&lt;6.75,G19&lt;0.774,G19&gt;=0.364,D19&gt;=2.05,G19&lt;0.857,D19&gt;=1.55,B19&gt;=2.75,A19&gt;=5.55),6,IF(AND(B19&lt;3.2,G19&lt;0.657,A19&lt;6.75,G19&lt;0.774,G19&gt;=0.364,D19&gt;=2.05,G19&lt;0.857,D19&gt;=1.55,B19&gt;=2.75,A19&gt;=5.55),5.6,IF(AND(B19&gt;=3.2,G19&lt;0.657,A19&lt;6.75,G19&lt;0.774,G19&gt;=0.364,D19&gt;=2.05,G19&lt;0.857,D19&gt;=1.55,B19&gt;=2.75,A19&gt;=5.55),5.65,"shouldnthappen")))))))))))))))))))))))))))))))))))</f>
        <v>1.425</v>
      </c>
      <c r="AT19" s="1" t="n">
        <f aca="false">IF(AND(H19&gt;=16.284,A19&gt;=5.55),6.533,IF(AND(G19&gt;=0.52,A19&lt;4.85,A19&lt;5.55),1.05,IF(AND(G19&lt;0.227,G19&lt;0.52,A19&lt;4.85,A19&lt;5.55),1.4,IF(AND(G19&gt;=0.227,G19&lt;0.52,A19&lt;4.85,A19&lt;5.55),1.3,IF(AND(D19&gt;=0.45,F19&lt;1.5,A19&gt;=4.85,A19&lt;5.55),1.667,IF(AND(B19&gt;=2.75,F19&gt;=1.5,A19&gt;=4.85,A19&lt;5.55),4.5,IF(AND(F19&lt;2.5,B19&gt;=3.15,H19&lt;16.284,A19&gt;=5.55),4.7,IF(AND(G19&gt;=0.934,D19&lt;0.45,F19&lt;1.5,A19&gt;=4.85,A19&lt;5.55),1.7,IF(AND(D19&gt;=1.2,B19&lt;2.75,F19&gt;=1.5,A19&gt;=4.85,A19&lt;5.55),4.25,IF(AND(G19&gt;=0.774,F19&gt;=2.5,B19&gt;=3.15,H19&lt;16.284,A19&gt;=5.55),5.4,IF(AND(B19&lt;3.1,G19&lt;0.934,D19&lt;0.45,F19&lt;1.5,A19&gt;=4.85,A19&lt;5.55),1.6,IF(AND(D19&lt;1.05,D19&lt;1.2,B19&lt;2.75,F19&gt;=1.5,A19&gt;=4.85,A19&lt;5.55),3.433,IF(AND(D19&gt;=1.05,D19&lt;1.2,B19&lt;2.75,F19&gt;=1.5,A19&gt;=4.85,A19&lt;5.55),3.267,IF(AND(H19&lt;8.486,D19&lt;1.35,F19&lt;2.5,B19&lt;3.15,H19&lt;16.284,A19&gt;=5.55),3.85,IF(AND(D19&gt;=1.55,D19&gt;=1.35,F19&lt;2.5,B19&lt;3.15,H19&lt;16.284,A19&gt;=5.55),5.1,IF(AND(H19&lt;10.464,A19&lt;6.35,F19&gt;=2.5,B19&lt;3.15,H19&lt;16.284,A19&gt;=5.55),5.08,IF(AND(H19&gt;=10.464,A19&lt;6.35,F19&gt;=2.5,B19&lt;3.15,H19&lt;16.284,A19&gt;=5.55),4.9,IF(AND(D19&lt;1.85,A19&gt;=6.35,F19&gt;=2.5,B19&lt;3.15,H19&lt;16.284,A19&gt;=5.55),5.8,IF(AND(H19&gt;=10.393,G19&lt;0.774,F19&gt;=2.5,B19&gt;=3.15,H19&lt;16.284,A19&gt;=5.55),5.425,IF(AND(B19&lt;2.6,H19&gt;=8.486,D19&lt;1.35,F19&lt;2.5,B19&lt;3.15,H19&lt;16.284,A19&gt;=5.55),3.9,IF(AND(G19&gt;=0.567,D19&lt;1.55,D19&gt;=1.35,F19&lt;2.5,B19&lt;3.15,H19&lt;16.284,A19&gt;=5.55),4.4,IF(AND(B19&lt;3.25,H19&lt;10.393,G19&lt;0.774,F19&gt;=2.5,B19&gt;=3.15,H19&lt;16.284,A19&gt;=5.55),5.7,IF(AND(B19&gt;=3.25,H19&lt;10.393,G19&lt;0.774,F19&gt;=2.5,B19&gt;=3.15,H19&lt;16.284,A19&gt;=5.55),5.98,IF(AND(G19&lt;0.079,G19&lt;0.338,B19&gt;=3.1,G19&lt;0.934,D19&lt;0.45,F19&lt;1.5,A19&gt;=4.85,A19&lt;5.55),1.425,IF(AND(B19&lt;3.35,G19&gt;=0.338,B19&gt;=3.1,G19&lt;0.934,D19&lt;0.45,F19&lt;1.5,A19&gt;=4.85,A19&lt;5.55),1.4,IF(AND(G19&lt;0.404,B19&gt;=2.6,H19&gt;=8.486,D19&lt;1.35,F19&lt;2.5,B19&lt;3.15,H19&lt;16.284,A19&gt;=5.55),4.3,IF(AND(G19&gt;=0.404,B19&gt;=2.6,H19&gt;=8.486,D19&lt;1.35,F19&lt;2.5,B19&lt;3.15,H19&lt;16.284,A19&gt;=5.55),4.025,IF(AND(B19&gt;=3.05,G19&lt;0.567,D19&lt;1.55,D19&gt;=1.35,F19&lt;2.5,B19&lt;3.15,H19&lt;16.284,A19&gt;=5.55),4.7,IF(AND(A19&lt;6.45,H19&lt;10.667,D19&gt;=1.85,A19&gt;=6.35,F19&gt;=2.5,B19&lt;3.15,H19&lt;16.284,A19&gt;=5.55),5.3,IF(AND(A19&gt;=6.45,H19&lt;10.667,D19&gt;=1.85,A19&gt;=6.35,F19&gt;=2.5,B19&lt;3.15,H19&lt;16.284,A19&gt;=5.55),5.167,IF(AND(B19&lt;2.95,H19&gt;=10.667,D19&gt;=1.85,A19&gt;=6.35,F19&gt;=2.5,B19&lt;3.15,H19&lt;16.284,A19&gt;=5.55),5.6,IF(AND(B19&gt;=2.95,H19&gt;=10.667,D19&gt;=1.85,A19&gt;=6.35,F19&gt;=2.5,B19&lt;3.15,H19&lt;16.284,A19&gt;=5.55),5.5,IF(AND(H19&lt;10.325,G19&gt;=0.079,G19&lt;0.338,B19&gt;=3.1,G19&lt;0.934,D19&lt;0.45,F19&lt;1.5,A19&gt;=4.85,A19&lt;5.55),1.5,IF(AND(G19&lt;0.385,B19&gt;=3.35,G19&gt;=0.338,B19&gt;=3.1,G19&lt;0.934,D19&lt;0.45,F19&lt;1.5,A19&gt;=4.85,A19&lt;5.55),1.5,IF(AND(G19&gt;=0.385,B19&gt;=3.35,G19&gt;=0.338,B19&gt;=3.1,G19&lt;0.934,D19&lt;0.45,F19&lt;1.5,A19&gt;=4.85,A19&lt;5.55),1.42,IF(AND(B19&lt;2.5,B19&lt;3.05,G19&lt;0.567,D19&lt;1.55,D19&gt;=1.35,F19&lt;2.5,B19&lt;3.15,H19&lt;16.284,A19&gt;=5.55),4.5,IF(AND(B19&gt;=2.5,B19&lt;3.05,G19&lt;0.567,D19&lt;1.55,D19&gt;=1.35,F19&lt;2.5,B19&lt;3.15,H19&lt;16.284,A19&gt;=5.55),4.56,IF(AND(H19&lt;12.506,H19&gt;=10.325,G19&gt;=0.079,G19&lt;0.338,B19&gt;=3.1,G19&lt;0.934,D19&lt;0.45,F19&lt;1.5,A19&gt;=4.85,A19&lt;5.55),1.2,IF(AND(H19&gt;=12.506,H19&gt;=10.325,G19&gt;=0.079,G19&lt;0.338,B19&gt;=3.1,G19&lt;0.934,D19&lt;0.45,F19&lt;1.5,A19&gt;=4.85,A19&lt;5.55),1.3,"shouldnthappen")))))))))))))))))))))))))))))))))))))))</f>
        <v>1.3</v>
      </c>
      <c r="AU19" s="1" t="n">
        <f aca="false">IF(AND(G19&gt;=0.52,B19&lt;3.05,F19&lt;1.5),1.1,IF(AND(G19&lt;0.35,G19&lt;0.52,B19&lt;3.05,F19&lt;1.5),1.4,IF(AND(G19&gt;=0.35,G19&lt;0.52,B19&lt;3.05,F19&lt;1.5),1.3,IF(AND(G19&gt;=0.227,G19&lt;0.347,B19&gt;=3.05,F19&lt;1.5),1.32,IF(AND(H19&lt;6.417,G19&gt;=0.347,B19&gt;=3.05,F19&lt;1.5),1.7,IF(AND(A19&gt;=7.25,A19&gt;=6.6,F19&gt;=2.5,F19&gt;=1.5),6.35,IF(AND(G19&lt;0.11,G19&lt;0.227,G19&lt;0.347,B19&gt;=3.05,F19&lt;1.5),1.333,IF(AND(H19&lt;9.441,H19&gt;=6.417,G19&gt;=0.347,B19&gt;=3.05,F19&lt;1.5),1.425,IF(AND(B19&lt;2.75,G19&lt;0.451,H19&lt;10.266,F19&lt;2.5,F19&gt;=1.5),4,IF(AND(B19&gt;=2.75,G19&lt;0.451,H19&lt;10.266,F19&lt;2.5,F19&gt;=1.5),4.433,IF(AND(G19&gt;=0.865,G19&gt;=0.451,H19&lt;10.266,F19&lt;2.5,F19&gt;=1.5),4.2,IF(AND(B19&lt;2.45,H19&lt;13.665,H19&gt;=10.266,F19&lt;2.5,F19&gt;=1.5),3.7,IF(AND(G19&lt;0.302,H19&gt;=13.665,H19&gt;=10.266,F19&lt;2.5,F19&gt;=1.5),5,IF(AND(B19&lt;2.9,A19&lt;6.1,A19&lt;6.6,F19&gt;=2.5,F19&gt;=1.5),5.06,IF(AND(B19&gt;=2.9,A19&lt;6.1,A19&lt;6.6,F19&gt;=2.5,F19&gt;=1.5),4.8,IF(AND(B19&lt;3.05,A19&gt;=6.1,A19&lt;6.6,F19&gt;=2.5,F19&gt;=1.5),5.6,IF(AND(B19&gt;=3.05,A19&gt;=6.1,A19&lt;6.6,F19&gt;=2.5,F19&gt;=1.5),5.267,IF(AND(H19&gt;=14.564,A19&lt;7.25,A19&gt;=6.6,F19&gt;=2.5,F19&gt;=1.5),5.6,IF(AND(H19&gt;=14.309,G19&gt;=0.11,G19&lt;0.227,G19&lt;0.347,B19&gt;=3.05,F19&lt;1.5),1.7,IF(AND(D19&lt;0.4,H19&gt;=9.441,H19&gt;=6.417,G19&gt;=0.347,B19&gt;=3.05,F19&lt;1.5),1.5,IF(AND(D19&gt;=0.4,H19&gt;=9.441,H19&gt;=6.417,G19&gt;=0.347,B19&gt;=3.05,F19&lt;1.5),1.633,IF(AND(A19&lt;5.35,G19&lt;0.865,G19&gt;=0.451,H19&lt;10.266,F19&lt;2.5,F19&gt;=1.5),3.15,IF(AND(D19&lt;1.45,G19&gt;=0.302,H19&gt;=13.665,H19&gt;=10.266,F19&lt;2.5,F19&gt;=1.5),4.74,IF(AND(D19&gt;=1.45,G19&gt;=0.302,H19&gt;=13.665,H19&gt;=10.266,F19&lt;2.5,F19&gt;=1.5),4.567,IF(AND(H19&lt;8.836,H19&lt;14.564,A19&lt;7.25,A19&gt;=6.6,F19&gt;=2.5,F19&gt;=1.5),5.7,IF(AND(H19&gt;=8.836,H19&lt;14.564,A19&lt;7.25,A19&gt;=6.6,F19&gt;=2.5,F19&gt;=1.5),5.9,IF(AND(H19&lt;11.53,H19&lt;14.309,G19&gt;=0.11,G19&lt;0.227,G19&lt;0.347,B19&gt;=3.05,F19&lt;1.5),1.5,IF(AND(H19&gt;=11.53,H19&lt;14.309,G19&gt;=0.11,G19&lt;0.227,G19&lt;0.347,B19&gt;=3.05,F19&lt;1.5),1.467,IF(AND(H19&lt;9.386,A19&gt;=5.35,G19&lt;0.865,G19&gt;=0.451,H19&lt;10.266,F19&lt;2.5,F19&gt;=1.5),3.56,IF(AND(H19&gt;=9.386,A19&gt;=5.35,G19&lt;0.865,G19&gt;=0.451,H19&lt;10.266,F19&lt;2.5,F19&gt;=1.5),4.2,IF(AND(H19&lt;11.036,D19&lt;1.45,B19&gt;=2.45,H19&lt;13.665,H19&gt;=10.266,F19&lt;2.5,F19&gt;=1.5),4.45,IF(AND(H19&gt;=11.036,D19&lt;1.45,B19&gt;=2.45,H19&lt;13.665,H19&gt;=10.266,F19&lt;2.5,F19&gt;=1.5),4.1,IF(AND(G19&gt;=0.585,D19&gt;=1.45,B19&gt;=2.45,H19&lt;13.665,H19&gt;=10.266,F19&lt;2.5,F19&gt;=1.5),4.9,IF(AND(H19&lt;11.743,G19&lt;0.585,D19&gt;=1.45,B19&gt;=2.45,H19&lt;13.665,H19&gt;=10.266,F19&lt;2.5,F19&gt;=1.5),4.7,IF(AND(H19&gt;=11.743,G19&lt;0.585,D19&gt;=1.45,B19&gt;=2.45,H19&lt;13.665,H19&gt;=10.266,F19&lt;2.5,F19&gt;=1.5),4.5,"shouldnthappen")))))))))))))))))))))))))))))))))))</f>
        <v>1.333</v>
      </c>
      <c r="AV19" s="1" t="n">
        <f aca="false">IF(AND(G19&gt;=0.356,F19&gt;=1.5,A19&lt;5.75),3.52,IF(AND(A19&lt;7.25,A19&gt;=7.1,A19&gt;=5.75),5.875,IF(AND(A19&gt;=7.25,A19&gt;=7.1,A19&gt;=5.75),6.5,IF(AND(D19&gt;=0.35,G19&gt;=0.586,F19&lt;1.5,A19&lt;5.75),1.8,IF(AND(D19&lt;1.4,G19&lt;0.356,F19&gt;=1.5,A19&lt;5.75),4.2,IF(AND(D19&gt;=1.4,G19&lt;0.356,F19&gt;=1.5,A19&lt;5.75),4.5,IF(AND(H19&gt;=11.218,A19&lt;5.05,G19&lt;0.586,F19&lt;1.5,A19&lt;5.75),1.225,IF(AND(G19&gt;=0.253,A19&gt;=5.05,G19&lt;0.586,F19&lt;1.5,A19&lt;5.75),1.3,IF(AND(B19&gt;=3.75,D19&lt;0.35,G19&gt;=0.586,F19&lt;1.5,A19&lt;5.75),1.567,IF(AND(B19&lt;2.85,D19&lt;1.35,D19&lt;1.65,A19&lt;7.1,A19&gt;=5.75),4.26,IF(AND(B19&gt;=2.85,D19&lt;1.35,D19&lt;1.65,A19&lt;7.1,A19&gt;=5.75),4.45,IF(AND(A19&lt;6.05,H19&lt;12.921,D19&gt;=1.65,A19&lt;7.1,A19&gt;=5.75),5.1,IF(AND(H19&gt;=15.338,H19&gt;=12.921,D19&gt;=1.65,A19&lt;7.1,A19&gt;=5.75),5.55,IF(AND(G19&lt;0.418,H19&lt;11.218,A19&lt;5.05,G19&lt;0.586,F19&lt;1.5,A19&lt;5.75),1.42,IF(AND(G19&gt;=0.418,H19&lt;11.218,A19&lt;5.05,G19&lt;0.586,F19&lt;1.5,A19&lt;5.75),1.3,IF(AND(H19&gt;=13.321,G19&lt;0.253,A19&gt;=5.05,G19&lt;0.586,F19&lt;1.5,A19&lt;5.75),1.7,IF(AND(H19&lt;6.089,B19&lt;3.75,D19&lt;0.35,G19&gt;=0.586,F19&lt;1.5,A19&lt;5.75),1.7,IF(AND(H19&gt;=6.089,B19&lt;3.75,D19&lt;0.35,G19&gt;=0.586,F19&lt;1.5,A19&lt;5.75),1.5,IF(AND(B19&lt;2.9,D19&lt;1.45,D19&gt;=1.35,D19&lt;1.65,A19&lt;7.1,A19&gt;=5.75),4.8,IF(AND(B19&gt;=2.9,D19&lt;1.45,D19&gt;=1.35,D19&lt;1.65,A19&lt;7.1,A19&gt;=5.75),4.475,IF(AND(B19&lt;2.5,D19&gt;=1.45,D19&gt;=1.35,D19&lt;1.65,A19&lt;7.1,A19&gt;=5.75),4.5,IF(AND(H19&lt;8.884,A19&gt;=6.05,H19&lt;12.921,D19&gt;=1.65,A19&lt;7.1,A19&gt;=5.75),5.4,IF(AND(A19&lt;6.3,H19&lt;15.338,H19&gt;=12.921,D19&gt;=1.65,A19&lt;7.1,A19&gt;=5.75),4.967,IF(AND(A19&gt;=6.3,H19&lt;15.338,H19&gt;=12.921,D19&gt;=1.65,A19&lt;7.1,A19&gt;=5.75),5.133,IF(AND(H19&lt;10.826,H19&lt;13.321,G19&lt;0.253,A19&gt;=5.05,G19&lt;0.586,F19&lt;1.5,A19&lt;5.75),1.5,IF(AND(H19&gt;=10.826,H19&lt;13.321,G19&lt;0.253,A19&gt;=5.05,G19&lt;0.586,F19&lt;1.5,A19&lt;5.75),1.4,IF(AND(H19&lt;7.47,B19&gt;=2.5,D19&gt;=1.45,D19&gt;=1.35,D19&lt;1.65,A19&lt;7.1,A19&gt;=5.75),5.1,IF(AND(H19&gt;=7.47,B19&gt;=2.5,D19&gt;=1.45,D19&gt;=1.35,D19&lt;1.65,A19&lt;7.1,A19&gt;=5.75),4.725,IF(AND(H19&lt;9.637,H19&gt;=8.884,A19&gt;=6.05,H19&lt;12.921,D19&gt;=1.65,A19&lt;7.1,A19&gt;=5.75),5.9,IF(AND(B19&lt;2.6,H19&gt;=9.637,H19&gt;=8.884,A19&gt;=6.05,H19&lt;12.921,D19&gt;=1.65,A19&lt;7.1,A19&gt;=5.75),5.8,IF(AND(B19&lt;2.75,B19&gt;=2.6,H19&gt;=9.637,H19&gt;=8.884,A19&gt;=6.05,H19&lt;12.921,D19&gt;=1.65,A19&lt;7.1,A19&gt;=5.75),5.3,IF(AND(D19&lt;2.25,B19&gt;=2.75,B19&gt;=2.6,H19&gt;=9.637,H19&gt;=8.884,A19&gt;=6.05,H19&lt;12.921,D19&gt;=1.65,A19&lt;7.1,A19&gt;=5.75),5.6,IF(AND(D19&gt;=2.25,B19&gt;=2.75,B19&gt;=2.6,H19&gt;=9.637,H19&gt;=8.884,A19&gt;=6.05,H19&lt;12.921,D19&gt;=1.65,A19&lt;7.1,A19&gt;=5.75),5.5,"shouldnthappen")))))))))))))))))))))))))))))))))</f>
        <v>1.7</v>
      </c>
      <c r="AW19" s="1" t="n">
        <f aca="false">IF(AND(G19&gt;=0.905,F19&lt;1.5),1.767,IF(AND(H19&gt;=16.674,F19&gt;=1.5),6.55,IF(AND(A19&lt;4.35,H19&lt;14.344,G19&lt;0.905,F19&lt;1.5),1.1,IF(AND(B19&lt;3.65,H19&gt;=14.344,G19&lt;0.905,F19&lt;1.5),1.5,IF(AND(B19&gt;=3.65,H19&gt;=14.344,G19&lt;0.905,F19&lt;1.5),1.65,IF(AND(B19&lt;2.6,F19&gt;=2.5,H19&lt;16.674,F19&gt;=1.5),4.5,IF(AND(D19&gt;=0.45,A19&gt;=4.35,H19&lt;14.344,G19&lt;0.905,F19&lt;1.5),1.65,IF(AND(D19&lt;1.15,A19&lt;5.9,F19&lt;2.5,H19&lt;16.674,F19&gt;=1.5),3.56,IF(AND(B19&lt;2.75,A19&gt;=5.9,F19&lt;2.5,H19&lt;16.674,F19&gt;=1.5),5,IF(AND(H19&lt;13.531,B19&gt;=2.75,A19&gt;=5.9,F19&lt;2.5,H19&lt;16.674,F19&gt;=1.5),4.333,IF(AND(B19&lt;3.2,G19&gt;=0.669,B19&gt;=2.6,F19&gt;=2.5,H19&lt;16.674,F19&gt;=1.5),5.08,IF(AND(B19&gt;=3.2,G19&gt;=0.669,B19&gt;=2.6,F19&gt;=2.5,H19&lt;16.674,F19&gt;=1.5),5.4,IF(AND(B19&lt;3.15,A19&lt;5.05,D19&lt;0.45,A19&gt;=4.35,H19&lt;14.344,G19&lt;0.905,F19&lt;1.5),1.45,IF(AND(A19&gt;=5.55,A19&gt;=5.05,D19&lt;0.45,A19&gt;=4.35,H19&lt;14.344,G19&lt;0.905,F19&lt;1.5),1.5,IF(AND(A19&lt;5.55,A19&lt;5.65,D19&gt;=1.15,A19&lt;5.9,F19&lt;2.5,H19&lt;16.674,F19&gt;=1.5),3.95,IF(AND(A19&gt;=5.55,A19&lt;5.65,D19&gt;=1.15,A19&lt;5.9,F19&lt;2.5,H19&lt;16.674,F19&gt;=1.5),3.82,IF(AND(G19&lt;0.39,A19&gt;=5.65,D19&gt;=1.15,A19&lt;5.9,F19&lt;2.5,H19&lt;16.674,F19&gt;=1.5),4.35,IF(AND(G19&gt;=0.39,A19&gt;=5.65,D19&gt;=1.15,A19&lt;5.9,F19&lt;2.5,H19&lt;16.674,F19&gt;=1.5),3.95,IF(AND(G19&lt;0.466,H19&gt;=13.531,B19&gt;=2.75,A19&gt;=5.9,F19&lt;2.5,H19&lt;16.674,F19&gt;=1.5),4.8,IF(AND(G19&gt;=0.466,H19&gt;=13.531,B19&gt;=2.75,A19&gt;=5.9,F19&lt;2.5,H19&lt;16.674,F19&gt;=1.5),4.7,IF(AND(H19&lt;10.144,D19&lt;2.05,G19&lt;0.669,B19&gt;=2.6,F19&gt;=2.5,H19&lt;16.674,F19&gt;=1.5),5.3,IF(AND(H19&gt;=10.144,D19&lt;2.05,G19&lt;0.669,B19&gt;=2.6,F19&gt;=2.5,H19&lt;16.674,F19&gt;=1.5),5.133,IF(AND(D19&gt;=2.45,D19&gt;=2.05,G19&lt;0.669,B19&gt;=2.6,F19&gt;=2.5,H19&lt;16.674,F19&gt;=1.5),5.9,IF(AND(B19&lt;3.25,B19&gt;=3.15,A19&lt;5.05,D19&lt;0.45,A19&gt;=4.35,H19&lt;14.344,G19&lt;0.905,F19&lt;1.5),1.2,IF(AND(B19&gt;=3.25,B19&gt;=3.15,A19&lt;5.05,D19&lt;0.45,A19&gt;=4.35,H19&lt;14.344,G19&lt;0.905,F19&lt;1.5),1.36,IF(AND(B19&gt;=3.8,A19&lt;5.55,A19&gt;=5.05,D19&lt;0.45,A19&gt;=4.35,H19&lt;14.344,G19&lt;0.905,F19&lt;1.5),1.3,IF(AND(G19&lt;0.05,B19&lt;3.8,A19&lt;5.55,A19&gt;=5.05,D19&lt;0.45,A19&gt;=4.35,H19&lt;14.344,G19&lt;0.905,F19&lt;1.5),1.4,IF(AND(G19&lt;0.107,G19&lt;0.395,D19&lt;2.45,D19&gt;=2.05,G19&lt;0.669,B19&gt;=2.6,F19&gt;=2.5,H19&lt;16.674,F19&gt;=1.5),5.667,IF(AND(G19&lt;0.537,G19&gt;=0.395,D19&lt;2.45,D19&gt;=2.05,G19&lt;0.669,B19&gt;=2.6,F19&gt;=2.5,H19&lt;16.674,F19&gt;=1.5),5.6,IF(AND(G19&gt;=0.537,G19&gt;=0.395,D19&lt;2.45,D19&gt;=2.05,G19&lt;0.669,B19&gt;=2.6,F19&gt;=2.5,H19&lt;16.674,F19&gt;=1.5),5.775,IF(AND(B19&lt;3.6,G19&gt;=0.05,B19&lt;3.8,A19&lt;5.55,A19&gt;=5.05,D19&lt;0.45,A19&gt;=4.35,H19&lt;14.344,G19&lt;0.905,F19&lt;1.5),1.475,IF(AND(B19&gt;=3.6,G19&gt;=0.05,B19&lt;3.8,A19&lt;5.55,A19&gt;=5.05,D19&lt;0.45,A19&gt;=4.35,H19&lt;14.344,G19&lt;0.905,F19&lt;1.5),1.5,IF(AND(G19&lt;0.312,G19&gt;=0.107,G19&lt;0.395,D19&lt;2.45,D19&gt;=2.05,G19&lt;0.669,B19&gt;=2.6,F19&gt;=2.5,H19&lt;16.674,F19&gt;=1.5),5.18,IF(AND(G19&gt;=0.312,G19&gt;=0.107,G19&lt;0.395,D19&lt;2.45,D19&gt;=2.05,G19&lt;0.669,B19&gt;=2.6,F19&gt;=2.5,H19&lt;16.674,F19&gt;=1.5),5.4,"shouldnthappen"))))))))))))))))))))))))))))))))))</f>
        <v>1.3</v>
      </c>
      <c r="AX19" s="1" t="n">
        <f aca="false">IF(AND(D19&gt;=1.3,B19&gt;=3.45),6.25,IF(AND(B19&lt;2.75,A19&lt;5.25,B19&lt;3.45),3.9,IF(AND(D19&lt;0.25,D19&lt;1.3,B19&gt;=3.45),1.16,IF(AND(A19&gt;=5.05,B19&gt;=2.75,A19&lt;5.25,B19&lt;3.45),1.7,IF(AND(D19&lt;0.7,F19&lt;2.5,A19&gt;=5.25,B19&lt;3.45),1.5,IF(AND(H19&gt;=16.284,F19&gt;=2.5,A19&gt;=5.25,B19&lt;3.45),6.6,IF(AND(G19&lt;0.123,D19&gt;=0.25,D19&lt;1.3,B19&gt;=3.45),1.3,IF(AND(A19&lt;4.5,A19&lt;5.05,B19&gt;=2.75,A19&lt;5.25,B19&lt;3.45),1.3,IF(AND(A19&lt;5.05,G19&gt;=0.123,D19&gt;=0.25,D19&lt;1.3,B19&gt;=3.45),1.6,IF(AND(B19&lt;3.15,A19&gt;=4.5,A19&lt;5.05,B19&gt;=2.75,A19&lt;5.25,B19&lt;3.45),1.54,IF(AND(B19&gt;=3.15,A19&gt;=4.5,A19&lt;5.05,B19&gt;=2.75,A19&lt;5.25,B19&lt;3.45),1.35,IF(AND(D19&gt;=1.4,A19&lt;5.9,D19&gt;=0.7,F19&lt;2.5,A19&gt;=5.25,B19&lt;3.45),4.5,IF(AND(D19&gt;=1.55,A19&gt;=5.9,D19&gt;=0.7,F19&lt;2.5,A19&gt;=5.25,B19&lt;3.45),4.95,IF(AND(G19&gt;=0.682,D19&gt;=2.05,H19&lt;16.284,F19&gt;=2.5,A19&gt;=5.25,B19&lt;3.45),5.26,IF(AND(A19&lt;5.4,A19&gt;=5.05,G19&gt;=0.123,D19&gt;=0.25,D19&lt;1.3,B19&gt;=3.45),1.64,IF(AND(A19&gt;=5.4,A19&gt;=5.05,G19&gt;=0.123,D19&gt;=0.25,D19&lt;1.3,B19&gt;=3.45),1.6,IF(AND(G19&lt;0.372,D19&lt;1.4,A19&lt;5.9,D19&gt;=0.7,F19&lt;2.5,A19&gt;=5.25,B19&lt;3.45),4.175,IF(AND(D19&lt;1.35,D19&lt;1.55,A19&gt;=5.9,D19&gt;=0.7,F19&lt;2.5,A19&gt;=5.25,B19&lt;3.45),4.2,IF(AND(B19&lt;2.35,G19&lt;0.596,D19&lt;2.05,H19&lt;16.284,F19&gt;=2.5,A19&gt;=5.25,B19&lt;3.45),5,IF(AND(G19&gt;=0.888,G19&gt;=0.596,D19&lt;2.05,H19&lt;16.284,F19&gt;=2.5,A19&gt;=5.25,B19&lt;3.45),4.8,IF(AND(A19&gt;=6.85,G19&lt;0.682,D19&gt;=2.05,H19&lt;16.284,F19&gt;=2.5,A19&gt;=5.25,B19&lt;3.45),5.4,IF(AND(A19&gt;=5.75,G19&gt;=0.372,D19&lt;1.4,A19&lt;5.9,D19&gt;=0.7,F19&lt;2.5,A19&gt;=5.25,B19&lt;3.45),3.933,IF(AND(A19&gt;=6.75,D19&gt;=1.35,D19&lt;1.55,A19&gt;=5.9,D19&gt;=0.7,F19&lt;2.5,A19&gt;=5.25,B19&lt;3.45),4.8,IF(AND(H19&lt;11.084,B19&gt;=2.35,G19&lt;0.596,D19&lt;2.05,H19&lt;16.284,F19&gt;=2.5,A19&gt;=5.25,B19&lt;3.45),5.3,IF(AND(H19&lt;8.435,G19&lt;0.888,G19&gt;=0.596,D19&lt;2.05,H19&lt;16.284,F19&gt;=2.5,A19&gt;=5.25,B19&lt;3.45),5.1,IF(AND(H19&gt;=8.435,G19&lt;0.888,G19&gt;=0.596,D19&lt;2.05,H19&lt;16.284,F19&gt;=2.5,A19&gt;=5.25,B19&lt;3.45),4.94,IF(AND(B19&lt;3.15,A19&lt;6.85,G19&lt;0.682,D19&gt;=2.05,H19&lt;16.284,F19&gt;=2.5,A19&gt;=5.25,B19&lt;3.45),5.6,IF(AND(B19&gt;=3.15,A19&lt;6.85,G19&lt;0.682,D19&gt;=2.05,H19&lt;16.284,F19&gt;=2.5,A19&gt;=5.25,B19&lt;3.45),5.74,IF(AND(G19&lt;0.572,A19&lt;5.75,G19&gt;=0.372,D19&lt;1.4,A19&lt;5.9,D19&gt;=0.7,F19&lt;2.5,A19&gt;=5.25,B19&lt;3.45),3.7,IF(AND(D19&lt;1.45,A19&lt;6.75,D19&gt;=1.35,D19&lt;1.55,A19&gt;=5.9,D19&gt;=0.7,F19&lt;2.5,A19&gt;=5.25,B19&lt;3.45),4.46,IF(AND(D19&gt;=1.45,A19&lt;6.75,D19&gt;=1.35,D19&lt;1.55,A19&gt;=5.9,D19&gt;=0.7,F19&lt;2.5,A19&gt;=5.25,B19&lt;3.45),4.567,IF(AND(H19&lt;12.532,H19&gt;=11.084,B19&gt;=2.35,G19&lt;0.596,D19&lt;2.05,H19&lt;16.284,F19&gt;=2.5,A19&gt;=5.25,B19&lt;3.45),5.8,IF(AND(H19&gt;=12.532,H19&gt;=11.084,B19&gt;=2.35,G19&lt;0.596,D19&lt;2.05,H19&lt;16.284,F19&gt;=2.5,A19&gt;=5.25,B19&lt;3.45),5.667,IF(AND(A19&gt;=5.65,G19&gt;=0.572,A19&lt;5.75,G19&gt;=0.372,D19&lt;1.4,A19&lt;5.9,D19&gt;=0.7,F19&lt;2.5,A19&gt;=5.25,B19&lt;3.45),4.2,IF(AND(G19&lt;0.862,A19&lt;5.65,G19&gt;=0.572,A19&lt;5.75,G19&gt;=0.372,D19&lt;1.4,A19&lt;5.9,D19&gt;=0.7,F19&lt;2.5,A19&gt;=5.25,B19&lt;3.45),3.9,IF(AND(G19&gt;=0.862,A19&lt;5.65,G19&gt;=0.572,A19&lt;5.75,G19&gt;=0.372,D19&lt;1.4,A19&lt;5.9,D19&gt;=0.7,F19&lt;2.5,A19&gt;=5.25,B19&lt;3.45),4,"shouldnthappen"))))))))))))))))))))))))))))))))))))</f>
        <v>1.3</v>
      </c>
      <c r="AY19" s="1" t="n">
        <f aca="false">IF(AND(H19&gt;=8.233,D19&gt;=0.8,A19&lt;5.55),3.525,IF(AND(B19&lt;2.9,H19&gt;=15.534,A19&gt;=5.55),4.8,IF(AND(H19&gt;=12.259,A19&lt;4.75,D19&lt;0.8,A19&lt;5.55),1.25,IF(AND(B19&gt;=3.85,A19&gt;=4.75,D19&lt;0.8,A19&lt;5.55),1.425,IF(AND(D19&lt;1.55,H19&lt;8.233,D19&gt;=0.8,A19&lt;5.55),3.975,IF(AND(D19&gt;=1.55,H19&lt;8.233,D19&gt;=0.8,A19&lt;5.55),4.5,IF(AND(D19&lt;0.65,D19&lt;1.7,H19&lt;15.534,A19&gt;=5.55),1.7,IF(AND(A19&gt;=7.05,D19&gt;=1.7,H19&lt;15.534,A19&gt;=5.55),6.3,IF(AND(B19&gt;=3.35,B19&gt;=2.9,H19&gt;=15.534,A19&gt;=5.55),5.4,IF(AND(B19&lt;3.1,H19&lt;12.259,A19&lt;4.75,D19&lt;0.8,A19&lt;5.55),1.367,IF(AND(B19&gt;=3.1,H19&lt;12.259,A19&lt;4.75,D19&lt;0.8,A19&lt;5.55),1.4,IF(AND(G19&gt;=0.905,B19&lt;3.85,A19&gt;=4.75,D19&lt;0.8,A19&lt;5.55),1.9,IF(AND(H19&lt;15.681,B19&lt;3.35,B19&gt;=2.9,H19&gt;=15.534,A19&gt;=5.55),5.8,IF(AND(H19&gt;=15.681,B19&lt;3.35,B19&gt;=2.9,H19&gt;=15.534,A19&gt;=5.55),5.7,IF(AND(H19&gt;=14.877,G19&lt;0.905,B19&lt;3.85,A19&gt;=4.75,D19&lt;0.8,A19&lt;5.55),1.3,IF(AND(D19&gt;=1.25,B19&lt;2.65,D19&gt;=0.65,D19&lt;1.7,H19&lt;15.534,A19&gt;=5.55),4.433,IF(AND(G19&gt;=0.622,B19&lt;3.15,A19&lt;7.05,D19&gt;=1.7,H19&lt;15.534,A19&gt;=5.55),5.08,IF(AND(H19&gt;=13.42,B19&gt;=3.15,A19&lt;7.05,D19&gt;=1.7,H19&lt;15.534,A19&gt;=5.55),5.1,IF(AND(G19&lt;0.265,H19&lt;14.877,G19&lt;0.905,B19&lt;3.85,A19&gt;=4.75,D19&lt;0.8,A19&lt;5.55),1.2,IF(AND(A19&lt;5.75,D19&lt;1.25,B19&lt;2.65,D19&gt;=0.65,D19&lt;1.7,H19&lt;15.534,A19&gt;=5.55),3.7,IF(AND(A19&gt;=5.75,D19&lt;1.25,B19&lt;2.65,D19&gt;=0.65,D19&lt;1.7,H19&lt;15.534,A19&gt;=5.55),4,IF(AND(G19&gt;=0.652,D19&lt;1.35,B19&gt;=2.65,D19&gt;=0.65,D19&lt;1.7,H19&lt;15.534,A19&gt;=5.55),3.6,IF(AND(H19&lt;7.47,D19&gt;=1.35,B19&gt;=2.65,D19&gt;=0.65,D19&lt;1.7,H19&lt;15.534,A19&gt;=5.55),5.1,IF(AND(H19&lt;10.914,G19&lt;0.622,B19&lt;3.15,A19&lt;7.05,D19&gt;=1.7,H19&lt;15.534,A19&gt;=5.55),5.36,IF(AND(H19&gt;=10.914,G19&lt;0.622,B19&lt;3.15,A19&lt;7.05,D19&gt;=1.7,H19&lt;15.534,A19&gt;=5.55),5.64,IF(AND(G19&gt;=0.657,H19&lt;13.42,B19&gt;=3.15,A19&lt;7.05,D19&gt;=1.7,H19&lt;15.534,A19&gt;=5.55),6,IF(AND(G19&gt;=0.782,G19&gt;=0.265,H19&lt;14.877,G19&lt;0.905,B19&lt;3.85,A19&gt;=4.75,D19&lt;0.8,A19&lt;5.55),1.48,IF(AND(H19&lt;11.286,G19&lt;0.652,D19&lt;1.35,B19&gt;=2.65,D19&gt;=0.65,D19&lt;1.7,H19&lt;15.534,A19&gt;=5.55),4.24,IF(AND(H19&gt;=11.286,G19&lt;0.652,D19&lt;1.35,B19&gt;=2.65,D19&gt;=0.65,D19&lt;1.7,H19&lt;15.534,A19&gt;=5.55),4.05,IF(AND(G19&lt;0.413,H19&gt;=7.47,D19&gt;=1.35,B19&gt;=2.65,D19&gt;=0.65,D19&lt;1.7,H19&lt;15.534,A19&gt;=5.55),5.1,IF(AND(H19&lt;11.325,G19&lt;0.657,H19&lt;13.42,B19&gt;=3.15,A19&lt;7.05,D19&gt;=1.7,H19&lt;15.534,A19&gt;=5.55),5.8,IF(AND(H19&gt;=11.325,G19&lt;0.657,H19&lt;13.42,B19&gt;=3.15,A19&lt;7.05,D19&gt;=1.7,H19&lt;15.534,A19&gt;=5.55),5.6,IF(AND(D19&gt;=0.35,G19&lt;0.782,G19&gt;=0.265,H19&lt;14.877,G19&lt;0.905,B19&lt;3.85,A19&gt;=4.75,D19&lt;0.8,A19&lt;5.55),1.633,IF(AND(B19&lt;2.85,G19&gt;=0.413,H19&gt;=7.47,D19&gt;=1.35,B19&gt;=2.65,D19&gt;=0.65,D19&lt;1.7,H19&lt;15.534,A19&gt;=5.55),4.6,IF(AND(D19&lt;0.15,D19&lt;0.35,G19&lt;0.782,G19&gt;=0.265,H19&lt;14.877,G19&lt;0.905,B19&lt;3.85,A19&gt;=4.75,D19&lt;0.8,A19&lt;5.55),1.5,IF(AND(D19&gt;=0.15,D19&lt;0.35,G19&lt;0.782,G19&gt;=0.265,H19&lt;14.877,G19&lt;0.905,B19&lt;3.85,A19&gt;=4.75,D19&lt;0.8,A19&lt;5.55),1.543,IF(AND(A19&gt;=6.8,B19&gt;=2.85,G19&gt;=0.413,H19&gt;=7.47,D19&gt;=1.35,B19&gt;=2.65,D19&gt;=0.65,D19&lt;1.7,H19&lt;15.534,A19&gt;=5.55),4.9,IF(AND(H19&lt;13.531,A19&lt;6.8,B19&gt;=2.85,G19&gt;=0.413,H19&gt;=7.47,D19&gt;=1.35,B19&gt;=2.65,D19&gt;=0.65,D19&lt;1.7,H19&lt;15.534,A19&gt;=5.55),4.5,IF(AND(H19&gt;=13.531,A19&lt;6.8,B19&gt;=2.85,G19&gt;=0.413,H19&gt;=7.47,D19&gt;=1.35,B19&gt;=2.65,D19&gt;=0.65,D19&lt;1.7,H19&lt;15.534,A19&gt;=5.55),4.7,"shouldnthappen")))))))))))))))))))))))))))))))))))))))</f>
        <v>1.425</v>
      </c>
      <c r="AZ19" s="1" t="n">
        <f aca="false">IF(AND(H19&gt;=15.371,B19&gt;=3.35),5.4,IF(AND(G19&gt;=0.851,H19&gt;=15.244,B19&lt;3.35),4.75,IF(AND(F19&gt;=2,H19&lt;15.371,B19&gt;=3.35),5.6,IF(AND(B19&lt;2.75,A19&lt;5.15,H19&lt;15.244,B19&lt;3.35),3.42,IF(AND(A19&gt;=7.25,G19&lt;0.851,H19&gt;=15.244,B19&lt;3.35),6.6,IF(AND(A19&lt;4.45,B19&gt;=2.75,A19&lt;5.15,H19&lt;15.244,B19&lt;3.35),1.1,IF(AND(G19&lt;0.527,A19&lt;7.25,G19&lt;0.851,H19&gt;=15.244,B19&lt;3.35),5.08,IF(AND(G19&gt;=0.527,A19&lt;7.25,G19&lt;0.851,H19&gt;=15.244,B19&lt;3.35),5.8,IF(AND(D19&gt;=0.35,B19&lt;3.7,F19&lt;2,H19&lt;15.371,B19&gt;=3.35),1.55,IF(AND(H19&lt;6.542,B19&gt;=3.7,F19&lt;2,H19&lt;15.371,B19&gt;=3.35),1.9,IF(AND(B19&lt;3.25,A19&gt;=4.45,B19&gt;=2.75,A19&lt;5.15,H19&lt;15.244,B19&lt;3.35),1.46,IF(AND(B19&gt;=3.25,A19&gt;=4.45,B19&gt;=2.75,A19&lt;5.15,H19&lt;15.244,B19&lt;3.35),1.7,IF(AND(H19&lt;13.654,B19&gt;=2.95,D19&lt;1.45,A19&gt;=5.15,H19&lt;15.244,B19&lt;3.35),4.3,IF(AND(H19&gt;=13.654,B19&gt;=2.95,D19&lt;1.45,A19&gt;=5.15,H19&lt;15.244,B19&lt;3.35),4.625,IF(AND(F19&gt;=2.5,D19&lt;1.75,D19&gt;=1.45,A19&gt;=5.15,H19&lt;15.244,B19&lt;3.35),5.3,IF(AND(G19&gt;=0.853,D19&gt;=1.75,D19&gt;=1.45,A19&gt;=5.15,H19&lt;15.244,B19&lt;3.35),5.15,IF(AND(D19&gt;=0.25,D19&lt;0.35,B19&lt;3.7,F19&lt;2,H19&lt;15.371,B19&gt;=3.35),1.3,IF(AND(B19&lt;3.85,H19&gt;=6.542,B19&gt;=3.7,F19&lt;2,H19&lt;15.371,B19&gt;=3.35),1.633,IF(AND(H19&lt;7.02,H19&lt;10.688,B19&lt;2.95,D19&lt;1.45,A19&gt;=5.15,H19&lt;15.244,B19&lt;3.35),3.98,IF(AND(G19&lt;0.338,H19&gt;=10.688,B19&lt;2.95,D19&lt;1.45,A19&gt;=5.15,H19&lt;15.244,B19&lt;3.35),4.22,IF(AND(G19&gt;=0.338,H19&gt;=10.688,B19&lt;2.95,D19&lt;1.45,A19&gt;=5.15,H19&lt;15.244,B19&lt;3.35),3.9,IF(AND(B19&lt;2.75,F19&lt;2.5,D19&lt;1.75,D19&gt;=1.45,A19&gt;=5.15,H19&lt;15.244,B19&lt;3.35),5.1,IF(AND(B19&gt;=2.75,F19&lt;2.5,D19&lt;1.75,D19&gt;=1.45,A19&gt;=5.15,H19&lt;15.244,B19&lt;3.35),4.74,IF(AND(A19&gt;=7,G19&lt;0.853,D19&gt;=1.75,D19&gt;=1.45,A19&gt;=5.15,H19&lt;15.244,B19&lt;3.35),6.5,IF(AND(G19&gt;=0.934,D19&lt;0.25,D19&lt;0.35,B19&lt;3.7,F19&lt;2,H19&lt;15.371,B19&gt;=3.35),1.7,IF(AND(D19&lt;0.25,B19&gt;=3.85,H19&gt;=6.542,B19&gt;=3.7,F19&lt;2,H19&lt;15.371,B19&gt;=3.35),1.5,IF(AND(D19&gt;=0.25,B19&gt;=3.85,H19&gt;=6.542,B19&gt;=3.7,F19&lt;2,H19&lt;15.371,B19&gt;=3.35),1.4,IF(AND(B19&lt;2.5,H19&gt;=7.02,H19&lt;10.688,B19&lt;2.95,D19&lt;1.45,A19&gt;=5.15,H19&lt;15.244,B19&lt;3.35),3.8,IF(AND(G19&gt;=0.74,A19&lt;7,G19&lt;0.853,D19&gt;=1.75,D19&gt;=1.45,A19&gt;=5.15,H19&lt;15.244,B19&lt;3.35),6,IF(AND(G19&gt;=0.61,G19&lt;0.934,D19&lt;0.25,D19&lt;0.35,B19&lt;3.7,F19&lt;2,H19&lt;15.371,B19&gt;=3.35),1.5,IF(AND(D19&lt;1.15,B19&gt;=2.5,H19&gt;=7.02,H19&lt;10.688,B19&lt;2.95,D19&lt;1.45,A19&gt;=5.15,H19&lt;15.244,B19&lt;3.35),3.5,IF(AND(D19&gt;=1.15,B19&gt;=2.5,H19&gt;=7.02,H19&lt;10.688,B19&lt;2.95,D19&lt;1.45,A19&gt;=5.15,H19&lt;15.244,B19&lt;3.35),3.6,IF(AND(G19&gt;=0.626,G19&lt;0.74,A19&lt;7,G19&lt;0.853,D19&gt;=1.75,D19&gt;=1.45,A19&gt;=5.15,H19&lt;15.244,B19&lt;3.35),4.9,IF(AND(H19&lt;13.641,G19&lt;0.61,G19&lt;0.934,D19&lt;0.25,D19&lt;0.35,B19&lt;3.7,F19&lt;2,H19&lt;15.371,B19&gt;=3.35),1.425,IF(AND(H19&gt;=13.641,G19&lt;0.61,G19&lt;0.934,D19&lt;0.25,D19&lt;0.35,B19&lt;3.7,F19&lt;2,H19&lt;15.371,B19&gt;=3.35),1.3,IF(AND(B19&lt;3.05,G19&lt;0.626,G19&lt;0.74,A19&lt;7,G19&lt;0.853,D19&gt;=1.75,D19&gt;=1.45,A19&gt;=5.15,H19&lt;15.244,B19&lt;3.35),5.475,IF(AND(B19&gt;=3.05,G19&lt;0.626,G19&lt;0.74,A19&lt;7,G19&lt;0.853,D19&gt;=1.75,D19&gt;=1.45,A19&gt;=5.15,H19&lt;15.244,B19&lt;3.35),5.633,"shouldnthappen")))))))))))))))))))))))))))))))))))))</f>
        <v>1.4</v>
      </c>
      <c r="BA19" s="1" t="n">
        <f aca="false">IF(AND(F19&gt;=2,B19&gt;=3.4),6.1,IF(AND(B19&lt;2.75,A19&lt;5.15,B19&lt;3.4),3.225,IF(AND(G19&gt;=0.821,F19&lt;2,B19&gt;=3.4),1.9,IF(AND(B19&gt;=3.2,B19&gt;=2.75,A19&lt;5.15,B19&lt;3.4),1.7,IF(AND(A19&lt;4.8,G19&lt;0.821,F19&lt;2,B19&gt;=3.4),1,IF(AND(G19&gt;=0.446,B19&lt;3.2,B19&gt;=2.75,A19&lt;5.15,B19&lt;3.4),1.1,IF(AND(G19&lt;0.356,D19&lt;1.45,A19&lt;6.25,A19&gt;=5.15,B19&lt;3.4),4.32,IF(AND(G19&lt;0.591,D19&gt;=1.45,A19&lt;6.25,A19&gt;=5.15,B19&lt;3.4),4.6,IF(AND(D19&lt;1.75,G19&lt;0.597,A19&gt;=6.25,A19&gt;=5.15,B19&lt;3.4),4.86,IF(AND(H19&gt;=16.472,G19&gt;=0.597,A19&gt;=6.25,A19&gt;=5.15,B19&lt;3.4),6.6,IF(AND(G19&lt;0.063,G19&lt;0.446,B19&lt;3.2,B19&gt;=2.75,A19&lt;5.15,B19&lt;3.4),1.4,IF(AND(A19&gt;=5.95,G19&gt;=0.356,D19&lt;1.45,A19&lt;6.25,A19&gt;=5.15,B19&lt;3.4),4.6,IF(AND(B19&gt;=2.9,G19&gt;=0.591,D19&gt;=1.45,A19&lt;6.25,A19&gt;=5.15,B19&lt;3.4),4.867,IF(AND(D19&gt;=2.4,H19&lt;16.472,G19&gt;=0.597,A19&gt;=6.25,A19&gt;=5.15,B19&lt;3.4),6,IF(AND(A19&lt;5.45,B19&gt;=3.85,A19&gt;=4.8,G19&lt;0.821,F19&lt;2,B19&gt;=3.4),1.3,IF(AND(A19&gt;=5.45,B19&gt;=3.85,A19&gt;=4.8,G19&lt;0.821,F19&lt;2,B19&gt;=3.4),1.45,IF(AND(H19&lt;14.273,G19&gt;=0.063,G19&lt;0.446,B19&lt;3.2,B19&gt;=2.75,A19&lt;5.15,B19&lt;3.4),1.5,IF(AND(H19&gt;=14.273,G19&gt;=0.063,G19&lt;0.446,B19&lt;3.2,B19&gt;=2.75,A19&lt;5.15,B19&lt;3.4),1.6,IF(AND(G19&gt;=0.572,A19&lt;5.95,G19&gt;=0.356,D19&lt;1.45,A19&lt;6.25,A19&gt;=5.15,B19&lt;3.4),3.9,IF(AND(G19&lt;0.827,B19&lt;2.9,G19&gt;=0.591,D19&gt;=1.45,A19&lt;6.25,A19&gt;=5.15,B19&lt;3.4),4.9,IF(AND(G19&gt;=0.827,B19&lt;2.9,G19&gt;=0.591,D19&gt;=1.45,A19&lt;6.25,A19&gt;=5.15,B19&lt;3.4),5.1,IF(AND(A19&gt;=7.2,B19&lt;3.05,D19&gt;=1.75,G19&lt;0.597,A19&gt;=6.25,A19&gt;=5.15,B19&lt;3.4),6.7,IF(AND(G19&lt;0.353,B19&gt;=3.05,D19&gt;=1.75,G19&lt;0.597,A19&gt;=6.25,A19&gt;=5.15,B19&lt;3.4),5.22,IF(AND(G19&gt;=0.353,B19&gt;=3.05,D19&gt;=1.75,G19&lt;0.597,A19&gt;=6.25,A19&gt;=5.15,B19&lt;3.4),5.65,IF(AND(A19&lt;6.55,D19&lt;2.4,H19&lt;16.472,G19&gt;=0.597,A19&gt;=6.25,A19&gt;=5.15,B19&lt;3.4),5.033,IF(AND(H19&lt;12.719,G19&lt;0.385,B19&lt;3.85,A19&gt;=4.8,G19&lt;0.821,F19&lt;2,B19&gt;=3.4),1.54,IF(AND(H19&gt;=12.719,G19&lt;0.385,B19&lt;3.85,A19&gt;=4.8,G19&lt;0.821,F19&lt;2,B19&gt;=3.4),1.3,IF(AND(B19&lt;3.6,G19&gt;=0.385,B19&lt;3.85,A19&gt;=4.8,G19&lt;0.821,F19&lt;2,B19&gt;=3.4),1.325,IF(AND(B19&gt;=3.6,G19&gt;=0.385,B19&lt;3.85,A19&gt;=4.8,G19&lt;0.821,F19&lt;2,B19&gt;=3.4),1.55,IF(AND(D19&lt;1.05,G19&lt;0.572,A19&lt;5.95,G19&gt;=0.356,D19&lt;1.45,A19&lt;6.25,A19&gt;=5.15,B19&lt;3.4),3.633,IF(AND(D19&gt;=2.15,A19&lt;7.2,B19&lt;3.05,D19&gt;=1.75,G19&lt;0.597,A19&gt;=6.25,A19&gt;=5.15,B19&lt;3.4),5.667,IF(AND(H19&lt;13.094,A19&gt;=6.55,D19&lt;2.4,H19&lt;16.472,G19&gt;=0.597,A19&gt;=6.25,A19&gt;=5.15,B19&lt;3.4),5.2,IF(AND(D19&lt;1.15,D19&gt;=1.05,G19&lt;0.572,A19&lt;5.95,G19&gt;=0.356,D19&lt;1.45,A19&lt;6.25,A19&gt;=5.15,B19&lt;3.4),3.8,IF(AND(D19&gt;=1.15,D19&gt;=1.05,G19&lt;0.572,A19&lt;5.95,G19&gt;=0.356,D19&lt;1.45,A19&lt;6.25,A19&gt;=5.15,B19&lt;3.4),3.9,IF(AND(G19&gt;=0.487,D19&lt;2.15,A19&lt;7.2,B19&lt;3.05,D19&gt;=1.75,G19&lt;0.597,A19&gt;=6.25,A19&gt;=5.15,B19&lt;3.4),5.8,IF(AND(A19&lt;6.8,H19&gt;=13.094,A19&gt;=6.55,D19&lt;2.4,H19&lt;16.472,G19&gt;=0.597,A19&gt;=6.25,A19&gt;=5.15,B19&lt;3.4),4.52,IF(AND(A19&gt;=6.8,H19&gt;=13.094,A19&gt;=6.55,D19&lt;2.4,H19&lt;16.472,G19&gt;=0.597,A19&gt;=6.25,A19&gt;=5.15,B19&lt;3.4),4.75,IF(AND(B19&lt;2.95,G19&lt;0.487,D19&lt;2.15,A19&lt;7.2,B19&lt;3.05,D19&gt;=1.75,G19&lt;0.597,A19&gt;=6.25,A19&gt;=5.15,B19&lt;3.4),5.6,IF(AND(B19&gt;=2.95,G19&lt;0.487,D19&lt;2.15,A19&lt;7.2,B19&lt;3.05,D19&gt;=1.75,G19&lt;0.597,A19&gt;=6.25,A19&gt;=5.15,B19&lt;3.4),5.5,"shouldnthappen")))))))))))))))))))))))))))))))))))))))</f>
        <v>1.3</v>
      </c>
      <c r="BB19" s="1" t="n">
        <f aca="false">IF(AND(A19&lt;4.35,B19&lt;3.25,F19&lt;1.5),1.1,IF(AND(H19&lt;14.005,A19&gt;=4.35,B19&lt;3.25,F19&lt;1.5),1.3,IF(AND(H19&gt;=14.005,A19&gt;=4.35,B19&lt;3.25,F19&lt;1.5),1.6,IF(AND(G19&gt;=0.905,A19&lt;5.15,B19&gt;=3.25,F19&lt;1.5),1.9,IF(AND(B19&lt;3.45,A19&gt;=5.15,B19&gt;=3.25,F19&lt;1.5),1.6,IF(AND(F19&gt;=2.5,D19&gt;=1.35,D19&lt;1.75,F19&gt;=1.5),4.867,IF(AND(A19&gt;=7.05,D19&gt;=2.05,D19&gt;=1.75,F19&gt;=1.5),6.35,IF(AND(D19&gt;=0.4,G19&lt;0.905,A19&lt;5.15,B19&gt;=3.25,F19&lt;1.5),1.65,IF(AND(B19&lt;3.6,B19&gt;=3.45,A19&gt;=5.15,B19&gt;=3.25,F19&lt;1.5),1.35,IF(AND(H19&lt;6.808,H19&lt;9.386,D19&lt;1.35,D19&lt;1.75,F19&gt;=1.5),4.05,IF(AND(H19&gt;=6.808,H19&lt;9.386,D19&lt;1.35,D19&lt;1.75,F19&gt;=1.5),3.46,IF(AND(B19&lt;2.45,F19&lt;2.5,D19&gt;=1.35,D19&lt;1.75,F19&gt;=1.5),4.5,IF(AND(H19&gt;=13.115,D19&lt;1.95,D19&lt;2.05,D19&gt;=1.75,F19&gt;=1.5),4.85,IF(AND(G19&lt;0.196,D19&gt;=1.95,D19&lt;2.05,D19&gt;=1.75,F19&gt;=1.5),6.7,IF(AND(G19&gt;=0.196,D19&gt;=1.95,D19&lt;2.05,D19&gt;=1.75,F19&gt;=1.5),5.12,IF(AND(H19&lt;10.925,D19&lt;0.4,G19&lt;0.905,A19&lt;5.15,B19&gt;=3.25,F19&lt;1.5),1.4,IF(AND(H19&gt;=10.925,D19&lt;0.4,G19&lt;0.905,A19&lt;5.15,B19&gt;=3.25,F19&lt;1.5),1.45,IF(AND(H19&lt;14.096,B19&gt;=3.6,B19&gt;=3.45,A19&gt;=5.15,B19&gt;=3.25,F19&lt;1.5),1.42,IF(AND(H19&gt;=14.096,B19&gt;=3.6,B19&gt;=3.45,A19&gt;=5.15,B19&gt;=3.25,F19&lt;1.5),1.7,IF(AND(B19&lt;2.45,D19&lt;1.15,H19&gt;=9.386,D19&lt;1.35,D19&lt;1.75,F19&gt;=1.5),3.6,IF(AND(B19&gt;=2.45,D19&lt;1.15,H19&gt;=9.386,D19&lt;1.35,D19&lt;1.75,F19&gt;=1.5),3.9,IF(AND(G19&lt;0.246,D19&gt;=1.15,H19&gt;=9.386,D19&lt;1.35,D19&lt;1.75,F19&gt;=1.5),4.4,IF(AND(B19&lt;2.75,B19&gt;=2.45,F19&lt;2.5,D19&gt;=1.35,D19&lt;1.75,F19&gt;=1.5),5.1,IF(AND(H19&lt;11.084,H19&lt;13.115,D19&lt;1.95,D19&lt;2.05,D19&gt;=1.75,F19&gt;=1.5),5.35,IF(AND(H19&gt;=11.084,H19&lt;13.115,D19&lt;1.95,D19&lt;2.05,D19&gt;=1.75,F19&gt;=1.5),5.7,IF(AND(H19&lt;15.52,D19&lt;2.25,A19&lt;7.05,D19&gt;=2.05,D19&gt;=1.75,F19&gt;=1.5),5.45,IF(AND(H19&gt;=15.52,D19&lt;2.25,A19&lt;7.05,D19&gt;=2.05,D19&gt;=1.75,F19&gt;=1.5),5.725,IF(AND(G19&gt;=0.775,D19&gt;=2.25,A19&lt;7.05,D19&gt;=2.05,D19&gt;=1.75,F19&gt;=1.5),5.2,IF(AND(D19&lt;1.25,G19&gt;=0.246,D19&gt;=1.15,H19&gt;=9.386,D19&lt;1.35,D19&lt;1.75,F19&gt;=1.5),4.05,IF(AND(A19&lt;5.85,B19&gt;=2.75,B19&gt;=2.45,F19&lt;2.5,D19&gt;=1.35,D19&lt;1.75,F19&gt;=1.5),4.5,IF(AND(B19&lt;3.3,G19&lt;0.775,D19&gt;=2.25,A19&lt;7.05,D19&gt;=2.05,D19&gt;=1.75,F19&gt;=1.5),5.64,IF(AND(B19&gt;=3.3,G19&lt;0.775,D19&gt;=2.25,A19&lt;7.05,D19&gt;=2.05,D19&gt;=1.75,F19&gt;=1.5),5.6,IF(AND(A19&lt;5.9,D19&gt;=1.25,G19&gt;=0.246,D19&gt;=1.15,H19&gt;=9.386,D19&lt;1.35,D19&lt;1.75,F19&gt;=1.5),4.2,IF(AND(A19&gt;=5.9,D19&gt;=1.25,G19&gt;=0.246,D19&gt;=1.15,H19&gt;=9.386,D19&lt;1.35,D19&lt;1.75,F19&gt;=1.5),4,IF(AND(G19&gt;=0.437,A19&gt;=5.85,B19&gt;=2.75,B19&gt;=2.45,F19&lt;2.5,D19&gt;=1.35,D19&lt;1.75,F19&gt;=1.5),4.75,IF(AND(H19&lt;9.446,G19&lt;0.437,A19&gt;=5.85,B19&gt;=2.75,B19&gt;=2.45,F19&lt;2.5,D19&gt;=1.35,D19&lt;1.75,F19&gt;=1.5),4.6,IF(AND(H19&gt;=9.446,G19&lt;0.437,A19&gt;=5.85,B19&gt;=2.75,B19&gt;=2.45,F19&lt;2.5,D19&gt;=1.35,D19&lt;1.75,F19&gt;=1.5),4.7,"shouldnthappen")))))))))))))))))))))))))))))))))))))</f>
        <v>1.42</v>
      </c>
      <c r="BC19" s="1" t="n">
        <f aca="false">IF(AND(G19&gt;=0.905,F19&lt;1.5),1.65,IF(AND(D19&gt;=0.45,G19&lt;0.905,F19&lt;1.5),1.65,IF(AND(A19&lt;5.15,D19&lt;1.55,F19&gt;=1.5),3.225,IF(AND(F19&gt;=2.5,A19&gt;=5.15,D19&lt;1.55,F19&gt;=1.5),5.05,IF(AND(H19&lt;5.767,A19&lt;7.05,D19&gt;=1.55,F19&gt;=1.5),4.5,IF(AND(D19&lt;1.7,A19&gt;=7.05,D19&gt;=1.55,F19&gt;=1.5),5.8,IF(AND(A19&gt;=5.3,G19&lt;0.207,D19&lt;0.45,G19&lt;0.905,F19&lt;1.5),1.3,IF(AND(D19&gt;=0.35,G19&gt;=0.207,D19&lt;0.45,G19&lt;0.905,F19&lt;1.5),1.5,IF(AND(G19&lt;0.155,D19&gt;=1.7,A19&gt;=7.05,D19&gt;=1.55,F19&gt;=1.5),6.7,IF(AND(G19&gt;=0.155,D19&gt;=1.7,A19&gt;=7.05,D19&gt;=1.55,F19&gt;=1.5),6.34,IF(AND(G19&lt;0.05,A19&lt;5.3,G19&lt;0.207,D19&lt;0.45,G19&lt;0.905,F19&lt;1.5),1.4,IF(AND(G19&gt;=0.05,A19&lt;5.3,G19&lt;0.207,D19&lt;0.45,G19&lt;0.905,F19&lt;1.5),1.5,IF(AND(A19&lt;4.5,D19&lt;0.35,G19&gt;=0.207,D19&lt;0.45,G19&lt;0.905,F19&lt;1.5),1.3,IF(AND(G19&lt;0.308,A19&lt;6.2,F19&lt;2.5,A19&gt;=5.15,D19&lt;1.55,F19&gt;=1.5),4.5,IF(AND(D19&lt;1.35,A19&gt;=6.2,F19&lt;2.5,A19&gt;=5.15,D19&lt;1.55,F19&gt;=1.5),4.367,IF(AND(D19&lt;1.85,A19&lt;6.15,H19&gt;=5.767,A19&lt;7.05,D19&gt;=1.55,F19&gt;=1.5),4.933,IF(AND(G19&gt;=0.558,A19&gt;=4.5,D19&lt;0.35,G19&gt;=0.207,D19&lt;0.45,G19&lt;0.905,F19&lt;1.5),1.5,IF(AND(H19&gt;=13.383,G19&gt;=0.308,A19&lt;6.2,F19&lt;2.5,A19&gt;=5.15,D19&lt;1.55,F19&gt;=1.5),4.7,IF(AND(H19&gt;=12.206,D19&gt;=1.35,A19&gt;=6.2,F19&lt;2.5,A19&gt;=5.15,D19&lt;1.55,F19&gt;=1.5),4.575,IF(AND(A19&lt;5.7,D19&gt;=1.85,A19&lt;6.15,H19&gt;=5.767,A19&lt;7.05,D19&gt;=1.55,F19&gt;=1.5),4.9,IF(AND(A19&gt;=5.7,D19&gt;=1.85,A19&lt;6.15,H19&gt;=5.767,A19&lt;7.05,D19&gt;=1.55,F19&gt;=1.5),5.1,IF(AND(G19&lt;0.079,G19&lt;0.364,A19&gt;=6.15,H19&gt;=5.767,A19&lt;7.05,D19&gt;=1.55,F19&gt;=1.5),5.6,IF(AND(G19&gt;=0.079,G19&lt;0.364,A19&gt;=6.15,H19&gt;=5.767,A19&lt;7.05,D19&gt;=1.55,F19&gt;=1.5),5.25,IF(AND(G19&gt;=0.447,G19&lt;0.558,A19&gt;=4.5,D19&lt;0.35,G19&gt;=0.207,D19&lt;0.45,G19&lt;0.905,F19&lt;1.5),1.3,IF(AND(B19&gt;=2.95,H19&lt;13.383,G19&gt;=0.308,A19&lt;6.2,F19&lt;2.5,A19&gt;=5.15,D19&lt;1.55,F19&gt;=1.5),4.6,IF(AND(B19&lt;2.65,H19&lt;12.206,D19&gt;=1.35,A19&gt;=6.2,F19&lt;2.5,A19&gt;=5.15,D19&lt;1.55,F19&gt;=1.5),4.9,IF(AND(D19&lt;2.45,A19&lt;6.6,G19&gt;=0.364,A19&gt;=6.15,H19&gt;=5.767,A19&lt;7.05,D19&gt;=1.55,F19&gt;=1.5),5.6,IF(AND(D19&gt;=2.45,A19&lt;6.6,G19&gt;=0.364,A19&gt;=6.15,H19&gt;=5.767,A19&lt;7.05,D19&gt;=1.55,F19&gt;=1.5),6,IF(AND(H19&lt;12.921,A19&gt;=6.6,G19&gt;=0.364,A19&gt;=6.15,H19&gt;=5.767,A19&lt;7.05,D19&gt;=1.55,F19&gt;=1.5),5.725,IF(AND(H19&gt;=12.921,A19&gt;=6.6,G19&gt;=0.364,A19&gt;=6.15,H19&gt;=5.767,A19&lt;7.05,D19&gt;=1.55,F19&gt;=1.5),5.367,IF(AND(B19&lt;3.15,G19&lt;0.447,G19&lt;0.558,A19&gt;=4.5,D19&lt;0.35,G19&gt;=0.207,D19&lt;0.45,G19&lt;0.905,F19&lt;1.5),1.5,IF(AND(B19&gt;=3.15,G19&lt;0.447,G19&lt;0.558,A19&gt;=4.5,D19&lt;0.35,G19&gt;=0.207,D19&lt;0.45,G19&lt;0.905,F19&lt;1.5),1.36,IF(AND(B19&gt;=2.85,B19&lt;2.95,H19&lt;13.383,G19&gt;=0.308,A19&lt;6.2,F19&lt;2.5,A19&gt;=5.15,D19&lt;1.55,F19&gt;=1.5),3.6,IF(AND(H19&lt;9.446,B19&gt;=2.65,H19&lt;12.206,D19&gt;=1.35,A19&gt;=6.2,F19&lt;2.5,A19&gt;=5.15,D19&lt;1.55,F19&gt;=1.5),4.6,IF(AND(H19&gt;=9.446,B19&gt;=2.65,H19&lt;12.206,D19&gt;=1.35,A19&gt;=6.2,F19&lt;2.5,A19&gt;=5.15,D19&lt;1.55,F19&gt;=1.5),4.7,IF(AND(D19&lt;1.2,B19&lt;2.85,B19&lt;2.95,H19&lt;13.383,G19&gt;=0.308,A19&lt;6.2,F19&lt;2.5,A19&gt;=5.15,D19&lt;1.55,F19&gt;=1.5),3.75,IF(AND(G19&lt;0.356,D19&gt;=1.2,B19&lt;2.85,B19&lt;2.95,H19&lt;13.383,G19&gt;=0.308,A19&lt;6.2,F19&lt;2.5,A19&gt;=5.15,D19&lt;1.55,F19&gt;=1.5),4.2,IF(AND(G19&gt;=0.356,D19&gt;=1.2,B19&lt;2.85,B19&lt;2.95,H19&lt;13.383,G19&gt;=0.308,A19&lt;6.2,F19&lt;2.5,A19&gt;=5.15,D19&lt;1.55,F19&gt;=1.5),3.96,"shouldnthappen"))))))))))))))))))))))))))))))))))))))</f>
        <v>1.3</v>
      </c>
      <c r="BD19" s="1" t="n">
        <f aca="false">IF(AND(B19&lt;2.7,A19&lt;5.3,B19&lt;3.15),3.42,IF(AND(F19&lt;2.5,A19&gt;=5.85,B19&gt;=3.15),4.7,IF(AND(A19&lt;4.35,B19&gt;=2.7,A19&lt;5.3,B19&lt;3.15),1.1,IF(AND(A19&gt;=4.35,B19&gt;=2.7,A19&lt;5.3,B19&lt;3.15),1.42,IF(AND(A19&gt;=7.05,F19&gt;=2.5,A19&gt;=5.3,B19&lt;3.15),6.067,IF(AND(D19&gt;=0.45,A19&lt;5.05,A19&lt;5.85,B19&gt;=3.15),1.6,IF(AND(B19&lt;3.35,A19&gt;=5.05,A19&lt;5.85,B19&gt;=3.15),1.7,IF(AND(A19&gt;=6.85,F19&gt;=2.5,A19&gt;=5.85,B19&gt;=3.15),6.22,IF(AND(D19&lt;1.25,D19&lt;1.35,F19&lt;2.5,A19&gt;=5.3,B19&lt;3.15),4.033,IF(AND(D19&gt;=1.25,D19&lt;1.35,F19&lt;2.5,A19&gt;=5.3,B19&lt;3.15),4.233,IF(AND(A19&lt;6.05,D19&gt;=1.35,F19&lt;2.5,A19&gt;=5.3,B19&lt;3.15),5.1,IF(AND(H19&gt;=13.29,A19&lt;7.05,F19&gt;=2.5,A19&gt;=5.3,B19&lt;3.15),4.96,IF(AND(G19&gt;=0.858,D19&lt;0.45,A19&lt;5.05,A19&lt;5.85,B19&gt;=3.15),1.3,IF(AND(D19&gt;=0.35,B19&gt;=3.35,A19&gt;=5.05,A19&lt;5.85,B19&gt;=3.15),1.4,IF(AND(B19&lt;3.25,A19&lt;6.85,F19&gt;=2.5,A19&gt;=5.85,B19&gt;=3.15),5.233,IF(AND(A19&gt;=6.8,A19&gt;=6.05,D19&gt;=1.35,F19&lt;2.5,A19&gt;=5.3,B19&lt;3.15),4.9,IF(AND(G19&gt;=0.622,H19&lt;13.29,A19&lt;7.05,F19&gt;=2.5,A19&gt;=5.3,B19&lt;3.15),5.067,IF(AND(H19&lt;8.834,G19&lt;0.858,D19&lt;0.45,A19&lt;5.05,A19&lt;5.85,B19&gt;=3.15),1.4,IF(AND(G19&lt;0.774,B19&gt;=3.25,A19&lt;6.85,F19&gt;=2.5,A19&gt;=5.85,B19&gt;=3.15),5.8,IF(AND(G19&gt;=0.774,B19&gt;=3.25,A19&lt;6.85,F19&gt;=2.5,A19&gt;=5.85,B19&gt;=3.15),5.4,IF(AND(H19&gt;=12.206,A19&lt;6.8,A19&gt;=6.05,D19&gt;=1.35,F19&lt;2.5,A19&gt;=5.3,B19&lt;3.15),4.5,IF(AND(G19&gt;=0.439,G19&lt;0.622,H19&lt;13.29,A19&lt;7.05,F19&gt;=2.5,A19&gt;=5.3,B19&lt;3.15),5.667,IF(AND(G19&lt;0.227,H19&gt;=8.834,G19&lt;0.858,D19&lt;0.45,A19&lt;5.05,A19&lt;5.85,B19&gt;=3.15),1.4,IF(AND(G19&gt;=0.227,H19&gt;=8.834,G19&lt;0.858,D19&lt;0.45,A19&lt;5.05,A19&lt;5.85,B19&gt;=3.15),1.3,IF(AND(G19&gt;=0.934,B19&lt;3.75,D19&lt;0.35,B19&gt;=3.35,A19&gt;=5.05,A19&lt;5.85,B19&gt;=3.15),1.7,IF(AND(G19&lt;0.823,B19&gt;=3.75,D19&lt;0.35,B19&gt;=3.35,A19&gt;=5.05,A19&lt;5.85,B19&gt;=3.15),1.55,IF(AND(G19&gt;=0.823,B19&gt;=3.75,D19&lt;0.35,B19&gt;=3.35,A19&gt;=5.05,A19&lt;5.85,B19&gt;=3.15),1.5,IF(AND(A19&lt;6.2,H19&lt;12.206,A19&lt;6.8,A19&gt;=6.05,D19&gt;=1.35,F19&lt;2.5,A19&gt;=5.3,B19&lt;3.15),4.6,IF(AND(A19&gt;=6.2,H19&lt;12.206,A19&lt;6.8,A19&gt;=6.05,D19&gt;=1.35,F19&lt;2.5,A19&gt;=5.3,B19&lt;3.15),4.74,IF(AND(H19&gt;=10.667,G19&lt;0.439,G19&lt;0.622,H19&lt;13.29,A19&lt;7.05,F19&gt;=2.5,A19&gt;=5.3,B19&lt;3.15),5.6,IF(AND(H19&lt;13.67,G19&lt;0.934,B19&lt;3.75,D19&lt;0.35,B19&gt;=3.35,A19&gt;=5.05,A19&lt;5.85,B19&gt;=3.15),1.48,IF(AND(H19&gt;=13.67,G19&lt;0.934,B19&lt;3.75,D19&lt;0.35,B19&gt;=3.35,A19&gt;=5.05,A19&lt;5.85,B19&gt;=3.15),1.3,IF(AND(G19&lt;0.301,H19&lt;10.667,G19&lt;0.439,G19&lt;0.622,H19&lt;13.29,A19&lt;7.05,F19&gt;=2.5,A19&gt;=5.3,B19&lt;3.15),5.2,IF(AND(G19&gt;=0.301,H19&lt;10.667,G19&lt;0.439,G19&lt;0.622,H19&lt;13.29,A19&lt;7.05,F19&gt;=2.5,A19&gt;=5.3,B19&lt;3.15),5.067,"shouldnthappen"))))))))))))))))))))))))))))))))))</f>
        <v>1.4</v>
      </c>
      <c r="BE19" s="1" t="n">
        <f aca="false">IF(AND(B19&gt;=3.85,A19&gt;=5.05,F19&lt;1.5),1.4,IF(AND(A19&lt;5.25,A19&lt;5.75,F19&gt;=1.5),3.15,IF(AND(A19&lt;4.95,B19&lt;3.15,A19&lt;5.05,F19&lt;1.5),1.46,IF(AND(A19&gt;=4.95,B19&lt;3.15,A19&lt;5.05,F19&lt;1.5),1.6,IF(AND(H19&lt;8.834,B19&gt;=3.15,A19&lt;5.05,F19&lt;1.5),1.4,IF(AND(D19&lt;0.25,B19&lt;3.85,A19&gt;=5.05,F19&lt;1.5),1.48,IF(AND(D19&gt;=0.25,B19&lt;3.85,A19&gt;=5.05,F19&lt;1.5),1.7,IF(AND(F19&gt;=2.5,A19&gt;=5.25,A19&lt;5.75,F19&gt;=1.5),4.9,IF(AND(H19&lt;12.45,H19&gt;=8.834,B19&gt;=3.15,A19&lt;5.05,F19&lt;1.5),1.25,IF(AND(H19&gt;=12.45,H19&gt;=8.834,B19&gt;=3.15,A19&lt;5.05,F19&lt;1.5),1.32,IF(AND(G19&lt;0.283,F19&lt;2.5,A19&gt;=5.25,A19&lt;5.75,F19&gt;=1.5),4.3,IF(AND(H19&lt;6.712,H19&lt;11.275,D19&lt;1.55,A19&gt;=5.75,F19&gt;=1.5),5,IF(AND(H19&lt;13.101,H19&gt;=11.275,D19&lt;1.55,A19&gt;=5.75,F19&gt;=1.5),3.933,IF(AND(H19&gt;=13.101,H19&gt;=11.275,D19&lt;1.55,A19&gt;=5.75,F19&gt;=1.5),4.5,IF(AND(A19&gt;=7.3,D19&lt;2.45,D19&gt;=1.55,A19&gt;=5.75,F19&gt;=1.5),6.7,IF(AND(B19&lt;3.45,D19&gt;=2.45,D19&gt;=1.55,A19&gt;=5.75,F19&gt;=1.5),5.925,IF(AND(B19&gt;=3.45,D19&gt;=2.45,D19&gt;=1.55,A19&gt;=5.75,F19&gt;=1.5),6.1,IF(AND(B19&gt;=2.8,G19&gt;=0.283,F19&lt;2.5,A19&gt;=5.25,A19&lt;5.75,F19&gt;=1.5),4.2,IF(AND(D19&lt;1.35,H19&gt;=6.712,H19&lt;11.275,D19&lt;1.55,A19&gt;=5.75,F19&gt;=1.5),4.35,IF(AND(D19&lt;1.05,B19&lt;2.8,G19&gt;=0.283,F19&lt;2.5,A19&gt;=5.25,A19&lt;5.75,F19&gt;=1.5),3.567,IF(AND(D19&gt;=1.05,B19&lt;2.8,G19&gt;=0.283,F19&lt;2.5,A19&gt;=5.25,A19&lt;5.75,F19&gt;=1.5),3.925,IF(AND(B19&lt;2.65,D19&gt;=1.35,H19&gt;=6.712,H19&lt;11.275,D19&lt;1.55,A19&gt;=5.75,F19&gt;=1.5),4.9,IF(AND(B19&gt;=2.65,D19&gt;=1.35,H19&gt;=6.712,H19&lt;11.275,D19&lt;1.55,A19&gt;=5.75,F19&gt;=1.5),4.625,IF(AND(H19&gt;=14.683,G19&gt;=0.628,A19&lt;7.3,D19&lt;2.45,D19&gt;=1.55,A19&gt;=5.75,F19&gt;=1.5),5.4,IF(AND(D19&lt;1.95,H19&lt;8.884,G19&lt;0.628,A19&lt;7.3,D19&lt;2.45,D19&gt;=1.55,A19&gt;=5.75,F19&gt;=1.5),5.1,IF(AND(D19&gt;=1.95,H19&lt;8.884,G19&lt;0.628,A19&lt;7.3,D19&lt;2.45,D19&gt;=1.55,A19&gt;=5.75,F19&gt;=1.5),5.22,IF(AND(A19&lt;6.05,H19&gt;=8.884,G19&lt;0.628,A19&lt;7.3,D19&lt;2.45,D19&gt;=1.55,A19&gt;=5.75,F19&gt;=1.5),5.1,IF(AND(G19&lt;0.817,H19&lt;14.683,G19&gt;=0.628,A19&lt;7.3,D19&lt;2.45,D19&gt;=1.55,A19&gt;=5.75,F19&gt;=1.5),4.967,IF(AND(G19&gt;=0.817,H19&lt;14.683,G19&gt;=0.628,A19&lt;7.3,D19&lt;2.45,D19&gt;=1.55,A19&gt;=5.75,F19&gt;=1.5),5.1,IF(AND(H19&lt;9.637,A19&gt;=6.05,H19&gt;=8.884,G19&lt;0.628,A19&lt;7.3,D19&lt;2.45,D19&gt;=1.55,A19&gt;=5.75,F19&gt;=1.5),5.9,IF(AND(D19&lt;1.85,H19&gt;=9.637,A19&gt;=6.05,H19&gt;=8.884,G19&lt;0.628,A19&lt;7.3,D19&lt;2.45,D19&gt;=1.55,A19&gt;=5.75,F19&gt;=1.5),5.733,IF(AND(G19&gt;=0.388,D19&gt;=1.85,H19&gt;=9.637,A19&gt;=6.05,H19&gt;=8.884,G19&lt;0.628,A19&lt;7.3,D19&lt;2.45,D19&gt;=1.55,A19&gt;=5.75,F19&gt;=1.5),5.64,IF(AND(B19&lt;2.95,G19&lt;0.388,D19&gt;=1.85,H19&gt;=9.637,A19&gt;=6.05,H19&gt;=8.884,G19&lt;0.628,A19&lt;7.3,D19&lt;2.45,D19&gt;=1.55,A19&gt;=5.75,F19&gt;=1.5),5.5,IF(AND(B19&gt;=2.95,G19&lt;0.388,D19&gt;=1.85,H19&gt;=9.637,A19&gt;=6.05,H19&gt;=8.884,G19&lt;0.628,A19&lt;7.3,D19&lt;2.45,D19&gt;=1.55,A19&gt;=5.75,F19&gt;=1.5),5.333,"shouldnthappen"))))))))))))))))))))))))))))))))))</f>
        <v>1.4</v>
      </c>
      <c r="BF19" s="1" t="n">
        <f aca="false">IF(AND(D19&gt;=0.35,F19&lt;1.5),1.65,IF(AND(H19&gt;=16.227,D19&gt;=1.55,F19&gt;=1.5),6.533,IF(AND(A19&gt;=5.45,G19&lt;0.174,D19&lt;0.35,F19&lt;1.5),1.7,IF(AND(D19&lt;0.15,G19&gt;=0.174,D19&lt;0.35,F19&lt;1.5),1.38,IF(AND(D19&gt;=1.15,D19&lt;1.25,D19&lt;1.55,F19&gt;=1.5),3.967,IF(AND(H19&lt;8.376,A19&lt;5.45,G19&lt;0.174,D19&lt;0.35,F19&lt;1.5),1.4,IF(AND(H19&gt;=8.376,A19&lt;5.45,G19&lt;0.174,D19&lt;0.35,F19&lt;1.5),1.5,IF(AND(B19&lt;3.1,D19&gt;=0.15,G19&gt;=0.174,D19&lt;0.35,F19&lt;1.5),1.475,IF(AND(H19&lt;10.258,D19&lt;1.15,D19&lt;1.25,D19&lt;1.55,F19&gt;=1.5),3.24,IF(AND(H19&gt;=10.258,D19&lt;1.15,D19&lt;1.25,D19&lt;1.55,F19&gt;=1.5),3.875,IF(AND(F19&gt;=2.5,H19&lt;10.927,D19&gt;=1.25,D19&lt;1.55,F19&gt;=1.5),5.05,IF(AND(D19&lt;1.35,H19&gt;=10.927,D19&gt;=1.25,D19&lt;1.55,F19&gt;=1.5),4.25,IF(AND(A19&gt;=6.95,D19&lt;1.75,H19&lt;16.227,D19&gt;=1.55,F19&gt;=1.5),5.8,IF(AND(B19&lt;3.3,B19&gt;=3.1,D19&gt;=0.15,G19&gt;=0.174,D19&lt;0.35,F19&lt;1.5),1.3,IF(AND(H19&lt;12.278,D19&gt;=1.35,H19&gt;=10.927,D19&gt;=1.25,D19&lt;1.55,F19&gt;=1.5),4.9,IF(AND(G19&lt;0.226,A19&lt;6.95,D19&lt;1.75,H19&lt;16.227,D19&gt;=1.55,F19&gt;=1.5),5,IF(AND(G19&gt;=0.226,A19&lt;6.95,D19&lt;1.75,H19&lt;16.227,D19&gt;=1.55,F19&gt;=1.5),4.62,IF(AND(H19&lt;9.35,B19&lt;2.95,D19&gt;=1.75,H19&lt;16.227,D19&gt;=1.55,F19&gt;=1.5),6.3,IF(AND(H19&gt;=9.35,B19&lt;2.95,D19&gt;=1.75,H19&lt;16.227,D19&gt;=1.55,F19&gt;=1.5),5.58,IF(AND(A19&lt;5.05,B19&gt;=3.3,B19&gt;=3.1,D19&gt;=0.15,G19&gt;=0.174,D19&lt;0.35,F19&lt;1.5),1.35,IF(AND(A19&gt;=5.05,B19&gt;=3.3,B19&gt;=3.1,D19&gt;=0.15,G19&gt;=0.174,D19&lt;0.35,F19&lt;1.5),1.46,IF(AND(B19&lt;2.8,A19&lt;5.65,F19&lt;2.5,H19&lt;10.927,D19&gt;=1.25,D19&lt;1.55,F19&gt;=1.5),4.075,IF(AND(B19&gt;=2.8,A19&lt;5.65,F19&lt;2.5,H19&lt;10.927,D19&gt;=1.25,D19&lt;1.55,F19&gt;=1.5),3.933,IF(AND(A19&lt;6.25,A19&gt;=5.65,F19&lt;2.5,H19&lt;10.927,D19&gt;=1.25,D19&lt;1.55,F19&gt;=1.5),4.533,IF(AND(A19&gt;=6.25,A19&gt;=5.65,F19&lt;2.5,H19&lt;10.927,D19&gt;=1.25,D19&lt;1.55,F19&gt;=1.5),4.3,IF(AND(A19&lt;6.5,H19&gt;=12.278,D19&gt;=1.35,H19&gt;=10.927,D19&gt;=1.25,D19&lt;1.55,F19&gt;=1.5),4.55,IF(AND(A19&gt;=6.5,H19&gt;=12.278,D19&gt;=1.35,H19&gt;=10.927,D19&gt;=1.25,D19&lt;1.55,F19&gt;=1.5),4.775,IF(AND(H19&lt;9.884,D19&lt;2.1,B19&gt;=2.95,D19&gt;=1.75,H19&lt;16.227,D19&gt;=1.55,F19&gt;=1.5),5.5,IF(AND(H19&gt;=9.884,D19&lt;2.1,B19&gt;=2.95,D19&gt;=1.75,H19&lt;16.227,D19&gt;=1.55,F19&gt;=1.5),5.1,IF(AND(H19&lt;10.393,D19&gt;=2.1,B19&gt;=2.95,D19&gt;=1.75,H19&lt;16.227,D19&gt;=1.55,F19&gt;=1.5),5.74,IF(AND(D19&lt;2.25,H19&gt;=10.393,D19&gt;=2.1,B19&gt;=2.95,D19&gt;=1.75,H19&lt;16.227,D19&gt;=1.55,F19&gt;=1.5),5.8,IF(AND(D19&gt;=2.25,H19&gt;=10.393,D19&gt;=2.1,B19&gt;=2.95,D19&gt;=1.75,H19&lt;16.227,D19&gt;=1.55,F19&gt;=1.5),5.4,"shouldnthappen"))))))))))))))))))))))))))))))))</f>
        <v>1.65</v>
      </c>
      <c r="BG19" s="1" t="n">
        <f aca="false">IF(AND(G19&lt;0.096,A19&lt;5.45),2.95,IF(AND(F19&gt;=1.5,G19&gt;=0.096,A19&lt;5.45),3,IF(AND(D19&lt;0.6,A19&lt;5.9,A19&gt;=5.45),1.4,IF(AND(F19&gt;=2.5,D19&gt;=0.6,A19&lt;5.9,A19&gt;=5.45),5.1,IF(AND(A19&lt;7.45,A19&gt;=7.05,A19&gt;=5.9,A19&gt;=5.45),6.167,IF(AND(B19&gt;=3.55,G19&lt;0.587,F19&lt;1.5,G19&gt;=0.096,A19&lt;5.45),1,IF(AND(A19&lt;5.05,G19&gt;=0.587,F19&lt;1.5,G19&gt;=0.096,A19&lt;5.45),1.35,IF(AND(B19&lt;2.75,D19&lt;1.7,A19&lt;7.05,A19&gt;=5.9,A19&gt;=5.45),4.9,IF(AND(A19&lt;6.2,D19&gt;=1.7,A19&lt;7.05,A19&gt;=5.9,A19&gt;=5.45),4.833,IF(AND(H19&lt;17.32,A19&gt;=7.45,A19&gt;=7.05,A19&gt;=5.9,A19&gt;=5.45),6.68,IF(AND(H19&gt;=17.32,A19&gt;=7.45,A19&gt;=7.05,A19&gt;=5.9,A19&gt;=5.45),6.4,IF(AND(G19&lt;0.161,B19&lt;3.55,G19&lt;0.587,F19&lt;1.5,G19&gt;=0.096,A19&lt;5.45),1.5,IF(AND(H19&lt;11.016,A19&gt;=5.05,G19&gt;=0.587,F19&lt;1.5,G19&gt;=0.096,A19&lt;5.45),1.633,IF(AND(H19&lt;11.001,G19&lt;0.372,F19&lt;2.5,D19&gt;=0.6,A19&lt;5.9,A19&gt;=5.45),4.133,IF(AND(H19&gt;=11.001,G19&lt;0.372,F19&lt;2.5,D19&gt;=0.6,A19&lt;5.9,A19&gt;=5.45),4.3,IF(AND(H19&lt;6.808,G19&gt;=0.372,F19&lt;2.5,D19&gt;=0.6,A19&lt;5.9,A19&gt;=5.45),4,IF(AND(A19&gt;=6.75,B19&gt;=2.75,D19&lt;1.7,A19&lt;7.05,A19&gt;=5.9,A19&gt;=5.45),4.84,IF(AND(H19&lt;12.467,G19&gt;=0.161,B19&lt;3.55,G19&lt;0.587,F19&lt;1.5,G19&gt;=0.096,A19&lt;5.45),1.3,IF(AND(D19&lt;0.25,H19&gt;=11.016,A19&gt;=5.05,G19&gt;=0.587,F19&lt;1.5,G19&gt;=0.096,A19&lt;5.45),1.52,IF(AND(D19&gt;=0.25,H19&gt;=11.016,A19&gt;=5.05,G19&gt;=0.587,F19&lt;1.5,G19&gt;=0.096,A19&lt;5.45),1.5,IF(AND(H19&lt;11.218,H19&gt;=6.808,G19&gt;=0.372,F19&lt;2.5,D19&gt;=0.6,A19&lt;5.9,A19&gt;=5.45),3.7,IF(AND(H19&gt;=11.218,H19&gt;=6.808,G19&gt;=0.372,F19&lt;2.5,D19&gt;=0.6,A19&lt;5.9,A19&gt;=5.45),3.9,IF(AND(B19&lt;2.95,A19&lt;6.75,B19&gt;=2.75,D19&lt;1.7,A19&lt;7.05,A19&gt;=5.9,A19&gt;=5.45),4.2,IF(AND(B19&gt;=2.95,A19&lt;6.75,B19&gt;=2.75,D19&lt;1.7,A19&lt;7.05,A19&gt;=5.9,A19&gt;=5.45),4.6,IF(AND(D19&gt;=2.45,A19&lt;6.85,A19&gt;=6.2,D19&gt;=1.7,A19&lt;7.05,A19&gt;=5.9,A19&gt;=5.45),5.9,IF(AND(G19&lt;0.312,A19&gt;=6.85,A19&gt;=6.2,D19&gt;=1.7,A19&lt;7.05,A19&gt;=5.9,A19&gt;=5.45),5.1,IF(AND(G19&gt;=0.312,A19&gt;=6.85,A19&gt;=6.2,D19&gt;=1.7,A19&lt;7.05,A19&gt;=5.9,A19&gt;=5.45),5.4,IF(AND(G19&lt;0.251,H19&gt;=12.467,G19&gt;=0.161,B19&lt;3.55,G19&lt;0.587,F19&lt;1.5,G19&gt;=0.096,A19&lt;5.45),1.35,IF(AND(G19&gt;=0.251,H19&gt;=12.467,G19&gt;=0.161,B19&lt;3.55,G19&lt;0.587,F19&lt;1.5,G19&gt;=0.096,A19&lt;5.45),1.467,IF(AND(G19&gt;=0.628,D19&lt;2.45,A19&lt;6.85,A19&gt;=6.2,D19&gt;=1.7,A19&lt;7.05,A19&gt;=5.9,A19&gt;=5.45),5.1,IF(AND(A19&gt;=6.75,G19&lt;0.628,D19&lt;2.45,A19&lt;6.85,A19&gt;=6.2,D19&gt;=1.7,A19&lt;7.05,A19&gt;=5.9,A19&gt;=5.45),5.9,IF(AND(H19&lt;11.824,A19&lt;6.75,G19&lt;0.628,D19&lt;2.45,A19&lt;6.85,A19&gt;=6.2,D19&gt;=1.7,A19&lt;7.05,A19&gt;=5.9,A19&gt;=5.45),5.44,IF(AND(H19&lt;14.378,H19&gt;=11.824,A19&lt;6.75,G19&lt;0.628,D19&lt;2.45,A19&lt;6.85,A19&gt;=6.2,D19&gt;=1.7,A19&lt;7.05,A19&gt;=5.9,A19&gt;=5.45),5.6,IF(AND(H19&gt;=14.378,H19&gt;=11.824,A19&lt;6.75,G19&lt;0.628,D19&lt;2.45,A19&lt;6.85,A19&gt;=6.2,D19&gt;=1.7,A19&lt;7.05,A19&gt;=5.9,A19&gt;=5.45),5.8,"shouldnthappen"))))))))))))))))))))))))))))))))))</f>
        <v>1</v>
      </c>
      <c r="BH19" s="1" t="n">
        <f aca="false">IF(AND(G19&gt;=0.905,F19&lt;1.5),1.8,IF(AND(H19&lt;5.523,G19&lt;0.905,F19&lt;1.5),1,IF(AND(D19&gt;=0.4,H19&gt;=5.523,G19&lt;0.905,F19&lt;1.5),1.7,IF(AND(G19&gt;=0.878,D19&lt;1.35,F19&lt;2.5,F19&gt;=1.5),4.4,IF(AND(A19&lt;5.4,D19&gt;=1.35,F19&lt;2.5,F19&gt;=1.5),3.9,IF(AND(G19&lt;0.177,B19&lt;3.15,F19&gt;=2.5,F19&gt;=1.5),6.15,IF(AND(H19&lt;10.393,B19&gt;=3.15,F19&gt;=2.5,F19&gt;=1.5),5.94,IF(AND(H19&gt;=10.393,B19&gt;=3.15,F19&gt;=2.5,F19&gt;=1.5),5.467,IF(AND(D19&gt;=1.25,G19&lt;0.878,D19&lt;1.35,F19&lt;2.5,F19&gt;=1.5),4.18,IF(AND(G19&gt;=0.709,A19&gt;=5.4,D19&gt;=1.35,F19&lt;2.5,F19&gt;=1.5),4.9,IF(AND(B19&lt;2.6,G19&gt;=0.177,B19&lt;3.15,F19&gt;=2.5,F19&gt;=1.5),4.8,IF(AND(A19&lt;4.35,A19&lt;5.05,D19&lt;0.4,H19&gt;=5.523,G19&lt;0.905,F19&lt;1.5),1.1,IF(AND(A19&gt;=5.6,A19&gt;=5.05,D19&lt;0.4,H19&gt;=5.523,G19&lt;0.905,F19&lt;1.5),1.7,IF(AND(D19&lt;1.05,D19&lt;1.25,G19&lt;0.878,D19&lt;1.35,F19&lt;2.5,F19&gt;=1.5),3.6,IF(AND(D19&gt;=1.55,G19&lt;0.709,A19&gt;=5.4,D19&gt;=1.35,F19&lt;2.5,F19&gt;=1.5),4.975,IF(AND(D19&lt;1.7,B19&gt;=2.6,G19&gt;=0.177,B19&lt;3.15,F19&gt;=2.5,F19&gt;=1.5),5.8,IF(AND(B19&lt;3.15,A19&gt;=4.35,A19&lt;5.05,D19&lt;0.4,H19&gt;=5.523,G19&lt;0.905,F19&lt;1.5),1.46,IF(AND(A19&gt;=5.45,A19&lt;5.6,A19&gt;=5.05,D19&lt;0.4,H19&gt;=5.523,G19&lt;0.905,F19&lt;1.5),1.35,IF(AND(H19&lt;10.974,D19&gt;=1.05,D19&lt;1.25,G19&lt;0.878,D19&lt;1.35,F19&lt;2.5,F19&gt;=1.5),3.8,IF(AND(H19&gt;=13.654,D19&lt;1.55,G19&lt;0.709,A19&gt;=5.4,D19&gt;=1.35,F19&lt;2.5,F19&gt;=1.5),4.725,IF(AND(A19&lt;4.5,B19&gt;=3.15,A19&gt;=4.35,A19&lt;5.05,D19&lt;0.4,H19&gt;=5.523,G19&lt;0.905,F19&lt;1.5),1.3,IF(AND(G19&lt;0.676,A19&lt;5.45,A19&lt;5.6,A19&gt;=5.05,D19&lt;0.4,H19&gt;=5.523,G19&lt;0.905,F19&lt;1.5),1.5,IF(AND(G19&gt;=0.676,A19&lt;5.45,A19&lt;5.6,A19&gt;=5.05,D19&lt;0.4,H19&gt;=5.523,G19&lt;0.905,F19&lt;1.5),1.55,IF(AND(A19&lt;5.7,H19&gt;=10.974,D19&gt;=1.05,D19&lt;1.25,G19&lt;0.878,D19&lt;1.35,F19&lt;2.5,F19&gt;=1.5),3.9,IF(AND(A19&gt;=5.7,H19&gt;=10.974,D19&gt;=1.05,D19&lt;1.25,G19&lt;0.878,D19&lt;1.35,F19&lt;2.5,F19&gt;=1.5),3.933,IF(AND(G19&gt;=0.644,H19&lt;13.654,D19&lt;1.55,G19&lt;0.709,A19&gt;=5.4,D19&gt;=1.35,F19&lt;2.5,F19&gt;=1.5),4.4,IF(AND(B19&lt;2.9,A19&lt;6.2,D19&gt;=1.7,B19&gt;=2.6,G19&gt;=0.177,B19&lt;3.15,F19&gt;=2.5,F19&gt;=1.5),5.02,IF(AND(B19&gt;=2.9,A19&lt;6.2,D19&gt;=1.7,B19&gt;=2.6,G19&gt;=0.177,B19&lt;3.15,F19&gt;=2.5,F19&gt;=1.5),4.8,IF(AND(D19&lt;2.2,A19&gt;=6.2,D19&gt;=1.7,B19&gt;=2.6,G19&gt;=0.177,B19&lt;3.15,F19&gt;=2.5,F19&gt;=1.5),5.325,IF(AND(D19&gt;=2.2,A19&gt;=6.2,D19&gt;=1.7,B19&gt;=2.6,G19&gt;=0.177,B19&lt;3.15,F19&gt;=2.5,F19&gt;=1.5),5.1,IF(AND(D19&lt;0.25,A19&gt;=4.5,B19&gt;=3.15,A19&gt;=4.35,A19&lt;5.05,D19&lt;0.4,H19&gt;=5.523,G19&lt;0.905,F19&lt;1.5),1.357,IF(AND(D19&gt;=0.25,A19&gt;=4.5,B19&gt;=3.15,A19&gt;=4.35,A19&lt;5.05,D19&lt;0.4,H19&gt;=5.523,G19&lt;0.905,F19&lt;1.5),1.333,IF(AND(H19&lt;10.723,G19&lt;0.644,H19&lt;13.654,D19&lt;1.55,G19&lt;0.709,A19&gt;=5.4,D19&gt;=1.35,F19&lt;2.5,F19&gt;=1.5),4.6,IF(AND(H19&gt;=10.723,G19&lt;0.644,H19&lt;13.654,D19&lt;1.55,G19&lt;0.709,A19&gt;=5.4,D19&gt;=1.35,F19&lt;2.5,F19&gt;=1.5),4.5,"shouldnthappen"))))))))))))))))))))))))))))))))))</f>
        <v>1.7</v>
      </c>
      <c r="BI19" s="1" t="n">
        <f aca="false">IF(AND(D19&gt;=0.8,A19&lt;5.45),3.9,IF(AND(D19&gt;=0.45,D19&lt;0.8,A19&lt;5.45),1.66,IF(AND(H19&lt;16.447,B19&gt;=3.45,A19&gt;=5.45),1.525,IF(AND(H19&gt;=16.447,B19&gt;=3.45,A19&gt;=5.45),6.4,IF(AND(H19&lt;5.245,D19&lt;0.45,D19&lt;0.8,A19&lt;5.45),1,IF(AND(A19&gt;=7.2,G19&lt;0.154,B19&lt;3.45,A19&gt;=5.45),6.7,IF(AND(D19&lt;1.65,A19&lt;7.2,G19&lt;0.154,B19&lt;3.45,A19&gt;=5.45),4.7,IF(AND(D19&gt;=1.65,A19&lt;7.2,G19&lt;0.154,B19&lt;3.45,A19&gt;=5.45),5.52,IF(AND(D19&gt;=0.25,A19&lt;5.05,H19&gt;=5.245,D19&lt;0.45,D19&lt;0.8,A19&lt;5.45),1.35,IF(AND(H19&lt;6.089,A19&gt;=5.05,H19&gt;=5.245,D19&lt;0.45,D19&lt;0.8,A19&lt;5.45),1.7,IF(AND(D19&lt;1.2,B19&lt;2.6,A19&lt;5.75,G19&gt;=0.154,B19&lt;3.45,A19&gt;=5.45),3.85,IF(AND(D19&gt;=1.2,B19&lt;2.6,A19&lt;5.75,G19&gt;=0.154,B19&lt;3.45,A19&gt;=5.45),4,IF(AND(D19&gt;=1.65,B19&gt;=2.6,A19&lt;5.75,G19&gt;=0.154,B19&lt;3.45,A19&gt;=5.45),4.9,IF(AND(G19&lt;0.353,F19&lt;2.5,A19&gt;=5.75,G19&gt;=0.154,B19&lt;3.45,A19&gt;=5.45),4.25,IF(AND(A19&gt;=7.25,F19&gt;=2.5,A19&gt;=5.75,G19&gt;=0.154,B19&lt;3.45,A19&gt;=5.45),6.45,IF(AND(H19&lt;11.218,D19&lt;0.25,A19&lt;5.05,H19&gt;=5.245,D19&lt;0.45,D19&lt;0.8,A19&lt;5.45),1.42,IF(AND(G19&lt;0.517,H19&gt;=6.089,A19&gt;=5.05,H19&gt;=5.245,D19&lt;0.45,D19&lt;0.8,A19&lt;5.45),1.44,IF(AND(G19&gt;=0.517,H19&gt;=6.089,A19&gt;=5.05,H19&gt;=5.245,D19&lt;0.45,D19&lt;0.8,A19&lt;5.45),1.54,IF(AND(H19&gt;=10.194,D19&lt;1.65,B19&gt;=2.6,A19&lt;5.75,G19&gt;=0.154,B19&lt;3.45,A19&gt;=5.45),4.35,IF(AND(B19&gt;=3.15,G19&gt;=0.353,F19&lt;2.5,A19&gt;=5.75,G19&gt;=0.154,B19&lt;3.45,A19&gt;=5.45),4.7,IF(AND(H19&lt;7.716,A19&lt;7.25,F19&gt;=2.5,A19&gt;=5.75,G19&gt;=0.154,B19&lt;3.45,A19&gt;=5.45),5.04,IF(AND(G19&lt;0.175,H19&gt;=11.218,D19&lt;0.25,A19&lt;5.05,H19&gt;=5.245,D19&lt;0.45,D19&lt;0.8,A19&lt;5.45),1.5,IF(AND(H19&lt;7.713,H19&lt;10.194,D19&lt;1.65,B19&gt;=2.6,A19&lt;5.75,G19&gt;=0.154,B19&lt;3.45,A19&gt;=5.45),4.1,IF(AND(H19&gt;=7.713,H19&lt;10.194,D19&lt;1.65,B19&gt;=2.6,A19&lt;5.75,G19&gt;=0.154,B19&lt;3.45,A19&gt;=5.45),4.2,IF(AND(B19&gt;=3.05,B19&lt;3.15,G19&gt;=0.353,F19&lt;2.5,A19&gt;=5.75,G19&gt;=0.154,B19&lt;3.45,A19&gt;=5.45),4.4,IF(AND(D19&gt;=2.45,H19&gt;=7.716,A19&lt;7.25,F19&gt;=2.5,A19&gt;=5.75,G19&gt;=0.154,B19&lt;3.45,A19&gt;=5.45),5.85,IF(AND(D19&lt;0.15,G19&gt;=0.175,H19&gt;=11.218,D19&lt;0.25,A19&lt;5.05,H19&gt;=5.245,D19&lt;0.45,D19&lt;0.8,A19&lt;5.45),1.1,IF(AND(H19&gt;=16.317,B19&lt;3.05,B19&lt;3.15,G19&gt;=0.353,F19&lt;2.5,A19&gt;=5.75,G19&gt;=0.154,B19&lt;3.45,A19&gt;=5.45),4.8,IF(AND(G19&gt;=0.857,D19&lt;2.45,H19&gt;=7.716,A19&lt;7.25,F19&gt;=2.5,A19&gt;=5.75,G19&gt;=0.154,B19&lt;3.45,A19&gt;=5.45),5.05,IF(AND(G19&lt;0.245,D19&gt;=0.15,G19&gt;=0.175,H19&gt;=11.218,D19&lt;0.25,A19&lt;5.05,H19&gt;=5.245,D19&lt;0.45,D19&lt;0.8,A19&lt;5.45),1.3,IF(AND(G19&gt;=0.245,D19&gt;=0.15,G19&gt;=0.175,H19&gt;=11.218,D19&lt;0.25,A19&lt;5.05,H19&gt;=5.245,D19&lt;0.45,D19&lt;0.8,A19&lt;5.45),1.22,IF(AND(B19&lt;2.85,H19&lt;16.317,B19&lt;3.05,B19&lt;3.15,G19&gt;=0.353,F19&lt;2.5,A19&gt;=5.75,G19&gt;=0.154,B19&lt;3.45,A19&gt;=5.45),4.6,IF(AND(B19&gt;=2.85,H19&lt;16.317,B19&lt;3.05,B19&lt;3.15,G19&gt;=0.353,F19&lt;2.5,A19&gt;=5.75,G19&gt;=0.154,B19&lt;3.45,A19&gt;=5.45),4.633,IF(AND(D19&lt;1.85,G19&lt;0.857,D19&lt;2.45,H19&gt;=7.716,A19&lt;7.25,F19&gt;=2.5,A19&gt;=5.75,G19&gt;=0.154,B19&lt;3.45,A19&gt;=5.45),5.8,IF(AND(H19&lt;11.297,D19&gt;=1.85,G19&lt;0.857,D19&lt;2.45,H19&gt;=7.716,A19&lt;7.25,F19&gt;=2.5,A19&gt;=5.75,G19&gt;=0.154,B19&lt;3.45,A19&gt;=5.45),5.3,IF(AND(G19&lt;0.388,H19&gt;=11.297,D19&gt;=1.85,G19&lt;0.857,D19&lt;2.45,H19&gt;=7.716,A19&lt;7.25,F19&gt;=2.5,A19&gt;=5.75,G19&gt;=0.154,B19&lt;3.45,A19&gt;=5.45),5.4,IF(AND(G19&gt;=0.388,H19&gt;=11.297,D19&gt;=1.85,G19&lt;0.857,D19&lt;2.45,H19&gt;=7.716,A19&lt;7.25,F19&gt;=2.5,A19&gt;=5.75,G19&gt;=0.154,B19&lt;3.45,A19&gt;=5.45),5.6,"shouldnthappen")))))))))))))))))))))))))))))))))))))</f>
        <v>1.44</v>
      </c>
      <c r="BJ19" s="1" t="n">
        <f aca="false">IF(AND(F19&gt;=2,B19&gt;=3.35),6.1,IF(AND(H19&gt;=12.719,F19&lt;1.5,B19&lt;3.35),1.567,IF(AND(H19&lt;5.245,F19&lt;2,B19&gt;=3.35),1,IF(AND(D19&lt;0.15,H19&lt;12.719,F19&lt;1.5,B19&lt;3.35),1.5,IF(AND(D19&gt;=0.35,H19&gt;=5.245,F19&lt;2,B19&gt;=3.35),1.6,IF(AND(A19&lt;4.9,D19&gt;=0.15,H19&lt;12.719,F19&lt;1.5,B19&lt;3.35),1.36,IF(AND(B19&lt;2.65,G19&lt;0.572,D19&lt;1.45,F19&gt;=1.5,B19&lt;3.35),3.5,IF(AND(A19&lt;6.1,F19&lt;2.5,D19&gt;=1.45,F19&gt;=1.5,B19&lt;3.35),5.1,IF(AND(G19&gt;=0.607,D19&lt;0.35,H19&gt;=5.245,F19&lt;2,B19&gt;=3.35),1.65,IF(AND(G19&lt;0.546,A19&gt;=4.9,D19&gt;=0.15,H19&lt;12.719,F19&lt;1.5,B19&lt;3.35),1.2,IF(AND(G19&gt;=0.546,A19&gt;=4.9,D19&gt;=0.15,H19&lt;12.719,F19&lt;1.5,B19&lt;3.35),1.4,IF(AND(A19&gt;=6.3,B19&gt;=2.65,G19&lt;0.572,D19&lt;1.45,F19&gt;=1.5,B19&lt;3.35),4.8,IF(AND(D19&lt;1.15,B19&lt;2.85,G19&gt;=0.572,D19&lt;1.45,F19&gt;=1.5,B19&lt;3.35),3.9,IF(AND(B19&gt;=3.15,B19&gt;=2.85,G19&gt;=0.572,D19&lt;1.45,F19&gt;=1.5,B19&lt;3.35),4.7,IF(AND(B19&lt;2.95,A19&gt;=6.1,F19&lt;2.5,D19&gt;=1.45,F19&gt;=1.5,B19&lt;3.35),4.533,IF(AND(B19&gt;=2.95,A19&gt;=6.1,F19&lt;2.5,D19&gt;=1.45,F19&gt;=1.5,B19&lt;3.35),4.75,IF(AND(A19&gt;=6.7,G19&lt;0.107,F19&gt;=2.5,D19&gt;=1.45,F19&gt;=1.5,B19&lt;3.35),5.7,IF(AND(G19&gt;=0.385,G19&lt;0.607,D19&lt;0.35,H19&gt;=5.245,F19&lt;2,B19&gt;=3.35),1.325,IF(AND(D19&lt;1.25,A19&lt;6.3,B19&gt;=2.65,G19&lt;0.572,D19&lt;1.45,F19&gt;=1.5,B19&lt;3.35),4,IF(AND(D19&gt;=1.25,A19&lt;6.3,B19&gt;=2.65,G19&lt;0.572,D19&lt;1.45,F19&gt;=1.5,B19&lt;3.35),4.18,IF(AND(G19&lt;0.907,D19&gt;=1.15,B19&lt;2.85,G19&gt;=0.572,D19&lt;1.45,F19&gt;=1.5,B19&lt;3.35),4,IF(AND(G19&gt;=0.907,D19&gt;=1.15,B19&lt;2.85,G19&gt;=0.572,D19&lt;1.45,F19&gt;=1.5,B19&lt;3.35),4.4,IF(AND(H19&lt;8.326,B19&lt;3.15,B19&gt;=2.85,G19&gt;=0.572,D19&lt;1.45,F19&gt;=1.5,B19&lt;3.35),3.6,IF(AND(H19&gt;=8.326,B19&lt;3.15,B19&gt;=2.85,G19&gt;=0.572,D19&lt;1.45,F19&gt;=1.5,B19&lt;3.35),4.48,IF(AND(B19&lt;2.95,A19&lt;6.7,G19&lt;0.107,F19&gt;=2.5,D19&gt;=1.45,F19&gt;=1.5,B19&lt;3.35),5.6,IF(AND(B19&gt;=2.95,A19&lt;6.7,G19&lt;0.107,F19&gt;=2.5,D19&gt;=1.45,F19&gt;=1.5,B19&lt;3.35),5.5,IF(AND(G19&lt;0.205,G19&lt;0.432,G19&gt;=0.107,F19&gt;=2.5,D19&gt;=1.45,F19&gt;=1.5,B19&lt;3.35),5.3,IF(AND(B19&gt;=3.05,G19&gt;=0.432,G19&gt;=0.107,F19&gt;=2.5,D19&gt;=1.45,F19&gt;=1.5,B19&lt;3.35),5.86,IF(AND(H19&gt;=14.057,G19&lt;0.385,G19&lt;0.607,D19&lt;0.35,H19&gt;=5.245,F19&lt;2,B19&gt;=3.35),1.7,IF(AND(D19&lt;1.7,G19&gt;=0.205,G19&lt;0.432,G19&gt;=0.107,F19&gt;=2.5,D19&gt;=1.45,F19&gt;=1.5,B19&lt;3.35),5,IF(AND(G19&lt;0.779,B19&lt;3.05,G19&gt;=0.432,G19&gt;=0.107,F19&gt;=2.5,D19&gt;=1.45,F19&gt;=1.5,B19&lt;3.35),4.9,IF(AND(G19&gt;=0.779,B19&lt;3.05,G19&gt;=0.432,G19&gt;=0.107,F19&gt;=2.5,D19&gt;=1.45,F19&gt;=1.5,B19&lt;3.35),5.533,IF(AND(D19&gt;=0.25,H19&lt;14.057,G19&lt;0.385,G19&lt;0.607,D19&lt;0.35,H19&gt;=5.245,F19&lt;2,B19&gt;=3.35),1.4,IF(AND(B19&lt;2.85,D19&gt;=1.7,G19&gt;=0.205,G19&lt;0.432,G19&gt;=0.107,F19&gt;=2.5,D19&gt;=1.45,F19&gt;=1.5,B19&lt;3.35),5.1,IF(AND(B19&gt;=2.85,D19&gt;=1.7,G19&gt;=0.205,G19&lt;0.432,G19&gt;=0.107,F19&gt;=2.5,D19&gt;=1.45,F19&gt;=1.5,B19&lt;3.35),5.15,IF(AND(A19&lt;5.1,D19&lt;0.25,H19&lt;14.057,G19&lt;0.385,G19&lt;0.607,D19&lt;0.35,H19&gt;=5.245,F19&lt;2,B19&gt;=3.35),1.4,IF(AND(A19&gt;=5.1,D19&lt;0.25,H19&lt;14.057,G19&lt;0.385,G19&lt;0.607,D19&lt;0.35,H19&gt;=5.245,F19&lt;2,B19&gt;=3.35),1.5,"shouldnthappen")))))))))))))))))))))))))))))))))))))</f>
        <v>1.6</v>
      </c>
    </row>
    <row r="20" customFormat="false" ht="13.8" hidden="false" customHeight="false" outlineLevel="0" collapsed="false">
      <c r="A20" s="1" t="n">
        <v>5.1</v>
      </c>
      <c r="B20" s="1" t="n">
        <v>3.5</v>
      </c>
      <c r="C20" s="1" t="n">
        <v>1.4</v>
      </c>
      <c r="D20" s="1" t="n">
        <v>0.3</v>
      </c>
      <c r="E20" s="1" t="s">
        <v>94</v>
      </c>
      <c r="F20" s="1" t="n">
        <v>1</v>
      </c>
      <c r="G20" s="1" t="n">
        <v>0.406637547537684</v>
      </c>
      <c r="H20" s="16" t="n">
        <v>14.3160776746459</v>
      </c>
      <c r="I20" s="11" t="n">
        <f aca="false">C20</f>
        <v>1.4</v>
      </c>
      <c r="J20" s="1" t="n">
        <f aca="false">AVERAGE(M20:BJ20)</f>
        <v>1.42652</v>
      </c>
      <c r="K20" s="15" t="n">
        <f aca="false">1-SQRT(VAR(M20:BJ20, I20)) / AVERAGE(M20:BJ20)</f>
        <v>0.931668426585313</v>
      </c>
      <c r="L20" s="1" t="n">
        <f aca="false">(J20-I20)/I20</f>
        <v>0.0189428571428571</v>
      </c>
      <c r="M20" s="1" t="n">
        <f aca="false">IF(AND(H20&gt;=16.241,B20&gt;=3.35),6.4,IF(AND(D20&gt;=0.75,A20&lt;5.15,B20&lt;3.35),4.1,IF(AND(D20&gt;=1.5,H20&lt;16.241,B20&gt;=3.35),5.767,IF(AND(B20&gt;=3.25,D20&lt;0.75,A20&lt;5.15,B20&lt;3.35),1.58,IF(AND(A20&lt;4.95,D20&lt;1.5,H20&lt;16.241,B20&gt;=3.35),1.4,IF(AND(A20&lt;4.5,B20&lt;3.25,D20&lt;0.75,A20&lt;5.15,B20&lt;3.35),1.26,IF(AND(A20&gt;=4.5,B20&lt;3.25,D20&lt;0.75,A20&lt;5.15,B20&lt;3.35),1.48,IF(AND(G20&lt;0.356,H20&lt;12.557,D20&lt;1.45,A20&gt;=5.15,B20&lt;3.35),4.267,IF(AND(D20&lt;1.25,H20&gt;=12.557,D20&lt;1.45,A20&gt;=5.15,B20&lt;3.35),4.05,IF(AND(D20&gt;=1.35,G20&gt;=0.356,H20&lt;12.557,D20&lt;1.45,A20&gt;=5.15,B20&lt;3.35),4.25,IF(AND(H20&lt;15.086,D20&gt;=1.25,H20&gt;=12.557,D20&lt;1.45,A20&gt;=5.15,B20&lt;3.35),4.4,IF(AND(F20&lt;2.5,G20&gt;=0.44,D20&lt;2.05,D20&gt;=1.45,A20&gt;=5.15,B20&lt;3.35),4.7,IF(AND(H20&lt;10.391,B20&lt;3.15,D20&gt;=2.05,D20&gt;=1.45,A20&gt;=5.15,B20&lt;3.35),5.1,IF(AND(G20&lt;0.505,B20&gt;=3.15,D20&gt;=2.05,D20&gt;=1.45,A20&gt;=5.15,B20&lt;3.35),5.7,IF(AND(G20&gt;=0.505,B20&gt;=3.15,D20&gt;=2.05,D20&gt;=1.45,A20&gt;=5.15,B20&lt;3.35),5.95,IF(AND(D20&gt;=0.5,G20&lt;0.905,A20&gt;=4.95,D20&lt;1.5,H20&lt;16.241,B20&gt;=3.35),1.6,IF(AND(B20&lt;3.6,G20&gt;=0.905,A20&gt;=4.95,D20&lt;1.5,H20&lt;16.241,B20&gt;=3.35),1.7,IF(AND(B20&gt;=3.6,G20&gt;=0.905,A20&gt;=4.95,D20&lt;1.5,H20&lt;16.241,B20&gt;=3.35),1.767,IF(AND(A20&gt;=5.7,D20&lt;1.35,G20&gt;=0.356,H20&lt;12.557,D20&lt;1.45,A20&gt;=5.15,B20&lt;3.35),3.9,IF(AND(A20&lt;6.35,H20&gt;=15.086,D20&gt;=1.25,H20&gt;=12.557,D20&lt;1.45,A20&gt;=5.15,B20&lt;3.35),4.7,IF(AND(A20&gt;=6.35,H20&gt;=15.086,D20&gt;=1.25,H20&gt;=12.557,D20&lt;1.45,A20&gt;=5.15,B20&lt;3.35),4.6,IF(AND(H20&lt;9.252,D20&lt;1.55,G20&lt;0.44,D20&lt;2.05,D20&gt;=1.45,A20&gt;=5.15,B20&lt;3.35),5.08,IF(AND(H20&gt;=9.252,D20&lt;1.55,G20&lt;0.44,D20&lt;2.05,D20&gt;=1.45,A20&gt;=5.15,B20&lt;3.35),4.7,IF(AND(H20&lt;8.477,D20&gt;=1.55,G20&lt;0.44,D20&lt;2.05,D20&gt;=1.45,A20&gt;=5.15,B20&lt;3.35),5.1,IF(AND(H20&gt;=8.477,D20&gt;=1.55,G20&lt;0.44,D20&lt;2.05,D20&gt;=1.45,A20&gt;=5.15,B20&lt;3.35),5.4,IF(AND(H20&lt;8.435,F20&gt;=2.5,G20&gt;=0.44,D20&lt;2.05,D20&gt;=1.45,A20&gt;=5.15,B20&lt;3.35),5.1,IF(AND(H20&gt;=8.435,F20&gt;=2.5,G20&gt;=0.44,D20&lt;2.05,D20&gt;=1.45,A20&gt;=5.15,B20&lt;3.35),4.86,IF(AND(G20&lt;0.543,H20&gt;=10.391,B20&lt;3.15,D20&gt;=2.05,D20&gt;=1.45,A20&gt;=5.15,B20&lt;3.35),5.56,IF(AND(G20&gt;=0.543,H20&gt;=10.391,B20&lt;3.15,D20&gt;=2.05,D20&gt;=1.45,A20&gt;=5.15,B20&lt;3.35),5.8,IF(AND(A20&lt;5.05,D20&lt;0.5,G20&lt;0.905,A20&gt;=4.95,D20&lt;1.5,H20&lt;16.241,B20&gt;=3.35),1.3,IF(AND(H20&lt;6.583,A20&lt;5.7,D20&lt;1.35,G20&gt;=0.356,H20&lt;12.557,D20&lt;1.45,A20&gt;=5.15,B20&lt;3.35),4,IF(AND(G20&lt;0.585,A20&gt;=5.05,D20&lt;0.5,G20&lt;0.905,A20&gt;=4.95,D20&lt;1.5,H20&lt;16.241,B20&gt;=3.35),1.475,IF(AND(G20&lt;0.62,H20&gt;=6.583,A20&lt;5.7,D20&lt;1.35,G20&gt;=0.356,H20&lt;12.557,D20&lt;1.45,A20&gt;=5.15,B20&lt;3.35),3.75,IF(AND(G20&gt;=0.62,H20&gt;=6.583,A20&lt;5.7,D20&lt;1.35,G20&gt;=0.356,H20&lt;12.557,D20&lt;1.45,A20&gt;=5.15,B20&lt;3.35),3.6,IF(AND(B20&lt;3.75,G20&gt;=0.585,A20&gt;=5.05,D20&lt;0.5,G20&lt;0.905,A20&gt;=4.95,D20&lt;1.5,H20&lt;16.241,B20&gt;=3.35),1.5,IF(AND(B20&gt;=3.75,G20&gt;=0.585,A20&gt;=5.05,D20&lt;0.5,G20&lt;0.905,A20&gt;=4.95,D20&lt;1.5,H20&lt;16.241,B20&gt;=3.35),1.6,"shouldnthappen"))))))))))))))))))))))))))))))))))))</f>
        <v>1.475</v>
      </c>
      <c r="N20" s="1" t="n">
        <f aca="false">IF(AND(H20&lt;5.245,B20&lt;3.65,F20&lt;1.5),1,IF(AND(H20&gt;=14.096,B20&gt;=3.65,F20&lt;1.5),1.65,IF(AND(A20&gt;=5.45,H20&gt;=5.245,B20&lt;3.65,F20&lt;1.5),1.3,IF(AND(H20&gt;=13.586,H20&lt;14.096,B20&gt;=3.65,F20&lt;1.5),1.3,IF(AND(H20&lt;10.258,D20&lt;1.25,F20&lt;2.5,F20&gt;=1.5),3.38,IF(AND(H20&lt;6.982,D20&gt;=1.25,F20&lt;2.5,F20&gt;=1.5),3.96,IF(AND(H20&gt;=13.646,D20&lt;2.05,F20&gt;=2.5,F20&gt;=1.5),6.1,IF(AND(B20&lt;3.05,A20&lt;5.45,H20&gt;=5.245,B20&lt;3.65,F20&lt;1.5),1.375,IF(AND(H20&lt;6.543,H20&lt;13.586,H20&lt;14.096,B20&gt;=3.65,F20&lt;1.5),1.4,IF(AND(H20&gt;=6.543,H20&lt;13.586,H20&lt;14.096,B20&gt;=3.65,F20&lt;1.5),1.5,IF(AND(H20&lt;11.522,H20&gt;=10.258,D20&lt;1.25,F20&lt;2.5,F20&gt;=1.5),3.733,IF(AND(H20&gt;=11.522,H20&gt;=10.258,D20&lt;1.25,F20&lt;2.5,F20&gt;=1.5),3.92,IF(AND(H20&lt;5.767,H20&lt;13.646,D20&lt;2.05,F20&gt;=2.5,F20&gt;=1.5),4.5,IF(AND(A20&lt;6.8,B20&lt;3.15,D20&gt;=2.05,F20&gt;=2.5,F20&gt;=1.5),5.6,IF(AND(A20&gt;=6.8,B20&lt;3.15,D20&gt;=2.05,F20&gt;=2.5,F20&gt;=1.5),5.1,IF(AND(B20&lt;3.25,B20&gt;=3.15,D20&gt;=2.05,F20&gt;=2.5,F20&gt;=1.5),5.8,IF(AND(B20&gt;=3.25,B20&gt;=3.15,D20&gt;=2.05,F20&gt;=2.5,F20&gt;=1.5),5.65,IF(AND(B20&lt;3.15,B20&gt;=3.05,A20&lt;5.45,H20&gt;=5.245,B20&lt;3.65,F20&lt;1.5),1.5,IF(AND(G20&gt;=0.735,H20&lt;13.665,H20&gt;=6.982,D20&gt;=1.25,F20&lt;2.5,F20&gt;=1.5),4.2,IF(AND(H20&lt;14.03,H20&gt;=13.665,H20&gt;=6.982,D20&gt;=1.25,F20&lt;2.5,F20&gt;=1.5),4.8,IF(AND(A20&gt;=6.6,H20&gt;=5.767,H20&lt;13.646,D20&lt;2.05,F20&gt;=2.5,F20&gt;=1.5),6.05,IF(AND(G20&gt;=0.934,B20&gt;=3.15,B20&gt;=3.05,A20&lt;5.45,H20&gt;=5.245,B20&lt;3.65,F20&lt;1.5),1.7,IF(AND(D20&gt;=1.55,G20&lt;0.735,H20&lt;13.665,H20&gt;=6.982,D20&gt;=1.25,F20&lt;2.5,F20&gt;=1.5),5.1,IF(AND(D20&lt;1.45,H20&gt;=14.03,H20&gt;=13.665,H20&gt;=6.982,D20&gt;=1.25,F20&lt;2.5,F20&gt;=1.5),4.7,IF(AND(D20&gt;=1.45,H20&gt;=14.03,H20&gt;=13.665,H20&gt;=6.982,D20&gt;=1.25,F20&lt;2.5,F20&gt;=1.5),4.5,IF(AND(A20&gt;=6.2,A20&lt;6.6,H20&gt;=5.767,H20&lt;13.646,D20&lt;2.05,F20&gt;=2.5,F20&gt;=1.5),5.325,IF(AND(B20&lt;3.25,G20&lt;0.934,B20&gt;=3.15,B20&gt;=3.05,A20&lt;5.45,H20&gt;=5.245,B20&lt;3.65,F20&lt;1.5),1.3,IF(AND(D20&lt;1.35,D20&lt;1.55,G20&lt;0.735,H20&lt;13.665,H20&gt;=6.982,D20&gt;=1.25,F20&lt;2.5,F20&gt;=1.5),4.25,IF(AND(H20&lt;8.435,A20&lt;6.2,A20&lt;6.6,H20&gt;=5.767,H20&lt;13.646,D20&lt;2.05,F20&gt;=2.5,F20&gt;=1.5),5.1,IF(AND(H20&gt;=8.435,A20&lt;6.2,A20&lt;6.6,H20&gt;=5.767,H20&lt;13.646,D20&lt;2.05,F20&gt;=2.5,F20&gt;=1.5),4.9,IF(AND(A20&gt;=5.15,B20&gt;=3.25,G20&lt;0.934,B20&gt;=3.15,B20&gt;=3.05,A20&lt;5.45,H20&gt;=5.245,B20&lt;3.65,F20&lt;1.5),1.5,IF(AND(B20&lt;2.9,D20&gt;=1.35,D20&lt;1.55,G20&lt;0.735,H20&lt;13.665,H20&gt;=6.982,D20&gt;=1.25,F20&lt;2.5,F20&gt;=1.5),4.6,IF(AND(B20&gt;=2.9,D20&gt;=1.35,D20&lt;1.55,G20&lt;0.735,H20&lt;13.665,H20&gt;=6.982,D20&gt;=1.25,F20&lt;2.5,F20&gt;=1.5),4.52,IF(AND(G20&gt;=0.862,A20&lt;5.15,B20&gt;=3.25,G20&lt;0.934,B20&gt;=3.15,B20&gt;=3.05,A20&lt;5.45,H20&gt;=5.245,B20&lt;3.65,F20&lt;1.5),1.5,IF(AND(H20&lt;9.35,G20&lt;0.862,A20&lt;5.15,B20&gt;=3.25,G20&lt;0.934,B20&gt;=3.15,B20&gt;=3.05,A20&lt;5.45,H20&gt;=5.245,B20&lt;3.65,F20&lt;1.5),1.38,IF(AND(H20&gt;=9.35,G20&lt;0.862,A20&lt;5.15,B20&gt;=3.25,G20&lt;0.934,B20&gt;=3.15,B20&gt;=3.05,A20&lt;5.45,H20&gt;=5.245,B20&lt;3.65,F20&lt;1.5),1.4,"shouldnthappen"))))))))))))))))))))))))))))))))))))</f>
        <v>1.4</v>
      </c>
      <c r="O20" s="1" t="n">
        <f aca="false">IF(AND(B20&lt;2.75,A20&lt;5.55),3.96,IF(AND(H20&lt;9.205,A20&lt;5.9,A20&gt;=5.55),3.85,IF(AND(A20&lt;4.35,D20&lt;0.35,B20&gt;=2.75,A20&lt;5.55),1.1,IF(AND(B20&lt;3.65,D20&gt;=0.35,B20&gt;=2.75,A20&lt;5.55),1.65,IF(AND(B20&gt;=3.65,D20&gt;=0.35,B20&gt;=2.75,A20&lt;5.55),1.9,IF(AND(G20&gt;=0.732,H20&gt;=9.205,A20&lt;5.9,A20&gt;=5.55),4.9,IF(AND(G20&lt;0.273,G20&lt;0.732,H20&gt;=9.205,A20&lt;5.9,A20&gt;=5.55),4.5,IF(AND(A20&lt;6.3,G20&lt;0.422,F20&lt;2.5,A20&gt;=5.9,A20&gt;=5.55),5.1,IF(AND(A20&gt;=6.3,G20&lt;0.422,F20&lt;2.5,A20&gt;=5.9,A20&gt;=5.55),4.76,IF(AND(B20&lt;2.4,G20&gt;=0.422,F20&lt;2.5,A20&gt;=5.9,A20&gt;=5.55),4.45,IF(AND(A20&gt;=7,G20&gt;=0.628,F20&gt;=2.5,A20&gt;=5.9,A20&gt;=5.55),6.45,IF(AND(D20&lt;0.15,H20&lt;13.924,A20&gt;=4.35,D20&lt;0.35,B20&gt;=2.75,A20&lt;5.55),1.5,IF(AND(B20&lt;3.15,H20&gt;=13.924,A20&gt;=4.35,D20&lt;0.35,B20&gt;=2.75,A20&lt;5.55),1.56,IF(AND(B20&gt;=3.15,H20&gt;=13.924,A20&gt;=4.35,D20&lt;0.35,B20&gt;=2.75,A20&lt;5.55),1.3,IF(AND(H20&lt;14.316,G20&gt;=0.273,G20&lt;0.732,H20&gt;=9.205,A20&lt;5.9,A20&gt;=5.55),3.95,IF(AND(H20&gt;=14.316,G20&gt;=0.273,G20&lt;0.732,H20&gt;=9.205,A20&lt;5.9,A20&gt;=5.55),4.1,IF(AND(A20&lt;6.2,B20&gt;=2.4,G20&gt;=0.422,F20&lt;2.5,A20&gt;=5.9,A20&gt;=5.55),4.3,IF(AND(A20&gt;=7.05,G20&lt;0.364,G20&lt;0.628,F20&gt;=2.5,A20&gt;=5.9,A20&gt;=5.55),6.1,IF(AND(A20&gt;=7.55,G20&gt;=0.364,G20&lt;0.628,F20&gt;=2.5,A20&gt;=5.9,A20&gt;=5.55),6.4,IF(AND(A20&lt;6.15,A20&lt;7,G20&gt;=0.628,F20&gt;=2.5,A20&gt;=5.9,A20&gt;=5.55),4.9,IF(AND(D20&lt;1.45,A20&gt;=6.2,B20&gt;=2.4,G20&gt;=0.422,F20&lt;2.5,A20&gt;=5.9,A20&gt;=5.55),4.64,IF(AND(D20&gt;=1.45,A20&gt;=6.2,B20&gt;=2.4,G20&gt;=0.422,F20&lt;2.5,A20&gt;=5.9,A20&gt;=5.55),4.9,IF(AND(D20&lt;1.65,A20&lt;7.05,G20&lt;0.364,G20&lt;0.628,F20&gt;=2.5,A20&gt;=5.9,A20&gt;=5.55),5.1,IF(AND(D20&gt;=2.35,A20&lt;7.55,G20&gt;=0.364,G20&lt;0.628,F20&gt;=2.5,A20&gt;=5.9,A20&gt;=5.55),5.633,IF(AND(D20&lt;2.15,A20&gt;=6.15,A20&lt;7,G20&gt;=0.628,F20&gt;=2.5,A20&gt;=5.9,A20&gt;=5.55),5.1,IF(AND(D20&gt;=2.15,A20&gt;=6.15,A20&lt;7,G20&gt;=0.628,F20&gt;=2.5,A20&gt;=5.9,A20&gt;=5.55),5.267,IF(AND(A20&lt;4.9,A20&lt;5.05,D20&gt;=0.15,H20&lt;13.924,A20&gt;=4.35,D20&lt;0.35,B20&gt;=2.75,A20&lt;5.55),1.375,IF(AND(A20&gt;=4.9,A20&lt;5.05,D20&gt;=0.15,H20&lt;13.924,A20&gt;=4.35,D20&lt;0.35,B20&gt;=2.75,A20&lt;5.55),1.3,IF(AND(A20&lt;5.45,A20&gt;=5.05,D20&gt;=0.15,H20&lt;13.924,A20&gt;=4.35,D20&lt;0.35,B20&gt;=2.75,A20&lt;5.55),1.475,IF(AND(A20&gt;=5.45,A20&gt;=5.05,D20&gt;=0.15,H20&lt;13.924,A20&gt;=4.35,D20&lt;0.35,B20&gt;=2.75,A20&lt;5.55),1.4,IF(AND(B20&gt;=3.25,D20&lt;2.35,A20&lt;7.55,G20&gt;=0.364,G20&lt;0.628,F20&gt;=2.5,A20&gt;=5.9,A20&gt;=5.55),5.7,IF(AND(G20&lt;0.006,G20&lt;0.107,D20&gt;=1.65,A20&lt;7.05,G20&lt;0.364,G20&lt;0.628,F20&gt;=2.5,A20&gt;=5.9,A20&gt;=5.55),5.5,IF(AND(G20&gt;=0.006,G20&lt;0.107,D20&gt;=1.65,A20&lt;7.05,G20&lt;0.364,G20&lt;0.628,F20&gt;=2.5,A20&gt;=5.9,A20&gt;=5.55),5.667,IF(AND(D20&lt;2.2,G20&gt;=0.107,D20&gt;=1.65,A20&lt;7.05,G20&lt;0.364,G20&lt;0.628,F20&gt;=2.5,A20&gt;=5.9,A20&gt;=5.55),5.35,IF(AND(D20&gt;=2.2,G20&gt;=0.107,D20&gt;=1.65,A20&lt;7.05,G20&lt;0.364,G20&lt;0.628,F20&gt;=2.5,A20&gt;=5.9,A20&gt;=5.55),5.2,IF(AND(D20&lt;2.25,B20&lt;3.25,D20&lt;2.35,A20&lt;7.55,G20&gt;=0.364,G20&lt;0.628,F20&gt;=2.5,A20&gt;=5.9,A20&gt;=5.55),5.8,IF(AND(D20&gt;=2.25,B20&lt;3.25,D20&lt;2.35,A20&lt;7.55,G20&gt;=0.364,G20&lt;0.628,F20&gt;=2.5,A20&gt;=5.9,A20&gt;=5.55),5.9,"shouldnthappen")))))))))))))))))))))))))))))))))))))</f>
        <v>1.3</v>
      </c>
      <c r="P20" s="1" t="n">
        <f aca="false">IF(AND(D20&gt;=0.75,A20&lt;5.55),3.9,IF(AND(H20&lt;7.482,A20&gt;=5.55),3.45,IF(AND(B20&gt;=3.15,B20&lt;3.25,D20&lt;0.75,A20&lt;5.55),1.262,IF(AND(G20&gt;=0.446,B20&lt;3.15,B20&lt;3.25,D20&lt;0.75,A20&lt;5.55),1.1,IF(AND(G20&lt;0.408,A20&lt;5.05,B20&gt;=3.25,D20&lt;0.75,A20&lt;5.55),1.4,IF(AND(G20&gt;=0.408,A20&lt;5.05,B20&gt;=3.25,D20&lt;0.75,A20&lt;5.55),1.233,IF(AND(G20&gt;=0.676,A20&gt;=5.05,B20&gt;=3.25,D20&lt;0.75,A20&lt;5.55),1.72,IF(AND(H20&lt;9.386,A20&lt;5.85,F20&lt;2.5,H20&gt;=7.482,A20&gt;=5.55),3.5,IF(AND(H20&gt;=9.386,A20&lt;5.85,F20&lt;2.5,H20&gt;=7.482,A20&gt;=5.55),4.275,IF(AND(H20&gt;=16.284,G20&lt;0.865,F20&gt;=2.5,H20&gt;=7.482,A20&gt;=5.55),6.6,IF(AND(G20&lt;0.912,G20&gt;=0.865,F20&gt;=2.5,H20&gt;=7.482,A20&gt;=5.55),4.8,IF(AND(G20&gt;=0.912,G20&gt;=0.865,F20&gt;=2.5,H20&gt;=7.482,A20&gt;=5.55),5.175,IF(AND(A20&gt;=4.95,G20&lt;0.446,B20&lt;3.15,B20&lt;3.25,D20&lt;0.75,A20&lt;5.55),1.6,IF(AND(H20&gt;=12.974,G20&lt;0.676,A20&gt;=5.05,B20&gt;=3.25,D20&lt;0.75,A20&lt;5.55),1.3,IF(AND(D20&lt;1.45,H20&lt;13.531,A20&gt;=5.85,F20&lt;2.5,H20&gt;=7.482,A20&gt;=5.55),4.2,IF(AND(D20&gt;=1.45,H20&lt;13.531,A20&gt;=5.85,F20&lt;2.5,H20&gt;=7.482,A20&gt;=5.55),4.967,IF(AND(G20&lt;0.187,H20&gt;=13.531,A20&gt;=5.85,F20&lt;2.5,H20&gt;=7.482,A20&gt;=5.55),5,IF(AND(H20&gt;=12.675,A20&lt;4.95,G20&lt;0.446,B20&lt;3.15,B20&lt;3.25,D20&lt;0.75,A20&lt;5.55),1.5,IF(AND(H20&lt;10.826,H20&lt;12.974,G20&lt;0.676,A20&gt;=5.05,B20&gt;=3.25,D20&lt;0.75,A20&lt;5.55),1.46,IF(AND(H20&gt;=10.826,H20&lt;12.974,G20&lt;0.676,A20&gt;=5.05,B20&gt;=3.25,D20&lt;0.75,A20&lt;5.55),1.4,IF(AND(A20&lt;6.15,G20&gt;=0.187,H20&gt;=13.531,A20&gt;=5.85,F20&lt;2.5,H20&gt;=7.482,A20&gt;=5.55),4.7,IF(AND(A20&lt;6.85,B20&lt;2.95,H20&lt;16.284,G20&lt;0.865,F20&gt;=2.5,H20&gt;=7.482,A20&gt;=5.55),5.32,IF(AND(A20&gt;=6.85,B20&lt;2.95,H20&lt;16.284,G20&lt;0.865,F20&gt;=2.5,H20&gt;=7.482,A20&gt;=5.55),6.567,IF(AND(A20&lt;4.85,H20&lt;12.675,A20&lt;4.95,G20&lt;0.446,B20&lt;3.15,B20&lt;3.25,D20&lt;0.75,A20&lt;5.55),1.4,IF(AND(A20&gt;=4.85,H20&lt;12.675,A20&lt;4.95,G20&lt;0.446,B20&lt;3.15,B20&lt;3.25,D20&lt;0.75,A20&lt;5.55),1.5,IF(AND(B20&lt;3.1,A20&gt;=6.15,G20&gt;=0.187,H20&gt;=13.531,A20&gt;=5.85,F20&lt;2.5,H20&gt;=7.482,A20&gt;=5.55),4.467,IF(AND(B20&gt;=3.1,A20&gt;=6.15,G20&gt;=0.187,H20&gt;=13.531,A20&gt;=5.85,F20&lt;2.5,H20&gt;=7.482,A20&gt;=5.55),4.7,IF(AND(G20&gt;=0.379,B20&lt;3.15,B20&gt;=2.95,H20&lt;16.284,G20&lt;0.865,F20&gt;=2.5,H20&gt;=7.482,A20&gt;=5.55),5.733,IF(AND(A20&lt;6.6,B20&gt;=3.15,B20&gt;=2.95,H20&lt;16.284,G20&lt;0.865,F20&gt;=2.5,H20&gt;=7.482,A20&gt;=5.55),5.38,IF(AND(A20&lt;6.7,G20&lt;0.379,B20&lt;3.15,B20&gt;=2.95,H20&lt;16.284,G20&lt;0.865,F20&gt;=2.5,H20&gt;=7.482,A20&gt;=5.55),5.3,IF(AND(A20&gt;=6.7,G20&lt;0.379,B20&lt;3.15,B20&gt;=2.95,H20&lt;16.284,G20&lt;0.865,F20&gt;=2.5,H20&gt;=7.482,A20&gt;=5.55),5.16,IF(AND(A20&lt;7.05,A20&gt;=6.6,B20&gt;=3.15,B20&gt;=2.95,H20&lt;16.284,G20&lt;0.865,F20&gt;=2.5,H20&gt;=7.482,A20&gt;=5.55),5.78,IF(AND(A20&gt;=7.05,A20&gt;=6.6,B20&gt;=3.15,B20&gt;=2.95,H20&lt;16.284,G20&lt;0.865,F20&gt;=2.5,H20&gt;=7.482,A20&gt;=5.55),6.1,"shouldnthappen")))))))))))))))))))))))))))))))))</f>
        <v>1.3</v>
      </c>
      <c r="Q20" s="1" t="n">
        <f aca="false">IF(AND(G20&gt;=0.422,B20&lt;3.25,F20&lt;1.5),1.25,IF(AND(G20&gt;=0.082,G20&lt;0.125,F20&gt;=1.5),6.7,IF(AND(G20&lt;0.251,G20&lt;0.422,B20&lt;3.25,F20&lt;1.5),1.38,IF(AND(G20&gt;=0.251,G20&lt;0.422,B20&lt;3.25,F20&lt;1.5),1.55,IF(AND(G20&gt;=0.385,G20&lt;0.633,B20&gt;=3.25,F20&lt;1.5),1.367,IF(AND(B20&lt;3.35,G20&gt;=0.633,B20&gt;=3.25,F20&lt;1.5),1.7,IF(AND(A20&lt;5.85,G20&lt;0.082,G20&lt;0.125,F20&gt;=1.5),4.5,IF(AND(F20&gt;=2.5,D20&lt;1.6,G20&gt;=0.125,F20&gt;=1.5),5.05,IF(AND(H20&gt;=16.774,D20&gt;=1.6,G20&gt;=0.125,F20&gt;=1.5),6.4,IF(AND(D20&gt;=0.5,G20&lt;0.385,G20&lt;0.633,B20&gt;=3.25,F20&lt;1.5),1.6,IF(AND(B20&lt;3.6,B20&gt;=3.35,G20&gt;=0.633,B20&gt;=3.25,F20&lt;1.5),1.55,IF(AND(B20&gt;=3.6,B20&gt;=3.35,G20&gt;=0.633,B20&gt;=3.25,F20&lt;1.5),1.6,IF(AND(D20&lt;1.65,A20&gt;=5.85,G20&lt;0.082,G20&lt;0.125,F20&gt;=1.5),4.7,IF(AND(A20&lt;5.3,F20&lt;2.5,D20&lt;1.6,G20&gt;=0.125,F20&gt;=1.5),3.15,IF(AND(B20&gt;=3.2,H20&lt;16.774,D20&gt;=1.6,G20&gt;=0.125,F20&gt;=1.5),5.675,IF(AND(H20&lt;11.767,D20&lt;0.5,G20&lt;0.385,G20&lt;0.633,B20&gt;=3.25,F20&lt;1.5),1.5,IF(AND(H20&gt;=11.767,D20&lt;0.5,G20&lt;0.385,G20&lt;0.633,B20&gt;=3.25,F20&lt;1.5),1.367,IF(AND(H20&lt;8.367,D20&gt;=1.65,A20&gt;=5.85,G20&lt;0.082,G20&lt;0.125,F20&gt;=1.5),5.7,IF(AND(H20&gt;=8.367,D20&gt;=1.65,A20&gt;=5.85,G20&lt;0.082,G20&lt;0.125,F20&gt;=1.5),5.575,IF(AND(A20&gt;=7.1,B20&lt;3.2,H20&lt;16.774,D20&gt;=1.6,G20&gt;=0.125,F20&gt;=1.5),6.3,IF(AND(H20&gt;=15.395,B20&lt;2.85,A20&gt;=5.3,F20&lt;2.5,D20&lt;1.6,G20&gt;=0.125,F20&gt;=1.5),4.8,IF(AND(H20&lt;8.486,B20&gt;=2.85,A20&gt;=5.3,F20&lt;2.5,D20&lt;1.6,G20&gt;=0.125,F20&gt;=1.5),3.85,IF(AND(D20&gt;=2.1,A20&lt;7.1,B20&lt;3.2,H20&lt;16.774,D20&gt;=1.6,G20&gt;=0.125,F20&gt;=1.5),5.5,IF(AND(B20&gt;=2.75,H20&lt;15.395,B20&lt;2.85,A20&gt;=5.3,F20&lt;2.5,D20&lt;1.6,G20&gt;=0.125,F20&gt;=1.5),4.489,IF(AND(H20&gt;=15.168,H20&gt;=8.486,B20&gt;=2.85,A20&gt;=5.3,F20&lt;2.5,D20&lt;1.6,G20&gt;=0.125,F20&gt;=1.5),4.7,IF(AND(G20&gt;=0.519,D20&lt;2.1,A20&lt;7.1,B20&lt;3.2,H20&lt;16.774,D20&gt;=1.6,G20&gt;=0.125,F20&gt;=1.5),4.925,IF(AND(G20&gt;=0.897,B20&lt;2.75,H20&lt;15.395,B20&lt;2.85,A20&gt;=5.3,F20&lt;2.5,D20&lt;1.6,G20&gt;=0.125,F20&gt;=1.5),4.567,IF(AND(A20&lt;5.65,H20&lt;15.168,H20&gt;=8.486,B20&gt;=2.85,A20&gt;=5.3,F20&lt;2.5,D20&lt;1.6,G20&gt;=0.125,F20&gt;=1.5),4.5,IF(AND(G20&lt;0.23,G20&lt;0.519,D20&lt;2.1,A20&lt;7.1,B20&lt;3.2,H20&lt;16.774,D20&gt;=1.6,G20&gt;=0.125,F20&gt;=1.5),5,IF(AND(A20&lt;5.9,G20&lt;0.897,B20&lt;2.75,H20&lt;15.395,B20&lt;2.85,A20&gt;=5.3,F20&lt;2.5,D20&lt;1.6,G20&gt;=0.125,F20&gt;=1.5),4.1,IF(AND(A20&gt;=5.9,G20&lt;0.897,B20&lt;2.75,H20&lt;15.395,B20&lt;2.85,A20&gt;=5.3,F20&lt;2.5,D20&lt;1.6,G20&gt;=0.125,F20&gt;=1.5),4.5,IF(AND(A20&lt;6.05,A20&gt;=5.65,H20&lt;15.168,H20&gt;=8.486,B20&gt;=2.85,A20&gt;=5.3,F20&lt;2.5,D20&lt;1.6,G20&gt;=0.125,F20&gt;=1.5),4.2,IF(AND(A20&gt;=6.05,A20&gt;=5.65,H20&lt;15.168,H20&gt;=8.486,B20&gt;=2.85,A20&gt;=5.3,F20&lt;2.5,D20&lt;1.6,G20&gt;=0.125,F20&gt;=1.5),4.35,IF(AND(D20&lt;1.95,G20&gt;=0.23,G20&lt;0.519,D20&lt;2.1,A20&lt;7.1,B20&lt;3.2,H20&lt;16.774,D20&gt;=1.6,G20&gt;=0.125,F20&gt;=1.5),5.3,IF(AND(D20&gt;=1.95,G20&gt;=0.23,G20&lt;0.519,D20&lt;2.1,A20&lt;7.1,B20&lt;3.2,H20&lt;16.774,D20&gt;=1.6,G20&gt;=0.125,F20&gt;=1.5),5.2,"shouldnthappen")))))))))))))))))))))))))))))))))))</f>
        <v>1.367</v>
      </c>
      <c r="R20" s="1" t="n">
        <f aca="false">IF(AND(G20&gt;=0.901,F20&lt;1.5),1.9,IF(AND(H20&lt;5.523,D20&lt;0.35,G20&lt;0.901,F20&lt;1.5),1,IF(AND(B20&lt;3.6,D20&gt;=0.35,G20&lt;0.901,F20&lt;1.5),1.575,IF(AND(B20&gt;=3.6,D20&gt;=0.35,G20&lt;0.901,F20&lt;1.5),1.5,IF(AND(G20&gt;=0.837,D20&lt;1.15,D20&lt;1.45,F20&gt;=1.5),3,IF(AND(G20&gt;=0.66,D20&gt;=1.15,D20&lt;1.45,F20&gt;=1.5),4,IF(AND(F20&gt;=2.5,D20&lt;1.55,D20&gt;=1.45,F20&gt;=1.5),5.025,IF(AND(F20&lt;2.5,D20&gt;=1.55,D20&gt;=1.45,F20&gt;=1.5),4.933,IF(AND(B20&lt;2.45,G20&lt;0.837,D20&lt;1.15,D20&lt;1.45,F20&gt;=1.5),3.3,IF(AND(B20&gt;=2.45,G20&lt;0.837,D20&lt;1.15,D20&lt;1.45,F20&gt;=1.5),3.86,IF(AND(B20&gt;=3.05,F20&lt;2.5,D20&lt;1.55,D20&gt;=1.45,F20&gt;=1.5),4.8,IF(AND(D20&gt;=2.45,F20&gt;=2.5,D20&gt;=1.55,D20&gt;=1.45,F20&gt;=1.5),5.875,IF(AND(H20&lt;13.187,G20&lt;0.217,H20&gt;=5.523,D20&lt;0.35,G20&lt;0.901,F20&lt;1.5),1.4,IF(AND(H20&gt;=13.187,G20&lt;0.217,H20&gt;=5.523,D20&lt;0.35,G20&lt;0.901,F20&lt;1.5),1.5,IF(AND(G20&lt;0.33,G20&gt;=0.217,H20&gt;=5.523,D20&lt;0.35,G20&lt;0.901,F20&lt;1.5),1.28,IF(AND(A20&lt;6.05,D20&lt;1.35,G20&lt;0.66,D20&gt;=1.15,D20&lt;1.45,F20&gt;=1.5),4.175,IF(AND(A20&gt;=6.05,D20&lt;1.35,G20&lt;0.66,D20&gt;=1.15,D20&lt;1.45,F20&gt;=1.5),4.3,IF(AND(A20&lt;5.65,D20&gt;=1.35,G20&lt;0.66,D20&gt;=1.15,D20&lt;1.45,F20&gt;=1.5),3.9,IF(AND(A20&gt;=5.65,D20&gt;=1.35,G20&lt;0.66,D20&gt;=1.15,D20&lt;1.45,F20&gt;=1.5),4.52,IF(AND(A20&lt;6.25,B20&lt;3.05,F20&lt;2.5,D20&lt;1.55,D20&gt;=1.45,F20&gt;=1.5),4.5,IF(AND(A20&gt;=6.25,B20&lt;3.05,F20&lt;2.5,D20&lt;1.55,D20&gt;=1.45,F20&gt;=1.5),4.675,IF(AND(A20&gt;=7.25,D20&lt;2.45,F20&gt;=2.5,D20&gt;=1.55,D20&gt;=1.45,F20&gt;=1.5),6.433,IF(AND(D20&gt;=0.25,G20&gt;=0.33,G20&gt;=0.217,H20&gt;=5.523,D20&lt;0.35,G20&lt;0.901,F20&lt;1.5),1.4,IF(AND(A20&lt;6.15,A20&lt;7.25,D20&lt;2.45,F20&gt;=2.5,D20&gt;=1.55,D20&gt;=1.45,F20&gt;=1.5),5.025,IF(AND(H20&lt;6.439,D20&lt;0.25,G20&gt;=0.33,G20&gt;=0.217,H20&gt;=5.523,D20&lt;0.35,G20&lt;0.901,F20&lt;1.5),1.5,IF(AND(H20&gt;=6.439,D20&lt;0.25,G20&gt;=0.33,G20&gt;=0.217,H20&gt;=5.523,D20&lt;0.35,G20&lt;0.901,F20&lt;1.5),1.38,IF(AND(H20&gt;=13.711,A20&gt;=6.15,A20&lt;7.25,D20&lt;2.45,F20&gt;=2.5,D20&gt;=1.55,D20&gt;=1.45,F20&gt;=1.5),5.68,IF(AND(B20&gt;=3.3,H20&lt;13.711,A20&gt;=6.15,A20&lt;7.25,D20&lt;2.45,F20&gt;=2.5,D20&gt;=1.55,D20&gt;=1.45,F20&gt;=1.5),5.6,IF(AND(G20&lt;0.093,B20&lt;3.3,H20&lt;13.711,A20&gt;=6.15,A20&lt;7.25,D20&lt;2.45,F20&gt;=2.5,D20&gt;=1.55,D20&gt;=1.45,F20&gt;=1.5),5.56,IF(AND(D20&lt;1.95,G20&gt;=0.093,B20&lt;3.3,H20&lt;13.711,A20&gt;=6.15,A20&lt;7.25,D20&lt;2.45,F20&gt;=2.5,D20&gt;=1.55,D20&gt;=1.45,F20&gt;=1.5),5.3,IF(AND(B20&lt;3.15,D20&gt;=1.95,G20&gt;=0.093,B20&lt;3.3,H20&lt;13.711,A20&gt;=6.15,A20&lt;7.25,D20&lt;2.45,F20&gt;=2.5,D20&gt;=1.55,D20&gt;=1.45,F20&gt;=1.5),5.1,IF(AND(B20&gt;=3.15,D20&gt;=1.95,G20&gt;=0.093,B20&lt;3.3,H20&lt;13.711,A20&gt;=6.15,A20&lt;7.25,D20&lt;2.45,F20&gt;=2.5,D20&gt;=1.55,D20&gt;=1.45,F20&gt;=1.5),5.15,"shouldnthappen"))))))))))))))))))))))))))))))))</f>
        <v>1.4</v>
      </c>
      <c r="S20" s="1" t="n">
        <f aca="false">IF(AND(G20&gt;=0.859,D20&gt;=0.35,F20&lt;1.5),1.9,IF(AND(D20&lt;1.75,F20&gt;=2.5,F20&gt;=1.5),4.867,IF(AND(H20&lt;8.42,A20&lt;5.05,D20&lt;0.35,F20&lt;1.5),1.42,IF(AND(H20&gt;=14.877,A20&gt;=5.05,D20&lt;0.35,F20&lt;1.5),1.3,IF(AND(B20&lt;3.35,G20&lt;0.859,D20&gt;=0.35,F20&lt;1.5),1.7,IF(AND(B20&gt;=3.35,G20&lt;0.859,D20&gt;=0.35,F20&lt;1.5),1.5,IF(AND(A20&gt;=6.05,B20&lt;2.75,F20&lt;2.5,F20&gt;=1.5),4.733,IF(AND(G20&gt;=0.68,B20&gt;=2.75,F20&lt;2.5,F20&gt;=1.5),4.025,IF(AND(H20&gt;=16.284,D20&gt;=1.75,F20&gt;=2.5,F20&gt;=1.5),6.6,IF(AND(A20&lt;4.35,H20&gt;=8.42,A20&lt;5.05,D20&lt;0.35,F20&lt;1.5),1.1,IF(AND(G20&gt;=0.948,H20&lt;14.877,A20&gt;=5.05,D20&lt;0.35,F20&lt;1.5),1.7,IF(AND(A20&lt;5.3,A20&lt;6.05,B20&lt;2.75,F20&lt;2.5,F20&gt;=1.5),3,IF(AND(H20&gt;=15.168,G20&lt;0.68,B20&gt;=2.75,F20&lt;2.5,F20&gt;=1.5),4.75,IF(AND(H20&gt;=14.005,A20&gt;=4.35,H20&gt;=8.42,A20&lt;5.05,D20&lt;0.35,F20&lt;1.5),1.375,IF(AND(A20&gt;=5.55,G20&lt;0.948,H20&lt;14.877,A20&gt;=5.05,D20&lt;0.35,F20&lt;1.5),1.7,IF(AND(H20&lt;12.363,A20&gt;=5.3,A20&lt;6.05,B20&lt;2.75,F20&lt;2.5,F20&gt;=1.5),3.825,IF(AND(H20&gt;=12.363,A20&gt;=5.3,A20&lt;6.05,B20&lt;2.75,F20&lt;2.5,F20&gt;=1.5),4.033,IF(AND(H20&gt;=14.508,H20&lt;15.168,G20&lt;0.68,B20&gt;=2.75,F20&lt;2.5,F20&gt;=1.5),4.2,IF(AND(D20&gt;=2.35,D20&gt;=2.2,H20&lt;16.284,D20&gt;=1.75,F20&gt;=2.5,F20&gt;=1.5),5.267,IF(AND(G20&lt;0.231,H20&lt;14.005,A20&gt;=4.35,H20&gt;=8.42,A20&lt;5.05,D20&lt;0.35,F20&lt;1.5),1.4,IF(AND(H20&gt;=14.494,A20&lt;5.55,G20&lt;0.948,H20&lt;14.877,A20&gt;=5.05,D20&lt;0.35,F20&lt;1.5),1.6,IF(AND(A20&lt;6.1,H20&lt;14.508,H20&lt;15.168,G20&lt;0.68,B20&gt;=2.75,F20&lt;2.5,F20&gt;=1.5),4.5,IF(AND(A20&lt;6.1,H20&lt;11.8,D20&lt;2.2,H20&lt;16.284,D20&gt;=1.75,F20&gt;=2.5,F20&gt;=1.5),4.95,IF(AND(A20&gt;=6.1,H20&lt;11.8,D20&lt;2.2,H20&lt;16.284,D20&gt;=1.75,F20&gt;=2.5,F20&gt;=1.5),5.333,IF(AND(B20&lt;2.75,H20&gt;=11.8,D20&lt;2.2,H20&lt;16.284,D20&gt;=1.75,F20&gt;=2.5,F20&gt;=1.5),5.1,IF(AND(B20&gt;=3.15,D20&lt;2.35,D20&gt;=2.2,H20&lt;16.284,D20&gt;=1.75,F20&gt;=2.5,F20&gt;=1.5),5.5,IF(AND(B20&gt;=3.35,G20&gt;=0.231,H20&lt;14.005,A20&gt;=4.35,H20&gt;=8.42,A20&lt;5.05,D20&lt;0.35,F20&lt;1.5),1.3,IF(AND(H20&lt;13.869,H20&lt;14.494,A20&lt;5.55,G20&lt;0.948,H20&lt;14.877,A20&gt;=5.05,D20&lt;0.35,F20&lt;1.5),1.5,IF(AND(H20&gt;=13.869,H20&lt;14.494,A20&lt;5.55,G20&lt;0.948,H20&lt;14.877,A20&gt;=5.05,D20&lt;0.35,F20&lt;1.5),1.4,IF(AND(G20&lt;0.636,A20&gt;=6.1,H20&lt;14.508,H20&lt;15.168,G20&lt;0.68,B20&gt;=2.75,F20&lt;2.5,F20&gt;=1.5),4.68,IF(AND(G20&gt;=0.636,A20&gt;=6.1,H20&lt;14.508,H20&lt;15.168,G20&lt;0.68,B20&gt;=2.75,F20&lt;2.5,F20&gt;=1.5),4.4,IF(AND(B20&lt;2.85,B20&gt;=2.75,H20&gt;=11.8,D20&lt;2.2,H20&lt;16.284,D20&gt;=1.75,F20&gt;=2.5,F20&gt;=1.5),6.7,IF(AND(H20&lt;10.626,B20&lt;3.15,D20&lt;2.35,D20&gt;=2.2,H20&lt;16.284,D20&gt;=1.75,F20&gt;=2.5,F20&gt;=1.5),5.1,IF(AND(H20&gt;=10.626,B20&lt;3.15,D20&lt;2.35,D20&gt;=2.2,H20&lt;16.284,D20&gt;=1.75,F20&gt;=2.5,F20&gt;=1.5),5.2,IF(AND(G20&lt;0.378,B20&lt;3.35,G20&gt;=0.231,H20&lt;14.005,A20&gt;=4.35,H20&gt;=8.42,A20&lt;5.05,D20&lt;0.35,F20&lt;1.5),1.2,IF(AND(G20&gt;=0.378,B20&lt;3.35,G20&gt;=0.231,H20&lt;14.005,A20&gt;=4.35,H20&gt;=8.42,A20&lt;5.05,D20&lt;0.35,F20&lt;1.5),1.3,IF(AND(A20&lt;6.2,B20&gt;=2.85,B20&gt;=2.75,H20&gt;=11.8,D20&lt;2.2,H20&lt;16.284,D20&gt;=1.75,F20&gt;=2.5,F20&gt;=1.5),4.9,IF(AND(G20&lt;0.388,A20&gt;=6.2,B20&gt;=2.85,B20&gt;=2.75,H20&gt;=11.8,D20&lt;2.2,H20&lt;16.284,D20&gt;=1.75,F20&gt;=2.5,F20&gt;=1.5),5.52,IF(AND(G20&gt;=0.388,A20&gt;=6.2,B20&gt;=2.85,B20&gt;=2.75,H20&gt;=11.8,D20&lt;2.2,H20&lt;16.284,D20&gt;=1.75,F20&gt;=2.5,F20&gt;=1.5),5.7,"shouldnthappen")))))))))))))))))))))))))))))))))))))))</f>
        <v>1.4</v>
      </c>
      <c r="T20" s="1" t="n">
        <f aca="false">IF(AND(D20&gt;=0.8,A20&lt;5.45),3.7,IF(AND(D20&gt;=0.35,D20&lt;0.8,A20&lt;5.45),1.56,IF(AND(G20&lt;0.164,F20&lt;2.5,A20&gt;=5.45),1.6,IF(AND(H20&gt;=16.718,F20&gt;=2.5,A20&gt;=5.45),6.4,IF(AND(G20&gt;=0.719,H20&lt;16.718,F20&gt;=2.5,A20&gt;=5.45),5.05,IF(AND(A20&lt;4.35,A20&lt;5.05,D20&lt;0.35,D20&lt;0.8,A20&lt;5.45),1.1,IF(AND(H20&gt;=14.494,A20&gt;=5.05,D20&lt;0.35,D20&lt;0.8,A20&lt;5.45),1.6,IF(AND(G20&lt;0.338,D20&lt;1.25,G20&gt;=0.164,F20&lt;2.5,A20&gt;=5.45),4.1,IF(AND(H20&lt;8.397,D20&gt;=1.25,G20&gt;=0.164,F20&lt;2.5,A20&gt;=5.45),4,IF(AND(H20&lt;11.031,H20&lt;14.494,A20&gt;=5.05,D20&lt;0.35,D20&lt;0.8,A20&lt;5.45),1.5,IF(AND(H20&gt;=11.031,H20&lt;14.494,A20&gt;=5.05,D20&lt;0.35,D20&lt;0.8,A20&lt;5.45),1.44,IF(AND(B20&lt;2.65,H20&gt;=8.397,D20&gt;=1.25,G20&gt;=0.164,F20&lt;2.5,A20&gt;=5.45),4.767,IF(AND(H20&lt;7.388,G20&lt;0.487,G20&lt;0.719,H20&lt;16.718,F20&gt;=2.5,A20&gt;=5.45),5.067,IF(AND(G20&lt;0.533,G20&gt;=0.487,G20&lt;0.719,H20&lt;16.718,F20&gt;=2.5,A20&gt;=5.45),5.8,IF(AND(G20&gt;=0.533,G20&gt;=0.487,G20&lt;0.719,H20&lt;16.718,F20&gt;=2.5,A20&gt;=5.45),5.86,IF(AND(B20&lt;3.25,A20&gt;=4.95,A20&gt;=4.35,A20&lt;5.05,D20&lt;0.35,D20&lt;0.8,A20&lt;5.45),1.2,IF(AND(A20&lt;5.6,H20&lt;11.218,G20&gt;=0.338,D20&lt;1.25,G20&gt;=0.164,F20&lt;2.5,A20&gt;=5.45),3.7,IF(AND(A20&gt;=5.6,H20&lt;11.218,G20&gt;=0.338,D20&lt;1.25,G20&gt;=0.164,F20&lt;2.5,A20&gt;=5.45),3.5,IF(AND(H20&lt;12.668,H20&gt;=11.218,G20&gt;=0.338,D20&lt;1.25,G20&gt;=0.164,F20&lt;2.5,A20&gt;=5.45),3.9,IF(AND(H20&gt;=12.668,H20&gt;=11.218,G20&gt;=0.338,D20&lt;1.25,G20&gt;=0.164,F20&lt;2.5,A20&gt;=5.45),4,IF(AND(H20&gt;=15.705,B20&gt;=2.65,H20&gt;=8.397,D20&gt;=1.25,G20&gt;=0.164,F20&lt;2.5,A20&gt;=5.45),4.8,IF(AND(B20&lt;2.75,H20&gt;=7.388,G20&lt;0.487,G20&lt;0.719,H20&lt;16.718,F20&gt;=2.5,A20&gt;=5.45),5.26,IF(AND(B20&lt;2.95,A20&lt;4.5,A20&lt;4.95,A20&gt;=4.35,A20&lt;5.05,D20&lt;0.35,D20&lt;0.8,A20&lt;5.45),1.4,IF(AND(B20&gt;=2.95,A20&lt;4.5,A20&lt;4.95,A20&gt;=4.35,A20&lt;5.05,D20&lt;0.35,D20&lt;0.8,A20&lt;5.45),1.3,IF(AND(H20&gt;=13.924,A20&gt;=4.5,A20&lt;4.95,A20&gt;=4.35,A20&lt;5.05,D20&lt;0.35,D20&lt;0.8,A20&lt;5.45),1.5,IF(AND(G20&lt;0.252,B20&gt;=3.25,A20&gt;=4.95,A20&gt;=4.35,A20&lt;5.05,D20&lt;0.35,D20&lt;0.8,A20&lt;5.45),1.4,IF(AND(G20&gt;=0.252,B20&gt;=3.25,A20&gt;=4.95,A20&gt;=4.35,A20&lt;5.05,D20&lt;0.35,D20&lt;0.8,A20&lt;5.45),1.32,IF(AND(G20&gt;=0.473,H20&lt;15.705,B20&gt;=2.65,H20&gt;=8.397,D20&gt;=1.25,G20&gt;=0.164,F20&lt;2.5,A20&gt;=5.45),4.7,IF(AND(B20&gt;=3.15,B20&gt;=2.75,H20&gt;=7.388,G20&lt;0.487,G20&lt;0.719,H20&lt;16.718,F20&gt;=2.5,A20&gt;=5.45),5.7,IF(AND(B20&lt;3.15,H20&lt;13.924,A20&gt;=4.5,A20&lt;4.95,A20&gt;=4.35,A20&lt;5.05,D20&lt;0.35,D20&lt;0.8,A20&lt;5.45),1.433,IF(AND(B20&gt;=3.15,H20&lt;13.924,A20&gt;=4.5,A20&lt;4.95,A20&gt;=4.35,A20&lt;5.05,D20&lt;0.35,D20&lt;0.8,A20&lt;5.45),1.4,IF(AND(H20&gt;=14.81,G20&lt;0.473,H20&lt;15.705,B20&gt;=2.65,H20&gt;=8.397,D20&gt;=1.25,G20&gt;=0.164,F20&lt;2.5,A20&gt;=5.45),4.2,IF(AND(A20&lt;6.65,B20&lt;3.15,B20&gt;=2.75,H20&gt;=7.388,G20&lt;0.487,G20&lt;0.719,H20&lt;16.718,F20&gt;=2.5,A20&gt;=5.45),5.6,IF(AND(A20&gt;=6.65,B20&lt;3.15,B20&gt;=2.75,H20&gt;=7.388,G20&lt;0.487,G20&lt;0.719,H20&lt;16.718,F20&gt;=2.5,A20&gt;=5.45),5.4,IF(AND(A20&lt;6.15,H20&lt;14.81,G20&lt;0.473,H20&lt;15.705,B20&gt;=2.65,H20&gt;=8.397,D20&gt;=1.25,G20&gt;=0.164,F20&lt;2.5,A20&gt;=5.45),4.5,IF(AND(A20&gt;=6.15,H20&lt;14.81,G20&lt;0.473,H20&lt;15.705,B20&gt;=2.65,H20&gt;=8.397,D20&gt;=1.25,G20&gt;=0.164,F20&lt;2.5,A20&gt;=5.45),4.4,"shouldnthappen"))))))))))))))))))))))))))))))))))))</f>
        <v>1.44</v>
      </c>
      <c r="U20" s="1" t="n">
        <f aca="false">IF(AND(G20&gt;=0.934,F20&lt;1.5),1.7,IF(AND(D20&lt;0.15,D20&lt;0.25,G20&lt;0.934,F20&lt;1.5),1.38,IF(AND(H20&gt;=14.379,D20&gt;=0.25,G20&lt;0.934,F20&lt;1.5),1.7,IF(AND(A20&lt;5.3,D20&lt;1.35,F20&lt;2.5,F20&gt;=1.5),3.15,IF(AND(H20&lt;7.148,D20&gt;=1.35,F20&lt;2.5,F20&gt;=1.5),3.9,IF(AND(G20&lt;0.352,A20&lt;6.15,F20&gt;=2.5,F20&gt;=1.5),4.5,IF(AND(G20&gt;=0.352,A20&lt;6.15,F20&gt;=2.5,F20&gt;=1.5),4.92,IF(AND(B20&lt;2.85,A20&gt;=6.15,F20&gt;=2.5,F20&gt;=1.5),6.2,IF(AND(D20&gt;=0.45,H20&lt;14.379,D20&gt;=0.25,G20&lt;0.934,F20&lt;1.5),1.65,IF(AND(G20&gt;=0.857,A20&gt;=5.3,D20&lt;1.35,F20&lt;2.5,F20&gt;=1.5),4.3,IF(AND(A20&gt;=7.25,B20&gt;=2.85,A20&gt;=6.15,F20&gt;=2.5,F20&gt;=1.5),6.425,IF(AND(H20&lt;9.499,A20&lt;5.05,D20&gt;=0.15,D20&lt;0.25,G20&lt;0.934,F20&lt;1.5),1.4,IF(AND(A20&gt;=5.45,A20&gt;=5.05,D20&gt;=0.15,D20&lt;0.25,G20&lt;0.934,F20&lt;1.5),1.3,IF(AND(B20&gt;=4.15,D20&lt;0.45,H20&lt;14.379,D20&gt;=0.25,G20&lt;0.934,F20&lt;1.5),1.5,IF(AND(A20&gt;=5.75,G20&lt;0.857,A20&gt;=5.3,D20&lt;1.35,F20&lt;2.5,F20&gt;=1.5),4.02,IF(AND(A20&lt;6.65,G20&lt;0.333,H20&gt;=7.148,D20&gt;=1.35,F20&lt;2.5,F20&gt;=1.5),4.475,IF(AND(A20&gt;=6.65,G20&lt;0.333,H20&gt;=7.148,D20&gt;=1.35,F20&lt;2.5,F20&gt;=1.5),4.8,IF(AND(D20&gt;=1.45,G20&gt;=0.333,H20&gt;=7.148,D20&gt;=1.35,F20&lt;2.5,F20&gt;=1.5),4.85,IF(AND(G20&gt;=0.861,A20&lt;7.25,B20&gt;=2.85,A20&gt;=6.15,F20&gt;=2.5,F20&gt;=1.5),5.2,IF(AND(G20&lt;0.571,H20&gt;=9.499,A20&lt;5.05,D20&gt;=0.15,D20&lt;0.25,G20&lt;0.934,F20&lt;1.5),1.2,IF(AND(G20&gt;=0.571,H20&gt;=9.499,A20&lt;5.05,D20&gt;=0.15,D20&lt;0.25,G20&lt;0.934,F20&lt;1.5),1.3,IF(AND(H20&lt;9.283,A20&lt;5.45,A20&gt;=5.05,D20&gt;=0.15,D20&lt;0.25,G20&lt;0.934,F20&lt;1.5),1.5,IF(AND(H20&gt;=9.283,A20&lt;5.45,A20&gt;=5.05,D20&gt;=0.15,D20&lt;0.25,G20&lt;0.934,F20&lt;1.5),1.425,IF(AND(A20&lt;4.9,B20&lt;4.15,D20&lt;0.45,H20&lt;14.379,D20&gt;=0.25,G20&lt;0.934,F20&lt;1.5),1.4,IF(AND(A20&gt;=4.9,B20&lt;4.15,D20&lt;0.45,H20&lt;14.379,D20&gt;=0.25,G20&lt;0.934,F20&lt;1.5),1.325,IF(AND(G20&lt;0.572,A20&lt;5.75,G20&lt;0.857,A20&gt;=5.3,D20&lt;1.35,F20&lt;2.5,F20&gt;=1.5),3.65,IF(AND(G20&gt;=0.572,A20&lt;5.75,G20&lt;0.857,A20&gt;=5.3,D20&lt;1.35,F20&lt;2.5,F20&gt;=1.5),3.9,IF(AND(A20&lt;6.75,D20&lt;1.45,G20&gt;=0.333,H20&gt;=7.148,D20&gt;=1.35,F20&lt;2.5,F20&gt;=1.5),4.4,IF(AND(A20&gt;=6.75,D20&lt;1.45,G20&gt;=0.333,H20&gt;=7.148,D20&gt;=1.35,F20&lt;2.5,F20&gt;=1.5),4.78,IF(AND(A20&lt;6.6,B20&lt;3.25,G20&lt;0.861,A20&lt;7.25,B20&gt;=2.85,A20&gt;=6.15,F20&gt;=2.5,F20&gt;=1.5),5.333,IF(AND(H20&lt;11.461,B20&gt;=3.25,G20&lt;0.861,A20&lt;7.25,B20&gt;=2.85,A20&gt;=6.15,F20&gt;=2.5,F20&gt;=1.5),6.025,IF(AND(H20&gt;=11.461,B20&gt;=3.25,G20&lt;0.861,A20&lt;7.25,B20&gt;=2.85,A20&gt;=6.15,F20&gt;=2.5,F20&gt;=1.5),5.667,IF(AND(H20&gt;=14.564,A20&gt;=6.6,B20&lt;3.25,G20&lt;0.861,A20&lt;7.25,B20&gt;=2.85,A20&gt;=6.15,F20&gt;=2.5,F20&gt;=1.5),5.4,IF(AND(D20&gt;=2.35,H20&lt;14.564,A20&gt;=6.6,B20&lt;3.25,G20&lt;0.861,A20&lt;7.25,B20&gt;=2.85,A20&gt;=6.15,F20&gt;=2.5,F20&gt;=1.5),5.6,IF(AND(A20&lt;6.85,D20&lt;2.35,H20&lt;14.564,A20&gt;=6.6,B20&lt;3.25,G20&lt;0.861,A20&lt;7.25,B20&gt;=2.85,A20&gt;=6.15,F20&gt;=2.5,F20&gt;=1.5),5.9,IF(AND(A20&gt;=6.85,D20&lt;2.35,H20&lt;14.564,A20&gt;=6.6,B20&lt;3.25,G20&lt;0.861,A20&lt;7.25,B20&gt;=2.85,A20&gt;=6.15,F20&gt;=2.5,F20&gt;=1.5),5.78,"shouldnthappen"))))))))))))))))))))))))))))))))))))</f>
        <v>1.325</v>
      </c>
      <c r="V20" s="1" t="n">
        <f aca="false">IF(AND(H20&lt;5.748,A20&lt;5.05,D20&lt;0.75),1,IF(AND(B20&lt;3.15,H20&gt;=5.748,A20&lt;5.05,D20&lt;0.75),1.475,IF(AND(G20&gt;=0.801,D20&lt;0.25,A20&gt;=5.05,D20&lt;0.75),1.7,IF(AND(D20&gt;=0.45,D20&gt;=0.25,A20&gt;=5.05,D20&lt;0.75),1.7,IF(AND(B20&lt;2.35,F20&lt;2.5,B20&lt;2.75,D20&gt;=0.75),4.16,IF(AND(D20&lt;1.75,F20&gt;=2.5,B20&lt;2.75,D20&gt;=0.75),4.875,IF(AND(D20&gt;=1.75,F20&gt;=2.5,B20&lt;2.75,D20&gt;=0.75),5.333,IF(AND(H20&gt;=16.284,D20&gt;=1.55,B20&gt;=2.75,D20&gt;=0.75),6.6,IF(AND(H20&gt;=14.144,B20&gt;=3.15,H20&gt;=5.748,A20&lt;5.05,D20&lt;0.75),1.3,IF(AND(A20&lt;5.45,G20&lt;0.801,D20&lt;0.25,A20&gt;=5.05,D20&lt;0.75),1.5,IF(AND(A20&gt;=5.45,G20&lt;0.801,D20&lt;0.25,A20&gt;=5.05,D20&lt;0.75),1.34,IF(AND(B20&lt;3.75,D20&lt;0.45,D20&gt;=0.25,A20&gt;=5.05,D20&lt;0.75),1.467,IF(AND(B20&gt;=3.75,D20&lt;0.45,D20&gt;=0.25,A20&gt;=5.05,D20&lt;0.75),1.767,IF(AND(G20&gt;=0.896,B20&gt;=2.35,F20&lt;2.5,B20&lt;2.75,D20&gt;=0.75),4.9,IF(AND(H20&lt;15.504,D20&lt;1.35,D20&lt;1.55,B20&gt;=2.75,D20&gt;=0.75),4.2,IF(AND(H20&gt;=15.504,D20&lt;1.35,D20&lt;1.55,B20&gt;=2.75,D20&gt;=0.75),4.6,IF(AND(H20&lt;9.767,D20&gt;=1.35,D20&lt;1.55,B20&gt;=2.75,D20&gt;=0.75),5.1,IF(AND(A20&lt;4.5,H20&lt;14.144,B20&gt;=3.15,H20&gt;=5.748,A20&lt;5.05,D20&lt;0.75),1.3,IF(AND(A20&gt;=4.5,H20&lt;14.144,B20&gt;=3.15,H20&gt;=5.748,A20&lt;5.05,D20&lt;0.75),1.4,IF(AND(D20&gt;=1.15,G20&lt;0.896,B20&gt;=2.35,F20&lt;2.5,B20&lt;2.75,D20&gt;=0.75),4.04,IF(AND(B20&lt;2.9,H20&gt;=9.767,D20&gt;=1.35,D20&lt;1.55,B20&gt;=2.75,D20&gt;=0.75),4.8,IF(AND(D20&lt;1.7,A20&gt;=7.05,H20&lt;16.284,D20&gt;=1.55,B20&gt;=2.75,D20&gt;=0.75),5.8,IF(AND(D20&gt;=1.7,A20&gt;=7.05,H20&lt;16.284,D20&gt;=1.55,B20&gt;=2.75,D20&gt;=0.75),6.3,IF(AND(B20&lt;2.45,D20&lt;1.15,G20&lt;0.896,B20&gt;=2.35,F20&lt;2.5,B20&lt;2.75,D20&gt;=0.75),3.767,IF(AND(B20&gt;=2.45,D20&lt;1.15,G20&lt;0.896,B20&gt;=2.35,F20&lt;2.5,B20&lt;2.75,D20&gt;=0.75),3.167,IF(AND(B20&gt;=3.15,B20&gt;=2.9,H20&gt;=9.767,D20&gt;=1.35,D20&lt;1.55,B20&gt;=2.75,D20&gt;=0.75),4.7,IF(AND(D20&lt;1.9,D20&lt;2.05,A20&lt;7.05,H20&lt;16.284,D20&gt;=1.55,B20&gt;=2.75,D20&gt;=0.75),4.82,IF(AND(D20&gt;=1.9,D20&lt;2.05,A20&lt;7.05,H20&lt;16.284,D20&gt;=1.55,B20&gt;=2.75,D20&gt;=0.75),5.067,IF(AND(H20&lt;12.721,B20&lt;3.15,B20&gt;=2.9,H20&gt;=9.767,D20&gt;=1.35,D20&lt;1.55,B20&gt;=2.75,D20&gt;=0.75),4.5,IF(AND(H20&gt;=12.721,B20&lt;3.15,B20&gt;=2.9,H20&gt;=9.767,D20&gt;=1.35,D20&lt;1.55,B20&gt;=2.75,D20&gt;=0.75),4.433,IF(AND(H20&lt;9.525,G20&lt;0.364,D20&gt;=2.05,A20&lt;7.05,H20&lt;16.284,D20&gt;=1.55,B20&gt;=2.75,D20&gt;=0.75),5.1,IF(AND(A20&lt;6.25,G20&gt;=0.364,D20&gt;=2.05,A20&lt;7.05,H20&lt;16.284,D20&gt;=1.55,B20&gt;=2.75,D20&gt;=0.75),5.4,IF(AND(H20&lt;10.898,H20&gt;=9.525,G20&lt;0.364,D20&gt;=2.05,A20&lt;7.05,H20&lt;16.284,D20&gt;=1.55,B20&gt;=2.75,D20&gt;=0.75),5.6,IF(AND(H20&lt;8.711,A20&gt;=6.25,G20&gt;=0.364,D20&gt;=2.05,A20&lt;7.05,H20&lt;16.284,D20&gt;=1.55,B20&gt;=2.75,D20&gt;=0.75),5.7,IF(AND(H20&gt;=8.711,A20&gt;=6.25,G20&gt;=0.364,D20&gt;=2.05,A20&lt;7.05,H20&lt;16.284,D20&gt;=1.55,B20&gt;=2.75,D20&gt;=0.75),5.84,IF(AND(D20&lt;2.2,H20&gt;=10.898,H20&gt;=9.525,G20&lt;0.364,D20&gt;=2.05,A20&lt;7.05,H20&lt;16.284,D20&gt;=1.55,B20&gt;=2.75,D20&gt;=0.75),5.4,IF(AND(D20&gt;=2.2,H20&gt;=10.898,H20&gt;=9.525,G20&lt;0.364,D20&gt;=2.05,A20&lt;7.05,H20&lt;16.284,D20&gt;=1.55,B20&gt;=2.75,D20&gt;=0.75),5.3,"shouldnthappen")))))))))))))))))))))))))))))))))))))</f>
        <v>1.467</v>
      </c>
      <c r="W20" s="1" t="n">
        <f aca="false">IF(AND(H20&lt;6.926,D20&gt;=0.35,D20&lt;0.8),1.9,IF(AND(H20&gt;=6.926,D20&gt;=0.35,D20&lt;0.8),1.533,IF(AND(H20&lt;13.492,A20&lt;4.75,D20&lt;0.35,D20&lt;0.8),1.1,IF(AND(H20&gt;=13.492,A20&lt;4.75,D20&lt;0.35,D20&lt;0.8),1.375,IF(AND(B20&lt;2.75,A20&gt;=5.85,F20&lt;2.5,D20&gt;=0.8),4.833,IF(AND(B20&lt;3.3,A20&gt;=7.05,F20&gt;=2.5,D20&gt;=0.8),5.8,IF(AND(B20&gt;=3.3,A20&gt;=7.05,F20&gt;=2.5,D20&gt;=0.8),6.325,IF(AND(D20&gt;=0.25,A20&lt;5.05,A20&gt;=4.75,D20&lt;0.35,D20&lt;0.8),1.3,IF(AND(B20&lt;3.6,A20&gt;=5.05,A20&gt;=4.75,D20&lt;0.35,D20&lt;0.8),1.4,IF(AND(H20&lt;10.194,G20&lt;0.412,A20&lt;5.85,F20&lt;2.5,D20&gt;=0.8),4.133,IF(AND(H20&gt;=10.194,G20&lt;0.412,A20&lt;5.85,F20&lt;2.5,D20&gt;=0.8),4.5,IF(AND(A20&lt;5.35,G20&gt;=0.412,A20&lt;5.85,F20&lt;2.5,D20&gt;=0.8),3.15,IF(AND(A20&lt;6.2,B20&gt;=2.75,A20&gt;=5.85,F20&lt;2.5,D20&gt;=0.8),4.3,IF(AND(H20&lt;5.767,A20&lt;6.2,A20&lt;7.05,F20&gt;=2.5,D20&gt;=0.8),4.5,IF(AND(G20&gt;=0.861,A20&gt;=6.2,A20&lt;7.05,F20&gt;=2.5,D20&gt;=0.8),5.2,IF(AND(B20&lt;3.15,D20&lt;0.25,A20&lt;5.05,A20&gt;=4.75,D20&lt;0.35,D20&lt;0.8),1.55,IF(AND(A20&lt;5.45,B20&gt;=3.6,A20&gt;=5.05,A20&gt;=4.75,D20&lt;0.35,D20&lt;0.8),1.5,IF(AND(A20&gt;=5.45,B20&gt;=3.6,A20&gt;=5.05,A20&gt;=4.75,D20&lt;0.35,D20&lt;0.8),1.4,IF(AND(G20&gt;=0.772,A20&gt;=5.35,G20&gt;=0.412,A20&lt;5.85,F20&lt;2.5,D20&gt;=0.8),3.9,IF(AND(D20&gt;=1.45,A20&gt;=6.2,B20&gt;=2.75,A20&gt;=5.85,F20&lt;2.5,D20&gt;=0.8),4.775,IF(AND(G20&lt;0.5,H20&gt;=5.767,A20&lt;6.2,A20&lt;7.05,F20&gt;=2.5,D20&gt;=0.8),5.1,IF(AND(G20&gt;=0.5,H20&gt;=5.767,A20&lt;6.2,A20&lt;7.05,F20&gt;=2.5,D20&gt;=0.8),4.95,IF(AND(B20&gt;=3.25,G20&lt;0.861,A20&gt;=6.2,A20&lt;7.05,F20&gt;=2.5,D20&gt;=0.8),5.75,IF(AND(A20&lt;4.95,B20&gt;=3.15,D20&lt;0.25,A20&lt;5.05,A20&gt;=4.75,D20&lt;0.35,D20&lt;0.8),1.4,IF(AND(A20&lt;5.65,G20&lt;0.772,A20&gt;=5.35,G20&gt;=0.412,A20&lt;5.85,F20&lt;2.5,D20&gt;=0.8),3.6,IF(AND(A20&gt;=5.65,G20&lt;0.772,A20&gt;=5.35,G20&gt;=0.412,A20&lt;5.85,F20&lt;2.5,D20&gt;=0.8),3.5,IF(AND(B20&gt;=3.15,D20&lt;1.45,A20&gt;=6.2,B20&gt;=2.75,A20&gt;=5.85,F20&lt;2.5,D20&gt;=0.8),4.7,IF(AND(A20&gt;=6.65,B20&lt;3.25,G20&lt;0.861,A20&gt;=6.2,A20&lt;7.05,F20&gt;=2.5,D20&gt;=0.8),5.567,IF(AND(H20&lt;9.499,A20&gt;=4.95,B20&gt;=3.15,D20&lt;0.25,A20&lt;5.05,A20&gt;=4.75,D20&lt;0.35,D20&lt;0.8),1.4,IF(AND(H20&gt;=9.499,A20&gt;=4.95,B20&gt;=3.15,D20&lt;0.25,A20&lt;5.05,A20&gt;=4.75,D20&lt;0.35,D20&lt;0.8),1.2,IF(AND(G20&lt;0.765,B20&lt;3.15,D20&lt;1.45,A20&gt;=6.2,B20&gt;=2.75,A20&gt;=5.85,F20&lt;2.5,D20&gt;=0.8),4.4,IF(AND(G20&gt;=0.765,B20&lt;3.15,D20&lt;1.45,A20&gt;=6.2,B20&gt;=2.75,A20&gt;=5.85,F20&lt;2.5,D20&gt;=0.8),4.6,IF(AND(H20&lt;10.667,A20&lt;6.65,B20&lt;3.25,G20&lt;0.861,A20&gt;=6.2,A20&lt;7.05,F20&gt;=2.5,D20&gt;=0.8),5.167,IF(AND(G20&lt;0.627,H20&gt;=10.667,A20&lt;6.65,B20&lt;3.25,G20&lt;0.861,A20&gt;=6.2,A20&lt;7.05,F20&gt;=2.5,D20&gt;=0.8),5.64,IF(AND(G20&gt;=0.627,H20&gt;=10.667,A20&lt;6.65,B20&lt;3.25,G20&lt;0.861,A20&gt;=6.2,A20&lt;7.05,F20&gt;=2.5,D20&gt;=0.8),5.1,"shouldnthappen")))))))))))))))))))))))))))))))))))</f>
        <v>1.4</v>
      </c>
      <c r="X20" s="1" t="n">
        <f aca="false">IF(AND(B20&lt;3.05,H20&lt;6.697,A20&lt;5.45),4.1,IF(AND(B20&gt;=3.05,H20&lt;6.697,A20&lt;5.45),1.48,IF(AND(D20&lt;0.7,A20&lt;5.9,A20&gt;=5.45),1.4,IF(AND(A20&lt;4.35,B20&lt;3.3,H20&gt;=6.697,A20&lt;5.45),1.1,IF(AND(G20&lt;0.372,D20&gt;=0.7,A20&lt;5.9,A20&gt;=5.45),4.36,IF(AND(A20&gt;=4.9,A20&gt;=4.35,B20&lt;3.3,H20&gt;=6.697,A20&lt;5.45),1.6,IF(AND(H20&gt;=14.171,A20&lt;5.15,B20&gt;=3.3,H20&gt;=6.697,A20&lt;5.45),1.6,IF(AND(G20&lt;0.451,A20&gt;=5.15,B20&gt;=3.3,H20&gt;=6.697,A20&lt;5.45),1.367,IF(AND(G20&gt;=0.451,A20&gt;=5.15,B20&gt;=3.3,H20&gt;=6.697,A20&lt;5.45),1.5,IF(AND(G20&lt;0.332,D20&lt;1.45,F20&lt;2.5,A20&gt;=5.9,A20&gt;=5.45),4.35,IF(AND(A20&lt;6.15,D20&gt;=1.45,F20&lt;2.5,A20&gt;=5.9,A20&gt;=5.45),5.1,IF(AND(D20&gt;=2.4,G20&lt;0.432,F20&gt;=2.5,A20&gt;=5.9,A20&gt;=5.45),5.78,IF(AND(A20&lt;6.15,G20&gt;=0.432,F20&gt;=2.5,A20&gt;=5.9,A20&gt;=5.45),4.9,IF(AND(B20&lt;3.1,A20&lt;4.9,A20&gt;=4.35,B20&lt;3.3,H20&gt;=6.697,A20&lt;5.45),1.4,IF(AND(B20&gt;=3.1,A20&lt;4.9,A20&gt;=4.35,B20&lt;3.3,H20&gt;=6.697,A20&lt;5.45),1.3,IF(AND(G20&lt;0.343,H20&lt;14.171,A20&lt;5.15,B20&gt;=3.3,H20&gt;=6.697,A20&lt;5.45),1.433,IF(AND(G20&gt;=0.343,H20&lt;14.171,A20&lt;5.15,B20&gt;=3.3,H20&gt;=6.697,A20&lt;5.45),1.525,IF(AND(D20&lt;1.05,B20&lt;2.55,G20&gt;=0.372,D20&gt;=0.7,A20&lt;5.9,A20&gt;=5.45),3.7,IF(AND(H20&lt;10.596,B20&gt;=2.55,G20&gt;=0.372,D20&gt;=0.7,A20&lt;5.9,A20&gt;=5.45),3.525,IF(AND(H20&gt;=10.596,B20&gt;=2.55,G20&gt;=0.372,D20&gt;=0.7,A20&lt;5.9,A20&gt;=5.45),3.9,IF(AND(H20&lt;14.314,G20&gt;=0.332,D20&lt;1.45,F20&lt;2.5,A20&gt;=5.9,A20&gt;=5.45),4.4,IF(AND(H20&gt;=14.314,G20&gt;=0.332,D20&lt;1.45,F20&lt;2.5,A20&gt;=5.9,A20&gt;=5.45),4.7,IF(AND(H20&lt;13.906,A20&gt;=6.15,D20&gt;=1.45,F20&lt;2.5,A20&gt;=5.9,A20&gt;=5.45),4.675,IF(AND(H20&gt;=13.906,A20&gt;=6.15,D20&gt;=1.45,F20&lt;2.5,A20&gt;=5.9,A20&gt;=5.45),4.9,IF(AND(G20&lt;0.093,D20&lt;2.4,G20&lt;0.432,F20&gt;=2.5,A20&gt;=5.9,A20&gt;=5.45),5.6,IF(AND(B20&lt;2.95,A20&gt;=6.15,G20&gt;=0.432,F20&gt;=2.5,A20&gt;=5.9,A20&gt;=5.45),5.86,IF(AND(A20&lt;5.55,D20&gt;=1.05,B20&lt;2.55,G20&gt;=0.372,D20&gt;=0.7,A20&lt;5.9,A20&gt;=5.45),4,IF(AND(A20&gt;=5.55,D20&gt;=1.05,B20&lt;2.55,G20&gt;=0.372,D20&gt;=0.7,A20&lt;5.9,A20&gt;=5.45),3.9,IF(AND(D20&lt;1.7,G20&gt;=0.093,D20&lt;2.4,G20&lt;0.432,F20&gt;=2.5,A20&gt;=5.9,A20&gt;=5.45),5.05,IF(AND(G20&gt;=0.774,B20&gt;=2.95,A20&gt;=6.15,G20&gt;=0.432,F20&gt;=2.5,A20&gt;=5.9,A20&gt;=5.45),5.3,IF(AND(G20&gt;=0.312,D20&gt;=1.7,G20&gt;=0.093,D20&lt;2.4,G20&lt;0.432,F20&gt;=2.5,A20&gt;=5.9,A20&gt;=5.45),5.4,IF(AND(D20&lt;2.45,G20&lt;0.774,B20&gt;=2.95,A20&gt;=6.15,G20&gt;=0.432,F20&gt;=2.5,A20&gt;=5.9,A20&gt;=5.45),5.66,IF(AND(D20&gt;=2.45,G20&lt;0.774,B20&gt;=2.95,A20&gt;=6.15,G20&gt;=0.432,F20&gt;=2.5,A20&gt;=5.9,A20&gt;=5.45),6,IF(AND(G20&gt;=0.301,G20&lt;0.312,D20&gt;=1.7,G20&gt;=0.093,D20&lt;2.4,G20&lt;0.432,F20&gt;=2.5,A20&gt;=5.9,A20&gt;=5.45),5.1,IF(AND(A20&lt;6.45,G20&lt;0.301,G20&lt;0.312,D20&gt;=1.7,G20&gt;=0.093,D20&lt;2.4,G20&lt;0.432,F20&gt;=2.5,A20&gt;=5.9,A20&gt;=5.45),5.3,IF(AND(A20&gt;=6.45,G20&lt;0.301,G20&lt;0.312,D20&gt;=1.7,G20&gt;=0.093,D20&lt;2.4,G20&lt;0.432,F20&gt;=2.5,A20&gt;=5.9,A20&gt;=5.45),5.2,"shouldnthappen"))))))))))))))))))))))))))))))))))))</f>
        <v>1.6</v>
      </c>
      <c r="Y20" s="1" t="n">
        <f aca="false">IF(AND(H20&lt;6.51,F20&lt;1.5),1.8,IF(AND(H20&gt;=16.674,F20&gt;=1.5),6.533,IF(AND(D20&gt;=0.45,H20&gt;=6.51,F20&lt;1.5),1.667,IF(AND(H20&gt;=13.805,G20&lt;0.154,H20&lt;16.674,F20&gt;=1.5),6.7,IF(AND(D20&lt;0.15,A20&lt;5.05,D20&lt;0.45,H20&gt;=6.51,F20&lt;1.5),1.4,IF(AND(H20&gt;=13.586,A20&gt;=5.05,D20&lt;0.45,H20&gt;=6.51,F20&lt;1.5),1.3,IF(AND(F20&lt;2.5,H20&lt;13.805,G20&lt;0.154,H20&lt;16.674,F20&gt;=1.5),4.6,IF(AND(H20&lt;8.929,D20&lt;1.35,G20&gt;=0.154,H20&lt;16.674,F20&gt;=1.5),3.64,IF(AND(G20&lt;0.05,H20&lt;13.586,A20&gt;=5.05,D20&lt;0.45,H20&gt;=6.51,F20&lt;1.5),1.4,IF(AND(G20&gt;=0.107,F20&gt;=2.5,H20&lt;13.805,G20&lt;0.154,H20&lt;16.674,F20&gt;=1.5),5.3,IF(AND(B20&gt;=2.75,H20&gt;=8.929,D20&lt;1.35,G20&gt;=0.154,H20&lt;16.674,F20&gt;=1.5),4.433,IF(AND(D20&gt;=1.55,F20&lt;2.5,D20&gt;=1.35,G20&gt;=0.154,H20&lt;16.674,F20&gt;=1.5),4.975,IF(AND(H20&lt;6.93,F20&gt;=2.5,D20&gt;=1.35,G20&gt;=0.154,H20&lt;16.674,F20&gt;=1.5),4.5,IF(AND(H20&lt;12.675,G20&lt;0.217,D20&gt;=0.15,A20&lt;5.05,D20&lt;0.45,H20&gt;=6.51,F20&lt;1.5),1.4,IF(AND(H20&gt;=12.675,G20&lt;0.217,D20&gt;=0.15,A20&lt;5.05,D20&lt;0.45,H20&gt;=6.51,F20&lt;1.5),1.5,IF(AND(A20&lt;4.65,G20&gt;=0.217,D20&gt;=0.15,A20&lt;5.05,D20&lt;0.45,H20&gt;=6.51,F20&lt;1.5),1.35,IF(AND(D20&lt;0.25,G20&gt;=0.05,H20&lt;13.586,A20&gt;=5.05,D20&lt;0.45,H20&gt;=6.51,F20&lt;1.5),1.467,IF(AND(D20&gt;=0.25,G20&gt;=0.05,H20&lt;13.586,A20&gt;=5.05,D20&lt;0.45,H20&gt;=6.51,F20&lt;1.5),1.5,IF(AND(H20&lt;9.15,G20&lt;0.107,F20&gt;=2.5,H20&lt;13.805,G20&lt;0.154,H20&lt;16.674,F20&gt;=1.5),5.7,IF(AND(H20&gt;=9.15,G20&lt;0.107,F20&gt;=2.5,H20&lt;13.805,G20&lt;0.154,H20&lt;16.674,F20&gt;=1.5),5.6,IF(AND(G20&lt;0.404,B20&lt;2.75,H20&gt;=8.929,D20&lt;1.35,G20&gt;=0.154,H20&lt;16.674,F20&gt;=1.5),4.15,IF(AND(G20&gt;=0.404,B20&lt;2.75,H20&gt;=8.929,D20&lt;1.35,G20&gt;=0.154,H20&lt;16.674,F20&gt;=1.5),3.9,IF(AND(A20&gt;=6.75,D20&lt;1.55,F20&lt;2.5,D20&gt;=1.35,G20&gt;=0.154,H20&lt;16.674,F20&gt;=1.5),4.82,IF(AND(D20&lt;0.25,A20&gt;=4.65,G20&gt;=0.217,D20&gt;=0.15,A20&lt;5.05,D20&lt;0.45,H20&gt;=6.51,F20&lt;1.5),1.325,IF(AND(D20&gt;=0.25,A20&gt;=4.65,G20&gt;=0.217,D20&gt;=0.15,A20&lt;5.05,D20&lt;0.45,H20&gt;=6.51,F20&lt;1.5),1.3,IF(AND(A20&lt;6.55,A20&lt;6.75,D20&lt;1.55,F20&lt;2.5,D20&gt;=1.35,G20&gt;=0.154,H20&lt;16.674,F20&gt;=1.5),4.575,IF(AND(A20&gt;=6.55,A20&lt;6.75,D20&lt;1.55,F20&lt;2.5,D20&gt;=1.35,G20&gt;=0.154,H20&lt;16.674,F20&gt;=1.5),4.4,IF(AND(B20&lt;2.9,D20&lt;2.05,H20&gt;=6.93,F20&gt;=2.5,D20&gt;=1.35,G20&gt;=0.154,H20&lt;16.674,F20&gt;=1.5),5.05,IF(AND(H20&lt;8.884,D20&gt;=2.05,H20&gt;=6.93,F20&gt;=2.5,D20&gt;=1.35,G20&gt;=0.154,H20&lt;16.674,F20&gt;=1.5),5.1,IF(AND(H20&lt;13.711,B20&gt;=2.9,D20&lt;2.05,H20&gt;=6.93,F20&gt;=2.5,D20&gt;=1.35,G20&gt;=0.154,H20&lt;16.674,F20&gt;=1.5),5,IF(AND(H20&gt;=13.711,B20&gt;=2.9,D20&lt;2.05,H20&gt;=6.93,F20&gt;=2.5,D20&gt;=1.35,G20&gt;=0.154,H20&lt;16.674,F20&gt;=1.5),5.8,IF(AND(B20&lt;3.15,H20&gt;=8.884,D20&gt;=2.05,H20&gt;=6.93,F20&gt;=2.5,D20&gt;=1.35,G20&gt;=0.154,H20&lt;16.674,F20&gt;=1.5),5.56,IF(AND(B20&gt;=3.15,H20&gt;=8.884,D20&gt;=2.05,H20&gt;=6.93,F20&gt;=2.5,D20&gt;=1.35,G20&gt;=0.154,H20&lt;16.674,F20&gt;=1.5),5.9,"shouldnthappen")))))))))))))))))))))))))))))))))</f>
        <v>1.3</v>
      </c>
      <c r="Z20" s="1" t="n">
        <f aca="false">IF(AND(F20&gt;=2,B20&gt;=3.35),5.6,IF(AND(A20&lt;6.65,H20&gt;=15.076,B20&lt;3.35),4.8,IF(AND(A20&gt;=6.65,H20&gt;=15.076,B20&lt;3.35),6.15,IF(AND(H20&lt;6.542,F20&lt;2,B20&gt;=3.35),1.767,IF(AND(G20&gt;=0.653,D20&lt;0.75,H20&lt;15.076,B20&lt;3.35),1.55,IF(AND(D20&lt;0.15,G20&lt;0.653,D20&lt;0.75,H20&lt;15.076,B20&lt;3.35),1.1,IF(AND(G20&lt;0.356,A20&lt;5.05,H20&gt;=6.542,F20&lt;2,B20&gt;=3.35),1.4,IF(AND(G20&gt;=0.356,A20&lt;5.05,H20&gt;=6.542,F20&lt;2,B20&gt;=3.35),1.3,IF(AND(G20&gt;=0.566,A20&gt;=5.05,H20&gt;=6.542,F20&lt;2,B20&gt;=3.35),1.6,IF(AND(B20&gt;=3.1,D20&gt;=0.15,G20&lt;0.653,D20&lt;0.75,H20&lt;15.076,B20&lt;3.35),1.367,IF(AND(B20&gt;=2.65,D20&lt;1.45,B20&lt;2.75,D20&gt;=0.75,H20&lt;15.076,B20&lt;3.35),3.96,IF(AND(G20&lt;0.352,D20&gt;=1.45,B20&lt;2.75,D20&gt;=0.75,H20&lt;15.076,B20&lt;3.35),4.5,IF(AND(D20&gt;=1.35,A20&lt;6.2,B20&gt;=2.75,D20&gt;=0.75,H20&lt;15.076,B20&lt;3.35),4.733,IF(AND(A20&lt;4.7,B20&lt;3.1,D20&gt;=0.15,G20&lt;0.653,D20&lt;0.75,H20&lt;15.076,B20&lt;3.35),1.36,IF(AND(A20&gt;=4.7,B20&lt;3.1,D20&gt;=0.15,G20&lt;0.653,D20&lt;0.75,H20&lt;15.076,B20&lt;3.35),1.6,IF(AND(A20&lt;5.2,B20&lt;2.65,D20&lt;1.45,B20&lt;2.75,D20&gt;=0.75,H20&lt;15.076,B20&lt;3.35),3.3,IF(AND(A20&lt;6.5,G20&gt;=0.352,D20&gt;=1.45,B20&lt;2.75,D20&gt;=0.75,H20&lt;15.076,B20&lt;3.35),5,IF(AND(A20&gt;=6.5,G20&gt;=0.352,D20&gt;=1.45,B20&lt;2.75,D20&gt;=0.75,H20&lt;15.076,B20&lt;3.35),5.8,IF(AND(H20&lt;8.486,D20&lt;1.35,A20&lt;6.2,B20&gt;=2.75,D20&gt;=0.75,H20&lt;15.076,B20&lt;3.35),3.975,IF(AND(G20&lt;0.187,F20&lt;2.5,A20&gt;=6.2,B20&gt;=2.75,D20&gt;=0.75,H20&lt;15.076,B20&lt;3.35),5,IF(AND(G20&gt;=0.187,F20&lt;2.5,A20&gt;=6.2,B20&gt;=2.75,D20&gt;=0.75,H20&lt;15.076,B20&lt;3.35),4.525,IF(AND(A20&gt;=7.25,F20&gt;=2.5,A20&gt;=6.2,B20&gt;=2.75,D20&gt;=0.75,H20&lt;15.076,B20&lt;3.35),6.5,IF(AND(G20&lt;0.185,B20&lt;3.6,G20&lt;0.566,A20&gt;=5.05,H20&gt;=6.542,F20&lt;2,B20&gt;=3.35),1.45,IF(AND(G20&gt;=0.185,B20&lt;3.6,G20&lt;0.566,A20&gt;=5.05,H20&gt;=6.542,F20&lt;2,B20&gt;=3.35),1.34,IF(AND(G20&lt;0.13,B20&gt;=3.6,G20&lt;0.566,A20&gt;=5.05,H20&gt;=6.542,F20&lt;2,B20&gt;=3.35),1.45,IF(AND(G20&gt;=0.13,B20&gt;=3.6,G20&lt;0.566,A20&gt;=5.05,H20&gt;=6.542,F20&lt;2,B20&gt;=3.35),1.5,IF(AND(D20&lt;1.05,A20&gt;=5.2,B20&lt;2.65,D20&lt;1.45,B20&lt;2.75,D20&gt;=0.75,H20&lt;15.076,B20&lt;3.35),3.5,IF(AND(D20&gt;=1.05,A20&gt;=5.2,B20&lt;2.65,D20&lt;1.45,B20&lt;2.75,D20&gt;=0.75,H20&lt;15.076,B20&lt;3.35),3.94,IF(AND(H20&lt;10.983,H20&gt;=8.486,D20&lt;1.35,A20&lt;6.2,B20&gt;=2.75,D20&gt;=0.75,H20&lt;15.076,B20&lt;3.35),4.38,IF(AND(H20&gt;=10.983,H20&gt;=8.486,D20&lt;1.35,A20&lt;6.2,B20&gt;=2.75,D20&gt;=0.75,H20&lt;15.076,B20&lt;3.35),4.1,IF(AND(B20&gt;=3.25,A20&lt;7.25,F20&gt;=2.5,A20&gt;=6.2,B20&gt;=2.75,D20&gt;=0.75,H20&lt;15.076,B20&lt;3.35),5.7,IF(AND(B20&lt;2.95,B20&lt;3.25,A20&lt;7.25,F20&gt;=2.5,A20&gt;=6.2,B20&gt;=2.75,D20&gt;=0.75,H20&lt;15.076,B20&lt;3.35),5.6,IF(AND(H20&gt;=13.711,B20&gt;=2.95,B20&lt;3.25,A20&lt;7.25,F20&gt;=2.5,A20&gt;=6.2,B20&gt;=2.75,D20&gt;=0.75,H20&lt;15.076,B20&lt;3.35),5.8,IF(AND(A20&gt;=6.8,H20&lt;13.711,B20&gt;=2.95,B20&lt;3.25,A20&lt;7.25,F20&gt;=2.5,A20&gt;=6.2,B20&gt;=2.75,D20&gt;=0.75,H20&lt;15.076,B20&lt;3.35),5.1,IF(AND(H20&lt;12.921,A20&lt;6.8,H20&lt;13.711,B20&gt;=2.95,B20&lt;3.25,A20&lt;7.25,F20&gt;=2.5,A20&gt;=6.2,B20&gt;=2.75,D20&gt;=0.75,H20&lt;15.076,B20&lt;3.35),5.34,IF(AND(H20&gt;=12.921,A20&lt;6.8,H20&lt;13.711,B20&gt;=2.95,B20&lt;3.25,A20&lt;7.25,F20&gt;=2.5,A20&gt;=6.2,B20&gt;=2.75,D20&gt;=0.75,H20&lt;15.076,B20&lt;3.35),5.133,"shouldnthappen"))))))))))))))))))))))))))))))))))))</f>
        <v>1.34</v>
      </c>
      <c r="AA20" s="1" t="n">
        <f aca="false">IF(AND(D20&gt;=0.45,A20&lt;5.05,D20&lt;0.8),1.6,IF(AND(D20&gt;=0.45,A20&gt;=5.05,D20&lt;0.8),1.7,IF(AND(H20&gt;=16.244,F20&gt;=2.5,D20&gt;=0.8),6.533,IF(AND(A20&lt;4.35,D20&lt;0.45,A20&lt;5.05,D20&lt;0.8),1.1,IF(AND(H20&gt;=14.877,D20&lt;0.45,A20&gt;=5.05,D20&lt;0.8),1.3,IF(AND(D20&gt;=1.4,A20&lt;5.65,F20&lt;2.5,D20&gt;=0.8),4.5,IF(AND(A20&gt;=7.25,H20&lt;16.244,F20&gt;=2.5,D20&gt;=0.8),6.5,IF(AND(A20&gt;=4.75,A20&gt;=4.35,D20&lt;0.45,A20&lt;5.05,D20&lt;0.8),1.35,IF(AND(A20&lt;5.3,D20&lt;1.4,A20&lt;5.65,F20&lt;2.5,D20&gt;=0.8),3.1,IF(AND(A20&gt;=6.8,A20&gt;=6.55,A20&gt;=5.65,F20&lt;2.5,D20&gt;=0.8),4.9,IF(AND(H20&lt;5.767,A20&lt;7.25,H20&lt;16.244,F20&gt;=2.5,D20&gt;=0.8),4.5,IF(AND(G20&gt;=0.522,A20&lt;4.75,A20&gt;=4.35,D20&lt;0.45,A20&lt;5.05,D20&lt;0.8),1.2,IF(AND(G20&gt;=0.948,D20&lt;0.35,H20&lt;14.877,D20&lt;0.45,A20&gt;=5.05,D20&lt;0.8),1.7,IF(AND(H20&lt;13.089,D20&gt;=0.35,H20&lt;14.877,D20&lt;0.45,A20&gt;=5.05,D20&lt;0.8),1.5,IF(AND(H20&gt;=13.089,D20&gt;=0.35,H20&lt;14.877,D20&lt;0.45,A20&gt;=5.05,D20&lt;0.8),1.3,IF(AND(B20&gt;=2.95,A20&gt;=5.3,D20&lt;1.4,A20&lt;5.65,F20&lt;2.5,D20&gt;=0.8),4.1,IF(AND(H20&lt;9.181,A20&lt;6.05,A20&lt;6.55,A20&gt;=5.65,F20&lt;2.5,D20&gt;=0.8),5.1,IF(AND(H20&gt;=9.181,A20&lt;6.05,A20&lt;6.55,A20&gt;=5.65,F20&lt;2.5,D20&gt;=0.8),4.3,IF(AND(G20&gt;=0.867,A20&gt;=6.05,A20&lt;6.55,A20&gt;=5.65,F20&lt;2.5,D20&gt;=0.8),4.9,IF(AND(B20&lt;3.05,A20&lt;6.8,A20&gt;=6.55,A20&gt;=5.65,F20&lt;2.5,D20&gt;=0.8),5,IF(AND(B20&gt;=3.05,A20&lt;6.8,A20&gt;=6.55,A20&gt;=5.65,F20&lt;2.5,D20&gt;=0.8),4.55,IF(AND(H20&gt;=14.144,G20&lt;0.522,A20&lt;4.75,A20&gt;=4.35,D20&lt;0.45,A20&lt;5.05,D20&lt;0.8),1.3,IF(AND(B20&lt;2.7,B20&lt;2.95,A20&gt;=5.3,D20&lt;1.4,A20&lt;5.65,F20&lt;2.5,D20&gt;=0.8),3.78,IF(AND(B20&gt;=2.7,B20&lt;2.95,A20&gt;=5.3,D20&lt;1.4,A20&lt;5.65,F20&lt;2.5,D20&gt;=0.8),3.6,IF(AND(G20&lt;0.638,G20&lt;0.867,A20&gt;=6.05,A20&lt;6.55,A20&gt;=5.65,F20&lt;2.5,D20&gt;=0.8),4.433,IF(AND(G20&gt;=0.638,G20&lt;0.867,A20&gt;=6.05,A20&lt;6.55,A20&gt;=5.65,F20&lt;2.5,D20&gt;=0.8),4,IF(AND(A20&lt;6.35,H20&lt;11.146,H20&gt;=5.767,A20&lt;7.25,H20&lt;16.244,F20&gt;=2.5,D20&gt;=0.8),5.1,IF(AND(A20&lt;4.5,H20&lt;14.144,G20&lt;0.522,A20&lt;4.75,A20&gt;=4.35,D20&lt;0.45,A20&lt;5.05,D20&lt;0.8),1.35,IF(AND(A20&gt;=4.5,H20&lt;14.144,G20&lt;0.522,A20&lt;4.75,A20&gt;=4.35,D20&lt;0.45,A20&lt;5.05,D20&lt;0.8),1.4,IF(AND(A20&lt;5.15,B20&lt;3.75,G20&lt;0.948,D20&lt;0.35,H20&lt;14.877,D20&lt;0.45,A20&gt;=5.05,D20&lt;0.8),1.4,IF(AND(A20&gt;=5.15,B20&lt;3.75,G20&lt;0.948,D20&lt;0.35,H20&lt;14.877,D20&lt;0.45,A20&gt;=5.05,D20&lt;0.8),1.5,IF(AND(G20&lt;0.112,B20&gt;=3.75,G20&lt;0.948,D20&lt;0.35,H20&lt;14.877,D20&lt;0.45,A20&gt;=5.05,D20&lt;0.8),1.5,IF(AND(G20&gt;=0.112,B20&gt;=3.75,G20&lt;0.948,D20&lt;0.35,H20&lt;14.877,D20&lt;0.45,A20&gt;=5.05,D20&lt;0.8),1.6,IF(AND(G20&lt;0.075,A20&gt;=6.35,H20&lt;11.146,H20&gt;=5.767,A20&lt;7.25,H20&lt;16.244,F20&gt;=2.5,D20&gt;=0.8),5.5,IF(AND(G20&gt;=0.075,A20&gt;=6.35,H20&lt;11.146,H20&gt;=5.767,A20&lt;7.25,H20&lt;16.244,F20&gt;=2.5,D20&gt;=0.8),5.24,IF(AND(B20&lt;2.95,D20&lt;1.9,H20&gt;=11.146,H20&gt;=5.767,A20&lt;7.25,H20&lt;16.244,F20&gt;=2.5,D20&gt;=0.8),5.65,IF(AND(B20&gt;=2.95,D20&lt;1.9,H20&gt;=11.146,H20&gt;=5.767,A20&lt;7.25,H20&lt;16.244,F20&gt;=2.5,D20&gt;=0.8),5.8,IF(AND(H20&lt;13.42,D20&gt;=1.9,H20&gt;=11.146,H20&gt;=5.767,A20&lt;7.25,H20&lt;16.244,F20&gt;=2.5,D20&gt;=0.8),5.6,IF(AND(H20&gt;=13.42,D20&gt;=1.9,H20&gt;=11.146,H20&gt;=5.767,A20&lt;7.25,H20&lt;16.244,F20&gt;=2.5,D20&gt;=0.8),5.34,"shouldnthappen")))))))))))))))))))))))))))))))))))))))</f>
        <v>1.4</v>
      </c>
      <c r="AB20" s="1" t="n">
        <f aca="false">IF(AND(D20&gt;=0.35,F20&lt;1.5),1.5,IF(AND(F20&lt;2.5,D20&gt;=1.55,F20&gt;=1.5),4.85,IF(AND(H20&lt;8.308,D20&lt;0.15,D20&lt;0.35,F20&lt;1.5),1.5,IF(AND(H20&gt;=8.308,D20&lt;0.15,D20&lt;0.35,F20&lt;1.5),1.4,IF(AND(H20&lt;5.523,D20&gt;=0.15,D20&lt;0.35,F20&lt;1.5),1,IF(AND(G20&lt;0.572,H20&lt;10.688,D20&lt;1.55,F20&gt;=1.5),3.75,IF(AND(B20&gt;=3.5,F20&gt;=2.5,D20&gt;=1.55,F20&gt;=1.5),6.3,IF(AND(A20&gt;=5.65,G20&gt;=0.572,H20&lt;10.688,D20&lt;1.55,F20&gt;=1.5),4.45,IF(AND(B20&gt;=2.85,A20&lt;6.15,H20&gt;=10.688,D20&lt;1.55,F20&gt;=1.5),4.35,IF(AND(H20&gt;=16.284,B20&lt;3.5,F20&gt;=2.5,D20&gt;=1.55,F20&gt;=1.5),6.6,IF(AND(G20&gt;=0.241,G20&lt;0.338,H20&gt;=5.523,D20&gt;=0.15,D20&lt;0.35,F20&lt;1.5),1.25,IF(AND(A20&lt;5.05,G20&gt;=0.338,H20&gt;=5.523,D20&gt;=0.15,D20&lt;0.35,F20&lt;1.5),1.35,IF(AND(B20&lt;2.7,A20&lt;5.65,G20&gt;=0.572,H20&lt;10.688,D20&lt;1.55,F20&gt;=1.5),4,IF(AND(B20&gt;=2.7,A20&lt;5.65,G20&gt;=0.572,H20&lt;10.688,D20&lt;1.55,F20&gt;=1.5),3.6,IF(AND(B20&lt;2.45,B20&lt;2.85,A20&lt;6.15,H20&gt;=10.688,D20&lt;1.55,F20&gt;=1.5),3.7,IF(AND(A20&lt;6.25,B20&lt;2.85,A20&gt;=6.15,H20&gt;=10.688,D20&lt;1.55,F20&gt;=1.5),4.5,IF(AND(A20&gt;=6.25,B20&lt;2.85,A20&gt;=6.15,H20&gt;=10.688,D20&lt;1.55,F20&gt;=1.5),4.86,IF(AND(D20&gt;=1.45,B20&gt;=2.85,A20&gt;=6.15,H20&gt;=10.688,D20&lt;1.55,F20&gt;=1.5),4.8,IF(AND(H20&lt;8.202,H20&lt;16.284,B20&lt;3.5,F20&gt;=2.5,D20&gt;=1.55,F20&gt;=1.5),5.7,IF(AND(A20&gt;=5.1,G20&lt;0.241,G20&lt;0.338,H20&gt;=5.523,D20&gt;=0.15,D20&lt;0.35,F20&lt;1.5),1.5,IF(AND(B20&gt;=3.75,A20&gt;=5.05,G20&gt;=0.338,H20&gt;=5.523,D20&gt;=0.15,D20&lt;0.35,F20&lt;1.5),1.6,IF(AND(A20&lt;5.7,B20&gt;=2.45,B20&lt;2.85,A20&lt;6.15,H20&gt;=10.688,D20&lt;1.55,F20&gt;=1.5),3.9,IF(AND(A20&gt;=5.7,B20&gt;=2.45,B20&lt;2.85,A20&lt;6.15,H20&gt;=10.688,D20&lt;1.55,F20&gt;=1.5),4.02,IF(AND(H20&lt;13.654,D20&lt;1.45,B20&gt;=2.85,A20&gt;=6.15,H20&gt;=10.688,D20&lt;1.55,F20&gt;=1.5),4.333,IF(AND(H20&gt;=13.654,D20&lt;1.45,B20&gt;=2.85,A20&gt;=6.15,H20&gt;=10.688,D20&lt;1.55,F20&gt;=1.5),4.54,IF(AND(A20&lt;6.15,H20&gt;=8.202,H20&lt;16.284,B20&lt;3.5,F20&gt;=2.5,D20&gt;=1.55,F20&gt;=1.5),5,IF(AND(H20&lt;13.924,A20&lt;5.1,G20&lt;0.241,G20&lt;0.338,H20&gt;=5.523,D20&gt;=0.15,D20&lt;0.35,F20&lt;1.5),1.4,IF(AND(H20&gt;=13.924,A20&lt;5.1,G20&lt;0.241,G20&lt;0.338,H20&gt;=5.523,D20&gt;=0.15,D20&lt;0.35,F20&lt;1.5),1.5,IF(AND(D20&lt;0.25,B20&lt;3.75,A20&gt;=5.05,G20&gt;=0.338,H20&gt;=5.523,D20&gt;=0.15,D20&lt;0.35,F20&lt;1.5),1.5,IF(AND(D20&gt;=0.25,B20&lt;3.75,A20&gt;=5.05,G20&gt;=0.338,H20&gt;=5.523,D20&gt;=0.15,D20&lt;0.35,F20&lt;1.5),1.4,IF(AND(H20&lt;8.884,B20&gt;=3.05,A20&gt;=6.15,H20&gt;=8.202,H20&lt;16.284,B20&lt;3.5,F20&gt;=2.5,D20&gt;=1.55,F20&gt;=1.5),5.1,IF(AND(A20&lt;6.45,G20&lt;0.368,B20&lt;3.05,A20&gt;=6.15,H20&gt;=8.202,H20&lt;16.284,B20&lt;3.5,F20&gt;=2.5,D20&gt;=1.55,F20&gt;=1.5),5.525,IF(AND(A20&gt;=6.45,G20&lt;0.368,B20&lt;3.05,A20&gt;=6.15,H20&gt;=8.202,H20&lt;16.284,B20&lt;3.5,F20&gt;=2.5,D20&gt;=1.55,F20&gt;=1.5),5.35,IF(AND(D20&lt;2.25,G20&gt;=0.368,B20&lt;3.05,A20&gt;=6.15,H20&gt;=8.202,H20&lt;16.284,B20&lt;3.5,F20&gt;=2.5,D20&gt;=1.55,F20&gt;=1.5),5.8,IF(AND(D20&gt;=2.25,G20&gt;=0.368,B20&lt;3.05,A20&gt;=6.15,H20&gt;=8.202,H20&lt;16.284,B20&lt;3.5,F20&gt;=2.5,D20&gt;=1.55,F20&gt;=1.5),5.2,IF(AND(H20&lt;10.257,H20&gt;=8.884,B20&gt;=3.05,A20&gt;=6.15,H20&gt;=8.202,H20&lt;16.284,B20&lt;3.5,F20&gt;=2.5,D20&gt;=1.55,F20&gt;=1.5),5.9,IF(AND(H20&gt;=10.257,H20&gt;=8.884,B20&gt;=3.05,A20&gt;=6.15,H20&gt;=8.202,H20&lt;16.284,B20&lt;3.5,F20&gt;=2.5,D20&gt;=1.55,F20&gt;=1.5),5.48,"shouldnthappen")))))))))))))))))))))))))))))))))))))</f>
        <v>1.4</v>
      </c>
      <c r="AC20" s="1" t="n">
        <f aca="false">IF(AND(H20&lt;5.748,A20&lt;5.05,D20&lt;0.8),1,IF(AND(B20&lt;3.35,A20&gt;=5.05,D20&lt;0.8),1.7,IF(AND(A20&lt;5.85,G20&lt;0.154,D20&gt;=0.8),4.5,IF(AND(D20&gt;=0.45,H20&gt;=5.748,A20&lt;5.05,D20&lt;0.8),1.6,IF(AND(G20&gt;=0.934,B20&gt;=3.35,A20&gt;=5.05,D20&lt;0.8),1.7,IF(AND(D20&lt;2.1,A20&gt;=5.85,G20&lt;0.154,D20&gt;=0.8),6.15,IF(AND(D20&gt;=2.1,A20&gt;=5.85,G20&lt;0.154,D20&gt;=0.8),5.5,IF(AND(A20&lt;6.1,D20&gt;=1.55,G20&gt;=0.154,D20&gt;=0.8),5,IF(AND(H20&gt;=14.379,G20&lt;0.934,B20&gt;=3.35,A20&gt;=5.05,D20&lt;0.8),1.58,IF(AND(G20&lt;0.379,A20&gt;=6.1,D20&gt;=1.55,G20&gt;=0.154,D20&gt;=0.8),5.42,IF(AND(H20&lt;13.924,G20&lt;0.227,D20&lt;0.45,H20&gt;=5.748,A20&lt;5.05,D20&lt;0.8),1.4,IF(AND(H20&gt;=13.924,G20&lt;0.227,D20&lt;0.45,H20&gt;=5.748,A20&lt;5.05,D20&lt;0.8),1.5,IF(AND(B20&lt;3.1,G20&gt;=0.227,D20&lt;0.45,H20&gt;=5.748,A20&lt;5.05,D20&lt;0.8),1.1,IF(AND(G20&lt;0.13,H20&lt;14.379,G20&lt;0.934,B20&gt;=3.35,A20&gt;=5.05,D20&lt;0.8),1.4,IF(AND(D20&lt;1.05,A20&lt;5.65,D20&lt;1.35,D20&lt;1.55,G20&gt;=0.154,D20&gt;=0.8),3.7,IF(AND(D20&lt;1.25,A20&gt;=5.65,D20&lt;1.35,D20&lt;1.55,G20&gt;=0.154,D20&gt;=0.8),4.06,IF(AND(D20&gt;=1.25,A20&gt;=5.65,D20&lt;1.35,D20&lt;1.55,G20&gt;=0.154,D20&gt;=0.8),4.425,IF(AND(H20&lt;13.654,D20&lt;1.45,D20&gt;=1.35,D20&lt;1.55,G20&gt;=0.154,D20&gt;=0.8),4.275,IF(AND(G20&lt;0.259,D20&gt;=1.45,D20&gt;=1.35,D20&lt;1.55,G20&gt;=0.154,D20&gt;=0.8),5.1,IF(AND(B20&lt;2.95,G20&gt;=0.379,A20&gt;=6.1,D20&gt;=1.55,G20&gt;=0.154,D20&gt;=0.8),6.3,IF(AND(B20&lt;3.25,B20&gt;=3.1,G20&gt;=0.227,D20&lt;0.45,H20&gt;=5.748,A20&lt;5.05,D20&lt;0.8),1.3,IF(AND(B20&gt;=3.25,B20&gt;=3.1,G20&gt;=0.227,D20&lt;0.45,H20&gt;=5.748,A20&lt;5.05,D20&lt;0.8),1.4,IF(AND(H20&gt;=13.372,G20&gt;=0.13,H20&lt;14.379,G20&lt;0.934,B20&gt;=3.35,A20&gt;=5.05,D20&lt;0.8),1.4,IF(AND(H20&lt;6.69,D20&gt;=1.05,A20&lt;5.65,D20&lt;1.35,D20&lt;1.55,G20&gt;=0.154,D20&gt;=0.8),4.033,IF(AND(H20&gt;=6.69,D20&gt;=1.05,A20&lt;5.65,D20&lt;1.35,D20&lt;1.55,G20&gt;=0.154,D20&gt;=0.8),3.88,IF(AND(B20&lt;2.85,H20&gt;=13.654,D20&lt;1.45,D20&gt;=1.35,D20&lt;1.55,G20&gt;=0.154,D20&gt;=0.8),4.8,IF(AND(B20&gt;=2.85,H20&gt;=13.654,D20&lt;1.45,D20&gt;=1.35,D20&lt;1.55,G20&gt;=0.154,D20&gt;=0.8),4.7,IF(AND(H20&lt;11.681,G20&gt;=0.259,D20&gt;=1.45,D20&gt;=1.35,D20&lt;1.55,G20&gt;=0.154,D20&gt;=0.8),4.85,IF(AND(H20&gt;=11.681,G20&gt;=0.259,D20&gt;=1.45,D20&gt;=1.35,D20&lt;1.55,G20&gt;=0.154,D20&gt;=0.8),4.633,IF(AND(A20&lt;6.25,B20&gt;=2.95,G20&gt;=0.379,A20&gt;=6.1,D20&gt;=1.55,G20&gt;=0.154,D20&gt;=0.8),5.4,IF(AND(D20&lt;0.3,H20&lt;13.372,G20&gt;=0.13,H20&lt;14.379,G20&lt;0.934,B20&gt;=3.35,A20&gt;=5.05,D20&lt;0.8),1.475,IF(AND(D20&gt;=0.3,H20&lt;13.372,G20&gt;=0.13,H20&lt;14.379,G20&lt;0.934,B20&gt;=3.35,A20&gt;=5.05,D20&lt;0.8),1.5,IF(AND(B20&lt;3.15,A20&gt;=6.25,B20&gt;=2.95,G20&gt;=0.379,A20&gt;=6.1,D20&gt;=1.55,G20&gt;=0.154,D20&gt;=0.8),5.7,IF(AND(B20&gt;=3.15,A20&gt;=6.25,B20&gt;=2.95,G20&gt;=0.379,A20&gt;=6.1,D20&gt;=1.55,G20&gt;=0.154,D20&gt;=0.8),5.933,"shouldnthappen"))))))))))))))))))))))))))))))))))</f>
        <v>1.4</v>
      </c>
      <c r="AD20" s="1" t="n">
        <f aca="false">IF(AND(H20&lt;6.621,A20&lt;4.95,D20&lt;0.8),1,IF(AND(H20&lt;14.144,H20&gt;=6.621,A20&lt;4.95,D20&lt;0.8),1.4,IF(AND(H20&gt;=14.144,H20&gt;=6.621,A20&lt;4.95,D20&lt;0.8),1.3,IF(AND(G20&lt;0.13,B20&gt;=3.85,A20&gt;=4.95,D20&lt;0.8),1.3,IF(AND(G20&gt;=0.13,B20&gt;=3.85,A20&gt;=4.95,D20&lt;0.8),1.425,IF(AND(A20&gt;=6.05,B20&lt;2.75,D20&lt;1.55,D20&gt;=0.8),4.9,IF(AND(A20&gt;=7.3,G20&lt;0.119,D20&gt;=1.55,D20&gt;=0.8),6.7,IF(AND(H20&lt;6.555,D20&lt;0.25,B20&lt;3.85,A20&gt;=4.95,D20&lt;0.8),1.7,IF(AND(B20&lt;3.4,D20&gt;=0.25,B20&lt;3.85,A20&gt;=4.95,D20&lt;0.8),1.7,IF(AND(B20&gt;=3.4,D20&gt;=0.25,B20&lt;3.85,A20&gt;=4.95,D20&lt;0.8),1.6,IF(AND(A20&lt;5.05,A20&lt;6.05,B20&lt;2.75,D20&lt;1.55,D20&gt;=0.8),3.3,IF(AND(B20&lt;2.85,D20&lt;1.35,B20&gt;=2.75,D20&lt;1.55,D20&gt;=0.8),4.5,IF(AND(H20&lt;12.206,D20&gt;=1.35,B20&gt;=2.75,D20&lt;1.55,D20&gt;=0.8),4.7,IF(AND(H20&gt;=12.206,D20&gt;=1.35,B20&gt;=2.75,D20&lt;1.55,D20&gt;=0.8),4.52,IF(AND(G20&lt;0.024,A20&lt;7.3,G20&lt;0.119,D20&gt;=1.55,D20&gt;=0.8),5.7,IF(AND(G20&gt;=0.024,A20&lt;7.3,G20&lt;0.119,D20&gt;=1.55,D20&gt;=0.8),5.6,IF(AND(F20&lt;2.5,G20&lt;0.417,G20&gt;=0.119,D20&gt;=1.55,D20&gt;=0.8),5.05,IF(AND(B20&lt;3.15,H20&gt;=6.555,D20&lt;0.25,B20&lt;3.85,A20&gt;=4.95,D20&lt;0.8),1.6,IF(AND(G20&lt;0.356,A20&gt;=5.05,A20&lt;6.05,B20&lt;2.75,D20&lt;1.55,D20&gt;=0.8),4.12,IF(AND(A20&lt;5.65,B20&gt;=2.85,D20&lt;1.35,B20&gt;=2.75,D20&lt;1.55,D20&gt;=0.8),3.6,IF(AND(B20&lt;3.15,F20&gt;=2.5,G20&lt;0.417,G20&gt;=0.119,D20&gt;=1.55,D20&gt;=0.8),5.18,IF(AND(B20&gt;=3.15,F20&gt;=2.5,G20&lt;0.417,G20&gt;=0.119,D20&gt;=1.55,D20&gt;=0.8),5.3,IF(AND(D20&lt;1.7,A20&lt;6.95,G20&gt;=0.417,G20&gt;=0.119,D20&gt;=1.55,D20&gt;=0.8),4.7,IF(AND(A20&lt;7.25,A20&gt;=6.95,G20&gt;=0.417,G20&gt;=0.119,D20&gt;=1.55,D20&gt;=0.8),5.8,IF(AND(A20&gt;=7.25,A20&gt;=6.95,G20&gt;=0.417,G20&gt;=0.119,D20&gt;=1.55,D20&gt;=0.8),6.333,IF(AND(H20&lt;8.594,B20&gt;=3.15,H20&gt;=6.555,D20&lt;0.25,B20&lt;3.85,A20&gt;=4.95,D20&lt;0.8),1.4,IF(AND(H20&gt;=8.594,B20&gt;=3.15,H20&gt;=6.555,D20&lt;0.25,B20&lt;3.85,A20&gt;=4.95,D20&lt;0.8),1.5,IF(AND(H20&gt;=11.218,G20&gt;=0.356,A20&gt;=5.05,A20&lt;6.05,B20&lt;2.75,D20&lt;1.55,D20&gt;=0.8),3.925,IF(AND(A20&gt;=6.5,A20&gt;=5.65,B20&gt;=2.85,D20&lt;1.35,B20&gt;=2.75,D20&lt;1.55,D20&gt;=0.8),4.6,IF(AND(H20&lt;8.602,H20&lt;11.218,G20&gt;=0.356,A20&gt;=5.05,A20&lt;6.05,B20&lt;2.75,D20&lt;1.55,D20&gt;=0.8),3.95,IF(AND(H20&gt;=8.602,H20&lt;11.218,G20&gt;=0.356,A20&gt;=5.05,A20&lt;6.05,B20&lt;2.75,D20&lt;1.55,D20&gt;=0.8),3.75,IF(AND(H20&lt;10.129,A20&lt;6.5,A20&gt;=5.65,B20&gt;=2.85,D20&lt;1.35,B20&gt;=2.75,D20&lt;1.55,D20&gt;=0.8),4.2,IF(AND(H20&gt;=10.129,A20&lt;6.5,A20&gt;=5.65,B20&gt;=2.85,D20&lt;1.35,B20&gt;=2.75,D20&lt;1.55,D20&gt;=0.8),4.267,IF(AND(D20&lt;2.2,B20&lt;3.05,D20&gt;=1.7,A20&lt;6.95,G20&gt;=0.417,G20&gt;=0.119,D20&gt;=1.55,D20&gt;=0.8),5.3,IF(AND(D20&gt;=2.2,B20&lt;3.05,D20&gt;=1.7,A20&lt;6.95,G20&gt;=0.417,G20&gt;=0.119,D20&gt;=1.55,D20&gt;=0.8),5.133,IF(AND(D20&lt;2.45,B20&gt;=3.05,D20&gt;=1.7,A20&lt;6.95,G20&gt;=0.417,G20&gt;=0.119,D20&gt;=1.55,D20&gt;=0.8),5.6,IF(AND(D20&gt;=2.45,B20&gt;=3.05,D20&gt;=1.7,A20&lt;6.95,G20&gt;=0.417,G20&gt;=0.119,D20&gt;=1.55,D20&gt;=0.8),6,"shouldnthappen")))))))))))))))))))))))))))))))))))))</f>
        <v>1.6</v>
      </c>
      <c r="AE20" s="1" t="n">
        <f aca="false">IF(AND(G20&lt;0.123,D20&gt;=0.25,D20&lt;0.75),1.3,IF(AND(H20&gt;=16.774,D20&gt;=1.75,D20&gt;=0.75),6.4,IF(AND(B20&lt;3.4,A20&lt;4.8,D20&lt;0.25,D20&lt;0.75),1.22,IF(AND(B20&gt;=3.4,A20&lt;4.8,D20&lt;0.25,D20&lt;0.75),1,IF(AND(A20&gt;=5.45,A20&gt;=4.8,D20&lt;0.25,D20&lt;0.75),1.367,IF(AND(H20&gt;=10.688,D20&lt;1.35,D20&lt;1.75,D20&gt;=0.75),4.2,IF(AND(A20&lt;5.3,D20&gt;=1.35,D20&lt;1.75,D20&gt;=0.75),4.05,IF(AND(G20&gt;=0.857,H20&lt;16.774,D20&gt;=1.75,D20&gt;=0.75),5.02,IF(AND(H20&lt;6.089,A20&lt;5.45,A20&gt;=4.8,D20&lt;0.25,D20&lt;0.75),1.7,IF(AND(G20&lt;0.184,D20&lt;0.35,G20&gt;=0.123,D20&gt;=0.25,D20&lt;0.75),1.7,IF(AND(G20&gt;=0.184,D20&lt;0.35,G20&gt;=0.123,D20&gt;=0.25,D20&lt;0.75),1.48,IF(AND(A20&lt;5.25,D20&gt;=0.35,G20&gt;=0.123,D20&gt;=0.25,D20&lt;0.75),1.75,IF(AND(A20&gt;=5.25,D20&gt;=0.35,G20&gt;=0.123,D20&gt;=0.25,D20&lt;0.75),1.5,IF(AND(A20&lt;5.3,H20&lt;10.688,D20&lt;1.35,D20&lt;1.75,D20&gt;=0.75),3.15,IF(AND(H20&lt;9.474,A20&gt;=5.3,D20&gt;=1.35,D20&lt;1.75,D20&gt;=0.75),4.95,IF(AND(G20&gt;=0.779,G20&lt;0.857,H20&lt;16.774,D20&gt;=1.75,D20&gt;=0.75),6,IF(AND(G20&lt;0.05,H20&gt;=6.089,A20&lt;5.45,A20&gt;=4.8,D20&lt;0.25,D20&lt;0.75),1.4,IF(AND(H20&lt;6.69,A20&gt;=5.3,H20&lt;10.688,D20&lt;1.35,D20&lt;1.75,D20&gt;=0.75),4.033,IF(AND(H20&gt;=6.69,A20&gt;=5.3,H20&lt;10.688,D20&lt;1.35,D20&lt;1.75,D20&gt;=0.75),3.733,IF(AND(B20&lt;2.5,H20&gt;=9.474,A20&gt;=5.3,D20&gt;=1.35,D20&lt;1.75,D20&gt;=0.75),4.5,IF(AND(D20&gt;=2.45,G20&lt;0.779,G20&lt;0.857,H20&lt;16.774,D20&gt;=1.75,D20&gt;=0.75),6,IF(AND(B20&gt;=3.75,G20&gt;=0.05,H20&gt;=6.089,A20&lt;5.45,A20&gt;=4.8,D20&lt;0.25,D20&lt;0.75),1.6,IF(AND(H20&lt;13.695,B20&gt;=2.5,H20&gt;=9.474,A20&gt;=5.3,D20&gt;=1.35,D20&lt;1.75,D20&gt;=0.75),4.567,IF(AND(G20&gt;=0.654,D20&lt;2.45,G20&lt;0.779,G20&lt;0.857,H20&lt;16.774,D20&gt;=1.75,D20&gt;=0.75),4.9,IF(AND(G20&gt;=0.73,B20&lt;3.75,G20&gt;=0.05,H20&gt;=6.089,A20&lt;5.45,A20&gt;=4.8,D20&lt;0.25,D20&lt;0.75),1.4,IF(AND(A20&lt;6.65,H20&gt;=13.695,B20&gt;=2.5,H20&gt;=9.474,A20&gt;=5.3,D20&gt;=1.35,D20&lt;1.75,D20&gt;=0.75),4.4,IF(AND(A20&gt;=6.65,H20&gt;=13.695,B20&gt;=2.5,H20&gt;=9.474,A20&gt;=5.3,D20&gt;=1.35,D20&lt;1.75,D20&gt;=0.75),4.84,IF(AND(B20&lt;2.75,G20&lt;0.654,D20&lt;2.45,G20&lt;0.779,G20&lt;0.857,H20&lt;16.774,D20&gt;=1.75,D20&gt;=0.75),5.2,IF(AND(H20&lt;9.524,G20&lt;0.73,B20&lt;3.75,G20&gt;=0.05,H20&gt;=6.089,A20&lt;5.45,A20&gt;=4.8,D20&lt;0.25,D20&lt;0.75),1.5,IF(AND(H20&gt;=9.524,G20&lt;0.73,B20&lt;3.75,G20&gt;=0.05,H20&gt;=6.089,A20&lt;5.45,A20&gt;=4.8,D20&lt;0.25,D20&lt;0.75),1.4,IF(AND(H20&gt;=13.644,B20&gt;=2.75,G20&lt;0.654,D20&lt;2.45,G20&lt;0.779,G20&lt;0.857,H20&lt;16.774,D20&gt;=1.75,D20&gt;=0.75),6.033,IF(AND(A20&gt;=6.85,H20&lt;13.644,B20&gt;=2.75,G20&lt;0.654,D20&lt;2.45,G20&lt;0.779,G20&lt;0.857,H20&lt;16.774,D20&gt;=1.75,D20&gt;=0.75),5.1,IF(AND(A20&gt;=6.75,A20&lt;6.85,H20&lt;13.644,B20&gt;=2.75,G20&lt;0.654,D20&lt;2.45,G20&lt;0.779,G20&lt;0.857,H20&lt;16.774,D20&gt;=1.75,D20&gt;=0.75),5.9,IF(AND(D20&gt;=2.35,A20&lt;6.75,A20&lt;6.85,H20&lt;13.644,B20&gt;=2.75,G20&lt;0.654,D20&lt;2.45,G20&lt;0.779,G20&lt;0.857,H20&lt;16.774,D20&gt;=1.75,D20&gt;=0.75),5.6,IF(AND(H20&lt;11.146,D20&lt;2.35,A20&lt;6.75,A20&lt;6.85,H20&lt;13.644,B20&gt;=2.75,G20&lt;0.654,D20&lt;2.45,G20&lt;0.779,G20&lt;0.857,H20&lt;16.774,D20&gt;=1.75,D20&gt;=0.75),5.4,IF(AND(H20&gt;=11.146,D20&lt;2.35,A20&lt;6.75,A20&lt;6.85,H20&lt;13.644,B20&gt;=2.75,G20&lt;0.654,D20&lt;2.45,G20&lt;0.779,G20&lt;0.857,H20&lt;16.774,D20&gt;=1.75,D20&gt;=0.75),5.6,"shouldnthappen"))))))))))))))))))))))))))))))))))))</f>
        <v>1.48</v>
      </c>
      <c r="AF20" s="1" t="n">
        <f aca="false">IF(AND(A20&lt;4.5,D20&lt;0.8),1.233,IF(AND(B20&lt;3.05,A20&gt;=4.5,D20&lt;0.8),1.4,IF(AND(D20&gt;=0.45,B20&gt;=3.05,A20&gt;=4.5,D20&lt;0.8),1.667,IF(AND(D20&lt;1.05,D20&lt;1.35,A20&lt;6.25,D20&gt;=0.8),3.633,IF(AND(H20&lt;13.935,A20&gt;=7.05,A20&gt;=6.25,D20&gt;=0.8),6,IF(AND(G20&gt;=0.948,D20&lt;0.45,B20&gt;=3.05,A20&gt;=4.5,D20&lt;0.8),1.7,IF(AND(G20&lt;0.652,D20&gt;=1.05,D20&lt;1.35,A20&lt;6.25,D20&gt;=0.8),4.16,IF(AND(D20&gt;=2.15,D20&gt;=1.75,D20&gt;=1.35,A20&lt;6.25,D20&gt;=0.8),5.4,IF(AND(G20&gt;=0.912,F20&lt;2.5,A20&lt;7.05,A20&gt;=6.25,D20&gt;=0.8),4.4,IF(AND(B20&gt;=3.25,F20&gt;=2.5,A20&lt;7.05,A20&gt;=6.25,D20&gt;=0.8),5.85,IF(AND(H20&lt;17.32,H20&gt;=13.935,A20&gt;=7.05,A20&gt;=6.25,D20&gt;=0.8),6.65,IF(AND(H20&gt;=17.32,H20&gt;=13.935,A20&gt;=7.05,A20&gt;=6.25,D20&gt;=0.8),6.4,IF(AND(H20&gt;=13.547,G20&lt;0.948,D20&lt;0.45,B20&gt;=3.05,A20&gt;=4.5,D20&lt;0.8),1.38,IF(AND(B20&gt;=2.75,G20&gt;=0.652,D20&gt;=1.05,D20&lt;1.35,A20&lt;6.25,D20&gt;=0.8),3.6,IF(AND(H20&lt;9.417,G20&lt;0.404,D20&lt;1.75,D20&gt;=1.35,A20&lt;6.25,D20&gt;=0.8),4.2,IF(AND(H20&gt;=9.417,G20&lt;0.404,D20&lt;1.75,D20&gt;=1.35,A20&lt;6.25,D20&gt;=0.8),4.5,IF(AND(G20&lt;0.464,G20&gt;=0.404,D20&lt;1.75,D20&gt;=1.35,A20&lt;6.25,D20&gt;=0.8),4.5,IF(AND(G20&gt;=0.464,G20&gt;=0.404,D20&lt;1.75,D20&gt;=1.35,A20&lt;6.25,D20&gt;=0.8),4.625,IF(AND(D20&lt;1.85,D20&lt;2.15,D20&gt;=1.75,D20&gt;=1.35,A20&lt;6.25,D20&gt;=0.8),4.9,IF(AND(D20&gt;=1.85,D20&lt;2.15,D20&gt;=1.75,D20&gt;=1.35,A20&lt;6.25,D20&gt;=0.8),5.05,IF(AND(G20&lt;0.332,G20&lt;0.912,F20&lt;2.5,A20&lt;7.05,A20&gt;=6.25,D20&gt;=0.8),4.467,IF(AND(G20&gt;=0.332,G20&lt;0.912,F20&lt;2.5,A20&lt;7.05,A20&gt;=6.25,D20&gt;=0.8),4.767,IF(AND(D20&lt;0.15,H20&lt;13.547,G20&lt;0.948,D20&lt;0.45,B20&gt;=3.05,A20&gt;=4.5,D20&lt;0.8),1.5,IF(AND(D20&lt;1.15,B20&lt;2.75,G20&gt;=0.652,D20&gt;=1.05,D20&lt;1.35,A20&lt;6.25,D20&gt;=0.8),3.9,IF(AND(D20&gt;=1.15,B20&lt;2.75,G20&gt;=0.652,D20&gt;=1.05,D20&lt;1.35,A20&lt;6.25,D20&gt;=0.8),4,IF(AND(D20&gt;=2.25,B20&lt;3.15,B20&lt;3.25,F20&gt;=2.5,A20&lt;7.05,A20&gt;=6.25,D20&gt;=0.8),5.14,IF(AND(G20&lt;0.621,B20&gt;=3.15,B20&lt;3.25,F20&gt;=2.5,A20&lt;7.05,A20&gt;=6.25,D20&gt;=0.8),5.75,IF(AND(G20&gt;=0.621,B20&gt;=3.15,B20&lt;3.25,F20&gt;=2.5,A20&lt;7.05,A20&gt;=6.25,D20&gt;=0.8),5.1,IF(AND(G20&gt;=0.862,D20&gt;=0.15,H20&lt;13.547,G20&lt;0.948,D20&lt;0.45,B20&gt;=3.05,A20&gt;=4.5,D20&lt;0.8),1.5,IF(AND(A20&lt;6.35,D20&lt;2.25,B20&lt;3.15,B20&lt;3.25,F20&gt;=2.5,A20&lt;7.05,A20&gt;=6.25,D20&gt;=0.8),5.267,IF(AND(A20&gt;=6.35,D20&lt;2.25,B20&lt;3.15,B20&lt;3.25,F20&gt;=2.5,A20&lt;7.05,A20&gt;=6.25,D20&gt;=0.8),5.42,IF(AND(A20&lt;5.1,G20&lt;0.862,D20&gt;=0.15,H20&lt;13.547,G20&lt;0.948,D20&lt;0.45,B20&gt;=3.05,A20&gt;=4.5,D20&lt;0.8),1.35,IF(AND(B20&lt;3.95,A20&gt;=5.1,G20&lt;0.862,D20&gt;=0.15,H20&lt;13.547,G20&lt;0.948,D20&lt;0.45,B20&gt;=3.05,A20&gt;=4.5,D20&lt;0.8),1.5,IF(AND(B20&gt;=3.95,A20&gt;=5.1,G20&lt;0.862,D20&gt;=0.15,H20&lt;13.547,G20&lt;0.948,D20&lt;0.45,B20&gt;=3.05,A20&gt;=4.5,D20&lt;0.8),1.467,"shouldnthappen"))))))))))))))))))))))))))))))))))</f>
        <v>1.38</v>
      </c>
      <c r="AG20" s="1" t="n">
        <f aca="false">IF(AND(H20&lt;5.748,A20&lt;4.85,D20&lt;0.75),1,IF(AND(B20&gt;=3.5,D20&gt;=1.75,D20&gt;=0.75),6.2,IF(AND(A20&gt;=4.65,H20&gt;=5.748,A20&lt;4.85,D20&lt;0.75),1.333,IF(AND(H20&lt;6.417,B20&lt;3.45,A20&gt;=4.85,D20&lt;0.75),1.7,IF(AND(A20&lt;5.05,B20&gt;=3.45,A20&gt;=4.85,D20&lt;0.75),1.4,IF(AND(A20&gt;=5.05,B20&gt;=3.45,A20&gt;=4.85,D20&lt;0.75),1.5,IF(AND(F20&gt;=2.5,H20&lt;13.641,D20&lt;1.75,D20&gt;=0.75),4.667,IF(AND(G20&lt;0.187,H20&gt;=13.641,D20&lt;1.75,D20&gt;=0.75),5,IF(AND(A20&gt;=7.1,B20&lt;3.5,D20&gt;=1.75,D20&gt;=0.75),6.575,IF(AND(G20&lt;0.161,A20&lt;4.65,H20&gt;=5.748,A20&lt;4.85,D20&lt;0.75),1.5,IF(AND(H20&lt;8.399,H20&gt;=6.417,B20&lt;3.45,A20&gt;=4.85,D20&lt;0.75),1.5,IF(AND(H20&gt;=8.399,H20&gt;=6.417,B20&lt;3.45,A20&gt;=4.85,D20&lt;0.75),1.625,IF(AND(G20&lt;0.086,F20&lt;2.5,H20&lt;13.641,D20&lt;1.75,D20&gt;=0.75),4.7,IF(AND(D20&lt;1.35,G20&gt;=0.187,H20&gt;=13.641,D20&lt;1.75,D20&gt;=0.75),4.2,IF(AND(G20&lt;0.422,G20&gt;=0.161,A20&lt;4.65,H20&gt;=5.748,A20&lt;4.85,D20&lt;0.75),1.4,IF(AND(G20&gt;=0.422,G20&gt;=0.161,A20&lt;4.65,H20&gt;=5.748,A20&lt;4.85,D20&lt;0.75),1.3,IF(AND(B20&lt;2.5,D20&gt;=1.35,G20&gt;=0.187,H20&gt;=13.641,D20&lt;1.75,D20&gt;=0.75),4.5,IF(AND(B20&lt;2.75,A20&lt;6,A20&lt;7.1,B20&lt;3.5,D20&gt;=1.75,D20&gt;=0.75),5.1,IF(AND(B20&gt;=2.75,A20&lt;6,A20&lt;7.1,B20&lt;3.5,D20&gt;=1.75,D20&gt;=0.75),5.02,IF(AND(A20&lt;5.15,A20&lt;5.9,G20&gt;=0.086,F20&lt;2.5,H20&lt;13.641,D20&lt;1.75,D20&gt;=0.75),3,IF(AND(G20&lt;0.644,A20&gt;=5.9,G20&gt;=0.086,F20&lt;2.5,H20&lt;13.641,D20&lt;1.75,D20&gt;=0.75),4.65,IF(AND(G20&gt;=0.644,A20&gt;=5.9,G20&gt;=0.086,F20&lt;2.5,H20&lt;13.641,D20&lt;1.75,D20&gt;=0.75),4.24,IF(AND(D20&lt;1.45,B20&gt;=2.5,D20&gt;=1.35,G20&gt;=0.187,H20&gt;=13.641,D20&lt;1.75,D20&gt;=0.75),4.68,IF(AND(D20&gt;=1.45,B20&gt;=2.5,D20&gt;=1.35,G20&gt;=0.187,H20&gt;=13.641,D20&lt;1.75,D20&gt;=0.75),4.833,IF(AND(H20&lt;13.18,D20&lt;2.05,A20&gt;=6,A20&lt;7.1,B20&lt;3.5,D20&gt;=1.75,D20&gt;=0.75),5.44,IF(AND(H20&gt;=13.18,D20&lt;2.05,A20&gt;=6,A20&lt;7.1,B20&lt;3.5,D20&gt;=1.75,D20&gt;=0.75),5.1,IF(AND(H20&lt;8.759,D20&gt;=2.05,A20&gt;=6,A20&lt;7.1,B20&lt;3.5,D20&gt;=1.75,D20&gt;=0.75),5.4,IF(AND(A20&gt;=5.75,A20&gt;=5.15,A20&lt;5.9,G20&gt;=0.086,F20&lt;2.5,H20&lt;13.641,D20&lt;1.75,D20&gt;=0.75),3.967,IF(AND(H20&lt;10.159,H20&gt;=8.759,D20&gt;=2.05,A20&gt;=6,A20&lt;7.1,B20&lt;3.5,D20&gt;=1.75,D20&gt;=0.75),5.925,IF(AND(D20&lt;1.2,A20&lt;5.75,A20&gt;=5.15,A20&lt;5.9,G20&gt;=0.086,F20&lt;2.5,H20&lt;13.641,D20&lt;1.75,D20&gt;=0.75),3.667,IF(AND(D20&lt;2.25,H20&gt;=10.159,H20&gt;=8.759,D20&gt;=2.05,A20&gt;=6,A20&lt;7.1,B20&lt;3.5,D20&gt;=1.75,D20&gt;=0.75),5.66,IF(AND(D20&gt;=2.25,H20&gt;=10.159,H20&gt;=8.759,D20&gt;=2.05,A20&gt;=6,A20&lt;7.1,B20&lt;3.5,D20&gt;=1.75,D20&gt;=0.75),5.34,IF(AND(D20&lt;1.35,D20&gt;=1.2,A20&lt;5.75,A20&gt;=5.15,A20&lt;5.9,G20&gt;=0.086,F20&lt;2.5,H20&lt;13.641,D20&lt;1.75,D20&gt;=0.75),4.025,IF(AND(D20&gt;=1.35,D20&gt;=1.2,A20&lt;5.75,A20&gt;=5.15,A20&lt;5.9,G20&gt;=0.086,F20&lt;2.5,H20&lt;13.641,D20&lt;1.75,D20&gt;=0.75),3.9,"shouldnthappen"))))))))))))))))))))))))))))))))))</f>
        <v>1.5</v>
      </c>
      <c r="AH20" s="1" t="n">
        <f aca="false">IF(AND(F20&lt;1.5,H20&lt;6.799,A20&lt;5.45),1.7,IF(AND(F20&gt;=1.5,H20&lt;6.799,A20&lt;5.45),4.1,IF(AND(D20&gt;=0.8,H20&gt;=6.799,A20&lt;5.45),3.9,IF(AND(H20&lt;7.564,F20&lt;2.5,A20&gt;=5.45),3.925,IF(AND(H20&gt;=16.284,F20&gt;=2.5,A20&gt;=5.45),6.5,IF(AND(A20&lt;4.35,D20&lt;0.8,H20&gt;=6.799,A20&lt;5.45),1.1,IF(AND(B20&lt;2.8,D20&lt;1.35,H20&gt;=7.564,F20&lt;2.5,A20&gt;=5.45),4.1,IF(AND(B20&gt;=2.8,D20&lt;1.35,H20&gt;=7.564,F20&lt;2.5,A20&gt;=5.45),4.267,IF(AND(B20&lt;2.75,D20&gt;=1.35,H20&gt;=7.564,F20&lt;2.5,A20&gt;=5.45),5,IF(AND(G20&gt;=0.078,G20&lt;0.26,H20&lt;16.284,F20&gt;=2.5,A20&gt;=5.45),6.06,IF(AND(G20&gt;=0.805,G20&gt;=0.26,H20&lt;16.284,F20&gt;=2.5,A20&gt;=5.45),5.02,IF(AND(H20&gt;=10.109,B20&gt;=3.45,A20&gt;=4.35,D20&lt;0.8,H20&gt;=6.799,A20&lt;5.45),1.55,IF(AND(D20&lt;2.25,G20&lt;0.078,G20&lt;0.26,H20&lt;16.284,F20&gt;=2.5,A20&gt;=5.45),5.6,IF(AND(D20&gt;=2.25,G20&lt;0.078,G20&lt;0.26,H20&lt;16.284,F20&gt;=2.5,A20&gt;=5.45),5.7,IF(AND(A20&lt;6.15,G20&lt;0.805,G20&gt;=0.26,H20&lt;16.284,F20&gt;=2.5,A20&gt;=5.45),4.967,IF(AND(A20&lt;4.65,H20&lt;12.227,B20&lt;3.45,A20&gt;=4.35,D20&lt;0.8,H20&gt;=6.799,A20&lt;5.45),1.333,IF(AND(A20&lt;4.85,H20&gt;=12.227,B20&lt;3.45,A20&gt;=4.35,D20&lt;0.8,H20&gt;=6.799,A20&lt;5.45),1.42,IF(AND(A20&gt;=4.85,H20&gt;=12.227,B20&lt;3.45,A20&gt;=4.35,D20&lt;0.8,H20&gt;=6.799,A20&lt;5.45),1.533,IF(AND(A20&lt;5.05,H20&lt;10.109,B20&gt;=3.45,A20&gt;=4.35,D20&lt;0.8,H20&gt;=6.799,A20&lt;5.45),1.4,IF(AND(A20&gt;=5.05,H20&lt;10.109,B20&gt;=3.45,A20&gt;=4.35,D20&lt;0.8,H20&gt;=6.799,A20&lt;5.45),1.5,IF(AND(G20&lt;0.14,H20&lt;13.531,B20&gt;=2.75,D20&gt;=1.35,H20&gt;=7.564,F20&lt;2.5,A20&gt;=5.45),4.7,IF(AND(G20&lt;0.187,H20&gt;=13.531,B20&gt;=2.75,D20&gt;=1.35,H20&gt;=7.564,F20&lt;2.5,A20&gt;=5.45),5,IF(AND(G20&gt;=0.187,H20&gt;=13.531,B20&gt;=2.75,D20&gt;=1.35,H20&gt;=7.564,F20&lt;2.5,A20&gt;=5.45),4.66,IF(AND(A20&lt;6.35,A20&gt;=6.15,G20&lt;0.805,G20&gt;=0.26,H20&lt;16.284,F20&gt;=2.5,A20&gt;=5.45),6,IF(AND(D20&lt;0.15,A20&gt;=4.65,H20&lt;12.227,B20&lt;3.45,A20&gt;=4.35,D20&lt;0.8,H20&gt;=6.799,A20&lt;5.45),1.5,IF(AND(H20&lt;10.723,G20&gt;=0.14,H20&lt;13.531,B20&gt;=2.75,D20&gt;=1.35,H20&gt;=7.564,F20&lt;2.5,A20&gt;=5.45),4.6,IF(AND(H20&gt;=10.723,G20&gt;=0.14,H20&lt;13.531,B20&gt;=2.75,D20&gt;=1.35,H20&gt;=7.564,F20&lt;2.5,A20&gt;=5.45),4.46,IF(AND(G20&lt;0.364,A20&gt;=6.35,A20&gt;=6.15,G20&lt;0.805,G20&gt;=0.26,H20&lt;16.284,F20&gt;=2.5,A20&gt;=5.45),5.28,IF(AND(A20&lt;5.1,D20&gt;=0.15,A20&gt;=4.65,H20&lt;12.227,B20&lt;3.45,A20&gt;=4.35,D20&lt;0.8,H20&gt;=6.799,A20&lt;5.45),1.36,IF(AND(A20&gt;=5.1,D20&gt;=0.15,A20&gt;=4.65,H20&lt;12.227,B20&lt;3.45,A20&gt;=4.35,D20&lt;0.8,H20&gt;=6.799,A20&lt;5.45),1.4,IF(AND(G20&gt;=0.6,G20&gt;=0.364,A20&gt;=6.35,A20&gt;=6.15,G20&lt;0.805,G20&gt;=0.26,H20&lt;16.284,F20&gt;=2.5,A20&gt;=5.45),5.1,IF(AND(A20&gt;=6.95,G20&lt;0.6,G20&gt;=0.364,A20&gt;=6.35,A20&gt;=6.15,G20&lt;0.805,G20&gt;=0.26,H20&lt;16.284,F20&gt;=2.5,A20&gt;=5.45),5.8,IF(AND(B20&lt;3.2,A20&lt;6.95,G20&lt;0.6,G20&gt;=0.364,A20&gt;=6.35,A20&gt;=6.15,G20&lt;0.805,G20&gt;=0.26,H20&lt;16.284,F20&gt;=2.5,A20&gt;=5.45),5.6,IF(AND(B20&gt;=3.2,A20&lt;6.95,G20&lt;0.6,G20&gt;=0.364,A20&gt;=6.35,A20&gt;=6.15,G20&lt;0.805,G20&gt;=0.26,H20&lt;16.284,F20&gt;=2.5,A20&gt;=5.45),5.7,"shouldnthappen"))))))))))))))))))))))))))))))))))</f>
        <v>1.55</v>
      </c>
      <c r="AI20" s="1" t="n">
        <f aca="false">IF(AND(B20&gt;=3.55,A20&lt;5.05,F20&lt;1.5),1,IF(AND(H20&gt;=13.436,A20&gt;=5.05,F20&lt;1.5),1.633,IF(AND(A20&lt;4.35,B20&lt;3.55,A20&lt;5.05,F20&lt;1.5),1.1,IF(AND(A20&lt;5.15,H20&lt;13.436,A20&gt;=5.05,F20&lt;1.5),1.6,IF(AND(G20&lt;0.837,D20&lt;1.2,B20&lt;2.65,F20&gt;=1.5),3.7,IF(AND(G20&gt;=0.837,D20&lt;1.2,B20&lt;2.65,F20&gt;=1.5),3,IF(AND(D20&lt;1.4,D20&gt;=1.2,B20&lt;2.65,F20&gt;=1.5),4.133,IF(AND(D20&gt;=1.4,D20&gt;=1.2,B20&lt;2.65,F20&gt;=1.5),4.633,IF(AND(G20&lt;0.302,A20&gt;=4.35,B20&lt;3.55,A20&lt;5.05,F20&lt;1.5),1.34,IF(AND(D20&gt;=0.3,A20&gt;=5.15,H20&lt;13.436,A20&gt;=5.05,F20&lt;1.5),1.5,IF(AND(G20&lt;0.233,G20&lt;0.265,D20&lt;1.55,B20&gt;=2.65,F20&gt;=1.5),4.56,IF(AND(G20&gt;=0.233,G20&lt;0.265,D20&lt;1.55,B20&gt;=2.65,F20&gt;=1.5),5.1,IF(AND(G20&lt;0.395,G20&gt;=0.265,D20&lt;1.55,B20&gt;=2.65,F20&gt;=1.5),4.025,IF(AND(H20&lt;13.935,A20&gt;=7.05,D20&gt;=1.55,B20&gt;=2.65,F20&gt;=1.5),6.12,IF(AND(H20&gt;=13.935,A20&gt;=7.05,D20&gt;=1.55,B20&gt;=2.65,F20&gt;=1.5),6.64,IF(AND(G20&gt;=0.858,G20&gt;=0.302,A20&gt;=4.35,B20&lt;3.55,A20&lt;5.05,F20&lt;1.5),1.3,IF(AND(H20&lt;6.543,D20&lt;0.3,A20&gt;=5.15,H20&lt;13.436,A20&gt;=5.05,F20&lt;1.5),1.4,IF(AND(H20&gt;=6.543,D20&lt;0.3,A20&gt;=5.15,H20&lt;13.436,A20&gt;=5.05,F20&lt;1.5),1.48,IF(AND(A20&lt;6.3,G20&gt;=0.395,G20&gt;=0.265,D20&lt;1.55,B20&gt;=2.65,F20&gt;=1.5),4.14,IF(AND(A20&gt;=6.3,G20&gt;=0.395,G20&gt;=0.265,D20&lt;1.55,B20&gt;=2.65,F20&gt;=1.5),4.767,IF(AND(G20&gt;=0.669,B20&lt;3.15,A20&lt;7.05,D20&gt;=1.55,B20&gt;=2.65,F20&gt;=1.5),5,IF(AND(H20&lt;9.459,G20&lt;0.858,G20&gt;=0.302,A20&gt;=4.35,B20&lt;3.55,A20&lt;5.05,F20&lt;1.5),1.4,IF(AND(H20&gt;=9.459,G20&lt;0.858,G20&gt;=0.302,A20&gt;=4.35,B20&lt;3.55,A20&lt;5.05,F20&lt;1.5),1.6,IF(AND(G20&gt;=0.433,G20&lt;0.669,B20&lt;3.15,A20&lt;7.05,D20&gt;=1.55,B20&gt;=2.65,F20&gt;=1.5),5.68,IF(AND(G20&lt;0.481,H20&lt;10.257,B20&gt;=3.15,A20&lt;7.05,D20&gt;=1.55,B20&gt;=2.65,F20&gt;=1.5),5.7,IF(AND(G20&gt;=0.481,H20&lt;10.257,B20&gt;=3.15,A20&lt;7.05,D20&gt;=1.55,B20&gt;=2.65,F20&gt;=1.5),5.9,IF(AND(D20&lt;2.15,H20&gt;=10.257,B20&gt;=3.15,A20&lt;7.05,D20&gt;=1.55,B20&gt;=2.65,F20&gt;=1.5),5.1,IF(AND(D20&gt;=2.15,H20&gt;=10.257,B20&gt;=3.15,A20&lt;7.05,D20&gt;=1.55,B20&gt;=2.65,F20&gt;=1.5),5.42,IF(AND(G20&lt;0.098,G20&lt;0.433,G20&lt;0.669,B20&lt;3.15,A20&lt;7.05,D20&gt;=1.55,B20&gt;=2.65,F20&gt;=1.5),5.567,IF(AND(D20&lt;1.8,G20&gt;=0.098,G20&lt;0.433,G20&lt;0.669,B20&lt;3.15,A20&lt;7.05,D20&gt;=1.55,B20&gt;=2.65,F20&gt;=1.5),5.033,IF(AND(G20&gt;=0.312,D20&gt;=1.8,G20&gt;=0.098,G20&lt;0.433,G20&lt;0.669,B20&lt;3.15,A20&lt;7.05,D20&gt;=1.55,B20&gt;=2.65,F20&gt;=1.5),5.4,IF(AND(H20&lt;9.002,G20&lt;0.312,D20&gt;=1.8,G20&gt;=0.098,G20&lt;0.433,G20&lt;0.669,B20&lt;3.15,A20&lt;7.05,D20&gt;=1.55,B20&gt;=2.65,F20&gt;=1.5),5.1,IF(AND(H20&gt;=9.002,G20&lt;0.312,D20&gt;=1.8,G20&gt;=0.098,G20&lt;0.433,G20&lt;0.669,B20&lt;3.15,A20&lt;7.05,D20&gt;=1.55,B20&gt;=2.65,F20&gt;=1.5),5.26,"shouldnthappen")))))))))))))))))))))))))))))))))</f>
        <v>1.633</v>
      </c>
      <c r="AJ20" s="1" t="n">
        <f aca="false">IF(AND(A20&gt;=5.25,D20&gt;=0.35,D20&lt;0.8),1.433,IF(AND(F20&gt;=2.5,H20&lt;6.927,D20&gt;=0.8),5.1,IF(AND(H20&lt;5.85,B20&lt;3.65,D20&lt;0.35,D20&lt;0.8),1,IF(AND(A20&lt;5.55,B20&gt;=3.65,D20&lt;0.35,D20&lt;0.8),1.5,IF(AND(A20&gt;=5.55,B20&gt;=3.65,D20&lt;0.35,D20&lt;0.8),1.7,IF(AND(H20&lt;7.949,A20&lt;5.25,D20&gt;=0.35,D20&lt;0.8),1.9,IF(AND(H20&gt;=7.949,A20&lt;5.25,D20&gt;=0.35,D20&lt;0.8),1.54,IF(AND(A20&lt;5.55,F20&lt;2.5,H20&lt;6.927,D20&gt;=0.8),3.98,IF(AND(A20&gt;=5.55,F20&lt;2.5,H20&lt;6.927,D20&gt;=0.8),4.1,IF(AND(A20&gt;=7.25,D20&gt;=1.55,H20&gt;=6.927,D20&gt;=0.8),6.65,IF(AND(A20&lt;5.75,D20&lt;1.2,D20&lt;1.55,H20&gt;=6.927,D20&gt;=0.8),3.62,IF(AND(A20&gt;=5.75,D20&lt;1.2,D20&lt;1.55,H20&gt;=6.927,D20&gt;=0.8),4.1,IF(AND(G20&lt;0.175,A20&lt;4.8,H20&gt;=5.85,B20&lt;3.65,D20&lt;0.35,D20&lt;0.8),1.5,IF(AND(G20&gt;=0.175,A20&lt;4.8,H20&gt;=5.85,B20&lt;3.65,D20&lt;0.35,D20&lt;0.8),1.3,IF(AND(A20&gt;=5.05,A20&gt;=4.8,H20&gt;=5.85,B20&lt;3.65,D20&lt;0.35,D20&lt;0.8),1.5,IF(AND(G20&gt;=0.735,A20&lt;6.25,D20&gt;=1.2,D20&lt;1.55,H20&gt;=6.927,D20&gt;=0.8),4,IF(AND(H20&lt;10.464,A20&lt;6.2,A20&lt;7.25,D20&gt;=1.55,H20&gt;=6.927,D20&gt;=0.8),5.1,IF(AND(H20&gt;=10.464,A20&lt;6.2,A20&lt;7.25,D20&gt;=1.55,H20&gt;=6.927,D20&gt;=0.8),4.9,IF(AND(G20&lt;0.418,A20&lt;5.05,A20&gt;=4.8,H20&gt;=5.85,B20&lt;3.65,D20&lt;0.35,D20&lt;0.8),1.48,IF(AND(G20&gt;=0.418,A20&lt;5.05,A20&gt;=4.8,H20&gt;=5.85,B20&lt;3.65,D20&lt;0.35,D20&lt;0.8),1.3,IF(AND(B20&lt;2.75,G20&lt;0.735,A20&lt;6.25,D20&gt;=1.2,D20&lt;1.55,H20&gt;=6.927,D20&gt;=0.8),4.35,IF(AND(H20&lt;15.422,D20&lt;1.45,A20&gt;=6.25,D20&gt;=1.2,D20&lt;1.55,H20&gt;=6.927,D20&gt;=0.8),4.375,IF(AND(H20&gt;=15.422,D20&lt;1.45,A20&gt;=6.25,D20&gt;=1.2,D20&lt;1.55,H20&gt;=6.927,D20&gt;=0.8),4.7,IF(AND(A20&lt;6.4,D20&gt;=1.45,A20&gt;=6.25,D20&gt;=1.2,D20&lt;1.55,H20&gt;=6.927,D20&gt;=0.8),5.1,IF(AND(G20&gt;=0.576,D20&lt;2.15,A20&gt;=6.2,A20&lt;7.25,D20&gt;=1.55,H20&gt;=6.927,D20&gt;=0.8),5.1,IF(AND(G20&lt;0.537,D20&gt;=2.15,A20&gt;=6.2,A20&lt;7.25,D20&gt;=1.55,H20&gt;=6.927,D20&gt;=0.8),5.533,IF(AND(G20&gt;=0.537,D20&gt;=2.15,A20&gt;=6.2,A20&lt;7.25,D20&gt;=1.55,H20&gt;=6.927,D20&gt;=0.8),5.9,IF(AND(D20&lt;1.45,B20&gt;=2.75,G20&lt;0.735,A20&lt;6.25,D20&gt;=1.2,D20&lt;1.55,H20&gt;=6.927,D20&gt;=0.8),4.6,IF(AND(D20&gt;=1.45,B20&gt;=2.75,G20&lt;0.735,A20&lt;6.25,D20&gt;=1.2,D20&lt;1.55,H20&gt;=6.927,D20&gt;=0.8),4.5,IF(AND(H20&lt;12.582,A20&gt;=6.4,D20&gt;=1.45,A20&gt;=6.25,D20&gt;=1.2,D20&lt;1.55,H20&gt;=6.927,D20&gt;=0.8),4.66,IF(AND(H20&gt;=12.582,A20&gt;=6.4,D20&gt;=1.45,A20&gt;=6.25,D20&gt;=1.2,D20&lt;1.55,H20&gt;=6.927,D20&gt;=0.8),4.9,IF(AND(B20&lt;2.75,G20&lt;0.576,D20&lt;2.15,A20&gt;=6.2,A20&lt;7.25,D20&gt;=1.55,H20&gt;=6.927,D20&gt;=0.8),5.3,IF(AND(G20&gt;=0.395,B20&gt;=2.75,G20&lt;0.576,D20&lt;2.15,A20&gt;=6.2,A20&lt;7.25,D20&gt;=1.55,H20&gt;=6.927,D20&gt;=0.8),5.6,IF(AND(D20&gt;=1.9,G20&lt;0.395,B20&gt;=2.75,G20&lt;0.576,D20&lt;2.15,A20&gt;=6.2,A20&lt;7.25,D20&gt;=1.55,H20&gt;=6.927,D20&gt;=0.8),5.333,IF(AND(B20&lt;2.95,D20&lt;1.9,G20&lt;0.395,B20&gt;=2.75,G20&lt;0.576,D20&lt;2.15,A20&gt;=6.2,A20&lt;7.25,D20&gt;=1.55,H20&gt;=6.927,D20&gt;=0.8),5.6,IF(AND(B20&gt;=2.95,D20&lt;1.9,G20&lt;0.395,B20&gt;=2.75,G20&lt;0.576,D20&lt;2.15,A20&gt;=6.2,A20&lt;7.25,D20&gt;=1.55,H20&gt;=6.927,D20&gt;=0.8),5.5,"shouldnthappen"))))))))))))))))))))))))))))))))))))</f>
        <v>1.5</v>
      </c>
      <c r="AK20" s="1" t="n">
        <f aca="false">IF(AND(H20&lt;5.85,B20&lt;3.65,F20&lt;1.5),1,IF(AND(B20&gt;=3.95,B20&gt;=3.65,F20&lt;1.5),1.433,IF(AND(A20&lt;5.15,F20&lt;2.5,F20&gt;=1.5),3.075,IF(AND(D20&gt;=0.35,H20&gt;=5.85,B20&lt;3.65,F20&lt;1.5),1.5,IF(AND(G20&lt;0.168,B20&lt;3.95,B20&gt;=3.65,F20&lt;1.5),1.7,IF(AND(H20&lt;5.767,A20&lt;7.25,F20&gt;=2.5,F20&gt;=1.5),4.5,IF(AND(D20&lt;1.9,A20&gt;=7.25,F20&gt;=2.5,F20&gt;=1.5),6.3,IF(AND(D20&gt;=1.9,A20&gt;=7.25,F20&gt;=2.5,F20&gt;=1.5),6.575,IF(AND(B20&lt;3.75,G20&gt;=0.168,B20&lt;3.95,B20&gt;=3.65,F20&lt;1.5),1.5,IF(AND(B20&gt;=3.75,G20&gt;=0.168,B20&lt;3.95,B20&gt;=3.65,F20&lt;1.5),1.6,IF(AND(D20&gt;=1.35,A20&lt;6.15,A20&gt;=5.15,F20&lt;2.5,F20&gt;=1.5),4.42,IF(AND(D20&lt;1.4,A20&gt;=6.15,A20&gt;=5.15,F20&lt;2.5,F20&gt;=1.5),4.5,IF(AND(D20&gt;=1.4,A20&gt;=6.15,A20&gt;=5.15,F20&lt;2.5,F20&gt;=1.5),4.675,IF(AND(D20&lt;0.15,H20&lt;11.218,D20&lt;0.35,H20&gt;=5.85,B20&lt;3.65,F20&lt;1.5),1.5,IF(AND(D20&lt;0.15,H20&gt;=11.218,D20&lt;0.35,H20&gt;=5.85,B20&lt;3.65,F20&lt;1.5),1.1,IF(AND(B20&lt;2.7,D20&lt;1.35,A20&lt;6.15,A20&gt;=5.15,F20&lt;2.5,F20&gt;=1.5),3.82,IF(AND(A20&lt;6.15,G20&gt;=0.755,H20&gt;=5.767,A20&lt;7.25,F20&gt;=2.5,F20&gt;=1.5),4.98,IF(AND(A20&gt;=6.15,G20&gt;=0.755,H20&gt;=5.767,A20&lt;7.25,F20&gt;=2.5,F20&gt;=1.5),5.3,IF(AND(B20&lt;3.4,D20&gt;=0.15,H20&lt;11.218,D20&lt;0.35,H20&gt;=5.85,B20&lt;3.65,F20&lt;1.5),1.4,IF(AND(B20&gt;=3.4,D20&gt;=0.15,H20&lt;11.218,D20&lt;0.35,H20&gt;=5.85,B20&lt;3.65,F20&lt;1.5),1.3,IF(AND(H20&lt;11.731,D20&gt;=0.15,H20&gt;=11.218,D20&lt;0.35,H20&gt;=5.85,B20&lt;3.65,F20&lt;1.5),1.2,IF(AND(H20&lt;9.053,B20&gt;=2.7,D20&lt;1.35,A20&lt;6.15,A20&gt;=5.15,F20&lt;2.5,F20&gt;=1.5),3.85,IF(AND(D20&gt;=2.1,B20&lt;2.85,G20&lt;0.755,H20&gt;=5.767,A20&lt;7.25,F20&gt;=2.5,F20&gt;=1.5),5.6,IF(AND(D20&gt;=2.45,B20&gt;=2.85,G20&lt;0.755,H20&gt;=5.767,A20&lt;7.25,F20&gt;=2.5,F20&gt;=1.5),5.8,IF(AND(B20&gt;=3.45,H20&gt;=11.731,D20&gt;=0.15,H20&gt;=11.218,D20&lt;0.35,H20&gt;=5.85,B20&lt;3.65,F20&lt;1.5),1.3,IF(AND(A20&lt;5.9,H20&gt;=9.053,B20&gt;=2.7,D20&lt;1.35,A20&lt;6.15,A20&gt;=5.15,F20&lt;2.5,F20&gt;=1.5),4.3,IF(AND(A20&gt;=5.9,H20&gt;=9.053,B20&gt;=2.7,D20&lt;1.35,A20&lt;6.15,A20&gt;=5.15,F20&lt;2.5,F20&gt;=1.5),4,IF(AND(G20&gt;=0.519,D20&lt;2.1,B20&lt;2.85,G20&lt;0.755,H20&gt;=5.767,A20&lt;7.25,F20&gt;=2.5,F20&gt;=1.5),4.9,IF(AND(A20&gt;=7.05,D20&lt;2.45,B20&gt;=2.85,G20&lt;0.755,H20&gt;=5.767,A20&lt;7.25,F20&gt;=2.5,F20&gt;=1.5),5.8,IF(AND(H20&lt;14.396,B20&lt;3.45,H20&gt;=11.731,D20&gt;=0.15,H20&gt;=11.218,D20&lt;0.35,H20&gt;=5.85,B20&lt;3.65,F20&lt;1.5),1.44,IF(AND(H20&gt;=14.396,B20&lt;3.45,H20&gt;=11.731,D20&gt;=0.15,H20&gt;=11.218,D20&lt;0.35,H20&gt;=5.85,B20&lt;3.65,F20&lt;1.5),1.3,IF(AND(G20&lt;0.282,G20&lt;0.519,D20&lt;2.1,B20&lt;2.85,G20&lt;0.755,H20&gt;=5.767,A20&lt;7.25,F20&gt;=2.5,F20&gt;=1.5),5.1,IF(AND(G20&gt;=0.282,G20&lt;0.519,D20&lt;2.1,B20&lt;2.85,G20&lt;0.755,H20&gt;=5.767,A20&lt;7.25,F20&gt;=2.5,F20&gt;=1.5),5.3,IF(AND(A20&lt;6.4,D20&lt;1.9,A20&lt;7.05,D20&lt;2.45,B20&gt;=2.85,G20&lt;0.755,H20&gt;=5.767,A20&lt;7.25,F20&gt;=2.5,F20&gt;=1.5),5.6,IF(AND(A20&gt;=6.4,D20&lt;1.9,A20&lt;7.05,D20&lt;2.45,B20&gt;=2.85,G20&lt;0.755,H20&gt;=5.767,A20&lt;7.25,F20&gt;=2.5,F20&gt;=1.5),5.5,IF(AND(H20&lt;8.884,D20&gt;=1.9,A20&lt;7.05,D20&lt;2.45,B20&gt;=2.85,G20&lt;0.755,H20&gt;=5.767,A20&lt;7.25,F20&gt;=2.5,F20&gt;=1.5),5.3,IF(AND(H20&gt;=8.884,D20&gt;=1.9,A20&lt;7.05,D20&lt;2.45,B20&gt;=2.85,G20&lt;0.755,H20&gt;=5.767,A20&lt;7.25,F20&gt;=2.5,F20&gt;=1.5),5.52,"shouldnthappen")))))))))))))))))))))))))))))))))))))</f>
        <v>1.3</v>
      </c>
      <c r="AL20" s="1" t="n">
        <f aca="false">IF(AND(H20&lt;5.85,A20&lt;5.05,D20&lt;0.8),1,IF(AND(B20&lt;3.35,A20&gt;=5.05,D20&lt;0.8),1.7,IF(AND(D20&gt;=2.45,F20&gt;=2.5,D20&gt;=0.8),6.05,IF(AND(H20&gt;=11.218,H20&gt;=5.85,A20&lt;5.05,D20&lt;0.8),1.28,IF(AND(G20&gt;=0.948,B20&gt;=3.35,A20&gt;=5.05,D20&lt;0.8),1.7,IF(AND(G20&gt;=0.423,H20&lt;11.218,H20&gt;=5.85,A20&lt;5.05,D20&lt;0.8),1.3,IF(AND(B20&lt;3.6,G20&lt;0.948,B20&gt;=3.35,A20&gt;=5.05,D20&lt;0.8),1.4,IF(AND(H20&lt;10.258,D20&lt;1.15,A20&lt;5.9,F20&lt;2.5,D20&gt;=0.8),3.36,IF(AND(H20&gt;=10.258,D20&lt;1.15,A20&lt;5.9,F20&lt;2.5,D20&gt;=0.8),3.9,IF(AND(A20&lt;5.3,D20&gt;=1.15,A20&lt;5.9,F20&lt;2.5,D20&gt;=0.8),3.9,IF(AND(D20&lt;1.55,B20&lt;2.75,A20&gt;=5.9,F20&lt;2.5,D20&gt;=0.8),4.64,IF(AND(D20&gt;=1.55,B20&lt;2.75,A20&gt;=5.9,F20&lt;2.5,D20&gt;=0.8),5.1,IF(AND(D20&gt;=1.6,B20&gt;=2.75,A20&gt;=5.9,F20&lt;2.5,D20&gt;=0.8),5,IF(AND(H20&lt;5.767,H20&lt;8.598,D20&lt;2.45,F20&gt;=2.5,D20&gt;=0.8),4.5,IF(AND(A20&lt;6.25,H20&gt;=8.598,D20&lt;2.45,F20&gt;=2.5,D20&gt;=0.8),5.02,IF(AND(B20&lt;3.55,G20&lt;0.423,H20&lt;11.218,H20&gt;=5.85,A20&lt;5.05,D20&lt;0.8),1.525,IF(AND(B20&gt;=3.55,G20&lt;0.423,H20&lt;11.218,H20&gt;=5.85,A20&lt;5.05,D20&lt;0.8),1.4,IF(AND(H20&gt;=13.932,B20&gt;=3.6,G20&lt;0.948,B20&gt;=3.35,A20&gt;=5.05,D20&lt;0.8),1.65,IF(AND(G20&gt;=0.652,A20&gt;=5.3,D20&gt;=1.15,A20&lt;5.9,F20&lt;2.5,D20&gt;=0.8),3.8,IF(AND(D20&lt;1.35,D20&lt;1.6,B20&gt;=2.75,A20&gt;=5.9,F20&lt;2.5,D20&gt;=0.8),4.42,IF(AND(H20&lt;6.656,H20&gt;=5.767,H20&lt;8.598,D20&lt;2.45,F20&gt;=2.5,D20&gt;=0.8),5.033,IF(AND(H20&gt;=6.656,H20&gt;=5.767,H20&lt;8.598,D20&lt;2.45,F20&gt;=2.5,D20&gt;=0.8),5.1,IF(AND(G20&gt;=0.885,A20&gt;=6.25,H20&gt;=8.598,D20&lt;2.45,F20&gt;=2.5,D20&gt;=0.8),5.2,IF(AND(H20&lt;6.926,H20&lt;13.932,B20&gt;=3.6,G20&lt;0.948,B20&gt;=3.35,A20&gt;=5.05,D20&lt;0.8),1.433,IF(AND(H20&gt;=6.926,H20&lt;13.932,B20&gt;=3.6,G20&lt;0.948,B20&gt;=3.35,A20&gt;=5.05,D20&lt;0.8),1.5,IF(AND(A20&lt;5.65,G20&lt;0.652,A20&gt;=5.3,D20&gt;=1.15,A20&lt;5.9,F20&lt;2.5,D20&gt;=0.8),4.36,IF(AND(A20&gt;=5.65,G20&lt;0.652,A20&gt;=5.3,D20&gt;=1.15,A20&lt;5.9,F20&lt;2.5,D20&gt;=0.8),4.2,IF(AND(H20&gt;=13.561,D20&gt;=1.35,D20&lt;1.6,B20&gt;=2.75,A20&gt;=5.9,F20&lt;2.5,D20&gt;=0.8),4.767,IF(AND(H20&lt;9.091,G20&lt;0.885,A20&gt;=6.25,H20&gt;=8.598,D20&lt;2.45,F20&gt;=2.5,D20&gt;=0.8),6.3,IF(AND(H20&gt;=12.206,H20&lt;13.561,D20&gt;=1.35,D20&lt;1.6,B20&gt;=2.75,A20&gt;=5.9,F20&lt;2.5,D20&gt;=0.8),4.4,IF(AND(D20&gt;=2.25,H20&gt;=9.091,G20&lt;0.885,A20&gt;=6.25,H20&gt;=8.598,D20&lt;2.45,F20&gt;=2.5,D20&gt;=0.8),5.9,IF(AND(B20&lt;3.05,H20&lt;12.206,H20&lt;13.561,D20&gt;=1.35,D20&lt;1.6,B20&gt;=2.75,A20&gt;=5.9,F20&lt;2.5,D20&gt;=0.8),4.6,IF(AND(B20&gt;=3.05,H20&lt;12.206,H20&lt;13.561,D20&gt;=1.35,D20&lt;1.6,B20&gt;=2.75,A20&gt;=5.9,F20&lt;2.5,D20&gt;=0.8),4.7,IF(AND(G20&gt;=0.596,D20&lt;2.25,H20&gt;=9.091,G20&lt;0.885,A20&gt;=6.25,H20&gt;=8.598,D20&lt;2.45,F20&gt;=2.5,D20&gt;=0.8),5.1,IF(AND(G20&gt;=0.379,G20&lt;0.596,D20&lt;2.25,H20&gt;=9.091,G20&lt;0.885,A20&gt;=6.25,H20&gt;=8.598,D20&lt;2.45,F20&gt;=2.5,D20&gt;=0.8),5.767,IF(AND(D20&lt;2.15,G20&lt;0.379,G20&lt;0.596,D20&lt;2.25,H20&gt;=9.091,G20&lt;0.885,A20&gt;=6.25,H20&gt;=8.598,D20&lt;2.45,F20&gt;=2.5,D20&gt;=0.8),5.4,IF(AND(D20&gt;=2.15,G20&lt;0.379,G20&lt;0.596,D20&lt;2.25,H20&gt;=9.091,G20&lt;0.885,A20&gt;=6.25,H20&gt;=8.598,D20&lt;2.45,F20&gt;=2.5,D20&gt;=0.8),5.6,"shouldnthappen")))))))))))))))))))))))))))))))))))))</f>
        <v>1.4</v>
      </c>
      <c r="AM20" s="1" t="n">
        <f aca="false">IF(AND(H20&lt;5.245,D20&lt;0.8),1,IF(AND(A20&lt;4.5,H20&gt;=5.245,D20&lt;0.8),1.35,IF(AND(D20&gt;=0.5,A20&gt;=4.5,H20&gt;=5.245,D20&lt;0.8),1.6,IF(AND(H20&lt;7.25,B20&lt;2.6,A20&lt;6.15,D20&gt;=0.8),4.375,IF(AND(H20&gt;=7.25,B20&lt;2.6,A20&lt;6.15,D20&gt;=0.8),3.075,IF(AND(H20&lt;13.935,A20&gt;=7.05,A20&gt;=6.15,D20&gt;=0.8),6.067,IF(AND(H20&gt;=13.935,A20&gt;=7.05,A20&gt;=6.15,D20&gt;=0.8),6.525,IF(AND(G20&gt;=0.948,D20&lt;0.5,A20&gt;=4.5,H20&gt;=5.245,D20&lt;0.8),1.7,IF(AND(G20&lt;0.568,D20&gt;=1.55,B20&gt;=2.6,A20&lt;6.15,D20&gt;=0.8),5.1,IF(AND(G20&gt;=0.568,D20&gt;=1.55,B20&gt;=2.6,A20&lt;6.15,D20&gt;=0.8),5,IF(AND(A20&gt;=6.6,B20&gt;=3.15,A20&lt;7.05,A20&gt;=6.15,D20&gt;=0.8),5.78,IF(AND(G20&lt;0.165,G20&lt;0.273,D20&lt;1.55,B20&gt;=2.6,A20&lt;6.15,D20&gt;=0.8),4.1,IF(AND(G20&gt;=0.165,G20&lt;0.273,D20&lt;1.55,B20&gt;=2.6,A20&lt;6.15,D20&gt;=0.8),4.5,IF(AND(D20&lt;1.35,G20&gt;=0.273,D20&lt;1.55,B20&gt;=2.6,A20&lt;6.15,D20&gt;=0.8),4.08,IF(AND(D20&gt;=1.35,G20&gt;=0.273,D20&lt;1.55,B20&gt;=2.6,A20&lt;6.15,D20&gt;=0.8),4.4,IF(AND(D20&lt;1.45,F20&lt;2.5,B20&lt;3.15,A20&lt;7.05,A20&gt;=6.15,D20&gt;=0.8),4.38,IF(AND(D20&gt;=1.45,F20&lt;2.5,B20&lt;3.15,A20&lt;7.05,A20&gt;=6.15,D20&gt;=0.8),4.75,IF(AND(D20&gt;=2.25,F20&gt;=2.5,B20&lt;3.15,A20&lt;7.05,A20&gt;=6.15,D20&gt;=0.8),5.16,IF(AND(H20&lt;11.488,A20&lt;6.6,B20&gt;=3.15,A20&lt;7.05,A20&gt;=6.15,D20&gt;=0.8),6,IF(AND(H20&gt;=14.396,D20&lt;0.25,G20&lt;0.948,D20&lt;0.5,A20&gt;=4.5,H20&gt;=5.245,D20&lt;0.8),1.3,IF(AND(A20&gt;=5.55,D20&gt;=0.25,G20&lt;0.948,D20&lt;0.5,A20&gt;=4.5,H20&gt;=5.245,D20&lt;0.8),1.7,IF(AND(D20&lt;1.85,D20&lt;2.25,F20&gt;=2.5,B20&lt;3.15,A20&lt;7.05,A20&gt;=6.15,D20&gt;=0.8),5.6,IF(AND(G20&lt;0.669,H20&gt;=11.488,A20&lt;6.6,B20&gt;=3.15,A20&lt;7.05,A20&gt;=6.15,D20&gt;=0.8),4.7,IF(AND(G20&gt;=0.669,H20&gt;=11.488,A20&lt;6.6,B20&gt;=3.15,A20&lt;7.05,A20&gt;=6.15,D20&gt;=0.8),5.22,IF(AND(H20&lt;6.543,H20&lt;14.396,D20&lt;0.25,G20&lt;0.948,D20&lt;0.5,A20&gt;=4.5,H20&gt;=5.245,D20&lt;0.8),1.4,IF(AND(A20&lt;4.95,A20&lt;5.55,D20&gt;=0.25,G20&lt;0.948,D20&lt;0.5,A20&gt;=4.5,H20&gt;=5.245,D20&lt;0.8),1.4,IF(AND(A20&gt;=4.95,A20&lt;5.55,D20&gt;=0.25,G20&lt;0.948,D20&lt;0.5,A20&gt;=4.5,H20&gt;=5.245,D20&lt;0.8),1.48,IF(AND(H20&lt;10.667,D20&gt;=1.85,D20&lt;2.25,F20&gt;=2.5,B20&lt;3.15,A20&lt;7.05,A20&gt;=6.15,D20&gt;=0.8),5.25,IF(AND(H20&gt;=10.667,D20&gt;=1.85,D20&lt;2.25,F20&gt;=2.5,B20&lt;3.15,A20&lt;7.05,A20&gt;=6.15,D20&gt;=0.8),5.55,IF(AND(G20&lt;0.063,H20&gt;=6.543,H20&lt;14.396,D20&lt;0.25,G20&lt;0.948,D20&lt;0.5,A20&gt;=4.5,H20&gt;=5.245,D20&lt;0.8),1.4,IF(AND(H20&lt;9.212,G20&gt;=0.063,H20&gt;=6.543,H20&lt;14.396,D20&lt;0.25,G20&lt;0.948,D20&lt;0.5,A20&gt;=4.5,H20&gt;=5.245,D20&lt;0.8),1.475,IF(AND(H20&gt;=9.212,G20&gt;=0.063,H20&gt;=6.543,H20&lt;14.396,D20&lt;0.25,G20&lt;0.948,D20&lt;0.5,A20&gt;=4.5,H20&gt;=5.245,D20&lt;0.8),1.5,"shouldnthappen"))))))))))))))))))))))))))))))))</f>
        <v>1.48</v>
      </c>
      <c r="AN20" s="1" t="n">
        <f aca="false">IF(AND(D20&lt;0.7,A20&gt;=5.55),1.633,IF(AND(G20&lt;0.38,B20&lt;2.8,A20&lt;5.55),4.3,IF(AND(G20&gt;=0.38,B20&lt;2.8,A20&lt;5.55),3.325,IF(AND(D20&gt;=0.35,B20&gt;=2.8,A20&lt;5.55),1.6,IF(AND(B20&gt;=3.4,A20&lt;4.8,D20&lt;0.35,B20&gt;=2.8,A20&lt;5.55),1,IF(AND(H20&gt;=11.789,A20&lt;5.9,D20&lt;1.55,D20&gt;=0.7,A20&gt;=5.55),4.325,IF(AND(F20&gt;=2.5,A20&gt;=5.9,D20&lt;1.55,D20&gt;=0.7,A20&gt;=5.55),5.05,IF(AND(D20&lt;1.9,A20&gt;=7.25,D20&gt;=1.55,D20&gt;=0.7,A20&gt;=5.55),6.3,IF(AND(D20&gt;=1.9,A20&gt;=7.25,D20&gt;=1.55,D20&gt;=0.7,A20&gt;=5.55),6.4,IF(AND(A20&lt;4.35,B20&lt;3.4,A20&lt;4.8,D20&lt;0.35,B20&gt;=2.8,A20&lt;5.55),1.1,IF(AND(G20&gt;=0.934,B20&lt;3.45,A20&gt;=4.8,D20&lt;0.35,B20&gt;=2.8,A20&lt;5.55),1.7,IF(AND(H20&gt;=14.877,B20&gt;=3.45,A20&gt;=4.8,D20&lt;0.35,B20&gt;=2.8,A20&lt;5.55),1.3,IF(AND(B20&lt;2.6,H20&lt;11.789,A20&lt;5.9,D20&lt;1.55,D20&gt;=0.7,A20&gt;=5.55),3.9,IF(AND(B20&gt;=2.6,H20&lt;11.789,A20&lt;5.9,D20&lt;1.55,D20&gt;=0.7,A20&gt;=5.55),4.26,IF(AND(A20&lt;6.6,F20&lt;2.5,A20&gt;=5.9,D20&lt;1.55,D20&gt;=0.7,A20&gt;=5.55),4.625,IF(AND(A20&gt;=6.6,F20&lt;2.5,A20&gt;=5.9,D20&lt;1.55,D20&gt;=0.7,A20&gt;=5.55),4.475,IF(AND(B20&lt;2.6,D20&lt;2.05,A20&lt;7.25,D20&gt;=1.55,D20&gt;=0.7,A20&gt;=5.55),5.8,IF(AND(G20&gt;=0.743,D20&gt;=2.05,A20&lt;7.25,D20&gt;=1.55,D20&gt;=0.7,A20&gt;=5.55),5.1,IF(AND(G20&lt;0.422,A20&gt;=4.35,B20&lt;3.4,A20&lt;4.8,D20&lt;0.35,B20&gt;=2.8,A20&lt;5.55),1.367,IF(AND(G20&gt;=0.422,A20&gt;=4.35,B20&lt;3.4,A20&lt;4.8,D20&lt;0.35,B20&gt;=2.8,A20&lt;5.55),1.3,IF(AND(A20&lt;5.05,G20&lt;0.934,B20&lt;3.45,A20&gt;=4.8,D20&lt;0.35,B20&gt;=2.8,A20&lt;5.55),1.525,IF(AND(A20&gt;=5.05,G20&lt;0.934,B20&lt;3.45,A20&gt;=4.8,D20&lt;0.35,B20&gt;=2.8,A20&lt;5.55),1.5,IF(AND(G20&gt;=0.585,H20&lt;14.877,B20&gt;=3.45,A20&gt;=4.8,D20&lt;0.35,B20&gt;=2.8,A20&lt;5.55),1.54,IF(AND(G20&gt;=0.537,G20&lt;0.743,D20&gt;=2.05,A20&lt;7.25,D20&gt;=1.55,D20&gt;=0.7,A20&gt;=5.55),5.833,IF(AND(D20&gt;=0.25,G20&lt;0.585,H20&lt;14.877,B20&gt;=3.45,A20&gt;=4.8,D20&lt;0.35,B20&gt;=2.8,A20&lt;5.55),1.367,IF(AND(D20&lt;1.75,H20&lt;13.795,B20&gt;=2.6,D20&lt;2.05,A20&lt;7.25,D20&gt;=1.55,D20&gt;=0.7,A20&gt;=5.55),5.45,IF(AND(B20&lt;2.85,H20&gt;=13.795,B20&gt;=2.6,D20&lt;2.05,A20&lt;7.25,D20&gt;=1.55,D20&gt;=0.7,A20&gt;=5.55),5.1,IF(AND(B20&gt;=2.85,H20&gt;=13.795,B20&gt;=2.6,D20&lt;2.05,A20&lt;7.25,D20&gt;=1.55,D20&gt;=0.7,A20&gt;=5.55),4.82,IF(AND(G20&lt;0.353,G20&lt;0.537,G20&lt;0.743,D20&gt;=2.05,A20&lt;7.25,D20&gt;=1.55,D20&gt;=0.7,A20&gt;=5.55),5.425,IF(AND(G20&gt;=0.353,G20&lt;0.537,G20&lt;0.743,D20&gt;=2.05,A20&lt;7.25,D20&gt;=1.55,D20&gt;=0.7,A20&gt;=5.55),5.62,IF(AND(G20&lt;0.311,D20&lt;0.25,G20&lt;0.585,H20&lt;14.877,B20&gt;=3.45,A20&gt;=4.8,D20&lt;0.35,B20&gt;=2.8,A20&lt;5.55),1.5,IF(AND(G20&gt;=0.311,D20&lt;0.25,G20&lt;0.585,H20&lt;14.877,B20&gt;=3.45,A20&gt;=4.8,D20&lt;0.35,B20&gt;=2.8,A20&lt;5.55),1.4,IF(AND(B20&gt;=3.1,D20&gt;=1.75,H20&lt;13.795,B20&gt;=2.6,D20&lt;2.05,A20&lt;7.25,D20&gt;=1.55,D20&gt;=0.7,A20&gt;=5.55),5.1,IF(AND(B20&lt;2.85,B20&lt;3.1,D20&gt;=1.75,H20&lt;13.795,B20&gt;=2.6,D20&lt;2.05,A20&lt;7.25,D20&gt;=1.55,D20&gt;=0.7,A20&gt;=5.55),5.2,IF(AND(B20&gt;=2.85,B20&lt;3.1,D20&gt;=1.75,H20&lt;13.795,B20&gt;=2.6,D20&lt;2.05,A20&lt;7.25,D20&gt;=1.55,D20&gt;=0.7,A20&gt;=5.55),5.2,"shouldnthappen")))))))))))))))))))))))))))))))))))</f>
        <v>1.367</v>
      </c>
      <c r="AO20" s="1" t="n">
        <f aca="false">IF(AND(H20&gt;=14.529,G20&lt;0.633,D20&lt;0.8),1.3,IF(AND(A20&lt;5.05,G20&gt;=0.633,D20&lt;0.8),1.35,IF(AND(H20&gt;=14.379,H20&lt;14.529,G20&lt;0.633,D20&lt;0.8),1.7,IF(AND(B20&lt;3.35,A20&gt;=5.05,G20&gt;=0.633,D20&lt;0.8),1.7,IF(AND(D20&gt;=1.45,A20&lt;5.95,F20&lt;2.5,D20&gt;=0.8),4.5,IF(AND(D20&lt;1.35,A20&gt;=5.95,F20&lt;2.5,D20&gt;=0.8),4,IF(AND(D20&lt;1.85,G20&gt;=0.845,F20&gt;=2.5,D20&gt;=0.8),4.8,IF(AND(B20&gt;=4.3,H20&lt;14.379,H20&lt;14.529,G20&lt;0.633,D20&lt;0.8),1.5,IF(AND(A20&lt;5.25,B20&gt;=3.35,A20&gt;=5.05,G20&gt;=0.633,D20&lt;0.8),1.55,IF(AND(A20&gt;=5.25,B20&gt;=3.35,A20&gt;=5.05,G20&gt;=0.633,D20&lt;0.8),1.633,IF(AND(A20&lt;5.05,D20&lt;1.45,A20&lt;5.95,F20&lt;2.5,D20&gt;=0.8),3.3,IF(AND(G20&lt;0.293,D20&gt;=1.35,A20&gt;=5.95,F20&lt;2.5,D20&gt;=0.8),5,IF(AND(A20&gt;=6.6,D20&lt;2.05,G20&lt;0.845,F20&gt;=2.5,D20&gt;=0.8),5.8,IF(AND(B20&lt;3.05,D20&gt;=2.05,G20&lt;0.845,F20&gt;=2.5,D20&gt;=0.8),6.15,IF(AND(B20&lt;2.9,D20&gt;=1.85,G20&gt;=0.845,F20&gt;=2.5,D20&gt;=0.8),5.1,IF(AND(B20&gt;=2.9,D20&gt;=1.85,G20&gt;=0.845,F20&gt;=2.5,D20&gt;=0.8),5.2,IF(AND(B20&gt;=3.8,B20&lt;4.3,H20&lt;14.379,H20&lt;14.529,G20&lt;0.633,D20&lt;0.8),1.333,IF(AND(A20&lt;6.25,G20&gt;=0.293,D20&gt;=1.35,A20&gt;=5.95,F20&lt;2.5,D20&gt;=0.8),4.6,IF(AND(H20&lt;10.351,A20&lt;6.6,D20&lt;2.05,G20&lt;0.845,F20&gt;=2.5,D20&gt;=0.8),5.4,IF(AND(G20&gt;=0.364,B20&gt;=3.05,D20&gt;=2.05,G20&lt;0.845,F20&gt;=2.5,D20&gt;=0.8),5.66,IF(AND(G20&gt;=0.447,B20&lt;3.8,B20&lt;4.3,H20&lt;14.379,H20&lt;14.529,G20&lt;0.633,D20&lt;0.8),1.3,IF(AND(H20&lt;6.247,A20&lt;5.65,A20&gt;=5.05,D20&lt;1.45,A20&lt;5.95,F20&lt;2.5,D20&gt;=0.8),4.033,IF(AND(D20&lt;1.25,A20&gt;=5.65,A20&gt;=5.05,D20&lt;1.45,A20&lt;5.95,F20&lt;2.5,D20&gt;=0.8),3.88,IF(AND(D20&gt;=1.25,A20&gt;=5.65,A20&gt;=5.05,D20&lt;1.45,A20&lt;5.95,F20&lt;2.5,D20&gt;=0.8),4.35,IF(AND(B20&lt;2.65,A20&gt;=6.25,G20&gt;=0.293,D20&gt;=1.35,A20&gt;=5.95,F20&lt;2.5,D20&gt;=0.8),4.9,IF(AND(B20&lt;2.75,H20&gt;=10.351,A20&lt;6.6,D20&lt;2.05,G20&lt;0.845,F20&gt;=2.5,D20&gt;=0.8),5.1,IF(AND(B20&gt;=2.75,H20&gt;=10.351,A20&lt;6.6,D20&lt;2.05,G20&lt;0.845,F20&gt;=2.5,D20&gt;=0.8),4.95,IF(AND(B20&lt;3.15,G20&lt;0.364,B20&gt;=3.05,D20&gt;=2.05,G20&lt;0.845,F20&gt;=2.5,D20&gt;=0.8),5.28,IF(AND(B20&gt;=3.15,G20&lt;0.364,B20&gt;=3.05,D20&gt;=2.05,G20&lt;0.845,F20&gt;=2.5,D20&gt;=0.8),5.5,IF(AND(H20&lt;9.212,G20&lt;0.447,B20&lt;3.8,B20&lt;4.3,H20&lt;14.379,H20&lt;14.529,G20&lt;0.633,D20&lt;0.8),1.4,IF(AND(G20&lt;0.356,H20&gt;=6.247,A20&lt;5.65,A20&gt;=5.05,D20&lt;1.45,A20&lt;5.95,F20&lt;2.5,D20&gt;=0.8),4.2,IF(AND(B20&lt;3,B20&gt;=2.65,A20&gt;=6.25,G20&gt;=0.293,D20&gt;=1.35,A20&gt;=5.95,F20&lt;2.5,D20&gt;=0.8),4.6,IF(AND(B20&gt;=3,B20&gt;=2.65,A20&gt;=6.25,G20&gt;=0.293,D20&gt;=1.35,A20&gt;=5.95,F20&lt;2.5,D20&gt;=0.8),4.7,IF(AND(A20&lt;5.05,H20&gt;=9.212,G20&lt;0.447,B20&lt;3.8,B20&lt;4.3,H20&lt;14.379,H20&lt;14.529,G20&lt;0.633,D20&lt;0.8),1.533,IF(AND(A20&gt;=5.05,H20&gt;=9.212,G20&lt;0.447,B20&lt;3.8,B20&lt;4.3,H20&lt;14.379,H20&lt;14.529,G20&lt;0.633,D20&lt;0.8),1.425,IF(AND(A20&lt;5.35,G20&gt;=0.356,H20&gt;=6.247,A20&lt;5.65,A20&gt;=5.05,D20&lt;1.45,A20&lt;5.95,F20&lt;2.5,D20&gt;=0.8),3.9,IF(AND(A20&gt;=5.35,G20&gt;=0.356,H20&gt;=6.247,A20&lt;5.65,A20&gt;=5.05,D20&lt;1.45,A20&lt;5.95,F20&lt;2.5,D20&gt;=0.8),3.72,"shouldnthappen")))))))))))))))))))))))))))))))))))))</f>
        <v>1.425</v>
      </c>
      <c r="AP20" s="1" t="n">
        <f aca="false">IF(AND(F20&gt;=1.5,A20&lt;5.55),3.84,IF(AND(G20&gt;=0.52,A20&lt;4.75,F20&lt;1.5,A20&lt;5.55),1.16,IF(AND(A20&lt;5.65,A20&lt;5.85,D20&lt;1.55,A20&gt;=5.55),4.2,IF(AND(A20&gt;=5.65,A20&lt;5.85,D20&lt;1.55,A20&gt;=5.55),3.167,IF(AND(G20&gt;=0.798,A20&gt;=5.85,D20&lt;1.55,A20&gt;=5.55),4,IF(AND(F20&lt;2.5,H20&lt;14.1,D20&gt;=1.55,A20&gt;=5.55),4.84,IF(AND(A20&lt;7.2,H20&gt;=14.1,D20&gt;=1.55,A20&gt;=5.55),5.633,IF(AND(A20&gt;=7.2,H20&gt;=14.1,D20&gt;=1.55,A20&gt;=5.55),6.6,IF(AND(G20&lt;0.161,G20&lt;0.52,A20&lt;4.75,F20&lt;1.5,A20&lt;5.55),1.5,IF(AND(D20&gt;=0.5,G20&lt;0.676,A20&gt;=4.75,F20&lt;1.5,A20&lt;5.55),1.6,IF(AND(H20&lt;11.016,G20&gt;=0.676,A20&gt;=4.75,F20&lt;1.5,A20&lt;5.55),1.75,IF(AND(G20&lt;0.209,G20&lt;0.798,A20&gt;=5.85,D20&lt;1.55,A20&gt;=5.55),4.5,IF(AND(G20&gt;=0.74,F20&gt;=2.5,H20&lt;14.1,D20&gt;=1.55,A20&gt;=5.55),6.225,IF(AND(B20&lt;2.95,G20&gt;=0.161,G20&lt;0.52,A20&lt;4.75,F20&lt;1.5,A20&lt;5.55),1.4,IF(AND(B20&gt;=2.95,G20&gt;=0.161,G20&lt;0.52,A20&lt;4.75,F20&lt;1.5,A20&lt;5.55),1.34,IF(AND(B20&lt;3.15,D20&lt;0.5,G20&lt;0.676,A20&gt;=4.75,F20&lt;1.5,A20&lt;5.55),1.52,IF(AND(D20&lt;0.25,H20&gt;=11.016,G20&gt;=0.676,A20&gt;=4.75,F20&lt;1.5,A20&lt;5.55),1.567,IF(AND(D20&gt;=0.25,H20&gt;=11.016,G20&gt;=0.676,A20&gt;=4.75,F20&lt;1.5,A20&lt;5.55),1.5,IF(AND(H20&lt;7.47,G20&gt;=0.209,G20&lt;0.798,A20&gt;=5.85,D20&lt;1.55,A20&gt;=5.55),5.05,IF(AND(B20&lt;2.85,G20&lt;0.74,F20&gt;=2.5,H20&lt;14.1,D20&gt;=1.55,A20&gt;=5.55),5.35,IF(AND(B20&lt;3.3,B20&gt;=3.15,D20&lt;0.5,G20&lt;0.676,A20&gt;=4.75,F20&lt;1.5,A20&lt;5.55),1.2,IF(AND(D20&lt;1.45,H20&gt;=7.47,G20&gt;=0.209,G20&lt;0.798,A20&gt;=5.85,D20&lt;1.55,A20&gt;=5.55),4.66,IF(AND(D20&gt;=1.45,H20&gt;=7.47,G20&gt;=0.209,G20&lt;0.798,A20&gt;=5.85,D20&lt;1.55,A20&gt;=5.55),4.64,IF(AND(A20&gt;=7.05,B20&gt;=2.85,G20&lt;0.74,F20&gt;=2.5,H20&lt;14.1,D20&gt;=1.55,A20&gt;=5.55),5.8,IF(AND(B20&gt;=3.25,A20&lt;7.05,B20&gt;=2.85,G20&lt;0.74,F20&gt;=2.5,H20&lt;14.1,D20&gt;=1.55,A20&gt;=5.55),5.7,IF(AND(H20&gt;=13.641,D20&lt;0.25,B20&gt;=3.3,B20&gt;=3.15,D20&lt;0.5,G20&lt;0.676,A20&gt;=4.75,F20&lt;1.5,A20&lt;5.55),1.3,IF(AND(D20&lt;0.35,D20&gt;=0.25,B20&gt;=3.3,B20&gt;=3.15,D20&lt;0.5,G20&lt;0.676,A20&gt;=4.75,F20&lt;1.5,A20&lt;5.55),1.367,IF(AND(D20&gt;=0.35,D20&gt;=0.25,B20&gt;=3.3,B20&gt;=3.15,D20&lt;0.5,G20&lt;0.676,A20&gt;=4.75,F20&lt;1.5,A20&lt;5.55),1.3,IF(AND(A20&lt;6.35,B20&lt;3.25,A20&lt;7.05,B20&gt;=2.85,G20&lt;0.74,F20&gt;=2.5,H20&lt;14.1,D20&gt;=1.55,A20&gt;=5.55),5.6,IF(AND(A20&gt;=6.35,B20&lt;3.25,A20&lt;7.05,B20&gt;=2.85,G20&lt;0.74,F20&gt;=2.5,H20&lt;14.1,D20&gt;=1.55,A20&gt;=5.55),5.325,IF(AND(A20&lt;5.1,H20&lt;13.641,D20&lt;0.25,B20&gt;=3.3,B20&gt;=3.15,D20&lt;0.5,G20&lt;0.676,A20&gt;=4.75,F20&lt;1.5,A20&lt;5.55),1.4,IF(AND(H20&gt;=11.031,A20&gt;=5.1,H20&lt;13.641,D20&lt;0.25,B20&gt;=3.3,B20&gt;=3.15,D20&lt;0.5,G20&lt;0.676,A20&gt;=4.75,F20&lt;1.5,A20&lt;5.55),1.4,IF(AND(A20&lt;5.45,H20&lt;11.031,A20&gt;=5.1,H20&lt;13.641,D20&lt;0.25,B20&gt;=3.3,B20&gt;=3.15,D20&lt;0.5,G20&lt;0.676,A20&gt;=4.75,F20&lt;1.5,A20&lt;5.55),1.5,IF(AND(A20&gt;=5.45,H20&lt;11.031,A20&gt;=5.1,H20&lt;13.641,D20&lt;0.25,B20&gt;=3.3,B20&gt;=3.15,D20&lt;0.5,G20&lt;0.676,A20&gt;=4.75,F20&lt;1.5,A20&lt;5.55),1.4,"shouldnthappen"))))))))))))))))))))))))))))))))))</f>
        <v>1.367</v>
      </c>
      <c r="AQ20" s="1" t="n">
        <f aca="false">IF(AND(H20&lt;6.926,D20&gt;=0.35,F20&lt;1.5),1.9,IF(AND(G20&gt;=0.869,D20&gt;=1.75,F20&gt;=1.5),5.15,IF(AND(A20&lt;4.35,A20&lt;5.05,D20&lt;0.35,F20&lt;1.5),1.1,IF(AND(H20&lt;6.089,A20&gt;=5.05,D20&lt;0.35,F20&lt;1.5),1.7,IF(AND(H20&gt;=13.089,H20&gt;=6.926,D20&gt;=0.35,F20&lt;1.5),1.3,IF(AND(G20&lt;0.695,D20&lt;1.15,D20&lt;1.75,F20&gt;=1.5),3.62,IF(AND(G20&gt;=0.695,D20&lt;1.15,D20&lt;1.75,F20&gt;=1.5),3,IF(AND(G20&gt;=0.585,H20&gt;=6.089,A20&gt;=5.05,D20&lt;0.35,F20&lt;1.5),1.5,IF(AND(H20&lt;9.582,H20&lt;13.089,H20&gt;=6.926,D20&gt;=0.35,F20&lt;1.5),1.5,IF(AND(H20&gt;=9.582,H20&lt;13.089,H20&gt;=6.926,D20&gt;=0.35,F20&lt;1.5),1.6,IF(AND(D20&lt;1.35,H20&lt;9.349,D20&gt;=1.15,D20&lt;1.75,F20&gt;=1.5),3.867,IF(AND(D20&lt;2.05,A20&lt;7.05,G20&lt;0.869,D20&gt;=1.75,F20&gt;=1.5),4.9,IF(AND(B20&gt;=3.3,A20&gt;=7.05,G20&lt;0.869,D20&gt;=1.75,F20&gt;=1.5),6.1,IF(AND(G20&lt;0.347,H20&lt;11.218,A20&gt;=4.35,A20&lt;5.05,D20&lt;0.35,F20&lt;1.5),1.4,IF(AND(G20&gt;=0.347,H20&lt;11.218,A20&gt;=4.35,A20&lt;5.05,D20&lt;0.35,F20&lt;1.5),1.5,IF(AND(G20&gt;=0.265,H20&gt;=11.218,A20&gt;=4.35,A20&lt;5.05,D20&lt;0.35,F20&lt;1.5),1.45,IF(AND(A20&gt;=5.4,G20&lt;0.585,H20&gt;=6.089,A20&gt;=5.05,D20&lt;0.35,F20&lt;1.5),1.35,IF(AND(B20&gt;=2.9,D20&gt;=1.35,H20&lt;9.349,D20&gt;=1.15,D20&lt;1.75,F20&gt;=1.5),4.6,IF(AND(D20&gt;=1.35,A20&lt;6.15,H20&gt;=9.349,D20&gt;=1.15,D20&lt;1.75,F20&gt;=1.5),4.54,IF(AND(H20&lt;10.927,A20&gt;=6.15,H20&gt;=9.349,D20&gt;=1.15,D20&lt;1.75,F20&gt;=1.5),4.3,IF(AND(G20&lt;0.512,D20&gt;=2.05,A20&lt;7.05,G20&lt;0.869,D20&gt;=1.75,F20&gt;=1.5),5.533,IF(AND(G20&gt;=0.512,D20&gt;=2.05,A20&lt;7.05,G20&lt;0.869,D20&gt;=1.75,F20&gt;=1.5),5.88,IF(AND(H20&lt;11.551,B20&lt;3.3,A20&gt;=7.05,G20&lt;0.869,D20&gt;=1.75,F20&gt;=1.5),6.3,IF(AND(G20&lt;0.227,G20&lt;0.265,H20&gt;=11.218,A20&gt;=4.35,A20&lt;5.05,D20&lt;0.35,F20&lt;1.5),1.4,IF(AND(G20&gt;=0.227,G20&lt;0.265,H20&gt;=11.218,A20&gt;=4.35,A20&lt;5.05,D20&lt;0.35,F20&lt;1.5),1.26,IF(AND(H20&lt;11.031,A20&lt;5.4,G20&lt;0.585,H20&gt;=6.089,A20&gt;=5.05,D20&lt;0.35,F20&lt;1.5),1.5,IF(AND(H20&gt;=11.031,A20&lt;5.4,G20&lt;0.585,H20&gt;=6.089,A20&gt;=5.05,D20&lt;0.35,F20&lt;1.5),1.4,IF(AND(A20&lt;5.45,B20&lt;2.9,D20&gt;=1.35,H20&lt;9.349,D20&gt;=1.15,D20&lt;1.75,F20&gt;=1.5),4.5,IF(AND(A20&lt;5.9,D20&lt;1.35,A20&lt;6.15,H20&gt;=9.349,D20&gt;=1.15,D20&lt;1.75,F20&gt;=1.5),4.2,IF(AND(A20&gt;=5.9,D20&lt;1.35,A20&lt;6.15,H20&gt;=9.349,D20&gt;=1.15,D20&lt;1.75,F20&gt;=1.5),4,IF(AND(A20&gt;=6.75,H20&gt;=10.927,A20&gt;=6.15,H20&gt;=9.349,D20&gt;=1.15,D20&lt;1.75,F20&gt;=1.5),4.767,IF(AND(B20&lt;2.9,H20&gt;=11.551,B20&lt;3.3,A20&gt;=7.05,G20&lt;0.869,D20&gt;=1.75,F20&gt;=1.5),6.7,IF(AND(B20&gt;=2.9,H20&gt;=11.551,B20&lt;3.3,A20&gt;=7.05,G20&lt;0.869,D20&gt;=1.75,F20&gt;=1.5),6.6,IF(AND(B20&lt;2.45,A20&gt;=5.45,B20&lt;2.9,D20&gt;=1.35,H20&lt;9.349,D20&gt;=1.15,D20&lt;1.75,F20&gt;=1.5),5,IF(AND(B20&gt;=2.45,A20&gt;=5.45,B20&lt;2.9,D20&gt;=1.35,H20&lt;9.349,D20&gt;=1.15,D20&lt;1.75,F20&gt;=1.5),5.1,IF(AND(H20&lt;11.166,A20&lt;6.75,H20&gt;=10.927,A20&gt;=6.15,H20&gt;=9.349,D20&gt;=1.15,D20&lt;1.75,F20&gt;=1.5),4.9,IF(AND(G20&lt;0.228,H20&gt;=11.166,A20&lt;6.75,H20&gt;=10.927,A20&gt;=6.15,H20&gt;=9.349,D20&gt;=1.15,D20&lt;1.75,F20&gt;=1.5),4.7,IF(AND(H20&lt;13.531,G20&gt;=0.228,H20&gt;=11.166,A20&lt;6.75,H20&gt;=10.927,A20&gt;=6.15,H20&gt;=9.349,D20&gt;=1.15,D20&lt;1.75,F20&gt;=1.5),4.4,IF(AND(H20&gt;=13.531,G20&gt;=0.228,H20&gt;=11.166,A20&lt;6.75,H20&gt;=10.927,A20&gt;=6.15,H20&gt;=9.349,D20&gt;=1.15,D20&lt;1.75,F20&gt;=1.5),4.6,"shouldnthappen")))))))))))))))))))))))))))))))))))))))</f>
        <v>1.4</v>
      </c>
      <c r="AR20" s="1" t="n">
        <f aca="false">IF(AND(G20&gt;=0.93,B20&lt;3.65,F20&lt;1.5),1.7,IF(AND(H20&lt;6.542,B20&gt;=3.65,F20&lt;1.5),1.767,IF(AND(A20&gt;=7.05,D20&gt;=1.55,F20&gt;=1.5),6.3,IF(AND(G20&lt;0.123,H20&gt;=6.542,B20&gt;=3.65,F20&lt;1.5),1.367,IF(AND(A20&lt;5.15,A20&lt;5.65,D20&lt;1.55,F20&gt;=1.5),3.15,IF(AND(A20&lt;4.8,G20&gt;=0.447,G20&lt;0.93,B20&lt;3.65,F20&lt;1.5),1.24,IF(AND(A20&gt;=4.8,G20&gt;=0.447,G20&lt;0.93,B20&lt;3.65,F20&lt;1.5),1.4,IF(AND(G20&lt;0.151,G20&gt;=0.123,H20&gt;=6.542,B20&gt;=3.65,F20&lt;1.5),1.7,IF(AND(G20&gt;=0.151,G20&gt;=0.123,H20&gt;=6.542,B20&gt;=3.65,F20&lt;1.5),1.5,IF(AND(D20&gt;=1.45,A20&gt;=5.15,A20&lt;5.65,D20&lt;1.55,F20&gt;=1.5),4.5,IF(AND(B20&lt;2.65,D20&gt;=1.35,A20&gt;=5.65,D20&lt;1.55,F20&gt;=1.5),4.9,IF(AND(G20&lt;0.527,F20&lt;2.5,A20&lt;7.05,D20&gt;=1.55,F20&gt;=1.5),5.075,IF(AND(G20&gt;=0.527,F20&lt;2.5,A20&lt;7.05,D20&gt;=1.55,F20&gt;=1.5),4.7,IF(AND(A20&lt;4.65,G20&lt;0.265,G20&lt;0.447,G20&lt;0.93,B20&lt;3.65,F20&lt;1.5),1.42,IF(AND(G20&lt;0.3,G20&gt;=0.265,G20&lt;0.447,G20&lt;0.93,B20&lt;3.65,F20&lt;1.5),1.6,IF(AND(G20&gt;=0.3,G20&gt;=0.265,G20&lt;0.447,G20&lt;0.93,B20&lt;3.65,F20&lt;1.5),1.4,IF(AND(G20&lt;0.356,D20&lt;1.45,A20&gt;=5.15,A20&lt;5.65,D20&lt;1.55,F20&gt;=1.5),4.125,IF(AND(D20&lt;1.1,A20&lt;6.2,D20&lt;1.35,A20&gt;=5.65,D20&lt;1.55,F20&gt;=1.5),4.1,IF(AND(D20&gt;=1.1,A20&lt;6.2,D20&lt;1.35,A20&gt;=5.65,D20&lt;1.55,F20&gt;=1.5),4.175,IF(AND(H20&gt;=13.433,A20&gt;=6.2,D20&lt;1.35,A20&gt;=5.65,D20&lt;1.55,F20&gt;=1.5),4.6,IF(AND(G20&lt;0.437,B20&gt;=2.65,D20&gt;=1.35,A20&gt;=5.65,D20&lt;1.55,F20&gt;=1.5),4.625,IF(AND(G20&gt;=0.437,B20&gt;=2.65,D20&gt;=1.35,A20&gt;=5.65,D20&lt;1.55,F20&gt;=1.5),4.75,IF(AND(B20&gt;=3.15,H20&lt;11.146,F20&gt;=2.5,A20&lt;7.05,D20&gt;=1.55,F20&gt;=1.5),5.667,IF(AND(B20&lt;2.65,H20&gt;=11.146,F20&gt;=2.5,A20&lt;7.05,D20&gt;=1.55,F20&gt;=1.5),5.8,IF(AND(B20&lt;3.3,A20&gt;=4.65,G20&lt;0.265,G20&lt;0.447,G20&lt;0.93,B20&lt;3.65,F20&lt;1.5),1.32,IF(AND(B20&gt;=3.3,A20&gt;=4.65,G20&lt;0.265,G20&lt;0.447,G20&lt;0.93,B20&lt;3.65,F20&lt;1.5),1.425,IF(AND(B20&lt;2.8,G20&gt;=0.356,D20&lt;1.45,A20&gt;=5.15,A20&lt;5.65,D20&lt;1.55,F20&gt;=1.5),3.86,IF(AND(B20&gt;=2.8,G20&gt;=0.356,D20&lt;1.45,A20&gt;=5.15,A20&lt;5.65,D20&lt;1.55,F20&gt;=1.5),3.6,IF(AND(B20&lt;2.6,H20&lt;13.433,A20&gt;=6.2,D20&lt;1.35,A20&gt;=5.65,D20&lt;1.55,F20&gt;=1.5),4.4,IF(AND(B20&gt;=2.6,H20&lt;13.433,A20&gt;=6.2,D20&lt;1.35,A20&gt;=5.65,D20&lt;1.55,F20&gt;=1.5),4.3,IF(AND(G20&lt;0.151,B20&lt;3.15,H20&lt;11.146,F20&gt;=2.5,A20&lt;7.05,D20&gt;=1.55,F20&gt;=1.5),5.5,IF(AND(H20&lt;15.52,B20&gt;=2.65,H20&gt;=11.146,F20&gt;=2.5,A20&lt;7.05,D20&gt;=1.55,F20&gt;=1.5),5.4,IF(AND(H20&gt;=15.52,B20&gt;=2.65,H20&gt;=11.146,F20&gt;=2.5,A20&lt;7.05,D20&gt;=1.55,F20&gt;=1.5),5.733,IF(AND(H20&lt;10.74,G20&gt;=0.151,B20&lt;3.15,H20&lt;11.146,F20&gt;=2.5,A20&lt;7.05,D20&gt;=1.55,F20&gt;=1.5),5.12,IF(AND(H20&gt;=10.74,G20&gt;=0.151,B20&lt;3.15,H20&lt;11.146,F20&gt;=2.5,A20&lt;7.05,D20&gt;=1.55,F20&gt;=1.5),4.9,"shouldnthappen")))))))))))))))))))))))))))))))))))</f>
        <v>1.4</v>
      </c>
      <c r="AS20" s="1" t="n">
        <f aca="false">IF(AND(F20&gt;=1.5,A20&lt;5.55),4.18,IF(AND(F20&gt;=2.5,B20&lt;2.75,A20&gt;=5.55),5.38,IF(AND(G20&gt;=0.587,B20&lt;3.75,F20&lt;1.5,A20&lt;5.55),1.48,IF(AND(H20&lt;6.51,B20&gt;=3.75,F20&lt;1.5,A20&lt;5.55),1.9,IF(AND(H20&gt;=6.51,B20&gt;=3.75,F20&lt;1.5,A20&lt;5.55),1.425,IF(AND(G20&gt;=0.868,F20&lt;2.5,B20&lt;2.75,A20&gt;=5.55),4.65,IF(AND(F20&lt;1.5,D20&lt;1.55,B20&gt;=2.75,A20&gt;=5.55),1.7,IF(AND(G20&gt;=0.857,D20&gt;=1.55,B20&gt;=2.75,A20&gt;=5.55),5.033,IF(AND(G20&gt;=0.518,G20&lt;0.587,B20&lt;3.75,F20&lt;1.5,A20&lt;5.55),1,IF(AND(D20&lt;1.05,G20&lt;0.868,F20&lt;2.5,B20&lt;2.75,A20&gt;=5.55),3.5,IF(AND(G20&lt;0.404,D20&gt;=1.05,G20&lt;0.868,F20&lt;2.5,B20&lt;2.75,A20&gt;=5.55),4.2,IF(AND(G20&gt;=0.404,D20&gt;=1.05,G20&lt;0.868,F20&lt;2.5,B20&lt;2.75,A20&gt;=5.55),3.94,IF(AND(F20&lt;2.5,B20&lt;2.95,F20&gt;=1.5,D20&lt;1.55,B20&gt;=2.75,A20&gt;=5.55),4.68,IF(AND(F20&gt;=2.5,B20&lt;2.95,F20&gt;=1.5,D20&lt;1.55,B20&gt;=2.75,A20&gt;=5.55),5.1,IF(AND(H20&lt;10.883,B20&gt;=2.95,F20&gt;=1.5,D20&lt;1.55,B20&gt;=2.75,A20&gt;=5.55),4.15,IF(AND(H20&gt;=10.883,B20&gt;=2.95,F20&gt;=1.5,D20&lt;1.55,B20&gt;=2.75,A20&gt;=5.55),4.5,IF(AND(H20&gt;=14.1,D20&lt;2.05,G20&lt;0.857,D20&gt;=1.55,B20&gt;=2.75,A20&gt;=5.55),6.6,IF(AND(G20&lt;0.063,B20&lt;3.15,G20&lt;0.518,G20&lt;0.587,B20&lt;3.75,F20&lt;1.5,A20&lt;5.55),1.4,IF(AND(G20&gt;=0.063,B20&lt;3.15,G20&lt;0.518,G20&lt;0.587,B20&lt;3.75,F20&lt;1.5,A20&lt;5.55),1.5,IF(AND(H20&gt;=10.563,B20&gt;=3.15,G20&lt;0.518,G20&lt;0.587,B20&lt;3.75,F20&lt;1.5,A20&lt;5.55),1.325,IF(AND(B20&lt;2.95,H20&lt;14.1,D20&lt;2.05,G20&lt;0.857,D20&gt;=1.55,B20&gt;=2.75,A20&gt;=5.55),6.125,IF(AND(A20&lt;6.65,G20&lt;0.364,D20&gt;=2.05,G20&lt;0.857,D20&gt;=1.55,B20&gt;=2.75,A20&gt;=5.55),5.45,IF(AND(G20&gt;=0.774,G20&gt;=0.364,D20&gt;=2.05,G20&lt;0.857,D20&gt;=1.55,B20&gt;=2.75,A20&gt;=5.55),5.4,IF(AND(H20&gt;=9.279,H20&lt;10.563,B20&gt;=3.15,G20&lt;0.518,G20&lt;0.587,B20&lt;3.75,F20&lt;1.5,A20&lt;5.55),1.475,IF(AND(D20&lt;1.65,B20&gt;=2.95,H20&lt;14.1,D20&lt;2.05,G20&lt;0.857,D20&gt;=1.55,B20&gt;=2.75,A20&gt;=5.55),5.8,IF(AND(B20&lt;3.15,A20&gt;=6.65,G20&lt;0.364,D20&gt;=2.05,G20&lt;0.857,D20&gt;=1.55,B20&gt;=2.75,A20&gt;=5.55),5.3,IF(AND(B20&gt;=3.15,A20&gt;=6.65,G20&lt;0.364,D20&gt;=2.05,G20&lt;0.857,D20&gt;=1.55,B20&gt;=2.75,A20&gt;=5.55),5.7,IF(AND(A20&gt;=6.75,G20&lt;0.774,G20&gt;=0.364,D20&gt;=2.05,G20&lt;0.857,D20&gt;=1.55,B20&gt;=2.75,A20&gt;=5.55),5.9,IF(AND(G20&lt;0.417,H20&lt;9.279,H20&lt;10.563,B20&gt;=3.15,G20&lt;0.518,G20&lt;0.587,B20&lt;3.75,F20&lt;1.5,A20&lt;5.55),1.4,IF(AND(G20&gt;=0.417,H20&lt;9.279,H20&lt;10.563,B20&gt;=3.15,G20&lt;0.518,G20&lt;0.587,B20&lt;3.75,F20&lt;1.5,A20&lt;5.55),1.3,IF(AND(A20&lt;6.3,D20&gt;=1.65,B20&gt;=2.95,H20&lt;14.1,D20&lt;2.05,G20&lt;0.857,D20&gt;=1.55,B20&gt;=2.75,A20&gt;=5.55),4.9,IF(AND(A20&gt;=6.3,D20&gt;=1.65,B20&gt;=2.95,H20&lt;14.1,D20&lt;2.05,G20&lt;0.857,D20&gt;=1.55,B20&gt;=2.75,A20&gt;=5.55),5.3,IF(AND(G20&gt;=0.657,A20&lt;6.75,G20&lt;0.774,G20&gt;=0.364,D20&gt;=2.05,G20&lt;0.857,D20&gt;=1.55,B20&gt;=2.75,A20&gt;=5.55),6,IF(AND(B20&lt;3.2,G20&lt;0.657,A20&lt;6.75,G20&lt;0.774,G20&gt;=0.364,D20&gt;=2.05,G20&lt;0.857,D20&gt;=1.55,B20&gt;=2.75,A20&gt;=5.55),5.6,IF(AND(B20&gt;=3.2,G20&lt;0.657,A20&lt;6.75,G20&lt;0.774,G20&gt;=0.364,D20&gt;=2.05,G20&lt;0.857,D20&gt;=1.55,B20&gt;=2.75,A20&gt;=5.55),5.65,"shouldnthappen")))))))))))))))))))))))))))))))))))</f>
        <v>1.325</v>
      </c>
      <c r="AT20" s="1" t="n">
        <f aca="false">IF(AND(H20&gt;=16.284,A20&gt;=5.55),6.533,IF(AND(G20&gt;=0.52,A20&lt;4.85,A20&lt;5.55),1.05,IF(AND(G20&lt;0.227,G20&lt;0.52,A20&lt;4.85,A20&lt;5.55),1.4,IF(AND(G20&gt;=0.227,G20&lt;0.52,A20&lt;4.85,A20&lt;5.55),1.3,IF(AND(D20&gt;=0.45,F20&lt;1.5,A20&gt;=4.85,A20&lt;5.55),1.667,IF(AND(B20&gt;=2.75,F20&gt;=1.5,A20&gt;=4.85,A20&lt;5.55),4.5,IF(AND(F20&lt;2.5,B20&gt;=3.15,H20&lt;16.284,A20&gt;=5.55),4.7,IF(AND(G20&gt;=0.934,D20&lt;0.45,F20&lt;1.5,A20&gt;=4.85,A20&lt;5.55),1.7,IF(AND(D20&gt;=1.2,B20&lt;2.75,F20&gt;=1.5,A20&gt;=4.85,A20&lt;5.55),4.25,IF(AND(G20&gt;=0.774,F20&gt;=2.5,B20&gt;=3.15,H20&lt;16.284,A20&gt;=5.55),5.4,IF(AND(B20&lt;3.1,G20&lt;0.934,D20&lt;0.45,F20&lt;1.5,A20&gt;=4.85,A20&lt;5.55),1.6,IF(AND(D20&lt;1.05,D20&lt;1.2,B20&lt;2.75,F20&gt;=1.5,A20&gt;=4.85,A20&lt;5.55),3.433,IF(AND(D20&gt;=1.05,D20&lt;1.2,B20&lt;2.75,F20&gt;=1.5,A20&gt;=4.85,A20&lt;5.55),3.267,IF(AND(H20&lt;8.486,D20&lt;1.35,F20&lt;2.5,B20&lt;3.15,H20&lt;16.284,A20&gt;=5.55),3.85,IF(AND(D20&gt;=1.55,D20&gt;=1.35,F20&lt;2.5,B20&lt;3.15,H20&lt;16.284,A20&gt;=5.55),5.1,IF(AND(H20&lt;10.464,A20&lt;6.35,F20&gt;=2.5,B20&lt;3.15,H20&lt;16.284,A20&gt;=5.55),5.08,IF(AND(H20&gt;=10.464,A20&lt;6.35,F20&gt;=2.5,B20&lt;3.15,H20&lt;16.284,A20&gt;=5.55),4.9,IF(AND(D20&lt;1.85,A20&gt;=6.35,F20&gt;=2.5,B20&lt;3.15,H20&lt;16.284,A20&gt;=5.55),5.8,IF(AND(H20&gt;=10.393,G20&lt;0.774,F20&gt;=2.5,B20&gt;=3.15,H20&lt;16.284,A20&gt;=5.55),5.425,IF(AND(B20&lt;2.6,H20&gt;=8.486,D20&lt;1.35,F20&lt;2.5,B20&lt;3.15,H20&lt;16.284,A20&gt;=5.55),3.9,IF(AND(G20&gt;=0.567,D20&lt;1.55,D20&gt;=1.35,F20&lt;2.5,B20&lt;3.15,H20&lt;16.284,A20&gt;=5.55),4.4,IF(AND(B20&lt;3.25,H20&lt;10.393,G20&lt;0.774,F20&gt;=2.5,B20&gt;=3.15,H20&lt;16.284,A20&gt;=5.55),5.7,IF(AND(B20&gt;=3.25,H20&lt;10.393,G20&lt;0.774,F20&gt;=2.5,B20&gt;=3.15,H20&lt;16.284,A20&gt;=5.55),5.98,IF(AND(G20&lt;0.079,G20&lt;0.338,B20&gt;=3.1,G20&lt;0.934,D20&lt;0.45,F20&lt;1.5,A20&gt;=4.85,A20&lt;5.55),1.425,IF(AND(B20&lt;3.35,G20&gt;=0.338,B20&gt;=3.1,G20&lt;0.934,D20&lt;0.45,F20&lt;1.5,A20&gt;=4.85,A20&lt;5.55),1.4,IF(AND(G20&lt;0.404,B20&gt;=2.6,H20&gt;=8.486,D20&lt;1.35,F20&lt;2.5,B20&lt;3.15,H20&lt;16.284,A20&gt;=5.55),4.3,IF(AND(G20&gt;=0.404,B20&gt;=2.6,H20&gt;=8.486,D20&lt;1.35,F20&lt;2.5,B20&lt;3.15,H20&lt;16.284,A20&gt;=5.55),4.025,IF(AND(B20&gt;=3.05,G20&lt;0.567,D20&lt;1.55,D20&gt;=1.35,F20&lt;2.5,B20&lt;3.15,H20&lt;16.284,A20&gt;=5.55),4.7,IF(AND(A20&lt;6.45,H20&lt;10.667,D20&gt;=1.85,A20&gt;=6.35,F20&gt;=2.5,B20&lt;3.15,H20&lt;16.284,A20&gt;=5.55),5.3,IF(AND(A20&gt;=6.45,H20&lt;10.667,D20&gt;=1.85,A20&gt;=6.35,F20&gt;=2.5,B20&lt;3.15,H20&lt;16.284,A20&gt;=5.55),5.167,IF(AND(B20&lt;2.95,H20&gt;=10.667,D20&gt;=1.85,A20&gt;=6.35,F20&gt;=2.5,B20&lt;3.15,H20&lt;16.284,A20&gt;=5.55),5.6,IF(AND(B20&gt;=2.95,H20&gt;=10.667,D20&gt;=1.85,A20&gt;=6.35,F20&gt;=2.5,B20&lt;3.15,H20&lt;16.284,A20&gt;=5.55),5.5,IF(AND(H20&lt;10.325,G20&gt;=0.079,G20&lt;0.338,B20&gt;=3.1,G20&lt;0.934,D20&lt;0.45,F20&lt;1.5,A20&gt;=4.85,A20&lt;5.55),1.5,IF(AND(G20&lt;0.385,B20&gt;=3.35,G20&gt;=0.338,B20&gt;=3.1,G20&lt;0.934,D20&lt;0.45,F20&lt;1.5,A20&gt;=4.85,A20&lt;5.55),1.5,IF(AND(G20&gt;=0.385,B20&gt;=3.35,G20&gt;=0.338,B20&gt;=3.1,G20&lt;0.934,D20&lt;0.45,F20&lt;1.5,A20&gt;=4.85,A20&lt;5.55),1.42,IF(AND(B20&lt;2.5,B20&lt;3.05,G20&lt;0.567,D20&lt;1.55,D20&gt;=1.35,F20&lt;2.5,B20&lt;3.15,H20&lt;16.284,A20&gt;=5.55),4.5,IF(AND(B20&gt;=2.5,B20&lt;3.05,G20&lt;0.567,D20&lt;1.55,D20&gt;=1.35,F20&lt;2.5,B20&lt;3.15,H20&lt;16.284,A20&gt;=5.55),4.56,IF(AND(H20&lt;12.506,H20&gt;=10.325,G20&gt;=0.079,G20&lt;0.338,B20&gt;=3.1,G20&lt;0.934,D20&lt;0.45,F20&lt;1.5,A20&gt;=4.85,A20&lt;5.55),1.2,IF(AND(H20&gt;=12.506,H20&gt;=10.325,G20&gt;=0.079,G20&lt;0.338,B20&gt;=3.1,G20&lt;0.934,D20&lt;0.45,F20&lt;1.5,A20&gt;=4.85,A20&lt;5.55),1.3,"shouldnthappen")))))))))))))))))))))))))))))))))))))))</f>
        <v>1.42</v>
      </c>
      <c r="AU20" s="1" t="n">
        <f aca="false">IF(AND(G20&gt;=0.52,B20&lt;3.05,F20&lt;1.5),1.1,IF(AND(G20&lt;0.35,G20&lt;0.52,B20&lt;3.05,F20&lt;1.5),1.4,IF(AND(G20&gt;=0.35,G20&lt;0.52,B20&lt;3.05,F20&lt;1.5),1.3,IF(AND(G20&gt;=0.227,G20&lt;0.347,B20&gt;=3.05,F20&lt;1.5),1.32,IF(AND(H20&lt;6.417,G20&gt;=0.347,B20&gt;=3.05,F20&lt;1.5),1.7,IF(AND(A20&gt;=7.25,A20&gt;=6.6,F20&gt;=2.5,F20&gt;=1.5),6.35,IF(AND(G20&lt;0.11,G20&lt;0.227,G20&lt;0.347,B20&gt;=3.05,F20&lt;1.5),1.333,IF(AND(H20&lt;9.441,H20&gt;=6.417,G20&gt;=0.347,B20&gt;=3.05,F20&lt;1.5),1.425,IF(AND(B20&lt;2.75,G20&lt;0.451,H20&lt;10.266,F20&lt;2.5,F20&gt;=1.5),4,IF(AND(B20&gt;=2.75,G20&lt;0.451,H20&lt;10.266,F20&lt;2.5,F20&gt;=1.5),4.433,IF(AND(G20&gt;=0.865,G20&gt;=0.451,H20&lt;10.266,F20&lt;2.5,F20&gt;=1.5),4.2,IF(AND(B20&lt;2.45,H20&lt;13.665,H20&gt;=10.266,F20&lt;2.5,F20&gt;=1.5),3.7,IF(AND(G20&lt;0.302,H20&gt;=13.665,H20&gt;=10.266,F20&lt;2.5,F20&gt;=1.5),5,IF(AND(B20&lt;2.9,A20&lt;6.1,A20&lt;6.6,F20&gt;=2.5,F20&gt;=1.5),5.06,IF(AND(B20&gt;=2.9,A20&lt;6.1,A20&lt;6.6,F20&gt;=2.5,F20&gt;=1.5),4.8,IF(AND(B20&lt;3.05,A20&gt;=6.1,A20&lt;6.6,F20&gt;=2.5,F20&gt;=1.5),5.6,IF(AND(B20&gt;=3.05,A20&gt;=6.1,A20&lt;6.6,F20&gt;=2.5,F20&gt;=1.5),5.267,IF(AND(H20&gt;=14.564,A20&lt;7.25,A20&gt;=6.6,F20&gt;=2.5,F20&gt;=1.5),5.6,IF(AND(H20&gt;=14.309,G20&gt;=0.11,G20&lt;0.227,G20&lt;0.347,B20&gt;=3.05,F20&lt;1.5),1.7,IF(AND(D20&lt;0.4,H20&gt;=9.441,H20&gt;=6.417,G20&gt;=0.347,B20&gt;=3.05,F20&lt;1.5),1.5,IF(AND(D20&gt;=0.4,H20&gt;=9.441,H20&gt;=6.417,G20&gt;=0.347,B20&gt;=3.05,F20&lt;1.5),1.633,IF(AND(A20&lt;5.35,G20&lt;0.865,G20&gt;=0.451,H20&lt;10.266,F20&lt;2.5,F20&gt;=1.5),3.15,IF(AND(D20&lt;1.45,G20&gt;=0.302,H20&gt;=13.665,H20&gt;=10.266,F20&lt;2.5,F20&gt;=1.5),4.74,IF(AND(D20&gt;=1.45,G20&gt;=0.302,H20&gt;=13.665,H20&gt;=10.266,F20&lt;2.5,F20&gt;=1.5),4.567,IF(AND(H20&lt;8.836,H20&lt;14.564,A20&lt;7.25,A20&gt;=6.6,F20&gt;=2.5,F20&gt;=1.5),5.7,IF(AND(H20&gt;=8.836,H20&lt;14.564,A20&lt;7.25,A20&gt;=6.6,F20&gt;=2.5,F20&gt;=1.5),5.9,IF(AND(H20&lt;11.53,H20&lt;14.309,G20&gt;=0.11,G20&lt;0.227,G20&lt;0.347,B20&gt;=3.05,F20&lt;1.5),1.5,IF(AND(H20&gt;=11.53,H20&lt;14.309,G20&gt;=0.11,G20&lt;0.227,G20&lt;0.347,B20&gt;=3.05,F20&lt;1.5),1.467,IF(AND(H20&lt;9.386,A20&gt;=5.35,G20&lt;0.865,G20&gt;=0.451,H20&lt;10.266,F20&lt;2.5,F20&gt;=1.5),3.56,IF(AND(H20&gt;=9.386,A20&gt;=5.35,G20&lt;0.865,G20&gt;=0.451,H20&lt;10.266,F20&lt;2.5,F20&gt;=1.5),4.2,IF(AND(H20&lt;11.036,D20&lt;1.45,B20&gt;=2.45,H20&lt;13.665,H20&gt;=10.266,F20&lt;2.5,F20&gt;=1.5),4.45,IF(AND(H20&gt;=11.036,D20&lt;1.45,B20&gt;=2.45,H20&lt;13.665,H20&gt;=10.266,F20&lt;2.5,F20&gt;=1.5),4.1,IF(AND(G20&gt;=0.585,D20&gt;=1.45,B20&gt;=2.45,H20&lt;13.665,H20&gt;=10.266,F20&lt;2.5,F20&gt;=1.5),4.9,IF(AND(H20&lt;11.743,G20&lt;0.585,D20&gt;=1.45,B20&gt;=2.45,H20&lt;13.665,H20&gt;=10.266,F20&lt;2.5,F20&gt;=1.5),4.7,IF(AND(H20&gt;=11.743,G20&lt;0.585,D20&gt;=1.45,B20&gt;=2.45,H20&lt;13.665,H20&gt;=10.266,F20&lt;2.5,F20&gt;=1.5),4.5,"shouldnthappen")))))))))))))))))))))))))))))))))))</f>
        <v>1.5</v>
      </c>
      <c r="AV20" s="1" t="n">
        <f aca="false">IF(AND(G20&gt;=0.356,F20&gt;=1.5,A20&lt;5.75),3.52,IF(AND(A20&lt;7.25,A20&gt;=7.1,A20&gt;=5.75),5.875,IF(AND(A20&gt;=7.25,A20&gt;=7.1,A20&gt;=5.75),6.5,IF(AND(D20&gt;=0.35,G20&gt;=0.586,F20&lt;1.5,A20&lt;5.75),1.8,IF(AND(D20&lt;1.4,G20&lt;0.356,F20&gt;=1.5,A20&lt;5.75),4.2,IF(AND(D20&gt;=1.4,G20&lt;0.356,F20&gt;=1.5,A20&lt;5.75),4.5,IF(AND(H20&gt;=11.218,A20&lt;5.05,G20&lt;0.586,F20&lt;1.5,A20&lt;5.75),1.225,IF(AND(G20&gt;=0.253,A20&gt;=5.05,G20&lt;0.586,F20&lt;1.5,A20&lt;5.75),1.3,IF(AND(B20&gt;=3.75,D20&lt;0.35,G20&gt;=0.586,F20&lt;1.5,A20&lt;5.75),1.567,IF(AND(B20&lt;2.85,D20&lt;1.35,D20&lt;1.65,A20&lt;7.1,A20&gt;=5.75),4.26,IF(AND(B20&gt;=2.85,D20&lt;1.35,D20&lt;1.65,A20&lt;7.1,A20&gt;=5.75),4.45,IF(AND(A20&lt;6.05,H20&lt;12.921,D20&gt;=1.65,A20&lt;7.1,A20&gt;=5.75),5.1,IF(AND(H20&gt;=15.338,H20&gt;=12.921,D20&gt;=1.65,A20&lt;7.1,A20&gt;=5.75),5.55,IF(AND(G20&lt;0.418,H20&lt;11.218,A20&lt;5.05,G20&lt;0.586,F20&lt;1.5,A20&lt;5.75),1.42,IF(AND(G20&gt;=0.418,H20&lt;11.218,A20&lt;5.05,G20&lt;0.586,F20&lt;1.5,A20&lt;5.75),1.3,IF(AND(H20&gt;=13.321,G20&lt;0.253,A20&gt;=5.05,G20&lt;0.586,F20&lt;1.5,A20&lt;5.75),1.7,IF(AND(H20&lt;6.089,B20&lt;3.75,D20&lt;0.35,G20&gt;=0.586,F20&lt;1.5,A20&lt;5.75),1.7,IF(AND(H20&gt;=6.089,B20&lt;3.75,D20&lt;0.35,G20&gt;=0.586,F20&lt;1.5,A20&lt;5.75),1.5,IF(AND(B20&lt;2.9,D20&lt;1.45,D20&gt;=1.35,D20&lt;1.65,A20&lt;7.1,A20&gt;=5.75),4.8,IF(AND(B20&gt;=2.9,D20&lt;1.45,D20&gt;=1.35,D20&lt;1.65,A20&lt;7.1,A20&gt;=5.75),4.475,IF(AND(B20&lt;2.5,D20&gt;=1.45,D20&gt;=1.35,D20&lt;1.65,A20&lt;7.1,A20&gt;=5.75),4.5,IF(AND(H20&lt;8.884,A20&gt;=6.05,H20&lt;12.921,D20&gt;=1.65,A20&lt;7.1,A20&gt;=5.75),5.4,IF(AND(A20&lt;6.3,H20&lt;15.338,H20&gt;=12.921,D20&gt;=1.65,A20&lt;7.1,A20&gt;=5.75),4.967,IF(AND(A20&gt;=6.3,H20&lt;15.338,H20&gt;=12.921,D20&gt;=1.65,A20&lt;7.1,A20&gt;=5.75),5.133,IF(AND(H20&lt;10.826,H20&lt;13.321,G20&lt;0.253,A20&gt;=5.05,G20&lt;0.586,F20&lt;1.5,A20&lt;5.75),1.5,IF(AND(H20&gt;=10.826,H20&lt;13.321,G20&lt;0.253,A20&gt;=5.05,G20&lt;0.586,F20&lt;1.5,A20&lt;5.75),1.4,IF(AND(H20&lt;7.47,B20&gt;=2.5,D20&gt;=1.45,D20&gt;=1.35,D20&lt;1.65,A20&lt;7.1,A20&gt;=5.75),5.1,IF(AND(H20&gt;=7.47,B20&gt;=2.5,D20&gt;=1.45,D20&gt;=1.35,D20&lt;1.65,A20&lt;7.1,A20&gt;=5.75),4.725,IF(AND(H20&lt;9.637,H20&gt;=8.884,A20&gt;=6.05,H20&lt;12.921,D20&gt;=1.65,A20&lt;7.1,A20&gt;=5.75),5.9,IF(AND(B20&lt;2.6,H20&gt;=9.637,H20&gt;=8.884,A20&gt;=6.05,H20&lt;12.921,D20&gt;=1.65,A20&lt;7.1,A20&gt;=5.75),5.8,IF(AND(B20&lt;2.75,B20&gt;=2.6,H20&gt;=9.637,H20&gt;=8.884,A20&gt;=6.05,H20&lt;12.921,D20&gt;=1.65,A20&lt;7.1,A20&gt;=5.75),5.3,IF(AND(D20&lt;2.25,B20&gt;=2.75,B20&gt;=2.6,H20&gt;=9.637,H20&gt;=8.884,A20&gt;=6.05,H20&lt;12.921,D20&gt;=1.65,A20&lt;7.1,A20&gt;=5.75),5.6,IF(AND(D20&gt;=2.25,B20&gt;=2.75,B20&gt;=2.6,H20&gt;=9.637,H20&gt;=8.884,A20&gt;=6.05,H20&lt;12.921,D20&gt;=1.65,A20&lt;7.1,A20&gt;=5.75),5.5,"shouldnthappen")))))))))))))))))))))))))))))))))</f>
        <v>1.3</v>
      </c>
      <c r="AW20" s="1" t="n">
        <f aca="false">IF(AND(G20&gt;=0.905,F20&lt;1.5),1.767,IF(AND(H20&gt;=16.674,F20&gt;=1.5),6.55,IF(AND(A20&lt;4.35,H20&lt;14.344,G20&lt;0.905,F20&lt;1.5),1.1,IF(AND(B20&lt;3.65,H20&gt;=14.344,G20&lt;0.905,F20&lt;1.5),1.5,IF(AND(B20&gt;=3.65,H20&gt;=14.344,G20&lt;0.905,F20&lt;1.5),1.65,IF(AND(B20&lt;2.6,F20&gt;=2.5,H20&lt;16.674,F20&gt;=1.5),4.5,IF(AND(D20&gt;=0.45,A20&gt;=4.35,H20&lt;14.344,G20&lt;0.905,F20&lt;1.5),1.65,IF(AND(D20&lt;1.15,A20&lt;5.9,F20&lt;2.5,H20&lt;16.674,F20&gt;=1.5),3.56,IF(AND(B20&lt;2.75,A20&gt;=5.9,F20&lt;2.5,H20&lt;16.674,F20&gt;=1.5),5,IF(AND(H20&lt;13.531,B20&gt;=2.75,A20&gt;=5.9,F20&lt;2.5,H20&lt;16.674,F20&gt;=1.5),4.333,IF(AND(B20&lt;3.2,G20&gt;=0.669,B20&gt;=2.6,F20&gt;=2.5,H20&lt;16.674,F20&gt;=1.5),5.08,IF(AND(B20&gt;=3.2,G20&gt;=0.669,B20&gt;=2.6,F20&gt;=2.5,H20&lt;16.674,F20&gt;=1.5),5.4,IF(AND(B20&lt;3.15,A20&lt;5.05,D20&lt;0.45,A20&gt;=4.35,H20&lt;14.344,G20&lt;0.905,F20&lt;1.5),1.45,IF(AND(A20&gt;=5.55,A20&gt;=5.05,D20&lt;0.45,A20&gt;=4.35,H20&lt;14.344,G20&lt;0.905,F20&lt;1.5),1.5,IF(AND(A20&lt;5.55,A20&lt;5.65,D20&gt;=1.15,A20&lt;5.9,F20&lt;2.5,H20&lt;16.674,F20&gt;=1.5),3.95,IF(AND(A20&gt;=5.55,A20&lt;5.65,D20&gt;=1.15,A20&lt;5.9,F20&lt;2.5,H20&lt;16.674,F20&gt;=1.5),3.82,IF(AND(G20&lt;0.39,A20&gt;=5.65,D20&gt;=1.15,A20&lt;5.9,F20&lt;2.5,H20&lt;16.674,F20&gt;=1.5),4.35,IF(AND(G20&gt;=0.39,A20&gt;=5.65,D20&gt;=1.15,A20&lt;5.9,F20&lt;2.5,H20&lt;16.674,F20&gt;=1.5),3.95,IF(AND(G20&lt;0.466,H20&gt;=13.531,B20&gt;=2.75,A20&gt;=5.9,F20&lt;2.5,H20&lt;16.674,F20&gt;=1.5),4.8,IF(AND(G20&gt;=0.466,H20&gt;=13.531,B20&gt;=2.75,A20&gt;=5.9,F20&lt;2.5,H20&lt;16.674,F20&gt;=1.5),4.7,IF(AND(H20&lt;10.144,D20&lt;2.05,G20&lt;0.669,B20&gt;=2.6,F20&gt;=2.5,H20&lt;16.674,F20&gt;=1.5),5.3,IF(AND(H20&gt;=10.144,D20&lt;2.05,G20&lt;0.669,B20&gt;=2.6,F20&gt;=2.5,H20&lt;16.674,F20&gt;=1.5),5.133,IF(AND(D20&gt;=2.45,D20&gt;=2.05,G20&lt;0.669,B20&gt;=2.6,F20&gt;=2.5,H20&lt;16.674,F20&gt;=1.5),5.9,IF(AND(B20&lt;3.25,B20&gt;=3.15,A20&lt;5.05,D20&lt;0.45,A20&gt;=4.35,H20&lt;14.344,G20&lt;0.905,F20&lt;1.5),1.2,IF(AND(B20&gt;=3.25,B20&gt;=3.15,A20&lt;5.05,D20&lt;0.45,A20&gt;=4.35,H20&lt;14.344,G20&lt;0.905,F20&lt;1.5),1.36,IF(AND(B20&gt;=3.8,A20&lt;5.55,A20&gt;=5.05,D20&lt;0.45,A20&gt;=4.35,H20&lt;14.344,G20&lt;0.905,F20&lt;1.5),1.3,IF(AND(G20&lt;0.05,B20&lt;3.8,A20&lt;5.55,A20&gt;=5.05,D20&lt;0.45,A20&gt;=4.35,H20&lt;14.344,G20&lt;0.905,F20&lt;1.5),1.4,IF(AND(G20&lt;0.107,G20&lt;0.395,D20&lt;2.45,D20&gt;=2.05,G20&lt;0.669,B20&gt;=2.6,F20&gt;=2.5,H20&lt;16.674,F20&gt;=1.5),5.667,IF(AND(G20&lt;0.537,G20&gt;=0.395,D20&lt;2.45,D20&gt;=2.05,G20&lt;0.669,B20&gt;=2.6,F20&gt;=2.5,H20&lt;16.674,F20&gt;=1.5),5.6,IF(AND(G20&gt;=0.537,G20&gt;=0.395,D20&lt;2.45,D20&gt;=2.05,G20&lt;0.669,B20&gt;=2.6,F20&gt;=2.5,H20&lt;16.674,F20&gt;=1.5),5.775,IF(AND(B20&lt;3.6,G20&gt;=0.05,B20&lt;3.8,A20&lt;5.55,A20&gt;=5.05,D20&lt;0.45,A20&gt;=4.35,H20&lt;14.344,G20&lt;0.905,F20&lt;1.5),1.475,IF(AND(B20&gt;=3.6,G20&gt;=0.05,B20&lt;3.8,A20&lt;5.55,A20&gt;=5.05,D20&lt;0.45,A20&gt;=4.35,H20&lt;14.344,G20&lt;0.905,F20&lt;1.5),1.5,IF(AND(G20&lt;0.312,G20&gt;=0.107,G20&lt;0.395,D20&lt;2.45,D20&gt;=2.05,G20&lt;0.669,B20&gt;=2.6,F20&gt;=2.5,H20&lt;16.674,F20&gt;=1.5),5.18,IF(AND(G20&gt;=0.312,G20&gt;=0.107,G20&lt;0.395,D20&lt;2.45,D20&gt;=2.05,G20&lt;0.669,B20&gt;=2.6,F20&gt;=2.5,H20&lt;16.674,F20&gt;=1.5),5.4,"shouldnthappen"))))))))))))))))))))))))))))))))))</f>
        <v>1.475</v>
      </c>
      <c r="AX20" s="1" t="n">
        <f aca="false">IF(AND(D20&gt;=1.3,B20&gt;=3.45),6.25,IF(AND(B20&lt;2.75,A20&lt;5.25,B20&lt;3.45),3.9,IF(AND(D20&lt;0.25,D20&lt;1.3,B20&gt;=3.45),1.16,IF(AND(A20&gt;=5.05,B20&gt;=2.75,A20&lt;5.25,B20&lt;3.45),1.7,IF(AND(D20&lt;0.7,F20&lt;2.5,A20&gt;=5.25,B20&lt;3.45),1.5,IF(AND(H20&gt;=16.284,F20&gt;=2.5,A20&gt;=5.25,B20&lt;3.45),6.6,IF(AND(G20&lt;0.123,D20&gt;=0.25,D20&lt;1.3,B20&gt;=3.45),1.3,IF(AND(A20&lt;4.5,A20&lt;5.05,B20&gt;=2.75,A20&lt;5.25,B20&lt;3.45),1.3,IF(AND(A20&lt;5.05,G20&gt;=0.123,D20&gt;=0.25,D20&lt;1.3,B20&gt;=3.45),1.6,IF(AND(B20&lt;3.15,A20&gt;=4.5,A20&lt;5.05,B20&gt;=2.75,A20&lt;5.25,B20&lt;3.45),1.54,IF(AND(B20&gt;=3.15,A20&gt;=4.5,A20&lt;5.05,B20&gt;=2.75,A20&lt;5.25,B20&lt;3.45),1.35,IF(AND(D20&gt;=1.4,A20&lt;5.9,D20&gt;=0.7,F20&lt;2.5,A20&gt;=5.25,B20&lt;3.45),4.5,IF(AND(D20&gt;=1.55,A20&gt;=5.9,D20&gt;=0.7,F20&lt;2.5,A20&gt;=5.25,B20&lt;3.45),4.95,IF(AND(G20&gt;=0.682,D20&gt;=2.05,H20&lt;16.284,F20&gt;=2.5,A20&gt;=5.25,B20&lt;3.45),5.26,IF(AND(A20&lt;5.4,A20&gt;=5.05,G20&gt;=0.123,D20&gt;=0.25,D20&lt;1.3,B20&gt;=3.45),1.64,IF(AND(A20&gt;=5.4,A20&gt;=5.05,G20&gt;=0.123,D20&gt;=0.25,D20&lt;1.3,B20&gt;=3.45),1.6,IF(AND(G20&lt;0.372,D20&lt;1.4,A20&lt;5.9,D20&gt;=0.7,F20&lt;2.5,A20&gt;=5.25,B20&lt;3.45),4.175,IF(AND(D20&lt;1.35,D20&lt;1.55,A20&gt;=5.9,D20&gt;=0.7,F20&lt;2.5,A20&gt;=5.25,B20&lt;3.45),4.2,IF(AND(B20&lt;2.35,G20&lt;0.596,D20&lt;2.05,H20&lt;16.284,F20&gt;=2.5,A20&gt;=5.25,B20&lt;3.45),5,IF(AND(G20&gt;=0.888,G20&gt;=0.596,D20&lt;2.05,H20&lt;16.284,F20&gt;=2.5,A20&gt;=5.25,B20&lt;3.45),4.8,IF(AND(A20&gt;=6.85,G20&lt;0.682,D20&gt;=2.05,H20&lt;16.284,F20&gt;=2.5,A20&gt;=5.25,B20&lt;3.45),5.4,IF(AND(A20&gt;=5.75,G20&gt;=0.372,D20&lt;1.4,A20&lt;5.9,D20&gt;=0.7,F20&lt;2.5,A20&gt;=5.25,B20&lt;3.45),3.933,IF(AND(A20&gt;=6.75,D20&gt;=1.35,D20&lt;1.55,A20&gt;=5.9,D20&gt;=0.7,F20&lt;2.5,A20&gt;=5.25,B20&lt;3.45),4.8,IF(AND(H20&lt;11.084,B20&gt;=2.35,G20&lt;0.596,D20&lt;2.05,H20&lt;16.284,F20&gt;=2.5,A20&gt;=5.25,B20&lt;3.45),5.3,IF(AND(H20&lt;8.435,G20&lt;0.888,G20&gt;=0.596,D20&lt;2.05,H20&lt;16.284,F20&gt;=2.5,A20&gt;=5.25,B20&lt;3.45),5.1,IF(AND(H20&gt;=8.435,G20&lt;0.888,G20&gt;=0.596,D20&lt;2.05,H20&lt;16.284,F20&gt;=2.5,A20&gt;=5.25,B20&lt;3.45),4.94,IF(AND(B20&lt;3.15,A20&lt;6.85,G20&lt;0.682,D20&gt;=2.05,H20&lt;16.284,F20&gt;=2.5,A20&gt;=5.25,B20&lt;3.45),5.6,IF(AND(B20&gt;=3.15,A20&lt;6.85,G20&lt;0.682,D20&gt;=2.05,H20&lt;16.284,F20&gt;=2.5,A20&gt;=5.25,B20&lt;3.45),5.74,IF(AND(G20&lt;0.572,A20&lt;5.75,G20&gt;=0.372,D20&lt;1.4,A20&lt;5.9,D20&gt;=0.7,F20&lt;2.5,A20&gt;=5.25,B20&lt;3.45),3.7,IF(AND(D20&lt;1.45,A20&lt;6.75,D20&gt;=1.35,D20&lt;1.55,A20&gt;=5.9,D20&gt;=0.7,F20&lt;2.5,A20&gt;=5.25,B20&lt;3.45),4.46,IF(AND(D20&gt;=1.45,A20&lt;6.75,D20&gt;=1.35,D20&lt;1.55,A20&gt;=5.9,D20&gt;=0.7,F20&lt;2.5,A20&gt;=5.25,B20&lt;3.45),4.567,IF(AND(H20&lt;12.532,H20&gt;=11.084,B20&gt;=2.35,G20&lt;0.596,D20&lt;2.05,H20&lt;16.284,F20&gt;=2.5,A20&gt;=5.25,B20&lt;3.45),5.8,IF(AND(H20&gt;=12.532,H20&gt;=11.084,B20&gt;=2.35,G20&lt;0.596,D20&lt;2.05,H20&lt;16.284,F20&gt;=2.5,A20&gt;=5.25,B20&lt;3.45),5.667,IF(AND(A20&gt;=5.65,G20&gt;=0.572,A20&lt;5.75,G20&gt;=0.372,D20&lt;1.4,A20&lt;5.9,D20&gt;=0.7,F20&lt;2.5,A20&gt;=5.25,B20&lt;3.45),4.2,IF(AND(G20&lt;0.862,A20&lt;5.65,G20&gt;=0.572,A20&lt;5.75,G20&gt;=0.372,D20&lt;1.4,A20&lt;5.9,D20&gt;=0.7,F20&lt;2.5,A20&gt;=5.25,B20&lt;3.45),3.9,IF(AND(G20&gt;=0.862,A20&lt;5.65,G20&gt;=0.572,A20&lt;5.75,G20&gt;=0.372,D20&lt;1.4,A20&lt;5.9,D20&gt;=0.7,F20&lt;2.5,A20&gt;=5.25,B20&lt;3.45),4,"shouldnthappen"))))))))))))))))))))))))))))))))))))</f>
        <v>1.64</v>
      </c>
      <c r="AY20" s="1" t="n">
        <f aca="false">IF(AND(H20&gt;=8.233,D20&gt;=0.8,A20&lt;5.55),3.525,IF(AND(B20&lt;2.9,H20&gt;=15.534,A20&gt;=5.55),4.8,IF(AND(H20&gt;=12.259,A20&lt;4.75,D20&lt;0.8,A20&lt;5.55),1.25,IF(AND(B20&gt;=3.85,A20&gt;=4.75,D20&lt;0.8,A20&lt;5.55),1.425,IF(AND(D20&lt;1.55,H20&lt;8.233,D20&gt;=0.8,A20&lt;5.55),3.975,IF(AND(D20&gt;=1.55,H20&lt;8.233,D20&gt;=0.8,A20&lt;5.55),4.5,IF(AND(D20&lt;0.65,D20&lt;1.7,H20&lt;15.534,A20&gt;=5.55),1.7,IF(AND(A20&gt;=7.05,D20&gt;=1.7,H20&lt;15.534,A20&gt;=5.55),6.3,IF(AND(B20&gt;=3.35,B20&gt;=2.9,H20&gt;=15.534,A20&gt;=5.55),5.4,IF(AND(B20&lt;3.1,H20&lt;12.259,A20&lt;4.75,D20&lt;0.8,A20&lt;5.55),1.367,IF(AND(B20&gt;=3.1,H20&lt;12.259,A20&lt;4.75,D20&lt;0.8,A20&lt;5.55),1.4,IF(AND(G20&gt;=0.905,B20&lt;3.85,A20&gt;=4.75,D20&lt;0.8,A20&lt;5.55),1.9,IF(AND(H20&lt;15.681,B20&lt;3.35,B20&gt;=2.9,H20&gt;=15.534,A20&gt;=5.55),5.8,IF(AND(H20&gt;=15.681,B20&lt;3.35,B20&gt;=2.9,H20&gt;=15.534,A20&gt;=5.55),5.7,IF(AND(H20&gt;=14.877,G20&lt;0.905,B20&lt;3.85,A20&gt;=4.75,D20&lt;0.8,A20&lt;5.55),1.3,IF(AND(D20&gt;=1.25,B20&lt;2.65,D20&gt;=0.65,D20&lt;1.7,H20&lt;15.534,A20&gt;=5.55),4.433,IF(AND(G20&gt;=0.622,B20&lt;3.15,A20&lt;7.05,D20&gt;=1.7,H20&lt;15.534,A20&gt;=5.55),5.08,IF(AND(H20&gt;=13.42,B20&gt;=3.15,A20&lt;7.05,D20&gt;=1.7,H20&lt;15.534,A20&gt;=5.55),5.1,IF(AND(G20&lt;0.265,H20&lt;14.877,G20&lt;0.905,B20&lt;3.85,A20&gt;=4.75,D20&lt;0.8,A20&lt;5.55),1.2,IF(AND(A20&lt;5.75,D20&lt;1.25,B20&lt;2.65,D20&gt;=0.65,D20&lt;1.7,H20&lt;15.534,A20&gt;=5.55),3.7,IF(AND(A20&gt;=5.75,D20&lt;1.25,B20&lt;2.65,D20&gt;=0.65,D20&lt;1.7,H20&lt;15.534,A20&gt;=5.55),4,IF(AND(G20&gt;=0.652,D20&lt;1.35,B20&gt;=2.65,D20&gt;=0.65,D20&lt;1.7,H20&lt;15.534,A20&gt;=5.55),3.6,IF(AND(H20&lt;7.47,D20&gt;=1.35,B20&gt;=2.65,D20&gt;=0.65,D20&lt;1.7,H20&lt;15.534,A20&gt;=5.55),5.1,IF(AND(H20&lt;10.914,G20&lt;0.622,B20&lt;3.15,A20&lt;7.05,D20&gt;=1.7,H20&lt;15.534,A20&gt;=5.55),5.36,IF(AND(H20&gt;=10.914,G20&lt;0.622,B20&lt;3.15,A20&lt;7.05,D20&gt;=1.7,H20&lt;15.534,A20&gt;=5.55),5.64,IF(AND(G20&gt;=0.657,H20&lt;13.42,B20&gt;=3.15,A20&lt;7.05,D20&gt;=1.7,H20&lt;15.534,A20&gt;=5.55),6,IF(AND(G20&gt;=0.782,G20&gt;=0.265,H20&lt;14.877,G20&lt;0.905,B20&lt;3.85,A20&gt;=4.75,D20&lt;0.8,A20&lt;5.55),1.48,IF(AND(H20&lt;11.286,G20&lt;0.652,D20&lt;1.35,B20&gt;=2.65,D20&gt;=0.65,D20&lt;1.7,H20&lt;15.534,A20&gt;=5.55),4.24,IF(AND(H20&gt;=11.286,G20&lt;0.652,D20&lt;1.35,B20&gt;=2.65,D20&gt;=0.65,D20&lt;1.7,H20&lt;15.534,A20&gt;=5.55),4.05,IF(AND(G20&lt;0.413,H20&gt;=7.47,D20&gt;=1.35,B20&gt;=2.65,D20&gt;=0.65,D20&lt;1.7,H20&lt;15.534,A20&gt;=5.55),5.1,IF(AND(H20&lt;11.325,G20&lt;0.657,H20&lt;13.42,B20&gt;=3.15,A20&lt;7.05,D20&gt;=1.7,H20&lt;15.534,A20&gt;=5.55),5.8,IF(AND(H20&gt;=11.325,G20&lt;0.657,H20&lt;13.42,B20&gt;=3.15,A20&lt;7.05,D20&gt;=1.7,H20&lt;15.534,A20&gt;=5.55),5.6,IF(AND(D20&gt;=0.35,G20&lt;0.782,G20&gt;=0.265,H20&lt;14.877,G20&lt;0.905,B20&lt;3.85,A20&gt;=4.75,D20&lt;0.8,A20&lt;5.55),1.633,IF(AND(B20&lt;2.85,G20&gt;=0.413,H20&gt;=7.47,D20&gt;=1.35,B20&gt;=2.65,D20&gt;=0.65,D20&lt;1.7,H20&lt;15.534,A20&gt;=5.55),4.6,IF(AND(D20&lt;0.15,D20&lt;0.35,G20&lt;0.782,G20&gt;=0.265,H20&lt;14.877,G20&lt;0.905,B20&lt;3.85,A20&gt;=4.75,D20&lt;0.8,A20&lt;5.55),1.5,IF(AND(D20&gt;=0.15,D20&lt;0.35,G20&lt;0.782,G20&gt;=0.265,H20&lt;14.877,G20&lt;0.905,B20&lt;3.85,A20&gt;=4.75,D20&lt;0.8,A20&lt;5.55),1.543,IF(AND(A20&gt;=6.8,B20&gt;=2.85,G20&gt;=0.413,H20&gt;=7.47,D20&gt;=1.35,B20&gt;=2.65,D20&gt;=0.65,D20&lt;1.7,H20&lt;15.534,A20&gt;=5.55),4.9,IF(AND(H20&lt;13.531,A20&lt;6.8,B20&gt;=2.85,G20&gt;=0.413,H20&gt;=7.47,D20&gt;=1.35,B20&gt;=2.65,D20&gt;=0.65,D20&lt;1.7,H20&lt;15.534,A20&gt;=5.55),4.5,IF(AND(H20&gt;=13.531,A20&lt;6.8,B20&gt;=2.85,G20&gt;=0.413,H20&gt;=7.47,D20&gt;=1.35,B20&gt;=2.65,D20&gt;=0.65,D20&lt;1.7,H20&lt;15.534,A20&gt;=5.55),4.7,"shouldnthappen")))))))))))))))))))))))))))))))))))))))</f>
        <v>1.543</v>
      </c>
      <c r="AZ20" s="1" t="n">
        <f aca="false">IF(AND(H20&gt;=15.371,B20&gt;=3.35),5.4,IF(AND(G20&gt;=0.851,H20&gt;=15.244,B20&lt;3.35),4.75,IF(AND(F20&gt;=2,H20&lt;15.371,B20&gt;=3.35),5.6,IF(AND(B20&lt;2.75,A20&lt;5.15,H20&lt;15.244,B20&lt;3.35),3.42,IF(AND(A20&gt;=7.25,G20&lt;0.851,H20&gt;=15.244,B20&lt;3.35),6.6,IF(AND(A20&lt;4.45,B20&gt;=2.75,A20&lt;5.15,H20&lt;15.244,B20&lt;3.35),1.1,IF(AND(G20&lt;0.527,A20&lt;7.25,G20&lt;0.851,H20&gt;=15.244,B20&lt;3.35),5.08,IF(AND(G20&gt;=0.527,A20&lt;7.25,G20&lt;0.851,H20&gt;=15.244,B20&lt;3.35),5.8,IF(AND(D20&gt;=0.35,B20&lt;3.7,F20&lt;2,H20&lt;15.371,B20&gt;=3.35),1.55,IF(AND(H20&lt;6.542,B20&gt;=3.7,F20&lt;2,H20&lt;15.371,B20&gt;=3.35),1.9,IF(AND(B20&lt;3.25,A20&gt;=4.45,B20&gt;=2.75,A20&lt;5.15,H20&lt;15.244,B20&lt;3.35),1.46,IF(AND(B20&gt;=3.25,A20&gt;=4.45,B20&gt;=2.75,A20&lt;5.15,H20&lt;15.244,B20&lt;3.35),1.7,IF(AND(H20&lt;13.654,B20&gt;=2.95,D20&lt;1.45,A20&gt;=5.15,H20&lt;15.244,B20&lt;3.35),4.3,IF(AND(H20&gt;=13.654,B20&gt;=2.95,D20&lt;1.45,A20&gt;=5.15,H20&lt;15.244,B20&lt;3.35),4.625,IF(AND(F20&gt;=2.5,D20&lt;1.75,D20&gt;=1.45,A20&gt;=5.15,H20&lt;15.244,B20&lt;3.35),5.3,IF(AND(G20&gt;=0.853,D20&gt;=1.75,D20&gt;=1.45,A20&gt;=5.15,H20&lt;15.244,B20&lt;3.35),5.15,IF(AND(D20&gt;=0.25,D20&lt;0.35,B20&lt;3.7,F20&lt;2,H20&lt;15.371,B20&gt;=3.35),1.3,IF(AND(B20&lt;3.85,H20&gt;=6.542,B20&gt;=3.7,F20&lt;2,H20&lt;15.371,B20&gt;=3.35),1.633,IF(AND(H20&lt;7.02,H20&lt;10.688,B20&lt;2.95,D20&lt;1.45,A20&gt;=5.15,H20&lt;15.244,B20&lt;3.35),3.98,IF(AND(G20&lt;0.338,H20&gt;=10.688,B20&lt;2.95,D20&lt;1.45,A20&gt;=5.15,H20&lt;15.244,B20&lt;3.35),4.22,IF(AND(G20&gt;=0.338,H20&gt;=10.688,B20&lt;2.95,D20&lt;1.45,A20&gt;=5.15,H20&lt;15.244,B20&lt;3.35),3.9,IF(AND(B20&lt;2.75,F20&lt;2.5,D20&lt;1.75,D20&gt;=1.45,A20&gt;=5.15,H20&lt;15.244,B20&lt;3.35),5.1,IF(AND(B20&gt;=2.75,F20&lt;2.5,D20&lt;1.75,D20&gt;=1.45,A20&gt;=5.15,H20&lt;15.244,B20&lt;3.35),4.74,IF(AND(A20&gt;=7,G20&lt;0.853,D20&gt;=1.75,D20&gt;=1.45,A20&gt;=5.15,H20&lt;15.244,B20&lt;3.35),6.5,IF(AND(G20&gt;=0.934,D20&lt;0.25,D20&lt;0.35,B20&lt;3.7,F20&lt;2,H20&lt;15.371,B20&gt;=3.35),1.7,IF(AND(D20&lt;0.25,B20&gt;=3.85,H20&gt;=6.542,B20&gt;=3.7,F20&lt;2,H20&lt;15.371,B20&gt;=3.35),1.5,IF(AND(D20&gt;=0.25,B20&gt;=3.85,H20&gt;=6.542,B20&gt;=3.7,F20&lt;2,H20&lt;15.371,B20&gt;=3.35),1.4,IF(AND(B20&lt;2.5,H20&gt;=7.02,H20&lt;10.688,B20&lt;2.95,D20&lt;1.45,A20&gt;=5.15,H20&lt;15.244,B20&lt;3.35),3.8,IF(AND(G20&gt;=0.74,A20&lt;7,G20&lt;0.853,D20&gt;=1.75,D20&gt;=1.45,A20&gt;=5.15,H20&lt;15.244,B20&lt;3.35),6,IF(AND(G20&gt;=0.61,G20&lt;0.934,D20&lt;0.25,D20&lt;0.35,B20&lt;3.7,F20&lt;2,H20&lt;15.371,B20&gt;=3.35),1.5,IF(AND(D20&lt;1.15,B20&gt;=2.5,H20&gt;=7.02,H20&lt;10.688,B20&lt;2.95,D20&lt;1.45,A20&gt;=5.15,H20&lt;15.244,B20&lt;3.35),3.5,IF(AND(D20&gt;=1.15,B20&gt;=2.5,H20&gt;=7.02,H20&lt;10.688,B20&lt;2.95,D20&lt;1.45,A20&gt;=5.15,H20&lt;15.244,B20&lt;3.35),3.6,IF(AND(G20&gt;=0.626,G20&lt;0.74,A20&lt;7,G20&lt;0.853,D20&gt;=1.75,D20&gt;=1.45,A20&gt;=5.15,H20&lt;15.244,B20&lt;3.35),4.9,IF(AND(H20&lt;13.641,G20&lt;0.61,G20&lt;0.934,D20&lt;0.25,D20&lt;0.35,B20&lt;3.7,F20&lt;2,H20&lt;15.371,B20&gt;=3.35),1.425,IF(AND(H20&gt;=13.641,G20&lt;0.61,G20&lt;0.934,D20&lt;0.25,D20&lt;0.35,B20&lt;3.7,F20&lt;2,H20&lt;15.371,B20&gt;=3.35),1.3,IF(AND(B20&lt;3.05,G20&lt;0.626,G20&lt;0.74,A20&lt;7,G20&lt;0.853,D20&gt;=1.75,D20&gt;=1.45,A20&gt;=5.15,H20&lt;15.244,B20&lt;3.35),5.475,IF(AND(B20&gt;=3.05,G20&lt;0.626,G20&lt;0.74,A20&lt;7,G20&lt;0.853,D20&gt;=1.75,D20&gt;=1.45,A20&gt;=5.15,H20&lt;15.244,B20&lt;3.35),5.633,"shouldnthappen")))))))))))))))))))))))))))))))))))))</f>
        <v>1.3</v>
      </c>
      <c r="BA20" s="1" t="n">
        <f aca="false">IF(AND(F20&gt;=2,B20&gt;=3.4),6.1,IF(AND(B20&lt;2.75,A20&lt;5.15,B20&lt;3.4),3.225,IF(AND(G20&gt;=0.821,F20&lt;2,B20&gt;=3.4),1.9,IF(AND(B20&gt;=3.2,B20&gt;=2.75,A20&lt;5.15,B20&lt;3.4),1.7,IF(AND(A20&lt;4.8,G20&lt;0.821,F20&lt;2,B20&gt;=3.4),1,IF(AND(G20&gt;=0.446,B20&lt;3.2,B20&gt;=2.75,A20&lt;5.15,B20&lt;3.4),1.1,IF(AND(G20&lt;0.356,D20&lt;1.45,A20&lt;6.25,A20&gt;=5.15,B20&lt;3.4),4.32,IF(AND(G20&lt;0.591,D20&gt;=1.45,A20&lt;6.25,A20&gt;=5.15,B20&lt;3.4),4.6,IF(AND(D20&lt;1.75,G20&lt;0.597,A20&gt;=6.25,A20&gt;=5.15,B20&lt;3.4),4.86,IF(AND(H20&gt;=16.472,G20&gt;=0.597,A20&gt;=6.25,A20&gt;=5.15,B20&lt;3.4),6.6,IF(AND(G20&lt;0.063,G20&lt;0.446,B20&lt;3.2,B20&gt;=2.75,A20&lt;5.15,B20&lt;3.4),1.4,IF(AND(A20&gt;=5.95,G20&gt;=0.356,D20&lt;1.45,A20&lt;6.25,A20&gt;=5.15,B20&lt;3.4),4.6,IF(AND(B20&gt;=2.9,G20&gt;=0.591,D20&gt;=1.45,A20&lt;6.25,A20&gt;=5.15,B20&lt;3.4),4.867,IF(AND(D20&gt;=2.4,H20&lt;16.472,G20&gt;=0.597,A20&gt;=6.25,A20&gt;=5.15,B20&lt;3.4),6,IF(AND(A20&lt;5.45,B20&gt;=3.85,A20&gt;=4.8,G20&lt;0.821,F20&lt;2,B20&gt;=3.4),1.3,IF(AND(A20&gt;=5.45,B20&gt;=3.85,A20&gt;=4.8,G20&lt;0.821,F20&lt;2,B20&gt;=3.4),1.45,IF(AND(H20&lt;14.273,G20&gt;=0.063,G20&lt;0.446,B20&lt;3.2,B20&gt;=2.75,A20&lt;5.15,B20&lt;3.4),1.5,IF(AND(H20&gt;=14.273,G20&gt;=0.063,G20&lt;0.446,B20&lt;3.2,B20&gt;=2.75,A20&lt;5.15,B20&lt;3.4),1.6,IF(AND(G20&gt;=0.572,A20&lt;5.95,G20&gt;=0.356,D20&lt;1.45,A20&lt;6.25,A20&gt;=5.15,B20&lt;3.4),3.9,IF(AND(G20&lt;0.827,B20&lt;2.9,G20&gt;=0.591,D20&gt;=1.45,A20&lt;6.25,A20&gt;=5.15,B20&lt;3.4),4.9,IF(AND(G20&gt;=0.827,B20&lt;2.9,G20&gt;=0.591,D20&gt;=1.45,A20&lt;6.25,A20&gt;=5.15,B20&lt;3.4),5.1,IF(AND(A20&gt;=7.2,B20&lt;3.05,D20&gt;=1.75,G20&lt;0.597,A20&gt;=6.25,A20&gt;=5.15,B20&lt;3.4),6.7,IF(AND(G20&lt;0.353,B20&gt;=3.05,D20&gt;=1.75,G20&lt;0.597,A20&gt;=6.25,A20&gt;=5.15,B20&lt;3.4),5.22,IF(AND(G20&gt;=0.353,B20&gt;=3.05,D20&gt;=1.75,G20&lt;0.597,A20&gt;=6.25,A20&gt;=5.15,B20&lt;3.4),5.65,IF(AND(A20&lt;6.55,D20&lt;2.4,H20&lt;16.472,G20&gt;=0.597,A20&gt;=6.25,A20&gt;=5.15,B20&lt;3.4),5.033,IF(AND(H20&lt;12.719,G20&lt;0.385,B20&lt;3.85,A20&gt;=4.8,G20&lt;0.821,F20&lt;2,B20&gt;=3.4),1.54,IF(AND(H20&gt;=12.719,G20&lt;0.385,B20&lt;3.85,A20&gt;=4.8,G20&lt;0.821,F20&lt;2,B20&gt;=3.4),1.3,IF(AND(B20&lt;3.6,G20&gt;=0.385,B20&lt;3.85,A20&gt;=4.8,G20&lt;0.821,F20&lt;2,B20&gt;=3.4),1.325,IF(AND(B20&gt;=3.6,G20&gt;=0.385,B20&lt;3.85,A20&gt;=4.8,G20&lt;0.821,F20&lt;2,B20&gt;=3.4),1.55,IF(AND(D20&lt;1.05,G20&lt;0.572,A20&lt;5.95,G20&gt;=0.356,D20&lt;1.45,A20&lt;6.25,A20&gt;=5.15,B20&lt;3.4),3.633,IF(AND(D20&gt;=2.15,A20&lt;7.2,B20&lt;3.05,D20&gt;=1.75,G20&lt;0.597,A20&gt;=6.25,A20&gt;=5.15,B20&lt;3.4),5.667,IF(AND(H20&lt;13.094,A20&gt;=6.55,D20&lt;2.4,H20&lt;16.472,G20&gt;=0.597,A20&gt;=6.25,A20&gt;=5.15,B20&lt;3.4),5.2,IF(AND(D20&lt;1.15,D20&gt;=1.05,G20&lt;0.572,A20&lt;5.95,G20&gt;=0.356,D20&lt;1.45,A20&lt;6.25,A20&gt;=5.15,B20&lt;3.4),3.8,IF(AND(D20&gt;=1.15,D20&gt;=1.05,G20&lt;0.572,A20&lt;5.95,G20&gt;=0.356,D20&lt;1.45,A20&lt;6.25,A20&gt;=5.15,B20&lt;3.4),3.9,IF(AND(G20&gt;=0.487,D20&lt;2.15,A20&lt;7.2,B20&lt;3.05,D20&gt;=1.75,G20&lt;0.597,A20&gt;=6.25,A20&gt;=5.15,B20&lt;3.4),5.8,IF(AND(A20&lt;6.8,H20&gt;=13.094,A20&gt;=6.55,D20&lt;2.4,H20&lt;16.472,G20&gt;=0.597,A20&gt;=6.25,A20&gt;=5.15,B20&lt;3.4),4.52,IF(AND(A20&gt;=6.8,H20&gt;=13.094,A20&gt;=6.55,D20&lt;2.4,H20&lt;16.472,G20&gt;=0.597,A20&gt;=6.25,A20&gt;=5.15,B20&lt;3.4),4.75,IF(AND(B20&lt;2.95,G20&lt;0.487,D20&lt;2.15,A20&lt;7.2,B20&lt;3.05,D20&gt;=1.75,G20&lt;0.597,A20&gt;=6.25,A20&gt;=5.15,B20&lt;3.4),5.6,IF(AND(B20&gt;=2.95,G20&lt;0.487,D20&lt;2.15,A20&lt;7.2,B20&lt;3.05,D20&gt;=1.75,G20&lt;0.597,A20&gt;=6.25,A20&gt;=5.15,B20&lt;3.4),5.5,"shouldnthappen")))))))))))))))))))))))))))))))))))))))</f>
        <v>1.325</v>
      </c>
      <c r="BB20" s="1" t="n">
        <f aca="false">IF(AND(A20&lt;4.35,B20&lt;3.25,F20&lt;1.5),1.1,IF(AND(H20&lt;14.005,A20&gt;=4.35,B20&lt;3.25,F20&lt;1.5),1.3,IF(AND(H20&gt;=14.005,A20&gt;=4.35,B20&lt;3.25,F20&lt;1.5),1.6,IF(AND(G20&gt;=0.905,A20&lt;5.15,B20&gt;=3.25,F20&lt;1.5),1.9,IF(AND(B20&lt;3.45,A20&gt;=5.15,B20&gt;=3.25,F20&lt;1.5),1.6,IF(AND(F20&gt;=2.5,D20&gt;=1.35,D20&lt;1.75,F20&gt;=1.5),4.867,IF(AND(A20&gt;=7.05,D20&gt;=2.05,D20&gt;=1.75,F20&gt;=1.5),6.35,IF(AND(D20&gt;=0.4,G20&lt;0.905,A20&lt;5.15,B20&gt;=3.25,F20&lt;1.5),1.65,IF(AND(B20&lt;3.6,B20&gt;=3.45,A20&gt;=5.15,B20&gt;=3.25,F20&lt;1.5),1.35,IF(AND(H20&lt;6.808,H20&lt;9.386,D20&lt;1.35,D20&lt;1.75,F20&gt;=1.5),4.05,IF(AND(H20&gt;=6.808,H20&lt;9.386,D20&lt;1.35,D20&lt;1.75,F20&gt;=1.5),3.46,IF(AND(B20&lt;2.45,F20&lt;2.5,D20&gt;=1.35,D20&lt;1.75,F20&gt;=1.5),4.5,IF(AND(H20&gt;=13.115,D20&lt;1.95,D20&lt;2.05,D20&gt;=1.75,F20&gt;=1.5),4.85,IF(AND(G20&lt;0.196,D20&gt;=1.95,D20&lt;2.05,D20&gt;=1.75,F20&gt;=1.5),6.7,IF(AND(G20&gt;=0.196,D20&gt;=1.95,D20&lt;2.05,D20&gt;=1.75,F20&gt;=1.5),5.12,IF(AND(H20&lt;10.925,D20&lt;0.4,G20&lt;0.905,A20&lt;5.15,B20&gt;=3.25,F20&lt;1.5),1.4,IF(AND(H20&gt;=10.925,D20&lt;0.4,G20&lt;0.905,A20&lt;5.15,B20&gt;=3.25,F20&lt;1.5),1.45,IF(AND(H20&lt;14.096,B20&gt;=3.6,B20&gt;=3.45,A20&gt;=5.15,B20&gt;=3.25,F20&lt;1.5),1.42,IF(AND(H20&gt;=14.096,B20&gt;=3.6,B20&gt;=3.45,A20&gt;=5.15,B20&gt;=3.25,F20&lt;1.5),1.7,IF(AND(B20&lt;2.45,D20&lt;1.15,H20&gt;=9.386,D20&lt;1.35,D20&lt;1.75,F20&gt;=1.5),3.6,IF(AND(B20&gt;=2.45,D20&lt;1.15,H20&gt;=9.386,D20&lt;1.35,D20&lt;1.75,F20&gt;=1.5),3.9,IF(AND(G20&lt;0.246,D20&gt;=1.15,H20&gt;=9.386,D20&lt;1.35,D20&lt;1.75,F20&gt;=1.5),4.4,IF(AND(B20&lt;2.75,B20&gt;=2.45,F20&lt;2.5,D20&gt;=1.35,D20&lt;1.75,F20&gt;=1.5),5.1,IF(AND(H20&lt;11.084,H20&lt;13.115,D20&lt;1.95,D20&lt;2.05,D20&gt;=1.75,F20&gt;=1.5),5.35,IF(AND(H20&gt;=11.084,H20&lt;13.115,D20&lt;1.95,D20&lt;2.05,D20&gt;=1.75,F20&gt;=1.5),5.7,IF(AND(H20&lt;15.52,D20&lt;2.25,A20&lt;7.05,D20&gt;=2.05,D20&gt;=1.75,F20&gt;=1.5),5.45,IF(AND(H20&gt;=15.52,D20&lt;2.25,A20&lt;7.05,D20&gt;=2.05,D20&gt;=1.75,F20&gt;=1.5),5.725,IF(AND(G20&gt;=0.775,D20&gt;=2.25,A20&lt;7.05,D20&gt;=2.05,D20&gt;=1.75,F20&gt;=1.5),5.2,IF(AND(D20&lt;1.25,G20&gt;=0.246,D20&gt;=1.15,H20&gt;=9.386,D20&lt;1.35,D20&lt;1.75,F20&gt;=1.5),4.05,IF(AND(A20&lt;5.85,B20&gt;=2.75,B20&gt;=2.45,F20&lt;2.5,D20&gt;=1.35,D20&lt;1.75,F20&gt;=1.5),4.5,IF(AND(B20&lt;3.3,G20&lt;0.775,D20&gt;=2.25,A20&lt;7.05,D20&gt;=2.05,D20&gt;=1.75,F20&gt;=1.5),5.64,IF(AND(B20&gt;=3.3,G20&lt;0.775,D20&gt;=2.25,A20&lt;7.05,D20&gt;=2.05,D20&gt;=1.75,F20&gt;=1.5),5.6,IF(AND(A20&lt;5.9,D20&gt;=1.25,G20&gt;=0.246,D20&gt;=1.15,H20&gt;=9.386,D20&lt;1.35,D20&lt;1.75,F20&gt;=1.5),4.2,IF(AND(A20&gt;=5.9,D20&gt;=1.25,G20&gt;=0.246,D20&gt;=1.15,H20&gt;=9.386,D20&lt;1.35,D20&lt;1.75,F20&gt;=1.5),4,IF(AND(G20&gt;=0.437,A20&gt;=5.85,B20&gt;=2.75,B20&gt;=2.45,F20&lt;2.5,D20&gt;=1.35,D20&lt;1.75,F20&gt;=1.5),4.75,IF(AND(H20&lt;9.446,G20&lt;0.437,A20&gt;=5.85,B20&gt;=2.75,B20&gt;=2.45,F20&lt;2.5,D20&gt;=1.35,D20&lt;1.75,F20&gt;=1.5),4.6,IF(AND(H20&gt;=9.446,G20&lt;0.437,A20&gt;=5.85,B20&gt;=2.75,B20&gt;=2.45,F20&lt;2.5,D20&gt;=1.35,D20&lt;1.75,F20&gt;=1.5),4.7,"shouldnthappen")))))))))))))))))))))))))))))))))))))</f>
        <v>1.45</v>
      </c>
      <c r="BC20" s="1" t="n">
        <f aca="false">IF(AND(G20&gt;=0.905,F20&lt;1.5),1.65,IF(AND(D20&gt;=0.45,G20&lt;0.905,F20&lt;1.5),1.65,IF(AND(A20&lt;5.15,D20&lt;1.55,F20&gt;=1.5),3.225,IF(AND(F20&gt;=2.5,A20&gt;=5.15,D20&lt;1.55,F20&gt;=1.5),5.05,IF(AND(H20&lt;5.767,A20&lt;7.05,D20&gt;=1.55,F20&gt;=1.5),4.5,IF(AND(D20&lt;1.7,A20&gt;=7.05,D20&gt;=1.55,F20&gt;=1.5),5.8,IF(AND(A20&gt;=5.3,G20&lt;0.207,D20&lt;0.45,G20&lt;0.905,F20&lt;1.5),1.3,IF(AND(D20&gt;=0.35,G20&gt;=0.207,D20&lt;0.45,G20&lt;0.905,F20&lt;1.5),1.5,IF(AND(G20&lt;0.155,D20&gt;=1.7,A20&gt;=7.05,D20&gt;=1.55,F20&gt;=1.5),6.7,IF(AND(G20&gt;=0.155,D20&gt;=1.7,A20&gt;=7.05,D20&gt;=1.55,F20&gt;=1.5),6.34,IF(AND(G20&lt;0.05,A20&lt;5.3,G20&lt;0.207,D20&lt;0.45,G20&lt;0.905,F20&lt;1.5),1.4,IF(AND(G20&gt;=0.05,A20&lt;5.3,G20&lt;0.207,D20&lt;0.45,G20&lt;0.905,F20&lt;1.5),1.5,IF(AND(A20&lt;4.5,D20&lt;0.35,G20&gt;=0.207,D20&lt;0.45,G20&lt;0.905,F20&lt;1.5),1.3,IF(AND(G20&lt;0.308,A20&lt;6.2,F20&lt;2.5,A20&gt;=5.15,D20&lt;1.55,F20&gt;=1.5),4.5,IF(AND(D20&lt;1.35,A20&gt;=6.2,F20&lt;2.5,A20&gt;=5.15,D20&lt;1.55,F20&gt;=1.5),4.367,IF(AND(D20&lt;1.85,A20&lt;6.15,H20&gt;=5.767,A20&lt;7.05,D20&gt;=1.55,F20&gt;=1.5),4.933,IF(AND(G20&gt;=0.558,A20&gt;=4.5,D20&lt;0.35,G20&gt;=0.207,D20&lt;0.45,G20&lt;0.905,F20&lt;1.5),1.5,IF(AND(H20&gt;=13.383,G20&gt;=0.308,A20&lt;6.2,F20&lt;2.5,A20&gt;=5.15,D20&lt;1.55,F20&gt;=1.5),4.7,IF(AND(H20&gt;=12.206,D20&gt;=1.35,A20&gt;=6.2,F20&lt;2.5,A20&gt;=5.15,D20&lt;1.55,F20&gt;=1.5),4.575,IF(AND(A20&lt;5.7,D20&gt;=1.85,A20&lt;6.15,H20&gt;=5.767,A20&lt;7.05,D20&gt;=1.55,F20&gt;=1.5),4.9,IF(AND(A20&gt;=5.7,D20&gt;=1.85,A20&lt;6.15,H20&gt;=5.767,A20&lt;7.05,D20&gt;=1.55,F20&gt;=1.5),5.1,IF(AND(G20&lt;0.079,G20&lt;0.364,A20&gt;=6.15,H20&gt;=5.767,A20&lt;7.05,D20&gt;=1.55,F20&gt;=1.5),5.6,IF(AND(G20&gt;=0.079,G20&lt;0.364,A20&gt;=6.15,H20&gt;=5.767,A20&lt;7.05,D20&gt;=1.55,F20&gt;=1.5),5.25,IF(AND(G20&gt;=0.447,G20&lt;0.558,A20&gt;=4.5,D20&lt;0.35,G20&gt;=0.207,D20&lt;0.45,G20&lt;0.905,F20&lt;1.5),1.3,IF(AND(B20&gt;=2.95,H20&lt;13.383,G20&gt;=0.308,A20&lt;6.2,F20&lt;2.5,A20&gt;=5.15,D20&lt;1.55,F20&gt;=1.5),4.6,IF(AND(B20&lt;2.65,H20&lt;12.206,D20&gt;=1.35,A20&gt;=6.2,F20&lt;2.5,A20&gt;=5.15,D20&lt;1.55,F20&gt;=1.5),4.9,IF(AND(D20&lt;2.45,A20&lt;6.6,G20&gt;=0.364,A20&gt;=6.15,H20&gt;=5.767,A20&lt;7.05,D20&gt;=1.55,F20&gt;=1.5),5.6,IF(AND(D20&gt;=2.45,A20&lt;6.6,G20&gt;=0.364,A20&gt;=6.15,H20&gt;=5.767,A20&lt;7.05,D20&gt;=1.55,F20&gt;=1.5),6,IF(AND(H20&lt;12.921,A20&gt;=6.6,G20&gt;=0.364,A20&gt;=6.15,H20&gt;=5.767,A20&lt;7.05,D20&gt;=1.55,F20&gt;=1.5),5.725,IF(AND(H20&gt;=12.921,A20&gt;=6.6,G20&gt;=0.364,A20&gt;=6.15,H20&gt;=5.767,A20&lt;7.05,D20&gt;=1.55,F20&gt;=1.5),5.367,IF(AND(B20&lt;3.15,G20&lt;0.447,G20&lt;0.558,A20&gt;=4.5,D20&lt;0.35,G20&gt;=0.207,D20&lt;0.45,G20&lt;0.905,F20&lt;1.5),1.5,IF(AND(B20&gt;=3.15,G20&lt;0.447,G20&lt;0.558,A20&gt;=4.5,D20&lt;0.35,G20&gt;=0.207,D20&lt;0.45,G20&lt;0.905,F20&lt;1.5),1.36,IF(AND(B20&gt;=2.85,B20&lt;2.95,H20&lt;13.383,G20&gt;=0.308,A20&lt;6.2,F20&lt;2.5,A20&gt;=5.15,D20&lt;1.55,F20&gt;=1.5),3.6,IF(AND(H20&lt;9.446,B20&gt;=2.65,H20&lt;12.206,D20&gt;=1.35,A20&gt;=6.2,F20&lt;2.5,A20&gt;=5.15,D20&lt;1.55,F20&gt;=1.5),4.6,IF(AND(H20&gt;=9.446,B20&gt;=2.65,H20&lt;12.206,D20&gt;=1.35,A20&gt;=6.2,F20&lt;2.5,A20&gt;=5.15,D20&lt;1.55,F20&gt;=1.5),4.7,IF(AND(D20&lt;1.2,B20&lt;2.85,B20&lt;2.95,H20&lt;13.383,G20&gt;=0.308,A20&lt;6.2,F20&lt;2.5,A20&gt;=5.15,D20&lt;1.55,F20&gt;=1.5),3.75,IF(AND(G20&lt;0.356,D20&gt;=1.2,B20&lt;2.85,B20&lt;2.95,H20&lt;13.383,G20&gt;=0.308,A20&lt;6.2,F20&lt;2.5,A20&gt;=5.15,D20&lt;1.55,F20&gt;=1.5),4.2,IF(AND(G20&gt;=0.356,D20&gt;=1.2,B20&lt;2.85,B20&lt;2.95,H20&lt;13.383,G20&gt;=0.308,A20&lt;6.2,F20&lt;2.5,A20&gt;=5.15,D20&lt;1.55,F20&gt;=1.5),3.96,"shouldnthappen"))))))))))))))))))))))))))))))))))))))</f>
        <v>1.36</v>
      </c>
      <c r="BD20" s="1" t="n">
        <f aca="false">IF(AND(B20&lt;2.7,A20&lt;5.3,B20&lt;3.15),3.42,IF(AND(F20&lt;2.5,A20&gt;=5.85,B20&gt;=3.15),4.7,IF(AND(A20&lt;4.35,B20&gt;=2.7,A20&lt;5.3,B20&lt;3.15),1.1,IF(AND(A20&gt;=4.35,B20&gt;=2.7,A20&lt;5.3,B20&lt;3.15),1.42,IF(AND(A20&gt;=7.05,F20&gt;=2.5,A20&gt;=5.3,B20&lt;3.15),6.067,IF(AND(D20&gt;=0.45,A20&lt;5.05,A20&lt;5.85,B20&gt;=3.15),1.6,IF(AND(B20&lt;3.35,A20&gt;=5.05,A20&lt;5.85,B20&gt;=3.15),1.7,IF(AND(A20&gt;=6.85,F20&gt;=2.5,A20&gt;=5.85,B20&gt;=3.15),6.22,IF(AND(D20&lt;1.25,D20&lt;1.35,F20&lt;2.5,A20&gt;=5.3,B20&lt;3.15),4.033,IF(AND(D20&gt;=1.25,D20&lt;1.35,F20&lt;2.5,A20&gt;=5.3,B20&lt;3.15),4.233,IF(AND(A20&lt;6.05,D20&gt;=1.35,F20&lt;2.5,A20&gt;=5.3,B20&lt;3.15),5.1,IF(AND(H20&gt;=13.29,A20&lt;7.05,F20&gt;=2.5,A20&gt;=5.3,B20&lt;3.15),4.96,IF(AND(G20&gt;=0.858,D20&lt;0.45,A20&lt;5.05,A20&lt;5.85,B20&gt;=3.15),1.3,IF(AND(D20&gt;=0.35,B20&gt;=3.35,A20&gt;=5.05,A20&lt;5.85,B20&gt;=3.15),1.4,IF(AND(B20&lt;3.25,A20&lt;6.85,F20&gt;=2.5,A20&gt;=5.85,B20&gt;=3.15),5.233,IF(AND(A20&gt;=6.8,A20&gt;=6.05,D20&gt;=1.35,F20&lt;2.5,A20&gt;=5.3,B20&lt;3.15),4.9,IF(AND(G20&gt;=0.622,H20&lt;13.29,A20&lt;7.05,F20&gt;=2.5,A20&gt;=5.3,B20&lt;3.15),5.067,IF(AND(H20&lt;8.834,G20&lt;0.858,D20&lt;0.45,A20&lt;5.05,A20&lt;5.85,B20&gt;=3.15),1.4,IF(AND(G20&lt;0.774,B20&gt;=3.25,A20&lt;6.85,F20&gt;=2.5,A20&gt;=5.85,B20&gt;=3.15),5.8,IF(AND(G20&gt;=0.774,B20&gt;=3.25,A20&lt;6.85,F20&gt;=2.5,A20&gt;=5.85,B20&gt;=3.15),5.4,IF(AND(H20&gt;=12.206,A20&lt;6.8,A20&gt;=6.05,D20&gt;=1.35,F20&lt;2.5,A20&gt;=5.3,B20&lt;3.15),4.5,IF(AND(G20&gt;=0.439,G20&lt;0.622,H20&lt;13.29,A20&lt;7.05,F20&gt;=2.5,A20&gt;=5.3,B20&lt;3.15),5.667,IF(AND(G20&lt;0.227,H20&gt;=8.834,G20&lt;0.858,D20&lt;0.45,A20&lt;5.05,A20&lt;5.85,B20&gt;=3.15),1.4,IF(AND(G20&gt;=0.227,H20&gt;=8.834,G20&lt;0.858,D20&lt;0.45,A20&lt;5.05,A20&lt;5.85,B20&gt;=3.15),1.3,IF(AND(G20&gt;=0.934,B20&lt;3.75,D20&lt;0.35,B20&gt;=3.35,A20&gt;=5.05,A20&lt;5.85,B20&gt;=3.15),1.7,IF(AND(G20&lt;0.823,B20&gt;=3.75,D20&lt;0.35,B20&gt;=3.35,A20&gt;=5.05,A20&lt;5.85,B20&gt;=3.15),1.55,IF(AND(G20&gt;=0.823,B20&gt;=3.75,D20&lt;0.35,B20&gt;=3.35,A20&gt;=5.05,A20&lt;5.85,B20&gt;=3.15),1.5,IF(AND(A20&lt;6.2,H20&lt;12.206,A20&lt;6.8,A20&gt;=6.05,D20&gt;=1.35,F20&lt;2.5,A20&gt;=5.3,B20&lt;3.15),4.6,IF(AND(A20&gt;=6.2,H20&lt;12.206,A20&lt;6.8,A20&gt;=6.05,D20&gt;=1.35,F20&lt;2.5,A20&gt;=5.3,B20&lt;3.15),4.74,IF(AND(H20&gt;=10.667,G20&lt;0.439,G20&lt;0.622,H20&lt;13.29,A20&lt;7.05,F20&gt;=2.5,A20&gt;=5.3,B20&lt;3.15),5.6,IF(AND(H20&lt;13.67,G20&lt;0.934,B20&lt;3.75,D20&lt;0.35,B20&gt;=3.35,A20&gt;=5.05,A20&lt;5.85,B20&gt;=3.15),1.48,IF(AND(H20&gt;=13.67,G20&lt;0.934,B20&lt;3.75,D20&lt;0.35,B20&gt;=3.35,A20&gt;=5.05,A20&lt;5.85,B20&gt;=3.15),1.3,IF(AND(G20&lt;0.301,H20&lt;10.667,G20&lt;0.439,G20&lt;0.622,H20&lt;13.29,A20&lt;7.05,F20&gt;=2.5,A20&gt;=5.3,B20&lt;3.15),5.2,IF(AND(G20&gt;=0.301,H20&lt;10.667,G20&lt;0.439,G20&lt;0.622,H20&lt;13.29,A20&lt;7.05,F20&gt;=2.5,A20&gt;=5.3,B20&lt;3.15),5.067,"shouldnthappen"))))))))))))))))))))))))))))))))))</f>
        <v>1.3</v>
      </c>
      <c r="BE20" s="1" t="n">
        <f aca="false">IF(AND(B20&gt;=3.85,A20&gt;=5.05,F20&lt;1.5),1.4,IF(AND(A20&lt;5.25,A20&lt;5.75,F20&gt;=1.5),3.15,IF(AND(A20&lt;4.95,B20&lt;3.15,A20&lt;5.05,F20&lt;1.5),1.46,IF(AND(A20&gt;=4.95,B20&lt;3.15,A20&lt;5.05,F20&lt;1.5),1.6,IF(AND(H20&lt;8.834,B20&gt;=3.15,A20&lt;5.05,F20&lt;1.5),1.4,IF(AND(D20&lt;0.25,B20&lt;3.85,A20&gt;=5.05,F20&lt;1.5),1.48,IF(AND(D20&gt;=0.25,B20&lt;3.85,A20&gt;=5.05,F20&lt;1.5),1.7,IF(AND(F20&gt;=2.5,A20&gt;=5.25,A20&lt;5.75,F20&gt;=1.5),4.9,IF(AND(H20&lt;12.45,H20&gt;=8.834,B20&gt;=3.15,A20&lt;5.05,F20&lt;1.5),1.25,IF(AND(H20&gt;=12.45,H20&gt;=8.834,B20&gt;=3.15,A20&lt;5.05,F20&lt;1.5),1.32,IF(AND(G20&lt;0.283,F20&lt;2.5,A20&gt;=5.25,A20&lt;5.75,F20&gt;=1.5),4.3,IF(AND(H20&lt;6.712,H20&lt;11.275,D20&lt;1.55,A20&gt;=5.75,F20&gt;=1.5),5,IF(AND(H20&lt;13.101,H20&gt;=11.275,D20&lt;1.55,A20&gt;=5.75,F20&gt;=1.5),3.933,IF(AND(H20&gt;=13.101,H20&gt;=11.275,D20&lt;1.55,A20&gt;=5.75,F20&gt;=1.5),4.5,IF(AND(A20&gt;=7.3,D20&lt;2.45,D20&gt;=1.55,A20&gt;=5.75,F20&gt;=1.5),6.7,IF(AND(B20&lt;3.45,D20&gt;=2.45,D20&gt;=1.55,A20&gt;=5.75,F20&gt;=1.5),5.925,IF(AND(B20&gt;=3.45,D20&gt;=2.45,D20&gt;=1.55,A20&gt;=5.75,F20&gt;=1.5),6.1,IF(AND(B20&gt;=2.8,G20&gt;=0.283,F20&lt;2.5,A20&gt;=5.25,A20&lt;5.75,F20&gt;=1.5),4.2,IF(AND(D20&lt;1.35,H20&gt;=6.712,H20&lt;11.275,D20&lt;1.55,A20&gt;=5.75,F20&gt;=1.5),4.35,IF(AND(D20&lt;1.05,B20&lt;2.8,G20&gt;=0.283,F20&lt;2.5,A20&gt;=5.25,A20&lt;5.75,F20&gt;=1.5),3.567,IF(AND(D20&gt;=1.05,B20&lt;2.8,G20&gt;=0.283,F20&lt;2.5,A20&gt;=5.25,A20&lt;5.75,F20&gt;=1.5),3.925,IF(AND(B20&lt;2.65,D20&gt;=1.35,H20&gt;=6.712,H20&lt;11.275,D20&lt;1.55,A20&gt;=5.75,F20&gt;=1.5),4.9,IF(AND(B20&gt;=2.65,D20&gt;=1.35,H20&gt;=6.712,H20&lt;11.275,D20&lt;1.55,A20&gt;=5.75,F20&gt;=1.5),4.625,IF(AND(H20&gt;=14.683,G20&gt;=0.628,A20&lt;7.3,D20&lt;2.45,D20&gt;=1.55,A20&gt;=5.75,F20&gt;=1.5),5.4,IF(AND(D20&lt;1.95,H20&lt;8.884,G20&lt;0.628,A20&lt;7.3,D20&lt;2.45,D20&gt;=1.55,A20&gt;=5.75,F20&gt;=1.5),5.1,IF(AND(D20&gt;=1.95,H20&lt;8.884,G20&lt;0.628,A20&lt;7.3,D20&lt;2.45,D20&gt;=1.55,A20&gt;=5.75,F20&gt;=1.5),5.22,IF(AND(A20&lt;6.05,H20&gt;=8.884,G20&lt;0.628,A20&lt;7.3,D20&lt;2.45,D20&gt;=1.55,A20&gt;=5.75,F20&gt;=1.5),5.1,IF(AND(G20&lt;0.817,H20&lt;14.683,G20&gt;=0.628,A20&lt;7.3,D20&lt;2.45,D20&gt;=1.55,A20&gt;=5.75,F20&gt;=1.5),4.967,IF(AND(G20&gt;=0.817,H20&lt;14.683,G20&gt;=0.628,A20&lt;7.3,D20&lt;2.45,D20&gt;=1.55,A20&gt;=5.75,F20&gt;=1.5),5.1,IF(AND(H20&lt;9.637,A20&gt;=6.05,H20&gt;=8.884,G20&lt;0.628,A20&lt;7.3,D20&lt;2.45,D20&gt;=1.55,A20&gt;=5.75,F20&gt;=1.5),5.9,IF(AND(D20&lt;1.85,H20&gt;=9.637,A20&gt;=6.05,H20&gt;=8.884,G20&lt;0.628,A20&lt;7.3,D20&lt;2.45,D20&gt;=1.55,A20&gt;=5.75,F20&gt;=1.5),5.733,IF(AND(G20&gt;=0.388,D20&gt;=1.85,H20&gt;=9.637,A20&gt;=6.05,H20&gt;=8.884,G20&lt;0.628,A20&lt;7.3,D20&lt;2.45,D20&gt;=1.55,A20&gt;=5.75,F20&gt;=1.5),5.64,IF(AND(B20&lt;2.95,G20&lt;0.388,D20&gt;=1.85,H20&gt;=9.637,A20&gt;=6.05,H20&gt;=8.884,G20&lt;0.628,A20&lt;7.3,D20&lt;2.45,D20&gt;=1.55,A20&gt;=5.75,F20&gt;=1.5),5.5,IF(AND(B20&gt;=2.95,G20&lt;0.388,D20&gt;=1.85,H20&gt;=9.637,A20&gt;=6.05,H20&gt;=8.884,G20&lt;0.628,A20&lt;7.3,D20&lt;2.45,D20&gt;=1.55,A20&gt;=5.75,F20&gt;=1.5),5.333,"shouldnthappen"))))))))))))))))))))))))))))))))))</f>
        <v>1.7</v>
      </c>
      <c r="BF20" s="1" t="n">
        <f aca="false">IF(AND(D20&gt;=0.35,F20&lt;1.5),1.65,IF(AND(H20&gt;=16.227,D20&gt;=1.55,F20&gt;=1.5),6.533,IF(AND(A20&gt;=5.45,G20&lt;0.174,D20&lt;0.35,F20&lt;1.5),1.7,IF(AND(D20&lt;0.15,G20&gt;=0.174,D20&lt;0.35,F20&lt;1.5),1.38,IF(AND(D20&gt;=1.15,D20&lt;1.25,D20&lt;1.55,F20&gt;=1.5),3.967,IF(AND(H20&lt;8.376,A20&lt;5.45,G20&lt;0.174,D20&lt;0.35,F20&lt;1.5),1.4,IF(AND(H20&gt;=8.376,A20&lt;5.45,G20&lt;0.174,D20&lt;0.35,F20&lt;1.5),1.5,IF(AND(B20&lt;3.1,D20&gt;=0.15,G20&gt;=0.174,D20&lt;0.35,F20&lt;1.5),1.475,IF(AND(H20&lt;10.258,D20&lt;1.15,D20&lt;1.25,D20&lt;1.55,F20&gt;=1.5),3.24,IF(AND(H20&gt;=10.258,D20&lt;1.15,D20&lt;1.25,D20&lt;1.55,F20&gt;=1.5),3.875,IF(AND(F20&gt;=2.5,H20&lt;10.927,D20&gt;=1.25,D20&lt;1.55,F20&gt;=1.5),5.05,IF(AND(D20&lt;1.35,H20&gt;=10.927,D20&gt;=1.25,D20&lt;1.55,F20&gt;=1.5),4.25,IF(AND(A20&gt;=6.95,D20&lt;1.75,H20&lt;16.227,D20&gt;=1.55,F20&gt;=1.5),5.8,IF(AND(B20&lt;3.3,B20&gt;=3.1,D20&gt;=0.15,G20&gt;=0.174,D20&lt;0.35,F20&lt;1.5),1.3,IF(AND(H20&lt;12.278,D20&gt;=1.35,H20&gt;=10.927,D20&gt;=1.25,D20&lt;1.55,F20&gt;=1.5),4.9,IF(AND(G20&lt;0.226,A20&lt;6.95,D20&lt;1.75,H20&lt;16.227,D20&gt;=1.55,F20&gt;=1.5),5,IF(AND(G20&gt;=0.226,A20&lt;6.95,D20&lt;1.75,H20&lt;16.227,D20&gt;=1.55,F20&gt;=1.5),4.62,IF(AND(H20&lt;9.35,B20&lt;2.95,D20&gt;=1.75,H20&lt;16.227,D20&gt;=1.55,F20&gt;=1.5),6.3,IF(AND(H20&gt;=9.35,B20&lt;2.95,D20&gt;=1.75,H20&lt;16.227,D20&gt;=1.55,F20&gt;=1.5),5.58,IF(AND(A20&lt;5.05,B20&gt;=3.3,B20&gt;=3.1,D20&gt;=0.15,G20&gt;=0.174,D20&lt;0.35,F20&lt;1.5),1.35,IF(AND(A20&gt;=5.05,B20&gt;=3.3,B20&gt;=3.1,D20&gt;=0.15,G20&gt;=0.174,D20&lt;0.35,F20&lt;1.5),1.46,IF(AND(B20&lt;2.8,A20&lt;5.65,F20&lt;2.5,H20&lt;10.927,D20&gt;=1.25,D20&lt;1.55,F20&gt;=1.5),4.075,IF(AND(B20&gt;=2.8,A20&lt;5.65,F20&lt;2.5,H20&lt;10.927,D20&gt;=1.25,D20&lt;1.55,F20&gt;=1.5),3.933,IF(AND(A20&lt;6.25,A20&gt;=5.65,F20&lt;2.5,H20&lt;10.927,D20&gt;=1.25,D20&lt;1.55,F20&gt;=1.5),4.533,IF(AND(A20&gt;=6.25,A20&gt;=5.65,F20&lt;2.5,H20&lt;10.927,D20&gt;=1.25,D20&lt;1.55,F20&gt;=1.5),4.3,IF(AND(A20&lt;6.5,H20&gt;=12.278,D20&gt;=1.35,H20&gt;=10.927,D20&gt;=1.25,D20&lt;1.55,F20&gt;=1.5),4.55,IF(AND(A20&gt;=6.5,H20&gt;=12.278,D20&gt;=1.35,H20&gt;=10.927,D20&gt;=1.25,D20&lt;1.55,F20&gt;=1.5),4.775,IF(AND(H20&lt;9.884,D20&lt;2.1,B20&gt;=2.95,D20&gt;=1.75,H20&lt;16.227,D20&gt;=1.55,F20&gt;=1.5),5.5,IF(AND(H20&gt;=9.884,D20&lt;2.1,B20&gt;=2.95,D20&gt;=1.75,H20&lt;16.227,D20&gt;=1.55,F20&gt;=1.5),5.1,IF(AND(H20&lt;10.393,D20&gt;=2.1,B20&gt;=2.95,D20&gt;=1.75,H20&lt;16.227,D20&gt;=1.55,F20&gt;=1.5),5.74,IF(AND(D20&lt;2.25,H20&gt;=10.393,D20&gt;=2.1,B20&gt;=2.95,D20&gt;=1.75,H20&lt;16.227,D20&gt;=1.55,F20&gt;=1.5),5.8,IF(AND(D20&gt;=2.25,H20&gt;=10.393,D20&gt;=2.1,B20&gt;=2.95,D20&gt;=1.75,H20&lt;16.227,D20&gt;=1.55,F20&gt;=1.5),5.4,"shouldnthappen"))))))))))))))))))))))))))))))))</f>
        <v>1.46</v>
      </c>
      <c r="BG20" s="1" t="n">
        <f aca="false">IF(AND(G20&lt;0.096,A20&lt;5.45),2.95,IF(AND(F20&gt;=1.5,G20&gt;=0.096,A20&lt;5.45),3,IF(AND(D20&lt;0.6,A20&lt;5.9,A20&gt;=5.45),1.4,IF(AND(F20&gt;=2.5,D20&gt;=0.6,A20&lt;5.9,A20&gt;=5.45),5.1,IF(AND(A20&lt;7.45,A20&gt;=7.05,A20&gt;=5.9,A20&gt;=5.45),6.167,IF(AND(B20&gt;=3.55,G20&lt;0.587,F20&lt;1.5,G20&gt;=0.096,A20&lt;5.45),1,IF(AND(A20&lt;5.05,G20&gt;=0.587,F20&lt;1.5,G20&gt;=0.096,A20&lt;5.45),1.35,IF(AND(B20&lt;2.75,D20&lt;1.7,A20&lt;7.05,A20&gt;=5.9,A20&gt;=5.45),4.9,IF(AND(A20&lt;6.2,D20&gt;=1.7,A20&lt;7.05,A20&gt;=5.9,A20&gt;=5.45),4.833,IF(AND(H20&lt;17.32,A20&gt;=7.45,A20&gt;=7.05,A20&gt;=5.9,A20&gt;=5.45),6.68,IF(AND(H20&gt;=17.32,A20&gt;=7.45,A20&gt;=7.05,A20&gt;=5.9,A20&gt;=5.45),6.4,IF(AND(G20&lt;0.161,B20&lt;3.55,G20&lt;0.587,F20&lt;1.5,G20&gt;=0.096,A20&lt;5.45),1.5,IF(AND(H20&lt;11.016,A20&gt;=5.05,G20&gt;=0.587,F20&lt;1.5,G20&gt;=0.096,A20&lt;5.45),1.633,IF(AND(H20&lt;11.001,G20&lt;0.372,F20&lt;2.5,D20&gt;=0.6,A20&lt;5.9,A20&gt;=5.45),4.133,IF(AND(H20&gt;=11.001,G20&lt;0.372,F20&lt;2.5,D20&gt;=0.6,A20&lt;5.9,A20&gt;=5.45),4.3,IF(AND(H20&lt;6.808,G20&gt;=0.372,F20&lt;2.5,D20&gt;=0.6,A20&lt;5.9,A20&gt;=5.45),4,IF(AND(A20&gt;=6.75,B20&gt;=2.75,D20&lt;1.7,A20&lt;7.05,A20&gt;=5.9,A20&gt;=5.45),4.84,IF(AND(H20&lt;12.467,G20&gt;=0.161,B20&lt;3.55,G20&lt;0.587,F20&lt;1.5,G20&gt;=0.096,A20&lt;5.45),1.3,IF(AND(D20&lt;0.25,H20&gt;=11.016,A20&gt;=5.05,G20&gt;=0.587,F20&lt;1.5,G20&gt;=0.096,A20&lt;5.45),1.52,IF(AND(D20&gt;=0.25,H20&gt;=11.016,A20&gt;=5.05,G20&gt;=0.587,F20&lt;1.5,G20&gt;=0.096,A20&lt;5.45),1.5,IF(AND(H20&lt;11.218,H20&gt;=6.808,G20&gt;=0.372,F20&lt;2.5,D20&gt;=0.6,A20&lt;5.9,A20&gt;=5.45),3.7,IF(AND(H20&gt;=11.218,H20&gt;=6.808,G20&gt;=0.372,F20&lt;2.5,D20&gt;=0.6,A20&lt;5.9,A20&gt;=5.45),3.9,IF(AND(B20&lt;2.95,A20&lt;6.75,B20&gt;=2.75,D20&lt;1.7,A20&lt;7.05,A20&gt;=5.9,A20&gt;=5.45),4.2,IF(AND(B20&gt;=2.95,A20&lt;6.75,B20&gt;=2.75,D20&lt;1.7,A20&lt;7.05,A20&gt;=5.9,A20&gt;=5.45),4.6,IF(AND(D20&gt;=2.45,A20&lt;6.85,A20&gt;=6.2,D20&gt;=1.7,A20&lt;7.05,A20&gt;=5.9,A20&gt;=5.45),5.9,IF(AND(G20&lt;0.312,A20&gt;=6.85,A20&gt;=6.2,D20&gt;=1.7,A20&lt;7.05,A20&gt;=5.9,A20&gt;=5.45),5.1,IF(AND(G20&gt;=0.312,A20&gt;=6.85,A20&gt;=6.2,D20&gt;=1.7,A20&lt;7.05,A20&gt;=5.9,A20&gt;=5.45),5.4,IF(AND(G20&lt;0.251,H20&gt;=12.467,G20&gt;=0.161,B20&lt;3.55,G20&lt;0.587,F20&lt;1.5,G20&gt;=0.096,A20&lt;5.45),1.35,IF(AND(G20&gt;=0.251,H20&gt;=12.467,G20&gt;=0.161,B20&lt;3.55,G20&lt;0.587,F20&lt;1.5,G20&gt;=0.096,A20&lt;5.45),1.467,IF(AND(G20&gt;=0.628,D20&lt;2.45,A20&lt;6.85,A20&gt;=6.2,D20&gt;=1.7,A20&lt;7.05,A20&gt;=5.9,A20&gt;=5.45),5.1,IF(AND(A20&gt;=6.75,G20&lt;0.628,D20&lt;2.45,A20&lt;6.85,A20&gt;=6.2,D20&gt;=1.7,A20&lt;7.05,A20&gt;=5.9,A20&gt;=5.45),5.9,IF(AND(H20&lt;11.824,A20&lt;6.75,G20&lt;0.628,D20&lt;2.45,A20&lt;6.85,A20&gt;=6.2,D20&gt;=1.7,A20&lt;7.05,A20&gt;=5.9,A20&gt;=5.45),5.44,IF(AND(H20&lt;14.378,H20&gt;=11.824,A20&lt;6.75,G20&lt;0.628,D20&lt;2.45,A20&lt;6.85,A20&gt;=6.2,D20&gt;=1.7,A20&lt;7.05,A20&gt;=5.9,A20&gt;=5.45),5.6,IF(AND(H20&gt;=14.378,H20&gt;=11.824,A20&lt;6.75,G20&lt;0.628,D20&lt;2.45,A20&lt;6.85,A20&gt;=6.2,D20&gt;=1.7,A20&lt;7.05,A20&gt;=5.9,A20&gt;=5.45),5.8,"shouldnthappen"))))))))))))))))))))))))))))))))))</f>
        <v>1.467</v>
      </c>
      <c r="BH20" s="1" t="n">
        <f aca="false">IF(AND(G20&gt;=0.905,F20&lt;1.5),1.8,IF(AND(H20&lt;5.523,G20&lt;0.905,F20&lt;1.5),1,IF(AND(D20&gt;=0.4,H20&gt;=5.523,G20&lt;0.905,F20&lt;1.5),1.7,IF(AND(G20&gt;=0.878,D20&lt;1.35,F20&lt;2.5,F20&gt;=1.5),4.4,IF(AND(A20&lt;5.4,D20&gt;=1.35,F20&lt;2.5,F20&gt;=1.5),3.9,IF(AND(G20&lt;0.177,B20&lt;3.15,F20&gt;=2.5,F20&gt;=1.5),6.15,IF(AND(H20&lt;10.393,B20&gt;=3.15,F20&gt;=2.5,F20&gt;=1.5),5.94,IF(AND(H20&gt;=10.393,B20&gt;=3.15,F20&gt;=2.5,F20&gt;=1.5),5.467,IF(AND(D20&gt;=1.25,G20&lt;0.878,D20&lt;1.35,F20&lt;2.5,F20&gt;=1.5),4.18,IF(AND(G20&gt;=0.709,A20&gt;=5.4,D20&gt;=1.35,F20&lt;2.5,F20&gt;=1.5),4.9,IF(AND(B20&lt;2.6,G20&gt;=0.177,B20&lt;3.15,F20&gt;=2.5,F20&gt;=1.5),4.8,IF(AND(A20&lt;4.35,A20&lt;5.05,D20&lt;0.4,H20&gt;=5.523,G20&lt;0.905,F20&lt;1.5),1.1,IF(AND(A20&gt;=5.6,A20&gt;=5.05,D20&lt;0.4,H20&gt;=5.523,G20&lt;0.905,F20&lt;1.5),1.7,IF(AND(D20&lt;1.05,D20&lt;1.25,G20&lt;0.878,D20&lt;1.35,F20&lt;2.5,F20&gt;=1.5),3.6,IF(AND(D20&gt;=1.55,G20&lt;0.709,A20&gt;=5.4,D20&gt;=1.35,F20&lt;2.5,F20&gt;=1.5),4.975,IF(AND(D20&lt;1.7,B20&gt;=2.6,G20&gt;=0.177,B20&lt;3.15,F20&gt;=2.5,F20&gt;=1.5),5.8,IF(AND(B20&lt;3.15,A20&gt;=4.35,A20&lt;5.05,D20&lt;0.4,H20&gt;=5.523,G20&lt;0.905,F20&lt;1.5),1.46,IF(AND(A20&gt;=5.45,A20&lt;5.6,A20&gt;=5.05,D20&lt;0.4,H20&gt;=5.523,G20&lt;0.905,F20&lt;1.5),1.35,IF(AND(H20&lt;10.974,D20&gt;=1.05,D20&lt;1.25,G20&lt;0.878,D20&lt;1.35,F20&lt;2.5,F20&gt;=1.5),3.8,IF(AND(H20&gt;=13.654,D20&lt;1.55,G20&lt;0.709,A20&gt;=5.4,D20&gt;=1.35,F20&lt;2.5,F20&gt;=1.5),4.725,IF(AND(A20&lt;4.5,B20&gt;=3.15,A20&gt;=4.35,A20&lt;5.05,D20&lt;0.4,H20&gt;=5.523,G20&lt;0.905,F20&lt;1.5),1.3,IF(AND(G20&lt;0.676,A20&lt;5.45,A20&lt;5.6,A20&gt;=5.05,D20&lt;0.4,H20&gt;=5.523,G20&lt;0.905,F20&lt;1.5),1.5,IF(AND(G20&gt;=0.676,A20&lt;5.45,A20&lt;5.6,A20&gt;=5.05,D20&lt;0.4,H20&gt;=5.523,G20&lt;0.905,F20&lt;1.5),1.55,IF(AND(A20&lt;5.7,H20&gt;=10.974,D20&gt;=1.05,D20&lt;1.25,G20&lt;0.878,D20&lt;1.35,F20&lt;2.5,F20&gt;=1.5),3.9,IF(AND(A20&gt;=5.7,H20&gt;=10.974,D20&gt;=1.05,D20&lt;1.25,G20&lt;0.878,D20&lt;1.35,F20&lt;2.5,F20&gt;=1.5),3.933,IF(AND(G20&gt;=0.644,H20&lt;13.654,D20&lt;1.55,G20&lt;0.709,A20&gt;=5.4,D20&gt;=1.35,F20&lt;2.5,F20&gt;=1.5),4.4,IF(AND(B20&lt;2.9,A20&lt;6.2,D20&gt;=1.7,B20&gt;=2.6,G20&gt;=0.177,B20&lt;3.15,F20&gt;=2.5,F20&gt;=1.5),5.02,IF(AND(B20&gt;=2.9,A20&lt;6.2,D20&gt;=1.7,B20&gt;=2.6,G20&gt;=0.177,B20&lt;3.15,F20&gt;=2.5,F20&gt;=1.5),4.8,IF(AND(D20&lt;2.2,A20&gt;=6.2,D20&gt;=1.7,B20&gt;=2.6,G20&gt;=0.177,B20&lt;3.15,F20&gt;=2.5,F20&gt;=1.5),5.325,IF(AND(D20&gt;=2.2,A20&gt;=6.2,D20&gt;=1.7,B20&gt;=2.6,G20&gt;=0.177,B20&lt;3.15,F20&gt;=2.5,F20&gt;=1.5),5.1,IF(AND(D20&lt;0.25,A20&gt;=4.5,B20&gt;=3.15,A20&gt;=4.35,A20&lt;5.05,D20&lt;0.4,H20&gt;=5.523,G20&lt;0.905,F20&lt;1.5),1.357,IF(AND(D20&gt;=0.25,A20&gt;=4.5,B20&gt;=3.15,A20&gt;=4.35,A20&lt;5.05,D20&lt;0.4,H20&gt;=5.523,G20&lt;0.905,F20&lt;1.5),1.333,IF(AND(H20&lt;10.723,G20&lt;0.644,H20&lt;13.654,D20&lt;1.55,G20&lt;0.709,A20&gt;=5.4,D20&gt;=1.35,F20&lt;2.5,F20&gt;=1.5),4.6,IF(AND(H20&gt;=10.723,G20&lt;0.644,H20&lt;13.654,D20&lt;1.55,G20&lt;0.709,A20&gt;=5.4,D20&gt;=1.35,F20&lt;2.5,F20&gt;=1.5),4.5,"shouldnthappen"))))))))))))))))))))))))))))))))))</f>
        <v>1.5</v>
      </c>
      <c r="BI20" s="1" t="n">
        <f aca="false">IF(AND(D20&gt;=0.8,A20&lt;5.45),3.9,IF(AND(D20&gt;=0.45,D20&lt;0.8,A20&lt;5.45),1.66,IF(AND(H20&lt;16.447,B20&gt;=3.45,A20&gt;=5.45),1.525,IF(AND(H20&gt;=16.447,B20&gt;=3.45,A20&gt;=5.45),6.4,IF(AND(H20&lt;5.245,D20&lt;0.45,D20&lt;0.8,A20&lt;5.45),1,IF(AND(A20&gt;=7.2,G20&lt;0.154,B20&lt;3.45,A20&gt;=5.45),6.7,IF(AND(D20&lt;1.65,A20&lt;7.2,G20&lt;0.154,B20&lt;3.45,A20&gt;=5.45),4.7,IF(AND(D20&gt;=1.65,A20&lt;7.2,G20&lt;0.154,B20&lt;3.45,A20&gt;=5.45),5.52,IF(AND(D20&gt;=0.25,A20&lt;5.05,H20&gt;=5.245,D20&lt;0.45,D20&lt;0.8,A20&lt;5.45),1.35,IF(AND(H20&lt;6.089,A20&gt;=5.05,H20&gt;=5.245,D20&lt;0.45,D20&lt;0.8,A20&lt;5.45),1.7,IF(AND(D20&lt;1.2,B20&lt;2.6,A20&lt;5.75,G20&gt;=0.154,B20&lt;3.45,A20&gt;=5.45),3.85,IF(AND(D20&gt;=1.2,B20&lt;2.6,A20&lt;5.75,G20&gt;=0.154,B20&lt;3.45,A20&gt;=5.45),4,IF(AND(D20&gt;=1.65,B20&gt;=2.6,A20&lt;5.75,G20&gt;=0.154,B20&lt;3.45,A20&gt;=5.45),4.9,IF(AND(G20&lt;0.353,F20&lt;2.5,A20&gt;=5.75,G20&gt;=0.154,B20&lt;3.45,A20&gt;=5.45),4.25,IF(AND(A20&gt;=7.25,F20&gt;=2.5,A20&gt;=5.75,G20&gt;=0.154,B20&lt;3.45,A20&gt;=5.45),6.45,IF(AND(H20&lt;11.218,D20&lt;0.25,A20&lt;5.05,H20&gt;=5.245,D20&lt;0.45,D20&lt;0.8,A20&lt;5.45),1.42,IF(AND(G20&lt;0.517,H20&gt;=6.089,A20&gt;=5.05,H20&gt;=5.245,D20&lt;0.45,D20&lt;0.8,A20&lt;5.45),1.44,IF(AND(G20&gt;=0.517,H20&gt;=6.089,A20&gt;=5.05,H20&gt;=5.245,D20&lt;0.45,D20&lt;0.8,A20&lt;5.45),1.54,IF(AND(H20&gt;=10.194,D20&lt;1.65,B20&gt;=2.6,A20&lt;5.75,G20&gt;=0.154,B20&lt;3.45,A20&gt;=5.45),4.35,IF(AND(B20&gt;=3.15,G20&gt;=0.353,F20&lt;2.5,A20&gt;=5.75,G20&gt;=0.154,B20&lt;3.45,A20&gt;=5.45),4.7,IF(AND(H20&lt;7.716,A20&lt;7.25,F20&gt;=2.5,A20&gt;=5.75,G20&gt;=0.154,B20&lt;3.45,A20&gt;=5.45),5.04,IF(AND(G20&lt;0.175,H20&gt;=11.218,D20&lt;0.25,A20&lt;5.05,H20&gt;=5.245,D20&lt;0.45,D20&lt;0.8,A20&lt;5.45),1.5,IF(AND(H20&lt;7.713,H20&lt;10.194,D20&lt;1.65,B20&gt;=2.6,A20&lt;5.75,G20&gt;=0.154,B20&lt;3.45,A20&gt;=5.45),4.1,IF(AND(H20&gt;=7.713,H20&lt;10.194,D20&lt;1.65,B20&gt;=2.6,A20&lt;5.75,G20&gt;=0.154,B20&lt;3.45,A20&gt;=5.45),4.2,IF(AND(B20&gt;=3.05,B20&lt;3.15,G20&gt;=0.353,F20&lt;2.5,A20&gt;=5.75,G20&gt;=0.154,B20&lt;3.45,A20&gt;=5.45),4.4,IF(AND(D20&gt;=2.45,H20&gt;=7.716,A20&lt;7.25,F20&gt;=2.5,A20&gt;=5.75,G20&gt;=0.154,B20&lt;3.45,A20&gt;=5.45),5.85,IF(AND(D20&lt;0.15,G20&gt;=0.175,H20&gt;=11.218,D20&lt;0.25,A20&lt;5.05,H20&gt;=5.245,D20&lt;0.45,D20&lt;0.8,A20&lt;5.45),1.1,IF(AND(H20&gt;=16.317,B20&lt;3.05,B20&lt;3.15,G20&gt;=0.353,F20&lt;2.5,A20&gt;=5.75,G20&gt;=0.154,B20&lt;3.45,A20&gt;=5.45),4.8,IF(AND(G20&gt;=0.857,D20&lt;2.45,H20&gt;=7.716,A20&lt;7.25,F20&gt;=2.5,A20&gt;=5.75,G20&gt;=0.154,B20&lt;3.45,A20&gt;=5.45),5.05,IF(AND(G20&lt;0.245,D20&gt;=0.15,G20&gt;=0.175,H20&gt;=11.218,D20&lt;0.25,A20&lt;5.05,H20&gt;=5.245,D20&lt;0.45,D20&lt;0.8,A20&lt;5.45),1.3,IF(AND(G20&gt;=0.245,D20&gt;=0.15,G20&gt;=0.175,H20&gt;=11.218,D20&lt;0.25,A20&lt;5.05,H20&gt;=5.245,D20&lt;0.45,D20&lt;0.8,A20&lt;5.45),1.22,IF(AND(B20&lt;2.85,H20&lt;16.317,B20&lt;3.05,B20&lt;3.15,G20&gt;=0.353,F20&lt;2.5,A20&gt;=5.75,G20&gt;=0.154,B20&lt;3.45,A20&gt;=5.45),4.6,IF(AND(B20&gt;=2.85,H20&lt;16.317,B20&lt;3.05,B20&lt;3.15,G20&gt;=0.353,F20&lt;2.5,A20&gt;=5.75,G20&gt;=0.154,B20&lt;3.45,A20&gt;=5.45),4.633,IF(AND(D20&lt;1.85,G20&lt;0.857,D20&lt;2.45,H20&gt;=7.716,A20&lt;7.25,F20&gt;=2.5,A20&gt;=5.75,G20&gt;=0.154,B20&lt;3.45,A20&gt;=5.45),5.8,IF(AND(H20&lt;11.297,D20&gt;=1.85,G20&lt;0.857,D20&lt;2.45,H20&gt;=7.716,A20&lt;7.25,F20&gt;=2.5,A20&gt;=5.75,G20&gt;=0.154,B20&lt;3.45,A20&gt;=5.45),5.3,IF(AND(G20&lt;0.388,H20&gt;=11.297,D20&gt;=1.85,G20&lt;0.857,D20&lt;2.45,H20&gt;=7.716,A20&lt;7.25,F20&gt;=2.5,A20&gt;=5.75,G20&gt;=0.154,B20&lt;3.45,A20&gt;=5.45),5.4,IF(AND(G20&gt;=0.388,H20&gt;=11.297,D20&gt;=1.85,G20&lt;0.857,D20&lt;2.45,H20&gt;=7.716,A20&lt;7.25,F20&gt;=2.5,A20&gt;=5.75,G20&gt;=0.154,B20&lt;3.45,A20&gt;=5.45),5.6,"shouldnthappen")))))))))))))))))))))))))))))))))))))</f>
        <v>1.44</v>
      </c>
      <c r="BJ20" s="1" t="n">
        <f aca="false">IF(AND(F20&gt;=2,B20&gt;=3.35),6.1,IF(AND(H20&gt;=12.719,F20&lt;1.5,B20&lt;3.35),1.567,IF(AND(H20&lt;5.245,F20&lt;2,B20&gt;=3.35),1,IF(AND(D20&lt;0.15,H20&lt;12.719,F20&lt;1.5,B20&lt;3.35),1.5,IF(AND(D20&gt;=0.35,H20&gt;=5.245,F20&lt;2,B20&gt;=3.35),1.6,IF(AND(A20&lt;4.9,D20&gt;=0.15,H20&lt;12.719,F20&lt;1.5,B20&lt;3.35),1.36,IF(AND(B20&lt;2.65,G20&lt;0.572,D20&lt;1.45,F20&gt;=1.5,B20&lt;3.35),3.5,IF(AND(A20&lt;6.1,F20&lt;2.5,D20&gt;=1.45,F20&gt;=1.5,B20&lt;3.35),5.1,IF(AND(G20&gt;=0.607,D20&lt;0.35,H20&gt;=5.245,F20&lt;2,B20&gt;=3.35),1.65,IF(AND(G20&lt;0.546,A20&gt;=4.9,D20&gt;=0.15,H20&lt;12.719,F20&lt;1.5,B20&lt;3.35),1.2,IF(AND(G20&gt;=0.546,A20&gt;=4.9,D20&gt;=0.15,H20&lt;12.719,F20&lt;1.5,B20&lt;3.35),1.4,IF(AND(A20&gt;=6.3,B20&gt;=2.65,G20&lt;0.572,D20&lt;1.45,F20&gt;=1.5,B20&lt;3.35),4.8,IF(AND(D20&lt;1.15,B20&lt;2.85,G20&gt;=0.572,D20&lt;1.45,F20&gt;=1.5,B20&lt;3.35),3.9,IF(AND(B20&gt;=3.15,B20&gt;=2.85,G20&gt;=0.572,D20&lt;1.45,F20&gt;=1.5,B20&lt;3.35),4.7,IF(AND(B20&lt;2.95,A20&gt;=6.1,F20&lt;2.5,D20&gt;=1.45,F20&gt;=1.5,B20&lt;3.35),4.533,IF(AND(B20&gt;=2.95,A20&gt;=6.1,F20&lt;2.5,D20&gt;=1.45,F20&gt;=1.5,B20&lt;3.35),4.75,IF(AND(A20&gt;=6.7,G20&lt;0.107,F20&gt;=2.5,D20&gt;=1.45,F20&gt;=1.5,B20&lt;3.35),5.7,IF(AND(G20&gt;=0.385,G20&lt;0.607,D20&lt;0.35,H20&gt;=5.245,F20&lt;2,B20&gt;=3.35),1.325,IF(AND(D20&lt;1.25,A20&lt;6.3,B20&gt;=2.65,G20&lt;0.572,D20&lt;1.45,F20&gt;=1.5,B20&lt;3.35),4,IF(AND(D20&gt;=1.25,A20&lt;6.3,B20&gt;=2.65,G20&lt;0.572,D20&lt;1.45,F20&gt;=1.5,B20&lt;3.35),4.18,IF(AND(G20&lt;0.907,D20&gt;=1.15,B20&lt;2.85,G20&gt;=0.572,D20&lt;1.45,F20&gt;=1.5,B20&lt;3.35),4,IF(AND(G20&gt;=0.907,D20&gt;=1.15,B20&lt;2.85,G20&gt;=0.572,D20&lt;1.45,F20&gt;=1.5,B20&lt;3.35),4.4,IF(AND(H20&lt;8.326,B20&lt;3.15,B20&gt;=2.85,G20&gt;=0.572,D20&lt;1.45,F20&gt;=1.5,B20&lt;3.35),3.6,IF(AND(H20&gt;=8.326,B20&lt;3.15,B20&gt;=2.85,G20&gt;=0.572,D20&lt;1.45,F20&gt;=1.5,B20&lt;3.35),4.48,IF(AND(B20&lt;2.95,A20&lt;6.7,G20&lt;0.107,F20&gt;=2.5,D20&gt;=1.45,F20&gt;=1.5,B20&lt;3.35),5.6,IF(AND(B20&gt;=2.95,A20&lt;6.7,G20&lt;0.107,F20&gt;=2.5,D20&gt;=1.45,F20&gt;=1.5,B20&lt;3.35),5.5,IF(AND(G20&lt;0.205,G20&lt;0.432,G20&gt;=0.107,F20&gt;=2.5,D20&gt;=1.45,F20&gt;=1.5,B20&lt;3.35),5.3,IF(AND(B20&gt;=3.05,G20&gt;=0.432,G20&gt;=0.107,F20&gt;=2.5,D20&gt;=1.45,F20&gt;=1.5,B20&lt;3.35),5.86,IF(AND(H20&gt;=14.057,G20&lt;0.385,G20&lt;0.607,D20&lt;0.35,H20&gt;=5.245,F20&lt;2,B20&gt;=3.35),1.7,IF(AND(D20&lt;1.7,G20&gt;=0.205,G20&lt;0.432,G20&gt;=0.107,F20&gt;=2.5,D20&gt;=1.45,F20&gt;=1.5,B20&lt;3.35),5,IF(AND(G20&lt;0.779,B20&lt;3.05,G20&gt;=0.432,G20&gt;=0.107,F20&gt;=2.5,D20&gt;=1.45,F20&gt;=1.5,B20&lt;3.35),4.9,IF(AND(G20&gt;=0.779,B20&lt;3.05,G20&gt;=0.432,G20&gt;=0.107,F20&gt;=2.5,D20&gt;=1.45,F20&gt;=1.5,B20&lt;3.35),5.533,IF(AND(D20&gt;=0.25,H20&lt;14.057,G20&lt;0.385,G20&lt;0.607,D20&lt;0.35,H20&gt;=5.245,F20&lt;2,B20&gt;=3.35),1.4,IF(AND(B20&lt;2.85,D20&gt;=1.7,G20&gt;=0.205,G20&lt;0.432,G20&gt;=0.107,F20&gt;=2.5,D20&gt;=1.45,F20&gt;=1.5,B20&lt;3.35),5.1,IF(AND(B20&gt;=2.85,D20&gt;=1.7,G20&gt;=0.205,G20&lt;0.432,G20&gt;=0.107,F20&gt;=2.5,D20&gt;=1.45,F20&gt;=1.5,B20&lt;3.35),5.15,IF(AND(A20&lt;5.1,D20&lt;0.25,H20&lt;14.057,G20&lt;0.385,G20&lt;0.607,D20&lt;0.35,H20&gt;=5.245,F20&lt;2,B20&gt;=3.35),1.4,IF(AND(A20&gt;=5.1,D20&lt;0.25,H20&lt;14.057,G20&lt;0.385,G20&lt;0.607,D20&lt;0.35,H20&gt;=5.245,F20&lt;2,B20&gt;=3.35),1.5,"shouldnthappen")))))))))))))))))))))))))))))))))))))</f>
        <v>1.325</v>
      </c>
    </row>
    <row r="21" customFormat="false" ht="13.8" hidden="false" customHeight="false" outlineLevel="0" collapsed="false">
      <c r="A21" s="1" t="n">
        <v>5.7</v>
      </c>
      <c r="B21" s="1" t="n">
        <v>3.8</v>
      </c>
      <c r="C21" s="1" t="n">
        <v>1.7</v>
      </c>
      <c r="D21" s="1" t="n">
        <v>0.3</v>
      </c>
      <c r="E21" s="1" t="s">
        <v>94</v>
      </c>
      <c r="F21" s="1" t="n">
        <v>1</v>
      </c>
      <c r="G21" s="1" t="n">
        <v>0.14430255908519</v>
      </c>
      <c r="H21" s="16" t="n">
        <v>14.4425038730726</v>
      </c>
      <c r="I21" s="11" t="n">
        <f aca="false">C21</f>
        <v>1.7</v>
      </c>
      <c r="J21" s="1" t="n">
        <f aca="false">AVERAGE(M21:BJ21)</f>
        <v>1.84304</v>
      </c>
      <c r="K21" s="15" t="n">
        <f aca="false">1-SQRT(VAR(M21:BJ21, I21)) / AVERAGE(M21:BJ21)</f>
        <v>0.56162454277494</v>
      </c>
      <c r="L21" s="1" t="n">
        <f aca="false">(J21-I21)/I21</f>
        <v>0.0841411764705883</v>
      </c>
      <c r="M21" s="1" t="n">
        <f aca="false">IF(AND(H21&gt;=16.241,B21&gt;=3.35),6.4,IF(AND(D21&gt;=0.75,A21&lt;5.15,B21&lt;3.35),4.1,IF(AND(D21&gt;=1.5,H21&lt;16.241,B21&gt;=3.35),5.767,IF(AND(B21&gt;=3.25,D21&lt;0.75,A21&lt;5.15,B21&lt;3.35),1.58,IF(AND(A21&lt;4.95,D21&lt;1.5,H21&lt;16.241,B21&gt;=3.35),1.4,IF(AND(A21&lt;4.5,B21&lt;3.25,D21&lt;0.75,A21&lt;5.15,B21&lt;3.35),1.26,IF(AND(A21&gt;=4.5,B21&lt;3.25,D21&lt;0.75,A21&lt;5.15,B21&lt;3.35),1.48,IF(AND(G21&lt;0.356,H21&lt;12.557,D21&lt;1.45,A21&gt;=5.15,B21&lt;3.35),4.267,IF(AND(D21&lt;1.25,H21&gt;=12.557,D21&lt;1.45,A21&gt;=5.15,B21&lt;3.35),4.05,IF(AND(D21&gt;=1.35,G21&gt;=0.356,H21&lt;12.557,D21&lt;1.45,A21&gt;=5.15,B21&lt;3.35),4.25,IF(AND(H21&lt;15.086,D21&gt;=1.25,H21&gt;=12.557,D21&lt;1.45,A21&gt;=5.15,B21&lt;3.35),4.4,IF(AND(F21&lt;2.5,G21&gt;=0.44,D21&lt;2.05,D21&gt;=1.45,A21&gt;=5.15,B21&lt;3.35),4.7,IF(AND(H21&lt;10.391,B21&lt;3.15,D21&gt;=2.05,D21&gt;=1.45,A21&gt;=5.15,B21&lt;3.35),5.1,IF(AND(G21&lt;0.505,B21&gt;=3.15,D21&gt;=2.05,D21&gt;=1.45,A21&gt;=5.15,B21&lt;3.35),5.7,IF(AND(G21&gt;=0.505,B21&gt;=3.15,D21&gt;=2.05,D21&gt;=1.45,A21&gt;=5.15,B21&lt;3.35),5.95,IF(AND(D21&gt;=0.5,G21&lt;0.905,A21&gt;=4.95,D21&lt;1.5,H21&lt;16.241,B21&gt;=3.35),1.6,IF(AND(B21&lt;3.6,G21&gt;=0.905,A21&gt;=4.95,D21&lt;1.5,H21&lt;16.241,B21&gt;=3.35),1.7,IF(AND(B21&gt;=3.6,G21&gt;=0.905,A21&gt;=4.95,D21&lt;1.5,H21&lt;16.241,B21&gt;=3.35),1.767,IF(AND(A21&gt;=5.7,D21&lt;1.35,G21&gt;=0.356,H21&lt;12.557,D21&lt;1.45,A21&gt;=5.15,B21&lt;3.35),3.9,IF(AND(A21&lt;6.35,H21&gt;=15.086,D21&gt;=1.25,H21&gt;=12.557,D21&lt;1.45,A21&gt;=5.15,B21&lt;3.35),4.7,IF(AND(A21&gt;=6.35,H21&gt;=15.086,D21&gt;=1.25,H21&gt;=12.557,D21&lt;1.45,A21&gt;=5.15,B21&lt;3.35),4.6,IF(AND(H21&lt;9.252,D21&lt;1.55,G21&lt;0.44,D21&lt;2.05,D21&gt;=1.45,A21&gt;=5.15,B21&lt;3.35),5.08,IF(AND(H21&gt;=9.252,D21&lt;1.55,G21&lt;0.44,D21&lt;2.05,D21&gt;=1.45,A21&gt;=5.15,B21&lt;3.35),4.7,IF(AND(H21&lt;8.477,D21&gt;=1.55,G21&lt;0.44,D21&lt;2.05,D21&gt;=1.45,A21&gt;=5.15,B21&lt;3.35),5.1,IF(AND(H21&gt;=8.477,D21&gt;=1.55,G21&lt;0.44,D21&lt;2.05,D21&gt;=1.45,A21&gt;=5.15,B21&lt;3.35),5.4,IF(AND(H21&lt;8.435,F21&gt;=2.5,G21&gt;=0.44,D21&lt;2.05,D21&gt;=1.45,A21&gt;=5.15,B21&lt;3.35),5.1,IF(AND(H21&gt;=8.435,F21&gt;=2.5,G21&gt;=0.44,D21&lt;2.05,D21&gt;=1.45,A21&gt;=5.15,B21&lt;3.35),4.86,IF(AND(G21&lt;0.543,H21&gt;=10.391,B21&lt;3.15,D21&gt;=2.05,D21&gt;=1.45,A21&gt;=5.15,B21&lt;3.35),5.56,IF(AND(G21&gt;=0.543,H21&gt;=10.391,B21&lt;3.15,D21&gt;=2.05,D21&gt;=1.45,A21&gt;=5.15,B21&lt;3.35),5.8,IF(AND(A21&lt;5.05,D21&lt;0.5,G21&lt;0.905,A21&gt;=4.95,D21&lt;1.5,H21&lt;16.241,B21&gt;=3.35),1.3,IF(AND(H21&lt;6.583,A21&lt;5.7,D21&lt;1.35,G21&gt;=0.356,H21&lt;12.557,D21&lt;1.45,A21&gt;=5.15,B21&lt;3.35),4,IF(AND(G21&lt;0.585,A21&gt;=5.05,D21&lt;0.5,G21&lt;0.905,A21&gt;=4.95,D21&lt;1.5,H21&lt;16.241,B21&gt;=3.35),1.475,IF(AND(G21&lt;0.62,H21&gt;=6.583,A21&lt;5.7,D21&lt;1.35,G21&gt;=0.356,H21&lt;12.557,D21&lt;1.45,A21&gt;=5.15,B21&lt;3.35),3.75,IF(AND(G21&gt;=0.62,H21&gt;=6.583,A21&lt;5.7,D21&lt;1.35,G21&gt;=0.356,H21&lt;12.557,D21&lt;1.45,A21&gt;=5.15,B21&lt;3.35),3.6,IF(AND(B21&lt;3.75,G21&gt;=0.585,A21&gt;=5.05,D21&lt;0.5,G21&lt;0.905,A21&gt;=4.95,D21&lt;1.5,H21&lt;16.241,B21&gt;=3.35),1.5,IF(AND(B21&gt;=3.75,G21&gt;=0.585,A21&gt;=5.05,D21&lt;0.5,G21&lt;0.905,A21&gt;=4.95,D21&lt;1.5,H21&lt;16.241,B21&gt;=3.35),1.6,"shouldnthappen"))))))))))))))))))))))))))))))))))))</f>
        <v>1.475</v>
      </c>
      <c r="N21" s="1" t="n">
        <f aca="false">IF(AND(H21&lt;5.245,B21&lt;3.65,F21&lt;1.5),1,IF(AND(H21&gt;=14.096,B21&gt;=3.65,F21&lt;1.5),1.65,IF(AND(A21&gt;=5.45,H21&gt;=5.245,B21&lt;3.65,F21&lt;1.5),1.3,IF(AND(H21&gt;=13.586,H21&lt;14.096,B21&gt;=3.65,F21&lt;1.5),1.3,IF(AND(H21&lt;10.258,D21&lt;1.25,F21&lt;2.5,F21&gt;=1.5),3.38,IF(AND(H21&lt;6.982,D21&gt;=1.25,F21&lt;2.5,F21&gt;=1.5),3.96,IF(AND(H21&gt;=13.646,D21&lt;2.05,F21&gt;=2.5,F21&gt;=1.5),6.1,IF(AND(B21&lt;3.05,A21&lt;5.45,H21&gt;=5.245,B21&lt;3.65,F21&lt;1.5),1.375,IF(AND(H21&lt;6.543,H21&lt;13.586,H21&lt;14.096,B21&gt;=3.65,F21&lt;1.5),1.4,IF(AND(H21&gt;=6.543,H21&lt;13.586,H21&lt;14.096,B21&gt;=3.65,F21&lt;1.5),1.5,IF(AND(H21&lt;11.522,H21&gt;=10.258,D21&lt;1.25,F21&lt;2.5,F21&gt;=1.5),3.733,IF(AND(H21&gt;=11.522,H21&gt;=10.258,D21&lt;1.25,F21&lt;2.5,F21&gt;=1.5),3.92,IF(AND(H21&lt;5.767,H21&lt;13.646,D21&lt;2.05,F21&gt;=2.5,F21&gt;=1.5),4.5,IF(AND(A21&lt;6.8,B21&lt;3.15,D21&gt;=2.05,F21&gt;=2.5,F21&gt;=1.5),5.6,IF(AND(A21&gt;=6.8,B21&lt;3.15,D21&gt;=2.05,F21&gt;=2.5,F21&gt;=1.5),5.1,IF(AND(B21&lt;3.25,B21&gt;=3.15,D21&gt;=2.05,F21&gt;=2.5,F21&gt;=1.5),5.8,IF(AND(B21&gt;=3.25,B21&gt;=3.15,D21&gt;=2.05,F21&gt;=2.5,F21&gt;=1.5),5.65,IF(AND(B21&lt;3.15,B21&gt;=3.05,A21&lt;5.45,H21&gt;=5.245,B21&lt;3.65,F21&lt;1.5),1.5,IF(AND(G21&gt;=0.735,H21&lt;13.665,H21&gt;=6.982,D21&gt;=1.25,F21&lt;2.5,F21&gt;=1.5),4.2,IF(AND(H21&lt;14.03,H21&gt;=13.665,H21&gt;=6.982,D21&gt;=1.25,F21&lt;2.5,F21&gt;=1.5),4.8,IF(AND(A21&gt;=6.6,H21&gt;=5.767,H21&lt;13.646,D21&lt;2.05,F21&gt;=2.5,F21&gt;=1.5),6.05,IF(AND(G21&gt;=0.934,B21&gt;=3.15,B21&gt;=3.05,A21&lt;5.45,H21&gt;=5.245,B21&lt;3.65,F21&lt;1.5),1.7,IF(AND(D21&gt;=1.55,G21&lt;0.735,H21&lt;13.665,H21&gt;=6.982,D21&gt;=1.25,F21&lt;2.5,F21&gt;=1.5),5.1,IF(AND(D21&lt;1.45,H21&gt;=14.03,H21&gt;=13.665,H21&gt;=6.982,D21&gt;=1.25,F21&lt;2.5,F21&gt;=1.5),4.7,IF(AND(D21&gt;=1.45,H21&gt;=14.03,H21&gt;=13.665,H21&gt;=6.982,D21&gt;=1.25,F21&lt;2.5,F21&gt;=1.5),4.5,IF(AND(A21&gt;=6.2,A21&lt;6.6,H21&gt;=5.767,H21&lt;13.646,D21&lt;2.05,F21&gt;=2.5,F21&gt;=1.5),5.325,IF(AND(B21&lt;3.25,G21&lt;0.934,B21&gt;=3.15,B21&gt;=3.05,A21&lt;5.45,H21&gt;=5.245,B21&lt;3.65,F21&lt;1.5),1.3,IF(AND(D21&lt;1.35,D21&lt;1.55,G21&lt;0.735,H21&lt;13.665,H21&gt;=6.982,D21&gt;=1.25,F21&lt;2.5,F21&gt;=1.5),4.25,IF(AND(H21&lt;8.435,A21&lt;6.2,A21&lt;6.6,H21&gt;=5.767,H21&lt;13.646,D21&lt;2.05,F21&gt;=2.5,F21&gt;=1.5),5.1,IF(AND(H21&gt;=8.435,A21&lt;6.2,A21&lt;6.6,H21&gt;=5.767,H21&lt;13.646,D21&lt;2.05,F21&gt;=2.5,F21&gt;=1.5),4.9,IF(AND(A21&gt;=5.15,B21&gt;=3.25,G21&lt;0.934,B21&gt;=3.15,B21&gt;=3.05,A21&lt;5.45,H21&gt;=5.245,B21&lt;3.65,F21&lt;1.5),1.5,IF(AND(B21&lt;2.9,D21&gt;=1.35,D21&lt;1.55,G21&lt;0.735,H21&lt;13.665,H21&gt;=6.982,D21&gt;=1.25,F21&lt;2.5,F21&gt;=1.5),4.6,IF(AND(B21&gt;=2.9,D21&gt;=1.35,D21&lt;1.55,G21&lt;0.735,H21&lt;13.665,H21&gt;=6.982,D21&gt;=1.25,F21&lt;2.5,F21&gt;=1.5),4.52,IF(AND(G21&gt;=0.862,A21&lt;5.15,B21&gt;=3.25,G21&lt;0.934,B21&gt;=3.15,B21&gt;=3.05,A21&lt;5.45,H21&gt;=5.245,B21&lt;3.65,F21&lt;1.5),1.5,IF(AND(H21&lt;9.35,G21&lt;0.862,A21&lt;5.15,B21&gt;=3.25,G21&lt;0.934,B21&gt;=3.15,B21&gt;=3.05,A21&lt;5.45,H21&gt;=5.245,B21&lt;3.65,F21&lt;1.5),1.38,IF(AND(H21&gt;=9.35,G21&lt;0.862,A21&lt;5.15,B21&gt;=3.25,G21&lt;0.934,B21&gt;=3.15,B21&gt;=3.05,A21&lt;5.45,H21&gt;=5.245,B21&lt;3.65,F21&lt;1.5),1.4,"shouldnthappen"))))))))))))))))))))))))))))))))))))</f>
        <v>1.65</v>
      </c>
      <c r="O21" s="1" t="n">
        <f aca="false">IF(AND(B21&lt;2.75,A21&lt;5.55),3.96,IF(AND(H21&lt;9.205,A21&lt;5.9,A21&gt;=5.55),3.85,IF(AND(A21&lt;4.35,D21&lt;0.35,B21&gt;=2.75,A21&lt;5.55),1.1,IF(AND(B21&lt;3.65,D21&gt;=0.35,B21&gt;=2.75,A21&lt;5.55),1.65,IF(AND(B21&gt;=3.65,D21&gt;=0.35,B21&gt;=2.75,A21&lt;5.55),1.9,IF(AND(G21&gt;=0.732,H21&gt;=9.205,A21&lt;5.9,A21&gt;=5.55),4.9,IF(AND(G21&lt;0.273,G21&lt;0.732,H21&gt;=9.205,A21&lt;5.9,A21&gt;=5.55),4.5,IF(AND(A21&lt;6.3,G21&lt;0.422,F21&lt;2.5,A21&gt;=5.9,A21&gt;=5.55),5.1,IF(AND(A21&gt;=6.3,G21&lt;0.422,F21&lt;2.5,A21&gt;=5.9,A21&gt;=5.55),4.76,IF(AND(B21&lt;2.4,G21&gt;=0.422,F21&lt;2.5,A21&gt;=5.9,A21&gt;=5.55),4.45,IF(AND(A21&gt;=7,G21&gt;=0.628,F21&gt;=2.5,A21&gt;=5.9,A21&gt;=5.55),6.45,IF(AND(D21&lt;0.15,H21&lt;13.924,A21&gt;=4.35,D21&lt;0.35,B21&gt;=2.75,A21&lt;5.55),1.5,IF(AND(B21&lt;3.15,H21&gt;=13.924,A21&gt;=4.35,D21&lt;0.35,B21&gt;=2.75,A21&lt;5.55),1.56,IF(AND(B21&gt;=3.15,H21&gt;=13.924,A21&gt;=4.35,D21&lt;0.35,B21&gt;=2.75,A21&lt;5.55),1.3,IF(AND(H21&lt;14.316,G21&gt;=0.273,G21&lt;0.732,H21&gt;=9.205,A21&lt;5.9,A21&gt;=5.55),3.95,IF(AND(H21&gt;=14.316,G21&gt;=0.273,G21&lt;0.732,H21&gt;=9.205,A21&lt;5.9,A21&gt;=5.55),4.1,IF(AND(A21&lt;6.2,B21&gt;=2.4,G21&gt;=0.422,F21&lt;2.5,A21&gt;=5.9,A21&gt;=5.55),4.3,IF(AND(A21&gt;=7.05,G21&lt;0.364,G21&lt;0.628,F21&gt;=2.5,A21&gt;=5.9,A21&gt;=5.55),6.1,IF(AND(A21&gt;=7.55,G21&gt;=0.364,G21&lt;0.628,F21&gt;=2.5,A21&gt;=5.9,A21&gt;=5.55),6.4,IF(AND(A21&lt;6.15,A21&lt;7,G21&gt;=0.628,F21&gt;=2.5,A21&gt;=5.9,A21&gt;=5.55),4.9,IF(AND(D21&lt;1.45,A21&gt;=6.2,B21&gt;=2.4,G21&gt;=0.422,F21&lt;2.5,A21&gt;=5.9,A21&gt;=5.55),4.64,IF(AND(D21&gt;=1.45,A21&gt;=6.2,B21&gt;=2.4,G21&gt;=0.422,F21&lt;2.5,A21&gt;=5.9,A21&gt;=5.55),4.9,IF(AND(D21&lt;1.65,A21&lt;7.05,G21&lt;0.364,G21&lt;0.628,F21&gt;=2.5,A21&gt;=5.9,A21&gt;=5.55),5.1,IF(AND(D21&gt;=2.35,A21&lt;7.55,G21&gt;=0.364,G21&lt;0.628,F21&gt;=2.5,A21&gt;=5.9,A21&gt;=5.55),5.633,IF(AND(D21&lt;2.15,A21&gt;=6.15,A21&lt;7,G21&gt;=0.628,F21&gt;=2.5,A21&gt;=5.9,A21&gt;=5.55),5.1,IF(AND(D21&gt;=2.15,A21&gt;=6.15,A21&lt;7,G21&gt;=0.628,F21&gt;=2.5,A21&gt;=5.9,A21&gt;=5.55),5.267,IF(AND(A21&lt;4.9,A21&lt;5.05,D21&gt;=0.15,H21&lt;13.924,A21&gt;=4.35,D21&lt;0.35,B21&gt;=2.75,A21&lt;5.55),1.375,IF(AND(A21&gt;=4.9,A21&lt;5.05,D21&gt;=0.15,H21&lt;13.924,A21&gt;=4.35,D21&lt;0.35,B21&gt;=2.75,A21&lt;5.55),1.3,IF(AND(A21&lt;5.45,A21&gt;=5.05,D21&gt;=0.15,H21&lt;13.924,A21&gt;=4.35,D21&lt;0.35,B21&gt;=2.75,A21&lt;5.55),1.475,IF(AND(A21&gt;=5.45,A21&gt;=5.05,D21&gt;=0.15,H21&lt;13.924,A21&gt;=4.35,D21&lt;0.35,B21&gt;=2.75,A21&lt;5.55),1.4,IF(AND(B21&gt;=3.25,D21&lt;2.35,A21&lt;7.55,G21&gt;=0.364,G21&lt;0.628,F21&gt;=2.5,A21&gt;=5.9,A21&gt;=5.55),5.7,IF(AND(G21&lt;0.006,G21&lt;0.107,D21&gt;=1.65,A21&lt;7.05,G21&lt;0.364,G21&lt;0.628,F21&gt;=2.5,A21&gt;=5.9,A21&gt;=5.55),5.5,IF(AND(G21&gt;=0.006,G21&lt;0.107,D21&gt;=1.65,A21&lt;7.05,G21&lt;0.364,G21&lt;0.628,F21&gt;=2.5,A21&gt;=5.9,A21&gt;=5.55),5.667,IF(AND(D21&lt;2.2,G21&gt;=0.107,D21&gt;=1.65,A21&lt;7.05,G21&lt;0.364,G21&lt;0.628,F21&gt;=2.5,A21&gt;=5.9,A21&gt;=5.55),5.35,IF(AND(D21&gt;=2.2,G21&gt;=0.107,D21&gt;=1.65,A21&lt;7.05,G21&lt;0.364,G21&lt;0.628,F21&gt;=2.5,A21&gt;=5.9,A21&gt;=5.55),5.2,IF(AND(D21&lt;2.25,B21&lt;3.25,D21&lt;2.35,A21&lt;7.55,G21&gt;=0.364,G21&lt;0.628,F21&gt;=2.5,A21&gt;=5.9,A21&gt;=5.55),5.8,IF(AND(D21&gt;=2.25,B21&lt;3.25,D21&lt;2.35,A21&lt;7.55,G21&gt;=0.364,G21&lt;0.628,F21&gt;=2.5,A21&gt;=5.9,A21&gt;=5.55),5.9,"shouldnthappen")))))))))))))))))))))))))))))))))))))</f>
        <v>4.5</v>
      </c>
      <c r="P21" s="1" t="n">
        <f aca="false">IF(AND(D21&gt;=0.75,A21&lt;5.55),3.9,IF(AND(H21&lt;7.482,A21&gt;=5.55),3.45,IF(AND(B21&gt;=3.15,B21&lt;3.25,D21&lt;0.75,A21&lt;5.55),1.262,IF(AND(G21&gt;=0.446,B21&lt;3.15,B21&lt;3.25,D21&lt;0.75,A21&lt;5.55),1.1,IF(AND(G21&lt;0.408,A21&lt;5.05,B21&gt;=3.25,D21&lt;0.75,A21&lt;5.55),1.4,IF(AND(G21&gt;=0.408,A21&lt;5.05,B21&gt;=3.25,D21&lt;0.75,A21&lt;5.55),1.233,IF(AND(G21&gt;=0.676,A21&gt;=5.05,B21&gt;=3.25,D21&lt;0.75,A21&lt;5.55),1.72,IF(AND(H21&lt;9.386,A21&lt;5.85,F21&lt;2.5,H21&gt;=7.482,A21&gt;=5.55),3.5,IF(AND(H21&gt;=9.386,A21&lt;5.85,F21&lt;2.5,H21&gt;=7.482,A21&gt;=5.55),4.275,IF(AND(H21&gt;=16.284,G21&lt;0.865,F21&gt;=2.5,H21&gt;=7.482,A21&gt;=5.55),6.6,IF(AND(G21&lt;0.912,G21&gt;=0.865,F21&gt;=2.5,H21&gt;=7.482,A21&gt;=5.55),4.8,IF(AND(G21&gt;=0.912,G21&gt;=0.865,F21&gt;=2.5,H21&gt;=7.482,A21&gt;=5.55),5.175,IF(AND(A21&gt;=4.95,G21&lt;0.446,B21&lt;3.15,B21&lt;3.25,D21&lt;0.75,A21&lt;5.55),1.6,IF(AND(H21&gt;=12.974,G21&lt;0.676,A21&gt;=5.05,B21&gt;=3.25,D21&lt;0.75,A21&lt;5.55),1.3,IF(AND(D21&lt;1.45,H21&lt;13.531,A21&gt;=5.85,F21&lt;2.5,H21&gt;=7.482,A21&gt;=5.55),4.2,IF(AND(D21&gt;=1.45,H21&lt;13.531,A21&gt;=5.85,F21&lt;2.5,H21&gt;=7.482,A21&gt;=5.55),4.967,IF(AND(G21&lt;0.187,H21&gt;=13.531,A21&gt;=5.85,F21&lt;2.5,H21&gt;=7.482,A21&gt;=5.55),5,IF(AND(H21&gt;=12.675,A21&lt;4.95,G21&lt;0.446,B21&lt;3.15,B21&lt;3.25,D21&lt;0.75,A21&lt;5.55),1.5,IF(AND(H21&lt;10.826,H21&lt;12.974,G21&lt;0.676,A21&gt;=5.05,B21&gt;=3.25,D21&lt;0.75,A21&lt;5.55),1.46,IF(AND(H21&gt;=10.826,H21&lt;12.974,G21&lt;0.676,A21&gt;=5.05,B21&gt;=3.25,D21&lt;0.75,A21&lt;5.55),1.4,IF(AND(A21&lt;6.15,G21&gt;=0.187,H21&gt;=13.531,A21&gt;=5.85,F21&lt;2.5,H21&gt;=7.482,A21&gt;=5.55),4.7,IF(AND(A21&lt;6.85,B21&lt;2.95,H21&lt;16.284,G21&lt;0.865,F21&gt;=2.5,H21&gt;=7.482,A21&gt;=5.55),5.32,IF(AND(A21&gt;=6.85,B21&lt;2.95,H21&lt;16.284,G21&lt;0.865,F21&gt;=2.5,H21&gt;=7.482,A21&gt;=5.55),6.567,IF(AND(A21&lt;4.85,H21&lt;12.675,A21&lt;4.95,G21&lt;0.446,B21&lt;3.15,B21&lt;3.25,D21&lt;0.75,A21&lt;5.55),1.4,IF(AND(A21&gt;=4.85,H21&lt;12.675,A21&lt;4.95,G21&lt;0.446,B21&lt;3.15,B21&lt;3.25,D21&lt;0.75,A21&lt;5.55),1.5,IF(AND(B21&lt;3.1,A21&gt;=6.15,G21&gt;=0.187,H21&gt;=13.531,A21&gt;=5.85,F21&lt;2.5,H21&gt;=7.482,A21&gt;=5.55),4.467,IF(AND(B21&gt;=3.1,A21&gt;=6.15,G21&gt;=0.187,H21&gt;=13.531,A21&gt;=5.85,F21&lt;2.5,H21&gt;=7.482,A21&gt;=5.55),4.7,IF(AND(G21&gt;=0.379,B21&lt;3.15,B21&gt;=2.95,H21&lt;16.284,G21&lt;0.865,F21&gt;=2.5,H21&gt;=7.482,A21&gt;=5.55),5.733,IF(AND(A21&lt;6.6,B21&gt;=3.15,B21&gt;=2.95,H21&lt;16.284,G21&lt;0.865,F21&gt;=2.5,H21&gt;=7.482,A21&gt;=5.55),5.38,IF(AND(A21&lt;6.7,G21&lt;0.379,B21&lt;3.15,B21&gt;=2.95,H21&lt;16.284,G21&lt;0.865,F21&gt;=2.5,H21&gt;=7.482,A21&gt;=5.55),5.3,IF(AND(A21&gt;=6.7,G21&lt;0.379,B21&lt;3.15,B21&gt;=2.95,H21&lt;16.284,G21&lt;0.865,F21&gt;=2.5,H21&gt;=7.482,A21&gt;=5.55),5.16,IF(AND(A21&lt;7.05,A21&gt;=6.6,B21&gt;=3.15,B21&gt;=2.95,H21&lt;16.284,G21&lt;0.865,F21&gt;=2.5,H21&gt;=7.482,A21&gt;=5.55),5.78,IF(AND(A21&gt;=7.05,A21&gt;=6.6,B21&gt;=3.15,B21&gt;=2.95,H21&lt;16.284,G21&lt;0.865,F21&gt;=2.5,H21&gt;=7.482,A21&gt;=5.55),6.1,"shouldnthappen")))))))))))))))))))))))))))))))))</f>
        <v>4.275</v>
      </c>
      <c r="Q21" s="1" t="n">
        <f aca="false">IF(AND(G21&gt;=0.422,B21&lt;3.25,F21&lt;1.5),1.25,IF(AND(G21&gt;=0.082,G21&lt;0.125,F21&gt;=1.5),6.7,IF(AND(G21&lt;0.251,G21&lt;0.422,B21&lt;3.25,F21&lt;1.5),1.38,IF(AND(G21&gt;=0.251,G21&lt;0.422,B21&lt;3.25,F21&lt;1.5),1.55,IF(AND(G21&gt;=0.385,G21&lt;0.633,B21&gt;=3.25,F21&lt;1.5),1.367,IF(AND(B21&lt;3.35,G21&gt;=0.633,B21&gt;=3.25,F21&lt;1.5),1.7,IF(AND(A21&lt;5.85,G21&lt;0.082,G21&lt;0.125,F21&gt;=1.5),4.5,IF(AND(F21&gt;=2.5,D21&lt;1.6,G21&gt;=0.125,F21&gt;=1.5),5.05,IF(AND(H21&gt;=16.774,D21&gt;=1.6,G21&gt;=0.125,F21&gt;=1.5),6.4,IF(AND(D21&gt;=0.5,G21&lt;0.385,G21&lt;0.633,B21&gt;=3.25,F21&lt;1.5),1.6,IF(AND(B21&lt;3.6,B21&gt;=3.35,G21&gt;=0.633,B21&gt;=3.25,F21&lt;1.5),1.55,IF(AND(B21&gt;=3.6,B21&gt;=3.35,G21&gt;=0.633,B21&gt;=3.25,F21&lt;1.5),1.6,IF(AND(D21&lt;1.65,A21&gt;=5.85,G21&lt;0.082,G21&lt;0.125,F21&gt;=1.5),4.7,IF(AND(A21&lt;5.3,F21&lt;2.5,D21&lt;1.6,G21&gt;=0.125,F21&gt;=1.5),3.15,IF(AND(B21&gt;=3.2,H21&lt;16.774,D21&gt;=1.6,G21&gt;=0.125,F21&gt;=1.5),5.675,IF(AND(H21&lt;11.767,D21&lt;0.5,G21&lt;0.385,G21&lt;0.633,B21&gt;=3.25,F21&lt;1.5),1.5,IF(AND(H21&gt;=11.767,D21&lt;0.5,G21&lt;0.385,G21&lt;0.633,B21&gt;=3.25,F21&lt;1.5),1.367,IF(AND(H21&lt;8.367,D21&gt;=1.65,A21&gt;=5.85,G21&lt;0.082,G21&lt;0.125,F21&gt;=1.5),5.7,IF(AND(H21&gt;=8.367,D21&gt;=1.65,A21&gt;=5.85,G21&lt;0.082,G21&lt;0.125,F21&gt;=1.5),5.575,IF(AND(A21&gt;=7.1,B21&lt;3.2,H21&lt;16.774,D21&gt;=1.6,G21&gt;=0.125,F21&gt;=1.5),6.3,IF(AND(H21&gt;=15.395,B21&lt;2.85,A21&gt;=5.3,F21&lt;2.5,D21&lt;1.6,G21&gt;=0.125,F21&gt;=1.5),4.8,IF(AND(H21&lt;8.486,B21&gt;=2.85,A21&gt;=5.3,F21&lt;2.5,D21&lt;1.6,G21&gt;=0.125,F21&gt;=1.5),3.85,IF(AND(D21&gt;=2.1,A21&lt;7.1,B21&lt;3.2,H21&lt;16.774,D21&gt;=1.6,G21&gt;=0.125,F21&gt;=1.5),5.5,IF(AND(B21&gt;=2.75,H21&lt;15.395,B21&lt;2.85,A21&gt;=5.3,F21&lt;2.5,D21&lt;1.6,G21&gt;=0.125,F21&gt;=1.5),4.489,IF(AND(H21&gt;=15.168,H21&gt;=8.486,B21&gt;=2.85,A21&gt;=5.3,F21&lt;2.5,D21&lt;1.6,G21&gt;=0.125,F21&gt;=1.5),4.7,IF(AND(G21&gt;=0.519,D21&lt;2.1,A21&lt;7.1,B21&lt;3.2,H21&lt;16.774,D21&gt;=1.6,G21&gt;=0.125,F21&gt;=1.5),4.925,IF(AND(G21&gt;=0.897,B21&lt;2.75,H21&lt;15.395,B21&lt;2.85,A21&gt;=5.3,F21&lt;2.5,D21&lt;1.6,G21&gt;=0.125,F21&gt;=1.5),4.567,IF(AND(A21&lt;5.65,H21&lt;15.168,H21&gt;=8.486,B21&gt;=2.85,A21&gt;=5.3,F21&lt;2.5,D21&lt;1.6,G21&gt;=0.125,F21&gt;=1.5),4.5,IF(AND(G21&lt;0.23,G21&lt;0.519,D21&lt;2.1,A21&lt;7.1,B21&lt;3.2,H21&lt;16.774,D21&gt;=1.6,G21&gt;=0.125,F21&gt;=1.5),5,IF(AND(A21&lt;5.9,G21&lt;0.897,B21&lt;2.75,H21&lt;15.395,B21&lt;2.85,A21&gt;=5.3,F21&lt;2.5,D21&lt;1.6,G21&gt;=0.125,F21&gt;=1.5),4.1,IF(AND(A21&gt;=5.9,G21&lt;0.897,B21&lt;2.75,H21&lt;15.395,B21&lt;2.85,A21&gt;=5.3,F21&lt;2.5,D21&lt;1.6,G21&gt;=0.125,F21&gt;=1.5),4.5,IF(AND(A21&lt;6.05,A21&gt;=5.65,H21&lt;15.168,H21&gt;=8.486,B21&gt;=2.85,A21&gt;=5.3,F21&lt;2.5,D21&lt;1.6,G21&gt;=0.125,F21&gt;=1.5),4.2,IF(AND(A21&gt;=6.05,A21&gt;=5.65,H21&lt;15.168,H21&gt;=8.486,B21&gt;=2.85,A21&gt;=5.3,F21&lt;2.5,D21&lt;1.6,G21&gt;=0.125,F21&gt;=1.5),4.35,IF(AND(D21&lt;1.95,G21&gt;=0.23,G21&lt;0.519,D21&lt;2.1,A21&lt;7.1,B21&lt;3.2,H21&lt;16.774,D21&gt;=1.6,G21&gt;=0.125,F21&gt;=1.5),5.3,IF(AND(D21&gt;=1.95,G21&gt;=0.23,G21&lt;0.519,D21&lt;2.1,A21&lt;7.1,B21&lt;3.2,H21&lt;16.774,D21&gt;=1.6,G21&gt;=0.125,F21&gt;=1.5),5.2,"shouldnthappen")))))))))))))))))))))))))))))))))))</f>
        <v>1.367</v>
      </c>
      <c r="R21" s="1" t="n">
        <f aca="false">IF(AND(G21&gt;=0.901,F21&lt;1.5),1.9,IF(AND(H21&lt;5.523,D21&lt;0.35,G21&lt;0.901,F21&lt;1.5),1,IF(AND(B21&lt;3.6,D21&gt;=0.35,G21&lt;0.901,F21&lt;1.5),1.575,IF(AND(B21&gt;=3.6,D21&gt;=0.35,G21&lt;0.901,F21&lt;1.5),1.5,IF(AND(G21&gt;=0.837,D21&lt;1.15,D21&lt;1.45,F21&gt;=1.5),3,IF(AND(G21&gt;=0.66,D21&gt;=1.15,D21&lt;1.45,F21&gt;=1.5),4,IF(AND(F21&gt;=2.5,D21&lt;1.55,D21&gt;=1.45,F21&gt;=1.5),5.025,IF(AND(F21&lt;2.5,D21&gt;=1.55,D21&gt;=1.45,F21&gt;=1.5),4.933,IF(AND(B21&lt;2.45,G21&lt;0.837,D21&lt;1.15,D21&lt;1.45,F21&gt;=1.5),3.3,IF(AND(B21&gt;=2.45,G21&lt;0.837,D21&lt;1.15,D21&lt;1.45,F21&gt;=1.5),3.86,IF(AND(B21&gt;=3.05,F21&lt;2.5,D21&lt;1.55,D21&gt;=1.45,F21&gt;=1.5),4.8,IF(AND(D21&gt;=2.45,F21&gt;=2.5,D21&gt;=1.55,D21&gt;=1.45,F21&gt;=1.5),5.875,IF(AND(H21&lt;13.187,G21&lt;0.217,H21&gt;=5.523,D21&lt;0.35,G21&lt;0.901,F21&lt;1.5),1.4,IF(AND(H21&gt;=13.187,G21&lt;0.217,H21&gt;=5.523,D21&lt;0.35,G21&lt;0.901,F21&lt;1.5),1.5,IF(AND(G21&lt;0.33,G21&gt;=0.217,H21&gt;=5.523,D21&lt;0.35,G21&lt;0.901,F21&lt;1.5),1.28,IF(AND(A21&lt;6.05,D21&lt;1.35,G21&lt;0.66,D21&gt;=1.15,D21&lt;1.45,F21&gt;=1.5),4.175,IF(AND(A21&gt;=6.05,D21&lt;1.35,G21&lt;0.66,D21&gt;=1.15,D21&lt;1.45,F21&gt;=1.5),4.3,IF(AND(A21&lt;5.65,D21&gt;=1.35,G21&lt;0.66,D21&gt;=1.15,D21&lt;1.45,F21&gt;=1.5),3.9,IF(AND(A21&gt;=5.65,D21&gt;=1.35,G21&lt;0.66,D21&gt;=1.15,D21&lt;1.45,F21&gt;=1.5),4.52,IF(AND(A21&lt;6.25,B21&lt;3.05,F21&lt;2.5,D21&lt;1.55,D21&gt;=1.45,F21&gt;=1.5),4.5,IF(AND(A21&gt;=6.25,B21&lt;3.05,F21&lt;2.5,D21&lt;1.55,D21&gt;=1.45,F21&gt;=1.5),4.675,IF(AND(A21&gt;=7.25,D21&lt;2.45,F21&gt;=2.5,D21&gt;=1.55,D21&gt;=1.45,F21&gt;=1.5),6.433,IF(AND(D21&gt;=0.25,G21&gt;=0.33,G21&gt;=0.217,H21&gt;=5.523,D21&lt;0.35,G21&lt;0.901,F21&lt;1.5),1.4,IF(AND(A21&lt;6.15,A21&lt;7.25,D21&lt;2.45,F21&gt;=2.5,D21&gt;=1.55,D21&gt;=1.45,F21&gt;=1.5),5.025,IF(AND(H21&lt;6.439,D21&lt;0.25,G21&gt;=0.33,G21&gt;=0.217,H21&gt;=5.523,D21&lt;0.35,G21&lt;0.901,F21&lt;1.5),1.5,IF(AND(H21&gt;=6.439,D21&lt;0.25,G21&gt;=0.33,G21&gt;=0.217,H21&gt;=5.523,D21&lt;0.35,G21&lt;0.901,F21&lt;1.5),1.38,IF(AND(H21&gt;=13.711,A21&gt;=6.15,A21&lt;7.25,D21&lt;2.45,F21&gt;=2.5,D21&gt;=1.55,D21&gt;=1.45,F21&gt;=1.5),5.68,IF(AND(B21&gt;=3.3,H21&lt;13.711,A21&gt;=6.15,A21&lt;7.25,D21&lt;2.45,F21&gt;=2.5,D21&gt;=1.55,D21&gt;=1.45,F21&gt;=1.5),5.6,IF(AND(G21&lt;0.093,B21&lt;3.3,H21&lt;13.711,A21&gt;=6.15,A21&lt;7.25,D21&lt;2.45,F21&gt;=2.5,D21&gt;=1.55,D21&gt;=1.45,F21&gt;=1.5),5.56,IF(AND(D21&lt;1.95,G21&gt;=0.093,B21&lt;3.3,H21&lt;13.711,A21&gt;=6.15,A21&lt;7.25,D21&lt;2.45,F21&gt;=2.5,D21&gt;=1.55,D21&gt;=1.45,F21&gt;=1.5),5.3,IF(AND(B21&lt;3.15,D21&gt;=1.95,G21&gt;=0.093,B21&lt;3.3,H21&lt;13.711,A21&gt;=6.15,A21&lt;7.25,D21&lt;2.45,F21&gt;=2.5,D21&gt;=1.55,D21&gt;=1.45,F21&gt;=1.5),5.1,IF(AND(B21&gt;=3.15,D21&gt;=1.95,G21&gt;=0.093,B21&lt;3.3,H21&lt;13.711,A21&gt;=6.15,A21&lt;7.25,D21&lt;2.45,F21&gt;=2.5,D21&gt;=1.55,D21&gt;=1.45,F21&gt;=1.5),5.15,"shouldnthappen"))))))))))))))))))))))))))))))))</f>
        <v>1.5</v>
      </c>
      <c r="S21" s="1" t="n">
        <f aca="false">IF(AND(G21&gt;=0.859,D21&gt;=0.35,F21&lt;1.5),1.9,IF(AND(D21&lt;1.75,F21&gt;=2.5,F21&gt;=1.5),4.867,IF(AND(H21&lt;8.42,A21&lt;5.05,D21&lt;0.35,F21&lt;1.5),1.42,IF(AND(H21&gt;=14.877,A21&gt;=5.05,D21&lt;0.35,F21&lt;1.5),1.3,IF(AND(B21&lt;3.35,G21&lt;0.859,D21&gt;=0.35,F21&lt;1.5),1.7,IF(AND(B21&gt;=3.35,G21&lt;0.859,D21&gt;=0.35,F21&lt;1.5),1.5,IF(AND(A21&gt;=6.05,B21&lt;2.75,F21&lt;2.5,F21&gt;=1.5),4.733,IF(AND(G21&gt;=0.68,B21&gt;=2.75,F21&lt;2.5,F21&gt;=1.5),4.025,IF(AND(H21&gt;=16.284,D21&gt;=1.75,F21&gt;=2.5,F21&gt;=1.5),6.6,IF(AND(A21&lt;4.35,H21&gt;=8.42,A21&lt;5.05,D21&lt;0.35,F21&lt;1.5),1.1,IF(AND(G21&gt;=0.948,H21&lt;14.877,A21&gt;=5.05,D21&lt;0.35,F21&lt;1.5),1.7,IF(AND(A21&lt;5.3,A21&lt;6.05,B21&lt;2.75,F21&lt;2.5,F21&gt;=1.5),3,IF(AND(H21&gt;=15.168,G21&lt;0.68,B21&gt;=2.75,F21&lt;2.5,F21&gt;=1.5),4.75,IF(AND(H21&gt;=14.005,A21&gt;=4.35,H21&gt;=8.42,A21&lt;5.05,D21&lt;0.35,F21&lt;1.5),1.375,IF(AND(A21&gt;=5.55,G21&lt;0.948,H21&lt;14.877,A21&gt;=5.05,D21&lt;0.35,F21&lt;1.5),1.7,IF(AND(H21&lt;12.363,A21&gt;=5.3,A21&lt;6.05,B21&lt;2.75,F21&lt;2.5,F21&gt;=1.5),3.825,IF(AND(H21&gt;=12.363,A21&gt;=5.3,A21&lt;6.05,B21&lt;2.75,F21&lt;2.5,F21&gt;=1.5),4.033,IF(AND(H21&gt;=14.508,H21&lt;15.168,G21&lt;0.68,B21&gt;=2.75,F21&lt;2.5,F21&gt;=1.5),4.2,IF(AND(D21&gt;=2.35,D21&gt;=2.2,H21&lt;16.284,D21&gt;=1.75,F21&gt;=2.5,F21&gt;=1.5),5.267,IF(AND(G21&lt;0.231,H21&lt;14.005,A21&gt;=4.35,H21&gt;=8.42,A21&lt;5.05,D21&lt;0.35,F21&lt;1.5),1.4,IF(AND(H21&gt;=14.494,A21&lt;5.55,G21&lt;0.948,H21&lt;14.877,A21&gt;=5.05,D21&lt;0.35,F21&lt;1.5),1.6,IF(AND(A21&lt;6.1,H21&lt;14.508,H21&lt;15.168,G21&lt;0.68,B21&gt;=2.75,F21&lt;2.5,F21&gt;=1.5),4.5,IF(AND(A21&lt;6.1,H21&lt;11.8,D21&lt;2.2,H21&lt;16.284,D21&gt;=1.75,F21&gt;=2.5,F21&gt;=1.5),4.95,IF(AND(A21&gt;=6.1,H21&lt;11.8,D21&lt;2.2,H21&lt;16.284,D21&gt;=1.75,F21&gt;=2.5,F21&gt;=1.5),5.333,IF(AND(B21&lt;2.75,H21&gt;=11.8,D21&lt;2.2,H21&lt;16.284,D21&gt;=1.75,F21&gt;=2.5,F21&gt;=1.5),5.1,IF(AND(B21&gt;=3.15,D21&lt;2.35,D21&gt;=2.2,H21&lt;16.284,D21&gt;=1.75,F21&gt;=2.5,F21&gt;=1.5),5.5,IF(AND(B21&gt;=3.35,G21&gt;=0.231,H21&lt;14.005,A21&gt;=4.35,H21&gt;=8.42,A21&lt;5.05,D21&lt;0.35,F21&lt;1.5),1.3,IF(AND(H21&lt;13.869,H21&lt;14.494,A21&lt;5.55,G21&lt;0.948,H21&lt;14.877,A21&gt;=5.05,D21&lt;0.35,F21&lt;1.5),1.5,IF(AND(H21&gt;=13.869,H21&lt;14.494,A21&lt;5.55,G21&lt;0.948,H21&lt;14.877,A21&gt;=5.05,D21&lt;0.35,F21&lt;1.5),1.4,IF(AND(G21&lt;0.636,A21&gt;=6.1,H21&lt;14.508,H21&lt;15.168,G21&lt;0.68,B21&gt;=2.75,F21&lt;2.5,F21&gt;=1.5),4.68,IF(AND(G21&gt;=0.636,A21&gt;=6.1,H21&lt;14.508,H21&lt;15.168,G21&lt;0.68,B21&gt;=2.75,F21&lt;2.5,F21&gt;=1.5),4.4,IF(AND(B21&lt;2.85,B21&gt;=2.75,H21&gt;=11.8,D21&lt;2.2,H21&lt;16.284,D21&gt;=1.75,F21&gt;=2.5,F21&gt;=1.5),6.7,IF(AND(H21&lt;10.626,B21&lt;3.15,D21&lt;2.35,D21&gt;=2.2,H21&lt;16.284,D21&gt;=1.75,F21&gt;=2.5,F21&gt;=1.5),5.1,IF(AND(H21&gt;=10.626,B21&lt;3.15,D21&lt;2.35,D21&gt;=2.2,H21&lt;16.284,D21&gt;=1.75,F21&gt;=2.5,F21&gt;=1.5),5.2,IF(AND(G21&lt;0.378,B21&lt;3.35,G21&gt;=0.231,H21&lt;14.005,A21&gt;=4.35,H21&gt;=8.42,A21&lt;5.05,D21&lt;0.35,F21&lt;1.5),1.2,IF(AND(G21&gt;=0.378,B21&lt;3.35,G21&gt;=0.231,H21&lt;14.005,A21&gt;=4.35,H21&gt;=8.42,A21&lt;5.05,D21&lt;0.35,F21&lt;1.5),1.3,IF(AND(A21&lt;6.2,B21&gt;=2.85,B21&gt;=2.75,H21&gt;=11.8,D21&lt;2.2,H21&lt;16.284,D21&gt;=1.75,F21&gt;=2.5,F21&gt;=1.5),4.9,IF(AND(G21&lt;0.388,A21&gt;=6.2,B21&gt;=2.85,B21&gt;=2.75,H21&gt;=11.8,D21&lt;2.2,H21&lt;16.284,D21&gt;=1.75,F21&gt;=2.5,F21&gt;=1.5),5.52,IF(AND(G21&gt;=0.388,A21&gt;=6.2,B21&gt;=2.85,B21&gt;=2.75,H21&gt;=11.8,D21&lt;2.2,H21&lt;16.284,D21&gt;=1.75,F21&gt;=2.5,F21&gt;=1.5),5.7,"shouldnthappen")))))))))))))))))))))))))))))))))))))))</f>
        <v>1.7</v>
      </c>
      <c r="T21" s="1" t="n">
        <f aca="false">IF(AND(D21&gt;=0.8,A21&lt;5.45),3.7,IF(AND(D21&gt;=0.35,D21&lt;0.8,A21&lt;5.45),1.56,IF(AND(G21&lt;0.164,F21&lt;2.5,A21&gt;=5.45),1.6,IF(AND(H21&gt;=16.718,F21&gt;=2.5,A21&gt;=5.45),6.4,IF(AND(G21&gt;=0.719,H21&lt;16.718,F21&gt;=2.5,A21&gt;=5.45),5.05,IF(AND(A21&lt;4.35,A21&lt;5.05,D21&lt;0.35,D21&lt;0.8,A21&lt;5.45),1.1,IF(AND(H21&gt;=14.494,A21&gt;=5.05,D21&lt;0.35,D21&lt;0.8,A21&lt;5.45),1.6,IF(AND(G21&lt;0.338,D21&lt;1.25,G21&gt;=0.164,F21&lt;2.5,A21&gt;=5.45),4.1,IF(AND(H21&lt;8.397,D21&gt;=1.25,G21&gt;=0.164,F21&lt;2.5,A21&gt;=5.45),4,IF(AND(H21&lt;11.031,H21&lt;14.494,A21&gt;=5.05,D21&lt;0.35,D21&lt;0.8,A21&lt;5.45),1.5,IF(AND(H21&gt;=11.031,H21&lt;14.494,A21&gt;=5.05,D21&lt;0.35,D21&lt;0.8,A21&lt;5.45),1.44,IF(AND(B21&lt;2.65,H21&gt;=8.397,D21&gt;=1.25,G21&gt;=0.164,F21&lt;2.5,A21&gt;=5.45),4.767,IF(AND(H21&lt;7.388,G21&lt;0.487,G21&lt;0.719,H21&lt;16.718,F21&gt;=2.5,A21&gt;=5.45),5.067,IF(AND(G21&lt;0.533,G21&gt;=0.487,G21&lt;0.719,H21&lt;16.718,F21&gt;=2.5,A21&gt;=5.45),5.8,IF(AND(G21&gt;=0.533,G21&gt;=0.487,G21&lt;0.719,H21&lt;16.718,F21&gt;=2.5,A21&gt;=5.45),5.86,IF(AND(B21&lt;3.25,A21&gt;=4.95,A21&gt;=4.35,A21&lt;5.05,D21&lt;0.35,D21&lt;0.8,A21&lt;5.45),1.2,IF(AND(A21&lt;5.6,H21&lt;11.218,G21&gt;=0.338,D21&lt;1.25,G21&gt;=0.164,F21&lt;2.5,A21&gt;=5.45),3.7,IF(AND(A21&gt;=5.6,H21&lt;11.218,G21&gt;=0.338,D21&lt;1.25,G21&gt;=0.164,F21&lt;2.5,A21&gt;=5.45),3.5,IF(AND(H21&lt;12.668,H21&gt;=11.218,G21&gt;=0.338,D21&lt;1.25,G21&gt;=0.164,F21&lt;2.5,A21&gt;=5.45),3.9,IF(AND(H21&gt;=12.668,H21&gt;=11.218,G21&gt;=0.338,D21&lt;1.25,G21&gt;=0.164,F21&lt;2.5,A21&gt;=5.45),4,IF(AND(H21&gt;=15.705,B21&gt;=2.65,H21&gt;=8.397,D21&gt;=1.25,G21&gt;=0.164,F21&lt;2.5,A21&gt;=5.45),4.8,IF(AND(B21&lt;2.75,H21&gt;=7.388,G21&lt;0.487,G21&lt;0.719,H21&lt;16.718,F21&gt;=2.5,A21&gt;=5.45),5.26,IF(AND(B21&lt;2.95,A21&lt;4.5,A21&lt;4.95,A21&gt;=4.35,A21&lt;5.05,D21&lt;0.35,D21&lt;0.8,A21&lt;5.45),1.4,IF(AND(B21&gt;=2.95,A21&lt;4.5,A21&lt;4.95,A21&gt;=4.35,A21&lt;5.05,D21&lt;0.35,D21&lt;0.8,A21&lt;5.45),1.3,IF(AND(H21&gt;=13.924,A21&gt;=4.5,A21&lt;4.95,A21&gt;=4.35,A21&lt;5.05,D21&lt;0.35,D21&lt;0.8,A21&lt;5.45),1.5,IF(AND(G21&lt;0.252,B21&gt;=3.25,A21&gt;=4.95,A21&gt;=4.35,A21&lt;5.05,D21&lt;0.35,D21&lt;0.8,A21&lt;5.45),1.4,IF(AND(G21&gt;=0.252,B21&gt;=3.25,A21&gt;=4.95,A21&gt;=4.35,A21&lt;5.05,D21&lt;0.35,D21&lt;0.8,A21&lt;5.45),1.32,IF(AND(G21&gt;=0.473,H21&lt;15.705,B21&gt;=2.65,H21&gt;=8.397,D21&gt;=1.25,G21&gt;=0.164,F21&lt;2.5,A21&gt;=5.45),4.7,IF(AND(B21&gt;=3.15,B21&gt;=2.75,H21&gt;=7.388,G21&lt;0.487,G21&lt;0.719,H21&lt;16.718,F21&gt;=2.5,A21&gt;=5.45),5.7,IF(AND(B21&lt;3.15,H21&lt;13.924,A21&gt;=4.5,A21&lt;4.95,A21&gt;=4.35,A21&lt;5.05,D21&lt;0.35,D21&lt;0.8,A21&lt;5.45),1.433,IF(AND(B21&gt;=3.15,H21&lt;13.924,A21&gt;=4.5,A21&lt;4.95,A21&gt;=4.35,A21&lt;5.05,D21&lt;0.35,D21&lt;0.8,A21&lt;5.45),1.4,IF(AND(H21&gt;=14.81,G21&lt;0.473,H21&lt;15.705,B21&gt;=2.65,H21&gt;=8.397,D21&gt;=1.25,G21&gt;=0.164,F21&lt;2.5,A21&gt;=5.45),4.2,IF(AND(A21&lt;6.65,B21&lt;3.15,B21&gt;=2.75,H21&gt;=7.388,G21&lt;0.487,G21&lt;0.719,H21&lt;16.718,F21&gt;=2.5,A21&gt;=5.45),5.6,IF(AND(A21&gt;=6.65,B21&lt;3.15,B21&gt;=2.75,H21&gt;=7.388,G21&lt;0.487,G21&lt;0.719,H21&lt;16.718,F21&gt;=2.5,A21&gt;=5.45),5.4,IF(AND(A21&lt;6.15,H21&lt;14.81,G21&lt;0.473,H21&lt;15.705,B21&gt;=2.65,H21&gt;=8.397,D21&gt;=1.25,G21&gt;=0.164,F21&lt;2.5,A21&gt;=5.45),4.5,IF(AND(A21&gt;=6.15,H21&lt;14.81,G21&lt;0.473,H21&lt;15.705,B21&gt;=2.65,H21&gt;=8.397,D21&gt;=1.25,G21&gt;=0.164,F21&lt;2.5,A21&gt;=5.45),4.4,"shouldnthappen"))))))))))))))))))))))))))))))))))))</f>
        <v>1.6</v>
      </c>
      <c r="U21" s="1" t="n">
        <f aca="false">IF(AND(G21&gt;=0.934,F21&lt;1.5),1.7,IF(AND(D21&lt;0.15,D21&lt;0.25,G21&lt;0.934,F21&lt;1.5),1.38,IF(AND(H21&gt;=14.379,D21&gt;=0.25,G21&lt;0.934,F21&lt;1.5),1.7,IF(AND(A21&lt;5.3,D21&lt;1.35,F21&lt;2.5,F21&gt;=1.5),3.15,IF(AND(H21&lt;7.148,D21&gt;=1.35,F21&lt;2.5,F21&gt;=1.5),3.9,IF(AND(G21&lt;0.352,A21&lt;6.15,F21&gt;=2.5,F21&gt;=1.5),4.5,IF(AND(G21&gt;=0.352,A21&lt;6.15,F21&gt;=2.5,F21&gt;=1.5),4.92,IF(AND(B21&lt;2.85,A21&gt;=6.15,F21&gt;=2.5,F21&gt;=1.5),6.2,IF(AND(D21&gt;=0.45,H21&lt;14.379,D21&gt;=0.25,G21&lt;0.934,F21&lt;1.5),1.65,IF(AND(G21&gt;=0.857,A21&gt;=5.3,D21&lt;1.35,F21&lt;2.5,F21&gt;=1.5),4.3,IF(AND(A21&gt;=7.25,B21&gt;=2.85,A21&gt;=6.15,F21&gt;=2.5,F21&gt;=1.5),6.425,IF(AND(H21&lt;9.499,A21&lt;5.05,D21&gt;=0.15,D21&lt;0.25,G21&lt;0.934,F21&lt;1.5),1.4,IF(AND(A21&gt;=5.45,A21&gt;=5.05,D21&gt;=0.15,D21&lt;0.25,G21&lt;0.934,F21&lt;1.5),1.3,IF(AND(B21&gt;=4.15,D21&lt;0.45,H21&lt;14.379,D21&gt;=0.25,G21&lt;0.934,F21&lt;1.5),1.5,IF(AND(A21&gt;=5.75,G21&lt;0.857,A21&gt;=5.3,D21&lt;1.35,F21&lt;2.5,F21&gt;=1.5),4.02,IF(AND(A21&lt;6.65,G21&lt;0.333,H21&gt;=7.148,D21&gt;=1.35,F21&lt;2.5,F21&gt;=1.5),4.475,IF(AND(A21&gt;=6.65,G21&lt;0.333,H21&gt;=7.148,D21&gt;=1.35,F21&lt;2.5,F21&gt;=1.5),4.8,IF(AND(D21&gt;=1.45,G21&gt;=0.333,H21&gt;=7.148,D21&gt;=1.35,F21&lt;2.5,F21&gt;=1.5),4.85,IF(AND(G21&gt;=0.861,A21&lt;7.25,B21&gt;=2.85,A21&gt;=6.15,F21&gt;=2.5,F21&gt;=1.5),5.2,IF(AND(G21&lt;0.571,H21&gt;=9.499,A21&lt;5.05,D21&gt;=0.15,D21&lt;0.25,G21&lt;0.934,F21&lt;1.5),1.2,IF(AND(G21&gt;=0.571,H21&gt;=9.499,A21&lt;5.05,D21&gt;=0.15,D21&lt;0.25,G21&lt;0.934,F21&lt;1.5),1.3,IF(AND(H21&lt;9.283,A21&lt;5.45,A21&gt;=5.05,D21&gt;=0.15,D21&lt;0.25,G21&lt;0.934,F21&lt;1.5),1.5,IF(AND(H21&gt;=9.283,A21&lt;5.45,A21&gt;=5.05,D21&gt;=0.15,D21&lt;0.25,G21&lt;0.934,F21&lt;1.5),1.425,IF(AND(A21&lt;4.9,B21&lt;4.15,D21&lt;0.45,H21&lt;14.379,D21&gt;=0.25,G21&lt;0.934,F21&lt;1.5),1.4,IF(AND(A21&gt;=4.9,B21&lt;4.15,D21&lt;0.45,H21&lt;14.379,D21&gt;=0.25,G21&lt;0.934,F21&lt;1.5),1.325,IF(AND(G21&lt;0.572,A21&lt;5.75,G21&lt;0.857,A21&gt;=5.3,D21&lt;1.35,F21&lt;2.5,F21&gt;=1.5),3.65,IF(AND(G21&gt;=0.572,A21&lt;5.75,G21&lt;0.857,A21&gt;=5.3,D21&lt;1.35,F21&lt;2.5,F21&gt;=1.5),3.9,IF(AND(A21&lt;6.75,D21&lt;1.45,G21&gt;=0.333,H21&gt;=7.148,D21&gt;=1.35,F21&lt;2.5,F21&gt;=1.5),4.4,IF(AND(A21&gt;=6.75,D21&lt;1.45,G21&gt;=0.333,H21&gt;=7.148,D21&gt;=1.35,F21&lt;2.5,F21&gt;=1.5),4.78,IF(AND(A21&lt;6.6,B21&lt;3.25,G21&lt;0.861,A21&lt;7.25,B21&gt;=2.85,A21&gt;=6.15,F21&gt;=2.5,F21&gt;=1.5),5.333,IF(AND(H21&lt;11.461,B21&gt;=3.25,G21&lt;0.861,A21&lt;7.25,B21&gt;=2.85,A21&gt;=6.15,F21&gt;=2.5,F21&gt;=1.5),6.025,IF(AND(H21&gt;=11.461,B21&gt;=3.25,G21&lt;0.861,A21&lt;7.25,B21&gt;=2.85,A21&gt;=6.15,F21&gt;=2.5,F21&gt;=1.5),5.667,IF(AND(H21&gt;=14.564,A21&gt;=6.6,B21&lt;3.25,G21&lt;0.861,A21&lt;7.25,B21&gt;=2.85,A21&gt;=6.15,F21&gt;=2.5,F21&gt;=1.5),5.4,IF(AND(D21&gt;=2.35,H21&lt;14.564,A21&gt;=6.6,B21&lt;3.25,G21&lt;0.861,A21&lt;7.25,B21&gt;=2.85,A21&gt;=6.15,F21&gt;=2.5,F21&gt;=1.5),5.6,IF(AND(A21&lt;6.85,D21&lt;2.35,H21&lt;14.564,A21&gt;=6.6,B21&lt;3.25,G21&lt;0.861,A21&lt;7.25,B21&gt;=2.85,A21&gt;=6.15,F21&gt;=2.5,F21&gt;=1.5),5.9,IF(AND(A21&gt;=6.85,D21&lt;2.35,H21&lt;14.564,A21&gt;=6.6,B21&lt;3.25,G21&lt;0.861,A21&lt;7.25,B21&gt;=2.85,A21&gt;=6.15,F21&gt;=2.5,F21&gt;=1.5),5.78,"shouldnthappen"))))))))))))))))))))))))))))))))))))</f>
        <v>1.7</v>
      </c>
      <c r="V21" s="1" t="n">
        <f aca="false">IF(AND(H21&lt;5.748,A21&lt;5.05,D21&lt;0.75),1,IF(AND(B21&lt;3.15,H21&gt;=5.748,A21&lt;5.05,D21&lt;0.75),1.475,IF(AND(G21&gt;=0.801,D21&lt;0.25,A21&gt;=5.05,D21&lt;0.75),1.7,IF(AND(D21&gt;=0.45,D21&gt;=0.25,A21&gt;=5.05,D21&lt;0.75),1.7,IF(AND(B21&lt;2.35,F21&lt;2.5,B21&lt;2.75,D21&gt;=0.75),4.16,IF(AND(D21&lt;1.75,F21&gt;=2.5,B21&lt;2.75,D21&gt;=0.75),4.875,IF(AND(D21&gt;=1.75,F21&gt;=2.5,B21&lt;2.75,D21&gt;=0.75),5.333,IF(AND(H21&gt;=16.284,D21&gt;=1.55,B21&gt;=2.75,D21&gt;=0.75),6.6,IF(AND(H21&gt;=14.144,B21&gt;=3.15,H21&gt;=5.748,A21&lt;5.05,D21&lt;0.75),1.3,IF(AND(A21&lt;5.45,G21&lt;0.801,D21&lt;0.25,A21&gt;=5.05,D21&lt;0.75),1.5,IF(AND(A21&gt;=5.45,G21&lt;0.801,D21&lt;0.25,A21&gt;=5.05,D21&lt;0.75),1.34,IF(AND(B21&lt;3.75,D21&lt;0.45,D21&gt;=0.25,A21&gt;=5.05,D21&lt;0.75),1.467,IF(AND(B21&gt;=3.75,D21&lt;0.45,D21&gt;=0.25,A21&gt;=5.05,D21&lt;0.75),1.767,IF(AND(G21&gt;=0.896,B21&gt;=2.35,F21&lt;2.5,B21&lt;2.75,D21&gt;=0.75),4.9,IF(AND(H21&lt;15.504,D21&lt;1.35,D21&lt;1.55,B21&gt;=2.75,D21&gt;=0.75),4.2,IF(AND(H21&gt;=15.504,D21&lt;1.35,D21&lt;1.55,B21&gt;=2.75,D21&gt;=0.75),4.6,IF(AND(H21&lt;9.767,D21&gt;=1.35,D21&lt;1.55,B21&gt;=2.75,D21&gt;=0.75),5.1,IF(AND(A21&lt;4.5,H21&lt;14.144,B21&gt;=3.15,H21&gt;=5.748,A21&lt;5.05,D21&lt;0.75),1.3,IF(AND(A21&gt;=4.5,H21&lt;14.144,B21&gt;=3.15,H21&gt;=5.748,A21&lt;5.05,D21&lt;0.75),1.4,IF(AND(D21&gt;=1.15,G21&lt;0.896,B21&gt;=2.35,F21&lt;2.5,B21&lt;2.75,D21&gt;=0.75),4.04,IF(AND(B21&lt;2.9,H21&gt;=9.767,D21&gt;=1.35,D21&lt;1.55,B21&gt;=2.75,D21&gt;=0.75),4.8,IF(AND(D21&lt;1.7,A21&gt;=7.05,H21&lt;16.284,D21&gt;=1.55,B21&gt;=2.75,D21&gt;=0.75),5.8,IF(AND(D21&gt;=1.7,A21&gt;=7.05,H21&lt;16.284,D21&gt;=1.55,B21&gt;=2.75,D21&gt;=0.75),6.3,IF(AND(B21&lt;2.45,D21&lt;1.15,G21&lt;0.896,B21&gt;=2.35,F21&lt;2.5,B21&lt;2.75,D21&gt;=0.75),3.767,IF(AND(B21&gt;=2.45,D21&lt;1.15,G21&lt;0.896,B21&gt;=2.35,F21&lt;2.5,B21&lt;2.75,D21&gt;=0.75),3.167,IF(AND(B21&gt;=3.15,B21&gt;=2.9,H21&gt;=9.767,D21&gt;=1.35,D21&lt;1.55,B21&gt;=2.75,D21&gt;=0.75),4.7,IF(AND(D21&lt;1.9,D21&lt;2.05,A21&lt;7.05,H21&lt;16.284,D21&gt;=1.55,B21&gt;=2.75,D21&gt;=0.75),4.82,IF(AND(D21&gt;=1.9,D21&lt;2.05,A21&lt;7.05,H21&lt;16.284,D21&gt;=1.55,B21&gt;=2.75,D21&gt;=0.75),5.067,IF(AND(H21&lt;12.721,B21&lt;3.15,B21&gt;=2.9,H21&gt;=9.767,D21&gt;=1.35,D21&lt;1.55,B21&gt;=2.75,D21&gt;=0.75),4.5,IF(AND(H21&gt;=12.721,B21&lt;3.15,B21&gt;=2.9,H21&gt;=9.767,D21&gt;=1.35,D21&lt;1.55,B21&gt;=2.75,D21&gt;=0.75),4.433,IF(AND(H21&lt;9.525,G21&lt;0.364,D21&gt;=2.05,A21&lt;7.05,H21&lt;16.284,D21&gt;=1.55,B21&gt;=2.75,D21&gt;=0.75),5.1,IF(AND(A21&lt;6.25,G21&gt;=0.364,D21&gt;=2.05,A21&lt;7.05,H21&lt;16.284,D21&gt;=1.55,B21&gt;=2.75,D21&gt;=0.75),5.4,IF(AND(H21&lt;10.898,H21&gt;=9.525,G21&lt;0.364,D21&gt;=2.05,A21&lt;7.05,H21&lt;16.284,D21&gt;=1.55,B21&gt;=2.75,D21&gt;=0.75),5.6,IF(AND(H21&lt;8.711,A21&gt;=6.25,G21&gt;=0.364,D21&gt;=2.05,A21&lt;7.05,H21&lt;16.284,D21&gt;=1.55,B21&gt;=2.75,D21&gt;=0.75),5.7,IF(AND(H21&gt;=8.711,A21&gt;=6.25,G21&gt;=0.364,D21&gt;=2.05,A21&lt;7.05,H21&lt;16.284,D21&gt;=1.55,B21&gt;=2.75,D21&gt;=0.75),5.84,IF(AND(D21&lt;2.2,H21&gt;=10.898,H21&gt;=9.525,G21&lt;0.364,D21&gt;=2.05,A21&lt;7.05,H21&lt;16.284,D21&gt;=1.55,B21&gt;=2.75,D21&gt;=0.75),5.4,IF(AND(D21&gt;=2.2,H21&gt;=10.898,H21&gt;=9.525,G21&lt;0.364,D21&gt;=2.05,A21&lt;7.05,H21&lt;16.284,D21&gt;=1.55,B21&gt;=2.75,D21&gt;=0.75),5.3,"shouldnthappen")))))))))))))))))))))))))))))))))))))</f>
        <v>1.767</v>
      </c>
      <c r="W21" s="1" t="n">
        <f aca="false">IF(AND(H21&lt;6.926,D21&gt;=0.35,D21&lt;0.8),1.9,IF(AND(H21&gt;=6.926,D21&gt;=0.35,D21&lt;0.8),1.533,IF(AND(H21&lt;13.492,A21&lt;4.75,D21&lt;0.35,D21&lt;0.8),1.1,IF(AND(H21&gt;=13.492,A21&lt;4.75,D21&lt;0.35,D21&lt;0.8),1.375,IF(AND(B21&lt;2.75,A21&gt;=5.85,F21&lt;2.5,D21&gt;=0.8),4.833,IF(AND(B21&lt;3.3,A21&gt;=7.05,F21&gt;=2.5,D21&gt;=0.8),5.8,IF(AND(B21&gt;=3.3,A21&gt;=7.05,F21&gt;=2.5,D21&gt;=0.8),6.325,IF(AND(D21&gt;=0.25,A21&lt;5.05,A21&gt;=4.75,D21&lt;0.35,D21&lt;0.8),1.3,IF(AND(B21&lt;3.6,A21&gt;=5.05,A21&gt;=4.75,D21&lt;0.35,D21&lt;0.8),1.4,IF(AND(H21&lt;10.194,G21&lt;0.412,A21&lt;5.85,F21&lt;2.5,D21&gt;=0.8),4.133,IF(AND(H21&gt;=10.194,G21&lt;0.412,A21&lt;5.85,F21&lt;2.5,D21&gt;=0.8),4.5,IF(AND(A21&lt;5.35,G21&gt;=0.412,A21&lt;5.85,F21&lt;2.5,D21&gt;=0.8),3.15,IF(AND(A21&lt;6.2,B21&gt;=2.75,A21&gt;=5.85,F21&lt;2.5,D21&gt;=0.8),4.3,IF(AND(H21&lt;5.767,A21&lt;6.2,A21&lt;7.05,F21&gt;=2.5,D21&gt;=0.8),4.5,IF(AND(G21&gt;=0.861,A21&gt;=6.2,A21&lt;7.05,F21&gt;=2.5,D21&gt;=0.8),5.2,IF(AND(B21&lt;3.15,D21&lt;0.25,A21&lt;5.05,A21&gt;=4.75,D21&lt;0.35,D21&lt;0.8),1.55,IF(AND(A21&lt;5.45,B21&gt;=3.6,A21&gt;=5.05,A21&gt;=4.75,D21&lt;0.35,D21&lt;0.8),1.5,IF(AND(A21&gt;=5.45,B21&gt;=3.6,A21&gt;=5.05,A21&gt;=4.75,D21&lt;0.35,D21&lt;0.8),1.4,IF(AND(G21&gt;=0.772,A21&gt;=5.35,G21&gt;=0.412,A21&lt;5.85,F21&lt;2.5,D21&gt;=0.8),3.9,IF(AND(D21&gt;=1.45,A21&gt;=6.2,B21&gt;=2.75,A21&gt;=5.85,F21&lt;2.5,D21&gt;=0.8),4.775,IF(AND(G21&lt;0.5,H21&gt;=5.767,A21&lt;6.2,A21&lt;7.05,F21&gt;=2.5,D21&gt;=0.8),5.1,IF(AND(G21&gt;=0.5,H21&gt;=5.767,A21&lt;6.2,A21&lt;7.05,F21&gt;=2.5,D21&gt;=0.8),4.95,IF(AND(B21&gt;=3.25,G21&lt;0.861,A21&gt;=6.2,A21&lt;7.05,F21&gt;=2.5,D21&gt;=0.8),5.75,IF(AND(A21&lt;4.95,B21&gt;=3.15,D21&lt;0.25,A21&lt;5.05,A21&gt;=4.75,D21&lt;0.35,D21&lt;0.8),1.4,IF(AND(A21&lt;5.65,G21&lt;0.772,A21&gt;=5.35,G21&gt;=0.412,A21&lt;5.85,F21&lt;2.5,D21&gt;=0.8),3.6,IF(AND(A21&gt;=5.65,G21&lt;0.772,A21&gt;=5.35,G21&gt;=0.412,A21&lt;5.85,F21&lt;2.5,D21&gt;=0.8),3.5,IF(AND(B21&gt;=3.15,D21&lt;1.45,A21&gt;=6.2,B21&gt;=2.75,A21&gt;=5.85,F21&lt;2.5,D21&gt;=0.8),4.7,IF(AND(A21&gt;=6.65,B21&lt;3.25,G21&lt;0.861,A21&gt;=6.2,A21&lt;7.05,F21&gt;=2.5,D21&gt;=0.8),5.567,IF(AND(H21&lt;9.499,A21&gt;=4.95,B21&gt;=3.15,D21&lt;0.25,A21&lt;5.05,A21&gt;=4.75,D21&lt;0.35,D21&lt;0.8),1.4,IF(AND(H21&gt;=9.499,A21&gt;=4.95,B21&gt;=3.15,D21&lt;0.25,A21&lt;5.05,A21&gt;=4.75,D21&lt;0.35,D21&lt;0.8),1.2,IF(AND(G21&lt;0.765,B21&lt;3.15,D21&lt;1.45,A21&gt;=6.2,B21&gt;=2.75,A21&gt;=5.85,F21&lt;2.5,D21&gt;=0.8),4.4,IF(AND(G21&gt;=0.765,B21&lt;3.15,D21&lt;1.45,A21&gt;=6.2,B21&gt;=2.75,A21&gt;=5.85,F21&lt;2.5,D21&gt;=0.8),4.6,IF(AND(H21&lt;10.667,A21&lt;6.65,B21&lt;3.25,G21&lt;0.861,A21&gt;=6.2,A21&lt;7.05,F21&gt;=2.5,D21&gt;=0.8),5.167,IF(AND(G21&lt;0.627,H21&gt;=10.667,A21&lt;6.65,B21&lt;3.25,G21&lt;0.861,A21&gt;=6.2,A21&lt;7.05,F21&gt;=2.5,D21&gt;=0.8),5.64,IF(AND(G21&gt;=0.627,H21&gt;=10.667,A21&lt;6.65,B21&lt;3.25,G21&lt;0.861,A21&gt;=6.2,A21&lt;7.05,F21&gt;=2.5,D21&gt;=0.8),5.1,"shouldnthappen")))))))))))))))))))))))))))))))))))</f>
        <v>1.4</v>
      </c>
      <c r="X21" s="1" t="n">
        <f aca="false">IF(AND(B21&lt;3.05,H21&lt;6.697,A21&lt;5.45),4.1,IF(AND(B21&gt;=3.05,H21&lt;6.697,A21&lt;5.45),1.48,IF(AND(D21&lt;0.7,A21&lt;5.9,A21&gt;=5.45),1.4,IF(AND(A21&lt;4.35,B21&lt;3.3,H21&gt;=6.697,A21&lt;5.45),1.1,IF(AND(G21&lt;0.372,D21&gt;=0.7,A21&lt;5.9,A21&gt;=5.45),4.36,IF(AND(A21&gt;=4.9,A21&gt;=4.35,B21&lt;3.3,H21&gt;=6.697,A21&lt;5.45),1.6,IF(AND(H21&gt;=14.171,A21&lt;5.15,B21&gt;=3.3,H21&gt;=6.697,A21&lt;5.45),1.6,IF(AND(G21&lt;0.451,A21&gt;=5.15,B21&gt;=3.3,H21&gt;=6.697,A21&lt;5.45),1.367,IF(AND(G21&gt;=0.451,A21&gt;=5.15,B21&gt;=3.3,H21&gt;=6.697,A21&lt;5.45),1.5,IF(AND(G21&lt;0.332,D21&lt;1.45,F21&lt;2.5,A21&gt;=5.9,A21&gt;=5.45),4.35,IF(AND(A21&lt;6.15,D21&gt;=1.45,F21&lt;2.5,A21&gt;=5.9,A21&gt;=5.45),5.1,IF(AND(D21&gt;=2.4,G21&lt;0.432,F21&gt;=2.5,A21&gt;=5.9,A21&gt;=5.45),5.78,IF(AND(A21&lt;6.15,G21&gt;=0.432,F21&gt;=2.5,A21&gt;=5.9,A21&gt;=5.45),4.9,IF(AND(B21&lt;3.1,A21&lt;4.9,A21&gt;=4.35,B21&lt;3.3,H21&gt;=6.697,A21&lt;5.45),1.4,IF(AND(B21&gt;=3.1,A21&lt;4.9,A21&gt;=4.35,B21&lt;3.3,H21&gt;=6.697,A21&lt;5.45),1.3,IF(AND(G21&lt;0.343,H21&lt;14.171,A21&lt;5.15,B21&gt;=3.3,H21&gt;=6.697,A21&lt;5.45),1.433,IF(AND(G21&gt;=0.343,H21&lt;14.171,A21&lt;5.15,B21&gt;=3.3,H21&gt;=6.697,A21&lt;5.45),1.525,IF(AND(D21&lt;1.05,B21&lt;2.55,G21&gt;=0.372,D21&gt;=0.7,A21&lt;5.9,A21&gt;=5.45),3.7,IF(AND(H21&lt;10.596,B21&gt;=2.55,G21&gt;=0.372,D21&gt;=0.7,A21&lt;5.9,A21&gt;=5.45),3.525,IF(AND(H21&gt;=10.596,B21&gt;=2.55,G21&gt;=0.372,D21&gt;=0.7,A21&lt;5.9,A21&gt;=5.45),3.9,IF(AND(H21&lt;14.314,G21&gt;=0.332,D21&lt;1.45,F21&lt;2.5,A21&gt;=5.9,A21&gt;=5.45),4.4,IF(AND(H21&gt;=14.314,G21&gt;=0.332,D21&lt;1.45,F21&lt;2.5,A21&gt;=5.9,A21&gt;=5.45),4.7,IF(AND(H21&lt;13.906,A21&gt;=6.15,D21&gt;=1.45,F21&lt;2.5,A21&gt;=5.9,A21&gt;=5.45),4.675,IF(AND(H21&gt;=13.906,A21&gt;=6.15,D21&gt;=1.45,F21&lt;2.5,A21&gt;=5.9,A21&gt;=5.45),4.9,IF(AND(G21&lt;0.093,D21&lt;2.4,G21&lt;0.432,F21&gt;=2.5,A21&gt;=5.9,A21&gt;=5.45),5.6,IF(AND(B21&lt;2.95,A21&gt;=6.15,G21&gt;=0.432,F21&gt;=2.5,A21&gt;=5.9,A21&gt;=5.45),5.86,IF(AND(A21&lt;5.55,D21&gt;=1.05,B21&lt;2.55,G21&gt;=0.372,D21&gt;=0.7,A21&lt;5.9,A21&gt;=5.45),4,IF(AND(A21&gt;=5.55,D21&gt;=1.05,B21&lt;2.55,G21&gt;=0.372,D21&gt;=0.7,A21&lt;5.9,A21&gt;=5.45),3.9,IF(AND(D21&lt;1.7,G21&gt;=0.093,D21&lt;2.4,G21&lt;0.432,F21&gt;=2.5,A21&gt;=5.9,A21&gt;=5.45),5.05,IF(AND(G21&gt;=0.774,B21&gt;=2.95,A21&gt;=6.15,G21&gt;=0.432,F21&gt;=2.5,A21&gt;=5.9,A21&gt;=5.45),5.3,IF(AND(G21&gt;=0.312,D21&gt;=1.7,G21&gt;=0.093,D21&lt;2.4,G21&lt;0.432,F21&gt;=2.5,A21&gt;=5.9,A21&gt;=5.45),5.4,IF(AND(D21&lt;2.45,G21&lt;0.774,B21&gt;=2.95,A21&gt;=6.15,G21&gt;=0.432,F21&gt;=2.5,A21&gt;=5.9,A21&gt;=5.45),5.66,IF(AND(D21&gt;=2.45,G21&lt;0.774,B21&gt;=2.95,A21&gt;=6.15,G21&gt;=0.432,F21&gt;=2.5,A21&gt;=5.9,A21&gt;=5.45),6,IF(AND(G21&gt;=0.301,G21&lt;0.312,D21&gt;=1.7,G21&gt;=0.093,D21&lt;2.4,G21&lt;0.432,F21&gt;=2.5,A21&gt;=5.9,A21&gt;=5.45),5.1,IF(AND(A21&lt;6.45,G21&lt;0.301,G21&lt;0.312,D21&gt;=1.7,G21&gt;=0.093,D21&lt;2.4,G21&lt;0.432,F21&gt;=2.5,A21&gt;=5.9,A21&gt;=5.45),5.3,IF(AND(A21&gt;=6.45,G21&lt;0.301,G21&lt;0.312,D21&gt;=1.7,G21&gt;=0.093,D21&lt;2.4,G21&lt;0.432,F21&gt;=2.5,A21&gt;=5.9,A21&gt;=5.45),5.2,"shouldnthappen"))))))))))))))))))))))))))))))))))))</f>
        <v>1.4</v>
      </c>
      <c r="Y21" s="1" t="n">
        <f aca="false">IF(AND(H21&lt;6.51,F21&lt;1.5),1.8,IF(AND(H21&gt;=16.674,F21&gt;=1.5),6.533,IF(AND(D21&gt;=0.45,H21&gt;=6.51,F21&lt;1.5),1.667,IF(AND(H21&gt;=13.805,G21&lt;0.154,H21&lt;16.674,F21&gt;=1.5),6.7,IF(AND(D21&lt;0.15,A21&lt;5.05,D21&lt;0.45,H21&gt;=6.51,F21&lt;1.5),1.4,IF(AND(H21&gt;=13.586,A21&gt;=5.05,D21&lt;0.45,H21&gt;=6.51,F21&lt;1.5),1.3,IF(AND(F21&lt;2.5,H21&lt;13.805,G21&lt;0.154,H21&lt;16.674,F21&gt;=1.5),4.6,IF(AND(H21&lt;8.929,D21&lt;1.35,G21&gt;=0.154,H21&lt;16.674,F21&gt;=1.5),3.64,IF(AND(G21&lt;0.05,H21&lt;13.586,A21&gt;=5.05,D21&lt;0.45,H21&gt;=6.51,F21&lt;1.5),1.4,IF(AND(G21&gt;=0.107,F21&gt;=2.5,H21&lt;13.805,G21&lt;0.154,H21&lt;16.674,F21&gt;=1.5),5.3,IF(AND(B21&gt;=2.75,H21&gt;=8.929,D21&lt;1.35,G21&gt;=0.154,H21&lt;16.674,F21&gt;=1.5),4.433,IF(AND(D21&gt;=1.55,F21&lt;2.5,D21&gt;=1.35,G21&gt;=0.154,H21&lt;16.674,F21&gt;=1.5),4.975,IF(AND(H21&lt;6.93,F21&gt;=2.5,D21&gt;=1.35,G21&gt;=0.154,H21&lt;16.674,F21&gt;=1.5),4.5,IF(AND(H21&lt;12.675,G21&lt;0.217,D21&gt;=0.15,A21&lt;5.05,D21&lt;0.45,H21&gt;=6.51,F21&lt;1.5),1.4,IF(AND(H21&gt;=12.675,G21&lt;0.217,D21&gt;=0.15,A21&lt;5.05,D21&lt;0.45,H21&gt;=6.51,F21&lt;1.5),1.5,IF(AND(A21&lt;4.65,G21&gt;=0.217,D21&gt;=0.15,A21&lt;5.05,D21&lt;0.45,H21&gt;=6.51,F21&lt;1.5),1.35,IF(AND(D21&lt;0.25,G21&gt;=0.05,H21&lt;13.586,A21&gt;=5.05,D21&lt;0.45,H21&gt;=6.51,F21&lt;1.5),1.467,IF(AND(D21&gt;=0.25,G21&gt;=0.05,H21&lt;13.586,A21&gt;=5.05,D21&lt;0.45,H21&gt;=6.51,F21&lt;1.5),1.5,IF(AND(H21&lt;9.15,G21&lt;0.107,F21&gt;=2.5,H21&lt;13.805,G21&lt;0.154,H21&lt;16.674,F21&gt;=1.5),5.7,IF(AND(H21&gt;=9.15,G21&lt;0.107,F21&gt;=2.5,H21&lt;13.805,G21&lt;0.154,H21&lt;16.674,F21&gt;=1.5),5.6,IF(AND(G21&lt;0.404,B21&lt;2.75,H21&gt;=8.929,D21&lt;1.35,G21&gt;=0.154,H21&lt;16.674,F21&gt;=1.5),4.15,IF(AND(G21&gt;=0.404,B21&lt;2.75,H21&gt;=8.929,D21&lt;1.35,G21&gt;=0.154,H21&lt;16.674,F21&gt;=1.5),3.9,IF(AND(A21&gt;=6.75,D21&lt;1.55,F21&lt;2.5,D21&gt;=1.35,G21&gt;=0.154,H21&lt;16.674,F21&gt;=1.5),4.82,IF(AND(D21&lt;0.25,A21&gt;=4.65,G21&gt;=0.217,D21&gt;=0.15,A21&lt;5.05,D21&lt;0.45,H21&gt;=6.51,F21&lt;1.5),1.325,IF(AND(D21&gt;=0.25,A21&gt;=4.65,G21&gt;=0.217,D21&gt;=0.15,A21&lt;5.05,D21&lt;0.45,H21&gt;=6.51,F21&lt;1.5),1.3,IF(AND(A21&lt;6.55,A21&lt;6.75,D21&lt;1.55,F21&lt;2.5,D21&gt;=1.35,G21&gt;=0.154,H21&lt;16.674,F21&gt;=1.5),4.575,IF(AND(A21&gt;=6.55,A21&lt;6.75,D21&lt;1.55,F21&lt;2.5,D21&gt;=1.35,G21&gt;=0.154,H21&lt;16.674,F21&gt;=1.5),4.4,IF(AND(B21&lt;2.9,D21&lt;2.05,H21&gt;=6.93,F21&gt;=2.5,D21&gt;=1.35,G21&gt;=0.154,H21&lt;16.674,F21&gt;=1.5),5.05,IF(AND(H21&lt;8.884,D21&gt;=2.05,H21&gt;=6.93,F21&gt;=2.5,D21&gt;=1.35,G21&gt;=0.154,H21&lt;16.674,F21&gt;=1.5),5.1,IF(AND(H21&lt;13.711,B21&gt;=2.9,D21&lt;2.05,H21&gt;=6.93,F21&gt;=2.5,D21&gt;=1.35,G21&gt;=0.154,H21&lt;16.674,F21&gt;=1.5),5,IF(AND(H21&gt;=13.711,B21&gt;=2.9,D21&lt;2.05,H21&gt;=6.93,F21&gt;=2.5,D21&gt;=1.35,G21&gt;=0.154,H21&lt;16.674,F21&gt;=1.5),5.8,IF(AND(B21&lt;3.15,H21&gt;=8.884,D21&gt;=2.05,H21&gt;=6.93,F21&gt;=2.5,D21&gt;=1.35,G21&gt;=0.154,H21&lt;16.674,F21&gt;=1.5),5.56,IF(AND(B21&gt;=3.15,H21&gt;=8.884,D21&gt;=2.05,H21&gt;=6.93,F21&gt;=2.5,D21&gt;=1.35,G21&gt;=0.154,H21&lt;16.674,F21&gt;=1.5),5.9,"shouldnthappen")))))))))))))))))))))))))))))))))</f>
        <v>1.3</v>
      </c>
      <c r="Z21" s="1" t="n">
        <f aca="false">IF(AND(F21&gt;=2,B21&gt;=3.35),5.6,IF(AND(A21&lt;6.65,H21&gt;=15.076,B21&lt;3.35),4.8,IF(AND(A21&gt;=6.65,H21&gt;=15.076,B21&lt;3.35),6.15,IF(AND(H21&lt;6.542,F21&lt;2,B21&gt;=3.35),1.767,IF(AND(G21&gt;=0.653,D21&lt;0.75,H21&lt;15.076,B21&lt;3.35),1.55,IF(AND(D21&lt;0.15,G21&lt;0.653,D21&lt;0.75,H21&lt;15.076,B21&lt;3.35),1.1,IF(AND(G21&lt;0.356,A21&lt;5.05,H21&gt;=6.542,F21&lt;2,B21&gt;=3.35),1.4,IF(AND(G21&gt;=0.356,A21&lt;5.05,H21&gt;=6.542,F21&lt;2,B21&gt;=3.35),1.3,IF(AND(G21&gt;=0.566,A21&gt;=5.05,H21&gt;=6.542,F21&lt;2,B21&gt;=3.35),1.6,IF(AND(B21&gt;=3.1,D21&gt;=0.15,G21&lt;0.653,D21&lt;0.75,H21&lt;15.076,B21&lt;3.35),1.367,IF(AND(B21&gt;=2.65,D21&lt;1.45,B21&lt;2.75,D21&gt;=0.75,H21&lt;15.076,B21&lt;3.35),3.96,IF(AND(G21&lt;0.352,D21&gt;=1.45,B21&lt;2.75,D21&gt;=0.75,H21&lt;15.076,B21&lt;3.35),4.5,IF(AND(D21&gt;=1.35,A21&lt;6.2,B21&gt;=2.75,D21&gt;=0.75,H21&lt;15.076,B21&lt;3.35),4.733,IF(AND(A21&lt;4.7,B21&lt;3.1,D21&gt;=0.15,G21&lt;0.653,D21&lt;0.75,H21&lt;15.076,B21&lt;3.35),1.36,IF(AND(A21&gt;=4.7,B21&lt;3.1,D21&gt;=0.15,G21&lt;0.653,D21&lt;0.75,H21&lt;15.076,B21&lt;3.35),1.6,IF(AND(A21&lt;5.2,B21&lt;2.65,D21&lt;1.45,B21&lt;2.75,D21&gt;=0.75,H21&lt;15.076,B21&lt;3.35),3.3,IF(AND(A21&lt;6.5,G21&gt;=0.352,D21&gt;=1.45,B21&lt;2.75,D21&gt;=0.75,H21&lt;15.076,B21&lt;3.35),5,IF(AND(A21&gt;=6.5,G21&gt;=0.352,D21&gt;=1.45,B21&lt;2.75,D21&gt;=0.75,H21&lt;15.076,B21&lt;3.35),5.8,IF(AND(H21&lt;8.486,D21&lt;1.35,A21&lt;6.2,B21&gt;=2.75,D21&gt;=0.75,H21&lt;15.076,B21&lt;3.35),3.975,IF(AND(G21&lt;0.187,F21&lt;2.5,A21&gt;=6.2,B21&gt;=2.75,D21&gt;=0.75,H21&lt;15.076,B21&lt;3.35),5,IF(AND(G21&gt;=0.187,F21&lt;2.5,A21&gt;=6.2,B21&gt;=2.75,D21&gt;=0.75,H21&lt;15.076,B21&lt;3.35),4.525,IF(AND(A21&gt;=7.25,F21&gt;=2.5,A21&gt;=6.2,B21&gt;=2.75,D21&gt;=0.75,H21&lt;15.076,B21&lt;3.35),6.5,IF(AND(G21&lt;0.185,B21&lt;3.6,G21&lt;0.566,A21&gt;=5.05,H21&gt;=6.542,F21&lt;2,B21&gt;=3.35),1.45,IF(AND(G21&gt;=0.185,B21&lt;3.6,G21&lt;0.566,A21&gt;=5.05,H21&gt;=6.542,F21&lt;2,B21&gt;=3.35),1.34,IF(AND(G21&lt;0.13,B21&gt;=3.6,G21&lt;0.566,A21&gt;=5.05,H21&gt;=6.542,F21&lt;2,B21&gt;=3.35),1.45,IF(AND(G21&gt;=0.13,B21&gt;=3.6,G21&lt;0.566,A21&gt;=5.05,H21&gt;=6.542,F21&lt;2,B21&gt;=3.35),1.5,IF(AND(D21&lt;1.05,A21&gt;=5.2,B21&lt;2.65,D21&lt;1.45,B21&lt;2.75,D21&gt;=0.75,H21&lt;15.076,B21&lt;3.35),3.5,IF(AND(D21&gt;=1.05,A21&gt;=5.2,B21&lt;2.65,D21&lt;1.45,B21&lt;2.75,D21&gt;=0.75,H21&lt;15.076,B21&lt;3.35),3.94,IF(AND(H21&lt;10.983,H21&gt;=8.486,D21&lt;1.35,A21&lt;6.2,B21&gt;=2.75,D21&gt;=0.75,H21&lt;15.076,B21&lt;3.35),4.38,IF(AND(H21&gt;=10.983,H21&gt;=8.486,D21&lt;1.35,A21&lt;6.2,B21&gt;=2.75,D21&gt;=0.75,H21&lt;15.076,B21&lt;3.35),4.1,IF(AND(B21&gt;=3.25,A21&lt;7.25,F21&gt;=2.5,A21&gt;=6.2,B21&gt;=2.75,D21&gt;=0.75,H21&lt;15.076,B21&lt;3.35),5.7,IF(AND(B21&lt;2.95,B21&lt;3.25,A21&lt;7.25,F21&gt;=2.5,A21&gt;=6.2,B21&gt;=2.75,D21&gt;=0.75,H21&lt;15.076,B21&lt;3.35),5.6,IF(AND(H21&gt;=13.711,B21&gt;=2.95,B21&lt;3.25,A21&lt;7.25,F21&gt;=2.5,A21&gt;=6.2,B21&gt;=2.75,D21&gt;=0.75,H21&lt;15.076,B21&lt;3.35),5.8,IF(AND(A21&gt;=6.8,H21&lt;13.711,B21&gt;=2.95,B21&lt;3.25,A21&lt;7.25,F21&gt;=2.5,A21&gt;=6.2,B21&gt;=2.75,D21&gt;=0.75,H21&lt;15.076,B21&lt;3.35),5.1,IF(AND(H21&lt;12.921,A21&lt;6.8,H21&lt;13.711,B21&gt;=2.95,B21&lt;3.25,A21&lt;7.25,F21&gt;=2.5,A21&gt;=6.2,B21&gt;=2.75,D21&gt;=0.75,H21&lt;15.076,B21&lt;3.35),5.34,IF(AND(H21&gt;=12.921,A21&lt;6.8,H21&lt;13.711,B21&gt;=2.95,B21&lt;3.25,A21&lt;7.25,F21&gt;=2.5,A21&gt;=6.2,B21&gt;=2.75,D21&gt;=0.75,H21&lt;15.076,B21&lt;3.35),5.133,"shouldnthappen"))))))))))))))))))))))))))))))))))))</f>
        <v>1.5</v>
      </c>
      <c r="AA21" s="1" t="n">
        <f aca="false">IF(AND(D21&gt;=0.45,A21&lt;5.05,D21&lt;0.8),1.6,IF(AND(D21&gt;=0.45,A21&gt;=5.05,D21&lt;0.8),1.7,IF(AND(H21&gt;=16.244,F21&gt;=2.5,D21&gt;=0.8),6.533,IF(AND(A21&lt;4.35,D21&lt;0.45,A21&lt;5.05,D21&lt;0.8),1.1,IF(AND(H21&gt;=14.877,D21&lt;0.45,A21&gt;=5.05,D21&lt;0.8),1.3,IF(AND(D21&gt;=1.4,A21&lt;5.65,F21&lt;2.5,D21&gt;=0.8),4.5,IF(AND(A21&gt;=7.25,H21&lt;16.244,F21&gt;=2.5,D21&gt;=0.8),6.5,IF(AND(A21&gt;=4.75,A21&gt;=4.35,D21&lt;0.45,A21&lt;5.05,D21&lt;0.8),1.35,IF(AND(A21&lt;5.3,D21&lt;1.4,A21&lt;5.65,F21&lt;2.5,D21&gt;=0.8),3.1,IF(AND(A21&gt;=6.8,A21&gt;=6.55,A21&gt;=5.65,F21&lt;2.5,D21&gt;=0.8),4.9,IF(AND(H21&lt;5.767,A21&lt;7.25,H21&lt;16.244,F21&gt;=2.5,D21&gt;=0.8),4.5,IF(AND(G21&gt;=0.522,A21&lt;4.75,A21&gt;=4.35,D21&lt;0.45,A21&lt;5.05,D21&lt;0.8),1.2,IF(AND(G21&gt;=0.948,D21&lt;0.35,H21&lt;14.877,D21&lt;0.45,A21&gt;=5.05,D21&lt;0.8),1.7,IF(AND(H21&lt;13.089,D21&gt;=0.35,H21&lt;14.877,D21&lt;0.45,A21&gt;=5.05,D21&lt;0.8),1.5,IF(AND(H21&gt;=13.089,D21&gt;=0.35,H21&lt;14.877,D21&lt;0.45,A21&gt;=5.05,D21&lt;0.8),1.3,IF(AND(B21&gt;=2.95,A21&gt;=5.3,D21&lt;1.4,A21&lt;5.65,F21&lt;2.5,D21&gt;=0.8),4.1,IF(AND(H21&lt;9.181,A21&lt;6.05,A21&lt;6.55,A21&gt;=5.65,F21&lt;2.5,D21&gt;=0.8),5.1,IF(AND(H21&gt;=9.181,A21&lt;6.05,A21&lt;6.55,A21&gt;=5.65,F21&lt;2.5,D21&gt;=0.8),4.3,IF(AND(G21&gt;=0.867,A21&gt;=6.05,A21&lt;6.55,A21&gt;=5.65,F21&lt;2.5,D21&gt;=0.8),4.9,IF(AND(B21&lt;3.05,A21&lt;6.8,A21&gt;=6.55,A21&gt;=5.65,F21&lt;2.5,D21&gt;=0.8),5,IF(AND(B21&gt;=3.05,A21&lt;6.8,A21&gt;=6.55,A21&gt;=5.65,F21&lt;2.5,D21&gt;=0.8),4.55,IF(AND(H21&gt;=14.144,G21&lt;0.522,A21&lt;4.75,A21&gt;=4.35,D21&lt;0.45,A21&lt;5.05,D21&lt;0.8),1.3,IF(AND(B21&lt;2.7,B21&lt;2.95,A21&gt;=5.3,D21&lt;1.4,A21&lt;5.65,F21&lt;2.5,D21&gt;=0.8),3.78,IF(AND(B21&gt;=2.7,B21&lt;2.95,A21&gt;=5.3,D21&lt;1.4,A21&lt;5.65,F21&lt;2.5,D21&gt;=0.8),3.6,IF(AND(G21&lt;0.638,G21&lt;0.867,A21&gt;=6.05,A21&lt;6.55,A21&gt;=5.65,F21&lt;2.5,D21&gt;=0.8),4.433,IF(AND(G21&gt;=0.638,G21&lt;0.867,A21&gt;=6.05,A21&lt;6.55,A21&gt;=5.65,F21&lt;2.5,D21&gt;=0.8),4,IF(AND(A21&lt;6.35,H21&lt;11.146,H21&gt;=5.767,A21&lt;7.25,H21&lt;16.244,F21&gt;=2.5,D21&gt;=0.8),5.1,IF(AND(A21&lt;4.5,H21&lt;14.144,G21&lt;0.522,A21&lt;4.75,A21&gt;=4.35,D21&lt;0.45,A21&lt;5.05,D21&lt;0.8),1.35,IF(AND(A21&gt;=4.5,H21&lt;14.144,G21&lt;0.522,A21&lt;4.75,A21&gt;=4.35,D21&lt;0.45,A21&lt;5.05,D21&lt;0.8),1.4,IF(AND(A21&lt;5.15,B21&lt;3.75,G21&lt;0.948,D21&lt;0.35,H21&lt;14.877,D21&lt;0.45,A21&gt;=5.05,D21&lt;0.8),1.4,IF(AND(A21&gt;=5.15,B21&lt;3.75,G21&lt;0.948,D21&lt;0.35,H21&lt;14.877,D21&lt;0.45,A21&gt;=5.05,D21&lt;0.8),1.5,IF(AND(G21&lt;0.112,B21&gt;=3.75,G21&lt;0.948,D21&lt;0.35,H21&lt;14.877,D21&lt;0.45,A21&gt;=5.05,D21&lt;0.8),1.5,IF(AND(G21&gt;=0.112,B21&gt;=3.75,G21&lt;0.948,D21&lt;0.35,H21&lt;14.877,D21&lt;0.45,A21&gt;=5.05,D21&lt;0.8),1.6,IF(AND(G21&lt;0.075,A21&gt;=6.35,H21&lt;11.146,H21&gt;=5.767,A21&lt;7.25,H21&lt;16.244,F21&gt;=2.5,D21&gt;=0.8),5.5,IF(AND(G21&gt;=0.075,A21&gt;=6.35,H21&lt;11.146,H21&gt;=5.767,A21&lt;7.25,H21&lt;16.244,F21&gt;=2.5,D21&gt;=0.8),5.24,IF(AND(B21&lt;2.95,D21&lt;1.9,H21&gt;=11.146,H21&gt;=5.767,A21&lt;7.25,H21&lt;16.244,F21&gt;=2.5,D21&gt;=0.8),5.65,IF(AND(B21&gt;=2.95,D21&lt;1.9,H21&gt;=11.146,H21&gt;=5.767,A21&lt;7.25,H21&lt;16.244,F21&gt;=2.5,D21&gt;=0.8),5.8,IF(AND(H21&lt;13.42,D21&gt;=1.9,H21&gt;=11.146,H21&gt;=5.767,A21&lt;7.25,H21&lt;16.244,F21&gt;=2.5,D21&gt;=0.8),5.6,IF(AND(H21&gt;=13.42,D21&gt;=1.9,H21&gt;=11.146,H21&gt;=5.767,A21&lt;7.25,H21&lt;16.244,F21&gt;=2.5,D21&gt;=0.8),5.34,"shouldnthappen")))))))))))))))))))))))))))))))))))))))</f>
        <v>1.6</v>
      </c>
      <c r="AB21" s="1" t="n">
        <f aca="false">IF(AND(D21&gt;=0.35,F21&lt;1.5),1.5,IF(AND(F21&lt;2.5,D21&gt;=1.55,F21&gt;=1.5),4.85,IF(AND(H21&lt;8.308,D21&lt;0.15,D21&lt;0.35,F21&lt;1.5),1.5,IF(AND(H21&gt;=8.308,D21&lt;0.15,D21&lt;0.35,F21&lt;1.5),1.4,IF(AND(H21&lt;5.523,D21&gt;=0.15,D21&lt;0.35,F21&lt;1.5),1,IF(AND(G21&lt;0.572,H21&lt;10.688,D21&lt;1.55,F21&gt;=1.5),3.75,IF(AND(B21&gt;=3.5,F21&gt;=2.5,D21&gt;=1.55,F21&gt;=1.5),6.3,IF(AND(A21&gt;=5.65,G21&gt;=0.572,H21&lt;10.688,D21&lt;1.55,F21&gt;=1.5),4.45,IF(AND(B21&gt;=2.85,A21&lt;6.15,H21&gt;=10.688,D21&lt;1.55,F21&gt;=1.5),4.35,IF(AND(H21&gt;=16.284,B21&lt;3.5,F21&gt;=2.5,D21&gt;=1.55,F21&gt;=1.5),6.6,IF(AND(G21&gt;=0.241,G21&lt;0.338,H21&gt;=5.523,D21&gt;=0.15,D21&lt;0.35,F21&lt;1.5),1.25,IF(AND(A21&lt;5.05,G21&gt;=0.338,H21&gt;=5.523,D21&gt;=0.15,D21&lt;0.35,F21&lt;1.5),1.35,IF(AND(B21&lt;2.7,A21&lt;5.65,G21&gt;=0.572,H21&lt;10.688,D21&lt;1.55,F21&gt;=1.5),4,IF(AND(B21&gt;=2.7,A21&lt;5.65,G21&gt;=0.572,H21&lt;10.688,D21&lt;1.55,F21&gt;=1.5),3.6,IF(AND(B21&lt;2.45,B21&lt;2.85,A21&lt;6.15,H21&gt;=10.688,D21&lt;1.55,F21&gt;=1.5),3.7,IF(AND(A21&lt;6.25,B21&lt;2.85,A21&gt;=6.15,H21&gt;=10.688,D21&lt;1.55,F21&gt;=1.5),4.5,IF(AND(A21&gt;=6.25,B21&lt;2.85,A21&gt;=6.15,H21&gt;=10.688,D21&lt;1.55,F21&gt;=1.5),4.86,IF(AND(D21&gt;=1.45,B21&gt;=2.85,A21&gt;=6.15,H21&gt;=10.688,D21&lt;1.55,F21&gt;=1.5),4.8,IF(AND(H21&lt;8.202,H21&lt;16.284,B21&lt;3.5,F21&gt;=2.5,D21&gt;=1.55,F21&gt;=1.5),5.7,IF(AND(A21&gt;=5.1,G21&lt;0.241,G21&lt;0.338,H21&gt;=5.523,D21&gt;=0.15,D21&lt;0.35,F21&lt;1.5),1.5,IF(AND(B21&gt;=3.75,A21&gt;=5.05,G21&gt;=0.338,H21&gt;=5.523,D21&gt;=0.15,D21&lt;0.35,F21&lt;1.5),1.6,IF(AND(A21&lt;5.7,B21&gt;=2.45,B21&lt;2.85,A21&lt;6.15,H21&gt;=10.688,D21&lt;1.55,F21&gt;=1.5),3.9,IF(AND(A21&gt;=5.7,B21&gt;=2.45,B21&lt;2.85,A21&lt;6.15,H21&gt;=10.688,D21&lt;1.55,F21&gt;=1.5),4.02,IF(AND(H21&lt;13.654,D21&lt;1.45,B21&gt;=2.85,A21&gt;=6.15,H21&gt;=10.688,D21&lt;1.55,F21&gt;=1.5),4.333,IF(AND(H21&gt;=13.654,D21&lt;1.45,B21&gt;=2.85,A21&gt;=6.15,H21&gt;=10.688,D21&lt;1.55,F21&gt;=1.5),4.54,IF(AND(A21&lt;6.15,H21&gt;=8.202,H21&lt;16.284,B21&lt;3.5,F21&gt;=2.5,D21&gt;=1.55,F21&gt;=1.5),5,IF(AND(H21&lt;13.924,A21&lt;5.1,G21&lt;0.241,G21&lt;0.338,H21&gt;=5.523,D21&gt;=0.15,D21&lt;0.35,F21&lt;1.5),1.4,IF(AND(H21&gt;=13.924,A21&lt;5.1,G21&lt;0.241,G21&lt;0.338,H21&gt;=5.523,D21&gt;=0.15,D21&lt;0.35,F21&lt;1.5),1.5,IF(AND(D21&lt;0.25,B21&lt;3.75,A21&gt;=5.05,G21&gt;=0.338,H21&gt;=5.523,D21&gt;=0.15,D21&lt;0.35,F21&lt;1.5),1.5,IF(AND(D21&gt;=0.25,B21&lt;3.75,A21&gt;=5.05,G21&gt;=0.338,H21&gt;=5.523,D21&gt;=0.15,D21&lt;0.35,F21&lt;1.5),1.4,IF(AND(H21&lt;8.884,B21&gt;=3.05,A21&gt;=6.15,H21&gt;=8.202,H21&lt;16.284,B21&lt;3.5,F21&gt;=2.5,D21&gt;=1.55,F21&gt;=1.5),5.1,IF(AND(A21&lt;6.45,G21&lt;0.368,B21&lt;3.05,A21&gt;=6.15,H21&gt;=8.202,H21&lt;16.284,B21&lt;3.5,F21&gt;=2.5,D21&gt;=1.55,F21&gt;=1.5),5.525,IF(AND(A21&gt;=6.45,G21&lt;0.368,B21&lt;3.05,A21&gt;=6.15,H21&gt;=8.202,H21&lt;16.284,B21&lt;3.5,F21&gt;=2.5,D21&gt;=1.55,F21&gt;=1.5),5.35,IF(AND(D21&lt;2.25,G21&gt;=0.368,B21&lt;3.05,A21&gt;=6.15,H21&gt;=8.202,H21&lt;16.284,B21&lt;3.5,F21&gt;=2.5,D21&gt;=1.55,F21&gt;=1.5),5.8,IF(AND(D21&gt;=2.25,G21&gt;=0.368,B21&lt;3.05,A21&gt;=6.15,H21&gt;=8.202,H21&lt;16.284,B21&lt;3.5,F21&gt;=2.5,D21&gt;=1.55,F21&gt;=1.5),5.2,IF(AND(H21&lt;10.257,H21&gt;=8.884,B21&gt;=3.05,A21&gt;=6.15,H21&gt;=8.202,H21&lt;16.284,B21&lt;3.5,F21&gt;=2.5,D21&gt;=1.55,F21&gt;=1.5),5.9,IF(AND(H21&gt;=10.257,H21&gt;=8.884,B21&gt;=3.05,A21&gt;=6.15,H21&gt;=8.202,H21&lt;16.284,B21&lt;3.5,F21&gt;=2.5,D21&gt;=1.55,F21&gt;=1.5),5.48,"shouldnthappen")))))))))))))))))))))))))))))))))))))</f>
        <v>1.5</v>
      </c>
      <c r="AC21" s="1" t="n">
        <f aca="false">IF(AND(H21&lt;5.748,A21&lt;5.05,D21&lt;0.8),1,IF(AND(B21&lt;3.35,A21&gt;=5.05,D21&lt;0.8),1.7,IF(AND(A21&lt;5.85,G21&lt;0.154,D21&gt;=0.8),4.5,IF(AND(D21&gt;=0.45,H21&gt;=5.748,A21&lt;5.05,D21&lt;0.8),1.6,IF(AND(G21&gt;=0.934,B21&gt;=3.35,A21&gt;=5.05,D21&lt;0.8),1.7,IF(AND(D21&lt;2.1,A21&gt;=5.85,G21&lt;0.154,D21&gt;=0.8),6.15,IF(AND(D21&gt;=2.1,A21&gt;=5.85,G21&lt;0.154,D21&gt;=0.8),5.5,IF(AND(A21&lt;6.1,D21&gt;=1.55,G21&gt;=0.154,D21&gt;=0.8),5,IF(AND(H21&gt;=14.379,G21&lt;0.934,B21&gt;=3.35,A21&gt;=5.05,D21&lt;0.8),1.58,IF(AND(G21&lt;0.379,A21&gt;=6.1,D21&gt;=1.55,G21&gt;=0.154,D21&gt;=0.8),5.42,IF(AND(H21&lt;13.924,G21&lt;0.227,D21&lt;0.45,H21&gt;=5.748,A21&lt;5.05,D21&lt;0.8),1.4,IF(AND(H21&gt;=13.924,G21&lt;0.227,D21&lt;0.45,H21&gt;=5.748,A21&lt;5.05,D21&lt;0.8),1.5,IF(AND(B21&lt;3.1,G21&gt;=0.227,D21&lt;0.45,H21&gt;=5.748,A21&lt;5.05,D21&lt;0.8),1.1,IF(AND(G21&lt;0.13,H21&lt;14.379,G21&lt;0.934,B21&gt;=3.35,A21&gt;=5.05,D21&lt;0.8),1.4,IF(AND(D21&lt;1.05,A21&lt;5.65,D21&lt;1.35,D21&lt;1.55,G21&gt;=0.154,D21&gt;=0.8),3.7,IF(AND(D21&lt;1.25,A21&gt;=5.65,D21&lt;1.35,D21&lt;1.55,G21&gt;=0.154,D21&gt;=0.8),4.06,IF(AND(D21&gt;=1.25,A21&gt;=5.65,D21&lt;1.35,D21&lt;1.55,G21&gt;=0.154,D21&gt;=0.8),4.425,IF(AND(H21&lt;13.654,D21&lt;1.45,D21&gt;=1.35,D21&lt;1.55,G21&gt;=0.154,D21&gt;=0.8),4.275,IF(AND(G21&lt;0.259,D21&gt;=1.45,D21&gt;=1.35,D21&lt;1.55,G21&gt;=0.154,D21&gt;=0.8),5.1,IF(AND(B21&lt;2.95,G21&gt;=0.379,A21&gt;=6.1,D21&gt;=1.55,G21&gt;=0.154,D21&gt;=0.8),6.3,IF(AND(B21&lt;3.25,B21&gt;=3.1,G21&gt;=0.227,D21&lt;0.45,H21&gt;=5.748,A21&lt;5.05,D21&lt;0.8),1.3,IF(AND(B21&gt;=3.25,B21&gt;=3.1,G21&gt;=0.227,D21&lt;0.45,H21&gt;=5.748,A21&lt;5.05,D21&lt;0.8),1.4,IF(AND(H21&gt;=13.372,G21&gt;=0.13,H21&lt;14.379,G21&lt;0.934,B21&gt;=3.35,A21&gt;=5.05,D21&lt;0.8),1.4,IF(AND(H21&lt;6.69,D21&gt;=1.05,A21&lt;5.65,D21&lt;1.35,D21&lt;1.55,G21&gt;=0.154,D21&gt;=0.8),4.033,IF(AND(H21&gt;=6.69,D21&gt;=1.05,A21&lt;5.65,D21&lt;1.35,D21&lt;1.55,G21&gt;=0.154,D21&gt;=0.8),3.88,IF(AND(B21&lt;2.85,H21&gt;=13.654,D21&lt;1.45,D21&gt;=1.35,D21&lt;1.55,G21&gt;=0.154,D21&gt;=0.8),4.8,IF(AND(B21&gt;=2.85,H21&gt;=13.654,D21&lt;1.45,D21&gt;=1.35,D21&lt;1.55,G21&gt;=0.154,D21&gt;=0.8),4.7,IF(AND(H21&lt;11.681,G21&gt;=0.259,D21&gt;=1.45,D21&gt;=1.35,D21&lt;1.55,G21&gt;=0.154,D21&gt;=0.8),4.85,IF(AND(H21&gt;=11.681,G21&gt;=0.259,D21&gt;=1.45,D21&gt;=1.35,D21&lt;1.55,G21&gt;=0.154,D21&gt;=0.8),4.633,IF(AND(A21&lt;6.25,B21&gt;=2.95,G21&gt;=0.379,A21&gt;=6.1,D21&gt;=1.55,G21&gt;=0.154,D21&gt;=0.8),5.4,IF(AND(D21&lt;0.3,H21&lt;13.372,G21&gt;=0.13,H21&lt;14.379,G21&lt;0.934,B21&gt;=3.35,A21&gt;=5.05,D21&lt;0.8),1.475,IF(AND(D21&gt;=0.3,H21&lt;13.372,G21&gt;=0.13,H21&lt;14.379,G21&lt;0.934,B21&gt;=3.35,A21&gt;=5.05,D21&lt;0.8),1.5,IF(AND(B21&lt;3.15,A21&gt;=6.25,B21&gt;=2.95,G21&gt;=0.379,A21&gt;=6.1,D21&gt;=1.55,G21&gt;=0.154,D21&gt;=0.8),5.7,IF(AND(B21&gt;=3.15,A21&gt;=6.25,B21&gt;=2.95,G21&gt;=0.379,A21&gt;=6.1,D21&gt;=1.55,G21&gt;=0.154,D21&gt;=0.8),5.933,"shouldnthappen"))))))))))))))))))))))))))))))))))</f>
        <v>1.58</v>
      </c>
      <c r="AD21" s="1" t="n">
        <f aca="false">IF(AND(H21&lt;6.621,A21&lt;4.95,D21&lt;0.8),1,IF(AND(H21&lt;14.144,H21&gt;=6.621,A21&lt;4.95,D21&lt;0.8),1.4,IF(AND(H21&gt;=14.144,H21&gt;=6.621,A21&lt;4.95,D21&lt;0.8),1.3,IF(AND(G21&lt;0.13,B21&gt;=3.85,A21&gt;=4.95,D21&lt;0.8),1.3,IF(AND(G21&gt;=0.13,B21&gt;=3.85,A21&gt;=4.95,D21&lt;0.8),1.425,IF(AND(A21&gt;=6.05,B21&lt;2.75,D21&lt;1.55,D21&gt;=0.8),4.9,IF(AND(A21&gt;=7.3,G21&lt;0.119,D21&gt;=1.55,D21&gt;=0.8),6.7,IF(AND(H21&lt;6.555,D21&lt;0.25,B21&lt;3.85,A21&gt;=4.95,D21&lt;0.8),1.7,IF(AND(B21&lt;3.4,D21&gt;=0.25,B21&lt;3.85,A21&gt;=4.95,D21&lt;0.8),1.7,IF(AND(B21&gt;=3.4,D21&gt;=0.25,B21&lt;3.85,A21&gt;=4.95,D21&lt;0.8),1.6,IF(AND(A21&lt;5.05,A21&lt;6.05,B21&lt;2.75,D21&lt;1.55,D21&gt;=0.8),3.3,IF(AND(B21&lt;2.85,D21&lt;1.35,B21&gt;=2.75,D21&lt;1.55,D21&gt;=0.8),4.5,IF(AND(H21&lt;12.206,D21&gt;=1.35,B21&gt;=2.75,D21&lt;1.55,D21&gt;=0.8),4.7,IF(AND(H21&gt;=12.206,D21&gt;=1.35,B21&gt;=2.75,D21&lt;1.55,D21&gt;=0.8),4.52,IF(AND(G21&lt;0.024,A21&lt;7.3,G21&lt;0.119,D21&gt;=1.55,D21&gt;=0.8),5.7,IF(AND(G21&gt;=0.024,A21&lt;7.3,G21&lt;0.119,D21&gt;=1.55,D21&gt;=0.8),5.6,IF(AND(F21&lt;2.5,G21&lt;0.417,G21&gt;=0.119,D21&gt;=1.55,D21&gt;=0.8),5.05,IF(AND(B21&lt;3.15,H21&gt;=6.555,D21&lt;0.25,B21&lt;3.85,A21&gt;=4.95,D21&lt;0.8),1.6,IF(AND(G21&lt;0.356,A21&gt;=5.05,A21&lt;6.05,B21&lt;2.75,D21&lt;1.55,D21&gt;=0.8),4.12,IF(AND(A21&lt;5.65,B21&gt;=2.85,D21&lt;1.35,B21&gt;=2.75,D21&lt;1.55,D21&gt;=0.8),3.6,IF(AND(B21&lt;3.15,F21&gt;=2.5,G21&lt;0.417,G21&gt;=0.119,D21&gt;=1.55,D21&gt;=0.8),5.18,IF(AND(B21&gt;=3.15,F21&gt;=2.5,G21&lt;0.417,G21&gt;=0.119,D21&gt;=1.55,D21&gt;=0.8),5.3,IF(AND(D21&lt;1.7,A21&lt;6.95,G21&gt;=0.417,G21&gt;=0.119,D21&gt;=1.55,D21&gt;=0.8),4.7,IF(AND(A21&lt;7.25,A21&gt;=6.95,G21&gt;=0.417,G21&gt;=0.119,D21&gt;=1.55,D21&gt;=0.8),5.8,IF(AND(A21&gt;=7.25,A21&gt;=6.95,G21&gt;=0.417,G21&gt;=0.119,D21&gt;=1.55,D21&gt;=0.8),6.333,IF(AND(H21&lt;8.594,B21&gt;=3.15,H21&gt;=6.555,D21&lt;0.25,B21&lt;3.85,A21&gt;=4.95,D21&lt;0.8),1.4,IF(AND(H21&gt;=8.594,B21&gt;=3.15,H21&gt;=6.555,D21&lt;0.25,B21&lt;3.85,A21&gt;=4.95,D21&lt;0.8),1.5,IF(AND(H21&gt;=11.218,G21&gt;=0.356,A21&gt;=5.05,A21&lt;6.05,B21&lt;2.75,D21&lt;1.55,D21&gt;=0.8),3.925,IF(AND(A21&gt;=6.5,A21&gt;=5.65,B21&gt;=2.85,D21&lt;1.35,B21&gt;=2.75,D21&lt;1.55,D21&gt;=0.8),4.6,IF(AND(H21&lt;8.602,H21&lt;11.218,G21&gt;=0.356,A21&gt;=5.05,A21&lt;6.05,B21&lt;2.75,D21&lt;1.55,D21&gt;=0.8),3.95,IF(AND(H21&gt;=8.602,H21&lt;11.218,G21&gt;=0.356,A21&gt;=5.05,A21&lt;6.05,B21&lt;2.75,D21&lt;1.55,D21&gt;=0.8),3.75,IF(AND(H21&lt;10.129,A21&lt;6.5,A21&gt;=5.65,B21&gt;=2.85,D21&lt;1.35,B21&gt;=2.75,D21&lt;1.55,D21&gt;=0.8),4.2,IF(AND(H21&gt;=10.129,A21&lt;6.5,A21&gt;=5.65,B21&gt;=2.85,D21&lt;1.35,B21&gt;=2.75,D21&lt;1.55,D21&gt;=0.8),4.267,IF(AND(D21&lt;2.2,B21&lt;3.05,D21&gt;=1.7,A21&lt;6.95,G21&gt;=0.417,G21&gt;=0.119,D21&gt;=1.55,D21&gt;=0.8),5.3,IF(AND(D21&gt;=2.2,B21&lt;3.05,D21&gt;=1.7,A21&lt;6.95,G21&gt;=0.417,G21&gt;=0.119,D21&gt;=1.55,D21&gt;=0.8),5.133,IF(AND(D21&lt;2.45,B21&gt;=3.05,D21&gt;=1.7,A21&lt;6.95,G21&gt;=0.417,G21&gt;=0.119,D21&gt;=1.55,D21&gt;=0.8),5.6,IF(AND(D21&gt;=2.45,B21&gt;=3.05,D21&gt;=1.7,A21&lt;6.95,G21&gt;=0.417,G21&gt;=0.119,D21&gt;=1.55,D21&gt;=0.8),6,"shouldnthappen")))))))))))))))))))))))))))))))))))))</f>
        <v>1.6</v>
      </c>
      <c r="AE21" s="1" t="n">
        <f aca="false">IF(AND(G21&lt;0.123,D21&gt;=0.25,D21&lt;0.75),1.3,IF(AND(H21&gt;=16.774,D21&gt;=1.75,D21&gt;=0.75),6.4,IF(AND(B21&lt;3.4,A21&lt;4.8,D21&lt;0.25,D21&lt;0.75),1.22,IF(AND(B21&gt;=3.4,A21&lt;4.8,D21&lt;0.25,D21&lt;0.75),1,IF(AND(A21&gt;=5.45,A21&gt;=4.8,D21&lt;0.25,D21&lt;0.75),1.367,IF(AND(H21&gt;=10.688,D21&lt;1.35,D21&lt;1.75,D21&gt;=0.75),4.2,IF(AND(A21&lt;5.3,D21&gt;=1.35,D21&lt;1.75,D21&gt;=0.75),4.05,IF(AND(G21&gt;=0.857,H21&lt;16.774,D21&gt;=1.75,D21&gt;=0.75),5.02,IF(AND(H21&lt;6.089,A21&lt;5.45,A21&gt;=4.8,D21&lt;0.25,D21&lt;0.75),1.7,IF(AND(G21&lt;0.184,D21&lt;0.35,G21&gt;=0.123,D21&gt;=0.25,D21&lt;0.75),1.7,IF(AND(G21&gt;=0.184,D21&lt;0.35,G21&gt;=0.123,D21&gt;=0.25,D21&lt;0.75),1.48,IF(AND(A21&lt;5.25,D21&gt;=0.35,G21&gt;=0.123,D21&gt;=0.25,D21&lt;0.75),1.75,IF(AND(A21&gt;=5.25,D21&gt;=0.35,G21&gt;=0.123,D21&gt;=0.25,D21&lt;0.75),1.5,IF(AND(A21&lt;5.3,H21&lt;10.688,D21&lt;1.35,D21&lt;1.75,D21&gt;=0.75),3.15,IF(AND(H21&lt;9.474,A21&gt;=5.3,D21&gt;=1.35,D21&lt;1.75,D21&gt;=0.75),4.95,IF(AND(G21&gt;=0.779,G21&lt;0.857,H21&lt;16.774,D21&gt;=1.75,D21&gt;=0.75),6,IF(AND(G21&lt;0.05,H21&gt;=6.089,A21&lt;5.45,A21&gt;=4.8,D21&lt;0.25,D21&lt;0.75),1.4,IF(AND(H21&lt;6.69,A21&gt;=5.3,H21&lt;10.688,D21&lt;1.35,D21&lt;1.75,D21&gt;=0.75),4.033,IF(AND(H21&gt;=6.69,A21&gt;=5.3,H21&lt;10.688,D21&lt;1.35,D21&lt;1.75,D21&gt;=0.75),3.733,IF(AND(B21&lt;2.5,H21&gt;=9.474,A21&gt;=5.3,D21&gt;=1.35,D21&lt;1.75,D21&gt;=0.75),4.5,IF(AND(D21&gt;=2.45,G21&lt;0.779,G21&lt;0.857,H21&lt;16.774,D21&gt;=1.75,D21&gt;=0.75),6,IF(AND(B21&gt;=3.75,G21&gt;=0.05,H21&gt;=6.089,A21&lt;5.45,A21&gt;=4.8,D21&lt;0.25,D21&lt;0.75),1.6,IF(AND(H21&lt;13.695,B21&gt;=2.5,H21&gt;=9.474,A21&gt;=5.3,D21&gt;=1.35,D21&lt;1.75,D21&gt;=0.75),4.567,IF(AND(G21&gt;=0.654,D21&lt;2.45,G21&lt;0.779,G21&lt;0.857,H21&lt;16.774,D21&gt;=1.75,D21&gt;=0.75),4.9,IF(AND(G21&gt;=0.73,B21&lt;3.75,G21&gt;=0.05,H21&gt;=6.089,A21&lt;5.45,A21&gt;=4.8,D21&lt;0.25,D21&lt;0.75),1.4,IF(AND(A21&lt;6.65,H21&gt;=13.695,B21&gt;=2.5,H21&gt;=9.474,A21&gt;=5.3,D21&gt;=1.35,D21&lt;1.75,D21&gt;=0.75),4.4,IF(AND(A21&gt;=6.65,H21&gt;=13.695,B21&gt;=2.5,H21&gt;=9.474,A21&gt;=5.3,D21&gt;=1.35,D21&lt;1.75,D21&gt;=0.75),4.84,IF(AND(B21&lt;2.75,G21&lt;0.654,D21&lt;2.45,G21&lt;0.779,G21&lt;0.857,H21&lt;16.774,D21&gt;=1.75,D21&gt;=0.75),5.2,IF(AND(H21&lt;9.524,G21&lt;0.73,B21&lt;3.75,G21&gt;=0.05,H21&gt;=6.089,A21&lt;5.45,A21&gt;=4.8,D21&lt;0.25,D21&lt;0.75),1.5,IF(AND(H21&gt;=9.524,G21&lt;0.73,B21&lt;3.75,G21&gt;=0.05,H21&gt;=6.089,A21&lt;5.45,A21&gt;=4.8,D21&lt;0.25,D21&lt;0.75),1.4,IF(AND(H21&gt;=13.644,B21&gt;=2.75,G21&lt;0.654,D21&lt;2.45,G21&lt;0.779,G21&lt;0.857,H21&lt;16.774,D21&gt;=1.75,D21&gt;=0.75),6.033,IF(AND(A21&gt;=6.85,H21&lt;13.644,B21&gt;=2.75,G21&lt;0.654,D21&lt;2.45,G21&lt;0.779,G21&lt;0.857,H21&lt;16.774,D21&gt;=1.75,D21&gt;=0.75),5.1,IF(AND(A21&gt;=6.75,A21&lt;6.85,H21&lt;13.644,B21&gt;=2.75,G21&lt;0.654,D21&lt;2.45,G21&lt;0.779,G21&lt;0.857,H21&lt;16.774,D21&gt;=1.75,D21&gt;=0.75),5.9,IF(AND(D21&gt;=2.35,A21&lt;6.75,A21&lt;6.85,H21&lt;13.644,B21&gt;=2.75,G21&lt;0.654,D21&lt;2.45,G21&lt;0.779,G21&lt;0.857,H21&lt;16.774,D21&gt;=1.75,D21&gt;=0.75),5.6,IF(AND(H21&lt;11.146,D21&lt;2.35,A21&lt;6.75,A21&lt;6.85,H21&lt;13.644,B21&gt;=2.75,G21&lt;0.654,D21&lt;2.45,G21&lt;0.779,G21&lt;0.857,H21&lt;16.774,D21&gt;=1.75,D21&gt;=0.75),5.4,IF(AND(H21&gt;=11.146,D21&lt;2.35,A21&lt;6.75,A21&lt;6.85,H21&lt;13.644,B21&gt;=2.75,G21&lt;0.654,D21&lt;2.45,G21&lt;0.779,G21&lt;0.857,H21&lt;16.774,D21&gt;=1.75,D21&gt;=0.75),5.6,"shouldnthappen"))))))))))))))))))))))))))))))))))))</f>
        <v>1.7</v>
      </c>
      <c r="AF21" s="1" t="n">
        <f aca="false">IF(AND(A21&lt;4.5,D21&lt;0.8),1.233,IF(AND(B21&lt;3.05,A21&gt;=4.5,D21&lt;0.8),1.4,IF(AND(D21&gt;=0.45,B21&gt;=3.05,A21&gt;=4.5,D21&lt;0.8),1.667,IF(AND(D21&lt;1.05,D21&lt;1.35,A21&lt;6.25,D21&gt;=0.8),3.633,IF(AND(H21&lt;13.935,A21&gt;=7.05,A21&gt;=6.25,D21&gt;=0.8),6,IF(AND(G21&gt;=0.948,D21&lt;0.45,B21&gt;=3.05,A21&gt;=4.5,D21&lt;0.8),1.7,IF(AND(G21&lt;0.652,D21&gt;=1.05,D21&lt;1.35,A21&lt;6.25,D21&gt;=0.8),4.16,IF(AND(D21&gt;=2.15,D21&gt;=1.75,D21&gt;=1.35,A21&lt;6.25,D21&gt;=0.8),5.4,IF(AND(G21&gt;=0.912,F21&lt;2.5,A21&lt;7.05,A21&gt;=6.25,D21&gt;=0.8),4.4,IF(AND(B21&gt;=3.25,F21&gt;=2.5,A21&lt;7.05,A21&gt;=6.25,D21&gt;=0.8),5.85,IF(AND(H21&lt;17.32,H21&gt;=13.935,A21&gt;=7.05,A21&gt;=6.25,D21&gt;=0.8),6.65,IF(AND(H21&gt;=17.32,H21&gt;=13.935,A21&gt;=7.05,A21&gt;=6.25,D21&gt;=0.8),6.4,IF(AND(H21&gt;=13.547,G21&lt;0.948,D21&lt;0.45,B21&gt;=3.05,A21&gt;=4.5,D21&lt;0.8),1.38,IF(AND(B21&gt;=2.75,G21&gt;=0.652,D21&gt;=1.05,D21&lt;1.35,A21&lt;6.25,D21&gt;=0.8),3.6,IF(AND(H21&lt;9.417,G21&lt;0.404,D21&lt;1.75,D21&gt;=1.35,A21&lt;6.25,D21&gt;=0.8),4.2,IF(AND(H21&gt;=9.417,G21&lt;0.404,D21&lt;1.75,D21&gt;=1.35,A21&lt;6.25,D21&gt;=0.8),4.5,IF(AND(G21&lt;0.464,G21&gt;=0.404,D21&lt;1.75,D21&gt;=1.35,A21&lt;6.25,D21&gt;=0.8),4.5,IF(AND(G21&gt;=0.464,G21&gt;=0.404,D21&lt;1.75,D21&gt;=1.35,A21&lt;6.25,D21&gt;=0.8),4.625,IF(AND(D21&lt;1.85,D21&lt;2.15,D21&gt;=1.75,D21&gt;=1.35,A21&lt;6.25,D21&gt;=0.8),4.9,IF(AND(D21&gt;=1.85,D21&lt;2.15,D21&gt;=1.75,D21&gt;=1.35,A21&lt;6.25,D21&gt;=0.8),5.05,IF(AND(G21&lt;0.332,G21&lt;0.912,F21&lt;2.5,A21&lt;7.05,A21&gt;=6.25,D21&gt;=0.8),4.467,IF(AND(G21&gt;=0.332,G21&lt;0.912,F21&lt;2.5,A21&lt;7.05,A21&gt;=6.25,D21&gt;=0.8),4.767,IF(AND(D21&lt;0.15,H21&lt;13.547,G21&lt;0.948,D21&lt;0.45,B21&gt;=3.05,A21&gt;=4.5,D21&lt;0.8),1.5,IF(AND(D21&lt;1.15,B21&lt;2.75,G21&gt;=0.652,D21&gt;=1.05,D21&lt;1.35,A21&lt;6.25,D21&gt;=0.8),3.9,IF(AND(D21&gt;=1.15,B21&lt;2.75,G21&gt;=0.652,D21&gt;=1.05,D21&lt;1.35,A21&lt;6.25,D21&gt;=0.8),4,IF(AND(D21&gt;=2.25,B21&lt;3.15,B21&lt;3.25,F21&gt;=2.5,A21&lt;7.05,A21&gt;=6.25,D21&gt;=0.8),5.14,IF(AND(G21&lt;0.621,B21&gt;=3.15,B21&lt;3.25,F21&gt;=2.5,A21&lt;7.05,A21&gt;=6.25,D21&gt;=0.8),5.75,IF(AND(G21&gt;=0.621,B21&gt;=3.15,B21&lt;3.25,F21&gt;=2.5,A21&lt;7.05,A21&gt;=6.25,D21&gt;=0.8),5.1,IF(AND(G21&gt;=0.862,D21&gt;=0.15,H21&lt;13.547,G21&lt;0.948,D21&lt;0.45,B21&gt;=3.05,A21&gt;=4.5,D21&lt;0.8),1.5,IF(AND(A21&lt;6.35,D21&lt;2.25,B21&lt;3.15,B21&lt;3.25,F21&gt;=2.5,A21&lt;7.05,A21&gt;=6.25,D21&gt;=0.8),5.267,IF(AND(A21&gt;=6.35,D21&lt;2.25,B21&lt;3.15,B21&lt;3.25,F21&gt;=2.5,A21&lt;7.05,A21&gt;=6.25,D21&gt;=0.8),5.42,IF(AND(A21&lt;5.1,G21&lt;0.862,D21&gt;=0.15,H21&lt;13.547,G21&lt;0.948,D21&lt;0.45,B21&gt;=3.05,A21&gt;=4.5,D21&lt;0.8),1.35,IF(AND(B21&lt;3.95,A21&gt;=5.1,G21&lt;0.862,D21&gt;=0.15,H21&lt;13.547,G21&lt;0.948,D21&lt;0.45,B21&gt;=3.05,A21&gt;=4.5,D21&lt;0.8),1.5,IF(AND(B21&gt;=3.95,A21&gt;=5.1,G21&lt;0.862,D21&gt;=0.15,H21&lt;13.547,G21&lt;0.948,D21&lt;0.45,B21&gt;=3.05,A21&gt;=4.5,D21&lt;0.8),1.467,"shouldnthappen"))))))))))))))))))))))))))))))))))</f>
        <v>1.38</v>
      </c>
      <c r="AG21" s="1" t="n">
        <f aca="false">IF(AND(H21&lt;5.748,A21&lt;4.85,D21&lt;0.75),1,IF(AND(B21&gt;=3.5,D21&gt;=1.75,D21&gt;=0.75),6.2,IF(AND(A21&gt;=4.65,H21&gt;=5.748,A21&lt;4.85,D21&lt;0.75),1.333,IF(AND(H21&lt;6.417,B21&lt;3.45,A21&gt;=4.85,D21&lt;0.75),1.7,IF(AND(A21&lt;5.05,B21&gt;=3.45,A21&gt;=4.85,D21&lt;0.75),1.4,IF(AND(A21&gt;=5.05,B21&gt;=3.45,A21&gt;=4.85,D21&lt;0.75),1.5,IF(AND(F21&gt;=2.5,H21&lt;13.641,D21&lt;1.75,D21&gt;=0.75),4.667,IF(AND(G21&lt;0.187,H21&gt;=13.641,D21&lt;1.75,D21&gt;=0.75),5,IF(AND(A21&gt;=7.1,B21&lt;3.5,D21&gt;=1.75,D21&gt;=0.75),6.575,IF(AND(G21&lt;0.161,A21&lt;4.65,H21&gt;=5.748,A21&lt;4.85,D21&lt;0.75),1.5,IF(AND(H21&lt;8.399,H21&gt;=6.417,B21&lt;3.45,A21&gt;=4.85,D21&lt;0.75),1.5,IF(AND(H21&gt;=8.399,H21&gt;=6.417,B21&lt;3.45,A21&gt;=4.85,D21&lt;0.75),1.625,IF(AND(G21&lt;0.086,F21&lt;2.5,H21&lt;13.641,D21&lt;1.75,D21&gt;=0.75),4.7,IF(AND(D21&lt;1.35,G21&gt;=0.187,H21&gt;=13.641,D21&lt;1.75,D21&gt;=0.75),4.2,IF(AND(G21&lt;0.422,G21&gt;=0.161,A21&lt;4.65,H21&gt;=5.748,A21&lt;4.85,D21&lt;0.75),1.4,IF(AND(G21&gt;=0.422,G21&gt;=0.161,A21&lt;4.65,H21&gt;=5.748,A21&lt;4.85,D21&lt;0.75),1.3,IF(AND(B21&lt;2.5,D21&gt;=1.35,G21&gt;=0.187,H21&gt;=13.641,D21&lt;1.75,D21&gt;=0.75),4.5,IF(AND(B21&lt;2.75,A21&lt;6,A21&lt;7.1,B21&lt;3.5,D21&gt;=1.75,D21&gt;=0.75),5.1,IF(AND(B21&gt;=2.75,A21&lt;6,A21&lt;7.1,B21&lt;3.5,D21&gt;=1.75,D21&gt;=0.75),5.02,IF(AND(A21&lt;5.15,A21&lt;5.9,G21&gt;=0.086,F21&lt;2.5,H21&lt;13.641,D21&lt;1.75,D21&gt;=0.75),3,IF(AND(G21&lt;0.644,A21&gt;=5.9,G21&gt;=0.086,F21&lt;2.5,H21&lt;13.641,D21&lt;1.75,D21&gt;=0.75),4.65,IF(AND(G21&gt;=0.644,A21&gt;=5.9,G21&gt;=0.086,F21&lt;2.5,H21&lt;13.641,D21&lt;1.75,D21&gt;=0.75),4.24,IF(AND(D21&lt;1.45,B21&gt;=2.5,D21&gt;=1.35,G21&gt;=0.187,H21&gt;=13.641,D21&lt;1.75,D21&gt;=0.75),4.68,IF(AND(D21&gt;=1.45,B21&gt;=2.5,D21&gt;=1.35,G21&gt;=0.187,H21&gt;=13.641,D21&lt;1.75,D21&gt;=0.75),4.833,IF(AND(H21&lt;13.18,D21&lt;2.05,A21&gt;=6,A21&lt;7.1,B21&lt;3.5,D21&gt;=1.75,D21&gt;=0.75),5.44,IF(AND(H21&gt;=13.18,D21&lt;2.05,A21&gt;=6,A21&lt;7.1,B21&lt;3.5,D21&gt;=1.75,D21&gt;=0.75),5.1,IF(AND(H21&lt;8.759,D21&gt;=2.05,A21&gt;=6,A21&lt;7.1,B21&lt;3.5,D21&gt;=1.75,D21&gt;=0.75),5.4,IF(AND(A21&gt;=5.75,A21&gt;=5.15,A21&lt;5.9,G21&gt;=0.086,F21&lt;2.5,H21&lt;13.641,D21&lt;1.75,D21&gt;=0.75),3.967,IF(AND(H21&lt;10.159,H21&gt;=8.759,D21&gt;=2.05,A21&gt;=6,A21&lt;7.1,B21&lt;3.5,D21&gt;=1.75,D21&gt;=0.75),5.925,IF(AND(D21&lt;1.2,A21&lt;5.75,A21&gt;=5.15,A21&lt;5.9,G21&gt;=0.086,F21&lt;2.5,H21&lt;13.641,D21&lt;1.75,D21&gt;=0.75),3.667,IF(AND(D21&lt;2.25,H21&gt;=10.159,H21&gt;=8.759,D21&gt;=2.05,A21&gt;=6,A21&lt;7.1,B21&lt;3.5,D21&gt;=1.75,D21&gt;=0.75),5.66,IF(AND(D21&gt;=2.25,H21&gt;=10.159,H21&gt;=8.759,D21&gt;=2.05,A21&gt;=6,A21&lt;7.1,B21&lt;3.5,D21&gt;=1.75,D21&gt;=0.75),5.34,IF(AND(D21&lt;1.35,D21&gt;=1.2,A21&lt;5.75,A21&gt;=5.15,A21&lt;5.9,G21&gt;=0.086,F21&lt;2.5,H21&lt;13.641,D21&lt;1.75,D21&gt;=0.75),4.025,IF(AND(D21&gt;=1.35,D21&gt;=1.2,A21&lt;5.75,A21&gt;=5.15,A21&lt;5.9,G21&gt;=0.086,F21&lt;2.5,H21&lt;13.641,D21&lt;1.75,D21&gt;=0.75),3.9,"shouldnthappen"))))))))))))))))))))))))))))))))))</f>
        <v>1.5</v>
      </c>
      <c r="AH21" s="1" t="n">
        <f aca="false">IF(AND(F21&lt;1.5,H21&lt;6.799,A21&lt;5.45),1.7,IF(AND(F21&gt;=1.5,H21&lt;6.799,A21&lt;5.45),4.1,IF(AND(D21&gt;=0.8,H21&gt;=6.799,A21&lt;5.45),3.9,IF(AND(H21&lt;7.564,F21&lt;2.5,A21&gt;=5.45),3.925,IF(AND(H21&gt;=16.284,F21&gt;=2.5,A21&gt;=5.45),6.5,IF(AND(A21&lt;4.35,D21&lt;0.8,H21&gt;=6.799,A21&lt;5.45),1.1,IF(AND(B21&lt;2.8,D21&lt;1.35,H21&gt;=7.564,F21&lt;2.5,A21&gt;=5.45),4.1,IF(AND(B21&gt;=2.8,D21&lt;1.35,H21&gt;=7.564,F21&lt;2.5,A21&gt;=5.45),4.267,IF(AND(B21&lt;2.75,D21&gt;=1.35,H21&gt;=7.564,F21&lt;2.5,A21&gt;=5.45),5,IF(AND(G21&gt;=0.078,G21&lt;0.26,H21&lt;16.284,F21&gt;=2.5,A21&gt;=5.45),6.06,IF(AND(G21&gt;=0.805,G21&gt;=0.26,H21&lt;16.284,F21&gt;=2.5,A21&gt;=5.45),5.02,IF(AND(H21&gt;=10.109,B21&gt;=3.45,A21&gt;=4.35,D21&lt;0.8,H21&gt;=6.799,A21&lt;5.45),1.55,IF(AND(D21&lt;2.25,G21&lt;0.078,G21&lt;0.26,H21&lt;16.284,F21&gt;=2.5,A21&gt;=5.45),5.6,IF(AND(D21&gt;=2.25,G21&lt;0.078,G21&lt;0.26,H21&lt;16.284,F21&gt;=2.5,A21&gt;=5.45),5.7,IF(AND(A21&lt;6.15,G21&lt;0.805,G21&gt;=0.26,H21&lt;16.284,F21&gt;=2.5,A21&gt;=5.45),4.967,IF(AND(A21&lt;4.65,H21&lt;12.227,B21&lt;3.45,A21&gt;=4.35,D21&lt;0.8,H21&gt;=6.799,A21&lt;5.45),1.333,IF(AND(A21&lt;4.85,H21&gt;=12.227,B21&lt;3.45,A21&gt;=4.35,D21&lt;0.8,H21&gt;=6.799,A21&lt;5.45),1.42,IF(AND(A21&gt;=4.85,H21&gt;=12.227,B21&lt;3.45,A21&gt;=4.35,D21&lt;0.8,H21&gt;=6.799,A21&lt;5.45),1.533,IF(AND(A21&lt;5.05,H21&lt;10.109,B21&gt;=3.45,A21&gt;=4.35,D21&lt;0.8,H21&gt;=6.799,A21&lt;5.45),1.4,IF(AND(A21&gt;=5.05,H21&lt;10.109,B21&gt;=3.45,A21&gt;=4.35,D21&lt;0.8,H21&gt;=6.799,A21&lt;5.45),1.5,IF(AND(G21&lt;0.14,H21&lt;13.531,B21&gt;=2.75,D21&gt;=1.35,H21&gt;=7.564,F21&lt;2.5,A21&gt;=5.45),4.7,IF(AND(G21&lt;0.187,H21&gt;=13.531,B21&gt;=2.75,D21&gt;=1.35,H21&gt;=7.564,F21&lt;2.5,A21&gt;=5.45),5,IF(AND(G21&gt;=0.187,H21&gt;=13.531,B21&gt;=2.75,D21&gt;=1.35,H21&gt;=7.564,F21&lt;2.5,A21&gt;=5.45),4.66,IF(AND(A21&lt;6.35,A21&gt;=6.15,G21&lt;0.805,G21&gt;=0.26,H21&lt;16.284,F21&gt;=2.5,A21&gt;=5.45),6,IF(AND(D21&lt;0.15,A21&gt;=4.65,H21&lt;12.227,B21&lt;3.45,A21&gt;=4.35,D21&lt;0.8,H21&gt;=6.799,A21&lt;5.45),1.5,IF(AND(H21&lt;10.723,G21&gt;=0.14,H21&lt;13.531,B21&gt;=2.75,D21&gt;=1.35,H21&gt;=7.564,F21&lt;2.5,A21&gt;=5.45),4.6,IF(AND(H21&gt;=10.723,G21&gt;=0.14,H21&lt;13.531,B21&gt;=2.75,D21&gt;=1.35,H21&gt;=7.564,F21&lt;2.5,A21&gt;=5.45),4.46,IF(AND(G21&lt;0.364,A21&gt;=6.35,A21&gt;=6.15,G21&lt;0.805,G21&gt;=0.26,H21&lt;16.284,F21&gt;=2.5,A21&gt;=5.45),5.28,IF(AND(A21&lt;5.1,D21&gt;=0.15,A21&gt;=4.65,H21&lt;12.227,B21&lt;3.45,A21&gt;=4.35,D21&lt;0.8,H21&gt;=6.799,A21&lt;5.45),1.36,IF(AND(A21&gt;=5.1,D21&gt;=0.15,A21&gt;=4.65,H21&lt;12.227,B21&lt;3.45,A21&gt;=4.35,D21&lt;0.8,H21&gt;=6.799,A21&lt;5.45),1.4,IF(AND(G21&gt;=0.6,G21&gt;=0.364,A21&gt;=6.35,A21&gt;=6.15,G21&lt;0.805,G21&gt;=0.26,H21&lt;16.284,F21&gt;=2.5,A21&gt;=5.45),5.1,IF(AND(A21&gt;=6.95,G21&lt;0.6,G21&gt;=0.364,A21&gt;=6.35,A21&gt;=6.15,G21&lt;0.805,G21&gt;=0.26,H21&lt;16.284,F21&gt;=2.5,A21&gt;=5.45),5.8,IF(AND(B21&lt;3.2,A21&lt;6.95,G21&lt;0.6,G21&gt;=0.364,A21&gt;=6.35,A21&gt;=6.15,G21&lt;0.805,G21&gt;=0.26,H21&lt;16.284,F21&gt;=2.5,A21&gt;=5.45),5.6,IF(AND(B21&gt;=3.2,A21&lt;6.95,G21&lt;0.6,G21&gt;=0.364,A21&gt;=6.35,A21&gt;=6.15,G21&lt;0.805,G21&gt;=0.26,H21&lt;16.284,F21&gt;=2.5,A21&gt;=5.45),5.7,"shouldnthappen"))))))))))))))))))))))))))))))))))</f>
        <v>4.267</v>
      </c>
      <c r="AI21" s="1" t="n">
        <f aca="false">IF(AND(B21&gt;=3.55,A21&lt;5.05,F21&lt;1.5),1,IF(AND(H21&gt;=13.436,A21&gt;=5.05,F21&lt;1.5),1.633,IF(AND(A21&lt;4.35,B21&lt;3.55,A21&lt;5.05,F21&lt;1.5),1.1,IF(AND(A21&lt;5.15,H21&lt;13.436,A21&gt;=5.05,F21&lt;1.5),1.6,IF(AND(G21&lt;0.837,D21&lt;1.2,B21&lt;2.65,F21&gt;=1.5),3.7,IF(AND(G21&gt;=0.837,D21&lt;1.2,B21&lt;2.65,F21&gt;=1.5),3,IF(AND(D21&lt;1.4,D21&gt;=1.2,B21&lt;2.65,F21&gt;=1.5),4.133,IF(AND(D21&gt;=1.4,D21&gt;=1.2,B21&lt;2.65,F21&gt;=1.5),4.633,IF(AND(G21&lt;0.302,A21&gt;=4.35,B21&lt;3.55,A21&lt;5.05,F21&lt;1.5),1.34,IF(AND(D21&gt;=0.3,A21&gt;=5.15,H21&lt;13.436,A21&gt;=5.05,F21&lt;1.5),1.5,IF(AND(G21&lt;0.233,G21&lt;0.265,D21&lt;1.55,B21&gt;=2.65,F21&gt;=1.5),4.56,IF(AND(G21&gt;=0.233,G21&lt;0.265,D21&lt;1.55,B21&gt;=2.65,F21&gt;=1.5),5.1,IF(AND(G21&lt;0.395,G21&gt;=0.265,D21&lt;1.55,B21&gt;=2.65,F21&gt;=1.5),4.025,IF(AND(H21&lt;13.935,A21&gt;=7.05,D21&gt;=1.55,B21&gt;=2.65,F21&gt;=1.5),6.12,IF(AND(H21&gt;=13.935,A21&gt;=7.05,D21&gt;=1.55,B21&gt;=2.65,F21&gt;=1.5),6.64,IF(AND(G21&gt;=0.858,G21&gt;=0.302,A21&gt;=4.35,B21&lt;3.55,A21&lt;5.05,F21&lt;1.5),1.3,IF(AND(H21&lt;6.543,D21&lt;0.3,A21&gt;=5.15,H21&lt;13.436,A21&gt;=5.05,F21&lt;1.5),1.4,IF(AND(H21&gt;=6.543,D21&lt;0.3,A21&gt;=5.15,H21&lt;13.436,A21&gt;=5.05,F21&lt;1.5),1.48,IF(AND(A21&lt;6.3,G21&gt;=0.395,G21&gt;=0.265,D21&lt;1.55,B21&gt;=2.65,F21&gt;=1.5),4.14,IF(AND(A21&gt;=6.3,G21&gt;=0.395,G21&gt;=0.265,D21&lt;1.55,B21&gt;=2.65,F21&gt;=1.5),4.767,IF(AND(G21&gt;=0.669,B21&lt;3.15,A21&lt;7.05,D21&gt;=1.55,B21&gt;=2.65,F21&gt;=1.5),5,IF(AND(H21&lt;9.459,G21&lt;0.858,G21&gt;=0.302,A21&gt;=4.35,B21&lt;3.55,A21&lt;5.05,F21&lt;1.5),1.4,IF(AND(H21&gt;=9.459,G21&lt;0.858,G21&gt;=0.302,A21&gt;=4.35,B21&lt;3.55,A21&lt;5.05,F21&lt;1.5),1.6,IF(AND(G21&gt;=0.433,G21&lt;0.669,B21&lt;3.15,A21&lt;7.05,D21&gt;=1.55,B21&gt;=2.65,F21&gt;=1.5),5.68,IF(AND(G21&lt;0.481,H21&lt;10.257,B21&gt;=3.15,A21&lt;7.05,D21&gt;=1.55,B21&gt;=2.65,F21&gt;=1.5),5.7,IF(AND(G21&gt;=0.481,H21&lt;10.257,B21&gt;=3.15,A21&lt;7.05,D21&gt;=1.55,B21&gt;=2.65,F21&gt;=1.5),5.9,IF(AND(D21&lt;2.15,H21&gt;=10.257,B21&gt;=3.15,A21&lt;7.05,D21&gt;=1.55,B21&gt;=2.65,F21&gt;=1.5),5.1,IF(AND(D21&gt;=2.15,H21&gt;=10.257,B21&gt;=3.15,A21&lt;7.05,D21&gt;=1.55,B21&gt;=2.65,F21&gt;=1.5),5.42,IF(AND(G21&lt;0.098,G21&lt;0.433,G21&lt;0.669,B21&lt;3.15,A21&lt;7.05,D21&gt;=1.55,B21&gt;=2.65,F21&gt;=1.5),5.567,IF(AND(D21&lt;1.8,G21&gt;=0.098,G21&lt;0.433,G21&lt;0.669,B21&lt;3.15,A21&lt;7.05,D21&gt;=1.55,B21&gt;=2.65,F21&gt;=1.5),5.033,IF(AND(G21&gt;=0.312,D21&gt;=1.8,G21&gt;=0.098,G21&lt;0.433,G21&lt;0.669,B21&lt;3.15,A21&lt;7.05,D21&gt;=1.55,B21&gt;=2.65,F21&gt;=1.5),5.4,IF(AND(H21&lt;9.002,G21&lt;0.312,D21&gt;=1.8,G21&gt;=0.098,G21&lt;0.433,G21&lt;0.669,B21&lt;3.15,A21&lt;7.05,D21&gt;=1.55,B21&gt;=2.65,F21&gt;=1.5),5.1,IF(AND(H21&gt;=9.002,G21&lt;0.312,D21&gt;=1.8,G21&gt;=0.098,G21&lt;0.433,G21&lt;0.669,B21&lt;3.15,A21&lt;7.05,D21&gt;=1.55,B21&gt;=2.65,F21&gt;=1.5),5.26,"shouldnthappen")))))))))))))))))))))))))))))))))</f>
        <v>1.633</v>
      </c>
      <c r="AJ21" s="1" t="n">
        <f aca="false">IF(AND(A21&gt;=5.25,D21&gt;=0.35,D21&lt;0.8),1.433,IF(AND(F21&gt;=2.5,H21&lt;6.927,D21&gt;=0.8),5.1,IF(AND(H21&lt;5.85,B21&lt;3.65,D21&lt;0.35,D21&lt;0.8),1,IF(AND(A21&lt;5.55,B21&gt;=3.65,D21&lt;0.35,D21&lt;0.8),1.5,IF(AND(A21&gt;=5.55,B21&gt;=3.65,D21&lt;0.35,D21&lt;0.8),1.7,IF(AND(H21&lt;7.949,A21&lt;5.25,D21&gt;=0.35,D21&lt;0.8),1.9,IF(AND(H21&gt;=7.949,A21&lt;5.25,D21&gt;=0.35,D21&lt;0.8),1.54,IF(AND(A21&lt;5.55,F21&lt;2.5,H21&lt;6.927,D21&gt;=0.8),3.98,IF(AND(A21&gt;=5.55,F21&lt;2.5,H21&lt;6.927,D21&gt;=0.8),4.1,IF(AND(A21&gt;=7.25,D21&gt;=1.55,H21&gt;=6.927,D21&gt;=0.8),6.65,IF(AND(A21&lt;5.75,D21&lt;1.2,D21&lt;1.55,H21&gt;=6.927,D21&gt;=0.8),3.62,IF(AND(A21&gt;=5.75,D21&lt;1.2,D21&lt;1.55,H21&gt;=6.927,D21&gt;=0.8),4.1,IF(AND(G21&lt;0.175,A21&lt;4.8,H21&gt;=5.85,B21&lt;3.65,D21&lt;0.35,D21&lt;0.8),1.5,IF(AND(G21&gt;=0.175,A21&lt;4.8,H21&gt;=5.85,B21&lt;3.65,D21&lt;0.35,D21&lt;0.8),1.3,IF(AND(A21&gt;=5.05,A21&gt;=4.8,H21&gt;=5.85,B21&lt;3.65,D21&lt;0.35,D21&lt;0.8),1.5,IF(AND(G21&gt;=0.735,A21&lt;6.25,D21&gt;=1.2,D21&lt;1.55,H21&gt;=6.927,D21&gt;=0.8),4,IF(AND(H21&lt;10.464,A21&lt;6.2,A21&lt;7.25,D21&gt;=1.55,H21&gt;=6.927,D21&gt;=0.8),5.1,IF(AND(H21&gt;=10.464,A21&lt;6.2,A21&lt;7.25,D21&gt;=1.55,H21&gt;=6.927,D21&gt;=0.8),4.9,IF(AND(G21&lt;0.418,A21&lt;5.05,A21&gt;=4.8,H21&gt;=5.85,B21&lt;3.65,D21&lt;0.35,D21&lt;0.8),1.48,IF(AND(G21&gt;=0.418,A21&lt;5.05,A21&gt;=4.8,H21&gt;=5.85,B21&lt;3.65,D21&lt;0.35,D21&lt;0.8),1.3,IF(AND(B21&lt;2.75,G21&lt;0.735,A21&lt;6.25,D21&gt;=1.2,D21&lt;1.55,H21&gt;=6.927,D21&gt;=0.8),4.35,IF(AND(H21&lt;15.422,D21&lt;1.45,A21&gt;=6.25,D21&gt;=1.2,D21&lt;1.55,H21&gt;=6.927,D21&gt;=0.8),4.375,IF(AND(H21&gt;=15.422,D21&lt;1.45,A21&gt;=6.25,D21&gt;=1.2,D21&lt;1.55,H21&gt;=6.927,D21&gt;=0.8),4.7,IF(AND(A21&lt;6.4,D21&gt;=1.45,A21&gt;=6.25,D21&gt;=1.2,D21&lt;1.55,H21&gt;=6.927,D21&gt;=0.8),5.1,IF(AND(G21&gt;=0.576,D21&lt;2.15,A21&gt;=6.2,A21&lt;7.25,D21&gt;=1.55,H21&gt;=6.927,D21&gt;=0.8),5.1,IF(AND(G21&lt;0.537,D21&gt;=2.15,A21&gt;=6.2,A21&lt;7.25,D21&gt;=1.55,H21&gt;=6.927,D21&gt;=0.8),5.533,IF(AND(G21&gt;=0.537,D21&gt;=2.15,A21&gt;=6.2,A21&lt;7.25,D21&gt;=1.55,H21&gt;=6.927,D21&gt;=0.8),5.9,IF(AND(D21&lt;1.45,B21&gt;=2.75,G21&lt;0.735,A21&lt;6.25,D21&gt;=1.2,D21&lt;1.55,H21&gt;=6.927,D21&gt;=0.8),4.6,IF(AND(D21&gt;=1.45,B21&gt;=2.75,G21&lt;0.735,A21&lt;6.25,D21&gt;=1.2,D21&lt;1.55,H21&gt;=6.927,D21&gt;=0.8),4.5,IF(AND(H21&lt;12.582,A21&gt;=6.4,D21&gt;=1.45,A21&gt;=6.25,D21&gt;=1.2,D21&lt;1.55,H21&gt;=6.927,D21&gt;=0.8),4.66,IF(AND(H21&gt;=12.582,A21&gt;=6.4,D21&gt;=1.45,A21&gt;=6.25,D21&gt;=1.2,D21&lt;1.55,H21&gt;=6.927,D21&gt;=0.8),4.9,IF(AND(B21&lt;2.75,G21&lt;0.576,D21&lt;2.15,A21&gt;=6.2,A21&lt;7.25,D21&gt;=1.55,H21&gt;=6.927,D21&gt;=0.8),5.3,IF(AND(G21&gt;=0.395,B21&gt;=2.75,G21&lt;0.576,D21&lt;2.15,A21&gt;=6.2,A21&lt;7.25,D21&gt;=1.55,H21&gt;=6.927,D21&gt;=0.8),5.6,IF(AND(D21&gt;=1.9,G21&lt;0.395,B21&gt;=2.75,G21&lt;0.576,D21&lt;2.15,A21&gt;=6.2,A21&lt;7.25,D21&gt;=1.55,H21&gt;=6.927,D21&gt;=0.8),5.333,IF(AND(B21&lt;2.95,D21&lt;1.9,G21&lt;0.395,B21&gt;=2.75,G21&lt;0.576,D21&lt;2.15,A21&gt;=6.2,A21&lt;7.25,D21&gt;=1.55,H21&gt;=6.927,D21&gt;=0.8),5.6,IF(AND(B21&gt;=2.95,D21&lt;1.9,G21&lt;0.395,B21&gt;=2.75,G21&lt;0.576,D21&lt;2.15,A21&gt;=6.2,A21&lt;7.25,D21&gt;=1.55,H21&gt;=6.927,D21&gt;=0.8),5.5,"shouldnthappen"))))))))))))))))))))))))))))))))))))</f>
        <v>1.7</v>
      </c>
      <c r="AK21" s="1" t="n">
        <f aca="false">IF(AND(H21&lt;5.85,B21&lt;3.65,F21&lt;1.5),1,IF(AND(B21&gt;=3.95,B21&gt;=3.65,F21&lt;1.5),1.433,IF(AND(A21&lt;5.15,F21&lt;2.5,F21&gt;=1.5),3.075,IF(AND(D21&gt;=0.35,H21&gt;=5.85,B21&lt;3.65,F21&lt;1.5),1.5,IF(AND(G21&lt;0.168,B21&lt;3.95,B21&gt;=3.65,F21&lt;1.5),1.7,IF(AND(H21&lt;5.767,A21&lt;7.25,F21&gt;=2.5,F21&gt;=1.5),4.5,IF(AND(D21&lt;1.9,A21&gt;=7.25,F21&gt;=2.5,F21&gt;=1.5),6.3,IF(AND(D21&gt;=1.9,A21&gt;=7.25,F21&gt;=2.5,F21&gt;=1.5),6.575,IF(AND(B21&lt;3.75,G21&gt;=0.168,B21&lt;3.95,B21&gt;=3.65,F21&lt;1.5),1.5,IF(AND(B21&gt;=3.75,G21&gt;=0.168,B21&lt;3.95,B21&gt;=3.65,F21&lt;1.5),1.6,IF(AND(D21&gt;=1.35,A21&lt;6.15,A21&gt;=5.15,F21&lt;2.5,F21&gt;=1.5),4.42,IF(AND(D21&lt;1.4,A21&gt;=6.15,A21&gt;=5.15,F21&lt;2.5,F21&gt;=1.5),4.5,IF(AND(D21&gt;=1.4,A21&gt;=6.15,A21&gt;=5.15,F21&lt;2.5,F21&gt;=1.5),4.675,IF(AND(D21&lt;0.15,H21&lt;11.218,D21&lt;0.35,H21&gt;=5.85,B21&lt;3.65,F21&lt;1.5),1.5,IF(AND(D21&lt;0.15,H21&gt;=11.218,D21&lt;0.35,H21&gt;=5.85,B21&lt;3.65,F21&lt;1.5),1.1,IF(AND(B21&lt;2.7,D21&lt;1.35,A21&lt;6.15,A21&gt;=5.15,F21&lt;2.5,F21&gt;=1.5),3.82,IF(AND(A21&lt;6.15,G21&gt;=0.755,H21&gt;=5.767,A21&lt;7.25,F21&gt;=2.5,F21&gt;=1.5),4.98,IF(AND(A21&gt;=6.15,G21&gt;=0.755,H21&gt;=5.767,A21&lt;7.25,F21&gt;=2.5,F21&gt;=1.5),5.3,IF(AND(B21&lt;3.4,D21&gt;=0.15,H21&lt;11.218,D21&lt;0.35,H21&gt;=5.85,B21&lt;3.65,F21&lt;1.5),1.4,IF(AND(B21&gt;=3.4,D21&gt;=0.15,H21&lt;11.218,D21&lt;0.35,H21&gt;=5.85,B21&lt;3.65,F21&lt;1.5),1.3,IF(AND(H21&lt;11.731,D21&gt;=0.15,H21&gt;=11.218,D21&lt;0.35,H21&gt;=5.85,B21&lt;3.65,F21&lt;1.5),1.2,IF(AND(H21&lt;9.053,B21&gt;=2.7,D21&lt;1.35,A21&lt;6.15,A21&gt;=5.15,F21&lt;2.5,F21&gt;=1.5),3.85,IF(AND(D21&gt;=2.1,B21&lt;2.85,G21&lt;0.755,H21&gt;=5.767,A21&lt;7.25,F21&gt;=2.5,F21&gt;=1.5),5.6,IF(AND(D21&gt;=2.45,B21&gt;=2.85,G21&lt;0.755,H21&gt;=5.767,A21&lt;7.25,F21&gt;=2.5,F21&gt;=1.5),5.8,IF(AND(B21&gt;=3.45,H21&gt;=11.731,D21&gt;=0.15,H21&gt;=11.218,D21&lt;0.35,H21&gt;=5.85,B21&lt;3.65,F21&lt;1.5),1.3,IF(AND(A21&lt;5.9,H21&gt;=9.053,B21&gt;=2.7,D21&lt;1.35,A21&lt;6.15,A21&gt;=5.15,F21&lt;2.5,F21&gt;=1.5),4.3,IF(AND(A21&gt;=5.9,H21&gt;=9.053,B21&gt;=2.7,D21&lt;1.35,A21&lt;6.15,A21&gt;=5.15,F21&lt;2.5,F21&gt;=1.5),4,IF(AND(G21&gt;=0.519,D21&lt;2.1,B21&lt;2.85,G21&lt;0.755,H21&gt;=5.767,A21&lt;7.25,F21&gt;=2.5,F21&gt;=1.5),4.9,IF(AND(A21&gt;=7.05,D21&lt;2.45,B21&gt;=2.85,G21&lt;0.755,H21&gt;=5.767,A21&lt;7.25,F21&gt;=2.5,F21&gt;=1.5),5.8,IF(AND(H21&lt;14.396,B21&lt;3.45,H21&gt;=11.731,D21&gt;=0.15,H21&gt;=11.218,D21&lt;0.35,H21&gt;=5.85,B21&lt;3.65,F21&lt;1.5),1.44,IF(AND(H21&gt;=14.396,B21&lt;3.45,H21&gt;=11.731,D21&gt;=0.15,H21&gt;=11.218,D21&lt;0.35,H21&gt;=5.85,B21&lt;3.65,F21&lt;1.5),1.3,IF(AND(G21&lt;0.282,G21&lt;0.519,D21&lt;2.1,B21&lt;2.85,G21&lt;0.755,H21&gt;=5.767,A21&lt;7.25,F21&gt;=2.5,F21&gt;=1.5),5.1,IF(AND(G21&gt;=0.282,G21&lt;0.519,D21&lt;2.1,B21&lt;2.85,G21&lt;0.755,H21&gt;=5.767,A21&lt;7.25,F21&gt;=2.5,F21&gt;=1.5),5.3,IF(AND(A21&lt;6.4,D21&lt;1.9,A21&lt;7.05,D21&lt;2.45,B21&gt;=2.85,G21&lt;0.755,H21&gt;=5.767,A21&lt;7.25,F21&gt;=2.5,F21&gt;=1.5),5.6,IF(AND(A21&gt;=6.4,D21&lt;1.9,A21&lt;7.05,D21&lt;2.45,B21&gt;=2.85,G21&lt;0.755,H21&gt;=5.767,A21&lt;7.25,F21&gt;=2.5,F21&gt;=1.5),5.5,IF(AND(H21&lt;8.884,D21&gt;=1.9,A21&lt;7.05,D21&lt;2.45,B21&gt;=2.85,G21&lt;0.755,H21&gt;=5.767,A21&lt;7.25,F21&gt;=2.5,F21&gt;=1.5),5.3,IF(AND(H21&gt;=8.884,D21&gt;=1.9,A21&lt;7.05,D21&lt;2.45,B21&gt;=2.85,G21&lt;0.755,H21&gt;=5.767,A21&lt;7.25,F21&gt;=2.5,F21&gt;=1.5),5.52,"shouldnthappen")))))))))))))))))))))))))))))))))))))</f>
        <v>1.7</v>
      </c>
      <c r="AL21" s="1" t="n">
        <f aca="false">IF(AND(H21&lt;5.85,A21&lt;5.05,D21&lt;0.8),1,IF(AND(B21&lt;3.35,A21&gt;=5.05,D21&lt;0.8),1.7,IF(AND(D21&gt;=2.45,F21&gt;=2.5,D21&gt;=0.8),6.05,IF(AND(H21&gt;=11.218,H21&gt;=5.85,A21&lt;5.05,D21&lt;0.8),1.28,IF(AND(G21&gt;=0.948,B21&gt;=3.35,A21&gt;=5.05,D21&lt;0.8),1.7,IF(AND(G21&gt;=0.423,H21&lt;11.218,H21&gt;=5.85,A21&lt;5.05,D21&lt;0.8),1.3,IF(AND(B21&lt;3.6,G21&lt;0.948,B21&gt;=3.35,A21&gt;=5.05,D21&lt;0.8),1.4,IF(AND(H21&lt;10.258,D21&lt;1.15,A21&lt;5.9,F21&lt;2.5,D21&gt;=0.8),3.36,IF(AND(H21&gt;=10.258,D21&lt;1.15,A21&lt;5.9,F21&lt;2.5,D21&gt;=0.8),3.9,IF(AND(A21&lt;5.3,D21&gt;=1.15,A21&lt;5.9,F21&lt;2.5,D21&gt;=0.8),3.9,IF(AND(D21&lt;1.55,B21&lt;2.75,A21&gt;=5.9,F21&lt;2.5,D21&gt;=0.8),4.64,IF(AND(D21&gt;=1.55,B21&lt;2.75,A21&gt;=5.9,F21&lt;2.5,D21&gt;=0.8),5.1,IF(AND(D21&gt;=1.6,B21&gt;=2.75,A21&gt;=5.9,F21&lt;2.5,D21&gt;=0.8),5,IF(AND(H21&lt;5.767,H21&lt;8.598,D21&lt;2.45,F21&gt;=2.5,D21&gt;=0.8),4.5,IF(AND(A21&lt;6.25,H21&gt;=8.598,D21&lt;2.45,F21&gt;=2.5,D21&gt;=0.8),5.02,IF(AND(B21&lt;3.55,G21&lt;0.423,H21&lt;11.218,H21&gt;=5.85,A21&lt;5.05,D21&lt;0.8),1.525,IF(AND(B21&gt;=3.55,G21&lt;0.423,H21&lt;11.218,H21&gt;=5.85,A21&lt;5.05,D21&lt;0.8),1.4,IF(AND(H21&gt;=13.932,B21&gt;=3.6,G21&lt;0.948,B21&gt;=3.35,A21&gt;=5.05,D21&lt;0.8),1.65,IF(AND(G21&gt;=0.652,A21&gt;=5.3,D21&gt;=1.15,A21&lt;5.9,F21&lt;2.5,D21&gt;=0.8),3.8,IF(AND(D21&lt;1.35,D21&lt;1.6,B21&gt;=2.75,A21&gt;=5.9,F21&lt;2.5,D21&gt;=0.8),4.42,IF(AND(H21&lt;6.656,H21&gt;=5.767,H21&lt;8.598,D21&lt;2.45,F21&gt;=2.5,D21&gt;=0.8),5.033,IF(AND(H21&gt;=6.656,H21&gt;=5.767,H21&lt;8.598,D21&lt;2.45,F21&gt;=2.5,D21&gt;=0.8),5.1,IF(AND(G21&gt;=0.885,A21&gt;=6.25,H21&gt;=8.598,D21&lt;2.45,F21&gt;=2.5,D21&gt;=0.8),5.2,IF(AND(H21&lt;6.926,H21&lt;13.932,B21&gt;=3.6,G21&lt;0.948,B21&gt;=3.35,A21&gt;=5.05,D21&lt;0.8),1.433,IF(AND(H21&gt;=6.926,H21&lt;13.932,B21&gt;=3.6,G21&lt;0.948,B21&gt;=3.35,A21&gt;=5.05,D21&lt;0.8),1.5,IF(AND(A21&lt;5.65,G21&lt;0.652,A21&gt;=5.3,D21&gt;=1.15,A21&lt;5.9,F21&lt;2.5,D21&gt;=0.8),4.36,IF(AND(A21&gt;=5.65,G21&lt;0.652,A21&gt;=5.3,D21&gt;=1.15,A21&lt;5.9,F21&lt;2.5,D21&gt;=0.8),4.2,IF(AND(H21&gt;=13.561,D21&gt;=1.35,D21&lt;1.6,B21&gt;=2.75,A21&gt;=5.9,F21&lt;2.5,D21&gt;=0.8),4.767,IF(AND(H21&lt;9.091,G21&lt;0.885,A21&gt;=6.25,H21&gt;=8.598,D21&lt;2.45,F21&gt;=2.5,D21&gt;=0.8),6.3,IF(AND(H21&gt;=12.206,H21&lt;13.561,D21&gt;=1.35,D21&lt;1.6,B21&gt;=2.75,A21&gt;=5.9,F21&lt;2.5,D21&gt;=0.8),4.4,IF(AND(D21&gt;=2.25,H21&gt;=9.091,G21&lt;0.885,A21&gt;=6.25,H21&gt;=8.598,D21&lt;2.45,F21&gt;=2.5,D21&gt;=0.8),5.9,IF(AND(B21&lt;3.05,H21&lt;12.206,H21&lt;13.561,D21&gt;=1.35,D21&lt;1.6,B21&gt;=2.75,A21&gt;=5.9,F21&lt;2.5,D21&gt;=0.8),4.6,IF(AND(B21&gt;=3.05,H21&lt;12.206,H21&lt;13.561,D21&gt;=1.35,D21&lt;1.6,B21&gt;=2.75,A21&gt;=5.9,F21&lt;2.5,D21&gt;=0.8),4.7,IF(AND(G21&gt;=0.596,D21&lt;2.25,H21&gt;=9.091,G21&lt;0.885,A21&gt;=6.25,H21&gt;=8.598,D21&lt;2.45,F21&gt;=2.5,D21&gt;=0.8),5.1,IF(AND(G21&gt;=0.379,G21&lt;0.596,D21&lt;2.25,H21&gt;=9.091,G21&lt;0.885,A21&gt;=6.25,H21&gt;=8.598,D21&lt;2.45,F21&gt;=2.5,D21&gt;=0.8),5.767,IF(AND(D21&lt;2.15,G21&lt;0.379,G21&lt;0.596,D21&lt;2.25,H21&gt;=9.091,G21&lt;0.885,A21&gt;=6.25,H21&gt;=8.598,D21&lt;2.45,F21&gt;=2.5,D21&gt;=0.8),5.4,IF(AND(D21&gt;=2.15,G21&lt;0.379,G21&lt;0.596,D21&lt;2.25,H21&gt;=9.091,G21&lt;0.885,A21&gt;=6.25,H21&gt;=8.598,D21&lt;2.45,F21&gt;=2.5,D21&gt;=0.8),5.6,"shouldnthappen")))))))))))))))))))))))))))))))))))))</f>
        <v>1.65</v>
      </c>
      <c r="AM21" s="1" t="n">
        <f aca="false">IF(AND(H21&lt;5.245,D21&lt;0.8),1,IF(AND(A21&lt;4.5,H21&gt;=5.245,D21&lt;0.8),1.35,IF(AND(D21&gt;=0.5,A21&gt;=4.5,H21&gt;=5.245,D21&lt;0.8),1.6,IF(AND(H21&lt;7.25,B21&lt;2.6,A21&lt;6.15,D21&gt;=0.8),4.375,IF(AND(H21&gt;=7.25,B21&lt;2.6,A21&lt;6.15,D21&gt;=0.8),3.075,IF(AND(H21&lt;13.935,A21&gt;=7.05,A21&gt;=6.15,D21&gt;=0.8),6.067,IF(AND(H21&gt;=13.935,A21&gt;=7.05,A21&gt;=6.15,D21&gt;=0.8),6.525,IF(AND(G21&gt;=0.948,D21&lt;0.5,A21&gt;=4.5,H21&gt;=5.245,D21&lt;0.8),1.7,IF(AND(G21&lt;0.568,D21&gt;=1.55,B21&gt;=2.6,A21&lt;6.15,D21&gt;=0.8),5.1,IF(AND(G21&gt;=0.568,D21&gt;=1.55,B21&gt;=2.6,A21&lt;6.15,D21&gt;=0.8),5,IF(AND(A21&gt;=6.6,B21&gt;=3.15,A21&lt;7.05,A21&gt;=6.15,D21&gt;=0.8),5.78,IF(AND(G21&lt;0.165,G21&lt;0.273,D21&lt;1.55,B21&gt;=2.6,A21&lt;6.15,D21&gt;=0.8),4.1,IF(AND(G21&gt;=0.165,G21&lt;0.273,D21&lt;1.55,B21&gt;=2.6,A21&lt;6.15,D21&gt;=0.8),4.5,IF(AND(D21&lt;1.35,G21&gt;=0.273,D21&lt;1.55,B21&gt;=2.6,A21&lt;6.15,D21&gt;=0.8),4.08,IF(AND(D21&gt;=1.35,G21&gt;=0.273,D21&lt;1.55,B21&gt;=2.6,A21&lt;6.15,D21&gt;=0.8),4.4,IF(AND(D21&lt;1.45,F21&lt;2.5,B21&lt;3.15,A21&lt;7.05,A21&gt;=6.15,D21&gt;=0.8),4.38,IF(AND(D21&gt;=1.45,F21&lt;2.5,B21&lt;3.15,A21&lt;7.05,A21&gt;=6.15,D21&gt;=0.8),4.75,IF(AND(D21&gt;=2.25,F21&gt;=2.5,B21&lt;3.15,A21&lt;7.05,A21&gt;=6.15,D21&gt;=0.8),5.16,IF(AND(H21&lt;11.488,A21&lt;6.6,B21&gt;=3.15,A21&lt;7.05,A21&gt;=6.15,D21&gt;=0.8),6,IF(AND(H21&gt;=14.396,D21&lt;0.25,G21&lt;0.948,D21&lt;0.5,A21&gt;=4.5,H21&gt;=5.245,D21&lt;0.8),1.3,IF(AND(A21&gt;=5.55,D21&gt;=0.25,G21&lt;0.948,D21&lt;0.5,A21&gt;=4.5,H21&gt;=5.245,D21&lt;0.8),1.7,IF(AND(D21&lt;1.85,D21&lt;2.25,F21&gt;=2.5,B21&lt;3.15,A21&lt;7.05,A21&gt;=6.15,D21&gt;=0.8),5.6,IF(AND(G21&lt;0.669,H21&gt;=11.488,A21&lt;6.6,B21&gt;=3.15,A21&lt;7.05,A21&gt;=6.15,D21&gt;=0.8),4.7,IF(AND(G21&gt;=0.669,H21&gt;=11.488,A21&lt;6.6,B21&gt;=3.15,A21&lt;7.05,A21&gt;=6.15,D21&gt;=0.8),5.22,IF(AND(H21&lt;6.543,H21&lt;14.396,D21&lt;0.25,G21&lt;0.948,D21&lt;0.5,A21&gt;=4.5,H21&gt;=5.245,D21&lt;0.8),1.4,IF(AND(A21&lt;4.95,A21&lt;5.55,D21&gt;=0.25,G21&lt;0.948,D21&lt;0.5,A21&gt;=4.5,H21&gt;=5.245,D21&lt;0.8),1.4,IF(AND(A21&gt;=4.95,A21&lt;5.55,D21&gt;=0.25,G21&lt;0.948,D21&lt;0.5,A21&gt;=4.5,H21&gt;=5.245,D21&lt;0.8),1.48,IF(AND(H21&lt;10.667,D21&gt;=1.85,D21&lt;2.25,F21&gt;=2.5,B21&lt;3.15,A21&lt;7.05,A21&gt;=6.15,D21&gt;=0.8),5.25,IF(AND(H21&gt;=10.667,D21&gt;=1.85,D21&lt;2.25,F21&gt;=2.5,B21&lt;3.15,A21&lt;7.05,A21&gt;=6.15,D21&gt;=0.8),5.55,IF(AND(G21&lt;0.063,H21&gt;=6.543,H21&lt;14.396,D21&lt;0.25,G21&lt;0.948,D21&lt;0.5,A21&gt;=4.5,H21&gt;=5.245,D21&lt;0.8),1.4,IF(AND(H21&lt;9.212,G21&gt;=0.063,H21&gt;=6.543,H21&lt;14.396,D21&lt;0.25,G21&lt;0.948,D21&lt;0.5,A21&gt;=4.5,H21&gt;=5.245,D21&lt;0.8),1.475,IF(AND(H21&gt;=9.212,G21&gt;=0.063,H21&gt;=6.543,H21&lt;14.396,D21&lt;0.25,G21&lt;0.948,D21&lt;0.5,A21&gt;=4.5,H21&gt;=5.245,D21&lt;0.8),1.5,"shouldnthappen"))))))))))))))))))))))))))))))))</f>
        <v>1.7</v>
      </c>
      <c r="AN21" s="1" t="n">
        <f aca="false">IF(AND(D21&lt;0.7,A21&gt;=5.55),1.633,IF(AND(G21&lt;0.38,B21&lt;2.8,A21&lt;5.55),4.3,IF(AND(G21&gt;=0.38,B21&lt;2.8,A21&lt;5.55),3.325,IF(AND(D21&gt;=0.35,B21&gt;=2.8,A21&lt;5.55),1.6,IF(AND(B21&gt;=3.4,A21&lt;4.8,D21&lt;0.35,B21&gt;=2.8,A21&lt;5.55),1,IF(AND(H21&gt;=11.789,A21&lt;5.9,D21&lt;1.55,D21&gt;=0.7,A21&gt;=5.55),4.325,IF(AND(F21&gt;=2.5,A21&gt;=5.9,D21&lt;1.55,D21&gt;=0.7,A21&gt;=5.55),5.05,IF(AND(D21&lt;1.9,A21&gt;=7.25,D21&gt;=1.55,D21&gt;=0.7,A21&gt;=5.55),6.3,IF(AND(D21&gt;=1.9,A21&gt;=7.25,D21&gt;=1.55,D21&gt;=0.7,A21&gt;=5.55),6.4,IF(AND(A21&lt;4.35,B21&lt;3.4,A21&lt;4.8,D21&lt;0.35,B21&gt;=2.8,A21&lt;5.55),1.1,IF(AND(G21&gt;=0.934,B21&lt;3.45,A21&gt;=4.8,D21&lt;0.35,B21&gt;=2.8,A21&lt;5.55),1.7,IF(AND(H21&gt;=14.877,B21&gt;=3.45,A21&gt;=4.8,D21&lt;0.35,B21&gt;=2.8,A21&lt;5.55),1.3,IF(AND(B21&lt;2.6,H21&lt;11.789,A21&lt;5.9,D21&lt;1.55,D21&gt;=0.7,A21&gt;=5.55),3.9,IF(AND(B21&gt;=2.6,H21&lt;11.789,A21&lt;5.9,D21&lt;1.55,D21&gt;=0.7,A21&gt;=5.55),4.26,IF(AND(A21&lt;6.6,F21&lt;2.5,A21&gt;=5.9,D21&lt;1.55,D21&gt;=0.7,A21&gt;=5.55),4.625,IF(AND(A21&gt;=6.6,F21&lt;2.5,A21&gt;=5.9,D21&lt;1.55,D21&gt;=0.7,A21&gt;=5.55),4.475,IF(AND(B21&lt;2.6,D21&lt;2.05,A21&lt;7.25,D21&gt;=1.55,D21&gt;=0.7,A21&gt;=5.55),5.8,IF(AND(G21&gt;=0.743,D21&gt;=2.05,A21&lt;7.25,D21&gt;=1.55,D21&gt;=0.7,A21&gt;=5.55),5.1,IF(AND(G21&lt;0.422,A21&gt;=4.35,B21&lt;3.4,A21&lt;4.8,D21&lt;0.35,B21&gt;=2.8,A21&lt;5.55),1.367,IF(AND(G21&gt;=0.422,A21&gt;=4.35,B21&lt;3.4,A21&lt;4.8,D21&lt;0.35,B21&gt;=2.8,A21&lt;5.55),1.3,IF(AND(A21&lt;5.05,G21&lt;0.934,B21&lt;3.45,A21&gt;=4.8,D21&lt;0.35,B21&gt;=2.8,A21&lt;5.55),1.525,IF(AND(A21&gt;=5.05,G21&lt;0.934,B21&lt;3.45,A21&gt;=4.8,D21&lt;0.35,B21&gt;=2.8,A21&lt;5.55),1.5,IF(AND(G21&gt;=0.585,H21&lt;14.877,B21&gt;=3.45,A21&gt;=4.8,D21&lt;0.35,B21&gt;=2.8,A21&lt;5.55),1.54,IF(AND(G21&gt;=0.537,G21&lt;0.743,D21&gt;=2.05,A21&lt;7.25,D21&gt;=1.55,D21&gt;=0.7,A21&gt;=5.55),5.833,IF(AND(D21&gt;=0.25,G21&lt;0.585,H21&lt;14.877,B21&gt;=3.45,A21&gt;=4.8,D21&lt;0.35,B21&gt;=2.8,A21&lt;5.55),1.367,IF(AND(D21&lt;1.75,H21&lt;13.795,B21&gt;=2.6,D21&lt;2.05,A21&lt;7.25,D21&gt;=1.55,D21&gt;=0.7,A21&gt;=5.55),5.45,IF(AND(B21&lt;2.85,H21&gt;=13.795,B21&gt;=2.6,D21&lt;2.05,A21&lt;7.25,D21&gt;=1.55,D21&gt;=0.7,A21&gt;=5.55),5.1,IF(AND(B21&gt;=2.85,H21&gt;=13.795,B21&gt;=2.6,D21&lt;2.05,A21&lt;7.25,D21&gt;=1.55,D21&gt;=0.7,A21&gt;=5.55),4.82,IF(AND(G21&lt;0.353,G21&lt;0.537,G21&lt;0.743,D21&gt;=2.05,A21&lt;7.25,D21&gt;=1.55,D21&gt;=0.7,A21&gt;=5.55),5.425,IF(AND(G21&gt;=0.353,G21&lt;0.537,G21&lt;0.743,D21&gt;=2.05,A21&lt;7.25,D21&gt;=1.55,D21&gt;=0.7,A21&gt;=5.55),5.62,IF(AND(G21&lt;0.311,D21&lt;0.25,G21&lt;0.585,H21&lt;14.877,B21&gt;=3.45,A21&gt;=4.8,D21&lt;0.35,B21&gt;=2.8,A21&lt;5.55),1.5,IF(AND(G21&gt;=0.311,D21&lt;0.25,G21&lt;0.585,H21&lt;14.877,B21&gt;=3.45,A21&gt;=4.8,D21&lt;0.35,B21&gt;=2.8,A21&lt;5.55),1.4,IF(AND(B21&gt;=3.1,D21&gt;=1.75,H21&lt;13.795,B21&gt;=2.6,D21&lt;2.05,A21&lt;7.25,D21&gt;=1.55,D21&gt;=0.7,A21&gt;=5.55),5.1,IF(AND(B21&lt;2.85,B21&lt;3.1,D21&gt;=1.75,H21&lt;13.795,B21&gt;=2.6,D21&lt;2.05,A21&lt;7.25,D21&gt;=1.55,D21&gt;=0.7,A21&gt;=5.55),5.2,IF(AND(B21&gt;=2.85,B21&lt;3.1,D21&gt;=1.75,H21&lt;13.795,B21&gt;=2.6,D21&lt;2.05,A21&lt;7.25,D21&gt;=1.55,D21&gt;=0.7,A21&gt;=5.55),5.2,"shouldnthappen")))))))))))))))))))))))))))))))))))</f>
        <v>1.633</v>
      </c>
      <c r="AO21" s="1" t="n">
        <f aca="false">IF(AND(H21&gt;=14.529,G21&lt;0.633,D21&lt;0.8),1.3,IF(AND(A21&lt;5.05,G21&gt;=0.633,D21&lt;0.8),1.35,IF(AND(H21&gt;=14.379,H21&lt;14.529,G21&lt;0.633,D21&lt;0.8),1.7,IF(AND(B21&lt;3.35,A21&gt;=5.05,G21&gt;=0.633,D21&lt;0.8),1.7,IF(AND(D21&gt;=1.45,A21&lt;5.95,F21&lt;2.5,D21&gt;=0.8),4.5,IF(AND(D21&lt;1.35,A21&gt;=5.95,F21&lt;2.5,D21&gt;=0.8),4,IF(AND(D21&lt;1.85,G21&gt;=0.845,F21&gt;=2.5,D21&gt;=0.8),4.8,IF(AND(B21&gt;=4.3,H21&lt;14.379,H21&lt;14.529,G21&lt;0.633,D21&lt;0.8),1.5,IF(AND(A21&lt;5.25,B21&gt;=3.35,A21&gt;=5.05,G21&gt;=0.633,D21&lt;0.8),1.55,IF(AND(A21&gt;=5.25,B21&gt;=3.35,A21&gt;=5.05,G21&gt;=0.633,D21&lt;0.8),1.633,IF(AND(A21&lt;5.05,D21&lt;1.45,A21&lt;5.95,F21&lt;2.5,D21&gt;=0.8),3.3,IF(AND(G21&lt;0.293,D21&gt;=1.35,A21&gt;=5.95,F21&lt;2.5,D21&gt;=0.8),5,IF(AND(A21&gt;=6.6,D21&lt;2.05,G21&lt;0.845,F21&gt;=2.5,D21&gt;=0.8),5.8,IF(AND(B21&lt;3.05,D21&gt;=2.05,G21&lt;0.845,F21&gt;=2.5,D21&gt;=0.8),6.15,IF(AND(B21&lt;2.9,D21&gt;=1.85,G21&gt;=0.845,F21&gt;=2.5,D21&gt;=0.8),5.1,IF(AND(B21&gt;=2.9,D21&gt;=1.85,G21&gt;=0.845,F21&gt;=2.5,D21&gt;=0.8),5.2,IF(AND(B21&gt;=3.8,B21&lt;4.3,H21&lt;14.379,H21&lt;14.529,G21&lt;0.633,D21&lt;0.8),1.333,IF(AND(A21&lt;6.25,G21&gt;=0.293,D21&gt;=1.35,A21&gt;=5.95,F21&lt;2.5,D21&gt;=0.8),4.6,IF(AND(H21&lt;10.351,A21&lt;6.6,D21&lt;2.05,G21&lt;0.845,F21&gt;=2.5,D21&gt;=0.8),5.4,IF(AND(G21&gt;=0.364,B21&gt;=3.05,D21&gt;=2.05,G21&lt;0.845,F21&gt;=2.5,D21&gt;=0.8),5.66,IF(AND(G21&gt;=0.447,B21&lt;3.8,B21&lt;4.3,H21&lt;14.379,H21&lt;14.529,G21&lt;0.633,D21&lt;0.8),1.3,IF(AND(H21&lt;6.247,A21&lt;5.65,A21&gt;=5.05,D21&lt;1.45,A21&lt;5.95,F21&lt;2.5,D21&gt;=0.8),4.033,IF(AND(D21&lt;1.25,A21&gt;=5.65,A21&gt;=5.05,D21&lt;1.45,A21&lt;5.95,F21&lt;2.5,D21&gt;=0.8),3.88,IF(AND(D21&gt;=1.25,A21&gt;=5.65,A21&gt;=5.05,D21&lt;1.45,A21&lt;5.95,F21&lt;2.5,D21&gt;=0.8),4.35,IF(AND(B21&lt;2.65,A21&gt;=6.25,G21&gt;=0.293,D21&gt;=1.35,A21&gt;=5.95,F21&lt;2.5,D21&gt;=0.8),4.9,IF(AND(B21&lt;2.75,H21&gt;=10.351,A21&lt;6.6,D21&lt;2.05,G21&lt;0.845,F21&gt;=2.5,D21&gt;=0.8),5.1,IF(AND(B21&gt;=2.75,H21&gt;=10.351,A21&lt;6.6,D21&lt;2.05,G21&lt;0.845,F21&gt;=2.5,D21&gt;=0.8),4.95,IF(AND(B21&lt;3.15,G21&lt;0.364,B21&gt;=3.05,D21&gt;=2.05,G21&lt;0.845,F21&gt;=2.5,D21&gt;=0.8),5.28,IF(AND(B21&gt;=3.15,G21&lt;0.364,B21&gt;=3.05,D21&gt;=2.05,G21&lt;0.845,F21&gt;=2.5,D21&gt;=0.8),5.5,IF(AND(H21&lt;9.212,G21&lt;0.447,B21&lt;3.8,B21&lt;4.3,H21&lt;14.379,H21&lt;14.529,G21&lt;0.633,D21&lt;0.8),1.4,IF(AND(G21&lt;0.356,H21&gt;=6.247,A21&lt;5.65,A21&gt;=5.05,D21&lt;1.45,A21&lt;5.95,F21&lt;2.5,D21&gt;=0.8),4.2,IF(AND(B21&lt;3,B21&gt;=2.65,A21&gt;=6.25,G21&gt;=0.293,D21&gt;=1.35,A21&gt;=5.95,F21&lt;2.5,D21&gt;=0.8),4.6,IF(AND(B21&gt;=3,B21&gt;=2.65,A21&gt;=6.25,G21&gt;=0.293,D21&gt;=1.35,A21&gt;=5.95,F21&lt;2.5,D21&gt;=0.8),4.7,IF(AND(A21&lt;5.05,H21&gt;=9.212,G21&lt;0.447,B21&lt;3.8,B21&lt;4.3,H21&lt;14.379,H21&lt;14.529,G21&lt;0.633,D21&lt;0.8),1.533,IF(AND(A21&gt;=5.05,H21&gt;=9.212,G21&lt;0.447,B21&lt;3.8,B21&lt;4.3,H21&lt;14.379,H21&lt;14.529,G21&lt;0.633,D21&lt;0.8),1.425,IF(AND(A21&lt;5.35,G21&gt;=0.356,H21&gt;=6.247,A21&lt;5.65,A21&gt;=5.05,D21&lt;1.45,A21&lt;5.95,F21&lt;2.5,D21&gt;=0.8),3.9,IF(AND(A21&gt;=5.35,G21&gt;=0.356,H21&gt;=6.247,A21&lt;5.65,A21&gt;=5.05,D21&lt;1.45,A21&lt;5.95,F21&lt;2.5,D21&gt;=0.8),3.72,"shouldnthappen")))))))))))))))))))))))))))))))))))))</f>
        <v>1.7</v>
      </c>
      <c r="AP21" s="1" t="n">
        <f aca="false">IF(AND(F21&gt;=1.5,A21&lt;5.55),3.84,IF(AND(G21&gt;=0.52,A21&lt;4.75,F21&lt;1.5,A21&lt;5.55),1.16,IF(AND(A21&lt;5.65,A21&lt;5.85,D21&lt;1.55,A21&gt;=5.55),4.2,IF(AND(A21&gt;=5.65,A21&lt;5.85,D21&lt;1.55,A21&gt;=5.55),3.167,IF(AND(G21&gt;=0.798,A21&gt;=5.85,D21&lt;1.55,A21&gt;=5.55),4,IF(AND(F21&lt;2.5,H21&lt;14.1,D21&gt;=1.55,A21&gt;=5.55),4.84,IF(AND(A21&lt;7.2,H21&gt;=14.1,D21&gt;=1.55,A21&gt;=5.55),5.633,IF(AND(A21&gt;=7.2,H21&gt;=14.1,D21&gt;=1.55,A21&gt;=5.55),6.6,IF(AND(G21&lt;0.161,G21&lt;0.52,A21&lt;4.75,F21&lt;1.5,A21&lt;5.55),1.5,IF(AND(D21&gt;=0.5,G21&lt;0.676,A21&gt;=4.75,F21&lt;1.5,A21&lt;5.55),1.6,IF(AND(H21&lt;11.016,G21&gt;=0.676,A21&gt;=4.75,F21&lt;1.5,A21&lt;5.55),1.75,IF(AND(G21&lt;0.209,G21&lt;0.798,A21&gt;=5.85,D21&lt;1.55,A21&gt;=5.55),4.5,IF(AND(G21&gt;=0.74,F21&gt;=2.5,H21&lt;14.1,D21&gt;=1.55,A21&gt;=5.55),6.225,IF(AND(B21&lt;2.95,G21&gt;=0.161,G21&lt;0.52,A21&lt;4.75,F21&lt;1.5,A21&lt;5.55),1.4,IF(AND(B21&gt;=2.95,G21&gt;=0.161,G21&lt;0.52,A21&lt;4.75,F21&lt;1.5,A21&lt;5.55),1.34,IF(AND(B21&lt;3.15,D21&lt;0.5,G21&lt;0.676,A21&gt;=4.75,F21&lt;1.5,A21&lt;5.55),1.52,IF(AND(D21&lt;0.25,H21&gt;=11.016,G21&gt;=0.676,A21&gt;=4.75,F21&lt;1.5,A21&lt;5.55),1.567,IF(AND(D21&gt;=0.25,H21&gt;=11.016,G21&gt;=0.676,A21&gt;=4.75,F21&lt;1.5,A21&lt;5.55),1.5,IF(AND(H21&lt;7.47,G21&gt;=0.209,G21&lt;0.798,A21&gt;=5.85,D21&lt;1.55,A21&gt;=5.55),5.05,IF(AND(B21&lt;2.85,G21&lt;0.74,F21&gt;=2.5,H21&lt;14.1,D21&gt;=1.55,A21&gt;=5.55),5.35,IF(AND(B21&lt;3.3,B21&gt;=3.15,D21&lt;0.5,G21&lt;0.676,A21&gt;=4.75,F21&lt;1.5,A21&lt;5.55),1.2,IF(AND(D21&lt;1.45,H21&gt;=7.47,G21&gt;=0.209,G21&lt;0.798,A21&gt;=5.85,D21&lt;1.55,A21&gt;=5.55),4.66,IF(AND(D21&gt;=1.45,H21&gt;=7.47,G21&gt;=0.209,G21&lt;0.798,A21&gt;=5.85,D21&lt;1.55,A21&gt;=5.55),4.64,IF(AND(A21&gt;=7.05,B21&gt;=2.85,G21&lt;0.74,F21&gt;=2.5,H21&lt;14.1,D21&gt;=1.55,A21&gt;=5.55),5.8,IF(AND(B21&gt;=3.25,A21&lt;7.05,B21&gt;=2.85,G21&lt;0.74,F21&gt;=2.5,H21&lt;14.1,D21&gt;=1.55,A21&gt;=5.55),5.7,IF(AND(H21&gt;=13.641,D21&lt;0.25,B21&gt;=3.3,B21&gt;=3.15,D21&lt;0.5,G21&lt;0.676,A21&gt;=4.75,F21&lt;1.5,A21&lt;5.55),1.3,IF(AND(D21&lt;0.35,D21&gt;=0.25,B21&gt;=3.3,B21&gt;=3.15,D21&lt;0.5,G21&lt;0.676,A21&gt;=4.75,F21&lt;1.5,A21&lt;5.55),1.367,IF(AND(D21&gt;=0.35,D21&gt;=0.25,B21&gt;=3.3,B21&gt;=3.15,D21&lt;0.5,G21&lt;0.676,A21&gt;=4.75,F21&lt;1.5,A21&lt;5.55),1.3,IF(AND(A21&lt;6.35,B21&lt;3.25,A21&lt;7.05,B21&gt;=2.85,G21&lt;0.74,F21&gt;=2.5,H21&lt;14.1,D21&gt;=1.55,A21&gt;=5.55),5.6,IF(AND(A21&gt;=6.35,B21&lt;3.25,A21&lt;7.05,B21&gt;=2.85,G21&lt;0.74,F21&gt;=2.5,H21&lt;14.1,D21&gt;=1.55,A21&gt;=5.55),5.325,IF(AND(A21&lt;5.1,H21&lt;13.641,D21&lt;0.25,B21&gt;=3.3,B21&gt;=3.15,D21&lt;0.5,G21&lt;0.676,A21&gt;=4.75,F21&lt;1.5,A21&lt;5.55),1.4,IF(AND(H21&gt;=11.031,A21&gt;=5.1,H21&lt;13.641,D21&lt;0.25,B21&gt;=3.3,B21&gt;=3.15,D21&lt;0.5,G21&lt;0.676,A21&gt;=4.75,F21&lt;1.5,A21&lt;5.55),1.4,IF(AND(A21&lt;5.45,H21&lt;11.031,A21&gt;=5.1,H21&lt;13.641,D21&lt;0.25,B21&gt;=3.3,B21&gt;=3.15,D21&lt;0.5,G21&lt;0.676,A21&gt;=4.75,F21&lt;1.5,A21&lt;5.55),1.5,IF(AND(A21&gt;=5.45,H21&lt;11.031,A21&gt;=5.1,H21&lt;13.641,D21&lt;0.25,B21&gt;=3.3,B21&gt;=3.15,D21&lt;0.5,G21&lt;0.676,A21&gt;=4.75,F21&lt;1.5,A21&lt;5.55),1.4,"shouldnthappen"))))))))))))))))))))))))))))))))))</f>
        <v>3.167</v>
      </c>
      <c r="AQ21" s="1" t="n">
        <f aca="false">IF(AND(H21&lt;6.926,D21&gt;=0.35,F21&lt;1.5),1.9,IF(AND(G21&gt;=0.869,D21&gt;=1.75,F21&gt;=1.5),5.15,IF(AND(A21&lt;4.35,A21&lt;5.05,D21&lt;0.35,F21&lt;1.5),1.1,IF(AND(H21&lt;6.089,A21&gt;=5.05,D21&lt;0.35,F21&lt;1.5),1.7,IF(AND(H21&gt;=13.089,H21&gt;=6.926,D21&gt;=0.35,F21&lt;1.5),1.3,IF(AND(G21&lt;0.695,D21&lt;1.15,D21&lt;1.75,F21&gt;=1.5),3.62,IF(AND(G21&gt;=0.695,D21&lt;1.15,D21&lt;1.75,F21&gt;=1.5),3,IF(AND(G21&gt;=0.585,H21&gt;=6.089,A21&gt;=5.05,D21&lt;0.35,F21&lt;1.5),1.5,IF(AND(H21&lt;9.582,H21&lt;13.089,H21&gt;=6.926,D21&gt;=0.35,F21&lt;1.5),1.5,IF(AND(H21&gt;=9.582,H21&lt;13.089,H21&gt;=6.926,D21&gt;=0.35,F21&lt;1.5),1.6,IF(AND(D21&lt;1.35,H21&lt;9.349,D21&gt;=1.15,D21&lt;1.75,F21&gt;=1.5),3.867,IF(AND(D21&lt;2.05,A21&lt;7.05,G21&lt;0.869,D21&gt;=1.75,F21&gt;=1.5),4.9,IF(AND(B21&gt;=3.3,A21&gt;=7.05,G21&lt;0.869,D21&gt;=1.75,F21&gt;=1.5),6.1,IF(AND(G21&lt;0.347,H21&lt;11.218,A21&gt;=4.35,A21&lt;5.05,D21&lt;0.35,F21&lt;1.5),1.4,IF(AND(G21&gt;=0.347,H21&lt;11.218,A21&gt;=4.35,A21&lt;5.05,D21&lt;0.35,F21&lt;1.5),1.5,IF(AND(G21&gt;=0.265,H21&gt;=11.218,A21&gt;=4.35,A21&lt;5.05,D21&lt;0.35,F21&lt;1.5),1.45,IF(AND(A21&gt;=5.4,G21&lt;0.585,H21&gt;=6.089,A21&gt;=5.05,D21&lt;0.35,F21&lt;1.5),1.35,IF(AND(B21&gt;=2.9,D21&gt;=1.35,H21&lt;9.349,D21&gt;=1.15,D21&lt;1.75,F21&gt;=1.5),4.6,IF(AND(D21&gt;=1.35,A21&lt;6.15,H21&gt;=9.349,D21&gt;=1.15,D21&lt;1.75,F21&gt;=1.5),4.54,IF(AND(H21&lt;10.927,A21&gt;=6.15,H21&gt;=9.349,D21&gt;=1.15,D21&lt;1.75,F21&gt;=1.5),4.3,IF(AND(G21&lt;0.512,D21&gt;=2.05,A21&lt;7.05,G21&lt;0.869,D21&gt;=1.75,F21&gt;=1.5),5.533,IF(AND(G21&gt;=0.512,D21&gt;=2.05,A21&lt;7.05,G21&lt;0.869,D21&gt;=1.75,F21&gt;=1.5),5.88,IF(AND(H21&lt;11.551,B21&lt;3.3,A21&gt;=7.05,G21&lt;0.869,D21&gt;=1.75,F21&gt;=1.5),6.3,IF(AND(G21&lt;0.227,G21&lt;0.265,H21&gt;=11.218,A21&gt;=4.35,A21&lt;5.05,D21&lt;0.35,F21&lt;1.5),1.4,IF(AND(G21&gt;=0.227,G21&lt;0.265,H21&gt;=11.218,A21&gt;=4.35,A21&lt;5.05,D21&lt;0.35,F21&lt;1.5),1.26,IF(AND(H21&lt;11.031,A21&lt;5.4,G21&lt;0.585,H21&gt;=6.089,A21&gt;=5.05,D21&lt;0.35,F21&lt;1.5),1.5,IF(AND(H21&gt;=11.031,A21&lt;5.4,G21&lt;0.585,H21&gt;=6.089,A21&gt;=5.05,D21&lt;0.35,F21&lt;1.5),1.4,IF(AND(A21&lt;5.45,B21&lt;2.9,D21&gt;=1.35,H21&lt;9.349,D21&gt;=1.15,D21&lt;1.75,F21&gt;=1.5),4.5,IF(AND(A21&lt;5.9,D21&lt;1.35,A21&lt;6.15,H21&gt;=9.349,D21&gt;=1.15,D21&lt;1.75,F21&gt;=1.5),4.2,IF(AND(A21&gt;=5.9,D21&lt;1.35,A21&lt;6.15,H21&gt;=9.349,D21&gt;=1.15,D21&lt;1.75,F21&gt;=1.5),4,IF(AND(A21&gt;=6.75,H21&gt;=10.927,A21&gt;=6.15,H21&gt;=9.349,D21&gt;=1.15,D21&lt;1.75,F21&gt;=1.5),4.767,IF(AND(B21&lt;2.9,H21&gt;=11.551,B21&lt;3.3,A21&gt;=7.05,G21&lt;0.869,D21&gt;=1.75,F21&gt;=1.5),6.7,IF(AND(B21&gt;=2.9,H21&gt;=11.551,B21&lt;3.3,A21&gt;=7.05,G21&lt;0.869,D21&gt;=1.75,F21&gt;=1.5),6.6,IF(AND(B21&lt;2.45,A21&gt;=5.45,B21&lt;2.9,D21&gt;=1.35,H21&lt;9.349,D21&gt;=1.15,D21&lt;1.75,F21&gt;=1.5),5,IF(AND(B21&gt;=2.45,A21&gt;=5.45,B21&lt;2.9,D21&gt;=1.35,H21&lt;9.349,D21&gt;=1.15,D21&lt;1.75,F21&gt;=1.5),5.1,IF(AND(H21&lt;11.166,A21&lt;6.75,H21&gt;=10.927,A21&gt;=6.15,H21&gt;=9.349,D21&gt;=1.15,D21&lt;1.75,F21&gt;=1.5),4.9,IF(AND(G21&lt;0.228,H21&gt;=11.166,A21&lt;6.75,H21&gt;=10.927,A21&gt;=6.15,H21&gt;=9.349,D21&gt;=1.15,D21&lt;1.75,F21&gt;=1.5),4.7,IF(AND(H21&lt;13.531,G21&gt;=0.228,H21&gt;=11.166,A21&lt;6.75,H21&gt;=10.927,A21&gt;=6.15,H21&gt;=9.349,D21&gt;=1.15,D21&lt;1.75,F21&gt;=1.5),4.4,IF(AND(H21&gt;=13.531,G21&gt;=0.228,H21&gt;=11.166,A21&lt;6.75,H21&gt;=10.927,A21&gt;=6.15,H21&gt;=9.349,D21&gt;=1.15,D21&lt;1.75,F21&gt;=1.5),4.6,"shouldnthappen")))))))))))))))))))))))))))))))))))))))</f>
        <v>1.35</v>
      </c>
      <c r="AR21" s="1" t="n">
        <f aca="false">IF(AND(G21&gt;=0.93,B21&lt;3.65,F21&lt;1.5),1.7,IF(AND(H21&lt;6.542,B21&gt;=3.65,F21&lt;1.5),1.767,IF(AND(A21&gt;=7.05,D21&gt;=1.55,F21&gt;=1.5),6.3,IF(AND(G21&lt;0.123,H21&gt;=6.542,B21&gt;=3.65,F21&lt;1.5),1.367,IF(AND(A21&lt;5.15,A21&lt;5.65,D21&lt;1.55,F21&gt;=1.5),3.15,IF(AND(A21&lt;4.8,G21&gt;=0.447,G21&lt;0.93,B21&lt;3.65,F21&lt;1.5),1.24,IF(AND(A21&gt;=4.8,G21&gt;=0.447,G21&lt;0.93,B21&lt;3.65,F21&lt;1.5),1.4,IF(AND(G21&lt;0.151,G21&gt;=0.123,H21&gt;=6.542,B21&gt;=3.65,F21&lt;1.5),1.7,IF(AND(G21&gt;=0.151,G21&gt;=0.123,H21&gt;=6.542,B21&gt;=3.65,F21&lt;1.5),1.5,IF(AND(D21&gt;=1.45,A21&gt;=5.15,A21&lt;5.65,D21&lt;1.55,F21&gt;=1.5),4.5,IF(AND(B21&lt;2.65,D21&gt;=1.35,A21&gt;=5.65,D21&lt;1.55,F21&gt;=1.5),4.9,IF(AND(G21&lt;0.527,F21&lt;2.5,A21&lt;7.05,D21&gt;=1.55,F21&gt;=1.5),5.075,IF(AND(G21&gt;=0.527,F21&lt;2.5,A21&lt;7.05,D21&gt;=1.55,F21&gt;=1.5),4.7,IF(AND(A21&lt;4.65,G21&lt;0.265,G21&lt;0.447,G21&lt;0.93,B21&lt;3.65,F21&lt;1.5),1.42,IF(AND(G21&lt;0.3,G21&gt;=0.265,G21&lt;0.447,G21&lt;0.93,B21&lt;3.65,F21&lt;1.5),1.6,IF(AND(G21&gt;=0.3,G21&gt;=0.265,G21&lt;0.447,G21&lt;0.93,B21&lt;3.65,F21&lt;1.5),1.4,IF(AND(G21&lt;0.356,D21&lt;1.45,A21&gt;=5.15,A21&lt;5.65,D21&lt;1.55,F21&gt;=1.5),4.125,IF(AND(D21&lt;1.1,A21&lt;6.2,D21&lt;1.35,A21&gt;=5.65,D21&lt;1.55,F21&gt;=1.5),4.1,IF(AND(D21&gt;=1.1,A21&lt;6.2,D21&lt;1.35,A21&gt;=5.65,D21&lt;1.55,F21&gt;=1.5),4.175,IF(AND(H21&gt;=13.433,A21&gt;=6.2,D21&lt;1.35,A21&gt;=5.65,D21&lt;1.55,F21&gt;=1.5),4.6,IF(AND(G21&lt;0.437,B21&gt;=2.65,D21&gt;=1.35,A21&gt;=5.65,D21&lt;1.55,F21&gt;=1.5),4.625,IF(AND(G21&gt;=0.437,B21&gt;=2.65,D21&gt;=1.35,A21&gt;=5.65,D21&lt;1.55,F21&gt;=1.5),4.75,IF(AND(B21&gt;=3.15,H21&lt;11.146,F21&gt;=2.5,A21&lt;7.05,D21&gt;=1.55,F21&gt;=1.5),5.667,IF(AND(B21&lt;2.65,H21&gt;=11.146,F21&gt;=2.5,A21&lt;7.05,D21&gt;=1.55,F21&gt;=1.5),5.8,IF(AND(B21&lt;3.3,A21&gt;=4.65,G21&lt;0.265,G21&lt;0.447,G21&lt;0.93,B21&lt;3.65,F21&lt;1.5),1.32,IF(AND(B21&gt;=3.3,A21&gt;=4.65,G21&lt;0.265,G21&lt;0.447,G21&lt;0.93,B21&lt;3.65,F21&lt;1.5),1.425,IF(AND(B21&lt;2.8,G21&gt;=0.356,D21&lt;1.45,A21&gt;=5.15,A21&lt;5.65,D21&lt;1.55,F21&gt;=1.5),3.86,IF(AND(B21&gt;=2.8,G21&gt;=0.356,D21&lt;1.45,A21&gt;=5.15,A21&lt;5.65,D21&lt;1.55,F21&gt;=1.5),3.6,IF(AND(B21&lt;2.6,H21&lt;13.433,A21&gt;=6.2,D21&lt;1.35,A21&gt;=5.65,D21&lt;1.55,F21&gt;=1.5),4.4,IF(AND(B21&gt;=2.6,H21&lt;13.433,A21&gt;=6.2,D21&lt;1.35,A21&gt;=5.65,D21&lt;1.55,F21&gt;=1.5),4.3,IF(AND(G21&lt;0.151,B21&lt;3.15,H21&lt;11.146,F21&gt;=2.5,A21&lt;7.05,D21&gt;=1.55,F21&gt;=1.5),5.5,IF(AND(H21&lt;15.52,B21&gt;=2.65,H21&gt;=11.146,F21&gt;=2.5,A21&lt;7.05,D21&gt;=1.55,F21&gt;=1.5),5.4,IF(AND(H21&gt;=15.52,B21&gt;=2.65,H21&gt;=11.146,F21&gt;=2.5,A21&lt;7.05,D21&gt;=1.55,F21&gt;=1.5),5.733,IF(AND(H21&lt;10.74,G21&gt;=0.151,B21&lt;3.15,H21&lt;11.146,F21&gt;=2.5,A21&lt;7.05,D21&gt;=1.55,F21&gt;=1.5),5.12,IF(AND(H21&gt;=10.74,G21&gt;=0.151,B21&lt;3.15,H21&lt;11.146,F21&gt;=2.5,A21&lt;7.05,D21&gt;=1.55,F21&gt;=1.5),4.9,"shouldnthappen")))))))))))))))))))))))))))))))))))</f>
        <v>1.7</v>
      </c>
      <c r="AS21" s="1" t="n">
        <f aca="false">IF(AND(F21&gt;=1.5,A21&lt;5.55),4.18,IF(AND(F21&gt;=2.5,B21&lt;2.75,A21&gt;=5.55),5.38,IF(AND(G21&gt;=0.587,B21&lt;3.75,F21&lt;1.5,A21&lt;5.55),1.48,IF(AND(H21&lt;6.51,B21&gt;=3.75,F21&lt;1.5,A21&lt;5.55),1.9,IF(AND(H21&gt;=6.51,B21&gt;=3.75,F21&lt;1.5,A21&lt;5.55),1.425,IF(AND(G21&gt;=0.868,F21&lt;2.5,B21&lt;2.75,A21&gt;=5.55),4.65,IF(AND(F21&lt;1.5,D21&lt;1.55,B21&gt;=2.75,A21&gt;=5.55),1.7,IF(AND(G21&gt;=0.857,D21&gt;=1.55,B21&gt;=2.75,A21&gt;=5.55),5.033,IF(AND(G21&gt;=0.518,G21&lt;0.587,B21&lt;3.75,F21&lt;1.5,A21&lt;5.55),1,IF(AND(D21&lt;1.05,G21&lt;0.868,F21&lt;2.5,B21&lt;2.75,A21&gt;=5.55),3.5,IF(AND(G21&lt;0.404,D21&gt;=1.05,G21&lt;0.868,F21&lt;2.5,B21&lt;2.75,A21&gt;=5.55),4.2,IF(AND(G21&gt;=0.404,D21&gt;=1.05,G21&lt;0.868,F21&lt;2.5,B21&lt;2.75,A21&gt;=5.55),3.94,IF(AND(F21&lt;2.5,B21&lt;2.95,F21&gt;=1.5,D21&lt;1.55,B21&gt;=2.75,A21&gt;=5.55),4.68,IF(AND(F21&gt;=2.5,B21&lt;2.95,F21&gt;=1.5,D21&lt;1.55,B21&gt;=2.75,A21&gt;=5.55),5.1,IF(AND(H21&lt;10.883,B21&gt;=2.95,F21&gt;=1.5,D21&lt;1.55,B21&gt;=2.75,A21&gt;=5.55),4.15,IF(AND(H21&gt;=10.883,B21&gt;=2.95,F21&gt;=1.5,D21&lt;1.55,B21&gt;=2.75,A21&gt;=5.55),4.5,IF(AND(H21&gt;=14.1,D21&lt;2.05,G21&lt;0.857,D21&gt;=1.55,B21&gt;=2.75,A21&gt;=5.55),6.6,IF(AND(G21&lt;0.063,B21&lt;3.15,G21&lt;0.518,G21&lt;0.587,B21&lt;3.75,F21&lt;1.5,A21&lt;5.55),1.4,IF(AND(G21&gt;=0.063,B21&lt;3.15,G21&lt;0.518,G21&lt;0.587,B21&lt;3.75,F21&lt;1.5,A21&lt;5.55),1.5,IF(AND(H21&gt;=10.563,B21&gt;=3.15,G21&lt;0.518,G21&lt;0.587,B21&lt;3.75,F21&lt;1.5,A21&lt;5.55),1.325,IF(AND(B21&lt;2.95,H21&lt;14.1,D21&lt;2.05,G21&lt;0.857,D21&gt;=1.55,B21&gt;=2.75,A21&gt;=5.55),6.125,IF(AND(A21&lt;6.65,G21&lt;0.364,D21&gt;=2.05,G21&lt;0.857,D21&gt;=1.55,B21&gt;=2.75,A21&gt;=5.55),5.45,IF(AND(G21&gt;=0.774,G21&gt;=0.364,D21&gt;=2.05,G21&lt;0.857,D21&gt;=1.55,B21&gt;=2.75,A21&gt;=5.55),5.4,IF(AND(H21&gt;=9.279,H21&lt;10.563,B21&gt;=3.15,G21&lt;0.518,G21&lt;0.587,B21&lt;3.75,F21&lt;1.5,A21&lt;5.55),1.475,IF(AND(D21&lt;1.65,B21&gt;=2.95,H21&lt;14.1,D21&lt;2.05,G21&lt;0.857,D21&gt;=1.55,B21&gt;=2.75,A21&gt;=5.55),5.8,IF(AND(B21&lt;3.15,A21&gt;=6.65,G21&lt;0.364,D21&gt;=2.05,G21&lt;0.857,D21&gt;=1.55,B21&gt;=2.75,A21&gt;=5.55),5.3,IF(AND(B21&gt;=3.15,A21&gt;=6.65,G21&lt;0.364,D21&gt;=2.05,G21&lt;0.857,D21&gt;=1.55,B21&gt;=2.75,A21&gt;=5.55),5.7,IF(AND(A21&gt;=6.75,G21&lt;0.774,G21&gt;=0.364,D21&gt;=2.05,G21&lt;0.857,D21&gt;=1.55,B21&gt;=2.75,A21&gt;=5.55),5.9,IF(AND(G21&lt;0.417,H21&lt;9.279,H21&lt;10.563,B21&gt;=3.15,G21&lt;0.518,G21&lt;0.587,B21&lt;3.75,F21&lt;1.5,A21&lt;5.55),1.4,IF(AND(G21&gt;=0.417,H21&lt;9.279,H21&lt;10.563,B21&gt;=3.15,G21&lt;0.518,G21&lt;0.587,B21&lt;3.75,F21&lt;1.5,A21&lt;5.55),1.3,IF(AND(A21&lt;6.3,D21&gt;=1.65,B21&gt;=2.95,H21&lt;14.1,D21&lt;2.05,G21&lt;0.857,D21&gt;=1.55,B21&gt;=2.75,A21&gt;=5.55),4.9,IF(AND(A21&gt;=6.3,D21&gt;=1.65,B21&gt;=2.95,H21&lt;14.1,D21&lt;2.05,G21&lt;0.857,D21&gt;=1.55,B21&gt;=2.75,A21&gt;=5.55),5.3,IF(AND(G21&gt;=0.657,A21&lt;6.75,G21&lt;0.774,G21&gt;=0.364,D21&gt;=2.05,G21&lt;0.857,D21&gt;=1.55,B21&gt;=2.75,A21&gt;=5.55),6,IF(AND(B21&lt;3.2,G21&lt;0.657,A21&lt;6.75,G21&lt;0.774,G21&gt;=0.364,D21&gt;=2.05,G21&lt;0.857,D21&gt;=1.55,B21&gt;=2.75,A21&gt;=5.55),5.6,IF(AND(B21&gt;=3.2,G21&lt;0.657,A21&lt;6.75,G21&lt;0.774,G21&gt;=0.364,D21&gt;=2.05,G21&lt;0.857,D21&gt;=1.55,B21&gt;=2.75,A21&gt;=5.55),5.65,"shouldnthappen")))))))))))))))))))))))))))))))))))</f>
        <v>1.7</v>
      </c>
      <c r="AT21" s="1" t="n">
        <f aca="false">IF(AND(H21&gt;=16.284,A21&gt;=5.55),6.533,IF(AND(G21&gt;=0.52,A21&lt;4.85,A21&lt;5.55),1.05,IF(AND(G21&lt;0.227,G21&lt;0.52,A21&lt;4.85,A21&lt;5.55),1.4,IF(AND(G21&gt;=0.227,G21&lt;0.52,A21&lt;4.85,A21&lt;5.55),1.3,IF(AND(D21&gt;=0.45,F21&lt;1.5,A21&gt;=4.85,A21&lt;5.55),1.667,IF(AND(B21&gt;=2.75,F21&gt;=1.5,A21&gt;=4.85,A21&lt;5.55),4.5,IF(AND(F21&lt;2.5,B21&gt;=3.15,H21&lt;16.284,A21&gt;=5.55),4.7,IF(AND(G21&gt;=0.934,D21&lt;0.45,F21&lt;1.5,A21&gt;=4.85,A21&lt;5.55),1.7,IF(AND(D21&gt;=1.2,B21&lt;2.75,F21&gt;=1.5,A21&gt;=4.85,A21&lt;5.55),4.25,IF(AND(G21&gt;=0.774,F21&gt;=2.5,B21&gt;=3.15,H21&lt;16.284,A21&gt;=5.55),5.4,IF(AND(B21&lt;3.1,G21&lt;0.934,D21&lt;0.45,F21&lt;1.5,A21&gt;=4.85,A21&lt;5.55),1.6,IF(AND(D21&lt;1.05,D21&lt;1.2,B21&lt;2.75,F21&gt;=1.5,A21&gt;=4.85,A21&lt;5.55),3.433,IF(AND(D21&gt;=1.05,D21&lt;1.2,B21&lt;2.75,F21&gt;=1.5,A21&gt;=4.85,A21&lt;5.55),3.267,IF(AND(H21&lt;8.486,D21&lt;1.35,F21&lt;2.5,B21&lt;3.15,H21&lt;16.284,A21&gt;=5.55),3.85,IF(AND(D21&gt;=1.55,D21&gt;=1.35,F21&lt;2.5,B21&lt;3.15,H21&lt;16.284,A21&gt;=5.55),5.1,IF(AND(H21&lt;10.464,A21&lt;6.35,F21&gt;=2.5,B21&lt;3.15,H21&lt;16.284,A21&gt;=5.55),5.08,IF(AND(H21&gt;=10.464,A21&lt;6.35,F21&gt;=2.5,B21&lt;3.15,H21&lt;16.284,A21&gt;=5.55),4.9,IF(AND(D21&lt;1.85,A21&gt;=6.35,F21&gt;=2.5,B21&lt;3.15,H21&lt;16.284,A21&gt;=5.55),5.8,IF(AND(H21&gt;=10.393,G21&lt;0.774,F21&gt;=2.5,B21&gt;=3.15,H21&lt;16.284,A21&gt;=5.55),5.425,IF(AND(B21&lt;2.6,H21&gt;=8.486,D21&lt;1.35,F21&lt;2.5,B21&lt;3.15,H21&lt;16.284,A21&gt;=5.55),3.9,IF(AND(G21&gt;=0.567,D21&lt;1.55,D21&gt;=1.35,F21&lt;2.5,B21&lt;3.15,H21&lt;16.284,A21&gt;=5.55),4.4,IF(AND(B21&lt;3.25,H21&lt;10.393,G21&lt;0.774,F21&gt;=2.5,B21&gt;=3.15,H21&lt;16.284,A21&gt;=5.55),5.7,IF(AND(B21&gt;=3.25,H21&lt;10.393,G21&lt;0.774,F21&gt;=2.5,B21&gt;=3.15,H21&lt;16.284,A21&gt;=5.55),5.98,IF(AND(G21&lt;0.079,G21&lt;0.338,B21&gt;=3.1,G21&lt;0.934,D21&lt;0.45,F21&lt;1.5,A21&gt;=4.85,A21&lt;5.55),1.425,IF(AND(B21&lt;3.35,G21&gt;=0.338,B21&gt;=3.1,G21&lt;0.934,D21&lt;0.45,F21&lt;1.5,A21&gt;=4.85,A21&lt;5.55),1.4,IF(AND(G21&lt;0.404,B21&gt;=2.6,H21&gt;=8.486,D21&lt;1.35,F21&lt;2.5,B21&lt;3.15,H21&lt;16.284,A21&gt;=5.55),4.3,IF(AND(G21&gt;=0.404,B21&gt;=2.6,H21&gt;=8.486,D21&lt;1.35,F21&lt;2.5,B21&lt;3.15,H21&lt;16.284,A21&gt;=5.55),4.025,IF(AND(B21&gt;=3.05,G21&lt;0.567,D21&lt;1.55,D21&gt;=1.35,F21&lt;2.5,B21&lt;3.15,H21&lt;16.284,A21&gt;=5.55),4.7,IF(AND(A21&lt;6.45,H21&lt;10.667,D21&gt;=1.85,A21&gt;=6.35,F21&gt;=2.5,B21&lt;3.15,H21&lt;16.284,A21&gt;=5.55),5.3,IF(AND(A21&gt;=6.45,H21&lt;10.667,D21&gt;=1.85,A21&gt;=6.35,F21&gt;=2.5,B21&lt;3.15,H21&lt;16.284,A21&gt;=5.55),5.167,IF(AND(B21&lt;2.95,H21&gt;=10.667,D21&gt;=1.85,A21&gt;=6.35,F21&gt;=2.5,B21&lt;3.15,H21&lt;16.284,A21&gt;=5.55),5.6,IF(AND(B21&gt;=2.95,H21&gt;=10.667,D21&gt;=1.85,A21&gt;=6.35,F21&gt;=2.5,B21&lt;3.15,H21&lt;16.284,A21&gt;=5.55),5.5,IF(AND(H21&lt;10.325,G21&gt;=0.079,G21&lt;0.338,B21&gt;=3.1,G21&lt;0.934,D21&lt;0.45,F21&lt;1.5,A21&gt;=4.85,A21&lt;5.55),1.5,IF(AND(G21&lt;0.385,B21&gt;=3.35,G21&gt;=0.338,B21&gt;=3.1,G21&lt;0.934,D21&lt;0.45,F21&lt;1.5,A21&gt;=4.85,A21&lt;5.55),1.5,IF(AND(G21&gt;=0.385,B21&gt;=3.35,G21&gt;=0.338,B21&gt;=3.1,G21&lt;0.934,D21&lt;0.45,F21&lt;1.5,A21&gt;=4.85,A21&lt;5.55),1.42,IF(AND(B21&lt;2.5,B21&lt;3.05,G21&lt;0.567,D21&lt;1.55,D21&gt;=1.35,F21&lt;2.5,B21&lt;3.15,H21&lt;16.284,A21&gt;=5.55),4.5,IF(AND(B21&gt;=2.5,B21&lt;3.05,G21&lt;0.567,D21&lt;1.55,D21&gt;=1.35,F21&lt;2.5,B21&lt;3.15,H21&lt;16.284,A21&gt;=5.55),4.56,IF(AND(H21&lt;12.506,H21&gt;=10.325,G21&gt;=0.079,G21&lt;0.338,B21&gt;=3.1,G21&lt;0.934,D21&lt;0.45,F21&lt;1.5,A21&gt;=4.85,A21&lt;5.55),1.2,IF(AND(H21&gt;=12.506,H21&gt;=10.325,G21&gt;=0.079,G21&lt;0.338,B21&gt;=3.1,G21&lt;0.934,D21&lt;0.45,F21&lt;1.5,A21&gt;=4.85,A21&lt;5.55),1.3,"shouldnthappen")))))))))))))))))))))))))))))))))))))))</f>
        <v>4.7</v>
      </c>
      <c r="AU21" s="1" t="n">
        <f aca="false">IF(AND(G21&gt;=0.52,B21&lt;3.05,F21&lt;1.5),1.1,IF(AND(G21&lt;0.35,G21&lt;0.52,B21&lt;3.05,F21&lt;1.5),1.4,IF(AND(G21&gt;=0.35,G21&lt;0.52,B21&lt;3.05,F21&lt;1.5),1.3,IF(AND(G21&gt;=0.227,G21&lt;0.347,B21&gt;=3.05,F21&lt;1.5),1.32,IF(AND(H21&lt;6.417,G21&gt;=0.347,B21&gt;=3.05,F21&lt;1.5),1.7,IF(AND(A21&gt;=7.25,A21&gt;=6.6,F21&gt;=2.5,F21&gt;=1.5),6.35,IF(AND(G21&lt;0.11,G21&lt;0.227,G21&lt;0.347,B21&gt;=3.05,F21&lt;1.5),1.333,IF(AND(H21&lt;9.441,H21&gt;=6.417,G21&gt;=0.347,B21&gt;=3.05,F21&lt;1.5),1.425,IF(AND(B21&lt;2.75,G21&lt;0.451,H21&lt;10.266,F21&lt;2.5,F21&gt;=1.5),4,IF(AND(B21&gt;=2.75,G21&lt;0.451,H21&lt;10.266,F21&lt;2.5,F21&gt;=1.5),4.433,IF(AND(G21&gt;=0.865,G21&gt;=0.451,H21&lt;10.266,F21&lt;2.5,F21&gt;=1.5),4.2,IF(AND(B21&lt;2.45,H21&lt;13.665,H21&gt;=10.266,F21&lt;2.5,F21&gt;=1.5),3.7,IF(AND(G21&lt;0.302,H21&gt;=13.665,H21&gt;=10.266,F21&lt;2.5,F21&gt;=1.5),5,IF(AND(B21&lt;2.9,A21&lt;6.1,A21&lt;6.6,F21&gt;=2.5,F21&gt;=1.5),5.06,IF(AND(B21&gt;=2.9,A21&lt;6.1,A21&lt;6.6,F21&gt;=2.5,F21&gt;=1.5),4.8,IF(AND(B21&lt;3.05,A21&gt;=6.1,A21&lt;6.6,F21&gt;=2.5,F21&gt;=1.5),5.6,IF(AND(B21&gt;=3.05,A21&gt;=6.1,A21&lt;6.6,F21&gt;=2.5,F21&gt;=1.5),5.267,IF(AND(H21&gt;=14.564,A21&lt;7.25,A21&gt;=6.6,F21&gt;=2.5,F21&gt;=1.5),5.6,IF(AND(H21&gt;=14.309,G21&gt;=0.11,G21&lt;0.227,G21&lt;0.347,B21&gt;=3.05,F21&lt;1.5),1.7,IF(AND(D21&lt;0.4,H21&gt;=9.441,H21&gt;=6.417,G21&gt;=0.347,B21&gt;=3.05,F21&lt;1.5),1.5,IF(AND(D21&gt;=0.4,H21&gt;=9.441,H21&gt;=6.417,G21&gt;=0.347,B21&gt;=3.05,F21&lt;1.5),1.633,IF(AND(A21&lt;5.35,G21&lt;0.865,G21&gt;=0.451,H21&lt;10.266,F21&lt;2.5,F21&gt;=1.5),3.15,IF(AND(D21&lt;1.45,G21&gt;=0.302,H21&gt;=13.665,H21&gt;=10.266,F21&lt;2.5,F21&gt;=1.5),4.74,IF(AND(D21&gt;=1.45,G21&gt;=0.302,H21&gt;=13.665,H21&gt;=10.266,F21&lt;2.5,F21&gt;=1.5),4.567,IF(AND(H21&lt;8.836,H21&lt;14.564,A21&lt;7.25,A21&gt;=6.6,F21&gt;=2.5,F21&gt;=1.5),5.7,IF(AND(H21&gt;=8.836,H21&lt;14.564,A21&lt;7.25,A21&gt;=6.6,F21&gt;=2.5,F21&gt;=1.5),5.9,IF(AND(H21&lt;11.53,H21&lt;14.309,G21&gt;=0.11,G21&lt;0.227,G21&lt;0.347,B21&gt;=3.05,F21&lt;1.5),1.5,IF(AND(H21&gt;=11.53,H21&lt;14.309,G21&gt;=0.11,G21&lt;0.227,G21&lt;0.347,B21&gt;=3.05,F21&lt;1.5),1.467,IF(AND(H21&lt;9.386,A21&gt;=5.35,G21&lt;0.865,G21&gt;=0.451,H21&lt;10.266,F21&lt;2.5,F21&gt;=1.5),3.56,IF(AND(H21&gt;=9.386,A21&gt;=5.35,G21&lt;0.865,G21&gt;=0.451,H21&lt;10.266,F21&lt;2.5,F21&gt;=1.5),4.2,IF(AND(H21&lt;11.036,D21&lt;1.45,B21&gt;=2.45,H21&lt;13.665,H21&gt;=10.266,F21&lt;2.5,F21&gt;=1.5),4.45,IF(AND(H21&gt;=11.036,D21&lt;1.45,B21&gt;=2.45,H21&lt;13.665,H21&gt;=10.266,F21&lt;2.5,F21&gt;=1.5),4.1,IF(AND(G21&gt;=0.585,D21&gt;=1.45,B21&gt;=2.45,H21&lt;13.665,H21&gt;=10.266,F21&lt;2.5,F21&gt;=1.5),4.9,IF(AND(H21&lt;11.743,G21&lt;0.585,D21&gt;=1.45,B21&gt;=2.45,H21&lt;13.665,H21&gt;=10.266,F21&lt;2.5,F21&gt;=1.5),4.7,IF(AND(H21&gt;=11.743,G21&lt;0.585,D21&gt;=1.45,B21&gt;=2.45,H21&lt;13.665,H21&gt;=10.266,F21&lt;2.5,F21&gt;=1.5),4.5,"shouldnthappen")))))))))))))))))))))))))))))))))))</f>
        <v>1.7</v>
      </c>
      <c r="AV21" s="1" t="n">
        <f aca="false">IF(AND(G21&gt;=0.356,F21&gt;=1.5,A21&lt;5.75),3.52,IF(AND(A21&lt;7.25,A21&gt;=7.1,A21&gt;=5.75),5.875,IF(AND(A21&gt;=7.25,A21&gt;=7.1,A21&gt;=5.75),6.5,IF(AND(D21&gt;=0.35,G21&gt;=0.586,F21&lt;1.5,A21&lt;5.75),1.8,IF(AND(D21&lt;1.4,G21&lt;0.356,F21&gt;=1.5,A21&lt;5.75),4.2,IF(AND(D21&gt;=1.4,G21&lt;0.356,F21&gt;=1.5,A21&lt;5.75),4.5,IF(AND(H21&gt;=11.218,A21&lt;5.05,G21&lt;0.586,F21&lt;1.5,A21&lt;5.75),1.225,IF(AND(G21&gt;=0.253,A21&gt;=5.05,G21&lt;0.586,F21&lt;1.5,A21&lt;5.75),1.3,IF(AND(B21&gt;=3.75,D21&lt;0.35,G21&gt;=0.586,F21&lt;1.5,A21&lt;5.75),1.567,IF(AND(B21&lt;2.85,D21&lt;1.35,D21&lt;1.65,A21&lt;7.1,A21&gt;=5.75),4.26,IF(AND(B21&gt;=2.85,D21&lt;1.35,D21&lt;1.65,A21&lt;7.1,A21&gt;=5.75),4.45,IF(AND(A21&lt;6.05,H21&lt;12.921,D21&gt;=1.65,A21&lt;7.1,A21&gt;=5.75),5.1,IF(AND(H21&gt;=15.338,H21&gt;=12.921,D21&gt;=1.65,A21&lt;7.1,A21&gt;=5.75),5.55,IF(AND(G21&lt;0.418,H21&lt;11.218,A21&lt;5.05,G21&lt;0.586,F21&lt;1.5,A21&lt;5.75),1.42,IF(AND(G21&gt;=0.418,H21&lt;11.218,A21&lt;5.05,G21&lt;0.586,F21&lt;1.5,A21&lt;5.75),1.3,IF(AND(H21&gt;=13.321,G21&lt;0.253,A21&gt;=5.05,G21&lt;0.586,F21&lt;1.5,A21&lt;5.75),1.7,IF(AND(H21&lt;6.089,B21&lt;3.75,D21&lt;0.35,G21&gt;=0.586,F21&lt;1.5,A21&lt;5.75),1.7,IF(AND(H21&gt;=6.089,B21&lt;3.75,D21&lt;0.35,G21&gt;=0.586,F21&lt;1.5,A21&lt;5.75),1.5,IF(AND(B21&lt;2.9,D21&lt;1.45,D21&gt;=1.35,D21&lt;1.65,A21&lt;7.1,A21&gt;=5.75),4.8,IF(AND(B21&gt;=2.9,D21&lt;1.45,D21&gt;=1.35,D21&lt;1.65,A21&lt;7.1,A21&gt;=5.75),4.475,IF(AND(B21&lt;2.5,D21&gt;=1.45,D21&gt;=1.35,D21&lt;1.65,A21&lt;7.1,A21&gt;=5.75),4.5,IF(AND(H21&lt;8.884,A21&gt;=6.05,H21&lt;12.921,D21&gt;=1.65,A21&lt;7.1,A21&gt;=5.75),5.4,IF(AND(A21&lt;6.3,H21&lt;15.338,H21&gt;=12.921,D21&gt;=1.65,A21&lt;7.1,A21&gt;=5.75),4.967,IF(AND(A21&gt;=6.3,H21&lt;15.338,H21&gt;=12.921,D21&gt;=1.65,A21&lt;7.1,A21&gt;=5.75),5.133,IF(AND(H21&lt;10.826,H21&lt;13.321,G21&lt;0.253,A21&gt;=5.05,G21&lt;0.586,F21&lt;1.5,A21&lt;5.75),1.5,IF(AND(H21&gt;=10.826,H21&lt;13.321,G21&lt;0.253,A21&gt;=5.05,G21&lt;0.586,F21&lt;1.5,A21&lt;5.75),1.4,IF(AND(H21&lt;7.47,B21&gt;=2.5,D21&gt;=1.45,D21&gt;=1.35,D21&lt;1.65,A21&lt;7.1,A21&gt;=5.75),5.1,IF(AND(H21&gt;=7.47,B21&gt;=2.5,D21&gt;=1.45,D21&gt;=1.35,D21&lt;1.65,A21&lt;7.1,A21&gt;=5.75),4.725,IF(AND(H21&lt;9.637,H21&gt;=8.884,A21&gt;=6.05,H21&lt;12.921,D21&gt;=1.65,A21&lt;7.1,A21&gt;=5.75),5.9,IF(AND(B21&lt;2.6,H21&gt;=9.637,H21&gt;=8.884,A21&gt;=6.05,H21&lt;12.921,D21&gt;=1.65,A21&lt;7.1,A21&gt;=5.75),5.8,IF(AND(B21&lt;2.75,B21&gt;=2.6,H21&gt;=9.637,H21&gt;=8.884,A21&gt;=6.05,H21&lt;12.921,D21&gt;=1.65,A21&lt;7.1,A21&gt;=5.75),5.3,IF(AND(D21&lt;2.25,B21&gt;=2.75,B21&gt;=2.6,H21&gt;=9.637,H21&gt;=8.884,A21&gt;=6.05,H21&lt;12.921,D21&gt;=1.65,A21&lt;7.1,A21&gt;=5.75),5.6,IF(AND(D21&gt;=2.25,B21&gt;=2.75,B21&gt;=2.6,H21&gt;=9.637,H21&gt;=8.884,A21&gt;=6.05,H21&lt;12.921,D21&gt;=1.65,A21&lt;7.1,A21&gt;=5.75),5.5,"shouldnthappen")))))))))))))))))))))))))))))))))</f>
        <v>1.7</v>
      </c>
      <c r="AW21" s="1" t="n">
        <f aca="false">IF(AND(G21&gt;=0.905,F21&lt;1.5),1.767,IF(AND(H21&gt;=16.674,F21&gt;=1.5),6.55,IF(AND(A21&lt;4.35,H21&lt;14.344,G21&lt;0.905,F21&lt;1.5),1.1,IF(AND(B21&lt;3.65,H21&gt;=14.344,G21&lt;0.905,F21&lt;1.5),1.5,IF(AND(B21&gt;=3.65,H21&gt;=14.344,G21&lt;0.905,F21&lt;1.5),1.65,IF(AND(B21&lt;2.6,F21&gt;=2.5,H21&lt;16.674,F21&gt;=1.5),4.5,IF(AND(D21&gt;=0.45,A21&gt;=4.35,H21&lt;14.344,G21&lt;0.905,F21&lt;1.5),1.65,IF(AND(D21&lt;1.15,A21&lt;5.9,F21&lt;2.5,H21&lt;16.674,F21&gt;=1.5),3.56,IF(AND(B21&lt;2.75,A21&gt;=5.9,F21&lt;2.5,H21&lt;16.674,F21&gt;=1.5),5,IF(AND(H21&lt;13.531,B21&gt;=2.75,A21&gt;=5.9,F21&lt;2.5,H21&lt;16.674,F21&gt;=1.5),4.333,IF(AND(B21&lt;3.2,G21&gt;=0.669,B21&gt;=2.6,F21&gt;=2.5,H21&lt;16.674,F21&gt;=1.5),5.08,IF(AND(B21&gt;=3.2,G21&gt;=0.669,B21&gt;=2.6,F21&gt;=2.5,H21&lt;16.674,F21&gt;=1.5),5.4,IF(AND(B21&lt;3.15,A21&lt;5.05,D21&lt;0.45,A21&gt;=4.35,H21&lt;14.344,G21&lt;0.905,F21&lt;1.5),1.45,IF(AND(A21&gt;=5.55,A21&gt;=5.05,D21&lt;0.45,A21&gt;=4.35,H21&lt;14.344,G21&lt;0.905,F21&lt;1.5),1.5,IF(AND(A21&lt;5.55,A21&lt;5.65,D21&gt;=1.15,A21&lt;5.9,F21&lt;2.5,H21&lt;16.674,F21&gt;=1.5),3.95,IF(AND(A21&gt;=5.55,A21&lt;5.65,D21&gt;=1.15,A21&lt;5.9,F21&lt;2.5,H21&lt;16.674,F21&gt;=1.5),3.82,IF(AND(G21&lt;0.39,A21&gt;=5.65,D21&gt;=1.15,A21&lt;5.9,F21&lt;2.5,H21&lt;16.674,F21&gt;=1.5),4.35,IF(AND(G21&gt;=0.39,A21&gt;=5.65,D21&gt;=1.15,A21&lt;5.9,F21&lt;2.5,H21&lt;16.674,F21&gt;=1.5),3.95,IF(AND(G21&lt;0.466,H21&gt;=13.531,B21&gt;=2.75,A21&gt;=5.9,F21&lt;2.5,H21&lt;16.674,F21&gt;=1.5),4.8,IF(AND(G21&gt;=0.466,H21&gt;=13.531,B21&gt;=2.75,A21&gt;=5.9,F21&lt;2.5,H21&lt;16.674,F21&gt;=1.5),4.7,IF(AND(H21&lt;10.144,D21&lt;2.05,G21&lt;0.669,B21&gt;=2.6,F21&gt;=2.5,H21&lt;16.674,F21&gt;=1.5),5.3,IF(AND(H21&gt;=10.144,D21&lt;2.05,G21&lt;0.669,B21&gt;=2.6,F21&gt;=2.5,H21&lt;16.674,F21&gt;=1.5),5.133,IF(AND(D21&gt;=2.45,D21&gt;=2.05,G21&lt;0.669,B21&gt;=2.6,F21&gt;=2.5,H21&lt;16.674,F21&gt;=1.5),5.9,IF(AND(B21&lt;3.25,B21&gt;=3.15,A21&lt;5.05,D21&lt;0.45,A21&gt;=4.35,H21&lt;14.344,G21&lt;0.905,F21&lt;1.5),1.2,IF(AND(B21&gt;=3.25,B21&gt;=3.15,A21&lt;5.05,D21&lt;0.45,A21&gt;=4.35,H21&lt;14.344,G21&lt;0.905,F21&lt;1.5),1.36,IF(AND(B21&gt;=3.8,A21&lt;5.55,A21&gt;=5.05,D21&lt;0.45,A21&gt;=4.35,H21&lt;14.344,G21&lt;0.905,F21&lt;1.5),1.3,IF(AND(G21&lt;0.05,B21&lt;3.8,A21&lt;5.55,A21&gt;=5.05,D21&lt;0.45,A21&gt;=4.35,H21&lt;14.344,G21&lt;0.905,F21&lt;1.5),1.4,IF(AND(G21&lt;0.107,G21&lt;0.395,D21&lt;2.45,D21&gt;=2.05,G21&lt;0.669,B21&gt;=2.6,F21&gt;=2.5,H21&lt;16.674,F21&gt;=1.5),5.667,IF(AND(G21&lt;0.537,G21&gt;=0.395,D21&lt;2.45,D21&gt;=2.05,G21&lt;0.669,B21&gt;=2.6,F21&gt;=2.5,H21&lt;16.674,F21&gt;=1.5),5.6,IF(AND(G21&gt;=0.537,G21&gt;=0.395,D21&lt;2.45,D21&gt;=2.05,G21&lt;0.669,B21&gt;=2.6,F21&gt;=2.5,H21&lt;16.674,F21&gt;=1.5),5.775,IF(AND(B21&lt;3.6,G21&gt;=0.05,B21&lt;3.8,A21&lt;5.55,A21&gt;=5.05,D21&lt;0.45,A21&gt;=4.35,H21&lt;14.344,G21&lt;0.905,F21&lt;1.5),1.475,IF(AND(B21&gt;=3.6,G21&gt;=0.05,B21&lt;3.8,A21&lt;5.55,A21&gt;=5.05,D21&lt;0.45,A21&gt;=4.35,H21&lt;14.344,G21&lt;0.905,F21&lt;1.5),1.5,IF(AND(G21&lt;0.312,G21&gt;=0.107,G21&lt;0.395,D21&lt;2.45,D21&gt;=2.05,G21&lt;0.669,B21&gt;=2.6,F21&gt;=2.5,H21&lt;16.674,F21&gt;=1.5),5.18,IF(AND(G21&gt;=0.312,G21&gt;=0.107,G21&lt;0.395,D21&lt;2.45,D21&gt;=2.05,G21&lt;0.669,B21&gt;=2.6,F21&gt;=2.5,H21&lt;16.674,F21&gt;=1.5),5.4,"shouldnthappen"))))))))))))))))))))))))))))))))))</f>
        <v>1.65</v>
      </c>
      <c r="AX21" s="1" t="n">
        <f aca="false">IF(AND(D21&gt;=1.3,B21&gt;=3.45),6.25,IF(AND(B21&lt;2.75,A21&lt;5.25,B21&lt;3.45),3.9,IF(AND(D21&lt;0.25,D21&lt;1.3,B21&gt;=3.45),1.16,IF(AND(A21&gt;=5.05,B21&gt;=2.75,A21&lt;5.25,B21&lt;3.45),1.7,IF(AND(D21&lt;0.7,F21&lt;2.5,A21&gt;=5.25,B21&lt;3.45),1.5,IF(AND(H21&gt;=16.284,F21&gt;=2.5,A21&gt;=5.25,B21&lt;3.45),6.6,IF(AND(G21&lt;0.123,D21&gt;=0.25,D21&lt;1.3,B21&gt;=3.45),1.3,IF(AND(A21&lt;4.5,A21&lt;5.05,B21&gt;=2.75,A21&lt;5.25,B21&lt;3.45),1.3,IF(AND(A21&lt;5.05,G21&gt;=0.123,D21&gt;=0.25,D21&lt;1.3,B21&gt;=3.45),1.6,IF(AND(B21&lt;3.15,A21&gt;=4.5,A21&lt;5.05,B21&gt;=2.75,A21&lt;5.25,B21&lt;3.45),1.54,IF(AND(B21&gt;=3.15,A21&gt;=4.5,A21&lt;5.05,B21&gt;=2.75,A21&lt;5.25,B21&lt;3.45),1.35,IF(AND(D21&gt;=1.4,A21&lt;5.9,D21&gt;=0.7,F21&lt;2.5,A21&gt;=5.25,B21&lt;3.45),4.5,IF(AND(D21&gt;=1.55,A21&gt;=5.9,D21&gt;=0.7,F21&lt;2.5,A21&gt;=5.25,B21&lt;3.45),4.95,IF(AND(G21&gt;=0.682,D21&gt;=2.05,H21&lt;16.284,F21&gt;=2.5,A21&gt;=5.25,B21&lt;3.45),5.26,IF(AND(A21&lt;5.4,A21&gt;=5.05,G21&gt;=0.123,D21&gt;=0.25,D21&lt;1.3,B21&gt;=3.45),1.64,IF(AND(A21&gt;=5.4,A21&gt;=5.05,G21&gt;=0.123,D21&gt;=0.25,D21&lt;1.3,B21&gt;=3.45),1.6,IF(AND(G21&lt;0.372,D21&lt;1.4,A21&lt;5.9,D21&gt;=0.7,F21&lt;2.5,A21&gt;=5.25,B21&lt;3.45),4.175,IF(AND(D21&lt;1.35,D21&lt;1.55,A21&gt;=5.9,D21&gt;=0.7,F21&lt;2.5,A21&gt;=5.25,B21&lt;3.45),4.2,IF(AND(B21&lt;2.35,G21&lt;0.596,D21&lt;2.05,H21&lt;16.284,F21&gt;=2.5,A21&gt;=5.25,B21&lt;3.45),5,IF(AND(G21&gt;=0.888,G21&gt;=0.596,D21&lt;2.05,H21&lt;16.284,F21&gt;=2.5,A21&gt;=5.25,B21&lt;3.45),4.8,IF(AND(A21&gt;=6.85,G21&lt;0.682,D21&gt;=2.05,H21&lt;16.284,F21&gt;=2.5,A21&gt;=5.25,B21&lt;3.45),5.4,IF(AND(A21&gt;=5.75,G21&gt;=0.372,D21&lt;1.4,A21&lt;5.9,D21&gt;=0.7,F21&lt;2.5,A21&gt;=5.25,B21&lt;3.45),3.933,IF(AND(A21&gt;=6.75,D21&gt;=1.35,D21&lt;1.55,A21&gt;=5.9,D21&gt;=0.7,F21&lt;2.5,A21&gt;=5.25,B21&lt;3.45),4.8,IF(AND(H21&lt;11.084,B21&gt;=2.35,G21&lt;0.596,D21&lt;2.05,H21&lt;16.284,F21&gt;=2.5,A21&gt;=5.25,B21&lt;3.45),5.3,IF(AND(H21&lt;8.435,G21&lt;0.888,G21&gt;=0.596,D21&lt;2.05,H21&lt;16.284,F21&gt;=2.5,A21&gt;=5.25,B21&lt;3.45),5.1,IF(AND(H21&gt;=8.435,G21&lt;0.888,G21&gt;=0.596,D21&lt;2.05,H21&lt;16.284,F21&gt;=2.5,A21&gt;=5.25,B21&lt;3.45),4.94,IF(AND(B21&lt;3.15,A21&lt;6.85,G21&lt;0.682,D21&gt;=2.05,H21&lt;16.284,F21&gt;=2.5,A21&gt;=5.25,B21&lt;3.45),5.6,IF(AND(B21&gt;=3.15,A21&lt;6.85,G21&lt;0.682,D21&gt;=2.05,H21&lt;16.284,F21&gt;=2.5,A21&gt;=5.25,B21&lt;3.45),5.74,IF(AND(G21&lt;0.572,A21&lt;5.75,G21&gt;=0.372,D21&lt;1.4,A21&lt;5.9,D21&gt;=0.7,F21&lt;2.5,A21&gt;=5.25,B21&lt;3.45),3.7,IF(AND(D21&lt;1.45,A21&lt;6.75,D21&gt;=1.35,D21&lt;1.55,A21&gt;=5.9,D21&gt;=0.7,F21&lt;2.5,A21&gt;=5.25,B21&lt;3.45),4.46,IF(AND(D21&gt;=1.45,A21&lt;6.75,D21&gt;=1.35,D21&lt;1.55,A21&gt;=5.9,D21&gt;=0.7,F21&lt;2.5,A21&gt;=5.25,B21&lt;3.45),4.567,IF(AND(H21&lt;12.532,H21&gt;=11.084,B21&gt;=2.35,G21&lt;0.596,D21&lt;2.05,H21&lt;16.284,F21&gt;=2.5,A21&gt;=5.25,B21&lt;3.45),5.8,IF(AND(H21&gt;=12.532,H21&gt;=11.084,B21&gt;=2.35,G21&lt;0.596,D21&lt;2.05,H21&lt;16.284,F21&gt;=2.5,A21&gt;=5.25,B21&lt;3.45),5.667,IF(AND(A21&gt;=5.65,G21&gt;=0.572,A21&lt;5.75,G21&gt;=0.372,D21&lt;1.4,A21&lt;5.9,D21&gt;=0.7,F21&lt;2.5,A21&gt;=5.25,B21&lt;3.45),4.2,IF(AND(G21&lt;0.862,A21&lt;5.65,G21&gt;=0.572,A21&lt;5.75,G21&gt;=0.372,D21&lt;1.4,A21&lt;5.9,D21&gt;=0.7,F21&lt;2.5,A21&gt;=5.25,B21&lt;3.45),3.9,IF(AND(G21&gt;=0.862,A21&lt;5.65,G21&gt;=0.572,A21&lt;5.75,G21&gt;=0.372,D21&lt;1.4,A21&lt;5.9,D21&gt;=0.7,F21&lt;2.5,A21&gt;=5.25,B21&lt;3.45),4,"shouldnthappen"))))))))))))))))))))))))))))))))))))</f>
        <v>1.6</v>
      </c>
      <c r="AY21" s="1" t="n">
        <f aca="false">IF(AND(H21&gt;=8.233,D21&gt;=0.8,A21&lt;5.55),3.525,IF(AND(B21&lt;2.9,H21&gt;=15.534,A21&gt;=5.55),4.8,IF(AND(H21&gt;=12.259,A21&lt;4.75,D21&lt;0.8,A21&lt;5.55),1.25,IF(AND(B21&gt;=3.85,A21&gt;=4.75,D21&lt;0.8,A21&lt;5.55),1.425,IF(AND(D21&lt;1.55,H21&lt;8.233,D21&gt;=0.8,A21&lt;5.55),3.975,IF(AND(D21&gt;=1.55,H21&lt;8.233,D21&gt;=0.8,A21&lt;5.55),4.5,IF(AND(D21&lt;0.65,D21&lt;1.7,H21&lt;15.534,A21&gt;=5.55),1.7,IF(AND(A21&gt;=7.05,D21&gt;=1.7,H21&lt;15.534,A21&gt;=5.55),6.3,IF(AND(B21&gt;=3.35,B21&gt;=2.9,H21&gt;=15.534,A21&gt;=5.55),5.4,IF(AND(B21&lt;3.1,H21&lt;12.259,A21&lt;4.75,D21&lt;0.8,A21&lt;5.55),1.367,IF(AND(B21&gt;=3.1,H21&lt;12.259,A21&lt;4.75,D21&lt;0.8,A21&lt;5.55),1.4,IF(AND(G21&gt;=0.905,B21&lt;3.85,A21&gt;=4.75,D21&lt;0.8,A21&lt;5.55),1.9,IF(AND(H21&lt;15.681,B21&lt;3.35,B21&gt;=2.9,H21&gt;=15.534,A21&gt;=5.55),5.8,IF(AND(H21&gt;=15.681,B21&lt;3.35,B21&gt;=2.9,H21&gt;=15.534,A21&gt;=5.55),5.7,IF(AND(H21&gt;=14.877,G21&lt;0.905,B21&lt;3.85,A21&gt;=4.75,D21&lt;0.8,A21&lt;5.55),1.3,IF(AND(D21&gt;=1.25,B21&lt;2.65,D21&gt;=0.65,D21&lt;1.7,H21&lt;15.534,A21&gt;=5.55),4.433,IF(AND(G21&gt;=0.622,B21&lt;3.15,A21&lt;7.05,D21&gt;=1.7,H21&lt;15.534,A21&gt;=5.55),5.08,IF(AND(H21&gt;=13.42,B21&gt;=3.15,A21&lt;7.05,D21&gt;=1.7,H21&lt;15.534,A21&gt;=5.55),5.1,IF(AND(G21&lt;0.265,H21&lt;14.877,G21&lt;0.905,B21&lt;3.85,A21&gt;=4.75,D21&lt;0.8,A21&lt;5.55),1.2,IF(AND(A21&lt;5.75,D21&lt;1.25,B21&lt;2.65,D21&gt;=0.65,D21&lt;1.7,H21&lt;15.534,A21&gt;=5.55),3.7,IF(AND(A21&gt;=5.75,D21&lt;1.25,B21&lt;2.65,D21&gt;=0.65,D21&lt;1.7,H21&lt;15.534,A21&gt;=5.55),4,IF(AND(G21&gt;=0.652,D21&lt;1.35,B21&gt;=2.65,D21&gt;=0.65,D21&lt;1.7,H21&lt;15.534,A21&gt;=5.55),3.6,IF(AND(H21&lt;7.47,D21&gt;=1.35,B21&gt;=2.65,D21&gt;=0.65,D21&lt;1.7,H21&lt;15.534,A21&gt;=5.55),5.1,IF(AND(H21&lt;10.914,G21&lt;0.622,B21&lt;3.15,A21&lt;7.05,D21&gt;=1.7,H21&lt;15.534,A21&gt;=5.55),5.36,IF(AND(H21&gt;=10.914,G21&lt;0.622,B21&lt;3.15,A21&lt;7.05,D21&gt;=1.7,H21&lt;15.534,A21&gt;=5.55),5.64,IF(AND(G21&gt;=0.657,H21&lt;13.42,B21&gt;=3.15,A21&lt;7.05,D21&gt;=1.7,H21&lt;15.534,A21&gt;=5.55),6,IF(AND(G21&gt;=0.782,G21&gt;=0.265,H21&lt;14.877,G21&lt;0.905,B21&lt;3.85,A21&gt;=4.75,D21&lt;0.8,A21&lt;5.55),1.48,IF(AND(H21&lt;11.286,G21&lt;0.652,D21&lt;1.35,B21&gt;=2.65,D21&gt;=0.65,D21&lt;1.7,H21&lt;15.534,A21&gt;=5.55),4.24,IF(AND(H21&gt;=11.286,G21&lt;0.652,D21&lt;1.35,B21&gt;=2.65,D21&gt;=0.65,D21&lt;1.7,H21&lt;15.534,A21&gt;=5.55),4.05,IF(AND(G21&lt;0.413,H21&gt;=7.47,D21&gt;=1.35,B21&gt;=2.65,D21&gt;=0.65,D21&lt;1.7,H21&lt;15.534,A21&gt;=5.55),5.1,IF(AND(H21&lt;11.325,G21&lt;0.657,H21&lt;13.42,B21&gt;=3.15,A21&lt;7.05,D21&gt;=1.7,H21&lt;15.534,A21&gt;=5.55),5.8,IF(AND(H21&gt;=11.325,G21&lt;0.657,H21&lt;13.42,B21&gt;=3.15,A21&lt;7.05,D21&gt;=1.7,H21&lt;15.534,A21&gt;=5.55),5.6,IF(AND(D21&gt;=0.35,G21&lt;0.782,G21&gt;=0.265,H21&lt;14.877,G21&lt;0.905,B21&lt;3.85,A21&gt;=4.75,D21&lt;0.8,A21&lt;5.55),1.633,IF(AND(B21&lt;2.85,G21&gt;=0.413,H21&gt;=7.47,D21&gt;=1.35,B21&gt;=2.65,D21&gt;=0.65,D21&lt;1.7,H21&lt;15.534,A21&gt;=5.55),4.6,IF(AND(D21&lt;0.15,D21&lt;0.35,G21&lt;0.782,G21&gt;=0.265,H21&lt;14.877,G21&lt;0.905,B21&lt;3.85,A21&gt;=4.75,D21&lt;0.8,A21&lt;5.55),1.5,IF(AND(D21&gt;=0.15,D21&lt;0.35,G21&lt;0.782,G21&gt;=0.265,H21&lt;14.877,G21&lt;0.905,B21&lt;3.85,A21&gt;=4.75,D21&lt;0.8,A21&lt;5.55),1.543,IF(AND(A21&gt;=6.8,B21&gt;=2.85,G21&gt;=0.413,H21&gt;=7.47,D21&gt;=1.35,B21&gt;=2.65,D21&gt;=0.65,D21&lt;1.7,H21&lt;15.534,A21&gt;=5.55),4.9,IF(AND(H21&lt;13.531,A21&lt;6.8,B21&gt;=2.85,G21&gt;=0.413,H21&gt;=7.47,D21&gt;=1.35,B21&gt;=2.65,D21&gt;=0.65,D21&lt;1.7,H21&lt;15.534,A21&gt;=5.55),4.5,IF(AND(H21&gt;=13.531,A21&lt;6.8,B21&gt;=2.85,G21&gt;=0.413,H21&gt;=7.47,D21&gt;=1.35,B21&gt;=2.65,D21&gt;=0.65,D21&lt;1.7,H21&lt;15.534,A21&gt;=5.55),4.7,"shouldnthappen")))))))))))))))))))))))))))))))))))))))</f>
        <v>1.7</v>
      </c>
      <c r="AZ21" s="1" t="n">
        <f aca="false">IF(AND(H21&gt;=15.371,B21&gt;=3.35),5.4,IF(AND(G21&gt;=0.851,H21&gt;=15.244,B21&lt;3.35),4.75,IF(AND(F21&gt;=2,H21&lt;15.371,B21&gt;=3.35),5.6,IF(AND(B21&lt;2.75,A21&lt;5.15,H21&lt;15.244,B21&lt;3.35),3.42,IF(AND(A21&gt;=7.25,G21&lt;0.851,H21&gt;=15.244,B21&lt;3.35),6.6,IF(AND(A21&lt;4.45,B21&gt;=2.75,A21&lt;5.15,H21&lt;15.244,B21&lt;3.35),1.1,IF(AND(G21&lt;0.527,A21&lt;7.25,G21&lt;0.851,H21&gt;=15.244,B21&lt;3.35),5.08,IF(AND(G21&gt;=0.527,A21&lt;7.25,G21&lt;0.851,H21&gt;=15.244,B21&lt;3.35),5.8,IF(AND(D21&gt;=0.35,B21&lt;3.7,F21&lt;2,H21&lt;15.371,B21&gt;=3.35),1.55,IF(AND(H21&lt;6.542,B21&gt;=3.7,F21&lt;2,H21&lt;15.371,B21&gt;=3.35),1.9,IF(AND(B21&lt;3.25,A21&gt;=4.45,B21&gt;=2.75,A21&lt;5.15,H21&lt;15.244,B21&lt;3.35),1.46,IF(AND(B21&gt;=3.25,A21&gt;=4.45,B21&gt;=2.75,A21&lt;5.15,H21&lt;15.244,B21&lt;3.35),1.7,IF(AND(H21&lt;13.654,B21&gt;=2.95,D21&lt;1.45,A21&gt;=5.15,H21&lt;15.244,B21&lt;3.35),4.3,IF(AND(H21&gt;=13.654,B21&gt;=2.95,D21&lt;1.45,A21&gt;=5.15,H21&lt;15.244,B21&lt;3.35),4.625,IF(AND(F21&gt;=2.5,D21&lt;1.75,D21&gt;=1.45,A21&gt;=5.15,H21&lt;15.244,B21&lt;3.35),5.3,IF(AND(G21&gt;=0.853,D21&gt;=1.75,D21&gt;=1.45,A21&gt;=5.15,H21&lt;15.244,B21&lt;3.35),5.15,IF(AND(D21&gt;=0.25,D21&lt;0.35,B21&lt;3.7,F21&lt;2,H21&lt;15.371,B21&gt;=3.35),1.3,IF(AND(B21&lt;3.85,H21&gt;=6.542,B21&gt;=3.7,F21&lt;2,H21&lt;15.371,B21&gt;=3.35),1.633,IF(AND(H21&lt;7.02,H21&lt;10.688,B21&lt;2.95,D21&lt;1.45,A21&gt;=5.15,H21&lt;15.244,B21&lt;3.35),3.98,IF(AND(G21&lt;0.338,H21&gt;=10.688,B21&lt;2.95,D21&lt;1.45,A21&gt;=5.15,H21&lt;15.244,B21&lt;3.35),4.22,IF(AND(G21&gt;=0.338,H21&gt;=10.688,B21&lt;2.95,D21&lt;1.45,A21&gt;=5.15,H21&lt;15.244,B21&lt;3.35),3.9,IF(AND(B21&lt;2.75,F21&lt;2.5,D21&lt;1.75,D21&gt;=1.45,A21&gt;=5.15,H21&lt;15.244,B21&lt;3.35),5.1,IF(AND(B21&gt;=2.75,F21&lt;2.5,D21&lt;1.75,D21&gt;=1.45,A21&gt;=5.15,H21&lt;15.244,B21&lt;3.35),4.74,IF(AND(A21&gt;=7,G21&lt;0.853,D21&gt;=1.75,D21&gt;=1.45,A21&gt;=5.15,H21&lt;15.244,B21&lt;3.35),6.5,IF(AND(G21&gt;=0.934,D21&lt;0.25,D21&lt;0.35,B21&lt;3.7,F21&lt;2,H21&lt;15.371,B21&gt;=3.35),1.7,IF(AND(D21&lt;0.25,B21&gt;=3.85,H21&gt;=6.542,B21&gt;=3.7,F21&lt;2,H21&lt;15.371,B21&gt;=3.35),1.5,IF(AND(D21&gt;=0.25,B21&gt;=3.85,H21&gt;=6.542,B21&gt;=3.7,F21&lt;2,H21&lt;15.371,B21&gt;=3.35),1.4,IF(AND(B21&lt;2.5,H21&gt;=7.02,H21&lt;10.688,B21&lt;2.95,D21&lt;1.45,A21&gt;=5.15,H21&lt;15.244,B21&lt;3.35),3.8,IF(AND(G21&gt;=0.74,A21&lt;7,G21&lt;0.853,D21&gt;=1.75,D21&gt;=1.45,A21&gt;=5.15,H21&lt;15.244,B21&lt;3.35),6,IF(AND(G21&gt;=0.61,G21&lt;0.934,D21&lt;0.25,D21&lt;0.35,B21&lt;3.7,F21&lt;2,H21&lt;15.371,B21&gt;=3.35),1.5,IF(AND(D21&lt;1.15,B21&gt;=2.5,H21&gt;=7.02,H21&lt;10.688,B21&lt;2.95,D21&lt;1.45,A21&gt;=5.15,H21&lt;15.244,B21&lt;3.35),3.5,IF(AND(D21&gt;=1.15,B21&gt;=2.5,H21&gt;=7.02,H21&lt;10.688,B21&lt;2.95,D21&lt;1.45,A21&gt;=5.15,H21&lt;15.244,B21&lt;3.35),3.6,IF(AND(G21&gt;=0.626,G21&lt;0.74,A21&lt;7,G21&lt;0.853,D21&gt;=1.75,D21&gt;=1.45,A21&gt;=5.15,H21&lt;15.244,B21&lt;3.35),4.9,IF(AND(H21&lt;13.641,G21&lt;0.61,G21&lt;0.934,D21&lt;0.25,D21&lt;0.35,B21&lt;3.7,F21&lt;2,H21&lt;15.371,B21&gt;=3.35),1.425,IF(AND(H21&gt;=13.641,G21&lt;0.61,G21&lt;0.934,D21&lt;0.25,D21&lt;0.35,B21&lt;3.7,F21&lt;2,H21&lt;15.371,B21&gt;=3.35),1.3,IF(AND(B21&lt;3.05,G21&lt;0.626,G21&lt;0.74,A21&lt;7,G21&lt;0.853,D21&gt;=1.75,D21&gt;=1.45,A21&gt;=5.15,H21&lt;15.244,B21&lt;3.35),5.475,IF(AND(B21&gt;=3.05,G21&lt;0.626,G21&lt;0.74,A21&lt;7,G21&lt;0.853,D21&gt;=1.75,D21&gt;=1.45,A21&gt;=5.15,H21&lt;15.244,B21&lt;3.35),5.633,"shouldnthappen")))))))))))))))))))))))))))))))))))))</f>
        <v>1.633</v>
      </c>
      <c r="BA21" s="1" t="n">
        <f aca="false">IF(AND(F21&gt;=2,B21&gt;=3.4),6.1,IF(AND(B21&lt;2.75,A21&lt;5.15,B21&lt;3.4),3.225,IF(AND(G21&gt;=0.821,F21&lt;2,B21&gt;=3.4),1.9,IF(AND(B21&gt;=3.2,B21&gt;=2.75,A21&lt;5.15,B21&lt;3.4),1.7,IF(AND(A21&lt;4.8,G21&lt;0.821,F21&lt;2,B21&gt;=3.4),1,IF(AND(G21&gt;=0.446,B21&lt;3.2,B21&gt;=2.75,A21&lt;5.15,B21&lt;3.4),1.1,IF(AND(G21&lt;0.356,D21&lt;1.45,A21&lt;6.25,A21&gt;=5.15,B21&lt;3.4),4.32,IF(AND(G21&lt;0.591,D21&gt;=1.45,A21&lt;6.25,A21&gt;=5.15,B21&lt;3.4),4.6,IF(AND(D21&lt;1.75,G21&lt;0.597,A21&gt;=6.25,A21&gt;=5.15,B21&lt;3.4),4.86,IF(AND(H21&gt;=16.472,G21&gt;=0.597,A21&gt;=6.25,A21&gt;=5.15,B21&lt;3.4),6.6,IF(AND(G21&lt;0.063,G21&lt;0.446,B21&lt;3.2,B21&gt;=2.75,A21&lt;5.15,B21&lt;3.4),1.4,IF(AND(A21&gt;=5.95,G21&gt;=0.356,D21&lt;1.45,A21&lt;6.25,A21&gt;=5.15,B21&lt;3.4),4.6,IF(AND(B21&gt;=2.9,G21&gt;=0.591,D21&gt;=1.45,A21&lt;6.25,A21&gt;=5.15,B21&lt;3.4),4.867,IF(AND(D21&gt;=2.4,H21&lt;16.472,G21&gt;=0.597,A21&gt;=6.25,A21&gt;=5.15,B21&lt;3.4),6,IF(AND(A21&lt;5.45,B21&gt;=3.85,A21&gt;=4.8,G21&lt;0.821,F21&lt;2,B21&gt;=3.4),1.3,IF(AND(A21&gt;=5.45,B21&gt;=3.85,A21&gt;=4.8,G21&lt;0.821,F21&lt;2,B21&gt;=3.4),1.45,IF(AND(H21&lt;14.273,G21&gt;=0.063,G21&lt;0.446,B21&lt;3.2,B21&gt;=2.75,A21&lt;5.15,B21&lt;3.4),1.5,IF(AND(H21&gt;=14.273,G21&gt;=0.063,G21&lt;0.446,B21&lt;3.2,B21&gt;=2.75,A21&lt;5.15,B21&lt;3.4),1.6,IF(AND(G21&gt;=0.572,A21&lt;5.95,G21&gt;=0.356,D21&lt;1.45,A21&lt;6.25,A21&gt;=5.15,B21&lt;3.4),3.9,IF(AND(G21&lt;0.827,B21&lt;2.9,G21&gt;=0.591,D21&gt;=1.45,A21&lt;6.25,A21&gt;=5.15,B21&lt;3.4),4.9,IF(AND(G21&gt;=0.827,B21&lt;2.9,G21&gt;=0.591,D21&gt;=1.45,A21&lt;6.25,A21&gt;=5.15,B21&lt;3.4),5.1,IF(AND(A21&gt;=7.2,B21&lt;3.05,D21&gt;=1.75,G21&lt;0.597,A21&gt;=6.25,A21&gt;=5.15,B21&lt;3.4),6.7,IF(AND(G21&lt;0.353,B21&gt;=3.05,D21&gt;=1.75,G21&lt;0.597,A21&gt;=6.25,A21&gt;=5.15,B21&lt;3.4),5.22,IF(AND(G21&gt;=0.353,B21&gt;=3.05,D21&gt;=1.75,G21&lt;0.597,A21&gt;=6.25,A21&gt;=5.15,B21&lt;3.4),5.65,IF(AND(A21&lt;6.55,D21&lt;2.4,H21&lt;16.472,G21&gt;=0.597,A21&gt;=6.25,A21&gt;=5.15,B21&lt;3.4),5.033,IF(AND(H21&lt;12.719,G21&lt;0.385,B21&lt;3.85,A21&gt;=4.8,G21&lt;0.821,F21&lt;2,B21&gt;=3.4),1.54,IF(AND(H21&gt;=12.719,G21&lt;0.385,B21&lt;3.85,A21&gt;=4.8,G21&lt;0.821,F21&lt;2,B21&gt;=3.4),1.3,IF(AND(B21&lt;3.6,G21&gt;=0.385,B21&lt;3.85,A21&gt;=4.8,G21&lt;0.821,F21&lt;2,B21&gt;=3.4),1.325,IF(AND(B21&gt;=3.6,G21&gt;=0.385,B21&lt;3.85,A21&gt;=4.8,G21&lt;0.821,F21&lt;2,B21&gt;=3.4),1.55,IF(AND(D21&lt;1.05,G21&lt;0.572,A21&lt;5.95,G21&gt;=0.356,D21&lt;1.45,A21&lt;6.25,A21&gt;=5.15,B21&lt;3.4),3.633,IF(AND(D21&gt;=2.15,A21&lt;7.2,B21&lt;3.05,D21&gt;=1.75,G21&lt;0.597,A21&gt;=6.25,A21&gt;=5.15,B21&lt;3.4),5.667,IF(AND(H21&lt;13.094,A21&gt;=6.55,D21&lt;2.4,H21&lt;16.472,G21&gt;=0.597,A21&gt;=6.25,A21&gt;=5.15,B21&lt;3.4),5.2,IF(AND(D21&lt;1.15,D21&gt;=1.05,G21&lt;0.572,A21&lt;5.95,G21&gt;=0.356,D21&lt;1.45,A21&lt;6.25,A21&gt;=5.15,B21&lt;3.4),3.8,IF(AND(D21&gt;=1.15,D21&gt;=1.05,G21&lt;0.572,A21&lt;5.95,G21&gt;=0.356,D21&lt;1.45,A21&lt;6.25,A21&gt;=5.15,B21&lt;3.4),3.9,IF(AND(G21&gt;=0.487,D21&lt;2.15,A21&lt;7.2,B21&lt;3.05,D21&gt;=1.75,G21&lt;0.597,A21&gt;=6.25,A21&gt;=5.15,B21&lt;3.4),5.8,IF(AND(A21&lt;6.8,H21&gt;=13.094,A21&gt;=6.55,D21&lt;2.4,H21&lt;16.472,G21&gt;=0.597,A21&gt;=6.25,A21&gt;=5.15,B21&lt;3.4),4.52,IF(AND(A21&gt;=6.8,H21&gt;=13.094,A21&gt;=6.55,D21&lt;2.4,H21&lt;16.472,G21&gt;=0.597,A21&gt;=6.25,A21&gt;=5.15,B21&lt;3.4),4.75,IF(AND(B21&lt;2.95,G21&lt;0.487,D21&lt;2.15,A21&lt;7.2,B21&lt;3.05,D21&gt;=1.75,G21&lt;0.597,A21&gt;=6.25,A21&gt;=5.15,B21&lt;3.4),5.6,IF(AND(B21&gt;=2.95,G21&lt;0.487,D21&lt;2.15,A21&lt;7.2,B21&lt;3.05,D21&gt;=1.75,G21&lt;0.597,A21&gt;=6.25,A21&gt;=5.15,B21&lt;3.4),5.5,"shouldnthappen")))))))))))))))))))))))))))))))))))))))</f>
        <v>1.3</v>
      </c>
      <c r="BB21" s="1" t="n">
        <f aca="false">IF(AND(A21&lt;4.35,B21&lt;3.25,F21&lt;1.5),1.1,IF(AND(H21&lt;14.005,A21&gt;=4.35,B21&lt;3.25,F21&lt;1.5),1.3,IF(AND(H21&gt;=14.005,A21&gt;=4.35,B21&lt;3.25,F21&lt;1.5),1.6,IF(AND(G21&gt;=0.905,A21&lt;5.15,B21&gt;=3.25,F21&lt;1.5),1.9,IF(AND(B21&lt;3.45,A21&gt;=5.15,B21&gt;=3.25,F21&lt;1.5),1.6,IF(AND(F21&gt;=2.5,D21&gt;=1.35,D21&lt;1.75,F21&gt;=1.5),4.867,IF(AND(A21&gt;=7.05,D21&gt;=2.05,D21&gt;=1.75,F21&gt;=1.5),6.35,IF(AND(D21&gt;=0.4,G21&lt;0.905,A21&lt;5.15,B21&gt;=3.25,F21&lt;1.5),1.65,IF(AND(B21&lt;3.6,B21&gt;=3.45,A21&gt;=5.15,B21&gt;=3.25,F21&lt;1.5),1.35,IF(AND(H21&lt;6.808,H21&lt;9.386,D21&lt;1.35,D21&lt;1.75,F21&gt;=1.5),4.05,IF(AND(H21&gt;=6.808,H21&lt;9.386,D21&lt;1.35,D21&lt;1.75,F21&gt;=1.5),3.46,IF(AND(B21&lt;2.45,F21&lt;2.5,D21&gt;=1.35,D21&lt;1.75,F21&gt;=1.5),4.5,IF(AND(H21&gt;=13.115,D21&lt;1.95,D21&lt;2.05,D21&gt;=1.75,F21&gt;=1.5),4.85,IF(AND(G21&lt;0.196,D21&gt;=1.95,D21&lt;2.05,D21&gt;=1.75,F21&gt;=1.5),6.7,IF(AND(G21&gt;=0.196,D21&gt;=1.95,D21&lt;2.05,D21&gt;=1.75,F21&gt;=1.5),5.12,IF(AND(H21&lt;10.925,D21&lt;0.4,G21&lt;0.905,A21&lt;5.15,B21&gt;=3.25,F21&lt;1.5),1.4,IF(AND(H21&gt;=10.925,D21&lt;0.4,G21&lt;0.905,A21&lt;5.15,B21&gt;=3.25,F21&lt;1.5),1.45,IF(AND(H21&lt;14.096,B21&gt;=3.6,B21&gt;=3.45,A21&gt;=5.15,B21&gt;=3.25,F21&lt;1.5),1.42,IF(AND(H21&gt;=14.096,B21&gt;=3.6,B21&gt;=3.45,A21&gt;=5.15,B21&gt;=3.25,F21&lt;1.5),1.7,IF(AND(B21&lt;2.45,D21&lt;1.15,H21&gt;=9.386,D21&lt;1.35,D21&lt;1.75,F21&gt;=1.5),3.6,IF(AND(B21&gt;=2.45,D21&lt;1.15,H21&gt;=9.386,D21&lt;1.35,D21&lt;1.75,F21&gt;=1.5),3.9,IF(AND(G21&lt;0.246,D21&gt;=1.15,H21&gt;=9.386,D21&lt;1.35,D21&lt;1.75,F21&gt;=1.5),4.4,IF(AND(B21&lt;2.75,B21&gt;=2.45,F21&lt;2.5,D21&gt;=1.35,D21&lt;1.75,F21&gt;=1.5),5.1,IF(AND(H21&lt;11.084,H21&lt;13.115,D21&lt;1.95,D21&lt;2.05,D21&gt;=1.75,F21&gt;=1.5),5.35,IF(AND(H21&gt;=11.084,H21&lt;13.115,D21&lt;1.95,D21&lt;2.05,D21&gt;=1.75,F21&gt;=1.5),5.7,IF(AND(H21&lt;15.52,D21&lt;2.25,A21&lt;7.05,D21&gt;=2.05,D21&gt;=1.75,F21&gt;=1.5),5.45,IF(AND(H21&gt;=15.52,D21&lt;2.25,A21&lt;7.05,D21&gt;=2.05,D21&gt;=1.75,F21&gt;=1.5),5.725,IF(AND(G21&gt;=0.775,D21&gt;=2.25,A21&lt;7.05,D21&gt;=2.05,D21&gt;=1.75,F21&gt;=1.5),5.2,IF(AND(D21&lt;1.25,G21&gt;=0.246,D21&gt;=1.15,H21&gt;=9.386,D21&lt;1.35,D21&lt;1.75,F21&gt;=1.5),4.05,IF(AND(A21&lt;5.85,B21&gt;=2.75,B21&gt;=2.45,F21&lt;2.5,D21&gt;=1.35,D21&lt;1.75,F21&gt;=1.5),4.5,IF(AND(B21&lt;3.3,G21&lt;0.775,D21&gt;=2.25,A21&lt;7.05,D21&gt;=2.05,D21&gt;=1.75,F21&gt;=1.5),5.64,IF(AND(B21&gt;=3.3,G21&lt;0.775,D21&gt;=2.25,A21&lt;7.05,D21&gt;=2.05,D21&gt;=1.75,F21&gt;=1.5),5.6,IF(AND(A21&lt;5.9,D21&gt;=1.25,G21&gt;=0.246,D21&gt;=1.15,H21&gt;=9.386,D21&lt;1.35,D21&lt;1.75,F21&gt;=1.5),4.2,IF(AND(A21&gt;=5.9,D21&gt;=1.25,G21&gt;=0.246,D21&gt;=1.15,H21&gt;=9.386,D21&lt;1.35,D21&lt;1.75,F21&gt;=1.5),4,IF(AND(G21&gt;=0.437,A21&gt;=5.85,B21&gt;=2.75,B21&gt;=2.45,F21&lt;2.5,D21&gt;=1.35,D21&lt;1.75,F21&gt;=1.5),4.75,IF(AND(H21&lt;9.446,G21&lt;0.437,A21&gt;=5.85,B21&gt;=2.75,B21&gt;=2.45,F21&lt;2.5,D21&gt;=1.35,D21&lt;1.75,F21&gt;=1.5),4.6,IF(AND(H21&gt;=9.446,G21&lt;0.437,A21&gt;=5.85,B21&gt;=2.75,B21&gt;=2.45,F21&lt;2.5,D21&gt;=1.35,D21&lt;1.75,F21&gt;=1.5),4.7,"shouldnthappen")))))))))))))))))))))))))))))))))))))</f>
        <v>1.7</v>
      </c>
      <c r="BC21" s="1" t="n">
        <f aca="false">IF(AND(G21&gt;=0.905,F21&lt;1.5),1.65,IF(AND(D21&gt;=0.45,G21&lt;0.905,F21&lt;1.5),1.65,IF(AND(A21&lt;5.15,D21&lt;1.55,F21&gt;=1.5),3.225,IF(AND(F21&gt;=2.5,A21&gt;=5.15,D21&lt;1.55,F21&gt;=1.5),5.05,IF(AND(H21&lt;5.767,A21&lt;7.05,D21&gt;=1.55,F21&gt;=1.5),4.5,IF(AND(D21&lt;1.7,A21&gt;=7.05,D21&gt;=1.55,F21&gt;=1.5),5.8,IF(AND(A21&gt;=5.3,G21&lt;0.207,D21&lt;0.45,G21&lt;0.905,F21&lt;1.5),1.3,IF(AND(D21&gt;=0.35,G21&gt;=0.207,D21&lt;0.45,G21&lt;0.905,F21&lt;1.5),1.5,IF(AND(G21&lt;0.155,D21&gt;=1.7,A21&gt;=7.05,D21&gt;=1.55,F21&gt;=1.5),6.7,IF(AND(G21&gt;=0.155,D21&gt;=1.7,A21&gt;=7.05,D21&gt;=1.55,F21&gt;=1.5),6.34,IF(AND(G21&lt;0.05,A21&lt;5.3,G21&lt;0.207,D21&lt;0.45,G21&lt;0.905,F21&lt;1.5),1.4,IF(AND(G21&gt;=0.05,A21&lt;5.3,G21&lt;0.207,D21&lt;0.45,G21&lt;0.905,F21&lt;1.5),1.5,IF(AND(A21&lt;4.5,D21&lt;0.35,G21&gt;=0.207,D21&lt;0.45,G21&lt;0.905,F21&lt;1.5),1.3,IF(AND(G21&lt;0.308,A21&lt;6.2,F21&lt;2.5,A21&gt;=5.15,D21&lt;1.55,F21&gt;=1.5),4.5,IF(AND(D21&lt;1.35,A21&gt;=6.2,F21&lt;2.5,A21&gt;=5.15,D21&lt;1.55,F21&gt;=1.5),4.367,IF(AND(D21&lt;1.85,A21&lt;6.15,H21&gt;=5.767,A21&lt;7.05,D21&gt;=1.55,F21&gt;=1.5),4.933,IF(AND(G21&gt;=0.558,A21&gt;=4.5,D21&lt;0.35,G21&gt;=0.207,D21&lt;0.45,G21&lt;0.905,F21&lt;1.5),1.5,IF(AND(H21&gt;=13.383,G21&gt;=0.308,A21&lt;6.2,F21&lt;2.5,A21&gt;=5.15,D21&lt;1.55,F21&gt;=1.5),4.7,IF(AND(H21&gt;=12.206,D21&gt;=1.35,A21&gt;=6.2,F21&lt;2.5,A21&gt;=5.15,D21&lt;1.55,F21&gt;=1.5),4.575,IF(AND(A21&lt;5.7,D21&gt;=1.85,A21&lt;6.15,H21&gt;=5.767,A21&lt;7.05,D21&gt;=1.55,F21&gt;=1.5),4.9,IF(AND(A21&gt;=5.7,D21&gt;=1.85,A21&lt;6.15,H21&gt;=5.767,A21&lt;7.05,D21&gt;=1.55,F21&gt;=1.5),5.1,IF(AND(G21&lt;0.079,G21&lt;0.364,A21&gt;=6.15,H21&gt;=5.767,A21&lt;7.05,D21&gt;=1.55,F21&gt;=1.5),5.6,IF(AND(G21&gt;=0.079,G21&lt;0.364,A21&gt;=6.15,H21&gt;=5.767,A21&lt;7.05,D21&gt;=1.55,F21&gt;=1.5),5.25,IF(AND(G21&gt;=0.447,G21&lt;0.558,A21&gt;=4.5,D21&lt;0.35,G21&gt;=0.207,D21&lt;0.45,G21&lt;0.905,F21&lt;1.5),1.3,IF(AND(B21&gt;=2.95,H21&lt;13.383,G21&gt;=0.308,A21&lt;6.2,F21&lt;2.5,A21&gt;=5.15,D21&lt;1.55,F21&gt;=1.5),4.6,IF(AND(B21&lt;2.65,H21&lt;12.206,D21&gt;=1.35,A21&gt;=6.2,F21&lt;2.5,A21&gt;=5.15,D21&lt;1.55,F21&gt;=1.5),4.9,IF(AND(D21&lt;2.45,A21&lt;6.6,G21&gt;=0.364,A21&gt;=6.15,H21&gt;=5.767,A21&lt;7.05,D21&gt;=1.55,F21&gt;=1.5),5.6,IF(AND(D21&gt;=2.45,A21&lt;6.6,G21&gt;=0.364,A21&gt;=6.15,H21&gt;=5.767,A21&lt;7.05,D21&gt;=1.55,F21&gt;=1.5),6,IF(AND(H21&lt;12.921,A21&gt;=6.6,G21&gt;=0.364,A21&gt;=6.15,H21&gt;=5.767,A21&lt;7.05,D21&gt;=1.55,F21&gt;=1.5),5.725,IF(AND(H21&gt;=12.921,A21&gt;=6.6,G21&gt;=0.364,A21&gt;=6.15,H21&gt;=5.767,A21&lt;7.05,D21&gt;=1.55,F21&gt;=1.5),5.367,IF(AND(B21&lt;3.15,G21&lt;0.447,G21&lt;0.558,A21&gt;=4.5,D21&lt;0.35,G21&gt;=0.207,D21&lt;0.45,G21&lt;0.905,F21&lt;1.5),1.5,IF(AND(B21&gt;=3.15,G21&lt;0.447,G21&lt;0.558,A21&gt;=4.5,D21&lt;0.35,G21&gt;=0.207,D21&lt;0.45,G21&lt;0.905,F21&lt;1.5),1.36,IF(AND(B21&gt;=2.85,B21&lt;2.95,H21&lt;13.383,G21&gt;=0.308,A21&lt;6.2,F21&lt;2.5,A21&gt;=5.15,D21&lt;1.55,F21&gt;=1.5),3.6,IF(AND(H21&lt;9.446,B21&gt;=2.65,H21&lt;12.206,D21&gt;=1.35,A21&gt;=6.2,F21&lt;2.5,A21&gt;=5.15,D21&lt;1.55,F21&gt;=1.5),4.6,IF(AND(H21&gt;=9.446,B21&gt;=2.65,H21&lt;12.206,D21&gt;=1.35,A21&gt;=6.2,F21&lt;2.5,A21&gt;=5.15,D21&lt;1.55,F21&gt;=1.5),4.7,IF(AND(D21&lt;1.2,B21&lt;2.85,B21&lt;2.95,H21&lt;13.383,G21&gt;=0.308,A21&lt;6.2,F21&lt;2.5,A21&gt;=5.15,D21&lt;1.55,F21&gt;=1.5),3.75,IF(AND(G21&lt;0.356,D21&gt;=1.2,B21&lt;2.85,B21&lt;2.95,H21&lt;13.383,G21&gt;=0.308,A21&lt;6.2,F21&lt;2.5,A21&gt;=5.15,D21&lt;1.55,F21&gt;=1.5),4.2,IF(AND(G21&gt;=0.356,D21&gt;=1.2,B21&lt;2.85,B21&lt;2.95,H21&lt;13.383,G21&gt;=0.308,A21&lt;6.2,F21&lt;2.5,A21&gt;=5.15,D21&lt;1.55,F21&gt;=1.5),3.96,"shouldnthappen"))))))))))))))))))))))))))))))))))))))</f>
        <v>1.3</v>
      </c>
      <c r="BD21" s="1" t="n">
        <f aca="false">IF(AND(B21&lt;2.7,A21&lt;5.3,B21&lt;3.15),3.42,IF(AND(F21&lt;2.5,A21&gt;=5.85,B21&gt;=3.15),4.7,IF(AND(A21&lt;4.35,B21&gt;=2.7,A21&lt;5.3,B21&lt;3.15),1.1,IF(AND(A21&gt;=4.35,B21&gt;=2.7,A21&lt;5.3,B21&lt;3.15),1.42,IF(AND(A21&gt;=7.05,F21&gt;=2.5,A21&gt;=5.3,B21&lt;3.15),6.067,IF(AND(D21&gt;=0.45,A21&lt;5.05,A21&lt;5.85,B21&gt;=3.15),1.6,IF(AND(B21&lt;3.35,A21&gt;=5.05,A21&lt;5.85,B21&gt;=3.15),1.7,IF(AND(A21&gt;=6.85,F21&gt;=2.5,A21&gt;=5.85,B21&gt;=3.15),6.22,IF(AND(D21&lt;1.25,D21&lt;1.35,F21&lt;2.5,A21&gt;=5.3,B21&lt;3.15),4.033,IF(AND(D21&gt;=1.25,D21&lt;1.35,F21&lt;2.5,A21&gt;=5.3,B21&lt;3.15),4.233,IF(AND(A21&lt;6.05,D21&gt;=1.35,F21&lt;2.5,A21&gt;=5.3,B21&lt;3.15),5.1,IF(AND(H21&gt;=13.29,A21&lt;7.05,F21&gt;=2.5,A21&gt;=5.3,B21&lt;3.15),4.96,IF(AND(G21&gt;=0.858,D21&lt;0.45,A21&lt;5.05,A21&lt;5.85,B21&gt;=3.15),1.3,IF(AND(D21&gt;=0.35,B21&gt;=3.35,A21&gt;=5.05,A21&lt;5.85,B21&gt;=3.15),1.4,IF(AND(B21&lt;3.25,A21&lt;6.85,F21&gt;=2.5,A21&gt;=5.85,B21&gt;=3.15),5.233,IF(AND(A21&gt;=6.8,A21&gt;=6.05,D21&gt;=1.35,F21&lt;2.5,A21&gt;=5.3,B21&lt;3.15),4.9,IF(AND(G21&gt;=0.622,H21&lt;13.29,A21&lt;7.05,F21&gt;=2.5,A21&gt;=5.3,B21&lt;3.15),5.067,IF(AND(H21&lt;8.834,G21&lt;0.858,D21&lt;0.45,A21&lt;5.05,A21&lt;5.85,B21&gt;=3.15),1.4,IF(AND(G21&lt;0.774,B21&gt;=3.25,A21&lt;6.85,F21&gt;=2.5,A21&gt;=5.85,B21&gt;=3.15),5.8,IF(AND(G21&gt;=0.774,B21&gt;=3.25,A21&lt;6.85,F21&gt;=2.5,A21&gt;=5.85,B21&gt;=3.15),5.4,IF(AND(H21&gt;=12.206,A21&lt;6.8,A21&gt;=6.05,D21&gt;=1.35,F21&lt;2.5,A21&gt;=5.3,B21&lt;3.15),4.5,IF(AND(G21&gt;=0.439,G21&lt;0.622,H21&lt;13.29,A21&lt;7.05,F21&gt;=2.5,A21&gt;=5.3,B21&lt;3.15),5.667,IF(AND(G21&lt;0.227,H21&gt;=8.834,G21&lt;0.858,D21&lt;0.45,A21&lt;5.05,A21&lt;5.85,B21&gt;=3.15),1.4,IF(AND(G21&gt;=0.227,H21&gt;=8.834,G21&lt;0.858,D21&lt;0.45,A21&lt;5.05,A21&lt;5.85,B21&gt;=3.15),1.3,IF(AND(G21&gt;=0.934,B21&lt;3.75,D21&lt;0.35,B21&gt;=3.35,A21&gt;=5.05,A21&lt;5.85,B21&gt;=3.15),1.7,IF(AND(G21&lt;0.823,B21&gt;=3.75,D21&lt;0.35,B21&gt;=3.35,A21&gt;=5.05,A21&lt;5.85,B21&gt;=3.15),1.55,IF(AND(G21&gt;=0.823,B21&gt;=3.75,D21&lt;0.35,B21&gt;=3.35,A21&gt;=5.05,A21&lt;5.85,B21&gt;=3.15),1.5,IF(AND(A21&lt;6.2,H21&lt;12.206,A21&lt;6.8,A21&gt;=6.05,D21&gt;=1.35,F21&lt;2.5,A21&gt;=5.3,B21&lt;3.15),4.6,IF(AND(A21&gt;=6.2,H21&lt;12.206,A21&lt;6.8,A21&gt;=6.05,D21&gt;=1.35,F21&lt;2.5,A21&gt;=5.3,B21&lt;3.15),4.74,IF(AND(H21&gt;=10.667,G21&lt;0.439,G21&lt;0.622,H21&lt;13.29,A21&lt;7.05,F21&gt;=2.5,A21&gt;=5.3,B21&lt;3.15),5.6,IF(AND(H21&lt;13.67,G21&lt;0.934,B21&lt;3.75,D21&lt;0.35,B21&gt;=3.35,A21&gt;=5.05,A21&lt;5.85,B21&gt;=3.15),1.48,IF(AND(H21&gt;=13.67,G21&lt;0.934,B21&lt;3.75,D21&lt;0.35,B21&gt;=3.35,A21&gt;=5.05,A21&lt;5.85,B21&gt;=3.15),1.3,IF(AND(G21&lt;0.301,H21&lt;10.667,G21&lt;0.439,G21&lt;0.622,H21&lt;13.29,A21&lt;7.05,F21&gt;=2.5,A21&gt;=5.3,B21&lt;3.15),5.2,IF(AND(G21&gt;=0.301,H21&lt;10.667,G21&lt;0.439,G21&lt;0.622,H21&lt;13.29,A21&lt;7.05,F21&gt;=2.5,A21&gt;=5.3,B21&lt;3.15),5.067,"shouldnthappen"))))))))))))))))))))))))))))))))))</f>
        <v>1.55</v>
      </c>
      <c r="BE21" s="1" t="n">
        <f aca="false">IF(AND(B21&gt;=3.85,A21&gt;=5.05,F21&lt;1.5),1.4,IF(AND(A21&lt;5.25,A21&lt;5.75,F21&gt;=1.5),3.15,IF(AND(A21&lt;4.95,B21&lt;3.15,A21&lt;5.05,F21&lt;1.5),1.46,IF(AND(A21&gt;=4.95,B21&lt;3.15,A21&lt;5.05,F21&lt;1.5),1.6,IF(AND(H21&lt;8.834,B21&gt;=3.15,A21&lt;5.05,F21&lt;1.5),1.4,IF(AND(D21&lt;0.25,B21&lt;3.85,A21&gt;=5.05,F21&lt;1.5),1.48,IF(AND(D21&gt;=0.25,B21&lt;3.85,A21&gt;=5.05,F21&lt;1.5),1.7,IF(AND(F21&gt;=2.5,A21&gt;=5.25,A21&lt;5.75,F21&gt;=1.5),4.9,IF(AND(H21&lt;12.45,H21&gt;=8.834,B21&gt;=3.15,A21&lt;5.05,F21&lt;1.5),1.25,IF(AND(H21&gt;=12.45,H21&gt;=8.834,B21&gt;=3.15,A21&lt;5.05,F21&lt;1.5),1.32,IF(AND(G21&lt;0.283,F21&lt;2.5,A21&gt;=5.25,A21&lt;5.75,F21&gt;=1.5),4.3,IF(AND(H21&lt;6.712,H21&lt;11.275,D21&lt;1.55,A21&gt;=5.75,F21&gt;=1.5),5,IF(AND(H21&lt;13.101,H21&gt;=11.275,D21&lt;1.55,A21&gt;=5.75,F21&gt;=1.5),3.933,IF(AND(H21&gt;=13.101,H21&gt;=11.275,D21&lt;1.55,A21&gt;=5.75,F21&gt;=1.5),4.5,IF(AND(A21&gt;=7.3,D21&lt;2.45,D21&gt;=1.55,A21&gt;=5.75,F21&gt;=1.5),6.7,IF(AND(B21&lt;3.45,D21&gt;=2.45,D21&gt;=1.55,A21&gt;=5.75,F21&gt;=1.5),5.925,IF(AND(B21&gt;=3.45,D21&gt;=2.45,D21&gt;=1.55,A21&gt;=5.75,F21&gt;=1.5),6.1,IF(AND(B21&gt;=2.8,G21&gt;=0.283,F21&lt;2.5,A21&gt;=5.25,A21&lt;5.75,F21&gt;=1.5),4.2,IF(AND(D21&lt;1.35,H21&gt;=6.712,H21&lt;11.275,D21&lt;1.55,A21&gt;=5.75,F21&gt;=1.5),4.35,IF(AND(D21&lt;1.05,B21&lt;2.8,G21&gt;=0.283,F21&lt;2.5,A21&gt;=5.25,A21&lt;5.75,F21&gt;=1.5),3.567,IF(AND(D21&gt;=1.05,B21&lt;2.8,G21&gt;=0.283,F21&lt;2.5,A21&gt;=5.25,A21&lt;5.75,F21&gt;=1.5),3.925,IF(AND(B21&lt;2.65,D21&gt;=1.35,H21&gt;=6.712,H21&lt;11.275,D21&lt;1.55,A21&gt;=5.75,F21&gt;=1.5),4.9,IF(AND(B21&gt;=2.65,D21&gt;=1.35,H21&gt;=6.712,H21&lt;11.275,D21&lt;1.55,A21&gt;=5.75,F21&gt;=1.5),4.625,IF(AND(H21&gt;=14.683,G21&gt;=0.628,A21&lt;7.3,D21&lt;2.45,D21&gt;=1.55,A21&gt;=5.75,F21&gt;=1.5),5.4,IF(AND(D21&lt;1.95,H21&lt;8.884,G21&lt;0.628,A21&lt;7.3,D21&lt;2.45,D21&gt;=1.55,A21&gt;=5.75,F21&gt;=1.5),5.1,IF(AND(D21&gt;=1.95,H21&lt;8.884,G21&lt;0.628,A21&lt;7.3,D21&lt;2.45,D21&gt;=1.55,A21&gt;=5.75,F21&gt;=1.5),5.22,IF(AND(A21&lt;6.05,H21&gt;=8.884,G21&lt;0.628,A21&lt;7.3,D21&lt;2.45,D21&gt;=1.55,A21&gt;=5.75,F21&gt;=1.5),5.1,IF(AND(G21&lt;0.817,H21&lt;14.683,G21&gt;=0.628,A21&lt;7.3,D21&lt;2.45,D21&gt;=1.55,A21&gt;=5.75,F21&gt;=1.5),4.967,IF(AND(G21&gt;=0.817,H21&lt;14.683,G21&gt;=0.628,A21&lt;7.3,D21&lt;2.45,D21&gt;=1.55,A21&gt;=5.75,F21&gt;=1.5),5.1,IF(AND(H21&lt;9.637,A21&gt;=6.05,H21&gt;=8.884,G21&lt;0.628,A21&lt;7.3,D21&lt;2.45,D21&gt;=1.55,A21&gt;=5.75,F21&gt;=1.5),5.9,IF(AND(D21&lt;1.85,H21&gt;=9.637,A21&gt;=6.05,H21&gt;=8.884,G21&lt;0.628,A21&lt;7.3,D21&lt;2.45,D21&gt;=1.55,A21&gt;=5.75,F21&gt;=1.5),5.733,IF(AND(G21&gt;=0.388,D21&gt;=1.85,H21&gt;=9.637,A21&gt;=6.05,H21&gt;=8.884,G21&lt;0.628,A21&lt;7.3,D21&lt;2.45,D21&gt;=1.55,A21&gt;=5.75,F21&gt;=1.5),5.64,IF(AND(B21&lt;2.95,G21&lt;0.388,D21&gt;=1.85,H21&gt;=9.637,A21&gt;=6.05,H21&gt;=8.884,G21&lt;0.628,A21&lt;7.3,D21&lt;2.45,D21&gt;=1.55,A21&gt;=5.75,F21&gt;=1.5),5.5,IF(AND(B21&gt;=2.95,G21&lt;0.388,D21&gt;=1.85,H21&gt;=9.637,A21&gt;=6.05,H21&gt;=8.884,G21&lt;0.628,A21&lt;7.3,D21&lt;2.45,D21&gt;=1.55,A21&gt;=5.75,F21&gt;=1.5),5.333,"shouldnthappen"))))))))))))))))))))))))))))))))))</f>
        <v>1.7</v>
      </c>
      <c r="BF21" s="1" t="n">
        <f aca="false">IF(AND(D21&gt;=0.35,F21&lt;1.5),1.65,IF(AND(H21&gt;=16.227,D21&gt;=1.55,F21&gt;=1.5),6.533,IF(AND(A21&gt;=5.45,G21&lt;0.174,D21&lt;0.35,F21&lt;1.5),1.7,IF(AND(D21&lt;0.15,G21&gt;=0.174,D21&lt;0.35,F21&lt;1.5),1.38,IF(AND(D21&gt;=1.15,D21&lt;1.25,D21&lt;1.55,F21&gt;=1.5),3.967,IF(AND(H21&lt;8.376,A21&lt;5.45,G21&lt;0.174,D21&lt;0.35,F21&lt;1.5),1.4,IF(AND(H21&gt;=8.376,A21&lt;5.45,G21&lt;0.174,D21&lt;0.35,F21&lt;1.5),1.5,IF(AND(B21&lt;3.1,D21&gt;=0.15,G21&gt;=0.174,D21&lt;0.35,F21&lt;1.5),1.475,IF(AND(H21&lt;10.258,D21&lt;1.15,D21&lt;1.25,D21&lt;1.55,F21&gt;=1.5),3.24,IF(AND(H21&gt;=10.258,D21&lt;1.15,D21&lt;1.25,D21&lt;1.55,F21&gt;=1.5),3.875,IF(AND(F21&gt;=2.5,H21&lt;10.927,D21&gt;=1.25,D21&lt;1.55,F21&gt;=1.5),5.05,IF(AND(D21&lt;1.35,H21&gt;=10.927,D21&gt;=1.25,D21&lt;1.55,F21&gt;=1.5),4.25,IF(AND(A21&gt;=6.95,D21&lt;1.75,H21&lt;16.227,D21&gt;=1.55,F21&gt;=1.5),5.8,IF(AND(B21&lt;3.3,B21&gt;=3.1,D21&gt;=0.15,G21&gt;=0.174,D21&lt;0.35,F21&lt;1.5),1.3,IF(AND(H21&lt;12.278,D21&gt;=1.35,H21&gt;=10.927,D21&gt;=1.25,D21&lt;1.55,F21&gt;=1.5),4.9,IF(AND(G21&lt;0.226,A21&lt;6.95,D21&lt;1.75,H21&lt;16.227,D21&gt;=1.55,F21&gt;=1.5),5,IF(AND(G21&gt;=0.226,A21&lt;6.95,D21&lt;1.75,H21&lt;16.227,D21&gt;=1.55,F21&gt;=1.5),4.62,IF(AND(H21&lt;9.35,B21&lt;2.95,D21&gt;=1.75,H21&lt;16.227,D21&gt;=1.55,F21&gt;=1.5),6.3,IF(AND(H21&gt;=9.35,B21&lt;2.95,D21&gt;=1.75,H21&lt;16.227,D21&gt;=1.55,F21&gt;=1.5),5.58,IF(AND(A21&lt;5.05,B21&gt;=3.3,B21&gt;=3.1,D21&gt;=0.15,G21&gt;=0.174,D21&lt;0.35,F21&lt;1.5),1.35,IF(AND(A21&gt;=5.05,B21&gt;=3.3,B21&gt;=3.1,D21&gt;=0.15,G21&gt;=0.174,D21&lt;0.35,F21&lt;1.5),1.46,IF(AND(B21&lt;2.8,A21&lt;5.65,F21&lt;2.5,H21&lt;10.927,D21&gt;=1.25,D21&lt;1.55,F21&gt;=1.5),4.075,IF(AND(B21&gt;=2.8,A21&lt;5.65,F21&lt;2.5,H21&lt;10.927,D21&gt;=1.25,D21&lt;1.55,F21&gt;=1.5),3.933,IF(AND(A21&lt;6.25,A21&gt;=5.65,F21&lt;2.5,H21&lt;10.927,D21&gt;=1.25,D21&lt;1.55,F21&gt;=1.5),4.533,IF(AND(A21&gt;=6.25,A21&gt;=5.65,F21&lt;2.5,H21&lt;10.927,D21&gt;=1.25,D21&lt;1.55,F21&gt;=1.5),4.3,IF(AND(A21&lt;6.5,H21&gt;=12.278,D21&gt;=1.35,H21&gt;=10.927,D21&gt;=1.25,D21&lt;1.55,F21&gt;=1.5),4.55,IF(AND(A21&gt;=6.5,H21&gt;=12.278,D21&gt;=1.35,H21&gt;=10.927,D21&gt;=1.25,D21&lt;1.55,F21&gt;=1.5),4.775,IF(AND(H21&lt;9.884,D21&lt;2.1,B21&gt;=2.95,D21&gt;=1.75,H21&lt;16.227,D21&gt;=1.55,F21&gt;=1.5),5.5,IF(AND(H21&gt;=9.884,D21&lt;2.1,B21&gt;=2.95,D21&gt;=1.75,H21&lt;16.227,D21&gt;=1.55,F21&gt;=1.5),5.1,IF(AND(H21&lt;10.393,D21&gt;=2.1,B21&gt;=2.95,D21&gt;=1.75,H21&lt;16.227,D21&gt;=1.55,F21&gt;=1.5),5.74,IF(AND(D21&lt;2.25,H21&gt;=10.393,D21&gt;=2.1,B21&gt;=2.95,D21&gt;=1.75,H21&lt;16.227,D21&gt;=1.55,F21&gt;=1.5),5.8,IF(AND(D21&gt;=2.25,H21&gt;=10.393,D21&gt;=2.1,B21&gt;=2.95,D21&gt;=1.75,H21&lt;16.227,D21&gt;=1.55,F21&gt;=1.5),5.4,"shouldnthappen"))))))))))))))))))))))))))))))))</f>
        <v>1.7</v>
      </c>
      <c r="BG21" s="1" t="n">
        <f aca="false">IF(AND(G21&lt;0.096,A21&lt;5.45),2.95,IF(AND(F21&gt;=1.5,G21&gt;=0.096,A21&lt;5.45),3,IF(AND(D21&lt;0.6,A21&lt;5.9,A21&gt;=5.45),1.4,IF(AND(F21&gt;=2.5,D21&gt;=0.6,A21&lt;5.9,A21&gt;=5.45),5.1,IF(AND(A21&lt;7.45,A21&gt;=7.05,A21&gt;=5.9,A21&gt;=5.45),6.167,IF(AND(B21&gt;=3.55,G21&lt;0.587,F21&lt;1.5,G21&gt;=0.096,A21&lt;5.45),1,IF(AND(A21&lt;5.05,G21&gt;=0.587,F21&lt;1.5,G21&gt;=0.096,A21&lt;5.45),1.35,IF(AND(B21&lt;2.75,D21&lt;1.7,A21&lt;7.05,A21&gt;=5.9,A21&gt;=5.45),4.9,IF(AND(A21&lt;6.2,D21&gt;=1.7,A21&lt;7.05,A21&gt;=5.9,A21&gt;=5.45),4.833,IF(AND(H21&lt;17.32,A21&gt;=7.45,A21&gt;=7.05,A21&gt;=5.9,A21&gt;=5.45),6.68,IF(AND(H21&gt;=17.32,A21&gt;=7.45,A21&gt;=7.05,A21&gt;=5.9,A21&gt;=5.45),6.4,IF(AND(G21&lt;0.161,B21&lt;3.55,G21&lt;0.587,F21&lt;1.5,G21&gt;=0.096,A21&lt;5.45),1.5,IF(AND(H21&lt;11.016,A21&gt;=5.05,G21&gt;=0.587,F21&lt;1.5,G21&gt;=0.096,A21&lt;5.45),1.633,IF(AND(H21&lt;11.001,G21&lt;0.372,F21&lt;2.5,D21&gt;=0.6,A21&lt;5.9,A21&gt;=5.45),4.133,IF(AND(H21&gt;=11.001,G21&lt;0.372,F21&lt;2.5,D21&gt;=0.6,A21&lt;5.9,A21&gt;=5.45),4.3,IF(AND(H21&lt;6.808,G21&gt;=0.372,F21&lt;2.5,D21&gt;=0.6,A21&lt;5.9,A21&gt;=5.45),4,IF(AND(A21&gt;=6.75,B21&gt;=2.75,D21&lt;1.7,A21&lt;7.05,A21&gt;=5.9,A21&gt;=5.45),4.84,IF(AND(H21&lt;12.467,G21&gt;=0.161,B21&lt;3.55,G21&lt;0.587,F21&lt;1.5,G21&gt;=0.096,A21&lt;5.45),1.3,IF(AND(D21&lt;0.25,H21&gt;=11.016,A21&gt;=5.05,G21&gt;=0.587,F21&lt;1.5,G21&gt;=0.096,A21&lt;5.45),1.52,IF(AND(D21&gt;=0.25,H21&gt;=11.016,A21&gt;=5.05,G21&gt;=0.587,F21&lt;1.5,G21&gt;=0.096,A21&lt;5.45),1.5,IF(AND(H21&lt;11.218,H21&gt;=6.808,G21&gt;=0.372,F21&lt;2.5,D21&gt;=0.6,A21&lt;5.9,A21&gt;=5.45),3.7,IF(AND(H21&gt;=11.218,H21&gt;=6.808,G21&gt;=0.372,F21&lt;2.5,D21&gt;=0.6,A21&lt;5.9,A21&gt;=5.45),3.9,IF(AND(B21&lt;2.95,A21&lt;6.75,B21&gt;=2.75,D21&lt;1.7,A21&lt;7.05,A21&gt;=5.9,A21&gt;=5.45),4.2,IF(AND(B21&gt;=2.95,A21&lt;6.75,B21&gt;=2.75,D21&lt;1.7,A21&lt;7.05,A21&gt;=5.9,A21&gt;=5.45),4.6,IF(AND(D21&gt;=2.45,A21&lt;6.85,A21&gt;=6.2,D21&gt;=1.7,A21&lt;7.05,A21&gt;=5.9,A21&gt;=5.45),5.9,IF(AND(G21&lt;0.312,A21&gt;=6.85,A21&gt;=6.2,D21&gt;=1.7,A21&lt;7.05,A21&gt;=5.9,A21&gt;=5.45),5.1,IF(AND(G21&gt;=0.312,A21&gt;=6.85,A21&gt;=6.2,D21&gt;=1.7,A21&lt;7.05,A21&gt;=5.9,A21&gt;=5.45),5.4,IF(AND(G21&lt;0.251,H21&gt;=12.467,G21&gt;=0.161,B21&lt;3.55,G21&lt;0.587,F21&lt;1.5,G21&gt;=0.096,A21&lt;5.45),1.35,IF(AND(G21&gt;=0.251,H21&gt;=12.467,G21&gt;=0.161,B21&lt;3.55,G21&lt;0.587,F21&lt;1.5,G21&gt;=0.096,A21&lt;5.45),1.467,IF(AND(G21&gt;=0.628,D21&lt;2.45,A21&lt;6.85,A21&gt;=6.2,D21&gt;=1.7,A21&lt;7.05,A21&gt;=5.9,A21&gt;=5.45),5.1,IF(AND(A21&gt;=6.75,G21&lt;0.628,D21&lt;2.45,A21&lt;6.85,A21&gt;=6.2,D21&gt;=1.7,A21&lt;7.05,A21&gt;=5.9,A21&gt;=5.45),5.9,IF(AND(H21&lt;11.824,A21&lt;6.75,G21&lt;0.628,D21&lt;2.45,A21&lt;6.85,A21&gt;=6.2,D21&gt;=1.7,A21&lt;7.05,A21&gt;=5.9,A21&gt;=5.45),5.44,IF(AND(H21&lt;14.378,H21&gt;=11.824,A21&lt;6.75,G21&lt;0.628,D21&lt;2.45,A21&lt;6.85,A21&gt;=6.2,D21&gt;=1.7,A21&lt;7.05,A21&gt;=5.9,A21&gt;=5.45),5.6,IF(AND(H21&gt;=14.378,H21&gt;=11.824,A21&lt;6.75,G21&lt;0.628,D21&lt;2.45,A21&lt;6.85,A21&gt;=6.2,D21&gt;=1.7,A21&lt;7.05,A21&gt;=5.9,A21&gt;=5.45),5.8,"shouldnthappen"))))))))))))))))))))))))))))))))))</f>
        <v>1.4</v>
      </c>
      <c r="BH21" s="1" t="n">
        <f aca="false">IF(AND(G21&gt;=0.905,F21&lt;1.5),1.8,IF(AND(H21&lt;5.523,G21&lt;0.905,F21&lt;1.5),1,IF(AND(D21&gt;=0.4,H21&gt;=5.523,G21&lt;0.905,F21&lt;1.5),1.7,IF(AND(G21&gt;=0.878,D21&lt;1.35,F21&lt;2.5,F21&gt;=1.5),4.4,IF(AND(A21&lt;5.4,D21&gt;=1.35,F21&lt;2.5,F21&gt;=1.5),3.9,IF(AND(G21&lt;0.177,B21&lt;3.15,F21&gt;=2.5,F21&gt;=1.5),6.15,IF(AND(H21&lt;10.393,B21&gt;=3.15,F21&gt;=2.5,F21&gt;=1.5),5.94,IF(AND(H21&gt;=10.393,B21&gt;=3.15,F21&gt;=2.5,F21&gt;=1.5),5.467,IF(AND(D21&gt;=1.25,G21&lt;0.878,D21&lt;1.35,F21&lt;2.5,F21&gt;=1.5),4.18,IF(AND(G21&gt;=0.709,A21&gt;=5.4,D21&gt;=1.35,F21&lt;2.5,F21&gt;=1.5),4.9,IF(AND(B21&lt;2.6,G21&gt;=0.177,B21&lt;3.15,F21&gt;=2.5,F21&gt;=1.5),4.8,IF(AND(A21&lt;4.35,A21&lt;5.05,D21&lt;0.4,H21&gt;=5.523,G21&lt;0.905,F21&lt;1.5),1.1,IF(AND(A21&gt;=5.6,A21&gt;=5.05,D21&lt;0.4,H21&gt;=5.523,G21&lt;0.905,F21&lt;1.5),1.7,IF(AND(D21&lt;1.05,D21&lt;1.25,G21&lt;0.878,D21&lt;1.35,F21&lt;2.5,F21&gt;=1.5),3.6,IF(AND(D21&gt;=1.55,G21&lt;0.709,A21&gt;=5.4,D21&gt;=1.35,F21&lt;2.5,F21&gt;=1.5),4.975,IF(AND(D21&lt;1.7,B21&gt;=2.6,G21&gt;=0.177,B21&lt;3.15,F21&gt;=2.5,F21&gt;=1.5),5.8,IF(AND(B21&lt;3.15,A21&gt;=4.35,A21&lt;5.05,D21&lt;0.4,H21&gt;=5.523,G21&lt;0.905,F21&lt;1.5),1.46,IF(AND(A21&gt;=5.45,A21&lt;5.6,A21&gt;=5.05,D21&lt;0.4,H21&gt;=5.523,G21&lt;0.905,F21&lt;1.5),1.35,IF(AND(H21&lt;10.974,D21&gt;=1.05,D21&lt;1.25,G21&lt;0.878,D21&lt;1.35,F21&lt;2.5,F21&gt;=1.5),3.8,IF(AND(H21&gt;=13.654,D21&lt;1.55,G21&lt;0.709,A21&gt;=5.4,D21&gt;=1.35,F21&lt;2.5,F21&gt;=1.5),4.725,IF(AND(A21&lt;4.5,B21&gt;=3.15,A21&gt;=4.35,A21&lt;5.05,D21&lt;0.4,H21&gt;=5.523,G21&lt;0.905,F21&lt;1.5),1.3,IF(AND(G21&lt;0.676,A21&lt;5.45,A21&lt;5.6,A21&gt;=5.05,D21&lt;0.4,H21&gt;=5.523,G21&lt;0.905,F21&lt;1.5),1.5,IF(AND(G21&gt;=0.676,A21&lt;5.45,A21&lt;5.6,A21&gt;=5.05,D21&lt;0.4,H21&gt;=5.523,G21&lt;0.905,F21&lt;1.5),1.55,IF(AND(A21&lt;5.7,H21&gt;=10.974,D21&gt;=1.05,D21&lt;1.25,G21&lt;0.878,D21&lt;1.35,F21&lt;2.5,F21&gt;=1.5),3.9,IF(AND(A21&gt;=5.7,H21&gt;=10.974,D21&gt;=1.05,D21&lt;1.25,G21&lt;0.878,D21&lt;1.35,F21&lt;2.5,F21&gt;=1.5),3.933,IF(AND(G21&gt;=0.644,H21&lt;13.654,D21&lt;1.55,G21&lt;0.709,A21&gt;=5.4,D21&gt;=1.35,F21&lt;2.5,F21&gt;=1.5),4.4,IF(AND(B21&lt;2.9,A21&lt;6.2,D21&gt;=1.7,B21&gt;=2.6,G21&gt;=0.177,B21&lt;3.15,F21&gt;=2.5,F21&gt;=1.5),5.02,IF(AND(B21&gt;=2.9,A21&lt;6.2,D21&gt;=1.7,B21&gt;=2.6,G21&gt;=0.177,B21&lt;3.15,F21&gt;=2.5,F21&gt;=1.5),4.8,IF(AND(D21&lt;2.2,A21&gt;=6.2,D21&gt;=1.7,B21&gt;=2.6,G21&gt;=0.177,B21&lt;3.15,F21&gt;=2.5,F21&gt;=1.5),5.325,IF(AND(D21&gt;=2.2,A21&gt;=6.2,D21&gt;=1.7,B21&gt;=2.6,G21&gt;=0.177,B21&lt;3.15,F21&gt;=2.5,F21&gt;=1.5),5.1,IF(AND(D21&lt;0.25,A21&gt;=4.5,B21&gt;=3.15,A21&gt;=4.35,A21&lt;5.05,D21&lt;0.4,H21&gt;=5.523,G21&lt;0.905,F21&lt;1.5),1.357,IF(AND(D21&gt;=0.25,A21&gt;=4.5,B21&gt;=3.15,A21&gt;=4.35,A21&lt;5.05,D21&lt;0.4,H21&gt;=5.523,G21&lt;0.905,F21&lt;1.5),1.333,IF(AND(H21&lt;10.723,G21&lt;0.644,H21&lt;13.654,D21&lt;1.55,G21&lt;0.709,A21&gt;=5.4,D21&gt;=1.35,F21&lt;2.5,F21&gt;=1.5),4.6,IF(AND(H21&gt;=10.723,G21&lt;0.644,H21&lt;13.654,D21&lt;1.55,G21&lt;0.709,A21&gt;=5.4,D21&gt;=1.35,F21&lt;2.5,F21&gt;=1.5),4.5,"shouldnthappen"))))))))))))))))))))))))))))))))))</f>
        <v>1.7</v>
      </c>
      <c r="BI21" s="1" t="n">
        <f aca="false">IF(AND(D21&gt;=0.8,A21&lt;5.45),3.9,IF(AND(D21&gt;=0.45,D21&lt;0.8,A21&lt;5.45),1.66,IF(AND(H21&lt;16.447,B21&gt;=3.45,A21&gt;=5.45),1.525,IF(AND(H21&gt;=16.447,B21&gt;=3.45,A21&gt;=5.45),6.4,IF(AND(H21&lt;5.245,D21&lt;0.45,D21&lt;0.8,A21&lt;5.45),1,IF(AND(A21&gt;=7.2,G21&lt;0.154,B21&lt;3.45,A21&gt;=5.45),6.7,IF(AND(D21&lt;1.65,A21&lt;7.2,G21&lt;0.154,B21&lt;3.45,A21&gt;=5.45),4.7,IF(AND(D21&gt;=1.65,A21&lt;7.2,G21&lt;0.154,B21&lt;3.45,A21&gt;=5.45),5.52,IF(AND(D21&gt;=0.25,A21&lt;5.05,H21&gt;=5.245,D21&lt;0.45,D21&lt;0.8,A21&lt;5.45),1.35,IF(AND(H21&lt;6.089,A21&gt;=5.05,H21&gt;=5.245,D21&lt;0.45,D21&lt;0.8,A21&lt;5.45),1.7,IF(AND(D21&lt;1.2,B21&lt;2.6,A21&lt;5.75,G21&gt;=0.154,B21&lt;3.45,A21&gt;=5.45),3.85,IF(AND(D21&gt;=1.2,B21&lt;2.6,A21&lt;5.75,G21&gt;=0.154,B21&lt;3.45,A21&gt;=5.45),4,IF(AND(D21&gt;=1.65,B21&gt;=2.6,A21&lt;5.75,G21&gt;=0.154,B21&lt;3.45,A21&gt;=5.45),4.9,IF(AND(G21&lt;0.353,F21&lt;2.5,A21&gt;=5.75,G21&gt;=0.154,B21&lt;3.45,A21&gt;=5.45),4.25,IF(AND(A21&gt;=7.25,F21&gt;=2.5,A21&gt;=5.75,G21&gt;=0.154,B21&lt;3.45,A21&gt;=5.45),6.45,IF(AND(H21&lt;11.218,D21&lt;0.25,A21&lt;5.05,H21&gt;=5.245,D21&lt;0.45,D21&lt;0.8,A21&lt;5.45),1.42,IF(AND(G21&lt;0.517,H21&gt;=6.089,A21&gt;=5.05,H21&gt;=5.245,D21&lt;0.45,D21&lt;0.8,A21&lt;5.45),1.44,IF(AND(G21&gt;=0.517,H21&gt;=6.089,A21&gt;=5.05,H21&gt;=5.245,D21&lt;0.45,D21&lt;0.8,A21&lt;5.45),1.54,IF(AND(H21&gt;=10.194,D21&lt;1.65,B21&gt;=2.6,A21&lt;5.75,G21&gt;=0.154,B21&lt;3.45,A21&gt;=5.45),4.35,IF(AND(B21&gt;=3.15,G21&gt;=0.353,F21&lt;2.5,A21&gt;=5.75,G21&gt;=0.154,B21&lt;3.45,A21&gt;=5.45),4.7,IF(AND(H21&lt;7.716,A21&lt;7.25,F21&gt;=2.5,A21&gt;=5.75,G21&gt;=0.154,B21&lt;3.45,A21&gt;=5.45),5.04,IF(AND(G21&lt;0.175,H21&gt;=11.218,D21&lt;0.25,A21&lt;5.05,H21&gt;=5.245,D21&lt;0.45,D21&lt;0.8,A21&lt;5.45),1.5,IF(AND(H21&lt;7.713,H21&lt;10.194,D21&lt;1.65,B21&gt;=2.6,A21&lt;5.75,G21&gt;=0.154,B21&lt;3.45,A21&gt;=5.45),4.1,IF(AND(H21&gt;=7.713,H21&lt;10.194,D21&lt;1.65,B21&gt;=2.6,A21&lt;5.75,G21&gt;=0.154,B21&lt;3.45,A21&gt;=5.45),4.2,IF(AND(B21&gt;=3.05,B21&lt;3.15,G21&gt;=0.353,F21&lt;2.5,A21&gt;=5.75,G21&gt;=0.154,B21&lt;3.45,A21&gt;=5.45),4.4,IF(AND(D21&gt;=2.45,H21&gt;=7.716,A21&lt;7.25,F21&gt;=2.5,A21&gt;=5.75,G21&gt;=0.154,B21&lt;3.45,A21&gt;=5.45),5.85,IF(AND(D21&lt;0.15,G21&gt;=0.175,H21&gt;=11.218,D21&lt;0.25,A21&lt;5.05,H21&gt;=5.245,D21&lt;0.45,D21&lt;0.8,A21&lt;5.45),1.1,IF(AND(H21&gt;=16.317,B21&lt;3.05,B21&lt;3.15,G21&gt;=0.353,F21&lt;2.5,A21&gt;=5.75,G21&gt;=0.154,B21&lt;3.45,A21&gt;=5.45),4.8,IF(AND(G21&gt;=0.857,D21&lt;2.45,H21&gt;=7.716,A21&lt;7.25,F21&gt;=2.5,A21&gt;=5.75,G21&gt;=0.154,B21&lt;3.45,A21&gt;=5.45),5.05,IF(AND(G21&lt;0.245,D21&gt;=0.15,G21&gt;=0.175,H21&gt;=11.218,D21&lt;0.25,A21&lt;5.05,H21&gt;=5.245,D21&lt;0.45,D21&lt;0.8,A21&lt;5.45),1.3,IF(AND(G21&gt;=0.245,D21&gt;=0.15,G21&gt;=0.175,H21&gt;=11.218,D21&lt;0.25,A21&lt;5.05,H21&gt;=5.245,D21&lt;0.45,D21&lt;0.8,A21&lt;5.45),1.22,IF(AND(B21&lt;2.85,H21&lt;16.317,B21&lt;3.05,B21&lt;3.15,G21&gt;=0.353,F21&lt;2.5,A21&gt;=5.75,G21&gt;=0.154,B21&lt;3.45,A21&gt;=5.45),4.6,IF(AND(B21&gt;=2.85,H21&lt;16.317,B21&lt;3.05,B21&lt;3.15,G21&gt;=0.353,F21&lt;2.5,A21&gt;=5.75,G21&gt;=0.154,B21&lt;3.45,A21&gt;=5.45),4.633,IF(AND(D21&lt;1.85,G21&lt;0.857,D21&lt;2.45,H21&gt;=7.716,A21&lt;7.25,F21&gt;=2.5,A21&gt;=5.75,G21&gt;=0.154,B21&lt;3.45,A21&gt;=5.45),5.8,IF(AND(H21&lt;11.297,D21&gt;=1.85,G21&lt;0.857,D21&lt;2.45,H21&gt;=7.716,A21&lt;7.25,F21&gt;=2.5,A21&gt;=5.75,G21&gt;=0.154,B21&lt;3.45,A21&gt;=5.45),5.3,IF(AND(G21&lt;0.388,H21&gt;=11.297,D21&gt;=1.85,G21&lt;0.857,D21&lt;2.45,H21&gt;=7.716,A21&lt;7.25,F21&gt;=2.5,A21&gt;=5.75,G21&gt;=0.154,B21&lt;3.45,A21&gt;=5.45),5.4,IF(AND(G21&gt;=0.388,H21&gt;=11.297,D21&gt;=1.85,G21&lt;0.857,D21&lt;2.45,H21&gt;=7.716,A21&lt;7.25,F21&gt;=2.5,A21&gt;=5.75,G21&gt;=0.154,B21&lt;3.45,A21&gt;=5.45),5.6,"shouldnthappen")))))))))))))))))))))))))))))))))))))</f>
        <v>1.525</v>
      </c>
      <c r="BJ21" s="1" t="n">
        <f aca="false">IF(AND(F21&gt;=2,B21&gt;=3.35),6.1,IF(AND(H21&gt;=12.719,F21&lt;1.5,B21&lt;3.35),1.567,IF(AND(H21&lt;5.245,F21&lt;2,B21&gt;=3.35),1,IF(AND(D21&lt;0.15,H21&lt;12.719,F21&lt;1.5,B21&lt;3.35),1.5,IF(AND(D21&gt;=0.35,H21&gt;=5.245,F21&lt;2,B21&gt;=3.35),1.6,IF(AND(A21&lt;4.9,D21&gt;=0.15,H21&lt;12.719,F21&lt;1.5,B21&lt;3.35),1.36,IF(AND(B21&lt;2.65,G21&lt;0.572,D21&lt;1.45,F21&gt;=1.5,B21&lt;3.35),3.5,IF(AND(A21&lt;6.1,F21&lt;2.5,D21&gt;=1.45,F21&gt;=1.5,B21&lt;3.35),5.1,IF(AND(G21&gt;=0.607,D21&lt;0.35,H21&gt;=5.245,F21&lt;2,B21&gt;=3.35),1.65,IF(AND(G21&lt;0.546,A21&gt;=4.9,D21&gt;=0.15,H21&lt;12.719,F21&lt;1.5,B21&lt;3.35),1.2,IF(AND(G21&gt;=0.546,A21&gt;=4.9,D21&gt;=0.15,H21&lt;12.719,F21&lt;1.5,B21&lt;3.35),1.4,IF(AND(A21&gt;=6.3,B21&gt;=2.65,G21&lt;0.572,D21&lt;1.45,F21&gt;=1.5,B21&lt;3.35),4.8,IF(AND(D21&lt;1.15,B21&lt;2.85,G21&gt;=0.572,D21&lt;1.45,F21&gt;=1.5,B21&lt;3.35),3.9,IF(AND(B21&gt;=3.15,B21&gt;=2.85,G21&gt;=0.572,D21&lt;1.45,F21&gt;=1.5,B21&lt;3.35),4.7,IF(AND(B21&lt;2.95,A21&gt;=6.1,F21&lt;2.5,D21&gt;=1.45,F21&gt;=1.5,B21&lt;3.35),4.533,IF(AND(B21&gt;=2.95,A21&gt;=6.1,F21&lt;2.5,D21&gt;=1.45,F21&gt;=1.5,B21&lt;3.35),4.75,IF(AND(A21&gt;=6.7,G21&lt;0.107,F21&gt;=2.5,D21&gt;=1.45,F21&gt;=1.5,B21&lt;3.35),5.7,IF(AND(G21&gt;=0.385,G21&lt;0.607,D21&lt;0.35,H21&gt;=5.245,F21&lt;2,B21&gt;=3.35),1.325,IF(AND(D21&lt;1.25,A21&lt;6.3,B21&gt;=2.65,G21&lt;0.572,D21&lt;1.45,F21&gt;=1.5,B21&lt;3.35),4,IF(AND(D21&gt;=1.25,A21&lt;6.3,B21&gt;=2.65,G21&lt;0.572,D21&lt;1.45,F21&gt;=1.5,B21&lt;3.35),4.18,IF(AND(G21&lt;0.907,D21&gt;=1.15,B21&lt;2.85,G21&gt;=0.572,D21&lt;1.45,F21&gt;=1.5,B21&lt;3.35),4,IF(AND(G21&gt;=0.907,D21&gt;=1.15,B21&lt;2.85,G21&gt;=0.572,D21&lt;1.45,F21&gt;=1.5,B21&lt;3.35),4.4,IF(AND(H21&lt;8.326,B21&lt;3.15,B21&gt;=2.85,G21&gt;=0.572,D21&lt;1.45,F21&gt;=1.5,B21&lt;3.35),3.6,IF(AND(H21&gt;=8.326,B21&lt;3.15,B21&gt;=2.85,G21&gt;=0.572,D21&lt;1.45,F21&gt;=1.5,B21&lt;3.35),4.48,IF(AND(B21&lt;2.95,A21&lt;6.7,G21&lt;0.107,F21&gt;=2.5,D21&gt;=1.45,F21&gt;=1.5,B21&lt;3.35),5.6,IF(AND(B21&gt;=2.95,A21&lt;6.7,G21&lt;0.107,F21&gt;=2.5,D21&gt;=1.45,F21&gt;=1.5,B21&lt;3.35),5.5,IF(AND(G21&lt;0.205,G21&lt;0.432,G21&gt;=0.107,F21&gt;=2.5,D21&gt;=1.45,F21&gt;=1.5,B21&lt;3.35),5.3,IF(AND(B21&gt;=3.05,G21&gt;=0.432,G21&gt;=0.107,F21&gt;=2.5,D21&gt;=1.45,F21&gt;=1.5,B21&lt;3.35),5.86,IF(AND(H21&gt;=14.057,G21&lt;0.385,G21&lt;0.607,D21&lt;0.35,H21&gt;=5.245,F21&lt;2,B21&gt;=3.35),1.7,IF(AND(D21&lt;1.7,G21&gt;=0.205,G21&lt;0.432,G21&gt;=0.107,F21&gt;=2.5,D21&gt;=1.45,F21&gt;=1.5,B21&lt;3.35),5,IF(AND(G21&lt;0.779,B21&lt;3.05,G21&gt;=0.432,G21&gt;=0.107,F21&gt;=2.5,D21&gt;=1.45,F21&gt;=1.5,B21&lt;3.35),4.9,IF(AND(G21&gt;=0.779,B21&lt;3.05,G21&gt;=0.432,G21&gt;=0.107,F21&gt;=2.5,D21&gt;=1.45,F21&gt;=1.5,B21&lt;3.35),5.533,IF(AND(D21&gt;=0.25,H21&lt;14.057,G21&lt;0.385,G21&lt;0.607,D21&lt;0.35,H21&gt;=5.245,F21&lt;2,B21&gt;=3.35),1.4,IF(AND(B21&lt;2.85,D21&gt;=1.7,G21&gt;=0.205,G21&lt;0.432,G21&gt;=0.107,F21&gt;=2.5,D21&gt;=1.45,F21&gt;=1.5,B21&lt;3.35),5.1,IF(AND(B21&gt;=2.85,D21&gt;=1.7,G21&gt;=0.205,G21&lt;0.432,G21&gt;=0.107,F21&gt;=2.5,D21&gt;=1.45,F21&gt;=1.5,B21&lt;3.35),5.15,IF(AND(A21&lt;5.1,D21&lt;0.25,H21&lt;14.057,G21&lt;0.385,G21&lt;0.607,D21&lt;0.35,H21&gt;=5.245,F21&lt;2,B21&gt;=3.35),1.4,IF(AND(A21&gt;=5.1,D21&lt;0.25,H21&lt;14.057,G21&lt;0.385,G21&lt;0.607,D21&lt;0.35,H21&gt;=5.245,F21&lt;2,B21&gt;=3.35),1.5,"shouldnthappen")))))))))))))))))))))))))))))))))))))</f>
        <v>1.7</v>
      </c>
    </row>
    <row r="22" customFormat="false" ht="13.8" hidden="false" customHeight="false" outlineLevel="0" collapsed="false">
      <c r="A22" s="1" t="n">
        <v>5.1</v>
      </c>
      <c r="B22" s="1" t="n">
        <v>3.8</v>
      </c>
      <c r="C22" s="1" t="n">
        <v>1.5</v>
      </c>
      <c r="D22" s="1" t="n">
        <v>0.3</v>
      </c>
      <c r="E22" s="1" t="s">
        <v>94</v>
      </c>
      <c r="F22" s="1" t="n">
        <v>1</v>
      </c>
      <c r="G22" s="1" t="n">
        <v>0.920718480134383</v>
      </c>
      <c r="H22" s="16" t="n">
        <v>13.4220954542048</v>
      </c>
      <c r="I22" s="11" t="n">
        <f aca="false">C22</f>
        <v>1.5</v>
      </c>
      <c r="J22" s="1" t="n">
        <f aca="false">AVERAGE(M22:BJ22)</f>
        <v>1.58142</v>
      </c>
      <c r="K22" s="15" t="n">
        <f aca="false">1-SQRT(VAR(M22:BJ22, I22)) / AVERAGE(M22:BJ22)</f>
        <v>0.913658725302669</v>
      </c>
      <c r="L22" s="1" t="n">
        <f aca="false">(J22-I22)/I22</f>
        <v>0.05428</v>
      </c>
      <c r="M22" s="1" t="n">
        <f aca="false">IF(AND(H22&gt;=16.241,B22&gt;=3.35),6.4,IF(AND(D22&gt;=0.75,A22&lt;5.15,B22&lt;3.35),4.1,IF(AND(D22&gt;=1.5,H22&lt;16.241,B22&gt;=3.35),5.767,IF(AND(B22&gt;=3.25,D22&lt;0.75,A22&lt;5.15,B22&lt;3.35),1.58,IF(AND(A22&lt;4.95,D22&lt;1.5,H22&lt;16.241,B22&gt;=3.35),1.4,IF(AND(A22&lt;4.5,B22&lt;3.25,D22&lt;0.75,A22&lt;5.15,B22&lt;3.35),1.26,IF(AND(A22&gt;=4.5,B22&lt;3.25,D22&lt;0.75,A22&lt;5.15,B22&lt;3.35),1.48,IF(AND(G22&lt;0.356,H22&lt;12.557,D22&lt;1.45,A22&gt;=5.15,B22&lt;3.35),4.267,IF(AND(D22&lt;1.25,H22&gt;=12.557,D22&lt;1.45,A22&gt;=5.15,B22&lt;3.35),4.05,IF(AND(D22&gt;=1.35,G22&gt;=0.356,H22&lt;12.557,D22&lt;1.45,A22&gt;=5.15,B22&lt;3.35),4.25,IF(AND(H22&lt;15.086,D22&gt;=1.25,H22&gt;=12.557,D22&lt;1.45,A22&gt;=5.15,B22&lt;3.35),4.4,IF(AND(F22&lt;2.5,G22&gt;=0.44,D22&lt;2.05,D22&gt;=1.45,A22&gt;=5.15,B22&lt;3.35),4.7,IF(AND(H22&lt;10.391,B22&lt;3.15,D22&gt;=2.05,D22&gt;=1.45,A22&gt;=5.15,B22&lt;3.35),5.1,IF(AND(G22&lt;0.505,B22&gt;=3.15,D22&gt;=2.05,D22&gt;=1.45,A22&gt;=5.15,B22&lt;3.35),5.7,IF(AND(G22&gt;=0.505,B22&gt;=3.15,D22&gt;=2.05,D22&gt;=1.45,A22&gt;=5.15,B22&lt;3.35),5.95,IF(AND(D22&gt;=0.5,G22&lt;0.905,A22&gt;=4.95,D22&lt;1.5,H22&lt;16.241,B22&gt;=3.35),1.6,IF(AND(B22&lt;3.6,G22&gt;=0.905,A22&gt;=4.95,D22&lt;1.5,H22&lt;16.241,B22&gt;=3.35),1.7,IF(AND(B22&gt;=3.6,G22&gt;=0.905,A22&gt;=4.95,D22&lt;1.5,H22&lt;16.241,B22&gt;=3.35),1.767,IF(AND(A22&gt;=5.7,D22&lt;1.35,G22&gt;=0.356,H22&lt;12.557,D22&lt;1.45,A22&gt;=5.15,B22&lt;3.35),3.9,IF(AND(A22&lt;6.35,H22&gt;=15.086,D22&gt;=1.25,H22&gt;=12.557,D22&lt;1.45,A22&gt;=5.15,B22&lt;3.35),4.7,IF(AND(A22&gt;=6.35,H22&gt;=15.086,D22&gt;=1.25,H22&gt;=12.557,D22&lt;1.45,A22&gt;=5.15,B22&lt;3.35),4.6,IF(AND(H22&lt;9.252,D22&lt;1.55,G22&lt;0.44,D22&lt;2.05,D22&gt;=1.45,A22&gt;=5.15,B22&lt;3.35),5.08,IF(AND(H22&gt;=9.252,D22&lt;1.55,G22&lt;0.44,D22&lt;2.05,D22&gt;=1.45,A22&gt;=5.15,B22&lt;3.35),4.7,IF(AND(H22&lt;8.477,D22&gt;=1.55,G22&lt;0.44,D22&lt;2.05,D22&gt;=1.45,A22&gt;=5.15,B22&lt;3.35),5.1,IF(AND(H22&gt;=8.477,D22&gt;=1.55,G22&lt;0.44,D22&lt;2.05,D22&gt;=1.45,A22&gt;=5.15,B22&lt;3.35),5.4,IF(AND(H22&lt;8.435,F22&gt;=2.5,G22&gt;=0.44,D22&lt;2.05,D22&gt;=1.45,A22&gt;=5.15,B22&lt;3.35),5.1,IF(AND(H22&gt;=8.435,F22&gt;=2.5,G22&gt;=0.44,D22&lt;2.05,D22&gt;=1.45,A22&gt;=5.15,B22&lt;3.35),4.86,IF(AND(G22&lt;0.543,H22&gt;=10.391,B22&lt;3.15,D22&gt;=2.05,D22&gt;=1.45,A22&gt;=5.15,B22&lt;3.35),5.56,IF(AND(G22&gt;=0.543,H22&gt;=10.391,B22&lt;3.15,D22&gt;=2.05,D22&gt;=1.45,A22&gt;=5.15,B22&lt;3.35),5.8,IF(AND(A22&lt;5.05,D22&lt;0.5,G22&lt;0.905,A22&gt;=4.95,D22&lt;1.5,H22&lt;16.241,B22&gt;=3.35),1.3,IF(AND(H22&lt;6.583,A22&lt;5.7,D22&lt;1.35,G22&gt;=0.356,H22&lt;12.557,D22&lt;1.45,A22&gt;=5.15,B22&lt;3.35),4,IF(AND(G22&lt;0.585,A22&gt;=5.05,D22&lt;0.5,G22&lt;0.905,A22&gt;=4.95,D22&lt;1.5,H22&lt;16.241,B22&gt;=3.35),1.475,IF(AND(G22&lt;0.62,H22&gt;=6.583,A22&lt;5.7,D22&lt;1.35,G22&gt;=0.356,H22&lt;12.557,D22&lt;1.45,A22&gt;=5.15,B22&lt;3.35),3.75,IF(AND(G22&gt;=0.62,H22&gt;=6.583,A22&lt;5.7,D22&lt;1.35,G22&gt;=0.356,H22&lt;12.557,D22&lt;1.45,A22&gt;=5.15,B22&lt;3.35),3.6,IF(AND(B22&lt;3.75,G22&gt;=0.585,A22&gt;=5.05,D22&lt;0.5,G22&lt;0.905,A22&gt;=4.95,D22&lt;1.5,H22&lt;16.241,B22&gt;=3.35),1.5,IF(AND(B22&gt;=3.75,G22&gt;=0.585,A22&gt;=5.05,D22&lt;0.5,G22&lt;0.905,A22&gt;=4.95,D22&lt;1.5,H22&lt;16.241,B22&gt;=3.35),1.6,"shouldnthappen"))))))))))))))))))))))))))))))))))))</f>
        <v>1.767</v>
      </c>
      <c r="N22" s="1" t="n">
        <f aca="false">IF(AND(H22&lt;5.245,B22&lt;3.65,F22&lt;1.5),1,IF(AND(H22&gt;=14.096,B22&gt;=3.65,F22&lt;1.5),1.65,IF(AND(A22&gt;=5.45,H22&gt;=5.245,B22&lt;3.65,F22&lt;1.5),1.3,IF(AND(H22&gt;=13.586,H22&lt;14.096,B22&gt;=3.65,F22&lt;1.5),1.3,IF(AND(H22&lt;10.258,D22&lt;1.25,F22&lt;2.5,F22&gt;=1.5),3.38,IF(AND(H22&lt;6.982,D22&gt;=1.25,F22&lt;2.5,F22&gt;=1.5),3.96,IF(AND(H22&gt;=13.646,D22&lt;2.05,F22&gt;=2.5,F22&gt;=1.5),6.1,IF(AND(B22&lt;3.05,A22&lt;5.45,H22&gt;=5.245,B22&lt;3.65,F22&lt;1.5),1.375,IF(AND(H22&lt;6.543,H22&lt;13.586,H22&lt;14.096,B22&gt;=3.65,F22&lt;1.5),1.4,IF(AND(H22&gt;=6.543,H22&lt;13.586,H22&lt;14.096,B22&gt;=3.65,F22&lt;1.5),1.5,IF(AND(H22&lt;11.522,H22&gt;=10.258,D22&lt;1.25,F22&lt;2.5,F22&gt;=1.5),3.733,IF(AND(H22&gt;=11.522,H22&gt;=10.258,D22&lt;1.25,F22&lt;2.5,F22&gt;=1.5),3.92,IF(AND(H22&lt;5.767,H22&lt;13.646,D22&lt;2.05,F22&gt;=2.5,F22&gt;=1.5),4.5,IF(AND(A22&lt;6.8,B22&lt;3.15,D22&gt;=2.05,F22&gt;=2.5,F22&gt;=1.5),5.6,IF(AND(A22&gt;=6.8,B22&lt;3.15,D22&gt;=2.05,F22&gt;=2.5,F22&gt;=1.5),5.1,IF(AND(B22&lt;3.25,B22&gt;=3.15,D22&gt;=2.05,F22&gt;=2.5,F22&gt;=1.5),5.8,IF(AND(B22&gt;=3.25,B22&gt;=3.15,D22&gt;=2.05,F22&gt;=2.5,F22&gt;=1.5),5.65,IF(AND(B22&lt;3.15,B22&gt;=3.05,A22&lt;5.45,H22&gt;=5.245,B22&lt;3.65,F22&lt;1.5),1.5,IF(AND(G22&gt;=0.735,H22&lt;13.665,H22&gt;=6.982,D22&gt;=1.25,F22&lt;2.5,F22&gt;=1.5),4.2,IF(AND(H22&lt;14.03,H22&gt;=13.665,H22&gt;=6.982,D22&gt;=1.25,F22&lt;2.5,F22&gt;=1.5),4.8,IF(AND(A22&gt;=6.6,H22&gt;=5.767,H22&lt;13.646,D22&lt;2.05,F22&gt;=2.5,F22&gt;=1.5),6.05,IF(AND(G22&gt;=0.934,B22&gt;=3.15,B22&gt;=3.05,A22&lt;5.45,H22&gt;=5.245,B22&lt;3.65,F22&lt;1.5),1.7,IF(AND(D22&gt;=1.55,G22&lt;0.735,H22&lt;13.665,H22&gt;=6.982,D22&gt;=1.25,F22&lt;2.5,F22&gt;=1.5),5.1,IF(AND(D22&lt;1.45,H22&gt;=14.03,H22&gt;=13.665,H22&gt;=6.982,D22&gt;=1.25,F22&lt;2.5,F22&gt;=1.5),4.7,IF(AND(D22&gt;=1.45,H22&gt;=14.03,H22&gt;=13.665,H22&gt;=6.982,D22&gt;=1.25,F22&lt;2.5,F22&gt;=1.5),4.5,IF(AND(A22&gt;=6.2,A22&lt;6.6,H22&gt;=5.767,H22&lt;13.646,D22&lt;2.05,F22&gt;=2.5,F22&gt;=1.5),5.325,IF(AND(B22&lt;3.25,G22&lt;0.934,B22&gt;=3.15,B22&gt;=3.05,A22&lt;5.45,H22&gt;=5.245,B22&lt;3.65,F22&lt;1.5),1.3,IF(AND(D22&lt;1.35,D22&lt;1.55,G22&lt;0.735,H22&lt;13.665,H22&gt;=6.982,D22&gt;=1.25,F22&lt;2.5,F22&gt;=1.5),4.25,IF(AND(H22&lt;8.435,A22&lt;6.2,A22&lt;6.6,H22&gt;=5.767,H22&lt;13.646,D22&lt;2.05,F22&gt;=2.5,F22&gt;=1.5),5.1,IF(AND(H22&gt;=8.435,A22&lt;6.2,A22&lt;6.6,H22&gt;=5.767,H22&lt;13.646,D22&lt;2.05,F22&gt;=2.5,F22&gt;=1.5),4.9,IF(AND(A22&gt;=5.15,B22&gt;=3.25,G22&lt;0.934,B22&gt;=3.15,B22&gt;=3.05,A22&lt;5.45,H22&gt;=5.245,B22&lt;3.65,F22&lt;1.5),1.5,IF(AND(B22&lt;2.9,D22&gt;=1.35,D22&lt;1.55,G22&lt;0.735,H22&lt;13.665,H22&gt;=6.982,D22&gt;=1.25,F22&lt;2.5,F22&gt;=1.5),4.6,IF(AND(B22&gt;=2.9,D22&gt;=1.35,D22&lt;1.55,G22&lt;0.735,H22&lt;13.665,H22&gt;=6.982,D22&gt;=1.25,F22&lt;2.5,F22&gt;=1.5),4.52,IF(AND(G22&gt;=0.862,A22&lt;5.15,B22&gt;=3.25,G22&lt;0.934,B22&gt;=3.15,B22&gt;=3.05,A22&lt;5.45,H22&gt;=5.245,B22&lt;3.65,F22&lt;1.5),1.5,IF(AND(H22&lt;9.35,G22&lt;0.862,A22&lt;5.15,B22&gt;=3.25,G22&lt;0.934,B22&gt;=3.15,B22&gt;=3.05,A22&lt;5.45,H22&gt;=5.245,B22&lt;3.65,F22&lt;1.5),1.38,IF(AND(H22&gt;=9.35,G22&lt;0.862,A22&lt;5.15,B22&gt;=3.25,G22&lt;0.934,B22&gt;=3.15,B22&gt;=3.05,A22&lt;5.45,H22&gt;=5.245,B22&lt;3.65,F22&lt;1.5),1.4,"shouldnthappen"))))))))))))))))))))))))))))))))))))</f>
        <v>1.5</v>
      </c>
      <c r="O22" s="1" t="n">
        <f aca="false">IF(AND(B22&lt;2.75,A22&lt;5.55),3.96,IF(AND(H22&lt;9.205,A22&lt;5.9,A22&gt;=5.55),3.85,IF(AND(A22&lt;4.35,D22&lt;0.35,B22&gt;=2.75,A22&lt;5.55),1.1,IF(AND(B22&lt;3.65,D22&gt;=0.35,B22&gt;=2.75,A22&lt;5.55),1.65,IF(AND(B22&gt;=3.65,D22&gt;=0.35,B22&gt;=2.75,A22&lt;5.55),1.9,IF(AND(G22&gt;=0.732,H22&gt;=9.205,A22&lt;5.9,A22&gt;=5.55),4.9,IF(AND(G22&lt;0.273,G22&lt;0.732,H22&gt;=9.205,A22&lt;5.9,A22&gt;=5.55),4.5,IF(AND(A22&lt;6.3,G22&lt;0.422,F22&lt;2.5,A22&gt;=5.9,A22&gt;=5.55),5.1,IF(AND(A22&gt;=6.3,G22&lt;0.422,F22&lt;2.5,A22&gt;=5.9,A22&gt;=5.55),4.76,IF(AND(B22&lt;2.4,G22&gt;=0.422,F22&lt;2.5,A22&gt;=5.9,A22&gt;=5.55),4.45,IF(AND(A22&gt;=7,G22&gt;=0.628,F22&gt;=2.5,A22&gt;=5.9,A22&gt;=5.55),6.45,IF(AND(D22&lt;0.15,H22&lt;13.924,A22&gt;=4.35,D22&lt;0.35,B22&gt;=2.75,A22&lt;5.55),1.5,IF(AND(B22&lt;3.15,H22&gt;=13.924,A22&gt;=4.35,D22&lt;0.35,B22&gt;=2.75,A22&lt;5.55),1.56,IF(AND(B22&gt;=3.15,H22&gt;=13.924,A22&gt;=4.35,D22&lt;0.35,B22&gt;=2.75,A22&lt;5.55),1.3,IF(AND(H22&lt;14.316,G22&gt;=0.273,G22&lt;0.732,H22&gt;=9.205,A22&lt;5.9,A22&gt;=5.55),3.95,IF(AND(H22&gt;=14.316,G22&gt;=0.273,G22&lt;0.732,H22&gt;=9.205,A22&lt;5.9,A22&gt;=5.55),4.1,IF(AND(A22&lt;6.2,B22&gt;=2.4,G22&gt;=0.422,F22&lt;2.5,A22&gt;=5.9,A22&gt;=5.55),4.3,IF(AND(A22&gt;=7.05,G22&lt;0.364,G22&lt;0.628,F22&gt;=2.5,A22&gt;=5.9,A22&gt;=5.55),6.1,IF(AND(A22&gt;=7.55,G22&gt;=0.364,G22&lt;0.628,F22&gt;=2.5,A22&gt;=5.9,A22&gt;=5.55),6.4,IF(AND(A22&lt;6.15,A22&lt;7,G22&gt;=0.628,F22&gt;=2.5,A22&gt;=5.9,A22&gt;=5.55),4.9,IF(AND(D22&lt;1.45,A22&gt;=6.2,B22&gt;=2.4,G22&gt;=0.422,F22&lt;2.5,A22&gt;=5.9,A22&gt;=5.55),4.64,IF(AND(D22&gt;=1.45,A22&gt;=6.2,B22&gt;=2.4,G22&gt;=0.422,F22&lt;2.5,A22&gt;=5.9,A22&gt;=5.55),4.9,IF(AND(D22&lt;1.65,A22&lt;7.05,G22&lt;0.364,G22&lt;0.628,F22&gt;=2.5,A22&gt;=5.9,A22&gt;=5.55),5.1,IF(AND(D22&gt;=2.35,A22&lt;7.55,G22&gt;=0.364,G22&lt;0.628,F22&gt;=2.5,A22&gt;=5.9,A22&gt;=5.55),5.633,IF(AND(D22&lt;2.15,A22&gt;=6.15,A22&lt;7,G22&gt;=0.628,F22&gt;=2.5,A22&gt;=5.9,A22&gt;=5.55),5.1,IF(AND(D22&gt;=2.15,A22&gt;=6.15,A22&lt;7,G22&gt;=0.628,F22&gt;=2.5,A22&gt;=5.9,A22&gt;=5.55),5.267,IF(AND(A22&lt;4.9,A22&lt;5.05,D22&gt;=0.15,H22&lt;13.924,A22&gt;=4.35,D22&lt;0.35,B22&gt;=2.75,A22&lt;5.55),1.375,IF(AND(A22&gt;=4.9,A22&lt;5.05,D22&gt;=0.15,H22&lt;13.924,A22&gt;=4.35,D22&lt;0.35,B22&gt;=2.75,A22&lt;5.55),1.3,IF(AND(A22&lt;5.45,A22&gt;=5.05,D22&gt;=0.15,H22&lt;13.924,A22&gt;=4.35,D22&lt;0.35,B22&gt;=2.75,A22&lt;5.55),1.475,IF(AND(A22&gt;=5.45,A22&gt;=5.05,D22&gt;=0.15,H22&lt;13.924,A22&gt;=4.35,D22&lt;0.35,B22&gt;=2.75,A22&lt;5.55),1.4,IF(AND(B22&gt;=3.25,D22&lt;2.35,A22&lt;7.55,G22&gt;=0.364,G22&lt;0.628,F22&gt;=2.5,A22&gt;=5.9,A22&gt;=5.55),5.7,IF(AND(G22&lt;0.006,G22&lt;0.107,D22&gt;=1.65,A22&lt;7.05,G22&lt;0.364,G22&lt;0.628,F22&gt;=2.5,A22&gt;=5.9,A22&gt;=5.55),5.5,IF(AND(G22&gt;=0.006,G22&lt;0.107,D22&gt;=1.65,A22&lt;7.05,G22&lt;0.364,G22&lt;0.628,F22&gt;=2.5,A22&gt;=5.9,A22&gt;=5.55),5.667,IF(AND(D22&lt;2.2,G22&gt;=0.107,D22&gt;=1.65,A22&lt;7.05,G22&lt;0.364,G22&lt;0.628,F22&gt;=2.5,A22&gt;=5.9,A22&gt;=5.55),5.35,IF(AND(D22&gt;=2.2,G22&gt;=0.107,D22&gt;=1.65,A22&lt;7.05,G22&lt;0.364,G22&lt;0.628,F22&gt;=2.5,A22&gt;=5.9,A22&gt;=5.55),5.2,IF(AND(D22&lt;2.25,B22&lt;3.25,D22&lt;2.35,A22&lt;7.55,G22&gt;=0.364,G22&lt;0.628,F22&gt;=2.5,A22&gt;=5.9,A22&gt;=5.55),5.8,IF(AND(D22&gt;=2.25,B22&lt;3.25,D22&lt;2.35,A22&lt;7.55,G22&gt;=0.364,G22&lt;0.628,F22&gt;=2.5,A22&gt;=5.9,A22&gt;=5.55),5.9,"shouldnthappen")))))))))))))))))))))))))))))))))))))</f>
        <v>1.475</v>
      </c>
      <c r="P22" s="1" t="n">
        <f aca="false">IF(AND(D22&gt;=0.75,A22&lt;5.55),3.9,IF(AND(H22&lt;7.482,A22&gt;=5.55),3.45,IF(AND(B22&gt;=3.15,B22&lt;3.25,D22&lt;0.75,A22&lt;5.55),1.262,IF(AND(G22&gt;=0.446,B22&lt;3.15,B22&lt;3.25,D22&lt;0.75,A22&lt;5.55),1.1,IF(AND(G22&lt;0.408,A22&lt;5.05,B22&gt;=3.25,D22&lt;0.75,A22&lt;5.55),1.4,IF(AND(G22&gt;=0.408,A22&lt;5.05,B22&gt;=3.25,D22&lt;0.75,A22&lt;5.55),1.233,IF(AND(G22&gt;=0.676,A22&gt;=5.05,B22&gt;=3.25,D22&lt;0.75,A22&lt;5.55),1.72,IF(AND(H22&lt;9.386,A22&lt;5.85,F22&lt;2.5,H22&gt;=7.482,A22&gt;=5.55),3.5,IF(AND(H22&gt;=9.386,A22&lt;5.85,F22&lt;2.5,H22&gt;=7.482,A22&gt;=5.55),4.275,IF(AND(H22&gt;=16.284,G22&lt;0.865,F22&gt;=2.5,H22&gt;=7.482,A22&gt;=5.55),6.6,IF(AND(G22&lt;0.912,G22&gt;=0.865,F22&gt;=2.5,H22&gt;=7.482,A22&gt;=5.55),4.8,IF(AND(G22&gt;=0.912,G22&gt;=0.865,F22&gt;=2.5,H22&gt;=7.482,A22&gt;=5.55),5.175,IF(AND(A22&gt;=4.95,G22&lt;0.446,B22&lt;3.15,B22&lt;3.25,D22&lt;0.75,A22&lt;5.55),1.6,IF(AND(H22&gt;=12.974,G22&lt;0.676,A22&gt;=5.05,B22&gt;=3.25,D22&lt;0.75,A22&lt;5.55),1.3,IF(AND(D22&lt;1.45,H22&lt;13.531,A22&gt;=5.85,F22&lt;2.5,H22&gt;=7.482,A22&gt;=5.55),4.2,IF(AND(D22&gt;=1.45,H22&lt;13.531,A22&gt;=5.85,F22&lt;2.5,H22&gt;=7.482,A22&gt;=5.55),4.967,IF(AND(G22&lt;0.187,H22&gt;=13.531,A22&gt;=5.85,F22&lt;2.5,H22&gt;=7.482,A22&gt;=5.55),5,IF(AND(H22&gt;=12.675,A22&lt;4.95,G22&lt;0.446,B22&lt;3.15,B22&lt;3.25,D22&lt;0.75,A22&lt;5.55),1.5,IF(AND(H22&lt;10.826,H22&lt;12.974,G22&lt;0.676,A22&gt;=5.05,B22&gt;=3.25,D22&lt;0.75,A22&lt;5.55),1.46,IF(AND(H22&gt;=10.826,H22&lt;12.974,G22&lt;0.676,A22&gt;=5.05,B22&gt;=3.25,D22&lt;0.75,A22&lt;5.55),1.4,IF(AND(A22&lt;6.15,G22&gt;=0.187,H22&gt;=13.531,A22&gt;=5.85,F22&lt;2.5,H22&gt;=7.482,A22&gt;=5.55),4.7,IF(AND(A22&lt;6.85,B22&lt;2.95,H22&lt;16.284,G22&lt;0.865,F22&gt;=2.5,H22&gt;=7.482,A22&gt;=5.55),5.32,IF(AND(A22&gt;=6.85,B22&lt;2.95,H22&lt;16.284,G22&lt;0.865,F22&gt;=2.5,H22&gt;=7.482,A22&gt;=5.55),6.567,IF(AND(A22&lt;4.85,H22&lt;12.675,A22&lt;4.95,G22&lt;0.446,B22&lt;3.15,B22&lt;3.25,D22&lt;0.75,A22&lt;5.55),1.4,IF(AND(A22&gt;=4.85,H22&lt;12.675,A22&lt;4.95,G22&lt;0.446,B22&lt;3.15,B22&lt;3.25,D22&lt;0.75,A22&lt;5.55),1.5,IF(AND(B22&lt;3.1,A22&gt;=6.15,G22&gt;=0.187,H22&gt;=13.531,A22&gt;=5.85,F22&lt;2.5,H22&gt;=7.482,A22&gt;=5.55),4.467,IF(AND(B22&gt;=3.1,A22&gt;=6.15,G22&gt;=0.187,H22&gt;=13.531,A22&gt;=5.85,F22&lt;2.5,H22&gt;=7.482,A22&gt;=5.55),4.7,IF(AND(G22&gt;=0.379,B22&lt;3.15,B22&gt;=2.95,H22&lt;16.284,G22&lt;0.865,F22&gt;=2.5,H22&gt;=7.482,A22&gt;=5.55),5.733,IF(AND(A22&lt;6.6,B22&gt;=3.15,B22&gt;=2.95,H22&lt;16.284,G22&lt;0.865,F22&gt;=2.5,H22&gt;=7.482,A22&gt;=5.55),5.38,IF(AND(A22&lt;6.7,G22&lt;0.379,B22&lt;3.15,B22&gt;=2.95,H22&lt;16.284,G22&lt;0.865,F22&gt;=2.5,H22&gt;=7.482,A22&gt;=5.55),5.3,IF(AND(A22&gt;=6.7,G22&lt;0.379,B22&lt;3.15,B22&gt;=2.95,H22&lt;16.284,G22&lt;0.865,F22&gt;=2.5,H22&gt;=7.482,A22&gt;=5.55),5.16,IF(AND(A22&lt;7.05,A22&gt;=6.6,B22&gt;=3.15,B22&gt;=2.95,H22&lt;16.284,G22&lt;0.865,F22&gt;=2.5,H22&gt;=7.482,A22&gt;=5.55),5.78,IF(AND(A22&gt;=7.05,A22&gt;=6.6,B22&gt;=3.15,B22&gt;=2.95,H22&lt;16.284,G22&lt;0.865,F22&gt;=2.5,H22&gt;=7.482,A22&gt;=5.55),6.1,"shouldnthappen")))))))))))))))))))))))))))))))))</f>
        <v>1.72</v>
      </c>
      <c r="Q22" s="1" t="n">
        <f aca="false">IF(AND(G22&gt;=0.422,B22&lt;3.25,F22&lt;1.5),1.25,IF(AND(G22&gt;=0.082,G22&lt;0.125,F22&gt;=1.5),6.7,IF(AND(G22&lt;0.251,G22&lt;0.422,B22&lt;3.25,F22&lt;1.5),1.38,IF(AND(G22&gt;=0.251,G22&lt;0.422,B22&lt;3.25,F22&lt;1.5),1.55,IF(AND(G22&gt;=0.385,G22&lt;0.633,B22&gt;=3.25,F22&lt;1.5),1.367,IF(AND(B22&lt;3.35,G22&gt;=0.633,B22&gt;=3.25,F22&lt;1.5),1.7,IF(AND(A22&lt;5.85,G22&lt;0.082,G22&lt;0.125,F22&gt;=1.5),4.5,IF(AND(F22&gt;=2.5,D22&lt;1.6,G22&gt;=0.125,F22&gt;=1.5),5.05,IF(AND(H22&gt;=16.774,D22&gt;=1.6,G22&gt;=0.125,F22&gt;=1.5),6.4,IF(AND(D22&gt;=0.5,G22&lt;0.385,G22&lt;0.633,B22&gt;=3.25,F22&lt;1.5),1.6,IF(AND(B22&lt;3.6,B22&gt;=3.35,G22&gt;=0.633,B22&gt;=3.25,F22&lt;1.5),1.55,IF(AND(B22&gt;=3.6,B22&gt;=3.35,G22&gt;=0.633,B22&gt;=3.25,F22&lt;1.5),1.6,IF(AND(D22&lt;1.65,A22&gt;=5.85,G22&lt;0.082,G22&lt;0.125,F22&gt;=1.5),4.7,IF(AND(A22&lt;5.3,F22&lt;2.5,D22&lt;1.6,G22&gt;=0.125,F22&gt;=1.5),3.15,IF(AND(B22&gt;=3.2,H22&lt;16.774,D22&gt;=1.6,G22&gt;=0.125,F22&gt;=1.5),5.675,IF(AND(H22&lt;11.767,D22&lt;0.5,G22&lt;0.385,G22&lt;0.633,B22&gt;=3.25,F22&lt;1.5),1.5,IF(AND(H22&gt;=11.767,D22&lt;0.5,G22&lt;0.385,G22&lt;0.633,B22&gt;=3.25,F22&lt;1.5),1.367,IF(AND(H22&lt;8.367,D22&gt;=1.65,A22&gt;=5.85,G22&lt;0.082,G22&lt;0.125,F22&gt;=1.5),5.7,IF(AND(H22&gt;=8.367,D22&gt;=1.65,A22&gt;=5.85,G22&lt;0.082,G22&lt;0.125,F22&gt;=1.5),5.575,IF(AND(A22&gt;=7.1,B22&lt;3.2,H22&lt;16.774,D22&gt;=1.6,G22&gt;=0.125,F22&gt;=1.5),6.3,IF(AND(H22&gt;=15.395,B22&lt;2.85,A22&gt;=5.3,F22&lt;2.5,D22&lt;1.6,G22&gt;=0.125,F22&gt;=1.5),4.8,IF(AND(H22&lt;8.486,B22&gt;=2.85,A22&gt;=5.3,F22&lt;2.5,D22&lt;1.6,G22&gt;=0.125,F22&gt;=1.5),3.85,IF(AND(D22&gt;=2.1,A22&lt;7.1,B22&lt;3.2,H22&lt;16.774,D22&gt;=1.6,G22&gt;=0.125,F22&gt;=1.5),5.5,IF(AND(B22&gt;=2.75,H22&lt;15.395,B22&lt;2.85,A22&gt;=5.3,F22&lt;2.5,D22&lt;1.6,G22&gt;=0.125,F22&gt;=1.5),4.489,IF(AND(H22&gt;=15.168,H22&gt;=8.486,B22&gt;=2.85,A22&gt;=5.3,F22&lt;2.5,D22&lt;1.6,G22&gt;=0.125,F22&gt;=1.5),4.7,IF(AND(G22&gt;=0.519,D22&lt;2.1,A22&lt;7.1,B22&lt;3.2,H22&lt;16.774,D22&gt;=1.6,G22&gt;=0.125,F22&gt;=1.5),4.925,IF(AND(G22&gt;=0.897,B22&lt;2.75,H22&lt;15.395,B22&lt;2.85,A22&gt;=5.3,F22&lt;2.5,D22&lt;1.6,G22&gt;=0.125,F22&gt;=1.5),4.567,IF(AND(A22&lt;5.65,H22&lt;15.168,H22&gt;=8.486,B22&gt;=2.85,A22&gt;=5.3,F22&lt;2.5,D22&lt;1.6,G22&gt;=0.125,F22&gt;=1.5),4.5,IF(AND(G22&lt;0.23,G22&lt;0.519,D22&lt;2.1,A22&lt;7.1,B22&lt;3.2,H22&lt;16.774,D22&gt;=1.6,G22&gt;=0.125,F22&gt;=1.5),5,IF(AND(A22&lt;5.9,G22&lt;0.897,B22&lt;2.75,H22&lt;15.395,B22&lt;2.85,A22&gt;=5.3,F22&lt;2.5,D22&lt;1.6,G22&gt;=0.125,F22&gt;=1.5),4.1,IF(AND(A22&gt;=5.9,G22&lt;0.897,B22&lt;2.75,H22&lt;15.395,B22&lt;2.85,A22&gt;=5.3,F22&lt;2.5,D22&lt;1.6,G22&gt;=0.125,F22&gt;=1.5),4.5,IF(AND(A22&lt;6.05,A22&gt;=5.65,H22&lt;15.168,H22&gt;=8.486,B22&gt;=2.85,A22&gt;=5.3,F22&lt;2.5,D22&lt;1.6,G22&gt;=0.125,F22&gt;=1.5),4.2,IF(AND(A22&gt;=6.05,A22&gt;=5.65,H22&lt;15.168,H22&gt;=8.486,B22&gt;=2.85,A22&gt;=5.3,F22&lt;2.5,D22&lt;1.6,G22&gt;=0.125,F22&gt;=1.5),4.35,IF(AND(D22&lt;1.95,G22&gt;=0.23,G22&lt;0.519,D22&lt;2.1,A22&lt;7.1,B22&lt;3.2,H22&lt;16.774,D22&gt;=1.6,G22&gt;=0.125,F22&gt;=1.5),5.3,IF(AND(D22&gt;=1.95,G22&gt;=0.23,G22&lt;0.519,D22&lt;2.1,A22&lt;7.1,B22&lt;3.2,H22&lt;16.774,D22&gt;=1.6,G22&gt;=0.125,F22&gt;=1.5),5.2,"shouldnthappen")))))))))))))))))))))))))))))))))))</f>
        <v>1.6</v>
      </c>
      <c r="R22" s="1" t="n">
        <f aca="false">IF(AND(G22&gt;=0.901,F22&lt;1.5),1.9,IF(AND(H22&lt;5.523,D22&lt;0.35,G22&lt;0.901,F22&lt;1.5),1,IF(AND(B22&lt;3.6,D22&gt;=0.35,G22&lt;0.901,F22&lt;1.5),1.575,IF(AND(B22&gt;=3.6,D22&gt;=0.35,G22&lt;0.901,F22&lt;1.5),1.5,IF(AND(G22&gt;=0.837,D22&lt;1.15,D22&lt;1.45,F22&gt;=1.5),3,IF(AND(G22&gt;=0.66,D22&gt;=1.15,D22&lt;1.45,F22&gt;=1.5),4,IF(AND(F22&gt;=2.5,D22&lt;1.55,D22&gt;=1.45,F22&gt;=1.5),5.025,IF(AND(F22&lt;2.5,D22&gt;=1.55,D22&gt;=1.45,F22&gt;=1.5),4.933,IF(AND(B22&lt;2.45,G22&lt;0.837,D22&lt;1.15,D22&lt;1.45,F22&gt;=1.5),3.3,IF(AND(B22&gt;=2.45,G22&lt;0.837,D22&lt;1.15,D22&lt;1.45,F22&gt;=1.5),3.86,IF(AND(B22&gt;=3.05,F22&lt;2.5,D22&lt;1.55,D22&gt;=1.45,F22&gt;=1.5),4.8,IF(AND(D22&gt;=2.45,F22&gt;=2.5,D22&gt;=1.55,D22&gt;=1.45,F22&gt;=1.5),5.875,IF(AND(H22&lt;13.187,G22&lt;0.217,H22&gt;=5.523,D22&lt;0.35,G22&lt;0.901,F22&lt;1.5),1.4,IF(AND(H22&gt;=13.187,G22&lt;0.217,H22&gt;=5.523,D22&lt;0.35,G22&lt;0.901,F22&lt;1.5),1.5,IF(AND(G22&lt;0.33,G22&gt;=0.217,H22&gt;=5.523,D22&lt;0.35,G22&lt;0.901,F22&lt;1.5),1.28,IF(AND(A22&lt;6.05,D22&lt;1.35,G22&lt;0.66,D22&gt;=1.15,D22&lt;1.45,F22&gt;=1.5),4.175,IF(AND(A22&gt;=6.05,D22&lt;1.35,G22&lt;0.66,D22&gt;=1.15,D22&lt;1.45,F22&gt;=1.5),4.3,IF(AND(A22&lt;5.65,D22&gt;=1.35,G22&lt;0.66,D22&gt;=1.15,D22&lt;1.45,F22&gt;=1.5),3.9,IF(AND(A22&gt;=5.65,D22&gt;=1.35,G22&lt;0.66,D22&gt;=1.15,D22&lt;1.45,F22&gt;=1.5),4.52,IF(AND(A22&lt;6.25,B22&lt;3.05,F22&lt;2.5,D22&lt;1.55,D22&gt;=1.45,F22&gt;=1.5),4.5,IF(AND(A22&gt;=6.25,B22&lt;3.05,F22&lt;2.5,D22&lt;1.55,D22&gt;=1.45,F22&gt;=1.5),4.675,IF(AND(A22&gt;=7.25,D22&lt;2.45,F22&gt;=2.5,D22&gt;=1.55,D22&gt;=1.45,F22&gt;=1.5),6.433,IF(AND(D22&gt;=0.25,G22&gt;=0.33,G22&gt;=0.217,H22&gt;=5.523,D22&lt;0.35,G22&lt;0.901,F22&lt;1.5),1.4,IF(AND(A22&lt;6.15,A22&lt;7.25,D22&lt;2.45,F22&gt;=2.5,D22&gt;=1.55,D22&gt;=1.45,F22&gt;=1.5),5.025,IF(AND(H22&lt;6.439,D22&lt;0.25,G22&gt;=0.33,G22&gt;=0.217,H22&gt;=5.523,D22&lt;0.35,G22&lt;0.901,F22&lt;1.5),1.5,IF(AND(H22&gt;=6.439,D22&lt;0.25,G22&gt;=0.33,G22&gt;=0.217,H22&gt;=5.523,D22&lt;0.35,G22&lt;0.901,F22&lt;1.5),1.38,IF(AND(H22&gt;=13.711,A22&gt;=6.15,A22&lt;7.25,D22&lt;2.45,F22&gt;=2.5,D22&gt;=1.55,D22&gt;=1.45,F22&gt;=1.5),5.68,IF(AND(B22&gt;=3.3,H22&lt;13.711,A22&gt;=6.15,A22&lt;7.25,D22&lt;2.45,F22&gt;=2.5,D22&gt;=1.55,D22&gt;=1.45,F22&gt;=1.5),5.6,IF(AND(G22&lt;0.093,B22&lt;3.3,H22&lt;13.711,A22&gt;=6.15,A22&lt;7.25,D22&lt;2.45,F22&gt;=2.5,D22&gt;=1.55,D22&gt;=1.45,F22&gt;=1.5),5.56,IF(AND(D22&lt;1.95,G22&gt;=0.093,B22&lt;3.3,H22&lt;13.711,A22&gt;=6.15,A22&lt;7.25,D22&lt;2.45,F22&gt;=2.5,D22&gt;=1.55,D22&gt;=1.45,F22&gt;=1.5),5.3,IF(AND(B22&lt;3.15,D22&gt;=1.95,G22&gt;=0.093,B22&lt;3.3,H22&lt;13.711,A22&gt;=6.15,A22&lt;7.25,D22&lt;2.45,F22&gt;=2.5,D22&gt;=1.55,D22&gt;=1.45,F22&gt;=1.5),5.1,IF(AND(B22&gt;=3.15,D22&gt;=1.95,G22&gt;=0.093,B22&lt;3.3,H22&lt;13.711,A22&gt;=6.15,A22&lt;7.25,D22&lt;2.45,F22&gt;=2.5,D22&gt;=1.55,D22&gt;=1.45,F22&gt;=1.5),5.15,"shouldnthappen"))))))))))))))))))))))))))))))))</f>
        <v>1.9</v>
      </c>
      <c r="S22" s="1" t="n">
        <f aca="false">IF(AND(G22&gt;=0.859,D22&gt;=0.35,F22&lt;1.5),1.9,IF(AND(D22&lt;1.75,F22&gt;=2.5,F22&gt;=1.5),4.867,IF(AND(H22&lt;8.42,A22&lt;5.05,D22&lt;0.35,F22&lt;1.5),1.42,IF(AND(H22&gt;=14.877,A22&gt;=5.05,D22&lt;0.35,F22&lt;1.5),1.3,IF(AND(B22&lt;3.35,G22&lt;0.859,D22&gt;=0.35,F22&lt;1.5),1.7,IF(AND(B22&gt;=3.35,G22&lt;0.859,D22&gt;=0.35,F22&lt;1.5),1.5,IF(AND(A22&gt;=6.05,B22&lt;2.75,F22&lt;2.5,F22&gt;=1.5),4.733,IF(AND(G22&gt;=0.68,B22&gt;=2.75,F22&lt;2.5,F22&gt;=1.5),4.025,IF(AND(H22&gt;=16.284,D22&gt;=1.75,F22&gt;=2.5,F22&gt;=1.5),6.6,IF(AND(A22&lt;4.35,H22&gt;=8.42,A22&lt;5.05,D22&lt;0.35,F22&lt;1.5),1.1,IF(AND(G22&gt;=0.948,H22&lt;14.877,A22&gt;=5.05,D22&lt;0.35,F22&lt;1.5),1.7,IF(AND(A22&lt;5.3,A22&lt;6.05,B22&lt;2.75,F22&lt;2.5,F22&gt;=1.5),3,IF(AND(H22&gt;=15.168,G22&lt;0.68,B22&gt;=2.75,F22&lt;2.5,F22&gt;=1.5),4.75,IF(AND(H22&gt;=14.005,A22&gt;=4.35,H22&gt;=8.42,A22&lt;5.05,D22&lt;0.35,F22&lt;1.5),1.375,IF(AND(A22&gt;=5.55,G22&lt;0.948,H22&lt;14.877,A22&gt;=5.05,D22&lt;0.35,F22&lt;1.5),1.7,IF(AND(H22&lt;12.363,A22&gt;=5.3,A22&lt;6.05,B22&lt;2.75,F22&lt;2.5,F22&gt;=1.5),3.825,IF(AND(H22&gt;=12.363,A22&gt;=5.3,A22&lt;6.05,B22&lt;2.75,F22&lt;2.5,F22&gt;=1.5),4.033,IF(AND(H22&gt;=14.508,H22&lt;15.168,G22&lt;0.68,B22&gt;=2.75,F22&lt;2.5,F22&gt;=1.5),4.2,IF(AND(D22&gt;=2.35,D22&gt;=2.2,H22&lt;16.284,D22&gt;=1.75,F22&gt;=2.5,F22&gt;=1.5),5.267,IF(AND(G22&lt;0.231,H22&lt;14.005,A22&gt;=4.35,H22&gt;=8.42,A22&lt;5.05,D22&lt;0.35,F22&lt;1.5),1.4,IF(AND(H22&gt;=14.494,A22&lt;5.55,G22&lt;0.948,H22&lt;14.877,A22&gt;=5.05,D22&lt;0.35,F22&lt;1.5),1.6,IF(AND(A22&lt;6.1,H22&lt;14.508,H22&lt;15.168,G22&lt;0.68,B22&gt;=2.75,F22&lt;2.5,F22&gt;=1.5),4.5,IF(AND(A22&lt;6.1,H22&lt;11.8,D22&lt;2.2,H22&lt;16.284,D22&gt;=1.75,F22&gt;=2.5,F22&gt;=1.5),4.95,IF(AND(A22&gt;=6.1,H22&lt;11.8,D22&lt;2.2,H22&lt;16.284,D22&gt;=1.75,F22&gt;=2.5,F22&gt;=1.5),5.333,IF(AND(B22&lt;2.75,H22&gt;=11.8,D22&lt;2.2,H22&lt;16.284,D22&gt;=1.75,F22&gt;=2.5,F22&gt;=1.5),5.1,IF(AND(B22&gt;=3.15,D22&lt;2.35,D22&gt;=2.2,H22&lt;16.284,D22&gt;=1.75,F22&gt;=2.5,F22&gt;=1.5),5.5,IF(AND(B22&gt;=3.35,G22&gt;=0.231,H22&lt;14.005,A22&gt;=4.35,H22&gt;=8.42,A22&lt;5.05,D22&lt;0.35,F22&lt;1.5),1.3,IF(AND(H22&lt;13.869,H22&lt;14.494,A22&lt;5.55,G22&lt;0.948,H22&lt;14.877,A22&gt;=5.05,D22&lt;0.35,F22&lt;1.5),1.5,IF(AND(H22&gt;=13.869,H22&lt;14.494,A22&lt;5.55,G22&lt;0.948,H22&lt;14.877,A22&gt;=5.05,D22&lt;0.35,F22&lt;1.5),1.4,IF(AND(G22&lt;0.636,A22&gt;=6.1,H22&lt;14.508,H22&lt;15.168,G22&lt;0.68,B22&gt;=2.75,F22&lt;2.5,F22&gt;=1.5),4.68,IF(AND(G22&gt;=0.636,A22&gt;=6.1,H22&lt;14.508,H22&lt;15.168,G22&lt;0.68,B22&gt;=2.75,F22&lt;2.5,F22&gt;=1.5),4.4,IF(AND(B22&lt;2.85,B22&gt;=2.75,H22&gt;=11.8,D22&lt;2.2,H22&lt;16.284,D22&gt;=1.75,F22&gt;=2.5,F22&gt;=1.5),6.7,IF(AND(H22&lt;10.626,B22&lt;3.15,D22&lt;2.35,D22&gt;=2.2,H22&lt;16.284,D22&gt;=1.75,F22&gt;=2.5,F22&gt;=1.5),5.1,IF(AND(H22&gt;=10.626,B22&lt;3.15,D22&lt;2.35,D22&gt;=2.2,H22&lt;16.284,D22&gt;=1.75,F22&gt;=2.5,F22&gt;=1.5),5.2,IF(AND(G22&lt;0.378,B22&lt;3.35,G22&gt;=0.231,H22&lt;14.005,A22&gt;=4.35,H22&gt;=8.42,A22&lt;5.05,D22&lt;0.35,F22&lt;1.5),1.2,IF(AND(G22&gt;=0.378,B22&lt;3.35,G22&gt;=0.231,H22&lt;14.005,A22&gt;=4.35,H22&gt;=8.42,A22&lt;5.05,D22&lt;0.35,F22&lt;1.5),1.3,IF(AND(A22&lt;6.2,B22&gt;=2.85,B22&gt;=2.75,H22&gt;=11.8,D22&lt;2.2,H22&lt;16.284,D22&gt;=1.75,F22&gt;=2.5,F22&gt;=1.5),4.9,IF(AND(G22&lt;0.388,A22&gt;=6.2,B22&gt;=2.85,B22&gt;=2.75,H22&gt;=11.8,D22&lt;2.2,H22&lt;16.284,D22&gt;=1.75,F22&gt;=2.5,F22&gt;=1.5),5.52,IF(AND(G22&gt;=0.388,A22&gt;=6.2,B22&gt;=2.85,B22&gt;=2.75,H22&gt;=11.8,D22&lt;2.2,H22&lt;16.284,D22&gt;=1.75,F22&gt;=2.5,F22&gt;=1.5),5.7,"shouldnthappen")))))))))))))))))))))))))))))))))))))))</f>
        <v>1.5</v>
      </c>
      <c r="T22" s="1" t="n">
        <f aca="false">IF(AND(D22&gt;=0.8,A22&lt;5.45),3.7,IF(AND(D22&gt;=0.35,D22&lt;0.8,A22&lt;5.45),1.56,IF(AND(G22&lt;0.164,F22&lt;2.5,A22&gt;=5.45),1.6,IF(AND(H22&gt;=16.718,F22&gt;=2.5,A22&gt;=5.45),6.4,IF(AND(G22&gt;=0.719,H22&lt;16.718,F22&gt;=2.5,A22&gt;=5.45),5.05,IF(AND(A22&lt;4.35,A22&lt;5.05,D22&lt;0.35,D22&lt;0.8,A22&lt;5.45),1.1,IF(AND(H22&gt;=14.494,A22&gt;=5.05,D22&lt;0.35,D22&lt;0.8,A22&lt;5.45),1.6,IF(AND(G22&lt;0.338,D22&lt;1.25,G22&gt;=0.164,F22&lt;2.5,A22&gt;=5.45),4.1,IF(AND(H22&lt;8.397,D22&gt;=1.25,G22&gt;=0.164,F22&lt;2.5,A22&gt;=5.45),4,IF(AND(H22&lt;11.031,H22&lt;14.494,A22&gt;=5.05,D22&lt;0.35,D22&lt;0.8,A22&lt;5.45),1.5,IF(AND(H22&gt;=11.031,H22&lt;14.494,A22&gt;=5.05,D22&lt;0.35,D22&lt;0.8,A22&lt;5.45),1.44,IF(AND(B22&lt;2.65,H22&gt;=8.397,D22&gt;=1.25,G22&gt;=0.164,F22&lt;2.5,A22&gt;=5.45),4.767,IF(AND(H22&lt;7.388,G22&lt;0.487,G22&lt;0.719,H22&lt;16.718,F22&gt;=2.5,A22&gt;=5.45),5.067,IF(AND(G22&lt;0.533,G22&gt;=0.487,G22&lt;0.719,H22&lt;16.718,F22&gt;=2.5,A22&gt;=5.45),5.8,IF(AND(G22&gt;=0.533,G22&gt;=0.487,G22&lt;0.719,H22&lt;16.718,F22&gt;=2.5,A22&gt;=5.45),5.86,IF(AND(B22&lt;3.25,A22&gt;=4.95,A22&gt;=4.35,A22&lt;5.05,D22&lt;0.35,D22&lt;0.8,A22&lt;5.45),1.2,IF(AND(A22&lt;5.6,H22&lt;11.218,G22&gt;=0.338,D22&lt;1.25,G22&gt;=0.164,F22&lt;2.5,A22&gt;=5.45),3.7,IF(AND(A22&gt;=5.6,H22&lt;11.218,G22&gt;=0.338,D22&lt;1.25,G22&gt;=0.164,F22&lt;2.5,A22&gt;=5.45),3.5,IF(AND(H22&lt;12.668,H22&gt;=11.218,G22&gt;=0.338,D22&lt;1.25,G22&gt;=0.164,F22&lt;2.5,A22&gt;=5.45),3.9,IF(AND(H22&gt;=12.668,H22&gt;=11.218,G22&gt;=0.338,D22&lt;1.25,G22&gt;=0.164,F22&lt;2.5,A22&gt;=5.45),4,IF(AND(H22&gt;=15.705,B22&gt;=2.65,H22&gt;=8.397,D22&gt;=1.25,G22&gt;=0.164,F22&lt;2.5,A22&gt;=5.45),4.8,IF(AND(B22&lt;2.75,H22&gt;=7.388,G22&lt;0.487,G22&lt;0.719,H22&lt;16.718,F22&gt;=2.5,A22&gt;=5.45),5.26,IF(AND(B22&lt;2.95,A22&lt;4.5,A22&lt;4.95,A22&gt;=4.35,A22&lt;5.05,D22&lt;0.35,D22&lt;0.8,A22&lt;5.45),1.4,IF(AND(B22&gt;=2.95,A22&lt;4.5,A22&lt;4.95,A22&gt;=4.35,A22&lt;5.05,D22&lt;0.35,D22&lt;0.8,A22&lt;5.45),1.3,IF(AND(H22&gt;=13.924,A22&gt;=4.5,A22&lt;4.95,A22&gt;=4.35,A22&lt;5.05,D22&lt;0.35,D22&lt;0.8,A22&lt;5.45),1.5,IF(AND(G22&lt;0.252,B22&gt;=3.25,A22&gt;=4.95,A22&gt;=4.35,A22&lt;5.05,D22&lt;0.35,D22&lt;0.8,A22&lt;5.45),1.4,IF(AND(G22&gt;=0.252,B22&gt;=3.25,A22&gt;=4.95,A22&gt;=4.35,A22&lt;5.05,D22&lt;0.35,D22&lt;0.8,A22&lt;5.45),1.32,IF(AND(G22&gt;=0.473,H22&lt;15.705,B22&gt;=2.65,H22&gt;=8.397,D22&gt;=1.25,G22&gt;=0.164,F22&lt;2.5,A22&gt;=5.45),4.7,IF(AND(B22&gt;=3.15,B22&gt;=2.75,H22&gt;=7.388,G22&lt;0.487,G22&lt;0.719,H22&lt;16.718,F22&gt;=2.5,A22&gt;=5.45),5.7,IF(AND(B22&lt;3.15,H22&lt;13.924,A22&gt;=4.5,A22&lt;4.95,A22&gt;=4.35,A22&lt;5.05,D22&lt;0.35,D22&lt;0.8,A22&lt;5.45),1.433,IF(AND(B22&gt;=3.15,H22&lt;13.924,A22&gt;=4.5,A22&lt;4.95,A22&gt;=4.35,A22&lt;5.05,D22&lt;0.35,D22&lt;0.8,A22&lt;5.45),1.4,IF(AND(H22&gt;=14.81,G22&lt;0.473,H22&lt;15.705,B22&gt;=2.65,H22&gt;=8.397,D22&gt;=1.25,G22&gt;=0.164,F22&lt;2.5,A22&gt;=5.45),4.2,IF(AND(A22&lt;6.65,B22&lt;3.15,B22&gt;=2.75,H22&gt;=7.388,G22&lt;0.487,G22&lt;0.719,H22&lt;16.718,F22&gt;=2.5,A22&gt;=5.45),5.6,IF(AND(A22&gt;=6.65,B22&lt;3.15,B22&gt;=2.75,H22&gt;=7.388,G22&lt;0.487,G22&lt;0.719,H22&lt;16.718,F22&gt;=2.5,A22&gt;=5.45),5.4,IF(AND(A22&lt;6.15,H22&lt;14.81,G22&lt;0.473,H22&lt;15.705,B22&gt;=2.65,H22&gt;=8.397,D22&gt;=1.25,G22&gt;=0.164,F22&lt;2.5,A22&gt;=5.45),4.5,IF(AND(A22&gt;=6.15,H22&lt;14.81,G22&lt;0.473,H22&lt;15.705,B22&gt;=2.65,H22&gt;=8.397,D22&gt;=1.25,G22&gt;=0.164,F22&lt;2.5,A22&gt;=5.45),4.4,"shouldnthappen"))))))))))))))))))))))))))))))))))))</f>
        <v>1.44</v>
      </c>
      <c r="U22" s="1" t="n">
        <f aca="false">IF(AND(G22&gt;=0.934,F22&lt;1.5),1.7,IF(AND(D22&lt;0.15,D22&lt;0.25,G22&lt;0.934,F22&lt;1.5),1.38,IF(AND(H22&gt;=14.379,D22&gt;=0.25,G22&lt;0.934,F22&lt;1.5),1.7,IF(AND(A22&lt;5.3,D22&lt;1.35,F22&lt;2.5,F22&gt;=1.5),3.15,IF(AND(H22&lt;7.148,D22&gt;=1.35,F22&lt;2.5,F22&gt;=1.5),3.9,IF(AND(G22&lt;0.352,A22&lt;6.15,F22&gt;=2.5,F22&gt;=1.5),4.5,IF(AND(G22&gt;=0.352,A22&lt;6.15,F22&gt;=2.5,F22&gt;=1.5),4.92,IF(AND(B22&lt;2.85,A22&gt;=6.15,F22&gt;=2.5,F22&gt;=1.5),6.2,IF(AND(D22&gt;=0.45,H22&lt;14.379,D22&gt;=0.25,G22&lt;0.934,F22&lt;1.5),1.65,IF(AND(G22&gt;=0.857,A22&gt;=5.3,D22&lt;1.35,F22&lt;2.5,F22&gt;=1.5),4.3,IF(AND(A22&gt;=7.25,B22&gt;=2.85,A22&gt;=6.15,F22&gt;=2.5,F22&gt;=1.5),6.425,IF(AND(H22&lt;9.499,A22&lt;5.05,D22&gt;=0.15,D22&lt;0.25,G22&lt;0.934,F22&lt;1.5),1.4,IF(AND(A22&gt;=5.45,A22&gt;=5.05,D22&gt;=0.15,D22&lt;0.25,G22&lt;0.934,F22&lt;1.5),1.3,IF(AND(B22&gt;=4.15,D22&lt;0.45,H22&lt;14.379,D22&gt;=0.25,G22&lt;0.934,F22&lt;1.5),1.5,IF(AND(A22&gt;=5.75,G22&lt;0.857,A22&gt;=5.3,D22&lt;1.35,F22&lt;2.5,F22&gt;=1.5),4.02,IF(AND(A22&lt;6.65,G22&lt;0.333,H22&gt;=7.148,D22&gt;=1.35,F22&lt;2.5,F22&gt;=1.5),4.475,IF(AND(A22&gt;=6.65,G22&lt;0.333,H22&gt;=7.148,D22&gt;=1.35,F22&lt;2.5,F22&gt;=1.5),4.8,IF(AND(D22&gt;=1.45,G22&gt;=0.333,H22&gt;=7.148,D22&gt;=1.35,F22&lt;2.5,F22&gt;=1.5),4.85,IF(AND(G22&gt;=0.861,A22&lt;7.25,B22&gt;=2.85,A22&gt;=6.15,F22&gt;=2.5,F22&gt;=1.5),5.2,IF(AND(G22&lt;0.571,H22&gt;=9.499,A22&lt;5.05,D22&gt;=0.15,D22&lt;0.25,G22&lt;0.934,F22&lt;1.5),1.2,IF(AND(G22&gt;=0.571,H22&gt;=9.499,A22&lt;5.05,D22&gt;=0.15,D22&lt;0.25,G22&lt;0.934,F22&lt;1.5),1.3,IF(AND(H22&lt;9.283,A22&lt;5.45,A22&gt;=5.05,D22&gt;=0.15,D22&lt;0.25,G22&lt;0.934,F22&lt;1.5),1.5,IF(AND(H22&gt;=9.283,A22&lt;5.45,A22&gt;=5.05,D22&gt;=0.15,D22&lt;0.25,G22&lt;0.934,F22&lt;1.5),1.425,IF(AND(A22&lt;4.9,B22&lt;4.15,D22&lt;0.45,H22&lt;14.379,D22&gt;=0.25,G22&lt;0.934,F22&lt;1.5),1.4,IF(AND(A22&gt;=4.9,B22&lt;4.15,D22&lt;0.45,H22&lt;14.379,D22&gt;=0.25,G22&lt;0.934,F22&lt;1.5),1.325,IF(AND(G22&lt;0.572,A22&lt;5.75,G22&lt;0.857,A22&gt;=5.3,D22&lt;1.35,F22&lt;2.5,F22&gt;=1.5),3.65,IF(AND(G22&gt;=0.572,A22&lt;5.75,G22&lt;0.857,A22&gt;=5.3,D22&lt;1.35,F22&lt;2.5,F22&gt;=1.5),3.9,IF(AND(A22&lt;6.75,D22&lt;1.45,G22&gt;=0.333,H22&gt;=7.148,D22&gt;=1.35,F22&lt;2.5,F22&gt;=1.5),4.4,IF(AND(A22&gt;=6.75,D22&lt;1.45,G22&gt;=0.333,H22&gt;=7.148,D22&gt;=1.35,F22&lt;2.5,F22&gt;=1.5),4.78,IF(AND(A22&lt;6.6,B22&lt;3.25,G22&lt;0.861,A22&lt;7.25,B22&gt;=2.85,A22&gt;=6.15,F22&gt;=2.5,F22&gt;=1.5),5.333,IF(AND(H22&lt;11.461,B22&gt;=3.25,G22&lt;0.861,A22&lt;7.25,B22&gt;=2.85,A22&gt;=6.15,F22&gt;=2.5,F22&gt;=1.5),6.025,IF(AND(H22&gt;=11.461,B22&gt;=3.25,G22&lt;0.861,A22&lt;7.25,B22&gt;=2.85,A22&gt;=6.15,F22&gt;=2.5,F22&gt;=1.5),5.667,IF(AND(H22&gt;=14.564,A22&gt;=6.6,B22&lt;3.25,G22&lt;0.861,A22&lt;7.25,B22&gt;=2.85,A22&gt;=6.15,F22&gt;=2.5,F22&gt;=1.5),5.4,IF(AND(D22&gt;=2.35,H22&lt;14.564,A22&gt;=6.6,B22&lt;3.25,G22&lt;0.861,A22&lt;7.25,B22&gt;=2.85,A22&gt;=6.15,F22&gt;=2.5,F22&gt;=1.5),5.6,IF(AND(A22&lt;6.85,D22&lt;2.35,H22&lt;14.564,A22&gt;=6.6,B22&lt;3.25,G22&lt;0.861,A22&lt;7.25,B22&gt;=2.85,A22&gt;=6.15,F22&gt;=2.5,F22&gt;=1.5),5.9,IF(AND(A22&gt;=6.85,D22&lt;2.35,H22&lt;14.564,A22&gt;=6.6,B22&lt;3.25,G22&lt;0.861,A22&lt;7.25,B22&gt;=2.85,A22&gt;=6.15,F22&gt;=2.5,F22&gt;=1.5),5.78,"shouldnthappen"))))))))))))))))))))))))))))))))))))</f>
        <v>1.325</v>
      </c>
      <c r="V22" s="1" t="n">
        <f aca="false">IF(AND(H22&lt;5.748,A22&lt;5.05,D22&lt;0.75),1,IF(AND(B22&lt;3.15,H22&gt;=5.748,A22&lt;5.05,D22&lt;0.75),1.475,IF(AND(G22&gt;=0.801,D22&lt;0.25,A22&gt;=5.05,D22&lt;0.75),1.7,IF(AND(D22&gt;=0.45,D22&gt;=0.25,A22&gt;=5.05,D22&lt;0.75),1.7,IF(AND(B22&lt;2.35,F22&lt;2.5,B22&lt;2.75,D22&gt;=0.75),4.16,IF(AND(D22&lt;1.75,F22&gt;=2.5,B22&lt;2.75,D22&gt;=0.75),4.875,IF(AND(D22&gt;=1.75,F22&gt;=2.5,B22&lt;2.75,D22&gt;=0.75),5.333,IF(AND(H22&gt;=16.284,D22&gt;=1.55,B22&gt;=2.75,D22&gt;=0.75),6.6,IF(AND(H22&gt;=14.144,B22&gt;=3.15,H22&gt;=5.748,A22&lt;5.05,D22&lt;0.75),1.3,IF(AND(A22&lt;5.45,G22&lt;0.801,D22&lt;0.25,A22&gt;=5.05,D22&lt;0.75),1.5,IF(AND(A22&gt;=5.45,G22&lt;0.801,D22&lt;0.25,A22&gt;=5.05,D22&lt;0.75),1.34,IF(AND(B22&lt;3.75,D22&lt;0.45,D22&gt;=0.25,A22&gt;=5.05,D22&lt;0.75),1.467,IF(AND(B22&gt;=3.75,D22&lt;0.45,D22&gt;=0.25,A22&gt;=5.05,D22&lt;0.75),1.767,IF(AND(G22&gt;=0.896,B22&gt;=2.35,F22&lt;2.5,B22&lt;2.75,D22&gt;=0.75),4.9,IF(AND(H22&lt;15.504,D22&lt;1.35,D22&lt;1.55,B22&gt;=2.75,D22&gt;=0.75),4.2,IF(AND(H22&gt;=15.504,D22&lt;1.35,D22&lt;1.55,B22&gt;=2.75,D22&gt;=0.75),4.6,IF(AND(H22&lt;9.767,D22&gt;=1.35,D22&lt;1.55,B22&gt;=2.75,D22&gt;=0.75),5.1,IF(AND(A22&lt;4.5,H22&lt;14.144,B22&gt;=3.15,H22&gt;=5.748,A22&lt;5.05,D22&lt;0.75),1.3,IF(AND(A22&gt;=4.5,H22&lt;14.144,B22&gt;=3.15,H22&gt;=5.748,A22&lt;5.05,D22&lt;0.75),1.4,IF(AND(D22&gt;=1.15,G22&lt;0.896,B22&gt;=2.35,F22&lt;2.5,B22&lt;2.75,D22&gt;=0.75),4.04,IF(AND(B22&lt;2.9,H22&gt;=9.767,D22&gt;=1.35,D22&lt;1.55,B22&gt;=2.75,D22&gt;=0.75),4.8,IF(AND(D22&lt;1.7,A22&gt;=7.05,H22&lt;16.284,D22&gt;=1.55,B22&gt;=2.75,D22&gt;=0.75),5.8,IF(AND(D22&gt;=1.7,A22&gt;=7.05,H22&lt;16.284,D22&gt;=1.55,B22&gt;=2.75,D22&gt;=0.75),6.3,IF(AND(B22&lt;2.45,D22&lt;1.15,G22&lt;0.896,B22&gt;=2.35,F22&lt;2.5,B22&lt;2.75,D22&gt;=0.75),3.767,IF(AND(B22&gt;=2.45,D22&lt;1.15,G22&lt;0.896,B22&gt;=2.35,F22&lt;2.5,B22&lt;2.75,D22&gt;=0.75),3.167,IF(AND(B22&gt;=3.15,B22&gt;=2.9,H22&gt;=9.767,D22&gt;=1.35,D22&lt;1.55,B22&gt;=2.75,D22&gt;=0.75),4.7,IF(AND(D22&lt;1.9,D22&lt;2.05,A22&lt;7.05,H22&lt;16.284,D22&gt;=1.55,B22&gt;=2.75,D22&gt;=0.75),4.82,IF(AND(D22&gt;=1.9,D22&lt;2.05,A22&lt;7.05,H22&lt;16.284,D22&gt;=1.55,B22&gt;=2.75,D22&gt;=0.75),5.067,IF(AND(H22&lt;12.721,B22&lt;3.15,B22&gt;=2.9,H22&gt;=9.767,D22&gt;=1.35,D22&lt;1.55,B22&gt;=2.75,D22&gt;=0.75),4.5,IF(AND(H22&gt;=12.721,B22&lt;3.15,B22&gt;=2.9,H22&gt;=9.767,D22&gt;=1.35,D22&lt;1.55,B22&gt;=2.75,D22&gt;=0.75),4.433,IF(AND(H22&lt;9.525,G22&lt;0.364,D22&gt;=2.05,A22&lt;7.05,H22&lt;16.284,D22&gt;=1.55,B22&gt;=2.75,D22&gt;=0.75),5.1,IF(AND(A22&lt;6.25,G22&gt;=0.364,D22&gt;=2.05,A22&lt;7.05,H22&lt;16.284,D22&gt;=1.55,B22&gt;=2.75,D22&gt;=0.75),5.4,IF(AND(H22&lt;10.898,H22&gt;=9.525,G22&lt;0.364,D22&gt;=2.05,A22&lt;7.05,H22&lt;16.284,D22&gt;=1.55,B22&gt;=2.75,D22&gt;=0.75),5.6,IF(AND(H22&lt;8.711,A22&gt;=6.25,G22&gt;=0.364,D22&gt;=2.05,A22&lt;7.05,H22&lt;16.284,D22&gt;=1.55,B22&gt;=2.75,D22&gt;=0.75),5.7,IF(AND(H22&gt;=8.711,A22&gt;=6.25,G22&gt;=0.364,D22&gt;=2.05,A22&lt;7.05,H22&lt;16.284,D22&gt;=1.55,B22&gt;=2.75,D22&gt;=0.75),5.84,IF(AND(D22&lt;2.2,H22&gt;=10.898,H22&gt;=9.525,G22&lt;0.364,D22&gt;=2.05,A22&lt;7.05,H22&lt;16.284,D22&gt;=1.55,B22&gt;=2.75,D22&gt;=0.75),5.4,IF(AND(D22&gt;=2.2,H22&gt;=10.898,H22&gt;=9.525,G22&lt;0.364,D22&gt;=2.05,A22&lt;7.05,H22&lt;16.284,D22&gt;=1.55,B22&gt;=2.75,D22&gt;=0.75),5.3,"shouldnthappen")))))))))))))))))))))))))))))))))))))</f>
        <v>1.767</v>
      </c>
      <c r="W22" s="1" t="n">
        <f aca="false">IF(AND(H22&lt;6.926,D22&gt;=0.35,D22&lt;0.8),1.9,IF(AND(H22&gt;=6.926,D22&gt;=0.35,D22&lt;0.8),1.533,IF(AND(H22&lt;13.492,A22&lt;4.75,D22&lt;0.35,D22&lt;0.8),1.1,IF(AND(H22&gt;=13.492,A22&lt;4.75,D22&lt;0.35,D22&lt;0.8),1.375,IF(AND(B22&lt;2.75,A22&gt;=5.85,F22&lt;2.5,D22&gt;=0.8),4.833,IF(AND(B22&lt;3.3,A22&gt;=7.05,F22&gt;=2.5,D22&gt;=0.8),5.8,IF(AND(B22&gt;=3.3,A22&gt;=7.05,F22&gt;=2.5,D22&gt;=0.8),6.325,IF(AND(D22&gt;=0.25,A22&lt;5.05,A22&gt;=4.75,D22&lt;0.35,D22&lt;0.8),1.3,IF(AND(B22&lt;3.6,A22&gt;=5.05,A22&gt;=4.75,D22&lt;0.35,D22&lt;0.8),1.4,IF(AND(H22&lt;10.194,G22&lt;0.412,A22&lt;5.85,F22&lt;2.5,D22&gt;=0.8),4.133,IF(AND(H22&gt;=10.194,G22&lt;0.412,A22&lt;5.85,F22&lt;2.5,D22&gt;=0.8),4.5,IF(AND(A22&lt;5.35,G22&gt;=0.412,A22&lt;5.85,F22&lt;2.5,D22&gt;=0.8),3.15,IF(AND(A22&lt;6.2,B22&gt;=2.75,A22&gt;=5.85,F22&lt;2.5,D22&gt;=0.8),4.3,IF(AND(H22&lt;5.767,A22&lt;6.2,A22&lt;7.05,F22&gt;=2.5,D22&gt;=0.8),4.5,IF(AND(G22&gt;=0.861,A22&gt;=6.2,A22&lt;7.05,F22&gt;=2.5,D22&gt;=0.8),5.2,IF(AND(B22&lt;3.15,D22&lt;0.25,A22&lt;5.05,A22&gt;=4.75,D22&lt;0.35,D22&lt;0.8),1.55,IF(AND(A22&lt;5.45,B22&gt;=3.6,A22&gt;=5.05,A22&gt;=4.75,D22&lt;0.35,D22&lt;0.8),1.5,IF(AND(A22&gt;=5.45,B22&gt;=3.6,A22&gt;=5.05,A22&gt;=4.75,D22&lt;0.35,D22&lt;0.8),1.4,IF(AND(G22&gt;=0.772,A22&gt;=5.35,G22&gt;=0.412,A22&lt;5.85,F22&lt;2.5,D22&gt;=0.8),3.9,IF(AND(D22&gt;=1.45,A22&gt;=6.2,B22&gt;=2.75,A22&gt;=5.85,F22&lt;2.5,D22&gt;=0.8),4.775,IF(AND(G22&lt;0.5,H22&gt;=5.767,A22&lt;6.2,A22&lt;7.05,F22&gt;=2.5,D22&gt;=0.8),5.1,IF(AND(G22&gt;=0.5,H22&gt;=5.767,A22&lt;6.2,A22&lt;7.05,F22&gt;=2.5,D22&gt;=0.8),4.95,IF(AND(B22&gt;=3.25,G22&lt;0.861,A22&gt;=6.2,A22&lt;7.05,F22&gt;=2.5,D22&gt;=0.8),5.75,IF(AND(A22&lt;4.95,B22&gt;=3.15,D22&lt;0.25,A22&lt;5.05,A22&gt;=4.75,D22&lt;0.35,D22&lt;0.8),1.4,IF(AND(A22&lt;5.65,G22&lt;0.772,A22&gt;=5.35,G22&gt;=0.412,A22&lt;5.85,F22&lt;2.5,D22&gt;=0.8),3.6,IF(AND(A22&gt;=5.65,G22&lt;0.772,A22&gt;=5.35,G22&gt;=0.412,A22&lt;5.85,F22&lt;2.5,D22&gt;=0.8),3.5,IF(AND(B22&gt;=3.15,D22&lt;1.45,A22&gt;=6.2,B22&gt;=2.75,A22&gt;=5.85,F22&lt;2.5,D22&gt;=0.8),4.7,IF(AND(A22&gt;=6.65,B22&lt;3.25,G22&lt;0.861,A22&gt;=6.2,A22&lt;7.05,F22&gt;=2.5,D22&gt;=0.8),5.567,IF(AND(H22&lt;9.499,A22&gt;=4.95,B22&gt;=3.15,D22&lt;0.25,A22&lt;5.05,A22&gt;=4.75,D22&lt;0.35,D22&lt;0.8),1.4,IF(AND(H22&gt;=9.499,A22&gt;=4.95,B22&gt;=3.15,D22&lt;0.25,A22&lt;5.05,A22&gt;=4.75,D22&lt;0.35,D22&lt;0.8),1.2,IF(AND(G22&lt;0.765,B22&lt;3.15,D22&lt;1.45,A22&gt;=6.2,B22&gt;=2.75,A22&gt;=5.85,F22&lt;2.5,D22&gt;=0.8),4.4,IF(AND(G22&gt;=0.765,B22&lt;3.15,D22&lt;1.45,A22&gt;=6.2,B22&gt;=2.75,A22&gt;=5.85,F22&lt;2.5,D22&gt;=0.8),4.6,IF(AND(H22&lt;10.667,A22&lt;6.65,B22&lt;3.25,G22&lt;0.861,A22&gt;=6.2,A22&lt;7.05,F22&gt;=2.5,D22&gt;=0.8),5.167,IF(AND(G22&lt;0.627,H22&gt;=10.667,A22&lt;6.65,B22&lt;3.25,G22&lt;0.861,A22&gt;=6.2,A22&lt;7.05,F22&gt;=2.5,D22&gt;=0.8),5.64,IF(AND(G22&gt;=0.627,H22&gt;=10.667,A22&lt;6.65,B22&lt;3.25,G22&lt;0.861,A22&gt;=6.2,A22&lt;7.05,F22&gt;=2.5,D22&gt;=0.8),5.1,"shouldnthappen")))))))))))))))))))))))))))))))))))</f>
        <v>1.5</v>
      </c>
      <c r="X22" s="1" t="n">
        <f aca="false">IF(AND(B22&lt;3.05,H22&lt;6.697,A22&lt;5.45),4.1,IF(AND(B22&gt;=3.05,H22&lt;6.697,A22&lt;5.45),1.48,IF(AND(D22&lt;0.7,A22&lt;5.9,A22&gt;=5.45),1.4,IF(AND(A22&lt;4.35,B22&lt;3.3,H22&gt;=6.697,A22&lt;5.45),1.1,IF(AND(G22&lt;0.372,D22&gt;=0.7,A22&lt;5.9,A22&gt;=5.45),4.36,IF(AND(A22&gt;=4.9,A22&gt;=4.35,B22&lt;3.3,H22&gt;=6.697,A22&lt;5.45),1.6,IF(AND(H22&gt;=14.171,A22&lt;5.15,B22&gt;=3.3,H22&gt;=6.697,A22&lt;5.45),1.6,IF(AND(G22&lt;0.451,A22&gt;=5.15,B22&gt;=3.3,H22&gt;=6.697,A22&lt;5.45),1.367,IF(AND(G22&gt;=0.451,A22&gt;=5.15,B22&gt;=3.3,H22&gt;=6.697,A22&lt;5.45),1.5,IF(AND(G22&lt;0.332,D22&lt;1.45,F22&lt;2.5,A22&gt;=5.9,A22&gt;=5.45),4.35,IF(AND(A22&lt;6.15,D22&gt;=1.45,F22&lt;2.5,A22&gt;=5.9,A22&gt;=5.45),5.1,IF(AND(D22&gt;=2.4,G22&lt;0.432,F22&gt;=2.5,A22&gt;=5.9,A22&gt;=5.45),5.78,IF(AND(A22&lt;6.15,G22&gt;=0.432,F22&gt;=2.5,A22&gt;=5.9,A22&gt;=5.45),4.9,IF(AND(B22&lt;3.1,A22&lt;4.9,A22&gt;=4.35,B22&lt;3.3,H22&gt;=6.697,A22&lt;5.45),1.4,IF(AND(B22&gt;=3.1,A22&lt;4.9,A22&gt;=4.35,B22&lt;3.3,H22&gt;=6.697,A22&lt;5.45),1.3,IF(AND(G22&lt;0.343,H22&lt;14.171,A22&lt;5.15,B22&gt;=3.3,H22&gt;=6.697,A22&lt;5.45),1.433,IF(AND(G22&gt;=0.343,H22&lt;14.171,A22&lt;5.15,B22&gt;=3.3,H22&gt;=6.697,A22&lt;5.45),1.525,IF(AND(D22&lt;1.05,B22&lt;2.55,G22&gt;=0.372,D22&gt;=0.7,A22&lt;5.9,A22&gt;=5.45),3.7,IF(AND(H22&lt;10.596,B22&gt;=2.55,G22&gt;=0.372,D22&gt;=0.7,A22&lt;5.9,A22&gt;=5.45),3.525,IF(AND(H22&gt;=10.596,B22&gt;=2.55,G22&gt;=0.372,D22&gt;=0.7,A22&lt;5.9,A22&gt;=5.45),3.9,IF(AND(H22&lt;14.314,G22&gt;=0.332,D22&lt;1.45,F22&lt;2.5,A22&gt;=5.9,A22&gt;=5.45),4.4,IF(AND(H22&gt;=14.314,G22&gt;=0.332,D22&lt;1.45,F22&lt;2.5,A22&gt;=5.9,A22&gt;=5.45),4.7,IF(AND(H22&lt;13.906,A22&gt;=6.15,D22&gt;=1.45,F22&lt;2.5,A22&gt;=5.9,A22&gt;=5.45),4.675,IF(AND(H22&gt;=13.906,A22&gt;=6.15,D22&gt;=1.45,F22&lt;2.5,A22&gt;=5.9,A22&gt;=5.45),4.9,IF(AND(G22&lt;0.093,D22&lt;2.4,G22&lt;0.432,F22&gt;=2.5,A22&gt;=5.9,A22&gt;=5.45),5.6,IF(AND(B22&lt;2.95,A22&gt;=6.15,G22&gt;=0.432,F22&gt;=2.5,A22&gt;=5.9,A22&gt;=5.45),5.86,IF(AND(A22&lt;5.55,D22&gt;=1.05,B22&lt;2.55,G22&gt;=0.372,D22&gt;=0.7,A22&lt;5.9,A22&gt;=5.45),4,IF(AND(A22&gt;=5.55,D22&gt;=1.05,B22&lt;2.55,G22&gt;=0.372,D22&gt;=0.7,A22&lt;5.9,A22&gt;=5.45),3.9,IF(AND(D22&lt;1.7,G22&gt;=0.093,D22&lt;2.4,G22&lt;0.432,F22&gt;=2.5,A22&gt;=5.9,A22&gt;=5.45),5.05,IF(AND(G22&gt;=0.774,B22&gt;=2.95,A22&gt;=6.15,G22&gt;=0.432,F22&gt;=2.5,A22&gt;=5.9,A22&gt;=5.45),5.3,IF(AND(G22&gt;=0.312,D22&gt;=1.7,G22&gt;=0.093,D22&lt;2.4,G22&lt;0.432,F22&gt;=2.5,A22&gt;=5.9,A22&gt;=5.45),5.4,IF(AND(D22&lt;2.45,G22&lt;0.774,B22&gt;=2.95,A22&gt;=6.15,G22&gt;=0.432,F22&gt;=2.5,A22&gt;=5.9,A22&gt;=5.45),5.66,IF(AND(D22&gt;=2.45,G22&lt;0.774,B22&gt;=2.95,A22&gt;=6.15,G22&gt;=0.432,F22&gt;=2.5,A22&gt;=5.9,A22&gt;=5.45),6,IF(AND(G22&gt;=0.301,G22&lt;0.312,D22&gt;=1.7,G22&gt;=0.093,D22&lt;2.4,G22&lt;0.432,F22&gt;=2.5,A22&gt;=5.9,A22&gt;=5.45),5.1,IF(AND(A22&lt;6.45,G22&lt;0.301,G22&lt;0.312,D22&gt;=1.7,G22&gt;=0.093,D22&lt;2.4,G22&lt;0.432,F22&gt;=2.5,A22&gt;=5.9,A22&gt;=5.45),5.3,IF(AND(A22&gt;=6.45,G22&lt;0.301,G22&lt;0.312,D22&gt;=1.7,G22&gt;=0.093,D22&lt;2.4,G22&lt;0.432,F22&gt;=2.5,A22&gt;=5.9,A22&gt;=5.45),5.2,"shouldnthappen"))))))))))))))))))))))))))))))))))))</f>
        <v>1.525</v>
      </c>
      <c r="Y22" s="1" t="n">
        <f aca="false">IF(AND(H22&lt;6.51,F22&lt;1.5),1.8,IF(AND(H22&gt;=16.674,F22&gt;=1.5),6.533,IF(AND(D22&gt;=0.45,H22&gt;=6.51,F22&lt;1.5),1.667,IF(AND(H22&gt;=13.805,G22&lt;0.154,H22&lt;16.674,F22&gt;=1.5),6.7,IF(AND(D22&lt;0.15,A22&lt;5.05,D22&lt;0.45,H22&gt;=6.51,F22&lt;1.5),1.4,IF(AND(H22&gt;=13.586,A22&gt;=5.05,D22&lt;0.45,H22&gt;=6.51,F22&lt;1.5),1.3,IF(AND(F22&lt;2.5,H22&lt;13.805,G22&lt;0.154,H22&lt;16.674,F22&gt;=1.5),4.6,IF(AND(H22&lt;8.929,D22&lt;1.35,G22&gt;=0.154,H22&lt;16.674,F22&gt;=1.5),3.64,IF(AND(G22&lt;0.05,H22&lt;13.586,A22&gt;=5.05,D22&lt;0.45,H22&gt;=6.51,F22&lt;1.5),1.4,IF(AND(G22&gt;=0.107,F22&gt;=2.5,H22&lt;13.805,G22&lt;0.154,H22&lt;16.674,F22&gt;=1.5),5.3,IF(AND(B22&gt;=2.75,H22&gt;=8.929,D22&lt;1.35,G22&gt;=0.154,H22&lt;16.674,F22&gt;=1.5),4.433,IF(AND(D22&gt;=1.55,F22&lt;2.5,D22&gt;=1.35,G22&gt;=0.154,H22&lt;16.674,F22&gt;=1.5),4.975,IF(AND(H22&lt;6.93,F22&gt;=2.5,D22&gt;=1.35,G22&gt;=0.154,H22&lt;16.674,F22&gt;=1.5),4.5,IF(AND(H22&lt;12.675,G22&lt;0.217,D22&gt;=0.15,A22&lt;5.05,D22&lt;0.45,H22&gt;=6.51,F22&lt;1.5),1.4,IF(AND(H22&gt;=12.675,G22&lt;0.217,D22&gt;=0.15,A22&lt;5.05,D22&lt;0.45,H22&gt;=6.51,F22&lt;1.5),1.5,IF(AND(A22&lt;4.65,G22&gt;=0.217,D22&gt;=0.15,A22&lt;5.05,D22&lt;0.45,H22&gt;=6.51,F22&lt;1.5),1.35,IF(AND(D22&lt;0.25,G22&gt;=0.05,H22&lt;13.586,A22&gt;=5.05,D22&lt;0.45,H22&gt;=6.51,F22&lt;1.5),1.467,IF(AND(D22&gt;=0.25,G22&gt;=0.05,H22&lt;13.586,A22&gt;=5.05,D22&lt;0.45,H22&gt;=6.51,F22&lt;1.5),1.5,IF(AND(H22&lt;9.15,G22&lt;0.107,F22&gt;=2.5,H22&lt;13.805,G22&lt;0.154,H22&lt;16.674,F22&gt;=1.5),5.7,IF(AND(H22&gt;=9.15,G22&lt;0.107,F22&gt;=2.5,H22&lt;13.805,G22&lt;0.154,H22&lt;16.674,F22&gt;=1.5),5.6,IF(AND(G22&lt;0.404,B22&lt;2.75,H22&gt;=8.929,D22&lt;1.35,G22&gt;=0.154,H22&lt;16.674,F22&gt;=1.5),4.15,IF(AND(G22&gt;=0.404,B22&lt;2.75,H22&gt;=8.929,D22&lt;1.35,G22&gt;=0.154,H22&lt;16.674,F22&gt;=1.5),3.9,IF(AND(A22&gt;=6.75,D22&lt;1.55,F22&lt;2.5,D22&gt;=1.35,G22&gt;=0.154,H22&lt;16.674,F22&gt;=1.5),4.82,IF(AND(D22&lt;0.25,A22&gt;=4.65,G22&gt;=0.217,D22&gt;=0.15,A22&lt;5.05,D22&lt;0.45,H22&gt;=6.51,F22&lt;1.5),1.325,IF(AND(D22&gt;=0.25,A22&gt;=4.65,G22&gt;=0.217,D22&gt;=0.15,A22&lt;5.05,D22&lt;0.45,H22&gt;=6.51,F22&lt;1.5),1.3,IF(AND(A22&lt;6.55,A22&lt;6.75,D22&lt;1.55,F22&lt;2.5,D22&gt;=1.35,G22&gt;=0.154,H22&lt;16.674,F22&gt;=1.5),4.575,IF(AND(A22&gt;=6.55,A22&lt;6.75,D22&lt;1.55,F22&lt;2.5,D22&gt;=1.35,G22&gt;=0.154,H22&lt;16.674,F22&gt;=1.5),4.4,IF(AND(B22&lt;2.9,D22&lt;2.05,H22&gt;=6.93,F22&gt;=2.5,D22&gt;=1.35,G22&gt;=0.154,H22&lt;16.674,F22&gt;=1.5),5.05,IF(AND(H22&lt;8.884,D22&gt;=2.05,H22&gt;=6.93,F22&gt;=2.5,D22&gt;=1.35,G22&gt;=0.154,H22&lt;16.674,F22&gt;=1.5),5.1,IF(AND(H22&lt;13.711,B22&gt;=2.9,D22&lt;2.05,H22&gt;=6.93,F22&gt;=2.5,D22&gt;=1.35,G22&gt;=0.154,H22&lt;16.674,F22&gt;=1.5),5,IF(AND(H22&gt;=13.711,B22&gt;=2.9,D22&lt;2.05,H22&gt;=6.93,F22&gt;=2.5,D22&gt;=1.35,G22&gt;=0.154,H22&lt;16.674,F22&gt;=1.5),5.8,IF(AND(B22&lt;3.15,H22&gt;=8.884,D22&gt;=2.05,H22&gt;=6.93,F22&gt;=2.5,D22&gt;=1.35,G22&gt;=0.154,H22&lt;16.674,F22&gt;=1.5),5.56,IF(AND(B22&gt;=3.15,H22&gt;=8.884,D22&gt;=2.05,H22&gt;=6.93,F22&gt;=2.5,D22&gt;=1.35,G22&gt;=0.154,H22&lt;16.674,F22&gt;=1.5),5.9,"shouldnthappen")))))))))))))))))))))))))))))))))</f>
        <v>1.5</v>
      </c>
      <c r="Z22" s="1" t="n">
        <f aca="false">IF(AND(F22&gt;=2,B22&gt;=3.35),5.6,IF(AND(A22&lt;6.65,H22&gt;=15.076,B22&lt;3.35),4.8,IF(AND(A22&gt;=6.65,H22&gt;=15.076,B22&lt;3.35),6.15,IF(AND(H22&lt;6.542,F22&lt;2,B22&gt;=3.35),1.767,IF(AND(G22&gt;=0.653,D22&lt;0.75,H22&lt;15.076,B22&lt;3.35),1.55,IF(AND(D22&lt;0.15,G22&lt;0.653,D22&lt;0.75,H22&lt;15.076,B22&lt;3.35),1.1,IF(AND(G22&lt;0.356,A22&lt;5.05,H22&gt;=6.542,F22&lt;2,B22&gt;=3.35),1.4,IF(AND(G22&gt;=0.356,A22&lt;5.05,H22&gt;=6.542,F22&lt;2,B22&gt;=3.35),1.3,IF(AND(G22&gt;=0.566,A22&gt;=5.05,H22&gt;=6.542,F22&lt;2,B22&gt;=3.35),1.6,IF(AND(B22&gt;=3.1,D22&gt;=0.15,G22&lt;0.653,D22&lt;0.75,H22&lt;15.076,B22&lt;3.35),1.367,IF(AND(B22&gt;=2.65,D22&lt;1.45,B22&lt;2.75,D22&gt;=0.75,H22&lt;15.076,B22&lt;3.35),3.96,IF(AND(G22&lt;0.352,D22&gt;=1.45,B22&lt;2.75,D22&gt;=0.75,H22&lt;15.076,B22&lt;3.35),4.5,IF(AND(D22&gt;=1.35,A22&lt;6.2,B22&gt;=2.75,D22&gt;=0.75,H22&lt;15.076,B22&lt;3.35),4.733,IF(AND(A22&lt;4.7,B22&lt;3.1,D22&gt;=0.15,G22&lt;0.653,D22&lt;0.75,H22&lt;15.076,B22&lt;3.35),1.36,IF(AND(A22&gt;=4.7,B22&lt;3.1,D22&gt;=0.15,G22&lt;0.653,D22&lt;0.75,H22&lt;15.076,B22&lt;3.35),1.6,IF(AND(A22&lt;5.2,B22&lt;2.65,D22&lt;1.45,B22&lt;2.75,D22&gt;=0.75,H22&lt;15.076,B22&lt;3.35),3.3,IF(AND(A22&lt;6.5,G22&gt;=0.352,D22&gt;=1.45,B22&lt;2.75,D22&gt;=0.75,H22&lt;15.076,B22&lt;3.35),5,IF(AND(A22&gt;=6.5,G22&gt;=0.352,D22&gt;=1.45,B22&lt;2.75,D22&gt;=0.75,H22&lt;15.076,B22&lt;3.35),5.8,IF(AND(H22&lt;8.486,D22&lt;1.35,A22&lt;6.2,B22&gt;=2.75,D22&gt;=0.75,H22&lt;15.076,B22&lt;3.35),3.975,IF(AND(G22&lt;0.187,F22&lt;2.5,A22&gt;=6.2,B22&gt;=2.75,D22&gt;=0.75,H22&lt;15.076,B22&lt;3.35),5,IF(AND(G22&gt;=0.187,F22&lt;2.5,A22&gt;=6.2,B22&gt;=2.75,D22&gt;=0.75,H22&lt;15.076,B22&lt;3.35),4.525,IF(AND(A22&gt;=7.25,F22&gt;=2.5,A22&gt;=6.2,B22&gt;=2.75,D22&gt;=0.75,H22&lt;15.076,B22&lt;3.35),6.5,IF(AND(G22&lt;0.185,B22&lt;3.6,G22&lt;0.566,A22&gt;=5.05,H22&gt;=6.542,F22&lt;2,B22&gt;=3.35),1.45,IF(AND(G22&gt;=0.185,B22&lt;3.6,G22&lt;0.566,A22&gt;=5.05,H22&gt;=6.542,F22&lt;2,B22&gt;=3.35),1.34,IF(AND(G22&lt;0.13,B22&gt;=3.6,G22&lt;0.566,A22&gt;=5.05,H22&gt;=6.542,F22&lt;2,B22&gt;=3.35),1.45,IF(AND(G22&gt;=0.13,B22&gt;=3.6,G22&lt;0.566,A22&gt;=5.05,H22&gt;=6.542,F22&lt;2,B22&gt;=3.35),1.5,IF(AND(D22&lt;1.05,A22&gt;=5.2,B22&lt;2.65,D22&lt;1.45,B22&lt;2.75,D22&gt;=0.75,H22&lt;15.076,B22&lt;3.35),3.5,IF(AND(D22&gt;=1.05,A22&gt;=5.2,B22&lt;2.65,D22&lt;1.45,B22&lt;2.75,D22&gt;=0.75,H22&lt;15.076,B22&lt;3.35),3.94,IF(AND(H22&lt;10.983,H22&gt;=8.486,D22&lt;1.35,A22&lt;6.2,B22&gt;=2.75,D22&gt;=0.75,H22&lt;15.076,B22&lt;3.35),4.38,IF(AND(H22&gt;=10.983,H22&gt;=8.486,D22&lt;1.35,A22&lt;6.2,B22&gt;=2.75,D22&gt;=0.75,H22&lt;15.076,B22&lt;3.35),4.1,IF(AND(B22&gt;=3.25,A22&lt;7.25,F22&gt;=2.5,A22&gt;=6.2,B22&gt;=2.75,D22&gt;=0.75,H22&lt;15.076,B22&lt;3.35),5.7,IF(AND(B22&lt;2.95,B22&lt;3.25,A22&lt;7.25,F22&gt;=2.5,A22&gt;=6.2,B22&gt;=2.75,D22&gt;=0.75,H22&lt;15.076,B22&lt;3.35),5.6,IF(AND(H22&gt;=13.711,B22&gt;=2.95,B22&lt;3.25,A22&lt;7.25,F22&gt;=2.5,A22&gt;=6.2,B22&gt;=2.75,D22&gt;=0.75,H22&lt;15.076,B22&lt;3.35),5.8,IF(AND(A22&gt;=6.8,H22&lt;13.711,B22&gt;=2.95,B22&lt;3.25,A22&lt;7.25,F22&gt;=2.5,A22&gt;=6.2,B22&gt;=2.75,D22&gt;=0.75,H22&lt;15.076,B22&lt;3.35),5.1,IF(AND(H22&lt;12.921,A22&lt;6.8,H22&lt;13.711,B22&gt;=2.95,B22&lt;3.25,A22&lt;7.25,F22&gt;=2.5,A22&gt;=6.2,B22&gt;=2.75,D22&gt;=0.75,H22&lt;15.076,B22&lt;3.35),5.34,IF(AND(H22&gt;=12.921,A22&lt;6.8,H22&lt;13.711,B22&gt;=2.95,B22&lt;3.25,A22&lt;7.25,F22&gt;=2.5,A22&gt;=6.2,B22&gt;=2.75,D22&gt;=0.75,H22&lt;15.076,B22&lt;3.35),5.133,"shouldnthappen"))))))))))))))))))))))))))))))))))))</f>
        <v>1.6</v>
      </c>
      <c r="AA22" s="1" t="n">
        <f aca="false">IF(AND(D22&gt;=0.45,A22&lt;5.05,D22&lt;0.8),1.6,IF(AND(D22&gt;=0.45,A22&gt;=5.05,D22&lt;0.8),1.7,IF(AND(H22&gt;=16.244,F22&gt;=2.5,D22&gt;=0.8),6.533,IF(AND(A22&lt;4.35,D22&lt;0.45,A22&lt;5.05,D22&lt;0.8),1.1,IF(AND(H22&gt;=14.877,D22&lt;0.45,A22&gt;=5.05,D22&lt;0.8),1.3,IF(AND(D22&gt;=1.4,A22&lt;5.65,F22&lt;2.5,D22&gt;=0.8),4.5,IF(AND(A22&gt;=7.25,H22&lt;16.244,F22&gt;=2.5,D22&gt;=0.8),6.5,IF(AND(A22&gt;=4.75,A22&gt;=4.35,D22&lt;0.45,A22&lt;5.05,D22&lt;0.8),1.35,IF(AND(A22&lt;5.3,D22&lt;1.4,A22&lt;5.65,F22&lt;2.5,D22&gt;=0.8),3.1,IF(AND(A22&gt;=6.8,A22&gt;=6.55,A22&gt;=5.65,F22&lt;2.5,D22&gt;=0.8),4.9,IF(AND(H22&lt;5.767,A22&lt;7.25,H22&lt;16.244,F22&gt;=2.5,D22&gt;=0.8),4.5,IF(AND(G22&gt;=0.522,A22&lt;4.75,A22&gt;=4.35,D22&lt;0.45,A22&lt;5.05,D22&lt;0.8),1.2,IF(AND(G22&gt;=0.948,D22&lt;0.35,H22&lt;14.877,D22&lt;0.45,A22&gt;=5.05,D22&lt;0.8),1.7,IF(AND(H22&lt;13.089,D22&gt;=0.35,H22&lt;14.877,D22&lt;0.45,A22&gt;=5.05,D22&lt;0.8),1.5,IF(AND(H22&gt;=13.089,D22&gt;=0.35,H22&lt;14.877,D22&lt;0.45,A22&gt;=5.05,D22&lt;0.8),1.3,IF(AND(B22&gt;=2.95,A22&gt;=5.3,D22&lt;1.4,A22&lt;5.65,F22&lt;2.5,D22&gt;=0.8),4.1,IF(AND(H22&lt;9.181,A22&lt;6.05,A22&lt;6.55,A22&gt;=5.65,F22&lt;2.5,D22&gt;=0.8),5.1,IF(AND(H22&gt;=9.181,A22&lt;6.05,A22&lt;6.55,A22&gt;=5.65,F22&lt;2.5,D22&gt;=0.8),4.3,IF(AND(G22&gt;=0.867,A22&gt;=6.05,A22&lt;6.55,A22&gt;=5.65,F22&lt;2.5,D22&gt;=0.8),4.9,IF(AND(B22&lt;3.05,A22&lt;6.8,A22&gt;=6.55,A22&gt;=5.65,F22&lt;2.5,D22&gt;=0.8),5,IF(AND(B22&gt;=3.05,A22&lt;6.8,A22&gt;=6.55,A22&gt;=5.65,F22&lt;2.5,D22&gt;=0.8),4.55,IF(AND(H22&gt;=14.144,G22&lt;0.522,A22&lt;4.75,A22&gt;=4.35,D22&lt;0.45,A22&lt;5.05,D22&lt;0.8),1.3,IF(AND(B22&lt;2.7,B22&lt;2.95,A22&gt;=5.3,D22&lt;1.4,A22&lt;5.65,F22&lt;2.5,D22&gt;=0.8),3.78,IF(AND(B22&gt;=2.7,B22&lt;2.95,A22&gt;=5.3,D22&lt;1.4,A22&lt;5.65,F22&lt;2.5,D22&gt;=0.8),3.6,IF(AND(G22&lt;0.638,G22&lt;0.867,A22&gt;=6.05,A22&lt;6.55,A22&gt;=5.65,F22&lt;2.5,D22&gt;=0.8),4.433,IF(AND(G22&gt;=0.638,G22&lt;0.867,A22&gt;=6.05,A22&lt;6.55,A22&gt;=5.65,F22&lt;2.5,D22&gt;=0.8),4,IF(AND(A22&lt;6.35,H22&lt;11.146,H22&gt;=5.767,A22&lt;7.25,H22&lt;16.244,F22&gt;=2.5,D22&gt;=0.8),5.1,IF(AND(A22&lt;4.5,H22&lt;14.144,G22&lt;0.522,A22&lt;4.75,A22&gt;=4.35,D22&lt;0.45,A22&lt;5.05,D22&lt;0.8),1.35,IF(AND(A22&gt;=4.5,H22&lt;14.144,G22&lt;0.522,A22&lt;4.75,A22&gt;=4.35,D22&lt;0.45,A22&lt;5.05,D22&lt;0.8),1.4,IF(AND(A22&lt;5.15,B22&lt;3.75,G22&lt;0.948,D22&lt;0.35,H22&lt;14.877,D22&lt;0.45,A22&gt;=5.05,D22&lt;0.8),1.4,IF(AND(A22&gt;=5.15,B22&lt;3.75,G22&lt;0.948,D22&lt;0.35,H22&lt;14.877,D22&lt;0.45,A22&gt;=5.05,D22&lt;0.8),1.5,IF(AND(G22&lt;0.112,B22&gt;=3.75,G22&lt;0.948,D22&lt;0.35,H22&lt;14.877,D22&lt;0.45,A22&gt;=5.05,D22&lt;0.8),1.5,IF(AND(G22&gt;=0.112,B22&gt;=3.75,G22&lt;0.948,D22&lt;0.35,H22&lt;14.877,D22&lt;0.45,A22&gt;=5.05,D22&lt;0.8),1.6,IF(AND(G22&lt;0.075,A22&gt;=6.35,H22&lt;11.146,H22&gt;=5.767,A22&lt;7.25,H22&lt;16.244,F22&gt;=2.5,D22&gt;=0.8),5.5,IF(AND(G22&gt;=0.075,A22&gt;=6.35,H22&lt;11.146,H22&gt;=5.767,A22&lt;7.25,H22&lt;16.244,F22&gt;=2.5,D22&gt;=0.8),5.24,IF(AND(B22&lt;2.95,D22&lt;1.9,H22&gt;=11.146,H22&gt;=5.767,A22&lt;7.25,H22&lt;16.244,F22&gt;=2.5,D22&gt;=0.8),5.65,IF(AND(B22&gt;=2.95,D22&lt;1.9,H22&gt;=11.146,H22&gt;=5.767,A22&lt;7.25,H22&lt;16.244,F22&gt;=2.5,D22&gt;=0.8),5.8,IF(AND(H22&lt;13.42,D22&gt;=1.9,H22&gt;=11.146,H22&gt;=5.767,A22&lt;7.25,H22&lt;16.244,F22&gt;=2.5,D22&gt;=0.8),5.6,IF(AND(H22&gt;=13.42,D22&gt;=1.9,H22&gt;=11.146,H22&gt;=5.767,A22&lt;7.25,H22&lt;16.244,F22&gt;=2.5,D22&gt;=0.8),5.34,"shouldnthappen")))))))))))))))))))))))))))))))))))))))</f>
        <v>1.6</v>
      </c>
      <c r="AB22" s="1" t="n">
        <f aca="false">IF(AND(D22&gt;=0.35,F22&lt;1.5),1.5,IF(AND(F22&lt;2.5,D22&gt;=1.55,F22&gt;=1.5),4.85,IF(AND(H22&lt;8.308,D22&lt;0.15,D22&lt;0.35,F22&lt;1.5),1.5,IF(AND(H22&gt;=8.308,D22&lt;0.15,D22&lt;0.35,F22&lt;1.5),1.4,IF(AND(H22&lt;5.523,D22&gt;=0.15,D22&lt;0.35,F22&lt;1.5),1,IF(AND(G22&lt;0.572,H22&lt;10.688,D22&lt;1.55,F22&gt;=1.5),3.75,IF(AND(B22&gt;=3.5,F22&gt;=2.5,D22&gt;=1.55,F22&gt;=1.5),6.3,IF(AND(A22&gt;=5.65,G22&gt;=0.572,H22&lt;10.688,D22&lt;1.55,F22&gt;=1.5),4.45,IF(AND(B22&gt;=2.85,A22&lt;6.15,H22&gt;=10.688,D22&lt;1.55,F22&gt;=1.5),4.35,IF(AND(H22&gt;=16.284,B22&lt;3.5,F22&gt;=2.5,D22&gt;=1.55,F22&gt;=1.5),6.6,IF(AND(G22&gt;=0.241,G22&lt;0.338,H22&gt;=5.523,D22&gt;=0.15,D22&lt;0.35,F22&lt;1.5),1.25,IF(AND(A22&lt;5.05,G22&gt;=0.338,H22&gt;=5.523,D22&gt;=0.15,D22&lt;0.35,F22&lt;1.5),1.35,IF(AND(B22&lt;2.7,A22&lt;5.65,G22&gt;=0.572,H22&lt;10.688,D22&lt;1.55,F22&gt;=1.5),4,IF(AND(B22&gt;=2.7,A22&lt;5.65,G22&gt;=0.572,H22&lt;10.688,D22&lt;1.55,F22&gt;=1.5),3.6,IF(AND(B22&lt;2.45,B22&lt;2.85,A22&lt;6.15,H22&gt;=10.688,D22&lt;1.55,F22&gt;=1.5),3.7,IF(AND(A22&lt;6.25,B22&lt;2.85,A22&gt;=6.15,H22&gt;=10.688,D22&lt;1.55,F22&gt;=1.5),4.5,IF(AND(A22&gt;=6.25,B22&lt;2.85,A22&gt;=6.15,H22&gt;=10.688,D22&lt;1.55,F22&gt;=1.5),4.86,IF(AND(D22&gt;=1.45,B22&gt;=2.85,A22&gt;=6.15,H22&gt;=10.688,D22&lt;1.55,F22&gt;=1.5),4.8,IF(AND(H22&lt;8.202,H22&lt;16.284,B22&lt;3.5,F22&gt;=2.5,D22&gt;=1.55,F22&gt;=1.5),5.7,IF(AND(A22&gt;=5.1,G22&lt;0.241,G22&lt;0.338,H22&gt;=5.523,D22&gt;=0.15,D22&lt;0.35,F22&lt;1.5),1.5,IF(AND(B22&gt;=3.75,A22&gt;=5.05,G22&gt;=0.338,H22&gt;=5.523,D22&gt;=0.15,D22&lt;0.35,F22&lt;1.5),1.6,IF(AND(A22&lt;5.7,B22&gt;=2.45,B22&lt;2.85,A22&lt;6.15,H22&gt;=10.688,D22&lt;1.55,F22&gt;=1.5),3.9,IF(AND(A22&gt;=5.7,B22&gt;=2.45,B22&lt;2.85,A22&lt;6.15,H22&gt;=10.688,D22&lt;1.55,F22&gt;=1.5),4.02,IF(AND(H22&lt;13.654,D22&lt;1.45,B22&gt;=2.85,A22&gt;=6.15,H22&gt;=10.688,D22&lt;1.55,F22&gt;=1.5),4.333,IF(AND(H22&gt;=13.654,D22&lt;1.45,B22&gt;=2.85,A22&gt;=6.15,H22&gt;=10.688,D22&lt;1.55,F22&gt;=1.5),4.54,IF(AND(A22&lt;6.15,H22&gt;=8.202,H22&lt;16.284,B22&lt;3.5,F22&gt;=2.5,D22&gt;=1.55,F22&gt;=1.5),5,IF(AND(H22&lt;13.924,A22&lt;5.1,G22&lt;0.241,G22&lt;0.338,H22&gt;=5.523,D22&gt;=0.15,D22&lt;0.35,F22&lt;1.5),1.4,IF(AND(H22&gt;=13.924,A22&lt;5.1,G22&lt;0.241,G22&lt;0.338,H22&gt;=5.523,D22&gt;=0.15,D22&lt;0.35,F22&lt;1.5),1.5,IF(AND(D22&lt;0.25,B22&lt;3.75,A22&gt;=5.05,G22&gt;=0.338,H22&gt;=5.523,D22&gt;=0.15,D22&lt;0.35,F22&lt;1.5),1.5,IF(AND(D22&gt;=0.25,B22&lt;3.75,A22&gt;=5.05,G22&gt;=0.338,H22&gt;=5.523,D22&gt;=0.15,D22&lt;0.35,F22&lt;1.5),1.4,IF(AND(H22&lt;8.884,B22&gt;=3.05,A22&gt;=6.15,H22&gt;=8.202,H22&lt;16.284,B22&lt;3.5,F22&gt;=2.5,D22&gt;=1.55,F22&gt;=1.5),5.1,IF(AND(A22&lt;6.45,G22&lt;0.368,B22&lt;3.05,A22&gt;=6.15,H22&gt;=8.202,H22&lt;16.284,B22&lt;3.5,F22&gt;=2.5,D22&gt;=1.55,F22&gt;=1.5),5.525,IF(AND(A22&gt;=6.45,G22&lt;0.368,B22&lt;3.05,A22&gt;=6.15,H22&gt;=8.202,H22&lt;16.284,B22&lt;3.5,F22&gt;=2.5,D22&gt;=1.55,F22&gt;=1.5),5.35,IF(AND(D22&lt;2.25,G22&gt;=0.368,B22&lt;3.05,A22&gt;=6.15,H22&gt;=8.202,H22&lt;16.284,B22&lt;3.5,F22&gt;=2.5,D22&gt;=1.55,F22&gt;=1.5),5.8,IF(AND(D22&gt;=2.25,G22&gt;=0.368,B22&lt;3.05,A22&gt;=6.15,H22&gt;=8.202,H22&lt;16.284,B22&lt;3.5,F22&gt;=2.5,D22&gt;=1.55,F22&gt;=1.5),5.2,IF(AND(H22&lt;10.257,H22&gt;=8.884,B22&gt;=3.05,A22&gt;=6.15,H22&gt;=8.202,H22&lt;16.284,B22&lt;3.5,F22&gt;=2.5,D22&gt;=1.55,F22&gt;=1.5),5.9,IF(AND(H22&gt;=10.257,H22&gt;=8.884,B22&gt;=3.05,A22&gt;=6.15,H22&gt;=8.202,H22&lt;16.284,B22&lt;3.5,F22&gt;=2.5,D22&gt;=1.55,F22&gt;=1.5),5.48,"shouldnthappen")))))))))))))))))))))))))))))))))))))</f>
        <v>1.6</v>
      </c>
      <c r="AC22" s="1" t="n">
        <f aca="false">IF(AND(H22&lt;5.748,A22&lt;5.05,D22&lt;0.8),1,IF(AND(B22&lt;3.35,A22&gt;=5.05,D22&lt;0.8),1.7,IF(AND(A22&lt;5.85,G22&lt;0.154,D22&gt;=0.8),4.5,IF(AND(D22&gt;=0.45,H22&gt;=5.748,A22&lt;5.05,D22&lt;0.8),1.6,IF(AND(G22&gt;=0.934,B22&gt;=3.35,A22&gt;=5.05,D22&lt;0.8),1.7,IF(AND(D22&lt;2.1,A22&gt;=5.85,G22&lt;0.154,D22&gt;=0.8),6.15,IF(AND(D22&gt;=2.1,A22&gt;=5.85,G22&lt;0.154,D22&gt;=0.8),5.5,IF(AND(A22&lt;6.1,D22&gt;=1.55,G22&gt;=0.154,D22&gt;=0.8),5,IF(AND(H22&gt;=14.379,G22&lt;0.934,B22&gt;=3.35,A22&gt;=5.05,D22&lt;0.8),1.58,IF(AND(G22&lt;0.379,A22&gt;=6.1,D22&gt;=1.55,G22&gt;=0.154,D22&gt;=0.8),5.42,IF(AND(H22&lt;13.924,G22&lt;0.227,D22&lt;0.45,H22&gt;=5.748,A22&lt;5.05,D22&lt;0.8),1.4,IF(AND(H22&gt;=13.924,G22&lt;0.227,D22&lt;0.45,H22&gt;=5.748,A22&lt;5.05,D22&lt;0.8),1.5,IF(AND(B22&lt;3.1,G22&gt;=0.227,D22&lt;0.45,H22&gt;=5.748,A22&lt;5.05,D22&lt;0.8),1.1,IF(AND(G22&lt;0.13,H22&lt;14.379,G22&lt;0.934,B22&gt;=3.35,A22&gt;=5.05,D22&lt;0.8),1.4,IF(AND(D22&lt;1.05,A22&lt;5.65,D22&lt;1.35,D22&lt;1.55,G22&gt;=0.154,D22&gt;=0.8),3.7,IF(AND(D22&lt;1.25,A22&gt;=5.65,D22&lt;1.35,D22&lt;1.55,G22&gt;=0.154,D22&gt;=0.8),4.06,IF(AND(D22&gt;=1.25,A22&gt;=5.65,D22&lt;1.35,D22&lt;1.55,G22&gt;=0.154,D22&gt;=0.8),4.425,IF(AND(H22&lt;13.654,D22&lt;1.45,D22&gt;=1.35,D22&lt;1.55,G22&gt;=0.154,D22&gt;=0.8),4.275,IF(AND(G22&lt;0.259,D22&gt;=1.45,D22&gt;=1.35,D22&lt;1.55,G22&gt;=0.154,D22&gt;=0.8),5.1,IF(AND(B22&lt;2.95,G22&gt;=0.379,A22&gt;=6.1,D22&gt;=1.55,G22&gt;=0.154,D22&gt;=0.8),6.3,IF(AND(B22&lt;3.25,B22&gt;=3.1,G22&gt;=0.227,D22&lt;0.45,H22&gt;=5.748,A22&lt;5.05,D22&lt;0.8),1.3,IF(AND(B22&gt;=3.25,B22&gt;=3.1,G22&gt;=0.227,D22&lt;0.45,H22&gt;=5.748,A22&lt;5.05,D22&lt;0.8),1.4,IF(AND(H22&gt;=13.372,G22&gt;=0.13,H22&lt;14.379,G22&lt;0.934,B22&gt;=3.35,A22&gt;=5.05,D22&lt;0.8),1.4,IF(AND(H22&lt;6.69,D22&gt;=1.05,A22&lt;5.65,D22&lt;1.35,D22&lt;1.55,G22&gt;=0.154,D22&gt;=0.8),4.033,IF(AND(H22&gt;=6.69,D22&gt;=1.05,A22&lt;5.65,D22&lt;1.35,D22&lt;1.55,G22&gt;=0.154,D22&gt;=0.8),3.88,IF(AND(B22&lt;2.85,H22&gt;=13.654,D22&lt;1.45,D22&gt;=1.35,D22&lt;1.55,G22&gt;=0.154,D22&gt;=0.8),4.8,IF(AND(B22&gt;=2.85,H22&gt;=13.654,D22&lt;1.45,D22&gt;=1.35,D22&lt;1.55,G22&gt;=0.154,D22&gt;=0.8),4.7,IF(AND(H22&lt;11.681,G22&gt;=0.259,D22&gt;=1.45,D22&gt;=1.35,D22&lt;1.55,G22&gt;=0.154,D22&gt;=0.8),4.85,IF(AND(H22&gt;=11.681,G22&gt;=0.259,D22&gt;=1.45,D22&gt;=1.35,D22&lt;1.55,G22&gt;=0.154,D22&gt;=0.8),4.633,IF(AND(A22&lt;6.25,B22&gt;=2.95,G22&gt;=0.379,A22&gt;=6.1,D22&gt;=1.55,G22&gt;=0.154,D22&gt;=0.8),5.4,IF(AND(D22&lt;0.3,H22&lt;13.372,G22&gt;=0.13,H22&lt;14.379,G22&lt;0.934,B22&gt;=3.35,A22&gt;=5.05,D22&lt;0.8),1.475,IF(AND(D22&gt;=0.3,H22&lt;13.372,G22&gt;=0.13,H22&lt;14.379,G22&lt;0.934,B22&gt;=3.35,A22&gt;=5.05,D22&lt;0.8),1.5,IF(AND(B22&lt;3.15,A22&gt;=6.25,B22&gt;=2.95,G22&gt;=0.379,A22&gt;=6.1,D22&gt;=1.55,G22&gt;=0.154,D22&gt;=0.8),5.7,IF(AND(B22&gt;=3.15,A22&gt;=6.25,B22&gt;=2.95,G22&gt;=0.379,A22&gt;=6.1,D22&gt;=1.55,G22&gt;=0.154,D22&gt;=0.8),5.933,"shouldnthappen"))))))))))))))))))))))))))))))))))</f>
        <v>1.4</v>
      </c>
      <c r="AD22" s="1" t="n">
        <f aca="false">IF(AND(H22&lt;6.621,A22&lt;4.95,D22&lt;0.8),1,IF(AND(H22&lt;14.144,H22&gt;=6.621,A22&lt;4.95,D22&lt;0.8),1.4,IF(AND(H22&gt;=14.144,H22&gt;=6.621,A22&lt;4.95,D22&lt;0.8),1.3,IF(AND(G22&lt;0.13,B22&gt;=3.85,A22&gt;=4.95,D22&lt;0.8),1.3,IF(AND(G22&gt;=0.13,B22&gt;=3.85,A22&gt;=4.95,D22&lt;0.8),1.425,IF(AND(A22&gt;=6.05,B22&lt;2.75,D22&lt;1.55,D22&gt;=0.8),4.9,IF(AND(A22&gt;=7.3,G22&lt;0.119,D22&gt;=1.55,D22&gt;=0.8),6.7,IF(AND(H22&lt;6.555,D22&lt;0.25,B22&lt;3.85,A22&gt;=4.95,D22&lt;0.8),1.7,IF(AND(B22&lt;3.4,D22&gt;=0.25,B22&lt;3.85,A22&gt;=4.95,D22&lt;0.8),1.7,IF(AND(B22&gt;=3.4,D22&gt;=0.25,B22&lt;3.85,A22&gt;=4.95,D22&lt;0.8),1.6,IF(AND(A22&lt;5.05,A22&lt;6.05,B22&lt;2.75,D22&lt;1.55,D22&gt;=0.8),3.3,IF(AND(B22&lt;2.85,D22&lt;1.35,B22&gt;=2.75,D22&lt;1.55,D22&gt;=0.8),4.5,IF(AND(H22&lt;12.206,D22&gt;=1.35,B22&gt;=2.75,D22&lt;1.55,D22&gt;=0.8),4.7,IF(AND(H22&gt;=12.206,D22&gt;=1.35,B22&gt;=2.75,D22&lt;1.55,D22&gt;=0.8),4.52,IF(AND(G22&lt;0.024,A22&lt;7.3,G22&lt;0.119,D22&gt;=1.55,D22&gt;=0.8),5.7,IF(AND(G22&gt;=0.024,A22&lt;7.3,G22&lt;0.119,D22&gt;=1.55,D22&gt;=0.8),5.6,IF(AND(F22&lt;2.5,G22&lt;0.417,G22&gt;=0.119,D22&gt;=1.55,D22&gt;=0.8),5.05,IF(AND(B22&lt;3.15,H22&gt;=6.555,D22&lt;0.25,B22&lt;3.85,A22&gt;=4.95,D22&lt;0.8),1.6,IF(AND(G22&lt;0.356,A22&gt;=5.05,A22&lt;6.05,B22&lt;2.75,D22&lt;1.55,D22&gt;=0.8),4.12,IF(AND(A22&lt;5.65,B22&gt;=2.85,D22&lt;1.35,B22&gt;=2.75,D22&lt;1.55,D22&gt;=0.8),3.6,IF(AND(B22&lt;3.15,F22&gt;=2.5,G22&lt;0.417,G22&gt;=0.119,D22&gt;=1.55,D22&gt;=0.8),5.18,IF(AND(B22&gt;=3.15,F22&gt;=2.5,G22&lt;0.417,G22&gt;=0.119,D22&gt;=1.55,D22&gt;=0.8),5.3,IF(AND(D22&lt;1.7,A22&lt;6.95,G22&gt;=0.417,G22&gt;=0.119,D22&gt;=1.55,D22&gt;=0.8),4.7,IF(AND(A22&lt;7.25,A22&gt;=6.95,G22&gt;=0.417,G22&gt;=0.119,D22&gt;=1.55,D22&gt;=0.8),5.8,IF(AND(A22&gt;=7.25,A22&gt;=6.95,G22&gt;=0.417,G22&gt;=0.119,D22&gt;=1.55,D22&gt;=0.8),6.333,IF(AND(H22&lt;8.594,B22&gt;=3.15,H22&gt;=6.555,D22&lt;0.25,B22&lt;3.85,A22&gt;=4.95,D22&lt;0.8),1.4,IF(AND(H22&gt;=8.594,B22&gt;=3.15,H22&gt;=6.555,D22&lt;0.25,B22&lt;3.85,A22&gt;=4.95,D22&lt;0.8),1.5,IF(AND(H22&gt;=11.218,G22&gt;=0.356,A22&gt;=5.05,A22&lt;6.05,B22&lt;2.75,D22&lt;1.55,D22&gt;=0.8),3.925,IF(AND(A22&gt;=6.5,A22&gt;=5.65,B22&gt;=2.85,D22&lt;1.35,B22&gt;=2.75,D22&lt;1.55,D22&gt;=0.8),4.6,IF(AND(H22&lt;8.602,H22&lt;11.218,G22&gt;=0.356,A22&gt;=5.05,A22&lt;6.05,B22&lt;2.75,D22&lt;1.55,D22&gt;=0.8),3.95,IF(AND(H22&gt;=8.602,H22&lt;11.218,G22&gt;=0.356,A22&gt;=5.05,A22&lt;6.05,B22&lt;2.75,D22&lt;1.55,D22&gt;=0.8),3.75,IF(AND(H22&lt;10.129,A22&lt;6.5,A22&gt;=5.65,B22&gt;=2.85,D22&lt;1.35,B22&gt;=2.75,D22&lt;1.55,D22&gt;=0.8),4.2,IF(AND(H22&gt;=10.129,A22&lt;6.5,A22&gt;=5.65,B22&gt;=2.85,D22&lt;1.35,B22&gt;=2.75,D22&lt;1.55,D22&gt;=0.8),4.267,IF(AND(D22&lt;2.2,B22&lt;3.05,D22&gt;=1.7,A22&lt;6.95,G22&gt;=0.417,G22&gt;=0.119,D22&gt;=1.55,D22&gt;=0.8),5.3,IF(AND(D22&gt;=2.2,B22&lt;3.05,D22&gt;=1.7,A22&lt;6.95,G22&gt;=0.417,G22&gt;=0.119,D22&gt;=1.55,D22&gt;=0.8),5.133,IF(AND(D22&lt;2.45,B22&gt;=3.05,D22&gt;=1.7,A22&lt;6.95,G22&gt;=0.417,G22&gt;=0.119,D22&gt;=1.55,D22&gt;=0.8),5.6,IF(AND(D22&gt;=2.45,B22&gt;=3.05,D22&gt;=1.7,A22&lt;6.95,G22&gt;=0.417,G22&gt;=0.119,D22&gt;=1.55,D22&gt;=0.8),6,"shouldnthappen")))))))))))))))))))))))))))))))))))))</f>
        <v>1.6</v>
      </c>
      <c r="AE22" s="1" t="n">
        <f aca="false">IF(AND(G22&lt;0.123,D22&gt;=0.25,D22&lt;0.75),1.3,IF(AND(H22&gt;=16.774,D22&gt;=1.75,D22&gt;=0.75),6.4,IF(AND(B22&lt;3.4,A22&lt;4.8,D22&lt;0.25,D22&lt;0.75),1.22,IF(AND(B22&gt;=3.4,A22&lt;4.8,D22&lt;0.25,D22&lt;0.75),1,IF(AND(A22&gt;=5.45,A22&gt;=4.8,D22&lt;0.25,D22&lt;0.75),1.367,IF(AND(H22&gt;=10.688,D22&lt;1.35,D22&lt;1.75,D22&gt;=0.75),4.2,IF(AND(A22&lt;5.3,D22&gt;=1.35,D22&lt;1.75,D22&gt;=0.75),4.05,IF(AND(G22&gt;=0.857,H22&lt;16.774,D22&gt;=1.75,D22&gt;=0.75),5.02,IF(AND(H22&lt;6.089,A22&lt;5.45,A22&gt;=4.8,D22&lt;0.25,D22&lt;0.75),1.7,IF(AND(G22&lt;0.184,D22&lt;0.35,G22&gt;=0.123,D22&gt;=0.25,D22&lt;0.75),1.7,IF(AND(G22&gt;=0.184,D22&lt;0.35,G22&gt;=0.123,D22&gt;=0.25,D22&lt;0.75),1.48,IF(AND(A22&lt;5.25,D22&gt;=0.35,G22&gt;=0.123,D22&gt;=0.25,D22&lt;0.75),1.75,IF(AND(A22&gt;=5.25,D22&gt;=0.35,G22&gt;=0.123,D22&gt;=0.25,D22&lt;0.75),1.5,IF(AND(A22&lt;5.3,H22&lt;10.688,D22&lt;1.35,D22&lt;1.75,D22&gt;=0.75),3.15,IF(AND(H22&lt;9.474,A22&gt;=5.3,D22&gt;=1.35,D22&lt;1.75,D22&gt;=0.75),4.95,IF(AND(G22&gt;=0.779,G22&lt;0.857,H22&lt;16.774,D22&gt;=1.75,D22&gt;=0.75),6,IF(AND(G22&lt;0.05,H22&gt;=6.089,A22&lt;5.45,A22&gt;=4.8,D22&lt;0.25,D22&lt;0.75),1.4,IF(AND(H22&lt;6.69,A22&gt;=5.3,H22&lt;10.688,D22&lt;1.35,D22&lt;1.75,D22&gt;=0.75),4.033,IF(AND(H22&gt;=6.69,A22&gt;=5.3,H22&lt;10.688,D22&lt;1.35,D22&lt;1.75,D22&gt;=0.75),3.733,IF(AND(B22&lt;2.5,H22&gt;=9.474,A22&gt;=5.3,D22&gt;=1.35,D22&lt;1.75,D22&gt;=0.75),4.5,IF(AND(D22&gt;=2.45,G22&lt;0.779,G22&lt;0.857,H22&lt;16.774,D22&gt;=1.75,D22&gt;=0.75),6,IF(AND(B22&gt;=3.75,G22&gt;=0.05,H22&gt;=6.089,A22&lt;5.45,A22&gt;=4.8,D22&lt;0.25,D22&lt;0.75),1.6,IF(AND(H22&lt;13.695,B22&gt;=2.5,H22&gt;=9.474,A22&gt;=5.3,D22&gt;=1.35,D22&lt;1.75,D22&gt;=0.75),4.567,IF(AND(G22&gt;=0.654,D22&lt;2.45,G22&lt;0.779,G22&lt;0.857,H22&lt;16.774,D22&gt;=1.75,D22&gt;=0.75),4.9,IF(AND(G22&gt;=0.73,B22&lt;3.75,G22&gt;=0.05,H22&gt;=6.089,A22&lt;5.45,A22&gt;=4.8,D22&lt;0.25,D22&lt;0.75),1.4,IF(AND(A22&lt;6.65,H22&gt;=13.695,B22&gt;=2.5,H22&gt;=9.474,A22&gt;=5.3,D22&gt;=1.35,D22&lt;1.75,D22&gt;=0.75),4.4,IF(AND(A22&gt;=6.65,H22&gt;=13.695,B22&gt;=2.5,H22&gt;=9.474,A22&gt;=5.3,D22&gt;=1.35,D22&lt;1.75,D22&gt;=0.75),4.84,IF(AND(B22&lt;2.75,G22&lt;0.654,D22&lt;2.45,G22&lt;0.779,G22&lt;0.857,H22&lt;16.774,D22&gt;=1.75,D22&gt;=0.75),5.2,IF(AND(H22&lt;9.524,G22&lt;0.73,B22&lt;3.75,G22&gt;=0.05,H22&gt;=6.089,A22&lt;5.45,A22&gt;=4.8,D22&lt;0.25,D22&lt;0.75),1.5,IF(AND(H22&gt;=9.524,G22&lt;0.73,B22&lt;3.75,G22&gt;=0.05,H22&gt;=6.089,A22&lt;5.45,A22&gt;=4.8,D22&lt;0.25,D22&lt;0.75),1.4,IF(AND(H22&gt;=13.644,B22&gt;=2.75,G22&lt;0.654,D22&lt;2.45,G22&lt;0.779,G22&lt;0.857,H22&lt;16.774,D22&gt;=1.75,D22&gt;=0.75),6.033,IF(AND(A22&gt;=6.85,H22&lt;13.644,B22&gt;=2.75,G22&lt;0.654,D22&lt;2.45,G22&lt;0.779,G22&lt;0.857,H22&lt;16.774,D22&gt;=1.75,D22&gt;=0.75),5.1,IF(AND(A22&gt;=6.75,A22&lt;6.85,H22&lt;13.644,B22&gt;=2.75,G22&lt;0.654,D22&lt;2.45,G22&lt;0.779,G22&lt;0.857,H22&lt;16.774,D22&gt;=1.75,D22&gt;=0.75),5.9,IF(AND(D22&gt;=2.35,A22&lt;6.75,A22&lt;6.85,H22&lt;13.644,B22&gt;=2.75,G22&lt;0.654,D22&lt;2.45,G22&lt;0.779,G22&lt;0.857,H22&lt;16.774,D22&gt;=1.75,D22&gt;=0.75),5.6,IF(AND(H22&lt;11.146,D22&lt;2.35,A22&lt;6.75,A22&lt;6.85,H22&lt;13.644,B22&gt;=2.75,G22&lt;0.654,D22&lt;2.45,G22&lt;0.779,G22&lt;0.857,H22&lt;16.774,D22&gt;=1.75,D22&gt;=0.75),5.4,IF(AND(H22&gt;=11.146,D22&lt;2.35,A22&lt;6.75,A22&lt;6.85,H22&lt;13.644,B22&gt;=2.75,G22&lt;0.654,D22&lt;2.45,G22&lt;0.779,G22&lt;0.857,H22&lt;16.774,D22&gt;=1.75,D22&gt;=0.75),5.6,"shouldnthappen"))))))))))))))))))))))))))))))))))))</f>
        <v>1.48</v>
      </c>
      <c r="AF22" s="1" t="n">
        <f aca="false">IF(AND(A22&lt;4.5,D22&lt;0.8),1.233,IF(AND(B22&lt;3.05,A22&gt;=4.5,D22&lt;0.8),1.4,IF(AND(D22&gt;=0.45,B22&gt;=3.05,A22&gt;=4.5,D22&lt;0.8),1.667,IF(AND(D22&lt;1.05,D22&lt;1.35,A22&lt;6.25,D22&gt;=0.8),3.633,IF(AND(H22&lt;13.935,A22&gt;=7.05,A22&gt;=6.25,D22&gt;=0.8),6,IF(AND(G22&gt;=0.948,D22&lt;0.45,B22&gt;=3.05,A22&gt;=4.5,D22&lt;0.8),1.7,IF(AND(G22&lt;0.652,D22&gt;=1.05,D22&lt;1.35,A22&lt;6.25,D22&gt;=0.8),4.16,IF(AND(D22&gt;=2.15,D22&gt;=1.75,D22&gt;=1.35,A22&lt;6.25,D22&gt;=0.8),5.4,IF(AND(G22&gt;=0.912,F22&lt;2.5,A22&lt;7.05,A22&gt;=6.25,D22&gt;=0.8),4.4,IF(AND(B22&gt;=3.25,F22&gt;=2.5,A22&lt;7.05,A22&gt;=6.25,D22&gt;=0.8),5.85,IF(AND(H22&lt;17.32,H22&gt;=13.935,A22&gt;=7.05,A22&gt;=6.25,D22&gt;=0.8),6.65,IF(AND(H22&gt;=17.32,H22&gt;=13.935,A22&gt;=7.05,A22&gt;=6.25,D22&gt;=0.8),6.4,IF(AND(H22&gt;=13.547,G22&lt;0.948,D22&lt;0.45,B22&gt;=3.05,A22&gt;=4.5,D22&lt;0.8),1.38,IF(AND(B22&gt;=2.75,G22&gt;=0.652,D22&gt;=1.05,D22&lt;1.35,A22&lt;6.25,D22&gt;=0.8),3.6,IF(AND(H22&lt;9.417,G22&lt;0.404,D22&lt;1.75,D22&gt;=1.35,A22&lt;6.25,D22&gt;=0.8),4.2,IF(AND(H22&gt;=9.417,G22&lt;0.404,D22&lt;1.75,D22&gt;=1.35,A22&lt;6.25,D22&gt;=0.8),4.5,IF(AND(G22&lt;0.464,G22&gt;=0.404,D22&lt;1.75,D22&gt;=1.35,A22&lt;6.25,D22&gt;=0.8),4.5,IF(AND(G22&gt;=0.464,G22&gt;=0.404,D22&lt;1.75,D22&gt;=1.35,A22&lt;6.25,D22&gt;=0.8),4.625,IF(AND(D22&lt;1.85,D22&lt;2.15,D22&gt;=1.75,D22&gt;=1.35,A22&lt;6.25,D22&gt;=0.8),4.9,IF(AND(D22&gt;=1.85,D22&lt;2.15,D22&gt;=1.75,D22&gt;=1.35,A22&lt;6.25,D22&gt;=0.8),5.05,IF(AND(G22&lt;0.332,G22&lt;0.912,F22&lt;2.5,A22&lt;7.05,A22&gt;=6.25,D22&gt;=0.8),4.467,IF(AND(G22&gt;=0.332,G22&lt;0.912,F22&lt;2.5,A22&lt;7.05,A22&gt;=6.25,D22&gt;=0.8),4.767,IF(AND(D22&lt;0.15,H22&lt;13.547,G22&lt;0.948,D22&lt;0.45,B22&gt;=3.05,A22&gt;=4.5,D22&lt;0.8),1.5,IF(AND(D22&lt;1.15,B22&lt;2.75,G22&gt;=0.652,D22&gt;=1.05,D22&lt;1.35,A22&lt;6.25,D22&gt;=0.8),3.9,IF(AND(D22&gt;=1.15,B22&lt;2.75,G22&gt;=0.652,D22&gt;=1.05,D22&lt;1.35,A22&lt;6.25,D22&gt;=0.8),4,IF(AND(D22&gt;=2.25,B22&lt;3.15,B22&lt;3.25,F22&gt;=2.5,A22&lt;7.05,A22&gt;=6.25,D22&gt;=0.8),5.14,IF(AND(G22&lt;0.621,B22&gt;=3.15,B22&lt;3.25,F22&gt;=2.5,A22&lt;7.05,A22&gt;=6.25,D22&gt;=0.8),5.75,IF(AND(G22&gt;=0.621,B22&gt;=3.15,B22&lt;3.25,F22&gt;=2.5,A22&lt;7.05,A22&gt;=6.25,D22&gt;=0.8),5.1,IF(AND(G22&gt;=0.862,D22&gt;=0.15,H22&lt;13.547,G22&lt;0.948,D22&lt;0.45,B22&gt;=3.05,A22&gt;=4.5,D22&lt;0.8),1.5,IF(AND(A22&lt;6.35,D22&lt;2.25,B22&lt;3.15,B22&lt;3.25,F22&gt;=2.5,A22&lt;7.05,A22&gt;=6.25,D22&gt;=0.8),5.267,IF(AND(A22&gt;=6.35,D22&lt;2.25,B22&lt;3.15,B22&lt;3.25,F22&gt;=2.5,A22&lt;7.05,A22&gt;=6.25,D22&gt;=0.8),5.42,IF(AND(A22&lt;5.1,G22&lt;0.862,D22&gt;=0.15,H22&lt;13.547,G22&lt;0.948,D22&lt;0.45,B22&gt;=3.05,A22&gt;=4.5,D22&lt;0.8),1.35,IF(AND(B22&lt;3.95,A22&gt;=5.1,G22&lt;0.862,D22&gt;=0.15,H22&lt;13.547,G22&lt;0.948,D22&lt;0.45,B22&gt;=3.05,A22&gt;=4.5,D22&lt;0.8),1.5,IF(AND(B22&gt;=3.95,A22&gt;=5.1,G22&lt;0.862,D22&gt;=0.15,H22&lt;13.547,G22&lt;0.948,D22&lt;0.45,B22&gt;=3.05,A22&gt;=4.5,D22&lt;0.8),1.467,"shouldnthappen"))))))))))))))))))))))))))))))))))</f>
        <v>1.5</v>
      </c>
      <c r="AG22" s="1" t="n">
        <f aca="false">IF(AND(H22&lt;5.748,A22&lt;4.85,D22&lt;0.75),1,IF(AND(B22&gt;=3.5,D22&gt;=1.75,D22&gt;=0.75),6.2,IF(AND(A22&gt;=4.65,H22&gt;=5.748,A22&lt;4.85,D22&lt;0.75),1.333,IF(AND(H22&lt;6.417,B22&lt;3.45,A22&gt;=4.85,D22&lt;0.75),1.7,IF(AND(A22&lt;5.05,B22&gt;=3.45,A22&gt;=4.85,D22&lt;0.75),1.4,IF(AND(A22&gt;=5.05,B22&gt;=3.45,A22&gt;=4.85,D22&lt;0.75),1.5,IF(AND(F22&gt;=2.5,H22&lt;13.641,D22&lt;1.75,D22&gt;=0.75),4.667,IF(AND(G22&lt;0.187,H22&gt;=13.641,D22&lt;1.75,D22&gt;=0.75),5,IF(AND(A22&gt;=7.1,B22&lt;3.5,D22&gt;=1.75,D22&gt;=0.75),6.575,IF(AND(G22&lt;0.161,A22&lt;4.65,H22&gt;=5.748,A22&lt;4.85,D22&lt;0.75),1.5,IF(AND(H22&lt;8.399,H22&gt;=6.417,B22&lt;3.45,A22&gt;=4.85,D22&lt;0.75),1.5,IF(AND(H22&gt;=8.399,H22&gt;=6.417,B22&lt;3.45,A22&gt;=4.85,D22&lt;0.75),1.625,IF(AND(G22&lt;0.086,F22&lt;2.5,H22&lt;13.641,D22&lt;1.75,D22&gt;=0.75),4.7,IF(AND(D22&lt;1.35,G22&gt;=0.187,H22&gt;=13.641,D22&lt;1.75,D22&gt;=0.75),4.2,IF(AND(G22&lt;0.422,G22&gt;=0.161,A22&lt;4.65,H22&gt;=5.748,A22&lt;4.85,D22&lt;0.75),1.4,IF(AND(G22&gt;=0.422,G22&gt;=0.161,A22&lt;4.65,H22&gt;=5.748,A22&lt;4.85,D22&lt;0.75),1.3,IF(AND(B22&lt;2.5,D22&gt;=1.35,G22&gt;=0.187,H22&gt;=13.641,D22&lt;1.75,D22&gt;=0.75),4.5,IF(AND(B22&lt;2.75,A22&lt;6,A22&lt;7.1,B22&lt;3.5,D22&gt;=1.75,D22&gt;=0.75),5.1,IF(AND(B22&gt;=2.75,A22&lt;6,A22&lt;7.1,B22&lt;3.5,D22&gt;=1.75,D22&gt;=0.75),5.02,IF(AND(A22&lt;5.15,A22&lt;5.9,G22&gt;=0.086,F22&lt;2.5,H22&lt;13.641,D22&lt;1.75,D22&gt;=0.75),3,IF(AND(G22&lt;0.644,A22&gt;=5.9,G22&gt;=0.086,F22&lt;2.5,H22&lt;13.641,D22&lt;1.75,D22&gt;=0.75),4.65,IF(AND(G22&gt;=0.644,A22&gt;=5.9,G22&gt;=0.086,F22&lt;2.5,H22&lt;13.641,D22&lt;1.75,D22&gt;=0.75),4.24,IF(AND(D22&lt;1.45,B22&gt;=2.5,D22&gt;=1.35,G22&gt;=0.187,H22&gt;=13.641,D22&lt;1.75,D22&gt;=0.75),4.68,IF(AND(D22&gt;=1.45,B22&gt;=2.5,D22&gt;=1.35,G22&gt;=0.187,H22&gt;=13.641,D22&lt;1.75,D22&gt;=0.75),4.833,IF(AND(H22&lt;13.18,D22&lt;2.05,A22&gt;=6,A22&lt;7.1,B22&lt;3.5,D22&gt;=1.75,D22&gt;=0.75),5.44,IF(AND(H22&gt;=13.18,D22&lt;2.05,A22&gt;=6,A22&lt;7.1,B22&lt;3.5,D22&gt;=1.75,D22&gt;=0.75),5.1,IF(AND(H22&lt;8.759,D22&gt;=2.05,A22&gt;=6,A22&lt;7.1,B22&lt;3.5,D22&gt;=1.75,D22&gt;=0.75),5.4,IF(AND(A22&gt;=5.75,A22&gt;=5.15,A22&lt;5.9,G22&gt;=0.086,F22&lt;2.5,H22&lt;13.641,D22&lt;1.75,D22&gt;=0.75),3.967,IF(AND(H22&lt;10.159,H22&gt;=8.759,D22&gt;=2.05,A22&gt;=6,A22&lt;7.1,B22&lt;3.5,D22&gt;=1.75,D22&gt;=0.75),5.925,IF(AND(D22&lt;1.2,A22&lt;5.75,A22&gt;=5.15,A22&lt;5.9,G22&gt;=0.086,F22&lt;2.5,H22&lt;13.641,D22&lt;1.75,D22&gt;=0.75),3.667,IF(AND(D22&lt;2.25,H22&gt;=10.159,H22&gt;=8.759,D22&gt;=2.05,A22&gt;=6,A22&lt;7.1,B22&lt;3.5,D22&gt;=1.75,D22&gt;=0.75),5.66,IF(AND(D22&gt;=2.25,H22&gt;=10.159,H22&gt;=8.759,D22&gt;=2.05,A22&gt;=6,A22&lt;7.1,B22&lt;3.5,D22&gt;=1.75,D22&gt;=0.75),5.34,IF(AND(D22&lt;1.35,D22&gt;=1.2,A22&lt;5.75,A22&gt;=5.15,A22&lt;5.9,G22&gt;=0.086,F22&lt;2.5,H22&lt;13.641,D22&lt;1.75,D22&gt;=0.75),4.025,IF(AND(D22&gt;=1.35,D22&gt;=1.2,A22&lt;5.75,A22&gt;=5.15,A22&lt;5.9,G22&gt;=0.086,F22&lt;2.5,H22&lt;13.641,D22&lt;1.75,D22&gt;=0.75),3.9,"shouldnthappen"))))))))))))))))))))))))))))))))))</f>
        <v>1.5</v>
      </c>
      <c r="AH22" s="1" t="n">
        <f aca="false">IF(AND(F22&lt;1.5,H22&lt;6.799,A22&lt;5.45),1.7,IF(AND(F22&gt;=1.5,H22&lt;6.799,A22&lt;5.45),4.1,IF(AND(D22&gt;=0.8,H22&gt;=6.799,A22&lt;5.45),3.9,IF(AND(H22&lt;7.564,F22&lt;2.5,A22&gt;=5.45),3.925,IF(AND(H22&gt;=16.284,F22&gt;=2.5,A22&gt;=5.45),6.5,IF(AND(A22&lt;4.35,D22&lt;0.8,H22&gt;=6.799,A22&lt;5.45),1.1,IF(AND(B22&lt;2.8,D22&lt;1.35,H22&gt;=7.564,F22&lt;2.5,A22&gt;=5.45),4.1,IF(AND(B22&gt;=2.8,D22&lt;1.35,H22&gt;=7.564,F22&lt;2.5,A22&gt;=5.45),4.267,IF(AND(B22&lt;2.75,D22&gt;=1.35,H22&gt;=7.564,F22&lt;2.5,A22&gt;=5.45),5,IF(AND(G22&gt;=0.078,G22&lt;0.26,H22&lt;16.284,F22&gt;=2.5,A22&gt;=5.45),6.06,IF(AND(G22&gt;=0.805,G22&gt;=0.26,H22&lt;16.284,F22&gt;=2.5,A22&gt;=5.45),5.02,IF(AND(H22&gt;=10.109,B22&gt;=3.45,A22&gt;=4.35,D22&lt;0.8,H22&gt;=6.799,A22&lt;5.45),1.55,IF(AND(D22&lt;2.25,G22&lt;0.078,G22&lt;0.26,H22&lt;16.284,F22&gt;=2.5,A22&gt;=5.45),5.6,IF(AND(D22&gt;=2.25,G22&lt;0.078,G22&lt;0.26,H22&lt;16.284,F22&gt;=2.5,A22&gt;=5.45),5.7,IF(AND(A22&lt;6.15,G22&lt;0.805,G22&gt;=0.26,H22&lt;16.284,F22&gt;=2.5,A22&gt;=5.45),4.967,IF(AND(A22&lt;4.65,H22&lt;12.227,B22&lt;3.45,A22&gt;=4.35,D22&lt;0.8,H22&gt;=6.799,A22&lt;5.45),1.333,IF(AND(A22&lt;4.85,H22&gt;=12.227,B22&lt;3.45,A22&gt;=4.35,D22&lt;0.8,H22&gt;=6.799,A22&lt;5.45),1.42,IF(AND(A22&gt;=4.85,H22&gt;=12.227,B22&lt;3.45,A22&gt;=4.35,D22&lt;0.8,H22&gt;=6.799,A22&lt;5.45),1.533,IF(AND(A22&lt;5.05,H22&lt;10.109,B22&gt;=3.45,A22&gt;=4.35,D22&lt;0.8,H22&gt;=6.799,A22&lt;5.45),1.4,IF(AND(A22&gt;=5.05,H22&lt;10.109,B22&gt;=3.45,A22&gt;=4.35,D22&lt;0.8,H22&gt;=6.799,A22&lt;5.45),1.5,IF(AND(G22&lt;0.14,H22&lt;13.531,B22&gt;=2.75,D22&gt;=1.35,H22&gt;=7.564,F22&lt;2.5,A22&gt;=5.45),4.7,IF(AND(G22&lt;0.187,H22&gt;=13.531,B22&gt;=2.75,D22&gt;=1.35,H22&gt;=7.564,F22&lt;2.5,A22&gt;=5.45),5,IF(AND(G22&gt;=0.187,H22&gt;=13.531,B22&gt;=2.75,D22&gt;=1.35,H22&gt;=7.564,F22&lt;2.5,A22&gt;=5.45),4.66,IF(AND(A22&lt;6.35,A22&gt;=6.15,G22&lt;0.805,G22&gt;=0.26,H22&lt;16.284,F22&gt;=2.5,A22&gt;=5.45),6,IF(AND(D22&lt;0.15,A22&gt;=4.65,H22&lt;12.227,B22&lt;3.45,A22&gt;=4.35,D22&lt;0.8,H22&gt;=6.799,A22&lt;5.45),1.5,IF(AND(H22&lt;10.723,G22&gt;=0.14,H22&lt;13.531,B22&gt;=2.75,D22&gt;=1.35,H22&gt;=7.564,F22&lt;2.5,A22&gt;=5.45),4.6,IF(AND(H22&gt;=10.723,G22&gt;=0.14,H22&lt;13.531,B22&gt;=2.75,D22&gt;=1.35,H22&gt;=7.564,F22&lt;2.5,A22&gt;=5.45),4.46,IF(AND(G22&lt;0.364,A22&gt;=6.35,A22&gt;=6.15,G22&lt;0.805,G22&gt;=0.26,H22&lt;16.284,F22&gt;=2.5,A22&gt;=5.45),5.28,IF(AND(A22&lt;5.1,D22&gt;=0.15,A22&gt;=4.65,H22&lt;12.227,B22&lt;3.45,A22&gt;=4.35,D22&lt;0.8,H22&gt;=6.799,A22&lt;5.45),1.36,IF(AND(A22&gt;=5.1,D22&gt;=0.15,A22&gt;=4.65,H22&lt;12.227,B22&lt;3.45,A22&gt;=4.35,D22&lt;0.8,H22&gt;=6.799,A22&lt;5.45),1.4,IF(AND(G22&gt;=0.6,G22&gt;=0.364,A22&gt;=6.35,A22&gt;=6.15,G22&lt;0.805,G22&gt;=0.26,H22&lt;16.284,F22&gt;=2.5,A22&gt;=5.45),5.1,IF(AND(A22&gt;=6.95,G22&lt;0.6,G22&gt;=0.364,A22&gt;=6.35,A22&gt;=6.15,G22&lt;0.805,G22&gt;=0.26,H22&lt;16.284,F22&gt;=2.5,A22&gt;=5.45),5.8,IF(AND(B22&lt;3.2,A22&lt;6.95,G22&lt;0.6,G22&gt;=0.364,A22&gt;=6.35,A22&gt;=6.15,G22&lt;0.805,G22&gt;=0.26,H22&lt;16.284,F22&gt;=2.5,A22&gt;=5.45),5.6,IF(AND(B22&gt;=3.2,A22&lt;6.95,G22&lt;0.6,G22&gt;=0.364,A22&gt;=6.35,A22&gt;=6.15,G22&lt;0.805,G22&gt;=0.26,H22&lt;16.284,F22&gt;=2.5,A22&gt;=5.45),5.7,"shouldnthappen"))))))))))))))))))))))))))))))))))</f>
        <v>1.55</v>
      </c>
      <c r="AI22" s="1" t="n">
        <f aca="false">IF(AND(B22&gt;=3.55,A22&lt;5.05,F22&lt;1.5),1,IF(AND(H22&gt;=13.436,A22&gt;=5.05,F22&lt;1.5),1.633,IF(AND(A22&lt;4.35,B22&lt;3.55,A22&lt;5.05,F22&lt;1.5),1.1,IF(AND(A22&lt;5.15,H22&lt;13.436,A22&gt;=5.05,F22&lt;1.5),1.6,IF(AND(G22&lt;0.837,D22&lt;1.2,B22&lt;2.65,F22&gt;=1.5),3.7,IF(AND(G22&gt;=0.837,D22&lt;1.2,B22&lt;2.65,F22&gt;=1.5),3,IF(AND(D22&lt;1.4,D22&gt;=1.2,B22&lt;2.65,F22&gt;=1.5),4.133,IF(AND(D22&gt;=1.4,D22&gt;=1.2,B22&lt;2.65,F22&gt;=1.5),4.633,IF(AND(G22&lt;0.302,A22&gt;=4.35,B22&lt;3.55,A22&lt;5.05,F22&lt;1.5),1.34,IF(AND(D22&gt;=0.3,A22&gt;=5.15,H22&lt;13.436,A22&gt;=5.05,F22&lt;1.5),1.5,IF(AND(G22&lt;0.233,G22&lt;0.265,D22&lt;1.55,B22&gt;=2.65,F22&gt;=1.5),4.56,IF(AND(G22&gt;=0.233,G22&lt;0.265,D22&lt;1.55,B22&gt;=2.65,F22&gt;=1.5),5.1,IF(AND(G22&lt;0.395,G22&gt;=0.265,D22&lt;1.55,B22&gt;=2.65,F22&gt;=1.5),4.025,IF(AND(H22&lt;13.935,A22&gt;=7.05,D22&gt;=1.55,B22&gt;=2.65,F22&gt;=1.5),6.12,IF(AND(H22&gt;=13.935,A22&gt;=7.05,D22&gt;=1.55,B22&gt;=2.65,F22&gt;=1.5),6.64,IF(AND(G22&gt;=0.858,G22&gt;=0.302,A22&gt;=4.35,B22&lt;3.55,A22&lt;5.05,F22&lt;1.5),1.3,IF(AND(H22&lt;6.543,D22&lt;0.3,A22&gt;=5.15,H22&lt;13.436,A22&gt;=5.05,F22&lt;1.5),1.4,IF(AND(H22&gt;=6.543,D22&lt;0.3,A22&gt;=5.15,H22&lt;13.436,A22&gt;=5.05,F22&lt;1.5),1.48,IF(AND(A22&lt;6.3,G22&gt;=0.395,G22&gt;=0.265,D22&lt;1.55,B22&gt;=2.65,F22&gt;=1.5),4.14,IF(AND(A22&gt;=6.3,G22&gt;=0.395,G22&gt;=0.265,D22&lt;1.55,B22&gt;=2.65,F22&gt;=1.5),4.767,IF(AND(G22&gt;=0.669,B22&lt;3.15,A22&lt;7.05,D22&gt;=1.55,B22&gt;=2.65,F22&gt;=1.5),5,IF(AND(H22&lt;9.459,G22&lt;0.858,G22&gt;=0.302,A22&gt;=4.35,B22&lt;3.55,A22&lt;5.05,F22&lt;1.5),1.4,IF(AND(H22&gt;=9.459,G22&lt;0.858,G22&gt;=0.302,A22&gt;=4.35,B22&lt;3.55,A22&lt;5.05,F22&lt;1.5),1.6,IF(AND(G22&gt;=0.433,G22&lt;0.669,B22&lt;3.15,A22&lt;7.05,D22&gt;=1.55,B22&gt;=2.65,F22&gt;=1.5),5.68,IF(AND(G22&lt;0.481,H22&lt;10.257,B22&gt;=3.15,A22&lt;7.05,D22&gt;=1.55,B22&gt;=2.65,F22&gt;=1.5),5.7,IF(AND(G22&gt;=0.481,H22&lt;10.257,B22&gt;=3.15,A22&lt;7.05,D22&gt;=1.55,B22&gt;=2.65,F22&gt;=1.5),5.9,IF(AND(D22&lt;2.15,H22&gt;=10.257,B22&gt;=3.15,A22&lt;7.05,D22&gt;=1.55,B22&gt;=2.65,F22&gt;=1.5),5.1,IF(AND(D22&gt;=2.15,H22&gt;=10.257,B22&gt;=3.15,A22&lt;7.05,D22&gt;=1.55,B22&gt;=2.65,F22&gt;=1.5),5.42,IF(AND(G22&lt;0.098,G22&lt;0.433,G22&lt;0.669,B22&lt;3.15,A22&lt;7.05,D22&gt;=1.55,B22&gt;=2.65,F22&gt;=1.5),5.567,IF(AND(D22&lt;1.8,G22&gt;=0.098,G22&lt;0.433,G22&lt;0.669,B22&lt;3.15,A22&lt;7.05,D22&gt;=1.55,B22&gt;=2.65,F22&gt;=1.5),5.033,IF(AND(G22&gt;=0.312,D22&gt;=1.8,G22&gt;=0.098,G22&lt;0.433,G22&lt;0.669,B22&lt;3.15,A22&lt;7.05,D22&gt;=1.55,B22&gt;=2.65,F22&gt;=1.5),5.4,IF(AND(H22&lt;9.002,G22&lt;0.312,D22&gt;=1.8,G22&gt;=0.098,G22&lt;0.433,G22&lt;0.669,B22&lt;3.15,A22&lt;7.05,D22&gt;=1.55,B22&gt;=2.65,F22&gt;=1.5),5.1,IF(AND(H22&gt;=9.002,G22&lt;0.312,D22&gt;=1.8,G22&gt;=0.098,G22&lt;0.433,G22&lt;0.669,B22&lt;3.15,A22&lt;7.05,D22&gt;=1.55,B22&gt;=2.65,F22&gt;=1.5),5.26,"shouldnthappen")))))))))))))))))))))))))))))))))</f>
        <v>1.6</v>
      </c>
      <c r="AJ22" s="1" t="n">
        <f aca="false">IF(AND(A22&gt;=5.25,D22&gt;=0.35,D22&lt;0.8),1.433,IF(AND(F22&gt;=2.5,H22&lt;6.927,D22&gt;=0.8),5.1,IF(AND(H22&lt;5.85,B22&lt;3.65,D22&lt;0.35,D22&lt;0.8),1,IF(AND(A22&lt;5.55,B22&gt;=3.65,D22&lt;0.35,D22&lt;0.8),1.5,IF(AND(A22&gt;=5.55,B22&gt;=3.65,D22&lt;0.35,D22&lt;0.8),1.7,IF(AND(H22&lt;7.949,A22&lt;5.25,D22&gt;=0.35,D22&lt;0.8),1.9,IF(AND(H22&gt;=7.949,A22&lt;5.25,D22&gt;=0.35,D22&lt;0.8),1.54,IF(AND(A22&lt;5.55,F22&lt;2.5,H22&lt;6.927,D22&gt;=0.8),3.98,IF(AND(A22&gt;=5.55,F22&lt;2.5,H22&lt;6.927,D22&gt;=0.8),4.1,IF(AND(A22&gt;=7.25,D22&gt;=1.55,H22&gt;=6.927,D22&gt;=0.8),6.65,IF(AND(A22&lt;5.75,D22&lt;1.2,D22&lt;1.55,H22&gt;=6.927,D22&gt;=0.8),3.62,IF(AND(A22&gt;=5.75,D22&lt;1.2,D22&lt;1.55,H22&gt;=6.927,D22&gt;=0.8),4.1,IF(AND(G22&lt;0.175,A22&lt;4.8,H22&gt;=5.85,B22&lt;3.65,D22&lt;0.35,D22&lt;0.8),1.5,IF(AND(G22&gt;=0.175,A22&lt;4.8,H22&gt;=5.85,B22&lt;3.65,D22&lt;0.35,D22&lt;0.8),1.3,IF(AND(A22&gt;=5.05,A22&gt;=4.8,H22&gt;=5.85,B22&lt;3.65,D22&lt;0.35,D22&lt;0.8),1.5,IF(AND(G22&gt;=0.735,A22&lt;6.25,D22&gt;=1.2,D22&lt;1.55,H22&gt;=6.927,D22&gt;=0.8),4,IF(AND(H22&lt;10.464,A22&lt;6.2,A22&lt;7.25,D22&gt;=1.55,H22&gt;=6.927,D22&gt;=0.8),5.1,IF(AND(H22&gt;=10.464,A22&lt;6.2,A22&lt;7.25,D22&gt;=1.55,H22&gt;=6.927,D22&gt;=0.8),4.9,IF(AND(G22&lt;0.418,A22&lt;5.05,A22&gt;=4.8,H22&gt;=5.85,B22&lt;3.65,D22&lt;0.35,D22&lt;0.8),1.48,IF(AND(G22&gt;=0.418,A22&lt;5.05,A22&gt;=4.8,H22&gt;=5.85,B22&lt;3.65,D22&lt;0.35,D22&lt;0.8),1.3,IF(AND(B22&lt;2.75,G22&lt;0.735,A22&lt;6.25,D22&gt;=1.2,D22&lt;1.55,H22&gt;=6.927,D22&gt;=0.8),4.35,IF(AND(H22&lt;15.422,D22&lt;1.45,A22&gt;=6.25,D22&gt;=1.2,D22&lt;1.55,H22&gt;=6.927,D22&gt;=0.8),4.375,IF(AND(H22&gt;=15.422,D22&lt;1.45,A22&gt;=6.25,D22&gt;=1.2,D22&lt;1.55,H22&gt;=6.927,D22&gt;=0.8),4.7,IF(AND(A22&lt;6.4,D22&gt;=1.45,A22&gt;=6.25,D22&gt;=1.2,D22&lt;1.55,H22&gt;=6.927,D22&gt;=0.8),5.1,IF(AND(G22&gt;=0.576,D22&lt;2.15,A22&gt;=6.2,A22&lt;7.25,D22&gt;=1.55,H22&gt;=6.927,D22&gt;=0.8),5.1,IF(AND(G22&lt;0.537,D22&gt;=2.15,A22&gt;=6.2,A22&lt;7.25,D22&gt;=1.55,H22&gt;=6.927,D22&gt;=0.8),5.533,IF(AND(G22&gt;=0.537,D22&gt;=2.15,A22&gt;=6.2,A22&lt;7.25,D22&gt;=1.55,H22&gt;=6.927,D22&gt;=0.8),5.9,IF(AND(D22&lt;1.45,B22&gt;=2.75,G22&lt;0.735,A22&lt;6.25,D22&gt;=1.2,D22&lt;1.55,H22&gt;=6.927,D22&gt;=0.8),4.6,IF(AND(D22&gt;=1.45,B22&gt;=2.75,G22&lt;0.735,A22&lt;6.25,D22&gt;=1.2,D22&lt;1.55,H22&gt;=6.927,D22&gt;=0.8),4.5,IF(AND(H22&lt;12.582,A22&gt;=6.4,D22&gt;=1.45,A22&gt;=6.25,D22&gt;=1.2,D22&lt;1.55,H22&gt;=6.927,D22&gt;=0.8),4.66,IF(AND(H22&gt;=12.582,A22&gt;=6.4,D22&gt;=1.45,A22&gt;=6.25,D22&gt;=1.2,D22&lt;1.55,H22&gt;=6.927,D22&gt;=0.8),4.9,IF(AND(B22&lt;2.75,G22&lt;0.576,D22&lt;2.15,A22&gt;=6.2,A22&lt;7.25,D22&gt;=1.55,H22&gt;=6.927,D22&gt;=0.8),5.3,IF(AND(G22&gt;=0.395,B22&gt;=2.75,G22&lt;0.576,D22&lt;2.15,A22&gt;=6.2,A22&lt;7.25,D22&gt;=1.55,H22&gt;=6.927,D22&gt;=0.8),5.6,IF(AND(D22&gt;=1.9,G22&lt;0.395,B22&gt;=2.75,G22&lt;0.576,D22&lt;2.15,A22&gt;=6.2,A22&lt;7.25,D22&gt;=1.55,H22&gt;=6.927,D22&gt;=0.8),5.333,IF(AND(B22&lt;2.95,D22&lt;1.9,G22&lt;0.395,B22&gt;=2.75,G22&lt;0.576,D22&lt;2.15,A22&gt;=6.2,A22&lt;7.25,D22&gt;=1.55,H22&gt;=6.927,D22&gt;=0.8),5.6,IF(AND(B22&gt;=2.95,D22&lt;1.9,G22&lt;0.395,B22&gt;=2.75,G22&lt;0.576,D22&lt;2.15,A22&gt;=6.2,A22&lt;7.25,D22&gt;=1.55,H22&gt;=6.927,D22&gt;=0.8),5.5,"shouldnthappen"))))))))))))))))))))))))))))))))))))</f>
        <v>1.5</v>
      </c>
      <c r="AK22" s="1" t="n">
        <f aca="false">IF(AND(H22&lt;5.85,B22&lt;3.65,F22&lt;1.5),1,IF(AND(B22&gt;=3.95,B22&gt;=3.65,F22&lt;1.5),1.433,IF(AND(A22&lt;5.15,F22&lt;2.5,F22&gt;=1.5),3.075,IF(AND(D22&gt;=0.35,H22&gt;=5.85,B22&lt;3.65,F22&lt;1.5),1.5,IF(AND(G22&lt;0.168,B22&lt;3.95,B22&gt;=3.65,F22&lt;1.5),1.7,IF(AND(H22&lt;5.767,A22&lt;7.25,F22&gt;=2.5,F22&gt;=1.5),4.5,IF(AND(D22&lt;1.9,A22&gt;=7.25,F22&gt;=2.5,F22&gt;=1.5),6.3,IF(AND(D22&gt;=1.9,A22&gt;=7.25,F22&gt;=2.5,F22&gt;=1.5),6.575,IF(AND(B22&lt;3.75,G22&gt;=0.168,B22&lt;3.95,B22&gt;=3.65,F22&lt;1.5),1.5,IF(AND(B22&gt;=3.75,G22&gt;=0.168,B22&lt;3.95,B22&gt;=3.65,F22&lt;1.5),1.6,IF(AND(D22&gt;=1.35,A22&lt;6.15,A22&gt;=5.15,F22&lt;2.5,F22&gt;=1.5),4.42,IF(AND(D22&lt;1.4,A22&gt;=6.15,A22&gt;=5.15,F22&lt;2.5,F22&gt;=1.5),4.5,IF(AND(D22&gt;=1.4,A22&gt;=6.15,A22&gt;=5.15,F22&lt;2.5,F22&gt;=1.5),4.675,IF(AND(D22&lt;0.15,H22&lt;11.218,D22&lt;0.35,H22&gt;=5.85,B22&lt;3.65,F22&lt;1.5),1.5,IF(AND(D22&lt;0.15,H22&gt;=11.218,D22&lt;0.35,H22&gt;=5.85,B22&lt;3.65,F22&lt;1.5),1.1,IF(AND(B22&lt;2.7,D22&lt;1.35,A22&lt;6.15,A22&gt;=5.15,F22&lt;2.5,F22&gt;=1.5),3.82,IF(AND(A22&lt;6.15,G22&gt;=0.755,H22&gt;=5.767,A22&lt;7.25,F22&gt;=2.5,F22&gt;=1.5),4.98,IF(AND(A22&gt;=6.15,G22&gt;=0.755,H22&gt;=5.767,A22&lt;7.25,F22&gt;=2.5,F22&gt;=1.5),5.3,IF(AND(B22&lt;3.4,D22&gt;=0.15,H22&lt;11.218,D22&lt;0.35,H22&gt;=5.85,B22&lt;3.65,F22&lt;1.5),1.4,IF(AND(B22&gt;=3.4,D22&gt;=0.15,H22&lt;11.218,D22&lt;0.35,H22&gt;=5.85,B22&lt;3.65,F22&lt;1.5),1.3,IF(AND(H22&lt;11.731,D22&gt;=0.15,H22&gt;=11.218,D22&lt;0.35,H22&gt;=5.85,B22&lt;3.65,F22&lt;1.5),1.2,IF(AND(H22&lt;9.053,B22&gt;=2.7,D22&lt;1.35,A22&lt;6.15,A22&gt;=5.15,F22&lt;2.5,F22&gt;=1.5),3.85,IF(AND(D22&gt;=2.1,B22&lt;2.85,G22&lt;0.755,H22&gt;=5.767,A22&lt;7.25,F22&gt;=2.5,F22&gt;=1.5),5.6,IF(AND(D22&gt;=2.45,B22&gt;=2.85,G22&lt;0.755,H22&gt;=5.767,A22&lt;7.25,F22&gt;=2.5,F22&gt;=1.5),5.8,IF(AND(B22&gt;=3.45,H22&gt;=11.731,D22&gt;=0.15,H22&gt;=11.218,D22&lt;0.35,H22&gt;=5.85,B22&lt;3.65,F22&lt;1.5),1.3,IF(AND(A22&lt;5.9,H22&gt;=9.053,B22&gt;=2.7,D22&lt;1.35,A22&lt;6.15,A22&gt;=5.15,F22&lt;2.5,F22&gt;=1.5),4.3,IF(AND(A22&gt;=5.9,H22&gt;=9.053,B22&gt;=2.7,D22&lt;1.35,A22&lt;6.15,A22&gt;=5.15,F22&lt;2.5,F22&gt;=1.5),4,IF(AND(G22&gt;=0.519,D22&lt;2.1,B22&lt;2.85,G22&lt;0.755,H22&gt;=5.767,A22&lt;7.25,F22&gt;=2.5,F22&gt;=1.5),4.9,IF(AND(A22&gt;=7.05,D22&lt;2.45,B22&gt;=2.85,G22&lt;0.755,H22&gt;=5.767,A22&lt;7.25,F22&gt;=2.5,F22&gt;=1.5),5.8,IF(AND(H22&lt;14.396,B22&lt;3.45,H22&gt;=11.731,D22&gt;=0.15,H22&gt;=11.218,D22&lt;0.35,H22&gt;=5.85,B22&lt;3.65,F22&lt;1.5),1.44,IF(AND(H22&gt;=14.396,B22&lt;3.45,H22&gt;=11.731,D22&gt;=0.15,H22&gt;=11.218,D22&lt;0.35,H22&gt;=5.85,B22&lt;3.65,F22&lt;1.5),1.3,IF(AND(G22&lt;0.282,G22&lt;0.519,D22&lt;2.1,B22&lt;2.85,G22&lt;0.755,H22&gt;=5.767,A22&lt;7.25,F22&gt;=2.5,F22&gt;=1.5),5.1,IF(AND(G22&gt;=0.282,G22&lt;0.519,D22&lt;2.1,B22&lt;2.85,G22&lt;0.755,H22&gt;=5.767,A22&lt;7.25,F22&gt;=2.5,F22&gt;=1.5),5.3,IF(AND(A22&lt;6.4,D22&lt;1.9,A22&lt;7.05,D22&lt;2.45,B22&gt;=2.85,G22&lt;0.755,H22&gt;=5.767,A22&lt;7.25,F22&gt;=2.5,F22&gt;=1.5),5.6,IF(AND(A22&gt;=6.4,D22&lt;1.9,A22&lt;7.05,D22&lt;2.45,B22&gt;=2.85,G22&lt;0.755,H22&gt;=5.767,A22&lt;7.25,F22&gt;=2.5,F22&gt;=1.5),5.5,IF(AND(H22&lt;8.884,D22&gt;=1.9,A22&lt;7.05,D22&lt;2.45,B22&gt;=2.85,G22&lt;0.755,H22&gt;=5.767,A22&lt;7.25,F22&gt;=2.5,F22&gt;=1.5),5.3,IF(AND(H22&gt;=8.884,D22&gt;=1.9,A22&lt;7.05,D22&lt;2.45,B22&gt;=2.85,G22&lt;0.755,H22&gt;=5.767,A22&lt;7.25,F22&gt;=2.5,F22&gt;=1.5),5.52,"shouldnthappen")))))))))))))))))))))))))))))))))))))</f>
        <v>1.6</v>
      </c>
      <c r="AL22" s="1" t="n">
        <f aca="false">IF(AND(H22&lt;5.85,A22&lt;5.05,D22&lt;0.8),1,IF(AND(B22&lt;3.35,A22&gt;=5.05,D22&lt;0.8),1.7,IF(AND(D22&gt;=2.45,F22&gt;=2.5,D22&gt;=0.8),6.05,IF(AND(H22&gt;=11.218,H22&gt;=5.85,A22&lt;5.05,D22&lt;0.8),1.28,IF(AND(G22&gt;=0.948,B22&gt;=3.35,A22&gt;=5.05,D22&lt;0.8),1.7,IF(AND(G22&gt;=0.423,H22&lt;11.218,H22&gt;=5.85,A22&lt;5.05,D22&lt;0.8),1.3,IF(AND(B22&lt;3.6,G22&lt;0.948,B22&gt;=3.35,A22&gt;=5.05,D22&lt;0.8),1.4,IF(AND(H22&lt;10.258,D22&lt;1.15,A22&lt;5.9,F22&lt;2.5,D22&gt;=0.8),3.36,IF(AND(H22&gt;=10.258,D22&lt;1.15,A22&lt;5.9,F22&lt;2.5,D22&gt;=0.8),3.9,IF(AND(A22&lt;5.3,D22&gt;=1.15,A22&lt;5.9,F22&lt;2.5,D22&gt;=0.8),3.9,IF(AND(D22&lt;1.55,B22&lt;2.75,A22&gt;=5.9,F22&lt;2.5,D22&gt;=0.8),4.64,IF(AND(D22&gt;=1.55,B22&lt;2.75,A22&gt;=5.9,F22&lt;2.5,D22&gt;=0.8),5.1,IF(AND(D22&gt;=1.6,B22&gt;=2.75,A22&gt;=5.9,F22&lt;2.5,D22&gt;=0.8),5,IF(AND(H22&lt;5.767,H22&lt;8.598,D22&lt;2.45,F22&gt;=2.5,D22&gt;=0.8),4.5,IF(AND(A22&lt;6.25,H22&gt;=8.598,D22&lt;2.45,F22&gt;=2.5,D22&gt;=0.8),5.02,IF(AND(B22&lt;3.55,G22&lt;0.423,H22&lt;11.218,H22&gt;=5.85,A22&lt;5.05,D22&lt;0.8),1.525,IF(AND(B22&gt;=3.55,G22&lt;0.423,H22&lt;11.218,H22&gt;=5.85,A22&lt;5.05,D22&lt;0.8),1.4,IF(AND(H22&gt;=13.932,B22&gt;=3.6,G22&lt;0.948,B22&gt;=3.35,A22&gt;=5.05,D22&lt;0.8),1.65,IF(AND(G22&gt;=0.652,A22&gt;=5.3,D22&gt;=1.15,A22&lt;5.9,F22&lt;2.5,D22&gt;=0.8),3.8,IF(AND(D22&lt;1.35,D22&lt;1.6,B22&gt;=2.75,A22&gt;=5.9,F22&lt;2.5,D22&gt;=0.8),4.42,IF(AND(H22&lt;6.656,H22&gt;=5.767,H22&lt;8.598,D22&lt;2.45,F22&gt;=2.5,D22&gt;=0.8),5.033,IF(AND(H22&gt;=6.656,H22&gt;=5.767,H22&lt;8.598,D22&lt;2.45,F22&gt;=2.5,D22&gt;=0.8),5.1,IF(AND(G22&gt;=0.885,A22&gt;=6.25,H22&gt;=8.598,D22&lt;2.45,F22&gt;=2.5,D22&gt;=0.8),5.2,IF(AND(H22&lt;6.926,H22&lt;13.932,B22&gt;=3.6,G22&lt;0.948,B22&gt;=3.35,A22&gt;=5.05,D22&lt;0.8),1.433,IF(AND(H22&gt;=6.926,H22&lt;13.932,B22&gt;=3.6,G22&lt;0.948,B22&gt;=3.35,A22&gt;=5.05,D22&lt;0.8),1.5,IF(AND(A22&lt;5.65,G22&lt;0.652,A22&gt;=5.3,D22&gt;=1.15,A22&lt;5.9,F22&lt;2.5,D22&gt;=0.8),4.36,IF(AND(A22&gt;=5.65,G22&lt;0.652,A22&gt;=5.3,D22&gt;=1.15,A22&lt;5.9,F22&lt;2.5,D22&gt;=0.8),4.2,IF(AND(H22&gt;=13.561,D22&gt;=1.35,D22&lt;1.6,B22&gt;=2.75,A22&gt;=5.9,F22&lt;2.5,D22&gt;=0.8),4.767,IF(AND(H22&lt;9.091,G22&lt;0.885,A22&gt;=6.25,H22&gt;=8.598,D22&lt;2.45,F22&gt;=2.5,D22&gt;=0.8),6.3,IF(AND(H22&gt;=12.206,H22&lt;13.561,D22&gt;=1.35,D22&lt;1.6,B22&gt;=2.75,A22&gt;=5.9,F22&lt;2.5,D22&gt;=0.8),4.4,IF(AND(D22&gt;=2.25,H22&gt;=9.091,G22&lt;0.885,A22&gt;=6.25,H22&gt;=8.598,D22&lt;2.45,F22&gt;=2.5,D22&gt;=0.8),5.9,IF(AND(B22&lt;3.05,H22&lt;12.206,H22&lt;13.561,D22&gt;=1.35,D22&lt;1.6,B22&gt;=2.75,A22&gt;=5.9,F22&lt;2.5,D22&gt;=0.8),4.6,IF(AND(B22&gt;=3.05,H22&lt;12.206,H22&lt;13.561,D22&gt;=1.35,D22&lt;1.6,B22&gt;=2.75,A22&gt;=5.9,F22&lt;2.5,D22&gt;=0.8),4.7,IF(AND(G22&gt;=0.596,D22&lt;2.25,H22&gt;=9.091,G22&lt;0.885,A22&gt;=6.25,H22&gt;=8.598,D22&lt;2.45,F22&gt;=2.5,D22&gt;=0.8),5.1,IF(AND(G22&gt;=0.379,G22&lt;0.596,D22&lt;2.25,H22&gt;=9.091,G22&lt;0.885,A22&gt;=6.25,H22&gt;=8.598,D22&lt;2.45,F22&gt;=2.5,D22&gt;=0.8),5.767,IF(AND(D22&lt;2.15,G22&lt;0.379,G22&lt;0.596,D22&lt;2.25,H22&gt;=9.091,G22&lt;0.885,A22&gt;=6.25,H22&gt;=8.598,D22&lt;2.45,F22&gt;=2.5,D22&gt;=0.8),5.4,IF(AND(D22&gt;=2.15,G22&lt;0.379,G22&lt;0.596,D22&lt;2.25,H22&gt;=9.091,G22&lt;0.885,A22&gt;=6.25,H22&gt;=8.598,D22&lt;2.45,F22&gt;=2.5,D22&gt;=0.8),5.6,"shouldnthappen")))))))))))))))))))))))))))))))))))))</f>
        <v>1.5</v>
      </c>
      <c r="AM22" s="1" t="n">
        <f aca="false">IF(AND(H22&lt;5.245,D22&lt;0.8),1,IF(AND(A22&lt;4.5,H22&gt;=5.245,D22&lt;0.8),1.35,IF(AND(D22&gt;=0.5,A22&gt;=4.5,H22&gt;=5.245,D22&lt;0.8),1.6,IF(AND(H22&lt;7.25,B22&lt;2.6,A22&lt;6.15,D22&gt;=0.8),4.375,IF(AND(H22&gt;=7.25,B22&lt;2.6,A22&lt;6.15,D22&gt;=0.8),3.075,IF(AND(H22&lt;13.935,A22&gt;=7.05,A22&gt;=6.15,D22&gt;=0.8),6.067,IF(AND(H22&gt;=13.935,A22&gt;=7.05,A22&gt;=6.15,D22&gt;=0.8),6.525,IF(AND(G22&gt;=0.948,D22&lt;0.5,A22&gt;=4.5,H22&gt;=5.245,D22&lt;0.8),1.7,IF(AND(G22&lt;0.568,D22&gt;=1.55,B22&gt;=2.6,A22&lt;6.15,D22&gt;=0.8),5.1,IF(AND(G22&gt;=0.568,D22&gt;=1.55,B22&gt;=2.6,A22&lt;6.15,D22&gt;=0.8),5,IF(AND(A22&gt;=6.6,B22&gt;=3.15,A22&lt;7.05,A22&gt;=6.15,D22&gt;=0.8),5.78,IF(AND(G22&lt;0.165,G22&lt;0.273,D22&lt;1.55,B22&gt;=2.6,A22&lt;6.15,D22&gt;=0.8),4.1,IF(AND(G22&gt;=0.165,G22&lt;0.273,D22&lt;1.55,B22&gt;=2.6,A22&lt;6.15,D22&gt;=0.8),4.5,IF(AND(D22&lt;1.35,G22&gt;=0.273,D22&lt;1.55,B22&gt;=2.6,A22&lt;6.15,D22&gt;=0.8),4.08,IF(AND(D22&gt;=1.35,G22&gt;=0.273,D22&lt;1.55,B22&gt;=2.6,A22&lt;6.15,D22&gt;=0.8),4.4,IF(AND(D22&lt;1.45,F22&lt;2.5,B22&lt;3.15,A22&lt;7.05,A22&gt;=6.15,D22&gt;=0.8),4.38,IF(AND(D22&gt;=1.45,F22&lt;2.5,B22&lt;3.15,A22&lt;7.05,A22&gt;=6.15,D22&gt;=0.8),4.75,IF(AND(D22&gt;=2.25,F22&gt;=2.5,B22&lt;3.15,A22&lt;7.05,A22&gt;=6.15,D22&gt;=0.8),5.16,IF(AND(H22&lt;11.488,A22&lt;6.6,B22&gt;=3.15,A22&lt;7.05,A22&gt;=6.15,D22&gt;=0.8),6,IF(AND(H22&gt;=14.396,D22&lt;0.25,G22&lt;0.948,D22&lt;0.5,A22&gt;=4.5,H22&gt;=5.245,D22&lt;0.8),1.3,IF(AND(A22&gt;=5.55,D22&gt;=0.25,G22&lt;0.948,D22&lt;0.5,A22&gt;=4.5,H22&gt;=5.245,D22&lt;0.8),1.7,IF(AND(D22&lt;1.85,D22&lt;2.25,F22&gt;=2.5,B22&lt;3.15,A22&lt;7.05,A22&gt;=6.15,D22&gt;=0.8),5.6,IF(AND(G22&lt;0.669,H22&gt;=11.488,A22&lt;6.6,B22&gt;=3.15,A22&lt;7.05,A22&gt;=6.15,D22&gt;=0.8),4.7,IF(AND(G22&gt;=0.669,H22&gt;=11.488,A22&lt;6.6,B22&gt;=3.15,A22&lt;7.05,A22&gt;=6.15,D22&gt;=0.8),5.22,IF(AND(H22&lt;6.543,H22&lt;14.396,D22&lt;0.25,G22&lt;0.948,D22&lt;0.5,A22&gt;=4.5,H22&gt;=5.245,D22&lt;0.8),1.4,IF(AND(A22&lt;4.95,A22&lt;5.55,D22&gt;=0.25,G22&lt;0.948,D22&lt;0.5,A22&gt;=4.5,H22&gt;=5.245,D22&lt;0.8),1.4,IF(AND(A22&gt;=4.95,A22&lt;5.55,D22&gt;=0.25,G22&lt;0.948,D22&lt;0.5,A22&gt;=4.5,H22&gt;=5.245,D22&lt;0.8),1.48,IF(AND(H22&lt;10.667,D22&gt;=1.85,D22&lt;2.25,F22&gt;=2.5,B22&lt;3.15,A22&lt;7.05,A22&gt;=6.15,D22&gt;=0.8),5.25,IF(AND(H22&gt;=10.667,D22&gt;=1.85,D22&lt;2.25,F22&gt;=2.5,B22&lt;3.15,A22&lt;7.05,A22&gt;=6.15,D22&gt;=0.8),5.55,IF(AND(G22&lt;0.063,H22&gt;=6.543,H22&lt;14.396,D22&lt;0.25,G22&lt;0.948,D22&lt;0.5,A22&gt;=4.5,H22&gt;=5.245,D22&lt;0.8),1.4,IF(AND(H22&lt;9.212,G22&gt;=0.063,H22&gt;=6.543,H22&lt;14.396,D22&lt;0.25,G22&lt;0.948,D22&lt;0.5,A22&gt;=4.5,H22&gt;=5.245,D22&lt;0.8),1.475,IF(AND(H22&gt;=9.212,G22&gt;=0.063,H22&gt;=6.543,H22&lt;14.396,D22&lt;0.25,G22&lt;0.948,D22&lt;0.5,A22&gt;=4.5,H22&gt;=5.245,D22&lt;0.8),1.5,"shouldnthappen"))))))))))))))))))))))))))))))))</f>
        <v>1.48</v>
      </c>
      <c r="AN22" s="1" t="n">
        <f aca="false">IF(AND(D22&lt;0.7,A22&gt;=5.55),1.633,IF(AND(G22&lt;0.38,B22&lt;2.8,A22&lt;5.55),4.3,IF(AND(G22&gt;=0.38,B22&lt;2.8,A22&lt;5.55),3.325,IF(AND(D22&gt;=0.35,B22&gt;=2.8,A22&lt;5.55),1.6,IF(AND(B22&gt;=3.4,A22&lt;4.8,D22&lt;0.35,B22&gt;=2.8,A22&lt;5.55),1,IF(AND(H22&gt;=11.789,A22&lt;5.9,D22&lt;1.55,D22&gt;=0.7,A22&gt;=5.55),4.325,IF(AND(F22&gt;=2.5,A22&gt;=5.9,D22&lt;1.55,D22&gt;=0.7,A22&gt;=5.55),5.05,IF(AND(D22&lt;1.9,A22&gt;=7.25,D22&gt;=1.55,D22&gt;=0.7,A22&gt;=5.55),6.3,IF(AND(D22&gt;=1.9,A22&gt;=7.25,D22&gt;=1.55,D22&gt;=0.7,A22&gt;=5.55),6.4,IF(AND(A22&lt;4.35,B22&lt;3.4,A22&lt;4.8,D22&lt;0.35,B22&gt;=2.8,A22&lt;5.55),1.1,IF(AND(G22&gt;=0.934,B22&lt;3.45,A22&gt;=4.8,D22&lt;0.35,B22&gt;=2.8,A22&lt;5.55),1.7,IF(AND(H22&gt;=14.877,B22&gt;=3.45,A22&gt;=4.8,D22&lt;0.35,B22&gt;=2.8,A22&lt;5.55),1.3,IF(AND(B22&lt;2.6,H22&lt;11.789,A22&lt;5.9,D22&lt;1.55,D22&gt;=0.7,A22&gt;=5.55),3.9,IF(AND(B22&gt;=2.6,H22&lt;11.789,A22&lt;5.9,D22&lt;1.55,D22&gt;=0.7,A22&gt;=5.55),4.26,IF(AND(A22&lt;6.6,F22&lt;2.5,A22&gt;=5.9,D22&lt;1.55,D22&gt;=0.7,A22&gt;=5.55),4.625,IF(AND(A22&gt;=6.6,F22&lt;2.5,A22&gt;=5.9,D22&lt;1.55,D22&gt;=0.7,A22&gt;=5.55),4.475,IF(AND(B22&lt;2.6,D22&lt;2.05,A22&lt;7.25,D22&gt;=1.55,D22&gt;=0.7,A22&gt;=5.55),5.8,IF(AND(G22&gt;=0.743,D22&gt;=2.05,A22&lt;7.25,D22&gt;=1.55,D22&gt;=0.7,A22&gt;=5.55),5.1,IF(AND(G22&lt;0.422,A22&gt;=4.35,B22&lt;3.4,A22&lt;4.8,D22&lt;0.35,B22&gt;=2.8,A22&lt;5.55),1.367,IF(AND(G22&gt;=0.422,A22&gt;=4.35,B22&lt;3.4,A22&lt;4.8,D22&lt;0.35,B22&gt;=2.8,A22&lt;5.55),1.3,IF(AND(A22&lt;5.05,G22&lt;0.934,B22&lt;3.45,A22&gt;=4.8,D22&lt;0.35,B22&gt;=2.8,A22&lt;5.55),1.525,IF(AND(A22&gt;=5.05,G22&lt;0.934,B22&lt;3.45,A22&gt;=4.8,D22&lt;0.35,B22&gt;=2.8,A22&lt;5.55),1.5,IF(AND(G22&gt;=0.585,H22&lt;14.877,B22&gt;=3.45,A22&gt;=4.8,D22&lt;0.35,B22&gt;=2.8,A22&lt;5.55),1.54,IF(AND(G22&gt;=0.537,G22&lt;0.743,D22&gt;=2.05,A22&lt;7.25,D22&gt;=1.55,D22&gt;=0.7,A22&gt;=5.55),5.833,IF(AND(D22&gt;=0.25,G22&lt;0.585,H22&lt;14.877,B22&gt;=3.45,A22&gt;=4.8,D22&lt;0.35,B22&gt;=2.8,A22&lt;5.55),1.367,IF(AND(D22&lt;1.75,H22&lt;13.795,B22&gt;=2.6,D22&lt;2.05,A22&lt;7.25,D22&gt;=1.55,D22&gt;=0.7,A22&gt;=5.55),5.45,IF(AND(B22&lt;2.85,H22&gt;=13.795,B22&gt;=2.6,D22&lt;2.05,A22&lt;7.25,D22&gt;=1.55,D22&gt;=0.7,A22&gt;=5.55),5.1,IF(AND(B22&gt;=2.85,H22&gt;=13.795,B22&gt;=2.6,D22&lt;2.05,A22&lt;7.25,D22&gt;=1.55,D22&gt;=0.7,A22&gt;=5.55),4.82,IF(AND(G22&lt;0.353,G22&lt;0.537,G22&lt;0.743,D22&gt;=2.05,A22&lt;7.25,D22&gt;=1.55,D22&gt;=0.7,A22&gt;=5.55),5.425,IF(AND(G22&gt;=0.353,G22&lt;0.537,G22&lt;0.743,D22&gt;=2.05,A22&lt;7.25,D22&gt;=1.55,D22&gt;=0.7,A22&gt;=5.55),5.62,IF(AND(G22&lt;0.311,D22&lt;0.25,G22&lt;0.585,H22&lt;14.877,B22&gt;=3.45,A22&gt;=4.8,D22&lt;0.35,B22&gt;=2.8,A22&lt;5.55),1.5,IF(AND(G22&gt;=0.311,D22&lt;0.25,G22&lt;0.585,H22&lt;14.877,B22&gt;=3.45,A22&gt;=4.8,D22&lt;0.35,B22&gt;=2.8,A22&lt;5.55),1.4,IF(AND(B22&gt;=3.1,D22&gt;=1.75,H22&lt;13.795,B22&gt;=2.6,D22&lt;2.05,A22&lt;7.25,D22&gt;=1.55,D22&gt;=0.7,A22&gt;=5.55),5.1,IF(AND(B22&lt;2.85,B22&lt;3.1,D22&gt;=1.75,H22&lt;13.795,B22&gt;=2.6,D22&lt;2.05,A22&lt;7.25,D22&gt;=1.55,D22&gt;=0.7,A22&gt;=5.55),5.2,IF(AND(B22&gt;=2.85,B22&lt;3.1,D22&gt;=1.75,H22&lt;13.795,B22&gt;=2.6,D22&lt;2.05,A22&lt;7.25,D22&gt;=1.55,D22&gt;=0.7,A22&gt;=5.55),5.2,"shouldnthappen")))))))))))))))))))))))))))))))))))</f>
        <v>1.54</v>
      </c>
      <c r="AO22" s="1" t="n">
        <f aca="false">IF(AND(H22&gt;=14.529,G22&lt;0.633,D22&lt;0.8),1.3,IF(AND(A22&lt;5.05,G22&gt;=0.633,D22&lt;0.8),1.35,IF(AND(H22&gt;=14.379,H22&lt;14.529,G22&lt;0.633,D22&lt;0.8),1.7,IF(AND(B22&lt;3.35,A22&gt;=5.05,G22&gt;=0.633,D22&lt;0.8),1.7,IF(AND(D22&gt;=1.45,A22&lt;5.95,F22&lt;2.5,D22&gt;=0.8),4.5,IF(AND(D22&lt;1.35,A22&gt;=5.95,F22&lt;2.5,D22&gt;=0.8),4,IF(AND(D22&lt;1.85,G22&gt;=0.845,F22&gt;=2.5,D22&gt;=0.8),4.8,IF(AND(B22&gt;=4.3,H22&lt;14.379,H22&lt;14.529,G22&lt;0.633,D22&lt;0.8),1.5,IF(AND(A22&lt;5.25,B22&gt;=3.35,A22&gt;=5.05,G22&gt;=0.633,D22&lt;0.8),1.55,IF(AND(A22&gt;=5.25,B22&gt;=3.35,A22&gt;=5.05,G22&gt;=0.633,D22&lt;0.8),1.633,IF(AND(A22&lt;5.05,D22&lt;1.45,A22&lt;5.95,F22&lt;2.5,D22&gt;=0.8),3.3,IF(AND(G22&lt;0.293,D22&gt;=1.35,A22&gt;=5.95,F22&lt;2.5,D22&gt;=0.8),5,IF(AND(A22&gt;=6.6,D22&lt;2.05,G22&lt;0.845,F22&gt;=2.5,D22&gt;=0.8),5.8,IF(AND(B22&lt;3.05,D22&gt;=2.05,G22&lt;0.845,F22&gt;=2.5,D22&gt;=0.8),6.15,IF(AND(B22&lt;2.9,D22&gt;=1.85,G22&gt;=0.845,F22&gt;=2.5,D22&gt;=0.8),5.1,IF(AND(B22&gt;=2.9,D22&gt;=1.85,G22&gt;=0.845,F22&gt;=2.5,D22&gt;=0.8),5.2,IF(AND(B22&gt;=3.8,B22&lt;4.3,H22&lt;14.379,H22&lt;14.529,G22&lt;0.633,D22&lt;0.8),1.333,IF(AND(A22&lt;6.25,G22&gt;=0.293,D22&gt;=1.35,A22&gt;=5.95,F22&lt;2.5,D22&gt;=0.8),4.6,IF(AND(H22&lt;10.351,A22&lt;6.6,D22&lt;2.05,G22&lt;0.845,F22&gt;=2.5,D22&gt;=0.8),5.4,IF(AND(G22&gt;=0.364,B22&gt;=3.05,D22&gt;=2.05,G22&lt;0.845,F22&gt;=2.5,D22&gt;=0.8),5.66,IF(AND(G22&gt;=0.447,B22&lt;3.8,B22&lt;4.3,H22&lt;14.379,H22&lt;14.529,G22&lt;0.633,D22&lt;0.8),1.3,IF(AND(H22&lt;6.247,A22&lt;5.65,A22&gt;=5.05,D22&lt;1.45,A22&lt;5.95,F22&lt;2.5,D22&gt;=0.8),4.033,IF(AND(D22&lt;1.25,A22&gt;=5.65,A22&gt;=5.05,D22&lt;1.45,A22&lt;5.95,F22&lt;2.5,D22&gt;=0.8),3.88,IF(AND(D22&gt;=1.25,A22&gt;=5.65,A22&gt;=5.05,D22&lt;1.45,A22&lt;5.95,F22&lt;2.5,D22&gt;=0.8),4.35,IF(AND(B22&lt;2.65,A22&gt;=6.25,G22&gt;=0.293,D22&gt;=1.35,A22&gt;=5.95,F22&lt;2.5,D22&gt;=0.8),4.9,IF(AND(B22&lt;2.75,H22&gt;=10.351,A22&lt;6.6,D22&lt;2.05,G22&lt;0.845,F22&gt;=2.5,D22&gt;=0.8),5.1,IF(AND(B22&gt;=2.75,H22&gt;=10.351,A22&lt;6.6,D22&lt;2.05,G22&lt;0.845,F22&gt;=2.5,D22&gt;=0.8),4.95,IF(AND(B22&lt;3.15,G22&lt;0.364,B22&gt;=3.05,D22&gt;=2.05,G22&lt;0.845,F22&gt;=2.5,D22&gt;=0.8),5.28,IF(AND(B22&gt;=3.15,G22&lt;0.364,B22&gt;=3.05,D22&gt;=2.05,G22&lt;0.845,F22&gt;=2.5,D22&gt;=0.8),5.5,IF(AND(H22&lt;9.212,G22&lt;0.447,B22&lt;3.8,B22&lt;4.3,H22&lt;14.379,H22&lt;14.529,G22&lt;0.633,D22&lt;0.8),1.4,IF(AND(G22&lt;0.356,H22&gt;=6.247,A22&lt;5.65,A22&gt;=5.05,D22&lt;1.45,A22&lt;5.95,F22&lt;2.5,D22&gt;=0.8),4.2,IF(AND(B22&lt;3,B22&gt;=2.65,A22&gt;=6.25,G22&gt;=0.293,D22&gt;=1.35,A22&gt;=5.95,F22&lt;2.5,D22&gt;=0.8),4.6,IF(AND(B22&gt;=3,B22&gt;=2.65,A22&gt;=6.25,G22&gt;=0.293,D22&gt;=1.35,A22&gt;=5.95,F22&lt;2.5,D22&gt;=0.8),4.7,IF(AND(A22&lt;5.05,H22&gt;=9.212,G22&lt;0.447,B22&lt;3.8,B22&lt;4.3,H22&lt;14.379,H22&lt;14.529,G22&lt;0.633,D22&lt;0.8),1.533,IF(AND(A22&gt;=5.05,H22&gt;=9.212,G22&lt;0.447,B22&lt;3.8,B22&lt;4.3,H22&lt;14.379,H22&lt;14.529,G22&lt;0.633,D22&lt;0.8),1.425,IF(AND(A22&lt;5.35,G22&gt;=0.356,H22&gt;=6.247,A22&lt;5.65,A22&gt;=5.05,D22&lt;1.45,A22&lt;5.95,F22&lt;2.5,D22&gt;=0.8),3.9,IF(AND(A22&gt;=5.35,G22&gt;=0.356,H22&gt;=6.247,A22&lt;5.65,A22&gt;=5.05,D22&lt;1.45,A22&lt;5.95,F22&lt;2.5,D22&gt;=0.8),3.72,"shouldnthappen")))))))))))))))))))))))))))))))))))))</f>
        <v>1.55</v>
      </c>
      <c r="AP22" s="1" t="n">
        <f aca="false">IF(AND(F22&gt;=1.5,A22&lt;5.55),3.84,IF(AND(G22&gt;=0.52,A22&lt;4.75,F22&lt;1.5,A22&lt;5.55),1.16,IF(AND(A22&lt;5.65,A22&lt;5.85,D22&lt;1.55,A22&gt;=5.55),4.2,IF(AND(A22&gt;=5.65,A22&lt;5.85,D22&lt;1.55,A22&gt;=5.55),3.167,IF(AND(G22&gt;=0.798,A22&gt;=5.85,D22&lt;1.55,A22&gt;=5.55),4,IF(AND(F22&lt;2.5,H22&lt;14.1,D22&gt;=1.55,A22&gt;=5.55),4.84,IF(AND(A22&lt;7.2,H22&gt;=14.1,D22&gt;=1.55,A22&gt;=5.55),5.633,IF(AND(A22&gt;=7.2,H22&gt;=14.1,D22&gt;=1.55,A22&gt;=5.55),6.6,IF(AND(G22&lt;0.161,G22&lt;0.52,A22&lt;4.75,F22&lt;1.5,A22&lt;5.55),1.5,IF(AND(D22&gt;=0.5,G22&lt;0.676,A22&gt;=4.75,F22&lt;1.5,A22&lt;5.55),1.6,IF(AND(H22&lt;11.016,G22&gt;=0.676,A22&gt;=4.75,F22&lt;1.5,A22&lt;5.55),1.75,IF(AND(G22&lt;0.209,G22&lt;0.798,A22&gt;=5.85,D22&lt;1.55,A22&gt;=5.55),4.5,IF(AND(G22&gt;=0.74,F22&gt;=2.5,H22&lt;14.1,D22&gt;=1.55,A22&gt;=5.55),6.225,IF(AND(B22&lt;2.95,G22&gt;=0.161,G22&lt;0.52,A22&lt;4.75,F22&lt;1.5,A22&lt;5.55),1.4,IF(AND(B22&gt;=2.95,G22&gt;=0.161,G22&lt;0.52,A22&lt;4.75,F22&lt;1.5,A22&lt;5.55),1.34,IF(AND(B22&lt;3.15,D22&lt;0.5,G22&lt;0.676,A22&gt;=4.75,F22&lt;1.5,A22&lt;5.55),1.52,IF(AND(D22&lt;0.25,H22&gt;=11.016,G22&gt;=0.676,A22&gt;=4.75,F22&lt;1.5,A22&lt;5.55),1.567,IF(AND(D22&gt;=0.25,H22&gt;=11.016,G22&gt;=0.676,A22&gt;=4.75,F22&lt;1.5,A22&lt;5.55),1.5,IF(AND(H22&lt;7.47,G22&gt;=0.209,G22&lt;0.798,A22&gt;=5.85,D22&lt;1.55,A22&gt;=5.55),5.05,IF(AND(B22&lt;2.85,G22&lt;0.74,F22&gt;=2.5,H22&lt;14.1,D22&gt;=1.55,A22&gt;=5.55),5.35,IF(AND(B22&lt;3.3,B22&gt;=3.15,D22&lt;0.5,G22&lt;0.676,A22&gt;=4.75,F22&lt;1.5,A22&lt;5.55),1.2,IF(AND(D22&lt;1.45,H22&gt;=7.47,G22&gt;=0.209,G22&lt;0.798,A22&gt;=5.85,D22&lt;1.55,A22&gt;=5.55),4.66,IF(AND(D22&gt;=1.45,H22&gt;=7.47,G22&gt;=0.209,G22&lt;0.798,A22&gt;=5.85,D22&lt;1.55,A22&gt;=5.55),4.64,IF(AND(A22&gt;=7.05,B22&gt;=2.85,G22&lt;0.74,F22&gt;=2.5,H22&lt;14.1,D22&gt;=1.55,A22&gt;=5.55),5.8,IF(AND(B22&gt;=3.25,A22&lt;7.05,B22&gt;=2.85,G22&lt;0.74,F22&gt;=2.5,H22&lt;14.1,D22&gt;=1.55,A22&gt;=5.55),5.7,IF(AND(H22&gt;=13.641,D22&lt;0.25,B22&gt;=3.3,B22&gt;=3.15,D22&lt;0.5,G22&lt;0.676,A22&gt;=4.75,F22&lt;1.5,A22&lt;5.55),1.3,IF(AND(D22&lt;0.35,D22&gt;=0.25,B22&gt;=3.3,B22&gt;=3.15,D22&lt;0.5,G22&lt;0.676,A22&gt;=4.75,F22&lt;1.5,A22&lt;5.55),1.367,IF(AND(D22&gt;=0.35,D22&gt;=0.25,B22&gt;=3.3,B22&gt;=3.15,D22&lt;0.5,G22&lt;0.676,A22&gt;=4.75,F22&lt;1.5,A22&lt;5.55),1.3,IF(AND(A22&lt;6.35,B22&lt;3.25,A22&lt;7.05,B22&gt;=2.85,G22&lt;0.74,F22&gt;=2.5,H22&lt;14.1,D22&gt;=1.55,A22&gt;=5.55),5.6,IF(AND(A22&gt;=6.35,B22&lt;3.25,A22&lt;7.05,B22&gt;=2.85,G22&lt;0.74,F22&gt;=2.5,H22&lt;14.1,D22&gt;=1.55,A22&gt;=5.55),5.325,IF(AND(A22&lt;5.1,H22&lt;13.641,D22&lt;0.25,B22&gt;=3.3,B22&gt;=3.15,D22&lt;0.5,G22&lt;0.676,A22&gt;=4.75,F22&lt;1.5,A22&lt;5.55),1.4,IF(AND(H22&gt;=11.031,A22&gt;=5.1,H22&lt;13.641,D22&lt;0.25,B22&gt;=3.3,B22&gt;=3.15,D22&lt;0.5,G22&lt;0.676,A22&gt;=4.75,F22&lt;1.5,A22&lt;5.55),1.4,IF(AND(A22&lt;5.45,H22&lt;11.031,A22&gt;=5.1,H22&lt;13.641,D22&lt;0.25,B22&gt;=3.3,B22&gt;=3.15,D22&lt;0.5,G22&lt;0.676,A22&gt;=4.75,F22&lt;1.5,A22&lt;5.55),1.5,IF(AND(A22&gt;=5.45,H22&lt;11.031,A22&gt;=5.1,H22&lt;13.641,D22&lt;0.25,B22&gt;=3.3,B22&gt;=3.15,D22&lt;0.5,G22&lt;0.676,A22&gt;=4.75,F22&lt;1.5,A22&lt;5.55),1.4,"shouldnthappen"))))))))))))))))))))))))))))))))))</f>
        <v>1.5</v>
      </c>
      <c r="AQ22" s="1" t="n">
        <f aca="false">IF(AND(H22&lt;6.926,D22&gt;=0.35,F22&lt;1.5),1.9,IF(AND(G22&gt;=0.869,D22&gt;=1.75,F22&gt;=1.5),5.15,IF(AND(A22&lt;4.35,A22&lt;5.05,D22&lt;0.35,F22&lt;1.5),1.1,IF(AND(H22&lt;6.089,A22&gt;=5.05,D22&lt;0.35,F22&lt;1.5),1.7,IF(AND(H22&gt;=13.089,H22&gt;=6.926,D22&gt;=0.35,F22&lt;1.5),1.3,IF(AND(G22&lt;0.695,D22&lt;1.15,D22&lt;1.75,F22&gt;=1.5),3.62,IF(AND(G22&gt;=0.695,D22&lt;1.15,D22&lt;1.75,F22&gt;=1.5),3,IF(AND(G22&gt;=0.585,H22&gt;=6.089,A22&gt;=5.05,D22&lt;0.35,F22&lt;1.5),1.5,IF(AND(H22&lt;9.582,H22&lt;13.089,H22&gt;=6.926,D22&gt;=0.35,F22&lt;1.5),1.5,IF(AND(H22&gt;=9.582,H22&lt;13.089,H22&gt;=6.926,D22&gt;=0.35,F22&lt;1.5),1.6,IF(AND(D22&lt;1.35,H22&lt;9.349,D22&gt;=1.15,D22&lt;1.75,F22&gt;=1.5),3.867,IF(AND(D22&lt;2.05,A22&lt;7.05,G22&lt;0.869,D22&gt;=1.75,F22&gt;=1.5),4.9,IF(AND(B22&gt;=3.3,A22&gt;=7.05,G22&lt;0.869,D22&gt;=1.75,F22&gt;=1.5),6.1,IF(AND(G22&lt;0.347,H22&lt;11.218,A22&gt;=4.35,A22&lt;5.05,D22&lt;0.35,F22&lt;1.5),1.4,IF(AND(G22&gt;=0.347,H22&lt;11.218,A22&gt;=4.35,A22&lt;5.05,D22&lt;0.35,F22&lt;1.5),1.5,IF(AND(G22&gt;=0.265,H22&gt;=11.218,A22&gt;=4.35,A22&lt;5.05,D22&lt;0.35,F22&lt;1.5),1.45,IF(AND(A22&gt;=5.4,G22&lt;0.585,H22&gt;=6.089,A22&gt;=5.05,D22&lt;0.35,F22&lt;1.5),1.35,IF(AND(B22&gt;=2.9,D22&gt;=1.35,H22&lt;9.349,D22&gt;=1.15,D22&lt;1.75,F22&gt;=1.5),4.6,IF(AND(D22&gt;=1.35,A22&lt;6.15,H22&gt;=9.349,D22&gt;=1.15,D22&lt;1.75,F22&gt;=1.5),4.54,IF(AND(H22&lt;10.927,A22&gt;=6.15,H22&gt;=9.349,D22&gt;=1.15,D22&lt;1.75,F22&gt;=1.5),4.3,IF(AND(G22&lt;0.512,D22&gt;=2.05,A22&lt;7.05,G22&lt;0.869,D22&gt;=1.75,F22&gt;=1.5),5.533,IF(AND(G22&gt;=0.512,D22&gt;=2.05,A22&lt;7.05,G22&lt;0.869,D22&gt;=1.75,F22&gt;=1.5),5.88,IF(AND(H22&lt;11.551,B22&lt;3.3,A22&gt;=7.05,G22&lt;0.869,D22&gt;=1.75,F22&gt;=1.5),6.3,IF(AND(G22&lt;0.227,G22&lt;0.265,H22&gt;=11.218,A22&gt;=4.35,A22&lt;5.05,D22&lt;0.35,F22&lt;1.5),1.4,IF(AND(G22&gt;=0.227,G22&lt;0.265,H22&gt;=11.218,A22&gt;=4.35,A22&lt;5.05,D22&lt;0.35,F22&lt;1.5),1.26,IF(AND(H22&lt;11.031,A22&lt;5.4,G22&lt;0.585,H22&gt;=6.089,A22&gt;=5.05,D22&lt;0.35,F22&lt;1.5),1.5,IF(AND(H22&gt;=11.031,A22&lt;5.4,G22&lt;0.585,H22&gt;=6.089,A22&gt;=5.05,D22&lt;0.35,F22&lt;1.5),1.4,IF(AND(A22&lt;5.45,B22&lt;2.9,D22&gt;=1.35,H22&lt;9.349,D22&gt;=1.15,D22&lt;1.75,F22&gt;=1.5),4.5,IF(AND(A22&lt;5.9,D22&lt;1.35,A22&lt;6.15,H22&gt;=9.349,D22&gt;=1.15,D22&lt;1.75,F22&gt;=1.5),4.2,IF(AND(A22&gt;=5.9,D22&lt;1.35,A22&lt;6.15,H22&gt;=9.349,D22&gt;=1.15,D22&lt;1.75,F22&gt;=1.5),4,IF(AND(A22&gt;=6.75,H22&gt;=10.927,A22&gt;=6.15,H22&gt;=9.349,D22&gt;=1.15,D22&lt;1.75,F22&gt;=1.5),4.767,IF(AND(B22&lt;2.9,H22&gt;=11.551,B22&lt;3.3,A22&gt;=7.05,G22&lt;0.869,D22&gt;=1.75,F22&gt;=1.5),6.7,IF(AND(B22&gt;=2.9,H22&gt;=11.551,B22&lt;3.3,A22&gt;=7.05,G22&lt;0.869,D22&gt;=1.75,F22&gt;=1.5),6.6,IF(AND(B22&lt;2.45,A22&gt;=5.45,B22&lt;2.9,D22&gt;=1.35,H22&lt;9.349,D22&gt;=1.15,D22&lt;1.75,F22&gt;=1.5),5,IF(AND(B22&gt;=2.45,A22&gt;=5.45,B22&lt;2.9,D22&gt;=1.35,H22&lt;9.349,D22&gt;=1.15,D22&lt;1.75,F22&gt;=1.5),5.1,IF(AND(H22&lt;11.166,A22&lt;6.75,H22&gt;=10.927,A22&gt;=6.15,H22&gt;=9.349,D22&gt;=1.15,D22&lt;1.75,F22&gt;=1.5),4.9,IF(AND(G22&lt;0.228,H22&gt;=11.166,A22&lt;6.75,H22&gt;=10.927,A22&gt;=6.15,H22&gt;=9.349,D22&gt;=1.15,D22&lt;1.75,F22&gt;=1.5),4.7,IF(AND(H22&lt;13.531,G22&gt;=0.228,H22&gt;=11.166,A22&lt;6.75,H22&gt;=10.927,A22&gt;=6.15,H22&gt;=9.349,D22&gt;=1.15,D22&lt;1.75,F22&gt;=1.5),4.4,IF(AND(H22&gt;=13.531,G22&gt;=0.228,H22&gt;=11.166,A22&lt;6.75,H22&gt;=10.927,A22&gt;=6.15,H22&gt;=9.349,D22&gt;=1.15,D22&lt;1.75,F22&gt;=1.5),4.6,"shouldnthappen")))))))))))))))))))))))))))))))))))))))</f>
        <v>1.5</v>
      </c>
      <c r="AR22" s="1" t="n">
        <f aca="false">IF(AND(G22&gt;=0.93,B22&lt;3.65,F22&lt;1.5),1.7,IF(AND(H22&lt;6.542,B22&gt;=3.65,F22&lt;1.5),1.767,IF(AND(A22&gt;=7.05,D22&gt;=1.55,F22&gt;=1.5),6.3,IF(AND(G22&lt;0.123,H22&gt;=6.542,B22&gt;=3.65,F22&lt;1.5),1.367,IF(AND(A22&lt;5.15,A22&lt;5.65,D22&lt;1.55,F22&gt;=1.5),3.15,IF(AND(A22&lt;4.8,G22&gt;=0.447,G22&lt;0.93,B22&lt;3.65,F22&lt;1.5),1.24,IF(AND(A22&gt;=4.8,G22&gt;=0.447,G22&lt;0.93,B22&lt;3.65,F22&lt;1.5),1.4,IF(AND(G22&lt;0.151,G22&gt;=0.123,H22&gt;=6.542,B22&gt;=3.65,F22&lt;1.5),1.7,IF(AND(G22&gt;=0.151,G22&gt;=0.123,H22&gt;=6.542,B22&gt;=3.65,F22&lt;1.5),1.5,IF(AND(D22&gt;=1.45,A22&gt;=5.15,A22&lt;5.65,D22&lt;1.55,F22&gt;=1.5),4.5,IF(AND(B22&lt;2.65,D22&gt;=1.35,A22&gt;=5.65,D22&lt;1.55,F22&gt;=1.5),4.9,IF(AND(G22&lt;0.527,F22&lt;2.5,A22&lt;7.05,D22&gt;=1.55,F22&gt;=1.5),5.075,IF(AND(G22&gt;=0.527,F22&lt;2.5,A22&lt;7.05,D22&gt;=1.55,F22&gt;=1.5),4.7,IF(AND(A22&lt;4.65,G22&lt;0.265,G22&lt;0.447,G22&lt;0.93,B22&lt;3.65,F22&lt;1.5),1.42,IF(AND(G22&lt;0.3,G22&gt;=0.265,G22&lt;0.447,G22&lt;0.93,B22&lt;3.65,F22&lt;1.5),1.6,IF(AND(G22&gt;=0.3,G22&gt;=0.265,G22&lt;0.447,G22&lt;0.93,B22&lt;3.65,F22&lt;1.5),1.4,IF(AND(G22&lt;0.356,D22&lt;1.45,A22&gt;=5.15,A22&lt;5.65,D22&lt;1.55,F22&gt;=1.5),4.125,IF(AND(D22&lt;1.1,A22&lt;6.2,D22&lt;1.35,A22&gt;=5.65,D22&lt;1.55,F22&gt;=1.5),4.1,IF(AND(D22&gt;=1.1,A22&lt;6.2,D22&lt;1.35,A22&gt;=5.65,D22&lt;1.55,F22&gt;=1.5),4.175,IF(AND(H22&gt;=13.433,A22&gt;=6.2,D22&lt;1.35,A22&gt;=5.65,D22&lt;1.55,F22&gt;=1.5),4.6,IF(AND(G22&lt;0.437,B22&gt;=2.65,D22&gt;=1.35,A22&gt;=5.65,D22&lt;1.55,F22&gt;=1.5),4.625,IF(AND(G22&gt;=0.437,B22&gt;=2.65,D22&gt;=1.35,A22&gt;=5.65,D22&lt;1.55,F22&gt;=1.5),4.75,IF(AND(B22&gt;=3.15,H22&lt;11.146,F22&gt;=2.5,A22&lt;7.05,D22&gt;=1.55,F22&gt;=1.5),5.667,IF(AND(B22&lt;2.65,H22&gt;=11.146,F22&gt;=2.5,A22&lt;7.05,D22&gt;=1.55,F22&gt;=1.5),5.8,IF(AND(B22&lt;3.3,A22&gt;=4.65,G22&lt;0.265,G22&lt;0.447,G22&lt;0.93,B22&lt;3.65,F22&lt;1.5),1.32,IF(AND(B22&gt;=3.3,A22&gt;=4.65,G22&lt;0.265,G22&lt;0.447,G22&lt;0.93,B22&lt;3.65,F22&lt;1.5),1.425,IF(AND(B22&lt;2.8,G22&gt;=0.356,D22&lt;1.45,A22&gt;=5.15,A22&lt;5.65,D22&lt;1.55,F22&gt;=1.5),3.86,IF(AND(B22&gt;=2.8,G22&gt;=0.356,D22&lt;1.45,A22&gt;=5.15,A22&lt;5.65,D22&lt;1.55,F22&gt;=1.5),3.6,IF(AND(B22&lt;2.6,H22&lt;13.433,A22&gt;=6.2,D22&lt;1.35,A22&gt;=5.65,D22&lt;1.55,F22&gt;=1.5),4.4,IF(AND(B22&gt;=2.6,H22&lt;13.433,A22&gt;=6.2,D22&lt;1.35,A22&gt;=5.65,D22&lt;1.55,F22&gt;=1.5),4.3,IF(AND(G22&lt;0.151,B22&lt;3.15,H22&lt;11.146,F22&gt;=2.5,A22&lt;7.05,D22&gt;=1.55,F22&gt;=1.5),5.5,IF(AND(H22&lt;15.52,B22&gt;=2.65,H22&gt;=11.146,F22&gt;=2.5,A22&lt;7.05,D22&gt;=1.55,F22&gt;=1.5),5.4,IF(AND(H22&gt;=15.52,B22&gt;=2.65,H22&gt;=11.146,F22&gt;=2.5,A22&lt;7.05,D22&gt;=1.55,F22&gt;=1.5),5.733,IF(AND(H22&lt;10.74,G22&gt;=0.151,B22&lt;3.15,H22&lt;11.146,F22&gt;=2.5,A22&lt;7.05,D22&gt;=1.55,F22&gt;=1.5),5.12,IF(AND(H22&gt;=10.74,G22&gt;=0.151,B22&lt;3.15,H22&lt;11.146,F22&gt;=2.5,A22&lt;7.05,D22&gt;=1.55,F22&gt;=1.5),4.9,"shouldnthappen")))))))))))))))))))))))))))))))))))</f>
        <v>1.5</v>
      </c>
      <c r="AS22" s="1" t="n">
        <f aca="false">IF(AND(F22&gt;=1.5,A22&lt;5.55),4.18,IF(AND(F22&gt;=2.5,B22&lt;2.75,A22&gt;=5.55),5.38,IF(AND(G22&gt;=0.587,B22&lt;3.75,F22&lt;1.5,A22&lt;5.55),1.48,IF(AND(H22&lt;6.51,B22&gt;=3.75,F22&lt;1.5,A22&lt;5.55),1.9,IF(AND(H22&gt;=6.51,B22&gt;=3.75,F22&lt;1.5,A22&lt;5.55),1.425,IF(AND(G22&gt;=0.868,F22&lt;2.5,B22&lt;2.75,A22&gt;=5.55),4.65,IF(AND(F22&lt;1.5,D22&lt;1.55,B22&gt;=2.75,A22&gt;=5.55),1.7,IF(AND(G22&gt;=0.857,D22&gt;=1.55,B22&gt;=2.75,A22&gt;=5.55),5.033,IF(AND(G22&gt;=0.518,G22&lt;0.587,B22&lt;3.75,F22&lt;1.5,A22&lt;5.55),1,IF(AND(D22&lt;1.05,G22&lt;0.868,F22&lt;2.5,B22&lt;2.75,A22&gt;=5.55),3.5,IF(AND(G22&lt;0.404,D22&gt;=1.05,G22&lt;0.868,F22&lt;2.5,B22&lt;2.75,A22&gt;=5.55),4.2,IF(AND(G22&gt;=0.404,D22&gt;=1.05,G22&lt;0.868,F22&lt;2.5,B22&lt;2.75,A22&gt;=5.55),3.94,IF(AND(F22&lt;2.5,B22&lt;2.95,F22&gt;=1.5,D22&lt;1.55,B22&gt;=2.75,A22&gt;=5.55),4.68,IF(AND(F22&gt;=2.5,B22&lt;2.95,F22&gt;=1.5,D22&lt;1.55,B22&gt;=2.75,A22&gt;=5.55),5.1,IF(AND(H22&lt;10.883,B22&gt;=2.95,F22&gt;=1.5,D22&lt;1.55,B22&gt;=2.75,A22&gt;=5.55),4.15,IF(AND(H22&gt;=10.883,B22&gt;=2.95,F22&gt;=1.5,D22&lt;1.55,B22&gt;=2.75,A22&gt;=5.55),4.5,IF(AND(H22&gt;=14.1,D22&lt;2.05,G22&lt;0.857,D22&gt;=1.55,B22&gt;=2.75,A22&gt;=5.55),6.6,IF(AND(G22&lt;0.063,B22&lt;3.15,G22&lt;0.518,G22&lt;0.587,B22&lt;3.75,F22&lt;1.5,A22&lt;5.55),1.4,IF(AND(G22&gt;=0.063,B22&lt;3.15,G22&lt;0.518,G22&lt;0.587,B22&lt;3.75,F22&lt;1.5,A22&lt;5.55),1.5,IF(AND(H22&gt;=10.563,B22&gt;=3.15,G22&lt;0.518,G22&lt;0.587,B22&lt;3.75,F22&lt;1.5,A22&lt;5.55),1.325,IF(AND(B22&lt;2.95,H22&lt;14.1,D22&lt;2.05,G22&lt;0.857,D22&gt;=1.55,B22&gt;=2.75,A22&gt;=5.55),6.125,IF(AND(A22&lt;6.65,G22&lt;0.364,D22&gt;=2.05,G22&lt;0.857,D22&gt;=1.55,B22&gt;=2.75,A22&gt;=5.55),5.45,IF(AND(G22&gt;=0.774,G22&gt;=0.364,D22&gt;=2.05,G22&lt;0.857,D22&gt;=1.55,B22&gt;=2.75,A22&gt;=5.55),5.4,IF(AND(H22&gt;=9.279,H22&lt;10.563,B22&gt;=3.15,G22&lt;0.518,G22&lt;0.587,B22&lt;3.75,F22&lt;1.5,A22&lt;5.55),1.475,IF(AND(D22&lt;1.65,B22&gt;=2.95,H22&lt;14.1,D22&lt;2.05,G22&lt;0.857,D22&gt;=1.55,B22&gt;=2.75,A22&gt;=5.55),5.8,IF(AND(B22&lt;3.15,A22&gt;=6.65,G22&lt;0.364,D22&gt;=2.05,G22&lt;0.857,D22&gt;=1.55,B22&gt;=2.75,A22&gt;=5.55),5.3,IF(AND(B22&gt;=3.15,A22&gt;=6.65,G22&lt;0.364,D22&gt;=2.05,G22&lt;0.857,D22&gt;=1.55,B22&gt;=2.75,A22&gt;=5.55),5.7,IF(AND(A22&gt;=6.75,G22&lt;0.774,G22&gt;=0.364,D22&gt;=2.05,G22&lt;0.857,D22&gt;=1.55,B22&gt;=2.75,A22&gt;=5.55),5.9,IF(AND(G22&lt;0.417,H22&lt;9.279,H22&lt;10.563,B22&gt;=3.15,G22&lt;0.518,G22&lt;0.587,B22&lt;3.75,F22&lt;1.5,A22&lt;5.55),1.4,IF(AND(G22&gt;=0.417,H22&lt;9.279,H22&lt;10.563,B22&gt;=3.15,G22&lt;0.518,G22&lt;0.587,B22&lt;3.75,F22&lt;1.5,A22&lt;5.55),1.3,IF(AND(A22&lt;6.3,D22&gt;=1.65,B22&gt;=2.95,H22&lt;14.1,D22&lt;2.05,G22&lt;0.857,D22&gt;=1.55,B22&gt;=2.75,A22&gt;=5.55),4.9,IF(AND(A22&gt;=6.3,D22&gt;=1.65,B22&gt;=2.95,H22&lt;14.1,D22&lt;2.05,G22&lt;0.857,D22&gt;=1.55,B22&gt;=2.75,A22&gt;=5.55),5.3,IF(AND(G22&gt;=0.657,A22&lt;6.75,G22&lt;0.774,G22&gt;=0.364,D22&gt;=2.05,G22&lt;0.857,D22&gt;=1.55,B22&gt;=2.75,A22&gt;=5.55),6,IF(AND(B22&lt;3.2,G22&lt;0.657,A22&lt;6.75,G22&lt;0.774,G22&gt;=0.364,D22&gt;=2.05,G22&lt;0.857,D22&gt;=1.55,B22&gt;=2.75,A22&gt;=5.55),5.6,IF(AND(B22&gt;=3.2,G22&lt;0.657,A22&lt;6.75,G22&lt;0.774,G22&gt;=0.364,D22&gt;=2.05,G22&lt;0.857,D22&gt;=1.55,B22&gt;=2.75,A22&gt;=5.55),5.65,"shouldnthappen")))))))))))))))))))))))))))))))))))</f>
        <v>1.425</v>
      </c>
      <c r="AT22" s="1" t="n">
        <f aca="false">IF(AND(H22&gt;=16.284,A22&gt;=5.55),6.533,IF(AND(G22&gt;=0.52,A22&lt;4.85,A22&lt;5.55),1.05,IF(AND(G22&lt;0.227,G22&lt;0.52,A22&lt;4.85,A22&lt;5.55),1.4,IF(AND(G22&gt;=0.227,G22&lt;0.52,A22&lt;4.85,A22&lt;5.55),1.3,IF(AND(D22&gt;=0.45,F22&lt;1.5,A22&gt;=4.85,A22&lt;5.55),1.667,IF(AND(B22&gt;=2.75,F22&gt;=1.5,A22&gt;=4.85,A22&lt;5.55),4.5,IF(AND(F22&lt;2.5,B22&gt;=3.15,H22&lt;16.284,A22&gt;=5.55),4.7,IF(AND(G22&gt;=0.934,D22&lt;0.45,F22&lt;1.5,A22&gt;=4.85,A22&lt;5.55),1.7,IF(AND(D22&gt;=1.2,B22&lt;2.75,F22&gt;=1.5,A22&gt;=4.85,A22&lt;5.55),4.25,IF(AND(G22&gt;=0.774,F22&gt;=2.5,B22&gt;=3.15,H22&lt;16.284,A22&gt;=5.55),5.4,IF(AND(B22&lt;3.1,G22&lt;0.934,D22&lt;0.45,F22&lt;1.5,A22&gt;=4.85,A22&lt;5.55),1.6,IF(AND(D22&lt;1.05,D22&lt;1.2,B22&lt;2.75,F22&gt;=1.5,A22&gt;=4.85,A22&lt;5.55),3.433,IF(AND(D22&gt;=1.05,D22&lt;1.2,B22&lt;2.75,F22&gt;=1.5,A22&gt;=4.85,A22&lt;5.55),3.267,IF(AND(H22&lt;8.486,D22&lt;1.35,F22&lt;2.5,B22&lt;3.15,H22&lt;16.284,A22&gt;=5.55),3.85,IF(AND(D22&gt;=1.55,D22&gt;=1.35,F22&lt;2.5,B22&lt;3.15,H22&lt;16.284,A22&gt;=5.55),5.1,IF(AND(H22&lt;10.464,A22&lt;6.35,F22&gt;=2.5,B22&lt;3.15,H22&lt;16.284,A22&gt;=5.55),5.08,IF(AND(H22&gt;=10.464,A22&lt;6.35,F22&gt;=2.5,B22&lt;3.15,H22&lt;16.284,A22&gt;=5.55),4.9,IF(AND(D22&lt;1.85,A22&gt;=6.35,F22&gt;=2.5,B22&lt;3.15,H22&lt;16.284,A22&gt;=5.55),5.8,IF(AND(H22&gt;=10.393,G22&lt;0.774,F22&gt;=2.5,B22&gt;=3.15,H22&lt;16.284,A22&gt;=5.55),5.425,IF(AND(B22&lt;2.6,H22&gt;=8.486,D22&lt;1.35,F22&lt;2.5,B22&lt;3.15,H22&lt;16.284,A22&gt;=5.55),3.9,IF(AND(G22&gt;=0.567,D22&lt;1.55,D22&gt;=1.35,F22&lt;2.5,B22&lt;3.15,H22&lt;16.284,A22&gt;=5.55),4.4,IF(AND(B22&lt;3.25,H22&lt;10.393,G22&lt;0.774,F22&gt;=2.5,B22&gt;=3.15,H22&lt;16.284,A22&gt;=5.55),5.7,IF(AND(B22&gt;=3.25,H22&lt;10.393,G22&lt;0.774,F22&gt;=2.5,B22&gt;=3.15,H22&lt;16.284,A22&gt;=5.55),5.98,IF(AND(G22&lt;0.079,G22&lt;0.338,B22&gt;=3.1,G22&lt;0.934,D22&lt;0.45,F22&lt;1.5,A22&gt;=4.85,A22&lt;5.55),1.425,IF(AND(B22&lt;3.35,G22&gt;=0.338,B22&gt;=3.1,G22&lt;0.934,D22&lt;0.45,F22&lt;1.5,A22&gt;=4.85,A22&lt;5.55),1.4,IF(AND(G22&lt;0.404,B22&gt;=2.6,H22&gt;=8.486,D22&lt;1.35,F22&lt;2.5,B22&lt;3.15,H22&lt;16.284,A22&gt;=5.55),4.3,IF(AND(G22&gt;=0.404,B22&gt;=2.6,H22&gt;=8.486,D22&lt;1.35,F22&lt;2.5,B22&lt;3.15,H22&lt;16.284,A22&gt;=5.55),4.025,IF(AND(B22&gt;=3.05,G22&lt;0.567,D22&lt;1.55,D22&gt;=1.35,F22&lt;2.5,B22&lt;3.15,H22&lt;16.284,A22&gt;=5.55),4.7,IF(AND(A22&lt;6.45,H22&lt;10.667,D22&gt;=1.85,A22&gt;=6.35,F22&gt;=2.5,B22&lt;3.15,H22&lt;16.284,A22&gt;=5.55),5.3,IF(AND(A22&gt;=6.45,H22&lt;10.667,D22&gt;=1.85,A22&gt;=6.35,F22&gt;=2.5,B22&lt;3.15,H22&lt;16.284,A22&gt;=5.55),5.167,IF(AND(B22&lt;2.95,H22&gt;=10.667,D22&gt;=1.85,A22&gt;=6.35,F22&gt;=2.5,B22&lt;3.15,H22&lt;16.284,A22&gt;=5.55),5.6,IF(AND(B22&gt;=2.95,H22&gt;=10.667,D22&gt;=1.85,A22&gt;=6.35,F22&gt;=2.5,B22&lt;3.15,H22&lt;16.284,A22&gt;=5.55),5.5,IF(AND(H22&lt;10.325,G22&gt;=0.079,G22&lt;0.338,B22&gt;=3.1,G22&lt;0.934,D22&lt;0.45,F22&lt;1.5,A22&gt;=4.85,A22&lt;5.55),1.5,IF(AND(G22&lt;0.385,B22&gt;=3.35,G22&gt;=0.338,B22&gt;=3.1,G22&lt;0.934,D22&lt;0.45,F22&lt;1.5,A22&gt;=4.85,A22&lt;5.55),1.5,IF(AND(G22&gt;=0.385,B22&gt;=3.35,G22&gt;=0.338,B22&gt;=3.1,G22&lt;0.934,D22&lt;0.45,F22&lt;1.5,A22&gt;=4.85,A22&lt;5.55),1.42,IF(AND(B22&lt;2.5,B22&lt;3.05,G22&lt;0.567,D22&lt;1.55,D22&gt;=1.35,F22&lt;2.5,B22&lt;3.15,H22&lt;16.284,A22&gt;=5.55),4.5,IF(AND(B22&gt;=2.5,B22&lt;3.05,G22&lt;0.567,D22&lt;1.55,D22&gt;=1.35,F22&lt;2.5,B22&lt;3.15,H22&lt;16.284,A22&gt;=5.55),4.56,IF(AND(H22&lt;12.506,H22&gt;=10.325,G22&gt;=0.079,G22&lt;0.338,B22&gt;=3.1,G22&lt;0.934,D22&lt;0.45,F22&lt;1.5,A22&gt;=4.85,A22&lt;5.55),1.2,IF(AND(H22&gt;=12.506,H22&gt;=10.325,G22&gt;=0.079,G22&lt;0.338,B22&gt;=3.1,G22&lt;0.934,D22&lt;0.45,F22&lt;1.5,A22&gt;=4.85,A22&lt;5.55),1.3,"shouldnthappen")))))))))))))))))))))))))))))))))))))))</f>
        <v>1.42</v>
      </c>
      <c r="AU22" s="1" t="n">
        <f aca="false">IF(AND(G22&gt;=0.52,B22&lt;3.05,F22&lt;1.5),1.1,IF(AND(G22&lt;0.35,G22&lt;0.52,B22&lt;3.05,F22&lt;1.5),1.4,IF(AND(G22&gt;=0.35,G22&lt;0.52,B22&lt;3.05,F22&lt;1.5),1.3,IF(AND(G22&gt;=0.227,G22&lt;0.347,B22&gt;=3.05,F22&lt;1.5),1.32,IF(AND(H22&lt;6.417,G22&gt;=0.347,B22&gt;=3.05,F22&lt;1.5),1.7,IF(AND(A22&gt;=7.25,A22&gt;=6.6,F22&gt;=2.5,F22&gt;=1.5),6.35,IF(AND(G22&lt;0.11,G22&lt;0.227,G22&lt;0.347,B22&gt;=3.05,F22&lt;1.5),1.333,IF(AND(H22&lt;9.441,H22&gt;=6.417,G22&gt;=0.347,B22&gt;=3.05,F22&lt;1.5),1.425,IF(AND(B22&lt;2.75,G22&lt;0.451,H22&lt;10.266,F22&lt;2.5,F22&gt;=1.5),4,IF(AND(B22&gt;=2.75,G22&lt;0.451,H22&lt;10.266,F22&lt;2.5,F22&gt;=1.5),4.433,IF(AND(G22&gt;=0.865,G22&gt;=0.451,H22&lt;10.266,F22&lt;2.5,F22&gt;=1.5),4.2,IF(AND(B22&lt;2.45,H22&lt;13.665,H22&gt;=10.266,F22&lt;2.5,F22&gt;=1.5),3.7,IF(AND(G22&lt;0.302,H22&gt;=13.665,H22&gt;=10.266,F22&lt;2.5,F22&gt;=1.5),5,IF(AND(B22&lt;2.9,A22&lt;6.1,A22&lt;6.6,F22&gt;=2.5,F22&gt;=1.5),5.06,IF(AND(B22&gt;=2.9,A22&lt;6.1,A22&lt;6.6,F22&gt;=2.5,F22&gt;=1.5),4.8,IF(AND(B22&lt;3.05,A22&gt;=6.1,A22&lt;6.6,F22&gt;=2.5,F22&gt;=1.5),5.6,IF(AND(B22&gt;=3.05,A22&gt;=6.1,A22&lt;6.6,F22&gt;=2.5,F22&gt;=1.5),5.267,IF(AND(H22&gt;=14.564,A22&lt;7.25,A22&gt;=6.6,F22&gt;=2.5,F22&gt;=1.5),5.6,IF(AND(H22&gt;=14.309,G22&gt;=0.11,G22&lt;0.227,G22&lt;0.347,B22&gt;=3.05,F22&lt;1.5),1.7,IF(AND(D22&lt;0.4,H22&gt;=9.441,H22&gt;=6.417,G22&gt;=0.347,B22&gt;=3.05,F22&lt;1.5),1.5,IF(AND(D22&gt;=0.4,H22&gt;=9.441,H22&gt;=6.417,G22&gt;=0.347,B22&gt;=3.05,F22&lt;1.5),1.633,IF(AND(A22&lt;5.35,G22&lt;0.865,G22&gt;=0.451,H22&lt;10.266,F22&lt;2.5,F22&gt;=1.5),3.15,IF(AND(D22&lt;1.45,G22&gt;=0.302,H22&gt;=13.665,H22&gt;=10.266,F22&lt;2.5,F22&gt;=1.5),4.74,IF(AND(D22&gt;=1.45,G22&gt;=0.302,H22&gt;=13.665,H22&gt;=10.266,F22&lt;2.5,F22&gt;=1.5),4.567,IF(AND(H22&lt;8.836,H22&lt;14.564,A22&lt;7.25,A22&gt;=6.6,F22&gt;=2.5,F22&gt;=1.5),5.7,IF(AND(H22&gt;=8.836,H22&lt;14.564,A22&lt;7.25,A22&gt;=6.6,F22&gt;=2.5,F22&gt;=1.5),5.9,IF(AND(H22&lt;11.53,H22&lt;14.309,G22&gt;=0.11,G22&lt;0.227,G22&lt;0.347,B22&gt;=3.05,F22&lt;1.5),1.5,IF(AND(H22&gt;=11.53,H22&lt;14.309,G22&gt;=0.11,G22&lt;0.227,G22&lt;0.347,B22&gt;=3.05,F22&lt;1.5),1.467,IF(AND(H22&lt;9.386,A22&gt;=5.35,G22&lt;0.865,G22&gt;=0.451,H22&lt;10.266,F22&lt;2.5,F22&gt;=1.5),3.56,IF(AND(H22&gt;=9.386,A22&gt;=5.35,G22&lt;0.865,G22&gt;=0.451,H22&lt;10.266,F22&lt;2.5,F22&gt;=1.5),4.2,IF(AND(H22&lt;11.036,D22&lt;1.45,B22&gt;=2.45,H22&lt;13.665,H22&gt;=10.266,F22&lt;2.5,F22&gt;=1.5),4.45,IF(AND(H22&gt;=11.036,D22&lt;1.45,B22&gt;=2.45,H22&lt;13.665,H22&gt;=10.266,F22&lt;2.5,F22&gt;=1.5),4.1,IF(AND(G22&gt;=0.585,D22&gt;=1.45,B22&gt;=2.45,H22&lt;13.665,H22&gt;=10.266,F22&lt;2.5,F22&gt;=1.5),4.9,IF(AND(H22&lt;11.743,G22&lt;0.585,D22&gt;=1.45,B22&gt;=2.45,H22&lt;13.665,H22&gt;=10.266,F22&lt;2.5,F22&gt;=1.5),4.7,IF(AND(H22&gt;=11.743,G22&lt;0.585,D22&gt;=1.45,B22&gt;=2.45,H22&lt;13.665,H22&gt;=10.266,F22&lt;2.5,F22&gt;=1.5),4.5,"shouldnthappen")))))))))))))))))))))))))))))))))))</f>
        <v>1.5</v>
      </c>
      <c r="AV22" s="1" t="n">
        <f aca="false">IF(AND(G22&gt;=0.356,F22&gt;=1.5,A22&lt;5.75),3.52,IF(AND(A22&lt;7.25,A22&gt;=7.1,A22&gt;=5.75),5.875,IF(AND(A22&gt;=7.25,A22&gt;=7.1,A22&gt;=5.75),6.5,IF(AND(D22&gt;=0.35,G22&gt;=0.586,F22&lt;1.5,A22&lt;5.75),1.8,IF(AND(D22&lt;1.4,G22&lt;0.356,F22&gt;=1.5,A22&lt;5.75),4.2,IF(AND(D22&gt;=1.4,G22&lt;0.356,F22&gt;=1.5,A22&lt;5.75),4.5,IF(AND(H22&gt;=11.218,A22&lt;5.05,G22&lt;0.586,F22&lt;1.5,A22&lt;5.75),1.225,IF(AND(G22&gt;=0.253,A22&gt;=5.05,G22&lt;0.586,F22&lt;1.5,A22&lt;5.75),1.3,IF(AND(B22&gt;=3.75,D22&lt;0.35,G22&gt;=0.586,F22&lt;1.5,A22&lt;5.75),1.567,IF(AND(B22&lt;2.85,D22&lt;1.35,D22&lt;1.65,A22&lt;7.1,A22&gt;=5.75),4.26,IF(AND(B22&gt;=2.85,D22&lt;1.35,D22&lt;1.65,A22&lt;7.1,A22&gt;=5.75),4.45,IF(AND(A22&lt;6.05,H22&lt;12.921,D22&gt;=1.65,A22&lt;7.1,A22&gt;=5.75),5.1,IF(AND(H22&gt;=15.338,H22&gt;=12.921,D22&gt;=1.65,A22&lt;7.1,A22&gt;=5.75),5.55,IF(AND(G22&lt;0.418,H22&lt;11.218,A22&lt;5.05,G22&lt;0.586,F22&lt;1.5,A22&lt;5.75),1.42,IF(AND(G22&gt;=0.418,H22&lt;11.218,A22&lt;5.05,G22&lt;0.586,F22&lt;1.5,A22&lt;5.75),1.3,IF(AND(H22&gt;=13.321,G22&lt;0.253,A22&gt;=5.05,G22&lt;0.586,F22&lt;1.5,A22&lt;5.75),1.7,IF(AND(H22&lt;6.089,B22&lt;3.75,D22&lt;0.35,G22&gt;=0.586,F22&lt;1.5,A22&lt;5.75),1.7,IF(AND(H22&gt;=6.089,B22&lt;3.75,D22&lt;0.35,G22&gt;=0.586,F22&lt;1.5,A22&lt;5.75),1.5,IF(AND(B22&lt;2.9,D22&lt;1.45,D22&gt;=1.35,D22&lt;1.65,A22&lt;7.1,A22&gt;=5.75),4.8,IF(AND(B22&gt;=2.9,D22&lt;1.45,D22&gt;=1.35,D22&lt;1.65,A22&lt;7.1,A22&gt;=5.75),4.475,IF(AND(B22&lt;2.5,D22&gt;=1.45,D22&gt;=1.35,D22&lt;1.65,A22&lt;7.1,A22&gt;=5.75),4.5,IF(AND(H22&lt;8.884,A22&gt;=6.05,H22&lt;12.921,D22&gt;=1.65,A22&lt;7.1,A22&gt;=5.75),5.4,IF(AND(A22&lt;6.3,H22&lt;15.338,H22&gt;=12.921,D22&gt;=1.65,A22&lt;7.1,A22&gt;=5.75),4.967,IF(AND(A22&gt;=6.3,H22&lt;15.338,H22&gt;=12.921,D22&gt;=1.65,A22&lt;7.1,A22&gt;=5.75),5.133,IF(AND(H22&lt;10.826,H22&lt;13.321,G22&lt;0.253,A22&gt;=5.05,G22&lt;0.586,F22&lt;1.5,A22&lt;5.75),1.5,IF(AND(H22&gt;=10.826,H22&lt;13.321,G22&lt;0.253,A22&gt;=5.05,G22&lt;0.586,F22&lt;1.5,A22&lt;5.75),1.4,IF(AND(H22&lt;7.47,B22&gt;=2.5,D22&gt;=1.45,D22&gt;=1.35,D22&lt;1.65,A22&lt;7.1,A22&gt;=5.75),5.1,IF(AND(H22&gt;=7.47,B22&gt;=2.5,D22&gt;=1.45,D22&gt;=1.35,D22&lt;1.65,A22&lt;7.1,A22&gt;=5.75),4.725,IF(AND(H22&lt;9.637,H22&gt;=8.884,A22&gt;=6.05,H22&lt;12.921,D22&gt;=1.65,A22&lt;7.1,A22&gt;=5.75),5.9,IF(AND(B22&lt;2.6,H22&gt;=9.637,H22&gt;=8.884,A22&gt;=6.05,H22&lt;12.921,D22&gt;=1.65,A22&lt;7.1,A22&gt;=5.75),5.8,IF(AND(B22&lt;2.75,B22&gt;=2.6,H22&gt;=9.637,H22&gt;=8.884,A22&gt;=6.05,H22&lt;12.921,D22&gt;=1.65,A22&lt;7.1,A22&gt;=5.75),5.3,IF(AND(D22&lt;2.25,B22&gt;=2.75,B22&gt;=2.6,H22&gt;=9.637,H22&gt;=8.884,A22&gt;=6.05,H22&lt;12.921,D22&gt;=1.65,A22&lt;7.1,A22&gt;=5.75),5.6,IF(AND(D22&gt;=2.25,B22&gt;=2.75,B22&gt;=2.6,H22&gt;=9.637,H22&gt;=8.884,A22&gt;=6.05,H22&lt;12.921,D22&gt;=1.65,A22&lt;7.1,A22&gt;=5.75),5.5,"shouldnthappen")))))))))))))))))))))))))))))))))</f>
        <v>1.567</v>
      </c>
      <c r="AW22" s="1" t="n">
        <f aca="false">IF(AND(G22&gt;=0.905,F22&lt;1.5),1.767,IF(AND(H22&gt;=16.674,F22&gt;=1.5),6.55,IF(AND(A22&lt;4.35,H22&lt;14.344,G22&lt;0.905,F22&lt;1.5),1.1,IF(AND(B22&lt;3.65,H22&gt;=14.344,G22&lt;0.905,F22&lt;1.5),1.5,IF(AND(B22&gt;=3.65,H22&gt;=14.344,G22&lt;0.905,F22&lt;1.5),1.65,IF(AND(B22&lt;2.6,F22&gt;=2.5,H22&lt;16.674,F22&gt;=1.5),4.5,IF(AND(D22&gt;=0.45,A22&gt;=4.35,H22&lt;14.344,G22&lt;0.905,F22&lt;1.5),1.65,IF(AND(D22&lt;1.15,A22&lt;5.9,F22&lt;2.5,H22&lt;16.674,F22&gt;=1.5),3.56,IF(AND(B22&lt;2.75,A22&gt;=5.9,F22&lt;2.5,H22&lt;16.674,F22&gt;=1.5),5,IF(AND(H22&lt;13.531,B22&gt;=2.75,A22&gt;=5.9,F22&lt;2.5,H22&lt;16.674,F22&gt;=1.5),4.333,IF(AND(B22&lt;3.2,G22&gt;=0.669,B22&gt;=2.6,F22&gt;=2.5,H22&lt;16.674,F22&gt;=1.5),5.08,IF(AND(B22&gt;=3.2,G22&gt;=0.669,B22&gt;=2.6,F22&gt;=2.5,H22&lt;16.674,F22&gt;=1.5),5.4,IF(AND(B22&lt;3.15,A22&lt;5.05,D22&lt;0.45,A22&gt;=4.35,H22&lt;14.344,G22&lt;0.905,F22&lt;1.5),1.45,IF(AND(A22&gt;=5.55,A22&gt;=5.05,D22&lt;0.45,A22&gt;=4.35,H22&lt;14.344,G22&lt;0.905,F22&lt;1.5),1.5,IF(AND(A22&lt;5.55,A22&lt;5.65,D22&gt;=1.15,A22&lt;5.9,F22&lt;2.5,H22&lt;16.674,F22&gt;=1.5),3.95,IF(AND(A22&gt;=5.55,A22&lt;5.65,D22&gt;=1.15,A22&lt;5.9,F22&lt;2.5,H22&lt;16.674,F22&gt;=1.5),3.82,IF(AND(G22&lt;0.39,A22&gt;=5.65,D22&gt;=1.15,A22&lt;5.9,F22&lt;2.5,H22&lt;16.674,F22&gt;=1.5),4.35,IF(AND(G22&gt;=0.39,A22&gt;=5.65,D22&gt;=1.15,A22&lt;5.9,F22&lt;2.5,H22&lt;16.674,F22&gt;=1.5),3.95,IF(AND(G22&lt;0.466,H22&gt;=13.531,B22&gt;=2.75,A22&gt;=5.9,F22&lt;2.5,H22&lt;16.674,F22&gt;=1.5),4.8,IF(AND(G22&gt;=0.466,H22&gt;=13.531,B22&gt;=2.75,A22&gt;=5.9,F22&lt;2.5,H22&lt;16.674,F22&gt;=1.5),4.7,IF(AND(H22&lt;10.144,D22&lt;2.05,G22&lt;0.669,B22&gt;=2.6,F22&gt;=2.5,H22&lt;16.674,F22&gt;=1.5),5.3,IF(AND(H22&gt;=10.144,D22&lt;2.05,G22&lt;0.669,B22&gt;=2.6,F22&gt;=2.5,H22&lt;16.674,F22&gt;=1.5),5.133,IF(AND(D22&gt;=2.45,D22&gt;=2.05,G22&lt;0.669,B22&gt;=2.6,F22&gt;=2.5,H22&lt;16.674,F22&gt;=1.5),5.9,IF(AND(B22&lt;3.25,B22&gt;=3.15,A22&lt;5.05,D22&lt;0.45,A22&gt;=4.35,H22&lt;14.344,G22&lt;0.905,F22&lt;1.5),1.2,IF(AND(B22&gt;=3.25,B22&gt;=3.15,A22&lt;5.05,D22&lt;0.45,A22&gt;=4.35,H22&lt;14.344,G22&lt;0.905,F22&lt;1.5),1.36,IF(AND(B22&gt;=3.8,A22&lt;5.55,A22&gt;=5.05,D22&lt;0.45,A22&gt;=4.35,H22&lt;14.344,G22&lt;0.905,F22&lt;1.5),1.3,IF(AND(G22&lt;0.05,B22&lt;3.8,A22&lt;5.55,A22&gt;=5.05,D22&lt;0.45,A22&gt;=4.35,H22&lt;14.344,G22&lt;0.905,F22&lt;1.5),1.4,IF(AND(G22&lt;0.107,G22&lt;0.395,D22&lt;2.45,D22&gt;=2.05,G22&lt;0.669,B22&gt;=2.6,F22&gt;=2.5,H22&lt;16.674,F22&gt;=1.5),5.667,IF(AND(G22&lt;0.537,G22&gt;=0.395,D22&lt;2.45,D22&gt;=2.05,G22&lt;0.669,B22&gt;=2.6,F22&gt;=2.5,H22&lt;16.674,F22&gt;=1.5),5.6,IF(AND(G22&gt;=0.537,G22&gt;=0.395,D22&lt;2.45,D22&gt;=2.05,G22&lt;0.669,B22&gt;=2.6,F22&gt;=2.5,H22&lt;16.674,F22&gt;=1.5),5.775,IF(AND(B22&lt;3.6,G22&gt;=0.05,B22&lt;3.8,A22&lt;5.55,A22&gt;=5.05,D22&lt;0.45,A22&gt;=4.35,H22&lt;14.344,G22&lt;0.905,F22&lt;1.5),1.475,IF(AND(B22&gt;=3.6,G22&gt;=0.05,B22&lt;3.8,A22&lt;5.55,A22&gt;=5.05,D22&lt;0.45,A22&gt;=4.35,H22&lt;14.344,G22&lt;0.905,F22&lt;1.5),1.5,IF(AND(G22&lt;0.312,G22&gt;=0.107,G22&lt;0.395,D22&lt;2.45,D22&gt;=2.05,G22&lt;0.669,B22&gt;=2.6,F22&gt;=2.5,H22&lt;16.674,F22&gt;=1.5),5.18,IF(AND(G22&gt;=0.312,G22&gt;=0.107,G22&lt;0.395,D22&lt;2.45,D22&gt;=2.05,G22&lt;0.669,B22&gt;=2.6,F22&gt;=2.5,H22&lt;16.674,F22&gt;=1.5),5.4,"shouldnthappen"))))))))))))))))))))))))))))))))))</f>
        <v>1.767</v>
      </c>
      <c r="AX22" s="1" t="n">
        <f aca="false">IF(AND(D22&gt;=1.3,B22&gt;=3.45),6.25,IF(AND(B22&lt;2.75,A22&lt;5.25,B22&lt;3.45),3.9,IF(AND(D22&lt;0.25,D22&lt;1.3,B22&gt;=3.45),1.16,IF(AND(A22&gt;=5.05,B22&gt;=2.75,A22&lt;5.25,B22&lt;3.45),1.7,IF(AND(D22&lt;0.7,F22&lt;2.5,A22&gt;=5.25,B22&lt;3.45),1.5,IF(AND(H22&gt;=16.284,F22&gt;=2.5,A22&gt;=5.25,B22&lt;3.45),6.6,IF(AND(G22&lt;0.123,D22&gt;=0.25,D22&lt;1.3,B22&gt;=3.45),1.3,IF(AND(A22&lt;4.5,A22&lt;5.05,B22&gt;=2.75,A22&lt;5.25,B22&lt;3.45),1.3,IF(AND(A22&lt;5.05,G22&gt;=0.123,D22&gt;=0.25,D22&lt;1.3,B22&gt;=3.45),1.6,IF(AND(B22&lt;3.15,A22&gt;=4.5,A22&lt;5.05,B22&gt;=2.75,A22&lt;5.25,B22&lt;3.45),1.54,IF(AND(B22&gt;=3.15,A22&gt;=4.5,A22&lt;5.05,B22&gt;=2.75,A22&lt;5.25,B22&lt;3.45),1.35,IF(AND(D22&gt;=1.4,A22&lt;5.9,D22&gt;=0.7,F22&lt;2.5,A22&gt;=5.25,B22&lt;3.45),4.5,IF(AND(D22&gt;=1.55,A22&gt;=5.9,D22&gt;=0.7,F22&lt;2.5,A22&gt;=5.25,B22&lt;3.45),4.95,IF(AND(G22&gt;=0.682,D22&gt;=2.05,H22&lt;16.284,F22&gt;=2.5,A22&gt;=5.25,B22&lt;3.45),5.26,IF(AND(A22&lt;5.4,A22&gt;=5.05,G22&gt;=0.123,D22&gt;=0.25,D22&lt;1.3,B22&gt;=3.45),1.64,IF(AND(A22&gt;=5.4,A22&gt;=5.05,G22&gt;=0.123,D22&gt;=0.25,D22&lt;1.3,B22&gt;=3.45),1.6,IF(AND(G22&lt;0.372,D22&lt;1.4,A22&lt;5.9,D22&gt;=0.7,F22&lt;2.5,A22&gt;=5.25,B22&lt;3.45),4.175,IF(AND(D22&lt;1.35,D22&lt;1.55,A22&gt;=5.9,D22&gt;=0.7,F22&lt;2.5,A22&gt;=5.25,B22&lt;3.45),4.2,IF(AND(B22&lt;2.35,G22&lt;0.596,D22&lt;2.05,H22&lt;16.284,F22&gt;=2.5,A22&gt;=5.25,B22&lt;3.45),5,IF(AND(G22&gt;=0.888,G22&gt;=0.596,D22&lt;2.05,H22&lt;16.284,F22&gt;=2.5,A22&gt;=5.25,B22&lt;3.45),4.8,IF(AND(A22&gt;=6.85,G22&lt;0.682,D22&gt;=2.05,H22&lt;16.284,F22&gt;=2.5,A22&gt;=5.25,B22&lt;3.45),5.4,IF(AND(A22&gt;=5.75,G22&gt;=0.372,D22&lt;1.4,A22&lt;5.9,D22&gt;=0.7,F22&lt;2.5,A22&gt;=5.25,B22&lt;3.45),3.933,IF(AND(A22&gt;=6.75,D22&gt;=1.35,D22&lt;1.55,A22&gt;=5.9,D22&gt;=0.7,F22&lt;2.5,A22&gt;=5.25,B22&lt;3.45),4.8,IF(AND(H22&lt;11.084,B22&gt;=2.35,G22&lt;0.596,D22&lt;2.05,H22&lt;16.284,F22&gt;=2.5,A22&gt;=5.25,B22&lt;3.45),5.3,IF(AND(H22&lt;8.435,G22&lt;0.888,G22&gt;=0.596,D22&lt;2.05,H22&lt;16.284,F22&gt;=2.5,A22&gt;=5.25,B22&lt;3.45),5.1,IF(AND(H22&gt;=8.435,G22&lt;0.888,G22&gt;=0.596,D22&lt;2.05,H22&lt;16.284,F22&gt;=2.5,A22&gt;=5.25,B22&lt;3.45),4.94,IF(AND(B22&lt;3.15,A22&lt;6.85,G22&lt;0.682,D22&gt;=2.05,H22&lt;16.284,F22&gt;=2.5,A22&gt;=5.25,B22&lt;3.45),5.6,IF(AND(B22&gt;=3.15,A22&lt;6.85,G22&lt;0.682,D22&gt;=2.05,H22&lt;16.284,F22&gt;=2.5,A22&gt;=5.25,B22&lt;3.45),5.74,IF(AND(G22&lt;0.572,A22&lt;5.75,G22&gt;=0.372,D22&lt;1.4,A22&lt;5.9,D22&gt;=0.7,F22&lt;2.5,A22&gt;=5.25,B22&lt;3.45),3.7,IF(AND(D22&lt;1.45,A22&lt;6.75,D22&gt;=1.35,D22&lt;1.55,A22&gt;=5.9,D22&gt;=0.7,F22&lt;2.5,A22&gt;=5.25,B22&lt;3.45),4.46,IF(AND(D22&gt;=1.45,A22&lt;6.75,D22&gt;=1.35,D22&lt;1.55,A22&gt;=5.9,D22&gt;=0.7,F22&lt;2.5,A22&gt;=5.25,B22&lt;3.45),4.567,IF(AND(H22&lt;12.532,H22&gt;=11.084,B22&gt;=2.35,G22&lt;0.596,D22&lt;2.05,H22&lt;16.284,F22&gt;=2.5,A22&gt;=5.25,B22&lt;3.45),5.8,IF(AND(H22&gt;=12.532,H22&gt;=11.084,B22&gt;=2.35,G22&lt;0.596,D22&lt;2.05,H22&lt;16.284,F22&gt;=2.5,A22&gt;=5.25,B22&lt;3.45),5.667,IF(AND(A22&gt;=5.65,G22&gt;=0.572,A22&lt;5.75,G22&gt;=0.372,D22&lt;1.4,A22&lt;5.9,D22&gt;=0.7,F22&lt;2.5,A22&gt;=5.25,B22&lt;3.45),4.2,IF(AND(G22&lt;0.862,A22&lt;5.65,G22&gt;=0.572,A22&lt;5.75,G22&gt;=0.372,D22&lt;1.4,A22&lt;5.9,D22&gt;=0.7,F22&lt;2.5,A22&gt;=5.25,B22&lt;3.45),3.9,IF(AND(G22&gt;=0.862,A22&lt;5.65,G22&gt;=0.572,A22&lt;5.75,G22&gt;=0.372,D22&lt;1.4,A22&lt;5.9,D22&gt;=0.7,F22&lt;2.5,A22&gt;=5.25,B22&lt;3.45),4,"shouldnthappen"))))))))))))))))))))))))))))))))))))</f>
        <v>1.64</v>
      </c>
      <c r="AY22" s="1" t="n">
        <f aca="false">IF(AND(H22&gt;=8.233,D22&gt;=0.8,A22&lt;5.55),3.525,IF(AND(B22&lt;2.9,H22&gt;=15.534,A22&gt;=5.55),4.8,IF(AND(H22&gt;=12.259,A22&lt;4.75,D22&lt;0.8,A22&lt;5.55),1.25,IF(AND(B22&gt;=3.85,A22&gt;=4.75,D22&lt;0.8,A22&lt;5.55),1.425,IF(AND(D22&lt;1.55,H22&lt;8.233,D22&gt;=0.8,A22&lt;5.55),3.975,IF(AND(D22&gt;=1.55,H22&lt;8.233,D22&gt;=0.8,A22&lt;5.55),4.5,IF(AND(D22&lt;0.65,D22&lt;1.7,H22&lt;15.534,A22&gt;=5.55),1.7,IF(AND(A22&gt;=7.05,D22&gt;=1.7,H22&lt;15.534,A22&gt;=5.55),6.3,IF(AND(B22&gt;=3.35,B22&gt;=2.9,H22&gt;=15.534,A22&gt;=5.55),5.4,IF(AND(B22&lt;3.1,H22&lt;12.259,A22&lt;4.75,D22&lt;0.8,A22&lt;5.55),1.367,IF(AND(B22&gt;=3.1,H22&lt;12.259,A22&lt;4.75,D22&lt;0.8,A22&lt;5.55),1.4,IF(AND(G22&gt;=0.905,B22&lt;3.85,A22&gt;=4.75,D22&lt;0.8,A22&lt;5.55),1.9,IF(AND(H22&lt;15.681,B22&lt;3.35,B22&gt;=2.9,H22&gt;=15.534,A22&gt;=5.55),5.8,IF(AND(H22&gt;=15.681,B22&lt;3.35,B22&gt;=2.9,H22&gt;=15.534,A22&gt;=5.55),5.7,IF(AND(H22&gt;=14.877,G22&lt;0.905,B22&lt;3.85,A22&gt;=4.75,D22&lt;0.8,A22&lt;5.55),1.3,IF(AND(D22&gt;=1.25,B22&lt;2.65,D22&gt;=0.65,D22&lt;1.7,H22&lt;15.534,A22&gt;=5.55),4.433,IF(AND(G22&gt;=0.622,B22&lt;3.15,A22&lt;7.05,D22&gt;=1.7,H22&lt;15.534,A22&gt;=5.55),5.08,IF(AND(H22&gt;=13.42,B22&gt;=3.15,A22&lt;7.05,D22&gt;=1.7,H22&lt;15.534,A22&gt;=5.55),5.1,IF(AND(G22&lt;0.265,H22&lt;14.877,G22&lt;0.905,B22&lt;3.85,A22&gt;=4.75,D22&lt;0.8,A22&lt;5.55),1.2,IF(AND(A22&lt;5.75,D22&lt;1.25,B22&lt;2.65,D22&gt;=0.65,D22&lt;1.7,H22&lt;15.534,A22&gt;=5.55),3.7,IF(AND(A22&gt;=5.75,D22&lt;1.25,B22&lt;2.65,D22&gt;=0.65,D22&lt;1.7,H22&lt;15.534,A22&gt;=5.55),4,IF(AND(G22&gt;=0.652,D22&lt;1.35,B22&gt;=2.65,D22&gt;=0.65,D22&lt;1.7,H22&lt;15.534,A22&gt;=5.55),3.6,IF(AND(H22&lt;7.47,D22&gt;=1.35,B22&gt;=2.65,D22&gt;=0.65,D22&lt;1.7,H22&lt;15.534,A22&gt;=5.55),5.1,IF(AND(H22&lt;10.914,G22&lt;0.622,B22&lt;3.15,A22&lt;7.05,D22&gt;=1.7,H22&lt;15.534,A22&gt;=5.55),5.36,IF(AND(H22&gt;=10.914,G22&lt;0.622,B22&lt;3.15,A22&lt;7.05,D22&gt;=1.7,H22&lt;15.534,A22&gt;=5.55),5.64,IF(AND(G22&gt;=0.657,H22&lt;13.42,B22&gt;=3.15,A22&lt;7.05,D22&gt;=1.7,H22&lt;15.534,A22&gt;=5.55),6,IF(AND(G22&gt;=0.782,G22&gt;=0.265,H22&lt;14.877,G22&lt;0.905,B22&lt;3.85,A22&gt;=4.75,D22&lt;0.8,A22&lt;5.55),1.48,IF(AND(H22&lt;11.286,G22&lt;0.652,D22&lt;1.35,B22&gt;=2.65,D22&gt;=0.65,D22&lt;1.7,H22&lt;15.534,A22&gt;=5.55),4.24,IF(AND(H22&gt;=11.286,G22&lt;0.652,D22&lt;1.35,B22&gt;=2.65,D22&gt;=0.65,D22&lt;1.7,H22&lt;15.534,A22&gt;=5.55),4.05,IF(AND(G22&lt;0.413,H22&gt;=7.47,D22&gt;=1.35,B22&gt;=2.65,D22&gt;=0.65,D22&lt;1.7,H22&lt;15.534,A22&gt;=5.55),5.1,IF(AND(H22&lt;11.325,G22&lt;0.657,H22&lt;13.42,B22&gt;=3.15,A22&lt;7.05,D22&gt;=1.7,H22&lt;15.534,A22&gt;=5.55),5.8,IF(AND(H22&gt;=11.325,G22&lt;0.657,H22&lt;13.42,B22&gt;=3.15,A22&lt;7.05,D22&gt;=1.7,H22&lt;15.534,A22&gt;=5.55),5.6,IF(AND(D22&gt;=0.35,G22&lt;0.782,G22&gt;=0.265,H22&lt;14.877,G22&lt;0.905,B22&lt;3.85,A22&gt;=4.75,D22&lt;0.8,A22&lt;5.55),1.633,IF(AND(B22&lt;2.85,G22&gt;=0.413,H22&gt;=7.47,D22&gt;=1.35,B22&gt;=2.65,D22&gt;=0.65,D22&lt;1.7,H22&lt;15.534,A22&gt;=5.55),4.6,IF(AND(D22&lt;0.15,D22&lt;0.35,G22&lt;0.782,G22&gt;=0.265,H22&lt;14.877,G22&lt;0.905,B22&lt;3.85,A22&gt;=4.75,D22&lt;0.8,A22&lt;5.55),1.5,IF(AND(D22&gt;=0.15,D22&lt;0.35,G22&lt;0.782,G22&gt;=0.265,H22&lt;14.877,G22&lt;0.905,B22&lt;3.85,A22&gt;=4.75,D22&lt;0.8,A22&lt;5.55),1.543,IF(AND(A22&gt;=6.8,B22&gt;=2.85,G22&gt;=0.413,H22&gt;=7.47,D22&gt;=1.35,B22&gt;=2.65,D22&gt;=0.65,D22&lt;1.7,H22&lt;15.534,A22&gt;=5.55),4.9,IF(AND(H22&lt;13.531,A22&lt;6.8,B22&gt;=2.85,G22&gt;=0.413,H22&gt;=7.47,D22&gt;=1.35,B22&gt;=2.65,D22&gt;=0.65,D22&lt;1.7,H22&lt;15.534,A22&gt;=5.55),4.5,IF(AND(H22&gt;=13.531,A22&lt;6.8,B22&gt;=2.85,G22&gt;=0.413,H22&gt;=7.47,D22&gt;=1.35,B22&gt;=2.65,D22&gt;=0.65,D22&lt;1.7,H22&lt;15.534,A22&gt;=5.55),4.7,"shouldnthappen")))))))))))))))))))))))))))))))))))))))</f>
        <v>1.9</v>
      </c>
      <c r="AZ22" s="1" t="n">
        <f aca="false">IF(AND(H22&gt;=15.371,B22&gt;=3.35),5.4,IF(AND(G22&gt;=0.851,H22&gt;=15.244,B22&lt;3.35),4.75,IF(AND(F22&gt;=2,H22&lt;15.371,B22&gt;=3.35),5.6,IF(AND(B22&lt;2.75,A22&lt;5.15,H22&lt;15.244,B22&lt;3.35),3.42,IF(AND(A22&gt;=7.25,G22&lt;0.851,H22&gt;=15.244,B22&lt;3.35),6.6,IF(AND(A22&lt;4.45,B22&gt;=2.75,A22&lt;5.15,H22&lt;15.244,B22&lt;3.35),1.1,IF(AND(G22&lt;0.527,A22&lt;7.25,G22&lt;0.851,H22&gt;=15.244,B22&lt;3.35),5.08,IF(AND(G22&gt;=0.527,A22&lt;7.25,G22&lt;0.851,H22&gt;=15.244,B22&lt;3.35),5.8,IF(AND(D22&gt;=0.35,B22&lt;3.7,F22&lt;2,H22&lt;15.371,B22&gt;=3.35),1.55,IF(AND(H22&lt;6.542,B22&gt;=3.7,F22&lt;2,H22&lt;15.371,B22&gt;=3.35),1.9,IF(AND(B22&lt;3.25,A22&gt;=4.45,B22&gt;=2.75,A22&lt;5.15,H22&lt;15.244,B22&lt;3.35),1.46,IF(AND(B22&gt;=3.25,A22&gt;=4.45,B22&gt;=2.75,A22&lt;5.15,H22&lt;15.244,B22&lt;3.35),1.7,IF(AND(H22&lt;13.654,B22&gt;=2.95,D22&lt;1.45,A22&gt;=5.15,H22&lt;15.244,B22&lt;3.35),4.3,IF(AND(H22&gt;=13.654,B22&gt;=2.95,D22&lt;1.45,A22&gt;=5.15,H22&lt;15.244,B22&lt;3.35),4.625,IF(AND(F22&gt;=2.5,D22&lt;1.75,D22&gt;=1.45,A22&gt;=5.15,H22&lt;15.244,B22&lt;3.35),5.3,IF(AND(G22&gt;=0.853,D22&gt;=1.75,D22&gt;=1.45,A22&gt;=5.15,H22&lt;15.244,B22&lt;3.35),5.15,IF(AND(D22&gt;=0.25,D22&lt;0.35,B22&lt;3.7,F22&lt;2,H22&lt;15.371,B22&gt;=3.35),1.3,IF(AND(B22&lt;3.85,H22&gt;=6.542,B22&gt;=3.7,F22&lt;2,H22&lt;15.371,B22&gt;=3.35),1.633,IF(AND(H22&lt;7.02,H22&lt;10.688,B22&lt;2.95,D22&lt;1.45,A22&gt;=5.15,H22&lt;15.244,B22&lt;3.35),3.98,IF(AND(G22&lt;0.338,H22&gt;=10.688,B22&lt;2.95,D22&lt;1.45,A22&gt;=5.15,H22&lt;15.244,B22&lt;3.35),4.22,IF(AND(G22&gt;=0.338,H22&gt;=10.688,B22&lt;2.95,D22&lt;1.45,A22&gt;=5.15,H22&lt;15.244,B22&lt;3.35),3.9,IF(AND(B22&lt;2.75,F22&lt;2.5,D22&lt;1.75,D22&gt;=1.45,A22&gt;=5.15,H22&lt;15.244,B22&lt;3.35),5.1,IF(AND(B22&gt;=2.75,F22&lt;2.5,D22&lt;1.75,D22&gt;=1.45,A22&gt;=5.15,H22&lt;15.244,B22&lt;3.35),4.74,IF(AND(A22&gt;=7,G22&lt;0.853,D22&gt;=1.75,D22&gt;=1.45,A22&gt;=5.15,H22&lt;15.244,B22&lt;3.35),6.5,IF(AND(G22&gt;=0.934,D22&lt;0.25,D22&lt;0.35,B22&lt;3.7,F22&lt;2,H22&lt;15.371,B22&gt;=3.35),1.7,IF(AND(D22&lt;0.25,B22&gt;=3.85,H22&gt;=6.542,B22&gt;=3.7,F22&lt;2,H22&lt;15.371,B22&gt;=3.35),1.5,IF(AND(D22&gt;=0.25,B22&gt;=3.85,H22&gt;=6.542,B22&gt;=3.7,F22&lt;2,H22&lt;15.371,B22&gt;=3.35),1.4,IF(AND(B22&lt;2.5,H22&gt;=7.02,H22&lt;10.688,B22&lt;2.95,D22&lt;1.45,A22&gt;=5.15,H22&lt;15.244,B22&lt;3.35),3.8,IF(AND(G22&gt;=0.74,A22&lt;7,G22&lt;0.853,D22&gt;=1.75,D22&gt;=1.45,A22&gt;=5.15,H22&lt;15.244,B22&lt;3.35),6,IF(AND(G22&gt;=0.61,G22&lt;0.934,D22&lt;0.25,D22&lt;0.35,B22&lt;3.7,F22&lt;2,H22&lt;15.371,B22&gt;=3.35),1.5,IF(AND(D22&lt;1.15,B22&gt;=2.5,H22&gt;=7.02,H22&lt;10.688,B22&lt;2.95,D22&lt;1.45,A22&gt;=5.15,H22&lt;15.244,B22&lt;3.35),3.5,IF(AND(D22&gt;=1.15,B22&gt;=2.5,H22&gt;=7.02,H22&lt;10.688,B22&lt;2.95,D22&lt;1.45,A22&gt;=5.15,H22&lt;15.244,B22&lt;3.35),3.6,IF(AND(G22&gt;=0.626,G22&lt;0.74,A22&lt;7,G22&lt;0.853,D22&gt;=1.75,D22&gt;=1.45,A22&gt;=5.15,H22&lt;15.244,B22&lt;3.35),4.9,IF(AND(H22&lt;13.641,G22&lt;0.61,G22&lt;0.934,D22&lt;0.25,D22&lt;0.35,B22&lt;3.7,F22&lt;2,H22&lt;15.371,B22&gt;=3.35),1.425,IF(AND(H22&gt;=13.641,G22&lt;0.61,G22&lt;0.934,D22&lt;0.25,D22&lt;0.35,B22&lt;3.7,F22&lt;2,H22&lt;15.371,B22&gt;=3.35),1.3,IF(AND(B22&lt;3.05,G22&lt;0.626,G22&lt;0.74,A22&lt;7,G22&lt;0.853,D22&gt;=1.75,D22&gt;=1.45,A22&gt;=5.15,H22&lt;15.244,B22&lt;3.35),5.475,IF(AND(B22&gt;=3.05,G22&lt;0.626,G22&lt;0.74,A22&lt;7,G22&lt;0.853,D22&gt;=1.75,D22&gt;=1.45,A22&gt;=5.15,H22&lt;15.244,B22&lt;3.35),5.633,"shouldnthappen")))))))))))))))))))))))))))))))))))))</f>
        <v>1.633</v>
      </c>
      <c r="BA22" s="1" t="n">
        <f aca="false">IF(AND(F22&gt;=2,B22&gt;=3.4),6.1,IF(AND(B22&lt;2.75,A22&lt;5.15,B22&lt;3.4),3.225,IF(AND(G22&gt;=0.821,F22&lt;2,B22&gt;=3.4),1.9,IF(AND(B22&gt;=3.2,B22&gt;=2.75,A22&lt;5.15,B22&lt;3.4),1.7,IF(AND(A22&lt;4.8,G22&lt;0.821,F22&lt;2,B22&gt;=3.4),1,IF(AND(G22&gt;=0.446,B22&lt;3.2,B22&gt;=2.75,A22&lt;5.15,B22&lt;3.4),1.1,IF(AND(G22&lt;0.356,D22&lt;1.45,A22&lt;6.25,A22&gt;=5.15,B22&lt;3.4),4.32,IF(AND(G22&lt;0.591,D22&gt;=1.45,A22&lt;6.25,A22&gt;=5.15,B22&lt;3.4),4.6,IF(AND(D22&lt;1.75,G22&lt;0.597,A22&gt;=6.25,A22&gt;=5.15,B22&lt;3.4),4.86,IF(AND(H22&gt;=16.472,G22&gt;=0.597,A22&gt;=6.25,A22&gt;=5.15,B22&lt;3.4),6.6,IF(AND(G22&lt;0.063,G22&lt;0.446,B22&lt;3.2,B22&gt;=2.75,A22&lt;5.15,B22&lt;3.4),1.4,IF(AND(A22&gt;=5.95,G22&gt;=0.356,D22&lt;1.45,A22&lt;6.25,A22&gt;=5.15,B22&lt;3.4),4.6,IF(AND(B22&gt;=2.9,G22&gt;=0.591,D22&gt;=1.45,A22&lt;6.25,A22&gt;=5.15,B22&lt;3.4),4.867,IF(AND(D22&gt;=2.4,H22&lt;16.472,G22&gt;=0.597,A22&gt;=6.25,A22&gt;=5.15,B22&lt;3.4),6,IF(AND(A22&lt;5.45,B22&gt;=3.85,A22&gt;=4.8,G22&lt;0.821,F22&lt;2,B22&gt;=3.4),1.3,IF(AND(A22&gt;=5.45,B22&gt;=3.85,A22&gt;=4.8,G22&lt;0.821,F22&lt;2,B22&gt;=3.4),1.45,IF(AND(H22&lt;14.273,G22&gt;=0.063,G22&lt;0.446,B22&lt;3.2,B22&gt;=2.75,A22&lt;5.15,B22&lt;3.4),1.5,IF(AND(H22&gt;=14.273,G22&gt;=0.063,G22&lt;0.446,B22&lt;3.2,B22&gt;=2.75,A22&lt;5.15,B22&lt;3.4),1.6,IF(AND(G22&gt;=0.572,A22&lt;5.95,G22&gt;=0.356,D22&lt;1.45,A22&lt;6.25,A22&gt;=5.15,B22&lt;3.4),3.9,IF(AND(G22&lt;0.827,B22&lt;2.9,G22&gt;=0.591,D22&gt;=1.45,A22&lt;6.25,A22&gt;=5.15,B22&lt;3.4),4.9,IF(AND(G22&gt;=0.827,B22&lt;2.9,G22&gt;=0.591,D22&gt;=1.45,A22&lt;6.25,A22&gt;=5.15,B22&lt;3.4),5.1,IF(AND(A22&gt;=7.2,B22&lt;3.05,D22&gt;=1.75,G22&lt;0.597,A22&gt;=6.25,A22&gt;=5.15,B22&lt;3.4),6.7,IF(AND(G22&lt;0.353,B22&gt;=3.05,D22&gt;=1.75,G22&lt;0.597,A22&gt;=6.25,A22&gt;=5.15,B22&lt;3.4),5.22,IF(AND(G22&gt;=0.353,B22&gt;=3.05,D22&gt;=1.75,G22&lt;0.597,A22&gt;=6.25,A22&gt;=5.15,B22&lt;3.4),5.65,IF(AND(A22&lt;6.55,D22&lt;2.4,H22&lt;16.472,G22&gt;=0.597,A22&gt;=6.25,A22&gt;=5.15,B22&lt;3.4),5.033,IF(AND(H22&lt;12.719,G22&lt;0.385,B22&lt;3.85,A22&gt;=4.8,G22&lt;0.821,F22&lt;2,B22&gt;=3.4),1.54,IF(AND(H22&gt;=12.719,G22&lt;0.385,B22&lt;3.85,A22&gt;=4.8,G22&lt;0.821,F22&lt;2,B22&gt;=3.4),1.3,IF(AND(B22&lt;3.6,G22&gt;=0.385,B22&lt;3.85,A22&gt;=4.8,G22&lt;0.821,F22&lt;2,B22&gt;=3.4),1.325,IF(AND(B22&gt;=3.6,G22&gt;=0.385,B22&lt;3.85,A22&gt;=4.8,G22&lt;0.821,F22&lt;2,B22&gt;=3.4),1.55,IF(AND(D22&lt;1.05,G22&lt;0.572,A22&lt;5.95,G22&gt;=0.356,D22&lt;1.45,A22&lt;6.25,A22&gt;=5.15,B22&lt;3.4),3.633,IF(AND(D22&gt;=2.15,A22&lt;7.2,B22&lt;3.05,D22&gt;=1.75,G22&lt;0.597,A22&gt;=6.25,A22&gt;=5.15,B22&lt;3.4),5.667,IF(AND(H22&lt;13.094,A22&gt;=6.55,D22&lt;2.4,H22&lt;16.472,G22&gt;=0.597,A22&gt;=6.25,A22&gt;=5.15,B22&lt;3.4),5.2,IF(AND(D22&lt;1.15,D22&gt;=1.05,G22&lt;0.572,A22&lt;5.95,G22&gt;=0.356,D22&lt;1.45,A22&lt;6.25,A22&gt;=5.15,B22&lt;3.4),3.8,IF(AND(D22&gt;=1.15,D22&gt;=1.05,G22&lt;0.572,A22&lt;5.95,G22&gt;=0.356,D22&lt;1.45,A22&lt;6.25,A22&gt;=5.15,B22&lt;3.4),3.9,IF(AND(G22&gt;=0.487,D22&lt;2.15,A22&lt;7.2,B22&lt;3.05,D22&gt;=1.75,G22&lt;0.597,A22&gt;=6.25,A22&gt;=5.15,B22&lt;3.4),5.8,IF(AND(A22&lt;6.8,H22&gt;=13.094,A22&gt;=6.55,D22&lt;2.4,H22&lt;16.472,G22&gt;=0.597,A22&gt;=6.25,A22&gt;=5.15,B22&lt;3.4),4.52,IF(AND(A22&gt;=6.8,H22&gt;=13.094,A22&gt;=6.55,D22&lt;2.4,H22&lt;16.472,G22&gt;=0.597,A22&gt;=6.25,A22&gt;=5.15,B22&lt;3.4),4.75,IF(AND(B22&lt;2.95,G22&lt;0.487,D22&lt;2.15,A22&lt;7.2,B22&lt;3.05,D22&gt;=1.75,G22&lt;0.597,A22&gt;=6.25,A22&gt;=5.15,B22&lt;3.4),5.6,IF(AND(B22&gt;=2.95,G22&lt;0.487,D22&lt;2.15,A22&lt;7.2,B22&lt;3.05,D22&gt;=1.75,G22&lt;0.597,A22&gt;=6.25,A22&gt;=5.15,B22&lt;3.4),5.5,"shouldnthappen")))))))))))))))))))))))))))))))))))))))</f>
        <v>1.9</v>
      </c>
      <c r="BB22" s="1" t="n">
        <f aca="false">IF(AND(A22&lt;4.35,B22&lt;3.25,F22&lt;1.5),1.1,IF(AND(H22&lt;14.005,A22&gt;=4.35,B22&lt;3.25,F22&lt;1.5),1.3,IF(AND(H22&gt;=14.005,A22&gt;=4.35,B22&lt;3.25,F22&lt;1.5),1.6,IF(AND(G22&gt;=0.905,A22&lt;5.15,B22&gt;=3.25,F22&lt;1.5),1.9,IF(AND(B22&lt;3.45,A22&gt;=5.15,B22&gt;=3.25,F22&lt;1.5),1.6,IF(AND(F22&gt;=2.5,D22&gt;=1.35,D22&lt;1.75,F22&gt;=1.5),4.867,IF(AND(A22&gt;=7.05,D22&gt;=2.05,D22&gt;=1.75,F22&gt;=1.5),6.35,IF(AND(D22&gt;=0.4,G22&lt;0.905,A22&lt;5.15,B22&gt;=3.25,F22&lt;1.5),1.65,IF(AND(B22&lt;3.6,B22&gt;=3.45,A22&gt;=5.15,B22&gt;=3.25,F22&lt;1.5),1.35,IF(AND(H22&lt;6.808,H22&lt;9.386,D22&lt;1.35,D22&lt;1.75,F22&gt;=1.5),4.05,IF(AND(H22&gt;=6.808,H22&lt;9.386,D22&lt;1.35,D22&lt;1.75,F22&gt;=1.5),3.46,IF(AND(B22&lt;2.45,F22&lt;2.5,D22&gt;=1.35,D22&lt;1.75,F22&gt;=1.5),4.5,IF(AND(H22&gt;=13.115,D22&lt;1.95,D22&lt;2.05,D22&gt;=1.75,F22&gt;=1.5),4.85,IF(AND(G22&lt;0.196,D22&gt;=1.95,D22&lt;2.05,D22&gt;=1.75,F22&gt;=1.5),6.7,IF(AND(G22&gt;=0.196,D22&gt;=1.95,D22&lt;2.05,D22&gt;=1.75,F22&gt;=1.5),5.12,IF(AND(H22&lt;10.925,D22&lt;0.4,G22&lt;0.905,A22&lt;5.15,B22&gt;=3.25,F22&lt;1.5),1.4,IF(AND(H22&gt;=10.925,D22&lt;0.4,G22&lt;0.905,A22&lt;5.15,B22&gt;=3.25,F22&lt;1.5),1.45,IF(AND(H22&lt;14.096,B22&gt;=3.6,B22&gt;=3.45,A22&gt;=5.15,B22&gt;=3.25,F22&lt;1.5),1.42,IF(AND(H22&gt;=14.096,B22&gt;=3.6,B22&gt;=3.45,A22&gt;=5.15,B22&gt;=3.25,F22&lt;1.5),1.7,IF(AND(B22&lt;2.45,D22&lt;1.15,H22&gt;=9.386,D22&lt;1.35,D22&lt;1.75,F22&gt;=1.5),3.6,IF(AND(B22&gt;=2.45,D22&lt;1.15,H22&gt;=9.386,D22&lt;1.35,D22&lt;1.75,F22&gt;=1.5),3.9,IF(AND(G22&lt;0.246,D22&gt;=1.15,H22&gt;=9.386,D22&lt;1.35,D22&lt;1.75,F22&gt;=1.5),4.4,IF(AND(B22&lt;2.75,B22&gt;=2.45,F22&lt;2.5,D22&gt;=1.35,D22&lt;1.75,F22&gt;=1.5),5.1,IF(AND(H22&lt;11.084,H22&lt;13.115,D22&lt;1.95,D22&lt;2.05,D22&gt;=1.75,F22&gt;=1.5),5.35,IF(AND(H22&gt;=11.084,H22&lt;13.115,D22&lt;1.95,D22&lt;2.05,D22&gt;=1.75,F22&gt;=1.5),5.7,IF(AND(H22&lt;15.52,D22&lt;2.25,A22&lt;7.05,D22&gt;=2.05,D22&gt;=1.75,F22&gt;=1.5),5.45,IF(AND(H22&gt;=15.52,D22&lt;2.25,A22&lt;7.05,D22&gt;=2.05,D22&gt;=1.75,F22&gt;=1.5),5.725,IF(AND(G22&gt;=0.775,D22&gt;=2.25,A22&lt;7.05,D22&gt;=2.05,D22&gt;=1.75,F22&gt;=1.5),5.2,IF(AND(D22&lt;1.25,G22&gt;=0.246,D22&gt;=1.15,H22&gt;=9.386,D22&lt;1.35,D22&lt;1.75,F22&gt;=1.5),4.05,IF(AND(A22&lt;5.85,B22&gt;=2.75,B22&gt;=2.45,F22&lt;2.5,D22&gt;=1.35,D22&lt;1.75,F22&gt;=1.5),4.5,IF(AND(B22&lt;3.3,G22&lt;0.775,D22&gt;=2.25,A22&lt;7.05,D22&gt;=2.05,D22&gt;=1.75,F22&gt;=1.5),5.64,IF(AND(B22&gt;=3.3,G22&lt;0.775,D22&gt;=2.25,A22&lt;7.05,D22&gt;=2.05,D22&gt;=1.75,F22&gt;=1.5),5.6,IF(AND(A22&lt;5.9,D22&gt;=1.25,G22&gt;=0.246,D22&gt;=1.15,H22&gt;=9.386,D22&lt;1.35,D22&lt;1.75,F22&gt;=1.5),4.2,IF(AND(A22&gt;=5.9,D22&gt;=1.25,G22&gt;=0.246,D22&gt;=1.15,H22&gt;=9.386,D22&lt;1.35,D22&lt;1.75,F22&gt;=1.5),4,IF(AND(G22&gt;=0.437,A22&gt;=5.85,B22&gt;=2.75,B22&gt;=2.45,F22&lt;2.5,D22&gt;=1.35,D22&lt;1.75,F22&gt;=1.5),4.75,IF(AND(H22&lt;9.446,G22&lt;0.437,A22&gt;=5.85,B22&gt;=2.75,B22&gt;=2.45,F22&lt;2.5,D22&gt;=1.35,D22&lt;1.75,F22&gt;=1.5),4.6,IF(AND(H22&gt;=9.446,G22&lt;0.437,A22&gt;=5.85,B22&gt;=2.75,B22&gt;=2.45,F22&lt;2.5,D22&gt;=1.35,D22&lt;1.75,F22&gt;=1.5),4.7,"shouldnthappen")))))))))))))))))))))))))))))))))))))</f>
        <v>1.9</v>
      </c>
      <c r="BC22" s="1" t="n">
        <f aca="false">IF(AND(G22&gt;=0.905,F22&lt;1.5),1.65,IF(AND(D22&gt;=0.45,G22&lt;0.905,F22&lt;1.5),1.65,IF(AND(A22&lt;5.15,D22&lt;1.55,F22&gt;=1.5),3.225,IF(AND(F22&gt;=2.5,A22&gt;=5.15,D22&lt;1.55,F22&gt;=1.5),5.05,IF(AND(H22&lt;5.767,A22&lt;7.05,D22&gt;=1.55,F22&gt;=1.5),4.5,IF(AND(D22&lt;1.7,A22&gt;=7.05,D22&gt;=1.55,F22&gt;=1.5),5.8,IF(AND(A22&gt;=5.3,G22&lt;0.207,D22&lt;0.45,G22&lt;0.905,F22&lt;1.5),1.3,IF(AND(D22&gt;=0.35,G22&gt;=0.207,D22&lt;0.45,G22&lt;0.905,F22&lt;1.5),1.5,IF(AND(G22&lt;0.155,D22&gt;=1.7,A22&gt;=7.05,D22&gt;=1.55,F22&gt;=1.5),6.7,IF(AND(G22&gt;=0.155,D22&gt;=1.7,A22&gt;=7.05,D22&gt;=1.55,F22&gt;=1.5),6.34,IF(AND(G22&lt;0.05,A22&lt;5.3,G22&lt;0.207,D22&lt;0.45,G22&lt;0.905,F22&lt;1.5),1.4,IF(AND(G22&gt;=0.05,A22&lt;5.3,G22&lt;0.207,D22&lt;0.45,G22&lt;0.905,F22&lt;1.5),1.5,IF(AND(A22&lt;4.5,D22&lt;0.35,G22&gt;=0.207,D22&lt;0.45,G22&lt;0.905,F22&lt;1.5),1.3,IF(AND(G22&lt;0.308,A22&lt;6.2,F22&lt;2.5,A22&gt;=5.15,D22&lt;1.55,F22&gt;=1.5),4.5,IF(AND(D22&lt;1.35,A22&gt;=6.2,F22&lt;2.5,A22&gt;=5.15,D22&lt;1.55,F22&gt;=1.5),4.367,IF(AND(D22&lt;1.85,A22&lt;6.15,H22&gt;=5.767,A22&lt;7.05,D22&gt;=1.55,F22&gt;=1.5),4.933,IF(AND(G22&gt;=0.558,A22&gt;=4.5,D22&lt;0.35,G22&gt;=0.207,D22&lt;0.45,G22&lt;0.905,F22&lt;1.5),1.5,IF(AND(H22&gt;=13.383,G22&gt;=0.308,A22&lt;6.2,F22&lt;2.5,A22&gt;=5.15,D22&lt;1.55,F22&gt;=1.5),4.7,IF(AND(H22&gt;=12.206,D22&gt;=1.35,A22&gt;=6.2,F22&lt;2.5,A22&gt;=5.15,D22&lt;1.55,F22&gt;=1.5),4.575,IF(AND(A22&lt;5.7,D22&gt;=1.85,A22&lt;6.15,H22&gt;=5.767,A22&lt;7.05,D22&gt;=1.55,F22&gt;=1.5),4.9,IF(AND(A22&gt;=5.7,D22&gt;=1.85,A22&lt;6.15,H22&gt;=5.767,A22&lt;7.05,D22&gt;=1.55,F22&gt;=1.5),5.1,IF(AND(G22&lt;0.079,G22&lt;0.364,A22&gt;=6.15,H22&gt;=5.767,A22&lt;7.05,D22&gt;=1.55,F22&gt;=1.5),5.6,IF(AND(G22&gt;=0.079,G22&lt;0.364,A22&gt;=6.15,H22&gt;=5.767,A22&lt;7.05,D22&gt;=1.55,F22&gt;=1.5),5.25,IF(AND(G22&gt;=0.447,G22&lt;0.558,A22&gt;=4.5,D22&lt;0.35,G22&gt;=0.207,D22&lt;0.45,G22&lt;0.905,F22&lt;1.5),1.3,IF(AND(B22&gt;=2.95,H22&lt;13.383,G22&gt;=0.308,A22&lt;6.2,F22&lt;2.5,A22&gt;=5.15,D22&lt;1.55,F22&gt;=1.5),4.6,IF(AND(B22&lt;2.65,H22&lt;12.206,D22&gt;=1.35,A22&gt;=6.2,F22&lt;2.5,A22&gt;=5.15,D22&lt;1.55,F22&gt;=1.5),4.9,IF(AND(D22&lt;2.45,A22&lt;6.6,G22&gt;=0.364,A22&gt;=6.15,H22&gt;=5.767,A22&lt;7.05,D22&gt;=1.55,F22&gt;=1.5),5.6,IF(AND(D22&gt;=2.45,A22&lt;6.6,G22&gt;=0.364,A22&gt;=6.15,H22&gt;=5.767,A22&lt;7.05,D22&gt;=1.55,F22&gt;=1.5),6,IF(AND(H22&lt;12.921,A22&gt;=6.6,G22&gt;=0.364,A22&gt;=6.15,H22&gt;=5.767,A22&lt;7.05,D22&gt;=1.55,F22&gt;=1.5),5.725,IF(AND(H22&gt;=12.921,A22&gt;=6.6,G22&gt;=0.364,A22&gt;=6.15,H22&gt;=5.767,A22&lt;7.05,D22&gt;=1.55,F22&gt;=1.5),5.367,IF(AND(B22&lt;3.15,G22&lt;0.447,G22&lt;0.558,A22&gt;=4.5,D22&lt;0.35,G22&gt;=0.207,D22&lt;0.45,G22&lt;0.905,F22&lt;1.5),1.5,IF(AND(B22&gt;=3.15,G22&lt;0.447,G22&lt;0.558,A22&gt;=4.5,D22&lt;0.35,G22&gt;=0.207,D22&lt;0.45,G22&lt;0.905,F22&lt;1.5),1.36,IF(AND(B22&gt;=2.85,B22&lt;2.95,H22&lt;13.383,G22&gt;=0.308,A22&lt;6.2,F22&lt;2.5,A22&gt;=5.15,D22&lt;1.55,F22&gt;=1.5),3.6,IF(AND(H22&lt;9.446,B22&gt;=2.65,H22&lt;12.206,D22&gt;=1.35,A22&gt;=6.2,F22&lt;2.5,A22&gt;=5.15,D22&lt;1.55,F22&gt;=1.5),4.6,IF(AND(H22&gt;=9.446,B22&gt;=2.65,H22&lt;12.206,D22&gt;=1.35,A22&gt;=6.2,F22&lt;2.5,A22&gt;=5.15,D22&lt;1.55,F22&gt;=1.5),4.7,IF(AND(D22&lt;1.2,B22&lt;2.85,B22&lt;2.95,H22&lt;13.383,G22&gt;=0.308,A22&lt;6.2,F22&lt;2.5,A22&gt;=5.15,D22&lt;1.55,F22&gt;=1.5),3.75,IF(AND(G22&lt;0.356,D22&gt;=1.2,B22&lt;2.85,B22&lt;2.95,H22&lt;13.383,G22&gt;=0.308,A22&lt;6.2,F22&lt;2.5,A22&gt;=5.15,D22&lt;1.55,F22&gt;=1.5),4.2,IF(AND(G22&gt;=0.356,D22&gt;=1.2,B22&lt;2.85,B22&lt;2.95,H22&lt;13.383,G22&gt;=0.308,A22&lt;6.2,F22&lt;2.5,A22&gt;=5.15,D22&lt;1.55,F22&gt;=1.5),3.96,"shouldnthappen"))))))))))))))))))))))))))))))))))))))</f>
        <v>1.65</v>
      </c>
      <c r="BD22" s="1" t="n">
        <f aca="false">IF(AND(B22&lt;2.7,A22&lt;5.3,B22&lt;3.15),3.42,IF(AND(F22&lt;2.5,A22&gt;=5.85,B22&gt;=3.15),4.7,IF(AND(A22&lt;4.35,B22&gt;=2.7,A22&lt;5.3,B22&lt;3.15),1.1,IF(AND(A22&gt;=4.35,B22&gt;=2.7,A22&lt;5.3,B22&lt;3.15),1.42,IF(AND(A22&gt;=7.05,F22&gt;=2.5,A22&gt;=5.3,B22&lt;3.15),6.067,IF(AND(D22&gt;=0.45,A22&lt;5.05,A22&lt;5.85,B22&gt;=3.15),1.6,IF(AND(B22&lt;3.35,A22&gt;=5.05,A22&lt;5.85,B22&gt;=3.15),1.7,IF(AND(A22&gt;=6.85,F22&gt;=2.5,A22&gt;=5.85,B22&gt;=3.15),6.22,IF(AND(D22&lt;1.25,D22&lt;1.35,F22&lt;2.5,A22&gt;=5.3,B22&lt;3.15),4.033,IF(AND(D22&gt;=1.25,D22&lt;1.35,F22&lt;2.5,A22&gt;=5.3,B22&lt;3.15),4.233,IF(AND(A22&lt;6.05,D22&gt;=1.35,F22&lt;2.5,A22&gt;=5.3,B22&lt;3.15),5.1,IF(AND(H22&gt;=13.29,A22&lt;7.05,F22&gt;=2.5,A22&gt;=5.3,B22&lt;3.15),4.96,IF(AND(G22&gt;=0.858,D22&lt;0.45,A22&lt;5.05,A22&lt;5.85,B22&gt;=3.15),1.3,IF(AND(D22&gt;=0.35,B22&gt;=3.35,A22&gt;=5.05,A22&lt;5.85,B22&gt;=3.15),1.4,IF(AND(B22&lt;3.25,A22&lt;6.85,F22&gt;=2.5,A22&gt;=5.85,B22&gt;=3.15),5.233,IF(AND(A22&gt;=6.8,A22&gt;=6.05,D22&gt;=1.35,F22&lt;2.5,A22&gt;=5.3,B22&lt;3.15),4.9,IF(AND(G22&gt;=0.622,H22&lt;13.29,A22&lt;7.05,F22&gt;=2.5,A22&gt;=5.3,B22&lt;3.15),5.067,IF(AND(H22&lt;8.834,G22&lt;0.858,D22&lt;0.45,A22&lt;5.05,A22&lt;5.85,B22&gt;=3.15),1.4,IF(AND(G22&lt;0.774,B22&gt;=3.25,A22&lt;6.85,F22&gt;=2.5,A22&gt;=5.85,B22&gt;=3.15),5.8,IF(AND(G22&gt;=0.774,B22&gt;=3.25,A22&lt;6.85,F22&gt;=2.5,A22&gt;=5.85,B22&gt;=3.15),5.4,IF(AND(H22&gt;=12.206,A22&lt;6.8,A22&gt;=6.05,D22&gt;=1.35,F22&lt;2.5,A22&gt;=5.3,B22&lt;3.15),4.5,IF(AND(G22&gt;=0.439,G22&lt;0.622,H22&lt;13.29,A22&lt;7.05,F22&gt;=2.5,A22&gt;=5.3,B22&lt;3.15),5.667,IF(AND(G22&lt;0.227,H22&gt;=8.834,G22&lt;0.858,D22&lt;0.45,A22&lt;5.05,A22&lt;5.85,B22&gt;=3.15),1.4,IF(AND(G22&gt;=0.227,H22&gt;=8.834,G22&lt;0.858,D22&lt;0.45,A22&lt;5.05,A22&lt;5.85,B22&gt;=3.15),1.3,IF(AND(G22&gt;=0.934,B22&lt;3.75,D22&lt;0.35,B22&gt;=3.35,A22&gt;=5.05,A22&lt;5.85,B22&gt;=3.15),1.7,IF(AND(G22&lt;0.823,B22&gt;=3.75,D22&lt;0.35,B22&gt;=3.35,A22&gt;=5.05,A22&lt;5.85,B22&gt;=3.15),1.55,IF(AND(G22&gt;=0.823,B22&gt;=3.75,D22&lt;0.35,B22&gt;=3.35,A22&gt;=5.05,A22&lt;5.85,B22&gt;=3.15),1.5,IF(AND(A22&lt;6.2,H22&lt;12.206,A22&lt;6.8,A22&gt;=6.05,D22&gt;=1.35,F22&lt;2.5,A22&gt;=5.3,B22&lt;3.15),4.6,IF(AND(A22&gt;=6.2,H22&lt;12.206,A22&lt;6.8,A22&gt;=6.05,D22&gt;=1.35,F22&lt;2.5,A22&gt;=5.3,B22&lt;3.15),4.74,IF(AND(H22&gt;=10.667,G22&lt;0.439,G22&lt;0.622,H22&lt;13.29,A22&lt;7.05,F22&gt;=2.5,A22&gt;=5.3,B22&lt;3.15),5.6,IF(AND(H22&lt;13.67,G22&lt;0.934,B22&lt;3.75,D22&lt;0.35,B22&gt;=3.35,A22&gt;=5.05,A22&lt;5.85,B22&gt;=3.15),1.48,IF(AND(H22&gt;=13.67,G22&lt;0.934,B22&lt;3.75,D22&lt;0.35,B22&gt;=3.35,A22&gt;=5.05,A22&lt;5.85,B22&gt;=3.15),1.3,IF(AND(G22&lt;0.301,H22&lt;10.667,G22&lt;0.439,G22&lt;0.622,H22&lt;13.29,A22&lt;7.05,F22&gt;=2.5,A22&gt;=5.3,B22&lt;3.15),5.2,IF(AND(G22&gt;=0.301,H22&lt;10.667,G22&lt;0.439,G22&lt;0.622,H22&lt;13.29,A22&lt;7.05,F22&gt;=2.5,A22&gt;=5.3,B22&lt;3.15),5.067,"shouldnthappen"))))))))))))))))))))))))))))))))))</f>
        <v>1.5</v>
      </c>
      <c r="BE22" s="1" t="n">
        <f aca="false">IF(AND(B22&gt;=3.85,A22&gt;=5.05,F22&lt;1.5),1.4,IF(AND(A22&lt;5.25,A22&lt;5.75,F22&gt;=1.5),3.15,IF(AND(A22&lt;4.95,B22&lt;3.15,A22&lt;5.05,F22&lt;1.5),1.46,IF(AND(A22&gt;=4.95,B22&lt;3.15,A22&lt;5.05,F22&lt;1.5),1.6,IF(AND(H22&lt;8.834,B22&gt;=3.15,A22&lt;5.05,F22&lt;1.5),1.4,IF(AND(D22&lt;0.25,B22&lt;3.85,A22&gt;=5.05,F22&lt;1.5),1.48,IF(AND(D22&gt;=0.25,B22&lt;3.85,A22&gt;=5.05,F22&lt;1.5),1.7,IF(AND(F22&gt;=2.5,A22&gt;=5.25,A22&lt;5.75,F22&gt;=1.5),4.9,IF(AND(H22&lt;12.45,H22&gt;=8.834,B22&gt;=3.15,A22&lt;5.05,F22&lt;1.5),1.25,IF(AND(H22&gt;=12.45,H22&gt;=8.834,B22&gt;=3.15,A22&lt;5.05,F22&lt;1.5),1.32,IF(AND(G22&lt;0.283,F22&lt;2.5,A22&gt;=5.25,A22&lt;5.75,F22&gt;=1.5),4.3,IF(AND(H22&lt;6.712,H22&lt;11.275,D22&lt;1.55,A22&gt;=5.75,F22&gt;=1.5),5,IF(AND(H22&lt;13.101,H22&gt;=11.275,D22&lt;1.55,A22&gt;=5.75,F22&gt;=1.5),3.933,IF(AND(H22&gt;=13.101,H22&gt;=11.275,D22&lt;1.55,A22&gt;=5.75,F22&gt;=1.5),4.5,IF(AND(A22&gt;=7.3,D22&lt;2.45,D22&gt;=1.55,A22&gt;=5.75,F22&gt;=1.5),6.7,IF(AND(B22&lt;3.45,D22&gt;=2.45,D22&gt;=1.55,A22&gt;=5.75,F22&gt;=1.5),5.925,IF(AND(B22&gt;=3.45,D22&gt;=2.45,D22&gt;=1.55,A22&gt;=5.75,F22&gt;=1.5),6.1,IF(AND(B22&gt;=2.8,G22&gt;=0.283,F22&lt;2.5,A22&gt;=5.25,A22&lt;5.75,F22&gt;=1.5),4.2,IF(AND(D22&lt;1.35,H22&gt;=6.712,H22&lt;11.275,D22&lt;1.55,A22&gt;=5.75,F22&gt;=1.5),4.35,IF(AND(D22&lt;1.05,B22&lt;2.8,G22&gt;=0.283,F22&lt;2.5,A22&gt;=5.25,A22&lt;5.75,F22&gt;=1.5),3.567,IF(AND(D22&gt;=1.05,B22&lt;2.8,G22&gt;=0.283,F22&lt;2.5,A22&gt;=5.25,A22&lt;5.75,F22&gt;=1.5),3.925,IF(AND(B22&lt;2.65,D22&gt;=1.35,H22&gt;=6.712,H22&lt;11.275,D22&lt;1.55,A22&gt;=5.75,F22&gt;=1.5),4.9,IF(AND(B22&gt;=2.65,D22&gt;=1.35,H22&gt;=6.712,H22&lt;11.275,D22&lt;1.55,A22&gt;=5.75,F22&gt;=1.5),4.625,IF(AND(H22&gt;=14.683,G22&gt;=0.628,A22&lt;7.3,D22&lt;2.45,D22&gt;=1.55,A22&gt;=5.75,F22&gt;=1.5),5.4,IF(AND(D22&lt;1.95,H22&lt;8.884,G22&lt;0.628,A22&lt;7.3,D22&lt;2.45,D22&gt;=1.55,A22&gt;=5.75,F22&gt;=1.5),5.1,IF(AND(D22&gt;=1.95,H22&lt;8.884,G22&lt;0.628,A22&lt;7.3,D22&lt;2.45,D22&gt;=1.55,A22&gt;=5.75,F22&gt;=1.5),5.22,IF(AND(A22&lt;6.05,H22&gt;=8.884,G22&lt;0.628,A22&lt;7.3,D22&lt;2.45,D22&gt;=1.55,A22&gt;=5.75,F22&gt;=1.5),5.1,IF(AND(G22&lt;0.817,H22&lt;14.683,G22&gt;=0.628,A22&lt;7.3,D22&lt;2.45,D22&gt;=1.55,A22&gt;=5.75,F22&gt;=1.5),4.967,IF(AND(G22&gt;=0.817,H22&lt;14.683,G22&gt;=0.628,A22&lt;7.3,D22&lt;2.45,D22&gt;=1.55,A22&gt;=5.75,F22&gt;=1.5),5.1,IF(AND(H22&lt;9.637,A22&gt;=6.05,H22&gt;=8.884,G22&lt;0.628,A22&lt;7.3,D22&lt;2.45,D22&gt;=1.55,A22&gt;=5.75,F22&gt;=1.5),5.9,IF(AND(D22&lt;1.85,H22&gt;=9.637,A22&gt;=6.05,H22&gt;=8.884,G22&lt;0.628,A22&lt;7.3,D22&lt;2.45,D22&gt;=1.55,A22&gt;=5.75,F22&gt;=1.5),5.733,IF(AND(G22&gt;=0.388,D22&gt;=1.85,H22&gt;=9.637,A22&gt;=6.05,H22&gt;=8.884,G22&lt;0.628,A22&lt;7.3,D22&lt;2.45,D22&gt;=1.55,A22&gt;=5.75,F22&gt;=1.5),5.64,IF(AND(B22&lt;2.95,G22&lt;0.388,D22&gt;=1.85,H22&gt;=9.637,A22&gt;=6.05,H22&gt;=8.884,G22&lt;0.628,A22&lt;7.3,D22&lt;2.45,D22&gt;=1.55,A22&gt;=5.75,F22&gt;=1.5),5.5,IF(AND(B22&gt;=2.95,G22&lt;0.388,D22&gt;=1.85,H22&gt;=9.637,A22&gt;=6.05,H22&gt;=8.884,G22&lt;0.628,A22&lt;7.3,D22&lt;2.45,D22&gt;=1.55,A22&gt;=5.75,F22&gt;=1.5),5.333,"shouldnthappen"))))))))))))))))))))))))))))))))))</f>
        <v>1.7</v>
      </c>
      <c r="BF22" s="1" t="n">
        <f aca="false">IF(AND(D22&gt;=0.35,F22&lt;1.5),1.65,IF(AND(H22&gt;=16.227,D22&gt;=1.55,F22&gt;=1.5),6.533,IF(AND(A22&gt;=5.45,G22&lt;0.174,D22&lt;0.35,F22&lt;1.5),1.7,IF(AND(D22&lt;0.15,G22&gt;=0.174,D22&lt;0.35,F22&lt;1.5),1.38,IF(AND(D22&gt;=1.15,D22&lt;1.25,D22&lt;1.55,F22&gt;=1.5),3.967,IF(AND(H22&lt;8.376,A22&lt;5.45,G22&lt;0.174,D22&lt;0.35,F22&lt;1.5),1.4,IF(AND(H22&gt;=8.376,A22&lt;5.45,G22&lt;0.174,D22&lt;0.35,F22&lt;1.5),1.5,IF(AND(B22&lt;3.1,D22&gt;=0.15,G22&gt;=0.174,D22&lt;0.35,F22&lt;1.5),1.475,IF(AND(H22&lt;10.258,D22&lt;1.15,D22&lt;1.25,D22&lt;1.55,F22&gt;=1.5),3.24,IF(AND(H22&gt;=10.258,D22&lt;1.15,D22&lt;1.25,D22&lt;1.55,F22&gt;=1.5),3.875,IF(AND(F22&gt;=2.5,H22&lt;10.927,D22&gt;=1.25,D22&lt;1.55,F22&gt;=1.5),5.05,IF(AND(D22&lt;1.35,H22&gt;=10.927,D22&gt;=1.25,D22&lt;1.55,F22&gt;=1.5),4.25,IF(AND(A22&gt;=6.95,D22&lt;1.75,H22&lt;16.227,D22&gt;=1.55,F22&gt;=1.5),5.8,IF(AND(B22&lt;3.3,B22&gt;=3.1,D22&gt;=0.15,G22&gt;=0.174,D22&lt;0.35,F22&lt;1.5),1.3,IF(AND(H22&lt;12.278,D22&gt;=1.35,H22&gt;=10.927,D22&gt;=1.25,D22&lt;1.55,F22&gt;=1.5),4.9,IF(AND(G22&lt;0.226,A22&lt;6.95,D22&lt;1.75,H22&lt;16.227,D22&gt;=1.55,F22&gt;=1.5),5,IF(AND(G22&gt;=0.226,A22&lt;6.95,D22&lt;1.75,H22&lt;16.227,D22&gt;=1.55,F22&gt;=1.5),4.62,IF(AND(H22&lt;9.35,B22&lt;2.95,D22&gt;=1.75,H22&lt;16.227,D22&gt;=1.55,F22&gt;=1.5),6.3,IF(AND(H22&gt;=9.35,B22&lt;2.95,D22&gt;=1.75,H22&lt;16.227,D22&gt;=1.55,F22&gt;=1.5),5.58,IF(AND(A22&lt;5.05,B22&gt;=3.3,B22&gt;=3.1,D22&gt;=0.15,G22&gt;=0.174,D22&lt;0.35,F22&lt;1.5),1.35,IF(AND(A22&gt;=5.05,B22&gt;=3.3,B22&gt;=3.1,D22&gt;=0.15,G22&gt;=0.174,D22&lt;0.35,F22&lt;1.5),1.46,IF(AND(B22&lt;2.8,A22&lt;5.65,F22&lt;2.5,H22&lt;10.927,D22&gt;=1.25,D22&lt;1.55,F22&gt;=1.5),4.075,IF(AND(B22&gt;=2.8,A22&lt;5.65,F22&lt;2.5,H22&lt;10.927,D22&gt;=1.25,D22&lt;1.55,F22&gt;=1.5),3.933,IF(AND(A22&lt;6.25,A22&gt;=5.65,F22&lt;2.5,H22&lt;10.927,D22&gt;=1.25,D22&lt;1.55,F22&gt;=1.5),4.533,IF(AND(A22&gt;=6.25,A22&gt;=5.65,F22&lt;2.5,H22&lt;10.927,D22&gt;=1.25,D22&lt;1.55,F22&gt;=1.5),4.3,IF(AND(A22&lt;6.5,H22&gt;=12.278,D22&gt;=1.35,H22&gt;=10.927,D22&gt;=1.25,D22&lt;1.55,F22&gt;=1.5),4.55,IF(AND(A22&gt;=6.5,H22&gt;=12.278,D22&gt;=1.35,H22&gt;=10.927,D22&gt;=1.25,D22&lt;1.55,F22&gt;=1.5),4.775,IF(AND(H22&lt;9.884,D22&lt;2.1,B22&gt;=2.95,D22&gt;=1.75,H22&lt;16.227,D22&gt;=1.55,F22&gt;=1.5),5.5,IF(AND(H22&gt;=9.884,D22&lt;2.1,B22&gt;=2.95,D22&gt;=1.75,H22&lt;16.227,D22&gt;=1.55,F22&gt;=1.5),5.1,IF(AND(H22&lt;10.393,D22&gt;=2.1,B22&gt;=2.95,D22&gt;=1.75,H22&lt;16.227,D22&gt;=1.55,F22&gt;=1.5),5.74,IF(AND(D22&lt;2.25,H22&gt;=10.393,D22&gt;=2.1,B22&gt;=2.95,D22&gt;=1.75,H22&lt;16.227,D22&gt;=1.55,F22&gt;=1.5),5.8,IF(AND(D22&gt;=2.25,H22&gt;=10.393,D22&gt;=2.1,B22&gt;=2.95,D22&gt;=1.75,H22&lt;16.227,D22&gt;=1.55,F22&gt;=1.5),5.4,"shouldnthappen"))))))))))))))))))))))))))))))))</f>
        <v>1.46</v>
      </c>
      <c r="BG22" s="1" t="n">
        <f aca="false">IF(AND(G22&lt;0.096,A22&lt;5.45),2.95,IF(AND(F22&gt;=1.5,G22&gt;=0.096,A22&lt;5.45),3,IF(AND(D22&lt;0.6,A22&lt;5.9,A22&gt;=5.45),1.4,IF(AND(F22&gt;=2.5,D22&gt;=0.6,A22&lt;5.9,A22&gt;=5.45),5.1,IF(AND(A22&lt;7.45,A22&gt;=7.05,A22&gt;=5.9,A22&gt;=5.45),6.167,IF(AND(B22&gt;=3.55,G22&lt;0.587,F22&lt;1.5,G22&gt;=0.096,A22&lt;5.45),1,IF(AND(A22&lt;5.05,G22&gt;=0.587,F22&lt;1.5,G22&gt;=0.096,A22&lt;5.45),1.35,IF(AND(B22&lt;2.75,D22&lt;1.7,A22&lt;7.05,A22&gt;=5.9,A22&gt;=5.45),4.9,IF(AND(A22&lt;6.2,D22&gt;=1.7,A22&lt;7.05,A22&gt;=5.9,A22&gt;=5.45),4.833,IF(AND(H22&lt;17.32,A22&gt;=7.45,A22&gt;=7.05,A22&gt;=5.9,A22&gt;=5.45),6.68,IF(AND(H22&gt;=17.32,A22&gt;=7.45,A22&gt;=7.05,A22&gt;=5.9,A22&gt;=5.45),6.4,IF(AND(G22&lt;0.161,B22&lt;3.55,G22&lt;0.587,F22&lt;1.5,G22&gt;=0.096,A22&lt;5.45),1.5,IF(AND(H22&lt;11.016,A22&gt;=5.05,G22&gt;=0.587,F22&lt;1.5,G22&gt;=0.096,A22&lt;5.45),1.633,IF(AND(H22&lt;11.001,G22&lt;0.372,F22&lt;2.5,D22&gt;=0.6,A22&lt;5.9,A22&gt;=5.45),4.133,IF(AND(H22&gt;=11.001,G22&lt;0.372,F22&lt;2.5,D22&gt;=0.6,A22&lt;5.9,A22&gt;=5.45),4.3,IF(AND(H22&lt;6.808,G22&gt;=0.372,F22&lt;2.5,D22&gt;=0.6,A22&lt;5.9,A22&gt;=5.45),4,IF(AND(A22&gt;=6.75,B22&gt;=2.75,D22&lt;1.7,A22&lt;7.05,A22&gt;=5.9,A22&gt;=5.45),4.84,IF(AND(H22&lt;12.467,G22&gt;=0.161,B22&lt;3.55,G22&lt;0.587,F22&lt;1.5,G22&gt;=0.096,A22&lt;5.45),1.3,IF(AND(D22&lt;0.25,H22&gt;=11.016,A22&gt;=5.05,G22&gt;=0.587,F22&lt;1.5,G22&gt;=0.096,A22&lt;5.45),1.52,IF(AND(D22&gt;=0.25,H22&gt;=11.016,A22&gt;=5.05,G22&gt;=0.587,F22&lt;1.5,G22&gt;=0.096,A22&lt;5.45),1.5,IF(AND(H22&lt;11.218,H22&gt;=6.808,G22&gt;=0.372,F22&lt;2.5,D22&gt;=0.6,A22&lt;5.9,A22&gt;=5.45),3.7,IF(AND(H22&gt;=11.218,H22&gt;=6.808,G22&gt;=0.372,F22&lt;2.5,D22&gt;=0.6,A22&lt;5.9,A22&gt;=5.45),3.9,IF(AND(B22&lt;2.95,A22&lt;6.75,B22&gt;=2.75,D22&lt;1.7,A22&lt;7.05,A22&gt;=5.9,A22&gt;=5.45),4.2,IF(AND(B22&gt;=2.95,A22&lt;6.75,B22&gt;=2.75,D22&lt;1.7,A22&lt;7.05,A22&gt;=5.9,A22&gt;=5.45),4.6,IF(AND(D22&gt;=2.45,A22&lt;6.85,A22&gt;=6.2,D22&gt;=1.7,A22&lt;7.05,A22&gt;=5.9,A22&gt;=5.45),5.9,IF(AND(G22&lt;0.312,A22&gt;=6.85,A22&gt;=6.2,D22&gt;=1.7,A22&lt;7.05,A22&gt;=5.9,A22&gt;=5.45),5.1,IF(AND(G22&gt;=0.312,A22&gt;=6.85,A22&gt;=6.2,D22&gt;=1.7,A22&lt;7.05,A22&gt;=5.9,A22&gt;=5.45),5.4,IF(AND(G22&lt;0.251,H22&gt;=12.467,G22&gt;=0.161,B22&lt;3.55,G22&lt;0.587,F22&lt;1.5,G22&gt;=0.096,A22&lt;5.45),1.35,IF(AND(G22&gt;=0.251,H22&gt;=12.467,G22&gt;=0.161,B22&lt;3.55,G22&lt;0.587,F22&lt;1.5,G22&gt;=0.096,A22&lt;5.45),1.467,IF(AND(G22&gt;=0.628,D22&lt;2.45,A22&lt;6.85,A22&gt;=6.2,D22&gt;=1.7,A22&lt;7.05,A22&gt;=5.9,A22&gt;=5.45),5.1,IF(AND(A22&gt;=6.75,G22&lt;0.628,D22&lt;2.45,A22&lt;6.85,A22&gt;=6.2,D22&gt;=1.7,A22&lt;7.05,A22&gt;=5.9,A22&gt;=5.45),5.9,IF(AND(H22&lt;11.824,A22&lt;6.75,G22&lt;0.628,D22&lt;2.45,A22&lt;6.85,A22&gt;=6.2,D22&gt;=1.7,A22&lt;7.05,A22&gt;=5.9,A22&gt;=5.45),5.44,IF(AND(H22&lt;14.378,H22&gt;=11.824,A22&lt;6.75,G22&lt;0.628,D22&lt;2.45,A22&lt;6.85,A22&gt;=6.2,D22&gt;=1.7,A22&lt;7.05,A22&gt;=5.9,A22&gt;=5.45),5.6,IF(AND(H22&gt;=14.378,H22&gt;=11.824,A22&lt;6.75,G22&lt;0.628,D22&lt;2.45,A22&lt;6.85,A22&gt;=6.2,D22&gt;=1.7,A22&lt;7.05,A22&gt;=5.9,A22&gt;=5.45),5.8,"shouldnthappen"))))))))))))))))))))))))))))))))))</f>
        <v>1.5</v>
      </c>
      <c r="BH22" s="1" t="n">
        <f aca="false">IF(AND(G22&gt;=0.905,F22&lt;1.5),1.8,IF(AND(H22&lt;5.523,G22&lt;0.905,F22&lt;1.5),1,IF(AND(D22&gt;=0.4,H22&gt;=5.523,G22&lt;0.905,F22&lt;1.5),1.7,IF(AND(G22&gt;=0.878,D22&lt;1.35,F22&lt;2.5,F22&gt;=1.5),4.4,IF(AND(A22&lt;5.4,D22&gt;=1.35,F22&lt;2.5,F22&gt;=1.5),3.9,IF(AND(G22&lt;0.177,B22&lt;3.15,F22&gt;=2.5,F22&gt;=1.5),6.15,IF(AND(H22&lt;10.393,B22&gt;=3.15,F22&gt;=2.5,F22&gt;=1.5),5.94,IF(AND(H22&gt;=10.393,B22&gt;=3.15,F22&gt;=2.5,F22&gt;=1.5),5.467,IF(AND(D22&gt;=1.25,G22&lt;0.878,D22&lt;1.35,F22&lt;2.5,F22&gt;=1.5),4.18,IF(AND(G22&gt;=0.709,A22&gt;=5.4,D22&gt;=1.35,F22&lt;2.5,F22&gt;=1.5),4.9,IF(AND(B22&lt;2.6,G22&gt;=0.177,B22&lt;3.15,F22&gt;=2.5,F22&gt;=1.5),4.8,IF(AND(A22&lt;4.35,A22&lt;5.05,D22&lt;0.4,H22&gt;=5.523,G22&lt;0.905,F22&lt;1.5),1.1,IF(AND(A22&gt;=5.6,A22&gt;=5.05,D22&lt;0.4,H22&gt;=5.523,G22&lt;0.905,F22&lt;1.5),1.7,IF(AND(D22&lt;1.05,D22&lt;1.25,G22&lt;0.878,D22&lt;1.35,F22&lt;2.5,F22&gt;=1.5),3.6,IF(AND(D22&gt;=1.55,G22&lt;0.709,A22&gt;=5.4,D22&gt;=1.35,F22&lt;2.5,F22&gt;=1.5),4.975,IF(AND(D22&lt;1.7,B22&gt;=2.6,G22&gt;=0.177,B22&lt;3.15,F22&gt;=2.5,F22&gt;=1.5),5.8,IF(AND(B22&lt;3.15,A22&gt;=4.35,A22&lt;5.05,D22&lt;0.4,H22&gt;=5.523,G22&lt;0.905,F22&lt;1.5),1.46,IF(AND(A22&gt;=5.45,A22&lt;5.6,A22&gt;=5.05,D22&lt;0.4,H22&gt;=5.523,G22&lt;0.905,F22&lt;1.5),1.35,IF(AND(H22&lt;10.974,D22&gt;=1.05,D22&lt;1.25,G22&lt;0.878,D22&lt;1.35,F22&lt;2.5,F22&gt;=1.5),3.8,IF(AND(H22&gt;=13.654,D22&lt;1.55,G22&lt;0.709,A22&gt;=5.4,D22&gt;=1.35,F22&lt;2.5,F22&gt;=1.5),4.725,IF(AND(A22&lt;4.5,B22&gt;=3.15,A22&gt;=4.35,A22&lt;5.05,D22&lt;0.4,H22&gt;=5.523,G22&lt;0.905,F22&lt;1.5),1.3,IF(AND(G22&lt;0.676,A22&lt;5.45,A22&lt;5.6,A22&gt;=5.05,D22&lt;0.4,H22&gt;=5.523,G22&lt;0.905,F22&lt;1.5),1.5,IF(AND(G22&gt;=0.676,A22&lt;5.45,A22&lt;5.6,A22&gt;=5.05,D22&lt;0.4,H22&gt;=5.523,G22&lt;0.905,F22&lt;1.5),1.55,IF(AND(A22&lt;5.7,H22&gt;=10.974,D22&gt;=1.05,D22&lt;1.25,G22&lt;0.878,D22&lt;1.35,F22&lt;2.5,F22&gt;=1.5),3.9,IF(AND(A22&gt;=5.7,H22&gt;=10.974,D22&gt;=1.05,D22&lt;1.25,G22&lt;0.878,D22&lt;1.35,F22&lt;2.5,F22&gt;=1.5),3.933,IF(AND(G22&gt;=0.644,H22&lt;13.654,D22&lt;1.55,G22&lt;0.709,A22&gt;=5.4,D22&gt;=1.35,F22&lt;2.5,F22&gt;=1.5),4.4,IF(AND(B22&lt;2.9,A22&lt;6.2,D22&gt;=1.7,B22&gt;=2.6,G22&gt;=0.177,B22&lt;3.15,F22&gt;=2.5,F22&gt;=1.5),5.02,IF(AND(B22&gt;=2.9,A22&lt;6.2,D22&gt;=1.7,B22&gt;=2.6,G22&gt;=0.177,B22&lt;3.15,F22&gt;=2.5,F22&gt;=1.5),4.8,IF(AND(D22&lt;2.2,A22&gt;=6.2,D22&gt;=1.7,B22&gt;=2.6,G22&gt;=0.177,B22&lt;3.15,F22&gt;=2.5,F22&gt;=1.5),5.325,IF(AND(D22&gt;=2.2,A22&gt;=6.2,D22&gt;=1.7,B22&gt;=2.6,G22&gt;=0.177,B22&lt;3.15,F22&gt;=2.5,F22&gt;=1.5),5.1,IF(AND(D22&lt;0.25,A22&gt;=4.5,B22&gt;=3.15,A22&gt;=4.35,A22&lt;5.05,D22&lt;0.4,H22&gt;=5.523,G22&lt;0.905,F22&lt;1.5),1.357,IF(AND(D22&gt;=0.25,A22&gt;=4.5,B22&gt;=3.15,A22&gt;=4.35,A22&lt;5.05,D22&lt;0.4,H22&gt;=5.523,G22&lt;0.905,F22&lt;1.5),1.333,IF(AND(H22&lt;10.723,G22&lt;0.644,H22&lt;13.654,D22&lt;1.55,G22&lt;0.709,A22&gt;=5.4,D22&gt;=1.35,F22&lt;2.5,F22&gt;=1.5),4.6,IF(AND(H22&gt;=10.723,G22&lt;0.644,H22&lt;13.654,D22&lt;1.55,G22&lt;0.709,A22&gt;=5.4,D22&gt;=1.35,F22&lt;2.5,F22&gt;=1.5),4.5,"shouldnthappen"))))))))))))))))))))))))))))))))))</f>
        <v>1.8</v>
      </c>
      <c r="BI22" s="1" t="n">
        <f aca="false">IF(AND(D22&gt;=0.8,A22&lt;5.45),3.9,IF(AND(D22&gt;=0.45,D22&lt;0.8,A22&lt;5.45),1.66,IF(AND(H22&lt;16.447,B22&gt;=3.45,A22&gt;=5.45),1.525,IF(AND(H22&gt;=16.447,B22&gt;=3.45,A22&gt;=5.45),6.4,IF(AND(H22&lt;5.245,D22&lt;0.45,D22&lt;0.8,A22&lt;5.45),1,IF(AND(A22&gt;=7.2,G22&lt;0.154,B22&lt;3.45,A22&gt;=5.45),6.7,IF(AND(D22&lt;1.65,A22&lt;7.2,G22&lt;0.154,B22&lt;3.45,A22&gt;=5.45),4.7,IF(AND(D22&gt;=1.65,A22&lt;7.2,G22&lt;0.154,B22&lt;3.45,A22&gt;=5.45),5.52,IF(AND(D22&gt;=0.25,A22&lt;5.05,H22&gt;=5.245,D22&lt;0.45,D22&lt;0.8,A22&lt;5.45),1.35,IF(AND(H22&lt;6.089,A22&gt;=5.05,H22&gt;=5.245,D22&lt;0.45,D22&lt;0.8,A22&lt;5.45),1.7,IF(AND(D22&lt;1.2,B22&lt;2.6,A22&lt;5.75,G22&gt;=0.154,B22&lt;3.45,A22&gt;=5.45),3.85,IF(AND(D22&gt;=1.2,B22&lt;2.6,A22&lt;5.75,G22&gt;=0.154,B22&lt;3.45,A22&gt;=5.45),4,IF(AND(D22&gt;=1.65,B22&gt;=2.6,A22&lt;5.75,G22&gt;=0.154,B22&lt;3.45,A22&gt;=5.45),4.9,IF(AND(G22&lt;0.353,F22&lt;2.5,A22&gt;=5.75,G22&gt;=0.154,B22&lt;3.45,A22&gt;=5.45),4.25,IF(AND(A22&gt;=7.25,F22&gt;=2.5,A22&gt;=5.75,G22&gt;=0.154,B22&lt;3.45,A22&gt;=5.45),6.45,IF(AND(H22&lt;11.218,D22&lt;0.25,A22&lt;5.05,H22&gt;=5.245,D22&lt;0.45,D22&lt;0.8,A22&lt;5.45),1.42,IF(AND(G22&lt;0.517,H22&gt;=6.089,A22&gt;=5.05,H22&gt;=5.245,D22&lt;0.45,D22&lt;0.8,A22&lt;5.45),1.44,IF(AND(G22&gt;=0.517,H22&gt;=6.089,A22&gt;=5.05,H22&gt;=5.245,D22&lt;0.45,D22&lt;0.8,A22&lt;5.45),1.54,IF(AND(H22&gt;=10.194,D22&lt;1.65,B22&gt;=2.6,A22&lt;5.75,G22&gt;=0.154,B22&lt;3.45,A22&gt;=5.45),4.35,IF(AND(B22&gt;=3.15,G22&gt;=0.353,F22&lt;2.5,A22&gt;=5.75,G22&gt;=0.154,B22&lt;3.45,A22&gt;=5.45),4.7,IF(AND(H22&lt;7.716,A22&lt;7.25,F22&gt;=2.5,A22&gt;=5.75,G22&gt;=0.154,B22&lt;3.45,A22&gt;=5.45),5.04,IF(AND(G22&lt;0.175,H22&gt;=11.218,D22&lt;0.25,A22&lt;5.05,H22&gt;=5.245,D22&lt;0.45,D22&lt;0.8,A22&lt;5.45),1.5,IF(AND(H22&lt;7.713,H22&lt;10.194,D22&lt;1.65,B22&gt;=2.6,A22&lt;5.75,G22&gt;=0.154,B22&lt;3.45,A22&gt;=5.45),4.1,IF(AND(H22&gt;=7.713,H22&lt;10.194,D22&lt;1.65,B22&gt;=2.6,A22&lt;5.75,G22&gt;=0.154,B22&lt;3.45,A22&gt;=5.45),4.2,IF(AND(B22&gt;=3.05,B22&lt;3.15,G22&gt;=0.353,F22&lt;2.5,A22&gt;=5.75,G22&gt;=0.154,B22&lt;3.45,A22&gt;=5.45),4.4,IF(AND(D22&gt;=2.45,H22&gt;=7.716,A22&lt;7.25,F22&gt;=2.5,A22&gt;=5.75,G22&gt;=0.154,B22&lt;3.45,A22&gt;=5.45),5.85,IF(AND(D22&lt;0.15,G22&gt;=0.175,H22&gt;=11.218,D22&lt;0.25,A22&lt;5.05,H22&gt;=5.245,D22&lt;0.45,D22&lt;0.8,A22&lt;5.45),1.1,IF(AND(H22&gt;=16.317,B22&lt;3.05,B22&lt;3.15,G22&gt;=0.353,F22&lt;2.5,A22&gt;=5.75,G22&gt;=0.154,B22&lt;3.45,A22&gt;=5.45),4.8,IF(AND(G22&gt;=0.857,D22&lt;2.45,H22&gt;=7.716,A22&lt;7.25,F22&gt;=2.5,A22&gt;=5.75,G22&gt;=0.154,B22&lt;3.45,A22&gt;=5.45),5.05,IF(AND(G22&lt;0.245,D22&gt;=0.15,G22&gt;=0.175,H22&gt;=11.218,D22&lt;0.25,A22&lt;5.05,H22&gt;=5.245,D22&lt;0.45,D22&lt;0.8,A22&lt;5.45),1.3,IF(AND(G22&gt;=0.245,D22&gt;=0.15,G22&gt;=0.175,H22&gt;=11.218,D22&lt;0.25,A22&lt;5.05,H22&gt;=5.245,D22&lt;0.45,D22&lt;0.8,A22&lt;5.45),1.22,IF(AND(B22&lt;2.85,H22&lt;16.317,B22&lt;3.05,B22&lt;3.15,G22&gt;=0.353,F22&lt;2.5,A22&gt;=5.75,G22&gt;=0.154,B22&lt;3.45,A22&gt;=5.45),4.6,IF(AND(B22&gt;=2.85,H22&lt;16.317,B22&lt;3.05,B22&lt;3.15,G22&gt;=0.353,F22&lt;2.5,A22&gt;=5.75,G22&gt;=0.154,B22&lt;3.45,A22&gt;=5.45),4.633,IF(AND(D22&lt;1.85,G22&lt;0.857,D22&lt;2.45,H22&gt;=7.716,A22&lt;7.25,F22&gt;=2.5,A22&gt;=5.75,G22&gt;=0.154,B22&lt;3.45,A22&gt;=5.45),5.8,IF(AND(H22&lt;11.297,D22&gt;=1.85,G22&lt;0.857,D22&lt;2.45,H22&gt;=7.716,A22&lt;7.25,F22&gt;=2.5,A22&gt;=5.75,G22&gt;=0.154,B22&lt;3.45,A22&gt;=5.45),5.3,IF(AND(G22&lt;0.388,H22&gt;=11.297,D22&gt;=1.85,G22&lt;0.857,D22&lt;2.45,H22&gt;=7.716,A22&lt;7.25,F22&gt;=2.5,A22&gt;=5.75,G22&gt;=0.154,B22&lt;3.45,A22&gt;=5.45),5.4,IF(AND(G22&gt;=0.388,H22&gt;=11.297,D22&gt;=1.85,G22&lt;0.857,D22&lt;2.45,H22&gt;=7.716,A22&lt;7.25,F22&gt;=2.5,A22&gt;=5.75,G22&gt;=0.154,B22&lt;3.45,A22&gt;=5.45),5.6,"shouldnthappen")))))))))))))))))))))))))))))))))))))</f>
        <v>1.54</v>
      </c>
      <c r="BJ22" s="1" t="n">
        <f aca="false">IF(AND(F22&gt;=2,B22&gt;=3.35),6.1,IF(AND(H22&gt;=12.719,F22&lt;1.5,B22&lt;3.35),1.567,IF(AND(H22&lt;5.245,F22&lt;2,B22&gt;=3.35),1,IF(AND(D22&lt;0.15,H22&lt;12.719,F22&lt;1.5,B22&lt;3.35),1.5,IF(AND(D22&gt;=0.35,H22&gt;=5.245,F22&lt;2,B22&gt;=3.35),1.6,IF(AND(A22&lt;4.9,D22&gt;=0.15,H22&lt;12.719,F22&lt;1.5,B22&lt;3.35),1.36,IF(AND(B22&lt;2.65,G22&lt;0.572,D22&lt;1.45,F22&gt;=1.5,B22&lt;3.35),3.5,IF(AND(A22&lt;6.1,F22&lt;2.5,D22&gt;=1.45,F22&gt;=1.5,B22&lt;3.35),5.1,IF(AND(G22&gt;=0.607,D22&lt;0.35,H22&gt;=5.245,F22&lt;2,B22&gt;=3.35),1.65,IF(AND(G22&lt;0.546,A22&gt;=4.9,D22&gt;=0.15,H22&lt;12.719,F22&lt;1.5,B22&lt;3.35),1.2,IF(AND(G22&gt;=0.546,A22&gt;=4.9,D22&gt;=0.15,H22&lt;12.719,F22&lt;1.5,B22&lt;3.35),1.4,IF(AND(A22&gt;=6.3,B22&gt;=2.65,G22&lt;0.572,D22&lt;1.45,F22&gt;=1.5,B22&lt;3.35),4.8,IF(AND(D22&lt;1.15,B22&lt;2.85,G22&gt;=0.572,D22&lt;1.45,F22&gt;=1.5,B22&lt;3.35),3.9,IF(AND(B22&gt;=3.15,B22&gt;=2.85,G22&gt;=0.572,D22&lt;1.45,F22&gt;=1.5,B22&lt;3.35),4.7,IF(AND(B22&lt;2.95,A22&gt;=6.1,F22&lt;2.5,D22&gt;=1.45,F22&gt;=1.5,B22&lt;3.35),4.533,IF(AND(B22&gt;=2.95,A22&gt;=6.1,F22&lt;2.5,D22&gt;=1.45,F22&gt;=1.5,B22&lt;3.35),4.75,IF(AND(A22&gt;=6.7,G22&lt;0.107,F22&gt;=2.5,D22&gt;=1.45,F22&gt;=1.5,B22&lt;3.35),5.7,IF(AND(G22&gt;=0.385,G22&lt;0.607,D22&lt;0.35,H22&gt;=5.245,F22&lt;2,B22&gt;=3.35),1.325,IF(AND(D22&lt;1.25,A22&lt;6.3,B22&gt;=2.65,G22&lt;0.572,D22&lt;1.45,F22&gt;=1.5,B22&lt;3.35),4,IF(AND(D22&gt;=1.25,A22&lt;6.3,B22&gt;=2.65,G22&lt;0.572,D22&lt;1.45,F22&gt;=1.5,B22&lt;3.35),4.18,IF(AND(G22&lt;0.907,D22&gt;=1.15,B22&lt;2.85,G22&gt;=0.572,D22&lt;1.45,F22&gt;=1.5,B22&lt;3.35),4,IF(AND(G22&gt;=0.907,D22&gt;=1.15,B22&lt;2.85,G22&gt;=0.572,D22&lt;1.45,F22&gt;=1.5,B22&lt;3.35),4.4,IF(AND(H22&lt;8.326,B22&lt;3.15,B22&gt;=2.85,G22&gt;=0.572,D22&lt;1.45,F22&gt;=1.5,B22&lt;3.35),3.6,IF(AND(H22&gt;=8.326,B22&lt;3.15,B22&gt;=2.85,G22&gt;=0.572,D22&lt;1.45,F22&gt;=1.5,B22&lt;3.35),4.48,IF(AND(B22&lt;2.95,A22&lt;6.7,G22&lt;0.107,F22&gt;=2.5,D22&gt;=1.45,F22&gt;=1.5,B22&lt;3.35),5.6,IF(AND(B22&gt;=2.95,A22&lt;6.7,G22&lt;0.107,F22&gt;=2.5,D22&gt;=1.45,F22&gt;=1.5,B22&lt;3.35),5.5,IF(AND(G22&lt;0.205,G22&lt;0.432,G22&gt;=0.107,F22&gt;=2.5,D22&gt;=1.45,F22&gt;=1.5,B22&lt;3.35),5.3,IF(AND(B22&gt;=3.05,G22&gt;=0.432,G22&gt;=0.107,F22&gt;=2.5,D22&gt;=1.45,F22&gt;=1.5,B22&lt;3.35),5.86,IF(AND(H22&gt;=14.057,G22&lt;0.385,G22&lt;0.607,D22&lt;0.35,H22&gt;=5.245,F22&lt;2,B22&gt;=3.35),1.7,IF(AND(D22&lt;1.7,G22&gt;=0.205,G22&lt;0.432,G22&gt;=0.107,F22&gt;=2.5,D22&gt;=1.45,F22&gt;=1.5,B22&lt;3.35),5,IF(AND(G22&lt;0.779,B22&lt;3.05,G22&gt;=0.432,G22&gt;=0.107,F22&gt;=2.5,D22&gt;=1.45,F22&gt;=1.5,B22&lt;3.35),4.9,IF(AND(G22&gt;=0.779,B22&lt;3.05,G22&gt;=0.432,G22&gt;=0.107,F22&gt;=2.5,D22&gt;=1.45,F22&gt;=1.5,B22&lt;3.35),5.533,IF(AND(D22&gt;=0.25,H22&lt;14.057,G22&lt;0.385,G22&lt;0.607,D22&lt;0.35,H22&gt;=5.245,F22&lt;2,B22&gt;=3.35),1.4,IF(AND(B22&lt;2.85,D22&gt;=1.7,G22&gt;=0.205,G22&lt;0.432,G22&gt;=0.107,F22&gt;=2.5,D22&gt;=1.45,F22&gt;=1.5,B22&lt;3.35),5.1,IF(AND(B22&gt;=2.85,D22&gt;=1.7,G22&gt;=0.205,G22&lt;0.432,G22&gt;=0.107,F22&gt;=2.5,D22&gt;=1.45,F22&gt;=1.5,B22&lt;3.35),5.15,IF(AND(A22&lt;5.1,D22&lt;0.25,H22&lt;14.057,G22&lt;0.385,G22&lt;0.607,D22&lt;0.35,H22&gt;=5.245,F22&lt;2,B22&gt;=3.35),1.4,IF(AND(A22&gt;=5.1,D22&lt;0.25,H22&lt;14.057,G22&lt;0.385,G22&lt;0.607,D22&lt;0.35,H22&gt;=5.245,F22&lt;2,B22&gt;=3.35),1.5,"shouldnthappen")))))))))))))))))))))))))))))))))))))</f>
        <v>1.65</v>
      </c>
    </row>
    <row r="23" customFormat="false" ht="13.8" hidden="false" customHeight="false" outlineLevel="0" collapsed="false">
      <c r="A23" s="1" t="n">
        <v>5.4</v>
      </c>
      <c r="B23" s="1" t="n">
        <v>3.4</v>
      </c>
      <c r="C23" s="1" t="n">
        <v>1.7</v>
      </c>
      <c r="D23" s="1" t="n">
        <v>0.2</v>
      </c>
      <c r="E23" s="1" t="s">
        <v>94</v>
      </c>
      <c r="F23" s="1" t="n">
        <v>1</v>
      </c>
      <c r="G23" s="1" t="n">
        <v>0.975152744213119</v>
      </c>
      <c r="H23" s="16" t="n">
        <v>5.81192123433575</v>
      </c>
      <c r="I23" s="11" t="n">
        <f aca="false">C23</f>
        <v>1.7</v>
      </c>
      <c r="J23" s="1" t="n">
        <f aca="false">AVERAGE(M23:BJ23)</f>
        <v>1.6359</v>
      </c>
      <c r="K23" s="15" t="n">
        <f aca="false">1-SQRT(VAR(M23:BJ23, I23)) / AVERAGE(M23:BJ23)</f>
        <v>0.893056033174643</v>
      </c>
      <c r="L23" s="1" t="n">
        <f aca="false">(J23-I23)/I23</f>
        <v>-0.0377058823529411</v>
      </c>
      <c r="M23" s="1" t="n">
        <f aca="false">IF(AND(H23&gt;=16.241,B23&gt;=3.35),6.4,IF(AND(D23&gt;=0.75,A23&lt;5.15,B23&lt;3.35),4.1,IF(AND(D23&gt;=1.5,H23&lt;16.241,B23&gt;=3.35),5.767,IF(AND(B23&gt;=3.25,D23&lt;0.75,A23&lt;5.15,B23&lt;3.35),1.58,IF(AND(A23&lt;4.95,D23&lt;1.5,H23&lt;16.241,B23&gt;=3.35),1.4,IF(AND(A23&lt;4.5,B23&lt;3.25,D23&lt;0.75,A23&lt;5.15,B23&lt;3.35),1.26,IF(AND(A23&gt;=4.5,B23&lt;3.25,D23&lt;0.75,A23&lt;5.15,B23&lt;3.35),1.48,IF(AND(G23&lt;0.356,H23&lt;12.557,D23&lt;1.45,A23&gt;=5.15,B23&lt;3.35),4.267,IF(AND(D23&lt;1.25,H23&gt;=12.557,D23&lt;1.45,A23&gt;=5.15,B23&lt;3.35),4.05,IF(AND(D23&gt;=1.35,G23&gt;=0.356,H23&lt;12.557,D23&lt;1.45,A23&gt;=5.15,B23&lt;3.35),4.25,IF(AND(H23&lt;15.086,D23&gt;=1.25,H23&gt;=12.557,D23&lt;1.45,A23&gt;=5.15,B23&lt;3.35),4.4,IF(AND(F23&lt;2.5,G23&gt;=0.44,D23&lt;2.05,D23&gt;=1.45,A23&gt;=5.15,B23&lt;3.35),4.7,IF(AND(H23&lt;10.391,B23&lt;3.15,D23&gt;=2.05,D23&gt;=1.45,A23&gt;=5.15,B23&lt;3.35),5.1,IF(AND(G23&lt;0.505,B23&gt;=3.15,D23&gt;=2.05,D23&gt;=1.45,A23&gt;=5.15,B23&lt;3.35),5.7,IF(AND(G23&gt;=0.505,B23&gt;=3.15,D23&gt;=2.05,D23&gt;=1.45,A23&gt;=5.15,B23&lt;3.35),5.95,IF(AND(D23&gt;=0.5,G23&lt;0.905,A23&gt;=4.95,D23&lt;1.5,H23&lt;16.241,B23&gt;=3.35),1.6,IF(AND(B23&lt;3.6,G23&gt;=0.905,A23&gt;=4.95,D23&lt;1.5,H23&lt;16.241,B23&gt;=3.35),1.7,IF(AND(B23&gt;=3.6,G23&gt;=0.905,A23&gt;=4.95,D23&lt;1.5,H23&lt;16.241,B23&gt;=3.35),1.767,IF(AND(A23&gt;=5.7,D23&lt;1.35,G23&gt;=0.356,H23&lt;12.557,D23&lt;1.45,A23&gt;=5.15,B23&lt;3.35),3.9,IF(AND(A23&lt;6.35,H23&gt;=15.086,D23&gt;=1.25,H23&gt;=12.557,D23&lt;1.45,A23&gt;=5.15,B23&lt;3.35),4.7,IF(AND(A23&gt;=6.35,H23&gt;=15.086,D23&gt;=1.25,H23&gt;=12.557,D23&lt;1.45,A23&gt;=5.15,B23&lt;3.35),4.6,IF(AND(H23&lt;9.252,D23&lt;1.55,G23&lt;0.44,D23&lt;2.05,D23&gt;=1.45,A23&gt;=5.15,B23&lt;3.35),5.08,IF(AND(H23&gt;=9.252,D23&lt;1.55,G23&lt;0.44,D23&lt;2.05,D23&gt;=1.45,A23&gt;=5.15,B23&lt;3.35),4.7,IF(AND(H23&lt;8.477,D23&gt;=1.55,G23&lt;0.44,D23&lt;2.05,D23&gt;=1.45,A23&gt;=5.15,B23&lt;3.35),5.1,IF(AND(H23&gt;=8.477,D23&gt;=1.55,G23&lt;0.44,D23&lt;2.05,D23&gt;=1.45,A23&gt;=5.15,B23&lt;3.35),5.4,IF(AND(H23&lt;8.435,F23&gt;=2.5,G23&gt;=0.44,D23&lt;2.05,D23&gt;=1.45,A23&gt;=5.15,B23&lt;3.35),5.1,IF(AND(H23&gt;=8.435,F23&gt;=2.5,G23&gt;=0.44,D23&lt;2.05,D23&gt;=1.45,A23&gt;=5.15,B23&lt;3.35),4.86,IF(AND(G23&lt;0.543,H23&gt;=10.391,B23&lt;3.15,D23&gt;=2.05,D23&gt;=1.45,A23&gt;=5.15,B23&lt;3.35),5.56,IF(AND(G23&gt;=0.543,H23&gt;=10.391,B23&lt;3.15,D23&gt;=2.05,D23&gt;=1.45,A23&gt;=5.15,B23&lt;3.35),5.8,IF(AND(A23&lt;5.05,D23&lt;0.5,G23&lt;0.905,A23&gt;=4.95,D23&lt;1.5,H23&lt;16.241,B23&gt;=3.35),1.3,IF(AND(H23&lt;6.583,A23&lt;5.7,D23&lt;1.35,G23&gt;=0.356,H23&lt;12.557,D23&lt;1.45,A23&gt;=5.15,B23&lt;3.35),4,IF(AND(G23&lt;0.585,A23&gt;=5.05,D23&lt;0.5,G23&lt;0.905,A23&gt;=4.95,D23&lt;1.5,H23&lt;16.241,B23&gt;=3.35),1.475,IF(AND(G23&lt;0.62,H23&gt;=6.583,A23&lt;5.7,D23&lt;1.35,G23&gt;=0.356,H23&lt;12.557,D23&lt;1.45,A23&gt;=5.15,B23&lt;3.35),3.75,IF(AND(G23&gt;=0.62,H23&gt;=6.583,A23&lt;5.7,D23&lt;1.35,G23&gt;=0.356,H23&lt;12.557,D23&lt;1.45,A23&gt;=5.15,B23&lt;3.35),3.6,IF(AND(B23&lt;3.75,G23&gt;=0.585,A23&gt;=5.05,D23&lt;0.5,G23&lt;0.905,A23&gt;=4.95,D23&lt;1.5,H23&lt;16.241,B23&gt;=3.35),1.5,IF(AND(B23&gt;=3.75,G23&gt;=0.585,A23&gt;=5.05,D23&lt;0.5,G23&lt;0.905,A23&gt;=4.95,D23&lt;1.5,H23&lt;16.241,B23&gt;=3.35),1.6,"shouldnthappen"))))))))))))))))))))))))))))))))))))</f>
        <v>1.7</v>
      </c>
      <c r="N23" s="1" t="n">
        <f aca="false">IF(AND(H23&lt;5.245,B23&lt;3.65,F23&lt;1.5),1,IF(AND(H23&gt;=14.096,B23&gt;=3.65,F23&lt;1.5),1.65,IF(AND(A23&gt;=5.45,H23&gt;=5.245,B23&lt;3.65,F23&lt;1.5),1.3,IF(AND(H23&gt;=13.586,H23&lt;14.096,B23&gt;=3.65,F23&lt;1.5),1.3,IF(AND(H23&lt;10.258,D23&lt;1.25,F23&lt;2.5,F23&gt;=1.5),3.38,IF(AND(H23&lt;6.982,D23&gt;=1.25,F23&lt;2.5,F23&gt;=1.5),3.96,IF(AND(H23&gt;=13.646,D23&lt;2.05,F23&gt;=2.5,F23&gt;=1.5),6.1,IF(AND(B23&lt;3.05,A23&lt;5.45,H23&gt;=5.245,B23&lt;3.65,F23&lt;1.5),1.375,IF(AND(H23&lt;6.543,H23&lt;13.586,H23&lt;14.096,B23&gt;=3.65,F23&lt;1.5),1.4,IF(AND(H23&gt;=6.543,H23&lt;13.586,H23&lt;14.096,B23&gt;=3.65,F23&lt;1.5),1.5,IF(AND(H23&lt;11.522,H23&gt;=10.258,D23&lt;1.25,F23&lt;2.5,F23&gt;=1.5),3.733,IF(AND(H23&gt;=11.522,H23&gt;=10.258,D23&lt;1.25,F23&lt;2.5,F23&gt;=1.5),3.92,IF(AND(H23&lt;5.767,H23&lt;13.646,D23&lt;2.05,F23&gt;=2.5,F23&gt;=1.5),4.5,IF(AND(A23&lt;6.8,B23&lt;3.15,D23&gt;=2.05,F23&gt;=2.5,F23&gt;=1.5),5.6,IF(AND(A23&gt;=6.8,B23&lt;3.15,D23&gt;=2.05,F23&gt;=2.5,F23&gt;=1.5),5.1,IF(AND(B23&lt;3.25,B23&gt;=3.15,D23&gt;=2.05,F23&gt;=2.5,F23&gt;=1.5),5.8,IF(AND(B23&gt;=3.25,B23&gt;=3.15,D23&gt;=2.05,F23&gt;=2.5,F23&gt;=1.5),5.65,IF(AND(B23&lt;3.15,B23&gt;=3.05,A23&lt;5.45,H23&gt;=5.245,B23&lt;3.65,F23&lt;1.5),1.5,IF(AND(G23&gt;=0.735,H23&lt;13.665,H23&gt;=6.982,D23&gt;=1.25,F23&lt;2.5,F23&gt;=1.5),4.2,IF(AND(H23&lt;14.03,H23&gt;=13.665,H23&gt;=6.982,D23&gt;=1.25,F23&lt;2.5,F23&gt;=1.5),4.8,IF(AND(A23&gt;=6.6,H23&gt;=5.767,H23&lt;13.646,D23&lt;2.05,F23&gt;=2.5,F23&gt;=1.5),6.05,IF(AND(G23&gt;=0.934,B23&gt;=3.15,B23&gt;=3.05,A23&lt;5.45,H23&gt;=5.245,B23&lt;3.65,F23&lt;1.5),1.7,IF(AND(D23&gt;=1.55,G23&lt;0.735,H23&lt;13.665,H23&gt;=6.982,D23&gt;=1.25,F23&lt;2.5,F23&gt;=1.5),5.1,IF(AND(D23&lt;1.45,H23&gt;=14.03,H23&gt;=13.665,H23&gt;=6.982,D23&gt;=1.25,F23&lt;2.5,F23&gt;=1.5),4.7,IF(AND(D23&gt;=1.45,H23&gt;=14.03,H23&gt;=13.665,H23&gt;=6.982,D23&gt;=1.25,F23&lt;2.5,F23&gt;=1.5),4.5,IF(AND(A23&gt;=6.2,A23&lt;6.6,H23&gt;=5.767,H23&lt;13.646,D23&lt;2.05,F23&gt;=2.5,F23&gt;=1.5),5.325,IF(AND(B23&lt;3.25,G23&lt;0.934,B23&gt;=3.15,B23&gt;=3.05,A23&lt;5.45,H23&gt;=5.245,B23&lt;3.65,F23&lt;1.5),1.3,IF(AND(D23&lt;1.35,D23&lt;1.55,G23&lt;0.735,H23&lt;13.665,H23&gt;=6.982,D23&gt;=1.25,F23&lt;2.5,F23&gt;=1.5),4.25,IF(AND(H23&lt;8.435,A23&lt;6.2,A23&lt;6.6,H23&gt;=5.767,H23&lt;13.646,D23&lt;2.05,F23&gt;=2.5,F23&gt;=1.5),5.1,IF(AND(H23&gt;=8.435,A23&lt;6.2,A23&lt;6.6,H23&gt;=5.767,H23&lt;13.646,D23&lt;2.05,F23&gt;=2.5,F23&gt;=1.5),4.9,IF(AND(A23&gt;=5.15,B23&gt;=3.25,G23&lt;0.934,B23&gt;=3.15,B23&gt;=3.05,A23&lt;5.45,H23&gt;=5.245,B23&lt;3.65,F23&lt;1.5),1.5,IF(AND(B23&lt;2.9,D23&gt;=1.35,D23&lt;1.55,G23&lt;0.735,H23&lt;13.665,H23&gt;=6.982,D23&gt;=1.25,F23&lt;2.5,F23&gt;=1.5),4.6,IF(AND(B23&gt;=2.9,D23&gt;=1.35,D23&lt;1.55,G23&lt;0.735,H23&lt;13.665,H23&gt;=6.982,D23&gt;=1.25,F23&lt;2.5,F23&gt;=1.5),4.52,IF(AND(G23&gt;=0.862,A23&lt;5.15,B23&gt;=3.25,G23&lt;0.934,B23&gt;=3.15,B23&gt;=3.05,A23&lt;5.45,H23&gt;=5.245,B23&lt;3.65,F23&lt;1.5),1.5,IF(AND(H23&lt;9.35,G23&lt;0.862,A23&lt;5.15,B23&gt;=3.25,G23&lt;0.934,B23&gt;=3.15,B23&gt;=3.05,A23&lt;5.45,H23&gt;=5.245,B23&lt;3.65,F23&lt;1.5),1.38,IF(AND(H23&gt;=9.35,G23&lt;0.862,A23&lt;5.15,B23&gt;=3.25,G23&lt;0.934,B23&gt;=3.15,B23&gt;=3.05,A23&lt;5.45,H23&gt;=5.245,B23&lt;3.65,F23&lt;1.5),1.4,"shouldnthappen"))))))))))))))))))))))))))))))))))))</f>
        <v>1.7</v>
      </c>
      <c r="O23" s="1" t="n">
        <f aca="false">IF(AND(B23&lt;2.75,A23&lt;5.55),3.96,IF(AND(H23&lt;9.205,A23&lt;5.9,A23&gt;=5.55),3.85,IF(AND(A23&lt;4.35,D23&lt;0.35,B23&gt;=2.75,A23&lt;5.55),1.1,IF(AND(B23&lt;3.65,D23&gt;=0.35,B23&gt;=2.75,A23&lt;5.55),1.65,IF(AND(B23&gt;=3.65,D23&gt;=0.35,B23&gt;=2.75,A23&lt;5.55),1.9,IF(AND(G23&gt;=0.732,H23&gt;=9.205,A23&lt;5.9,A23&gt;=5.55),4.9,IF(AND(G23&lt;0.273,G23&lt;0.732,H23&gt;=9.205,A23&lt;5.9,A23&gt;=5.55),4.5,IF(AND(A23&lt;6.3,G23&lt;0.422,F23&lt;2.5,A23&gt;=5.9,A23&gt;=5.55),5.1,IF(AND(A23&gt;=6.3,G23&lt;0.422,F23&lt;2.5,A23&gt;=5.9,A23&gt;=5.55),4.76,IF(AND(B23&lt;2.4,G23&gt;=0.422,F23&lt;2.5,A23&gt;=5.9,A23&gt;=5.55),4.45,IF(AND(A23&gt;=7,G23&gt;=0.628,F23&gt;=2.5,A23&gt;=5.9,A23&gt;=5.55),6.45,IF(AND(D23&lt;0.15,H23&lt;13.924,A23&gt;=4.35,D23&lt;0.35,B23&gt;=2.75,A23&lt;5.55),1.5,IF(AND(B23&lt;3.15,H23&gt;=13.924,A23&gt;=4.35,D23&lt;0.35,B23&gt;=2.75,A23&lt;5.55),1.56,IF(AND(B23&gt;=3.15,H23&gt;=13.924,A23&gt;=4.35,D23&lt;0.35,B23&gt;=2.75,A23&lt;5.55),1.3,IF(AND(H23&lt;14.316,G23&gt;=0.273,G23&lt;0.732,H23&gt;=9.205,A23&lt;5.9,A23&gt;=5.55),3.95,IF(AND(H23&gt;=14.316,G23&gt;=0.273,G23&lt;0.732,H23&gt;=9.205,A23&lt;5.9,A23&gt;=5.55),4.1,IF(AND(A23&lt;6.2,B23&gt;=2.4,G23&gt;=0.422,F23&lt;2.5,A23&gt;=5.9,A23&gt;=5.55),4.3,IF(AND(A23&gt;=7.05,G23&lt;0.364,G23&lt;0.628,F23&gt;=2.5,A23&gt;=5.9,A23&gt;=5.55),6.1,IF(AND(A23&gt;=7.55,G23&gt;=0.364,G23&lt;0.628,F23&gt;=2.5,A23&gt;=5.9,A23&gt;=5.55),6.4,IF(AND(A23&lt;6.15,A23&lt;7,G23&gt;=0.628,F23&gt;=2.5,A23&gt;=5.9,A23&gt;=5.55),4.9,IF(AND(D23&lt;1.45,A23&gt;=6.2,B23&gt;=2.4,G23&gt;=0.422,F23&lt;2.5,A23&gt;=5.9,A23&gt;=5.55),4.64,IF(AND(D23&gt;=1.45,A23&gt;=6.2,B23&gt;=2.4,G23&gt;=0.422,F23&lt;2.5,A23&gt;=5.9,A23&gt;=5.55),4.9,IF(AND(D23&lt;1.65,A23&lt;7.05,G23&lt;0.364,G23&lt;0.628,F23&gt;=2.5,A23&gt;=5.9,A23&gt;=5.55),5.1,IF(AND(D23&gt;=2.35,A23&lt;7.55,G23&gt;=0.364,G23&lt;0.628,F23&gt;=2.5,A23&gt;=5.9,A23&gt;=5.55),5.633,IF(AND(D23&lt;2.15,A23&gt;=6.15,A23&lt;7,G23&gt;=0.628,F23&gt;=2.5,A23&gt;=5.9,A23&gt;=5.55),5.1,IF(AND(D23&gt;=2.15,A23&gt;=6.15,A23&lt;7,G23&gt;=0.628,F23&gt;=2.5,A23&gt;=5.9,A23&gt;=5.55),5.267,IF(AND(A23&lt;4.9,A23&lt;5.05,D23&gt;=0.15,H23&lt;13.924,A23&gt;=4.35,D23&lt;0.35,B23&gt;=2.75,A23&lt;5.55),1.375,IF(AND(A23&gt;=4.9,A23&lt;5.05,D23&gt;=0.15,H23&lt;13.924,A23&gt;=4.35,D23&lt;0.35,B23&gt;=2.75,A23&lt;5.55),1.3,IF(AND(A23&lt;5.45,A23&gt;=5.05,D23&gt;=0.15,H23&lt;13.924,A23&gt;=4.35,D23&lt;0.35,B23&gt;=2.75,A23&lt;5.55),1.475,IF(AND(A23&gt;=5.45,A23&gt;=5.05,D23&gt;=0.15,H23&lt;13.924,A23&gt;=4.35,D23&lt;0.35,B23&gt;=2.75,A23&lt;5.55),1.4,IF(AND(B23&gt;=3.25,D23&lt;2.35,A23&lt;7.55,G23&gt;=0.364,G23&lt;0.628,F23&gt;=2.5,A23&gt;=5.9,A23&gt;=5.55),5.7,IF(AND(G23&lt;0.006,G23&lt;0.107,D23&gt;=1.65,A23&lt;7.05,G23&lt;0.364,G23&lt;0.628,F23&gt;=2.5,A23&gt;=5.9,A23&gt;=5.55),5.5,IF(AND(G23&gt;=0.006,G23&lt;0.107,D23&gt;=1.65,A23&lt;7.05,G23&lt;0.364,G23&lt;0.628,F23&gt;=2.5,A23&gt;=5.9,A23&gt;=5.55),5.667,IF(AND(D23&lt;2.2,G23&gt;=0.107,D23&gt;=1.65,A23&lt;7.05,G23&lt;0.364,G23&lt;0.628,F23&gt;=2.5,A23&gt;=5.9,A23&gt;=5.55),5.35,IF(AND(D23&gt;=2.2,G23&gt;=0.107,D23&gt;=1.65,A23&lt;7.05,G23&lt;0.364,G23&lt;0.628,F23&gt;=2.5,A23&gt;=5.9,A23&gt;=5.55),5.2,IF(AND(D23&lt;2.25,B23&lt;3.25,D23&lt;2.35,A23&lt;7.55,G23&gt;=0.364,G23&lt;0.628,F23&gt;=2.5,A23&gt;=5.9,A23&gt;=5.55),5.8,IF(AND(D23&gt;=2.25,B23&lt;3.25,D23&lt;2.35,A23&lt;7.55,G23&gt;=0.364,G23&lt;0.628,F23&gt;=2.5,A23&gt;=5.9,A23&gt;=5.55),5.9,"shouldnthappen")))))))))))))))))))))))))))))))))))))</f>
        <v>1.475</v>
      </c>
      <c r="P23" s="1" t="n">
        <f aca="false">IF(AND(D23&gt;=0.75,A23&lt;5.55),3.9,IF(AND(H23&lt;7.482,A23&gt;=5.55),3.45,IF(AND(B23&gt;=3.15,B23&lt;3.25,D23&lt;0.75,A23&lt;5.55),1.262,IF(AND(G23&gt;=0.446,B23&lt;3.15,B23&lt;3.25,D23&lt;0.75,A23&lt;5.55),1.1,IF(AND(G23&lt;0.408,A23&lt;5.05,B23&gt;=3.25,D23&lt;0.75,A23&lt;5.55),1.4,IF(AND(G23&gt;=0.408,A23&lt;5.05,B23&gt;=3.25,D23&lt;0.75,A23&lt;5.55),1.233,IF(AND(G23&gt;=0.676,A23&gt;=5.05,B23&gt;=3.25,D23&lt;0.75,A23&lt;5.55),1.72,IF(AND(H23&lt;9.386,A23&lt;5.85,F23&lt;2.5,H23&gt;=7.482,A23&gt;=5.55),3.5,IF(AND(H23&gt;=9.386,A23&lt;5.85,F23&lt;2.5,H23&gt;=7.482,A23&gt;=5.55),4.275,IF(AND(H23&gt;=16.284,G23&lt;0.865,F23&gt;=2.5,H23&gt;=7.482,A23&gt;=5.55),6.6,IF(AND(G23&lt;0.912,G23&gt;=0.865,F23&gt;=2.5,H23&gt;=7.482,A23&gt;=5.55),4.8,IF(AND(G23&gt;=0.912,G23&gt;=0.865,F23&gt;=2.5,H23&gt;=7.482,A23&gt;=5.55),5.175,IF(AND(A23&gt;=4.95,G23&lt;0.446,B23&lt;3.15,B23&lt;3.25,D23&lt;0.75,A23&lt;5.55),1.6,IF(AND(H23&gt;=12.974,G23&lt;0.676,A23&gt;=5.05,B23&gt;=3.25,D23&lt;0.75,A23&lt;5.55),1.3,IF(AND(D23&lt;1.45,H23&lt;13.531,A23&gt;=5.85,F23&lt;2.5,H23&gt;=7.482,A23&gt;=5.55),4.2,IF(AND(D23&gt;=1.45,H23&lt;13.531,A23&gt;=5.85,F23&lt;2.5,H23&gt;=7.482,A23&gt;=5.55),4.967,IF(AND(G23&lt;0.187,H23&gt;=13.531,A23&gt;=5.85,F23&lt;2.5,H23&gt;=7.482,A23&gt;=5.55),5,IF(AND(H23&gt;=12.675,A23&lt;4.95,G23&lt;0.446,B23&lt;3.15,B23&lt;3.25,D23&lt;0.75,A23&lt;5.55),1.5,IF(AND(H23&lt;10.826,H23&lt;12.974,G23&lt;0.676,A23&gt;=5.05,B23&gt;=3.25,D23&lt;0.75,A23&lt;5.55),1.46,IF(AND(H23&gt;=10.826,H23&lt;12.974,G23&lt;0.676,A23&gt;=5.05,B23&gt;=3.25,D23&lt;0.75,A23&lt;5.55),1.4,IF(AND(A23&lt;6.15,G23&gt;=0.187,H23&gt;=13.531,A23&gt;=5.85,F23&lt;2.5,H23&gt;=7.482,A23&gt;=5.55),4.7,IF(AND(A23&lt;6.85,B23&lt;2.95,H23&lt;16.284,G23&lt;0.865,F23&gt;=2.5,H23&gt;=7.482,A23&gt;=5.55),5.32,IF(AND(A23&gt;=6.85,B23&lt;2.95,H23&lt;16.284,G23&lt;0.865,F23&gt;=2.5,H23&gt;=7.482,A23&gt;=5.55),6.567,IF(AND(A23&lt;4.85,H23&lt;12.675,A23&lt;4.95,G23&lt;0.446,B23&lt;3.15,B23&lt;3.25,D23&lt;0.75,A23&lt;5.55),1.4,IF(AND(A23&gt;=4.85,H23&lt;12.675,A23&lt;4.95,G23&lt;0.446,B23&lt;3.15,B23&lt;3.25,D23&lt;0.75,A23&lt;5.55),1.5,IF(AND(B23&lt;3.1,A23&gt;=6.15,G23&gt;=0.187,H23&gt;=13.531,A23&gt;=5.85,F23&lt;2.5,H23&gt;=7.482,A23&gt;=5.55),4.467,IF(AND(B23&gt;=3.1,A23&gt;=6.15,G23&gt;=0.187,H23&gt;=13.531,A23&gt;=5.85,F23&lt;2.5,H23&gt;=7.482,A23&gt;=5.55),4.7,IF(AND(G23&gt;=0.379,B23&lt;3.15,B23&gt;=2.95,H23&lt;16.284,G23&lt;0.865,F23&gt;=2.5,H23&gt;=7.482,A23&gt;=5.55),5.733,IF(AND(A23&lt;6.6,B23&gt;=3.15,B23&gt;=2.95,H23&lt;16.284,G23&lt;0.865,F23&gt;=2.5,H23&gt;=7.482,A23&gt;=5.55),5.38,IF(AND(A23&lt;6.7,G23&lt;0.379,B23&lt;3.15,B23&gt;=2.95,H23&lt;16.284,G23&lt;0.865,F23&gt;=2.5,H23&gt;=7.482,A23&gt;=5.55),5.3,IF(AND(A23&gt;=6.7,G23&lt;0.379,B23&lt;3.15,B23&gt;=2.95,H23&lt;16.284,G23&lt;0.865,F23&gt;=2.5,H23&gt;=7.482,A23&gt;=5.55),5.16,IF(AND(A23&lt;7.05,A23&gt;=6.6,B23&gt;=3.15,B23&gt;=2.95,H23&lt;16.284,G23&lt;0.865,F23&gt;=2.5,H23&gt;=7.482,A23&gt;=5.55),5.78,IF(AND(A23&gt;=7.05,A23&gt;=6.6,B23&gt;=3.15,B23&gt;=2.95,H23&lt;16.284,G23&lt;0.865,F23&gt;=2.5,H23&gt;=7.482,A23&gt;=5.55),6.1,"shouldnthappen")))))))))))))))))))))))))))))))))</f>
        <v>1.72</v>
      </c>
      <c r="Q23" s="1" t="n">
        <f aca="false">IF(AND(G23&gt;=0.422,B23&lt;3.25,F23&lt;1.5),1.25,IF(AND(G23&gt;=0.082,G23&lt;0.125,F23&gt;=1.5),6.7,IF(AND(G23&lt;0.251,G23&lt;0.422,B23&lt;3.25,F23&lt;1.5),1.38,IF(AND(G23&gt;=0.251,G23&lt;0.422,B23&lt;3.25,F23&lt;1.5),1.55,IF(AND(G23&gt;=0.385,G23&lt;0.633,B23&gt;=3.25,F23&lt;1.5),1.367,IF(AND(B23&lt;3.35,G23&gt;=0.633,B23&gt;=3.25,F23&lt;1.5),1.7,IF(AND(A23&lt;5.85,G23&lt;0.082,G23&lt;0.125,F23&gt;=1.5),4.5,IF(AND(F23&gt;=2.5,D23&lt;1.6,G23&gt;=0.125,F23&gt;=1.5),5.05,IF(AND(H23&gt;=16.774,D23&gt;=1.6,G23&gt;=0.125,F23&gt;=1.5),6.4,IF(AND(D23&gt;=0.5,G23&lt;0.385,G23&lt;0.633,B23&gt;=3.25,F23&lt;1.5),1.6,IF(AND(B23&lt;3.6,B23&gt;=3.35,G23&gt;=0.633,B23&gt;=3.25,F23&lt;1.5),1.55,IF(AND(B23&gt;=3.6,B23&gt;=3.35,G23&gt;=0.633,B23&gt;=3.25,F23&lt;1.5),1.6,IF(AND(D23&lt;1.65,A23&gt;=5.85,G23&lt;0.082,G23&lt;0.125,F23&gt;=1.5),4.7,IF(AND(A23&lt;5.3,F23&lt;2.5,D23&lt;1.6,G23&gt;=0.125,F23&gt;=1.5),3.15,IF(AND(B23&gt;=3.2,H23&lt;16.774,D23&gt;=1.6,G23&gt;=0.125,F23&gt;=1.5),5.675,IF(AND(H23&lt;11.767,D23&lt;0.5,G23&lt;0.385,G23&lt;0.633,B23&gt;=3.25,F23&lt;1.5),1.5,IF(AND(H23&gt;=11.767,D23&lt;0.5,G23&lt;0.385,G23&lt;0.633,B23&gt;=3.25,F23&lt;1.5),1.367,IF(AND(H23&lt;8.367,D23&gt;=1.65,A23&gt;=5.85,G23&lt;0.082,G23&lt;0.125,F23&gt;=1.5),5.7,IF(AND(H23&gt;=8.367,D23&gt;=1.65,A23&gt;=5.85,G23&lt;0.082,G23&lt;0.125,F23&gt;=1.5),5.575,IF(AND(A23&gt;=7.1,B23&lt;3.2,H23&lt;16.774,D23&gt;=1.6,G23&gt;=0.125,F23&gt;=1.5),6.3,IF(AND(H23&gt;=15.395,B23&lt;2.85,A23&gt;=5.3,F23&lt;2.5,D23&lt;1.6,G23&gt;=0.125,F23&gt;=1.5),4.8,IF(AND(H23&lt;8.486,B23&gt;=2.85,A23&gt;=5.3,F23&lt;2.5,D23&lt;1.6,G23&gt;=0.125,F23&gt;=1.5),3.85,IF(AND(D23&gt;=2.1,A23&lt;7.1,B23&lt;3.2,H23&lt;16.774,D23&gt;=1.6,G23&gt;=0.125,F23&gt;=1.5),5.5,IF(AND(B23&gt;=2.75,H23&lt;15.395,B23&lt;2.85,A23&gt;=5.3,F23&lt;2.5,D23&lt;1.6,G23&gt;=0.125,F23&gt;=1.5),4.489,IF(AND(H23&gt;=15.168,H23&gt;=8.486,B23&gt;=2.85,A23&gt;=5.3,F23&lt;2.5,D23&lt;1.6,G23&gt;=0.125,F23&gt;=1.5),4.7,IF(AND(G23&gt;=0.519,D23&lt;2.1,A23&lt;7.1,B23&lt;3.2,H23&lt;16.774,D23&gt;=1.6,G23&gt;=0.125,F23&gt;=1.5),4.925,IF(AND(G23&gt;=0.897,B23&lt;2.75,H23&lt;15.395,B23&lt;2.85,A23&gt;=5.3,F23&lt;2.5,D23&lt;1.6,G23&gt;=0.125,F23&gt;=1.5),4.567,IF(AND(A23&lt;5.65,H23&lt;15.168,H23&gt;=8.486,B23&gt;=2.85,A23&gt;=5.3,F23&lt;2.5,D23&lt;1.6,G23&gt;=0.125,F23&gt;=1.5),4.5,IF(AND(G23&lt;0.23,G23&lt;0.519,D23&lt;2.1,A23&lt;7.1,B23&lt;3.2,H23&lt;16.774,D23&gt;=1.6,G23&gt;=0.125,F23&gt;=1.5),5,IF(AND(A23&lt;5.9,G23&lt;0.897,B23&lt;2.75,H23&lt;15.395,B23&lt;2.85,A23&gt;=5.3,F23&lt;2.5,D23&lt;1.6,G23&gt;=0.125,F23&gt;=1.5),4.1,IF(AND(A23&gt;=5.9,G23&lt;0.897,B23&lt;2.75,H23&lt;15.395,B23&lt;2.85,A23&gt;=5.3,F23&lt;2.5,D23&lt;1.6,G23&gt;=0.125,F23&gt;=1.5),4.5,IF(AND(A23&lt;6.05,A23&gt;=5.65,H23&lt;15.168,H23&gt;=8.486,B23&gt;=2.85,A23&gt;=5.3,F23&lt;2.5,D23&lt;1.6,G23&gt;=0.125,F23&gt;=1.5),4.2,IF(AND(A23&gt;=6.05,A23&gt;=5.65,H23&lt;15.168,H23&gt;=8.486,B23&gt;=2.85,A23&gt;=5.3,F23&lt;2.5,D23&lt;1.6,G23&gt;=0.125,F23&gt;=1.5),4.35,IF(AND(D23&lt;1.95,G23&gt;=0.23,G23&lt;0.519,D23&lt;2.1,A23&lt;7.1,B23&lt;3.2,H23&lt;16.774,D23&gt;=1.6,G23&gt;=0.125,F23&gt;=1.5),5.3,IF(AND(D23&gt;=1.95,G23&gt;=0.23,G23&lt;0.519,D23&lt;2.1,A23&lt;7.1,B23&lt;3.2,H23&lt;16.774,D23&gt;=1.6,G23&gt;=0.125,F23&gt;=1.5),5.2,"shouldnthappen")))))))))))))))))))))))))))))))))))</f>
        <v>1.55</v>
      </c>
      <c r="R23" s="1" t="n">
        <f aca="false">IF(AND(G23&gt;=0.901,F23&lt;1.5),1.9,IF(AND(H23&lt;5.523,D23&lt;0.35,G23&lt;0.901,F23&lt;1.5),1,IF(AND(B23&lt;3.6,D23&gt;=0.35,G23&lt;0.901,F23&lt;1.5),1.575,IF(AND(B23&gt;=3.6,D23&gt;=0.35,G23&lt;0.901,F23&lt;1.5),1.5,IF(AND(G23&gt;=0.837,D23&lt;1.15,D23&lt;1.45,F23&gt;=1.5),3,IF(AND(G23&gt;=0.66,D23&gt;=1.15,D23&lt;1.45,F23&gt;=1.5),4,IF(AND(F23&gt;=2.5,D23&lt;1.55,D23&gt;=1.45,F23&gt;=1.5),5.025,IF(AND(F23&lt;2.5,D23&gt;=1.55,D23&gt;=1.45,F23&gt;=1.5),4.933,IF(AND(B23&lt;2.45,G23&lt;0.837,D23&lt;1.15,D23&lt;1.45,F23&gt;=1.5),3.3,IF(AND(B23&gt;=2.45,G23&lt;0.837,D23&lt;1.15,D23&lt;1.45,F23&gt;=1.5),3.86,IF(AND(B23&gt;=3.05,F23&lt;2.5,D23&lt;1.55,D23&gt;=1.45,F23&gt;=1.5),4.8,IF(AND(D23&gt;=2.45,F23&gt;=2.5,D23&gt;=1.55,D23&gt;=1.45,F23&gt;=1.5),5.875,IF(AND(H23&lt;13.187,G23&lt;0.217,H23&gt;=5.523,D23&lt;0.35,G23&lt;0.901,F23&lt;1.5),1.4,IF(AND(H23&gt;=13.187,G23&lt;0.217,H23&gt;=5.523,D23&lt;0.35,G23&lt;0.901,F23&lt;1.5),1.5,IF(AND(G23&lt;0.33,G23&gt;=0.217,H23&gt;=5.523,D23&lt;0.35,G23&lt;0.901,F23&lt;1.5),1.28,IF(AND(A23&lt;6.05,D23&lt;1.35,G23&lt;0.66,D23&gt;=1.15,D23&lt;1.45,F23&gt;=1.5),4.175,IF(AND(A23&gt;=6.05,D23&lt;1.35,G23&lt;0.66,D23&gt;=1.15,D23&lt;1.45,F23&gt;=1.5),4.3,IF(AND(A23&lt;5.65,D23&gt;=1.35,G23&lt;0.66,D23&gt;=1.15,D23&lt;1.45,F23&gt;=1.5),3.9,IF(AND(A23&gt;=5.65,D23&gt;=1.35,G23&lt;0.66,D23&gt;=1.15,D23&lt;1.45,F23&gt;=1.5),4.52,IF(AND(A23&lt;6.25,B23&lt;3.05,F23&lt;2.5,D23&lt;1.55,D23&gt;=1.45,F23&gt;=1.5),4.5,IF(AND(A23&gt;=6.25,B23&lt;3.05,F23&lt;2.5,D23&lt;1.55,D23&gt;=1.45,F23&gt;=1.5),4.675,IF(AND(A23&gt;=7.25,D23&lt;2.45,F23&gt;=2.5,D23&gt;=1.55,D23&gt;=1.45,F23&gt;=1.5),6.433,IF(AND(D23&gt;=0.25,G23&gt;=0.33,G23&gt;=0.217,H23&gt;=5.523,D23&lt;0.35,G23&lt;0.901,F23&lt;1.5),1.4,IF(AND(A23&lt;6.15,A23&lt;7.25,D23&lt;2.45,F23&gt;=2.5,D23&gt;=1.55,D23&gt;=1.45,F23&gt;=1.5),5.025,IF(AND(H23&lt;6.439,D23&lt;0.25,G23&gt;=0.33,G23&gt;=0.217,H23&gt;=5.523,D23&lt;0.35,G23&lt;0.901,F23&lt;1.5),1.5,IF(AND(H23&gt;=6.439,D23&lt;0.25,G23&gt;=0.33,G23&gt;=0.217,H23&gt;=5.523,D23&lt;0.35,G23&lt;0.901,F23&lt;1.5),1.38,IF(AND(H23&gt;=13.711,A23&gt;=6.15,A23&lt;7.25,D23&lt;2.45,F23&gt;=2.5,D23&gt;=1.55,D23&gt;=1.45,F23&gt;=1.5),5.68,IF(AND(B23&gt;=3.3,H23&lt;13.711,A23&gt;=6.15,A23&lt;7.25,D23&lt;2.45,F23&gt;=2.5,D23&gt;=1.55,D23&gt;=1.45,F23&gt;=1.5),5.6,IF(AND(G23&lt;0.093,B23&lt;3.3,H23&lt;13.711,A23&gt;=6.15,A23&lt;7.25,D23&lt;2.45,F23&gt;=2.5,D23&gt;=1.55,D23&gt;=1.45,F23&gt;=1.5),5.56,IF(AND(D23&lt;1.95,G23&gt;=0.093,B23&lt;3.3,H23&lt;13.711,A23&gt;=6.15,A23&lt;7.25,D23&lt;2.45,F23&gt;=2.5,D23&gt;=1.55,D23&gt;=1.45,F23&gt;=1.5),5.3,IF(AND(B23&lt;3.15,D23&gt;=1.95,G23&gt;=0.093,B23&lt;3.3,H23&lt;13.711,A23&gt;=6.15,A23&lt;7.25,D23&lt;2.45,F23&gt;=2.5,D23&gt;=1.55,D23&gt;=1.45,F23&gt;=1.5),5.1,IF(AND(B23&gt;=3.15,D23&gt;=1.95,G23&gt;=0.093,B23&lt;3.3,H23&lt;13.711,A23&gt;=6.15,A23&lt;7.25,D23&lt;2.45,F23&gt;=2.5,D23&gt;=1.55,D23&gt;=1.45,F23&gt;=1.5),5.15,"shouldnthappen"))))))))))))))))))))))))))))))))</f>
        <v>1.9</v>
      </c>
      <c r="S23" s="1" t="n">
        <f aca="false">IF(AND(G23&gt;=0.859,D23&gt;=0.35,F23&lt;1.5),1.9,IF(AND(D23&lt;1.75,F23&gt;=2.5,F23&gt;=1.5),4.867,IF(AND(H23&lt;8.42,A23&lt;5.05,D23&lt;0.35,F23&lt;1.5),1.42,IF(AND(H23&gt;=14.877,A23&gt;=5.05,D23&lt;0.35,F23&lt;1.5),1.3,IF(AND(B23&lt;3.35,G23&lt;0.859,D23&gt;=0.35,F23&lt;1.5),1.7,IF(AND(B23&gt;=3.35,G23&lt;0.859,D23&gt;=0.35,F23&lt;1.5),1.5,IF(AND(A23&gt;=6.05,B23&lt;2.75,F23&lt;2.5,F23&gt;=1.5),4.733,IF(AND(G23&gt;=0.68,B23&gt;=2.75,F23&lt;2.5,F23&gt;=1.5),4.025,IF(AND(H23&gt;=16.284,D23&gt;=1.75,F23&gt;=2.5,F23&gt;=1.5),6.6,IF(AND(A23&lt;4.35,H23&gt;=8.42,A23&lt;5.05,D23&lt;0.35,F23&lt;1.5),1.1,IF(AND(G23&gt;=0.948,H23&lt;14.877,A23&gt;=5.05,D23&lt;0.35,F23&lt;1.5),1.7,IF(AND(A23&lt;5.3,A23&lt;6.05,B23&lt;2.75,F23&lt;2.5,F23&gt;=1.5),3,IF(AND(H23&gt;=15.168,G23&lt;0.68,B23&gt;=2.75,F23&lt;2.5,F23&gt;=1.5),4.75,IF(AND(H23&gt;=14.005,A23&gt;=4.35,H23&gt;=8.42,A23&lt;5.05,D23&lt;0.35,F23&lt;1.5),1.375,IF(AND(A23&gt;=5.55,G23&lt;0.948,H23&lt;14.877,A23&gt;=5.05,D23&lt;0.35,F23&lt;1.5),1.7,IF(AND(H23&lt;12.363,A23&gt;=5.3,A23&lt;6.05,B23&lt;2.75,F23&lt;2.5,F23&gt;=1.5),3.825,IF(AND(H23&gt;=12.363,A23&gt;=5.3,A23&lt;6.05,B23&lt;2.75,F23&lt;2.5,F23&gt;=1.5),4.033,IF(AND(H23&gt;=14.508,H23&lt;15.168,G23&lt;0.68,B23&gt;=2.75,F23&lt;2.5,F23&gt;=1.5),4.2,IF(AND(D23&gt;=2.35,D23&gt;=2.2,H23&lt;16.284,D23&gt;=1.75,F23&gt;=2.5,F23&gt;=1.5),5.267,IF(AND(G23&lt;0.231,H23&lt;14.005,A23&gt;=4.35,H23&gt;=8.42,A23&lt;5.05,D23&lt;0.35,F23&lt;1.5),1.4,IF(AND(H23&gt;=14.494,A23&lt;5.55,G23&lt;0.948,H23&lt;14.877,A23&gt;=5.05,D23&lt;0.35,F23&lt;1.5),1.6,IF(AND(A23&lt;6.1,H23&lt;14.508,H23&lt;15.168,G23&lt;0.68,B23&gt;=2.75,F23&lt;2.5,F23&gt;=1.5),4.5,IF(AND(A23&lt;6.1,H23&lt;11.8,D23&lt;2.2,H23&lt;16.284,D23&gt;=1.75,F23&gt;=2.5,F23&gt;=1.5),4.95,IF(AND(A23&gt;=6.1,H23&lt;11.8,D23&lt;2.2,H23&lt;16.284,D23&gt;=1.75,F23&gt;=2.5,F23&gt;=1.5),5.333,IF(AND(B23&lt;2.75,H23&gt;=11.8,D23&lt;2.2,H23&lt;16.284,D23&gt;=1.75,F23&gt;=2.5,F23&gt;=1.5),5.1,IF(AND(B23&gt;=3.15,D23&lt;2.35,D23&gt;=2.2,H23&lt;16.284,D23&gt;=1.75,F23&gt;=2.5,F23&gt;=1.5),5.5,IF(AND(B23&gt;=3.35,G23&gt;=0.231,H23&lt;14.005,A23&gt;=4.35,H23&gt;=8.42,A23&lt;5.05,D23&lt;0.35,F23&lt;1.5),1.3,IF(AND(H23&lt;13.869,H23&lt;14.494,A23&lt;5.55,G23&lt;0.948,H23&lt;14.877,A23&gt;=5.05,D23&lt;0.35,F23&lt;1.5),1.5,IF(AND(H23&gt;=13.869,H23&lt;14.494,A23&lt;5.55,G23&lt;0.948,H23&lt;14.877,A23&gt;=5.05,D23&lt;0.35,F23&lt;1.5),1.4,IF(AND(G23&lt;0.636,A23&gt;=6.1,H23&lt;14.508,H23&lt;15.168,G23&lt;0.68,B23&gt;=2.75,F23&lt;2.5,F23&gt;=1.5),4.68,IF(AND(G23&gt;=0.636,A23&gt;=6.1,H23&lt;14.508,H23&lt;15.168,G23&lt;0.68,B23&gt;=2.75,F23&lt;2.5,F23&gt;=1.5),4.4,IF(AND(B23&lt;2.85,B23&gt;=2.75,H23&gt;=11.8,D23&lt;2.2,H23&lt;16.284,D23&gt;=1.75,F23&gt;=2.5,F23&gt;=1.5),6.7,IF(AND(H23&lt;10.626,B23&lt;3.15,D23&lt;2.35,D23&gt;=2.2,H23&lt;16.284,D23&gt;=1.75,F23&gt;=2.5,F23&gt;=1.5),5.1,IF(AND(H23&gt;=10.626,B23&lt;3.15,D23&lt;2.35,D23&gt;=2.2,H23&lt;16.284,D23&gt;=1.75,F23&gt;=2.5,F23&gt;=1.5),5.2,IF(AND(G23&lt;0.378,B23&lt;3.35,G23&gt;=0.231,H23&lt;14.005,A23&gt;=4.35,H23&gt;=8.42,A23&lt;5.05,D23&lt;0.35,F23&lt;1.5),1.2,IF(AND(G23&gt;=0.378,B23&lt;3.35,G23&gt;=0.231,H23&lt;14.005,A23&gt;=4.35,H23&gt;=8.42,A23&lt;5.05,D23&lt;0.35,F23&lt;1.5),1.3,IF(AND(A23&lt;6.2,B23&gt;=2.85,B23&gt;=2.75,H23&gt;=11.8,D23&lt;2.2,H23&lt;16.284,D23&gt;=1.75,F23&gt;=2.5,F23&gt;=1.5),4.9,IF(AND(G23&lt;0.388,A23&gt;=6.2,B23&gt;=2.85,B23&gt;=2.75,H23&gt;=11.8,D23&lt;2.2,H23&lt;16.284,D23&gt;=1.75,F23&gt;=2.5,F23&gt;=1.5),5.52,IF(AND(G23&gt;=0.388,A23&gt;=6.2,B23&gt;=2.85,B23&gt;=2.75,H23&gt;=11.8,D23&lt;2.2,H23&lt;16.284,D23&gt;=1.75,F23&gt;=2.5,F23&gt;=1.5),5.7,"shouldnthappen")))))))))))))))))))))))))))))))))))))))</f>
        <v>1.7</v>
      </c>
      <c r="T23" s="1" t="n">
        <f aca="false">IF(AND(D23&gt;=0.8,A23&lt;5.45),3.7,IF(AND(D23&gt;=0.35,D23&lt;0.8,A23&lt;5.45),1.56,IF(AND(G23&lt;0.164,F23&lt;2.5,A23&gt;=5.45),1.6,IF(AND(H23&gt;=16.718,F23&gt;=2.5,A23&gt;=5.45),6.4,IF(AND(G23&gt;=0.719,H23&lt;16.718,F23&gt;=2.5,A23&gt;=5.45),5.05,IF(AND(A23&lt;4.35,A23&lt;5.05,D23&lt;0.35,D23&lt;0.8,A23&lt;5.45),1.1,IF(AND(H23&gt;=14.494,A23&gt;=5.05,D23&lt;0.35,D23&lt;0.8,A23&lt;5.45),1.6,IF(AND(G23&lt;0.338,D23&lt;1.25,G23&gt;=0.164,F23&lt;2.5,A23&gt;=5.45),4.1,IF(AND(H23&lt;8.397,D23&gt;=1.25,G23&gt;=0.164,F23&lt;2.5,A23&gt;=5.45),4,IF(AND(H23&lt;11.031,H23&lt;14.494,A23&gt;=5.05,D23&lt;0.35,D23&lt;0.8,A23&lt;5.45),1.5,IF(AND(H23&gt;=11.031,H23&lt;14.494,A23&gt;=5.05,D23&lt;0.35,D23&lt;0.8,A23&lt;5.45),1.44,IF(AND(B23&lt;2.65,H23&gt;=8.397,D23&gt;=1.25,G23&gt;=0.164,F23&lt;2.5,A23&gt;=5.45),4.767,IF(AND(H23&lt;7.388,G23&lt;0.487,G23&lt;0.719,H23&lt;16.718,F23&gt;=2.5,A23&gt;=5.45),5.067,IF(AND(G23&lt;0.533,G23&gt;=0.487,G23&lt;0.719,H23&lt;16.718,F23&gt;=2.5,A23&gt;=5.45),5.8,IF(AND(G23&gt;=0.533,G23&gt;=0.487,G23&lt;0.719,H23&lt;16.718,F23&gt;=2.5,A23&gt;=5.45),5.86,IF(AND(B23&lt;3.25,A23&gt;=4.95,A23&gt;=4.35,A23&lt;5.05,D23&lt;0.35,D23&lt;0.8,A23&lt;5.45),1.2,IF(AND(A23&lt;5.6,H23&lt;11.218,G23&gt;=0.338,D23&lt;1.25,G23&gt;=0.164,F23&lt;2.5,A23&gt;=5.45),3.7,IF(AND(A23&gt;=5.6,H23&lt;11.218,G23&gt;=0.338,D23&lt;1.25,G23&gt;=0.164,F23&lt;2.5,A23&gt;=5.45),3.5,IF(AND(H23&lt;12.668,H23&gt;=11.218,G23&gt;=0.338,D23&lt;1.25,G23&gt;=0.164,F23&lt;2.5,A23&gt;=5.45),3.9,IF(AND(H23&gt;=12.668,H23&gt;=11.218,G23&gt;=0.338,D23&lt;1.25,G23&gt;=0.164,F23&lt;2.5,A23&gt;=5.45),4,IF(AND(H23&gt;=15.705,B23&gt;=2.65,H23&gt;=8.397,D23&gt;=1.25,G23&gt;=0.164,F23&lt;2.5,A23&gt;=5.45),4.8,IF(AND(B23&lt;2.75,H23&gt;=7.388,G23&lt;0.487,G23&lt;0.719,H23&lt;16.718,F23&gt;=2.5,A23&gt;=5.45),5.26,IF(AND(B23&lt;2.95,A23&lt;4.5,A23&lt;4.95,A23&gt;=4.35,A23&lt;5.05,D23&lt;0.35,D23&lt;0.8,A23&lt;5.45),1.4,IF(AND(B23&gt;=2.95,A23&lt;4.5,A23&lt;4.95,A23&gt;=4.35,A23&lt;5.05,D23&lt;0.35,D23&lt;0.8,A23&lt;5.45),1.3,IF(AND(H23&gt;=13.924,A23&gt;=4.5,A23&lt;4.95,A23&gt;=4.35,A23&lt;5.05,D23&lt;0.35,D23&lt;0.8,A23&lt;5.45),1.5,IF(AND(G23&lt;0.252,B23&gt;=3.25,A23&gt;=4.95,A23&gt;=4.35,A23&lt;5.05,D23&lt;0.35,D23&lt;0.8,A23&lt;5.45),1.4,IF(AND(G23&gt;=0.252,B23&gt;=3.25,A23&gt;=4.95,A23&gt;=4.35,A23&lt;5.05,D23&lt;0.35,D23&lt;0.8,A23&lt;5.45),1.32,IF(AND(G23&gt;=0.473,H23&lt;15.705,B23&gt;=2.65,H23&gt;=8.397,D23&gt;=1.25,G23&gt;=0.164,F23&lt;2.5,A23&gt;=5.45),4.7,IF(AND(B23&gt;=3.15,B23&gt;=2.75,H23&gt;=7.388,G23&lt;0.487,G23&lt;0.719,H23&lt;16.718,F23&gt;=2.5,A23&gt;=5.45),5.7,IF(AND(B23&lt;3.15,H23&lt;13.924,A23&gt;=4.5,A23&lt;4.95,A23&gt;=4.35,A23&lt;5.05,D23&lt;0.35,D23&lt;0.8,A23&lt;5.45),1.433,IF(AND(B23&gt;=3.15,H23&lt;13.924,A23&gt;=4.5,A23&lt;4.95,A23&gt;=4.35,A23&lt;5.05,D23&lt;0.35,D23&lt;0.8,A23&lt;5.45),1.4,IF(AND(H23&gt;=14.81,G23&lt;0.473,H23&lt;15.705,B23&gt;=2.65,H23&gt;=8.397,D23&gt;=1.25,G23&gt;=0.164,F23&lt;2.5,A23&gt;=5.45),4.2,IF(AND(A23&lt;6.65,B23&lt;3.15,B23&gt;=2.75,H23&gt;=7.388,G23&lt;0.487,G23&lt;0.719,H23&lt;16.718,F23&gt;=2.5,A23&gt;=5.45),5.6,IF(AND(A23&gt;=6.65,B23&lt;3.15,B23&gt;=2.75,H23&gt;=7.388,G23&lt;0.487,G23&lt;0.719,H23&lt;16.718,F23&gt;=2.5,A23&gt;=5.45),5.4,IF(AND(A23&lt;6.15,H23&lt;14.81,G23&lt;0.473,H23&lt;15.705,B23&gt;=2.65,H23&gt;=8.397,D23&gt;=1.25,G23&gt;=0.164,F23&lt;2.5,A23&gt;=5.45),4.5,IF(AND(A23&gt;=6.15,H23&lt;14.81,G23&lt;0.473,H23&lt;15.705,B23&gt;=2.65,H23&gt;=8.397,D23&gt;=1.25,G23&gt;=0.164,F23&lt;2.5,A23&gt;=5.45),4.4,"shouldnthappen"))))))))))))))))))))))))))))))))))))</f>
        <v>1.5</v>
      </c>
      <c r="U23" s="1" t="n">
        <f aca="false">IF(AND(G23&gt;=0.934,F23&lt;1.5),1.7,IF(AND(D23&lt;0.15,D23&lt;0.25,G23&lt;0.934,F23&lt;1.5),1.38,IF(AND(H23&gt;=14.379,D23&gt;=0.25,G23&lt;0.934,F23&lt;1.5),1.7,IF(AND(A23&lt;5.3,D23&lt;1.35,F23&lt;2.5,F23&gt;=1.5),3.15,IF(AND(H23&lt;7.148,D23&gt;=1.35,F23&lt;2.5,F23&gt;=1.5),3.9,IF(AND(G23&lt;0.352,A23&lt;6.15,F23&gt;=2.5,F23&gt;=1.5),4.5,IF(AND(G23&gt;=0.352,A23&lt;6.15,F23&gt;=2.5,F23&gt;=1.5),4.92,IF(AND(B23&lt;2.85,A23&gt;=6.15,F23&gt;=2.5,F23&gt;=1.5),6.2,IF(AND(D23&gt;=0.45,H23&lt;14.379,D23&gt;=0.25,G23&lt;0.934,F23&lt;1.5),1.65,IF(AND(G23&gt;=0.857,A23&gt;=5.3,D23&lt;1.35,F23&lt;2.5,F23&gt;=1.5),4.3,IF(AND(A23&gt;=7.25,B23&gt;=2.85,A23&gt;=6.15,F23&gt;=2.5,F23&gt;=1.5),6.425,IF(AND(H23&lt;9.499,A23&lt;5.05,D23&gt;=0.15,D23&lt;0.25,G23&lt;0.934,F23&lt;1.5),1.4,IF(AND(A23&gt;=5.45,A23&gt;=5.05,D23&gt;=0.15,D23&lt;0.25,G23&lt;0.934,F23&lt;1.5),1.3,IF(AND(B23&gt;=4.15,D23&lt;0.45,H23&lt;14.379,D23&gt;=0.25,G23&lt;0.934,F23&lt;1.5),1.5,IF(AND(A23&gt;=5.75,G23&lt;0.857,A23&gt;=5.3,D23&lt;1.35,F23&lt;2.5,F23&gt;=1.5),4.02,IF(AND(A23&lt;6.65,G23&lt;0.333,H23&gt;=7.148,D23&gt;=1.35,F23&lt;2.5,F23&gt;=1.5),4.475,IF(AND(A23&gt;=6.65,G23&lt;0.333,H23&gt;=7.148,D23&gt;=1.35,F23&lt;2.5,F23&gt;=1.5),4.8,IF(AND(D23&gt;=1.45,G23&gt;=0.333,H23&gt;=7.148,D23&gt;=1.35,F23&lt;2.5,F23&gt;=1.5),4.85,IF(AND(G23&gt;=0.861,A23&lt;7.25,B23&gt;=2.85,A23&gt;=6.15,F23&gt;=2.5,F23&gt;=1.5),5.2,IF(AND(G23&lt;0.571,H23&gt;=9.499,A23&lt;5.05,D23&gt;=0.15,D23&lt;0.25,G23&lt;0.934,F23&lt;1.5),1.2,IF(AND(G23&gt;=0.571,H23&gt;=9.499,A23&lt;5.05,D23&gt;=0.15,D23&lt;0.25,G23&lt;0.934,F23&lt;1.5),1.3,IF(AND(H23&lt;9.283,A23&lt;5.45,A23&gt;=5.05,D23&gt;=0.15,D23&lt;0.25,G23&lt;0.934,F23&lt;1.5),1.5,IF(AND(H23&gt;=9.283,A23&lt;5.45,A23&gt;=5.05,D23&gt;=0.15,D23&lt;0.25,G23&lt;0.934,F23&lt;1.5),1.425,IF(AND(A23&lt;4.9,B23&lt;4.15,D23&lt;0.45,H23&lt;14.379,D23&gt;=0.25,G23&lt;0.934,F23&lt;1.5),1.4,IF(AND(A23&gt;=4.9,B23&lt;4.15,D23&lt;0.45,H23&lt;14.379,D23&gt;=0.25,G23&lt;0.934,F23&lt;1.5),1.325,IF(AND(G23&lt;0.572,A23&lt;5.75,G23&lt;0.857,A23&gt;=5.3,D23&lt;1.35,F23&lt;2.5,F23&gt;=1.5),3.65,IF(AND(G23&gt;=0.572,A23&lt;5.75,G23&lt;0.857,A23&gt;=5.3,D23&lt;1.35,F23&lt;2.5,F23&gt;=1.5),3.9,IF(AND(A23&lt;6.75,D23&lt;1.45,G23&gt;=0.333,H23&gt;=7.148,D23&gt;=1.35,F23&lt;2.5,F23&gt;=1.5),4.4,IF(AND(A23&gt;=6.75,D23&lt;1.45,G23&gt;=0.333,H23&gt;=7.148,D23&gt;=1.35,F23&lt;2.5,F23&gt;=1.5),4.78,IF(AND(A23&lt;6.6,B23&lt;3.25,G23&lt;0.861,A23&lt;7.25,B23&gt;=2.85,A23&gt;=6.15,F23&gt;=2.5,F23&gt;=1.5),5.333,IF(AND(H23&lt;11.461,B23&gt;=3.25,G23&lt;0.861,A23&lt;7.25,B23&gt;=2.85,A23&gt;=6.15,F23&gt;=2.5,F23&gt;=1.5),6.025,IF(AND(H23&gt;=11.461,B23&gt;=3.25,G23&lt;0.861,A23&lt;7.25,B23&gt;=2.85,A23&gt;=6.15,F23&gt;=2.5,F23&gt;=1.5),5.667,IF(AND(H23&gt;=14.564,A23&gt;=6.6,B23&lt;3.25,G23&lt;0.861,A23&lt;7.25,B23&gt;=2.85,A23&gt;=6.15,F23&gt;=2.5,F23&gt;=1.5),5.4,IF(AND(D23&gt;=2.35,H23&lt;14.564,A23&gt;=6.6,B23&lt;3.25,G23&lt;0.861,A23&lt;7.25,B23&gt;=2.85,A23&gt;=6.15,F23&gt;=2.5,F23&gt;=1.5),5.6,IF(AND(A23&lt;6.85,D23&lt;2.35,H23&lt;14.564,A23&gt;=6.6,B23&lt;3.25,G23&lt;0.861,A23&lt;7.25,B23&gt;=2.85,A23&gt;=6.15,F23&gt;=2.5,F23&gt;=1.5),5.9,IF(AND(A23&gt;=6.85,D23&lt;2.35,H23&lt;14.564,A23&gt;=6.6,B23&lt;3.25,G23&lt;0.861,A23&lt;7.25,B23&gt;=2.85,A23&gt;=6.15,F23&gt;=2.5,F23&gt;=1.5),5.78,"shouldnthappen"))))))))))))))))))))))))))))))))))))</f>
        <v>1.7</v>
      </c>
      <c r="V23" s="1" t="n">
        <f aca="false">IF(AND(H23&lt;5.748,A23&lt;5.05,D23&lt;0.75),1,IF(AND(B23&lt;3.15,H23&gt;=5.748,A23&lt;5.05,D23&lt;0.75),1.475,IF(AND(G23&gt;=0.801,D23&lt;0.25,A23&gt;=5.05,D23&lt;0.75),1.7,IF(AND(D23&gt;=0.45,D23&gt;=0.25,A23&gt;=5.05,D23&lt;0.75),1.7,IF(AND(B23&lt;2.35,F23&lt;2.5,B23&lt;2.75,D23&gt;=0.75),4.16,IF(AND(D23&lt;1.75,F23&gt;=2.5,B23&lt;2.75,D23&gt;=0.75),4.875,IF(AND(D23&gt;=1.75,F23&gt;=2.5,B23&lt;2.75,D23&gt;=0.75),5.333,IF(AND(H23&gt;=16.284,D23&gt;=1.55,B23&gt;=2.75,D23&gt;=0.75),6.6,IF(AND(H23&gt;=14.144,B23&gt;=3.15,H23&gt;=5.748,A23&lt;5.05,D23&lt;0.75),1.3,IF(AND(A23&lt;5.45,G23&lt;0.801,D23&lt;0.25,A23&gt;=5.05,D23&lt;0.75),1.5,IF(AND(A23&gt;=5.45,G23&lt;0.801,D23&lt;0.25,A23&gt;=5.05,D23&lt;0.75),1.34,IF(AND(B23&lt;3.75,D23&lt;0.45,D23&gt;=0.25,A23&gt;=5.05,D23&lt;0.75),1.467,IF(AND(B23&gt;=3.75,D23&lt;0.45,D23&gt;=0.25,A23&gt;=5.05,D23&lt;0.75),1.767,IF(AND(G23&gt;=0.896,B23&gt;=2.35,F23&lt;2.5,B23&lt;2.75,D23&gt;=0.75),4.9,IF(AND(H23&lt;15.504,D23&lt;1.35,D23&lt;1.55,B23&gt;=2.75,D23&gt;=0.75),4.2,IF(AND(H23&gt;=15.504,D23&lt;1.35,D23&lt;1.55,B23&gt;=2.75,D23&gt;=0.75),4.6,IF(AND(H23&lt;9.767,D23&gt;=1.35,D23&lt;1.55,B23&gt;=2.75,D23&gt;=0.75),5.1,IF(AND(A23&lt;4.5,H23&lt;14.144,B23&gt;=3.15,H23&gt;=5.748,A23&lt;5.05,D23&lt;0.75),1.3,IF(AND(A23&gt;=4.5,H23&lt;14.144,B23&gt;=3.15,H23&gt;=5.748,A23&lt;5.05,D23&lt;0.75),1.4,IF(AND(D23&gt;=1.15,G23&lt;0.896,B23&gt;=2.35,F23&lt;2.5,B23&lt;2.75,D23&gt;=0.75),4.04,IF(AND(B23&lt;2.9,H23&gt;=9.767,D23&gt;=1.35,D23&lt;1.55,B23&gt;=2.75,D23&gt;=0.75),4.8,IF(AND(D23&lt;1.7,A23&gt;=7.05,H23&lt;16.284,D23&gt;=1.55,B23&gt;=2.75,D23&gt;=0.75),5.8,IF(AND(D23&gt;=1.7,A23&gt;=7.05,H23&lt;16.284,D23&gt;=1.55,B23&gt;=2.75,D23&gt;=0.75),6.3,IF(AND(B23&lt;2.45,D23&lt;1.15,G23&lt;0.896,B23&gt;=2.35,F23&lt;2.5,B23&lt;2.75,D23&gt;=0.75),3.767,IF(AND(B23&gt;=2.45,D23&lt;1.15,G23&lt;0.896,B23&gt;=2.35,F23&lt;2.5,B23&lt;2.75,D23&gt;=0.75),3.167,IF(AND(B23&gt;=3.15,B23&gt;=2.9,H23&gt;=9.767,D23&gt;=1.35,D23&lt;1.55,B23&gt;=2.75,D23&gt;=0.75),4.7,IF(AND(D23&lt;1.9,D23&lt;2.05,A23&lt;7.05,H23&lt;16.284,D23&gt;=1.55,B23&gt;=2.75,D23&gt;=0.75),4.82,IF(AND(D23&gt;=1.9,D23&lt;2.05,A23&lt;7.05,H23&lt;16.284,D23&gt;=1.55,B23&gt;=2.75,D23&gt;=0.75),5.067,IF(AND(H23&lt;12.721,B23&lt;3.15,B23&gt;=2.9,H23&gt;=9.767,D23&gt;=1.35,D23&lt;1.55,B23&gt;=2.75,D23&gt;=0.75),4.5,IF(AND(H23&gt;=12.721,B23&lt;3.15,B23&gt;=2.9,H23&gt;=9.767,D23&gt;=1.35,D23&lt;1.55,B23&gt;=2.75,D23&gt;=0.75),4.433,IF(AND(H23&lt;9.525,G23&lt;0.364,D23&gt;=2.05,A23&lt;7.05,H23&lt;16.284,D23&gt;=1.55,B23&gt;=2.75,D23&gt;=0.75),5.1,IF(AND(A23&lt;6.25,G23&gt;=0.364,D23&gt;=2.05,A23&lt;7.05,H23&lt;16.284,D23&gt;=1.55,B23&gt;=2.75,D23&gt;=0.75),5.4,IF(AND(H23&lt;10.898,H23&gt;=9.525,G23&lt;0.364,D23&gt;=2.05,A23&lt;7.05,H23&lt;16.284,D23&gt;=1.55,B23&gt;=2.75,D23&gt;=0.75),5.6,IF(AND(H23&lt;8.711,A23&gt;=6.25,G23&gt;=0.364,D23&gt;=2.05,A23&lt;7.05,H23&lt;16.284,D23&gt;=1.55,B23&gt;=2.75,D23&gt;=0.75),5.7,IF(AND(H23&gt;=8.711,A23&gt;=6.25,G23&gt;=0.364,D23&gt;=2.05,A23&lt;7.05,H23&lt;16.284,D23&gt;=1.55,B23&gt;=2.75,D23&gt;=0.75),5.84,IF(AND(D23&lt;2.2,H23&gt;=10.898,H23&gt;=9.525,G23&lt;0.364,D23&gt;=2.05,A23&lt;7.05,H23&lt;16.284,D23&gt;=1.55,B23&gt;=2.75,D23&gt;=0.75),5.4,IF(AND(D23&gt;=2.2,H23&gt;=10.898,H23&gt;=9.525,G23&lt;0.364,D23&gt;=2.05,A23&lt;7.05,H23&lt;16.284,D23&gt;=1.55,B23&gt;=2.75,D23&gt;=0.75),5.3,"shouldnthappen")))))))))))))))))))))))))))))))))))))</f>
        <v>1.7</v>
      </c>
      <c r="W23" s="1" t="n">
        <f aca="false">IF(AND(H23&lt;6.926,D23&gt;=0.35,D23&lt;0.8),1.9,IF(AND(H23&gt;=6.926,D23&gt;=0.35,D23&lt;0.8),1.533,IF(AND(H23&lt;13.492,A23&lt;4.75,D23&lt;0.35,D23&lt;0.8),1.1,IF(AND(H23&gt;=13.492,A23&lt;4.75,D23&lt;0.35,D23&lt;0.8),1.375,IF(AND(B23&lt;2.75,A23&gt;=5.85,F23&lt;2.5,D23&gt;=0.8),4.833,IF(AND(B23&lt;3.3,A23&gt;=7.05,F23&gt;=2.5,D23&gt;=0.8),5.8,IF(AND(B23&gt;=3.3,A23&gt;=7.05,F23&gt;=2.5,D23&gt;=0.8),6.325,IF(AND(D23&gt;=0.25,A23&lt;5.05,A23&gt;=4.75,D23&lt;0.35,D23&lt;0.8),1.3,IF(AND(B23&lt;3.6,A23&gt;=5.05,A23&gt;=4.75,D23&lt;0.35,D23&lt;0.8),1.4,IF(AND(H23&lt;10.194,G23&lt;0.412,A23&lt;5.85,F23&lt;2.5,D23&gt;=0.8),4.133,IF(AND(H23&gt;=10.194,G23&lt;0.412,A23&lt;5.85,F23&lt;2.5,D23&gt;=0.8),4.5,IF(AND(A23&lt;5.35,G23&gt;=0.412,A23&lt;5.85,F23&lt;2.5,D23&gt;=0.8),3.15,IF(AND(A23&lt;6.2,B23&gt;=2.75,A23&gt;=5.85,F23&lt;2.5,D23&gt;=0.8),4.3,IF(AND(H23&lt;5.767,A23&lt;6.2,A23&lt;7.05,F23&gt;=2.5,D23&gt;=0.8),4.5,IF(AND(G23&gt;=0.861,A23&gt;=6.2,A23&lt;7.05,F23&gt;=2.5,D23&gt;=0.8),5.2,IF(AND(B23&lt;3.15,D23&lt;0.25,A23&lt;5.05,A23&gt;=4.75,D23&lt;0.35,D23&lt;0.8),1.55,IF(AND(A23&lt;5.45,B23&gt;=3.6,A23&gt;=5.05,A23&gt;=4.75,D23&lt;0.35,D23&lt;0.8),1.5,IF(AND(A23&gt;=5.45,B23&gt;=3.6,A23&gt;=5.05,A23&gt;=4.75,D23&lt;0.35,D23&lt;0.8),1.4,IF(AND(G23&gt;=0.772,A23&gt;=5.35,G23&gt;=0.412,A23&lt;5.85,F23&lt;2.5,D23&gt;=0.8),3.9,IF(AND(D23&gt;=1.45,A23&gt;=6.2,B23&gt;=2.75,A23&gt;=5.85,F23&lt;2.5,D23&gt;=0.8),4.775,IF(AND(G23&lt;0.5,H23&gt;=5.767,A23&lt;6.2,A23&lt;7.05,F23&gt;=2.5,D23&gt;=0.8),5.1,IF(AND(G23&gt;=0.5,H23&gt;=5.767,A23&lt;6.2,A23&lt;7.05,F23&gt;=2.5,D23&gt;=0.8),4.95,IF(AND(B23&gt;=3.25,G23&lt;0.861,A23&gt;=6.2,A23&lt;7.05,F23&gt;=2.5,D23&gt;=0.8),5.75,IF(AND(A23&lt;4.95,B23&gt;=3.15,D23&lt;0.25,A23&lt;5.05,A23&gt;=4.75,D23&lt;0.35,D23&lt;0.8),1.4,IF(AND(A23&lt;5.65,G23&lt;0.772,A23&gt;=5.35,G23&gt;=0.412,A23&lt;5.85,F23&lt;2.5,D23&gt;=0.8),3.6,IF(AND(A23&gt;=5.65,G23&lt;0.772,A23&gt;=5.35,G23&gt;=0.412,A23&lt;5.85,F23&lt;2.5,D23&gt;=0.8),3.5,IF(AND(B23&gt;=3.15,D23&lt;1.45,A23&gt;=6.2,B23&gt;=2.75,A23&gt;=5.85,F23&lt;2.5,D23&gt;=0.8),4.7,IF(AND(A23&gt;=6.65,B23&lt;3.25,G23&lt;0.861,A23&gt;=6.2,A23&lt;7.05,F23&gt;=2.5,D23&gt;=0.8),5.567,IF(AND(H23&lt;9.499,A23&gt;=4.95,B23&gt;=3.15,D23&lt;0.25,A23&lt;5.05,A23&gt;=4.75,D23&lt;0.35,D23&lt;0.8),1.4,IF(AND(H23&gt;=9.499,A23&gt;=4.95,B23&gt;=3.15,D23&lt;0.25,A23&lt;5.05,A23&gt;=4.75,D23&lt;0.35,D23&lt;0.8),1.2,IF(AND(G23&lt;0.765,B23&lt;3.15,D23&lt;1.45,A23&gt;=6.2,B23&gt;=2.75,A23&gt;=5.85,F23&lt;2.5,D23&gt;=0.8),4.4,IF(AND(G23&gt;=0.765,B23&lt;3.15,D23&lt;1.45,A23&gt;=6.2,B23&gt;=2.75,A23&gt;=5.85,F23&lt;2.5,D23&gt;=0.8),4.6,IF(AND(H23&lt;10.667,A23&lt;6.65,B23&lt;3.25,G23&lt;0.861,A23&gt;=6.2,A23&lt;7.05,F23&gt;=2.5,D23&gt;=0.8),5.167,IF(AND(G23&lt;0.627,H23&gt;=10.667,A23&lt;6.65,B23&lt;3.25,G23&lt;0.861,A23&gt;=6.2,A23&lt;7.05,F23&gt;=2.5,D23&gt;=0.8),5.64,IF(AND(G23&gt;=0.627,H23&gt;=10.667,A23&lt;6.65,B23&lt;3.25,G23&lt;0.861,A23&gt;=6.2,A23&lt;7.05,F23&gt;=2.5,D23&gt;=0.8),5.1,"shouldnthappen")))))))))))))))))))))))))))))))))))</f>
        <v>1.4</v>
      </c>
      <c r="X23" s="1" t="n">
        <f aca="false">IF(AND(B23&lt;3.05,H23&lt;6.697,A23&lt;5.45),4.1,IF(AND(B23&gt;=3.05,H23&lt;6.697,A23&lt;5.45),1.48,IF(AND(D23&lt;0.7,A23&lt;5.9,A23&gt;=5.45),1.4,IF(AND(A23&lt;4.35,B23&lt;3.3,H23&gt;=6.697,A23&lt;5.45),1.1,IF(AND(G23&lt;0.372,D23&gt;=0.7,A23&lt;5.9,A23&gt;=5.45),4.36,IF(AND(A23&gt;=4.9,A23&gt;=4.35,B23&lt;3.3,H23&gt;=6.697,A23&lt;5.45),1.6,IF(AND(H23&gt;=14.171,A23&lt;5.15,B23&gt;=3.3,H23&gt;=6.697,A23&lt;5.45),1.6,IF(AND(G23&lt;0.451,A23&gt;=5.15,B23&gt;=3.3,H23&gt;=6.697,A23&lt;5.45),1.367,IF(AND(G23&gt;=0.451,A23&gt;=5.15,B23&gt;=3.3,H23&gt;=6.697,A23&lt;5.45),1.5,IF(AND(G23&lt;0.332,D23&lt;1.45,F23&lt;2.5,A23&gt;=5.9,A23&gt;=5.45),4.35,IF(AND(A23&lt;6.15,D23&gt;=1.45,F23&lt;2.5,A23&gt;=5.9,A23&gt;=5.45),5.1,IF(AND(D23&gt;=2.4,G23&lt;0.432,F23&gt;=2.5,A23&gt;=5.9,A23&gt;=5.45),5.78,IF(AND(A23&lt;6.15,G23&gt;=0.432,F23&gt;=2.5,A23&gt;=5.9,A23&gt;=5.45),4.9,IF(AND(B23&lt;3.1,A23&lt;4.9,A23&gt;=4.35,B23&lt;3.3,H23&gt;=6.697,A23&lt;5.45),1.4,IF(AND(B23&gt;=3.1,A23&lt;4.9,A23&gt;=4.35,B23&lt;3.3,H23&gt;=6.697,A23&lt;5.45),1.3,IF(AND(G23&lt;0.343,H23&lt;14.171,A23&lt;5.15,B23&gt;=3.3,H23&gt;=6.697,A23&lt;5.45),1.433,IF(AND(G23&gt;=0.343,H23&lt;14.171,A23&lt;5.15,B23&gt;=3.3,H23&gt;=6.697,A23&lt;5.45),1.525,IF(AND(D23&lt;1.05,B23&lt;2.55,G23&gt;=0.372,D23&gt;=0.7,A23&lt;5.9,A23&gt;=5.45),3.7,IF(AND(H23&lt;10.596,B23&gt;=2.55,G23&gt;=0.372,D23&gt;=0.7,A23&lt;5.9,A23&gt;=5.45),3.525,IF(AND(H23&gt;=10.596,B23&gt;=2.55,G23&gt;=0.372,D23&gt;=0.7,A23&lt;5.9,A23&gt;=5.45),3.9,IF(AND(H23&lt;14.314,G23&gt;=0.332,D23&lt;1.45,F23&lt;2.5,A23&gt;=5.9,A23&gt;=5.45),4.4,IF(AND(H23&gt;=14.314,G23&gt;=0.332,D23&lt;1.45,F23&lt;2.5,A23&gt;=5.9,A23&gt;=5.45),4.7,IF(AND(H23&lt;13.906,A23&gt;=6.15,D23&gt;=1.45,F23&lt;2.5,A23&gt;=5.9,A23&gt;=5.45),4.675,IF(AND(H23&gt;=13.906,A23&gt;=6.15,D23&gt;=1.45,F23&lt;2.5,A23&gt;=5.9,A23&gt;=5.45),4.9,IF(AND(G23&lt;0.093,D23&lt;2.4,G23&lt;0.432,F23&gt;=2.5,A23&gt;=5.9,A23&gt;=5.45),5.6,IF(AND(B23&lt;2.95,A23&gt;=6.15,G23&gt;=0.432,F23&gt;=2.5,A23&gt;=5.9,A23&gt;=5.45),5.86,IF(AND(A23&lt;5.55,D23&gt;=1.05,B23&lt;2.55,G23&gt;=0.372,D23&gt;=0.7,A23&lt;5.9,A23&gt;=5.45),4,IF(AND(A23&gt;=5.55,D23&gt;=1.05,B23&lt;2.55,G23&gt;=0.372,D23&gt;=0.7,A23&lt;5.9,A23&gt;=5.45),3.9,IF(AND(D23&lt;1.7,G23&gt;=0.093,D23&lt;2.4,G23&lt;0.432,F23&gt;=2.5,A23&gt;=5.9,A23&gt;=5.45),5.05,IF(AND(G23&gt;=0.774,B23&gt;=2.95,A23&gt;=6.15,G23&gt;=0.432,F23&gt;=2.5,A23&gt;=5.9,A23&gt;=5.45),5.3,IF(AND(G23&gt;=0.312,D23&gt;=1.7,G23&gt;=0.093,D23&lt;2.4,G23&lt;0.432,F23&gt;=2.5,A23&gt;=5.9,A23&gt;=5.45),5.4,IF(AND(D23&lt;2.45,G23&lt;0.774,B23&gt;=2.95,A23&gt;=6.15,G23&gt;=0.432,F23&gt;=2.5,A23&gt;=5.9,A23&gt;=5.45),5.66,IF(AND(D23&gt;=2.45,G23&lt;0.774,B23&gt;=2.95,A23&gt;=6.15,G23&gt;=0.432,F23&gt;=2.5,A23&gt;=5.9,A23&gt;=5.45),6,IF(AND(G23&gt;=0.301,G23&lt;0.312,D23&gt;=1.7,G23&gt;=0.093,D23&lt;2.4,G23&lt;0.432,F23&gt;=2.5,A23&gt;=5.9,A23&gt;=5.45),5.1,IF(AND(A23&lt;6.45,G23&lt;0.301,G23&lt;0.312,D23&gt;=1.7,G23&gt;=0.093,D23&lt;2.4,G23&lt;0.432,F23&gt;=2.5,A23&gt;=5.9,A23&gt;=5.45),5.3,IF(AND(A23&gt;=6.45,G23&lt;0.301,G23&lt;0.312,D23&gt;=1.7,G23&gt;=0.093,D23&lt;2.4,G23&lt;0.432,F23&gt;=2.5,A23&gt;=5.9,A23&gt;=5.45),5.2,"shouldnthappen"))))))))))))))))))))))))))))))))))))</f>
        <v>1.48</v>
      </c>
      <c r="Y23" s="1" t="n">
        <f aca="false">IF(AND(H23&lt;6.51,F23&lt;1.5),1.8,IF(AND(H23&gt;=16.674,F23&gt;=1.5),6.533,IF(AND(D23&gt;=0.45,H23&gt;=6.51,F23&lt;1.5),1.667,IF(AND(H23&gt;=13.805,G23&lt;0.154,H23&lt;16.674,F23&gt;=1.5),6.7,IF(AND(D23&lt;0.15,A23&lt;5.05,D23&lt;0.45,H23&gt;=6.51,F23&lt;1.5),1.4,IF(AND(H23&gt;=13.586,A23&gt;=5.05,D23&lt;0.45,H23&gt;=6.51,F23&lt;1.5),1.3,IF(AND(F23&lt;2.5,H23&lt;13.805,G23&lt;0.154,H23&lt;16.674,F23&gt;=1.5),4.6,IF(AND(H23&lt;8.929,D23&lt;1.35,G23&gt;=0.154,H23&lt;16.674,F23&gt;=1.5),3.64,IF(AND(G23&lt;0.05,H23&lt;13.586,A23&gt;=5.05,D23&lt;0.45,H23&gt;=6.51,F23&lt;1.5),1.4,IF(AND(G23&gt;=0.107,F23&gt;=2.5,H23&lt;13.805,G23&lt;0.154,H23&lt;16.674,F23&gt;=1.5),5.3,IF(AND(B23&gt;=2.75,H23&gt;=8.929,D23&lt;1.35,G23&gt;=0.154,H23&lt;16.674,F23&gt;=1.5),4.433,IF(AND(D23&gt;=1.55,F23&lt;2.5,D23&gt;=1.35,G23&gt;=0.154,H23&lt;16.674,F23&gt;=1.5),4.975,IF(AND(H23&lt;6.93,F23&gt;=2.5,D23&gt;=1.35,G23&gt;=0.154,H23&lt;16.674,F23&gt;=1.5),4.5,IF(AND(H23&lt;12.675,G23&lt;0.217,D23&gt;=0.15,A23&lt;5.05,D23&lt;0.45,H23&gt;=6.51,F23&lt;1.5),1.4,IF(AND(H23&gt;=12.675,G23&lt;0.217,D23&gt;=0.15,A23&lt;5.05,D23&lt;0.45,H23&gt;=6.51,F23&lt;1.5),1.5,IF(AND(A23&lt;4.65,G23&gt;=0.217,D23&gt;=0.15,A23&lt;5.05,D23&lt;0.45,H23&gt;=6.51,F23&lt;1.5),1.35,IF(AND(D23&lt;0.25,G23&gt;=0.05,H23&lt;13.586,A23&gt;=5.05,D23&lt;0.45,H23&gt;=6.51,F23&lt;1.5),1.467,IF(AND(D23&gt;=0.25,G23&gt;=0.05,H23&lt;13.586,A23&gt;=5.05,D23&lt;0.45,H23&gt;=6.51,F23&lt;1.5),1.5,IF(AND(H23&lt;9.15,G23&lt;0.107,F23&gt;=2.5,H23&lt;13.805,G23&lt;0.154,H23&lt;16.674,F23&gt;=1.5),5.7,IF(AND(H23&gt;=9.15,G23&lt;0.107,F23&gt;=2.5,H23&lt;13.805,G23&lt;0.154,H23&lt;16.674,F23&gt;=1.5),5.6,IF(AND(G23&lt;0.404,B23&lt;2.75,H23&gt;=8.929,D23&lt;1.35,G23&gt;=0.154,H23&lt;16.674,F23&gt;=1.5),4.15,IF(AND(G23&gt;=0.404,B23&lt;2.75,H23&gt;=8.929,D23&lt;1.35,G23&gt;=0.154,H23&lt;16.674,F23&gt;=1.5),3.9,IF(AND(A23&gt;=6.75,D23&lt;1.55,F23&lt;2.5,D23&gt;=1.35,G23&gt;=0.154,H23&lt;16.674,F23&gt;=1.5),4.82,IF(AND(D23&lt;0.25,A23&gt;=4.65,G23&gt;=0.217,D23&gt;=0.15,A23&lt;5.05,D23&lt;0.45,H23&gt;=6.51,F23&lt;1.5),1.325,IF(AND(D23&gt;=0.25,A23&gt;=4.65,G23&gt;=0.217,D23&gt;=0.15,A23&lt;5.05,D23&lt;0.45,H23&gt;=6.51,F23&lt;1.5),1.3,IF(AND(A23&lt;6.55,A23&lt;6.75,D23&lt;1.55,F23&lt;2.5,D23&gt;=1.35,G23&gt;=0.154,H23&lt;16.674,F23&gt;=1.5),4.575,IF(AND(A23&gt;=6.55,A23&lt;6.75,D23&lt;1.55,F23&lt;2.5,D23&gt;=1.35,G23&gt;=0.154,H23&lt;16.674,F23&gt;=1.5),4.4,IF(AND(B23&lt;2.9,D23&lt;2.05,H23&gt;=6.93,F23&gt;=2.5,D23&gt;=1.35,G23&gt;=0.154,H23&lt;16.674,F23&gt;=1.5),5.05,IF(AND(H23&lt;8.884,D23&gt;=2.05,H23&gt;=6.93,F23&gt;=2.5,D23&gt;=1.35,G23&gt;=0.154,H23&lt;16.674,F23&gt;=1.5),5.1,IF(AND(H23&lt;13.711,B23&gt;=2.9,D23&lt;2.05,H23&gt;=6.93,F23&gt;=2.5,D23&gt;=1.35,G23&gt;=0.154,H23&lt;16.674,F23&gt;=1.5),5,IF(AND(H23&gt;=13.711,B23&gt;=2.9,D23&lt;2.05,H23&gt;=6.93,F23&gt;=2.5,D23&gt;=1.35,G23&gt;=0.154,H23&lt;16.674,F23&gt;=1.5),5.8,IF(AND(B23&lt;3.15,H23&gt;=8.884,D23&gt;=2.05,H23&gt;=6.93,F23&gt;=2.5,D23&gt;=1.35,G23&gt;=0.154,H23&lt;16.674,F23&gt;=1.5),5.56,IF(AND(B23&gt;=3.15,H23&gt;=8.884,D23&gt;=2.05,H23&gt;=6.93,F23&gt;=2.5,D23&gt;=1.35,G23&gt;=0.154,H23&lt;16.674,F23&gt;=1.5),5.9,"shouldnthappen")))))))))))))))))))))))))))))))))</f>
        <v>1.8</v>
      </c>
      <c r="Z23" s="1" t="n">
        <f aca="false">IF(AND(F23&gt;=2,B23&gt;=3.35),5.6,IF(AND(A23&lt;6.65,H23&gt;=15.076,B23&lt;3.35),4.8,IF(AND(A23&gt;=6.65,H23&gt;=15.076,B23&lt;3.35),6.15,IF(AND(H23&lt;6.542,F23&lt;2,B23&gt;=3.35),1.767,IF(AND(G23&gt;=0.653,D23&lt;0.75,H23&lt;15.076,B23&lt;3.35),1.55,IF(AND(D23&lt;0.15,G23&lt;0.653,D23&lt;0.75,H23&lt;15.076,B23&lt;3.35),1.1,IF(AND(G23&lt;0.356,A23&lt;5.05,H23&gt;=6.542,F23&lt;2,B23&gt;=3.35),1.4,IF(AND(G23&gt;=0.356,A23&lt;5.05,H23&gt;=6.542,F23&lt;2,B23&gt;=3.35),1.3,IF(AND(G23&gt;=0.566,A23&gt;=5.05,H23&gt;=6.542,F23&lt;2,B23&gt;=3.35),1.6,IF(AND(B23&gt;=3.1,D23&gt;=0.15,G23&lt;0.653,D23&lt;0.75,H23&lt;15.076,B23&lt;3.35),1.367,IF(AND(B23&gt;=2.65,D23&lt;1.45,B23&lt;2.75,D23&gt;=0.75,H23&lt;15.076,B23&lt;3.35),3.96,IF(AND(G23&lt;0.352,D23&gt;=1.45,B23&lt;2.75,D23&gt;=0.75,H23&lt;15.076,B23&lt;3.35),4.5,IF(AND(D23&gt;=1.35,A23&lt;6.2,B23&gt;=2.75,D23&gt;=0.75,H23&lt;15.076,B23&lt;3.35),4.733,IF(AND(A23&lt;4.7,B23&lt;3.1,D23&gt;=0.15,G23&lt;0.653,D23&lt;0.75,H23&lt;15.076,B23&lt;3.35),1.36,IF(AND(A23&gt;=4.7,B23&lt;3.1,D23&gt;=0.15,G23&lt;0.653,D23&lt;0.75,H23&lt;15.076,B23&lt;3.35),1.6,IF(AND(A23&lt;5.2,B23&lt;2.65,D23&lt;1.45,B23&lt;2.75,D23&gt;=0.75,H23&lt;15.076,B23&lt;3.35),3.3,IF(AND(A23&lt;6.5,G23&gt;=0.352,D23&gt;=1.45,B23&lt;2.75,D23&gt;=0.75,H23&lt;15.076,B23&lt;3.35),5,IF(AND(A23&gt;=6.5,G23&gt;=0.352,D23&gt;=1.45,B23&lt;2.75,D23&gt;=0.75,H23&lt;15.076,B23&lt;3.35),5.8,IF(AND(H23&lt;8.486,D23&lt;1.35,A23&lt;6.2,B23&gt;=2.75,D23&gt;=0.75,H23&lt;15.076,B23&lt;3.35),3.975,IF(AND(G23&lt;0.187,F23&lt;2.5,A23&gt;=6.2,B23&gt;=2.75,D23&gt;=0.75,H23&lt;15.076,B23&lt;3.35),5,IF(AND(G23&gt;=0.187,F23&lt;2.5,A23&gt;=6.2,B23&gt;=2.75,D23&gt;=0.75,H23&lt;15.076,B23&lt;3.35),4.525,IF(AND(A23&gt;=7.25,F23&gt;=2.5,A23&gt;=6.2,B23&gt;=2.75,D23&gt;=0.75,H23&lt;15.076,B23&lt;3.35),6.5,IF(AND(G23&lt;0.185,B23&lt;3.6,G23&lt;0.566,A23&gt;=5.05,H23&gt;=6.542,F23&lt;2,B23&gt;=3.35),1.45,IF(AND(G23&gt;=0.185,B23&lt;3.6,G23&lt;0.566,A23&gt;=5.05,H23&gt;=6.542,F23&lt;2,B23&gt;=3.35),1.34,IF(AND(G23&lt;0.13,B23&gt;=3.6,G23&lt;0.566,A23&gt;=5.05,H23&gt;=6.542,F23&lt;2,B23&gt;=3.35),1.45,IF(AND(G23&gt;=0.13,B23&gt;=3.6,G23&lt;0.566,A23&gt;=5.05,H23&gt;=6.542,F23&lt;2,B23&gt;=3.35),1.5,IF(AND(D23&lt;1.05,A23&gt;=5.2,B23&lt;2.65,D23&lt;1.45,B23&lt;2.75,D23&gt;=0.75,H23&lt;15.076,B23&lt;3.35),3.5,IF(AND(D23&gt;=1.05,A23&gt;=5.2,B23&lt;2.65,D23&lt;1.45,B23&lt;2.75,D23&gt;=0.75,H23&lt;15.076,B23&lt;3.35),3.94,IF(AND(H23&lt;10.983,H23&gt;=8.486,D23&lt;1.35,A23&lt;6.2,B23&gt;=2.75,D23&gt;=0.75,H23&lt;15.076,B23&lt;3.35),4.38,IF(AND(H23&gt;=10.983,H23&gt;=8.486,D23&lt;1.35,A23&lt;6.2,B23&gt;=2.75,D23&gt;=0.75,H23&lt;15.076,B23&lt;3.35),4.1,IF(AND(B23&gt;=3.25,A23&lt;7.25,F23&gt;=2.5,A23&gt;=6.2,B23&gt;=2.75,D23&gt;=0.75,H23&lt;15.076,B23&lt;3.35),5.7,IF(AND(B23&lt;2.95,B23&lt;3.25,A23&lt;7.25,F23&gt;=2.5,A23&gt;=6.2,B23&gt;=2.75,D23&gt;=0.75,H23&lt;15.076,B23&lt;3.35),5.6,IF(AND(H23&gt;=13.711,B23&gt;=2.95,B23&lt;3.25,A23&lt;7.25,F23&gt;=2.5,A23&gt;=6.2,B23&gt;=2.75,D23&gt;=0.75,H23&lt;15.076,B23&lt;3.35),5.8,IF(AND(A23&gt;=6.8,H23&lt;13.711,B23&gt;=2.95,B23&lt;3.25,A23&lt;7.25,F23&gt;=2.5,A23&gt;=6.2,B23&gt;=2.75,D23&gt;=0.75,H23&lt;15.076,B23&lt;3.35),5.1,IF(AND(H23&lt;12.921,A23&lt;6.8,H23&lt;13.711,B23&gt;=2.95,B23&lt;3.25,A23&lt;7.25,F23&gt;=2.5,A23&gt;=6.2,B23&gt;=2.75,D23&gt;=0.75,H23&lt;15.076,B23&lt;3.35),5.34,IF(AND(H23&gt;=12.921,A23&lt;6.8,H23&lt;13.711,B23&gt;=2.95,B23&lt;3.25,A23&lt;7.25,F23&gt;=2.5,A23&gt;=6.2,B23&gt;=2.75,D23&gt;=0.75,H23&lt;15.076,B23&lt;3.35),5.133,"shouldnthappen"))))))))))))))))))))))))))))))))))))</f>
        <v>1.767</v>
      </c>
      <c r="AA23" s="1" t="n">
        <f aca="false">IF(AND(D23&gt;=0.45,A23&lt;5.05,D23&lt;0.8),1.6,IF(AND(D23&gt;=0.45,A23&gt;=5.05,D23&lt;0.8),1.7,IF(AND(H23&gt;=16.244,F23&gt;=2.5,D23&gt;=0.8),6.533,IF(AND(A23&lt;4.35,D23&lt;0.45,A23&lt;5.05,D23&lt;0.8),1.1,IF(AND(H23&gt;=14.877,D23&lt;0.45,A23&gt;=5.05,D23&lt;0.8),1.3,IF(AND(D23&gt;=1.4,A23&lt;5.65,F23&lt;2.5,D23&gt;=0.8),4.5,IF(AND(A23&gt;=7.25,H23&lt;16.244,F23&gt;=2.5,D23&gt;=0.8),6.5,IF(AND(A23&gt;=4.75,A23&gt;=4.35,D23&lt;0.45,A23&lt;5.05,D23&lt;0.8),1.35,IF(AND(A23&lt;5.3,D23&lt;1.4,A23&lt;5.65,F23&lt;2.5,D23&gt;=0.8),3.1,IF(AND(A23&gt;=6.8,A23&gt;=6.55,A23&gt;=5.65,F23&lt;2.5,D23&gt;=0.8),4.9,IF(AND(H23&lt;5.767,A23&lt;7.25,H23&lt;16.244,F23&gt;=2.5,D23&gt;=0.8),4.5,IF(AND(G23&gt;=0.522,A23&lt;4.75,A23&gt;=4.35,D23&lt;0.45,A23&lt;5.05,D23&lt;0.8),1.2,IF(AND(G23&gt;=0.948,D23&lt;0.35,H23&lt;14.877,D23&lt;0.45,A23&gt;=5.05,D23&lt;0.8),1.7,IF(AND(H23&lt;13.089,D23&gt;=0.35,H23&lt;14.877,D23&lt;0.45,A23&gt;=5.05,D23&lt;0.8),1.5,IF(AND(H23&gt;=13.089,D23&gt;=0.35,H23&lt;14.877,D23&lt;0.45,A23&gt;=5.05,D23&lt;0.8),1.3,IF(AND(B23&gt;=2.95,A23&gt;=5.3,D23&lt;1.4,A23&lt;5.65,F23&lt;2.5,D23&gt;=0.8),4.1,IF(AND(H23&lt;9.181,A23&lt;6.05,A23&lt;6.55,A23&gt;=5.65,F23&lt;2.5,D23&gt;=0.8),5.1,IF(AND(H23&gt;=9.181,A23&lt;6.05,A23&lt;6.55,A23&gt;=5.65,F23&lt;2.5,D23&gt;=0.8),4.3,IF(AND(G23&gt;=0.867,A23&gt;=6.05,A23&lt;6.55,A23&gt;=5.65,F23&lt;2.5,D23&gt;=0.8),4.9,IF(AND(B23&lt;3.05,A23&lt;6.8,A23&gt;=6.55,A23&gt;=5.65,F23&lt;2.5,D23&gt;=0.8),5,IF(AND(B23&gt;=3.05,A23&lt;6.8,A23&gt;=6.55,A23&gt;=5.65,F23&lt;2.5,D23&gt;=0.8),4.55,IF(AND(H23&gt;=14.144,G23&lt;0.522,A23&lt;4.75,A23&gt;=4.35,D23&lt;0.45,A23&lt;5.05,D23&lt;0.8),1.3,IF(AND(B23&lt;2.7,B23&lt;2.95,A23&gt;=5.3,D23&lt;1.4,A23&lt;5.65,F23&lt;2.5,D23&gt;=0.8),3.78,IF(AND(B23&gt;=2.7,B23&lt;2.95,A23&gt;=5.3,D23&lt;1.4,A23&lt;5.65,F23&lt;2.5,D23&gt;=0.8),3.6,IF(AND(G23&lt;0.638,G23&lt;0.867,A23&gt;=6.05,A23&lt;6.55,A23&gt;=5.65,F23&lt;2.5,D23&gt;=0.8),4.433,IF(AND(G23&gt;=0.638,G23&lt;0.867,A23&gt;=6.05,A23&lt;6.55,A23&gt;=5.65,F23&lt;2.5,D23&gt;=0.8),4,IF(AND(A23&lt;6.35,H23&lt;11.146,H23&gt;=5.767,A23&lt;7.25,H23&lt;16.244,F23&gt;=2.5,D23&gt;=0.8),5.1,IF(AND(A23&lt;4.5,H23&lt;14.144,G23&lt;0.522,A23&lt;4.75,A23&gt;=4.35,D23&lt;0.45,A23&lt;5.05,D23&lt;0.8),1.35,IF(AND(A23&gt;=4.5,H23&lt;14.144,G23&lt;0.522,A23&lt;4.75,A23&gt;=4.35,D23&lt;0.45,A23&lt;5.05,D23&lt;0.8),1.4,IF(AND(A23&lt;5.15,B23&lt;3.75,G23&lt;0.948,D23&lt;0.35,H23&lt;14.877,D23&lt;0.45,A23&gt;=5.05,D23&lt;0.8),1.4,IF(AND(A23&gt;=5.15,B23&lt;3.75,G23&lt;0.948,D23&lt;0.35,H23&lt;14.877,D23&lt;0.45,A23&gt;=5.05,D23&lt;0.8),1.5,IF(AND(G23&lt;0.112,B23&gt;=3.75,G23&lt;0.948,D23&lt;0.35,H23&lt;14.877,D23&lt;0.45,A23&gt;=5.05,D23&lt;0.8),1.5,IF(AND(G23&gt;=0.112,B23&gt;=3.75,G23&lt;0.948,D23&lt;0.35,H23&lt;14.877,D23&lt;0.45,A23&gt;=5.05,D23&lt;0.8),1.6,IF(AND(G23&lt;0.075,A23&gt;=6.35,H23&lt;11.146,H23&gt;=5.767,A23&lt;7.25,H23&lt;16.244,F23&gt;=2.5,D23&gt;=0.8),5.5,IF(AND(G23&gt;=0.075,A23&gt;=6.35,H23&lt;11.146,H23&gt;=5.767,A23&lt;7.25,H23&lt;16.244,F23&gt;=2.5,D23&gt;=0.8),5.24,IF(AND(B23&lt;2.95,D23&lt;1.9,H23&gt;=11.146,H23&gt;=5.767,A23&lt;7.25,H23&lt;16.244,F23&gt;=2.5,D23&gt;=0.8),5.65,IF(AND(B23&gt;=2.95,D23&lt;1.9,H23&gt;=11.146,H23&gt;=5.767,A23&lt;7.25,H23&lt;16.244,F23&gt;=2.5,D23&gt;=0.8),5.8,IF(AND(H23&lt;13.42,D23&gt;=1.9,H23&gt;=11.146,H23&gt;=5.767,A23&lt;7.25,H23&lt;16.244,F23&gt;=2.5,D23&gt;=0.8),5.6,IF(AND(H23&gt;=13.42,D23&gt;=1.9,H23&gt;=11.146,H23&gt;=5.767,A23&lt;7.25,H23&lt;16.244,F23&gt;=2.5,D23&gt;=0.8),5.34,"shouldnthappen")))))))))))))))))))))))))))))))))))))))</f>
        <v>1.7</v>
      </c>
      <c r="AB23" s="1" t="n">
        <f aca="false">IF(AND(D23&gt;=0.35,F23&lt;1.5),1.5,IF(AND(F23&lt;2.5,D23&gt;=1.55,F23&gt;=1.5),4.85,IF(AND(H23&lt;8.308,D23&lt;0.15,D23&lt;0.35,F23&lt;1.5),1.5,IF(AND(H23&gt;=8.308,D23&lt;0.15,D23&lt;0.35,F23&lt;1.5),1.4,IF(AND(H23&lt;5.523,D23&gt;=0.15,D23&lt;0.35,F23&lt;1.5),1,IF(AND(G23&lt;0.572,H23&lt;10.688,D23&lt;1.55,F23&gt;=1.5),3.75,IF(AND(B23&gt;=3.5,F23&gt;=2.5,D23&gt;=1.55,F23&gt;=1.5),6.3,IF(AND(A23&gt;=5.65,G23&gt;=0.572,H23&lt;10.688,D23&lt;1.55,F23&gt;=1.5),4.45,IF(AND(B23&gt;=2.85,A23&lt;6.15,H23&gt;=10.688,D23&lt;1.55,F23&gt;=1.5),4.35,IF(AND(H23&gt;=16.284,B23&lt;3.5,F23&gt;=2.5,D23&gt;=1.55,F23&gt;=1.5),6.6,IF(AND(G23&gt;=0.241,G23&lt;0.338,H23&gt;=5.523,D23&gt;=0.15,D23&lt;0.35,F23&lt;1.5),1.25,IF(AND(A23&lt;5.05,G23&gt;=0.338,H23&gt;=5.523,D23&gt;=0.15,D23&lt;0.35,F23&lt;1.5),1.35,IF(AND(B23&lt;2.7,A23&lt;5.65,G23&gt;=0.572,H23&lt;10.688,D23&lt;1.55,F23&gt;=1.5),4,IF(AND(B23&gt;=2.7,A23&lt;5.65,G23&gt;=0.572,H23&lt;10.688,D23&lt;1.55,F23&gt;=1.5),3.6,IF(AND(B23&lt;2.45,B23&lt;2.85,A23&lt;6.15,H23&gt;=10.688,D23&lt;1.55,F23&gt;=1.5),3.7,IF(AND(A23&lt;6.25,B23&lt;2.85,A23&gt;=6.15,H23&gt;=10.688,D23&lt;1.55,F23&gt;=1.5),4.5,IF(AND(A23&gt;=6.25,B23&lt;2.85,A23&gt;=6.15,H23&gt;=10.688,D23&lt;1.55,F23&gt;=1.5),4.86,IF(AND(D23&gt;=1.45,B23&gt;=2.85,A23&gt;=6.15,H23&gt;=10.688,D23&lt;1.55,F23&gt;=1.5),4.8,IF(AND(H23&lt;8.202,H23&lt;16.284,B23&lt;3.5,F23&gt;=2.5,D23&gt;=1.55,F23&gt;=1.5),5.7,IF(AND(A23&gt;=5.1,G23&lt;0.241,G23&lt;0.338,H23&gt;=5.523,D23&gt;=0.15,D23&lt;0.35,F23&lt;1.5),1.5,IF(AND(B23&gt;=3.75,A23&gt;=5.05,G23&gt;=0.338,H23&gt;=5.523,D23&gt;=0.15,D23&lt;0.35,F23&lt;1.5),1.6,IF(AND(A23&lt;5.7,B23&gt;=2.45,B23&lt;2.85,A23&lt;6.15,H23&gt;=10.688,D23&lt;1.55,F23&gt;=1.5),3.9,IF(AND(A23&gt;=5.7,B23&gt;=2.45,B23&lt;2.85,A23&lt;6.15,H23&gt;=10.688,D23&lt;1.55,F23&gt;=1.5),4.02,IF(AND(H23&lt;13.654,D23&lt;1.45,B23&gt;=2.85,A23&gt;=6.15,H23&gt;=10.688,D23&lt;1.55,F23&gt;=1.5),4.333,IF(AND(H23&gt;=13.654,D23&lt;1.45,B23&gt;=2.85,A23&gt;=6.15,H23&gt;=10.688,D23&lt;1.55,F23&gt;=1.5),4.54,IF(AND(A23&lt;6.15,H23&gt;=8.202,H23&lt;16.284,B23&lt;3.5,F23&gt;=2.5,D23&gt;=1.55,F23&gt;=1.5),5,IF(AND(H23&lt;13.924,A23&lt;5.1,G23&lt;0.241,G23&lt;0.338,H23&gt;=5.523,D23&gt;=0.15,D23&lt;0.35,F23&lt;1.5),1.4,IF(AND(H23&gt;=13.924,A23&lt;5.1,G23&lt;0.241,G23&lt;0.338,H23&gt;=5.523,D23&gt;=0.15,D23&lt;0.35,F23&lt;1.5),1.5,IF(AND(D23&lt;0.25,B23&lt;3.75,A23&gt;=5.05,G23&gt;=0.338,H23&gt;=5.523,D23&gt;=0.15,D23&lt;0.35,F23&lt;1.5),1.5,IF(AND(D23&gt;=0.25,B23&lt;3.75,A23&gt;=5.05,G23&gt;=0.338,H23&gt;=5.523,D23&gt;=0.15,D23&lt;0.35,F23&lt;1.5),1.4,IF(AND(H23&lt;8.884,B23&gt;=3.05,A23&gt;=6.15,H23&gt;=8.202,H23&lt;16.284,B23&lt;3.5,F23&gt;=2.5,D23&gt;=1.55,F23&gt;=1.5),5.1,IF(AND(A23&lt;6.45,G23&lt;0.368,B23&lt;3.05,A23&gt;=6.15,H23&gt;=8.202,H23&lt;16.284,B23&lt;3.5,F23&gt;=2.5,D23&gt;=1.55,F23&gt;=1.5),5.525,IF(AND(A23&gt;=6.45,G23&lt;0.368,B23&lt;3.05,A23&gt;=6.15,H23&gt;=8.202,H23&lt;16.284,B23&lt;3.5,F23&gt;=2.5,D23&gt;=1.55,F23&gt;=1.5),5.35,IF(AND(D23&lt;2.25,G23&gt;=0.368,B23&lt;3.05,A23&gt;=6.15,H23&gt;=8.202,H23&lt;16.284,B23&lt;3.5,F23&gt;=2.5,D23&gt;=1.55,F23&gt;=1.5),5.8,IF(AND(D23&gt;=2.25,G23&gt;=0.368,B23&lt;3.05,A23&gt;=6.15,H23&gt;=8.202,H23&lt;16.284,B23&lt;3.5,F23&gt;=2.5,D23&gt;=1.55,F23&gt;=1.5),5.2,IF(AND(H23&lt;10.257,H23&gt;=8.884,B23&gt;=3.05,A23&gt;=6.15,H23&gt;=8.202,H23&lt;16.284,B23&lt;3.5,F23&gt;=2.5,D23&gt;=1.55,F23&gt;=1.5),5.9,IF(AND(H23&gt;=10.257,H23&gt;=8.884,B23&gt;=3.05,A23&gt;=6.15,H23&gt;=8.202,H23&lt;16.284,B23&lt;3.5,F23&gt;=2.5,D23&gt;=1.55,F23&gt;=1.5),5.48,"shouldnthappen")))))))))))))))))))))))))))))))))))))</f>
        <v>1.5</v>
      </c>
      <c r="AC23" s="1" t="n">
        <f aca="false">IF(AND(H23&lt;5.748,A23&lt;5.05,D23&lt;0.8),1,IF(AND(B23&lt;3.35,A23&gt;=5.05,D23&lt;0.8),1.7,IF(AND(A23&lt;5.85,G23&lt;0.154,D23&gt;=0.8),4.5,IF(AND(D23&gt;=0.45,H23&gt;=5.748,A23&lt;5.05,D23&lt;0.8),1.6,IF(AND(G23&gt;=0.934,B23&gt;=3.35,A23&gt;=5.05,D23&lt;0.8),1.7,IF(AND(D23&lt;2.1,A23&gt;=5.85,G23&lt;0.154,D23&gt;=0.8),6.15,IF(AND(D23&gt;=2.1,A23&gt;=5.85,G23&lt;0.154,D23&gt;=0.8),5.5,IF(AND(A23&lt;6.1,D23&gt;=1.55,G23&gt;=0.154,D23&gt;=0.8),5,IF(AND(H23&gt;=14.379,G23&lt;0.934,B23&gt;=3.35,A23&gt;=5.05,D23&lt;0.8),1.58,IF(AND(G23&lt;0.379,A23&gt;=6.1,D23&gt;=1.55,G23&gt;=0.154,D23&gt;=0.8),5.42,IF(AND(H23&lt;13.924,G23&lt;0.227,D23&lt;0.45,H23&gt;=5.748,A23&lt;5.05,D23&lt;0.8),1.4,IF(AND(H23&gt;=13.924,G23&lt;0.227,D23&lt;0.45,H23&gt;=5.748,A23&lt;5.05,D23&lt;0.8),1.5,IF(AND(B23&lt;3.1,G23&gt;=0.227,D23&lt;0.45,H23&gt;=5.748,A23&lt;5.05,D23&lt;0.8),1.1,IF(AND(G23&lt;0.13,H23&lt;14.379,G23&lt;0.934,B23&gt;=3.35,A23&gt;=5.05,D23&lt;0.8),1.4,IF(AND(D23&lt;1.05,A23&lt;5.65,D23&lt;1.35,D23&lt;1.55,G23&gt;=0.154,D23&gt;=0.8),3.7,IF(AND(D23&lt;1.25,A23&gt;=5.65,D23&lt;1.35,D23&lt;1.55,G23&gt;=0.154,D23&gt;=0.8),4.06,IF(AND(D23&gt;=1.25,A23&gt;=5.65,D23&lt;1.35,D23&lt;1.55,G23&gt;=0.154,D23&gt;=0.8),4.425,IF(AND(H23&lt;13.654,D23&lt;1.45,D23&gt;=1.35,D23&lt;1.55,G23&gt;=0.154,D23&gt;=0.8),4.275,IF(AND(G23&lt;0.259,D23&gt;=1.45,D23&gt;=1.35,D23&lt;1.55,G23&gt;=0.154,D23&gt;=0.8),5.1,IF(AND(B23&lt;2.95,G23&gt;=0.379,A23&gt;=6.1,D23&gt;=1.55,G23&gt;=0.154,D23&gt;=0.8),6.3,IF(AND(B23&lt;3.25,B23&gt;=3.1,G23&gt;=0.227,D23&lt;0.45,H23&gt;=5.748,A23&lt;5.05,D23&lt;0.8),1.3,IF(AND(B23&gt;=3.25,B23&gt;=3.1,G23&gt;=0.227,D23&lt;0.45,H23&gt;=5.748,A23&lt;5.05,D23&lt;0.8),1.4,IF(AND(H23&gt;=13.372,G23&gt;=0.13,H23&lt;14.379,G23&lt;0.934,B23&gt;=3.35,A23&gt;=5.05,D23&lt;0.8),1.4,IF(AND(H23&lt;6.69,D23&gt;=1.05,A23&lt;5.65,D23&lt;1.35,D23&lt;1.55,G23&gt;=0.154,D23&gt;=0.8),4.033,IF(AND(H23&gt;=6.69,D23&gt;=1.05,A23&lt;5.65,D23&lt;1.35,D23&lt;1.55,G23&gt;=0.154,D23&gt;=0.8),3.88,IF(AND(B23&lt;2.85,H23&gt;=13.654,D23&lt;1.45,D23&gt;=1.35,D23&lt;1.55,G23&gt;=0.154,D23&gt;=0.8),4.8,IF(AND(B23&gt;=2.85,H23&gt;=13.654,D23&lt;1.45,D23&gt;=1.35,D23&lt;1.55,G23&gt;=0.154,D23&gt;=0.8),4.7,IF(AND(H23&lt;11.681,G23&gt;=0.259,D23&gt;=1.45,D23&gt;=1.35,D23&lt;1.55,G23&gt;=0.154,D23&gt;=0.8),4.85,IF(AND(H23&gt;=11.681,G23&gt;=0.259,D23&gt;=1.45,D23&gt;=1.35,D23&lt;1.55,G23&gt;=0.154,D23&gt;=0.8),4.633,IF(AND(A23&lt;6.25,B23&gt;=2.95,G23&gt;=0.379,A23&gt;=6.1,D23&gt;=1.55,G23&gt;=0.154,D23&gt;=0.8),5.4,IF(AND(D23&lt;0.3,H23&lt;13.372,G23&gt;=0.13,H23&lt;14.379,G23&lt;0.934,B23&gt;=3.35,A23&gt;=5.05,D23&lt;0.8),1.475,IF(AND(D23&gt;=0.3,H23&lt;13.372,G23&gt;=0.13,H23&lt;14.379,G23&lt;0.934,B23&gt;=3.35,A23&gt;=5.05,D23&lt;0.8),1.5,IF(AND(B23&lt;3.15,A23&gt;=6.25,B23&gt;=2.95,G23&gt;=0.379,A23&gt;=6.1,D23&gt;=1.55,G23&gt;=0.154,D23&gt;=0.8),5.7,IF(AND(B23&gt;=3.15,A23&gt;=6.25,B23&gt;=2.95,G23&gt;=0.379,A23&gt;=6.1,D23&gt;=1.55,G23&gt;=0.154,D23&gt;=0.8),5.933,"shouldnthappen"))))))))))))))))))))))))))))))))))</f>
        <v>1.7</v>
      </c>
      <c r="AD23" s="1" t="n">
        <f aca="false">IF(AND(H23&lt;6.621,A23&lt;4.95,D23&lt;0.8),1,IF(AND(H23&lt;14.144,H23&gt;=6.621,A23&lt;4.95,D23&lt;0.8),1.4,IF(AND(H23&gt;=14.144,H23&gt;=6.621,A23&lt;4.95,D23&lt;0.8),1.3,IF(AND(G23&lt;0.13,B23&gt;=3.85,A23&gt;=4.95,D23&lt;0.8),1.3,IF(AND(G23&gt;=0.13,B23&gt;=3.85,A23&gt;=4.95,D23&lt;0.8),1.425,IF(AND(A23&gt;=6.05,B23&lt;2.75,D23&lt;1.55,D23&gt;=0.8),4.9,IF(AND(A23&gt;=7.3,G23&lt;0.119,D23&gt;=1.55,D23&gt;=0.8),6.7,IF(AND(H23&lt;6.555,D23&lt;0.25,B23&lt;3.85,A23&gt;=4.95,D23&lt;0.8),1.7,IF(AND(B23&lt;3.4,D23&gt;=0.25,B23&lt;3.85,A23&gt;=4.95,D23&lt;0.8),1.7,IF(AND(B23&gt;=3.4,D23&gt;=0.25,B23&lt;3.85,A23&gt;=4.95,D23&lt;0.8),1.6,IF(AND(A23&lt;5.05,A23&lt;6.05,B23&lt;2.75,D23&lt;1.55,D23&gt;=0.8),3.3,IF(AND(B23&lt;2.85,D23&lt;1.35,B23&gt;=2.75,D23&lt;1.55,D23&gt;=0.8),4.5,IF(AND(H23&lt;12.206,D23&gt;=1.35,B23&gt;=2.75,D23&lt;1.55,D23&gt;=0.8),4.7,IF(AND(H23&gt;=12.206,D23&gt;=1.35,B23&gt;=2.75,D23&lt;1.55,D23&gt;=0.8),4.52,IF(AND(G23&lt;0.024,A23&lt;7.3,G23&lt;0.119,D23&gt;=1.55,D23&gt;=0.8),5.7,IF(AND(G23&gt;=0.024,A23&lt;7.3,G23&lt;0.119,D23&gt;=1.55,D23&gt;=0.8),5.6,IF(AND(F23&lt;2.5,G23&lt;0.417,G23&gt;=0.119,D23&gt;=1.55,D23&gt;=0.8),5.05,IF(AND(B23&lt;3.15,H23&gt;=6.555,D23&lt;0.25,B23&lt;3.85,A23&gt;=4.95,D23&lt;0.8),1.6,IF(AND(G23&lt;0.356,A23&gt;=5.05,A23&lt;6.05,B23&lt;2.75,D23&lt;1.55,D23&gt;=0.8),4.12,IF(AND(A23&lt;5.65,B23&gt;=2.85,D23&lt;1.35,B23&gt;=2.75,D23&lt;1.55,D23&gt;=0.8),3.6,IF(AND(B23&lt;3.15,F23&gt;=2.5,G23&lt;0.417,G23&gt;=0.119,D23&gt;=1.55,D23&gt;=0.8),5.18,IF(AND(B23&gt;=3.15,F23&gt;=2.5,G23&lt;0.417,G23&gt;=0.119,D23&gt;=1.55,D23&gt;=0.8),5.3,IF(AND(D23&lt;1.7,A23&lt;6.95,G23&gt;=0.417,G23&gt;=0.119,D23&gt;=1.55,D23&gt;=0.8),4.7,IF(AND(A23&lt;7.25,A23&gt;=6.95,G23&gt;=0.417,G23&gt;=0.119,D23&gt;=1.55,D23&gt;=0.8),5.8,IF(AND(A23&gt;=7.25,A23&gt;=6.95,G23&gt;=0.417,G23&gt;=0.119,D23&gt;=1.55,D23&gt;=0.8),6.333,IF(AND(H23&lt;8.594,B23&gt;=3.15,H23&gt;=6.555,D23&lt;0.25,B23&lt;3.85,A23&gt;=4.95,D23&lt;0.8),1.4,IF(AND(H23&gt;=8.594,B23&gt;=3.15,H23&gt;=6.555,D23&lt;0.25,B23&lt;3.85,A23&gt;=4.95,D23&lt;0.8),1.5,IF(AND(H23&gt;=11.218,G23&gt;=0.356,A23&gt;=5.05,A23&lt;6.05,B23&lt;2.75,D23&lt;1.55,D23&gt;=0.8),3.925,IF(AND(A23&gt;=6.5,A23&gt;=5.65,B23&gt;=2.85,D23&lt;1.35,B23&gt;=2.75,D23&lt;1.55,D23&gt;=0.8),4.6,IF(AND(H23&lt;8.602,H23&lt;11.218,G23&gt;=0.356,A23&gt;=5.05,A23&lt;6.05,B23&lt;2.75,D23&lt;1.55,D23&gt;=0.8),3.95,IF(AND(H23&gt;=8.602,H23&lt;11.218,G23&gt;=0.356,A23&gt;=5.05,A23&lt;6.05,B23&lt;2.75,D23&lt;1.55,D23&gt;=0.8),3.75,IF(AND(H23&lt;10.129,A23&lt;6.5,A23&gt;=5.65,B23&gt;=2.85,D23&lt;1.35,B23&gt;=2.75,D23&lt;1.55,D23&gt;=0.8),4.2,IF(AND(H23&gt;=10.129,A23&lt;6.5,A23&gt;=5.65,B23&gt;=2.85,D23&lt;1.35,B23&gt;=2.75,D23&lt;1.55,D23&gt;=0.8),4.267,IF(AND(D23&lt;2.2,B23&lt;3.05,D23&gt;=1.7,A23&lt;6.95,G23&gt;=0.417,G23&gt;=0.119,D23&gt;=1.55,D23&gt;=0.8),5.3,IF(AND(D23&gt;=2.2,B23&lt;3.05,D23&gt;=1.7,A23&lt;6.95,G23&gt;=0.417,G23&gt;=0.119,D23&gt;=1.55,D23&gt;=0.8),5.133,IF(AND(D23&lt;2.45,B23&gt;=3.05,D23&gt;=1.7,A23&lt;6.95,G23&gt;=0.417,G23&gt;=0.119,D23&gt;=1.55,D23&gt;=0.8),5.6,IF(AND(D23&gt;=2.45,B23&gt;=3.05,D23&gt;=1.7,A23&lt;6.95,G23&gt;=0.417,G23&gt;=0.119,D23&gt;=1.55,D23&gt;=0.8),6,"shouldnthappen")))))))))))))))))))))))))))))))))))))</f>
        <v>1.7</v>
      </c>
      <c r="AE23" s="1" t="n">
        <f aca="false">IF(AND(G23&lt;0.123,D23&gt;=0.25,D23&lt;0.75),1.3,IF(AND(H23&gt;=16.774,D23&gt;=1.75,D23&gt;=0.75),6.4,IF(AND(B23&lt;3.4,A23&lt;4.8,D23&lt;0.25,D23&lt;0.75),1.22,IF(AND(B23&gt;=3.4,A23&lt;4.8,D23&lt;0.25,D23&lt;0.75),1,IF(AND(A23&gt;=5.45,A23&gt;=4.8,D23&lt;0.25,D23&lt;0.75),1.367,IF(AND(H23&gt;=10.688,D23&lt;1.35,D23&lt;1.75,D23&gt;=0.75),4.2,IF(AND(A23&lt;5.3,D23&gt;=1.35,D23&lt;1.75,D23&gt;=0.75),4.05,IF(AND(G23&gt;=0.857,H23&lt;16.774,D23&gt;=1.75,D23&gt;=0.75),5.02,IF(AND(H23&lt;6.089,A23&lt;5.45,A23&gt;=4.8,D23&lt;0.25,D23&lt;0.75),1.7,IF(AND(G23&lt;0.184,D23&lt;0.35,G23&gt;=0.123,D23&gt;=0.25,D23&lt;0.75),1.7,IF(AND(G23&gt;=0.184,D23&lt;0.35,G23&gt;=0.123,D23&gt;=0.25,D23&lt;0.75),1.48,IF(AND(A23&lt;5.25,D23&gt;=0.35,G23&gt;=0.123,D23&gt;=0.25,D23&lt;0.75),1.75,IF(AND(A23&gt;=5.25,D23&gt;=0.35,G23&gt;=0.123,D23&gt;=0.25,D23&lt;0.75),1.5,IF(AND(A23&lt;5.3,H23&lt;10.688,D23&lt;1.35,D23&lt;1.75,D23&gt;=0.75),3.15,IF(AND(H23&lt;9.474,A23&gt;=5.3,D23&gt;=1.35,D23&lt;1.75,D23&gt;=0.75),4.95,IF(AND(G23&gt;=0.779,G23&lt;0.857,H23&lt;16.774,D23&gt;=1.75,D23&gt;=0.75),6,IF(AND(G23&lt;0.05,H23&gt;=6.089,A23&lt;5.45,A23&gt;=4.8,D23&lt;0.25,D23&lt;0.75),1.4,IF(AND(H23&lt;6.69,A23&gt;=5.3,H23&lt;10.688,D23&lt;1.35,D23&lt;1.75,D23&gt;=0.75),4.033,IF(AND(H23&gt;=6.69,A23&gt;=5.3,H23&lt;10.688,D23&lt;1.35,D23&lt;1.75,D23&gt;=0.75),3.733,IF(AND(B23&lt;2.5,H23&gt;=9.474,A23&gt;=5.3,D23&gt;=1.35,D23&lt;1.75,D23&gt;=0.75),4.5,IF(AND(D23&gt;=2.45,G23&lt;0.779,G23&lt;0.857,H23&lt;16.774,D23&gt;=1.75,D23&gt;=0.75),6,IF(AND(B23&gt;=3.75,G23&gt;=0.05,H23&gt;=6.089,A23&lt;5.45,A23&gt;=4.8,D23&lt;0.25,D23&lt;0.75),1.6,IF(AND(H23&lt;13.695,B23&gt;=2.5,H23&gt;=9.474,A23&gt;=5.3,D23&gt;=1.35,D23&lt;1.75,D23&gt;=0.75),4.567,IF(AND(G23&gt;=0.654,D23&lt;2.45,G23&lt;0.779,G23&lt;0.857,H23&lt;16.774,D23&gt;=1.75,D23&gt;=0.75),4.9,IF(AND(G23&gt;=0.73,B23&lt;3.75,G23&gt;=0.05,H23&gt;=6.089,A23&lt;5.45,A23&gt;=4.8,D23&lt;0.25,D23&lt;0.75),1.4,IF(AND(A23&lt;6.65,H23&gt;=13.695,B23&gt;=2.5,H23&gt;=9.474,A23&gt;=5.3,D23&gt;=1.35,D23&lt;1.75,D23&gt;=0.75),4.4,IF(AND(A23&gt;=6.65,H23&gt;=13.695,B23&gt;=2.5,H23&gt;=9.474,A23&gt;=5.3,D23&gt;=1.35,D23&lt;1.75,D23&gt;=0.75),4.84,IF(AND(B23&lt;2.75,G23&lt;0.654,D23&lt;2.45,G23&lt;0.779,G23&lt;0.857,H23&lt;16.774,D23&gt;=1.75,D23&gt;=0.75),5.2,IF(AND(H23&lt;9.524,G23&lt;0.73,B23&lt;3.75,G23&gt;=0.05,H23&gt;=6.089,A23&lt;5.45,A23&gt;=4.8,D23&lt;0.25,D23&lt;0.75),1.5,IF(AND(H23&gt;=9.524,G23&lt;0.73,B23&lt;3.75,G23&gt;=0.05,H23&gt;=6.089,A23&lt;5.45,A23&gt;=4.8,D23&lt;0.25,D23&lt;0.75),1.4,IF(AND(H23&gt;=13.644,B23&gt;=2.75,G23&lt;0.654,D23&lt;2.45,G23&lt;0.779,G23&lt;0.857,H23&lt;16.774,D23&gt;=1.75,D23&gt;=0.75),6.033,IF(AND(A23&gt;=6.85,H23&lt;13.644,B23&gt;=2.75,G23&lt;0.654,D23&lt;2.45,G23&lt;0.779,G23&lt;0.857,H23&lt;16.774,D23&gt;=1.75,D23&gt;=0.75),5.1,IF(AND(A23&gt;=6.75,A23&lt;6.85,H23&lt;13.644,B23&gt;=2.75,G23&lt;0.654,D23&lt;2.45,G23&lt;0.779,G23&lt;0.857,H23&lt;16.774,D23&gt;=1.75,D23&gt;=0.75),5.9,IF(AND(D23&gt;=2.35,A23&lt;6.75,A23&lt;6.85,H23&lt;13.644,B23&gt;=2.75,G23&lt;0.654,D23&lt;2.45,G23&lt;0.779,G23&lt;0.857,H23&lt;16.774,D23&gt;=1.75,D23&gt;=0.75),5.6,IF(AND(H23&lt;11.146,D23&lt;2.35,A23&lt;6.75,A23&lt;6.85,H23&lt;13.644,B23&gt;=2.75,G23&lt;0.654,D23&lt;2.45,G23&lt;0.779,G23&lt;0.857,H23&lt;16.774,D23&gt;=1.75,D23&gt;=0.75),5.4,IF(AND(H23&gt;=11.146,D23&lt;2.35,A23&lt;6.75,A23&lt;6.85,H23&lt;13.644,B23&gt;=2.75,G23&lt;0.654,D23&lt;2.45,G23&lt;0.779,G23&lt;0.857,H23&lt;16.774,D23&gt;=1.75,D23&gt;=0.75),5.6,"shouldnthappen"))))))))))))))))))))))))))))))))))))</f>
        <v>1.7</v>
      </c>
      <c r="AF23" s="1" t="n">
        <f aca="false">IF(AND(A23&lt;4.5,D23&lt;0.8),1.233,IF(AND(B23&lt;3.05,A23&gt;=4.5,D23&lt;0.8),1.4,IF(AND(D23&gt;=0.45,B23&gt;=3.05,A23&gt;=4.5,D23&lt;0.8),1.667,IF(AND(D23&lt;1.05,D23&lt;1.35,A23&lt;6.25,D23&gt;=0.8),3.633,IF(AND(H23&lt;13.935,A23&gt;=7.05,A23&gt;=6.25,D23&gt;=0.8),6,IF(AND(G23&gt;=0.948,D23&lt;0.45,B23&gt;=3.05,A23&gt;=4.5,D23&lt;0.8),1.7,IF(AND(G23&lt;0.652,D23&gt;=1.05,D23&lt;1.35,A23&lt;6.25,D23&gt;=0.8),4.16,IF(AND(D23&gt;=2.15,D23&gt;=1.75,D23&gt;=1.35,A23&lt;6.25,D23&gt;=0.8),5.4,IF(AND(G23&gt;=0.912,F23&lt;2.5,A23&lt;7.05,A23&gt;=6.25,D23&gt;=0.8),4.4,IF(AND(B23&gt;=3.25,F23&gt;=2.5,A23&lt;7.05,A23&gt;=6.25,D23&gt;=0.8),5.85,IF(AND(H23&lt;17.32,H23&gt;=13.935,A23&gt;=7.05,A23&gt;=6.25,D23&gt;=0.8),6.65,IF(AND(H23&gt;=17.32,H23&gt;=13.935,A23&gt;=7.05,A23&gt;=6.25,D23&gt;=0.8),6.4,IF(AND(H23&gt;=13.547,G23&lt;0.948,D23&lt;0.45,B23&gt;=3.05,A23&gt;=4.5,D23&lt;0.8),1.38,IF(AND(B23&gt;=2.75,G23&gt;=0.652,D23&gt;=1.05,D23&lt;1.35,A23&lt;6.25,D23&gt;=0.8),3.6,IF(AND(H23&lt;9.417,G23&lt;0.404,D23&lt;1.75,D23&gt;=1.35,A23&lt;6.25,D23&gt;=0.8),4.2,IF(AND(H23&gt;=9.417,G23&lt;0.404,D23&lt;1.75,D23&gt;=1.35,A23&lt;6.25,D23&gt;=0.8),4.5,IF(AND(G23&lt;0.464,G23&gt;=0.404,D23&lt;1.75,D23&gt;=1.35,A23&lt;6.25,D23&gt;=0.8),4.5,IF(AND(G23&gt;=0.464,G23&gt;=0.404,D23&lt;1.75,D23&gt;=1.35,A23&lt;6.25,D23&gt;=0.8),4.625,IF(AND(D23&lt;1.85,D23&lt;2.15,D23&gt;=1.75,D23&gt;=1.35,A23&lt;6.25,D23&gt;=0.8),4.9,IF(AND(D23&gt;=1.85,D23&lt;2.15,D23&gt;=1.75,D23&gt;=1.35,A23&lt;6.25,D23&gt;=0.8),5.05,IF(AND(G23&lt;0.332,G23&lt;0.912,F23&lt;2.5,A23&lt;7.05,A23&gt;=6.25,D23&gt;=0.8),4.467,IF(AND(G23&gt;=0.332,G23&lt;0.912,F23&lt;2.5,A23&lt;7.05,A23&gt;=6.25,D23&gt;=0.8),4.767,IF(AND(D23&lt;0.15,H23&lt;13.547,G23&lt;0.948,D23&lt;0.45,B23&gt;=3.05,A23&gt;=4.5,D23&lt;0.8),1.5,IF(AND(D23&lt;1.15,B23&lt;2.75,G23&gt;=0.652,D23&gt;=1.05,D23&lt;1.35,A23&lt;6.25,D23&gt;=0.8),3.9,IF(AND(D23&gt;=1.15,B23&lt;2.75,G23&gt;=0.652,D23&gt;=1.05,D23&lt;1.35,A23&lt;6.25,D23&gt;=0.8),4,IF(AND(D23&gt;=2.25,B23&lt;3.15,B23&lt;3.25,F23&gt;=2.5,A23&lt;7.05,A23&gt;=6.25,D23&gt;=0.8),5.14,IF(AND(G23&lt;0.621,B23&gt;=3.15,B23&lt;3.25,F23&gt;=2.5,A23&lt;7.05,A23&gt;=6.25,D23&gt;=0.8),5.75,IF(AND(G23&gt;=0.621,B23&gt;=3.15,B23&lt;3.25,F23&gt;=2.5,A23&lt;7.05,A23&gt;=6.25,D23&gt;=0.8),5.1,IF(AND(G23&gt;=0.862,D23&gt;=0.15,H23&lt;13.547,G23&lt;0.948,D23&lt;0.45,B23&gt;=3.05,A23&gt;=4.5,D23&lt;0.8),1.5,IF(AND(A23&lt;6.35,D23&lt;2.25,B23&lt;3.15,B23&lt;3.25,F23&gt;=2.5,A23&lt;7.05,A23&gt;=6.25,D23&gt;=0.8),5.267,IF(AND(A23&gt;=6.35,D23&lt;2.25,B23&lt;3.15,B23&lt;3.25,F23&gt;=2.5,A23&lt;7.05,A23&gt;=6.25,D23&gt;=0.8),5.42,IF(AND(A23&lt;5.1,G23&lt;0.862,D23&gt;=0.15,H23&lt;13.547,G23&lt;0.948,D23&lt;0.45,B23&gt;=3.05,A23&gt;=4.5,D23&lt;0.8),1.35,IF(AND(B23&lt;3.95,A23&gt;=5.1,G23&lt;0.862,D23&gt;=0.15,H23&lt;13.547,G23&lt;0.948,D23&lt;0.45,B23&gt;=3.05,A23&gt;=4.5,D23&lt;0.8),1.5,IF(AND(B23&gt;=3.95,A23&gt;=5.1,G23&lt;0.862,D23&gt;=0.15,H23&lt;13.547,G23&lt;0.948,D23&lt;0.45,B23&gt;=3.05,A23&gt;=4.5,D23&lt;0.8),1.467,"shouldnthappen"))))))))))))))))))))))))))))))))))</f>
        <v>1.7</v>
      </c>
      <c r="AG23" s="1" t="n">
        <f aca="false">IF(AND(H23&lt;5.748,A23&lt;4.85,D23&lt;0.75),1,IF(AND(B23&gt;=3.5,D23&gt;=1.75,D23&gt;=0.75),6.2,IF(AND(A23&gt;=4.65,H23&gt;=5.748,A23&lt;4.85,D23&lt;0.75),1.333,IF(AND(H23&lt;6.417,B23&lt;3.45,A23&gt;=4.85,D23&lt;0.75),1.7,IF(AND(A23&lt;5.05,B23&gt;=3.45,A23&gt;=4.85,D23&lt;0.75),1.4,IF(AND(A23&gt;=5.05,B23&gt;=3.45,A23&gt;=4.85,D23&lt;0.75),1.5,IF(AND(F23&gt;=2.5,H23&lt;13.641,D23&lt;1.75,D23&gt;=0.75),4.667,IF(AND(G23&lt;0.187,H23&gt;=13.641,D23&lt;1.75,D23&gt;=0.75),5,IF(AND(A23&gt;=7.1,B23&lt;3.5,D23&gt;=1.75,D23&gt;=0.75),6.575,IF(AND(G23&lt;0.161,A23&lt;4.65,H23&gt;=5.748,A23&lt;4.85,D23&lt;0.75),1.5,IF(AND(H23&lt;8.399,H23&gt;=6.417,B23&lt;3.45,A23&gt;=4.85,D23&lt;0.75),1.5,IF(AND(H23&gt;=8.399,H23&gt;=6.417,B23&lt;3.45,A23&gt;=4.85,D23&lt;0.75),1.625,IF(AND(G23&lt;0.086,F23&lt;2.5,H23&lt;13.641,D23&lt;1.75,D23&gt;=0.75),4.7,IF(AND(D23&lt;1.35,G23&gt;=0.187,H23&gt;=13.641,D23&lt;1.75,D23&gt;=0.75),4.2,IF(AND(G23&lt;0.422,G23&gt;=0.161,A23&lt;4.65,H23&gt;=5.748,A23&lt;4.85,D23&lt;0.75),1.4,IF(AND(G23&gt;=0.422,G23&gt;=0.161,A23&lt;4.65,H23&gt;=5.748,A23&lt;4.85,D23&lt;0.75),1.3,IF(AND(B23&lt;2.5,D23&gt;=1.35,G23&gt;=0.187,H23&gt;=13.641,D23&lt;1.75,D23&gt;=0.75),4.5,IF(AND(B23&lt;2.75,A23&lt;6,A23&lt;7.1,B23&lt;3.5,D23&gt;=1.75,D23&gt;=0.75),5.1,IF(AND(B23&gt;=2.75,A23&lt;6,A23&lt;7.1,B23&lt;3.5,D23&gt;=1.75,D23&gt;=0.75),5.02,IF(AND(A23&lt;5.15,A23&lt;5.9,G23&gt;=0.086,F23&lt;2.5,H23&lt;13.641,D23&lt;1.75,D23&gt;=0.75),3,IF(AND(G23&lt;0.644,A23&gt;=5.9,G23&gt;=0.086,F23&lt;2.5,H23&lt;13.641,D23&lt;1.75,D23&gt;=0.75),4.65,IF(AND(G23&gt;=0.644,A23&gt;=5.9,G23&gt;=0.086,F23&lt;2.5,H23&lt;13.641,D23&lt;1.75,D23&gt;=0.75),4.24,IF(AND(D23&lt;1.45,B23&gt;=2.5,D23&gt;=1.35,G23&gt;=0.187,H23&gt;=13.641,D23&lt;1.75,D23&gt;=0.75),4.68,IF(AND(D23&gt;=1.45,B23&gt;=2.5,D23&gt;=1.35,G23&gt;=0.187,H23&gt;=13.641,D23&lt;1.75,D23&gt;=0.75),4.833,IF(AND(H23&lt;13.18,D23&lt;2.05,A23&gt;=6,A23&lt;7.1,B23&lt;3.5,D23&gt;=1.75,D23&gt;=0.75),5.44,IF(AND(H23&gt;=13.18,D23&lt;2.05,A23&gt;=6,A23&lt;7.1,B23&lt;3.5,D23&gt;=1.75,D23&gt;=0.75),5.1,IF(AND(H23&lt;8.759,D23&gt;=2.05,A23&gt;=6,A23&lt;7.1,B23&lt;3.5,D23&gt;=1.75,D23&gt;=0.75),5.4,IF(AND(A23&gt;=5.75,A23&gt;=5.15,A23&lt;5.9,G23&gt;=0.086,F23&lt;2.5,H23&lt;13.641,D23&lt;1.75,D23&gt;=0.75),3.967,IF(AND(H23&lt;10.159,H23&gt;=8.759,D23&gt;=2.05,A23&gt;=6,A23&lt;7.1,B23&lt;3.5,D23&gt;=1.75,D23&gt;=0.75),5.925,IF(AND(D23&lt;1.2,A23&lt;5.75,A23&gt;=5.15,A23&lt;5.9,G23&gt;=0.086,F23&lt;2.5,H23&lt;13.641,D23&lt;1.75,D23&gt;=0.75),3.667,IF(AND(D23&lt;2.25,H23&gt;=10.159,H23&gt;=8.759,D23&gt;=2.05,A23&gt;=6,A23&lt;7.1,B23&lt;3.5,D23&gt;=1.75,D23&gt;=0.75),5.66,IF(AND(D23&gt;=2.25,H23&gt;=10.159,H23&gt;=8.759,D23&gt;=2.05,A23&gt;=6,A23&lt;7.1,B23&lt;3.5,D23&gt;=1.75,D23&gt;=0.75),5.34,IF(AND(D23&lt;1.35,D23&gt;=1.2,A23&lt;5.75,A23&gt;=5.15,A23&lt;5.9,G23&gt;=0.086,F23&lt;2.5,H23&lt;13.641,D23&lt;1.75,D23&gt;=0.75),4.025,IF(AND(D23&gt;=1.35,D23&gt;=1.2,A23&lt;5.75,A23&gt;=5.15,A23&lt;5.9,G23&gt;=0.086,F23&lt;2.5,H23&lt;13.641,D23&lt;1.75,D23&gt;=0.75),3.9,"shouldnthappen"))))))))))))))))))))))))))))))))))</f>
        <v>1.7</v>
      </c>
      <c r="AH23" s="1" t="n">
        <f aca="false">IF(AND(F23&lt;1.5,H23&lt;6.799,A23&lt;5.45),1.7,IF(AND(F23&gt;=1.5,H23&lt;6.799,A23&lt;5.45),4.1,IF(AND(D23&gt;=0.8,H23&gt;=6.799,A23&lt;5.45),3.9,IF(AND(H23&lt;7.564,F23&lt;2.5,A23&gt;=5.45),3.925,IF(AND(H23&gt;=16.284,F23&gt;=2.5,A23&gt;=5.45),6.5,IF(AND(A23&lt;4.35,D23&lt;0.8,H23&gt;=6.799,A23&lt;5.45),1.1,IF(AND(B23&lt;2.8,D23&lt;1.35,H23&gt;=7.564,F23&lt;2.5,A23&gt;=5.45),4.1,IF(AND(B23&gt;=2.8,D23&lt;1.35,H23&gt;=7.564,F23&lt;2.5,A23&gt;=5.45),4.267,IF(AND(B23&lt;2.75,D23&gt;=1.35,H23&gt;=7.564,F23&lt;2.5,A23&gt;=5.45),5,IF(AND(G23&gt;=0.078,G23&lt;0.26,H23&lt;16.284,F23&gt;=2.5,A23&gt;=5.45),6.06,IF(AND(G23&gt;=0.805,G23&gt;=0.26,H23&lt;16.284,F23&gt;=2.5,A23&gt;=5.45),5.02,IF(AND(H23&gt;=10.109,B23&gt;=3.45,A23&gt;=4.35,D23&lt;0.8,H23&gt;=6.799,A23&lt;5.45),1.55,IF(AND(D23&lt;2.25,G23&lt;0.078,G23&lt;0.26,H23&lt;16.284,F23&gt;=2.5,A23&gt;=5.45),5.6,IF(AND(D23&gt;=2.25,G23&lt;0.078,G23&lt;0.26,H23&lt;16.284,F23&gt;=2.5,A23&gt;=5.45),5.7,IF(AND(A23&lt;6.15,G23&lt;0.805,G23&gt;=0.26,H23&lt;16.284,F23&gt;=2.5,A23&gt;=5.45),4.967,IF(AND(A23&lt;4.65,H23&lt;12.227,B23&lt;3.45,A23&gt;=4.35,D23&lt;0.8,H23&gt;=6.799,A23&lt;5.45),1.333,IF(AND(A23&lt;4.85,H23&gt;=12.227,B23&lt;3.45,A23&gt;=4.35,D23&lt;0.8,H23&gt;=6.799,A23&lt;5.45),1.42,IF(AND(A23&gt;=4.85,H23&gt;=12.227,B23&lt;3.45,A23&gt;=4.35,D23&lt;0.8,H23&gt;=6.799,A23&lt;5.45),1.533,IF(AND(A23&lt;5.05,H23&lt;10.109,B23&gt;=3.45,A23&gt;=4.35,D23&lt;0.8,H23&gt;=6.799,A23&lt;5.45),1.4,IF(AND(A23&gt;=5.05,H23&lt;10.109,B23&gt;=3.45,A23&gt;=4.35,D23&lt;0.8,H23&gt;=6.799,A23&lt;5.45),1.5,IF(AND(G23&lt;0.14,H23&lt;13.531,B23&gt;=2.75,D23&gt;=1.35,H23&gt;=7.564,F23&lt;2.5,A23&gt;=5.45),4.7,IF(AND(G23&lt;0.187,H23&gt;=13.531,B23&gt;=2.75,D23&gt;=1.35,H23&gt;=7.564,F23&lt;2.5,A23&gt;=5.45),5,IF(AND(G23&gt;=0.187,H23&gt;=13.531,B23&gt;=2.75,D23&gt;=1.35,H23&gt;=7.564,F23&lt;2.5,A23&gt;=5.45),4.66,IF(AND(A23&lt;6.35,A23&gt;=6.15,G23&lt;0.805,G23&gt;=0.26,H23&lt;16.284,F23&gt;=2.5,A23&gt;=5.45),6,IF(AND(D23&lt;0.15,A23&gt;=4.65,H23&lt;12.227,B23&lt;3.45,A23&gt;=4.35,D23&lt;0.8,H23&gt;=6.799,A23&lt;5.45),1.5,IF(AND(H23&lt;10.723,G23&gt;=0.14,H23&lt;13.531,B23&gt;=2.75,D23&gt;=1.35,H23&gt;=7.564,F23&lt;2.5,A23&gt;=5.45),4.6,IF(AND(H23&gt;=10.723,G23&gt;=0.14,H23&lt;13.531,B23&gt;=2.75,D23&gt;=1.35,H23&gt;=7.564,F23&lt;2.5,A23&gt;=5.45),4.46,IF(AND(G23&lt;0.364,A23&gt;=6.35,A23&gt;=6.15,G23&lt;0.805,G23&gt;=0.26,H23&lt;16.284,F23&gt;=2.5,A23&gt;=5.45),5.28,IF(AND(A23&lt;5.1,D23&gt;=0.15,A23&gt;=4.65,H23&lt;12.227,B23&lt;3.45,A23&gt;=4.35,D23&lt;0.8,H23&gt;=6.799,A23&lt;5.45),1.36,IF(AND(A23&gt;=5.1,D23&gt;=0.15,A23&gt;=4.65,H23&lt;12.227,B23&lt;3.45,A23&gt;=4.35,D23&lt;0.8,H23&gt;=6.799,A23&lt;5.45),1.4,IF(AND(G23&gt;=0.6,G23&gt;=0.364,A23&gt;=6.35,A23&gt;=6.15,G23&lt;0.805,G23&gt;=0.26,H23&lt;16.284,F23&gt;=2.5,A23&gt;=5.45),5.1,IF(AND(A23&gt;=6.95,G23&lt;0.6,G23&gt;=0.364,A23&gt;=6.35,A23&gt;=6.15,G23&lt;0.805,G23&gt;=0.26,H23&lt;16.284,F23&gt;=2.5,A23&gt;=5.45),5.8,IF(AND(B23&lt;3.2,A23&lt;6.95,G23&lt;0.6,G23&gt;=0.364,A23&gt;=6.35,A23&gt;=6.15,G23&lt;0.805,G23&gt;=0.26,H23&lt;16.284,F23&gt;=2.5,A23&gt;=5.45),5.6,IF(AND(B23&gt;=3.2,A23&lt;6.95,G23&lt;0.6,G23&gt;=0.364,A23&gt;=6.35,A23&gt;=6.15,G23&lt;0.805,G23&gt;=0.26,H23&lt;16.284,F23&gt;=2.5,A23&gt;=5.45),5.7,"shouldnthappen"))))))))))))))))))))))))))))))))))</f>
        <v>1.7</v>
      </c>
      <c r="AI23" s="1" t="n">
        <f aca="false">IF(AND(B23&gt;=3.55,A23&lt;5.05,F23&lt;1.5),1,IF(AND(H23&gt;=13.436,A23&gt;=5.05,F23&lt;1.5),1.633,IF(AND(A23&lt;4.35,B23&lt;3.55,A23&lt;5.05,F23&lt;1.5),1.1,IF(AND(A23&lt;5.15,H23&lt;13.436,A23&gt;=5.05,F23&lt;1.5),1.6,IF(AND(G23&lt;0.837,D23&lt;1.2,B23&lt;2.65,F23&gt;=1.5),3.7,IF(AND(G23&gt;=0.837,D23&lt;1.2,B23&lt;2.65,F23&gt;=1.5),3,IF(AND(D23&lt;1.4,D23&gt;=1.2,B23&lt;2.65,F23&gt;=1.5),4.133,IF(AND(D23&gt;=1.4,D23&gt;=1.2,B23&lt;2.65,F23&gt;=1.5),4.633,IF(AND(G23&lt;0.302,A23&gt;=4.35,B23&lt;3.55,A23&lt;5.05,F23&lt;1.5),1.34,IF(AND(D23&gt;=0.3,A23&gt;=5.15,H23&lt;13.436,A23&gt;=5.05,F23&lt;1.5),1.5,IF(AND(G23&lt;0.233,G23&lt;0.265,D23&lt;1.55,B23&gt;=2.65,F23&gt;=1.5),4.56,IF(AND(G23&gt;=0.233,G23&lt;0.265,D23&lt;1.55,B23&gt;=2.65,F23&gt;=1.5),5.1,IF(AND(G23&lt;0.395,G23&gt;=0.265,D23&lt;1.55,B23&gt;=2.65,F23&gt;=1.5),4.025,IF(AND(H23&lt;13.935,A23&gt;=7.05,D23&gt;=1.55,B23&gt;=2.65,F23&gt;=1.5),6.12,IF(AND(H23&gt;=13.935,A23&gt;=7.05,D23&gt;=1.55,B23&gt;=2.65,F23&gt;=1.5),6.64,IF(AND(G23&gt;=0.858,G23&gt;=0.302,A23&gt;=4.35,B23&lt;3.55,A23&lt;5.05,F23&lt;1.5),1.3,IF(AND(H23&lt;6.543,D23&lt;0.3,A23&gt;=5.15,H23&lt;13.436,A23&gt;=5.05,F23&lt;1.5),1.4,IF(AND(H23&gt;=6.543,D23&lt;0.3,A23&gt;=5.15,H23&lt;13.436,A23&gt;=5.05,F23&lt;1.5),1.48,IF(AND(A23&lt;6.3,G23&gt;=0.395,G23&gt;=0.265,D23&lt;1.55,B23&gt;=2.65,F23&gt;=1.5),4.14,IF(AND(A23&gt;=6.3,G23&gt;=0.395,G23&gt;=0.265,D23&lt;1.55,B23&gt;=2.65,F23&gt;=1.5),4.767,IF(AND(G23&gt;=0.669,B23&lt;3.15,A23&lt;7.05,D23&gt;=1.55,B23&gt;=2.65,F23&gt;=1.5),5,IF(AND(H23&lt;9.459,G23&lt;0.858,G23&gt;=0.302,A23&gt;=4.35,B23&lt;3.55,A23&lt;5.05,F23&lt;1.5),1.4,IF(AND(H23&gt;=9.459,G23&lt;0.858,G23&gt;=0.302,A23&gt;=4.35,B23&lt;3.55,A23&lt;5.05,F23&lt;1.5),1.6,IF(AND(G23&gt;=0.433,G23&lt;0.669,B23&lt;3.15,A23&lt;7.05,D23&gt;=1.55,B23&gt;=2.65,F23&gt;=1.5),5.68,IF(AND(G23&lt;0.481,H23&lt;10.257,B23&gt;=3.15,A23&lt;7.05,D23&gt;=1.55,B23&gt;=2.65,F23&gt;=1.5),5.7,IF(AND(G23&gt;=0.481,H23&lt;10.257,B23&gt;=3.15,A23&lt;7.05,D23&gt;=1.55,B23&gt;=2.65,F23&gt;=1.5),5.9,IF(AND(D23&lt;2.15,H23&gt;=10.257,B23&gt;=3.15,A23&lt;7.05,D23&gt;=1.55,B23&gt;=2.65,F23&gt;=1.5),5.1,IF(AND(D23&gt;=2.15,H23&gt;=10.257,B23&gt;=3.15,A23&lt;7.05,D23&gt;=1.55,B23&gt;=2.65,F23&gt;=1.5),5.42,IF(AND(G23&lt;0.098,G23&lt;0.433,G23&lt;0.669,B23&lt;3.15,A23&lt;7.05,D23&gt;=1.55,B23&gt;=2.65,F23&gt;=1.5),5.567,IF(AND(D23&lt;1.8,G23&gt;=0.098,G23&lt;0.433,G23&lt;0.669,B23&lt;3.15,A23&lt;7.05,D23&gt;=1.55,B23&gt;=2.65,F23&gt;=1.5),5.033,IF(AND(G23&gt;=0.312,D23&gt;=1.8,G23&gt;=0.098,G23&lt;0.433,G23&lt;0.669,B23&lt;3.15,A23&lt;7.05,D23&gt;=1.55,B23&gt;=2.65,F23&gt;=1.5),5.4,IF(AND(H23&lt;9.002,G23&lt;0.312,D23&gt;=1.8,G23&gt;=0.098,G23&lt;0.433,G23&lt;0.669,B23&lt;3.15,A23&lt;7.05,D23&gt;=1.55,B23&gt;=2.65,F23&gt;=1.5),5.1,IF(AND(H23&gt;=9.002,G23&lt;0.312,D23&gt;=1.8,G23&gt;=0.098,G23&lt;0.433,G23&lt;0.669,B23&lt;3.15,A23&lt;7.05,D23&gt;=1.55,B23&gt;=2.65,F23&gt;=1.5),5.26,"shouldnthappen")))))))))))))))))))))))))))))))))</f>
        <v>1.4</v>
      </c>
      <c r="AJ23" s="1" t="n">
        <f aca="false">IF(AND(A23&gt;=5.25,D23&gt;=0.35,D23&lt;0.8),1.433,IF(AND(F23&gt;=2.5,H23&lt;6.927,D23&gt;=0.8),5.1,IF(AND(H23&lt;5.85,B23&lt;3.65,D23&lt;0.35,D23&lt;0.8),1,IF(AND(A23&lt;5.55,B23&gt;=3.65,D23&lt;0.35,D23&lt;0.8),1.5,IF(AND(A23&gt;=5.55,B23&gt;=3.65,D23&lt;0.35,D23&lt;0.8),1.7,IF(AND(H23&lt;7.949,A23&lt;5.25,D23&gt;=0.35,D23&lt;0.8),1.9,IF(AND(H23&gt;=7.949,A23&lt;5.25,D23&gt;=0.35,D23&lt;0.8),1.54,IF(AND(A23&lt;5.55,F23&lt;2.5,H23&lt;6.927,D23&gt;=0.8),3.98,IF(AND(A23&gt;=5.55,F23&lt;2.5,H23&lt;6.927,D23&gt;=0.8),4.1,IF(AND(A23&gt;=7.25,D23&gt;=1.55,H23&gt;=6.927,D23&gt;=0.8),6.65,IF(AND(A23&lt;5.75,D23&lt;1.2,D23&lt;1.55,H23&gt;=6.927,D23&gt;=0.8),3.62,IF(AND(A23&gt;=5.75,D23&lt;1.2,D23&lt;1.55,H23&gt;=6.927,D23&gt;=0.8),4.1,IF(AND(G23&lt;0.175,A23&lt;4.8,H23&gt;=5.85,B23&lt;3.65,D23&lt;0.35,D23&lt;0.8),1.5,IF(AND(G23&gt;=0.175,A23&lt;4.8,H23&gt;=5.85,B23&lt;3.65,D23&lt;0.35,D23&lt;0.8),1.3,IF(AND(A23&gt;=5.05,A23&gt;=4.8,H23&gt;=5.85,B23&lt;3.65,D23&lt;0.35,D23&lt;0.8),1.5,IF(AND(G23&gt;=0.735,A23&lt;6.25,D23&gt;=1.2,D23&lt;1.55,H23&gt;=6.927,D23&gt;=0.8),4,IF(AND(H23&lt;10.464,A23&lt;6.2,A23&lt;7.25,D23&gt;=1.55,H23&gt;=6.927,D23&gt;=0.8),5.1,IF(AND(H23&gt;=10.464,A23&lt;6.2,A23&lt;7.25,D23&gt;=1.55,H23&gt;=6.927,D23&gt;=0.8),4.9,IF(AND(G23&lt;0.418,A23&lt;5.05,A23&gt;=4.8,H23&gt;=5.85,B23&lt;3.65,D23&lt;0.35,D23&lt;0.8),1.48,IF(AND(G23&gt;=0.418,A23&lt;5.05,A23&gt;=4.8,H23&gt;=5.85,B23&lt;3.65,D23&lt;0.35,D23&lt;0.8),1.3,IF(AND(B23&lt;2.75,G23&lt;0.735,A23&lt;6.25,D23&gt;=1.2,D23&lt;1.55,H23&gt;=6.927,D23&gt;=0.8),4.35,IF(AND(H23&lt;15.422,D23&lt;1.45,A23&gt;=6.25,D23&gt;=1.2,D23&lt;1.55,H23&gt;=6.927,D23&gt;=0.8),4.375,IF(AND(H23&gt;=15.422,D23&lt;1.45,A23&gt;=6.25,D23&gt;=1.2,D23&lt;1.55,H23&gt;=6.927,D23&gt;=0.8),4.7,IF(AND(A23&lt;6.4,D23&gt;=1.45,A23&gt;=6.25,D23&gt;=1.2,D23&lt;1.55,H23&gt;=6.927,D23&gt;=0.8),5.1,IF(AND(G23&gt;=0.576,D23&lt;2.15,A23&gt;=6.2,A23&lt;7.25,D23&gt;=1.55,H23&gt;=6.927,D23&gt;=0.8),5.1,IF(AND(G23&lt;0.537,D23&gt;=2.15,A23&gt;=6.2,A23&lt;7.25,D23&gt;=1.55,H23&gt;=6.927,D23&gt;=0.8),5.533,IF(AND(G23&gt;=0.537,D23&gt;=2.15,A23&gt;=6.2,A23&lt;7.25,D23&gt;=1.55,H23&gt;=6.927,D23&gt;=0.8),5.9,IF(AND(D23&lt;1.45,B23&gt;=2.75,G23&lt;0.735,A23&lt;6.25,D23&gt;=1.2,D23&lt;1.55,H23&gt;=6.927,D23&gt;=0.8),4.6,IF(AND(D23&gt;=1.45,B23&gt;=2.75,G23&lt;0.735,A23&lt;6.25,D23&gt;=1.2,D23&lt;1.55,H23&gt;=6.927,D23&gt;=0.8),4.5,IF(AND(H23&lt;12.582,A23&gt;=6.4,D23&gt;=1.45,A23&gt;=6.25,D23&gt;=1.2,D23&lt;1.55,H23&gt;=6.927,D23&gt;=0.8),4.66,IF(AND(H23&gt;=12.582,A23&gt;=6.4,D23&gt;=1.45,A23&gt;=6.25,D23&gt;=1.2,D23&lt;1.55,H23&gt;=6.927,D23&gt;=0.8),4.9,IF(AND(B23&lt;2.75,G23&lt;0.576,D23&lt;2.15,A23&gt;=6.2,A23&lt;7.25,D23&gt;=1.55,H23&gt;=6.927,D23&gt;=0.8),5.3,IF(AND(G23&gt;=0.395,B23&gt;=2.75,G23&lt;0.576,D23&lt;2.15,A23&gt;=6.2,A23&lt;7.25,D23&gt;=1.55,H23&gt;=6.927,D23&gt;=0.8),5.6,IF(AND(D23&gt;=1.9,G23&lt;0.395,B23&gt;=2.75,G23&lt;0.576,D23&lt;2.15,A23&gt;=6.2,A23&lt;7.25,D23&gt;=1.55,H23&gt;=6.927,D23&gt;=0.8),5.333,IF(AND(B23&lt;2.95,D23&lt;1.9,G23&lt;0.395,B23&gt;=2.75,G23&lt;0.576,D23&lt;2.15,A23&gt;=6.2,A23&lt;7.25,D23&gt;=1.55,H23&gt;=6.927,D23&gt;=0.8),5.6,IF(AND(B23&gt;=2.95,D23&lt;1.9,G23&lt;0.395,B23&gt;=2.75,G23&lt;0.576,D23&lt;2.15,A23&gt;=6.2,A23&lt;7.25,D23&gt;=1.55,H23&gt;=6.927,D23&gt;=0.8),5.5,"shouldnthappen"))))))))))))))))))))))))))))))))))))</f>
        <v>1</v>
      </c>
      <c r="AK23" s="1" t="n">
        <f aca="false">IF(AND(H23&lt;5.85,B23&lt;3.65,F23&lt;1.5),1,IF(AND(B23&gt;=3.95,B23&gt;=3.65,F23&lt;1.5),1.433,IF(AND(A23&lt;5.15,F23&lt;2.5,F23&gt;=1.5),3.075,IF(AND(D23&gt;=0.35,H23&gt;=5.85,B23&lt;3.65,F23&lt;1.5),1.5,IF(AND(G23&lt;0.168,B23&lt;3.95,B23&gt;=3.65,F23&lt;1.5),1.7,IF(AND(H23&lt;5.767,A23&lt;7.25,F23&gt;=2.5,F23&gt;=1.5),4.5,IF(AND(D23&lt;1.9,A23&gt;=7.25,F23&gt;=2.5,F23&gt;=1.5),6.3,IF(AND(D23&gt;=1.9,A23&gt;=7.25,F23&gt;=2.5,F23&gt;=1.5),6.575,IF(AND(B23&lt;3.75,G23&gt;=0.168,B23&lt;3.95,B23&gt;=3.65,F23&lt;1.5),1.5,IF(AND(B23&gt;=3.75,G23&gt;=0.168,B23&lt;3.95,B23&gt;=3.65,F23&lt;1.5),1.6,IF(AND(D23&gt;=1.35,A23&lt;6.15,A23&gt;=5.15,F23&lt;2.5,F23&gt;=1.5),4.42,IF(AND(D23&lt;1.4,A23&gt;=6.15,A23&gt;=5.15,F23&lt;2.5,F23&gt;=1.5),4.5,IF(AND(D23&gt;=1.4,A23&gt;=6.15,A23&gt;=5.15,F23&lt;2.5,F23&gt;=1.5),4.675,IF(AND(D23&lt;0.15,H23&lt;11.218,D23&lt;0.35,H23&gt;=5.85,B23&lt;3.65,F23&lt;1.5),1.5,IF(AND(D23&lt;0.15,H23&gt;=11.218,D23&lt;0.35,H23&gt;=5.85,B23&lt;3.65,F23&lt;1.5),1.1,IF(AND(B23&lt;2.7,D23&lt;1.35,A23&lt;6.15,A23&gt;=5.15,F23&lt;2.5,F23&gt;=1.5),3.82,IF(AND(A23&lt;6.15,G23&gt;=0.755,H23&gt;=5.767,A23&lt;7.25,F23&gt;=2.5,F23&gt;=1.5),4.98,IF(AND(A23&gt;=6.15,G23&gt;=0.755,H23&gt;=5.767,A23&lt;7.25,F23&gt;=2.5,F23&gt;=1.5),5.3,IF(AND(B23&lt;3.4,D23&gt;=0.15,H23&lt;11.218,D23&lt;0.35,H23&gt;=5.85,B23&lt;3.65,F23&lt;1.5),1.4,IF(AND(B23&gt;=3.4,D23&gt;=0.15,H23&lt;11.218,D23&lt;0.35,H23&gt;=5.85,B23&lt;3.65,F23&lt;1.5),1.3,IF(AND(H23&lt;11.731,D23&gt;=0.15,H23&gt;=11.218,D23&lt;0.35,H23&gt;=5.85,B23&lt;3.65,F23&lt;1.5),1.2,IF(AND(H23&lt;9.053,B23&gt;=2.7,D23&lt;1.35,A23&lt;6.15,A23&gt;=5.15,F23&lt;2.5,F23&gt;=1.5),3.85,IF(AND(D23&gt;=2.1,B23&lt;2.85,G23&lt;0.755,H23&gt;=5.767,A23&lt;7.25,F23&gt;=2.5,F23&gt;=1.5),5.6,IF(AND(D23&gt;=2.45,B23&gt;=2.85,G23&lt;0.755,H23&gt;=5.767,A23&lt;7.25,F23&gt;=2.5,F23&gt;=1.5),5.8,IF(AND(B23&gt;=3.45,H23&gt;=11.731,D23&gt;=0.15,H23&gt;=11.218,D23&lt;0.35,H23&gt;=5.85,B23&lt;3.65,F23&lt;1.5),1.3,IF(AND(A23&lt;5.9,H23&gt;=9.053,B23&gt;=2.7,D23&lt;1.35,A23&lt;6.15,A23&gt;=5.15,F23&lt;2.5,F23&gt;=1.5),4.3,IF(AND(A23&gt;=5.9,H23&gt;=9.053,B23&gt;=2.7,D23&lt;1.35,A23&lt;6.15,A23&gt;=5.15,F23&lt;2.5,F23&gt;=1.5),4,IF(AND(G23&gt;=0.519,D23&lt;2.1,B23&lt;2.85,G23&lt;0.755,H23&gt;=5.767,A23&lt;7.25,F23&gt;=2.5,F23&gt;=1.5),4.9,IF(AND(A23&gt;=7.05,D23&lt;2.45,B23&gt;=2.85,G23&lt;0.755,H23&gt;=5.767,A23&lt;7.25,F23&gt;=2.5,F23&gt;=1.5),5.8,IF(AND(H23&lt;14.396,B23&lt;3.45,H23&gt;=11.731,D23&gt;=0.15,H23&gt;=11.218,D23&lt;0.35,H23&gt;=5.85,B23&lt;3.65,F23&lt;1.5),1.44,IF(AND(H23&gt;=14.396,B23&lt;3.45,H23&gt;=11.731,D23&gt;=0.15,H23&gt;=11.218,D23&lt;0.35,H23&gt;=5.85,B23&lt;3.65,F23&lt;1.5),1.3,IF(AND(G23&lt;0.282,G23&lt;0.519,D23&lt;2.1,B23&lt;2.85,G23&lt;0.755,H23&gt;=5.767,A23&lt;7.25,F23&gt;=2.5,F23&gt;=1.5),5.1,IF(AND(G23&gt;=0.282,G23&lt;0.519,D23&lt;2.1,B23&lt;2.85,G23&lt;0.755,H23&gt;=5.767,A23&lt;7.25,F23&gt;=2.5,F23&gt;=1.5),5.3,IF(AND(A23&lt;6.4,D23&lt;1.9,A23&lt;7.05,D23&lt;2.45,B23&gt;=2.85,G23&lt;0.755,H23&gt;=5.767,A23&lt;7.25,F23&gt;=2.5,F23&gt;=1.5),5.6,IF(AND(A23&gt;=6.4,D23&lt;1.9,A23&lt;7.05,D23&lt;2.45,B23&gt;=2.85,G23&lt;0.755,H23&gt;=5.767,A23&lt;7.25,F23&gt;=2.5,F23&gt;=1.5),5.5,IF(AND(H23&lt;8.884,D23&gt;=1.9,A23&lt;7.05,D23&lt;2.45,B23&gt;=2.85,G23&lt;0.755,H23&gt;=5.767,A23&lt;7.25,F23&gt;=2.5,F23&gt;=1.5),5.3,IF(AND(H23&gt;=8.884,D23&gt;=1.9,A23&lt;7.05,D23&lt;2.45,B23&gt;=2.85,G23&lt;0.755,H23&gt;=5.767,A23&lt;7.25,F23&gt;=2.5,F23&gt;=1.5),5.52,"shouldnthappen")))))))))))))))))))))))))))))))))))))</f>
        <v>1</v>
      </c>
      <c r="AL23" s="1" t="n">
        <f aca="false">IF(AND(H23&lt;5.85,A23&lt;5.05,D23&lt;0.8),1,IF(AND(B23&lt;3.35,A23&gt;=5.05,D23&lt;0.8),1.7,IF(AND(D23&gt;=2.45,F23&gt;=2.5,D23&gt;=0.8),6.05,IF(AND(H23&gt;=11.218,H23&gt;=5.85,A23&lt;5.05,D23&lt;0.8),1.28,IF(AND(G23&gt;=0.948,B23&gt;=3.35,A23&gt;=5.05,D23&lt;0.8),1.7,IF(AND(G23&gt;=0.423,H23&lt;11.218,H23&gt;=5.85,A23&lt;5.05,D23&lt;0.8),1.3,IF(AND(B23&lt;3.6,G23&lt;0.948,B23&gt;=3.35,A23&gt;=5.05,D23&lt;0.8),1.4,IF(AND(H23&lt;10.258,D23&lt;1.15,A23&lt;5.9,F23&lt;2.5,D23&gt;=0.8),3.36,IF(AND(H23&gt;=10.258,D23&lt;1.15,A23&lt;5.9,F23&lt;2.5,D23&gt;=0.8),3.9,IF(AND(A23&lt;5.3,D23&gt;=1.15,A23&lt;5.9,F23&lt;2.5,D23&gt;=0.8),3.9,IF(AND(D23&lt;1.55,B23&lt;2.75,A23&gt;=5.9,F23&lt;2.5,D23&gt;=0.8),4.64,IF(AND(D23&gt;=1.55,B23&lt;2.75,A23&gt;=5.9,F23&lt;2.5,D23&gt;=0.8),5.1,IF(AND(D23&gt;=1.6,B23&gt;=2.75,A23&gt;=5.9,F23&lt;2.5,D23&gt;=0.8),5,IF(AND(H23&lt;5.767,H23&lt;8.598,D23&lt;2.45,F23&gt;=2.5,D23&gt;=0.8),4.5,IF(AND(A23&lt;6.25,H23&gt;=8.598,D23&lt;2.45,F23&gt;=2.5,D23&gt;=0.8),5.02,IF(AND(B23&lt;3.55,G23&lt;0.423,H23&lt;11.218,H23&gt;=5.85,A23&lt;5.05,D23&lt;0.8),1.525,IF(AND(B23&gt;=3.55,G23&lt;0.423,H23&lt;11.218,H23&gt;=5.85,A23&lt;5.05,D23&lt;0.8),1.4,IF(AND(H23&gt;=13.932,B23&gt;=3.6,G23&lt;0.948,B23&gt;=3.35,A23&gt;=5.05,D23&lt;0.8),1.65,IF(AND(G23&gt;=0.652,A23&gt;=5.3,D23&gt;=1.15,A23&lt;5.9,F23&lt;2.5,D23&gt;=0.8),3.8,IF(AND(D23&lt;1.35,D23&lt;1.6,B23&gt;=2.75,A23&gt;=5.9,F23&lt;2.5,D23&gt;=0.8),4.42,IF(AND(H23&lt;6.656,H23&gt;=5.767,H23&lt;8.598,D23&lt;2.45,F23&gt;=2.5,D23&gt;=0.8),5.033,IF(AND(H23&gt;=6.656,H23&gt;=5.767,H23&lt;8.598,D23&lt;2.45,F23&gt;=2.5,D23&gt;=0.8),5.1,IF(AND(G23&gt;=0.885,A23&gt;=6.25,H23&gt;=8.598,D23&lt;2.45,F23&gt;=2.5,D23&gt;=0.8),5.2,IF(AND(H23&lt;6.926,H23&lt;13.932,B23&gt;=3.6,G23&lt;0.948,B23&gt;=3.35,A23&gt;=5.05,D23&lt;0.8),1.433,IF(AND(H23&gt;=6.926,H23&lt;13.932,B23&gt;=3.6,G23&lt;0.948,B23&gt;=3.35,A23&gt;=5.05,D23&lt;0.8),1.5,IF(AND(A23&lt;5.65,G23&lt;0.652,A23&gt;=5.3,D23&gt;=1.15,A23&lt;5.9,F23&lt;2.5,D23&gt;=0.8),4.36,IF(AND(A23&gt;=5.65,G23&lt;0.652,A23&gt;=5.3,D23&gt;=1.15,A23&lt;5.9,F23&lt;2.5,D23&gt;=0.8),4.2,IF(AND(H23&gt;=13.561,D23&gt;=1.35,D23&lt;1.6,B23&gt;=2.75,A23&gt;=5.9,F23&lt;2.5,D23&gt;=0.8),4.767,IF(AND(H23&lt;9.091,G23&lt;0.885,A23&gt;=6.25,H23&gt;=8.598,D23&lt;2.45,F23&gt;=2.5,D23&gt;=0.8),6.3,IF(AND(H23&gt;=12.206,H23&lt;13.561,D23&gt;=1.35,D23&lt;1.6,B23&gt;=2.75,A23&gt;=5.9,F23&lt;2.5,D23&gt;=0.8),4.4,IF(AND(D23&gt;=2.25,H23&gt;=9.091,G23&lt;0.885,A23&gt;=6.25,H23&gt;=8.598,D23&lt;2.45,F23&gt;=2.5,D23&gt;=0.8),5.9,IF(AND(B23&lt;3.05,H23&lt;12.206,H23&lt;13.561,D23&gt;=1.35,D23&lt;1.6,B23&gt;=2.75,A23&gt;=5.9,F23&lt;2.5,D23&gt;=0.8),4.6,IF(AND(B23&gt;=3.05,H23&lt;12.206,H23&lt;13.561,D23&gt;=1.35,D23&lt;1.6,B23&gt;=2.75,A23&gt;=5.9,F23&lt;2.5,D23&gt;=0.8),4.7,IF(AND(G23&gt;=0.596,D23&lt;2.25,H23&gt;=9.091,G23&lt;0.885,A23&gt;=6.25,H23&gt;=8.598,D23&lt;2.45,F23&gt;=2.5,D23&gt;=0.8),5.1,IF(AND(G23&gt;=0.379,G23&lt;0.596,D23&lt;2.25,H23&gt;=9.091,G23&lt;0.885,A23&gt;=6.25,H23&gt;=8.598,D23&lt;2.45,F23&gt;=2.5,D23&gt;=0.8),5.767,IF(AND(D23&lt;2.15,G23&lt;0.379,G23&lt;0.596,D23&lt;2.25,H23&gt;=9.091,G23&lt;0.885,A23&gt;=6.25,H23&gt;=8.598,D23&lt;2.45,F23&gt;=2.5,D23&gt;=0.8),5.4,IF(AND(D23&gt;=2.15,G23&lt;0.379,G23&lt;0.596,D23&lt;2.25,H23&gt;=9.091,G23&lt;0.885,A23&gt;=6.25,H23&gt;=8.598,D23&lt;2.45,F23&gt;=2.5,D23&gt;=0.8),5.6,"shouldnthappen")))))))))))))))))))))))))))))))))))))</f>
        <v>1.7</v>
      </c>
      <c r="AM23" s="1" t="n">
        <f aca="false">IF(AND(H23&lt;5.245,D23&lt;0.8),1,IF(AND(A23&lt;4.5,H23&gt;=5.245,D23&lt;0.8),1.35,IF(AND(D23&gt;=0.5,A23&gt;=4.5,H23&gt;=5.245,D23&lt;0.8),1.6,IF(AND(H23&lt;7.25,B23&lt;2.6,A23&lt;6.15,D23&gt;=0.8),4.375,IF(AND(H23&gt;=7.25,B23&lt;2.6,A23&lt;6.15,D23&gt;=0.8),3.075,IF(AND(H23&lt;13.935,A23&gt;=7.05,A23&gt;=6.15,D23&gt;=0.8),6.067,IF(AND(H23&gt;=13.935,A23&gt;=7.05,A23&gt;=6.15,D23&gt;=0.8),6.525,IF(AND(G23&gt;=0.948,D23&lt;0.5,A23&gt;=4.5,H23&gt;=5.245,D23&lt;0.8),1.7,IF(AND(G23&lt;0.568,D23&gt;=1.55,B23&gt;=2.6,A23&lt;6.15,D23&gt;=0.8),5.1,IF(AND(G23&gt;=0.568,D23&gt;=1.55,B23&gt;=2.6,A23&lt;6.15,D23&gt;=0.8),5,IF(AND(A23&gt;=6.6,B23&gt;=3.15,A23&lt;7.05,A23&gt;=6.15,D23&gt;=0.8),5.78,IF(AND(G23&lt;0.165,G23&lt;0.273,D23&lt;1.55,B23&gt;=2.6,A23&lt;6.15,D23&gt;=0.8),4.1,IF(AND(G23&gt;=0.165,G23&lt;0.273,D23&lt;1.55,B23&gt;=2.6,A23&lt;6.15,D23&gt;=0.8),4.5,IF(AND(D23&lt;1.35,G23&gt;=0.273,D23&lt;1.55,B23&gt;=2.6,A23&lt;6.15,D23&gt;=0.8),4.08,IF(AND(D23&gt;=1.35,G23&gt;=0.273,D23&lt;1.55,B23&gt;=2.6,A23&lt;6.15,D23&gt;=0.8),4.4,IF(AND(D23&lt;1.45,F23&lt;2.5,B23&lt;3.15,A23&lt;7.05,A23&gt;=6.15,D23&gt;=0.8),4.38,IF(AND(D23&gt;=1.45,F23&lt;2.5,B23&lt;3.15,A23&lt;7.05,A23&gt;=6.15,D23&gt;=0.8),4.75,IF(AND(D23&gt;=2.25,F23&gt;=2.5,B23&lt;3.15,A23&lt;7.05,A23&gt;=6.15,D23&gt;=0.8),5.16,IF(AND(H23&lt;11.488,A23&lt;6.6,B23&gt;=3.15,A23&lt;7.05,A23&gt;=6.15,D23&gt;=0.8),6,IF(AND(H23&gt;=14.396,D23&lt;0.25,G23&lt;0.948,D23&lt;0.5,A23&gt;=4.5,H23&gt;=5.245,D23&lt;0.8),1.3,IF(AND(A23&gt;=5.55,D23&gt;=0.25,G23&lt;0.948,D23&lt;0.5,A23&gt;=4.5,H23&gt;=5.245,D23&lt;0.8),1.7,IF(AND(D23&lt;1.85,D23&lt;2.25,F23&gt;=2.5,B23&lt;3.15,A23&lt;7.05,A23&gt;=6.15,D23&gt;=0.8),5.6,IF(AND(G23&lt;0.669,H23&gt;=11.488,A23&lt;6.6,B23&gt;=3.15,A23&lt;7.05,A23&gt;=6.15,D23&gt;=0.8),4.7,IF(AND(G23&gt;=0.669,H23&gt;=11.488,A23&lt;6.6,B23&gt;=3.15,A23&lt;7.05,A23&gt;=6.15,D23&gt;=0.8),5.22,IF(AND(H23&lt;6.543,H23&lt;14.396,D23&lt;0.25,G23&lt;0.948,D23&lt;0.5,A23&gt;=4.5,H23&gt;=5.245,D23&lt;0.8),1.4,IF(AND(A23&lt;4.95,A23&lt;5.55,D23&gt;=0.25,G23&lt;0.948,D23&lt;0.5,A23&gt;=4.5,H23&gt;=5.245,D23&lt;0.8),1.4,IF(AND(A23&gt;=4.95,A23&lt;5.55,D23&gt;=0.25,G23&lt;0.948,D23&lt;0.5,A23&gt;=4.5,H23&gt;=5.245,D23&lt;0.8),1.48,IF(AND(H23&lt;10.667,D23&gt;=1.85,D23&lt;2.25,F23&gt;=2.5,B23&lt;3.15,A23&lt;7.05,A23&gt;=6.15,D23&gt;=0.8),5.25,IF(AND(H23&gt;=10.667,D23&gt;=1.85,D23&lt;2.25,F23&gt;=2.5,B23&lt;3.15,A23&lt;7.05,A23&gt;=6.15,D23&gt;=0.8),5.55,IF(AND(G23&lt;0.063,H23&gt;=6.543,H23&lt;14.396,D23&lt;0.25,G23&lt;0.948,D23&lt;0.5,A23&gt;=4.5,H23&gt;=5.245,D23&lt;0.8),1.4,IF(AND(H23&lt;9.212,G23&gt;=0.063,H23&gt;=6.543,H23&lt;14.396,D23&lt;0.25,G23&lt;0.948,D23&lt;0.5,A23&gt;=4.5,H23&gt;=5.245,D23&lt;0.8),1.475,IF(AND(H23&gt;=9.212,G23&gt;=0.063,H23&gt;=6.543,H23&lt;14.396,D23&lt;0.25,G23&lt;0.948,D23&lt;0.5,A23&gt;=4.5,H23&gt;=5.245,D23&lt;0.8),1.5,"shouldnthappen"))))))))))))))))))))))))))))))))</f>
        <v>1.7</v>
      </c>
      <c r="AN23" s="1" t="n">
        <f aca="false">IF(AND(D23&lt;0.7,A23&gt;=5.55),1.633,IF(AND(G23&lt;0.38,B23&lt;2.8,A23&lt;5.55),4.3,IF(AND(G23&gt;=0.38,B23&lt;2.8,A23&lt;5.55),3.325,IF(AND(D23&gt;=0.35,B23&gt;=2.8,A23&lt;5.55),1.6,IF(AND(B23&gt;=3.4,A23&lt;4.8,D23&lt;0.35,B23&gt;=2.8,A23&lt;5.55),1,IF(AND(H23&gt;=11.789,A23&lt;5.9,D23&lt;1.55,D23&gt;=0.7,A23&gt;=5.55),4.325,IF(AND(F23&gt;=2.5,A23&gt;=5.9,D23&lt;1.55,D23&gt;=0.7,A23&gt;=5.55),5.05,IF(AND(D23&lt;1.9,A23&gt;=7.25,D23&gt;=1.55,D23&gt;=0.7,A23&gt;=5.55),6.3,IF(AND(D23&gt;=1.9,A23&gt;=7.25,D23&gt;=1.55,D23&gt;=0.7,A23&gt;=5.55),6.4,IF(AND(A23&lt;4.35,B23&lt;3.4,A23&lt;4.8,D23&lt;0.35,B23&gt;=2.8,A23&lt;5.55),1.1,IF(AND(G23&gt;=0.934,B23&lt;3.45,A23&gt;=4.8,D23&lt;0.35,B23&gt;=2.8,A23&lt;5.55),1.7,IF(AND(H23&gt;=14.877,B23&gt;=3.45,A23&gt;=4.8,D23&lt;0.35,B23&gt;=2.8,A23&lt;5.55),1.3,IF(AND(B23&lt;2.6,H23&lt;11.789,A23&lt;5.9,D23&lt;1.55,D23&gt;=0.7,A23&gt;=5.55),3.9,IF(AND(B23&gt;=2.6,H23&lt;11.789,A23&lt;5.9,D23&lt;1.55,D23&gt;=0.7,A23&gt;=5.55),4.26,IF(AND(A23&lt;6.6,F23&lt;2.5,A23&gt;=5.9,D23&lt;1.55,D23&gt;=0.7,A23&gt;=5.55),4.625,IF(AND(A23&gt;=6.6,F23&lt;2.5,A23&gt;=5.9,D23&lt;1.55,D23&gt;=0.7,A23&gt;=5.55),4.475,IF(AND(B23&lt;2.6,D23&lt;2.05,A23&lt;7.25,D23&gt;=1.55,D23&gt;=0.7,A23&gt;=5.55),5.8,IF(AND(G23&gt;=0.743,D23&gt;=2.05,A23&lt;7.25,D23&gt;=1.55,D23&gt;=0.7,A23&gt;=5.55),5.1,IF(AND(G23&lt;0.422,A23&gt;=4.35,B23&lt;3.4,A23&lt;4.8,D23&lt;0.35,B23&gt;=2.8,A23&lt;5.55),1.367,IF(AND(G23&gt;=0.422,A23&gt;=4.35,B23&lt;3.4,A23&lt;4.8,D23&lt;0.35,B23&gt;=2.8,A23&lt;5.55),1.3,IF(AND(A23&lt;5.05,G23&lt;0.934,B23&lt;3.45,A23&gt;=4.8,D23&lt;0.35,B23&gt;=2.8,A23&lt;5.55),1.525,IF(AND(A23&gt;=5.05,G23&lt;0.934,B23&lt;3.45,A23&gt;=4.8,D23&lt;0.35,B23&gt;=2.8,A23&lt;5.55),1.5,IF(AND(G23&gt;=0.585,H23&lt;14.877,B23&gt;=3.45,A23&gt;=4.8,D23&lt;0.35,B23&gt;=2.8,A23&lt;5.55),1.54,IF(AND(G23&gt;=0.537,G23&lt;0.743,D23&gt;=2.05,A23&lt;7.25,D23&gt;=1.55,D23&gt;=0.7,A23&gt;=5.55),5.833,IF(AND(D23&gt;=0.25,G23&lt;0.585,H23&lt;14.877,B23&gt;=3.45,A23&gt;=4.8,D23&lt;0.35,B23&gt;=2.8,A23&lt;5.55),1.367,IF(AND(D23&lt;1.75,H23&lt;13.795,B23&gt;=2.6,D23&lt;2.05,A23&lt;7.25,D23&gt;=1.55,D23&gt;=0.7,A23&gt;=5.55),5.45,IF(AND(B23&lt;2.85,H23&gt;=13.795,B23&gt;=2.6,D23&lt;2.05,A23&lt;7.25,D23&gt;=1.55,D23&gt;=0.7,A23&gt;=5.55),5.1,IF(AND(B23&gt;=2.85,H23&gt;=13.795,B23&gt;=2.6,D23&lt;2.05,A23&lt;7.25,D23&gt;=1.55,D23&gt;=0.7,A23&gt;=5.55),4.82,IF(AND(G23&lt;0.353,G23&lt;0.537,G23&lt;0.743,D23&gt;=2.05,A23&lt;7.25,D23&gt;=1.55,D23&gt;=0.7,A23&gt;=5.55),5.425,IF(AND(G23&gt;=0.353,G23&lt;0.537,G23&lt;0.743,D23&gt;=2.05,A23&lt;7.25,D23&gt;=1.55,D23&gt;=0.7,A23&gt;=5.55),5.62,IF(AND(G23&lt;0.311,D23&lt;0.25,G23&lt;0.585,H23&lt;14.877,B23&gt;=3.45,A23&gt;=4.8,D23&lt;0.35,B23&gt;=2.8,A23&lt;5.55),1.5,IF(AND(G23&gt;=0.311,D23&lt;0.25,G23&lt;0.585,H23&lt;14.877,B23&gt;=3.45,A23&gt;=4.8,D23&lt;0.35,B23&gt;=2.8,A23&lt;5.55),1.4,IF(AND(B23&gt;=3.1,D23&gt;=1.75,H23&lt;13.795,B23&gt;=2.6,D23&lt;2.05,A23&lt;7.25,D23&gt;=1.55,D23&gt;=0.7,A23&gt;=5.55),5.1,IF(AND(B23&lt;2.85,B23&lt;3.1,D23&gt;=1.75,H23&lt;13.795,B23&gt;=2.6,D23&lt;2.05,A23&lt;7.25,D23&gt;=1.55,D23&gt;=0.7,A23&gt;=5.55),5.2,IF(AND(B23&gt;=2.85,B23&lt;3.1,D23&gt;=1.75,H23&lt;13.795,B23&gt;=2.6,D23&lt;2.05,A23&lt;7.25,D23&gt;=1.55,D23&gt;=0.7,A23&gt;=5.55),5.2,"shouldnthappen")))))))))))))))))))))))))))))))))))</f>
        <v>1.7</v>
      </c>
      <c r="AO23" s="1" t="n">
        <f aca="false">IF(AND(H23&gt;=14.529,G23&lt;0.633,D23&lt;0.8),1.3,IF(AND(A23&lt;5.05,G23&gt;=0.633,D23&lt;0.8),1.35,IF(AND(H23&gt;=14.379,H23&lt;14.529,G23&lt;0.633,D23&lt;0.8),1.7,IF(AND(B23&lt;3.35,A23&gt;=5.05,G23&gt;=0.633,D23&lt;0.8),1.7,IF(AND(D23&gt;=1.45,A23&lt;5.95,F23&lt;2.5,D23&gt;=0.8),4.5,IF(AND(D23&lt;1.35,A23&gt;=5.95,F23&lt;2.5,D23&gt;=0.8),4,IF(AND(D23&lt;1.85,G23&gt;=0.845,F23&gt;=2.5,D23&gt;=0.8),4.8,IF(AND(B23&gt;=4.3,H23&lt;14.379,H23&lt;14.529,G23&lt;0.633,D23&lt;0.8),1.5,IF(AND(A23&lt;5.25,B23&gt;=3.35,A23&gt;=5.05,G23&gt;=0.633,D23&lt;0.8),1.55,IF(AND(A23&gt;=5.25,B23&gt;=3.35,A23&gt;=5.05,G23&gt;=0.633,D23&lt;0.8),1.633,IF(AND(A23&lt;5.05,D23&lt;1.45,A23&lt;5.95,F23&lt;2.5,D23&gt;=0.8),3.3,IF(AND(G23&lt;0.293,D23&gt;=1.35,A23&gt;=5.95,F23&lt;2.5,D23&gt;=0.8),5,IF(AND(A23&gt;=6.6,D23&lt;2.05,G23&lt;0.845,F23&gt;=2.5,D23&gt;=0.8),5.8,IF(AND(B23&lt;3.05,D23&gt;=2.05,G23&lt;0.845,F23&gt;=2.5,D23&gt;=0.8),6.15,IF(AND(B23&lt;2.9,D23&gt;=1.85,G23&gt;=0.845,F23&gt;=2.5,D23&gt;=0.8),5.1,IF(AND(B23&gt;=2.9,D23&gt;=1.85,G23&gt;=0.845,F23&gt;=2.5,D23&gt;=0.8),5.2,IF(AND(B23&gt;=3.8,B23&lt;4.3,H23&lt;14.379,H23&lt;14.529,G23&lt;0.633,D23&lt;0.8),1.333,IF(AND(A23&lt;6.25,G23&gt;=0.293,D23&gt;=1.35,A23&gt;=5.95,F23&lt;2.5,D23&gt;=0.8),4.6,IF(AND(H23&lt;10.351,A23&lt;6.6,D23&lt;2.05,G23&lt;0.845,F23&gt;=2.5,D23&gt;=0.8),5.4,IF(AND(G23&gt;=0.364,B23&gt;=3.05,D23&gt;=2.05,G23&lt;0.845,F23&gt;=2.5,D23&gt;=0.8),5.66,IF(AND(G23&gt;=0.447,B23&lt;3.8,B23&lt;4.3,H23&lt;14.379,H23&lt;14.529,G23&lt;0.633,D23&lt;0.8),1.3,IF(AND(H23&lt;6.247,A23&lt;5.65,A23&gt;=5.05,D23&lt;1.45,A23&lt;5.95,F23&lt;2.5,D23&gt;=0.8),4.033,IF(AND(D23&lt;1.25,A23&gt;=5.65,A23&gt;=5.05,D23&lt;1.45,A23&lt;5.95,F23&lt;2.5,D23&gt;=0.8),3.88,IF(AND(D23&gt;=1.25,A23&gt;=5.65,A23&gt;=5.05,D23&lt;1.45,A23&lt;5.95,F23&lt;2.5,D23&gt;=0.8),4.35,IF(AND(B23&lt;2.65,A23&gt;=6.25,G23&gt;=0.293,D23&gt;=1.35,A23&gt;=5.95,F23&lt;2.5,D23&gt;=0.8),4.9,IF(AND(B23&lt;2.75,H23&gt;=10.351,A23&lt;6.6,D23&lt;2.05,G23&lt;0.845,F23&gt;=2.5,D23&gt;=0.8),5.1,IF(AND(B23&gt;=2.75,H23&gt;=10.351,A23&lt;6.6,D23&lt;2.05,G23&lt;0.845,F23&gt;=2.5,D23&gt;=0.8),4.95,IF(AND(B23&lt;3.15,G23&lt;0.364,B23&gt;=3.05,D23&gt;=2.05,G23&lt;0.845,F23&gt;=2.5,D23&gt;=0.8),5.28,IF(AND(B23&gt;=3.15,G23&lt;0.364,B23&gt;=3.05,D23&gt;=2.05,G23&lt;0.845,F23&gt;=2.5,D23&gt;=0.8),5.5,IF(AND(H23&lt;9.212,G23&lt;0.447,B23&lt;3.8,B23&lt;4.3,H23&lt;14.379,H23&lt;14.529,G23&lt;0.633,D23&lt;0.8),1.4,IF(AND(G23&lt;0.356,H23&gt;=6.247,A23&lt;5.65,A23&gt;=5.05,D23&lt;1.45,A23&lt;5.95,F23&lt;2.5,D23&gt;=0.8),4.2,IF(AND(B23&lt;3,B23&gt;=2.65,A23&gt;=6.25,G23&gt;=0.293,D23&gt;=1.35,A23&gt;=5.95,F23&lt;2.5,D23&gt;=0.8),4.6,IF(AND(B23&gt;=3,B23&gt;=2.65,A23&gt;=6.25,G23&gt;=0.293,D23&gt;=1.35,A23&gt;=5.95,F23&lt;2.5,D23&gt;=0.8),4.7,IF(AND(A23&lt;5.05,H23&gt;=9.212,G23&lt;0.447,B23&lt;3.8,B23&lt;4.3,H23&lt;14.379,H23&lt;14.529,G23&lt;0.633,D23&lt;0.8),1.533,IF(AND(A23&gt;=5.05,H23&gt;=9.212,G23&lt;0.447,B23&lt;3.8,B23&lt;4.3,H23&lt;14.379,H23&lt;14.529,G23&lt;0.633,D23&lt;0.8),1.425,IF(AND(A23&lt;5.35,G23&gt;=0.356,H23&gt;=6.247,A23&lt;5.65,A23&gt;=5.05,D23&lt;1.45,A23&lt;5.95,F23&lt;2.5,D23&gt;=0.8),3.9,IF(AND(A23&gt;=5.35,G23&gt;=0.356,H23&gt;=6.247,A23&lt;5.65,A23&gt;=5.05,D23&lt;1.45,A23&lt;5.95,F23&lt;2.5,D23&gt;=0.8),3.72,"shouldnthappen")))))))))))))))))))))))))))))))))))))</f>
        <v>1.633</v>
      </c>
      <c r="AP23" s="1" t="n">
        <f aca="false">IF(AND(F23&gt;=1.5,A23&lt;5.55),3.84,IF(AND(G23&gt;=0.52,A23&lt;4.75,F23&lt;1.5,A23&lt;5.55),1.16,IF(AND(A23&lt;5.65,A23&lt;5.85,D23&lt;1.55,A23&gt;=5.55),4.2,IF(AND(A23&gt;=5.65,A23&lt;5.85,D23&lt;1.55,A23&gt;=5.55),3.167,IF(AND(G23&gt;=0.798,A23&gt;=5.85,D23&lt;1.55,A23&gt;=5.55),4,IF(AND(F23&lt;2.5,H23&lt;14.1,D23&gt;=1.55,A23&gt;=5.55),4.84,IF(AND(A23&lt;7.2,H23&gt;=14.1,D23&gt;=1.55,A23&gt;=5.55),5.633,IF(AND(A23&gt;=7.2,H23&gt;=14.1,D23&gt;=1.55,A23&gt;=5.55),6.6,IF(AND(G23&lt;0.161,G23&lt;0.52,A23&lt;4.75,F23&lt;1.5,A23&lt;5.55),1.5,IF(AND(D23&gt;=0.5,G23&lt;0.676,A23&gt;=4.75,F23&lt;1.5,A23&lt;5.55),1.6,IF(AND(H23&lt;11.016,G23&gt;=0.676,A23&gt;=4.75,F23&lt;1.5,A23&lt;5.55),1.75,IF(AND(G23&lt;0.209,G23&lt;0.798,A23&gt;=5.85,D23&lt;1.55,A23&gt;=5.55),4.5,IF(AND(G23&gt;=0.74,F23&gt;=2.5,H23&lt;14.1,D23&gt;=1.55,A23&gt;=5.55),6.225,IF(AND(B23&lt;2.95,G23&gt;=0.161,G23&lt;0.52,A23&lt;4.75,F23&lt;1.5,A23&lt;5.55),1.4,IF(AND(B23&gt;=2.95,G23&gt;=0.161,G23&lt;0.52,A23&lt;4.75,F23&lt;1.5,A23&lt;5.55),1.34,IF(AND(B23&lt;3.15,D23&lt;0.5,G23&lt;0.676,A23&gt;=4.75,F23&lt;1.5,A23&lt;5.55),1.52,IF(AND(D23&lt;0.25,H23&gt;=11.016,G23&gt;=0.676,A23&gt;=4.75,F23&lt;1.5,A23&lt;5.55),1.567,IF(AND(D23&gt;=0.25,H23&gt;=11.016,G23&gt;=0.676,A23&gt;=4.75,F23&lt;1.5,A23&lt;5.55),1.5,IF(AND(H23&lt;7.47,G23&gt;=0.209,G23&lt;0.798,A23&gt;=5.85,D23&lt;1.55,A23&gt;=5.55),5.05,IF(AND(B23&lt;2.85,G23&lt;0.74,F23&gt;=2.5,H23&lt;14.1,D23&gt;=1.55,A23&gt;=5.55),5.35,IF(AND(B23&lt;3.3,B23&gt;=3.15,D23&lt;0.5,G23&lt;0.676,A23&gt;=4.75,F23&lt;1.5,A23&lt;5.55),1.2,IF(AND(D23&lt;1.45,H23&gt;=7.47,G23&gt;=0.209,G23&lt;0.798,A23&gt;=5.85,D23&lt;1.55,A23&gt;=5.55),4.66,IF(AND(D23&gt;=1.45,H23&gt;=7.47,G23&gt;=0.209,G23&lt;0.798,A23&gt;=5.85,D23&lt;1.55,A23&gt;=5.55),4.64,IF(AND(A23&gt;=7.05,B23&gt;=2.85,G23&lt;0.74,F23&gt;=2.5,H23&lt;14.1,D23&gt;=1.55,A23&gt;=5.55),5.8,IF(AND(B23&gt;=3.25,A23&lt;7.05,B23&gt;=2.85,G23&lt;0.74,F23&gt;=2.5,H23&lt;14.1,D23&gt;=1.55,A23&gt;=5.55),5.7,IF(AND(H23&gt;=13.641,D23&lt;0.25,B23&gt;=3.3,B23&gt;=3.15,D23&lt;0.5,G23&lt;0.676,A23&gt;=4.75,F23&lt;1.5,A23&lt;5.55),1.3,IF(AND(D23&lt;0.35,D23&gt;=0.25,B23&gt;=3.3,B23&gt;=3.15,D23&lt;0.5,G23&lt;0.676,A23&gt;=4.75,F23&lt;1.5,A23&lt;5.55),1.367,IF(AND(D23&gt;=0.35,D23&gt;=0.25,B23&gt;=3.3,B23&gt;=3.15,D23&lt;0.5,G23&lt;0.676,A23&gt;=4.75,F23&lt;1.5,A23&lt;5.55),1.3,IF(AND(A23&lt;6.35,B23&lt;3.25,A23&lt;7.05,B23&gt;=2.85,G23&lt;0.74,F23&gt;=2.5,H23&lt;14.1,D23&gt;=1.55,A23&gt;=5.55),5.6,IF(AND(A23&gt;=6.35,B23&lt;3.25,A23&lt;7.05,B23&gt;=2.85,G23&lt;0.74,F23&gt;=2.5,H23&lt;14.1,D23&gt;=1.55,A23&gt;=5.55),5.325,IF(AND(A23&lt;5.1,H23&lt;13.641,D23&lt;0.25,B23&gt;=3.3,B23&gt;=3.15,D23&lt;0.5,G23&lt;0.676,A23&gt;=4.75,F23&lt;1.5,A23&lt;5.55),1.4,IF(AND(H23&gt;=11.031,A23&gt;=5.1,H23&lt;13.641,D23&lt;0.25,B23&gt;=3.3,B23&gt;=3.15,D23&lt;0.5,G23&lt;0.676,A23&gt;=4.75,F23&lt;1.5,A23&lt;5.55),1.4,IF(AND(A23&lt;5.45,H23&lt;11.031,A23&gt;=5.1,H23&lt;13.641,D23&lt;0.25,B23&gt;=3.3,B23&gt;=3.15,D23&lt;0.5,G23&lt;0.676,A23&gt;=4.75,F23&lt;1.5,A23&lt;5.55),1.5,IF(AND(A23&gt;=5.45,H23&lt;11.031,A23&gt;=5.1,H23&lt;13.641,D23&lt;0.25,B23&gt;=3.3,B23&gt;=3.15,D23&lt;0.5,G23&lt;0.676,A23&gt;=4.75,F23&lt;1.5,A23&lt;5.55),1.4,"shouldnthappen"))))))))))))))))))))))))))))))))))</f>
        <v>1.75</v>
      </c>
      <c r="AQ23" s="1" t="n">
        <f aca="false">IF(AND(H23&lt;6.926,D23&gt;=0.35,F23&lt;1.5),1.9,IF(AND(G23&gt;=0.869,D23&gt;=1.75,F23&gt;=1.5),5.15,IF(AND(A23&lt;4.35,A23&lt;5.05,D23&lt;0.35,F23&lt;1.5),1.1,IF(AND(H23&lt;6.089,A23&gt;=5.05,D23&lt;0.35,F23&lt;1.5),1.7,IF(AND(H23&gt;=13.089,H23&gt;=6.926,D23&gt;=0.35,F23&lt;1.5),1.3,IF(AND(G23&lt;0.695,D23&lt;1.15,D23&lt;1.75,F23&gt;=1.5),3.62,IF(AND(G23&gt;=0.695,D23&lt;1.15,D23&lt;1.75,F23&gt;=1.5),3,IF(AND(G23&gt;=0.585,H23&gt;=6.089,A23&gt;=5.05,D23&lt;0.35,F23&lt;1.5),1.5,IF(AND(H23&lt;9.582,H23&lt;13.089,H23&gt;=6.926,D23&gt;=0.35,F23&lt;1.5),1.5,IF(AND(H23&gt;=9.582,H23&lt;13.089,H23&gt;=6.926,D23&gt;=0.35,F23&lt;1.5),1.6,IF(AND(D23&lt;1.35,H23&lt;9.349,D23&gt;=1.15,D23&lt;1.75,F23&gt;=1.5),3.867,IF(AND(D23&lt;2.05,A23&lt;7.05,G23&lt;0.869,D23&gt;=1.75,F23&gt;=1.5),4.9,IF(AND(B23&gt;=3.3,A23&gt;=7.05,G23&lt;0.869,D23&gt;=1.75,F23&gt;=1.5),6.1,IF(AND(G23&lt;0.347,H23&lt;11.218,A23&gt;=4.35,A23&lt;5.05,D23&lt;0.35,F23&lt;1.5),1.4,IF(AND(G23&gt;=0.347,H23&lt;11.218,A23&gt;=4.35,A23&lt;5.05,D23&lt;0.35,F23&lt;1.5),1.5,IF(AND(G23&gt;=0.265,H23&gt;=11.218,A23&gt;=4.35,A23&lt;5.05,D23&lt;0.35,F23&lt;1.5),1.45,IF(AND(A23&gt;=5.4,G23&lt;0.585,H23&gt;=6.089,A23&gt;=5.05,D23&lt;0.35,F23&lt;1.5),1.35,IF(AND(B23&gt;=2.9,D23&gt;=1.35,H23&lt;9.349,D23&gt;=1.15,D23&lt;1.75,F23&gt;=1.5),4.6,IF(AND(D23&gt;=1.35,A23&lt;6.15,H23&gt;=9.349,D23&gt;=1.15,D23&lt;1.75,F23&gt;=1.5),4.54,IF(AND(H23&lt;10.927,A23&gt;=6.15,H23&gt;=9.349,D23&gt;=1.15,D23&lt;1.75,F23&gt;=1.5),4.3,IF(AND(G23&lt;0.512,D23&gt;=2.05,A23&lt;7.05,G23&lt;0.869,D23&gt;=1.75,F23&gt;=1.5),5.533,IF(AND(G23&gt;=0.512,D23&gt;=2.05,A23&lt;7.05,G23&lt;0.869,D23&gt;=1.75,F23&gt;=1.5),5.88,IF(AND(H23&lt;11.551,B23&lt;3.3,A23&gt;=7.05,G23&lt;0.869,D23&gt;=1.75,F23&gt;=1.5),6.3,IF(AND(G23&lt;0.227,G23&lt;0.265,H23&gt;=11.218,A23&gt;=4.35,A23&lt;5.05,D23&lt;0.35,F23&lt;1.5),1.4,IF(AND(G23&gt;=0.227,G23&lt;0.265,H23&gt;=11.218,A23&gt;=4.35,A23&lt;5.05,D23&lt;0.35,F23&lt;1.5),1.26,IF(AND(H23&lt;11.031,A23&lt;5.4,G23&lt;0.585,H23&gt;=6.089,A23&gt;=5.05,D23&lt;0.35,F23&lt;1.5),1.5,IF(AND(H23&gt;=11.031,A23&lt;5.4,G23&lt;0.585,H23&gt;=6.089,A23&gt;=5.05,D23&lt;0.35,F23&lt;1.5),1.4,IF(AND(A23&lt;5.45,B23&lt;2.9,D23&gt;=1.35,H23&lt;9.349,D23&gt;=1.15,D23&lt;1.75,F23&gt;=1.5),4.5,IF(AND(A23&lt;5.9,D23&lt;1.35,A23&lt;6.15,H23&gt;=9.349,D23&gt;=1.15,D23&lt;1.75,F23&gt;=1.5),4.2,IF(AND(A23&gt;=5.9,D23&lt;1.35,A23&lt;6.15,H23&gt;=9.349,D23&gt;=1.15,D23&lt;1.75,F23&gt;=1.5),4,IF(AND(A23&gt;=6.75,H23&gt;=10.927,A23&gt;=6.15,H23&gt;=9.349,D23&gt;=1.15,D23&lt;1.75,F23&gt;=1.5),4.767,IF(AND(B23&lt;2.9,H23&gt;=11.551,B23&lt;3.3,A23&gt;=7.05,G23&lt;0.869,D23&gt;=1.75,F23&gt;=1.5),6.7,IF(AND(B23&gt;=2.9,H23&gt;=11.551,B23&lt;3.3,A23&gt;=7.05,G23&lt;0.869,D23&gt;=1.75,F23&gt;=1.5),6.6,IF(AND(B23&lt;2.45,A23&gt;=5.45,B23&lt;2.9,D23&gt;=1.35,H23&lt;9.349,D23&gt;=1.15,D23&lt;1.75,F23&gt;=1.5),5,IF(AND(B23&gt;=2.45,A23&gt;=5.45,B23&lt;2.9,D23&gt;=1.35,H23&lt;9.349,D23&gt;=1.15,D23&lt;1.75,F23&gt;=1.5),5.1,IF(AND(H23&lt;11.166,A23&lt;6.75,H23&gt;=10.927,A23&gt;=6.15,H23&gt;=9.349,D23&gt;=1.15,D23&lt;1.75,F23&gt;=1.5),4.9,IF(AND(G23&lt;0.228,H23&gt;=11.166,A23&lt;6.75,H23&gt;=10.927,A23&gt;=6.15,H23&gt;=9.349,D23&gt;=1.15,D23&lt;1.75,F23&gt;=1.5),4.7,IF(AND(H23&lt;13.531,G23&gt;=0.228,H23&gt;=11.166,A23&lt;6.75,H23&gt;=10.927,A23&gt;=6.15,H23&gt;=9.349,D23&gt;=1.15,D23&lt;1.75,F23&gt;=1.5),4.4,IF(AND(H23&gt;=13.531,G23&gt;=0.228,H23&gt;=11.166,A23&lt;6.75,H23&gt;=10.927,A23&gt;=6.15,H23&gt;=9.349,D23&gt;=1.15,D23&lt;1.75,F23&gt;=1.5),4.6,"shouldnthappen")))))))))))))))))))))))))))))))))))))))</f>
        <v>1.7</v>
      </c>
      <c r="AR23" s="1" t="n">
        <f aca="false">IF(AND(G23&gt;=0.93,B23&lt;3.65,F23&lt;1.5),1.7,IF(AND(H23&lt;6.542,B23&gt;=3.65,F23&lt;1.5),1.767,IF(AND(A23&gt;=7.05,D23&gt;=1.55,F23&gt;=1.5),6.3,IF(AND(G23&lt;0.123,H23&gt;=6.542,B23&gt;=3.65,F23&lt;1.5),1.367,IF(AND(A23&lt;5.15,A23&lt;5.65,D23&lt;1.55,F23&gt;=1.5),3.15,IF(AND(A23&lt;4.8,G23&gt;=0.447,G23&lt;0.93,B23&lt;3.65,F23&lt;1.5),1.24,IF(AND(A23&gt;=4.8,G23&gt;=0.447,G23&lt;0.93,B23&lt;3.65,F23&lt;1.5),1.4,IF(AND(G23&lt;0.151,G23&gt;=0.123,H23&gt;=6.542,B23&gt;=3.65,F23&lt;1.5),1.7,IF(AND(G23&gt;=0.151,G23&gt;=0.123,H23&gt;=6.542,B23&gt;=3.65,F23&lt;1.5),1.5,IF(AND(D23&gt;=1.45,A23&gt;=5.15,A23&lt;5.65,D23&lt;1.55,F23&gt;=1.5),4.5,IF(AND(B23&lt;2.65,D23&gt;=1.35,A23&gt;=5.65,D23&lt;1.55,F23&gt;=1.5),4.9,IF(AND(G23&lt;0.527,F23&lt;2.5,A23&lt;7.05,D23&gt;=1.55,F23&gt;=1.5),5.075,IF(AND(G23&gt;=0.527,F23&lt;2.5,A23&lt;7.05,D23&gt;=1.55,F23&gt;=1.5),4.7,IF(AND(A23&lt;4.65,G23&lt;0.265,G23&lt;0.447,G23&lt;0.93,B23&lt;3.65,F23&lt;1.5),1.42,IF(AND(G23&lt;0.3,G23&gt;=0.265,G23&lt;0.447,G23&lt;0.93,B23&lt;3.65,F23&lt;1.5),1.6,IF(AND(G23&gt;=0.3,G23&gt;=0.265,G23&lt;0.447,G23&lt;0.93,B23&lt;3.65,F23&lt;1.5),1.4,IF(AND(G23&lt;0.356,D23&lt;1.45,A23&gt;=5.15,A23&lt;5.65,D23&lt;1.55,F23&gt;=1.5),4.125,IF(AND(D23&lt;1.1,A23&lt;6.2,D23&lt;1.35,A23&gt;=5.65,D23&lt;1.55,F23&gt;=1.5),4.1,IF(AND(D23&gt;=1.1,A23&lt;6.2,D23&lt;1.35,A23&gt;=5.65,D23&lt;1.55,F23&gt;=1.5),4.175,IF(AND(H23&gt;=13.433,A23&gt;=6.2,D23&lt;1.35,A23&gt;=5.65,D23&lt;1.55,F23&gt;=1.5),4.6,IF(AND(G23&lt;0.437,B23&gt;=2.65,D23&gt;=1.35,A23&gt;=5.65,D23&lt;1.55,F23&gt;=1.5),4.625,IF(AND(G23&gt;=0.437,B23&gt;=2.65,D23&gt;=1.35,A23&gt;=5.65,D23&lt;1.55,F23&gt;=1.5),4.75,IF(AND(B23&gt;=3.15,H23&lt;11.146,F23&gt;=2.5,A23&lt;7.05,D23&gt;=1.55,F23&gt;=1.5),5.667,IF(AND(B23&lt;2.65,H23&gt;=11.146,F23&gt;=2.5,A23&lt;7.05,D23&gt;=1.55,F23&gt;=1.5),5.8,IF(AND(B23&lt;3.3,A23&gt;=4.65,G23&lt;0.265,G23&lt;0.447,G23&lt;0.93,B23&lt;3.65,F23&lt;1.5),1.32,IF(AND(B23&gt;=3.3,A23&gt;=4.65,G23&lt;0.265,G23&lt;0.447,G23&lt;0.93,B23&lt;3.65,F23&lt;1.5),1.425,IF(AND(B23&lt;2.8,G23&gt;=0.356,D23&lt;1.45,A23&gt;=5.15,A23&lt;5.65,D23&lt;1.55,F23&gt;=1.5),3.86,IF(AND(B23&gt;=2.8,G23&gt;=0.356,D23&lt;1.45,A23&gt;=5.15,A23&lt;5.65,D23&lt;1.55,F23&gt;=1.5),3.6,IF(AND(B23&lt;2.6,H23&lt;13.433,A23&gt;=6.2,D23&lt;1.35,A23&gt;=5.65,D23&lt;1.55,F23&gt;=1.5),4.4,IF(AND(B23&gt;=2.6,H23&lt;13.433,A23&gt;=6.2,D23&lt;1.35,A23&gt;=5.65,D23&lt;1.55,F23&gt;=1.5),4.3,IF(AND(G23&lt;0.151,B23&lt;3.15,H23&lt;11.146,F23&gt;=2.5,A23&lt;7.05,D23&gt;=1.55,F23&gt;=1.5),5.5,IF(AND(H23&lt;15.52,B23&gt;=2.65,H23&gt;=11.146,F23&gt;=2.5,A23&lt;7.05,D23&gt;=1.55,F23&gt;=1.5),5.4,IF(AND(H23&gt;=15.52,B23&gt;=2.65,H23&gt;=11.146,F23&gt;=2.5,A23&lt;7.05,D23&gt;=1.55,F23&gt;=1.5),5.733,IF(AND(H23&lt;10.74,G23&gt;=0.151,B23&lt;3.15,H23&lt;11.146,F23&gt;=2.5,A23&lt;7.05,D23&gt;=1.55,F23&gt;=1.5),5.12,IF(AND(H23&gt;=10.74,G23&gt;=0.151,B23&lt;3.15,H23&lt;11.146,F23&gt;=2.5,A23&lt;7.05,D23&gt;=1.55,F23&gt;=1.5),4.9,"shouldnthappen")))))))))))))))))))))))))))))))))))</f>
        <v>1.7</v>
      </c>
      <c r="AS23" s="1" t="n">
        <f aca="false">IF(AND(F23&gt;=1.5,A23&lt;5.55),4.18,IF(AND(F23&gt;=2.5,B23&lt;2.75,A23&gt;=5.55),5.38,IF(AND(G23&gt;=0.587,B23&lt;3.75,F23&lt;1.5,A23&lt;5.55),1.48,IF(AND(H23&lt;6.51,B23&gt;=3.75,F23&lt;1.5,A23&lt;5.55),1.9,IF(AND(H23&gt;=6.51,B23&gt;=3.75,F23&lt;1.5,A23&lt;5.55),1.425,IF(AND(G23&gt;=0.868,F23&lt;2.5,B23&lt;2.75,A23&gt;=5.55),4.65,IF(AND(F23&lt;1.5,D23&lt;1.55,B23&gt;=2.75,A23&gt;=5.55),1.7,IF(AND(G23&gt;=0.857,D23&gt;=1.55,B23&gt;=2.75,A23&gt;=5.55),5.033,IF(AND(G23&gt;=0.518,G23&lt;0.587,B23&lt;3.75,F23&lt;1.5,A23&lt;5.55),1,IF(AND(D23&lt;1.05,G23&lt;0.868,F23&lt;2.5,B23&lt;2.75,A23&gt;=5.55),3.5,IF(AND(G23&lt;0.404,D23&gt;=1.05,G23&lt;0.868,F23&lt;2.5,B23&lt;2.75,A23&gt;=5.55),4.2,IF(AND(G23&gt;=0.404,D23&gt;=1.05,G23&lt;0.868,F23&lt;2.5,B23&lt;2.75,A23&gt;=5.55),3.94,IF(AND(F23&lt;2.5,B23&lt;2.95,F23&gt;=1.5,D23&lt;1.55,B23&gt;=2.75,A23&gt;=5.55),4.68,IF(AND(F23&gt;=2.5,B23&lt;2.95,F23&gt;=1.5,D23&lt;1.55,B23&gt;=2.75,A23&gt;=5.55),5.1,IF(AND(H23&lt;10.883,B23&gt;=2.95,F23&gt;=1.5,D23&lt;1.55,B23&gt;=2.75,A23&gt;=5.55),4.15,IF(AND(H23&gt;=10.883,B23&gt;=2.95,F23&gt;=1.5,D23&lt;1.55,B23&gt;=2.75,A23&gt;=5.55),4.5,IF(AND(H23&gt;=14.1,D23&lt;2.05,G23&lt;0.857,D23&gt;=1.55,B23&gt;=2.75,A23&gt;=5.55),6.6,IF(AND(G23&lt;0.063,B23&lt;3.15,G23&lt;0.518,G23&lt;0.587,B23&lt;3.75,F23&lt;1.5,A23&lt;5.55),1.4,IF(AND(G23&gt;=0.063,B23&lt;3.15,G23&lt;0.518,G23&lt;0.587,B23&lt;3.75,F23&lt;1.5,A23&lt;5.55),1.5,IF(AND(H23&gt;=10.563,B23&gt;=3.15,G23&lt;0.518,G23&lt;0.587,B23&lt;3.75,F23&lt;1.5,A23&lt;5.55),1.325,IF(AND(B23&lt;2.95,H23&lt;14.1,D23&lt;2.05,G23&lt;0.857,D23&gt;=1.55,B23&gt;=2.75,A23&gt;=5.55),6.125,IF(AND(A23&lt;6.65,G23&lt;0.364,D23&gt;=2.05,G23&lt;0.857,D23&gt;=1.55,B23&gt;=2.75,A23&gt;=5.55),5.45,IF(AND(G23&gt;=0.774,G23&gt;=0.364,D23&gt;=2.05,G23&lt;0.857,D23&gt;=1.55,B23&gt;=2.75,A23&gt;=5.55),5.4,IF(AND(H23&gt;=9.279,H23&lt;10.563,B23&gt;=3.15,G23&lt;0.518,G23&lt;0.587,B23&lt;3.75,F23&lt;1.5,A23&lt;5.55),1.475,IF(AND(D23&lt;1.65,B23&gt;=2.95,H23&lt;14.1,D23&lt;2.05,G23&lt;0.857,D23&gt;=1.55,B23&gt;=2.75,A23&gt;=5.55),5.8,IF(AND(B23&lt;3.15,A23&gt;=6.65,G23&lt;0.364,D23&gt;=2.05,G23&lt;0.857,D23&gt;=1.55,B23&gt;=2.75,A23&gt;=5.55),5.3,IF(AND(B23&gt;=3.15,A23&gt;=6.65,G23&lt;0.364,D23&gt;=2.05,G23&lt;0.857,D23&gt;=1.55,B23&gt;=2.75,A23&gt;=5.55),5.7,IF(AND(A23&gt;=6.75,G23&lt;0.774,G23&gt;=0.364,D23&gt;=2.05,G23&lt;0.857,D23&gt;=1.55,B23&gt;=2.75,A23&gt;=5.55),5.9,IF(AND(G23&lt;0.417,H23&lt;9.279,H23&lt;10.563,B23&gt;=3.15,G23&lt;0.518,G23&lt;0.587,B23&lt;3.75,F23&lt;1.5,A23&lt;5.55),1.4,IF(AND(G23&gt;=0.417,H23&lt;9.279,H23&lt;10.563,B23&gt;=3.15,G23&lt;0.518,G23&lt;0.587,B23&lt;3.75,F23&lt;1.5,A23&lt;5.55),1.3,IF(AND(A23&lt;6.3,D23&gt;=1.65,B23&gt;=2.95,H23&lt;14.1,D23&lt;2.05,G23&lt;0.857,D23&gt;=1.55,B23&gt;=2.75,A23&gt;=5.55),4.9,IF(AND(A23&gt;=6.3,D23&gt;=1.65,B23&gt;=2.95,H23&lt;14.1,D23&lt;2.05,G23&lt;0.857,D23&gt;=1.55,B23&gt;=2.75,A23&gt;=5.55),5.3,IF(AND(G23&gt;=0.657,A23&lt;6.75,G23&lt;0.774,G23&gt;=0.364,D23&gt;=2.05,G23&lt;0.857,D23&gt;=1.55,B23&gt;=2.75,A23&gt;=5.55),6,IF(AND(B23&lt;3.2,G23&lt;0.657,A23&lt;6.75,G23&lt;0.774,G23&gt;=0.364,D23&gt;=2.05,G23&lt;0.857,D23&gt;=1.55,B23&gt;=2.75,A23&gt;=5.55),5.6,IF(AND(B23&gt;=3.2,G23&lt;0.657,A23&lt;6.75,G23&lt;0.774,G23&gt;=0.364,D23&gt;=2.05,G23&lt;0.857,D23&gt;=1.55,B23&gt;=2.75,A23&gt;=5.55),5.65,"shouldnthappen")))))))))))))))))))))))))))))))))))</f>
        <v>1.48</v>
      </c>
      <c r="AT23" s="1" t="n">
        <f aca="false">IF(AND(H23&gt;=16.284,A23&gt;=5.55),6.533,IF(AND(G23&gt;=0.52,A23&lt;4.85,A23&lt;5.55),1.05,IF(AND(G23&lt;0.227,G23&lt;0.52,A23&lt;4.85,A23&lt;5.55),1.4,IF(AND(G23&gt;=0.227,G23&lt;0.52,A23&lt;4.85,A23&lt;5.55),1.3,IF(AND(D23&gt;=0.45,F23&lt;1.5,A23&gt;=4.85,A23&lt;5.55),1.667,IF(AND(B23&gt;=2.75,F23&gt;=1.5,A23&gt;=4.85,A23&lt;5.55),4.5,IF(AND(F23&lt;2.5,B23&gt;=3.15,H23&lt;16.284,A23&gt;=5.55),4.7,IF(AND(G23&gt;=0.934,D23&lt;0.45,F23&lt;1.5,A23&gt;=4.85,A23&lt;5.55),1.7,IF(AND(D23&gt;=1.2,B23&lt;2.75,F23&gt;=1.5,A23&gt;=4.85,A23&lt;5.55),4.25,IF(AND(G23&gt;=0.774,F23&gt;=2.5,B23&gt;=3.15,H23&lt;16.284,A23&gt;=5.55),5.4,IF(AND(B23&lt;3.1,G23&lt;0.934,D23&lt;0.45,F23&lt;1.5,A23&gt;=4.85,A23&lt;5.55),1.6,IF(AND(D23&lt;1.05,D23&lt;1.2,B23&lt;2.75,F23&gt;=1.5,A23&gt;=4.85,A23&lt;5.55),3.433,IF(AND(D23&gt;=1.05,D23&lt;1.2,B23&lt;2.75,F23&gt;=1.5,A23&gt;=4.85,A23&lt;5.55),3.267,IF(AND(H23&lt;8.486,D23&lt;1.35,F23&lt;2.5,B23&lt;3.15,H23&lt;16.284,A23&gt;=5.55),3.85,IF(AND(D23&gt;=1.55,D23&gt;=1.35,F23&lt;2.5,B23&lt;3.15,H23&lt;16.284,A23&gt;=5.55),5.1,IF(AND(H23&lt;10.464,A23&lt;6.35,F23&gt;=2.5,B23&lt;3.15,H23&lt;16.284,A23&gt;=5.55),5.08,IF(AND(H23&gt;=10.464,A23&lt;6.35,F23&gt;=2.5,B23&lt;3.15,H23&lt;16.284,A23&gt;=5.55),4.9,IF(AND(D23&lt;1.85,A23&gt;=6.35,F23&gt;=2.5,B23&lt;3.15,H23&lt;16.284,A23&gt;=5.55),5.8,IF(AND(H23&gt;=10.393,G23&lt;0.774,F23&gt;=2.5,B23&gt;=3.15,H23&lt;16.284,A23&gt;=5.55),5.425,IF(AND(B23&lt;2.6,H23&gt;=8.486,D23&lt;1.35,F23&lt;2.5,B23&lt;3.15,H23&lt;16.284,A23&gt;=5.55),3.9,IF(AND(G23&gt;=0.567,D23&lt;1.55,D23&gt;=1.35,F23&lt;2.5,B23&lt;3.15,H23&lt;16.284,A23&gt;=5.55),4.4,IF(AND(B23&lt;3.25,H23&lt;10.393,G23&lt;0.774,F23&gt;=2.5,B23&gt;=3.15,H23&lt;16.284,A23&gt;=5.55),5.7,IF(AND(B23&gt;=3.25,H23&lt;10.393,G23&lt;0.774,F23&gt;=2.5,B23&gt;=3.15,H23&lt;16.284,A23&gt;=5.55),5.98,IF(AND(G23&lt;0.079,G23&lt;0.338,B23&gt;=3.1,G23&lt;0.934,D23&lt;0.45,F23&lt;1.5,A23&gt;=4.85,A23&lt;5.55),1.425,IF(AND(B23&lt;3.35,G23&gt;=0.338,B23&gt;=3.1,G23&lt;0.934,D23&lt;0.45,F23&lt;1.5,A23&gt;=4.85,A23&lt;5.55),1.4,IF(AND(G23&lt;0.404,B23&gt;=2.6,H23&gt;=8.486,D23&lt;1.35,F23&lt;2.5,B23&lt;3.15,H23&lt;16.284,A23&gt;=5.55),4.3,IF(AND(G23&gt;=0.404,B23&gt;=2.6,H23&gt;=8.486,D23&lt;1.35,F23&lt;2.5,B23&lt;3.15,H23&lt;16.284,A23&gt;=5.55),4.025,IF(AND(B23&gt;=3.05,G23&lt;0.567,D23&lt;1.55,D23&gt;=1.35,F23&lt;2.5,B23&lt;3.15,H23&lt;16.284,A23&gt;=5.55),4.7,IF(AND(A23&lt;6.45,H23&lt;10.667,D23&gt;=1.85,A23&gt;=6.35,F23&gt;=2.5,B23&lt;3.15,H23&lt;16.284,A23&gt;=5.55),5.3,IF(AND(A23&gt;=6.45,H23&lt;10.667,D23&gt;=1.85,A23&gt;=6.35,F23&gt;=2.5,B23&lt;3.15,H23&lt;16.284,A23&gt;=5.55),5.167,IF(AND(B23&lt;2.95,H23&gt;=10.667,D23&gt;=1.85,A23&gt;=6.35,F23&gt;=2.5,B23&lt;3.15,H23&lt;16.284,A23&gt;=5.55),5.6,IF(AND(B23&gt;=2.95,H23&gt;=10.667,D23&gt;=1.85,A23&gt;=6.35,F23&gt;=2.5,B23&lt;3.15,H23&lt;16.284,A23&gt;=5.55),5.5,IF(AND(H23&lt;10.325,G23&gt;=0.079,G23&lt;0.338,B23&gt;=3.1,G23&lt;0.934,D23&lt;0.45,F23&lt;1.5,A23&gt;=4.85,A23&lt;5.55),1.5,IF(AND(G23&lt;0.385,B23&gt;=3.35,G23&gt;=0.338,B23&gt;=3.1,G23&lt;0.934,D23&lt;0.45,F23&lt;1.5,A23&gt;=4.85,A23&lt;5.55),1.5,IF(AND(G23&gt;=0.385,B23&gt;=3.35,G23&gt;=0.338,B23&gt;=3.1,G23&lt;0.934,D23&lt;0.45,F23&lt;1.5,A23&gt;=4.85,A23&lt;5.55),1.42,IF(AND(B23&lt;2.5,B23&lt;3.05,G23&lt;0.567,D23&lt;1.55,D23&gt;=1.35,F23&lt;2.5,B23&lt;3.15,H23&lt;16.284,A23&gt;=5.55),4.5,IF(AND(B23&gt;=2.5,B23&lt;3.05,G23&lt;0.567,D23&lt;1.55,D23&gt;=1.35,F23&lt;2.5,B23&lt;3.15,H23&lt;16.284,A23&gt;=5.55),4.56,IF(AND(H23&lt;12.506,H23&gt;=10.325,G23&gt;=0.079,G23&lt;0.338,B23&gt;=3.1,G23&lt;0.934,D23&lt;0.45,F23&lt;1.5,A23&gt;=4.85,A23&lt;5.55),1.2,IF(AND(H23&gt;=12.506,H23&gt;=10.325,G23&gt;=0.079,G23&lt;0.338,B23&gt;=3.1,G23&lt;0.934,D23&lt;0.45,F23&lt;1.5,A23&gt;=4.85,A23&lt;5.55),1.3,"shouldnthappen")))))))))))))))))))))))))))))))))))))))</f>
        <v>1.7</v>
      </c>
      <c r="AU23" s="1" t="n">
        <f aca="false">IF(AND(G23&gt;=0.52,B23&lt;3.05,F23&lt;1.5),1.1,IF(AND(G23&lt;0.35,G23&lt;0.52,B23&lt;3.05,F23&lt;1.5),1.4,IF(AND(G23&gt;=0.35,G23&lt;0.52,B23&lt;3.05,F23&lt;1.5),1.3,IF(AND(G23&gt;=0.227,G23&lt;0.347,B23&gt;=3.05,F23&lt;1.5),1.32,IF(AND(H23&lt;6.417,G23&gt;=0.347,B23&gt;=3.05,F23&lt;1.5),1.7,IF(AND(A23&gt;=7.25,A23&gt;=6.6,F23&gt;=2.5,F23&gt;=1.5),6.35,IF(AND(G23&lt;0.11,G23&lt;0.227,G23&lt;0.347,B23&gt;=3.05,F23&lt;1.5),1.333,IF(AND(H23&lt;9.441,H23&gt;=6.417,G23&gt;=0.347,B23&gt;=3.05,F23&lt;1.5),1.425,IF(AND(B23&lt;2.75,G23&lt;0.451,H23&lt;10.266,F23&lt;2.5,F23&gt;=1.5),4,IF(AND(B23&gt;=2.75,G23&lt;0.451,H23&lt;10.266,F23&lt;2.5,F23&gt;=1.5),4.433,IF(AND(G23&gt;=0.865,G23&gt;=0.451,H23&lt;10.266,F23&lt;2.5,F23&gt;=1.5),4.2,IF(AND(B23&lt;2.45,H23&lt;13.665,H23&gt;=10.266,F23&lt;2.5,F23&gt;=1.5),3.7,IF(AND(G23&lt;0.302,H23&gt;=13.665,H23&gt;=10.266,F23&lt;2.5,F23&gt;=1.5),5,IF(AND(B23&lt;2.9,A23&lt;6.1,A23&lt;6.6,F23&gt;=2.5,F23&gt;=1.5),5.06,IF(AND(B23&gt;=2.9,A23&lt;6.1,A23&lt;6.6,F23&gt;=2.5,F23&gt;=1.5),4.8,IF(AND(B23&lt;3.05,A23&gt;=6.1,A23&lt;6.6,F23&gt;=2.5,F23&gt;=1.5),5.6,IF(AND(B23&gt;=3.05,A23&gt;=6.1,A23&lt;6.6,F23&gt;=2.5,F23&gt;=1.5),5.267,IF(AND(H23&gt;=14.564,A23&lt;7.25,A23&gt;=6.6,F23&gt;=2.5,F23&gt;=1.5),5.6,IF(AND(H23&gt;=14.309,G23&gt;=0.11,G23&lt;0.227,G23&lt;0.347,B23&gt;=3.05,F23&lt;1.5),1.7,IF(AND(D23&lt;0.4,H23&gt;=9.441,H23&gt;=6.417,G23&gt;=0.347,B23&gt;=3.05,F23&lt;1.5),1.5,IF(AND(D23&gt;=0.4,H23&gt;=9.441,H23&gt;=6.417,G23&gt;=0.347,B23&gt;=3.05,F23&lt;1.5),1.633,IF(AND(A23&lt;5.35,G23&lt;0.865,G23&gt;=0.451,H23&lt;10.266,F23&lt;2.5,F23&gt;=1.5),3.15,IF(AND(D23&lt;1.45,G23&gt;=0.302,H23&gt;=13.665,H23&gt;=10.266,F23&lt;2.5,F23&gt;=1.5),4.74,IF(AND(D23&gt;=1.45,G23&gt;=0.302,H23&gt;=13.665,H23&gt;=10.266,F23&lt;2.5,F23&gt;=1.5),4.567,IF(AND(H23&lt;8.836,H23&lt;14.564,A23&lt;7.25,A23&gt;=6.6,F23&gt;=2.5,F23&gt;=1.5),5.7,IF(AND(H23&gt;=8.836,H23&lt;14.564,A23&lt;7.25,A23&gt;=6.6,F23&gt;=2.5,F23&gt;=1.5),5.9,IF(AND(H23&lt;11.53,H23&lt;14.309,G23&gt;=0.11,G23&lt;0.227,G23&lt;0.347,B23&gt;=3.05,F23&lt;1.5),1.5,IF(AND(H23&gt;=11.53,H23&lt;14.309,G23&gt;=0.11,G23&lt;0.227,G23&lt;0.347,B23&gt;=3.05,F23&lt;1.5),1.467,IF(AND(H23&lt;9.386,A23&gt;=5.35,G23&lt;0.865,G23&gt;=0.451,H23&lt;10.266,F23&lt;2.5,F23&gt;=1.5),3.56,IF(AND(H23&gt;=9.386,A23&gt;=5.35,G23&lt;0.865,G23&gt;=0.451,H23&lt;10.266,F23&lt;2.5,F23&gt;=1.5),4.2,IF(AND(H23&lt;11.036,D23&lt;1.45,B23&gt;=2.45,H23&lt;13.665,H23&gt;=10.266,F23&lt;2.5,F23&gt;=1.5),4.45,IF(AND(H23&gt;=11.036,D23&lt;1.45,B23&gt;=2.45,H23&lt;13.665,H23&gt;=10.266,F23&lt;2.5,F23&gt;=1.5),4.1,IF(AND(G23&gt;=0.585,D23&gt;=1.45,B23&gt;=2.45,H23&lt;13.665,H23&gt;=10.266,F23&lt;2.5,F23&gt;=1.5),4.9,IF(AND(H23&lt;11.743,G23&lt;0.585,D23&gt;=1.45,B23&gt;=2.45,H23&lt;13.665,H23&gt;=10.266,F23&lt;2.5,F23&gt;=1.5),4.7,IF(AND(H23&gt;=11.743,G23&lt;0.585,D23&gt;=1.45,B23&gt;=2.45,H23&lt;13.665,H23&gt;=10.266,F23&lt;2.5,F23&gt;=1.5),4.5,"shouldnthappen")))))))))))))))))))))))))))))))))))</f>
        <v>1.7</v>
      </c>
      <c r="AV23" s="1" t="n">
        <f aca="false">IF(AND(G23&gt;=0.356,F23&gt;=1.5,A23&lt;5.75),3.52,IF(AND(A23&lt;7.25,A23&gt;=7.1,A23&gt;=5.75),5.875,IF(AND(A23&gt;=7.25,A23&gt;=7.1,A23&gt;=5.75),6.5,IF(AND(D23&gt;=0.35,G23&gt;=0.586,F23&lt;1.5,A23&lt;5.75),1.8,IF(AND(D23&lt;1.4,G23&lt;0.356,F23&gt;=1.5,A23&lt;5.75),4.2,IF(AND(D23&gt;=1.4,G23&lt;0.356,F23&gt;=1.5,A23&lt;5.75),4.5,IF(AND(H23&gt;=11.218,A23&lt;5.05,G23&lt;0.586,F23&lt;1.5,A23&lt;5.75),1.225,IF(AND(G23&gt;=0.253,A23&gt;=5.05,G23&lt;0.586,F23&lt;1.5,A23&lt;5.75),1.3,IF(AND(B23&gt;=3.75,D23&lt;0.35,G23&gt;=0.586,F23&lt;1.5,A23&lt;5.75),1.567,IF(AND(B23&lt;2.85,D23&lt;1.35,D23&lt;1.65,A23&lt;7.1,A23&gt;=5.75),4.26,IF(AND(B23&gt;=2.85,D23&lt;1.35,D23&lt;1.65,A23&lt;7.1,A23&gt;=5.75),4.45,IF(AND(A23&lt;6.05,H23&lt;12.921,D23&gt;=1.65,A23&lt;7.1,A23&gt;=5.75),5.1,IF(AND(H23&gt;=15.338,H23&gt;=12.921,D23&gt;=1.65,A23&lt;7.1,A23&gt;=5.75),5.55,IF(AND(G23&lt;0.418,H23&lt;11.218,A23&lt;5.05,G23&lt;0.586,F23&lt;1.5,A23&lt;5.75),1.42,IF(AND(G23&gt;=0.418,H23&lt;11.218,A23&lt;5.05,G23&lt;0.586,F23&lt;1.5,A23&lt;5.75),1.3,IF(AND(H23&gt;=13.321,G23&lt;0.253,A23&gt;=5.05,G23&lt;0.586,F23&lt;1.5,A23&lt;5.75),1.7,IF(AND(H23&lt;6.089,B23&lt;3.75,D23&lt;0.35,G23&gt;=0.586,F23&lt;1.5,A23&lt;5.75),1.7,IF(AND(H23&gt;=6.089,B23&lt;3.75,D23&lt;0.35,G23&gt;=0.586,F23&lt;1.5,A23&lt;5.75),1.5,IF(AND(B23&lt;2.9,D23&lt;1.45,D23&gt;=1.35,D23&lt;1.65,A23&lt;7.1,A23&gt;=5.75),4.8,IF(AND(B23&gt;=2.9,D23&lt;1.45,D23&gt;=1.35,D23&lt;1.65,A23&lt;7.1,A23&gt;=5.75),4.475,IF(AND(B23&lt;2.5,D23&gt;=1.45,D23&gt;=1.35,D23&lt;1.65,A23&lt;7.1,A23&gt;=5.75),4.5,IF(AND(H23&lt;8.884,A23&gt;=6.05,H23&lt;12.921,D23&gt;=1.65,A23&lt;7.1,A23&gt;=5.75),5.4,IF(AND(A23&lt;6.3,H23&lt;15.338,H23&gt;=12.921,D23&gt;=1.65,A23&lt;7.1,A23&gt;=5.75),4.967,IF(AND(A23&gt;=6.3,H23&lt;15.338,H23&gt;=12.921,D23&gt;=1.65,A23&lt;7.1,A23&gt;=5.75),5.133,IF(AND(H23&lt;10.826,H23&lt;13.321,G23&lt;0.253,A23&gt;=5.05,G23&lt;0.586,F23&lt;1.5,A23&lt;5.75),1.5,IF(AND(H23&gt;=10.826,H23&lt;13.321,G23&lt;0.253,A23&gt;=5.05,G23&lt;0.586,F23&lt;1.5,A23&lt;5.75),1.4,IF(AND(H23&lt;7.47,B23&gt;=2.5,D23&gt;=1.45,D23&gt;=1.35,D23&lt;1.65,A23&lt;7.1,A23&gt;=5.75),5.1,IF(AND(H23&gt;=7.47,B23&gt;=2.5,D23&gt;=1.45,D23&gt;=1.35,D23&lt;1.65,A23&lt;7.1,A23&gt;=5.75),4.725,IF(AND(H23&lt;9.637,H23&gt;=8.884,A23&gt;=6.05,H23&lt;12.921,D23&gt;=1.65,A23&lt;7.1,A23&gt;=5.75),5.9,IF(AND(B23&lt;2.6,H23&gt;=9.637,H23&gt;=8.884,A23&gt;=6.05,H23&lt;12.921,D23&gt;=1.65,A23&lt;7.1,A23&gt;=5.75),5.8,IF(AND(B23&lt;2.75,B23&gt;=2.6,H23&gt;=9.637,H23&gt;=8.884,A23&gt;=6.05,H23&lt;12.921,D23&gt;=1.65,A23&lt;7.1,A23&gt;=5.75),5.3,IF(AND(D23&lt;2.25,B23&gt;=2.75,B23&gt;=2.6,H23&gt;=9.637,H23&gt;=8.884,A23&gt;=6.05,H23&lt;12.921,D23&gt;=1.65,A23&lt;7.1,A23&gt;=5.75),5.6,IF(AND(D23&gt;=2.25,B23&gt;=2.75,B23&gt;=2.6,H23&gt;=9.637,H23&gt;=8.884,A23&gt;=6.05,H23&lt;12.921,D23&gt;=1.65,A23&lt;7.1,A23&gt;=5.75),5.5,"shouldnthappen")))))))))))))))))))))))))))))))))</f>
        <v>1.7</v>
      </c>
      <c r="AW23" s="1" t="n">
        <f aca="false">IF(AND(G23&gt;=0.905,F23&lt;1.5),1.767,IF(AND(H23&gt;=16.674,F23&gt;=1.5),6.55,IF(AND(A23&lt;4.35,H23&lt;14.344,G23&lt;0.905,F23&lt;1.5),1.1,IF(AND(B23&lt;3.65,H23&gt;=14.344,G23&lt;0.905,F23&lt;1.5),1.5,IF(AND(B23&gt;=3.65,H23&gt;=14.344,G23&lt;0.905,F23&lt;1.5),1.65,IF(AND(B23&lt;2.6,F23&gt;=2.5,H23&lt;16.674,F23&gt;=1.5),4.5,IF(AND(D23&gt;=0.45,A23&gt;=4.35,H23&lt;14.344,G23&lt;0.905,F23&lt;1.5),1.65,IF(AND(D23&lt;1.15,A23&lt;5.9,F23&lt;2.5,H23&lt;16.674,F23&gt;=1.5),3.56,IF(AND(B23&lt;2.75,A23&gt;=5.9,F23&lt;2.5,H23&lt;16.674,F23&gt;=1.5),5,IF(AND(H23&lt;13.531,B23&gt;=2.75,A23&gt;=5.9,F23&lt;2.5,H23&lt;16.674,F23&gt;=1.5),4.333,IF(AND(B23&lt;3.2,G23&gt;=0.669,B23&gt;=2.6,F23&gt;=2.5,H23&lt;16.674,F23&gt;=1.5),5.08,IF(AND(B23&gt;=3.2,G23&gt;=0.669,B23&gt;=2.6,F23&gt;=2.5,H23&lt;16.674,F23&gt;=1.5),5.4,IF(AND(B23&lt;3.15,A23&lt;5.05,D23&lt;0.45,A23&gt;=4.35,H23&lt;14.344,G23&lt;0.905,F23&lt;1.5),1.45,IF(AND(A23&gt;=5.55,A23&gt;=5.05,D23&lt;0.45,A23&gt;=4.35,H23&lt;14.344,G23&lt;0.905,F23&lt;1.5),1.5,IF(AND(A23&lt;5.55,A23&lt;5.65,D23&gt;=1.15,A23&lt;5.9,F23&lt;2.5,H23&lt;16.674,F23&gt;=1.5),3.95,IF(AND(A23&gt;=5.55,A23&lt;5.65,D23&gt;=1.15,A23&lt;5.9,F23&lt;2.5,H23&lt;16.674,F23&gt;=1.5),3.82,IF(AND(G23&lt;0.39,A23&gt;=5.65,D23&gt;=1.15,A23&lt;5.9,F23&lt;2.5,H23&lt;16.674,F23&gt;=1.5),4.35,IF(AND(G23&gt;=0.39,A23&gt;=5.65,D23&gt;=1.15,A23&lt;5.9,F23&lt;2.5,H23&lt;16.674,F23&gt;=1.5),3.95,IF(AND(G23&lt;0.466,H23&gt;=13.531,B23&gt;=2.75,A23&gt;=5.9,F23&lt;2.5,H23&lt;16.674,F23&gt;=1.5),4.8,IF(AND(G23&gt;=0.466,H23&gt;=13.531,B23&gt;=2.75,A23&gt;=5.9,F23&lt;2.5,H23&lt;16.674,F23&gt;=1.5),4.7,IF(AND(H23&lt;10.144,D23&lt;2.05,G23&lt;0.669,B23&gt;=2.6,F23&gt;=2.5,H23&lt;16.674,F23&gt;=1.5),5.3,IF(AND(H23&gt;=10.144,D23&lt;2.05,G23&lt;0.669,B23&gt;=2.6,F23&gt;=2.5,H23&lt;16.674,F23&gt;=1.5),5.133,IF(AND(D23&gt;=2.45,D23&gt;=2.05,G23&lt;0.669,B23&gt;=2.6,F23&gt;=2.5,H23&lt;16.674,F23&gt;=1.5),5.9,IF(AND(B23&lt;3.25,B23&gt;=3.15,A23&lt;5.05,D23&lt;0.45,A23&gt;=4.35,H23&lt;14.344,G23&lt;0.905,F23&lt;1.5),1.2,IF(AND(B23&gt;=3.25,B23&gt;=3.15,A23&lt;5.05,D23&lt;0.45,A23&gt;=4.35,H23&lt;14.344,G23&lt;0.905,F23&lt;1.5),1.36,IF(AND(B23&gt;=3.8,A23&lt;5.55,A23&gt;=5.05,D23&lt;0.45,A23&gt;=4.35,H23&lt;14.344,G23&lt;0.905,F23&lt;1.5),1.3,IF(AND(G23&lt;0.05,B23&lt;3.8,A23&lt;5.55,A23&gt;=5.05,D23&lt;0.45,A23&gt;=4.35,H23&lt;14.344,G23&lt;0.905,F23&lt;1.5),1.4,IF(AND(G23&lt;0.107,G23&lt;0.395,D23&lt;2.45,D23&gt;=2.05,G23&lt;0.669,B23&gt;=2.6,F23&gt;=2.5,H23&lt;16.674,F23&gt;=1.5),5.667,IF(AND(G23&lt;0.537,G23&gt;=0.395,D23&lt;2.45,D23&gt;=2.05,G23&lt;0.669,B23&gt;=2.6,F23&gt;=2.5,H23&lt;16.674,F23&gt;=1.5),5.6,IF(AND(G23&gt;=0.537,G23&gt;=0.395,D23&lt;2.45,D23&gt;=2.05,G23&lt;0.669,B23&gt;=2.6,F23&gt;=2.5,H23&lt;16.674,F23&gt;=1.5),5.775,IF(AND(B23&lt;3.6,G23&gt;=0.05,B23&lt;3.8,A23&lt;5.55,A23&gt;=5.05,D23&lt;0.45,A23&gt;=4.35,H23&lt;14.344,G23&lt;0.905,F23&lt;1.5),1.475,IF(AND(B23&gt;=3.6,G23&gt;=0.05,B23&lt;3.8,A23&lt;5.55,A23&gt;=5.05,D23&lt;0.45,A23&gt;=4.35,H23&lt;14.344,G23&lt;0.905,F23&lt;1.5),1.5,IF(AND(G23&lt;0.312,G23&gt;=0.107,G23&lt;0.395,D23&lt;2.45,D23&gt;=2.05,G23&lt;0.669,B23&gt;=2.6,F23&gt;=2.5,H23&lt;16.674,F23&gt;=1.5),5.18,IF(AND(G23&gt;=0.312,G23&gt;=0.107,G23&lt;0.395,D23&lt;2.45,D23&gt;=2.05,G23&lt;0.669,B23&gt;=2.6,F23&gt;=2.5,H23&lt;16.674,F23&gt;=1.5),5.4,"shouldnthappen"))))))))))))))))))))))))))))))))))</f>
        <v>1.767</v>
      </c>
      <c r="AX23" s="1" t="n">
        <f aca="false">IF(AND(D23&gt;=1.3,B23&gt;=3.45),6.25,IF(AND(B23&lt;2.75,A23&lt;5.25,B23&lt;3.45),3.9,IF(AND(D23&lt;0.25,D23&lt;1.3,B23&gt;=3.45),1.16,IF(AND(A23&gt;=5.05,B23&gt;=2.75,A23&lt;5.25,B23&lt;3.45),1.7,IF(AND(D23&lt;0.7,F23&lt;2.5,A23&gt;=5.25,B23&lt;3.45),1.5,IF(AND(H23&gt;=16.284,F23&gt;=2.5,A23&gt;=5.25,B23&lt;3.45),6.6,IF(AND(G23&lt;0.123,D23&gt;=0.25,D23&lt;1.3,B23&gt;=3.45),1.3,IF(AND(A23&lt;4.5,A23&lt;5.05,B23&gt;=2.75,A23&lt;5.25,B23&lt;3.45),1.3,IF(AND(A23&lt;5.05,G23&gt;=0.123,D23&gt;=0.25,D23&lt;1.3,B23&gt;=3.45),1.6,IF(AND(B23&lt;3.15,A23&gt;=4.5,A23&lt;5.05,B23&gt;=2.75,A23&lt;5.25,B23&lt;3.45),1.54,IF(AND(B23&gt;=3.15,A23&gt;=4.5,A23&lt;5.05,B23&gt;=2.75,A23&lt;5.25,B23&lt;3.45),1.35,IF(AND(D23&gt;=1.4,A23&lt;5.9,D23&gt;=0.7,F23&lt;2.5,A23&gt;=5.25,B23&lt;3.45),4.5,IF(AND(D23&gt;=1.55,A23&gt;=5.9,D23&gt;=0.7,F23&lt;2.5,A23&gt;=5.25,B23&lt;3.45),4.95,IF(AND(G23&gt;=0.682,D23&gt;=2.05,H23&lt;16.284,F23&gt;=2.5,A23&gt;=5.25,B23&lt;3.45),5.26,IF(AND(A23&lt;5.4,A23&gt;=5.05,G23&gt;=0.123,D23&gt;=0.25,D23&lt;1.3,B23&gt;=3.45),1.64,IF(AND(A23&gt;=5.4,A23&gt;=5.05,G23&gt;=0.123,D23&gt;=0.25,D23&lt;1.3,B23&gt;=3.45),1.6,IF(AND(G23&lt;0.372,D23&lt;1.4,A23&lt;5.9,D23&gt;=0.7,F23&lt;2.5,A23&gt;=5.25,B23&lt;3.45),4.175,IF(AND(D23&lt;1.35,D23&lt;1.55,A23&gt;=5.9,D23&gt;=0.7,F23&lt;2.5,A23&gt;=5.25,B23&lt;3.45),4.2,IF(AND(B23&lt;2.35,G23&lt;0.596,D23&lt;2.05,H23&lt;16.284,F23&gt;=2.5,A23&gt;=5.25,B23&lt;3.45),5,IF(AND(G23&gt;=0.888,G23&gt;=0.596,D23&lt;2.05,H23&lt;16.284,F23&gt;=2.5,A23&gt;=5.25,B23&lt;3.45),4.8,IF(AND(A23&gt;=6.85,G23&lt;0.682,D23&gt;=2.05,H23&lt;16.284,F23&gt;=2.5,A23&gt;=5.25,B23&lt;3.45),5.4,IF(AND(A23&gt;=5.75,G23&gt;=0.372,D23&lt;1.4,A23&lt;5.9,D23&gt;=0.7,F23&lt;2.5,A23&gt;=5.25,B23&lt;3.45),3.933,IF(AND(A23&gt;=6.75,D23&gt;=1.35,D23&lt;1.55,A23&gt;=5.9,D23&gt;=0.7,F23&lt;2.5,A23&gt;=5.25,B23&lt;3.45),4.8,IF(AND(H23&lt;11.084,B23&gt;=2.35,G23&lt;0.596,D23&lt;2.05,H23&lt;16.284,F23&gt;=2.5,A23&gt;=5.25,B23&lt;3.45),5.3,IF(AND(H23&lt;8.435,G23&lt;0.888,G23&gt;=0.596,D23&lt;2.05,H23&lt;16.284,F23&gt;=2.5,A23&gt;=5.25,B23&lt;3.45),5.1,IF(AND(H23&gt;=8.435,G23&lt;0.888,G23&gt;=0.596,D23&lt;2.05,H23&lt;16.284,F23&gt;=2.5,A23&gt;=5.25,B23&lt;3.45),4.94,IF(AND(B23&lt;3.15,A23&lt;6.85,G23&lt;0.682,D23&gt;=2.05,H23&lt;16.284,F23&gt;=2.5,A23&gt;=5.25,B23&lt;3.45),5.6,IF(AND(B23&gt;=3.15,A23&lt;6.85,G23&lt;0.682,D23&gt;=2.05,H23&lt;16.284,F23&gt;=2.5,A23&gt;=5.25,B23&lt;3.45),5.74,IF(AND(G23&lt;0.572,A23&lt;5.75,G23&gt;=0.372,D23&lt;1.4,A23&lt;5.9,D23&gt;=0.7,F23&lt;2.5,A23&gt;=5.25,B23&lt;3.45),3.7,IF(AND(D23&lt;1.45,A23&lt;6.75,D23&gt;=1.35,D23&lt;1.55,A23&gt;=5.9,D23&gt;=0.7,F23&lt;2.5,A23&gt;=5.25,B23&lt;3.45),4.46,IF(AND(D23&gt;=1.45,A23&lt;6.75,D23&gt;=1.35,D23&lt;1.55,A23&gt;=5.9,D23&gt;=0.7,F23&lt;2.5,A23&gt;=5.25,B23&lt;3.45),4.567,IF(AND(H23&lt;12.532,H23&gt;=11.084,B23&gt;=2.35,G23&lt;0.596,D23&lt;2.05,H23&lt;16.284,F23&gt;=2.5,A23&gt;=5.25,B23&lt;3.45),5.8,IF(AND(H23&gt;=12.532,H23&gt;=11.084,B23&gt;=2.35,G23&lt;0.596,D23&lt;2.05,H23&lt;16.284,F23&gt;=2.5,A23&gt;=5.25,B23&lt;3.45),5.667,IF(AND(A23&gt;=5.65,G23&gt;=0.572,A23&lt;5.75,G23&gt;=0.372,D23&lt;1.4,A23&lt;5.9,D23&gt;=0.7,F23&lt;2.5,A23&gt;=5.25,B23&lt;3.45),4.2,IF(AND(G23&lt;0.862,A23&lt;5.65,G23&gt;=0.572,A23&lt;5.75,G23&gt;=0.372,D23&lt;1.4,A23&lt;5.9,D23&gt;=0.7,F23&lt;2.5,A23&gt;=5.25,B23&lt;3.45),3.9,IF(AND(G23&gt;=0.862,A23&lt;5.65,G23&gt;=0.572,A23&lt;5.75,G23&gt;=0.372,D23&lt;1.4,A23&lt;5.9,D23&gt;=0.7,F23&lt;2.5,A23&gt;=5.25,B23&lt;3.45),4,"shouldnthappen"))))))))))))))))))))))))))))))))))))</f>
        <v>1.5</v>
      </c>
      <c r="AY23" s="1" t="n">
        <f aca="false">IF(AND(H23&gt;=8.233,D23&gt;=0.8,A23&lt;5.55),3.525,IF(AND(B23&lt;2.9,H23&gt;=15.534,A23&gt;=5.55),4.8,IF(AND(H23&gt;=12.259,A23&lt;4.75,D23&lt;0.8,A23&lt;5.55),1.25,IF(AND(B23&gt;=3.85,A23&gt;=4.75,D23&lt;0.8,A23&lt;5.55),1.425,IF(AND(D23&lt;1.55,H23&lt;8.233,D23&gt;=0.8,A23&lt;5.55),3.975,IF(AND(D23&gt;=1.55,H23&lt;8.233,D23&gt;=0.8,A23&lt;5.55),4.5,IF(AND(D23&lt;0.65,D23&lt;1.7,H23&lt;15.534,A23&gt;=5.55),1.7,IF(AND(A23&gt;=7.05,D23&gt;=1.7,H23&lt;15.534,A23&gt;=5.55),6.3,IF(AND(B23&gt;=3.35,B23&gt;=2.9,H23&gt;=15.534,A23&gt;=5.55),5.4,IF(AND(B23&lt;3.1,H23&lt;12.259,A23&lt;4.75,D23&lt;0.8,A23&lt;5.55),1.367,IF(AND(B23&gt;=3.1,H23&lt;12.259,A23&lt;4.75,D23&lt;0.8,A23&lt;5.55),1.4,IF(AND(G23&gt;=0.905,B23&lt;3.85,A23&gt;=4.75,D23&lt;0.8,A23&lt;5.55),1.9,IF(AND(H23&lt;15.681,B23&lt;3.35,B23&gt;=2.9,H23&gt;=15.534,A23&gt;=5.55),5.8,IF(AND(H23&gt;=15.681,B23&lt;3.35,B23&gt;=2.9,H23&gt;=15.534,A23&gt;=5.55),5.7,IF(AND(H23&gt;=14.877,G23&lt;0.905,B23&lt;3.85,A23&gt;=4.75,D23&lt;0.8,A23&lt;5.55),1.3,IF(AND(D23&gt;=1.25,B23&lt;2.65,D23&gt;=0.65,D23&lt;1.7,H23&lt;15.534,A23&gt;=5.55),4.433,IF(AND(G23&gt;=0.622,B23&lt;3.15,A23&lt;7.05,D23&gt;=1.7,H23&lt;15.534,A23&gt;=5.55),5.08,IF(AND(H23&gt;=13.42,B23&gt;=3.15,A23&lt;7.05,D23&gt;=1.7,H23&lt;15.534,A23&gt;=5.55),5.1,IF(AND(G23&lt;0.265,H23&lt;14.877,G23&lt;0.905,B23&lt;3.85,A23&gt;=4.75,D23&lt;0.8,A23&lt;5.55),1.2,IF(AND(A23&lt;5.75,D23&lt;1.25,B23&lt;2.65,D23&gt;=0.65,D23&lt;1.7,H23&lt;15.534,A23&gt;=5.55),3.7,IF(AND(A23&gt;=5.75,D23&lt;1.25,B23&lt;2.65,D23&gt;=0.65,D23&lt;1.7,H23&lt;15.534,A23&gt;=5.55),4,IF(AND(G23&gt;=0.652,D23&lt;1.35,B23&gt;=2.65,D23&gt;=0.65,D23&lt;1.7,H23&lt;15.534,A23&gt;=5.55),3.6,IF(AND(H23&lt;7.47,D23&gt;=1.35,B23&gt;=2.65,D23&gt;=0.65,D23&lt;1.7,H23&lt;15.534,A23&gt;=5.55),5.1,IF(AND(H23&lt;10.914,G23&lt;0.622,B23&lt;3.15,A23&lt;7.05,D23&gt;=1.7,H23&lt;15.534,A23&gt;=5.55),5.36,IF(AND(H23&gt;=10.914,G23&lt;0.622,B23&lt;3.15,A23&lt;7.05,D23&gt;=1.7,H23&lt;15.534,A23&gt;=5.55),5.64,IF(AND(G23&gt;=0.657,H23&lt;13.42,B23&gt;=3.15,A23&lt;7.05,D23&gt;=1.7,H23&lt;15.534,A23&gt;=5.55),6,IF(AND(G23&gt;=0.782,G23&gt;=0.265,H23&lt;14.877,G23&lt;0.905,B23&lt;3.85,A23&gt;=4.75,D23&lt;0.8,A23&lt;5.55),1.48,IF(AND(H23&lt;11.286,G23&lt;0.652,D23&lt;1.35,B23&gt;=2.65,D23&gt;=0.65,D23&lt;1.7,H23&lt;15.534,A23&gt;=5.55),4.24,IF(AND(H23&gt;=11.286,G23&lt;0.652,D23&lt;1.35,B23&gt;=2.65,D23&gt;=0.65,D23&lt;1.7,H23&lt;15.534,A23&gt;=5.55),4.05,IF(AND(G23&lt;0.413,H23&gt;=7.47,D23&gt;=1.35,B23&gt;=2.65,D23&gt;=0.65,D23&lt;1.7,H23&lt;15.534,A23&gt;=5.55),5.1,IF(AND(H23&lt;11.325,G23&lt;0.657,H23&lt;13.42,B23&gt;=3.15,A23&lt;7.05,D23&gt;=1.7,H23&lt;15.534,A23&gt;=5.55),5.8,IF(AND(H23&gt;=11.325,G23&lt;0.657,H23&lt;13.42,B23&gt;=3.15,A23&lt;7.05,D23&gt;=1.7,H23&lt;15.534,A23&gt;=5.55),5.6,IF(AND(D23&gt;=0.35,G23&lt;0.782,G23&gt;=0.265,H23&lt;14.877,G23&lt;0.905,B23&lt;3.85,A23&gt;=4.75,D23&lt;0.8,A23&lt;5.55),1.633,IF(AND(B23&lt;2.85,G23&gt;=0.413,H23&gt;=7.47,D23&gt;=1.35,B23&gt;=2.65,D23&gt;=0.65,D23&lt;1.7,H23&lt;15.534,A23&gt;=5.55),4.6,IF(AND(D23&lt;0.15,D23&lt;0.35,G23&lt;0.782,G23&gt;=0.265,H23&lt;14.877,G23&lt;0.905,B23&lt;3.85,A23&gt;=4.75,D23&lt;0.8,A23&lt;5.55),1.5,IF(AND(D23&gt;=0.15,D23&lt;0.35,G23&lt;0.782,G23&gt;=0.265,H23&lt;14.877,G23&lt;0.905,B23&lt;3.85,A23&gt;=4.75,D23&lt;0.8,A23&lt;5.55),1.543,IF(AND(A23&gt;=6.8,B23&gt;=2.85,G23&gt;=0.413,H23&gt;=7.47,D23&gt;=1.35,B23&gt;=2.65,D23&gt;=0.65,D23&lt;1.7,H23&lt;15.534,A23&gt;=5.55),4.9,IF(AND(H23&lt;13.531,A23&lt;6.8,B23&gt;=2.85,G23&gt;=0.413,H23&gt;=7.47,D23&gt;=1.35,B23&gt;=2.65,D23&gt;=0.65,D23&lt;1.7,H23&lt;15.534,A23&gt;=5.55),4.5,IF(AND(H23&gt;=13.531,A23&lt;6.8,B23&gt;=2.85,G23&gt;=0.413,H23&gt;=7.47,D23&gt;=1.35,B23&gt;=2.65,D23&gt;=0.65,D23&lt;1.7,H23&lt;15.534,A23&gt;=5.55),4.7,"shouldnthappen")))))))))))))))))))))))))))))))))))))))</f>
        <v>1.9</v>
      </c>
      <c r="AZ23" s="1" t="n">
        <f aca="false">IF(AND(H23&gt;=15.371,B23&gt;=3.35),5.4,IF(AND(G23&gt;=0.851,H23&gt;=15.244,B23&lt;3.35),4.75,IF(AND(F23&gt;=2,H23&lt;15.371,B23&gt;=3.35),5.6,IF(AND(B23&lt;2.75,A23&lt;5.15,H23&lt;15.244,B23&lt;3.35),3.42,IF(AND(A23&gt;=7.25,G23&lt;0.851,H23&gt;=15.244,B23&lt;3.35),6.6,IF(AND(A23&lt;4.45,B23&gt;=2.75,A23&lt;5.15,H23&lt;15.244,B23&lt;3.35),1.1,IF(AND(G23&lt;0.527,A23&lt;7.25,G23&lt;0.851,H23&gt;=15.244,B23&lt;3.35),5.08,IF(AND(G23&gt;=0.527,A23&lt;7.25,G23&lt;0.851,H23&gt;=15.244,B23&lt;3.35),5.8,IF(AND(D23&gt;=0.35,B23&lt;3.7,F23&lt;2,H23&lt;15.371,B23&gt;=3.35),1.55,IF(AND(H23&lt;6.542,B23&gt;=3.7,F23&lt;2,H23&lt;15.371,B23&gt;=3.35),1.9,IF(AND(B23&lt;3.25,A23&gt;=4.45,B23&gt;=2.75,A23&lt;5.15,H23&lt;15.244,B23&lt;3.35),1.46,IF(AND(B23&gt;=3.25,A23&gt;=4.45,B23&gt;=2.75,A23&lt;5.15,H23&lt;15.244,B23&lt;3.35),1.7,IF(AND(H23&lt;13.654,B23&gt;=2.95,D23&lt;1.45,A23&gt;=5.15,H23&lt;15.244,B23&lt;3.35),4.3,IF(AND(H23&gt;=13.654,B23&gt;=2.95,D23&lt;1.45,A23&gt;=5.15,H23&lt;15.244,B23&lt;3.35),4.625,IF(AND(F23&gt;=2.5,D23&lt;1.75,D23&gt;=1.45,A23&gt;=5.15,H23&lt;15.244,B23&lt;3.35),5.3,IF(AND(G23&gt;=0.853,D23&gt;=1.75,D23&gt;=1.45,A23&gt;=5.15,H23&lt;15.244,B23&lt;3.35),5.15,IF(AND(D23&gt;=0.25,D23&lt;0.35,B23&lt;3.7,F23&lt;2,H23&lt;15.371,B23&gt;=3.35),1.3,IF(AND(B23&lt;3.85,H23&gt;=6.542,B23&gt;=3.7,F23&lt;2,H23&lt;15.371,B23&gt;=3.35),1.633,IF(AND(H23&lt;7.02,H23&lt;10.688,B23&lt;2.95,D23&lt;1.45,A23&gt;=5.15,H23&lt;15.244,B23&lt;3.35),3.98,IF(AND(G23&lt;0.338,H23&gt;=10.688,B23&lt;2.95,D23&lt;1.45,A23&gt;=5.15,H23&lt;15.244,B23&lt;3.35),4.22,IF(AND(G23&gt;=0.338,H23&gt;=10.688,B23&lt;2.95,D23&lt;1.45,A23&gt;=5.15,H23&lt;15.244,B23&lt;3.35),3.9,IF(AND(B23&lt;2.75,F23&lt;2.5,D23&lt;1.75,D23&gt;=1.45,A23&gt;=5.15,H23&lt;15.244,B23&lt;3.35),5.1,IF(AND(B23&gt;=2.75,F23&lt;2.5,D23&lt;1.75,D23&gt;=1.45,A23&gt;=5.15,H23&lt;15.244,B23&lt;3.35),4.74,IF(AND(A23&gt;=7,G23&lt;0.853,D23&gt;=1.75,D23&gt;=1.45,A23&gt;=5.15,H23&lt;15.244,B23&lt;3.35),6.5,IF(AND(G23&gt;=0.934,D23&lt;0.25,D23&lt;0.35,B23&lt;3.7,F23&lt;2,H23&lt;15.371,B23&gt;=3.35),1.7,IF(AND(D23&lt;0.25,B23&gt;=3.85,H23&gt;=6.542,B23&gt;=3.7,F23&lt;2,H23&lt;15.371,B23&gt;=3.35),1.5,IF(AND(D23&gt;=0.25,B23&gt;=3.85,H23&gt;=6.542,B23&gt;=3.7,F23&lt;2,H23&lt;15.371,B23&gt;=3.35),1.4,IF(AND(B23&lt;2.5,H23&gt;=7.02,H23&lt;10.688,B23&lt;2.95,D23&lt;1.45,A23&gt;=5.15,H23&lt;15.244,B23&lt;3.35),3.8,IF(AND(G23&gt;=0.74,A23&lt;7,G23&lt;0.853,D23&gt;=1.75,D23&gt;=1.45,A23&gt;=5.15,H23&lt;15.244,B23&lt;3.35),6,IF(AND(G23&gt;=0.61,G23&lt;0.934,D23&lt;0.25,D23&lt;0.35,B23&lt;3.7,F23&lt;2,H23&lt;15.371,B23&gt;=3.35),1.5,IF(AND(D23&lt;1.15,B23&gt;=2.5,H23&gt;=7.02,H23&lt;10.688,B23&lt;2.95,D23&lt;1.45,A23&gt;=5.15,H23&lt;15.244,B23&lt;3.35),3.5,IF(AND(D23&gt;=1.15,B23&gt;=2.5,H23&gt;=7.02,H23&lt;10.688,B23&lt;2.95,D23&lt;1.45,A23&gt;=5.15,H23&lt;15.244,B23&lt;3.35),3.6,IF(AND(G23&gt;=0.626,G23&lt;0.74,A23&lt;7,G23&lt;0.853,D23&gt;=1.75,D23&gt;=1.45,A23&gt;=5.15,H23&lt;15.244,B23&lt;3.35),4.9,IF(AND(H23&lt;13.641,G23&lt;0.61,G23&lt;0.934,D23&lt;0.25,D23&lt;0.35,B23&lt;3.7,F23&lt;2,H23&lt;15.371,B23&gt;=3.35),1.425,IF(AND(H23&gt;=13.641,G23&lt;0.61,G23&lt;0.934,D23&lt;0.25,D23&lt;0.35,B23&lt;3.7,F23&lt;2,H23&lt;15.371,B23&gt;=3.35),1.3,IF(AND(B23&lt;3.05,G23&lt;0.626,G23&lt;0.74,A23&lt;7,G23&lt;0.853,D23&gt;=1.75,D23&gt;=1.45,A23&gt;=5.15,H23&lt;15.244,B23&lt;3.35),5.475,IF(AND(B23&gt;=3.05,G23&lt;0.626,G23&lt;0.74,A23&lt;7,G23&lt;0.853,D23&gt;=1.75,D23&gt;=1.45,A23&gt;=5.15,H23&lt;15.244,B23&lt;3.35),5.633,"shouldnthappen")))))))))))))))))))))))))))))))))))))</f>
        <v>1.7</v>
      </c>
      <c r="BA23" s="1" t="n">
        <f aca="false">IF(AND(F23&gt;=2,B23&gt;=3.4),6.1,IF(AND(B23&lt;2.75,A23&lt;5.15,B23&lt;3.4),3.225,IF(AND(G23&gt;=0.821,F23&lt;2,B23&gt;=3.4),1.9,IF(AND(B23&gt;=3.2,B23&gt;=2.75,A23&lt;5.15,B23&lt;3.4),1.7,IF(AND(A23&lt;4.8,G23&lt;0.821,F23&lt;2,B23&gt;=3.4),1,IF(AND(G23&gt;=0.446,B23&lt;3.2,B23&gt;=2.75,A23&lt;5.15,B23&lt;3.4),1.1,IF(AND(G23&lt;0.356,D23&lt;1.45,A23&lt;6.25,A23&gt;=5.15,B23&lt;3.4),4.32,IF(AND(G23&lt;0.591,D23&gt;=1.45,A23&lt;6.25,A23&gt;=5.15,B23&lt;3.4),4.6,IF(AND(D23&lt;1.75,G23&lt;0.597,A23&gt;=6.25,A23&gt;=5.15,B23&lt;3.4),4.86,IF(AND(H23&gt;=16.472,G23&gt;=0.597,A23&gt;=6.25,A23&gt;=5.15,B23&lt;3.4),6.6,IF(AND(G23&lt;0.063,G23&lt;0.446,B23&lt;3.2,B23&gt;=2.75,A23&lt;5.15,B23&lt;3.4),1.4,IF(AND(A23&gt;=5.95,G23&gt;=0.356,D23&lt;1.45,A23&lt;6.25,A23&gt;=5.15,B23&lt;3.4),4.6,IF(AND(B23&gt;=2.9,G23&gt;=0.591,D23&gt;=1.45,A23&lt;6.25,A23&gt;=5.15,B23&lt;3.4),4.867,IF(AND(D23&gt;=2.4,H23&lt;16.472,G23&gt;=0.597,A23&gt;=6.25,A23&gt;=5.15,B23&lt;3.4),6,IF(AND(A23&lt;5.45,B23&gt;=3.85,A23&gt;=4.8,G23&lt;0.821,F23&lt;2,B23&gt;=3.4),1.3,IF(AND(A23&gt;=5.45,B23&gt;=3.85,A23&gt;=4.8,G23&lt;0.821,F23&lt;2,B23&gt;=3.4),1.45,IF(AND(H23&lt;14.273,G23&gt;=0.063,G23&lt;0.446,B23&lt;3.2,B23&gt;=2.75,A23&lt;5.15,B23&lt;3.4),1.5,IF(AND(H23&gt;=14.273,G23&gt;=0.063,G23&lt;0.446,B23&lt;3.2,B23&gt;=2.75,A23&lt;5.15,B23&lt;3.4),1.6,IF(AND(G23&gt;=0.572,A23&lt;5.95,G23&gt;=0.356,D23&lt;1.45,A23&lt;6.25,A23&gt;=5.15,B23&lt;3.4),3.9,IF(AND(G23&lt;0.827,B23&lt;2.9,G23&gt;=0.591,D23&gt;=1.45,A23&lt;6.25,A23&gt;=5.15,B23&lt;3.4),4.9,IF(AND(G23&gt;=0.827,B23&lt;2.9,G23&gt;=0.591,D23&gt;=1.45,A23&lt;6.25,A23&gt;=5.15,B23&lt;3.4),5.1,IF(AND(A23&gt;=7.2,B23&lt;3.05,D23&gt;=1.75,G23&lt;0.597,A23&gt;=6.25,A23&gt;=5.15,B23&lt;3.4),6.7,IF(AND(G23&lt;0.353,B23&gt;=3.05,D23&gt;=1.75,G23&lt;0.597,A23&gt;=6.25,A23&gt;=5.15,B23&lt;3.4),5.22,IF(AND(G23&gt;=0.353,B23&gt;=3.05,D23&gt;=1.75,G23&lt;0.597,A23&gt;=6.25,A23&gt;=5.15,B23&lt;3.4),5.65,IF(AND(A23&lt;6.55,D23&lt;2.4,H23&lt;16.472,G23&gt;=0.597,A23&gt;=6.25,A23&gt;=5.15,B23&lt;3.4),5.033,IF(AND(H23&lt;12.719,G23&lt;0.385,B23&lt;3.85,A23&gt;=4.8,G23&lt;0.821,F23&lt;2,B23&gt;=3.4),1.54,IF(AND(H23&gt;=12.719,G23&lt;0.385,B23&lt;3.85,A23&gt;=4.8,G23&lt;0.821,F23&lt;2,B23&gt;=3.4),1.3,IF(AND(B23&lt;3.6,G23&gt;=0.385,B23&lt;3.85,A23&gt;=4.8,G23&lt;0.821,F23&lt;2,B23&gt;=3.4),1.325,IF(AND(B23&gt;=3.6,G23&gt;=0.385,B23&lt;3.85,A23&gt;=4.8,G23&lt;0.821,F23&lt;2,B23&gt;=3.4),1.55,IF(AND(D23&lt;1.05,G23&lt;0.572,A23&lt;5.95,G23&gt;=0.356,D23&lt;1.45,A23&lt;6.25,A23&gt;=5.15,B23&lt;3.4),3.633,IF(AND(D23&gt;=2.15,A23&lt;7.2,B23&lt;3.05,D23&gt;=1.75,G23&lt;0.597,A23&gt;=6.25,A23&gt;=5.15,B23&lt;3.4),5.667,IF(AND(H23&lt;13.094,A23&gt;=6.55,D23&lt;2.4,H23&lt;16.472,G23&gt;=0.597,A23&gt;=6.25,A23&gt;=5.15,B23&lt;3.4),5.2,IF(AND(D23&lt;1.15,D23&gt;=1.05,G23&lt;0.572,A23&lt;5.95,G23&gt;=0.356,D23&lt;1.45,A23&lt;6.25,A23&gt;=5.15,B23&lt;3.4),3.8,IF(AND(D23&gt;=1.15,D23&gt;=1.05,G23&lt;0.572,A23&lt;5.95,G23&gt;=0.356,D23&lt;1.45,A23&lt;6.25,A23&gt;=5.15,B23&lt;3.4),3.9,IF(AND(G23&gt;=0.487,D23&lt;2.15,A23&lt;7.2,B23&lt;3.05,D23&gt;=1.75,G23&lt;0.597,A23&gt;=6.25,A23&gt;=5.15,B23&lt;3.4),5.8,IF(AND(A23&lt;6.8,H23&gt;=13.094,A23&gt;=6.55,D23&lt;2.4,H23&lt;16.472,G23&gt;=0.597,A23&gt;=6.25,A23&gt;=5.15,B23&lt;3.4),4.52,IF(AND(A23&gt;=6.8,H23&gt;=13.094,A23&gt;=6.55,D23&lt;2.4,H23&lt;16.472,G23&gt;=0.597,A23&gt;=6.25,A23&gt;=5.15,B23&lt;3.4),4.75,IF(AND(B23&lt;2.95,G23&lt;0.487,D23&lt;2.15,A23&lt;7.2,B23&lt;3.05,D23&gt;=1.75,G23&lt;0.597,A23&gt;=6.25,A23&gt;=5.15,B23&lt;3.4),5.6,IF(AND(B23&gt;=2.95,G23&lt;0.487,D23&lt;2.15,A23&lt;7.2,B23&lt;3.05,D23&gt;=1.75,G23&lt;0.597,A23&gt;=6.25,A23&gt;=5.15,B23&lt;3.4),5.5,"shouldnthappen")))))))))))))))))))))))))))))))))))))))</f>
        <v>1.9</v>
      </c>
      <c r="BB23" s="1" t="n">
        <f aca="false">IF(AND(A23&lt;4.35,B23&lt;3.25,F23&lt;1.5),1.1,IF(AND(H23&lt;14.005,A23&gt;=4.35,B23&lt;3.25,F23&lt;1.5),1.3,IF(AND(H23&gt;=14.005,A23&gt;=4.35,B23&lt;3.25,F23&lt;1.5),1.6,IF(AND(G23&gt;=0.905,A23&lt;5.15,B23&gt;=3.25,F23&lt;1.5),1.9,IF(AND(B23&lt;3.45,A23&gt;=5.15,B23&gt;=3.25,F23&lt;1.5),1.6,IF(AND(F23&gt;=2.5,D23&gt;=1.35,D23&lt;1.75,F23&gt;=1.5),4.867,IF(AND(A23&gt;=7.05,D23&gt;=2.05,D23&gt;=1.75,F23&gt;=1.5),6.35,IF(AND(D23&gt;=0.4,G23&lt;0.905,A23&lt;5.15,B23&gt;=3.25,F23&lt;1.5),1.65,IF(AND(B23&lt;3.6,B23&gt;=3.45,A23&gt;=5.15,B23&gt;=3.25,F23&lt;1.5),1.35,IF(AND(H23&lt;6.808,H23&lt;9.386,D23&lt;1.35,D23&lt;1.75,F23&gt;=1.5),4.05,IF(AND(H23&gt;=6.808,H23&lt;9.386,D23&lt;1.35,D23&lt;1.75,F23&gt;=1.5),3.46,IF(AND(B23&lt;2.45,F23&lt;2.5,D23&gt;=1.35,D23&lt;1.75,F23&gt;=1.5),4.5,IF(AND(H23&gt;=13.115,D23&lt;1.95,D23&lt;2.05,D23&gt;=1.75,F23&gt;=1.5),4.85,IF(AND(G23&lt;0.196,D23&gt;=1.95,D23&lt;2.05,D23&gt;=1.75,F23&gt;=1.5),6.7,IF(AND(G23&gt;=0.196,D23&gt;=1.95,D23&lt;2.05,D23&gt;=1.75,F23&gt;=1.5),5.12,IF(AND(H23&lt;10.925,D23&lt;0.4,G23&lt;0.905,A23&lt;5.15,B23&gt;=3.25,F23&lt;1.5),1.4,IF(AND(H23&gt;=10.925,D23&lt;0.4,G23&lt;0.905,A23&lt;5.15,B23&gt;=3.25,F23&lt;1.5),1.45,IF(AND(H23&lt;14.096,B23&gt;=3.6,B23&gt;=3.45,A23&gt;=5.15,B23&gt;=3.25,F23&lt;1.5),1.42,IF(AND(H23&gt;=14.096,B23&gt;=3.6,B23&gt;=3.45,A23&gt;=5.15,B23&gt;=3.25,F23&lt;1.5),1.7,IF(AND(B23&lt;2.45,D23&lt;1.15,H23&gt;=9.386,D23&lt;1.35,D23&lt;1.75,F23&gt;=1.5),3.6,IF(AND(B23&gt;=2.45,D23&lt;1.15,H23&gt;=9.386,D23&lt;1.35,D23&lt;1.75,F23&gt;=1.5),3.9,IF(AND(G23&lt;0.246,D23&gt;=1.15,H23&gt;=9.386,D23&lt;1.35,D23&lt;1.75,F23&gt;=1.5),4.4,IF(AND(B23&lt;2.75,B23&gt;=2.45,F23&lt;2.5,D23&gt;=1.35,D23&lt;1.75,F23&gt;=1.5),5.1,IF(AND(H23&lt;11.084,H23&lt;13.115,D23&lt;1.95,D23&lt;2.05,D23&gt;=1.75,F23&gt;=1.5),5.35,IF(AND(H23&gt;=11.084,H23&lt;13.115,D23&lt;1.95,D23&lt;2.05,D23&gt;=1.75,F23&gt;=1.5),5.7,IF(AND(H23&lt;15.52,D23&lt;2.25,A23&lt;7.05,D23&gt;=2.05,D23&gt;=1.75,F23&gt;=1.5),5.45,IF(AND(H23&gt;=15.52,D23&lt;2.25,A23&lt;7.05,D23&gt;=2.05,D23&gt;=1.75,F23&gt;=1.5),5.725,IF(AND(G23&gt;=0.775,D23&gt;=2.25,A23&lt;7.05,D23&gt;=2.05,D23&gt;=1.75,F23&gt;=1.5),5.2,IF(AND(D23&lt;1.25,G23&gt;=0.246,D23&gt;=1.15,H23&gt;=9.386,D23&lt;1.35,D23&lt;1.75,F23&gt;=1.5),4.05,IF(AND(A23&lt;5.85,B23&gt;=2.75,B23&gt;=2.45,F23&lt;2.5,D23&gt;=1.35,D23&lt;1.75,F23&gt;=1.5),4.5,IF(AND(B23&lt;3.3,G23&lt;0.775,D23&gt;=2.25,A23&lt;7.05,D23&gt;=2.05,D23&gt;=1.75,F23&gt;=1.5),5.64,IF(AND(B23&gt;=3.3,G23&lt;0.775,D23&gt;=2.25,A23&lt;7.05,D23&gt;=2.05,D23&gt;=1.75,F23&gt;=1.5),5.6,IF(AND(A23&lt;5.9,D23&gt;=1.25,G23&gt;=0.246,D23&gt;=1.15,H23&gt;=9.386,D23&lt;1.35,D23&lt;1.75,F23&gt;=1.5),4.2,IF(AND(A23&gt;=5.9,D23&gt;=1.25,G23&gt;=0.246,D23&gt;=1.15,H23&gt;=9.386,D23&lt;1.35,D23&lt;1.75,F23&gt;=1.5),4,IF(AND(G23&gt;=0.437,A23&gt;=5.85,B23&gt;=2.75,B23&gt;=2.45,F23&lt;2.5,D23&gt;=1.35,D23&lt;1.75,F23&gt;=1.5),4.75,IF(AND(H23&lt;9.446,G23&lt;0.437,A23&gt;=5.85,B23&gt;=2.75,B23&gt;=2.45,F23&lt;2.5,D23&gt;=1.35,D23&lt;1.75,F23&gt;=1.5),4.6,IF(AND(H23&gt;=9.446,G23&lt;0.437,A23&gt;=5.85,B23&gt;=2.75,B23&gt;=2.45,F23&lt;2.5,D23&gt;=1.35,D23&lt;1.75,F23&gt;=1.5),4.7,"shouldnthappen")))))))))))))))))))))))))))))))))))))</f>
        <v>1.6</v>
      </c>
      <c r="BC23" s="1" t="n">
        <f aca="false">IF(AND(G23&gt;=0.905,F23&lt;1.5),1.65,IF(AND(D23&gt;=0.45,G23&lt;0.905,F23&lt;1.5),1.65,IF(AND(A23&lt;5.15,D23&lt;1.55,F23&gt;=1.5),3.225,IF(AND(F23&gt;=2.5,A23&gt;=5.15,D23&lt;1.55,F23&gt;=1.5),5.05,IF(AND(H23&lt;5.767,A23&lt;7.05,D23&gt;=1.55,F23&gt;=1.5),4.5,IF(AND(D23&lt;1.7,A23&gt;=7.05,D23&gt;=1.55,F23&gt;=1.5),5.8,IF(AND(A23&gt;=5.3,G23&lt;0.207,D23&lt;0.45,G23&lt;0.905,F23&lt;1.5),1.3,IF(AND(D23&gt;=0.35,G23&gt;=0.207,D23&lt;0.45,G23&lt;0.905,F23&lt;1.5),1.5,IF(AND(G23&lt;0.155,D23&gt;=1.7,A23&gt;=7.05,D23&gt;=1.55,F23&gt;=1.5),6.7,IF(AND(G23&gt;=0.155,D23&gt;=1.7,A23&gt;=7.05,D23&gt;=1.55,F23&gt;=1.5),6.34,IF(AND(G23&lt;0.05,A23&lt;5.3,G23&lt;0.207,D23&lt;0.45,G23&lt;0.905,F23&lt;1.5),1.4,IF(AND(G23&gt;=0.05,A23&lt;5.3,G23&lt;0.207,D23&lt;0.45,G23&lt;0.905,F23&lt;1.5),1.5,IF(AND(A23&lt;4.5,D23&lt;0.35,G23&gt;=0.207,D23&lt;0.45,G23&lt;0.905,F23&lt;1.5),1.3,IF(AND(G23&lt;0.308,A23&lt;6.2,F23&lt;2.5,A23&gt;=5.15,D23&lt;1.55,F23&gt;=1.5),4.5,IF(AND(D23&lt;1.35,A23&gt;=6.2,F23&lt;2.5,A23&gt;=5.15,D23&lt;1.55,F23&gt;=1.5),4.367,IF(AND(D23&lt;1.85,A23&lt;6.15,H23&gt;=5.767,A23&lt;7.05,D23&gt;=1.55,F23&gt;=1.5),4.933,IF(AND(G23&gt;=0.558,A23&gt;=4.5,D23&lt;0.35,G23&gt;=0.207,D23&lt;0.45,G23&lt;0.905,F23&lt;1.5),1.5,IF(AND(H23&gt;=13.383,G23&gt;=0.308,A23&lt;6.2,F23&lt;2.5,A23&gt;=5.15,D23&lt;1.55,F23&gt;=1.5),4.7,IF(AND(H23&gt;=12.206,D23&gt;=1.35,A23&gt;=6.2,F23&lt;2.5,A23&gt;=5.15,D23&lt;1.55,F23&gt;=1.5),4.575,IF(AND(A23&lt;5.7,D23&gt;=1.85,A23&lt;6.15,H23&gt;=5.767,A23&lt;7.05,D23&gt;=1.55,F23&gt;=1.5),4.9,IF(AND(A23&gt;=5.7,D23&gt;=1.85,A23&lt;6.15,H23&gt;=5.767,A23&lt;7.05,D23&gt;=1.55,F23&gt;=1.5),5.1,IF(AND(G23&lt;0.079,G23&lt;0.364,A23&gt;=6.15,H23&gt;=5.767,A23&lt;7.05,D23&gt;=1.55,F23&gt;=1.5),5.6,IF(AND(G23&gt;=0.079,G23&lt;0.364,A23&gt;=6.15,H23&gt;=5.767,A23&lt;7.05,D23&gt;=1.55,F23&gt;=1.5),5.25,IF(AND(G23&gt;=0.447,G23&lt;0.558,A23&gt;=4.5,D23&lt;0.35,G23&gt;=0.207,D23&lt;0.45,G23&lt;0.905,F23&lt;1.5),1.3,IF(AND(B23&gt;=2.95,H23&lt;13.383,G23&gt;=0.308,A23&lt;6.2,F23&lt;2.5,A23&gt;=5.15,D23&lt;1.55,F23&gt;=1.5),4.6,IF(AND(B23&lt;2.65,H23&lt;12.206,D23&gt;=1.35,A23&gt;=6.2,F23&lt;2.5,A23&gt;=5.15,D23&lt;1.55,F23&gt;=1.5),4.9,IF(AND(D23&lt;2.45,A23&lt;6.6,G23&gt;=0.364,A23&gt;=6.15,H23&gt;=5.767,A23&lt;7.05,D23&gt;=1.55,F23&gt;=1.5),5.6,IF(AND(D23&gt;=2.45,A23&lt;6.6,G23&gt;=0.364,A23&gt;=6.15,H23&gt;=5.767,A23&lt;7.05,D23&gt;=1.55,F23&gt;=1.5),6,IF(AND(H23&lt;12.921,A23&gt;=6.6,G23&gt;=0.364,A23&gt;=6.15,H23&gt;=5.767,A23&lt;7.05,D23&gt;=1.55,F23&gt;=1.5),5.725,IF(AND(H23&gt;=12.921,A23&gt;=6.6,G23&gt;=0.364,A23&gt;=6.15,H23&gt;=5.767,A23&lt;7.05,D23&gt;=1.55,F23&gt;=1.5),5.367,IF(AND(B23&lt;3.15,G23&lt;0.447,G23&lt;0.558,A23&gt;=4.5,D23&lt;0.35,G23&gt;=0.207,D23&lt;0.45,G23&lt;0.905,F23&lt;1.5),1.5,IF(AND(B23&gt;=3.15,G23&lt;0.447,G23&lt;0.558,A23&gt;=4.5,D23&lt;0.35,G23&gt;=0.207,D23&lt;0.45,G23&lt;0.905,F23&lt;1.5),1.36,IF(AND(B23&gt;=2.85,B23&lt;2.95,H23&lt;13.383,G23&gt;=0.308,A23&lt;6.2,F23&lt;2.5,A23&gt;=5.15,D23&lt;1.55,F23&gt;=1.5),3.6,IF(AND(H23&lt;9.446,B23&gt;=2.65,H23&lt;12.206,D23&gt;=1.35,A23&gt;=6.2,F23&lt;2.5,A23&gt;=5.15,D23&lt;1.55,F23&gt;=1.5),4.6,IF(AND(H23&gt;=9.446,B23&gt;=2.65,H23&lt;12.206,D23&gt;=1.35,A23&gt;=6.2,F23&lt;2.5,A23&gt;=5.15,D23&lt;1.55,F23&gt;=1.5),4.7,IF(AND(D23&lt;1.2,B23&lt;2.85,B23&lt;2.95,H23&lt;13.383,G23&gt;=0.308,A23&lt;6.2,F23&lt;2.5,A23&gt;=5.15,D23&lt;1.55,F23&gt;=1.5),3.75,IF(AND(G23&lt;0.356,D23&gt;=1.2,B23&lt;2.85,B23&lt;2.95,H23&lt;13.383,G23&gt;=0.308,A23&lt;6.2,F23&lt;2.5,A23&gt;=5.15,D23&lt;1.55,F23&gt;=1.5),4.2,IF(AND(G23&gt;=0.356,D23&gt;=1.2,B23&lt;2.85,B23&lt;2.95,H23&lt;13.383,G23&gt;=0.308,A23&lt;6.2,F23&lt;2.5,A23&gt;=5.15,D23&lt;1.55,F23&gt;=1.5),3.96,"shouldnthappen"))))))))))))))))))))))))))))))))))))))</f>
        <v>1.65</v>
      </c>
      <c r="BD23" s="1" t="n">
        <f aca="false">IF(AND(B23&lt;2.7,A23&lt;5.3,B23&lt;3.15),3.42,IF(AND(F23&lt;2.5,A23&gt;=5.85,B23&gt;=3.15),4.7,IF(AND(A23&lt;4.35,B23&gt;=2.7,A23&lt;5.3,B23&lt;3.15),1.1,IF(AND(A23&gt;=4.35,B23&gt;=2.7,A23&lt;5.3,B23&lt;3.15),1.42,IF(AND(A23&gt;=7.05,F23&gt;=2.5,A23&gt;=5.3,B23&lt;3.15),6.067,IF(AND(D23&gt;=0.45,A23&lt;5.05,A23&lt;5.85,B23&gt;=3.15),1.6,IF(AND(B23&lt;3.35,A23&gt;=5.05,A23&lt;5.85,B23&gt;=3.15),1.7,IF(AND(A23&gt;=6.85,F23&gt;=2.5,A23&gt;=5.85,B23&gt;=3.15),6.22,IF(AND(D23&lt;1.25,D23&lt;1.35,F23&lt;2.5,A23&gt;=5.3,B23&lt;3.15),4.033,IF(AND(D23&gt;=1.25,D23&lt;1.35,F23&lt;2.5,A23&gt;=5.3,B23&lt;3.15),4.233,IF(AND(A23&lt;6.05,D23&gt;=1.35,F23&lt;2.5,A23&gt;=5.3,B23&lt;3.15),5.1,IF(AND(H23&gt;=13.29,A23&lt;7.05,F23&gt;=2.5,A23&gt;=5.3,B23&lt;3.15),4.96,IF(AND(G23&gt;=0.858,D23&lt;0.45,A23&lt;5.05,A23&lt;5.85,B23&gt;=3.15),1.3,IF(AND(D23&gt;=0.35,B23&gt;=3.35,A23&gt;=5.05,A23&lt;5.85,B23&gt;=3.15),1.4,IF(AND(B23&lt;3.25,A23&lt;6.85,F23&gt;=2.5,A23&gt;=5.85,B23&gt;=3.15),5.233,IF(AND(A23&gt;=6.8,A23&gt;=6.05,D23&gt;=1.35,F23&lt;2.5,A23&gt;=5.3,B23&lt;3.15),4.9,IF(AND(G23&gt;=0.622,H23&lt;13.29,A23&lt;7.05,F23&gt;=2.5,A23&gt;=5.3,B23&lt;3.15),5.067,IF(AND(H23&lt;8.834,G23&lt;0.858,D23&lt;0.45,A23&lt;5.05,A23&lt;5.85,B23&gt;=3.15),1.4,IF(AND(G23&lt;0.774,B23&gt;=3.25,A23&lt;6.85,F23&gt;=2.5,A23&gt;=5.85,B23&gt;=3.15),5.8,IF(AND(G23&gt;=0.774,B23&gt;=3.25,A23&lt;6.85,F23&gt;=2.5,A23&gt;=5.85,B23&gt;=3.15),5.4,IF(AND(H23&gt;=12.206,A23&lt;6.8,A23&gt;=6.05,D23&gt;=1.35,F23&lt;2.5,A23&gt;=5.3,B23&lt;3.15),4.5,IF(AND(G23&gt;=0.439,G23&lt;0.622,H23&lt;13.29,A23&lt;7.05,F23&gt;=2.5,A23&gt;=5.3,B23&lt;3.15),5.667,IF(AND(G23&lt;0.227,H23&gt;=8.834,G23&lt;0.858,D23&lt;0.45,A23&lt;5.05,A23&lt;5.85,B23&gt;=3.15),1.4,IF(AND(G23&gt;=0.227,H23&gt;=8.834,G23&lt;0.858,D23&lt;0.45,A23&lt;5.05,A23&lt;5.85,B23&gt;=3.15),1.3,IF(AND(G23&gt;=0.934,B23&lt;3.75,D23&lt;0.35,B23&gt;=3.35,A23&gt;=5.05,A23&lt;5.85,B23&gt;=3.15),1.7,IF(AND(G23&lt;0.823,B23&gt;=3.75,D23&lt;0.35,B23&gt;=3.35,A23&gt;=5.05,A23&lt;5.85,B23&gt;=3.15),1.55,IF(AND(G23&gt;=0.823,B23&gt;=3.75,D23&lt;0.35,B23&gt;=3.35,A23&gt;=5.05,A23&lt;5.85,B23&gt;=3.15),1.5,IF(AND(A23&lt;6.2,H23&lt;12.206,A23&lt;6.8,A23&gt;=6.05,D23&gt;=1.35,F23&lt;2.5,A23&gt;=5.3,B23&lt;3.15),4.6,IF(AND(A23&gt;=6.2,H23&lt;12.206,A23&lt;6.8,A23&gt;=6.05,D23&gt;=1.35,F23&lt;2.5,A23&gt;=5.3,B23&lt;3.15),4.74,IF(AND(H23&gt;=10.667,G23&lt;0.439,G23&lt;0.622,H23&lt;13.29,A23&lt;7.05,F23&gt;=2.5,A23&gt;=5.3,B23&lt;3.15),5.6,IF(AND(H23&lt;13.67,G23&lt;0.934,B23&lt;3.75,D23&lt;0.35,B23&gt;=3.35,A23&gt;=5.05,A23&lt;5.85,B23&gt;=3.15),1.48,IF(AND(H23&gt;=13.67,G23&lt;0.934,B23&lt;3.75,D23&lt;0.35,B23&gt;=3.35,A23&gt;=5.05,A23&lt;5.85,B23&gt;=3.15),1.3,IF(AND(G23&lt;0.301,H23&lt;10.667,G23&lt;0.439,G23&lt;0.622,H23&lt;13.29,A23&lt;7.05,F23&gt;=2.5,A23&gt;=5.3,B23&lt;3.15),5.2,IF(AND(G23&gt;=0.301,H23&lt;10.667,G23&lt;0.439,G23&lt;0.622,H23&lt;13.29,A23&lt;7.05,F23&gt;=2.5,A23&gt;=5.3,B23&lt;3.15),5.067,"shouldnthappen"))))))))))))))))))))))))))))))))))</f>
        <v>1.7</v>
      </c>
      <c r="BE23" s="1" t="n">
        <f aca="false">IF(AND(B23&gt;=3.85,A23&gt;=5.05,F23&lt;1.5),1.4,IF(AND(A23&lt;5.25,A23&lt;5.75,F23&gt;=1.5),3.15,IF(AND(A23&lt;4.95,B23&lt;3.15,A23&lt;5.05,F23&lt;1.5),1.46,IF(AND(A23&gt;=4.95,B23&lt;3.15,A23&lt;5.05,F23&lt;1.5),1.6,IF(AND(H23&lt;8.834,B23&gt;=3.15,A23&lt;5.05,F23&lt;1.5),1.4,IF(AND(D23&lt;0.25,B23&lt;3.85,A23&gt;=5.05,F23&lt;1.5),1.48,IF(AND(D23&gt;=0.25,B23&lt;3.85,A23&gt;=5.05,F23&lt;1.5),1.7,IF(AND(F23&gt;=2.5,A23&gt;=5.25,A23&lt;5.75,F23&gt;=1.5),4.9,IF(AND(H23&lt;12.45,H23&gt;=8.834,B23&gt;=3.15,A23&lt;5.05,F23&lt;1.5),1.25,IF(AND(H23&gt;=12.45,H23&gt;=8.834,B23&gt;=3.15,A23&lt;5.05,F23&lt;1.5),1.32,IF(AND(G23&lt;0.283,F23&lt;2.5,A23&gt;=5.25,A23&lt;5.75,F23&gt;=1.5),4.3,IF(AND(H23&lt;6.712,H23&lt;11.275,D23&lt;1.55,A23&gt;=5.75,F23&gt;=1.5),5,IF(AND(H23&lt;13.101,H23&gt;=11.275,D23&lt;1.55,A23&gt;=5.75,F23&gt;=1.5),3.933,IF(AND(H23&gt;=13.101,H23&gt;=11.275,D23&lt;1.55,A23&gt;=5.75,F23&gt;=1.5),4.5,IF(AND(A23&gt;=7.3,D23&lt;2.45,D23&gt;=1.55,A23&gt;=5.75,F23&gt;=1.5),6.7,IF(AND(B23&lt;3.45,D23&gt;=2.45,D23&gt;=1.55,A23&gt;=5.75,F23&gt;=1.5),5.925,IF(AND(B23&gt;=3.45,D23&gt;=2.45,D23&gt;=1.55,A23&gt;=5.75,F23&gt;=1.5),6.1,IF(AND(B23&gt;=2.8,G23&gt;=0.283,F23&lt;2.5,A23&gt;=5.25,A23&lt;5.75,F23&gt;=1.5),4.2,IF(AND(D23&lt;1.35,H23&gt;=6.712,H23&lt;11.275,D23&lt;1.55,A23&gt;=5.75,F23&gt;=1.5),4.35,IF(AND(D23&lt;1.05,B23&lt;2.8,G23&gt;=0.283,F23&lt;2.5,A23&gt;=5.25,A23&lt;5.75,F23&gt;=1.5),3.567,IF(AND(D23&gt;=1.05,B23&lt;2.8,G23&gt;=0.283,F23&lt;2.5,A23&gt;=5.25,A23&lt;5.75,F23&gt;=1.5),3.925,IF(AND(B23&lt;2.65,D23&gt;=1.35,H23&gt;=6.712,H23&lt;11.275,D23&lt;1.55,A23&gt;=5.75,F23&gt;=1.5),4.9,IF(AND(B23&gt;=2.65,D23&gt;=1.35,H23&gt;=6.712,H23&lt;11.275,D23&lt;1.55,A23&gt;=5.75,F23&gt;=1.5),4.625,IF(AND(H23&gt;=14.683,G23&gt;=0.628,A23&lt;7.3,D23&lt;2.45,D23&gt;=1.55,A23&gt;=5.75,F23&gt;=1.5),5.4,IF(AND(D23&lt;1.95,H23&lt;8.884,G23&lt;0.628,A23&lt;7.3,D23&lt;2.45,D23&gt;=1.55,A23&gt;=5.75,F23&gt;=1.5),5.1,IF(AND(D23&gt;=1.95,H23&lt;8.884,G23&lt;0.628,A23&lt;7.3,D23&lt;2.45,D23&gt;=1.55,A23&gt;=5.75,F23&gt;=1.5),5.22,IF(AND(A23&lt;6.05,H23&gt;=8.884,G23&lt;0.628,A23&lt;7.3,D23&lt;2.45,D23&gt;=1.55,A23&gt;=5.75,F23&gt;=1.5),5.1,IF(AND(G23&lt;0.817,H23&lt;14.683,G23&gt;=0.628,A23&lt;7.3,D23&lt;2.45,D23&gt;=1.55,A23&gt;=5.75,F23&gt;=1.5),4.967,IF(AND(G23&gt;=0.817,H23&lt;14.683,G23&gt;=0.628,A23&lt;7.3,D23&lt;2.45,D23&gt;=1.55,A23&gt;=5.75,F23&gt;=1.5),5.1,IF(AND(H23&lt;9.637,A23&gt;=6.05,H23&gt;=8.884,G23&lt;0.628,A23&lt;7.3,D23&lt;2.45,D23&gt;=1.55,A23&gt;=5.75,F23&gt;=1.5),5.9,IF(AND(D23&lt;1.85,H23&gt;=9.637,A23&gt;=6.05,H23&gt;=8.884,G23&lt;0.628,A23&lt;7.3,D23&lt;2.45,D23&gt;=1.55,A23&gt;=5.75,F23&gt;=1.5),5.733,IF(AND(G23&gt;=0.388,D23&gt;=1.85,H23&gt;=9.637,A23&gt;=6.05,H23&gt;=8.884,G23&lt;0.628,A23&lt;7.3,D23&lt;2.45,D23&gt;=1.55,A23&gt;=5.75,F23&gt;=1.5),5.64,IF(AND(B23&lt;2.95,G23&lt;0.388,D23&gt;=1.85,H23&gt;=9.637,A23&gt;=6.05,H23&gt;=8.884,G23&lt;0.628,A23&lt;7.3,D23&lt;2.45,D23&gt;=1.55,A23&gt;=5.75,F23&gt;=1.5),5.5,IF(AND(B23&gt;=2.95,G23&lt;0.388,D23&gt;=1.85,H23&gt;=9.637,A23&gt;=6.05,H23&gt;=8.884,G23&lt;0.628,A23&lt;7.3,D23&lt;2.45,D23&gt;=1.55,A23&gt;=5.75,F23&gt;=1.5),5.333,"shouldnthappen"))))))))))))))))))))))))))))))))))</f>
        <v>1.48</v>
      </c>
      <c r="BF23" s="1" t="n">
        <f aca="false">IF(AND(D23&gt;=0.35,F23&lt;1.5),1.65,IF(AND(H23&gt;=16.227,D23&gt;=1.55,F23&gt;=1.5),6.533,IF(AND(A23&gt;=5.45,G23&lt;0.174,D23&lt;0.35,F23&lt;1.5),1.7,IF(AND(D23&lt;0.15,G23&gt;=0.174,D23&lt;0.35,F23&lt;1.5),1.38,IF(AND(D23&gt;=1.15,D23&lt;1.25,D23&lt;1.55,F23&gt;=1.5),3.967,IF(AND(H23&lt;8.376,A23&lt;5.45,G23&lt;0.174,D23&lt;0.35,F23&lt;1.5),1.4,IF(AND(H23&gt;=8.376,A23&lt;5.45,G23&lt;0.174,D23&lt;0.35,F23&lt;1.5),1.5,IF(AND(B23&lt;3.1,D23&gt;=0.15,G23&gt;=0.174,D23&lt;0.35,F23&lt;1.5),1.475,IF(AND(H23&lt;10.258,D23&lt;1.15,D23&lt;1.25,D23&lt;1.55,F23&gt;=1.5),3.24,IF(AND(H23&gt;=10.258,D23&lt;1.15,D23&lt;1.25,D23&lt;1.55,F23&gt;=1.5),3.875,IF(AND(F23&gt;=2.5,H23&lt;10.927,D23&gt;=1.25,D23&lt;1.55,F23&gt;=1.5),5.05,IF(AND(D23&lt;1.35,H23&gt;=10.927,D23&gt;=1.25,D23&lt;1.55,F23&gt;=1.5),4.25,IF(AND(A23&gt;=6.95,D23&lt;1.75,H23&lt;16.227,D23&gt;=1.55,F23&gt;=1.5),5.8,IF(AND(B23&lt;3.3,B23&gt;=3.1,D23&gt;=0.15,G23&gt;=0.174,D23&lt;0.35,F23&lt;1.5),1.3,IF(AND(H23&lt;12.278,D23&gt;=1.35,H23&gt;=10.927,D23&gt;=1.25,D23&lt;1.55,F23&gt;=1.5),4.9,IF(AND(G23&lt;0.226,A23&lt;6.95,D23&lt;1.75,H23&lt;16.227,D23&gt;=1.55,F23&gt;=1.5),5,IF(AND(G23&gt;=0.226,A23&lt;6.95,D23&lt;1.75,H23&lt;16.227,D23&gt;=1.55,F23&gt;=1.5),4.62,IF(AND(H23&lt;9.35,B23&lt;2.95,D23&gt;=1.75,H23&lt;16.227,D23&gt;=1.55,F23&gt;=1.5),6.3,IF(AND(H23&gt;=9.35,B23&lt;2.95,D23&gt;=1.75,H23&lt;16.227,D23&gt;=1.55,F23&gt;=1.5),5.58,IF(AND(A23&lt;5.05,B23&gt;=3.3,B23&gt;=3.1,D23&gt;=0.15,G23&gt;=0.174,D23&lt;0.35,F23&lt;1.5),1.35,IF(AND(A23&gt;=5.05,B23&gt;=3.3,B23&gt;=3.1,D23&gt;=0.15,G23&gt;=0.174,D23&lt;0.35,F23&lt;1.5),1.46,IF(AND(B23&lt;2.8,A23&lt;5.65,F23&lt;2.5,H23&lt;10.927,D23&gt;=1.25,D23&lt;1.55,F23&gt;=1.5),4.075,IF(AND(B23&gt;=2.8,A23&lt;5.65,F23&lt;2.5,H23&lt;10.927,D23&gt;=1.25,D23&lt;1.55,F23&gt;=1.5),3.933,IF(AND(A23&lt;6.25,A23&gt;=5.65,F23&lt;2.5,H23&lt;10.927,D23&gt;=1.25,D23&lt;1.55,F23&gt;=1.5),4.533,IF(AND(A23&gt;=6.25,A23&gt;=5.65,F23&lt;2.5,H23&lt;10.927,D23&gt;=1.25,D23&lt;1.55,F23&gt;=1.5),4.3,IF(AND(A23&lt;6.5,H23&gt;=12.278,D23&gt;=1.35,H23&gt;=10.927,D23&gt;=1.25,D23&lt;1.55,F23&gt;=1.5),4.55,IF(AND(A23&gt;=6.5,H23&gt;=12.278,D23&gt;=1.35,H23&gt;=10.927,D23&gt;=1.25,D23&lt;1.55,F23&gt;=1.5),4.775,IF(AND(H23&lt;9.884,D23&lt;2.1,B23&gt;=2.95,D23&gt;=1.75,H23&lt;16.227,D23&gt;=1.55,F23&gt;=1.5),5.5,IF(AND(H23&gt;=9.884,D23&lt;2.1,B23&gt;=2.95,D23&gt;=1.75,H23&lt;16.227,D23&gt;=1.55,F23&gt;=1.5),5.1,IF(AND(H23&lt;10.393,D23&gt;=2.1,B23&gt;=2.95,D23&gt;=1.75,H23&lt;16.227,D23&gt;=1.55,F23&gt;=1.5),5.74,IF(AND(D23&lt;2.25,H23&gt;=10.393,D23&gt;=2.1,B23&gt;=2.95,D23&gt;=1.75,H23&lt;16.227,D23&gt;=1.55,F23&gt;=1.5),5.8,IF(AND(D23&gt;=2.25,H23&gt;=10.393,D23&gt;=2.1,B23&gt;=2.95,D23&gt;=1.75,H23&lt;16.227,D23&gt;=1.55,F23&gt;=1.5),5.4,"shouldnthappen"))))))))))))))))))))))))))))))))</f>
        <v>1.46</v>
      </c>
      <c r="BG23" s="1" t="n">
        <f aca="false">IF(AND(G23&lt;0.096,A23&lt;5.45),2.95,IF(AND(F23&gt;=1.5,G23&gt;=0.096,A23&lt;5.45),3,IF(AND(D23&lt;0.6,A23&lt;5.9,A23&gt;=5.45),1.4,IF(AND(F23&gt;=2.5,D23&gt;=0.6,A23&lt;5.9,A23&gt;=5.45),5.1,IF(AND(A23&lt;7.45,A23&gt;=7.05,A23&gt;=5.9,A23&gt;=5.45),6.167,IF(AND(B23&gt;=3.55,G23&lt;0.587,F23&lt;1.5,G23&gt;=0.096,A23&lt;5.45),1,IF(AND(A23&lt;5.05,G23&gt;=0.587,F23&lt;1.5,G23&gt;=0.096,A23&lt;5.45),1.35,IF(AND(B23&lt;2.75,D23&lt;1.7,A23&lt;7.05,A23&gt;=5.9,A23&gt;=5.45),4.9,IF(AND(A23&lt;6.2,D23&gt;=1.7,A23&lt;7.05,A23&gt;=5.9,A23&gt;=5.45),4.833,IF(AND(H23&lt;17.32,A23&gt;=7.45,A23&gt;=7.05,A23&gt;=5.9,A23&gt;=5.45),6.68,IF(AND(H23&gt;=17.32,A23&gt;=7.45,A23&gt;=7.05,A23&gt;=5.9,A23&gt;=5.45),6.4,IF(AND(G23&lt;0.161,B23&lt;3.55,G23&lt;0.587,F23&lt;1.5,G23&gt;=0.096,A23&lt;5.45),1.5,IF(AND(H23&lt;11.016,A23&gt;=5.05,G23&gt;=0.587,F23&lt;1.5,G23&gt;=0.096,A23&lt;5.45),1.633,IF(AND(H23&lt;11.001,G23&lt;0.372,F23&lt;2.5,D23&gt;=0.6,A23&lt;5.9,A23&gt;=5.45),4.133,IF(AND(H23&gt;=11.001,G23&lt;0.372,F23&lt;2.5,D23&gt;=0.6,A23&lt;5.9,A23&gt;=5.45),4.3,IF(AND(H23&lt;6.808,G23&gt;=0.372,F23&lt;2.5,D23&gt;=0.6,A23&lt;5.9,A23&gt;=5.45),4,IF(AND(A23&gt;=6.75,B23&gt;=2.75,D23&lt;1.7,A23&lt;7.05,A23&gt;=5.9,A23&gt;=5.45),4.84,IF(AND(H23&lt;12.467,G23&gt;=0.161,B23&lt;3.55,G23&lt;0.587,F23&lt;1.5,G23&gt;=0.096,A23&lt;5.45),1.3,IF(AND(D23&lt;0.25,H23&gt;=11.016,A23&gt;=5.05,G23&gt;=0.587,F23&lt;1.5,G23&gt;=0.096,A23&lt;5.45),1.52,IF(AND(D23&gt;=0.25,H23&gt;=11.016,A23&gt;=5.05,G23&gt;=0.587,F23&lt;1.5,G23&gt;=0.096,A23&lt;5.45),1.5,IF(AND(H23&lt;11.218,H23&gt;=6.808,G23&gt;=0.372,F23&lt;2.5,D23&gt;=0.6,A23&lt;5.9,A23&gt;=5.45),3.7,IF(AND(H23&gt;=11.218,H23&gt;=6.808,G23&gt;=0.372,F23&lt;2.5,D23&gt;=0.6,A23&lt;5.9,A23&gt;=5.45),3.9,IF(AND(B23&lt;2.95,A23&lt;6.75,B23&gt;=2.75,D23&lt;1.7,A23&lt;7.05,A23&gt;=5.9,A23&gt;=5.45),4.2,IF(AND(B23&gt;=2.95,A23&lt;6.75,B23&gt;=2.75,D23&lt;1.7,A23&lt;7.05,A23&gt;=5.9,A23&gt;=5.45),4.6,IF(AND(D23&gt;=2.45,A23&lt;6.85,A23&gt;=6.2,D23&gt;=1.7,A23&lt;7.05,A23&gt;=5.9,A23&gt;=5.45),5.9,IF(AND(G23&lt;0.312,A23&gt;=6.85,A23&gt;=6.2,D23&gt;=1.7,A23&lt;7.05,A23&gt;=5.9,A23&gt;=5.45),5.1,IF(AND(G23&gt;=0.312,A23&gt;=6.85,A23&gt;=6.2,D23&gt;=1.7,A23&lt;7.05,A23&gt;=5.9,A23&gt;=5.45),5.4,IF(AND(G23&lt;0.251,H23&gt;=12.467,G23&gt;=0.161,B23&lt;3.55,G23&lt;0.587,F23&lt;1.5,G23&gt;=0.096,A23&lt;5.45),1.35,IF(AND(G23&gt;=0.251,H23&gt;=12.467,G23&gt;=0.161,B23&lt;3.55,G23&lt;0.587,F23&lt;1.5,G23&gt;=0.096,A23&lt;5.45),1.467,IF(AND(G23&gt;=0.628,D23&lt;2.45,A23&lt;6.85,A23&gt;=6.2,D23&gt;=1.7,A23&lt;7.05,A23&gt;=5.9,A23&gt;=5.45),5.1,IF(AND(A23&gt;=6.75,G23&lt;0.628,D23&lt;2.45,A23&lt;6.85,A23&gt;=6.2,D23&gt;=1.7,A23&lt;7.05,A23&gt;=5.9,A23&gt;=5.45),5.9,IF(AND(H23&lt;11.824,A23&lt;6.75,G23&lt;0.628,D23&lt;2.45,A23&lt;6.85,A23&gt;=6.2,D23&gt;=1.7,A23&lt;7.05,A23&gt;=5.9,A23&gt;=5.45),5.44,IF(AND(H23&lt;14.378,H23&gt;=11.824,A23&lt;6.75,G23&lt;0.628,D23&lt;2.45,A23&lt;6.85,A23&gt;=6.2,D23&gt;=1.7,A23&lt;7.05,A23&gt;=5.9,A23&gt;=5.45),5.6,IF(AND(H23&gt;=14.378,H23&gt;=11.824,A23&lt;6.75,G23&lt;0.628,D23&lt;2.45,A23&lt;6.85,A23&gt;=6.2,D23&gt;=1.7,A23&lt;7.05,A23&gt;=5.9,A23&gt;=5.45),5.8,"shouldnthappen"))))))))))))))))))))))))))))))))))</f>
        <v>1.633</v>
      </c>
      <c r="BH23" s="1" t="n">
        <f aca="false">IF(AND(G23&gt;=0.905,F23&lt;1.5),1.8,IF(AND(H23&lt;5.523,G23&lt;0.905,F23&lt;1.5),1,IF(AND(D23&gt;=0.4,H23&gt;=5.523,G23&lt;0.905,F23&lt;1.5),1.7,IF(AND(G23&gt;=0.878,D23&lt;1.35,F23&lt;2.5,F23&gt;=1.5),4.4,IF(AND(A23&lt;5.4,D23&gt;=1.35,F23&lt;2.5,F23&gt;=1.5),3.9,IF(AND(G23&lt;0.177,B23&lt;3.15,F23&gt;=2.5,F23&gt;=1.5),6.15,IF(AND(H23&lt;10.393,B23&gt;=3.15,F23&gt;=2.5,F23&gt;=1.5),5.94,IF(AND(H23&gt;=10.393,B23&gt;=3.15,F23&gt;=2.5,F23&gt;=1.5),5.467,IF(AND(D23&gt;=1.25,G23&lt;0.878,D23&lt;1.35,F23&lt;2.5,F23&gt;=1.5),4.18,IF(AND(G23&gt;=0.709,A23&gt;=5.4,D23&gt;=1.35,F23&lt;2.5,F23&gt;=1.5),4.9,IF(AND(B23&lt;2.6,G23&gt;=0.177,B23&lt;3.15,F23&gt;=2.5,F23&gt;=1.5),4.8,IF(AND(A23&lt;4.35,A23&lt;5.05,D23&lt;0.4,H23&gt;=5.523,G23&lt;0.905,F23&lt;1.5),1.1,IF(AND(A23&gt;=5.6,A23&gt;=5.05,D23&lt;0.4,H23&gt;=5.523,G23&lt;0.905,F23&lt;1.5),1.7,IF(AND(D23&lt;1.05,D23&lt;1.25,G23&lt;0.878,D23&lt;1.35,F23&lt;2.5,F23&gt;=1.5),3.6,IF(AND(D23&gt;=1.55,G23&lt;0.709,A23&gt;=5.4,D23&gt;=1.35,F23&lt;2.5,F23&gt;=1.5),4.975,IF(AND(D23&lt;1.7,B23&gt;=2.6,G23&gt;=0.177,B23&lt;3.15,F23&gt;=2.5,F23&gt;=1.5),5.8,IF(AND(B23&lt;3.15,A23&gt;=4.35,A23&lt;5.05,D23&lt;0.4,H23&gt;=5.523,G23&lt;0.905,F23&lt;1.5),1.46,IF(AND(A23&gt;=5.45,A23&lt;5.6,A23&gt;=5.05,D23&lt;0.4,H23&gt;=5.523,G23&lt;0.905,F23&lt;1.5),1.35,IF(AND(H23&lt;10.974,D23&gt;=1.05,D23&lt;1.25,G23&lt;0.878,D23&lt;1.35,F23&lt;2.5,F23&gt;=1.5),3.8,IF(AND(H23&gt;=13.654,D23&lt;1.55,G23&lt;0.709,A23&gt;=5.4,D23&gt;=1.35,F23&lt;2.5,F23&gt;=1.5),4.725,IF(AND(A23&lt;4.5,B23&gt;=3.15,A23&gt;=4.35,A23&lt;5.05,D23&lt;0.4,H23&gt;=5.523,G23&lt;0.905,F23&lt;1.5),1.3,IF(AND(G23&lt;0.676,A23&lt;5.45,A23&lt;5.6,A23&gt;=5.05,D23&lt;0.4,H23&gt;=5.523,G23&lt;0.905,F23&lt;1.5),1.5,IF(AND(G23&gt;=0.676,A23&lt;5.45,A23&lt;5.6,A23&gt;=5.05,D23&lt;0.4,H23&gt;=5.523,G23&lt;0.905,F23&lt;1.5),1.55,IF(AND(A23&lt;5.7,H23&gt;=10.974,D23&gt;=1.05,D23&lt;1.25,G23&lt;0.878,D23&lt;1.35,F23&lt;2.5,F23&gt;=1.5),3.9,IF(AND(A23&gt;=5.7,H23&gt;=10.974,D23&gt;=1.05,D23&lt;1.25,G23&lt;0.878,D23&lt;1.35,F23&lt;2.5,F23&gt;=1.5),3.933,IF(AND(G23&gt;=0.644,H23&lt;13.654,D23&lt;1.55,G23&lt;0.709,A23&gt;=5.4,D23&gt;=1.35,F23&lt;2.5,F23&gt;=1.5),4.4,IF(AND(B23&lt;2.9,A23&lt;6.2,D23&gt;=1.7,B23&gt;=2.6,G23&gt;=0.177,B23&lt;3.15,F23&gt;=2.5,F23&gt;=1.5),5.02,IF(AND(B23&gt;=2.9,A23&lt;6.2,D23&gt;=1.7,B23&gt;=2.6,G23&gt;=0.177,B23&lt;3.15,F23&gt;=2.5,F23&gt;=1.5),4.8,IF(AND(D23&lt;2.2,A23&gt;=6.2,D23&gt;=1.7,B23&gt;=2.6,G23&gt;=0.177,B23&lt;3.15,F23&gt;=2.5,F23&gt;=1.5),5.325,IF(AND(D23&gt;=2.2,A23&gt;=6.2,D23&gt;=1.7,B23&gt;=2.6,G23&gt;=0.177,B23&lt;3.15,F23&gt;=2.5,F23&gt;=1.5),5.1,IF(AND(D23&lt;0.25,A23&gt;=4.5,B23&gt;=3.15,A23&gt;=4.35,A23&lt;5.05,D23&lt;0.4,H23&gt;=5.523,G23&lt;0.905,F23&lt;1.5),1.357,IF(AND(D23&gt;=0.25,A23&gt;=4.5,B23&gt;=3.15,A23&gt;=4.35,A23&lt;5.05,D23&lt;0.4,H23&gt;=5.523,G23&lt;0.905,F23&lt;1.5),1.333,IF(AND(H23&lt;10.723,G23&lt;0.644,H23&lt;13.654,D23&lt;1.55,G23&lt;0.709,A23&gt;=5.4,D23&gt;=1.35,F23&lt;2.5,F23&gt;=1.5),4.6,IF(AND(H23&gt;=10.723,G23&lt;0.644,H23&lt;13.654,D23&lt;1.55,G23&lt;0.709,A23&gt;=5.4,D23&gt;=1.35,F23&lt;2.5,F23&gt;=1.5),4.5,"shouldnthappen"))))))))))))))))))))))))))))))))))</f>
        <v>1.8</v>
      </c>
      <c r="BI23" s="1" t="n">
        <f aca="false">IF(AND(D23&gt;=0.8,A23&lt;5.45),3.9,IF(AND(D23&gt;=0.45,D23&lt;0.8,A23&lt;5.45),1.66,IF(AND(H23&lt;16.447,B23&gt;=3.45,A23&gt;=5.45),1.525,IF(AND(H23&gt;=16.447,B23&gt;=3.45,A23&gt;=5.45),6.4,IF(AND(H23&lt;5.245,D23&lt;0.45,D23&lt;0.8,A23&lt;5.45),1,IF(AND(A23&gt;=7.2,G23&lt;0.154,B23&lt;3.45,A23&gt;=5.45),6.7,IF(AND(D23&lt;1.65,A23&lt;7.2,G23&lt;0.154,B23&lt;3.45,A23&gt;=5.45),4.7,IF(AND(D23&gt;=1.65,A23&lt;7.2,G23&lt;0.154,B23&lt;3.45,A23&gt;=5.45),5.52,IF(AND(D23&gt;=0.25,A23&lt;5.05,H23&gt;=5.245,D23&lt;0.45,D23&lt;0.8,A23&lt;5.45),1.35,IF(AND(H23&lt;6.089,A23&gt;=5.05,H23&gt;=5.245,D23&lt;0.45,D23&lt;0.8,A23&lt;5.45),1.7,IF(AND(D23&lt;1.2,B23&lt;2.6,A23&lt;5.75,G23&gt;=0.154,B23&lt;3.45,A23&gt;=5.45),3.85,IF(AND(D23&gt;=1.2,B23&lt;2.6,A23&lt;5.75,G23&gt;=0.154,B23&lt;3.45,A23&gt;=5.45),4,IF(AND(D23&gt;=1.65,B23&gt;=2.6,A23&lt;5.75,G23&gt;=0.154,B23&lt;3.45,A23&gt;=5.45),4.9,IF(AND(G23&lt;0.353,F23&lt;2.5,A23&gt;=5.75,G23&gt;=0.154,B23&lt;3.45,A23&gt;=5.45),4.25,IF(AND(A23&gt;=7.25,F23&gt;=2.5,A23&gt;=5.75,G23&gt;=0.154,B23&lt;3.45,A23&gt;=5.45),6.45,IF(AND(H23&lt;11.218,D23&lt;0.25,A23&lt;5.05,H23&gt;=5.245,D23&lt;0.45,D23&lt;0.8,A23&lt;5.45),1.42,IF(AND(G23&lt;0.517,H23&gt;=6.089,A23&gt;=5.05,H23&gt;=5.245,D23&lt;0.45,D23&lt;0.8,A23&lt;5.45),1.44,IF(AND(G23&gt;=0.517,H23&gt;=6.089,A23&gt;=5.05,H23&gt;=5.245,D23&lt;0.45,D23&lt;0.8,A23&lt;5.45),1.54,IF(AND(H23&gt;=10.194,D23&lt;1.65,B23&gt;=2.6,A23&lt;5.75,G23&gt;=0.154,B23&lt;3.45,A23&gt;=5.45),4.35,IF(AND(B23&gt;=3.15,G23&gt;=0.353,F23&lt;2.5,A23&gt;=5.75,G23&gt;=0.154,B23&lt;3.45,A23&gt;=5.45),4.7,IF(AND(H23&lt;7.716,A23&lt;7.25,F23&gt;=2.5,A23&gt;=5.75,G23&gt;=0.154,B23&lt;3.45,A23&gt;=5.45),5.04,IF(AND(G23&lt;0.175,H23&gt;=11.218,D23&lt;0.25,A23&lt;5.05,H23&gt;=5.245,D23&lt;0.45,D23&lt;0.8,A23&lt;5.45),1.5,IF(AND(H23&lt;7.713,H23&lt;10.194,D23&lt;1.65,B23&gt;=2.6,A23&lt;5.75,G23&gt;=0.154,B23&lt;3.45,A23&gt;=5.45),4.1,IF(AND(H23&gt;=7.713,H23&lt;10.194,D23&lt;1.65,B23&gt;=2.6,A23&lt;5.75,G23&gt;=0.154,B23&lt;3.45,A23&gt;=5.45),4.2,IF(AND(B23&gt;=3.05,B23&lt;3.15,G23&gt;=0.353,F23&lt;2.5,A23&gt;=5.75,G23&gt;=0.154,B23&lt;3.45,A23&gt;=5.45),4.4,IF(AND(D23&gt;=2.45,H23&gt;=7.716,A23&lt;7.25,F23&gt;=2.5,A23&gt;=5.75,G23&gt;=0.154,B23&lt;3.45,A23&gt;=5.45),5.85,IF(AND(D23&lt;0.15,G23&gt;=0.175,H23&gt;=11.218,D23&lt;0.25,A23&lt;5.05,H23&gt;=5.245,D23&lt;0.45,D23&lt;0.8,A23&lt;5.45),1.1,IF(AND(H23&gt;=16.317,B23&lt;3.05,B23&lt;3.15,G23&gt;=0.353,F23&lt;2.5,A23&gt;=5.75,G23&gt;=0.154,B23&lt;3.45,A23&gt;=5.45),4.8,IF(AND(G23&gt;=0.857,D23&lt;2.45,H23&gt;=7.716,A23&lt;7.25,F23&gt;=2.5,A23&gt;=5.75,G23&gt;=0.154,B23&lt;3.45,A23&gt;=5.45),5.05,IF(AND(G23&lt;0.245,D23&gt;=0.15,G23&gt;=0.175,H23&gt;=11.218,D23&lt;0.25,A23&lt;5.05,H23&gt;=5.245,D23&lt;0.45,D23&lt;0.8,A23&lt;5.45),1.3,IF(AND(G23&gt;=0.245,D23&gt;=0.15,G23&gt;=0.175,H23&gt;=11.218,D23&lt;0.25,A23&lt;5.05,H23&gt;=5.245,D23&lt;0.45,D23&lt;0.8,A23&lt;5.45),1.22,IF(AND(B23&lt;2.85,H23&lt;16.317,B23&lt;3.05,B23&lt;3.15,G23&gt;=0.353,F23&lt;2.5,A23&gt;=5.75,G23&gt;=0.154,B23&lt;3.45,A23&gt;=5.45),4.6,IF(AND(B23&gt;=2.85,H23&lt;16.317,B23&lt;3.05,B23&lt;3.15,G23&gt;=0.353,F23&lt;2.5,A23&gt;=5.75,G23&gt;=0.154,B23&lt;3.45,A23&gt;=5.45),4.633,IF(AND(D23&lt;1.85,G23&lt;0.857,D23&lt;2.45,H23&gt;=7.716,A23&lt;7.25,F23&gt;=2.5,A23&gt;=5.75,G23&gt;=0.154,B23&lt;3.45,A23&gt;=5.45),5.8,IF(AND(H23&lt;11.297,D23&gt;=1.85,G23&lt;0.857,D23&lt;2.45,H23&gt;=7.716,A23&lt;7.25,F23&gt;=2.5,A23&gt;=5.75,G23&gt;=0.154,B23&lt;3.45,A23&gt;=5.45),5.3,IF(AND(G23&lt;0.388,H23&gt;=11.297,D23&gt;=1.85,G23&lt;0.857,D23&lt;2.45,H23&gt;=7.716,A23&lt;7.25,F23&gt;=2.5,A23&gt;=5.75,G23&gt;=0.154,B23&lt;3.45,A23&gt;=5.45),5.4,IF(AND(G23&gt;=0.388,H23&gt;=11.297,D23&gt;=1.85,G23&lt;0.857,D23&lt;2.45,H23&gt;=7.716,A23&lt;7.25,F23&gt;=2.5,A23&gt;=5.75,G23&gt;=0.154,B23&lt;3.45,A23&gt;=5.45),5.6,"shouldnthappen")))))))))))))))))))))))))))))))))))))</f>
        <v>1.7</v>
      </c>
      <c r="BJ23" s="1" t="n">
        <f aca="false">IF(AND(F23&gt;=2,B23&gt;=3.35),6.1,IF(AND(H23&gt;=12.719,F23&lt;1.5,B23&lt;3.35),1.567,IF(AND(H23&lt;5.245,F23&lt;2,B23&gt;=3.35),1,IF(AND(D23&lt;0.15,H23&lt;12.719,F23&lt;1.5,B23&lt;3.35),1.5,IF(AND(D23&gt;=0.35,H23&gt;=5.245,F23&lt;2,B23&gt;=3.35),1.6,IF(AND(A23&lt;4.9,D23&gt;=0.15,H23&lt;12.719,F23&lt;1.5,B23&lt;3.35),1.36,IF(AND(B23&lt;2.65,G23&lt;0.572,D23&lt;1.45,F23&gt;=1.5,B23&lt;3.35),3.5,IF(AND(A23&lt;6.1,F23&lt;2.5,D23&gt;=1.45,F23&gt;=1.5,B23&lt;3.35),5.1,IF(AND(G23&gt;=0.607,D23&lt;0.35,H23&gt;=5.245,F23&lt;2,B23&gt;=3.35),1.65,IF(AND(G23&lt;0.546,A23&gt;=4.9,D23&gt;=0.15,H23&lt;12.719,F23&lt;1.5,B23&lt;3.35),1.2,IF(AND(G23&gt;=0.546,A23&gt;=4.9,D23&gt;=0.15,H23&lt;12.719,F23&lt;1.5,B23&lt;3.35),1.4,IF(AND(A23&gt;=6.3,B23&gt;=2.65,G23&lt;0.572,D23&lt;1.45,F23&gt;=1.5,B23&lt;3.35),4.8,IF(AND(D23&lt;1.15,B23&lt;2.85,G23&gt;=0.572,D23&lt;1.45,F23&gt;=1.5,B23&lt;3.35),3.9,IF(AND(B23&gt;=3.15,B23&gt;=2.85,G23&gt;=0.572,D23&lt;1.45,F23&gt;=1.5,B23&lt;3.35),4.7,IF(AND(B23&lt;2.95,A23&gt;=6.1,F23&lt;2.5,D23&gt;=1.45,F23&gt;=1.5,B23&lt;3.35),4.533,IF(AND(B23&gt;=2.95,A23&gt;=6.1,F23&lt;2.5,D23&gt;=1.45,F23&gt;=1.5,B23&lt;3.35),4.75,IF(AND(A23&gt;=6.7,G23&lt;0.107,F23&gt;=2.5,D23&gt;=1.45,F23&gt;=1.5,B23&lt;3.35),5.7,IF(AND(G23&gt;=0.385,G23&lt;0.607,D23&lt;0.35,H23&gt;=5.245,F23&lt;2,B23&gt;=3.35),1.325,IF(AND(D23&lt;1.25,A23&lt;6.3,B23&gt;=2.65,G23&lt;0.572,D23&lt;1.45,F23&gt;=1.5,B23&lt;3.35),4,IF(AND(D23&gt;=1.25,A23&lt;6.3,B23&gt;=2.65,G23&lt;0.572,D23&lt;1.45,F23&gt;=1.5,B23&lt;3.35),4.18,IF(AND(G23&lt;0.907,D23&gt;=1.15,B23&lt;2.85,G23&gt;=0.572,D23&lt;1.45,F23&gt;=1.5,B23&lt;3.35),4,IF(AND(G23&gt;=0.907,D23&gt;=1.15,B23&lt;2.85,G23&gt;=0.572,D23&lt;1.45,F23&gt;=1.5,B23&lt;3.35),4.4,IF(AND(H23&lt;8.326,B23&lt;3.15,B23&gt;=2.85,G23&gt;=0.572,D23&lt;1.45,F23&gt;=1.5,B23&lt;3.35),3.6,IF(AND(H23&gt;=8.326,B23&lt;3.15,B23&gt;=2.85,G23&gt;=0.572,D23&lt;1.45,F23&gt;=1.5,B23&lt;3.35),4.48,IF(AND(B23&lt;2.95,A23&lt;6.7,G23&lt;0.107,F23&gt;=2.5,D23&gt;=1.45,F23&gt;=1.5,B23&lt;3.35),5.6,IF(AND(B23&gt;=2.95,A23&lt;6.7,G23&lt;0.107,F23&gt;=2.5,D23&gt;=1.45,F23&gt;=1.5,B23&lt;3.35),5.5,IF(AND(G23&lt;0.205,G23&lt;0.432,G23&gt;=0.107,F23&gt;=2.5,D23&gt;=1.45,F23&gt;=1.5,B23&lt;3.35),5.3,IF(AND(B23&gt;=3.05,G23&gt;=0.432,G23&gt;=0.107,F23&gt;=2.5,D23&gt;=1.45,F23&gt;=1.5,B23&lt;3.35),5.86,IF(AND(H23&gt;=14.057,G23&lt;0.385,G23&lt;0.607,D23&lt;0.35,H23&gt;=5.245,F23&lt;2,B23&gt;=3.35),1.7,IF(AND(D23&lt;1.7,G23&gt;=0.205,G23&lt;0.432,G23&gt;=0.107,F23&gt;=2.5,D23&gt;=1.45,F23&gt;=1.5,B23&lt;3.35),5,IF(AND(G23&lt;0.779,B23&lt;3.05,G23&gt;=0.432,G23&gt;=0.107,F23&gt;=2.5,D23&gt;=1.45,F23&gt;=1.5,B23&lt;3.35),4.9,IF(AND(G23&gt;=0.779,B23&lt;3.05,G23&gt;=0.432,G23&gt;=0.107,F23&gt;=2.5,D23&gt;=1.45,F23&gt;=1.5,B23&lt;3.35),5.533,IF(AND(D23&gt;=0.25,H23&lt;14.057,G23&lt;0.385,G23&lt;0.607,D23&lt;0.35,H23&gt;=5.245,F23&lt;2,B23&gt;=3.35),1.4,IF(AND(B23&lt;2.85,D23&gt;=1.7,G23&gt;=0.205,G23&lt;0.432,G23&gt;=0.107,F23&gt;=2.5,D23&gt;=1.45,F23&gt;=1.5,B23&lt;3.35),5.1,IF(AND(B23&gt;=2.85,D23&gt;=1.7,G23&gt;=0.205,G23&lt;0.432,G23&gt;=0.107,F23&gt;=2.5,D23&gt;=1.45,F23&gt;=1.5,B23&lt;3.35),5.15,IF(AND(A23&lt;5.1,D23&lt;0.25,H23&lt;14.057,G23&lt;0.385,G23&lt;0.607,D23&lt;0.35,H23&gt;=5.245,F23&lt;2,B23&gt;=3.35),1.4,IF(AND(A23&gt;=5.1,D23&lt;0.25,H23&lt;14.057,G23&lt;0.385,G23&lt;0.607,D23&lt;0.35,H23&gt;=5.245,F23&lt;2,B23&gt;=3.35),1.5,"shouldnthappen")))))))))))))))))))))))))))))))))))))</f>
        <v>1.65</v>
      </c>
    </row>
    <row r="24" customFormat="false" ht="13.8" hidden="false" customHeight="false" outlineLevel="0" collapsed="false">
      <c r="A24" s="1" t="n">
        <v>5.1</v>
      </c>
      <c r="B24" s="1" t="n">
        <v>3.7</v>
      </c>
      <c r="C24" s="1" t="n">
        <v>1.5</v>
      </c>
      <c r="D24" s="1" t="n">
        <v>0.4</v>
      </c>
      <c r="E24" s="1" t="s">
        <v>94</v>
      </c>
      <c r="F24" s="1" t="n">
        <v>1</v>
      </c>
      <c r="G24" s="1" t="n">
        <v>0.191922602709383</v>
      </c>
      <c r="H24" s="16" t="n">
        <v>9.38723743651062</v>
      </c>
      <c r="I24" s="11" t="n">
        <f aca="false">C24</f>
        <v>1.5</v>
      </c>
      <c r="J24" s="1" t="n">
        <f aca="false">AVERAGE(M24:BJ24)</f>
        <v>1.51152</v>
      </c>
      <c r="K24" s="15" t="n">
        <f aca="false">1-SQRT(VAR(M24:BJ24, I24)) / AVERAGE(M24:BJ24)</f>
        <v>0.912989504390969</v>
      </c>
      <c r="L24" s="1" t="n">
        <f aca="false">(J24-I24)/I24</f>
        <v>0.00767999999999998</v>
      </c>
      <c r="M24" s="1" t="n">
        <f aca="false">IF(AND(H24&gt;=16.241,B24&gt;=3.35),6.4,IF(AND(D24&gt;=0.75,A24&lt;5.15,B24&lt;3.35),4.1,IF(AND(D24&gt;=1.5,H24&lt;16.241,B24&gt;=3.35),5.767,IF(AND(B24&gt;=3.25,D24&lt;0.75,A24&lt;5.15,B24&lt;3.35),1.58,IF(AND(A24&lt;4.95,D24&lt;1.5,H24&lt;16.241,B24&gt;=3.35),1.4,IF(AND(A24&lt;4.5,B24&lt;3.25,D24&lt;0.75,A24&lt;5.15,B24&lt;3.35),1.26,IF(AND(A24&gt;=4.5,B24&lt;3.25,D24&lt;0.75,A24&lt;5.15,B24&lt;3.35),1.48,IF(AND(G24&lt;0.356,H24&lt;12.557,D24&lt;1.45,A24&gt;=5.15,B24&lt;3.35),4.267,IF(AND(D24&lt;1.25,H24&gt;=12.557,D24&lt;1.45,A24&gt;=5.15,B24&lt;3.35),4.05,IF(AND(D24&gt;=1.35,G24&gt;=0.356,H24&lt;12.557,D24&lt;1.45,A24&gt;=5.15,B24&lt;3.35),4.25,IF(AND(H24&lt;15.086,D24&gt;=1.25,H24&gt;=12.557,D24&lt;1.45,A24&gt;=5.15,B24&lt;3.35),4.4,IF(AND(F24&lt;2.5,G24&gt;=0.44,D24&lt;2.05,D24&gt;=1.45,A24&gt;=5.15,B24&lt;3.35),4.7,IF(AND(H24&lt;10.391,B24&lt;3.15,D24&gt;=2.05,D24&gt;=1.45,A24&gt;=5.15,B24&lt;3.35),5.1,IF(AND(G24&lt;0.505,B24&gt;=3.15,D24&gt;=2.05,D24&gt;=1.45,A24&gt;=5.15,B24&lt;3.35),5.7,IF(AND(G24&gt;=0.505,B24&gt;=3.15,D24&gt;=2.05,D24&gt;=1.45,A24&gt;=5.15,B24&lt;3.35),5.95,IF(AND(D24&gt;=0.5,G24&lt;0.905,A24&gt;=4.95,D24&lt;1.5,H24&lt;16.241,B24&gt;=3.35),1.6,IF(AND(B24&lt;3.6,G24&gt;=0.905,A24&gt;=4.95,D24&lt;1.5,H24&lt;16.241,B24&gt;=3.35),1.7,IF(AND(B24&gt;=3.6,G24&gt;=0.905,A24&gt;=4.95,D24&lt;1.5,H24&lt;16.241,B24&gt;=3.35),1.767,IF(AND(A24&gt;=5.7,D24&lt;1.35,G24&gt;=0.356,H24&lt;12.557,D24&lt;1.45,A24&gt;=5.15,B24&lt;3.35),3.9,IF(AND(A24&lt;6.35,H24&gt;=15.086,D24&gt;=1.25,H24&gt;=12.557,D24&lt;1.45,A24&gt;=5.15,B24&lt;3.35),4.7,IF(AND(A24&gt;=6.35,H24&gt;=15.086,D24&gt;=1.25,H24&gt;=12.557,D24&lt;1.45,A24&gt;=5.15,B24&lt;3.35),4.6,IF(AND(H24&lt;9.252,D24&lt;1.55,G24&lt;0.44,D24&lt;2.05,D24&gt;=1.45,A24&gt;=5.15,B24&lt;3.35),5.08,IF(AND(H24&gt;=9.252,D24&lt;1.55,G24&lt;0.44,D24&lt;2.05,D24&gt;=1.45,A24&gt;=5.15,B24&lt;3.35),4.7,IF(AND(H24&lt;8.477,D24&gt;=1.55,G24&lt;0.44,D24&lt;2.05,D24&gt;=1.45,A24&gt;=5.15,B24&lt;3.35),5.1,IF(AND(H24&gt;=8.477,D24&gt;=1.55,G24&lt;0.44,D24&lt;2.05,D24&gt;=1.45,A24&gt;=5.15,B24&lt;3.35),5.4,IF(AND(H24&lt;8.435,F24&gt;=2.5,G24&gt;=0.44,D24&lt;2.05,D24&gt;=1.45,A24&gt;=5.15,B24&lt;3.35),5.1,IF(AND(H24&gt;=8.435,F24&gt;=2.5,G24&gt;=0.44,D24&lt;2.05,D24&gt;=1.45,A24&gt;=5.15,B24&lt;3.35),4.86,IF(AND(G24&lt;0.543,H24&gt;=10.391,B24&lt;3.15,D24&gt;=2.05,D24&gt;=1.45,A24&gt;=5.15,B24&lt;3.35),5.56,IF(AND(G24&gt;=0.543,H24&gt;=10.391,B24&lt;3.15,D24&gt;=2.05,D24&gt;=1.45,A24&gt;=5.15,B24&lt;3.35),5.8,IF(AND(A24&lt;5.05,D24&lt;0.5,G24&lt;0.905,A24&gt;=4.95,D24&lt;1.5,H24&lt;16.241,B24&gt;=3.35),1.3,IF(AND(H24&lt;6.583,A24&lt;5.7,D24&lt;1.35,G24&gt;=0.356,H24&lt;12.557,D24&lt;1.45,A24&gt;=5.15,B24&lt;3.35),4,IF(AND(G24&lt;0.585,A24&gt;=5.05,D24&lt;0.5,G24&lt;0.905,A24&gt;=4.95,D24&lt;1.5,H24&lt;16.241,B24&gt;=3.35),1.475,IF(AND(G24&lt;0.62,H24&gt;=6.583,A24&lt;5.7,D24&lt;1.35,G24&gt;=0.356,H24&lt;12.557,D24&lt;1.45,A24&gt;=5.15,B24&lt;3.35),3.75,IF(AND(G24&gt;=0.62,H24&gt;=6.583,A24&lt;5.7,D24&lt;1.35,G24&gt;=0.356,H24&lt;12.557,D24&lt;1.45,A24&gt;=5.15,B24&lt;3.35),3.6,IF(AND(B24&lt;3.75,G24&gt;=0.585,A24&gt;=5.05,D24&lt;0.5,G24&lt;0.905,A24&gt;=4.95,D24&lt;1.5,H24&lt;16.241,B24&gt;=3.35),1.5,IF(AND(B24&gt;=3.75,G24&gt;=0.585,A24&gt;=5.05,D24&lt;0.5,G24&lt;0.905,A24&gt;=4.95,D24&lt;1.5,H24&lt;16.241,B24&gt;=3.35),1.6,"shouldnthappen"))))))))))))))))))))))))))))))))))))</f>
        <v>1.475</v>
      </c>
      <c r="N24" s="1" t="n">
        <f aca="false">IF(AND(H24&lt;5.245,B24&lt;3.65,F24&lt;1.5),1,IF(AND(H24&gt;=14.096,B24&gt;=3.65,F24&lt;1.5),1.65,IF(AND(A24&gt;=5.45,H24&gt;=5.245,B24&lt;3.65,F24&lt;1.5),1.3,IF(AND(H24&gt;=13.586,H24&lt;14.096,B24&gt;=3.65,F24&lt;1.5),1.3,IF(AND(H24&lt;10.258,D24&lt;1.25,F24&lt;2.5,F24&gt;=1.5),3.38,IF(AND(H24&lt;6.982,D24&gt;=1.25,F24&lt;2.5,F24&gt;=1.5),3.96,IF(AND(H24&gt;=13.646,D24&lt;2.05,F24&gt;=2.5,F24&gt;=1.5),6.1,IF(AND(B24&lt;3.05,A24&lt;5.45,H24&gt;=5.245,B24&lt;3.65,F24&lt;1.5),1.375,IF(AND(H24&lt;6.543,H24&lt;13.586,H24&lt;14.096,B24&gt;=3.65,F24&lt;1.5),1.4,IF(AND(H24&gt;=6.543,H24&lt;13.586,H24&lt;14.096,B24&gt;=3.65,F24&lt;1.5),1.5,IF(AND(H24&lt;11.522,H24&gt;=10.258,D24&lt;1.25,F24&lt;2.5,F24&gt;=1.5),3.733,IF(AND(H24&gt;=11.522,H24&gt;=10.258,D24&lt;1.25,F24&lt;2.5,F24&gt;=1.5),3.92,IF(AND(H24&lt;5.767,H24&lt;13.646,D24&lt;2.05,F24&gt;=2.5,F24&gt;=1.5),4.5,IF(AND(A24&lt;6.8,B24&lt;3.15,D24&gt;=2.05,F24&gt;=2.5,F24&gt;=1.5),5.6,IF(AND(A24&gt;=6.8,B24&lt;3.15,D24&gt;=2.05,F24&gt;=2.5,F24&gt;=1.5),5.1,IF(AND(B24&lt;3.25,B24&gt;=3.15,D24&gt;=2.05,F24&gt;=2.5,F24&gt;=1.5),5.8,IF(AND(B24&gt;=3.25,B24&gt;=3.15,D24&gt;=2.05,F24&gt;=2.5,F24&gt;=1.5),5.65,IF(AND(B24&lt;3.15,B24&gt;=3.05,A24&lt;5.45,H24&gt;=5.245,B24&lt;3.65,F24&lt;1.5),1.5,IF(AND(G24&gt;=0.735,H24&lt;13.665,H24&gt;=6.982,D24&gt;=1.25,F24&lt;2.5,F24&gt;=1.5),4.2,IF(AND(H24&lt;14.03,H24&gt;=13.665,H24&gt;=6.982,D24&gt;=1.25,F24&lt;2.5,F24&gt;=1.5),4.8,IF(AND(A24&gt;=6.6,H24&gt;=5.767,H24&lt;13.646,D24&lt;2.05,F24&gt;=2.5,F24&gt;=1.5),6.05,IF(AND(G24&gt;=0.934,B24&gt;=3.15,B24&gt;=3.05,A24&lt;5.45,H24&gt;=5.245,B24&lt;3.65,F24&lt;1.5),1.7,IF(AND(D24&gt;=1.55,G24&lt;0.735,H24&lt;13.665,H24&gt;=6.982,D24&gt;=1.25,F24&lt;2.5,F24&gt;=1.5),5.1,IF(AND(D24&lt;1.45,H24&gt;=14.03,H24&gt;=13.665,H24&gt;=6.982,D24&gt;=1.25,F24&lt;2.5,F24&gt;=1.5),4.7,IF(AND(D24&gt;=1.45,H24&gt;=14.03,H24&gt;=13.665,H24&gt;=6.982,D24&gt;=1.25,F24&lt;2.5,F24&gt;=1.5),4.5,IF(AND(A24&gt;=6.2,A24&lt;6.6,H24&gt;=5.767,H24&lt;13.646,D24&lt;2.05,F24&gt;=2.5,F24&gt;=1.5),5.325,IF(AND(B24&lt;3.25,G24&lt;0.934,B24&gt;=3.15,B24&gt;=3.05,A24&lt;5.45,H24&gt;=5.245,B24&lt;3.65,F24&lt;1.5),1.3,IF(AND(D24&lt;1.35,D24&lt;1.55,G24&lt;0.735,H24&lt;13.665,H24&gt;=6.982,D24&gt;=1.25,F24&lt;2.5,F24&gt;=1.5),4.25,IF(AND(H24&lt;8.435,A24&lt;6.2,A24&lt;6.6,H24&gt;=5.767,H24&lt;13.646,D24&lt;2.05,F24&gt;=2.5,F24&gt;=1.5),5.1,IF(AND(H24&gt;=8.435,A24&lt;6.2,A24&lt;6.6,H24&gt;=5.767,H24&lt;13.646,D24&lt;2.05,F24&gt;=2.5,F24&gt;=1.5),4.9,IF(AND(A24&gt;=5.15,B24&gt;=3.25,G24&lt;0.934,B24&gt;=3.15,B24&gt;=3.05,A24&lt;5.45,H24&gt;=5.245,B24&lt;3.65,F24&lt;1.5),1.5,IF(AND(B24&lt;2.9,D24&gt;=1.35,D24&lt;1.55,G24&lt;0.735,H24&lt;13.665,H24&gt;=6.982,D24&gt;=1.25,F24&lt;2.5,F24&gt;=1.5),4.6,IF(AND(B24&gt;=2.9,D24&gt;=1.35,D24&lt;1.55,G24&lt;0.735,H24&lt;13.665,H24&gt;=6.982,D24&gt;=1.25,F24&lt;2.5,F24&gt;=1.5),4.52,IF(AND(G24&gt;=0.862,A24&lt;5.15,B24&gt;=3.25,G24&lt;0.934,B24&gt;=3.15,B24&gt;=3.05,A24&lt;5.45,H24&gt;=5.245,B24&lt;3.65,F24&lt;1.5),1.5,IF(AND(H24&lt;9.35,G24&lt;0.862,A24&lt;5.15,B24&gt;=3.25,G24&lt;0.934,B24&gt;=3.15,B24&gt;=3.05,A24&lt;5.45,H24&gt;=5.245,B24&lt;3.65,F24&lt;1.5),1.38,IF(AND(H24&gt;=9.35,G24&lt;0.862,A24&lt;5.15,B24&gt;=3.25,G24&lt;0.934,B24&gt;=3.15,B24&gt;=3.05,A24&lt;5.45,H24&gt;=5.245,B24&lt;3.65,F24&lt;1.5),1.4,"shouldnthappen"))))))))))))))))))))))))))))))))))))</f>
        <v>1.5</v>
      </c>
      <c r="O24" s="1" t="n">
        <f aca="false">IF(AND(B24&lt;2.75,A24&lt;5.55),3.96,IF(AND(H24&lt;9.205,A24&lt;5.9,A24&gt;=5.55),3.85,IF(AND(A24&lt;4.35,D24&lt;0.35,B24&gt;=2.75,A24&lt;5.55),1.1,IF(AND(B24&lt;3.65,D24&gt;=0.35,B24&gt;=2.75,A24&lt;5.55),1.65,IF(AND(B24&gt;=3.65,D24&gt;=0.35,B24&gt;=2.75,A24&lt;5.55),1.9,IF(AND(G24&gt;=0.732,H24&gt;=9.205,A24&lt;5.9,A24&gt;=5.55),4.9,IF(AND(G24&lt;0.273,G24&lt;0.732,H24&gt;=9.205,A24&lt;5.9,A24&gt;=5.55),4.5,IF(AND(A24&lt;6.3,G24&lt;0.422,F24&lt;2.5,A24&gt;=5.9,A24&gt;=5.55),5.1,IF(AND(A24&gt;=6.3,G24&lt;0.422,F24&lt;2.5,A24&gt;=5.9,A24&gt;=5.55),4.76,IF(AND(B24&lt;2.4,G24&gt;=0.422,F24&lt;2.5,A24&gt;=5.9,A24&gt;=5.55),4.45,IF(AND(A24&gt;=7,G24&gt;=0.628,F24&gt;=2.5,A24&gt;=5.9,A24&gt;=5.55),6.45,IF(AND(D24&lt;0.15,H24&lt;13.924,A24&gt;=4.35,D24&lt;0.35,B24&gt;=2.75,A24&lt;5.55),1.5,IF(AND(B24&lt;3.15,H24&gt;=13.924,A24&gt;=4.35,D24&lt;0.35,B24&gt;=2.75,A24&lt;5.55),1.56,IF(AND(B24&gt;=3.15,H24&gt;=13.924,A24&gt;=4.35,D24&lt;0.35,B24&gt;=2.75,A24&lt;5.55),1.3,IF(AND(H24&lt;14.316,G24&gt;=0.273,G24&lt;0.732,H24&gt;=9.205,A24&lt;5.9,A24&gt;=5.55),3.95,IF(AND(H24&gt;=14.316,G24&gt;=0.273,G24&lt;0.732,H24&gt;=9.205,A24&lt;5.9,A24&gt;=5.55),4.1,IF(AND(A24&lt;6.2,B24&gt;=2.4,G24&gt;=0.422,F24&lt;2.5,A24&gt;=5.9,A24&gt;=5.55),4.3,IF(AND(A24&gt;=7.05,G24&lt;0.364,G24&lt;0.628,F24&gt;=2.5,A24&gt;=5.9,A24&gt;=5.55),6.1,IF(AND(A24&gt;=7.55,G24&gt;=0.364,G24&lt;0.628,F24&gt;=2.5,A24&gt;=5.9,A24&gt;=5.55),6.4,IF(AND(A24&lt;6.15,A24&lt;7,G24&gt;=0.628,F24&gt;=2.5,A24&gt;=5.9,A24&gt;=5.55),4.9,IF(AND(D24&lt;1.45,A24&gt;=6.2,B24&gt;=2.4,G24&gt;=0.422,F24&lt;2.5,A24&gt;=5.9,A24&gt;=5.55),4.64,IF(AND(D24&gt;=1.45,A24&gt;=6.2,B24&gt;=2.4,G24&gt;=0.422,F24&lt;2.5,A24&gt;=5.9,A24&gt;=5.55),4.9,IF(AND(D24&lt;1.65,A24&lt;7.05,G24&lt;0.364,G24&lt;0.628,F24&gt;=2.5,A24&gt;=5.9,A24&gt;=5.55),5.1,IF(AND(D24&gt;=2.35,A24&lt;7.55,G24&gt;=0.364,G24&lt;0.628,F24&gt;=2.5,A24&gt;=5.9,A24&gt;=5.55),5.633,IF(AND(D24&lt;2.15,A24&gt;=6.15,A24&lt;7,G24&gt;=0.628,F24&gt;=2.5,A24&gt;=5.9,A24&gt;=5.55),5.1,IF(AND(D24&gt;=2.15,A24&gt;=6.15,A24&lt;7,G24&gt;=0.628,F24&gt;=2.5,A24&gt;=5.9,A24&gt;=5.55),5.267,IF(AND(A24&lt;4.9,A24&lt;5.05,D24&gt;=0.15,H24&lt;13.924,A24&gt;=4.35,D24&lt;0.35,B24&gt;=2.75,A24&lt;5.55),1.375,IF(AND(A24&gt;=4.9,A24&lt;5.05,D24&gt;=0.15,H24&lt;13.924,A24&gt;=4.35,D24&lt;0.35,B24&gt;=2.75,A24&lt;5.55),1.3,IF(AND(A24&lt;5.45,A24&gt;=5.05,D24&gt;=0.15,H24&lt;13.924,A24&gt;=4.35,D24&lt;0.35,B24&gt;=2.75,A24&lt;5.55),1.475,IF(AND(A24&gt;=5.45,A24&gt;=5.05,D24&gt;=0.15,H24&lt;13.924,A24&gt;=4.35,D24&lt;0.35,B24&gt;=2.75,A24&lt;5.55),1.4,IF(AND(B24&gt;=3.25,D24&lt;2.35,A24&lt;7.55,G24&gt;=0.364,G24&lt;0.628,F24&gt;=2.5,A24&gt;=5.9,A24&gt;=5.55),5.7,IF(AND(G24&lt;0.006,G24&lt;0.107,D24&gt;=1.65,A24&lt;7.05,G24&lt;0.364,G24&lt;0.628,F24&gt;=2.5,A24&gt;=5.9,A24&gt;=5.55),5.5,IF(AND(G24&gt;=0.006,G24&lt;0.107,D24&gt;=1.65,A24&lt;7.05,G24&lt;0.364,G24&lt;0.628,F24&gt;=2.5,A24&gt;=5.9,A24&gt;=5.55),5.667,IF(AND(D24&lt;2.2,G24&gt;=0.107,D24&gt;=1.65,A24&lt;7.05,G24&lt;0.364,G24&lt;0.628,F24&gt;=2.5,A24&gt;=5.9,A24&gt;=5.55),5.35,IF(AND(D24&gt;=2.2,G24&gt;=0.107,D24&gt;=1.65,A24&lt;7.05,G24&lt;0.364,G24&lt;0.628,F24&gt;=2.5,A24&gt;=5.9,A24&gt;=5.55),5.2,IF(AND(D24&lt;2.25,B24&lt;3.25,D24&lt;2.35,A24&lt;7.55,G24&gt;=0.364,G24&lt;0.628,F24&gt;=2.5,A24&gt;=5.9,A24&gt;=5.55),5.8,IF(AND(D24&gt;=2.25,B24&lt;3.25,D24&lt;2.35,A24&lt;7.55,G24&gt;=0.364,G24&lt;0.628,F24&gt;=2.5,A24&gt;=5.9,A24&gt;=5.55),5.9,"shouldnthappen")))))))))))))))))))))))))))))))))))))</f>
        <v>1.9</v>
      </c>
      <c r="P24" s="1" t="n">
        <f aca="false">IF(AND(D24&gt;=0.75,A24&lt;5.55),3.9,IF(AND(H24&lt;7.482,A24&gt;=5.55),3.45,IF(AND(B24&gt;=3.15,B24&lt;3.25,D24&lt;0.75,A24&lt;5.55),1.262,IF(AND(G24&gt;=0.446,B24&lt;3.15,B24&lt;3.25,D24&lt;0.75,A24&lt;5.55),1.1,IF(AND(G24&lt;0.408,A24&lt;5.05,B24&gt;=3.25,D24&lt;0.75,A24&lt;5.55),1.4,IF(AND(G24&gt;=0.408,A24&lt;5.05,B24&gt;=3.25,D24&lt;0.75,A24&lt;5.55),1.233,IF(AND(G24&gt;=0.676,A24&gt;=5.05,B24&gt;=3.25,D24&lt;0.75,A24&lt;5.55),1.72,IF(AND(H24&lt;9.386,A24&lt;5.85,F24&lt;2.5,H24&gt;=7.482,A24&gt;=5.55),3.5,IF(AND(H24&gt;=9.386,A24&lt;5.85,F24&lt;2.5,H24&gt;=7.482,A24&gt;=5.55),4.275,IF(AND(H24&gt;=16.284,G24&lt;0.865,F24&gt;=2.5,H24&gt;=7.482,A24&gt;=5.55),6.6,IF(AND(G24&lt;0.912,G24&gt;=0.865,F24&gt;=2.5,H24&gt;=7.482,A24&gt;=5.55),4.8,IF(AND(G24&gt;=0.912,G24&gt;=0.865,F24&gt;=2.5,H24&gt;=7.482,A24&gt;=5.55),5.175,IF(AND(A24&gt;=4.95,G24&lt;0.446,B24&lt;3.15,B24&lt;3.25,D24&lt;0.75,A24&lt;5.55),1.6,IF(AND(H24&gt;=12.974,G24&lt;0.676,A24&gt;=5.05,B24&gt;=3.25,D24&lt;0.75,A24&lt;5.55),1.3,IF(AND(D24&lt;1.45,H24&lt;13.531,A24&gt;=5.85,F24&lt;2.5,H24&gt;=7.482,A24&gt;=5.55),4.2,IF(AND(D24&gt;=1.45,H24&lt;13.531,A24&gt;=5.85,F24&lt;2.5,H24&gt;=7.482,A24&gt;=5.55),4.967,IF(AND(G24&lt;0.187,H24&gt;=13.531,A24&gt;=5.85,F24&lt;2.5,H24&gt;=7.482,A24&gt;=5.55),5,IF(AND(H24&gt;=12.675,A24&lt;4.95,G24&lt;0.446,B24&lt;3.15,B24&lt;3.25,D24&lt;0.75,A24&lt;5.55),1.5,IF(AND(H24&lt;10.826,H24&lt;12.974,G24&lt;0.676,A24&gt;=5.05,B24&gt;=3.25,D24&lt;0.75,A24&lt;5.55),1.46,IF(AND(H24&gt;=10.826,H24&lt;12.974,G24&lt;0.676,A24&gt;=5.05,B24&gt;=3.25,D24&lt;0.75,A24&lt;5.55),1.4,IF(AND(A24&lt;6.15,G24&gt;=0.187,H24&gt;=13.531,A24&gt;=5.85,F24&lt;2.5,H24&gt;=7.482,A24&gt;=5.55),4.7,IF(AND(A24&lt;6.85,B24&lt;2.95,H24&lt;16.284,G24&lt;0.865,F24&gt;=2.5,H24&gt;=7.482,A24&gt;=5.55),5.32,IF(AND(A24&gt;=6.85,B24&lt;2.95,H24&lt;16.284,G24&lt;0.865,F24&gt;=2.5,H24&gt;=7.482,A24&gt;=5.55),6.567,IF(AND(A24&lt;4.85,H24&lt;12.675,A24&lt;4.95,G24&lt;0.446,B24&lt;3.15,B24&lt;3.25,D24&lt;0.75,A24&lt;5.55),1.4,IF(AND(A24&gt;=4.85,H24&lt;12.675,A24&lt;4.95,G24&lt;0.446,B24&lt;3.15,B24&lt;3.25,D24&lt;0.75,A24&lt;5.55),1.5,IF(AND(B24&lt;3.1,A24&gt;=6.15,G24&gt;=0.187,H24&gt;=13.531,A24&gt;=5.85,F24&lt;2.5,H24&gt;=7.482,A24&gt;=5.55),4.467,IF(AND(B24&gt;=3.1,A24&gt;=6.15,G24&gt;=0.187,H24&gt;=13.531,A24&gt;=5.85,F24&lt;2.5,H24&gt;=7.482,A24&gt;=5.55),4.7,IF(AND(G24&gt;=0.379,B24&lt;3.15,B24&gt;=2.95,H24&lt;16.284,G24&lt;0.865,F24&gt;=2.5,H24&gt;=7.482,A24&gt;=5.55),5.733,IF(AND(A24&lt;6.6,B24&gt;=3.15,B24&gt;=2.95,H24&lt;16.284,G24&lt;0.865,F24&gt;=2.5,H24&gt;=7.482,A24&gt;=5.55),5.38,IF(AND(A24&lt;6.7,G24&lt;0.379,B24&lt;3.15,B24&gt;=2.95,H24&lt;16.284,G24&lt;0.865,F24&gt;=2.5,H24&gt;=7.482,A24&gt;=5.55),5.3,IF(AND(A24&gt;=6.7,G24&lt;0.379,B24&lt;3.15,B24&gt;=2.95,H24&lt;16.284,G24&lt;0.865,F24&gt;=2.5,H24&gt;=7.482,A24&gt;=5.55),5.16,IF(AND(A24&lt;7.05,A24&gt;=6.6,B24&gt;=3.15,B24&gt;=2.95,H24&lt;16.284,G24&lt;0.865,F24&gt;=2.5,H24&gt;=7.482,A24&gt;=5.55),5.78,IF(AND(A24&gt;=7.05,A24&gt;=6.6,B24&gt;=3.15,B24&gt;=2.95,H24&lt;16.284,G24&lt;0.865,F24&gt;=2.5,H24&gt;=7.482,A24&gt;=5.55),6.1,"shouldnthappen")))))))))))))))))))))))))))))))))</f>
        <v>1.46</v>
      </c>
      <c r="Q24" s="1" t="n">
        <f aca="false">IF(AND(G24&gt;=0.422,B24&lt;3.25,F24&lt;1.5),1.25,IF(AND(G24&gt;=0.082,G24&lt;0.125,F24&gt;=1.5),6.7,IF(AND(G24&lt;0.251,G24&lt;0.422,B24&lt;3.25,F24&lt;1.5),1.38,IF(AND(G24&gt;=0.251,G24&lt;0.422,B24&lt;3.25,F24&lt;1.5),1.55,IF(AND(G24&gt;=0.385,G24&lt;0.633,B24&gt;=3.25,F24&lt;1.5),1.367,IF(AND(B24&lt;3.35,G24&gt;=0.633,B24&gt;=3.25,F24&lt;1.5),1.7,IF(AND(A24&lt;5.85,G24&lt;0.082,G24&lt;0.125,F24&gt;=1.5),4.5,IF(AND(F24&gt;=2.5,D24&lt;1.6,G24&gt;=0.125,F24&gt;=1.5),5.05,IF(AND(H24&gt;=16.774,D24&gt;=1.6,G24&gt;=0.125,F24&gt;=1.5),6.4,IF(AND(D24&gt;=0.5,G24&lt;0.385,G24&lt;0.633,B24&gt;=3.25,F24&lt;1.5),1.6,IF(AND(B24&lt;3.6,B24&gt;=3.35,G24&gt;=0.633,B24&gt;=3.25,F24&lt;1.5),1.55,IF(AND(B24&gt;=3.6,B24&gt;=3.35,G24&gt;=0.633,B24&gt;=3.25,F24&lt;1.5),1.6,IF(AND(D24&lt;1.65,A24&gt;=5.85,G24&lt;0.082,G24&lt;0.125,F24&gt;=1.5),4.7,IF(AND(A24&lt;5.3,F24&lt;2.5,D24&lt;1.6,G24&gt;=0.125,F24&gt;=1.5),3.15,IF(AND(B24&gt;=3.2,H24&lt;16.774,D24&gt;=1.6,G24&gt;=0.125,F24&gt;=1.5),5.675,IF(AND(H24&lt;11.767,D24&lt;0.5,G24&lt;0.385,G24&lt;0.633,B24&gt;=3.25,F24&lt;1.5),1.5,IF(AND(H24&gt;=11.767,D24&lt;0.5,G24&lt;0.385,G24&lt;0.633,B24&gt;=3.25,F24&lt;1.5),1.367,IF(AND(H24&lt;8.367,D24&gt;=1.65,A24&gt;=5.85,G24&lt;0.082,G24&lt;0.125,F24&gt;=1.5),5.7,IF(AND(H24&gt;=8.367,D24&gt;=1.65,A24&gt;=5.85,G24&lt;0.082,G24&lt;0.125,F24&gt;=1.5),5.575,IF(AND(A24&gt;=7.1,B24&lt;3.2,H24&lt;16.774,D24&gt;=1.6,G24&gt;=0.125,F24&gt;=1.5),6.3,IF(AND(H24&gt;=15.395,B24&lt;2.85,A24&gt;=5.3,F24&lt;2.5,D24&lt;1.6,G24&gt;=0.125,F24&gt;=1.5),4.8,IF(AND(H24&lt;8.486,B24&gt;=2.85,A24&gt;=5.3,F24&lt;2.5,D24&lt;1.6,G24&gt;=0.125,F24&gt;=1.5),3.85,IF(AND(D24&gt;=2.1,A24&lt;7.1,B24&lt;3.2,H24&lt;16.774,D24&gt;=1.6,G24&gt;=0.125,F24&gt;=1.5),5.5,IF(AND(B24&gt;=2.75,H24&lt;15.395,B24&lt;2.85,A24&gt;=5.3,F24&lt;2.5,D24&lt;1.6,G24&gt;=0.125,F24&gt;=1.5),4.489,IF(AND(H24&gt;=15.168,H24&gt;=8.486,B24&gt;=2.85,A24&gt;=5.3,F24&lt;2.5,D24&lt;1.6,G24&gt;=0.125,F24&gt;=1.5),4.7,IF(AND(G24&gt;=0.519,D24&lt;2.1,A24&lt;7.1,B24&lt;3.2,H24&lt;16.774,D24&gt;=1.6,G24&gt;=0.125,F24&gt;=1.5),4.925,IF(AND(G24&gt;=0.897,B24&lt;2.75,H24&lt;15.395,B24&lt;2.85,A24&gt;=5.3,F24&lt;2.5,D24&lt;1.6,G24&gt;=0.125,F24&gt;=1.5),4.567,IF(AND(A24&lt;5.65,H24&lt;15.168,H24&gt;=8.486,B24&gt;=2.85,A24&gt;=5.3,F24&lt;2.5,D24&lt;1.6,G24&gt;=0.125,F24&gt;=1.5),4.5,IF(AND(G24&lt;0.23,G24&lt;0.519,D24&lt;2.1,A24&lt;7.1,B24&lt;3.2,H24&lt;16.774,D24&gt;=1.6,G24&gt;=0.125,F24&gt;=1.5),5,IF(AND(A24&lt;5.9,G24&lt;0.897,B24&lt;2.75,H24&lt;15.395,B24&lt;2.85,A24&gt;=5.3,F24&lt;2.5,D24&lt;1.6,G24&gt;=0.125,F24&gt;=1.5),4.1,IF(AND(A24&gt;=5.9,G24&lt;0.897,B24&lt;2.75,H24&lt;15.395,B24&lt;2.85,A24&gt;=5.3,F24&lt;2.5,D24&lt;1.6,G24&gt;=0.125,F24&gt;=1.5),4.5,IF(AND(A24&lt;6.05,A24&gt;=5.65,H24&lt;15.168,H24&gt;=8.486,B24&gt;=2.85,A24&gt;=5.3,F24&lt;2.5,D24&lt;1.6,G24&gt;=0.125,F24&gt;=1.5),4.2,IF(AND(A24&gt;=6.05,A24&gt;=5.65,H24&lt;15.168,H24&gt;=8.486,B24&gt;=2.85,A24&gt;=5.3,F24&lt;2.5,D24&lt;1.6,G24&gt;=0.125,F24&gt;=1.5),4.35,IF(AND(D24&lt;1.95,G24&gt;=0.23,G24&lt;0.519,D24&lt;2.1,A24&lt;7.1,B24&lt;3.2,H24&lt;16.774,D24&gt;=1.6,G24&gt;=0.125,F24&gt;=1.5),5.3,IF(AND(D24&gt;=1.95,G24&gt;=0.23,G24&lt;0.519,D24&lt;2.1,A24&lt;7.1,B24&lt;3.2,H24&lt;16.774,D24&gt;=1.6,G24&gt;=0.125,F24&gt;=1.5),5.2,"shouldnthappen")))))))))))))))))))))))))))))))))))</f>
        <v>1.5</v>
      </c>
      <c r="R24" s="1" t="n">
        <f aca="false">IF(AND(G24&gt;=0.901,F24&lt;1.5),1.9,IF(AND(H24&lt;5.523,D24&lt;0.35,G24&lt;0.901,F24&lt;1.5),1,IF(AND(B24&lt;3.6,D24&gt;=0.35,G24&lt;0.901,F24&lt;1.5),1.575,IF(AND(B24&gt;=3.6,D24&gt;=0.35,G24&lt;0.901,F24&lt;1.5),1.5,IF(AND(G24&gt;=0.837,D24&lt;1.15,D24&lt;1.45,F24&gt;=1.5),3,IF(AND(G24&gt;=0.66,D24&gt;=1.15,D24&lt;1.45,F24&gt;=1.5),4,IF(AND(F24&gt;=2.5,D24&lt;1.55,D24&gt;=1.45,F24&gt;=1.5),5.025,IF(AND(F24&lt;2.5,D24&gt;=1.55,D24&gt;=1.45,F24&gt;=1.5),4.933,IF(AND(B24&lt;2.45,G24&lt;0.837,D24&lt;1.15,D24&lt;1.45,F24&gt;=1.5),3.3,IF(AND(B24&gt;=2.45,G24&lt;0.837,D24&lt;1.15,D24&lt;1.45,F24&gt;=1.5),3.86,IF(AND(B24&gt;=3.05,F24&lt;2.5,D24&lt;1.55,D24&gt;=1.45,F24&gt;=1.5),4.8,IF(AND(D24&gt;=2.45,F24&gt;=2.5,D24&gt;=1.55,D24&gt;=1.45,F24&gt;=1.5),5.875,IF(AND(H24&lt;13.187,G24&lt;0.217,H24&gt;=5.523,D24&lt;0.35,G24&lt;0.901,F24&lt;1.5),1.4,IF(AND(H24&gt;=13.187,G24&lt;0.217,H24&gt;=5.523,D24&lt;0.35,G24&lt;0.901,F24&lt;1.5),1.5,IF(AND(G24&lt;0.33,G24&gt;=0.217,H24&gt;=5.523,D24&lt;0.35,G24&lt;0.901,F24&lt;1.5),1.28,IF(AND(A24&lt;6.05,D24&lt;1.35,G24&lt;0.66,D24&gt;=1.15,D24&lt;1.45,F24&gt;=1.5),4.175,IF(AND(A24&gt;=6.05,D24&lt;1.35,G24&lt;0.66,D24&gt;=1.15,D24&lt;1.45,F24&gt;=1.5),4.3,IF(AND(A24&lt;5.65,D24&gt;=1.35,G24&lt;0.66,D24&gt;=1.15,D24&lt;1.45,F24&gt;=1.5),3.9,IF(AND(A24&gt;=5.65,D24&gt;=1.35,G24&lt;0.66,D24&gt;=1.15,D24&lt;1.45,F24&gt;=1.5),4.52,IF(AND(A24&lt;6.25,B24&lt;3.05,F24&lt;2.5,D24&lt;1.55,D24&gt;=1.45,F24&gt;=1.5),4.5,IF(AND(A24&gt;=6.25,B24&lt;3.05,F24&lt;2.5,D24&lt;1.55,D24&gt;=1.45,F24&gt;=1.5),4.675,IF(AND(A24&gt;=7.25,D24&lt;2.45,F24&gt;=2.5,D24&gt;=1.55,D24&gt;=1.45,F24&gt;=1.5),6.433,IF(AND(D24&gt;=0.25,G24&gt;=0.33,G24&gt;=0.217,H24&gt;=5.523,D24&lt;0.35,G24&lt;0.901,F24&lt;1.5),1.4,IF(AND(A24&lt;6.15,A24&lt;7.25,D24&lt;2.45,F24&gt;=2.5,D24&gt;=1.55,D24&gt;=1.45,F24&gt;=1.5),5.025,IF(AND(H24&lt;6.439,D24&lt;0.25,G24&gt;=0.33,G24&gt;=0.217,H24&gt;=5.523,D24&lt;0.35,G24&lt;0.901,F24&lt;1.5),1.5,IF(AND(H24&gt;=6.439,D24&lt;0.25,G24&gt;=0.33,G24&gt;=0.217,H24&gt;=5.523,D24&lt;0.35,G24&lt;0.901,F24&lt;1.5),1.38,IF(AND(H24&gt;=13.711,A24&gt;=6.15,A24&lt;7.25,D24&lt;2.45,F24&gt;=2.5,D24&gt;=1.55,D24&gt;=1.45,F24&gt;=1.5),5.68,IF(AND(B24&gt;=3.3,H24&lt;13.711,A24&gt;=6.15,A24&lt;7.25,D24&lt;2.45,F24&gt;=2.5,D24&gt;=1.55,D24&gt;=1.45,F24&gt;=1.5),5.6,IF(AND(G24&lt;0.093,B24&lt;3.3,H24&lt;13.711,A24&gt;=6.15,A24&lt;7.25,D24&lt;2.45,F24&gt;=2.5,D24&gt;=1.55,D24&gt;=1.45,F24&gt;=1.5),5.56,IF(AND(D24&lt;1.95,G24&gt;=0.093,B24&lt;3.3,H24&lt;13.711,A24&gt;=6.15,A24&lt;7.25,D24&lt;2.45,F24&gt;=2.5,D24&gt;=1.55,D24&gt;=1.45,F24&gt;=1.5),5.3,IF(AND(B24&lt;3.15,D24&gt;=1.95,G24&gt;=0.093,B24&lt;3.3,H24&lt;13.711,A24&gt;=6.15,A24&lt;7.25,D24&lt;2.45,F24&gt;=2.5,D24&gt;=1.55,D24&gt;=1.45,F24&gt;=1.5),5.1,IF(AND(B24&gt;=3.15,D24&gt;=1.95,G24&gt;=0.093,B24&lt;3.3,H24&lt;13.711,A24&gt;=6.15,A24&lt;7.25,D24&lt;2.45,F24&gt;=2.5,D24&gt;=1.55,D24&gt;=1.45,F24&gt;=1.5),5.15,"shouldnthappen"))))))))))))))))))))))))))))))))</f>
        <v>1.5</v>
      </c>
      <c r="S24" s="1" t="n">
        <f aca="false">IF(AND(G24&gt;=0.859,D24&gt;=0.35,F24&lt;1.5),1.9,IF(AND(D24&lt;1.75,F24&gt;=2.5,F24&gt;=1.5),4.867,IF(AND(H24&lt;8.42,A24&lt;5.05,D24&lt;0.35,F24&lt;1.5),1.42,IF(AND(H24&gt;=14.877,A24&gt;=5.05,D24&lt;0.35,F24&lt;1.5),1.3,IF(AND(B24&lt;3.35,G24&lt;0.859,D24&gt;=0.35,F24&lt;1.5),1.7,IF(AND(B24&gt;=3.35,G24&lt;0.859,D24&gt;=0.35,F24&lt;1.5),1.5,IF(AND(A24&gt;=6.05,B24&lt;2.75,F24&lt;2.5,F24&gt;=1.5),4.733,IF(AND(G24&gt;=0.68,B24&gt;=2.75,F24&lt;2.5,F24&gt;=1.5),4.025,IF(AND(H24&gt;=16.284,D24&gt;=1.75,F24&gt;=2.5,F24&gt;=1.5),6.6,IF(AND(A24&lt;4.35,H24&gt;=8.42,A24&lt;5.05,D24&lt;0.35,F24&lt;1.5),1.1,IF(AND(G24&gt;=0.948,H24&lt;14.877,A24&gt;=5.05,D24&lt;0.35,F24&lt;1.5),1.7,IF(AND(A24&lt;5.3,A24&lt;6.05,B24&lt;2.75,F24&lt;2.5,F24&gt;=1.5),3,IF(AND(H24&gt;=15.168,G24&lt;0.68,B24&gt;=2.75,F24&lt;2.5,F24&gt;=1.5),4.75,IF(AND(H24&gt;=14.005,A24&gt;=4.35,H24&gt;=8.42,A24&lt;5.05,D24&lt;0.35,F24&lt;1.5),1.375,IF(AND(A24&gt;=5.55,G24&lt;0.948,H24&lt;14.877,A24&gt;=5.05,D24&lt;0.35,F24&lt;1.5),1.7,IF(AND(H24&lt;12.363,A24&gt;=5.3,A24&lt;6.05,B24&lt;2.75,F24&lt;2.5,F24&gt;=1.5),3.825,IF(AND(H24&gt;=12.363,A24&gt;=5.3,A24&lt;6.05,B24&lt;2.75,F24&lt;2.5,F24&gt;=1.5),4.033,IF(AND(H24&gt;=14.508,H24&lt;15.168,G24&lt;0.68,B24&gt;=2.75,F24&lt;2.5,F24&gt;=1.5),4.2,IF(AND(D24&gt;=2.35,D24&gt;=2.2,H24&lt;16.284,D24&gt;=1.75,F24&gt;=2.5,F24&gt;=1.5),5.267,IF(AND(G24&lt;0.231,H24&lt;14.005,A24&gt;=4.35,H24&gt;=8.42,A24&lt;5.05,D24&lt;0.35,F24&lt;1.5),1.4,IF(AND(H24&gt;=14.494,A24&lt;5.55,G24&lt;0.948,H24&lt;14.877,A24&gt;=5.05,D24&lt;0.35,F24&lt;1.5),1.6,IF(AND(A24&lt;6.1,H24&lt;14.508,H24&lt;15.168,G24&lt;0.68,B24&gt;=2.75,F24&lt;2.5,F24&gt;=1.5),4.5,IF(AND(A24&lt;6.1,H24&lt;11.8,D24&lt;2.2,H24&lt;16.284,D24&gt;=1.75,F24&gt;=2.5,F24&gt;=1.5),4.95,IF(AND(A24&gt;=6.1,H24&lt;11.8,D24&lt;2.2,H24&lt;16.284,D24&gt;=1.75,F24&gt;=2.5,F24&gt;=1.5),5.333,IF(AND(B24&lt;2.75,H24&gt;=11.8,D24&lt;2.2,H24&lt;16.284,D24&gt;=1.75,F24&gt;=2.5,F24&gt;=1.5),5.1,IF(AND(B24&gt;=3.15,D24&lt;2.35,D24&gt;=2.2,H24&lt;16.284,D24&gt;=1.75,F24&gt;=2.5,F24&gt;=1.5),5.5,IF(AND(B24&gt;=3.35,G24&gt;=0.231,H24&lt;14.005,A24&gt;=4.35,H24&gt;=8.42,A24&lt;5.05,D24&lt;0.35,F24&lt;1.5),1.3,IF(AND(H24&lt;13.869,H24&lt;14.494,A24&lt;5.55,G24&lt;0.948,H24&lt;14.877,A24&gt;=5.05,D24&lt;0.35,F24&lt;1.5),1.5,IF(AND(H24&gt;=13.869,H24&lt;14.494,A24&lt;5.55,G24&lt;0.948,H24&lt;14.877,A24&gt;=5.05,D24&lt;0.35,F24&lt;1.5),1.4,IF(AND(G24&lt;0.636,A24&gt;=6.1,H24&lt;14.508,H24&lt;15.168,G24&lt;0.68,B24&gt;=2.75,F24&lt;2.5,F24&gt;=1.5),4.68,IF(AND(G24&gt;=0.636,A24&gt;=6.1,H24&lt;14.508,H24&lt;15.168,G24&lt;0.68,B24&gt;=2.75,F24&lt;2.5,F24&gt;=1.5),4.4,IF(AND(B24&lt;2.85,B24&gt;=2.75,H24&gt;=11.8,D24&lt;2.2,H24&lt;16.284,D24&gt;=1.75,F24&gt;=2.5,F24&gt;=1.5),6.7,IF(AND(H24&lt;10.626,B24&lt;3.15,D24&lt;2.35,D24&gt;=2.2,H24&lt;16.284,D24&gt;=1.75,F24&gt;=2.5,F24&gt;=1.5),5.1,IF(AND(H24&gt;=10.626,B24&lt;3.15,D24&lt;2.35,D24&gt;=2.2,H24&lt;16.284,D24&gt;=1.75,F24&gt;=2.5,F24&gt;=1.5),5.2,IF(AND(G24&lt;0.378,B24&lt;3.35,G24&gt;=0.231,H24&lt;14.005,A24&gt;=4.35,H24&gt;=8.42,A24&lt;5.05,D24&lt;0.35,F24&lt;1.5),1.2,IF(AND(G24&gt;=0.378,B24&lt;3.35,G24&gt;=0.231,H24&lt;14.005,A24&gt;=4.35,H24&gt;=8.42,A24&lt;5.05,D24&lt;0.35,F24&lt;1.5),1.3,IF(AND(A24&lt;6.2,B24&gt;=2.85,B24&gt;=2.75,H24&gt;=11.8,D24&lt;2.2,H24&lt;16.284,D24&gt;=1.75,F24&gt;=2.5,F24&gt;=1.5),4.9,IF(AND(G24&lt;0.388,A24&gt;=6.2,B24&gt;=2.85,B24&gt;=2.75,H24&gt;=11.8,D24&lt;2.2,H24&lt;16.284,D24&gt;=1.75,F24&gt;=2.5,F24&gt;=1.5),5.52,IF(AND(G24&gt;=0.388,A24&gt;=6.2,B24&gt;=2.85,B24&gt;=2.75,H24&gt;=11.8,D24&lt;2.2,H24&lt;16.284,D24&gt;=1.75,F24&gt;=2.5,F24&gt;=1.5),5.7,"shouldnthappen")))))))))))))))))))))))))))))))))))))))</f>
        <v>1.5</v>
      </c>
      <c r="T24" s="1" t="n">
        <f aca="false">IF(AND(D24&gt;=0.8,A24&lt;5.45),3.7,IF(AND(D24&gt;=0.35,D24&lt;0.8,A24&lt;5.45),1.56,IF(AND(G24&lt;0.164,F24&lt;2.5,A24&gt;=5.45),1.6,IF(AND(H24&gt;=16.718,F24&gt;=2.5,A24&gt;=5.45),6.4,IF(AND(G24&gt;=0.719,H24&lt;16.718,F24&gt;=2.5,A24&gt;=5.45),5.05,IF(AND(A24&lt;4.35,A24&lt;5.05,D24&lt;0.35,D24&lt;0.8,A24&lt;5.45),1.1,IF(AND(H24&gt;=14.494,A24&gt;=5.05,D24&lt;0.35,D24&lt;0.8,A24&lt;5.45),1.6,IF(AND(G24&lt;0.338,D24&lt;1.25,G24&gt;=0.164,F24&lt;2.5,A24&gt;=5.45),4.1,IF(AND(H24&lt;8.397,D24&gt;=1.25,G24&gt;=0.164,F24&lt;2.5,A24&gt;=5.45),4,IF(AND(H24&lt;11.031,H24&lt;14.494,A24&gt;=5.05,D24&lt;0.35,D24&lt;0.8,A24&lt;5.45),1.5,IF(AND(H24&gt;=11.031,H24&lt;14.494,A24&gt;=5.05,D24&lt;0.35,D24&lt;0.8,A24&lt;5.45),1.44,IF(AND(B24&lt;2.65,H24&gt;=8.397,D24&gt;=1.25,G24&gt;=0.164,F24&lt;2.5,A24&gt;=5.45),4.767,IF(AND(H24&lt;7.388,G24&lt;0.487,G24&lt;0.719,H24&lt;16.718,F24&gt;=2.5,A24&gt;=5.45),5.067,IF(AND(G24&lt;0.533,G24&gt;=0.487,G24&lt;0.719,H24&lt;16.718,F24&gt;=2.5,A24&gt;=5.45),5.8,IF(AND(G24&gt;=0.533,G24&gt;=0.487,G24&lt;0.719,H24&lt;16.718,F24&gt;=2.5,A24&gt;=5.45),5.86,IF(AND(B24&lt;3.25,A24&gt;=4.95,A24&gt;=4.35,A24&lt;5.05,D24&lt;0.35,D24&lt;0.8,A24&lt;5.45),1.2,IF(AND(A24&lt;5.6,H24&lt;11.218,G24&gt;=0.338,D24&lt;1.25,G24&gt;=0.164,F24&lt;2.5,A24&gt;=5.45),3.7,IF(AND(A24&gt;=5.6,H24&lt;11.218,G24&gt;=0.338,D24&lt;1.25,G24&gt;=0.164,F24&lt;2.5,A24&gt;=5.45),3.5,IF(AND(H24&lt;12.668,H24&gt;=11.218,G24&gt;=0.338,D24&lt;1.25,G24&gt;=0.164,F24&lt;2.5,A24&gt;=5.45),3.9,IF(AND(H24&gt;=12.668,H24&gt;=11.218,G24&gt;=0.338,D24&lt;1.25,G24&gt;=0.164,F24&lt;2.5,A24&gt;=5.45),4,IF(AND(H24&gt;=15.705,B24&gt;=2.65,H24&gt;=8.397,D24&gt;=1.25,G24&gt;=0.164,F24&lt;2.5,A24&gt;=5.45),4.8,IF(AND(B24&lt;2.75,H24&gt;=7.388,G24&lt;0.487,G24&lt;0.719,H24&lt;16.718,F24&gt;=2.5,A24&gt;=5.45),5.26,IF(AND(B24&lt;2.95,A24&lt;4.5,A24&lt;4.95,A24&gt;=4.35,A24&lt;5.05,D24&lt;0.35,D24&lt;0.8,A24&lt;5.45),1.4,IF(AND(B24&gt;=2.95,A24&lt;4.5,A24&lt;4.95,A24&gt;=4.35,A24&lt;5.05,D24&lt;0.35,D24&lt;0.8,A24&lt;5.45),1.3,IF(AND(H24&gt;=13.924,A24&gt;=4.5,A24&lt;4.95,A24&gt;=4.35,A24&lt;5.05,D24&lt;0.35,D24&lt;0.8,A24&lt;5.45),1.5,IF(AND(G24&lt;0.252,B24&gt;=3.25,A24&gt;=4.95,A24&gt;=4.35,A24&lt;5.05,D24&lt;0.35,D24&lt;0.8,A24&lt;5.45),1.4,IF(AND(G24&gt;=0.252,B24&gt;=3.25,A24&gt;=4.95,A24&gt;=4.35,A24&lt;5.05,D24&lt;0.35,D24&lt;0.8,A24&lt;5.45),1.32,IF(AND(G24&gt;=0.473,H24&lt;15.705,B24&gt;=2.65,H24&gt;=8.397,D24&gt;=1.25,G24&gt;=0.164,F24&lt;2.5,A24&gt;=5.45),4.7,IF(AND(B24&gt;=3.15,B24&gt;=2.75,H24&gt;=7.388,G24&lt;0.487,G24&lt;0.719,H24&lt;16.718,F24&gt;=2.5,A24&gt;=5.45),5.7,IF(AND(B24&lt;3.15,H24&lt;13.924,A24&gt;=4.5,A24&lt;4.95,A24&gt;=4.35,A24&lt;5.05,D24&lt;0.35,D24&lt;0.8,A24&lt;5.45),1.433,IF(AND(B24&gt;=3.15,H24&lt;13.924,A24&gt;=4.5,A24&lt;4.95,A24&gt;=4.35,A24&lt;5.05,D24&lt;0.35,D24&lt;0.8,A24&lt;5.45),1.4,IF(AND(H24&gt;=14.81,G24&lt;0.473,H24&lt;15.705,B24&gt;=2.65,H24&gt;=8.397,D24&gt;=1.25,G24&gt;=0.164,F24&lt;2.5,A24&gt;=5.45),4.2,IF(AND(A24&lt;6.65,B24&lt;3.15,B24&gt;=2.75,H24&gt;=7.388,G24&lt;0.487,G24&lt;0.719,H24&lt;16.718,F24&gt;=2.5,A24&gt;=5.45),5.6,IF(AND(A24&gt;=6.65,B24&lt;3.15,B24&gt;=2.75,H24&gt;=7.388,G24&lt;0.487,G24&lt;0.719,H24&lt;16.718,F24&gt;=2.5,A24&gt;=5.45),5.4,IF(AND(A24&lt;6.15,H24&lt;14.81,G24&lt;0.473,H24&lt;15.705,B24&gt;=2.65,H24&gt;=8.397,D24&gt;=1.25,G24&gt;=0.164,F24&lt;2.5,A24&gt;=5.45),4.5,IF(AND(A24&gt;=6.15,H24&lt;14.81,G24&lt;0.473,H24&lt;15.705,B24&gt;=2.65,H24&gt;=8.397,D24&gt;=1.25,G24&gt;=0.164,F24&lt;2.5,A24&gt;=5.45),4.4,"shouldnthappen"))))))))))))))))))))))))))))))))))))</f>
        <v>1.56</v>
      </c>
      <c r="U24" s="1" t="n">
        <f aca="false">IF(AND(G24&gt;=0.934,F24&lt;1.5),1.7,IF(AND(D24&lt;0.15,D24&lt;0.25,G24&lt;0.934,F24&lt;1.5),1.38,IF(AND(H24&gt;=14.379,D24&gt;=0.25,G24&lt;0.934,F24&lt;1.5),1.7,IF(AND(A24&lt;5.3,D24&lt;1.35,F24&lt;2.5,F24&gt;=1.5),3.15,IF(AND(H24&lt;7.148,D24&gt;=1.35,F24&lt;2.5,F24&gt;=1.5),3.9,IF(AND(G24&lt;0.352,A24&lt;6.15,F24&gt;=2.5,F24&gt;=1.5),4.5,IF(AND(G24&gt;=0.352,A24&lt;6.15,F24&gt;=2.5,F24&gt;=1.5),4.92,IF(AND(B24&lt;2.85,A24&gt;=6.15,F24&gt;=2.5,F24&gt;=1.5),6.2,IF(AND(D24&gt;=0.45,H24&lt;14.379,D24&gt;=0.25,G24&lt;0.934,F24&lt;1.5),1.65,IF(AND(G24&gt;=0.857,A24&gt;=5.3,D24&lt;1.35,F24&lt;2.5,F24&gt;=1.5),4.3,IF(AND(A24&gt;=7.25,B24&gt;=2.85,A24&gt;=6.15,F24&gt;=2.5,F24&gt;=1.5),6.425,IF(AND(H24&lt;9.499,A24&lt;5.05,D24&gt;=0.15,D24&lt;0.25,G24&lt;0.934,F24&lt;1.5),1.4,IF(AND(A24&gt;=5.45,A24&gt;=5.05,D24&gt;=0.15,D24&lt;0.25,G24&lt;0.934,F24&lt;1.5),1.3,IF(AND(B24&gt;=4.15,D24&lt;0.45,H24&lt;14.379,D24&gt;=0.25,G24&lt;0.934,F24&lt;1.5),1.5,IF(AND(A24&gt;=5.75,G24&lt;0.857,A24&gt;=5.3,D24&lt;1.35,F24&lt;2.5,F24&gt;=1.5),4.02,IF(AND(A24&lt;6.65,G24&lt;0.333,H24&gt;=7.148,D24&gt;=1.35,F24&lt;2.5,F24&gt;=1.5),4.475,IF(AND(A24&gt;=6.65,G24&lt;0.333,H24&gt;=7.148,D24&gt;=1.35,F24&lt;2.5,F24&gt;=1.5),4.8,IF(AND(D24&gt;=1.45,G24&gt;=0.333,H24&gt;=7.148,D24&gt;=1.35,F24&lt;2.5,F24&gt;=1.5),4.85,IF(AND(G24&gt;=0.861,A24&lt;7.25,B24&gt;=2.85,A24&gt;=6.15,F24&gt;=2.5,F24&gt;=1.5),5.2,IF(AND(G24&lt;0.571,H24&gt;=9.499,A24&lt;5.05,D24&gt;=0.15,D24&lt;0.25,G24&lt;0.934,F24&lt;1.5),1.2,IF(AND(G24&gt;=0.571,H24&gt;=9.499,A24&lt;5.05,D24&gt;=0.15,D24&lt;0.25,G24&lt;0.934,F24&lt;1.5),1.3,IF(AND(H24&lt;9.283,A24&lt;5.45,A24&gt;=5.05,D24&gt;=0.15,D24&lt;0.25,G24&lt;0.934,F24&lt;1.5),1.5,IF(AND(H24&gt;=9.283,A24&lt;5.45,A24&gt;=5.05,D24&gt;=0.15,D24&lt;0.25,G24&lt;0.934,F24&lt;1.5),1.425,IF(AND(A24&lt;4.9,B24&lt;4.15,D24&lt;0.45,H24&lt;14.379,D24&gt;=0.25,G24&lt;0.934,F24&lt;1.5),1.4,IF(AND(A24&gt;=4.9,B24&lt;4.15,D24&lt;0.45,H24&lt;14.379,D24&gt;=0.25,G24&lt;0.934,F24&lt;1.5),1.325,IF(AND(G24&lt;0.572,A24&lt;5.75,G24&lt;0.857,A24&gt;=5.3,D24&lt;1.35,F24&lt;2.5,F24&gt;=1.5),3.65,IF(AND(G24&gt;=0.572,A24&lt;5.75,G24&lt;0.857,A24&gt;=5.3,D24&lt;1.35,F24&lt;2.5,F24&gt;=1.5),3.9,IF(AND(A24&lt;6.75,D24&lt;1.45,G24&gt;=0.333,H24&gt;=7.148,D24&gt;=1.35,F24&lt;2.5,F24&gt;=1.5),4.4,IF(AND(A24&gt;=6.75,D24&lt;1.45,G24&gt;=0.333,H24&gt;=7.148,D24&gt;=1.35,F24&lt;2.5,F24&gt;=1.5),4.78,IF(AND(A24&lt;6.6,B24&lt;3.25,G24&lt;0.861,A24&lt;7.25,B24&gt;=2.85,A24&gt;=6.15,F24&gt;=2.5,F24&gt;=1.5),5.333,IF(AND(H24&lt;11.461,B24&gt;=3.25,G24&lt;0.861,A24&lt;7.25,B24&gt;=2.85,A24&gt;=6.15,F24&gt;=2.5,F24&gt;=1.5),6.025,IF(AND(H24&gt;=11.461,B24&gt;=3.25,G24&lt;0.861,A24&lt;7.25,B24&gt;=2.85,A24&gt;=6.15,F24&gt;=2.5,F24&gt;=1.5),5.667,IF(AND(H24&gt;=14.564,A24&gt;=6.6,B24&lt;3.25,G24&lt;0.861,A24&lt;7.25,B24&gt;=2.85,A24&gt;=6.15,F24&gt;=2.5,F24&gt;=1.5),5.4,IF(AND(D24&gt;=2.35,H24&lt;14.564,A24&gt;=6.6,B24&lt;3.25,G24&lt;0.861,A24&lt;7.25,B24&gt;=2.85,A24&gt;=6.15,F24&gt;=2.5,F24&gt;=1.5),5.6,IF(AND(A24&lt;6.85,D24&lt;2.35,H24&lt;14.564,A24&gt;=6.6,B24&lt;3.25,G24&lt;0.861,A24&lt;7.25,B24&gt;=2.85,A24&gt;=6.15,F24&gt;=2.5,F24&gt;=1.5),5.9,IF(AND(A24&gt;=6.85,D24&lt;2.35,H24&lt;14.564,A24&gt;=6.6,B24&lt;3.25,G24&lt;0.861,A24&lt;7.25,B24&gt;=2.85,A24&gt;=6.15,F24&gt;=2.5,F24&gt;=1.5),5.78,"shouldnthappen"))))))))))))))))))))))))))))))))))))</f>
        <v>1.325</v>
      </c>
      <c r="V24" s="1" t="n">
        <f aca="false">IF(AND(H24&lt;5.748,A24&lt;5.05,D24&lt;0.75),1,IF(AND(B24&lt;3.15,H24&gt;=5.748,A24&lt;5.05,D24&lt;0.75),1.475,IF(AND(G24&gt;=0.801,D24&lt;0.25,A24&gt;=5.05,D24&lt;0.75),1.7,IF(AND(D24&gt;=0.45,D24&gt;=0.25,A24&gt;=5.05,D24&lt;0.75),1.7,IF(AND(B24&lt;2.35,F24&lt;2.5,B24&lt;2.75,D24&gt;=0.75),4.16,IF(AND(D24&lt;1.75,F24&gt;=2.5,B24&lt;2.75,D24&gt;=0.75),4.875,IF(AND(D24&gt;=1.75,F24&gt;=2.5,B24&lt;2.75,D24&gt;=0.75),5.333,IF(AND(H24&gt;=16.284,D24&gt;=1.55,B24&gt;=2.75,D24&gt;=0.75),6.6,IF(AND(H24&gt;=14.144,B24&gt;=3.15,H24&gt;=5.748,A24&lt;5.05,D24&lt;0.75),1.3,IF(AND(A24&lt;5.45,G24&lt;0.801,D24&lt;0.25,A24&gt;=5.05,D24&lt;0.75),1.5,IF(AND(A24&gt;=5.45,G24&lt;0.801,D24&lt;0.25,A24&gt;=5.05,D24&lt;0.75),1.34,IF(AND(B24&lt;3.75,D24&lt;0.45,D24&gt;=0.25,A24&gt;=5.05,D24&lt;0.75),1.467,IF(AND(B24&gt;=3.75,D24&lt;0.45,D24&gt;=0.25,A24&gt;=5.05,D24&lt;0.75),1.767,IF(AND(G24&gt;=0.896,B24&gt;=2.35,F24&lt;2.5,B24&lt;2.75,D24&gt;=0.75),4.9,IF(AND(H24&lt;15.504,D24&lt;1.35,D24&lt;1.55,B24&gt;=2.75,D24&gt;=0.75),4.2,IF(AND(H24&gt;=15.504,D24&lt;1.35,D24&lt;1.55,B24&gt;=2.75,D24&gt;=0.75),4.6,IF(AND(H24&lt;9.767,D24&gt;=1.35,D24&lt;1.55,B24&gt;=2.75,D24&gt;=0.75),5.1,IF(AND(A24&lt;4.5,H24&lt;14.144,B24&gt;=3.15,H24&gt;=5.748,A24&lt;5.05,D24&lt;0.75),1.3,IF(AND(A24&gt;=4.5,H24&lt;14.144,B24&gt;=3.15,H24&gt;=5.748,A24&lt;5.05,D24&lt;0.75),1.4,IF(AND(D24&gt;=1.15,G24&lt;0.896,B24&gt;=2.35,F24&lt;2.5,B24&lt;2.75,D24&gt;=0.75),4.04,IF(AND(B24&lt;2.9,H24&gt;=9.767,D24&gt;=1.35,D24&lt;1.55,B24&gt;=2.75,D24&gt;=0.75),4.8,IF(AND(D24&lt;1.7,A24&gt;=7.05,H24&lt;16.284,D24&gt;=1.55,B24&gt;=2.75,D24&gt;=0.75),5.8,IF(AND(D24&gt;=1.7,A24&gt;=7.05,H24&lt;16.284,D24&gt;=1.55,B24&gt;=2.75,D24&gt;=0.75),6.3,IF(AND(B24&lt;2.45,D24&lt;1.15,G24&lt;0.896,B24&gt;=2.35,F24&lt;2.5,B24&lt;2.75,D24&gt;=0.75),3.767,IF(AND(B24&gt;=2.45,D24&lt;1.15,G24&lt;0.896,B24&gt;=2.35,F24&lt;2.5,B24&lt;2.75,D24&gt;=0.75),3.167,IF(AND(B24&gt;=3.15,B24&gt;=2.9,H24&gt;=9.767,D24&gt;=1.35,D24&lt;1.55,B24&gt;=2.75,D24&gt;=0.75),4.7,IF(AND(D24&lt;1.9,D24&lt;2.05,A24&lt;7.05,H24&lt;16.284,D24&gt;=1.55,B24&gt;=2.75,D24&gt;=0.75),4.82,IF(AND(D24&gt;=1.9,D24&lt;2.05,A24&lt;7.05,H24&lt;16.284,D24&gt;=1.55,B24&gt;=2.75,D24&gt;=0.75),5.067,IF(AND(H24&lt;12.721,B24&lt;3.15,B24&gt;=2.9,H24&gt;=9.767,D24&gt;=1.35,D24&lt;1.55,B24&gt;=2.75,D24&gt;=0.75),4.5,IF(AND(H24&gt;=12.721,B24&lt;3.15,B24&gt;=2.9,H24&gt;=9.767,D24&gt;=1.35,D24&lt;1.55,B24&gt;=2.75,D24&gt;=0.75),4.433,IF(AND(H24&lt;9.525,G24&lt;0.364,D24&gt;=2.05,A24&lt;7.05,H24&lt;16.284,D24&gt;=1.55,B24&gt;=2.75,D24&gt;=0.75),5.1,IF(AND(A24&lt;6.25,G24&gt;=0.364,D24&gt;=2.05,A24&lt;7.05,H24&lt;16.284,D24&gt;=1.55,B24&gt;=2.75,D24&gt;=0.75),5.4,IF(AND(H24&lt;10.898,H24&gt;=9.525,G24&lt;0.364,D24&gt;=2.05,A24&lt;7.05,H24&lt;16.284,D24&gt;=1.55,B24&gt;=2.75,D24&gt;=0.75),5.6,IF(AND(H24&lt;8.711,A24&gt;=6.25,G24&gt;=0.364,D24&gt;=2.05,A24&lt;7.05,H24&lt;16.284,D24&gt;=1.55,B24&gt;=2.75,D24&gt;=0.75),5.7,IF(AND(H24&gt;=8.711,A24&gt;=6.25,G24&gt;=0.364,D24&gt;=2.05,A24&lt;7.05,H24&lt;16.284,D24&gt;=1.55,B24&gt;=2.75,D24&gt;=0.75),5.84,IF(AND(D24&lt;2.2,H24&gt;=10.898,H24&gt;=9.525,G24&lt;0.364,D24&gt;=2.05,A24&lt;7.05,H24&lt;16.284,D24&gt;=1.55,B24&gt;=2.75,D24&gt;=0.75),5.4,IF(AND(D24&gt;=2.2,H24&gt;=10.898,H24&gt;=9.525,G24&lt;0.364,D24&gt;=2.05,A24&lt;7.05,H24&lt;16.284,D24&gt;=1.55,B24&gt;=2.75,D24&gt;=0.75),5.3,"shouldnthappen")))))))))))))))))))))))))))))))))))))</f>
        <v>1.467</v>
      </c>
      <c r="W24" s="1" t="n">
        <f aca="false">IF(AND(H24&lt;6.926,D24&gt;=0.35,D24&lt;0.8),1.9,IF(AND(H24&gt;=6.926,D24&gt;=0.35,D24&lt;0.8),1.533,IF(AND(H24&lt;13.492,A24&lt;4.75,D24&lt;0.35,D24&lt;0.8),1.1,IF(AND(H24&gt;=13.492,A24&lt;4.75,D24&lt;0.35,D24&lt;0.8),1.375,IF(AND(B24&lt;2.75,A24&gt;=5.85,F24&lt;2.5,D24&gt;=0.8),4.833,IF(AND(B24&lt;3.3,A24&gt;=7.05,F24&gt;=2.5,D24&gt;=0.8),5.8,IF(AND(B24&gt;=3.3,A24&gt;=7.05,F24&gt;=2.5,D24&gt;=0.8),6.325,IF(AND(D24&gt;=0.25,A24&lt;5.05,A24&gt;=4.75,D24&lt;0.35,D24&lt;0.8),1.3,IF(AND(B24&lt;3.6,A24&gt;=5.05,A24&gt;=4.75,D24&lt;0.35,D24&lt;0.8),1.4,IF(AND(H24&lt;10.194,G24&lt;0.412,A24&lt;5.85,F24&lt;2.5,D24&gt;=0.8),4.133,IF(AND(H24&gt;=10.194,G24&lt;0.412,A24&lt;5.85,F24&lt;2.5,D24&gt;=0.8),4.5,IF(AND(A24&lt;5.35,G24&gt;=0.412,A24&lt;5.85,F24&lt;2.5,D24&gt;=0.8),3.15,IF(AND(A24&lt;6.2,B24&gt;=2.75,A24&gt;=5.85,F24&lt;2.5,D24&gt;=0.8),4.3,IF(AND(H24&lt;5.767,A24&lt;6.2,A24&lt;7.05,F24&gt;=2.5,D24&gt;=0.8),4.5,IF(AND(G24&gt;=0.861,A24&gt;=6.2,A24&lt;7.05,F24&gt;=2.5,D24&gt;=0.8),5.2,IF(AND(B24&lt;3.15,D24&lt;0.25,A24&lt;5.05,A24&gt;=4.75,D24&lt;0.35,D24&lt;0.8),1.55,IF(AND(A24&lt;5.45,B24&gt;=3.6,A24&gt;=5.05,A24&gt;=4.75,D24&lt;0.35,D24&lt;0.8),1.5,IF(AND(A24&gt;=5.45,B24&gt;=3.6,A24&gt;=5.05,A24&gt;=4.75,D24&lt;0.35,D24&lt;0.8),1.4,IF(AND(G24&gt;=0.772,A24&gt;=5.35,G24&gt;=0.412,A24&lt;5.85,F24&lt;2.5,D24&gt;=0.8),3.9,IF(AND(D24&gt;=1.45,A24&gt;=6.2,B24&gt;=2.75,A24&gt;=5.85,F24&lt;2.5,D24&gt;=0.8),4.775,IF(AND(G24&lt;0.5,H24&gt;=5.767,A24&lt;6.2,A24&lt;7.05,F24&gt;=2.5,D24&gt;=0.8),5.1,IF(AND(G24&gt;=0.5,H24&gt;=5.767,A24&lt;6.2,A24&lt;7.05,F24&gt;=2.5,D24&gt;=0.8),4.95,IF(AND(B24&gt;=3.25,G24&lt;0.861,A24&gt;=6.2,A24&lt;7.05,F24&gt;=2.5,D24&gt;=0.8),5.75,IF(AND(A24&lt;4.95,B24&gt;=3.15,D24&lt;0.25,A24&lt;5.05,A24&gt;=4.75,D24&lt;0.35,D24&lt;0.8),1.4,IF(AND(A24&lt;5.65,G24&lt;0.772,A24&gt;=5.35,G24&gt;=0.412,A24&lt;5.85,F24&lt;2.5,D24&gt;=0.8),3.6,IF(AND(A24&gt;=5.65,G24&lt;0.772,A24&gt;=5.35,G24&gt;=0.412,A24&lt;5.85,F24&lt;2.5,D24&gt;=0.8),3.5,IF(AND(B24&gt;=3.15,D24&lt;1.45,A24&gt;=6.2,B24&gt;=2.75,A24&gt;=5.85,F24&lt;2.5,D24&gt;=0.8),4.7,IF(AND(A24&gt;=6.65,B24&lt;3.25,G24&lt;0.861,A24&gt;=6.2,A24&lt;7.05,F24&gt;=2.5,D24&gt;=0.8),5.567,IF(AND(H24&lt;9.499,A24&gt;=4.95,B24&gt;=3.15,D24&lt;0.25,A24&lt;5.05,A24&gt;=4.75,D24&lt;0.35,D24&lt;0.8),1.4,IF(AND(H24&gt;=9.499,A24&gt;=4.95,B24&gt;=3.15,D24&lt;0.25,A24&lt;5.05,A24&gt;=4.75,D24&lt;0.35,D24&lt;0.8),1.2,IF(AND(G24&lt;0.765,B24&lt;3.15,D24&lt;1.45,A24&gt;=6.2,B24&gt;=2.75,A24&gt;=5.85,F24&lt;2.5,D24&gt;=0.8),4.4,IF(AND(G24&gt;=0.765,B24&lt;3.15,D24&lt;1.45,A24&gt;=6.2,B24&gt;=2.75,A24&gt;=5.85,F24&lt;2.5,D24&gt;=0.8),4.6,IF(AND(H24&lt;10.667,A24&lt;6.65,B24&lt;3.25,G24&lt;0.861,A24&gt;=6.2,A24&lt;7.05,F24&gt;=2.5,D24&gt;=0.8),5.167,IF(AND(G24&lt;0.627,H24&gt;=10.667,A24&lt;6.65,B24&lt;3.25,G24&lt;0.861,A24&gt;=6.2,A24&lt;7.05,F24&gt;=2.5,D24&gt;=0.8),5.64,IF(AND(G24&gt;=0.627,H24&gt;=10.667,A24&lt;6.65,B24&lt;3.25,G24&lt;0.861,A24&gt;=6.2,A24&lt;7.05,F24&gt;=2.5,D24&gt;=0.8),5.1,"shouldnthappen")))))))))))))))))))))))))))))))))))</f>
        <v>1.533</v>
      </c>
      <c r="X24" s="1" t="n">
        <f aca="false">IF(AND(B24&lt;3.05,H24&lt;6.697,A24&lt;5.45),4.1,IF(AND(B24&gt;=3.05,H24&lt;6.697,A24&lt;5.45),1.48,IF(AND(D24&lt;0.7,A24&lt;5.9,A24&gt;=5.45),1.4,IF(AND(A24&lt;4.35,B24&lt;3.3,H24&gt;=6.697,A24&lt;5.45),1.1,IF(AND(G24&lt;0.372,D24&gt;=0.7,A24&lt;5.9,A24&gt;=5.45),4.36,IF(AND(A24&gt;=4.9,A24&gt;=4.35,B24&lt;3.3,H24&gt;=6.697,A24&lt;5.45),1.6,IF(AND(H24&gt;=14.171,A24&lt;5.15,B24&gt;=3.3,H24&gt;=6.697,A24&lt;5.45),1.6,IF(AND(G24&lt;0.451,A24&gt;=5.15,B24&gt;=3.3,H24&gt;=6.697,A24&lt;5.45),1.367,IF(AND(G24&gt;=0.451,A24&gt;=5.15,B24&gt;=3.3,H24&gt;=6.697,A24&lt;5.45),1.5,IF(AND(G24&lt;0.332,D24&lt;1.45,F24&lt;2.5,A24&gt;=5.9,A24&gt;=5.45),4.35,IF(AND(A24&lt;6.15,D24&gt;=1.45,F24&lt;2.5,A24&gt;=5.9,A24&gt;=5.45),5.1,IF(AND(D24&gt;=2.4,G24&lt;0.432,F24&gt;=2.5,A24&gt;=5.9,A24&gt;=5.45),5.78,IF(AND(A24&lt;6.15,G24&gt;=0.432,F24&gt;=2.5,A24&gt;=5.9,A24&gt;=5.45),4.9,IF(AND(B24&lt;3.1,A24&lt;4.9,A24&gt;=4.35,B24&lt;3.3,H24&gt;=6.697,A24&lt;5.45),1.4,IF(AND(B24&gt;=3.1,A24&lt;4.9,A24&gt;=4.35,B24&lt;3.3,H24&gt;=6.697,A24&lt;5.45),1.3,IF(AND(G24&lt;0.343,H24&lt;14.171,A24&lt;5.15,B24&gt;=3.3,H24&gt;=6.697,A24&lt;5.45),1.433,IF(AND(G24&gt;=0.343,H24&lt;14.171,A24&lt;5.15,B24&gt;=3.3,H24&gt;=6.697,A24&lt;5.45),1.525,IF(AND(D24&lt;1.05,B24&lt;2.55,G24&gt;=0.372,D24&gt;=0.7,A24&lt;5.9,A24&gt;=5.45),3.7,IF(AND(H24&lt;10.596,B24&gt;=2.55,G24&gt;=0.372,D24&gt;=0.7,A24&lt;5.9,A24&gt;=5.45),3.525,IF(AND(H24&gt;=10.596,B24&gt;=2.55,G24&gt;=0.372,D24&gt;=0.7,A24&lt;5.9,A24&gt;=5.45),3.9,IF(AND(H24&lt;14.314,G24&gt;=0.332,D24&lt;1.45,F24&lt;2.5,A24&gt;=5.9,A24&gt;=5.45),4.4,IF(AND(H24&gt;=14.314,G24&gt;=0.332,D24&lt;1.45,F24&lt;2.5,A24&gt;=5.9,A24&gt;=5.45),4.7,IF(AND(H24&lt;13.906,A24&gt;=6.15,D24&gt;=1.45,F24&lt;2.5,A24&gt;=5.9,A24&gt;=5.45),4.675,IF(AND(H24&gt;=13.906,A24&gt;=6.15,D24&gt;=1.45,F24&lt;2.5,A24&gt;=5.9,A24&gt;=5.45),4.9,IF(AND(G24&lt;0.093,D24&lt;2.4,G24&lt;0.432,F24&gt;=2.5,A24&gt;=5.9,A24&gt;=5.45),5.6,IF(AND(B24&lt;2.95,A24&gt;=6.15,G24&gt;=0.432,F24&gt;=2.5,A24&gt;=5.9,A24&gt;=5.45),5.86,IF(AND(A24&lt;5.55,D24&gt;=1.05,B24&lt;2.55,G24&gt;=0.372,D24&gt;=0.7,A24&lt;5.9,A24&gt;=5.45),4,IF(AND(A24&gt;=5.55,D24&gt;=1.05,B24&lt;2.55,G24&gt;=0.372,D24&gt;=0.7,A24&lt;5.9,A24&gt;=5.45),3.9,IF(AND(D24&lt;1.7,G24&gt;=0.093,D24&lt;2.4,G24&lt;0.432,F24&gt;=2.5,A24&gt;=5.9,A24&gt;=5.45),5.05,IF(AND(G24&gt;=0.774,B24&gt;=2.95,A24&gt;=6.15,G24&gt;=0.432,F24&gt;=2.5,A24&gt;=5.9,A24&gt;=5.45),5.3,IF(AND(G24&gt;=0.312,D24&gt;=1.7,G24&gt;=0.093,D24&lt;2.4,G24&lt;0.432,F24&gt;=2.5,A24&gt;=5.9,A24&gt;=5.45),5.4,IF(AND(D24&lt;2.45,G24&lt;0.774,B24&gt;=2.95,A24&gt;=6.15,G24&gt;=0.432,F24&gt;=2.5,A24&gt;=5.9,A24&gt;=5.45),5.66,IF(AND(D24&gt;=2.45,G24&lt;0.774,B24&gt;=2.95,A24&gt;=6.15,G24&gt;=0.432,F24&gt;=2.5,A24&gt;=5.9,A24&gt;=5.45),6,IF(AND(G24&gt;=0.301,G24&lt;0.312,D24&gt;=1.7,G24&gt;=0.093,D24&lt;2.4,G24&lt;0.432,F24&gt;=2.5,A24&gt;=5.9,A24&gt;=5.45),5.1,IF(AND(A24&lt;6.45,G24&lt;0.301,G24&lt;0.312,D24&gt;=1.7,G24&gt;=0.093,D24&lt;2.4,G24&lt;0.432,F24&gt;=2.5,A24&gt;=5.9,A24&gt;=5.45),5.3,IF(AND(A24&gt;=6.45,G24&lt;0.301,G24&lt;0.312,D24&gt;=1.7,G24&gt;=0.093,D24&lt;2.4,G24&lt;0.432,F24&gt;=2.5,A24&gt;=5.9,A24&gt;=5.45),5.2,"shouldnthappen"))))))))))))))))))))))))))))))))))))</f>
        <v>1.433</v>
      </c>
      <c r="Y24" s="1" t="n">
        <f aca="false">IF(AND(H24&lt;6.51,F24&lt;1.5),1.8,IF(AND(H24&gt;=16.674,F24&gt;=1.5),6.533,IF(AND(D24&gt;=0.45,H24&gt;=6.51,F24&lt;1.5),1.667,IF(AND(H24&gt;=13.805,G24&lt;0.154,H24&lt;16.674,F24&gt;=1.5),6.7,IF(AND(D24&lt;0.15,A24&lt;5.05,D24&lt;0.45,H24&gt;=6.51,F24&lt;1.5),1.4,IF(AND(H24&gt;=13.586,A24&gt;=5.05,D24&lt;0.45,H24&gt;=6.51,F24&lt;1.5),1.3,IF(AND(F24&lt;2.5,H24&lt;13.805,G24&lt;0.154,H24&lt;16.674,F24&gt;=1.5),4.6,IF(AND(H24&lt;8.929,D24&lt;1.35,G24&gt;=0.154,H24&lt;16.674,F24&gt;=1.5),3.64,IF(AND(G24&lt;0.05,H24&lt;13.586,A24&gt;=5.05,D24&lt;0.45,H24&gt;=6.51,F24&lt;1.5),1.4,IF(AND(G24&gt;=0.107,F24&gt;=2.5,H24&lt;13.805,G24&lt;0.154,H24&lt;16.674,F24&gt;=1.5),5.3,IF(AND(B24&gt;=2.75,H24&gt;=8.929,D24&lt;1.35,G24&gt;=0.154,H24&lt;16.674,F24&gt;=1.5),4.433,IF(AND(D24&gt;=1.55,F24&lt;2.5,D24&gt;=1.35,G24&gt;=0.154,H24&lt;16.674,F24&gt;=1.5),4.975,IF(AND(H24&lt;6.93,F24&gt;=2.5,D24&gt;=1.35,G24&gt;=0.154,H24&lt;16.674,F24&gt;=1.5),4.5,IF(AND(H24&lt;12.675,G24&lt;0.217,D24&gt;=0.15,A24&lt;5.05,D24&lt;0.45,H24&gt;=6.51,F24&lt;1.5),1.4,IF(AND(H24&gt;=12.675,G24&lt;0.217,D24&gt;=0.15,A24&lt;5.05,D24&lt;0.45,H24&gt;=6.51,F24&lt;1.5),1.5,IF(AND(A24&lt;4.65,G24&gt;=0.217,D24&gt;=0.15,A24&lt;5.05,D24&lt;0.45,H24&gt;=6.51,F24&lt;1.5),1.35,IF(AND(D24&lt;0.25,G24&gt;=0.05,H24&lt;13.586,A24&gt;=5.05,D24&lt;0.45,H24&gt;=6.51,F24&lt;1.5),1.467,IF(AND(D24&gt;=0.25,G24&gt;=0.05,H24&lt;13.586,A24&gt;=5.05,D24&lt;0.45,H24&gt;=6.51,F24&lt;1.5),1.5,IF(AND(H24&lt;9.15,G24&lt;0.107,F24&gt;=2.5,H24&lt;13.805,G24&lt;0.154,H24&lt;16.674,F24&gt;=1.5),5.7,IF(AND(H24&gt;=9.15,G24&lt;0.107,F24&gt;=2.5,H24&lt;13.805,G24&lt;0.154,H24&lt;16.674,F24&gt;=1.5),5.6,IF(AND(G24&lt;0.404,B24&lt;2.75,H24&gt;=8.929,D24&lt;1.35,G24&gt;=0.154,H24&lt;16.674,F24&gt;=1.5),4.15,IF(AND(G24&gt;=0.404,B24&lt;2.75,H24&gt;=8.929,D24&lt;1.35,G24&gt;=0.154,H24&lt;16.674,F24&gt;=1.5),3.9,IF(AND(A24&gt;=6.75,D24&lt;1.55,F24&lt;2.5,D24&gt;=1.35,G24&gt;=0.154,H24&lt;16.674,F24&gt;=1.5),4.82,IF(AND(D24&lt;0.25,A24&gt;=4.65,G24&gt;=0.217,D24&gt;=0.15,A24&lt;5.05,D24&lt;0.45,H24&gt;=6.51,F24&lt;1.5),1.325,IF(AND(D24&gt;=0.25,A24&gt;=4.65,G24&gt;=0.217,D24&gt;=0.15,A24&lt;5.05,D24&lt;0.45,H24&gt;=6.51,F24&lt;1.5),1.3,IF(AND(A24&lt;6.55,A24&lt;6.75,D24&lt;1.55,F24&lt;2.5,D24&gt;=1.35,G24&gt;=0.154,H24&lt;16.674,F24&gt;=1.5),4.575,IF(AND(A24&gt;=6.55,A24&lt;6.75,D24&lt;1.55,F24&lt;2.5,D24&gt;=1.35,G24&gt;=0.154,H24&lt;16.674,F24&gt;=1.5),4.4,IF(AND(B24&lt;2.9,D24&lt;2.05,H24&gt;=6.93,F24&gt;=2.5,D24&gt;=1.35,G24&gt;=0.154,H24&lt;16.674,F24&gt;=1.5),5.05,IF(AND(H24&lt;8.884,D24&gt;=2.05,H24&gt;=6.93,F24&gt;=2.5,D24&gt;=1.35,G24&gt;=0.154,H24&lt;16.674,F24&gt;=1.5),5.1,IF(AND(H24&lt;13.711,B24&gt;=2.9,D24&lt;2.05,H24&gt;=6.93,F24&gt;=2.5,D24&gt;=1.35,G24&gt;=0.154,H24&lt;16.674,F24&gt;=1.5),5,IF(AND(H24&gt;=13.711,B24&gt;=2.9,D24&lt;2.05,H24&gt;=6.93,F24&gt;=2.5,D24&gt;=1.35,G24&gt;=0.154,H24&lt;16.674,F24&gt;=1.5),5.8,IF(AND(B24&lt;3.15,H24&gt;=8.884,D24&gt;=2.05,H24&gt;=6.93,F24&gt;=2.5,D24&gt;=1.35,G24&gt;=0.154,H24&lt;16.674,F24&gt;=1.5),5.56,IF(AND(B24&gt;=3.15,H24&gt;=8.884,D24&gt;=2.05,H24&gt;=6.93,F24&gt;=2.5,D24&gt;=1.35,G24&gt;=0.154,H24&lt;16.674,F24&gt;=1.5),5.9,"shouldnthappen")))))))))))))))))))))))))))))))))</f>
        <v>1.5</v>
      </c>
      <c r="Z24" s="1" t="n">
        <f aca="false">IF(AND(F24&gt;=2,B24&gt;=3.35),5.6,IF(AND(A24&lt;6.65,H24&gt;=15.076,B24&lt;3.35),4.8,IF(AND(A24&gt;=6.65,H24&gt;=15.076,B24&lt;3.35),6.15,IF(AND(H24&lt;6.542,F24&lt;2,B24&gt;=3.35),1.767,IF(AND(G24&gt;=0.653,D24&lt;0.75,H24&lt;15.076,B24&lt;3.35),1.55,IF(AND(D24&lt;0.15,G24&lt;0.653,D24&lt;0.75,H24&lt;15.076,B24&lt;3.35),1.1,IF(AND(G24&lt;0.356,A24&lt;5.05,H24&gt;=6.542,F24&lt;2,B24&gt;=3.35),1.4,IF(AND(G24&gt;=0.356,A24&lt;5.05,H24&gt;=6.542,F24&lt;2,B24&gt;=3.35),1.3,IF(AND(G24&gt;=0.566,A24&gt;=5.05,H24&gt;=6.542,F24&lt;2,B24&gt;=3.35),1.6,IF(AND(B24&gt;=3.1,D24&gt;=0.15,G24&lt;0.653,D24&lt;0.75,H24&lt;15.076,B24&lt;3.35),1.367,IF(AND(B24&gt;=2.65,D24&lt;1.45,B24&lt;2.75,D24&gt;=0.75,H24&lt;15.076,B24&lt;3.35),3.96,IF(AND(G24&lt;0.352,D24&gt;=1.45,B24&lt;2.75,D24&gt;=0.75,H24&lt;15.076,B24&lt;3.35),4.5,IF(AND(D24&gt;=1.35,A24&lt;6.2,B24&gt;=2.75,D24&gt;=0.75,H24&lt;15.076,B24&lt;3.35),4.733,IF(AND(A24&lt;4.7,B24&lt;3.1,D24&gt;=0.15,G24&lt;0.653,D24&lt;0.75,H24&lt;15.076,B24&lt;3.35),1.36,IF(AND(A24&gt;=4.7,B24&lt;3.1,D24&gt;=0.15,G24&lt;0.653,D24&lt;0.75,H24&lt;15.076,B24&lt;3.35),1.6,IF(AND(A24&lt;5.2,B24&lt;2.65,D24&lt;1.45,B24&lt;2.75,D24&gt;=0.75,H24&lt;15.076,B24&lt;3.35),3.3,IF(AND(A24&lt;6.5,G24&gt;=0.352,D24&gt;=1.45,B24&lt;2.75,D24&gt;=0.75,H24&lt;15.076,B24&lt;3.35),5,IF(AND(A24&gt;=6.5,G24&gt;=0.352,D24&gt;=1.45,B24&lt;2.75,D24&gt;=0.75,H24&lt;15.076,B24&lt;3.35),5.8,IF(AND(H24&lt;8.486,D24&lt;1.35,A24&lt;6.2,B24&gt;=2.75,D24&gt;=0.75,H24&lt;15.076,B24&lt;3.35),3.975,IF(AND(G24&lt;0.187,F24&lt;2.5,A24&gt;=6.2,B24&gt;=2.75,D24&gt;=0.75,H24&lt;15.076,B24&lt;3.35),5,IF(AND(G24&gt;=0.187,F24&lt;2.5,A24&gt;=6.2,B24&gt;=2.75,D24&gt;=0.75,H24&lt;15.076,B24&lt;3.35),4.525,IF(AND(A24&gt;=7.25,F24&gt;=2.5,A24&gt;=6.2,B24&gt;=2.75,D24&gt;=0.75,H24&lt;15.076,B24&lt;3.35),6.5,IF(AND(G24&lt;0.185,B24&lt;3.6,G24&lt;0.566,A24&gt;=5.05,H24&gt;=6.542,F24&lt;2,B24&gt;=3.35),1.45,IF(AND(G24&gt;=0.185,B24&lt;3.6,G24&lt;0.566,A24&gt;=5.05,H24&gt;=6.542,F24&lt;2,B24&gt;=3.35),1.34,IF(AND(G24&lt;0.13,B24&gt;=3.6,G24&lt;0.566,A24&gt;=5.05,H24&gt;=6.542,F24&lt;2,B24&gt;=3.35),1.45,IF(AND(G24&gt;=0.13,B24&gt;=3.6,G24&lt;0.566,A24&gt;=5.05,H24&gt;=6.542,F24&lt;2,B24&gt;=3.35),1.5,IF(AND(D24&lt;1.05,A24&gt;=5.2,B24&lt;2.65,D24&lt;1.45,B24&lt;2.75,D24&gt;=0.75,H24&lt;15.076,B24&lt;3.35),3.5,IF(AND(D24&gt;=1.05,A24&gt;=5.2,B24&lt;2.65,D24&lt;1.45,B24&lt;2.75,D24&gt;=0.75,H24&lt;15.076,B24&lt;3.35),3.94,IF(AND(H24&lt;10.983,H24&gt;=8.486,D24&lt;1.35,A24&lt;6.2,B24&gt;=2.75,D24&gt;=0.75,H24&lt;15.076,B24&lt;3.35),4.38,IF(AND(H24&gt;=10.983,H24&gt;=8.486,D24&lt;1.35,A24&lt;6.2,B24&gt;=2.75,D24&gt;=0.75,H24&lt;15.076,B24&lt;3.35),4.1,IF(AND(B24&gt;=3.25,A24&lt;7.25,F24&gt;=2.5,A24&gt;=6.2,B24&gt;=2.75,D24&gt;=0.75,H24&lt;15.076,B24&lt;3.35),5.7,IF(AND(B24&lt;2.95,B24&lt;3.25,A24&lt;7.25,F24&gt;=2.5,A24&gt;=6.2,B24&gt;=2.75,D24&gt;=0.75,H24&lt;15.076,B24&lt;3.35),5.6,IF(AND(H24&gt;=13.711,B24&gt;=2.95,B24&lt;3.25,A24&lt;7.25,F24&gt;=2.5,A24&gt;=6.2,B24&gt;=2.75,D24&gt;=0.75,H24&lt;15.076,B24&lt;3.35),5.8,IF(AND(A24&gt;=6.8,H24&lt;13.711,B24&gt;=2.95,B24&lt;3.25,A24&lt;7.25,F24&gt;=2.5,A24&gt;=6.2,B24&gt;=2.75,D24&gt;=0.75,H24&lt;15.076,B24&lt;3.35),5.1,IF(AND(H24&lt;12.921,A24&lt;6.8,H24&lt;13.711,B24&gt;=2.95,B24&lt;3.25,A24&lt;7.25,F24&gt;=2.5,A24&gt;=6.2,B24&gt;=2.75,D24&gt;=0.75,H24&lt;15.076,B24&lt;3.35),5.34,IF(AND(H24&gt;=12.921,A24&lt;6.8,H24&lt;13.711,B24&gt;=2.95,B24&lt;3.25,A24&lt;7.25,F24&gt;=2.5,A24&gt;=6.2,B24&gt;=2.75,D24&gt;=0.75,H24&lt;15.076,B24&lt;3.35),5.133,"shouldnthappen"))))))))))))))))))))))))))))))))))))</f>
        <v>1.5</v>
      </c>
      <c r="AA24" s="1" t="n">
        <f aca="false">IF(AND(D24&gt;=0.45,A24&lt;5.05,D24&lt;0.8),1.6,IF(AND(D24&gt;=0.45,A24&gt;=5.05,D24&lt;0.8),1.7,IF(AND(H24&gt;=16.244,F24&gt;=2.5,D24&gt;=0.8),6.533,IF(AND(A24&lt;4.35,D24&lt;0.45,A24&lt;5.05,D24&lt;0.8),1.1,IF(AND(H24&gt;=14.877,D24&lt;0.45,A24&gt;=5.05,D24&lt;0.8),1.3,IF(AND(D24&gt;=1.4,A24&lt;5.65,F24&lt;2.5,D24&gt;=0.8),4.5,IF(AND(A24&gt;=7.25,H24&lt;16.244,F24&gt;=2.5,D24&gt;=0.8),6.5,IF(AND(A24&gt;=4.75,A24&gt;=4.35,D24&lt;0.45,A24&lt;5.05,D24&lt;0.8),1.35,IF(AND(A24&lt;5.3,D24&lt;1.4,A24&lt;5.65,F24&lt;2.5,D24&gt;=0.8),3.1,IF(AND(A24&gt;=6.8,A24&gt;=6.55,A24&gt;=5.65,F24&lt;2.5,D24&gt;=0.8),4.9,IF(AND(H24&lt;5.767,A24&lt;7.25,H24&lt;16.244,F24&gt;=2.5,D24&gt;=0.8),4.5,IF(AND(G24&gt;=0.522,A24&lt;4.75,A24&gt;=4.35,D24&lt;0.45,A24&lt;5.05,D24&lt;0.8),1.2,IF(AND(G24&gt;=0.948,D24&lt;0.35,H24&lt;14.877,D24&lt;0.45,A24&gt;=5.05,D24&lt;0.8),1.7,IF(AND(H24&lt;13.089,D24&gt;=0.35,H24&lt;14.877,D24&lt;0.45,A24&gt;=5.05,D24&lt;0.8),1.5,IF(AND(H24&gt;=13.089,D24&gt;=0.35,H24&lt;14.877,D24&lt;0.45,A24&gt;=5.05,D24&lt;0.8),1.3,IF(AND(B24&gt;=2.95,A24&gt;=5.3,D24&lt;1.4,A24&lt;5.65,F24&lt;2.5,D24&gt;=0.8),4.1,IF(AND(H24&lt;9.181,A24&lt;6.05,A24&lt;6.55,A24&gt;=5.65,F24&lt;2.5,D24&gt;=0.8),5.1,IF(AND(H24&gt;=9.181,A24&lt;6.05,A24&lt;6.55,A24&gt;=5.65,F24&lt;2.5,D24&gt;=0.8),4.3,IF(AND(G24&gt;=0.867,A24&gt;=6.05,A24&lt;6.55,A24&gt;=5.65,F24&lt;2.5,D24&gt;=0.8),4.9,IF(AND(B24&lt;3.05,A24&lt;6.8,A24&gt;=6.55,A24&gt;=5.65,F24&lt;2.5,D24&gt;=0.8),5,IF(AND(B24&gt;=3.05,A24&lt;6.8,A24&gt;=6.55,A24&gt;=5.65,F24&lt;2.5,D24&gt;=0.8),4.55,IF(AND(H24&gt;=14.144,G24&lt;0.522,A24&lt;4.75,A24&gt;=4.35,D24&lt;0.45,A24&lt;5.05,D24&lt;0.8),1.3,IF(AND(B24&lt;2.7,B24&lt;2.95,A24&gt;=5.3,D24&lt;1.4,A24&lt;5.65,F24&lt;2.5,D24&gt;=0.8),3.78,IF(AND(B24&gt;=2.7,B24&lt;2.95,A24&gt;=5.3,D24&lt;1.4,A24&lt;5.65,F24&lt;2.5,D24&gt;=0.8),3.6,IF(AND(G24&lt;0.638,G24&lt;0.867,A24&gt;=6.05,A24&lt;6.55,A24&gt;=5.65,F24&lt;2.5,D24&gt;=0.8),4.433,IF(AND(G24&gt;=0.638,G24&lt;0.867,A24&gt;=6.05,A24&lt;6.55,A24&gt;=5.65,F24&lt;2.5,D24&gt;=0.8),4,IF(AND(A24&lt;6.35,H24&lt;11.146,H24&gt;=5.767,A24&lt;7.25,H24&lt;16.244,F24&gt;=2.5,D24&gt;=0.8),5.1,IF(AND(A24&lt;4.5,H24&lt;14.144,G24&lt;0.522,A24&lt;4.75,A24&gt;=4.35,D24&lt;0.45,A24&lt;5.05,D24&lt;0.8),1.35,IF(AND(A24&gt;=4.5,H24&lt;14.144,G24&lt;0.522,A24&lt;4.75,A24&gt;=4.35,D24&lt;0.45,A24&lt;5.05,D24&lt;0.8),1.4,IF(AND(A24&lt;5.15,B24&lt;3.75,G24&lt;0.948,D24&lt;0.35,H24&lt;14.877,D24&lt;0.45,A24&gt;=5.05,D24&lt;0.8),1.4,IF(AND(A24&gt;=5.15,B24&lt;3.75,G24&lt;0.948,D24&lt;0.35,H24&lt;14.877,D24&lt;0.45,A24&gt;=5.05,D24&lt;0.8),1.5,IF(AND(G24&lt;0.112,B24&gt;=3.75,G24&lt;0.948,D24&lt;0.35,H24&lt;14.877,D24&lt;0.45,A24&gt;=5.05,D24&lt;0.8),1.5,IF(AND(G24&gt;=0.112,B24&gt;=3.75,G24&lt;0.948,D24&lt;0.35,H24&lt;14.877,D24&lt;0.45,A24&gt;=5.05,D24&lt;0.8),1.6,IF(AND(G24&lt;0.075,A24&gt;=6.35,H24&lt;11.146,H24&gt;=5.767,A24&lt;7.25,H24&lt;16.244,F24&gt;=2.5,D24&gt;=0.8),5.5,IF(AND(G24&gt;=0.075,A24&gt;=6.35,H24&lt;11.146,H24&gt;=5.767,A24&lt;7.25,H24&lt;16.244,F24&gt;=2.5,D24&gt;=0.8),5.24,IF(AND(B24&lt;2.95,D24&lt;1.9,H24&gt;=11.146,H24&gt;=5.767,A24&lt;7.25,H24&lt;16.244,F24&gt;=2.5,D24&gt;=0.8),5.65,IF(AND(B24&gt;=2.95,D24&lt;1.9,H24&gt;=11.146,H24&gt;=5.767,A24&lt;7.25,H24&lt;16.244,F24&gt;=2.5,D24&gt;=0.8),5.8,IF(AND(H24&lt;13.42,D24&gt;=1.9,H24&gt;=11.146,H24&gt;=5.767,A24&lt;7.25,H24&lt;16.244,F24&gt;=2.5,D24&gt;=0.8),5.6,IF(AND(H24&gt;=13.42,D24&gt;=1.9,H24&gt;=11.146,H24&gt;=5.767,A24&lt;7.25,H24&lt;16.244,F24&gt;=2.5,D24&gt;=0.8),5.34,"shouldnthappen")))))))))))))))))))))))))))))))))))))))</f>
        <v>1.5</v>
      </c>
      <c r="AB24" s="1" t="n">
        <f aca="false">IF(AND(D24&gt;=0.35,F24&lt;1.5),1.5,IF(AND(F24&lt;2.5,D24&gt;=1.55,F24&gt;=1.5),4.85,IF(AND(H24&lt;8.308,D24&lt;0.15,D24&lt;0.35,F24&lt;1.5),1.5,IF(AND(H24&gt;=8.308,D24&lt;0.15,D24&lt;0.35,F24&lt;1.5),1.4,IF(AND(H24&lt;5.523,D24&gt;=0.15,D24&lt;0.35,F24&lt;1.5),1,IF(AND(G24&lt;0.572,H24&lt;10.688,D24&lt;1.55,F24&gt;=1.5),3.75,IF(AND(B24&gt;=3.5,F24&gt;=2.5,D24&gt;=1.55,F24&gt;=1.5),6.3,IF(AND(A24&gt;=5.65,G24&gt;=0.572,H24&lt;10.688,D24&lt;1.55,F24&gt;=1.5),4.45,IF(AND(B24&gt;=2.85,A24&lt;6.15,H24&gt;=10.688,D24&lt;1.55,F24&gt;=1.5),4.35,IF(AND(H24&gt;=16.284,B24&lt;3.5,F24&gt;=2.5,D24&gt;=1.55,F24&gt;=1.5),6.6,IF(AND(G24&gt;=0.241,G24&lt;0.338,H24&gt;=5.523,D24&gt;=0.15,D24&lt;0.35,F24&lt;1.5),1.25,IF(AND(A24&lt;5.05,G24&gt;=0.338,H24&gt;=5.523,D24&gt;=0.15,D24&lt;0.35,F24&lt;1.5),1.35,IF(AND(B24&lt;2.7,A24&lt;5.65,G24&gt;=0.572,H24&lt;10.688,D24&lt;1.55,F24&gt;=1.5),4,IF(AND(B24&gt;=2.7,A24&lt;5.65,G24&gt;=0.572,H24&lt;10.688,D24&lt;1.55,F24&gt;=1.5),3.6,IF(AND(B24&lt;2.45,B24&lt;2.85,A24&lt;6.15,H24&gt;=10.688,D24&lt;1.55,F24&gt;=1.5),3.7,IF(AND(A24&lt;6.25,B24&lt;2.85,A24&gt;=6.15,H24&gt;=10.688,D24&lt;1.55,F24&gt;=1.5),4.5,IF(AND(A24&gt;=6.25,B24&lt;2.85,A24&gt;=6.15,H24&gt;=10.688,D24&lt;1.55,F24&gt;=1.5),4.86,IF(AND(D24&gt;=1.45,B24&gt;=2.85,A24&gt;=6.15,H24&gt;=10.688,D24&lt;1.55,F24&gt;=1.5),4.8,IF(AND(H24&lt;8.202,H24&lt;16.284,B24&lt;3.5,F24&gt;=2.5,D24&gt;=1.55,F24&gt;=1.5),5.7,IF(AND(A24&gt;=5.1,G24&lt;0.241,G24&lt;0.338,H24&gt;=5.523,D24&gt;=0.15,D24&lt;0.35,F24&lt;1.5),1.5,IF(AND(B24&gt;=3.75,A24&gt;=5.05,G24&gt;=0.338,H24&gt;=5.523,D24&gt;=0.15,D24&lt;0.35,F24&lt;1.5),1.6,IF(AND(A24&lt;5.7,B24&gt;=2.45,B24&lt;2.85,A24&lt;6.15,H24&gt;=10.688,D24&lt;1.55,F24&gt;=1.5),3.9,IF(AND(A24&gt;=5.7,B24&gt;=2.45,B24&lt;2.85,A24&lt;6.15,H24&gt;=10.688,D24&lt;1.55,F24&gt;=1.5),4.02,IF(AND(H24&lt;13.654,D24&lt;1.45,B24&gt;=2.85,A24&gt;=6.15,H24&gt;=10.688,D24&lt;1.55,F24&gt;=1.5),4.333,IF(AND(H24&gt;=13.654,D24&lt;1.45,B24&gt;=2.85,A24&gt;=6.15,H24&gt;=10.688,D24&lt;1.55,F24&gt;=1.5),4.54,IF(AND(A24&lt;6.15,H24&gt;=8.202,H24&lt;16.284,B24&lt;3.5,F24&gt;=2.5,D24&gt;=1.55,F24&gt;=1.5),5,IF(AND(H24&lt;13.924,A24&lt;5.1,G24&lt;0.241,G24&lt;0.338,H24&gt;=5.523,D24&gt;=0.15,D24&lt;0.35,F24&lt;1.5),1.4,IF(AND(H24&gt;=13.924,A24&lt;5.1,G24&lt;0.241,G24&lt;0.338,H24&gt;=5.523,D24&gt;=0.15,D24&lt;0.35,F24&lt;1.5),1.5,IF(AND(D24&lt;0.25,B24&lt;3.75,A24&gt;=5.05,G24&gt;=0.338,H24&gt;=5.523,D24&gt;=0.15,D24&lt;0.35,F24&lt;1.5),1.5,IF(AND(D24&gt;=0.25,B24&lt;3.75,A24&gt;=5.05,G24&gt;=0.338,H24&gt;=5.523,D24&gt;=0.15,D24&lt;0.35,F24&lt;1.5),1.4,IF(AND(H24&lt;8.884,B24&gt;=3.05,A24&gt;=6.15,H24&gt;=8.202,H24&lt;16.284,B24&lt;3.5,F24&gt;=2.5,D24&gt;=1.55,F24&gt;=1.5),5.1,IF(AND(A24&lt;6.45,G24&lt;0.368,B24&lt;3.05,A24&gt;=6.15,H24&gt;=8.202,H24&lt;16.284,B24&lt;3.5,F24&gt;=2.5,D24&gt;=1.55,F24&gt;=1.5),5.525,IF(AND(A24&gt;=6.45,G24&lt;0.368,B24&lt;3.05,A24&gt;=6.15,H24&gt;=8.202,H24&lt;16.284,B24&lt;3.5,F24&gt;=2.5,D24&gt;=1.55,F24&gt;=1.5),5.35,IF(AND(D24&lt;2.25,G24&gt;=0.368,B24&lt;3.05,A24&gt;=6.15,H24&gt;=8.202,H24&lt;16.284,B24&lt;3.5,F24&gt;=2.5,D24&gt;=1.55,F24&gt;=1.5),5.8,IF(AND(D24&gt;=2.25,G24&gt;=0.368,B24&lt;3.05,A24&gt;=6.15,H24&gt;=8.202,H24&lt;16.284,B24&lt;3.5,F24&gt;=2.5,D24&gt;=1.55,F24&gt;=1.5),5.2,IF(AND(H24&lt;10.257,H24&gt;=8.884,B24&gt;=3.05,A24&gt;=6.15,H24&gt;=8.202,H24&lt;16.284,B24&lt;3.5,F24&gt;=2.5,D24&gt;=1.55,F24&gt;=1.5),5.9,IF(AND(H24&gt;=10.257,H24&gt;=8.884,B24&gt;=3.05,A24&gt;=6.15,H24&gt;=8.202,H24&lt;16.284,B24&lt;3.5,F24&gt;=2.5,D24&gt;=1.55,F24&gt;=1.5),5.48,"shouldnthappen")))))))))))))))))))))))))))))))))))))</f>
        <v>1.5</v>
      </c>
      <c r="AC24" s="1" t="n">
        <f aca="false">IF(AND(H24&lt;5.748,A24&lt;5.05,D24&lt;0.8),1,IF(AND(B24&lt;3.35,A24&gt;=5.05,D24&lt;0.8),1.7,IF(AND(A24&lt;5.85,G24&lt;0.154,D24&gt;=0.8),4.5,IF(AND(D24&gt;=0.45,H24&gt;=5.748,A24&lt;5.05,D24&lt;0.8),1.6,IF(AND(G24&gt;=0.934,B24&gt;=3.35,A24&gt;=5.05,D24&lt;0.8),1.7,IF(AND(D24&lt;2.1,A24&gt;=5.85,G24&lt;0.154,D24&gt;=0.8),6.15,IF(AND(D24&gt;=2.1,A24&gt;=5.85,G24&lt;0.154,D24&gt;=0.8),5.5,IF(AND(A24&lt;6.1,D24&gt;=1.55,G24&gt;=0.154,D24&gt;=0.8),5,IF(AND(H24&gt;=14.379,G24&lt;0.934,B24&gt;=3.35,A24&gt;=5.05,D24&lt;0.8),1.58,IF(AND(G24&lt;0.379,A24&gt;=6.1,D24&gt;=1.55,G24&gt;=0.154,D24&gt;=0.8),5.42,IF(AND(H24&lt;13.924,G24&lt;0.227,D24&lt;0.45,H24&gt;=5.748,A24&lt;5.05,D24&lt;0.8),1.4,IF(AND(H24&gt;=13.924,G24&lt;0.227,D24&lt;0.45,H24&gt;=5.748,A24&lt;5.05,D24&lt;0.8),1.5,IF(AND(B24&lt;3.1,G24&gt;=0.227,D24&lt;0.45,H24&gt;=5.748,A24&lt;5.05,D24&lt;0.8),1.1,IF(AND(G24&lt;0.13,H24&lt;14.379,G24&lt;0.934,B24&gt;=3.35,A24&gt;=5.05,D24&lt;0.8),1.4,IF(AND(D24&lt;1.05,A24&lt;5.65,D24&lt;1.35,D24&lt;1.55,G24&gt;=0.154,D24&gt;=0.8),3.7,IF(AND(D24&lt;1.25,A24&gt;=5.65,D24&lt;1.35,D24&lt;1.55,G24&gt;=0.154,D24&gt;=0.8),4.06,IF(AND(D24&gt;=1.25,A24&gt;=5.65,D24&lt;1.35,D24&lt;1.55,G24&gt;=0.154,D24&gt;=0.8),4.425,IF(AND(H24&lt;13.654,D24&lt;1.45,D24&gt;=1.35,D24&lt;1.55,G24&gt;=0.154,D24&gt;=0.8),4.275,IF(AND(G24&lt;0.259,D24&gt;=1.45,D24&gt;=1.35,D24&lt;1.55,G24&gt;=0.154,D24&gt;=0.8),5.1,IF(AND(B24&lt;2.95,G24&gt;=0.379,A24&gt;=6.1,D24&gt;=1.55,G24&gt;=0.154,D24&gt;=0.8),6.3,IF(AND(B24&lt;3.25,B24&gt;=3.1,G24&gt;=0.227,D24&lt;0.45,H24&gt;=5.748,A24&lt;5.05,D24&lt;0.8),1.3,IF(AND(B24&gt;=3.25,B24&gt;=3.1,G24&gt;=0.227,D24&lt;0.45,H24&gt;=5.748,A24&lt;5.05,D24&lt;0.8),1.4,IF(AND(H24&gt;=13.372,G24&gt;=0.13,H24&lt;14.379,G24&lt;0.934,B24&gt;=3.35,A24&gt;=5.05,D24&lt;0.8),1.4,IF(AND(H24&lt;6.69,D24&gt;=1.05,A24&lt;5.65,D24&lt;1.35,D24&lt;1.55,G24&gt;=0.154,D24&gt;=0.8),4.033,IF(AND(H24&gt;=6.69,D24&gt;=1.05,A24&lt;5.65,D24&lt;1.35,D24&lt;1.55,G24&gt;=0.154,D24&gt;=0.8),3.88,IF(AND(B24&lt;2.85,H24&gt;=13.654,D24&lt;1.45,D24&gt;=1.35,D24&lt;1.55,G24&gt;=0.154,D24&gt;=0.8),4.8,IF(AND(B24&gt;=2.85,H24&gt;=13.654,D24&lt;1.45,D24&gt;=1.35,D24&lt;1.55,G24&gt;=0.154,D24&gt;=0.8),4.7,IF(AND(H24&lt;11.681,G24&gt;=0.259,D24&gt;=1.45,D24&gt;=1.35,D24&lt;1.55,G24&gt;=0.154,D24&gt;=0.8),4.85,IF(AND(H24&gt;=11.681,G24&gt;=0.259,D24&gt;=1.45,D24&gt;=1.35,D24&lt;1.55,G24&gt;=0.154,D24&gt;=0.8),4.633,IF(AND(A24&lt;6.25,B24&gt;=2.95,G24&gt;=0.379,A24&gt;=6.1,D24&gt;=1.55,G24&gt;=0.154,D24&gt;=0.8),5.4,IF(AND(D24&lt;0.3,H24&lt;13.372,G24&gt;=0.13,H24&lt;14.379,G24&lt;0.934,B24&gt;=3.35,A24&gt;=5.05,D24&lt;0.8),1.475,IF(AND(D24&gt;=0.3,H24&lt;13.372,G24&gt;=0.13,H24&lt;14.379,G24&lt;0.934,B24&gt;=3.35,A24&gt;=5.05,D24&lt;0.8),1.5,IF(AND(B24&lt;3.15,A24&gt;=6.25,B24&gt;=2.95,G24&gt;=0.379,A24&gt;=6.1,D24&gt;=1.55,G24&gt;=0.154,D24&gt;=0.8),5.7,IF(AND(B24&gt;=3.15,A24&gt;=6.25,B24&gt;=2.95,G24&gt;=0.379,A24&gt;=6.1,D24&gt;=1.55,G24&gt;=0.154,D24&gt;=0.8),5.933,"shouldnthappen"))))))))))))))))))))))))))))))))))</f>
        <v>1.5</v>
      </c>
      <c r="AD24" s="1" t="n">
        <f aca="false">IF(AND(H24&lt;6.621,A24&lt;4.95,D24&lt;0.8),1,IF(AND(H24&lt;14.144,H24&gt;=6.621,A24&lt;4.95,D24&lt;0.8),1.4,IF(AND(H24&gt;=14.144,H24&gt;=6.621,A24&lt;4.95,D24&lt;0.8),1.3,IF(AND(G24&lt;0.13,B24&gt;=3.85,A24&gt;=4.95,D24&lt;0.8),1.3,IF(AND(G24&gt;=0.13,B24&gt;=3.85,A24&gt;=4.95,D24&lt;0.8),1.425,IF(AND(A24&gt;=6.05,B24&lt;2.75,D24&lt;1.55,D24&gt;=0.8),4.9,IF(AND(A24&gt;=7.3,G24&lt;0.119,D24&gt;=1.55,D24&gt;=0.8),6.7,IF(AND(H24&lt;6.555,D24&lt;0.25,B24&lt;3.85,A24&gt;=4.95,D24&lt;0.8),1.7,IF(AND(B24&lt;3.4,D24&gt;=0.25,B24&lt;3.85,A24&gt;=4.95,D24&lt;0.8),1.7,IF(AND(B24&gt;=3.4,D24&gt;=0.25,B24&lt;3.85,A24&gt;=4.95,D24&lt;0.8),1.6,IF(AND(A24&lt;5.05,A24&lt;6.05,B24&lt;2.75,D24&lt;1.55,D24&gt;=0.8),3.3,IF(AND(B24&lt;2.85,D24&lt;1.35,B24&gt;=2.75,D24&lt;1.55,D24&gt;=0.8),4.5,IF(AND(H24&lt;12.206,D24&gt;=1.35,B24&gt;=2.75,D24&lt;1.55,D24&gt;=0.8),4.7,IF(AND(H24&gt;=12.206,D24&gt;=1.35,B24&gt;=2.75,D24&lt;1.55,D24&gt;=0.8),4.52,IF(AND(G24&lt;0.024,A24&lt;7.3,G24&lt;0.119,D24&gt;=1.55,D24&gt;=0.8),5.7,IF(AND(G24&gt;=0.024,A24&lt;7.3,G24&lt;0.119,D24&gt;=1.55,D24&gt;=0.8),5.6,IF(AND(F24&lt;2.5,G24&lt;0.417,G24&gt;=0.119,D24&gt;=1.55,D24&gt;=0.8),5.05,IF(AND(B24&lt;3.15,H24&gt;=6.555,D24&lt;0.25,B24&lt;3.85,A24&gt;=4.95,D24&lt;0.8),1.6,IF(AND(G24&lt;0.356,A24&gt;=5.05,A24&lt;6.05,B24&lt;2.75,D24&lt;1.55,D24&gt;=0.8),4.12,IF(AND(A24&lt;5.65,B24&gt;=2.85,D24&lt;1.35,B24&gt;=2.75,D24&lt;1.55,D24&gt;=0.8),3.6,IF(AND(B24&lt;3.15,F24&gt;=2.5,G24&lt;0.417,G24&gt;=0.119,D24&gt;=1.55,D24&gt;=0.8),5.18,IF(AND(B24&gt;=3.15,F24&gt;=2.5,G24&lt;0.417,G24&gt;=0.119,D24&gt;=1.55,D24&gt;=0.8),5.3,IF(AND(D24&lt;1.7,A24&lt;6.95,G24&gt;=0.417,G24&gt;=0.119,D24&gt;=1.55,D24&gt;=0.8),4.7,IF(AND(A24&lt;7.25,A24&gt;=6.95,G24&gt;=0.417,G24&gt;=0.119,D24&gt;=1.55,D24&gt;=0.8),5.8,IF(AND(A24&gt;=7.25,A24&gt;=6.95,G24&gt;=0.417,G24&gt;=0.119,D24&gt;=1.55,D24&gt;=0.8),6.333,IF(AND(H24&lt;8.594,B24&gt;=3.15,H24&gt;=6.555,D24&lt;0.25,B24&lt;3.85,A24&gt;=4.95,D24&lt;0.8),1.4,IF(AND(H24&gt;=8.594,B24&gt;=3.15,H24&gt;=6.555,D24&lt;0.25,B24&lt;3.85,A24&gt;=4.95,D24&lt;0.8),1.5,IF(AND(H24&gt;=11.218,G24&gt;=0.356,A24&gt;=5.05,A24&lt;6.05,B24&lt;2.75,D24&lt;1.55,D24&gt;=0.8),3.925,IF(AND(A24&gt;=6.5,A24&gt;=5.65,B24&gt;=2.85,D24&lt;1.35,B24&gt;=2.75,D24&lt;1.55,D24&gt;=0.8),4.6,IF(AND(H24&lt;8.602,H24&lt;11.218,G24&gt;=0.356,A24&gt;=5.05,A24&lt;6.05,B24&lt;2.75,D24&lt;1.55,D24&gt;=0.8),3.95,IF(AND(H24&gt;=8.602,H24&lt;11.218,G24&gt;=0.356,A24&gt;=5.05,A24&lt;6.05,B24&lt;2.75,D24&lt;1.55,D24&gt;=0.8),3.75,IF(AND(H24&lt;10.129,A24&lt;6.5,A24&gt;=5.65,B24&gt;=2.85,D24&lt;1.35,B24&gt;=2.75,D24&lt;1.55,D24&gt;=0.8),4.2,IF(AND(H24&gt;=10.129,A24&lt;6.5,A24&gt;=5.65,B24&gt;=2.85,D24&lt;1.35,B24&gt;=2.75,D24&lt;1.55,D24&gt;=0.8),4.267,IF(AND(D24&lt;2.2,B24&lt;3.05,D24&gt;=1.7,A24&lt;6.95,G24&gt;=0.417,G24&gt;=0.119,D24&gt;=1.55,D24&gt;=0.8),5.3,IF(AND(D24&gt;=2.2,B24&lt;3.05,D24&gt;=1.7,A24&lt;6.95,G24&gt;=0.417,G24&gt;=0.119,D24&gt;=1.55,D24&gt;=0.8),5.133,IF(AND(D24&lt;2.45,B24&gt;=3.05,D24&gt;=1.7,A24&lt;6.95,G24&gt;=0.417,G24&gt;=0.119,D24&gt;=1.55,D24&gt;=0.8),5.6,IF(AND(D24&gt;=2.45,B24&gt;=3.05,D24&gt;=1.7,A24&lt;6.95,G24&gt;=0.417,G24&gt;=0.119,D24&gt;=1.55,D24&gt;=0.8),6,"shouldnthappen")))))))))))))))))))))))))))))))))))))</f>
        <v>1.6</v>
      </c>
      <c r="AE24" s="1" t="n">
        <f aca="false">IF(AND(G24&lt;0.123,D24&gt;=0.25,D24&lt;0.75),1.3,IF(AND(H24&gt;=16.774,D24&gt;=1.75,D24&gt;=0.75),6.4,IF(AND(B24&lt;3.4,A24&lt;4.8,D24&lt;0.25,D24&lt;0.75),1.22,IF(AND(B24&gt;=3.4,A24&lt;4.8,D24&lt;0.25,D24&lt;0.75),1,IF(AND(A24&gt;=5.45,A24&gt;=4.8,D24&lt;0.25,D24&lt;0.75),1.367,IF(AND(H24&gt;=10.688,D24&lt;1.35,D24&lt;1.75,D24&gt;=0.75),4.2,IF(AND(A24&lt;5.3,D24&gt;=1.35,D24&lt;1.75,D24&gt;=0.75),4.05,IF(AND(G24&gt;=0.857,H24&lt;16.774,D24&gt;=1.75,D24&gt;=0.75),5.02,IF(AND(H24&lt;6.089,A24&lt;5.45,A24&gt;=4.8,D24&lt;0.25,D24&lt;0.75),1.7,IF(AND(G24&lt;0.184,D24&lt;0.35,G24&gt;=0.123,D24&gt;=0.25,D24&lt;0.75),1.7,IF(AND(G24&gt;=0.184,D24&lt;0.35,G24&gt;=0.123,D24&gt;=0.25,D24&lt;0.75),1.48,IF(AND(A24&lt;5.25,D24&gt;=0.35,G24&gt;=0.123,D24&gt;=0.25,D24&lt;0.75),1.75,IF(AND(A24&gt;=5.25,D24&gt;=0.35,G24&gt;=0.123,D24&gt;=0.25,D24&lt;0.75),1.5,IF(AND(A24&lt;5.3,H24&lt;10.688,D24&lt;1.35,D24&lt;1.75,D24&gt;=0.75),3.15,IF(AND(H24&lt;9.474,A24&gt;=5.3,D24&gt;=1.35,D24&lt;1.75,D24&gt;=0.75),4.95,IF(AND(G24&gt;=0.779,G24&lt;0.857,H24&lt;16.774,D24&gt;=1.75,D24&gt;=0.75),6,IF(AND(G24&lt;0.05,H24&gt;=6.089,A24&lt;5.45,A24&gt;=4.8,D24&lt;0.25,D24&lt;0.75),1.4,IF(AND(H24&lt;6.69,A24&gt;=5.3,H24&lt;10.688,D24&lt;1.35,D24&lt;1.75,D24&gt;=0.75),4.033,IF(AND(H24&gt;=6.69,A24&gt;=5.3,H24&lt;10.688,D24&lt;1.35,D24&lt;1.75,D24&gt;=0.75),3.733,IF(AND(B24&lt;2.5,H24&gt;=9.474,A24&gt;=5.3,D24&gt;=1.35,D24&lt;1.75,D24&gt;=0.75),4.5,IF(AND(D24&gt;=2.45,G24&lt;0.779,G24&lt;0.857,H24&lt;16.774,D24&gt;=1.75,D24&gt;=0.75),6,IF(AND(B24&gt;=3.75,G24&gt;=0.05,H24&gt;=6.089,A24&lt;5.45,A24&gt;=4.8,D24&lt;0.25,D24&lt;0.75),1.6,IF(AND(H24&lt;13.695,B24&gt;=2.5,H24&gt;=9.474,A24&gt;=5.3,D24&gt;=1.35,D24&lt;1.75,D24&gt;=0.75),4.567,IF(AND(G24&gt;=0.654,D24&lt;2.45,G24&lt;0.779,G24&lt;0.857,H24&lt;16.774,D24&gt;=1.75,D24&gt;=0.75),4.9,IF(AND(G24&gt;=0.73,B24&lt;3.75,G24&gt;=0.05,H24&gt;=6.089,A24&lt;5.45,A24&gt;=4.8,D24&lt;0.25,D24&lt;0.75),1.4,IF(AND(A24&lt;6.65,H24&gt;=13.695,B24&gt;=2.5,H24&gt;=9.474,A24&gt;=5.3,D24&gt;=1.35,D24&lt;1.75,D24&gt;=0.75),4.4,IF(AND(A24&gt;=6.65,H24&gt;=13.695,B24&gt;=2.5,H24&gt;=9.474,A24&gt;=5.3,D24&gt;=1.35,D24&lt;1.75,D24&gt;=0.75),4.84,IF(AND(B24&lt;2.75,G24&lt;0.654,D24&lt;2.45,G24&lt;0.779,G24&lt;0.857,H24&lt;16.774,D24&gt;=1.75,D24&gt;=0.75),5.2,IF(AND(H24&lt;9.524,G24&lt;0.73,B24&lt;3.75,G24&gt;=0.05,H24&gt;=6.089,A24&lt;5.45,A24&gt;=4.8,D24&lt;0.25,D24&lt;0.75),1.5,IF(AND(H24&gt;=9.524,G24&lt;0.73,B24&lt;3.75,G24&gt;=0.05,H24&gt;=6.089,A24&lt;5.45,A24&gt;=4.8,D24&lt;0.25,D24&lt;0.75),1.4,IF(AND(H24&gt;=13.644,B24&gt;=2.75,G24&lt;0.654,D24&lt;2.45,G24&lt;0.779,G24&lt;0.857,H24&lt;16.774,D24&gt;=1.75,D24&gt;=0.75),6.033,IF(AND(A24&gt;=6.85,H24&lt;13.644,B24&gt;=2.75,G24&lt;0.654,D24&lt;2.45,G24&lt;0.779,G24&lt;0.857,H24&lt;16.774,D24&gt;=1.75,D24&gt;=0.75),5.1,IF(AND(A24&gt;=6.75,A24&lt;6.85,H24&lt;13.644,B24&gt;=2.75,G24&lt;0.654,D24&lt;2.45,G24&lt;0.779,G24&lt;0.857,H24&lt;16.774,D24&gt;=1.75,D24&gt;=0.75),5.9,IF(AND(D24&gt;=2.35,A24&lt;6.75,A24&lt;6.85,H24&lt;13.644,B24&gt;=2.75,G24&lt;0.654,D24&lt;2.45,G24&lt;0.779,G24&lt;0.857,H24&lt;16.774,D24&gt;=1.75,D24&gt;=0.75),5.6,IF(AND(H24&lt;11.146,D24&lt;2.35,A24&lt;6.75,A24&lt;6.85,H24&lt;13.644,B24&gt;=2.75,G24&lt;0.654,D24&lt;2.45,G24&lt;0.779,G24&lt;0.857,H24&lt;16.774,D24&gt;=1.75,D24&gt;=0.75),5.4,IF(AND(H24&gt;=11.146,D24&lt;2.35,A24&lt;6.75,A24&lt;6.85,H24&lt;13.644,B24&gt;=2.75,G24&lt;0.654,D24&lt;2.45,G24&lt;0.779,G24&lt;0.857,H24&lt;16.774,D24&gt;=1.75,D24&gt;=0.75),5.6,"shouldnthappen"))))))))))))))))))))))))))))))))))))</f>
        <v>1.75</v>
      </c>
      <c r="AF24" s="1" t="n">
        <f aca="false">IF(AND(A24&lt;4.5,D24&lt;0.8),1.233,IF(AND(B24&lt;3.05,A24&gt;=4.5,D24&lt;0.8),1.4,IF(AND(D24&gt;=0.45,B24&gt;=3.05,A24&gt;=4.5,D24&lt;0.8),1.667,IF(AND(D24&lt;1.05,D24&lt;1.35,A24&lt;6.25,D24&gt;=0.8),3.633,IF(AND(H24&lt;13.935,A24&gt;=7.05,A24&gt;=6.25,D24&gt;=0.8),6,IF(AND(G24&gt;=0.948,D24&lt;0.45,B24&gt;=3.05,A24&gt;=4.5,D24&lt;0.8),1.7,IF(AND(G24&lt;0.652,D24&gt;=1.05,D24&lt;1.35,A24&lt;6.25,D24&gt;=0.8),4.16,IF(AND(D24&gt;=2.15,D24&gt;=1.75,D24&gt;=1.35,A24&lt;6.25,D24&gt;=0.8),5.4,IF(AND(G24&gt;=0.912,F24&lt;2.5,A24&lt;7.05,A24&gt;=6.25,D24&gt;=0.8),4.4,IF(AND(B24&gt;=3.25,F24&gt;=2.5,A24&lt;7.05,A24&gt;=6.25,D24&gt;=0.8),5.85,IF(AND(H24&lt;17.32,H24&gt;=13.935,A24&gt;=7.05,A24&gt;=6.25,D24&gt;=0.8),6.65,IF(AND(H24&gt;=17.32,H24&gt;=13.935,A24&gt;=7.05,A24&gt;=6.25,D24&gt;=0.8),6.4,IF(AND(H24&gt;=13.547,G24&lt;0.948,D24&lt;0.45,B24&gt;=3.05,A24&gt;=4.5,D24&lt;0.8),1.38,IF(AND(B24&gt;=2.75,G24&gt;=0.652,D24&gt;=1.05,D24&lt;1.35,A24&lt;6.25,D24&gt;=0.8),3.6,IF(AND(H24&lt;9.417,G24&lt;0.404,D24&lt;1.75,D24&gt;=1.35,A24&lt;6.25,D24&gt;=0.8),4.2,IF(AND(H24&gt;=9.417,G24&lt;0.404,D24&lt;1.75,D24&gt;=1.35,A24&lt;6.25,D24&gt;=0.8),4.5,IF(AND(G24&lt;0.464,G24&gt;=0.404,D24&lt;1.75,D24&gt;=1.35,A24&lt;6.25,D24&gt;=0.8),4.5,IF(AND(G24&gt;=0.464,G24&gt;=0.404,D24&lt;1.75,D24&gt;=1.35,A24&lt;6.25,D24&gt;=0.8),4.625,IF(AND(D24&lt;1.85,D24&lt;2.15,D24&gt;=1.75,D24&gt;=1.35,A24&lt;6.25,D24&gt;=0.8),4.9,IF(AND(D24&gt;=1.85,D24&lt;2.15,D24&gt;=1.75,D24&gt;=1.35,A24&lt;6.25,D24&gt;=0.8),5.05,IF(AND(G24&lt;0.332,G24&lt;0.912,F24&lt;2.5,A24&lt;7.05,A24&gt;=6.25,D24&gt;=0.8),4.467,IF(AND(G24&gt;=0.332,G24&lt;0.912,F24&lt;2.5,A24&lt;7.05,A24&gt;=6.25,D24&gt;=0.8),4.767,IF(AND(D24&lt;0.15,H24&lt;13.547,G24&lt;0.948,D24&lt;0.45,B24&gt;=3.05,A24&gt;=4.5,D24&lt;0.8),1.5,IF(AND(D24&lt;1.15,B24&lt;2.75,G24&gt;=0.652,D24&gt;=1.05,D24&lt;1.35,A24&lt;6.25,D24&gt;=0.8),3.9,IF(AND(D24&gt;=1.15,B24&lt;2.75,G24&gt;=0.652,D24&gt;=1.05,D24&lt;1.35,A24&lt;6.25,D24&gt;=0.8),4,IF(AND(D24&gt;=2.25,B24&lt;3.15,B24&lt;3.25,F24&gt;=2.5,A24&lt;7.05,A24&gt;=6.25,D24&gt;=0.8),5.14,IF(AND(G24&lt;0.621,B24&gt;=3.15,B24&lt;3.25,F24&gt;=2.5,A24&lt;7.05,A24&gt;=6.25,D24&gt;=0.8),5.75,IF(AND(G24&gt;=0.621,B24&gt;=3.15,B24&lt;3.25,F24&gt;=2.5,A24&lt;7.05,A24&gt;=6.25,D24&gt;=0.8),5.1,IF(AND(G24&gt;=0.862,D24&gt;=0.15,H24&lt;13.547,G24&lt;0.948,D24&lt;0.45,B24&gt;=3.05,A24&gt;=4.5,D24&lt;0.8),1.5,IF(AND(A24&lt;6.35,D24&lt;2.25,B24&lt;3.15,B24&lt;3.25,F24&gt;=2.5,A24&lt;7.05,A24&gt;=6.25,D24&gt;=0.8),5.267,IF(AND(A24&gt;=6.35,D24&lt;2.25,B24&lt;3.15,B24&lt;3.25,F24&gt;=2.5,A24&lt;7.05,A24&gt;=6.25,D24&gt;=0.8),5.42,IF(AND(A24&lt;5.1,G24&lt;0.862,D24&gt;=0.15,H24&lt;13.547,G24&lt;0.948,D24&lt;0.45,B24&gt;=3.05,A24&gt;=4.5,D24&lt;0.8),1.35,IF(AND(B24&lt;3.95,A24&gt;=5.1,G24&lt;0.862,D24&gt;=0.15,H24&lt;13.547,G24&lt;0.948,D24&lt;0.45,B24&gt;=3.05,A24&gt;=4.5,D24&lt;0.8),1.5,IF(AND(B24&gt;=3.95,A24&gt;=5.1,G24&lt;0.862,D24&gt;=0.15,H24&lt;13.547,G24&lt;0.948,D24&lt;0.45,B24&gt;=3.05,A24&gt;=4.5,D24&lt;0.8),1.467,"shouldnthappen"))))))))))))))))))))))))))))))))))</f>
        <v>1.5</v>
      </c>
      <c r="AG24" s="1" t="n">
        <f aca="false">IF(AND(H24&lt;5.748,A24&lt;4.85,D24&lt;0.75),1,IF(AND(B24&gt;=3.5,D24&gt;=1.75,D24&gt;=0.75),6.2,IF(AND(A24&gt;=4.65,H24&gt;=5.748,A24&lt;4.85,D24&lt;0.75),1.333,IF(AND(H24&lt;6.417,B24&lt;3.45,A24&gt;=4.85,D24&lt;0.75),1.7,IF(AND(A24&lt;5.05,B24&gt;=3.45,A24&gt;=4.85,D24&lt;0.75),1.4,IF(AND(A24&gt;=5.05,B24&gt;=3.45,A24&gt;=4.85,D24&lt;0.75),1.5,IF(AND(F24&gt;=2.5,H24&lt;13.641,D24&lt;1.75,D24&gt;=0.75),4.667,IF(AND(G24&lt;0.187,H24&gt;=13.641,D24&lt;1.75,D24&gt;=0.75),5,IF(AND(A24&gt;=7.1,B24&lt;3.5,D24&gt;=1.75,D24&gt;=0.75),6.575,IF(AND(G24&lt;0.161,A24&lt;4.65,H24&gt;=5.748,A24&lt;4.85,D24&lt;0.75),1.5,IF(AND(H24&lt;8.399,H24&gt;=6.417,B24&lt;3.45,A24&gt;=4.85,D24&lt;0.75),1.5,IF(AND(H24&gt;=8.399,H24&gt;=6.417,B24&lt;3.45,A24&gt;=4.85,D24&lt;0.75),1.625,IF(AND(G24&lt;0.086,F24&lt;2.5,H24&lt;13.641,D24&lt;1.75,D24&gt;=0.75),4.7,IF(AND(D24&lt;1.35,G24&gt;=0.187,H24&gt;=13.641,D24&lt;1.75,D24&gt;=0.75),4.2,IF(AND(G24&lt;0.422,G24&gt;=0.161,A24&lt;4.65,H24&gt;=5.748,A24&lt;4.85,D24&lt;0.75),1.4,IF(AND(G24&gt;=0.422,G24&gt;=0.161,A24&lt;4.65,H24&gt;=5.748,A24&lt;4.85,D24&lt;0.75),1.3,IF(AND(B24&lt;2.5,D24&gt;=1.35,G24&gt;=0.187,H24&gt;=13.641,D24&lt;1.75,D24&gt;=0.75),4.5,IF(AND(B24&lt;2.75,A24&lt;6,A24&lt;7.1,B24&lt;3.5,D24&gt;=1.75,D24&gt;=0.75),5.1,IF(AND(B24&gt;=2.75,A24&lt;6,A24&lt;7.1,B24&lt;3.5,D24&gt;=1.75,D24&gt;=0.75),5.02,IF(AND(A24&lt;5.15,A24&lt;5.9,G24&gt;=0.086,F24&lt;2.5,H24&lt;13.641,D24&lt;1.75,D24&gt;=0.75),3,IF(AND(G24&lt;0.644,A24&gt;=5.9,G24&gt;=0.086,F24&lt;2.5,H24&lt;13.641,D24&lt;1.75,D24&gt;=0.75),4.65,IF(AND(G24&gt;=0.644,A24&gt;=5.9,G24&gt;=0.086,F24&lt;2.5,H24&lt;13.641,D24&lt;1.75,D24&gt;=0.75),4.24,IF(AND(D24&lt;1.45,B24&gt;=2.5,D24&gt;=1.35,G24&gt;=0.187,H24&gt;=13.641,D24&lt;1.75,D24&gt;=0.75),4.68,IF(AND(D24&gt;=1.45,B24&gt;=2.5,D24&gt;=1.35,G24&gt;=0.187,H24&gt;=13.641,D24&lt;1.75,D24&gt;=0.75),4.833,IF(AND(H24&lt;13.18,D24&lt;2.05,A24&gt;=6,A24&lt;7.1,B24&lt;3.5,D24&gt;=1.75,D24&gt;=0.75),5.44,IF(AND(H24&gt;=13.18,D24&lt;2.05,A24&gt;=6,A24&lt;7.1,B24&lt;3.5,D24&gt;=1.75,D24&gt;=0.75),5.1,IF(AND(H24&lt;8.759,D24&gt;=2.05,A24&gt;=6,A24&lt;7.1,B24&lt;3.5,D24&gt;=1.75,D24&gt;=0.75),5.4,IF(AND(A24&gt;=5.75,A24&gt;=5.15,A24&lt;5.9,G24&gt;=0.086,F24&lt;2.5,H24&lt;13.641,D24&lt;1.75,D24&gt;=0.75),3.967,IF(AND(H24&lt;10.159,H24&gt;=8.759,D24&gt;=2.05,A24&gt;=6,A24&lt;7.1,B24&lt;3.5,D24&gt;=1.75,D24&gt;=0.75),5.925,IF(AND(D24&lt;1.2,A24&lt;5.75,A24&gt;=5.15,A24&lt;5.9,G24&gt;=0.086,F24&lt;2.5,H24&lt;13.641,D24&lt;1.75,D24&gt;=0.75),3.667,IF(AND(D24&lt;2.25,H24&gt;=10.159,H24&gt;=8.759,D24&gt;=2.05,A24&gt;=6,A24&lt;7.1,B24&lt;3.5,D24&gt;=1.75,D24&gt;=0.75),5.66,IF(AND(D24&gt;=2.25,H24&gt;=10.159,H24&gt;=8.759,D24&gt;=2.05,A24&gt;=6,A24&lt;7.1,B24&lt;3.5,D24&gt;=1.75,D24&gt;=0.75),5.34,IF(AND(D24&lt;1.35,D24&gt;=1.2,A24&lt;5.75,A24&gt;=5.15,A24&lt;5.9,G24&gt;=0.086,F24&lt;2.5,H24&lt;13.641,D24&lt;1.75,D24&gt;=0.75),4.025,IF(AND(D24&gt;=1.35,D24&gt;=1.2,A24&lt;5.75,A24&gt;=5.15,A24&lt;5.9,G24&gt;=0.086,F24&lt;2.5,H24&lt;13.641,D24&lt;1.75,D24&gt;=0.75),3.9,"shouldnthappen"))))))))))))))))))))))))))))))))))</f>
        <v>1.5</v>
      </c>
      <c r="AH24" s="1" t="n">
        <f aca="false">IF(AND(F24&lt;1.5,H24&lt;6.799,A24&lt;5.45),1.7,IF(AND(F24&gt;=1.5,H24&lt;6.799,A24&lt;5.45),4.1,IF(AND(D24&gt;=0.8,H24&gt;=6.799,A24&lt;5.45),3.9,IF(AND(H24&lt;7.564,F24&lt;2.5,A24&gt;=5.45),3.925,IF(AND(H24&gt;=16.284,F24&gt;=2.5,A24&gt;=5.45),6.5,IF(AND(A24&lt;4.35,D24&lt;0.8,H24&gt;=6.799,A24&lt;5.45),1.1,IF(AND(B24&lt;2.8,D24&lt;1.35,H24&gt;=7.564,F24&lt;2.5,A24&gt;=5.45),4.1,IF(AND(B24&gt;=2.8,D24&lt;1.35,H24&gt;=7.564,F24&lt;2.5,A24&gt;=5.45),4.267,IF(AND(B24&lt;2.75,D24&gt;=1.35,H24&gt;=7.564,F24&lt;2.5,A24&gt;=5.45),5,IF(AND(G24&gt;=0.078,G24&lt;0.26,H24&lt;16.284,F24&gt;=2.5,A24&gt;=5.45),6.06,IF(AND(G24&gt;=0.805,G24&gt;=0.26,H24&lt;16.284,F24&gt;=2.5,A24&gt;=5.45),5.02,IF(AND(H24&gt;=10.109,B24&gt;=3.45,A24&gt;=4.35,D24&lt;0.8,H24&gt;=6.799,A24&lt;5.45),1.55,IF(AND(D24&lt;2.25,G24&lt;0.078,G24&lt;0.26,H24&lt;16.284,F24&gt;=2.5,A24&gt;=5.45),5.6,IF(AND(D24&gt;=2.25,G24&lt;0.078,G24&lt;0.26,H24&lt;16.284,F24&gt;=2.5,A24&gt;=5.45),5.7,IF(AND(A24&lt;6.15,G24&lt;0.805,G24&gt;=0.26,H24&lt;16.284,F24&gt;=2.5,A24&gt;=5.45),4.967,IF(AND(A24&lt;4.65,H24&lt;12.227,B24&lt;3.45,A24&gt;=4.35,D24&lt;0.8,H24&gt;=6.799,A24&lt;5.45),1.333,IF(AND(A24&lt;4.85,H24&gt;=12.227,B24&lt;3.45,A24&gt;=4.35,D24&lt;0.8,H24&gt;=6.799,A24&lt;5.45),1.42,IF(AND(A24&gt;=4.85,H24&gt;=12.227,B24&lt;3.45,A24&gt;=4.35,D24&lt;0.8,H24&gt;=6.799,A24&lt;5.45),1.533,IF(AND(A24&lt;5.05,H24&lt;10.109,B24&gt;=3.45,A24&gt;=4.35,D24&lt;0.8,H24&gt;=6.799,A24&lt;5.45),1.4,IF(AND(A24&gt;=5.05,H24&lt;10.109,B24&gt;=3.45,A24&gt;=4.35,D24&lt;0.8,H24&gt;=6.799,A24&lt;5.45),1.5,IF(AND(G24&lt;0.14,H24&lt;13.531,B24&gt;=2.75,D24&gt;=1.35,H24&gt;=7.564,F24&lt;2.5,A24&gt;=5.45),4.7,IF(AND(G24&lt;0.187,H24&gt;=13.531,B24&gt;=2.75,D24&gt;=1.35,H24&gt;=7.564,F24&lt;2.5,A24&gt;=5.45),5,IF(AND(G24&gt;=0.187,H24&gt;=13.531,B24&gt;=2.75,D24&gt;=1.35,H24&gt;=7.564,F24&lt;2.5,A24&gt;=5.45),4.66,IF(AND(A24&lt;6.35,A24&gt;=6.15,G24&lt;0.805,G24&gt;=0.26,H24&lt;16.284,F24&gt;=2.5,A24&gt;=5.45),6,IF(AND(D24&lt;0.15,A24&gt;=4.65,H24&lt;12.227,B24&lt;3.45,A24&gt;=4.35,D24&lt;0.8,H24&gt;=6.799,A24&lt;5.45),1.5,IF(AND(H24&lt;10.723,G24&gt;=0.14,H24&lt;13.531,B24&gt;=2.75,D24&gt;=1.35,H24&gt;=7.564,F24&lt;2.5,A24&gt;=5.45),4.6,IF(AND(H24&gt;=10.723,G24&gt;=0.14,H24&lt;13.531,B24&gt;=2.75,D24&gt;=1.35,H24&gt;=7.564,F24&lt;2.5,A24&gt;=5.45),4.46,IF(AND(G24&lt;0.364,A24&gt;=6.35,A24&gt;=6.15,G24&lt;0.805,G24&gt;=0.26,H24&lt;16.284,F24&gt;=2.5,A24&gt;=5.45),5.28,IF(AND(A24&lt;5.1,D24&gt;=0.15,A24&gt;=4.65,H24&lt;12.227,B24&lt;3.45,A24&gt;=4.35,D24&lt;0.8,H24&gt;=6.799,A24&lt;5.45),1.36,IF(AND(A24&gt;=5.1,D24&gt;=0.15,A24&gt;=4.65,H24&lt;12.227,B24&lt;3.45,A24&gt;=4.35,D24&lt;0.8,H24&gt;=6.799,A24&lt;5.45),1.4,IF(AND(G24&gt;=0.6,G24&gt;=0.364,A24&gt;=6.35,A24&gt;=6.15,G24&lt;0.805,G24&gt;=0.26,H24&lt;16.284,F24&gt;=2.5,A24&gt;=5.45),5.1,IF(AND(A24&gt;=6.95,G24&lt;0.6,G24&gt;=0.364,A24&gt;=6.35,A24&gt;=6.15,G24&lt;0.805,G24&gt;=0.26,H24&lt;16.284,F24&gt;=2.5,A24&gt;=5.45),5.8,IF(AND(B24&lt;3.2,A24&lt;6.95,G24&lt;0.6,G24&gt;=0.364,A24&gt;=6.35,A24&gt;=6.15,G24&lt;0.805,G24&gt;=0.26,H24&lt;16.284,F24&gt;=2.5,A24&gt;=5.45),5.6,IF(AND(B24&gt;=3.2,A24&lt;6.95,G24&lt;0.6,G24&gt;=0.364,A24&gt;=6.35,A24&gt;=6.15,G24&lt;0.805,G24&gt;=0.26,H24&lt;16.284,F24&gt;=2.5,A24&gt;=5.45),5.7,"shouldnthappen"))))))))))))))))))))))))))))))))))</f>
        <v>1.5</v>
      </c>
      <c r="AI24" s="1" t="n">
        <f aca="false">IF(AND(B24&gt;=3.55,A24&lt;5.05,F24&lt;1.5),1,IF(AND(H24&gt;=13.436,A24&gt;=5.05,F24&lt;1.5),1.633,IF(AND(A24&lt;4.35,B24&lt;3.55,A24&lt;5.05,F24&lt;1.5),1.1,IF(AND(A24&lt;5.15,H24&lt;13.436,A24&gt;=5.05,F24&lt;1.5),1.6,IF(AND(G24&lt;0.837,D24&lt;1.2,B24&lt;2.65,F24&gt;=1.5),3.7,IF(AND(G24&gt;=0.837,D24&lt;1.2,B24&lt;2.65,F24&gt;=1.5),3,IF(AND(D24&lt;1.4,D24&gt;=1.2,B24&lt;2.65,F24&gt;=1.5),4.133,IF(AND(D24&gt;=1.4,D24&gt;=1.2,B24&lt;2.65,F24&gt;=1.5),4.633,IF(AND(G24&lt;0.302,A24&gt;=4.35,B24&lt;3.55,A24&lt;5.05,F24&lt;1.5),1.34,IF(AND(D24&gt;=0.3,A24&gt;=5.15,H24&lt;13.436,A24&gt;=5.05,F24&lt;1.5),1.5,IF(AND(G24&lt;0.233,G24&lt;0.265,D24&lt;1.55,B24&gt;=2.65,F24&gt;=1.5),4.56,IF(AND(G24&gt;=0.233,G24&lt;0.265,D24&lt;1.55,B24&gt;=2.65,F24&gt;=1.5),5.1,IF(AND(G24&lt;0.395,G24&gt;=0.265,D24&lt;1.55,B24&gt;=2.65,F24&gt;=1.5),4.025,IF(AND(H24&lt;13.935,A24&gt;=7.05,D24&gt;=1.55,B24&gt;=2.65,F24&gt;=1.5),6.12,IF(AND(H24&gt;=13.935,A24&gt;=7.05,D24&gt;=1.55,B24&gt;=2.65,F24&gt;=1.5),6.64,IF(AND(G24&gt;=0.858,G24&gt;=0.302,A24&gt;=4.35,B24&lt;3.55,A24&lt;5.05,F24&lt;1.5),1.3,IF(AND(H24&lt;6.543,D24&lt;0.3,A24&gt;=5.15,H24&lt;13.436,A24&gt;=5.05,F24&lt;1.5),1.4,IF(AND(H24&gt;=6.543,D24&lt;0.3,A24&gt;=5.15,H24&lt;13.436,A24&gt;=5.05,F24&lt;1.5),1.48,IF(AND(A24&lt;6.3,G24&gt;=0.395,G24&gt;=0.265,D24&lt;1.55,B24&gt;=2.65,F24&gt;=1.5),4.14,IF(AND(A24&gt;=6.3,G24&gt;=0.395,G24&gt;=0.265,D24&lt;1.55,B24&gt;=2.65,F24&gt;=1.5),4.767,IF(AND(G24&gt;=0.669,B24&lt;3.15,A24&lt;7.05,D24&gt;=1.55,B24&gt;=2.65,F24&gt;=1.5),5,IF(AND(H24&lt;9.459,G24&lt;0.858,G24&gt;=0.302,A24&gt;=4.35,B24&lt;3.55,A24&lt;5.05,F24&lt;1.5),1.4,IF(AND(H24&gt;=9.459,G24&lt;0.858,G24&gt;=0.302,A24&gt;=4.35,B24&lt;3.55,A24&lt;5.05,F24&lt;1.5),1.6,IF(AND(G24&gt;=0.433,G24&lt;0.669,B24&lt;3.15,A24&lt;7.05,D24&gt;=1.55,B24&gt;=2.65,F24&gt;=1.5),5.68,IF(AND(G24&lt;0.481,H24&lt;10.257,B24&gt;=3.15,A24&lt;7.05,D24&gt;=1.55,B24&gt;=2.65,F24&gt;=1.5),5.7,IF(AND(G24&gt;=0.481,H24&lt;10.257,B24&gt;=3.15,A24&lt;7.05,D24&gt;=1.55,B24&gt;=2.65,F24&gt;=1.5),5.9,IF(AND(D24&lt;2.15,H24&gt;=10.257,B24&gt;=3.15,A24&lt;7.05,D24&gt;=1.55,B24&gt;=2.65,F24&gt;=1.5),5.1,IF(AND(D24&gt;=2.15,H24&gt;=10.257,B24&gt;=3.15,A24&lt;7.05,D24&gt;=1.55,B24&gt;=2.65,F24&gt;=1.5),5.42,IF(AND(G24&lt;0.098,G24&lt;0.433,G24&lt;0.669,B24&lt;3.15,A24&lt;7.05,D24&gt;=1.55,B24&gt;=2.65,F24&gt;=1.5),5.567,IF(AND(D24&lt;1.8,G24&gt;=0.098,G24&lt;0.433,G24&lt;0.669,B24&lt;3.15,A24&lt;7.05,D24&gt;=1.55,B24&gt;=2.65,F24&gt;=1.5),5.033,IF(AND(G24&gt;=0.312,D24&gt;=1.8,G24&gt;=0.098,G24&lt;0.433,G24&lt;0.669,B24&lt;3.15,A24&lt;7.05,D24&gt;=1.55,B24&gt;=2.65,F24&gt;=1.5),5.4,IF(AND(H24&lt;9.002,G24&lt;0.312,D24&gt;=1.8,G24&gt;=0.098,G24&lt;0.433,G24&lt;0.669,B24&lt;3.15,A24&lt;7.05,D24&gt;=1.55,B24&gt;=2.65,F24&gt;=1.5),5.1,IF(AND(H24&gt;=9.002,G24&lt;0.312,D24&gt;=1.8,G24&gt;=0.098,G24&lt;0.433,G24&lt;0.669,B24&lt;3.15,A24&lt;7.05,D24&gt;=1.55,B24&gt;=2.65,F24&gt;=1.5),5.26,"shouldnthappen")))))))))))))))))))))))))))))))))</f>
        <v>1.6</v>
      </c>
      <c r="AJ24" s="1" t="n">
        <f aca="false">IF(AND(A24&gt;=5.25,D24&gt;=0.35,D24&lt;0.8),1.433,IF(AND(F24&gt;=2.5,H24&lt;6.927,D24&gt;=0.8),5.1,IF(AND(H24&lt;5.85,B24&lt;3.65,D24&lt;0.35,D24&lt;0.8),1,IF(AND(A24&lt;5.55,B24&gt;=3.65,D24&lt;0.35,D24&lt;0.8),1.5,IF(AND(A24&gt;=5.55,B24&gt;=3.65,D24&lt;0.35,D24&lt;0.8),1.7,IF(AND(H24&lt;7.949,A24&lt;5.25,D24&gt;=0.35,D24&lt;0.8),1.9,IF(AND(H24&gt;=7.949,A24&lt;5.25,D24&gt;=0.35,D24&lt;0.8),1.54,IF(AND(A24&lt;5.55,F24&lt;2.5,H24&lt;6.927,D24&gt;=0.8),3.98,IF(AND(A24&gt;=5.55,F24&lt;2.5,H24&lt;6.927,D24&gt;=0.8),4.1,IF(AND(A24&gt;=7.25,D24&gt;=1.55,H24&gt;=6.927,D24&gt;=0.8),6.65,IF(AND(A24&lt;5.75,D24&lt;1.2,D24&lt;1.55,H24&gt;=6.927,D24&gt;=0.8),3.62,IF(AND(A24&gt;=5.75,D24&lt;1.2,D24&lt;1.55,H24&gt;=6.927,D24&gt;=0.8),4.1,IF(AND(G24&lt;0.175,A24&lt;4.8,H24&gt;=5.85,B24&lt;3.65,D24&lt;0.35,D24&lt;0.8),1.5,IF(AND(G24&gt;=0.175,A24&lt;4.8,H24&gt;=5.85,B24&lt;3.65,D24&lt;0.35,D24&lt;0.8),1.3,IF(AND(A24&gt;=5.05,A24&gt;=4.8,H24&gt;=5.85,B24&lt;3.65,D24&lt;0.35,D24&lt;0.8),1.5,IF(AND(G24&gt;=0.735,A24&lt;6.25,D24&gt;=1.2,D24&lt;1.55,H24&gt;=6.927,D24&gt;=0.8),4,IF(AND(H24&lt;10.464,A24&lt;6.2,A24&lt;7.25,D24&gt;=1.55,H24&gt;=6.927,D24&gt;=0.8),5.1,IF(AND(H24&gt;=10.464,A24&lt;6.2,A24&lt;7.25,D24&gt;=1.55,H24&gt;=6.927,D24&gt;=0.8),4.9,IF(AND(G24&lt;0.418,A24&lt;5.05,A24&gt;=4.8,H24&gt;=5.85,B24&lt;3.65,D24&lt;0.35,D24&lt;0.8),1.48,IF(AND(G24&gt;=0.418,A24&lt;5.05,A24&gt;=4.8,H24&gt;=5.85,B24&lt;3.65,D24&lt;0.35,D24&lt;0.8),1.3,IF(AND(B24&lt;2.75,G24&lt;0.735,A24&lt;6.25,D24&gt;=1.2,D24&lt;1.55,H24&gt;=6.927,D24&gt;=0.8),4.35,IF(AND(H24&lt;15.422,D24&lt;1.45,A24&gt;=6.25,D24&gt;=1.2,D24&lt;1.55,H24&gt;=6.927,D24&gt;=0.8),4.375,IF(AND(H24&gt;=15.422,D24&lt;1.45,A24&gt;=6.25,D24&gt;=1.2,D24&lt;1.55,H24&gt;=6.927,D24&gt;=0.8),4.7,IF(AND(A24&lt;6.4,D24&gt;=1.45,A24&gt;=6.25,D24&gt;=1.2,D24&lt;1.55,H24&gt;=6.927,D24&gt;=0.8),5.1,IF(AND(G24&gt;=0.576,D24&lt;2.15,A24&gt;=6.2,A24&lt;7.25,D24&gt;=1.55,H24&gt;=6.927,D24&gt;=0.8),5.1,IF(AND(G24&lt;0.537,D24&gt;=2.15,A24&gt;=6.2,A24&lt;7.25,D24&gt;=1.55,H24&gt;=6.927,D24&gt;=0.8),5.533,IF(AND(G24&gt;=0.537,D24&gt;=2.15,A24&gt;=6.2,A24&lt;7.25,D24&gt;=1.55,H24&gt;=6.927,D24&gt;=0.8),5.9,IF(AND(D24&lt;1.45,B24&gt;=2.75,G24&lt;0.735,A24&lt;6.25,D24&gt;=1.2,D24&lt;1.55,H24&gt;=6.927,D24&gt;=0.8),4.6,IF(AND(D24&gt;=1.45,B24&gt;=2.75,G24&lt;0.735,A24&lt;6.25,D24&gt;=1.2,D24&lt;1.55,H24&gt;=6.927,D24&gt;=0.8),4.5,IF(AND(H24&lt;12.582,A24&gt;=6.4,D24&gt;=1.45,A24&gt;=6.25,D24&gt;=1.2,D24&lt;1.55,H24&gt;=6.927,D24&gt;=0.8),4.66,IF(AND(H24&gt;=12.582,A24&gt;=6.4,D24&gt;=1.45,A24&gt;=6.25,D24&gt;=1.2,D24&lt;1.55,H24&gt;=6.927,D24&gt;=0.8),4.9,IF(AND(B24&lt;2.75,G24&lt;0.576,D24&lt;2.15,A24&gt;=6.2,A24&lt;7.25,D24&gt;=1.55,H24&gt;=6.927,D24&gt;=0.8),5.3,IF(AND(G24&gt;=0.395,B24&gt;=2.75,G24&lt;0.576,D24&lt;2.15,A24&gt;=6.2,A24&lt;7.25,D24&gt;=1.55,H24&gt;=6.927,D24&gt;=0.8),5.6,IF(AND(D24&gt;=1.9,G24&lt;0.395,B24&gt;=2.75,G24&lt;0.576,D24&lt;2.15,A24&gt;=6.2,A24&lt;7.25,D24&gt;=1.55,H24&gt;=6.927,D24&gt;=0.8),5.333,IF(AND(B24&lt;2.95,D24&lt;1.9,G24&lt;0.395,B24&gt;=2.75,G24&lt;0.576,D24&lt;2.15,A24&gt;=6.2,A24&lt;7.25,D24&gt;=1.55,H24&gt;=6.927,D24&gt;=0.8),5.6,IF(AND(B24&gt;=2.95,D24&lt;1.9,G24&lt;0.395,B24&gt;=2.75,G24&lt;0.576,D24&lt;2.15,A24&gt;=6.2,A24&lt;7.25,D24&gt;=1.55,H24&gt;=6.927,D24&gt;=0.8),5.5,"shouldnthappen"))))))))))))))))))))))))))))))))))))</f>
        <v>1.54</v>
      </c>
      <c r="AK24" s="1" t="n">
        <f aca="false">IF(AND(H24&lt;5.85,B24&lt;3.65,F24&lt;1.5),1,IF(AND(B24&gt;=3.95,B24&gt;=3.65,F24&lt;1.5),1.433,IF(AND(A24&lt;5.15,F24&lt;2.5,F24&gt;=1.5),3.075,IF(AND(D24&gt;=0.35,H24&gt;=5.85,B24&lt;3.65,F24&lt;1.5),1.5,IF(AND(G24&lt;0.168,B24&lt;3.95,B24&gt;=3.65,F24&lt;1.5),1.7,IF(AND(H24&lt;5.767,A24&lt;7.25,F24&gt;=2.5,F24&gt;=1.5),4.5,IF(AND(D24&lt;1.9,A24&gt;=7.25,F24&gt;=2.5,F24&gt;=1.5),6.3,IF(AND(D24&gt;=1.9,A24&gt;=7.25,F24&gt;=2.5,F24&gt;=1.5),6.575,IF(AND(B24&lt;3.75,G24&gt;=0.168,B24&lt;3.95,B24&gt;=3.65,F24&lt;1.5),1.5,IF(AND(B24&gt;=3.75,G24&gt;=0.168,B24&lt;3.95,B24&gt;=3.65,F24&lt;1.5),1.6,IF(AND(D24&gt;=1.35,A24&lt;6.15,A24&gt;=5.15,F24&lt;2.5,F24&gt;=1.5),4.42,IF(AND(D24&lt;1.4,A24&gt;=6.15,A24&gt;=5.15,F24&lt;2.5,F24&gt;=1.5),4.5,IF(AND(D24&gt;=1.4,A24&gt;=6.15,A24&gt;=5.15,F24&lt;2.5,F24&gt;=1.5),4.675,IF(AND(D24&lt;0.15,H24&lt;11.218,D24&lt;0.35,H24&gt;=5.85,B24&lt;3.65,F24&lt;1.5),1.5,IF(AND(D24&lt;0.15,H24&gt;=11.218,D24&lt;0.35,H24&gt;=5.85,B24&lt;3.65,F24&lt;1.5),1.1,IF(AND(B24&lt;2.7,D24&lt;1.35,A24&lt;6.15,A24&gt;=5.15,F24&lt;2.5,F24&gt;=1.5),3.82,IF(AND(A24&lt;6.15,G24&gt;=0.755,H24&gt;=5.767,A24&lt;7.25,F24&gt;=2.5,F24&gt;=1.5),4.98,IF(AND(A24&gt;=6.15,G24&gt;=0.755,H24&gt;=5.767,A24&lt;7.25,F24&gt;=2.5,F24&gt;=1.5),5.3,IF(AND(B24&lt;3.4,D24&gt;=0.15,H24&lt;11.218,D24&lt;0.35,H24&gt;=5.85,B24&lt;3.65,F24&lt;1.5),1.4,IF(AND(B24&gt;=3.4,D24&gt;=0.15,H24&lt;11.218,D24&lt;0.35,H24&gt;=5.85,B24&lt;3.65,F24&lt;1.5),1.3,IF(AND(H24&lt;11.731,D24&gt;=0.15,H24&gt;=11.218,D24&lt;0.35,H24&gt;=5.85,B24&lt;3.65,F24&lt;1.5),1.2,IF(AND(H24&lt;9.053,B24&gt;=2.7,D24&lt;1.35,A24&lt;6.15,A24&gt;=5.15,F24&lt;2.5,F24&gt;=1.5),3.85,IF(AND(D24&gt;=2.1,B24&lt;2.85,G24&lt;0.755,H24&gt;=5.767,A24&lt;7.25,F24&gt;=2.5,F24&gt;=1.5),5.6,IF(AND(D24&gt;=2.45,B24&gt;=2.85,G24&lt;0.755,H24&gt;=5.767,A24&lt;7.25,F24&gt;=2.5,F24&gt;=1.5),5.8,IF(AND(B24&gt;=3.45,H24&gt;=11.731,D24&gt;=0.15,H24&gt;=11.218,D24&lt;0.35,H24&gt;=5.85,B24&lt;3.65,F24&lt;1.5),1.3,IF(AND(A24&lt;5.9,H24&gt;=9.053,B24&gt;=2.7,D24&lt;1.35,A24&lt;6.15,A24&gt;=5.15,F24&lt;2.5,F24&gt;=1.5),4.3,IF(AND(A24&gt;=5.9,H24&gt;=9.053,B24&gt;=2.7,D24&lt;1.35,A24&lt;6.15,A24&gt;=5.15,F24&lt;2.5,F24&gt;=1.5),4,IF(AND(G24&gt;=0.519,D24&lt;2.1,B24&lt;2.85,G24&lt;0.755,H24&gt;=5.767,A24&lt;7.25,F24&gt;=2.5,F24&gt;=1.5),4.9,IF(AND(A24&gt;=7.05,D24&lt;2.45,B24&gt;=2.85,G24&lt;0.755,H24&gt;=5.767,A24&lt;7.25,F24&gt;=2.5,F24&gt;=1.5),5.8,IF(AND(H24&lt;14.396,B24&lt;3.45,H24&gt;=11.731,D24&gt;=0.15,H24&gt;=11.218,D24&lt;0.35,H24&gt;=5.85,B24&lt;3.65,F24&lt;1.5),1.44,IF(AND(H24&gt;=14.396,B24&lt;3.45,H24&gt;=11.731,D24&gt;=0.15,H24&gt;=11.218,D24&lt;0.35,H24&gt;=5.85,B24&lt;3.65,F24&lt;1.5),1.3,IF(AND(G24&lt;0.282,G24&lt;0.519,D24&lt;2.1,B24&lt;2.85,G24&lt;0.755,H24&gt;=5.767,A24&lt;7.25,F24&gt;=2.5,F24&gt;=1.5),5.1,IF(AND(G24&gt;=0.282,G24&lt;0.519,D24&lt;2.1,B24&lt;2.85,G24&lt;0.755,H24&gt;=5.767,A24&lt;7.25,F24&gt;=2.5,F24&gt;=1.5),5.3,IF(AND(A24&lt;6.4,D24&lt;1.9,A24&lt;7.05,D24&lt;2.45,B24&gt;=2.85,G24&lt;0.755,H24&gt;=5.767,A24&lt;7.25,F24&gt;=2.5,F24&gt;=1.5),5.6,IF(AND(A24&gt;=6.4,D24&lt;1.9,A24&lt;7.05,D24&lt;2.45,B24&gt;=2.85,G24&lt;0.755,H24&gt;=5.767,A24&lt;7.25,F24&gt;=2.5,F24&gt;=1.5),5.5,IF(AND(H24&lt;8.884,D24&gt;=1.9,A24&lt;7.05,D24&lt;2.45,B24&gt;=2.85,G24&lt;0.755,H24&gt;=5.767,A24&lt;7.25,F24&gt;=2.5,F24&gt;=1.5),5.3,IF(AND(H24&gt;=8.884,D24&gt;=1.9,A24&lt;7.05,D24&lt;2.45,B24&gt;=2.85,G24&lt;0.755,H24&gt;=5.767,A24&lt;7.25,F24&gt;=2.5,F24&gt;=1.5),5.52,"shouldnthappen")))))))))))))))))))))))))))))))))))))</f>
        <v>1.5</v>
      </c>
      <c r="AL24" s="1" t="n">
        <f aca="false">IF(AND(H24&lt;5.85,A24&lt;5.05,D24&lt;0.8),1,IF(AND(B24&lt;3.35,A24&gt;=5.05,D24&lt;0.8),1.7,IF(AND(D24&gt;=2.45,F24&gt;=2.5,D24&gt;=0.8),6.05,IF(AND(H24&gt;=11.218,H24&gt;=5.85,A24&lt;5.05,D24&lt;0.8),1.28,IF(AND(G24&gt;=0.948,B24&gt;=3.35,A24&gt;=5.05,D24&lt;0.8),1.7,IF(AND(G24&gt;=0.423,H24&lt;11.218,H24&gt;=5.85,A24&lt;5.05,D24&lt;0.8),1.3,IF(AND(B24&lt;3.6,G24&lt;0.948,B24&gt;=3.35,A24&gt;=5.05,D24&lt;0.8),1.4,IF(AND(H24&lt;10.258,D24&lt;1.15,A24&lt;5.9,F24&lt;2.5,D24&gt;=0.8),3.36,IF(AND(H24&gt;=10.258,D24&lt;1.15,A24&lt;5.9,F24&lt;2.5,D24&gt;=0.8),3.9,IF(AND(A24&lt;5.3,D24&gt;=1.15,A24&lt;5.9,F24&lt;2.5,D24&gt;=0.8),3.9,IF(AND(D24&lt;1.55,B24&lt;2.75,A24&gt;=5.9,F24&lt;2.5,D24&gt;=0.8),4.64,IF(AND(D24&gt;=1.55,B24&lt;2.75,A24&gt;=5.9,F24&lt;2.5,D24&gt;=0.8),5.1,IF(AND(D24&gt;=1.6,B24&gt;=2.75,A24&gt;=5.9,F24&lt;2.5,D24&gt;=0.8),5,IF(AND(H24&lt;5.767,H24&lt;8.598,D24&lt;2.45,F24&gt;=2.5,D24&gt;=0.8),4.5,IF(AND(A24&lt;6.25,H24&gt;=8.598,D24&lt;2.45,F24&gt;=2.5,D24&gt;=0.8),5.02,IF(AND(B24&lt;3.55,G24&lt;0.423,H24&lt;11.218,H24&gt;=5.85,A24&lt;5.05,D24&lt;0.8),1.525,IF(AND(B24&gt;=3.55,G24&lt;0.423,H24&lt;11.218,H24&gt;=5.85,A24&lt;5.05,D24&lt;0.8),1.4,IF(AND(H24&gt;=13.932,B24&gt;=3.6,G24&lt;0.948,B24&gt;=3.35,A24&gt;=5.05,D24&lt;0.8),1.65,IF(AND(G24&gt;=0.652,A24&gt;=5.3,D24&gt;=1.15,A24&lt;5.9,F24&lt;2.5,D24&gt;=0.8),3.8,IF(AND(D24&lt;1.35,D24&lt;1.6,B24&gt;=2.75,A24&gt;=5.9,F24&lt;2.5,D24&gt;=0.8),4.42,IF(AND(H24&lt;6.656,H24&gt;=5.767,H24&lt;8.598,D24&lt;2.45,F24&gt;=2.5,D24&gt;=0.8),5.033,IF(AND(H24&gt;=6.656,H24&gt;=5.767,H24&lt;8.598,D24&lt;2.45,F24&gt;=2.5,D24&gt;=0.8),5.1,IF(AND(G24&gt;=0.885,A24&gt;=6.25,H24&gt;=8.598,D24&lt;2.45,F24&gt;=2.5,D24&gt;=0.8),5.2,IF(AND(H24&lt;6.926,H24&lt;13.932,B24&gt;=3.6,G24&lt;0.948,B24&gt;=3.35,A24&gt;=5.05,D24&lt;0.8),1.433,IF(AND(H24&gt;=6.926,H24&lt;13.932,B24&gt;=3.6,G24&lt;0.948,B24&gt;=3.35,A24&gt;=5.05,D24&lt;0.8),1.5,IF(AND(A24&lt;5.65,G24&lt;0.652,A24&gt;=5.3,D24&gt;=1.15,A24&lt;5.9,F24&lt;2.5,D24&gt;=0.8),4.36,IF(AND(A24&gt;=5.65,G24&lt;0.652,A24&gt;=5.3,D24&gt;=1.15,A24&lt;5.9,F24&lt;2.5,D24&gt;=0.8),4.2,IF(AND(H24&gt;=13.561,D24&gt;=1.35,D24&lt;1.6,B24&gt;=2.75,A24&gt;=5.9,F24&lt;2.5,D24&gt;=0.8),4.767,IF(AND(H24&lt;9.091,G24&lt;0.885,A24&gt;=6.25,H24&gt;=8.598,D24&lt;2.45,F24&gt;=2.5,D24&gt;=0.8),6.3,IF(AND(H24&gt;=12.206,H24&lt;13.561,D24&gt;=1.35,D24&lt;1.6,B24&gt;=2.75,A24&gt;=5.9,F24&lt;2.5,D24&gt;=0.8),4.4,IF(AND(D24&gt;=2.25,H24&gt;=9.091,G24&lt;0.885,A24&gt;=6.25,H24&gt;=8.598,D24&lt;2.45,F24&gt;=2.5,D24&gt;=0.8),5.9,IF(AND(B24&lt;3.05,H24&lt;12.206,H24&lt;13.561,D24&gt;=1.35,D24&lt;1.6,B24&gt;=2.75,A24&gt;=5.9,F24&lt;2.5,D24&gt;=0.8),4.6,IF(AND(B24&gt;=3.05,H24&lt;12.206,H24&lt;13.561,D24&gt;=1.35,D24&lt;1.6,B24&gt;=2.75,A24&gt;=5.9,F24&lt;2.5,D24&gt;=0.8),4.7,IF(AND(G24&gt;=0.596,D24&lt;2.25,H24&gt;=9.091,G24&lt;0.885,A24&gt;=6.25,H24&gt;=8.598,D24&lt;2.45,F24&gt;=2.5,D24&gt;=0.8),5.1,IF(AND(G24&gt;=0.379,G24&lt;0.596,D24&lt;2.25,H24&gt;=9.091,G24&lt;0.885,A24&gt;=6.25,H24&gt;=8.598,D24&lt;2.45,F24&gt;=2.5,D24&gt;=0.8),5.767,IF(AND(D24&lt;2.15,G24&lt;0.379,G24&lt;0.596,D24&lt;2.25,H24&gt;=9.091,G24&lt;0.885,A24&gt;=6.25,H24&gt;=8.598,D24&lt;2.45,F24&gt;=2.5,D24&gt;=0.8),5.4,IF(AND(D24&gt;=2.15,G24&lt;0.379,G24&lt;0.596,D24&lt;2.25,H24&gt;=9.091,G24&lt;0.885,A24&gt;=6.25,H24&gt;=8.598,D24&lt;2.45,F24&gt;=2.5,D24&gt;=0.8),5.6,"shouldnthappen")))))))))))))))))))))))))))))))))))))</f>
        <v>1.5</v>
      </c>
      <c r="AM24" s="1" t="n">
        <f aca="false">IF(AND(H24&lt;5.245,D24&lt;0.8),1,IF(AND(A24&lt;4.5,H24&gt;=5.245,D24&lt;0.8),1.35,IF(AND(D24&gt;=0.5,A24&gt;=4.5,H24&gt;=5.245,D24&lt;0.8),1.6,IF(AND(H24&lt;7.25,B24&lt;2.6,A24&lt;6.15,D24&gt;=0.8),4.375,IF(AND(H24&gt;=7.25,B24&lt;2.6,A24&lt;6.15,D24&gt;=0.8),3.075,IF(AND(H24&lt;13.935,A24&gt;=7.05,A24&gt;=6.15,D24&gt;=0.8),6.067,IF(AND(H24&gt;=13.935,A24&gt;=7.05,A24&gt;=6.15,D24&gt;=0.8),6.525,IF(AND(G24&gt;=0.948,D24&lt;0.5,A24&gt;=4.5,H24&gt;=5.245,D24&lt;0.8),1.7,IF(AND(G24&lt;0.568,D24&gt;=1.55,B24&gt;=2.6,A24&lt;6.15,D24&gt;=0.8),5.1,IF(AND(G24&gt;=0.568,D24&gt;=1.55,B24&gt;=2.6,A24&lt;6.15,D24&gt;=0.8),5,IF(AND(A24&gt;=6.6,B24&gt;=3.15,A24&lt;7.05,A24&gt;=6.15,D24&gt;=0.8),5.78,IF(AND(G24&lt;0.165,G24&lt;0.273,D24&lt;1.55,B24&gt;=2.6,A24&lt;6.15,D24&gt;=0.8),4.1,IF(AND(G24&gt;=0.165,G24&lt;0.273,D24&lt;1.55,B24&gt;=2.6,A24&lt;6.15,D24&gt;=0.8),4.5,IF(AND(D24&lt;1.35,G24&gt;=0.273,D24&lt;1.55,B24&gt;=2.6,A24&lt;6.15,D24&gt;=0.8),4.08,IF(AND(D24&gt;=1.35,G24&gt;=0.273,D24&lt;1.55,B24&gt;=2.6,A24&lt;6.15,D24&gt;=0.8),4.4,IF(AND(D24&lt;1.45,F24&lt;2.5,B24&lt;3.15,A24&lt;7.05,A24&gt;=6.15,D24&gt;=0.8),4.38,IF(AND(D24&gt;=1.45,F24&lt;2.5,B24&lt;3.15,A24&lt;7.05,A24&gt;=6.15,D24&gt;=0.8),4.75,IF(AND(D24&gt;=2.25,F24&gt;=2.5,B24&lt;3.15,A24&lt;7.05,A24&gt;=6.15,D24&gt;=0.8),5.16,IF(AND(H24&lt;11.488,A24&lt;6.6,B24&gt;=3.15,A24&lt;7.05,A24&gt;=6.15,D24&gt;=0.8),6,IF(AND(H24&gt;=14.396,D24&lt;0.25,G24&lt;0.948,D24&lt;0.5,A24&gt;=4.5,H24&gt;=5.245,D24&lt;0.8),1.3,IF(AND(A24&gt;=5.55,D24&gt;=0.25,G24&lt;0.948,D24&lt;0.5,A24&gt;=4.5,H24&gt;=5.245,D24&lt;0.8),1.7,IF(AND(D24&lt;1.85,D24&lt;2.25,F24&gt;=2.5,B24&lt;3.15,A24&lt;7.05,A24&gt;=6.15,D24&gt;=0.8),5.6,IF(AND(G24&lt;0.669,H24&gt;=11.488,A24&lt;6.6,B24&gt;=3.15,A24&lt;7.05,A24&gt;=6.15,D24&gt;=0.8),4.7,IF(AND(G24&gt;=0.669,H24&gt;=11.488,A24&lt;6.6,B24&gt;=3.15,A24&lt;7.05,A24&gt;=6.15,D24&gt;=0.8),5.22,IF(AND(H24&lt;6.543,H24&lt;14.396,D24&lt;0.25,G24&lt;0.948,D24&lt;0.5,A24&gt;=4.5,H24&gt;=5.245,D24&lt;0.8),1.4,IF(AND(A24&lt;4.95,A24&lt;5.55,D24&gt;=0.25,G24&lt;0.948,D24&lt;0.5,A24&gt;=4.5,H24&gt;=5.245,D24&lt;0.8),1.4,IF(AND(A24&gt;=4.95,A24&lt;5.55,D24&gt;=0.25,G24&lt;0.948,D24&lt;0.5,A24&gt;=4.5,H24&gt;=5.245,D24&lt;0.8),1.48,IF(AND(H24&lt;10.667,D24&gt;=1.85,D24&lt;2.25,F24&gt;=2.5,B24&lt;3.15,A24&lt;7.05,A24&gt;=6.15,D24&gt;=0.8),5.25,IF(AND(H24&gt;=10.667,D24&gt;=1.85,D24&lt;2.25,F24&gt;=2.5,B24&lt;3.15,A24&lt;7.05,A24&gt;=6.15,D24&gt;=0.8),5.55,IF(AND(G24&lt;0.063,H24&gt;=6.543,H24&lt;14.396,D24&lt;0.25,G24&lt;0.948,D24&lt;0.5,A24&gt;=4.5,H24&gt;=5.245,D24&lt;0.8),1.4,IF(AND(H24&lt;9.212,G24&gt;=0.063,H24&gt;=6.543,H24&lt;14.396,D24&lt;0.25,G24&lt;0.948,D24&lt;0.5,A24&gt;=4.5,H24&gt;=5.245,D24&lt;0.8),1.475,IF(AND(H24&gt;=9.212,G24&gt;=0.063,H24&gt;=6.543,H24&lt;14.396,D24&lt;0.25,G24&lt;0.948,D24&lt;0.5,A24&gt;=4.5,H24&gt;=5.245,D24&lt;0.8),1.5,"shouldnthappen"))))))))))))))))))))))))))))))))</f>
        <v>1.48</v>
      </c>
      <c r="AN24" s="1" t="n">
        <f aca="false">IF(AND(D24&lt;0.7,A24&gt;=5.55),1.633,IF(AND(G24&lt;0.38,B24&lt;2.8,A24&lt;5.55),4.3,IF(AND(G24&gt;=0.38,B24&lt;2.8,A24&lt;5.55),3.325,IF(AND(D24&gt;=0.35,B24&gt;=2.8,A24&lt;5.55),1.6,IF(AND(B24&gt;=3.4,A24&lt;4.8,D24&lt;0.35,B24&gt;=2.8,A24&lt;5.55),1,IF(AND(H24&gt;=11.789,A24&lt;5.9,D24&lt;1.55,D24&gt;=0.7,A24&gt;=5.55),4.325,IF(AND(F24&gt;=2.5,A24&gt;=5.9,D24&lt;1.55,D24&gt;=0.7,A24&gt;=5.55),5.05,IF(AND(D24&lt;1.9,A24&gt;=7.25,D24&gt;=1.55,D24&gt;=0.7,A24&gt;=5.55),6.3,IF(AND(D24&gt;=1.9,A24&gt;=7.25,D24&gt;=1.55,D24&gt;=0.7,A24&gt;=5.55),6.4,IF(AND(A24&lt;4.35,B24&lt;3.4,A24&lt;4.8,D24&lt;0.35,B24&gt;=2.8,A24&lt;5.55),1.1,IF(AND(G24&gt;=0.934,B24&lt;3.45,A24&gt;=4.8,D24&lt;0.35,B24&gt;=2.8,A24&lt;5.55),1.7,IF(AND(H24&gt;=14.877,B24&gt;=3.45,A24&gt;=4.8,D24&lt;0.35,B24&gt;=2.8,A24&lt;5.55),1.3,IF(AND(B24&lt;2.6,H24&lt;11.789,A24&lt;5.9,D24&lt;1.55,D24&gt;=0.7,A24&gt;=5.55),3.9,IF(AND(B24&gt;=2.6,H24&lt;11.789,A24&lt;5.9,D24&lt;1.55,D24&gt;=0.7,A24&gt;=5.55),4.26,IF(AND(A24&lt;6.6,F24&lt;2.5,A24&gt;=5.9,D24&lt;1.55,D24&gt;=0.7,A24&gt;=5.55),4.625,IF(AND(A24&gt;=6.6,F24&lt;2.5,A24&gt;=5.9,D24&lt;1.55,D24&gt;=0.7,A24&gt;=5.55),4.475,IF(AND(B24&lt;2.6,D24&lt;2.05,A24&lt;7.25,D24&gt;=1.55,D24&gt;=0.7,A24&gt;=5.55),5.8,IF(AND(G24&gt;=0.743,D24&gt;=2.05,A24&lt;7.25,D24&gt;=1.55,D24&gt;=0.7,A24&gt;=5.55),5.1,IF(AND(G24&lt;0.422,A24&gt;=4.35,B24&lt;3.4,A24&lt;4.8,D24&lt;0.35,B24&gt;=2.8,A24&lt;5.55),1.367,IF(AND(G24&gt;=0.422,A24&gt;=4.35,B24&lt;3.4,A24&lt;4.8,D24&lt;0.35,B24&gt;=2.8,A24&lt;5.55),1.3,IF(AND(A24&lt;5.05,G24&lt;0.934,B24&lt;3.45,A24&gt;=4.8,D24&lt;0.35,B24&gt;=2.8,A24&lt;5.55),1.525,IF(AND(A24&gt;=5.05,G24&lt;0.934,B24&lt;3.45,A24&gt;=4.8,D24&lt;0.35,B24&gt;=2.8,A24&lt;5.55),1.5,IF(AND(G24&gt;=0.585,H24&lt;14.877,B24&gt;=3.45,A24&gt;=4.8,D24&lt;0.35,B24&gt;=2.8,A24&lt;5.55),1.54,IF(AND(G24&gt;=0.537,G24&lt;0.743,D24&gt;=2.05,A24&lt;7.25,D24&gt;=1.55,D24&gt;=0.7,A24&gt;=5.55),5.833,IF(AND(D24&gt;=0.25,G24&lt;0.585,H24&lt;14.877,B24&gt;=3.45,A24&gt;=4.8,D24&lt;0.35,B24&gt;=2.8,A24&lt;5.55),1.367,IF(AND(D24&lt;1.75,H24&lt;13.795,B24&gt;=2.6,D24&lt;2.05,A24&lt;7.25,D24&gt;=1.55,D24&gt;=0.7,A24&gt;=5.55),5.45,IF(AND(B24&lt;2.85,H24&gt;=13.795,B24&gt;=2.6,D24&lt;2.05,A24&lt;7.25,D24&gt;=1.55,D24&gt;=0.7,A24&gt;=5.55),5.1,IF(AND(B24&gt;=2.85,H24&gt;=13.795,B24&gt;=2.6,D24&lt;2.05,A24&lt;7.25,D24&gt;=1.55,D24&gt;=0.7,A24&gt;=5.55),4.82,IF(AND(G24&lt;0.353,G24&lt;0.537,G24&lt;0.743,D24&gt;=2.05,A24&lt;7.25,D24&gt;=1.55,D24&gt;=0.7,A24&gt;=5.55),5.425,IF(AND(G24&gt;=0.353,G24&lt;0.537,G24&lt;0.743,D24&gt;=2.05,A24&lt;7.25,D24&gt;=1.55,D24&gt;=0.7,A24&gt;=5.55),5.62,IF(AND(G24&lt;0.311,D24&lt;0.25,G24&lt;0.585,H24&lt;14.877,B24&gt;=3.45,A24&gt;=4.8,D24&lt;0.35,B24&gt;=2.8,A24&lt;5.55),1.5,IF(AND(G24&gt;=0.311,D24&lt;0.25,G24&lt;0.585,H24&lt;14.877,B24&gt;=3.45,A24&gt;=4.8,D24&lt;0.35,B24&gt;=2.8,A24&lt;5.55),1.4,IF(AND(B24&gt;=3.1,D24&gt;=1.75,H24&lt;13.795,B24&gt;=2.6,D24&lt;2.05,A24&lt;7.25,D24&gt;=1.55,D24&gt;=0.7,A24&gt;=5.55),5.1,IF(AND(B24&lt;2.85,B24&lt;3.1,D24&gt;=1.75,H24&lt;13.795,B24&gt;=2.6,D24&lt;2.05,A24&lt;7.25,D24&gt;=1.55,D24&gt;=0.7,A24&gt;=5.55),5.2,IF(AND(B24&gt;=2.85,B24&lt;3.1,D24&gt;=1.75,H24&lt;13.795,B24&gt;=2.6,D24&lt;2.05,A24&lt;7.25,D24&gt;=1.55,D24&gt;=0.7,A24&gt;=5.55),5.2,"shouldnthappen")))))))))))))))))))))))))))))))))))</f>
        <v>1.6</v>
      </c>
      <c r="AO24" s="1" t="n">
        <f aca="false">IF(AND(H24&gt;=14.529,G24&lt;0.633,D24&lt;0.8),1.3,IF(AND(A24&lt;5.05,G24&gt;=0.633,D24&lt;0.8),1.35,IF(AND(H24&gt;=14.379,H24&lt;14.529,G24&lt;0.633,D24&lt;0.8),1.7,IF(AND(B24&lt;3.35,A24&gt;=5.05,G24&gt;=0.633,D24&lt;0.8),1.7,IF(AND(D24&gt;=1.45,A24&lt;5.95,F24&lt;2.5,D24&gt;=0.8),4.5,IF(AND(D24&lt;1.35,A24&gt;=5.95,F24&lt;2.5,D24&gt;=0.8),4,IF(AND(D24&lt;1.85,G24&gt;=0.845,F24&gt;=2.5,D24&gt;=0.8),4.8,IF(AND(B24&gt;=4.3,H24&lt;14.379,H24&lt;14.529,G24&lt;0.633,D24&lt;0.8),1.5,IF(AND(A24&lt;5.25,B24&gt;=3.35,A24&gt;=5.05,G24&gt;=0.633,D24&lt;0.8),1.55,IF(AND(A24&gt;=5.25,B24&gt;=3.35,A24&gt;=5.05,G24&gt;=0.633,D24&lt;0.8),1.633,IF(AND(A24&lt;5.05,D24&lt;1.45,A24&lt;5.95,F24&lt;2.5,D24&gt;=0.8),3.3,IF(AND(G24&lt;0.293,D24&gt;=1.35,A24&gt;=5.95,F24&lt;2.5,D24&gt;=0.8),5,IF(AND(A24&gt;=6.6,D24&lt;2.05,G24&lt;0.845,F24&gt;=2.5,D24&gt;=0.8),5.8,IF(AND(B24&lt;3.05,D24&gt;=2.05,G24&lt;0.845,F24&gt;=2.5,D24&gt;=0.8),6.15,IF(AND(B24&lt;2.9,D24&gt;=1.85,G24&gt;=0.845,F24&gt;=2.5,D24&gt;=0.8),5.1,IF(AND(B24&gt;=2.9,D24&gt;=1.85,G24&gt;=0.845,F24&gt;=2.5,D24&gt;=0.8),5.2,IF(AND(B24&gt;=3.8,B24&lt;4.3,H24&lt;14.379,H24&lt;14.529,G24&lt;0.633,D24&lt;0.8),1.333,IF(AND(A24&lt;6.25,G24&gt;=0.293,D24&gt;=1.35,A24&gt;=5.95,F24&lt;2.5,D24&gt;=0.8),4.6,IF(AND(H24&lt;10.351,A24&lt;6.6,D24&lt;2.05,G24&lt;0.845,F24&gt;=2.5,D24&gt;=0.8),5.4,IF(AND(G24&gt;=0.364,B24&gt;=3.05,D24&gt;=2.05,G24&lt;0.845,F24&gt;=2.5,D24&gt;=0.8),5.66,IF(AND(G24&gt;=0.447,B24&lt;3.8,B24&lt;4.3,H24&lt;14.379,H24&lt;14.529,G24&lt;0.633,D24&lt;0.8),1.3,IF(AND(H24&lt;6.247,A24&lt;5.65,A24&gt;=5.05,D24&lt;1.45,A24&lt;5.95,F24&lt;2.5,D24&gt;=0.8),4.033,IF(AND(D24&lt;1.25,A24&gt;=5.65,A24&gt;=5.05,D24&lt;1.45,A24&lt;5.95,F24&lt;2.5,D24&gt;=0.8),3.88,IF(AND(D24&gt;=1.25,A24&gt;=5.65,A24&gt;=5.05,D24&lt;1.45,A24&lt;5.95,F24&lt;2.5,D24&gt;=0.8),4.35,IF(AND(B24&lt;2.65,A24&gt;=6.25,G24&gt;=0.293,D24&gt;=1.35,A24&gt;=5.95,F24&lt;2.5,D24&gt;=0.8),4.9,IF(AND(B24&lt;2.75,H24&gt;=10.351,A24&lt;6.6,D24&lt;2.05,G24&lt;0.845,F24&gt;=2.5,D24&gt;=0.8),5.1,IF(AND(B24&gt;=2.75,H24&gt;=10.351,A24&lt;6.6,D24&lt;2.05,G24&lt;0.845,F24&gt;=2.5,D24&gt;=0.8),4.95,IF(AND(B24&lt;3.15,G24&lt;0.364,B24&gt;=3.05,D24&gt;=2.05,G24&lt;0.845,F24&gt;=2.5,D24&gt;=0.8),5.28,IF(AND(B24&gt;=3.15,G24&lt;0.364,B24&gt;=3.05,D24&gt;=2.05,G24&lt;0.845,F24&gt;=2.5,D24&gt;=0.8),5.5,IF(AND(H24&lt;9.212,G24&lt;0.447,B24&lt;3.8,B24&lt;4.3,H24&lt;14.379,H24&lt;14.529,G24&lt;0.633,D24&lt;0.8),1.4,IF(AND(G24&lt;0.356,H24&gt;=6.247,A24&lt;5.65,A24&gt;=5.05,D24&lt;1.45,A24&lt;5.95,F24&lt;2.5,D24&gt;=0.8),4.2,IF(AND(B24&lt;3,B24&gt;=2.65,A24&gt;=6.25,G24&gt;=0.293,D24&gt;=1.35,A24&gt;=5.95,F24&lt;2.5,D24&gt;=0.8),4.6,IF(AND(B24&gt;=3,B24&gt;=2.65,A24&gt;=6.25,G24&gt;=0.293,D24&gt;=1.35,A24&gt;=5.95,F24&lt;2.5,D24&gt;=0.8),4.7,IF(AND(A24&lt;5.05,H24&gt;=9.212,G24&lt;0.447,B24&lt;3.8,B24&lt;4.3,H24&lt;14.379,H24&lt;14.529,G24&lt;0.633,D24&lt;0.8),1.533,IF(AND(A24&gt;=5.05,H24&gt;=9.212,G24&lt;0.447,B24&lt;3.8,B24&lt;4.3,H24&lt;14.379,H24&lt;14.529,G24&lt;0.633,D24&lt;0.8),1.425,IF(AND(A24&lt;5.35,G24&gt;=0.356,H24&gt;=6.247,A24&lt;5.65,A24&gt;=5.05,D24&lt;1.45,A24&lt;5.95,F24&lt;2.5,D24&gt;=0.8),3.9,IF(AND(A24&gt;=5.35,G24&gt;=0.356,H24&gt;=6.247,A24&lt;5.65,A24&gt;=5.05,D24&lt;1.45,A24&lt;5.95,F24&lt;2.5,D24&gt;=0.8),3.72,"shouldnthappen")))))))))))))))))))))))))))))))))))))</f>
        <v>1.425</v>
      </c>
      <c r="AP24" s="1" t="n">
        <f aca="false">IF(AND(F24&gt;=1.5,A24&lt;5.55),3.84,IF(AND(G24&gt;=0.52,A24&lt;4.75,F24&lt;1.5,A24&lt;5.55),1.16,IF(AND(A24&lt;5.65,A24&lt;5.85,D24&lt;1.55,A24&gt;=5.55),4.2,IF(AND(A24&gt;=5.65,A24&lt;5.85,D24&lt;1.55,A24&gt;=5.55),3.167,IF(AND(G24&gt;=0.798,A24&gt;=5.85,D24&lt;1.55,A24&gt;=5.55),4,IF(AND(F24&lt;2.5,H24&lt;14.1,D24&gt;=1.55,A24&gt;=5.55),4.84,IF(AND(A24&lt;7.2,H24&gt;=14.1,D24&gt;=1.55,A24&gt;=5.55),5.633,IF(AND(A24&gt;=7.2,H24&gt;=14.1,D24&gt;=1.55,A24&gt;=5.55),6.6,IF(AND(G24&lt;0.161,G24&lt;0.52,A24&lt;4.75,F24&lt;1.5,A24&lt;5.55),1.5,IF(AND(D24&gt;=0.5,G24&lt;0.676,A24&gt;=4.75,F24&lt;1.5,A24&lt;5.55),1.6,IF(AND(H24&lt;11.016,G24&gt;=0.676,A24&gt;=4.75,F24&lt;1.5,A24&lt;5.55),1.75,IF(AND(G24&lt;0.209,G24&lt;0.798,A24&gt;=5.85,D24&lt;1.55,A24&gt;=5.55),4.5,IF(AND(G24&gt;=0.74,F24&gt;=2.5,H24&lt;14.1,D24&gt;=1.55,A24&gt;=5.55),6.225,IF(AND(B24&lt;2.95,G24&gt;=0.161,G24&lt;0.52,A24&lt;4.75,F24&lt;1.5,A24&lt;5.55),1.4,IF(AND(B24&gt;=2.95,G24&gt;=0.161,G24&lt;0.52,A24&lt;4.75,F24&lt;1.5,A24&lt;5.55),1.34,IF(AND(B24&lt;3.15,D24&lt;0.5,G24&lt;0.676,A24&gt;=4.75,F24&lt;1.5,A24&lt;5.55),1.52,IF(AND(D24&lt;0.25,H24&gt;=11.016,G24&gt;=0.676,A24&gt;=4.75,F24&lt;1.5,A24&lt;5.55),1.567,IF(AND(D24&gt;=0.25,H24&gt;=11.016,G24&gt;=0.676,A24&gt;=4.75,F24&lt;1.5,A24&lt;5.55),1.5,IF(AND(H24&lt;7.47,G24&gt;=0.209,G24&lt;0.798,A24&gt;=5.85,D24&lt;1.55,A24&gt;=5.55),5.05,IF(AND(B24&lt;2.85,G24&lt;0.74,F24&gt;=2.5,H24&lt;14.1,D24&gt;=1.55,A24&gt;=5.55),5.35,IF(AND(B24&lt;3.3,B24&gt;=3.15,D24&lt;0.5,G24&lt;0.676,A24&gt;=4.75,F24&lt;1.5,A24&lt;5.55),1.2,IF(AND(D24&lt;1.45,H24&gt;=7.47,G24&gt;=0.209,G24&lt;0.798,A24&gt;=5.85,D24&lt;1.55,A24&gt;=5.55),4.66,IF(AND(D24&gt;=1.45,H24&gt;=7.47,G24&gt;=0.209,G24&lt;0.798,A24&gt;=5.85,D24&lt;1.55,A24&gt;=5.55),4.64,IF(AND(A24&gt;=7.05,B24&gt;=2.85,G24&lt;0.74,F24&gt;=2.5,H24&lt;14.1,D24&gt;=1.55,A24&gt;=5.55),5.8,IF(AND(B24&gt;=3.25,A24&lt;7.05,B24&gt;=2.85,G24&lt;0.74,F24&gt;=2.5,H24&lt;14.1,D24&gt;=1.55,A24&gt;=5.55),5.7,IF(AND(H24&gt;=13.641,D24&lt;0.25,B24&gt;=3.3,B24&gt;=3.15,D24&lt;0.5,G24&lt;0.676,A24&gt;=4.75,F24&lt;1.5,A24&lt;5.55),1.3,IF(AND(D24&lt;0.35,D24&gt;=0.25,B24&gt;=3.3,B24&gt;=3.15,D24&lt;0.5,G24&lt;0.676,A24&gt;=4.75,F24&lt;1.5,A24&lt;5.55),1.367,IF(AND(D24&gt;=0.35,D24&gt;=0.25,B24&gt;=3.3,B24&gt;=3.15,D24&lt;0.5,G24&lt;0.676,A24&gt;=4.75,F24&lt;1.5,A24&lt;5.55),1.3,IF(AND(A24&lt;6.35,B24&lt;3.25,A24&lt;7.05,B24&gt;=2.85,G24&lt;0.74,F24&gt;=2.5,H24&lt;14.1,D24&gt;=1.55,A24&gt;=5.55),5.6,IF(AND(A24&gt;=6.35,B24&lt;3.25,A24&lt;7.05,B24&gt;=2.85,G24&lt;0.74,F24&gt;=2.5,H24&lt;14.1,D24&gt;=1.55,A24&gt;=5.55),5.325,IF(AND(A24&lt;5.1,H24&lt;13.641,D24&lt;0.25,B24&gt;=3.3,B24&gt;=3.15,D24&lt;0.5,G24&lt;0.676,A24&gt;=4.75,F24&lt;1.5,A24&lt;5.55),1.4,IF(AND(H24&gt;=11.031,A24&gt;=5.1,H24&lt;13.641,D24&lt;0.25,B24&gt;=3.3,B24&gt;=3.15,D24&lt;0.5,G24&lt;0.676,A24&gt;=4.75,F24&lt;1.5,A24&lt;5.55),1.4,IF(AND(A24&lt;5.45,H24&lt;11.031,A24&gt;=5.1,H24&lt;13.641,D24&lt;0.25,B24&gt;=3.3,B24&gt;=3.15,D24&lt;0.5,G24&lt;0.676,A24&gt;=4.75,F24&lt;1.5,A24&lt;5.55),1.5,IF(AND(A24&gt;=5.45,H24&lt;11.031,A24&gt;=5.1,H24&lt;13.641,D24&lt;0.25,B24&gt;=3.3,B24&gt;=3.15,D24&lt;0.5,G24&lt;0.676,A24&gt;=4.75,F24&lt;1.5,A24&lt;5.55),1.4,"shouldnthappen"))))))))))))))))))))))))))))))))))</f>
        <v>1.3</v>
      </c>
      <c r="AQ24" s="1" t="n">
        <f aca="false">IF(AND(H24&lt;6.926,D24&gt;=0.35,F24&lt;1.5),1.9,IF(AND(G24&gt;=0.869,D24&gt;=1.75,F24&gt;=1.5),5.15,IF(AND(A24&lt;4.35,A24&lt;5.05,D24&lt;0.35,F24&lt;1.5),1.1,IF(AND(H24&lt;6.089,A24&gt;=5.05,D24&lt;0.35,F24&lt;1.5),1.7,IF(AND(H24&gt;=13.089,H24&gt;=6.926,D24&gt;=0.35,F24&lt;1.5),1.3,IF(AND(G24&lt;0.695,D24&lt;1.15,D24&lt;1.75,F24&gt;=1.5),3.62,IF(AND(G24&gt;=0.695,D24&lt;1.15,D24&lt;1.75,F24&gt;=1.5),3,IF(AND(G24&gt;=0.585,H24&gt;=6.089,A24&gt;=5.05,D24&lt;0.35,F24&lt;1.5),1.5,IF(AND(H24&lt;9.582,H24&lt;13.089,H24&gt;=6.926,D24&gt;=0.35,F24&lt;1.5),1.5,IF(AND(H24&gt;=9.582,H24&lt;13.089,H24&gt;=6.926,D24&gt;=0.35,F24&lt;1.5),1.6,IF(AND(D24&lt;1.35,H24&lt;9.349,D24&gt;=1.15,D24&lt;1.75,F24&gt;=1.5),3.867,IF(AND(D24&lt;2.05,A24&lt;7.05,G24&lt;0.869,D24&gt;=1.75,F24&gt;=1.5),4.9,IF(AND(B24&gt;=3.3,A24&gt;=7.05,G24&lt;0.869,D24&gt;=1.75,F24&gt;=1.5),6.1,IF(AND(G24&lt;0.347,H24&lt;11.218,A24&gt;=4.35,A24&lt;5.05,D24&lt;0.35,F24&lt;1.5),1.4,IF(AND(G24&gt;=0.347,H24&lt;11.218,A24&gt;=4.35,A24&lt;5.05,D24&lt;0.35,F24&lt;1.5),1.5,IF(AND(G24&gt;=0.265,H24&gt;=11.218,A24&gt;=4.35,A24&lt;5.05,D24&lt;0.35,F24&lt;1.5),1.45,IF(AND(A24&gt;=5.4,G24&lt;0.585,H24&gt;=6.089,A24&gt;=5.05,D24&lt;0.35,F24&lt;1.5),1.35,IF(AND(B24&gt;=2.9,D24&gt;=1.35,H24&lt;9.349,D24&gt;=1.15,D24&lt;1.75,F24&gt;=1.5),4.6,IF(AND(D24&gt;=1.35,A24&lt;6.15,H24&gt;=9.349,D24&gt;=1.15,D24&lt;1.75,F24&gt;=1.5),4.54,IF(AND(H24&lt;10.927,A24&gt;=6.15,H24&gt;=9.349,D24&gt;=1.15,D24&lt;1.75,F24&gt;=1.5),4.3,IF(AND(G24&lt;0.512,D24&gt;=2.05,A24&lt;7.05,G24&lt;0.869,D24&gt;=1.75,F24&gt;=1.5),5.533,IF(AND(G24&gt;=0.512,D24&gt;=2.05,A24&lt;7.05,G24&lt;0.869,D24&gt;=1.75,F24&gt;=1.5),5.88,IF(AND(H24&lt;11.551,B24&lt;3.3,A24&gt;=7.05,G24&lt;0.869,D24&gt;=1.75,F24&gt;=1.5),6.3,IF(AND(G24&lt;0.227,G24&lt;0.265,H24&gt;=11.218,A24&gt;=4.35,A24&lt;5.05,D24&lt;0.35,F24&lt;1.5),1.4,IF(AND(G24&gt;=0.227,G24&lt;0.265,H24&gt;=11.218,A24&gt;=4.35,A24&lt;5.05,D24&lt;0.35,F24&lt;1.5),1.26,IF(AND(H24&lt;11.031,A24&lt;5.4,G24&lt;0.585,H24&gt;=6.089,A24&gt;=5.05,D24&lt;0.35,F24&lt;1.5),1.5,IF(AND(H24&gt;=11.031,A24&lt;5.4,G24&lt;0.585,H24&gt;=6.089,A24&gt;=5.05,D24&lt;0.35,F24&lt;1.5),1.4,IF(AND(A24&lt;5.45,B24&lt;2.9,D24&gt;=1.35,H24&lt;9.349,D24&gt;=1.15,D24&lt;1.75,F24&gt;=1.5),4.5,IF(AND(A24&lt;5.9,D24&lt;1.35,A24&lt;6.15,H24&gt;=9.349,D24&gt;=1.15,D24&lt;1.75,F24&gt;=1.5),4.2,IF(AND(A24&gt;=5.9,D24&lt;1.35,A24&lt;6.15,H24&gt;=9.349,D24&gt;=1.15,D24&lt;1.75,F24&gt;=1.5),4,IF(AND(A24&gt;=6.75,H24&gt;=10.927,A24&gt;=6.15,H24&gt;=9.349,D24&gt;=1.15,D24&lt;1.75,F24&gt;=1.5),4.767,IF(AND(B24&lt;2.9,H24&gt;=11.551,B24&lt;3.3,A24&gt;=7.05,G24&lt;0.869,D24&gt;=1.75,F24&gt;=1.5),6.7,IF(AND(B24&gt;=2.9,H24&gt;=11.551,B24&lt;3.3,A24&gt;=7.05,G24&lt;0.869,D24&gt;=1.75,F24&gt;=1.5),6.6,IF(AND(B24&lt;2.45,A24&gt;=5.45,B24&lt;2.9,D24&gt;=1.35,H24&lt;9.349,D24&gt;=1.15,D24&lt;1.75,F24&gt;=1.5),5,IF(AND(B24&gt;=2.45,A24&gt;=5.45,B24&lt;2.9,D24&gt;=1.35,H24&lt;9.349,D24&gt;=1.15,D24&lt;1.75,F24&gt;=1.5),5.1,IF(AND(H24&lt;11.166,A24&lt;6.75,H24&gt;=10.927,A24&gt;=6.15,H24&gt;=9.349,D24&gt;=1.15,D24&lt;1.75,F24&gt;=1.5),4.9,IF(AND(G24&lt;0.228,H24&gt;=11.166,A24&lt;6.75,H24&gt;=10.927,A24&gt;=6.15,H24&gt;=9.349,D24&gt;=1.15,D24&lt;1.75,F24&gt;=1.5),4.7,IF(AND(H24&lt;13.531,G24&gt;=0.228,H24&gt;=11.166,A24&lt;6.75,H24&gt;=10.927,A24&gt;=6.15,H24&gt;=9.349,D24&gt;=1.15,D24&lt;1.75,F24&gt;=1.5),4.4,IF(AND(H24&gt;=13.531,G24&gt;=0.228,H24&gt;=11.166,A24&lt;6.75,H24&gt;=10.927,A24&gt;=6.15,H24&gt;=9.349,D24&gt;=1.15,D24&lt;1.75,F24&gt;=1.5),4.6,"shouldnthappen")))))))))))))))))))))))))))))))))))))))</f>
        <v>1.5</v>
      </c>
      <c r="AR24" s="1" t="n">
        <f aca="false">IF(AND(G24&gt;=0.93,B24&lt;3.65,F24&lt;1.5),1.7,IF(AND(H24&lt;6.542,B24&gt;=3.65,F24&lt;1.5),1.767,IF(AND(A24&gt;=7.05,D24&gt;=1.55,F24&gt;=1.5),6.3,IF(AND(G24&lt;0.123,H24&gt;=6.542,B24&gt;=3.65,F24&lt;1.5),1.367,IF(AND(A24&lt;5.15,A24&lt;5.65,D24&lt;1.55,F24&gt;=1.5),3.15,IF(AND(A24&lt;4.8,G24&gt;=0.447,G24&lt;0.93,B24&lt;3.65,F24&lt;1.5),1.24,IF(AND(A24&gt;=4.8,G24&gt;=0.447,G24&lt;0.93,B24&lt;3.65,F24&lt;1.5),1.4,IF(AND(G24&lt;0.151,G24&gt;=0.123,H24&gt;=6.542,B24&gt;=3.65,F24&lt;1.5),1.7,IF(AND(G24&gt;=0.151,G24&gt;=0.123,H24&gt;=6.542,B24&gt;=3.65,F24&lt;1.5),1.5,IF(AND(D24&gt;=1.45,A24&gt;=5.15,A24&lt;5.65,D24&lt;1.55,F24&gt;=1.5),4.5,IF(AND(B24&lt;2.65,D24&gt;=1.35,A24&gt;=5.65,D24&lt;1.55,F24&gt;=1.5),4.9,IF(AND(G24&lt;0.527,F24&lt;2.5,A24&lt;7.05,D24&gt;=1.55,F24&gt;=1.5),5.075,IF(AND(G24&gt;=0.527,F24&lt;2.5,A24&lt;7.05,D24&gt;=1.55,F24&gt;=1.5),4.7,IF(AND(A24&lt;4.65,G24&lt;0.265,G24&lt;0.447,G24&lt;0.93,B24&lt;3.65,F24&lt;1.5),1.42,IF(AND(G24&lt;0.3,G24&gt;=0.265,G24&lt;0.447,G24&lt;0.93,B24&lt;3.65,F24&lt;1.5),1.6,IF(AND(G24&gt;=0.3,G24&gt;=0.265,G24&lt;0.447,G24&lt;0.93,B24&lt;3.65,F24&lt;1.5),1.4,IF(AND(G24&lt;0.356,D24&lt;1.45,A24&gt;=5.15,A24&lt;5.65,D24&lt;1.55,F24&gt;=1.5),4.125,IF(AND(D24&lt;1.1,A24&lt;6.2,D24&lt;1.35,A24&gt;=5.65,D24&lt;1.55,F24&gt;=1.5),4.1,IF(AND(D24&gt;=1.1,A24&lt;6.2,D24&lt;1.35,A24&gt;=5.65,D24&lt;1.55,F24&gt;=1.5),4.175,IF(AND(H24&gt;=13.433,A24&gt;=6.2,D24&lt;1.35,A24&gt;=5.65,D24&lt;1.55,F24&gt;=1.5),4.6,IF(AND(G24&lt;0.437,B24&gt;=2.65,D24&gt;=1.35,A24&gt;=5.65,D24&lt;1.55,F24&gt;=1.5),4.625,IF(AND(G24&gt;=0.437,B24&gt;=2.65,D24&gt;=1.35,A24&gt;=5.65,D24&lt;1.55,F24&gt;=1.5),4.75,IF(AND(B24&gt;=3.15,H24&lt;11.146,F24&gt;=2.5,A24&lt;7.05,D24&gt;=1.55,F24&gt;=1.5),5.667,IF(AND(B24&lt;2.65,H24&gt;=11.146,F24&gt;=2.5,A24&lt;7.05,D24&gt;=1.55,F24&gt;=1.5),5.8,IF(AND(B24&lt;3.3,A24&gt;=4.65,G24&lt;0.265,G24&lt;0.447,G24&lt;0.93,B24&lt;3.65,F24&lt;1.5),1.32,IF(AND(B24&gt;=3.3,A24&gt;=4.65,G24&lt;0.265,G24&lt;0.447,G24&lt;0.93,B24&lt;3.65,F24&lt;1.5),1.425,IF(AND(B24&lt;2.8,G24&gt;=0.356,D24&lt;1.45,A24&gt;=5.15,A24&lt;5.65,D24&lt;1.55,F24&gt;=1.5),3.86,IF(AND(B24&gt;=2.8,G24&gt;=0.356,D24&lt;1.45,A24&gt;=5.15,A24&lt;5.65,D24&lt;1.55,F24&gt;=1.5),3.6,IF(AND(B24&lt;2.6,H24&lt;13.433,A24&gt;=6.2,D24&lt;1.35,A24&gt;=5.65,D24&lt;1.55,F24&gt;=1.5),4.4,IF(AND(B24&gt;=2.6,H24&lt;13.433,A24&gt;=6.2,D24&lt;1.35,A24&gt;=5.65,D24&lt;1.55,F24&gt;=1.5),4.3,IF(AND(G24&lt;0.151,B24&lt;3.15,H24&lt;11.146,F24&gt;=2.5,A24&lt;7.05,D24&gt;=1.55,F24&gt;=1.5),5.5,IF(AND(H24&lt;15.52,B24&gt;=2.65,H24&gt;=11.146,F24&gt;=2.5,A24&lt;7.05,D24&gt;=1.55,F24&gt;=1.5),5.4,IF(AND(H24&gt;=15.52,B24&gt;=2.65,H24&gt;=11.146,F24&gt;=2.5,A24&lt;7.05,D24&gt;=1.55,F24&gt;=1.5),5.733,IF(AND(H24&lt;10.74,G24&gt;=0.151,B24&lt;3.15,H24&lt;11.146,F24&gt;=2.5,A24&lt;7.05,D24&gt;=1.55,F24&gt;=1.5),5.12,IF(AND(H24&gt;=10.74,G24&gt;=0.151,B24&lt;3.15,H24&lt;11.146,F24&gt;=2.5,A24&lt;7.05,D24&gt;=1.55,F24&gt;=1.5),4.9,"shouldnthappen")))))))))))))))))))))))))))))))))))</f>
        <v>1.5</v>
      </c>
      <c r="AS24" s="1" t="n">
        <f aca="false">IF(AND(F24&gt;=1.5,A24&lt;5.55),4.18,IF(AND(F24&gt;=2.5,B24&lt;2.75,A24&gt;=5.55),5.38,IF(AND(G24&gt;=0.587,B24&lt;3.75,F24&lt;1.5,A24&lt;5.55),1.48,IF(AND(H24&lt;6.51,B24&gt;=3.75,F24&lt;1.5,A24&lt;5.55),1.9,IF(AND(H24&gt;=6.51,B24&gt;=3.75,F24&lt;1.5,A24&lt;5.55),1.425,IF(AND(G24&gt;=0.868,F24&lt;2.5,B24&lt;2.75,A24&gt;=5.55),4.65,IF(AND(F24&lt;1.5,D24&lt;1.55,B24&gt;=2.75,A24&gt;=5.55),1.7,IF(AND(G24&gt;=0.857,D24&gt;=1.55,B24&gt;=2.75,A24&gt;=5.55),5.033,IF(AND(G24&gt;=0.518,G24&lt;0.587,B24&lt;3.75,F24&lt;1.5,A24&lt;5.55),1,IF(AND(D24&lt;1.05,G24&lt;0.868,F24&lt;2.5,B24&lt;2.75,A24&gt;=5.55),3.5,IF(AND(G24&lt;0.404,D24&gt;=1.05,G24&lt;0.868,F24&lt;2.5,B24&lt;2.75,A24&gt;=5.55),4.2,IF(AND(G24&gt;=0.404,D24&gt;=1.05,G24&lt;0.868,F24&lt;2.5,B24&lt;2.75,A24&gt;=5.55),3.94,IF(AND(F24&lt;2.5,B24&lt;2.95,F24&gt;=1.5,D24&lt;1.55,B24&gt;=2.75,A24&gt;=5.55),4.68,IF(AND(F24&gt;=2.5,B24&lt;2.95,F24&gt;=1.5,D24&lt;1.55,B24&gt;=2.75,A24&gt;=5.55),5.1,IF(AND(H24&lt;10.883,B24&gt;=2.95,F24&gt;=1.5,D24&lt;1.55,B24&gt;=2.75,A24&gt;=5.55),4.15,IF(AND(H24&gt;=10.883,B24&gt;=2.95,F24&gt;=1.5,D24&lt;1.55,B24&gt;=2.75,A24&gt;=5.55),4.5,IF(AND(H24&gt;=14.1,D24&lt;2.05,G24&lt;0.857,D24&gt;=1.55,B24&gt;=2.75,A24&gt;=5.55),6.6,IF(AND(G24&lt;0.063,B24&lt;3.15,G24&lt;0.518,G24&lt;0.587,B24&lt;3.75,F24&lt;1.5,A24&lt;5.55),1.4,IF(AND(G24&gt;=0.063,B24&lt;3.15,G24&lt;0.518,G24&lt;0.587,B24&lt;3.75,F24&lt;1.5,A24&lt;5.55),1.5,IF(AND(H24&gt;=10.563,B24&gt;=3.15,G24&lt;0.518,G24&lt;0.587,B24&lt;3.75,F24&lt;1.5,A24&lt;5.55),1.325,IF(AND(B24&lt;2.95,H24&lt;14.1,D24&lt;2.05,G24&lt;0.857,D24&gt;=1.55,B24&gt;=2.75,A24&gt;=5.55),6.125,IF(AND(A24&lt;6.65,G24&lt;0.364,D24&gt;=2.05,G24&lt;0.857,D24&gt;=1.55,B24&gt;=2.75,A24&gt;=5.55),5.45,IF(AND(G24&gt;=0.774,G24&gt;=0.364,D24&gt;=2.05,G24&lt;0.857,D24&gt;=1.55,B24&gt;=2.75,A24&gt;=5.55),5.4,IF(AND(H24&gt;=9.279,H24&lt;10.563,B24&gt;=3.15,G24&lt;0.518,G24&lt;0.587,B24&lt;3.75,F24&lt;1.5,A24&lt;5.55),1.475,IF(AND(D24&lt;1.65,B24&gt;=2.95,H24&lt;14.1,D24&lt;2.05,G24&lt;0.857,D24&gt;=1.55,B24&gt;=2.75,A24&gt;=5.55),5.8,IF(AND(B24&lt;3.15,A24&gt;=6.65,G24&lt;0.364,D24&gt;=2.05,G24&lt;0.857,D24&gt;=1.55,B24&gt;=2.75,A24&gt;=5.55),5.3,IF(AND(B24&gt;=3.15,A24&gt;=6.65,G24&lt;0.364,D24&gt;=2.05,G24&lt;0.857,D24&gt;=1.55,B24&gt;=2.75,A24&gt;=5.55),5.7,IF(AND(A24&gt;=6.75,G24&lt;0.774,G24&gt;=0.364,D24&gt;=2.05,G24&lt;0.857,D24&gt;=1.55,B24&gt;=2.75,A24&gt;=5.55),5.9,IF(AND(G24&lt;0.417,H24&lt;9.279,H24&lt;10.563,B24&gt;=3.15,G24&lt;0.518,G24&lt;0.587,B24&lt;3.75,F24&lt;1.5,A24&lt;5.55),1.4,IF(AND(G24&gt;=0.417,H24&lt;9.279,H24&lt;10.563,B24&gt;=3.15,G24&lt;0.518,G24&lt;0.587,B24&lt;3.75,F24&lt;1.5,A24&lt;5.55),1.3,IF(AND(A24&lt;6.3,D24&gt;=1.65,B24&gt;=2.95,H24&lt;14.1,D24&lt;2.05,G24&lt;0.857,D24&gt;=1.55,B24&gt;=2.75,A24&gt;=5.55),4.9,IF(AND(A24&gt;=6.3,D24&gt;=1.65,B24&gt;=2.95,H24&lt;14.1,D24&lt;2.05,G24&lt;0.857,D24&gt;=1.55,B24&gt;=2.75,A24&gt;=5.55),5.3,IF(AND(G24&gt;=0.657,A24&lt;6.75,G24&lt;0.774,G24&gt;=0.364,D24&gt;=2.05,G24&lt;0.857,D24&gt;=1.55,B24&gt;=2.75,A24&gt;=5.55),6,IF(AND(B24&lt;3.2,G24&lt;0.657,A24&lt;6.75,G24&lt;0.774,G24&gt;=0.364,D24&gt;=2.05,G24&lt;0.857,D24&gt;=1.55,B24&gt;=2.75,A24&gt;=5.55),5.6,IF(AND(B24&gt;=3.2,G24&lt;0.657,A24&lt;6.75,G24&lt;0.774,G24&gt;=0.364,D24&gt;=2.05,G24&lt;0.857,D24&gt;=1.55,B24&gt;=2.75,A24&gt;=5.55),5.65,"shouldnthappen")))))))))))))))))))))))))))))))))))</f>
        <v>1.475</v>
      </c>
      <c r="AT24" s="1" t="n">
        <f aca="false">IF(AND(H24&gt;=16.284,A24&gt;=5.55),6.533,IF(AND(G24&gt;=0.52,A24&lt;4.85,A24&lt;5.55),1.05,IF(AND(G24&lt;0.227,G24&lt;0.52,A24&lt;4.85,A24&lt;5.55),1.4,IF(AND(G24&gt;=0.227,G24&lt;0.52,A24&lt;4.85,A24&lt;5.55),1.3,IF(AND(D24&gt;=0.45,F24&lt;1.5,A24&gt;=4.85,A24&lt;5.55),1.667,IF(AND(B24&gt;=2.75,F24&gt;=1.5,A24&gt;=4.85,A24&lt;5.55),4.5,IF(AND(F24&lt;2.5,B24&gt;=3.15,H24&lt;16.284,A24&gt;=5.55),4.7,IF(AND(G24&gt;=0.934,D24&lt;0.45,F24&lt;1.5,A24&gt;=4.85,A24&lt;5.55),1.7,IF(AND(D24&gt;=1.2,B24&lt;2.75,F24&gt;=1.5,A24&gt;=4.85,A24&lt;5.55),4.25,IF(AND(G24&gt;=0.774,F24&gt;=2.5,B24&gt;=3.15,H24&lt;16.284,A24&gt;=5.55),5.4,IF(AND(B24&lt;3.1,G24&lt;0.934,D24&lt;0.45,F24&lt;1.5,A24&gt;=4.85,A24&lt;5.55),1.6,IF(AND(D24&lt;1.05,D24&lt;1.2,B24&lt;2.75,F24&gt;=1.5,A24&gt;=4.85,A24&lt;5.55),3.433,IF(AND(D24&gt;=1.05,D24&lt;1.2,B24&lt;2.75,F24&gt;=1.5,A24&gt;=4.85,A24&lt;5.55),3.267,IF(AND(H24&lt;8.486,D24&lt;1.35,F24&lt;2.5,B24&lt;3.15,H24&lt;16.284,A24&gt;=5.55),3.85,IF(AND(D24&gt;=1.55,D24&gt;=1.35,F24&lt;2.5,B24&lt;3.15,H24&lt;16.284,A24&gt;=5.55),5.1,IF(AND(H24&lt;10.464,A24&lt;6.35,F24&gt;=2.5,B24&lt;3.15,H24&lt;16.284,A24&gt;=5.55),5.08,IF(AND(H24&gt;=10.464,A24&lt;6.35,F24&gt;=2.5,B24&lt;3.15,H24&lt;16.284,A24&gt;=5.55),4.9,IF(AND(D24&lt;1.85,A24&gt;=6.35,F24&gt;=2.5,B24&lt;3.15,H24&lt;16.284,A24&gt;=5.55),5.8,IF(AND(H24&gt;=10.393,G24&lt;0.774,F24&gt;=2.5,B24&gt;=3.15,H24&lt;16.284,A24&gt;=5.55),5.425,IF(AND(B24&lt;2.6,H24&gt;=8.486,D24&lt;1.35,F24&lt;2.5,B24&lt;3.15,H24&lt;16.284,A24&gt;=5.55),3.9,IF(AND(G24&gt;=0.567,D24&lt;1.55,D24&gt;=1.35,F24&lt;2.5,B24&lt;3.15,H24&lt;16.284,A24&gt;=5.55),4.4,IF(AND(B24&lt;3.25,H24&lt;10.393,G24&lt;0.774,F24&gt;=2.5,B24&gt;=3.15,H24&lt;16.284,A24&gt;=5.55),5.7,IF(AND(B24&gt;=3.25,H24&lt;10.393,G24&lt;0.774,F24&gt;=2.5,B24&gt;=3.15,H24&lt;16.284,A24&gt;=5.55),5.98,IF(AND(G24&lt;0.079,G24&lt;0.338,B24&gt;=3.1,G24&lt;0.934,D24&lt;0.45,F24&lt;1.5,A24&gt;=4.85,A24&lt;5.55),1.425,IF(AND(B24&lt;3.35,G24&gt;=0.338,B24&gt;=3.1,G24&lt;0.934,D24&lt;0.45,F24&lt;1.5,A24&gt;=4.85,A24&lt;5.55),1.4,IF(AND(G24&lt;0.404,B24&gt;=2.6,H24&gt;=8.486,D24&lt;1.35,F24&lt;2.5,B24&lt;3.15,H24&lt;16.284,A24&gt;=5.55),4.3,IF(AND(G24&gt;=0.404,B24&gt;=2.6,H24&gt;=8.486,D24&lt;1.35,F24&lt;2.5,B24&lt;3.15,H24&lt;16.284,A24&gt;=5.55),4.025,IF(AND(B24&gt;=3.05,G24&lt;0.567,D24&lt;1.55,D24&gt;=1.35,F24&lt;2.5,B24&lt;3.15,H24&lt;16.284,A24&gt;=5.55),4.7,IF(AND(A24&lt;6.45,H24&lt;10.667,D24&gt;=1.85,A24&gt;=6.35,F24&gt;=2.5,B24&lt;3.15,H24&lt;16.284,A24&gt;=5.55),5.3,IF(AND(A24&gt;=6.45,H24&lt;10.667,D24&gt;=1.85,A24&gt;=6.35,F24&gt;=2.5,B24&lt;3.15,H24&lt;16.284,A24&gt;=5.55),5.167,IF(AND(B24&lt;2.95,H24&gt;=10.667,D24&gt;=1.85,A24&gt;=6.35,F24&gt;=2.5,B24&lt;3.15,H24&lt;16.284,A24&gt;=5.55),5.6,IF(AND(B24&gt;=2.95,H24&gt;=10.667,D24&gt;=1.85,A24&gt;=6.35,F24&gt;=2.5,B24&lt;3.15,H24&lt;16.284,A24&gt;=5.55),5.5,IF(AND(H24&lt;10.325,G24&gt;=0.079,G24&lt;0.338,B24&gt;=3.1,G24&lt;0.934,D24&lt;0.45,F24&lt;1.5,A24&gt;=4.85,A24&lt;5.55),1.5,IF(AND(G24&lt;0.385,B24&gt;=3.35,G24&gt;=0.338,B24&gt;=3.1,G24&lt;0.934,D24&lt;0.45,F24&lt;1.5,A24&gt;=4.85,A24&lt;5.55),1.5,IF(AND(G24&gt;=0.385,B24&gt;=3.35,G24&gt;=0.338,B24&gt;=3.1,G24&lt;0.934,D24&lt;0.45,F24&lt;1.5,A24&gt;=4.85,A24&lt;5.55),1.42,IF(AND(B24&lt;2.5,B24&lt;3.05,G24&lt;0.567,D24&lt;1.55,D24&gt;=1.35,F24&lt;2.5,B24&lt;3.15,H24&lt;16.284,A24&gt;=5.55),4.5,IF(AND(B24&gt;=2.5,B24&lt;3.05,G24&lt;0.567,D24&lt;1.55,D24&gt;=1.35,F24&lt;2.5,B24&lt;3.15,H24&lt;16.284,A24&gt;=5.55),4.56,IF(AND(H24&lt;12.506,H24&gt;=10.325,G24&gt;=0.079,G24&lt;0.338,B24&gt;=3.1,G24&lt;0.934,D24&lt;0.45,F24&lt;1.5,A24&gt;=4.85,A24&lt;5.55),1.2,IF(AND(H24&gt;=12.506,H24&gt;=10.325,G24&gt;=0.079,G24&lt;0.338,B24&gt;=3.1,G24&lt;0.934,D24&lt;0.45,F24&lt;1.5,A24&gt;=4.85,A24&lt;5.55),1.3,"shouldnthappen")))))))))))))))))))))))))))))))))))))))</f>
        <v>1.5</v>
      </c>
      <c r="AU24" s="1" t="n">
        <f aca="false">IF(AND(G24&gt;=0.52,B24&lt;3.05,F24&lt;1.5),1.1,IF(AND(G24&lt;0.35,G24&lt;0.52,B24&lt;3.05,F24&lt;1.5),1.4,IF(AND(G24&gt;=0.35,G24&lt;0.52,B24&lt;3.05,F24&lt;1.5),1.3,IF(AND(G24&gt;=0.227,G24&lt;0.347,B24&gt;=3.05,F24&lt;1.5),1.32,IF(AND(H24&lt;6.417,G24&gt;=0.347,B24&gt;=3.05,F24&lt;1.5),1.7,IF(AND(A24&gt;=7.25,A24&gt;=6.6,F24&gt;=2.5,F24&gt;=1.5),6.35,IF(AND(G24&lt;0.11,G24&lt;0.227,G24&lt;0.347,B24&gt;=3.05,F24&lt;1.5),1.333,IF(AND(H24&lt;9.441,H24&gt;=6.417,G24&gt;=0.347,B24&gt;=3.05,F24&lt;1.5),1.425,IF(AND(B24&lt;2.75,G24&lt;0.451,H24&lt;10.266,F24&lt;2.5,F24&gt;=1.5),4,IF(AND(B24&gt;=2.75,G24&lt;0.451,H24&lt;10.266,F24&lt;2.5,F24&gt;=1.5),4.433,IF(AND(G24&gt;=0.865,G24&gt;=0.451,H24&lt;10.266,F24&lt;2.5,F24&gt;=1.5),4.2,IF(AND(B24&lt;2.45,H24&lt;13.665,H24&gt;=10.266,F24&lt;2.5,F24&gt;=1.5),3.7,IF(AND(G24&lt;0.302,H24&gt;=13.665,H24&gt;=10.266,F24&lt;2.5,F24&gt;=1.5),5,IF(AND(B24&lt;2.9,A24&lt;6.1,A24&lt;6.6,F24&gt;=2.5,F24&gt;=1.5),5.06,IF(AND(B24&gt;=2.9,A24&lt;6.1,A24&lt;6.6,F24&gt;=2.5,F24&gt;=1.5),4.8,IF(AND(B24&lt;3.05,A24&gt;=6.1,A24&lt;6.6,F24&gt;=2.5,F24&gt;=1.5),5.6,IF(AND(B24&gt;=3.05,A24&gt;=6.1,A24&lt;6.6,F24&gt;=2.5,F24&gt;=1.5),5.267,IF(AND(H24&gt;=14.564,A24&lt;7.25,A24&gt;=6.6,F24&gt;=2.5,F24&gt;=1.5),5.6,IF(AND(H24&gt;=14.309,G24&gt;=0.11,G24&lt;0.227,G24&lt;0.347,B24&gt;=3.05,F24&lt;1.5),1.7,IF(AND(D24&lt;0.4,H24&gt;=9.441,H24&gt;=6.417,G24&gt;=0.347,B24&gt;=3.05,F24&lt;1.5),1.5,IF(AND(D24&gt;=0.4,H24&gt;=9.441,H24&gt;=6.417,G24&gt;=0.347,B24&gt;=3.05,F24&lt;1.5),1.633,IF(AND(A24&lt;5.35,G24&lt;0.865,G24&gt;=0.451,H24&lt;10.266,F24&lt;2.5,F24&gt;=1.5),3.15,IF(AND(D24&lt;1.45,G24&gt;=0.302,H24&gt;=13.665,H24&gt;=10.266,F24&lt;2.5,F24&gt;=1.5),4.74,IF(AND(D24&gt;=1.45,G24&gt;=0.302,H24&gt;=13.665,H24&gt;=10.266,F24&lt;2.5,F24&gt;=1.5),4.567,IF(AND(H24&lt;8.836,H24&lt;14.564,A24&lt;7.25,A24&gt;=6.6,F24&gt;=2.5,F24&gt;=1.5),5.7,IF(AND(H24&gt;=8.836,H24&lt;14.564,A24&lt;7.25,A24&gt;=6.6,F24&gt;=2.5,F24&gt;=1.5),5.9,IF(AND(H24&lt;11.53,H24&lt;14.309,G24&gt;=0.11,G24&lt;0.227,G24&lt;0.347,B24&gt;=3.05,F24&lt;1.5),1.5,IF(AND(H24&gt;=11.53,H24&lt;14.309,G24&gt;=0.11,G24&lt;0.227,G24&lt;0.347,B24&gt;=3.05,F24&lt;1.5),1.467,IF(AND(H24&lt;9.386,A24&gt;=5.35,G24&lt;0.865,G24&gt;=0.451,H24&lt;10.266,F24&lt;2.5,F24&gt;=1.5),3.56,IF(AND(H24&gt;=9.386,A24&gt;=5.35,G24&lt;0.865,G24&gt;=0.451,H24&lt;10.266,F24&lt;2.5,F24&gt;=1.5),4.2,IF(AND(H24&lt;11.036,D24&lt;1.45,B24&gt;=2.45,H24&lt;13.665,H24&gt;=10.266,F24&lt;2.5,F24&gt;=1.5),4.45,IF(AND(H24&gt;=11.036,D24&lt;1.45,B24&gt;=2.45,H24&lt;13.665,H24&gt;=10.266,F24&lt;2.5,F24&gt;=1.5),4.1,IF(AND(G24&gt;=0.585,D24&gt;=1.45,B24&gt;=2.45,H24&lt;13.665,H24&gt;=10.266,F24&lt;2.5,F24&gt;=1.5),4.9,IF(AND(H24&lt;11.743,G24&lt;0.585,D24&gt;=1.45,B24&gt;=2.45,H24&lt;13.665,H24&gt;=10.266,F24&lt;2.5,F24&gt;=1.5),4.7,IF(AND(H24&gt;=11.743,G24&lt;0.585,D24&gt;=1.45,B24&gt;=2.45,H24&lt;13.665,H24&gt;=10.266,F24&lt;2.5,F24&gt;=1.5),4.5,"shouldnthappen")))))))))))))))))))))))))))))))))))</f>
        <v>1.5</v>
      </c>
      <c r="AV24" s="1" t="n">
        <f aca="false">IF(AND(G24&gt;=0.356,F24&gt;=1.5,A24&lt;5.75),3.52,IF(AND(A24&lt;7.25,A24&gt;=7.1,A24&gt;=5.75),5.875,IF(AND(A24&gt;=7.25,A24&gt;=7.1,A24&gt;=5.75),6.5,IF(AND(D24&gt;=0.35,G24&gt;=0.586,F24&lt;1.5,A24&lt;5.75),1.8,IF(AND(D24&lt;1.4,G24&lt;0.356,F24&gt;=1.5,A24&lt;5.75),4.2,IF(AND(D24&gt;=1.4,G24&lt;0.356,F24&gt;=1.5,A24&lt;5.75),4.5,IF(AND(H24&gt;=11.218,A24&lt;5.05,G24&lt;0.586,F24&lt;1.5,A24&lt;5.75),1.225,IF(AND(G24&gt;=0.253,A24&gt;=5.05,G24&lt;0.586,F24&lt;1.5,A24&lt;5.75),1.3,IF(AND(B24&gt;=3.75,D24&lt;0.35,G24&gt;=0.586,F24&lt;1.5,A24&lt;5.75),1.567,IF(AND(B24&lt;2.85,D24&lt;1.35,D24&lt;1.65,A24&lt;7.1,A24&gt;=5.75),4.26,IF(AND(B24&gt;=2.85,D24&lt;1.35,D24&lt;1.65,A24&lt;7.1,A24&gt;=5.75),4.45,IF(AND(A24&lt;6.05,H24&lt;12.921,D24&gt;=1.65,A24&lt;7.1,A24&gt;=5.75),5.1,IF(AND(H24&gt;=15.338,H24&gt;=12.921,D24&gt;=1.65,A24&lt;7.1,A24&gt;=5.75),5.55,IF(AND(G24&lt;0.418,H24&lt;11.218,A24&lt;5.05,G24&lt;0.586,F24&lt;1.5,A24&lt;5.75),1.42,IF(AND(G24&gt;=0.418,H24&lt;11.218,A24&lt;5.05,G24&lt;0.586,F24&lt;1.5,A24&lt;5.75),1.3,IF(AND(H24&gt;=13.321,G24&lt;0.253,A24&gt;=5.05,G24&lt;0.586,F24&lt;1.5,A24&lt;5.75),1.7,IF(AND(H24&lt;6.089,B24&lt;3.75,D24&lt;0.35,G24&gt;=0.586,F24&lt;1.5,A24&lt;5.75),1.7,IF(AND(H24&gt;=6.089,B24&lt;3.75,D24&lt;0.35,G24&gt;=0.586,F24&lt;1.5,A24&lt;5.75),1.5,IF(AND(B24&lt;2.9,D24&lt;1.45,D24&gt;=1.35,D24&lt;1.65,A24&lt;7.1,A24&gt;=5.75),4.8,IF(AND(B24&gt;=2.9,D24&lt;1.45,D24&gt;=1.35,D24&lt;1.65,A24&lt;7.1,A24&gt;=5.75),4.475,IF(AND(B24&lt;2.5,D24&gt;=1.45,D24&gt;=1.35,D24&lt;1.65,A24&lt;7.1,A24&gt;=5.75),4.5,IF(AND(H24&lt;8.884,A24&gt;=6.05,H24&lt;12.921,D24&gt;=1.65,A24&lt;7.1,A24&gt;=5.75),5.4,IF(AND(A24&lt;6.3,H24&lt;15.338,H24&gt;=12.921,D24&gt;=1.65,A24&lt;7.1,A24&gt;=5.75),4.967,IF(AND(A24&gt;=6.3,H24&lt;15.338,H24&gt;=12.921,D24&gt;=1.65,A24&lt;7.1,A24&gt;=5.75),5.133,IF(AND(H24&lt;10.826,H24&lt;13.321,G24&lt;0.253,A24&gt;=5.05,G24&lt;0.586,F24&lt;1.5,A24&lt;5.75),1.5,IF(AND(H24&gt;=10.826,H24&lt;13.321,G24&lt;0.253,A24&gt;=5.05,G24&lt;0.586,F24&lt;1.5,A24&lt;5.75),1.4,IF(AND(H24&lt;7.47,B24&gt;=2.5,D24&gt;=1.45,D24&gt;=1.35,D24&lt;1.65,A24&lt;7.1,A24&gt;=5.75),5.1,IF(AND(H24&gt;=7.47,B24&gt;=2.5,D24&gt;=1.45,D24&gt;=1.35,D24&lt;1.65,A24&lt;7.1,A24&gt;=5.75),4.725,IF(AND(H24&lt;9.637,H24&gt;=8.884,A24&gt;=6.05,H24&lt;12.921,D24&gt;=1.65,A24&lt;7.1,A24&gt;=5.75),5.9,IF(AND(B24&lt;2.6,H24&gt;=9.637,H24&gt;=8.884,A24&gt;=6.05,H24&lt;12.921,D24&gt;=1.65,A24&lt;7.1,A24&gt;=5.75),5.8,IF(AND(B24&lt;2.75,B24&gt;=2.6,H24&gt;=9.637,H24&gt;=8.884,A24&gt;=6.05,H24&lt;12.921,D24&gt;=1.65,A24&lt;7.1,A24&gt;=5.75),5.3,IF(AND(D24&lt;2.25,B24&gt;=2.75,B24&gt;=2.6,H24&gt;=9.637,H24&gt;=8.884,A24&gt;=6.05,H24&lt;12.921,D24&gt;=1.65,A24&lt;7.1,A24&gt;=5.75),5.6,IF(AND(D24&gt;=2.25,B24&gt;=2.75,B24&gt;=2.6,H24&gt;=9.637,H24&gt;=8.884,A24&gt;=6.05,H24&lt;12.921,D24&gt;=1.65,A24&lt;7.1,A24&gt;=5.75),5.5,"shouldnthappen")))))))))))))))))))))))))))))))))</f>
        <v>1.5</v>
      </c>
      <c r="AW24" s="1" t="n">
        <f aca="false">IF(AND(G24&gt;=0.905,F24&lt;1.5),1.767,IF(AND(H24&gt;=16.674,F24&gt;=1.5),6.55,IF(AND(A24&lt;4.35,H24&lt;14.344,G24&lt;0.905,F24&lt;1.5),1.1,IF(AND(B24&lt;3.65,H24&gt;=14.344,G24&lt;0.905,F24&lt;1.5),1.5,IF(AND(B24&gt;=3.65,H24&gt;=14.344,G24&lt;0.905,F24&lt;1.5),1.65,IF(AND(B24&lt;2.6,F24&gt;=2.5,H24&lt;16.674,F24&gt;=1.5),4.5,IF(AND(D24&gt;=0.45,A24&gt;=4.35,H24&lt;14.344,G24&lt;0.905,F24&lt;1.5),1.65,IF(AND(D24&lt;1.15,A24&lt;5.9,F24&lt;2.5,H24&lt;16.674,F24&gt;=1.5),3.56,IF(AND(B24&lt;2.75,A24&gt;=5.9,F24&lt;2.5,H24&lt;16.674,F24&gt;=1.5),5,IF(AND(H24&lt;13.531,B24&gt;=2.75,A24&gt;=5.9,F24&lt;2.5,H24&lt;16.674,F24&gt;=1.5),4.333,IF(AND(B24&lt;3.2,G24&gt;=0.669,B24&gt;=2.6,F24&gt;=2.5,H24&lt;16.674,F24&gt;=1.5),5.08,IF(AND(B24&gt;=3.2,G24&gt;=0.669,B24&gt;=2.6,F24&gt;=2.5,H24&lt;16.674,F24&gt;=1.5),5.4,IF(AND(B24&lt;3.15,A24&lt;5.05,D24&lt;0.45,A24&gt;=4.35,H24&lt;14.344,G24&lt;0.905,F24&lt;1.5),1.45,IF(AND(A24&gt;=5.55,A24&gt;=5.05,D24&lt;0.45,A24&gt;=4.35,H24&lt;14.344,G24&lt;0.905,F24&lt;1.5),1.5,IF(AND(A24&lt;5.55,A24&lt;5.65,D24&gt;=1.15,A24&lt;5.9,F24&lt;2.5,H24&lt;16.674,F24&gt;=1.5),3.95,IF(AND(A24&gt;=5.55,A24&lt;5.65,D24&gt;=1.15,A24&lt;5.9,F24&lt;2.5,H24&lt;16.674,F24&gt;=1.5),3.82,IF(AND(G24&lt;0.39,A24&gt;=5.65,D24&gt;=1.15,A24&lt;5.9,F24&lt;2.5,H24&lt;16.674,F24&gt;=1.5),4.35,IF(AND(G24&gt;=0.39,A24&gt;=5.65,D24&gt;=1.15,A24&lt;5.9,F24&lt;2.5,H24&lt;16.674,F24&gt;=1.5),3.95,IF(AND(G24&lt;0.466,H24&gt;=13.531,B24&gt;=2.75,A24&gt;=5.9,F24&lt;2.5,H24&lt;16.674,F24&gt;=1.5),4.8,IF(AND(G24&gt;=0.466,H24&gt;=13.531,B24&gt;=2.75,A24&gt;=5.9,F24&lt;2.5,H24&lt;16.674,F24&gt;=1.5),4.7,IF(AND(H24&lt;10.144,D24&lt;2.05,G24&lt;0.669,B24&gt;=2.6,F24&gt;=2.5,H24&lt;16.674,F24&gt;=1.5),5.3,IF(AND(H24&gt;=10.144,D24&lt;2.05,G24&lt;0.669,B24&gt;=2.6,F24&gt;=2.5,H24&lt;16.674,F24&gt;=1.5),5.133,IF(AND(D24&gt;=2.45,D24&gt;=2.05,G24&lt;0.669,B24&gt;=2.6,F24&gt;=2.5,H24&lt;16.674,F24&gt;=1.5),5.9,IF(AND(B24&lt;3.25,B24&gt;=3.15,A24&lt;5.05,D24&lt;0.45,A24&gt;=4.35,H24&lt;14.344,G24&lt;0.905,F24&lt;1.5),1.2,IF(AND(B24&gt;=3.25,B24&gt;=3.15,A24&lt;5.05,D24&lt;0.45,A24&gt;=4.35,H24&lt;14.344,G24&lt;0.905,F24&lt;1.5),1.36,IF(AND(B24&gt;=3.8,A24&lt;5.55,A24&gt;=5.05,D24&lt;0.45,A24&gt;=4.35,H24&lt;14.344,G24&lt;0.905,F24&lt;1.5),1.3,IF(AND(G24&lt;0.05,B24&lt;3.8,A24&lt;5.55,A24&gt;=5.05,D24&lt;0.45,A24&gt;=4.35,H24&lt;14.344,G24&lt;0.905,F24&lt;1.5),1.4,IF(AND(G24&lt;0.107,G24&lt;0.395,D24&lt;2.45,D24&gt;=2.05,G24&lt;0.669,B24&gt;=2.6,F24&gt;=2.5,H24&lt;16.674,F24&gt;=1.5),5.667,IF(AND(G24&lt;0.537,G24&gt;=0.395,D24&lt;2.45,D24&gt;=2.05,G24&lt;0.669,B24&gt;=2.6,F24&gt;=2.5,H24&lt;16.674,F24&gt;=1.5),5.6,IF(AND(G24&gt;=0.537,G24&gt;=0.395,D24&lt;2.45,D24&gt;=2.05,G24&lt;0.669,B24&gt;=2.6,F24&gt;=2.5,H24&lt;16.674,F24&gt;=1.5),5.775,IF(AND(B24&lt;3.6,G24&gt;=0.05,B24&lt;3.8,A24&lt;5.55,A24&gt;=5.05,D24&lt;0.45,A24&gt;=4.35,H24&lt;14.344,G24&lt;0.905,F24&lt;1.5),1.475,IF(AND(B24&gt;=3.6,G24&gt;=0.05,B24&lt;3.8,A24&lt;5.55,A24&gt;=5.05,D24&lt;0.45,A24&gt;=4.35,H24&lt;14.344,G24&lt;0.905,F24&lt;1.5),1.5,IF(AND(G24&lt;0.312,G24&gt;=0.107,G24&lt;0.395,D24&lt;2.45,D24&gt;=2.05,G24&lt;0.669,B24&gt;=2.6,F24&gt;=2.5,H24&lt;16.674,F24&gt;=1.5),5.18,IF(AND(G24&gt;=0.312,G24&gt;=0.107,G24&lt;0.395,D24&lt;2.45,D24&gt;=2.05,G24&lt;0.669,B24&gt;=2.6,F24&gt;=2.5,H24&lt;16.674,F24&gt;=1.5),5.4,"shouldnthappen"))))))))))))))))))))))))))))))))))</f>
        <v>1.5</v>
      </c>
      <c r="AX24" s="1" t="n">
        <f aca="false">IF(AND(D24&gt;=1.3,B24&gt;=3.45),6.25,IF(AND(B24&lt;2.75,A24&lt;5.25,B24&lt;3.45),3.9,IF(AND(D24&lt;0.25,D24&lt;1.3,B24&gt;=3.45),1.16,IF(AND(A24&gt;=5.05,B24&gt;=2.75,A24&lt;5.25,B24&lt;3.45),1.7,IF(AND(D24&lt;0.7,F24&lt;2.5,A24&gt;=5.25,B24&lt;3.45),1.5,IF(AND(H24&gt;=16.284,F24&gt;=2.5,A24&gt;=5.25,B24&lt;3.45),6.6,IF(AND(G24&lt;0.123,D24&gt;=0.25,D24&lt;1.3,B24&gt;=3.45),1.3,IF(AND(A24&lt;4.5,A24&lt;5.05,B24&gt;=2.75,A24&lt;5.25,B24&lt;3.45),1.3,IF(AND(A24&lt;5.05,G24&gt;=0.123,D24&gt;=0.25,D24&lt;1.3,B24&gt;=3.45),1.6,IF(AND(B24&lt;3.15,A24&gt;=4.5,A24&lt;5.05,B24&gt;=2.75,A24&lt;5.25,B24&lt;3.45),1.54,IF(AND(B24&gt;=3.15,A24&gt;=4.5,A24&lt;5.05,B24&gt;=2.75,A24&lt;5.25,B24&lt;3.45),1.35,IF(AND(D24&gt;=1.4,A24&lt;5.9,D24&gt;=0.7,F24&lt;2.5,A24&gt;=5.25,B24&lt;3.45),4.5,IF(AND(D24&gt;=1.55,A24&gt;=5.9,D24&gt;=0.7,F24&lt;2.5,A24&gt;=5.25,B24&lt;3.45),4.95,IF(AND(G24&gt;=0.682,D24&gt;=2.05,H24&lt;16.284,F24&gt;=2.5,A24&gt;=5.25,B24&lt;3.45),5.26,IF(AND(A24&lt;5.4,A24&gt;=5.05,G24&gt;=0.123,D24&gt;=0.25,D24&lt;1.3,B24&gt;=3.45),1.64,IF(AND(A24&gt;=5.4,A24&gt;=5.05,G24&gt;=0.123,D24&gt;=0.25,D24&lt;1.3,B24&gt;=3.45),1.6,IF(AND(G24&lt;0.372,D24&lt;1.4,A24&lt;5.9,D24&gt;=0.7,F24&lt;2.5,A24&gt;=5.25,B24&lt;3.45),4.175,IF(AND(D24&lt;1.35,D24&lt;1.55,A24&gt;=5.9,D24&gt;=0.7,F24&lt;2.5,A24&gt;=5.25,B24&lt;3.45),4.2,IF(AND(B24&lt;2.35,G24&lt;0.596,D24&lt;2.05,H24&lt;16.284,F24&gt;=2.5,A24&gt;=5.25,B24&lt;3.45),5,IF(AND(G24&gt;=0.888,G24&gt;=0.596,D24&lt;2.05,H24&lt;16.284,F24&gt;=2.5,A24&gt;=5.25,B24&lt;3.45),4.8,IF(AND(A24&gt;=6.85,G24&lt;0.682,D24&gt;=2.05,H24&lt;16.284,F24&gt;=2.5,A24&gt;=5.25,B24&lt;3.45),5.4,IF(AND(A24&gt;=5.75,G24&gt;=0.372,D24&lt;1.4,A24&lt;5.9,D24&gt;=0.7,F24&lt;2.5,A24&gt;=5.25,B24&lt;3.45),3.933,IF(AND(A24&gt;=6.75,D24&gt;=1.35,D24&lt;1.55,A24&gt;=5.9,D24&gt;=0.7,F24&lt;2.5,A24&gt;=5.25,B24&lt;3.45),4.8,IF(AND(H24&lt;11.084,B24&gt;=2.35,G24&lt;0.596,D24&lt;2.05,H24&lt;16.284,F24&gt;=2.5,A24&gt;=5.25,B24&lt;3.45),5.3,IF(AND(H24&lt;8.435,G24&lt;0.888,G24&gt;=0.596,D24&lt;2.05,H24&lt;16.284,F24&gt;=2.5,A24&gt;=5.25,B24&lt;3.45),5.1,IF(AND(H24&gt;=8.435,G24&lt;0.888,G24&gt;=0.596,D24&lt;2.05,H24&lt;16.284,F24&gt;=2.5,A24&gt;=5.25,B24&lt;3.45),4.94,IF(AND(B24&lt;3.15,A24&lt;6.85,G24&lt;0.682,D24&gt;=2.05,H24&lt;16.284,F24&gt;=2.5,A24&gt;=5.25,B24&lt;3.45),5.6,IF(AND(B24&gt;=3.15,A24&lt;6.85,G24&lt;0.682,D24&gt;=2.05,H24&lt;16.284,F24&gt;=2.5,A24&gt;=5.25,B24&lt;3.45),5.74,IF(AND(G24&lt;0.572,A24&lt;5.75,G24&gt;=0.372,D24&lt;1.4,A24&lt;5.9,D24&gt;=0.7,F24&lt;2.5,A24&gt;=5.25,B24&lt;3.45),3.7,IF(AND(D24&lt;1.45,A24&lt;6.75,D24&gt;=1.35,D24&lt;1.55,A24&gt;=5.9,D24&gt;=0.7,F24&lt;2.5,A24&gt;=5.25,B24&lt;3.45),4.46,IF(AND(D24&gt;=1.45,A24&lt;6.75,D24&gt;=1.35,D24&lt;1.55,A24&gt;=5.9,D24&gt;=0.7,F24&lt;2.5,A24&gt;=5.25,B24&lt;3.45),4.567,IF(AND(H24&lt;12.532,H24&gt;=11.084,B24&gt;=2.35,G24&lt;0.596,D24&lt;2.05,H24&lt;16.284,F24&gt;=2.5,A24&gt;=5.25,B24&lt;3.45),5.8,IF(AND(H24&gt;=12.532,H24&gt;=11.084,B24&gt;=2.35,G24&lt;0.596,D24&lt;2.05,H24&lt;16.284,F24&gt;=2.5,A24&gt;=5.25,B24&lt;3.45),5.667,IF(AND(A24&gt;=5.65,G24&gt;=0.572,A24&lt;5.75,G24&gt;=0.372,D24&lt;1.4,A24&lt;5.9,D24&gt;=0.7,F24&lt;2.5,A24&gt;=5.25,B24&lt;3.45),4.2,IF(AND(G24&lt;0.862,A24&lt;5.65,G24&gt;=0.572,A24&lt;5.75,G24&gt;=0.372,D24&lt;1.4,A24&lt;5.9,D24&gt;=0.7,F24&lt;2.5,A24&gt;=5.25,B24&lt;3.45),3.9,IF(AND(G24&gt;=0.862,A24&lt;5.65,G24&gt;=0.572,A24&lt;5.75,G24&gt;=0.372,D24&lt;1.4,A24&lt;5.9,D24&gt;=0.7,F24&lt;2.5,A24&gt;=5.25,B24&lt;3.45),4,"shouldnthappen"))))))))))))))))))))))))))))))))))))</f>
        <v>1.64</v>
      </c>
      <c r="AY24" s="1" t="n">
        <f aca="false">IF(AND(H24&gt;=8.233,D24&gt;=0.8,A24&lt;5.55),3.525,IF(AND(B24&lt;2.9,H24&gt;=15.534,A24&gt;=5.55),4.8,IF(AND(H24&gt;=12.259,A24&lt;4.75,D24&lt;0.8,A24&lt;5.55),1.25,IF(AND(B24&gt;=3.85,A24&gt;=4.75,D24&lt;0.8,A24&lt;5.55),1.425,IF(AND(D24&lt;1.55,H24&lt;8.233,D24&gt;=0.8,A24&lt;5.55),3.975,IF(AND(D24&gt;=1.55,H24&lt;8.233,D24&gt;=0.8,A24&lt;5.55),4.5,IF(AND(D24&lt;0.65,D24&lt;1.7,H24&lt;15.534,A24&gt;=5.55),1.7,IF(AND(A24&gt;=7.05,D24&gt;=1.7,H24&lt;15.534,A24&gt;=5.55),6.3,IF(AND(B24&gt;=3.35,B24&gt;=2.9,H24&gt;=15.534,A24&gt;=5.55),5.4,IF(AND(B24&lt;3.1,H24&lt;12.259,A24&lt;4.75,D24&lt;0.8,A24&lt;5.55),1.367,IF(AND(B24&gt;=3.1,H24&lt;12.259,A24&lt;4.75,D24&lt;0.8,A24&lt;5.55),1.4,IF(AND(G24&gt;=0.905,B24&lt;3.85,A24&gt;=4.75,D24&lt;0.8,A24&lt;5.55),1.9,IF(AND(H24&lt;15.681,B24&lt;3.35,B24&gt;=2.9,H24&gt;=15.534,A24&gt;=5.55),5.8,IF(AND(H24&gt;=15.681,B24&lt;3.35,B24&gt;=2.9,H24&gt;=15.534,A24&gt;=5.55),5.7,IF(AND(H24&gt;=14.877,G24&lt;0.905,B24&lt;3.85,A24&gt;=4.75,D24&lt;0.8,A24&lt;5.55),1.3,IF(AND(D24&gt;=1.25,B24&lt;2.65,D24&gt;=0.65,D24&lt;1.7,H24&lt;15.534,A24&gt;=5.55),4.433,IF(AND(G24&gt;=0.622,B24&lt;3.15,A24&lt;7.05,D24&gt;=1.7,H24&lt;15.534,A24&gt;=5.55),5.08,IF(AND(H24&gt;=13.42,B24&gt;=3.15,A24&lt;7.05,D24&gt;=1.7,H24&lt;15.534,A24&gt;=5.55),5.1,IF(AND(G24&lt;0.265,H24&lt;14.877,G24&lt;0.905,B24&lt;3.85,A24&gt;=4.75,D24&lt;0.8,A24&lt;5.55),1.2,IF(AND(A24&lt;5.75,D24&lt;1.25,B24&lt;2.65,D24&gt;=0.65,D24&lt;1.7,H24&lt;15.534,A24&gt;=5.55),3.7,IF(AND(A24&gt;=5.75,D24&lt;1.25,B24&lt;2.65,D24&gt;=0.65,D24&lt;1.7,H24&lt;15.534,A24&gt;=5.55),4,IF(AND(G24&gt;=0.652,D24&lt;1.35,B24&gt;=2.65,D24&gt;=0.65,D24&lt;1.7,H24&lt;15.534,A24&gt;=5.55),3.6,IF(AND(H24&lt;7.47,D24&gt;=1.35,B24&gt;=2.65,D24&gt;=0.65,D24&lt;1.7,H24&lt;15.534,A24&gt;=5.55),5.1,IF(AND(H24&lt;10.914,G24&lt;0.622,B24&lt;3.15,A24&lt;7.05,D24&gt;=1.7,H24&lt;15.534,A24&gt;=5.55),5.36,IF(AND(H24&gt;=10.914,G24&lt;0.622,B24&lt;3.15,A24&lt;7.05,D24&gt;=1.7,H24&lt;15.534,A24&gt;=5.55),5.64,IF(AND(G24&gt;=0.657,H24&lt;13.42,B24&gt;=3.15,A24&lt;7.05,D24&gt;=1.7,H24&lt;15.534,A24&gt;=5.55),6,IF(AND(G24&gt;=0.782,G24&gt;=0.265,H24&lt;14.877,G24&lt;0.905,B24&lt;3.85,A24&gt;=4.75,D24&lt;0.8,A24&lt;5.55),1.48,IF(AND(H24&lt;11.286,G24&lt;0.652,D24&lt;1.35,B24&gt;=2.65,D24&gt;=0.65,D24&lt;1.7,H24&lt;15.534,A24&gt;=5.55),4.24,IF(AND(H24&gt;=11.286,G24&lt;0.652,D24&lt;1.35,B24&gt;=2.65,D24&gt;=0.65,D24&lt;1.7,H24&lt;15.534,A24&gt;=5.55),4.05,IF(AND(G24&lt;0.413,H24&gt;=7.47,D24&gt;=1.35,B24&gt;=2.65,D24&gt;=0.65,D24&lt;1.7,H24&lt;15.534,A24&gt;=5.55),5.1,IF(AND(H24&lt;11.325,G24&lt;0.657,H24&lt;13.42,B24&gt;=3.15,A24&lt;7.05,D24&gt;=1.7,H24&lt;15.534,A24&gt;=5.55),5.8,IF(AND(H24&gt;=11.325,G24&lt;0.657,H24&lt;13.42,B24&gt;=3.15,A24&lt;7.05,D24&gt;=1.7,H24&lt;15.534,A24&gt;=5.55),5.6,IF(AND(D24&gt;=0.35,G24&lt;0.782,G24&gt;=0.265,H24&lt;14.877,G24&lt;0.905,B24&lt;3.85,A24&gt;=4.75,D24&lt;0.8,A24&lt;5.55),1.633,IF(AND(B24&lt;2.85,G24&gt;=0.413,H24&gt;=7.47,D24&gt;=1.35,B24&gt;=2.65,D24&gt;=0.65,D24&lt;1.7,H24&lt;15.534,A24&gt;=5.55),4.6,IF(AND(D24&lt;0.15,D24&lt;0.35,G24&lt;0.782,G24&gt;=0.265,H24&lt;14.877,G24&lt;0.905,B24&lt;3.85,A24&gt;=4.75,D24&lt;0.8,A24&lt;5.55),1.5,IF(AND(D24&gt;=0.15,D24&lt;0.35,G24&lt;0.782,G24&gt;=0.265,H24&lt;14.877,G24&lt;0.905,B24&lt;3.85,A24&gt;=4.75,D24&lt;0.8,A24&lt;5.55),1.543,IF(AND(A24&gt;=6.8,B24&gt;=2.85,G24&gt;=0.413,H24&gt;=7.47,D24&gt;=1.35,B24&gt;=2.65,D24&gt;=0.65,D24&lt;1.7,H24&lt;15.534,A24&gt;=5.55),4.9,IF(AND(H24&lt;13.531,A24&lt;6.8,B24&gt;=2.85,G24&gt;=0.413,H24&gt;=7.47,D24&gt;=1.35,B24&gt;=2.65,D24&gt;=0.65,D24&lt;1.7,H24&lt;15.534,A24&gt;=5.55),4.5,IF(AND(H24&gt;=13.531,A24&lt;6.8,B24&gt;=2.85,G24&gt;=0.413,H24&gt;=7.47,D24&gt;=1.35,B24&gt;=2.65,D24&gt;=0.65,D24&lt;1.7,H24&lt;15.534,A24&gt;=5.55),4.7,"shouldnthappen")))))))))))))))))))))))))))))))))))))))</f>
        <v>1.2</v>
      </c>
      <c r="AZ24" s="1" t="n">
        <f aca="false">IF(AND(H24&gt;=15.371,B24&gt;=3.35),5.4,IF(AND(G24&gt;=0.851,H24&gt;=15.244,B24&lt;3.35),4.75,IF(AND(F24&gt;=2,H24&lt;15.371,B24&gt;=3.35),5.6,IF(AND(B24&lt;2.75,A24&lt;5.15,H24&lt;15.244,B24&lt;3.35),3.42,IF(AND(A24&gt;=7.25,G24&lt;0.851,H24&gt;=15.244,B24&lt;3.35),6.6,IF(AND(A24&lt;4.45,B24&gt;=2.75,A24&lt;5.15,H24&lt;15.244,B24&lt;3.35),1.1,IF(AND(G24&lt;0.527,A24&lt;7.25,G24&lt;0.851,H24&gt;=15.244,B24&lt;3.35),5.08,IF(AND(G24&gt;=0.527,A24&lt;7.25,G24&lt;0.851,H24&gt;=15.244,B24&lt;3.35),5.8,IF(AND(D24&gt;=0.35,B24&lt;3.7,F24&lt;2,H24&lt;15.371,B24&gt;=3.35),1.55,IF(AND(H24&lt;6.542,B24&gt;=3.7,F24&lt;2,H24&lt;15.371,B24&gt;=3.35),1.9,IF(AND(B24&lt;3.25,A24&gt;=4.45,B24&gt;=2.75,A24&lt;5.15,H24&lt;15.244,B24&lt;3.35),1.46,IF(AND(B24&gt;=3.25,A24&gt;=4.45,B24&gt;=2.75,A24&lt;5.15,H24&lt;15.244,B24&lt;3.35),1.7,IF(AND(H24&lt;13.654,B24&gt;=2.95,D24&lt;1.45,A24&gt;=5.15,H24&lt;15.244,B24&lt;3.35),4.3,IF(AND(H24&gt;=13.654,B24&gt;=2.95,D24&lt;1.45,A24&gt;=5.15,H24&lt;15.244,B24&lt;3.35),4.625,IF(AND(F24&gt;=2.5,D24&lt;1.75,D24&gt;=1.45,A24&gt;=5.15,H24&lt;15.244,B24&lt;3.35),5.3,IF(AND(G24&gt;=0.853,D24&gt;=1.75,D24&gt;=1.45,A24&gt;=5.15,H24&lt;15.244,B24&lt;3.35),5.15,IF(AND(D24&gt;=0.25,D24&lt;0.35,B24&lt;3.7,F24&lt;2,H24&lt;15.371,B24&gt;=3.35),1.3,IF(AND(B24&lt;3.85,H24&gt;=6.542,B24&gt;=3.7,F24&lt;2,H24&lt;15.371,B24&gt;=3.35),1.633,IF(AND(H24&lt;7.02,H24&lt;10.688,B24&lt;2.95,D24&lt;1.45,A24&gt;=5.15,H24&lt;15.244,B24&lt;3.35),3.98,IF(AND(G24&lt;0.338,H24&gt;=10.688,B24&lt;2.95,D24&lt;1.45,A24&gt;=5.15,H24&lt;15.244,B24&lt;3.35),4.22,IF(AND(G24&gt;=0.338,H24&gt;=10.688,B24&lt;2.95,D24&lt;1.45,A24&gt;=5.15,H24&lt;15.244,B24&lt;3.35),3.9,IF(AND(B24&lt;2.75,F24&lt;2.5,D24&lt;1.75,D24&gt;=1.45,A24&gt;=5.15,H24&lt;15.244,B24&lt;3.35),5.1,IF(AND(B24&gt;=2.75,F24&lt;2.5,D24&lt;1.75,D24&gt;=1.45,A24&gt;=5.15,H24&lt;15.244,B24&lt;3.35),4.74,IF(AND(A24&gt;=7,G24&lt;0.853,D24&gt;=1.75,D24&gt;=1.45,A24&gt;=5.15,H24&lt;15.244,B24&lt;3.35),6.5,IF(AND(G24&gt;=0.934,D24&lt;0.25,D24&lt;0.35,B24&lt;3.7,F24&lt;2,H24&lt;15.371,B24&gt;=3.35),1.7,IF(AND(D24&lt;0.25,B24&gt;=3.85,H24&gt;=6.542,B24&gt;=3.7,F24&lt;2,H24&lt;15.371,B24&gt;=3.35),1.5,IF(AND(D24&gt;=0.25,B24&gt;=3.85,H24&gt;=6.542,B24&gt;=3.7,F24&lt;2,H24&lt;15.371,B24&gt;=3.35),1.4,IF(AND(B24&lt;2.5,H24&gt;=7.02,H24&lt;10.688,B24&lt;2.95,D24&lt;1.45,A24&gt;=5.15,H24&lt;15.244,B24&lt;3.35),3.8,IF(AND(G24&gt;=0.74,A24&lt;7,G24&lt;0.853,D24&gt;=1.75,D24&gt;=1.45,A24&gt;=5.15,H24&lt;15.244,B24&lt;3.35),6,IF(AND(G24&gt;=0.61,G24&lt;0.934,D24&lt;0.25,D24&lt;0.35,B24&lt;3.7,F24&lt;2,H24&lt;15.371,B24&gt;=3.35),1.5,IF(AND(D24&lt;1.15,B24&gt;=2.5,H24&gt;=7.02,H24&lt;10.688,B24&lt;2.95,D24&lt;1.45,A24&gt;=5.15,H24&lt;15.244,B24&lt;3.35),3.5,IF(AND(D24&gt;=1.15,B24&gt;=2.5,H24&gt;=7.02,H24&lt;10.688,B24&lt;2.95,D24&lt;1.45,A24&gt;=5.15,H24&lt;15.244,B24&lt;3.35),3.6,IF(AND(G24&gt;=0.626,G24&lt;0.74,A24&lt;7,G24&lt;0.853,D24&gt;=1.75,D24&gt;=1.45,A24&gt;=5.15,H24&lt;15.244,B24&lt;3.35),4.9,IF(AND(H24&lt;13.641,G24&lt;0.61,G24&lt;0.934,D24&lt;0.25,D24&lt;0.35,B24&lt;3.7,F24&lt;2,H24&lt;15.371,B24&gt;=3.35),1.425,IF(AND(H24&gt;=13.641,G24&lt;0.61,G24&lt;0.934,D24&lt;0.25,D24&lt;0.35,B24&lt;3.7,F24&lt;2,H24&lt;15.371,B24&gt;=3.35),1.3,IF(AND(B24&lt;3.05,G24&lt;0.626,G24&lt;0.74,A24&lt;7,G24&lt;0.853,D24&gt;=1.75,D24&gt;=1.45,A24&gt;=5.15,H24&lt;15.244,B24&lt;3.35),5.475,IF(AND(B24&gt;=3.05,G24&lt;0.626,G24&lt;0.74,A24&lt;7,G24&lt;0.853,D24&gt;=1.75,D24&gt;=1.45,A24&gt;=5.15,H24&lt;15.244,B24&lt;3.35),5.633,"shouldnthappen")))))))))))))))))))))))))))))))))))))</f>
        <v>1.633</v>
      </c>
      <c r="BA24" s="1" t="n">
        <f aca="false">IF(AND(F24&gt;=2,B24&gt;=3.4),6.1,IF(AND(B24&lt;2.75,A24&lt;5.15,B24&lt;3.4),3.225,IF(AND(G24&gt;=0.821,F24&lt;2,B24&gt;=3.4),1.9,IF(AND(B24&gt;=3.2,B24&gt;=2.75,A24&lt;5.15,B24&lt;3.4),1.7,IF(AND(A24&lt;4.8,G24&lt;0.821,F24&lt;2,B24&gt;=3.4),1,IF(AND(G24&gt;=0.446,B24&lt;3.2,B24&gt;=2.75,A24&lt;5.15,B24&lt;3.4),1.1,IF(AND(G24&lt;0.356,D24&lt;1.45,A24&lt;6.25,A24&gt;=5.15,B24&lt;3.4),4.32,IF(AND(G24&lt;0.591,D24&gt;=1.45,A24&lt;6.25,A24&gt;=5.15,B24&lt;3.4),4.6,IF(AND(D24&lt;1.75,G24&lt;0.597,A24&gt;=6.25,A24&gt;=5.15,B24&lt;3.4),4.86,IF(AND(H24&gt;=16.472,G24&gt;=0.597,A24&gt;=6.25,A24&gt;=5.15,B24&lt;3.4),6.6,IF(AND(G24&lt;0.063,G24&lt;0.446,B24&lt;3.2,B24&gt;=2.75,A24&lt;5.15,B24&lt;3.4),1.4,IF(AND(A24&gt;=5.95,G24&gt;=0.356,D24&lt;1.45,A24&lt;6.25,A24&gt;=5.15,B24&lt;3.4),4.6,IF(AND(B24&gt;=2.9,G24&gt;=0.591,D24&gt;=1.45,A24&lt;6.25,A24&gt;=5.15,B24&lt;3.4),4.867,IF(AND(D24&gt;=2.4,H24&lt;16.472,G24&gt;=0.597,A24&gt;=6.25,A24&gt;=5.15,B24&lt;3.4),6,IF(AND(A24&lt;5.45,B24&gt;=3.85,A24&gt;=4.8,G24&lt;0.821,F24&lt;2,B24&gt;=3.4),1.3,IF(AND(A24&gt;=5.45,B24&gt;=3.85,A24&gt;=4.8,G24&lt;0.821,F24&lt;2,B24&gt;=3.4),1.45,IF(AND(H24&lt;14.273,G24&gt;=0.063,G24&lt;0.446,B24&lt;3.2,B24&gt;=2.75,A24&lt;5.15,B24&lt;3.4),1.5,IF(AND(H24&gt;=14.273,G24&gt;=0.063,G24&lt;0.446,B24&lt;3.2,B24&gt;=2.75,A24&lt;5.15,B24&lt;3.4),1.6,IF(AND(G24&gt;=0.572,A24&lt;5.95,G24&gt;=0.356,D24&lt;1.45,A24&lt;6.25,A24&gt;=5.15,B24&lt;3.4),3.9,IF(AND(G24&lt;0.827,B24&lt;2.9,G24&gt;=0.591,D24&gt;=1.45,A24&lt;6.25,A24&gt;=5.15,B24&lt;3.4),4.9,IF(AND(G24&gt;=0.827,B24&lt;2.9,G24&gt;=0.591,D24&gt;=1.45,A24&lt;6.25,A24&gt;=5.15,B24&lt;3.4),5.1,IF(AND(A24&gt;=7.2,B24&lt;3.05,D24&gt;=1.75,G24&lt;0.597,A24&gt;=6.25,A24&gt;=5.15,B24&lt;3.4),6.7,IF(AND(G24&lt;0.353,B24&gt;=3.05,D24&gt;=1.75,G24&lt;0.597,A24&gt;=6.25,A24&gt;=5.15,B24&lt;3.4),5.22,IF(AND(G24&gt;=0.353,B24&gt;=3.05,D24&gt;=1.75,G24&lt;0.597,A24&gt;=6.25,A24&gt;=5.15,B24&lt;3.4),5.65,IF(AND(A24&lt;6.55,D24&lt;2.4,H24&lt;16.472,G24&gt;=0.597,A24&gt;=6.25,A24&gt;=5.15,B24&lt;3.4),5.033,IF(AND(H24&lt;12.719,G24&lt;0.385,B24&lt;3.85,A24&gt;=4.8,G24&lt;0.821,F24&lt;2,B24&gt;=3.4),1.54,IF(AND(H24&gt;=12.719,G24&lt;0.385,B24&lt;3.85,A24&gt;=4.8,G24&lt;0.821,F24&lt;2,B24&gt;=3.4),1.3,IF(AND(B24&lt;3.6,G24&gt;=0.385,B24&lt;3.85,A24&gt;=4.8,G24&lt;0.821,F24&lt;2,B24&gt;=3.4),1.325,IF(AND(B24&gt;=3.6,G24&gt;=0.385,B24&lt;3.85,A24&gt;=4.8,G24&lt;0.821,F24&lt;2,B24&gt;=3.4),1.55,IF(AND(D24&lt;1.05,G24&lt;0.572,A24&lt;5.95,G24&gt;=0.356,D24&lt;1.45,A24&lt;6.25,A24&gt;=5.15,B24&lt;3.4),3.633,IF(AND(D24&gt;=2.15,A24&lt;7.2,B24&lt;3.05,D24&gt;=1.75,G24&lt;0.597,A24&gt;=6.25,A24&gt;=5.15,B24&lt;3.4),5.667,IF(AND(H24&lt;13.094,A24&gt;=6.55,D24&lt;2.4,H24&lt;16.472,G24&gt;=0.597,A24&gt;=6.25,A24&gt;=5.15,B24&lt;3.4),5.2,IF(AND(D24&lt;1.15,D24&gt;=1.05,G24&lt;0.572,A24&lt;5.95,G24&gt;=0.356,D24&lt;1.45,A24&lt;6.25,A24&gt;=5.15,B24&lt;3.4),3.8,IF(AND(D24&gt;=1.15,D24&gt;=1.05,G24&lt;0.572,A24&lt;5.95,G24&gt;=0.356,D24&lt;1.45,A24&lt;6.25,A24&gt;=5.15,B24&lt;3.4),3.9,IF(AND(G24&gt;=0.487,D24&lt;2.15,A24&lt;7.2,B24&lt;3.05,D24&gt;=1.75,G24&lt;0.597,A24&gt;=6.25,A24&gt;=5.15,B24&lt;3.4),5.8,IF(AND(A24&lt;6.8,H24&gt;=13.094,A24&gt;=6.55,D24&lt;2.4,H24&lt;16.472,G24&gt;=0.597,A24&gt;=6.25,A24&gt;=5.15,B24&lt;3.4),4.52,IF(AND(A24&gt;=6.8,H24&gt;=13.094,A24&gt;=6.55,D24&lt;2.4,H24&lt;16.472,G24&gt;=0.597,A24&gt;=6.25,A24&gt;=5.15,B24&lt;3.4),4.75,IF(AND(B24&lt;2.95,G24&lt;0.487,D24&lt;2.15,A24&lt;7.2,B24&lt;3.05,D24&gt;=1.75,G24&lt;0.597,A24&gt;=6.25,A24&gt;=5.15,B24&lt;3.4),5.6,IF(AND(B24&gt;=2.95,G24&lt;0.487,D24&lt;2.15,A24&lt;7.2,B24&lt;3.05,D24&gt;=1.75,G24&lt;0.597,A24&gt;=6.25,A24&gt;=5.15,B24&lt;3.4),5.5,"shouldnthappen")))))))))))))))))))))))))))))))))))))))</f>
        <v>1.54</v>
      </c>
      <c r="BB24" s="1" t="n">
        <f aca="false">IF(AND(A24&lt;4.35,B24&lt;3.25,F24&lt;1.5),1.1,IF(AND(H24&lt;14.005,A24&gt;=4.35,B24&lt;3.25,F24&lt;1.5),1.3,IF(AND(H24&gt;=14.005,A24&gt;=4.35,B24&lt;3.25,F24&lt;1.5),1.6,IF(AND(G24&gt;=0.905,A24&lt;5.15,B24&gt;=3.25,F24&lt;1.5),1.9,IF(AND(B24&lt;3.45,A24&gt;=5.15,B24&gt;=3.25,F24&lt;1.5),1.6,IF(AND(F24&gt;=2.5,D24&gt;=1.35,D24&lt;1.75,F24&gt;=1.5),4.867,IF(AND(A24&gt;=7.05,D24&gt;=2.05,D24&gt;=1.75,F24&gt;=1.5),6.35,IF(AND(D24&gt;=0.4,G24&lt;0.905,A24&lt;5.15,B24&gt;=3.25,F24&lt;1.5),1.65,IF(AND(B24&lt;3.6,B24&gt;=3.45,A24&gt;=5.15,B24&gt;=3.25,F24&lt;1.5),1.35,IF(AND(H24&lt;6.808,H24&lt;9.386,D24&lt;1.35,D24&lt;1.75,F24&gt;=1.5),4.05,IF(AND(H24&gt;=6.808,H24&lt;9.386,D24&lt;1.35,D24&lt;1.75,F24&gt;=1.5),3.46,IF(AND(B24&lt;2.45,F24&lt;2.5,D24&gt;=1.35,D24&lt;1.75,F24&gt;=1.5),4.5,IF(AND(H24&gt;=13.115,D24&lt;1.95,D24&lt;2.05,D24&gt;=1.75,F24&gt;=1.5),4.85,IF(AND(G24&lt;0.196,D24&gt;=1.95,D24&lt;2.05,D24&gt;=1.75,F24&gt;=1.5),6.7,IF(AND(G24&gt;=0.196,D24&gt;=1.95,D24&lt;2.05,D24&gt;=1.75,F24&gt;=1.5),5.12,IF(AND(H24&lt;10.925,D24&lt;0.4,G24&lt;0.905,A24&lt;5.15,B24&gt;=3.25,F24&lt;1.5),1.4,IF(AND(H24&gt;=10.925,D24&lt;0.4,G24&lt;0.905,A24&lt;5.15,B24&gt;=3.25,F24&lt;1.5),1.45,IF(AND(H24&lt;14.096,B24&gt;=3.6,B24&gt;=3.45,A24&gt;=5.15,B24&gt;=3.25,F24&lt;1.5),1.42,IF(AND(H24&gt;=14.096,B24&gt;=3.6,B24&gt;=3.45,A24&gt;=5.15,B24&gt;=3.25,F24&lt;1.5),1.7,IF(AND(B24&lt;2.45,D24&lt;1.15,H24&gt;=9.386,D24&lt;1.35,D24&lt;1.75,F24&gt;=1.5),3.6,IF(AND(B24&gt;=2.45,D24&lt;1.15,H24&gt;=9.386,D24&lt;1.35,D24&lt;1.75,F24&gt;=1.5),3.9,IF(AND(G24&lt;0.246,D24&gt;=1.15,H24&gt;=9.386,D24&lt;1.35,D24&lt;1.75,F24&gt;=1.5),4.4,IF(AND(B24&lt;2.75,B24&gt;=2.45,F24&lt;2.5,D24&gt;=1.35,D24&lt;1.75,F24&gt;=1.5),5.1,IF(AND(H24&lt;11.084,H24&lt;13.115,D24&lt;1.95,D24&lt;2.05,D24&gt;=1.75,F24&gt;=1.5),5.35,IF(AND(H24&gt;=11.084,H24&lt;13.115,D24&lt;1.95,D24&lt;2.05,D24&gt;=1.75,F24&gt;=1.5),5.7,IF(AND(H24&lt;15.52,D24&lt;2.25,A24&lt;7.05,D24&gt;=2.05,D24&gt;=1.75,F24&gt;=1.5),5.45,IF(AND(H24&gt;=15.52,D24&lt;2.25,A24&lt;7.05,D24&gt;=2.05,D24&gt;=1.75,F24&gt;=1.5),5.725,IF(AND(G24&gt;=0.775,D24&gt;=2.25,A24&lt;7.05,D24&gt;=2.05,D24&gt;=1.75,F24&gt;=1.5),5.2,IF(AND(D24&lt;1.25,G24&gt;=0.246,D24&gt;=1.15,H24&gt;=9.386,D24&lt;1.35,D24&lt;1.75,F24&gt;=1.5),4.05,IF(AND(A24&lt;5.85,B24&gt;=2.75,B24&gt;=2.45,F24&lt;2.5,D24&gt;=1.35,D24&lt;1.75,F24&gt;=1.5),4.5,IF(AND(B24&lt;3.3,G24&lt;0.775,D24&gt;=2.25,A24&lt;7.05,D24&gt;=2.05,D24&gt;=1.75,F24&gt;=1.5),5.64,IF(AND(B24&gt;=3.3,G24&lt;0.775,D24&gt;=2.25,A24&lt;7.05,D24&gt;=2.05,D24&gt;=1.75,F24&gt;=1.5),5.6,IF(AND(A24&lt;5.9,D24&gt;=1.25,G24&gt;=0.246,D24&gt;=1.15,H24&gt;=9.386,D24&lt;1.35,D24&lt;1.75,F24&gt;=1.5),4.2,IF(AND(A24&gt;=5.9,D24&gt;=1.25,G24&gt;=0.246,D24&gt;=1.15,H24&gt;=9.386,D24&lt;1.35,D24&lt;1.75,F24&gt;=1.5),4,IF(AND(G24&gt;=0.437,A24&gt;=5.85,B24&gt;=2.75,B24&gt;=2.45,F24&lt;2.5,D24&gt;=1.35,D24&lt;1.75,F24&gt;=1.5),4.75,IF(AND(H24&lt;9.446,G24&lt;0.437,A24&gt;=5.85,B24&gt;=2.75,B24&gt;=2.45,F24&lt;2.5,D24&gt;=1.35,D24&lt;1.75,F24&gt;=1.5),4.6,IF(AND(H24&gt;=9.446,G24&lt;0.437,A24&gt;=5.85,B24&gt;=2.75,B24&gt;=2.45,F24&lt;2.5,D24&gt;=1.35,D24&lt;1.75,F24&gt;=1.5),4.7,"shouldnthappen")))))))))))))))))))))))))))))))))))))</f>
        <v>1.65</v>
      </c>
      <c r="BC24" s="1" t="n">
        <f aca="false">IF(AND(G24&gt;=0.905,F24&lt;1.5),1.65,IF(AND(D24&gt;=0.45,G24&lt;0.905,F24&lt;1.5),1.65,IF(AND(A24&lt;5.15,D24&lt;1.55,F24&gt;=1.5),3.225,IF(AND(F24&gt;=2.5,A24&gt;=5.15,D24&lt;1.55,F24&gt;=1.5),5.05,IF(AND(H24&lt;5.767,A24&lt;7.05,D24&gt;=1.55,F24&gt;=1.5),4.5,IF(AND(D24&lt;1.7,A24&gt;=7.05,D24&gt;=1.55,F24&gt;=1.5),5.8,IF(AND(A24&gt;=5.3,G24&lt;0.207,D24&lt;0.45,G24&lt;0.905,F24&lt;1.5),1.3,IF(AND(D24&gt;=0.35,G24&gt;=0.207,D24&lt;0.45,G24&lt;0.905,F24&lt;1.5),1.5,IF(AND(G24&lt;0.155,D24&gt;=1.7,A24&gt;=7.05,D24&gt;=1.55,F24&gt;=1.5),6.7,IF(AND(G24&gt;=0.155,D24&gt;=1.7,A24&gt;=7.05,D24&gt;=1.55,F24&gt;=1.5),6.34,IF(AND(G24&lt;0.05,A24&lt;5.3,G24&lt;0.207,D24&lt;0.45,G24&lt;0.905,F24&lt;1.5),1.4,IF(AND(G24&gt;=0.05,A24&lt;5.3,G24&lt;0.207,D24&lt;0.45,G24&lt;0.905,F24&lt;1.5),1.5,IF(AND(A24&lt;4.5,D24&lt;0.35,G24&gt;=0.207,D24&lt;0.45,G24&lt;0.905,F24&lt;1.5),1.3,IF(AND(G24&lt;0.308,A24&lt;6.2,F24&lt;2.5,A24&gt;=5.15,D24&lt;1.55,F24&gt;=1.5),4.5,IF(AND(D24&lt;1.35,A24&gt;=6.2,F24&lt;2.5,A24&gt;=5.15,D24&lt;1.55,F24&gt;=1.5),4.367,IF(AND(D24&lt;1.85,A24&lt;6.15,H24&gt;=5.767,A24&lt;7.05,D24&gt;=1.55,F24&gt;=1.5),4.933,IF(AND(G24&gt;=0.558,A24&gt;=4.5,D24&lt;0.35,G24&gt;=0.207,D24&lt;0.45,G24&lt;0.905,F24&lt;1.5),1.5,IF(AND(H24&gt;=13.383,G24&gt;=0.308,A24&lt;6.2,F24&lt;2.5,A24&gt;=5.15,D24&lt;1.55,F24&gt;=1.5),4.7,IF(AND(H24&gt;=12.206,D24&gt;=1.35,A24&gt;=6.2,F24&lt;2.5,A24&gt;=5.15,D24&lt;1.55,F24&gt;=1.5),4.575,IF(AND(A24&lt;5.7,D24&gt;=1.85,A24&lt;6.15,H24&gt;=5.767,A24&lt;7.05,D24&gt;=1.55,F24&gt;=1.5),4.9,IF(AND(A24&gt;=5.7,D24&gt;=1.85,A24&lt;6.15,H24&gt;=5.767,A24&lt;7.05,D24&gt;=1.55,F24&gt;=1.5),5.1,IF(AND(G24&lt;0.079,G24&lt;0.364,A24&gt;=6.15,H24&gt;=5.767,A24&lt;7.05,D24&gt;=1.55,F24&gt;=1.5),5.6,IF(AND(G24&gt;=0.079,G24&lt;0.364,A24&gt;=6.15,H24&gt;=5.767,A24&lt;7.05,D24&gt;=1.55,F24&gt;=1.5),5.25,IF(AND(G24&gt;=0.447,G24&lt;0.558,A24&gt;=4.5,D24&lt;0.35,G24&gt;=0.207,D24&lt;0.45,G24&lt;0.905,F24&lt;1.5),1.3,IF(AND(B24&gt;=2.95,H24&lt;13.383,G24&gt;=0.308,A24&lt;6.2,F24&lt;2.5,A24&gt;=5.15,D24&lt;1.55,F24&gt;=1.5),4.6,IF(AND(B24&lt;2.65,H24&lt;12.206,D24&gt;=1.35,A24&gt;=6.2,F24&lt;2.5,A24&gt;=5.15,D24&lt;1.55,F24&gt;=1.5),4.9,IF(AND(D24&lt;2.45,A24&lt;6.6,G24&gt;=0.364,A24&gt;=6.15,H24&gt;=5.767,A24&lt;7.05,D24&gt;=1.55,F24&gt;=1.5),5.6,IF(AND(D24&gt;=2.45,A24&lt;6.6,G24&gt;=0.364,A24&gt;=6.15,H24&gt;=5.767,A24&lt;7.05,D24&gt;=1.55,F24&gt;=1.5),6,IF(AND(H24&lt;12.921,A24&gt;=6.6,G24&gt;=0.364,A24&gt;=6.15,H24&gt;=5.767,A24&lt;7.05,D24&gt;=1.55,F24&gt;=1.5),5.725,IF(AND(H24&gt;=12.921,A24&gt;=6.6,G24&gt;=0.364,A24&gt;=6.15,H24&gt;=5.767,A24&lt;7.05,D24&gt;=1.55,F24&gt;=1.5),5.367,IF(AND(B24&lt;3.15,G24&lt;0.447,G24&lt;0.558,A24&gt;=4.5,D24&lt;0.35,G24&gt;=0.207,D24&lt;0.45,G24&lt;0.905,F24&lt;1.5),1.5,IF(AND(B24&gt;=3.15,G24&lt;0.447,G24&lt;0.558,A24&gt;=4.5,D24&lt;0.35,G24&gt;=0.207,D24&lt;0.45,G24&lt;0.905,F24&lt;1.5),1.36,IF(AND(B24&gt;=2.85,B24&lt;2.95,H24&lt;13.383,G24&gt;=0.308,A24&lt;6.2,F24&lt;2.5,A24&gt;=5.15,D24&lt;1.55,F24&gt;=1.5),3.6,IF(AND(H24&lt;9.446,B24&gt;=2.65,H24&lt;12.206,D24&gt;=1.35,A24&gt;=6.2,F24&lt;2.5,A24&gt;=5.15,D24&lt;1.55,F24&gt;=1.5),4.6,IF(AND(H24&gt;=9.446,B24&gt;=2.65,H24&lt;12.206,D24&gt;=1.35,A24&gt;=6.2,F24&lt;2.5,A24&gt;=5.15,D24&lt;1.55,F24&gt;=1.5),4.7,IF(AND(D24&lt;1.2,B24&lt;2.85,B24&lt;2.95,H24&lt;13.383,G24&gt;=0.308,A24&lt;6.2,F24&lt;2.5,A24&gt;=5.15,D24&lt;1.55,F24&gt;=1.5),3.75,IF(AND(G24&lt;0.356,D24&gt;=1.2,B24&lt;2.85,B24&lt;2.95,H24&lt;13.383,G24&gt;=0.308,A24&lt;6.2,F24&lt;2.5,A24&gt;=5.15,D24&lt;1.55,F24&gt;=1.5),4.2,IF(AND(G24&gt;=0.356,D24&gt;=1.2,B24&lt;2.85,B24&lt;2.95,H24&lt;13.383,G24&gt;=0.308,A24&lt;6.2,F24&lt;2.5,A24&gt;=5.15,D24&lt;1.55,F24&gt;=1.5),3.96,"shouldnthappen"))))))))))))))))))))))))))))))))))))))</f>
        <v>1.5</v>
      </c>
      <c r="BD24" s="1" t="n">
        <f aca="false">IF(AND(B24&lt;2.7,A24&lt;5.3,B24&lt;3.15),3.42,IF(AND(F24&lt;2.5,A24&gt;=5.85,B24&gt;=3.15),4.7,IF(AND(A24&lt;4.35,B24&gt;=2.7,A24&lt;5.3,B24&lt;3.15),1.1,IF(AND(A24&gt;=4.35,B24&gt;=2.7,A24&lt;5.3,B24&lt;3.15),1.42,IF(AND(A24&gt;=7.05,F24&gt;=2.5,A24&gt;=5.3,B24&lt;3.15),6.067,IF(AND(D24&gt;=0.45,A24&lt;5.05,A24&lt;5.85,B24&gt;=3.15),1.6,IF(AND(B24&lt;3.35,A24&gt;=5.05,A24&lt;5.85,B24&gt;=3.15),1.7,IF(AND(A24&gt;=6.85,F24&gt;=2.5,A24&gt;=5.85,B24&gt;=3.15),6.22,IF(AND(D24&lt;1.25,D24&lt;1.35,F24&lt;2.5,A24&gt;=5.3,B24&lt;3.15),4.033,IF(AND(D24&gt;=1.25,D24&lt;1.35,F24&lt;2.5,A24&gt;=5.3,B24&lt;3.15),4.233,IF(AND(A24&lt;6.05,D24&gt;=1.35,F24&lt;2.5,A24&gt;=5.3,B24&lt;3.15),5.1,IF(AND(H24&gt;=13.29,A24&lt;7.05,F24&gt;=2.5,A24&gt;=5.3,B24&lt;3.15),4.96,IF(AND(G24&gt;=0.858,D24&lt;0.45,A24&lt;5.05,A24&lt;5.85,B24&gt;=3.15),1.3,IF(AND(D24&gt;=0.35,B24&gt;=3.35,A24&gt;=5.05,A24&lt;5.85,B24&gt;=3.15),1.4,IF(AND(B24&lt;3.25,A24&lt;6.85,F24&gt;=2.5,A24&gt;=5.85,B24&gt;=3.15),5.233,IF(AND(A24&gt;=6.8,A24&gt;=6.05,D24&gt;=1.35,F24&lt;2.5,A24&gt;=5.3,B24&lt;3.15),4.9,IF(AND(G24&gt;=0.622,H24&lt;13.29,A24&lt;7.05,F24&gt;=2.5,A24&gt;=5.3,B24&lt;3.15),5.067,IF(AND(H24&lt;8.834,G24&lt;0.858,D24&lt;0.45,A24&lt;5.05,A24&lt;5.85,B24&gt;=3.15),1.4,IF(AND(G24&lt;0.774,B24&gt;=3.25,A24&lt;6.85,F24&gt;=2.5,A24&gt;=5.85,B24&gt;=3.15),5.8,IF(AND(G24&gt;=0.774,B24&gt;=3.25,A24&lt;6.85,F24&gt;=2.5,A24&gt;=5.85,B24&gt;=3.15),5.4,IF(AND(H24&gt;=12.206,A24&lt;6.8,A24&gt;=6.05,D24&gt;=1.35,F24&lt;2.5,A24&gt;=5.3,B24&lt;3.15),4.5,IF(AND(G24&gt;=0.439,G24&lt;0.622,H24&lt;13.29,A24&lt;7.05,F24&gt;=2.5,A24&gt;=5.3,B24&lt;3.15),5.667,IF(AND(G24&lt;0.227,H24&gt;=8.834,G24&lt;0.858,D24&lt;0.45,A24&lt;5.05,A24&lt;5.85,B24&gt;=3.15),1.4,IF(AND(G24&gt;=0.227,H24&gt;=8.834,G24&lt;0.858,D24&lt;0.45,A24&lt;5.05,A24&lt;5.85,B24&gt;=3.15),1.3,IF(AND(G24&gt;=0.934,B24&lt;3.75,D24&lt;0.35,B24&gt;=3.35,A24&gt;=5.05,A24&lt;5.85,B24&gt;=3.15),1.7,IF(AND(G24&lt;0.823,B24&gt;=3.75,D24&lt;0.35,B24&gt;=3.35,A24&gt;=5.05,A24&lt;5.85,B24&gt;=3.15),1.55,IF(AND(G24&gt;=0.823,B24&gt;=3.75,D24&lt;0.35,B24&gt;=3.35,A24&gt;=5.05,A24&lt;5.85,B24&gt;=3.15),1.5,IF(AND(A24&lt;6.2,H24&lt;12.206,A24&lt;6.8,A24&gt;=6.05,D24&gt;=1.35,F24&lt;2.5,A24&gt;=5.3,B24&lt;3.15),4.6,IF(AND(A24&gt;=6.2,H24&lt;12.206,A24&lt;6.8,A24&gt;=6.05,D24&gt;=1.35,F24&lt;2.5,A24&gt;=5.3,B24&lt;3.15),4.74,IF(AND(H24&gt;=10.667,G24&lt;0.439,G24&lt;0.622,H24&lt;13.29,A24&lt;7.05,F24&gt;=2.5,A24&gt;=5.3,B24&lt;3.15),5.6,IF(AND(H24&lt;13.67,G24&lt;0.934,B24&lt;3.75,D24&lt;0.35,B24&gt;=3.35,A24&gt;=5.05,A24&lt;5.85,B24&gt;=3.15),1.48,IF(AND(H24&gt;=13.67,G24&lt;0.934,B24&lt;3.75,D24&lt;0.35,B24&gt;=3.35,A24&gt;=5.05,A24&lt;5.85,B24&gt;=3.15),1.3,IF(AND(G24&lt;0.301,H24&lt;10.667,G24&lt;0.439,G24&lt;0.622,H24&lt;13.29,A24&lt;7.05,F24&gt;=2.5,A24&gt;=5.3,B24&lt;3.15),5.2,IF(AND(G24&gt;=0.301,H24&lt;10.667,G24&lt;0.439,G24&lt;0.622,H24&lt;13.29,A24&lt;7.05,F24&gt;=2.5,A24&gt;=5.3,B24&lt;3.15),5.067,"shouldnthappen"))))))))))))))))))))))))))))))))))</f>
        <v>1.4</v>
      </c>
      <c r="BE24" s="1" t="n">
        <f aca="false">IF(AND(B24&gt;=3.85,A24&gt;=5.05,F24&lt;1.5),1.4,IF(AND(A24&lt;5.25,A24&lt;5.75,F24&gt;=1.5),3.15,IF(AND(A24&lt;4.95,B24&lt;3.15,A24&lt;5.05,F24&lt;1.5),1.46,IF(AND(A24&gt;=4.95,B24&lt;3.15,A24&lt;5.05,F24&lt;1.5),1.6,IF(AND(H24&lt;8.834,B24&gt;=3.15,A24&lt;5.05,F24&lt;1.5),1.4,IF(AND(D24&lt;0.25,B24&lt;3.85,A24&gt;=5.05,F24&lt;1.5),1.48,IF(AND(D24&gt;=0.25,B24&lt;3.85,A24&gt;=5.05,F24&lt;1.5),1.7,IF(AND(F24&gt;=2.5,A24&gt;=5.25,A24&lt;5.75,F24&gt;=1.5),4.9,IF(AND(H24&lt;12.45,H24&gt;=8.834,B24&gt;=3.15,A24&lt;5.05,F24&lt;1.5),1.25,IF(AND(H24&gt;=12.45,H24&gt;=8.834,B24&gt;=3.15,A24&lt;5.05,F24&lt;1.5),1.32,IF(AND(G24&lt;0.283,F24&lt;2.5,A24&gt;=5.25,A24&lt;5.75,F24&gt;=1.5),4.3,IF(AND(H24&lt;6.712,H24&lt;11.275,D24&lt;1.55,A24&gt;=5.75,F24&gt;=1.5),5,IF(AND(H24&lt;13.101,H24&gt;=11.275,D24&lt;1.55,A24&gt;=5.75,F24&gt;=1.5),3.933,IF(AND(H24&gt;=13.101,H24&gt;=11.275,D24&lt;1.55,A24&gt;=5.75,F24&gt;=1.5),4.5,IF(AND(A24&gt;=7.3,D24&lt;2.45,D24&gt;=1.55,A24&gt;=5.75,F24&gt;=1.5),6.7,IF(AND(B24&lt;3.45,D24&gt;=2.45,D24&gt;=1.55,A24&gt;=5.75,F24&gt;=1.5),5.925,IF(AND(B24&gt;=3.45,D24&gt;=2.45,D24&gt;=1.55,A24&gt;=5.75,F24&gt;=1.5),6.1,IF(AND(B24&gt;=2.8,G24&gt;=0.283,F24&lt;2.5,A24&gt;=5.25,A24&lt;5.75,F24&gt;=1.5),4.2,IF(AND(D24&lt;1.35,H24&gt;=6.712,H24&lt;11.275,D24&lt;1.55,A24&gt;=5.75,F24&gt;=1.5),4.35,IF(AND(D24&lt;1.05,B24&lt;2.8,G24&gt;=0.283,F24&lt;2.5,A24&gt;=5.25,A24&lt;5.75,F24&gt;=1.5),3.567,IF(AND(D24&gt;=1.05,B24&lt;2.8,G24&gt;=0.283,F24&lt;2.5,A24&gt;=5.25,A24&lt;5.75,F24&gt;=1.5),3.925,IF(AND(B24&lt;2.65,D24&gt;=1.35,H24&gt;=6.712,H24&lt;11.275,D24&lt;1.55,A24&gt;=5.75,F24&gt;=1.5),4.9,IF(AND(B24&gt;=2.65,D24&gt;=1.35,H24&gt;=6.712,H24&lt;11.275,D24&lt;1.55,A24&gt;=5.75,F24&gt;=1.5),4.625,IF(AND(H24&gt;=14.683,G24&gt;=0.628,A24&lt;7.3,D24&lt;2.45,D24&gt;=1.55,A24&gt;=5.75,F24&gt;=1.5),5.4,IF(AND(D24&lt;1.95,H24&lt;8.884,G24&lt;0.628,A24&lt;7.3,D24&lt;2.45,D24&gt;=1.55,A24&gt;=5.75,F24&gt;=1.5),5.1,IF(AND(D24&gt;=1.95,H24&lt;8.884,G24&lt;0.628,A24&lt;7.3,D24&lt;2.45,D24&gt;=1.55,A24&gt;=5.75,F24&gt;=1.5),5.22,IF(AND(A24&lt;6.05,H24&gt;=8.884,G24&lt;0.628,A24&lt;7.3,D24&lt;2.45,D24&gt;=1.55,A24&gt;=5.75,F24&gt;=1.5),5.1,IF(AND(G24&lt;0.817,H24&lt;14.683,G24&gt;=0.628,A24&lt;7.3,D24&lt;2.45,D24&gt;=1.55,A24&gt;=5.75,F24&gt;=1.5),4.967,IF(AND(G24&gt;=0.817,H24&lt;14.683,G24&gt;=0.628,A24&lt;7.3,D24&lt;2.45,D24&gt;=1.55,A24&gt;=5.75,F24&gt;=1.5),5.1,IF(AND(H24&lt;9.637,A24&gt;=6.05,H24&gt;=8.884,G24&lt;0.628,A24&lt;7.3,D24&lt;2.45,D24&gt;=1.55,A24&gt;=5.75,F24&gt;=1.5),5.9,IF(AND(D24&lt;1.85,H24&gt;=9.637,A24&gt;=6.05,H24&gt;=8.884,G24&lt;0.628,A24&lt;7.3,D24&lt;2.45,D24&gt;=1.55,A24&gt;=5.75,F24&gt;=1.5),5.733,IF(AND(G24&gt;=0.388,D24&gt;=1.85,H24&gt;=9.637,A24&gt;=6.05,H24&gt;=8.884,G24&lt;0.628,A24&lt;7.3,D24&lt;2.45,D24&gt;=1.55,A24&gt;=5.75,F24&gt;=1.5),5.64,IF(AND(B24&lt;2.95,G24&lt;0.388,D24&gt;=1.85,H24&gt;=9.637,A24&gt;=6.05,H24&gt;=8.884,G24&lt;0.628,A24&lt;7.3,D24&lt;2.45,D24&gt;=1.55,A24&gt;=5.75,F24&gt;=1.5),5.5,IF(AND(B24&gt;=2.95,G24&lt;0.388,D24&gt;=1.85,H24&gt;=9.637,A24&gt;=6.05,H24&gt;=8.884,G24&lt;0.628,A24&lt;7.3,D24&lt;2.45,D24&gt;=1.55,A24&gt;=5.75,F24&gt;=1.5),5.333,"shouldnthappen"))))))))))))))))))))))))))))))))))</f>
        <v>1.7</v>
      </c>
      <c r="BF24" s="1" t="n">
        <f aca="false">IF(AND(D24&gt;=0.35,F24&lt;1.5),1.65,IF(AND(H24&gt;=16.227,D24&gt;=1.55,F24&gt;=1.5),6.533,IF(AND(A24&gt;=5.45,G24&lt;0.174,D24&lt;0.35,F24&lt;1.5),1.7,IF(AND(D24&lt;0.15,G24&gt;=0.174,D24&lt;0.35,F24&lt;1.5),1.38,IF(AND(D24&gt;=1.15,D24&lt;1.25,D24&lt;1.55,F24&gt;=1.5),3.967,IF(AND(H24&lt;8.376,A24&lt;5.45,G24&lt;0.174,D24&lt;0.35,F24&lt;1.5),1.4,IF(AND(H24&gt;=8.376,A24&lt;5.45,G24&lt;0.174,D24&lt;0.35,F24&lt;1.5),1.5,IF(AND(B24&lt;3.1,D24&gt;=0.15,G24&gt;=0.174,D24&lt;0.35,F24&lt;1.5),1.475,IF(AND(H24&lt;10.258,D24&lt;1.15,D24&lt;1.25,D24&lt;1.55,F24&gt;=1.5),3.24,IF(AND(H24&gt;=10.258,D24&lt;1.15,D24&lt;1.25,D24&lt;1.55,F24&gt;=1.5),3.875,IF(AND(F24&gt;=2.5,H24&lt;10.927,D24&gt;=1.25,D24&lt;1.55,F24&gt;=1.5),5.05,IF(AND(D24&lt;1.35,H24&gt;=10.927,D24&gt;=1.25,D24&lt;1.55,F24&gt;=1.5),4.25,IF(AND(A24&gt;=6.95,D24&lt;1.75,H24&lt;16.227,D24&gt;=1.55,F24&gt;=1.5),5.8,IF(AND(B24&lt;3.3,B24&gt;=3.1,D24&gt;=0.15,G24&gt;=0.174,D24&lt;0.35,F24&lt;1.5),1.3,IF(AND(H24&lt;12.278,D24&gt;=1.35,H24&gt;=10.927,D24&gt;=1.25,D24&lt;1.55,F24&gt;=1.5),4.9,IF(AND(G24&lt;0.226,A24&lt;6.95,D24&lt;1.75,H24&lt;16.227,D24&gt;=1.55,F24&gt;=1.5),5,IF(AND(G24&gt;=0.226,A24&lt;6.95,D24&lt;1.75,H24&lt;16.227,D24&gt;=1.55,F24&gt;=1.5),4.62,IF(AND(H24&lt;9.35,B24&lt;2.95,D24&gt;=1.75,H24&lt;16.227,D24&gt;=1.55,F24&gt;=1.5),6.3,IF(AND(H24&gt;=9.35,B24&lt;2.95,D24&gt;=1.75,H24&lt;16.227,D24&gt;=1.55,F24&gt;=1.5),5.58,IF(AND(A24&lt;5.05,B24&gt;=3.3,B24&gt;=3.1,D24&gt;=0.15,G24&gt;=0.174,D24&lt;0.35,F24&lt;1.5),1.35,IF(AND(A24&gt;=5.05,B24&gt;=3.3,B24&gt;=3.1,D24&gt;=0.15,G24&gt;=0.174,D24&lt;0.35,F24&lt;1.5),1.46,IF(AND(B24&lt;2.8,A24&lt;5.65,F24&lt;2.5,H24&lt;10.927,D24&gt;=1.25,D24&lt;1.55,F24&gt;=1.5),4.075,IF(AND(B24&gt;=2.8,A24&lt;5.65,F24&lt;2.5,H24&lt;10.927,D24&gt;=1.25,D24&lt;1.55,F24&gt;=1.5),3.933,IF(AND(A24&lt;6.25,A24&gt;=5.65,F24&lt;2.5,H24&lt;10.927,D24&gt;=1.25,D24&lt;1.55,F24&gt;=1.5),4.533,IF(AND(A24&gt;=6.25,A24&gt;=5.65,F24&lt;2.5,H24&lt;10.927,D24&gt;=1.25,D24&lt;1.55,F24&gt;=1.5),4.3,IF(AND(A24&lt;6.5,H24&gt;=12.278,D24&gt;=1.35,H24&gt;=10.927,D24&gt;=1.25,D24&lt;1.55,F24&gt;=1.5),4.55,IF(AND(A24&gt;=6.5,H24&gt;=12.278,D24&gt;=1.35,H24&gt;=10.927,D24&gt;=1.25,D24&lt;1.55,F24&gt;=1.5),4.775,IF(AND(H24&lt;9.884,D24&lt;2.1,B24&gt;=2.95,D24&gt;=1.75,H24&lt;16.227,D24&gt;=1.55,F24&gt;=1.5),5.5,IF(AND(H24&gt;=9.884,D24&lt;2.1,B24&gt;=2.95,D24&gt;=1.75,H24&lt;16.227,D24&gt;=1.55,F24&gt;=1.5),5.1,IF(AND(H24&lt;10.393,D24&gt;=2.1,B24&gt;=2.95,D24&gt;=1.75,H24&lt;16.227,D24&gt;=1.55,F24&gt;=1.5),5.74,IF(AND(D24&lt;2.25,H24&gt;=10.393,D24&gt;=2.1,B24&gt;=2.95,D24&gt;=1.75,H24&lt;16.227,D24&gt;=1.55,F24&gt;=1.5),5.8,IF(AND(D24&gt;=2.25,H24&gt;=10.393,D24&gt;=2.1,B24&gt;=2.95,D24&gt;=1.75,H24&lt;16.227,D24&gt;=1.55,F24&gt;=1.5),5.4,"shouldnthappen"))))))))))))))))))))))))))))))))</f>
        <v>1.65</v>
      </c>
      <c r="BG24" s="1" t="n">
        <f aca="false">IF(AND(G24&lt;0.096,A24&lt;5.45),2.95,IF(AND(F24&gt;=1.5,G24&gt;=0.096,A24&lt;5.45),3,IF(AND(D24&lt;0.6,A24&lt;5.9,A24&gt;=5.45),1.4,IF(AND(F24&gt;=2.5,D24&gt;=0.6,A24&lt;5.9,A24&gt;=5.45),5.1,IF(AND(A24&lt;7.45,A24&gt;=7.05,A24&gt;=5.9,A24&gt;=5.45),6.167,IF(AND(B24&gt;=3.55,G24&lt;0.587,F24&lt;1.5,G24&gt;=0.096,A24&lt;5.45),1,IF(AND(A24&lt;5.05,G24&gt;=0.587,F24&lt;1.5,G24&gt;=0.096,A24&lt;5.45),1.35,IF(AND(B24&lt;2.75,D24&lt;1.7,A24&lt;7.05,A24&gt;=5.9,A24&gt;=5.45),4.9,IF(AND(A24&lt;6.2,D24&gt;=1.7,A24&lt;7.05,A24&gt;=5.9,A24&gt;=5.45),4.833,IF(AND(H24&lt;17.32,A24&gt;=7.45,A24&gt;=7.05,A24&gt;=5.9,A24&gt;=5.45),6.68,IF(AND(H24&gt;=17.32,A24&gt;=7.45,A24&gt;=7.05,A24&gt;=5.9,A24&gt;=5.45),6.4,IF(AND(G24&lt;0.161,B24&lt;3.55,G24&lt;0.587,F24&lt;1.5,G24&gt;=0.096,A24&lt;5.45),1.5,IF(AND(H24&lt;11.016,A24&gt;=5.05,G24&gt;=0.587,F24&lt;1.5,G24&gt;=0.096,A24&lt;5.45),1.633,IF(AND(H24&lt;11.001,G24&lt;0.372,F24&lt;2.5,D24&gt;=0.6,A24&lt;5.9,A24&gt;=5.45),4.133,IF(AND(H24&gt;=11.001,G24&lt;0.372,F24&lt;2.5,D24&gt;=0.6,A24&lt;5.9,A24&gt;=5.45),4.3,IF(AND(H24&lt;6.808,G24&gt;=0.372,F24&lt;2.5,D24&gt;=0.6,A24&lt;5.9,A24&gt;=5.45),4,IF(AND(A24&gt;=6.75,B24&gt;=2.75,D24&lt;1.7,A24&lt;7.05,A24&gt;=5.9,A24&gt;=5.45),4.84,IF(AND(H24&lt;12.467,G24&gt;=0.161,B24&lt;3.55,G24&lt;0.587,F24&lt;1.5,G24&gt;=0.096,A24&lt;5.45),1.3,IF(AND(D24&lt;0.25,H24&gt;=11.016,A24&gt;=5.05,G24&gt;=0.587,F24&lt;1.5,G24&gt;=0.096,A24&lt;5.45),1.52,IF(AND(D24&gt;=0.25,H24&gt;=11.016,A24&gt;=5.05,G24&gt;=0.587,F24&lt;1.5,G24&gt;=0.096,A24&lt;5.45),1.5,IF(AND(H24&lt;11.218,H24&gt;=6.808,G24&gt;=0.372,F24&lt;2.5,D24&gt;=0.6,A24&lt;5.9,A24&gt;=5.45),3.7,IF(AND(H24&gt;=11.218,H24&gt;=6.808,G24&gt;=0.372,F24&lt;2.5,D24&gt;=0.6,A24&lt;5.9,A24&gt;=5.45),3.9,IF(AND(B24&lt;2.95,A24&lt;6.75,B24&gt;=2.75,D24&lt;1.7,A24&lt;7.05,A24&gt;=5.9,A24&gt;=5.45),4.2,IF(AND(B24&gt;=2.95,A24&lt;6.75,B24&gt;=2.75,D24&lt;1.7,A24&lt;7.05,A24&gt;=5.9,A24&gt;=5.45),4.6,IF(AND(D24&gt;=2.45,A24&lt;6.85,A24&gt;=6.2,D24&gt;=1.7,A24&lt;7.05,A24&gt;=5.9,A24&gt;=5.45),5.9,IF(AND(G24&lt;0.312,A24&gt;=6.85,A24&gt;=6.2,D24&gt;=1.7,A24&lt;7.05,A24&gt;=5.9,A24&gt;=5.45),5.1,IF(AND(G24&gt;=0.312,A24&gt;=6.85,A24&gt;=6.2,D24&gt;=1.7,A24&lt;7.05,A24&gt;=5.9,A24&gt;=5.45),5.4,IF(AND(G24&lt;0.251,H24&gt;=12.467,G24&gt;=0.161,B24&lt;3.55,G24&lt;0.587,F24&lt;1.5,G24&gt;=0.096,A24&lt;5.45),1.35,IF(AND(G24&gt;=0.251,H24&gt;=12.467,G24&gt;=0.161,B24&lt;3.55,G24&lt;0.587,F24&lt;1.5,G24&gt;=0.096,A24&lt;5.45),1.467,IF(AND(G24&gt;=0.628,D24&lt;2.45,A24&lt;6.85,A24&gt;=6.2,D24&gt;=1.7,A24&lt;7.05,A24&gt;=5.9,A24&gt;=5.45),5.1,IF(AND(A24&gt;=6.75,G24&lt;0.628,D24&lt;2.45,A24&lt;6.85,A24&gt;=6.2,D24&gt;=1.7,A24&lt;7.05,A24&gt;=5.9,A24&gt;=5.45),5.9,IF(AND(H24&lt;11.824,A24&lt;6.75,G24&lt;0.628,D24&lt;2.45,A24&lt;6.85,A24&gt;=6.2,D24&gt;=1.7,A24&lt;7.05,A24&gt;=5.9,A24&gt;=5.45),5.44,IF(AND(H24&lt;14.378,H24&gt;=11.824,A24&lt;6.75,G24&lt;0.628,D24&lt;2.45,A24&lt;6.85,A24&gt;=6.2,D24&gt;=1.7,A24&lt;7.05,A24&gt;=5.9,A24&gt;=5.45),5.6,IF(AND(H24&gt;=14.378,H24&gt;=11.824,A24&lt;6.75,G24&lt;0.628,D24&lt;2.45,A24&lt;6.85,A24&gt;=6.2,D24&gt;=1.7,A24&lt;7.05,A24&gt;=5.9,A24&gt;=5.45),5.8,"shouldnthappen"))))))))))))))))))))))))))))))))))</f>
        <v>1</v>
      </c>
      <c r="BH24" s="1" t="n">
        <f aca="false">IF(AND(G24&gt;=0.905,F24&lt;1.5),1.8,IF(AND(H24&lt;5.523,G24&lt;0.905,F24&lt;1.5),1,IF(AND(D24&gt;=0.4,H24&gt;=5.523,G24&lt;0.905,F24&lt;1.5),1.7,IF(AND(G24&gt;=0.878,D24&lt;1.35,F24&lt;2.5,F24&gt;=1.5),4.4,IF(AND(A24&lt;5.4,D24&gt;=1.35,F24&lt;2.5,F24&gt;=1.5),3.9,IF(AND(G24&lt;0.177,B24&lt;3.15,F24&gt;=2.5,F24&gt;=1.5),6.15,IF(AND(H24&lt;10.393,B24&gt;=3.15,F24&gt;=2.5,F24&gt;=1.5),5.94,IF(AND(H24&gt;=10.393,B24&gt;=3.15,F24&gt;=2.5,F24&gt;=1.5),5.467,IF(AND(D24&gt;=1.25,G24&lt;0.878,D24&lt;1.35,F24&lt;2.5,F24&gt;=1.5),4.18,IF(AND(G24&gt;=0.709,A24&gt;=5.4,D24&gt;=1.35,F24&lt;2.5,F24&gt;=1.5),4.9,IF(AND(B24&lt;2.6,G24&gt;=0.177,B24&lt;3.15,F24&gt;=2.5,F24&gt;=1.5),4.8,IF(AND(A24&lt;4.35,A24&lt;5.05,D24&lt;0.4,H24&gt;=5.523,G24&lt;0.905,F24&lt;1.5),1.1,IF(AND(A24&gt;=5.6,A24&gt;=5.05,D24&lt;0.4,H24&gt;=5.523,G24&lt;0.905,F24&lt;1.5),1.7,IF(AND(D24&lt;1.05,D24&lt;1.25,G24&lt;0.878,D24&lt;1.35,F24&lt;2.5,F24&gt;=1.5),3.6,IF(AND(D24&gt;=1.55,G24&lt;0.709,A24&gt;=5.4,D24&gt;=1.35,F24&lt;2.5,F24&gt;=1.5),4.975,IF(AND(D24&lt;1.7,B24&gt;=2.6,G24&gt;=0.177,B24&lt;3.15,F24&gt;=2.5,F24&gt;=1.5),5.8,IF(AND(B24&lt;3.15,A24&gt;=4.35,A24&lt;5.05,D24&lt;0.4,H24&gt;=5.523,G24&lt;0.905,F24&lt;1.5),1.46,IF(AND(A24&gt;=5.45,A24&lt;5.6,A24&gt;=5.05,D24&lt;0.4,H24&gt;=5.523,G24&lt;0.905,F24&lt;1.5),1.35,IF(AND(H24&lt;10.974,D24&gt;=1.05,D24&lt;1.25,G24&lt;0.878,D24&lt;1.35,F24&lt;2.5,F24&gt;=1.5),3.8,IF(AND(H24&gt;=13.654,D24&lt;1.55,G24&lt;0.709,A24&gt;=5.4,D24&gt;=1.35,F24&lt;2.5,F24&gt;=1.5),4.725,IF(AND(A24&lt;4.5,B24&gt;=3.15,A24&gt;=4.35,A24&lt;5.05,D24&lt;0.4,H24&gt;=5.523,G24&lt;0.905,F24&lt;1.5),1.3,IF(AND(G24&lt;0.676,A24&lt;5.45,A24&lt;5.6,A24&gt;=5.05,D24&lt;0.4,H24&gt;=5.523,G24&lt;0.905,F24&lt;1.5),1.5,IF(AND(G24&gt;=0.676,A24&lt;5.45,A24&lt;5.6,A24&gt;=5.05,D24&lt;0.4,H24&gt;=5.523,G24&lt;0.905,F24&lt;1.5),1.55,IF(AND(A24&lt;5.7,H24&gt;=10.974,D24&gt;=1.05,D24&lt;1.25,G24&lt;0.878,D24&lt;1.35,F24&lt;2.5,F24&gt;=1.5),3.9,IF(AND(A24&gt;=5.7,H24&gt;=10.974,D24&gt;=1.05,D24&lt;1.25,G24&lt;0.878,D24&lt;1.35,F24&lt;2.5,F24&gt;=1.5),3.933,IF(AND(G24&gt;=0.644,H24&lt;13.654,D24&lt;1.55,G24&lt;0.709,A24&gt;=5.4,D24&gt;=1.35,F24&lt;2.5,F24&gt;=1.5),4.4,IF(AND(B24&lt;2.9,A24&lt;6.2,D24&gt;=1.7,B24&gt;=2.6,G24&gt;=0.177,B24&lt;3.15,F24&gt;=2.5,F24&gt;=1.5),5.02,IF(AND(B24&gt;=2.9,A24&lt;6.2,D24&gt;=1.7,B24&gt;=2.6,G24&gt;=0.177,B24&lt;3.15,F24&gt;=2.5,F24&gt;=1.5),4.8,IF(AND(D24&lt;2.2,A24&gt;=6.2,D24&gt;=1.7,B24&gt;=2.6,G24&gt;=0.177,B24&lt;3.15,F24&gt;=2.5,F24&gt;=1.5),5.325,IF(AND(D24&gt;=2.2,A24&gt;=6.2,D24&gt;=1.7,B24&gt;=2.6,G24&gt;=0.177,B24&lt;3.15,F24&gt;=2.5,F24&gt;=1.5),5.1,IF(AND(D24&lt;0.25,A24&gt;=4.5,B24&gt;=3.15,A24&gt;=4.35,A24&lt;5.05,D24&lt;0.4,H24&gt;=5.523,G24&lt;0.905,F24&lt;1.5),1.357,IF(AND(D24&gt;=0.25,A24&gt;=4.5,B24&gt;=3.15,A24&gt;=4.35,A24&lt;5.05,D24&lt;0.4,H24&gt;=5.523,G24&lt;0.905,F24&lt;1.5),1.333,IF(AND(H24&lt;10.723,G24&lt;0.644,H24&lt;13.654,D24&lt;1.55,G24&lt;0.709,A24&gt;=5.4,D24&gt;=1.35,F24&lt;2.5,F24&gt;=1.5),4.6,IF(AND(H24&gt;=10.723,G24&lt;0.644,H24&lt;13.654,D24&lt;1.55,G24&lt;0.709,A24&gt;=5.4,D24&gt;=1.35,F24&lt;2.5,F24&gt;=1.5),4.5,"shouldnthappen"))))))))))))))))))))))))))))))))))</f>
        <v>1.7</v>
      </c>
      <c r="BI24" s="1" t="n">
        <f aca="false">IF(AND(D24&gt;=0.8,A24&lt;5.45),3.9,IF(AND(D24&gt;=0.45,D24&lt;0.8,A24&lt;5.45),1.66,IF(AND(H24&lt;16.447,B24&gt;=3.45,A24&gt;=5.45),1.525,IF(AND(H24&gt;=16.447,B24&gt;=3.45,A24&gt;=5.45),6.4,IF(AND(H24&lt;5.245,D24&lt;0.45,D24&lt;0.8,A24&lt;5.45),1,IF(AND(A24&gt;=7.2,G24&lt;0.154,B24&lt;3.45,A24&gt;=5.45),6.7,IF(AND(D24&lt;1.65,A24&lt;7.2,G24&lt;0.154,B24&lt;3.45,A24&gt;=5.45),4.7,IF(AND(D24&gt;=1.65,A24&lt;7.2,G24&lt;0.154,B24&lt;3.45,A24&gt;=5.45),5.52,IF(AND(D24&gt;=0.25,A24&lt;5.05,H24&gt;=5.245,D24&lt;0.45,D24&lt;0.8,A24&lt;5.45),1.35,IF(AND(H24&lt;6.089,A24&gt;=5.05,H24&gt;=5.245,D24&lt;0.45,D24&lt;0.8,A24&lt;5.45),1.7,IF(AND(D24&lt;1.2,B24&lt;2.6,A24&lt;5.75,G24&gt;=0.154,B24&lt;3.45,A24&gt;=5.45),3.85,IF(AND(D24&gt;=1.2,B24&lt;2.6,A24&lt;5.75,G24&gt;=0.154,B24&lt;3.45,A24&gt;=5.45),4,IF(AND(D24&gt;=1.65,B24&gt;=2.6,A24&lt;5.75,G24&gt;=0.154,B24&lt;3.45,A24&gt;=5.45),4.9,IF(AND(G24&lt;0.353,F24&lt;2.5,A24&gt;=5.75,G24&gt;=0.154,B24&lt;3.45,A24&gt;=5.45),4.25,IF(AND(A24&gt;=7.25,F24&gt;=2.5,A24&gt;=5.75,G24&gt;=0.154,B24&lt;3.45,A24&gt;=5.45),6.45,IF(AND(H24&lt;11.218,D24&lt;0.25,A24&lt;5.05,H24&gt;=5.245,D24&lt;0.45,D24&lt;0.8,A24&lt;5.45),1.42,IF(AND(G24&lt;0.517,H24&gt;=6.089,A24&gt;=5.05,H24&gt;=5.245,D24&lt;0.45,D24&lt;0.8,A24&lt;5.45),1.44,IF(AND(G24&gt;=0.517,H24&gt;=6.089,A24&gt;=5.05,H24&gt;=5.245,D24&lt;0.45,D24&lt;0.8,A24&lt;5.45),1.54,IF(AND(H24&gt;=10.194,D24&lt;1.65,B24&gt;=2.6,A24&lt;5.75,G24&gt;=0.154,B24&lt;3.45,A24&gt;=5.45),4.35,IF(AND(B24&gt;=3.15,G24&gt;=0.353,F24&lt;2.5,A24&gt;=5.75,G24&gt;=0.154,B24&lt;3.45,A24&gt;=5.45),4.7,IF(AND(H24&lt;7.716,A24&lt;7.25,F24&gt;=2.5,A24&gt;=5.75,G24&gt;=0.154,B24&lt;3.45,A24&gt;=5.45),5.04,IF(AND(G24&lt;0.175,H24&gt;=11.218,D24&lt;0.25,A24&lt;5.05,H24&gt;=5.245,D24&lt;0.45,D24&lt;0.8,A24&lt;5.45),1.5,IF(AND(H24&lt;7.713,H24&lt;10.194,D24&lt;1.65,B24&gt;=2.6,A24&lt;5.75,G24&gt;=0.154,B24&lt;3.45,A24&gt;=5.45),4.1,IF(AND(H24&gt;=7.713,H24&lt;10.194,D24&lt;1.65,B24&gt;=2.6,A24&lt;5.75,G24&gt;=0.154,B24&lt;3.45,A24&gt;=5.45),4.2,IF(AND(B24&gt;=3.05,B24&lt;3.15,G24&gt;=0.353,F24&lt;2.5,A24&gt;=5.75,G24&gt;=0.154,B24&lt;3.45,A24&gt;=5.45),4.4,IF(AND(D24&gt;=2.45,H24&gt;=7.716,A24&lt;7.25,F24&gt;=2.5,A24&gt;=5.75,G24&gt;=0.154,B24&lt;3.45,A24&gt;=5.45),5.85,IF(AND(D24&lt;0.15,G24&gt;=0.175,H24&gt;=11.218,D24&lt;0.25,A24&lt;5.05,H24&gt;=5.245,D24&lt;0.45,D24&lt;0.8,A24&lt;5.45),1.1,IF(AND(H24&gt;=16.317,B24&lt;3.05,B24&lt;3.15,G24&gt;=0.353,F24&lt;2.5,A24&gt;=5.75,G24&gt;=0.154,B24&lt;3.45,A24&gt;=5.45),4.8,IF(AND(G24&gt;=0.857,D24&lt;2.45,H24&gt;=7.716,A24&lt;7.25,F24&gt;=2.5,A24&gt;=5.75,G24&gt;=0.154,B24&lt;3.45,A24&gt;=5.45),5.05,IF(AND(G24&lt;0.245,D24&gt;=0.15,G24&gt;=0.175,H24&gt;=11.218,D24&lt;0.25,A24&lt;5.05,H24&gt;=5.245,D24&lt;0.45,D24&lt;0.8,A24&lt;5.45),1.3,IF(AND(G24&gt;=0.245,D24&gt;=0.15,G24&gt;=0.175,H24&gt;=11.218,D24&lt;0.25,A24&lt;5.05,H24&gt;=5.245,D24&lt;0.45,D24&lt;0.8,A24&lt;5.45),1.22,IF(AND(B24&lt;2.85,H24&lt;16.317,B24&lt;3.05,B24&lt;3.15,G24&gt;=0.353,F24&lt;2.5,A24&gt;=5.75,G24&gt;=0.154,B24&lt;3.45,A24&gt;=5.45),4.6,IF(AND(B24&gt;=2.85,H24&lt;16.317,B24&lt;3.05,B24&lt;3.15,G24&gt;=0.353,F24&lt;2.5,A24&gt;=5.75,G24&gt;=0.154,B24&lt;3.45,A24&gt;=5.45),4.633,IF(AND(D24&lt;1.85,G24&lt;0.857,D24&lt;2.45,H24&gt;=7.716,A24&lt;7.25,F24&gt;=2.5,A24&gt;=5.75,G24&gt;=0.154,B24&lt;3.45,A24&gt;=5.45),5.8,IF(AND(H24&lt;11.297,D24&gt;=1.85,G24&lt;0.857,D24&lt;2.45,H24&gt;=7.716,A24&lt;7.25,F24&gt;=2.5,A24&gt;=5.75,G24&gt;=0.154,B24&lt;3.45,A24&gt;=5.45),5.3,IF(AND(G24&lt;0.388,H24&gt;=11.297,D24&gt;=1.85,G24&lt;0.857,D24&lt;2.45,H24&gt;=7.716,A24&lt;7.25,F24&gt;=2.5,A24&gt;=5.75,G24&gt;=0.154,B24&lt;3.45,A24&gt;=5.45),5.4,IF(AND(G24&gt;=0.388,H24&gt;=11.297,D24&gt;=1.85,G24&lt;0.857,D24&lt;2.45,H24&gt;=7.716,A24&lt;7.25,F24&gt;=2.5,A24&gt;=5.75,G24&gt;=0.154,B24&lt;3.45,A24&gt;=5.45),5.6,"shouldnthappen")))))))))))))))))))))))))))))))))))))</f>
        <v>1.44</v>
      </c>
      <c r="BJ24" s="1" t="n">
        <f aca="false">IF(AND(F24&gt;=2,B24&gt;=3.35),6.1,IF(AND(H24&gt;=12.719,F24&lt;1.5,B24&lt;3.35),1.567,IF(AND(H24&lt;5.245,F24&lt;2,B24&gt;=3.35),1,IF(AND(D24&lt;0.15,H24&lt;12.719,F24&lt;1.5,B24&lt;3.35),1.5,IF(AND(D24&gt;=0.35,H24&gt;=5.245,F24&lt;2,B24&gt;=3.35),1.6,IF(AND(A24&lt;4.9,D24&gt;=0.15,H24&lt;12.719,F24&lt;1.5,B24&lt;3.35),1.36,IF(AND(B24&lt;2.65,G24&lt;0.572,D24&lt;1.45,F24&gt;=1.5,B24&lt;3.35),3.5,IF(AND(A24&lt;6.1,F24&lt;2.5,D24&gt;=1.45,F24&gt;=1.5,B24&lt;3.35),5.1,IF(AND(G24&gt;=0.607,D24&lt;0.35,H24&gt;=5.245,F24&lt;2,B24&gt;=3.35),1.65,IF(AND(G24&lt;0.546,A24&gt;=4.9,D24&gt;=0.15,H24&lt;12.719,F24&lt;1.5,B24&lt;3.35),1.2,IF(AND(G24&gt;=0.546,A24&gt;=4.9,D24&gt;=0.15,H24&lt;12.719,F24&lt;1.5,B24&lt;3.35),1.4,IF(AND(A24&gt;=6.3,B24&gt;=2.65,G24&lt;0.572,D24&lt;1.45,F24&gt;=1.5,B24&lt;3.35),4.8,IF(AND(D24&lt;1.15,B24&lt;2.85,G24&gt;=0.572,D24&lt;1.45,F24&gt;=1.5,B24&lt;3.35),3.9,IF(AND(B24&gt;=3.15,B24&gt;=2.85,G24&gt;=0.572,D24&lt;1.45,F24&gt;=1.5,B24&lt;3.35),4.7,IF(AND(B24&lt;2.95,A24&gt;=6.1,F24&lt;2.5,D24&gt;=1.45,F24&gt;=1.5,B24&lt;3.35),4.533,IF(AND(B24&gt;=2.95,A24&gt;=6.1,F24&lt;2.5,D24&gt;=1.45,F24&gt;=1.5,B24&lt;3.35),4.75,IF(AND(A24&gt;=6.7,G24&lt;0.107,F24&gt;=2.5,D24&gt;=1.45,F24&gt;=1.5,B24&lt;3.35),5.7,IF(AND(G24&gt;=0.385,G24&lt;0.607,D24&lt;0.35,H24&gt;=5.245,F24&lt;2,B24&gt;=3.35),1.325,IF(AND(D24&lt;1.25,A24&lt;6.3,B24&gt;=2.65,G24&lt;0.572,D24&lt;1.45,F24&gt;=1.5,B24&lt;3.35),4,IF(AND(D24&gt;=1.25,A24&lt;6.3,B24&gt;=2.65,G24&lt;0.572,D24&lt;1.45,F24&gt;=1.5,B24&lt;3.35),4.18,IF(AND(G24&lt;0.907,D24&gt;=1.15,B24&lt;2.85,G24&gt;=0.572,D24&lt;1.45,F24&gt;=1.5,B24&lt;3.35),4,IF(AND(G24&gt;=0.907,D24&gt;=1.15,B24&lt;2.85,G24&gt;=0.572,D24&lt;1.45,F24&gt;=1.5,B24&lt;3.35),4.4,IF(AND(H24&lt;8.326,B24&lt;3.15,B24&gt;=2.85,G24&gt;=0.572,D24&lt;1.45,F24&gt;=1.5,B24&lt;3.35),3.6,IF(AND(H24&gt;=8.326,B24&lt;3.15,B24&gt;=2.85,G24&gt;=0.572,D24&lt;1.45,F24&gt;=1.5,B24&lt;3.35),4.48,IF(AND(B24&lt;2.95,A24&lt;6.7,G24&lt;0.107,F24&gt;=2.5,D24&gt;=1.45,F24&gt;=1.5,B24&lt;3.35),5.6,IF(AND(B24&gt;=2.95,A24&lt;6.7,G24&lt;0.107,F24&gt;=2.5,D24&gt;=1.45,F24&gt;=1.5,B24&lt;3.35),5.5,IF(AND(G24&lt;0.205,G24&lt;0.432,G24&gt;=0.107,F24&gt;=2.5,D24&gt;=1.45,F24&gt;=1.5,B24&lt;3.35),5.3,IF(AND(B24&gt;=3.05,G24&gt;=0.432,G24&gt;=0.107,F24&gt;=2.5,D24&gt;=1.45,F24&gt;=1.5,B24&lt;3.35),5.86,IF(AND(H24&gt;=14.057,G24&lt;0.385,G24&lt;0.607,D24&lt;0.35,H24&gt;=5.245,F24&lt;2,B24&gt;=3.35),1.7,IF(AND(D24&lt;1.7,G24&gt;=0.205,G24&lt;0.432,G24&gt;=0.107,F24&gt;=2.5,D24&gt;=1.45,F24&gt;=1.5,B24&lt;3.35),5,IF(AND(G24&lt;0.779,B24&lt;3.05,G24&gt;=0.432,G24&gt;=0.107,F24&gt;=2.5,D24&gt;=1.45,F24&gt;=1.5,B24&lt;3.35),4.9,IF(AND(G24&gt;=0.779,B24&lt;3.05,G24&gt;=0.432,G24&gt;=0.107,F24&gt;=2.5,D24&gt;=1.45,F24&gt;=1.5,B24&lt;3.35),5.533,IF(AND(D24&gt;=0.25,H24&lt;14.057,G24&lt;0.385,G24&lt;0.607,D24&lt;0.35,H24&gt;=5.245,F24&lt;2,B24&gt;=3.35),1.4,IF(AND(B24&lt;2.85,D24&gt;=1.7,G24&gt;=0.205,G24&lt;0.432,G24&gt;=0.107,F24&gt;=2.5,D24&gt;=1.45,F24&gt;=1.5,B24&lt;3.35),5.1,IF(AND(B24&gt;=2.85,D24&gt;=1.7,G24&gt;=0.205,G24&lt;0.432,G24&gt;=0.107,F24&gt;=2.5,D24&gt;=1.45,F24&gt;=1.5,B24&lt;3.35),5.15,IF(AND(A24&lt;5.1,D24&lt;0.25,H24&lt;14.057,G24&lt;0.385,G24&lt;0.607,D24&lt;0.35,H24&gt;=5.245,F24&lt;2,B24&gt;=3.35),1.4,IF(AND(A24&gt;=5.1,D24&lt;0.25,H24&lt;14.057,G24&lt;0.385,G24&lt;0.607,D24&lt;0.35,H24&gt;=5.245,F24&lt;2,B24&gt;=3.35),1.5,"shouldnthappen")))))))))))))))))))))))))))))))))))))</f>
        <v>1.6</v>
      </c>
    </row>
    <row r="25" customFormat="false" ht="13.8" hidden="false" customHeight="false" outlineLevel="0" collapsed="false">
      <c r="A25" s="1" t="n">
        <v>4.6</v>
      </c>
      <c r="B25" s="1" t="n">
        <v>3.6</v>
      </c>
      <c r="C25" s="1" t="n">
        <v>1</v>
      </c>
      <c r="D25" s="1" t="n">
        <v>0.2</v>
      </c>
      <c r="E25" s="1" t="s">
        <v>94</v>
      </c>
      <c r="F25" s="1" t="n">
        <v>1</v>
      </c>
      <c r="G25" s="1" t="n">
        <v>0.547127934871241</v>
      </c>
      <c r="H25" s="16" t="n">
        <v>4.67903667865321</v>
      </c>
      <c r="I25" s="11" t="n">
        <f aca="false">C25</f>
        <v>1</v>
      </c>
      <c r="J25" s="1" t="n">
        <f aca="false">AVERAGE(M25:BJ25)</f>
        <v>1.22874</v>
      </c>
      <c r="K25" s="15" t="n">
        <f aca="false">1-SQRT(VAR(M25:BJ25, I25)) / AVERAGE(M25:BJ25)</f>
        <v>0.809609235214879</v>
      </c>
      <c r="L25" s="1" t="n">
        <f aca="false">(J25-I25)/I25</f>
        <v>0.22874</v>
      </c>
      <c r="M25" s="1" t="n">
        <f aca="false">IF(AND(H25&gt;=16.241,B25&gt;=3.35),6.4,IF(AND(D25&gt;=0.75,A25&lt;5.15,B25&lt;3.35),4.1,IF(AND(D25&gt;=1.5,H25&lt;16.241,B25&gt;=3.35),5.767,IF(AND(B25&gt;=3.25,D25&lt;0.75,A25&lt;5.15,B25&lt;3.35),1.58,IF(AND(A25&lt;4.95,D25&lt;1.5,H25&lt;16.241,B25&gt;=3.35),1.4,IF(AND(A25&lt;4.5,B25&lt;3.25,D25&lt;0.75,A25&lt;5.15,B25&lt;3.35),1.26,IF(AND(A25&gt;=4.5,B25&lt;3.25,D25&lt;0.75,A25&lt;5.15,B25&lt;3.35),1.48,IF(AND(G25&lt;0.356,H25&lt;12.557,D25&lt;1.45,A25&gt;=5.15,B25&lt;3.35),4.267,IF(AND(D25&lt;1.25,H25&gt;=12.557,D25&lt;1.45,A25&gt;=5.15,B25&lt;3.35),4.05,IF(AND(D25&gt;=1.35,G25&gt;=0.356,H25&lt;12.557,D25&lt;1.45,A25&gt;=5.15,B25&lt;3.35),4.25,IF(AND(H25&lt;15.086,D25&gt;=1.25,H25&gt;=12.557,D25&lt;1.45,A25&gt;=5.15,B25&lt;3.35),4.4,IF(AND(F25&lt;2.5,G25&gt;=0.44,D25&lt;2.05,D25&gt;=1.45,A25&gt;=5.15,B25&lt;3.35),4.7,IF(AND(H25&lt;10.391,B25&lt;3.15,D25&gt;=2.05,D25&gt;=1.45,A25&gt;=5.15,B25&lt;3.35),5.1,IF(AND(G25&lt;0.505,B25&gt;=3.15,D25&gt;=2.05,D25&gt;=1.45,A25&gt;=5.15,B25&lt;3.35),5.7,IF(AND(G25&gt;=0.505,B25&gt;=3.15,D25&gt;=2.05,D25&gt;=1.45,A25&gt;=5.15,B25&lt;3.35),5.95,IF(AND(D25&gt;=0.5,G25&lt;0.905,A25&gt;=4.95,D25&lt;1.5,H25&lt;16.241,B25&gt;=3.35),1.6,IF(AND(B25&lt;3.6,G25&gt;=0.905,A25&gt;=4.95,D25&lt;1.5,H25&lt;16.241,B25&gt;=3.35),1.7,IF(AND(B25&gt;=3.6,G25&gt;=0.905,A25&gt;=4.95,D25&lt;1.5,H25&lt;16.241,B25&gt;=3.35),1.767,IF(AND(A25&gt;=5.7,D25&lt;1.35,G25&gt;=0.356,H25&lt;12.557,D25&lt;1.45,A25&gt;=5.15,B25&lt;3.35),3.9,IF(AND(A25&lt;6.35,H25&gt;=15.086,D25&gt;=1.25,H25&gt;=12.557,D25&lt;1.45,A25&gt;=5.15,B25&lt;3.35),4.7,IF(AND(A25&gt;=6.35,H25&gt;=15.086,D25&gt;=1.25,H25&gt;=12.557,D25&lt;1.45,A25&gt;=5.15,B25&lt;3.35),4.6,IF(AND(H25&lt;9.252,D25&lt;1.55,G25&lt;0.44,D25&lt;2.05,D25&gt;=1.45,A25&gt;=5.15,B25&lt;3.35),5.08,IF(AND(H25&gt;=9.252,D25&lt;1.55,G25&lt;0.44,D25&lt;2.05,D25&gt;=1.45,A25&gt;=5.15,B25&lt;3.35),4.7,IF(AND(H25&lt;8.477,D25&gt;=1.55,G25&lt;0.44,D25&lt;2.05,D25&gt;=1.45,A25&gt;=5.15,B25&lt;3.35),5.1,IF(AND(H25&gt;=8.477,D25&gt;=1.55,G25&lt;0.44,D25&lt;2.05,D25&gt;=1.45,A25&gt;=5.15,B25&lt;3.35),5.4,IF(AND(H25&lt;8.435,F25&gt;=2.5,G25&gt;=0.44,D25&lt;2.05,D25&gt;=1.45,A25&gt;=5.15,B25&lt;3.35),5.1,IF(AND(H25&gt;=8.435,F25&gt;=2.5,G25&gt;=0.44,D25&lt;2.05,D25&gt;=1.45,A25&gt;=5.15,B25&lt;3.35),4.86,IF(AND(G25&lt;0.543,H25&gt;=10.391,B25&lt;3.15,D25&gt;=2.05,D25&gt;=1.45,A25&gt;=5.15,B25&lt;3.35),5.56,IF(AND(G25&gt;=0.543,H25&gt;=10.391,B25&lt;3.15,D25&gt;=2.05,D25&gt;=1.45,A25&gt;=5.15,B25&lt;3.35),5.8,IF(AND(A25&lt;5.05,D25&lt;0.5,G25&lt;0.905,A25&gt;=4.95,D25&lt;1.5,H25&lt;16.241,B25&gt;=3.35),1.3,IF(AND(H25&lt;6.583,A25&lt;5.7,D25&lt;1.35,G25&gt;=0.356,H25&lt;12.557,D25&lt;1.45,A25&gt;=5.15,B25&lt;3.35),4,IF(AND(G25&lt;0.585,A25&gt;=5.05,D25&lt;0.5,G25&lt;0.905,A25&gt;=4.95,D25&lt;1.5,H25&lt;16.241,B25&gt;=3.35),1.475,IF(AND(G25&lt;0.62,H25&gt;=6.583,A25&lt;5.7,D25&lt;1.35,G25&gt;=0.356,H25&lt;12.557,D25&lt;1.45,A25&gt;=5.15,B25&lt;3.35),3.75,IF(AND(G25&gt;=0.62,H25&gt;=6.583,A25&lt;5.7,D25&lt;1.35,G25&gt;=0.356,H25&lt;12.557,D25&lt;1.45,A25&gt;=5.15,B25&lt;3.35),3.6,IF(AND(B25&lt;3.75,G25&gt;=0.585,A25&gt;=5.05,D25&lt;0.5,G25&lt;0.905,A25&gt;=4.95,D25&lt;1.5,H25&lt;16.241,B25&gt;=3.35),1.5,IF(AND(B25&gt;=3.75,G25&gt;=0.585,A25&gt;=5.05,D25&lt;0.5,G25&lt;0.905,A25&gt;=4.95,D25&lt;1.5,H25&lt;16.241,B25&gt;=3.35),1.6,"shouldnthappen"))))))))))))))))))))))))))))))))))))</f>
        <v>1.4</v>
      </c>
      <c r="N25" s="1" t="n">
        <f aca="false">IF(AND(H25&lt;5.245,B25&lt;3.65,F25&lt;1.5),1,IF(AND(H25&gt;=14.096,B25&gt;=3.65,F25&lt;1.5),1.65,IF(AND(A25&gt;=5.45,H25&gt;=5.245,B25&lt;3.65,F25&lt;1.5),1.3,IF(AND(H25&gt;=13.586,H25&lt;14.096,B25&gt;=3.65,F25&lt;1.5),1.3,IF(AND(H25&lt;10.258,D25&lt;1.25,F25&lt;2.5,F25&gt;=1.5),3.38,IF(AND(H25&lt;6.982,D25&gt;=1.25,F25&lt;2.5,F25&gt;=1.5),3.96,IF(AND(H25&gt;=13.646,D25&lt;2.05,F25&gt;=2.5,F25&gt;=1.5),6.1,IF(AND(B25&lt;3.05,A25&lt;5.45,H25&gt;=5.245,B25&lt;3.65,F25&lt;1.5),1.375,IF(AND(H25&lt;6.543,H25&lt;13.586,H25&lt;14.096,B25&gt;=3.65,F25&lt;1.5),1.4,IF(AND(H25&gt;=6.543,H25&lt;13.586,H25&lt;14.096,B25&gt;=3.65,F25&lt;1.5),1.5,IF(AND(H25&lt;11.522,H25&gt;=10.258,D25&lt;1.25,F25&lt;2.5,F25&gt;=1.5),3.733,IF(AND(H25&gt;=11.522,H25&gt;=10.258,D25&lt;1.25,F25&lt;2.5,F25&gt;=1.5),3.92,IF(AND(H25&lt;5.767,H25&lt;13.646,D25&lt;2.05,F25&gt;=2.5,F25&gt;=1.5),4.5,IF(AND(A25&lt;6.8,B25&lt;3.15,D25&gt;=2.05,F25&gt;=2.5,F25&gt;=1.5),5.6,IF(AND(A25&gt;=6.8,B25&lt;3.15,D25&gt;=2.05,F25&gt;=2.5,F25&gt;=1.5),5.1,IF(AND(B25&lt;3.25,B25&gt;=3.15,D25&gt;=2.05,F25&gt;=2.5,F25&gt;=1.5),5.8,IF(AND(B25&gt;=3.25,B25&gt;=3.15,D25&gt;=2.05,F25&gt;=2.5,F25&gt;=1.5),5.65,IF(AND(B25&lt;3.15,B25&gt;=3.05,A25&lt;5.45,H25&gt;=5.245,B25&lt;3.65,F25&lt;1.5),1.5,IF(AND(G25&gt;=0.735,H25&lt;13.665,H25&gt;=6.982,D25&gt;=1.25,F25&lt;2.5,F25&gt;=1.5),4.2,IF(AND(H25&lt;14.03,H25&gt;=13.665,H25&gt;=6.982,D25&gt;=1.25,F25&lt;2.5,F25&gt;=1.5),4.8,IF(AND(A25&gt;=6.6,H25&gt;=5.767,H25&lt;13.646,D25&lt;2.05,F25&gt;=2.5,F25&gt;=1.5),6.05,IF(AND(G25&gt;=0.934,B25&gt;=3.15,B25&gt;=3.05,A25&lt;5.45,H25&gt;=5.245,B25&lt;3.65,F25&lt;1.5),1.7,IF(AND(D25&gt;=1.55,G25&lt;0.735,H25&lt;13.665,H25&gt;=6.982,D25&gt;=1.25,F25&lt;2.5,F25&gt;=1.5),5.1,IF(AND(D25&lt;1.45,H25&gt;=14.03,H25&gt;=13.665,H25&gt;=6.982,D25&gt;=1.25,F25&lt;2.5,F25&gt;=1.5),4.7,IF(AND(D25&gt;=1.45,H25&gt;=14.03,H25&gt;=13.665,H25&gt;=6.982,D25&gt;=1.25,F25&lt;2.5,F25&gt;=1.5),4.5,IF(AND(A25&gt;=6.2,A25&lt;6.6,H25&gt;=5.767,H25&lt;13.646,D25&lt;2.05,F25&gt;=2.5,F25&gt;=1.5),5.325,IF(AND(B25&lt;3.25,G25&lt;0.934,B25&gt;=3.15,B25&gt;=3.05,A25&lt;5.45,H25&gt;=5.245,B25&lt;3.65,F25&lt;1.5),1.3,IF(AND(D25&lt;1.35,D25&lt;1.55,G25&lt;0.735,H25&lt;13.665,H25&gt;=6.982,D25&gt;=1.25,F25&lt;2.5,F25&gt;=1.5),4.25,IF(AND(H25&lt;8.435,A25&lt;6.2,A25&lt;6.6,H25&gt;=5.767,H25&lt;13.646,D25&lt;2.05,F25&gt;=2.5,F25&gt;=1.5),5.1,IF(AND(H25&gt;=8.435,A25&lt;6.2,A25&lt;6.6,H25&gt;=5.767,H25&lt;13.646,D25&lt;2.05,F25&gt;=2.5,F25&gt;=1.5),4.9,IF(AND(A25&gt;=5.15,B25&gt;=3.25,G25&lt;0.934,B25&gt;=3.15,B25&gt;=3.05,A25&lt;5.45,H25&gt;=5.245,B25&lt;3.65,F25&lt;1.5),1.5,IF(AND(B25&lt;2.9,D25&gt;=1.35,D25&lt;1.55,G25&lt;0.735,H25&lt;13.665,H25&gt;=6.982,D25&gt;=1.25,F25&lt;2.5,F25&gt;=1.5),4.6,IF(AND(B25&gt;=2.9,D25&gt;=1.35,D25&lt;1.55,G25&lt;0.735,H25&lt;13.665,H25&gt;=6.982,D25&gt;=1.25,F25&lt;2.5,F25&gt;=1.5),4.52,IF(AND(G25&gt;=0.862,A25&lt;5.15,B25&gt;=3.25,G25&lt;0.934,B25&gt;=3.15,B25&gt;=3.05,A25&lt;5.45,H25&gt;=5.245,B25&lt;3.65,F25&lt;1.5),1.5,IF(AND(H25&lt;9.35,G25&lt;0.862,A25&lt;5.15,B25&gt;=3.25,G25&lt;0.934,B25&gt;=3.15,B25&gt;=3.05,A25&lt;5.45,H25&gt;=5.245,B25&lt;3.65,F25&lt;1.5),1.38,IF(AND(H25&gt;=9.35,G25&lt;0.862,A25&lt;5.15,B25&gt;=3.25,G25&lt;0.934,B25&gt;=3.15,B25&gt;=3.05,A25&lt;5.45,H25&gt;=5.245,B25&lt;3.65,F25&lt;1.5),1.4,"shouldnthappen"))))))))))))))))))))))))))))))))))))</f>
        <v>1</v>
      </c>
      <c r="O25" s="1" t="n">
        <f aca="false">IF(AND(B25&lt;2.75,A25&lt;5.55),3.96,IF(AND(H25&lt;9.205,A25&lt;5.9,A25&gt;=5.55),3.85,IF(AND(A25&lt;4.35,D25&lt;0.35,B25&gt;=2.75,A25&lt;5.55),1.1,IF(AND(B25&lt;3.65,D25&gt;=0.35,B25&gt;=2.75,A25&lt;5.55),1.65,IF(AND(B25&gt;=3.65,D25&gt;=0.35,B25&gt;=2.75,A25&lt;5.55),1.9,IF(AND(G25&gt;=0.732,H25&gt;=9.205,A25&lt;5.9,A25&gt;=5.55),4.9,IF(AND(G25&lt;0.273,G25&lt;0.732,H25&gt;=9.205,A25&lt;5.9,A25&gt;=5.55),4.5,IF(AND(A25&lt;6.3,G25&lt;0.422,F25&lt;2.5,A25&gt;=5.9,A25&gt;=5.55),5.1,IF(AND(A25&gt;=6.3,G25&lt;0.422,F25&lt;2.5,A25&gt;=5.9,A25&gt;=5.55),4.76,IF(AND(B25&lt;2.4,G25&gt;=0.422,F25&lt;2.5,A25&gt;=5.9,A25&gt;=5.55),4.45,IF(AND(A25&gt;=7,G25&gt;=0.628,F25&gt;=2.5,A25&gt;=5.9,A25&gt;=5.55),6.45,IF(AND(D25&lt;0.15,H25&lt;13.924,A25&gt;=4.35,D25&lt;0.35,B25&gt;=2.75,A25&lt;5.55),1.5,IF(AND(B25&lt;3.15,H25&gt;=13.924,A25&gt;=4.35,D25&lt;0.35,B25&gt;=2.75,A25&lt;5.55),1.56,IF(AND(B25&gt;=3.15,H25&gt;=13.924,A25&gt;=4.35,D25&lt;0.35,B25&gt;=2.75,A25&lt;5.55),1.3,IF(AND(H25&lt;14.316,G25&gt;=0.273,G25&lt;0.732,H25&gt;=9.205,A25&lt;5.9,A25&gt;=5.55),3.95,IF(AND(H25&gt;=14.316,G25&gt;=0.273,G25&lt;0.732,H25&gt;=9.205,A25&lt;5.9,A25&gt;=5.55),4.1,IF(AND(A25&lt;6.2,B25&gt;=2.4,G25&gt;=0.422,F25&lt;2.5,A25&gt;=5.9,A25&gt;=5.55),4.3,IF(AND(A25&gt;=7.05,G25&lt;0.364,G25&lt;0.628,F25&gt;=2.5,A25&gt;=5.9,A25&gt;=5.55),6.1,IF(AND(A25&gt;=7.55,G25&gt;=0.364,G25&lt;0.628,F25&gt;=2.5,A25&gt;=5.9,A25&gt;=5.55),6.4,IF(AND(A25&lt;6.15,A25&lt;7,G25&gt;=0.628,F25&gt;=2.5,A25&gt;=5.9,A25&gt;=5.55),4.9,IF(AND(D25&lt;1.45,A25&gt;=6.2,B25&gt;=2.4,G25&gt;=0.422,F25&lt;2.5,A25&gt;=5.9,A25&gt;=5.55),4.64,IF(AND(D25&gt;=1.45,A25&gt;=6.2,B25&gt;=2.4,G25&gt;=0.422,F25&lt;2.5,A25&gt;=5.9,A25&gt;=5.55),4.9,IF(AND(D25&lt;1.65,A25&lt;7.05,G25&lt;0.364,G25&lt;0.628,F25&gt;=2.5,A25&gt;=5.9,A25&gt;=5.55),5.1,IF(AND(D25&gt;=2.35,A25&lt;7.55,G25&gt;=0.364,G25&lt;0.628,F25&gt;=2.5,A25&gt;=5.9,A25&gt;=5.55),5.633,IF(AND(D25&lt;2.15,A25&gt;=6.15,A25&lt;7,G25&gt;=0.628,F25&gt;=2.5,A25&gt;=5.9,A25&gt;=5.55),5.1,IF(AND(D25&gt;=2.15,A25&gt;=6.15,A25&lt;7,G25&gt;=0.628,F25&gt;=2.5,A25&gt;=5.9,A25&gt;=5.55),5.267,IF(AND(A25&lt;4.9,A25&lt;5.05,D25&gt;=0.15,H25&lt;13.924,A25&gt;=4.35,D25&lt;0.35,B25&gt;=2.75,A25&lt;5.55),1.375,IF(AND(A25&gt;=4.9,A25&lt;5.05,D25&gt;=0.15,H25&lt;13.924,A25&gt;=4.35,D25&lt;0.35,B25&gt;=2.75,A25&lt;5.55),1.3,IF(AND(A25&lt;5.45,A25&gt;=5.05,D25&gt;=0.15,H25&lt;13.924,A25&gt;=4.35,D25&lt;0.35,B25&gt;=2.75,A25&lt;5.55),1.475,IF(AND(A25&gt;=5.45,A25&gt;=5.05,D25&gt;=0.15,H25&lt;13.924,A25&gt;=4.35,D25&lt;0.35,B25&gt;=2.75,A25&lt;5.55),1.4,IF(AND(B25&gt;=3.25,D25&lt;2.35,A25&lt;7.55,G25&gt;=0.364,G25&lt;0.628,F25&gt;=2.5,A25&gt;=5.9,A25&gt;=5.55),5.7,IF(AND(G25&lt;0.006,G25&lt;0.107,D25&gt;=1.65,A25&lt;7.05,G25&lt;0.364,G25&lt;0.628,F25&gt;=2.5,A25&gt;=5.9,A25&gt;=5.55),5.5,IF(AND(G25&gt;=0.006,G25&lt;0.107,D25&gt;=1.65,A25&lt;7.05,G25&lt;0.364,G25&lt;0.628,F25&gt;=2.5,A25&gt;=5.9,A25&gt;=5.55),5.667,IF(AND(D25&lt;2.2,G25&gt;=0.107,D25&gt;=1.65,A25&lt;7.05,G25&lt;0.364,G25&lt;0.628,F25&gt;=2.5,A25&gt;=5.9,A25&gt;=5.55),5.35,IF(AND(D25&gt;=2.2,G25&gt;=0.107,D25&gt;=1.65,A25&lt;7.05,G25&lt;0.364,G25&lt;0.628,F25&gt;=2.5,A25&gt;=5.9,A25&gt;=5.55),5.2,IF(AND(D25&lt;2.25,B25&lt;3.25,D25&lt;2.35,A25&lt;7.55,G25&gt;=0.364,G25&lt;0.628,F25&gt;=2.5,A25&gt;=5.9,A25&gt;=5.55),5.8,IF(AND(D25&gt;=2.25,B25&lt;3.25,D25&lt;2.35,A25&lt;7.55,G25&gt;=0.364,G25&lt;0.628,F25&gt;=2.5,A25&gt;=5.9,A25&gt;=5.55),5.9,"shouldnthappen")))))))))))))))))))))))))))))))))))))</f>
        <v>1.375</v>
      </c>
      <c r="P25" s="1" t="n">
        <f aca="false">IF(AND(D25&gt;=0.75,A25&lt;5.55),3.9,IF(AND(H25&lt;7.482,A25&gt;=5.55),3.45,IF(AND(B25&gt;=3.15,B25&lt;3.25,D25&lt;0.75,A25&lt;5.55),1.262,IF(AND(G25&gt;=0.446,B25&lt;3.15,B25&lt;3.25,D25&lt;0.75,A25&lt;5.55),1.1,IF(AND(G25&lt;0.408,A25&lt;5.05,B25&gt;=3.25,D25&lt;0.75,A25&lt;5.55),1.4,IF(AND(G25&gt;=0.408,A25&lt;5.05,B25&gt;=3.25,D25&lt;0.75,A25&lt;5.55),1.233,IF(AND(G25&gt;=0.676,A25&gt;=5.05,B25&gt;=3.25,D25&lt;0.75,A25&lt;5.55),1.72,IF(AND(H25&lt;9.386,A25&lt;5.85,F25&lt;2.5,H25&gt;=7.482,A25&gt;=5.55),3.5,IF(AND(H25&gt;=9.386,A25&lt;5.85,F25&lt;2.5,H25&gt;=7.482,A25&gt;=5.55),4.275,IF(AND(H25&gt;=16.284,G25&lt;0.865,F25&gt;=2.5,H25&gt;=7.482,A25&gt;=5.55),6.6,IF(AND(G25&lt;0.912,G25&gt;=0.865,F25&gt;=2.5,H25&gt;=7.482,A25&gt;=5.55),4.8,IF(AND(G25&gt;=0.912,G25&gt;=0.865,F25&gt;=2.5,H25&gt;=7.482,A25&gt;=5.55),5.175,IF(AND(A25&gt;=4.95,G25&lt;0.446,B25&lt;3.15,B25&lt;3.25,D25&lt;0.75,A25&lt;5.55),1.6,IF(AND(H25&gt;=12.974,G25&lt;0.676,A25&gt;=5.05,B25&gt;=3.25,D25&lt;0.75,A25&lt;5.55),1.3,IF(AND(D25&lt;1.45,H25&lt;13.531,A25&gt;=5.85,F25&lt;2.5,H25&gt;=7.482,A25&gt;=5.55),4.2,IF(AND(D25&gt;=1.45,H25&lt;13.531,A25&gt;=5.85,F25&lt;2.5,H25&gt;=7.482,A25&gt;=5.55),4.967,IF(AND(G25&lt;0.187,H25&gt;=13.531,A25&gt;=5.85,F25&lt;2.5,H25&gt;=7.482,A25&gt;=5.55),5,IF(AND(H25&gt;=12.675,A25&lt;4.95,G25&lt;0.446,B25&lt;3.15,B25&lt;3.25,D25&lt;0.75,A25&lt;5.55),1.5,IF(AND(H25&lt;10.826,H25&lt;12.974,G25&lt;0.676,A25&gt;=5.05,B25&gt;=3.25,D25&lt;0.75,A25&lt;5.55),1.46,IF(AND(H25&gt;=10.826,H25&lt;12.974,G25&lt;0.676,A25&gt;=5.05,B25&gt;=3.25,D25&lt;0.75,A25&lt;5.55),1.4,IF(AND(A25&lt;6.15,G25&gt;=0.187,H25&gt;=13.531,A25&gt;=5.85,F25&lt;2.5,H25&gt;=7.482,A25&gt;=5.55),4.7,IF(AND(A25&lt;6.85,B25&lt;2.95,H25&lt;16.284,G25&lt;0.865,F25&gt;=2.5,H25&gt;=7.482,A25&gt;=5.55),5.32,IF(AND(A25&gt;=6.85,B25&lt;2.95,H25&lt;16.284,G25&lt;0.865,F25&gt;=2.5,H25&gt;=7.482,A25&gt;=5.55),6.567,IF(AND(A25&lt;4.85,H25&lt;12.675,A25&lt;4.95,G25&lt;0.446,B25&lt;3.15,B25&lt;3.25,D25&lt;0.75,A25&lt;5.55),1.4,IF(AND(A25&gt;=4.85,H25&lt;12.675,A25&lt;4.95,G25&lt;0.446,B25&lt;3.15,B25&lt;3.25,D25&lt;0.75,A25&lt;5.55),1.5,IF(AND(B25&lt;3.1,A25&gt;=6.15,G25&gt;=0.187,H25&gt;=13.531,A25&gt;=5.85,F25&lt;2.5,H25&gt;=7.482,A25&gt;=5.55),4.467,IF(AND(B25&gt;=3.1,A25&gt;=6.15,G25&gt;=0.187,H25&gt;=13.531,A25&gt;=5.85,F25&lt;2.5,H25&gt;=7.482,A25&gt;=5.55),4.7,IF(AND(G25&gt;=0.379,B25&lt;3.15,B25&gt;=2.95,H25&lt;16.284,G25&lt;0.865,F25&gt;=2.5,H25&gt;=7.482,A25&gt;=5.55),5.733,IF(AND(A25&lt;6.6,B25&gt;=3.15,B25&gt;=2.95,H25&lt;16.284,G25&lt;0.865,F25&gt;=2.5,H25&gt;=7.482,A25&gt;=5.55),5.38,IF(AND(A25&lt;6.7,G25&lt;0.379,B25&lt;3.15,B25&gt;=2.95,H25&lt;16.284,G25&lt;0.865,F25&gt;=2.5,H25&gt;=7.482,A25&gt;=5.55),5.3,IF(AND(A25&gt;=6.7,G25&lt;0.379,B25&lt;3.15,B25&gt;=2.95,H25&lt;16.284,G25&lt;0.865,F25&gt;=2.5,H25&gt;=7.482,A25&gt;=5.55),5.16,IF(AND(A25&lt;7.05,A25&gt;=6.6,B25&gt;=3.15,B25&gt;=2.95,H25&lt;16.284,G25&lt;0.865,F25&gt;=2.5,H25&gt;=7.482,A25&gt;=5.55),5.78,IF(AND(A25&gt;=7.05,A25&gt;=6.6,B25&gt;=3.15,B25&gt;=2.95,H25&lt;16.284,G25&lt;0.865,F25&gt;=2.5,H25&gt;=7.482,A25&gt;=5.55),6.1,"shouldnthappen")))))))))))))))))))))))))))))))))</f>
        <v>1.233</v>
      </c>
      <c r="Q25" s="1" t="n">
        <f aca="false">IF(AND(G25&gt;=0.422,B25&lt;3.25,F25&lt;1.5),1.25,IF(AND(G25&gt;=0.082,G25&lt;0.125,F25&gt;=1.5),6.7,IF(AND(G25&lt;0.251,G25&lt;0.422,B25&lt;3.25,F25&lt;1.5),1.38,IF(AND(G25&gt;=0.251,G25&lt;0.422,B25&lt;3.25,F25&lt;1.5),1.55,IF(AND(G25&gt;=0.385,G25&lt;0.633,B25&gt;=3.25,F25&lt;1.5),1.367,IF(AND(B25&lt;3.35,G25&gt;=0.633,B25&gt;=3.25,F25&lt;1.5),1.7,IF(AND(A25&lt;5.85,G25&lt;0.082,G25&lt;0.125,F25&gt;=1.5),4.5,IF(AND(F25&gt;=2.5,D25&lt;1.6,G25&gt;=0.125,F25&gt;=1.5),5.05,IF(AND(H25&gt;=16.774,D25&gt;=1.6,G25&gt;=0.125,F25&gt;=1.5),6.4,IF(AND(D25&gt;=0.5,G25&lt;0.385,G25&lt;0.633,B25&gt;=3.25,F25&lt;1.5),1.6,IF(AND(B25&lt;3.6,B25&gt;=3.35,G25&gt;=0.633,B25&gt;=3.25,F25&lt;1.5),1.55,IF(AND(B25&gt;=3.6,B25&gt;=3.35,G25&gt;=0.633,B25&gt;=3.25,F25&lt;1.5),1.6,IF(AND(D25&lt;1.65,A25&gt;=5.85,G25&lt;0.082,G25&lt;0.125,F25&gt;=1.5),4.7,IF(AND(A25&lt;5.3,F25&lt;2.5,D25&lt;1.6,G25&gt;=0.125,F25&gt;=1.5),3.15,IF(AND(B25&gt;=3.2,H25&lt;16.774,D25&gt;=1.6,G25&gt;=0.125,F25&gt;=1.5),5.675,IF(AND(H25&lt;11.767,D25&lt;0.5,G25&lt;0.385,G25&lt;0.633,B25&gt;=3.25,F25&lt;1.5),1.5,IF(AND(H25&gt;=11.767,D25&lt;0.5,G25&lt;0.385,G25&lt;0.633,B25&gt;=3.25,F25&lt;1.5),1.367,IF(AND(H25&lt;8.367,D25&gt;=1.65,A25&gt;=5.85,G25&lt;0.082,G25&lt;0.125,F25&gt;=1.5),5.7,IF(AND(H25&gt;=8.367,D25&gt;=1.65,A25&gt;=5.85,G25&lt;0.082,G25&lt;0.125,F25&gt;=1.5),5.575,IF(AND(A25&gt;=7.1,B25&lt;3.2,H25&lt;16.774,D25&gt;=1.6,G25&gt;=0.125,F25&gt;=1.5),6.3,IF(AND(H25&gt;=15.395,B25&lt;2.85,A25&gt;=5.3,F25&lt;2.5,D25&lt;1.6,G25&gt;=0.125,F25&gt;=1.5),4.8,IF(AND(H25&lt;8.486,B25&gt;=2.85,A25&gt;=5.3,F25&lt;2.5,D25&lt;1.6,G25&gt;=0.125,F25&gt;=1.5),3.85,IF(AND(D25&gt;=2.1,A25&lt;7.1,B25&lt;3.2,H25&lt;16.774,D25&gt;=1.6,G25&gt;=0.125,F25&gt;=1.5),5.5,IF(AND(B25&gt;=2.75,H25&lt;15.395,B25&lt;2.85,A25&gt;=5.3,F25&lt;2.5,D25&lt;1.6,G25&gt;=0.125,F25&gt;=1.5),4.489,IF(AND(H25&gt;=15.168,H25&gt;=8.486,B25&gt;=2.85,A25&gt;=5.3,F25&lt;2.5,D25&lt;1.6,G25&gt;=0.125,F25&gt;=1.5),4.7,IF(AND(G25&gt;=0.519,D25&lt;2.1,A25&lt;7.1,B25&lt;3.2,H25&lt;16.774,D25&gt;=1.6,G25&gt;=0.125,F25&gt;=1.5),4.925,IF(AND(G25&gt;=0.897,B25&lt;2.75,H25&lt;15.395,B25&lt;2.85,A25&gt;=5.3,F25&lt;2.5,D25&lt;1.6,G25&gt;=0.125,F25&gt;=1.5),4.567,IF(AND(A25&lt;5.65,H25&lt;15.168,H25&gt;=8.486,B25&gt;=2.85,A25&gt;=5.3,F25&lt;2.5,D25&lt;1.6,G25&gt;=0.125,F25&gt;=1.5),4.5,IF(AND(G25&lt;0.23,G25&lt;0.519,D25&lt;2.1,A25&lt;7.1,B25&lt;3.2,H25&lt;16.774,D25&gt;=1.6,G25&gt;=0.125,F25&gt;=1.5),5,IF(AND(A25&lt;5.9,G25&lt;0.897,B25&lt;2.75,H25&lt;15.395,B25&lt;2.85,A25&gt;=5.3,F25&lt;2.5,D25&lt;1.6,G25&gt;=0.125,F25&gt;=1.5),4.1,IF(AND(A25&gt;=5.9,G25&lt;0.897,B25&lt;2.75,H25&lt;15.395,B25&lt;2.85,A25&gt;=5.3,F25&lt;2.5,D25&lt;1.6,G25&gt;=0.125,F25&gt;=1.5),4.5,IF(AND(A25&lt;6.05,A25&gt;=5.65,H25&lt;15.168,H25&gt;=8.486,B25&gt;=2.85,A25&gt;=5.3,F25&lt;2.5,D25&lt;1.6,G25&gt;=0.125,F25&gt;=1.5),4.2,IF(AND(A25&gt;=6.05,A25&gt;=5.65,H25&lt;15.168,H25&gt;=8.486,B25&gt;=2.85,A25&gt;=5.3,F25&lt;2.5,D25&lt;1.6,G25&gt;=0.125,F25&gt;=1.5),4.35,IF(AND(D25&lt;1.95,G25&gt;=0.23,G25&lt;0.519,D25&lt;2.1,A25&lt;7.1,B25&lt;3.2,H25&lt;16.774,D25&gt;=1.6,G25&gt;=0.125,F25&gt;=1.5),5.3,IF(AND(D25&gt;=1.95,G25&gt;=0.23,G25&lt;0.519,D25&lt;2.1,A25&lt;7.1,B25&lt;3.2,H25&lt;16.774,D25&gt;=1.6,G25&gt;=0.125,F25&gt;=1.5),5.2,"shouldnthappen")))))))))))))))))))))))))))))))))))</f>
        <v>1.367</v>
      </c>
      <c r="R25" s="1" t="n">
        <f aca="false">IF(AND(G25&gt;=0.901,F25&lt;1.5),1.9,IF(AND(H25&lt;5.523,D25&lt;0.35,G25&lt;0.901,F25&lt;1.5),1,IF(AND(B25&lt;3.6,D25&gt;=0.35,G25&lt;0.901,F25&lt;1.5),1.575,IF(AND(B25&gt;=3.6,D25&gt;=0.35,G25&lt;0.901,F25&lt;1.5),1.5,IF(AND(G25&gt;=0.837,D25&lt;1.15,D25&lt;1.45,F25&gt;=1.5),3,IF(AND(G25&gt;=0.66,D25&gt;=1.15,D25&lt;1.45,F25&gt;=1.5),4,IF(AND(F25&gt;=2.5,D25&lt;1.55,D25&gt;=1.45,F25&gt;=1.5),5.025,IF(AND(F25&lt;2.5,D25&gt;=1.55,D25&gt;=1.45,F25&gt;=1.5),4.933,IF(AND(B25&lt;2.45,G25&lt;0.837,D25&lt;1.15,D25&lt;1.45,F25&gt;=1.5),3.3,IF(AND(B25&gt;=2.45,G25&lt;0.837,D25&lt;1.15,D25&lt;1.45,F25&gt;=1.5),3.86,IF(AND(B25&gt;=3.05,F25&lt;2.5,D25&lt;1.55,D25&gt;=1.45,F25&gt;=1.5),4.8,IF(AND(D25&gt;=2.45,F25&gt;=2.5,D25&gt;=1.55,D25&gt;=1.45,F25&gt;=1.5),5.875,IF(AND(H25&lt;13.187,G25&lt;0.217,H25&gt;=5.523,D25&lt;0.35,G25&lt;0.901,F25&lt;1.5),1.4,IF(AND(H25&gt;=13.187,G25&lt;0.217,H25&gt;=5.523,D25&lt;0.35,G25&lt;0.901,F25&lt;1.5),1.5,IF(AND(G25&lt;0.33,G25&gt;=0.217,H25&gt;=5.523,D25&lt;0.35,G25&lt;0.901,F25&lt;1.5),1.28,IF(AND(A25&lt;6.05,D25&lt;1.35,G25&lt;0.66,D25&gt;=1.15,D25&lt;1.45,F25&gt;=1.5),4.175,IF(AND(A25&gt;=6.05,D25&lt;1.35,G25&lt;0.66,D25&gt;=1.15,D25&lt;1.45,F25&gt;=1.5),4.3,IF(AND(A25&lt;5.65,D25&gt;=1.35,G25&lt;0.66,D25&gt;=1.15,D25&lt;1.45,F25&gt;=1.5),3.9,IF(AND(A25&gt;=5.65,D25&gt;=1.35,G25&lt;0.66,D25&gt;=1.15,D25&lt;1.45,F25&gt;=1.5),4.52,IF(AND(A25&lt;6.25,B25&lt;3.05,F25&lt;2.5,D25&lt;1.55,D25&gt;=1.45,F25&gt;=1.5),4.5,IF(AND(A25&gt;=6.25,B25&lt;3.05,F25&lt;2.5,D25&lt;1.55,D25&gt;=1.45,F25&gt;=1.5),4.675,IF(AND(A25&gt;=7.25,D25&lt;2.45,F25&gt;=2.5,D25&gt;=1.55,D25&gt;=1.45,F25&gt;=1.5),6.433,IF(AND(D25&gt;=0.25,G25&gt;=0.33,G25&gt;=0.217,H25&gt;=5.523,D25&lt;0.35,G25&lt;0.901,F25&lt;1.5),1.4,IF(AND(A25&lt;6.15,A25&lt;7.25,D25&lt;2.45,F25&gt;=2.5,D25&gt;=1.55,D25&gt;=1.45,F25&gt;=1.5),5.025,IF(AND(H25&lt;6.439,D25&lt;0.25,G25&gt;=0.33,G25&gt;=0.217,H25&gt;=5.523,D25&lt;0.35,G25&lt;0.901,F25&lt;1.5),1.5,IF(AND(H25&gt;=6.439,D25&lt;0.25,G25&gt;=0.33,G25&gt;=0.217,H25&gt;=5.523,D25&lt;0.35,G25&lt;0.901,F25&lt;1.5),1.38,IF(AND(H25&gt;=13.711,A25&gt;=6.15,A25&lt;7.25,D25&lt;2.45,F25&gt;=2.5,D25&gt;=1.55,D25&gt;=1.45,F25&gt;=1.5),5.68,IF(AND(B25&gt;=3.3,H25&lt;13.711,A25&gt;=6.15,A25&lt;7.25,D25&lt;2.45,F25&gt;=2.5,D25&gt;=1.55,D25&gt;=1.45,F25&gt;=1.5),5.6,IF(AND(G25&lt;0.093,B25&lt;3.3,H25&lt;13.711,A25&gt;=6.15,A25&lt;7.25,D25&lt;2.45,F25&gt;=2.5,D25&gt;=1.55,D25&gt;=1.45,F25&gt;=1.5),5.56,IF(AND(D25&lt;1.95,G25&gt;=0.093,B25&lt;3.3,H25&lt;13.711,A25&gt;=6.15,A25&lt;7.25,D25&lt;2.45,F25&gt;=2.5,D25&gt;=1.55,D25&gt;=1.45,F25&gt;=1.5),5.3,IF(AND(B25&lt;3.15,D25&gt;=1.95,G25&gt;=0.093,B25&lt;3.3,H25&lt;13.711,A25&gt;=6.15,A25&lt;7.25,D25&lt;2.45,F25&gt;=2.5,D25&gt;=1.55,D25&gt;=1.45,F25&gt;=1.5),5.1,IF(AND(B25&gt;=3.15,D25&gt;=1.95,G25&gt;=0.093,B25&lt;3.3,H25&lt;13.711,A25&gt;=6.15,A25&lt;7.25,D25&lt;2.45,F25&gt;=2.5,D25&gt;=1.55,D25&gt;=1.45,F25&gt;=1.5),5.15,"shouldnthappen"))))))))))))))))))))))))))))))))</f>
        <v>1</v>
      </c>
      <c r="S25" s="1" t="n">
        <f aca="false">IF(AND(G25&gt;=0.859,D25&gt;=0.35,F25&lt;1.5),1.9,IF(AND(D25&lt;1.75,F25&gt;=2.5,F25&gt;=1.5),4.867,IF(AND(H25&lt;8.42,A25&lt;5.05,D25&lt;0.35,F25&lt;1.5),1.42,IF(AND(H25&gt;=14.877,A25&gt;=5.05,D25&lt;0.35,F25&lt;1.5),1.3,IF(AND(B25&lt;3.35,G25&lt;0.859,D25&gt;=0.35,F25&lt;1.5),1.7,IF(AND(B25&gt;=3.35,G25&lt;0.859,D25&gt;=0.35,F25&lt;1.5),1.5,IF(AND(A25&gt;=6.05,B25&lt;2.75,F25&lt;2.5,F25&gt;=1.5),4.733,IF(AND(G25&gt;=0.68,B25&gt;=2.75,F25&lt;2.5,F25&gt;=1.5),4.025,IF(AND(H25&gt;=16.284,D25&gt;=1.75,F25&gt;=2.5,F25&gt;=1.5),6.6,IF(AND(A25&lt;4.35,H25&gt;=8.42,A25&lt;5.05,D25&lt;0.35,F25&lt;1.5),1.1,IF(AND(G25&gt;=0.948,H25&lt;14.877,A25&gt;=5.05,D25&lt;0.35,F25&lt;1.5),1.7,IF(AND(A25&lt;5.3,A25&lt;6.05,B25&lt;2.75,F25&lt;2.5,F25&gt;=1.5),3,IF(AND(H25&gt;=15.168,G25&lt;0.68,B25&gt;=2.75,F25&lt;2.5,F25&gt;=1.5),4.75,IF(AND(H25&gt;=14.005,A25&gt;=4.35,H25&gt;=8.42,A25&lt;5.05,D25&lt;0.35,F25&lt;1.5),1.375,IF(AND(A25&gt;=5.55,G25&lt;0.948,H25&lt;14.877,A25&gt;=5.05,D25&lt;0.35,F25&lt;1.5),1.7,IF(AND(H25&lt;12.363,A25&gt;=5.3,A25&lt;6.05,B25&lt;2.75,F25&lt;2.5,F25&gt;=1.5),3.825,IF(AND(H25&gt;=12.363,A25&gt;=5.3,A25&lt;6.05,B25&lt;2.75,F25&lt;2.5,F25&gt;=1.5),4.033,IF(AND(H25&gt;=14.508,H25&lt;15.168,G25&lt;0.68,B25&gt;=2.75,F25&lt;2.5,F25&gt;=1.5),4.2,IF(AND(D25&gt;=2.35,D25&gt;=2.2,H25&lt;16.284,D25&gt;=1.75,F25&gt;=2.5,F25&gt;=1.5),5.267,IF(AND(G25&lt;0.231,H25&lt;14.005,A25&gt;=4.35,H25&gt;=8.42,A25&lt;5.05,D25&lt;0.35,F25&lt;1.5),1.4,IF(AND(H25&gt;=14.494,A25&lt;5.55,G25&lt;0.948,H25&lt;14.877,A25&gt;=5.05,D25&lt;0.35,F25&lt;1.5),1.6,IF(AND(A25&lt;6.1,H25&lt;14.508,H25&lt;15.168,G25&lt;0.68,B25&gt;=2.75,F25&lt;2.5,F25&gt;=1.5),4.5,IF(AND(A25&lt;6.1,H25&lt;11.8,D25&lt;2.2,H25&lt;16.284,D25&gt;=1.75,F25&gt;=2.5,F25&gt;=1.5),4.95,IF(AND(A25&gt;=6.1,H25&lt;11.8,D25&lt;2.2,H25&lt;16.284,D25&gt;=1.75,F25&gt;=2.5,F25&gt;=1.5),5.333,IF(AND(B25&lt;2.75,H25&gt;=11.8,D25&lt;2.2,H25&lt;16.284,D25&gt;=1.75,F25&gt;=2.5,F25&gt;=1.5),5.1,IF(AND(B25&gt;=3.15,D25&lt;2.35,D25&gt;=2.2,H25&lt;16.284,D25&gt;=1.75,F25&gt;=2.5,F25&gt;=1.5),5.5,IF(AND(B25&gt;=3.35,G25&gt;=0.231,H25&lt;14.005,A25&gt;=4.35,H25&gt;=8.42,A25&lt;5.05,D25&lt;0.35,F25&lt;1.5),1.3,IF(AND(H25&lt;13.869,H25&lt;14.494,A25&lt;5.55,G25&lt;0.948,H25&lt;14.877,A25&gt;=5.05,D25&lt;0.35,F25&lt;1.5),1.5,IF(AND(H25&gt;=13.869,H25&lt;14.494,A25&lt;5.55,G25&lt;0.948,H25&lt;14.877,A25&gt;=5.05,D25&lt;0.35,F25&lt;1.5),1.4,IF(AND(G25&lt;0.636,A25&gt;=6.1,H25&lt;14.508,H25&lt;15.168,G25&lt;0.68,B25&gt;=2.75,F25&lt;2.5,F25&gt;=1.5),4.68,IF(AND(G25&gt;=0.636,A25&gt;=6.1,H25&lt;14.508,H25&lt;15.168,G25&lt;0.68,B25&gt;=2.75,F25&lt;2.5,F25&gt;=1.5),4.4,IF(AND(B25&lt;2.85,B25&gt;=2.75,H25&gt;=11.8,D25&lt;2.2,H25&lt;16.284,D25&gt;=1.75,F25&gt;=2.5,F25&gt;=1.5),6.7,IF(AND(H25&lt;10.626,B25&lt;3.15,D25&lt;2.35,D25&gt;=2.2,H25&lt;16.284,D25&gt;=1.75,F25&gt;=2.5,F25&gt;=1.5),5.1,IF(AND(H25&gt;=10.626,B25&lt;3.15,D25&lt;2.35,D25&gt;=2.2,H25&lt;16.284,D25&gt;=1.75,F25&gt;=2.5,F25&gt;=1.5),5.2,IF(AND(G25&lt;0.378,B25&lt;3.35,G25&gt;=0.231,H25&lt;14.005,A25&gt;=4.35,H25&gt;=8.42,A25&lt;5.05,D25&lt;0.35,F25&lt;1.5),1.2,IF(AND(G25&gt;=0.378,B25&lt;3.35,G25&gt;=0.231,H25&lt;14.005,A25&gt;=4.35,H25&gt;=8.42,A25&lt;5.05,D25&lt;0.35,F25&lt;1.5),1.3,IF(AND(A25&lt;6.2,B25&gt;=2.85,B25&gt;=2.75,H25&gt;=11.8,D25&lt;2.2,H25&lt;16.284,D25&gt;=1.75,F25&gt;=2.5,F25&gt;=1.5),4.9,IF(AND(G25&lt;0.388,A25&gt;=6.2,B25&gt;=2.85,B25&gt;=2.75,H25&gt;=11.8,D25&lt;2.2,H25&lt;16.284,D25&gt;=1.75,F25&gt;=2.5,F25&gt;=1.5),5.52,IF(AND(G25&gt;=0.388,A25&gt;=6.2,B25&gt;=2.85,B25&gt;=2.75,H25&gt;=11.8,D25&lt;2.2,H25&lt;16.284,D25&gt;=1.75,F25&gt;=2.5,F25&gt;=1.5),5.7,"shouldnthappen")))))))))))))))))))))))))))))))))))))))</f>
        <v>1.42</v>
      </c>
      <c r="T25" s="1" t="n">
        <f aca="false">IF(AND(D25&gt;=0.8,A25&lt;5.45),3.7,IF(AND(D25&gt;=0.35,D25&lt;0.8,A25&lt;5.45),1.56,IF(AND(G25&lt;0.164,F25&lt;2.5,A25&gt;=5.45),1.6,IF(AND(H25&gt;=16.718,F25&gt;=2.5,A25&gt;=5.45),6.4,IF(AND(G25&gt;=0.719,H25&lt;16.718,F25&gt;=2.5,A25&gt;=5.45),5.05,IF(AND(A25&lt;4.35,A25&lt;5.05,D25&lt;0.35,D25&lt;0.8,A25&lt;5.45),1.1,IF(AND(H25&gt;=14.494,A25&gt;=5.05,D25&lt;0.35,D25&lt;0.8,A25&lt;5.45),1.6,IF(AND(G25&lt;0.338,D25&lt;1.25,G25&gt;=0.164,F25&lt;2.5,A25&gt;=5.45),4.1,IF(AND(H25&lt;8.397,D25&gt;=1.25,G25&gt;=0.164,F25&lt;2.5,A25&gt;=5.45),4,IF(AND(H25&lt;11.031,H25&lt;14.494,A25&gt;=5.05,D25&lt;0.35,D25&lt;0.8,A25&lt;5.45),1.5,IF(AND(H25&gt;=11.031,H25&lt;14.494,A25&gt;=5.05,D25&lt;0.35,D25&lt;0.8,A25&lt;5.45),1.44,IF(AND(B25&lt;2.65,H25&gt;=8.397,D25&gt;=1.25,G25&gt;=0.164,F25&lt;2.5,A25&gt;=5.45),4.767,IF(AND(H25&lt;7.388,G25&lt;0.487,G25&lt;0.719,H25&lt;16.718,F25&gt;=2.5,A25&gt;=5.45),5.067,IF(AND(G25&lt;0.533,G25&gt;=0.487,G25&lt;0.719,H25&lt;16.718,F25&gt;=2.5,A25&gt;=5.45),5.8,IF(AND(G25&gt;=0.533,G25&gt;=0.487,G25&lt;0.719,H25&lt;16.718,F25&gt;=2.5,A25&gt;=5.45),5.86,IF(AND(B25&lt;3.25,A25&gt;=4.95,A25&gt;=4.35,A25&lt;5.05,D25&lt;0.35,D25&lt;0.8,A25&lt;5.45),1.2,IF(AND(A25&lt;5.6,H25&lt;11.218,G25&gt;=0.338,D25&lt;1.25,G25&gt;=0.164,F25&lt;2.5,A25&gt;=5.45),3.7,IF(AND(A25&gt;=5.6,H25&lt;11.218,G25&gt;=0.338,D25&lt;1.25,G25&gt;=0.164,F25&lt;2.5,A25&gt;=5.45),3.5,IF(AND(H25&lt;12.668,H25&gt;=11.218,G25&gt;=0.338,D25&lt;1.25,G25&gt;=0.164,F25&lt;2.5,A25&gt;=5.45),3.9,IF(AND(H25&gt;=12.668,H25&gt;=11.218,G25&gt;=0.338,D25&lt;1.25,G25&gt;=0.164,F25&lt;2.5,A25&gt;=5.45),4,IF(AND(H25&gt;=15.705,B25&gt;=2.65,H25&gt;=8.397,D25&gt;=1.25,G25&gt;=0.164,F25&lt;2.5,A25&gt;=5.45),4.8,IF(AND(B25&lt;2.75,H25&gt;=7.388,G25&lt;0.487,G25&lt;0.719,H25&lt;16.718,F25&gt;=2.5,A25&gt;=5.45),5.26,IF(AND(B25&lt;2.95,A25&lt;4.5,A25&lt;4.95,A25&gt;=4.35,A25&lt;5.05,D25&lt;0.35,D25&lt;0.8,A25&lt;5.45),1.4,IF(AND(B25&gt;=2.95,A25&lt;4.5,A25&lt;4.95,A25&gt;=4.35,A25&lt;5.05,D25&lt;0.35,D25&lt;0.8,A25&lt;5.45),1.3,IF(AND(H25&gt;=13.924,A25&gt;=4.5,A25&lt;4.95,A25&gt;=4.35,A25&lt;5.05,D25&lt;0.35,D25&lt;0.8,A25&lt;5.45),1.5,IF(AND(G25&lt;0.252,B25&gt;=3.25,A25&gt;=4.95,A25&gt;=4.35,A25&lt;5.05,D25&lt;0.35,D25&lt;0.8,A25&lt;5.45),1.4,IF(AND(G25&gt;=0.252,B25&gt;=3.25,A25&gt;=4.95,A25&gt;=4.35,A25&lt;5.05,D25&lt;0.35,D25&lt;0.8,A25&lt;5.45),1.32,IF(AND(G25&gt;=0.473,H25&lt;15.705,B25&gt;=2.65,H25&gt;=8.397,D25&gt;=1.25,G25&gt;=0.164,F25&lt;2.5,A25&gt;=5.45),4.7,IF(AND(B25&gt;=3.15,B25&gt;=2.75,H25&gt;=7.388,G25&lt;0.487,G25&lt;0.719,H25&lt;16.718,F25&gt;=2.5,A25&gt;=5.45),5.7,IF(AND(B25&lt;3.15,H25&lt;13.924,A25&gt;=4.5,A25&lt;4.95,A25&gt;=4.35,A25&lt;5.05,D25&lt;0.35,D25&lt;0.8,A25&lt;5.45),1.433,IF(AND(B25&gt;=3.15,H25&lt;13.924,A25&gt;=4.5,A25&lt;4.95,A25&gt;=4.35,A25&lt;5.05,D25&lt;0.35,D25&lt;0.8,A25&lt;5.45),1.4,IF(AND(H25&gt;=14.81,G25&lt;0.473,H25&lt;15.705,B25&gt;=2.65,H25&gt;=8.397,D25&gt;=1.25,G25&gt;=0.164,F25&lt;2.5,A25&gt;=5.45),4.2,IF(AND(A25&lt;6.65,B25&lt;3.15,B25&gt;=2.75,H25&gt;=7.388,G25&lt;0.487,G25&lt;0.719,H25&lt;16.718,F25&gt;=2.5,A25&gt;=5.45),5.6,IF(AND(A25&gt;=6.65,B25&lt;3.15,B25&gt;=2.75,H25&gt;=7.388,G25&lt;0.487,G25&lt;0.719,H25&lt;16.718,F25&gt;=2.5,A25&gt;=5.45),5.4,IF(AND(A25&lt;6.15,H25&lt;14.81,G25&lt;0.473,H25&lt;15.705,B25&gt;=2.65,H25&gt;=8.397,D25&gt;=1.25,G25&gt;=0.164,F25&lt;2.5,A25&gt;=5.45),4.5,IF(AND(A25&gt;=6.15,H25&lt;14.81,G25&lt;0.473,H25&lt;15.705,B25&gt;=2.65,H25&gt;=8.397,D25&gt;=1.25,G25&gt;=0.164,F25&lt;2.5,A25&gt;=5.45),4.4,"shouldnthappen"))))))))))))))))))))))))))))))))))))</f>
        <v>1.4</v>
      </c>
      <c r="U25" s="1" t="n">
        <f aca="false">IF(AND(G25&gt;=0.934,F25&lt;1.5),1.7,IF(AND(D25&lt;0.15,D25&lt;0.25,G25&lt;0.934,F25&lt;1.5),1.38,IF(AND(H25&gt;=14.379,D25&gt;=0.25,G25&lt;0.934,F25&lt;1.5),1.7,IF(AND(A25&lt;5.3,D25&lt;1.35,F25&lt;2.5,F25&gt;=1.5),3.15,IF(AND(H25&lt;7.148,D25&gt;=1.35,F25&lt;2.5,F25&gt;=1.5),3.9,IF(AND(G25&lt;0.352,A25&lt;6.15,F25&gt;=2.5,F25&gt;=1.5),4.5,IF(AND(G25&gt;=0.352,A25&lt;6.15,F25&gt;=2.5,F25&gt;=1.5),4.92,IF(AND(B25&lt;2.85,A25&gt;=6.15,F25&gt;=2.5,F25&gt;=1.5),6.2,IF(AND(D25&gt;=0.45,H25&lt;14.379,D25&gt;=0.25,G25&lt;0.934,F25&lt;1.5),1.65,IF(AND(G25&gt;=0.857,A25&gt;=5.3,D25&lt;1.35,F25&lt;2.5,F25&gt;=1.5),4.3,IF(AND(A25&gt;=7.25,B25&gt;=2.85,A25&gt;=6.15,F25&gt;=2.5,F25&gt;=1.5),6.425,IF(AND(H25&lt;9.499,A25&lt;5.05,D25&gt;=0.15,D25&lt;0.25,G25&lt;0.934,F25&lt;1.5),1.4,IF(AND(A25&gt;=5.45,A25&gt;=5.05,D25&gt;=0.15,D25&lt;0.25,G25&lt;0.934,F25&lt;1.5),1.3,IF(AND(B25&gt;=4.15,D25&lt;0.45,H25&lt;14.379,D25&gt;=0.25,G25&lt;0.934,F25&lt;1.5),1.5,IF(AND(A25&gt;=5.75,G25&lt;0.857,A25&gt;=5.3,D25&lt;1.35,F25&lt;2.5,F25&gt;=1.5),4.02,IF(AND(A25&lt;6.65,G25&lt;0.333,H25&gt;=7.148,D25&gt;=1.35,F25&lt;2.5,F25&gt;=1.5),4.475,IF(AND(A25&gt;=6.65,G25&lt;0.333,H25&gt;=7.148,D25&gt;=1.35,F25&lt;2.5,F25&gt;=1.5),4.8,IF(AND(D25&gt;=1.45,G25&gt;=0.333,H25&gt;=7.148,D25&gt;=1.35,F25&lt;2.5,F25&gt;=1.5),4.85,IF(AND(G25&gt;=0.861,A25&lt;7.25,B25&gt;=2.85,A25&gt;=6.15,F25&gt;=2.5,F25&gt;=1.5),5.2,IF(AND(G25&lt;0.571,H25&gt;=9.499,A25&lt;5.05,D25&gt;=0.15,D25&lt;0.25,G25&lt;0.934,F25&lt;1.5),1.2,IF(AND(G25&gt;=0.571,H25&gt;=9.499,A25&lt;5.05,D25&gt;=0.15,D25&lt;0.25,G25&lt;0.934,F25&lt;1.5),1.3,IF(AND(H25&lt;9.283,A25&lt;5.45,A25&gt;=5.05,D25&gt;=0.15,D25&lt;0.25,G25&lt;0.934,F25&lt;1.5),1.5,IF(AND(H25&gt;=9.283,A25&lt;5.45,A25&gt;=5.05,D25&gt;=0.15,D25&lt;0.25,G25&lt;0.934,F25&lt;1.5),1.425,IF(AND(A25&lt;4.9,B25&lt;4.15,D25&lt;0.45,H25&lt;14.379,D25&gt;=0.25,G25&lt;0.934,F25&lt;1.5),1.4,IF(AND(A25&gt;=4.9,B25&lt;4.15,D25&lt;0.45,H25&lt;14.379,D25&gt;=0.25,G25&lt;0.934,F25&lt;1.5),1.325,IF(AND(G25&lt;0.572,A25&lt;5.75,G25&lt;0.857,A25&gt;=5.3,D25&lt;1.35,F25&lt;2.5,F25&gt;=1.5),3.65,IF(AND(G25&gt;=0.572,A25&lt;5.75,G25&lt;0.857,A25&gt;=5.3,D25&lt;1.35,F25&lt;2.5,F25&gt;=1.5),3.9,IF(AND(A25&lt;6.75,D25&lt;1.45,G25&gt;=0.333,H25&gt;=7.148,D25&gt;=1.35,F25&lt;2.5,F25&gt;=1.5),4.4,IF(AND(A25&gt;=6.75,D25&lt;1.45,G25&gt;=0.333,H25&gt;=7.148,D25&gt;=1.35,F25&lt;2.5,F25&gt;=1.5),4.78,IF(AND(A25&lt;6.6,B25&lt;3.25,G25&lt;0.861,A25&lt;7.25,B25&gt;=2.85,A25&gt;=6.15,F25&gt;=2.5,F25&gt;=1.5),5.333,IF(AND(H25&lt;11.461,B25&gt;=3.25,G25&lt;0.861,A25&lt;7.25,B25&gt;=2.85,A25&gt;=6.15,F25&gt;=2.5,F25&gt;=1.5),6.025,IF(AND(H25&gt;=11.461,B25&gt;=3.25,G25&lt;0.861,A25&lt;7.25,B25&gt;=2.85,A25&gt;=6.15,F25&gt;=2.5,F25&gt;=1.5),5.667,IF(AND(H25&gt;=14.564,A25&gt;=6.6,B25&lt;3.25,G25&lt;0.861,A25&lt;7.25,B25&gt;=2.85,A25&gt;=6.15,F25&gt;=2.5,F25&gt;=1.5),5.4,IF(AND(D25&gt;=2.35,H25&lt;14.564,A25&gt;=6.6,B25&lt;3.25,G25&lt;0.861,A25&lt;7.25,B25&gt;=2.85,A25&gt;=6.15,F25&gt;=2.5,F25&gt;=1.5),5.6,IF(AND(A25&lt;6.85,D25&lt;2.35,H25&lt;14.564,A25&gt;=6.6,B25&lt;3.25,G25&lt;0.861,A25&lt;7.25,B25&gt;=2.85,A25&gt;=6.15,F25&gt;=2.5,F25&gt;=1.5),5.9,IF(AND(A25&gt;=6.85,D25&lt;2.35,H25&lt;14.564,A25&gt;=6.6,B25&lt;3.25,G25&lt;0.861,A25&lt;7.25,B25&gt;=2.85,A25&gt;=6.15,F25&gt;=2.5,F25&gt;=1.5),5.78,"shouldnthappen"))))))))))))))))))))))))))))))))))))</f>
        <v>1.4</v>
      </c>
      <c r="V25" s="1" t="n">
        <f aca="false">IF(AND(H25&lt;5.748,A25&lt;5.05,D25&lt;0.75),1,IF(AND(B25&lt;3.15,H25&gt;=5.748,A25&lt;5.05,D25&lt;0.75),1.475,IF(AND(G25&gt;=0.801,D25&lt;0.25,A25&gt;=5.05,D25&lt;0.75),1.7,IF(AND(D25&gt;=0.45,D25&gt;=0.25,A25&gt;=5.05,D25&lt;0.75),1.7,IF(AND(B25&lt;2.35,F25&lt;2.5,B25&lt;2.75,D25&gt;=0.75),4.16,IF(AND(D25&lt;1.75,F25&gt;=2.5,B25&lt;2.75,D25&gt;=0.75),4.875,IF(AND(D25&gt;=1.75,F25&gt;=2.5,B25&lt;2.75,D25&gt;=0.75),5.333,IF(AND(H25&gt;=16.284,D25&gt;=1.55,B25&gt;=2.75,D25&gt;=0.75),6.6,IF(AND(H25&gt;=14.144,B25&gt;=3.15,H25&gt;=5.748,A25&lt;5.05,D25&lt;0.75),1.3,IF(AND(A25&lt;5.45,G25&lt;0.801,D25&lt;0.25,A25&gt;=5.05,D25&lt;0.75),1.5,IF(AND(A25&gt;=5.45,G25&lt;0.801,D25&lt;0.25,A25&gt;=5.05,D25&lt;0.75),1.34,IF(AND(B25&lt;3.75,D25&lt;0.45,D25&gt;=0.25,A25&gt;=5.05,D25&lt;0.75),1.467,IF(AND(B25&gt;=3.75,D25&lt;0.45,D25&gt;=0.25,A25&gt;=5.05,D25&lt;0.75),1.767,IF(AND(G25&gt;=0.896,B25&gt;=2.35,F25&lt;2.5,B25&lt;2.75,D25&gt;=0.75),4.9,IF(AND(H25&lt;15.504,D25&lt;1.35,D25&lt;1.55,B25&gt;=2.75,D25&gt;=0.75),4.2,IF(AND(H25&gt;=15.504,D25&lt;1.35,D25&lt;1.55,B25&gt;=2.75,D25&gt;=0.75),4.6,IF(AND(H25&lt;9.767,D25&gt;=1.35,D25&lt;1.55,B25&gt;=2.75,D25&gt;=0.75),5.1,IF(AND(A25&lt;4.5,H25&lt;14.144,B25&gt;=3.15,H25&gt;=5.748,A25&lt;5.05,D25&lt;0.75),1.3,IF(AND(A25&gt;=4.5,H25&lt;14.144,B25&gt;=3.15,H25&gt;=5.748,A25&lt;5.05,D25&lt;0.75),1.4,IF(AND(D25&gt;=1.15,G25&lt;0.896,B25&gt;=2.35,F25&lt;2.5,B25&lt;2.75,D25&gt;=0.75),4.04,IF(AND(B25&lt;2.9,H25&gt;=9.767,D25&gt;=1.35,D25&lt;1.55,B25&gt;=2.75,D25&gt;=0.75),4.8,IF(AND(D25&lt;1.7,A25&gt;=7.05,H25&lt;16.284,D25&gt;=1.55,B25&gt;=2.75,D25&gt;=0.75),5.8,IF(AND(D25&gt;=1.7,A25&gt;=7.05,H25&lt;16.284,D25&gt;=1.55,B25&gt;=2.75,D25&gt;=0.75),6.3,IF(AND(B25&lt;2.45,D25&lt;1.15,G25&lt;0.896,B25&gt;=2.35,F25&lt;2.5,B25&lt;2.75,D25&gt;=0.75),3.767,IF(AND(B25&gt;=2.45,D25&lt;1.15,G25&lt;0.896,B25&gt;=2.35,F25&lt;2.5,B25&lt;2.75,D25&gt;=0.75),3.167,IF(AND(B25&gt;=3.15,B25&gt;=2.9,H25&gt;=9.767,D25&gt;=1.35,D25&lt;1.55,B25&gt;=2.75,D25&gt;=0.75),4.7,IF(AND(D25&lt;1.9,D25&lt;2.05,A25&lt;7.05,H25&lt;16.284,D25&gt;=1.55,B25&gt;=2.75,D25&gt;=0.75),4.82,IF(AND(D25&gt;=1.9,D25&lt;2.05,A25&lt;7.05,H25&lt;16.284,D25&gt;=1.55,B25&gt;=2.75,D25&gt;=0.75),5.067,IF(AND(H25&lt;12.721,B25&lt;3.15,B25&gt;=2.9,H25&gt;=9.767,D25&gt;=1.35,D25&lt;1.55,B25&gt;=2.75,D25&gt;=0.75),4.5,IF(AND(H25&gt;=12.721,B25&lt;3.15,B25&gt;=2.9,H25&gt;=9.767,D25&gt;=1.35,D25&lt;1.55,B25&gt;=2.75,D25&gt;=0.75),4.433,IF(AND(H25&lt;9.525,G25&lt;0.364,D25&gt;=2.05,A25&lt;7.05,H25&lt;16.284,D25&gt;=1.55,B25&gt;=2.75,D25&gt;=0.75),5.1,IF(AND(A25&lt;6.25,G25&gt;=0.364,D25&gt;=2.05,A25&lt;7.05,H25&lt;16.284,D25&gt;=1.55,B25&gt;=2.75,D25&gt;=0.75),5.4,IF(AND(H25&lt;10.898,H25&gt;=9.525,G25&lt;0.364,D25&gt;=2.05,A25&lt;7.05,H25&lt;16.284,D25&gt;=1.55,B25&gt;=2.75,D25&gt;=0.75),5.6,IF(AND(H25&lt;8.711,A25&gt;=6.25,G25&gt;=0.364,D25&gt;=2.05,A25&lt;7.05,H25&lt;16.284,D25&gt;=1.55,B25&gt;=2.75,D25&gt;=0.75),5.7,IF(AND(H25&gt;=8.711,A25&gt;=6.25,G25&gt;=0.364,D25&gt;=2.05,A25&lt;7.05,H25&lt;16.284,D25&gt;=1.55,B25&gt;=2.75,D25&gt;=0.75),5.84,IF(AND(D25&lt;2.2,H25&gt;=10.898,H25&gt;=9.525,G25&lt;0.364,D25&gt;=2.05,A25&lt;7.05,H25&lt;16.284,D25&gt;=1.55,B25&gt;=2.75,D25&gt;=0.75),5.4,IF(AND(D25&gt;=2.2,H25&gt;=10.898,H25&gt;=9.525,G25&lt;0.364,D25&gt;=2.05,A25&lt;7.05,H25&lt;16.284,D25&gt;=1.55,B25&gt;=2.75,D25&gt;=0.75),5.3,"shouldnthappen")))))))))))))))))))))))))))))))))))))</f>
        <v>1</v>
      </c>
      <c r="W25" s="1" t="n">
        <f aca="false">IF(AND(H25&lt;6.926,D25&gt;=0.35,D25&lt;0.8),1.9,IF(AND(H25&gt;=6.926,D25&gt;=0.35,D25&lt;0.8),1.533,IF(AND(H25&lt;13.492,A25&lt;4.75,D25&lt;0.35,D25&lt;0.8),1.1,IF(AND(H25&gt;=13.492,A25&lt;4.75,D25&lt;0.35,D25&lt;0.8),1.375,IF(AND(B25&lt;2.75,A25&gt;=5.85,F25&lt;2.5,D25&gt;=0.8),4.833,IF(AND(B25&lt;3.3,A25&gt;=7.05,F25&gt;=2.5,D25&gt;=0.8),5.8,IF(AND(B25&gt;=3.3,A25&gt;=7.05,F25&gt;=2.5,D25&gt;=0.8),6.325,IF(AND(D25&gt;=0.25,A25&lt;5.05,A25&gt;=4.75,D25&lt;0.35,D25&lt;0.8),1.3,IF(AND(B25&lt;3.6,A25&gt;=5.05,A25&gt;=4.75,D25&lt;0.35,D25&lt;0.8),1.4,IF(AND(H25&lt;10.194,G25&lt;0.412,A25&lt;5.85,F25&lt;2.5,D25&gt;=0.8),4.133,IF(AND(H25&gt;=10.194,G25&lt;0.412,A25&lt;5.85,F25&lt;2.5,D25&gt;=0.8),4.5,IF(AND(A25&lt;5.35,G25&gt;=0.412,A25&lt;5.85,F25&lt;2.5,D25&gt;=0.8),3.15,IF(AND(A25&lt;6.2,B25&gt;=2.75,A25&gt;=5.85,F25&lt;2.5,D25&gt;=0.8),4.3,IF(AND(H25&lt;5.767,A25&lt;6.2,A25&lt;7.05,F25&gt;=2.5,D25&gt;=0.8),4.5,IF(AND(G25&gt;=0.861,A25&gt;=6.2,A25&lt;7.05,F25&gt;=2.5,D25&gt;=0.8),5.2,IF(AND(B25&lt;3.15,D25&lt;0.25,A25&lt;5.05,A25&gt;=4.75,D25&lt;0.35,D25&lt;0.8),1.55,IF(AND(A25&lt;5.45,B25&gt;=3.6,A25&gt;=5.05,A25&gt;=4.75,D25&lt;0.35,D25&lt;0.8),1.5,IF(AND(A25&gt;=5.45,B25&gt;=3.6,A25&gt;=5.05,A25&gt;=4.75,D25&lt;0.35,D25&lt;0.8),1.4,IF(AND(G25&gt;=0.772,A25&gt;=5.35,G25&gt;=0.412,A25&lt;5.85,F25&lt;2.5,D25&gt;=0.8),3.9,IF(AND(D25&gt;=1.45,A25&gt;=6.2,B25&gt;=2.75,A25&gt;=5.85,F25&lt;2.5,D25&gt;=0.8),4.775,IF(AND(G25&lt;0.5,H25&gt;=5.767,A25&lt;6.2,A25&lt;7.05,F25&gt;=2.5,D25&gt;=0.8),5.1,IF(AND(G25&gt;=0.5,H25&gt;=5.767,A25&lt;6.2,A25&lt;7.05,F25&gt;=2.5,D25&gt;=0.8),4.95,IF(AND(B25&gt;=3.25,G25&lt;0.861,A25&gt;=6.2,A25&lt;7.05,F25&gt;=2.5,D25&gt;=0.8),5.75,IF(AND(A25&lt;4.95,B25&gt;=3.15,D25&lt;0.25,A25&lt;5.05,A25&gt;=4.75,D25&lt;0.35,D25&lt;0.8),1.4,IF(AND(A25&lt;5.65,G25&lt;0.772,A25&gt;=5.35,G25&gt;=0.412,A25&lt;5.85,F25&lt;2.5,D25&gt;=0.8),3.6,IF(AND(A25&gt;=5.65,G25&lt;0.772,A25&gt;=5.35,G25&gt;=0.412,A25&lt;5.85,F25&lt;2.5,D25&gt;=0.8),3.5,IF(AND(B25&gt;=3.15,D25&lt;1.45,A25&gt;=6.2,B25&gt;=2.75,A25&gt;=5.85,F25&lt;2.5,D25&gt;=0.8),4.7,IF(AND(A25&gt;=6.65,B25&lt;3.25,G25&lt;0.861,A25&gt;=6.2,A25&lt;7.05,F25&gt;=2.5,D25&gt;=0.8),5.567,IF(AND(H25&lt;9.499,A25&gt;=4.95,B25&gt;=3.15,D25&lt;0.25,A25&lt;5.05,A25&gt;=4.75,D25&lt;0.35,D25&lt;0.8),1.4,IF(AND(H25&gt;=9.499,A25&gt;=4.95,B25&gt;=3.15,D25&lt;0.25,A25&lt;5.05,A25&gt;=4.75,D25&lt;0.35,D25&lt;0.8),1.2,IF(AND(G25&lt;0.765,B25&lt;3.15,D25&lt;1.45,A25&gt;=6.2,B25&gt;=2.75,A25&gt;=5.85,F25&lt;2.5,D25&gt;=0.8),4.4,IF(AND(G25&gt;=0.765,B25&lt;3.15,D25&lt;1.45,A25&gt;=6.2,B25&gt;=2.75,A25&gt;=5.85,F25&lt;2.5,D25&gt;=0.8),4.6,IF(AND(H25&lt;10.667,A25&lt;6.65,B25&lt;3.25,G25&lt;0.861,A25&gt;=6.2,A25&lt;7.05,F25&gt;=2.5,D25&gt;=0.8),5.167,IF(AND(G25&lt;0.627,H25&gt;=10.667,A25&lt;6.65,B25&lt;3.25,G25&lt;0.861,A25&gt;=6.2,A25&lt;7.05,F25&gt;=2.5,D25&gt;=0.8),5.64,IF(AND(G25&gt;=0.627,H25&gt;=10.667,A25&lt;6.65,B25&lt;3.25,G25&lt;0.861,A25&gt;=6.2,A25&lt;7.05,F25&gt;=2.5,D25&gt;=0.8),5.1,"shouldnthappen")))))))))))))))))))))))))))))))))))</f>
        <v>1.1</v>
      </c>
      <c r="X25" s="1" t="n">
        <f aca="false">IF(AND(B25&lt;3.05,H25&lt;6.697,A25&lt;5.45),4.1,IF(AND(B25&gt;=3.05,H25&lt;6.697,A25&lt;5.45),1.48,IF(AND(D25&lt;0.7,A25&lt;5.9,A25&gt;=5.45),1.4,IF(AND(A25&lt;4.35,B25&lt;3.3,H25&gt;=6.697,A25&lt;5.45),1.1,IF(AND(G25&lt;0.372,D25&gt;=0.7,A25&lt;5.9,A25&gt;=5.45),4.36,IF(AND(A25&gt;=4.9,A25&gt;=4.35,B25&lt;3.3,H25&gt;=6.697,A25&lt;5.45),1.6,IF(AND(H25&gt;=14.171,A25&lt;5.15,B25&gt;=3.3,H25&gt;=6.697,A25&lt;5.45),1.6,IF(AND(G25&lt;0.451,A25&gt;=5.15,B25&gt;=3.3,H25&gt;=6.697,A25&lt;5.45),1.367,IF(AND(G25&gt;=0.451,A25&gt;=5.15,B25&gt;=3.3,H25&gt;=6.697,A25&lt;5.45),1.5,IF(AND(G25&lt;0.332,D25&lt;1.45,F25&lt;2.5,A25&gt;=5.9,A25&gt;=5.45),4.35,IF(AND(A25&lt;6.15,D25&gt;=1.45,F25&lt;2.5,A25&gt;=5.9,A25&gt;=5.45),5.1,IF(AND(D25&gt;=2.4,G25&lt;0.432,F25&gt;=2.5,A25&gt;=5.9,A25&gt;=5.45),5.78,IF(AND(A25&lt;6.15,G25&gt;=0.432,F25&gt;=2.5,A25&gt;=5.9,A25&gt;=5.45),4.9,IF(AND(B25&lt;3.1,A25&lt;4.9,A25&gt;=4.35,B25&lt;3.3,H25&gt;=6.697,A25&lt;5.45),1.4,IF(AND(B25&gt;=3.1,A25&lt;4.9,A25&gt;=4.35,B25&lt;3.3,H25&gt;=6.697,A25&lt;5.45),1.3,IF(AND(G25&lt;0.343,H25&lt;14.171,A25&lt;5.15,B25&gt;=3.3,H25&gt;=6.697,A25&lt;5.45),1.433,IF(AND(G25&gt;=0.343,H25&lt;14.171,A25&lt;5.15,B25&gt;=3.3,H25&gt;=6.697,A25&lt;5.45),1.525,IF(AND(D25&lt;1.05,B25&lt;2.55,G25&gt;=0.372,D25&gt;=0.7,A25&lt;5.9,A25&gt;=5.45),3.7,IF(AND(H25&lt;10.596,B25&gt;=2.55,G25&gt;=0.372,D25&gt;=0.7,A25&lt;5.9,A25&gt;=5.45),3.525,IF(AND(H25&gt;=10.596,B25&gt;=2.55,G25&gt;=0.372,D25&gt;=0.7,A25&lt;5.9,A25&gt;=5.45),3.9,IF(AND(H25&lt;14.314,G25&gt;=0.332,D25&lt;1.45,F25&lt;2.5,A25&gt;=5.9,A25&gt;=5.45),4.4,IF(AND(H25&gt;=14.314,G25&gt;=0.332,D25&lt;1.45,F25&lt;2.5,A25&gt;=5.9,A25&gt;=5.45),4.7,IF(AND(H25&lt;13.906,A25&gt;=6.15,D25&gt;=1.45,F25&lt;2.5,A25&gt;=5.9,A25&gt;=5.45),4.675,IF(AND(H25&gt;=13.906,A25&gt;=6.15,D25&gt;=1.45,F25&lt;2.5,A25&gt;=5.9,A25&gt;=5.45),4.9,IF(AND(G25&lt;0.093,D25&lt;2.4,G25&lt;0.432,F25&gt;=2.5,A25&gt;=5.9,A25&gt;=5.45),5.6,IF(AND(B25&lt;2.95,A25&gt;=6.15,G25&gt;=0.432,F25&gt;=2.5,A25&gt;=5.9,A25&gt;=5.45),5.86,IF(AND(A25&lt;5.55,D25&gt;=1.05,B25&lt;2.55,G25&gt;=0.372,D25&gt;=0.7,A25&lt;5.9,A25&gt;=5.45),4,IF(AND(A25&gt;=5.55,D25&gt;=1.05,B25&lt;2.55,G25&gt;=0.372,D25&gt;=0.7,A25&lt;5.9,A25&gt;=5.45),3.9,IF(AND(D25&lt;1.7,G25&gt;=0.093,D25&lt;2.4,G25&lt;0.432,F25&gt;=2.5,A25&gt;=5.9,A25&gt;=5.45),5.05,IF(AND(G25&gt;=0.774,B25&gt;=2.95,A25&gt;=6.15,G25&gt;=0.432,F25&gt;=2.5,A25&gt;=5.9,A25&gt;=5.45),5.3,IF(AND(G25&gt;=0.312,D25&gt;=1.7,G25&gt;=0.093,D25&lt;2.4,G25&lt;0.432,F25&gt;=2.5,A25&gt;=5.9,A25&gt;=5.45),5.4,IF(AND(D25&lt;2.45,G25&lt;0.774,B25&gt;=2.95,A25&gt;=6.15,G25&gt;=0.432,F25&gt;=2.5,A25&gt;=5.9,A25&gt;=5.45),5.66,IF(AND(D25&gt;=2.45,G25&lt;0.774,B25&gt;=2.95,A25&gt;=6.15,G25&gt;=0.432,F25&gt;=2.5,A25&gt;=5.9,A25&gt;=5.45),6,IF(AND(G25&gt;=0.301,G25&lt;0.312,D25&gt;=1.7,G25&gt;=0.093,D25&lt;2.4,G25&lt;0.432,F25&gt;=2.5,A25&gt;=5.9,A25&gt;=5.45),5.1,IF(AND(A25&lt;6.45,G25&lt;0.301,G25&lt;0.312,D25&gt;=1.7,G25&gt;=0.093,D25&lt;2.4,G25&lt;0.432,F25&gt;=2.5,A25&gt;=5.9,A25&gt;=5.45),5.3,IF(AND(A25&gt;=6.45,G25&lt;0.301,G25&lt;0.312,D25&gt;=1.7,G25&gt;=0.093,D25&lt;2.4,G25&lt;0.432,F25&gt;=2.5,A25&gt;=5.9,A25&gt;=5.45),5.2,"shouldnthappen"))))))))))))))))))))))))))))))))))))</f>
        <v>1.48</v>
      </c>
      <c r="Y25" s="1" t="n">
        <f aca="false">IF(AND(H25&lt;6.51,F25&lt;1.5),1.8,IF(AND(H25&gt;=16.674,F25&gt;=1.5),6.533,IF(AND(D25&gt;=0.45,H25&gt;=6.51,F25&lt;1.5),1.667,IF(AND(H25&gt;=13.805,G25&lt;0.154,H25&lt;16.674,F25&gt;=1.5),6.7,IF(AND(D25&lt;0.15,A25&lt;5.05,D25&lt;0.45,H25&gt;=6.51,F25&lt;1.5),1.4,IF(AND(H25&gt;=13.586,A25&gt;=5.05,D25&lt;0.45,H25&gt;=6.51,F25&lt;1.5),1.3,IF(AND(F25&lt;2.5,H25&lt;13.805,G25&lt;0.154,H25&lt;16.674,F25&gt;=1.5),4.6,IF(AND(H25&lt;8.929,D25&lt;1.35,G25&gt;=0.154,H25&lt;16.674,F25&gt;=1.5),3.64,IF(AND(G25&lt;0.05,H25&lt;13.586,A25&gt;=5.05,D25&lt;0.45,H25&gt;=6.51,F25&lt;1.5),1.4,IF(AND(G25&gt;=0.107,F25&gt;=2.5,H25&lt;13.805,G25&lt;0.154,H25&lt;16.674,F25&gt;=1.5),5.3,IF(AND(B25&gt;=2.75,H25&gt;=8.929,D25&lt;1.35,G25&gt;=0.154,H25&lt;16.674,F25&gt;=1.5),4.433,IF(AND(D25&gt;=1.55,F25&lt;2.5,D25&gt;=1.35,G25&gt;=0.154,H25&lt;16.674,F25&gt;=1.5),4.975,IF(AND(H25&lt;6.93,F25&gt;=2.5,D25&gt;=1.35,G25&gt;=0.154,H25&lt;16.674,F25&gt;=1.5),4.5,IF(AND(H25&lt;12.675,G25&lt;0.217,D25&gt;=0.15,A25&lt;5.05,D25&lt;0.45,H25&gt;=6.51,F25&lt;1.5),1.4,IF(AND(H25&gt;=12.675,G25&lt;0.217,D25&gt;=0.15,A25&lt;5.05,D25&lt;0.45,H25&gt;=6.51,F25&lt;1.5),1.5,IF(AND(A25&lt;4.65,G25&gt;=0.217,D25&gt;=0.15,A25&lt;5.05,D25&lt;0.45,H25&gt;=6.51,F25&lt;1.5),1.35,IF(AND(D25&lt;0.25,G25&gt;=0.05,H25&lt;13.586,A25&gt;=5.05,D25&lt;0.45,H25&gt;=6.51,F25&lt;1.5),1.467,IF(AND(D25&gt;=0.25,G25&gt;=0.05,H25&lt;13.586,A25&gt;=5.05,D25&lt;0.45,H25&gt;=6.51,F25&lt;1.5),1.5,IF(AND(H25&lt;9.15,G25&lt;0.107,F25&gt;=2.5,H25&lt;13.805,G25&lt;0.154,H25&lt;16.674,F25&gt;=1.5),5.7,IF(AND(H25&gt;=9.15,G25&lt;0.107,F25&gt;=2.5,H25&lt;13.805,G25&lt;0.154,H25&lt;16.674,F25&gt;=1.5),5.6,IF(AND(G25&lt;0.404,B25&lt;2.75,H25&gt;=8.929,D25&lt;1.35,G25&gt;=0.154,H25&lt;16.674,F25&gt;=1.5),4.15,IF(AND(G25&gt;=0.404,B25&lt;2.75,H25&gt;=8.929,D25&lt;1.35,G25&gt;=0.154,H25&lt;16.674,F25&gt;=1.5),3.9,IF(AND(A25&gt;=6.75,D25&lt;1.55,F25&lt;2.5,D25&gt;=1.35,G25&gt;=0.154,H25&lt;16.674,F25&gt;=1.5),4.82,IF(AND(D25&lt;0.25,A25&gt;=4.65,G25&gt;=0.217,D25&gt;=0.15,A25&lt;5.05,D25&lt;0.45,H25&gt;=6.51,F25&lt;1.5),1.325,IF(AND(D25&gt;=0.25,A25&gt;=4.65,G25&gt;=0.217,D25&gt;=0.15,A25&lt;5.05,D25&lt;0.45,H25&gt;=6.51,F25&lt;1.5),1.3,IF(AND(A25&lt;6.55,A25&lt;6.75,D25&lt;1.55,F25&lt;2.5,D25&gt;=1.35,G25&gt;=0.154,H25&lt;16.674,F25&gt;=1.5),4.575,IF(AND(A25&gt;=6.55,A25&lt;6.75,D25&lt;1.55,F25&lt;2.5,D25&gt;=1.35,G25&gt;=0.154,H25&lt;16.674,F25&gt;=1.5),4.4,IF(AND(B25&lt;2.9,D25&lt;2.05,H25&gt;=6.93,F25&gt;=2.5,D25&gt;=1.35,G25&gt;=0.154,H25&lt;16.674,F25&gt;=1.5),5.05,IF(AND(H25&lt;8.884,D25&gt;=2.05,H25&gt;=6.93,F25&gt;=2.5,D25&gt;=1.35,G25&gt;=0.154,H25&lt;16.674,F25&gt;=1.5),5.1,IF(AND(H25&lt;13.711,B25&gt;=2.9,D25&lt;2.05,H25&gt;=6.93,F25&gt;=2.5,D25&gt;=1.35,G25&gt;=0.154,H25&lt;16.674,F25&gt;=1.5),5,IF(AND(H25&gt;=13.711,B25&gt;=2.9,D25&lt;2.05,H25&gt;=6.93,F25&gt;=2.5,D25&gt;=1.35,G25&gt;=0.154,H25&lt;16.674,F25&gt;=1.5),5.8,IF(AND(B25&lt;3.15,H25&gt;=8.884,D25&gt;=2.05,H25&gt;=6.93,F25&gt;=2.5,D25&gt;=1.35,G25&gt;=0.154,H25&lt;16.674,F25&gt;=1.5),5.56,IF(AND(B25&gt;=3.15,H25&gt;=8.884,D25&gt;=2.05,H25&gt;=6.93,F25&gt;=2.5,D25&gt;=1.35,G25&gt;=0.154,H25&lt;16.674,F25&gt;=1.5),5.9,"shouldnthappen")))))))))))))))))))))))))))))))))</f>
        <v>1.8</v>
      </c>
      <c r="Z25" s="1" t="n">
        <f aca="false">IF(AND(F25&gt;=2,B25&gt;=3.35),5.6,IF(AND(A25&lt;6.65,H25&gt;=15.076,B25&lt;3.35),4.8,IF(AND(A25&gt;=6.65,H25&gt;=15.076,B25&lt;3.35),6.15,IF(AND(H25&lt;6.542,F25&lt;2,B25&gt;=3.35),1.767,IF(AND(G25&gt;=0.653,D25&lt;0.75,H25&lt;15.076,B25&lt;3.35),1.55,IF(AND(D25&lt;0.15,G25&lt;0.653,D25&lt;0.75,H25&lt;15.076,B25&lt;3.35),1.1,IF(AND(G25&lt;0.356,A25&lt;5.05,H25&gt;=6.542,F25&lt;2,B25&gt;=3.35),1.4,IF(AND(G25&gt;=0.356,A25&lt;5.05,H25&gt;=6.542,F25&lt;2,B25&gt;=3.35),1.3,IF(AND(G25&gt;=0.566,A25&gt;=5.05,H25&gt;=6.542,F25&lt;2,B25&gt;=3.35),1.6,IF(AND(B25&gt;=3.1,D25&gt;=0.15,G25&lt;0.653,D25&lt;0.75,H25&lt;15.076,B25&lt;3.35),1.367,IF(AND(B25&gt;=2.65,D25&lt;1.45,B25&lt;2.75,D25&gt;=0.75,H25&lt;15.076,B25&lt;3.35),3.96,IF(AND(G25&lt;0.352,D25&gt;=1.45,B25&lt;2.75,D25&gt;=0.75,H25&lt;15.076,B25&lt;3.35),4.5,IF(AND(D25&gt;=1.35,A25&lt;6.2,B25&gt;=2.75,D25&gt;=0.75,H25&lt;15.076,B25&lt;3.35),4.733,IF(AND(A25&lt;4.7,B25&lt;3.1,D25&gt;=0.15,G25&lt;0.653,D25&lt;0.75,H25&lt;15.076,B25&lt;3.35),1.36,IF(AND(A25&gt;=4.7,B25&lt;3.1,D25&gt;=0.15,G25&lt;0.653,D25&lt;0.75,H25&lt;15.076,B25&lt;3.35),1.6,IF(AND(A25&lt;5.2,B25&lt;2.65,D25&lt;1.45,B25&lt;2.75,D25&gt;=0.75,H25&lt;15.076,B25&lt;3.35),3.3,IF(AND(A25&lt;6.5,G25&gt;=0.352,D25&gt;=1.45,B25&lt;2.75,D25&gt;=0.75,H25&lt;15.076,B25&lt;3.35),5,IF(AND(A25&gt;=6.5,G25&gt;=0.352,D25&gt;=1.45,B25&lt;2.75,D25&gt;=0.75,H25&lt;15.076,B25&lt;3.35),5.8,IF(AND(H25&lt;8.486,D25&lt;1.35,A25&lt;6.2,B25&gt;=2.75,D25&gt;=0.75,H25&lt;15.076,B25&lt;3.35),3.975,IF(AND(G25&lt;0.187,F25&lt;2.5,A25&gt;=6.2,B25&gt;=2.75,D25&gt;=0.75,H25&lt;15.076,B25&lt;3.35),5,IF(AND(G25&gt;=0.187,F25&lt;2.5,A25&gt;=6.2,B25&gt;=2.75,D25&gt;=0.75,H25&lt;15.076,B25&lt;3.35),4.525,IF(AND(A25&gt;=7.25,F25&gt;=2.5,A25&gt;=6.2,B25&gt;=2.75,D25&gt;=0.75,H25&lt;15.076,B25&lt;3.35),6.5,IF(AND(G25&lt;0.185,B25&lt;3.6,G25&lt;0.566,A25&gt;=5.05,H25&gt;=6.542,F25&lt;2,B25&gt;=3.35),1.45,IF(AND(G25&gt;=0.185,B25&lt;3.6,G25&lt;0.566,A25&gt;=5.05,H25&gt;=6.542,F25&lt;2,B25&gt;=3.35),1.34,IF(AND(G25&lt;0.13,B25&gt;=3.6,G25&lt;0.566,A25&gt;=5.05,H25&gt;=6.542,F25&lt;2,B25&gt;=3.35),1.45,IF(AND(G25&gt;=0.13,B25&gt;=3.6,G25&lt;0.566,A25&gt;=5.05,H25&gt;=6.542,F25&lt;2,B25&gt;=3.35),1.5,IF(AND(D25&lt;1.05,A25&gt;=5.2,B25&lt;2.65,D25&lt;1.45,B25&lt;2.75,D25&gt;=0.75,H25&lt;15.076,B25&lt;3.35),3.5,IF(AND(D25&gt;=1.05,A25&gt;=5.2,B25&lt;2.65,D25&lt;1.45,B25&lt;2.75,D25&gt;=0.75,H25&lt;15.076,B25&lt;3.35),3.94,IF(AND(H25&lt;10.983,H25&gt;=8.486,D25&lt;1.35,A25&lt;6.2,B25&gt;=2.75,D25&gt;=0.75,H25&lt;15.076,B25&lt;3.35),4.38,IF(AND(H25&gt;=10.983,H25&gt;=8.486,D25&lt;1.35,A25&lt;6.2,B25&gt;=2.75,D25&gt;=0.75,H25&lt;15.076,B25&lt;3.35),4.1,IF(AND(B25&gt;=3.25,A25&lt;7.25,F25&gt;=2.5,A25&gt;=6.2,B25&gt;=2.75,D25&gt;=0.75,H25&lt;15.076,B25&lt;3.35),5.7,IF(AND(B25&lt;2.95,B25&lt;3.25,A25&lt;7.25,F25&gt;=2.5,A25&gt;=6.2,B25&gt;=2.75,D25&gt;=0.75,H25&lt;15.076,B25&lt;3.35),5.6,IF(AND(H25&gt;=13.711,B25&gt;=2.95,B25&lt;3.25,A25&lt;7.25,F25&gt;=2.5,A25&gt;=6.2,B25&gt;=2.75,D25&gt;=0.75,H25&lt;15.076,B25&lt;3.35),5.8,IF(AND(A25&gt;=6.8,H25&lt;13.711,B25&gt;=2.95,B25&lt;3.25,A25&lt;7.25,F25&gt;=2.5,A25&gt;=6.2,B25&gt;=2.75,D25&gt;=0.75,H25&lt;15.076,B25&lt;3.35),5.1,IF(AND(H25&lt;12.921,A25&lt;6.8,H25&lt;13.711,B25&gt;=2.95,B25&lt;3.25,A25&lt;7.25,F25&gt;=2.5,A25&gt;=6.2,B25&gt;=2.75,D25&gt;=0.75,H25&lt;15.076,B25&lt;3.35),5.34,IF(AND(H25&gt;=12.921,A25&lt;6.8,H25&lt;13.711,B25&gt;=2.95,B25&lt;3.25,A25&lt;7.25,F25&gt;=2.5,A25&gt;=6.2,B25&gt;=2.75,D25&gt;=0.75,H25&lt;15.076,B25&lt;3.35),5.133,"shouldnthappen"))))))))))))))))))))))))))))))))))))</f>
        <v>1.767</v>
      </c>
      <c r="AA25" s="1" t="n">
        <f aca="false">IF(AND(D25&gt;=0.45,A25&lt;5.05,D25&lt;0.8),1.6,IF(AND(D25&gt;=0.45,A25&gt;=5.05,D25&lt;0.8),1.7,IF(AND(H25&gt;=16.244,F25&gt;=2.5,D25&gt;=0.8),6.533,IF(AND(A25&lt;4.35,D25&lt;0.45,A25&lt;5.05,D25&lt;0.8),1.1,IF(AND(H25&gt;=14.877,D25&lt;0.45,A25&gt;=5.05,D25&lt;0.8),1.3,IF(AND(D25&gt;=1.4,A25&lt;5.65,F25&lt;2.5,D25&gt;=0.8),4.5,IF(AND(A25&gt;=7.25,H25&lt;16.244,F25&gt;=2.5,D25&gt;=0.8),6.5,IF(AND(A25&gt;=4.75,A25&gt;=4.35,D25&lt;0.45,A25&lt;5.05,D25&lt;0.8),1.35,IF(AND(A25&lt;5.3,D25&lt;1.4,A25&lt;5.65,F25&lt;2.5,D25&gt;=0.8),3.1,IF(AND(A25&gt;=6.8,A25&gt;=6.55,A25&gt;=5.65,F25&lt;2.5,D25&gt;=0.8),4.9,IF(AND(H25&lt;5.767,A25&lt;7.25,H25&lt;16.244,F25&gt;=2.5,D25&gt;=0.8),4.5,IF(AND(G25&gt;=0.522,A25&lt;4.75,A25&gt;=4.35,D25&lt;0.45,A25&lt;5.05,D25&lt;0.8),1.2,IF(AND(G25&gt;=0.948,D25&lt;0.35,H25&lt;14.877,D25&lt;0.45,A25&gt;=5.05,D25&lt;0.8),1.7,IF(AND(H25&lt;13.089,D25&gt;=0.35,H25&lt;14.877,D25&lt;0.45,A25&gt;=5.05,D25&lt;0.8),1.5,IF(AND(H25&gt;=13.089,D25&gt;=0.35,H25&lt;14.877,D25&lt;0.45,A25&gt;=5.05,D25&lt;0.8),1.3,IF(AND(B25&gt;=2.95,A25&gt;=5.3,D25&lt;1.4,A25&lt;5.65,F25&lt;2.5,D25&gt;=0.8),4.1,IF(AND(H25&lt;9.181,A25&lt;6.05,A25&lt;6.55,A25&gt;=5.65,F25&lt;2.5,D25&gt;=0.8),5.1,IF(AND(H25&gt;=9.181,A25&lt;6.05,A25&lt;6.55,A25&gt;=5.65,F25&lt;2.5,D25&gt;=0.8),4.3,IF(AND(G25&gt;=0.867,A25&gt;=6.05,A25&lt;6.55,A25&gt;=5.65,F25&lt;2.5,D25&gt;=0.8),4.9,IF(AND(B25&lt;3.05,A25&lt;6.8,A25&gt;=6.55,A25&gt;=5.65,F25&lt;2.5,D25&gt;=0.8),5,IF(AND(B25&gt;=3.05,A25&lt;6.8,A25&gt;=6.55,A25&gt;=5.65,F25&lt;2.5,D25&gt;=0.8),4.55,IF(AND(H25&gt;=14.144,G25&lt;0.522,A25&lt;4.75,A25&gt;=4.35,D25&lt;0.45,A25&lt;5.05,D25&lt;0.8),1.3,IF(AND(B25&lt;2.7,B25&lt;2.95,A25&gt;=5.3,D25&lt;1.4,A25&lt;5.65,F25&lt;2.5,D25&gt;=0.8),3.78,IF(AND(B25&gt;=2.7,B25&lt;2.95,A25&gt;=5.3,D25&lt;1.4,A25&lt;5.65,F25&lt;2.5,D25&gt;=0.8),3.6,IF(AND(G25&lt;0.638,G25&lt;0.867,A25&gt;=6.05,A25&lt;6.55,A25&gt;=5.65,F25&lt;2.5,D25&gt;=0.8),4.433,IF(AND(G25&gt;=0.638,G25&lt;0.867,A25&gt;=6.05,A25&lt;6.55,A25&gt;=5.65,F25&lt;2.5,D25&gt;=0.8),4,IF(AND(A25&lt;6.35,H25&lt;11.146,H25&gt;=5.767,A25&lt;7.25,H25&lt;16.244,F25&gt;=2.5,D25&gt;=0.8),5.1,IF(AND(A25&lt;4.5,H25&lt;14.144,G25&lt;0.522,A25&lt;4.75,A25&gt;=4.35,D25&lt;0.45,A25&lt;5.05,D25&lt;0.8),1.35,IF(AND(A25&gt;=4.5,H25&lt;14.144,G25&lt;0.522,A25&lt;4.75,A25&gt;=4.35,D25&lt;0.45,A25&lt;5.05,D25&lt;0.8),1.4,IF(AND(A25&lt;5.15,B25&lt;3.75,G25&lt;0.948,D25&lt;0.35,H25&lt;14.877,D25&lt;0.45,A25&gt;=5.05,D25&lt;0.8),1.4,IF(AND(A25&gt;=5.15,B25&lt;3.75,G25&lt;0.948,D25&lt;0.35,H25&lt;14.877,D25&lt;0.45,A25&gt;=5.05,D25&lt;0.8),1.5,IF(AND(G25&lt;0.112,B25&gt;=3.75,G25&lt;0.948,D25&lt;0.35,H25&lt;14.877,D25&lt;0.45,A25&gt;=5.05,D25&lt;0.8),1.5,IF(AND(G25&gt;=0.112,B25&gt;=3.75,G25&lt;0.948,D25&lt;0.35,H25&lt;14.877,D25&lt;0.45,A25&gt;=5.05,D25&lt;0.8),1.6,IF(AND(G25&lt;0.075,A25&gt;=6.35,H25&lt;11.146,H25&gt;=5.767,A25&lt;7.25,H25&lt;16.244,F25&gt;=2.5,D25&gt;=0.8),5.5,IF(AND(G25&gt;=0.075,A25&gt;=6.35,H25&lt;11.146,H25&gt;=5.767,A25&lt;7.25,H25&lt;16.244,F25&gt;=2.5,D25&gt;=0.8),5.24,IF(AND(B25&lt;2.95,D25&lt;1.9,H25&gt;=11.146,H25&gt;=5.767,A25&lt;7.25,H25&lt;16.244,F25&gt;=2.5,D25&gt;=0.8),5.65,IF(AND(B25&gt;=2.95,D25&lt;1.9,H25&gt;=11.146,H25&gt;=5.767,A25&lt;7.25,H25&lt;16.244,F25&gt;=2.5,D25&gt;=0.8),5.8,IF(AND(H25&lt;13.42,D25&gt;=1.9,H25&gt;=11.146,H25&gt;=5.767,A25&lt;7.25,H25&lt;16.244,F25&gt;=2.5,D25&gt;=0.8),5.6,IF(AND(H25&gt;=13.42,D25&gt;=1.9,H25&gt;=11.146,H25&gt;=5.767,A25&lt;7.25,H25&lt;16.244,F25&gt;=2.5,D25&gt;=0.8),5.34,"shouldnthappen")))))))))))))))))))))))))))))))))))))))</f>
        <v>1.2</v>
      </c>
      <c r="AB25" s="1" t="n">
        <f aca="false">IF(AND(D25&gt;=0.35,F25&lt;1.5),1.5,IF(AND(F25&lt;2.5,D25&gt;=1.55,F25&gt;=1.5),4.85,IF(AND(H25&lt;8.308,D25&lt;0.15,D25&lt;0.35,F25&lt;1.5),1.5,IF(AND(H25&gt;=8.308,D25&lt;0.15,D25&lt;0.35,F25&lt;1.5),1.4,IF(AND(H25&lt;5.523,D25&gt;=0.15,D25&lt;0.35,F25&lt;1.5),1,IF(AND(G25&lt;0.572,H25&lt;10.688,D25&lt;1.55,F25&gt;=1.5),3.75,IF(AND(B25&gt;=3.5,F25&gt;=2.5,D25&gt;=1.55,F25&gt;=1.5),6.3,IF(AND(A25&gt;=5.65,G25&gt;=0.572,H25&lt;10.688,D25&lt;1.55,F25&gt;=1.5),4.45,IF(AND(B25&gt;=2.85,A25&lt;6.15,H25&gt;=10.688,D25&lt;1.55,F25&gt;=1.5),4.35,IF(AND(H25&gt;=16.284,B25&lt;3.5,F25&gt;=2.5,D25&gt;=1.55,F25&gt;=1.5),6.6,IF(AND(G25&gt;=0.241,G25&lt;0.338,H25&gt;=5.523,D25&gt;=0.15,D25&lt;0.35,F25&lt;1.5),1.25,IF(AND(A25&lt;5.05,G25&gt;=0.338,H25&gt;=5.523,D25&gt;=0.15,D25&lt;0.35,F25&lt;1.5),1.35,IF(AND(B25&lt;2.7,A25&lt;5.65,G25&gt;=0.572,H25&lt;10.688,D25&lt;1.55,F25&gt;=1.5),4,IF(AND(B25&gt;=2.7,A25&lt;5.65,G25&gt;=0.572,H25&lt;10.688,D25&lt;1.55,F25&gt;=1.5),3.6,IF(AND(B25&lt;2.45,B25&lt;2.85,A25&lt;6.15,H25&gt;=10.688,D25&lt;1.55,F25&gt;=1.5),3.7,IF(AND(A25&lt;6.25,B25&lt;2.85,A25&gt;=6.15,H25&gt;=10.688,D25&lt;1.55,F25&gt;=1.5),4.5,IF(AND(A25&gt;=6.25,B25&lt;2.85,A25&gt;=6.15,H25&gt;=10.688,D25&lt;1.55,F25&gt;=1.5),4.86,IF(AND(D25&gt;=1.45,B25&gt;=2.85,A25&gt;=6.15,H25&gt;=10.688,D25&lt;1.55,F25&gt;=1.5),4.8,IF(AND(H25&lt;8.202,H25&lt;16.284,B25&lt;3.5,F25&gt;=2.5,D25&gt;=1.55,F25&gt;=1.5),5.7,IF(AND(A25&gt;=5.1,G25&lt;0.241,G25&lt;0.338,H25&gt;=5.523,D25&gt;=0.15,D25&lt;0.35,F25&lt;1.5),1.5,IF(AND(B25&gt;=3.75,A25&gt;=5.05,G25&gt;=0.338,H25&gt;=5.523,D25&gt;=0.15,D25&lt;0.35,F25&lt;1.5),1.6,IF(AND(A25&lt;5.7,B25&gt;=2.45,B25&lt;2.85,A25&lt;6.15,H25&gt;=10.688,D25&lt;1.55,F25&gt;=1.5),3.9,IF(AND(A25&gt;=5.7,B25&gt;=2.45,B25&lt;2.85,A25&lt;6.15,H25&gt;=10.688,D25&lt;1.55,F25&gt;=1.5),4.02,IF(AND(H25&lt;13.654,D25&lt;1.45,B25&gt;=2.85,A25&gt;=6.15,H25&gt;=10.688,D25&lt;1.55,F25&gt;=1.5),4.333,IF(AND(H25&gt;=13.654,D25&lt;1.45,B25&gt;=2.85,A25&gt;=6.15,H25&gt;=10.688,D25&lt;1.55,F25&gt;=1.5),4.54,IF(AND(A25&lt;6.15,H25&gt;=8.202,H25&lt;16.284,B25&lt;3.5,F25&gt;=2.5,D25&gt;=1.55,F25&gt;=1.5),5,IF(AND(H25&lt;13.924,A25&lt;5.1,G25&lt;0.241,G25&lt;0.338,H25&gt;=5.523,D25&gt;=0.15,D25&lt;0.35,F25&lt;1.5),1.4,IF(AND(H25&gt;=13.924,A25&lt;5.1,G25&lt;0.241,G25&lt;0.338,H25&gt;=5.523,D25&gt;=0.15,D25&lt;0.35,F25&lt;1.5),1.5,IF(AND(D25&lt;0.25,B25&lt;3.75,A25&gt;=5.05,G25&gt;=0.338,H25&gt;=5.523,D25&gt;=0.15,D25&lt;0.35,F25&lt;1.5),1.5,IF(AND(D25&gt;=0.25,B25&lt;3.75,A25&gt;=5.05,G25&gt;=0.338,H25&gt;=5.523,D25&gt;=0.15,D25&lt;0.35,F25&lt;1.5),1.4,IF(AND(H25&lt;8.884,B25&gt;=3.05,A25&gt;=6.15,H25&gt;=8.202,H25&lt;16.284,B25&lt;3.5,F25&gt;=2.5,D25&gt;=1.55,F25&gt;=1.5),5.1,IF(AND(A25&lt;6.45,G25&lt;0.368,B25&lt;3.05,A25&gt;=6.15,H25&gt;=8.202,H25&lt;16.284,B25&lt;3.5,F25&gt;=2.5,D25&gt;=1.55,F25&gt;=1.5),5.525,IF(AND(A25&gt;=6.45,G25&lt;0.368,B25&lt;3.05,A25&gt;=6.15,H25&gt;=8.202,H25&lt;16.284,B25&lt;3.5,F25&gt;=2.5,D25&gt;=1.55,F25&gt;=1.5),5.35,IF(AND(D25&lt;2.25,G25&gt;=0.368,B25&lt;3.05,A25&gt;=6.15,H25&gt;=8.202,H25&lt;16.284,B25&lt;3.5,F25&gt;=2.5,D25&gt;=1.55,F25&gt;=1.5),5.8,IF(AND(D25&gt;=2.25,G25&gt;=0.368,B25&lt;3.05,A25&gt;=6.15,H25&gt;=8.202,H25&lt;16.284,B25&lt;3.5,F25&gt;=2.5,D25&gt;=1.55,F25&gt;=1.5),5.2,IF(AND(H25&lt;10.257,H25&gt;=8.884,B25&gt;=3.05,A25&gt;=6.15,H25&gt;=8.202,H25&lt;16.284,B25&lt;3.5,F25&gt;=2.5,D25&gt;=1.55,F25&gt;=1.5),5.9,IF(AND(H25&gt;=10.257,H25&gt;=8.884,B25&gt;=3.05,A25&gt;=6.15,H25&gt;=8.202,H25&lt;16.284,B25&lt;3.5,F25&gt;=2.5,D25&gt;=1.55,F25&gt;=1.5),5.48,"shouldnthappen")))))))))))))))))))))))))))))))))))))</f>
        <v>1</v>
      </c>
      <c r="AC25" s="1" t="n">
        <f aca="false">IF(AND(H25&lt;5.748,A25&lt;5.05,D25&lt;0.8),1,IF(AND(B25&lt;3.35,A25&gt;=5.05,D25&lt;0.8),1.7,IF(AND(A25&lt;5.85,G25&lt;0.154,D25&gt;=0.8),4.5,IF(AND(D25&gt;=0.45,H25&gt;=5.748,A25&lt;5.05,D25&lt;0.8),1.6,IF(AND(G25&gt;=0.934,B25&gt;=3.35,A25&gt;=5.05,D25&lt;0.8),1.7,IF(AND(D25&lt;2.1,A25&gt;=5.85,G25&lt;0.154,D25&gt;=0.8),6.15,IF(AND(D25&gt;=2.1,A25&gt;=5.85,G25&lt;0.154,D25&gt;=0.8),5.5,IF(AND(A25&lt;6.1,D25&gt;=1.55,G25&gt;=0.154,D25&gt;=0.8),5,IF(AND(H25&gt;=14.379,G25&lt;0.934,B25&gt;=3.35,A25&gt;=5.05,D25&lt;0.8),1.58,IF(AND(G25&lt;0.379,A25&gt;=6.1,D25&gt;=1.55,G25&gt;=0.154,D25&gt;=0.8),5.42,IF(AND(H25&lt;13.924,G25&lt;0.227,D25&lt;0.45,H25&gt;=5.748,A25&lt;5.05,D25&lt;0.8),1.4,IF(AND(H25&gt;=13.924,G25&lt;0.227,D25&lt;0.45,H25&gt;=5.748,A25&lt;5.05,D25&lt;0.8),1.5,IF(AND(B25&lt;3.1,G25&gt;=0.227,D25&lt;0.45,H25&gt;=5.748,A25&lt;5.05,D25&lt;0.8),1.1,IF(AND(G25&lt;0.13,H25&lt;14.379,G25&lt;0.934,B25&gt;=3.35,A25&gt;=5.05,D25&lt;0.8),1.4,IF(AND(D25&lt;1.05,A25&lt;5.65,D25&lt;1.35,D25&lt;1.55,G25&gt;=0.154,D25&gt;=0.8),3.7,IF(AND(D25&lt;1.25,A25&gt;=5.65,D25&lt;1.35,D25&lt;1.55,G25&gt;=0.154,D25&gt;=0.8),4.06,IF(AND(D25&gt;=1.25,A25&gt;=5.65,D25&lt;1.35,D25&lt;1.55,G25&gt;=0.154,D25&gt;=0.8),4.425,IF(AND(H25&lt;13.654,D25&lt;1.45,D25&gt;=1.35,D25&lt;1.55,G25&gt;=0.154,D25&gt;=0.8),4.275,IF(AND(G25&lt;0.259,D25&gt;=1.45,D25&gt;=1.35,D25&lt;1.55,G25&gt;=0.154,D25&gt;=0.8),5.1,IF(AND(B25&lt;2.95,G25&gt;=0.379,A25&gt;=6.1,D25&gt;=1.55,G25&gt;=0.154,D25&gt;=0.8),6.3,IF(AND(B25&lt;3.25,B25&gt;=3.1,G25&gt;=0.227,D25&lt;0.45,H25&gt;=5.748,A25&lt;5.05,D25&lt;0.8),1.3,IF(AND(B25&gt;=3.25,B25&gt;=3.1,G25&gt;=0.227,D25&lt;0.45,H25&gt;=5.748,A25&lt;5.05,D25&lt;0.8),1.4,IF(AND(H25&gt;=13.372,G25&gt;=0.13,H25&lt;14.379,G25&lt;0.934,B25&gt;=3.35,A25&gt;=5.05,D25&lt;0.8),1.4,IF(AND(H25&lt;6.69,D25&gt;=1.05,A25&lt;5.65,D25&lt;1.35,D25&lt;1.55,G25&gt;=0.154,D25&gt;=0.8),4.033,IF(AND(H25&gt;=6.69,D25&gt;=1.05,A25&lt;5.65,D25&lt;1.35,D25&lt;1.55,G25&gt;=0.154,D25&gt;=0.8),3.88,IF(AND(B25&lt;2.85,H25&gt;=13.654,D25&lt;1.45,D25&gt;=1.35,D25&lt;1.55,G25&gt;=0.154,D25&gt;=0.8),4.8,IF(AND(B25&gt;=2.85,H25&gt;=13.654,D25&lt;1.45,D25&gt;=1.35,D25&lt;1.55,G25&gt;=0.154,D25&gt;=0.8),4.7,IF(AND(H25&lt;11.681,G25&gt;=0.259,D25&gt;=1.45,D25&gt;=1.35,D25&lt;1.55,G25&gt;=0.154,D25&gt;=0.8),4.85,IF(AND(H25&gt;=11.681,G25&gt;=0.259,D25&gt;=1.45,D25&gt;=1.35,D25&lt;1.55,G25&gt;=0.154,D25&gt;=0.8),4.633,IF(AND(A25&lt;6.25,B25&gt;=2.95,G25&gt;=0.379,A25&gt;=6.1,D25&gt;=1.55,G25&gt;=0.154,D25&gt;=0.8),5.4,IF(AND(D25&lt;0.3,H25&lt;13.372,G25&gt;=0.13,H25&lt;14.379,G25&lt;0.934,B25&gt;=3.35,A25&gt;=5.05,D25&lt;0.8),1.475,IF(AND(D25&gt;=0.3,H25&lt;13.372,G25&gt;=0.13,H25&lt;14.379,G25&lt;0.934,B25&gt;=3.35,A25&gt;=5.05,D25&lt;0.8),1.5,IF(AND(B25&lt;3.15,A25&gt;=6.25,B25&gt;=2.95,G25&gt;=0.379,A25&gt;=6.1,D25&gt;=1.55,G25&gt;=0.154,D25&gt;=0.8),5.7,IF(AND(B25&gt;=3.15,A25&gt;=6.25,B25&gt;=2.95,G25&gt;=0.379,A25&gt;=6.1,D25&gt;=1.55,G25&gt;=0.154,D25&gt;=0.8),5.933,"shouldnthappen"))))))))))))))))))))))))))))))))))</f>
        <v>1</v>
      </c>
      <c r="AD25" s="1" t="n">
        <f aca="false">IF(AND(H25&lt;6.621,A25&lt;4.95,D25&lt;0.8),1,IF(AND(H25&lt;14.144,H25&gt;=6.621,A25&lt;4.95,D25&lt;0.8),1.4,IF(AND(H25&gt;=14.144,H25&gt;=6.621,A25&lt;4.95,D25&lt;0.8),1.3,IF(AND(G25&lt;0.13,B25&gt;=3.85,A25&gt;=4.95,D25&lt;0.8),1.3,IF(AND(G25&gt;=0.13,B25&gt;=3.85,A25&gt;=4.95,D25&lt;0.8),1.425,IF(AND(A25&gt;=6.05,B25&lt;2.75,D25&lt;1.55,D25&gt;=0.8),4.9,IF(AND(A25&gt;=7.3,G25&lt;0.119,D25&gt;=1.55,D25&gt;=0.8),6.7,IF(AND(H25&lt;6.555,D25&lt;0.25,B25&lt;3.85,A25&gt;=4.95,D25&lt;0.8),1.7,IF(AND(B25&lt;3.4,D25&gt;=0.25,B25&lt;3.85,A25&gt;=4.95,D25&lt;0.8),1.7,IF(AND(B25&gt;=3.4,D25&gt;=0.25,B25&lt;3.85,A25&gt;=4.95,D25&lt;0.8),1.6,IF(AND(A25&lt;5.05,A25&lt;6.05,B25&lt;2.75,D25&lt;1.55,D25&gt;=0.8),3.3,IF(AND(B25&lt;2.85,D25&lt;1.35,B25&gt;=2.75,D25&lt;1.55,D25&gt;=0.8),4.5,IF(AND(H25&lt;12.206,D25&gt;=1.35,B25&gt;=2.75,D25&lt;1.55,D25&gt;=0.8),4.7,IF(AND(H25&gt;=12.206,D25&gt;=1.35,B25&gt;=2.75,D25&lt;1.55,D25&gt;=0.8),4.52,IF(AND(G25&lt;0.024,A25&lt;7.3,G25&lt;0.119,D25&gt;=1.55,D25&gt;=0.8),5.7,IF(AND(G25&gt;=0.024,A25&lt;7.3,G25&lt;0.119,D25&gt;=1.55,D25&gt;=0.8),5.6,IF(AND(F25&lt;2.5,G25&lt;0.417,G25&gt;=0.119,D25&gt;=1.55,D25&gt;=0.8),5.05,IF(AND(B25&lt;3.15,H25&gt;=6.555,D25&lt;0.25,B25&lt;3.85,A25&gt;=4.95,D25&lt;0.8),1.6,IF(AND(G25&lt;0.356,A25&gt;=5.05,A25&lt;6.05,B25&lt;2.75,D25&lt;1.55,D25&gt;=0.8),4.12,IF(AND(A25&lt;5.65,B25&gt;=2.85,D25&lt;1.35,B25&gt;=2.75,D25&lt;1.55,D25&gt;=0.8),3.6,IF(AND(B25&lt;3.15,F25&gt;=2.5,G25&lt;0.417,G25&gt;=0.119,D25&gt;=1.55,D25&gt;=0.8),5.18,IF(AND(B25&gt;=3.15,F25&gt;=2.5,G25&lt;0.417,G25&gt;=0.119,D25&gt;=1.55,D25&gt;=0.8),5.3,IF(AND(D25&lt;1.7,A25&lt;6.95,G25&gt;=0.417,G25&gt;=0.119,D25&gt;=1.55,D25&gt;=0.8),4.7,IF(AND(A25&lt;7.25,A25&gt;=6.95,G25&gt;=0.417,G25&gt;=0.119,D25&gt;=1.55,D25&gt;=0.8),5.8,IF(AND(A25&gt;=7.25,A25&gt;=6.95,G25&gt;=0.417,G25&gt;=0.119,D25&gt;=1.55,D25&gt;=0.8),6.333,IF(AND(H25&lt;8.594,B25&gt;=3.15,H25&gt;=6.555,D25&lt;0.25,B25&lt;3.85,A25&gt;=4.95,D25&lt;0.8),1.4,IF(AND(H25&gt;=8.594,B25&gt;=3.15,H25&gt;=6.555,D25&lt;0.25,B25&lt;3.85,A25&gt;=4.95,D25&lt;0.8),1.5,IF(AND(H25&gt;=11.218,G25&gt;=0.356,A25&gt;=5.05,A25&lt;6.05,B25&lt;2.75,D25&lt;1.55,D25&gt;=0.8),3.925,IF(AND(A25&gt;=6.5,A25&gt;=5.65,B25&gt;=2.85,D25&lt;1.35,B25&gt;=2.75,D25&lt;1.55,D25&gt;=0.8),4.6,IF(AND(H25&lt;8.602,H25&lt;11.218,G25&gt;=0.356,A25&gt;=5.05,A25&lt;6.05,B25&lt;2.75,D25&lt;1.55,D25&gt;=0.8),3.95,IF(AND(H25&gt;=8.602,H25&lt;11.218,G25&gt;=0.356,A25&gt;=5.05,A25&lt;6.05,B25&lt;2.75,D25&lt;1.55,D25&gt;=0.8),3.75,IF(AND(H25&lt;10.129,A25&lt;6.5,A25&gt;=5.65,B25&gt;=2.85,D25&lt;1.35,B25&gt;=2.75,D25&lt;1.55,D25&gt;=0.8),4.2,IF(AND(H25&gt;=10.129,A25&lt;6.5,A25&gt;=5.65,B25&gt;=2.85,D25&lt;1.35,B25&gt;=2.75,D25&lt;1.55,D25&gt;=0.8),4.267,IF(AND(D25&lt;2.2,B25&lt;3.05,D25&gt;=1.7,A25&lt;6.95,G25&gt;=0.417,G25&gt;=0.119,D25&gt;=1.55,D25&gt;=0.8),5.3,IF(AND(D25&gt;=2.2,B25&lt;3.05,D25&gt;=1.7,A25&lt;6.95,G25&gt;=0.417,G25&gt;=0.119,D25&gt;=1.55,D25&gt;=0.8),5.133,IF(AND(D25&lt;2.45,B25&gt;=3.05,D25&gt;=1.7,A25&lt;6.95,G25&gt;=0.417,G25&gt;=0.119,D25&gt;=1.55,D25&gt;=0.8),5.6,IF(AND(D25&gt;=2.45,B25&gt;=3.05,D25&gt;=1.7,A25&lt;6.95,G25&gt;=0.417,G25&gt;=0.119,D25&gt;=1.55,D25&gt;=0.8),6,"shouldnthappen")))))))))))))))))))))))))))))))))))))</f>
        <v>1</v>
      </c>
      <c r="AE25" s="1" t="n">
        <f aca="false">IF(AND(G25&lt;0.123,D25&gt;=0.25,D25&lt;0.75),1.3,IF(AND(H25&gt;=16.774,D25&gt;=1.75,D25&gt;=0.75),6.4,IF(AND(B25&lt;3.4,A25&lt;4.8,D25&lt;0.25,D25&lt;0.75),1.22,IF(AND(B25&gt;=3.4,A25&lt;4.8,D25&lt;0.25,D25&lt;0.75),1,IF(AND(A25&gt;=5.45,A25&gt;=4.8,D25&lt;0.25,D25&lt;0.75),1.367,IF(AND(H25&gt;=10.688,D25&lt;1.35,D25&lt;1.75,D25&gt;=0.75),4.2,IF(AND(A25&lt;5.3,D25&gt;=1.35,D25&lt;1.75,D25&gt;=0.75),4.05,IF(AND(G25&gt;=0.857,H25&lt;16.774,D25&gt;=1.75,D25&gt;=0.75),5.02,IF(AND(H25&lt;6.089,A25&lt;5.45,A25&gt;=4.8,D25&lt;0.25,D25&lt;0.75),1.7,IF(AND(G25&lt;0.184,D25&lt;0.35,G25&gt;=0.123,D25&gt;=0.25,D25&lt;0.75),1.7,IF(AND(G25&gt;=0.184,D25&lt;0.35,G25&gt;=0.123,D25&gt;=0.25,D25&lt;0.75),1.48,IF(AND(A25&lt;5.25,D25&gt;=0.35,G25&gt;=0.123,D25&gt;=0.25,D25&lt;0.75),1.75,IF(AND(A25&gt;=5.25,D25&gt;=0.35,G25&gt;=0.123,D25&gt;=0.25,D25&lt;0.75),1.5,IF(AND(A25&lt;5.3,H25&lt;10.688,D25&lt;1.35,D25&lt;1.75,D25&gt;=0.75),3.15,IF(AND(H25&lt;9.474,A25&gt;=5.3,D25&gt;=1.35,D25&lt;1.75,D25&gt;=0.75),4.95,IF(AND(G25&gt;=0.779,G25&lt;0.857,H25&lt;16.774,D25&gt;=1.75,D25&gt;=0.75),6,IF(AND(G25&lt;0.05,H25&gt;=6.089,A25&lt;5.45,A25&gt;=4.8,D25&lt;0.25,D25&lt;0.75),1.4,IF(AND(H25&lt;6.69,A25&gt;=5.3,H25&lt;10.688,D25&lt;1.35,D25&lt;1.75,D25&gt;=0.75),4.033,IF(AND(H25&gt;=6.69,A25&gt;=5.3,H25&lt;10.688,D25&lt;1.35,D25&lt;1.75,D25&gt;=0.75),3.733,IF(AND(B25&lt;2.5,H25&gt;=9.474,A25&gt;=5.3,D25&gt;=1.35,D25&lt;1.75,D25&gt;=0.75),4.5,IF(AND(D25&gt;=2.45,G25&lt;0.779,G25&lt;0.857,H25&lt;16.774,D25&gt;=1.75,D25&gt;=0.75),6,IF(AND(B25&gt;=3.75,G25&gt;=0.05,H25&gt;=6.089,A25&lt;5.45,A25&gt;=4.8,D25&lt;0.25,D25&lt;0.75),1.6,IF(AND(H25&lt;13.695,B25&gt;=2.5,H25&gt;=9.474,A25&gt;=5.3,D25&gt;=1.35,D25&lt;1.75,D25&gt;=0.75),4.567,IF(AND(G25&gt;=0.654,D25&lt;2.45,G25&lt;0.779,G25&lt;0.857,H25&lt;16.774,D25&gt;=1.75,D25&gt;=0.75),4.9,IF(AND(G25&gt;=0.73,B25&lt;3.75,G25&gt;=0.05,H25&gt;=6.089,A25&lt;5.45,A25&gt;=4.8,D25&lt;0.25,D25&lt;0.75),1.4,IF(AND(A25&lt;6.65,H25&gt;=13.695,B25&gt;=2.5,H25&gt;=9.474,A25&gt;=5.3,D25&gt;=1.35,D25&lt;1.75,D25&gt;=0.75),4.4,IF(AND(A25&gt;=6.65,H25&gt;=13.695,B25&gt;=2.5,H25&gt;=9.474,A25&gt;=5.3,D25&gt;=1.35,D25&lt;1.75,D25&gt;=0.75),4.84,IF(AND(B25&lt;2.75,G25&lt;0.654,D25&lt;2.45,G25&lt;0.779,G25&lt;0.857,H25&lt;16.774,D25&gt;=1.75,D25&gt;=0.75),5.2,IF(AND(H25&lt;9.524,G25&lt;0.73,B25&lt;3.75,G25&gt;=0.05,H25&gt;=6.089,A25&lt;5.45,A25&gt;=4.8,D25&lt;0.25,D25&lt;0.75),1.5,IF(AND(H25&gt;=9.524,G25&lt;0.73,B25&lt;3.75,G25&gt;=0.05,H25&gt;=6.089,A25&lt;5.45,A25&gt;=4.8,D25&lt;0.25,D25&lt;0.75),1.4,IF(AND(H25&gt;=13.644,B25&gt;=2.75,G25&lt;0.654,D25&lt;2.45,G25&lt;0.779,G25&lt;0.857,H25&lt;16.774,D25&gt;=1.75,D25&gt;=0.75),6.033,IF(AND(A25&gt;=6.85,H25&lt;13.644,B25&gt;=2.75,G25&lt;0.654,D25&lt;2.45,G25&lt;0.779,G25&lt;0.857,H25&lt;16.774,D25&gt;=1.75,D25&gt;=0.75),5.1,IF(AND(A25&gt;=6.75,A25&lt;6.85,H25&lt;13.644,B25&gt;=2.75,G25&lt;0.654,D25&lt;2.45,G25&lt;0.779,G25&lt;0.857,H25&lt;16.774,D25&gt;=1.75,D25&gt;=0.75),5.9,IF(AND(D25&gt;=2.35,A25&lt;6.75,A25&lt;6.85,H25&lt;13.644,B25&gt;=2.75,G25&lt;0.654,D25&lt;2.45,G25&lt;0.779,G25&lt;0.857,H25&lt;16.774,D25&gt;=1.75,D25&gt;=0.75),5.6,IF(AND(H25&lt;11.146,D25&lt;2.35,A25&lt;6.75,A25&lt;6.85,H25&lt;13.644,B25&gt;=2.75,G25&lt;0.654,D25&lt;2.45,G25&lt;0.779,G25&lt;0.857,H25&lt;16.774,D25&gt;=1.75,D25&gt;=0.75),5.4,IF(AND(H25&gt;=11.146,D25&lt;2.35,A25&lt;6.75,A25&lt;6.85,H25&lt;13.644,B25&gt;=2.75,G25&lt;0.654,D25&lt;2.45,G25&lt;0.779,G25&lt;0.857,H25&lt;16.774,D25&gt;=1.75,D25&gt;=0.75),5.6,"shouldnthappen"))))))))))))))))))))))))))))))))))))</f>
        <v>1</v>
      </c>
      <c r="AF25" s="1" t="n">
        <f aca="false">IF(AND(A25&lt;4.5,D25&lt;0.8),1.233,IF(AND(B25&lt;3.05,A25&gt;=4.5,D25&lt;0.8),1.4,IF(AND(D25&gt;=0.45,B25&gt;=3.05,A25&gt;=4.5,D25&lt;0.8),1.667,IF(AND(D25&lt;1.05,D25&lt;1.35,A25&lt;6.25,D25&gt;=0.8),3.633,IF(AND(H25&lt;13.935,A25&gt;=7.05,A25&gt;=6.25,D25&gt;=0.8),6,IF(AND(G25&gt;=0.948,D25&lt;0.45,B25&gt;=3.05,A25&gt;=4.5,D25&lt;0.8),1.7,IF(AND(G25&lt;0.652,D25&gt;=1.05,D25&lt;1.35,A25&lt;6.25,D25&gt;=0.8),4.16,IF(AND(D25&gt;=2.15,D25&gt;=1.75,D25&gt;=1.35,A25&lt;6.25,D25&gt;=0.8),5.4,IF(AND(G25&gt;=0.912,F25&lt;2.5,A25&lt;7.05,A25&gt;=6.25,D25&gt;=0.8),4.4,IF(AND(B25&gt;=3.25,F25&gt;=2.5,A25&lt;7.05,A25&gt;=6.25,D25&gt;=0.8),5.85,IF(AND(H25&lt;17.32,H25&gt;=13.935,A25&gt;=7.05,A25&gt;=6.25,D25&gt;=0.8),6.65,IF(AND(H25&gt;=17.32,H25&gt;=13.935,A25&gt;=7.05,A25&gt;=6.25,D25&gt;=0.8),6.4,IF(AND(H25&gt;=13.547,G25&lt;0.948,D25&lt;0.45,B25&gt;=3.05,A25&gt;=4.5,D25&lt;0.8),1.38,IF(AND(B25&gt;=2.75,G25&gt;=0.652,D25&gt;=1.05,D25&lt;1.35,A25&lt;6.25,D25&gt;=0.8),3.6,IF(AND(H25&lt;9.417,G25&lt;0.404,D25&lt;1.75,D25&gt;=1.35,A25&lt;6.25,D25&gt;=0.8),4.2,IF(AND(H25&gt;=9.417,G25&lt;0.404,D25&lt;1.75,D25&gt;=1.35,A25&lt;6.25,D25&gt;=0.8),4.5,IF(AND(G25&lt;0.464,G25&gt;=0.404,D25&lt;1.75,D25&gt;=1.35,A25&lt;6.25,D25&gt;=0.8),4.5,IF(AND(G25&gt;=0.464,G25&gt;=0.404,D25&lt;1.75,D25&gt;=1.35,A25&lt;6.25,D25&gt;=0.8),4.625,IF(AND(D25&lt;1.85,D25&lt;2.15,D25&gt;=1.75,D25&gt;=1.35,A25&lt;6.25,D25&gt;=0.8),4.9,IF(AND(D25&gt;=1.85,D25&lt;2.15,D25&gt;=1.75,D25&gt;=1.35,A25&lt;6.25,D25&gt;=0.8),5.05,IF(AND(G25&lt;0.332,G25&lt;0.912,F25&lt;2.5,A25&lt;7.05,A25&gt;=6.25,D25&gt;=0.8),4.467,IF(AND(G25&gt;=0.332,G25&lt;0.912,F25&lt;2.5,A25&lt;7.05,A25&gt;=6.25,D25&gt;=0.8),4.767,IF(AND(D25&lt;0.15,H25&lt;13.547,G25&lt;0.948,D25&lt;0.45,B25&gt;=3.05,A25&gt;=4.5,D25&lt;0.8),1.5,IF(AND(D25&lt;1.15,B25&lt;2.75,G25&gt;=0.652,D25&gt;=1.05,D25&lt;1.35,A25&lt;6.25,D25&gt;=0.8),3.9,IF(AND(D25&gt;=1.15,B25&lt;2.75,G25&gt;=0.652,D25&gt;=1.05,D25&lt;1.35,A25&lt;6.25,D25&gt;=0.8),4,IF(AND(D25&gt;=2.25,B25&lt;3.15,B25&lt;3.25,F25&gt;=2.5,A25&lt;7.05,A25&gt;=6.25,D25&gt;=0.8),5.14,IF(AND(G25&lt;0.621,B25&gt;=3.15,B25&lt;3.25,F25&gt;=2.5,A25&lt;7.05,A25&gt;=6.25,D25&gt;=0.8),5.75,IF(AND(G25&gt;=0.621,B25&gt;=3.15,B25&lt;3.25,F25&gt;=2.5,A25&lt;7.05,A25&gt;=6.25,D25&gt;=0.8),5.1,IF(AND(G25&gt;=0.862,D25&gt;=0.15,H25&lt;13.547,G25&lt;0.948,D25&lt;0.45,B25&gt;=3.05,A25&gt;=4.5,D25&lt;0.8),1.5,IF(AND(A25&lt;6.35,D25&lt;2.25,B25&lt;3.15,B25&lt;3.25,F25&gt;=2.5,A25&lt;7.05,A25&gt;=6.25,D25&gt;=0.8),5.267,IF(AND(A25&gt;=6.35,D25&lt;2.25,B25&lt;3.15,B25&lt;3.25,F25&gt;=2.5,A25&lt;7.05,A25&gt;=6.25,D25&gt;=0.8),5.42,IF(AND(A25&lt;5.1,G25&lt;0.862,D25&gt;=0.15,H25&lt;13.547,G25&lt;0.948,D25&lt;0.45,B25&gt;=3.05,A25&gt;=4.5,D25&lt;0.8),1.35,IF(AND(B25&lt;3.95,A25&gt;=5.1,G25&lt;0.862,D25&gt;=0.15,H25&lt;13.547,G25&lt;0.948,D25&lt;0.45,B25&gt;=3.05,A25&gt;=4.5,D25&lt;0.8),1.5,IF(AND(B25&gt;=3.95,A25&gt;=5.1,G25&lt;0.862,D25&gt;=0.15,H25&lt;13.547,G25&lt;0.948,D25&lt;0.45,B25&gt;=3.05,A25&gt;=4.5,D25&lt;0.8),1.467,"shouldnthappen"))))))))))))))))))))))))))))))))))</f>
        <v>1.35</v>
      </c>
      <c r="AG25" s="1" t="n">
        <f aca="false">IF(AND(H25&lt;5.748,A25&lt;4.85,D25&lt;0.75),1,IF(AND(B25&gt;=3.5,D25&gt;=1.75,D25&gt;=0.75),6.2,IF(AND(A25&gt;=4.65,H25&gt;=5.748,A25&lt;4.85,D25&lt;0.75),1.333,IF(AND(H25&lt;6.417,B25&lt;3.45,A25&gt;=4.85,D25&lt;0.75),1.7,IF(AND(A25&lt;5.05,B25&gt;=3.45,A25&gt;=4.85,D25&lt;0.75),1.4,IF(AND(A25&gt;=5.05,B25&gt;=3.45,A25&gt;=4.85,D25&lt;0.75),1.5,IF(AND(F25&gt;=2.5,H25&lt;13.641,D25&lt;1.75,D25&gt;=0.75),4.667,IF(AND(G25&lt;0.187,H25&gt;=13.641,D25&lt;1.75,D25&gt;=0.75),5,IF(AND(A25&gt;=7.1,B25&lt;3.5,D25&gt;=1.75,D25&gt;=0.75),6.575,IF(AND(G25&lt;0.161,A25&lt;4.65,H25&gt;=5.748,A25&lt;4.85,D25&lt;0.75),1.5,IF(AND(H25&lt;8.399,H25&gt;=6.417,B25&lt;3.45,A25&gt;=4.85,D25&lt;0.75),1.5,IF(AND(H25&gt;=8.399,H25&gt;=6.417,B25&lt;3.45,A25&gt;=4.85,D25&lt;0.75),1.625,IF(AND(G25&lt;0.086,F25&lt;2.5,H25&lt;13.641,D25&lt;1.75,D25&gt;=0.75),4.7,IF(AND(D25&lt;1.35,G25&gt;=0.187,H25&gt;=13.641,D25&lt;1.75,D25&gt;=0.75),4.2,IF(AND(G25&lt;0.422,G25&gt;=0.161,A25&lt;4.65,H25&gt;=5.748,A25&lt;4.85,D25&lt;0.75),1.4,IF(AND(G25&gt;=0.422,G25&gt;=0.161,A25&lt;4.65,H25&gt;=5.748,A25&lt;4.85,D25&lt;0.75),1.3,IF(AND(B25&lt;2.5,D25&gt;=1.35,G25&gt;=0.187,H25&gt;=13.641,D25&lt;1.75,D25&gt;=0.75),4.5,IF(AND(B25&lt;2.75,A25&lt;6,A25&lt;7.1,B25&lt;3.5,D25&gt;=1.75,D25&gt;=0.75),5.1,IF(AND(B25&gt;=2.75,A25&lt;6,A25&lt;7.1,B25&lt;3.5,D25&gt;=1.75,D25&gt;=0.75),5.02,IF(AND(A25&lt;5.15,A25&lt;5.9,G25&gt;=0.086,F25&lt;2.5,H25&lt;13.641,D25&lt;1.75,D25&gt;=0.75),3,IF(AND(G25&lt;0.644,A25&gt;=5.9,G25&gt;=0.086,F25&lt;2.5,H25&lt;13.641,D25&lt;1.75,D25&gt;=0.75),4.65,IF(AND(G25&gt;=0.644,A25&gt;=5.9,G25&gt;=0.086,F25&lt;2.5,H25&lt;13.641,D25&lt;1.75,D25&gt;=0.75),4.24,IF(AND(D25&lt;1.45,B25&gt;=2.5,D25&gt;=1.35,G25&gt;=0.187,H25&gt;=13.641,D25&lt;1.75,D25&gt;=0.75),4.68,IF(AND(D25&gt;=1.45,B25&gt;=2.5,D25&gt;=1.35,G25&gt;=0.187,H25&gt;=13.641,D25&lt;1.75,D25&gt;=0.75),4.833,IF(AND(H25&lt;13.18,D25&lt;2.05,A25&gt;=6,A25&lt;7.1,B25&lt;3.5,D25&gt;=1.75,D25&gt;=0.75),5.44,IF(AND(H25&gt;=13.18,D25&lt;2.05,A25&gt;=6,A25&lt;7.1,B25&lt;3.5,D25&gt;=1.75,D25&gt;=0.75),5.1,IF(AND(H25&lt;8.759,D25&gt;=2.05,A25&gt;=6,A25&lt;7.1,B25&lt;3.5,D25&gt;=1.75,D25&gt;=0.75),5.4,IF(AND(A25&gt;=5.75,A25&gt;=5.15,A25&lt;5.9,G25&gt;=0.086,F25&lt;2.5,H25&lt;13.641,D25&lt;1.75,D25&gt;=0.75),3.967,IF(AND(H25&lt;10.159,H25&gt;=8.759,D25&gt;=2.05,A25&gt;=6,A25&lt;7.1,B25&lt;3.5,D25&gt;=1.75,D25&gt;=0.75),5.925,IF(AND(D25&lt;1.2,A25&lt;5.75,A25&gt;=5.15,A25&lt;5.9,G25&gt;=0.086,F25&lt;2.5,H25&lt;13.641,D25&lt;1.75,D25&gt;=0.75),3.667,IF(AND(D25&lt;2.25,H25&gt;=10.159,H25&gt;=8.759,D25&gt;=2.05,A25&gt;=6,A25&lt;7.1,B25&lt;3.5,D25&gt;=1.75,D25&gt;=0.75),5.66,IF(AND(D25&gt;=2.25,H25&gt;=10.159,H25&gt;=8.759,D25&gt;=2.05,A25&gt;=6,A25&lt;7.1,B25&lt;3.5,D25&gt;=1.75,D25&gt;=0.75),5.34,IF(AND(D25&lt;1.35,D25&gt;=1.2,A25&lt;5.75,A25&gt;=5.15,A25&lt;5.9,G25&gt;=0.086,F25&lt;2.5,H25&lt;13.641,D25&lt;1.75,D25&gt;=0.75),4.025,IF(AND(D25&gt;=1.35,D25&gt;=1.2,A25&lt;5.75,A25&gt;=5.15,A25&lt;5.9,G25&gt;=0.086,F25&lt;2.5,H25&lt;13.641,D25&lt;1.75,D25&gt;=0.75),3.9,"shouldnthappen"))))))))))))))))))))))))))))))))))</f>
        <v>1</v>
      </c>
      <c r="AH25" s="1" t="n">
        <f aca="false">IF(AND(F25&lt;1.5,H25&lt;6.799,A25&lt;5.45),1.7,IF(AND(F25&gt;=1.5,H25&lt;6.799,A25&lt;5.45),4.1,IF(AND(D25&gt;=0.8,H25&gt;=6.799,A25&lt;5.45),3.9,IF(AND(H25&lt;7.564,F25&lt;2.5,A25&gt;=5.45),3.925,IF(AND(H25&gt;=16.284,F25&gt;=2.5,A25&gt;=5.45),6.5,IF(AND(A25&lt;4.35,D25&lt;0.8,H25&gt;=6.799,A25&lt;5.45),1.1,IF(AND(B25&lt;2.8,D25&lt;1.35,H25&gt;=7.564,F25&lt;2.5,A25&gt;=5.45),4.1,IF(AND(B25&gt;=2.8,D25&lt;1.35,H25&gt;=7.564,F25&lt;2.5,A25&gt;=5.45),4.267,IF(AND(B25&lt;2.75,D25&gt;=1.35,H25&gt;=7.564,F25&lt;2.5,A25&gt;=5.45),5,IF(AND(G25&gt;=0.078,G25&lt;0.26,H25&lt;16.284,F25&gt;=2.5,A25&gt;=5.45),6.06,IF(AND(G25&gt;=0.805,G25&gt;=0.26,H25&lt;16.284,F25&gt;=2.5,A25&gt;=5.45),5.02,IF(AND(H25&gt;=10.109,B25&gt;=3.45,A25&gt;=4.35,D25&lt;0.8,H25&gt;=6.799,A25&lt;5.45),1.55,IF(AND(D25&lt;2.25,G25&lt;0.078,G25&lt;0.26,H25&lt;16.284,F25&gt;=2.5,A25&gt;=5.45),5.6,IF(AND(D25&gt;=2.25,G25&lt;0.078,G25&lt;0.26,H25&lt;16.284,F25&gt;=2.5,A25&gt;=5.45),5.7,IF(AND(A25&lt;6.15,G25&lt;0.805,G25&gt;=0.26,H25&lt;16.284,F25&gt;=2.5,A25&gt;=5.45),4.967,IF(AND(A25&lt;4.65,H25&lt;12.227,B25&lt;3.45,A25&gt;=4.35,D25&lt;0.8,H25&gt;=6.799,A25&lt;5.45),1.333,IF(AND(A25&lt;4.85,H25&gt;=12.227,B25&lt;3.45,A25&gt;=4.35,D25&lt;0.8,H25&gt;=6.799,A25&lt;5.45),1.42,IF(AND(A25&gt;=4.85,H25&gt;=12.227,B25&lt;3.45,A25&gt;=4.35,D25&lt;0.8,H25&gt;=6.799,A25&lt;5.45),1.533,IF(AND(A25&lt;5.05,H25&lt;10.109,B25&gt;=3.45,A25&gt;=4.35,D25&lt;0.8,H25&gt;=6.799,A25&lt;5.45),1.4,IF(AND(A25&gt;=5.05,H25&lt;10.109,B25&gt;=3.45,A25&gt;=4.35,D25&lt;0.8,H25&gt;=6.799,A25&lt;5.45),1.5,IF(AND(G25&lt;0.14,H25&lt;13.531,B25&gt;=2.75,D25&gt;=1.35,H25&gt;=7.564,F25&lt;2.5,A25&gt;=5.45),4.7,IF(AND(G25&lt;0.187,H25&gt;=13.531,B25&gt;=2.75,D25&gt;=1.35,H25&gt;=7.564,F25&lt;2.5,A25&gt;=5.45),5,IF(AND(G25&gt;=0.187,H25&gt;=13.531,B25&gt;=2.75,D25&gt;=1.35,H25&gt;=7.564,F25&lt;2.5,A25&gt;=5.45),4.66,IF(AND(A25&lt;6.35,A25&gt;=6.15,G25&lt;0.805,G25&gt;=0.26,H25&lt;16.284,F25&gt;=2.5,A25&gt;=5.45),6,IF(AND(D25&lt;0.15,A25&gt;=4.65,H25&lt;12.227,B25&lt;3.45,A25&gt;=4.35,D25&lt;0.8,H25&gt;=6.799,A25&lt;5.45),1.5,IF(AND(H25&lt;10.723,G25&gt;=0.14,H25&lt;13.531,B25&gt;=2.75,D25&gt;=1.35,H25&gt;=7.564,F25&lt;2.5,A25&gt;=5.45),4.6,IF(AND(H25&gt;=10.723,G25&gt;=0.14,H25&lt;13.531,B25&gt;=2.75,D25&gt;=1.35,H25&gt;=7.564,F25&lt;2.5,A25&gt;=5.45),4.46,IF(AND(G25&lt;0.364,A25&gt;=6.35,A25&gt;=6.15,G25&lt;0.805,G25&gt;=0.26,H25&lt;16.284,F25&gt;=2.5,A25&gt;=5.45),5.28,IF(AND(A25&lt;5.1,D25&gt;=0.15,A25&gt;=4.65,H25&lt;12.227,B25&lt;3.45,A25&gt;=4.35,D25&lt;0.8,H25&gt;=6.799,A25&lt;5.45),1.36,IF(AND(A25&gt;=5.1,D25&gt;=0.15,A25&gt;=4.65,H25&lt;12.227,B25&lt;3.45,A25&gt;=4.35,D25&lt;0.8,H25&gt;=6.799,A25&lt;5.45),1.4,IF(AND(G25&gt;=0.6,G25&gt;=0.364,A25&gt;=6.35,A25&gt;=6.15,G25&lt;0.805,G25&gt;=0.26,H25&lt;16.284,F25&gt;=2.5,A25&gt;=5.45),5.1,IF(AND(A25&gt;=6.95,G25&lt;0.6,G25&gt;=0.364,A25&gt;=6.35,A25&gt;=6.15,G25&lt;0.805,G25&gt;=0.26,H25&lt;16.284,F25&gt;=2.5,A25&gt;=5.45),5.8,IF(AND(B25&lt;3.2,A25&lt;6.95,G25&lt;0.6,G25&gt;=0.364,A25&gt;=6.35,A25&gt;=6.15,G25&lt;0.805,G25&gt;=0.26,H25&lt;16.284,F25&gt;=2.5,A25&gt;=5.45),5.6,IF(AND(B25&gt;=3.2,A25&lt;6.95,G25&lt;0.6,G25&gt;=0.364,A25&gt;=6.35,A25&gt;=6.15,G25&lt;0.805,G25&gt;=0.26,H25&lt;16.284,F25&gt;=2.5,A25&gt;=5.45),5.7,"shouldnthappen"))))))))))))))))))))))))))))))))))</f>
        <v>1.7</v>
      </c>
      <c r="AI25" s="1" t="n">
        <f aca="false">IF(AND(B25&gt;=3.55,A25&lt;5.05,F25&lt;1.5),1,IF(AND(H25&gt;=13.436,A25&gt;=5.05,F25&lt;1.5),1.633,IF(AND(A25&lt;4.35,B25&lt;3.55,A25&lt;5.05,F25&lt;1.5),1.1,IF(AND(A25&lt;5.15,H25&lt;13.436,A25&gt;=5.05,F25&lt;1.5),1.6,IF(AND(G25&lt;0.837,D25&lt;1.2,B25&lt;2.65,F25&gt;=1.5),3.7,IF(AND(G25&gt;=0.837,D25&lt;1.2,B25&lt;2.65,F25&gt;=1.5),3,IF(AND(D25&lt;1.4,D25&gt;=1.2,B25&lt;2.65,F25&gt;=1.5),4.133,IF(AND(D25&gt;=1.4,D25&gt;=1.2,B25&lt;2.65,F25&gt;=1.5),4.633,IF(AND(G25&lt;0.302,A25&gt;=4.35,B25&lt;3.55,A25&lt;5.05,F25&lt;1.5),1.34,IF(AND(D25&gt;=0.3,A25&gt;=5.15,H25&lt;13.436,A25&gt;=5.05,F25&lt;1.5),1.5,IF(AND(G25&lt;0.233,G25&lt;0.265,D25&lt;1.55,B25&gt;=2.65,F25&gt;=1.5),4.56,IF(AND(G25&gt;=0.233,G25&lt;0.265,D25&lt;1.55,B25&gt;=2.65,F25&gt;=1.5),5.1,IF(AND(G25&lt;0.395,G25&gt;=0.265,D25&lt;1.55,B25&gt;=2.65,F25&gt;=1.5),4.025,IF(AND(H25&lt;13.935,A25&gt;=7.05,D25&gt;=1.55,B25&gt;=2.65,F25&gt;=1.5),6.12,IF(AND(H25&gt;=13.935,A25&gt;=7.05,D25&gt;=1.55,B25&gt;=2.65,F25&gt;=1.5),6.64,IF(AND(G25&gt;=0.858,G25&gt;=0.302,A25&gt;=4.35,B25&lt;3.55,A25&lt;5.05,F25&lt;1.5),1.3,IF(AND(H25&lt;6.543,D25&lt;0.3,A25&gt;=5.15,H25&lt;13.436,A25&gt;=5.05,F25&lt;1.5),1.4,IF(AND(H25&gt;=6.543,D25&lt;0.3,A25&gt;=5.15,H25&lt;13.436,A25&gt;=5.05,F25&lt;1.5),1.48,IF(AND(A25&lt;6.3,G25&gt;=0.395,G25&gt;=0.265,D25&lt;1.55,B25&gt;=2.65,F25&gt;=1.5),4.14,IF(AND(A25&gt;=6.3,G25&gt;=0.395,G25&gt;=0.265,D25&lt;1.55,B25&gt;=2.65,F25&gt;=1.5),4.767,IF(AND(G25&gt;=0.669,B25&lt;3.15,A25&lt;7.05,D25&gt;=1.55,B25&gt;=2.65,F25&gt;=1.5),5,IF(AND(H25&lt;9.459,G25&lt;0.858,G25&gt;=0.302,A25&gt;=4.35,B25&lt;3.55,A25&lt;5.05,F25&lt;1.5),1.4,IF(AND(H25&gt;=9.459,G25&lt;0.858,G25&gt;=0.302,A25&gt;=4.35,B25&lt;3.55,A25&lt;5.05,F25&lt;1.5),1.6,IF(AND(G25&gt;=0.433,G25&lt;0.669,B25&lt;3.15,A25&lt;7.05,D25&gt;=1.55,B25&gt;=2.65,F25&gt;=1.5),5.68,IF(AND(G25&lt;0.481,H25&lt;10.257,B25&gt;=3.15,A25&lt;7.05,D25&gt;=1.55,B25&gt;=2.65,F25&gt;=1.5),5.7,IF(AND(G25&gt;=0.481,H25&lt;10.257,B25&gt;=3.15,A25&lt;7.05,D25&gt;=1.55,B25&gt;=2.65,F25&gt;=1.5),5.9,IF(AND(D25&lt;2.15,H25&gt;=10.257,B25&gt;=3.15,A25&lt;7.05,D25&gt;=1.55,B25&gt;=2.65,F25&gt;=1.5),5.1,IF(AND(D25&gt;=2.15,H25&gt;=10.257,B25&gt;=3.15,A25&lt;7.05,D25&gt;=1.55,B25&gt;=2.65,F25&gt;=1.5),5.42,IF(AND(G25&lt;0.098,G25&lt;0.433,G25&lt;0.669,B25&lt;3.15,A25&lt;7.05,D25&gt;=1.55,B25&gt;=2.65,F25&gt;=1.5),5.567,IF(AND(D25&lt;1.8,G25&gt;=0.098,G25&lt;0.433,G25&lt;0.669,B25&lt;3.15,A25&lt;7.05,D25&gt;=1.55,B25&gt;=2.65,F25&gt;=1.5),5.033,IF(AND(G25&gt;=0.312,D25&gt;=1.8,G25&gt;=0.098,G25&lt;0.433,G25&lt;0.669,B25&lt;3.15,A25&lt;7.05,D25&gt;=1.55,B25&gt;=2.65,F25&gt;=1.5),5.4,IF(AND(H25&lt;9.002,G25&lt;0.312,D25&gt;=1.8,G25&gt;=0.098,G25&lt;0.433,G25&lt;0.669,B25&lt;3.15,A25&lt;7.05,D25&gt;=1.55,B25&gt;=2.65,F25&gt;=1.5),5.1,IF(AND(H25&gt;=9.002,G25&lt;0.312,D25&gt;=1.8,G25&gt;=0.098,G25&lt;0.433,G25&lt;0.669,B25&lt;3.15,A25&lt;7.05,D25&gt;=1.55,B25&gt;=2.65,F25&gt;=1.5),5.26,"shouldnthappen")))))))))))))))))))))))))))))))))</f>
        <v>1</v>
      </c>
      <c r="AJ25" s="1" t="n">
        <f aca="false">IF(AND(A25&gt;=5.25,D25&gt;=0.35,D25&lt;0.8),1.433,IF(AND(F25&gt;=2.5,H25&lt;6.927,D25&gt;=0.8),5.1,IF(AND(H25&lt;5.85,B25&lt;3.65,D25&lt;0.35,D25&lt;0.8),1,IF(AND(A25&lt;5.55,B25&gt;=3.65,D25&lt;0.35,D25&lt;0.8),1.5,IF(AND(A25&gt;=5.55,B25&gt;=3.65,D25&lt;0.35,D25&lt;0.8),1.7,IF(AND(H25&lt;7.949,A25&lt;5.25,D25&gt;=0.35,D25&lt;0.8),1.9,IF(AND(H25&gt;=7.949,A25&lt;5.25,D25&gt;=0.35,D25&lt;0.8),1.54,IF(AND(A25&lt;5.55,F25&lt;2.5,H25&lt;6.927,D25&gt;=0.8),3.98,IF(AND(A25&gt;=5.55,F25&lt;2.5,H25&lt;6.927,D25&gt;=0.8),4.1,IF(AND(A25&gt;=7.25,D25&gt;=1.55,H25&gt;=6.927,D25&gt;=0.8),6.65,IF(AND(A25&lt;5.75,D25&lt;1.2,D25&lt;1.55,H25&gt;=6.927,D25&gt;=0.8),3.62,IF(AND(A25&gt;=5.75,D25&lt;1.2,D25&lt;1.55,H25&gt;=6.927,D25&gt;=0.8),4.1,IF(AND(G25&lt;0.175,A25&lt;4.8,H25&gt;=5.85,B25&lt;3.65,D25&lt;0.35,D25&lt;0.8),1.5,IF(AND(G25&gt;=0.175,A25&lt;4.8,H25&gt;=5.85,B25&lt;3.65,D25&lt;0.35,D25&lt;0.8),1.3,IF(AND(A25&gt;=5.05,A25&gt;=4.8,H25&gt;=5.85,B25&lt;3.65,D25&lt;0.35,D25&lt;0.8),1.5,IF(AND(G25&gt;=0.735,A25&lt;6.25,D25&gt;=1.2,D25&lt;1.55,H25&gt;=6.927,D25&gt;=0.8),4,IF(AND(H25&lt;10.464,A25&lt;6.2,A25&lt;7.25,D25&gt;=1.55,H25&gt;=6.927,D25&gt;=0.8),5.1,IF(AND(H25&gt;=10.464,A25&lt;6.2,A25&lt;7.25,D25&gt;=1.55,H25&gt;=6.927,D25&gt;=0.8),4.9,IF(AND(G25&lt;0.418,A25&lt;5.05,A25&gt;=4.8,H25&gt;=5.85,B25&lt;3.65,D25&lt;0.35,D25&lt;0.8),1.48,IF(AND(G25&gt;=0.418,A25&lt;5.05,A25&gt;=4.8,H25&gt;=5.85,B25&lt;3.65,D25&lt;0.35,D25&lt;0.8),1.3,IF(AND(B25&lt;2.75,G25&lt;0.735,A25&lt;6.25,D25&gt;=1.2,D25&lt;1.55,H25&gt;=6.927,D25&gt;=0.8),4.35,IF(AND(H25&lt;15.422,D25&lt;1.45,A25&gt;=6.25,D25&gt;=1.2,D25&lt;1.55,H25&gt;=6.927,D25&gt;=0.8),4.375,IF(AND(H25&gt;=15.422,D25&lt;1.45,A25&gt;=6.25,D25&gt;=1.2,D25&lt;1.55,H25&gt;=6.927,D25&gt;=0.8),4.7,IF(AND(A25&lt;6.4,D25&gt;=1.45,A25&gt;=6.25,D25&gt;=1.2,D25&lt;1.55,H25&gt;=6.927,D25&gt;=0.8),5.1,IF(AND(G25&gt;=0.576,D25&lt;2.15,A25&gt;=6.2,A25&lt;7.25,D25&gt;=1.55,H25&gt;=6.927,D25&gt;=0.8),5.1,IF(AND(G25&lt;0.537,D25&gt;=2.15,A25&gt;=6.2,A25&lt;7.25,D25&gt;=1.55,H25&gt;=6.927,D25&gt;=0.8),5.533,IF(AND(G25&gt;=0.537,D25&gt;=2.15,A25&gt;=6.2,A25&lt;7.25,D25&gt;=1.55,H25&gt;=6.927,D25&gt;=0.8),5.9,IF(AND(D25&lt;1.45,B25&gt;=2.75,G25&lt;0.735,A25&lt;6.25,D25&gt;=1.2,D25&lt;1.55,H25&gt;=6.927,D25&gt;=0.8),4.6,IF(AND(D25&gt;=1.45,B25&gt;=2.75,G25&lt;0.735,A25&lt;6.25,D25&gt;=1.2,D25&lt;1.55,H25&gt;=6.927,D25&gt;=0.8),4.5,IF(AND(H25&lt;12.582,A25&gt;=6.4,D25&gt;=1.45,A25&gt;=6.25,D25&gt;=1.2,D25&lt;1.55,H25&gt;=6.927,D25&gt;=0.8),4.66,IF(AND(H25&gt;=12.582,A25&gt;=6.4,D25&gt;=1.45,A25&gt;=6.25,D25&gt;=1.2,D25&lt;1.55,H25&gt;=6.927,D25&gt;=0.8),4.9,IF(AND(B25&lt;2.75,G25&lt;0.576,D25&lt;2.15,A25&gt;=6.2,A25&lt;7.25,D25&gt;=1.55,H25&gt;=6.927,D25&gt;=0.8),5.3,IF(AND(G25&gt;=0.395,B25&gt;=2.75,G25&lt;0.576,D25&lt;2.15,A25&gt;=6.2,A25&lt;7.25,D25&gt;=1.55,H25&gt;=6.927,D25&gt;=0.8),5.6,IF(AND(D25&gt;=1.9,G25&lt;0.395,B25&gt;=2.75,G25&lt;0.576,D25&lt;2.15,A25&gt;=6.2,A25&lt;7.25,D25&gt;=1.55,H25&gt;=6.927,D25&gt;=0.8),5.333,IF(AND(B25&lt;2.95,D25&lt;1.9,G25&lt;0.395,B25&gt;=2.75,G25&lt;0.576,D25&lt;2.15,A25&gt;=6.2,A25&lt;7.25,D25&gt;=1.55,H25&gt;=6.927,D25&gt;=0.8),5.6,IF(AND(B25&gt;=2.95,D25&lt;1.9,G25&lt;0.395,B25&gt;=2.75,G25&lt;0.576,D25&lt;2.15,A25&gt;=6.2,A25&lt;7.25,D25&gt;=1.55,H25&gt;=6.927,D25&gt;=0.8),5.5,"shouldnthappen"))))))))))))))))))))))))))))))))))))</f>
        <v>1</v>
      </c>
      <c r="AK25" s="1" t="n">
        <f aca="false">IF(AND(H25&lt;5.85,B25&lt;3.65,F25&lt;1.5),1,IF(AND(B25&gt;=3.95,B25&gt;=3.65,F25&lt;1.5),1.433,IF(AND(A25&lt;5.15,F25&lt;2.5,F25&gt;=1.5),3.075,IF(AND(D25&gt;=0.35,H25&gt;=5.85,B25&lt;3.65,F25&lt;1.5),1.5,IF(AND(G25&lt;0.168,B25&lt;3.95,B25&gt;=3.65,F25&lt;1.5),1.7,IF(AND(H25&lt;5.767,A25&lt;7.25,F25&gt;=2.5,F25&gt;=1.5),4.5,IF(AND(D25&lt;1.9,A25&gt;=7.25,F25&gt;=2.5,F25&gt;=1.5),6.3,IF(AND(D25&gt;=1.9,A25&gt;=7.25,F25&gt;=2.5,F25&gt;=1.5),6.575,IF(AND(B25&lt;3.75,G25&gt;=0.168,B25&lt;3.95,B25&gt;=3.65,F25&lt;1.5),1.5,IF(AND(B25&gt;=3.75,G25&gt;=0.168,B25&lt;3.95,B25&gt;=3.65,F25&lt;1.5),1.6,IF(AND(D25&gt;=1.35,A25&lt;6.15,A25&gt;=5.15,F25&lt;2.5,F25&gt;=1.5),4.42,IF(AND(D25&lt;1.4,A25&gt;=6.15,A25&gt;=5.15,F25&lt;2.5,F25&gt;=1.5),4.5,IF(AND(D25&gt;=1.4,A25&gt;=6.15,A25&gt;=5.15,F25&lt;2.5,F25&gt;=1.5),4.675,IF(AND(D25&lt;0.15,H25&lt;11.218,D25&lt;0.35,H25&gt;=5.85,B25&lt;3.65,F25&lt;1.5),1.5,IF(AND(D25&lt;0.15,H25&gt;=11.218,D25&lt;0.35,H25&gt;=5.85,B25&lt;3.65,F25&lt;1.5),1.1,IF(AND(B25&lt;2.7,D25&lt;1.35,A25&lt;6.15,A25&gt;=5.15,F25&lt;2.5,F25&gt;=1.5),3.82,IF(AND(A25&lt;6.15,G25&gt;=0.755,H25&gt;=5.767,A25&lt;7.25,F25&gt;=2.5,F25&gt;=1.5),4.98,IF(AND(A25&gt;=6.15,G25&gt;=0.755,H25&gt;=5.767,A25&lt;7.25,F25&gt;=2.5,F25&gt;=1.5),5.3,IF(AND(B25&lt;3.4,D25&gt;=0.15,H25&lt;11.218,D25&lt;0.35,H25&gt;=5.85,B25&lt;3.65,F25&lt;1.5),1.4,IF(AND(B25&gt;=3.4,D25&gt;=0.15,H25&lt;11.218,D25&lt;0.35,H25&gt;=5.85,B25&lt;3.65,F25&lt;1.5),1.3,IF(AND(H25&lt;11.731,D25&gt;=0.15,H25&gt;=11.218,D25&lt;0.35,H25&gt;=5.85,B25&lt;3.65,F25&lt;1.5),1.2,IF(AND(H25&lt;9.053,B25&gt;=2.7,D25&lt;1.35,A25&lt;6.15,A25&gt;=5.15,F25&lt;2.5,F25&gt;=1.5),3.85,IF(AND(D25&gt;=2.1,B25&lt;2.85,G25&lt;0.755,H25&gt;=5.767,A25&lt;7.25,F25&gt;=2.5,F25&gt;=1.5),5.6,IF(AND(D25&gt;=2.45,B25&gt;=2.85,G25&lt;0.755,H25&gt;=5.767,A25&lt;7.25,F25&gt;=2.5,F25&gt;=1.5),5.8,IF(AND(B25&gt;=3.45,H25&gt;=11.731,D25&gt;=0.15,H25&gt;=11.218,D25&lt;0.35,H25&gt;=5.85,B25&lt;3.65,F25&lt;1.5),1.3,IF(AND(A25&lt;5.9,H25&gt;=9.053,B25&gt;=2.7,D25&lt;1.35,A25&lt;6.15,A25&gt;=5.15,F25&lt;2.5,F25&gt;=1.5),4.3,IF(AND(A25&gt;=5.9,H25&gt;=9.053,B25&gt;=2.7,D25&lt;1.35,A25&lt;6.15,A25&gt;=5.15,F25&lt;2.5,F25&gt;=1.5),4,IF(AND(G25&gt;=0.519,D25&lt;2.1,B25&lt;2.85,G25&lt;0.755,H25&gt;=5.767,A25&lt;7.25,F25&gt;=2.5,F25&gt;=1.5),4.9,IF(AND(A25&gt;=7.05,D25&lt;2.45,B25&gt;=2.85,G25&lt;0.755,H25&gt;=5.767,A25&lt;7.25,F25&gt;=2.5,F25&gt;=1.5),5.8,IF(AND(H25&lt;14.396,B25&lt;3.45,H25&gt;=11.731,D25&gt;=0.15,H25&gt;=11.218,D25&lt;0.35,H25&gt;=5.85,B25&lt;3.65,F25&lt;1.5),1.44,IF(AND(H25&gt;=14.396,B25&lt;3.45,H25&gt;=11.731,D25&gt;=0.15,H25&gt;=11.218,D25&lt;0.35,H25&gt;=5.85,B25&lt;3.65,F25&lt;1.5),1.3,IF(AND(G25&lt;0.282,G25&lt;0.519,D25&lt;2.1,B25&lt;2.85,G25&lt;0.755,H25&gt;=5.767,A25&lt;7.25,F25&gt;=2.5,F25&gt;=1.5),5.1,IF(AND(G25&gt;=0.282,G25&lt;0.519,D25&lt;2.1,B25&lt;2.85,G25&lt;0.755,H25&gt;=5.767,A25&lt;7.25,F25&gt;=2.5,F25&gt;=1.5),5.3,IF(AND(A25&lt;6.4,D25&lt;1.9,A25&lt;7.05,D25&lt;2.45,B25&gt;=2.85,G25&lt;0.755,H25&gt;=5.767,A25&lt;7.25,F25&gt;=2.5,F25&gt;=1.5),5.6,IF(AND(A25&gt;=6.4,D25&lt;1.9,A25&lt;7.05,D25&lt;2.45,B25&gt;=2.85,G25&lt;0.755,H25&gt;=5.767,A25&lt;7.25,F25&gt;=2.5,F25&gt;=1.5),5.5,IF(AND(H25&lt;8.884,D25&gt;=1.9,A25&lt;7.05,D25&lt;2.45,B25&gt;=2.85,G25&lt;0.755,H25&gt;=5.767,A25&lt;7.25,F25&gt;=2.5,F25&gt;=1.5),5.3,IF(AND(H25&gt;=8.884,D25&gt;=1.9,A25&lt;7.05,D25&lt;2.45,B25&gt;=2.85,G25&lt;0.755,H25&gt;=5.767,A25&lt;7.25,F25&gt;=2.5,F25&gt;=1.5),5.52,"shouldnthappen")))))))))))))))))))))))))))))))))))))</f>
        <v>1</v>
      </c>
      <c r="AL25" s="1" t="n">
        <f aca="false">IF(AND(H25&lt;5.85,A25&lt;5.05,D25&lt;0.8),1,IF(AND(B25&lt;3.35,A25&gt;=5.05,D25&lt;0.8),1.7,IF(AND(D25&gt;=2.45,F25&gt;=2.5,D25&gt;=0.8),6.05,IF(AND(H25&gt;=11.218,H25&gt;=5.85,A25&lt;5.05,D25&lt;0.8),1.28,IF(AND(G25&gt;=0.948,B25&gt;=3.35,A25&gt;=5.05,D25&lt;0.8),1.7,IF(AND(G25&gt;=0.423,H25&lt;11.218,H25&gt;=5.85,A25&lt;5.05,D25&lt;0.8),1.3,IF(AND(B25&lt;3.6,G25&lt;0.948,B25&gt;=3.35,A25&gt;=5.05,D25&lt;0.8),1.4,IF(AND(H25&lt;10.258,D25&lt;1.15,A25&lt;5.9,F25&lt;2.5,D25&gt;=0.8),3.36,IF(AND(H25&gt;=10.258,D25&lt;1.15,A25&lt;5.9,F25&lt;2.5,D25&gt;=0.8),3.9,IF(AND(A25&lt;5.3,D25&gt;=1.15,A25&lt;5.9,F25&lt;2.5,D25&gt;=0.8),3.9,IF(AND(D25&lt;1.55,B25&lt;2.75,A25&gt;=5.9,F25&lt;2.5,D25&gt;=0.8),4.64,IF(AND(D25&gt;=1.55,B25&lt;2.75,A25&gt;=5.9,F25&lt;2.5,D25&gt;=0.8),5.1,IF(AND(D25&gt;=1.6,B25&gt;=2.75,A25&gt;=5.9,F25&lt;2.5,D25&gt;=0.8),5,IF(AND(H25&lt;5.767,H25&lt;8.598,D25&lt;2.45,F25&gt;=2.5,D25&gt;=0.8),4.5,IF(AND(A25&lt;6.25,H25&gt;=8.598,D25&lt;2.45,F25&gt;=2.5,D25&gt;=0.8),5.02,IF(AND(B25&lt;3.55,G25&lt;0.423,H25&lt;11.218,H25&gt;=5.85,A25&lt;5.05,D25&lt;0.8),1.525,IF(AND(B25&gt;=3.55,G25&lt;0.423,H25&lt;11.218,H25&gt;=5.85,A25&lt;5.05,D25&lt;0.8),1.4,IF(AND(H25&gt;=13.932,B25&gt;=3.6,G25&lt;0.948,B25&gt;=3.35,A25&gt;=5.05,D25&lt;0.8),1.65,IF(AND(G25&gt;=0.652,A25&gt;=5.3,D25&gt;=1.15,A25&lt;5.9,F25&lt;2.5,D25&gt;=0.8),3.8,IF(AND(D25&lt;1.35,D25&lt;1.6,B25&gt;=2.75,A25&gt;=5.9,F25&lt;2.5,D25&gt;=0.8),4.42,IF(AND(H25&lt;6.656,H25&gt;=5.767,H25&lt;8.598,D25&lt;2.45,F25&gt;=2.5,D25&gt;=0.8),5.033,IF(AND(H25&gt;=6.656,H25&gt;=5.767,H25&lt;8.598,D25&lt;2.45,F25&gt;=2.5,D25&gt;=0.8),5.1,IF(AND(G25&gt;=0.885,A25&gt;=6.25,H25&gt;=8.598,D25&lt;2.45,F25&gt;=2.5,D25&gt;=0.8),5.2,IF(AND(H25&lt;6.926,H25&lt;13.932,B25&gt;=3.6,G25&lt;0.948,B25&gt;=3.35,A25&gt;=5.05,D25&lt;0.8),1.433,IF(AND(H25&gt;=6.926,H25&lt;13.932,B25&gt;=3.6,G25&lt;0.948,B25&gt;=3.35,A25&gt;=5.05,D25&lt;0.8),1.5,IF(AND(A25&lt;5.65,G25&lt;0.652,A25&gt;=5.3,D25&gt;=1.15,A25&lt;5.9,F25&lt;2.5,D25&gt;=0.8),4.36,IF(AND(A25&gt;=5.65,G25&lt;0.652,A25&gt;=5.3,D25&gt;=1.15,A25&lt;5.9,F25&lt;2.5,D25&gt;=0.8),4.2,IF(AND(H25&gt;=13.561,D25&gt;=1.35,D25&lt;1.6,B25&gt;=2.75,A25&gt;=5.9,F25&lt;2.5,D25&gt;=0.8),4.767,IF(AND(H25&lt;9.091,G25&lt;0.885,A25&gt;=6.25,H25&gt;=8.598,D25&lt;2.45,F25&gt;=2.5,D25&gt;=0.8),6.3,IF(AND(H25&gt;=12.206,H25&lt;13.561,D25&gt;=1.35,D25&lt;1.6,B25&gt;=2.75,A25&gt;=5.9,F25&lt;2.5,D25&gt;=0.8),4.4,IF(AND(D25&gt;=2.25,H25&gt;=9.091,G25&lt;0.885,A25&gt;=6.25,H25&gt;=8.598,D25&lt;2.45,F25&gt;=2.5,D25&gt;=0.8),5.9,IF(AND(B25&lt;3.05,H25&lt;12.206,H25&lt;13.561,D25&gt;=1.35,D25&lt;1.6,B25&gt;=2.75,A25&gt;=5.9,F25&lt;2.5,D25&gt;=0.8),4.6,IF(AND(B25&gt;=3.05,H25&lt;12.206,H25&lt;13.561,D25&gt;=1.35,D25&lt;1.6,B25&gt;=2.75,A25&gt;=5.9,F25&lt;2.5,D25&gt;=0.8),4.7,IF(AND(G25&gt;=0.596,D25&lt;2.25,H25&gt;=9.091,G25&lt;0.885,A25&gt;=6.25,H25&gt;=8.598,D25&lt;2.45,F25&gt;=2.5,D25&gt;=0.8),5.1,IF(AND(G25&gt;=0.379,G25&lt;0.596,D25&lt;2.25,H25&gt;=9.091,G25&lt;0.885,A25&gt;=6.25,H25&gt;=8.598,D25&lt;2.45,F25&gt;=2.5,D25&gt;=0.8),5.767,IF(AND(D25&lt;2.15,G25&lt;0.379,G25&lt;0.596,D25&lt;2.25,H25&gt;=9.091,G25&lt;0.885,A25&gt;=6.25,H25&gt;=8.598,D25&lt;2.45,F25&gt;=2.5,D25&gt;=0.8),5.4,IF(AND(D25&gt;=2.15,G25&lt;0.379,G25&lt;0.596,D25&lt;2.25,H25&gt;=9.091,G25&lt;0.885,A25&gt;=6.25,H25&gt;=8.598,D25&lt;2.45,F25&gt;=2.5,D25&gt;=0.8),5.6,"shouldnthappen")))))))))))))))))))))))))))))))))))))</f>
        <v>1</v>
      </c>
      <c r="AM25" s="1" t="n">
        <f aca="false">IF(AND(H25&lt;5.245,D25&lt;0.8),1,IF(AND(A25&lt;4.5,H25&gt;=5.245,D25&lt;0.8),1.35,IF(AND(D25&gt;=0.5,A25&gt;=4.5,H25&gt;=5.245,D25&lt;0.8),1.6,IF(AND(H25&lt;7.25,B25&lt;2.6,A25&lt;6.15,D25&gt;=0.8),4.375,IF(AND(H25&gt;=7.25,B25&lt;2.6,A25&lt;6.15,D25&gt;=0.8),3.075,IF(AND(H25&lt;13.935,A25&gt;=7.05,A25&gt;=6.15,D25&gt;=0.8),6.067,IF(AND(H25&gt;=13.935,A25&gt;=7.05,A25&gt;=6.15,D25&gt;=0.8),6.525,IF(AND(G25&gt;=0.948,D25&lt;0.5,A25&gt;=4.5,H25&gt;=5.245,D25&lt;0.8),1.7,IF(AND(G25&lt;0.568,D25&gt;=1.55,B25&gt;=2.6,A25&lt;6.15,D25&gt;=0.8),5.1,IF(AND(G25&gt;=0.568,D25&gt;=1.55,B25&gt;=2.6,A25&lt;6.15,D25&gt;=0.8),5,IF(AND(A25&gt;=6.6,B25&gt;=3.15,A25&lt;7.05,A25&gt;=6.15,D25&gt;=0.8),5.78,IF(AND(G25&lt;0.165,G25&lt;0.273,D25&lt;1.55,B25&gt;=2.6,A25&lt;6.15,D25&gt;=0.8),4.1,IF(AND(G25&gt;=0.165,G25&lt;0.273,D25&lt;1.55,B25&gt;=2.6,A25&lt;6.15,D25&gt;=0.8),4.5,IF(AND(D25&lt;1.35,G25&gt;=0.273,D25&lt;1.55,B25&gt;=2.6,A25&lt;6.15,D25&gt;=0.8),4.08,IF(AND(D25&gt;=1.35,G25&gt;=0.273,D25&lt;1.55,B25&gt;=2.6,A25&lt;6.15,D25&gt;=0.8),4.4,IF(AND(D25&lt;1.45,F25&lt;2.5,B25&lt;3.15,A25&lt;7.05,A25&gt;=6.15,D25&gt;=0.8),4.38,IF(AND(D25&gt;=1.45,F25&lt;2.5,B25&lt;3.15,A25&lt;7.05,A25&gt;=6.15,D25&gt;=0.8),4.75,IF(AND(D25&gt;=2.25,F25&gt;=2.5,B25&lt;3.15,A25&lt;7.05,A25&gt;=6.15,D25&gt;=0.8),5.16,IF(AND(H25&lt;11.488,A25&lt;6.6,B25&gt;=3.15,A25&lt;7.05,A25&gt;=6.15,D25&gt;=0.8),6,IF(AND(H25&gt;=14.396,D25&lt;0.25,G25&lt;0.948,D25&lt;0.5,A25&gt;=4.5,H25&gt;=5.245,D25&lt;0.8),1.3,IF(AND(A25&gt;=5.55,D25&gt;=0.25,G25&lt;0.948,D25&lt;0.5,A25&gt;=4.5,H25&gt;=5.245,D25&lt;0.8),1.7,IF(AND(D25&lt;1.85,D25&lt;2.25,F25&gt;=2.5,B25&lt;3.15,A25&lt;7.05,A25&gt;=6.15,D25&gt;=0.8),5.6,IF(AND(G25&lt;0.669,H25&gt;=11.488,A25&lt;6.6,B25&gt;=3.15,A25&lt;7.05,A25&gt;=6.15,D25&gt;=0.8),4.7,IF(AND(G25&gt;=0.669,H25&gt;=11.488,A25&lt;6.6,B25&gt;=3.15,A25&lt;7.05,A25&gt;=6.15,D25&gt;=0.8),5.22,IF(AND(H25&lt;6.543,H25&lt;14.396,D25&lt;0.25,G25&lt;0.948,D25&lt;0.5,A25&gt;=4.5,H25&gt;=5.245,D25&lt;0.8),1.4,IF(AND(A25&lt;4.95,A25&lt;5.55,D25&gt;=0.25,G25&lt;0.948,D25&lt;0.5,A25&gt;=4.5,H25&gt;=5.245,D25&lt;0.8),1.4,IF(AND(A25&gt;=4.95,A25&lt;5.55,D25&gt;=0.25,G25&lt;0.948,D25&lt;0.5,A25&gt;=4.5,H25&gt;=5.245,D25&lt;0.8),1.48,IF(AND(H25&lt;10.667,D25&gt;=1.85,D25&lt;2.25,F25&gt;=2.5,B25&lt;3.15,A25&lt;7.05,A25&gt;=6.15,D25&gt;=0.8),5.25,IF(AND(H25&gt;=10.667,D25&gt;=1.85,D25&lt;2.25,F25&gt;=2.5,B25&lt;3.15,A25&lt;7.05,A25&gt;=6.15,D25&gt;=0.8),5.55,IF(AND(G25&lt;0.063,H25&gt;=6.543,H25&lt;14.396,D25&lt;0.25,G25&lt;0.948,D25&lt;0.5,A25&gt;=4.5,H25&gt;=5.245,D25&lt;0.8),1.4,IF(AND(H25&lt;9.212,G25&gt;=0.063,H25&gt;=6.543,H25&lt;14.396,D25&lt;0.25,G25&lt;0.948,D25&lt;0.5,A25&gt;=4.5,H25&gt;=5.245,D25&lt;0.8),1.475,IF(AND(H25&gt;=9.212,G25&gt;=0.063,H25&gt;=6.543,H25&lt;14.396,D25&lt;0.25,G25&lt;0.948,D25&lt;0.5,A25&gt;=4.5,H25&gt;=5.245,D25&lt;0.8),1.5,"shouldnthappen"))))))))))))))))))))))))))))))))</f>
        <v>1</v>
      </c>
      <c r="AN25" s="1" t="n">
        <f aca="false">IF(AND(D25&lt;0.7,A25&gt;=5.55),1.633,IF(AND(G25&lt;0.38,B25&lt;2.8,A25&lt;5.55),4.3,IF(AND(G25&gt;=0.38,B25&lt;2.8,A25&lt;5.55),3.325,IF(AND(D25&gt;=0.35,B25&gt;=2.8,A25&lt;5.55),1.6,IF(AND(B25&gt;=3.4,A25&lt;4.8,D25&lt;0.35,B25&gt;=2.8,A25&lt;5.55),1,IF(AND(H25&gt;=11.789,A25&lt;5.9,D25&lt;1.55,D25&gt;=0.7,A25&gt;=5.55),4.325,IF(AND(F25&gt;=2.5,A25&gt;=5.9,D25&lt;1.55,D25&gt;=0.7,A25&gt;=5.55),5.05,IF(AND(D25&lt;1.9,A25&gt;=7.25,D25&gt;=1.55,D25&gt;=0.7,A25&gt;=5.55),6.3,IF(AND(D25&gt;=1.9,A25&gt;=7.25,D25&gt;=1.55,D25&gt;=0.7,A25&gt;=5.55),6.4,IF(AND(A25&lt;4.35,B25&lt;3.4,A25&lt;4.8,D25&lt;0.35,B25&gt;=2.8,A25&lt;5.55),1.1,IF(AND(G25&gt;=0.934,B25&lt;3.45,A25&gt;=4.8,D25&lt;0.35,B25&gt;=2.8,A25&lt;5.55),1.7,IF(AND(H25&gt;=14.877,B25&gt;=3.45,A25&gt;=4.8,D25&lt;0.35,B25&gt;=2.8,A25&lt;5.55),1.3,IF(AND(B25&lt;2.6,H25&lt;11.789,A25&lt;5.9,D25&lt;1.55,D25&gt;=0.7,A25&gt;=5.55),3.9,IF(AND(B25&gt;=2.6,H25&lt;11.789,A25&lt;5.9,D25&lt;1.55,D25&gt;=0.7,A25&gt;=5.55),4.26,IF(AND(A25&lt;6.6,F25&lt;2.5,A25&gt;=5.9,D25&lt;1.55,D25&gt;=0.7,A25&gt;=5.55),4.625,IF(AND(A25&gt;=6.6,F25&lt;2.5,A25&gt;=5.9,D25&lt;1.55,D25&gt;=0.7,A25&gt;=5.55),4.475,IF(AND(B25&lt;2.6,D25&lt;2.05,A25&lt;7.25,D25&gt;=1.55,D25&gt;=0.7,A25&gt;=5.55),5.8,IF(AND(G25&gt;=0.743,D25&gt;=2.05,A25&lt;7.25,D25&gt;=1.55,D25&gt;=0.7,A25&gt;=5.55),5.1,IF(AND(G25&lt;0.422,A25&gt;=4.35,B25&lt;3.4,A25&lt;4.8,D25&lt;0.35,B25&gt;=2.8,A25&lt;5.55),1.367,IF(AND(G25&gt;=0.422,A25&gt;=4.35,B25&lt;3.4,A25&lt;4.8,D25&lt;0.35,B25&gt;=2.8,A25&lt;5.55),1.3,IF(AND(A25&lt;5.05,G25&lt;0.934,B25&lt;3.45,A25&gt;=4.8,D25&lt;0.35,B25&gt;=2.8,A25&lt;5.55),1.525,IF(AND(A25&gt;=5.05,G25&lt;0.934,B25&lt;3.45,A25&gt;=4.8,D25&lt;0.35,B25&gt;=2.8,A25&lt;5.55),1.5,IF(AND(G25&gt;=0.585,H25&lt;14.877,B25&gt;=3.45,A25&gt;=4.8,D25&lt;0.35,B25&gt;=2.8,A25&lt;5.55),1.54,IF(AND(G25&gt;=0.537,G25&lt;0.743,D25&gt;=2.05,A25&lt;7.25,D25&gt;=1.55,D25&gt;=0.7,A25&gt;=5.55),5.833,IF(AND(D25&gt;=0.25,G25&lt;0.585,H25&lt;14.877,B25&gt;=3.45,A25&gt;=4.8,D25&lt;0.35,B25&gt;=2.8,A25&lt;5.55),1.367,IF(AND(D25&lt;1.75,H25&lt;13.795,B25&gt;=2.6,D25&lt;2.05,A25&lt;7.25,D25&gt;=1.55,D25&gt;=0.7,A25&gt;=5.55),5.45,IF(AND(B25&lt;2.85,H25&gt;=13.795,B25&gt;=2.6,D25&lt;2.05,A25&lt;7.25,D25&gt;=1.55,D25&gt;=0.7,A25&gt;=5.55),5.1,IF(AND(B25&gt;=2.85,H25&gt;=13.795,B25&gt;=2.6,D25&lt;2.05,A25&lt;7.25,D25&gt;=1.55,D25&gt;=0.7,A25&gt;=5.55),4.82,IF(AND(G25&lt;0.353,G25&lt;0.537,G25&lt;0.743,D25&gt;=2.05,A25&lt;7.25,D25&gt;=1.55,D25&gt;=0.7,A25&gt;=5.55),5.425,IF(AND(G25&gt;=0.353,G25&lt;0.537,G25&lt;0.743,D25&gt;=2.05,A25&lt;7.25,D25&gt;=1.55,D25&gt;=0.7,A25&gt;=5.55),5.62,IF(AND(G25&lt;0.311,D25&lt;0.25,G25&lt;0.585,H25&lt;14.877,B25&gt;=3.45,A25&gt;=4.8,D25&lt;0.35,B25&gt;=2.8,A25&lt;5.55),1.5,IF(AND(G25&gt;=0.311,D25&lt;0.25,G25&lt;0.585,H25&lt;14.877,B25&gt;=3.45,A25&gt;=4.8,D25&lt;0.35,B25&gt;=2.8,A25&lt;5.55),1.4,IF(AND(B25&gt;=3.1,D25&gt;=1.75,H25&lt;13.795,B25&gt;=2.6,D25&lt;2.05,A25&lt;7.25,D25&gt;=1.55,D25&gt;=0.7,A25&gt;=5.55),5.1,IF(AND(B25&lt;2.85,B25&lt;3.1,D25&gt;=1.75,H25&lt;13.795,B25&gt;=2.6,D25&lt;2.05,A25&lt;7.25,D25&gt;=1.55,D25&gt;=0.7,A25&gt;=5.55),5.2,IF(AND(B25&gt;=2.85,B25&lt;3.1,D25&gt;=1.75,H25&lt;13.795,B25&gt;=2.6,D25&lt;2.05,A25&lt;7.25,D25&gt;=1.55,D25&gt;=0.7,A25&gt;=5.55),5.2,"shouldnthappen")))))))))))))))))))))))))))))))))))</f>
        <v>1</v>
      </c>
      <c r="AO25" s="1" t="n">
        <f aca="false">IF(AND(H25&gt;=14.529,G25&lt;0.633,D25&lt;0.8),1.3,IF(AND(A25&lt;5.05,G25&gt;=0.633,D25&lt;0.8),1.35,IF(AND(H25&gt;=14.379,H25&lt;14.529,G25&lt;0.633,D25&lt;0.8),1.7,IF(AND(B25&lt;3.35,A25&gt;=5.05,G25&gt;=0.633,D25&lt;0.8),1.7,IF(AND(D25&gt;=1.45,A25&lt;5.95,F25&lt;2.5,D25&gt;=0.8),4.5,IF(AND(D25&lt;1.35,A25&gt;=5.95,F25&lt;2.5,D25&gt;=0.8),4,IF(AND(D25&lt;1.85,G25&gt;=0.845,F25&gt;=2.5,D25&gt;=0.8),4.8,IF(AND(B25&gt;=4.3,H25&lt;14.379,H25&lt;14.529,G25&lt;0.633,D25&lt;0.8),1.5,IF(AND(A25&lt;5.25,B25&gt;=3.35,A25&gt;=5.05,G25&gt;=0.633,D25&lt;0.8),1.55,IF(AND(A25&gt;=5.25,B25&gt;=3.35,A25&gt;=5.05,G25&gt;=0.633,D25&lt;0.8),1.633,IF(AND(A25&lt;5.05,D25&lt;1.45,A25&lt;5.95,F25&lt;2.5,D25&gt;=0.8),3.3,IF(AND(G25&lt;0.293,D25&gt;=1.35,A25&gt;=5.95,F25&lt;2.5,D25&gt;=0.8),5,IF(AND(A25&gt;=6.6,D25&lt;2.05,G25&lt;0.845,F25&gt;=2.5,D25&gt;=0.8),5.8,IF(AND(B25&lt;3.05,D25&gt;=2.05,G25&lt;0.845,F25&gt;=2.5,D25&gt;=0.8),6.15,IF(AND(B25&lt;2.9,D25&gt;=1.85,G25&gt;=0.845,F25&gt;=2.5,D25&gt;=0.8),5.1,IF(AND(B25&gt;=2.9,D25&gt;=1.85,G25&gt;=0.845,F25&gt;=2.5,D25&gt;=0.8),5.2,IF(AND(B25&gt;=3.8,B25&lt;4.3,H25&lt;14.379,H25&lt;14.529,G25&lt;0.633,D25&lt;0.8),1.333,IF(AND(A25&lt;6.25,G25&gt;=0.293,D25&gt;=1.35,A25&gt;=5.95,F25&lt;2.5,D25&gt;=0.8),4.6,IF(AND(H25&lt;10.351,A25&lt;6.6,D25&lt;2.05,G25&lt;0.845,F25&gt;=2.5,D25&gt;=0.8),5.4,IF(AND(G25&gt;=0.364,B25&gt;=3.05,D25&gt;=2.05,G25&lt;0.845,F25&gt;=2.5,D25&gt;=0.8),5.66,IF(AND(G25&gt;=0.447,B25&lt;3.8,B25&lt;4.3,H25&lt;14.379,H25&lt;14.529,G25&lt;0.633,D25&lt;0.8),1.3,IF(AND(H25&lt;6.247,A25&lt;5.65,A25&gt;=5.05,D25&lt;1.45,A25&lt;5.95,F25&lt;2.5,D25&gt;=0.8),4.033,IF(AND(D25&lt;1.25,A25&gt;=5.65,A25&gt;=5.05,D25&lt;1.45,A25&lt;5.95,F25&lt;2.5,D25&gt;=0.8),3.88,IF(AND(D25&gt;=1.25,A25&gt;=5.65,A25&gt;=5.05,D25&lt;1.45,A25&lt;5.95,F25&lt;2.5,D25&gt;=0.8),4.35,IF(AND(B25&lt;2.65,A25&gt;=6.25,G25&gt;=0.293,D25&gt;=1.35,A25&gt;=5.95,F25&lt;2.5,D25&gt;=0.8),4.9,IF(AND(B25&lt;2.75,H25&gt;=10.351,A25&lt;6.6,D25&lt;2.05,G25&lt;0.845,F25&gt;=2.5,D25&gt;=0.8),5.1,IF(AND(B25&gt;=2.75,H25&gt;=10.351,A25&lt;6.6,D25&lt;2.05,G25&lt;0.845,F25&gt;=2.5,D25&gt;=0.8),4.95,IF(AND(B25&lt;3.15,G25&lt;0.364,B25&gt;=3.05,D25&gt;=2.05,G25&lt;0.845,F25&gt;=2.5,D25&gt;=0.8),5.28,IF(AND(B25&gt;=3.15,G25&lt;0.364,B25&gt;=3.05,D25&gt;=2.05,G25&lt;0.845,F25&gt;=2.5,D25&gt;=0.8),5.5,IF(AND(H25&lt;9.212,G25&lt;0.447,B25&lt;3.8,B25&lt;4.3,H25&lt;14.379,H25&lt;14.529,G25&lt;0.633,D25&lt;0.8),1.4,IF(AND(G25&lt;0.356,H25&gt;=6.247,A25&lt;5.65,A25&gt;=5.05,D25&lt;1.45,A25&lt;5.95,F25&lt;2.5,D25&gt;=0.8),4.2,IF(AND(B25&lt;3,B25&gt;=2.65,A25&gt;=6.25,G25&gt;=0.293,D25&gt;=1.35,A25&gt;=5.95,F25&lt;2.5,D25&gt;=0.8),4.6,IF(AND(B25&gt;=3,B25&gt;=2.65,A25&gt;=6.25,G25&gt;=0.293,D25&gt;=1.35,A25&gt;=5.95,F25&lt;2.5,D25&gt;=0.8),4.7,IF(AND(A25&lt;5.05,H25&gt;=9.212,G25&lt;0.447,B25&lt;3.8,B25&lt;4.3,H25&lt;14.379,H25&lt;14.529,G25&lt;0.633,D25&lt;0.8),1.533,IF(AND(A25&gt;=5.05,H25&gt;=9.212,G25&lt;0.447,B25&lt;3.8,B25&lt;4.3,H25&lt;14.379,H25&lt;14.529,G25&lt;0.633,D25&lt;0.8),1.425,IF(AND(A25&lt;5.35,G25&gt;=0.356,H25&gt;=6.247,A25&lt;5.65,A25&gt;=5.05,D25&lt;1.45,A25&lt;5.95,F25&lt;2.5,D25&gt;=0.8),3.9,IF(AND(A25&gt;=5.35,G25&gt;=0.356,H25&gt;=6.247,A25&lt;5.65,A25&gt;=5.05,D25&lt;1.45,A25&lt;5.95,F25&lt;2.5,D25&gt;=0.8),3.72,"shouldnthappen")))))))))))))))))))))))))))))))))))))</f>
        <v>1.3</v>
      </c>
      <c r="AP25" s="1" t="n">
        <f aca="false">IF(AND(F25&gt;=1.5,A25&lt;5.55),3.84,IF(AND(G25&gt;=0.52,A25&lt;4.75,F25&lt;1.5,A25&lt;5.55),1.16,IF(AND(A25&lt;5.65,A25&lt;5.85,D25&lt;1.55,A25&gt;=5.55),4.2,IF(AND(A25&gt;=5.65,A25&lt;5.85,D25&lt;1.55,A25&gt;=5.55),3.167,IF(AND(G25&gt;=0.798,A25&gt;=5.85,D25&lt;1.55,A25&gt;=5.55),4,IF(AND(F25&lt;2.5,H25&lt;14.1,D25&gt;=1.55,A25&gt;=5.55),4.84,IF(AND(A25&lt;7.2,H25&gt;=14.1,D25&gt;=1.55,A25&gt;=5.55),5.633,IF(AND(A25&gt;=7.2,H25&gt;=14.1,D25&gt;=1.55,A25&gt;=5.55),6.6,IF(AND(G25&lt;0.161,G25&lt;0.52,A25&lt;4.75,F25&lt;1.5,A25&lt;5.55),1.5,IF(AND(D25&gt;=0.5,G25&lt;0.676,A25&gt;=4.75,F25&lt;1.5,A25&lt;5.55),1.6,IF(AND(H25&lt;11.016,G25&gt;=0.676,A25&gt;=4.75,F25&lt;1.5,A25&lt;5.55),1.75,IF(AND(G25&lt;0.209,G25&lt;0.798,A25&gt;=5.85,D25&lt;1.55,A25&gt;=5.55),4.5,IF(AND(G25&gt;=0.74,F25&gt;=2.5,H25&lt;14.1,D25&gt;=1.55,A25&gt;=5.55),6.225,IF(AND(B25&lt;2.95,G25&gt;=0.161,G25&lt;0.52,A25&lt;4.75,F25&lt;1.5,A25&lt;5.55),1.4,IF(AND(B25&gt;=2.95,G25&gt;=0.161,G25&lt;0.52,A25&lt;4.75,F25&lt;1.5,A25&lt;5.55),1.34,IF(AND(B25&lt;3.15,D25&lt;0.5,G25&lt;0.676,A25&gt;=4.75,F25&lt;1.5,A25&lt;5.55),1.52,IF(AND(D25&lt;0.25,H25&gt;=11.016,G25&gt;=0.676,A25&gt;=4.75,F25&lt;1.5,A25&lt;5.55),1.567,IF(AND(D25&gt;=0.25,H25&gt;=11.016,G25&gt;=0.676,A25&gt;=4.75,F25&lt;1.5,A25&lt;5.55),1.5,IF(AND(H25&lt;7.47,G25&gt;=0.209,G25&lt;0.798,A25&gt;=5.85,D25&lt;1.55,A25&gt;=5.55),5.05,IF(AND(B25&lt;2.85,G25&lt;0.74,F25&gt;=2.5,H25&lt;14.1,D25&gt;=1.55,A25&gt;=5.55),5.35,IF(AND(B25&lt;3.3,B25&gt;=3.15,D25&lt;0.5,G25&lt;0.676,A25&gt;=4.75,F25&lt;1.5,A25&lt;5.55),1.2,IF(AND(D25&lt;1.45,H25&gt;=7.47,G25&gt;=0.209,G25&lt;0.798,A25&gt;=5.85,D25&lt;1.55,A25&gt;=5.55),4.66,IF(AND(D25&gt;=1.45,H25&gt;=7.47,G25&gt;=0.209,G25&lt;0.798,A25&gt;=5.85,D25&lt;1.55,A25&gt;=5.55),4.64,IF(AND(A25&gt;=7.05,B25&gt;=2.85,G25&lt;0.74,F25&gt;=2.5,H25&lt;14.1,D25&gt;=1.55,A25&gt;=5.55),5.8,IF(AND(B25&gt;=3.25,A25&lt;7.05,B25&gt;=2.85,G25&lt;0.74,F25&gt;=2.5,H25&lt;14.1,D25&gt;=1.55,A25&gt;=5.55),5.7,IF(AND(H25&gt;=13.641,D25&lt;0.25,B25&gt;=3.3,B25&gt;=3.15,D25&lt;0.5,G25&lt;0.676,A25&gt;=4.75,F25&lt;1.5,A25&lt;5.55),1.3,IF(AND(D25&lt;0.35,D25&gt;=0.25,B25&gt;=3.3,B25&gt;=3.15,D25&lt;0.5,G25&lt;0.676,A25&gt;=4.75,F25&lt;1.5,A25&lt;5.55),1.367,IF(AND(D25&gt;=0.35,D25&gt;=0.25,B25&gt;=3.3,B25&gt;=3.15,D25&lt;0.5,G25&lt;0.676,A25&gt;=4.75,F25&lt;1.5,A25&lt;5.55),1.3,IF(AND(A25&lt;6.35,B25&lt;3.25,A25&lt;7.05,B25&gt;=2.85,G25&lt;0.74,F25&gt;=2.5,H25&lt;14.1,D25&gt;=1.55,A25&gt;=5.55),5.6,IF(AND(A25&gt;=6.35,B25&lt;3.25,A25&lt;7.05,B25&gt;=2.85,G25&lt;0.74,F25&gt;=2.5,H25&lt;14.1,D25&gt;=1.55,A25&gt;=5.55),5.325,IF(AND(A25&lt;5.1,H25&lt;13.641,D25&lt;0.25,B25&gt;=3.3,B25&gt;=3.15,D25&lt;0.5,G25&lt;0.676,A25&gt;=4.75,F25&lt;1.5,A25&lt;5.55),1.4,IF(AND(H25&gt;=11.031,A25&gt;=5.1,H25&lt;13.641,D25&lt;0.25,B25&gt;=3.3,B25&gt;=3.15,D25&lt;0.5,G25&lt;0.676,A25&gt;=4.75,F25&lt;1.5,A25&lt;5.55),1.4,IF(AND(A25&lt;5.45,H25&lt;11.031,A25&gt;=5.1,H25&lt;13.641,D25&lt;0.25,B25&gt;=3.3,B25&gt;=3.15,D25&lt;0.5,G25&lt;0.676,A25&gt;=4.75,F25&lt;1.5,A25&lt;5.55),1.5,IF(AND(A25&gt;=5.45,H25&lt;11.031,A25&gt;=5.1,H25&lt;13.641,D25&lt;0.25,B25&gt;=3.3,B25&gt;=3.15,D25&lt;0.5,G25&lt;0.676,A25&gt;=4.75,F25&lt;1.5,A25&lt;5.55),1.4,"shouldnthappen"))))))))))))))))))))))))))))))))))</f>
        <v>1.16</v>
      </c>
      <c r="AQ25" s="1" t="n">
        <f aca="false">IF(AND(H25&lt;6.926,D25&gt;=0.35,F25&lt;1.5),1.9,IF(AND(G25&gt;=0.869,D25&gt;=1.75,F25&gt;=1.5),5.15,IF(AND(A25&lt;4.35,A25&lt;5.05,D25&lt;0.35,F25&lt;1.5),1.1,IF(AND(H25&lt;6.089,A25&gt;=5.05,D25&lt;0.35,F25&lt;1.5),1.7,IF(AND(H25&gt;=13.089,H25&gt;=6.926,D25&gt;=0.35,F25&lt;1.5),1.3,IF(AND(G25&lt;0.695,D25&lt;1.15,D25&lt;1.75,F25&gt;=1.5),3.62,IF(AND(G25&gt;=0.695,D25&lt;1.15,D25&lt;1.75,F25&gt;=1.5),3,IF(AND(G25&gt;=0.585,H25&gt;=6.089,A25&gt;=5.05,D25&lt;0.35,F25&lt;1.5),1.5,IF(AND(H25&lt;9.582,H25&lt;13.089,H25&gt;=6.926,D25&gt;=0.35,F25&lt;1.5),1.5,IF(AND(H25&gt;=9.582,H25&lt;13.089,H25&gt;=6.926,D25&gt;=0.35,F25&lt;1.5),1.6,IF(AND(D25&lt;1.35,H25&lt;9.349,D25&gt;=1.15,D25&lt;1.75,F25&gt;=1.5),3.867,IF(AND(D25&lt;2.05,A25&lt;7.05,G25&lt;0.869,D25&gt;=1.75,F25&gt;=1.5),4.9,IF(AND(B25&gt;=3.3,A25&gt;=7.05,G25&lt;0.869,D25&gt;=1.75,F25&gt;=1.5),6.1,IF(AND(G25&lt;0.347,H25&lt;11.218,A25&gt;=4.35,A25&lt;5.05,D25&lt;0.35,F25&lt;1.5),1.4,IF(AND(G25&gt;=0.347,H25&lt;11.218,A25&gt;=4.35,A25&lt;5.05,D25&lt;0.35,F25&lt;1.5),1.5,IF(AND(G25&gt;=0.265,H25&gt;=11.218,A25&gt;=4.35,A25&lt;5.05,D25&lt;0.35,F25&lt;1.5),1.45,IF(AND(A25&gt;=5.4,G25&lt;0.585,H25&gt;=6.089,A25&gt;=5.05,D25&lt;0.35,F25&lt;1.5),1.35,IF(AND(B25&gt;=2.9,D25&gt;=1.35,H25&lt;9.349,D25&gt;=1.15,D25&lt;1.75,F25&gt;=1.5),4.6,IF(AND(D25&gt;=1.35,A25&lt;6.15,H25&gt;=9.349,D25&gt;=1.15,D25&lt;1.75,F25&gt;=1.5),4.54,IF(AND(H25&lt;10.927,A25&gt;=6.15,H25&gt;=9.349,D25&gt;=1.15,D25&lt;1.75,F25&gt;=1.5),4.3,IF(AND(G25&lt;0.512,D25&gt;=2.05,A25&lt;7.05,G25&lt;0.869,D25&gt;=1.75,F25&gt;=1.5),5.533,IF(AND(G25&gt;=0.512,D25&gt;=2.05,A25&lt;7.05,G25&lt;0.869,D25&gt;=1.75,F25&gt;=1.5),5.88,IF(AND(H25&lt;11.551,B25&lt;3.3,A25&gt;=7.05,G25&lt;0.869,D25&gt;=1.75,F25&gt;=1.5),6.3,IF(AND(G25&lt;0.227,G25&lt;0.265,H25&gt;=11.218,A25&gt;=4.35,A25&lt;5.05,D25&lt;0.35,F25&lt;1.5),1.4,IF(AND(G25&gt;=0.227,G25&lt;0.265,H25&gt;=11.218,A25&gt;=4.35,A25&lt;5.05,D25&lt;0.35,F25&lt;1.5),1.26,IF(AND(H25&lt;11.031,A25&lt;5.4,G25&lt;0.585,H25&gt;=6.089,A25&gt;=5.05,D25&lt;0.35,F25&lt;1.5),1.5,IF(AND(H25&gt;=11.031,A25&lt;5.4,G25&lt;0.585,H25&gt;=6.089,A25&gt;=5.05,D25&lt;0.35,F25&lt;1.5),1.4,IF(AND(A25&lt;5.45,B25&lt;2.9,D25&gt;=1.35,H25&lt;9.349,D25&gt;=1.15,D25&lt;1.75,F25&gt;=1.5),4.5,IF(AND(A25&lt;5.9,D25&lt;1.35,A25&lt;6.15,H25&gt;=9.349,D25&gt;=1.15,D25&lt;1.75,F25&gt;=1.5),4.2,IF(AND(A25&gt;=5.9,D25&lt;1.35,A25&lt;6.15,H25&gt;=9.349,D25&gt;=1.15,D25&lt;1.75,F25&gt;=1.5),4,IF(AND(A25&gt;=6.75,H25&gt;=10.927,A25&gt;=6.15,H25&gt;=9.349,D25&gt;=1.15,D25&lt;1.75,F25&gt;=1.5),4.767,IF(AND(B25&lt;2.9,H25&gt;=11.551,B25&lt;3.3,A25&gt;=7.05,G25&lt;0.869,D25&gt;=1.75,F25&gt;=1.5),6.7,IF(AND(B25&gt;=2.9,H25&gt;=11.551,B25&lt;3.3,A25&gt;=7.05,G25&lt;0.869,D25&gt;=1.75,F25&gt;=1.5),6.6,IF(AND(B25&lt;2.45,A25&gt;=5.45,B25&lt;2.9,D25&gt;=1.35,H25&lt;9.349,D25&gt;=1.15,D25&lt;1.75,F25&gt;=1.5),5,IF(AND(B25&gt;=2.45,A25&gt;=5.45,B25&lt;2.9,D25&gt;=1.35,H25&lt;9.349,D25&gt;=1.15,D25&lt;1.75,F25&gt;=1.5),5.1,IF(AND(H25&lt;11.166,A25&lt;6.75,H25&gt;=10.927,A25&gt;=6.15,H25&gt;=9.349,D25&gt;=1.15,D25&lt;1.75,F25&gt;=1.5),4.9,IF(AND(G25&lt;0.228,H25&gt;=11.166,A25&lt;6.75,H25&gt;=10.927,A25&gt;=6.15,H25&gt;=9.349,D25&gt;=1.15,D25&lt;1.75,F25&gt;=1.5),4.7,IF(AND(H25&lt;13.531,G25&gt;=0.228,H25&gt;=11.166,A25&lt;6.75,H25&gt;=10.927,A25&gt;=6.15,H25&gt;=9.349,D25&gt;=1.15,D25&lt;1.75,F25&gt;=1.5),4.4,IF(AND(H25&gt;=13.531,G25&gt;=0.228,H25&gt;=11.166,A25&lt;6.75,H25&gt;=10.927,A25&gt;=6.15,H25&gt;=9.349,D25&gt;=1.15,D25&lt;1.75,F25&gt;=1.5),4.6,"shouldnthappen")))))))))))))))))))))))))))))))))))))))</f>
        <v>1.5</v>
      </c>
      <c r="AR25" s="1" t="n">
        <f aca="false">IF(AND(G25&gt;=0.93,B25&lt;3.65,F25&lt;1.5),1.7,IF(AND(H25&lt;6.542,B25&gt;=3.65,F25&lt;1.5),1.767,IF(AND(A25&gt;=7.05,D25&gt;=1.55,F25&gt;=1.5),6.3,IF(AND(G25&lt;0.123,H25&gt;=6.542,B25&gt;=3.65,F25&lt;1.5),1.367,IF(AND(A25&lt;5.15,A25&lt;5.65,D25&lt;1.55,F25&gt;=1.5),3.15,IF(AND(A25&lt;4.8,G25&gt;=0.447,G25&lt;0.93,B25&lt;3.65,F25&lt;1.5),1.24,IF(AND(A25&gt;=4.8,G25&gt;=0.447,G25&lt;0.93,B25&lt;3.65,F25&lt;1.5),1.4,IF(AND(G25&lt;0.151,G25&gt;=0.123,H25&gt;=6.542,B25&gt;=3.65,F25&lt;1.5),1.7,IF(AND(G25&gt;=0.151,G25&gt;=0.123,H25&gt;=6.542,B25&gt;=3.65,F25&lt;1.5),1.5,IF(AND(D25&gt;=1.45,A25&gt;=5.15,A25&lt;5.65,D25&lt;1.55,F25&gt;=1.5),4.5,IF(AND(B25&lt;2.65,D25&gt;=1.35,A25&gt;=5.65,D25&lt;1.55,F25&gt;=1.5),4.9,IF(AND(G25&lt;0.527,F25&lt;2.5,A25&lt;7.05,D25&gt;=1.55,F25&gt;=1.5),5.075,IF(AND(G25&gt;=0.527,F25&lt;2.5,A25&lt;7.05,D25&gt;=1.55,F25&gt;=1.5),4.7,IF(AND(A25&lt;4.65,G25&lt;0.265,G25&lt;0.447,G25&lt;0.93,B25&lt;3.65,F25&lt;1.5),1.42,IF(AND(G25&lt;0.3,G25&gt;=0.265,G25&lt;0.447,G25&lt;0.93,B25&lt;3.65,F25&lt;1.5),1.6,IF(AND(G25&gt;=0.3,G25&gt;=0.265,G25&lt;0.447,G25&lt;0.93,B25&lt;3.65,F25&lt;1.5),1.4,IF(AND(G25&lt;0.356,D25&lt;1.45,A25&gt;=5.15,A25&lt;5.65,D25&lt;1.55,F25&gt;=1.5),4.125,IF(AND(D25&lt;1.1,A25&lt;6.2,D25&lt;1.35,A25&gt;=5.65,D25&lt;1.55,F25&gt;=1.5),4.1,IF(AND(D25&gt;=1.1,A25&lt;6.2,D25&lt;1.35,A25&gt;=5.65,D25&lt;1.55,F25&gt;=1.5),4.175,IF(AND(H25&gt;=13.433,A25&gt;=6.2,D25&lt;1.35,A25&gt;=5.65,D25&lt;1.55,F25&gt;=1.5),4.6,IF(AND(G25&lt;0.437,B25&gt;=2.65,D25&gt;=1.35,A25&gt;=5.65,D25&lt;1.55,F25&gt;=1.5),4.625,IF(AND(G25&gt;=0.437,B25&gt;=2.65,D25&gt;=1.35,A25&gt;=5.65,D25&lt;1.55,F25&gt;=1.5),4.75,IF(AND(B25&gt;=3.15,H25&lt;11.146,F25&gt;=2.5,A25&lt;7.05,D25&gt;=1.55,F25&gt;=1.5),5.667,IF(AND(B25&lt;2.65,H25&gt;=11.146,F25&gt;=2.5,A25&lt;7.05,D25&gt;=1.55,F25&gt;=1.5),5.8,IF(AND(B25&lt;3.3,A25&gt;=4.65,G25&lt;0.265,G25&lt;0.447,G25&lt;0.93,B25&lt;3.65,F25&lt;1.5),1.32,IF(AND(B25&gt;=3.3,A25&gt;=4.65,G25&lt;0.265,G25&lt;0.447,G25&lt;0.93,B25&lt;3.65,F25&lt;1.5),1.425,IF(AND(B25&lt;2.8,G25&gt;=0.356,D25&lt;1.45,A25&gt;=5.15,A25&lt;5.65,D25&lt;1.55,F25&gt;=1.5),3.86,IF(AND(B25&gt;=2.8,G25&gt;=0.356,D25&lt;1.45,A25&gt;=5.15,A25&lt;5.65,D25&lt;1.55,F25&gt;=1.5),3.6,IF(AND(B25&lt;2.6,H25&lt;13.433,A25&gt;=6.2,D25&lt;1.35,A25&gt;=5.65,D25&lt;1.55,F25&gt;=1.5),4.4,IF(AND(B25&gt;=2.6,H25&lt;13.433,A25&gt;=6.2,D25&lt;1.35,A25&gt;=5.65,D25&lt;1.55,F25&gt;=1.5),4.3,IF(AND(G25&lt;0.151,B25&lt;3.15,H25&lt;11.146,F25&gt;=2.5,A25&lt;7.05,D25&gt;=1.55,F25&gt;=1.5),5.5,IF(AND(H25&lt;15.52,B25&gt;=2.65,H25&gt;=11.146,F25&gt;=2.5,A25&lt;7.05,D25&gt;=1.55,F25&gt;=1.5),5.4,IF(AND(H25&gt;=15.52,B25&gt;=2.65,H25&gt;=11.146,F25&gt;=2.5,A25&lt;7.05,D25&gt;=1.55,F25&gt;=1.5),5.733,IF(AND(H25&lt;10.74,G25&gt;=0.151,B25&lt;3.15,H25&lt;11.146,F25&gt;=2.5,A25&lt;7.05,D25&gt;=1.55,F25&gt;=1.5),5.12,IF(AND(H25&gt;=10.74,G25&gt;=0.151,B25&lt;3.15,H25&lt;11.146,F25&gt;=2.5,A25&lt;7.05,D25&gt;=1.55,F25&gt;=1.5),4.9,"shouldnthappen")))))))))))))))))))))))))))))))))))</f>
        <v>1.24</v>
      </c>
      <c r="AS25" s="1" t="n">
        <f aca="false">IF(AND(F25&gt;=1.5,A25&lt;5.55),4.18,IF(AND(F25&gt;=2.5,B25&lt;2.75,A25&gt;=5.55),5.38,IF(AND(G25&gt;=0.587,B25&lt;3.75,F25&lt;1.5,A25&lt;5.55),1.48,IF(AND(H25&lt;6.51,B25&gt;=3.75,F25&lt;1.5,A25&lt;5.55),1.9,IF(AND(H25&gt;=6.51,B25&gt;=3.75,F25&lt;1.5,A25&lt;5.55),1.425,IF(AND(G25&gt;=0.868,F25&lt;2.5,B25&lt;2.75,A25&gt;=5.55),4.65,IF(AND(F25&lt;1.5,D25&lt;1.55,B25&gt;=2.75,A25&gt;=5.55),1.7,IF(AND(G25&gt;=0.857,D25&gt;=1.55,B25&gt;=2.75,A25&gt;=5.55),5.033,IF(AND(G25&gt;=0.518,G25&lt;0.587,B25&lt;3.75,F25&lt;1.5,A25&lt;5.55),1,IF(AND(D25&lt;1.05,G25&lt;0.868,F25&lt;2.5,B25&lt;2.75,A25&gt;=5.55),3.5,IF(AND(G25&lt;0.404,D25&gt;=1.05,G25&lt;0.868,F25&lt;2.5,B25&lt;2.75,A25&gt;=5.55),4.2,IF(AND(G25&gt;=0.404,D25&gt;=1.05,G25&lt;0.868,F25&lt;2.5,B25&lt;2.75,A25&gt;=5.55),3.94,IF(AND(F25&lt;2.5,B25&lt;2.95,F25&gt;=1.5,D25&lt;1.55,B25&gt;=2.75,A25&gt;=5.55),4.68,IF(AND(F25&gt;=2.5,B25&lt;2.95,F25&gt;=1.5,D25&lt;1.55,B25&gt;=2.75,A25&gt;=5.55),5.1,IF(AND(H25&lt;10.883,B25&gt;=2.95,F25&gt;=1.5,D25&lt;1.55,B25&gt;=2.75,A25&gt;=5.55),4.15,IF(AND(H25&gt;=10.883,B25&gt;=2.95,F25&gt;=1.5,D25&lt;1.55,B25&gt;=2.75,A25&gt;=5.55),4.5,IF(AND(H25&gt;=14.1,D25&lt;2.05,G25&lt;0.857,D25&gt;=1.55,B25&gt;=2.75,A25&gt;=5.55),6.6,IF(AND(G25&lt;0.063,B25&lt;3.15,G25&lt;0.518,G25&lt;0.587,B25&lt;3.75,F25&lt;1.5,A25&lt;5.55),1.4,IF(AND(G25&gt;=0.063,B25&lt;3.15,G25&lt;0.518,G25&lt;0.587,B25&lt;3.75,F25&lt;1.5,A25&lt;5.55),1.5,IF(AND(H25&gt;=10.563,B25&gt;=3.15,G25&lt;0.518,G25&lt;0.587,B25&lt;3.75,F25&lt;1.5,A25&lt;5.55),1.325,IF(AND(B25&lt;2.95,H25&lt;14.1,D25&lt;2.05,G25&lt;0.857,D25&gt;=1.55,B25&gt;=2.75,A25&gt;=5.55),6.125,IF(AND(A25&lt;6.65,G25&lt;0.364,D25&gt;=2.05,G25&lt;0.857,D25&gt;=1.55,B25&gt;=2.75,A25&gt;=5.55),5.45,IF(AND(G25&gt;=0.774,G25&gt;=0.364,D25&gt;=2.05,G25&lt;0.857,D25&gt;=1.55,B25&gt;=2.75,A25&gt;=5.55),5.4,IF(AND(H25&gt;=9.279,H25&lt;10.563,B25&gt;=3.15,G25&lt;0.518,G25&lt;0.587,B25&lt;3.75,F25&lt;1.5,A25&lt;5.55),1.475,IF(AND(D25&lt;1.65,B25&gt;=2.95,H25&lt;14.1,D25&lt;2.05,G25&lt;0.857,D25&gt;=1.55,B25&gt;=2.75,A25&gt;=5.55),5.8,IF(AND(B25&lt;3.15,A25&gt;=6.65,G25&lt;0.364,D25&gt;=2.05,G25&lt;0.857,D25&gt;=1.55,B25&gt;=2.75,A25&gt;=5.55),5.3,IF(AND(B25&gt;=3.15,A25&gt;=6.65,G25&lt;0.364,D25&gt;=2.05,G25&lt;0.857,D25&gt;=1.55,B25&gt;=2.75,A25&gt;=5.55),5.7,IF(AND(A25&gt;=6.75,G25&lt;0.774,G25&gt;=0.364,D25&gt;=2.05,G25&lt;0.857,D25&gt;=1.55,B25&gt;=2.75,A25&gt;=5.55),5.9,IF(AND(G25&lt;0.417,H25&lt;9.279,H25&lt;10.563,B25&gt;=3.15,G25&lt;0.518,G25&lt;0.587,B25&lt;3.75,F25&lt;1.5,A25&lt;5.55),1.4,IF(AND(G25&gt;=0.417,H25&lt;9.279,H25&lt;10.563,B25&gt;=3.15,G25&lt;0.518,G25&lt;0.587,B25&lt;3.75,F25&lt;1.5,A25&lt;5.55),1.3,IF(AND(A25&lt;6.3,D25&gt;=1.65,B25&gt;=2.95,H25&lt;14.1,D25&lt;2.05,G25&lt;0.857,D25&gt;=1.55,B25&gt;=2.75,A25&gt;=5.55),4.9,IF(AND(A25&gt;=6.3,D25&gt;=1.65,B25&gt;=2.95,H25&lt;14.1,D25&lt;2.05,G25&lt;0.857,D25&gt;=1.55,B25&gt;=2.75,A25&gt;=5.55),5.3,IF(AND(G25&gt;=0.657,A25&lt;6.75,G25&lt;0.774,G25&gt;=0.364,D25&gt;=2.05,G25&lt;0.857,D25&gt;=1.55,B25&gt;=2.75,A25&gt;=5.55),6,IF(AND(B25&lt;3.2,G25&lt;0.657,A25&lt;6.75,G25&lt;0.774,G25&gt;=0.364,D25&gt;=2.05,G25&lt;0.857,D25&gt;=1.55,B25&gt;=2.75,A25&gt;=5.55),5.6,IF(AND(B25&gt;=3.2,G25&lt;0.657,A25&lt;6.75,G25&lt;0.774,G25&gt;=0.364,D25&gt;=2.05,G25&lt;0.857,D25&gt;=1.55,B25&gt;=2.75,A25&gt;=5.55),5.65,"shouldnthappen")))))))))))))))))))))))))))))))))))</f>
        <v>1</v>
      </c>
      <c r="AT25" s="1" t="n">
        <f aca="false">IF(AND(H25&gt;=16.284,A25&gt;=5.55),6.533,IF(AND(G25&gt;=0.52,A25&lt;4.85,A25&lt;5.55),1.05,IF(AND(G25&lt;0.227,G25&lt;0.52,A25&lt;4.85,A25&lt;5.55),1.4,IF(AND(G25&gt;=0.227,G25&lt;0.52,A25&lt;4.85,A25&lt;5.55),1.3,IF(AND(D25&gt;=0.45,F25&lt;1.5,A25&gt;=4.85,A25&lt;5.55),1.667,IF(AND(B25&gt;=2.75,F25&gt;=1.5,A25&gt;=4.85,A25&lt;5.55),4.5,IF(AND(F25&lt;2.5,B25&gt;=3.15,H25&lt;16.284,A25&gt;=5.55),4.7,IF(AND(G25&gt;=0.934,D25&lt;0.45,F25&lt;1.5,A25&gt;=4.85,A25&lt;5.55),1.7,IF(AND(D25&gt;=1.2,B25&lt;2.75,F25&gt;=1.5,A25&gt;=4.85,A25&lt;5.55),4.25,IF(AND(G25&gt;=0.774,F25&gt;=2.5,B25&gt;=3.15,H25&lt;16.284,A25&gt;=5.55),5.4,IF(AND(B25&lt;3.1,G25&lt;0.934,D25&lt;0.45,F25&lt;1.5,A25&gt;=4.85,A25&lt;5.55),1.6,IF(AND(D25&lt;1.05,D25&lt;1.2,B25&lt;2.75,F25&gt;=1.5,A25&gt;=4.85,A25&lt;5.55),3.433,IF(AND(D25&gt;=1.05,D25&lt;1.2,B25&lt;2.75,F25&gt;=1.5,A25&gt;=4.85,A25&lt;5.55),3.267,IF(AND(H25&lt;8.486,D25&lt;1.35,F25&lt;2.5,B25&lt;3.15,H25&lt;16.284,A25&gt;=5.55),3.85,IF(AND(D25&gt;=1.55,D25&gt;=1.35,F25&lt;2.5,B25&lt;3.15,H25&lt;16.284,A25&gt;=5.55),5.1,IF(AND(H25&lt;10.464,A25&lt;6.35,F25&gt;=2.5,B25&lt;3.15,H25&lt;16.284,A25&gt;=5.55),5.08,IF(AND(H25&gt;=10.464,A25&lt;6.35,F25&gt;=2.5,B25&lt;3.15,H25&lt;16.284,A25&gt;=5.55),4.9,IF(AND(D25&lt;1.85,A25&gt;=6.35,F25&gt;=2.5,B25&lt;3.15,H25&lt;16.284,A25&gt;=5.55),5.8,IF(AND(H25&gt;=10.393,G25&lt;0.774,F25&gt;=2.5,B25&gt;=3.15,H25&lt;16.284,A25&gt;=5.55),5.425,IF(AND(B25&lt;2.6,H25&gt;=8.486,D25&lt;1.35,F25&lt;2.5,B25&lt;3.15,H25&lt;16.284,A25&gt;=5.55),3.9,IF(AND(G25&gt;=0.567,D25&lt;1.55,D25&gt;=1.35,F25&lt;2.5,B25&lt;3.15,H25&lt;16.284,A25&gt;=5.55),4.4,IF(AND(B25&lt;3.25,H25&lt;10.393,G25&lt;0.774,F25&gt;=2.5,B25&gt;=3.15,H25&lt;16.284,A25&gt;=5.55),5.7,IF(AND(B25&gt;=3.25,H25&lt;10.393,G25&lt;0.774,F25&gt;=2.5,B25&gt;=3.15,H25&lt;16.284,A25&gt;=5.55),5.98,IF(AND(G25&lt;0.079,G25&lt;0.338,B25&gt;=3.1,G25&lt;0.934,D25&lt;0.45,F25&lt;1.5,A25&gt;=4.85,A25&lt;5.55),1.425,IF(AND(B25&lt;3.35,G25&gt;=0.338,B25&gt;=3.1,G25&lt;0.934,D25&lt;0.45,F25&lt;1.5,A25&gt;=4.85,A25&lt;5.55),1.4,IF(AND(G25&lt;0.404,B25&gt;=2.6,H25&gt;=8.486,D25&lt;1.35,F25&lt;2.5,B25&lt;3.15,H25&lt;16.284,A25&gt;=5.55),4.3,IF(AND(G25&gt;=0.404,B25&gt;=2.6,H25&gt;=8.486,D25&lt;1.35,F25&lt;2.5,B25&lt;3.15,H25&lt;16.284,A25&gt;=5.55),4.025,IF(AND(B25&gt;=3.05,G25&lt;0.567,D25&lt;1.55,D25&gt;=1.35,F25&lt;2.5,B25&lt;3.15,H25&lt;16.284,A25&gt;=5.55),4.7,IF(AND(A25&lt;6.45,H25&lt;10.667,D25&gt;=1.85,A25&gt;=6.35,F25&gt;=2.5,B25&lt;3.15,H25&lt;16.284,A25&gt;=5.55),5.3,IF(AND(A25&gt;=6.45,H25&lt;10.667,D25&gt;=1.85,A25&gt;=6.35,F25&gt;=2.5,B25&lt;3.15,H25&lt;16.284,A25&gt;=5.55),5.167,IF(AND(B25&lt;2.95,H25&gt;=10.667,D25&gt;=1.85,A25&gt;=6.35,F25&gt;=2.5,B25&lt;3.15,H25&lt;16.284,A25&gt;=5.55),5.6,IF(AND(B25&gt;=2.95,H25&gt;=10.667,D25&gt;=1.85,A25&gt;=6.35,F25&gt;=2.5,B25&lt;3.15,H25&lt;16.284,A25&gt;=5.55),5.5,IF(AND(H25&lt;10.325,G25&gt;=0.079,G25&lt;0.338,B25&gt;=3.1,G25&lt;0.934,D25&lt;0.45,F25&lt;1.5,A25&gt;=4.85,A25&lt;5.55),1.5,IF(AND(G25&lt;0.385,B25&gt;=3.35,G25&gt;=0.338,B25&gt;=3.1,G25&lt;0.934,D25&lt;0.45,F25&lt;1.5,A25&gt;=4.85,A25&lt;5.55),1.5,IF(AND(G25&gt;=0.385,B25&gt;=3.35,G25&gt;=0.338,B25&gt;=3.1,G25&lt;0.934,D25&lt;0.45,F25&lt;1.5,A25&gt;=4.85,A25&lt;5.55),1.42,IF(AND(B25&lt;2.5,B25&lt;3.05,G25&lt;0.567,D25&lt;1.55,D25&gt;=1.35,F25&lt;2.5,B25&lt;3.15,H25&lt;16.284,A25&gt;=5.55),4.5,IF(AND(B25&gt;=2.5,B25&lt;3.05,G25&lt;0.567,D25&lt;1.55,D25&gt;=1.35,F25&lt;2.5,B25&lt;3.15,H25&lt;16.284,A25&gt;=5.55),4.56,IF(AND(H25&lt;12.506,H25&gt;=10.325,G25&gt;=0.079,G25&lt;0.338,B25&gt;=3.1,G25&lt;0.934,D25&lt;0.45,F25&lt;1.5,A25&gt;=4.85,A25&lt;5.55),1.2,IF(AND(H25&gt;=12.506,H25&gt;=10.325,G25&gt;=0.079,G25&lt;0.338,B25&gt;=3.1,G25&lt;0.934,D25&lt;0.45,F25&lt;1.5,A25&gt;=4.85,A25&lt;5.55),1.3,"shouldnthappen")))))))))))))))))))))))))))))))))))))))</f>
        <v>1.05</v>
      </c>
      <c r="AU25" s="1" t="n">
        <f aca="false">IF(AND(G25&gt;=0.52,B25&lt;3.05,F25&lt;1.5),1.1,IF(AND(G25&lt;0.35,G25&lt;0.52,B25&lt;3.05,F25&lt;1.5),1.4,IF(AND(G25&gt;=0.35,G25&lt;0.52,B25&lt;3.05,F25&lt;1.5),1.3,IF(AND(G25&gt;=0.227,G25&lt;0.347,B25&gt;=3.05,F25&lt;1.5),1.32,IF(AND(H25&lt;6.417,G25&gt;=0.347,B25&gt;=3.05,F25&lt;1.5),1.7,IF(AND(A25&gt;=7.25,A25&gt;=6.6,F25&gt;=2.5,F25&gt;=1.5),6.35,IF(AND(G25&lt;0.11,G25&lt;0.227,G25&lt;0.347,B25&gt;=3.05,F25&lt;1.5),1.333,IF(AND(H25&lt;9.441,H25&gt;=6.417,G25&gt;=0.347,B25&gt;=3.05,F25&lt;1.5),1.425,IF(AND(B25&lt;2.75,G25&lt;0.451,H25&lt;10.266,F25&lt;2.5,F25&gt;=1.5),4,IF(AND(B25&gt;=2.75,G25&lt;0.451,H25&lt;10.266,F25&lt;2.5,F25&gt;=1.5),4.433,IF(AND(G25&gt;=0.865,G25&gt;=0.451,H25&lt;10.266,F25&lt;2.5,F25&gt;=1.5),4.2,IF(AND(B25&lt;2.45,H25&lt;13.665,H25&gt;=10.266,F25&lt;2.5,F25&gt;=1.5),3.7,IF(AND(G25&lt;0.302,H25&gt;=13.665,H25&gt;=10.266,F25&lt;2.5,F25&gt;=1.5),5,IF(AND(B25&lt;2.9,A25&lt;6.1,A25&lt;6.6,F25&gt;=2.5,F25&gt;=1.5),5.06,IF(AND(B25&gt;=2.9,A25&lt;6.1,A25&lt;6.6,F25&gt;=2.5,F25&gt;=1.5),4.8,IF(AND(B25&lt;3.05,A25&gt;=6.1,A25&lt;6.6,F25&gt;=2.5,F25&gt;=1.5),5.6,IF(AND(B25&gt;=3.05,A25&gt;=6.1,A25&lt;6.6,F25&gt;=2.5,F25&gt;=1.5),5.267,IF(AND(H25&gt;=14.564,A25&lt;7.25,A25&gt;=6.6,F25&gt;=2.5,F25&gt;=1.5),5.6,IF(AND(H25&gt;=14.309,G25&gt;=0.11,G25&lt;0.227,G25&lt;0.347,B25&gt;=3.05,F25&lt;1.5),1.7,IF(AND(D25&lt;0.4,H25&gt;=9.441,H25&gt;=6.417,G25&gt;=0.347,B25&gt;=3.05,F25&lt;1.5),1.5,IF(AND(D25&gt;=0.4,H25&gt;=9.441,H25&gt;=6.417,G25&gt;=0.347,B25&gt;=3.05,F25&lt;1.5),1.633,IF(AND(A25&lt;5.35,G25&lt;0.865,G25&gt;=0.451,H25&lt;10.266,F25&lt;2.5,F25&gt;=1.5),3.15,IF(AND(D25&lt;1.45,G25&gt;=0.302,H25&gt;=13.665,H25&gt;=10.266,F25&lt;2.5,F25&gt;=1.5),4.74,IF(AND(D25&gt;=1.45,G25&gt;=0.302,H25&gt;=13.665,H25&gt;=10.266,F25&lt;2.5,F25&gt;=1.5),4.567,IF(AND(H25&lt;8.836,H25&lt;14.564,A25&lt;7.25,A25&gt;=6.6,F25&gt;=2.5,F25&gt;=1.5),5.7,IF(AND(H25&gt;=8.836,H25&lt;14.564,A25&lt;7.25,A25&gt;=6.6,F25&gt;=2.5,F25&gt;=1.5),5.9,IF(AND(H25&lt;11.53,H25&lt;14.309,G25&gt;=0.11,G25&lt;0.227,G25&lt;0.347,B25&gt;=3.05,F25&lt;1.5),1.5,IF(AND(H25&gt;=11.53,H25&lt;14.309,G25&gt;=0.11,G25&lt;0.227,G25&lt;0.347,B25&gt;=3.05,F25&lt;1.5),1.467,IF(AND(H25&lt;9.386,A25&gt;=5.35,G25&lt;0.865,G25&gt;=0.451,H25&lt;10.266,F25&lt;2.5,F25&gt;=1.5),3.56,IF(AND(H25&gt;=9.386,A25&gt;=5.35,G25&lt;0.865,G25&gt;=0.451,H25&lt;10.266,F25&lt;2.5,F25&gt;=1.5),4.2,IF(AND(H25&lt;11.036,D25&lt;1.45,B25&gt;=2.45,H25&lt;13.665,H25&gt;=10.266,F25&lt;2.5,F25&gt;=1.5),4.45,IF(AND(H25&gt;=11.036,D25&lt;1.45,B25&gt;=2.45,H25&lt;13.665,H25&gt;=10.266,F25&lt;2.5,F25&gt;=1.5),4.1,IF(AND(G25&gt;=0.585,D25&gt;=1.45,B25&gt;=2.45,H25&lt;13.665,H25&gt;=10.266,F25&lt;2.5,F25&gt;=1.5),4.9,IF(AND(H25&lt;11.743,G25&lt;0.585,D25&gt;=1.45,B25&gt;=2.45,H25&lt;13.665,H25&gt;=10.266,F25&lt;2.5,F25&gt;=1.5),4.7,IF(AND(H25&gt;=11.743,G25&lt;0.585,D25&gt;=1.45,B25&gt;=2.45,H25&lt;13.665,H25&gt;=10.266,F25&lt;2.5,F25&gt;=1.5),4.5,"shouldnthappen")))))))))))))))))))))))))))))))))))</f>
        <v>1.7</v>
      </c>
      <c r="AV25" s="1" t="n">
        <f aca="false">IF(AND(G25&gt;=0.356,F25&gt;=1.5,A25&lt;5.75),3.52,IF(AND(A25&lt;7.25,A25&gt;=7.1,A25&gt;=5.75),5.875,IF(AND(A25&gt;=7.25,A25&gt;=7.1,A25&gt;=5.75),6.5,IF(AND(D25&gt;=0.35,G25&gt;=0.586,F25&lt;1.5,A25&lt;5.75),1.8,IF(AND(D25&lt;1.4,G25&lt;0.356,F25&gt;=1.5,A25&lt;5.75),4.2,IF(AND(D25&gt;=1.4,G25&lt;0.356,F25&gt;=1.5,A25&lt;5.75),4.5,IF(AND(H25&gt;=11.218,A25&lt;5.05,G25&lt;0.586,F25&lt;1.5,A25&lt;5.75),1.225,IF(AND(G25&gt;=0.253,A25&gt;=5.05,G25&lt;0.586,F25&lt;1.5,A25&lt;5.75),1.3,IF(AND(B25&gt;=3.75,D25&lt;0.35,G25&gt;=0.586,F25&lt;1.5,A25&lt;5.75),1.567,IF(AND(B25&lt;2.85,D25&lt;1.35,D25&lt;1.65,A25&lt;7.1,A25&gt;=5.75),4.26,IF(AND(B25&gt;=2.85,D25&lt;1.35,D25&lt;1.65,A25&lt;7.1,A25&gt;=5.75),4.45,IF(AND(A25&lt;6.05,H25&lt;12.921,D25&gt;=1.65,A25&lt;7.1,A25&gt;=5.75),5.1,IF(AND(H25&gt;=15.338,H25&gt;=12.921,D25&gt;=1.65,A25&lt;7.1,A25&gt;=5.75),5.55,IF(AND(G25&lt;0.418,H25&lt;11.218,A25&lt;5.05,G25&lt;0.586,F25&lt;1.5,A25&lt;5.75),1.42,IF(AND(G25&gt;=0.418,H25&lt;11.218,A25&lt;5.05,G25&lt;0.586,F25&lt;1.5,A25&lt;5.75),1.3,IF(AND(H25&gt;=13.321,G25&lt;0.253,A25&gt;=5.05,G25&lt;0.586,F25&lt;1.5,A25&lt;5.75),1.7,IF(AND(H25&lt;6.089,B25&lt;3.75,D25&lt;0.35,G25&gt;=0.586,F25&lt;1.5,A25&lt;5.75),1.7,IF(AND(H25&gt;=6.089,B25&lt;3.75,D25&lt;0.35,G25&gt;=0.586,F25&lt;1.5,A25&lt;5.75),1.5,IF(AND(B25&lt;2.9,D25&lt;1.45,D25&gt;=1.35,D25&lt;1.65,A25&lt;7.1,A25&gt;=5.75),4.8,IF(AND(B25&gt;=2.9,D25&lt;1.45,D25&gt;=1.35,D25&lt;1.65,A25&lt;7.1,A25&gt;=5.75),4.475,IF(AND(B25&lt;2.5,D25&gt;=1.45,D25&gt;=1.35,D25&lt;1.65,A25&lt;7.1,A25&gt;=5.75),4.5,IF(AND(H25&lt;8.884,A25&gt;=6.05,H25&lt;12.921,D25&gt;=1.65,A25&lt;7.1,A25&gt;=5.75),5.4,IF(AND(A25&lt;6.3,H25&lt;15.338,H25&gt;=12.921,D25&gt;=1.65,A25&lt;7.1,A25&gt;=5.75),4.967,IF(AND(A25&gt;=6.3,H25&lt;15.338,H25&gt;=12.921,D25&gt;=1.65,A25&lt;7.1,A25&gt;=5.75),5.133,IF(AND(H25&lt;10.826,H25&lt;13.321,G25&lt;0.253,A25&gt;=5.05,G25&lt;0.586,F25&lt;1.5,A25&lt;5.75),1.5,IF(AND(H25&gt;=10.826,H25&lt;13.321,G25&lt;0.253,A25&gt;=5.05,G25&lt;0.586,F25&lt;1.5,A25&lt;5.75),1.4,IF(AND(H25&lt;7.47,B25&gt;=2.5,D25&gt;=1.45,D25&gt;=1.35,D25&lt;1.65,A25&lt;7.1,A25&gt;=5.75),5.1,IF(AND(H25&gt;=7.47,B25&gt;=2.5,D25&gt;=1.45,D25&gt;=1.35,D25&lt;1.65,A25&lt;7.1,A25&gt;=5.75),4.725,IF(AND(H25&lt;9.637,H25&gt;=8.884,A25&gt;=6.05,H25&lt;12.921,D25&gt;=1.65,A25&lt;7.1,A25&gt;=5.75),5.9,IF(AND(B25&lt;2.6,H25&gt;=9.637,H25&gt;=8.884,A25&gt;=6.05,H25&lt;12.921,D25&gt;=1.65,A25&lt;7.1,A25&gt;=5.75),5.8,IF(AND(B25&lt;2.75,B25&gt;=2.6,H25&gt;=9.637,H25&gt;=8.884,A25&gt;=6.05,H25&lt;12.921,D25&gt;=1.65,A25&lt;7.1,A25&gt;=5.75),5.3,IF(AND(D25&lt;2.25,B25&gt;=2.75,B25&gt;=2.6,H25&gt;=9.637,H25&gt;=8.884,A25&gt;=6.05,H25&lt;12.921,D25&gt;=1.65,A25&lt;7.1,A25&gt;=5.75),5.6,IF(AND(D25&gt;=2.25,B25&gt;=2.75,B25&gt;=2.6,H25&gt;=9.637,H25&gt;=8.884,A25&gt;=6.05,H25&lt;12.921,D25&gt;=1.65,A25&lt;7.1,A25&gt;=5.75),5.5,"shouldnthappen")))))))))))))))))))))))))))))))))</f>
        <v>1.3</v>
      </c>
      <c r="AW25" s="1" t="n">
        <f aca="false">IF(AND(G25&gt;=0.905,F25&lt;1.5),1.767,IF(AND(H25&gt;=16.674,F25&gt;=1.5),6.55,IF(AND(A25&lt;4.35,H25&lt;14.344,G25&lt;0.905,F25&lt;1.5),1.1,IF(AND(B25&lt;3.65,H25&gt;=14.344,G25&lt;0.905,F25&lt;1.5),1.5,IF(AND(B25&gt;=3.65,H25&gt;=14.344,G25&lt;0.905,F25&lt;1.5),1.65,IF(AND(B25&lt;2.6,F25&gt;=2.5,H25&lt;16.674,F25&gt;=1.5),4.5,IF(AND(D25&gt;=0.45,A25&gt;=4.35,H25&lt;14.344,G25&lt;0.905,F25&lt;1.5),1.65,IF(AND(D25&lt;1.15,A25&lt;5.9,F25&lt;2.5,H25&lt;16.674,F25&gt;=1.5),3.56,IF(AND(B25&lt;2.75,A25&gt;=5.9,F25&lt;2.5,H25&lt;16.674,F25&gt;=1.5),5,IF(AND(H25&lt;13.531,B25&gt;=2.75,A25&gt;=5.9,F25&lt;2.5,H25&lt;16.674,F25&gt;=1.5),4.333,IF(AND(B25&lt;3.2,G25&gt;=0.669,B25&gt;=2.6,F25&gt;=2.5,H25&lt;16.674,F25&gt;=1.5),5.08,IF(AND(B25&gt;=3.2,G25&gt;=0.669,B25&gt;=2.6,F25&gt;=2.5,H25&lt;16.674,F25&gt;=1.5),5.4,IF(AND(B25&lt;3.15,A25&lt;5.05,D25&lt;0.45,A25&gt;=4.35,H25&lt;14.344,G25&lt;0.905,F25&lt;1.5),1.45,IF(AND(A25&gt;=5.55,A25&gt;=5.05,D25&lt;0.45,A25&gt;=4.35,H25&lt;14.344,G25&lt;0.905,F25&lt;1.5),1.5,IF(AND(A25&lt;5.55,A25&lt;5.65,D25&gt;=1.15,A25&lt;5.9,F25&lt;2.5,H25&lt;16.674,F25&gt;=1.5),3.95,IF(AND(A25&gt;=5.55,A25&lt;5.65,D25&gt;=1.15,A25&lt;5.9,F25&lt;2.5,H25&lt;16.674,F25&gt;=1.5),3.82,IF(AND(G25&lt;0.39,A25&gt;=5.65,D25&gt;=1.15,A25&lt;5.9,F25&lt;2.5,H25&lt;16.674,F25&gt;=1.5),4.35,IF(AND(G25&gt;=0.39,A25&gt;=5.65,D25&gt;=1.15,A25&lt;5.9,F25&lt;2.5,H25&lt;16.674,F25&gt;=1.5),3.95,IF(AND(G25&lt;0.466,H25&gt;=13.531,B25&gt;=2.75,A25&gt;=5.9,F25&lt;2.5,H25&lt;16.674,F25&gt;=1.5),4.8,IF(AND(G25&gt;=0.466,H25&gt;=13.531,B25&gt;=2.75,A25&gt;=5.9,F25&lt;2.5,H25&lt;16.674,F25&gt;=1.5),4.7,IF(AND(H25&lt;10.144,D25&lt;2.05,G25&lt;0.669,B25&gt;=2.6,F25&gt;=2.5,H25&lt;16.674,F25&gt;=1.5),5.3,IF(AND(H25&gt;=10.144,D25&lt;2.05,G25&lt;0.669,B25&gt;=2.6,F25&gt;=2.5,H25&lt;16.674,F25&gt;=1.5),5.133,IF(AND(D25&gt;=2.45,D25&gt;=2.05,G25&lt;0.669,B25&gt;=2.6,F25&gt;=2.5,H25&lt;16.674,F25&gt;=1.5),5.9,IF(AND(B25&lt;3.25,B25&gt;=3.15,A25&lt;5.05,D25&lt;0.45,A25&gt;=4.35,H25&lt;14.344,G25&lt;0.905,F25&lt;1.5),1.2,IF(AND(B25&gt;=3.25,B25&gt;=3.15,A25&lt;5.05,D25&lt;0.45,A25&gt;=4.35,H25&lt;14.344,G25&lt;0.905,F25&lt;1.5),1.36,IF(AND(B25&gt;=3.8,A25&lt;5.55,A25&gt;=5.05,D25&lt;0.45,A25&gt;=4.35,H25&lt;14.344,G25&lt;0.905,F25&lt;1.5),1.3,IF(AND(G25&lt;0.05,B25&lt;3.8,A25&lt;5.55,A25&gt;=5.05,D25&lt;0.45,A25&gt;=4.35,H25&lt;14.344,G25&lt;0.905,F25&lt;1.5),1.4,IF(AND(G25&lt;0.107,G25&lt;0.395,D25&lt;2.45,D25&gt;=2.05,G25&lt;0.669,B25&gt;=2.6,F25&gt;=2.5,H25&lt;16.674,F25&gt;=1.5),5.667,IF(AND(G25&lt;0.537,G25&gt;=0.395,D25&lt;2.45,D25&gt;=2.05,G25&lt;0.669,B25&gt;=2.6,F25&gt;=2.5,H25&lt;16.674,F25&gt;=1.5),5.6,IF(AND(G25&gt;=0.537,G25&gt;=0.395,D25&lt;2.45,D25&gt;=2.05,G25&lt;0.669,B25&gt;=2.6,F25&gt;=2.5,H25&lt;16.674,F25&gt;=1.5),5.775,IF(AND(B25&lt;3.6,G25&gt;=0.05,B25&lt;3.8,A25&lt;5.55,A25&gt;=5.05,D25&lt;0.45,A25&gt;=4.35,H25&lt;14.344,G25&lt;0.905,F25&lt;1.5),1.475,IF(AND(B25&gt;=3.6,G25&gt;=0.05,B25&lt;3.8,A25&lt;5.55,A25&gt;=5.05,D25&lt;0.45,A25&gt;=4.35,H25&lt;14.344,G25&lt;0.905,F25&lt;1.5),1.5,IF(AND(G25&lt;0.312,G25&gt;=0.107,G25&lt;0.395,D25&lt;2.45,D25&gt;=2.05,G25&lt;0.669,B25&gt;=2.6,F25&gt;=2.5,H25&lt;16.674,F25&gt;=1.5),5.18,IF(AND(G25&gt;=0.312,G25&gt;=0.107,G25&lt;0.395,D25&lt;2.45,D25&gt;=2.05,G25&lt;0.669,B25&gt;=2.6,F25&gt;=2.5,H25&lt;16.674,F25&gt;=1.5),5.4,"shouldnthappen"))))))))))))))))))))))))))))))))))</f>
        <v>1.36</v>
      </c>
      <c r="AX25" s="1" t="n">
        <f aca="false">IF(AND(D25&gt;=1.3,B25&gt;=3.45),6.25,IF(AND(B25&lt;2.75,A25&lt;5.25,B25&lt;3.45),3.9,IF(AND(D25&lt;0.25,D25&lt;1.3,B25&gt;=3.45),1.16,IF(AND(A25&gt;=5.05,B25&gt;=2.75,A25&lt;5.25,B25&lt;3.45),1.7,IF(AND(D25&lt;0.7,F25&lt;2.5,A25&gt;=5.25,B25&lt;3.45),1.5,IF(AND(H25&gt;=16.284,F25&gt;=2.5,A25&gt;=5.25,B25&lt;3.45),6.6,IF(AND(G25&lt;0.123,D25&gt;=0.25,D25&lt;1.3,B25&gt;=3.45),1.3,IF(AND(A25&lt;4.5,A25&lt;5.05,B25&gt;=2.75,A25&lt;5.25,B25&lt;3.45),1.3,IF(AND(A25&lt;5.05,G25&gt;=0.123,D25&gt;=0.25,D25&lt;1.3,B25&gt;=3.45),1.6,IF(AND(B25&lt;3.15,A25&gt;=4.5,A25&lt;5.05,B25&gt;=2.75,A25&lt;5.25,B25&lt;3.45),1.54,IF(AND(B25&gt;=3.15,A25&gt;=4.5,A25&lt;5.05,B25&gt;=2.75,A25&lt;5.25,B25&lt;3.45),1.35,IF(AND(D25&gt;=1.4,A25&lt;5.9,D25&gt;=0.7,F25&lt;2.5,A25&gt;=5.25,B25&lt;3.45),4.5,IF(AND(D25&gt;=1.55,A25&gt;=5.9,D25&gt;=0.7,F25&lt;2.5,A25&gt;=5.25,B25&lt;3.45),4.95,IF(AND(G25&gt;=0.682,D25&gt;=2.05,H25&lt;16.284,F25&gt;=2.5,A25&gt;=5.25,B25&lt;3.45),5.26,IF(AND(A25&lt;5.4,A25&gt;=5.05,G25&gt;=0.123,D25&gt;=0.25,D25&lt;1.3,B25&gt;=3.45),1.64,IF(AND(A25&gt;=5.4,A25&gt;=5.05,G25&gt;=0.123,D25&gt;=0.25,D25&lt;1.3,B25&gt;=3.45),1.6,IF(AND(G25&lt;0.372,D25&lt;1.4,A25&lt;5.9,D25&gt;=0.7,F25&lt;2.5,A25&gt;=5.25,B25&lt;3.45),4.175,IF(AND(D25&lt;1.35,D25&lt;1.55,A25&gt;=5.9,D25&gt;=0.7,F25&lt;2.5,A25&gt;=5.25,B25&lt;3.45),4.2,IF(AND(B25&lt;2.35,G25&lt;0.596,D25&lt;2.05,H25&lt;16.284,F25&gt;=2.5,A25&gt;=5.25,B25&lt;3.45),5,IF(AND(G25&gt;=0.888,G25&gt;=0.596,D25&lt;2.05,H25&lt;16.284,F25&gt;=2.5,A25&gt;=5.25,B25&lt;3.45),4.8,IF(AND(A25&gt;=6.85,G25&lt;0.682,D25&gt;=2.05,H25&lt;16.284,F25&gt;=2.5,A25&gt;=5.25,B25&lt;3.45),5.4,IF(AND(A25&gt;=5.75,G25&gt;=0.372,D25&lt;1.4,A25&lt;5.9,D25&gt;=0.7,F25&lt;2.5,A25&gt;=5.25,B25&lt;3.45),3.933,IF(AND(A25&gt;=6.75,D25&gt;=1.35,D25&lt;1.55,A25&gt;=5.9,D25&gt;=0.7,F25&lt;2.5,A25&gt;=5.25,B25&lt;3.45),4.8,IF(AND(H25&lt;11.084,B25&gt;=2.35,G25&lt;0.596,D25&lt;2.05,H25&lt;16.284,F25&gt;=2.5,A25&gt;=5.25,B25&lt;3.45),5.3,IF(AND(H25&lt;8.435,G25&lt;0.888,G25&gt;=0.596,D25&lt;2.05,H25&lt;16.284,F25&gt;=2.5,A25&gt;=5.25,B25&lt;3.45),5.1,IF(AND(H25&gt;=8.435,G25&lt;0.888,G25&gt;=0.596,D25&lt;2.05,H25&lt;16.284,F25&gt;=2.5,A25&gt;=5.25,B25&lt;3.45),4.94,IF(AND(B25&lt;3.15,A25&lt;6.85,G25&lt;0.682,D25&gt;=2.05,H25&lt;16.284,F25&gt;=2.5,A25&gt;=5.25,B25&lt;3.45),5.6,IF(AND(B25&gt;=3.15,A25&lt;6.85,G25&lt;0.682,D25&gt;=2.05,H25&lt;16.284,F25&gt;=2.5,A25&gt;=5.25,B25&lt;3.45),5.74,IF(AND(G25&lt;0.572,A25&lt;5.75,G25&gt;=0.372,D25&lt;1.4,A25&lt;5.9,D25&gt;=0.7,F25&lt;2.5,A25&gt;=5.25,B25&lt;3.45),3.7,IF(AND(D25&lt;1.45,A25&lt;6.75,D25&gt;=1.35,D25&lt;1.55,A25&gt;=5.9,D25&gt;=0.7,F25&lt;2.5,A25&gt;=5.25,B25&lt;3.45),4.46,IF(AND(D25&gt;=1.45,A25&lt;6.75,D25&gt;=1.35,D25&lt;1.55,A25&gt;=5.9,D25&gt;=0.7,F25&lt;2.5,A25&gt;=5.25,B25&lt;3.45),4.567,IF(AND(H25&lt;12.532,H25&gt;=11.084,B25&gt;=2.35,G25&lt;0.596,D25&lt;2.05,H25&lt;16.284,F25&gt;=2.5,A25&gt;=5.25,B25&lt;3.45),5.8,IF(AND(H25&gt;=12.532,H25&gt;=11.084,B25&gt;=2.35,G25&lt;0.596,D25&lt;2.05,H25&lt;16.284,F25&gt;=2.5,A25&gt;=5.25,B25&lt;3.45),5.667,IF(AND(A25&gt;=5.65,G25&gt;=0.572,A25&lt;5.75,G25&gt;=0.372,D25&lt;1.4,A25&lt;5.9,D25&gt;=0.7,F25&lt;2.5,A25&gt;=5.25,B25&lt;3.45),4.2,IF(AND(G25&lt;0.862,A25&lt;5.65,G25&gt;=0.572,A25&lt;5.75,G25&gt;=0.372,D25&lt;1.4,A25&lt;5.9,D25&gt;=0.7,F25&lt;2.5,A25&gt;=5.25,B25&lt;3.45),3.9,IF(AND(G25&gt;=0.862,A25&lt;5.65,G25&gt;=0.572,A25&lt;5.75,G25&gt;=0.372,D25&lt;1.4,A25&lt;5.9,D25&gt;=0.7,F25&lt;2.5,A25&gt;=5.25,B25&lt;3.45),4,"shouldnthappen"))))))))))))))))))))))))))))))))))))</f>
        <v>1.16</v>
      </c>
      <c r="AY25" s="1" t="n">
        <f aca="false">IF(AND(H25&gt;=8.233,D25&gt;=0.8,A25&lt;5.55),3.525,IF(AND(B25&lt;2.9,H25&gt;=15.534,A25&gt;=5.55),4.8,IF(AND(H25&gt;=12.259,A25&lt;4.75,D25&lt;0.8,A25&lt;5.55),1.25,IF(AND(B25&gt;=3.85,A25&gt;=4.75,D25&lt;0.8,A25&lt;5.55),1.425,IF(AND(D25&lt;1.55,H25&lt;8.233,D25&gt;=0.8,A25&lt;5.55),3.975,IF(AND(D25&gt;=1.55,H25&lt;8.233,D25&gt;=0.8,A25&lt;5.55),4.5,IF(AND(D25&lt;0.65,D25&lt;1.7,H25&lt;15.534,A25&gt;=5.55),1.7,IF(AND(A25&gt;=7.05,D25&gt;=1.7,H25&lt;15.534,A25&gt;=5.55),6.3,IF(AND(B25&gt;=3.35,B25&gt;=2.9,H25&gt;=15.534,A25&gt;=5.55),5.4,IF(AND(B25&lt;3.1,H25&lt;12.259,A25&lt;4.75,D25&lt;0.8,A25&lt;5.55),1.367,IF(AND(B25&gt;=3.1,H25&lt;12.259,A25&lt;4.75,D25&lt;0.8,A25&lt;5.55),1.4,IF(AND(G25&gt;=0.905,B25&lt;3.85,A25&gt;=4.75,D25&lt;0.8,A25&lt;5.55),1.9,IF(AND(H25&lt;15.681,B25&lt;3.35,B25&gt;=2.9,H25&gt;=15.534,A25&gt;=5.55),5.8,IF(AND(H25&gt;=15.681,B25&lt;3.35,B25&gt;=2.9,H25&gt;=15.534,A25&gt;=5.55),5.7,IF(AND(H25&gt;=14.877,G25&lt;0.905,B25&lt;3.85,A25&gt;=4.75,D25&lt;0.8,A25&lt;5.55),1.3,IF(AND(D25&gt;=1.25,B25&lt;2.65,D25&gt;=0.65,D25&lt;1.7,H25&lt;15.534,A25&gt;=5.55),4.433,IF(AND(G25&gt;=0.622,B25&lt;3.15,A25&lt;7.05,D25&gt;=1.7,H25&lt;15.534,A25&gt;=5.55),5.08,IF(AND(H25&gt;=13.42,B25&gt;=3.15,A25&lt;7.05,D25&gt;=1.7,H25&lt;15.534,A25&gt;=5.55),5.1,IF(AND(G25&lt;0.265,H25&lt;14.877,G25&lt;0.905,B25&lt;3.85,A25&gt;=4.75,D25&lt;0.8,A25&lt;5.55),1.2,IF(AND(A25&lt;5.75,D25&lt;1.25,B25&lt;2.65,D25&gt;=0.65,D25&lt;1.7,H25&lt;15.534,A25&gt;=5.55),3.7,IF(AND(A25&gt;=5.75,D25&lt;1.25,B25&lt;2.65,D25&gt;=0.65,D25&lt;1.7,H25&lt;15.534,A25&gt;=5.55),4,IF(AND(G25&gt;=0.652,D25&lt;1.35,B25&gt;=2.65,D25&gt;=0.65,D25&lt;1.7,H25&lt;15.534,A25&gt;=5.55),3.6,IF(AND(H25&lt;7.47,D25&gt;=1.35,B25&gt;=2.65,D25&gt;=0.65,D25&lt;1.7,H25&lt;15.534,A25&gt;=5.55),5.1,IF(AND(H25&lt;10.914,G25&lt;0.622,B25&lt;3.15,A25&lt;7.05,D25&gt;=1.7,H25&lt;15.534,A25&gt;=5.55),5.36,IF(AND(H25&gt;=10.914,G25&lt;0.622,B25&lt;3.15,A25&lt;7.05,D25&gt;=1.7,H25&lt;15.534,A25&gt;=5.55),5.64,IF(AND(G25&gt;=0.657,H25&lt;13.42,B25&gt;=3.15,A25&lt;7.05,D25&gt;=1.7,H25&lt;15.534,A25&gt;=5.55),6,IF(AND(G25&gt;=0.782,G25&gt;=0.265,H25&lt;14.877,G25&lt;0.905,B25&lt;3.85,A25&gt;=4.75,D25&lt;0.8,A25&lt;5.55),1.48,IF(AND(H25&lt;11.286,G25&lt;0.652,D25&lt;1.35,B25&gt;=2.65,D25&gt;=0.65,D25&lt;1.7,H25&lt;15.534,A25&gt;=5.55),4.24,IF(AND(H25&gt;=11.286,G25&lt;0.652,D25&lt;1.35,B25&gt;=2.65,D25&gt;=0.65,D25&lt;1.7,H25&lt;15.534,A25&gt;=5.55),4.05,IF(AND(G25&lt;0.413,H25&gt;=7.47,D25&gt;=1.35,B25&gt;=2.65,D25&gt;=0.65,D25&lt;1.7,H25&lt;15.534,A25&gt;=5.55),5.1,IF(AND(H25&lt;11.325,G25&lt;0.657,H25&lt;13.42,B25&gt;=3.15,A25&lt;7.05,D25&gt;=1.7,H25&lt;15.534,A25&gt;=5.55),5.8,IF(AND(H25&gt;=11.325,G25&lt;0.657,H25&lt;13.42,B25&gt;=3.15,A25&lt;7.05,D25&gt;=1.7,H25&lt;15.534,A25&gt;=5.55),5.6,IF(AND(D25&gt;=0.35,G25&lt;0.782,G25&gt;=0.265,H25&lt;14.877,G25&lt;0.905,B25&lt;3.85,A25&gt;=4.75,D25&lt;0.8,A25&lt;5.55),1.633,IF(AND(B25&lt;2.85,G25&gt;=0.413,H25&gt;=7.47,D25&gt;=1.35,B25&gt;=2.65,D25&gt;=0.65,D25&lt;1.7,H25&lt;15.534,A25&gt;=5.55),4.6,IF(AND(D25&lt;0.15,D25&lt;0.35,G25&lt;0.782,G25&gt;=0.265,H25&lt;14.877,G25&lt;0.905,B25&lt;3.85,A25&gt;=4.75,D25&lt;0.8,A25&lt;5.55),1.5,IF(AND(D25&gt;=0.15,D25&lt;0.35,G25&lt;0.782,G25&gt;=0.265,H25&lt;14.877,G25&lt;0.905,B25&lt;3.85,A25&gt;=4.75,D25&lt;0.8,A25&lt;5.55),1.543,IF(AND(A25&gt;=6.8,B25&gt;=2.85,G25&gt;=0.413,H25&gt;=7.47,D25&gt;=1.35,B25&gt;=2.65,D25&gt;=0.65,D25&lt;1.7,H25&lt;15.534,A25&gt;=5.55),4.9,IF(AND(H25&lt;13.531,A25&lt;6.8,B25&gt;=2.85,G25&gt;=0.413,H25&gt;=7.47,D25&gt;=1.35,B25&gt;=2.65,D25&gt;=0.65,D25&lt;1.7,H25&lt;15.534,A25&gt;=5.55),4.5,IF(AND(H25&gt;=13.531,A25&lt;6.8,B25&gt;=2.85,G25&gt;=0.413,H25&gt;=7.47,D25&gt;=1.35,B25&gt;=2.65,D25&gt;=0.65,D25&lt;1.7,H25&lt;15.534,A25&gt;=5.55),4.7,"shouldnthappen")))))))))))))))))))))))))))))))))))))))</f>
        <v>1.4</v>
      </c>
      <c r="AZ25" s="1" t="n">
        <f aca="false">IF(AND(H25&gt;=15.371,B25&gt;=3.35),5.4,IF(AND(G25&gt;=0.851,H25&gt;=15.244,B25&lt;3.35),4.75,IF(AND(F25&gt;=2,H25&lt;15.371,B25&gt;=3.35),5.6,IF(AND(B25&lt;2.75,A25&lt;5.15,H25&lt;15.244,B25&lt;3.35),3.42,IF(AND(A25&gt;=7.25,G25&lt;0.851,H25&gt;=15.244,B25&lt;3.35),6.6,IF(AND(A25&lt;4.45,B25&gt;=2.75,A25&lt;5.15,H25&lt;15.244,B25&lt;3.35),1.1,IF(AND(G25&lt;0.527,A25&lt;7.25,G25&lt;0.851,H25&gt;=15.244,B25&lt;3.35),5.08,IF(AND(G25&gt;=0.527,A25&lt;7.25,G25&lt;0.851,H25&gt;=15.244,B25&lt;3.35),5.8,IF(AND(D25&gt;=0.35,B25&lt;3.7,F25&lt;2,H25&lt;15.371,B25&gt;=3.35),1.55,IF(AND(H25&lt;6.542,B25&gt;=3.7,F25&lt;2,H25&lt;15.371,B25&gt;=3.35),1.9,IF(AND(B25&lt;3.25,A25&gt;=4.45,B25&gt;=2.75,A25&lt;5.15,H25&lt;15.244,B25&lt;3.35),1.46,IF(AND(B25&gt;=3.25,A25&gt;=4.45,B25&gt;=2.75,A25&lt;5.15,H25&lt;15.244,B25&lt;3.35),1.7,IF(AND(H25&lt;13.654,B25&gt;=2.95,D25&lt;1.45,A25&gt;=5.15,H25&lt;15.244,B25&lt;3.35),4.3,IF(AND(H25&gt;=13.654,B25&gt;=2.95,D25&lt;1.45,A25&gt;=5.15,H25&lt;15.244,B25&lt;3.35),4.625,IF(AND(F25&gt;=2.5,D25&lt;1.75,D25&gt;=1.45,A25&gt;=5.15,H25&lt;15.244,B25&lt;3.35),5.3,IF(AND(G25&gt;=0.853,D25&gt;=1.75,D25&gt;=1.45,A25&gt;=5.15,H25&lt;15.244,B25&lt;3.35),5.15,IF(AND(D25&gt;=0.25,D25&lt;0.35,B25&lt;3.7,F25&lt;2,H25&lt;15.371,B25&gt;=3.35),1.3,IF(AND(B25&lt;3.85,H25&gt;=6.542,B25&gt;=3.7,F25&lt;2,H25&lt;15.371,B25&gt;=3.35),1.633,IF(AND(H25&lt;7.02,H25&lt;10.688,B25&lt;2.95,D25&lt;1.45,A25&gt;=5.15,H25&lt;15.244,B25&lt;3.35),3.98,IF(AND(G25&lt;0.338,H25&gt;=10.688,B25&lt;2.95,D25&lt;1.45,A25&gt;=5.15,H25&lt;15.244,B25&lt;3.35),4.22,IF(AND(G25&gt;=0.338,H25&gt;=10.688,B25&lt;2.95,D25&lt;1.45,A25&gt;=5.15,H25&lt;15.244,B25&lt;3.35),3.9,IF(AND(B25&lt;2.75,F25&lt;2.5,D25&lt;1.75,D25&gt;=1.45,A25&gt;=5.15,H25&lt;15.244,B25&lt;3.35),5.1,IF(AND(B25&gt;=2.75,F25&lt;2.5,D25&lt;1.75,D25&gt;=1.45,A25&gt;=5.15,H25&lt;15.244,B25&lt;3.35),4.74,IF(AND(A25&gt;=7,G25&lt;0.853,D25&gt;=1.75,D25&gt;=1.45,A25&gt;=5.15,H25&lt;15.244,B25&lt;3.35),6.5,IF(AND(G25&gt;=0.934,D25&lt;0.25,D25&lt;0.35,B25&lt;3.7,F25&lt;2,H25&lt;15.371,B25&gt;=3.35),1.7,IF(AND(D25&lt;0.25,B25&gt;=3.85,H25&gt;=6.542,B25&gt;=3.7,F25&lt;2,H25&lt;15.371,B25&gt;=3.35),1.5,IF(AND(D25&gt;=0.25,B25&gt;=3.85,H25&gt;=6.542,B25&gt;=3.7,F25&lt;2,H25&lt;15.371,B25&gt;=3.35),1.4,IF(AND(B25&lt;2.5,H25&gt;=7.02,H25&lt;10.688,B25&lt;2.95,D25&lt;1.45,A25&gt;=5.15,H25&lt;15.244,B25&lt;3.35),3.8,IF(AND(G25&gt;=0.74,A25&lt;7,G25&lt;0.853,D25&gt;=1.75,D25&gt;=1.45,A25&gt;=5.15,H25&lt;15.244,B25&lt;3.35),6,IF(AND(G25&gt;=0.61,G25&lt;0.934,D25&lt;0.25,D25&lt;0.35,B25&lt;3.7,F25&lt;2,H25&lt;15.371,B25&gt;=3.35),1.5,IF(AND(D25&lt;1.15,B25&gt;=2.5,H25&gt;=7.02,H25&lt;10.688,B25&lt;2.95,D25&lt;1.45,A25&gt;=5.15,H25&lt;15.244,B25&lt;3.35),3.5,IF(AND(D25&gt;=1.15,B25&gt;=2.5,H25&gt;=7.02,H25&lt;10.688,B25&lt;2.95,D25&lt;1.45,A25&gt;=5.15,H25&lt;15.244,B25&lt;3.35),3.6,IF(AND(G25&gt;=0.626,G25&lt;0.74,A25&lt;7,G25&lt;0.853,D25&gt;=1.75,D25&gt;=1.45,A25&gt;=5.15,H25&lt;15.244,B25&lt;3.35),4.9,IF(AND(H25&lt;13.641,G25&lt;0.61,G25&lt;0.934,D25&lt;0.25,D25&lt;0.35,B25&lt;3.7,F25&lt;2,H25&lt;15.371,B25&gt;=3.35),1.425,IF(AND(H25&gt;=13.641,G25&lt;0.61,G25&lt;0.934,D25&lt;0.25,D25&lt;0.35,B25&lt;3.7,F25&lt;2,H25&lt;15.371,B25&gt;=3.35),1.3,IF(AND(B25&lt;3.05,G25&lt;0.626,G25&lt;0.74,A25&lt;7,G25&lt;0.853,D25&gt;=1.75,D25&gt;=1.45,A25&gt;=5.15,H25&lt;15.244,B25&lt;3.35),5.475,IF(AND(B25&gt;=3.05,G25&lt;0.626,G25&lt;0.74,A25&lt;7,G25&lt;0.853,D25&gt;=1.75,D25&gt;=1.45,A25&gt;=5.15,H25&lt;15.244,B25&lt;3.35),5.633,"shouldnthappen")))))))))))))))))))))))))))))))))))))</f>
        <v>1.425</v>
      </c>
      <c r="BA25" s="1" t="n">
        <f aca="false">IF(AND(F25&gt;=2,B25&gt;=3.4),6.1,IF(AND(B25&lt;2.75,A25&lt;5.15,B25&lt;3.4),3.225,IF(AND(G25&gt;=0.821,F25&lt;2,B25&gt;=3.4),1.9,IF(AND(B25&gt;=3.2,B25&gt;=2.75,A25&lt;5.15,B25&lt;3.4),1.7,IF(AND(A25&lt;4.8,G25&lt;0.821,F25&lt;2,B25&gt;=3.4),1,IF(AND(G25&gt;=0.446,B25&lt;3.2,B25&gt;=2.75,A25&lt;5.15,B25&lt;3.4),1.1,IF(AND(G25&lt;0.356,D25&lt;1.45,A25&lt;6.25,A25&gt;=5.15,B25&lt;3.4),4.32,IF(AND(G25&lt;0.591,D25&gt;=1.45,A25&lt;6.25,A25&gt;=5.15,B25&lt;3.4),4.6,IF(AND(D25&lt;1.75,G25&lt;0.597,A25&gt;=6.25,A25&gt;=5.15,B25&lt;3.4),4.86,IF(AND(H25&gt;=16.472,G25&gt;=0.597,A25&gt;=6.25,A25&gt;=5.15,B25&lt;3.4),6.6,IF(AND(G25&lt;0.063,G25&lt;0.446,B25&lt;3.2,B25&gt;=2.75,A25&lt;5.15,B25&lt;3.4),1.4,IF(AND(A25&gt;=5.95,G25&gt;=0.356,D25&lt;1.45,A25&lt;6.25,A25&gt;=5.15,B25&lt;3.4),4.6,IF(AND(B25&gt;=2.9,G25&gt;=0.591,D25&gt;=1.45,A25&lt;6.25,A25&gt;=5.15,B25&lt;3.4),4.867,IF(AND(D25&gt;=2.4,H25&lt;16.472,G25&gt;=0.597,A25&gt;=6.25,A25&gt;=5.15,B25&lt;3.4),6,IF(AND(A25&lt;5.45,B25&gt;=3.85,A25&gt;=4.8,G25&lt;0.821,F25&lt;2,B25&gt;=3.4),1.3,IF(AND(A25&gt;=5.45,B25&gt;=3.85,A25&gt;=4.8,G25&lt;0.821,F25&lt;2,B25&gt;=3.4),1.45,IF(AND(H25&lt;14.273,G25&gt;=0.063,G25&lt;0.446,B25&lt;3.2,B25&gt;=2.75,A25&lt;5.15,B25&lt;3.4),1.5,IF(AND(H25&gt;=14.273,G25&gt;=0.063,G25&lt;0.446,B25&lt;3.2,B25&gt;=2.75,A25&lt;5.15,B25&lt;3.4),1.6,IF(AND(G25&gt;=0.572,A25&lt;5.95,G25&gt;=0.356,D25&lt;1.45,A25&lt;6.25,A25&gt;=5.15,B25&lt;3.4),3.9,IF(AND(G25&lt;0.827,B25&lt;2.9,G25&gt;=0.591,D25&gt;=1.45,A25&lt;6.25,A25&gt;=5.15,B25&lt;3.4),4.9,IF(AND(G25&gt;=0.827,B25&lt;2.9,G25&gt;=0.591,D25&gt;=1.45,A25&lt;6.25,A25&gt;=5.15,B25&lt;3.4),5.1,IF(AND(A25&gt;=7.2,B25&lt;3.05,D25&gt;=1.75,G25&lt;0.597,A25&gt;=6.25,A25&gt;=5.15,B25&lt;3.4),6.7,IF(AND(G25&lt;0.353,B25&gt;=3.05,D25&gt;=1.75,G25&lt;0.597,A25&gt;=6.25,A25&gt;=5.15,B25&lt;3.4),5.22,IF(AND(G25&gt;=0.353,B25&gt;=3.05,D25&gt;=1.75,G25&lt;0.597,A25&gt;=6.25,A25&gt;=5.15,B25&lt;3.4),5.65,IF(AND(A25&lt;6.55,D25&lt;2.4,H25&lt;16.472,G25&gt;=0.597,A25&gt;=6.25,A25&gt;=5.15,B25&lt;3.4),5.033,IF(AND(H25&lt;12.719,G25&lt;0.385,B25&lt;3.85,A25&gt;=4.8,G25&lt;0.821,F25&lt;2,B25&gt;=3.4),1.54,IF(AND(H25&gt;=12.719,G25&lt;0.385,B25&lt;3.85,A25&gt;=4.8,G25&lt;0.821,F25&lt;2,B25&gt;=3.4),1.3,IF(AND(B25&lt;3.6,G25&gt;=0.385,B25&lt;3.85,A25&gt;=4.8,G25&lt;0.821,F25&lt;2,B25&gt;=3.4),1.325,IF(AND(B25&gt;=3.6,G25&gt;=0.385,B25&lt;3.85,A25&gt;=4.8,G25&lt;0.821,F25&lt;2,B25&gt;=3.4),1.55,IF(AND(D25&lt;1.05,G25&lt;0.572,A25&lt;5.95,G25&gt;=0.356,D25&lt;1.45,A25&lt;6.25,A25&gt;=5.15,B25&lt;3.4),3.633,IF(AND(D25&gt;=2.15,A25&lt;7.2,B25&lt;3.05,D25&gt;=1.75,G25&lt;0.597,A25&gt;=6.25,A25&gt;=5.15,B25&lt;3.4),5.667,IF(AND(H25&lt;13.094,A25&gt;=6.55,D25&lt;2.4,H25&lt;16.472,G25&gt;=0.597,A25&gt;=6.25,A25&gt;=5.15,B25&lt;3.4),5.2,IF(AND(D25&lt;1.15,D25&gt;=1.05,G25&lt;0.572,A25&lt;5.95,G25&gt;=0.356,D25&lt;1.45,A25&lt;6.25,A25&gt;=5.15,B25&lt;3.4),3.8,IF(AND(D25&gt;=1.15,D25&gt;=1.05,G25&lt;0.572,A25&lt;5.95,G25&gt;=0.356,D25&lt;1.45,A25&lt;6.25,A25&gt;=5.15,B25&lt;3.4),3.9,IF(AND(G25&gt;=0.487,D25&lt;2.15,A25&lt;7.2,B25&lt;3.05,D25&gt;=1.75,G25&lt;0.597,A25&gt;=6.25,A25&gt;=5.15,B25&lt;3.4),5.8,IF(AND(A25&lt;6.8,H25&gt;=13.094,A25&gt;=6.55,D25&lt;2.4,H25&lt;16.472,G25&gt;=0.597,A25&gt;=6.25,A25&gt;=5.15,B25&lt;3.4),4.52,IF(AND(A25&gt;=6.8,H25&gt;=13.094,A25&gt;=6.55,D25&lt;2.4,H25&lt;16.472,G25&gt;=0.597,A25&gt;=6.25,A25&gt;=5.15,B25&lt;3.4),4.75,IF(AND(B25&lt;2.95,G25&lt;0.487,D25&lt;2.15,A25&lt;7.2,B25&lt;3.05,D25&gt;=1.75,G25&lt;0.597,A25&gt;=6.25,A25&gt;=5.15,B25&lt;3.4),5.6,IF(AND(B25&gt;=2.95,G25&lt;0.487,D25&lt;2.15,A25&lt;7.2,B25&lt;3.05,D25&gt;=1.75,G25&lt;0.597,A25&gt;=6.25,A25&gt;=5.15,B25&lt;3.4),5.5,"shouldnthappen")))))))))))))))))))))))))))))))))))))))</f>
        <v>1</v>
      </c>
      <c r="BB25" s="1" t="n">
        <f aca="false">IF(AND(A25&lt;4.35,B25&lt;3.25,F25&lt;1.5),1.1,IF(AND(H25&lt;14.005,A25&gt;=4.35,B25&lt;3.25,F25&lt;1.5),1.3,IF(AND(H25&gt;=14.005,A25&gt;=4.35,B25&lt;3.25,F25&lt;1.5),1.6,IF(AND(G25&gt;=0.905,A25&lt;5.15,B25&gt;=3.25,F25&lt;1.5),1.9,IF(AND(B25&lt;3.45,A25&gt;=5.15,B25&gt;=3.25,F25&lt;1.5),1.6,IF(AND(F25&gt;=2.5,D25&gt;=1.35,D25&lt;1.75,F25&gt;=1.5),4.867,IF(AND(A25&gt;=7.05,D25&gt;=2.05,D25&gt;=1.75,F25&gt;=1.5),6.35,IF(AND(D25&gt;=0.4,G25&lt;0.905,A25&lt;5.15,B25&gt;=3.25,F25&lt;1.5),1.65,IF(AND(B25&lt;3.6,B25&gt;=3.45,A25&gt;=5.15,B25&gt;=3.25,F25&lt;1.5),1.35,IF(AND(H25&lt;6.808,H25&lt;9.386,D25&lt;1.35,D25&lt;1.75,F25&gt;=1.5),4.05,IF(AND(H25&gt;=6.808,H25&lt;9.386,D25&lt;1.35,D25&lt;1.75,F25&gt;=1.5),3.46,IF(AND(B25&lt;2.45,F25&lt;2.5,D25&gt;=1.35,D25&lt;1.75,F25&gt;=1.5),4.5,IF(AND(H25&gt;=13.115,D25&lt;1.95,D25&lt;2.05,D25&gt;=1.75,F25&gt;=1.5),4.85,IF(AND(G25&lt;0.196,D25&gt;=1.95,D25&lt;2.05,D25&gt;=1.75,F25&gt;=1.5),6.7,IF(AND(G25&gt;=0.196,D25&gt;=1.95,D25&lt;2.05,D25&gt;=1.75,F25&gt;=1.5),5.12,IF(AND(H25&lt;10.925,D25&lt;0.4,G25&lt;0.905,A25&lt;5.15,B25&gt;=3.25,F25&lt;1.5),1.4,IF(AND(H25&gt;=10.925,D25&lt;0.4,G25&lt;0.905,A25&lt;5.15,B25&gt;=3.25,F25&lt;1.5),1.45,IF(AND(H25&lt;14.096,B25&gt;=3.6,B25&gt;=3.45,A25&gt;=5.15,B25&gt;=3.25,F25&lt;1.5),1.42,IF(AND(H25&gt;=14.096,B25&gt;=3.6,B25&gt;=3.45,A25&gt;=5.15,B25&gt;=3.25,F25&lt;1.5),1.7,IF(AND(B25&lt;2.45,D25&lt;1.15,H25&gt;=9.386,D25&lt;1.35,D25&lt;1.75,F25&gt;=1.5),3.6,IF(AND(B25&gt;=2.45,D25&lt;1.15,H25&gt;=9.386,D25&lt;1.35,D25&lt;1.75,F25&gt;=1.5),3.9,IF(AND(G25&lt;0.246,D25&gt;=1.15,H25&gt;=9.386,D25&lt;1.35,D25&lt;1.75,F25&gt;=1.5),4.4,IF(AND(B25&lt;2.75,B25&gt;=2.45,F25&lt;2.5,D25&gt;=1.35,D25&lt;1.75,F25&gt;=1.5),5.1,IF(AND(H25&lt;11.084,H25&lt;13.115,D25&lt;1.95,D25&lt;2.05,D25&gt;=1.75,F25&gt;=1.5),5.35,IF(AND(H25&gt;=11.084,H25&lt;13.115,D25&lt;1.95,D25&lt;2.05,D25&gt;=1.75,F25&gt;=1.5),5.7,IF(AND(H25&lt;15.52,D25&lt;2.25,A25&lt;7.05,D25&gt;=2.05,D25&gt;=1.75,F25&gt;=1.5),5.45,IF(AND(H25&gt;=15.52,D25&lt;2.25,A25&lt;7.05,D25&gt;=2.05,D25&gt;=1.75,F25&gt;=1.5),5.725,IF(AND(G25&gt;=0.775,D25&gt;=2.25,A25&lt;7.05,D25&gt;=2.05,D25&gt;=1.75,F25&gt;=1.5),5.2,IF(AND(D25&lt;1.25,G25&gt;=0.246,D25&gt;=1.15,H25&gt;=9.386,D25&lt;1.35,D25&lt;1.75,F25&gt;=1.5),4.05,IF(AND(A25&lt;5.85,B25&gt;=2.75,B25&gt;=2.45,F25&lt;2.5,D25&gt;=1.35,D25&lt;1.75,F25&gt;=1.5),4.5,IF(AND(B25&lt;3.3,G25&lt;0.775,D25&gt;=2.25,A25&lt;7.05,D25&gt;=2.05,D25&gt;=1.75,F25&gt;=1.5),5.64,IF(AND(B25&gt;=3.3,G25&lt;0.775,D25&gt;=2.25,A25&lt;7.05,D25&gt;=2.05,D25&gt;=1.75,F25&gt;=1.5),5.6,IF(AND(A25&lt;5.9,D25&gt;=1.25,G25&gt;=0.246,D25&gt;=1.15,H25&gt;=9.386,D25&lt;1.35,D25&lt;1.75,F25&gt;=1.5),4.2,IF(AND(A25&gt;=5.9,D25&gt;=1.25,G25&gt;=0.246,D25&gt;=1.15,H25&gt;=9.386,D25&lt;1.35,D25&lt;1.75,F25&gt;=1.5),4,IF(AND(G25&gt;=0.437,A25&gt;=5.85,B25&gt;=2.75,B25&gt;=2.45,F25&lt;2.5,D25&gt;=1.35,D25&lt;1.75,F25&gt;=1.5),4.75,IF(AND(H25&lt;9.446,G25&lt;0.437,A25&gt;=5.85,B25&gt;=2.75,B25&gt;=2.45,F25&lt;2.5,D25&gt;=1.35,D25&lt;1.75,F25&gt;=1.5),4.6,IF(AND(H25&gt;=9.446,G25&lt;0.437,A25&gt;=5.85,B25&gt;=2.75,B25&gt;=2.45,F25&lt;2.5,D25&gt;=1.35,D25&lt;1.75,F25&gt;=1.5),4.7,"shouldnthappen")))))))))))))))))))))))))))))))))))))</f>
        <v>1.4</v>
      </c>
      <c r="BC25" s="1" t="n">
        <f aca="false">IF(AND(G25&gt;=0.905,F25&lt;1.5),1.65,IF(AND(D25&gt;=0.45,G25&lt;0.905,F25&lt;1.5),1.65,IF(AND(A25&lt;5.15,D25&lt;1.55,F25&gt;=1.5),3.225,IF(AND(F25&gt;=2.5,A25&gt;=5.15,D25&lt;1.55,F25&gt;=1.5),5.05,IF(AND(H25&lt;5.767,A25&lt;7.05,D25&gt;=1.55,F25&gt;=1.5),4.5,IF(AND(D25&lt;1.7,A25&gt;=7.05,D25&gt;=1.55,F25&gt;=1.5),5.8,IF(AND(A25&gt;=5.3,G25&lt;0.207,D25&lt;0.45,G25&lt;0.905,F25&lt;1.5),1.3,IF(AND(D25&gt;=0.35,G25&gt;=0.207,D25&lt;0.45,G25&lt;0.905,F25&lt;1.5),1.5,IF(AND(G25&lt;0.155,D25&gt;=1.7,A25&gt;=7.05,D25&gt;=1.55,F25&gt;=1.5),6.7,IF(AND(G25&gt;=0.155,D25&gt;=1.7,A25&gt;=7.05,D25&gt;=1.55,F25&gt;=1.5),6.34,IF(AND(G25&lt;0.05,A25&lt;5.3,G25&lt;0.207,D25&lt;0.45,G25&lt;0.905,F25&lt;1.5),1.4,IF(AND(G25&gt;=0.05,A25&lt;5.3,G25&lt;0.207,D25&lt;0.45,G25&lt;0.905,F25&lt;1.5),1.5,IF(AND(A25&lt;4.5,D25&lt;0.35,G25&gt;=0.207,D25&lt;0.45,G25&lt;0.905,F25&lt;1.5),1.3,IF(AND(G25&lt;0.308,A25&lt;6.2,F25&lt;2.5,A25&gt;=5.15,D25&lt;1.55,F25&gt;=1.5),4.5,IF(AND(D25&lt;1.35,A25&gt;=6.2,F25&lt;2.5,A25&gt;=5.15,D25&lt;1.55,F25&gt;=1.5),4.367,IF(AND(D25&lt;1.85,A25&lt;6.15,H25&gt;=5.767,A25&lt;7.05,D25&gt;=1.55,F25&gt;=1.5),4.933,IF(AND(G25&gt;=0.558,A25&gt;=4.5,D25&lt;0.35,G25&gt;=0.207,D25&lt;0.45,G25&lt;0.905,F25&lt;1.5),1.5,IF(AND(H25&gt;=13.383,G25&gt;=0.308,A25&lt;6.2,F25&lt;2.5,A25&gt;=5.15,D25&lt;1.55,F25&gt;=1.5),4.7,IF(AND(H25&gt;=12.206,D25&gt;=1.35,A25&gt;=6.2,F25&lt;2.5,A25&gt;=5.15,D25&lt;1.55,F25&gt;=1.5),4.575,IF(AND(A25&lt;5.7,D25&gt;=1.85,A25&lt;6.15,H25&gt;=5.767,A25&lt;7.05,D25&gt;=1.55,F25&gt;=1.5),4.9,IF(AND(A25&gt;=5.7,D25&gt;=1.85,A25&lt;6.15,H25&gt;=5.767,A25&lt;7.05,D25&gt;=1.55,F25&gt;=1.5),5.1,IF(AND(G25&lt;0.079,G25&lt;0.364,A25&gt;=6.15,H25&gt;=5.767,A25&lt;7.05,D25&gt;=1.55,F25&gt;=1.5),5.6,IF(AND(G25&gt;=0.079,G25&lt;0.364,A25&gt;=6.15,H25&gt;=5.767,A25&lt;7.05,D25&gt;=1.55,F25&gt;=1.5),5.25,IF(AND(G25&gt;=0.447,G25&lt;0.558,A25&gt;=4.5,D25&lt;0.35,G25&gt;=0.207,D25&lt;0.45,G25&lt;0.905,F25&lt;1.5),1.3,IF(AND(B25&gt;=2.95,H25&lt;13.383,G25&gt;=0.308,A25&lt;6.2,F25&lt;2.5,A25&gt;=5.15,D25&lt;1.55,F25&gt;=1.5),4.6,IF(AND(B25&lt;2.65,H25&lt;12.206,D25&gt;=1.35,A25&gt;=6.2,F25&lt;2.5,A25&gt;=5.15,D25&lt;1.55,F25&gt;=1.5),4.9,IF(AND(D25&lt;2.45,A25&lt;6.6,G25&gt;=0.364,A25&gt;=6.15,H25&gt;=5.767,A25&lt;7.05,D25&gt;=1.55,F25&gt;=1.5),5.6,IF(AND(D25&gt;=2.45,A25&lt;6.6,G25&gt;=0.364,A25&gt;=6.15,H25&gt;=5.767,A25&lt;7.05,D25&gt;=1.55,F25&gt;=1.5),6,IF(AND(H25&lt;12.921,A25&gt;=6.6,G25&gt;=0.364,A25&gt;=6.15,H25&gt;=5.767,A25&lt;7.05,D25&gt;=1.55,F25&gt;=1.5),5.725,IF(AND(H25&gt;=12.921,A25&gt;=6.6,G25&gt;=0.364,A25&gt;=6.15,H25&gt;=5.767,A25&lt;7.05,D25&gt;=1.55,F25&gt;=1.5),5.367,IF(AND(B25&lt;3.15,G25&lt;0.447,G25&lt;0.558,A25&gt;=4.5,D25&lt;0.35,G25&gt;=0.207,D25&lt;0.45,G25&lt;0.905,F25&lt;1.5),1.5,IF(AND(B25&gt;=3.15,G25&lt;0.447,G25&lt;0.558,A25&gt;=4.5,D25&lt;0.35,G25&gt;=0.207,D25&lt;0.45,G25&lt;0.905,F25&lt;1.5),1.36,IF(AND(B25&gt;=2.85,B25&lt;2.95,H25&lt;13.383,G25&gt;=0.308,A25&lt;6.2,F25&lt;2.5,A25&gt;=5.15,D25&lt;1.55,F25&gt;=1.5),3.6,IF(AND(H25&lt;9.446,B25&gt;=2.65,H25&lt;12.206,D25&gt;=1.35,A25&gt;=6.2,F25&lt;2.5,A25&gt;=5.15,D25&lt;1.55,F25&gt;=1.5),4.6,IF(AND(H25&gt;=9.446,B25&gt;=2.65,H25&lt;12.206,D25&gt;=1.35,A25&gt;=6.2,F25&lt;2.5,A25&gt;=5.15,D25&lt;1.55,F25&gt;=1.5),4.7,IF(AND(D25&lt;1.2,B25&lt;2.85,B25&lt;2.95,H25&lt;13.383,G25&gt;=0.308,A25&lt;6.2,F25&lt;2.5,A25&gt;=5.15,D25&lt;1.55,F25&gt;=1.5),3.75,IF(AND(G25&lt;0.356,D25&gt;=1.2,B25&lt;2.85,B25&lt;2.95,H25&lt;13.383,G25&gt;=0.308,A25&lt;6.2,F25&lt;2.5,A25&gt;=5.15,D25&lt;1.55,F25&gt;=1.5),4.2,IF(AND(G25&gt;=0.356,D25&gt;=1.2,B25&lt;2.85,B25&lt;2.95,H25&lt;13.383,G25&gt;=0.308,A25&lt;6.2,F25&lt;2.5,A25&gt;=5.15,D25&lt;1.55,F25&gt;=1.5),3.96,"shouldnthappen"))))))))))))))))))))))))))))))))))))))</f>
        <v>1.3</v>
      </c>
      <c r="BD25" s="1" t="n">
        <f aca="false">IF(AND(B25&lt;2.7,A25&lt;5.3,B25&lt;3.15),3.42,IF(AND(F25&lt;2.5,A25&gt;=5.85,B25&gt;=3.15),4.7,IF(AND(A25&lt;4.35,B25&gt;=2.7,A25&lt;5.3,B25&lt;3.15),1.1,IF(AND(A25&gt;=4.35,B25&gt;=2.7,A25&lt;5.3,B25&lt;3.15),1.42,IF(AND(A25&gt;=7.05,F25&gt;=2.5,A25&gt;=5.3,B25&lt;3.15),6.067,IF(AND(D25&gt;=0.45,A25&lt;5.05,A25&lt;5.85,B25&gt;=3.15),1.6,IF(AND(B25&lt;3.35,A25&gt;=5.05,A25&lt;5.85,B25&gt;=3.15),1.7,IF(AND(A25&gt;=6.85,F25&gt;=2.5,A25&gt;=5.85,B25&gt;=3.15),6.22,IF(AND(D25&lt;1.25,D25&lt;1.35,F25&lt;2.5,A25&gt;=5.3,B25&lt;3.15),4.033,IF(AND(D25&gt;=1.25,D25&lt;1.35,F25&lt;2.5,A25&gt;=5.3,B25&lt;3.15),4.233,IF(AND(A25&lt;6.05,D25&gt;=1.35,F25&lt;2.5,A25&gt;=5.3,B25&lt;3.15),5.1,IF(AND(H25&gt;=13.29,A25&lt;7.05,F25&gt;=2.5,A25&gt;=5.3,B25&lt;3.15),4.96,IF(AND(G25&gt;=0.858,D25&lt;0.45,A25&lt;5.05,A25&lt;5.85,B25&gt;=3.15),1.3,IF(AND(D25&gt;=0.35,B25&gt;=3.35,A25&gt;=5.05,A25&lt;5.85,B25&gt;=3.15),1.4,IF(AND(B25&lt;3.25,A25&lt;6.85,F25&gt;=2.5,A25&gt;=5.85,B25&gt;=3.15),5.233,IF(AND(A25&gt;=6.8,A25&gt;=6.05,D25&gt;=1.35,F25&lt;2.5,A25&gt;=5.3,B25&lt;3.15),4.9,IF(AND(G25&gt;=0.622,H25&lt;13.29,A25&lt;7.05,F25&gt;=2.5,A25&gt;=5.3,B25&lt;3.15),5.067,IF(AND(H25&lt;8.834,G25&lt;0.858,D25&lt;0.45,A25&lt;5.05,A25&lt;5.85,B25&gt;=3.15),1.4,IF(AND(G25&lt;0.774,B25&gt;=3.25,A25&lt;6.85,F25&gt;=2.5,A25&gt;=5.85,B25&gt;=3.15),5.8,IF(AND(G25&gt;=0.774,B25&gt;=3.25,A25&lt;6.85,F25&gt;=2.5,A25&gt;=5.85,B25&gt;=3.15),5.4,IF(AND(H25&gt;=12.206,A25&lt;6.8,A25&gt;=6.05,D25&gt;=1.35,F25&lt;2.5,A25&gt;=5.3,B25&lt;3.15),4.5,IF(AND(G25&gt;=0.439,G25&lt;0.622,H25&lt;13.29,A25&lt;7.05,F25&gt;=2.5,A25&gt;=5.3,B25&lt;3.15),5.667,IF(AND(G25&lt;0.227,H25&gt;=8.834,G25&lt;0.858,D25&lt;0.45,A25&lt;5.05,A25&lt;5.85,B25&gt;=3.15),1.4,IF(AND(G25&gt;=0.227,H25&gt;=8.834,G25&lt;0.858,D25&lt;0.45,A25&lt;5.05,A25&lt;5.85,B25&gt;=3.15),1.3,IF(AND(G25&gt;=0.934,B25&lt;3.75,D25&lt;0.35,B25&gt;=3.35,A25&gt;=5.05,A25&lt;5.85,B25&gt;=3.15),1.7,IF(AND(G25&lt;0.823,B25&gt;=3.75,D25&lt;0.35,B25&gt;=3.35,A25&gt;=5.05,A25&lt;5.85,B25&gt;=3.15),1.55,IF(AND(G25&gt;=0.823,B25&gt;=3.75,D25&lt;0.35,B25&gt;=3.35,A25&gt;=5.05,A25&lt;5.85,B25&gt;=3.15),1.5,IF(AND(A25&lt;6.2,H25&lt;12.206,A25&lt;6.8,A25&gt;=6.05,D25&gt;=1.35,F25&lt;2.5,A25&gt;=5.3,B25&lt;3.15),4.6,IF(AND(A25&gt;=6.2,H25&lt;12.206,A25&lt;6.8,A25&gt;=6.05,D25&gt;=1.35,F25&lt;2.5,A25&gt;=5.3,B25&lt;3.15),4.74,IF(AND(H25&gt;=10.667,G25&lt;0.439,G25&lt;0.622,H25&lt;13.29,A25&lt;7.05,F25&gt;=2.5,A25&gt;=5.3,B25&lt;3.15),5.6,IF(AND(H25&lt;13.67,G25&lt;0.934,B25&lt;3.75,D25&lt;0.35,B25&gt;=3.35,A25&gt;=5.05,A25&lt;5.85,B25&gt;=3.15),1.48,IF(AND(H25&gt;=13.67,G25&lt;0.934,B25&lt;3.75,D25&lt;0.35,B25&gt;=3.35,A25&gt;=5.05,A25&lt;5.85,B25&gt;=3.15),1.3,IF(AND(G25&lt;0.301,H25&lt;10.667,G25&lt;0.439,G25&lt;0.622,H25&lt;13.29,A25&lt;7.05,F25&gt;=2.5,A25&gt;=5.3,B25&lt;3.15),5.2,IF(AND(G25&gt;=0.301,H25&lt;10.667,G25&lt;0.439,G25&lt;0.622,H25&lt;13.29,A25&lt;7.05,F25&gt;=2.5,A25&gt;=5.3,B25&lt;3.15),5.067,"shouldnthappen"))))))))))))))))))))))))))))))))))</f>
        <v>1.4</v>
      </c>
      <c r="BE25" s="1" t="n">
        <f aca="false">IF(AND(B25&gt;=3.85,A25&gt;=5.05,F25&lt;1.5),1.4,IF(AND(A25&lt;5.25,A25&lt;5.75,F25&gt;=1.5),3.15,IF(AND(A25&lt;4.95,B25&lt;3.15,A25&lt;5.05,F25&lt;1.5),1.46,IF(AND(A25&gt;=4.95,B25&lt;3.15,A25&lt;5.05,F25&lt;1.5),1.6,IF(AND(H25&lt;8.834,B25&gt;=3.15,A25&lt;5.05,F25&lt;1.5),1.4,IF(AND(D25&lt;0.25,B25&lt;3.85,A25&gt;=5.05,F25&lt;1.5),1.48,IF(AND(D25&gt;=0.25,B25&lt;3.85,A25&gt;=5.05,F25&lt;1.5),1.7,IF(AND(F25&gt;=2.5,A25&gt;=5.25,A25&lt;5.75,F25&gt;=1.5),4.9,IF(AND(H25&lt;12.45,H25&gt;=8.834,B25&gt;=3.15,A25&lt;5.05,F25&lt;1.5),1.25,IF(AND(H25&gt;=12.45,H25&gt;=8.834,B25&gt;=3.15,A25&lt;5.05,F25&lt;1.5),1.32,IF(AND(G25&lt;0.283,F25&lt;2.5,A25&gt;=5.25,A25&lt;5.75,F25&gt;=1.5),4.3,IF(AND(H25&lt;6.712,H25&lt;11.275,D25&lt;1.55,A25&gt;=5.75,F25&gt;=1.5),5,IF(AND(H25&lt;13.101,H25&gt;=11.275,D25&lt;1.55,A25&gt;=5.75,F25&gt;=1.5),3.933,IF(AND(H25&gt;=13.101,H25&gt;=11.275,D25&lt;1.55,A25&gt;=5.75,F25&gt;=1.5),4.5,IF(AND(A25&gt;=7.3,D25&lt;2.45,D25&gt;=1.55,A25&gt;=5.75,F25&gt;=1.5),6.7,IF(AND(B25&lt;3.45,D25&gt;=2.45,D25&gt;=1.55,A25&gt;=5.75,F25&gt;=1.5),5.925,IF(AND(B25&gt;=3.45,D25&gt;=2.45,D25&gt;=1.55,A25&gt;=5.75,F25&gt;=1.5),6.1,IF(AND(B25&gt;=2.8,G25&gt;=0.283,F25&lt;2.5,A25&gt;=5.25,A25&lt;5.75,F25&gt;=1.5),4.2,IF(AND(D25&lt;1.35,H25&gt;=6.712,H25&lt;11.275,D25&lt;1.55,A25&gt;=5.75,F25&gt;=1.5),4.35,IF(AND(D25&lt;1.05,B25&lt;2.8,G25&gt;=0.283,F25&lt;2.5,A25&gt;=5.25,A25&lt;5.75,F25&gt;=1.5),3.567,IF(AND(D25&gt;=1.05,B25&lt;2.8,G25&gt;=0.283,F25&lt;2.5,A25&gt;=5.25,A25&lt;5.75,F25&gt;=1.5),3.925,IF(AND(B25&lt;2.65,D25&gt;=1.35,H25&gt;=6.712,H25&lt;11.275,D25&lt;1.55,A25&gt;=5.75,F25&gt;=1.5),4.9,IF(AND(B25&gt;=2.65,D25&gt;=1.35,H25&gt;=6.712,H25&lt;11.275,D25&lt;1.55,A25&gt;=5.75,F25&gt;=1.5),4.625,IF(AND(H25&gt;=14.683,G25&gt;=0.628,A25&lt;7.3,D25&lt;2.45,D25&gt;=1.55,A25&gt;=5.75,F25&gt;=1.5),5.4,IF(AND(D25&lt;1.95,H25&lt;8.884,G25&lt;0.628,A25&lt;7.3,D25&lt;2.45,D25&gt;=1.55,A25&gt;=5.75,F25&gt;=1.5),5.1,IF(AND(D25&gt;=1.95,H25&lt;8.884,G25&lt;0.628,A25&lt;7.3,D25&lt;2.45,D25&gt;=1.55,A25&gt;=5.75,F25&gt;=1.5),5.22,IF(AND(A25&lt;6.05,H25&gt;=8.884,G25&lt;0.628,A25&lt;7.3,D25&lt;2.45,D25&gt;=1.55,A25&gt;=5.75,F25&gt;=1.5),5.1,IF(AND(G25&lt;0.817,H25&lt;14.683,G25&gt;=0.628,A25&lt;7.3,D25&lt;2.45,D25&gt;=1.55,A25&gt;=5.75,F25&gt;=1.5),4.967,IF(AND(G25&gt;=0.817,H25&lt;14.683,G25&gt;=0.628,A25&lt;7.3,D25&lt;2.45,D25&gt;=1.55,A25&gt;=5.75,F25&gt;=1.5),5.1,IF(AND(H25&lt;9.637,A25&gt;=6.05,H25&gt;=8.884,G25&lt;0.628,A25&lt;7.3,D25&lt;2.45,D25&gt;=1.55,A25&gt;=5.75,F25&gt;=1.5),5.9,IF(AND(D25&lt;1.85,H25&gt;=9.637,A25&gt;=6.05,H25&gt;=8.884,G25&lt;0.628,A25&lt;7.3,D25&lt;2.45,D25&gt;=1.55,A25&gt;=5.75,F25&gt;=1.5),5.733,IF(AND(G25&gt;=0.388,D25&gt;=1.85,H25&gt;=9.637,A25&gt;=6.05,H25&gt;=8.884,G25&lt;0.628,A25&lt;7.3,D25&lt;2.45,D25&gt;=1.55,A25&gt;=5.75,F25&gt;=1.5),5.64,IF(AND(B25&lt;2.95,G25&lt;0.388,D25&gt;=1.85,H25&gt;=9.637,A25&gt;=6.05,H25&gt;=8.884,G25&lt;0.628,A25&lt;7.3,D25&lt;2.45,D25&gt;=1.55,A25&gt;=5.75,F25&gt;=1.5),5.5,IF(AND(B25&gt;=2.95,G25&lt;0.388,D25&gt;=1.85,H25&gt;=9.637,A25&gt;=6.05,H25&gt;=8.884,G25&lt;0.628,A25&lt;7.3,D25&lt;2.45,D25&gt;=1.55,A25&gt;=5.75,F25&gt;=1.5),5.333,"shouldnthappen"))))))))))))))))))))))))))))))))))</f>
        <v>1.4</v>
      </c>
      <c r="BF25" s="1" t="n">
        <f aca="false">IF(AND(D25&gt;=0.35,F25&lt;1.5),1.65,IF(AND(H25&gt;=16.227,D25&gt;=1.55,F25&gt;=1.5),6.533,IF(AND(A25&gt;=5.45,G25&lt;0.174,D25&lt;0.35,F25&lt;1.5),1.7,IF(AND(D25&lt;0.15,G25&gt;=0.174,D25&lt;0.35,F25&lt;1.5),1.38,IF(AND(D25&gt;=1.15,D25&lt;1.25,D25&lt;1.55,F25&gt;=1.5),3.967,IF(AND(H25&lt;8.376,A25&lt;5.45,G25&lt;0.174,D25&lt;0.35,F25&lt;1.5),1.4,IF(AND(H25&gt;=8.376,A25&lt;5.45,G25&lt;0.174,D25&lt;0.35,F25&lt;1.5),1.5,IF(AND(B25&lt;3.1,D25&gt;=0.15,G25&gt;=0.174,D25&lt;0.35,F25&lt;1.5),1.475,IF(AND(H25&lt;10.258,D25&lt;1.15,D25&lt;1.25,D25&lt;1.55,F25&gt;=1.5),3.24,IF(AND(H25&gt;=10.258,D25&lt;1.15,D25&lt;1.25,D25&lt;1.55,F25&gt;=1.5),3.875,IF(AND(F25&gt;=2.5,H25&lt;10.927,D25&gt;=1.25,D25&lt;1.55,F25&gt;=1.5),5.05,IF(AND(D25&lt;1.35,H25&gt;=10.927,D25&gt;=1.25,D25&lt;1.55,F25&gt;=1.5),4.25,IF(AND(A25&gt;=6.95,D25&lt;1.75,H25&lt;16.227,D25&gt;=1.55,F25&gt;=1.5),5.8,IF(AND(B25&lt;3.3,B25&gt;=3.1,D25&gt;=0.15,G25&gt;=0.174,D25&lt;0.35,F25&lt;1.5),1.3,IF(AND(H25&lt;12.278,D25&gt;=1.35,H25&gt;=10.927,D25&gt;=1.25,D25&lt;1.55,F25&gt;=1.5),4.9,IF(AND(G25&lt;0.226,A25&lt;6.95,D25&lt;1.75,H25&lt;16.227,D25&gt;=1.55,F25&gt;=1.5),5,IF(AND(G25&gt;=0.226,A25&lt;6.95,D25&lt;1.75,H25&lt;16.227,D25&gt;=1.55,F25&gt;=1.5),4.62,IF(AND(H25&lt;9.35,B25&lt;2.95,D25&gt;=1.75,H25&lt;16.227,D25&gt;=1.55,F25&gt;=1.5),6.3,IF(AND(H25&gt;=9.35,B25&lt;2.95,D25&gt;=1.75,H25&lt;16.227,D25&gt;=1.55,F25&gt;=1.5),5.58,IF(AND(A25&lt;5.05,B25&gt;=3.3,B25&gt;=3.1,D25&gt;=0.15,G25&gt;=0.174,D25&lt;0.35,F25&lt;1.5),1.35,IF(AND(A25&gt;=5.05,B25&gt;=3.3,B25&gt;=3.1,D25&gt;=0.15,G25&gt;=0.174,D25&lt;0.35,F25&lt;1.5),1.46,IF(AND(B25&lt;2.8,A25&lt;5.65,F25&lt;2.5,H25&lt;10.927,D25&gt;=1.25,D25&lt;1.55,F25&gt;=1.5),4.075,IF(AND(B25&gt;=2.8,A25&lt;5.65,F25&lt;2.5,H25&lt;10.927,D25&gt;=1.25,D25&lt;1.55,F25&gt;=1.5),3.933,IF(AND(A25&lt;6.25,A25&gt;=5.65,F25&lt;2.5,H25&lt;10.927,D25&gt;=1.25,D25&lt;1.55,F25&gt;=1.5),4.533,IF(AND(A25&gt;=6.25,A25&gt;=5.65,F25&lt;2.5,H25&lt;10.927,D25&gt;=1.25,D25&lt;1.55,F25&gt;=1.5),4.3,IF(AND(A25&lt;6.5,H25&gt;=12.278,D25&gt;=1.35,H25&gt;=10.927,D25&gt;=1.25,D25&lt;1.55,F25&gt;=1.5),4.55,IF(AND(A25&gt;=6.5,H25&gt;=12.278,D25&gt;=1.35,H25&gt;=10.927,D25&gt;=1.25,D25&lt;1.55,F25&gt;=1.5),4.775,IF(AND(H25&lt;9.884,D25&lt;2.1,B25&gt;=2.95,D25&gt;=1.75,H25&lt;16.227,D25&gt;=1.55,F25&gt;=1.5),5.5,IF(AND(H25&gt;=9.884,D25&lt;2.1,B25&gt;=2.95,D25&gt;=1.75,H25&lt;16.227,D25&gt;=1.55,F25&gt;=1.5),5.1,IF(AND(H25&lt;10.393,D25&gt;=2.1,B25&gt;=2.95,D25&gt;=1.75,H25&lt;16.227,D25&gt;=1.55,F25&gt;=1.5),5.74,IF(AND(D25&lt;2.25,H25&gt;=10.393,D25&gt;=2.1,B25&gt;=2.95,D25&gt;=1.75,H25&lt;16.227,D25&gt;=1.55,F25&gt;=1.5),5.8,IF(AND(D25&gt;=2.25,H25&gt;=10.393,D25&gt;=2.1,B25&gt;=2.95,D25&gt;=1.75,H25&lt;16.227,D25&gt;=1.55,F25&gt;=1.5),5.4,"shouldnthappen"))))))))))))))))))))))))))))))))</f>
        <v>1.35</v>
      </c>
      <c r="BG25" s="1" t="n">
        <f aca="false">IF(AND(G25&lt;0.096,A25&lt;5.45),2.95,IF(AND(F25&gt;=1.5,G25&gt;=0.096,A25&lt;5.45),3,IF(AND(D25&lt;0.6,A25&lt;5.9,A25&gt;=5.45),1.4,IF(AND(F25&gt;=2.5,D25&gt;=0.6,A25&lt;5.9,A25&gt;=5.45),5.1,IF(AND(A25&lt;7.45,A25&gt;=7.05,A25&gt;=5.9,A25&gt;=5.45),6.167,IF(AND(B25&gt;=3.55,G25&lt;0.587,F25&lt;1.5,G25&gt;=0.096,A25&lt;5.45),1,IF(AND(A25&lt;5.05,G25&gt;=0.587,F25&lt;1.5,G25&gt;=0.096,A25&lt;5.45),1.35,IF(AND(B25&lt;2.75,D25&lt;1.7,A25&lt;7.05,A25&gt;=5.9,A25&gt;=5.45),4.9,IF(AND(A25&lt;6.2,D25&gt;=1.7,A25&lt;7.05,A25&gt;=5.9,A25&gt;=5.45),4.833,IF(AND(H25&lt;17.32,A25&gt;=7.45,A25&gt;=7.05,A25&gt;=5.9,A25&gt;=5.45),6.68,IF(AND(H25&gt;=17.32,A25&gt;=7.45,A25&gt;=7.05,A25&gt;=5.9,A25&gt;=5.45),6.4,IF(AND(G25&lt;0.161,B25&lt;3.55,G25&lt;0.587,F25&lt;1.5,G25&gt;=0.096,A25&lt;5.45),1.5,IF(AND(H25&lt;11.016,A25&gt;=5.05,G25&gt;=0.587,F25&lt;1.5,G25&gt;=0.096,A25&lt;5.45),1.633,IF(AND(H25&lt;11.001,G25&lt;0.372,F25&lt;2.5,D25&gt;=0.6,A25&lt;5.9,A25&gt;=5.45),4.133,IF(AND(H25&gt;=11.001,G25&lt;0.372,F25&lt;2.5,D25&gt;=0.6,A25&lt;5.9,A25&gt;=5.45),4.3,IF(AND(H25&lt;6.808,G25&gt;=0.372,F25&lt;2.5,D25&gt;=0.6,A25&lt;5.9,A25&gt;=5.45),4,IF(AND(A25&gt;=6.75,B25&gt;=2.75,D25&lt;1.7,A25&lt;7.05,A25&gt;=5.9,A25&gt;=5.45),4.84,IF(AND(H25&lt;12.467,G25&gt;=0.161,B25&lt;3.55,G25&lt;0.587,F25&lt;1.5,G25&gt;=0.096,A25&lt;5.45),1.3,IF(AND(D25&lt;0.25,H25&gt;=11.016,A25&gt;=5.05,G25&gt;=0.587,F25&lt;1.5,G25&gt;=0.096,A25&lt;5.45),1.52,IF(AND(D25&gt;=0.25,H25&gt;=11.016,A25&gt;=5.05,G25&gt;=0.587,F25&lt;1.5,G25&gt;=0.096,A25&lt;5.45),1.5,IF(AND(H25&lt;11.218,H25&gt;=6.808,G25&gt;=0.372,F25&lt;2.5,D25&gt;=0.6,A25&lt;5.9,A25&gt;=5.45),3.7,IF(AND(H25&gt;=11.218,H25&gt;=6.808,G25&gt;=0.372,F25&lt;2.5,D25&gt;=0.6,A25&lt;5.9,A25&gt;=5.45),3.9,IF(AND(B25&lt;2.95,A25&lt;6.75,B25&gt;=2.75,D25&lt;1.7,A25&lt;7.05,A25&gt;=5.9,A25&gt;=5.45),4.2,IF(AND(B25&gt;=2.95,A25&lt;6.75,B25&gt;=2.75,D25&lt;1.7,A25&lt;7.05,A25&gt;=5.9,A25&gt;=5.45),4.6,IF(AND(D25&gt;=2.45,A25&lt;6.85,A25&gt;=6.2,D25&gt;=1.7,A25&lt;7.05,A25&gt;=5.9,A25&gt;=5.45),5.9,IF(AND(G25&lt;0.312,A25&gt;=6.85,A25&gt;=6.2,D25&gt;=1.7,A25&lt;7.05,A25&gt;=5.9,A25&gt;=5.45),5.1,IF(AND(G25&gt;=0.312,A25&gt;=6.85,A25&gt;=6.2,D25&gt;=1.7,A25&lt;7.05,A25&gt;=5.9,A25&gt;=5.45),5.4,IF(AND(G25&lt;0.251,H25&gt;=12.467,G25&gt;=0.161,B25&lt;3.55,G25&lt;0.587,F25&lt;1.5,G25&gt;=0.096,A25&lt;5.45),1.35,IF(AND(G25&gt;=0.251,H25&gt;=12.467,G25&gt;=0.161,B25&lt;3.55,G25&lt;0.587,F25&lt;1.5,G25&gt;=0.096,A25&lt;5.45),1.467,IF(AND(G25&gt;=0.628,D25&lt;2.45,A25&lt;6.85,A25&gt;=6.2,D25&gt;=1.7,A25&lt;7.05,A25&gt;=5.9,A25&gt;=5.45),5.1,IF(AND(A25&gt;=6.75,G25&lt;0.628,D25&lt;2.45,A25&lt;6.85,A25&gt;=6.2,D25&gt;=1.7,A25&lt;7.05,A25&gt;=5.9,A25&gt;=5.45),5.9,IF(AND(H25&lt;11.824,A25&lt;6.75,G25&lt;0.628,D25&lt;2.45,A25&lt;6.85,A25&gt;=6.2,D25&gt;=1.7,A25&lt;7.05,A25&gt;=5.9,A25&gt;=5.45),5.44,IF(AND(H25&lt;14.378,H25&gt;=11.824,A25&lt;6.75,G25&lt;0.628,D25&lt;2.45,A25&lt;6.85,A25&gt;=6.2,D25&gt;=1.7,A25&lt;7.05,A25&gt;=5.9,A25&gt;=5.45),5.6,IF(AND(H25&gt;=14.378,H25&gt;=11.824,A25&lt;6.75,G25&lt;0.628,D25&lt;2.45,A25&lt;6.85,A25&gt;=6.2,D25&gt;=1.7,A25&lt;7.05,A25&gt;=5.9,A25&gt;=5.45),5.8,"shouldnthappen"))))))))))))))))))))))))))))))))))</f>
        <v>1</v>
      </c>
      <c r="BH25" s="1" t="n">
        <f aca="false">IF(AND(G25&gt;=0.905,F25&lt;1.5),1.8,IF(AND(H25&lt;5.523,G25&lt;0.905,F25&lt;1.5),1,IF(AND(D25&gt;=0.4,H25&gt;=5.523,G25&lt;0.905,F25&lt;1.5),1.7,IF(AND(G25&gt;=0.878,D25&lt;1.35,F25&lt;2.5,F25&gt;=1.5),4.4,IF(AND(A25&lt;5.4,D25&gt;=1.35,F25&lt;2.5,F25&gt;=1.5),3.9,IF(AND(G25&lt;0.177,B25&lt;3.15,F25&gt;=2.5,F25&gt;=1.5),6.15,IF(AND(H25&lt;10.393,B25&gt;=3.15,F25&gt;=2.5,F25&gt;=1.5),5.94,IF(AND(H25&gt;=10.393,B25&gt;=3.15,F25&gt;=2.5,F25&gt;=1.5),5.467,IF(AND(D25&gt;=1.25,G25&lt;0.878,D25&lt;1.35,F25&lt;2.5,F25&gt;=1.5),4.18,IF(AND(G25&gt;=0.709,A25&gt;=5.4,D25&gt;=1.35,F25&lt;2.5,F25&gt;=1.5),4.9,IF(AND(B25&lt;2.6,G25&gt;=0.177,B25&lt;3.15,F25&gt;=2.5,F25&gt;=1.5),4.8,IF(AND(A25&lt;4.35,A25&lt;5.05,D25&lt;0.4,H25&gt;=5.523,G25&lt;0.905,F25&lt;1.5),1.1,IF(AND(A25&gt;=5.6,A25&gt;=5.05,D25&lt;0.4,H25&gt;=5.523,G25&lt;0.905,F25&lt;1.5),1.7,IF(AND(D25&lt;1.05,D25&lt;1.25,G25&lt;0.878,D25&lt;1.35,F25&lt;2.5,F25&gt;=1.5),3.6,IF(AND(D25&gt;=1.55,G25&lt;0.709,A25&gt;=5.4,D25&gt;=1.35,F25&lt;2.5,F25&gt;=1.5),4.975,IF(AND(D25&lt;1.7,B25&gt;=2.6,G25&gt;=0.177,B25&lt;3.15,F25&gt;=2.5,F25&gt;=1.5),5.8,IF(AND(B25&lt;3.15,A25&gt;=4.35,A25&lt;5.05,D25&lt;0.4,H25&gt;=5.523,G25&lt;0.905,F25&lt;1.5),1.46,IF(AND(A25&gt;=5.45,A25&lt;5.6,A25&gt;=5.05,D25&lt;0.4,H25&gt;=5.523,G25&lt;0.905,F25&lt;1.5),1.35,IF(AND(H25&lt;10.974,D25&gt;=1.05,D25&lt;1.25,G25&lt;0.878,D25&lt;1.35,F25&lt;2.5,F25&gt;=1.5),3.8,IF(AND(H25&gt;=13.654,D25&lt;1.55,G25&lt;0.709,A25&gt;=5.4,D25&gt;=1.35,F25&lt;2.5,F25&gt;=1.5),4.725,IF(AND(A25&lt;4.5,B25&gt;=3.15,A25&gt;=4.35,A25&lt;5.05,D25&lt;0.4,H25&gt;=5.523,G25&lt;0.905,F25&lt;1.5),1.3,IF(AND(G25&lt;0.676,A25&lt;5.45,A25&lt;5.6,A25&gt;=5.05,D25&lt;0.4,H25&gt;=5.523,G25&lt;0.905,F25&lt;1.5),1.5,IF(AND(G25&gt;=0.676,A25&lt;5.45,A25&lt;5.6,A25&gt;=5.05,D25&lt;0.4,H25&gt;=5.523,G25&lt;0.905,F25&lt;1.5),1.55,IF(AND(A25&lt;5.7,H25&gt;=10.974,D25&gt;=1.05,D25&lt;1.25,G25&lt;0.878,D25&lt;1.35,F25&lt;2.5,F25&gt;=1.5),3.9,IF(AND(A25&gt;=5.7,H25&gt;=10.974,D25&gt;=1.05,D25&lt;1.25,G25&lt;0.878,D25&lt;1.35,F25&lt;2.5,F25&gt;=1.5),3.933,IF(AND(G25&gt;=0.644,H25&lt;13.654,D25&lt;1.55,G25&lt;0.709,A25&gt;=5.4,D25&gt;=1.35,F25&lt;2.5,F25&gt;=1.5),4.4,IF(AND(B25&lt;2.9,A25&lt;6.2,D25&gt;=1.7,B25&gt;=2.6,G25&gt;=0.177,B25&lt;3.15,F25&gt;=2.5,F25&gt;=1.5),5.02,IF(AND(B25&gt;=2.9,A25&lt;6.2,D25&gt;=1.7,B25&gt;=2.6,G25&gt;=0.177,B25&lt;3.15,F25&gt;=2.5,F25&gt;=1.5),4.8,IF(AND(D25&lt;2.2,A25&gt;=6.2,D25&gt;=1.7,B25&gt;=2.6,G25&gt;=0.177,B25&lt;3.15,F25&gt;=2.5,F25&gt;=1.5),5.325,IF(AND(D25&gt;=2.2,A25&gt;=6.2,D25&gt;=1.7,B25&gt;=2.6,G25&gt;=0.177,B25&lt;3.15,F25&gt;=2.5,F25&gt;=1.5),5.1,IF(AND(D25&lt;0.25,A25&gt;=4.5,B25&gt;=3.15,A25&gt;=4.35,A25&lt;5.05,D25&lt;0.4,H25&gt;=5.523,G25&lt;0.905,F25&lt;1.5),1.357,IF(AND(D25&gt;=0.25,A25&gt;=4.5,B25&gt;=3.15,A25&gt;=4.35,A25&lt;5.05,D25&lt;0.4,H25&gt;=5.523,G25&lt;0.905,F25&lt;1.5),1.333,IF(AND(H25&lt;10.723,G25&lt;0.644,H25&lt;13.654,D25&lt;1.55,G25&lt;0.709,A25&gt;=5.4,D25&gt;=1.35,F25&lt;2.5,F25&gt;=1.5),4.6,IF(AND(H25&gt;=10.723,G25&lt;0.644,H25&lt;13.654,D25&lt;1.55,G25&lt;0.709,A25&gt;=5.4,D25&gt;=1.35,F25&lt;2.5,F25&gt;=1.5),4.5,"shouldnthappen"))))))))))))))))))))))))))))))))))</f>
        <v>1</v>
      </c>
      <c r="BI25" s="1" t="n">
        <f aca="false">IF(AND(D25&gt;=0.8,A25&lt;5.45),3.9,IF(AND(D25&gt;=0.45,D25&lt;0.8,A25&lt;5.45),1.66,IF(AND(H25&lt;16.447,B25&gt;=3.45,A25&gt;=5.45),1.525,IF(AND(H25&gt;=16.447,B25&gt;=3.45,A25&gt;=5.45),6.4,IF(AND(H25&lt;5.245,D25&lt;0.45,D25&lt;0.8,A25&lt;5.45),1,IF(AND(A25&gt;=7.2,G25&lt;0.154,B25&lt;3.45,A25&gt;=5.45),6.7,IF(AND(D25&lt;1.65,A25&lt;7.2,G25&lt;0.154,B25&lt;3.45,A25&gt;=5.45),4.7,IF(AND(D25&gt;=1.65,A25&lt;7.2,G25&lt;0.154,B25&lt;3.45,A25&gt;=5.45),5.52,IF(AND(D25&gt;=0.25,A25&lt;5.05,H25&gt;=5.245,D25&lt;0.45,D25&lt;0.8,A25&lt;5.45),1.35,IF(AND(H25&lt;6.089,A25&gt;=5.05,H25&gt;=5.245,D25&lt;0.45,D25&lt;0.8,A25&lt;5.45),1.7,IF(AND(D25&lt;1.2,B25&lt;2.6,A25&lt;5.75,G25&gt;=0.154,B25&lt;3.45,A25&gt;=5.45),3.85,IF(AND(D25&gt;=1.2,B25&lt;2.6,A25&lt;5.75,G25&gt;=0.154,B25&lt;3.45,A25&gt;=5.45),4,IF(AND(D25&gt;=1.65,B25&gt;=2.6,A25&lt;5.75,G25&gt;=0.154,B25&lt;3.45,A25&gt;=5.45),4.9,IF(AND(G25&lt;0.353,F25&lt;2.5,A25&gt;=5.75,G25&gt;=0.154,B25&lt;3.45,A25&gt;=5.45),4.25,IF(AND(A25&gt;=7.25,F25&gt;=2.5,A25&gt;=5.75,G25&gt;=0.154,B25&lt;3.45,A25&gt;=5.45),6.45,IF(AND(H25&lt;11.218,D25&lt;0.25,A25&lt;5.05,H25&gt;=5.245,D25&lt;0.45,D25&lt;0.8,A25&lt;5.45),1.42,IF(AND(G25&lt;0.517,H25&gt;=6.089,A25&gt;=5.05,H25&gt;=5.245,D25&lt;0.45,D25&lt;0.8,A25&lt;5.45),1.44,IF(AND(G25&gt;=0.517,H25&gt;=6.089,A25&gt;=5.05,H25&gt;=5.245,D25&lt;0.45,D25&lt;0.8,A25&lt;5.45),1.54,IF(AND(H25&gt;=10.194,D25&lt;1.65,B25&gt;=2.6,A25&lt;5.75,G25&gt;=0.154,B25&lt;3.45,A25&gt;=5.45),4.35,IF(AND(B25&gt;=3.15,G25&gt;=0.353,F25&lt;2.5,A25&gt;=5.75,G25&gt;=0.154,B25&lt;3.45,A25&gt;=5.45),4.7,IF(AND(H25&lt;7.716,A25&lt;7.25,F25&gt;=2.5,A25&gt;=5.75,G25&gt;=0.154,B25&lt;3.45,A25&gt;=5.45),5.04,IF(AND(G25&lt;0.175,H25&gt;=11.218,D25&lt;0.25,A25&lt;5.05,H25&gt;=5.245,D25&lt;0.45,D25&lt;0.8,A25&lt;5.45),1.5,IF(AND(H25&lt;7.713,H25&lt;10.194,D25&lt;1.65,B25&gt;=2.6,A25&lt;5.75,G25&gt;=0.154,B25&lt;3.45,A25&gt;=5.45),4.1,IF(AND(H25&gt;=7.713,H25&lt;10.194,D25&lt;1.65,B25&gt;=2.6,A25&lt;5.75,G25&gt;=0.154,B25&lt;3.45,A25&gt;=5.45),4.2,IF(AND(B25&gt;=3.05,B25&lt;3.15,G25&gt;=0.353,F25&lt;2.5,A25&gt;=5.75,G25&gt;=0.154,B25&lt;3.45,A25&gt;=5.45),4.4,IF(AND(D25&gt;=2.45,H25&gt;=7.716,A25&lt;7.25,F25&gt;=2.5,A25&gt;=5.75,G25&gt;=0.154,B25&lt;3.45,A25&gt;=5.45),5.85,IF(AND(D25&lt;0.15,G25&gt;=0.175,H25&gt;=11.218,D25&lt;0.25,A25&lt;5.05,H25&gt;=5.245,D25&lt;0.45,D25&lt;0.8,A25&lt;5.45),1.1,IF(AND(H25&gt;=16.317,B25&lt;3.05,B25&lt;3.15,G25&gt;=0.353,F25&lt;2.5,A25&gt;=5.75,G25&gt;=0.154,B25&lt;3.45,A25&gt;=5.45),4.8,IF(AND(G25&gt;=0.857,D25&lt;2.45,H25&gt;=7.716,A25&lt;7.25,F25&gt;=2.5,A25&gt;=5.75,G25&gt;=0.154,B25&lt;3.45,A25&gt;=5.45),5.05,IF(AND(G25&lt;0.245,D25&gt;=0.15,G25&gt;=0.175,H25&gt;=11.218,D25&lt;0.25,A25&lt;5.05,H25&gt;=5.245,D25&lt;0.45,D25&lt;0.8,A25&lt;5.45),1.3,IF(AND(G25&gt;=0.245,D25&gt;=0.15,G25&gt;=0.175,H25&gt;=11.218,D25&lt;0.25,A25&lt;5.05,H25&gt;=5.245,D25&lt;0.45,D25&lt;0.8,A25&lt;5.45),1.22,IF(AND(B25&lt;2.85,H25&lt;16.317,B25&lt;3.05,B25&lt;3.15,G25&gt;=0.353,F25&lt;2.5,A25&gt;=5.75,G25&gt;=0.154,B25&lt;3.45,A25&gt;=5.45),4.6,IF(AND(B25&gt;=2.85,H25&lt;16.317,B25&lt;3.05,B25&lt;3.15,G25&gt;=0.353,F25&lt;2.5,A25&gt;=5.75,G25&gt;=0.154,B25&lt;3.45,A25&gt;=5.45),4.633,IF(AND(D25&lt;1.85,G25&lt;0.857,D25&lt;2.45,H25&gt;=7.716,A25&lt;7.25,F25&gt;=2.5,A25&gt;=5.75,G25&gt;=0.154,B25&lt;3.45,A25&gt;=5.45),5.8,IF(AND(H25&lt;11.297,D25&gt;=1.85,G25&lt;0.857,D25&lt;2.45,H25&gt;=7.716,A25&lt;7.25,F25&gt;=2.5,A25&gt;=5.75,G25&gt;=0.154,B25&lt;3.45,A25&gt;=5.45),5.3,IF(AND(G25&lt;0.388,H25&gt;=11.297,D25&gt;=1.85,G25&lt;0.857,D25&lt;2.45,H25&gt;=7.716,A25&lt;7.25,F25&gt;=2.5,A25&gt;=5.75,G25&gt;=0.154,B25&lt;3.45,A25&gt;=5.45),5.4,IF(AND(G25&gt;=0.388,H25&gt;=11.297,D25&gt;=1.85,G25&lt;0.857,D25&lt;2.45,H25&gt;=7.716,A25&lt;7.25,F25&gt;=2.5,A25&gt;=5.75,G25&gt;=0.154,B25&lt;3.45,A25&gt;=5.45),5.6,"shouldnthappen")))))))))))))))))))))))))))))))))))))</f>
        <v>1</v>
      </c>
      <c r="BJ25" s="1" t="n">
        <f aca="false">IF(AND(F25&gt;=2,B25&gt;=3.35),6.1,IF(AND(H25&gt;=12.719,F25&lt;1.5,B25&lt;3.35),1.567,IF(AND(H25&lt;5.245,F25&lt;2,B25&gt;=3.35),1,IF(AND(D25&lt;0.15,H25&lt;12.719,F25&lt;1.5,B25&lt;3.35),1.5,IF(AND(D25&gt;=0.35,H25&gt;=5.245,F25&lt;2,B25&gt;=3.35),1.6,IF(AND(A25&lt;4.9,D25&gt;=0.15,H25&lt;12.719,F25&lt;1.5,B25&lt;3.35),1.36,IF(AND(B25&lt;2.65,G25&lt;0.572,D25&lt;1.45,F25&gt;=1.5,B25&lt;3.35),3.5,IF(AND(A25&lt;6.1,F25&lt;2.5,D25&gt;=1.45,F25&gt;=1.5,B25&lt;3.35),5.1,IF(AND(G25&gt;=0.607,D25&lt;0.35,H25&gt;=5.245,F25&lt;2,B25&gt;=3.35),1.65,IF(AND(G25&lt;0.546,A25&gt;=4.9,D25&gt;=0.15,H25&lt;12.719,F25&lt;1.5,B25&lt;3.35),1.2,IF(AND(G25&gt;=0.546,A25&gt;=4.9,D25&gt;=0.15,H25&lt;12.719,F25&lt;1.5,B25&lt;3.35),1.4,IF(AND(A25&gt;=6.3,B25&gt;=2.65,G25&lt;0.572,D25&lt;1.45,F25&gt;=1.5,B25&lt;3.35),4.8,IF(AND(D25&lt;1.15,B25&lt;2.85,G25&gt;=0.572,D25&lt;1.45,F25&gt;=1.5,B25&lt;3.35),3.9,IF(AND(B25&gt;=3.15,B25&gt;=2.85,G25&gt;=0.572,D25&lt;1.45,F25&gt;=1.5,B25&lt;3.35),4.7,IF(AND(B25&lt;2.95,A25&gt;=6.1,F25&lt;2.5,D25&gt;=1.45,F25&gt;=1.5,B25&lt;3.35),4.533,IF(AND(B25&gt;=2.95,A25&gt;=6.1,F25&lt;2.5,D25&gt;=1.45,F25&gt;=1.5,B25&lt;3.35),4.75,IF(AND(A25&gt;=6.7,G25&lt;0.107,F25&gt;=2.5,D25&gt;=1.45,F25&gt;=1.5,B25&lt;3.35),5.7,IF(AND(G25&gt;=0.385,G25&lt;0.607,D25&lt;0.35,H25&gt;=5.245,F25&lt;2,B25&gt;=3.35),1.325,IF(AND(D25&lt;1.25,A25&lt;6.3,B25&gt;=2.65,G25&lt;0.572,D25&lt;1.45,F25&gt;=1.5,B25&lt;3.35),4,IF(AND(D25&gt;=1.25,A25&lt;6.3,B25&gt;=2.65,G25&lt;0.572,D25&lt;1.45,F25&gt;=1.5,B25&lt;3.35),4.18,IF(AND(G25&lt;0.907,D25&gt;=1.15,B25&lt;2.85,G25&gt;=0.572,D25&lt;1.45,F25&gt;=1.5,B25&lt;3.35),4,IF(AND(G25&gt;=0.907,D25&gt;=1.15,B25&lt;2.85,G25&gt;=0.572,D25&lt;1.45,F25&gt;=1.5,B25&lt;3.35),4.4,IF(AND(H25&lt;8.326,B25&lt;3.15,B25&gt;=2.85,G25&gt;=0.572,D25&lt;1.45,F25&gt;=1.5,B25&lt;3.35),3.6,IF(AND(H25&gt;=8.326,B25&lt;3.15,B25&gt;=2.85,G25&gt;=0.572,D25&lt;1.45,F25&gt;=1.5,B25&lt;3.35),4.48,IF(AND(B25&lt;2.95,A25&lt;6.7,G25&lt;0.107,F25&gt;=2.5,D25&gt;=1.45,F25&gt;=1.5,B25&lt;3.35),5.6,IF(AND(B25&gt;=2.95,A25&lt;6.7,G25&lt;0.107,F25&gt;=2.5,D25&gt;=1.45,F25&gt;=1.5,B25&lt;3.35),5.5,IF(AND(G25&lt;0.205,G25&lt;0.432,G25&gt;=0.107,F25&gt;=2.5,D25&gt;=1.45,F25&gt;=1.5,B25&lt;3.35),5.3,IF(AND(B25&gt;=3.05,G25&gt;=0.432,G25&gt;=0.107,F25&gt;=2.5,D25&gt;=1.45,F25&gt;=1.5,B25&lt;3.35),5.86,IF(AND(H25&gt;=14.057,G25&lt;0.385,G25&lt;0.607,D25&lt;0.35,H25&gt;=5.245,F25&lt;2,B25&gt;=3.35),1.7,IF(AND(D25&lt;1.7,G25&gt;=0.205,G25&lt;0.432,G25&gt;=0.107,F25&gt;=2.5,D25&gt;=1.45,F25&gt;=1.5,B25&lt;3.35),5,IF(AND(G25&lt;0.779,B25&lt;3.05,G25&gt;=0.432,G25&gt;=0.107,F25&gt;=2.5,D25&gt;=1.45,F25&gt;=1.5,B25&lt;3.35),4.9,IF(AND(G25&gt;=0.779,B25&lt;3.05,G25&gt;=0.432,G25&gt;=0.107,F25&gt;=2.5,D25&gt;=1.45,F25&gt;=1.5,B25&lt;3.35),5.533,IF(AND(D25&gt;=0.25,H25&lt;14.057,G25&lt;0.385,G25&lt;0.607,D25&lt;0.35,H25&gt;=5.245,F25&lt;2,B25&gt;=3.35),1.4,IF(AND(B25&lt;2.85,D25&gt;=1.7,G25&gt;=0.205,G25&lt;0.432,G25&gt;=0.107,F25&gt;=2.5,D25&gt;=1.45,F25&gt;=1.5,B25&lt;3.35),5.1,IF(AND(B25&gt;=2.85,D25&gt;=1.7,G25&gt;=0.205,G25&lt;0.432,G25&gt;=0.107,F25&gt;=2.5,D25&gt;=1.45,F25&gt;=1.5,B25&lt;3.35),5.15,IF(AND(A25&lt;5.1,D25&lt;0.25,H25&lt;14.057,G25&lt;0.385,G25&lt;0.607,D25&lt;0.35,H25&gt;=5.245,F25&lt;2,B25&gt;=3.35),1.4,IF(AND(A25&gt;=5.1,D25&lt;0.25,H25&lt;14.057,G25&lt;0.385,G25&lt;0.607,D25&lt;0.35,H25&gt;=5.245,F25&lt;2,B25&gt;=3.35),1.5,"shouldnthappen")))))))))))))))))))))))))))))))))))))</f>
        <v>1</v>
      </c>
    </row>
    <row r="26" customFormat="false" ht="13.8" hidden="false" customHeight="false" outlineLevel="0" collapsed="false">
      <c r="A26" s="1" t="n">
        <v>5.1</v>
      </c>
      <c r="B26" s="1" t="n">
        <v>3.3</v>
      </c>
      <c r="C26" s="1" t="n">
        <v>1.7</v>
      </c>
      <c r="D26" s="1" t="n">
        <v>0.5</v>
      </c>
      <c r="E26" s="1" t="s">
        <v>94</v>
      </c>
      <c r="F26" s="1" t="n">
        <v>1</v>
      </c>
      <c r="G26" s="1" t="n">
        <v>0.762884665746242</v>
      </c>
      <c r="H26" s="16" t="n">
        <v>9.77616064241156</v>
      </c>
      <c r="I26" s="11" t="n">
        <f aca="false">C26</f>
        <v>1.7</v>
      </c>
      <c r="J26" s="1" t="n">
        <f aca="false">AVERAGE(M26:BJ26)</f>
        <v>1.62496</v>
      </c>
      <c r="K26" s="15" t="n">
        <f aca="false">1-SQRT(VAR(M26:BJ26, I26)) / AVERAGE(M26:BJ26)</f>
        <v>0.940782775386574</v>
      </c>
      <c r="L26" s="1" t="n">
        <f aca="false">(J26-I26)/I26</f>
        <v>-0.0441411764705881</v>
      </c>
      <c r="M26" s="1" t="n">
        <f aca="false">IF(AND(H26&gt;=16.241,B26&gt;=3.35),6.4,IF(AND(D26&gt;=0.75,A26&lt;5.15,B26&lt;3.35),4.1,IF(AND(D26&gt;=1.5,H26&lt;16.241,B26&gt;=3.35),5.767,IF(AND(B26&gt;=3.25,D26&lt;0.75,A26&lt;5.15,B26&lt;3.35),1.58,IF(AND(A26&lt;4.95,D26&lt;1.5,H26&lt;16.241,B26&gt;=3.35),1.4,IF(AND(A26&lt;4.5,B26&lt;3.25,D26&lt;0.75,A26&lt;5.15,B26&lt;3.35),1.26,IF(AND(A26&gt;=4.5,B26&lt;3.25,D26&lt;0.75,A26&lt;5.15,B26&lt;3.35),1.48,IF(AND(G26&lt;0.356,H26&lt;12.557,D26&lt;1.45,A26&gt;=5.15,B26&lt;3.35),4.267,IF(AND(D26&lt;1.25,H26&gt;=12.557,D26&lt;1.45,A26&gt;=5.15,B26&lt;3.35),4.05,IF(AND(D26&gt;=1.35,G26&gt;=0.356,H26&lt;12.557,D26&lt;1.45,A26&gt;=5.15,B26&lt;3.35),4.25,IF(AND(H26&lt;15.086,D26&gt;=1.25,H26&gt;=12.557,D26&lt;1.45,A26&gt;=5.15,B26&lt;3.35),4.4,IF(AND(F26&lt;2.5,G26&gt;=0.44,D26&lt;2.05,D26&gt;=1.45,A26&gt;=5.15,B26&lt;3.35),4.7,IF(AND(H26&lt;10.391,B26&lt;3.15,D26&gt;=2.05,D26&gt;=1.45,A26&gt;=5.15,B26&lt;3.35),5.1,IF(AND(G26&lt;0.505,B26&gt;=3.15,D26&gt;=2.05,D26&gt;=1.45,A26&gt;=5.15,B26&lt;3.35),5.7,IF(AND(G26&gt;=0.505,B26&gt;=3.15,D26&gt;=2.05,D26&gt;=1.45,A26&gt;=5.15,B26&lt;3.35),5.95,IF(AND(D26&gt;=0.5,G26&lt;0.905,A26&gt;=4.95,D26&lt;1.5,H26&lt;16.241,B26&gt;=3.35),1.6,IF(AND(B26&lt;3.6,G26&gt;=0.905,A26&gt;=4.95,D26&lt;1.5,H26&lt;16.241,B26&gt;=3.35),1.7,IF(AND(B26&gt;=3.6,G26&gt;=0.905,A26&gt;=4.95,D26&lt;1.5,H26&lt;16.241,B26&gt;=3.35),1.767,IF(AND(A26&gt;=5.7,D26&lt;1.35,G26&gt;=0.356,H26&lt;12.557,D26&lt;1.45,A26&gt;=5.15,B26&lt;3.35),3.9,IF(AND(A26&lt;6.35,H26&gt;=15.086,D26&gt;=1.25,H26&gt;=12.557,D26&lt;1.45,A26&gt;=5.15,B26&lt;3.35),4.7,IF(AND(A26&gt;=6.35,H26&gt;=15.086,D26&gt;=1.25,H26&gt;=12.557,D26&lt;1.45,A26&gt;=5.15,B26&lt;3.35),4.6,IF(AND(H26&lt;9.252,D26&lt;1.55,G26&lt;0.44,D26&lt;2.05,D26&gt;=1.45,A26&gt;=5.15,B26&lt;3.35),5.08,IF(AND(H26&gt;=9.252,D26&lt;1.55,G26&lt;0.44,D26&lt;2.05,D26&gt;=1.45,A26&gt;=5.15,B26&lt;3.35),4.7,IF(AND(H26&lt;8.477,D26&gt;=1.55,G26&lt;0.44,D26&lt;2.05,D26&gt;=1.45,A26&gt;=5.15,B26&lt;3.35),5.1,IF(AND(H26&gt;=8.477,D26&gt;=1.55,G26&lt;0.44,D26&lt;2.05,D26&gt;=1.45,A26&gt;=5.15,B26&lt;3.35),5.4,IF(AND(H26&lt;8.435,F26&gt;=2.5,G26&gt;=0.44,D26&lt;2.05,D26&gt;=1.45,A26&gt;=5.15,B26&lt;3.35),5.1,IF(AND(H26&gt;=8.435,F26&gt;=2.5,G26&gt;=0.44,D26&lt;2.05,D26&gt;=1.45,A26&gt;=5.15,B26&lt;3.35),4.86,IF(AND(G26&lt;0.543,H26&gt;=10.391,B26&lt;3.15,D26&gt;=2.05,D26&gt;=1.45,A26&gt;=5.15,B26&lt;3.35),5.56,IF(AND(G26&gt;=0.543,H26&gt;=10.391,B26&lt;3.15,D26&gt;=2.05,D26&gt;=1.45,A26&gt;=5.15,B26&lt;3.35),5.8,IF(AND(A26&lt;5.05,D26&lt;0.5,G26&lt;0.905,A26&gt;=4.95,D26&lt;1.5,H26&lt;16.241,B26&gt;=3.35),1.3,IF(AND(H26&lt;6.583,A26&lt;5.7,D26&lt;1.35,G26&gt;=0.356,H26&lt;12.557,D26&lt;1.45,A26&gt;=5.15,B26&lt;3.35),4,IF(AND(G26&lt;0.585,A26&gt;=5.05,D26&lt;0.5,G26&lt;0.905,A26&gt;=4.95,D26&lt;1.5,H26&lt;16.241,B26&gt;=3.35),1.475,IF(AND(G26&lt;0.62,H26&gt;=6.583,A26&lt;5.7,D26&lt;1.35,G26&gt;=0.356,H26&lt;12.557,D26&lt;1.45,A26&gt;=5.15,B26&lt;3.35),3.75,IF(AND(G26&gt;=0.62,H26&gt;=6.583,A26&lt;5.7,D26&lt;1.35,G26&gt;=0.356,H26&lt;12.557,D26&lt;1.45,A26&gt;=5.15,B26&lt;3.35),3.6,IF(AND(B26&lt;3.75,G26&gt;=0.585,A26&gt;=5.05,D26&lt;0.5,G26&lt;0.905,A26&gt;=4.95,D26&lt;1.5,H26&lt;16.241,B26&gt;=3.35),1.5,IF(AND(B26&gt;=3.75,G26&gt;=0.585,A26&gt;=5.05,D26&lt;0.5,G26&lt;0.905,A26&gt;=4.95,D26&lt;1.5,H26&lt;16.241,B26&gt;=3.35),1.6,"shouldnthappen"))))))))))))))))))))))))))))))))))))</f>
        <v>1.58</v>
      </c>
      <c r="N26" s="1" t="n">
        <f aca="false">IF(AND(H26&lt;5.245,B26&lt;3.65,F26&lt;1.5),1,IF(AND(H26&gt;=14.096,B26&gt;=3.65,F26&lt;1.5),1.65,IF(AND(A26&gt;=5.45,H26&gt;=5.245,B26&lt;3.65,F26&lt;1.5),1.3,IF(AND(H26&gt;=13.586,H26&lt;14.096,B26&gt;=3.65,F26&lt;1.5),1.3,IF(AND(H26&lt;10.258,D26&lt;1.25,F26&lt;2.5,F26&gt;=1.5),3.38,IF(AND(H26&lt;6.982,D26&gt;=1.25,F26&lt;2.5,F26&gt;=1.5),3.96,IF(AND(H26&gt;=13.646,D26&lt;2.05,F26&gt;=2.5,F26&gt;=1.5),6.1,IF(AND(B26&lt;3.05,A26&lt;5.45,H26&gt;=5.245,B26&lt;3.65,F26&lt;1.5),1.375,IF(AND(H26&lt;6.543,H26&lt;13.586,H26&lt;14.096,B26&gt;=3.65,F26&lt;1.5),1.4,IF(AND(H26&gt;=6.543,H26&lt;13.586,H26&lt;14.096,B26&gt;=3.65,F26&lt;1.5),1.5,IF(AND(H26&lt;11.522,H26&gt;=10.258,D26&lt;1.25,F26&lt;2.5,F26&gt;=1.5),3.733,IF(AND(H26&gt;=11.522,H26&gt;=10.258,D26&lt;1.25,F26&lt;2.5,F26&gt;=1.5),3.92,IF(AND(H26&lt;5.767,H26&lt;13.646,D26&lt;2.05,F26&gt;=2.5,F26&gt;=1.5),4.5,IF(AND(A26&lt;6.8,B26&lt;3.15,D26&gt;=2.05,F26&gt;=2.5,F26&gt;=1.5),5.6,IF(AND(A26&gt;=6.8,B26&lt;3.15,D26&gt;=2.05,F26&gt;=2.5,F26&gt;=1.5),5.1,IF(AND(B26&lt;3.25,B26&gt;=3.15,D26&gt;=2.05,F26&gt;=2.5,F26&gt;=1.5),5.8,IF(AND(B26&gt;=3.25,B26&gt;=3.15,D26&gt;=2.05,F26&gt;=2.5,F26&gt;=1.5),5.65,IF(AND(B26&lt;3.15,B26&gt;=3.05,A26&lt;5.45,H26&gt;=5.245,B26&lt;3.65,F26&lt;1.5),1.5,IF(AND(G26&gt;=0.735,H26&lt;13.665,H26&gt;=6.982,D26&gt;=1.25,F26&lt;2.5,F26&gt;=1.5),4.2,IF(AND(H26&lt;14.03,H26&gt;=13.665,H26&gt;=6.982,D26&gt;=1.25,F26&lt;2.5,F26&gt;=1.5),4.8,IF(AND(A26&gt;=6.6,H26&gt;=5.767,H26&lt;13.646,D26&lt;2.05,F26&gt;=2.5,F26&gt;=1.5),6.05,IF(AND(G26&gt;=0.934,B26&gt;=3.15,B26&gt;=3.05,A26&lt;5.45,H26&gt;=5.245,B26&lt;3.65,F26&lt;1.5),1.7,IF(AND(D26&gt;=1.55,G26&lt;0.735,H26&lt;13.665,H26&gt;=6.982,D26&gt;=1.25,F26&lt;2.5,F26&gt;=1.5),5.1,IF(AND(D26&lt;1.45,H26&gt;=14.03,H26&gt;=13.665,H26&gt;=6.982,D26&gt;=1.25,F26&lt;2.5,F26&gt;=1.5),4.7,IF(AND(D26&gt;=1.45,H26&gt;=14.03,H26&gt;=13.665,H26&gt;=6.982,D26&gt;=1.25,F26&lt;2.5,F26&gt;=1.5),4.5,IF(AND(A26&gt;=6.2,A26&lt;6.6,H26&gt;=5.767,H26&lt;13.646,D26&lt;2.05,F26&gt;=2.5,F26&gt;=1.5),5.325,IF(AND(B26&lt;3.25,G26&lt;0.934,B26&gt;=3.15,B26&gt;=3.05,A26&lt;5.45,H26&gt;=5.245,B26&lt;3.65,F26&lt;1.5),1.3,IF(AND(D26&lt;1.35,D26&lt;1.55,G26&lt;0.735,H26&lt;13.665,H26&gt;=6.982,D26&gt;=1.25,F26&lt;2.5,F26&gt;=1.5),4.25,IF(AND(H26&lt;8.435,A26&lt;6.2,A26&lt;6.6,H26&gt;=5.767,H26&lt;13.646,D26&lt;2.05,F26&gt;=2.5,F26&gt;=1.5),5.1,IF(AND(H26&gt;=8.435,A26&lt;6.2,A26&lt;6.6,H26&gt;=5.767,H26&lt;13.646,D26&lt;2.05,F26&gt;=2.5,F26&gt;=1.5),4.9,IF(AND(A26&gt;=5.15,B26&gt;=3.25,G26&lt;0.934,B26&gt;=3.15,B26&gt;=3.05,A26&lt;5.45,H26&gt;=5.245,B26&lt;3.65,F26&lt;1.5),1.5,IF(AND(B26&lt;2.9,D26&gt;=1.35,D26&lt;1.55,G26&lt;0.735,H26&lt;13.665,H26&gt;=6.982,D26&gt;=1.25,F26&lt;2.5,F26&gt;=1.5),4.6,IF(AND(B26&gt;=2.9,D26&gt;=1.35,D26&lt;1.55,G26&lt;0.735,H26&lt;13.665,H26&gt;=6.982,D26&gt;=1.25,F26&lt;2.5,F26&gt;=1.5),4.52,IF(AND(G26&gt;=0.862,A26&lt;5.15,B26&gt;=3.25,G26&lt;0.934,B26&gt;=3.15,B26&gt;=3.05,A26&lt;5.45,H26&gt;=5.245,B26&lt;3.65,F26&lt;1.5),1.5,IF(AND(H26&lt;9.35,G26&lt;0.862,A26&lt;5.15,B26&gt;=3.25,G26&lt;0.934,B26&gt;=3.15,B26&gt;=3.05,A26&lt;5.45,H26&gt;=5.245,B26&lt;3.65,F26&lt;1.5),1.38,IF(AND(H26&gt;=9.35,G26&lt;0.862,A26&lt;5.15,B26&gt;=3.25,G26&lt;0.934,B26&gt;=3.15,B26&gt;=3.05,A26&lt;5.45,H26&gt;=5.245,B26&lt;3.65,F26&lt;1.5),1.4,"shouldnthappen"))))))))))))))))))))))))))))))))))))</f>
        <v>1.4</v>
      </c>
      <c r="O26" s="1" t="n">
        <f aca="false">IF(AND(B26&lt;2.75,A26&lt;5.55),3.96,IF(AND(H26&lt;9.205,A26&lt;5.9,A26&gt;=5.55),3.85,IF(AND(A26&lt;4.35,D26&lt;0.35,B26&gt;=2.75,A26&lt;5.55),1.1,IF(AND(B26&lt;3.65,D26&gt;=0.35,B26&gt;=2.75,A26&lt;5.55),1.65,IF(AND(B26&gt;=3.65,D26&gt;=0.35,B26&gt;=2.75,A26&lt;5.55),1.9,IF(AND(G26&gt;=0.732,H26&gt;=9.205,A26&lt;5.9,A26&gt;=5.55),4.9,IF(AND(G26&lt;0.273,G26&lt;0.732,H26&gt;=9.205,A26&lt;5.9,A26&gt;=5.55),4.5,IF(AND(A26&lt;6.3,G26&lt;0.422,F26&lt;2.5,A26&gt;=5.9,A26&gt;=5.55),5.1,IF(AND(A26&gt;=6.3,G26&lt;0.422,F26&lt;2.5,A26&gt;=5.9,A26&gt;=5.55),4.76,IF(AND(B26&lt;2.4,G26&gt;=0.422,F26&lt;2.5,A26&gt;=5.9,A26&gt;=5.55),4.45,IF(AND(A26&gt;=7,G26&gt;=0.628,F26&gt;=2.5,A26&gt;=5.9,A26&gt;=5.55),6.45,IF(AND(D26&lt;0.15,H26&lt;13.924,A26&gt;=4.35,D26&lt;0.35,B26&gt;=2.75,A26&lt;5.55),1.5,IF(AND(B26&lt;3.15,H26&gt;=13.924,A26&gt;=4.35,D26&lt;0.35,B26&gt;=2.75,A26&lt;5.55),1.56,IF(AND(B26&gt;=3.15,H26&gt;=13.924,A26&gt;=4.35,D26&lt;0.35,B26&gt;=2.75,A26&lt;5.55),1.3,IF(AND(H26&lt;14.316,G26&gt;=0.273,G26&lt;0.732,H26&gt;=9.205,A26&lt;5.9,A26&gt;=5.55),3.95,IF(AND(H26&gt;=14.316,G26&gt;=0.273,G26&lt;0.732,H26&gt;=9.205,A26&lt;5.9,A26&gt;=5.55),4.1,IF(AND(A26&lt;6.2,B26&gt;=2.4,G26&gt;=0.422,F26&lt;2.5,A26&gt;=5.9,A26&gt;=5.55),4.3,IF(AND(A26&gt;=7.05,G26&lt;0.364,G26&lt;0.628,F26&gt;=2.5,A26&gt;=5.9,A26&gt;=5.55),6.1,IF(AND(A26&gt;=7.55,G26&gt;=0.364,G26&lt;0.628,F26&gt;=2.5,A26&gt;=5.9,A26&gt;=5.55),6.4,IF(AND(A26&lt;6.15,A26&lt;7,G26&gt;=0.628,F26&gt;=2.5,A26&gt;=5.9,A26&gt;=5.55),4.9,IF(AND(D26&lt;1.45,A26&gt;=6.2,B26&gt;=2.4,G26&gt;=0.422,F26&lt;2.5,A26&gt;=5.9,A26&gt;=5.55),4.64,IF(AND(D26&gt;=1.45,A26&gt;=6.2,B26&gt;=2.4,G26&gt;=0.422,F26&lt;2.5,A26&gt;=5.9,A26&gt;=5.55),4.9,IF(AND(D26&lt;1.65,A26&lt;7.05,G26&lt;0.364,G26&lt;0.628,F26&gt;=2.5,A26&gt;=5.9,A26&gt;=5.55),5.1,IF(AND(D26&gt;=2.35,A26&lt;7.55,G26&gt;=0.364,G26&lt;0.628,F26&gt;=2.5,A26&gt;=5.9,A26&gt;=5.55),5.633,IF(AND(D26&lt;2.15,A26&gt;=6.15,A26&lt;7,G26&gt;=0.628,F26&gt;=2.5,A26&gt;=5.9,A26&gt;=5.55),5.1,IF(AND(D26&gt;=2.15,A26&gt;=6.15,A26&lt;7,G26&gt;=0.628,F26&gt;=2.5,A26&gt;=5.9,A26&gt;=5.55),5.267,IF(AND(A26&lt;4.9,A26&lt;5.05,D26&gt;=0.15,H26&lt;13.924,A26&gt;=4.35,D26&lt;0.35,B26&gt;=2.75,A26&lt;5.55),1.375,IF(AND(A26&gt;=4.9,A26&lt;5.05,D26&gt;=0.15,H26&lt;13.924,A26&gt;=4.35,D26&lt;0.35,B26&gt;=2.75,A26&lt;5.55),1.3,IF(AND(A26&lt;5.45,A26&gt;=5.05,D26&gt;=0.15,H26&lt;13.924,A26&gt;=4.35,D26&lt;0.35,B26&gt;=2.75,A26&lt;5.55),1.475,IF(AND(A26&gt;=5.45,A26&gt;=5.05,D26&gt;=0.15,H26&lt;13.924,A26&gt;=4.35,D26&lt;0.35,B26&gt;=2.75,A26&lt;5.55),1.4,IF(AND(B26&gt;=3.25,D26&lt;2.35,A26&lt;7.55,G26&gt;=0.364,G26&lt;0.628,F26&gt;=2.5,A26&gt;=5.9,A26&gt;=5.55),5.7,IF(AND(G26&lt;0.006,G26&lt;0.107,D26&gt;=1.65,A26&lt;7.05,G26&lt;0.364,G26&lt;0.628,F26&gt;=2.5,A26&gt;=5.9,A26&gt;=5.55),5.5,IF(AND(G26&gt;=0.006,G26&lt;0.107,D26&gt;=1.65,A26&lt;7.05,G26&lt;0.364,G26&lt;0.628,F26&gt;=2.5,A26&gt;=5.9,A26&gt;=5.55),5.667,IF(AND(D26&lt;2.2,G26&gt;=0.107,D26&gt;=1.65,A26&lt;7.05,G26&lt;0.364,G26&lt;0.628,F26&gt;=2.5,A26&gt;=5.9,A26&gt;=5.55),5.35,IF(AND(D26&gt;=2.2,G26&gt;=0.107,D26&gt;=1.65,A26&lt;7.05,G26&lt;0.364,G26&lt;0.628,F26&gt;=2.5,A26&gt;=5.9,A26&gt;=5.55),5.2,IF(AND(D26&lt;2.25,B26&lt;3.25,D26&lt;2.35,A26&lt;7.55,G26&gt;=0.364,G26&lt;0.628,F26&gt;=2.5,A26&gt;=5.9,A26&gt;=5.55),5.8,IF(AND(D26&gt;=2.25,B26&lt;3.25,D26&lt;2.35,A26&lt;7.55,G26&gt;=0.364,G26&lt;0.628,F26&gt;=2.5,A26&gt;=5.9,A26&gt;=5.55),5.9,"shouldnthappen")))))))))))))))))))))))))))))))))))))</f>
        <v>1.65</v>
      </c>
      <c r="P26" s="1" t="n">
        <f aca="false">IF(AND(D26&gt;=0.75,A26&lt;5.55),3.9,IF(AND(H26&lt;7.482,A26&gt;=5.55),3.45,IF(AND(B26&gt;=3.15,B26&lt;3.25,D26&lt;0.75,A26&lt;5.55),1.262,IF(AND(G26&gt;=0.446,B26&lt;3.15,B26&lt;3.25,D26&lt;0.75,A26&lt;5.55),1.1,IF(AND(G26&lt;0.408,A26&lt;5.05,B26&gt;=3.25,D26&lt;0.75,A26&lt;5.55),1.4,IF(AND(G26&gt;=0.408,A26&lt;5.05,B26&gt;=3.25,D26&lt;0.75,A26&lt;5.55),1.233,IF(AND(G26&gt;=0.676,A26&gt;=5.05,B26&gt;=3.25,D26&lt;0.75,A26&lt;5.55),1.72,IF(AND(H26&lt;9.386,A26&lt;5.85,F26&lt;2.5,H26&gt;=7.482,A26&gt;=5.55),3.5,IF(AND(H26&gt;=9.386,A26&lt;5.85,F26&lt;2.5,H26&gt;=7.482,A26&gt;=5.55),4.275,IF(AND(H26&gt;=16.284,G26&lt;0.865,F26&gt;=2.5,H26&gt;=7.482,A26&gt;=5.55),6.6,IF(AND(G26&lt;0.912,G26&gt;=0.865,F26&gt;=2.5,H26&gt;=7.482,A26&gt;=5.55),4.8,IF(AND(G26&gt;=0.912,G26&gt;=0.865,F26&gt;=2.5,H26&gt;=7.482,A26&gt;=5.55),5.175,IF(AND(A26&gt;=4.95,G26&lt;0.446,B26&lt;3.15,B26&lt;3.25,D26&lt;0.75,A26&lt;5.55),1.6,IF(AND(H26&gt;=12.974,G26&lt;0.676,A26&gt;=5.05,B26&gt;=3.25,D26&lt;0.75,A26&lt;5.55),1.3,IF(AND(D26&lt;1.45,H26&lt;13.531,A26&gt;=5.85,F26&lt;2.5,H26&gt;=7.482,A26&gt;=5.55),4.2,IF(AND(D26&gt;=1.45,H26&lt;13.531,A26&gt;=5.85,F26&lt;2.5,H26&gt;=7.482,A26&gt;=5.55),4.967,IF(AND(G26&lt;0.187,H26&gt;=13.531,A26&gt;=5.85,F26&lt;2.5,H26&gt;=7.482,A26&gt;=5.55),5,IF(AND(H26&gt;=12.675,A26&lt;4.95,G26&lt;0.446,B26&lt;3.15,B26&lt;3.25,D26&lt;0.75,A26&lt;5.55),1.5,IF(AND(H26&lt;10.826,H26&lt;12.974,G26&lt;0.676,A26&gt;=5.05,B26&gt;=3.25,D26&lt;0.75,A26&lt;5.55),1.46,IF(AND(H26&gt;=10.826,H26&lt;12.974,G26&lt;0.676,A26&gt;=5.05,B26&gt;=3.25,D26&lt;0.75,A26&lt;5.55),1.4,IF(AND(A26&lt;6.15,G26&gt;=0.187,H26&gt;=13.531,A26&gt;=5.85,F26&lt;2.5,H26&gt;=7.482,A26&gt;=5.55),4.7,IF(AND(A26&lt;6.85,B26&lt;2.95,H26&lt;16.284,G26&lt;0.865,F26&gt;=2.5,H26&gt;=7.482,A26&gt;=5.55),5.32,IF(AND(A26&gt;=6.85,B26&lt;2.95,H26&lt;16.284,G26&lt;0.865,F26&gt;=2.5,H26&gt;=7.482,A26&gt;=5.55),6.567,IF(AND(A26&lt;4.85,H26&lt;12.675,A26&lt;4.95,G26&lt;0.446,B26&lt;3.15,B26&lt;3.25,D26&lt;0.75,A26&lt;5.55),1.4,IF(AND(A26&gt;=4.85,H26&lt;12.675,A26&lt;4.95,G26&lt;0.446,B26&lt;3.15,B26&lt;3.25,D26&lt;0.75,A26&lt;5.55),1.5,IF(AND(B26&lt;3.1,A26&gt;=6.15,G26&gt;=0.187,H26&gt;=13.531,A26&gt;=5.85,F26&lt;2.5,H26&gt;=7.482,A26&gt;=5.55),4.467,IF(AND(B26&gt;=3.1,A26&gt;=6.15,G26&gt;=0.187,H26&gt;=13.531,A26&gt;=5.85,F26&lt;2.5,H26&gt;=7.482,A26&gt;=5.55),4.7,IF(AND(G26&gt;=0.379,B26&lt;3.15,B26&gt;=2.95,H26&lt;16.284,G26&lt;0.865,F26&gt;=2.5,H26&gt;=7.482,A26&gt;=5.55),5.733,IF(AND(A26&lt;6.6,B26&gt;=3.15,B26&gt;=2.95,H26&lt;16.284,G26&lt;0.865,F26&gt;=2.5,H26&gt;=7.482,A26&gt;=5.55),5.38,IF(AND(A26&lt;6.7,G26&lt;0.379,B26&lt;3.15,B26&gt;=2.95,H26&lt;16.284,G26&lt;0.865,F26&gt;=2.5,H26&gt;=7.482,A26&gt;=5.55),5.3,IF(AND(A26&gt;=6.7,G26&lt;0.379,B26&lt;3.15,B26&gt;=2.95,H26&lt;16.284,G26&lt;0.865,F26&gt;=2.5,H26&gt;=7.482,A26&gt;=5.55),5.16,IF(AND(A26&lt;7.05,A26&gt;=6.6,B26&gt;=3.15,B26&gt;=2.95,H26&lt;16.284,G26&lt;0.865,F26&gt;=2.5,H26&gt;=7.482,A26&gt;=5.55),5.78,IF(AND(A26&gt;=7.05,A26&gt;=6.6,B26&gt;=3.15,B26&gt;=2.95,H26&lt;16.284,G26&lt;0.865,F26&gt;=2.5,H26&gt;=7.482,A26&gt;=5.55),6.1,"shouldnthappen")))))))))))))))))))))))))))))))))</f>
        <v>1.72</v>
      </c>
      <c r="Q26" s="1" t="n">
        <f aca="false">IF(AND(G26&gt;=0.422,B26&lt;3.25,F26&lt;1.5),1.25,IF(AND(G26&gt;=0.082,G26&lt;0.125,F26&gt;=1.5),6.7,IF(AND(G26&lt;0.251,G26&lt;0.422,B26&lt;3.25,F26&lt;1.5),1.38,IF(AND(G26&gt;=0.251,G26&lt;0.422,B26&lt;3.25,F26&lt;1.5),1.55,IF(AND(G26&gt;=0.385,G26&lt;0.633,B26&gt;=3.25,F26&lt;1.5),1.367,IF(AND(B26&lt;3.35,G26&gt;=0.633,B26&gt;=3.25,F26&lt;1.5),1.7,IF(AND(A26&lt;5.85,G26&lt;0.082,G26&lt;0.125,F26&gt;=1.5),4.5,IF(AND(F26&gt;=2.5,D26&lt;1.6,G26&gt;=0.125,F26&gt;=1.5),5.05,IF(AND(H26&gt;=16.774,D26&gt;=1.6,G26&gt;=0.125,F26&gt;=1.5),6.4,IF(AND(D26&gt;=0.5,G26&lt;0.385,G26&lt;0.633,B26&gt;=3.25,F26&lt;1.5),1.6,IF(AND(B26&lt;3.6,B26&gt;=3.35,G26&gt;=0.633,B26&gt;=3.25,F26&lt;1.5),1.55,IF(AND(B26&gt;=3.6,B26&gt;=3.35,G26&gt;=0.633,B26&gt;=3.25,F26&lt;1.5),1.6,IF(AND(D26&lt;1.65,A26&gt;=5.85,G26&lt;0.082,G26&lt;0.125,F26&gt;=1.5),4.7,IF(AND(A26&lt;5.3,F26&lt;2.5,D26&lt;1.6,G26&gt;=0.125,F26&gt;=1.5),3.15,IF(AND(B26&gt;=3.2,H26&lt;16.774,D26&gt;=1.6,G26&gt;=0.125,F26&gt;=1.5),5.675,IF(AND(H26&lt;11.767,D26&lt;0.5,G26&lt;0.385,G26&lt;0.633,B26&gt;=3.25,F26&lt;1.5),1.5,IF(AND(H26&gt;=11.767,D26&lt;0.5,G26&lt;0.385,G26&lt;0.633,B26&gt;=3.25,F26&lt;1.5),1.367,IF(AND(H26&lt;8.367,D26&gt;=1.65,A26&gt;=5.85,G26&lt;0.082,G26&lt;0.125,F26&gt;=1.5),5.7,IF(AND(H26&gt;=8.367,D26&gt;=1.65,A26&gt;=5.85,G26&lt;0.082,G26&lt;0.125,F26&gt;=1.5),5.575,IF(AND(A26&gt;=7.1,B26&lt;3.2,H26&lt;16.774,D26&gt;=1.6,G26&gt;=0.125,F26&gt;=1.5),6.3,IF(AND(H26&gt;=15.395,B26&lt;2.85,A26&gt;=5.3,F26&lt;2.5,D26&lt;1.6,G26&gt;=0.125,F26&gt;=1.5),4.8,IF(AND(H26&lt;8.486,B26&gt;=2.85,A26&gt;=5.3,F26&lt;2.5,D26&lt;1.6,G26&gt;=0.125,F26&gt;=1.5),3.85,IF(AND(D26&gt;=2.1,A26&lt;7.1,B26&lt;3.2,H26&lt;16.774,D26&gt;=1.6,G26&gt;=0.125,F26&gt;=1.5),5.5,IF(AND(B26&gt;=2.75,H26&lt;15.395,B26&lt;2.85,A26&gt;=5.3,F26&lt;2.5,D26&lt;1.6,G26&gt;=0.125,F26&gt;=1.5),4.489,IF(AND(H26&gt;=15.168,H26&gt;=8.486,B26&gt;=2.85,A26&gt;=5.3,F26&lt;2.5,D26&lt;1.6,G26&gt;=0.125,F26&gt;=1.5),4.7,IF(AND(G26&gt;=0.519,D26&lt;2.1,A26&lt;7.1,B26&lt;3.2,H26&lt;16.774,D26&gt;=1.6,G26&gt;=0.125,F26&gt;=1.5),4.925,IF(AND(G26&gt;=0.897,B26&lt;2.75,H26&lt;15.395,B26&lt;2.85,A26&gt;=5.3,F26&lt;2.5,D26&lt;1.6,G26&gt;=0.125,F26&gt;=1.5),4.567,IF(AND(A26&lt;5.65,H26&lt;15.168,H26&gt;=8.486,B26&gt;=2.85,A26&gt;=5.3,F26&lt;2.5,D26&lt;1.6,G26&gt;=0.125,F26&gt;=1.5),4.5,IF(AND(G26&lt;0.23,G26&lt;0.519,D26&lt;2.1,A26&lt;7.1,B26&lt;3.2,H26&lt;16.774,D26&gt;=1.6,G26&gt;=0.125,F26&gt;=1.5),5,IF(AND(A26&lt;5.9,G26&lt;0.897,B26&lt;2.75,H26&lt;15.395,B26&lt;2.85,A26&gt;=5.3,F26&lt;2.5,D26&lt;1.6,G26&gt;=0.125,F26&gt;=1.5),4.1,IF(AND(A26&gt;=5.9,G26&lt;0.897,B26&lt;2.75,H26&lt;15.395,B26&lt;2.85,A26&gt;=5.3,F26&lt;2.5,D26&lt;1.6,G26&gt;=0.125,F26&gt;=1.5),4.5,IF(AND(A26&lt;6.05,A26&gt;=5.65,H26&lt;15.168,H26&gt;=8.486,B26&gt;=2.85,A26&gt;=5.3,F26&lt;2.5,D26&lt;1.6,G26&gt;=0.125,F26&gt;=1.5),4.2,IF(AND(A26&gt;=6.05,A26&gt;=5.65,H26&lt;15.168,H26&gt;=8.486,B26&gt;=2.85,A26&gt;=5.3,F26&lt;2.5,D26&lt;1.6,G26&gt;=0.125,F26&gt;=1.5),4.35,IF(AND(D26&lt;1.95,G26&gt;=0.23,G26&lt;0.519,D26&lt;2.1,A26&lt;7.1,B26&lt;3.2,H26&lt;16.774,D26&gt;=1.6,G26&gt;=0.125,F26&gt;=1.5),5.3,IF(AND(D26&gt;=1.95,G26&gt;=0.23,G26&lt;0.519,D26&lt;2.1,A26&lt;7.1,B26&lt;3.2,H26&lt;16.774,D26&gt;=1.6,G26&gt;=0.125,F26&gt;=1.5),5.2,"shouldnthappen")))))))))))))))))))))))))))))))))))</f>
        <v>1.7</v>
      </c>
      <c r="R26" s="1" t="n">
        <f aca="false">IF(AND(G26&gt;=0.901,F26&lt;1.5),1.9,IF(AND(H26&lt;5.523,D26&lt;0.35,G26&lt;0.901,F26&lt;1.5),1,IF(AND(B26&lt;3.6,D26&gt;=0.35,G26&lt;0.901,F26&lt;1.5),1.575,IF(AND(B26&gt;=3.6,D26&gt;=0.35,G26&lt;0.901,F26&lt;1.5),1.5,IF(AND(G26&gt;=0.837,D26&lt;1.15,D26&lt;1.45,F26&gt;=1.5),3,IF(AND(G26&gt;=0.66,D26&gt;=1.15,D26&lt;1.45,F26&gt;=1.5),4,IF(AND(F26&gt;=2.5,D26&lt;1.55,D26&gt;=1.45,F26&gt;=1.5),5.025,IF(AND(F26&lt;2.5,D26&gt;=1.55,D26&gt;=1.45,F26&gt;=1.5),4.933,IF(AND(B26&lt;2.45,G26&lt;0.837,D26&lt;1.15,D26&lt;1.45,F26&gt;=1.5),3.3,IF(AND(B26&gt;=2.45,G26&lt;0.837,D26&lt;1.15,D26&lt;1.45,F26&gt;=1.5),3.86,IF(AND(B26&gt;=3.05,F26&lt;2.5,D26&lt;1.55,D26&gt;=1.45,F26&gt;=1.5),4.8,IF(AND(D26&gt;=2.45,F26&gt;=2.5,D26&gt;=1.55,D26&gt;=1.45,F26&gt;=1.5),5.875,IF(AND(H26&lt;13.187,G26&lt;0.217,H26&gt;=5.523,D26&lt;0.35,G26&lt;0.901,F26&lt;1.5),1.4,IF(AND(H26&gt;=13.187,G26&lt;0.217,H26&gt;=5.523,D26&lt;0.35,G26&lt;0.901,F26&lt;1.5),1.5,IF(AND(G26&lt;0.33,G26&gt;=0.217,H26&gt;=5.523,D26&lt;0.35,G26&lt;0.901,F26&lt;1.5),1.28,IF(AND(A26&lt;6.05,D26&lt;1.35,G26&lt;0.66,D26&gt;=1.15,D26&lt;1.45,F26&gt;=1.5),4.175,IF(AND(A26&gt;=6.05,D26&lt;1.35,G26&lt;0.66,D26&gt;=1.15,D26&lt;1.45,F26&gt;=1.5),4.3,IF(AND(A26&lt;5.65,D26&gt;=1.35,G26&lt;0.66,D26&gt;=1.15,D26&lt;1.45,F26&gt;=1.5),3.9,IF(AND(A26&gt;=5.65,D26&gt;=1.35,G26&lt;0.66,D26&gt;=1.15,D26&lt;1.45,F26&gt;=1.5),4.52,IF(AND(A26&lt;6.25,B26&lt;3.05,F26&lt;2.5,D26&lt;1.55,D26&gt;=1.45,F26&gt;=1.5),4.5,IF(AND(A26&gt;=6.25,B26&lt;3.05,F26&lt;2.5,D26&lt;1.55,D26&gt;=1.45,F26&gt;=1.5),4.675,IF(AND(A26&gt;=7.25,D26&lt;2.45,F26&gt;=2.5,D26&gt;=1.55,D26&gt;=1.45,F26&gt;=1.5),6.433,IF(AND(D26&gt;=0.25,G26&gt;=0.33,G26&gt;=0.217,H26&gt;=5.523,D26&lt;0.35,G26&lt;0.901,F26&lt;1.5),1.4,IF(AND(A26&lt;6.15,A26&lt;7.25,D26&lt;2.45,F26&gt;=2.5,D26&gt;=1.55,D26&gt;=1.45,F26&gt;=1.5),5.025,IF(AND(H26&lt;6.439,D26&lt;0.25,G26&gt;=0.33,G26&gt;=0.217,H26&gt;=5.523,D26&lt;0.35,G26&lt;0.901,F26&lt;1.5),1.5,IF(AND(H26&gt;=6.439,D26&lt;0.25,G26&gt;=0.33,G26&gt;=0.217,H26&gt;=5.523,D26&lt;0.35,G26&lt;0.901,F26&lt;1.5),1.38,IF(AND(H26&gt;=13.711,A26&gt;=6.15,A26&lt;7.25,D26&lt;2.45,F26&gt;=2.5,D26&gt;=1.55,D26&gt;=1.45,F26&gt;=1.5),5.68,IF(AND(B26&gt;=3.3,H26&lt;13.711,A26&gt;=6.15,A26&lt;7.25,D26&lt;2.45,F26&gt;=2.5,D26&gt;=1.55,D26&gt;=1.45,F26&gt;=1.5),5.6,IF(AND(G26&lt;0.093,B26&lt;3.3,H26&lt;13.711,A26&gt;=6.15,A26&lt;7.25,D26&lt;2.45,F26&gt;=2.5,D26&gt;=1.55,D26&gt;=1.45,F26&gt;=1.5),5.56,IF(AND(D26&lt;1.95,G26&gt;=0.093,B26&lt;3.3,H26&lt;13.711,A26&gt;=6.15,A26&lt;7.25,D26&lt;2.45,F26&gt;=2.5,D26&gt;=1.55,D26&gt;=1.45,F26&gt;=1.5),5.3,IF(AND(B26&lt;3.15,D26&gt;=1.95,G26&gt;=0.093,B26&lt;3.3,H26&lt;13.711,A26&gt;=6.15,A26&lt;7.25,D26&lt;2.45,F26&gt;=2.5,D26&gt;=1.55,D26&gt;=1.45,F26&gt;=1.5),5.1,IF(AND(B26&gt;=3.15,D26&gt;=1.95,G26&gt;=0.093,B26&lt;3.3,H26&lt;13.711,A26&gt;=6.15,A26&lt;7.25,D26&lt;2.45,F26&gt;=2.5,D26&gt;=1.55,D26&gt;=1.45,F26&gt;=1.5),5.15,"shouldnthappen"))))))))))))))))))))))))))))))))</f>
        <v>1.575</v>
      </c>
      <c r="S26" s="1" t="n">
        <f aca="false">IF(AND(G26&gt;=0.859,D26&gt;=0.35,F26&lt;1.5),1.9,IF(AND(D26&lt;1.75,F26&gt;=2.5,F26&gt;=1.5),4.867,IF(AND(H26&lt;8.42,A26&lt;5.05,D26&lt;0.35,F26&lt;1.5),1.42,IF(AND(H26&gt;=14.877,A26&gt;=5.05,D26&lt;0.35,F26&lt;1.5),1.3,IF(AND(B26&lt;3.35,G26&lt;0.859,D26&gt;=0.35,F26&lt;1.5),1.7,IF(AND(B26&gt;=3.35,G26&lt;0.859,D26&gt;=0.35,F26&lt;1.5),1.5,IF(AND(A26&gt;=6.05,B26&lt;2.75,F26&lt;2.5,F26&gt;=1.5),4.733,IF(AND(G26&gt;=0.68,B26&gt;=2.75,F26&lt;2.5,F26&gt;=1.5),4.025,IF(AND(H26&gt;=16.284,D26&gt;=1.75,F26&gt;=2.5,F26&gt;=1.5),6.6,IF(AND(A26&lt;4.35,H26&gt;=8.42,A26&lt;5.05,D26&lt;0.35,F26&lt;1.5),1.1,IF(AND(G26&gt;=0.948,H26&lt;14.877,A26&gt;=5.05,D26&lt;0.35,F26&lt;1.5),1.7,IF(AND(A26&lt;5.3,A26&lt;6.05,B26&lt;2.75,F26&lt;2.5,F26&gt;=1.5),3,IF(AND(H26&gt;=15.168,G26&lt;0.68,B26&gt;=2.75,F26&lt;2.5,F26&gt;=1.5),4.75,IF(AND(H26&gt;=14.005,A26&gt;=4.35,H26&gt;=8.42,A26&lt;5.05,D26&lt;0.35,F26&lt;1.5),1.375,IF(AND(A26&gt;=5.55,G26&lt;0.948,H26&lt;14.877,A26&gt;=5.05,D26&lt;0.35,F26&lt;1.5),1.7,IF(AND(H26&lt;12.363,A26&gt;=5.3,A26&lt;6.05,B26&lt;2.75,F26&lt;2.5,F26&gt;=1.5),3.825,IF(AND(H26&gt;=12.363,A26&gt;=5.3,A26&lt;6.05,B26&lt;2.75,F26&lt;2.5,F26&gt;=1.5),4.033,IF(AND(H26&gt;=14.508,H26&lt;15.168,G26&lt;0.68,B26&gt;=2.75,F26&lt;2.5,F26&gt;=1.5),4.2,IF(AND(D26&gt;=2.35,D26&gt;=2.2,H26&lt;16.284,D26&gt;=1.75,F26&gt;=2.5,F26&gt;=1.5),5.267,IF(AND(G26&lt;0.231,H26&lt;14.005,A26&gt;=4.35,H26&gt;=8.42,A26&lt;5.05,D26&lt;0.35,F26&lt;1.5),1.4,IF(AND(H26&gt;=14.494,A26&lt;5.55,G26&lt;0.948,H26&lt;14.877,A26&gt;=5.05,D26&lt;0.35,F26&lt;1.5),1.6,IF(AND(A26&lt;6.1,H26&lt;14.508,H26&lt;15.168,G26&lt;0.68,B26&gt;=2.75,F26&lt;2.5,F26&gt;=1.5),4.5,IF(AND(A26&lt;6.1,H26&lt;11.8,D26&lt;2.2,H26&lt;16.284,D26&gt;=1.75,F26&gt;=2.5,F26&gt;=1.5),4.95,IF(AND(A26&gt;=6.1,H26&lt;11.8,D26&lt;2.2,H26&lt;16.284,D26&gt;=1.75,F26&gt;=2.5,F26&gt;=1.5),5.333,IF(AND(B26&lt;2.75,H26&gt;=11.8,D26&lt;2.2,H26&lt;16.284,D26&gt;=1.75,F26&gt;=2.5,F26&gt;=1.5),5.1,IF(AND(B26&gt;=3.15,D26&lt;2.35,D26&gt;=2.2,H26&lt;16.284,D26&gt;=1.75,F26&gt;=2.5,F26&gt;=1.5),5.5,IF(AND(B26&gt;=3.35,G26&gt;=0.231,H26&lt;14.005,A26&gt;=4.35,H26&gt;=8.42,A26&lt;5.05,D26&lt;0.35,F26&lt;1.5),1.3,IF(AND(H26&lt;13.869,H26&lt;14.494,A26&lt;5.55,G26&lt;0.948,H26&lt;14.877,A26&gt;=5.05,D26&lt;0.35,F26&lt;1.5),1.5,IF(AND(H26&gt;=13.869,H26&lt;14.494,A26&lt;5.55,G26&lt;0.948,H26&lt;14.877,A26&gt;=5.05,D26&lt;0.35,F26&lt;1.5),1.4,IF(AND(G26&lt;0.636,A26&gt;=6.1,H26&lt;14.508,H26&lt;15.168,G26&lt;0.68,B26&gt;=2.75,F26&lt;2.5,F26&gt;=1.5),4.68,IF(AND(G26&gt;=0.636,A26&gt;=6.1,H26&lt;14.508,H26&lt;15.168,G26&lt;0.68,B26&gt;=2.75,F26&lt;2.5,F26&gt;=1.5),4.4,IF(AND(B26&lt;2.85,B26&gt;=2.75,H26&gt;=11.8,D26&lt;2.2,H26&lt;16.284,D26&gt;=1.75,F26&gt;=2.5,F26&gt;=1.5),6.7,IF(AND(H26&lt;10.626,B26&lt;3.15,D26&lt;2.35,D26&gt;=2.2,H26&lt;16.284,D26&gt;=1.75,F26&gt;=2.5,F26&gt;=1.5),5.1,IF(AND(H26&gt;=10.626,B26&lt;3.15,D26&lt;2.35,D26&gt;=2.2,H26&lt;16.284,D26&gt;=1.75,F26&gt;=2.5,F26&gt;=1.5),5.2,IF(AND(G26&lt;0.378,B26&lt;3.35,G26&gt;=0.231,H26&lt;14.005,A26&gt;=4.35,H26&gt;=8.42,A26&lt;5.05,D26&lt;0.35,F26&lt;1.5),1.2,IF(AND(G26&gt;=0.378,B26&lt;3.35,G26&gt;=0.231,H26&lt;14.005,A26&gt;=4.35,H26&gt;=8.42,A26&lt;5.05,D26&lt;0.35,F26&lt;1.5),1.3,IF(AND(A26&lt;6.2,B26&gt;=2.85,B26&gt;=2.75,H26&gt;=11.8,D26&lt;2.2,H26&lt;16.284,D26&gt;=1.75,F26&gt;=2.5,F26&gt;=1.5),4.9,IF(AND(G26&lt;0.388,A26&gt;=6.2,B26&gt;=2.85,B26&gt;=2.75,H26&gt;=11.8,D26&lt;2.2,H26&lt;16.284,D26&gt;=1.75,F26&gt;=2.5,F26&gt;=1.5),5.52,IF(AND(G26&gt;=0.388,A26&gt;=6.2,B26&gt;=2.85,B26&gt;=2.75,H26&gt;=11.8,D26&lt;2.2,H26&lt;16.284,D26&gt;=1.75,F26&gt;=2.5,F26&gt;=1.5),5.7,"shouldnthappen")))))))))))))))))))))))))))))))))))))))</f>
        <v>1.7</v>
      </c>
      <c r="T26" s="1" t="n">
        <f aca="false">IF(AND(D26&gt;=0.8,A26&lt;5.45),3.7,IF(AND(D26&gt;=0.35,D26&lt;0.8,A26&lt;5.45),1.56,IF(AND(G26&lt;0.164,F26&lt;2.5,A26&gt;=5.45),1.6,IF(AND(H26&gt;=16.718,F26&gt;=2.5,A26&gt;=5.45),6.4,IF(AND(G26&gt;=0.719,H26&lt;16.718,F26&gt;=2.5,A26&gt;=5.45),5.05,IF(AND(A26&lt;4.35,A26&lt;5.05,D26&lt;0.35,D26&lt;0.8,A26&lt;5.45),1.1,IF(AND(H26&gt;=14.494,A26&gt;=5.05,D26&lt;0.35,D26&lt;0.8,A26&lt;5.45),1.6,IF(AND(G26&lt;0.338,D26&lt;1.25,G26&gt;=0.164,F26&lt;2.5,A26&gt;=5.45),4.1,IF(AND(H26&lt;8.397,D26&gt;=1.25,G26&gt;=0.164,F26&lt;2.5,A26&gt;=5.45),4,IF(AND(H26&lt;11.031,H26&lt;14.494,A26&gt;=5.05,D26&lt;0.35,D26&lt;0.8,A26&lt;5.45),1.5,IF(AND(H26&gt;=11.031,H26&lt;14.494,A26&gt;=5.05,D26&lt;0.35,D26&lt;0.8,A26&lt;5.45),1.44,IF(AND(B26&lt;2.65,H26&gt;=8.397,D26&gt;=1.25,G26&gt;=0.164,F26&lt;2.5,A26&gt;=5.45),4.767,IF(AND(H26&lt;7.388,G26&lt;0.487,G26&lt;0.719,H26&lt;16.718,F26&gt;=2.5,A26&gt;=5.45),5.067,IF(AND(G26&lt;0.533,G26&gt;=0.487,G26&lt;0.719,H26&lt;16.718,F26&gt;=2.5,A26&gt;=5.45),5.8,IF(AND(G26&gt;=0.533,G26&gt;=0.487,G26&lt;0.719,H26&lt;16.718,F26&gt;=2.5,A26&gt;=5.45),5.86,IF(AND(B26&lt;3.25,A26&gt;=4.95,A26&gt;=4.35,A26&lt;5.05,D26&lt;0.35,D26&lt;0.8,A26&lt;5.45),1.2,IF(AND(A26&lt;5.6,H26&lt;11.218,G26&gt;=0.338,D26&lt;1.25,G26&gt;=0.164,F26&lt;2.5,A26&gt;=5.45),3.7,IF(AND(A26&gt;=5.6,H26&lt;11.218,G26&gt;=0.338,D26&lt;1.25,G26&gt;=0.164,F26&lt;2.5,A26&gt;=5.45),3.5,IF(AND(H26&lt;12.668,H26&gt;=11.218,G26&gt;=0.338,D26&lt;1.25,G26&gt;=0.164,F26&lt;2.5,A26&gt;=5.45),3.9,IF(AND(H26&gt;=12.668,H26&gt;=11.218,G26&gt;=0.338,D26&lt;1.25,G26&gt;=0.164,F26&lt;2.5,A26&gt;=5.45),4,IF(AND(H26&gt;=15.705,B26&gt;=2.65,H26&gt;=8.397,D26&gt;=1.25,G26&gt;=0.164,F26&lt;2.5,A26&gt;=5.45),4.8,IF(AND(B26&lt;2.75,H26&gt;=7.388,G26&lt;0.487,G26&lt;0.719,H26&lt;16.718,F26&gt;=2.5,A26&gt;=5.45),5.26,IF(AND(B26&lt;2.95,A26&lt;4.5,A26&lt;4.95,A26&gt;=4.35,A26&lt;5.05,D26&lt;0.35,D26&lt;0.8,A26&lt;5.45),1.4,IF(AND(B26&gt;=2.95,A26&lt;4.5,A26&lt;4.95,A26&gt;=4.35,A26&lt;5.05,D26&lt;0.35,D26&lt;0.8,A26&lt;5.45),1.3,IF(AND(H26&gt;=13.924,A26&gt;=4.5,A26&lt;4.95,A26&gt;=4.35,A26&lt;5.05,D26&lt;0.35,D26&lt;0.8,A26&lt;5.45),1.5,IF(AND(G26&lt;0.252,B26&gt;=3.25,A26&gt;=4.95,A26&gt;=4.35,A26&lt;5.05,D26&lt;0.35,D26&lt;0.8,A26&lt;5.45),1.4,IF(AND(G26&gt;=0.252,B26&gt;=3.25,A26&gt;=4.95,A26&gt;=4.35,A26&lt;5.05,D26&lt;0.35,D26&lt;0.8,A26&lt;5.45),1.32,IF(AND(G26&gt;=0.473,H26&lt;15.705,B26&gt;=2.65,H26&gt;=8.397,D26&gt;=1.25,G26&gt;=0.164,F26&lt;2.5,A26&gt;=5.45),4.7,IF(AND(B26&gt;=3.15,B26&gt;=2.75,H26&gt;=7.388,G26&lt;0.487,G26&lt;0.719,H26&lt;16.718,F26&gt;=2.5,A26&gt;=5.45),5.7,IF(AND(B26&lt;3.15,H26&lt;13.924,A26&gt;=4.5,A26&lt;4.95,A26&gt;=4.35,A26&lt;5.05,D26&lt;0.35,D26&lt;0.8,A26&lt;5.45),1.433,IF(AND(B26&gt;=3.15,H26&lt;13.924,A26&gt;=4.5,A26&lt;4.95,A26&gt;=4.35,A26&lt;5.05,D26&lt;0.35,D26&lt;0.8,A26&lt;5.45),1.4,IF(AND(H26&gt;=14.81,G26&lt;0.473,H26&lt;15.705,B26&gt;=2.65,H26&gt;=8.397,D26&gt;=1.25,G26&gt;=0.164,F26&lt;2.5,A26&gt;=5.45),4.2,IF(AND(A26&lt;6.65,B26&lt;3.15,B26&gt;=2.75,H26&gt;=7.388,G26&lt;0.487,G26&lt;0.719,H26&lt;16.718,F26&gt;=2.5,A26&gt;=5.45),5.6,IF(AND(A26&gt;=6.65,B26&lt;3.15,B26&gt;=2.75,H26&gt;=7.388,G26&lt;0.487,G26&lt;0.719,H26&lt;16.718,F26&gt;=2.5,A26&gt;=5.45),5.4,IF(AND(A26&lt;6.15,H26&lt;14.81,G26&lt;0.473,H26&lt;15.705,B26&gt;=2.65,H26&gt;=8.397,D26&gt;=1.25,G26&gt;=0.164,F26&lt;2.5,A26&gt;=5.45),4.5,IF(AND(A26&gt;=6.15,H26&lt;14.81,G26&lt;0.473,H26&lt;15.705,B26&gt;=2.65,H26&gt;=8.397,D26&gt;=1.25,G26&gt;=0.164,F26&lt;2.5,A26&gt;=5.45),4.4,"shouldnthappen"))))))))))))))))))))))))))))))))))))</f>
        <v>1.56</v>
      </c>
      <c r="U26" s="1" t="n">
        <f aca="false">IF(AND(G26&gt;=0.934,F26&lt;1.5),1.7,IF(AND(D26&lt;0.15,D26&lt;0.25,G26&lt;0.934,F26&lt;1.5),1.38,IF(AND(H26&gt;=14.379,D26&gt;=0.25,G26&lt;0.934,F26&lt;1.5),1.7,IF(AND(A26&lt;5.3,D26&lt;1.35,F26&lt;2.5,F26&gt;=1.5),3.15,IF(AND(H26&lt;7.148,D26&gt;=1.35,F26&lt;2.5,F26&gt;=1.5),3.9,IF(AND(G26&lt;0.352,A26&lt;6.15,F26&gt;=2.5,F26&gt;=1.5),4.5,IF(AND(G26&gt;=0.352,A26&lt;6.15,F26&gt;=2.5,F26&gt;=1.5),4.92,IF(AND(B26&lt;2.85,A26&gt;=6.15,F26&gt;=2.5,F26&gt;=1.5),6.2,IF(AND(D26&gt;=0.45,H26&lt;14.379,D26&gt;=0.25,G26&lt;0.934,F26&lt;1.5),1.65,IF(AND(G26&gt;=0.857,A26&gt;=5.3,D26&lt;1.35,F26&lt;2.5,F26&gt;=1.5),4.3,IF(AND(A26&gt;=7.25,B26&gt;=2.85,A26&gt;=6.15,F26&gt;=2.5,F26&gt;=1.5),6.425,IF(AND(H26&lt;9.499,A26&lt;5.05,D26&gt;=0.15,D26&lt;0.25,G26&lt;0.934,F26&lt;1.5),1.4,IF(AND(A26&gt;=5.45,A26&gt;=5.05,D26&gt;=0.15,D26&lt;0.25,G26&lt;0.934,F26&lt;1.5),1.3,IF(AND(B26&gt;=4.15,D26&lt;0.45,H26&lt;14.379,D26&gt;=0.25,G26&lt;0.934,F26&lt;1.5),1.5,IF(AND(A26&gt;=5.75,G26&lt;0.857,A26&gt;=5.3,D26&lt;1.35,F26&lt;2.5,F26&gt;=1.5),4.02,IF(AND(A26&lt;6.65,G26&lt;0.333,H26&gt;=7.148,D26&gt;=1.35,F26&lt;2.5,F26&gt;=1.5),4.475,IF(AND(A26&gt;=6.65,G26&lt;0.333,H26&gt;=7.148,D26&gt;=1.35,F26&lt;2.5,F26&gt;=1.5),4.8,IF(AND(D26&gt;=1.45,G26&gt;=0.333,H26&gt;=7.148,D26&gt;=1.35,F26&lt;2.5,F26&gt;=1.5),4.85,IF(AND(G26&gt;=0.861,A26&lt;7.25,B26&gt;=2.85,A26&gt;=6.15,F26&gt;=2.5,F26&gt;=1.5),5.2,IF(AND(G26&lt;0.571,H26&gt;=9.499,A26&lt;5.05,D26&gt;=0.15,D26&lt;0.25,G26&lt;0.934,F26&lt;1.5),1.2,IF(AND(G26&gt;=0.571,H26&gt;=9.499,A26&lt;5.05,D26&gt;=0.15,D26&lt;0.25,G26&lt;0.934,F26&lt;1.5),1.3,IF(AND(H26&lt;9.283,A26&lt;5.45,A26&gt;=5.05,D26&gt;=0.15,D26&lt;0.25,G26&lt;0.934,F26&lt;1.5),1.5,IF(AND(H26&gt;=9.283,A26&lt;5.45,A26&gt;=5.05,D26&gt;=0.15,D26&lt;0.25,G26&lt;0.934,F26&lt;1.5),1.425,IF(AND(A26&lt;4.9,B26&lt;4.15,D26&lt;0.45,H26&lt;14.379,D26&gt;=0.25,G26&lt;0.934,F26&lt;1.5),1.4,IF(AND(A26&gt;=4.9,B26&lt;4.15,D26&lt;0.45,H26&lt;14.379,D26&gt;=0.25,G26&lt;0.934,F26&lt;1.5),1.325,IF(AND(G26&lt;0.572,A26&lt;5.75,G26&lt;0.857,A26&gt;=5.3,D26&lt;1.35,F26&lt;2.5,F26&gt;=1.5),3.65,IF(AND(G26&gt;=0.572,A26&lt;5.75,G26&lt;0.857,A26&gt;=5.3,D26&lt;1.35,F26&lt;2.5,F26&gt;=1.5),3.9,IF(AND(A26&lt;6.75,D26&lt;1.45,G26&gt;=0.333,H26&gt;=7.148,D26&gt;=1.35,F26&lt;2.5,F26&gt;=1.5),4.4,IF(AND(A26&gt;=6.75,D26&lt;1.45,G26&gt;=0.333,H26&gt;=7.148,D26&gt;=1.35,F26&lt;2.5,F26&gt;=1.5),4.78,IF(AND(A26&lt;6.6,B26&lt;3.25,G26&lt;0.861,A26&lt;7.25,B26&gt;=2.85,A26&gt;=6.15,F26&gt;=2.5,F26&gt;=1.5),5.333,IF(AND(H26&lt;11.461,B26&gt;=3.25,G26&lt;0.861,A26&lt;7.25,B26&gt;=2.85,A26&gt;=6.15,F26&gt;=2.5,F26&gt;=1.5),6.025,IF(AND(H26&gt;=11.461,B26&gt;=3.25,G26&lt;0.861,A26&lt;7.25,B26&gt;=2.85,A26&gt;=6.15,F26&gt;=2.5,F26&gt;=1.5),5.667,IF(AND(H26&gt;=14.564,A26&gt;=6.6,B26&lt;3.25,G26&lt;0.861,A26&lt;7.25,B26&gt;=2.85,A26&gt;=6.15,F26&gt;=2.5,F26&gt;=1.5),5.4,IF(AND(D26&gt;=2.35,H26&lt;14.564,A26&gt;=6.6,B26&lt;3.25,G26&lt;0.861,A26&lt;7.25,B26&gt;=2.85,A26&gt;=6.15,F26&gt;=2.5,F26&gt;=1.5),5.6,IF(AND(A26&lt;6.85,D26&lt;2.35,H26&lt;14.564,A26&gt;=6.6,B26&lt;3.25,G26&lt;0.861,A26&lt;7.25,B26&gt;=2.85,A26&gt;=6.15,F26&gt;=2.5,F26&gt;=1.5),5.9,IF(AND(A26&gt;=6.85,D26&lt;2.35,H26&lt;14.564,A26&gt;=6.6,B26&lt;3.25,G26&lt;0.861,A26&lt;7.25,B26&gt;=2.85,A26&gt;=6.15,F26&gt;=2.5,F26&gt;=1.5),5.78,"shouldnthappen"))))))))))))))))))))))))))))))))))))</f>
        <v>1.65</v>
      </c>
      <c r="V26" s="1" t="n">
        <f aca="false">IF(AND(H26&lt;5.748,A26&lt;5.05,D26&lt;0.75),1,IF(AND(B26&lt;3.15,H26&gt;=5.748,A26&lt;5.05,D26&lt;0.75),1.475,IF(AND(G26&gt;=0.801,D26&lt;0.25,A26&gt;=5.05,D26&lt;0.75),1.7,IF(AND(D26&gt;=0.45,D26&gt;=0.25,A26&gt;=5.05,D26&lt;0.75),1.7,IF(AND(B26&lt;2.35,F26&lt;2.5,B26&lt;2.75,D26&gt;=0.75),4.16,IF(AND(D26&lt;1.75,F26&gt;=2.5,B26&lt;2.75,D26&gt;=0.75),4.875,IF(AND(D26&gt;=1.75,F26&gt;=2.5,B26&lt;2.75,D26&gt;=0.75),5.333,IF(AND(H26&gt;=16.284,D26&gt;=1.55,B26&gt;=2.75,D26&gt;=0.75),6.6,IF(AND(H26&gt;=14.144,B26&gt;=3.15,H26&gt;=5.748,A26&lt;5.05,D26&lt;0.75),1.3,IF(AND(A26&lt;5.45,G26&lt;0.801,D26&lt;0.25,A26&gt;=5.05,D26&lt;0.75),1.5,IF(AND(A26&gt;=5.45,G26&lt;0.801,D26&lt;0.25,A26&gt;=5.05,D26&lt;0.75),1.34,IF(AND(B26&lt;3.75,D26&lt;0.45,D26&gt;=0.25,A26&gt;=5.05,D26&lt;0.75),1.467,IF(AND(B26&gt;=3.75,D26&lt;0.45,D26&gt;=0.25,A26&gt;=5.05,D26&lt;0.75),1.767,IF(AND(G26&gt;=0.896,B26&gt;=2.35,F26&lt;2.5,B26&lt;2.75,D26&gt;=0.75),4.9,IF(AND(H26&lt;15.504,D26&lt;1.35,D26&lt;1.55,B26&gt;=2.75,D26&gt;=0.75),4.2,IF(AND(H26&gt;=15.504,D26&lt;1.35,D26&lt;1.55,B26&gt;=2.75,D26&gt;=0.75),4.6,IF(AND(H26&lt;9.767,D26&gt;=1.35,D26&lt;1.55,B26&gt;=2.75,D26&gt;=0.75),5.1,IF(AND(A26&lt;4.5,H26&lt;14.144,B26&gt;=3.15,H26&gt;=5.748,A26&lt;5.05,D26&lt;0.75),1.3,IF(AND(A26&gt;=4.5,H26&lt;14.144,B26&gt;=3.15,H26&gt;=5.748,A26&lt;5.05,D26&lt;0.75),1.4,IF(AND(D26&gt;=1.15,G26&lt;0.896,B26&gt;=2.35,F26&lt;2.5,B26&lt;2.75,D26&gt;=0.75),4.04,IF(AND(B26&lt;2.9,H26&gt;=9.767,D26&gt;=1.35,D26&lt;1.55,B26&gt;=2.75,D26&gt;=0.75),4.8,IF(AND(D26&lt;1.7,A26&gt;=7.05,H26&lt;16.284,D26&gt;=1.55,B26&gt;=2.75,D26&gt;=0.75),5.8,IF(AND(D26&gt;=1.7,A26&gt;=7.05,H26&lt;16.284,D26&gt;=1.55,B26&gt;=2.75,D26&gt;=0.75),6.3,IF(AND(B26&lt;2.45,D26&lt;1.15,G26&lt;0.896,B26&gt;=2.35,F26&lt;2.5,B26&lt;2.75,D26&gt;=0.75),3.767,IF(AND(B26&gt;=2.45,D26&lt;1.15,G26&lt;0.896,B26&gt;=2.35,F26&lt;2.5,B26&lt;2.75,D26&gt;=0.75),3.167,IF(AND(B26&gt;=3.15,B26&gt;=2.9,H26&gt;=9.767,D26&gt;=1.35,D26&lt;1.55,B26&gt;=2.75,D26&gt;=0.75),4.7,IF(AND(D26&lt;1.9,D26&lt;2.05,A26&lt;7.05,H26&lt;16.284,D26&gt;=1.55,B26&gt;=2.75,D26&gt;=0.75),4.82,IF(AND(D26&gt;=1.9,D26&lt;2.05,A26&lt;7.05,H26&lt;16.284,D26&gt;=1.55,B26&gt;=2.75,D26&gt;=0.75),5.067,IF(AND(H26&lt;12.721,B26&lt;3.15,B26&gt;=2.9,H26&gt;=9.767,D26&gt;=1.35,D26&lt;1.55,B26&gt;=2.75,D26&gt;=0.75),4.5,IF(AND(H26&gt;=12.721,B26&lt;3.15,B26&gt;=2.9,H26&gt;=9.767,D26&gt;=1.35,D26&lt;1.55,B26&gt;=2.75,D26&gt;=0.75),4.433,IF(AND(H26&lt;9.525,G26&lt;0.364,D26&gt;=2.05,A26&lt;7.05,H26&lt;16.284,D26&gt;=1.55,B26&gt;=2.75,D26&gt;=0.75),5.1,IF(AND(A26&lt;6.25,G26&gt;=0.364,D26&gt;=2.05,A26&lt;7.05,H26&lt;16.284,D26&gt;=1.55,B26&gt;=2.75,D26&gt;=0.75),5.4,IF(AND(H26&lt;10.898,H26&gt;=9.525,G26&lt;0.364,D26&gt;=2.05,A26&lt;7.05,H26&lt;16.284,D26&gt;=1.55,B26&gt;=2.75,D26&gt;=0.75),5.6,IF(AND(H26&lt;8.711,A26&gt;=6.25,G26&gt;=0.364,D26&gt;=2.05,A26&lt;7.05,H26&lt;16.284,D26&gt;=1.55,B26&gt;=2.75,D26&gt;=0.75),5.7,IF(AND(H26&gt;=8.711,A26&gt;=6.25,G26&gt;=0.364,D26&gt;=2.05,A26&lt;7.05,H26&lt;16.284,D26&gt;=1.55,B26&gt;=2.75,D26&gt;=0.75),5.84,IF(AND(D26&lt;2.2,H26&gt;=10.898,H26&gt;=9.525,G26&lt;0.364,D26&gt;=2.05,A26&lt;7.05,H26&lt;16.284,D26&gt;=1.55,B26&gt;=2.75,D26&gt;=0.75),5.4,IF(AND(D26&gt;=2.2,H26&gt;=10.898,H26&gt;=9.525,G26&lt;0.364,D26&gt;=2.05,A26&lt;7.05,H26&lt;16.284,D26&gt;=1.55,B26&gt;=2.75,D26&gt;=0.75),5.3,"shouldnthappen")))))))))))))))))))))))))))))))))))))</f>
        <v>1.7</v>
      </c>
      <c r="W26" s="1" t="n">
        <f aca="false">IF(AND(H26&lt;6.926,D26&gt;=0.35,D26&lt;0.8),1.9,IF(AND(H26&gt;=6.926,D26&gt;=0.35,D26&lt;0.8),1.533,IF(AND(H26&lt;13.492,A26&lt;4.75,D26&lt;0.35,D26&lt;0.8),1.1,IF(AND(H26&gt;=13.492,A26&lt;4.75,D26&lt;0.35,D26&lt;0.8),1.375,IF(AND(B26&lt;2.75,A26&gt;=5.85,F26&lt;2.5,D26&gt;=0.8),4.833,IF(AND(B26&lt;3.3,A26&gt;=7.05,F26&gt;=2.5,D26&gt;=0.8),5.8,IF(AND(B26&gt;=3.3,A26&gt;=7.05,F26&gt;=2.5,D26&gt;=0.8),6.325,IF(AND(D26&gt;=0.25,A26&lt;5.05,A26&gt;=4.75,D26&lt;0.35,D26&lt;0.8),1.3,IF(AND(B26&lt;3.6,A26&gt;=5.05,A26&gt;=4.75,D26&lt;0.35,D26&lt;0.8),1.4,IF(AND(H26&lt;10.194,G26&lt;0.412,A26&lt;5.85,F26&lt;2.5,D26&gt;=0.8),4.133,IF(AND(H26&gt;=10.194,G26&lt;0.412,A26&lt;5.85,F26&lt;2.5,D26&gt;=0.8),4.5,IF(AND(A26&lt;5.35,G26&gt;=0.412,A26&lt;5.85,F26&lt;2.5,D26&gt;=0.8),3.15,IF(AND(A26&lt;6.2,B26&gt;=2.75,A26&gt;=5.85,F26&lt;2.5,D26&gt;=0.8),4.3,IF(AND(H26&lt;5.767,A26&lt;6.2,A26&lt;7.05,F26&gt;=2.5,D26&gt;=0.8),4.5,IF(AND(G26&gt;=0.861,A26&gt;=6.2,A26&lt;7.05,F26&gt;=2.5,D26&gt;=0.8),5.2,IF(AND(B26&lt;3.15,D26&lt;0.25,A26&lt;5.05,A26&gt;=4.75,D26&lt;0.35,D26&lt;0.8),1.55,IF(AND(A26&lt;5.45,B26&gt;=3.6,A26&gt;=5.05,A26&gt;=4.75,D26&lt;0.35,D26&lt;0.8),1.5,IF(AND(A26&gt;=5.45,B26&gt;=3.6,A26&gt;=5.05,A26&gt;=4.75,D26&lt;0.35,D26&lt;0.8),1.4,IF(AND(G26&gt;=0.772,A26&gt;=5.35,G26&gt;=0.412,A26&lt;5.85,F26&lt;2.5,D26&gt;=0.8),3.9,IF(AND(D26&gt;=1.45,A26&gt;=6.2,B26&gt;=2.75,A26&gt;=5.85,F26&lt;2.5,D26&gt;=0.8),4.775,IF(AND(G26&lt;0.5,H26&gt;=5.767,A26&lt;6.2,A26&lt;7.05,F26&gt;=2.5,D26&gt;=0.8),5.1,IF(AND(G26&gt;=0.5,H26&gt;=5.767,A26&lt;6.2,A26&lt;7.05,F26&gt;=2.5,D26&gt;=0.8),4.95,IF(AND(B26&gt;=3.25,G26&lt;0.861,A26&gt;=6.2,A26&lt;7.05,F26&gt;=2.5,D26&gt;=0.8),5.75,IF(AND(A26&lt;4.95,B26&gt;=3.15,D26&lt;0.25,A26&lt;5.05,A26&gt;=4.75,D26&lt;0.35,D26&lt;0.8),1.4,IF(AND(A26&lt;5.65,G26&lt;0.772,A26&gt;=5.35,G26&gt;=0.412,A26&lt;5.85,F26&lt;2.5,D26&gt;=0.8),3.6,IF(AND(A26&gt;=5.65,G26&lt;0.772,A26&gt;=5.35,G26&gt;=0.412,A26&lt;5.85,F26&lt;2.5,D26&gt;=0.8),3.5,IF(AND(B26&gt;=3.15,D26&lt;1.45,A26&gt;=6.2,B26&gt;=2.75,A26&gt;=5.85,F26&lt;2.5,D26&gt;=0.8),4.7,IF(AND(A26&gt;=6.65,B26&lt;3.25,G26&lt;0.861,A26&gt;=6.2,A26&lt;7.05,F26&gt;=2.5,D26&gt;=0.8),5.567,IF(AND(H26&lt;9.499,A26&gt;=4.95,B26&gt;=3.15,D26&lt;0.25,A26&lt;5.05,A26&gt;=4.75,D26&lt;0.35,D26&lt;0.8),1.4,IF(AND(H26&gt;=9.499,A26&gt;=4.95,B26&gt;=3.15,D26&lt;0.25,A26&lt;5.05,A26&gt;=4.75,D26&lt;0.35,D26&lt;0.8),1.2,IF(AND(G26&lt;0.765,B26&lt;3.15,D26&lt;1.45,A26&gt;=6.2,B26&gt;=2.75,A26&gt;=5.85,F26&lt;2.5,D26&gt;=0.8),4.4,IF(AND(G26&gt;=0.765,B26&lt;3.15,D26&lt;1.45,A26&gt;=6.2,B26&gt;=2.75,A26&gt;=5.85,F26&lt;2.5,D26&gt;=0.8),4.6,IF(AND(H26&lt;10.667,A26&lt;6.65,B26&lt;3.25,G26&lt;0.861,A26&gt;=6.2,A26&lt;7.05,F26&gt;=2.5,D26&gt;=0.8),5.167,IF(AND(G26&lt;0.627,H26&gt;=10.667,A26&lt;6.65,B26&lt;3.25,G26&lt;0.861,A26&gt;=6.2,A26&lt;7.05,F26&gt;=2.5,D26&gt;=0.8),5.64,IF(AND(G26&gt;=0.627,H26&gt;=10.667,A26&lt;6.65,B26&lt;3.25,G26&lt;0.861,A26&gt;=6.2,A26&lt;7.05,F26&gt;=2.5,D26&gt;=0.8),5.1,"shouldnthappen")))))))))))))))))))))))))))))))))))</f>
        <v>1.533</v>
      </c>
      <c r="X26" s="1" t="n">
        <f aca="false">IF(AND(B26&lt;3.05,H26&lt;6.697,A26&lt;5.45),4.1,IF(AND(B26&gt;=3.05,H26&lt;6.697,A26&lt;5.45),1.48,IF(AND(D26&lt;0.7,A26&lt;5.9,A26&gt;=5.45),1.4,IF(AND(A26&lt;4.35,B26&lt;3.3,H26&gt;=6.697,A26&lt;5.45),1.1,IF(AND(G26&lt;0.372,D26&gt;=0.7,A26&lt;5.9,A26&gt;=5.45),4.36,IF(AND(A26&gt;=4.9,A26&gt;=4.35,B26&lt;3.3,H26&gt;=6.697,A26&lt;5.45),1.6,IF(AND(H26&gt;=14.171,A26&lt;5.15,B26&gt;=3.3,H26&gt;=6.697,A26&lt;5.45),1.6,IF(AND(G26&lt;0.451,A26&gt;=5.15,B26&gt;=3.3,H26&gt;=6.697,A26&lt;5.45),1.367,IF(AND(G26&gt;=0.451,A26&gt;=5.15,B26&gt;=3.3,H26&gt;=6.697,A26&lt;5.45),1.5,IF(AND(G26&lt;0.332,D26&lt;1.45,F26&lt;2.5,A26&gt;=5.9,A26&gt;=5.45),4.35,IF(AND(A26&lt;6.15,D26&gt;=1.45,F26&lt;2.5,A26&gt;=5.9,A26&gt;=5.45),5.1,IF(AND(D26&gt;=2.4,G26&lt;0.432,F26&gt;=2.5,A26&gt;=5.9,A26&gt;=5.45),5.78,IF(AND(A26&lt;6.15,G26&gt;=0.432,F26&gt;=2.5,A26&gt;=5.9,A26&gt;=5.45),4.9,IF(AND(B26&lt;3.1,A26&lt;4.9,A26&gt;=4.35,B26&lt;3.3,H26&gt;=6.697,A26&lt;5.45),1.4,IF(AND(B26&gt;=3.1,A26&lt;4.9,A26&gt;=4.35,B26&lt;3.3,H26&gt;=6.697,A26&lt;5.45),1.3,IF(AND(G26&lt;0.343,H26&lt;14.171,A26&lt;5.15,B26&gt;=3.3,H26&gt;=6.697,A26&lt;5.45),1.433,IF(AND(G26&gt;=0.343,H26&lt;14.171,A26&lt;5.15,B26&gt;=3.3,H26&gt;=6.697,A26&lt;5.45),1.525,IF(AND(D26&lt;1.05,B26&lt;2.55,G26&gt;=0.372,D26&gt;=0.7,A26&lt;5.9,A26&gt;=5.45),3.7,IF(AND(H26&lt;10.596,B26&gt;=2.55,G26&gt;=0.372,D26&gt;=0.7,A26&lt;5.9,A26&gt;=5.45),3.525,IF(AND(H26&gt;=10.596,B26&gt;=2.55,G26&gt;=0.372,D26&gt;=0.7,A26&lt;5.9,A26&gt;=5.45),3.9,IF(AND(H26&lt;14.314,G26&gt;=0.332,D26&lt;1.45,F26&lt;2.5,A26&gt;=5.9,A26&gt;=5.45),4.4,IF(AND(H26&gt;=14.314,G26&gt;=0.332,D26&lt;1.45,F26&lt;2.5,A26&gt;=5.9,A26&gt;=5.45),4.7,IF(AND(H26&lt;13.906,A26&gt;=6.15,D26&gt;=1.45,F26&lt;2.5,A26&gt;=5.9,A26&gt;=5.45),4.675,IF(AND(H26&gt;=13.906,A26&gt;=6.15,D26&gt;=1.45,F26&lt;2.5,A26&gt;=5.9,A26&gt;=5.45),4.9,IF(AND(G26&lt;0.093,D26&lt;2.4,G26&lt;0.432,F26&gt;=2.5,A26&gt;=5.9,A26&gt;=5.45),5.6,IF(AND(B26&lt;2.95,A26&gt;=6.15,G26&gt;=0.432,F26&gt;=2.5,A26&gt;=5.9,A26&gt;=5.45),5.86,IF(AND(A26&lt;5.55,D26&gt;=1.05,B26&lt;2.55,G26&gt;=0.372,D26&gt;=0.7,A26&lt;5.9,A26&gt;=5.45),4,IF(AND(A26&gt;=5.55,D26&gt;=1.05,B26&lt;2.55,G26&gt;=0.372,D26&gt;=0.7,A26&lt;5.9,A26&gt;=5.45),3.9,IF(AND(D26&lt;1.7,G26&gt;=0.093,D26&lt;2.4,G26&lt;0.432,F26&gt;=2.5,A26&gt;=5.9,A26&gt;=5.45),5.05,IF(AND(G26&gt;=0.774,B26&gt;=2.95,A26&gt;=6.15,G26&gt;=0.432,F26&gt;=2.5,A26&gt;=5.9,A26&gt;=5.45),5.3,IF(AND(G26&gt;=0.312,D26&gt;=1.7,G26&gt;=0.093,D26&lt;2.4,G26&lt;0.432,F26&gt;=2.5,A26&gt;=5.9,A26&gt;=5.45),5.4,IF(AND(D26&lt;2.45,G26&lt;0.774,B26&gt;=2.95,A26&gt;=6.15,G26&gt;=0.432,F26&gt;=2.5,A26&gt;=5.9,A26&gt;=5.45),5.66,IF(AND(D26&gt;=2.45,G26&lt;0.774,B26&gt;=2.95,A26&gt;=6.15,G26&gt;=0.432,F26&gt;=2.5,A26&gt;=5.9,A26&gt;=5.45),6,IF(AND(G26&gt;=0.301,G26&lt;0.312,D26&gt;=1.7,G26&gt;=0.093,D26&lt;2.4,G26&lt;0.432,F26&gt;=2.5,A26&gt;=5.9,A26&gt;=5.45),5.1,IF(AND(A26&lt;6.45,G26&lt;0.301,G26&lt;0.312,D26&gt;=1.7,G26&gt;=0.093,D26&lt;2.4,G26&lt;0.432,F26&gt;=2.5,A26&gt;=5.9,A26&gt;=5.45),5.3,IF(AND(A26&gt;=6.45,G26&lt;0.301,G26&lt;0.312,D26&gt;=1.7,G26&gt;=0.093,D26&lt;2.4,G26&lt;0.432,F26&gt;=2.5,A26&gt;=5.9,A26&gt;=5.45),5.2,"shouldnthappen"))))))))))))))))))))))))))))))))))))</f>
        <v>1.525</v>
      </c>
      <c r="Y26" s="1" t="n">
        <f aca="false">IF(AND(H26&lt;6.51,F26&lt;1.5),1.8,IF(AND(H26&gt;=16.674,F26&gt;=1.5),6.533,IF(AND(D26&gt;=0.45,H26&gt;=6.51,F26&lt;1.5),1.667,IF(AND(H26&gt;=13.805,G26&lt;0.154,H26&lt;16.674,F26&gt;=1.5),6.7,IF(AND(D26&lt;0.15,A26&lt;5.05,D26&lt;0.45,H26&gt;=6.51,F26&lt;1.5),1.4,IF(AND(H26&gt;=13.586,A26&gt;=5.05,D26&lt;0.45,H26&gt;=6.51,F26&lt;1.5),1.3,IF(AND(F26&lt;2.5,H26&lt;13.805,G26&lt;0.154,H26&lt;16.674,F26&gt;=1.5),4.6,IF(AND(H26&lt;8.929,D26&lt;1.35,G26&gt;=0.154,H26&lt;16.674,F26&gt;=1.5),3.64,IF(AND(G26&lt;0.05,H26&lt;13.586,A26&gt;=5.05,D26&lt;0.45,H26&gt;=6.51,F26&lt;1.5),1.4,IF(AND(G26&gt;=0.107,F26&gt;=2.5,H26&lt;13.805,G26&lt;0.154,H26&lt;16.674,F26&gt;=1.5),5.3,IF(AND(B26&gt;=2.75,H26&gt;=8.929,D26&lt;1.35,G26&gt;=0.154,H26&lt;16.674,F26&gt;=1.5),4.433,IF(AND(D26&gt;=1.55,F26&lt;2.5,D26&gt;=1.35,G26&gt;=0.154,H26&lt;16.674,F26&gt;=1.5),4.975,IF(AND(H26&lt;6.93,F26&gt;=2.5,D26&gt;=1.35,G26&gt;=0.154,H26&lt;16.674,F26&gt;=1.5),4.5,IF(AND(H26&lt;12.675,G26&lt;0.217,D26&gt;=0.15,A26&lt;5.05,D26&lt;0.45,H26&gt;=6.51,F26&lt;1.5),1.4,IF(AND(H26&gt;=12.675,G26&lt;0.217,D26&gt;=0.15,A26&lt;5.05,D26&lt;0.45,H26&gt;=6.51,F26&lt;1.5),1.5,IF(AND(A26&lt;4.65,G26&gt;=0.217,D26&gt;=0.15,A26&lt;5.05,D26&lt;0.45,H26&gt;=6.51,F26&lt;1.5),1.35,IF(AND(D26&lt;0.25,G26&gt;=0.05,H26&lt;13.586,A26&gt;=5.05,D26&lt;0.45,H26&gt;=6.51,F26&lt;1.5),1.467,IF(AND(D26&gt;=0.25,G26&gt;=0.05,H26&lt;13.586,A26&gt;=5.05,D26&lt;0.45,H26&gt;=6.51,F26&lt;1.5),1.5,IF(AND(H26&lt;9.15,G26&lt;0.107,F26&gt;=2.5,H26&lt;13.805,G26&lt;0.154,H26&lt;16.674,F26&gt;=1.5),5.7,IF(AND(H26&gt;=9.15,G26&lt;0.107,F26&gt;=2.5,H26&lt;13.805,G26&lt;0.154,H26&lt;16.674,F26&gt;=1.5),5.6,IF(AND(G26&lt;0.404,B26&lt;2.75,H26&gt;=8.929,D26&lt;1.35,G26&gt;=0.154,H26&lt;16.674,F26&gt;=1.5),4.15,IF(AND(G26&gt;=0.404,B26&lt;2.75,H26&gt;=8.929,D26&lt;1.35,G26&gt;=0.154,H26&lt;16.674,F26&gt;=1.5),3.9,IF(AND(A26&gt;=6.75,D26&lt;1.55,F26&lt;2.5,D26&gt;=1.35,G26&gt;=0.154,H26&lt;16.674,F26&gt;=1.5),4.82,IF(AND(D26&lt;0.25,A26&gt;=4.65,G26&gt;=0.217,D26&gt;=0.15,A26&lt;5.05,D26&lt;0.45,H26&gt;=6.51,F26&lt;1.5),1.325,IF(AND(D26&gt;=0.25,A26&gt;=4.65,G26&gt;=0.217,D26&gt;=0.15,A26&lt;5.05,D26&lt;0.45,H26&gt;=6.51,F26&lt;1.5),1.3,IF(AND(A26&lt;6.55,A26&lt;6.75,D26&lt;1.55,F26&lt;2.5,D26&gt;=1.35,G26&gt;=0.154,H26&lt;16.674,F26&gt;=1.5),4.575,IF(AND(A26&gt;=6.55,A26&lt;6.75,D26&lt;1.55,F26&lt;2.5,D26&gt;=1.35,G26&gt;=0.154,H26&lt;16.674,F26&gt;=1.5),4.4,IF(AND(B26&lt;2.9,D26&lt;2.05,H26&gt;=6.93,F26&gt;=2.5,D26&gt;=1.35,G26&gt;=0.154,H26&lt;16.674,F26&gt;=1.5),5.05,IF(AND(H26&lt;8.884,D26&gt;=2.05,H26&gt;=6.93,F26&gt;=2.5,D26&gt;=1.35,G26&gt;=0.154,H26&lt;16.674,F26&gt;=1.5),5.1,IF(AND(H26&lt;13.711,B26&gt;=2.9,D26&lt;2.05,H26&gt;=6.93,F26&gt;=2.5,D26&gt;=1.35,G26&gt;=0.154,H26&lt;16.674,F26&gt;=1.5),5,IF(AND(H26&gt;=13.711,B26&gt;=2.9,D26&lt;2.05,H26&gt;=6.93,F26&gt;=2.5,D26&gt;=1.35,G26&gt;=0.154,H26&lt;16.674,F26&gt;=1.5),5.8,IF(AND(B26&lt;3.15,H26&gt;=8.884,D26&gt;=2.05,H26&gt;=6.93,F26&gt;=2.5,D26&gt;=1.35,G26&gt;=0.154,H26&lt;16.674,F26&gt;=1.5),5.56,IF(AND(B26&gt;=3.15,H26&gt;=8.884,D26&gt;=2.05,H26&gt;=6.93,F26&gt;=2.5,D26&gt;=1.35,G26&gt;=0.154,H26&lt;16.674,F26&gt;=1.5),5.9,"shouldnthappen")))))))))))))))))))))))))))))))))</f>
        <v>1.667</v>
      </c>
      <c r="Z26" s="1" t="n">
        <f aca="false">IF(AND(F26&gt;=2,B26&gt;=3.35),5.6,IF(AND(A26&lt;6.65,H26&gt;=15.076,B26&lt;3.35),4.8,IF(AND(A26&gt;=6.65,H26&gt;=15.076,B26&lt;3.35),6.15,IF(AND(H26&lt;6.542,F26&lt;2,B26&gt;=3.35),1.767,IF(AND(G26&gt;=0.653,D26&lt;0.75,H26&lt;15.076,B26&lt;3.35),1.55,IF(AND(D26&lt;0.15,G26&lt;0.653,D26&lt;0.75,H26&lt;15.076,B26&lt;3.35),1.1,IF(AND(G26&lt;0.356,A26&lt;5.05,H26&gt;=6.542,F26&lt;2,B26&gt;=3.35),1.4,IF(AND(G26&gt;=0.356,A26&lt;5.05,H26&gt;=6.542,F26&lt;2,B26&gt;=3.35),1.3,IF(AND(G26&gt;=0.566,A26&gt;=5.05,H26&gt;=6.542,F26&lt;2,B26&gt;=3.35),1.6,IF(AND(B26&gt;=3.1,D26&gt;=0.15,G26&lt;0.653,D26&lt;0.75,H26&lt;15.076,B26&lt;3.35),1.367,IF(AND(B26&gt;=2.65,D26&lt;1.45,B26&lt;2.75,D26&gt;=0.75,H26&lt;15.076,B26&lt;3.35),3.96,IF(AND(G26&lt;0.352,D26&gt;=1.45,B26&lt;2.75,D26&gt;=0.75,H26&lt;15.076,B26&lt;3.35),4.5,IF(AND(D26&gt;=1.35,A26&lt;6.2,B26&gt;=2.75,D26&gt;=0.75,H26&lt;15.076,B26&lt;3.35),4.733,IF(AND(A26&lt;4.7,B26&lt;3.1,D26&gt;=0.15,G26&lt;0.653,D26&lt;0.75,H26&lt;15.076,B26&lt;3.35),1.36,IF(AND(A26&gt;=4.7,B26&lt;3.1,D26&gt;=0.15,G26&lt;0.653,D26&lt;0.75,H26&lt;15.076,B26&lt;3.35),1.6,IF(AND(A26&lt;5.2,B26&lt;2.65,D26&lt;1.45,B26&lt;2.75,D26&gt;=0.75,H26&lt;15.076,B26&lt;3.35),3.3,IF(AND(A26&lt;6.5,G26&gt;=0.352,D26&gt;=1.45,B26&lt;2.75,D26&gt;=0.75,H26&lt;15.076,B26&lt;3.35),5,IF(AND(A26&gt;=6.5,G26&gt;=0.352,D26&gt;=1.45,B26&lt;2.75,D26&gt;=0.75,H26&lt;15.076,B26&lt;3.35),5.8,IF(AND(H26&lt;8.486,D26&lt;1.35,A26&lt;6.2,B26&gt;=2.75,D26&gt;=0.75,H26&lt;15.076,B26&lt;3.35),3.975,IF(AND(G26&lt;0.187,F26&lt;2.5,A26&gt;=6.2,B26&gt;=2.75,D26&gt;=0.75,H26&lt;15.076,B26&lt;3.35),5,IF(AND(G26&gt;=0.187,F26&lt;2.5,A26&gt;=6.2,B26&gt;=2.75,D26&gt;=0.75,H26&lt;15.076,B26&lt;3.35),4.525,IF(AND(A26&gt;=7.25,F26&gt;=2.5,A26&gt;=6.2,B26&gt;=2.75,D26&gt;=0.75,H26&lt;15.076,B26&lt;3.35),6.5,IF(AND(G26&lt;0.185,B26&lt;3.6,G26&lt;0.566,A26&gt;=5.05,H26&gt;=6.542,F26&lt;2,B26&gt;=3.35),1.45,IF(AND(G26&gt;=0.185,B26&lt;3.6,G26&lt;0.566,A26&gt;=5.05,H26&gt;=6.542,F26&lt;2,B26&gt;=3.35),1.34,IF(AND(G26&lt;0.13,B26&gt;=3.6,G26&lt;0.566,A26&gt;=5.05,H26&gt;=6.542,F26&lt;2,B26&gt;=3.35),1.45,IF(AND(G26&gt;=0.13,B26&gt;=3.6,G26&lt;0.566,A26&gt;=5.05,H26&gt;=6.542,F26&lt;2,B26&gt;=3.35),1.5,IF(AND(D26&lt;1.05,A26&gt;=5.2,B26&lt;2.65,D26&lt;1.45,B26&lt;2.75,D26&gt;=0.75,H26&lt;15.076,B26&lt;3.35),3.5,IF(AND(D26&gt;=1.05,A26&gt;=5.2,B26&lt;2.65,D26&lt;1.45,B26&lt;2.75,D26&gt;=0.75,H26&lt;15.076,B26&lt;3.35),3.94,IF(AND(H26&lt;10.983,H26&gt;=8.486,D26&lt;1.35,A26&lt;6.2,B26&gt;=2.75,D26&gt;=0.75,H26&lt;15.076,B26&lt;3.35),4.38,IF(AND(H26&gt;=10.983,H26&gt;=8.486,D26&lt;1.35,A26&lt;6.2,B26&gt;=2.75,D26&gt;=0.75,H26&lt;15.076,B26&lt;3.35),4.1,IF(AND(B26&gt;=3.25,A26&lt;7.25,F26&gt;=2.5,A26&gt;=6.2,B26&gt;=2.75,D26&gt;=0.75,H26&lt;15.076,B26&lt;3.35),5.7,IF(AND(B26&lt;2.95,B26&lt;3.25,A26&lt;7.25,F26&gt;=2.5,A26&gt;=6.2,B26&gt;=2.75,D26&gt;=0.75,H26&lt;15.076,B26&lt;3.35),5.6,IF(AND(H26&gt;=13.711,B26&gt;=2.95,B26&lt;3.25,A26&lt;7.25,F26&gt;=2.5,A26&gt;=6.2,B26&gt;=2.75,D26&gt;=0.75,H26&lt;15.076,B26&lt;3.35),5.8,IF(AND(A26&gt;=6.8,H26&lt;13.711,B26&gt;=2.95,B26&lt;3.25,A26&lt;7.25,F26&gt;=2.5,A26&gt;=6.2,B26&gt;=2.75,D26&gt;=0.75,H26&lt;15.076,B26&lt;3.35),5.1,IF(AND(H26&lt;12.921,A26&lt;6.8,H26&lt;13.711,B26&gt;=2.95,B26&lt;3.25,A26&lt;7.25,F26&gt;=2.5,A26&gt;=6.2,B26&gt;=2.75,D26&gt;=0.75,H26&lt;15.076,B26&lt;3.35),5.34,IF(AND(H26&gt;=12.921,A26&lt;6.8,H26&lt;13.711,B26&gt;=2.95,B26&lt;3.25,A26&lt;7.25,F26&gt;=2.5,A26&gt;=6.2,B26&gt;=2.75,D26&gt;=0.75,H26&lt;15.076,B26&lt;3.35),5.133,"shouldnthappen"))))))))))))))))))))))))))))))))))))</f>
        <v>1.55</v>
      </c>
      <c r="AA26" s="1" t="n">
        <f aca="false">IF(AND(D26&gt;=0.45,A26&lt;5.05,D26&lt;0.8),1.6,IF(AND(D26&gt;=0.45,A26&gt;=5.05,D26&lt;0.8),1.7,IF(AND(H26&gt;=16.244,F26&gt;=2.5,D26&gt;=0.8),6.533,IF(AND(A26&lt;4.35,D26&lt;0.45,A26&lt;5.05,D26&lt;0.8),1.1,IF(AND(H26&gt;=14.877,D26&lt;0.45,A26&gt;=5.05,D26&lt;0.8),1.3,IF(AND(D26&gt;=1.4,A26&lt;5.65,F26&lt;2.5,D26&gt;=0.8),4.5,IF(AND(A26&gt;=7.25,H26&lt;16.244,F26&gt;=2.5,D26&gt;=0.8),6.5,IF(AND(A26&gt;=4.75,A26&gt;=4.35,D26&lt;0.45,A26&lt;5.05,D26&lt;0.8),1.35,IF(AND(A26&lt;5.3,D26&lt;1.4,A26&lt;5.65,F26&lt;2.5,D26&gt;=0.8),3.1,IF(AND(A26&gt;=6.8,A26&gt;=6.55,A26&gt;=5.65,F26&lt;2.5,D26&gt;=0.8),4.9,IF(AND(H26&lt;5.767,A26&lt;7.25,H26&lt;16.244,F26&gt;=2.5,D26&gt;=0.8),4.5,IF(AND(G26&gt;=0.522,A26&lt;4.75,A26&gt;=4.35,D26&lt;0.45,A26&lt;5.05,D26&lt;0.8),1.2,IF(AND(G26&gt;=0.948,D26&lt;0.35,H26&lt;14.877,D26&lt;0.45,A26&gt;=5.05,D26&lt;0.8),1.7,IF(AND(H26&lt;13.089,D26&gt;=0.35,H26&lt;14.877,D26&lt;0.45,A26&gt;=5.05,D26&lt;0.8),1.5,IF(AND(H26&gt;=13.089,D26&gt;=0.35,H26&lt;14.877,D26&lt;0.45,A26&gt;=5.05,D26&lt;0.8),1.3,IF(AND(B26&gt;=2.95,A26&gt;=5.3,D26&lt;1.4,A26&lt;5.65,F26&lt;2.5,D26&gt;=0.8),4.1,IF(AND(H26&lt;9.181,A26&lt;6.05,A26&lt;6.55,A26&gt;=5.65,F26&lt;2.5,D26&gt;=0.8),5.1,IF(AND(H26&gt;=9.181,A26&lt;6.05,A26&lt;6.55,A26&gt;=5.65,F26&lt;2.5,D26&gt;=0.8),4.3,IF(AND(G26&gt;=0.867,A26&gt;=6.05,A26&lt;6.55,A26&gt;=5.65,F26&lt;2.5,D26&gt;=0.8),4.9,IF(AND(B26&lt;3.05,A26&lt;6.8,A26&gt;=6.55,A26&gt;=5.65,F26&lt;2.5,D26&gt;=0.8),5,IF(AND(B26&gt;=3.05,A26&lt;6.8,A26&gt;=6.55,A26&gt;=5.65,F26&lt;2.5,D26&gt;=0.8),4.55,IF(AND(H26&gt;=14.144,G26&lt;0.522,A26&lt;4.75,A26&gt;=4.35,D26&lt;0.45,A26&lt;5.05,D26&lt;0.8),1.3,IF(AND(B26&lt;2.7,B26&lt;2.95,A26&gt;=5.3,D26&lt;1.4,A26&lt;5.65,F26&lt;2.5,D26&gt;=0.8),3.78,IF(AND(B26&gt;=2.7,B26&lt;2.95,A26&gt;=5.3,D26&lt;1.4,A26&lt;5.65,F26&lt;2.5,D26&gt;=0.8),3.6,IF(AND(G26&lt;0.638,G26&lt;0.867,A26&gt;=6.05,A26&lt;6.55,A26&gt;=5.65,F26&lt;2.5,D26&gt;=0.8),4.433,IF(AND(G26&gt;=0.638,G26&lt;0.867,A26&gt;=6.05,A26&lt;6.55,A26&gt;=5.65,F26&lt;2.5,D26&gt;=0.8),4,IF(AND(A26&lt;6.35,H26&lt;11.146,H26&gt;=5.767,A26&lt;7.25,H26&lt;16.244,F26&gt;=2.5,D26&gt;=0.8),5.1,IF(AND(A26&lt;4.5,H26&lt;14.144,G26&lt;0.522,A26&lt;4.75,A26&gt;=4.35,D26&lt;0.45,A26&lt;5.05,D26&lt;0.8),1.35,IF(AND(A26&gt;=4.5,H26&lt;14.144,G26&lt;0.522,A26&lt;4.75,A26&gt;=4.35,D26&lt;0.45,A26&lt;5.05,D26&lt;0.8),1.4,IF(AND(A26&lt;5.15,B26&lt;3.75,G26&lt;0.948,D26&lt;0.35,H26&lt;14.877,D26&lt;0.45,A26&gt;=5.05,D26&lt;0.8),1.4,IF(AND(A26&gt;=5.15,B26&lt;3.75,G26&lt;0.948,D26&lt;0.35,H26&lt;14.877,D26&lt;0.45,A26&gt;=5.05,D26&lt;0.8),1.5,IF(AND(G26&lt;0.112,B26&gt;=3.75,G26&lt;0.948,D26&lt;0.35,H26&lt;14.877,D26&lt;0.45,A26&gt;=5.05,D26&lt;0.8),1.5,IF(AND(G26&gt;=0.112,B26&gt;=3.75,G26&lt;0.948,D26&lt;0.35,H26&lt;14.877,D26&lt;0.45,A26&gt;=5.05,D26&lt;0.8),1.6,IF(AND(G26&lt;0.075,A26&gt;=6.35,H26&lt;11.146,H26&gt;=5.767,A26&lt;7.25,H26&lt;16.244,F26&gt;=2.5,D26&gt;=0.8),5.5,IF(AND(G26&gt;=0.075,A26&gt;=6.35,H26&lt;11.146,H26&gt;=5.767,A26&lt;7.25,H26&lt;16.244,F26&gt;=2.5,D26&gt;=0.8),5.24,IF(AND(B26&lt;2.95,D26&lt;1.9,H26&gt;=11.146,H26&gt;=5.767,A26&lt;7.25,H26&lt;16.244,F26&gt;=2.5,D26&gt;=0.8),5.65,IF(AND(B26&gt;=2.95,D26&lt;1.9,H26&gt;=11.146,H26&gt;=5.767,A26&lt;7.25,H26&lt;16.244,F26&gt;=2.5,D26&gt;=0.8),5.8,IF(AND(H26&lt;13.42,D26&gt;=1.9,H26&gt;=11.146,H26&gt;=5.767,A26&lt;7.25,H26&lt;16.244,F26&gt;=2.5,D26&gt;=0.8),5.6,IF(AND(H26&gt;=13.42,D26&gt;=1.9,H26&gt;=11.146,H26&gt;=5.767,A26&lt;7.25,H26&lt;16.244,F26&gt;=2.5,D26&gt;=0.8),5.34,"shouldnthappen")))))))))))))))))))))))))))))))))))))))</f>
        <v>1.7</v>
      </c>
      <c r="AB26" s="1" t="n">
        <f aca="false">IF(AND(D26&gt;=0.35,F26&lt;1.5),1.5,IF(AND(F26&lt;2.5,D26&gt;=1.55,F26&gt;=1.5),4.85,IF(AND(H26&lt;8.308,D26&lt;0.15,D26&lt;0.35,F26&lt;1.5),1.5,IF(AND(H26&gt;=8.308,D26&lt;0.15,D26&lt;0.35,F26&lt;1.5),1.4,IF(AND(H26&lt;5.523,D26&gt;=0.15,D26&lt;0.35,F26&lt;1.5),1,IF(AND(G26&lt;0.572,H26&lt;10.688,D26&lt;1.55,F26&gt;=1.5),3.75,IF(AND(B26&gt;=3.5,F26&gt;=2.5,D26&gt;=1.55,F26&gt;=1.5),6.3,IF(AND(A26&gt;=5.65,G26&gt;=0.572,H26&lt;10.688,D26&lt;1.55,F26&gt;=1.5),4.45,IF(AND(B26&gt;=2.85,A26&lt;6.15,H26&gt;=10.688,D26&lt;1.55,F26&gt;=1.5),4.35,IF(AND(H26&gt;=16.284,B26&lt;3.5,F26&gt;=2.5,D26&gt;=1.55,F26&gt;=1.5),6.6,IF(AND(G26&gt;=0.241,G26&lt;0.338,H26&gt;=5.523,D26&gt;=0.15,D26&lt;0.35,F26&lt;1.5),1.25,IF(AND(A26&lt;5.05,G26&gt;=0.338,H26&gt;=5.523,D26&gt;=0.15,D26&lt;0.35,F26&lt;1.5),1.35,IF(AND(B26&lt;2.7,A26&lt;5.65,G26&gt;=0.572,H26&lt;10.688,D26&lt;1.55,F26&gt;=1.5),4,IF(AND(B26&gt;=2.7,A26&lt;5.65,G26&gt;=0.572,H26&lt;10.688,D26&lt;1.55,F26&gt;=1.5),3.6,IF(AND(B26&lt;2.45,B26&lt;2.85,A26&lt;6.15,H26&gt;=10.688,D26&lt;1.55,F26&gt;=1.5),3.7,IF(AND(A26&lt;6.25,B26&lt;2.85,A26&gt;=6.15,H26&gt;=10.688,D26&lt;1.55,F26&gt;=1.5),4.5,IF(AND(A26&gt;=6.25,B26&lt;2.85,A26&gt;=6.15,H26&gt;=10.688,D26&lt;1.55,F26&gt;=1.5),4.86,IF(AND(D26&gt;=1.45,B26&gt;=2.85,A26&gt;=6.15,H26&gt;=10.688,D26&lt;1.55,F26&gt;=1.5),4.8,IF(AND(H26&lt;8.202,H26&lt;16.284,B26&lt;3.5,F26&gt;=2.5,D26&gt;=1.55,F26&gt;=1.5),5.7,IF(AND(A26&gt;=5.1,G26&lt;0.241,G26&lt;0.338,H26&gt;=5.523,D26&gt;=0.15,D26&lt;0.35,F26&lt;1.5),1.5,IF(AND(B26&gt;=3.75,A26&gt;=5.05,G26&gt;=0.338,H26&gt;=5.523,D26&gt;=0.15,D26&lt;0.35,F26&lt;1.5),1.6,IF(AND(A26&lt;5.7,B26&gt;=2.45,B26&lt;2.85,A26&lt;6.15,H26&gt;=10.688,D26&lt;1.55,F26&gt;=1.5),3.9,IF(AND(A26&gt;=5.7,B26&gt;=2.45,B26&lt;2.85,A26&lt;6.15,H26&gt;=10.688,D26&lt;1.55,F26&gt;=1.5),4.02,IF(AND(H26&lt;13.654,D26&lt;1.45,B26&gt;=2.85,A26&gt;=6.15,H26&gt;=10.688,D26&lt;1.55,F26&gt;=1.5),4.333,IF(AND(H26&gt;=13.654,D26&lt;1.45,B26&gt;=2.85,A26&gt;=6.15,H26&gt;=10.688,D26&lt;1.55,F26&gt;=1.5),4.54,IF(AND(A26&lt;6.15,H26&gt;=8.202,H26&lt;16.284,B26&lt;3.5,F26&gt;=2.5,D26&gt;=1.55,F26&gt;=1.5),5,IF(AND(H26&lt;13.924,A26&lt;5.1,G26&lt;0.241,G26&lt;0.338,H26&gt;=5.523,D26&gt;=0.15,D26&lt;0.35,F26&lt;1.5),1.4,IF(AND(H26&gt;=13.924,A26&lt;5.1,G26&lt;0.241,G26&lt;0.338,H26&gt;=5.523,D26&gt;=0.15,D26&lt;0.35,F26&lt;1.5),1.5,IF(AND(D26&lt;0.25,B26&lt;3.75,A26&gt;=5.05,G26&gt;=0.338,H26&gt;=5.523,D26&gt;=0.15,D26&lt;0.35,F26&lt;1.5),1.5,IF(AND(D26&gt;=0.25,B26&lt;3.75,A26&gt;=5.05,G26&gt;=0.338,H26&gt;=5.523,D26&gt;=0.15,D26&lt;0.35,F26&lt;1.5),1.4,IF(AND(H26&lt;8.884,B26&gt;=3.05,A26&gt;=6.15,H26&gt;=8.202,H26&lt;16.284,B26&lt;3.5,F26&gt;=2.5,D26&gt;=1.55,F26&gt;=1.5),5.1,IF(AND(A26&lt;6.45,G26&lt;0.368,B26&lt;3.05,A26&gt;=6.15,H26&gt;=8.202,H26&lt;16.284,B26&lt;3.5,F26&gt;=2.5,D26&gt;=1.55,F26&gt;=1.5),5.525,IF(AND(A26&gt;=6.45,G26&lt;0.368,B26&lt;3.05,A26&gt;=6.15,H26&gt;=8.202,H26&lt;16.284,B26&lt;3.5,F26&gt;=2.5,D26&gt;=1.55,F26&gt;=1.5),5.35,IF(AND(D26&lt;2.25,G26&gt;=0.368,B26&lt;3.05,A26&gt;=6.15,H26&gt;=8.202,H26&lt;16.284,B26&lt;3.5,F26&gt;=2.5,D26&gt;=1.55,F26&gt;=1.5),5.8,IF(AND(D26&gt;=2.25,G26&gt;=0.368,B26&lt;3.05,A26&gt;=6.15,H26&gt;=8.202,H26&lt;16.284,B26&lt;3.5,F26&gt;=2.5,D26&gt;=1.55,F26&gt;=1.5),5.2,IF(AND(H26&lt;10.257,H26&gt;=8.884,B26&gt;=3.05,A26&gt;=6.15,H26&gt;=8.202,H26&lt;16.284,B26&lt;3.5,F26&gt;=2.5,D26&gt;=1.55,F26&gt;=1.5),5.9,IF(AND(H26&gt;=10.257,H26&gt;=8.884,B26&gt;=3.05,A26&gt;=6.15,H26&gt;=8.202,H26&lt;16.284,B26&lt;3.5,F26&gt;=2.5,D26&gt;=1.55,F26&gt;=1.5),5.48,"shouldnthappen")))))))))))))))))))))))))))))))))))))</f>
        <v>1.5</v>
      </c>
      <c r="AC26" s="1" t="n">
        <f aca="false">IF(AND(H26&lt;5.748,A26&lt;5.05,D26&lt;0.8),1,IF(AND(B26&lt;3.35,A26&gt;=5.05,D26&lt;0.8),1.7,IF(AND(A26&lt;5.85,G26&lt;0.154,D26&gt;=0.8),4.5,IF(AND(D26&gt;=0.45,H26&gt;=5.748,A26&lt;5.05,D26&lt;0.8),1.6,IF(AND(G26&gt;=0.934,B26&gt;=3.35,A26&gt;=5.05,D26&lt;0.8),1.7,IF(AND(D26&lt;2.1,A26&gt;=5.85,G26&lt;0.154,D26&gt;=0.8),6.15,IF(AND(D26&gt;=2.1,A26&gt;=5.85,G26&lt;0.154,D26&gt;=0.8),5.5,IF(AND(A26&lt;6.1,D26&gt;=1.55,G26&gt;=0.154,D26&gt;=0.8),5,IF(AND(H26&gt;=14.379,G26&lt;0.934,B26&gt;=3.35,A26&gt;=5.05,D26&lt;0.8),1.58,IF(AND(G26&lt;0.379,A26&gt;=6.1,D26&gt;=1.55,G26&gt;=0.154,D26&gt;=0.8),5.42,IF(AND(H26&lt;13.924,G26&lt;0.227,D26&lt;0.45,H26&gt;=5.748,A26&lt;5.05,D26&lt;0.8),1.4,IF(AND(H26&gt;=13.924,G26&lt;0.227,D26&lt;0.45,H26&gt;=5.748,A26&lt;5.05,D26&lt;0.8),1.5,IF(AND(B26&lt;3.1,G26&gt;=0.227,D26&lt;0.45,H26&gt;=5.748,A26&lt;5.05,D26&lt;0.8),1.1,IF(AND(G26&lt;0.13,H26&lt;14.379,G26&lt;0.934,B26&gt;=3.35,A26&gt;=5.05,D26&lt;0.8),1.4,IF(AND(D26&lt;1.05,A26&lt;5.65,D26&lt;1.35,D26&lt;1.55,G26&gt;=0.154,D26&gt;=0.8),3.7,IF(AND(D26&lt;1.25,A26&gt;=5.65,D26&lt;1.35,D26&lt;1.55,G26&gt;=0.154,D26&gt;=0.8),4.06,IF(AND(D26&gt;=1.25,A26&gt;=5.65,D26&lt;1.35,D26&lt;1.55,G26&gt;=0.154,D26&gt;=0.8),4.425,IF(AND(H26&lt;13.654,D26&lt;1.45,D26&gt;=1.35,D26&lt;1.55,G26&gt;=0.154,D26&gt;=0.8),4.275,IF(AND(G26&lt;0.259,D26&gt;=1.45,D26&gt;=1.35,D26&lt;1.55,G26&gt;=0.154,D26&gt;=0.8),5.1,IF(AND(B26&lt;2.95,G26&gt;=0.379,A26&gt;=6.1,D26&gt;=1.55,G26&gt;=0.154,D26&gt;=0.8),6.3,IF(AND(B26&lt;3.25,B26&gt;=3.1,G26&gt;=0.227,D26&lt;0.45,H26&gt;=5.748,A26&lt;5.05,D26&lt;0.8),1.3,IF(AND(B26&gt;=3.25,B26&gt;=3.1,G26&gt;=0.227,D26&lt;0.45,H26&gt;=5.748,A26&lt;5.05,D26&lt;0.8),1.4,IF(AND(H26&gt;=13.372,G26&gt;=0.13,H26&lt;14.379,G26&lt;0.934,B26&gt;=3.35,A26&gt;=5.05,D26&lt;0.8),1.4,IF(AND(H26&lt;6.69,D26&gt;=1.05,A26&lt;5.65,D26&lt;1.35,D26&lt;1.55,G26&gt;=0.154,D26&gt;=0.8),4.033,IF(AND(H26&gt;=6.69,D26&gt;=1.05,A26&lt;5.65,D26&lt;1.35,D26&lt;1.55,G26&gt;=0.154,D26&gt;=0.8),3.88,IF(AND(B26&lt;2.85,H26&gt;=13.654,D26&lt;1.45,D26&gt;=1.35,D26&lt;1.55,G26&gt;=0.154,D26&gt;=0.8),4.8,IF(AND(B26&gt;=2.85,H26&gt;=13.654,D26&lt;1.45,D26&gt;=1.35,D26&lt;1.55,G26&gt;=0.154,D26&gt;=0.8),4.7,IF(AND(H26&lt;11.681,G26&gt;=0.259,D26&gt;=1.45,D26&gt;=1.35,D26&lt;1.55,G26&gt;=0.154,D26&gt;=0.8),4.85,IF(AND(H26&gt;=11.681,G26&gt;=0.259,D26&gt;=1.45,D26&gt;=1.35,D26&lt;1.55,G26&gt;=0.154,D26&gt;=0.8),4.633,IF(AND(A26&lt;6.25,B26&gt;=2.95,G26&gt;=0.379,A26&gt;=6.1,D26&gt;=1.55,G26&gt;=0.154,D26&gt;=0.8),5.4,IF(AND(D26&lt;0.3,H26&lt;13.372,G26&gt;=0.13,H26&lt;14.379,G26&lt;0.934,B26&gt;=3.35,A26&gt;=5.05,D26&lt;0.8),1.475,IF(AND(D26&gt;=0.3,H26&lt;13.372,G26&gt;=0.13,H26&lt;14.379,G26&lt;0.934,B26&gt;=3.35,A26&gt;=5.05,D26&lt;0.8),1.5,IF(AND(B26&lt;3.15,A26&gt;=6.25,B26&gt;=2.95,G26&gt;=0.379,A26&gt;=6.1,D26&gt;=1.55,G26&gt;=0.154,D26&gt;=0.8),5.7,IF(AND(B26&gt;=3.15,A26&gt;=6.25,B26&gt;=2.95,G26&gt;=0.379,A26&gt;=6.1,D26&gt;=1.55,G26&gt;=0.154,D26&gt;=0.8),5.933,"shouldnthappen"))))))))))))))))))))))))))))))))))</f>
        <v>1.7</v>
      </c>
      <c r="AD26" s="1" t="n">
        <f aca="false">IF(AND(H26&lt;6.621,A26&lt;4.95,D26&lt;0.8),1,IF(AND(H26&lt;14.144,H26&gt;=6.621,A26&lt;4.95,D26&lt;0.8),1.4,IF(AND(H26&gt;=14.144,H26&gt;=6.621,A26&lt;4.95,D26&lt;0.8),1.3,IF(AND(G26&lt;0.13,B26&gt;=3.85,A26&gt;=4.95,D26&lt;0.8),1.3,IF(AND(G26&gt;=0.13,B26&gt;=3.85,A26&gt;=4.95,D26&lt;0.8),1.425,IF(AND(A26&gt;=6.05,B26&lt;2.75,D26&lt;1.55,D26&gt;=0.8),4.9,IF(AND(A26&gt;=7.3,G26&lt;0.119,D26&gt;=1.55,D26&gt;=0.8),6.7,IF(AND(H26&lt;6.555,D26&lt;0.25,B26&lt;3.85,A26&gt;=4.95,D26&lt;0.8),1.7,IF(AND(B26&lt;3.4,D26&gt;=0.25,B26&lt;3.85,A26&gt;=4.95,D26&lt;0.8),1.7,IF(AND(B26&gt;=3.4,D26&gt;=0.25,B26&lt;3.85,A26&gt;=4.95,D26&lt;0.8),1.6,IF(AND(A26&lt;5.05,A26&lt;6.05,B26&lt;2.75,D26&lt;1.55,D26&gt;=0.8),3.3,IF(AND(B26&lt;2.85,D26&lt;1.35,B26&gt;=2.75,D26&lt;1.55,D26&gt;=0.8),4.5,IF(AND(H26&lt;12.206,D26&gt;=1.35,B26&gt;=2.75,D26&lt;1.55,D26&gt;=0.8),4.7,IF(AND(H26&gt;=12.206,D26&gt;=1.35,B26&gt;=2.75,D26&lt;1.55,D26&gt;=0.8),4.52,IF(AND(G26&lt;0.024,A26&lt;7.3,G26&lt;0.119,D26&gt;=1.55,D26&gt;=0.8),5.7,IF(AND(G26&gt;=0.024,A26&lt;7.3,G26&lt;0.119,D26&gt;=1.55,D26&gt;=0.8),5.6,IF(AND(F26&lt;2.5,G26&lt;0.417,G26&gt;=0.119,D26&gt;=1.55,D26&gt;=0.8),5.05,IF(AND(B26&lt;3.15,H26&gt;=6.555,D26&lt;0.25,B26&lt;3.85,A26&gt;=4.95,D26&lt;0.8),1.6,IF(AND(G26&lt;0.356,A26&gt;=5.05,A26&lt;6.05,B26&lt;2.75,D26&lt;1.55,D26&gt;=0.8),4.12,IF(AND(A26&lt;5.65,B26&gt;=2.85,D26&lt;1.35,B26&gt;=2.75,D26&lt;1.55,D26&gt;=0.8),3.6,IF(AND(B26&lt;3.15,F26&gt;=2.5,G26&lt;0.417,G26&gt;=0.119,D26&gt;=1.55,D26&gt;=0.8),5.18,IF(AND(B26&gt;=3.15,F26&gt;=2.5,G26&lt;0.417,G26&gt;=0.119,D26&gt;=1.55,D26&gt;=0.8),5.3,IF(AND(D26&lt;1.7,A26&lt;6.95,G26&gt;=0.417,G26&gt;=0.119,D26&gt;=1.55,D26&gt;=0.8),4.7,IF(AND(A26&lt;7.25,A26&gt;=6.95,G26&gt;=0.417,G26&gt;=0.119,D26&gt;=1.55,D26&gt;=0.8),5.8,IF(AND(A26&gt;=7.25,A26&gt;=6.95,G26&gt;=0.417,G26&gt;=0.119,D26&gt;=1.55,D26&gt;=0.8),6.333,IF(AND(H26&lt;8.594,B26&gt;=3.15,H26&gt;=6.555,D26&lt;0.25,B26&lt;3.85,A26&gt;=4.95,D26&lt;0.8),1.4,IF(AND(H26&gt;=8.594,B26&gt;=3.15,H26&gt;=6.555,D26&lt;0.25,B26&lt;3.85,A26&gt;=4.95,D26&lt;0.8),1.5,IF(AND(H26&gt;=11.218,G26&gt;=0.356,A26&gt;=5.05,A26&lt;6.05,B26&lt;2.75,D26&lt;1.55,D26&gt;=0.8),3.925,IF(AND(A26&gt;=6.5,A26&gt;=5.65,B26&gt;=2.85,D26&lt;1.35,B26&gt;=2.75,D26&lt;1.55,D26&gt;=0.8),4.6,IF(AND(H26&lt;8.602,H26&lt;11.218,G26&gt;=0.356,A26&gt;=5.05,A26&lt;6.05,B26&lt;2.75,D26&lt;1.55,D26&gt;=0.8),3.95,IF(AND(H26&gt;=8.602,H26&lt;11.218,G26&gt;=0.356,A26&gt;=5.05,A26&lt;6.05,B26&lt;2.75,D26&lt;1.55,D26&gt;=0.8),3.75,IF(AND(H26&lt;10.129,A26&lt;6.5,A26&gt;=5.65,B26&gt;=2.85,D26&lt;1.35,B26&gt;=2.75,D26&lt;1.55,D26&gt;=0.8),4.2,IF(AND(H26&gt;=10.129,A26&lt;6.5,A26&gt;=5.65,B26&gt;=2.85,D26&lt;1.35,B26&gt;=2.75,D26&lt;1.55,D26&gt;=0.8),4.267,IF(AND(D26&lt;2.2,B26&lt;3.05,D26&gt;=1.7,A26&lt;6.95,G26&gt;=0.417,G26&gt;=0.119,D26&gt;=1.55,D26&gt;=0.8),5.3,IF(AND(D26&gt;=2.2,B26&lt;3.05,D26&gt;=1.7,A26&lt;6.95,G26&gt;=0.417,G26&gt;=0.119,D26&gt;=1.55,D26&gt;=0.8),5.133,IF(AND(D26&lt;2.45,B26&gt;=3.05,D26&gt;=1.7,A26&lt;6.95,G26&gt;=0.417,G26&gt;=0.119,D26&gt;=1.55,D26&gt;=0.8),5.6,IF(AND(D26&gt;=2.45,B26&gt;=3.05,D26&gt;=1.7,A26&lt;6.95,G26&gt;=0.417,G26&gt;=0.119,D26&gt;=1.55,D26&gt;=0.8),6,"shouldnthappen")))))))))))))))))))))))))))))))))))))</f>
        <v>1.7</v>
      </c>
      <c r="AE26" s="1" t="n">
        <f aca="false">IF(AND(G26&lt;0.123,D26&gt;=0.25,D26&lt;0.75),1.3,IF(AND(H26&gt;=16.774,D26&gt;=1.75,D26&gt;=0.75),6.4,IF(AND(B26&lt;3.4,A26&lt;4.8,D26&lt;0.25,D26&lt;0.75),1.22,IF(AND(B26&gt;=3.4,A26&lt;4.8,D26&lt;0.25,D26&lt;0.75),1,IF(AND(A26&gt;=5.45,A26&gt;=4.8,D26&lt;0.25,D26&lt;0.75),1.367,IF(AND(H26&gt;=10.688,D26&lt;1.35,D26&lt;1.75,D26&gt;=0.75),4.2,IF(AND(A26&lt;5.3,D26&gt;=1.35,D26&lt;1.75,D26&gt;=0.75),4.05,IF(AND(G26&gt;=0.857,H26&lt;16.774,D26&gt;=1.75,D26&gt;=0.75),5.02,IF(AND(H26&lt;6.089,A26&lt;5.45,A26&gt;=4.8,D26&lt;0.25,D26&lt;0.75),1.7,IF(AND(G26&lt;0.184,D26&lt;0.35,G26&gt;=0.123,D26&gt;=0.25,D26&lt;0.75),1.7,IF(AND(G26&gt;=0.184,D26&lt;0.35,G26&gt;=0.123,D26&gt;=0.25,D26&lt;0.75),1.48,IF(AND(A26&lt;5.25,D26&gt;=0.35,G26&gt;=0.123,D26&gt;=0.25,D26&lt;0.75),1.75,IF(AND(A26&gt;=5.25,D26&gt;=0.35,G26&gt;=0.123,D26&gt;=0.25,D26&lt;0.75),1.5,IF(AND(A26&lt;5.3,H26&lt;10.688,D26&lt;1.35,D26&lt;1.75,D26&gt;=0.75),3.15,IF(AND(H26&lt;9.474,A26&gt;=5.3,D26&gt;=1.35,D26&lt;1.75,D26&gt;=0.75),4.95,IF(AND(G26&gt;=0.779,G26&lt;0.857,H26&lt;16.774,D26&gt;=1.75,D26&gt;=0.75),6,IF(AND(G26&lt;0.05,H26&gt;=6.089,A26&lt;5.45,A26&gt;=4.8,D26&lt;0.25,D26&lt;0.75),1.4,IF(AND(H26&lt;6.69,A26&gt;=5.3,H26&lt;10.688,D26&lt;1.35,D26&lt;1.75,D26&gt;=0.75),4.033,IF(AND(H26&gt;=6.69,A26&gt;=5.3,H26&lt;10.688,D26&lt;1.35,D26&lt;1.75,D26&gt;=0.75),3.733,IF(AND(B26&lt;2.5,H26&gt;=9.474,A26&gt;=5.3,D26&gt;=1.35,D26&lt;1.75,D26&gt;=0.75),4.5,IF(AND(D26&gt;=2.45,G26&lt;0.779,G26&lt;0.857,H26&lt;16.774,D26&gt;=1.75,D26&gt;=0.75),6,IF(AND(B26&gt;=3.75,G26&gt;=0.05,H26&gt;=6.089,A26&lt;5.45,A26&gt;=4.8,D26&lt;0.25,D26&lt;0.75),1.6,IF(AND(H26&lt;13.695,B26&gt;=2.5,H26&gt;=9.474,A26&gt;=5.3,D26&gt;=1.35,D26&lt;1.75,D26&gt;=0.75),4.567,IF(AND(G26&gt;=0.654,D26&lt;2.45,G26&lt;0.779,G26&lt;0.857,H26&lt;16.774,D26&gt;=1.75,D26&gt;=0.75),4.9,IF(AND(G26&gt;=0.73,B26&lt;3.75,G26&gt;=0.05,H26&gt;=6.089,A26&lt;5.45,A26&gt;=4.8,D26&lt;0.25,D26&lt;0.75),1.4,IF(AND(A26&lt;6.65,H26&gt;=13.695,B26&gt;=2.5,H26&gt;=9.474,A26&gt;=5.3,D26&gt;=1.35,D26&lt;1.75,D26&gt;=0.75),4.4,IF(AND(A26&gt;=6.65,H26&gt;=13.695,B26&gt;=2.5,H26&gt;=9.474,A26&gt;=5.3,D26&gt;=1.35,D26&lt;1.75,D26&gt;=0.75),4.84,IF(AND(B26&lt;2.75,G26&lt;0.654,D26&lt;2.45,G26&lt;0.779,G26&lt;0.857,H26&lt;16.774,D26&gt;=1.75,D26&gt;=0.75),5.2,IF(AND(H26&lt;9.524,G26&lt;0.73,B26&lt;3.75,G26&gt;=0.05,H26&gt;=6.089,A26&lt;5.45,A26&gt;=4.8,D26&lt;0.25,D26&lt;0.75),1.5,IF(AND(H26&gt;=9.524,G26&lt;0.73,B26&lt;3.75,G26&gt;=0.05,H26&gt;=6.089,A26&lt;5.45,A26&gt;=4.8,D26&lt;0.25,D26&lt;0.75),1.4,IF(AND(H26&gt;=13.644,B26&gt;=2.75,G26&lt;0.654,D26&lt;2.45,G26&lt;0.779,G26&lt;0.857,H26&lt;16.774,D26&gt;=1.75,D26&gt;=0.75),6.033,IF(AND(A26&gt;=6.85,H26&lt;13.644,B26&gt;=2.75,G26&lt;0.654,D26&lt;2.45,G26&lt;0.779,G26&lt;0.857,H26&lt;16.774,D26&gt;=1.75,D26&gt;=0.75),5.1,IF(AND(A26&gt;=6.75,A26&lt;6.85,H26&lt;13.644,B26&gt;=2.75,G26&lt;0.654,D26&lt;2.45,G26&lt;0.779,G26&lt;0.857,H26&lt;16.774,D26&gt;=1.75,D26&gt;=0.75),5.9,IF(AND(D26&gt;=2.35,A26&lt;6.75,A26&lt;6.85,H26&lt;13.644,B26&gt;=2.75,G26&lt;0.654,D26&lt;2.45,G26&lt;0.779,G26&lt;0.857,H26&lt;16.774,D26&gt;=1.75,D26&gt;=0.75),5.6,IF(AND(H26&lt;11.146,D26&lt;2.35,A26&lt;6.75,A26&lt;6.85,H26&lt;13.644,B26&gt;=2.75,G26&lt;0.654,D26&lt;2.45,G26&lt;0.779,G26&lt;0.857,H26&lt;16.774,D26&gt;=1.75,D26&gt;=0.75),5.4,IF(AND(H26&gt;=11.146,D26&lt;2.35,A26&lt;6.75,A26&lt;6.85,H26&lt;13.644,B26&gt;=2.75,G26&lt;0.654,D26&lt;2.45,G26&lt;0.779,G26&lt;0.857,H26&lt;16.774,D26&gt;=1.75,D26&gt;=0.75),5.6,"shouldnthappen"))))))))))))))))))))))))))))))))))))</f>
        <v>1.75</v>
      </c>
      <c r="AF26" s="1" t="n">
        <f aca="false">IF(AND(A26&lt;4.5,D26&lt;0.8),1.233,IF(AND(B26&lt;3.05,A26&gt;=4.5,D26&lt;0.8),1.4,IF(AND(D26&gt;=0.45,B26&gt;=3.05,A26&gt;=4.5,D26&lt;0.8),1.667,IF(AND(D26&lt;1.05,D26&lt;1.35,A26&lt;6.25,D26&gt;=0.8),3.633,IF(AND(H26&lt;13.935,A26&gt;=7.05,A26&gt;=6.25,D26&gt;=0.8),6,IF(AND(G26&gt;=0.948,D26&lt;0.45,B26&gt;=3.05,A26&gt;=4.5,D26&lt;0.8),1.7,IF(AND(G26&lt;0.652,D26&gt;=1.05,D26&lt;1.35,A26&lt;6.25,D26&gt;=0.8),4.16,IF(AND(D26&gt;=2.15,D26&gt;=1.75,D26&gt;=1.35,A26&lt;6.25,D26&gt;=0.8),5.4,IF(AND(G26&gt;=0.912,F26&lt;2.5,A26&lt;7.05,A26&gt;=6.25,D26&gt;=0.8),4.4,IF(AND(B26&gt;=3.25,F26&gt;=2.5,A26&lt;7.05,A26&gt;=6.25,D26&gt;=0.8),5.85,IF(AND(H26&lt;17.32,H26&gt;=13.935,A26&gt;=7.05,A26&gt;=6.25,D26&gt;=0.8),6.65,IF(AND(H26&gt;=17.32,H26&gt;=13.935,A26&gt;=7.05,A26&gt;=6.25,D26&gt;=0.8),6.4,IF(AND(H26&gt;=13.547,G26&lt;0.948,D26&lt;0.45,B26&gt;=3.05,A26&gt;=4.5,D26&lt;0.8),1.38,IF(AND(B26&gt;=2.75,G26&gt;=0.652,D26&gt;=1.05,D26&lt;1.35,A26&lt;6.25,D26&gt;=0.8),3.6,IF(AND(H26&lt;9.417,G26&lt;0.404,D26&lt;1.75,D26&gt;=1.35,A26&lt;6.25,D26&gt;=0.8),4.2,IF(AND(H26&gt;=9.417,G26&lt;0.404,D26&lt;1.75,D26&gt;=1.35,A26&lt;6.25,D26&gt;=0.8),4.5,IF(AND(G26&lt;0.464,G26&gt;=0.404,D26&lt;1.75,D26&gt;=1.35,A26&lt;6.25,D26&gt;=0.8),4.5,IF(AND(G26&gt;=0.464,G26&gt;=0.404,D26&lt;1.75,D26&gt;=1.35,A26&lt;6.25,D26&gt;=0.8),4.625,IF(AND(D26&lt;1.85,D26&lt;2.15,D26&gt;=1.75,D26&gt;=1.35,A26&lt;6.25,D26&gt;=0.8),4.9,IF(AND(D26&gt;=1.85,D26&lt;2.15,D26&gt;=1.75,D26&gt;=1.35,A26&lt;6.25,D26&gt;=0.8),5.05,IF(AND(G26&lt;0.332,G26&lt;0.912,F26&lt;2.5,A26&lt;7.05,A26&gt;=6.25,D26&gt;=0.8),4.467,IF(AND(G26&gt;=0.332,G26&lt;0.912,F26&lt;2.5,A26&lt;7.05,A26&gt;=6.25,D26&gt;=0.8),4.767,IF(AND(D26&lt;0.15,H26&lt;13.547,G26&lt;0.948,D26&lt;0.45,B26&gt;=3.05,A26&gt;=4.5,D26&lt;0.8),1.5,IF(AND(D26&lt;1.15,B26&lt;2.75,G26&gt;=0.652,D26&gt;=1.05,D26&lt;1.35,A26&lt;6.25,D26&gt;=0.8),3.9,IF(AND(D26&gt;=1.15,B26&lt;2.75,G26&gt;=0.652,D26&gt;=1.05,D26&lt;1.35,A26&lt;6.25,D26&gt;=0.8),4,IF(AND(D26&gt;=2.25,B26&lt;3.15,B26&lt;3.25,F26&gt;=2.5,A26&lt;7.05,A26&gt;=6.25,D26&gt;=0.8),5.14,IF(AND(G26&lt;0.621,B26&gt;=3.15,B26&lt;3.25,F26&gt;=2.5,A26&lt;7.05,A26&gt;=6.25,D26&gt;=0.8),5.75,IF(AND(G26&gt;=0.621,B26&gt;=3.15,B26&lt;3.25,F26&gt;=2.5,A26&lt;7.05,A26&gt;=6.25,D26&gt;=0.8),5.1,IF(AND(G26&gt;=0.862,D26&gt;=0.15,H26&lt;13.547,G26&lt;0.948,D26&lt;0.45,B26&gt;=3.05,A26&gt;=4.5,D26&lt;0.8),1.5,IF(AND(A26&lt;6.35,D26&lt;2.25,B26&lt;3.15,B26&lt;3.25,F26&gt;=2.5,A26&lt;7.05,A26&gt;=6.25,D26&gt;=0.8),5.267,IF(AND(A26&gt;=6.35,D26&lt;2.25,B26&lt;3.15,B26&lt;3.25,F26&gt;=2.5,A26&lt;7.05,A26&gt;=6.25,D26&gt;=0.8),5.42,IF(AND(A26&lt;5.1,G26&lt;0.862,D26&gt;=0.15,H26&lt;13.547,G26&lt;0.948,D26&lt;0.45,B26&gt;=3.05,A26&gt;=4.5,D26&lt;0.8),1.35,IF(AND(B26&lt;3.95,A26&gt;=5.1,G26&lt;0.862,D26&gt;=0.15,H26&lt;13.547,G26&lt;0.948,D26&lt;0.45,B26&gt;=3.05,A26&gt;=4.5,D26&lt;0.8),1.5,IF(AND(B26&gt;=3.95,A26&gt;=5.1,G26&lt;0.862,D26&gt;=0.15,H26&lt;13.547,G26&lt;0.948,D26&lt;0.45,B26&gt;=3.05,A26&gt;=4.5,D26&lt;0.8),1.467,"shouldnthappen"))))))))))))))))))))))))))))))))))</f>
        <v>1.667</v>
      </c>
      <c r="AG26" s="1" t="n">
        <f aca="false">IF(AND(H26&lt;5.748,A26&lt;4.85,D26&lt;0.75),1,IF(AND(B26&gt;=3.5,D26&gt;=1.75,D26&gt;=0.75),6.2,IF(AND(A26&gt;=4.65,H26&gt;=5.748,A26&lt;4.85,D26&lt;0.75),1.333,IF(AND(H26&lt;6.417,B26&lt;3.45,A26&gt;=4.85,D26&lt;0.75),1.7,IF(AND(A26&lt;5.05,B26&gt;=3.45,A26&gt;=4.85,D26&lt;0.75),1.4,IF(AND(A26&gt;=5.05,B26&gt;=3.45,A26&gt;=4.85,D26&lt;0.75),1.5,IF(AND(F26&gt;=2.5,H26&lt;13.641,D26&lt;1.75,D26&gt;=0.75),4.667,IF(AND(G26&lt;0.187,H26&gt;=13.641,D26&lt;1.75,D26&gt;=0.75),5,IF(AND(A26&gt;=7.1,B26&lt;3.5,D26&gt;=1.75,D26&gt;=0.75),6.575,IF(AND(G26&lt;0.161,A26&lt;4.65,H26&gt;=5.748,A26&lt;4.85,D26&lt;0.75),1.5,IF(AND(H26&lt;8.399,H26&gt;=6.417,B26&lt;3.45,A26&gt;=4.85,D26&lt;0.75),1.5,IF(AND(H26&gt;=8.399,H26&gt;=6.417,B26&lt;3.45,A26&gt;=4.85,D26&lt;0.75),1.625,IF(AND(G26&lt;0.086,F26&lt;2.5,H26&lt;13.641,D26&lt;1.75,D26&gt;=0.75),4.7,IF(AND(D26&lt;1.35,G26&gt;=0.187,H26&gt;=13.641,D26&lt;1.75,D26&gt;=0.75),4.2,IF(AND(G26&lt;0.422,G26&gt;=0.161,A26&lt;4.65,H26&gt;=5.748,A26&lt;4.85,D26&lt;0.75),1.4,IF(AND(G26&gt;=0.422,G26&gt;=0.161,A26&lt;4.65,H26&gt;=5.748,A26&lt;4.85,D26&lt;0.75),1.3,IF(AND(B26&lt;2.5,D26&gt;=1.35,G26&gt;=0.187,H26&gt;=13.641,D26&lt;1.75,D26&gt;=0.75),4.5,IF(AND(B26&lt;2.75,A26&lt;6,A26&lt;7.1,B26&lt;3.5,D26&gt;=1.75,D26&gt;=0.75),5.1,IF(AND(B26&gt;=2.75,A26&lt;6,A26&lt;7.1,B26&lt;3.5,D26&gt;=1.75,D26&gt;=0.75),5.02,IF(AND(A26&lt;5.15,A26&lt;5.9,G26&gt;=0.086,F26&lt;2.5,H26&lt;13.641,D26&lt;1.75,D26&gt;=0.75),3,IF(AND(G26&lt;0.644,A26&gt;=5.9,G26&gt;=0.086,F26&lt;2.5,H26&lt;13.641,D26&lt;1.75,D26&gt;=0.75),4.65,IF(AND(G26&gt;=0.644,A26&gt;=5.9,G26&gt;=0.086,F26&lt;2.5,H26&lt;13.641,D26&lt;1.75,D26&gt;=0.75),4.24,IF(AND(D26&lt;1.45,B26&gt;=2.5,D26&gt;=1.35,G26&gt;=0.187,H26&gt;=13.641,D26&lt;1.75,D26&gt;=0.75),4.68,IF(AND(D26&gt;=1.45,B26&gt;=2.5,D26&gt;=1.35,G26&gt;=0.187,H26&gt;=13.641,D26&lt;1.75,D26&gt;=0.75),4.833,IF(AND(H26&lt;13.18,D26&lt;2.05,A26&gt;=6,A26&lt;7.1,B26&lt;3.5,D26&gt;=1.75,D26&gt;=0.75),5.44,IF(AND(H26&gt;=13.18,D26&lt;2.05,A26&gt;=6,A26&lt;7.1,B26&lt;3.5,D26&gt;=1.75,D26&gt;=0.75),5.1,IF(AND(H26&lt;8.759,D26&gt;=2.05,A26&gt;=6,A26&lt;7.1,B26&lt;3.5,D26&gt;=1.75,D26&gt;=0.75),5.4,IF(AND(A26&gt;=5.75,A26&gt;=5.15,A26&lt;5.9,G26&gt;=0.086,F26&lt;2.5,H26&lt;13.641,D26&lt;1.75,D26&gt;=0.75),3.967,IF(AND(H26&lt;10.159,H26&gt;=8.759,D26&gt;=2.05,A26&gt;=6,A26&lt;7.1,B26&lt;3.5,D26&gt;=1.75,D26&gt;=0.75),5.925,IF(AND(D26&lt;1.2,A26&lt;5.75,A26&gt;=5.15,A26&lt;5.9,G26&gt;=0.086,F26&lt;2.5,H26&lt;13.641,D26&lt;1.75,D26&gt;=0.75),3.667,IF(AND(D26&lt;2.25,H26&gt;=10.159,H26&gt;=8.759,D26&gt;=2.05,A26&gt;=6,A26&lt;7.1,B26&lt;3.5,D26&gt;=1.75,D26&gt;=0.75),5.66,IF(AND(D26&gt;=2.25,H26&gt;=10.159,H26&gt;=8.759,D26&gt;=2.05,A26&gt;=6,A26&lt;7.1,B26&lt;3.5,D26&gt;=1.75,D26&gt;=0.75),5.34,IF(AND(D26&lt;1.35,D26&gt;=1.2,A26&lt;5.75,A26&gt;=5.15,A26&lt;5.9,G26&gt;=0.086,F26&lt;2.5,H26&lt;13.641,D26&lt;1.75,D26&gt;=0.75),4.025,IF(AND(D26&gt;=1.35,D26&gt;=1.2,A26&lt;5.75,A26&gt;=5.15,A26&lt;5.9,G26&gt;=0.086,F26&lt;2.5,H26&lt;13.641,D26&lt;1.75,D26&gt;=0.75),3.9,"shouldnthappen"))))))))))))))))))))))))))))))))))</f>
        <v>1.625</v>
      </c>
      <c r="AH26" s="1" t="n">
        <f aca="false">IF(AND(F26&lt;1.5,H26&lt;6.799,A26&lt;5.45),1.7,IF(AND(F26&gt;=1.5,H26&lt;6.799,A26&lt;5.45),4.1,IF(AND(D26&gt;=0.8,H26&gt;=6.799,A26&lt;5.45),3.9,IF(AND(H26&lt;7.564,F26&lt;2.5,A26&gt;=5.45),3.925,IF(AND(H26&gt;=16.284,F26&gt;=2.5,A26&gt;=5.45),6.5,IF(AND(A26&lt;4.35,D26&lt;0.8,H26&gt;=6.799,A26&lt;5.45),1.1,IF(AND(B26&lt;2.8,D26&lt;1.35,H26&gt;=7.564,F26&lt;2.5,A26&gt;=5.45),4.1,IF(AND(B26&gt;=2.8,D26&lt;1.35,H26&gt;=7.564,F26&lt;2.5,A26&gt;=5.45),4.267,IF(AND(B26&lt;2.75,D26&gt;=1.35,H26&gt;=7.564,F26&lt;2.5,A26&gt;=5.45),5,IF(AND(G26&gt;=0.078,G26&lt;0.26,H26&lt;16.284,F26&gt;=2.5,A26&gt;=5.45),6.06,IF(AND(G26&gt;=0.805,G26&gt;=0.26,H26&lt;16.284,F26&gt;=2.5,A26&gt;=5.45),5.02,IF(AND(H26&gt;=10.109,B26&gt;=3.45,A26&gt;=4.35,D26&lt;0.8,H26&gt;=6.799,A26&lt;5.45),1.55,IF(AND(D26&lt;2.25,G26&lt;0.078,G26&lt;0.26,H26&lt;16.284,F26&gt;=2.5,A26&gt;=5.45),5.6,IF(AND(D26&gt;=2.25,G26&lt;0.078,G26&lt;0.26,H26&lt;16.284,F26&gt;=2.5,A26&gt;=5.45),5.7,IF(AND(A26&lt;6.15,G26&lt;0.805,G26&gt;=0.26,H26&lt;16.284,F26&gt;=2.5,A26&gt;=5.45),4.967,IF(AND(A26&lt;4.65,H26&lt;12.227,B26&lt;3.45,A26&gt;=4.35,D26&lt;0.8,H26&gt;=6.799,A26&lt;5.45),1.333,IF(AND(A26&lt;4.85,H26&gt;=12.227,B26&lt;3.45,A26&gt;=4.35,D26&lt;0.8,H26&gt;=6.799,A26&lt;5.45),1.42,IF(AND(A26&gt;=4.85,H26&gt;=12.227,B26&lt;3.45,A26&gt;=4.35,D26&lt;0.8,H26&gt;=6.799,A26&lt;5.45),1.533,IF(AND(A26&lt;5.05,H26&lt;10.109,B26&gt;=3.45,A26&gt;=4.35,D26&lt;0.8,H26&gt;=6.799,A26&lt;5.45),1.4,IF(AND(A26&gt;=5.05,H26&lt;10.109,B26&gt;=3.45,A26&gt;=4.35,D26&lt;0.8,H26&gt;=6.799,A26&lt;5.45),1.5,IF(AND(G26&lt;0.14,H26&lt;13.531,B26&gt;=2.75,D26&gt;=1.35,H26&gt;=7.564,F26&lt;2.5,A26&gt;=5.45),4.7,IF(AND(G26&lt;0.187,H26&gt;=13.531,B26&gt;=2.75,D26&gt;=1.35,H26&gt;=7.564,F26&lt;2.5,A26&gt;=5.45),5,IF(AND(G26&gt;=0.187,H26&gt;=13.531,B26&gt;=2.75,D26&gt;=1.35,H26&gt;=7.564,F26&lt;2.5,A26&gt;=5.45),4.66,IF(AND(A26&lt;6.35,A26&gt;=6.15,G26&lt;0.805,G26&gt;=0.26,H26&lt;16.284,F26&gt;=2.5,A26&gt;=5.45),6,IF(AND(D26&lt;0.15,A26&gt;=4.65,H26&lt;12.227,B26&lt;3.45,A26&gt;=4.35,D26&lt;0.8,H26&gt;=6.799,A26&lt;5.45),1.5,IF(AND(H26&lt;10.723,G26&gt;=0.14,H26&lt;13.531,B26&gt;=2.75,D26&gt;=1.35,H26&gt;=7.564,F26&lt;2.5,A26&gt;=5.45),4.6,IF(AND(H26&gt;=10.723,G26&gt;=0.14,H26&lt;13.531,B26&gt;=2.75,D26&gt;=1.35,H26&gt;=7.564,F26&lt;2.5,A26&gt;=5.45),4.46,IF(AND(G26&lt;0.364,A26&gt;=6.35,A26&gt;=6.15,G26&lt;0.805,G26&gt;=0.26,H26&lt;16.284,F26&gt;=2.5,A26&gt;=5.45),5.28,IF(AND(A26&lt;5.1,D26&gt;=0.15,A26&gt;=4.65,H26&lt;12.227,B26&lt;3.45,A26&gt;=4.35,D26&lt;0.8,H26&gt;=6.799,A26&lt;5.45),1.36,IF(AND(A26&gt;=5.1,D26&gt;=0.15,A26&gt;=4.65,H26&lt;12.227,B26&lt;3.45,A26&gt;=4.35,D26&lt;0.8,H26&gt;=6.799,A26&lt;5.45),1.4,IF(AND(G26&gt;=0.6,G26&gt;=0.364,A26&gt;=6.35,A26&gt;=6.15,G26&lt;0.805,G26&gt;=0.26,H26&lt;16.284,F26&gt;=2.5,A26&gt;=5.45),5.1,IF(AND(A26&gt;=6.95,G26&lt;0.6,G26&gt;=0.364,A26&gt;=6.35,A26&gt;=6.15,G26&lt;0.805,G26&gt;=0.26,H26&lt;16.284,F26&gt;=2.5,A26&gt;=5.45),5.8,IF(AND(B26&lt;3.2,A26&lt;6.95,G26&lt;0.6,G26&gt;=0.364,A26&gt;=6.35,A26&gt;=6.15,G26&lt;0.805,G26&gt;=0.26,H26&lt;16.284,F26&gt;=2.5,A26&gt;=5.45),5.6,IF(AND(B26&gt;=3.2,A26&lt;6.95,G26&lt;0.6,G26&gt;=0.364,A26&gt;=6.35,A26&gt;=6.15,G26&lt;0.805,G26&gt;=0.26,H26&lt;16.284,F26&gt;=2.5,A26&gt;=5.45),5.7,"shouldnthappen"))))))))))))))))))))))))))))))))))</f>
        <v>1.4</v>
      </c>
      <c r="AI26" s="1" t="n">
        <f aca="false">IF(AND(B26&gt;=3.55,A26&lt;5.05,F26&lt;1.5),1,IF(AND(H26&gt;=13.436,A26&gt;=5.05,F26&lt;1.5),1.633,IF(AND(A26&lt;4.35,B26&lt;3.55,A26&lt;5.05,F26&lt;1.5),1.1,IF(AND(A26&lt;5.15,H26&lt;13.436,A26&gt;=5.05,F26&lt;1.5),1.6,IF(AND(G26&lt;0.837,D26&lt;1.2,B26&lt;2.65,F26&gt;=1.5),3.7,IF(AND(G26&gt;=0.837,D26&lt;1.2,B26&lt;2.65,F26&gt;=1.5),3,IF(AND(D26&lt;1.4,D26&gt;=1.2,B26&lt;2.65,F26&gt;=1.5),4.133,IF(AND(D26&gt;=1.4,D26&gt;=1.2,B26&lt;2.65,F26&gt;=1.5),4.633,IF(AND(G26&lt;0.302,A26&gt;=4.35,B26&lt;3.55,A26&lt;5.05,F26&lt;1.5),1.34,IF(AND(D26&gt;=0.3,A26&gt;=5.15,H26&lt;13.436,A26&gt;=5.05,F26&lt;1.5),1.5,IF(AND(G26&lt;0.233,G26&lt;0.265,D26&lt;1.55,B26&gt;=2.65,F26&gt;=1.5),4.56,IF(AND(G26&gt;=0.233,G26&lt;0.265,D26&lt;1.55,B26&gt;=2.65,F26&gt;=1.5),5.1,IF(AND(G26&lt;0.395,G26&gt;=0.265,D26&lt;1.55,B26&gt;=2.65,F26&gt;=1.5),4.025,IF(AND(H26&lt;13.935,A26&gt;=7.05,D26&gt;=1.55,B26&gt;=2.65,F26&gt;=1.5),6.12,IF(AND(H26&gt;=13.935,A26&gt;=7.05,D26&gt;=1.55,B26&gt;=2.65,F26&gt;=1.5),6.64,IF(AND(G26&gt;=0.858,G26&gt;=0.302,A26&gt;=4.35,B26&lt;3.55,A26&lt;5.05,F26&lt;1.5),1.3,IF(AND(H26&lt;6.543,D26&lt;0.3,A26&gt;=5.15,H26&lt;13.436,A26&gt;=5.05,F26&lt;1.5),1.4,IF(AND(H26&gt;=6.543,D26&lt;0.3,A26&gt;=5.15,H26&lt;13.436,A26&gt;=5.05,F26&lt;1.5),1.48,IF(AND(A26&lt;6.3,G26&gt;=0.395,G26&gt;=0.265,D26&lt;1.55,B26&gt;=2.65,F26&gt;=1.5),4.14,IF(AND(A26&gt;=6.3,G26&gt;=0.395,G26&gt;=0.265,D26&lt;1.55,B26&gt;=2.65,F26&gt;=1.5),4.767,IF(AND(G26&gt;=0.669,B26&lt;3.15,A26&lt;7.05,D26&gt;=1.55,B26&gt;=2.65,F26&gt;=1.5),5,IF(AND(H26&lt;9.459,G26&lt;0.858,G26&gt;=0.302,A26&gt;=4.35,B26&lt;3.55,A26&lt;5.05,F26&lt;1.5),1.4,IF(AND(H26&gt;=9.459,G26&lt;0.858,G26&gt;=0.302,A26&gt;=4.35,B26&lt;3.55,A26&lt;5.05,F26&lt;1.5),1.6,IF(AND(G26&gt;=0.433,G26&lt;0.669,B26&lt;3.15,A26&lt;7.05,D26&gt;=1.55,B26&gt;=2.65,F26&gt;=1.5),5.68,IF(AND(G26&lt;0.481,H26&lt;10.257,B26&gt;=3.15,A26&lt;7.05,D26&gt;=1.55,B26&gt;=2.65,F26&gt;=1.5),5.7,IF(AND(G26&gt;=0.481,H26&lt;10.257,B26&gt;=3.15,A26&lt;7.05,D26&gt;=1.55,B26&gt;=2.65,F26&gt;=1.5),5.9,IF(AND(D26&lt;2.15,H26&gt;=10.257,B26&gt;=3.15,A26&lt;7.05,D26&gt;=1.55,B26&gt;=2.65,F26&gt;=1.5),5.1,IF(AND(D26&gt;=2.15,H26&gt;=10.257,B26&gt;=3.15,A26&lt;7.05,D26&gt;=1.55,B26&gt;=2.65,F26&gt;=1.5),5.42,IF(AND(G26&lt;0.098,G26&lt;0.433,G26&lt;0.669,B26&lt;3.15,A26&lt;7.05,D26&gt;=1.55,B26&gt;=2.65,F26&gt;=1.5),5.567,IF(AND(D26&lt;1.8,G26&gt;=0.098,G26&lt;0.433,G26&lt;0.669,B26&lt;3.15,A26&lt;7.05,D26&gt;=1.55,B26&gt;=2.65,F26&gt;=1.5),5.033,IF(AND(G26&gt;=0.312,D26&gt;=1.8,G26&gt;=0.098,G26&lt;0.433,G26&lt;0.669,B26&lt;3.15,A26&lt;7.05,D26&gt;=1.55,B26&gt;=2.65,F26&gt;=1.5),5.4,IF(AND(H26&lt;9.002,G26&lt;0.312,D26&gt;=1.8,G26&gt;=0.098,G26&lt;0.433,G26&lt;0.669,B26&lt;3.15,A26&lt;7.05,D26&gt;=1.55,B26&gt;=2.65,F26&gt;=1.5),5.1,IF(AND(H26&gt;=9.002,G26&lt;0.312,D26&gt;=1.8,G26&gt;=0.098,G26&lt;0.433,G26&lt;0.669,B26&lt;3.15,A26&lt;7.05,D26&gt;=1.55,B26&gt;=2.65,F26&gt;=1.5),5.26,"shouldnthappen")))))))))))))))))))))))))))))))))</f>
        <v>1.6</v>
      </c>
      <c r="AJ26" s="1" t="n">
        <f aca="false">IF(AND(A26&gt;=5.25,D26&gt;=0.35,D26&lt;0.8),1.433,IF(AND(F26&gt;=2.5,H26&lt;6.927,D26&gt;=0.8),5.1,IF(AND(H26&lt;5.85,B26&lt;3.65,D26&lt;0.35,D26&lt;0.8),1,IF(AND(A26&lt;5.55,B26&gt;=3.65,D26&lt;0.35,D26&lt;0.8),1.5,IF(AND(A26&gt;=5.55,B26&gt;=3.65,D26&lt;0.35,D26&lt;0.8),1.7,IF(AND(H26&lt;7.949,A26&lt;5.25,D26&gt;=0.35,D26&lt;0.8),1.9,IF(AND(H26&gt;=7.949,A26&lt;5.25,D26&gt;=0.35,D26&lt;0.8),1.54,IF(AND(A26&lt;5.55,F26&lt;2.5,H26&lt;6.927,D26&gt;=0.8),3.98,IF(AND(A26&gt;=5.55,F26&lt;2.5,H26&lt;6.927,D26&gt;=0.8),4.1,IF(AND(A26&gt;=7.25,D26&gt;=1.55,H26&gt;=6.927,D26&gt;=0.8),6.65,IF(AND(A26&lt;5.75,D26&lt;1.2,D26&lt;1.55,H26&gt;=6.927,D26&gt;=0.8),3.62,IF(AND(A26&gt;=5.75,D26&lt;1.2,D26&lt;1.55,H26&gt;=6.927,D26&gt;=0.8),4.1,IF(AND(G26&lt;0.175,A26&lt;4.8,H26&gt;=5.85,B26&lt;3.65,D26&lt;0.35,D26&lt;0.8),1.5,IF(AND(G26&gt;=0.175,A26&lt;4.8,H26&gt;=5.85,B26&lt;3.65,D26&lt;0.35,D26&lt;0.8),1.3,IF(AND(A26&gt;=5.05,A26&gt;=4.8,H26&gt;=5.85,B26&lt;3.65,D26&lt;0.35,D26&lt;0.8),1.5,IF(AND(G26&gt;=0.735,A26&lt;6.25,D26&gt;=1.2,D26&lt;1.55,H26&gt;=6.927,D26&gt;=0.8),4,IF(AND(H26&lt;10.464,A26&lt;6.2,A26&lt;7.25,D26&gt;=1.55,H26&gt;=6.927,D26&gt;=0.8),5.1,IF(AND(H26&gt;=10.464,A26&lt;6.2,A26&lt;7.25,D26&gt;=1.55,H26&gt;=6.927,D26&gt;=0.8),4.9,IF(AND(G26&lt;0.418,A26&lt;5.05,A26&gt;=4.8,H26&gt;=5.85,B26&lt;3.65,D26&lt;0.35,D26&lt;0.8),1.48,IF(AND(G26&gt;=0.418,A26&lt;5.05,A26&gt;=4.8,H26&gt;=5.85,B26&lt;3.65,D26&lt;0.35,D26&lt;0.8),1.3,IF(AND(B26&lt;2.75,G26&lt;0.735,A26&lt;6.25,D26&gt;=1.2,D26&lt;1.55,H26&gt;=6.927,D26&gt;=0.8),4.35,IF(AND(H26&lt;15.422,D26&lt;1.45,A26&gt;=6.25,D26&gt;=1.2,D26&lt;1.55,H26&gt;=6.927,D26&gt;=0.8),4.375,IF(AND(H26&gt;=15.422,D26&lt;1.45,A26&gt;=6.25,D26&gt;=1.2,D26&lt;1.55,H26&gt;=6.927,D26&gt;=0.8),4.7,IF(AND(A26&lt;6.4,D26&gt;=1.45,A26&gt;=6.25,D26&gt;=1.2,D26&lt;1.55,H26&gt;=6.927,D26&gt;=0.8),5.1,IF(AND(G26&gt;=0.576,D26&lt;2.15,A26&gt;=6.2,A26&lt;7.25,D26&gt;=1.55,H26&gt;=6.927,D26&gt;=0.8),5.1,IF(AND(G26&lt;0.537,D26&gt;=2.15,A26&gt;=6.2,A26&lt;7.25,D26&gt;=1.55,H26&gt;=6.927,D26&gt;=0.8),5.533,IF(AND(G26&gt;=0.537,D26&gt;=2.15,A26&gt;=6.2,A26&lt;7.25,D26&gt;=1.55,H26&gt;=6.927,D26&gt;=0.8),5.9,IF(AND(D26&lt;1.45,B26&gt;=2.75,G26&lt;0.735,A26&lt;6.25,D26&gt;=1.2,D26&lt;1.55,H26&gt;=6.927,D26&gt;=0.8),4.6,IF(AND(D26&gt;=1.45,B26&gt;=2.75,G26&lt;0.735,A26&lt;6.25,D26&gt;=1.2,D26&lt;1.55,H26&gt;=6.927,D26&gt;=0.8),4.5,IF(AND(H26&lt;12.582,A26&gt;=6.4,D26&gt;=1.45,A26&gt;=6.25,D26&gt;=1.2,D26&lt;1.55,H26&gt;=6.927,D26&gt;=0.8),4.66,IF(AND(H26&gt;=12.582,A26&gt;=6.4,D26&gt;=1.45,A26&gt;=6.25,D26&gt;=1.2,D26&lt;1.55,H26&gt;=6.927,D26&gt;=0.8),4.9,IF(AND(B26&lt;2.75,G26&lt;0.576,D26&lt;2.15,A26&gt;=6.2,A26&lt;7.25,D26&gt;=1.55,H26&gt;=6.927,D26&gt;=0.8),5.3,IF(AND(G26&gt;=0.395,B26&gt;=2.75,G26&lt;0.576,D26&lt;2.15,A26&gt;=6.2,A26&lt;7.25,D26&gt;=1.55,H26&gt;=6.927,D26&gt;=0.8),5.6,IF(AND(D26&gt;=1.9,G26&lt;0.395,B26&gt;=2.75,G26&lt;0.576,D26&lt;2.15,A26&gt;=6.2,A26&lt;7.25,D26&gt;=1.55,H26&gt;=6.927,D26&gt;=0.8),5.333,IF(AND(B26&lt;2.95,D26&lt;1.9,G26&lt;0.395,B26&gt;=2.75,G26&lt;0.576,D26&lt;2.15,A26&gt;=6.2,A26&lt;7.25,D26&gt;=1.55,H26&gt;=6.927,D26&gt;=0.8),5.6,IF(AND(B26&gt;=2.95,D26&lt;1.9,G26&lt;0.395,B26&gt;=2.75,G26&lt;0.576,D26&lt;2.15,A26&gt;=6.2,A26&lt;7.25,D26&gt;=1.55,H26&gt;=6.927,D26&gt;=0.8),5.5,"shouldnthappen"))))))))))))))))))))))))))))))))))))</f>
        <v>1.54</v>
      </c>
      <c r="AK26" s="1" t="n">
        <f aca="false">IF(AND(H26&lt;5.85,B26&lt;3.65,F26&lt;1.5),1,IF(AND(B26&gt;=3.95,B26&gt;=3.65,F26&lt;1.5),1.433,IF(AND(A26&lt;5.15,F26&lt;2.5,F26&gt;=1.5),3.075,IF(AND(D26&gt;=0.35,H26&gt;=5.85,B26&lt;3.65,F26&lt;1.5),1.5,IF(AND(G26&lt;0.168,B26&lt;3.95,B26&gt;=3.65,F26&lt;1.5),1.7,IF(AND(H26&lt;5.767,A26&lt;7.25,F26&gt;=2.5,F26&gt;=1.5),4.5,IF(AND(D26&lt;1.9,A26&gt;=7.25,F26&gt;=2.5,F26&gt;=1.5),6.3,IF(AND(D26&gt;=1.9,A26&gt;=7.25,F26&gt;=2.5,F26&gt;=1.5),6.575,IF(AND(B26&lt;3.75,G26&gt;=0.168,B26&lt;3.95,B26&gt;=3.65,F26&lt;1.5),1.5,IF(AND(B26&gt;=3.75,G26&gt;=0.168,B26&lt;3.95,B26&gt;=3.65,F26&lt;1.5),1.6,IF(AND(D26&gt;=1.35,A26&lt;6.15,A26&gt;=5.15,F26&lt;2.5,F26&gt;=1.5),4.42,IF(AND(D26&lt;1.4,A26&gt;=6.15,A26&gt;=5.15,F26&lt;2.5,F26&gt;=1.5),4.5,IF(AND(D26&gt;=1.4,A26&gt;=6.15,A26&gt;=5.15,F26&lt;2.5,F26&gt;=1.5),4.675,IF(AND(D26&lt;0.15,H26&lt;11.218,D26&lt;0.35,H26&gt;=5.85,B26&lt;3.65,F26&lt;1.5),1.5,IF(AND(D26&lt;0.15,H26&gt;=11.218,D26&lt;0.35,H26&gt;=5.85,B26&lt;3.65,F26&lt;1.5),1.1,IF(AND(B26&lt;2.7,D26&lt;1.35,A26&lt;6.15,A26&gt;=5.15,F26&lt;2.5,F26&gt;=1.5),3.82,IF(AND(A26&lt;6.15,G26&gt;=0.755,H26&gt;=5.767,A26&lt;7.25,F26&gt;=2.5,F26&gt;=1.5),4.98,IF(AND(A26&gt;=6.15,G26&gt;=0.755,H26&gt;=5.767,A26&lt;7.25,F26&gt;=2.5,F26&gt;=1.5),5.3,IF(AND(B26&lt;3.4,D26&gt;=0.15,H26&lt;11.218,D26&lt;0.35,H26&gt;=5.85,B26&lt;3.65,F26&lt;1.5),1.4,IF(AND(B26&gt;=3.4,D26&gt;=0.15,H26&lt;11.218,D26&lt;0.35,H26&gt;=5.85,B26&lt;3.65,F26&lt;1.5),1.3,IF(AND(H26&lt;11.731,D26&gt;=0.15,H26&gt;=11.218,D26&lt;0.35,H26&gt;=5.85,B26&lt;3.65,F26&lt;1.5),1.2,IF(AND(H26&lt;9.053,B26&gt;=2.7,D26&lt;1.35,A26&lt;6.15,A26&gt;=5.15,F26&lt;2.5,F26&gt;=1.5),3.85,IF(AND(D26&gt;=2.1,B26&lt;2.85,G26&lt;0.755,H26&gt;=5.767,A26&lt;7.25,F26&gt;=2.5,F26&gt;=1.5),5.6,IF(AND(D26&gt;=2.45,B26&gt;=2.85,G26&lt;0.755,H26&gt;=5.767,A26&lt;7.25,F26&gt;=2.5,F26&gt;=1.5),5.8,IF(AND(B26&gt;=3.45,H26&gt;=11.731,D26&gt;=0.15,H26&gt;=11.218,D26&lt;0.35,H26&gt;=5.85,B26&lt;3.65,F26&lt;1.5),1.3,IF(AND(A26&lt;5.9,H26&gt;=9.053,B26&gt;=2.7,D26&lt;1.35,A26&lt;6.15,A26&gt;=5.15,F26&lt;2.5,F26&gt;=1.5),4.3,IF(AND(A26&gt;=5.9,H26&gt;=9.053,B26&gt;=2.7,D26&lt;1.35,A26&lt;6.15,A26&gt;=5.15,F26&lt;2.5,F26&gt;=1.5),4,IF(AND(G26&gt;=0.519,D26&lt;2.1,B26&lt;2.85,G26&lt;0.755,H26&gt;=5.767,A26&lt;7.25,F26&gt;=2.5,F26&gt;=1.5),4.9,IF(AND(A26&gt;=7.05,D26&lt;2.45,B26&gt;=2.85,G26&lt;0.755,H26&gt;=5.767,A26&lt;7.25,F26&gt;=2.5,F26&gt;=1.5),5.8,IF(AND(H26&lt;14.396,B26&lt;3.45,H26&gt;=11.731,D26&gt;=0.15,H26&gt;=11.218,D26&lt;0.35,H26&gt;=5.85,B26&lt;3.65,F26&lt;1.5),1.44,IF(AND(H26&gt;=14.396,B26&lt;3.45,H26&gt;=11.731,D26&gt;=0.15,H26&gt;=11.218,D26&lt;0.35,H26&gt;=5.85,B26&lt;3.65,F26&lt;1.5),1.3,IF(AND(G26&lt;0.282,G26&lt;0.519,D26&lt;2.1,B26&lt;2.85,G26&lt;0.755,H26&gt;=5.767,A26&lt;7.25,F26&gt;=2.5,F26&gt;=1.5),5.1,IF(AND(G26&gt;=0.282,G26&lt;0.519,D26&lt;2.1,B26&lt;2.85,G26&lt;0.755,H26&gt;=5.767,A26&lt;7.25,F26&gt;=2.5,F26&gt;=1.5),5.3,IF(AND(A26&lt;6.4,D26&lt;1.9,A26&lt;7.05,D26&lt;2.45,B26&gt;=2.85,G26&lt;0.755,H26&gt;=5.767,A26&lt;7.25,F26&gt;=2.5,F26&gt;=1.5),5.6,IF(AND(A26&gt;=6.4,D26&lt;1.9,A26&lt;7.05,D26&lt;2.45,B26&gt;=2.85,G26&lt;0.755,H26&gt;=5.767,A26&lt;7.25,F26&gt;=2.5,F26&gt;=1.5),5.5,IF(AND(H26&lt;8.884,D26&gt;=1.9,A26&lt;7.05,D26&lt;2.45,B26&gt;=2.85,G26&lt;0.755,H26&gt;=5.767,A26&lt;7.25,F26&gt;=2.5,F26&gt;=1.5),5.3,IF(AND(H26&gt;=8.884,D26&gt;=1.9,A26&lt;7.05,D26&lt;2.45,B26&gt;=2.85,G26&lt;0.755,H26&gt;=5.767,A26&lt;7.25,F26&gt;=2.5,F26&gt;=1.5),5.52,"shouldnthappen")))))))))))))))))))))))))))))))))))))</f>
        <v>1.5</v>
      </c>
      <c r="AL26" s="1" t="n">
        <f aca="false">IF(AND(H26&lt;5.85,A26&lt;5.05,D26&lt;0.8),1,IF(AND(B26&lt;3.35,A26&gt;=5.05,D26&lt;0.8),1.7,IF(AND(D26&gt;=2.45,F26&gt;=2.5,D26&gt;=0.8),6.05,IF(AND(H26&gt;=11.218,H26&gt;=5.85,A26&lt;5.05,D26&lt;0.8),1.28,IF(AND(G26&gt;=0.948,B26&gt;=3.35,A26&gt;=5.05,D26&lt;0.8),1.7,IF(AND(G26&gt;=0.423,H26&lt;11.218,H26&gt;=5.85,A26&lt;5.05,D26&lt;0.8),1.3,IF(AND(B26&lt;3.6,G26&lt;0.948,B26&gt;=3.35,A26&gt;=5.05,D26&lt;0.8),1.4,IF(AND(H26&lt;10.258,D26&lt;1.15,A26&lt;5.9,F26&lt;2.5,D26&gt;=0.8),3.36,IF(AND(H26&gt;=10.258,D26&lt;1.15,A26&lt;5.9,F26&lt;2.5,D26&gt;=0.8),3.9,IF(AND(A26&lt;5.3,D26&gt;=1.15,A26&lt;5.9,F26&lt;2.5,D26&gt;=0.8),3.9,IF(AND(D26&lt;1.55,B26&lt;2.75,A26&gt;=5.9,F26&lt;2.5,D26&gt;=0.8),4.64,IF(AND(D26&gt;=1.55,B26&lt;2.75,A26&gt;=5.9,F26&lt;2.5,D26&gt;=0.8),5.1,IF(AND(D26&gt;=1.6,B26&gt;=2.75,A26&gt;=5.9,F26&lt;2.5,D26&gt;=0.8),5,IF(AND(H26&lt;5.767,H26&lt;8.598,D26&lt;2.45,F26&gt;=2.5,D26&gt;=0.8),4.5,IF(AND(A26&lt;6.25,H26&gt;=8.598,D26&lt;2.45,F26&gt;=2.5,D26&gt;=0.8),5.02,IF(AND(B26&lt;3.55,G26&lt;0.423,H26&lt;11.218,H26&gt;=5.85,A26&lt;5.05,D26&lt;0.8),1.525,IF(AND(B26&gt;=3.55,G26&lt;0.423,H26&lt;11.218,H26&gt;=5.85,A26&lt;5.05,D26&lt;0.8),1.4,IF(AND(H26&gt;=13.932,B26&gt;=3.6,G26&lt;0.948,B26&gt;=3.35,A26&gt;=5.05,D26&lt;0.8),1.65,IF(AND(G26&gt;=0.652,A26&gt;=5.3,D26&gt;=1.15,A26&lt;5.9,F26&lt;2.5,D26&gt;=0.8),3.8,IF(AND(D26&lt;1.35,D26&lt;1.6,B26&gt;=2.75,A26&gt;=5.9,F26&lt;2.5,D26&gt;=0.8),4.42,IF(AND(H26&lt;6.656,H26&gt;=5.767,H26&lt;8.598,D26&lt;2.45,F26&gt;=2.5,D26&gt;=0.8),5.033,IF(AND(H26&gt;=6.656,H26&gt;=5.767,H26&lt;8.598,D26&lt;2.45,F26&gt;=2.5,D26&gt;=0.8),5.1,IF(AND(G26&gt;=0.885,A26&gt;=6.25,H26&gt;=8.598,D26&lt;2.45,F26&gt;=2.5,D26&gt;=0.8),5.2,IF(AND(H26&lt;6.926,H26&lt;13.932,B26&gt;=3.6,G26&lt;0.948,B26&gt;=3.35,A26&gt;=5.05,D26&lt;0.8),1.433,IF(AND(H26&gt;=6.926,H26&lt;13.932,B26&gt;=3.6,G26&lt;0.948,B26&gt;=3.35,A26&gt;=5.05,D26&lt;0.8),1.5,IF(AND(A26&lt;5.65,G26&lt;0.652,A26&gt;=5.3,D26&gt;=1.15,A26&lt;5.9,F26&lt;2.5,D26&gt;=0.8),4.36,IF(AND(A26&gt;=5.65,G26&lt;0.652,A26&gt;=5.3,D26&gt;=1.15,A26&lt;5.9,F26&lt;2.5,D26&gt;=0.8),4.2,IF(AND(H26&gt;=13.561,D26&gt;=1.35,D26&lt;1.6,B26&gt;=2.75,A26&gt;=5.9,F26&lt;2.5,D26&gt;=0.8),4.767,IF(AND(H26&lt;9.091,G26&lt;0.885,A26&gt;=6.25,H26&gt;=8.598,D26&lt;2.45,F26&gt;=2.5,D26&gt;=0.8),6.3,IF(AND(H26&gt;=12.206,H26&lt;13.561,D26&gt;=1.35,D26&lt;1.6,B26&gt;=2.75,A26&gt;=5.9,F26&lt;2.5,D26&gt;=0.8),4.4,IF(AND(D26&gt;=2.25,H26&gt;=9.091,G26&lt;0.885,A26&gt;=6.25,H26&gt;=8.598,D26&lt;2.45,F26&gt;=2.5,D26&gt;=0.8),5.9,IF(AND(B26&lt;3.05,H26&lt;12.206,H26&lt;13.561,D26&gt;=1.35,D26&lt;1.6,B26&gt;=2.75,A26&gt;=5.9,F26&lt;2.5,D26&gt;=0.8),4.6,IF(AND(B26&gt;=3.05,H26&lt;12.206,H26&lt;13.561,D26&gt;=1.35,D26&lt;1.6,B26&gt;=2.75,A26&gt;=5.9,F26&lt;2.5,D26&gt;=0.8),4.7,IF(AND(G26&gt;=0.596,D26&lt;2.25,H26&gt;=9.091,G26&lt;0.885,A26&gt;=6.25,H26&gt;=8.598,D26&lt;2.45,F26&gt;=2.5,D26&gt;=0.8),5.1,IF(AND(G26&gt;=0.379,G26&lt;0.596,D26&lt;2.25,H26&gt;=9.091,G26&lt;0.885,A26&gt;=6.25,H26&gt;=8.598,D26&lt;2.45,F26&gt;=2.5,D26&gt;=0.8),5.767,IF(AND(D26&lt;2.15,G26&lt;0.379,G26&lt;0.596,D26&lt;2.25,H26&gt;=9.091,G26&lt;0.885,A26&gt;=6.25,H26&gt;=8.598,D26&lt;2.45,F26&gt;=2.5,D26&gt;=0.8),5.4,IF(AND(D26&gt;=2.15,G26&lt;0.379,G26&lt;0.596,D26&lt;2.25,H26&gt;=9.091,G26&lt;0.885,A26&gt;=6.25,H26&gt;=8.598,D26&lt;2.45,F26&gt;=2.5,D26&gt;=0.8),5.6,"shouldnthappen")))))))))))))))))))))))))))))))))))))</f>
        <v>1.7</v>
      </c>
      <c r="AM26" s="1" t="n">
        <f aca="false">IF(AND(H26&lt;5.245,D26&lt;0.8),1,IF(AND(A26&lt;4.5,H26&gt;=5.245,D26&lt;0.8),1.35,IF(AND(D26&gt;=0.5,A26&gt;=4.5,H26&gt;=5.245,D26&lt;0.8),1.6,IF(AND(H26&lt;7.25,B26&lt;2.6,A26&lt;6.15,D26&gt;=0.8),4.375,IF(AND(H26&gt;=7.25,B26&lt;2.6,A26&lt;6.15,D26&gt;=0.8),3.075,IF(AND(H26&lt;13.935,A26&gt;=7.05,A26&gt;=6.15,D26&gt;=0.8),6.067,IF(AND(H26&gt;=13.935,A26&gt;=7.05,A26&gt;=6.15,D26&gt;=0.8),6.525,IF(AND(G26&gt;=0.948,D26&lt;0.5,A26&gt;=4.5,H26&gt;=5.245,D26&lt;0.8),1.7,IF(AND(G26&lt;0.568,D26&gt;=1.55,B26&gt;=2.6,A26&lt;6.15,D26&gt;=0.8),5.1,IF(AND(G26&gt;=0.568,D26&gt;=1.55,B26&gt;=2.6,A26&lt;6.15,D26&gt;=0.8),5,IF(AND(A26&gt;=6.6,B26&gt;=3.15,A26&lt;7.05,A26&gt;=6.15,D26&gt;=0.8),5.78,IF(AND(G26&lt;0.165,G26&lt;0.273,D26&lt;1.55,B26&gt;=2.6,A26&lt;6.15,D26&gt;=0.8),4.1,IF(AND(G26&gt;=0.165,G26&lt;0.273,D26&lt;1.55,B26&gt;=2.6,A26&lt;6.15,D26&gt;=0.8),4.5,IF(AND(D26&lt;1.35,G26&gt;=0.273,D26&lt;1.55,B26&gt;=2.6,A26&lt;6.15,D26&gt;=0.8),4.08,IF(AND(D26&gt;=1.35,G26&gt;=0.273,D26&lt;1.55,B26&gt;=2.6,A26&lt;6.15,D26&gt;=0.8),4.4,IF(AND(D26&lt;1.45,F26&lt;2.5,B26&lt;3.15,A26&lt;7.05,A26&gt;=6.15,D26&gt;=0.8),4.38,IF(AND(D26&gt;=1.45,F26&lt;2.5,B26&lt;3.15,A26&lt;7.05,A26&gt;=6.15,D26&gt;=0.8),4.75,IF(AND(D26&gt;=2.25,F26&gt;=2.5,B26&lt;3.15,A26&lt;7.05,A26&gt;=6.15,D26&gt;=0.8),5.16,IF(AND(H26&lt;11.488,A26&lt;6.6,B26&gt;=3.15,A26&lt;7.05,A26&gt;=6.15,D26&gt;=0.8),6,IF(AND(H26&gt;=14.396,D26&lt;0.25,G26&lt;0.948,D26&lt;0.5,A26&gt;=4.5,H26&gt;=5.245,D26&lt;0.8),1.3,IF(AND(A26&gt;=5.55,D26&gt;=0.25,G26&lt;0.948,D26&lt;0.5,A26&gt;=4.5,H26&gt;=5.245,D26&lt;0.8),1.7,IF(AND(D26&lt;1.85,D26&lt;2.25,F26&gt;=2.5,B26&lt;3.15,A26&lt;7.05,A26&gt;=6.15,D26&gt;=0.8),5.6,IF(AND(G26&lt;0.669,H26&gt;=11.488,A26&lt;6.6,B26&gt;=3.15,A26&lt;7.05,A26&gt;=6.15,D26&gt;=0.8),4.7,IF(AND(G26&gt;=0.669,H26&gt;=11.488,A26&lt;6.6,B26&gt;=3.15,A26&lt;7.05,A26&gt;=6.15,D26&gt;=0.8),5.22,IF(AND(H26&lt;6.543,H26&lt;14.396,D26&lt;0.25,G26&lt;0.948,D26&lt;0.5,A26&gt;=4.5,H26&gt;=5.245,D26&lt;0.8),1.4,IF(AND(A26&lt;4.95,A26&lt;5.55,D26&gt;=0.25,G26&lt;0.948,D26&lt;0.5,A26&gt;=4.5,H26&gt;=5.245,D26&lt;0.8),1.4,IF(AND(A26&gt;=4.95,A26&lt;5.55,D26&gt;=0.25,G26&lt;0.948,D26&lt;0.5,A26&gt;=4.5,H26&gt;=5.245,D26&lt;0.8),1.48,IF(AND(H26&lt;10.667,D26&gt;=1.85,D26&lt;2.25,F26&gt;=2.5,B26&lt;3.15,A26&lt;7.05,A26&gt;=6.15,D26&gt;=0.8),5.25,IF(AND(H26&gt;=10.667,D26&gt;=1.85,D26&lt;2.25,F26&gt;=2.5,B26&lt;3.15,A26&lt;7.05,A26&gt;=6.15,D26&gt;=0.8),5.55,IF(AND(G26&lt;0.063,H26&gt;=6.543,H26&lt;14.396,D26&lt;0.25,G26&lt;0.948,D26&lt;0.5,A26&gt;=4.5,H26&gt;=5.245,D26&lt;0.8),1.4,IF(AND(H26&lt;9.212,G26&gt;=0.063,H26&gt;=6.543,H26&lt;14.396,D26&lt;0.25,G26&lt;0.948,D26&lt;0.5,A26&gt;=4.5,H26&gt;=5.245,D26&lt;0.8),1.475,IF(AND(H26&gt;=9.212,G26&gt;=0.063,H26&gt;=6.543,H26&lt;14.396,D26&lt;0.25,G26&lt;0.948,D26&lt;0.5,A26&gt;=4.5,H26&gt;=5.245,D26&lt;0.8),1.5,"shouldnthappen"))))))))))))))))))))))))))))))))</f>
        <v>1.6</v>
      </c>
      <c r="AN26" s="1" t="n">
        <f aca="false">IF(AND(D26&lt;0.7,A26&gt;=5.55),1.633,IF(AND(G26&lt;0.38,B26&lt;2.8,A26&lt;5.55),4.3,IF(AND(G26&gt;=0.38,B26&lt;2.8,A26&lt;5.55),3.325,IF(AND(D26&gt;=0.35,B26&gt;=2.8,A26&lt;5.55),1.6,IF(AND(B26&gt;=3.4,A26&lt;4.8,D26&lt;0.35,B26&gt;=2.8,A26&lt;5.55),1,IF(AND(H26&gt;=11.789,A26&lt;5.9,D26&lt;1.55,D26&gt;=0.7,A26&gt;=5.55),4.325,IF(AND(F26&gt;=2.5,A26&gt;=5.9,D26&lt;1.55,D26&gt;=0.7,A26&gt;=5.55),5.05,IF(AND(D26&lt;1.9,A26&gt;=7.25,D26&gt;=1.55,D26&gt;=0.7,A26&gt;=5.55),6.3,IF(AND(D26&gt;=1.9,A26&gt;=7.25,D26&gt;=1.55,D26&gt;=0.7,A26&gt;=5.55),6.4,IF(AND(A26&lt;4.35,B26&lt;3.4,A26&lt;4.8,D26&lt;0.35,B26&gt;=2.8,A26&lt;5.55),1.1,IF(AND(G26&gt;=0.934,B26&lt;3.45,A26&gt;=4.8,D26&lt;0.35,B26&gt;=2.8,A26&lt;5.55),1.7,IF(AND(H26&gt;=14.877,B26&gt;=3.45,A26&gt;=4.8,D26&lt;0.35,B26&gt;=2.8,A26&lt;5.55),1.3,IF(AND(B26&lt;2.6,H26&lt;11.789,A26&lt;5.9,D26&lt;1.55,D26&gt;=0.7,A26&gt;=5.55),3.9,IF(AND(B26&gt;=2.6,H26&lt;11.789,A26&lt;5.9,D26&lt;1.55,D26&gt;=0.7,A26&gt;=5.55),4.26,IF(AND(A26&lt;6.6,F26&lt;2.5,A26&gt;=5.9,D26&lt;1.55,D26&gt;=0.7,A26&gt;=5.55),4.625,IF(AND(A26&gt;=6.6,F26&lt;2.5,A26&gt;=5.9,D26&lt;1.55,D26&gt;=0.7,A26&gt;=5.55),4.475,IF(AND(B26&lt;2.6,D26&lt;2.05,A26&lt;7.25,D26&gt;=1.55,D26&gt;=0.7,A26&gt;=5.55),5.8,IF(AND(G26&gt;=0.743,D26&gt;=2.05,A26&lt;7.25,D26&gt;=1.55,D26&gt;=0.7,A26&gt;=5.55),5.1,IF(AND(G26&lt;0.422,A26&gt;=4.35,B26&lt;3.4,A26&lt;4.8,D26&lt;0.35,B26&gt;=2.8,A26&lt;5.55),1.367,IF(AND(G26&gt;=0.422,A26&gt;=4.35,B26&lt;3.4,A26&lt;4.8,D26&lt;0.35,B26&gt;=2.8,A26&lt;5.55),1.3,IF(AND(A26&lt;5.05,G26&lt;0.934,B26&lt;3.45,A26&gt;=4.8,D26&lt;0.35,B26&gt;=2.8,A26&lt;5.55),1.525,IF(AND(A26&gt;=5.05,G26&lt;0.934,B26&lt;3.45,A26&gt;=4.8,D26&lt;0.35,B26&gt;=2.8,A26&lt;5.55),1.5,IF(AND(G26&gt;=0.585,H26&lt;14.877,B26&gt;=3.45,A26&gt;=4.8,D26&lt;0.35,B26&gt;=2.8,A26&lt;5.55),1.54,IF(AND(G26&gt;=0.537,G26&lt;0.743,D26&gt;=2.05,A26&lt;7.25,D26&gt;=1.55,D26&gt;=0.7,A26&gt;=5.55),5.833,IF(AND(D26&gt;=0.25,G26&lt;0.585,H26&lt;14.877,B26&gt;=3.45,A26&gt;=4.8,D26&lt;0.35,B26&gt;=2.8,A26&lt;5.55),1.367,IF(AND(D26&lt;1.75,H26&lt;13.795,B26&gt;=2.6,D26&lt;2.05,A26&lt;7.25,D26&gt;=1.55,D26&gt;=0.7,A26&gt;=5.55),5.45,IF(AND(B26&lt;2.85,H26&gt;=13.795,B26&gt;=2.6,D26&lt;2.05,A26&lt;7.25,D26&gt;=1.55,D26&gt;=0.7,A26&gt;=5.55),5.1,IF(AND(B26&gt;=2.85,H26&gt;=13.795,B26&gt;=2.6,D26&lt;2.05,A26&lt;7.25,D26&gt;=1.55,D26&gt;=0.7,A26&gt;=5.55),4.82,IF(AND(G26&lt;0.353,G26&lt;0.537,G26&lt;0.743,D26&gt;=2.05,A26&lt;7.25,D26&gt;=1.55,D26&gt;=0.7,A26&gt;=5.55),5.425,IF(AND(G26&gt;=0.353,G26&lt;0.537,G26&lt;0.743,D26&gt;=2.05,A26&lt;7.25,D26&gt;=1.55,D26&gt;=0.7,A26&gt;=5.55),5.62,IF(AND(G26&lt;0.311,D26&lt;0.25,G26&lt;0.585,H26&lt;14.877,B26&gt;=3.45,A26&gt;=4.8,D26&lt;0.35,B26&gt;=2.8,A26&lt;5.55),1.5,IF(AND(G26&gt;=0.311,D26&lt;0.25,G26&lt;0.585,H26&lt;14.877,B26&gt;=3.45,A26&gt;=4.8,D26&lt;0.35,B26&gt;=2.8,A26&lt;5.55),1.4,IF(AND(B26&gt;=3.1,D26&gt;=1.75,H26&lt;13.795,B26&gt;=2.6,D26&lt;2.05,A26&lt;7.25,D26&gt;=1.55,D26&gt;=0.7,A26&gt;=5.55),5.1,IF(AND(B26&lt;2.85,B26&lt;3.1,D26&gt;=1.75,H26&lt;13.795,B26&gt;=2.6,D26&lt;2.05,A26&lt;7.25,D26&gt;=1.55,D26&gt;=0.7,A26&gt;=5.55),5.2,IF(AND(B26&gt;=2.85,B26&lt;3.1,D26&gt;=1.75,H26&lt;13.795,B26&gt;=2.6,D26&lt;2.05,A26&lt;7.25,D26&gt;=1.55,D26&gt;=0.7,A26&gt;=5.55),5.2,"shouldnthappen")))))))))))))))))))))))))))))))))))</f>
        <v>1.6</v>
      </c>
      <c r="AO26" s="1" t="n">
        <f aca="false">IF(AND(H26&gt;=14.529,G26&lt;0.633,D26&lt;0.8),1.3,IF(AND(A26&lt;5.05,G26&gt;=0.633,D26&lt;0.8),1.35,IF(AND(H26&gt;=14.379,H26&lt;14.529,G26&lt;0.633,D26&lt;0.8),1.7,IF(AND(B26&lt;3.35,A26&gt;=5.05,G26&gt;=0.633,D26&lt;0.8),1.7,IF(AND(D26&gt;=1.45,A26&lt;5.95,F26&lt;2.5,D26&gt;=0.8),4.5,IF(AND(D26&lt;1.35,A26&gt;=5.95,F26&lt;2.5,D26&gt;=0.8),4,IF(AND(D26&lt;1.85,G26&gt;=0.845,F26&gt;=2.5,D26&gt;=0.8),4.8,IF(AND(B26&gt;=4.3,H26&lt;14.379,H26&lt;14.529,G26&lt;0.633,D26&lt;0.8),1.5,IF(AND(A26&lt;5.25,B26&gt;=3.35,A26&gt;=5.05,G26&gt;=0.633,D26&lt;0.8),1.55,IF(AND(A26&gt;=5.25,B26&gt;=3.35,A26&gt;=5.05,G26&gt;=0.633,D26&lt;0.8),1.633,IF(AND(A26&lt;5.05,D26&lt;1.45,A26&lt;5.95,F26&lt;2.5,D26&gt;=0.8),3.3,IF(AND(G26&lt;0.293,D26&gt;=1.35,A26&gt;=5.95,F26&lt;2.5,D26&gt;=0.8),5,IF(AND(A26&gt;=6.6,D26&lt;2.05,G26&lt;0.845,F26&gt;=2.5,D26&gt;=0.8),5.8,IF(AND(B26&lt;3.05,D26&gt;=2.05,G26&lt;0.845,F26&gt;=2.5,D26&gt;=0.8),6.15,IF(AND(B26&lt;2.9,D26&gt;=1.85,G26&gt;=0.845,F26&gt;=2.5,D26&gt;=0.8),5.1,IF(AND(B26&gt;=2.9,D26&gt;=1.85,G26&gt;=0.845,F26&gt;=2.5,D26&gt;=0.8),5.2,IF(AND(B26&gt;=3.8,B26&lt;4.3,H26&lt;14.379,H26&lt;14.529,G26&lt;0.633,D26&lt;0.8),1.333,IF(AND(A26&lt;6.25,G26&gt;=0.293,D26&gt;=1.35,A26&gt;=5.95,F26&lt;2.5,D26&gt;=0.8),4.6,IF(AND(H26&lt;10.351,A26&lt;6.6,D26&lt;2.05,G26&lt;0.845,F26&gt;=2.5,D26&gt;=0.8),5.4,IF(AND(G26&gt;=0.364,B26&gt;=3.05,D26&gt;=2.05,G26&lt;0.845,F26&gt;=2.5,D26&gt;=0.8),5.66,IF(AND(G26&gt;=0.447,B26&lt;3.8,B26&lt;4.3,H26&lt;14.379,H26&lt;14.529,G26&lt;0.633,D26&lt;0.8),1.3,IF(AND(H26&lt;6.247,A26&lt;5.65,A26&gt;=5.05,D26&lt;1.45,A26&lt;5.95,F26&lt;2.5,D26&gt;=0.8),4.033,IF(AND(D26&lt;1.25,A26&gt;=5.65,A26&gt;=5.05,D26&lt;1.45,A26&lt;5.95,F26&lt;2.5,D26&gt;=0.8),3.88,IF(AND(D26&gt;=1.25,A26&gt;=5.65,A26&gt;=5.05,D26&lt;1.45,A26&lt;5.95,F26&lt;2.5,D26&gt;=0.8),4.35,IF(AND(B26&lt;2.65,A26&gt;=6.25,G26&gt;=0.293,D26&gt;=1.35,A26&gt;=5.95,F26&lt;2.5,D26&gt;=0.8),4.9,IF(AND(B26&lt;2.75,H26&gt;=10.351,A26&lt;6.6,D26&lt;2.05,G26&lt;0.845,F26&gt;=2.5,D26&gt;=0.8),5.1,IF(AND(B26&gt;=2.75,H26&gt;=10.351,A26&lt;6.6,D26&lt;2.05,G26&lt;0.845,F26&gt;=2.5,D26&gt;=0.8),4.95,IF(AND(B26&lt;3.15,G26&lt;0.364,B26&gt;=3.05,D26&gt;=2.05,G26&lt;0.845,F26&gt;=2.5,D26&gt;=0.8),5.28,IF(AND(B26&gt;=3.15,G26&lt;0.364,B26&gt;=3.05,D26&gt;=2.05,G26&lt;0.845,F26&gt;=2.5,D26&gt;=0.8),5.5,IF(AND(H26&lt;9.212,G26&lt;0.447,B26&lt;3.8,B26&lt;4.3,H26&lt;14.379,H26&lt;14.529,G26&lt;0.633,D26&lt;0.8),1.4,IF(AND(G26&lt;0.356,H26&gt;=6.247,A26&lt;5.65,A26&gt;=5.05,D26&lt;1.45,A26&lt;5.95,F26&lt;2.5,D26&gt;=0.8),4.2,IF(AND(B26&lt;3,B26&gt;=2.65,A26&gt;=6.25,G26&gt;=0.293,D26&gt;=1.35,A26&gt;=5.95,F26&lt;2.5,D26&gt;=0.8),4.6,IF(AND(B26&gt;=3,B26&gt;=2.65,A26&gt;=6.25,G26&gt;=0.293,D26&gt;=1.35,A26&gt;=5.95,F26&lt;2.5,D26&gt;=0.8),4.7,IF(AND(A26&lt;5.05,H26&gt;=9.212,G26&lt;0.447,B26&lt;3.8,B26&lt;4.3,H26&lt;14.379,H26&lt;14.529,G26&lt;0.633,D26&lt;0.8),1.533,IF(AND(A26&gt;=5.05,H26&gt;=9.212,G26&lt;0.447,B26&lt;3.8,B26&lt;4.3,H26&lt;14.379,H26&lt;14.529,G26&lt;0.633,D26&lt;0.8),1.425,IF(AND(A26&lt;5.35,G26&gt;=0.356,H26&gt;=6.247,A26&lt;5.65,A26&gt;=5.05,D26&lt;1.45,A26&lt;5.95,F26&lt;2.5,D26&gt;=0.8),3.9,IF(AND(A26&gt;=5.35,G26&gt;=0.356,H26&gt;=6.247,A26&lt;5.65,A26&gt;=5.05,D26&lt;1.45,A26&lt;5.95,F26&lt;2.5,D26&gt;=0.8),3.72,"shouldnthappen")))))))))))))))))))))))))))))))))))))</f>
        <v>1.7</v>
      </c>
      <c r="AP26" s="1" t="n">
        <f aca="false">IF(AND(F26&gt;=1.5,A26&lt;5.55),3.84,IF(AND(G26&gt;=0.52,A26&lt;4.75,F26&lt;1.5,A26&lt;5.55),1.16,IF(AND(A26&lt;5.65,A26&lt;5.85,D26&lt;1.55,A26&gt;=5.55),4.2,IF(AND(A26&gt;=5.65,A26&lt;5.85,D26&lt;1.55,A26&gt;=5.55),3.167,IF(AND(G26&gt;=0.798,A26&gt;=5.85,D26&lt;1.55,A26&gt;=5.55),4,IF(AND(F26&lt;2.5,H26&lt;14.1,D26&gt;=1.55,A26&gt;=5.55),4.84,IF(AND(A26&lt;7.2,H26&gt;=14.1,D26&gt;=1.55,A26&gt;=5.55),5.633,IF(AND(A26&gt;=7.2,H26&gt;=14.1,D26&gt;=1.55,A26&gt;=5.55),6.6,IF(AND(G26&lt;0.161,G26&lt;0.52,A26&lt;4.75,F26&lt;1.5,A26&lt;5.55),1.5,IF(AND(D26&gt;=0.5,G26&lt;0.676,A26&gt;=4.75,F26&lt;1.5,A26&lt;5.55),1.6,IF(AND(H26&lt;11.016,G26&gt;=0.676,A26&gt;=4.75,F26&lt;1.5,A26&lt;5.55),1.75,IF(AND(G26&lt;0.209,G26&lt;0.798,A26&gt;=5.85,D26&lt;1.55,A26&gt;=5.55),4.5,IF(AND(G26&gt;=0.74,F26&gt;=2.5,H26&lt;14.1,D26&gt;=1.55,A26&gt;=5.55),6.225,IF(AND(B26&lt;2.95,G26&gt;=0.161,G26&lt;0.52,A26&lt;4.75,F26&lt;1.5,A26&lt;5.55),1.4,IF(AND(B26&gt;=2.95,G26&gt;=0.161,G26&lt;0.52,A26&lt;4.75,F26&lt;1.5,A26&lt;5.55),1.34,IF(AND(B26&lt;3.15,D26&lt;0.5,G26&lt;0.676,A26&gt;=4.75,F26&lt;1.5,A26&lt;5.55),1.52,IF(AND(D26&lt;0.25,H26&gt;=11.016,G26&gt;=0.676,A26&gt;=4.75,F26&lt;1.5,A26&lt;5.55),1.567,IF(AND(D26&gt;=0.25,H26&gt;=11.016,G26&gt;=0.676,A26&gt;=4.75,F26&lt;1.5,A26&lt;5.55),1.5,IF(AND(H26&lt;7.47,G26&gt;=0.209,G26&lt;0.798,A26&gt;=5.85,D26&lt;1.55,A26&gt;=5.55),5.05,IF(AND(B26&lt;2.85,G26&lt;0.74,F26&gt;=2.5,H26&lt;14.1,D26&gt;=1.55,A26&gt;=5.55),5.35,IF(AND(B26&lt;3.3,B26&gt;=3.15,D26&lt;0.5,G26&lt;0.676,A26&gt;=4.75,F26&lt;1.5,A26&lt;5.55),1.2,IF(AND(D26&lt;1.45,H26&gt;=7.47,G26&gt;=0.209,G26&lt;0.798,A26&gt;=5.85,D26&lt;1.55,A26&gt;=5.55),4.66,IF(AND(D26&gt;=1.45,H26&gt;=7.47,G26&gt;=0.209,G26&lt;0.798,A26&gt;=5.85,D26&lt;1.55,A26&gt;=5.55),4.64,IF(AND(A26&gt;=7.05,B26&gt;=2.85,G26&lt;0.74,F26&gt;=2.5,H26&lt;14.1,D26&gt;=1.55,A26&gt;=5.55),5.8,IF(AND(B26&gt;=3.25,A26&lt;7.05,B26&gt;=2.85,G26&lt;0.74,F26&gt;=2.5,H26&lt;14.1,D26&gt;=1.55,A26&gt;=5.55),5.7,IF(AND(H26&gt;=13.641,D26&lt;0.25,B26&gt;=3.3,B26&gt;=3.15,D26&lt;0.5,G26&lt;0.676,A26&gt;=4.75,F26&lt;1.5,A26&lt;5.55),1.3,IF(AND(D26&lt;0.35,D26&gt;=0.25,B26&gt;=3.3,B26&gt;=3.15,D26&lt;0.5,G26&lt;0.676,A26&gt;=4.75,F26&lt;1.5,A26&lt;5.55),1.367,IF(AND(D26&gt;=0.35,D26&gt;=0.25,B26&gt;=3.3,B26&gt;=3.15,D26&lt;0.5,G26&lt;0.676,A26&gt;=4.75,F26&lt;1.5,A26&lt;5.55),1.3,IF(AND(A26&lt;6.35,B26&lt;3.25,A26&lt;7.05,B26&gt;=2.85,G26&lt;0.74,F26&gt;=2.5,H26&lt;14.1,D26&gt;=1.55,A26&gt;=5.55),5.6,IF(AND(A26&gt;=6.35,B26&lt;3.25,A26&lt;7.05,B26&gt;=2.85,G26&lt;0.74,F26&gt;=2.5,H26&lt;14.1,D26&gt;=1.55,A26&gt;=5.55),5.325,IF(AND(A26&lt;5.1,H26&lt;13.641,D26&lt;0.25,B26&gt;=3.3,B26&gt;=3.15,D26&lt;0.5,G26&lt;0.676,A26&gt;=4.75,F26&lt;1.5,A26&lt;5.55),1.4,IF(AND(H26&gt;=11.031,A26&gt;=5.1,H26&lt;13.641,D26&lt;0.25,B26&gt;=3.3,B26&gt;=3.15,D26&lt;0.5,G26&lt;0.676,A26&gt;=4.75,F26&lt;1.5,A26&lt;5.55),1.4,IF(AND(A26&lt;5.45,H26&lt;11.031,A26&gt;=5.1,H26&lt;13.641,D26&lt;0.25,B26&gt;=3.3,B26&gt;=3.15,D26&lt;0.5,G26&lt;0.676,A26&gt;=4.75,F26&lt;1.5,A26&lt;5.55),1.5,IF(AND(A26&gt;=5.45,H26&lt;11.031,A26&gt;=5.1,H26&lt;13.641,D26&lt;0.25,B26&gt;=3.3,B26&gt;=3.15,D26&lt;0.5,G26&lt;0.676,A26&gt;=4.75,F26&lt;1.5,A26&lt;5.55),1.4,"shouldnthappen"))))))))))))))))))))))))))))))))))</f>
        <v>1.75</v>
      </c>
      <c r="AQ26" s="1" t="n">
        <f aca="false">IF(AND(H26&lt;6.926,D26&gt;=0.35,F26&lt;1.5),1.9,IF(AND(G26&gt;=0.869,D26&gt;=1.75,F26&gt;=1.5),5.15,IF(AND(A26&lt;4.35,A26&lt;5.05,D26&lt;0.35,F26&lt;1.5),1.1,IF(AND(H26&lt;6.089,A26&gt;=5.05,D26&lt;0.35,F26&lt;1.5),1.7,IF(AND(H26&gt;=13.089,H26&gt;=6.926,D26&gt;=0.35,F26&lt;1.5),1.3,IF(AND(G26&lt;0.695,D26&lt;1.15,D26&lt;1.75,F26&gt;=1.5),3.62,IF(AND(G26&gt;=0.695,D26&lt;1.15,D26&lt;1.75,F26&gt;=1.5),3,IF(AND(G26&gt;=0.585,H26&gt;=6.089,A26&gt;=5.05,D26&lt;0.35,F26&lt;1.5),1.5,IF(AND(H26&lt;9.582,H26&lt;13.089,H26&gt;=6.926,D26&gt;=0.35,F26&lt;1.5),1.5,IF(AND(H26&gt;=9.582,H26&lt;13.089,H26&gt;=6.926,D26&gt;=0.35,F26&lt;1.5),1.6,IF(AND(D26&lt;1.35,H26&lt;9.349,D26&gt;=1.15,D26&lt;1.75,F26&gt;=1.5),3.867,IF(AND(D26&lt;2.05,A26&lt;7.05,G26&lt;0.869,D26&gt;=1.75,F26&gt;=1.5),4.9,IF(AND(B26&gt;=3.3,A26&gt;=7.05,G26&lt;0.869,D26&gt;=1.75,F26&gt;=1.5),6.1,IF(AND(G26&lt;0.347,H26&lt;11.218,A26&gt;=4.35,A26&lt;5.05,D26&lt;0.35,F26&lt;1.5),1.4,IF(AND(G26&gt;=0.347,H26&lt;11.218,A26&gt;=4.35,A26&lt;5.05,D26&lt;0.35,F26&lt;1.5),1.5,IF(AND(G26&gt;=0.265,H26&gt;=11.218,A26&gt;=4.35,A26&lt;5.05,D26&lt;0.35,F26&lt;1.5),1.45,IF(AND(A26&gt;=5.4,G26&lt;0.585,H26&gt;=6.089,A26&gt;=5.05,D26&lt;0.35,F26&lt;1.5),1.35,IF(AND(B26&gt;=2.9,D26&gt;=1.35,H26&lt;9.349,D26&gt;=1.15,D26&lt;1.75,F26&gt;=1.5),4.6,IF(AND(D26&gt;=1.35,A26&lt;6.15,H26&gt;=9.349,D26&gt;=1.15,D26&lt;1.75,F26&gt;=1.5),4.54,IF(AND(H26&lt;10.927,A26&gt;=6.15,H26&gt;=9.349,D26&gt;=1.15,D26&lt;1.75,F26&gt;=1.5),4.3,IF(AND(G26&lt;0.512,D26&gt;=2.05,A26&lt;7.05,G26&lt;0.869,D26&gt;=1.75,F26&gt;=1.5),5.533,IF(AND(G26&gt;=0.512,D26&gt;=2.05,A26&lt;7.05,G26&lt;0.869,D26&gt;=1.75,F26&gt;=1.5),5.88,IF(AND(H26&lt;11.551,B26&lt;3.3,A26&gt;=7.05,G26&lt;0.869,D26&gt;=1.75,F26&gt;=1.5),6.3,IF(AND(G26&lt;0.227,G26&lt;0.265,H26&gt;=11.218,A26&gt;=4.35,A26&lt;5.05,D26&lt;0.35,F26&lt;1.5),1.4,IF(AND(G26&gt;=0.227,G26&lt;0.265,H26&gt;=11.218,A26&gt;=4.35,A26&lt;5.05,D26&lt;0.35,F26&lt;1.5),1.26,IF(AND(H26&lt;11.031,A26&lt;5.4,G26&lt;0.585,H26&gt;=6.089,A26&gt;=5.05,D26&lt;0.35,F26&lt;1.5),1.5,IF(AND(H26&gt;=11.031,A26&lt;5.4,G26&lt;0.585,H26&gt;=6.089,A26&gt;=5.05,D26&lt;0.35,F26&lt;1.5),1.4,IF(AND(A26&lt;5.45,B26&lt;2.9,D26&gt;=1.35,H26&lt;9.349,D26&gt;=1.15,D26&lt;1.75,F26&gt;=1.5),4.5,IF(AND(A26&lt;5.9,D26&lt;1.35,A26&lt;6.15,H26&gt;=9.349,D26&gt;=1.15,D26&lt;1.75,F26&gt;=1.5),4.2,IF(AND(A26&gt;=5.9,D26&lt;1.35,A26&lt;6.15,H26&gt;=9.349,D26&gt;=1.15,D26&lt;1.75,F26&gt;=1.5),4,IF(AND(A26&gt;=6.75,H26&gt;=10.927,A26&gt;=6.15,H26&gt;=9.349,D26&gt;=1.15,D26&lt;1.75,F26&gt;=1.5),4.767,IF(AND(B26&lt;2.9,H26&gt;=11.551,B26&lt;3.3,A26&gt;=7.05,G26&lt;0.869,D26&gt;=1.75,F26&gt;=1.5),6.7,IF(AND(B26&gt;=2.9,H26&gt;=11.551,B26&lt;3.3,A26&gt;=7.05,G26&lt;0.869,D26&gt;=1.75,F26&gt;=1.5),6.6,IF(AND(B26&lt;2.45,A26&gt;=5.45,B26&lt;2.9,D26&gt;=1.35,H26&lt;9.349,D26&gt;=1.15,D26&lt;1.75,F26&gt;=1.5),5,IF(AND(B26&gt;=2.45,A26&gt;=5.45,B26&lt;2.9,D26&gt;=1.35,H26&lt;9.349,D26&gt;=1.15,D26&lt;1.75,F26&gt;=1.5),5.1,IF(AND(H26&lt;11.166,A26&lt;6.75,H26&gt;=10.927,A26&gt;=6.15,H26&gt;=9.349,D26&gt;=1.15,D26&lt;1.75,F26&gt;=1.5),4.9,IF(AND(G26&lt;0.228,H26&gt;=11.166,A26&lt;6.75,H26&gt;=10.927,A26&gt;=6.15,H26&gt;=9.349,D26&gt;=1.15,D26&lt;1.75,F26&gt;=1.5),4.7,IF(AND(H26&lt;13.531,G26&gt;=0.228,H26&gt;=11.166,A26&lt;6.75,H26&gt;=10.927,A26&gt;=6.15,H26&gt;=9.349,D26&gt;=1.15,D26&lt;1.75,F26&gt;=1.5),4.4,IF(AND(H26&gt;=13.531,G26&gt;=0.228,H26&gt;=11.166,A26&lt;6.75,H26&gt;=10.927,A26&gt;=6.15,H26&gt;=9.349,D26&gt;=1.15,D26&lt;1.75,F26&gt;=1.5),4.6,"shouldnthappen")))))))))))))))))))))))))))))))))))))))</f>
        <v>1.6</v>
      </c>
      <c r="AR26" s="1" t="n">
        <f aca="false">IF(AND(G26&gt;=0.93,B26&lt;3.65,F26&lt;1.5),1.7,IF(AND(H26&lt;6.542,B26&gt;=3.65,F26&lt;1.5),1.767,IF(AND(A26&gt;=7.05,D26&gt;=1.55,F26&gt;=1.5),6.3,IF(AND(G26&lt;0.123,H26&gt;=6.542,B26&gt;=3.65,F26&lt;1.5),1.367,IF(AND(A26&lt;5.15,A26&lt;5.65,D26&lt;1.55,F26&gt;=1.5),3.15,IF(AND(A26&lt;4.8,G26&gt;=0.447,G26&lt;0.93,B26&lt;3.65,F26&lt;1.5),1.24,IF(AND(A26&gt;=4.8,G26&gt;=0.447,G26&lt;0.93,B26&lt;3.65,F26&lt;1.5),1.4,IF(AND(G26&lt;0.151,G26&gt;=0.123,H26&gt;=6.542,B26&gt;=3.65,F26&lt;1.5),1.7,IF(AND(G26&gt;=0.151,G26&gt;=0.123,H26&gt;=6.542,B26&gt;=3.65,F26&lt;1.5),1.5,IF(AND(D26&gt;=1.45,A26&gt;=5.15,A26&lt;5.65,D26&lt;1.55,F26&gt;=1.5),4.5,IF(AND(B26&lt;2.65,D26&gt;=1.35,A26&gt;=5.65,D26&lt;1.55,F26&gt;=1.5),4.9,IF(AND(G26&lt;0.527,F26&lt;2.5,A26&lt;7.05,D26&gt;=1.55,F26&gt;=1.5),5.075,IF(AND(G26&gt;=0.527,F26&lt;2.5,A26&lt;7.05,D26&gt;=1.55,F26&gt;=1.5),4.7,IF(AND(A26&lt;4.65,G26&lt;0.265,G26&lt;0.447,G26&lt;0.93,B26&lt;3.65,F26&lt;1.5),1.42,IF(AND(G26&lt;0.3,G26&gt;=0.265,G26&lt;0.447,G26&lt;0.93,B26&lt;3.65,F26&lt;1.5),1.6,IF(AND(G26&gt;=0.3,G26&gt;=0.265,G26&lt;0.447,G26&lt;0.93,B26&lt;3.65,F26&lt;1.5),1.4,IF(AND(G26&lt;0.356,D26&lt;1.45,A26&gt;=5.15,A26&lt;5.65,D26&lt;1.55,F26&gt;=1.5),4.125,IF(AND(D26&lt;1.1,A26&lt;6.2,D26&lt;1.35,A26&gt;=5.65,D26&lt;1.55,F26&gt;=1.5),4.1,IF(AND(D26&gt;=1.1,A26&lt;6.2,D26&lt;1.35,A26&gt;=5.65,D26&lt;1.55,F26&gt;=1.5),4.175,IF(AND(H26&gt;=13.433,A26&gt;=6.2,D26&lt;1.35,A26&gt;=5.65,D26&lt;1.55,F26&gt;=1.5),4.6,IF(AND(G26&lt;0.437,B26&gt;=2.65,D26&gt;=1.35,A26&gt;=5.65,D26&lt;1.55,F26&gt;=1.5),4.625,IF(AND(G26&gt;=0.437,B26&gt;=2.65,D26&gt;=1.35,A26&gt;=5.65,D26&lt;1.55,F26&gt;=1.5),4.75,IF(AND(B26&gt;=3.15,H26&lt;11.146,F26&gt;=2.5,A26&lt;7.05,D26&gt;=1.55,F26&gt;=1.5),5.667,IF(AND(B26&lt;2.65,H26&gt;=11.146,F26&gt;=2.5,A26&lt;7.05,D26&gt;=1.55,F26&gt;=1.5),5.8,IF(AND(B26&lt;3.3,A26&gt;=4.65,G26&lt;0.265,G26&lt;0.447,G26&lt;0.93,B26&lt;3.65,F26&lt;1.5),1.32,IF(AND(B26&gt;=3.3,A26&gt;=4.65,G26&lt;0.265,G26&lt;0.447,G26&lt;0.93,B26&lt;3.65,F26&lt;1.5),1.425,IF(AND(B26&lt;2.8,G26&gt;=0.356,D26&lt;1.45,A26&gt;=5.15,A26&lt;5.65,D26&lt;1.55,F26&gt;=1.5),3.86,IF(AND(B26&gt;=2.8,G26&gt;=0.356,D26&lt;1.45,A26&gt;=5.15,A26&lt;5.65,D26&lt;1.55,F26&gt;=1.5),3.6,IF(AND(B26&lt;2.6,H26&lt;13.433,A26&gt;=6.2,D26&lt;1.35,A26&gt;=5.65,D26&lt;1.55,F26&gt;=1.5),4.4,IF(AND(B26&gt;=2.6,H26&lt;13.433,A26&gt;=6.2,D26&lt;1.35,A26&gt;=5.65,D26&lt;1.55,F26&gt;=1.5),4.3,IF(AND(G26&lt;0.151,B26&lt;3.15,H26&lt;11.146,F26&gt;=2.5,A26&lt;7.05,D26&gt;=1.55,F26&gt;=1.5),5.5,IF(AND(H26&lt;15.52,B26&gt;=2.65,H26&gt;=11.146,F26&gt;=2.5,A26&lt;7.05,D26&gt;=1.55,F26&gt;=1.5),5.4,IF(AND(H26&gt;=15.52,B26&gt;=2.65,H26&gt;=11.146,F26&gt;=2.5,A26&lt;7.05,D26&gt;=1.55,F26&gt;=1.5),5.733,IF(AND(H26&lt;10.74,G26&gt;=0.151,B26&lt;3.15,H26&lt;11.146,F26&gt;=2.5,A26&lt;7.05,D26&gt;=1.55,F26&gt;=1.5),5.12,IF(AND(H26&gt;=10.74,G26&gt;=0.151,B26&lt;3.15,H26&lt;11.146,F26&gt;=2.5,A26&lt;7.05,D26&gt;=1.55,F26&gt;=1.5),4.9,"shouldnthappen")))))))))))))))))))))))))))))))))))</f>
        <v>1.4</v>
      </c>
      <c r="AS26" s="1" t="n">
        <f aca="false">IF(AND(F26&gt;=1.5,A26&lt;5.55),4.18,IF(AND(F26&gt;=2.5,B26&lt;2.75,A26&gt;=5.55),5.38,IF(AND(G26&gt;=0.587,B26&lt;3.75,F26&lt;1.5,A26&lt;5.55),1.48,IF(AND(H26&lt;6.51,B26&gt;=3.75,F26&lt;1.5,A26&lt;5.55),1.9,IF(AND(H26&gt;=6.51,B26&gt;=3.75,F26&lt;1.5,A26&lt;5.55),1.425,IF(AND(G26&gt;=0.868,F26&lt;2.5,B26&lt;2.75,A26&gt;=5.55),4.65,IF(AND(F26&lt;1.5,D26&lt;1.55,B26&gt;=2.75,A26&gt;=5.55),1.7,IF(AND(G26&gt;=0.857,D26&gt;=1.55,B26&gt;=2.75,A26&gt;=5.55),5.033,IF(AND(G26&gt;=0.518,G26&lt;0.587,B26&lt;3.75,F26&lt;1.5,A26&lt;5.55),1,IF(AND(D26&lt;1.05,G26&lt;0.868,F26&lt;2.5,B26&lt;2.75,A26&gt;=5.55),3.5,IF(AND(G26&lt;0.404,D26&gt;=1.05,G26&lt;0.868,F26&lt;2.5,B26&lt;2.75,A26&gt;=5.55),4.2,IF(AND(G26&gt;=0.404,D26&gt;=1.05,G26&lt;0.868,F26&lt;2.5,B26&lt;2.75,A26&gt;=5.55),3.94,IF(AND(F26&lt;2.5,B26&lt;2.95,F26&gt;=1.5,D26&lt;1.55,B26&gt;=2.75,A26&gt;=5.55),4.68,IF(AND(F26&gt;=2.5,B26&lt;2.95,F26&gt;=1.5,D26&lt;1.55,B26&gt;=2.75,A26&gt;=5.55),5.1,IF(AND(H26&lt;10.883,B26&gt;=2.95,F26&gt;=1.5,D26&lt;1.55,B26&gt;=2.75,A26&gt;=5.55),4.15,IF(AND(H26&gt;=10.883,B26&gt;=2.95,F26&gt;=1.5,D26&lt;1.55,B26&gt;=2.75,A26&gt;=5.55),4.5,IF(AND(H26&gt;=14.1,D26&lt;2.05,G26&lt;0.857,D26&gt;=1.55,B26&gt;=2.75,A26&gt;=5.55),6.6,IF(AND(G26&lt;0.063,B26&lt;3.15,G26&lt;0.518,G26&lt;0.587,B26&lt;3.75,F26&lt;1.5,A26&lt;5.55),1.4,IF(AND(G26&gt;=0.063,B26&lt;3.15,G26&lt;0.518,G26&lt;0.587,B26&lt;3.75,F26&lt;1.5,A26&lt;5.55),1.5,IF(AND(H26&gt;=10.563,B26&gt;=3.15,G26&lt;0.518,G26&lt;0.587,B26&lt;3.75,F26&lt;1.5,A26&lt;5.55),1.325,IF(AND(B26&lt;2.95,H26&lt;14.1,D26&lt;2.05,G26&lt;0.857,D26&gt;=1.55,B26&gt;=2.75,A26&gt;=5.55),6.125,IF(AND(A26&lt;6.65,G26&lt;0.364,D26&gt;=2.05,G26&lt;0.857,D26&gt;=1.55,B26&gt;=2.75,A26&gt;=5.55),5.45,IF(AND(G26&gt;=0.774,G26&gt;=0.364,D26&gt;=2.05,G26&lt;0.857,D26&gt;=1.55,B26&gt;=2.75,A26&gt;=5.55),5.4,IF(AND(H26&gt;=9.279,H26&lt;10.563,B26&gt;=3.15,G26&lt;0.518,G26&lt;0.587,B26&lt;3.75,F26&lt;1.5,A26&lt;5.55),1.475,IF(AND(D26&lt;1.65,B26&gt;=2.95,H26&lt;14.1,D26&lt;2.05,G26&lt;0.857,D26&gt;=1.55,B26&gt;=2.75,A26&gt;=5.55),5.8,IF(AND(B26&lt;3.15,A26&gt;=6.65,G26&lt;0.364,D26&gt;=2.05,G26&lt;0.857,D26&gt;=1.55,B26&gt;=2.75,A26&gt;=5.55),5.3,IF(AND(B26&gt;=3.15,A26&gt;=6.65,G26&lt;0.364,D26&gt;=2.05,G26&lt;0.857,D26&gt;=1.55,B26&gt;=2.75,A26&gt;=5.55),5.7,IF(AND(A26&gt;=6.75,G26&lt;0.774,G26&gt;=0.364,D26&gt;=2.05,G26&lt;0.857,D26&gt;=1.55,B26&gt;=2.75,A26&gt;=5.55),5.9,IF(AND(G26&lt;0.417,H26&lt;9.279,H26&lt;10.563,B26&gt;=3.15,G26&lt;0.518,G26&lt;0.587,B26&lt;3.75,F26&lt;1.5,A26&lt;5.55),1.4,IF(AND(G26&gt;=0.417,H26&lt;9.279,H26&lt;10.563,B26&gt;=3.15,G26&lt;0.518,G26&lt;0.587,B26&lt;3.75,F26&lt;1.5,A26&lt;5.55),1.3,IF(AND(A26&lt;6.3,D26&gt;=1.65,B26&gt;=2.95,H26&lt;14.1,D26&lt;2.05,G26&lt;0.857,D26&gt;=1.55,B26&gt;=2.75,A26&gt;=5.55),4.9,IF(AND(A26&gt;=6.3,D26&gt;=1.65,B26&gt;=2.95,H26&lt;14.1,D26&lt;2.05,G26&lt;0.857,D26&gt;=1.55,B26&gt;=2.75,A26&gt;=5.55),5.3,IF(AND(G26&gt;=0.657,A26&lt;6.75,G26&lt;0.774,G26&gt;=0.364,D26&gt;=2.05,G26&lt;0.857,D26&gt;=1.55,B26&gt;=2.75,A26&gt;=5.55),6,IF(AND(B26&lt;3.2,G26&lt;0.657,A26&lt;6.75,G26&lt;0.774,G26&gt;=0.364,D26&gt;=2.05,G26&lt;0.857,D26&gt;=1.55,B26&gt;=2.75,A26&gt;=5.55),5.6,IF(AND(B26&gt;=3.2,G26&lt;0.657,A26&lt;6.75,G26&lt;0.774,G26&gt;=0.364,D26&gt;=2.05,G26&lt;0.857,D26&gt;=1.55,B26&gt;=2.75,A26&gt;=5.55),5.65,"shouldnthappen")))))))))))))))))))))))))))))))))))</f>
        <v>1.48</v>
      </c>
      <c r="AT26" s="1" t="n">
        <f aca="false">IF(AND(H26&gt;=16.284,A26&gt;=5.55),6.533,IF(AND(G26&gt;=0.52,A26&lt;4.85,A26&lt;5.55),1.05,IF(AND(G26&lt;0.227,G26&lt;0.52,A26&lt;4.85,A26&lt;5.55),1.4,IF(AND(G26&gt;=0.227,G26&lt;0.52,A26&lt;4.85,A26&lt;5.55),1.3,IF(AND(D26&gt;=0.45,F26&lt;1.5,A26&gt;=4.85,A26&lt;5.55),1.667,IF(AND(B26&gt;=2.75,F26&gt;=1.5,A26&gt;=4.85,A26&lt;5.55),4.5,IF(AND(F26&lt;2.5,B26&gt;=3.15,H26&lt;16.284,A26&gt;=5.55),4.7,IF(AND(G26&gt;=0.934,D26&lt;0.45,F26&lt;1.5,A26&gt;=4.85,A26&lt;5.55),1.7,IF(AND(D26&gt;=1.2,B26&lt;2.75,F26&gt;=1.5,A26&gt;=4.85,A26&lt;5.55),4.25,IF(AND(G26&gt;=0.774,F26&gt;=2.5,B26&gt;=3.15,H26&lt;16.284,A26&gt;=5.55),5.4,IF(AND(B26&lt;3.1,G26&lt;0.934,D26&lt;0.45,F26&lt;1.5,A26&gt;=4.85,A26&lt;5.55),1.6,IF(AND(D26&lt;1.05,D26&lt;1.2,B26&lt;2.75,F26&gt;=1.5,A26&gt;=4.85,A26&lt;5.55),3.433,IF(AND(D26&gt;=1.05,D26&lt;1.2,B26&lt;2.75,F26&gt;=1.5,A26&gt;=4.85,A26&lt;5.55),3.267,IF(AND(H26&lt;8.486,D26&lt;1.35,F26&lt;2.5,B26&lt;3.15,H26&lt;16.284,A26&gt;=5.55),3.85,IF(AND(D26&gt;=1.55,D26&gt;=1.35,F26&lt;2.5,B26&lt;3.15,H26&lt;16.284,A26&gt;=5.55),5.1,IF(AND(H26&lt;10.464,A26&lt;6.35,F26&gt;=2.5,B26&lt;3.15,H26&lt;16.284,A26&gt;=5.55),5.08,IF(AND(H26&gt;=10.464,A26&lt;6.35,F26&gt;=2.5,B26&lt;3.15,H26&lt;16.284,A26&gt;=5.55),4.9,IF(AND(D26&lt;1.85,A26&gt;=6.35,F26&gt;=2.5,B26&lt;3.15,H26&lt;16.284,A26&gt;=5.55),5.8,IF(AND(H26&gt;=10.393,G26&lt;0.774,F26&gt;=2.5,B26&gt;=3.15,H26&lt;16.284,A26&gt;=5.55),5.425,IF(AND(B26&lt;2.6,H26&gt;=8.486,D26&lt;1.35,F26&lt;2.5,B26&lt;3.15,H26&lt;16.284,A26&gt;=5.55),3.9,IF(AND(G26&gt;=0.567,D26&lt;1.55,D26&gt;=1.35,F26&lt;2.5,B26&lt;3.15,H26&lt;16.284,A26&gt;=5.55),4.4,IF(AND(B26&lt;3.25,H26&lt;10.393,G26&lt;0.774,F26&gt;=2.5,B26&gt;=3.15,H26&lt;16.284,A26&gt;=5.55),5.7,IF(AND(B26&gt;=3.25,H26&lt;10.393,G26&lt;0.774,F26&gt;=2.5,B26&gt;=3.15,H26&lt;16.284,A26&gt;=5.55),5.98,IF(AND(G26&lt;0.079,G26&lt;0.338,B26&gt;=3.1,G26&lt;0.934,D26&lt;0.45,F26&lt;1.5,A26&gt;=4.85,A26&lt;5.55),1.425,IF(AND(B26&lt;3.35,G26&gt;=0.338,B26&gt;=3.1,G26&lt;0.934,D26&lt;0.45,F26&lt;1.5,A26&gt;=4.85,A26&lt;5.55),1.4,IF(AND(G26&lt;0.404,B26&gt;=2.6,H26&gt;=8.486,D26&lt;1.35,F26&lt;2.5,B26&lt;3.15,H26&lt;16.284,A26&gt;=5.55),4.3,IF(AND(G26&gt;=0.404,B26&gt;=2.6,H26&gt;=8.486,D26&lt;1.35,F26&lt;2.5,B26&lt;3.15,H26&lt;16.284,A26&gt;=5.55),4.025,IF(AND(B26&gt;=3.05,G26&lt;0.567,D26&lt;1.55,D26&gt;=1.35,F26&lt;2.5,B26&lt;3.15,H26&lt;16.284,A26&gt;=5.55),4.7,IF(AND(A26&lt;6.45,H26&lt;10.667,D26&gt;=1.85,A26&gt;=6.35,F26&gt;=2.5,B26&lt;3.15,H26&lt;16.284,A26&gt;=5.55),5.3,IF(AND(A26&gt;=6.45,H26&lt;10.667,D26&gt;=1.85,A26&gt;=6.35,F26&gt;=2.5,B26&lt;3.15,H26&lt;16.284,A26&gt;=5.55),5.167,IF(AND(B26&lt;2.95,H26&gt;=10.667,D26&gt;=1.85,A26&gt;=6.35,F26&gt;=2.5,B26&lt;3.15,H26&lt;16.284,A26&gt;=5.55),5.6,IF(AND(B26&gt;=2.95,H26&gt;=10.667,D26&gt;=1.85,A26&gt;=6.35,F26&gt;=2.5,B26&lt;3.15,H26&lt;16.284,A26&gt;=5.55),5.5,IF(AND(H26&lt;10.325,G26&gt;=0.079,G26&lt;0.338,B26&gt;=3.1,G26&lt;0.934,D26&lt;0.45,F26&lt;1.5,A26&gt;=4.85,A26&lt;5.55),1.5,IF(AND(G26&lt;0.385,B26&gt;=3.35,G26&gt;=0.338,B26&gt;=3.1,G26&lt;0.934,D26&lt;0.45,F26&lt;1.5,A26&gt;=4.85,A26&lt;5.55),1.5,IF(AND(G26&gt;=0.385,B26&gt;=3.35,G26&gt;=0.338,B26&gt;=3.1,G26&lt;0.934,D26&lt;0.45,F26&lt;1.5,A26&gt;=4.85,A26&lt;5.55),1.42,IF(AND(B26&lt;2.5,B26&lt;3.05,G26&lt;0.567,D26&lt;1.55,D26&gt;=1.35,F26&lt;2.5,B26&lt;3.15,H26&lt;16.284,A26&gt;=5.55),4.5,IF(AND(B26&gt;=2.5,B26&lt;3.05,G26&lt;0.567,D26&lt;1.55,D26&gt;=1.35,F26&lt;2.5,B26&lt;3.15,H26&lt;16.284,A26&gt;=5.55),4.56,IF(AND(H26&lt;12.506,H26&gt;=10.325,G26&gt;=0.079,G26&lt;0.338,B26&gt;=3.1,G26&lt;0.934,D26&lt;0.45,F26&lt;1.5,A26&gt;=4.85,A26&lt;5.55),1.2,IF(AND(H26&gt;=12.506,H26&gt;=10.325,G26&gt;=0.079,G26&lt;0.338,B26&gt;=3.1,G26&lt;0.934,D26&lt;0.45,F26&lt;1.5,A26&gt;=4.85,A26&lt;5.55),1.3,"shouldnthappen")))))))))))))))))))))))))))))))))))))))</f>
        <v>1.667</v>
      </c>
      <c r="AU26" s="1" t="n">
        <f aca="false">IF(AND(G26&gt;=0.52,B26&lt;3.05,F26&lt;1.5),1.1,IF(AND(G26&lt;0.35,G26&lt;0.52,B26&lt;3.05,F26&lt;1.5),1.4,IF(AND(G26&gt;=0.35,G26&lt;0.52,B26&lt;3.05,F26&lt;1.5),1.3,IF(AND(G26&gt;=0.227,G26&lt;0.347,B26&gt;=3.05,F26&lt;1.5),1.32,IF(AND(H26&lt;6.417,G26&gt;=0.347,B26&gt;=3.05,F26&lt;1.5),1.7,IF(AND(A26&gt;=7.25,A26&gt;=6.6,F26&gt;=2.5,F26&gt;=1.5),6.35,IF(AND(G26&lt;0.11,G26&lt;0.227,G26&lt;0.347,B26&gt;=3.05,F26&lt;1.5),1.333,IF(AND(H26&lt;9.441,H26&gt;=6.417,G26&gt;=0.347,B26&gt;=3.05,F26&lt;1.5),1.425,IF(AND(B26&lt;2.75,G26&lt;0.451,H26&lt;10.266,F26&lt;2.5,F26&gt;=1.5),4,IF(AND(B26&gt;=2.75,G26&lt;0.451,H26&lt;10.266,F26&lt;2.5,F26&gt;=1.5),4.433,IF(AND(G26&gt;=0.865,G26&gt;=0.451,H26&lt;10.266,F26&lt;2.5,F26&gt;=1.5),4.2,IF(AND(B26&lt;2.45,H26&lt;13.665,H26&gt;=10.266,F26&lt;2.5,F26&gt;=1.5),3.7,IF(AND(G26&lt;0.302,H26&gt;=13.665,H26&gt;=10.266,F26&lt;2.5,F26&gt;=1.5),5,IF(AND(B26&lt;2.9,A26&lt;6.1,A26&lt;6.6,F26&gt;=2.5,F26&gt;=1.5),5.06,IF(AND(B26&gt;=2.9,A26&lt;6.1,A26&lt;6.6,F26&gt;=2.5,F26&gt;=1.5),4.8,IF(AND(B26&lt;3.05,A26&gt;=6.1,A26&lt;6.6,F26&gt;=2.5,F26&gt;=1.5),5.6,IF(AND(B26&gt;=3.05,A26&gt;=6.1,A26&lt;6.6,F26&gt;=2.5,F26&gt;=1.5),5.267,IF(AND(H26&gt;=14.564,A26&lt;7.25,A26&gt;=6.6,F26&gt;=2.5,F26&gt;=1.5),5.6,IF(AND(H26&gt;=14.309,G26&gt;=0.11,G26&lt;0.227,G26&lt;0.347,B26&gt;=3.05,F26&lt;1.5),1.7,IF(AND(D26&lt;0.4,H26&gt;=9.441,H26&gt;=6.417,G26&gt;=0.347,B26&gt;=3.05,F26&lt;1.5),1.5,IF(AND(D26&gt;=0.4,H26&gt;=9.441,H26&gt;=6.417,G26&gt;=0.347,B26&gt;=3.05,F26&lt;1.5),1.633,IF(AND(A26&lt;5.35,G26&lt;0.865,G26&gt;=0.451,H26&lt;10.266,F26&lt;2.5,F26&gt;=1.5),3.15,IF(AND(D26&lt;1.45,G26&gt;=0.302,H26&gt;=13.665,H26&gt;=10.266,F26&lt;2.5,F26&gt;=1.5),4.74,IF(AND(D26&gt;=1.45,G26&gt;=0.302,H26&gt;=13.665,H26&gt;=10.266,F26&lt;2.5,F26&gt;=1.5),4.567,IF(AND(H26&lt;8.836,H26&lt;14.564,A26&lt;7.25,A26&gt;=6.6,F26&gt;=2.5,F26&gt;=1.5),5.7,IF(AND(H26&gt;=8.836,H26&lt;14.564,A26&lt;7.25,A26&gt;=6.6,F26&gt;=2.5,F26&gt;=1.5),5.9,IF(AND(H26&lt;11.53,H26&lt;14.309,G26&gt;=0.11,G26&lt;0.227,G26&lt;0.347,B26&gt;=3.05,F26&lt;1.5),1.5,IF(AND(H26&gt;=11.53,H26&lt;14.309,G26&gt;=0.11,G26&lt;0.227,G26&lt;0.347,B26&gt;=3.05,F26&lt;1.5),1.467,IF(AND(H26&lt;9.386,A26&gt;=5.35,G26&lt;0.865,G26&gt;=0.451,H26&lt;10.266,F26&lt;2.5,F26&gt;=1.5),3.56,IF(AND(H26&gt;=9.386,A26&gt;=5.35,G26&lt;0.865,G26&gt;=0.451,H26&lt;10.266,F26&lt;2.5,F26&gt;=1.5),4.2,IF(AND(H26&lt;11.036,D26&lt;1.45,B26&gt;=2.45,H26&lt;13.665,H26&gt;=10.266,F26&lt;2.5,F26&gt;=1.5),4.45,IF(AND(H26&gt;=11.036,D26&lt;1.45,B26&gt;=2.45,H26&lt;13.665,H26&gt;=10.266,F26&lt;2.5,F26&gt;=1.5),4.1,IF(AND(G26&gt;=0.585,D26&gt;=1.45,B26&gt;=2.45,H26&lt;13.665,H26&gt;=10.266,F26&lt;2.5,F26&gt;=1.5),4.9,IF(AND(H26&lt;11.743,G26&lt;0.585,D26&gt;=1.45,B26&gt;=2.45,H26&lt;13.665,H26&gt;=10.266,F26&lt;2.5,F26&gt;=1.5),4.7,IF(AND(H26&gt;=11.743,G26&lt;0.585,D26&gt;=1.45,B26&gt;=2.45,H26&lt;13.665,H26&gt;=10.266,F26&lt;2.5,F26&gt;=1.5),4.5,"shouldnthappen")))))))))))))))))))))))))))))))))))</f>
        <v>1.633</v>
      </c>
      <c r="AV26" s="1" t="n">
        <f aca="false">IF(AND(G26&gt;=0.356,F26&gt;=1.5,A26&lt;5.75),3.52,IF(AND(A26&lt;7.25,A26&gt;=7.1,A26&gt;=5.75),5.875,IF(AND(A26&gt;=7.25,A26&gt;=7.1,A26&gt;=5.75),6.5,IF(AND(D26&gt;=0.35,G26&gt;=0.586,F26&lt;1.5,A26&lt;5.75),1.8,IF(AND(D26&lt;1.4,G26&lt;0.356,F26&gt;=1.5,A26&lt;5.75),4.2,IF(AND(D26&gt;=1.4,G26&lt;0.356,F26&gt;=1.5,A26&lt;5.75),4.5,IF(AND(H26&gt;=11.218,A26&lt;5.05,G26&lt;0.586,F26&lt;1.5,A26&lt;5.75),1.225,IF(AND(G26&gt;=0.253,A26&gt;=5.05,G26&lt;0.586,F26&lt;1.5,A26&lt;5.75),1.3,IF(AND(B26&gt;=3.75,D26&lt;0.35,G26&gt;=0.586,F26&lt;1.5,A26&lt;5.75),1.567,IF(AND(B26&lt;2.85,D26&lt;1.35,D26&lt;1.65,A26&lt;7.1,A26&gt;=5.75),4.26,IF(AND(B26&gt;=2.85,D26&lt;1.35,D26&lt;1.65,A26&lt;7.1,A26&gt;=5.75),4.45,IF(AND(A26&lt;6.05,H26&lt;12.921,D26&gt;=1.65,A26&lt;7.1,A26&gt;=5.75),5.1,IF(AND(H26&gt;=15.338,H26&gt;=12.921,D26&gt;=1.65,A26&lt;7.1,A26&gt;=5.75),5.55,IF(AND(G26&lt;0.418,H26&lt;11.218,A26&lt;5.05,G26&lt;0.586,F26&lt;1.5,A26&lt;5.75),1.42,IF(AND(G26&gt;=0.418,H26&lt;11.218,A26&lt;5.05,G26&lt;0.586,F26&lt;1.5,A26&lt;5.75),1.3,IF(AND(H26&gt;=13.321,G26&lt;0.253,A26&gt;=5.05,G26&lt;0.586,F26&lt;1.5,A26&lt;5.75),1.7,IF(AND(H26&lt;6.089,B26&lt;3.75,D26&lt;0.35,G26&gt;=0.586,F26&lt;1.5,A26&lt;5.75),1.7,IF(AND(H26&gt;=6.089,B26&lt;3.75,D26&lt;0.35,G26&gt;=0.586,F26&lt;1.5,A26&lt;5.75),1.5,IF(AND(B26&lt;2.9,D26&lt;1.45,D26&gt;=1.35,D26&lt;1.65,A26&lt;7.1,A26&gt;=5.75),4.8,IF(AND(B26&gt;=2.9,D26&lt;1.45,D26&gt;=1.35,D26&lt;1.65,A26&lt;7.1,A26&gt;=5.75),4.475,IF(AND(B26&lt;2.5,D26&gt;=1.45,D26&gt;=1.35,D26&lt;1.65,A26&lt;7.1,A26&gt;=5.75),4.5,IF(AND(H26&lt;8.884,A26&gt;=6.05,H26&lt;12.921,D26&gt;=1.65,A26&lt;7.1,A26&gt;=5.75),5.4,IF(AND(A26&lt;6.3,H26&lt;15.338,H26&gt;=12.921,D26&gt;=1.65,A26&lt;7.1,A26&gt;=5.75),4.967,IF(AND(A26&gt;=6.3,H26&lt;15.338,H26&gt;=12.921,D26&gt;=1.65,A26&lt;7.1,A26&gt;=5.75),5.133,IF(AND(H26&lt;10.826,H26&lt;13.321,G26&lt;0.253,A26&gt;=5.05,G26&lt;0.586,F26&lt;1.5,A26&lt;5.75),1.5,IF(AND(H26&gt;=10.826,H26&lt;13.321,G26&lt;0.253,A26&gt;=5.05,G26&lt;0.586,F26&lt;1.5,A26&lt;5.75),1.4,IF(AND(H26&lt;7.47,B26&gt;=2.5,D26&gt;=1.45,D26&gt;=1.35,D26&lt;1.65,A26&lt;7.1,A26&gt;=5.75),5.1,IF(AND(H26&gt;=7.47,B26&gt;=2.5,D26&gt;=1.45,D26&gt;=1.35,D26&lt;1.65,A26&lt;7.1,A26&gt;=5.75),4.725,IF(AND(H26&lt;9.637,H26&gt;=8.884,A26&gt;=6.05,H26&lt;12.921,D26&gt;=1.65,A26&lt;7.1,A26&gt;=5.75),5.9,IF(AND(B26&lt;2.6,H26&gt;=9.637,H26&gt;=8.884,A26&gt;=6.05,H26&lt;12.921,D26&gt;=1.65,A26&lt;7.1,A26&gt;=5.75),5.8,IF(AND(B26&lt;2.75,B26&gt;=2.6,H26&gt;=9.637,H26&gt;=8.884,A26&gt;=6.05,H26&lt;12.921,D26&gt;=1.65,A26&lt;7.1,A26&gt;=5.75),5.3,IF(AND(D26&lt;2.25,B26&gt;=2.75,B26&gt;=2.6,H26&gt;=9.637,H26&gt;=8.884,A26&gt;=6.05,H26&lt;12.921,D26&gt;=1.65,A26&lt;7.1,A26&gt;=5.75),5.6,IF(AND(D26&gt;=2.25,B26&gt;=2.75,B26&gt;=2.6,H26&gt;=9.637,H26&gt;=8.884,A26&gt;=6.05,H26&lt;12.921,D26&gt;=1.65,A26&lt;7.1,A26&gt;=5.75),5.5,"shouldnthappen")))))))))))))))))))))))))))))))))</f>
        <v>1.8</v>
      </c>
      <c r="AW26" s="1" t="n">
        <f aca="false">IF(AND(G26&gt;=0.905,F26&lt;1.5),1.767,IF(AND(H26&gt;=16.674,F26&gt;=1.5),6.55,IF(AND(A26&lt;4.35,H26&lt;14.344,G26&lt;0.905,F26&lt;1.5),1.1,IF(AND(B26&lt;3.65,H26&gt;=14.344,G26&lt;0.905,F26&lt;1.5),1.5,IF(AND(B26&gt;=3.65,H26&gt;=14.344,G26&lt;0.905,F26&lt;1.5),1.65,IF(AND(B26&lt;2.6,F26&gt;=2.5,H26&lt;16.674,F26&gt;=1.5),4.5,IF(AND(D26&gt;=0.45,A26&gt;=4.35,H26&lt;14.344,G26&lt;0.905,F26&lt;1.5),1.65,IF(AND(D26&lt;1.15,A26&lt;5.9,F26&lt;2.5,H26&lt;16.674,F26&gt;=1.5),3.56,IF(AND(B26&lt;2.75,A26&gt;=5.9,F26&lt;2.5,H26&lt;16.674,F26&gt;=1.5),5,IF(AND(H26&lt;13.531,B26&gt;=2.75,A26&gt;=5.9,F26&lt;2.5,H26&lt;16.674,F26&gt;=1.5),4.333,IF(AND(B26&lt;3.2,G26&gt;=0.669,B26&gt;=2.6,F26&gt;=2.5,H26&lt;16.674,F26&gt;=1.5),5.08,IF(AND(B26&gt;=3.2,G26&gt;=0.669,B26&gt;=2.6,F26&gt;=2.5,H26&lt;16.674,F26&gt;=1.5),5.4,IF(AND(B26&lt;3.15,A26&lt;5.05,D26&lt;0.45,A26&gt;=4.35,H26&lt;14.344,G26&lt;0.905,F26&lt;1.5),1.45,IF(AND(A26&gt;=5.55,A26&gt;=5.05,D26&lt;0.45,A26&gt;=4.35,H26&lt;14.344,G26&lt;0.905,F26&lt;1.5),1.5,IF(AND(A26&lt;5.55,A26&lt;5.65,D26&gt;=1.15,A26&lt;5.9,F26&lt;2.5,H26&lt;16.674,F26&gt;=1.5),3.95,IF(AND(A26&gt;=5.55,A26&lt;5.65,D26&gt;=1.15,A26&lt;5.9,F26&lt;2.5,H26&lt;16.674,F26&gt;=1.5),3.82,IF(AND(G26&lt;0.39,A26&gt;=5.65,D26&gt;=1.15,A26&lt;5.9,F26&lt;2.5,H26&lt;16.674,F26&gt;=1.5),4.35,IF(AND(G26&gt;=0.39,A26&gt;=5.65,D26&gt;=1.15,A26&lt;5.9,F26&lt;2.5,H26&lt;16.674,F26&gt;=1.5),3.95,IF(AND(G26&lt;0.466,H26&gt;=13.531,B26&gt;=2.75,A26&gt;=5.9,F26&lt;2.5,H26&lt;16.674,F26&gt;=1.5),4.8,IF(AND(G26&gt;=0.466,H26&gt;=13.531,B26&gt;=2.75,A26&gt;=5.9,F26&lt;2.5,H26&lt;16.674,F26&gt;=1.5),4.7,IF(AND(H26&lt;10.144,D26&lt;2.05,G26&lt;0.669,B26&gt;=2.6,F26&gt;=2.5,H26&lt;16.674,F26&gt;=1.5),5.3,IF(AND(H26&gt;=10.144,D26&lt;2.05,G26&lt;0.669,B26&gt;=2.6,F26&gt;=2.5,H26&lt;16.674,F26&gt;=1.5),5.133,IF(AND(D26&gt;=2.45,D26&gt;=2.05,G26&lt;0.669,B26&gt;=2.6,F26&gt;=2.5,H26&lt;16.674,F26&gt;=1.5),5.9,IF(AND(B26&lt;3.25,B26&gt;=3.15,A26&lt;5.05,D26&lt;0.45,A26&gt;=4.35,H26&lt;14.344,G26&lt;0.905,F26&lt;1.5),1.2,IF(AND(B26&gt;=3.25,B26&gt;=3.15,A26&lt;5.05,D26&lt;0.45,A26&gt;=4.35,H26&lt;14.344,G26&lt;0.905,F26&lt;1.5),1.36,IF(AND(B26&gt;=3.8,A26&lt;5.55,A26&gt;=5.05,D26&lt;0.45,A26&gt;=4.35,H26&lt;14.344,G26&lt;0.905,F26&lt;1.5),1.3,IF(AND(G26&lt;0.05,B26&lt;3.8,A26&lt;5.55,A26&gt;=5.05,D26&lt;0.45,A26&gt;=4.35,H26&lt;14.344,G26&lt;0.905,F26&lt;1.5),1.4,IF(AND(G26&lt;0.107,G26&lt;0.395,D26&lt;2.45,D26&gt;=2.05,G26&lt;0.669,B26&gt;=2.6,F26&gt;=2.5,H26&lt;16.674,F26&gt;=1.5),5.667,IF(AND(G26&lt;0.537,G26&gt;=0.395,D26&lt;2.45,D26&gt;=2.05,G26&lt;0.669,B26&gt;=2.6,F26&gt;=2.5,H26&lt;16.674,F26&gt;=1.5),5.6,IF(AND(G26&gt;=0.537,G26&gt;=0.395,D26&lt;2.45,D26&gt;=2.05,G26&lt;0.669,B26&gt;=2.6,F26&gt;=2.5,H26&lt;16.674,F26&gt;=1.5),5.775,IF(AND(B26&lt;3.6,G26&gt;=0.05,B26&lt;3.8,A26&lt;5.55,A26&gt;=5.05,D26&lt;0.45,A26&gt;=4.35,H26&lt;14.344,G26&lt;0.905,F26&lt;1.5),1.475,IF(AND(B26&gt;=3.6,G26&gt;=0.05,B26&lt;3.8,A26&lt;5.55,A26&gt;=5.05,D26&lt;0.45,A26&gt;=4.35,H26&lt;14.344,G26&lt;0.905,F26&lt;1.5),1.5,IF(AND(G26&lt;0.312,G26&gt;=0.107,G26&lt;0.395,D26&lt;2.45,D26&gt;=2.05,G26&lt;0.669,B26&gt;=2.6,F26&gt;=2.5,H26&lt;16.674,F26&gt;=1.5),5.18,IF(AND(G26&gt;=0.312,G26&gt;=0.107,G26&lt;0.395,D26&lt;2.45,D26&gt;=2.05,G26&lt;0.669,B26&gt;=2.6,F26&gt;=2.5,H26&lt;16.674,F26&gt;=1.5),5.4,"shouldnthappen"))))))))))))))))))))))))))))))))))</f>
        <v>1.65</v>
      </c>
      <c r="AX26" s="1" t="n">
        <f aca="false">IF(AND(D26&gt;=1.3,B26&gt;=3.45),6.25,IF(AND(B26&lt;2.75,A26&lt;5.25,B26&lt;3.45),3.9,IF(AND(D26&lt;0.25,D26&lt;1.3,B26&gt;=3.45),1.16,IF(AND(A26&gt;=5.05,B26&gt;=2.75,A26&lt;5.25,B26&lt;3.45),1.7,IF(AND(D26&lt;0.7,F26&lt;2.5,A26&gt;=5.25,B26&lt;3.45),1.5,IF(AND(H26&gt;=16.284,F26&gt;=2.5,A26&gt;=5.25,B26&lt;3.45),6.6,IF(AND(G26&lt;0.123,D26&gt;=0.25,D26&lt;1.3,B26&gt;=3.45),1.3,IF(AND(A26&lt;4.5,A26&lt;5.05,B26&gt;=2.75,A26&lt;5.25,B26&lt;3.45),1.3,IF(AND(A26&lt;5.05,G26&gt;=0.123,D26&gt;=0.25,D26&lt;1.3,B26&gt;=3.45),1.6,IF(AND(B26&lt;3.15,A26&gt;=4.5,A26&lt;5.05,B26&gt;=2.75,A26&lt;5.25,B26&lt;3.45),1.54,IF(AND(B26&gt;=3.15,A26&gt;=4.5,A26&lt;5.05,B26&gt;=2.75,A26&lt;5.25,B26&lt;3.45),1.35,IF(AND(D26&gt;=1.4,A26&lt;5.9,D26&gt;=0.7,F26&lt;2.5,A26&gt;=5.25,B26&lt;3.45),4.5,IF(AND(D26&gt;=1.55,A26&gt;=5.9,D26&gt;=0.7,F26&lt;2.5,A26&gt;=5.25,B26&lt;3.45),4.95,IF(AND(G26&gt;=0.682,D26&gt;=2.05,H26&lt;16.284,F26&gt;=2.5,A26&gt;=5.25,B26&lt;3.45),5.26,IF(AND(A26&lt;5.4,A26&gt;=5.05,G26&gt;=0.123,D26&gt;=0.25,D26&lt;1.3,B26&gt;=3.45),1.64,IF(AND(A26&gt;=5.4,A26&gt;=5.05,G26&gt;=0.123,D26&gt;=0.25,D26&lt;1.3,B26&gt;=3.45),1.6,IF(AND(G26&lt;0.372,D26&lt;1.4,A26&lt;5.9,D26&gt;=0.7,F26&lt;2.5,A26&gt;=5.25,B26&lt;3.45),4.175,IF(AND(D26&lt;1.35,D26&lt;1.55,A26&gt;=5.9,D26&gt;=0.7,F26&lt;2.5,A26&gt;=5.25,B26&lt;3.45),4.2,IF(AND(B26&lt;2.35,G26&lt;0.596,D26&lt;2.05,H26&lt;16.284,F26&gt;=2.5,A26&gt;=5.25,B26&lt;3.45),5,IF(AND(G26&gt;=0.888,G26&gt;=0.596,D26&lt;2.05,H26&lt;16.284,F26&gt;=2.5,A26&gt;=5.25,B26&lt;3.45),4.8,IF(AND(A26&gt;=6.85,G26&lt;0.682,D26&gt;=2.05,H26&lt;16.284,F26&gt;=2.5,A26&gt;=5.25,B26&lt;3.45),5.4,IF(AND(A26&gt;=5.75,G26&gt;=0.372,D26&lt;1.4,A26&lt;5.9,D26&gt;=0.7,F26&lt;2.5,A26&gt;=5.25,B26&lt;3.45),3.933,IF(AND(A26&gt;=6.75,D26&gt;=1.35,D26&lt;1.55,A26&gt;=5.9,D26&gt;=0.7,F26&lt;2.5,A26&gt;=5.25,B26&lt;3.45),4.8,IF(AND(H26&lt;11.084,B26&gt;=2.35,G26&lt;0.596,D26&lt;2.05,H26&lt;16.284,F26&gt;=2.5,A26&gt;=5.25,B26&lt;3.45),5.3,IF(AND(H26&lt;8.435,G26&lt;0.888,G26&gt;=0.596,D26&lt;2.05,H26&lt;16.284,F26&gt;=2.5,A26&gt;=5.25,B26&lt;3.45),5.1,IF(AND(H26&gt;=8.435,G26&lt;0.888,G26&gt;=0.596,D26&lt;2.05,H26&lt;16.284,F26&gt;=2.5,A26&gt;=5.25,B26&lt;3.45),4.94,IF(AND(B26&lt;3.15,A26&lt;6.85,G26&lt;0.682,D26&gt;=2.05,H26&lt;16.284,F26&gt;=2.5,A26&gt;=5.25,B26&lt;3.45),5.6,IF(AND(B26&gt;=3.15,A26&lt;6.85,G26&lt;0.682,D26&gt;=2.05,H26&lt;16.284,F26&gt;=2.5,A26&gt;=5.25,B26&lt;3.45),5.74,IF(AND(G26&lt;0.572,A26&lt;5.75,G26&gt;=0.372,D26&lt;1.4,A26&lt;5.9,D26&gt;=0.7,F26&lt;2.5,A26&gt;=5.25,B26&lt;3.45),3.7,IF(AND(D26&lt;1.45,A26&lt;6.75,D26&gt;=1.35,D26&lt;1.55,A26&gt;=5.9,D26&gt;=0.7,F26&lt;2.5,A26&gt;=5.25,B26&lt;3.45),4.46,IF(AND(D26&gt;=1.45,A26&lt;6.75,D26&gt;=1.35,D26&lt;1.55,A26&gt;=5.9,D26&gt;=0.7,F26&lt;2.5,A26&gt;=5.25,B26&lt;3.45),4.567,IF(AND(H26&lt;12.532,H26&gt;=11.084,B26&gt;=2.35,G26&lt;0.596,D26&lt;2.05,H26&lt;16.284,F26&gt;=2.5,A26&gt;=5.25,B26&lt;3.45),5.8,IF(AND(H26&gt;=12.532,H26&gt;=11.084,B26&gt;=2.35,G26&lt;0.596,D26&lt;2.05,H26&lt;16.284,F26&gt;=2.5,A26&gt;=5.25,B26&lt;3.45),5.667,IF(AND(A26&gt;=5.65,G26&gt;=0.572,A26&lt;5.75,G26&gt;=0.372,D26&lt;1.4,A26&lt;5.9,D26&gt;=0.7,F26&lt;2.5,A26&gt;=5.25,B26&lt;3.45),4.2,IF(AND(G26&lt;0.862,A26&lt;5.65,G26&gt;=0.572,A26&lt;5.75,G26&gt;=0.372,D26&lt;1.4,A26&lt;5.9,D26&gt;=0.7,F26&lt;2.5,A26&gt;=5.25,B26&lt;3.45),3.9,IF(AND(G26&gt;=0.862,A26&lt;5.65,G26&gt;=0.572,A26&lt;5.75,G26&gt;=0.372,D26&lt;1.4,A26&lt;5.9,D26&gt;=0.7,F26&lt;2.5,A26&gt;=5.25,B26&lt;3.45),4,"shouldnthappen"))))))))))))))))))))))))))))))))))))</f>
        <v>1.7</v>
      </c>
      <c r="AY26" s="1" t="n">
        <f aca="false">IF(AND(H26&gt;=8.233,D26&gt;=0.8,A26&lt;5.55),3.525,IF(AND(B26&lt;2.9,H26&gt;=15.534,A26&gt;=5.55),4.8,IF(AND(H26&gt;=12.259,A26&lt;4.75,D26&lt;0.8,A26&lt;5.55),1.25,IF(AND(B26&gt;=3.85,A26&gt;=4.75,D26&lt;0.8,A26&lt;5.55),1.425,IF(AND(D26&lt;1.55,H26&lt;8.233,D26&gt;=0.8,A26&lt;5.55),3.975,IF(AND(D26&gt;=1.55,H26&lt;8.233,D26&gt;=0.8,A26&lt;5.55),4.5,IF(AND(D26&lt;0.65,D26&lt;1.7,H26&lt;15.534,A26&gt;=5.55),1.7,IF(AND(A26&gt;=7.05,D26&gt;=1.7,H26&lt;15.534,A26&gt;=5.55),6.3,IF(AND(B26&gt;=3.35,B26&gt;=2.9,H26&gt;=15.534,A26&gt;=5.55),5.4,IF(AND(B26&lt;3.1,H26&lt;12.259,A26&lt;4.75,D26&lt;0.8,A26&lt;5.55),1.367,IF(AND(B26&gt;=3.1,H26&lt;12.259,A26&lt;4.75,D26&lt;0.8,A26&lt;5.55),1.4,IF(AND(G26&gt;=0.905,B26&lt;3.85,A26&gt;=4.75,D26&lt;0.8,A26&lt;5.55),1.9,IF(AND(H26&lt;15.681,B26&lt;3.35,B26&gt;=2.9,H26&gt;=15.534,A26&gt;=5.55),5.8,IF(AND(H26&gt;=15.681,B26&lt;3.35,B26&gt;=2.9,H26&gt;=15.534,A26&gt;=5.55),5.7,IF(AND(H26&gt;=14.877,G26&lt;0.905,B26&lt;3.85,A26&gt;=4.75,D26&lt;0.8,A26&lt;5.55),1.3,IF(AND(D26&gt;=1.25,B26&lt;2.65,D26&gt;=0.65,D26&lt;1.7,H26&lt;15.534,A26&gt;=5.55),4.433,IF(AND(G26&gt;=0.622,B26&lt;3.15,A26&lt;7.05,D26&gt;=1.7,H26&lt;15.534,A26&gt;=5.55),5.08,IF(AND(H26&gt;=13.42,B26&gt;=3.15,A26&lt;7.05,D26&gt;=1.7,H26&lt;15.534,A26&gt;=5.55),5.1,IF(AND(G26&lt;0.265,H26&lt;14.877,G26&lt;0.905,B26&lt;3.85,A26&gt;=4.75,D26&lt;0.8,A26&lt;5.55),1.2,IF(AND(A26&lt;5.75,D26&lt;1.25,B26&lt;2.65,D26&gt;=0.65,D26&lt;1.7,H26&lt;15.534,A26&gt;=5.55),3.7,IF(AND(A26&gt;=5.75,D26&lt;1.25,B26&lt;2.65,D26&gt;=0.65,D26&lt;1.7,H26&lt;15.534,A26&gt;=5.55),4,IF(AND(G26&gt;=0.652,D26&lt;1.35,B26&gt;=2.65,D26&gt;=0.65,D26&lt;1.7,H26&lt;15.534,A26&gt;=5.55),3.6,IF(AND(H26&lt;7.47,D26&gt;=1.35,B26&gt;=2.65,D26&gt;=0.65,D26&lt;1.7,H26&lt;15.534,A26&gt;=5.55),5.1,IF(AND(H26&lt;10.914,G26&lt;0.622,B26&lt;3.15,A26&lt;7.05,D26&gt;=1.7,H26&lt;15.534,A26&gt;=5.55),5.36,IF(AND(H26&gt;=10.914,G26&lt;0.622,B26&lt;3.15,A26&lt;7.05,D26&gt;=1.7,H26&lt;15.534,A26&gt;=5.55),5.64,IF(AND(G26&gt;=0.657,H26&lt;13.42,B26&gt;=3.15,A26&lt;7.05,D26&gt;=1.7,H26&lt;15.534,A26&gt;=5.55),6,IF(AND(G26&gt;=0.782,G26&gt;=0.265,H26&lt;14.877,G26&lt;0.905,B26&lt;3.85,A26&gt;=4.75,D26&lt;0.8,A26&lt;5.55),1.48,IF(AND(H26&lt;11.286,G26&lt;0.652,D26&lt;1.35,B26&gt;=2.65,D26&gt;=0.65,D26&lt;1.7,H26&lt;15.534,A26&gt;=5.55),4.24,IF(AND(H26&gt;=11.286,G26&lt;0.652,D26&lt;1.35,B26&gt;=2.65,D26&gt;=0.65,D26&lt;1.7,H26&lt;15.534,A26&gt;=5.55),4.05,IF(AND(G26&lt;0.413,H26&gt;=7.47,D26&gt;=1.35,B26&gt;=2.65,D26&gt;=0.65,D26&lt;1.7,H26&lt;15.534,A26&gt;=5.55),5.1,IF(AND(H26&lt;11.325,G26&lt;0.657,H26&lt;13.42,B26&gt;=3.15,A26&lt;7.05,D26&gt;=1.7,H26&lt;15.534,A26&gt;=5.55),5.8,IF(AND(H26&gt;=11.325,G26&lt;0.657,H26&lt;13.42,B26&gt;=3.15,A26&lt;7.05,D26&gt;=1.7,H26&lt;15.534,A26&gt;=5.55),5.6,IF(AND(D26&gt;=0.35,G26&lt;0.782,G26&gt;=0.265,H26&lt;14.877,G26&lt;0.905,B26&lt;3.85,A26&gt;=4.75,D26&lt;0.8,A26&lt;5.55),1.633,IF(AND(B26&lt;2.85,G26&gt;=0.413,H26&gt;=7.47,D26&gt;=1.35,B26&gt;=2.65,D26&gt;=0.65,D26&lt;1.7,H26&lt;15.534,A26&gt;=5.55),4.6,IF(AND(D26&lt;0.15,D26&lt;0.35,G26&lt;0.782,G26&gt;=0.265,H26&lt;14.877,G26&lt;0.905,B26&lt;3.85,A26&gt;=4.75,D26&lt;0.8,A26&lt;5.55),1.5,IF(AND(D26&gt;=0.15,D26&lt;0.35,G26&lt;0.782,G26&gt;=0.265,H26&lt;14.877,G26&lt;0.905,B26&lt;3.85,A26&gt;=4.75,D26&lt;0.8,A26&lt;5.55),1.543,IF(AND(A26&gt;=6.8,B26&gt;=2.85,G26&gt;=0.413,H26&gt;=7.47,D26&gt;=1.35,B26&gt;=2.65,D26&gt;=0.65,D26&lt;1.7,H26&lt;15.534,A26&gt;=5.55),4.9,IF(AND(H26&lt;13.531,A26&lt;6.8,B26&gt;=2.85,G26&gt;=0.413,H26&gt;=7.47,D26&gt;=1.35,B26&gt;=2.65,D26&gt;=0.65,D26&lt;1.7,H26&lt;15.534,A26&gt;=5.55),4.5,IF(AND(H26&gt;=13.531,A26&lt;6.8,B26&gt;=2.85,G26&gt;=0.413,H26&gt;=7.47,D26&gt;=1.35,B26&gt;=2.65,D26&gt;=0.65,D26&lt;1.7,H26&lt;15.534,A26&gt;=5.55),4.7,"shouldnthappen")))))))))))))))))))))))))))))))))))))))</f>
        <v>1.633</v>
      </c>
      <c r="AZ26" s="1" t="n">
        <f aca="false">IF(AND(H26&gt;=15.371,B26&gt;=3.35),5.4,IF(AND(G26&gt;=0.851,H26&gt;=15.244,B26&lt;3.35),4.75,IF(AND(F26&gt;=2,H26&lt;15.371,B26&gt;=3.35),5.6,IF(AND(B26&lt;2.75,A26&lt;5.15,H26&lt;15.244,B26&lt;3.35),3.42,IF(AND(A26&gt;=7.25,G26&lt;0.851,H26&gt;=15.244,B26&lt;3.35),6.6,IF(AND(A26&lt;4.45,B26&gt;=2.75,A26&lt;5.15,H26&lt;15.244,B26&lt;3.35),1.1,IF(AND(G26&lt;0.527,A26&lt;7.25,G26&lt;0.851,H26&gt;=15.244,B26&lt;3.35),5.08,IF(AND(G26&gt;=0.527,A26&lt;7.25,G26&lt;0.851,H26&gt;=15.244,B26&lt;3.35),5.8,IF(AND(D26&gt;=0.35,B26&lt;3.7,F26&lt;2,H26&lt;15.371,B26&gt;=3.35),1.55,IF(AND(H26&lt;6.542,B26&gt;=3.7,F26&lt;2,H26&lt;15.371,B26&gt;=3.35),1.9,IF(AND(B26&lt;3.25,A26&gt;=4.45,B26&gt;=2.75,A26&lt;5.15,H26&lt;15.244,B26&lt;3.35),1.46,IF(AND(B26&gt;=3.25,A26&gt;=4.45,B26&gt;=2.75,A26&lt;5.15,H26&lt;15.244,B26&lt;3.35),1.7,IF(AND(H26&lt;13.654,B26&gt;=2.95,D26&lt;1.45,A26&gt;=5.15,H26&lt;15.244,B26&lt;3.35),4.3,IF(AND(H26&gt;=13.654,B26&gt;=2.95,D26&lt;1.45,A26&gt;=5.15,H26&lt;15.244,B26&lt;3.35),4.625,IF(AND(F26&gt;=2.5,D26&lt;1.75,D26&gt;=1.45,A26&gt;=5.15,H26&lt;15.244,B26&lt;3.35),5.3,IF(AND(G26&gt;=0.853,D26&gt;=1.75,D26&gt;=1.45,A26&gt;=5.15,H26&lt;15.244,B26&lt;3.35),5.15,IF(AND(D26&gt;=0.25,D26&lt;0.35,B26&lt;3.7,F26&lt;2,H26&lt;15.371,B26&gt;=3.35),1.3,IF(AND(B26&lt;3.85,H26&gt;=6.542,B26&gt;=3.7,F26&lt;2,H26&lt;15.371,B26&gt;=3.35),1.633,IF(AND(H26&lt;7.02,H26&lt;10.688,B26&lt;2.95,D26&lt;1.45,A26&gt;=5.15,H26&lt;15.244,B26&lt;3.35),3.98,IF(AND(G26&lt;0.338,H26&gt;=10.688,B26&lt;2.95,D26&lt;1.45,A26&gt;=5.15,H26&lt;15.244,B26&lt;3.35),4.22,IF(AND(G26&gt;=0.338,H26&gt;=10.688,B26&lt;2.95,D26&lt;1.45,A26&gt;=5.15,H26&lt;15.244,B26&lt;3.35),3.9,IF(AND(B26&lt;2.75,F26&lt;2.5,D26&lt;1.75,D26&gt;=1.45,A26&gt;=5.15,H26&lt;15.244,B26&lt;3.35),5.1,IF(AND(B26&gt;=2.75,F26&lt;2.5,D26&lt;1.75,D26&gt;=1.45,A26&gt;=5.15,H26&lt;15.244,B26&lt;3.35),4.74,IF(AND(A26&gt;=7,G26&lt;0.853,D26&gt;=1.75,D26&gt;=1.45,A26&gt;=5.15,H26&lt;15.244,B26&lt;3.35),6.5,IF(AND(G26&gt;=0.934,D26&lt;0.25,D26&lt;0.35,B26&lt;3.7,F26&lt;2,H26&lt;15.371,B26&gt;=3.35),1.7,IF(AND(D26&lt;0.25,B26&gt;=3.85,H26&gt;=6.542,B26&gt;=3.7,F26&lt;2,H26&lt;15.371,B26&gt;=3.35),1.5,IF(AND(D26&gt;=0.25,B26&gt;=3.85,H26&gt;=6.542,B26&gt;=3.7,F26&lt;2,H26&lt;15.371,B26&gt;=3.35),1.4,IF(AND(B26&lt;2.5,H26&gt;=7.02,H26&lt;10.688,B26&lt;2.95,D26&lt;1.45,A26&gt;=5.15,H26&lt;15.244,B26&lt;3.35),3.8,IF(AND(G26&gt;=0.74,A26&lt;7,G26&lt;0.853,D26&gt;=1.75,D26&gt;=1.45,A26&gt;=5.15,H26&lt;15.244,B26&lt;3.35),6,IF(AND(G26&gt;=0.61,G26&lt;0.934,D26&lt;0.25,D26&lt;0.35,B26&lt;3.7,F26&lt;2,H26&lt;15.371,B26&gt;=3.35),1.5,IF(AND(D26&lt;1.15,B26&gt;=2.5,H26&gt;=7.02,H26&lt;10.688,B26&lt;2.95,D26&lt;1.45,A26&gt;=5.15,H26&lt;15.244,B26&lt;3.35),3.5,IF(AND(D26&gt;=1.15,B26&gt;=2.5,H26&gt;=7.02,H26&lt;10.688,B26&lt;2.95,D26&lt;1.45,A26&gt;=5.15,H26&lt;15.244,B26&lt;3.35),3.6,IF(AND(G26&gt;=0.626,G26&lt;0.74,A26&lt;7,G26&lt;0.853,D26&gt;=1.75,D26&gt;=1.45,A26&gt;=5.15,H26&lt;15.244,B26&lt;3.35),4.9,IF(AND(H26&lt;13.641,G26&lt;0.61,G26&lt;0.934,D26&lt;0.25,D26&lt;0.35,B26&lt;3.7,F26&lt;2,H26&lt;15.371,B26&gt;=3.35),1.425,IF(AND(H26&gt;=13.641,G26&lt;0.61,G26&lt;0.934,D26&lt;0.25,D26&lt;0.35,B26&lt;3.7,F26&lt;2,H26&lt;15.371,B26&gt;=3.35),1.3,IF(AND(B26&lt;3.05,G26&lt;0.626,G26&lt;0.74,A26&lt;7,G26&lt;0.853,D26&gt;=1.75,D26&gt;=1.45,A26&gt;=5.15,H26&lt;15.244,B26&lt;3.35),5.475,IF(AND(B26&gt;=3.05,G26&lt;0.626,G26&lt;0.74,A26&lt;7,G26&lt;0.853,D26&gt;=1.75,D26&gt;=1.45,A26&gt;=5.15,H26&lt;15.244,B26&lt;3.35),5.633,"shouldnthappen")))))))))))))))))))))))))))))))))))))</f>
        <v>1.7</v>
      </c>
      <c r="BA26" s="1" t="n">
        <f aca="false">IF(AND(F26&gt;=2,B26&gt;=3.4),6.1,IF(AND(B26&lt;2.75,A26&lt;5.15,B26&lt;3.4),3.225,IF(AND(G26&gt;=0.821,F26&lt;2,B26&gt;=3.4),1.9,IF(AND(B26&gt;=3.2,B26&gt;=2.75,A26&lt;5.15,B26&lt;3.4),1.7,IF(AND(A26&lt;4.8,G26&lt;0.821,F26&lt;2,B26&gt;=3.4),1,IF(AND(G26&gt;=0.446,B26&lt;3.2,B26&gt;=2.75,A26&lt;5.15,B26&lt;3.4),1.1,IF(AND(G26&lt;0.356,D26&lt;1.45,A26&lt;6.25,A26&gt;=5.15,B26&lt;3.4),4.32,IF(AND(G26&lt;0.591,D26&gt;=1.45,A26&lt;6.25,A26&gt;=5.15,B26&lt;3.4),4.6,IF(AND(D26&lt;1.75,G26&lt;0.597,A26&gt;=6.25,A26&gt;=5.15,B26&lt;3.4),4.86,IF(AND(H26&gt;=16.472,G26&gt;=0.597,A26&gt;=6.25,A26&gt;=5.15,B26&lt;3.4),6.6,IF(AND(G26&lt;0.063,G26&lt;0.446,B26&lt;3.2,B26&gt;=2.75,A26&lt;5.15,B26&lt;3.4),1.4,IF(AND(A26&gt;=5.95,G26&gt;=0.356,D26&lt;1.45,A26&lt;6.25,A26&gt;=5.15,B26&lt;3.4),4.6,IF(AND(B26&gt;=2.9,G26&gt;=0.591,D26&gt;=1.45,A26&lt;6.25,A26&gt;=5.15,B26&lt;3.4),4.867,IF(AND(D26&gt;=2.4,H26&lt;16.472,G26&gt;=0.597,A26&gt;=6.25,A26&gt;=5.15,B26&lt;3.4),6,IF(AND(A26&lt;5.45,B26&gt;=3.85,A26&gt;=4.8,G26&lt;0.821,F26&lt;2,B26&gt;=3.4),1.3,IF(AND(A26&gt;=5.45,B26&gt;=3.85,A26&gt;=4.8,G26&lt;0.821,F26&lt;2,B26&gt;=3.4),1.45,IF(AND(H26&lt;14.273,G26&gt;=0.063,G26&lt;0.446,B26&lt;3.2,B26&gt;=2.75,A26&lt;5.15,B26&lt;3.4),1.5,IF(AND(H26&gt;=14.273,G26&gt;=0.063,G26&lt;0.446,B26&lt;3.2,B26&gt;=2.75,A26&lt;5.15,B26&lt;3.4),1.6,IF(AND(G26&gt;=0.572,A26&lt;5.95,G26&gt;=0.356,D26&lt;1.45,A26&lt;6.25,A26&gt;=5.15,B26&lt;3.4),3.9,IF(AND(G26&lt;0.827,B26&lt;2.9,G26&gt;=0.591,D26&gt;=1.45,A26&lt;6.25,A26&gt;=5.15,B26&lt;3.4),4.9,IF(AND(G26&gt;=0.827,B26&lt;2.9,G26&gt;=0.591,D26&gt;=1.45,A26&lt;6.25,A26&gt;=5.15,B26&lt;3.4),5.1,IF(AND(A26&gt;=7.2,B26&lt;3.05,D26&gt;=1.75,G26&lt;0.597,A26&gt;=6.25,A26&gt;=5.15,B26&lt;3.4),6.7,IF(AND(G26&lt;0.353,B26&gt;=3.05,D26&gt;=1.75,G26&lt;0.597,A26&gt;=6.25,A26&gt;=5.15,B26&lt;3.4),5.22,IF(AND(G26&gt;=0.353,B26&gt;=3.05,D26&gt;=1.75,G26&lt;0.597,A26&gt;=6.25,A26&gt;=5.15,B26&lt;3.4),5.65,IF(AND(A26&lt;6.55,D26&lt;2.4,H26&lt;16.472,G26&gt;=0.597,A26&gt;=6.25,A26&gt;=5.15,B26&lt;3.4),5.033,IF(AND(H26&lt;12.719,G26&lt;0.385,B26&lt;3.85,A26&gt;=4.8,G26&lt;0.821,F26&lt;2,B26&gt;=3.4),1.54,IF(AND(H26&gt;=12.719,G26&lt;0.385,B26&lt;3.85,A26&gt;=4.8,G26&lt;0.821,F26&lt;2,B26&gt;=3.4),1.3,IF(AND(B26&lt;3.6,G26&gt;=0.385,B26&lt;3.85,A26&gt;=4.8,G26&lt;0.821,F26&lt;2,B26&gt;=3.4),1.325,IF(AND(B26&gt;=3.6,G26&gt;=0.385,B26&lt;3.85,A26&gt;=4.8,G26&lt;0.821,F26&lt;2,B26&gt;=3.4),1.55,IF(AND(D26&lt;1.05,G26&lt;0.572,A26&lt;5.95,G26&gt;=0.356,D26&lt;1.45,A26&lt;6.25,A26&gt;=5.15,B26&lt;3.4),3.633,IF(AND(D26&gt;=2.15,A26&lt;7.2,B26&lt;3.05,D26&gt;=1.75,G26&lt;0.597,A26&gt;=6.25,A26&gt;=5.15,B26&lt;3.4),5.667,IF(AND(H26&lt;13.094,A26&gt;=6.55,D26&lt;2.4,H26&lt;16.472,G26&gt;=0.597,A26&gt;=6.25,A26&gt;=5.15,B26&lt;3.4),5.2,IF(AND(D26&lt;1.15,D26&gt;=1.05,G26&lt;0.572,A26&lt;5.95,G26&gt;=0.356,D26&lt;1.45,A26&lt;6.25,A26&gt;=5.15,B26&lt;3.4),3.8,IF(AND(D26&gt;=1.15,D26&gt;=1.05,G26&lt;0.572,A26&lt;5.95,G26&gt;=0.356,D26&lt;1.45,A26&lt;6.25,A26&gt;=5.15,B26&lt;3.4),3.9,IF(AND(G26&gt;=0.487,D26&lt;2.15,A26&lt;7.2,B26&lt;3.05,D26&gt;=1.75,G26&lt;0.597,A26&gt;=6.25,A26&gt;=5.15,B26&lt;3.4),5.8,IF(AND(A26&lt;6.8,H26&gt;=13.094,A26&gt;=6.55,D26&lt;2.4,H26&lt;16.472,G26&gt;=0.597,A26&gt;=6.25,A26&gt;=5.15,B26&lt;3.4),4.52,IF(AND(A26&gt;=6.8,H26&gt;=13.094,A26&gt;=6.55,D26&lt;2.4,H26&lt;16.472,G26&gt;=0.597,A26&gt;=6.25,A26&gt;=5.15,B26&lt;3.4),4.75,IF(AND(B26&lt;2.95,G26&lt;0.487,D26&lt;2.15,A26&lt;7.2,B26&lt;3.05,D26&gt;=1.75,G26&lt;0.597,A26&gt;=6.25,A26&gt;=5.15,B26&lt;3.4),5.6,IF(AND(B26&gt;=2.95,G26&lt;0.487,D26&lt;2.15,A26&lt;7.2,B26&lt;3.05,D26&gt;=1.75,G26&lt;0.597,A26&gt;=6.25,A26&gt;=5.15,B26&lt;3.4),5.5,"shouldnthappen")))))))))))))))))))))))))))))))))))))))</f>
        <v>1.7</v>
      </c>
      <c r="BB26" s="1" t="n">
        <f aca="false">IF(AND(A26&lt;4.35,B26&lt;3.25,F26&lt;1.5),1.1,IF(AND(H26&lt;14.005,A26&gt;=4.35,B26&lt;3.25,F26&lt;1.5),1.3,IF(AND(H26&gt;=14.005,A26&gt;=4.35,B26&lt;3.25,F26&lt;1.5),1.6,IF(AND(G26&gt;=0.905,A26&lt;5.15,B26&gt;=3.25,F26&lt;1.5),1.9,IF(AND(B26&lt;3.45,A26&gt;=5.15,B26&gt;=3.25,F26&lt;1.5),1.6,IF(AND(F26&gt;=2.5,D26&gt;=1.35,D26&lt;1.75,F26&gt;=1.5),4.867,IF(AND(A26&gt;=7.05,D26&gt;=2.05,D26&gt;=1.75,F26&gt;=1.5),6.35,IF(AND(D26&gt;=0.4,G26&lt;0.905,A26&lt;5.15,B26&gt;=3.25,F26&lt;1.5),1.65,IF(AND(B26&lt;3.6,B26&gt;=3.45,A26&gt;=5.15,B26&gt;=3.25,F26&lt;1.5),1.35,IF(AND(H26&lt;6.808,H26&lt;9.386,D26&lt;1.35,D26&lt;1.75,F26&gt;=1.5),4.05,IF(AND(H26&gt;=6.808,H26&lt;9.386,D26&lt;1.35,D26&lt;1.75,F26&gt;=1.5),3.46,IF(AND(B26&lt;2.45,F26&lt;2.5,D26&gt;=1.35,D26&lt;1.75,F26&gt;=1.5),4.5,IF(AND(H26&gt;=13.115,D26&lt;1.95,D26&lt;2.05,D26&gt;=1.75,F26&gt;=1.5),4.85,IF(AND(G26&lt;0.196,D26&gt;=1.95,D26&lt;2.05,D26&gt;=1.75,F26&gt;=1.5),6.7,IF(AND(G26&gt;=0.196,D26&gt;=1.95,D26&lt;2.05,D26&gt;=1.75,F26&gt;=1.5),5.12,IF(AND(H26&lt;10.925,D26&lt;0.4,G26&lt;0.905,A26&lt;5.15,B26&gt;=3.25,F26&lt;1.5),1.4,IF(AND(H26&gt;=10.925,D26&lt;0.4,G26&lt;0.905,A26&lt;5.15,B26&gt;=3.25,F26&lt;1.5),1.45,IF(AND(H26&lt;14.096,B26&gt;=3.6,B26&gt;=3.45,A26&gt;=5.15,B26&gt;=3.25,F26&lt;1.5),1.42,IF(AND(H26&gt;=14.096,B26&gt;=3.6,B26&gt;=3.45,A26&gt;=5.15,B26&gt;=3.25,F26&lt;1.5),1.7,IF(AND(B26&lt;2.45,D26&lt;1.15,H26&gt;=9.386,D26&lt;1.35,D26&lt;1.75,F26&gt;=1.5),3.6,IF(AND(B26&gt;=2.45,D26&lt;1.15,H26&gt;=9.386,D26&lt;1.35,D26&lt;1.75,F26&gt;=1.5),3.9,IF(AND(G26&lt;0.246,D26&gt;=1.15,H26&gt;=9.386,D26&lt;1.35,D26&lt;1.75,F26&gt;=1.5),4.4,IF(AND(B26&lt;2.75,B26&gt;=2.45,F26&lt;2.5,D26&gt;=1.35,D26&lt;1.75,F26&gt;=1.5),5.1,IF(AND(H26&lt;11.084,H26&lt;13.115,D26&lt;1.95,D26&lt;2.05,D26&gt;=1.75,F26&gt;=1.5),5.35,IF(AND(H26&gt;=11.084,H26&lt;13.115,D26&lt;1.95,D26&lt;2.05,D26&gt;=1.75,F26&gt;=1.5),5.7,IF(AND(H26&lt;15.52,D26&lt;2.25,A26&lt;7.05,D26&gt;=2.05,D26&gt;=1.75,F26&gt;=1.5),5.45,IF(AND(H26&gt;=15.52,D26&lt;2.25,A26&lt;7.05,D26&gt;=2.05,D26&gt;=1.75,F26&gt;=1.5),5.725,IF(AND(G26&gt;=0.775,D26&gt;=2.25,A26&lt;7.05,D26&gt;=2.05,D26&gt;=1.75,F26&gt;=1.5),5.2,IF(AND(D26&lt;1.25,G26&gt;=0.246,D26&gt;=1.15,H26&gt;=9.386,D26&lt;1.35,D26&lt;1.75,F26&gt;=1.5),4.05,IF(AND(A26&lt;5.85,B26&gt;=2.75,B26&gt;=2.45,F26&lt;2.5,D26&gt;=1.35,D26&lt;1.75,F26&gt;=1.5),4.5,IF(AND(B26&lt;3.3,G26&lt;0.775,D26&gt;=2.25,A26&lt;7.05,D26&gt;=2.05,D26&gt;=1.75,F26&gt;=1.5),5.64,IF(AND(B26&gt;=3.3,G26&lt;0.775,D26&gt;=2.25,A26&lt;7.05,D26&gt;=2.05,D26&gt;=1.75,F26&gt;=1.5),5.6,IF(AND(A26&lt;5.9,D26&gt;=1.25,G26&gt;=0.246,D26&gt;=1.15,H26&gt;=9.386,D26&lt;1.35,D26&lt;1.75,F26&gt;=1.5),4.2,IF(AND(A26&gt;=5.9,D26&gt;=1.25,G26&gt;=0.246,D26&gt;=1.15,H26&gt;=9.386,D26&lt;1.35,D26&lt;1.75,F26&gt;=1.5),4,IF(AND(G26&gt;=0.437,A26&gt;=5.85,B26&gt;=2.75,B26&gt;=2.45,F26&lt;2.5,D26&gt;=1.35,D26&lt;1.75,F26&gt;=1.5),4.75,IF(AND(H26&lt;9.446,G26&lt;0.437,A26&gt;=5.85,B26&gt;=2.75,B26&gt;=2.45,F26&lt;2.5,D26&gt;=1.35,D26&lt;1.75,F26&gt;=1.5),4.6,IF(AND(H26&gt;=9.446,G26&lt;0.437,A26&gt;=5.85,B26&gt;=2.75,B26&gt;=2.45,F26&lt;2.5,D26&gt;=1.35,D26&lt;1.75,F26&gt;=1.5),4.7,"shouldnthappen")))))))))))))))))))))))))))))))))))))</f>
        <v>1.65</v>
      </c>
      <c r="BC26" s="1" t="n">
        <f aca="false">IF(AND(G26&gt;=0.905,F26&lt;1.5),1.65,IF(AND(D26&gt;=0.45,G26&lt;0.905,F26&lt;1.5),1.65,IF(AND(A26&lt;5.15,D26&lt;1.55,F26&gt;=1.5),3.225,IF(AND(F26&gt;=2.5,A26&gt;=5.15,D26&lt;1.55,F26&gt;=1.5),5.05,IF(AND(H26&lt;5.767,A26&lt;7.05,D26&gt;=1.55,F26&gt;=1.5),4.5,IF(AND(D26&lt;1.7,A26&gt;=7.05,D26&gt;=1.55,F26&gt;=1.5),5.8,IF(AND(A26&gt;=5.3,G26&lt;0.207,D26&lt;0.45,G26&lt;0.905,F26&lt;1.5),1.3,IF(AND(D26&gt;=0.35,G26&gt;=0.207,D26&lt;0.45,G26&lt;0.905,F26&lt;1.5),1.5,IF(AND(G26&lt;0.155,D26&gt;=1.7,A26&gt;=7.05,D26&gt;=1.55,F26&gt;=1.5),6.7,IF(AND(G26&gt;=0.155,D26&gt;=1.7,A26&gt;=7.05,D26&gt;=1.55,F26&gt;=1.5),6.34,IF(AND(G26&lt;0.05,A26&lt;5.3,G26&lt;0.207,D26&lt;0.45,G26&lt;0.905,F26&lt;1.5),1.4,IF(AND(G26&gt;=0.05,A26&lt;5.3,G26&lt;0.207,D26&lt;0.45,G26&lt;0.905,F26&lt;1.5),1.5,IF(AND(A26&lt;4.5,D26&lt;0.35,G26&gt;=0.207,D26&lt;0.45,G26&lt;0.905,F26&lt;1.5),1.3,IF(AND(G26&lt;0.308,A26&lt;6.2,F26&lt;2.5,A26&gt;=5.15,D26&lt;1.55,F26&gt;=1.5),4.5,IF(AND(D26&lt;1.35,A26&gt;=6.2,F26&lt;2.5,A26&gt;=5.15,D26&lt;1.55,F26&gt;=1.5),4.367,IF(AND(D26&lt;1.85,A26&lt;6.15,H26&gt;=5.767,A26&lt;7.05,D26&gt;=1.55,F26&gt;=1.5),4.933,IF(AND(G26&gt;=0.558,A26&gt;=4.5,D26&lt;0.35,G26&gt;=0.207,D26&lt;0.45,G26&lt;0.905,F26&lt;1.5),1.5,IF(AND(H26&gt;=13.383,G26&gt;=0.308,A26&lt;6.2,F26&lt;2.5,A26&gt;=5.15,D26&lt;1.55,F26&gt;=1.5),4.7,IF(AND(H26&gt;=12.206,D26&gt;=1.35,A26&gt;=6.2,F26&lt;2.5,A26&gt;=5.15,D26&lt;1.55,F26&gt;=1.5),4.575,IF(AND(A26&lt;5.7,D26&gt;=1.85,A26&lt;6.15,H26&gt;=5.767,A26&lt;7.05,D26&gt;=1.55,F26&gt;=1.5),4.9,IF(AND(A26&gt;=5.7,D26&gt;=1.85,A26&lt;6.15,H26&gt;=5.767,A26&lt;7.05,D26&gt;=1.55,F26&gt;=1.5),5.1,IF(AND(G26&lt;0.079,G26&lt;0.364,A26&gt;=6.15,H26&gt;=5.767,A26&lt;7.05,D26&gt;=1.55,F26&gt;=1.5),5.6,IF(AND(G26&gt;=0.079,G26&lt;0.364,A26&gt;=6.15,H26&gt;=5.767,A26&lt;7.05,D26&gt;=1.55,F26&gt;=1.5),5.25,IF(AND(G26&gt;=0.447,G26&lt;0.558,A26&gt;=4.5,D26&lt;0.35,G26&gt;=0.207,D26&lt;0.45,G26&lt;0.905,F26&lt;1.5),1.3,IF(AND(B26&gt;=2.95,H26&lt;13.383,G26&gt;=0.308,A26&lt;6.2,F26&lt;2.5,A26&gt;=5.15,D26&lt;1.55,F26&gt;=1.5),4.6,IF(AND(B26&lt;2.65,H26&lt;12.206,D26&gt;=1.35,A26&gt;=6.2,F26&lt;2.5,A26&gt;=5.15,D26&lt;1.55,F26&gt;=1.5),4.9,IF(AND(D26&lt;2.45,A26&lt;6.6,G26&gt;=0.364,A26&gt;=6.15,H26&gt;=5.767,A26&lt;7.05,D26&gt;=1.55,F26&gt;=1.5),5.6,IF(AND(D26&gt;=2.45,A26&lt;6.6,G26&gt;=0.364,A26&gt;=6.15,H26&gt;=5.767,A26&lt;7.05,D26&gt;=1.55,F26&gt;=1.5),6,IF(AND(H26&lt;12.921,A26&gt;=6.6,G26&gt;=0.364,A26&gt;=6.15,H26&gt;=5.767,A26&lt;7.05,D26&gt;=1.55,F26&gt;=1.5),5.725,IF(AND(H26&gt;=12.921,A26&gt;=6.6,G26&gt;=0.364,A26&gt;=6.15,H26&gt;=5.767,A26&lt;7.05,D26&gt;=1.55,F26&gt;=1.5),5.367,IF(AND(B26&lt;3.15,G26&lt;0.447,G26&lt;0.558,A26&gt;=4.5,D26&lt;0.35,G26&gt;=0.207,D26&lt;0.45,G26&lt;0.905,F26&lt;1.5),1.5,IF(AND(B26&gt;=3.15,G26&lt;0.447,G26&lt;0.558,A26&gt;=4.5,D26&lt;0.35,G26&gt;=0.207,D26&lt;0.45,G26&lt;0.905,F26&lt;1.5),1.36,IF(AND(B26&gt;=2.85,B26&lt;2.95,H26&lt;13.383,G26&gt;=0.308,A26&lt;6.2,F26&lt;2.5,A26&gt;=5.15,D26&lt;1.55,F26&gt;=1.5),3.6,IF(AND(H26&lt;9.446,B26&gt;=2.65,H26&lt;12.206,D26&gt;=1.35,A26&gt;=6.2,F26&lt;2.5,A26&gt;=5.15,D26&lt;1.55,F26&gt;=1.5),4.6,IF(AND(H26&gt;=9.446,B26&gt;=2.65,H26&lt;12.206,D26&gt;=1.35,A26&gt;=6.2,F26&lt;2.5,A26&gt;=5.15,D26&lt;1.55,F26&gt;=1.5),4.7,IF(AND(D26&lt;1.2,B26&lt;2.85,B26&lt;2.95,H26&lt;13.383,G26&gt;=0.308,A26&lt;6.2,F26&lt;2.5,A26&gt;=5.15,D26&lt;1.55,F26&gt;=1.5),3.75,IF(AND(G26&lt;0.356,D26&gt;=1.2,B26&lt;2.85,B26&lt;2.95,H26&lt;13.383,G26&gt;=0.308,A26&lt;6.2,F26&lt;2.5,A26&gt;=5.15,D26&lt;1.55,F26&gt;=1.5),4.2,IF(AND(G26&gt;=0.356,D26&gt;=1.2,B26&lt;2.85,B26&lt;2.95,H26&lt;13.383,G26&gt;=0.308,A26&lt;6.2,F26&lt;2.5,A26&gt;=5.15,D26&lt;1.55,F26&gt;=1.5),3.96,"shouldnthappen"))))))))))))))))))))))))))))))))))))))</f>
        <v>1.65</v>
      </c>
      <c r="BD26" s="1" t="n">
        <f aca="false">IF(AND(B26&lt;2.7,A26&lt;5.3,B26&lt;3.15),3.42,IF(AND(F26&lt;2.5,A26&gt;=5.85,B26&gt;=3.15),4.7,IF(AND(A26&lt;4.35,B26&gt;=2.7,A26&lt;5.3,B26&lt;3.15),1.1,IF(AND(A26&gt;=4.35,B26&gt;=2.7,A26&lt;5.3,B26&lt;3.15),1.42,IF(AND(A26&gt;=7.05,F26&gt;=2.5,A26&gt;=5.3,B26&lt;3.15),6.067,IF(AND(D26&gt;=0.45,A26&lt;5.05,A26&lt;5.85,B26&gt;=3.15),1.6,IF(AND(B26&lt;3.35,A26&gt;=5.05,A26&lt;5.85,B26&gt;=3.15),1.7,IF(AND(A26&gt;=6.85,F26&gt;=2.5,A26&gt;=5.85,B26&gt;=3.15),6.22,IF(AND(D26&lt;1.25,D26&lt;1.35,F26&lt;2.5,A26&gt;=5.3,B26&lt;3.15),4.033,IF(AND(D26&gt;=1.25,D26&lt;1.35,F26&lt;2.5,A26&gt;=5.3,B26&lt;3.15),4.233,IF(AND(A26&lt;6.05,D26&gt;=1.35,F26&lt;2.5,A26&gt;=5.3,B26&lt;3.15),5.1,IF(AND(H26&gt;=13.29,A26&lt;7.05,F26&gt;=2.5,A26&gt;=5.3,B26&lt;3.15),4.96,IF(AND(G26&gt;=0.858,D26&lt;0.45,A26&lt;5.05,A26&lt;5.85,B26&gt;=3.15),1.3,IF(AND(D26&gt;=0.35,B26&gt;=3.35,A26&gt;=5.05,A26&lt;5.85,B26&gt;=3.15),1.4,IF(AND(B26&lt;3.25,A26&lt;6.85,F26&gt;=2.5,A26&gt;=5.85,B26&gt;=3.15),5.233,IF(AND(A26&gt;=6.8,A26&gt;=6.05,D26&gt;=1.35,F26&lt;2.5,A26&gt;=5.3,B26&lt;3.15),4.9,IF(AND(G26&gt;=0.622,H26&lt;13.29,A26&lt;7.05,F26&gt;=2.5,A26&gt;=5.3,B26&lt;3.15),5.067,IF(AND(H26&lt;8.834,G26&lt;0.858,D26&lt;0.45,A26&lt;5.05,A26&lt;5.85,B26&gt;=3.15),1.4,IF(AND(G26&lt;0.774,B26&gt;=3.25,A26&lt;6.85,F26&gt;=2.5,A26&gt;=5.85,B26&gt;=3.15),5.8,IF(AND(G26&gt;=0.774,B26&gt;=3.25,A26&lt;6.85,F26&gt;=2.5,A26&gt;=5.85,B26&gt;=3.15),5.4,IF(AND(H26&gt;=12.206,A26&lt;6.8,A26&gt;=6.05,D26&gt;=1.35,F26&lt;2.5,A26&gt;=5.3,B26&lt;3.15),4.5,IF(AND(G26&gt;=0.439,G26&lt;0.622,H26&lt;13.29,A26&lt;7.05,F26&gt;=2.5,A26&gt;=5.3,B26&lt;3.15),5.667,IF(AND(G26&lt;0.227,H26&gt;=8.834,G26&lt;0.858,D26&lt;0.45,A26&lt;5.05,A26&lt;5.85,B26&gt;=3.15),1.4,IF(AND(G26&gt;=0.227,H26&gt;=8.834,G26&lt;0.858,D26&lt;0.45,A26&lt;5.05,A26&lt;5.85,B26&gt;=3.15),1.3,IF(AND(G26&gt;=0.934,B26&lt;3.75,D26&lt;0.35,B26&gt;=3.35,A26&gt;=5.05,A26&lt;5.85,B26&gt;=3.15),1.7,IF(AND(G26&lt;0.823,B26&gt;=3.75,D26&lt;0.35,B26&gt;=3.35,A26&gt;=5.05,A26&lt;5.85,B26&gt;=3.15),1.55,IF(AND(G26&gt;=0.823,B26&gt;=3.75,D26&lt;0.35,B26&gt;=3.35,A26&gt;=5.05,A26&lt;5.85,B26&gt;=3.15),1.5,IF(AND(A26&lt;6.2,H26&lt;12.206,A26&lt;6.8,A26&gt;=6.05,D26&gt;=1.35,F26&lt;2.5,A26&gt;=5.3,B26&lt;3.15),4.6,IF(AND(A26&gt;=6.2,H26&lt;12.206,A26&lt;6.8,A26&gt;=6.05,D26&gt;=1.35,F26&lt;2.5,A26&gt;=5.3,B26&lt;3.15),4.74,IF(AND(H26&gt;=10.667,G26&lt;0.439,G26&lt;0.622,H26&lt;13.29,A26&lt;7.05,F26&gt;=2.5,A26&gt;=5.3,B26&lt;3.15),5.6,IF(AND(H26&lt;13.67,G26&lt;0.934,B26&lt;3.75,D26&lt;0.35,B26&gt;=3.35,A26&gt;=5.05,A26&lt;5.85,B26&gt;=3.15),1.48,IF(AND(H26&gt;=13.67,G26&lt;0.934,B26&lt;3.75,D26&lt;0.35,B26&gt;=3.35,A26&gt;=5.05,A26&lt;5.85,B26&gt;=3.15),1.3,IF(AND(G26&lt;0.301,H26&lt;10.667,G26&lt;0.439,G26&lt;0.622,H26&lt;13.29,A26&lt;7.05,F26&gt;=2.5,A26&gt;=5.3,B26&lt;3.15),5.2,IF(AND(G26&gt;=0.301,H26&lt;10.667,G26&lt;0.439,G26&lt;0.622,H26&lt;13.29,A26&lt;7.05,F26&gt;=2.5,A26&gt;=5.3,B26&lt;3.15),5.067,"shouldnthappen"))))))))))))))))))))))))))))))))))</f>
        <v>1.7</v>
      </c>
      <c r="BE26" s="1" t="n">
        <f aca="false">IF(AND(B26&gt;=3.85,A26&gt;=5.05,F26&lt;1.5),1.4,IF(AND(A26&lt;5.25,A26&lt;5.75,F26&gt;=1.5),3.15,IF(AND(A26&lt;4.95,B26&lt;3.15,A26&lt;5.05,F26&lt;1.5),1.46,IF(AND(A26&gt;=4.95,B26&lt;3.15,A26&lt;5.05,F26&lt;1.5),1.6,IF(AND(H26&lt;8.834,B26&gt;=3.15,A26&lt;5.05,F26&lt;1.5),1.4,IF(AND(D26&lt;0.25,B26&lt;3.85,A26&gt;=5.05,F26&lt;1.5),1.48,IF(AND(D26&gt;=0.25,B26&lt;3.85,A26&gt;=5.05,F26&lt;1.5),1.7,IF(AND(F26&gt;=2.5,A26&gt;=5.25,A26&lt;5.75,F26&gt;=1.5),4.9,IF(AND(H26&lt;12.45,H26&gt;=8.834,B26&gt;=3.15,A26&lt;5.05,F26&lt;1.5),1.25,IF(AND(H26&gt;=12.45,H26&gt;=8.834,B26&gt;=3.15,A26&lt;5.05,F26&lt;1.5),1.32,IF(AND(G26&lt;0.283,F26&lt;2.5,A26&gt;=5.25,A26&lt;5.75,F26&gt;=1.5),4.3,IF(AND(H26&lt;6.712,H26&lt;11.275,D26&lt;1.55,A26&gt;=5.75,F26&gt;=1.5),5,IF(AND(H26&lt;13.101,H26&gt;=11.275,D26&lt;1.55,A26&gt;=5.75,F26&gt;=1.5),3.933,IF(AND(H26&gt;=13.101,H26&gt;=11.275,D26&lt;1.55,A26&gt;=5.75,F26&gt;=1.5),4.5,IF(AND(A26&gt;=7.3,D26&lt;2.45,D26&gt;=1.55,A26&gt;=5.75,F26&gt;=1.5),6.7,IF(AND(B26&lt;3.45,D26&gt;=2.45,D26&gt;=1.55,A26&gt;=5.75,F26&gt;=1.5),5.925,IF(AND(B26&gt;=3.45,D26&gt;=2.45,D26&gt;=1.55,A26&gt;=5.75,F26&gt;=1.5),6.1,IF(AND(B26&gt;=2.8,G26&gt;=0.283,F26&lt;2.5,A26&gt;=5.25,A26&lt;5.75,F26&gt;=1.5),4.2,IF(AND(D26&lt;1.35,H26&gt;=6.712,H26&lt;11.275,D26&lt;1.55,A26&gt;=5.75,F26&gt;=1.5),4.35,IF(AND(D26&lt;1.05,B26&lt;2.8,G26&gt;=0.283,F26&lt;2.5,A26&gt;=5.25,A26&lt;5.75,F26&gt;=1.5),3.567,IF(AND(D26&gt;=1.05,B26&lt;2.8,G26&gt;=0.283,F26&lt;2.5,A26&gt;=5.25,A26&lt;5.75,F26&gt;=1.5),3.925,IF(AND(B26&lt;2.65,D26&gt;=1.35,H26&gt;=6.712,H26&lt;11.275,D26&lt;1.55,A26&gt;=5.75,F26&gt;=1.5),4.9,IF(AND(B26&gt;=2.65,D26&gt;=1.35,H26&gt;=6.712,H26&lt;11.275,D26&lt;1.55,A26&gt;=5.75,F26&gt;=1.5),4.625,IF(AND(H26&gt;=14.683,G26&gt;=0.628,A26&lt;7.3,D26&lt;2.45,D26&gt;=1.55,A26&gt;=5.75,F26&gt;=1.5),5.4,IF(AND(D26&lt;1.95,H26&lt;8.884,G26&lt;0.628,A26&lt;7.3,D26&lt;2.45,D26&gt;=1.55,A26&gt;=5.75,F26&gt;=1.5),5.1,IF(AND(D26&gt;=1.95,H26&lt;8.884,G26&lt;0.628,A26&lt;7.3,D26&lt;2.45,D26&gt;=1.55,A26&gt;=5.75,F26&gt;=1.5),5.22,IF(AND(A26&lt;6.05,H26&gt;=8.884,G26&lt;0.628,A26&lt;7.3,D26&lt;2.45,D26&gt;=1.55,A26&gt;=5.75,F26&gt;=1.5),5.1,IF(AND(G26&lt;0.817,H26&lt;14.683,G26&gt;=0.628,A26&lt;7.3,D26&lt;2.45,D26&gt;=1.55,A26&gt;=5.75,F26&gt;=1.5),4.967,IF(AND(G26&gt;=0.817,H26&lt;14.683,G26&gt;=0.628,A26&lt;7.3,D26&lt;2.45,D26&gt;=1.55,A26&gt;=5.75,F26&gt;=1.5),5.1,IF(AND(H26&lt;9.637,A26&gt;=6.05,H26&gt;=8.884,G26&lt;0.628,A26&lt;7.3,D26&lt;2.45,D26&gt;=1.55,A26&gt;=5.75,F26&gt;=1.5),5.9,IF(AND(D26&lt;1.85,H26&gt;=9.637,A26&gt;=6.05,H26&gt;=8.884,G26&lt;0.628,A26&lt;7.3,D26&lt;2.45,D26&gt;=1.55,A26&gt;=5.75,F26&gt;=1.5),5.733,IF(AND(G26&gt;=0.388,D26&gt;=1.85,H26&gt;=9.637,A26&gt;=6.05,H26&gt;=8.884,G26&lt;0.628,A26&lt;7.3,D26&lt;2.45,D26&gt;=1.55,A26&gt;=5.75,F26&gt;=1.5),5.64,IF(AND(B26&lt;2.95,G26&lt;0.388,D26&gt;=1.85,H26&gt;=9.637,A26&gt;=6.05,H26&gt;=8.884,G26&lt;0.628,A26&lt;7.3,D26&lt;2.45,D26&gt;=1.55,A26&gt;=5.75,F26&gt;=1.5),5.5,IF(AND(B26&gt;=2.95,G26&lt;0.388,D26&gt;=1.85,H26&gt;=9.637,A26&gt;=6.05,H26&gt;=8.884,G26&lt;0.628,A26&lt;7.3,D26&lt;2.45,D26&gt;=1.55,A26&gt;=5.75,F26&gt;=1.5),5.333,"shouldnthappen"))))))))))))))))))))))))))))))))))</f>
        <v>1.7</v>
      </c>
      <c r="BF26" s="1" t="n">
        <f aca="false">IF(AND(D26&gt;=0.35,F26&lt;1.5),1.65,IF(AND(H26&gt;=16.227,D26&gt;=1.55,F26&gt;=1.5),6.533,IF(AND(A26&gt;=5.45,G26&lt;0.174,D26&lt;0.35,F26&lt;1.5),1.7,IF(AND(D26&lt;0.15,G26&gt;=0.174,D26&lt;0.35,F26&lt;1.5),1.38,IF(AND(D26&gt;=1.15,D26&lt;1.25,D26&lt;1.55,F26&gt;=1.5),3.967,IF(AND(H26&lt;8.376,A26&lt;5.45,G26&lt;0.174,D26&lt;0.35,F26&lt;1.5),1.4,IF(AND(H26&gt;=8.376,A26&lt;5.45,G26&lt;0.174,D26&lt;0.35,F26&lt;1.5),1.5,IF(AND(B26&lt;3.1,D26&gt;=0.15,G26&gt;=0.174,D26&lt;0.35,F26&lt;1.5),1.475,IF(AND(H26&lt;10.258,D26&lt;1.15,D26&lt;1.25,D26&lt;1.55,F26&gt;=1.5),3.24,IF(AND(H26&gt;=10.258,D26&lt;1.15,D26&lt;1.25,D26&lt;1.55,F26&gt;=1.5),3.875,IF(AND(F26&gt;=2.5,H26&lt;10.927,D26&gt;=1.25,D26&lt;1.55,F26&gt;=1.5),5.05,IF(AND(D26&lt;1.35,H26&gt;=10.927,D26&gt;=1.25,D26&lt;1.55,F26&gt;=1.5),4.25,IF(AND(A26&gt;=6.95,D26&lt;1.75,H26&lt;16.227,D26&gt;=1.55,F26&gt;=1.5),5.8,IF(AND(B26&lt;3.3,B26&gt;=3.1,D26&gt;=0.15,G26&gt;=0.174,D26&lt;0.35,F26&lt;1.5),1.3,IF(AND(H26&lt;12.278,D26&gt;=1.35,H26&gt;=10.927,D26&gt;=1.25,D26&lt;1.55,F26&gt;=1.5),4.9,IF(AND(G26&lt;0.226,A26&lt;6.95,D26&lt;1.75,H26&lt;16.227,D26&gt;=1.55,F26&gt;=1.5),5,IF(AND(G26&gt;=0.226,A26&lt;6.95,D26&lt;1.75,H26&lt;16.227,D26&gt;=1.55,F26&gt;=1.5),4.62,IF(AND(H26&lt;9.35,B26&lt;2.95,D26&gt;=1.75,H26&lt;16.227,D26&gt;=1.55,F26&gt;=1.5),6.3,IF(AND(H26&gt;=9.35,B26&lt;2.95,D26&gt;=1.75,H26&lt;16.227,D26&gt;=1.55,F26&gt;=1.5),5.58,IF(AND(A26&lt;5.05,B26&gt;=3.3,B26&gt;=3.1,D26&gt;=0.15,G26&gt;=0.174,D26&lt;0.35,F26&lt;1.5),1.35,IF(AND(A26&gt;=5.05,B26&gt;=3.3,B26&gt;=3.1,D26&gt;=0.15,G26&gt;=0.174,D26&lt;0.35,F26&lt;1.5),1.46,IF(AND(B26&lt;2.8,A26&lt;5.65,F26&lt;2.5,H26&lt;10.927,D26&gt;=1.25,D26&lt;1.55,F26&gt;=1.5),4.075,IF(AND(B26&gt;=2.8,A26&lt;5.65,F26&lt;2.5,H26&lt;10.927,D26&gt;=1.25,D26&lt;1.55,F26&gt;=1.5),3.933,IF(AND(A26&lt;6.25,A26&gt;=5.65,F26&lt;2.5,H26&lt;10.927,D26&gt;=1.25,D26&lt;1.55,F26&gt;=1.5),4.533,IF(AND(A26&gt;=6.25,A26&gt;=5.65,F26&lt;2.5,H26&lt;10.927,D26&gt;=1.25,D26&lt;1.55,F26&gt;=1.5),4.3,IF(AND(A26&lt;6.5,H26&gt;=12.278,D26&gt;=1.35,H26&gt;=10.927,D26&gt;=1.25,D26&lt;1.55,F26&gt;=1.5),4.55,IF(AND(A26&gt;=6.5,H26&gt;=12.278,D26&gt;=1.35,H26&gt;=10.927,D26&gt;=1.25,D26&lt;1.55,F26&gt;=1.5),4.775,IF(AND(H26&lt;9.884,D26&lt;2.1,B26&gt;=2.95,D26&gt;=1.75,H26&lt;16.227,D26&gt;=1.55,F26&gt;=1.5),5.5,IF(AND(H26&gt;=9.884,D26&lt;2.1,B26&gt;=2.95,D26&gt;=1.75,H26&lt;16.227,D26&gt;=1.55,F26&gt;=1.5),5.1,IF(AND(H26&lt;10.393,D26&gt;=2.1,B26&gt;=2.95,D26&gt;=1.75,H26&lt;16.227,D26&gt;=1.55,F26&gt;=1.5),5.74,IF(AND(D26&lt;2.25,H26&gt;=10.393,D26&gt;=2.1,B26&gt;=2.95,D26&gt;=1.75,H26&lt;16.227,D26&gt;=1.55,F26&gt;=1.5),5.8,IF(AND(D26&gt;=2.25,H26&gt;=10.393,D26&gt;=2.1,B26&gt;=2.95,D26&gt;=1.75,H26&lt;16.227,D26&gt;=1.55,F26&gt;=1.5),5.4,"shouldnthappen"))))))))))))))))))))))))))))))))</f>
        <v>1.65</v>
      </c>
      <c r="BG26" s="1" t="n">
        <f aca="false">IF(AND(G26&lt;0.096,A26&lt;5.45),2.95,IF(AND(F26&gt;=1.5,G26&gt;=0.096,A26&lt;5.45),3,IF(AND(D26&lt;0.6,A26&lt;5.9,A26&gt;=5.45),1.4,IF(AND(F26&gt;=2.5,D26&gt;=0.6,A26&lt;5.9,A26&gt;=5.45),5.1,IF(AND(A26&lt;7.45,A26&gt;=7.05,A26&gt;=5.9,A26&gt;=5.45),6.167,IF(AND(B26&gt;=3.55,G26&lt;0.587,F26&lt;1.5,G26&gt;=0.096,A26&lt;5.45),1,IF(AND(A26&lt;5.05,G26&gt;=0.587,F26&lt;1.5,G26&gt;=0.096,A26&lt;5.45),1.35,IF(AND(B26&lt;2.75,D26&lt;1.7,A26&lt;7.05,A26&gt;=5.9,A26&gt;=5.45),4.9,IF(AND(A26&lt;6.2,D26&gt;=1.7,A26&lt;7.05,A26&gt;=5.9,A26&gt;=5.45),4.833,IF(AND(H26&lt;17.32,A26&gt;=7.45,A26&gt;=7.05,A26&gt;=5.9,A26&gt;=5.45),6.68,IF(AND(H26&gt;=17.32,A26&gt;=7.45,A26&gt;=7.05,A26&gt;=5.9,A26&gt;=5.45),6.4,IF(AND(G26&lt;0.161,B26&lt;3.55,G26&lt;0.587,F26&lt;1.5,G26&gt;=0.096,A26&lt;5.45),1.5,IF(AND(H26&lt;11.016,A26&gt;=5.05,G26&gt;=0.587,F26&lt;1.5,G26&gt;=0.096,A26&lt;5.45),1.633,IF(AND(H26&lt;11.001,G26&lt;0.372,F26&lt;2.5,D26&gt;=0.6,A26&lt;5.9,A26&gt;=5.45),4.133,IF(AND(H26&gt;=11.001,G26&lt;0.372,F26&lt;2.5,D26&gt;=0.6,A26&lt;5.9,A26&gt;=5.45),4.3,IF(AND(H26&lt;6.808,G26&gt;=0.372,F26&lt;2.5,D26&gt;=0.6,A26&lt;5.9,A26&gt;=5.45),4,IF(AND(A26&gt;=6.75,B26&gt;=2.75,D26&lt;1.7,A26&lt;7.05,A26&gt;=5.9,A26&gt;=5.45),4.84,IF(AND(H26&lt;12.467,G26&gt;=0.161,B26&lt;3.55,G26&lt;0.587,F26&lt;1.5,G26&gt;=0.096,A26&lt;5.45),1.3,IF(AND(D26&lt;0.25,H26&gt;=11.016,A26&gt;=5.05,G26&gt;=0.587,F26&lt;1.5,G26&gt;=0.096,A26&lt;5.45),1.52,IF(AND(D26&gt;=0.25,H26&gt;=11.016,A26&gt;=5.05,G26&gt;=0.587,F26&lt;1.5,G26&gt;=0.096,A26&lt;5.45),1.5,IF(AND(H26&lt;11.218,H26&gt;=6.808,G26&gt;=0.372,F26&lt;2.5,D26&gt;=0.6,A26&lt;5.9,A26&gt;=5.45),3.7,IF(AND(H26&gt;=11.218,H26&gt;=6.808,G26&gt;=0.372,F26&lt;2.5,D26&gt;=0.6,A26&lt;5.9,A26&gt;=5.45),3.9,IF(AND(B26&lt;2.95,A26&lt;6.75,B26&gt;=2.75,D26&lt;1.7,A26&lt;7.05,A26&gt;=5.9,A26&gt;=5.45),4.2,IF(AND(B26&gt;=2.95,A26&lt;6.75,B26&gt;=2.75,D26&lt;1.7,A26&lt;7.05,A26&gt;=5.9,A26&gt;=5.45),4.6,IF(AND(D26&gt;=2.45,A26&lt;6.85,A26&gt;=6.2,D26&gt;=1.7,A26&lt;7.05,A26&gt;=5.9,A26&gt;=5.45),5.9,IF(AND(G26&lt;0.312,A26&gt;=6.85,A26&gt;=6.2,D26&gt;=1.7,A26&lt;7.05,A26&gt;=5.9,A26&gt;=5.45),5.1,IF(AND(G26&gt;=0.312,A26&gt;=6.85,A26&gt;=6.2,D26&gt;=1.7,A26&lt;7.05,A26&gt;=5.9,A26&gt;=5.45),5.4,IF(AND(G26&lt;0.251,H26&gt;=12.467,G26&gt;=0.161,B26&lt;3.55,G26&lt;0.587,F26&lt;1.5,G26&gt;=0.096,A26&lt;5.45),1.35,IF(AND(G26&gt;=0.251,H26&gt;=12.467,G26&gt;=0.161,B26&lt;3.55,G26&lt;0.587,F26&lt;1.5,G26&gt;=0.096,A26&lt;5.45),1.467,IF(AND(G26&gt;=0.628,D26&lt;2.45,A26&lt;6.85,A26&gt;=6.2,D26&gt;=1.7,A26&lt;7.05,A26&gt;=5.9,A26&gt;=5.45),5.1,IF(AND(A26&gt;=6.75,G26&lt;0.628,D26&lt;2.45,A26&lt;6.85,A26&gt;=6.2,D26&gt;=1.7,A26&lt;7.05,A26&gt;=5.9,A26&gt;=5.45),5.9,IF(AND(H26&lt;11.824,A26&lt;6.75,G26&lt;0.628,D26&lt;2.45,A26&lt;6.85,A26&gt;=6.2,D26&gt;=1.7,A26&lt;7.05,A26&gt;=5.9,A26&gt;=5.45),5.44,IF(AND(H26&lt;14.378,H26&gt;=11.824,A26&lt;6.75,G26&lt;0.628,D26&lt;2.45,A26&lt;6.85,A26&gt;=6.2,D26&gt;=1.7,A26&lt;7.05,A26&gt;=5.9,A26&gt;=5.45),5.6,IF(AND(H26&gt;=14.378,H26&gt;=11.824,A26&lt;6.75,G26&lt;0.628,D26&lt;2.45,A26&lt;6.85,A26&gt;=6.2,D26&gt;=1.7,A26&lt;7.05,A26&gt;=5.9,A26&gt;=5.45),5.8,"shouldnthappen"))))))))))))))))))))))))))))))))))</f>
        <v>1.633</v>
      </c>
      <c r="BH26" s="1" t="n">
        <f aca="false">IF(AND(G26&gt;=0.905,F26&lt;1.5),1.8,IF(AND(H26&lt;5.523,G26&lt;0.905,F26&lt;1.5),1,IF(AND(D26&gt;=0.4,H26&gt;=5.523,G26&lt;0.905,F26&lt;1.5),1.7,IF(AND(G26&gt;=0.878,D26&lt;1.35,F26&lt;2.5,F26&gt;=1.5),4.4,IF(AND(A26&lt;5.4,D26&gt;=1.35,F26&lt;2.5,F26&gt;=1.5),3.9,IF(AND(G26&lt;0.177,B26&lt;3.15,F26&gt;=2.5,F26&gt;=1.5),6.15,IF(AND(H26&lt;10.393,B26&gt;=3.15,F26&gt;=2.5,F26&gt;=1.5),5.94,IF(AND(H26&gt;=10.393,B26&gt;=3.15,F26&gt;=2.5,F26&gt;=1.5),5.467,IF(AND(D26&gt;=1.25,G26&lt;0.878,D26&lt;1.35,F26&lt;2.5,F26&gt;=1.5),4.18,IF(AND(G26&gt;=0.709,A26&gt;=5.4,D26&gt;=1.35,F26&lt;2.5,F26&gt;=1.5),4.9,IF(AND(B26&lt;2.6,G26&gt;=0.177,B26&lt;3.15,F26&gt;=2.5,F26&gt;=1.5),4.8,IF(AND(A26&lt;4.35,A26&lt;5.05,D26&lt;0.4,H26&gt;=5.523,G26&lt;0.905,F26&lt;1.5),1.1,IF(AND(A26&gt;=5.6,A26&gt;=5.05,D26&lt;0.4,H26&gt;=5.523,G26&lt;0.905,F26&lt;1.5),1.7,IF(AND(D26&lt;1.05,D26&lt;1.25,G26&lt;0.878,D26&lt;1.35,F26&lt;2.5,F26&gt;=1.5),3.6,IF(AND(D26&gt;=1.55,G26&lt;0.709,A26&gt;=5.4,D26&gt;=1.35,F26&lt;2.5,F26&gt;=1.5),4.975,IF(AND(D26&lt;1.7,B26&gt;=2.6,G26&gt;=0.177,B26&lt;3.15,F26&gt;=2.5,F26&gt;=1.5),5.8,IF(AND(B26&lt;3.15,A26&gt;=4.35,A26&lt;5.05,D26&lt;0.4,H26&gt;=5.523,G26&lt;0.905,F26&lt;1.5),1.46,IF(AND(A26&gt;=5.45,A26&lt;5.6,A26&gt;=5.05,D26&lt;0.4,H26&gt;=5.523,G26&lt;0.905,F26&lt;1.5),1.35,IF(AND(H26&lt;10.974,D26&gt;=1.05,D26&lt;1.25,G26&lt;0.878,D26&lt;1.35,F26&lt;2.5,F26&gt;=1.5),3.8,IF(AND(H26&gt;=13.654,D26&lt;1.55,G26&lt;0.709,A26&gt;=5.4,D26&gt;=1.35,F26&lt;2.5,F26&gt;=1.5),4.725,IF(AND(A26&lt;4.5,B26&gt;=3.15,A26&gt;=4.35,A26&lt;5.05,D26&lt;0.4,H26&gt;=5.523,G26&lt;0.905,F26&lt;1.5),1.3,IF(AND(G26&lt;0.676,A26&lt;5.45,A26&lt;5.6,A26&gt;=5.05,D26&lt;0.4,H26&gt;=5.523,G26&lt;0.905,F26&lt;1.5),1.5,IF(AND(G26&gt;=0.676,A26&lt;5.45,A26&lt;5.6,A26&gt;=5.05,D26&lt;0.4,H26&gt;=5.523,G26&lt;0.905,F26&lt;1.5),1.55,IF(AND(A26&lt;5.7,H26&gt;=10.974,D26&gt;=1.05,D26&lt;1.25,G26&lt;0.878,D26&lt;1.35,F26&lt;2.5,F26&gt;=1.5),3.9,IF(AND(A26&gt;=5.7,H26&gt;=10.974,D26&gt;=1.05,D26&lt;1.25,G26&lt;0.878,D26&lt;1.35,F26&lt;2.5,F26&gt;=1.5),3.933,IF(AND(G26&gt;=0.644,H26&lt;13.654,D26&lt;1.55,G26&lt;0.709,A26&gt;=5.4,D26&gt;=1.35,F26&lt;2.5,F26&gt;=1.5),4.4,IF(AND(B26&lt;2.9,A26&lt;6.2,D26&gt;=1.7,B26&gt;=2.6,G26&gt;=0.177,B26&lt;3.15,F26&gt;=2.5,F26&gt;=1.5),5.02,IF(AND(B26&gt;=2.9,A26&lt;6.2,D26&gt;=1.7,B26&gt;=2.6,G26&gt;=0.177,B26&lt;3.15,F26&gt;=2.5,F26&gt;=1.5),4.8,IF(AND(D26&lt;2.2,A26&gt;=6.2,D26&gt;=1.7,B26&gt;=2.6,G26&gt;=0.177,B26&lt;3.15,F26&gt;=2.5,F26&gt;=1.5),5.325,IF(AND(D26&gt;=2.2,A26&gt;=6.2,D26&gt;=1.7,B26&gt;=2.6,G26&gt;=0.177,B26&lt;3.15,F26&gt;=2.5,F26&gt;=1.5),5.1,IF(AND(D26&lt;0.25,A26&gt;=4.5,B26&gt;=3.15,A26&gt;=4.35,A26&lt;5.05,D26&lt;0.4,H26&gt;=5.523,G26&lt;0.905,F26&lt;1.5),1.357,IF(AND(D26&gt;=0.25,A26&gt;=4.5,B26&gt;=3.15,A26&gt;=4.35,A26&lt;5.05,D26&lt;0.4,H26&gt;=5.523,G26&lt;0.905,F26&lt;1.5),1.333,IF(AND(H26&lt;10.723,G26&lt;0.644,H26&lt;13.654,D26&lt;1.55,G26&lt;0.709,A26&gt;=5.4,D26&gt;=1.35,F26&lt;2.5,F26&gt;=1.5),4.6,IF(AND(H26&gt;=10.723,G26&lt;0.644,H26&lt;13.654,D26&lt;1.55,G26&lt;0.709,A26&gt;=5.4,D26&gt;=1.35,F26&lt;2.5,F26&gt;=1.5),4.5,"shouldnthappen"))))))))))))))))))))))))))))))))))</f>
        <v>1.7</v>
      </c>
      <c r="BI26" s="1" t="n">
        <f aca="false">IF(AND(D26&gt;=0.8,A26&lt;5.45),3.9,IF(AND(D26&gt;=0.45,D26&lt;0.8,A26&lt;5.45),1.66,IF(AND(H26&lt;16.447,B26&gt;=3.45,A26&gt;=5.45),1.525,IF(AND(H26&gt;=16.447,B26&gt;=3.45,A26&gt;=5.45),6.4,IF(AND(H26&lt;5.245,D26&lt;0.45,D26&lt;0.8,A26&lt;5.45),1,IF(AND(A26&gt;=7.2,G26&lt;0.154,B26&lt;3.45,A26&gt;=5.45),6.7,IF(AND(D26&lt;1.65,A26&lt;7.2,G26&lt;0.154,B26&lt;3.45,A26&gt;=5.45),4.7,IF(AND(D26&gt;=1.65,A26&lt;7.2,G26&lt;0.154,B26&lt;3.45,A26&gt;=5.45),5.52,IF(AND(D26&gt;=0.25,A26&lt;5.05,H26&gt;=5.245,D26&lt;0.45,D26&lt;0.8,A26&lt;5.45),1.35,IF(AND(H26&lt;6.089,A26&gt;=5.05,H26&gt;=5.245,D26&lt;0.45,D26&lt;0.8,A26&lt;5.45),1.7,IF(AND(D26&lt;1.2,B26&lt;2.6,A26&lt;5.75,G26&gt;=0.154,B26&lt;3.45,A26&gt;=5.45),3.85,IF(AND(D26&gt;=1.2,B26&lt;2.6,A26&lt;5.75,G26&gt;=0.154,B26&lt;3.45,A26&gt;=5.45),4,IF(AND(D26&gt;=1.65,B26&gt;=2.6,A26&lt;5.75,G26&gt;=0.154,B26&lt;3.45,A26&gt;=5.45),4.9,IF(AND(G26&lt;0.353,F26&lt;2.5,A26&gt;=5.75,G26&gt;=0.154,B26&lt;3.45,A26&gt;=5.45),4.25,IF(AND(A26&gt;=7.25,F26&gt;=2.5,A26&gt;=5.75,G26&gt;=0.154,B26&lt;3.45,A26&gt;=5.45),6.45,IF(AND(H26&lt;11.218,D26&lt;0.25,A26&lt;5.05,H26&gt;=5.245,D26&lt;0.45,D26&lt;0.8,A26&lt;5.45),1.42,IF(AND(G26&lt;0.517,H26&gt;=6.089,A26&gt;=5.05,H26&gt;=5.245,D26&lt;0.45,D26&lt;0.8,A26&lt;5.45),1.44,IF(AND(G26&gt;=0.517,H26&gt;=6.089,A26&gt;=5.05,H26&gt;=5.245,D26&lt;0.45,D26&lt;0.8,A26&lt;5.45),1.54,IF(AND(H26&gt;=10.194,D26&lt;1.65,B26&gt;=2.6,A26&lt;5.75,G26&gt;=0.154,B26&lt;3.45,A26&gt;=5.45),4.35,IF(AND(B26&gt;=3.15,G26&gt;=0.353,F26&lt;2.5,A26&gt;=5.75,G26&gt;=0.154,B26&lt;3.45,A26&gt;=5.45),4.7,IF(AND(H26&lt;7.716,A26&lt;7.25,F26&gt;=2.5,A26&gt;=5.75,G26&gt;=0.154,B26&lt;3.45,A26&gt;=5.45),5.04,IF(AND(G26&lt;0.175,H26&gt;=11.218,D26&lt;0.25,A26&lt;5.05,H26&gt;=5.245,D26&lt;0.45,D26&lt;0.8,A26&lt;5.45),1.5,IF(AND(H26&lt;7.713,H26&lt;10.194,D26&lt;1.65,B26&gt;=2.6,A26&lt;5.75,G26&gt;=0.154,B26&lt;3.45,A26&gt;=5.45),4.1,IF(AND(H26&gt;=7.713,H26&lt;10.194,D26&lt;1.65,B26&gt;=2.6,A26&lt;5.75,G26&gt;=0.154,B26&lt;3.45,A26&gt;=5.45),4.2,IF(AND(B26&gt;=3.05,B26&lt;3.15,G26&gt;=0.353,F26&lt;2.5,A26&gt;=5.75,G26&gt;=0.154,B26&lt;3.45,A26&gt;=5.45),4.4,IF(AND(D26&gt;=2.45,H26&gt;=7.716,A26&lt;7.25,F26&gt;=2.5,A26&gt;=5.75,G26&gt;=0.154,B26&lt;3.45,A26&gt;=5.45),5.85,IF(AND(D26&lt;0.15,G26&gt;=0.175,H26&gt;=11.218,D26&lt;0.25,A26&lt;5.05,H26&gt;=5.245,D26&lt;0.45,D26&lt;0.8,A26&lt;5.45),1.1,IF(AND(H26&gt;=16.317,B26&lt;3.05,B26&lt;3.15,G26&gt;=0.353,F26&lt;2.5,A26&gt;=5.75,G26&gt;=0.154,B26&lt;3.45,A26&gt;=5.45),4.8,IF(AND(G26&gt;=0.857,D26&lt;2.45,H26&gt;=7.716,A26&lt;7.25,F26&gt;=2.5,A26&gt;=5.75,G26&gt;=0.154,B26&lt;3.45,A26&gt;=5.45),5.05,IF(AND(G26&lt;0.245,D26&gt;=0.15,G26&gt;=0.175,H26&gt;=11.218,D26&lt;0.25,A26&lt;5.05,H26&gt;=5.245,D26&lt;0.45,D26&lt;0.8,A26&lt;5.45),1.3,IF(AND(G26&gt;=0.245,D26&gt;=0.15,G26&gt;=0.175,H26&gt;=11.218,D26&lt;0.25,A26&lt;5.05,H26&gt;=5.245,D26&lt;0.45,D26&lt;0.8,A26&lt;5.45),1.22,IF(AND(B26&lt;2.85,H26&lt;16.317,B26&lt;3.05,B26&lt;3.15,G26&gt;=0.353,F26&lt;2.5,A26&gt;=5.75,G26&gt;=0.154,B26&lt;3.45,A26&gt;=5.45),4.6,IF(AND(B26&gt;=2.85,H26&lt;16.317,B26&lt;3.05,B26&lt;3.15,G26&gt;=0.353,F26&lt;2.5,A26&gt;=5.75,G26&gt;=0.154,B26&lt;3.45,A26&gt;=5.45),4.633,IF(AND(D26&lt;1.85,G26&lt;0.857,D26&lt;2.45,H26&gt;=7.716,A26&lt;7.25,F26&gt;=2.5,A26&gt;=5.75,G26&gt;=0.154,B26&lt;3.45,A26&gt;=5.45),5.8,IF(AND(H26&lt;11.297,D26&gt;=1.85,G26&lt;0.857,D26&lt;2.45,H26&gt;=7.716,A26&lt;7.25,F26&gt;=2.5,A26&gt;=5.75,G26&gt;=0.154,B26&lt;3.45,A26&gt;=5.45),5.3,IF(AND(G26&lt;0.388,H26&gt;=11.297,D26&gt;=1.85,G26&lt;0.857,D26&lt;2.45,H26&gt;=7.716,A26&lt;7.25,F26&gt;=2.5,A26&gt;=5.75,G26&gt;=0.154,B26&lt;3.45,A26&gt;=5.45),5.4,IF(AND(G26&gt;=0.388,H26&gt;=11.297,D26&gt;=1.85,G26&lt;0.857,D26&lt;2.45,H26&gt;=7.716,A26&lt;7.25,F26&gt;=2.5,A26&gt;=5.75,G26&gt;=0.154,B26&lt;3.45,A26&gt;=5.45),5.6,"shouldnthappen")))))))))))))))))))))))))))))))))))))</f>
        <v>1.66</v>
      </c>
      <c r="BJ26" s="1" t="n">
        <f aca="false">IF(AND(F26&gt;=2,B26&gt;=3.35),6.1,IF(AND(H26&gt;=12.719,F26&lt;1.5,B26&lt;3.35),1.567,IF(AND(H26&lt;5.245,F26&lt;2,B26&gt;=3.35),1,IF(AND(D26&lt;0.15,H26&lt;12.719,F26&lt;1.5,B26&lt;3.35),1.5,IF(AND(D26&gt;=0.35,H26&gt;=5.245,F26&lt;2,B26&gt;=3.35),1.6,IF(AND(A26&lt;4.9,D26&gt;=0.15,H26&lt;12.719,F26&lt;1.5,B26&lt;3.35),1.36,IF(AND(B26&lt;2.65,G26&lt;0.572,D26&lt;1.45,F26&gt;=1.5,B26&lt;3.35),3.5,IF(AND(A26&lt;6.1,F26&lt;2.5,D26&gt;=1.45,F26&gt;=1.5,B26&lt;3.35),5.1,IF(AND(G26&gt;=0.607,D26&lt;0.35,H26&gt;=5.245,F26&lt;2,B26&gt;=3.35),1.65,IF(AND(G26&lt;0.546,A26&gt;=4.9,D26&gt;=0.15,H26&lt;12.719,F26&lt;1.5,B26&lt;3.35),1.2,IF(AND(G26&gt;=0.546,A26&gt;=4.9,D26&gt;=0.15,H26&lt;12.719,F26&lt;1.5,B26&lt;3.35),1.4,IF(AND(A26&gt;=6.3,B26&gt;=2.65,G26&lt;0.572,D26&lt;1.45,F26&gt;=1.5,B26&lt;3.35),4.8,IF(AND(D26&lt;1.15,B26&lt;2.85,G26&gt;=0.572,D26&lt;1.45,F26&gt;=1.5,B26&lt;3.35),3.9,IF(AND(B26&gt;=3.15,B26&gt;=2.85,G26&gt;=0.572,D26&lt;1.45,F26&gt;=1.5,B26&lt;3.35),4.7,IF(AND(B26&lt;2.95,A26&gt;=6.1,F26&lt;2.5,D26&gt;=1.45,F26&gt;=1.5,B26&lt;3.35),4.533,IF(AND(B26&gt;=2.95,A26&gt;=6.1,F26&lt;2.5,D26&gt;=1.45,F26&gt;=1.5,B26&lt;3.35),4.75,IF(AND(A26&gt;=6.7,G26&lt;0.107,F26&gt;=2.5,D26&gt;=1.45,F26&gt;=1.5,B26&lt;3.35),5.7,IF(AND(G26&gt;=0.385,G26&lt;0.607,D26&lt;0.35,H26&gt;=5.245,F26&lt;2,B26&gt;=3.35),1.325,IF(AND(D26&lt;1.25,A26&lt;6.3,B26&gt;=2.65,G26&lt;0.572,D26&lt;1.45,F26&gt;=1.5,B26&lt;3.35),4,IF(AND(D26&gt;=1.25,A26&lt;6.3,B26&gt;=2.65,G26&lt;0.572,D26&lt;1.45,F26&gt;=1.5,B26&lt;3.35),4.18,IF(AND(G26&lt;0.907,D26&gt;=1.15,B26&lt;2.85,G26&gt;=0.572,D26&lt;1.45,F26&gt;=1.5,B26&lt;3.35),4,IF(AND(G26&gt;=0.907,D26&gt;=1.15,B26&lt;2.85,G26&gt;=0.572,D26&lt;1.45,F26&gt;=1.5,B26&lt;3.35),4.4,IF(AND(H26&lt;8.326,B26&lt;3.15,B26&gt;=2.85,G26&gt;=0.572,D26&lt;1.45,F26&gt;=1.5,B26&lt;3.35),3.6,IF(AND(H26&gt;=8.326,B26&lt;3.15,B26&gt;=2.85,G26&gt;=0.572,D26&lt;1.45,F26&gt;=1.5,B26&lt;3.35),4.48,IF(AND(B26&lt;2.95,A26&lt;6.7,G26&lt;0.107,F26&gt;=2.5,D26&gt;=1.45,F26&gt;=1.5,B26&lt;3.35),5.6,IF(AND(B26&gt;=2.95,A26&lt;6.7,G26&lt;0.107,F26&gt;=2.5,D26&gt;=1.45,F26&gt;=1.5,B26&lt;3.35),5.5,IF(AND(G26&lt;0.205,G26&lt;0.432,G26&gt;=0.107,F26&gt;=2.5,D26&gt;=1.45,F26&gt;=1.5,B26&lt;3.35),5.3,IF(AND(B26&gt;=3.05,G26&gt;=0.432,G26&gt;=0.107,F26&gt;=2.5,D26&gt;=1.45,F26&gt;=1.5,B26&lt;3.35),5.86,IF(AND(H26&gt;=14.057,G26&lt;0.385,G26&lt;0.607,D26&lt;0.35,H26&gt;=5.245,F26&lt;2,B26&gt;=3.35),1.7,IF(AND(D26&lt;1.7,G26&gt;=0.205,G26&lt;0.432,G26&gt;=0.107,F26&gt;=2.5,D26&gt;=1.45,F26&gt;=1.5,B26&lt;3.35),5,IF(AND(G26&lt;0.779,B26&lt;3.05,G26&gt;=0.432,G26&gt;=0.107,F26&gt;=2.5,D26&gt;=1.45,F26&gt;=1.5,B26&lt;3.35),4.9,IF(AND(G26&gt;=0.779,B26&lt;3.05,G26&gt;=0.432,G26&gt;=0.107,F26&gt;=2.5,D26&gt;=1.45,F26&gt;=1.5,B26&lt;3.35),5.533,IF(AND(D26&gt;=0.25,H26&lt;14.057,G26&lt;0.385,G26&lt;0.607,D26&lt;0.35,H26&gt;=5.245,F26&lt;2,B26&gt;=3.35),1.4,IF(AND(B26&lt;2.85,D26&gt;=1.7,G26&gt;=0.205,G26&lt;0.432,G26&gt;=0.107,F26&gt;=2.5,D26&gt;=1.45,F26&gt;=1.5,B26&lt;3.35),5.1,IF(AND(B26&gt;=2.85,D26&gt;=1.7,G26&gt;=0.205,G26&lt;0.432,G26&gt;=0.107,F26&gt;=2.5,D26&gt;=1.45,F26&gt;=1.5,B26&lt;3.35),5.15,IF(AND(A26&lt;5.1,D26&lt;0.25,H26&lt;14.057,G26&lt;0.385,G26&lt;0.607,D26&lt;0.35,H26&gt;=5.245,F26&lt;2,B26&gt;=3.35),1.4,IF(AND(A26&gt;=5.1,D26&lt;0.25,H26&lt;14.057,G26&lt;0.385,G26&lt;0.607,D26&lt;0.35,H26&gt;=5.245,F26&lt;2,B26&gt;=3.35),1.5,"shouldnthappen")))))))))))))))))))))))))))))))))))))</f>
        <v>1.4</v>
      </c>
    </row>
    <row r="27" customFormat="false" ht="13.8" hidden="false" customHeight="false" outlineLevel="0" collapsed="false">
      <c r="A27" s="1" t="n">
        <v>4.8</v>
      </c>
      <c r="B27" s="1" t="n">
        <v>3.4</v>
      </c>
      <c r="C27" s="1" t="n">
        <v>1.9</v>
      </c>
      <c r="D27" s="1" t="n">
        <v>0.2</v>
      </c>
      <c r="E27" s="1" t="s">
        <v>94</v>
      </c>
      <c r="F27" s="1" t="n">
        <v>1</v>
      </c>
      <c r="G27" s="1" t="n">
        <v>0.475418977672234</v>
      </c>
      <c r="H27" s="16" t="n">
        <v>13.1993001189083</v>
      </c>
      <c r="I27" s="11" t="n">
        <f aca="false">C27</f>
        <v>1.9</v>
      </c>
      <c r="J27" s="1" t="n">
        <f aca="false">AVERAGE(M27:BJ27)</f>
        <v>1.3729</v>
      </c>
      <c r="K27" s="15" t="n">
        <f aca="false">1-SQRT(VAR(M27:BJ27, I27)) / AVERAGE(M27:BJ27)</f>
        <v>0.918482980968487</v>
      </c>
      <c r="L27" s="1" t="n">
        <f aca="false">(J27-I27)/I27</f>
        <v>-0.277421052631579</v>
      </c>
      <c r="M27" s="1" t="n">
        <f aca="false">IF(AND(H27&gt;=16.241,B27&gt;=3.35),6.4,IF(AND(D27&gt;=0.75,A27&lt;5.15,B27&lt;3.35),4.1,IF(AND(D27&gt;=1.5,H27&lt;16.241,B27&gt;=3.35),5.767,IF(AND(B27&gt;=3.25,D27&lt;0.75,A27&lt;5.15,B27&lt;3.35),1.58,IF(AND(A27&lt;4.95,D27&lt;1.5,H27&lt;16.241,B27&gt;=3.35),1.4,IF(AND(A27&lt;4.5,B27&lt;3.25,D27&lt;0.75,A27&lt;5.15,B27&lt;3.35),1.26,IF(AND(A27&gt;=4.5,B27&lt;3.25,D27&lt;0.75,A27&lt;5.15,B27&lt;3.35),1.48,IF(AND(G27&lt;0.356,H27&lt;12.557,D27&lt;1.45,A27&gt;=5.15,B27&lt;3.35),4.267,IF(AND(D27&lt;1.25,H27&gt;=12.557,D27&lt;1.45,A27&gt;=5.15,B27&lt;3.35),4.05,IF(AND(D27&gt;=1.35,G27&gt;=0.356,H27&lt;12.557,D27&lt;1.45,A27&gt;=5.15,B27&lt;3.35),4.25,IF(AND(H27&lt;15.086,D27&gt;=1.25,H27&gt;=12.557,D27&lt;1.45,A27&gt;=5.15,B27&lt;3.35),4.4,IF(AND(F27&lt;2.5,G27&gt;=0.44,D27&lt;2.05,D27&gt;=1.45,A27&gt;=5.15,B27&lt;3.35),4.7,IF(AND(H27&lt;10.391,B27&lt;3.15,D27&gt;=2.05,D27&gt;=1.45,A27&gt;=5.15,B27&lt;3.35),5.1,IF(AND(G27&lt;0.505,B27&gt;=3.15,D27&gt;=2.05,D27&gt;=1.45,A27&gt;=5.15,B27&lt;3.35),5.7,IF(AND(G27&gt;=0.505,B27&gt;=3.15,D27&gt;=2.05,D27&gt;=1.45,A27&gt;=5.15,B27&lt;3.35),5.95,IF(AND(D27&gt;=0.5,G27&lt;0.905,A27&gt;=4.95,D27&lt;1.5,H27&lt;16.241,B27&gt;=3.35),1.6,IF(AND(B27&lt;3.6,G27&gt;=0.905,A27&gt;=4.95,D27&lt;1.5,H27&lt;16.241,B27&gt;=3.35),1.7,IF(AND(B27&gt;=3.6,G27&gt;=0.905,A27&gt;=4.95,D27&lt;1.5,H27&lt;16.241,B27&gt;=3.35),1.767,IF(AND(A27&gt;=5.7,D27&lt;1.35,G27&gt;=0.356,H27&lt;12.557,D27&lt;1.45,A27&gt;=5.15,B27&lt;3.35),3.9,IF(AND(A27&lt;6.35,H27&gt;=15.086,D27&gt;=1.25,H27&gt;=12.557,D27&lt;1.45,A27&gt;=5.15,B27&lt;3.35),4.7,IF(AND(A27&gt;=6.35,H27&gt;=15.086,D27&gt;=1.25,H27&gt;=12.557,D27&lt;1.45,A27&gt;=5.15,B27&lt;3.35),4.6,IF(AND(H27&lt;9.252,D27&lt;1.55,G27&lt;0.44,D27&lt;2.05,D27&gt;=1.45,A27&gt;=5.15,B27&lt;3.35),5.08,IF(AND(H27&gt;=9.252,D27&lt;1.55,G27&lt;0.44,D27&lt;2.05,D27&gt;=1.45,A27&gt;=5.15,B27&lt;3.35),4.7,IF(AND(H27&lt;8.477,D27&gt;=1.55,G27&lt;0.44,D27&lt;2.05,D27&gt;=1.45,A27&gt;=5.15,B27&lt;3.35),5.1,IF(AND(H27&gt;=8.477,D27&gt;=1.55,G27&lt;0.44,D27&lt;2.05,D27&gt;=1.45,A27&gt;=5.15,B27&lt;3.35),5.4,IF(AND(H27&lt;8.435,F27&gt;=2.5,G27&gt;=0.44,D27&lt;2.05,D27&gt;=1.45,A27&gt;=5.15,B27&lt;3.35),5.1,IF(AND(H27&gt;=8.435,F27&gt;=2.5,G27&gt;=0.44,D27&lt;2.05,D27&gt;=1.45,A27&gt;=5.15,B27&lt;3.35),4.86,IF(AND(G27&lt;0.543,H27&gt;=10.391,B27&lt;3.15,D27&gt;=2.05,D27&gt;=1.45,A27&gt;=5.15,B27&lt;3.35),5.56,IF(AND(G27&gt;=0.543,H27&gt;=10.391,B27&lt;3.15,D27&gt;=2.05,D27&gt;=1.45,A27&gt;=5.15,B27&lt;3.35),5.8,IF(AND(A27&lt;5.05,D27&lt;0.5,G27&lt;0.905,A27&gt;=4.95,D27&lt;1.5,H27&lt;16.241,B27&gt;=3.35),1.3,IF(AND(H27&lt;6.583,A27&lt;5.7,D27&lt;1.35,G27&gt;=0.356,H27&lt;12.557,D27&lt;1.45,A27&gt;=5.15,B27&lt;3.35),4,IF(AND(G27&lt;0.585,A27&gt;=5.05,D27&lt;0.5,G27&lt;0.905,A27&gt;=4.95,D27&lt;1.5,H27&lt;16.241,B27&gt;=3.35),1.475,IF(AND(G27&lt;0.62,H27&gt;=6.583,A27&lt;5.7,D27&lt;1.35,G27&gt;=0.356,H27&lt;12.557,D27&lt;1.45,A27&gt;=5.15,B27&lt;3.35),3.75,IF(AND(G27&gt;=0.62,H27&gt;=6.583,A27&lt;5.7,D27&lt;1.35,G27&gt;=0.356,H27&lt;12.557,D27&lt;1.45,A27&gt;=5.15,B27&lt;3.35),3.6,IF(AND(B27&lt;3.75,G27&gt;=0.585,A27&gt;=5.05,D27&lt;0.5,G27&lt;0.905,A27&gt;=4.95,D27&lt;1.5,H27&lt;16.241,B27&gt;=3.35),1.5,IF(AND(B27&gt;=3.75,G27&gt;=0.585,A27&gt;=5.05,D27&lt;0.5,G27&lt;0.905,A27&gt;=4.95,D27&lt;1.5,H27&lt;16.241,B27&gt;=3.35),1.6,"shouldnthappen"))))))))))))))))))))))))))))))))))))</f>
        <v>1.4</v>
      </c>
      <c r="N27" s="1" t="n">
        <f aca="false">IF(AND(H27&lt;5.245,B27&lt;3.65,F27&lt;1.5),1,IF(AND(H27&gt;=14.096,B27&gt;=3.65,F27&lt;1.5),1.65,IF(AND(A27&gt;=5.45,H27&gt;=5.245,B27&lt;3.65,F27&lt;1.5),1.3,IF(AND(H27&gt;=13.586,H27&lt;14.096,B27&gt;=3.65,F27&lt;1.5),1.3,IF(AND(H27&lt;10.258,D27&lt;1.25,F27&lt;2.5,F27&gt;=1.5),3.38,IF(AND(H27&lt;6.982,D27&gt;=1.25,F27&lt;2.5,F27&gt;=1.5),3.96,IF(AND(H27&gt;=13.646,D27&lt;2.05,F27&gt;=2.5,F27&gt;=1.5),6.1,IF(AND(B27&lt;3.05,A27&lt;5.45,H27&gt;=5.245,B27&lt;3.65,F27&lt;1.5),1.375,IF(AND(H27&lt;6.543,H27&lt;13.586,H27&lt;14.096,B27&gt;=3.65,F27&lt;1.5),1.4,IF(AND(H27&gt;=6.543,H27&lt;13.586,H27&lt;14.096,B27&gt;=3.65,F27&lt;1.5),1.5,IF(AND(H27&lt;11.522,H27&gt;=10.258,D27&lt;1.25,F27&lt;2.5,F27&gt;=1.5),3.733,IF(AND(H27&gt;=11.522,H27&gt;=10.258,D27&lt;1.25,F27&lt;2.5,F27&gt;=1.5),3.92,IF(AND(H27&lt;5.767,H27&lt;13.646,D27&lt;2.05,F27&gt;=2.5,F27&gt;=1.5),4.5,IF(AND(A27&lt;6.8,B27&lt;3.15,D27&gt;=2.05,F27&gt;=2.5,F27&gt;=1.5),5.6,IF(AND(A27&gt;=6.8,B27&lt;3.15,D27&gt;=2.05,F27&gt;=2.5,F27&gt;=1.5),5.1,IF(AND(B27&lt;3.25,B27&gt;=3.15,D27&gt;=2.05,F27&gt;=2.5,F27&gt;=1.5),5.8,IF(AND(B27&gt;=3.25,B27&gt;=3.15,D27&gt;=2.05,F27&gt;=2.5,F27&gt;=1.5),5.65,IF(AND(B27&lt;3.15,B27&gt;=3.05,A27&lt;5.45,H27&gt;=5.245,B27&lt;3.65,F27&lt;1.5),1.5,IF(AND(G27&gt;=0.735,H27&lt;13.665,H27&gt;=6.982,D27&gt;=1.25,F27&lt;2.5,F27&gt;=1.5),4.2,IF(AND(H27&lt;14.03,H27&gt;=13.665,H27&gt;=6.982,D27&gt;=1.25,F27&lt;2.5,F27&gt;=1.5),4.8,IF(AND(A27&gt;=6.6,H27&gt;=5.767,H27&lt;13.646,D27&lt;2.05,F27&gt;=2.5,F27&gt;=1.5),6.05,IF(AND(G27&gt;=0.934,B27&gt;=3.15,B27&gt;=3.05,A27&lt;5.45,H27&gt;=5.245,B27&lt;3.65,F27&lt;1.5),1.7,IF(AND(D27&gt;=1.55,G27&lt;0.735,H27&lt;13.665,H27&gt;=6.982,D27&gt;=1.25,F27&lt;2.5,F27&gt;=1.5),5.1,IF(AND(D27&lt;1.45,H27&gt;=14.03,H27&gt;=13.665,H27&gt;=6.982,D27&gt;=1.25,F27&lt;2.5,F27&gt;=1.5),4.7,IF(AND(D27&gt;=1.45,H27&gt;=14.03,H27&gt;=13.665,H27&gt;=6.982,D27&gt;=1.25,F27&lt;2.5,F27&gt;=1.5),4.5,IF(AND(A27&gt;=6.2,A27&lt;6.6,H27&gt;=5.767,H27&lt;13.646,D27&lt;2.05,F27&gt;=2.5,F27&gt;=1.5),5.325,IF(AND(B27&lt;3.25,G27&lt;0.934,B27&gt;=3.15,B27&gt;=3.05,A27&lt;5.45,H27&gt;=5.245,B27&lt;3.65,F27&lt;1.5),1.3,IF(AND(D27&lt;1.35,D27&lt;1.55,G27&lt;0.735,H27&lt;13.665,H27&gt;=6.982,D27&gt;=1.25,F27&lt;2.5,F27&gt;=1.5),4.25,IF(AND(H27&lt;8.435,A27&lt;6.2,A27&lt;6.6,H27&gt;=5.767,H27&lt;13.646,D27&lt;2.05,F27&gt;=2.5,F27&gt;=1.5),5.1,IF(AND(H27&gt;=8.435,A27&lt;6.2,A27&lt;6.6,H27&gt;=5.767,H27&lt;13.646,D27&lt;2.05,F27&gt;=2.5,F27&gt;=1.5),4.9,IF(AND(A27&gt;=5.15,B27&gt;=3.25,G27&lt;0.934,B27&gt;=3.15,B27&gt;=3.05,A27&lt;5.45,H27&gt;=5.245,B27&lt;3.65,F27&lt;1.5),1.5,IF(AND(B27&lt;2.9,D27&gt;=1.35,D27&lt;1.55,G27&lt;0.735,H27&lt;13.665,H27&gt;=6.982,D27&gt;=1.25,F27&lt;2.5,F27&gt;=1.5),4.6,IF(AND(B27&gt;=2.9,D27&gt;=1.35,D27&lt;1.55,G27&lt;0.735,H27&lt;13.665,H27&gt;=6.982,D27&gt;=1.25,F27&lt;2.5,F27&gt;=1.5),4.52,IF(AND(G27&gt;=0.862,A27&lt;5.15,B27&gt;=3.25,G27&lt;0.934,B27&gt;=3.15,B27&gt;=3.05,A27&lt;5.45,H27&gt;=5.245,B27&lt;3.65,F27&lt;1.5),1.5,IF(AND(H27&lt;9.35,G27&lt;0.862,A27&lt;5.15,B27&gt;=3.25,G27&lt;0.934,B27&gt;=3.15,B27&gt;=3.05,A27&lt;5.45,H27&gt;=5.245,B27&lt;3.65,F27&lt;1.5),1.38,IF(AND(H27&gt;=9.35,G27&lt;0.862,A27&lt;5.15,B27&gt;=3.25,G27&lt;0.934,B27&gt;=3.15,B27&gt;=3.05,A27&lt;5.45,H27&gt;=5.245,B27&lt;3.65,F27&lt;1.5),1.4,"shouldnthappen"))))))))))))))))))))))))))))))))))))</f>
        <v>1.4</v>
      </c>
      <c r="O27" s="1" t="n">
        <f aca="false">IF(AND(B27&lt;2.75,A27&lt;5.55),3.96,IF(AND(H27&lt;9.205,A27&lt;5.9,A27&gt;=5.55),3.85,IF(AND(A27&lt;4.35,D27&lt;0.35,B27&gt;=2.75,A27&lt;5.55),1.1,IF(AND(B27&lt;3.65,D27&gt;=0.35,B27&gt;=2.75,A27&lt;5.55),1.65,IF(AND(B27&gt;=3.65,D27&gt;=0.35,B27&gt;=2.75,A27&lt;5.55),1.9,IF(AND(G27&gt;=0.732,H27&gt;=9.205,A27&lt;5.9,A27&gt;=5.55),4.9,IF(AND(G27&lt;0.273,G27&lt;0.732,H27&gt;=9.205,A27&lt;5.9,A27&gt;=5.55),4.5,IF(AND(A27&lt;6.3,G27&lt;0.422,F27&lt;2.5,A27&gt;=5.9,A27&gt;=5.55),5.1,IF(AND(A27&gt;=6.3,G27&lt;0.422,F27&lt;2.5,A27&gt;=5.9,A27&gt;=5.55),4.76,IF(AND(B27&lt;2.4,G27&gt;=0.422,F27&lt;2.5,A27&gt;=5.9,A27&gt;=5.55),4.45,IF(AND(A27&gt;=7,G27&gt;=0.628,F27&gt;=2.5,A27&gt;=5.9,A27&gt;=5.55),6.45,IF(AND(D27&lt;0.15,H27&lt;13.924,A27&gt;=4.35,D27&lt;0.35,B27&gt;=2.75,A27&lt;5.55),1.5,IF(AND(B27&lt;3.15,H27&gt;=13.924,A27&gt;=4.35,D27&lt;0.35,B27&gt;=2.75,A27&lt;5.55),1.56,IF(AND(B27&gt;=3.15,H27&gt;=13.924,A27&gt;=4.35,D27&lt;0.35,B27&gt;=2.75,A27&lt;5.55),1.3,IF(AND(H27&lt;14.316,G27&gt;=0.273,G27&lt;0.732,H27&gt;=9.205,A27&lt;5.9,A27&gt;=5.55),3.95,IF(AND(H27&gt;=14.316,G27&gt;=0.273,G27&lt;0.732,H27&gt;=9.205,A27&lt;5.9,A27&gt;=5.55),4.1,IF(AND(A27&lt;6.2,B27&gt;=2.4,G27&gt;=0.422,F27&lt;2.5,A27&gt;=5.9,A27&gt;=5.55),4.3,IF(AND(A27&gt;=7.05,G27&lt;0.364,G27&lt;0.628,F27&gt;=2.5,A27&gt;=5.9,A27&gt;=5.55),6.1,IF(AND(A27&gt;=7.55,G27&gt;=0.364,G27&lt;0.628,F27&gt;=2.5,A27&gt;=5.9,A27&gt;=5.55),6.4,IF(AND(A27&lt;6.15,A27&lt;7,G27&gt;=0.628,F27&gt;=2.5,A27&gt;=5.9,A27&gt;=5.55),4.9,IF(AND(D27&lt;1.45,A27&gt;=6.2,B27&gt;=2.4,G27&gt;=0.422,F27&lt;2.5,A27&gt;=5.9,A27&gt;=5.55),4.64,IF(AND(D27&gt;=1.45,A27&gt;=6.2,B27&gt;=2.4,G27&gt;=0.422,F27&lt;2.5,A27&gt;=5.9,A27&gt;=5.55),4.9,IF(AND(D27&lt;1.65,A27&lt;7.05,G27&lt;0.364,G27&lt;0.628,F27&gt;=2.5,A27&gt;=5.9,A27&gt;=5.55),5.1,IF(AND(D27&gt;=2.35,A27&lt;7.55,G27&gt;=0.364,G27&lt;0.628,F27&gt;=2.5,A27&gt;=5.9,A27&gt;=5.55),5.633,IF(AND(D27&lt;2.15,A27&gt;=6.15,A27&lt;7,G27&gt;=0.628,F27&gt;=2.5,A27&gt;=5.9,A27&gt;=5.55),5.1,IF(AND(D27&gt;=2.15,A27&gt;=6.15,A27&lt;7,G27&gt;=0.628,F27&gt;=2.5,A27&gt;=5.9,A27&gt;=5.55),5.267,IF(AND(A27&lt;4.9,A27&lt;5.05,D27&gt;=0.15,H27&lt;13.924,A27&gt;=4.35,D27&lt;0.35,B27&gt;=2.75,A27&lt;5.55),1.375,IF(AND(A27&gt;=4.9,A27&lt;5.05,D27&gt;=0.15,H27&lt;13.924,A27&gt;=4.35,D27&lt;0.35,B27&gt;=2.75,A27&lt;5.55),1.3,IF(AND(A27&lt;5.45,A27&gt;=5.05,D27&gt;=0.15,H27&lt;13.924,A27&gt;=4.35,D27&lt;0.35,B27&gt;=2.75,A27&lt;5.55),1.475,IF(AND(A27&gt;=5.45,A27&gt;=5.05,D27&gt;=0.15,H27&lt;13.924,A27&gt;=4.35,D27&lt;0.35,B27&gt;=2.75,A27&lt;5.55),1.4,IF(AND(B27&gt;=3.25,D27&lt;2.35,A27&lt;7.55,G27&gt;=0.364,G27&lt;0.628,F27&gt;=2.5,A27&gt;=5.9,A27&gt;=5.55),5.7,IF(AND(G27&lt;0.006,G27&lt;0.107,D27&gt;=1.65,A27&lt;7.05,G27&lt;0.364,G27&lt;0.628,F27&gt;=2.5,A27&gt;=5.9,A27&gt;=5.55),5.5,IF(AND(G27&gt;=0.006,G27&lt;0.107,D27&gt;=1.65,A27&lt;7.05,G27&lt;0.364,G27&lt;0.628,F27&gt;=2.5,A27&gt;=5.9,A27&gt;=5.55),5.667,IF(AND(D27&lt;2.2,G27&gt;=0.107,D27&gt;=1.65,A27&lt;7.05,G27&lt;0.364,G27&lt;0.628,F27&gt;=2.5,A27&gt;=5.9,A27&gt;=5.55),5.35,IF(AND(D27&gt;=2.2,G27&gt;=0.107,D27&gt;=1.65,A27&lt;7.05,G27&lt;0.364,G27&lt;0.628,F27&gt;=2.5,A27&gt;=5.9,A27&gt;=5.55),5.2,IF(AND(D27&lt;2.25,B27&lt;3.25,D27&lt;2.35,A27&lt;7.55,G27&gt;=0.364,G27&lt;0.628,F27&gt;=2.5,A27&gt;=5.9,A27&gt;=5.55),5.8,IF(AND(D27&gt;=2.25,B27&lt;3.25,D27&lt;2.35,A27&lt;7.55,G27&gt;=0.364,G27&lt;0.628,F27&gt;=2.5,A27&gt;=5.9,A27&gt;=5.55),5.9,"shouldnthappen")))))))))))))))))))))))))))))))))))))</f>
        <v>1.375</v>
      </c>
      <c r="P27" s="1" t="n">
        <f aca="false">IF(AND(D27&gt;=0.75,A27&lt;5.55),3.9,IF(AND(H27&lt;7.482,A27&gt;=5.55),3.45,IF(AND(B27&gt;=3.15,B27&lt;3.25,D27&lt;0.75,A27&lt;5.55),1.262,IF(AND(G27&gt;=0.446,B27&lt;3.15,B27&lt;3.25,D27&lt;0.75,A27&lt;5.55),1.1,IF(AND(G27&lt;0.408,A27&lt;5.05,B27&gt;=3.25,D27&lt;0.75,A27&lt;5.55),1.4,IF(AND(G27&gt;=0.408,A27&lt;5.05,B27&gt;=3.25,D27&lt;0.75,A27&lt;5.55),1.233,IF(AND(G27&gt;=0.676,A27&gt;=5.05,B27&gt;=3.25,D27&lt;0.75,A27&lt;5.55),1.72,IF(AND(H27&lt;9.386,A27&lt;5.85,F27&lt;2.5,H27&gt;=7.482,A27&gt;=5.55),3.5,IF(AND(H27&gt;=9.386,A27&lt;5.85,F27&lt;2.5,H27&gt;=7.482,A27&gt;=5.55),4.275,IF(AND(H27&gt;=16.284,G27&lt;0.865,F27&gt;=2.5,H27&gt;=7.482,A27&gt;=5.55),6.6,IF(AND(G27&lt;0.912,G27&gt;=0.865,F27&gt;=2.5,H27&gt;=7.482,A27&gt;=5.55),4.8,IF(AND(G27&gt;=0.912,G27&gt;=0.865,F27&gt;=2.5,H27&gt;=7.482,A27&gt;=5.55),5.175,IF(AND(A27&gt;=4.95,G27&lt;0.446,B27&lt;3.15,B27&lt;3.25,D27&lt;0.75,A27&lt;5.55),1.6,IF(AND(H27&gt;=12.974,G27&lt;0.676,A27&gt;=5.05,B27&gt;=3.25,D27&lt;0.75,A27&lt;5.55),1.3,IF(AND(D27&lt;1.45,H27&lt;13.531,A27&gt;=5.85,F27&lt;2.5,H27&gt;=7.482,A27&gt;=5.55),4.2,IF(AND(D27&gt;=1.45,H27&lt;13.531,A27&gt;=5.85,F27&lt;2.5,H27&gt;=7.482,A27&gt;=5.55),4.967,IF(AND(G27&lt;0.187,H27&gt;=13.531,A27&gt;=5.85,F27&lt;2.5,H27&gt;=7.482,A27&gt;=5.55),5,IF(AND(H27&gt;=12.675,A27&lt;4.95,G27&lt;0.446,B27&lt;3.15,B27&lt;3.25,D27&lt;0.75,A27&lt;5.55),1.5,IF(AND(H27&lt;10.826,H27&lt;12.974,G27&lt;0.676,A27&gt;=5.05,B27&gt;=3.25,D27&lt;0.75,A27&lt;5.55),1.46,IF(AND(H27&gt;=10.826,H27&lt;12.974,G27&lt;0.676,A27&gt;=5.05,B27&gt;=3.25,D27&lt;0.75,A27&lt;5.55),1.4,IF(AND(A27&lt;6.15,G27&gt;=0.187,H27&gt;=13.531,A27&gt;=5.85,F27&lt;2.5,H27&gt;=7.482,A27&gt;=5.55),4.7,IF(AND(A27&lt;6.85,B27&lt;2.95,H27&lt;16.284,G27&lt;0.865,F27&gt;=2.5,H27&gt;=7.482,A27&gt;=5.55),5.32,IF(AND(A27&gt;=6.85,B27&lt;2.95,H27&lt;16.284,G27&lt;0.865,F27&gt;=2.5,H27&gt;=7.482,A27&gt;=5.55),6.567,IF(AND(A27&lt;4.85,H27&lt;12.675,A27&lt;4.95,G27&lt;0.446,B27&lt;3.15,B27&lt;3.25,D27&lt;0.75,A27&lt;5.55),1.4,IF(AND(A27&gt;=4.85,H27&lt;12.675,A27&lt;4.95,G27&lt;0.446,B27&lt;3.15,B27&lt;3.25,D27&lt;0.75,A27&lt;5.55),1.5,IF(AND(B27&lt;3.1,A27&gt;=6.15,G27&gt;=0.187,H27&gt;=13.531,A27&gt;=5.85,F27&lt;2.5,H27&gt;=7.482,A27&gt;=5.55),4.467,IF(AND(B27&gt;=3.1,A27&gt;=6.15,G27&gt;=0.187,H27&gt;=13.531,A27&gt;=5.85,F27&lt;2.5,H27&gt;=7.482,A27&gt;=5.55),4.7,IF(AND(G27&gt;=0.379,B27&lt;3.15,B27&gt;=2.95,H27&lt;16.284,G27&lt;0.865,F27&gt;=2.5,H27&gt;=7.482,A27&gt;=5.55),5.733,IF(AND(A27&lt;6.6,B27&gt;=3.15,B27&gt;=2.95,H27&lt;16.284,G27&lt;0.865,F27&gt;=2.5,H27&gt;=7.482,A27&gt;=5.55),5.38,IF(AND(A27&lt;6.7,G27&lt;0.379,B27&lt;3.15,B27&gt;=2.95,H27&lt;16.284,G27&lt;0.865,F27&gt;=2.5,H27&gt;=7.482,A27&gt;=5.55),5.3,IF(AND(A27&gt;=6.7,G27&lt;0.379,B27&lt;3.15,B27&gt;=2.95,H27&lt;16.284,G27&lt;0.865,F27&gt;=2.5,H27&gt;=7.482,A27&gt;=5.55),5.16,IF(AND(A27&lt;7.05,A27&gt;=6.6,B27&gt;=3.15,B27&gt;=2.95,H27&lt;16.284,G27&lt;0.865,F27&gt;=2.5,H27&gt;=7.482,A27&gt;=5.55),5.78,IF(AND(A27&gt;=7.05,A27&gt;=6.6,B27&gt;=3.15,B27&gt;=2.95,H27&lt;16.284,G27&lt;0.865,F27&gt;=2.5,H27&gt;=7.482,A27&gt;=5.55),6.1,"shouldnthappen")))))))))))))))))))))))))))))))))</f>
        <v>1.233</v>
      </c>
      <c r="Q27" s="1" t="n">
        <f aca="false">IF(AND(G27&gt;=0.422,B27&lt;3.25,F27&lt;1.5),1.25,IF(AND(G27&gt;=0.082,G27&lt;0.125,F27&gt;=1.5),6.7,IF(AND(G27&lt;0.251,G27&lt;0.422,B27&lt;3.25,F27&lt;1.5),1.38,IF(AND(G27&gt;=0.251,G27&lt;0.422,B27&lt;3.25,F27&lt;1.5),1.55,IF(AND(G27&gt;=0.385,G27&lt;0.633,B27&gt;=3.25,F27&lt;1.5),1.367,IF(AND(B27&lt;3.35,G27&gt;=0.633,B27&gt;=3.25,F27&lt;1.5),1.7,IF(AND(A27&lt;5.85,G27&lt;0.082,G27&lt;0.125,F27&gt;=1.5),4.5,IF(AND(F27&gt;=2.5,D27&lt;1.6,G27&gt;=0.125,F27&gt;=1.5),5.05,IF(AND(H27&gt;=16.774,D27&gt;=1.6,G27&gt;=0.125,F27&gt;=1.5),6.4,IF(AND(D27&gt;=0.5,G27&lt;0.385,G27&lt;0.633,B27&gt;=3.25,F27&lt;1.5),1.6,IF(AND(B27&lt;3.6,B27&gt;=3.35,G27&gt;=0.633,B27&gt;=3.25,F27&lt;1.5),1.55,IF(AND(B27&gt;=3.6,B27&gt;=3.35,G27&gt;=0.633,B27&gt;=3.25,F27&lt;1.5),1.6,IF(AND(D27&lt;1.65,A27&gt;=5.85,G27&lt;0.082,G27&lt;0.125,F27&gt;=1.5),4.7,IF(AND(A27&lt;5.3,F27&lt;2.5,D27&lt;1.6,G27&gt;=0.125,F27&gt;=1.5),3.15,IF(AND(B27&gt;=3.2,H27&lt;16.774,D27&gt;=1.6,G27&gt;=0.125,F27&gt;=1.5),5.675,IF(AND(H27&lt;11.767,D27&lt;0.5,G27&lt;0.385,G27&lt;0.633,B27&gt;=3.25,F27&lt;1.5),1.5,IF(AND(H27&gt;=11.767,D27&lt;0.5,G27&lt;0.385,G27&lt;0.633,B27&gt;=3.25,F27&lt;1.5),1.367,IF(AND(H27&lt;8.367,D27&gt;=1.65,A27&gt;=5.85,G27&lt;0.082,G27&lt;0.125,F27&gt;=1.5),5.7,IF(AND(H27&gt;=8.367,D27&gt;=1.65,A27&gt;=5.85,G27&lt;0.082,G27&lt;0.125,F27&gt;=1.5),5.575,IF(AND(A27&gt;=7.1,B27&lt;3.2,H27&lt;16.774,D27&gt;=1.6,G27&gt;=0.125,F27&gt;=1.5),6.3,IF(AND(H27&gt;=15.395,B27&lt;2.85,A27&gt;=5.3,F27&lt;2.5,D27&lt;1.6,G27&gt;=0.125,F27&gt;=1.5),4.8,IF(AND(H27&lt;8.486,B27&gt;=2.85,A27&gt;=5.3,F27&lt;2.5,D27&lt;1.6,G27&gt;=0.125,F27&gt;=1.5),3.85,IF(AND(D27&gt;=2.1,A27&lt;7.1,B27&lt;3.2,H27&lt;16.774,D27&gt;=1.6,G27&gt;=0.125,F27&gt;=1.5),5.5,IF(AND(B27&gt;=2.75,H27&lt;15.395,B27&lt;2.85,A27&gt;=5.3,F27&lt;2.5,D27&lt;1.6,G27&gt;=0.125,F27&gt;=1.5),4.489,IF(AND(H27&gt;=15.168,H27&gt;=8.486,B27&gt;=2.85,A27&gt;=5.3,F27&lt;2.5,D27&lt;1.6,G27&gt;=0.125,F27&gt;=1.5),4.7,IF(AND(G27&gt;=0.519,D27&lt;2.1,A27&lt;7.1,B27&lt;3.2,H27&lt;16.774,D27&gt;=1.6,G27&gt;=0.125,F27&gt;=1.5),4.925,IF(AND(G27&gt;=0.897,B27&lt;2.75,H27&lt;15.395,B27&lt;2.85,A27&gt;=5.3,F27&lt;2.5,D27&lt;1.6,G27&gt;=0.125,F27&gt;=1.5),4.567,IF(AND(A27&lt;5.65,H27&lt;15.168,H27&gt;=8.486,B27&gt;=2.85,A27&gt;=5.3,F27&lt;2.5,D27&lt;1.6,G27&gt;=0.125,F27&gt;=1.5),4.5,IF(AND(G27&lt;0.23,G27&lt;0.519,D27&lt;2.1,A27&lt;7.1,B27&lt;3.2,H27&lt;16.774,D27&gt;=1.6,G27&gt;=0.125,F27&gt;=1.5),5,IF(AND(A27&lt;5.9,G27&lt;0.897,B27&lt;2.75,H27&lt;15.395,B27&lt;2.85,A27&gt;=5.3,F27&lt;2.5,D27&lt;1.6,G27&gt;=0.125,F27&gt;=1.5),4.1,IF(AND(A27&gt;=5.9,G27&lt;0.897,B27&lt;2.75,H27&lt;15.395,B27&lt;2.85,A27&gt;=5.3,F27&lt;2.5,D27&lt;1.6,G27&gt;=0.125,F27&gt;=1.5),4.5,IF(AND(A27&lt;6.05,A27&gt;=5.65,H27&lt;15.168,H27&gt;=8.486,B27&gt;=2.85,A27&gt;=5.3,F27&lt;2.5,D27&lt;1.6,G27&gt;=0.125,F27&gt;=1.5),4.2,IF(AND(A27&gt;=6.05,A27&gt;=5.65,H27&lt;15.168,H27&gt;=8.486,B27&gt;=2.85,A27&gt;=5.3,F27&lt;2.5,D27&lt;1.6,G27&gt;=0.125,F27&gt;=1.5),4.35,IF(AND(D27&lt;1.95,G27&gt;=0.23,G27&lt;0.519,D27&lt;2.1,A27&lt;7.1,B27&lt;3.2,H27&lt;16.774,D27&gt;=1.6,G27&gt;=0.125,F27&gt;=1.5),5.3,IF(AND(D27&gt;=1.95,G27&gt;=0.23,G27&lt;0.519,D27&lt;2.1,A27&lt;7.1,B27&lt;3.2,H27&lt;16.774,D27&gt;=1.6,G27&gt;=0.125,F27&gt;=1.5),5.2,"shouldnthappen")))))))))))))))))))))))))))))))))))</f>
        <v>1.367</v>
      </c>
      <c r="R27" s="1" t="n">
        <f aca="false">IF(AND(G27&gt;=0.901,F27&lt;1.5),1.9,IF(AND(H27&lt;5.523,D27&lt;0.35,G27&lt;0.901,F27&lt;1.5),1,IF(AND(B27&lt;3.6,D27&gt;=0.35,G27&lt;0.901,F27&lt;1.5),1.575,IF(AND(B27&gt;=3.6,D27&gt;=0.35,G27&lt;0.901,F27&lt;1.5),1.5,IF(AND(G27&gt;=0.837,D27&lt;1.15,D27&lt;1.45,F27&gt;=1.5),3,IF(AND(G27&gt;=0.66,D27&gt;=1.15,D27&lt;1.45,F27&gt;=1.5),4,IF(AND(F27&gt;=2.5,D27&lt;1.55,D27&gt;=1.45,F27&gt;=1.5),5.025,IF(AND(F27&lt;2.5,D27&gt;=1.55,D27&gt;=1.45,F27&gt;=1.5),4.933,IF(AND(B27&lt;2.45,G27&lt;0.837,D27&lt;1.15,D27&lt;1.45,F27&gt;=1.5),3.3,IF(AND(B27&gt;=2.45,G27&lt;0.837,D27&lt;1.15,D27&lt;1.45,F27&gt;=1.5),3.86,IF(AND(B27&gt;=3.05,F27&lt;2.5,D27&lt;1.55,D27&gt;=1.45,F27&gt;=1.5),4.8,IF(AND(D27&gt;=2.45,F27&gt;=2.5,D27&gt;=1.55,D27&gt;=1.45,F27&gt;=1.5),5.875,IF(AND(H27&lt;13.187,G27&lt;0.217,H27&gt;=5.523,D27&lt;0.35,G27&lt;0.901,F27&lt;1.5),1.4,IF(AND(H27&gt;=13.187,G27&lt;0.217,H27&gt;=5.523,D27&lt;0.35,G27&lt;0.901,F27&lt;1.5),1.5,IF(AND(G27&lt;0.33,G27&gt;=0.217,H27&gt;=5.523,D27&lt;0.35,G27&lt;0.901,F27&lt;1.5),1.28,IF(AND(A27&lt;6.05,D27&lt;1.35,G27&lt;0.66,D27&gt;=1.15,D27&lt;1.45,F27&gt;=1.5),4.175,IF(AND(A27&gt;=6.05,D27&lt;1.35,G27&lt;0.66,D27&gt;=1.15,D27&lt;1.45,F27&gt;=1.5),4.3,IF(AND(A27&lt;5.65,D27&gt;=1.35,G27&lt;0.66,D27&gt;=1.15,D27&lt;1.45,F27&gt;=1.5),3.9,IF(AND(A27&gt;=5.65,D27&gt;=1.35,G27&lt;0.66,D27&gt;=1.15,D27&lt;1.45,F27&gt;=1.5),4.52,IF(AND(A27&lt;6.25,B27&lt;3.05,F27&lt;2.5,D27&lt;1.55,D27&gt;=1.45,F27&gt;=1.5),4.5,IF(AND(A27&gt;=6.25,B27&lt;3.05,F27&lt;2.5,D27&lt;1.55,D27&gt;=1.45,F27&gt;=1.5),4.675,IF(AND(A27&gt;=7.25,D27&lt;2.45,F27&gt;=2.5,D27&gt;=1.55,D27&gt;=1.45,F27&gt;=1.5),6.433,IF(AND(D27&gt;=0.25,G27&gt;=0.33,G27&gt;=0.217,H27&gt;=5.523,D27&lt;0.35,G27&lt;0.901,F27&lt;1.5),1.4,IF(AND(A27&lt;6.15,A27&lt;7.25,D27&lt;2.45,F27&gt;=2.5,D27&gt;=1.55,D27&gt;=1.45,F27&gt;=1.5),5.025,IF(AND(H27&lt;6.439,D27&lt;0.25,G27&gt;=0.33,G27&gt;=0.217,H27&gt;=5.523,D27&lt;0.35,G27&lt;0.901,F27&lt;1.5),1.5,IF(AND(H27&gt;=6.439,D27&lt;0.25,G27&gt;=0.33,G27&gt;=0.217,H27&gt;=5.523,D27&lt;0.35,G27&lt;0.901,F27&lt;1.5),1.38,IF(AND(H27&gt;=13.711,A27&gt;=6.15,A27&lt;7.25,D27&lt;2.45,F27&gt;=2.5,D27&gt;=1.55,D27&gt;=1.45,F27&gt;=1.5),5.68,IF(AND(B27&gt;=3.3,H27&lt;13.711,A27&gt;=6.15,A27&lt;7.25,D27&lt;2.45,F27&gt;=2.5,D27&gt;=1.55,D27&gt;=1.45,F27&gt;=1.5),5.6,IF(AND(G27&lt;0.093,B27&lt;3.3,H27&lt;13.711,A27&gt;=6.15,A27&lt;7.25,D27&lt;2.45,F27&gt;=2.5,D27&gt;=1.55,D27&gt;=1.45,F27&gt;=1.5),5.56,IF(AND(D27&lt;1.95,G27&gt;=0.093,B27&lt;3.3,H27&lt;13.711,A27&gt;=6.15,A27&lt;7.25,D27&lt;2.45,F27&gt;=2.5,D27&gt;=1.55,D27&gt;=1.45,F27&gt;=1.5),5.3,IF(AND(B27&lt;3.15,D27&gt;=1.95,G27&gt;=0.093,B27&lt;3.3,H27&lt;13.711,A27&gt;=6.15,A27&lt;7.25,D27&lt;2.45,F27&gt;=2.5,D27&gt;=1.55,D27&gt;=1.45,F27&gt;=1.5),5.1,IF(AND(B27&gt;=3.15,D27&gt;=1.95,G27&gt;=0.093,B27&lt;3.3,H27&lt;13.711,A27&gt;=6.15,A27&lt;7.25,D27&lt;2.45,F27&gt;=2.5,D27&gt;=1.55,D27&gt;=1.45,F27&gt;=1.5),5.15,"shouldnthappen"))))))))))))))))))))))))))))))))</f>
        <v>1.38</v>
      </c>
      <c r="S27" s="1" t="n">
        <f aca="false">IF(AND(G27&gt;=0.859,D27&gt;=0.35,F27&lt;1.5),1.9,IF(AND(D27&lt;1.75,F27&gt;=2.5,F27&gt;=1.5),4.867,IF(AND(H27&lt;8.42,A27&lt;5.05,D27&lt;0.35,F27&lt;1.5),1.42,IF(AND(H27&gt;=14.877,A27&gt;=5.05,D27&lt;0.35,F27&lt;1.5),1.3,IF(AND(B27&lt;3.35,G27&lt;0.859,D27&gt;=0.35,F27&lt;1.5),1.7,IF(AND(B27&gt;=3.35,G27&lt;0.859,D27&gt;=0.35,F27&lt;1.5),1.5,IF(AND(A27&gt;=6.05,B27&lt;2.75,F27&lt;2.5,F27&gt;=1.5),4.733,IF(AND(G27&gt;=0.68,B27&gt;=2.75,F27&lt;2.5,F27&gt;=1.5),4.025,IF(AND(H27&gt;=16.284,D27&gt;=1.75,F27&gt;=2.5,F27&gt;=1.5),6.6,IF(AND(A27&lt;4.35,H27&gt;=8.42,A27&lt;5.05,D27&lt;0.35,F27&lt;1.5),1.1,IF(AND(G27&gt;=0.948,H27&lt;14.877,A27&gt;=5.05,D27&lt;0.35,F27&lt;1.5),1.7,IF(AND(A27&lt;5.3,A27&lt;6.05,B27&lt;2.75,F27&lt;2.5,F27&gt;=1.5),3,IF(AND(H27&gt;=15.168,G27&lt;0.68,B27&gt;=2.75,F27&lt;2.5,F27&gt;=1.5),4.75,IF(AND(H27&gt;=14.005,A27&gt;=4.35,H27&gt;=8.42,A27&lt;5.05,D27&lt;0.35,F27&lt;1.5),1.375,IF(AND(A27&gt;=5.55,G27&lt;0.948,H27&lt;14.877,A27&gt;=5.05,D27&lt;0.35,F27&lt;1.5),1.7,IF(AND(H27&lt;12.363,A27&gt;=5.3,A27&lt;6.05,B27&lt;2.75,F27&lt;2.5,F27&gt;=1.5),3.825,IF(AND(H27&gt;=12.363,A27&gt;=5.3,A27&lt;6.05,B27&lt;2.75,F27&lt;2.5,F27&gt;=1.5),4.033,IF(AND(H27&gt;=14.508,H27&lt;15.168,G27&lt;0.68,B27&gt;=2.75,F27&lt;2.5,F27&gt;=1.5),4.2,IF(AND(D27&gt;=2.35,D27&gt;=2.2,H27&lt;16.284,D27&gt;=1.75,F27&gt;=2.5,F27&gt;=1.5),5.267,IF(AND(G27&lt;0.231,H27&lt;14.005,A27&gt;=4.35,H27&gt;=8.42,A27&lt;5.05,D27&lt;0.35,F27&lt;1.5),1.4,IF(AND(H27&gt;=14.494,A27&lt;5.55,G27&lt;0.948,H27&lt;14.877,A27&gt;=5.05,D27&lt;0.35,F27&lt;1.5),1.6,IF(AND(A27&lt;6.1,H27&lt;14.508,H27&lt;15.168,G27&lt;0.68,B27&gt;=2.75,F27&lt;2.5,F27&gt;=1.5),4.5,IF(AND(A27&lt;6.1,H27&lt;11.8,D27&lt;2.2,H27&lt;16.284,D27&gt;=1.75,F27&gt;=2.5,F27&gt;=1.5),4.95,IF(AND(A27&gt;=6.1,H27&lt;11.8,D27&lt;2.2,H27&lt;16.284,D27&gt;=1.75,F27&gt;=2.5,F27&gt;=1.5),5.333,IF(AND(B27&lt;2.75,H27&gt;=11.8,D27&lt;2.2,H27&lt;16.284,D27&gt;=1.75,F27&gt;=2.5,F27&gt;=1.5),5.1,IF(AND(B27&gt;=3.15,D27&lt;2.35,D27&gt;=2.2,H27&lt;16.284,D27&gt;=1.75,F27&gt;=2.5,F27&gt;=1.5),5.5,IF(AND(B27&gt;=3.35,G27&gt;=0.231,H27&lt;14.005,A27&gt;=4.35,H27&gt;=8.42,A27&lt;5.05,D27&lt;0.35,F27&lt;1.5),1.3,IF(AND(H27&lt;13.869,H27&lt;14.494,A27&lt;5.55,G27&lt;0.948,H27&lt;14.877,A27&gt;=5.05,D27&lt;0.35,F27&lt;1.5),1.5,IF(AND(H27&gt;=13.869,H27&lt;14.494,A27&lt;5.55,G27&lt;0.948,H27&lt;14.877,A27&gt;=5.05,D27&lt;0.35,F27&lt;1.5),1.4,IF(AND(G27&lt;0.636,A27&gt;=6.1,H27&lt;14.508,H27&lt;15.168,G27&lt;0.68,B27&gt;=2.75,F27&lt;2.5,F27&gt;=1.5),4.68,IF(AND(G27&gt;=0.636,A27&gt;=6.1,H27&lt;14.508,H27&lt;15.168,G27&lt;0.68,B27&gt;=2.75,F27&lt;2.5,F27&gt;=1.5),4.4,IF(AND(B27&lt;2.85,B27&gt;=2.75,H27&gt;=11.8,D27&lt;2.2,H27&lt;16.284,D27&gt;=1.75,F27&gt;=2.5,F27&gt;=1.5),6.7,IF(AND(H27&lt;10.626,B27&lt;3.15,D27&lt;2.35,D27&gt;=2.2,H27&lt;16.284,D27&gt;=1.75,F27&gt;=2.5,F27&gt;=1.5),5.1,IF(AND(H27&gt;=10.626,B27&lt;3.15,D27&lt;2.35,D27&gt;=2.2,H27&lt;16.284,D27&gt;=1.75,F27&gt;=2.5,F27&gt;=1.5),5.2,IF(AND(G27&lt;0.378,B27&lt;3.35,G27&gt;=0.231,H27&lt;14.005,A27&gt;=4.35,H27&gt;=8.42,A27&lt;5.05,D27&lt;0.35,F27&lt;1.5),1.2,IF(AND(G27&gt;=0.378,B27&lt;3.35,G27&gt;=0.231,H27&lt;14.005,A27&gt;=4.35,H27&gt;=8.42,A27&lt;5.05,D27&lt;0.35,F27&lt;1.5),1.3,IF(AND(A27&lt;6.2,B27&gt;=2.85,B27&gt;=2.75,H27&gt;=11.8,D27&lt;2.2,H27&lt;16.284,D27&gt;=1.75,F27&gt;=2.5,F27&gt;=1.5),4.9,IF(AND(G27&lt;0.388,A27&gt;=6.2,B27&gt;=2.85,B27&gt;=2.75,H27&gt;=11.8,D27&lt;2.2,H27&lt;16.284,D27&gt;=1.75,F27&gt;=2.5,F27&gt;=1.5),5.52,IF(AND(G27&gt;=0.388,A27&gt;=6.2,B27&gt;=2.85,B27&gt;=2.75,H27&gt;=11.8,D27&lt;2.2,H27&lt;16.284,D27&gt;=1.75,F27&gt;=2.5,F27&gt;=1.5),5.7,"shouldnthappen")))))))))))))))))))))))))))))))))))))))</f>
        <v>1.3</v>
      </c>
      <c r="T27" s="1" t="n">
        <f aca="false">IF(AND(D27&gt;=0.8,A27&lt;5.45),3.7,IF(AND(D27&gt;=0.35,D27&lt;0.8,A27&lt;5.45),1.56,IF(AND(G27&lt;0.164,F27&lt;2.5,A27&gt;=5.45),1.6,IF(AND(H27&gt;=16.718,F27&gt;=2.5,A27&gt;=5.45),6.4,IF(AND(G27&gt;=0.719,H27&lt;16.718,F27&gt;=2.5,A27&gt;=5.45),5.05,IF(AND(A27&lt;4.35,A27&lt;5.05,D27&lt;0.35,D27&lt;0.8,A27&lt;5.45),1.1,IF(AND(H27&gt;=14.494,A27&gt;=5.05,D27&lt;0.35,D27&lt;0.8,A27&lt;5.45),1.6,IF(AND(G27&lt;0.338,D27&lt;1.25,G27&gt;=0.164,F27&lt;2.5,A27&gt;=5.45),4.1,IF(AND(H27&lt;8.397,D27&gt;=1.25,G27&gt;=0.164,F27&lt;2.5,A27&gt;=5.45),4,IF(AND(H27&lt;11.031,H27&lt;14.494,A27&gt;=5.05,D27&lt;0.35,D27&lt;0.8,A27&lt;5.45),1.5,IF(AND(H27&gt;=11.031,H27&lt;14.494,A27&gt;=5.05,D27&lt;0.35,D27&lt;0.8,A27&lt;5.45),1.44,IF(AND(B27&lt;2.65,H27&gt;=8.397,D27&gt;=1.25,G27&gt;=0.164,F27&lt;2.5,A27&gt;=5.45),4.767,IF(AND(H27&lt;7.388,G27&lt;0.487,G27&lt;0.719,H27&lt;16.718,F27&gt;=2.5,A27&gt;=5.45),5.067,IF(AND(G27&lt;0.533,G27&gt;=0.487,G27&lt;0.719,H27&lt;16.718,F27&gt;=2.5,A27&gt;=5.45),5.8,IF(AND(G27&gt;=0.533,G27&gt;=0.487,G27&lt;0.719,H27&lt;16.718,F27&gt;=2.5,A27&gt;=5.45),5.86,IF(AND(B27&lt;3.25,A27&gt;=4.95,A27&gt;=4.35,A27&lt;5.05,D27&lt;0.35,D27&lt;0.8,A27&lt;5.45),1.2,IF(AND(A27&lt;5.6,H27&lt;11.218,G27&gt;=0.338,D27&lt;1.25,G27&gt;=0.164,F27&lt;2.5,A27&gt;=5.45),3.7,IF(AND(A27&gt;=5.6,H27&lt;11.218,G27&gt;=0.338,D27&lt;1.25,G27&gt;=0.164,F27&lt;2.5,A27&gt;=5.45),3.5,IF(AND(H27&lt;12.668,H27&gt;=11.218,G27&gt;=0.338,D27&lt;1.25,G27&gt;=0.164,F27&lt;2.5,A27&gt;=5.45),3.9,IF(AND(H27&gt;=12.668,H27&gt;=11.218,G27&gt;=0.338,D27&lt;1.25,G27&gt;=0.164,F27&lt;2.5,A27&gt;=5.45),4,IF(AND(H27&gt;=15.705,B27&gt;=2.65,H27&gt;=8.397,D27&gt;=1.25,G27&gt;=0.164,F27&lt;2.5,A27&gt;=5.45),4.8,IF(AND(B27&lt;2.75,H27&gt;=7.388,G27&lt;0.487,G27&lt;0.719,H27&lt;16.718,F27&gt;=2.5,A27&gt;=5.45),5.26,IF(AND(B27&lt;2.95,A27&lt;4.5,A27&lt;4.95,A27&gt;=4.35,A27&lt;5.05,D27&lt;0.35,D27&lt;0.8,A27&lt;5.45),1.4,IF(AND(B27&gt;=2.95,A27&lt;4.5,A27&lt;4.95,A27&gt;=4.35,A27&lt;5.05,D27&lt;0.35,D27&lt;0.8,A27&lt;5.45),1.3,IF(AND(H27&gt;=13.924,A27&gt;=4.5,A27&lt;4.95,A27&gt;=4.35,A27&lt;5.05,D27&lt;0.35,D27&lt;0.8,A27&lt;5.45),1.5,IF(AND(G27&lt;0.252,B27&gt;=3.25,A27&gt;=4.95,A27&gt;=4.35,A27&lt;5.05,D27&lt;0.35,D27&lt;0.8,A27&lt;5.45),1.4,IF(AND(G27&gt;=0.252,B27&gt;=3.25,A27&gt;=4.95,A27&gt;=4.35,A27&lt;5.05,D27&lt;0.35,D27&lt;0.8,A27&lt;5.45),1.32,IF(AND(G27&gt;=0.473,H27&lt;15.705,B27&gt;=2.65,H27&gt;=8.397,D27&gt;=1.25,G27&gt;=0.164,F27&lt;2.5,A27&gt;=5.45),4.7,IF(AND(B27&gt;=3.15,B27&gt;=2.75,H27&gt;=7.388,G27&lt;0.487,G27&lt;0.719,H27&lt;16.718,F27&gt;=2.5,A27&gt;=5.45),5.7,IF(AND(B27&lt;3.15,H27&lt;13.924,A27&gt;=4.5,A27&lt;4.95,A27&gt;=4.35,A27&lt;5.05,D27&lt;0.35,D27&lt;0.8,A27&lt;5.45),1.433,IF(AND(B27&gt;=3.15,H27&lt;13.924,A27&gt;=4.5,A27&lt;4.95,A27&gt;=4.35,A27&lt;5.05,D27&lt;0.35,D27&lt;0.8,A27&lt;5.45),1.4,IF(AND(H27&gt;=14.81,G27&lt;0.473,H27&lt;15.705,B27&gt;=2.65,H27&gt;=8.397,D27&gt;=1.25,G27&gt;=0.164,F27&lt;2.5,A27&gt;=5.45),4.2,IF(AND(A27&lt;6.65,B27&lt;3.15,B27&gt;=2.75,H27&gt;=7.388,G27&lt;0.487,G27&lt;0.719,H27&lt;16.718,F27&gt;=2.5,A27&gt;=5.45),5.6,IF(AND(A27&gt;=6.65,B27&lt;3.15,B27&gt;=2.75,H27&gt;=7.388,G27&lt;0.487,G27&lt;0.719,H27&lt;16.718,F27&gt;=2.5,A27&gt;=5.45),5.4,IF(AND(A27&lt;6.15,H27&lt;14.81,G27&lt;0.473,H27&lt;15.705,B27&gt;=2.65,H27&gt;=8.397,D27&gt;=1.25,G27&gt;=0.164,F27&lt;2.5,A27&gt;=5.45),4.5,IF(AND(A27&gt;=6.15,H27&lt;14.81,G27&lt;0.473,H27&lt;15.705,B27&gt;=2.65,H27&gt;=8.397,D27&gt;=1.25,G27&gt;=0.164,F27&lt;2.5,A27&gt;=5.45),4.4,"shouldnthappen"))))))))))))))))))))))))))))))))))))</f>
        <v>1.4</v>
      </c>
      <c r="U27" s="1" t="n">
        <f aca="false">IF(AND(G27&gt;=0.934,F27&lt;1.5),1.7,IF(AND(D27&lt;0.15,D27&lt;0.25,G27&lt;0.934,F27&lt;1.5),1.38,IF(AND(H27&gt;=14.379,D27&gt;=0.25,G27&lt;0.934,F27&lt;1.5),1.7,IF(AND(A27&lt;5.3,D27&lt;1.35,F27&lt;2.5,F27&gt;=1.5),3.15,IF(AND(H27&lt;7.148,D27&gt;=1.35,F27&lt;2.5,F27&gt;=1.5),3.9,IF(AND(G27&lt;0.352,A27&lt;6.15,F27&gt;=2.5,F27&gt;=1.5),4.5,IF(AND(G27&gt;=0.352,A27&lt;6.15,F27&gt;=2.5,F27&gt;=1.5),4.92,IF(AND(B27&lt;2.85,A27&gt;=6.15,F27&gt;=2.5,F27&gt;=1.5),6.2,IF(AND(D27&gt;=0.45,H27&lt;14.379,D27&gt;=0.25,G27&lt;0.934,F27&lt;1.5),1.65,IF(AND(G27&gt;=0.857,A27&gt;=5.3,D27&lt;1.35,F27&lt;2.5,F27&gt;=1.5),4.3,IF(AND(A27&gt;=7.25,B27&gt;=2.85,A27&gt;=6.15,F27&gt;=2.5,F27&gt;=1.5),6.425,IF(AND(H27&lt;9.499,A27&lt;5.05,D27&gt;=0.15,D27&lt;0.25,G27&lt;0.934,F27&lt;1.5),1.4,IF(AND(A27&gt;=5.45,A27&gt;=5.05,D27&gt;=0.15,D27&lt;0.25,G27&lt;0.934,F27&lt;1.5),1.3,IF(AND(B27&gt;=4.15,D27&lt;0.45,H27&lt;14.379,D27&gt;=0.25,G27&lt;0.934,F27&lt;1.5),1.5,IF(AND(A27&gt;=5.75,G27&lt;0.857,A27&gt;=5.3,D27&lt;1.35,F27&lt;2.5,F27&gt;=1.5),4.02,IF(AND(A27&lt;6.65,G27&lt;0.333,H27&gt;=7.148,D27&gt;=1.35,F27&lt;2.5,F27&gt;=1.5),4.475,IF(AND(A27&gt;=6.65,G27&lt;0.333,H27&gt;=7.148,D27&gt;=1.35,F27&lt;2.5,F27&gt;=1.5),4.8,IF(AND(D27&gt;=1.45,G27&gt;=0.333,H27&gt;=7.148,D27&gt;=1.35,F27&lt;2.5,F27&gt;=1.5),4.85,IF(AND(G27&gt;=0.861,A27&lt;7.25,B27&gt;=2.85,A27&gt;=6.15,F27&gt;=2.5,F27&gt;=1.5),5.2,IF(AND(G27&lt;0.571,H27&gt;=9.499,A27&lt;5.05,D27&gt;=0.15,D27&lt;0.25,G27&lt;0.934,F27&lt;1.5),1.2,IF(AND(G27&gt;=0.571,H27&gt;=9.499,A27&lt;5.05,D27&gt;=0.15,D27&lt;0.25,G27&lt;0.934,F27&lt;1.5),1.3,IF(AND(H27&lt;9.283,A27&lt;5.45,A27&gt;=5.05,D27&gt;=0.15,D27&lt;0.25,G27&lt;0.934,F27&lt;1.5),1.5,IF(AND(H27&gt;=9.283,A27&lt;5.45,A27&gt;=5.05,D27&gt;=0.15,D27&lt;0.25,G27&lt;0.934,F27&lt;1.5),1.425,IF(AND(A27&lt;4.9,B27&lt;4.15,D27&lt;0.45,H27&lt;14.379,D27&gt;=0.25,G27&lt;0.934,F27&lt;1.5),1.4,IF(AND(A27&gt;=4.9,B27&lt;4.15,D27&lt;0.45,H27&lt;14.379,D27&gt;=0.25,G27&lt;0.934,F27&lt;1.5),1.325,IF(AND(G27&lt;0.572,A27&lt;5.75,G27&lt;0.857,A27&gt;=5.3,D27&lt;1.35,F27&lt;2.5,F27&gt;=1.5),3.65,IF(AND(G27&gt;=0.572,A27&lt;5.75,G27&lt;0.857,A27&gt;=5.3,D27&lt;1.35,F27&lt;2.5,F27&gt;=1.5),3.9,IF(AND(A27&lt;6.75,D27&lt;1.45,G27&gt;=0.333,H27&gt;=7.148,D27&gt;=1.35,F27&lt;2.5,F27&gt;=1.5),4.4,IF(AND(A27&gt;=6.75,D27&lt;1.45,G27&gt;=0.333,H27&gt;=7.148,D27&gt;=1.35,F27&lt;2.5,F27&gt;=1.5),4.78,IF(AND(A27&lt;6.6,B27&lt;3.25,G27&lt;0.861,A27&lt;7.25,B27&gt;=2.85,A27&gt;=6.15,F27&gt;=2.5,F27&gt;=1.5),5.333,IF(AND(H27&lt;11.461,B27&gt;=3.25,G27&lt;0.861,A27&lt;7.25,B27&gt;=2.85,A27&gt;=6.15,F27&gt;=2.5,F27&gt;=1.5),6.025,IF(AND(H27&gt;=11.461,B27&gt;=3.25,G27&lt;0.861,A27&lt;7.25,B27&gt;=2.85,A27&gt;=6.15,F27&gt;=2.5,F27&gt;=1.5),5.667,IF(AND(H27&gt;=14.564,A27&gt;=6.6,B27&lt;3.25,G27&lt;0.861,A27&lt;7.25,B27&gt;=2.85,A27&gt;=6.15,F27&gt;=2.5,F27&gt;=1.5),5.4,IF(AND(D27&gt;=2.35,H27&lt;14.564,A27&gt;=6.6,B27&lt;3.25,G27&lt;0.861,A27&lt;7.25,B27&gt;=2.85,A27&gt;=6.15,F27&gt;=2.5,F27&gt;=1.5),5.6,IF(AND(A27&lt;6.85,D27&lt;2.35,H27&lt;14.564,A27&gt;=6.6,B27&lt;3.25,G27&lt;0.861,A27&lt;7.25,B27&gt;=2.85,A27&gt;=6.15,F27&gt;=2.5,F27&gt;=1.5),5.9,IF(AND(A27&gt;=6.85,D27&lt;2.35,H27&lt;14.564,A27&gt;=6.6,B27&lt;3.25,G27&lt;0.861,A27&lt;7.25,B27&gt;=2.85,A27&gt;=6.15,F27&gt;=2.5,F27&gt;=1.5),5.78,"shouldnthappen"))))))))))))))))))))))))))))))))))))</f>
        <v>1.2</v>
      </c>
      <c r="V27" s="1" t="n">
        <f aca="false">IF(AND(H27&lt;5.748,A27&lt;5.05,D27&lt;0.75),1,IF(AND(B27&lt;3.15,H27&gt;=5.748,A27&lt;5.05,D27&lt;0.75),1.475,IF(AND(G27&gt;=0.801,D27&lt;0.25,A27&gt;=5.05,D27&lt;0.75),1.7,IF(AND(D27&gt;=0.45,D27&gt;=0.25,A27&gt;=5.05,D27&lt;0.75),1.7,IF(AND(B27&lt;2.35,F27&lt;2.5,B27&lt;2.75,D27&gt;=0.75),4.16,IF(AND(D27&lt;1.75,F27&gt;=2.5,B27&lt;2.75,D27&gt;=0.75),4.875,IF(AND(D27&gt;=1.75,F27&gt;=2.5,B27&lt;2.75,D27&gt;=0.75),5.333,IF(AND(H27&gt;=16.284,D27&gt;=1.55,B27&gt;=2.75,D27&gt;=0.75),6.6,IF(AND(H27&gt;=14.144,B27&gt;=3.15,H27&gt;=5.748,A27&lt;5.05,D27&lt;0.75),1.3,IF(AND(A27&lt;5.45,G27&lt;0.801,D27&lt;0.25,A27&gt;=5.05,D27&lt;0.75),1.5,IF(AND(A27&gt;=5.45,G27&lt;0.801,D27&lt;0.25,A27&gt;=5.05,D27&lt;0.75),1.34,IF(AND(B27&lt;3.75,D27&lt;0.45,D27&gt;=0.25,A27&gt;=5.05,D27&lt;0.75),1.467,IF(AND(B27&gt;=3.75,D27&lt;0.45,D27&gt;=0.25,A27&gt;=5.05,D27&lt;0.75),1.767,IF(AND(G27&gt;=0.896,B27&gt;=2.35,F27&lt;2.5,B27&lt;2.75,D27&gt;=0.75),4.9,IF(AND(H27&lt;15.504,D27&lt;1.35,D27&lt;1.55,B27&gt;=2.75,D27&gt;=0.75),4.2,IF(AND(H27&gt;=15.504,D27&lt;1.35,D27&lt;1.55,B27&gt;=2.75,D27&gt;=0.75),4.6,IF(AND(H27&lt;9.767,D27&gt;=1.35,D27&lt;1.55,B27&gt;=2.75,D27&gt;=0.75),5.1,IF(AND(A27&lt;4.5,H27&lt;14.144,B27&gt;=3.15,H27&gt;=5.748,A27&lt;5.05,D27&lt;0.75),1.3,IF(AND(A27&gt;=4.5,H27&lt;14.144,B27&gt;=3.15,H27&gt;=5.748,A27&lt;5.05,D27&lt;0.75),1.4,IF(AND(D27&gt;=1.15,G27&lt;0.896,B27&gt;=2.35,F27&lt;2.5,B27&lt;2.75,D27&gt;=0.75),4.04,IF(AND(B27&lt;2.9,H27&gt;=9.767,D27&gt;=1.35,D27&lt;1.55,B27&gt;=2.75,D27&gt;=0.75),4.8,IF(AND(D27&lt;1.7,A27&gt;=7.05,H27&lt;16.284,D27&gt;=1.55,B27&gt;=2.75,D27&gt;=0.75),5.8,IF(AND(D27&gt;=1.7,A27&gt;=7.05,H27&lt;16.284,D27&gt;=1.55,B27&gt;=2.75,D27&gt;=0.75),6.3,IF(AND(B27&lt;2.45,D27&lt;1.15,G27&lt;0.896,B27&gt;=2.35,F27&lt;2.5,B27&lt;2.75,D27&gt;=0.75),3.767,IF(AND(B27&gt;=2.45,D27&lt;1.15,G27&lt;0.896,B27&gt;=2.35,F27&lt;2.5,B27&lt;2.75,D27&gt;=0.75),3.167,IF(AND(B27&gt;=3.15,B27&gt;=2.9,H27&gt;=9.767,D27&gt;=1.35,D27&lt;1.55,B27&gt;=2.75,D27&gt;=0.75),4.7,IF(AND(D27&lt;1.9,D27&lt;2.05,A27&lt;7.05,H27&lt;16.284,D27&gt;=1.55,B27&gt;=2.75,D27&gt;=0.75),4.82,IF(AND(D27&gt;=1.9,D27&lt;2.05,A27&lt;7.05,H27&lt;16.284,D27&gt;=1.55,B27&gt;=2.75,D27&gt;=0.75),5.067,IF(AND(H27&lt;12.721,B27&lt;3.15,B27&gt;=2.9,H27&gt;=9.767,D27&gt;=1.35,D27&lt;1.55,B27&gt;=2.75,D27&gt;=0.75),4.5,IF(AND(H27&gt;=12.721,B27&lt;3.15,B27&gt;=2.9,H27&gt;=9.767,D27&gt;=1.35,D27&lt;1.55,B27&gt;=2.75,D27&gt;=0.75),4.433,IF(AND(H27&lt;9.525,G27&lt;0.364,D27&gt;=2.05,A27&lt;7.05,H27&lt;16.284,D27&gt;=1.55,B27&gt;=2.75,D27&gt;=0.75),5.1,IF(AND(A27&lt;6.25,G27&gt;=0.364,D27&gt;=2.05,A27&lt;7.05,H27&lt;16.284,D27&gt;=1.55,B27&gt;=2.75,D27&gt;=0.75),5.4,IF(AND(H27&lt;10.898,H27&gt;=9.525,G27&lt;0.364,D27&gt;=2.05,A27&lt;7.05,H27&lt;16.284,D27&gt;=1.55,B27&gt;=2.75,D27&gt;=0.75),5.6,IF(AND(H27&lt;8.711,A27&gt;=6.25,G27&gt;=0.364,D27&gt;=2.05,A27&lt;7.05,H27&lt;16.284,D27&gt;=1.55,B27&gt;=2.75,D27&gt;=0.75),5.7,IF(AND(H27&gt;=8.711,A27&gt;=6.25,G27&gt;=0.364,D27&gt;=2.05,A27&lt;7.05,H27&lt;16.284,D27&gt;=1.55,B27&gt;=2.75,D27&gt;=0.75),5.84,IF(AND(D27&lt;2.2,H27&gt;=10.898,H27&gt;=9.525,G27&lt;0.364,D27&gt;=2.05,A27&lt;7.05,H27&lt;16.284,D27&gt;=1.55,B27&gt;=2.75,D27&gt;=0.75),5.4,IF(AND(D27&gt;=2.2,H27&gt;=10.898,H27&gt;=9.525,G27&lt;0.364,D27&gt;=2.05,A27&lt;7.05,H27&lt;16.284,D27&gt;=1.55,B27&gt;=2.75,D27&gt;=0.75),5.3,"shouldnthappen")))))))))))))))))))))))))))))))))))))</f>
        <v>1.4</v>
      </c>
      <c r="W27" s="1" t="n">
        <f aca="false">IF(AND(H27&lt;6.926,D27&gt;=0.35,D27&lt;0.8),1.9,IF(AND(H27&gt;=6.926,D27&gt;=0.35,D27&lt;0.8),1.533,IF(AND(H27&lt;13.492,A27&lt;4.75,D27&lt;0.35,D27&lt;0.8),1.1,IF(AND(H27&gt;=13.492,A27&lt;4.75,D27&lt;0.35,D27&lt;0.8),1.375,IF(AND(B27&lt;2.75,A27&gt;=5.85,F27&lt;2.5,D27&gt;=0.8),4.833,IF(AND(B27&lt;3.3,A27&gt;=7.05,F27&gt;=2.5,D27&gt;=0.8),5.8,IF(AND(B27&gt;=3.3,A27&gt;=7.05,F27&gt;=2.5,D27&gt;=0.8),6.325,IF(AND(D27&gt;=0.25,A27&lt;5.05,A27&gt;=4.75,D27&lt;0.35,D27&lt;0.8),1.3,IF(AND(B27&lt;3.6,A27&gt;=5.05,A27&gt;=4.75,D27&lt;0.35,D27&lt;0.8),1.4,IF(AND(H27&lt;10.194,G27&lt;0.412,A27&lt;5.85,F27&lt;2.5,D27&gt;=0.8),4.133,IF(AND(H27&gt;=10.194,G27&lt;0.412,A27&lt;5.85,F27&lt;2.5,D27&gt;=0.8),4.5,IF(AND(A27&lt;5.35,G27&gt;=0.412,A27&lt;5.85,F27&lt;2.5,D27&gt;=0.8),3.15,IF(AND(A27&lt;6.2,B27&gt;=2.75,A27&gt;=5.85,F27&lt;2.5,D27&gt;=0.8),4.3,IF(AND(H27&lt;5.767,A27&lt;6.2,A27&lt;7.05,F27&gt;=2.5,D27&gt;=0.8),4.5,IF(AND(G27&gt;=0.861,A27&gt;=6.2,A27&lt;7.05,F27&gt;=2.5,D27&gt;=0.8),5.2,IF(AND(B27&lt;3.15,D27&lt;0.25,A27&lt;5.05,A27&gt;=4.75,D27&lt;0.35,D27&lt;0.8),1.55,IF(AND(A27&lt;5.45,B27&gt;=3.6,A27&gt;=5.05,A27&gt;=4.75,D27&lt;0.35,D27&lt;0.8),1.5,IF(AND(A27&gt;=5.45,B27&gt;=3.6,A27&gt;=5.05,A27&gt;=4.75,D27&lt;0.35,D27&lt;0.8),1.4,IF(AND(G27&gt;=0.772,A27&gt;=5.35,G27&gt;=0.412,A27&lt;5.85,F27&lt;2.5,D27&gt;=0.8),3.9,IF(AND(D27&gt;=1.45,A27&gt;=6.2,B27&gt;=2.75,A27&gt;=5.85,F27&lt;2.5,D27&gt;=0.8),4.775,IF(AND(G27&lt;0.5,H27&gt;=5.767,A27&lt;6.2,A27&lt;7.05,F27&gt;=2.5,D27&gt;=0.8),5.1,IF(AND(G27&gt;=0.5,H27&gt;=5.767,A27&lt;6.2,A27&lt;7.05,F27&gt;=2.5,D27&gt;=0.8),4.95,IF(AND(B27&gt;=3.25,G27&lt;0.861,A27&gt;=6.2,A27&lt;7.05,F27&gt;=2.5,D27&gt;=0.8),5.75,IF(AND(A27&lt;4.95,B27&gt;=3.15,D27&lt;0.25,A27&lt;5.05,A27&gt;=4.75,D27&lt;0.35,D27&lt;0.8),1.4,IF(AND(A27&lt;5.65,G27&lt;0.772,A27&gt;=5.35,G27&gt;=0.412,A27&lt;5.85,F27&lt;2.5,D27&gt;=0.8),3.6,IF(AND(A27&gt;=5.65,G27&lt;0.772,A27&gt;=5.35,G27&gt;=0.412,A27&lt;5.85,F27&lt;2.5,D27&gt;=0.8),3.5,IF(AND(B27&gt;=3.15,D27&lt;1.45,A27&gt;=6.2,B27&gt;=2.75,A27&gt;=5.85,F27&lt;2.5,D27&gt;=0.8),4.7,IF(AND(A27&gt;=6.65,B27&lt;3.25,G27&lt;0.861,A27&gt;=6.2,A27&lt;7.05,F27&gt;=2.5,D27&gt;=0.8),5.567,IF(AND(H27&lt;9.499,A27&gt;=4.95,B27&gt;=3.15,D27&lt;0.25,A27&lt;5.05,A27&gt;=4.75,D27&lt;0.35,D27&lt;0.8),1.4,IF(AND(H27&gt;=9.499,A27&gt;=4.95,B27&gt;=3.15,D27&lt;0.25,A27&lt;5.05,A27&gt;=4.75,D27&lt;0.35,D27&lt;0.8),1.2,IF(AND(G27&lt;0.765,B27&lt;3.15,D27&lt;1.45,A27&gt;=6.2,B27&gt;=2.75,A27&gt;=5.85,F27&lt;2.5,D27&gt;=0.8),4.4,IF(AND(G27&gt;=0.765,B27&lt;3.15,D27&lt;1.45,A27&gt;=6.2,B27&gt;=2.75,A27&gt;=5.85,F27&lt;2.5,D27&gt;=0.8),4.6,IF(AND(H27&lt;10.667,A27&lt;6.65,B27&lt;3.25,G27&lt;0.861,A27&gt;=6.2,A27&lt;7.05,F27&gt;=2.5,D27&gt;=0.8),5.167,IF(AND(G27&lt;0.627,H27&gt;=10.667,A27&lt;6.65,B27&lt;3.25,G27&lt;0.861,A27&gt;=6.2,A27&lt;7.05,F27&gt;=2.5,D27&gt;=0.8),5.64,IF(AND(G27&gt;=0.627,H27&gt;=10.667,A27&lt;6.65,B27&lt;3.25,G27&lt;0.861,A27&gt;=6.2,A27&lt;7.05,F27&gt;=2.5,D27&gt;=0.8),5.1,"shouldnthappen")))))))))))))))))))))))))))))))))))</f>
        <v>1.4</v>
      </c>
      <c r="X27" s="1" t="n">
        <f aca="false">IF(AND(B27&lt;3.05,H27&lt;6.697,A27&lt;5.45),4.1,IF(AND(B27&gt;=3.05,H27&lt;6.697,A27&lt;5.45),1.48,IF(AND(D27&lt;0.7,A27&lt;5.9,A27&gt;=5.45),1.4,IF(AND(A27&lt;4.35,B27&lt;3.3,H27&gt;=6.697,A27&lt;5.45),1.1,IF(AND(G27&lt;0.372,D27&gt;=0.7,A27&lt;5.9,A27&gt;=5.45),4.36,IF(AND(A27&gt;=4.9,A27&gt;=4.35,B27&lt;3.3,H27&gt;=6.697,A27&lt;5.45),1.6,IF(AND(H27&gt;=14.171,A27&lt;5.15,B27&gt;=3.3,H27&gt;=6.697,A27&lt;5.45),1.6,IF(AND(G27&lt;0.451,A27&gt;=5.15,B27&gt;=3.3,H27&gt;=6.697,A27&lt;5.45),1.367,IF(AND(G27&gt;=0.451,A27&gt;=5.15,B27&gt;=3.3,H27&gt;=6.697,A27&lt;5.45),1.5,IF(AND(G27&lt;0.332,D27&lt;1.45,F27&lt;2.5,A27&gt;=5.9,A27&gt;=5.45),4.35,IF(AND(A27&lt;6.15,D27&gt;=1.45,F27&lt;2.5,A27&gt;=5.9,A27&gt;=5.45),5.1,IF(AND(D27&gt;=2.4,G27&lt;0.432,F27&gt;=2.5,A27&gt;=5.9,A27&gt;=5.45),5.78,IF(AND(A27&lt;6.15,G27&gt;=0.432,F27&gt;=2.5,A27&gt;=5.9,A27&gt;=5.45),4.9,IF(AND(B27&lt;3.1,A27&lt;4.9,A27&gt;=4.35,B27&lt;3.3,H27&gt;=6.697,A27&lt;5.45),1.4,IF(AND(B27&gt;=3.1,A27&lt;4.9,A27&gt;=4.35,B27&lt;3.3,H27&gt;=6.697,A27&lt;5.45),1.3,IF(AND(G27&lt;0.343,H27&lt;14.171,A27&lt;5.15,B27&gt;=3.3,H27&gt;=6.697,A27&lt;5.45),1.433,IF(AND(G27&gt;=0.343,H27&lt;14.171,A27&lt;5.15,B27&gt;=3.3,H27&gt;=6.697,A27&lt;5.45),1.525,IF(AND(D27&lt;1.05,B27&lt;2.55,G27&gt;=0.372,D27&gt;=0.7,A27&lt;5.9,A27&gt;=5.45),3.7,IF(AND(H27&lt;10.596,B27&gt;=2.55,G27&gt;=0.372,D27&gt;=0.7,A27&lt;5.9,A27&gt;=5.45),3.525,IF(AND(H27&gt;=10.596,B27&gt;=2.55,G27&gt;=0.372,D27&gt;=0.7,A27&lt;5.9,A27&gt;=5.45),3.9,IF(AND(H27&lt;14.314,G27&gt;=0.332,D27&lt;1.45,F27&lt;2.5,A27&gt;=5.9,A27&gt;=5.45),4.4,IF(AND(H27&gt;=14.314,G27&gt;=0.332,D27&lt;1.45,F27&lt;2.5,A27&gt;=5.9,A27&gt;=5.45),4.7,IF(AND(H27&lt;13.906,A27&gt;=6.15,D27&gt;=1.45,F27&lt;2.5,A27&gt;=5.9,A27&gt;=5.45),4.675,IF(AND(H27&gt;=13.906,A27&gt;=6.15,D27&gt;=1.45,F27&lt;2.5,A27&gt;=5.9,A27&gt;=5.45),4.9,IF(AND(G27&lt;0.093,D27&lt;2.4,G27&lt;0.432,F27&gt;=2.5,A27&gt;=5.9,A27&gt;=5.45),5.6,IF(AND(B27&lt;2.95,A27&gt;=6.15,G27&gt;=0.432,F27&gt;=2.5,A27&gt;=5.9,A27&gt;=5.45),5.86,IF(AND(A27&lt;5.55,D27&gt;=1.05,B27&lt;2.55,G27&gt;=0.372,D27&gt;=0.7,A27&lt;5.9,A27&gt;=5.45),4,IF(AND(A27&gt;=5.55,D27&gt;=1.05,B27&lt;2.55,G27&gt;=0.372,D27&gt;=0.7,A27&lt;5.9,A27&gt;=5.45),3.9,IF(AND(D27&lt;1.7,G27&gt;=0.093,D27&lt;2.4,G27&lt;0.432,F27&gt;=2.5,A27&gt;=5.9,A27&gt;=5.45),5.05,IF(AND(G27&gt;=0.774,B27&gt;=2.95,A27&gt;=6.15,G27&gt;=0.432,F27&gt;=2.5,A27&gt;=5.9,A27&gt;=5.45),5.3,IF(AND(G27&gt;=0.312,D27&gt;=1.7,G27&gt;=0.093,D27&lt;2.4,G27&lt;0.432,F27&gt;=2.5,A27&gt;=5.9,A27&gt;=5.45),5.4,IF(AND(D27&lt;2.45,G27&lt;0.774,B27&gt;=2.95,A27&gt;=6.15,G27&gt;=0.432,F27&gt;=2.5,A27&gt;=5.9,A27&gt;=5.45),5.66,IF(AND(D27&gt;=2.45,G27&lt;0.774,B27&gt;=2.95,A27&gt;=6.15,G27&gt;=0.432,F27&gt;=2.5,A27&gt;=5.9,A27&gt;=5.45),6,IF(AND(G27&gt;=0.301,G27&lt;0.312,D27&gt;=1.7,G27&gt;=0.093,D27&lt;2.4,G27&lt;0.432,F27&gt;=2.5,A27&gt;=5.9,A27&gt;=5.45),5.1,IF(AND(A27&lt;6.45,G27&lt;0.301,G27&lt;0.312,D27&gt;=1.7,G27&gt;=0.093,D27&lt;2.4,G27&lt;0.432,F27&gt;=2.5,A27&gt;=5.9,A27&gt;=5.45),5.3,IF(AND(A27&gt;=6.45,G27&lt;0.301,G27&lt;0.312,D27&gt;=1.7,G27&gt;=0.093,D27&lt;2.4,G27&lt;0.432,F27&gt;=2.5,A27&gt;=5.9,A27&gt;=5.45),5.2,"shouldnthappen"))))))))))))))))))))))))))))))))))))</f>
        <v>1.525</v>
      </c>
      <c r="Y27" s="1" t="n">
        <f aca="false">IF(AND(H27&lt;6.51,F27&lt;1.5),1.8,IF(AND(H27&gt;=16.674,F27&gt;=1.5),6.533,IF(AND(D27&gt;=0.45,H27&gt;=6.51,F27&lt;1.5),1.667,IF(AND(H27&gt;=13.805,G27&lt;0.154,H27&lt;16.674,F27&gt;=1.5),6.7,IF(AND(D27&lt;0.15,A27&lt;5.05,D27&lt;0.45,H27&gt;=6.51,F27&lt;1.5),1.4,IF(AND(H27&gt;=13.586,A27&gt;=5.05,D27&lt;0.45,H27&gt;=6.51,F27&lt;1.5),1.3,IF(AND(F27&lt;2.5,H27&lt;13.805,G27&lt;0.154,H27&lt;16.674,F27&gt;=1.5),4.6,IF(AND(H27&lt;8.929,D27&lt;1.35,G27&gt;=0.154,H27&lt;16.674,F27&gt;=1.5),3.64,IF(AND(G27&lt;0.05,H27&lt;13.586,A27&gt;=5.05,D27&lt;0.45,H27&gt;=6.51,F27&lt;1.5),1.4,IF(AND(G27&gt;=0.107,F27&gt;=2.5,H27&lt;13.805,G27&lt;0.154,H27&lt;16.674,F27&gt;=1.5),5.3,IF(AND(B27&gt;=2.75,H27&gt;=8.929,D27&lt;1.35,G27&gt;=0.154,H27&lt;16.674,F27&gt;=1.5),4.433,IF(AND(D27&gt;=1.55,F27&lt;2.5,D27&gt;=1.35,G27&gt;=0.154,H27&lt;16.674,F27&gt;=1.5),4.975,IF(AND(H27&lt;6.93,F27&gt;=2.5,D27&gt;=1.35,G27&gt;=0.154,H27&lt;16.674,F27&gt;=1.5),4.5,IF(AND(H27&lt;12.675,G27&lt;0.217,D27&gt;=0.15,A27&lt;5.05,D27&lt;0.45,H27&gt;=6.51,F27&lt;1.5),1.4,IF(AND(H27&gt;=12.675,G27&lt;0.217,D27&gt;=0.15,A27&lt;5.05,D27&lt;0.45,H27&gt;=6.51,F27&lt;1.5),1.5,IF(AND(A27&lt;4.65,G27&gt;=0.217,D27&gt;=0.15,A27&lt;5.05,D27&lt;0.45,H27&gt;=6.51,F27&lt;1.5),1.35,IF(AND(D27&lt;0.25,G27&gt;=0.05,H27&lt;13.586,A27&gt;=5.05,D27&lt;0.45,H27&gt;=6.51,F27&lt;1.5),1.467,IF(AND(D27&gt;=0.25,G27&gt;=0.05,H27&lt;13.586,A27&gt;=5.05,D27&lt;0.45,H27&gt;=6.51,F27&lt;1.5),1.5,IF(AND(H27&lt;9.15,G27&lt;0.107,F27&gt;=2.5,H27&lt;13.805,G27&lt;0.154,H27&lt;16.674,F27&gt;=1.5),5.7,IF(AND(H27&gt;=9.15,G27&lt;0.107,F27&gt;=2.5,H27&lt;13.805,G27&lt;0.154,H27&lt;16.674,F27&gt;=1.5),5.6,IF(AND(G27&lt;0.404,B27&lt;2.75,H27&gt;=8.929,D27&lt;1.35,G27&gt;=0.154,H27&lt;16.674,F27&gt;=1.5),4.15,IF(AND(G27&gt;=0.404,B27&lt;2.75,H27&gt;=8.929,D27&lt;1.35,G27&gt;=0.154,H27&lt;16.674,F27&gt;=1.5),3.9,IF(AND(A27&gt;=6.75,D27&lt;1.55,F27&lt;2.5,D27&gt;=1.35,G27&gt;=0.154,H27&lt;16.674,F27&gt;=1.5),4.82,IF(AND(D27&lt;0.25,A27&gt;=4.65,G27&gt;=0.217,D27&gt;=0.15,A27&lt;5.05,D27&lt;0.45,H27&gt;=6.51,F27&lt;1.5),1.325,IF(AND(D27&gt;=0.25,A27&gt;=4.65,G27&gt;=0.217,D27&gt;=0.15,A27&lt;5.05,D27&lt;0.45,H27&gt;=6.51,F27&lt;1.5),1.3,IF(AND(A27&lt;6.55,A27&lt;6.75,D27&lt;1.55,F27&lt;2.5,D27&gt;=1.35,G27&gt;=0.154,H27&lt;16.674,F27&gt;=1.5),4.575,IF(AND(A27&gt;=6.55,A27&lt;6.75,D27&lt;1.55,F27&lt;2.5,D27&gt;=1.35,G27&gt;=0.154,H27&lt;16.674,F27&gt;=1.5),4.4,IF(AND(B27&lt;2.9,D27&lt;2.05,H27&gt;=6.93,F27&gt;=2.5,D27&gt;=1.35,G27&gt;=0.154,H27&lt;16.674,F27&gt;=1.5),5.05,IF(AND(H27&lt;8.884,D27&gt;=2.05,H27&gt;=6.93,F27&gt;=2.5,D27&gt;=1.35,G27&gt;=0.154,H27&lt;16.674,F27&gt;=1.5),5.1,IF(AND(H27&lt;13.711,B27&gt;=2.9,D27&lt;2.05,H27&gt;=6.93,F27&gt;=2.5,D27&gt;=1.35,G27&gt;=0.154,H27&lt;16.674,F27&gt;=1.5),5,IF(AND(H27&gt;=13.711,B27&gt;=2.9,D27&lt;2.05,H27&gt;=6.93,F27&gt;=2.5,D27&gt;=1.35,G27&gt;=0.154,H27&lt;16.674,F27&gt;=1.5),5.8,IF(AND(B27&lt;3.15,H27&gt;=8.884,D27&gt;=2.05,H27&gt;=6.93,F27&gt;=2.5,D27&gt;=1.35,G27&gt;=0.154,H27&lt;16.674,F27&gt;=1.5),5.56,IF(AND(B27&gt;=3.15,H27&gt;=8.884,D27&gt;=2.05,H27&gt;=6.93,F27&gt;=2.5,D27&gt;=1.35,G27&gt;=0.154,H27&lt;16.674,F27&gt;=1.5),5.9,"shouldnthappen")))))))))))))))))))))))))))))))))</f>
        <v>1.325</v>
      </c>
      <c r="Z27" s="1" t="n">
        <f aca="false">IF(AND(F27&gt;=2,B27&gt;=3.35),5.6,IF(AND(A27&lt;6.65,H27&gt;=15.076,B27&lt;3.35),4.8,IF(AND(A27&gt;=6.65,H27&gt;=15.076,B27&lt;3.35),6.15,IF(AND(H27&lt;6.542,F27&lt;2,B27&gt;=3.35),1.767,IF(AND(G27&gt;=0.653,D27&lt;0.75,H27&lt;15.076,B27&lt;3.35),1.55,IF(AND(D27&lt;0.15,G27&lt;0.653,D27&lt;0.75,H27&lt;15.076,B27&lt;3.35),1.1,IF(AND(G27&lt;0.356,A27&lt;5.05,H27&gt;=6.542,F27&lt;2,B27&gt;=3.35),1.4,IF(AND(G27&gt;=0.356,A27&lt;5.05,H27&gt;=6.542,F27&lt;2,B27&gt;=3.35),1.3,IF(AND(G27&gt;=0.566,A27&gt;=5.05,H27&gt;=6.542,F27&lt;2,B27&gt;=3.35),1.6,IF(AND(B27&gt;=3.1,D27&gt;=0.15,G27&lt;0.653,D27&lt;0.75,H27&lt;15.076,B27&lt;3.35),1.367,IF(AND(B27&gt;=2.65,D27&lt;1.45,B27&lt;2.75,D27&gt;=0.75,H27&lt;15.076,B27&lt;3.35),3.96,IF(AND(G27&lt;0.352,D27&gt;=1.45,B27&lt;2.75,D27&gt;=0.75,H27&lt;15.076,B27&lt;3.35),4.5,IF(AND(D27&gt;=1.35,A27&lt;6.2,B27&gt;=2.75,D27&gt;=0.75,H27&lt;15.076,B27&lt;3.35),4.733,IF(AND(A27&lt;4.7,B27&lt;3.1,D27&gt;=0.15,G27&lt;0.653,D27&lt;0.75,H27&lt;15.076,B27&lt;3.35),1.36,IF(AND(A27&gt;=4.7,B27&lt;3.1,D27&gt;=0.15,G27&lt;0.653,D27&lt;0.75,H27&lt;15.076,B27&lt;3.35),1.6,IF(AND(A27&lt;5.2,B27&lt;2.65,D27&lt;1.45,B27&lt;2.75,D27&gt;=0.75,H27&lt;15.076,B27&lt;3.35),3.3,IF(AND(A27&lt;6.5,G27&gt;=0.352,D27&gt;=1.45,B27&lt;2.75,D27&gt;=0.75,H27&lt;15.076,B27&lt;3.35),5,IF(AND(A27&gt;=6.5,G27&gt;=0.352,D27&gt;=1.45,B27&lt;2.75,D27&gt;=0.75,H27&lt;15.076,B27&lt;3.35),5.8,IF(AND(H27&lt;8.486,D27&lt;1.35,A27&lt;6.2,B27&gt;=2.75,D27&gt;=0.75,H27&lt;15.076,B27&lt;3.35),3.975,IF(AND(G27&lt;0.187,F27&lt;2.5,A27&gt;=6.2,B27&gt;=2.75,D27&gt;=0.75,H27&lt;15.076,B27&lt;3.35),5,IF(AND(G27&gt;=0.187,F27&lt;2.5,A27&gt;=6.2,B27&gt;=2.75,D27&gt;=0.75,H27&lt;15.076,B27&lt;3.35),4.525,IF(AND(A27&gt;=7.25,F27&gt;=2.5,A27&gt;=6.2,B27&gt;=2.75,D27&gt;=0.75,H27&lt;15.076,B27&lt;3.35),6.5,IF(AND(G27&lt;0.185,B27&lt;3.6,G27&lt;0.566,A27&gt;=5.05,H27&gt;=6.542,F27&lt;2,B27&gt;=3.35),1.45,IF(AND(G27&gt;=0.185,B27&lt;3.6,G27&lt;0.566,A27&gt;=5.05,H27&gt;=6.542,F27&lt;2,B27&gt;=3.35),1.34,IF(AND(G27&lt;0.13,B27&gt;=3.6,G27&lt;0.566,A27&gt;=5.05,H27&gt;=6.542,F27&lt;2,B27&gt;=3.35),1.45,IF(AND(G27&gt;=0.13,B27&gt;=3.6,G27&lt;0.566,A27&gt;=5.05,H27&gt;=6.542,F27&lt;2,B27&gt;=3.35),1.5,IF(AND(D27&lt;1.05,A27&gt;=5.2,B27&lt;2.65,D27&lt;1.45,B27&lt;2.75,D27&gt;=0.75,H27&lt;15.076,B27&lt;3.35),3.5,IF(AND(D27&gt;=1.05,A27&gt;=5.2,B27&lt;2.65,D27&lt;1.45,B27&lt;2.75,D27&gt;=0.75,H27&lt;15.076,B27&lt;3.35),3.94,IF(AND(H27&lt;10.983,H27&gt;=8.486,D27&lt;1.35,A27&lt;6.2,B27&gt;=2.75,D27&gt;=0.75,H27&lt;15.076,B27&lt;3.35),4.38,IF(AND(H27&gt;=10.983,H27&gt;=8.486,D27&lt;1.35,A27&lt;6.2,B27&gt;=2.75,D27&gt;=0.75,H27&lt;15.076,B27&lt;3.35),4.1,IF(AND(B27&gt;=3.25,A27&lt;7.25,F27&gt;=2.5,A27&gt;=6.2,B27&gt;=2.75,D27&gt;=0.75,H27&lt;15.076,B27&lt;3.35),5.7,IF(AND(B27&lt;2.95,B27&lt;3.25,A27&lt;7.25,F27&gt;=2.5,A27&gt;=6.2,B27&gt;=2.75,D27&gt;=0.75,H27&lt;15.076,B27&lt;3.35),5.6,IF(AND(H27&gt;=13.711,B27&gt;=2.95,B27&lt;3.25,A27&lt;7.25,F27&gt;=2.5,A27&gt;=6.2,B27&gt;=2.75,D27&gt;=0.75,H27&lt;15.076,B27&lt;3.35),5.8,IF(AND(A27&gt;=6.8,H27&lt;13.711,B27&gt;=2.95,B27&lt;3.25,A27&lt;7.25,F27&gt;=2.5,A27&gt;=6.2,B27&gt;=2.75,D27&gt;=0.75,H27&lt;15.076,B27&lt;3.35),5.1,IF(AND(H27&lt;12.921,A27&lt;6.8,H27&lt;13.711,B27&gt;=2.95,B27&lt;3.25,A27&lt;7.25,F27&gt;=2.5,A27&gt;=6.2,B27&gt;=2.75,D27&gt;=0.75,H27&lt;15.076,B27&lt;3.35),5.34,IF(AND(H27&gt;=12.921,A27&lt;6.8,H27&lt;13.711,B27&gt;=2.95,B27&lt;3.25,A27&lt;7.25,F27&gt;=2.5,A27&gt;=6.2,B27&gt;=2.75,D27&gt;=0.75,H27&lt;15.076,B27&lt;3.35),5.133,"shouldnthappen"))))))))))))))))))))))))))))))))))))</f>
        <v>1.3</v>
      </c>
      <c r="AA27" s="1" t="n">
        <f aca="false">IF(AND(D27&gt;=0.45,A27&lt;5.05,D27&lt;0.8),1.6,IF(AND(D27&gt;=0.45,A27&gt;=5.05,D27&lt;0.8),1.7,IF(AND(H27&gt;=16.244,F27&gt;=2.5,D27&gt;=0.8),6.533,IF(AND(A27&lt;4.35,D27&lt;0.45,A27&lt;5.05,D27&lt;0.8),1.1,IF(AND(H27&gt;=14.877,D27&lt;0.45,A27&gt;=5.05,D27&lt;0.8),1.3,IF(AND(D27&gt;=1.4,A27&lt;5.65,F27&lt;2.5,D27&gt;=0.8),4.5,IF(AND(A27&gt;=7.25,H27&lt;16.244,F27&gt;=2.5,D27&gt;=0.8),6.5,IF(AND(A27&gt;=4.75,A27&gt;=4.35,D27&lt;0.45,A27&lt;5.05,D27&lt;0.8),1.35,IF(AND(A27&lt;5.3,D27&lt;1.4,A27&lt;5.65,F27&lt;2.5,D27&gt;=0.8),3.1,IF(AND(A27&gt;=6.8,A27&gt;=6.55,A27&gt;=5.65,F27&lt;2.5,D27&gt;=0.8),4.9,IF(AND(H27&lt;5.767,A27&lt;7.25,H27&lt;16.244,F27&gt;=2.5,D27&gt;=0.8),4.5,IF(AND(G27&gt;=0.522,A27&lt;4.75,A27&gt;=4.35,D27&lt;0.45,A27&lt;5.05,D27&lt;0.8),1.2,IF(AND(G27&gt;=0.948,D27&lt;0.35,H27&lt;14.877,D27&lt;0.45,A27&gt;=5.05,D27&lt;0.8),1.7,IF(AND(H27&lt;13.089,D27&gt;=0.35,H27&lt;14.877,D27&lt;0.45,A27&gt;=5.05,D27&lt;0.8),1.5,IF(AND(H27&gt;=13.089,D27&gt;=0.35,H27&lt;14.877,D27&lt;0.45,A27&gt;=5.05,D27&lt;0.8),1.3,IF(AND(B27&gt;=2.95,A27&gt;=5.3,D27&lt;1.4,A27&lt;5.65,F27&lt;2.5,D27&gt;=0.8),4.1,IF(AND(H27&lt;9.181,A27&lt;6.05,A27&lt;6.55,A27&gt;=5.65,F27&lt;2.5,D27&gt;=0.8),5.1,IF(AND(H27&gt;=9.181,A27&lt;6.05,A27&lt;6.55,A27&gt;=5.65,F27&lt;2.5,D27&gt;=0.8),4.3,IF(AND(G27&gt;=0.867,A27&gt;=6.05,A27&lt;6.55,A27&gt;=5.65,F27&lt;2.5,D27&gt;=0.8),4.9,IF(AND(B27&lt;3.05,A27&lt;6.8,A27&gt;=6.55,A27&gt;=5.65,F27&lt;2.5,D27&gt;=0.8),5,IF(AND(B27&gt;=3.05,A27&lt;6.8,A27&gt;=6.55,A27&gt;=5.65,F27&lt;2.5,D27&gt;=0.8),4.55,IF(AND(H27&gt;=14.144,G27&lt;0.522,A27&lt;4.75,A27&gt;=4.35,D27&lt;0.45,A27&lt;5.05,D27&lt;0.8),1.3,IF(AND(B27&lt;2.7,B27&lt;2.95,A27&gt;=5.3,D27&lt;1.4,A27&lt;5.65,F27&lt;2.5,D27&gt;=0.8),3.78,IF(AND(B27&gt;=2.7,B27&lt;2.95,A27&gt;=5.3,D27&lt;1.4,A27&lt;5.65,F27&lt;2.5,D27&gt;=0.8),3.6,IF(AND(G27&lt;0.638,G27&lt;0.867,A27&gt;=6.05,A27&lt;6.55,A27&gt;=5.65,F27&lt;2.5,D27&gt;=0.8),4.433,IF(AND(G27&gt;=0.638,G27&lt;0.867,A27&gt;=6.05,A27&lt;6.55,A27&gt;=5.65,F27&lt;2.5,D27&gt;=0.8),4,IF(AND(A27&lt;6.35,H27&lt;11.146,H27&gt;=5.767,A27&lt;7.25,H27&lt;16.244,F27&gt;=2.5,D27&gt;=0.8),5.1,IF(AND(A27&lt;4.5,H27&lt;14.144,G27&lt;0.522,A27&lt;4.75,A27&gt;=4.35,D27&lt;0.45,A27&lt;5.05,D27&lt;0.8),1.35,IF(AND(A27&gt;=4.5,H27&lt;14.144,G27&lt;0.522,A27&lt;4.75,A27&gt;=4.35,D27&lt;0.45,A27&lt;5.05,D27&lt;0.8),1.4,IF(AND(A27&lt;5.15,B27&lt;3.75,G27&lt;0.948,D27&lt;0.35,H27&lt;14.877,D27&lt;0.45,A27&gt;=5.05,D27&lt;0.8),1.4,IF(AND(A27&gt;=5.15,B27&lt;3.75,G27&lt;0.948,D27&lt;0.35,H27&lt;14.877,D27&lt;0.45,A27&gt;=5.05,D27&lt;0.8),1.5,IF(AND(G27&lt;0.112,B27&gt;=3.75,G27&lt;0.948,D27&lt;0.35,H27&lt;14.877,D27&lt;0.45,A27&gt;=5.05,D27&lt;0.8),1.5,IF(AND(G27&gt;=0.112,B27&gt;=3.75,G27&lt;0.948,D27&lt;0.35,H27&lt;14.877,D27&lt;0.45,A27&gt;=5.05,D27&lt;0.8),1.6,IF(AND(G27&lt;0.075,A27&gt;=6.35,H27&lt;11.146,H27&gt;=5.767,A27&lt;7.25,H27&lt;16.244,F27&gt;=2.5,D27&gt;=0.8),5.5,IF(AND(G27&gt;=0.075,A27&gt;=6.35,H27&lt;11.146,H27&gt;=5.767,A27&lt;7.25,H27&lt;16.244,F27&gt;=2.5,D27&gt;=0.8),5.24,IF(AND(B27&lt;2.95,D27&lt;1.9,H27&gt;=11.146,H27&gt;=5.767,A27&lt;7.25,H27&lt;16.244,F27&gt;=2.5,D27&gt;=0.8),5.65,IF(AND(B27&gt;=2.95,D27&lt;1.9,H27&gt;=11.146,H27&gt;=5.767,A27&lt;7.25,H27&lt;16.244,F27&gt;=2.5,D27&gt;=0.8),5.8,IF(AND(H27&lt;13.42,D27&gt;=1.9,H27&gt;=11.146,H27&gt;=5.767,A27&lt;7.25,H27&lt;16.244,F27&gt;=2.5,D27&gt;=0.8),5.6,IF(AND(H27&gt;=13.42,D27&gt;=1.9,H27&gt;=11.146,H27&gt;=5.767,A27&lt;7.25,H27&lt;16.244,F27&gt;=2.5,D27&gt;=0.8),5.34,"shouldnthappen")))))))))))))))))))))))))))))))))))))))</f>
        <v>1.35</v>
      </c>
      <c r="AB27" s="1" t="n">
        <f aca="false">IF(AND(D27&gt;=0.35,F27&lt;1.5),1.5,IF(AND(F27&lt;2.5,D27&gt;=1.55,F27&gt;=1.5),4.85,IF(AND(H27&lt;8.308,D27&lt;0.15,D27&lt;0.35,F27&lt;1.5),1.5,IF(AND(H27&gt;=8.308,D27&lt;0.15,D27&lt;0.35,F27&lt;1.5),1.4,IF(AND(H27&lt;5.523,D27&gt;=0.15,D27&lt;0.35,F27&lt;1.5),1,IF(AND(G27&lt;0.572,H27&lt;10.688,D27&lt;1.55,F27&gt;=1.5),3.75,IF(AND(B27&gt;=3.5,F27&gt;=2.5,D27&gt;=1.55,F27&gt;=1.5),6.3,IF(AND(A27&gt;=5.65,G27&gt;=0.572,H27&lt;10.688,D27&lt;1.55,F27&gt;=1.5),4.45,IF(AND(B27&gt;=2.85,A27&lt;6.15,H27&gt;=10.688,D27&lt;1.55,F27&gt;=1.5),4.35,IF(AND(H27&gt;=16.284,B27&lt;3.5,F27&gt;=2.5,D27&gt;=1.55,F27&gt;=1.5),6.6,IF(AND(G27&gt;=0.241,G27&lt;0.338,H27&gt;=5.523,D27&gt;=0.15,D27&lt;0.35,F27&lt;1.5),1.25,IF(AND(A27&lt;5.05,G27&gt;=0.338,H27&gt;=5.523,D27&gt;=0.15,D27&lt;0.35,F27&lt;1.5),1.35,IF(AND(B27&lt;2.7,A27&lt;5.65,G27&gt;=0.572,H27&lt;10.688,D27&lt;1.55,F27&gt;=1.5),4,IF(AND(B27&gt;=2.7,A27&lt;5.65,G27&gt;=0.572,H27&lt;10.688,D27&lt;1.55,F27&gt;=1.5),3.6,IF(AND(B27&lt;2.45,B27&lt;2.85,A27&lt;6.15,H27&gt;=10.688,D27&lt;1.55,F27&gt;=1.5),3.7,IF(AND(A27&lt;6.25,B27&lt;2.85,A27&gt;=6.15,H27&gt;=10.688,D27&lt;1.55,F27&gt;=1.5),4.5,IF(AND(A27&gt;=6.25,B27&lt;2.85,A27&gt;=6.15,H27&gt;=10.688,D27&lt;1.55,F27&gt;=1.5),4.86,IF(AND(D27&gt;=1.45,B27&gt;=2.85,A27&gt;=6.15,H27&gt;=10.688,D27&lt;1.55,F27&gt;=1.5),4.8,IF(AND(H27&lt;8.202,H27&lt;16.284,B27&lt;3.5,F27&gt;=2.5,D27&gt;=1.55,F27&gt;=1.5),5.7,IF(AND(A27&gt;=5.1,G27&lt;0.241,G27&lt;0.338,H27&gt;=5.523,D27&gt;=0.15,D27&lt;0.35,F27&lt;1.5),1.5,IF(AND(B27&gt;=3.75,A27&gt;=5.05,G27&gt;=0.338,H27&gt;=5.523,D27&gt;=0.15,D27&lt;0.35,F27&lt;1.5),1.6,IF(AND(A27&lt;5.7,B27&gt;=2.45,B27&lt;2.85,A27&lt;6.15,H27&gt;=10.688,D27&lt;1.55,F27&gt;=1.5),3.9,IF(AND(A27&gt;=5.7,B27&gt;=2.45,B27&lt;2.85,A27&lt;6.15,H27&gt;=10.688,D27&lt;1.55,F27&gt;=1.5),4.02,IF(AND(H27&lt;13.654,D27&lt;1.45,B27&gt;=2.85,A27&gt;=6.15,H27&gt;=10.688,D27&lt;1.55,F27&gt;=1.5),4.333,IF(AND(H27&gt;=13.654,D27&lt;1.45,B27&gt;=2.85,A27&gt;=6.15,H27&gt;=10.688,D27&lt;1.55,F27&gt;=1.5),4.54,IF(AND(A27&lt;6.15,H27&gt;=8.202,H27&lt;16.284,B27&lt;3.5,F27&gt;=2.5,D27&gt;=1.55,F27&gt;=1.5),5,IF(AND(H27&lt;13.924,A27&lt;5.1,G27&lt;0.241,G27&lt;0.338,H27&gt;=5.523,D27&gt;=0.15,D27&lt;0.35,F27&lt;1.5),1.4,IF(AND(H27&gt;=13.924,A27&lt;5.1,G27&lt;0.241,G27&lt;0.338,H27&gt;=5.523,D27&gt;=0.15,D27&lt;0.35,F27&lt;1.5),1.5,IF(AND(D27&lt;0.25,B27&lt;3.75,A27&gt;=5.05,G27&gt;=0.338,H27&gt;=5.523,D27&gt;=0.15,D27&lt;0.35,F27&lt;1.5),1.5,IF(AND(D27&gt;=0.25,B27&lt;3.75,A27&gt;=5.05,G27&gt;=0.338,H27&gt;=5.523,D27&gt;=0.15,D27&lt;0.35,F27&lt;1.5),1.4,IF(AND(H27&lt;8.884,B27&gt;=3.05,A27&gt;=6.15,H27&gt;=8.202,H27&lt;16.284,B27&lt;3.5,F27&gt;=2.5,D27&gt;=1.55,F27&gt;=1.5),5.1,IF(AND(A27&lt;6.45,G27&lt;0.368,B27&lt;3.05,A27&gt;=6.15,H27&gt;=8.202,H27&lt;16.284,B27&lt;3.5,F27&gt;=2.5,D27&gt;=1.55,F27&gt;=1.5),5.525,IF(AND(A27&gt;=6.45,G27&lt;0.368,B27&lt;3.05,A27&gt;=6.15,H27&gt;=8.202,H27&lt;16.284,B27&lt;3.5,F27&gt;=2.5,D27&gt;=1.55,F27&gt;=1.5),5.35,IF(AND(D27&lt;2.25,G27&gt;=0.368,B27&lt;3.05,A27&gt;=6.15,H27&gt;=8.202,H27&lt;16.284,B27&lt;3.5,F27&gt;=2.5,D27&gt;=1.55,F27&gt;=1.5),5.8,IF(AND(D27&gt;=2.25,G27&gt;=0.368,B27&lt;3.05,A27&gt;=6.15,H27&gt;=8.202,H27&lt;16.284,B27&lt;3.5,F27&gt;=2.5,D27&gt;=1.55,F27&gt;=1.5),5.2,IF(AND(H27&lt;10.257,H27&gt;=8.884,B27&gt;=3.05,A27&gt;=6.15,H27&gt;=8.202,H27&lt;16.284,B27&lt;3.5,F27&gt;=2.5,D27&gt;=1.55,F27&gt;=1.5),5.9,IF(AND(H27&gt;=10.257,H27&gt;=8.884,B27&gt;=3.05,A27&gt;=6.15,H27&gt;=8.202,H27&lt;16.284,B27&lt;3.5,F27&gt;=2.5,D27&gt;=1.55,F27&gt;=1.5),5.48,"shouldnthappen")))))))))))))))))))))))))))))))))))))</f>
        <v>1.35</v>
      </c>
      <c r="AC27" s="1" t="n">
        <f aca="false">IF(AND(H27&lt;5.748,A27&lt;5.05,D27&lt;0.8),1,IF(AND(B27&lt;3.35,A27&gt;=5.05,D27&lt;0.8),1.7,IF(AND(A27&lt;5.85,G27&lt;0.154,D27&gt;=0.8),4.5,IF(AND(D27&gt;=0.45,H27&gt;=5.748,A27&lt;5.05,D27&lt;0.8),1.6,IF(AND(G27&gt;=0.934,B27&gt;=3.35,A27&gt;=5.05,D27&lt;0.8),1.7,IF(AND(D27&lt;2.1,A27&gt;=5.85,G27&lt;0.154,D27&gt;=0.8),6.15,IF(AND(D27&gt;=2.1,A27&gt;=5.85,G27&lt;0.154,D27&gt;=0.8),5.5,IF(AND(A27&lt;6.1,D27&gt;=1.55,G27&gt;=0.154,D27&gt;=0.8),5,IF(AND(H27&gt;=14.379,G27&lt;0.934,B27&gt;=3.35,A27&gt;=5.05,D27&lt;0.8),1.58,IF(AND(G27&lt;0.379,A27&gt;=6.1,D27&gt;=1.55,G27&gt;=0.154,D27&gt;=0.8),5.42,IF(AND(H27&lt;13.924,G27&lt;0.227,D27&lt;0.45,H27&gt;=5.748,A27&lt;5.05,D27&lt;0.8),1.4,IF(AND(H27&gt;=13.924,G27&lt;0.227,D27&lt;0.45,H27&gt;=5.748,A27&lt;5.05,D27&lt;0.8),1.5,IF(AND(B27&lt;3.1,G27&gt;=0.227,D27&lt;0.45,H27&gt;=5.748,A27&lt;5.05,D27&lt;0.8),1.1,IF(AND(G27&lt;0.13,H27&lt;14.379,G27&lt;0.934,B27&gt;=3.35,A27&gt;=5.05,D27&lt;0.8),1.4,IF(AND(D27&lt;1.05,A27&lt;5.65,D27&lt;1.35,D27&lt;1.55,G27&gt;=0.154,D27&gt;=0.8),3.7,IF(AND(D27&lt;1.25,A27&gt;=5.65,D27&lt;1.35,D27&lt;1.55,G27&gt;=0.154,D27&gt;=0.8),4.06,IF(AND(D27&gt;=1.25,A27&gt;=5.65,D27&lt;1.35,D27&lt;1.55,G27&gt;=0.154,D27&gt;=0.8),4.425,IF(AND(H27&lt;13.654,D27&lt;1.45,D27&gt;=1.35,D27&lt;1.55,G27&gt;=0.154,D27&gt;=0.8),4.275,IF(AND(G27&lt;0.259,D27&gt;=1.45,D27&gt;=1.35,D27&lt;1.55,G27&gt;=0.154,D27&gt;=0.8),5.1,IF(AND(B27&lt;2.95,G27&gt;=0.379,A27&gt;=6.1,D27&gt;=1.55,G27&gt;=0.154,D27&gt;=0.8),6.3,IF(AND(B27&lt;3.25,B27&gt;=3.1,G27&gt;=0.227,D27&lt;0.45,H27&gt;=5.748,A27&lt;5.05,D27&lt;0.8),1.3,IF(AND(B27&gt;=3.25,B27&gt;=3.1,G27&gt;=0.227,D27&lt;0.45,H27&gt;=5.748,A27&lt;5.05,D27&lt;0.8),1.4,IF(AND(H27&gt;=13.372,G27&gt;=0.13,H27&lt;14.379,G27&lt;0.934,B27&gt;=3.35,A27&gt;=5.05,D27&lt;0.8),1.4,IF(AND(H27&lt;6.69,D27&gt;=1.05,A27&lt;5.65,D27&lt;1.35,D27&lt;1.55,G27&gt;=0.154,D27&gt;=0.8),4.033,IF(AND(H27&gt;=6.69,D27&gt;=1.05,A27&lt;5.65,D27&lt;1.35,D27&lt;1.55,G27&gt;=0.154,D27&gt;=0.8),3.88,IF(AND(B27&lt;2.85,H27&gt;=13.654,D27&lt;1.45,D27&gt;=1.35,D27&lt;1.55,G27&gt;=0.154,D27&gt;=0.8),4.8,IF(AND(B27&gt;=2.85,H27&gt;=13.654,D27&lt;1.45,D27&gt;=1.35,D27&lt;1.55,G27&gt;=0.154,D27&gt;=0.8),4.7,IF(AND(H27&lt;11.681,G27&gt;=0.259,D27&gt;=1.45,D27&gt;=1.35,D27&lt;1.55,G27&gt;=0.154,D27&gt;=0.8),4.85,IF(AND(H27&gt;=11.681,G27&gt;=0.259,D27&gt;=1.45,D27&gt;=1.35,D27&lt;1.55,G27&gt;=0.154,D27&gt;=0.8),4.633,IF(AND(A27&lt;6.25,B27&gt;=2.95,G27&gt;=0.379,A27&gt;=6.1,D27&gt;=1.55,G27&gt;=0.154,D27&gt;=0.8),5.4,IF(AND(D27&lt;0.3,H27&lt;13.372,G27&gt;=0.13,H27&lt;14.379,G27&lt;0.934,B27&gt;=3.35,A27&gt;=5.05,D27&lt;0.8),1.475,IF(AND(D27&gt;=0.3,H27&lt;13.372,G27&gt;=0.13,H27&lt;14.379,G27&lt;0.934,B27&gt;=3.35,A27&gt;=5.05,D27&lt;0.8),1.5,IF(AND(B27&lt;3.15,A27&gt;=6.25,B27&gt;=2.95,G27&gt;=0.379,A27&gt;=6.1,D27&gt;=1.55,G27&gt;=0.154,D27&gt;=0.8),5.7,IF(AND(B27&gt;=3.15,A27&gt;=6.25,B27&gt;=2.95,G27&gt;=0.379,A27&gt;=6.1,D27&gt;=1.55,G27&gt;=0.154,D27&gt;=0.8),5.933,"shouldnthappen"))))))))))))))))))))))))))))))))))</f>
        <v>1.4</v>
      </c>
      <c r="AD27" s="1" t="n">
        <f aca="false">IF(AND(H27&lt;6.621,A27&lt;4.95,D27&lt;0.8),1,IF(AND(H27&lt;14.144,H27&gt;=6.621,A27&lt;4.95,D27&lt;0.8),1.4,IF(AND(H27&gt;=14.144,H27&gt;=6.621,A27&lt;4.95,D27&lt;0.8),1.3,IF(AND(G27&lt;0.13,B27&gt;=3.85,A27&gt;=4.95,D27&lt;0.8),1.3,IF(AND(G27&gt;=0.13,B27&gt;=3.85,A27&gt;=4.95,D27&lt;0.8),1.425,IF(AND(A27&gt;=6.05,B27&lt;2.75,D27&lt;1.55,D27&gt;=0.8),4.9,IF(AND(A27&gt;=7.3,G27&lt;0.119,D27&gt;=1.55,D27&gt;=0.8),6.7,IF(AND(H27&lt;6.555,D27&lt;0.25,B27&lt;3.85,A27&gt;=4.95,D27&lt;0.8),1.7,IF(AND(B27&lt;3.4,D27&gt;=0.25,B27&lt;3.85,A27&gt;=4.95,D27&lt;0.8),1.7,IF(AND(B27&gt;=3.4,D27&gt;=0.25,B27&lt;3.85,A27&gt;=4.95,D27&lt;0.8),1.6,IF(AND(A27&lt;5.05,A27&lt;6.05,B27&lt;2.75,D27&lt;1.55,D27&gt;=0.8),3.3,IF(AND(B27&lt;2.85,D27&lt;1.35,B27&gt;=2.75,D27&lt;1.55,D27&gt;=0.8),4.5,IF(AND(H27&lt;12.206,D27&gt;=1.35,B27&gt;=2.75,D27&lt;1.55,D27&gt;=0.8),4.7,IF(AND(H27&gt;=12.206,D27&gt;=1.35,B27&gt;=2.75,D27&lt;1.55,D27&gt;=0.8),4.52,IF(AND(G27&lt;0.024,A27&lt;7.3,G27&lt;0.119,D27&gt;=1.55,D27&gt;=0.8),5.7,IF(AND(G27&gt;=0.024,A27&lt;7.3,G27&lt;0.119,D27&gt;=1.55,D27&gt;=0.8),5.6,IF(AND(F27&lt;2.5,G27&lt;0.417,G27&gt;=0.119,D27&gt;=1.55,D27&gt;=0.8),5.05,IF(AND(B27&lt;3.15,H27&gt;=6.555,D27&lt;0.25,B27&lt;3.85,A27&gt;=4.95,D27&lt;0.8),1.6,IF(AND(G27&lt;0.356,A27&gt;=5.05,A27&lt;6.05,B27&lt;2.75,D27&lt;1.55,D27&gt;=0.8),4.12,IF(AND(A27&lt;5.65,B27&gt;=2.85,D27&lt;1.35,B27&gt;=2.75,D27&lt;1.55,D27&gt;=0.8),3.6,IF(AND(B27&lt;3.15,F27&gt;=2.5,G27&lt;0.417,G27&gt;=0.119,D27&gt;=1.55,D27&gt;=0.8),5.18,IF(AND(B27&gt;=3.15,F27&gt;=2.5,G27&lt;0.417,G27&gt;=0.119,D27&gt;=1.55,D27&gt;=0.8),5.3,IF(AND(D27&lt;1.7,A27&lt;6.95,G27&gt;=0.417,G27&gt;=0.119,D27&gt;=1.55,D27&gt;=0.8),4.7,IF(AND(A27&lt;7.25,A27&gt;=6.95,G27&gt;=0.417,G27&gt;=0.119,D27&gt;=1.55,D27&gt;=0.8),5.8,IF(AND(A27&gt;=7.25,A27&gt;=6.95,G27&gt;=0.417,G27&gt;=0.119,D27&gt;=1.55,D27&gt;=0.8),6.333,IF(AND(H27&lt;8.594,B27&gt;=3.15,H27&gt;=6.555,D27&lt;0.25,B27&lt;3.85,A27&gt;=4.95,D27&lt;0.8),1.4,IF(AND(H27&gt;=8.594,B27&gt;=3.15,H27&gt;=6.555,D27&lt;0.25,B27&lt;3.85,A27&gt;=4.95,D27&lt;0.8),1.5,IF(AND(H27&gt;=11.218,G27&gt;=0.356,A27&gt;=5.05,A27&lt;6.05,B27&lt;2.75,D27&lt;1.55,D27&gt;=0.8),3.925,IF(AND(A27&gt;=6.5,A27&gt;=5.65,B27&gt;=2.85,D27&lt;1.35,B27&gt;=2.75,D27&lt;1.55,D27&gt;=0.8),4.6,IF(AND(H27&lt;8.602,H27&lt;11.218,G27&gt;=0.356,A27&gt;=5.05,A27&lt;6.05,B27&lt;2.75,D27&lt;1.55,D27&gt;=0.8),3.95,IF(AND(H27&gt;=8.602,H27&lt;11.218,G27&gt;=0.356,A27&gt;=5.05,A27&lt;6.05,B27&lt;2.75,D27&lt;1.55,D27&gt;=0.8),3.75,IF(AND(H27&lt;10.129,A27&lt;6.5,A27&gt;=5.65,B27&gt;=2.85,D27&lt;1.35,B27&gt;=2.75,D27&lt;1.55,D27&gt;=0.8),4.2,IF(AND(H27&gt;=10.129,A27&lt;6.5,A27&gt;=5.65,B27&gt;=2.85,D27&lt;1.35,B27&gt;=2.75,D27&lt;1.55,D27&gt;=0.8),4.267,IF(AND(D27&lt;2.2,B27&lt;3.05,D27&gt;=1.7,A27&lt;6.95,G27&gt;=0.417,G27&gt;=0.119,D27&gt;=1.55,D27&gt;=0.8),5.3,IF(AND(D27&gt;=2.2,B27&lt;3.05,D27&gt;=1.7,A27&lt;6.95,G27&gt;=0.417,G27&gt;=0.119,D27&gt;=1.55,D27&gt;=0.8),5.133,IF(AND(D27&lt;2.45,B27&gt;=3.05,D27&gt;=1.7,A27&lt;6.95,G27&gt;=0.417,G27&gt;=0.119,D27&gt;=1.55,D27&gt;=0.8),5.6,IF(AND(D27&gt;=2.45,B27&gt;=3.05,D27&gt;=1.7,A27&lt;6.95,G27&gt;=0.417,G27&gt;=0.119,D27&gt;=1.55,D27&gt;=0.8),6,"shouldnthappen")))))))))))))))))))))))))))))))))))))</f>
        <v>1.4</v>
      </c>
      <c r="AE27" s="1" t="n">
        <f aca="false">IF(AND(G27&lt;0.123,D27&gt;=0.25,D27&lt;0.75),1.3,IF(AND(H27&gt;=16.774,D27&gt;=1.75,D27&gt;=0.75),6.4,IF(AND(B27&lt;3.4,A27&lt;4.8,D27&lt;0.25,D27&lt;0.75),1.22,IF(AND(B27&gt;=3.4,A27&lt;4.8,D27&lt;0.25,D27&lt;0.75),1,IF(AND(A27&gt;=5.45,A27&gt;=4.8,D27&lt;0.25,D27&lt;0.75),1.367,IF(AND(H27&gt;=10.688,D27&lt;1.35,D27&lt;1.75,D27&gt;=0.75),4.2,IF(AND(A27&lt;5.3,D27&gt;=1.35,D27&lt;1.75,D27&gt;=0.75),4.05,IF(AND(G27&gt;=0.857,H27&lt;16.774,D27&gt;=1.75,D27&gt;=0.75),5.02,IF(AND(H27&lt;6.089,A27&lt;5.45,A27&gt;=4.8,D27&lt;0.25,D27&lt;0.75),1.7,IF(AND(G27&lt;0.184,D27&lt;0.35,G27&gt;=0.123,D27&gt;=0.25,D27&lt;0.75),1.7,IF(AND(G27&gt;=0.184,D27&lt;0.35,G27&gt;=0.123,D27&gt;=0.25,D27&lt;0.75),1.48,IF(AND(A27&lt;5.25,D27&gt;=0.35,G27&gt;=0.123,D27&gt;=0.25,D27&lt;0.75),1.75,IF(AND(A27&gt;=5.25,D27&gt;=0.35,G27&gt;=0.123,D27&gt;=0.25,D27&lt;0.75),1.5,IF(AND(A27&lt;5.3,H27&lt;10.688,D27&lt;1.35,D27&lt;1.75,D27&gt;=0.75),3.15,IF(AND(H27&lt;9.474,A27&gt;=5.3,D27&gt;=1.35,D27&lt;1.75,D27&gt;=0.75),4.95,IF(AND(G27&gt;=0.779,G27&lt;0.857,H27&lt;16.774,D27&gt;=1.75,D27&gt;=0.75),6,IF(AND(G27&lt;0.05,H27&gt;=6.089,A27&lt;5.45,A27&gt;=4.8,D27&lt;0.25,D27&lt;0.75),1.4,IF(AND(H27&lt;6.69,A27&gt;=5.3,H27&lt;10.688,D27&lt;1.35,D27&lt;1.75,D27&gt;=0.75),4.033,IF(AND(H27&gt;=6.69,A27&gt;=5.3,H27&lt;10.688,D27&lt;1.35,D27&lt;1.75,D27&gt;=0.75),3.733,IF(AND(B27&lt;2.5,H27&gt;=9.474,A27&gt;=5.3,D27&gt;=1.35,D27&lt;1.75,D27&gt;=0.75),4.5,IF(AND(D27&gt;=2.45,G27&lt;0.779,G27&lt;0.857,H27&lt;16.774,D27&gt;=1.75,D27&gt;=0.75),6,IF(AND(B27&gt;=3.75,G27&gt;=0.05,H27&gt;=6.089,A27&lt;5.45,A27&gt;=4.8,D27&lt;0.25,D27&lt;0.75),1.6,IF(AND(H27&lt;13.695,B27&gt;=2.5,H27&gt;=9.474,A27&gt;=5.3,D27&gt;=1.35,D27&lt;1.75,D27&gt;=0.75),4.567,IF(AND(G27&gt;=0.654,D27&lt;2.45,G27&lt;0.779,G27&lt;0.857,H27&lt;16.774,D27&gt;=1.75,D27&gt;=0.75),4.9,IF(AND(G27&gt;=0.73,B27&lt;3.75,G27&gt;=0.05,H27&gt;=6.089,A27&lt;5.45,A27&gt;=4.8,D27&lt;0.25,D27&lt;0.75),1.4,IF(AND(A27&lt;6.65,H27&gt;=13.695,B27&gt;=2.5,H27&gt;=9.474,A27&gt;=5.3,D27&gt;=1.35,D27&lt;1.75,D27&gt;=0.75),4.4,IF(AND(A27&gt;=6.65,H27&gt;=13.695,B27&gt;=2.5,H27&gt;=9.474,A27&gt;=5.3,D27&gt;=1.35,D27&lt;1.75,D27&gt;=0.75),4.84,IF(AND(B27&lt;2.75,G27&lt;0.654,D27&lt;2.45,G27&lt;0.779,G27&lt;0.857,H27&lt;16.774,D27&gt;=1.75,D27&gt;=0.75),5.2,IF(AND(H27&lt;9.524,G27&lt;0.73,B27&lt;3.75,G27&gt;=0.05,H27&gt;=6.089,A27&lt;5.45,A27&gt;=4.8,D27&lt;0.25,D27&lt;0.75),1.5,IF(AND(H27&gt;=9.524,G27&lt;0.73,B27&lt;3.75,G27&gt;=0.05,H27&gt;=6.089,A27&lt;5.45,A27&gt;=4.8,D27&lt;0.25,D27&lt;0.75),1.4,IF(AND(H27&gt;=13.644,B27&gt;=2.75,G27&lt;0.654,D27&lt;2.45,G27&lt;0.779,G27&lt;0.857,H27&lt;16.774,D27&gt;=1.75,D27&gt;=0.75),6.033,IF(AND(A27&gt;=6.85,H27&lt;13.644,B27&gt;=2.75,G27&lt;0.654,D27&lt;2.45,G27&lt;0.779,G27&lt;0.857,H27&lt;16.774,D27&gt;=1.75,D27&gt;=0.75),5.1,IF(AND(A27&gt;=6.75,A27&lt;6.85,H27&lt;13.644,B27&gt;=2.75,G27&lt;0.654,D27&lt;2.45,G27&lt;0.779,G27&lt;0.857,H27&lt;16.774,D27&gt;=1.75,D27&gt;=0.75),5.9,IF(AND(D27&gt;=2.35,A27&lt;6.75,A27&lt;6.85,H27&lt;13.644,B27&gt;=2.75,G27&lt;0.654,D27&lt;2.45,G27&lt;0.779,G27&lt;0.857,H27&lt;16.774,D27&gt;=1.75,D27&gt;=0.75),5.6,IF(AND(H27&lt;11.146,D27&lt;2.35,A27&lt;6.75,A27&lt;6.85,H27&lt;13.644,B27&gt;=2.75,G27&lt;0.654,D27&lt;2.45,G27&lt;0.779,G27&lt;0.857,H27&lt;16.774,D27&gt;=1.75,D27&gt;=0.75),5.4,IF(AND(H27&gt;=11.146,D27&lt;2.35,A27&lt;6.75,A27&lt;6.85,H27&lt;13.644,B27&gt;=2.75,G27&lt;0.654,D27&lt;2.45,G27&lt;0.779,G27&lt;0.857,H27&lt;16.774,D27&gt;=1.75,D27&gt;=0.75),5.6,"shouldnthappen"))))))))))))))))))))))))))))))))))))</f>
        <v>1.4</v>
      </c>
      <c r="AF27" s="1" t="n">
        <f aca="false">IF(AND(A27&lt;4.5,D27&lt;0.8),1.233,IF(AND(B27&lt;3.05,A27&gt;=4.5,D27&lt;0.8),1.4,IF(AND(D27&gt;=0.45,B27&gt;=3.05,A27&gt;=4.5,D27&lt;0.8),1.667,IF(AND(D27&lt;1.05,D27&lt;1.35,A27&lt;6.25,D27&gt;=0.8),3.633,IF(AND(H27&lt;13.935,A27&gt;=7.05,A27&gt;=6.25,D27&gt;=0.8),6,IF(AND(G27&gt;=0.948,D27&lt;0.45,B27&gt;=3.05,A27&gt;=4.5,D27&lt;0.8),1.7,IF(AND(G27&lt;0.652,D27&gt;=1.05,D27&lt;1.35,A27&lt;6.25,D27&gt;=0.8),4.16,IF(AND(D27&gt;=2.15,D27&gt;=1.75,D27&gt;=1.35,A27&lt;6.25,D27&gt;=0.8),5.4,IF(AND(G27&gt;=0.912,F27&lt;2.5,A27&lt;7.05,A27&gt;=6.25,D27&gt;=0.8),4.4,IF(AND(B27&gt;=3.25,F27&gt;=2.5,A27&lt;7.05,A27&gt;=6.25,D27&gt;=0.8),5.85,IF(AND(H27&lt;17.32,H27&gt;=13.935,A27&gt;=7.05,A27&gt;=6.25,D27&gt;=0.8),6.65,IF(AND(H27&gt;=17.32,H27&gt;=13.935,A27&gt;=7.05,A27&gt;=6.25,D27&gt;=0.8),6.4,IF(AND(H27&gt;=13.547,G27&lt;0.948,D27&lt;0.45,B27&gt;=3.05,A27&gt;=4.5,D27&lt;0.8),1.38,IF(AND(B27&gt;=2.75,G27&gt;=0.652,D27&gt;=1.05,D27&lt;1.35,A27&lt;6.25,D27&gt;=0.8),3.6,IF(AND(H27&lt;9.417,G27&lt;0.404,D27&lt;1.75,D27&gt;=1.35,A27&lt;6.25,D27&gt;=0.8),4.2,IF(AND(H27&gt;=9.417,G27&lt;0.404,D27&lt;1.75,D27&gt;=1.35,A27&lt;6.25,D27&gt;=0.8),4.5,IF(AND(G27&lt;0.464,G27&gt;=0.404,D27&lt;1.75,D27&gt;=1.35,A27&lt;6.25,D27&gt;=0.8),4.5,IF(AND(G27&gt;=0.464,G27&gt;=0.404,D27&lt;1.75,D27&gt;=1.35,A27&lt;6.25,D27&gt;=0.8),4.625,IF(AND(D27&lt;1.85,D27&lt;2.15,D27&gt;=1.75,D27&gt;=1.35,A27&lt;6.25,D27&gt;=0.8),4.9,IF(AND(D27&gt;=1.85,D27&lt;2.15,D27&gt;=1.75,D27&gt;=1.35,A27&lt;6.25,D27&gt;=0.8),5.05,IF(AND(G27&lt;0.332,G27&lt;0.912,F27&lt;2.5,A27&lt;7.05,A27&gt;=6.25,D27&gt;=0.8),4.467,IF(AND(G27&gt;=0.332,G27&lt;0.912,F27&lt;2.5,A27&lt;7.05,A27&gt;=6.25,D27&gt;=0.8),4.767,IF(AND(D27&lt;0.15,H27&lt;13.547,G27&lt;0.948,D27&lt;0.45,B27&gt;=3.05,A27&gt;=4.5,D27&lt;0.8),1.5,IF(AND(D27&lt;1.15,B27&lt;2.75,G27&gt;=0.652,D27&gt;=1.05,D27&lt;1.35,A27&lt;6.25,D27&gt;=0.8),3.9,IF(AND(D27&gt;=1.15,B27&lt;2.75,G27&gt;=0.652,D27&gt;=1.05,D27&lt;1.35,A27&lt;6.25,D27&gt;=0.8),4,IF(AND(D27&gt;=2.25,B27&lt;3.15,B27&lt;3.25,F27&gt;=2.5,A27&lt;7.05,A27&gt;=6.25,D27&gt;=0.8),5.14,IF(AND(G27&lt;0.621,B27&gt;=3.15,B27&lt;3.25,F27&gt;=2.5,A27&lt;7.05,A27&gt;=6.25,D27&gt;=0.8),5.75,IF(AND(G27&gt;=0.621,B27&gt;=3.15,B27&lt;3.25,F27&gt;=2.5,A27&lt;7.05,A27&gt;=6.25,D27&gt;=0.8),5.1,IF(AND(G27&gt;=0.862,D27&gt;=0.15,H27&lt;13.547,G27&lt;0.948,D27&lt;0.45,B27&gt;=3.05,A27&gt;=4.5,D27&lt;0.8),1.5,IF(AND(A27&lt;6.35,D27&lt;2.25,B27&lt;3.15,B27&lt;3.25,F27&gt;=2.5,A27&lt;7.05,A27&gt;=6.25,D27&gt;=0.8),5.267,IF(AND(A27&gt;=6.35,D27&lt;2.25,B27&lt;3.15,B27&lt;3.25,F27&gt;=2.5,A27&lt;7.05,A27&gt;=6.25,D27&gt;=0.8),5.42,IF(AND(A27&lt;5.1,G27&lt;0.862,D27&gt;=0.15,H27&lt;13.547,G27&lt;0.948,D27&lt;0.45,B27&gt;=3.05,A27&gt;=4.5,D27&lt;0.8),1.35,IF(AND(B27&lt;3.95,A27&gt;=5.1,G27&lt;0.862,D27&gt;=0.15,H27&lt;13.547,G27&lt;0.948,D27&lt;0.45,B27&gt;=3.05,A27&gt;=4.5,D27&lt;0.8),1.5,IF(AND(B27&gt;=3.95,A27&gt;=5.1,G27&lt;0.862,D27&gt;=0.15,H27&lt;13.547,G27&lt;0.948,D27&lt;0.45,B27&gt;=3.05,A27&gt;=4.5,D27&lt;0.8),1.467,"shouldnthappen"))))))))))))))))))))))))))))))))))</f>
        <v>1.35</v>
      </c>
      <c r="AG27" s="1" t="n">
        <f aca="false">IF(AND(H27&lt;5.748,A27&lt;4.85,D27&lt;0.75),1,IF(AND(B27&gt;=3.5,D27&gt;=1.75,D27&gt;=0.75),6.2,IF(AND(A27&gt;=4.65,H27&gt;=5.748,A27&lt;4.85,D27&lt;0.75),1.333,IF(AND(H27&lt;6.417,B27&lt;3.45,A27&gt;=4.85,D27&lt;0.75),1.7,IF(AND(A27&lt;5.05,B27&gt;=3.45,A27&gt;=4.85,D27&lt;0.75),1.4,IF(AND(A27&gt;=5.05,B27&gt;=3.45,A27&gt;=4.85,D27&lt;0.75),1.5,IF(AND(F27&gt;=2.5,H27&lt;13.641,D27&lt;1.75,D27&gt;=0.75),4.667,IF(AND(G27&lt;0.187,H27&gt;=13.641,D27&lt;1.75,D27&gt;=0.75),5,IF(AND(A27&gt;=7.1,B27&lt;3.5,D27&gt;=1.75,D27&gt;=0.75),6.575,IF(AND(G27&lt;0.161,A27&lt;4.65,H27&gt;=5.748,A27&lt;4.85,D27&lt;0.75),1.5,IF(AND(H27&lt;8.399,H27&gt;=6.417,B27&lt;3.45,A27&gt;=4.85,D27&lt;0.75),1.5,IF(AND(H27&gt;=8.399,H27&gt;=6.417,B27&lt;3.45,A27&gt;=4.85,D27&lt;0.75),1.625,IF(AND(G27&lt;0.086,F27&lt;2.5,H27&lt;13.641,D27&lt;1.75,D27&gt;=0.75),4.7,IF(AND(D27&lt;1.35,G27&gt;=0.187,H27&gt;=13.641,D27&lt;1.75,D27&gt;=0.75),4.2,IF(AND(G27&lt;0.422,G27&gt;=0.161,A27&lt;4.65,H27&gt;=5.748,A27&lt;4.85,D27&lt;0.75),1.4,IF(AND(G27&gt;=0.422,G27&gt;=0.161,A27&lt;4.65,H27&gt;=5.748,A27&lt;4.85,D27&lt;0.75),1.3,IF(AND(B27&lt;2.5,D27&gt;=1.35,G27&gt;=0.187,H27&gt;=13.641,D27&lt;1.75,D27&gt;=0.75),4.5,IF(AND(B27&lt;2.75,A27&lt;6,A27&lt;7.1,B27&lt;3.5,D27&gt;=1.75,D27&gt;=0.75),5.1,IF(AND(B27&gt;=2.75,A27&lt;6,A27&lt;7.1,B27&lt;3.5,D27&gt;=1.75,D27&gt;=0.75),5.02,IF(AND(A27&lt;5.15,A27&lt;5.9,G27&gt;=0.086,F27&lt;2.5,H27&lt;13.641,D27&lt;1.75,D27&gt;=0.75),3,IF(AND(G27&lt;0.644,A27&gt;=5.9,G27&gt;=0.086,F27&lt;2.5,H27&lt;13.641,D27&lt;1.75,D27&gt;=0.75),4.65,IF(AND(G27&gt;=0.644,A27&gt;=5.9,G27&gt;=0.086,F27&lt;2.5,H27&lt;13.641,D27&lt;1.75,D27&gt;=0.75),4.24,IF(AND(D27&lt;1.45,B27&gt;=2.5,D27&gt;=1.35,G27&gt;=0.187,H27&gt;=13.641,D27&lt;1.75,D27&gt;=0.75),4.68,IF(AND(D27&gt;=1.45,B27&gt;=2.5,D27&gt;=1.35,G27&gt;=0.187,H27&gt;=13.641,D27&lt;1.75,D27&gt;=0.75),4.833,IF(AND(H27&lt;13.18,D27&lt;2.05,A27&gt;=6,A27&lt;7.1,B27&lt;3.5,D27&gt;=1.75,D27&gt;=0.75),5.44,IF(AND(H27&gt;=13.18,D27&lt;2.05,A27&gt;=6,A27&lt;7.1,B27&lt;3.5,D27&gt;=1.75,D27&gt;=0.75),5.1,IF(AND(H27&lt;8.759,D27&gt;=2.05,A27&gt;=6,A27&lt;7.1,B27&lt;3.5,D27&gt;=1.75,D27&gt;=0.75),5.4,IF(AND(A27&gt;=5.75,A27&gt;=5.15,A27&lt;5.9,G27&gt;=0.086,F27&lt;2.5,H27&lt;13.641,D27&lt;1.75,D27&gt;=0.75),3.967,IF(AND(H27&lt;10.159,H27&gt;=8.759,D27&gt;=2.05,A27&gt;=6,A27&lt;7.1,B27&lt;3.5,D27&gt;=1.75,D27&gt;=0.75),5.925,IF(AND(D27&lt;1.2,A27&lt;5.75,A27&gt;=5.15,A27&lt;5.9,G27&gt;=0.086,F27&lt;2.5,H27&lt;13.641,D27&lt;1.75,D27&gt;=0.75),3.667,IF(AND(D27&lt;2.25,H27&gt;=10.159,H27&gt;=8.759,D27&gt;=2.05,A27&gt;=6,A27&lt;7.1,B27&lt;3.5,D27&gt;=1.75,D27&gt;=0.75),5.66,IF(AND(D27&gt;=2.25,H27&gt;=10.159,H27&gt;=8.759,D27&gt;=2.05,A27&gt;=6,A27&lt;7.1,B27&lt;3.5,D27&gt;=1.75,D27&gt;=0.75),5.34,IF(AND(D27&lt;1.35,D27&gt;=1.2,A27&lt;5.75,A27&gt;=5.15,A27&lt;5.9,G27&gt;=0.086,F27&lt;2.5,H27&lt;13.641,D27&lt;1.75,D27&gt;=0.75),4.025,IF(AND(D27&gt;=1.35,D27&gt;=1.2,A27&lt;5.75,A27&gt;=5.15,A27&lt;5.9,G27&gt;=0.086,F27&lt;2.5,H27&lt;13.641,D27&lt;1.75,D27&gt;=0.75),3.9,"shouldnthappen"))))))))))))))))))))))))))))))))))</f>
        <v>1.333</v>
      </c>
      <c r="AH27" s="1" t="n">
        <f aca="false">IF(AND(F27&lt;1.5,H27&lt;6.799,A27&lt;5.45),1.7,IF(AND(F27&gt;=1.5,H27&lt;6.799,A27&lt;5.45),4.1,IF(AND(D27&gt;=0.8,H27&gt;=6.799,A27&lt;5.45),3.9,IF(AND(H27&lt;7.564,F27&lt;2.5,A27&gt;=5.45),3.925,IF(AND(H27&gt;=16.284,F27&gt;=2.5,A27&gt;=5.45),6.5,IF(AND(A27&lt;4.35,D27&lt;0.8,H27&gt;=6.799,A27&lt;5.45),1.1,IF(AND(B27&lt;2.8,D27&lt;1.35,H27&gt;=7.564,F27&lt;2.5,A27&gt;=5.45),4.1,IF(AND(B27&gt;=2.8,D27&lt;1.35,H27&gt;=7.564,F27&lt;2.5,A27&gt;=5.45),4.267,IF(AND(B27&lt;2.75,D27&gt;=1.35,H27&gt;=7.564,F27&lt;2.5,A27&gt;=5.45),5,IF(AND(G27&gt;=0.078,G27&lt;0.26,H27&lt;16.284,F27&gt;=2.5,A27&gt;=5.45),6.06,IF(AND(G27&gt;=0.805,G27&gt;=0.26,H27&lt;16.284,F27&gt;=2.5,A27&gt;=5.45),5.02,IF(AND(H27&gt;=10.109,B27&gt;=3.45,A27&gt;=4.35,D27&lt;0.8,H27&gt;=6.799,A27&lt;5.45),1.55,IF(AND(D27&lt;2.25,G27&lt;0.078,G27&lt;0.26,H27&lt;16.284,F27&gt;=2.5,A27&gt;=5.45),5.6,IF(AND(D27&gt;=2.25,G27&lt;0.078,G27&lt;0.26,H27&lt;16.284,F27&gt;=2.5,A27&gt;=5.45),5.7,IF(AND(A27&lt;6.15,G27&lt;0.805,G27&gt;=0.26,H27&lt;16.284,F27&gt;=2.5,A27&gt;=5.45),4.967,IF(AND(A27&lt;4.65,H27&lt;12.227,B27&lt;3.45,A27&gt;=4.35,D27&lt;0.8,H27&gt;=6.799,A27&lt;5.45),1.333,IF(AND(A27&lt;4.85,H27&gt;=12.227,B27&lt;3.45,A27&gt;=4.35,D27&lt;0.8,H27&gt;=6.799,A27&lt;5.45),1.42,IF(AND(A27&gt;=4.85,H27&gt;=12.227,B27&lt;3.45,A27&gt;=4.35,D27&lt;0.8,H27&gt;=6.799,A27&lt;5.45),1.533,IF(AND(A27&lt;5.05,H27&lt;10.109,B27&gt;=3.45,A27&gt;=4.35,D27&lt;0.8,H27&gt;=6.799,A27&lt;5.45),1.4,IF(AND(A27&gt;=5.05,H27&lt;10.109,B27&gt;=3.45,A27&gt;=4.35,D27&lt;0.8,H27&gt;=6.799,A27&lt;5.45),1.5,IF(AND(G27&lt;0.14,H27&lt;13.531,B27&gt;=2.75,D27&gt;=1.35,H27&gt;=7.564,F27&lt;2.5,A27&gt;=5.45),4.7,IF(AND(G27&lt;0.187,H27&gt;=13.531,B27&gt;=2.75,D27&gt;=1.35,H27&gt;=7.564,F27&lt;2.5,A27&gt;=5.45),5,IF(AND(G27&gt;=0.187,H27&gt;=13.531,B27&gt;=2.75,D27&gt;=1.35,H27&gt;=7.564,F27&lt;2.5,A27&gt;=5.45),4.66,IF(AND(A27&lt;6.35,A27&gt;=6.15,G27&lt;0.805,G27&gt;=0.26,H27&lt;16.284,F27&gt;=2.5,A27&gt;=5.45),6,IF(AND(D27&lt;0.15,A27&gt;=4.65,H27&lt;12.227,B27&lt;3.45,A27&gt;=4.35,D27&lt;0.8,H27&gt;=6.799,A27&lt;5.45),1.5,IF(AND(H27&lt;10.723,G27&gt;=0.14,H27&lt;13.531,B27&gt;=2.75,D27&gt;=1.35,H27&gt;=7.564,F27&lt;2.5,A27&gt;=5.45),4.6,IF(AND(H27&gt;=10.723,G27&gt;=0.14,H27&lt;13.531,B27&gt;=2.75,D27&gt;=1.35,H27&gt;=7.564,F27&lt;2.5,A27&gt;=5.45),4.46,IF(AND(G27&lt;0.364,A27&gt;=6.35,A27&gt;=6.15,G27&lt;0.805,G27&gt;=0.26,H27&lt;16.284,F27&gt;=2.5,A27&gt;=5.45),5.28,IF(AND(A27&lt;5.1,D27&gt;=0.15,A27&gt;=4.65,H27&lt;12.227,B27&lt;3.45,A27&gt;=4.35,D27&lt;0.8,H27&gt;=6.799,A27&lt;5.45),1.36,IF(AND(A27&gt;=5.1,D27&gt;=0.15,A27&gt;=4.65,H27&lt;12.227,B27&lt;3.45,A27&gt;=4.35,D27&lt;0.8,H27&gt;=6.799,A27&lt;5.45),1.4,IF(AND(G27&gt;=0.6,G27&gt;=0.364,A27&gt;=6.35,A27&gt;=6.15,G27&lt;0.805,G27&gt;=0.26,H27&lt;16.284,F27&gt;=2.5,A27&gt;=5.45),5.1,IF(AND(A27&gt;=6.95,G27&lt;0.6,G27&gt;=0.364,A27&gt;=6.35,A27&gt;=6.15,G27&lt;0.805,G27&gt;=0.26,H27&lt;16.284,F27&gt;=2.5,A27&gt;=5.45),5.8,IF(AND(B27&lt;3.2,A27&lt;6.95,G27&lt;0.6,G27&gt;=0.364,A27&gt;=6.35,A27&gt;=6.15,G27&lt;0.805,G27&gt;=0.26,H27&lt;16.284,F27&gt;=2.5,A27&gt;=5.45),5.6,IF(AND(B27&gt;=3.2,A27&lt;6.95,G27&lt;0.6,G27&gt;=0.364,A27&gt;=6.35,A27&gt;=6.15,G27&lt;0.805,G27&gt;=0.26,H27&lt;16.284,F27&gt;=2.5,A27&gt;=5.45),5.7,"shouldnthappen"))))))))))))))))))))))))))))))))))</f>
        <v>1.42</v>
      </c>
      <c r="AI27" s="1" t="n">
        <f aca="false">IF(AND(B27&gt;=3.55,A27&lt;5.05,F27&lt;1.5),1,IF(AND(H27&gt;=13.436,A27&gt;=5.05,F27&lt;1.5),1.633,IF(AND(A27&lt;4.35,B27&lt;3.55,A27&lt;5.05,F27&lt;1.5),1.1,IF(AND(A27&lt;5.15,H27&lt;13.436,A27&gt;=5.05,F27&lt;1.5),1.6,IF(AND(G27&lt;0.837,D27&lt;1.2,B27&lt;2.65,F27&gt;=1.5),3.7,IF(AND(G27&gt;=0.837,D27&lt;1.2,B27&lt;2.65,F27&gt;=1.5),3,IF(AND(D27&lt;1.4,D27&gt;=1.2,B27&lt;2.65,F27&gt;=1.5),4.133,IF(AND(D27&gt;=1.4,D27&gt;=1.2,B27&lt;2.65,F27&gt;=1.5),4.633,IF(AND(G27&lt;0.302,A27&gt;=4.35,B27&lt;3.55,A27&lt;5.05,F27&lt;1.5),1.34,IF(AND(D27&gt;=0.3,A27&gt;=5.15,H27&lt;13.436,A27&gt;=5.05,F27&lt;1.5),1.5,IF(AND(G27&lt;0.233,G27&lt;0.265,D27&lt;1.55,B27&gt;=2.65,F27&gt;=1.5),4.56,IF(AND(G27&gt;=0.233,G27&lt;0.265,D27&lt;1.55,B27&gt;=2.65,F27&gt;=1.5),5.1,IF(AND(G27&lt;0.395,G27&gt;=0.265,D27&lt;1.55,B27&gt;=2.65,F27&gt;=1.5),4.025,IF(AND(H27&lt;13.935,A27&gt;=7.05,D27&gt;=1.55,B27&gt;=2.65,F27&gt;=1.5),6.12,IF(AND(H27&gt;=13.935,A27&gt;=7.05,D27&gt;=1.55,B27&gt;=2.65,F27&gt;=1.5),6.64,IF(AND(G27&gt;=0.858,G27&gt;=0.302,A27&gt;=4.35,B27&lt;3.55,A27&lt;5.05,F27&lt;1.5),1.3,IF(AND(H27&lt;6.543,D27&lt;0.3,A27&gt;=5.15,H27&lt;13.436,A27&gt;=5.05,F27&lt;1.5),1.4,IF(AND(H27&gt;=6.543,D27&lt;0.3,A27&gt;=5.15,H27&lt;13.436,A27&gt;=5.05,F27&lt;1.5),1.48,IF(AND(A27&lt;6.3,G27&gt;=0.395,G27&gt;=0.265,D27&lt;1.55,B27&gt;=2.65,F27&gt;=1.5),4.14,IF(AND(A27&gt;=6.3,G27&gt;=0.395,G27&gt;=0.265,D27&lt;1.55,B27&gt;=2.65,F27&gt;=1.5),4.767,IF(AND(G27&gt;=0.669,B27&lt;3.15,A27&lt;7.05,D27&gt;=1.55,B27&gt;=2.65,F27&gt;=1.5),5,IF(AND(H27&lt;9.459,G27&lt;0.858,G27&gt;=0.302,A27&gt;=4.35,B27&lt;3.55,A27&lt;5.05,F27&lt;1.5),1.4,IF(AND(H27&gt;=9.459,G27&lt;0.858,G27&gt;=0.302,A27&gt;=4.35,B27&lt;3.55,A27&lt;5.05,F27&lt;1.5),1.6,IF(AND(G27&gt;=0.433,G27&lt;0.669,B27&lt;3.15,A27&lt;7.05,D27&gt;=1.55,B27&gt;=2.65,F27&gt;=1.5),5.68,IF(AND(G27&lt;0.481,H27&lt;10.257,B27&gt;=3.15,A27&lt;7.05,D27&gt;=1.55,B27&gt;=2.65,F27&gt;=1.5),5.7,IF(AND(G27&gt;=0.481,H27&lt;10.257,B27&gt;=3.15,A27&lt;7.05,D27&gt;=1.55,B27&gt;=2.65,F27&gt;=1.5),5.9,IF(AND(D27&lt;2.15,H27&gt;=10.257,B27&gt;=3.15,A27&lt;7.05,D27&gt;=1.55,B27&gt;=2.65,F27&gt;=1.5),5.1,IF(AND(D27&gt;=2.15,H27&gt;=10.257,B27&gt;=3.15,A27&lt;7.05,D27&gt;=1.55,B27&gt;=2.65,F27&gt;=1.5),5.42,IF(AND(G27&lt;0.098,G27&lt;0.433,G27&lt;0.669,B27&lt;3.15,A27&lt;7.05,D27&gt;=1.55,B27&gt;=2.65,F27&gt;=1.5),5.567,IF(AND(D27&lt;1.8,G27&gt;=0.098,G27&lt;0.433,G27&lt;0.669,B27&lt;3.15,A27&lt;7.05,D27&gt;=1.55,B27&gt;=2.65,F27&gt;=1.5),5.033,IF(AND(G27&gt;=0.312,D27&gt;=1.8,G27&gt;=0.098,G27&lt;0.433,G27&lt;0.669,B27&lt;3.15,A27&lt;7.05,D27&gt;=1.55,B27&gt;=2.65,F27&gt;=1.5),5.4,IF(AND(H27&lt;9.002,G27&lt;0.312,D27&gt;=1.8,G27&gt;=0.098,G27&lt;0.433,G27&lt;0.669,B27&lt;3.15,A27&lt;7.05,D27&gt;=1.55,B27&gt;=2.65,F27&gt;=1.5),5.1,IF(AND(H27&gt;=9.002,G27&lt;0.312,D27&gt;=1.8,G27&gt;=0.098,G27&lt;0.433,G27&lt;0.669,B27&lt;3.15,A27&lt;7.05,D27&gt;=1.55,B27&gt;=2.65,F27&gt;=1.5),5.26,"shouldnthappen")))))))))))))))))))))))))))))))))</f>
        <v>1.6</v>
      </c>
      <c r="AJ27" s="1" t="n">
        <f aca="false">IF(AND(A27&gt;=5.25,D27&gt;=0.35,D27&lt;0.8),1.433,IF(AND(F27&gt;=2.5,H27&lt;6.927,D27&gt;=0.8),5.1,IF(AND(H27&lt;5.85,B27&lt;3.65,D27&lt;0.35,D27&lt;0.8),1,IF(AND(A27&lt;5.55,B27&gt;=3.65,D27&lt;0.35,D27&lt;0.8),1.5,IF(AND(A27&gt;=5.55,B27&gt;=3.65,D27&lt;0.35,D27&lt;0.8),1.7,IF(AND(H27&lt;7.949,A27&lt;5.25,D27&gt;=0.35,D27&lt;0.8),1.9,IF(AND(H27&gt;=7.949,A27&lt;5.25,D27&gt;=0.35,D27&lt;0.8),1.54,IF(AND(A27&lt;5.55,F27&lt;2.5,H27&lt;6.927,D27&gt;=0.8),3.98,IF(AND(A27&gt;=5.55,F27&lt;2.5,H27&lt;6.927,D27&gt;=0.8),4.1,IF(AND(A27&gt;=7.25,D27&gt;=1.55,H27&gt;=6.927,D27&gt;=0.8),6.65,IF(AND(A27&lt;5.75,D27&lt;1.2,D27&lt;1.55,H27&gt;=6.927,D27&gt;=0.8),3.62,IF(AND(A27&gt;=5.75,D27&lt;1.2,D27&lt;1.55,H27&gt;=6.927,D27&gt;=0.8),4.1,IF(AND(G27&lt;0.175,A27&lt;4.8,H27&gt;=5.85,B27&lt;3.65,D27&lt;0.35,D27&lt;0.8),1.5,IF(AND(G27&gt;=0.175,A27&lt;4.8,H27&gt;=5.85,B27&lt;3.65,D27&lt;0.35,D27&lt;0.8),1.3,IF(AND(A27&gt;=5.05,A27&gt;=4.8,H27&gt;=5.85,B27&lt;3.65,D27&lt;0.35,D27&lt;0.8),1.5,IF(AND(G27&gt;=0.735,A27&lt;6.25,D27&gt;=1.2,D27&lt;1.55,H27&gt;=6.927,D27&gt;=0.8),4,IF(AND(H27&lt;10.464,A27&lt;6.2,A27&lt;7.25,D27&gt;=1.55,H27&gt;=6.927,D27&gt;=0.8),5.1,IF(AND(H27&gt;=10.464,A27&lt;6.2,A27&lt;7.25,D27&gt;=1.55,H27&gt;=6.927,D27&gt;=0.8),4.9,IF(AND(G27&lt;0.418,A27&lt;5.05,A27&gt;=4.8,H27&gt;=5.85,B27&lt;3.65,D27&lt;0.35,D27&lt;0.8),1.48,IF(AND(G27&gt;=0.418,A27&lt;5.05,A27&gt;=4.8,H27&gt;=5.85,B27&lt;3.65,D27&lt;0.35,D27&lt;0.8),1.3,IF(AND(B27&lt;2.75,G27&lt;0.735,A27&lt;6.25,D27&gt;=1.2,D27&lt;1.55,H27&gt;=6.927,D27&gt;=0.8),4.35,IF(AND(H27&lt;15.422,D27&lt;1.45,A27&gt;=6.25,D27&gt;=1.2,D27&lt;1.55,H27&gt;=6.927,D27&gt;=0.8),4.375,IF(AND(H27&gt;=15.422,D27&lt;1.45,A27&gt;=6.25,D27&gt;=1.2,D27&lt;1.55,H27&gt;=6.927,D27&gt;=0.8),4.7,IF(AND(A27&lt;6.4,D27&gt;=1.45,A27&gt;=6.25,D27&gt;=1.2,D27&lt;1.55,H27&gt;=6.927,D27&gt;=0.8),5.1,IF(AND(G27&gt;=0.576,D27&lt;2.15,A27&gt;=6.2,A27&lt;7.25,D27&gt;=1.55,H27&gt;=6.927,D27&gt;=0.8),5.1,IF(AND(G27&lt;0.537,D27&gt;=2.15,A27&gt;=6.2,A27&lt;7.25,D27&gt;=1.55,H27&gt;=6.927,D27&gt;=0.8),5.533,IF(AND(G27&gt;=0.537,D27&gt;=2.15,A27&gt;=6.2,A27&lt;7.25,D27&gt;=1.55,H27&gt;=6.927,D27&gt;=0.8),5.9,IF(AND(D27&lt;1.45,B27&gt;=2.75,G27&lt;0.735,A27&lt;6.25,D27&gt;=1.2,D27&lt;1.55,H27&gt;=6.927,D27&gt;=0.8),4.6,IF(AND(D27&gt;=1.45,B27&gt;=2.75,G27&lt;0.735,A27&lt;6.25,D27&gt;=1.2,D27&lt;1.55,H27&gt;=6.927,D27&gt;=0.8),4.5,IF(AND(H27&lt;12.582,A27&gt;=6.4,D27&gt;=1.45,A27&gt;=6.25,D27&gt;=1.2,D27&lt;1.55,H27&gt;=6.927,D27&gt;=0.8),4.66,IF(AND(H27&gt;=12.582,A27&gt;=6.4,D27&gt;=1.45,A27&gt;=6.25,D27&gt;=1.2,D27&lt;1.55,H27&gt;=6.927,D27&gt;=0.8),4.9,IF(AND(B27&lt;2.75,G27&lt;0.576,D27&lt;2.15,A27&gt;=6.2,A27&lt;7.25,D27&gt;=1.55,H27&gt;=6.927,D27&gt;=0.8),5.3,IF(AND(G27&gt;=0.395,B27&gt;=2.75,G27&lt;0.576,D27&lt;2.15,A27&gt;=6.2,A27&lt;7.25,D27&gt;=1.55,H27&gt;=6.927,D27&gt;=0.8),5.6,IF(AND(D27&gt;=1.9,G27&lt;0.395,B27&gt;=2.75,G27&lt;0.576,D27&lt;2.15,A27&gt;=6.2,A27&lt;7.25,D27&gt;=1.55,H27&gt;=6.927,D27&gt;=0.8),5.333,IF(AND(B27&lt;2.95,D27&lt;1.9,G27&lt;0.395,B27&gt;=2.75,G27&lt;0.576,D27&lt;2.15,A27&gt;=6.2,A27&lt;7.25,D27&gt;=1.55,H27&gt;=6.927,D27&gt;=0.8),5.6,IF(AND(B27&gt;=2.95,D27&lt;1.9,G27&lt;0.395,B27&gt;=2.75,G27&lt;0.576,D27&lt;2.15,A27&gt;=6.2,A27&lt;7.25,D27&gt;=1.55,H27&gt;=6.927,D27&gt;=0.8),5.5,"shouldnthappen"))))))))))))))))))))))))))))))))))))</f>
        <v>1.3</v>
      </c>
      <c r="AK27" s="1" t="n">
        <f aca="false">IF(AND(H27&lt;5.85,B27&lt;3.65,F27&lt;1.5),1,IF(AND(B27&gt;=3.95,B27&gt;=3.65,F27&lt;1.5),1.433,IF(AND(A27&lt;5.15,F27&lt;2.5,F27&gt;=1.5),3.075,IF(AND(D27&gt;=0.35,H27&gt;=5.85,B27&lt;3.65,F27&lt;1.5),1.5,IF(AND(G27&lt;0.168,B27&lt;3.95,B27&gt;=3.65,F27&lt;1.5),1.7,IF(AND(H27&lt;5.767,A27&lt;7.25,F27&gt;=2.5,F27&gt;=1.5),4.5,IF(AND(D27&lt;1.9,A27&gt;=7.25,F27&gt;=2.5,F27&gt;=1.5),6.3,IF(AND(D27&gt;=1.9,A27&gt;=7.25,F27&gt;=2.5,F27&gt;=1.5),6.575,IF(AND(B27&lt;3.75,G27&gt;=0.168,B27&lt;3.95,B27&gt;=3.65,F27&lt;1.5),1.5,IF(AND(B27&gt;=3.75,G27&gt;=0.168,B27&lt;3.95,B27&gt;=3.65,F27&lt;1.5),1.6,IF(AND(D27&gt;=1.35,A27&lt;6.15,A27&gt;=5.15,F27&lt;2.5,F27&gt;=1.5),4.42,IF(AND(D27&lt;1.4,A27&gt;=6.15,A27&gt;=5.15,F27&lt;2.5,F27&gt;=1.5),4.5,IF(AND(D27&gt;=1.4,A27&gt;=6.15,A27&gt;=5.15,F27&lt;2.5,F27&gt;=1.5),4.675,IF(AND(D27&lt;0.15,H27&lt;11.218,D27&lt;0.35,H27&gt;=5.85,B27&lt;3.65,F27&lt;1.5),1.5,IF(AND(D27&lt;0.15,H27&gt;=11.218,D27&lt;0.35,H27&gt;=5.85,B27&lt;3.65,F27&lt;1.5),1.1,IF(AND(B27&lt;2.7,D27&lt;1.35,A27&lt;6.15,A27&gt;=5.15,F27&lt;2.5,F27&gt;=1.5),3.82,IF(AND(A27&lt;6.15,G27&gt;=0.755,H27&gt;=5.767,A27&lt;7.25,F27&gt;=2.5,F27&gt;=1.5),4.98,IF(AND(A27&gt;=6.15,G27&gt;=0.755,H27&gt;=5.767,A27&lt;7.25,F27&gt;=2.5,F27&gt;=1.5),5.3,IF(AND(B27&lt;3.4,D27&gt;=0.15,H27&lt;11.218,D27&lt;0.35,H27&gt;=5.85,B27&lt;3.65,F27&lt;1.5),1.4,IF(AND(B27&gt;=3.4,D27&gt;=0.15,H27&lt;11.218,D27&lt;0.35,H27&gt;=5.85,B27&lt;3.65,F27&lt;1.5),1.3,IF(AND(H27&lt;11.731,D27&gt;=0.15,H27&gt;=11.218,D27&lt;0.35,H27&gt;=5.85,B27&lt;3.65,F27&lt;1.5),1.2,IF(AND(H27&lt;9.053,B27&gt;=2.7,D27&lt;1.35,A27&lt;6.15,A27&gt;=5.15,F27&lt;2.5,F27&gt;=1.5),3.85,IF(AND(D27&gt;=2.1,B27&lt;2.85,G27&lt;0.755,H27&gt;=5.767,A27&lt;7.25,F27&gt;=2.5,F27&gt;=1.5),5.6,IF(AND(D27&gt;=2.45,B27&gt;=2.85,G27&lt;0.755,H27&gt;=5.767,A27&lt;7.25,F27&gt;=2.5,F27&gt;=1.5),5.8,IF(AND(B27&gt;=3.45,H27&gt;=11.731,D27&gt;=0.15,H27&gt;=11.218,D27&lt;0.35,H27&gt;=5.85,B27&lt;3.65,F27&lt;1.5),1.3,IF(AND(A27&lt;5.9,H27&gt;=9.053,B27&gt;=2.7,D27&lt;1.35,A27&lt;6.15,A27&gt;=5.15,F27&lt;2.5,F27&gt;=1.5),4.3,IF(AND(A27&gt;=5.9,H27&gt;=9.053,B27&gt;=2.7,D27&lt;1.35,A27&lt;6.15,A27&gt;=5.15,F27&lt;2.5,F27&gt;=1.5),4,IF(AND(G27&gt;=0.519,D27&lt;2.1,B27&lt;2.85,G27&lt;0.755,H27&gt;=5.767,A27&lt;7.25,F27&gt;=2.5,F27&gt;=1.5),4.9,IF(AND(A27&gt;=7.05,D27&lt;2.45,B27&gt;=2.85,G27&lt;0.755,H27&gt;=5.767,A27&lt;7.25,F27&gt;=2.5,F27&gt;=1.5),5.8,IF(AND(H27&lt;14.396,B27&lt;3.45,H27&gt;=11.731,D27&gt;=0.15,H27&gt;=11.218,D27&lt;0.35,H27&gt;=5.85,B27&lt;3.65,F27&lt;1.5),1.44,IF(AND(H27&gt;=14.396,B27&lt;3.45,H27&gt;=11.731,D27&gt;=0.15,H27&gt;=11.218,D27&lt;0.35,H27&gt;=5.85,B27&lt;3.65,F27&lt;1.5),1.3,IF(AND(G27&lt;0.282,G27&lt;0.519,D27&lt;2.1,B27&lt;2.85,G27&lt;0.755,H27&gt;=5.767,A27&lt;7.25,F27&gt;=2.5,F27&gt;=1.5),5.1,IF(AND(G27&gt;=0.282,G27&lt;0.519,D27&lt;2.1,B27&lt;2.85,G27&lt;0.755,H27&gt;=5.767,A27&lt;7.25,F27&gt;=2.5,F27&gt;=1.5),5.3,IF(AND(A27&lt;6.4,D27&lt;1.9,A27&lt;7.05,D27&lt;2.45,B27&gt;=2.85,G27&lt;0.755,H27&gt;=5.767,A27&lt;7.25,F27&gt;=2.5,F27&gt;=1.5),5.6,IF(AND(A27&gt;=6.4,D27&lt;1.9,A27&lt;7.05,D27&lt;2.45,B27&gt;=2.85,G27&lt;0.755,H27&gt;=5.767,A27&lt;7.25,F27&gt;=2.5,F27&gt;=1.5),5.5,IF(AND(H27&lt;8.884,D27&gt;=1.9,A27&lt;7.05,D27&lt;2.45,B27&gt;=2.85,G27&lt;0.755,H27&gt;=5.767,A27&lt;7.25,F27&gt;=2.5,F27&gt;=1.5),5.3,IF(AND(H27&gt;=8.884,D27&gt;=1.9,A27&lt;7.05,D27&lt;2.45,B27&gt;=2.85,G27&lt;0.755,H27&gt;=5.767,A27&lt;7.25,F27&gt;=2.5,F27&gt;=1.5),5.52,"shouldnthappen")))))))))))))))))))))))))))))))))))))</f>
        <v>1.44</v>
      </c>
      <c r="AL27" s="1" t="n">
        <f aca="false">IF(AND(H27&lt;5.85,A27&lt;5.05,D27&lt;0.8),1,IF(AND(B27&lt;3.35,A27&gt;=5.05,D27&lt;0.8),1.7,IF(AND(D27&gt;=2.45,F27&gt;=2.5,D27&gt;=0.8),6.05,IF(AND(H27&gt;=11.218,H27&gt;=5.85,A27&lt;5.05,D27&lt;0.8),1.28,IF(AND(G27&gt;=0.948,B27&gt;=3.35,A27&gt;=5.05,D27&lt;0.8),1.7,IF(AND(G27&gt;=0.423,H27&lt;11.218,H27&gt;=5.85,A27&lt;5.05,D27&lt;0.8),1.3,IF(AND(B27&lt;3.6,G27&lt;0.948,B27&gt;=3.35,A27&gt;=5.05,D27&lt;0.8),1.4,IF(AND(H27&lt;10.258,D27&lt;1.15,A27&lt;5.9,F27&lt;2.5,D27&gt;=0.8),3.36,IF(AND(H27&gt;=10.258,D27&lt;1.15,A27&lt;5.9,F27&lt;2.5,D27&gt;=0.8),3.9,IF(AND(A27&lt;5.3,D27&gt;=1.15,A27&lt;5.9,F27&lt;2.5,D27&gt;=0.8),3.9,IF(AND(D27&lt;1.55,B27&lt;2.75,A27&gt;=5.9,F27&lt;2.5,D27&gt;=0.8),4.64,IF(AND(D27&gt;=1.55,B27&lt;2.75,A27&gt;=5.9,F27&lt;2.5,D27&gt;=0.8),5.1,IF(AND(D27&gt;=1.6,B27&gt;=2.75,A27&gt;=5.9,F27&lt;2.5,D27&gt;=0.8),5,IF(AND(H27&lt;5.767,H27&lt;8.598,D27&lt;2.45,F27&gt;=2.5,D27&gt;=0.8),4.5,IF(AND(A27&lt;6.25,H27&gt;=8.598,D27&lt;2.45,F27&gt;=2.5,D27&gt;=0.8),5.02,IF(AND(B27&lt;3.55,G27&lt;0.423,H27&lt;11.218,H27&gt;=5.85,A27&lt;5.05,D27&lt;0.8),1.525,IF(AND(B27&gt;=3.55,G27&lt;0.423,H27&lt;11.218,H27&gt;=5.85,A27&lt;5.05,D27&lt;0.8),1.4,IF(AND(H27&gt;=13.932,B27&gt;=3.6,G27&lt;0.948,B27&gt;=3.35,A27&gt;=5.05,D27&lt;0.8),1.65,IF(AND(G27&gt;=0.652,A27&gt;=5.3,D27&gt;=1.15,A27&lt;5.9,F27&lt;2.5,D27&gt;=0.8),3.8,IF(AND(D27&lt;1.35,D27&lt;1.6,B27&gt;=2.75,A27&gt;=5.9,F27&lt;2.5,D27&gt;=0.8),4.42,IF(AND(H27&lt;6.656,H27&gt;=5.767,H27&lt;8.598,D27&lt;2.45,F27&gt;=2.5,D27&gt;=0.8),5.033,IF(AND(H27&gt;=6.656,H27&gt;=5.767,H27&lt;8.598,D27&lt;2.45,F27&gt;=2.5,D27&gt;=0.8),5.1,IF(AND(G27&gt;=0.885,A27&gt;=6.25,H27&gt;=8.598,D27&lt;2.45,F27&gt;=2.5,D27&gt;=0.8),5.2,IF(AND(H27&lt;6.926,H27&lt;13.932,B27&gt;=3.6,G27&lt;0.948,B27&gt;=3.35,A27&gt;=5.05,D27&lt;0.8),1.433,IF(AND(H27&gt;=6.926,H27&lt;13.932,B27&gt;=3.6,G27&lt;0.948,B27&gt;=3.35,A27&gt;=5.05,D27&lt;0.8),1.5,IF(AND(A27&lt;5.65,G27&lt;0.652,A27&gt;=5.3,D27&gt;=1.15,A27&lt;5.9,F27&lt;2.5,D27&gt;=0.8),4.36,IF(AND(A27&gt;=5.65,G27&lt;0.652,A27&gt;=5.3,D27&gt;=1.15,A27&lt;5.9,F27&lt;2.5,D27&gt;=0.8),4.2,IF(AND(H27&gt;=13.561,D27&gt;=1.35,D27&lt;1.6,B27&gt;=2.75,A27&gt;=5.9,F27&lt;2.5,D27&gt;=0.8),4.767,IF(AND(H27&lt;9.091,G27&lt;0.885,A27&gt;=6.25,H27&gt;=8.598,D27&lt;2.45,F27&gt;=2.5,D27&gt;=0.8),6.3,IF(AND(H27&gt;=12.206,H27&lt;13.561,D27&gt;=1.35,D27&lt;1.6,B27&gt;=2.75,A27&gt;=5.9,F27&lt;2.5,D27&gt;=0.8),4.4,IF(AND(D27&gt;=2.25,H27&gt;=9.091,G27&lt;0.885,A27&gt;=6.25,H27&gt;=8.598,D27&lt;2.45,F27&gt;=2.5,D27&gt;=0.8),5.9,IF(AND(B27&lt;3.05,H27&lt;12.206,H27&lt;13.561,D27&gt;=1.35,D27&lt;1.6,B27&gt;=2.75,A27&gt;=5.9,F27&lt;2.5,D27&gt;=0.8),4.6,IF(AND(B27&gt;=3.05,H27&lt;12.206,H27&lt;13.561,D27&gt;=1.35,D27&lt;1.6,B27&gt;=2.75,A27&gt;=5.9,F27&lt;2.5,D27&gt;=0.8),4.7,IF(AND(G27&gt;=0.596,D27&lt;2.25,H27&gt;=9.091,G27&lt;0.885,A27&gt;=6.25,H27&gt;=8.598,D27&lt;2.45,F27&gt;=2.5,D27&gt;=0.8),5.1,IF(AND(G27&gt;=0.379,G27&lt;0.596,D27&lt;2.25,H27&gt;=9.091,G27&lt;0.885,A27&gt;=6.25,H27&gt;=8.598,D27&lt;2.45,F27&gt;=2.5,D27&gt;=0.8),5.767,IF(AND(D27&lt;2.15,G27&lt;0.379,G27&lt;0.596,D27&lt;2.25,H27&gt;=9.091,G27&lt;0.885,A27&gt;=6.25,H27&gt;=8.598,D27&lt;2.45,F27&gt;=2.5,D27&gt;=0.8),5.4,IF(AND(D27&gt;=2.15,G27&lt;0.379,G27&lt;0.596,D27&lt;2.25,H27&gt;=9.091,G27&lt;0.885,A27&gt;=6.25,H27&gt;=8.598,D27&lt;2.45,F27&gt;=2.5,D27&gt;=0.8),5.6,"shouldnthappen")))))))))))))))))))))))))))))))))))))</f>
        <v>1.28</v>
      </c>
      <c r="AM27" s="1" t="n">
        <f aca="false">IF(AND(H27&lt;5.245,D27&lt;0.8),1,IF(AND(A27&lt;4.5,H27&gt;=5.245,D27&lt;0.8),1.35,IF(AND(D27&gt;=0.5,A27&gt;=4.5,H27&gt;=5.245,D27&lt;0.8),1.6,IF(AND(H27&lt;7.25,B27&lt;2.6,A27&lt;6.15,D27&gt;=0.8),4.375,IF(AND(H27&gt;=7.25,B27&lt;2.6,A27&lt;6.15,D27&gt;=0.8),3.075,IF(AND(H27&lt;13.935,A27&gt;=7.05,A27&gt;=6.15,D27&gt;=0.8),6.067,IF(AND(H27&gt;=13.935,A27&gt;=7.05,A27&gt;=6.15,D27&gt;=0.8),6.525,IF(AND(G27&gt;=0.948,D27&lt;0.5,A27&gt;=4.5,H27&gt;=5.245,D27&lt;0.8),1.7,IF(AND(G27&lt;0.568,D27&gt;=1.55,B27&gt;=2.6,A27&lt;6.15,D27&gt;=0.8),5.1,IF(AND(G27&gt;=0.568,D27&gt;=1.55,B27&gt;=2.6,A27&lt;6.15,D27&gt;=0.8),5,IF(AND(A27&gt;=6.6,B27&gt;=3.15,A27&lt;7.05,A27&gt;=6.15,D27&gt;=0.8),5.78,IF(AND(G27&lt;0.165,G27&lt;0.273,D27&lt;1.55,B27&gt;=2.6,A27&lt;6.15,D27&gt;=0.8),4.1,IF(AND(G27&gt;=0.165,G27&lt;0.273,D27&lt;1.55,B27&gt;=2.6,A27&lt;6.15,D27&gt;=0.8),4.5,IF(AND(D27&lt;1.35,G27&gt;=0.273,D27&lt;1.55,B27&gt;=2.6,A27&lt;6.15,D27&gt;=0.8),4.08,IF(AND(D27&gt;=1.35,G27&gt;=0.273,D27&lt;1.55,B27&gt;=2.6,A27&lt;6.15,D27&gt;=0.8),4.4,IF(AND(D27&lt;1.45,F27&lt;2.5,B27&lt;3.15,A27&lt;7.05,A27&gt;=6.15,D27&gt;=0.8),4.38,IF(AND(D27&gt;=1.45,F27&lt;2.5,B27&lt;3.15,A27&lt;7.05,A27&gt;=6.15,D27&gt;=0.8),4.75,IF(AND(D27&gt;=2.25,F27&gt;=2.5,B27&lt;3.15,A27&lt;7.05,A27&gt;=6.15,D27&gt;=0.8),5.16,IF(AND(H27&lt;11.488,A27&lt;6.6,B27&gt;=3.15,A27&lt;7.05,A27&gt;=6.15,D27&gt;=0.8),6,IF(AND(H27&gt;=14.396,D27&lt;0.25,G27&lt;0.948,D27&lt;0.5,A27&gt;=4.5,H27&gt;=5.245,D27&lt;0.8),1.3,IF(AND(A27&gt;=5.55,D27&gt;=0.25,G27&lt;0.948,D27&lt;0.5,A27&gt;=4.5,H27&gt;=5.245,D27&lt;0.8),1.7,IF(AND(D27&lt;1.85,D27&lt;2.25,F27&gt;=2.5,B27&lt;3.15,A27&lt;7.05,A27&gt;=6.15,D27&gt;=0.8),5.6,IF(AND(G27&lt;0.669,H27&gt;=11.488,A27&lt;6.6,B27&gt;=3.15,A27&lt;7.05,A27&gt;=6.15,D27&gt;=0.8),4.7,IF(AND(G27&gt;=0.669,H27&gt;=11.488,A27&lt;6.6,B27&gt;=3.15,A27&lt;7.05,A27&gt;=6.15,D27&gt;=0.8),5.22,IF(AND(H27&lt;6.543,H27&lt;14.396,D27&lt;0.25,G27&lt;0.948,D27&lt;0.5,A27&gt;=4.5,H27&gt;=5.245,D27&lt;0.8),1.4,IF(AND(A27&lt;4.95,A27&lt;5.55,D27&gt;=0.25,G27&lt;0.948,D27&lt;0.5,A27&gt;=4.5,H27&gt;=5.245,D27&lt;0.8),1.4,IF(AND(A27&gt;=4.95,A27&lt;5.55,D27&gt;=0.25,G27&lt;0.948,D27&lt;0.5,A27&gt;=4.5,H27&gt;=5.245,D27&lt;0.8),1.48,IF(AND(H27&lt;10.667,D27&gt;=1.85,D27&lt;2.25,F27&gt;=2.5,B27&lt;3.15,A27&lt;7.05,A27&gt;=6.15,D27&gt;=0.8),5.25,IF(AND(H27&gt;=10.667,D27&gt;=1.85,D27&lt;2.25,F27&gt;=2.5,B27&lt;3.15,A27&lt;7.05,A27&gt;=6.15,D27&gt;=0.8),5.55,IF(AND(G27&lt;0.063,H27&gt;=6.543,H27&lt;14.396,D27&lt;0.25,G27&lt;0.948,D27&lt;0.5,A27&gt;=4.5,H27&gt;=5.245,D27&lt;0.8),1.4,IF(AND(H27&lt;9.212,G27&gt;=0.063,H27&gt;=6.543,H27&lt;14.396,D27&lt;0.25,G27&lt;0.948,D27&lt;0.5,A27&gt;=4.5,H27&gt;=5.245,D27&lt;0.8),1.475,IF(AND(H27&gt;=9.212,G27&gt;=0.063,H27&gt;=6.543,H27&lt;14.396,D27&lt;0.25,G27&lt;0.948,D27&lt;0.5,A27&gt;=4.5,H27&gt;=5.245,D27&lt;0.8),1.5,"shouldnthappen"))))))))))))))))))))))))))))))))</f>
        <v>1.5</v>
      </c>
      <c r="AN27" s="1" t="n">
        <f aca="false">IF(AND(D27&lt;0.7,A27&gt;=5.55),1.633,IF(AND(G27&lt;0.38,B27&lt;2.8,A27&lt;5.55),4.3,IF(AND(G27&gt;=0.38,B27&lt;2.8,A27&lt;5.55),3.325,IF(AND(D27&gt;=0.35,B27&gt;=2.8,A27&lt;5.55),1.6,IF(AND(B27&gt;=3.4,A27&lt;4.8,D27&lt;0.35,B27&gt;=2.8,A27&lt;5.55),1,IF(AND(H27&gt;=11.789,A27&lt;5.9,D27&lt;1.55,D27&gt;=0.7,A27&gt;=5.55),4.325,IF(AND(F27&gt;=2.5,A27&gt;=5.9,D27&lt;1.55,D27&gt;=0.7,A27&gt;=5.55),5.05,IF(AND(D27&lt;1.9,A27&gt;=7.25,D27&gt;=1.55,D27&gt;=0.7,A27&gt;=5.55),6.3,IF(AND(D27&gt;=1.9,A27&gt;=7.25,D27&gt;=1.55,D27&gt;=0.7,A27&gt;=5.55),6.4,IF(AND(A27&lt;4.35,B27&lt;3.4,A27&lt;4.8,D27&lt;0.35,B27&gt;=2.8,A27&lt;5.55),1.1,IF(AND(G27&gt;=0.934,B27&lt;3.45,A27&gt;=4.8,D27&lt;0.35,B27&gt;=2.8,A27&lt;5.55),1.7,IF(AND(H27&gt;=14.877,B27&gt;=3.45,A27&gt;=4.8,D27&lt;0.35,B27&gt;=2.8,A27&lt;5.55),1.3,IF(AND(B27&lt;2.6,H27&lt;11.789,A27&lt;5.9,D27&lt;1.55,D27&gt;=0.7,A27&gt;=5.55),3.9,IF(AND(B27&gt;=2.6,H27&lt;11.789,A27&lt;5.9,D27&lt;1.55,D27&gt;=0.7,A27&gt;=5.55),4.26,IF(AND(A27&lt;6.6,F27&lt;2.5,A27&gt;=5.9,D27&lt;1.55,D27&gt;=0.7,A27&gt;=5.55),4.625,IF(AND(A27&gt;=6.6,F27&lt;2.5,A27&gt;=5.9,D27&lt;1.55,D27&gt;=0.7,A27&gt;=5.55),4.475,IF(AND(B27&lt;2.6,D27&lt;2.05,A27&lt;7.25,D27&gt;=1.55,D27&gt;=0.7,A27&gt;=5.55),5.8,IF(AND(G27&gt;=0.743,D27&gt;=2.05,A27&lt;7.25,D27&gt;=1.55,D27&gt;=0.7,A27&gt;=5.55),5.1,IF(AND(G27&lt;0.422,A27&gt;=4.35,B27&lt;3.4,A27&lt;4.8,D27&lt;0.35,B27&gt;=2.8,A27&lt;5.55),1.367,IF(AND(G27&gt;=0.422,A27&gt;=4.35,B27&lt;3.4,A27&lt;4.8,D27&lt;0.35,B27&gt;=2.8,A27&lt;5.55),1.3,IF(AND(A27&lt;5.05,G27&lt;0.934,B27&lt;3.45,A27&gt;=4.8,D27&lt;0.35,B27&gt;=2.8,A27&lt;5.55),1.525,IF(AND(A27&gt;=5.05,G27&lt;0.934,B27&lt;3.45,A27&gt;=4.8,D27&lt;0.35,B27&gt;=2.8,A27&lt;5.55),1.5,IF(AND(G27&gt;=0.585,H27&lt;14.877,B27&gt;=3.45,A27&gt;=4.8,D27&lt;0.35,B27&gt;=2.8,A27&lt;5.55),1.54,IF(AND(G27&gt;=0.537,G27&lt;0.743,D27&gt;=2.05,A27&lt;7.25,D27&gt;=1.55,D27&gt;=0.7,A27&gt;=5.55),5.833,IF(AND(D27&gt;=0.25,G27&lt;0.585,H27&lt;14.877,B27&gt;=3.45,A27&gt;=4.8,D27&lt;0.35,B27&gt;=2.8,A27&lt;5.55),1.367,IF(AND(D27&lt;1.75,H27&lt;13.795,B27&gt;=2.6,D27&lt;2.05,A27&lt;7.25,D27&gt;=1.55,D27&gt;=0.7,A27&gt;=5.55),5.45,IF(AND(B27&lt;2.85,H27&gt;=13.795,B27&gt;=2.6,D27&lt;2.05,A27&lt;7.25,D27&gt;=1.55,D27&gt;=0.7,A27&gt;=5.55),5.1,IF(AND(B27&gt;=2.85,H27&gt;=13.795,B27&gt;=2.6,D27&lt;2.05,A27&lt;7.25,D27&gt;=1.55,D27&gt;=0.7,A27&gt;=5.55),4.82,IF(AND(G27&lt;0.353,G27&lt;0.537,G27&lt;0.743,D27&gt;=2.05,A27&lt;7.25,D27&gt;=1.55,D27&gt;=0.7,A27&gt;=5.55),5.425,IF(AND(G27&gt;=0.353,G27&lt;0.537,G27&lt;0.743,D27&gt;=2.05,A27&lt;7.25,D27&gt;=1.55,D27&gt;=0.7,A27&gt;=5.55),5.62,IF(AND(G27&lt;0.311,D27&lt;0.25,G27&lt;0.585,H27&lt;14.877,B27&gt;=3.45,A27&gt;=4.8,D27&lt;0.35,B27&gt;=2.8,A27&lt;5.55),1.5,IF(AND(G27&gt;=0.311,D27&lt;0.25,G27&lt;0.585,H27&lt;14.877,B27&gt;=3.45,A27&gt;=4.8,D27&lt;0.35,B27&gt;=2.8,A27&lt;5.55),1.4,IF(AND(B27&gt;=3.1,D27&gt;=1.75,H27&lt;13.795,B27&gt;=2.6,D27&lt;2.05,A27&lt;7.25,D27&gt;=1.55,D27&gt;=0.7,A27&gt;=5.55),5.1,IF(AND(B27&lt;2.85,B27&lt;3.1,D27&gt;=1.75,H27&lt;13.795,B27&gt;=2.6,D27&lt;2.05,A27&lt;7.25,D27&gt;=1.55,D27&gt;=0.7,A27&gt;=5.55),5.2,IF(AND(B27&gt;=2.85,B27&lt;3.1,D27&gt;=1.75,H27&lt;13.795,B27&gt;=2.6,D27&lt;2.05,A27&lt;7.25,D27&gt;=1.55,D27&gt;=0.7,A27&gt;=5.55),5.2,"shouldnthappen")))))))))))))))))))))))))))))))))))</f>
        <v>1.525</v>
      </c>
      <c r="AO27" s="1" t="n">
        <f aca="false">IF(AND(H27&gt;=14.529,G27&lt;0.633,D27&lt;0.8),1.3,IF(AND(A27&lt;5.05,G27&gt;=0.633,D27&lt;0.8),1.35,IF(AND(H27&gt;=14.379,H27&lt;14.529,G27&lt;0.633,D27&lt;0.8),1.7,IF(AND(B27&lt;3.35,A27&gt;=5.05,G27&gt;=0.633,D27&lt;0.8),1.7,IF(AND(D27&gt;=1.45,A27&lt;5.95,F27&lt;2.5,D27&gt;=0.8),4.5,IF(AND(D27&lt;1.35,A27&gt;=5.95,F27&lt;2.5,D27&gt;=0.8),4,IF(AND(D27&lt;1.85,G27&gt;=0.845,F27&gt;=2.5,D27&gt;=0.8),4.8,IF(AND(B27&gt;=4.3,H27&lt;14.379,H27&lt;14.529,G27&lt;0.633,D27&lt;0.8),1.5,IF(AND(A27&lt;5.25,B27&gt;=3.35,A27&gt;=5.05,G27&gt;=0.633,D27&lt;0.8),1.55,IF(AND(A27&gt;=5.25,B27&gt;=3.35,A27&gt;=5.05,G27&gt;=0.633,D27&lt;0.8),1.633,IF(AND(A27&lt;5.05,D27&lt;1.45,A27&lt;5.95,F27&lt;2.5,D27&gt;=0.8),3.3,IF(AND(G27&lt;0.293,D27&gt;=1.35,A27&gt;=5.95,F27&lt;2.5,D27&gt;=0.8),5,IF(AND(A27&gt;=6.6,D27&lt;2.05,G27&lt;0.845,F27&gt;=2.5,D27&gt;=0.8),5.8,IF(AND(B27&lt;3.05,D27&gt;=2.05,G27&lt;0.845,F27&gt;=2.5,D27&gt;=0.8),6.15,IF(AND(B27&lt;2.9,D27&gt;=1.85,G27&gt;=0.845,F27&gt;=2.5,D27&gt;=0.8),5.1,IF(AND(B27&gt;=2.9,D27&gt;=1.85,G27&gt;=0.845,F27&gt;=2.5,D27&gt;=0.8),5.2,IF(AND(B27&gt;=3.8,B27&lt;4.3,H27&lt;14.379,H27&lt;14.529,G27&lt;0.633,D27&lt;0.8),1.333,IF(AND(A27&lt;6.25,G27&gt;=0.293,D27&gt;=1.35,A27&gt;=5.95,F27&lt;2.5,D27&gt;=0.8),4.6,IF(AND(H27&lt;10.351,A27&lt;6.6,D27&lt;2.05,G27&lt;0.845,F27&gt;=2.5,D27&gt;=0.8),5.4,IF(AND(G27&gt;=0.364,B27&gt;=3.05,D27&gt;=2.05,G27&lt;0.845,F27&gt;=2.5,D27&gt;=0.8),5.66,IF(AND(G27&gt;=0.447,B27&lt;3.8,B27&lt;4.3,H27&lt;14.379,H27&lt;14.529,G27&lt;0.633,D27&lt;0.8),1.3,IF(AND(H27&lt;6.247,A27&lt;5.65,A27&gt;=5.05,D27&lt;1.45,A27&lt;5.95,F27&lt;2.5,D27&gt;=0.8),4.033,IF(AND(D27&lt;1.25,A27&gt;=5.65,A27&gt;=5.05,D27&lt;1.45,A27&lt;5.95,F27&lt;2.5,D27&gt;=0.8),3.88,IF(AND(D27&gt;=1.25,A27&gt;=5.65,A27&gt;=5.05,D27&lt;1.45,A27&lt;5.95,F27&lt;2.5,D27&gt;=0.8),4.35,IF(AND(B27&lt;2.65,A27&gt;=6.25,G27&gt;=0.293,D27&gt;=1.35,A27&gt;=5.95,F27&lt;2.5,D27&gt;=0.8),4.9,IF(AND(B27&lt;2.75,H27&gt;=10.351,A27&lt;6.6,D27&lt;2.05,G27&lt;0.845,F27&gt;=2.5,D27&gt;=0.8),5.1,IF(AND(B27&gt;=2.75,H27&gt;=10.351,A27&lt;6.6,D27&lt;2.05,G27&lt;0.845,F27&gt;=2.5,D27&gt;=0.8),4.95,IF(AND(B27&lt;3.15,G27&lt;0.364,B27&gt;=3.05,D27&gt;=2.05,G27&lt;0.845,F27&gt;=2.5,D27&gt;=0.8),5.28,IF(AND(B27&gt;=3.15,G27&lt;0.364,B27&gt;=3.05,D27&gt;=2.05,G27&lt;0.845,F27&gt;=2.5,D27&gt;=0.8),5.5,IF(AND(H27&lt;9.212,G27&lt;0.447,B27&lt;3.8,B27&lt;4.3,H27&lt;14.379,H27&lt;14.529,G27&lt;0.633,D27&lt;0.8),1.4,IF(AND(G27&lt;0.356,H27&gt;=6.247,A27&lt;5.65,A27&gt;=5.05,D27&lt;1.45,A27&lt;5.95,F27&lt;2.5,D27&gt;=0.8),4.2,IF(AND(B27&lt;3,B27&gt;=2.65,A27&gt;=6.25,G27&gt;=0.293,D27&gt;=1.35,A27&gt;=5.95,F27&lt;2.5,D27&gt;=0.8),4.6,IF(AND(B27&gt;=3,B27&gt;=2.65,A27&gt;=6.25,G27&gt;=0.293,D27&gt;=1.35,A27&gt;=5.95,F27&lt;2.5,D27&gt;=0.8),4.7,IF(AND(A27&lt;5.05,H27&gt;=9.212,G27&lt;0.447,B27&lt;3.8,B27&lt;4.3,H27&lt;14.379,H27&lt;14.529,G27&lt;0.633,D27&lt;0.8),1.533,IF(AND(A27&gt;=5.05,H27&gt;=9.212,G27&lt;0.447,B27&lt;3.8,B27&lt;4.3,H27&lt;14.379,H27&lt;14.529,G27&lt;0.633,D27&lt;0.8),1.425,IF(AND(A27&lt;5.35,G27&gt;=0.356,H27&gt;=6.247,A27&lt;5.65,A27&gt;=5.05,D27&lt;1.45,A27&lt;5.95,F27&lt;2.5,D27&gt;=0.8),3.9,IF(AND(A27&gt;=5.35,G27&gt;=0.356,H27&gt;=6.247,A27&lt;5.65,A27&gt;=5.05,D27&lt;1.45,A27&lt;5.95,F27&lt;2.5,D27&gt;=0.8),3.72,"shouldnthappen")))))))))))))))))))))))))))))))))))))</f>
        <v>1.3</v>
      </c>
      <c r="AP27" s="1" t="n">
        <f aca="false">IF(AND(F27&gt;=1.5,A27&lt;5.55),3.84,IF(AND(G27&gt;=0.52,A27&lt;4.75,F27&lt;1.5,A27&lt;5.55),1.16,IF(AND(A27&lt;5.65,A27&lt;5.85,D27&lt;1.55,A27&gt;=5.55),4.2,IF(AND(A27&gt;=5.65,A27&lt;5.85,D27&lt;1.55,A27&gt;=5.55),3.167,IF(AND(G27&gt;=0.798,A27&gt;=5.85,D27&lt;1.55,A27&gt;=5.55),4,IF(AND(F27&lt;2.5,H27&lt;14.1,D27&gt;=1.55,A27&gt;=5.55),4.84,IF(AND(A27&lt;7.2,H27&gt;=14.1,D27&gt;=1.55,A27&gt;=5.55),5.633,IF(AND(A27&gt;=7.2,H27&gt;=14.1,D27&gt;=1.55,A27&gt;=5.55),6.6,IF(AND(G27&lt;0.161,G27&lt;0.52,A27&lt;4.75,F27&lt;1.5,A27&lt;5.55),1.5,IF(AND(D27&gt;=0.5,G27&lt;0.676,A27&gt;=4.75,F27&lt;1.5,A27&lt;5.55),1.6,IF(AND(H27&lt;11.016,G27&gt;=0.676,A27&gt;=4.75,F27&lt;1.5,A27&lt;5.55),1.75,IF(AND(G27&lt;0.209,G27&lt;0.798,A27&gt;=5.85,D27&lt;1.55,A27&gt;=5.55),4.5,IF(AND(G27&gt;=0.74,F27&gt;=2.5,H27&lt;14.1,D27&gt;=1.55,A27&gt;=5.55),6.225,IF(AND(B27&lt;2.95,G27&gt;=0.161,G27&lt;0.52,A27&lt;4.75,F27&lt;1.5,A27&lt;5.55),1.4,IF(AND(B27&gt;=2.95,G27&gt;=0.161,G27&lt;0.52,A27&lt;4.75,F27&lt;1.5,A27&lt;5.55),1.34,IF(AND(B27&lt;3.15,D27&lt;0.5,G27&lt;0.676,A27&gt;=4.75,F27&lt;1.5,A27&lt;5.55),1.52,IF(AND(D27&lt;0.25,H27&gt;=11.016,G27&gt;=0.676,A27&gt;=4.75,F27&lt;1.5,A27&lt;5.55),1.567,IF(AND(D27&gt;=0.25,H27&gt;=11.016,G27&gt;=0.676,A27&gt;=4.75,F27&lt;1.5,A27&lt;5.55),1.5,IF(AND(H27&lt;7.47,G27&gt;=0.209,G27&lt;0.798,A27&gt;=5.85,D27&lt;1.55,A27&gt;=5.55),5.05,IF(AND(B27&lt;2.85,G27&lt;0.74,F27&gt;=2.5,H27&lt;14.1,D27&gt;=1.55,A27&gt;=5.55),5.35,IF(AND(B27&lt;3.3,B27&gt;=3.15,D27&lt;0.5,G27&lt;0.676,A27&gt;=4.75,F27&lt;1.5,A27&lt;5.55),1.2,IF(AND(D27&lt;1.45,H27&gt;=7.47,G27&gt;=0.209,G27&lt;0.798,A27&gt;=5.85,D27&lt;1.55,A27&gt;=5.55),4.66,IF(AND(D27&gt;=1.45,H27&gt;=7.47,G27&gt;=0.209,G27&lt;0.798,A27&gt;=5.85,D27&lt;1.55,A27&gt;=5.55),4.64,IF(AND(A27&gt;=7.05,B27&gt;=2.85,G27&lt;0.74,F27&gt;=2.5,H27&lt;14.1,D27&gt;=1.55,A27&gt;=5.55),5.8,IF(AND(B27&gt;=3.25,A27&lt;7.05,B27&gt;=2.85,G27&lt;0.74,F27&gt;=2.5,H27&lt;14.1,D27&gt;=1.55,A27&gt;=5.55),5.7,IF(AND(H27&gt;=13.641,D27&lt;0.25,B27&gt;=3.3,B27&gt;=3.15,D27&lt;0.5,G27&lt;0.676,A27&gt;=4.75,F27&lt;1.5,A27&lt;5.55),1.3,IF(AND(D27&lt;0.35,D27&gt;=0.25,B27&gt;=3.3,B27&gt;=3.15,D27&lt;0.5,G27&lt;0.676,A27&gt;=4.75,F27&lt;1.5,A27&lt;5.55),1.367,IF(AND(D27&gt;=0.35,D27&gt;=0.25,B27&gt;=3.3,B27&gt;=3.15,D27&lt;0.5,G27&lt;0.676,A27&gt;=4.75,F27&lt;1.5,A27&lt;5.55),1.3,IF(AND(A27&lt;6.35,B27&lt;3.25,A27&lt;7.05,B27&gt;=2.85,G27&lt;0.74,F27&gt;=2.5,H27&lt;14.1,D27&gt;=1.55,A27&gt;=5.55),5.6,IF(AND(A27&gt;=6.35,B27&lt;3.25,A27&lt;7.05,B27&gt;=2.85,G27&lt;0.74,F27&gt;=2.5,H27&lt;14.1,D27&gt;=1.55,A27&gt;=5.55),5.325,IF(AND(A27&lt;5.1,H27&lt;13.641,D27&lt;0.25,B27&gt;=3.3,B27&gt;=3.15,D27&lt;0.5,G27&lt;0.676,A27&gt;=4.75,F27&lt;1.5,A27&lt;5.55),1.4,IF(AND(H27&gt;=11.031,A27&gt;=5.1,H27&lt;13.641,D27&lt;0.25,B27&gt;=3.3,B27&gt;=3.15,D27&lt;0.5,G27&lt;0.676,A27&gt;=4.75,F27&lt;1.5,A27&lt;5.55),1.4,IF(AND(A27&lt;5.45,H27&lt;11.031,A27&gt;=5.1,H27&lt;13.641,D27&lt;0.25,B27&gt;=3.3,B27&gt;=3.15,D27&lt;0.5,G27&lt;0.676,A27&gt;=4.75,F27&lt;1.5,A27&lt;5.55),1.5,IF(AND(A27&gt;=5.45,H27&lt;11.031,A27&gt;=5.1,H27&lt;13.641,D27&lt;0.25,B27&gt;=3.3,B27&gt;=3.15,D27&lt;0.5,G27&lt;0.676,A27&gt;=4.75,F27&lt;1.5,A27&lt;5.55),1.4,"shouldnthappen"))))))))))))))))))))))))))))))))))</f>
        <v>1.4</v>
      </c>
      <c r="AQ27" s="1" t="n">
        <f aca="false">IF(AND(H27&lt;6.926,D27&gt;=0.35,F27&lt;1.5),1.9,IF(AND(G27&gt;=0.869,D27&gt;=1.75,F27&gt;=1.5),5.15,IF(AND(A27&lt;4.35,A27&lt;5.05,D27&lt;0.35,F27&lt;1.5),1.1,IF(AND(H27&lt;6.089,A27&gt;=5.05,D27&lt;0.35,F27&lt;1.5),1.7,IF(AND(H27&gt;=13.089,H27&gt;=6.926,D27&gt;=0.35,F27&lt;1.5),1.3,IF(AND(G27&lt;0.695,D27&lt;1.15,D27&lt;1.75,F27&gt;=1.5),3.62,IF(AND(G27&gt;=0.695,D27&lt;1.15,D27&lt;1.75,F27&gt;=1.5),3,IF(AND(G27&gt;=0.585,H27&gt;=6.089,A27&gt;=5.05,D27&lt;0.35,F27&lt;1.5),1.5,IF(AND(H27&lt;9.582,H27&lt;13.089,H27&gt;=6.926,D27&gt;=0.35,F27&lt;1.5),1.5,IF(AND(H27&gt;=9.582,H27&lt;13.089,H27&gt;=6.926,D27&gt;=0.35,F27&lt;1.5),1.6,IF(AND(D27&lt;1.35,H27&lt;9.349,D27&gt;=1.15,D27&lt;1.75,F27&gt;=1.5),3.867,IF(AND(D27&lt;2.05,A27&lt;7.05,G27&lt;0.869,D27&gt;=1.75,F27&gt;=1.5),4.9,IF(AND(B27&gt;=3.3,A27&gt;=7.05,G27&lt;0.869,D27&gt;=1.75,F27&gt;=1.5),6.1,IF(AND(G27&lt;0.347,H27&lt;11.218,A27&gt;=4.35,A27&lt;5.05,D27&lt;0.35,F27&lt;1.5),1.4,IF(AND(G27&gt;=0.347,H27&lt;11.218,A27&gt;=4.35,A27&lt;5.05,D27&lt;0.35,F27&lt;1.5),1.5,IF(AND(G27&gt;=0.265,H27&gt;=11.218,A27&gt;=4.35,A27&lt;5.05,D27&lt;0.35,F27&lt;1.5),1.45,IF(AND(A27&gt;=5.4,G27&lt;0.585,H27&gt;=6.089,A27&gt;=5.05,D27&lt;0.35,F27&lt;1.5),1.35,IF(AND(B27&gt;=2.9,D27&gt;=1.35,H27&lt;9.349,D27&gt;=1.15,D27&lt;1.75,F27&gt;=1.5),4.6,IF(AND(D27&gt;=1.35,A27&lt;6.15,H27&gt;=9.349,D27&gt;=1.15,D27&lt;1.75,F27&gt;=1.5),4.54,IF(AND(H27&lt;10.927,A27&gt;=6.15,H27&gt;=9.349,D27&gt;=1.15,D27&lt;1.75,F27&gt;=1.5),4.3,IF(AND(G27&lt;0.512,D27&gt;=2.05,A27&lt;7.05,G27&lt;0.869,D27&gt;=1.75,F27&gt;=1.5),5.533,IF(AND(G27&gt;=0.512,D27&gt;=2.05,A27&lt;7.05,G27&lt;0.869,D27&gt;=1.75,F27&gt;=1.5),5.88,IF(AND(H27&lt;11.551,B27&lt;3.3,A27&gt;=7.05,G27&lt;0.869,D27&gt;=1.75,F27&gt;=1.5),6.3,IF(AND(G27&lt;0.227,G27&lt;0.265,H27&gt;=11.218,A27&gt;=4.35,A27&lt;5.05,D27&lt;0.35,F27&lt;1.5),1.4,IF(AND(G27&gt;=0.227,G27&lt;0.265,H27&gt;=11.218,A27&gt;=4.35,A27&lt;5.05,D27&lt;0.35,F27&lt;1.5),1.26,IF(AND(H27&lt;11.031,A27&lt;5.4,G27&lt;0.585,H27&gt;=6.089,A27&gt;=5.05,D27&lt;0.35,F27&lt;1.5),1.5,IF(AND(H27&gt;=11.031,A27&lt;5.4,G27&lt;0.585,H27&gt;=6.089,A27&gt;=5.05,D27&lt;0.35,F27&lt;1.5),1.4,IF(AND(A27&lt;5.45,B27&lt;2.9,D27&gt;=1.35,H27&lt;9.349,D27&gt;=1.15,D27&lt;1.75,F27&gt;=1.5),4.5,IF(AND(A27&lt;5.9,D27&lt;1.35,A27&lt;6.15,H27&gt;=9.349,D27&gt;=1.15,D27&lt;1.75,F27&gt;=1.5),4.2,IF(AND(A27&gt;=5.9,D27&lt;1.35,A27&lt;6.15,H27&gt;=9.349,D27&gt;=1.15,D27&lt;1.75,F27&gt;=1.5),4,IF(AND(A27&gt;=6.75,H27&gt;=10.927,A27&gt;=6.15,H27&gt;=9.349,D27&gt;=1.15,D27&lt;1.75,F27&gt;=1.5),4.767,IF(AND(B27&lt;2.9,H27&gt;=11.551,B27&lt;3.3,A27&gt;=7.05,G27&lt;0.869,D27&gt;=1.75,F27&gt;=1.5),6.7,IF(AND(B27&gt;=2.9,H27&gt;=11.551,B27&lt;3.3,A27&gt;=7.05,G27&lt;0.869,D27&gt;=1.75,F27&gt;=1.5),6.6,IF(AND(B27&lt;2.45,A27&gt;=5.45,B27&lt;2.9,D27&gt;=1.35,H27&lt;9.349,D27&gt;=1.15,D27&lt;1.75,F27&gt;=1.5),5,IF(AND(B27&gt;=2.45,A27&gt;=5.45,B27&lt;2.9,D27&gt;=1.35,H27&lt;9.349,D27&gt;=1.15,D27&lt;1.75,F27&gt;=1.5),5.1,IF(AND(H27&lt;11.166,A27&lt;6.75,H27&gt;=10.927,A27&gt;=6.15,H27&gt;=9.349,D27&gt;=1.15,D27&lt;1.75,F27&gt;=1.5),4.9,IF(AND(G27&lt;0.228,H27&gt;=11.166,A27&lt;6.75,H27&gt;=10.927,A27&gt;=6.15,H27&gt;=9.349,D27&gt;=1.15,D27&lt;1.75,F27&gt;=1.5),4.7,IF(AND(H27&lt;13.531,G27&gt;=0.228,H27&gt;=11.166,A27&lt;6.75,H27&gt;=10.927,A27&gt;=6.15,H27&gt;=9.349,D27&gt;=1.15,D27&lt;1.75,F27&gt;=1.5),4.4,IF(AND(H27&gt;=13.531,G27&gt;=0.228,H27&gt;=11.166,A27&lt;6.75,H27&gt;=10.927,A27&gt;=6.15,H27&gt;=9.349,D27&gt;=1.15,D27&lt;1.75,F27&gt;=1.5),4.6,"shouldnthappen")))))))))))))))))))))))))))))))))))))))</f>
        <v>1.45</v>
      </c>
      <c r="AR27" s="1" t="n">
        <f aca="false">IF(AND(G27&gt;=0.93,B27&lt;3.65,F27&lt;1.5),1.7,IF(AND(H27&lt;6.542,B27&gt;=3.65,F27&lt;1.5),1.767,IF(AND(A27&gt;=7.05,D27&gt;=1.55,F27&gt;=1.5),6.3,IF(AND(G27&lt;0.123,H27&gt;=6.542,B27&gt;=3.65,F27&lt;1.5),1.367,IF(AND(A27&lt;5.15,A27&lt;5.65,D27&lt;1.55,F27&gt;=1.5),3.15,IF(AND(A27&lt;4.8,G27&gt;=0.447,G27&lt;0.93,B27&lt;3.65,F27&lt;1.5),1.24,IF(AND(A27&gt;=4.8,G27&gt;=0.447,G27&lt;0.93,B27&lt;3.65,F27&lt;1.5),1.4,IF(AND(G27&lt;0.151,G27&gt;=0.123,H27&gt;=6.542,B27&gt;=3.65,F27&lt;1.5),1.7,IF(AND(G27&gt;=0.151,G27&gt;=0.123,H27&gt;=6.542,B27&gt;=3.65,F27&lt;1.5),1.5,IF(AND(D27&gt;=1.45,A27&gt;=5.15,A27&lt;5.65,D27&lt;1.55,F27&gt;=1.5),4.5,IF(AND(B27&lt;2.65,D27&gt;=1.35,A27&gt;=5.65,D27&lt;1.55,F27&gt;=1.5),4.9,IF(AND(G27&lt;0.527,F27&lt;2.5,A27&lt;7.05,D27&gt;=1.55,F27&gt;=1.5),5.075,IF(AND(G27&gt;=0.527,F27&lt;2.5,A27&lt;7.05,D27&gt;=1.55,F27&gt;=1.5),4.7,IF(AND(A27&lt;4.65,G27&lt;0.265,G27&lt;0.447,G27&lt;0.93,B27&lt;3.65,F27&lt;1.5),1.42,IF(AND(G27&lt;0.3,G27&gt;=0.265,G27&lt;0.447,G27&lt;0.93,B27&lt;3.65,F27&lt;1.5),1.6,IF(AND(G27&gt;=0.3,G27&gt;=0.265,G27&lt;0.447,G27&lt;0.93,B27&lt;3.65,F27&lt;1.5),1.4,IF(AND(G27&lt;0.356,D27&lt;1.45,A27&gt;=5.15,A27&lt;5.65,D27&lt;1.55,F27&gt;=1.5),4.125,IF(AND(D27&lt;1.1,A27&lt;6.2,D27&lt;1.35,A27&gt;=5.65,D27&lt;1.55,F27&gt;=1.5),4.1,IF(AND(D27&gt;=1.1,A27&lt;6.2,D27&lt;1.35,A27&gt;=5.65,D27&lt;1.55,F27&gt;=1.5),4.175,IF(AND(H27&gt;=13.433,A27&gt;=6.2,D27&lt;1.35,A27&gt;=5.65,D27&lt;1.55,F27&gt;=1.5),4.6,IF(AND(G27&lt;0.437,B27&gt;=2.65,D27&gt;=1.35,A27&gt;=5.65,D27&lt;1.55,F27&gt;=1.5),4.625,IF(AND(G27&gt;=0.437,B27&gt;=2.65,D27&gt;=1.35,A27&gt;=5.65,D27&lt;1.55,F27&gt;=1.5),4.75,IF(AND(B27&gt;=3.15,H27&lt;11.146,F27&gt;=2.5,A27&lt;7.05,D27&gt;=1.55,F27&gt;=1.5),5.667,IF(AND(B27&lt;2.65,H27&gt;=11.146,F27&gt;=2.5,A27&lt;7.05,D27&gt;=1.55,F27&gt;=1.5),5.8,IF(AND(B27&lt;3.3,A27&gt;=4.65,G27&lt;0.265,G27&lt;0.447,G27&lt;0.93,B27&lt;3.65,F27&lt;1.5),1.32,IF(AND(B27&gt;=3.3,A27&gt;=4.65,G27&lt;0.265,G27&lt;0.447,G27&lt;0.93,B27&lt;3.65,F27&lt;1.5),1.425,IF(AND(B27&lt;2.8,G27&gt;=0.356,D27&lt;1.45,A27&gt;=5.15,A27&lt;5.65,D27&lt;1.55,F27&gt;=1.5),3.86,IF(AND(B27&gt;=2.8,G27&gt;=0.356,D27&lt;1.45,A27&gt;=5.15,A27&lt;5.65,D27&lt;1.55,F27&gt;=1.5),3.6,IF(AND(B27&lt;2.6,H27&lt;13.433,A27&gt;=6.2,D27&lt;1.35,A27&gt;=5.65,D27&lt;1.55,F27&gt;=1.5),4.4,IF(AND(B27&gt;=2.6,H27&lt;13.433,A27&gt;=6.2,D27&lt;1.35,A27&gt;=5.65,D27&lt;1.55,F27&gt;=1.5),4.3,IF(AND(G27&lt;0.151,B27&lt;3.15,H27&lt;11.146,F27&gt;=2.5,A27&lt;7.05,D27&gt;=1.55,F27&gt;=1.5),5.5,IF(AND(H27&lt;15.52,B27&gt;=2.65,H27&gt;=11.146,F27&gt;=2.5,A27&lt;7.05,D27&gt;=1.55,F27&gt;=1.5),5.4,IF(AND(H27&gt;=15.52,B27&gt;=2.65,H27&gt;=11.146,F27&gt;=2.5,A27&lt;7.05,D27&gt;=1.55,F27&gt;=1.5),5.733,IF(AND(H27&lt;10.74,G27&gt;=0.151,B27&lt;3.15,H27&lt;11.146,F27&gt;=2.5,A27&lt;7.05,D27&gt;=1.55,F27&gt;=1.5),5.12,IF(AND(H27&gt;=10.74,G27&gt;=0.151,B27&lt;3.15,H27&lt;11.146,F27&gt;=2.5,A27&lt;7.05,D27&gt;=1.55,F27&gt;=1.5),4.9,"shouldnthappen")))))))))))))))))))))))))))))))))))</f>
        <v>1.4</v>
      </c>
      <c r="AS27" s="1" t="n">
        <f aca="false">IF(AND(F27&gt;=1.5,A27&lt;5.55),4.18,IF(AND(F27&gt;=2.5,B27&lt;2.75,A27&gt;=5.55),5.38,IF(AND(G27&gt;=0.587,B27&lt;3.75,F27&lt;1.5,A27&lt;5.55),1.48,IF(AND(H27&lt;6.51,B27&gt;=3.75,F27&lt;1.5,A27&lt;5.55),1.9,IF(AND(H27&gt;=6.51,B27&gt;=3.75,F27&lt;1.5,A27&lt;5.55),1.425,IF(AND(G27&gt;=0.868,F27&lt;2.5,B27&lt;2.75,A27&gt;=5.55),4.65,IF(AND(F27&lt;1.5,D27&lt;1.55,B27&gt;=2.75,A27&gt;=5.55),1.7,IF(AND(G27&gt;=0.857,D27&gt;=1.55,B27&gt;=2.75,A27&gt;=5.55),5.033,IF(AND(G27&gt;=0.518,G27&lt;0.587,B27&lt;3.75,F27&lt;1.5,A27&lt;5.55),1,IF(AND(D27&lt;1.05,G27&lt;0.868,F27&lt;2.5,B27&lt;2.75,A27&gt;=5.55),3.5,IF(AND(G27&lt;0.404,D27&gt;=1.05,G27&lt;0.868,F27&lt;2.5,B27&lt;2.75,A27&gt;=5.55),4.2,IF(AND(G27&gt;=0.404,D27&gt;=1.05,G27&lt;0.868,F27&lt;2.5,B27&lt;2.75,A27&gt;=5.55),3.94,IF(AND(F27&lt;2.5,B27&lt;2.95,F27&gt;=1.5,D27&lt;1.55,B27&gt;=2.75,A27&gt;=5.55),4.68,IF(AND(F27&gt;=2.5,B27&lt;2.95,F27&gt;=1.5,D27&lt;1.55,B27&gt;=2.75,A27&gt;=5.55),5.1,IF(AND(H27&lt;10.883,B27&gt;=2.95,F27&gt;=1.5,D27&lt;1.55,B27&gt;=2.75,A27&gt;=5.55),4.15,IF(AND(H27&gt;=10.883,B27&gt;=2.95,F27&gt;=1.5,D27&lt;1.55,B27&gt;=2.75,A27&gt;=5.55),4.5,IF(AND(H27&gt;=14.1,D27&lt;2.05,G27&lt;0.857,D27&gt;=1.55,B27&gt;=2.75,A27&gt;=5.55),6.6,IF(AND(G27&lt;0.063,B27&lt;3.15,G27&lt;0.518,G27&lt;0.587,B27&lt;3.75,F27&lt;1.5,A27&lt;5.55),1.4,IF(AND(G27&gt;=0.063,B27&lt;3.15,G27&lt;0.518,G27&lt;0.587,B27&lt;3.75,F27&lt;1.5,A27&lt;5.55),1.5,IF(AND(H27&gt;=10.563,B27&gt;=3.15,G27&lt;0.518,G27&lt;0.587,B27&lt;3.75,F27&lt;1.5,A27&lt;5.55),1.325,IF(AND(B27&lt;2.95,H27&lt;14.1,D27&lt;2.05,G27&lt;0.857,D27&gt;=1.55,B27&gt;=2.75,A27&gt;=5.55),6.125,IF(AND(A27&lt;6.65,G27&lt;0.364,D27&gt;=2.05,G27&lt;0.857,D27&gt;=1.55,B27&gt;=2.75,A27&gt;=5.55),5.45,IF(AND(G27&gt;=0.774,G27&gt;=0.364,D27&gt;=2.05,G27&lt;0.857,D27&gt;=1.55,B27&gt;=2.75,A27&gt;=5.55),5.4,IF(AND(H27&gt;=9.279,H27&lt;10.563,B27&gt;=3.15,G27&lt;0.518,G27&lt;0.587,B27&lt;3.75,F27&lt;1.5,A27&lt;5.55),1.475,IF(AND(D27&lt;1.65,B27&gt;=2.95,H27&lt;14.1,D27&lt;2.05,G27&lt;0.857,D27&gt;=1.55,B27&gt;=2.75,A27&gt;=5.55),5.8,IF(AND(B27&lt;3.15,A27&gt;=6.65,G27&lt;0.364,D27&gt;=2.05,G27&lt;0.857,D27&gt;=1.55,B27&gt;=2.75,A27&gt;=5.55),5.3,IF(AND(B27&gt;=3.15,A27&gt;=6.65,G27&lt;0.364,D27&gt;=2.05,G27&lt;0.857,D27&gt;=1.55,B27&gt;=2.75,A27&gt;=5.55),5.7,IF(AND(A27&gt;=6.75,G27&lt;0.774,G27&gt;=0.364,D27&gt;=2.05,G27&lt;0.857,D27&gt;=1.55,B27&gt;=2.75,A27&gt;=5.55),5.9,IF(AND(G27&lt;0.417,H27&lt;9.279,H27&lt;10.563,B27&gt;=3.15,G27&lt;0.518,G27&lt;0.587,B27&lt;3.75,F27&lt;1.5,A27&lt;5.55),1.4,IF(AND(G27&gt;=0.417,H27&lt;9.279,H27&lt;10.563,B27&gt;=3.15,G27&lt;0.518,G27&lt;0.587,B27&lt;3.75,F27&lt;1.5,A27&lt;5.55),1.3,IF(AND(A27&lt;6.3,D27&gt;=1.65,B27&gt;=2.95,H27&lt;14.1,D27&lt;2.05,G27&lt;0.857,D27&gt;=1.55,B27&gt;=2.75,A27&gt;=5.55),4.9,IF(AND(A27&gt;=6.3,D27&gt;=1.65,B27&gt;=2.95,H27&lt;14.1,D27&lt;2.05,G27&lt;0.857,D27&gt;=1.55,B27&gt;=2.75,A27&gt;=5.55),5.3,IF(AND(G27&gt;=0.657,A27&lt;6.75,G27&lt;0.774,G27&gt;=0.364,D27&gt;=2.05,G27&lt;0.857,D27&gt;=1.55,B27&gt;=2.75,A27&gt;=5.55),6,IF(AND(B27&lt;3.2,G27&lt;0.657,A27&lt;6.75,G27&lt;0.774,G27&gt;=0.364,D27&gt;=2.05,G27&lt;0.857,D27&gt;=1.55,B27&gt;=2.75,A27&gt;=5.55),5.6,IF(AND(B27&gt;=3.2,G27&lt;0.657,A27&lt;6.75,G27&lt;0.774,G27&gt;=0.364,D27&gt;=2.05,G27&lt;0.857,D27&gt;=1.55,B27&gt;=2.75,A27&gt;=5.55),5.65,"shouldnthappen")))))))))))))))))))))))))))))))))))</f>
        <v>1.325</v>
      </c>
      <c r="AT27" s="1" t="n">
        <f aca="false">IF(AND(H27&gt;=16.284,A27&gt;=5.55),6.533,IF(AND(G27&gt;=0.52,A27&lt;4.85,A27&lt;5.55),1.05,IF(AND(G27&lt;0.227,G27&lt;0.52,A27&lt;4.85,A27&lt;5.55),1.4,IF(AND(G27&gt;=0.227,G27&lt;0.52,A27&lt;4.85,A27&lt;5.55),1.3,IF(AND(D27&gt;=0.45,F27&lt;1.5,A27&gt;=4.85,A27&lt;5.55),1.667,IF(AND(B27&gt;=2.75,F27&gt;=1.5,A27&gt;=4.85,A27&lt;5.55),4.5,IF(AND(F27&lt;2.5,B27&gt;=3.15,H27&lt;16.284,A27&gt;=5.55),4.7,IF(AND(G27&gt;=0.934,D27&lt;0.45,F27&lt;1.5,A27&gt;=4.85,A27&lt;5.55),1.7,IF(AND(D27&gt;=1.2,B27&lt;2.75,F27&gt;=1.5,A27&gt;=4.85,A27&lt;5.55),4.25,IF(AND(G27&gt;=0.774,F27&gt;=2.5,B27&gt;=3.15,H27&lt;16.284,A27&gt;=5.55),5.4,IF(AND(B27&lt;3.1,G27&lt;0.934,D27&lt;0.45,F27&lt;1.5,A27&gt;=4.85,A27&lt;5.55),1.6,IF(AND(D27&lt;1.05,D27&lt;1.2,B27&lt;2.75,F27&gt;=1.5,A27&gt;=4.85,A27&lt;5.55),3.433,IF(AND(D27&gt;=1.05,D27&lt;1.2,B27&lt;2.75,F27&gt;=1.5,A27&gt;=4.85,A27&lt;5.55),3.267,IF(AND(H27&lt;8.486,D27&lt;1.35,F27&lt;2.5,B27&lt;3.15,H27&lt;16.284,A27&gt;=5.55),3.85,IF(AND(D27&gt;=1.55,D27&gt;=1.35,F27&lt;2.5,B27&lt;3.15,H27&lt;16.284,A27&gt;=5.55),5.1,IF(AND(H27&lt;10.464,A27&lt;6.35,F27&gt;=2.5,B27&lt;3.15,H27&lt;16.284,A27&gt;=5.55),5.08,IF(AND(H27&gt;=10.464,A27&lt;6.35,F27&gt;=2.5,B27&lt;3.15,H27&lt;16.284,A27&gt;=5.55),4.9,IF(AND(D27&lt;1.85,A27&gt;=6.35,F27&gt;=2.5,B27&lt;3.15,H27&lt;16.284,A27&gt;=5.55),5.8,IF(AND(H27&gt;=10.393,G27&lt;0.774,F27&gt;=2.5,B27&gt;=3.15,H27&lt;16.284,A27&gt;=5.55),5.425,IF(AND(B27&lt;2.6,H27&gt;=8.486,D27&lt;1.35,F27&lt;2.5,B27&lt;3.15,H27&lt;16.284,A27&gt;=5.55),3.9,IF(AND(G27&gt;=0.567,D27&lt;1.55,D27&gt;=1.35,F27&lt;2.5,B27&lt;3.15,H27&lt;16.284,A27&gt;=5.55),4.4,IF(AND(B27&lt;3.25,H27&lt;10.393,G27&lt;0.774,F27&gt;=2.5,B27&gt;=3.15,H27&lt;16.284,A27&gt;=5.55),5.7,IF(AND(B27&gt;=3.25,H27&lt;10.393,G27&lt;0.774,F27&gt;=2.5,B27&gt;=3.15,H27&lt;16.284,A27&gt;=5.55),5.98,IF(AND(G27&lt;0.079,G27&lt;0.338,B27&gt;=3.1,G27&lt;0.934,D27&lt;0.45,F27&lt;1.5,A27&gt;=4.85,A27&lt;5.55),1.425,IF(AND(B27&lt;3.35,G27&gt;=0.338,B27&gt;=3.1,G27&lt;0.934,D27&lt;0.45,F27&lt;1.5,A27&gt;=4.85,A27&lt;5.55),1.4,IF(AND(G27&lt;0.404,B27&gt;=2.6,H27&gt;=8.486,D27&lt;1.35,F27&lt;2.5,B27&lt;3.15,H27&lt;16.284,A27&gt;=5.55),4.3,IF(AND(G27&gt;=0.404,B27&gt;=2.6,H27&gt;=8.486,D27&lt;1.35,F27&lt;2.5,B27&lt;3.15,H27&lt;16.284,A27&gt;=5.55),4.025,IF(AND(B27&gt;=3.05,G27&lt;0.567,D27&lt;1.55,D27&gt;=1.35,F27&lt;2.5,B27&lt;3.15,H27&lt;16.284,A27&gt;=5.55),4.7,IF(AND(A27&lt;6.45,H27&lt;10.667,D27&gt;=1.85,A27&gt;=6.35,F27&gt;=2.5,B27&lt;3.15,H27&lt;16.284,A27&gt;=5.55),5.3,IF(AND(A27&gt;=6.45,H27&lt;10.667,D27&gt;=1.85,A27&gt;=6.35,F27&gt;=2.5,B27&lt;3.15,H27&lt;16.284,A27&gt;=5.55),5.167,IF(AND(B27&lt;2.95,H27&gt;=10.667,D27&gt;=1.85,A27&gt;=6.35,F27&gt;=2.5,B27&lt;3.15,H27&lt;16.284,A27&gt;=5.55),5.6,IF(AND(B27&gt;=2.95,H27&gt;=10.667,D27&gt;=1.85,A27&gt;=6.35,F27&gt;=2.5,B27&lt;3.15,H27&lt;16.284,A27&gt;=5.55),5.5,IF(AND(H27&lt;10.325,G27&gt;=0.079,G27&lt;0.338,B27&gt;=3.1,G27&lt;0.934,D27&lt;0.45,F27&lt;1.5,A27&gt;=4.85,A27&lt;5.55),1.5,IF(AND(G27&lt;0.385,B27&gt;=3.35,G27&gt;=0.338,B27&gt;=3.1,G27&lt;0.934,D27&lt;0.45,F27&lt;1.5,A27&gt;=4.85,A27&lt;5.55),1.5,IF(AND(G27&gt;=0.385,B27&gt;=3.35,G27&gt;=0.338,B27&gt;=3.1,G27&lt;0.934,D27&lt;0.45,F27&lt;1.5,A27&gt;=4.85,A27&lt;5.55),1.42,IF(AND(B27&lt;2.5,B27&lt;3.05,G27&lt;0.567,D27&lt;1.55,D27&gt;=1.35,F27&lt;2.5,B27&lt;3.15,H27&lt;16.284,A27&gt;=5.55),4.5,IF(AND(B27&gt;=2.5,B27&lt;3.05,G27&lt;0.567,D27&lt;1.55,D27&gt;=1.35,F27&lt;2.5,B27&lt;3.15,H27&lt;16.284,A27&gt;=5.55),4.56,IF(AND(H27&lt;12.506,H27&gt;=10.325,G27&gt;=0.079,G27&lt;0.338,B27&gt;=3.1,G27&lt;0.934,D27&lt;0.45,F27&lt;1.5,A27&gt;=4.85,A27&lt;5.55),1.2,IF(AND(H27&gt;=12.506,H27&gt;=10.325,G27&gt;=0.079,G27&lt;0.338,B27&gt;=3.1,G27&lt;0.934,D27&lt;0.45,F27&lt;1.5,A27&gt;=4.85,A27&lt;5.55),1.3,"shouldnthappen")))))))))))))))))))))))))))))))))))))))</f>
        <v>1.3</v>
      </c>
      <c r="AU27" s="1" t="n">
        <f aca="false">IF(AND(G27&gt;=0.52,B27&lt;3.05,F27&lt;1.5),1.1,IF(AND(G27&lt;0.35,G27&lt;0.52,B27&lt;3.05,F27&lt;1.5),1.4,IF(AND(G27&gt;=0.35,G27&lt;0.52,B27&lt;3.05,F27&lt;1.5),1.3,IF(AND(G27&gt;=0.227,G27&lt;0.347,B27&gt;=3.05,F27&lt;1.5),1.32,IF(AND(H27&lt;6.417,G27&gt;=0.347,B27&gt;=3.05,F27&lt;1.5),1.7,IF(AND(A27&gt;=7.25,A27&gt;=6.6,F27&gt;=2.5,F27&gt;=1.5),6.35,IF(AND(G27&lt;0.11,G27&lt;0.227,G27&lt;0.347,B27&gt;=3.05,F27&lt;1.5),1.333,IF(AND(H27&lt;9.441,H27&gt;=6.417,G27&gt;=0.347,B27&gt;=3.05,F27&lt;1.5),1.425,IF(AND(B27&lt;2.75,G27&lt;0.451,H27&lt;10.266,F27&lt;2.5,F27&gt;=1.5),4,IF(AND(B27&gt;=2.75,G27&lt;0.451,H27&lt;10.266,F27&lt;2.5,F27&gt;=1.5),4.433,IF(AND(G27&gt;=0.865,G27&gt;=0.451,H27&lt;10.266,F27&lt;2.5,F27&gt;=1.5),4.2,IF(AND(B27&lt;2.45,H27&lt;13.665,H27&gt;=10.266,F27&lt;2.5,F27&gt;=1.5),3.7,IF(AND(G27&lt;0.302,H27&gt;=13.665,H27&gt;=10.266,F27&lt;2.5,F27&gt;=1.5),5,IF(AND(B27&lt;2.9,A27&lt;6.1,A27&lt;6.6,F27&gt;=2.5,F27&gt;=1.5),5.06,IF(AND(B27&gt;=2.9,A27&lt;6.1,A27&lt;6.6,F27&gt;=2.5,F27&gt;=1.5),4.8,IF(AND(B27&lt;3.05,A27&gt;=6.1,A27&lt;6.6,F27&gt;=2.5,F27&gt;=1.5),5.6,IF(AND(B27&gt;=3.05,A27&gt;=6.1,A27&lt;6.6,F27&gt;=2.5,F27&gt;=1.5),5.267,IF(AND(H27&gt;=14.564,A27&lt;7.25,A27&gt;=6.6,F27&gt;=2.5,F27&gt;=1.5),5.6,IF(AND(H27&gt;=14.309,G27&gt;=0.11,G27&lt;0.227,G27&lt;0.347,B27&gt;=3.05,F27&lt;1.5),1.7,IF(AND(D27&lt;0.4,H27&gt;=9.441,H27&gt;=6.417,G27&gt;=0.347,B27&gt;=3.05,F27&lt;1.5),1.5,IF(AND(D27&gt;=0.4,H27&gt;=9.441,H27&gt;=6.417,G27&gt;=0.347,B27&gt;=3.05,F27&lt;1.5),1.633,IF(AND(A27&lt;5.35,G27&lt;0.865,G27&gt;=0.451,H27&lt;10.266,F27&lt;2.5,F27&gt;=1.5),3.15,IF(AND(D27&lt;1.45,G27&gt;=0.302,H27&gt;=13.665,H27&gt;=10.266,F27&lt;2.5,F27&gt;=1.5),4.74,IF(AND(D27&gt;=1.45,G27&gt;=0.302,H27&gt;=13.665,H27&gt;=10.266,F27&lt;2.5,F27&gt;=1.5),4.567,IF(AND(H27&lt;8.836,H27&lt;14.564,A27&lt;7.25,A27&gt;=6.6,F27&gt;=2.5,F27&gt;=1.5),5.7,IF(AND(H27&gt;=8.836,H27&lt;14.564,A27&lt;7.25,A27&gt;=6.6,F27&gt;=2.5,F27&gt;=1.5),5.9,IF(AND(H27&lt;11.53,H27&lt;14.309,G27&gt;=0.11,G27&lt;0.227,G27&lt;0.347,B27&gt;=3.05,F27&lt;1.5),1.5,IF(AND(H27&gt;=11.53,H27&lt;14.309,G27&gt;=0.11,G27&lt;0.227,G27&lt;0.347,B27&gt;=3.05,F27&lt;1.5),1.467,IF(AND(H27&lt;9.386,A27&gt;=5.35,G27&lt;0.865,G27&gt;=0.451,H27&lt;10.266,F27&lt;2.5,F27&gt;=1.5),3.56,IF(AND(H27&gt;=9.386,A27&gt;=5.35,G27&lt;0.865,G27&gt;=0.451,H27&lt;10.266,F27&lt;2.5,F27&gt;=1.5),4.2,IF(AND(H27&lt;11.036,D27&lt;1.45,B27&gt;=2.45,H27&lt;13.665,H27&gt;=10.266,F27&lt;2.5,F27&gt;=1.5),4.45,IF(AND(H27&gt;=11.036,D27&lt;1.45,B27&gt;=2.45,H27&lt;13.665,H27&gt;=10.266,F27&lt;2.5,F27&gt;=1.5),4.1,IF(AND(G27&gt;=0.585,D27&gt;=1.45,B27&gt;=2.45,H27&lt;13.665,H27&gt;=10.266,F27&lt;2.5,F27&gt;=1.5),4.9,IF(AND(H27&lt;11.743,G27&lt;0.585,D27&gt;=1.45,B27&gt;=2.45,H27&lt;13.665,H27&gt;=10.266,F27&lt;2.5,F27&gt;=1.5),4.7,IF(AND(H27&gt;=11.743,G27&lt;0.585,D27&gt;=1.45,B27&gt;=2.45,H27&lt;13.665,H27&gt;=10.266,F27&lt;2.5,F27&gt;=1.5),4.5,"shouldnthappen")))))))))))))))))))))))))))))))))))</f>
        <v>1.5</v>
      </c>
      <c r="AV27" s="1" t="n">
        <f aca="false">IF(AND(G27&gt;=0.356,F27&gt;=1.5,A27&lt;5.75),3.52,IF(AND(A27&lt;7.25,A27&gt;=7.1,A27&gt;=5.75),5.875,IF(AND(A27&gt;=7.25,A27&gt;=7.1,A27&gt;=5.75),6.5,IF(AND(D27&gt;=0.35,G27&gt;=0.586,F27&lt;1.5,A27&lt;5.75),1.8,IF(AND(D27&lt;1.4,G27&lt;0.356,F27&gt;=1.5,A27&lt;5.75),4.2,IF(AND(D27&gt;=1.4,G27&lt;0.356,F27&gt;=1.5,A27&lt;5.75),4.5,IF(AND(H27&gt;=11.218,A27&lt;5.05,G27&lt;0.586,F27&lt;1.5,A27&lt;5.75),1.225,IF(AND(G27&gt;=0.253,A27&gt;=5.05,G27&lt;0.586,F27&lt;1.5,A27&lt;5.75),1.3,IF(AND(B27&gt;=3.75,D27&lt;0.35,G27&gt;=0.586,F27&lt;1.5,A27&lt;5.75),1.567,IF(AND(B27&lt;2.85,D27&lt;1.35,D27&lt;1.65,A27&lt;7.1,A27&gt;=5.75),4.26,IF(AND(B27&gt;=2.85,D27&lt;1.35,D27&lt;1.65,A27&lt;7.1,A27&gt;=5.75),4.45,IF(AND(A27&lt;6.05,H27&lt;12.921,D27&gt;=1.65,A27&lt;7.1,A27&gt;=5.75),5.1,IF(AND(H27&gt;=15.338,H27&gt;=12.921,D27&gt;=1.65,A27&lt;7.1,A27&gt;=5.75),5.55,IF(AND(G27&lt;0.418,H27&lt;11.218,A27&lt;5.05,G27&lt;0.586,F27&lt;1.5,A27&lt;5.75),1.42,IF(AND(G27&gt;=0.418,H27&lt;11.218,A27&lt;5.05,G27&lt;0.586,F27&lt;1.5,A27&lt;5.75),1.3,IF(AND(H27&gt;=13.321,G27&lt;0.253,A27&gt;=5.05,G27&lt;0.586,F27&lt;1.5,A27&lt;5.75),1.7,IF(AND(H27&lt;6.089,B27&lt;3.75,D27&lt;0.35,G27&gt;=0.586,F27&lt;1.5,A27&lt;5.75),1.7,IF(AND(H27&gt;=6.089,B27&lt;3.75,D27&lt;0.35,G27&gt;=0.586,F27&lt;1.5,A27&lt;5.75),1.5,IF(AND(B27&lt;2.9,D27&lt;1.45,D27&gt;=1.35,D27&lt;1.65,A27&lt;7.1,A27&gt;=5.75),4.8,IF(AND(B27&gt;=2.9,D27&lt;1.45,D27&gt;=1.35,D27&lt;1.65,A27&lt;7.1,A27&gt;=5.75),4.475,IF(AND(B27&lt;2.5,D27&gt;=1.45,D27&gt;=1.35,D27&lt;1.65,A27&lt;7.1,A27&gt;=5.75),4.5,IF(AND(H27&lt;8.884,A27&gt;=6.05,H27&lt;12.921,D27&gt;=1.65,A27&lt;7.1,A27&gt;=5.75),5.4,IF(AND(A27&lt;6.3,H27&lt;15.338,H27&gt;=12.921,D27&gt;=1.65,A27&lt;7.1,A27&gt;=5.75),4.967,IF(AND(A27&gt;=6.3,H27&lt;15.338,H27&gt;=12.921,D27&gt;=1.65,A27&lt;7.1,A27&gt;=5.75),5.133,IF(AND(H27&lt;10.826,H27&lt;13.321,G27&lt;0.253,A27&gt;=5.05,G27&lt;0.586,F27&lt;1.5,A27&lt;5.75),1.5,IF(AND(H27&gt;=10.826,H27&lt;13.321,G27&lt;0.253,A27&gt;=5.05,G27&lt;0.586,F27&lt;1.5,A27&lt;5.75),1.4,IF(AND(H27&lt;7.47,B27&gt;=2.5,D27&gt;=1.45,D27&gt;=1.35,D27&lt;1.65,A27&lt;7.1,A27&gt;=5.75),5.1,IF(AND(H27&gt;=7.47,B27&gt;=2.5,D27&gt;=1.45,D27&gt;=1.35,D27&lt;1.65,A27&lt;7.1,A27&gt;=5.75),4.725,IF(AND(H27&lt;9.637,H27&gt;=8.884,A27&gt;=6.05,H27&lt;12.921,D27&gt;=1.65,A27&lt;7.1,A27&gt;=5.75),5.9,IF(AND(B27&lt;2.6,H27&gt;=9.637,H27&gt;=8.884,A27&gt;=6.05,H27&lt;12.921,D27&gt;=1.65,A27&lt;7.1,A27&gt;=5.75),5.8,IF(AND(B27&lt;2.75,B27&gt;=2.6,H27&gt;=9.637,H27&gt;=8.884,A27&gt;=6.05,H27&lt;12.921,D27&gt;=1.65,A27&lt;7.1,A27&gt;=5.75),5.3,IF(AND(D27&lt;2.25,B27&gt;=2.75,B27&gt;=2.6,H27&gt;=9.637,H27&gt;=8.884,A27&gt;=6.05,H27&lt;12.921,D27&gt;=1.65,A27&lt;7.1,A27&gt;=5.75),5.6,IF(AND(D27&gt;=2.25,B27&gt;=2.75,B27&gt;=2.6,H27&gt;=9.637,H27&gt;=8.884,A27&gt;=6.05,H27&lt;12.921,D27&gt;=1.65,A27&lt;7.1,A27&gt;=5.75),5.5,"shouldnthappen")))))))))))))))))))))))))))))))))</f>
        <v>1.225</v>
      </c>
      <c r="AW27" s="1" t="n">
        <f aca="false">IF(AND(G27&gt;=0.905,F27&lt;1.5),1.767,IF(AND(H27&gt;=16.674,F27&gt;=1.5),6.55,IF(AND(A27&lt;4.35,H27&lt;14.344,G27&lt;0.905,F27&lt;1.5),1.1,IF(AND(B27&lt;3.65,H27&gt;=14.344,G27&lt;0.905,F27&lt;1.5),1.5,IF(AND(B27&gt;=3.65,H27&gt;=14.344,G27&lt;0.905,F27&lt;1.5),1.65,IF(AND(B27&lt;2.6,F27&gt;=2.5,H27&lt;16.674,F27&gt;=1.5),4.5,IF(AND(D27&gt;=0.45,A27&gt;=4.35,H27&lt;14.344,G27&lt;0.905,F27&lt;1.5),1.65,IF(AND(D27&lt;1.15,A27&lt;5.9,F27&lt;2.5,H27&lt;16.674,F27&gt;=1.5),3.56,IF(AND(B27&lt;2.75,A27&gt;=5.9,F27&lt;2.5,H27&lt;16.674,F27&gt;=1.5),5,IF(AND(H27&lt;13.531,B27&gt;=2.75,A27&gt;=5.9,F27&lt;2.5,H27&lt;16.674,F27&gt;=1.5),4.333,IF(AND(B27&lt;3.2,G27&gt;=0.669,B27&gt;=2.6,F27&gt;=2.5,H27&lt;16.674,F27&gt;=1.5),5.08,IF(AND(B27&gt;=3.2,G27&gt;=0.669,B27&gt;=2.6,F27&gt;=2.5,H27&lt;16.674,F27&gt;=1.5),5.4,IF(AND(B27&lt;3.15,A27&lt;5.05,D27&lt;0.45,A27&gt;=4.35,H27&lt;14.344,G27&lt;0.905,F27&lt;1.5),1.45,IF(AND(A27&gt;=5.55,A27&gt;=5.05,D27&lt;0.45,A27&gt;=4.35,H27&lt;14.344,G27&lt;0.905,F27&lt;1.5),1.5,IF(AND(A27&lt;5.55,A27&lt;5.65,D27&gt;=1.15,A27&lt;5.9,F27&lt;2.5,H27&lt;16.674,F27&gt;=1.5),3.95,IF(AND(A27&gt;=5.55,A27&lt;5.65,D27&gt;=1.15,A27&lt;5.9,F27&lt;2.5,H27&lt;16.674,F27&gt;=1.5),3.82,IF(AND(G27&lt;0.39,A27&gt;=5.65,D27&gt;=1.15,A27&lt;5.9,F27&lt;2.5,H27&lt;16.674,F27&gt;=1.5),4.35,IF(AND(G27&gt;=0.39,A27&gt;=5.65,D27&gt;=1.15,A27&lt;5.9,F27&lt;2.5,H27&lt;16.674,F27&gt;=1.5),3.95,IF(AND(G27&lt;0.466,H27&gt;=13.531,B27&gt;=2.75,A27&gt;=5.9,F27&lt;2.5,H27&lt;16.674,F27&gt;=1.5),4.8,IF(AND(G27&gt;=0.466,H27&gt;=13.531,B27&gt;=2.75,A27&gt;=5.9,F27&lt;2.5,H27&lt;16.674,F27&gt;=1.5),4.7,IF(AND(H27&lt;10.144,D27&lt;2.05,G27&lt;0.669,B27&gt;=2.6,F27&gt;=2.5,H27&lt;16.674,F27&gt;=1.5),5.3,IF(AND(H27&gt;=10.144,D27&lt;2.05,G27&lt;0.669,B27&gt;=2.6,F27&gt;=2.5,H27&lt;16.674,F27&gt;=1.5),5.133,IF(AND(D27&gt;=2.45,D27&gt;=2.05,G27&lt;0.669,B27&gt;=2.6,F27&gt;=2.5,H27&lt;16.674,F27&gt;=1.5),5.9,IF(AND(B27&lt;3.25,B27&gt;=3.15,A27&lt;5.05,D27&lt;0.45,A27&gt;=4.35,H27&lt;14.344,G27&lt;0.905,F27&lt;1.5),1.2,IF(AND(B27&gt;=3.25,B27&gt;=3.15,A27&lt;5.05,D27&lt;0.45,A27&gt;=4.35,H27&lt;14.344,G27&lt;0.905,F27&lt;1.5),1.36,IF(AND(B27&gt;=3.8,A27&lt;5.55,A27&gt;=5.05,D27&lt;0.45,A27&gt;=4.35,H27&lt;14.344,G27&lt;0.905,F27&lt;1.5),1.3,IF(AND(G27&lt;0.05,B27&lt;3.8,A27&lt;5.55,A27&gt;=5.05,D27&lt;0.45,A27&gt;=4.35,H27&lt;14.344,G27&lt;0.905,F27&lt;1.5),1.4,IF(AND(G27&lt;0.107,G27&lt;0.395,D27&lt;2.45,D27&gt;=2.05,G27&lt;0.669,B27&gt;=2.6,F27&gt;=2.5,H27&lt;16.674,F27&gt;=1.5),5.667,IF(AND(G27&lt;0.537,G27&gt;=0.395,D27&lt;2.45,D27&gt;=2.05,G27&lt;0.669,B27&gt;=2.6,F27&gt;=2.5,H27&lt;16.674,F27&gt;=1.5),5.6,IF(AND(G27&gt;=0.537,G27&gt;=0.395,D27&lt;2.45,D27&gt;=2.05,G27&lt;0.669,B27&gt;=2.6,F27&gt;=2.5,H27&lt;16.674,F27&gt;=1.5),5.775,IF(AND(B27&lt;3.6,G27&gt;=0.05,B27&lt;3.8,A27&lt;5.55,A27&gt;=5.05,D27&lt;0.45,A27&gt;=4.35,H27&lt;14.344,G27&lt;0.905,F27&lt;1.5),1.475,IF(AND(B27&gt;=3.6,G27&gt;=0.05,B27&lt;3.8,A27&lt;5.55,A27&gt;=5.05,D27&lt;0.45,A27&gt;=4.35,H27&lt;14.344,G27&lt;0.905,F27&lt;1.5),1.5,IF(AND(G27&lt;0.312,G27&gt;=0.107,G27&lt;0.395,D27&lt;2.45,D27&gt;=2.05,G27&lt;0.669,B27&gt;=2.6,F27&gt;=2.5,H27&lt;16.674,F27&gt;=1.5),5.18,IF(AND(G27&gt;=0.312,G27&gt;=0.107,G27&lt;0.395,D27&lt;2.45,D27&gt;=2.05,G27&lt;0.669,B27&gt;=2.6,F27&gt;=2.5,H27&lt;16.674,F27&gt;=1.5),5.4,"shouldnthappen"))))))))))))))))))))))))))))))))))</f>
        <v>1.36</v>
      </c>
      <c r="AX27" s="1" t="n">
        <f aca="false">IF(AND(D27&gt;=1.3,B27&gt;=3.45),6.25,IF(AND(B27&lt;2.75,A27&lt;5.25,B27&lt;3.45),3.9,IF(AND(D27&lt;0.25,D27&lt;1.3,B27&gt;=3.45),1.16,IF(AND(A27&gt;=5.05,B27&gt;=2.75,A27&lt;5.25,B27&lt;3.45),1.7,IF(AND(D27&lt;0.7,F27&lt;2.5,A27&gt;=5.25,B27&lt;3.45),1.5,IF(AND(H27&gt;=16.284,F27&gt;=2.5,A27&gt;=5.25,B27&lt;3.45),6.6,IF(AND(G27&lt;0.123,D27&gt;=0.25,D27&lt;1.3,B27&gt;=3.45),1.3,IF(AND(A27&lt;4.5,A27&lt;5.05,B27&gt;=2.75,A27&lt;5.25,B27&lt;3.45),1.3,IF(AND(A27&lt;5.05,G27&gt;=0.123,D27&gt;=0.25,D27&lt;1.3,B27&gt;=3.45),1.6,IF(AND(B27&lt;3.15,A27&gt;=4.5,A27&lt;5.05,B27&gt;=2.75,A27&lt;5.25,B27&lt;3.45),1.54,IF(AND(B27&gt;=3.15,A27&gt;=4.5,A27&lt;5.05,B27&gt;=2.75,A27&lt;5.25,B27&lt;3.45),1.35,IF(AND(D27&gt;=1.4,A27&lt;5.9,D27&gt;=0.7,F27&lt;2.5,A27&gt;=5.25,B27&lt;3.45),4.5,IF(AND(D27&gt;=1.55,A27&gt;=5.9,D27&gt;=0.7,F27&lt;2.5,A27&gt;=5.25,B27&lt;3.45),4.95,IF(AND(G27&gt;=0.682,D27&gt;=2.05,H27&lt;16.284,F27&gt;=2.5,A27&gt;=5.25,B27&lt;3.45),5.26,IF(AND(A27&lt;5.4,A27&gt;=5.05,G27&gt;=0.123,D27&gt;=0.25,D27&lt;1.3,B27&gt;=3.45),1.64,IF(AND(A27&gt;=5.4,A27&gt;=5.05,G27&gt;=0.123,D27&gt;=0.25,D27&lt;1.3,B27&gt;=3.45),1.6,IF(AND(G27&lt;0.372,D27&lt;1.4,A27&lt;5.9,D27&gt;=0.7,F27&lt;2.5,A27&gt;=5.25,B27&lt;3.45),4.175,IF(AND(D27&lt;1.35,D27&lt;1.55,A27&gt;=5.9,D27&gt;=0.7,F27&lt;2.5,A27&gt;=5.25,B27&lt;3.45),4.2,IF(AND(B27&lt;2.35,G27&lt;0.596,D27&lt;2.05,H27&lt;16.284,F27&gt;=2.5,A27&gt;=5.25,B27&lt;3.45),5,IF(AND(G27&gt;=0.888,G27&gt;=0.596,D27&lt;2.05,H27&lt;16.284,F27&gt;=2.5,A27&gt;=5.25,B27&lt;3.45),4.8,IF(AND(A27&gt;=6.85,G27&lt;0.682,D27&gt;=2.05,H27&lt;16.284,F27&gt;=2.5,A27&gt;=5.25,B27&lt;3.45),5.4,IF(AND(A27&gt;=5.75,G27&gt;=0.372,D27&lt;1.4,A27&lt;5.9,D27&gt;=0.7,F27&lt;2.5,A27&gt;=5.25,B27&lt;3.45),3.933,IF(AND(A27&gt;=6.75,D27&gt;=1.35,D27&lt;1.55,A27&gt;=5.9,D27&gt;=0.7,F27&lt;2.5,A27&gt;=5.25,B27&lt;3.45),4.8,IF(AND(H27&lt;11.084,B27&gt;=2.35,G27&lt;0.596,D27&lt;2.05,H27&lt;16.284,F27&gt;=2.5,A27&gt;=5.25,B27&lt;3.45),5.3,IF(AND(H27&lt;8.435,G27&lt;0.888,G27&gt;=0.596,D27&lt;2.05,H27&lt;16.284,F27&gt;=2.5,A27&gt;=5.25,B27&lt;3.45),5.1,IF(AND(H27&gt;=8.435,G27&lt;0.888,G27&gt;=0.596,D27&lt;2.05,H27&lt;16.284,F27&gt;=2.5,A27&gt;=5.25,B27&lt;3.45),4.94,IF(AND(B27&lt;3.15,A27&lt;6.85,G27&lt;0.682,D27&gt;=2.05,H27&lt;16.284,F27&gt;=2.5,A27&gt;=5.25,B27&lt;3.45),5.6,IF(AND(B27&gt;=3.15,A27&lt;6.85,G27&lt;0.682,D27&gt;=2.05,H27&lt;16.284,F27&gt;=2.5,A27&gt;=5.25,B27&lt;3.45),5.74,IF(AND(G27&lt;0.572,A27&lt;5.75,G27&gt;=0.372,D27&lt;1.4,A27&lt;5.9,D27&gt;=0.7,F27&lt;2.5,A27&gt;=5.25,B27&lt;3.45),3.7,IF(AND(D27&lt;1.45,A27&lt;6.75,D27&gt;=1.35,D27&lt;1.55,A27&gt;=5.9,D27&gt;=0.7,F27&lt;2.5,A27&gt;=5.25,B27&lt;3.45),4.46,IF(AND(D27&gt;=1.45,A27&lt;6.75,D27&gt;=1.35,D27&lt;1.55,A27&gt;=5.9,D27&gt;=0.7,F27&lt;2.5,A27&gt;=5.25,B27&lt;3.45),4.567,IF(AND(H27&lt;12.532,H27&gt;=11.084,B27&gt;=2.35,G27&lt;0.596,D27&lt;2.05,H27&lt;16.284,F27&gt;=2.5,A27&gt;=5.25,B27&lt;3.45),5.8,IF(AND(H27&gt;=12.532,H27&gt;=11.084,B27&gt;=2.35,G27&lt;0.596,D27&lt;2.05,H27&lt;16.284,F27&gt;=2.5,A27&gt;=5.25,B27&lt;3.45),5.667,IF(AND(A27&gt;=5.65,G27&gt;=0.572,A27&lt;5.75,G27&gt;=0.372,D27&lt;1.4,A27&lt;5.9,D27&gt;=0.7,F27&lt;2.5,A27&gt;=5.25,B27&lt;3.45),4.2,IF(AND(G27&lt;0.862,A27&lt;5.65,G27&gt;=0.572,A27&lt;5.75,G27&gt;=0.372,D27&lt;1.4,A27&lt;5.9,D27&gt;=0.7,F27&lt;2.5,A27&gt;=5.25,B27&lt;3.45),3.9,IF(AND(G27&gt;=0.862,A27&lt;5.65,G27&gt;=0.572,A27&lt;5.75,G27&gt;=0.372,D27&lt;1.4,A27&lt;5.9,D27&gt;=0.7,F27&lt;2.5,A27&gt;=5.25,B27&lt;3.45),4,"shouldnthappen"))))))))))))))))))))))))))))))))))))</f>
        <v>1.35</v>
      </c>
      <c r="AY27" s="1" t="n">
        <f aca="false">IF(AND(H27&gt;=8.233,D27&gt;=0.8,A27&lt;5.55),3.525,IF(AND(B27&lt;2.9,H27&gt;=15.534,A27&gt;=5.55),4.8,IF(AND(H27&gt;=12.259,A27&lt;4.75,D27&lt;0.8,A27&lt;5.55),1.25,IF(AND(B27&gt;=3.85,A27&gt;=4.75,D27&lt;0.8,A27&lt;5.55),1.425,IF(AND(D27&lt;1.55,H27&lt;8.233,D27&gt;=0.8,A27&lt;5.55),3.975,IF(AND(D27&gt;=1.55,H27&lt;8.233,D27&gt;=0.8,A27&lt;5.55),4.5,IF(AND(D27&lt;0.65,D27&lt;1.7,H27&lt;15.534,A27&gt;=5.55),1.7,IF(AND(A27&gt;=7.05,D27&gt;=1.7,H27&lt;15.534,A27&gt;=5.55),6.3,IF(AND(B27&gt;=3.35,B27&gt;=2.9,H27&gt;=15.534,A27&gt;=5.55),5.4,IF(AND(B27&lt;3.1,H27&lt;12.259,A27&lt;4.75,D27&lt;0.8,A27&lt;5.55),1.367,IF(AND(B27&gt;=3.1,H27&lt;12.259,A27&lt;4.75,D27&lt;0.8,A27&lt;5.55),1.4,IF(AND(G27&gt;=0.905,B27&lt;3.85,A27&gt;=4.75,D27&lt;0.8,A27&lt;5.55),1.9,IF(AND(H27&lt;15.681,B27&lt;3.35,B27&gt;=2.9,H27&gt;=15.534,A27&gt;=5.55),5.8,IF(AND(H27&gt;=15.681,B27&lt;3.35,B27&gt;=2.9,H27&gt;=15.534,A27&gt;=5.55),5.7,IF(AND(H27&gt;=14.877,G27&lt;0.905,B27&lt;3.85,A27&gt;=4.75,D27&lt;0.8,A27&lt;5.55),1.3,IF(AND(D27&gt;=1.25,B27&lt;2.65,D27&gt;=0.65,D27&lt;1.7,H27&lt;15.534,A27&gt;=5.55),4.433,IF(AND(G27&gt;=0.622,B27&lt;3.15,A27&lt;7.05,D27&gt;=1.7,H27&lt;15.534,A27&gt;=5.55),5.08,IF(AND(H27&gt;=13.42,B27&gt;=3.15,A27&lt;7.05,D27&gt;=1.7,H27&lt;15.534,A27&gt;=5.55),5.1,IF(AND(G27&lt;0.265,H27&lt;14.877,G27&lt;0.905,B27&lt;3.85,A27&gt;=4.75,D27&lt;0.8,A27&lt;5.55),1.2,IF(AND(A27&lt;5.75,D27&lt;1.25,B27&lt;2.65,D27&gt;=0.65,D27&lt;1.7,H27&lt;15.534,A27&gt;=5.55),3.7,IF(AND(A27&gt;=5.75,D27&lt;1.25,B27&lt;2.65,D27&gt;=0.65,D27&lt;1.7,H27&lt;15.534,A27&gt;=5.55),4,IF(AND(G27&gt;=0.652,D27&lt;1.35,B27&gt;=2.65,D27&gt;=0.65,D27&lt;1.7,H27&lt;15.534,A27&gt;=5.55),3.6,IF(AND(H27&lt;7.47,D27&gt;=1.35,B27&gt;=2.65,D27&gt;=0.65,D27&lt;1.7,H27&lt;15.534,A27&gt;=5.55),5.1,IF(AND(H27&lt;10.914,G27&lt;0.622,B27&lt;3.15,A27&lt;7.05,D27&gt;=1.7,H27&lt;15.534,A27&gt;=5.55),5.36,IF(AND(H27&gt;=10.914,G27&lt;0.622,B27&lt;3.15,A27&lt;7.05,D27&gt;=1.7,H27&lt;15.534,A27&gt;=5.55),5.64,IF(AND(G27&gt;=0.657,H27&lt;13.42,B27&gt;=3.15,A27&lt;7.05,D27&gt;=1.7,H27&lt;15.534,A27&gt;=5.55),6,IF(AND(G27&gt;=0.782,G27&gt;=0.265,H27&lt;14.877,G27&lt;0.905,B27&lt;3.85,A27&gt;=4.75,D27&lt;0.8,A27&lt;5.55),1.48,IF(AND(H27&lt;11.286,G27&lt;0.652,D27&lt;1.35,B27&gt;=2.65,D27&gt;=0.65,D27&lt;1.7,H27&lt;15.534,A27&gt;=5.55),4.24,IF(AND(H27&gt;=11.286,G27&lt;0.652,D27&lt;1.35,B27&gt;=2.65,D27&gt;=0.65,D27&lt;1.7,H27&lt;15.534,A27&gt;=5.55),4.05,IF(AND(G27&lt;0.413,H27&gt;=7.47,D27&gt;=1.35,B27&gt;=2.65,D27&gt;=0.65,D27&lt;1.7,H27&lt;15.534,A27&gt;=5.55),5.1,IF(AND(H27&lt;11.325,G27&lt;0.657,H27&lt;13.42,B27&gt;=3.15,A27&lt;7.05,D27&gt;=1.7,H27&lt;15.534,A27&gt;=5.55),5.8,IF(AND(H27&gt;=11.325,G27&lt;0.657,H27&lt;13.42,B27&gt;=3.15,A27&lt;7.05,D27&gt;=1.7,H27&lt;15.534,A27&gt;=5.55),5.6,IF(AND(D27&gt;=0.35,G27&lt;0.782,G27&gt;=0.265,H27&lt;14.877,G27&lt;0.905,B27&lt;3.85,A27&gt;=4.75,D27&lt;0.8,A27&lt;5.55),1.633,IF(AND(B27&lt;2.85,G27&gt;=0.413,H27&gt;=7.47,D27&gt;=1.35,B27&gt;=2.65,D27&gt;=0.65,D27&lt;1.7,H27&lt;15.534,A27&gt;=5.55),4.6,IF(AND(D27&lt;0.15,D27&lt;0.35,G27&lt;0.782,G27&gt;=0.265,H27&lt;14.877,G27&lt;0.905,B27&lt;3.85,A27&gt;=4.75,D27&lt;0.8,A27&lt;5.55),1.5,IF(AND(D27&gt;=0.15,D27&lt;0.35,G27&lt;0.782,G27&gt;=0.265,H27&lt;14.877,G27&lt;0.905,B27&lt;3.85,A27&gt;=4.75,D27&lt;0.8,A27&lt;5.55),1.543,IF(AND(A27&gt;=6.8,B27&gt;=2.85,G27&gt;=0.413,H27&gt;=7.47,D27&gt;=1.35,B27&gt;=2.65,D27&gt;=0.65,D27&lt;1.7,H27&lt;15.534,A27&gt;=5.55),4.9,IF(AND(H27&lt;13.531,A27&lt;6.8,B27&gt;=2.85,G27&gt;=0.413,H27&gt;=7.47,D27&gt;=1.35,B27&gt;=2.65,D27&gt;=0.65,D27&lt;1.7,H27&lt;15.534,A27&gt;=5.55),4.5,IF(AND(H27&gt;=13.531,A27&lt;6.8,B27&gt;=2.85,G27&gt;=0.413,H27&gt;=7.47,D27&gt;=1.35,B27&gt;=2.65,D27&gt;=0.65,D27&lt;1.7,H27&lt;15.534,A27&gt;=5.55),4.7,"shouldnthappen")))))))))))))))))))))))))))))))))))))))</f>
        <v>1.543</v>
      </c>
      <c r="AZ27" s="1" t="n">
        <f aca="false">IF(AND(H27&gt;=15.371,B27&gt;=3.35),5.4,IF(AND(G27&gt;=0.851,H27&gt;=15.244,B27&lt;3.35),4.75,IF(AND(F27&gt;=2,H27&lt;15.371,B27&gt;=3.35),5.6,IF(AND(B27&lt;2.75,A27&lt;5.15,H27&lt;15.244,B27&lt;3.35),3.42,IF(AND(A27&gt;=7.25,G27&lt;0.851,H27&gt;=15.244,B27&lt;3.35),6.6,IF(AND(A27&lt;4.45,B27&gt;=2.75,A27&lt;5.15,H27&lt;15.244,B27&lt;3.35),1.1,IF(AND(G27&lt;0.527,A27&lt;7.25,G27&lt;0.851,H27&gt;=15.244,B27&lt;3.35),5.08,IF(AND(G27&gt;=0.527,A27&lt;7.25,G27&lt;0.851,H27&gt;=15.244,B27&lt;3.35),5.8,IF(AND(D27&gt;=0.35,B27&lt;3.7,F27&lt;2,H27&lt;15.371,B27&gt;=3.35),1.55,IF(AND(H27&lt;6.542,B27&gt;=3.7,F27&lt;2,H27&lt;15.371,B27&gt;=3.35),1.9,IF(AND(B27&lt;3.25,A27&gt;=4.45,B27&gt;=2.75,A27&lt;5.15,H27&lt;15.244,B27&lt;3.35),1.46,IF(AND(B27&gt;=3.25,A27&gt;=4.45,B27&gt;=2.75,A27&lt;5.15,H27&lt;15.244,B27&lt;3.35),1.7,IF(AND(H27&lt;13.654,B27&gt;=2.95,D27&lt;1.45,A27&gt;=5.15,H27&lt;15.244,B27&lt;3.35),4.3,IF(AND(H27&gt;=13.654,B27&gt;=2.95,D27&lt;1.45,A27&gt;=5.15,H27&lt;15.244,B27&lt;3.35),4.625,IF(AND(F27&gt;=2.5,D27&lt;1.75,D27&gt;=1.45,A27&gt;=5.15,H27&lt;15.244,B27&lt;3.35),5.3,IF(AND(G27&gt;=0.853,D27&gt;=1.75,D27&gt;=1.45,A27&gt;=5.15,H27&lt;15.244,B27&lt;3.35),5.15,IF(AND(D27&gt;=0.25,D27&lt;0.35,B27&lt;3.7,F27&lt;2,H27&lt;15.371,B27&gt;=3.35),1.3,IF(AND(B27&lt;3.85,H27&gt;=6.542,B27&gt;=3.7,F27&lt;2,H27&lt;15.371,B27&gt;=3.35),1.633,IF(AND(H27&lt;7.02,H27&lt;10.688,B27&lt;2.95,D27&lt;1.45,A27&gt;=5.15,H27&lt;15.244,B27&lt;3.35),3.98,IF(AND(G27&lt;0.338,H27&gt;=10.688,B27&lt;2.95,D27&lt;1.45,A27&gt;=5.15,H27&lt;15.244,B27&lt;3.35),4.22,IF(AND(G27&gt;=0.338,H27&gt;=10.688,B27&lt;2.95,D27&lt;1.45,A27&gt;=5.15,H27&lt;15.244,B27&lt;3.35),3.9,IF(AND(B27&lt;2.75,F27&lt;2.5,D27&lt;1.75,D27&gt;=1.45,A27&gt;=5.15,H27&lt;15.244,B27&lt;3.35),5.1,IF(AND(B27&gt;=2.75,F27&lt;2.5,D27&lt;1.75,D27&gt;=1.45,A27&gt;=5.15,H27&lt;15.244,B27&lt;3.35),4.74,IF(AND(A27&gt;=7,G27&lt;0.853,D27&gt;=1.75,D27&gt;=1.45,A27&gt;=5.15,H27&lt;15.244,B27&lt;3.35),6.5,IF(AND(G27&gt;=0.934,D27&lt;0.25,D27&lt;0.35,B27&lt;3.7,F27&lt;2,H27&lt;15.371,B27&gt;=3.35),1.7,IF(AND(D27&lt;0.25,B27&gt;=3.85,H27&gt;=6.542,B27&gt;=3.7,F27&lt;2,H27&lt;15.371,B27&gt;=3.35),1.5,IF(AND(D27&gt;=0.25,B27&gt;=3.85,H27&gt;=6.542,B27&gt;=3.7,F27&lt;2,H27&lt;15.371,B27&gt;=3.35),1.4,IF(AND(B27&lt;2.5,H27&gt;=7.02,H27&lt;10.688,B27&lt;2.95,D27&lt;1.45,A27&gt;=5.15,H27&lt;15.244,B27&lt;3.35),3.8,IF(AND(G27&gt;=0.74,A27&lt;7,G27&lt;0.853,D27&gt;=1.75,D27&gt;=1.45,A27&gt;=5.15,H27&lt;15.244,B27&lt;3.35),6,IF(AND(G27&gt;=0.61,G27&lt;0.934,D27&lt;0.25,D27&lt;0.35,B27&lt;3.7,F27&lt;2,H27&lt;15.371,B27&gt;=3.35),1.5,IF(AND(D27&lt;1.15,B27&gt;=2.5,H27&gt;=7.02,H27&lt;10.688,B27&lt;2.95,D27&lt;1.45,A27&gt;=5.15,H27&lt;15.244,B27&lt;3.35),3.5,IF(AND(D27&gt;=1.15,B27&gt;=2.5,H27&gt;=7.02,H27&lt;10.688,B27&lt;2.95,D27&lt;1.45,A27&gt;=5.15,H27&lt;15.244,B27&lt;3.35),3.6,IF(AND(G27&gt;=0.626,G27&lt;0.74,A27&lt;7,G27&lt;0.853,D27&gt;=1.75,D27&gt;=1.45,A27&gt;=5.15,H27&lt;15.244,B27&lt;3.35),4.9,IF(AND(H27&lt;13.641,G27&lt;0.61,G27&lt;0.934,D27&lt;0.25,D27&lt;0.35,B27&lt;3.7,F27&lt;2,H27&lt;15.371,B27&gt;=3.35),1.425,IF(AND(H27&gt;=13.641,G27&lt;0.61,G27&lt;0.934,D27&lt;0.25,D27&lt;0.35,B27&lt;3.7,F27&lt;2,H27&lt;15.371,B27&gt;=3.35),1.3,IF(AND(B27&lt;3.05,G27&lt;0.626,G27&lt;0.74,A27&lt;7,G27&lt;0.853,D27&gt;=1.75,D27&gt;=1.45,A27&gt;=5.15,H27&lt;15.244,B27&lt;3.35),5.475,IF(AND(B27&gt;=3.05,G27&lt;0.626,G27&lt;0.74,A27&lt;7,G27&lt;0.853,D27&gt;=1.75,D27&gt;=1.45,A27&gt;=5.15,H27&lt;15.244,B27&lt;3.35),5.633,"shouldnthappen")))))))))))))))))))))))))))))))))))))</f>
        <v>1.425</v>
      </c>
      <c r="BA27" s="1" t="n">
        <f aca="false">IF(AND(F27&gt;=2,B27&gt;=3.4),6.1,IF(AND(B27&lt;2.75,A27&lt;5.15,B27&lt;3.4),3.225,IF(AND(G27&gt;=0.821,F27&lt;2,B27&gt;=3.4),1.9,IF(AND(B27&gt;=3.2,B27&gt;=2.75,A27&lt;5.15,B27&lt;3.4),1.7,IF(AND(A27&lt;4.8,G27&lt;0.821,F27&lt;2,B27&gt;=3.4),1,IF(AND(G27&gt;=0.446,B27&lt;3.2,B27&gt;=2.75,A27&lt;5.15,B27&lt;3.4),1.1,IF(AND(G27&lt;0.356,D27&lt;1.45,A27&lt;6.25,A27&gt;=5.15,B27&lt;3.4),4.32,IF(AND(G27&lt;0.591,D27&gt;=1.45,A27&lt;6.25,A27&gt;=5.15,B27&lt;3.4),4.6,IF(AND(D27&lt;1.75,G27&lt;0.597,A27&gt;=6.25,A27&gt;=5.15,B27&lt;3.4),4.86,IF(AND(H27&gt;=16.472,G27&gt;=0.597,A27&gt;=6.25,A27&gt;=5.15,B27&lt;3.4),6.6,IF(AND(G27&lt;0.063,G27&lt;0.446,B27&lt;3.2,B27&gt;=2.75,A27&lt;5.15,B27&lt;3.4),1.4,IF(AND(A27&gt;=5.95,G27&gt;=0.356,D27&lt;1.45,A27&lt;6.25,A27&gt;=5.15,B27&lt;3.4),4.6,IF(AND(B27&gt;=2.9,G27&gt;=0.591,D27&gt;=1.45,A27&lt;6.25,A27&gt;=5.15,B27&lt;3.4),4.867,IF(AND(D27&gt;=2.4,H27&lt;16.472,G27&gt;=0.597,A27&gt;=6.25,A27&gt;=5.15,B27&lt;3.4),6,IF(AND(A27&lt;5.45,B27&gt;=3.85,A27&gt;=4.8,G27&lt;0.821,F27&lt;2,B27&gt;=3.4),1.3,IF(AND(A27&gt;=5.45,B27&gt;=3.85,A27&gt;=4.8,G27&lt;0.821,F27&lt;2,B27&gt;=3.4),1.45,IF(AND(H27&lt;14.273,G27&gt;=0.063,G27&lt;0.446,B27&lt;3.2,B27&gt;=2.75,A27&lt;5.15,B27&lt;3.4),1.5,IF(AND(H27&gt;=14.273,G27&gt;=0.063,G27&lt;0.446,B27&lt;3.2,B27&gt;=2.75,A27&lt;5.15,B27&lt;3.4),1.6,IF(AND(G27&gt;=0.572,A27&lt;5.95,G27&gt;=0.356,D27&lt;1.45,A27&lt;6.25,A27&gt;=5.15,B27&lt;3.4),3.9,IF(AND(G27&lt;0.827,B27&lt;2.9,G27&gt;=0.591,D27&gt;=1.45,A27&lt;6.25,A27&gt;=5.15,B27&lt;3.4),4.9,IF(AND(G27&gt;=0.827,B27&lt;2.9,G27&gt;=0.591,D27&gt;=1.45,A27&lt;6.25,A27&gt;=5.15,B27&lt;3.4),5.1,IF(AND(A27&gt;=7.2,B27&lt;3.05,D27&gt;=1.75,G27&lt;0.597,A27&gt;=6.25,A27&gt;=5.15,B27&lt;3.4),6.7,IF(AND(G27&lt;0.353,B27&gt;=3.05,D27&gt;=1.75,G27&lt;0.597,A27&gt;=6.25,A27&gt;=5.15,B27&lt;3.4),5.22,IF(AND(G27&gt;=0.353,B27&gt;=3.05,D27&gt;=1.75,G27&lt;0.597,A27&gt;=6.25,A27&gt;=5.15,B27&lt;3.4),5.65,IF(AND(A27&lt;6.55,D27&lt;2.4,H27&lt;16.472,G27&gt;=0.597,A27&gt;=6.25,A27&gt;=5.15,B27&lt;3.4),5.033,IF(AND(H27&lt;12.719,G27&lt;0.385,B27&lt;3.85,A27&gt;=4.8,G27&lt;0.821,F27&lt;2,B27&gt;=3.4),1.54,IF(AND(H27&gt;=12.719,G27&lt;0.385,B27&lt;3.85,A27&gt;=4.8,G27&lt;0.821,F27&lt;2,B27&gt;=3.4),1.3,IF(AND(B27&lt;3.6,G27&gt;=0.385,B27&lt;3.85,A27&gt;=4.8,G27&lt;0.821,F27&lt;2,B27&gt;=3.4),1.325,IF(AND(B27&gt;=3.6,G27&gt;=0.385,B27&lt;3.85,A27&gt;=4.8,G27&lt;0.821,F27&lt;2,B27&gt;=3.4),1.55,IF(AND(D27&lt;1.05,G27&lt;0.572,A27&lt;5.95,G27&gt;=0.356,D27&lt;1.45,A27&lt;6.25,A27&gt;=5.15,B27&lt;3.4),3.633,IF(AND(D27&gt;=2.15,A27&lt;7.2,B27&lt;3.05,D27&gt;=1.75,G27&lt;0.597,A27&gt;=6.25,A27&gt;=5.15,B27&lt;3.4),5.667,IF(AND(H27&lt;13.094,A27&gt;=6.55,D27&lt;2.4,H27&lt;16.472,G27&gt;=0.597,A27&gt;=6.25,A27&gt;=5.15,B27&lt;3.4),5.2,IF(AND(D27&lt;1.15,D27&gt;=1.05,G27&lt;0.572,A27&lt;5.95,G27&gt;=0.356,D27&lt;1.45,A27&lt;6.25,A27&gt;=5.15,B27&lt;3.4),3.8,IF(AND(D27&gt;=1.15,D27&gt;=1.05,G27&lt;0.572,A27&lt;5.95,G27&gt;=0.356,D27&lt;1.45,A27&lt;6.25,A27&gt;=5.15,B27&lt;3.4),3.9,IF(AND(G27&gt;=0.487,D27&lt;2.15,A27&lt;7.2,B27&lt;3.05,D27&gt;=1.75,G27&lt;0.597,A27&gt;=6.25,A27&gt;=5.15,B27&lt;3.4),5.8,IF(AND(A27&lt;6.8,H27&gt;=13.094,A27&gt;=6.55,D27&lt;2.4,H27&lt;16.472,G27&gt;=0.597,A27&gt;=6.25,A27&gt;=5.15,B27&lt;3.4),4.52,IF(AND(A27&gt;=6.8,H27&gt;=13.094,A27&gt;=6.55,D27&lt;2.4,H27&lt;16.472,G27&gt;=0.597,A27&gt;=6.25,A27&gt;=5.15,B27&lt;3.4),4.75,IF(AND(B27&lt;2.95,G27&lt;0.487,D27&lt;2.15,A27&lt;7.2,B27&lt;3.05,D27&gt;=1.75,G27&lt;0.597,A27&gt;=6.25,A27&gt;=5.15,B27&lt;3.4),5.6,IF(AND(B27&gt;=2.95,G27&lt;0.487,D27&lt;2.15,A27&lt;7.2,B27&lt;3.05,D27&gt;=1.75,G27&lt;0.597,A27&gt;=6.25,A27&gt;=5.15,B27&lt;3.4),5.5,"shouldnthappen")))))))))))))))))))))))))))))))))))))))</f>
        <v>1.325</v>
      </c>
      <c r="BB27" s="1" t="n">
        <f aca="false">IF(AND(A27&lt;4.35,B27&lt;3.25,F27&lt;1.5),1.1,IF(AND(H27&lt;14.005,A27&gt;=4.35,B27&lt;3.25,F27&lt;1.5),1.3,IF(AND(H27&gt;=14.005,A27&gt;=4.35,B27&lt;3.25,F27&lt;1.5),1.6,IF(AND(G27&gt;=0.905,A27&lt;5.15,B27&gt;=3.25,F27&lt;1.5),1.9,IF(AND(B27&lt;3.45,A27&gt;=5.15,B27&gt;=3.25,F27&lt;1.5),1.6,IF(AND(F27&gt;=2.5,D27&gt;=1.35,D27&lt;1.75,F27&gt;=1.5),4.867,IF(AND(A27&gt;=7.05,D27&gt;=2.05,D27&gt;=1.75,F27&gt;=1.5),6.35,IF(AND(D27&gt;=0.4,G27&lt;0.905,A27&lt;5.15,B27&gt;=3.25,F27&lt;1.5),1.65,IF(AND(B27&lt;3.6,B27&gt;=3.45,A27&gt;=5.15,B27&gt;=3.25,F27&lt;1.5),1.35,IF(AND(H27&lt;6.808,H27&lt;9.386,D27&lt;1.35,D27&lt;1.75,F27&gt;=1.5),4.05,IF(AND(H27&gt;=6.808,H27&lt;9.386,D27&lt;1.35,D27&lt;1.75,F27&gt;=1.5),3.46,IF(AND(B27&lt;2.45,F27&lt;2.5,D27&gt;=1.35,D27&lt;1.75,F27&gt;=1.5),4.5,IF(AND(H27&gt;=13.115,D27&lt;1.95,D27&lt;2.05,D27&gt;=1.75,F27&gt;=1.5),4.85,IF(AND(G27&lt;0.196,D27&gt;=1.95,D27&lt;2.05,D27&gt;=1.75,F27&gt;=1.5),6.7,IF(AND(G27&gt;=0.196,D27&gt;=1.95,D27&lt;2.05,D27&gt;=1.75,F27&gt;=1.5),5.12,IF(AND(H27&lt;10.925,D27&lt;0.4,G27&lt;0.905,A27&lt;5.15,B27&gt;=3.25,F27&lt;1.5),1.4,IF(AND(H27&gt;=10.925,D27&lt;0.4,G27&lt;0.905,A27&lt;5.15,B27&gt;=3.25,F27&lt;1.5),1.45,IF(AND(H27&lt;14.096,B27&gt;=3.6,B27&gt;=3.45,A27&gt;=5.15,B27&gt;=3.25,F27&lt;1.5),1.42,IF(AND(H27&gt;=14.096,B27&gt;=3.6,B27&gt;=3.45,A27&gt;=5.15,B27&gt;=3.25,F27&lt;1.5),1.7,IF(AND(B27&lt;2.45,D27&lt;1.15,H27&gt;=9.386,D27&lt;1.35,D27&lt;1.75,F27&gt;=1.5),3.6,IF(AND(B27&gt;=2.45,D27&lt;1.15,H27&gt;=9.386,D27&lt;1.35,D27&lt;1.75,F27&gt;=1.5),3.9,IF(AND(G27&lt;0.246,D27&gt;=1.15,H27&gt;=9.386,D27&lt;1.35,D27&lt;1.75,F27&gt;=1.5),4.4,IF(AND(B27&lt;2.75,B27&gt;=2.45,F27&lt;2.5,D27&gt;=1.35,D27&lt;1.75,F27&gt;=1.5),5.1,IF(AND(H27&lt;11.084,H27&lt;13.115,D27&lt;1.95,D27&lt;2.05,D27&gt;=1.75,F27&gt;=1.5),5.35,IF(AND(H27&gt;=11.084,H27&lt;13.115,D27&lt;1.95,D27&lt;2.05,D27&gt;=1.75,F27&gt;=1.5),5.7,IF(AND(H27&lt;15.52,D27&lt;2.25,A27&lt;7.05,D27&gt;=2.05,D27&gt;=1.75,F27&gt;=1.5),5.45,IF(AND(H27&gt;=15.52,D27&lt;2.25,A27&lt;7.05,D27&gt;=2.05,D27&gt;=1.75,F27&gt;=1.5),5.725,IF(AND(G27&gt;=0.775,D27&gt;=2.25,A27&lt;7.05,D27&gt;=2.05,D27&gt;=1.75,F27&gt;=1.5),5.2,IF(AND(D27&lt;1.25,G27&gt;=0.246,D27&gt;=1.15,H27&gt;=9.386,D27&lt;1.35,D27&lt;1.75,F27&gt;=1.5),4.05,IF(AND(A27&lt;5.85,B27&gt;=2.75,B27&gt;=2.45,F27&lt;2.5,D27&gt;=1.35,D27&lt;1.75,F27&gt;=1.5),4.5,IF(AND(B27&lt;3.3,G27&lt;0.775,D27&gt;=2.25,A27&lt;7.05,D27&gt;=2.05,D27&gt;=1.75,F27&gt;=1.5),5.64,IF(AND(B27&gt;=3.3,G27&lt;0.775,D27&gt;=2.25,A27&lt;7.05,D27&gt;=2.05,D27&gt;=1.75,F27&gt;=1.5),5.6,IF(AND(A27&lt;5.9,D27&gt;=1.25,G27&gt;=0.246,D27&gt;=1.15,H27&gt;=9.386,D27&lt;1.35,D27&lt;1.75,F27&gt;=1.5),4.2,IF(AND(A27&gt;=5.9,D27&gt;=1.25,G27&gt;=0.246,D27&gt;=1.15,H27&gt;=9.386,D27&lt;1.35,D27&lt;1.75,F27&gt;=1.5),4,IF(AND(G27&gt;=0.437,A27&gt;=5.85,B27&gt;=2.75,B27&gt;=2.45,F27&lt;2.5,D27&gt;=1.35,D27&lt;1.75,F27&gt;=1.5),4.75,IF(AND(H27&lt;9.446,G27&lt;0.437,A27&gt;=5.85,B27&gt;=2.75,B27&gt;=2.45,F27&lt;2.5,D27&gt;=1.35,D27&lt;1.75,F27&gt;=1.5),4.6,IF(AND(H27&gt;=9.446,G27&lt;0.437,A27&gt;=5.85,B27&gt;=2.75,B27&gt;=2.45,F27&lt;2.5,D27&gt;=1.35,D27&lt;1.75,F27&gt;=1.5),4.7,"shouldnthappen")))))))))))))))))))))))))))))))))))))</f>
        <v>1.45</v>
      </c>
      <c r="BC27" s="1" t="n">
        <f aca="false">IF(AND(G27&gt;=0.905,F27&lt;1.5),1.65,IF(AND(D27&gt;=0.45,G27&lt;0.905,F27&lt;1.5),1.65,IF(AND(A27&lt;5.15,D27&lt;1.55,F27&gt;=1.5),3.225,IF(AND(F27&gt;=2.5,A27&gt;=5.15,D27&lt;1.55,F27&gt;=1.5),5.05,IF(AND(H27&lt;5.767,A27&lt;7.05,D27&gt;=1.55,F27&gt;=1.5),4.5,IF(AND(D27&lt;1.7,A27&gt;=7.05,D27&gt;=1.55,F27&gt;=1.5),5.8,IF(AND(A27&gt;=5.3,G27&lt;0.207,D27&lt;0.45,G27&lt;0.905,F27&lt;1.5),1.3,IF(AND(D27&gt;=0.35,G27&gt;=0.207,D27&lt;0.45,G27&lt;0.905,F27&lt;1.5),1.5,IF(AND(G27&lt;0.155,D27&gt;=1.7,A27&gt;=7.05,D27&gt;=1.55,F27&gt;=1.5),6.7,IF(AND(G27&gt;=0.155,D27&gt;=1.7,A27&gt;=7.05,D27&gt;=1.55,F27&gt;=1.5),6.34,IF(AND(G27&lt;0.05,A27&lt;5.3,G27&lt;0.207,D27&lt;0.45,G27&lt;0.905,F27&lt;1.5),1.4,IF(AND(G27&gt;=0.05,A27&lt;5.3,G27&lt;0.207,D27&lt;0.45,G27&lt;0.905,F27&lt;1.5),1.5,IF(AND(A27&lt;4.5,D27&lt;0.35,G27&gt;=0.207,D27&lt;0.45,G27&lt;0.905,F27&lt;1.5),1.3,IF(AND(G27&lt;0.308,A27&lt;6.2,F27&lt;2.5,A27&gt;=5.15,D27&lt;1.55,F27&gt;=1.5),4.5,IF(AND(D27&lt;1.35,A27&gt;=6.2,F27&lt;2.5,A27&gt;=5.15,D27&lt;1.55,F27&gt;=1.5),4.367,IF(AND(D27&lt;1.85,A27&lt;6.15,H27&gt;=5.767,A27&lt;7.05,D27&gt;=1.55,F27&gt;=1.5),4.933,IF(AND(G27&gt;=0.558,A27&gt;=4.5,D27&lt;0.35,G27&gt;=0.207,D27&lt;0.45,G27&lt;0.905,F27&lt;1.5),1.5,IF(AND(H27&gt;=13.383,G27&gt;=0.308,A27&lt;6.2,F27&lt;2.5,A27&gt;=5.15,D27&lt;1.55,F27&gt;=1.5),4.7,IF(AND(H27&gt;=12.206,D27&gt;=1.35,A27&gt;=6.2,F27&lt;2.5,A27&gt;=5.15,D27&lt;1.55,F27&gt;=1.5),4.575,IF(AND(A27&lt;5.7,D27&gt;=1.85,A27&lt;6.15,H27&gt;=5.767,A27&lt;7.05,D27&gt;=1.55,F27&gt;=1.5),4.9,IF(AND(A27&gt;=5.7,D27&gt;=1.85,A27&lt;6.15,H27&gt;=5.767,A27&lt;7.05,D27&gt;=1.55,F27&gt;=1.5),5.1,IF(AND(G27&lt;0.079,G27&lt;0.364,A27&gt;=6.15,H27&gt;=5.767,A27&lt;7.05,D27&gt;=1.55,F27&gt;=1.5),5.6,IF(AND(G27&gt;=0.079,G27&lt;0.364,A27&gt;=6.15,H27&gt;=5.767,A27&lt;7.05,D27&gt;=1.55,F27&gt;=1.5),5.25,IF(AND(G27&gt;=0.447,G27&lt;0.558,A27&gt;=4.5,D27&lt;0.35,G27&gt;=0.207,D27&lt;0.45,G27&lt;0.905,F27&lt;1.5),1.3,IF(AND(B27&gt;=2.95,H27&lt;13.383,G27&gt;=0.308,A27&lt;6.2,F27&lt;2.5,A27&gt;=5.15,D27&lt;1.55,F27&gt;=1.5),4.6,IF(AND(B27&lt;2.65,H27&lt;12.206,D27&gt;=1.35,A27&gt;=6.2,F27&lt;2.5,A27&gt;=5.15,D27&lt;1.55,F27&gt;=1.5),4.9,IF(AND(D27&lt;2.45,A27&lt;6.6,G27&gt;=0.364,A27&gt;=6.15,H27&gt;=5.767,A27&lt;7.05,D27&gt;=1.55,F27&gt;=1.5),5.6,IF(AND(D27&gt;=2.45,A27&lt;6.6,G27&gt;=0.364,A27&gt;=6.15,H27&gt;=5.767,A27&lt;7.05,D27&gt;=1.55,F27&gt;=1.5),6,IF(AND(H27&lt;12.921,A27&gt;=6.6,G27&gt;=0.364,A27&gt;=6.15,H27&gt;=5.767,A27&lt;7.05,D27&gt;=1.55,F27&gt;=1.5),5.725,IF(AND(H27&gt;=12.921,A27&gt;=6.6,G27&gt;=0.364,A27&gt;=6.15,H27&gt;=5.767,A27&lt;7.05,D27&gt;=1.55,F27&gt;=1.5),5.367,IF(AND(B27&lt;3.15,G27&lt;0.447,G27&lt;0.558,A27&gt;=4.5,D27&lt;0.35,G27&gt;=0.207,D27&lt;0.45,G27&lt;0.905,F27&lt;1.5),1.5,IF(AND(B27&gt;=3.15,G27&lt;0.447,G27&lt;0.558,A27&gt;=4.5,D27&lt;0.35,G27&gt;=0.207,D27&lt;0.45,G27&lt;0.905,F27&lt;1.5),1.36,IF(AND(B27&gt;=2.85,B27&lt;2.95,H27&lt;13.383,G27&gt;=0.308,A27&lt;6.2,F27&lt;2.5,A27&gt;=5.15,D27&lt;1.55,F27&gt;=1.5),3.6,IF(AND(H27&lt;9.446,B27&gt;=2.65,H27&lt;12.206,D27&gt;=1.35,A27&gt;=6.2,F27&lt;2.5,A27&gt;=5.15,D27&lt;1.55,F27&gt;=1.5),4.6,IF(AND(H27&gt;=9.446,B27&gt;=2.65,H27&lt;12.206,D27&gt;=1.35,A27&gt;=6.2,F27&lt;2.5,A27&gt;=5.15,D27&lt;1.55,F27&gt;=1.5),4.7,IF(AND(D27&lt;1.2,B27&lt;2.85,B27&lt;2.95,H27&lt;13.383,G27&gt;=0.308,A27&lt;6.2,F27&lt;2.5,A27&gt;=5.15,D27&lt;1.55,F27&gt;=1.5),3.75,IF(AND(G27&lt;0.356,D27&gt;=1.2,B27&lt;2.85,B27&lt;2.95,H27&lt;13.383,G27&gt;=0.308,A27&lt;6.2,F27&lt;2.5,A27&gt;=5.15,D27&lt;1.55,F27&gt;=1.5),4.2,IF(AND(G27&gt;=0.356,D27&gt;=1.2,B27&lt;2.85,B27&lt;2.95,H27&lt;13.383,G27&gt;=0.308,A27&lt;6.2,F27&lt;2.5,A27&gt;=5.15,D27&lt;1.55,F27&gt;=1.5),3.96,"shouldnthappen"))))))))))))))))))))))))))))))))))))))</f>
        <v>1.3</v>
      </c>
      <c r="BD27" s="1" t="n">
        <f aca="false">IF(AND(B27&lt;2.7,A27&lt;5.3,B27&lt;3.15),3.42,IF(AND(F27&lt;2.5,A27&gt;=5.85,B27&gt;=3.15),4.7,IF(AND(A27&lt;4.35,B27&gt;=2.7,A27&lt;5.3,B27&lt;3.15),1.1,IF(AND(A27&gt;=4.35,B27&gt;=2.7,A27&lt;5.3,B27&lt;3.15),1.42,IF(AND(A27&gt;=7.05,F27&gt;=2.5,A27&gt;=5.3,B27&lt;3.15),6.067,IF(AND(D27&gt;=0.45,A27&lt;5.05,A27&lt;5.85,B27&gt;=3.15),1.6,IF(AND(B27&lt;3.35,A27&gt;=5.05,A27&lt;5.85,B27&gt;=3.15),1.7,IF(AND(A27&gt;=6.85,F27&gt;=2.5,A27&gt;=5.85,B27&gt;=3.15),6.22,IF(AND(D27&lt;1.25,D27&lt;1.35,F27&lt;2.5,A27&gt;=5.3,B27&lt;3.15),4.033,IF(AND(D27&gt;=1.25,D27&lt;1.35,F27&lt;2.5,A27&gt;=5.3,B27&lt;3.15),4.233,IF(AND(A27&lt;6.05,D27&gt;=1.35,F27&lt;2.5,A27&gt;=5.3,B27&lt;3.15),5.1,IF(AND(H27&gt;=13.29,A27&lt;7.05,F27&gt;=2.5,A27&gt;=5.3,B27&lt;3.15),4.96,IF(AND(G27&gt;=0.858,D27&lt;0.45,A27&lt;5.05,A27&lt;5.85,B27&gt;=3.15),1.3,IF(AND(D27&gt;=0.35,B27&gt;=3.35,A27&gt;=5.05,A27&lt;5.85,B27&gt;=3.15),1.4,IF(AND(B27&lt;3.25,A27&lt;6.85,F27&gt;=2.5,A27&gt;=5.85,B27&gt;=3.15),5.233,IF(AND(A27&gt;=6.8,A27&gt;=6.05,D27&gt;=1.35,F27&lt;2.5,A27&gt;=5.3,B27&lt;3.15),4.9,IF(AND(G27&gt;=0.622,H27&lt;13.29,A27&lt;7.05,F27&gt;=2.5,A27&gt;=5.3,B27&lt;3.15),5.067,IF(AND(H27&lt;8.834,G27&lt;0.858,D27&lt;0.45,A27&lt;5.05,A27&lt;5.85,B27&gt;=3.15),1.4,IF(AND(G27&lt;0.774,B27&gt;=3.25,A27&lt;6.85,F27&gt;=2.5,A27&gt;=5.85,B27&gt;=3.15),5.8,IF(AND(G27&gt;=0.774,B27&gt;=3.25,A27&lt;6.85,F27&gt;=2.5,A27&gt;=5.85,B27&gt;=3.15),5.4,IF(AND(H27&gt;=12.206,A27&lt;6.8,A27&gt;=6.05,D27&gt;=1.35,F27&lt;2.5,A27&gt;=5.3,B27&lt;3.15),4.5,IF(AND(G27&gt;=0.439,G27&lt;0.622,H27&lt;13.29,A27&lt;7.05,F27&gt;=2.5,A27&gt;=5.3,B27&lt;3.15),5.667,IF(AND(G27&lt;0.227,H27&gt;=8.834,G27&lt;0.858,D27&lt;0.45,A27&lt;5.05,A27&lt;5.85,B27&gt;=3.15),1.4,IF(AND(G27&gt;=0.227,H27&gt;=8.834,G27&lt;0.858,D27&lt;0.45,A27&lt;5.05,A27&lt;5.85,B27&gt;=3.15),1.3,IF(AND(G27&gt;=0.934,B27&lt;3.75,D27&lt;0.35,B27&gt;=3.35,A27&gt;=5.05,A27&lt;5.85,B27&gt;=3.15),1.7,IF(AND(G27&lt;0.823,B27&gt;=3.75,D27&lt;0.35,B27&gt;=3.35,A27&gt;=5.05,A27&lt;5.85,B27&gt;=3.15),1.55,IF(AND(G27&gt;=0.823,B27&gt;=3.75,D27&lt;0.35,B27&gt;=3.35,A27&gt;=5.05,A27&lt;5.85,B27&gt;=3.15),1.5,IF(AND(A27&lt;6.2,H27&lt;12.206,A27&lt;6.8,A27&gt;=6.05,D27&gt;=1.35,F27&lt;2.5,A27&gt;=5.3,B27&lt;3.15),4.6,IF(AND(A27&gt;=6.2,H27&lt;12.206,A27&lt;6.8,A27&gt;=6.05,D27&gt;=1.35,F27&lt;2.5,A27&gt;=5.3,B27&lt;3.15),4.74,IF(AND(H27&gt;=10.667,G27&lt;0.439,G27&lt;0.622,H27&lt;13.29,A27&lt;7.05,F27&gt;=2.5,A27&gt;=5.3,B27&lt;3.15),5.6,IF(AND(H27&lt;13.67,G27&lt;0.934,B27&lt;3.75,D27&lt;0.35,B27&gt;=3.35,A27&gt;=5.05,A27&lt;5.85,B27&gt;=3.15),1.48,IF(AND(H27&gt;=13.67,G27&lt;0.934,B27&lt;3.75,D27&lt;0.35,B27&gt;=3.35,A27&gt;=5.05,A27&lt;5.85,B27&gt;=3.15),1.3,IF(AND(G27&lt;0.301,H27&lt;10.667,G27&lt;0.439,G27&lt;0.622,H27&lt;13.29,A27&lt;7.05,F27&gt;=2.5,A27&gt;=5.3,B27&lt;3.15),5.2,IF(AND(G27&gt;=0.301,H27&lt;10.667,G27&lt;0.439,G27&lt;0.622,H27&lt;13.29,A27&lt;7.05,F27&gt;=2.5,A27&gt;=5.3,B27&lt;3.15),5.067,"shouldnthappen"))))))))))))))))))))))))))))))))))</f>
        <v>1.3</v>
      </c>
      <c r="BE27" s="1" t="n">
        <f aca="false">IF(AND(B27&gt;=3.85,A27&gt;=5.05,F27&lt;1.5),1.4,IF(AND(A27&lt;5.25,A27&lt;5.75,F27&gt;=1.5),3.15,IF(AND(A27&lt;4.95,B27&lt;3.15,A27&lt;5.05,F27&lt;1.5),1.46,IF(AND(A27&gt;=4.95,B27&lt;3.15,A27&lt;5.05,F27&lt;1.5),1.6,IF(AND(H27&lt;8.834,B27&gt;=3.15,A27&lt;5.05,F27&lt;1.5),1.4,IF(AND(D27&lt;0.25,B27&lt;3.85,A27&gt;=5.05,F27&lt;1.5),1.48,IF(AND(D27&gt;=0.25,B27&lt;3.85,A27&gt;=5.05,F27&lt;1.5),1.7,IF(AND(F27&gt;=2.5,A27&gt;=5.25,A27&lt;5.75,F27&gt;=1.5),4.9,IF(AND(H27&lt;12.45,H27&gt;=8.834,B27&gt;=3.15,A27&lt;5.05,F27&lt;1.5),1.25,IF(AND(H27&gt;=12.45,H27&gt;=8.834,B27&gt;=3.15,A27&lt;5.05,F27&lt;1.5),1.32,IF(AND(G27&lt;0.283,F27&lt;2.5,A27&gt;=5.25,A27&lt;5.75,F27&gt;=1.5),4.3,IF(AND(H27&lt;6.712,H27&lt;11.275,D27&lt;1.55,A27&gt;=5.75,F27&gt;=1.5),5,IF(AND(H27&lt;13.101,H27&gt;=11.275,D27&lt;1.55,A27&gt;=5.75,F27&gt;=1.5),3.933,IF(AND(H27&gt;=13.101,H27&gt;=11.275,D27&lt;1.55,A27&gt;=5.75,F27&gt;=1.5),4.5,IF(AND(A27&gt;=7.3,D27&lt;2.45,D27&gt;=1.55,A27&gt;=5.75,F27&gt;=1.5),6.7,IF(AND(B27&lt;3.45,D27&gt;=2.45,D27&gt;=1.55,A27&gt;=5.75,F27&gt;=1.5),5.925,IF(AND(B27&gt;=3.45,D27&gt;=2.45,D27&gt;=1.55,A27&gt;=5.75,F27&gt;=1.5),6.1,IF(AND(B27&gt;=2.8,G27&gt;=0.283,F27&lt;2.5,A27&gt;=5.25,A27&lt;5.75,F27&gt;=1.5),4.2,IF(AND(D27&lt;1.35,H27&gt;=6.712,H27&lt;11.275,D27&lt;1.55,A27&gt;=5.75,F27&gt;=1.5),4.35,IF(AND(D27&lt;1.05,B27&lt;2.8,G27&gt;=0.283,F27&lt;2.5,A27&gt;=5.25,A27&lt;5.75,F27&gt;=1.5),3.567,IF(AND(D27&gt;=1.05,B27&lt;2.8,G27&gt;=0.283,F27&lt;2.5,A27&gt;=5.25,A27&lt;5.75,F27&gt;=1.5),3.925,IF(AND(B27&lt;2.65,D27&gt;=1.35,H27&gt;=6.712,H27&lt;11.275,D27&lt;1.55,A27&gt;=5.75,F27&gt;=1.5),4.9,IF(AND(B27&gt;=2.65,D27&gt;=1.35,H27&gt;=6.712,H27&lt;11.275,D27&lt;1.55,A27&gt;=5.75,F27&gt;=1.5),4.625,IF(AND(H27&gt;=14.683,G27&gt;=0.628,A27&lt;7.3,D27&lt;2.45,D27&gt;=1.55,A27&gt;=5.75,F27&gt;=1.5),5.4,IF(AND(D27&lt;1.95,H27&lt;8.884,G27&lt;0.628,A27&lt;7.3,D27&lt;2.45,D27&gt;=1.55,A27&gt;=5.75,F27&gt;=1.5),5.1,IF(AND(D27&gt;=1.95,H27&lt;8.884,G27&lt;0.628,A27&lt;7.3,D27&lt;2.45,D27&gt;=1.55,A27&gt;=5.75,F27&gt;=1.5),5.22,IF(AND(A27&lt;6.05,H27&gt;=8.884,G27&lt;0.628,A27&lt;7.3,D27&lt;2.45,D27&gt;=1.55,A27&gt;=5.75,F27&gt;=1.5),5.1,IF(AND(G27&lt;0.817,H27&lt;14.683,G27&gt;=0.628,A27&lt;7.3,D27&lt;2.45,D27&gt;=1.55,A27&gt;=5.75,F27&gt;=1.5),4.967,IF(AND(G27&gt;=0.817,H27&lt;14.683,G27&gt;=0.628,A27&lt;7.3,D27&lt;2.45,D27&gt;=1.55,A27&gt;=5.75,F27&gt;=1.5),5.1,IF(AND(H27&lt;9.637,A27&gt;=6.05,H27&gt;=8.884,G27&lt;0.628,A27&lt;7.3,D27&lt;2.45,D27&gt;=1.55,A27&gt;=5.75,F27&gt;=1.5),5.9,IF(AND(D27&lt;1.85,H27&gt;=9.637,A27&gt;=6.05,H27&gt;=8.884,G27&lt;0.628,A27&lt;7.3,D27&lt;2.45,D27&gt;=1.55,A27&gt;=5.75,F27&gt;=1.5),5.733,IF(AND(G27&gt;=0.388,D27&gt;=1.85,H27&gt;=9.637,A27&gt;=6.05,H27&gt;=8.884,G27&lt;0.628,A27&lt;7.3,D27&lt;2.45,D27&gt;=1.55,A27&gt;=5.75,F27&gt;=1.5),5.64,IF(AND(B27&lt;2.95,G27&lt;0.388,D27&gt;=1.85,H27&gt;=9.637,A27&gt;=6.05,H27&gt;=8.884,G27&lt;0.628,A27&lt;7.3,D27&lt;2.45,D27&gt;=1.55,A27&gt;=5.75,F27&gt;=1.5),5.5,IF(AND(B27&gt;=2.95,G27&lt;0.388,D27&gt;=1.85,H27&gt;=9.637,A27&gt;=6.05,H27&gt;=8.884,G27&lt;0.628,A27&lt;7.3,D27&lt;2.45,D27&gt;=1.55,A27&gt;=5.75,F27&gt;=1.5),5.333,"shouldnthappen"))))))))))))))))))))))))))))))))))</f>
        <v>1.32</v>
      </c>
      <c r="BF27" s="1" t="n">
        <f aca="false">IF(AND(D27&gt;=0.35,F27&lt;1.5),1.65,IF(AND(H27&gt;=16.227,D27&gt;=1.55,F27&gt;=1.5),6.533,IF(AND(A27&gt;=5.45,G27&lt;0.174,D27&lt;0.35,F27&lt;1.5),1.7,IF(AND(D27&lt;0.15,G27&gt;=0.174,D27&lt;0.35,F27&lt;1.5),1.38,IF(AND(D27&gt;=1.15,D27&lt;1.25,D27&lt;1.55,F27&gt;=1.5),3.967,IF(AND(H27&lt;8.376,A27&lt;5.45,G27&lt;0.174,D27&lt;0.35,F27&lt;1.5),1.4,IF(AND(H27&gt;=8.376,A27&lt;5.45,G27&lt;0.174,D27&lt;0.35,F27&lt;1.5),1.5,IF(AND(B27&lt;3.1,D27&gt;=0.15,G27&gt;=0.174,D27&lt;0.35,F27&lt;1.5),1.475,IF(AND(H27&lt;10.258,D27&lt;1.15,D27&lt;1.25,D27&lt;1.55,F27&gt;=1.5),3.24,IF(AND(H27&gt;=10.258,D27&lt;1.15,D27&lt;1.25,D27&lt;1.55,F27&gt;=1.5),3.875,IF(AND(F27&gt;=2.5,H27&lt;10.927,D27&gt;=1.25,D27&lt;1.55,F27&gt;=1.5),5.05,IF(AND(D27&lt;1.35,H27&gt;=10.927,D27&gt;=1.25,D27&lt;1.55,F27&gt;=1.5),4.25,IF(AND(A27&gt;=6.95,D27&lt;1.75,H27&lt;16.227,D27&gt;=1.55,F27&gt;=1.5),5.8,IF(AND(B27&lt;3.3,B27&gt;=3.1,D27&gt;=0.15,G27&gt;=0.174,D27&lt;0.35,F27&lt;1.5),1.3,IF(AND(H27&lt;12.278,D27&gt;=1.35,H27&gt;=10.927,D27&gt;=1.25,D27&lt;1.55,F27&gt;=1.5),4.9,IF(AND(G27&lt;0.226,A27&lt;6.95,D27&lt;1.75,H27&lt;16.227,D27&gt;=1.55,F27&gt;=1.5),5,IF(AND(G27&gt;=0.226,A27&lt;6.95,D27&lt;1.75,H27&lt;16.227,D27&gt;=1.55,F27&gt;=1.5),4.62,IF(AND(H27&lt;9.35,B27&lt;2.95,D27&gt;=1.75,H27&lt;16.227,D27&gt;=1.55,F27&gt;=1.5),6.3,IF(AND(H27&gt;=9.35,B27&lt;2.95,D27&gt;=1.75,H27&lt;16.227,D27&gt;=1.55,F27&gt;=1.5),5.58,IF(AND(A27&lt;5.05,B27&gt;=3.3,B27&gt;=3.1,D27&gt;=0.15,G27&gt;=0.174,D27&lt;0.35,F27&lt;1.5),1.35,IF(AND(A27&gt;=5.05,B27&gt;=3.3,B27&gt;=3.1,D27&gt;=0.15,G27&gt;=0.174,D27&lt;0.35,F27&lt;1.5),1.46,IF(AND(B27&lt;2.8,A27&lt;5.65,F27&lt;2.5,H27&lt;10.927,D27&gt;=1.25,D27&lt;1.55,F27&gt;=1.5),4.075,IF(AND(B27&gt;=2.8,A27&lt;5.65,F27&lt;2.5,H27&lt;10.927,D27&gt;=1.25,D27&lt;1.55,F27&gt;=1.5),3.933,IF(AND(A27&lt;6.25,A27&gt;=5.65,F27&lt;2.5,H27&lt;10.927,D27&gt;=1.25,D27&lt;1.55,F27&gt;=1.5),4.533,IF(AND(A27&gt;=6.25,A27&gt;=5.65,F27&lt;2.5,H27&lt;10.927,D27&gt;=1.25,D27&lt;1.55,F27&gt;=1.5),4.3,IF(AND(A27&lt;6.5,H27&gt;=12.278,D27&gt;=1.35,H27&gt;=10.927,D27&gt;=1.25,D27&lt;1.55,F27&gt;=1.5),4.55,IF(AND(A27&gt;=6.5,H27&gt;=12.278,D27&gt;=1.35,H27&gt;=10.927,D27&gt;=1.25,D27&lt;1.55,F27&gt;=1.5),4.775,IF(AND(H27&lt;9.884,D27&lt;2.1,B27&gt;=2.95,D27&gt;=1.75,H27&lt;16.227,D27&gt;=1.55,F27&gt;=1.5),5.5,IF(AND(H27&gt;=9.884,D27&lt;2.1,B27&gt;=2.95,D27&gt;=1.75,H27&lt;16.227,D27&gt;=1.55,F27&gt;=1.5),5.1,IF(AND(H27&lt;10.393,D27&gt;=2.1,B27&gt;=2.95,D27&gt;=1.75,H27&lt;16.227,D27&gt;=1.55,F27&gt;=1.5),5.74,IF(AND(D27&lt;2.25,H27&gt;=10.393,D27&gt;=2.1,B27&gt;=2.95,D27&gt;=1.75,H27&lt;16.227,D27&gt;=1.55,F27&gt;=1.5),5.8,IF(AND(D27&gt;=2.25,H27&gt;=10.393,D27&gt;=2.1,B27&gt;=2.95,D27&gt;=1.75,H27&lt;16.227,D27&gt;=1.55,F27&gt;=1.5),5.4,"shouldnthappen"))))))))))))))))))))))))))))))))</f>
        <v>1.35</v>
      </c>
      <c r="BG27" s="1" t="n">
        <f aca="false">IF(AND(G27&lt;0.096,A27&lt;5.45),2.95,IF(AND(F27&gt;=1.5,G27&gt;=0.096,A27&lt;5.45),3,IF(AND(D27&lt;0.6,A27&lt;5.9,A27&gt;=5.45),1.4,IF(AND(F27&gt;=2.5,D27&gt;=0.6,A27&lt;5.9,A27&gt;=5.45),5.1,IF(AND(A27&lt;7.45,A27&gt;=7.05,A27&gt;=5.9,A27&gt;=5.45),6.167,IF(AND(B27&gt;=3.55,G27&lt;0.587,F27&lt;1.5,G27&gt;=0.096,A27&lt;5.45),1,IF(AND(A27&lt;5.05,G27&gt;=0.587,F27&lt;1.5,G27&gt;=0.096,A27&lt;5.45),1.35,IF(AND(B27&lt;2.75,D27&lt;1.7,A27&lt;7.05,A27&gt;=5.9,A27&gt;=5.45),4.9,IF(AND(A27&lt;6.2,D27&gt;=1.7,A27&lt;7.05,A27&gt;=5.9,A27&gt;=5.45),4.833,IF(AND(H27&lt;17.32,A27&gt;=7.45,A27&gt;=7.05,A27&gt;=5.9,A27&gt;=5.45),6.68,IF(AND(H27&gt;=17.32,A27&gt;=7.45,A27&gt;=7.05,A27&gt;=5.9,A27&gt;=5.45),6.4,IF(AND(G27&lt;0.161,B27&lt;3.55,G27&lt;0.587,F27&lt;1.5,G27&gt;=0.096,A27&lt;5.45),1.5,IF(AND(H27&lt;11.016,A27&gt;=5.05,G27&gt;=0.587,F27&lt;1.5,G27&gt;=0.096,A27&lt;5.45),1.633,IF(AND(H27&lt;11.001,G27&lt;0.372,F27&lt;2.5,D27&gt;=0.6,A27&lt;5.9,A27&gt;=5.45),4.133,IF(AND(H27&gt;=11.001,G27&lt;0.372,F27&lt;2.5,D27&gt;=0.6,A27&lt;5.9,A27&gt;=5.45),4.3,IF(AND(H27&lt;6.808,G27&gt;=0.372,F27&lt;2.5,D27&gt;=0.6,A27&lt;5.9,A27&gt;=5.45),4,IF(AND(A27&gt;=6.75,B27&gt;=2.75,D27&lt;1.7,A27&lt;7.05,A27&gt;=5.9,A27&gt;=5.45),4.84,IF(AND(H27&lt;12.467,G27&gt;=0.161,B27&lt;3.55,G27&lt;0.587,F27&lt;1.5,G27&gt;=0.096,A27&lt;5.45),1.3,IF(AND(D27&lt;0.25,H27&gt;=11.016,A27&gt;=5.05,G27&gt;=0.587,F27&lt;1.5,G27&gt;=0.096,A27&lt;5.45),1.52,IF(AND(D27&gt;=0.25,H27&gt;=11.016,A27&gt;=5.05,G27&gt;=0.587,F27&lt;1.5,G27&gt;=0.096,A27&lt;5.45),1.5,IF(AND(H27&lt;11.218,H27&gt;=6.808,G27&gt;=0.372,F27&lt;2.5,D27&gt;=0.6,A27&lt;5.9,A27&gt;=5.45),3.7,IF(AND(H27&gt;=11.218,H27&gt;=6.808,G27&gt;=0.372,F27&lt;2.5,D27&gt;=0.6,A27&lt;5.9,A27&gt;=5.45),3.9,IF(AND(B27&lt;2.95,A27&lt;6.75,B27&gt;=2.75,D27&lt;1.7,A27&lt;7.05,A27&gt;=5.9,A27&gt;=5.45),4.2,IF(AND(B27&gt;=2.95,A27&lt;6.75,B27&gt;=2.75,D27&lt;1.7,A27&lt;7.05,A27&gt;=5.9,A27&gt;=5.45),4.6,IF(AND(D27&gt;=2.45,A27&lt;6.85,A27&gt;=6.2,D27&gt;=1.7,A27&lt;7.05,A27&gt;=5.9,A27&gt;=5.45),5.9,IF(AND(G27&lt;0.312,A27&gt;=6.85,A27&gt;=6.2,D27&gt;=1.7,A27&lt;7.05,A27&gt;=5.9,A27&gt;=5.45),5.1,IF(AND(G27&gt;=0.312,A27&gt;=6.85,A27&gt;=6.2,D27&gt;=1.7,A27&lt;7.05,A27&gt;=5.9,A27&gt;=5.45),5.4,IF(AND(G27&lt;0.251,H27&gt;=12.467,G27&gt;=0.161,B27&lt;3.55,G27&lt;0.587,F27&lt;1.5,G27&gt;=0.096,A27&lt;5.45),1.35,IF(AND(G27&gt;=0.251,H27&gt;=12.467,G27&gt;=0.161,B27&lt;3.55,G27&lt;0.587,F27&lt;1.5,G27&gt;=0.096,A27&lt;5.45),1.467,IF(AND(G27&gt;=0.628,D27&lt;2.45,A27&lt;6.85,A27&gt;=6.2,D27&gt;=1.7,A27&lt;7.05,A27&gt;=5.9,A27&gt;=5.45),5.1,IF(AND(A27&gt;=6.75,G27&lt;0.628,D27&lt;2.45,A27&lt;6.85,A27&gt;=6.2,D27&gt;=1.7,A27&lt;7.05,A27&gt;=5.9,A27&gt;=5.45),5.9,IF(AND(H27&lt;11.824,A27&lt;6.75,G27&lt;0.628,D27&lt;2.45,A27&lt;6.85,A27&gt;=6.2,D27&gt;=1.7,A27&lt;7.05,A27&gt;=5.9,A27&gt;=5.45),5.44,IF(AND(H27&lt;14.378,H27&gt;=11.824,A27&lt;6.75,G27&lt;0.628,D27&lt;2.45,A27&lt;6.85,A27&gt;=6.2,D27&gt;=1.7,A27&lt;7.05,A27&gt;=5.9,A27&gt;=5.45),5.6,IF(AND(H27&gt;=14.378,H27&gt;=11.824,A27&lt;6.75,G27&lt;0.628,D27&lt;2.45,A27&lt;6.85,A27&gt;=6.2,D27&gt;=1.7,A27&lt;7.05,A27&gt;=5.9,A27&gt;=5.45),5.8,"shouldnthappen"))))))))))))))))))))))))))))))))))</f>
        <v>1.467</v>
      </c>
      <c r="BH27" s="1" t="n">
        <f aca="false">IF(AND(G27&gt;=0.905,F27&lt;1.5),1.8,IF(AND(H27&lt;5.523,G27&lt;0.905,F27&lt;1.5),1,IF(AND(D27&gt;=0.4,H27&gt;=5.523,G27&lt;0.905,F27&lt;1.5),1.7,IF(AND(G27&gt;=0.878,D27&lt;1.35,F27&lt;2.5,F27&gt;=1.5),4.4,IF(AND(A27&lt;5.4,D27&gt;=1.35,F27&lt;2.5,F27&gt;=1.5),3.9,IF(AND(G27&lt;0.177,B27&lt;3.15,F27&gt;=2.5,F27&gt;=1.5),6.15,IF(AND(H27&lt;10.393,B27&gt;=3.15,F27&gt;=2.5,F27&gt;=1.5),5.94,IF(AND(H27&gt;=10.393,B27&gt;=3.15,F27&gt;=2.5,F27&gt;=1.5),5.467,IF(AND(D27&gt;=1.25,G27&lt;0.878,D27&lt;1.35,F27&lt;2.5,F27&gt;=1.5),4.18,IF(AND(G27&gt;=0.709,A27&gt;=5.4,D27&gt;=1.35,F27&lt;2.5,F27&gt;=1.5),4.9,IF(AND(B27&lt;2.6,G27&gt;=0.177,B27&lt;3.15,F27&gt;=2.5,F27&gt;=1.5),4.8,IF(AND(A27&lt;4.35,A27&lt;5.05,D27&lt;0.4,H27&gt;=5.523,G27&lt;0.905,F27&lt;1.5),1.1,IF(AND(A27&gt;=5.6,A27&gt;=5.05,D27&lt;0.4,H27&gt;=5.523,G27&lt;0.905,F27&lt;1.5),1.7,IF(AND(D27&lt;1.05,D27&lt;1.25,G27&lt;0.878,D27&lt;1.35,F27&lt;2.5,F27&gt;=1.5),3.6,IF(AND(D27&gt;=1.55,G27&lt;0.709,A27&gt;=5.4,D27&gt;=1.35,F27&lt;2.5,F27&gt;=1.5),4.975,IF(AND(D27&lt;1.7,B27&gt;=2.6,G27&gt;=0.177,B27&lt;3.15,F27&gt;=2.5,F27&gt;=1.5),5.8,IF(AND(B27&lt;3.15,A27&gt;=4.35,A27&lt;5.05,D27&lt;0.4,H27&gt;=5.523,G27&lt;0.905,F27&lt;1.5),1.46,IF(AND(A27&gt;=5.45,A27&lt;5.6,A27&gt;=5.05,D27&lt;0.4,H27&gt;=5.523,G27&lt;0.905,F27&lt;1.5),1.35,IF(AND(H27&lt;10.974,D27&gt;=1.05,D27&lt;1.25,G27&lt;0.878,D27&lt;1.35,F27&lt;2.5,F27&gt;=1.5),3.8,IF(AND(H27&gt;=13.654,D27&lt;1.55,G27&lt;0.709,A27&gt;=5.4,D27&gt;=1.35,F27&lt;2.5,F27&gt;=1.5),4.725,IF(AND(A27&lt;4.5,B27&gt;=3.15,A27&gt;=4.35,A27&lt;5.05,D27&lt;0.4,H27&gt;=5.523,G27&lt;0.905,F27&lt;1.5),1.3,IF(AND(G27&lt;0.676,A27&lt;5.45,A27&lt;5.6,A27&gt;=5.05,D27&lt;0.4,H27&gt;=5.523,G27&lt;0.905,F27&lt;1.5),1.5,IF(AND(G27&gt;=0.676,A27&lt;5.45,A27&lt;5.6,A27&gt;=5.05,D27&lt;0.4,H27&gt;=5.523,G27&lt;0.905,F27&lt;1.5),1.55,IF(AND(A27&lt;5.7,H27&gt;=10.974,D27&gt;=1.05,D27&lt;1.25,G27&lt;0.878,D27&lt;1.35,F27&lt;2.5,F27&gt;=1.5),3.9,IF(AND(A27&gt;=5.7,H27&gt;=10.974,D27&gt;=1.05,D27&lt;1.25,G27&lt;0.878,D27&lt;1.35,F27&lt;2.5,F27&gt;=1.5),3.933,IF(AND(G27&gt;=0.644,H27&lt;13.654,D27&lt;1.55,G27&lt;0.709,A27&gt;=5.4,D27&gt;=1.35,F27&lt;2.5,F27&gt;=1.5),4.4,IF(AND(B27&lt;2.9,A27&lt;6.2,D27&gt;=1.7,B27&gt;=2.6,G27&gt;=0.177,B27&lt;3.15,F27&gt;=2.5,F27&gt;=1.5),5.02,IF(AND(B27&gt;=2.9,A27&lt;6.2,D27&gt;=1.7,B27&gt;=2.6,G27&gt;=0.177,B27&lt;3.15,F27&gt;=2.5,F27&gt;=1.5),4.8,IF(AND(D27&lt;2.2,A27&gt;=6.2,D27&gt;=1.7,B27&gt;=2.6,G27&gt;=0.177,B27&lt;3.15,F27&gt;=2.5,F27&gt;=1.5),5.325,IF(AND(D27&gt;=2.2,A27&gt;=6.2,D27&gt;=1.7,B27&gt;=2.6,G27&gt;=0.177,B27&lt;3.15,F27&gt;=2.5,F27&gt;=1.5),5.1,IF(AND(D27&lt;0.25,A27&gt;=4.5,B27&gt;=3.15,A27&gt;=4.35,A27&lt;5.05,D27&lt;0.4,H27&gt;=5.523,G27&lt;0.905,F27&lt;1.5),1.357,IF(AND(D27&gt;=0.25,A27&gt;=4.5,B27&gt;=3.15,A27&gt;=4.35,A27&lt;5.05,D27&lt;0.4,H27&gt;=5.523,G27&lt;0.905,F27&lt;1.5),1.333,IF(AND(H27&lt;10.723,G27&lt;0.644,H27&lt;13.654,D27&lt;1.55,G27&lt;0.709,A27&gt;=5.4,D27&gt;=1.35,F27&lt;2.5,F27&gt;=1.5),4.6,IF(AND(H27&gt;=10.723,G27&lt;0.644,H27&lt;13.654,D27&lt;1.55,G27&lt;0.709,A27&gt;=5.4,D27&gt;=1.35,F27&lt;2.5,F27&gt;=1.5),4.5,"shouldnthappen"))))))))))))))))))))))))))))))))))</f>
        <v>1.357</v>
      </c>
      <c r="BI27" s="1" t="n">
        <f aca="false">IF(AND(D27&gt;=0.8,A27&lt;5.45),3.9,IF(AND(D27&gt;=0.45,D27&lt;0.8,A27&lt;5.45),1.66,IF(AND(H27&lt;16.447,B27&gt;=3.45,A27&gt;=5.45),1.525,IF(AND(H27&gt;=16.447,B27&gt;=3.45,A27&gt;=5.45),6.4,IF(AND(H27&lt;5.245,D27&lt;0.45,D27&lt;0.8,A27&lt;5.45),1,IF(AND(A27&gt;=7.2,G27&lt;0.154,B27&lt;3.45,A27&gt;=5.45),6.7,IF(AND(D27&lt;1.65,A27&lt;7.2,G27&lt;0.154,B27&lt;3.45,A27&gt;=5.45),4.7,IF(AND(D27&gt;=1.65,A27&lt;7.2,G27&lt;0.154,B27&lt;3.45,A27&gt;=5.45),5.52,IF(AND(D27&gt;=0.25,A27&lt;5.05,H27&gt;=5.245,D27&lt;0.45,D27&lt;0.8,A27&lt;5.45),1.35,IF(AND(H27&lt;6.089,A27&gt;=5.05,H27&gt;=5.245,D27&lt;0.45,D27&lt;0.8,A27&lt;5.45),1.7,IF(AND(D27&lt;1.2,B27&lt;2.6,A27&lt;5.75,G27&gt;=0.154,B27&lt;3.45,A27&gt;=5.45),3.85,IF(AND(D27&gt;=1.2,B27&lt;2.6,A27&lt;5.75,G27&gt;=0.154,B27&lt;3.45,A27&gt;=5.45),4,IF(AND(D27&gt;=1.65,B27&gt;=2.6,A27&lt;5.75,G27&gt;=0.154,B27&lt;3.45,A27&gt;=5.45),4.9,IF(AND(G27&lt;0.353,F27&lt;2.5,A27&gt;=5.75,G27&gt;=0.154,B27&lt;3.45,A27&gt;=5.45),4.25,IF(AND(A27&gt;=7.25,F27&gt;=2.5,A27&gt;=5.75,G27&gt;=0.154,B27&lt;3.45,A27&gt;=5.45),6.45,IF(AND(H27&lt;11.218,D27&lt;0.25,A27&lt;5.05,H27&gt;=5.245,D27&lt;0.45,D27&lt;0.8,A27&lt;5.45),1.42,IF(AND(G27&lt;0.517,H27&gt;=6.089,A27&gt;=5.05,H27&gt;=5.245,D27&lt;0.45,D27&lt;0.8,A27&lt;5.45),1.44,IF(AND(G27&gt;=0.517,H27&gt;=6.089,A27&gt;=5.05,H27&gt;=5.245,D27&lt;0.45,D27&lt;0.8,A27&lt;5.45),1.54,IF(AND(H27&gt;=10.194,D27&lt;1.65,B27&gt;=2.6,A27&lt;5.75,G27&gt;=0.154,B27&lt;3.45,A27&gt;=5.45),4.35,IF(AND(B27&gt;=3.15,G27&gt;=0.353,F27&lt;2.5,A27&gt;=5.75,G27&gt;=0.154,B27&lt;3.45,A27&gt;=5.45),4.7,IF(AND(H27&lt;7.716,A27&lt;7.25,F27&gt;=2.5,A27&gt;=5.75,G27&gt;=0.154,B27&lt;3.45,A27&gt;=5.45),5.04,IF(AND(G27&lt;0.175,H27&gt;=11.218,D27&lt;0.25,A27&lt;5.05,H27&gt;=5.245,D27&lt;0.45,D27&lt;0.8,A27&lt;5.45),1.5,IF(AND(H27&lt;7.713,H27&lt;10.194,D27&lt;1.65,B27&gt;=2.6,A27&lt;5.75,G27&gt;=0.154,B27&lt;3.45,A27&gt;=5.45),4.1,IF(AND(H27&gt;=7.713,H27&lt;10.194,D27&lt;1.65,B27&gt;=2.6,A27&lt;5.75,G27&gt;=0.154,B27&lt;3.45,A27&gt;=5.45),4.2,IF(AND(B27&gt;=3.05,B27&lt;3.15,G27&gt;=0.353,F27&lt;2.5,A27&gt;=5.75,G27&gt;=0.154,B27&lt;3.45,A27&gt;=5.45),4.4,IF(AND(D27&gt;=2.45,H27&gt;=7.716,A27&lt;7.25,F27&gt;=2.5,A27&gt;=5.75,G27&gt;=0.154,B27&lt;3.45,A27&gt;=5.45),5.85,IF(AND(D27&lt;0.15,G27&gt;=0.175,H27&gt;=11.218,D27&lt;0.25,A27&lt;5.05,H27&gt;=5.245,D27&lt;0.45,D27&lt;0.8,A27&lt;5.45),1.1,IF(AND(H27&gt;=16.317,B27&lt;3.05,B27&lt;3.15,G27&gt;=0.353,F27&lt;2.5,A27&gt;=5.75,G27&gt;=0.154,B27&lt;3.45,A27&gt;=5.45),4.8,IF(AND(G27&gt;=0.857,D27&lt;2.45,H27&gt;=7.716,A27&lt;7.25,F27&gt;=2.5,A27&gt;=5.75,G27&gt;=0.154,B27&lt;3.45,A27&gt;=5.45),5.05,IF(AND(G27&lt;0.245,D27&gt;=0.15,G27&gt;=0.175,H27&gt;=11.218,D27&lt;0.25,A27&lt;5.05,H27&gt;=5.245,D27&lt;0.45,D27&lt;0.8,A27&lt;5.45),1.3,IF(AND(G27&gt;=0.245,D27&gt;=0.15,G27&gt;=0.175,H27&gt;=11.218,D27&lt;0.25,A27&lt;5.05,H27&gt;=5.245,D27&lt;0.45,D27&lt;0.8,A27&lt;5.45),1.22,IF(AND(B27&lt;2.85,H27&lt;16.317,B27&lt;3.05,B27&lt;3.15,G27&gt;=0.353,F27&lt;2.5,A27&gt;=5.75,G27&gt;=0.154,B27&lt;3.45,A27&gt;=5.45),4.6,IF(AND(B27&gt;=2.85,H27&lt;16.317,B27&lt;3.05,B27&lt;3.15,G27&gt;=0.353,F27&lt;2.5,A27&gt;=5.75,G27&gt;=0.154,B27&lt;3.45,A27&gt;=5.45),4.633,IF(AND(D27&lt;1.85,G27&lt;0.857,D27&lt;2.45,H27&gt;=7.716,A27&lt;7.25,F27&gt;=2.5,A27&gt;=5.75,G27&gt;=0.154,B27&lt;3.45,A27&gt;=5.45),5.8,IF(AND(H27&lt;11.297,D27&gt;=1.85,G27&lt;0.857,D27&lt;2.45,H27&gt;=7.716,A27&lt;7.25,F27&gt;=2.5,A27&gt;=5.75,G27&gt;=0.154,B27&lt;3.45,A27&gt;=5.45),5.3,IF(AND(G27&lt;0.388,H27&gt;=11.297,D27&gt;=1.85,G27&lt;0.857,D27&lt;2.45,H27&gt;=7.716,A27&lt;7.25,F27&gt;=2.5,A27&gt;=5.75,G27&gt;=0.154,B27&lt;3.45,A27&gt;=5.45),5.4,IF(AND(G27&gt;=0.388,H27&gt;=11.297,D27&gt;=1.85,G27&lt;0.857,D27&lt;2.45,H27&gt;=7.716,A27&lt;7.25,F27&gt;=2.5,A27&gt;=5.75,G27&gt;=0.154,B27&lt;3.45,A27&gt;=5.45),5.6,"shouldnthappen")))))))))))))))))))))))))))))))))))))</f>
        <v>1.22</v>
      </c>
      <c r="BJ27" s="1" t="n">
        <f aca="false">IF(AND(F27&gt;=2,B27&gt;=3.35),6.1,IF(AND(H27&gt;=12.719,F27&lt;1.5,B27&lt;3.35),1.567,IF(AND(H27&lt;5.245,F27&lt;2,B27&gt;=3.35),1,IF(AND(D27&lt;0.15,H27&lt;12.719,F27&lt;1.5,B27&lt;3.35),1.5,IF(AND(D27&gt;=0.35,H27&gt;=5.245,F27&lt;2,B27&gt;=3.35),1.6,IF(AND(A27&lt;4.9,D27&gt;=0.15,H27&lt;12.719,F27&lt;1.5,B27&lt;3.35),1.36,IF(AND(B27&lt;2.65,G27&lt;0.572,D27&lt;1.45,F27&gt;=1.5,B27&lt;3.35),3.5,IF(AND(A27&lt;6.1,F27&lt;2.5,D27&gt;=1.45,F27&gt;=1.5,B27&lt;3.35),5.1,IF(AND(G27&gt;=0.607,D27&lt;0.35,H27&gt;=5.245,F27&lt;2,B27&gt;=3.35),1.65,IF(AND(G27&lt;0.546,A27&gt;=4.9,D27&gt;=0.15,H27&lt;12.719,F27&lt;1.5,B27&lt;3.35),1.2,IF(AND(G27&gt;=0.546,A27&gt;=4.9,D27&gt;=0.15,H27&lt;12.719,F27&lt;1.5,B27&lt;3.35),1.4,IF(AND(A27&gt;=6.3,B27&gt;=2.65,G27&lt;0.572,D27&lt;1.45,F27&gt;=1.5,B27&lt;3.35),4.8,IF(AND(D27&lt;1.15,B27&lt;2.85,G27&gt;=0.572,D27&lt;1.45,F27&gt;=1.5,B27&lt;3.35),3.9,IF(AND(B27&gt;=3.15,B27&gt;=2.85,G27&gt;=0.572,D27&lt;1.45,F27&gt;=1.5,B27&lt;3.35),4.7,IF(AND(B27&lt;2.95,A27&gt;=6.1,F27&lt;2.5,D27&gt;=1.45,F27&gt;=1.5,B27&lt;3.35),4.533,IF(AND(B27&gt;=2.95,A27&gt;=6.1,F27&lt;2.5,D27&gt;=1.45,F27&gt;=1.5,B27&lt;3.35),4.75,IF(AND(A27&gt;=6.7,G27&lt;0.107,F27&gt;=2.5,D27&gt;=1.45,F27&gt;=1.5,B27&lt;3.35),5.7,IF(AND(G27&gt;=0.385,G27&lt;0.607,D27&lt;0.35,H27&gt;=5.245,F27&lt;2,B27&gt;=3.35),1.325,IF(AND(D27&lt;1.25,A27&lt;6.3,B27&gt;=2.65,G27&lt;0.572,D27&lt;1.45,F27&gt;=1.5,B27&lt;3.35),4,IF(AND(D27&gt;=1.25,A27&lt;6.3,B27&gt;=2.65,G27&lt;0.572,D27&lt;1.45,F27&gt;=1.5,B27&lt;3.35),4.18,IF(AND(G27&lt;0.907,D27&gt;=1.15,B27&lt;2.85,G27&gt;=0.572,D27&lt;1.45,F27&gt;=1.5,B27&lt;3.35),4,IF(AND(G27&gt;=0.907,D27&gt;=1.15,B27&lt;2.85,G27&gt;=0.572,D27&lt;1.45,F27&gt;=1.5,B27&lt;3.35),4.4,IF(AND(H27&lt;8.326,B27&lt;3.15,B27&gt;=2.85,G27&gt;=0.572,D27&lt;1.45,F27&gt;=1.5,B27&lt;3.35),3.6,IF(AND(H27&gt;=8.326,B27&lt;3.15,B27&gt;=2.85,G27&gt;=0.572,D27&lt;1.45,F27&gt;=1.5,B27&lt;3.35),4.48,IF(AND(B27&lt;2.95,A27&lt;6.7,G27&lt;0.107,F27&gt;=2.5,D27&gt;=1.45,F27&gt;=1.5,B27&lt;3.35),5.6,IF(AND(B27&gt;=2.95,A27&lt;6.7,G27&lt;0.107,F27&gt;=2.5,D27&gt;=1.45,F27&gt;=1.5,B27&lt;3.35),5.5,IF(AND(G27&lt;0.205,G27&lt;0.432,G27&gt;=0.107,F27&gt;=2.5,D27&gt;=1.45,F27&gt;=1.5,B27&lt;3.35),5.3,IF(AND(B27&gt;=3.05,G27&gt;=0.432,G27&gt;=0.107,F27&gt;=2.5,D27&gt;=1.45,F27&gt;=1.5,B27&lt;3.35),5.86,IF(AND(H27&gt;=14.057,G27&lt;0.385,G27&lt;0.607,D27&lt;0.35,H27&gt;=5.245,F27&lt;2,B27&gt;=3.35),1.7,IF(AND(D27&lt;1.7,G27&gt;=0.205,G27&lt;0.432,G27&gt;=0.107,F27&gt;=2.5,D27&gt;=1.45,F27&gt;=1.5,B27&lt;3.35),5,IF(AND(G27&lt;0.779,B27&lt;3.05,G27&gt;=0.432,G27&gt;=0.107,F27&gt;=2.5,D27&gt;=1.45,F27&gt;=1.5,B27&lt;3.35),4.9,IF(AND(G27&gt;=0.779,B27&lt;3.05,G27&gt;=0.432,G27&gt;=0.107,F27&gt;=2.5,D27&gt;=1.45,F27&gt;=1.5,B27&lt;3.35),5.533,IF(AND(D27&gt;=0.25,H27&lt;14.057,G27&lt;0.385,G27&lt;0.607,D27&lt;0.35,H27&gt;=5.245,F27&lt;2,B27&gt;=3.35),1.4,IF(AND(B27&lt;2.85,D27&gt;=1.7,G27&gt;=0.205,G27&lt;0.432,G27&gt;=0.107,F27&gt;=2.5,D27&gt;=1.45,F27&gt;=1.5,B27&lt;3.35),5.1,IF(AND(B27&gt;=2.85,D27&gt;=1.7,G27&gt;=0.205,G27&lt;0.432,G27&gt;=0.107,F27&gt;=2.5,D27&gt;=1.45,F27&gt;=1.5,B27&lt;3.35),5.15,IF(AND(A27&lt;5.1,D27&lt;0.25,H27&lt;14.057,G27&lt;0.385,G27&lt;0.607,D27&lt;0.35,H27&gt;=5.245,F27&lt;2,B27&gt;=3.35),1.4,IF(AND(A27&gt;=5.1,D27&lt;0.25,H27&lt;14.057,G27&lt;0.385,G27&lt;0.607,D27&lt;0.35,H27&gt;=5.245,F27&lt;2,B27&gt;=3.35),1.5,"shouldnthappen")))))))))))))))))))))))))))))))))))))</f>
        <v>1.325</v>
      </c>
    </row>
    <row r="28" customFormat="false" ht="13.8" hidden="false" customHeight="false" outlineLevel="0" collapsed="false">
      <c r="A28" s="1" t="n">
        <v>5</v>
      </c>
      <c r="B28" s="1" t="n">
        <v>3</v>
      </c>
      <c r="C28" s="1" t="n">
        <v>1.6</v>
      </c>
      <c r="D28" s="1" t="n">
        <v>0.2</v>
      </c>
      <c r="E28" s="1" t="s">
        <v>94</v>
      </c>
      <c r="F28" s="1" t="n">
        <v>1</v>
      </c>
      <c r="G28" s="1" t="n">
        <v>0.271738667273894</v>
      </c>
      <c r="H28" s="16" t="n">
        <v>14.3713229009882</v>
      </c>
      <c r="I28" s="11" t="n">
        <f aca="false">C28</f>
        <v>1.6</v>
      </c>
      <c r="J28" s="1" t="n">
        <f aca="false">AVERAGE(M28:BJ28)</f>
        <v>1.45546</v>
      </c>
      <c r="K28" s="15" t="n">
        <f aca="false">1-SQRT(VAR(M28:BJ28, I28)) / AVERAGE(M28:BJ28)</f>
        <v>0.909954942714549</v>
      </c>
      <c r="L28" s="1" t="n">
        <f aca="false">(J28-I28)/I28</f>
        <v>-0.0903375000000001</v>
      </c>
      <c r="M28" s="1" t="n">
        <f aca="false">IF(AND(H28&gt;=16.241,B28&gt;=3.35),6.4,IF(AND(D28&gt;=0.75,A28&lt;5.15,B28&lt;3.35),4.1,IF(AND(D28&gt;=1.5,H28&lt;16.241,B28&gt;=3.35),5.767,IF(AND(B28&gt;=3.25,D28&lt;0.75,A28&lt;5.15,B28&lt;3.35),1.58,IF(AND(A28&lt;4.95,D28&lt;1.5,H28&lt;16.241,B28&gt;=3.35),1.4,IF(AND(A28&lt;4.5,B28&lt;3.25,D28&lt;0.75,A28&lt;5.15,B28&lt;3.35),1.26,IF(AND(A28&gt;=4.5,B28&lt;3.25,D28&lt;0.75,A28&lt;5.15,B28&lt;3.35),1.48,IF(AND(G28&lt;0.356,H28&lt;12.557,D28&lt;1.45,A28&gt;=5.15,B28&lt;3.35),4.267,IF(AND(D28&lt;1.25,H28&gt;=12.557,D28&lt;1.45,A28&gt;=5.15,B28&lt;3.35),4.05,IF(AND(D28&gt;=1.35,G28&gt;=0.356,H28&lt;12.557,D28&lt;1.45,A28&gt;=5.15,B28&lt;3.35),4.25,IF(AND(H28&lt;15.086,D28&gt;=1.25,H28&gt;=12.557,D28&lt;1.45,A28&gt;=5.15,B28&lt;3.35),4.4,IF(AND(F28&lt;2.5,G28&gt;=0.44,D28&lt;2.05,D28&gt;=1.45,A28&gt;=5.15,B28&lt;3.35),4.7,IF(AND(H28&lt;10.391,B28&lt;3.15,D28&gt;=2.05,D28&gt;=1.45,A28&gt;=5.15,B28&lt;3.35),5.1,IF(AND(G28&lt;0.505,B28&gt;=3.15,D28&gt;=2.05,D28&gt;=1.45,A28&gt;=5.15,B28&lt;3.35),5.7,IF(AND(G28&gt;=0.505,B28&gt;=3.15,D28&gt;=2.05,D28&gt;=1.45,A28&gt;=5.15,B28&lt;3.35),5.95,IF(AND(D28&gt;=0.5,G28&lt;0.905,A28&gt;=4.95,D28&lt;1.5,H28&lt;16.241,B28&gt;=3.35),1.6,IF(AND(B28&lt;3.6,G28&gt;=0.905,A28&gt;=4.95,D28&lt;1.5,H28&lt;16.241,B28&gt;=3.35),1.7,IF(AND(B28&gt;=3.6,G28&gt;=0.905,A28&gt;=4.95,D28&lt;1.5,H28&lt;16.241,B28&gt;=3.35),1.767,IF(AND(A28&gt;=5.7,D28&lt;1.35,G28&gt;=0.356,H28&lt;12.557,D28&lt;1.45,A28&gt;=5.15,B28&lt;3.35),3.9,IF(AND(A28&lt;6.35,H28&gt;=15.086,D28&gt;=1.25,H28&gt;=12.557,D28&lt;1.45,A28&gt;=5.15,B28&lt;3.35),4.7,IF(AND(A28&gt;=6.35,H28&gt;=15.086,D28&gt;=1.25,H28&gt;=12.557,D28&lt;1.45,A28&gt;=5.15,B28&lt;3.35),4.6,IF(AND(H28&lt;9.252,D28&lt;1.55,G28&lt;0.44,D28&lt;2.05,D28&gt;=1.45,A28&gt;=5.15,B28&lt;3.35),5.08,IF(AND(H28&gt;=9.252,D28&lt;1.55,G28&lt;0.44,D28&lt;2.05,D28&gt;=1.45,A28&gt;=5.15,B28&lt;3.35),4.7,IF(AND(H28&lt;8.477,D28&gt;=1.55,G28&lt;0.44,D28&lt;2.05,D28&gt;=1.45,A28&gt;=5.15,B28&lt;3.35),5.1,IF(AND(H28&gt;=8.477,D28&gt;=1.55,G28&lt;0.44,D28&lt;2.05,D28&gt;=1.45,A28&gt;=5.15,B28&lt;3.35),5.4,IF(AND(H28&lt;8.435,F28&gt;=2.5,G28&gt;=0.44,D28&lt;2.05,D28&gt;=1.45,A28&gt;=5.15,B28&lt;3.35),5.1,IF(AND(H28&gt;=8.435,F28&gt;=2.5,G28&gt;=0.44,D28&lt;2.05,D28&gt;=1.45,A28&gt;=5.15,B28&lt;3.35),4.86,IF(AND(G28&lt;0.543,H28&gt;=10.391,B28&lt;3.15,D28&gt;=2.05,D28&gt;=1.45,A28&gt;=5.15,B28&lt;3.35),5.56,IF(AND(G28&gt;=0.543,H28&gt;=10.391,B28&lt;3.15,D28&gt;=2.05,D28&gt;=1.45,A28&gt;=5.15,B28&lt;3.35),5.8,IF(AND(A28&lt;5.05,D28&lt;0.5,G28&lt;0.905,A28&gt;=4.95,D28&lt;1.5,H28&lt;16.241,B28&gt;=3.35),1.3,IF(AND(H28&lt;6.583,A28&lt;5.7,D28&lt;1.35,G28&gt;=0.356,H28&lt;12.557,D28&lt;1.45,A28&gt;=5.15,B28&lt;3.35),4,IF(AND(G28&lt;0.585,A28&gt;=5.05,D28&lt;0.5,G28&lt;0.905,A28&gt;=4.95,D28&lt;1.5,H28&lt;16.241,B28&gt;=3.35),1.475,IF(AND(G28&lt;0.62,H28&gt;=6.583,A28&lt;5.7,D28&lt;1.35,G28&gt;=0.356,H28&lt;12.557,D28&lt;1.45,A28&gt;=5.15,B28&lt;3.35),3.75,IF(AND(G28&gt;=0.62,H28&gt;=6.583,A28&lt;5.7,D28&lt;1.35,G28&gt;=0.356,H28&lt;12.557,D28&lt;1.45,A28&gt;=5.15,B28&lt;3.35),3.6,IF(AND(B28&lt;3.75,G28&gt;=0.585,A28&gt;=5.05,D28&lt;0.5,G28&lt;0.905,A28&gt;=4.95,D28&lt;1.5,H28&lt;16.241,B28&gt;=3.35),1.5,IF(AND(B28&gt;=3.75,G28&gt;=0.585,A28&gt;=5.05,D28&lt;0.5,G28&lt;0.905,A28&gt;=4.95,D28&lt;1.5,H28&lt;16.241,B28&gt;=3.35),1.6,"shouldnthappen"))))))))))))))))))))))))))))))))))))</f>
        <v>1.48</v>
      </c>
      <c r="N28" s="1" t="n">
        <f aca="false">IF(AND(H28&lt;5.245,B28&lt;3.65,F28&lt;1.5),1,IF(AND(H28&gt;=14.096,B28&gt;=3.65,F28&lt;1.5),1.65,IF(AND(A28&gt;=5.45,H28&gt;=5.245,B28&lt;3.65,F28&lt;1.5),1.3,IF(AND(H28&gt;=13.586,H28&lt;14.096,B28&gt;=3.65,F28&lt;1.5),1.3,IF(AND(H28&lt;10.258,D28&lt;1.25,F28&lt;2.5,F28&gt;=1.5),3.38,IF(AND(H28&lt;6.982,D28&gt;=1.25,F28&lt;2.5,F28&gt;=1.5),3.96,IF(AND(H28&gt;=13.646,D28&lt;2.05,F28&gt;=2.5,F28&gt;=1.5),6.1,IF(AND(B28&lt;3.05,A28&lt;5.45,H28&gt;=5.245,B28&lt;3.65,F28&lt;1.5),1.375,IF(AND(H28&lt;6.543,H28&lt;13.586,H28&lt;14.096,B28&gt;=3.65,F28&lt;1.5),1.4,IF(AND(H28&gt;=6.543,H28&lt;13.586,H28&lt;14.096,B28&gt;=3.65,F28&lt;1.5),1.5,IF(AND(H28&lt;11.522,H28&gt;=10.258,D28&lt;1.25,F28&lt;2.5,F28&gt;=1.5),3.733,IF(AND(H28&gt;=11.522,H28&gt;=10.258,D28&lt;1.25,F28&lt;2.5,F28&gt;=1.5),3.92,IF(AND(H28&lt;5.767,H28&lt;13.646,D28&lt;2.05,F28&gt;=2.5,F28&gt;=1.5),4.5,IF(AND(A28&lt;6.8,B28&lt;3.15,D28&gt;=2.05,F28&gt;=2.5,F28&gt;=1.5),5.6,IF(AND(A28&gt;=6.8,B28&lt;3.15,D28&gt;=2.05,F28&gt;=2.5,F28&gt;=1.5),5.1,IF(AND(B28&lt;3.25,B28&gt;=3.15,D28&gt;=2.05,F28&gt;=2.5,F28&gt;=1.5),5.8,IF(AND(B28&gt;=3.25,B28&gt;=3.15,D28&gt;=2.05,F28&gt;=2.5,F28&gt;=1.5),5.65,IF(AND(B28&lt;3.15,B28&gt;=3.05,A28&lt;5.45,H28&gt;=5.245,B28&lt;3.65,F28&lt;1.5),1.5,IF(AND(G28&gt;=0.735,H28&lt;13.665,H28&gt;=6.982,D28&gt;=1.25,F28&lt;2.5,F28&gt;=1.5),4.2,IF(AND(H28&lt;14.03,H28&gt;=13.665,H28&gt;=6.982,D28&gt;=1.25,F28&lt;2.5,F28&gt;=1.5),4.8,IF(AND(A28&gt;=6.6,H28&gt;=5.767,H28&lt;13.646,D28&lt;2.05,F28&gt;=2.5,F28&gt;=1.5),6.05,IF(AND(G28&gt;=0.934,B28&gt;=3.15,B28&gt;=3.05,A28&lt;5.45,H28&gt;=5.245,B28&lt;3.65,F28&lt;1.5),1.7,IF(AND(D28&gt;=1.55,G28&lt;0.735,H28&lt;13.665,H28&gt;=6.982,D28&gt;=1.25,F28&lt;2.5,F28&gt;=1.5),5.1,IF(AND(D28&lt;1.45,H28&gt;=14.03,H28&gt;=13.665,H28&gt;=6.982,D28&gt;=1.25,F28&lt;2.5,F28&gt;=1.5),4.7,IF(AND(D28&gt;=1.45,H28&gt;=14.03,H28&gt;=13.665,H28&gt;=6.982,D28&gt;=1.25,F28&lt;2.5,F28&gt;=1.5),4.5,IF(AND(A28&gt;=6.2,A28&lt;6.6,H28&gt;=5.767,H28&lt;13.646,D28&lt;2.05,F28&gt;=2.5,F28&gt;=1.5),5.325,IF(AND(B28&lt;3.25,G28&lt;0.934,B28&gt;=3.15,B28&gt;=3.05,A28&lt;5.45,H28&gt;=5.245,B28&lt;3.65,F28&lt;1.5),1.3,IF(AND(D28&lt;1.35,D28&lt;1.55,G28&lt;0.735,H28&lt;13.665,H28&gt;=6.982,D28&gt;=1.25,F28&lt;2.5,F28&gt;=1.5),4.25,IF(AND(H28&lt;8.435,A28&lt;6.2,A28&lt;6.6,H28&gt;=5.767,H28&lt;13.646,D28&lt;2.05,F28&gt;=2.5,F28&gt;=1.5),5.1,IF(AND(H28&gt;=8.435,A28&lt;6.2,A28&lt;6.6,H28&gt;=5.767,H28&lt;13.646,D28&lt;2.05,F28&gt;=2.5,F28&gt;=1.5),4.9,IF(AND(A28&gt;=5.15,B28&gt;=3.25,G28&lt;0.934,B28&gt;=3.15,B28&gt;=3.05,A28&lt;5.45,H28&gt;=5.245,B28&lt;3.65,F28&lt;1.5),1.5,IF(AND(B28&lt;2.9,D28&gt;=1.35,D28&lt;1.55,G28&lt;0.735,H28&lt;13.665,H28&gt;=6.982,D28&gt;=1.25,F28&lt;2.5,F28&gt;=1.5),4.6,IF(AND(B28&gt;=2.9,D28&gt;=1.35,D28&lt;1.55,G28&lt;0.735,H28&lt;13.665,H28&gt;=6.982,D28&gt;=1.25,F28&lt;2.5,F28&gt;=1.5),4.52,IF(AND(G28&gt;=0.862,A28&lt;5.15,B28&gt;=3.25,G28&lt;0.934,B28&gt;=3.15,B28&gt;=3.05,A28&lt;5.45,H28&gt;=5.245,B28&lt;3.65,F28&lt;1.5),1.5,IF(AND(H28&lt;9.35,G28&lt;0.862,A28&lt;5.15,B28&gt;=3.25,G28&lt;0.934,B28&gt;=3.15,B28&gt;=3.05,A28&lt;5.45,H28&gt;=5.245,B28&lt;3.65,F28&lt;1.5),1.38,IF(AND(H28&gt;=9.35,G28&lt;0.862,A28&lt;5.15,B28&gt;=3.25,G28&lt;0.934,B28&gt;=3.15,B28&gt;=3.05,A28&lt;5.45,H28&gt;=5.245,B28&lt;3.65,F28&lt;1.5),1.4,"shouldnthappen"))))))))))))))))))))))))))))))))))))</f>
        <v>1.375</v>
      </c>
      <c r="O28" s="1" t="n">
        <f aca="false">IF(AND(B28&lt;2.75,A28&lt;5.55),3.96,IF(AND(H28&lt;9.205,A28&lt;5.9,A28&gt;=5.55),3.85,IF(AND(A28&lt;4.35,D28&lt;0.35,B28&gt;=2.75,A28&lt;5.55),1.1,IF(AND(B28&lt;3.65,D28&gt;=0.35,B28&gt;=2.75,A28&lt;5.55),1.65,IF(AND(B28&gt;=3.65,D28&gt;=0.35,B28&gt;=2.75,A28&lt;5.55),1.9,IF(AND(G28&gt;=0.732,H28&gt;=9.205,A28&lt;5.9,A28&gt;=5.55),4.9,IF(AND(G28&lt;0.273,G28&lt;0.732,H28&gt;=9.205,A28&lt;5.9,A28&gt;=5.55),4.5,IF(AND(A28&lt;6.3,G28&lt;0.422,F28&lt;2.5,A28&gt;=5.9,A28&gt;=5.55),5.1,IF(AND(A28&gt;=6.3,G28&lt;0.422,F28&lt;2.5,A28&gt;=5.9,A28&gt;=5.55),4.76,IF(AND(B28&lt;2.4,G28&gt;=0.422,F28&lt;2.5,A28&gt;=5.9,A28&gt;=5.55),4.45,IF(AND(A28&gt;=7,G28&gt;=0.628,F28&gt;=2.5,A28&gt;=5.9,A28&gt;=5.55),6.45,IF(AND(D28&lt;0.15,H28&lt;13.924,A28&gt;=4.35,D28&lt;0.35,B28&gt;=2.75,A28&lt;5.55),1.5,IF(AND(B28&lt;3.15,H28&gt;=13.924,A28&gt;=4.35,D28&lt;0.35,B28&gt;=2.75,A28&lt;5.55),1.56,IF(AND(B28&gt;=3.15,H28&gt;=13.924,A28&gt;=4.35,D28&lt;0.35,B28&gt;=2.75,A28&lt;5.55),1.3,IF(AND(H28&lt;14.316,G28&gt;=0.273,G28&lt;0.732,H28&gt;=9.205,A28&lt;5.9,A28&gt;=5.55),3.95,IF(AND(H28&gt;=14.316,G28&gt;=0.273,G28&lt;0.732,H28&gt;=9.205,A28&lt;5.9,A28&gt;=5.55),4.1,IF(AND(A28&lt;6.2,B28&gt;=2.4,G28&gt;=0.422,F28&lt;2.5,A28&gt;=5.9,A28&gt;=5.55),4.3,IF(AND(A28&gt;=7.05,G28&lt;0.364,G28&lt;0.628,F28&gt;=2.5,A28&gt;=5.9,A28&gt;=5.55),6.1,IF(AND(A28&gt;=7.55,G28&gt;=0.364,G28&lt;0.628,F28&gt;=2.5,A28&gt;=5.9,A28&gt;=5.55),6.4,IF(AND(A28&lt;6.15,A28&lt;7,G28&gt;=0.628,F28&gt;=2.5,A28&gt;=5.9,A28&gt;=5.55),4.9,IF(AND(D28&lt;1.45,A28&gt;=6.2,B28&gt;=2.4,G28&gt;=0.422,F28&lt;2.5,A28&gt;=5.9,A28&gt;=5.55),4.64,IF(AND(D28&gt;=1.45,A28&gt;=6.2,B28&gt;=2.4,G28&gt;=0.422,F28&lt;2.5,A28&gt;=5.9,A28&gt;=5.55),4.9,IF(AND(D28&lt;1.65,A28&lt;7.05,G28&lt;0.364,G28&lt;0.628,F28&gt;=2.5,A28&gt;=5.9,A28&gt;=5.55),5.1,IF(AND(D28&gt;=2.35,A28&lt;7.55,G28&gt;=0.364,G28&lt;0.628,F28&gt;=2.5,A28&gt;=5.9,A28&gt;=5.55),5.633,IF(AND(D28&lt;2.15,A28&gt;=6.15,A28&lt;7,G28&gt;=0.628,F28&gt;=2.5,A28&gt;=5.9,A28&gt;=5.55),5.1,IF(AND(D28&gt;=2.15,A28&gt;=6.15,A28&lt;7,G28&gt;=0.628,F28&gt;=2.5,A28&gt;=5.9,A28&gt;=5.55),5.267,IF(AND(A28&lt;4.9,A28&lt;5.05,D28&gt;=0.15,H28&lt;13.924,A28&gt;=4.35,D28&lt;0.35,B28&gt;=2.75,A28&lt;5.55),1.375,IF(AND(A28&gt;=4.9,A28&lt;5.05,D28&gt;=0.15,H28&lt;13.924,A28&gt;=4.35,D28&lt;0.35,B28&gt;=2.75,A28&lt;5.55),1.3,IF(AND(A28&lt;5.45,A28&gt;=5.05,D28&gt;=0.15,H28&lt;13.924,A28&gt;=4.35,D28&lt;0.35,B28&gt;=2.75,A28&lt;5.55),1.475,IF(AND(A28&gt;=5.45,A28&gt;=5.05,D28&gt;=0.15,H28&lt;13.924,A28&gt;=4.35,D28&lt;0.35,B28&gt;=2.75,A28&lt;5.55),1.4,IF(AND(B28&gt;=3.25,D28&lt;2.35,A28&lt;7.55,G28&gt;=0.364,G28&lt;0.628,F28&gt;=2.5,A28&gt;=5.9,A28&gt;=5.55),5.7,IF(AND(G28&lt;0.006,G28&lt;0.107,D28&gt;=1.65,A28&lt;7.05,G28&lt;0.364,G28&lt;0.628,F28&gt;=2.5,A28&gt;=5.9,A28&gt;=5.55),5.5,IF(AND(G28&gt;=0.006,G28&lt;0.107,D28&gt;=1.65,A28&lt;7.05,G28&lt;0.364,G28&lt;0.628,F28&gt;=2.5,A28&gt;=5.9,A28&gt;=5.55),5.667,IF(AND(D28&lt;2.2,G28&gt;=0.107,D28&gt;=1.65,A28&lt;7.05,G28&lt;0.364,G28&lt;0.628,F28&gt;=2.5,A28&gt;=5.9,A28&gt;=5.55),5.35,IF(AND(D28&gt;=2.2,G28&gt;=0.107,D28&gt;=1.65,A28&lt;7.05,G28&lt;0.364,G28&lt;0.628,F28&gt;=2.5,A28&gt;=5.9,A28&gt;=5.55),5.2,IF(AND(D28&lt;2.25,B28&lt;3.25,D28&lt;2.35,A28&lt;7.55,G28&gt;=0.364,G28&lt;0.628,F28&gt;=2.5,A28&gt;=5.9,A28&gt;=5.55),5.8,IF(AND(D28&gt;=2.25,B28&lt;3.25,D28&lt;2.35,A28&lt;7.55,G28&gt;=0.364,G28&lt;0.628,F28&gt;=2.5,A28&gt;=5.9,A28&gt;=5.55),5.9,"shouldnthappen")))))))))))))))))))))))))))))))))))))</f>
        <v>1.56</v>
      </c>
      <c r="P28" s="1" t="n">
        <f aca="false">IF(AND(D28&gt;=0.75,A28&lt;5.55),3.9,IF(AND(H28&lt;7.482,A28&gt;=5.55),3.45,IF(AND(B28&gt;=3.15,B28&lt;3.25,D28&lt;0.75,A28&lt;5.55),1.262,IF(AND(G28&gt;=0.446,B28&lt;3.15,B28&lt;3.25,D28&lt;0.75,A28&lt;5.55),1.1,IF(AND(G28&lt;0.408,A28&lt;5.05,B28&gt;=3.25,D28&lt;0.75,A28&lt;5.55),1.4,IF(AND(G28&gt;=0.408,A28&lt;5.05,B28&gt;=3.25,D28&lt;0.75,A28&lt;5.55),1.233,IF(AND(G28&gt;=0.676,A28&gt;=5.05,B28&gt;=3.25,D28&lt;0.75,A28&lt;5.55),1.72,IF(AND(H28&lt;9.386,A28&lt;5.85,F28&lt;2.5,H28&gt;=7.482,A28&gt;=5.55),3.5,IF(AND(H28&gt;=9.386,A28&lt;5.85,F28&lt;2.5,H28&gt;=7.482,A28&gt;=5.55),4.275,IF(AND(H28&gt;=16.284,G28&lt;0.865,F28&gt;=2.5,H28&gt;=7.482,A28&gt;=5.55),6.6,IF(AND(G28&lt;0.912,G28&gt;=0.865,F28&gt;=2.5,H28&gt;=7.482,A28&gt;=5.55),4.8,IF(AND(G28&gt;=0.912,G28&gt;=0.865,F28&gt;=2.5,H28&gt;=7.482,A28&gt;=5.55),5.175,IF(AND(A28&gt;=4.95,G28&lt;0.446,B28&lt;3.15,B28&lt;3.25,D28&lt;0.75,A28&lt;5.55),1.6,IF(AND(H28&gt;=12.974,G28&lt;0.676,A28&gt;=5.05,B28&gt;=3.25,D28&lt;0.75,A28&lt;5.55),1.3,IF(AND(D28&lt;1.45,H28&lt;13.531,A28&gt;=5.85,F28&lt;2.5,H28&gt;=7.482,A28&gt;=5.55),4.2,IF(AND(D28&gt;=1.45,H28&lt;13.531,A28&gt;=5.85,F28&lt;2.5,H28&gt;=7.482,A28&gt;=5.55),4.967,IF(AND(G28&lt;0.187,H28&gt;=13.531,A28&gt;=5.85,F28&lt;2.5,H28&gt;=7.482,A28&gt;=5.55),5,IF(AND(H28&gt;=12.675,A28&lt;4.95,G28&lt;0.446,B28&lt;3.15,B28&lt;3.25,D28&lt;0.75,A28&lt;5.55),1.5,IF(AND(H28&lt;10.826,H28&lt;12.974,G28&lt;0.676,A28&gt;=5.05,B28&gt;=3.25,D28&lt;0.75,A28&lt;5.55),1.46,IF(AND(H28&gt;=10.826,H28&lt;12.974,G28&lt;0.676,A28&gt;=5.05,B28&gt;=3.25,D28&lt;0.75,A28&lt;5.55),1.4,IF(AND(A28&lt;6.15,G28&gt;=0.187,H28&gt;=13.531,A28&gt;=5.85,F28&lt;2.5,H28&gt;=7.482,A28&gt;=5.55),4.7,IF(AND(A28&lt;6.85,B28&lt;2.95,H28&lt;16.284,G28&lt;0.865,F28&gt;=2.5,H28&gt;=7.482,A28&gt;=5.55),5.32,IF(AND(A28&gt;=6.85,B28&lt;2.95,H28&lt;16.284,G28&lt;0.865,F28&gt;=2.5,H28&gt;=7.482,A28&gt;=5.55),6.567,IF(AND(A28&lt;4.85,H28&lt;12.675,A28&lt;4.95,G28&lt;0.446,B28&lt;3.15,B28&lt;3.25,D28&lt;0.75,A28&lt;5.55),1.4,IF(AND(A28&gt;=4.85,H28&lt;12.675,A28&lt;4.95,G28&lt;0.446,B28&lt;3.15,B28&lt;3.25,D28&lt;0.75,A28&lt;5.55),1.5,IF(AND(B28&lt;3.1,A28&gt;=6.15,G28&gt;=0.187,H28&gt;=13.531,A28&gt;=5.85,F28&lt;2.5,H28&gt;=7.482,A28&gt;=5.55),4.467,IF(AND(B28&gt;=3.1,A28&gt;=6.15,G28&gt;=0.187,H28&gt;=13.531,A28&gt;=5.85,F28&lt;2.5,H28&gt;=7.482,A28&gt;=5.55),4.7,IF(AND(G28&gt;=0.379,B28&lt;3.15,B28&gt;=2.95,H28&lt;16.284,G28&lt;0.865,F28&gt;=2.5,H28&gt;=7.482,A28&gt;=5.55),5.733,IF(AND(A28&lt;6.6,B28&gt;=3.15,B28&gt;=2.95,H28&lt;16.284,G28&lt;0.865,F28&gt;=2.5,H28&gt;=7.482,A28&gt;=5.55),5.38,IF(AND(A28&lt;6.7,G28&lt;0.379,B28&lt;3.15,B28&gt;=2.95,H28&lt;16.284,G28&lt;0.865,F28&gt;=2.5,H28&gt;=7.482,A28&gt;=5.55),5.3,IF(AND(A28&gt;=6.7,G28&lt;0.379,B28&lt;3.15,B28&gt;=2.95,H28&lt;16.284,G28&lt;0.865,F28&gt;=2.5,H28&gt;=7.482,A28&gt;=5.55),5.16,IF(AND(A28&lt;7.05,A28&gt;=6.6,B28&gt;=3.15,B28&gt;=2.95,H28&lt;16.284,G28&lt;0.865,F28&gt;=2.5,H28&gt;=7.482,A28&gt;=5.55),5.78,IF(AND(A28&gt;=7.05,A28&gt;=6.6,B28&gt;=3.15,B28&gt;=2.95,H28&lt;16.284,G28&lt;0.865,F28&gt;=2.5,H28&gt;=7.482,A28&gt;=5.55),6.1,"shouldnthappen")))))))))))))))))))))))))))))))))</f>
        <v>1.6</v>
      </c>
      <c r="Q28" s="1" t="n">
        <f aca="false">IF(AND(G28&gt;=0.422,B28&lt;3.25,F28&lt;1.5),1.25,IF(AND(G28&gt;=0.082,G28&lt;0.125,F28&gt;=1.5),6.7,IF(AND(G28&lt;0.251,G28&lt;0.422,B28&lt;3.25,F28&lt;1.5),1.38,IF(AND(G28&gt;=0.251,G28&lt;0.422,B28&lt;3.25,F28&lt;1.5),1.55,IF(AND(G28&gt;=0.385,G28&lt;0.633,B28&gt;=3.25,F28&lt;1.5),1.367,IF(AND(B28&lt;3.35,G28&gt;=0.633,B28&gt;=3.25,F28&lt;1.5),1.7,IF(AND(A28&lt;5.85,G28&lt;0.082,G28&lt;0.125,F28&gt;=1.5),4.5,IF(AND(F28&gt;=2.5,D28&lt;1.6,G28&gt;=0.125,F28&gt;=1.5),5.05,IF(AND(H28&gt;=16.774,D28&gt;=1.6,G28&gt;=0.125,F28&gt;=1.5),6.4,IF(AND(D28&gt;=0.5,G28&lt;0.385,G28&lt;0.633,B28&gt;=3.25,F28&lt;1.5),1.6,IF(AND(B28&lt;3.6,B28&gt;=3.35,G28&gt;=0.633,B28&gt;=3.25,F28&lt;1.5),1.55,IF(AND(B28&gt;=3.6,B28&gt;=3.35,G28&gt;=0.633,B28&gt;=3.25,F28&lt;1.5),1.6,IF(AND(D28&lt;1.65,A28&gt;=5.85,G28&lt;0.082,G28&lt;0.125,F28&gt;=1.5),4.7,IF(AND(A28&lt;5.3,F28&lt;2.5,D28&lt;1.6,G28&gt;=0.125,F28&gt;=1.5),3.15,IF(AND(B28&gt;=3.2,H28&lt;16.774,D28&gt;=1.6,G28&gt;=0.125,F28&gt;=1.5),5.675,IF(AND(H28&lt;11.767,D28&lt;0.5,G28&lt;0.385,G28&lt;0.633,B28&gt;=3.25,F28&lt;1.5),1.5,IF(AND(H28&gt;=11.767,D28&lt;0.5,G28&lt;0.385,G28&lt;0.633,B28&gt;=3.25,F28&lt;1.5),1.367,IF(AND(H28&lt;8.367,D28&gt;=1.65,A28&gt;=5.85,G28&lt;0.082,G28&lt;0.125,F28&gt;=1.5),5.7,IF(AND(H28&gt;=8.367,D28&gt;=1.65,A28&gt;=5.85,G28&lt;0.082,G28&lt;0.125,F28&gt;=1.5),5.575,IF(AND(A28&gt;=7.1,B28&lt;3.2,H28&lt;16.774,D28&gt;=1.6,G28&gt;=0.125,F28&gt;=1.5),6.3,IF(AND(H28&gt;=15.395,B28&lt;2.85,A28&gt;=5.3,F28&lt;2.5,D28&lt;1.6,G28&gt;=0.125,F28&gt;=1.5),4.8,IF(AND(H28&lt;8.486,B28&gt;=2.85,A28&gt;=5.3,F28&lt;2.5,D28&lt;1.6,G28&gt;=0.125,F28&gt;=1.5),3.85,IF(AND(D28&gt;=2.1,A28&lt;7.1,B28&lt;3.2,H28&lt;16.774,D28&gt;=1.6,G28&gt;=0.125,F28&gt;=1.5),5.5,IF(AND(B28&gt;=2.75,H28&lt;15.395,B28&lt;2.85,A28&gt;=5.3,F28&lt;2.5,D28&lt;1.6,G28&gt;=0.125,F28&gt;=1.5),4.489,IF(AND(H28&gt;=15.168,H28&gt;=8.486,B28&gt;=2.85,A28&gt;=5.3,F28&lt;2.5,D28&lt;1.6,G28&gt;=0.125,F28&gt;=1.5),4.7,IF(AND(G28&gt;=0.519,D28&lt;2.1,A28&lt;7.1,B28&lt;3.2,H28&lt;16.774,D28&gt;=1.6,G28&gt;=0.125,F28&gt;=1.5),4.925,IF(AND(G28&gt;=0.897,B28&lt;2.75,H28&lt;15.395,B28&lt;2.85,A28&gt;=5.3,F28&lt;2.5,D28&lt;1.6,G28&gt;=0.125,F28&gt;=1.5),4.567,IF(AND(A28&lt;5.65,H28&lt;15.168,H28&gt;=8.486,B28&gt;=2.85,A28&gt;=5.3,F28&lt;2.5,D28&lt;1.6,G28&gt;=0.125,F28&gt;=1.5),4.5,IF(AND(G28&lt;0.23,G28&lt;0.519,D28&lt;2.1,A28&lt;7.1,B28&lt;3.2,H28&lt;16.774,D28&gt;=1.6,G28&gt;=0.125,F28&gt;=1.5),5,IF(AND(A28&lt;5.9,G28&lt;0.897,B28&lt;2.75,H28&lt;15.395,B28&lt;2.85,A28&gt;=5.3,F28&lt;2.5,D28&lt;1.6,G28&gt;=0.125,F28&gt;=1.5),4.1,IF(AND(A28&gt;=5.9,G28&lt;0.897,B28&lt;2.75,H28&lt;15.395,B28&lt;2.85,A28&gt;=5.3,F28&lt;2.5,D28&lt;1.6,G28&gt;=0.125,F28&gt;=1.5),4.5,IF(AND(A28&lt;6.05,A28&gt;=5.65,H28&lt;15.168,H28&gt;=8.486,B28&gt;=2.85,A28&gt;=5.3,F28&lt;2.5,D28&lt;1.6,G28&gt;=0.125,F28&gt;=1.5),4.2,IF(AND(A28&gt;=6.05,A28&gt;=5.65,H28&lt;15.168,H28&gt;=8.486,B28&gt;=2.85,A28&gt;=5.3,F28&lt;2.5,D28&lt;1.6,G28&gt;=0.125,F28&gt;=1.5),4.35,IF(AND(D28&lt;1.95,G28&gt;=0.23,G28&lt;0.519,D28&lt;2.1,A28&lt;7.1,B28&lt;3.2,H28&lt;16.774,D28&gt;=1.6,G28&gt;=0.125,F28&gt;=1.5),5.3,IF(AND(D28&gt;=1.95,G28&gt;=0.23,G28&lt;0.519,D28&lt;2.1,A28&lt;7.1,B28&lt;3.2,H28&lt;16.774,D28&gt;=1.6,G28&gt;=0.125,F28&gt;=1.5),5.2,"shouldnthappen")))))))))))))))))))))))))))))))))))</f>
        <v>1.55</v>
      </c>
      <c r="R28" s="1" t="n">
        <f aca="false">IF(AND(G28&gt;=0.901,F28&lt;1.5),1.9,IF(AND(H28&lt;5.523,D28&lt;0.35,G28&lt;0.901,F28&lt;1.5),1,IF(AND(B28&lt;3.6,D28&gt;=0.35,G28&lt;0.901,F28&lt;1.5),1.575,IF(AND(B28&gt;=3.6,D28&gt;=0.35,G28&lt;0.901,F28&lt;1.5),1.5,IF(AND(G28&gt;=0.837,D28&lt;1.15,D28&lt;1.45,F28&gt;=1.5),3,IF(AND(G28&gt;=0.66,D28&gt;=1.15,D28&lt;1.45,F28&gt;=1.5),4,IF(AND(F28&gt;=2.5,D28&lt;1.55,D28&gt;=1.45,F28&gt;=1.5),5.025,IF(AND(F28&lt;2.5,D28&gt;=1.55,D28&gt;=1.45,F28&gt;=1.5),4.933,IF(AND(B28&lt;2.45,G28&lt;0.837,D28&lt;1.15,D28&lt;1.45,F28&gt;=1.5),3.3,IF(AND(B28&gt;=2.45,G28&lt;0.837,D28&lt;1.15,D28&lt;1.45,F28&gt;=1.5),3.86,IF(AND(B28&gt;=3.05,F28&lt;2.5,D28&lt;1.55,D28&gt;=1.45,F28&gt;=1.5),4.8,IF(AND(D28&gt;=2.45,F28&gt;=2.5,D28&gt;=1.55,D28&gt;=1.45,F28&gt;=1.5),5.875,IF(AND(H28&lt;13.187,G28&lt;0.217,H28&gt;=5.523,D28&lt;0.35,G28&lt;0.901,F28&lt;1.5),1.4,IF(AND(H28&gt;=13.187,G28&lt;0.217,H28&gt;=5.523,D28&lt;0.35,G28&lt;0.901,F28&lt;1.5),1.5,IF(AND(G28&lt;0.33,G28&gt;=0.217,H28&gt;=5.523,D28&lt;0.35,G28&lt;0.901,F28&lt;1.5),1.28,IF(AND(A28&lt;6.05,D28&lt;1.35,G28&lt;0.66,D28&gt;=1.15,D28&lt;1.45,F28&gt;=1.5),4.175,IF(AND(A28&gt;=6.05,D28&lt;1.35,G28&lt;0.66,D28&gt;=1.15,D28&lt;1.45,F28&gt;=1.5),4.3,IF(AND(A28&lt;5.65,D28&gt;=1.35,G28&lt;0.66,D28&gt;=1.15,D28&lt;1.45,F28&gt;=1.5),3.9,IF(AND(A28&gt;=5.65,D28&gt;=1.35,G28&lt;0.66,D28&gt;=1.15,D28&lt;1.45,F28&gt;=1.5),4.52,IF(AND(A28&lt;6.25,B28&lt;3.05,F28&lt;2.5,D28&lt;1.55,D28&gt;=1.45,F28&gt;=1.5),4.5,IF(AND(A28&gt;=6.25,B28&lt;3.05,F28&lt;2.5,D28&lt;1.55,D28&gt;=1.45,F28&gt;=1.5),4.675,IF(AND(A28&gt;=7.25,D28&lt;2.45,F28&gt;=2.5,D28&gt;=1.55,D28&gt;=1.45,F28&gt;=1.5),6.433,IF(AND(D28&gt;=0.25,G28&gt;=0.33,G28&gt;=0.217,H28&gt;=5.523,D28&lt;0.35,G28&lt;0.901,F28&lt;1.5),1.4,IF(AND(A28&lt;6.15,A28&lt;7.25,D28&lt;2.45,F28&gt;=2.5,D28&gt;=1.55,D28&gt;=1.45,F28&gt;=1.5),5.025,IF(AND(H28&lt;6.439,D28&lt;0.25,G28&gt;=0.33,G28&gt;=0.217,H28&gt;=5.523,D28&lt;0.35,G28&lt;0.901,F28&lt;1.5),1.5,IF(AND(H28&gt;=6.439,D28&lt;0.25,G28&gt;=0.33,G28&gt;=0.217,H28&gt;=5.523,D28&lt;0.35,G28&lt;0.901,F28&lt;1.5),1.38,IF(AND(H28&gt;=13.711,A28&gt;=6.15,A28&lt;7.25,D28&lt;2.45,F28&gt;=2.5,D28&gt;=1.55,D28&gt;=1.45,F28&gt;=1.5),5.68,IF(AND(B28&gt;=3.3,H28&lt;13.711,A28&gt;=6.15,A28&lt;7.25,D28&lt;2.45,F28&gt;=2.5,D28&gt;=1.55,D28&gt;=1.45,F28&gt;=1.5),5.6,IF(AND(G28&lt;0.093,B28&lt;3.3,H28&lt;13.711,A28&gt;=6.15,A28&lt;7.25,D28&lt;2.45,F28&gt;=2.5,D28&gt;=1.55,D28&gt;=1.45,F28&gt;=1.5),5.56,IF(AND(D28&lt;1.95,G28&gt;=0.093,B28&lt;3.3,H28&lt;13.711,A28&gt;=6.15,A28&lt;7.25,D28&lt;2.45,F28&gt;=2.5,D28&gt;=1.55,D28&gt;=1.45,F28&gt;=1.5),5.3,IF(AND(B28&lt;3.15,D28&gt;=1.95,G28&gt;=0.093,B28&lt;3.3,H28&lt;13.711,A28&gt;=6.15,A28&lt;7.25,D28&lt;2.45,F28&gt;=2.5,D28&gt;=1.55,D28&gt;=1.45,F28&gt;=1.5),5.1,IF(AND(B28&gt;=3.15,D28&gt;=1.95,G28&gt;=0.093,B28&lt;3.3,H28&lt;13.711,A28&gt;=6.15,A28&lt;7.25,D28&lt;2.45,F28&gt;=2.5,D28&gt;=1.55,D28&gt;=1.45,F28&gt;=1.5),5.15,"shouldnthappen"))))))))))))))))))))))))))))))))</f>
        <v>1.28</v>
      </c>
      <c r="S28" s="1" t="n">
        <f aca="false">IF(AND(G28&gt;=0.859,D28&gt;=0.35,F28&lt;1.5),1.9,IF(AND(D28&lt;1.75,F28&gt;=2.5,F28&gt;=1.5),4.867,IF(AND(H28&lt;8.42,A28&lt;5.05,D28&lt;0.35,F28&lt;1.5),1.42,IF(AND(H28&gt;=14.877,A28&gt;=5.05,D28&lt;0.35,F28&lt;1.5),1.3,IF(AND(B28&lt;3.35,G28&lt;0.859,D28&gt;=0.35,F28&lt;1.5),1.7,IF(AND(B28&gt;=3.35,G28&lt;0.859,D28&gt;=0.35,F28&lt;1.5),1.5,IF(AND(A28&gt;=6.05,B28&lt;2.75,F28&lt;2.5,F28&gt;=1.5),4.733,IF(AND(G28&gt;=0.68,B28&gt;=2.75,F28&lt;2.5,F28&gt;=1.5),4.025,IF(AND(H28&gt;=16.284,D28&gt;=1.75,F28&gt;=2.5,F28&gt;=1.5),6.6,IF(AND(A28&lt;4.35,H28&gt;=8.42,A28&lt;5.05,D28&lt;0.35,F28&lt;1.5),1.1,IF(AND(G28&gt;=0.948,H28&lt;14.877,A28&gt;=5.05,D28&lt;0.35,F28&lt;1.5),1.7,IF(AND(A28&lt;5.3,A28&lt;6.05,B28&lt;2.75,F28&lt;2.5,F28&gt;=1.5),3,IF(AND(H28&gt;=15.168,G28&lt;0.68,B28&gt;=2.75,F28&lt;2.5,F28&gt;=1.5),4.75,IF(AND(H28&gt;=14.005,A28&gt;=4.35,H28&gt;=8.42,A28&lt;5.05,D28&lt;0.35,F28&lt;1.5),1.375,IF(AND(A28&gt;=5.55,G28&lt;0.948,H28&lt;14.877,A28&gt;=5.05,D28&lt;0.35,F28&lt;1.5),1.7,IF(AND(H28&lt;12.363,A28&gt;=5.3,A28&lt;6.05,B28&lt;2.75,F28&lt;2.5,F28&gt;=1.5),3.825,IF(AND(H28&gt;=12.363,A28&gt;=5.3,A28&lt;6.05,B28&lt;2.75,F28&lt;2.5,F28&gt;=1.5),4.033,IF(AND(H28&gt;=14.508,H28&lt;15.168,G28&lt;0.68,B28&gt;=2.75,F28&lt;2.5,F28&gt;=1.5),4.2,IF(AND(D28&gt;=2.35,D28&gt;=2.2,H28&lt;16.284,D28&gt;=1.75,F28&gt;=2.5,F28&gt;=1.5),5.267,IF(AND(G28&lt;0.231,H28&lt;14.005,A28&gt;=4.35,H28&gt;=8.42,A28&lt;5.05,D28&lt;0.35,F28&lt;1.5),1.4,IF(AND(H28&gt;=14.494,A28&lt;5.55,G28&lt;0.948,H28&lt;14.877,A28&gt;=5.05,D28&lt;0.35,F28&lt;1.5),1.6,IF(AND(A28&lt;6.1,H28&lt;14.508,H28&lt;15.168,G28&lt;0.68,B28&gt;=2.75,F28&lt;2.5,F28&gt;=1.5),4.5,IF(AND(A28&lt;6.1,H28&lt;11.8,D28&lt;2.2,H28&lt;16.284,D28&gt;=1.75,F28&gt;=2.5,F28&gt;=1.5),4.95,IF(AND(A28&gt;=6.1,H28&lt;11.8,D28&lt;2.2,H28&lt;16.284,D28&gt;=1.75,F28&gt;=2.5,F28&gt;=1.5),5.333,IF(AND(B28&lt;2.75,H28&gt;=11.8,D28&lt;2.2,H28&lt;16.284,D28&gt;=1.75,F28&gt;=2.5,F28&gt;=1.5),5.1,IF(AND(B28&gt;=3.15,D28&lt;2.35,D28&gt;=2.2,H28&lt;16.284,D28&gt;=1.75,F28&gt;=2.5,F28&gt;=1.5),5.5,IF(AND(B28&gt;=3.35,G28&gt;=0.231,H28&lt;14.005,A28&gt;=4.35,H28&gt;=8.42,A28&lt;5.05,D28&lt;0.35,F28&lt;1.5),1.3,IF(AND(H28&lt;13.869,H28&lt;14.494,A28&lt;5.55,G28&lt;0.948,H28&lt;14.877,A28&gt;=5.05,D28&lt;0.35,F28&lt;1.5),1.5,IF(AND(H28&gt;=13.869,H28&lt;14.494,A28&lt;5.55,G28&lt;0.948,H28&lt;14.877,A28&gt;=5.05,D28&lt;0.35,F28&lt;1.5),1.4,IF(AND(G28&lt;0.636,A28&gt;=6.1,H28&lt;14.508,H28&lt;15.168,G28&lt;0.68,B28&gt;=2.75,F28&lt;2.5,F28&gt;=1.5),4.68,IF(AND(G28&gt;=0.636,A28&gt;=6.1,H28&lt;14.508,H28&lt;15.168,G28&lt;0.68,B28&gt;=2.75,F28&lt;2.5,F28&gt;=1.5),4.4,IF(AND(B28&lt;2.85,B28&gt;=2.75,H28&gt;=11.8,D28&lt;2.2,H28&lt;16.284,D28&gt;=1.75,F28&gt;=2.5,F28&gt;=1.5),6.7,IF(AND(H28&lt;10.626,B28&lt;3.15,D28&lt;2.35,D28&gt;=2.2,H28&lt;16.284,D28&gt;=1.75,F28&gt;=2.5,F28&gt;=1.5),5.1,IF(AND(H28&gt;=10.626,B28&lt;3.15,D28&lt;2.35,D28&gt;=2.2,H28&lt;16.284,D28&gt;=1.75,F28&gt;=2.5,F28&gt;=1.5),5.2,IF(AND(G28&lt;0.378,B28&lt;3.35,G28&gt;=0.231,H28&lt;14.005,A28&gt;=4.35,H28&gt;=8.42,A28&lt;5.05,D28&lt;0.35,F28&lt;1.5),1.2,IF(AND(G28&gt;=0.378,B28&lt;3.35,G28&gt;=0.231,H28&lt;14.005,A28&gt;=4.35,H28&gt;=8.42,A28&lt;5.05,D28&lt;0.35,F28&lt;1.5),1.3,IF(AND(A28&lt;6.2,B28&gt;=2.85,B28&gt;=2.75,H28&gt;=11.8,D28&lt;2.2,H28&lt;16.284,D28&gt;=1.75,F28&gt;=2.5,F28&gt;=1.5),4.9,IF(AND(G28&lt;0.388,A28&gt;=6.2,B28&gt;=2.85,B28&gt;=2.75,H28&gt;=11.8,D28&lt;2.2,H28&lt;16.284,D28&gt;=1.75,F28&gt;=2.5,F28&gt;=1.5),5.52,IF(AND(G28&gt;=0.388,A28&gt;=6.2,B28&gt;=2.85,B28&gt;=2.75,H28&gt;=11.8,D28&lt;2.2,H28&lt;16.284,D28&gt;=1.75,F28&gt;=2.5,F28&gt;=1.5),5.7,"shouldnthappen")))))))))))))))))))))))))))))))))))))))</f>
        <v>1.375</v>
      </c>
      <c r="T28" s="1" t="n">
        <f aca="false">IF(AND(D28&gt;=0.8,A28&lt;5.45),3.7,IF(AND(D28&gt;=0.35,D28&lt;0.8,A28&lt;5.45),1.56,IF(AND(G28&lt;0.164,F28&lt;2.5,A28&gt;=5.45),1.6,IF(AND(H28&gt;=16.718,F28&gt;=2.5,A28&gt;=5.45),6.4,IF(AND(G28&gt;=0.719,H28&lt;16.718,F28&gt;=2.5,A28&gt;=5.45),5.05,IF(AND(A28&lt;4.35,A28&lt;5.05,D28&lt;0.35,D28&lt;0.8,A28&lt;5.45),1.1,IF(AND(H28&gt;=14.494,A28&gt;=5.05,D28&lt;0.35,D28&lt;0.8,A28&lt;5.45),1.6,IF(AND(G28&lt;0.338,D28&lt;1.25,G28&gt;=0.164,F28&lt;2.5,A28&gt;=5.45),4.1,IF(AND(H28&lt;8.397,D28&gt;=1.25,G28&gt;=0.164,F28&lt;2.5,A28&gt;=5.45),4,IF(AND(H28&lt;11.031,H28&lt;14.494,A28&gt;=5.05,D28&lt;0.35,D28&lt;0.8,A28&lt;5.45),1.5,IF(AND(H28&gt;=11.031,H28&lt;14.494,A28&gt;=5.05,D28&lt;0.35,D28&lt;0.8,A28&lt;5.45),1.44,IF(AND(B28&lt;2.65,H28&gt;=8.397,D28&gt;=1.25,G28&gt;=0.164,F28&lt;2.5,A28&gt;=5.45),4.767,IF(AND(H28&lt;7.388,G28&lt;0.487,G28&lt;0.719,H28&lt;16.718,F28&gt;=2.5,A28&gt;=5.45),5.067,IF(AND(G28&lt;0.533,G28&gt;=0.487,G28&lt;0.719,H28&lt;16.718,F28&gt;=2.5,A28&gt;=5.45),5.8,IF(AND(G28&gt;=0.533,G28&gt;=0.487,G28&lt;0.719,H28&lt;16.718,F28&gt;=2.5,A28&gt;=5.45),5.86,IF(AND(B28&lt;3.25,A28&gt;=4.95,A28&gt;=4.35,A28&lt;5.05,D28&lt;0.35,D28&lt;0.8,A28&lt;5.45),1.2,IF(AND(A28&lt;5.6,H28&lt;11.218,G28&gt;=0.338,D28&lt;1.25,G28&gt;=0.164,F28&lt;2.5,A28&gt;=5.45),3.7,IF(AND(A28&gt;=5.6,H28&lt;11.218,G28&gt;=0.338,D28&lt;1.25,G28&gt;=0.164,F28&lt;2.5,A28&gt;=5.45),3.5,IF(AND(H28&lt;12.668,H28&gt;=11.218,G28&gt;=0.338,D28&lt;1.25,G28&gt;=0.164,F28&lt;2.5,A28&gt;=5.45),3.9,IF(AND(H28&gt;=12.668,H28&gt;=11.218,G28&gt;=0.338,D28&lt;1.25,G28&gt;=0.164,F28&lt;2.5,A28&gt;=5.45),4,IF(AND(H28&gt;=15.705,B28&gt;=2.65,H28&gt;=8.397,D28&gt;=1.25,G28&gt;=0.164,F28&lt;2.5,A28&gt;=5.45),4.8,IF(AND(B28&lt;2.75,H28&gt;=7.388,G28&lt;0.487,G28&lt;0.719,H28&lt;16.718,F28&gt;=2.5,A28&gt;=5.45),5.26,IF(AND(B28&lt;2.95,A28&lt;4.5,A28&lt;4.95,A28&gt;=4.35,A28&lt;5.05,D28&lt;0.35,D28&lt;0.8,A28&lt;5.45),1.4,IF(AND(B28&gt;=2.95,A28&lt;4.5,A28&lt;4.95,A28&gt;=4.35,A28&lt;5.05,D28&lt;0.35,D28&lt;0.8,A28&lt;5.45),1.3,IF(AND(H28&gt;=13.924,A28&gt;=4.5,A28&lt;4.95,A28&gt;=4.35,A28&lt;5.05,D28&lt;0.35,D28&lt;0.8,A28&lt;5.45),1.5,IF(AND(G28&lt;0.252,B28&gt;=3.25,A28&gt;=4.95,A28&gt;=4.35,A28&lt;5.05,D28&lt;0.35,D28&lt;0.8,A28&lt;5.45),1.4,IF(AND(G28&gt;=0.252,B28&gt;=3.25,A28&gt;=4.95,A28&gt;=4.35,A28&lt;5.05,D28&lt;0.35,D28&lt;0.8,A28&lt;5.45),1.32,IF(AND(G28&gt;=0.473,H28&lt;15.705,B28&gt;=2.65,H28&gt;=8.397,D28&gt;=1.25,G28&gt;=0.164,F28&lt;2.5,A28&gt;=5.45),4.7,IF(AND(B28&gt;=3.15,B28&gt;=2.75,H28&gt;=7.388,G28&lt;0.487,G28&lt;0.719,H28&lt;16.718,F28&gt;=2.5,A28&gt;=5.45),5.7,IF(AND(B28&lt;3.15,H28&lt;13.924,A28&gt;=4.5,A28&lt;4.95,A28&gt;=4.35,A28&lt;5.05,D28&lt;0.35,D28&lt;0.8,A28&lt;5.45),1.433,IF(AND(B28&gt;=3.15,H28&lt;13.924,A28&gt;=4.5,A28&lt;4.95,A28&gt;=4.35,A28&lt;5.05,D28&lt;0.35,D28&lt;0.8,A28&lt;5.45),1.4,IF(AND(H28&gt;=14.81,G28&lt;0.473,H28&lt;15.705,B28&gt;=2.65,H28&gt;=8.397,D28&gt;=1.25,G28&gt;=0.164,F28&lt;2.5,A28&gt;=5.45),4.2,IF(AND(A28&lt;6.65,B28&lt;3.15,B28&gt;=2.75,H28&gt;=7.388,G28&lt;0.487,G28&lt;0.719,H28&lt;16.718,F28&gt;=2.5,A28&gt;=5.45),5.6,IF(AND(A28&gt;=6.65,B28&lt;3.15,B28&gt;=2.75,H28&gt;=7.388,G28&lt;0.487,G28&lt;0.719,H28&lt;16.718,F28&gt;=2.5,A28&gt;=5.45),5.4,IF(AND(A28&lt;6.15,H28&lt;14.81,G28&lt;0.473,H28&lt;15.705,B28&gt;=2.65,H28&gt;=8.397,D28&gt;=1.25,G28&gt;=0.164,F28&lt;2.5,A28&gt;=5.45),4.5,IF(AND(A28&gt;=6.15,H28&lt;14.81,G28&lt;0.473,H28&lt;15.705,B28&gt;=2.65,H28&gt;=8.397,D28&gt;=1.25,G28&gt;=0.164,F28&lt;2.5,A28&gt;=5.45),4.4,"shouldnthappen"))))))))))))))))))))))))))))))))))))</f>
        <v>1.2</v>
      </c>
      <c r="U28" s="1" t="n">
        <f aca="false">IF(AND(G28&gt;=0.934,F28&lt;1.5),1.7,IF(AND(D28&lt;0.15,D28&lt;0.25,G28&lt;0.934,F28&lt;1.5),1.38,IF(AND(H28&gt;=14.379,D28&gt;=0.25,G28&lt;0.934,F28&lt;1.5),1.7,IF(AND(A28&lt;5.3,D28&lt;1.35,F28&lt;2.5,F28&gt;=1.5),3.15,IF(AND(H28&lt;7.148,D28&gt;=1.35,F28&lt;2.5,F28&gt;=1.5),3.9,IF(AND(G28&lt;0.352,A28&lt;6.15,F28&gt;=2.5,F28&gt;=1.5),4.5,IF(AND(G28&gt;=0.352,A28&lt;6.15,F28&gt;=2.5,F28&gt;=1.5),4.92,IF(AND(B28&lt;2.85,A28&gt;=6.15,F28&gt;=2.5,F28&gt;=1.5),6.2,IF(AND(D28&gt;=0.45,H28&lt;14.379,D28&gt;=0.25,G28&lt;0.934,F28&lt;1.5),1.65,IF(AND(G28&gt;=0.857,A28&gt;=5.3,D28&lt;1.35,F28&lt;2.5,F28&gt;=1.5),4.3,IF(AND(A28&gt;=7.25,B28&gt;=2.85,A28&gt;=6.15,F28&gt;=2.5,F28&gt;=1.5),6.425,IF(AND(H28&lt;9.499,A28&lt;5.05,D28&gt;=0.15,D28&lt;0.25,G28&lt;0.934,F28&lt;1.5),1.4,IF(AND(A28&gt;=5.45,A28&gt;=5.05,D28&gt;=0.15,D28&lt;0.25,G28&lt;0.934,F28&lt;1.5),1.3,IF(AND(B28&gt;=4.15,D28&lt;0.45,H28&lt;14.379,D28&gt;=0.25,G28&lt;0.934,F28&lt;1.5),1.5,IF(AND(A28&gt;=5.75,G28&lt;0.857,A28&gt;=5.3,D28&lt;1.35,F28&lt;2.5,F28&gt;=1.5),4.02,IF(AND(A28&lt;6.65,G28&lt;0.333,H28&gt;=7.148,D28&gt;=1.35,F28&lt;2.5,F28&gt;=1.5),4.475,IF(AND(A28&gt;=6.65,G28&lt;0.333,H28&gt;=7.148,D28&gt;=1.35,F28&lt;2.5,F28&gt;=1.5),4.8,IF(AND(D28&gt;=1.45,G28&gt;=0.333,H28&gt;=7.148,D28&gt;=1.35,F28&lt;2.5,F28&gt;=1.5),4.85,IF(AND(G28&gt;=0.861,A28&lt;7.25,B28&gt;=2.85,A28&gt;=6.15,F28&gt;=2.5,F28&gt;=1.5),5.2,IF(AND(G28&lt;0.571,H28&gt;=9.499,A28&lt;5.05,D28&gt;=0.15,D28&lt;0.25,G28&lt;0.934,F28&lt;1.5),1.2,IF(AND(G28&gt;=0.571,H28&gt;=9.499,A28&lt;5.05,D28&gt;=0.15,D28&lt;0.25,G28&lt;0.934,F28&lt;1.5),1.3,IF(AND(H28&lt;9.283,A28&lt;5.45,A28&gt;=5.05,D28&gt;=0.15,D28&lt;0.25,G28&lt;0.934,F28&lt;1.5),1.5,IF(AND(H28&gt;=9.283,A28&lt;5.45,A28&gt;=5.05,D28&gt;=0.15,D28&lt;0.25,G28&lt;0.934,F28&lt;1.5),1.425,IF(AND(A28&lt;4.9,B28&lt;4.15,D28&lt;0.45,H28&lt;14.379,D28&gt;=0.25,G28&lt;0.934,F28&lt;1.5),1.4,IF(AND(A28&gt;=4.9,B28&lt;4.15,D28&lt;0.45,H28&lt;14.379,D28&gt;=0.25,G28&lt;0.934,F28&lt;1.5),1.325,IF(AND(G28&lt;0.572,A28&lt;5.75,G28&lt;0.857,A28&gt;=5.3,D28&lt;1.35,F28&lt;2.5,F28&gt;=1.5),3.65,IF(AND(G28&gt;=0.572,A28&lt;5.75,G28&lt;0.857,A28&gt;=5.3,D28&lt;1.35,F28&lt;2.5,F28&gt;=1.5),3.9,IF(AND(A28&lt;6.75,D28&lt;1.45,G28&gt;=0.333,H28&gt;=7.148,D28&gt;=1.35,F28&lt;2.5,F28&gt;=1.5),4.4,IF(AND(A28&gt;=6.75,D28&lt;1.45,G28&gt;=0.333,H28&gt;=7.148,D28&gt;=1.35,F28&lt;2.5,F28&gt;=1.5),4.78,IF(AND(A28&lt;6.6,B28&lt;3.25,G28&lt;0.861,A28&lt;7.25,B28&gt;=2.85,A28&gt;=6.15,F28&gt;=2.5,F28&gt;=1.5),5.333,IF(AND(H28&lt;11.461,B28&gt;=3.25,G28&lt;0.861,A28&lt;7.25,B28&gt;=2.85,A28&gt;=6.15,F28&gt;=2.5,F28&gt;=1.5),6.025,IF(AND(H28&gt;=11.461,B28&gt;=3.25,G28&lt;0.861,A28&lt;7.25,B28&gt;=2.85,A28&gt;=6.15,F28&gt;=2.5,F28&gt;=1.5),5.667,IF(AND(H28&gt;=14.564,A28&gt;=6.6,B28&lt;3.25,G28&lt;0.861,A28&lt;7.25,B28&gt;=2.85,A28&gt;=6.15,F28&gt;=2.5,F28&gt;=1.5),5.4,IF(AND(D28&gt;=2.35,H28&lt;14.564,A28&gt;=6.6,B28&lt;3.25,G28&lt;0.861,A28&lt;7.25,B28&gt;=2.85,A28&gt;=6.15,F28&gt;=2.5,F28&gt;=1.5),5.6,IF(AND(A28&lt;6.85,D28&lt;2.35,H28&lt;14.564,A28&gt;=6.6,B28&lt;3.25,G28&lt;0.861,A28&lt;7.25,B28&gt;=2.85,A28&gt;=6.15,F28&gt;=2.5,F28&gt;=1.5),5.9,IF(AND(A28&gt;=6.85,D28&lt;2.35,H28&lt;14.564,A28&gt;=6.6,B28&lt;3.25,G28&lt;0.861,A28&lt;7.25,B28&gt;=2.85,A28&gt;=6.15,F28&gt;=2.5,F28&gt;=1.5),5.78,"shouldnthappen"))))))))))))))))))))))))))))))))))))</f>
        <v>1.2</v>
      </c>
      <c r="V28" s="1" t="n">
        <f aca="false">IF(AND(H28&lt;5.748,A28&lt;5.05,D28&lt;0.75),1,IF(AND(B28&lt;3.15,H28&gt;=5.748,A28&lt;5.05,D28&lt;0.75),1.475,IF(AND(G28&gt;=0.801,D28&lt;0.25,A28&gt;=5.05,D28&lt;0.75),1.7,IF(AND(D28&gt;=0.45,D28&gt;=0.25,A28&gt;=5.05,D28&lt;0.75),1.7,IF(AND(B28&lt;2.35,F28&lt;2.5,B28&lt;2.75,D28&gt;=0.75),4.16,IF(AND(D28&lt;1.75,F28&gt;=2.5,B28&lt;2.75,D28&gt;=0.75),4.875,IF(AND(D28&gt;=1.75,F28&gt;=2.5,B28&lt;2.75,D28&gt;=0.75),5.333,IF(AND(H28&gt;=16.284,D28&gt;=1.55,B28&gt;=2.75,D28&gt;=0.75),6.6,IF(AND(H28&gt;=14.144,B28&gt;=3.15,H28&gt;=5.748,A28&lt;5.05,D28&lt;0.75),1.3,IF(AND(A28&lt;5.45,G28&lt;0.801,D28&lt;0.25,A28&gt;=5.05,D28&lt;0.75),1.5,IF(AND(A28&gt;=5.45,G28&lt;0.801,D28&lt;0.25,A28&gt;=5.05,D28&lt;0.75),1.34,IF(AND(B28&lt;3.75,D28&lt;0.45,D28&gt;=0.25,A28&gt;=5.05,D28&lt;0.75),1.467,IF(AND(B28&gt;=3.75,D28&lt;0.45,D28&gt;=0.25,A28&gt;=5.05,D28&lt;0.75),1.767,IF(AND(G28&gt;=0.896,B28&gt;=2.35,F28&lt;2.5,B28&lt;2.75,D28&gt;=0.75),4.9,IF(AND(H28&lt;15.504,D28&lt;1.35,D28&lt;1.55,B28&gt;=2.75,D28&gt;=0.75),4.2,IF(AND(H28&gt;=15.504,D28&lt;1.35,D28&lt;1.55,B28&gt;=2.75,D28&gt;=0.75),4.6,IF(AND(H28&lt;9.767,D28&gt;=1.35,D28&lt;1.55,B28&gt;=2.75,D28&gt;=0.75),5.1,IF(AND(A28&lt;4.5,H28&lt;14.144,B28&gt;=3.15,H28&gt;=5.748,A28&lt;5.05,D28&lt;0.75),1.3,IF(AND(A28&gt;=4.5,H28&lt;14.144,B28&gt;=3.15,H28&gt;=5.748,A28&lt;5.05,D28&lt;0.75),1.4,IF(AND(D28&gt;=1.15,G28&lt;0.896,B28&gt;=2.35,F28&lt;2.5,B28&lt;2.75,D28&gt;=0.75),4.04,IF(AND(B28&lt;2.9,H28&gt;=9.767,D28&gt;=1.35,D28&lt;1.55,B28&gt;=2.75,D28&gt;=0.75),4.8,IF(AND(D28&lt;1.7,A28&gt;=7.05,H28&lt;16.284,D28&gt;=1.55,B28&gt;=2.75,D28&gt;=0.75),5.8,IF(AND(D28&gt;=1.7,A28&gt;=7.05,H28&lt;16.284,D28&gt;=1.55,B28&gt;=2.75,D28&gt;=0.75),6.3,IF(AND(B28&lt;2.45,D28&lt;1.15,G28&lt;0.896,B28&gt;=2.35,F28&lt;2.5,B28&lt;2.75,D28&gt;=0.75),3.767,IF(AND(B28&gt;=2.45,D28&lt;1.15,G28&lt;0.896,B28&gt;=2.35,F28&lt;2.5,B28&lt;2.75,D28&gt;=0.75),3.167,IF(AND(B28&gt;=3.15,B28&gt;=2.9,H28&gt;=9.767,D28&gt;=1.35,D28&lt;1.55,B28&gt;=2.75,D28&gt;=0.75),4.7,IF(AND(D28&lt;1.9,D28&lt;2.05,A28&lt;7.05,H28&lt;16.284,D28&gt;=1.55,B28&gt;=2.75,D28&gt;=0.75),4.82,IF(AND(D28&gt;=1.9,D28&lt;2.05,A28&lt;7.05,H28&lt;16.284,D28&gt;=1.55,B28&gt;=2.75,D28&gt;=0.75),5.067,IF(AND(H28&lt;12.721,B28&lt;3.15,B28&gt;=2.9,H28&gt;=9.767,D28&gt;=1.35,D28&lt;1.55,B28&gt;=2.75,D28&gt;=0.75),4.5,IF(AND(H28&gt;=12.721,B28&lt;3.15,B28&gt;=2.9,H28&gt;=9.767,D28&gt;=1.35,D28&lt;1.55,B28&gt;=2.75,D28&gt;=0.75),4.433,IF(AND(H28&lt;9.525,G28&lt;0.364,D28&gt;=2.05,A28&lt;7.05,H28&lt;16.284,D28&gt;=1.55,B28&gt;=2.75,D28&gt;=0.75),5.1,IF(AND(A28&lt;6.25,G28&gt;=0.364,D28&gt;=2.05,A28&lt;7.05,H28&lt;16.284,D28&gt;=1.55,B28&gt;=2.75,D28&gt;=0.75),5.4,IF(AND(H28&lt;10.898,H28&gt;=9.525,G28&lt;0.364,D28&gt;=2.05,A28&lt;7.05,H28&lt;16.284,D28&gt;=1.55,B28&gt;=2.75,D28&gt;=0.75),5.6,IF(AND(H28&lt;8.711,A28&gt;=6.25,G28&gt;=0.364,D28&gt;=2.05,A28&lt;7.05,H28&lt;16.284,D28&gt;=1.55,B28&gt;=2.75,D28&gt;=0.75),5.7,IF(AND(H28&gt;=8.711,A28&gt;=6.25,G28&gt;=0.364,D28&gt;=2.05,A28&lt;7.05,H28&lt;16.284,D28&gt;=1.55,B28&gt;=2.75,D28&gt;=0.75),5.84,IF(AND(D28&lt;2.2,H28&gt;=10.898,H28&gt;=9.525,G28&lt;0.364,D28&gt;=2.05,A28&lt;7.05,H28&lt;16.284,D28&gt;=1.55,B28&gt;=2.75,D28&gt;=0.75),5.4,IF(AND(D28&gt;=2.2,H28&gt;=10.898,H28&gt;=9.525,G28&lt;0.364,D28&gt;=2.05,A28&lt;7.05,H28&lt;16.284,D28&gt;=1.55,B28&gt;=2.75,D28&gt;=0.75),5.3,"shouldnthappen")))))))))))))))))))))))))))))))))))))</f>
        <v>1.475</v>
      </c>
      <c r="W28" s="1" t="n">
        <f aca="false">IF(AND(H28&lt;6.926,D28&gt;=0.35,D28&lt;0.8),1.9,IF(AND(H28&gt;=6.926,D28&gt;=0.35,D28&lt;0.8),1.533,IF(AND(H28&lt;13.492,A28&lt;4.75,D28&lt;0.35,D28&lt;0.8),1.1,IF(AND(H28&gt;=13.492,A28&lt;4.75,D28&lt;0.35,D28&lt;0.8),1.375,IF(AND(B28&lt;2.75,A28&gt;=5.85,F28&lt;2.5,D28&gt;=0.8),4.833,IF(AND(B28&lt;3.3,A28&gt;=7.05,F28&gt;=2.5,D28&gt;=0.8),5.8,IF(AND(B28&gt;=3.3,A28&gt;=7.05,F28&gt;=2.5,D28&gt;=0.8),6.325,IF(AND(D28&gt;=0.25,A28&lt;5.05,A28&gt;=4.75,D28&lt;0.35,D28&lt;0.8),1.3,IF(AND(B28&lt;3.6,A28&gt;=5.05,A28&gt;=4.75,D28&lt;0.35,D28&lt;0.8),1.4,IF(AND(H28&lt;10.194,G28&lt;0.412,A28&lt;5.85,F28&lt;2.5,D28&gt;=0.8),4.133,IF(AND(H28&gt;=10.194,G28&lt;0.412,A28&lt;5.85,F28&lt;2.5,D28&gt;=0.8),4.5,IF(AND(A28&lt;5.35,G28&gt;=0.412,A28&lt;5.85,F28&lt;2.5,D28&gt;=0.8),3.15,IF(AND(A28&lt;6.2,B28&gt;=2.75,A28&gt;=5.85,F28&lt;2.5,D28&gt;=0.8),4.3,IF(AND(H28&lt;5.767,A28&lt;6.2,A28&lt;7.05,F28&gt;=2.5,D28&gt;=0.8),4.5,IF(AND(G28&gt;=0.861,A28&gt;=6.2,A28&lt;7.05,F28&gt;=2.5,D28&gt;=0.8),5.2,IF(AND(B28&lt;3.15,D28&lt;0.25,A28&lt;5.05,A28&gt;=4.75,D28&lt;0.35,D28&lt;0.8),1.55,IF(AND(A28&lt;5.45,B28&gt;=3.6,A28&gt;=5.05,A28&gt;=4.75,D28&lt;0.35,D28&lt;0.8),1.5,IF(AND(A28&gt;=5.45,B28&gt;=3.6,A28&gt;=5.05,A28&gt;=4.75,D28&lt;0.35,D28&lt;0.8),1.4,IF(AND(G28&gt;=0.772,A28&gt;=5.35,G28&gt;=0.412,A28&lt;5.85,F28&lt;2.5,D28&gt;=0.8),3.9,IF(AND(D28&gt;=1.45,A28&gt;=6.2,B28&gt;=2.75,A28&gt;=5.85,F28&lt;2.5,D28&gt;=0.8),4.775,IF(AND(G28&lt;0.5,H28&gt;=5.767,A28&lt;6.2,A28&lt;7.05,F28&gt;=2.5,D28&gt;=0.8),5.1,IF(AND(G28&gt;=0.5,H28&gt;=5.767,A28&lt;6.2,A28&lt;7.05,F28&gt;=2.5,D28&gt;=0.8),4.95,IF(AND(B28&gt;=3.25,G28&lt;0.861,A28&gt;=6.2,A28&lt;7.05,F28&gt;=2.5,D28&gt;=0.8),5.75,IF(AND(A28&lt;4.95,B28&gt;=3.15,D28&lt;0.25,A28&lt;5.05,A28&gt;=4.75,D28&lt;0.35,D28&lt;0.8),1.4,IF(AND(A28&lt;5.65,G28&lt;0.772,A28&gt;=5.35,G28&gt;=0.412,A28&lt;5.85,F28&lt;2.5,D28&gt;=0.8),3.6,IF(AND(A28&gt;=5.65,G28&lt;0.772,A28&gt;=5.35,G28&gt;=0.412,A28&lt;5.85,F28&lt;2.5,D28&gt;=0.8),3.5,IF(AND(B28&gt;=3.15,D28&lt;1.45,A28&gt;=6.2,B28&gt;=2.75,A28&gt;=5.85,F28&lt;2.5,D28&gt;=0.8),4.7,IF(AND(A28&gt;=6.65,B28&lt;3.25,G28&lt;0.861,A28&gt;=6.2,A28&lt;7.05,F28&gt;=2.5,D28&gt;=0.8),5.567,IF(AND(H28&lt;9.499,A28&gt;=4.95,B28&gt;=3.15,D28&lt;0.25,A28&lt;5.05,A28&gt;=4.75,D28&lt;0.35,D28&lt;0.8),1.4,IF(AND(H28&gt;=9.499,A28&gt;=4.95,B28&gt;=3.15,D28&lt;0.25,A28&lt;5.05,A28&gt;=4.75,D28&lt;0.35,D28&lt;0.8),1.2,IF(AND(G28&lt;0.765,B28&lt;3.15,D28&lt;1.45,A28&gt;=6.2,B28&gt;=2.75,A28&gt;=5.85,F28&lt;2.5,D28&gt;=0.8),4.4,IF(AND(G28&gt;=0.765,B28&lt;3.15,D28&lt;1.45,A28&gt;=6.2,B28&gt;=2.75,A28&gt;=5.85,F28&lt;2.5,D28&gt;=0.8),4.6,IF(AND(H28&lt;10.667,A28&lt;6.65,B28&lt;3.25,G28&lt;0.861,A28&gt;=6.2,A28&lt;7.05,F28&gt;=2.5,D28&gt;=0.8),5.167,IF(AND(G28&lt;0.627,H28&gt;=10.667,A28&lt;6.65,B28&lt;3.25,G28&lt;0.861,A28&gt;=6.2,A28&lt;7.05,F28&gt;=2.5,D28&gt;=0.8),5.64,IF(AND(G28&gt;=0.627,H28&gt;=10.667,A28&lt;6.65,B28&lt;3.25,G28&lt;0.861,A28&gt;=6.2,A28&lt;7.05,F28&gt;=2.5,D28&gt;=0.8),5.1,"shouldnthappen")))))))))))))))))))))))))))))))))))</f>
        <v>1.55</v>
      </c>
      <c r="X28" s="1" t="n">
        <f aca="false">IF(AND(B28&lt;3.05,H28&lt;6.697,A28&lt;5.45),4.1,IF(AND(B28&gt;=3.05,H28&lt;6.697,A28&lt;5.45),1.48,IF(AND(D28&lt;0.7,A28&lt;5.9,A28&gt;=5.45),1.4,IF(AND(A28&lt;4.35,B28&lt;3.3,H28&gt;=6.697,A28&lt;5.45),1.1,IF(AND(G28&lt;0.372,D28&gt;=0.7,A28&lt;5.9,A28&gt;=5.45),4.36,IF(AND(A28&gt;=4.9,A28&gt;=4.35,B28&lt;3.3,H28&gt;=6.697,A28&lt;5.45),1.6,IF(AND(H28&gt;=14.171,A28&lt;5.15,B28&gt;=3.3,H28&gt;=6.697,A28&lt;5.45),1.6,IF(AND(G28&lt;0.451,A28&gt;=5.15,B28&gt;=3.3,H28&gt;=6.697,A28&lt;5.45),1.367,IF(AND(G28&gt;=0.451,A28&gt;=5.15,B28&gt;=3.3,H28&gt;=6.697,A28&lt;5.45),1.5,IF(AND(G28&lt;0.332,D28&lt;1.45,F28&lt;2.5,A28&gt;=5.9,A28&gt;=5.45),4.35,IF(AND(A28&lt;6.15,D28&gt;=1.45,F28&lt;2.5,A28&gt;=5.9,A28&gt;=5.45),5.1,IF(AND(D28&gt;=2.4,G28&lt;0.432,F28&gt;=2.5,A28&gt;=5.9,A28&gt;=5.45),5.78,IF(AND(A28&lt;6.15,G28&gt;=0.432,F28&gt;=2.5,A28&gt;=5.9,A28&gt;=5.45),4.9,IF(AND(B28&lt;3.1,A28&lt;4.9,A28&gt;=4.35,B28&lt;3.3,H28&gt;=6.697,A28&lt;5.45),1.4,IF(AND(B28&gt;=3.1,A28&lt;4.9,A28&gt;=4.35,B28&lt;3.3,H28&gt;=6.697,A28&lt;5.45),1.3,IF(AND(G28&lt;0.343,H28&lt;14.171,A28&lt;5.15,B28&gt;=3.3,H28&gt;=6.697,A28&lt;5.45),1.433,IF(AND(G28&gt;=0.343,H28&lt;14.171,A28&lt;5.15,B28&gt;=3.3,H28&gt;=6.697,A28&lt;5.45),1.525,IF(AND(D28&lt;1.05,B28&lt;2.55,G28&gt;=0.372,D28&gt;=0.7,A28&lt;5.9,A28&gt;=5.45),3.7,IF(AND(H28&lt;10.596,B28&gt;=2.55,G28&gt;=0.372,D28&gt;=0.7,A28&lt;5.9,A28&gt;=5.45),3.525,IF(AND(H28&gt;=10.596,B28&gt;=2.55,G28&gt;=0.372,D28&gt;=0.7,A28&lt;5.9,A28&gt;=5.45),3.9,IF(AND(H28&lt;14.314,G28&gt;=0.332,D28&lt;1.45,F28&lt;2.5,A28&gt;=5.9,A28&gt;=5.45),4.4,IF(AND(H28&gt;=14.314,G28&gt;=0.332,D28&lt;1.45,F28&lt;2.5,A28&gt;=5.9,A28&gt;=5.45),4.7,IF(AND(H28&lt;13.906,A28&gt;=6.15,D28&gt;=1.45,F28&lt;2.5,A28&gt;=5.9,A28&gt;=5.45),4.675,IF(AND(H28&gt;=13.906,A28&gt;=6.15,D28&gt;=1.45,F28&lt;2.5,A28&gt;=5.9,A28&gt;=5.45),4.9,IF(AND(G28&lt;0.093,D28&lt;2.4,G28&lt;0.432,F28&gt;=2.5,A28&gt;=5.9,A28&gt;=5.45),5.6,IF(AND(B28&lt;2.95,A28&gt;=6.15,G28&gt;=0.432,F28&gt;=2.5,A28&gt;=5.9,A28&gt;=5.45),5.86,IF(AND(A28&lt;5.55,D28&gt;=1.05,B28&lt;2.55,G28&gt;=0.372,D28&gt;=0.7,A28&lt;5.9,A28&gt;=5.45),4,IF(AND(A28&gt;=5.55,D28&gt;=1.05,B28&lt;2.55,G28&gt;=0.372,D28&gt;=0.7,A28&lt;5.9,A28&gt;=5.45),3.9,IF(AND(D28&lt;1.7,G28&gt;=0.093,D28&lt;2.4,G28&lt;0.432,F28&gt;=2.5,A28&gt;=5.9,A28&gt;=5.45),5.05,IF(AND(G28&gt;=0.774,B28&gt;=2.95,A28&gt;=6.15,G28&gt;=0.432,F28&gt;=2.5,A28&gt;=5.9,A28&gt;=5.45),5.3,IF(AND(G28&gt;=0.312,D28&gt;=1.7,G28&gt;=0.093,D28&lt;2.4,G28&lt;0.432,F28&gt;=2.5,A28&gt;=5.9,A28&gt;=5.45),5.4,IF(AND(D28&lt;2.45,G28&lt;0.774,B28&gt;=2.95,A28&gt;=6.15,G28&gt;=0.432,F28&gt;=2.5,A28&gt;=5.9,A28&gt;=5.45),5.66,IF(AND(D28&gt;=2.45,G28&lt;0.774,B28&gt;=2.95,A28&gt;=6.15,G28&gt;=0.432,F28&gt;=2.5,A28&gt;=5.9,A28&gt;=5.45),6,IF(AND(G28&gt;=0.301,G28&lt;0.312,D28&gt;=1.7,G28&gt;=0.093,D28&lt;2.4,G28&lt;0.432,F28&gt;=2.5,A28&gt;=5.9,A28&gt;=5.45),5.1,IF(AND(A28&lt;6.45,G28&lt;0.301,G28&lt;0.312,D28&gt;=1.7,G28&gt;=0.093,D28&lt;2.4,G28&lt;0.432,F28&gt;=2.5,A28&gt;=5.9,A28&gt;=5.45),5.3,IF(AND(A28&gt;=6.45,G28&lt;0.301,G28&lt;0.312,D28&gt;=1.7,G28&gt;=0.093,D28&lt;2.4,G28&lt;0.432,F28&gt;=2.5,A28&gt;=5.9,A28&gt;=5.45),5.2,"shouldnthappen"))))))))))))))))))))))))))))))))))))</f>
        <v>1.6</v>
      </c>
      <c r="Y28" s="1" t="n">
        <f aca="false">IF(AND(H28&lt;6.51,F28&lt;1.5),1.8,IF(AND(H28&gt;=16.674,F28&gt;=1.5),6.533,IF(AND(D28&gt;=0.45,H28&gt;=6.51,F28&lt;1.5),1.667,IF(AND(H28&gt;=13.805,G28&lt;0.154,H28&lt;16.674,F28&gt;=1.5),6.7,IF(AND(D28&lt;0.15,A28&lt;5.05,D28&lt;0.45,H28&gt;=6.51,F28&lt;1.5),1.4,IF(AND(H28&gt;=13.586,A28&gt;=5.05,D28&lt;0.45,H28&gt;=6.51,F28&lt;1.5),1.3,IF(AND(F28&lt;2.5,H28&lt;13.805,G28&lt;0.154,H28&lt;16.674,F28&gt;=1.5),4.6,IF(AND(H28&lt;8.929,D28&lt;1.35,G28&gt;=0.154,H28&lt;16.674,F28&gt;=1.5),3.64,IF(AND(G28&lt;0.05,H28&lt;13.586,A28&gt;=5.05,D28&lt;0.45,H28&gt;=6.51,F28&lt;1.5),1.4,IF(AND(G28&gt;=0.107,F28&gt;=2.5,H28&lt;13.805,G28&lt;0.154,H28&lt;16.674,F28&gt;=1.5),5.3,IF(AND(B28&gt;=2.75,H28&gt;=8.929,D28&lt;1.35,G28&gt;=0.154,H28&lt;16.674,F28&gt;=1.5),4.433,IF(AND(D28&gt;=1.55,F28&lt;2.5,D28&gt;=1.35,G28&gt;=0.154,H28&lt;16.674,F28&gt;=1.5),4.975,IF(AND(H28&lt;6.93,F28&gt;=2.5,D28&gt;=1.35,G28&gt;=0.154,H28&lt;16.674,F28&gt;=1.5),4.5,IF(AND(H28&lt;12.675,G28&lt;0.217,D28&gt;=0.15,A28&lt;5.05,D28&lt;0.45,H28&gt;=6.51,F28&lt;1.5),1.4,IF(AND(H28&gt;=12.675,G28&lt;0.217,D28&gt;=0.15,A28&lt;5.05,D28&lt;0.45,H28&gt;=6.51,F28&lt;1.5),1.5,IF(AND(A28&lt;4.65,G28&gt;=0.217,D28&gt;=0.15,A28&lt;5.05,D28&lt;0.45,H28&gt;=6.51,F28&lt;1.5),1.35,IF(AND(D28&lt;0.25,G28&gt;=0.05,H28&lt;13.586,A28&gt;=5.05,D28&lt;0.45,H28&gt;=6.51,F28&lt;1.5),1.467,IF(AND(D28&gt;=0.25,G28&gt;=0.05,H28&lt;13.586,A28&gt;=5.05,D28&lt;0.45,H28&gt;=6.51,F28&lt;1.5),1.5,IF(AND(H28&lt;9.15,G28&lt;0.107,F28&gt;=2.5,H28&lt;13.805,G28&lt;0.154,H28&lt;16.674,F28&gt;=1.5),5.7,IF(AND(H28&gt;=9.15,G28&lt;0.107,F28&gt;=2.5,H28&lt;13.805,G28&lt;0.154,H28&lt;16.674,F28&gt;=1.5),5.6,IF(AND(G28&lt;0.404,B28&lt;2.75,H28&gt;=8.929,D28&lt;1.35,G28&gt;=0.154,H28&lt;16.674,F28&gt;=1.5),4.15,IF(AND(G28&gt;=0.404,B28&lt;2.75,H28&gt;=8.929,D28&lt;1.35,G28&gt;=0.154,H28&lt;16.674,F28&gt;=1.5),3.9,IF(AND(A28&gt;=6.75,D28&lt;1.55,F28&lt;2.5,D28&gt;=1.35,G28&gt;=0.154,H28&lt;16.674,F28&gt;=1.5),4.82,IF(AND(D28&lt;0.25,A28&gt;=4.65,G28&gt;=0.217,D28&gt;=0.15,A28&lt;5.05,D28&lt;0.45,H28&gt;=6.51,F28&lt;1.5),1.325,IF(AND(D28&gt;=0.25,A28&gt;=4.65,G28&gt;=0.217,D28&gt;=0.15,A28&lt;5.05,D28&lt;0.45,H28&gt;=6.51,F28&lt;1.5),1.3,IF(AND(A28&lt;6.55,A28&lt;6.75,D28&lt;1.55,F28&lt;2.5,D28&gt;=1.35,G28&gt;=0.154,H28&lt;16.674,F28&gt;=1.5),4.575,IF(AND(A28&gt;=6.55,A28&lt;6.75,D28&lt;1.55,F28&lt;2.5,D28&gt;=1.35,G28&gt;=0.154,H28&lt;16.674,F28&gt;=1.5),4.4,IF(AND(B28&lt;2.9,D28&lt;2.05,H28&gt;=6.93,F28&gt;=2.5,D28&gt;=1.35,G28&gt;=0.154,H28&lt;16.674,F28&gt;=1.5),5.05,IF(AND(H28&lt;8.884,D28&gt;=2.05,H28&gt;=6.93,F28&gt;=2.5,D28&gt;=1.35,G28&gt;=0.154,H28&lt;16.674,F28&gt;=1.5),5.1,IF(AND(H28&lt;13.711,B28&gt;=2.9,D28&lt;2.05,H28&gt;=6.93,F28&gt;=2.5,D28&gt;=1.35,G28&gt;=0.154,H28&lt;16.674,F28&gt;=1.5),5,IF(AND(H28&gt;=13.711,B28&gt;=2.9,D28&lt;2.05,H28&gt;=6.93,F28&gt;=2.5,D28&gt;=1.35,G28&gt;=0.154,H28&lt;16.674,F28&gt;=1.5),5.8,IF(AND(B28&lt;3.15,H28&gt;=8.884,D28&gt;=2.05,H28&gt;=6.93,F28&gt;=2.5,D28&gt;=1.35,G28&gt;=0.154,H28&lt;16.674,F28&gt;=1.5),5.56,IF(AND(B28&gt;=3.15,H28&gt;=8.884,D28&gt;=2.05,H28&gt;=6.93,F28&gt;=2.5,D28&gt;=1.35,G28&gt;=0.154,H28&lt;16.674,F28&gt;=1.5),5.9,"shouldnthappen")))))))))))))))))))))))))))))))))</f>
        <v>1.325</v>
      </c>
      <c r="Z28" s="1" t="n">
        <f aca="false">IF(AND(F28&gt;=2,B28&gt;=3.35),5.6,IF(AND(A28&lt;6.65,H28&gt;=15.076,B28&lt;3.35),4.8,IF(AND(A28&gt;=6.65,H28&gt;=15.076,B28&lt;3.35),6.15,IF(AND(H28&lt;6.542,F28&lt;2,B28&gt;=3.35),1.767,IF(AND(G28&gt;=0.653,D28&lt;0.75,H28&lt;15.076,B28&lt;3.35),1.55,IF(AND(D28&lt;0.15,G28&lt;0.653,D28&lt;0.75,H28&lt;15.076,B28&lt;3.35),1.1,IF(AND(G28&lt;0.356,A28&lt;5.05,H28&gt;=6.542,F28&lt;2,B28&gt;=3.35),1.4,IF(AND(G28&gt;=0.356,A28&lt;5.05,H28&gt;=6.542,F28&lt;2,B28&gt;=3.35),1.3,IF(AND(G28&gt;=0.566,A28&gt;=5.05,H28&gt;=6.542,F28&lt;2,B28&gt;=3.35),1.6,IF(AND(B28&gt;=3.1,D28&gt;=0.15,G28&lt;0.653,D28&lt;0.75,H28&lt;15.076,B28&lt;3.35),1.367,IF(AND(B28&gt;=2.65,D28&lt;1.45,B28&lt;2.75,D28&gt;=0.75,H28&lt;15.076,B28&lt;3.35),3.96,IF(AND(G28&lt;0.352,D28&gt;=1.45,B28&lt;2.75,D28&gt;=0.75,H28&lt;15.076,B28&lt;3.35),4.5,IF(AND(D28&gt;=1.35,A28&lt;6.2,B28&gt;=2.75,D28&gt;=0.75,H28&lt;15.076,B28&lt;3.35),4.733,IF(AND(A28&lt;4.7,B28&lt;3.1,D28&gt;=0.15,G28&lt;0.653,D28&lt;0.75,H28&lt;15.076,B28&lt;3.35),1.36,IF(AND(A28&gt;=4.7,B28&lt;3.1,D28&gt;=0.15,G28&lt;0.653,D28&lt;0.75,H28&lt;15.076,B28&lt;3.35),1.6,IF(AND(A28&lt;5.2,B28&lt;2.65,D28&lt;1.45,B28&lt;2.75,D28&gt;=0.75,H28&lt;15.076,B28&lt;3.35),3.3,IF(AND(A28&lt;6.5,G28&gt;=0.352,D28&gt;=1.45,B28&lt;2.75,D28&gt;=0.75,H28&lt;15.076,B28&lt;3.35),5,IF(AND(A28&gt;=6.5,G28&gt;=0.352,D28&gt;=1.45,B28&lt;2.75,D28&gt;=0.75,H28&lt;15.076,B28&lt;3.35),5.8,IF(AND(H28&lt;8.486,D28&lt;1.35,A28&lt;6.2,B28&gt;=2.75,D28&gt;=0.75,H28&lt;15.076,B28&lt;3.35),3.975,IF(AND(G28&lt;0.187,F28&lt;2.5,A28&gt;=6.2,B28&gt;=2.75,D28&gt;=0.75,H28&lt;15.076,B28&lt;3.35),5,IF(AND(G28&gt;=0.187,F28&lt;2.5,A28&gt;=6.2,B28&gt;=2.75,D28&gt;=0.75,H28&lt;15.076,B28&lt;3.35),4.525,IF(AND(A28&gt;=7.25,F28&gt;=2.5,A28&gt;=6.2,B28&gt;=2.75,D28&gt;=0.75,H28&lt;15.076,B28&lt;3.35),6.5,IF(AND(G28&lt;0.185,B28&lt;3.6,G28&lt;0.566,A28&gt;=5.05,H28&gt;=6.542,F28&lt;2,B28&gt;=3.35),1.45,IF(AND(G28&gt;=0.185,B28&lt;3.6,G28&lt;0.566,A28&gt;=5.05,H28&gt;=6.542,F28&lt;2,B28&gt;=3.35),1.34,IF(AND(G28&lt;0.13,B28&gt;=3.6,G28&lt;0.566,A28&gt;=5.05,H28&gt;=6.542,F28&lt;2,B28&gt;=3.35),1.45,IF(AND(G28&gt;=0.13,B28&gt;=3.6,G28&lt;0.566,A28&gt;=5.05,H28&gt;=6.542,F28&lt;2,B28&gt;=3.35),1.5,IF(AND(D28&lt;1.05,A28&gt;=5.2,B28&lt;2.65,D28&lt;1.45,B28&lt;2.75,D28&gt;=0.75,H28&lt;15.076,B28&lt;3.35),3.5,IF(AND(D28&gt;=1.05,A28&gt;=5.2,B28&lt;2.65,D28&lt;1.45,B28&lt;2.75,D28&gt;=0.75,H28&lt;15.076,B28&lt;3.35),3.94,IF(AND(H28&lt;10.983,H28&gt;=8.486,D28&lt;1.35,A28&lt;6.2,B28&gt;=2.75,D28&gt;=0.75,H28&lt;15.076,B28&lt;3.35),4.38,IF(AND(H28&gt;=10.983,H28&gt;=8.486,D28&lt;1.35,A28&lt;6.2,B28&gt;=2.75,D28&gt;=0.75,H28&lt;15.076,B28&lt;3.35),4.1,IF(AND(B28&gt;=3.25,A28&lt;7.25,F28&gt;=2.5,A28&gt;=6.2,B28&gt;=2.75,D28&gt;=0.75,H28&lt;15.076,B28&lt;3.35),5.7,IF(AND(B28&lt;2.95,B28&lt;3.25,A28&lt;7.25,F28&gt;=2.5,A28&gt;=6.2,B28&gt;=2.75,D28&gt;=0.75,H28&lt;15.076,B28&lt;3.35),5.6,IF(AND(H28&gt;=13.711,B28&gt;=2.95,B28&lt;3.25,A28&lt;7.25,F28&gt;=2.5,A28&gt;=6.2,B28&gt;=2.75,D28&gt;=0.75,H28&lt;15.076,B28&lt;3.35),5.8,IF(AND(A28&gt;=6.8,H28&lt;13.711,B28&gt;=2.95,B28&lt;3.25,A28&lt;7.25,F28&gt;=2.5,A28&gt;=6.2,B28&gt;=2.75,D28&gt;=0.75,H28&lt;15.076,B28&lt;3.35),5.1,IF(AND(H28&lt;12.921,A28&lt;6.8,H28&lt;13.711,B28&gt;=2.95,B28&lt;3.25,A28&lt;7.25,F28&gt;=2.5,A28&gt;=6.2,B28&gt;=2.75,D28&gt;=0.75,H28&lt;15.076,B28&lt;3.35),5.34,IF(AND(H28&gt;=12.921,A28&lt;6.8,H28&lt;13.711,B28&gt;=2.95,B28&lt;3.25,A28&lt;7.25,F28&gt;=2.5,A28&gt;=6.2,B28&gt;=2.75,D28&gt;=0.75,H28&lt;15.076,B28&lt;3.35),5.133,"shouldnthappen"))))))))))))))))))))))))))))))))))))</f>
        <v>1.6</v>
      </c>
      <c r="AA28" s="1" t="n">
        <f aca="false">IF(AND(D28&gt;=0.45,A28&lt;5.05,D28&lt;0.8),1.6,IF(AND(D28&gt;=0.45,A28&gt;=5.05,D28&lt;0.8),1.7,IF(AND(H28&gt;=16.244,F28&gt;=2.5,D28&gt;=0.8),6.533,IF(AND(A28&lt;4.35,D28&lt;0.45,A28&lt;5.05,D28&lt;0.8),1.1,IF(AND(H28&gt;=14.877,D28&lt;0.45,A28&gt;=5.05,D28&lt;0.8),1.3,IF(AND(D28&gt;=1.4,A28&lt;5.65,F28&lt;2.5,D28&gt;=0.8),4.5,IF(AND(A28&gt;=7.25,H28&lt;16.244,F28&gt;=2.5,D28&gt;=0.8),6.5,IF(AND(A28&gt;=4.75,A28&gt;=4.35,D28&lt;0.45,A28&lt;5.05,D28&lt;0.8),1.35,IF(AND(A28&lt;5.3,D28&lt;1.4,A28&lt;5.65,F28&lt;2.5,D28&gt;=0.8),3.1,IF(AND(A28&gt;=6.8,A28&gt;=6.55,A28&gt;=5.65,F28&lt;2.5,D28&gt;=0.8),4.9,IF(AND(H28&lt;5.767,A28&lt;7.25,H28&lt;16.244,F28&gt;=2.5,D28&gt;=0.8),4.5,IF(AND(G28&gt;=0.522,A28&lt;4.75,A28&gt;=4.35,D28&lt;0.45,A28&lt;5.05,D28&lt;0.8),1.2,IF(AND(G28&gt;=0.948,D28&lt;0.35,H28&lt;14.877,D28&lt;0.45,A28&gt;=5.05,D28&lt;0.8),1.7,IF(AND(H28&lt;13.089,D28&gt;=0.35,H28&lt;14.877,D28&lt;0.45,A28&gt;=5.05,D28&lt;0.8),1.5,IF(AND(H28&gt;=13.089,D28&gt;=0.35,H28&lt;14.877,D28&lt;0.45,A28&gt;=5.05,D28&lt;0.8),1.3,IF(AND(B28&gt;=2.95,A28&gt;=5.3,D28&lt;1.4,A28&lt;5.65,F28&lt;2.5,D28&gt;=0.8),4.1,IF(AND(H28&lt;9.181,A28&lt;6.05,A28&lt;6.55,A28&gt;=5.65,F28&lt;2.5,D28&gt;=0.8),5.1,IF(AND(H28&gt;=9.181,A28&lt;6.05,A28&lt;6.55,A28&gt;=5.65,F28&lt;2.5,D28&gt;=0.8),4.3,IF(AND(G28&gt;=0.867,A28&gt;=6.05,A28&lt;6.55,A28&gt;=5.65,F28&lt;2.5,D28&gt;=0.8),4.9,IF(AND(B28&lt;3.05,A28&lt;6.8,A28&gt;=6.55,A28&gt;=5.65,F28&lt;2.5,D28&gt;=0.8),5,IF(AND(B28&gt;=3.05,A28&lt;6.8,A28&gt;=6.55,A28&gt;=5.65,F28&lt;2.5,D28&gt;=0.8),4.55,IF(AND(H28&gt;=14.144,G28&lt;0.522,A28&lt;4.75,A28&gt;=4.35,D28&lt;0.45,A28&lt;5.05,D28&lt;0.8),1.3,IF(AND(B28&lt;2.7,B28&lt;2.95,A28&gt;=5.3,D28&lt;1.4,A28&lt;5.65,F28&lt;2.5,D28&gt;=0.8),3.78,IF(AND(B28&gt;=2.7,B28&lt;2.95,A28&gt;=5.3,D28&lt;1.4,A28&lt;5.65,F28&lt;2.5,D28&gt;=0.8),3.6,IF(AND(G28&lt;0.638,G28&lt;0.867,A28&gt;=6.05,A28&lt;6.55,A28&gt;=5.65,F28&lt;2.5,D28&gt;=0.8),4.433,IF(AND(G28&gt;=0.638,G28&lt;0.867,A28&gt;=6.05,A28&lt;6.55,A28&gt;=5.65,F28&lt;2.5,D28&gt;=0.8),4,IF(AND(A28&lt;6.35,H28&lt;11.146,H28&gt;=5.767,A28&lt;7.25,H28&lt;16.244,F28&gt;=2.5,D28&gt;=0.8),5.1,IF(AND(A28&lt;4.5,H28&lt;14.144,G28&lt;0.522,A28&lt;4.75,A28&gt;=4.35,D28&lt;0.45,A28&lt;5.05,D28&lt;0.8),1.35,IF(AND(A28&gt;=4.5,H28&lt;14.144,G28&lt;0.522,A28&lt;4.75,A28&gt;=4.35,D28&lt;0.45,A28&lt;5.05,D28&lt;0.8),1.4,IF(AND(A28&lt;5.15,B28&lt;3.75,G28&lt;0.948,D28&lt;0.35,H28&lt;14.877,D28&lt;0.45,A28&gt;=5.05,D28&lt;0.8),1.4,IF(AND(A28&gt;=5.15,B28&lt;3.75,G28&lt;0.948,D28&lt;0.35,H28&lt;14.877,D28&lt;0.45,A28&gt;=5.05,D28&lt;0.8),1.5,IF(AND(G28&lt;0.112,B28&gt;=3.75,G28&lt;0.948,D28&lt;0.35,H28&lt;14.877,D28&lt;0.45,A28&gt;=5.05,D28&lt;0.8),1.5,IF(AND(G28&gt;=0.112,B28&gt;=3.75,G28&lt;0.948,D28&lt;0.35,H28&lt;14.877,D28&lt;0.45,A28&gt;=5.05,D28&lt;0.8),1.6,IF(AND(G28&lt;0.075,A28&gt;=6.35,H28&lt;11.146,H28&gt;=5.767,A28&lt;7.25,H28&lt;16.244,F28&gt;=2.5,D28&gt;=0.8),5.5,IF(AND(G28&gt;=0.075,A28&gt;=6.35,H28&lt;11.146,H28&gt;=5.767,A28&lt;7.25,H28&lt;16.244,F28&gt;=2.5,D28&gt;=0.8),5.24,IF(AND(B28&lt;2.95,D28&lt;1.9,H28&gt;=11.146,H28&gt;=5.767,A28&lt;7.25,H28&lt;16.244,F28&gt;=2.5,D28&gt;=0.8),5.65,IF(AND(B28&gt;=2.95,D28&lt;1.9,H28&gt;=11.146,H28&gt;=5.767,A28&lt;7.25,H28&lt;16.244,F28&gt;=2.5,D28&gt;=0.8),5.8,IF(AND(H28&lt;13.42,D28&gt;=1.9,H28&gt;=11.146,H28&gt;=5.767,A28&lt;7.25,H28&lt;16.244,F28&gt;=2.5,D28&gt;=0.8),5.6,IF(AND(H28&gt;=13.42,D28&gt;=1.9,H28&gt;=11.146,H28&gt;=5.767,A28&lt;7.25,H28&lt;16.244,F28&gt;=2.5,D28&gt;=0.8),5.34,"shouldnthappen")))))))))))))))))))))))))))))))))))))))</f>
        <v>1.35</v>
      </c>
      <c r="AB28" s="1" t="n">
        <f aca="false">IF(AND(D28&gt;=0.35,F28&lt;1.5),1.5,IF(AND(F28&lt;2.5,D28&gt;=1.55,F28&gt;=1.5),4.85,IF(AND(H28&lt;8.308,D28&lt;0.15,D28&lt;0.35,F28&lt;1.5),1.5,IF(AND(H28&gt;=8.308,D28&lt;0.15,D28&lt;0.35,F28&lt;1.5),1.4,IF(AND(H28&lt;5.523,D28&gt;=0.15,D28&lt;0.35,F28&lt;1.5),1,IF(AND(G28&lt;0.572,H28&lt;10.688,D28&lt;1.55,F28&gt;=1.5),3.75,IF(AND(B28&gt;=3.5,F28&gt;=2.5,D28&gt;=1.55,F28&gt;=1.5),6.3,IF(AND(A28&gt;=5.65,G28&gt;=0.572,H28&lt;10.688,D28&lt;1.55,F28&gt;=1.5),4.45,IF(AND(B28&gt;=2.85,A28&lt;6.15,H28&gt;=10.688,D28&lt;1.55,F28&gt;=1.5),4.35,IF(AND(H28&gt;=16.284,B28&lt;3.5,F28&gt;=2.5,D28&gt;=1.55,F28&gt;=1.5),6.6,IF(AND(G28&gt;=0.241,G28&lt;0.338,H28&gt;=5.523,D28&gt;=0.15,D28&lt;0.35,F28&lt;1.5),1.25,IF(AND(A28&lt;5.05,G28&gt;=0.338,H28&gt;=5.523,D28&gt;=0.15,D28&lt;0.35,F28&lt;1.5),1.35,IF(AND(B28&lt;2.7,A28&lt;5.65,G28&gt;=0.572,H28&lt;10.688,D28&lt;1.55,F28&gt;=1.5),4,IF(AND(B28&gt;=2.7,A28&lt;5.65,G28&gt;=0.572,H28&lt;10.688,D28&lt;1.55,F28&gt;=1.5),3.6,IF(AND(B28&lt;2.45,B28&lt;2.85,A28&lt;6.15,H28&gt;=10.688,D28&lt;1.55,F28&gt;=1.5),3.7,IF(AND(A28&lt;6.25,B28&lt;2.85,A28&gt;=6.15,H28&gt;=10.688,D28&lt;1.55,F28&gt;=1.5),4.5,IF(AND(A28&gt;=6.25,B28&lt;2.85,A28&gt;=6.15,H28&gt;=10.688,D28&lt;1.55,F28&gt;=1.5),4.86,IF(AND(D28&gt;=1.45,B28&gt;=2.85,A28&gt;=6.15,H28&gt;=10.688,D28&lt;1.55,F28&gt;=1.5),4.8,IF(AND(H28&lt;8.202,H28&lt;16.284,B28&lt;3.5,F28&gt;=2.5,D28&gt;=1.55,F28&gt;=1.5),5.7,IF(AND(A28&gt;=5.1,G28&lt;0.241,G28&lt;0.338,H28&gt;=5.523,D28&gt;=0.15,D28&lt;0.35,F28&lt;1.5),1.5,IF(AND(B28&gt;=3.75,A28&gt;=5.05,G28&gt;=0.338,H28&gt;=5.523,D28&gt;=0.15,D28&lt;0.35,F28&lt;1.5),1.6,IF(AND(A28&lt;5.7,B28&gt;=2.45,B28&lt;2.85,A28&lt;6.15,H28&gt;=10.688,D28&lt;1.55,F28&gt;=1.5),3.9,IF(AND(A28&gt;=5.7,B28&gt;=2.45,B28&lt;2.85,A28&lt;6.15,H28&gt;=10.688,D28&lt;1.55,F28&gt;=1.5),4.02,IF(AND(H28&lt;13.654,D28&lt;1.45,B28&gt;=2.85,A28&gt;=6.15,H28&gt;=10.688,D28&lt;1.55,F28&gt;=1.5),4.333,IF(AND(H28&gt;=13.654,D28&lt;1.45,B28&gt;=2.85,A28&gt;=6.15,H28&gt;=10.688,D28&lt;1.55,F28&gt;=1.5),4.54,IF(AND(A28&lt;6.15,H28&gt;=8.202,H28&lt;16.284,B28&lt;3.5,F28&gt;=2.5,D28&gt;=1.55,F28&gt;=1.5),5,IF(AND(H28&lt;13.924,A28&lt;5.1,G28&lt;0.241,G28&lt;0.338,H28&gt;=5.523,D28&gt;=0.15,D28&lt;0.35,F28&lt;1.5),1.4,IF(AND(H28&gt;=13.924,A28&lt;5.1,G28&lt;0.241,G28&lt;0.338,H28&gt;=5.523,D28&gt;=0.15,D28&lt;0.35,F28&lt;1.5),1.5,IF(AND(D28&lt;0.25,B28&lt;3.75,A28&gt;=5.05,G28&gt;=0.338,H28&gt;=5.523,D28&gt;=0.15,D28&lt;0.35,F28&lt;1.5),1.5,IF(AND(D28&gt;=0.25,B28&lt;3.75,A28&gt;=5.05,G28&gt;=0.338,H28&gt;=5.523,D28&gt;=0.15,D28&lt;0.35,F28&lt;1.5),1.4,IF(AND(H28&lt;8.884,B28&gt;=3.05,A28&gt;=6.15,H28&gt;=8.202,H28&lt;16.284,B28&lt;3.5,F28&gt;=2.5,D28&gt;=1.55,F28&gt;=1.5),5.1,IF(AND(A28&lt;6.45,G28&lt;0.368,B28&lt;3.05,A28&gt;=6.15,H28&gt;=8.202,H28&lt;16.284,B28&lt;3.5,F28&gt;=2.5,D28&gt;=1.55,F28&gt;=1.5),5.525,IF(AND(A28&gt;=6.45,G28&lt;0.368,B28&lt;3.05,A28&gt;=6.15,H28&gt;=8.202,H28&lt;16.284,B28&lt;3.5,F28&gt;=2.5,D28&gt;=1.55,F28&gt;=1.5),5.35,IF(AND(D28&lt;2.25,G28&gt;=0.368,B28&lt;3.05,A28&gt;=6.15,H28&gt;=8.202,H28&lt;16.284,B28&lt;3.5,F28&gt;=2.5,D28&gt;=1.55,F28&gt;=1.5),5.8,IF(AND(D28&gt;=2.25,G28&gt;=0.368,B28&lt;3.05,A28&gt;=6.15,H28&gt;=8.202,H28&lt;16.284,B28&lt;3.5,F28&gt;=2.5,D28&gt;=1.55,F28&gt;=1.5),5.2,IF(AND(H28&lt;10.257,H28&gt;=8.884,B28&gt;=3.05,A28&gt;=6.15,H28&gt;=8.202,H28&lt;16.284,B28&lt;3.5,F28&gt;=2.5,D28&gt;=1.55,F28&gt;=1.5),5.9,IF(AND(H28&gt;=10.257,H28&gt;=8.884,B28&gt;=3.05,A28&gt;=6.15,H28&gt;=8.202,H28&lt;16.284,B28&lt;3.5,F28&gt;=2.5,D28&gt;=1.55,F28&gt;=1.5),5.48,"shouldnthappen")))))))))))))))))))))))))))))))))))))</f>
        <v>1.25</v>
      </c>
      <c r="AC28" s="1" t="n">
        <f aca="false">IF(AND(H28&lt;5.748,A28&lt;5.05,D28&lt;0.8),1,IF(AND(B28&lt;3.35,A28&gt;=5.05,D28&lt;0.8),1.7,IF(AND(A28&lt;5.85,G28&lt;0.154,D28&gt;=0.8),4.5,IF(AND(D28&gt;=0.45,H28&gt;=5.748,A28&lt;5.05,D28&lt;0.8),1.6,IF(AND(G28&gt;=0.934,B28&gt;=3.35,A28&gt;=5.05,D28&lt;0.8),1.7,IF(AND(D28&lt;2.1,A28&gt;=5.85,G28&lt;0.154,D28&gt;=0.8),6.15,IF(AND(D28&gt;=2.1,A28&gt;=5.85,G28&lt;0.154,D28&gt;=0.8),5.5,IF(AND(A28&lt;6.1,D28&gt;=1.55,G28&gt;=0.154,D28&gt;=0.8),5,IF(AND(H28&gt;=14.379,G28&lt;0.934,B28&gt;=3.35,A28&gt;=5.05,D28&lt;0.8),1.58,IF(AND(G28&lt;0.379,A28&gt;=6.1,D28&gt;=1.55,G28&gt;=0.154,D28&gt;=0.8),5.42,IF(AND(H28&lt;13.924,G28&lt;0.227,D28&lt;0.45,H28&gt;=5.748,A28&lt;5.05,D28&lt;0.8),1.4,IF(AND(H28&gt;=13.924,G28&lt;0.227,D28&lt;0.45,H28&gt;=5.748,A28&lt;5.05,D28&lt;0.8),1.5,IF(AND(B28&lt;3.1,G28&gt;=0.227,D28&lt;0.45,H28&gt;=5.748,A28&lt;5.05,D28&lt;0.8),1.1,IF(AND(G28&lt;0.13,H28&lt;14.379,G28&lt;0.934,B28&gt;=3.35,A28&gt;=5.05,D28&lt;0.8),1.4,IF(AND(D28&lt;1.05,A28&lt;5.65,D28&lt;1.35,D28&lt;1.55,G28&gt;=0.154,D28&gt;=0.8),3.7,IF(AND(D28&lt;1.25,A28&gt;=5.65,D28&lt;1.35,D28&lt;1.55,G28&gt;=0.154,D28&gt;=0.8),4.06,IF(AND(D28&gt;=1.25,A28&gt;=5.65,D28&lt;1.35,D28&lt;1.55,G28&gt;=0.154,D28&gt;=0.8),4.425,IF(AND(H28&lt;13.654,D28&lt;1.45,D28&gt;=1.35,D28&lt;1.55,G28&gt;=0.154,D28&gt;=0.8),4.275,IF(AND(G28&lt;0.259,D28&gt;=1.45,D28&gt;=1.35,D28&lt;1.55,G28&gt;=0.154,D28&gt;=0.8),5.1,IF(AND(B28&lt;2.95,G28&gt;=0.379,A28&gt;=6.1,D28&gt;=1.55,G28&gt;=0.154,D28&gt;=0.8),6.3,IF(AND(B28&lt;3.25,B28&gt;=3.1,G28&gt;=0.227,D28&lt;0.45,H28&gt;=5.748,A28&lt;5.05,D28&lt;0.8),1.3,IF(AND(B28&gt;=3.25,B28&gt;=3.1,G28&gt;=0.227,D28&lt;0.45,H28&gt;=5.748,A28&lt;5.05,D28&lt;0.8),1.4,IF(AND(H28&gt;=13.372,G28&gt;=0.13,H28&lt;14.379,G28&lt;0.934,B28&gt;=3.35,A28&gt;=5.05,D28&lt;0.8),1.4,IF(AND(H28&lt;6.69,D28&gt;=1.05,A28&lt;5.65,D28&lt;1.35,D28&lt;1.55,G28&gt;=0.154,D28&gt;=0.8),4.033,IF(AND(H28&gt;=6.69,D28&gt;=1.05,A28&lt;5.65,D28&lt;1.35,D28&lt;1.55,G28&gt;=0.154,D28&gt;=0.8),3.88,IF(AND(B28&lt;2.85,H28&gt;=13.654,D28&lt;1.45,D28&gt;=1.35,D28&lt;1.55,G28&gt;=0.154,D28&gt;=0.8),4.8,IF(AND(B28&gt;=2.85,H28&gt;=13.654,D28&lt;1.45,D28&gt;=1.35,D28&lt;1.55,G28&gt;=0.154,D28&gt;=0.8),4.7,IF(AND(H28&lt;11.681,G28&gt;=0.259,D28&gt;=1.45,D28&gt;=1.35,D28&lt;1.55,G28&gt;=0.154,D28&gt;=0.8),4.85,IF(AND(H28&gt;=11.681,G28&gt;=0.259,D28&gt;=1.45,D28&gt;=1.35,D28&lt;1.55,G28&gt;=0.154,D28&gt;=0.8),4.633,IF(AND(A28&lt;6.25,B28&gt;=2.95,G28&gt;=0.379,A28&gt;=6.1,D28&gt;=1.55,G28&gt;=0.154,D28&gt;=0.8),5.4,IF(AND(D28&lt;0.3,H28&lt;13.372,G28&gt;=0.13,H28&lt;14.379,G28&lt;0.934,B28&gt;=3.35,A28&gt;=5.05,D28&lt;0.8),1.475,IF(AND(D28&gt;=0.3,H28&lt;13.372,G28&gt;=0.13,H28&lt;14.379,G28&lt;0.934,B28&gt;=3.35,A28&gt;=5.05,D28&lt;0.8),1.5,IF(AND(B28&lt;3.15,A28&gt;=6.25,B28&gt;=2.95,G28&gt;=0.379,A28&gt;=6.1,D28&gt;=1.55,G28&gt;=0.154,D28&gt;=0.8),5.7,IF(AND(B28&gt;=3.15,A28&gt;=6.25,B28&gt;=2.95,G28&gt;=0.379,A28&gt;=6.1,D28&gt;=1.55,G28&gt;=0.154,D28&gt;=0.8),5.933,"shouldnthappen"))))))))))))))))))))))))))))))))))</f>
        <v>1.1</v>
      </c>
      <c r="AD28" s="1" t="n">
        <f aca="false">IF(AND(H28&lt;6.621,A28&lt;4.95,D28&lt;0.8),1,IF(AND(H28&lt;14.144,H28&gt;=6.621,A28&lt;4.95,D28&lt;0.8),1.4,IF(AND(H28&gt;=14.144,H28&gt;=6.621,A28&lt;4.95,D28&lt;0.8),1.3,IF(AND(G28&lt;0.13,B28&gt;=3.85,A28&gt;=4.95,D28&lt;0.8),1.3,IF(AND(G28&gt;=0.13,B28&gt;=3.85,A28&gt;=4.95,D28&lt;0.8),1.425,IF(AND(A28&gt;=6.05,B28&lt;2.75,D28&lt;1.55,D28&gt;=0.8),4.9,IF(AND(A28&gt;=7.3,G28&lt;0.119,D28&gt;=1.55,D28&gt;=0.8),6.7,IF(AND(H28&lt;6.555,D28&lt;0.25,B28&lt;3.85,A28&gt;=4.95,D28&lt;0.8),1.7,IF(AND(B28&lt;3.4,D28&gt;=0.25,B28&lt;3.85,A28&gt;=4.95,D28&lt;0.8),1.7,IF(AND(B28&gt;=3.4,D28&gt;=0.25,B28&lt;3.85,A28&gt;=4.95,D28&lt;0.8),1.6,IF(AND(A28&lt;5.05,A28&lt;6.05,B28&lt;2.75,D28&lt;1.55,D28&gt;=0.8),3.3,IF(AND(B28&lt;2.85,D28&lt;1.35,B28&gt;=2.75,D28&lt;1.55,D28&gt;=0.8),4.5,IF(AND(H28&lt;12.206,D28&gt;=1.35,B28&gt;=2.75,D28&lt;1.55,D28&gt;=0.8),4.7,IF(AND(H28&gt;=12.206,D28&gt;=1.35,B28&gt;=2.75,D28&lt;1.55,D28&gt;=0.8),4.52,IF(AND(G28&lt;0.024,A28&lt;7.3,G28&lt;0.119,D28&gt;=1.55,D28&gt;=0.8),5.7,IF(AND(G28&gt;=0.024,A28&lt;7.3,G28&lt;0.119,D28&gt;=1.55,D28&gt;=0.8),5.6,IF(AND(F28&lt;2.5,G28&lt;0.417,G28&gt;=0.119,D28&gt;=1.55,D28&gt;=0.8),5.05,IF(AND(B28&lt;3.15,H28&gt;=6.555,D28&lt;0.25,B28&lt;3.85,A28&gt;=4.95,D28&lt;0.8),1.6,IF(AND(G28&lt;0.356,A28&gt;=5.05,A28&lt;6.05,B28&lt;2.75,D28&lt;1.55,D28&gt;=0.8),4.12,IF(AND(A28&lt;5.65,B28&gt;=2.85,D28&lt;1.35,B28&gt;=2.75,D28&lt;1.55,D28&gt;=0.8),3.6,IF(AND(B28&lt;3.15,F28&gt;=2.5,G28&lt;0.417,G28&gt;=0.119,D28&gt;=1.55,D28&gt;=0.8),5.18,IF(AND(B28&gt;=3.15,F28&gt;=2.5,G28&lt;0.417,G28&gt;=0.119,D28&gt;=1.55,D28&gt;=0.8),5.3,IF(AND(D28&lt;1.7,A28&lt;6.95,G28&gt;=0.417,G28&gt;=0.119,D28&gt;=1.55,D28&gt;=0.8),4.7,IF(AND(A28&lt;7.25,A28&gt;=6.95,G28&gt;=0.417,G28&gt;=0.119,D28&gt;=1.55,D28&gt;=0.8),5.8,IF(AND(A28&gt;=7.25,A28&gt;=6.95,G28&gt;=0.417,G28&gt;=0.119,D28&gt;=1.55,D28&gt;=0.8),6.333,IF(AND(H28&lt;8.594,B28&gt;=3.15,H28&gt;=6.555,D28&lt;0.25,B28&lt;3.85,A28&gt;=4.95,D28&lt;0.8),1.4,IF(AND(H28&gt;=8.594,B28&gt;=3.15,H28&gt;=6.555,D28&lt;0.25,B28&lt;3.85,A28&gt;=4.95,D28&lt;0.8),1.5,IF(AND(H28&gt;=11.218,G28&gt;=0.356,A28&gt;=5.05,A28&lt;6.05,B28&lt;2.75,D28&lt;1.55,D28&gt;=0.8),3.925,IF(AND(A28&gt;=6.5,A28&gt;=5.65,B28&gt;=2.85,D28&lt;1.35,B28&gt;=2.75,D28&lt;1.55,D28&gt;=0.8),4.6,IF(AND(H28&lt;8.602,H28&lt;11.218,G28&gt;=0.356,A28&gt;=5.05,A28&lt;6.05,B28&lt;2.75,D28&lt;1.55,D28&gt;=0.8),3.95,IF(AND(H28&gt;=8.602,H28&lt;11.218,G28&gt;=0.356,A28&gt;=5.05,A28&lt;6.05,B28&lt;2.75,D28&lt;1.55,D28&gt;=0.8),3.75,IF(AND(H28&lt;10.129,A28&lt;6.5,A28&gt;=5.65,B28&gt;=2.85,D28&lt;1.35,B28&gt;=2.75,D28&lt;1.55,D28&gt;=0.8),4.2,IF(AND(H28&gt;=10.129,A28&lt;6.5,A28&gt;=5.65,B28&gt;=2.85,D28&lt;1.35,B28&gt;=2.75,D28&lt;1.55,D28&gt;=0.8),4.267,IF(AND(D28&lt;2.2,B28&lt;3.05,D28&gt;=1.7,A28&lt;6.95,G28&gt;=0.417,G28&gt;=0.119,D28&gt;=1.55,D28&gt;=0.8),5.3,IF(AND(D28&gt;=2.2,B28&lt;3.05,D28&gt;=1.7,A28&lt;6.95,G28&gt;=0.417,G28&gt;=0.119,D28&gt;=1.55,D28&gt;=0.8),5.133,IF(AND(D28&lt;2.45,B28&gt;=3.05,D28&gt;=1.7,A28&lt;6.95,G28&gt;=0.417,G28&gt;=0.119,D28&gt;=1.55,D28&gt;=0.8),5.6,IF(AND(D28&gt;=2.45,B28&gt;=3.05,D28&gt;=1.7,A28&lt;6.95,G28&gt;=0.417,G28&gt;=0.119,D28&gt;=1.55,D28&gt;=0.8),6,"shouldnthappen")))))))))))))))))))))))))))))))))))))</f>
        <v>1.6</v>
      </c>
      <c r="AE28" s="1" t="n">
        <f aca="false">IF(AND(G28&lt;0.123,D28&gt;=0.25,D28&lt;0.75),1.3,IF(AND(H28&gt;=16.774,D28&gt;=1.75,D28&gt;=0.75),6.4,IF(AND(B28&lt;3.4,A28&lt;4.8,D28&lt;0.25,D28&lt;0.75),1.22,IF(AND(B28&gt;=3.4,A28&lt;4.8,D28&lt;0.25,D28&lt;0.75),1,IF(AND(A28&gt;=5.45,A28&gt;=4.8,D28&lt;0.25,D28&lt;0.75),1.367,IF(AND(H28&gt;=10.688,D28&lt;1.35,D28&lt;1.75,D28&gt;=0.75),4.2,IF(AND(A28&lt;5.3,D28&gt;=1.35,D28&lt;1.75,D28&gt;=0.75),4.05,IF(AND(G28&gt;=0.857,H28&lt;16.774,D28&gt;=1.75,D28&gt;=0.75),5.02,IF(AND(H28&lt;6.089,A28&lt;5.45,A28&gt;=4.8,D28&lt;0.25,D28&lt;0.75),1.7,IF(AND(G28&lt;0.184,D28&lt;0.35,G28&gt;=0.123,D28&gt;=0.25,D28&lt;0.75),1.7,IF(AND(G28&gt;=0.184,D28&lt;0.35,G28&gt;=0.123,D28&gt;=0.25,D28&lt;0.75),1.48,IF(AND(A28&lt;5.25,D28&gt;=0.35,G28&gt;=0.123,D28&gt;=0.25,D28&lt;0.75),1.75,IF(AND(A28&gt;=5.25,D28&gt;=0.35,G28&gt;=0.123,D28&gt;=0.25,D28&lt;0.75),1.5,IF(AND(A28&lt;5.3,H28&lt;10.688,D28&lt;1.35,D28&lt;1.75,D28&gt;=0.75),3.15,IF(AND(H28&lt;9.474,A28&gt;=5.3,D28&gt;=1.35,D28&lt;1.75,D28&gt;=0.75),4.95,IF(AND(G28&gt;=0.779,G28&lt;0.857,H28&lt;16.774,D28&gt;=1.75,D28&gt;=0.75),6,IF(AND(G28&lt;0.05,H28&gt;=6.089,A28&lt;5.45,A28&gt;=4.8,D28&lt;0.25,D28&lt;0.75),1.4,IF(AND(H28&lt;6.69,A28&gt;=5.3,H28&lt;10.688,D28&lt;1.35,D28&lt;1.75,D28&gt;=0.75),4.033,IF(AND(H28&gt;=6.69,A28&gt;=5.3,H28&lt;10.688,D28&lt;1.35,D28&lt;1.75,D28&gt;=0.75),3.733,IF(AND(B28&lt;2.5,H28&gt;=9.474,A28&gt;=5.3,D28&gt;=1.35,D28&lt;1.75,D28&gt;=0.75),4.5,IF(AND(D28&gt;=2.45,G28&lt;0.779,G28&lt;0.857,H28&lt;16.774,D28&gt;=1.75,D28&gt;=0.75),6,IF(AND(B28&gt;=3.75,G28&gt;=0.05,H28&gt;=6.089,A28&lt;5.45,A28&gt;=4.8,D28&lt;0.25,D28&lt;0.75),1.6,IF(AND(H28&lt;13.695,B28&gt;=2.5,H28&gt;=9.474,A28&gt;=5.3,D28&gt;=1.35,D28&lt;1.75,D28&gt;=0.75),4.567,IF(AND(G28&gt;=0.654,D28&lt;2.45,G28&lt;0.779,G28&lt;0.857,H28&lt;16.774,D28&gt;=1.75,D28&gt;=0.75),4.9,IF(AND(G28&gt;=0.73,B28&lt;3.75,G28&gt;=0.05,H28&gt;=6.089,A28&lt;5.45,A28&gt;=4.8,D28&lt;0.25,D28&lt;0.75),1.4,IF(AND(A28&lt;6.65,H28&gt;=13.695,B28&gt;=2.5,H28&gt;=9.474,A28&gt;=5.3,D28&gt;=1.35,D28&lt;1.75,D28&gt;=0.75),4.4,IF(AND(A28&gt;=6.65,H28&gt;=13.695,B28&gt;=2.5,H28&gt;=9.474,A28&gt;=5.3,D28&gt;=1.35,D28&lt;1.75,D28&gt;=0.75),4.84,IF(AND(B28&lt;2.75,G28&lt;0.654,D28&lt;2.45,G28&lt;0.779,G28&lt;0.857,H28&lt;16.774,D28&gt;=1.75,D28&gt;=0.75),5.2,IF(AND(H28&lt;9.524,G28&lt;0.73,B28&lt;3.75,G28&gt;=0.05,H28&gt;=6.089,A28&lt;5.45,A28&gt;=4.8,D28&lt;0.25,D28&lt;0.75),1.5,IF(AND(H28&gt;=9.524,G28&lt;0.73,B28&lt;3.75,G28&gt;=0.05,H28&gt;=6.089,A28&lt;5.45,A28&gt;=4.8,D28&lt;0.25,D28&lt;0.75),1.4,IF(AND(H28&gt;=13.644,B28&gt;=2.75,G28&lt;0.654,D28&lt;2.45,G28&lt;0.779,G28&lt;0.857,H28&lt;16.774,D28&gt;=1.75,D28&gt;=0.75),6.033,IF(AND(A28&gt;=6.85,H28&lt;13.644,B28&gt;=2.75,G28&lt;0.654,D28&lt;2.45,G28&lt;0.779,G28&lt;0.857,H28&lt;16.774,D28&gt;=1.75,D28&gt;=0.75),5.1,IF(AND(A28&gt;=6.75,A28&lt;6.85,H28&lt;13.644,B28&gt;=2.75,G28&lt;0.654,D28&lt;2.45,G28&lt;0.779,G28&lt;0.857,H28&lt;16.774,D28&gt;=1.75,D28&gt;=0.75),5.9,IF(AND(D28&gt;=2.35,A28&lt;6.75,A28&lt;6.85,H28&lt;13.644,B28&gt;=2.75,G28&lt;0.654,D28&lt;2.45,G28&lt;0.779,G28&lt;0.857,H28&lt;16.774,D28&gt;=1.75,D28&gt;=0.75),5.6,IF(AND(H28&lt;11.146,D28&lt;2.35,A28&lt;6.75,A28&lt;6.85,H28&lt;13.644,B28&gt;=2.75,G28&lt;0.654,D28&lt;2.45,G28&lt;0.779,G28&lt;0.857,H28&lt;16.774,D28&gt;=1.75,D28&gt;=0.75),5.4,IF(AND(H28&gt;=11.146,D28&lt;2.35,A28&lt;6.75,A28&lt;6.85,H28&lt;13.644,B28&gt;=2.75,G28&lt;0.654,D28&lt;2.45,G28&lt;0.779,G28&lt;0.857,H28&lt;16.774,D28&gt;=1.75,D28&gt;=0.75),5.6,"shouldnthappen"))))))))))))))))))))))))))))))))))))</f>
        <v>1.4</v>
      </c>
      <c r="AF28" s="1" t="n">
        <f aca="false">IF(AND(A28&lt;4.5,D28&lt;0.8),1.233,IF(AND(B28&lt;3.05,A28&gt;=4.5,D28&lt;0.8),1.4,IF(AND(D28&gt;=0.45,B28&gt;=3.05,A28&gt;=4.5,D28&lt;0.8),1.667,IF(AND(D28&lt;1.05,D28&lt;1.35,A28&lt;6.25,D28&gt;=0.8),3.633,IF(AND(H28&lt;13.935,A28&gt;=7.05,A28&gt;=6.25,D28&gt;=0.8),6,IF(AND(G28&gt;=0.948,D28&lt;0.45,B28&gt;=3.05,A28&gt;=4.5,D28&lt;0.8),1.7,IF(AND(G28&lt;0.652,D28&gt;=1.05,D28&lt;1.35,A28&lt;6.25,D28&gt;=0.8),4.16,IF(AND(D28&gt;=2.15,D28&gt;=1.75,D28&gt;=1.35,A28&lt;6.25,D28&gt;=0.8),5.4,IF(AND(G28&gt;=0.912,F28&lt;2.5,A28&lt;7.05,A28&gt;=6.25,D28&gt;=0.8),4.4,IF(AND(B28&gt;=3.25,F28&gt;=2.5,A28&lt;7.05,A28&gt;=6.25,D28&gt;=0.8),5.85,IF(AND(H28&lt;17.32,H28&gt;=13.935,A28&gt;=7.05,A28&gt;=6.25,D28&gt;=0.8),6.65,IF(AND(H28&gt;=17.32,H28&gt;=13.935,A28&gt;=7.05,A28&gt;=6.25,D28&gt;=0.8),6.4,IF(AND(H28&gt;=13.547,G28&lt;0.948,D28&lt;0.45,B28&gt;=3.05,A28&gt;=4.5,D28&lt;0.8),1.38,IF(AND(B28&gt;=2.75,G28&gt;=0.652,D28&gt;=1.05,D28&lt;1.35,A28&lt;6.25,D28&gt;=0.8),3.6,IF(AND(H28&lt;9.417,G28&lt;0.404,D28&lt;1.75,D28&gt;=1.35,A28&lt;6.25,D28&gt;=0.8),4.2,IF(AND(H28&gt;=9.417,G28&lt;0.404,D28&lt;1.75,D28&gt;=1.35,A28&lt;6.25,D28&gt;=0.8),4.5,IF(AND(G28&lt;0.464,G28&gt;=0.404,D28&lt;1.75,D28&gt;=1.35,A28&lt;6.25,D28&gt;=0.8),4.5,IF(AND(G28&gt;=0.464,G28&gt;=0.404,D28&lt;1.75,D28&gt;=1.35,A28&lt;6.25,D28&gt;=0.8),4.625,IF(AND(D28&lt;1.85,D28&lt;2.15,D28&gt;=1.75,D28&gt;=1.35,A28&lt;6.25,D28&gt;=0.8),4.9,IF(AND(D28&gt;=1.85,D28&lt;2.15,D28&gt;=1.75,D28&gt;=1.35,A28&lt;6.25,D28&gt;=0.8),5.05,IF(AND(G28&lt;0.332,G28&lt;0.912,F28&lt;2.5,A28&lt;7.05,A28&gt;=6.25,D28&gt;=0.8),4.467,IF(AND(G28&gt;=0.332,G28&lt;0.912,F28&lt;2.5,A28&lt;7.05,A28&gt;=6.25,D28&gt;=0.8),4.767,IF(AND(D28&lt;0.15,H28&lt;13.547,G28&lt;0.948,D28&lt;0.45,B28&gt;=3.05,A28&gt;=4.5,D28&lt;0.8),1.5,IF(AND(D28&lt;1.15,B28&lt;2.75,G28&gt;=0.652,D28&gt;=1.05,D28&lt;1.35,A28&lt;6.25,D28&gt;=0.8),3.9,IF(AND(D28&gt;=1.15,B28&lt;2.75,G28&gt;=0.652,D28&gt;=1.05,D28&lt;1.35,A28&lt;6.25,D28&gt;=0.8),4,IF(AND(D28&gt;=2.25,B28&lt;3.15,B28&lt;3.25,F28&gt;=2.5,A28&lt;7.05,A28&gt;=6.25,D28&gt;=0.8),5.14,IF(AND(G28&lt;0.621,B28&gt;=3.15,B28&lt;3.25,F28&gt;=2.5,A28&lt;7.05,A28&gt;=6.25,D28&gt;=0.8),5.75,IF(AND(G28&gt;=0.621,B28&gt;=3.15,B28&lt;3.25,F28&gt;=2.5,A28&lt;7.05,A28&gt;=6.25,D28&gt;=0.8),5.1,IF(AND(G28&gt;=0.862,D28&gt;=0.15,H28&lt;13.547,G28&lt;0.948,D28&lt;0.45,B28&gt;=3.05,A28&gt;=4.5,D28&lt;0.8),1.5,IF(AND(A28&lt;6.35,D28&lt;2.25,B28&lt;3.15,B28&lt;3.25,F28&gt;=2.5,A28&lt;7.05,A28&gt;=6.25,D28&gt;=0.8),5.267,IF(AND(A28&gt;=6.35,D28&lt;2.25,B28&lt;3.15,B28&lt;3.25,F28&gt;=2.5,A28&lt;7.05,A28&gt;=6.25,D28&gt;=0.8),5.42,IF(AND(A28&lt;5.1,G28&lt;0.862,D28&gt;=0.15,H28&lt;13.547,G28&lt;0.948,D28&lt;0.45,B28&gt;=3.05,A28&gt;=4.5,D28&lt;0.8),1.35,IF(AND(B28&lt;3.95,A28&gt;=5.1,G28&lt;0.862,D28&gt;=0.15,H28&lt;13.547,G28&lt;0.948,D28&lt;0.45,B28&gt;=3.05,A28&gt;=4.5,D28&lt;0.8),1.5,IF(AND(B28&gt;=3.95,A28&gt;=5.1,G28&lt;0.862,D28&gt;=0.15,H28&lt;13.547,G28&lt;0.948,D28&lt;0.45,B28&gt;=3.05,A28&gt;=4.5,D28&lt;0.8),1.467,"shouldnthappen"))))))))))))))))))))))))))))))))))</f>
        <v>1.4</v>
      </c>
      <c r="AG28" s="1" t="n">
        <f aca="false">IF(AND(H28&lt;5.748,A28&lt;4.85,D28&lt;0.75),1,IF(AND(B28&gt;=3.5,D28&gt;=1.75,D28&gt;=0.75),6.2,IF(AND(A28&gt;=4.65,H28&gt;=5.748,A28&lt;4.85,D28&lt;0.75),1.333,IF(AND(H28&lt;6.417,B28&lt;3.45,A28&gt;=4.85,D28&lt;0.75),1.7,IF(AND(A28&lt;5.05,B28&gt;=3.45,A28&gt;=4.85,D28&lt;0.75),1.4,IF(AND(A28&gt;=5.05,B28&gt;=3.45,A28&gt;=4.85,D28&lt;0.75),1.5,IF(AND(F28&gt;=2.5,H28&lt;13.641,D28&lt;1.75,D28&gt;=0.75),4.667,IF(AND(G28&lt;0.187,H28&gt;=13.641,D28&lt;1.75,D28&gt;=0.75),5,IF(AND(A28&gt;=7.1,B28&lt;3.5,D28&gt;=1.75,D28&gt;=0.75),6.575,IF(AND(G28&lt;0.161,A28&lt;4.65,H28&gt;=5.748,A28&lt;4.85,D28&lt;0.75),1.5,IF(AND(H28&lt;8.399,H28&gt;=6.417,B28&lt;3.45,A28&gt;=4.85,D28&lt;0.75),1.5,IF(AND(H28&gt;=8.399,H28&gt;=6.417,B28&lt;3.45,A28&gt;=4.85,D28&lt;0.75),1.625,IF(AND(G28&lt;0.086,F28&lt;2.5,H28&lt;13.641,D28&lt;1.75,D28&gt;=0.75),4.7,IF(AND(D28&lt;1.35,G28&gt;=0.187,H28&gt;=13.641,D28&lt;1.75,D28&gt;=0.75),4.2,IF(AND(G28&lt;0.422,G28&gt;=0.161,A28&lt;4.65,H28&gt;=5.748,A28&lt;4.85,D28&lt;0.75),1.4,IF(AND(G28&gt;=0.422,G28&gt;=0.161,A28&lt;4.65,H28&gt;=5.748,A28&lt;4.85,D28&lt;0.75),1.3,IF(AND(B28&lt;2.5,D28&gt;=1.35,G28&gt;=0.187,H28&gt;=13.641,D28&lt;1.75,D28&gt;=0.75),4.5,IF(AND(B28&lt;2.75,A28&lt;6,A28&lt;7.1,B28&lt;3.5,D28&gt;=1.75,D28&gt;=0.75),5.1,IF(AND(B28&gt;=2.75,A28&lt;6,A28&lt;7.1,B28&lt;3.5,D28&gt;=1.75,D28&gt;=0.75),5.02,IF(AND(A28&lt;5.15,A28&lt;5.9,G28&gt;=0.086,F28&lt;2.5,H28&lt;13.641,D28&lt;1.75,D28&gt;=0.75),3,IF(AND(G28&lt;0.644,A28&gt;=5.9,G28&gt;=0.086,F28&lt;2.5,H28&lt;13.641,D28&lt;1.75,D28&gt;=0.75),4.65,IF(AND(G28&gt;=0.644,A28&gt;=5.9,G28&gt;=0.086,F28&lt;2.5,H28&lt;13.641,D28&lt;1.75,D28&gt;=0.75),4.24,IF(AND(D28&lt;1.45,B28&gt;=2.5,D28&gt;=1.35,G28&gt;=0.187,H28&gt;=13.641,D28&lt;1.75,D28&gt;=0.75),4.68,IF(AND(D28&gt;=1.45,B28&gt;=2.5,D28&gt;=1.35,G28&gt;=0.187,H28&gt;=13.641,D28&lt;1.75,D28&gt;=0.75),4.833,IF(AND(H28&lt;13.18,D28&lt;2.05,A28&gt;=6,A28&lt;7.1,B28&lt;3.5,D28&gt;=1.75,D28&gt;=0.75),5.44,IF(AND(H28&gt;=13.18,D28&lt;2.05,A28&gt;=6,A28&lt;7.1,B28&lt;3.5,D28&gt;=1.75,D28&gt;=0.75),5.1,IF(AND(H28&lt;8.759,D28&gt;=2.05,A28&gt;=6,A28&lt;7.1,B28&lt;3.5,D28&gt;=1.75,D28&gt;=0.75),5.4,IF(AND(A28&gt;=5.75,A28&gt;=5.15,A28&lt;5.9,G28&gt;=0.086,F28&lt;2.5,H28&lt;13.641,D28&lt;1.75,D28&gt;=0.75),3.967,IF(AND(H28&lt;10.159,H28&gt;=8.759,D28&gt;=2.05,A28&gt;=6,A28&lt;7.1,B28&lt;3.5,D28&gt;=1.75,D28&gt;=0.75),5.925,IF(AND(D28&lt;1.2,A28&lt;5.75,A28&gt;=5.15,A28&lt;5.9,G28&gt;=0.086,F28&lt;2.5,H28&lt;13.641,D28&lt;1.75,D28&gt;=0.75),3.667,IF(AND(D28&lt;2.25,H28&gt;=10.159,H28&gt;=8.759,D28&gt;=2.05,A28&gt;=6,A28&lt;7.1,B28&lt;3.5,D28&gt;=1.75,D28&gt;=0.75),5.66,IF(AND(D28&gt;=2.25,H28&gt;=10.159,H28&gt;=8.759,D28&gt;=2.05,A28&gt;=6,A28&lt;7.1,B28&lt;3.5,D28&gt;=1.75,D28&gt;=0.75),5.34,IF(AND(D28&lt;1.35,D28&gt;=1.2,A28&lt;5.75,A28&gt;=5.15,A28&lt;5.9,G28&gt;=0.086,F28&lt;2.5,H28&lt;13.641,D28&lt;1.75,D28&gt;=0.75),4.025,IF(AND(D28&gt;=1.35,D28&gt;=1.2,A28&lt;5.75,A28&gt;=5.15,A28&lt;5.9,G28&gt;=0.086,F28&lt;2.5,H28&lt;13.641,D28&lt;1.75,D28&gt;=0.75),3.9,"shouldnthappen"))))))))))))))))))))))))))))))))))</f>
        <v>1.625</v>
      </c>
      <c r="AH28" s="1" t="n">
        <f aca="false">IF(AND(F28&lt;1.5,H28&lt;6.799,A28&lt;5.45),1.7,IF(AND(F28&gt;=1.5,H28&lt;6.799,A28&lt;5.45),4.1,IF(AND(D28&gt;=0.8,H28&gt;=6.799,A28&lt;5.45),3.9,IF(AND(H28&lt;7.564,F28&lt;2.5,A28&gt;=5.45),3.925,IF(AND(H28&gt;=16.284,F28&gt;=2.5,A28&gt;=5.45),6.5,IF(AND(A28&lt;4.35,D28&lt;0.8,H28&gt;=6.799,A28&lt;5.45),1.1,IF(AND(B28&lt;2.8,D28&lt;1.35,H28&gt;=7.564,F28&lt;2.5,A28&gt;=5.45),4.1,IF(AND(B28&gt;=2.8,D28&lt;1.35,H28&gt;=7.564,F28&lt;2.5,A28&gt;=5.45),4.267,IF(AND(B28&lt;2.75,D28&gt;=1.35,H28&gt;=7.564,F28&lt;2.5,A28&gt;=5.45),5,IF(AND(G28&gt;=0.078,G28&lt;0.26,H28&lt;16.284,F28&gt;=2.5,A28&gt;=5.45),6.06,IF(AND(G28&gt;=0.805,G28&gt;=0.26,H28&lt;16.284,F28&gt;=2.5,A28&gt;=5.45),5.02,IF(AND(H28&gt;=10.109,B28&gt;=3.45,A28&gt;=4.35,D28&lt;0.8,H28&gt;=6.799,A28&lt;5.45),1.55,IF(AND(D28&lt;2.25,G28&lt;0.078,G28&lt;0.26,H28&lt;16.284,F28&gt;=2.5,A28&gt;=5.45),5.6,IF(AND(D28&gt;=2.25,G28&lt;0.078,G28&lt;0.26,H28&lt;16.284,F28&gt;=2.5,A28&gt;=5.45),5.7,IF(AND(A28&lt;6.15,G28&lt;0.805,G28&gt;=0.26,H28&lt;16.284,F28&gt;=2.5,A28&gt;=5.45),4.967,IF(AND(A28&lt;4.65,H28&lt;12.227,B28&lt;3.45,A28&gt;=4.35,D28&lt;0.8,H28&gt;=6.799,A28&lt;5.45),1.333,IF(AND(A28&lt;4.85,H28&gt;=12.227,B28&lt;3.45,A28&gt;=4.35,D28&lt;0.8,H28&gt;=6.799,A28&lt;5.45),1.42,IF(AND(A28&gt;=4.85,H28&gt;=12.227,B28&lt;3.45,A28&gt;=4.35,D28&lt;0.8,H28&gt;=6.799,A28&lt;5.45),1.533,IF(AND(A28&lt;5.05,H28&lt;10.109,B28&gt;=3.45,A28&gt;=4.35,D28&lt;0.8,H28&gt;=6.799,A28&lt;5.45),1.4,IF(AND(A28&gt;=5.05,H28&lt;10.109,B28&gt;=3.45,A28&gt;=4.35,D28&lt;0.8,H28&gt;=6.799,A28&lt;5.45),1.5,IF(AND(G28&lt;0.14,H28&lt;13.531,B28&gt;=2.75,D28&gt;=1.35,H28&gt;=7.564,F28&lt;2.5,A28&gt;=5.45),4.7,IF(AND(G28&lt;0.187,H28&gt;=13.531,B28&gt;=2.75,D28&gt;=1.35,H28&gt;=7.564,F28&lt;2.5,A28&gt;=5.45),5,IF(AND(G28&gt;=0.187,H28&gt;=13.531,B28&gt;=2.75,D28&gt;=1.35,H28&gt;=7.564,F28&lt;2.5,A28&gt;=5.45),4.66,IF(AND(A28&lt;6.35,A28&gt;=6.15,G28&lt;0.805,G28&gt;=0.26,H28&lt;16.284,F28&gt;=2.5,A28&gt;=5.45),6,IF(AND(D28&lt;0.15,A28&gt;=4.65,H28&lt;12.227,B28&lt;3.45,A28&gt;=4.35,D28&lt;0.8,H28&gt;=6.799,A28&lt;5.45),1.5,IF(AND(H28&lt;10.723,G28&gt;=0.14,H28&lt;13.531,B28&gt;=2.75,D28&gt;=1.35,H28&gt;=7.564,F28&lt;2.5,A28&gt;=5.45),4.6,IF(AND(H28&gt;=10.723,G28&gt;=0.14,H28&lt;13.531,B28&gt;=2.75,D28&gt;=1.35,H28&gt;=7.564,F28&lt;2.5,A28&gt;=5.45),4.46,IF(AND(G28&lt;0.364,A28&gt;=6.35,A28&gt;=6.15,G28&lt;0.805,G28&gt;=0.26,H28&lt;16.284,F28&gt;=2.5,A28&gt;=5.45),5.28,IF(AND(A28&lt;5.1,D28&gt;=0.15,A28&gt;=4.65,H28&lt;12.227,B28&lt;3.45,A28&gt;=4.35,D28&lt;0.8,H28&gt;=6.799,A28&lt;5.45),1.36,IF(AND(A28&gt;=5.1,D28&gt;=0.15,A28&gt;=4.65,H28&lt;12.227,B28&lt;3.45,A28&gt;=4.35,D28&lt;0.8,H28&gt;=6.799,A28&lt;5.45),1.4,IF(AND(G28&gt;=0.6,G28&gt;=0.364,A28&gt;=6.35,A28&gt;=6.15,G28&lt;0.805,G28&gt;=0.26,H28&lt;16.284,F28&gt;=2.5,A28&gt;=5.45),5.1,IF(AND(A28&gt;=6.95,G28&lt;0.6,G28&gt;=0.364,A28&gt;=6.35,A28&gt;=6.15,G28&lt;0.805,G28&gt;=0.26,H28&lt;16.284,F28&gt;=2.5,A28&gt;=5.45),5.8,IF(AND(B28&lt;3.2,A28&lt;6.95,G28&lt;0.6,G28&gt;=0.364,A28&gt;=6.35,A28&gt;=6.15,G28&lt;0.805,G28&gt;=0.26,H28&lt;16.284,F28&gt;=2.5,A28&gt;=5.45),5.6,IF(AND(B28&gt;=3.2,A28&lt;6.95,G28&lt;0.6,G28&gt;=0.364,A28&gt;=6.35,A28&gt;=6.15,G28&lt;0.805,G28&gt;=0.26,H28&lt;16.284,F28&gt;=2.5,A28&gt;=5.45),5.7,"shouldnthappen"))))))))))))))))))))))))))))))))))</f>
        <v>1.533</v>
      </c>
      <c r="AI28" s="1" t="n">
        <f aca="false">IF(AND(B28&gt;=3.55,A28&lt;5.05,F28&lt;1.5),1,IF(AND(H28&gt;=13.436,A28&gt;=5.05,F28&lt;1.5),1.633,IF(AND(A28&lt;4.35,B28&lt;3.55,A28&lt;5.05,F28&lt;1.5),1.1,IF(AND(A28&lt;5.15,H28&lt;13.436,A28&gt;=5.05,F28&lt;1.5),1.6,IF(AND(G28&lt;0.837,D28&lt;1.2,B28&lt;2.65,F28&gt;=1.5),3.7,IF(AND(G28&gt;=0.837,D28&lt;1.2,B28&lt;2.65,F28&gt;=1.5),3,IF(AND(D28&lt;1.4,D28&gt;=1.2,B28&lt;2.65,F28&gt;=1.5),4.133,IF(AND(D28&gt;=1.4,D28&gt;=1.2,B28&lt;2.65,F28&gt;=1.5),4.633,IF(AND(G28&lt;0.302,A28&gt;=4.35,B28&lt;3.55,A28&lt;5.05,F28&lt;1.5),1.34,IF(AND(D28&gt;=0.3,A28&gt;=5.15,H28&lt;13.436,A28&gt;=5.05,F28&lt;1.5),1.5,IF(AND(G28&lt;0.233,G28&lt;0.265,D28&lt;1.55,B28&gt;=2.65,F28&gt;=1.5),4.56,IF(AND(G28&gt;=0.233,G28&lt;0.265,D28&lt;1.55,B28&gt;=2.65,F28&gt;=1.5),5.1,IF(AND(G28&lt;0.395,G28&gt;=0.265,D28&lt;1.55,B28&gt;=2.65,F28&gt;=1.5),4.025,IF(AND(H28&lt;13.935,A28&gt;=7.05,D28&gt;=1.55,B28&gt;=2.65,F28&gt;=1.5),6.12,IF(AND(H28&gt;=13.935,A28&gt;=7.05,D28&gt;=1.55,B28&gt;=2.65,F28&gt;=1.5),6.64,IF(AND(G28&gt;=0.858,G28&gt;=0.302,A28&gt;=4.35,B28&lt;3.55,A28&lt;5.05,F28&lt;1.5),1.3,IF(AND(H28&lt;6.543,D28&lt;0.3,A28&gt;=5.15,H28&lt;13.436,A28&gt;=5.05,F28&lt;1.5),1.4,IF(AND(H28&gt;=6.543,D28&lt;0.3,A28&gt;=5.15,H28&lt;13.436,A28&gt;=5.05,F28&lt;1.5),1.48,IF(AND(A28&lt;6.3,G28&gt;=0.395,G28&gt;=0.265,D28&lt;1.55,B28&gt;=2.65,F28&gt;=1.5),4.14,IF(AND(A28&gt;=6.3,G28&gt;=0.395,G28&gt;=0.265,D28&lt;1.55,B28&gt;=2.65,F28&gt;=1.5),4.767,IF(AND(G28&gt;=0.669,B28&lt;3.15,A28&lt;7.05,D28&gt;=1.55,B28&gt;=2.65,F28&gt;=1.5),5,IF(AND(H28&lt;9.459,G28&lt;0.858,G28&gt;=0.302,A28&gt;=4.35,B28&lt;3.55,A28&lt;5.05,F28&lt;1.5),1.4,IF(AND(H28&gt;=9.459,G28&lt;0.858,G28&gt;=0.302,A28&gt;=4.35,B28&lt;3.55,A28&lt;5.05,F28&lt;1.5),1.6,IF(AND(G28&gt;=0.433,G28&lt;0.669,B28&lt;3.15,A28&lt;7.05,D28&gt;=1.55,B28&gt;=2.65,F28&gt;=1.5),5.68,IF(AND(G28&lt;0.481,H28&lt;10.257,B28&gt;=3.15,A28&lt;7.05,D28&gt;=1.55,B28&gt;=2.65,F28&gt;=1.5),5.7,IF(AND(G28&gt;=0.481,H28&lt;10.257,B28&gt;=3.15,A28&lt;7.05,D28&gt;=1.55,B28&gt;=2.65,F28&gt;=1.5),5.9,IF(AND(D28&lt;2.15,H28&gt;=10.257,B28&gt;=3.15,A28&lt;7.05,D28&gt;=1.55,B28&gt;=2.65,F28&gt;=1.5),5.1,IF(AND(D28&gt;=2.15,H28&gt;=10.257,B28&gt;=3.15,A28&lt;7.05,D28&gt;=1.55,B28&gt;=2.65,F28&gt;=1.5),5.42,IF(AND(G28&lt;0.098,G28&lt;0.433,G28&lt;0.669,B28&lt;3.15,A28&lt;7.05,D28&gt;=1.55,B28&gt;=2.65,F28&gt;=1.5),5.567,IF(AND(D28&lt;1.8,G28&gt;=0.098,G28&lt;0.433,G28&lt;0.669,B28&lt;3.15,A28&lt;7.05,D28&gt;=1.55,B28&gt;=2.65,F28&gt;=1.5),5.033,IF(AND(G28&gt;=0.312,D28&gt;=1.8,G28&gt;=0.098,G28&lt;0.433,G28&lt;0.669,B28&lt;3.15,A28&lt;7.05,D28&gt;=1.55,B28&gt;=2.65,F28&gt;=1.5),5.4,IF(AND(H28&lt;9.002,G28&lt;0.312,D28&gt;=1.8,G28&gt;=0.098,G28&lt;0.433,G28&lt;0.669,B28&lt;3.15,A28&lt;7.05,D28&gt;=1.55,B28&gt;=2.65,F28&gt;=1.5),5.1,IF(AND(H28&gt;=9.002,G28&lt;0.312,D28&gt;=1.8,G28&gt;=0.098,G28&lt;0.433,G28&lt;0.669,B28&lt;3.15,A28&lt;7.05,D28&gt;=1.55,B28&gt;=2.65,F28&gt;=1.5),5.26,"shouldnthappen")))))))))))))))))))))))))))))))))</f>
        <v>1.34</v>
      </c>
      <c r="AJ28" s="1" t="n">
        <f aca="false">IF(AND(A28&gt;=5.25,D28&gt;=0.35,D28&lt;0.8),1.433,IF(AND(F28&gt;=2.5,H28&lt;6.927,D28&gt;=0.8),5.1,IF(AND(H28&lt;5.85,B28&lt;3.65,D28&lt;0.35,D28&lt;0.8),1,IF(AND(A28&lt;5.55,B28&gt;=3.65,D28&lt;0.35,D28&lt;0.8),1.5,IF(AND(A28&gt;=5.55,B28&gt;=3.65,D28&lt;0.35,D28&lt;0.8),1.7,IF(AND(H28&lt;7.949,A28&lt;5.25,D28&gt;=0.35,D28&lt;0.8),1.9,IF(AND(H28&gt;=7.949,A28&lt;5.25,D28&gt;=0.35,D28&lt;0.8),1.54,IF(AND(A28&lt;5.55,F28&lt;2.5,H28&lt;6.927,D28&gt;=0.8),3.98,IF(AND(A28&gt;=5.55,F28&lt;2.5,H28&lt;6.927,D28&gt;=0.8),4.1,IF(AND(A28&gt;=7.25,D28&gt;=1.55,H28&gt;=6.927,D28&gt;=0.8),6.65,IF(AND(A28&lt;5.75,D28&lt;1.2,D28&lt;1.55,H28&gt;=6.927,D28&gt;=0.8),3.62,IF(AND(A28&gt;=5.75,D28&lt;1.2,D28&lt;1.55,H28&gt;=6.927,D28&gt;=0.8),4.1,IF(AND(G28&lt;0.175,A28&lt;4.8,H28&gt;=5.85,B28&lt;3.65,D28&lt;0.35,D28&lt;0.8),1.5,IF(AND(G28&gt;=0.175,A28&lt;4.8,H28&gt;=5.85,B28&lt;3.65,D28&lt;0.35,D28&lt;0.8),1.3,IF(AND(A28&gt;=5.05,A28&gt;=4.8,H28&gt;=5.85,B28&lt;3.65,D28&lt;0.35,D28&lt;0.8),1.5,IF(AND(G28&gt;=0.735,A28&lt;6.25,D28&gt;=1.2,D28&lt;1.55,H28&gt;=6.927,D28&gt;=0.8),4,IF(AND(H28&lt;10.464,A28&lt;6.2,A28&lt;7.25,D28&gt;=1.55,H28&gt;=6.927,D28&gt;=0.8),5.1,IF(AND(H28&gt;=10.464,A28&lt;6.2,A28&lt;7.25,D28&gt;=1.55,H28&gt;=6.927,D28&gt;=0.8),4.9,IF(AND(G28&lt;0.418,A28&lt;5.05,A28&gt;=4.8,H28&gt;=5.85,B28&lt;3.65,D28&lt;0.35,D28&lt;0.8),1.48,IF(AND(G28&gt;=0.418,A28&lt;5.05,A28&gt;=4.8,H28&gt;=5.85,B28&lt;3.65,D28&lt;0.35,D28&lt;0.8),1.3,IF(AND(B28&lt;2.75,G28&lt;0.735,A28&lt;6.25,D28&gt;=1.2,D28&lt;1.55,H28&gt;=6.927,D28&gt;=0.8),4.35,IF(AND(H28&lt;15.422,D28&lt;1.45,A28&gt;=6.25,D28&gt;=1.2,D28&lt;1.55,H28&gt;=6.927,D28&gt;=0.8),4.375,IF(AND(H28&gt;=15.422,D28&lt;1.45,A28&gt;=6.25,D28&gt;=1.2,D28&lt;1.55,H28&gt;=6.927,D28&gt;=0.8),4.7,IF(AND(A28&lt;6.4,D28&gt;=1.45,A28&gt;=6.25,D28&gt;=1.2,D28&lt;1.55,H28&gt;=6.927,D28&gt;=0.8),5.1,IF(AND(G28&gt;=0.576,D28&lt;2.15,A28&gt;=6.2,A28&lt;7.25,D28&gt;=1.55,H28&gt;=6.927,D28&gt;=0.8),5.1,IF(AND(G28&lt;0.537,D28&gt;=2.15,A28&gt;=6.2,A28&lt;7.25,D28&gt;=1.55,H28&gt;=6.927,D28&gt;=0.8),5.533,IF(AND(G28&gt;=0.537,D28&gt;=2.15,A28&gt;=6.2,A28&lt;7.25,D28&gt;=1.55,H28&gt;=6.927,D28&gt;=0.8),5.9,IF(AND(D28&lt;1.45,B28&gt;=2.75,G28&lt;0.735,A28&lt;6.25,D28&gt;=1.2,D28&lt;1.55,H28&gt;=6.927,D28&gt;=0.8),4.6,IF(AND(D28&gt;=1.45,B28&gt;=2.75,G28&lt;0.735,A28&lt;6.25,D28&gt;=1.2,D28&lt;1.55,H28&gt;=6.927,D28&gt;=0.8),4.5,IF(AND(H28&lt;12.582,A28&gt;=6.4,D28&gt;=1.45,A28&gt;=6.25,D28&gt;=1.2,D28&lt;1.55,H28&gt;=6.927,D28&gt;=0.8),4.66,IF(AND(H28&gt;=12.582,A28&gt;=6.4,D28&gt;=1.45,A28&gt;=6.25,D28&gt;=1.2,D28&lt;1.55,H28&gt;=6.927,D28&gt;=0.8),4.9,IF(AND(B28&lt;2.75,G28&lt;0.576,D28&lt;2.15,A28&gt;=6.2,A28&lt;7.25,D28&gt;=1.55,H28&gt;=6.927,D28&gt;=0.8),5.3,IF(AND(G28&gt;=0.395,B28&gt;=2.75,G28&lt;0.576,D28&lt;2.15,A28&gt;=6.2,A28&lt;7.25,D28&gt;=1.55,H28&gt;=6.927,D28&gt;=0.8),5.6,IF(AND(D28&gt;=1.9,G28&lt;0.395,B28&gt;=2.75,G28&lt;0.576,D28&lt;2.15,A28&gt;=6.2,A28&lt;7.25,D28&gt;=1.55,H28&gt;=6.927,D28&gt;=0.8),5.333,IF(AND(B28&lt;2.95,D28&lt;1.9,G28&lt;0.395,B28&gt;=2.75,G28&lt;0.576,D28&lt;2.15,A28&gt;=6.2,A28&lt;7.25,D28&gt;=1.55,H28&gt;=6.927,D28&gt;=0.8),5.6,IF(AND(B28&gt;=2.95,D28&lt;1.9,G28&lt;0.395,B28&gt;=2.75,G28&lt;0.576,D28&lt;2.15,A28&gt;=6.2,A28&lt;7.25,D28&gt;=1.55,H28&gt;=6.927,D28&gt;=0.8),5.5,"shouldnthappen"))))))))))))))))))))))))))))))))))))</f>
        <v>1.48</v>
      </c>
      <c r="AK28" s="1" t="n">
        <f aca="false">IF(AND(H28&lt;5.85,B28&lt;3.65,F28&lt;1.5),1,IF(AND(B28&gt;=3.95,B28&gt;=3.65,F28&lt;1.5),1.433,IF(AND(A28&lt;5.15,F28&lt;2.5,F28&gt;=1.5),3.075,IF(AND(D28&gt;=0.35,H28&gt;=5.85,B28&lt;3.65,F28&lt;1.5),1.5,IF(AND(G28&lt;0.168,B28&lt;3.95,B28&gt;=3.65,F28&lt;1.5),1.7,IF(AND(H28&lt;5.767,A28&lt;7.25,F28&gt;=2.5,F28&gt;=1.5),4.5,IF(AND(D28&lt;1.9,A28&gt;=7.25,F28&gt;=2.5,F28&gt;=1.5),6.3,IF(AND(D28&gt;=1.9,A28&gt;=7.25,F28&gt;=2.5,F28&gt;=1.5),6.575,IF(AND(B28&lt;3.75,G28&gt;=0.168,B28&lt;3.95,B28&gt;=3.65,F28&lt;1.5),1.5,IF(AND(B28&gt;=3.75,G28&gt;=0.168,B28&lt;3.95,B28&gt;=3.65,F28&lt;1.5),1.6,IF(AND(D28&gt;=1.35,A28&lt;6.15,A28&gt;=5.15,F28&lt;2.5,F28&gt;=1.5),4.42,IF(AND(D28&lt;1.4,A28&gt;=6.15,A28&gt;=5.15,F28&lt;2.5,F28&gt;=1.5),4.5,IF(AND(D28&gt;=1.4,A28&gt;=6.15,A28&gt;=5.15,F28&lt;2.5,F28&gt;=1.5),4.675,IF(AND(D28&lt;0.15,H28&lt;11.218,D28&lt;0.35,H28&gt;=5.85,B28&lt;3.65,F28&lt;1.5),1.5,IF(AND(D28&lt;0.15,H28&gt;=11.218,D28&lt;0.35,H28&gt;=5.85,B28&lt;3.65,F28&lt;1.5),1.1,IF(AND(B28&lt;2.7,D28&lt;1.35,A28&lt;6.15,A28&gt;=5.15,F28&lt;2.5,F28&gt;=1.5),3.82,IF(AND(A28&lt;6.15,G28&gt;=0.755,H28&gt;=5.767,A28&lt;7.25,F28&gt;=2.5,F28&gt;=1.5),4.98,IF(AND(A28&gt;=6.15,G28&gt;=0.755,H28&gt;=5.767,A28&lt;7.25,F28&gt;=2.5,F28&gt;=1.5),5.3,IF(AND(B28&lt;3.4,D28&gt;=0.15,H28&lt;11.218,D28&lt;0.35,H28&gt;=5.85,B28&lt;3.65,F28&lt;1.5),1.4,IF(AND(B28&gt;=3.4,D28&gt;=0.15,H28&lt;11.218,D28&lt;0.35,H28&gt;=5.85,B28&lt;3.65,F28&lt;1.5),1.3,IF(AND(H28&lt;11.731,D28&gt;=0.15,H28&gt;=11.218,D28&lt;0.35,H28&gt;=5.85,B28&lt;3.65,F28&lt;1.5),1.2,IF(AND(H28&lt;9.053,B28&gt;=2.7,D28&lt;1.35,A28&lt;6.15,A28&gt;=5.15,F28&lt;2.5,F28&gt;=1.5),3.85,IF(AND(D28&gt;=2.1,B28&lt;2.85,G28&lt;0.755,H28&gt;=5.767,A28&lt;7.25,F28&gt;=2.5,F28&gt;=1.5),5.6,IF(AND(D28&gt;=2.45,B28&gt;=2.85,G28&lt;0.755,H28&gt;=5.767,A28&lt;7.25,F28&gt;=2.5,F28&gt;=1.5),5.8,IF(AND(B28&gt;=3.45,H28&gt;=11.731,D28&gt;=0.15,H28&gt;=11.218,D28&lt;0.35,H28&gt;=5.85,B28&lt;3.65,F28&lt;1.5),1.3,IF(AND(A28&lt;5.9,H28&gt;=9.053,B28&gt;=2.7,D28&lt;1.35,A28&lt;6.15,A28&gt;=5.15,F28&lt;2.5,F28&gt;=1.5),4.3,IF(AND(A28&gt;=5.9,H28&gt;=9.053,B28&gt;=2.7,D28&lt;1.35,A28&lt;6.15,A28&gt;=5.15,F28&lt;2.5,F28&gt;=1.5),4,IF(AND(G28&gt;=0.519,D28&lt;2.1,B28&lt;2.85,G28&lt;0.755,H28&gt;=5.767,A28&lt;7.25,F28&gt;=2.5,F28&gt;=1.5),4.9,IF(AND(A28&gt;=7.05,D28&lt;2.45,B28&gt;=2.85,G28&lt;0.755,H28&gt;=5.767,A28&lt;7.25,F28&gt;=2.5,F28&gt;=1.5),5.8,IF(AND(H28&lt;14.396,B28&lt;3.45,H28&gt;=11.731,D28&gt;=0.15,H28&gt;=11.218,D28&lt;0.35,H28&gt;=5.85,B28&lt;3.65,F28&lt;1.5),1.44,IF(AND(H28&gt;=14.396,B28&lt;3.45,H28&gt;=11.731,D28&gt;=0.15,H28&gt;=11.218,D28&lt;0.35,H28&gt;=5.85,B28&lt;3.65,F28&lt;1.5),1.3,IF(AND(G28&lt;0.282,G28&lt;0.519,D28&lt;2.1,B28&lt;2.85,G28&lt;0.755,H28&gt;=5.767,A28&lt;7.25,F28&gt;=2.5,F28&gt;=1.5),5.1,IF(AND(G28&gt;=0.282,G28&lt;0.519,D28&lt;2.1,B28&lt;2.85,G28&lt;0.755,H28&gt;=5.767,A28&lt;7.25,F28&gt;=2.5,F28&gt;=1.5),5.3,IF(AND(A28&lt;6.4,D28&lt;1.9,A28&lt;7.05,D28&lt;2.45,B28&gt;=2.85,G28&lt;0.755,H28&gt;=5.767,A28&lt;7.25,F28&gt;=2.5,F28&gt;=1.5),5.6,IF(AND(A28&gt;=6.4,D28&lt;1.9,A28&lt;7.05,D28&lt;2.45,B28&gt;=2.85,G28&lt;0.755,H28&gt;=5.767,A28&lt;7.25,F28&gt;=2.5,F28&gt;=1.5),5.5,IF(AND(H28&lt;8.884,D28&gt;=1.9,A28&lt;7.05,D28&lt;2.45,B28&gt;=2.85,G28&lt;0.755,H28&gt;=5.767,A28&lt;7.25,F28&gt;=2.5,F28&gt;=1.5),5.3,IF(AND(H28&gt;=8.884,D28&gt;=1.9,A28&lt;7.05,D28&lt;2.45,B28&gt;=2.85,G28&lt;0.755,H28&gt;=5.767,A28&lt;7.25,F28&gt;=2.5,F28&gt;=1.5),5.52,"shouldnthappen")))))))))))))))))))))))))))))))))))))</f>
        <v>1.44</v>
      </c>
      <c r="AL28" s="1" t="n">
        <f aca="false">IF(AND(H28&lt;5.85,A28&lt;5.05,D28&lt;0.8),1,IF(AND(B28&lt;3.35,A28&gt;=5.05,D28&lt;0.8),1.7,IF(AND(D28&gt;=2.45,F28&gt;=2.5,D28&gt;=0.8),6.05,IF(AND(H28&gt;=11.218,H28&gt;=5.85,A28&lt;5.05,D28&lt;0.8),1.28,IF(AND(G28&gt;=0.948,B28&gt;=3.35,A28&gt;=5.05,D28&lt;0.8),1.7,IF(AND(G28&gt;=0.423,H28&lt;11.218,H28&gt;=5.85,A28&lt;5.05,D28&lt;0.8),1.3,IF(AND(B28&lt;3.6,G28&lt;0.948,B28&gt;=3.35,A28&gt;=5.05,D28&lt;0.8),1.4,IF(AND(H28&lt;10.258,D28&lt;1.15,A28&lt;5.9,F28&lt;2.5,D28&gt;=0.8),3.36,IF(AND(H28&gt;=10.258,D28&lt;1.15,A28&lt;5.9,F28&lt;2.5,D28&gt;=0.8),3.9,IF(AND(A28&lt;5.3,D28&gt;=1.15,A28&lt;5.9,F28&lt;2.5,D28&gt;=0.8),3.9,IF(AND(D28&lt;1.55,B28&lt;2.75,A28&gt;=5.9,F28&lt;2.5,D28&gt;=0.8),4.64,IF(AND(D28&gt;=1.55,B28&lt;2.75,A28&gt;=5.9,F28&lt;2.5,D28&gt;=0.8),5.1,IF(AND(D28&gt;=1.6,B28&gt;=2.75,A28&gt;=5.9,F28&lt;2.5,D28&gt;=0.8),5,IF(AND(H28&lt;5.767,H28&lt;8.598,D28&lt;2.45,F28&gt;=2.5,D28&gt;=0.8),4.5,IF(AND(A28&lt;6.25,H28&gt;=8.598,D28&lt;2.45,F28&gt;=2.5,D28&gt;=0.8),5.02,IF(AND(B28&lt;3.55,G28&lt;0.423,H28&lt;11.218,H28&gt;=5.85,A28&lt;5.05,D28&lt;0.8),1.525,IF(AND(B28&gt;=3.55,G28&lt;0.423,H28&lt;11.218,H28&gt;=5.85,A28&lt;5.05,D28&lt;0.8),1.4,IF(AND(H28&gt;=13.932,B28&gt;=3.6,G28&lt;0.948,B28&gt;=3.35,A28&gt;=5.05,D28&lt;0.8),1.65,IF(AND(G28&gt;=0.652,A28&gt;=5.3,D28&gt;=1.15,A28&lt;5.9,F28&lt;2.5,D28&gt;=0.8),3.8,IF(AND(D28&lt;1.35,D28&lt;1.6,B28&gt;=2.75,A28&gt;=5.9,F28&lt;2.5,D28&gt;=0.8),4.42,IF(AND(H28&lt;6.656,H28&gt;=5.767,H28&lt;8.598,D28&lt;2.45,F28&gt;=2.5,D28&gt;=0.8),5.033,IF(AND(H28&gt;=6.656,H28&gt;=5.767,H28&lt;8.598,D28&lt;2.45,F28&gt;=2.5,D28&gt;=0.8),5.1,IF(AND(G28&gt;=0.885,A28&gt;=6.25,H28&gt;=8.598,D28&lt;2.45,F28&gt;=2.5,D28&gt;=0.8),5.2,IF(AND(H28&lt;6.926,H28&lt;13.932,B28&gt;=3.6,G28&lt;0.948,B28&gt;=3.35,A28&gt;=5.05,D28&lt;0.8),1.433,IF(AND(H28&gt;=6.926,H28&lt;13.932,B28&gt;=3.6,G28&lt;0.948,B28&gt;=3.35,A28&gt;=5.05,D28&lt;0.8),1.5,IF(AND(A28&lt;5.65,G28&lt;0.652,A28&gt;=5.3,D28&gt;=1.15,A28&lt;5.9,F28&lt;2.5,D28&gt;=0.8),4.36,IF(AND(A28&gt;=5.65,G28&lt;0.652,A28&gt;=5.3,D28&gt;=1.15,A28&lt;5.9,F28&lt;2.5,D28&gt;=0.8),4.2,IF(AND(H28&gt;=13.561,D28&gt;=1.35,D28&lt;1.6,B28&gt;=2.75,A28&gt;=5.9,F28&lt;2.5,D28&gt;=0.8),4.767,IF(AND(H28&lt;9.091,G28&lt;0.885,A28&gt;=6.25,H28&gt;=8.598,D28&lt;2.45,F28&gt;=2.5,D28&gt;=0.8),6.3,IF(AND(H28&gt;=12.206,H28&lt;13.561,D28&gt;=1.35,D28&lt;1.6,B28&gt;=2.75,A28&gt;=5.9,F28&lt;2.5,D28&gt;=0.8),4.4,IF(AND(D28&gt;=2.25,H28&gt;=9.091,G28&lt;0.885,A28&gt;=6.25,H28&gt;=8.598,D28&lt;2.45,F28&gt;=2.5,D28&gt;=0.8),5.9,IF(AND(B28&lt;3.05,H28&lt;12.206,H28&lt;13.561,D28&gt;=1.35,D28&lt;1.6,B28&gt;=2.75,A28&gt;=5.9,F28&lt;2.5,D28&gt;=0.8),4.6,IF(AND(B28&gt;=3.05,H28&lt;12.206,H28&lt;13.561,D28&gt;=1.35,D28&lt;1.6,B28&gt;=2.75,A28&gt;=5.9,F28&lt;2.5,D28&gt;=0.8),4.7,IF(AND(G28&gt;=0.596,D28&lt;2.25,H28&gt;=9.091,G28&lt;0.885,A28&gt;=6.25,H28&gt;=8.598,D28&lt;2.45,F28&gt;=2.5,D28&gt;=0.8),5.1,IF(AND(G28&gt;=0.379,G28&lt;0.596,D28&lt;2.25,H28&gt;=9.091,G28&lt;0.885,A28&gt;=6.25,H28&gt;=8.598,D28&lt;2.45,F28&gt;=2.5,D28&gt;=0.8),5.767,IF(AND(D28&lt;2.15,G28&lt;0.379,G28&lt;0.596,D28&lt;2.25,H28&gt;=9.091,G28&lt;0.885,A28&gt;=6.25,H28&gt;=8.598,D28&lt;2.45,F28&gt;=2.5,D28&gt;=0.8),5.4,IF(AND(D28&gt;=2.15,G28&lt;0.379,G28&lt;0.596,D28&lt;2.25,H28&gt;=9.091,G28&lt;0.885,A28&gt;=6.25,H28&gt;=8.598,D28&lt;2.45,F28&gt;=2.5,D28&gt;=0.8),5.6,"shouldnthappen")))))))))))))))))))))))))))))))))))))</f>
        <v>1.28</v>
      </c>
      <c r="AM28" s="1" t="n">
        <f aca="false">IF(AND(H28&lt;5.245,D28&lt;0.8),1,IF(AND(A28&lt;4.5,H28&gt;=5.245,D28&lt;0.8),1.35,IF(AND(D28&gt;=0.5,A28&gt;=4.5,H28&gt;=5.245,D28&lt;0.8),1.6,IF(AND(H28&lt;7.25,B28&lt;2.6,A28&lt;6.15,D28&gt;=0.8),4.375,IF(AND(H28&gt;=7.25,B28&lt;2.6,A28&lt;6.15,D28&gt;=0.8),3.075,IF(AND(H28&lt;13.935,A28&gt;=7.05,A28&gt;=6.15,D28&gt;=0.8),6.067,IF(AND(H28&gt;=13.935,A28&gt;=7.05,A28&gt;=6.15,D28&gt;=0.8),6.525,IF(AND(G28&gt;=0.948,D28&lt;0.5,A28&gt;=4.5,H28&gt;=5.245,D28&lt;0.8),1.7,IF(AND(G28&lt;0.568,D28&gt;=1.55,B28&gt;=2.6,A28&lt;6.15,D28&gt;=0.8),5.1,IF(AND(G28&gt;=0.568,D28&gt;=1.55,B28&gt;=2.6,A28&lt;6.15,D28&gt;=0.8),5,IF(AND(A28&gt;=6.6,B28&gt;=3.15,A28&lt;7.05,A28&gt;=6.15,D28&gt;=0.8),5.78,IF(AND(G28&lt;0.165,G28&lt;0.273,D28&lt;1.55,B28&gt;=2.6,A28&lt;6.15,D28&gt;=0.8),4.1,IF(AND(G28&gt;=0.165,G28&lt;0.273,D28&lt;1.55,B28&gt;=2.6,A28&lt;6.15,D28&gt;=0.8),4.5,IF(AND(D28&lt;1.35,G28&gt;=0.273,D28&lt;1.55,B28&gt;=2.6,A28&lt;6.15,D28&gt;=0.8),4.08,IF(AND(D28&gt;=1.35,G28&gt;=0.273,D28&lt;1.55,B28&gt;=2.6,A28&lt;6.15,D28&gt;=0.8),4.4,IF(AND(D28&lt;1.45,F28&lt;2.5,B28&lt;3.15,A28&lt;7.05,A28&gt;=6.15,D28&gt;=0.8),4.38,IF(AND(D28&gt;=1.45,F28&lt;2.5,B28&lt;3.15,A28&lt;7.05,A28&gt;=6.15,D28&gt;=0.8),4.75,IF(AND(D28&gt;=2.25,F28&gt;=2.5,B28&lt;3.15,A28&lt;7.05,A28&gt;=6.15,D28&gt;=0.8),5.16,IF(AND(H28&lt;11.488,A28&lt;6.6,B28&gt;=3.15,A28&lt;7.05,A28&gt;=6.15,D28&gt;=0.8),6,IF(AND(H28&gt;=14.396,D28&lt;0.25,G28&lt;0.948,D28&lt;0.5,A28&gt;=4.5,H28&gt;=5.245,D28&lt;0.8),1.3,IF(AND(A28&gt;=5.55,D28&gt;=0.25,G28&lt;0.948,D28&lt;0.5,A28&gt;=4.5,H28&gt;=5.245,D28&lt;0.8),1.7,IF(AND(D28&lt;1.85,D28&lt;2.25,F28&gt;=2.5,B28&lt;3.15,A28&lt;7.05,A28&gt;=6.15,D28&gt;=0.8),5.6,IF(AND(G28&lt;0.669,H28&gt;=11.488,A28&lt;6.6,B28&gt;=3.15,A28&lt;7.05,A28&gt;=6.15,D28&gt;=0.8),4.7,IF(AND(G28&gt;=0.669,H28&gt;=11.488,A28&lt;6.6,B28&gt;=3.15,A28&lt;7.05,A28&gt;=6.15,D28&gt;=0.8),5.22,IF(AND(H28&lt;6.543,H28&lt;14.396,D28&lt;0.25,G28&lt;0.948,D28&lt;0.5,A28&gt;=4.5,H28&gt;=5.245,D28&lt;0.8),1.4,IF(AND(A28&lt;4.95,A28&lt;5.55,D28&gt;=0.25,G28&lt;0.948,D28&lt;0.5,A28&gt;=4.5,H28&gt;=5.245,D28&lt;0.8),1.4,IF(AND(A28&gt;=4.95,A28&lt;5.55,D28&gt;=0.25,G28&lt;0.948,D28&lt;0.5,A28&gt;=4.5,H28&gt;=5.245,D28&lt;0.8),1.48,IF(AND(H28&lt;10.667,D28&gt;=1.85,D28&lt;2.25,F28&gt;=2.5,B28&lt;3.15,A28&lt;7.05,A28&gt;=6.15,D28&gt;=0.8),5.25,IF(AND(H28&gt;=10.667,D28&gt;=1.85,D28&lt;2.25,F28&gt;=2.5,B28&lt;3.15,A28&lt;7.05,A28&gt;=6.15,D28&gt;=0.8),5.55,IF(AND(G28&lt;0.063,H28&gt;=6.543,H28&lt;14.396,D28&lt;0.25,G28&lt;0.948,D28&lt;0.5,A28&gt;=4.5,H28&gt;=5.245,D28&lt;0.8),1.4,IF(AND(H28&lt;9.212,G28&gt;=0.063,H28&gt;=6.543,H28&lt;14.396,D28&lt;0.25,G28&lt;0.948,D28&lt;0.5,A28&gt;=4.5,H28&gt;=5.245,D28&lt;0.8),1.475,IF(AND(H28&gt;=9.212,G28&gt;=0.063,H28&gt;=6.543,H28&lt;14.396,D28&lt;0.25,G28&lt;0.948,D28&lt;0.5,A28&gt;=4.5,H28&gt;=5.245,D28&lt;0.8),1.5,"shouldnthappen"))))))))))))))))))))))))))))))))</f>
        <v>1.5</v>
      </c>
      <c r="AN28" s="1" t="n">
        <f aca="false">IF(AND(D28&lt;0.7,A28&gt;=5.55),1.633,IF(AND(G28&lt;0.38,B28&lt;2.8,A28&lt;5.55),4.3,IF(AND(G28&gt;=0.38,B28&lt;2.8,A28&lt;5.55),3.325,IF(AND(D28&gt;=0.35,B28&gt;=2.8,A28&lt;5.55),1.6,IF(AND(B28&gt;=3.4,A28&lt;4.8,D28&lt;0.35,B28&gt;=2.8,A28&lt;5.55),1,IF(AND(H28&gt;=11.789,A28&lt;5.9,D28&lt;1.55,D28&gt;=0.7,A28&gt;=5.55),4.325,IF(AND(F28&gt;=2.5,A28&gt;=5.9,D28&lt;1.55,D28&gt;=0.7,A28&gt;=5.55),5.05,IF(AND(D28&lt;1.9,A28&gt;=7.25,D28&gt;=1.55,D28&gt;=0.7,A28&gt;=5.55),6.3,IF(AND(D28&gt;=1.9,A28&gt;=7.25,D28&gt;=1.55,D28&gt;=0.7,A28&gt;=5.55),6.4,IF(AND(A28&lt;4.35,B28&lt;3.4,A28&lt;4.8,D28&lt;0.35,B28&gt;=2.8,A28&lt;5.55),1.1,IF(AND(G28&gt;=0.934,B28&lt;3.45,A28&gt;=4.8,D28&lt;0.35,B28&gt;=2.8,A28&lt;5.55),1.7,IF(AND(H28&gt;=14.877,B28&gt;=3.45,A28&gt;=4.8,D28&lt;0.35,B28&gt;=2.8,A28&lt;5.55),1.3,IF(AND(B28&lt;2.6,H28&lt;11.789,A28&lt;5.9,D28&lt;1.55,D28&gt;=0.7,A28&gt;=5.55),3.9,IF(AND(B28&gt;=2.6,H28&lt;11.789,A28&lt;5.9,D28&lt;1.55,D28&gt;=0.7,A28&gt;=5.55),4.26,IF(AND(A28&lt;6.6,F28&lt;2.5,A28&gt;=5.9,D28&lt;1.55,D28&gt;=0.7,A28&gt;=5.55),4.625,IF(AND(A28&gt;=6.6,F28&lt;2.5,A28&gt;=5.9,D28&lt;1.55,D28&gt;=0.7,A28&gt;=5.55),4.475,IF(AND(B28&lt;2.6,D28&lt;2.05,A28&lt;7.25,D28&gt;=1.55,D28&gt;=0.7,A28&gt;=5.55),5.8,IF(AND(G28&gt;=0.743,D28&gt;=2.05,A28&lt;7.25,D28&gt;=1.55,D28&gt;=0.7,A28&gt;=5.55),5.1,IF(AND(G28&lt;0.422,A28&gt;=4.35,B28&lt;3.4,A28&lt;4.8,D28&lt;0.35,B28&gt;=2.8,A28&lt;5.55),1.367,IF(AND(G28&gt;=0.422,A28&gt;=4.35,B28&lt;3.4,A28&lt;4.8,D28&lt;0.35,B28&gt;=2.8,A28&lt;5.55),1.3,IF(AND(A28&lt;5.05,G28&lt;0.934,B28&lt;3.45,A28&gt;=4.8,D28&lt;0.35,B28&gt;=2.8,A28&lt;5.55),1.525,IF(AND(A28&gt;=5.05,G28&lt;0.934,B28&lt;3.45,A28&gt;=4.8,D28&lt;0.35,B28&gt;=2.8,A28&lt;5.55),1.5,IF(AND(G28&gt;=0.585,H28&lt;14.877,B28&gt;=3.45,A28&gt;=4.8,D28&lt;0.35,B28&gt;=2.8,A28&lt;5.55),1.54,IF(AND(G28&gt;=0.537,G28&lt;0.743,D28&gt;=2.05,A28&lt;7.25,D28&gt;=1.55,D28&gt;=0.7,A28&gt;=5.55),5.833,IF(AND(D28&gt;=0.25,G28&lt;0.585,H28&lt;14.877,B28&gt;=3.45,A28&gt;=4.8,D28&lt;0.35,B28&gt;=2.8,A28&lt;5.55),1.367,IF(AND(D28&lt;1.75,H28&lt;13.795,B28&gt;=2.6,D28&lt;2.05,A28&lt;7.25,D28&gt;=1.55,D28&gt;=0.7,A28&gt;=5.55),5.45,IF(AND(B28&lt;2.85,H28&gt;=13.795,B28&gt;=2.6,D28&lt;2.05,A28&lt;7.25,D28&gt;=1.55,D28&gt;=0.7,A28&gt;=5.55),5.1,IF(AND(B28&gt;=2.85,H28&gt;=13.795,B28&gt;=2.6,D28&lt;2.05,A28&lt;7.25,D28&gt;=1.55,D28&gt;=0.7,A28&gt;=5.55),4.82,IF(AND(G28&lt;0.353,G28&lt;0.537,G28&lt;0.743,D28&gt;=2.05,A28&lt;7.25,D28&gt;=1.55,D28&gt;=0.7,A28&gt;=5.55),5.425,IF(AND(G28&gt;=0.353,G28&lt;0.537,G28&lt;0.743,D28&gt;=2.05,A28&lt;7.25,D28&gt;=1.55,D28&gt;=0.7,A28&gt;=5.55),5.62,IF(AND(G28&lt;0.311,D28&lt;0.25,G28&lt;0.585,H28&lt;14.877,B28&gt;=3.45,A28&gt;=4.8,D28&lt;0.35,B28&gt;=2.8,A28&lt;5.55),1.5,IF(AND(G28&gt;=0.311,D28&lt;0.25,G28&lt;0.585,H28&lt;14.877,B28&gt;=3.45,A28&gt;=4.8,D28&lt;0.35,B28&gt;=2.8,A28&lt;5.55),1.4,IF(AND(B28&gt;=3.1,D28&gt;=1.75,H28&lt;13.795,B28&gt;=2.6,D28&lt;2.05,A28&lt;7.25,D28&gt;=1.55,D28&gt;=0.7,A28&gt;=5.55),5.1,IF(AND(B28&lt;2.85,B28&lt;3.1,D28&gt;=1.75,H28&lt;13.795,B28&gt;=2.6,D28&lt;2.05,A28&lt;7.25,D28&gt;=1.55,D28&gt;=0.7,A28&gt;=5.55),5.2,IF(AND(B28&gt;=2.85,B28&lt;3.1,D28&gt;=1.75,H28&lt;13.795,B28&gt;=2.6,D28&lt;2.05,A28&lt;7.25,D28&gt;=1.55,D28&gt;=0.7,A28&gt;=5.55),5.2,"shouldnthappen")))))))))))))))))))))))))))))))))))</f>
        <v>1.525</v>
      </c>
      <c r="AO28" s="1" t="n">
        <f aca="false">IF(AND(H28&gt;=14.529,G28&lt;0.633,D28&lt;0.8),1.3,IF(AND(A28&lt;5.05,G28&gt;=0.633,D28&lt;0.8),1.35,IF(AND(H28&gt;=14.379,H28&lt;14.529,G28&lt;0.633,D28&lt;0.8),1.7,IF(AND(B28&lt;3.35,A28&gt;=5.05,G28&gt;=0.633,D28&lt;0.8),1.7,IF(AND(D28&gt;=1.45,A28&lt;5.95,F28&lt;2.5,D28&gt;=0.8),4.5,IF(AND(D28&lt;1.35,A28&gt;=5.95,F28&lt;2.5,D28&gt;=0.8),4,IF(AND(D28&lt;1.85,G28&gt;=0.845,F28&gt;=2.5,D28&gt;=0.8),4.8,IF(AND(B28&gt;=4.3,H28&lt;14.379,H28&lt;14.529,G28&lt;0.633,D28&lt;0.8),1.5,IF(AND(A28&lt;5.25,B28&gt;=3.35,A28&gt;=5.05,G28&gt;=0.633,D28&lt;0.8),1.55,IF(AND(A28&gt;=5.25,B28&gt;=3.35,A28&gt;=5.05,G28&gt;=0.633,D28&lt;0.8),1.633,IF(AND(A28&lt;5.05,D28&lt;1.45,A28&lt;5.95,F28&lt;2.5,D28&gt;=0.8),3.3,IF(AND(G28&lt;0.293,D28&gt;=1.35,A28&gt;=5.95,F28&lt;2.5,D28&gt;=0.8),5,IF(AND(A28&gt;=6.6,D28&lt;2.05,G28&lt;0.845,F28&gt;=2.5,D28&gt;=0.8),5.8,IF(AND(B28&lt;3.05,D28&gt;=2.05,G28&lt;0.845,F28&gt;=2.5,D28&gt;=0.8),6.15,IF(AND(B28&lt;2.9,D28&gt;=1.85,G28&gt;=0.845,F28&gt;=2.5,D28&gt;=0.8),5.1,IF(AND(B28&gt;=2.9,D28&gt;=1.85,G28&gt;=0.845,F28&gt;=2.5,D28&gt;=0.8),5.2,IF(AND(B28&gt;=3.8,B28&lt;4.3,H28&lt;14.379,H28&lt;14.529,G28&lt;0.633,D28&lt;0.8),1.333,IF(AND(A28&lt;6.25,G28&gt;=0.293,D28&gt;=1.35,A28&gt;=5.95,F28&lt;2.5,D28&gt;=0.8),4.6,IF(AND(H28&lt;10.351,A28&lt;6.6,D28&lt;2.05,G28&lt;0.845,F28&gt;=2.5,D28&gt;=0.8),5.4,IF(AND(G28&gt;=0.364,B28&gt;=3.05,D28&gt;=2.05,G28&lt;0.845,F28&gt;=2.5,D28&gt;=0.8),5.66,IF(AND(G28&gt;=0.447,B28&lt;3.8,B28&lt;4.3,H28&lt;14.379,H28&lt;14.529,G28&lt;0.633,D28&lt;0.8),1.3,IF(AND(H28&lt;6.247,A28&lt;5.65,A28&gt;=5.05,D28&lt;1.45,A28&lt;5.95,F28&lt;2.5,D28&gt;=0.8),4.033,IF(AND(D28&lt;1.25,A28&gt;=5.65,A28&gt;=5.05,D28&lt;1.45,A28&lt;5.95,F28&lt;2.5,D28&gt;=0.8),3.88,IF(AND(D28&gt;=1.25,A28&gt;=5.65,A28&gt;=5.05,D28&lt;1.45,A28&lt;5.95,F28&lt;2.5,D28&gt;=0.8),4.35,IF(AND(B28&lt;2.65,A28&gt;=6.25,G28&gt;=0.293,D28&gt;=1.35,A28&gt;=5.95,F28&lt;2.5,D28&gt;=0.8),4.9,IF(AND(B28&lt;2.75,H28&gt;=10.351,A28&lt;6.6,D28&lt;2.05,G28&lt;0.845,F28&gt;=2.5,D28&gt;=0.8),5.1,IF(AND(B28&gt;=2.75,H28&gt;=10.351,A28&lt;6.6,D28&lt;2.05,G28&lt;0.845,F28&gt;=2.5,D28&gt;=0.8),4.95,IF(AND(B28&lt;3.15,G28&lt;0.364,B28&gt;=3.05,D28&gt;=2.05,G28&lt;0.845,F28&gt;=2.5,D28&gt;=0.8),5.28,IF(AND(B28&gt;=3.15,G28&lt;0.364,B28&gt;=3.05,D28&gt;=2.05,G28&lt;0.845,F28&gt;=2.5,D28&gt;=0.8),5.5,IF(AND(H28&lt;9.212,G28&lt;0.447,B28&lt;3.8,B28&lt;4.3,H28&lt;14.379,H28&lt;14.529,G28&lt;0.633,D28&lt;0.8),1.4,IF(AND(G28&lt;0.356,H28&gt;=6.247,A28&lt;5.65,A28&gt;=5.05,D28&lt;1.45,A28&lt;5.95,F28&lt;2.5,D28&gt;=0.8),4.2,IF(AND(B28&lt;3,B28&gt;=2.65,A28&gt;=6.25,G28&gt;=0.293,D28&gt;=1.35,A28&gt;=5.95,F28&lt;2.5,D28&gt;=0.8),4.6,IF(AND(B28&gt;=3,B28&gt;=2.65,A28&gt;=6.25,G28&gt;=0.293,D28&gt;=1.35,A28&gt;=5.95,F28&lt;2.5,D28&gt;=0.8),4.7,IF(AND(A28&lt;5.05,H28&gt;=9.212,G28&lt;0.447,B28&lt;3.8,B28&lt;4.3,H28&lt;14.379,H28&lt;14.529,G28&lt;0.633,D28&lt;0.8),1.533,IF(AND(A28&gt;=5.05,H28&gt;=9.212,G28&lt;0.447,B28&lt;3.8,B28&lt;4.3,H28&lt;14.379,H28&lt;14.529,G28&lt;0.633,D28&lt;0.8),1.425,IF(AND(A28&lt;5.35,G28&gt;=0.356,H28&gt;=6.247,A28&lt;5.65,A28&gt;=5.05,D28&lt;1.45,A28&lt;5.95,F28&lt;2.5,D28&gt;=0.8),3.9,IF(AND(A28&gt;=5.35,G28&gt;=0.356,H28&gt;=6.247,A28&lt;5.65,A28&gt;=5.05,D28&lt;1.45,A28&lt;5.95,F28&lt;2.5,D28&gt;=0.8),3.72,"shouldnthappen")))))))))))))))))))))))))))))))))))))</f>
        <v>1.533</v>
      </c>
      <c r="AP28" s="1" t="n">
        <f aca="false">IF(AND(F28&gt;=1.5,A28&lt;5.55),3.84,IF(AND(G28&gt;=0.52,A28&lt;4.75,F28&lt;1.5,A28&lt;5.55),1.16,IF(AND(A28&lt;5.65,A28&lt;5.85,D28&lt;1.55,A28&gt;=5.55),4.2,IF(AND(A28&gt;=5.65,A28&lt;5.85,D28&lt;1.55,A28&gt;=5.55),3.167,IF(AND(G28&gt;=0.798,A28&gt;=5.85,D28&lt;1.55,A28&gt;=5.55),4,IF(AND(F28&lt;2.5,H28&lt;14.1,D28&gt;=1.55,A28&gt;=5.55),4.84,IF(AND(A28&lt;7.2,H28&gt;=14.1,D28&gt;=1.55,A28&gt;=5.55),5.633,IF(AND(A28&gt;=7.2,H28&gt;=14.1,D28&gt;=1.55,A28&gt;=5.55),6.6,IF(AND(G28&lt;0.161,G28&lt;0.52,A28&lt;4.75,F28&lt;1.5,A28&lt;5.55),1.5,IF(AND(D28&gt;=0.5,G28&lt;0.676,A28&gt;=4.75,F28&lt;1.5,A28&lt;5.55),1.6,IF(AND(H28&lt;11.016,G28&gt;=0.676,A28&gt;=4.75,F28&lt;1.5,A28&lt;5.55),1.75,IF(AND(G28&lt;0.209,G28&lt;0.798,A28&gt;=5.85,D28&lt;1.55,A28&gt;=5.55),4.5,IF(AND(G28&gt;=0.74,F28&gt;=2.5,H28&lt;14.1,D28&gt;=1.55,A28&gt;=5.55),6.225,IF(AND(B28&lt;2.95,G28&gt;=0.161,G28&lt;0.52,A28&lt;4.75,F28&lt;1.5,A28&lt;5.55),1.4,IF(AND(B28&gt;=2.95,G28&gt;=0.161,G28&lt;0.52,A28&lt;4.75,F28&lt;1.5,A28&lt;5.55),1.34,IF(AND(B28&lt;3.15,D28&lt;0.5,G28&lt;0.676,A28&gt;=4.75,F28&lt;1.5,A28&lt;5.55),1.52,IF(AND(D28&lt;0.25,H28&gt;=11.016,G28&gt;=0.676,A28&gt;=4.75,F28&lt;1.5,A28&lt;5.55),1.567,IF(AND(D28&gt;=0.25,H28&gt;=11.016,G28&gt;=0.676,A28&gt;=4.75,F28&lt;1.5,A28&lt;5.55),1.5,IF(AND(H28&lt;7.47,G28&gt;=0.209,G28&lt;0.798,A28&gt;=5.85,D28&lt;1.55,A28&gt;=5.55),5.05,IF(AND(B28&lt;2.85,G28&lt;0.74,F28&gt;=2.5,H28&lt;14.1,D28&gt;=1.55,A28&gt;=5.55),5.35,IF(AND(B28&lt;3.3,B28&gt;=3.15,D28&lt;0.5,G28&lt;0.676,A28&gt;=4.75,F28&lt;1.5,A28&lt;5.55),1.2,IF(AND(D28&lt;1.45,H28&gt;=7.47,G28&gt;=0.209,G28&lt;0.798,A28&gt;=5.85,D28&lt;1.55,A28&gt;=5.55),4.66,IF(AND(D28&gt;=1.45,H28&gt;=7.47,G28&gt;=0.209,G28&lt;0.798,A28&gt;=5.85,D28&lt;1.55,A28&gt;=5.55),4.64,IF(AND(A28&gt;=7.05,B28&gt;=2.85,G28&lt;0.74,F28&gt;=2.5,H28&lt;14.1,D28&gt;=1.55,A28&gt;=5.55),5.8,IF(AND(B28&gt;=3.25,A28&lt;7.05,B28&gt;=2.85,G28&lt;0.74,F28&gt;=2.5,H28&lt;14.1,D28&gt;=1.55,A28&gt;=5.55),5.7,IF(AND(H28&gt;=13.641,D28&lt;0.25,B28&gt;=3.3,B28&gt;=3.15,D28&lt;0.5,G28&lt;0.676,A28&gt;=4.75,F28&lt;1.5,A28&lt;5.55),1.3,IF(AND(D28&lt;0.35,D28&gt;=0.25,B28&gt;=3.3,B28&gt;=3.15,D28&lt;0.5,G28&lt;0.676,A28&gt;=4.75,F28&lt;1.5,A28&lt;5.55),1.367,IF(AND(D28&gt;=0.35,D28&gt;=0.25,B28&gt;=3.3,B28&gt;=3.15,D28&lt;0.5,G28&lt;0.676,A28&gt;=4.75,F28&lt;1.5,A28&lt;5.55),1.3,IF(AND(A28&lt;6.35,B28&lt;3.25,A28&lt;7.05,B28&gt;=2.85,G28&lt;0.74,F28&gt;=2.5,H28&lt;14.1,D28&gt;=1.55,A28&gt;=5.55),5.6,IF(AND(A28&gt;=6.35,B28&lt;3.25,A28&lt;7.05,B28&gt;=2.85,G28&lt;0.74,F28&gt;=2.5,H28&lt;14.1,D28&gt;=1.55,A28&gt;=5.55),5.325,IF(AND(A28&lt;5.1,H28&lt;13.641,D28&lt;0.25,B28&gt;=3.3,B28&gt;=3.15,D28&lt;0.5,G28&lt;0.676,A28&gt;=4.75,F28&lt;1.5,A28&lt;5.55),1.4,IF(AND(H28&gt;=11.031,A28&gt;=5.1,H28&lt;13.641,D28&lt;0.25,B28&gt;=3.3,B28&gt;=3.15,D28&lt;0.5,G28&lt;0.676,A28&gt;=4.75,F28&lt;1.5,A28&lt;5.55),1.4,IF(AND(A28&lt;5.45,H28&lt;11.031,A28&gt;=5.1,H28&lt;13.641,D28&lt;0.25,B28&gt;=3.3,B28&gt;=3.15,D28&lt;0.5,G28&lt;0.676,A28&gt;=4.75,F28&lt;1.5,A28&lt;5.55),1.5,IF(AND(A28&gt;=5.45,H28&lt;11.031,A28&gt;=5.1,H28&lt;13.641,D28&lt;0.25,B28&gt;=3.3,B28&gt;=3.15,D28&lt;0.5,G28&lt;0.676,A28&gt;=4.75,F28&lt;1.5,A28&lt;5.55),1.4,"shouldnthappen"))))))))))))))))))))))))))))))))))</f>
        <v>1.52</v>
      </c>
      <c r="AQ28" s="1" t="n">
        <f aca="false">IF(AND(H28&lt;6.926,D28&gt;=0.35,F28&lt;1.5),1.9,IF(AND(G28&gt;=0.869,D28&gt;=1.75,F28&gt;=1.5),5.15,IF(AND(A28&lt;4.35,A28&lt;5.05,D28&lt;0.35,F28&lt;1.5),1.1,IF(AND(H28&lt;6.089,A28&gt;=5.05,D28&lt;0.35,F28&lt;1.5),1.7,IF(AND(H28&gt;=13.089,H28&gt;=6.926,D28&gt;=0.35,F28&lt;1.5),1.3,IF(AND(G28&lt;0.695,D28&lt;1.15,D28&lt;1.75,F28&gt;=1.5),3.62,IF(AND(G28&gt;=0.695,D28&lt;1.15,D28&lt;1.75,F28&gt;=1.5),3,IF(AND(G28&gt;=0.585,H28&gt;=6.089,A28&gt;=5.05,D28&lt;0.35,F28&lt;1.5),1.5,IF(AND(H28&lt;9.582,H28&lt;13.089,H28&gt;=6.926,D28&gt;=0.35,F28&lt;1.5),1.5,IF(AND(H28&gt;=9.582,H28&lt;13.089,H28&gt;=6.926,D28&gt;=0.35,F28&lt;1.5),1.6,IF(AND(D28&lt;1.35,H28&lt;9.349,D28&gt;=1.15,D28&lt;1.75,F28&gt;=1.5),3.867,IF(AND(D28&lt;2.05,A28&lt;7.05,G28&lt;0.869,D28&gt;=1.75,F28&gt;=1.5),4.9,IF(AND(B28&gt;=3.3,A28&gt;=7.05,G28&lt;0.869,D28&gt;=1.75,F28&gt;=1.5),6.1,IF(AND(G28&lt;0.347,H28&lt;11.218,A28&gt;=4.35,A28&lt;5.05,D28&lt;0.35,F28&lt;1.5),1.4,IF(AND(G28&gt;=0.347,H28&lt;11.218,A28&gt;=4.35,A28&lt;5.05,D28&lt;0.35,F28&lt;1.5),1.5,IF(AND(G28&gt;=0.265,H28&gt;=11.218,A28&gt;=4.35,A28&lt;5.05,D28&lt;0.35,F28&lt;1.5),1.45,IF(AND(A28&gt;=5.4,G28&lt;0.585,H28&gt;=6.089,A28&gt;=5.05,D28&lt;0.35,F28&lt;1.5),1.35,IF(AND(B28&gt;=2.9,D28&gt;=1.35,H28&lt;9.349,D28&gt;=1.15,D28&lt;1.75,F28&gt;=1.5),4.6,IF(AND(D28&gt;=1.35,A28&lt;6.15,H28&gt;=9.349,D28&gt;=1.15,D28&lt;1.75,F28&gt;=1.5),4.54,IF(AND(H28&lt;10.927,A28&gt;=6.15,H28&gt;=9.349,D28&gt;=1.15,D28&lt;1.75,F28&gt;=1.5),4.3,IF(AND(G28&lt;0.512,D28&gt;=2.05,A28&lt;7.05,G28&lt;0.869,D28&gt;=1.75,F28&gt;=1.5),5.533,IF(AND(G28&gt;=0.512,D28&gt;=2.05,A28&lt;7.05,G28&lt;0.869,D28&gt;=1.75,F28&gt;=1.5),5.88,IF(AND(H28&lt;11.551,B28&lt;3.3,A28&gt;=7.05,G28&lt;0.869,D28&gt;=1.75,F28&gt;=1.5),6.3,IF(AND(G28&lt;0.227,G28&lt;0.265,H28&gt;=11.218,A28&gt;=4.35,A28&lt;5.05,D28&lt;0.35,F28&lt;1.5),1.4,IF(AND(G28&gt;=0.227,G28&lt;0.265,H28&gt;=11.218,A28&gt;=4.35,A28&lt;5.05,D28&lt;0.35,F28&lt;1.5),1.26,IF(AND(H28&lt;11.031,A28&lt;5.4,G28&lt;0.585,H28&gt;=6.089,A28&gt;=5.05,D28&lt;0.35,F28&lt;1.5),1.5,IF(AND(H28&gt;=11.031,A28&lt;5.4,G28&lt;0.585,H28&gt;=6.089,A28&gt;=5.05,D28&lt;0.35,F28&lt;1.5),1.4,IF(AND(A28&lt;5.45,B28&lt;2.9,D28&gt;=1.35,H28&lt;9.349,D28&gt;=1.15,D28&lt;1.75,F28&gt;=1.5),4.5,IF(AND(A28&lt;5.9,D28&lt;1.35,A28&lt;6.15,H28&gt;=9.349,D28&gt;=1.15,D28&lt;1.75,F28&gt;=1.5),4.2,IF(AND(A28&gt;=5.9,D28&lt;1.35,A28&lt;6.15,H28&gt;=9.349,D28&gt;=1.15,D28&lt;1.75,F28&gt;=1.5),4,IF(AND(A28&gt;=6.75,H28&gt;=10.927,A28&gt;=6.15,H28&gt;=9.349,D28&gt;=1.15,D28&lt;1.75,F28&gt;=1.5),4.767,IF(AND(B28&lt;2.9,H28&gt;=11.551,B28&lt;3.3,A28&gt;=7.05,G28&lt;0.869,D28&gt;=1.75,F28&gt;=1.5),6.7,IF(AND(B28&gt;=2.9,H28&gt;=11.551,B28&lt;3.3,A28&gt;=7.05,G28&lt;0.869,D28&gt;=1.75,F28&gt;=1.5),6.6,IF(AND(B28&lt;2.45,A28&gt;=5.45,B28&lt;2.9,D28&gt;=1.35,H28&lt;9.349,D28&gt;=1.15,D28&lt;1.75,F28&gt;=1.5),5,IF(AND(B28&gt;=2.45,A28&gt;=5.45,B28&lt;2.9,D28&gt;=1.35,H28&lt;9.349,D28&gt;=1.15,D28&lt;1.75,F28&gt;=1.5),5.1,IF(AND(H28&lt;11.166,A28&lt;6.75,H28&gt;=10.927,A28&gt;=6.15,H28&gt;=9.349,D28&gt;=1.15,D28&lt;1.75,F28&gt;=1.5),4.9,IF(AND(G28&lt;0.228,H28&gt;=11.166,A28&lt;6.75,H28&gt;=10.927,A28&gt;=6.15,H28&gt;=9.349,D28&gt;=1.15,D28&lt;1.75,F28&gt;=1.5),4.7,IF(AND(H28&lt;13.531,G28&gt;=0.228,H28&gt;=11.166,A28&lt;6.75,H28&gt;=10.927,A28&gt;=6.15,H28&gt;=9.349,D28&gt;=1.15,D28&lt;1.75,F28&gt;=1.5),4.4,IF(AND(H28&gt;=13.531,G28&gt;=0.228,H28&gt;=11.166,A28&lt;6.75,H28&gt;=10.927,A28&gt;=6.15,H28&gt;=9.349,D28&gt;=1.15,D28&lt;1.75,F28&gt;=1.5),4.6,"shouldnthappen")))))))))))))))))))))))))))))))))))))))</f>
        <v>1.45</v>
      </c>
      <c r="AR28" s="1" t="n">
        <f aca="false">IF(AND(G28&gt;=0.93,B28&lt;3.65,F28&lt;1.5),1.7,IF(AND(H28&lt;6.542,B28&gt;=3.65,F28&lt;1.5),1.767,IF(AND(A28&gt;=7.05,D28&gt;=1.55,F28&gt;=1.5),6.3,IF(AND(G28&lt;0.123,H28&gt;=6.542,B28&gt;=3.65,F28&lt;1.5),1.367,IF(AND(A28&lt;5.15,A28&lt;5.65,D28&lt;1.55,F28&gt;=1.5),3.15,IF(AND(A28&lt;4.8,G28&gt;=0.447,G28&lt;0.93,B28&lt;3.65,F28&lt;1.5),1.24,IF(AND(A28&gt;=4.8,G28&gt;=0.447,G28&lt;0.93,B28&lt;3.65,F28&lt;1.5),1.4,IF(AND(G28&lt;0.151,G28&gt;=0.123,H28&gt;=6.542,B28&gt;=3.65,F28&lt;1.5),1.7,IF(AND(G28&gt;=0.151,G28&gt;=0.123,H28&gt;=6.542,B28&gt;=3.65,F28&lt;1.5),1.5,IF(AND(D28&gt;=1.45,A28&gt;=5.15,A28&lt;5.65,D28&lt;1.55,F28&gt;=1.5),4.5,IF(AND(B28&lt;2.65,D28&gt;=1.35,A28&gt;=5.65,D28&lt;1.55,F28&gt;=1.5),4.9,IF(AND(G28&lt;0.527,F28&lt;2.5,A28&lt;7.05,D28&gt;=1.55,F28&gt;=1.5),5.075,IF(AND(G28&gt;=0.527,F28&lt;2.5,A28&lt;7.05,D28&gt;=1.55,F28&gt;=1.5),4.7,IF(AND(A28&lt;4.65,G28&lt;0.265,G28&lt;0.447,G28&lt;0.93,B28&lt;3.65,F28&lt;1.5),1.42,IF(AND(G28&lt;0.3,G28&gt;=0.265,G28&lt;0.447,G28&lt;0.93,B28&lt;3.65,F28&lt;1.5),1.6,IF(AND(G28&gt;=0.3,G28&gt;=0.265,G28&lt;0.447,G28&lt;0.93,B28&lt;3.65,F28&lt;1.5),1.4,IF(AND(G28&lt;0.356,D28&lt;1.45,A28&gt;=5.15,A28&lt;5.65,D28&lt;1.55,F28&gt;=1.5),4.125,IF(AND(D28&lt;1.1,A28&lt;6.2,D28&lt;1.35,A28&gt;=5.65,D28&lt;1.55,F28&gt;=1.5),4.1,IF(AND(D28&gt;=1.1,A28&lt;6.2,D28&lt;1.35,A28&gt;=5.65,D28&lt;1.55,F28&gt;=1.5),4.175,IF(AND(H28&gt;=13.433,A28&gt;=6.2,D28&lt;1.35,A28&gt;=5.65,D28&lt;1.55,F28&gt;=1.5),4.6,IF(AND(G28&lt;0.437,B28&gt;=2.65,D28&gt;=1.35,A28&gt;=5.65,D28&lt;1.55,F28&gt;=1.5),4.625,IF(AND(G28&gt;=0.437,B28&gt;=2.65,D28&gt;=1.35,A28&gt;=5.65,D28&lt;1.55,F28&gt;=1.5),4.75,IF(AND(B28&gt;=3.15,H28&lt;11.146,F28&gt;=2.5,A28&lt;7.05,D28&gt;=1.55,F28&gt;=1.5),5.667,IF(AND(B28&lt;2.65,H28&gt;=11.146,F28&gt;=2.5,A28&lt;7.05,D28&gt;=1.55,F28&gt;=1.5),5.8,IF(AND(B28&lt;3.3,A28&gt;=4.65,G28&lt;0.265,G28&lt;0.447,G28&lt;0.93,B28&lt;3.65,F28&lt;1.5),1.32,IF(AND(B28&gt;=3.3,A28&gt;=4.65,G28&lt;0.265,G28&lt;0.447,G28&lt;0.93,B28&lt;3.65,F28&lt;1.5),1.425,IF(AND(B28&lt;2.8,G28&gt;=0.356,D28&lt;1.45,A28&gt;=5.15,A28&lt;5.65,D28&lt;1.55,F28&gt;=1.5),3.86,IF(AND(B28&gt;=2.8,G28&gt;=0.356,D28&lt;1.45,A28&gt;=5.15,A28&lt;5.65,D28&lt;1.55,F28&gt;=1.5),3.6,IF(AND(B28&lt;2.6,H28&lt;13.433,A28&gt;=6.2,D28&lt;1.35,A28&gt;=5.65,D28&lt;1.55,F28&gt;=1.5),4.4,IF(AND(B28&gt;=2.6,H28&lt;13.433,A28&gt;=6.2,D28&lt;1.35,A28&gt;=5.65,D28&lt;1.55,F28&gt;=1.5),4.3,IF(AND(G28&lt;0.151,B28&lt;3.15,H28&lt;11.146,F28&gt;=2.5,A28&lt;7.05,D28&gt;=1.55,F28&gt;=1.5),5.5,IF(AND(H28&lt;15.52,B28&gt;=2.65,H28&gt;=11.146,F28&gt;=2.5,A28&lt;7.05,D28&gt;=1.55,F28&gt;=1.5),5.4,IF(AND(H28&gt;=15.52,B28&gt;=2.65,H28&gt;=11.146,F28&gt;=2.5,A28&lt;7.05,D28&gt;=1.55,F28&gt;=1.5),5.733,IF(AND(H28&lt;10.74,G28&gt;=0.151,B28&lt;3.15,H28&lt;11.146,F28&gt;=2.5,A28&lt;7.05,D28&gt;=1.55,F28&gt;=1.5),5.12,IF(AND(H28&gt;=10.74,G28&gt;=0.151,B28&lt;3.15,H28&lt;11.146,F28&gt;=2.5,A28&lt;7.05,D28&gt;=1.55,F28&gt;=1.5),4.9,"shouldnthappen")))))))))))))))))))))))))))))))))))</f>
        <v>1.6</v>
      </c>
      <c r="AS28" s="1" t="n">
        <f aca="false">IF(AND(F28&gt;=1.5,A28&lt;5.55),4.18,IF(AND(F28&gt;=2.5,B28&lt;2.75,A28&gt;=5.55),5.38,IF(AND(G28&gt;=0.587,B28&lt;3.75,F28&lt;1.5,A28&lt;5.55),1.48,IF(AND(H28&lt;6.51,B28&gt;=3.75,F28&lt;1.5,A28&lt;5.55),1.9,IF(AND(H28&gt;=6.51,B28&gt;=3.75,F28&lt;1.5,A28&lt;5.55),1.425,IF(AND(G28&gt;=0.868,F28&lt;2.5,B28&lt;2.75,A28&gt;=5.55),4.65,IF(AND(F28&lt;1.5,D28&lt;1.55,B28&gt;=2.75,A28&gt;=5.55),1.7,IF(AND(G28&gt;=0.857,D28&gt;=1.55,B28&gt;=2.75,A28&gt;=5.55),5.033,IF(AND(G28&gt;=0.518,G28&lt;0.587,B28&lt;3.75,F28&lt;1.5,A28&lt;5.55),1,IF(AND(D28&lt;1.05,G28&lt;0.868,F28&lt;2.5,B28&lt;2.75,A28&gt;=5.55),3.5,IF(AND(G28&lt;0.404,D28&gt;=1.05,G28&lt;0.868,F28&lt;2.5,B28&lt;2.75,A28&gt;=5.55),4.2,IF(AND(G28&gt;=0.404,D28&gt;=1.05,G28&lt;0.868,F28&lt;2.5,B28&lt;2.75,A28&gt;=5.55),3.94,IF(AND(F28&lt;2.5,B28&lt;2.95,F28&gt;=1.5,D28&lt;1.55,B28&gt;=2.75,A28&gt;=5.55),4.68,IF(AND(F28&gt;=2.5,B28&lt;2.95,F28&gt;=1.5,D28&lt;1.55,B28&gt;=2.75,A28&gt;=5.55),5.1,IF(AND(H28&lt;10.883,B28&gt;=2.95,F28&gt;=1.5,D28&lt;1.55,B28&gt;=2.75,A28&gt;=5.55),4.15,IF(AND(H28&gt;=10.883,B28&gt;=2.95,F28&gt;=1.5,D28&lt;1.55,B28&gt;=2.75,A28&gt;=5.55),4.5,IF(AND(H28&gt;=14.1,D28&lt;2.05,G28&lt;0.857,D28&gt;=1.55,B28&gt;=2.75,A28&gt;=5.55),6.6,IF(AND(G28&lt;0.063,B28&lt;3.15,G28&lt;0.518,G28&lt;0.587,B28&lt;3.75,F28&lt;1.5,A28&lt;5.55),1.4,IF(AND(G28&gt;=0.063,B28&lt;3.15,G28&lt;0.518,G28&lt;0.587,B28&lt;3.75,F28&lt;1.5,A28&lt;5.55),1.5,IF(AND(H28&gt;=10.563,B28&gt;=3.15,G28&lt;0.518,G28&lt;0.587,B28&lt;3.75,F28&lt;1.5,A28&lt;5.55),1.325,IF(AND(B28&lt;2.95,H28&lt;14.1,D28&lt;2.05,G28&lt;0.857,D28&gt;=1.55,B28&gt;=2.75,A28&gt;=5.55),6.125,IF(AND(A28&lt;6.65,G28&lt;0.364,D28&gt;=2.05,G28&lt;0.857,D28&gt;=1.55,B28&gt;=2.75,A28&gt;=5.55),5.45,IF(AND(G28&gt;=0.774,G28&gt;=0.364,D28&gt;=2.05,G28&lt;0.857,D28&gt;=1.55,B28&gt;=2.75,A28&gt;=5.55),5.4,IF(AND(H28&gt;=9.279,H28&lt;10.563,B28&gt;=3.15,G28&lt;0.518,G28&lt;0.587,B28&lt;3.75,F28&lt;1.5,A28&lt;5.55),1.475,IF(AND(D28&lt;1.65,B28&gt;=2.95,H28&lt;14.1,D28&lt;2.05,G28&lt;0.857,D28&gt;=1.55,B28&gt;=2.75,A28&gt;=5.55),5.8,IF(AND(B28&lt;3.15,A28&gt;=6.65,G28&lt;0.364,D28&gt;=2.05,G28&lt;0.857,D28&gt;=1.55,B28&gt;=2.75,A28&gt;=5.55),5.3,IF(AND(B28&gt;=3.15,A28&gt;=6.65,G28&lt;0.364,D28&gt;=2.05,G28&lt;0.857,D28&gt;=1.55,B28&gt;=2.75,A28&gt;=5.55),5.7,IF(AND(A28&gt;=6.75,G28&lt;0.774,G28&gt;=0.364,D28&gt;=2.05,G28&lt;0.857,D28&gt;=1.55,B28&gt;=2.75,A28&gt;=5.55),5.9,IF(AND(G28&lt;0.417,H28&lt;9.279,H28&lt;10.563,B28&gt;=3.15,G28&lt;0.518,G28&lt;0.587,B28&lt;3.75,F28&lt;1.5,A28&lt;5.55),1.4,IF(AND(G28&gt;=0.417,H28&lt;9.279,H28&lt;10.563,B28&gt;=3.15,G28&lt;0.518,G28&lt;0.587,B28&lt;3.75,F28&lt;1.5,A28&lt;5.55),1.3,IF(AND(A28&lt;6.3,D28&gt;=1.65,B28&gt;=2.95,H28&lt;14.1,D28&lt;2.05,G28&lt;0.857,D28&gt;=1.55,B28&gt;=2.75,A28&gt;=5.55),4.9,IF(AND(A28&gt;=6.3,D28&gt;=1.65,B28&gt;=2.95,H28&lt;14.1,D28&lt;2.05,G28&lt;0.857,D28&gt;=1.55,B28&gt;=2.75,A28&gt;=5.55),5.3,IF(AND(G28&gt;=0.657,A28&lt;6.75,G28&lt;0.774,G28&gt;=0.364,D28&gt;=2.05,G28&lt;0.857,D28&gt;=1.55,B28&gt;=2.75,A28&gt;=5.55),6,IF(AND(B28&lt;3.2,G28&lt;0.657,A28&lt;6.75,G28&lt;0.774,G28&gt;=0.364,D28&gt;=2.05,G28&lt;0.857,D28&gt;=1.55,B28&gt;=2.75,A28&gt;=5.55),5.6,IF(AND(B28&gt;=3.2,G28&lt;0.657,A28&lt;6.75,G28&lt;0.774,G28&gt;=0.364,D28&gt;=2.05,G28&lt;0.857,D28&gt;=1.55,B28&gt;=2.75,A28&gt;=5.55),5.65,"shouldnthappen")))))))))))))))))))))))))))))))))))</f>
        <v>1.5</v>
      </c>
      <c r="AT28" s="1" t="n">
        <f aca="false">IF(AND(H28&gt;=16.284,A28&gt;=5.55),6.533,IF(AND(G28&gt;=0.52,A28&lt;4.85,A28&lt;5.55),1.05,IF(AND(G28&lt;0.227,G28&lt;0.52,A28&lt;4.85,A28&lt;5.55),1.4,IF(AND(G28&gt;=0.227,G28&lt;0.52,A28&lt;4.85,A28&lt;5.55),1.3,IF(AND(D28&gt;=0.45,F28&lt;1.5,A28&gt;=4.85,A28&lt;5.55),1.667,IF(AND(B28&gt;=2.75,F28&gt;=1.5,A28&gt;=4.85,A28&lt;5.55),4.5,IF(AND(F28&lt;2.5,B28&gt;=3.15,H28&lt;16.284,A28&gt;=5.55),4.7,IF(AND(G28&gt;=0.934,D28&lt;0.45,F28&lt;1.5,A28&gt;=4.85,A28&lt;5.55),1.7,IF(AND(D28&gt;=1.2,B28&lt;2.75,F28&gt;=1.5,A28&gt;=4.85,A28&lt;5.55),4.25,IF(AND(G28&gt;=0.774,F28&gt;=2.5,B28&gt;=3.15,H28&lt;16.284,A28&gt;=5.55),5.4,IF(AND(B28&lt;3.1,G28&lt;0.934,D28&lt;0.45,F28&lt;1.5,A28&gt;=4.85,A28&lt;5.55),1.6,IF(AND(D28&lt;1.05,D28&lt;1.2,B28&lt;2.75,F28&gt;=1.5,A28&gt;=4.85,A28&lt;5.55),3.433,IF(AND(D28&gt;=1.05,D28&lt;1.2,B28&lt;2.75,F28&gt;=1.5,A28&gt;=4.85,A28&lt;5.55),3.267,IF(AND(H28&lt;8.486,D28&lt;1.35,F28&lt;2.5,B28&lt;3.15,H28&lt;16.284,A28&gt;=5.55),3.85,IF(AND(D28&gt;=1.55,D28&gt;=1.35,F28&lt;2.5,B28&lt;3.15,H28&lt;16.284,A28&gt;=5.55),5.1,IF(AND(H28&lt;10.464,A28&lt;6.35,F28&gt;=2.5,B28&lt;3.15,H28&lt;16.284,A28&gt;=5.55),5.08,IF(AND(H28&gt;=10.464,A28&lt;6.35,F28&gt;=2.5,B28&lt;3.15,H28&lt;16.284,A28&gt;=5.55),4.9,IF(AND(D28&lt;1.85,A28&gt;=6.35,F28&gt;=2.5,B28&lt;3.15,H28&lt;16.284,A28&gt;=5.55),5.8,IF(AND(H28&gt;=10.393,G28&lt;0.774,F28&gt;=2.5,B28&gt;=3.15,H28&lt;16.284,A28&gt;=5.55),5.425,IF(AND(B28&lt;2.6,H28&gt;=8.486,D28&lt;1.35,F28&lt;2.5,B28&lt;3.15,H28&lt;16.284,A28&gt;=5.55),3.9,IF(AND(G28&gt;=0.567,D28&lt;1.55,D28&gt;=1.35,F28&lt;2.5,B28&lt;3.15,H28&lt;16.284,A28&gt;=5.55),4.4,IF(AND(B28&lt;3.25,H28&lt;10.393,G28&lt;0.774,F28&gt;=2.5,B28&gt;=3.15,H28&lt;16.284,A28&gt;=5.55),5.7,IF(AND(B28&gt;=3.25,H28&lt;10.393,G28&lt;0.774,F28&gt;=2.5,B28&gt;=3.15,H28&lt;16.284,A28&gt;=5.55),5.98,IF(AND(G28&lt;0.079,G28&lt;0.338,B28&gt;=3.1,G28&lt;0.934,D28&lt;0.45,F28&lt;1.5,A28&gt;=4.85,A28&lt;5.55),1.425,IF(AND(B28&lt;3.35,G28&gt;=0.338,B28&gt;=3.1,G28&lt;0.934,D28&lt;0.45,F28&lt;1.5,A28&gt;=4.85,A28&lt;5.55),1.4,IF(AND(G28&lt;0.404,B28&gt;=2.6,H28&gt;=8.486,D28&lt;1.35,F28&lt;2.5,B28&lt;3.15,H28&lt;16.284,A28&gt;=5.55),4.3,IF(AND(G28&gt;=0.404,B28&gt;=2.6,H28&gt;=8.486,D28&lt;1.35,F28&lt;2.5,B28&lt;3.15,H28&lt;16.284,A28&gt;=5.55),4.025,IF(AND(B28&gt;=3.05,G28&lt;0.567,D28&lt;1.55,D28&gt;=1.35,F28&lt;2.5,B28&lt;3.15,H28&lt;16.284,A28&gt;=5.55),4.7,IF(AND(A28&lt;6.45,H28&lt;10.667,D28&gt;=1.85,A28&gt;=6.35,F28&gt;=2.5,B28&lt;3.15,H28&lt;16.284,A28&gt;=5.55),5.3,IF(AND(A28&gt;=6.45,H28&lt;10.667,D28&gt;=1.85,A28&gt;=6.35,F28&gt;=2.5,B28&lt;3.15,H28&lt;16.284,A28&gt;=5.55),5.167,IF(AND(B28&lt;2.95,H28&gt;=10.667,D28&gt;=1.85,A28&gt;=6.35,F28&gt;=2.5,B28&lt;3.15,H28&lt;16.284,A28&gt;=5.55),5.6,IF(AND(B28&gt;=2.95,H28&gt;=10.667,D28&gt;=1.85,A28&gt;=6.35,F28&gt;=2.5,B28&lt;3.15,H28&lt;16.284,A28&gt;=5.55),5.5,IF(AND(H28&lt;10.325,G28&gt;=0.079,G28&lt;0.338,B28&gt;=3.1,G28&lt;0.934,D28&lt;0.45,F28&lt;1.5,A28&gt;=4.85,A28&lt;5.55),1.5,IF(AND(G28&lt;0.385,B28&gt;=3.35,G28&gt;=0.338,B28&gt;=3.1,G28&lt;0.934,D28&lt;0.45,F28&lt;1.5,A28&gt;=4.85,A28&lt;5.55),1.5,IF(AND(G28&gt;=0.385,B28&gt;=3.35,G28&gt;=0.338,B28&gt;=3.1,G28&lt;0.934,D28&lt;0.45,F28&lt;1.5,A28&gt;=4.85,A28&lt;5.55),1.42,IF(AND(B28&lt;2.5,B28&lt;3.05,G28&lt;0.567,D28&lt;1.55,D28&gt;=1.35,F28&lt;2.5,B28&lt;3.15,H28&lt;16.284,A28&gt;=5.55),4.5,IF(AND(B28&gt;=2.5,B28&lt;3.05,G28&lt;0.567,D28&lt;1.55,D28&gt;=1.35,F28&lt;2.5,B28&lt;3.15,H28&lt;16.284,A28&gt;=5.55),4.56,IF(AND(H28&lt;12.506,H28&gt;=10.325,G28&gt;=0.079,G28&lt;0.338,B28&gt;=3.1,G28&lt;0.934,D28&lt;0.45,F28&lt;1.5,A28&gt;=4.85,A28&lt;5.55),1.2,IF(AND(H28&gt;=12.506,H28&gt;=10.325,G28&gt;=0.079,G28&lt;0.338,B28&gt;=3.1,G28&lt;0.934,D28&lt;0.45,F28&lt;1.5,A28&gt;=4.85,A28&lt;5.55),1.3,"shouldnthappen")))))))))))))))))))))))))))))))))))))))</f>
        <v>1.6</v>
      </c>
      <c r="AU28" s="1" t="n">
        <f aca="false">IF(AND(G28&gt;=0.52,B28&lt;3.05,F28&lt;1.5),1.1,IF(AND(G28&lt;0.35,G28&lt;0.52,B28&lt;3.05,F28&lt;1.5),1.4,IF(AND(G28&gt;=0.35,G28&lt;0.52,B28&lt;3.05,F28&lt;1.5),1.3,IF(AND(G28&gt;=0.227,G28&lt;0.347,B28&gt;=3.05,F28&lt;1.5),1.32,IF(AND(H28&lt;6.417,G28&gt;=0.347,B28&gt;=3.05,F28&lt;1.5),1.7,IF(AND(A28&gt;=7.25,A28&gt;=6.6,F28&gt;=2.5,F28&gt;=1.5),6.35,IF(AND(G28&lt;0.11,G28&lt;0.227,G28&lt;0.347,B28&gt;=3.05,F28&lt;1.5),1.333,IF(AND(H28&lt;9.441,H28&gt;=6.417,G28&gt;=0.347,B28&gt;=3.05,F28&lt;1.5),1.425,IF(AND(B28&lt;2.75,G28&lt;0.451,H28&lt;10.266,F28&lt;2.5,F28&gt;=1.5),4,IF(AND(B28&gt;=2.75,G28&lt;0.451,H28&lt;10.266,F28&lt;2.5,F28&gt;=1.5),4.433,IF(AND(G28&gt;=0.865,G28&gt;=0.451,H28&lt;10.266,F28&lt;2.5,F28&gt;=1.5),4.2,IF(AND(B28&lt;2.45,H28&lt;13.665,H28&gt;=10.266,F28&lt;2.5,F28&gt;=1.5),3.7,IF(AND(G28&lt;0.302,H28&gt;=13.665,H28&gt;=10.266,F28&lt;2.5,F28&gt;=1.5),5,IF(AND(B28&lt;2.9,A28&lt;6.1,A28&lt;6.6,F28&gt;=2.5,F28&gt;=1.5),5.06,IF(AND(B28&gt;=2.9,A28&lt;6.1,A28&lt;6.6,F28&gt;=2.5,F28&gt;=1.5),4.8,IF(AND(B28&lt;3.05,A28&gt;=6.1,A28&lt;6.6,F28&gt;=2.5,F28&gt;=1.5),5.6,IF(AND(B28&gt;=3.05,A28&gt;=6.1,A28&lt;6.6,F28&gt;=2.5,F28&gt;=1.5),5.267,IF(AND(H28&gt;=14.564,A28&lt;7.25,A28&gt;=6.6,F28&gt;=2.5,F28&gt;=1.5),5.6,IF(AND(H28&gt;=14.309,G28&gt;=0.11,G28&lt;0.227,G28&lt;0.347,B28&gt;=3.05,F28&lt;1.5),1.7,IF(AND(D28&lt;0.4,H28&gt;=9.441,H28&gt;=6.417,G28&gt;=0.347,B28&gt;=3.05,F28&lt;1.5),1.5,IF(AND(D28&gt;=0.4,H28&gt;=9.441,H28&gt;=6.417,G28&gt;=0.347,B28&gt;=3.05,F28&lt;1.5),1.633,IF(AND(A28&lt;5.35,G28&lt;0.865,G28&gt;=0.451,H28&lt;10.266,F28&lt;2.5,F28&gt;=1.5),3.15,IF(AND(D28&lt;1.45,G28&gt;=0.302,H28&gt;=13.665,H28&gt;=10.266,F28&lt;2.5,F28&gt;=1.5),4.74,IF(AND(D28&gt;=1.45,G28&gt;=0.302,H28&gt;=13.665,H28&gt;=10.266,F28&lt;2.5,F28&gt;=1.5),4.567,IF(AND(H28&lt;8.836,H28&lt;14.564,A28&lt;7.25,A28&gt;=6.6,F28&gt;=2.5,F28&gt;=1.5),5.7,IF(AND(H28&gt;=8.836,H28&lt;14.564,A28&lt;7.25,A28&gt;=6.6,F28&gt;=2.5,F28&gt;=1.5),5.9,IF(AND(H28&lt;11.53,H28&lt;14.309,G28&gt;=0.11,G28&lt;0.227,G28&lt;0.347,B28&gt;=3.05,F28&lt;1.5),1.5,IF(AND(H28&gt;=11.53,H28&lt;14.309,G28&gt;=0.11,G28&lt;0.227,G28&lt;0.347,B28&gt;=3.05,F28&lt;1.5),1.467,IF(AND(H28&lt;9.386,A28&gt;=5.35,G28&lt;0.865,G28&gt;=0.451,H28&lt;10.266,F28&lt;2.5,F28&gt;=1.5),3.56,IF(AND(H28&gt;=9.386,A28&gt;=5.35,G28&lt;0.865,G28&gt;=0.451,H28&lt;10.266,F28&lt;2.5,F28&gt;=1.5),4.2,IF(AND(H28&lt;11.036,D28&lt;1.45,B28&gt;=2.45,H28&lt;13.665,H28&gt;=10.266,F28&lt;2.5,F28&gt;=1.5),4.45,IF(AND(H28&gt;=11.036,D28&lt;1.45,B28&gt;=2.45,H28&lt;13.665,H28&gt;=10.266,F28&lt;2.5,F28&gt;=1.5),4.1,IF(AND(G28&gt;=0.585,D28&gt;=1.45,B28&gt;=2.45,H28&lt;13.665,H28&gt;=10.266,F28&lt;2.5,F28&gt;=1.5),4.9,IF(AND(H28&lt;11.743,G28&lt;0.585,D28&gt;=1.45,B28&gt;=2.45,H28&lt;13.665,H28&gt;=10.266,F28&lt;2.5,F28&gt;=1.5),4.7,IF(AND(H28&gt;=11.743,G28&lt;0.585,D28&gt;=1.45,B28&gt;=2.45,H28&lt;13.665,H28&gt;=10.266,F28&lt;2.5,F28&gt;=1.5),4.5,"shouldnthappen")))))))))))))))))))))))))))))))))))</f>
        <v>1.4</v>
      </c>
      <c r="AV28" s="1" t="n">
        <f aca="false">IF(AND(G28&gt;=0.356,F28&gt;=1.5,A28&lt;5.75),3.52,IF(AND(A28&lt;7.25,A28&gt;=7.1,A28&gt;=5.75),5.875,IF(AND(A28&gt;=7.25,A28&gt;=7.1,A28&gt;=5.75),6.5,IF(AND(D28&gt;=0.35,G28&gt;=0.586,F28&lt;1.5,A28&lt;5.75),1.8,IF(AND(D28&lt;1.4,G28&lt;0.356,F28&gt;=1.5,A28&lt;5.75),4.2,IF(AND(D28&gt;=1.4,G28&lt;0.356,F28&gt;=1.5,A28&lt;5.75),4.5,IF(AND(H28&gt;=11.218,A28&lt;5.05,G28&lt;0.586,F28&lt;1.5,A28&lt;5.75),1.225,IF(AND(G28&gt;=0.253,A28&gt;=5.05,G28&lt;0.586,F28&lt;1.5,A28&lt;5.75),1.3,IF(AND(B28&gt;=3.75,D28&lt;0.35,G28&gt;=0.586,F28&lt;1.5,A28&lt;5.75),1.567,IF(AND(B28&lt;2.85,D28&lt;1.35,D28&lt;1.65,A28&lt;7.1,A28&gt;=5.75),4.26,IF(AND(B28&gt;=2.85,D28&lt;1.35,D28&lt;1.65,A28&lt;7.1,A28&gt;=5.75),4.45,IF(AND(A28&lt;6.05,H28&lt;12.921,D28&gt;=1.65,A28&lt;7.1,A28&gt;=5.75),5.1,IF(AND(H28&gt;=15.338,H28&gt;=12.921,D28&gt;=1.65,A28&lt;7.1,A28&gt;=5.75),5.55,IF(AND(G28&lt;0.418,H28&lt;11.218,A28&lt;5.05,G28&lt;0.586,F28&lt;1.5,A28&lt;5.75),1.42,IF(AND(G28&gt;=0.418,H28&lt;11.218,A28&lt;5.05,G28&lt;0.586,F28&lt;1.5,A28&lt;5.75),1.3,IF(AND(H28&gt;=13.321,G28&lt;0.253,A28&gt;=5.05,G28&lt;0.586,F28&lt;1.5,A28&lt;5.75),1.7,IF(AND(H28&lt;6.089,B28&lt;3.75,D28&lt;0.35,G28&gt;=0.586,F28&lt;1.5,A28&lt;5.75),1.7,IF(AND(H28&gt;=6.089,B28&lt;3.75,D28&lt;0.35,G28&gt;=0.586,F28&lt;1.5,A28&lt;5.75),1.5,IF(AND(B28&lt;2.9,D28&lt;1.45,D28&gt;=1.35,D28&lt;1.65,A28&lt;7.1,A28&gt;=5.75),4.8,IF(AND(B28&gt;=2.9,D28&lt;1.45,D28&gt;=1.35,D28&lt;1.65,A28&lt;7.1,A28&gt;=5.75),4.475,IF(AND(B28&lt;2.5,D28&gt;=1.45,D28&gt;=1.35,D28&lt;1.65,A28&lt;7.1,A28&gt;=5.75),4.5,IF(AND(H28&lt;8.884,A28&gt;=6.05,H28&lt;12.921,D28&gt;=1.65,A28&lt;7.1,A28&gt;=5.75),5.4,IF(AND(A28&lt;6.3,H28&lt;15.338,H28&gt;=12.921,D28&gt;=1.65,A28&lt;7.1,A28&gt;=5.75),4.967,IF(AND(A28&gt;=6.3,H28&lt;15.338,H28&gt;=12.921,D28&gt;=1.65,A28&lt;7.1,A28&gt;=5.75),5.133,IF(AND(H28&lt;10.826,H28&lt;13.321,G28&lt;0.253,A28&gt;=5.05,G28&lt;0.586,F28&lt;1.5,A28&lt;5.75),1.5,IF(AND(H28&gt;=10.826,H28&lt;13.321,G28&lt;0.253,A28&gt;=5.05,G28&lt;0.586,F28&lt;1.5,A28&lt;5.75),1.4,IF(AND(H28&lt;7.47,B28&gt;=2.5,D28&gt;=1.45,D28&gt;=1.35,D28&lt;1.65,A28&lt;7.1,A28&gt;=5.75),5.1,IF(AND(H28&gt;=7.47,B28&gt;=2.5,D28&gt;=1.45,D28&gt;=1.35,D28&lt;1.65,A28&lt;7.1,A28&gt;=5.75),4.725,IF(AND(H28&lt;9.637,H28&gt;=8.884,A28&gt;=6.05,H28&lt;12.921,D28&gt;=1.65,A28&lt;7.1,A28&gt;=5.75),5.9,IF(AND(B28&lt;2.6,H28&gt;=9.637,H28&gt;=8.884,A28&gt;=6.05,H28&lt;12.921,D28&gt;=1.65,A28&lt;7.1,A28&gt;=5.75),5.8,IF(AND(B28&lt;2.75,B28&gt;=2.6,H28&gt;=9.637,H28&gt;=8.884,A28&gt;=6.05,H28&lt;12.921,D28&gt;=1.65,A28&lt;7.1,A28&gt;=5.75),5.3,IF(AND(D28&lt;2.25,B28&gt;=2.75,B28&gt;=2.6,H28&gt;=9.637,H28&gt;=8.884,A28&gt;=6.05,H28&lt;12.921,D28&gt;=1.65,A28&lt;7.1,A28&gt;=5.75),5.6,IF(AND(D28&gt;=2.25,B28&gt;=2.75,B28&gt;=2.6,H28&gt;=9.637,H28&gt;=8.884,A28&gt;=6.05,H28&lt;12.921,D28&gt;=1.65,A28&lt;7.1,A28&gt;=5.75),5.5,"shouldnthappen")))))))))))))))))))))))))))))))))</f>
        <v>1.225</v>
      </c>
      <c r="AW28" s="1" t="n">
        <f aca="false">IF(AND(G28&gt;=0.905,F28&lt;1.5),1.767,IF(AND(H28&gt;=16.674,F28&gt;=1.5),6.55,IF(AND(A28&lt;4.35,H28&lt;14.344,G28&lt;0.905,F28&lt;1.5),1.1,IF(AND(B28&lt;3.65,H28&gt;=14.344,G28&lt;0.905,F28&lt;1.5),1.5,IF(AND(B28&gt;=3.65,H28&gt;=14.344,G28&lt;0.905,F28&lt;1.5),1.65,IF(AND(B28&lt;2.6,F28&gt;=2.5,H28&lt;16.674,F28&gt;=1.5),4.5,IF(AND(D28&gt;=0.45,A28&gt;=4.35,H28&lt;14.344,G28&lt;0.905,F28&lt;1.5),1.65,IF(AND(D28&lt;1.15,A28&lt;5.9,F28&lt;2.5,H28&lt;16.674,F28&gt;=1.5),3.56,IF(AND(B28&lt;2.75,A28&gt;=5.9,F28&lt;2.5,H28&lt;16.674,F28&gt;=1.5),5,IF(AND(H28&lt;13.531,B28&gt;=2.75,A28&gt;=5.9,F28&lt;2.5,H28&lt;16.674,F28&gt;=1.5),4.333,IF(AND(B28&lt;3.2,G28&gt;=0.669,B28&gt;=2.6,F28&gt;=2.5,H28&lt;16.674,F28&gt;=1.5),5.08,IF(AND(B28&gt;=3.2,G28&gt;=0.669,B28&gt;=2.6,F28&gt;=2.5,H28&lt;16.674,F28&gt;=1.5),5.4,IF(AND(B28&lt;3.15,A28&lt;5.05,D28&lt;0.45,A28&gt;=4.35,H28&lt;14.344,G28&lt;0.905,F28&lt;1.5),1.45,IF(AND(A28&gt;=5.55,A28&gt;=5.05,D28&lt;0.45,A28&gt;=4.35,H28&lt;14.344,G28&lt;0.905,F28&lt;1.5),1.5,IF(AND(A28&lt;5.55,A28&lt;5.65,D28&gt;=1.15,A28&lt;5.9,F28&lt;2.5,H28&lt;16.674,F28&gt;=1.5),3.95,IF(AND(A28&gt;=5.55,A28&lt;5.65,D28&gt;=1.15,A28&lt;5.9,F28&lt;2.5,H28&lt;16.674,F28&gt;=1.5),3.82,IF(AND(G28&lt;0.39,A28&gt;=5.65,D28&gt;=1.15,A28&lt;5.9,F28&lt;2.5,H28&lt;16.674,F28&gt;=1.5),4.35,IF(AND(G28&gt;=0.39,A28&gt;=5.65,D28&gt;=1.15,A28&lt;5.9,F28&lt;2.5,H28&lt;16.674,F28&gt;=1.5),3.95,IF(AND(G28&lt;0.466,H28&gt;=13.531,B28&gt;=2.75,A28&gt;=5.9,F28&lt;2.5,H28&lt;16.674,F28&gt;=1.5),4.8,IF(AND(G28&gt;=0.466,H28&gt;=13.531,B28&gt;=2.75,A28&gt;=5.9,F28&lt;2.5,H28&lt;16.674,F28&gt;=1.5),4.7,IF(AND(H28&lt;10.144,D28&lt;2.05,G28&lt;0.669,B28&gt;=2.6,F28&gt;=2.5,H28&lt;16.674,F28&gt;=1.5),5.3,IF(AND(H28&gt;=10.144,D28&lt;2.05,G28&lt;0.669,B28&gt;=2.6,F28&gt;=2.5,H28&lt;16.674,F28&gt;=1.5),5.133,IF(AND(D28&gt;=2.45,D28&gt;=2.05,G28&lt;0.669,B28&gt;=2.6,F28&gt;=2.5,H28&lt;16.674,F28&gt;=1.5),5.9,IF(AND(B28&lt;3.25,B28&gt;=3.15,A28&lt;5.05,D28&lt;0.45,A28&gt;=4.35,H28&lt;14.344,G28&lt;0.905,F28&lt;1.5),1.2,IF(AND(B28&gt;=3.25,B28&gt;=3.15,A28&lt;5.05,D28&lt;0.45,A28&gt;=4.35,H28&lt;14.344,G28&lt;0.905,F28&lt;1.5),1.36,IF(AND(B28&gt;=3.8,A28&lt;5.55,A28&gt;=5.05,D28&lt;0.45,A28&gt;=4.35,H28&lt;14.344,G28&lt;0.905,F28&lt;1.5),1.3,IF(AND(G28&lt;0.05,B28&lt;3.8,A28&lt;5.55,A28&gt;=5.05,D28&lt;0.45,A28&gt;=4.35,H28&lt;14.344,G28&lt;0.905,F28&lt;1.5),1.4,IF(AND(G28&lt;0.107,G28&lt;0.395,D28&lt;2.45,D28&gt;=2.05,G28&lt;0.669,B28&gt;=2.6,F28&gt;=2.5,H28&lt;16.674,F28&gt;=1.5),5.667,IF(AND(G28&lt;0.537,G28&gt;=0.395,D28&lt;2.45,D28&gt;=2.05,G28&lt;0.669,B28&gt;=2.6,F28&gt;=2.5,H28&lt;16.674,F28&gt;=1.5),5.6,IF(AND(G28&gt;=0.537,G28&gt;=0.395,D28&lt;2.45,D28&gt;=2.05,G28&lt;0.669,B28&gt;=2.6,F28&gt;=2.5,H28&lt;16.674,F28&gt;=1.5),5.775,IF(AND(B28&lt;3.6,G28&gt;=0.05,B28&lt;3.8,A28&lt;5.55,A28&gt;=5.05,D28&lt;0.45,A28&gt;=4.35,H28&lt;14.344,G28&lt;0.905,F28&lt;1.5),1.475,IF(AND(B28&gt;=3.6,G28&gt;=0.05,B28&lt;3.8,A28&lt;5.55,A28&gt;=5.05,D28&lt;0.45,A28&gt;=4.35,H28&lt;14.344,G28&lt;0.905,F28&lt;1.5),1.5,IF(AND(G28&lt;0.312,G28&gt;=0.107,G28&lt;0.395,D28&lt;2.45,D28&gt;=2.05,G28&lt;0.669,B28&gt;=2.6,F28&gt;=2.5,H28&lt;16.674,F28&gt;=1.5),5.18,IF(AND(G28&gt;=0.312,G28&gt;=0.107,G28&lt;0.395,D28&lt;2.45,D28&gt;=2.05,G28&lt;0.669,B28&gt;=2.6,F28&gt;=2.5,H28&lt;16.674,F28&gt;=1.5),5.4,"shouldnthappen"))))))))))))))))))))))))))))))))))</f>
        <v>1.5</v>
      </c>
      <c r="AX28" s="1" t="n">
        <f aca="false">IF(AND(D28&gt;=1.3,B28&gt;=3.45),6.25,IF(AND(B28&lt;2.75,A28&lt;5.25,B28&lt;3.45),3.9,IF(AND(D28&lt;0.25,D28&lt;1.3,B28&gt;=3.45),1.16,IF(AND(A28&gt;=5.05,B28&gt;=2.75,A28&lt;5.25,B28&lt;3.45),1.7,IF(AND(D28&lt;0.7,F28&lt;2.5,A28&gt;=5.25,B28&lt;3.45),1.5,IF(AND(H28&gt;=16.284,F28&gt;=2.5,A28&gt;=5.25,B28&lt;3.45),6.6,IF(AND(G28&lt;0.123,D28&gt;=0.25,D28&lt;1.3,B28&gt;=3.45),1.3,IF(AND(A28&lt;4.5,A28&lt;5.05,B28&gt;=2.75,A28&lt;5.25,B28&lt;3.45),1.3,IF(AND(A28&lt;5.05,G28&gt;=0.123,D28&gt;=0.25,D28&lt;1.3,B28&gt;=3.45),1.6,IF(AND(B28&lt;3.15,A28&gt;=4.5,A28&lt;5.05,B28&gt;=2.75,A28&lt;5.25,B28&lt;3.45),1.54,IF(AND(B28&gt;=3.15,A28&gt;=4.5,A28&lt;5.05,B28&gt;=2.75,A28&lt;5.25,B28&lt;3.45),1.35,IF(AND(D28&gt;=1.4,A28&lt;5.9,D28&gt;=0.7,F28&lt;2.5,A28&gt;=5.25,B28&lt;3.45),4.5,IF(AND(D28&gt;=1.55,A28&gt;=5.9,D28&gt;=0.7,F28&lt;2.5,A28&gt;=5.25,B28&lt;3.45),4.95,IF(AND(G28&gt;=0.682,D28&gt;=2.05,H28&lt;16.284,F28&gt;=2.5,A28&gt;=5.25,B28&lt;3.45),5.26,IF(AND(A28&lt;5.4,A28&gt;=5.05,G28&gt;=0.123,D28&gt;=0.25,D28&lt;1.3,B28&gt;=3.45),1.64,IF(AND(A28&gt;=5.4,A28&gt;=5.05,G28&gt;=0.123,D28&gt;=0.25,D28&lt;1.3,B28&gt;=3.45),1.6,IF(AND(G28&lt;0.372,D28&lt;1.4,A28&lt;5.9,D28&gt;=0.7,F28&lt;2.5,A28&gt;=5.25,B28&lt;3.45),4.175,IF(AND(D28&lt;1.35,D28&lt;1.55,A28&gt;=5.9,D28&gt;=0.7,F28&lt;2.5,A28&gt;=5.25,B28&lt;3.45),4.2,IF(AND(B28&lt;2.35,G28&lt;0.596,D28&lt;2.05,H28&lt;16.284,F28&gt;=2.5,A28&gt;=5.25,B28&lt;3.45),5,IF(AND(G28&gt;=0.888,G28&gt;=0.596,D28&lt;2.05,H28&lt;16.284,F28&gt;=2.5,A28&gt;=5.25,B28&lt;3.45),4.8,IF(AND(A28&gt;=6.85,G28&lt;0.682,D28&gt;=2.05,H28&lt;16.284,F28&gt;=2.5,A28&gt;=5.25,B28&lt;3.45),5.4,IF(AND(A28&gt;=5.75,G28&gt;=0.372,D28&lt;1.4,A28&lt;5.9,D28&gt;=0.7,F28&lt;2.5,A28&gt;=5.25,B28&lt;3.45),3.933,IF(AND(A28&gt;=6.75,D28&gt;=1.35,D28&lt;1.55,A28&gt;=5.9,D28&gt;=0.7,F28&lt;2.5,A28&gt;=5.25,B28&lt;3.45),4.8,IF(AND(H28&lt;11.084,B28&gt;=2.35,G28&lt;0.596,D28&lt;2.05,H28&lt;16.284,F28&gt;=2.5,A28&gt;=5.25,B28&lt;3.45),5.3,IF(AND(H28&lt;8.435,G28&lt;0.888,G28&gt;=0.596,D28&lt;2.05,H28&lt;16.284,F28&gt;=2.5,A28&gt;=5.25,B28&lt;3.45),5.1,IF(AND(H28&gt;=8.435,G28&lt;0.888,G28&gt;=0.596,D28&lt;2.05,H28&lt;16.284,F28&gt;=2.5,A28&gt;=5.25,B28&lt;3.45),4.94,IF(AND(B28&lt;3.15,A28&lt;6.85,G28&lt;0.682,D28&gt;=2.05,H28&lt;16.284,F28&gt;=2.5,A28&gt;=5.25,B28&lt;3.45),5.6,IF(AND(B28&gt;=3.15,A28&lt;6.85,G28&lt;0.682,D28&gt;=2.05,H28&lt;16.284,F28&gt;=2.5,A28&gt;=5.25,B28&lt;3.45),5.74,IF(AND(G28&lt;0.572,A28&lt;5.75,G28&gt;=0.372,D28&lt;1.4,A28&lt;5.9,D28&gt;=0.7,F28&lt;2.5,A28&gt;=5.25,B28&lt;3.45),3.7,IF(AND(D28&lt;1.45,A28&lt;6.75,D28&gt;=1.35,D28&lt;1.55,A28&gt;=5.9,D28&gt;=0.7,F28&lt;2.5,A28&gt;=5.25,B28&lt;3.45),4.46,IF(AND(D28&gt;=1.45,A28&lt;6.75,D28&gt;=1.35,D28&lt;1.55,A28&gt;=5.9,D28&gt;=0.7,F28&lt;2.5,A28&gt;=5.25,B28&lt;3.45),4.567,IF(AND(H28&lt;12.532,H28&gt;=11.084,B28&gt;=2.35,G28&lt;0.596,D28&lt;2.05,H28&lt;16.284,F28&gt;=2.5,A28&gt;=5.25,B28&lt;3.45),5.8,IF(AND(H28&gt;=12.532,H28&gt;=11.084,B28&gt;=2.35,G28&lt;0.596,D28&lt;2.05,H28&lt;16.284,F28&gt;=2.5,A28&gt;=5.25,B28&lt;3.45),5.667,IF(AND(A28&gt;=5.65,G28&gt;=0.572,A28&lt;5.75,G28&gt;=0.372,D28&lt;1.4,A28&lt;5.9,D28&gt;=0.7,F28&lt;2.5,A28&gt;=5.25,B28&lt;3.45),4.2,IF(AND(G28&lt;0.862,A28&lt;5.65,G28&gt;=0.572,A28&lt;5.75,G28&gt;=0.372,D28&lt;1.4,A28&lt;5.9,D28&gt;=0.7,F28&lt;2.5,A28&gt;=5.25,B28&lt;3.45),3.9,IF(AND(G28&gt;=0.862,A28&lt;5.65,G28&gt;=0.572,A28&lt;5.75,G28&gt;=0.372,D28&lt;1.4,A28&lt;5.9,D28&gt;=0.7,F28&lt;2.5,A28&gt;=5.25,B28&lt;3.45),4,"shouldnthappen"))))))))))))))))))))))))))))))))))))</f>
        <v>1.54</v>
      </c>
      <c r="AY28" s="1" t="n">
        <f aca="false">IF(AND(H28&gt;=8.233,D28&gt;=0.8,A28&lt;5.55),3.525,IF(AND(B28&lt;2.9,H28&gt;=15.534,A28&gt;=5.55),4.8,IF(AND(H28&gt;=12.259,A28&lt;4.75,D28&lt;0.8,A28&lt;5.55),1.25,IF(AND(B28&gt;=3.85,A28&gt;=4.75,D28&lt;0.8,A28&lt;5.55),1.425,IF(AND(D28&lt;1.55,H28&lt;8.233,D28&gt;=0.8,A28&lt;5.55),3.975,IF(AND(D28&gt;=1.55,H28&lt;8.233,D28&gt;=0.8,A28&lt;5.55),4.5,IF(AND(D28&lt;0.65,D28&lt;1.7,H28&lt;15.534,A28&gt;=5.55),1.7,IF(AND(A28&gt;=7.05,D28&gt;=1.7,H28&lt;15.534,A28&gt;=5.55),6.3,IF(AND(B28&gt;=3.35,B28&gt;=2.9,H28&gt;=15.534,A28&gt;=5.55),5.4,IF(AND(B28&lt;3.1,H28&lt;12.259,A28&lt;4.75,D28&lt;0.8,A28&lt;5.55),1.367,IF(AND(B28&gt;=3.1,H28&lt;12.259,A28&lt;4.75,D28&lt;0.8,A28&lt;5.55),1.4,IF(AND(G28&gt;=0.905,B28&lt;3.85,A28&gt;=4.75,D28&lt;0.8,A28&lt;5.55),1.9,IF(AND(H28&lt;15.681,B28&lt;3.35,B28&gt;=2.9,H28&gt;=15.534,A28&gt;=5.55),5.8,IF(AND(H28&gt;=15.681,B28&lt;3.35,B28&gt;=2.9,H28&gt;=15.534,A28&gt;=5.55),5.7,IF(AND(H28&gt;=14.877,G28&lt;0.905,B28&lt;3.85,A28&gt;=4.75,D28&lt;0.8,A28&lt;5.55),1.3,IF(AND(D28&gt;=1.25,B28&lt;2.65,D28&gt;=0.65,D28&lt;1.7,H28&lt;15.534,A28&gt;=5.55),4.433,IF(AND(G28&gt;=0.622,B28&lt;3.15,A28&lt;7.05,D28&gt;=1.7,H28&lt;15.534,A28&gt;=5.55),5.08,IF(AND(H28&gt;=13.42,B28&gt;=3.15,A28&lt;7.05,D28&gt;=1.7,H28&lt;15.534,A28&gt;=5.55),5.1,IF(AND(G28&lt;0.265,H28&lt;14.877,G28&lt;0.905,B28&lt;3.85,A28&gt;=4.75,D28&lt;0.8,A28&lt;5.55),1.2,IF(AND(A28&lt;5.75,D28&lt;1.25,B28&lt;2.65,D28&gt;=0.65,D28&lt;1.7,H28&lt;15.534,A28&gt;=5.55),3.7,IF(AND(A28&gt;=5.75,D28&lt;1.25,B28&lt;2.65,D28&gt;=0.65,D28&lt;1.7,H28&lt;15.534,A28&gt;=5.55),4,IF(AND(G28&gt;=0.652,D28&lt;1.35,B28&gt;=2.65,D28&gt;=0.65,D28&lt;1.7,H28&lt;15.534,A28&gt;=5.55),3.6,IF(AND(H28&lt;7.47,D28&gt;=1.35,B28&gt;=2.65,D28&gt;=0.65,D28&lt;1.7,H28&lt;15.534,A28&gt;=5.55),5.1,IF(AND(H28&lt;10.914,G28&lt;0.622,B28&lt;3.15,A28&lt;7.05,D28&gt;=1.7,H28&lt;15.534,A28&gt;=5.55),5.36,IF(AND(H28&gt;=10.914,G28&lt;0.622,B28&lt;3.15,A28&lt;7.05,D28&gt;=1.7,H28&lt;15.534,A28&gt;=5.55),5.64,IF(AND(G28&gt;=0.657,H28&lt;13.42,B28&gt;=3.15,A28&lt;7.05,D28&gt;=1.7,H28&lt;15.534,A28&gt;=5.55),6,IF(AND(G28&gt;=0.782,G28&gt;=0.265,H28&lt;14.877,G28&lt;0.905,B28&lt;3.85,A28&gt;=4.75,D28&lt;0.8,A28&lt;5.55),1.48,IF(AND(H28&lt;11.286,G28&lt;0.652,D28&lt;1.35,B28&gt;=2.65,D28&gt;=0.65,D28&lt;1.7,H28&lt;15.534,A28&gt;=5.55),4.24,IF(AND(H28&gt;=11.286,G28&lt;0.652,D28&lt;1.35,B28&gt;=2.65,D28&gt;=0.65,D28&lt;1.7,H28&lt;15.534,A28&gt;=5.55),4.05,IF(AND(G28&lt;0.413,H28&gt;=7.47,D28&gt;=1.35,B28&gt;=2.65,D28&gt;=0.65,D28&lt;1.7,H28&lt;15.534,A28&gt;=5.55),5.1,IF(AND(H28&lt;11.325,G28&lt;0.657,H28&lt;13.42,B28&gt;=3.15,A28&lt;7.05,D28&gt;=1.7,H28&lt;15.534,A28&gt;=5.55),5.8,IF(AND(H28&gt;=11.325,G28&lt;0.657,H28&lt;13.42,B28&gt;=3.15,A28&lt;7.05,D28&gt;=1.7,H28&lt;15.534,A28&gt;=5.55),5.6,IF(AND(D28&gt;=0.35,G28&lt;0.782,G28&gt;=0.265,H28&lt;14.877,G28&lt;0.905,B28&lt;3.85,A28&gt;=4.75,D28&lt;0.8,A28&lt;5.55),1.633,IF(AND(B28&lt;2.85,G28&gt;=0.413,H28&gt;=7.47,D28&gt;=1.35,B28&gt;=2.65,D28&gt;=0.65,D28&lt;1.7,H28&lt;15.534,A28&gt;=5.55),4.6,IF(AND(D28&lt;0.15,D28&lt;0.35,G28&lt;0.782,G28&gt;=0.265,H28&lt;14.877,G28&lt;0.905,B28&lt;3.85,A28&gt;=4.75,D28&lt;0.8,A28&lt;5.55),1.5,IF(AND(D28&gt;=0.15,D28&lt;0.35,G28&lt;0.782,G28&gt;=0.265,H28&lt;14.877,G28&lt;0.905,B28&lt;3.85,A28&gt;=4.75,D28&lt;0.8,A28&lt;5.55),1.543,IF(AND(A28&gt;=6.8,B28&gt;=2.85,G28&gt;=0.413,H28&gt;=7.47,D28&gt;=1.35,B28&gt;=2.65,D28&gt;=0.65,D28&lt;1.7,H28&lt;15.534,A28&gt;=5.55),4.9,IF(AND(H28&lt;13.531,A28&lt;6.8,B28&gt;=2.85,G28&gt;=0.413,H28&gt;=7.47,D28&gt;=1.35,B28&gt;=2.65,D28&gt;=0.65,D28&lt;1.7,H28&lt;15.534,A28&gt;=5.55),4.5,IF(AND(H28&gt;=13.531,A28&lt;6.8,B28&gt;=2.85,G28&gt;=0.413,H28&gt;=7.47,D28&gt;=1.35,B28&gt;=2.65,D28&gt;=0.65,D28&lt;1.7,H28&lt;15.534,A28&gt;=5.55),4.7,"shouldnthappen")))))))))))))))))))))))))))))))))))))))</f>
        <v>1.543</v>
      </c>
      <c r="AZ28" s="1" t="n">
        <f aca="false">IF(AND(H28&gt;=15.371,B28&gt;=3.35),5.4,IF(AND(G28&gt;=0.851,H28&gt;=15.244,B28&lt;3.35),4.75,IF(AND(F28&gt;=2,H28&lt;15.371,B28&gt;=3.35),5.6,IF(AND(B28&lt;2.75,A28&lt;5.15,H28&lt;15.244,B28&lt;3.35),3.42,IF(AND(A28&gt;=7.25,G28&lt;0.851,H28&gt;=15.244,B28&lt;3.35),6.6,IF(AND(A28&lt;4.45,B28&gt;=2.75,A28&lt;5.15,H28&lt;15.244,B28&lt;3.35),1.1,IF(AND(G28&lt;0.527,A28&lt;7.25,G28&lt;0.851,H28&gt;=15.244,B28&lt;3.35),5.08,IF(AND(G28&gt;=0.527,A28&lt;7.25,G28&lt;0.851,H28&gt;=15.244,B28&lt;3.35),5.8,IF(AND(D28&gt;=0.35,B28&lt;3.7,F28&lt;2,H28&lt;15.371,B28&gt;=3.35),1.55,IF(AND(H28&lt;6.542,B28&gt;=3.7,F28&lt;2,H28&lt;15.371,B28&gt;=3.35),1.9,IF(AND(B28&lt;3.25,A28&gt;=4.45,B28&gt;=2.75,A28&lt;5.15,H28&lt;15.244,B28&lt;3.35),1.46,IF(AND(B28&gt;=3.25,A28&gt;=4.45,B28&gt;=2.75,A28&lt;5.15,H28&lt;15.244,B28&lt;3.35),1.7,IF(AND(H28&lt;13.654,B28&gt;=2.95,D28&lt;1.45,A28&gt;=5.15,H28&lt;15.244,B28&lt;3.35),4.3,IF(AND(H28&gt;=13.654,B28&gt;=2.95,D28&lt;1.45,A28&gt;=5.15,H28&lt;15.244,B28&lt;3.35),4.625,IF(AND(F28&gt;=2.5,D28&lt;1.75,D28&gt;=1.45,A28&gt;=5.15,H28&lt;15.244,B28&lt;3.35),5.3,IF(AND(G28&gt;=0.853,D28&gt;=1.75,D28&gt;=1.45,A28&gt;=5.15,H28&lt;15.244,B28&lt;3.35),5.15,IF(AND(D28&gt;=0.25,D28&lt;0.35,B28&lt;3.7,F28&lt;2,H28&lt;15.371,B28&gt;=3.35),1.3,IF(AND(B28&lt;3.85,H28&gt;=6.542,B28&gt;=3.7,F28&lt;2,H28&lt;15.371,B28&gt;=3.35),1.633,IF(AND(H28&lt;7.02,H28&lt;10.688,B28&lt;2.95,D28&lt;1.45,A28&gt;=5.15,H28&lt;15.244,B28&lt;3.35),3.98,IF(AND(G28&lt;0.338,H28&gt;=10.688,B28&lt;2.95,D28&lt;1.45,A28&gt;=5.15,H28&lt;15.244,B28&lt;3.35),4.22,IF(AND(G28&gt;=0.338,H28&gt;=10.688,B28&lt;2.95,D28&lt;1.45,A28&gt;=5.15,H28&lt;15.244,B28&lt;3.35),3.9,IF(AND(B28&lt;2.75,F28&lt;2.5,D28&lt;1.75,D28&gt;=1.45,A28&gt;=5.15,H28&lt;15.244,B28&lt;3.35),5.1,IF(AND(B28&gt;=2.75,F28&lt;2.5,D28&lt;1.75,D28&gt;=1.45,A28&gt;=5.15,H28&lt;15.244,B28&lt;3.35),4.74,IF(AND(A28&gt;=7,G28&lt;0.853,D28&gt;=1.75,D28&gt;=1.45,A28&gt;=5.15,H28&lt;15.244,B28&lt;3.35),6.5,IF(AND(G28&gt;=0.934,D28&lt;0.25,D28&lt;0.35,B28&lt;3.7,F28&lt;2,H28&lt;15.371,B28&gt;=3.35),1.7,IF(AND(D28&lt;0.25,B28&gt;=3.85,H28&gt;=6.542,B28&gt;=3.7,F28&lt;2,H28&lt;15.371,B28&gt;=3.35),1.5,IF(AND(D28&gt;=0.25,B28&gt;=3.85,H28&gt;=6.542,B28&gt;=3.7,F28&lt;2,H28&lt;15.371,B28&gt;=3.35),1.4,IF(AND(B28&lt;2.5,H28&gt;=7.02,H28&lt;10.688,B28&lt;2.95,D28&lt;1.45,A28&gt;=5.15,H28&lt;15.244,B28&lt;3.35),3.8,IF(AND(G28&gt;=0.74,A28&lt;7,G28&lt;0.853,D28&gt;=1.75,D28&gt;=1.45,A28&gt;=5.15,H28&lt;15.244,B28&lt;3.35),6,IF(AND(G28&gt;=0.61,G28&lt;0.934,D28&lt;0.25,D28&lt;0.35,B28&lt;3.7,F28&lt;2,H28&lt;15.371,B28&gt;=3.35),1.5,IF(AND(D28&lt;1.15,B28&gt;=2.5,H28&gt;=7.02,H28&lt;10.688,B28&lt;2.95,D28&lt;1.45,A28&gt;=5.15,H28&lt;15.244,B28&lt;3.35),3.5,IF(AND(D28&gt;=1.15,B28&gt;=2.5,H28&gt;=7.02,H28&lt;10.688,B28&lt;2.95,D28&lt;1.45,A28&gt;=5.15,H28&lt;15.244,B28&lt;3.35),3.6,IF(AND(G28&gt;=0.626,G28&lt;0.74,A28&lt;7,G28&lt;0.853,D28&gt;=1.75,D28&gt;=1.45,A28&gt;=5.15,H28&lt;15.244,B28&lt;3.35),4.9,IF(AND(H28&lt;13.641,G28&lt;0.61,G28&lt;0.934,D28&lt;0.25,D28&lt;0.35,B28&lt;3.7,F28&lt;2,H28&lt;15.371,B28&gt;=3.35),1.425,IF(AND(H28&gt;=13.641,G28&lt;0.61,G28&lt;0.934,D28&lt;0.25,D28&lt;0.35,B28&lt;3.7,F28&lt;2,H28&lt;15.371,B28&gt;=3.35),1.3,IF(AND(B28&lt;3.05,G28&lt;0.626,G28&lt;0.74,A28&lt;7,G28&lt;0.853,D28&gt;=1.75,D28&gt;=1.45,A28&gt;=5.15,H28&lt;15.244,B28&lt;3.35),5.475,IF(AND(B28&gt;=3.05,G28&lt;0.626,G28&lt;0.74,A28&lt;7,G28&lt;0.853,D28&gt;=1.75,D28&gt;=1.45,A28&gt;=5.15,H28&lt;15.244,B28&lt;3.35),5.633,"shouldnthappen")))))))))))))))))))))))))))))))))))))</f>
        <v>1.46</v>
      </c>
      <c r="BA28" s="1" t="n">
        <f aca="false">IF(AND(F28&gt;=2,B28&gt;=3.4),6.1,IF(AND(B28&lt;2.75,A28&lt;5.15,B28&lt;3.4),3.225,IF(AND(G28&gt;=0.821,F28&lt;2,B28&gt;=3.4),1.9,IF(AND(B28&gt;=3.2,B28&gt;=2.75,A28&lt;5.15,B28&lt;3.4),1.7,IF(AND(A28&lt;4.8,G28&lt;0.821,F28&lt;2,B28&gt;=3.4),1,IF(AND(G28&gt;=0.446,B28&lt;3.2,B28&gt;=2.75,A28&lt;5.15,B28&lt;3.4),1.1,IF(AND(G28&lt;0.356,D28&lt;1.45,A28&lt;6.25,A28&gt;=5.15,B28&lt;3.4),4.32,IF(AND(G28&lt;0.591,D28&gt;=1.45,A28&lt;6.25,A28&gt;=5.15,B28&lt;3.4),4.6,IF(AND(D28&lt;1.75,G28&lt;0.597,A28&gt;=6.25,A28&gt;=5.15,B28&lt;3.4),4.86,IF(AND(H28&gt;=16.472,G28&gt;=0.597,A28&gt;=6.25,A28&gt;=5.15,B28&lt;3.4),6.6,IF(AND(G28&lt;0.063,G28&lt;0.446,B28&lt;3.2,B28&gt;=2.75,A28&lt;5.15,B28&lt;3.4),1.4,IF(AND(A28&gt;=5.95,G28&gt;=0.356,D28&lt;1.45,A28&lt;6.25,A28&gt;=5.15,B28&lt;3.4),4.6,IF(AND(B28&gt;=2.9,G28&gt;=0.591,D28&gt;=1.45,A28&lt;6.25,A28&gt;=5.15,B28&lt;3.4),4.867,IF(AND(D28&gt;=2.4,H28&lt;16.472,G28&gt;=0.597,A28&gt;=6.25,A28&gt;=5.15,B28&lt;3.4),6,IF(AND(A28&lt;5.45,B28&gt;=3.85,A28&gt;=4.8,G28&lt;0.821,F28&lt;2,B28&gt;=3.4),1.3,IF(AND(A28&gt;=5.45,B28&gt;=3.85,A28&gt;=4.8,G28&lt;0.821,F28&lt;2,B28&gt;=3.4),1.45,IF(AND(H28&lt;14.273,G28&gt;=0.063,G28&lt;0.446,B28&lt;3.2,B28&gt;=2.75,A28&lt;5.15,B28&lt;3.4),1.5,IF(AND(H28&gt;=14.273,G28&gt;=0.063,G28&lt;0.446,B28&lt;3.2,B28&gt;=2.75,A28&lt;5.15,B28&lt;3.4),1.6,IF(AND(G28&gt;=0.572,A28&lt;5.95,G28&gt;=0.356,D28&lt;1.45,A28&lt;6.25,A28&gt;=5.15,B28&lt;3.4),3.9,IF(AND(G28&lt;0.827,B28&lt;2.9,G28&gt;=0.591,D28&gt;=1.45,A28&lt;6.25,A28&gt;=5.15,B28&lt;3.4),4.9,IF(AND(G28&gt;=0.827,B28&lt;2.9,G28&gt;=0.591,D28&gt;=1.45,A28&lt;6.25,A28&gt;=5.15,B28&lt;3.4),5.1,IF(AND(A28&gt;=7.2,B28&lt;3.05,D28&gt;=1.75,G28&lt;0.597,A28&gt;=6.25,A28&gt;=5.15,B28&lt;3.4),6.7,IF(AND(G28&lt;0.353,B28&gt;=3.05,D28&gt;=1.75,G28&lt;0.597,A28&gt;=6.25,A28&gt;=5.15,B28&lt;3.4),5.22,IF(AND(G28&gt;=0.353,B28&gt;=3.05,D28&gt;=1.75,G28&lt;0.597,A28&gt;=6.25,A28&gt;=5.15,B28&lt;3.4),5.65,IF(AND(A28&lt;6.55,D28&lt;2.4,H28&lt;16.472,G28&gt;=0.597,A28&gt;=6.25,A28&gt;=5.15,B28&lt;3.4),5.033,IF(AND(H28&lt;12.719,G28&lt;0.385,B28&lt;3.85,A28&gt;=4.8,G28&lt;0.821,F28&lt;2,B28&gt;=3.4),1.54,IF(AND(H28&gt;=12.719,G28&lt;0.385,B28&lt;3.85,A28&gt;=4.8,G28&lt;0.821,F28&lt;2,B28&gt;=3.4),1.3,IF(AND(B28&lt;3.6,G28&gt;=0.385,B28&lt;3.85,A28&gt;=4.8,G28&lt;0.821,F28&lt;2,B28&gt;=3.4),1.325,IF(AND(B28&gt;=3.6,G28&gt;=0.385,B28&lt;3.85,A28&gt;=4.8,G28&lt;0.821,F28&lt;2,B28&gt;=3.4),1.55,IF(AND(D28&lt;1.05,G28&lt;0.572,A28&lt;5.95,G28&gt;=0.356,D28&lt;1.45,A28&lt;6.25,A28&gt;=5.15,B28&lt;3.4),3.633,IF(AND(D28&gt;=2.15,A28&lt;7.2,B28&lt;3.05,D28&gt;=1.75,G28&lt;0.597,A28&gt;=6.25,A28&gt;=5.15,B28&lt;3.4),5.667,IF(AND(H28&lt;13.094,A28&gt;=6.55,D28&lt;2.4,H28&lt;16.472,G28&gt;=0.597,A28&gt;=6.25,A28&gt;=5.15,B28&lt;3.4),5.2,IF(AND(D28&lt;1.15,D28&gt;=1.05,G28&lt;0.572,A28&lt;5.95,G28&gt;=0.356,D28&lt;1.45,A28&lt;6.25,A28&gt;=5.15,B28&lt;3.4),3.8,IF(AND(D28&gt;=1.15,D28&gt;=1.05,G28&lt;0.572,A28&lt;5.95,G28&gt;=0.356,D28&lt;1.45,A28&lt;6.25,A28&gt;=5.15,B28&lt;3.4),3.9,IF(AND(G28&gt;=0.487,D28&lt;2.15,A28&lt;7.2,B28&lt;3.05,D28&gt;=1.75,G28&lt;0.597,A28&gt;=6.25,A28&gt;=5.15,B28&lt;3.4),5.8,IF(AND(A28&lt;6.8,H28&gt;=13.094,A28&gt;=6.55,D28&lt;2.4,H28&lt;16.472,G28&gt;=0.597,A28&gt;=6.25,A28&gt;=5.15,B28&lt;3.4),4.52,IF(AND(A28&gt;=6.8,H28&gt;=13.094,A28&gt;=6.55,D28&lt;2.4,H28&lt;16.472,G28&gt;=0.597,A28&gt;=6.25,A28&gt;=5.15,B28&lt;3.4),4.75,IF(AND(B28&lt;2.95,G28&lt;0.487,D28&lt;2.15,A28&lt;7.2,B28&lt;3.05,D28&gt;=1.75,G28&lt;0.597,A28&gt;=6.25,A28&gt;=5.15,B28&lt;3.4),5.6,IF(AND(B28&gt;=2.95,G28&lt;0.487,D28&lt;2.15,A28&lt;7.2,B28&lt;3.05,D28&gt;=1.75,G28&lt;0.597,A28&gt;=6.25,A28&gt;=5.15,B28&lt;3.4),5.5,"shouldnthappen")))))))))))))))))))))))))))))))))))))))</f>
        <v>1.6</v>
      </c>
      <c r="BB28" s="1" t="n">
        <f aca="false">IF(AND(A28&lt;4.35,B28&lt;3.25,F28&lt;1.5),1.1,IF(AND(H28&lt;14.005,A28&gt;=4.35,B28&lt;3.25,F28&lt;1.5),1.3,IF(AND(H28&gt;=14.005,A28&gt;=4.35,B28&lt;3.25,F28&lt;1.5),1.6,IF(AND(G28&gt;=0.905,A28&lt;5.15,B28&gt;=3.25,F28&lt;1.5),1.9,IF(AND(B28&lt;3.45,A28&gt;=5.15,B28&gt;=3.25,F28&lt;1.5),1.6,IF(AND(F28&gt;=2.5,D28&gt;=1.35,D28&lt;1.75,F28&gt;=1.5),4.867,IF(AND(A28&gt;=7.05,D28&gt;=2.05,D28&gt;=1.75,F28&gt;=1.5),6.35,IF(AND(D28&gt;=0.4,G28&lt;0.905,A28&lt;5.15,B28&gt;=3.25,F28&lt;1.5),1.65,IF(AND(B28&lt;3.6,B28&gt;=3.45,A28&gt;=5.15,B28&gt;=3.25,F28&lt;1.5),1.35,IF(AND(H28&lt;6.808,H28&lt;9.386,D28&lt;1.35,D28&lt;1.75,F28&gt;=1.5),4.05,IF(AND(H28&gt;=6.808,H28&lt;9.386,D28&lt;1.35,D28&lt;1.75,F28&gt;=1.5),3.46,IF(AND(B28&lt;2.45,F28&lt;2.5,D28&gt;=1.35,D28&lt;1.75,F28&gt;=1.5),4.5,IF(AND(H28&gt;=13.115,D28&lt;1.95,D28&lt;2.05,D28&gt;=1.75,F28&gt;=1.5),4.85,IF(AND(G28&lt;0.196,D28&gt;=1.95,D28&lt;2.05,D28&gt;=1.75,F28&gt;=1.5),6.7,IF(AND(G28&gt;=0.196,D28&gt;=1.95,D28&lt;2.05,D28&gt;=1.75,F28&gt;=1.5),5.12,IF(AND(H28&lt;10.925,D28&lt;0.4,G28&lt;0.905,A28&lt;5.15,B28&gt;=3.25,F28&lt;1.5),1.4,IF(AND(H28&gt;=10.925,D28&lt;0.4,G28&lt;0.905,A28&lt;5.15,B28&gt;=3.25,F28&lt;1.5),1.45,IF(AND(H28&lt;14.096,B28&gt;=3.6,B28&gt;=3.45,A28&gt;=5.15,B28&gt;=3.25,F28&lt;1.5),1.42,IF(AND(H28&gt;=14.096,B28&gt;=3.6,B28&gt;=3.45,A28&gt;=5.15,B28&gt;=3.25,F28&lt;1.5),1.7,IF(AND(B28&lt;2.45,D28&lt;1.15,H28&gt;=9.386,D28&lt;1.35,D28&lt;1.75,F28&gt;=1.5),3.6,IF(AND(B28&gt;=2.45,D28&lt;1.15,H28&gt;=9.386,D28&lt;1.35,D28&lt;1.75,F28&gt;=1.5),3.9,IF(AND(G28&lt;0.246,D28&gt;=1.15,H28&gt;=9.386,D28&lt;1.35,D28&lt;1.75,F28&gt;=1.5),4.4,IF(AND(B28&lt;2.75,B28&gt;=2.45,F28&lt;2.5,D28&gt;=1.35,D28&lt;1.75,F28&gt;=1.5),5.1,IF(AND(H28&lt;11.084,H28&lt;13.115,D28&lt;1.95,D28&lt;2.05,D28&gt;=1.75,F28&gt;=1.5),5.35,IF(AND(H28&gt;=11.084,H28&lt;13.115,D28&lt;1.95,D28&lt;2.05,D28&gt;=1.75,F28&gt;=1.5),5.7,IF(AND(H28&lt;15.52,D28&lt;2.25,A28&lt;7.05,D28&gt;=2.05,D28&gt;=1.75,F28&gt;=1.5),5.45,IF(AND(H28&gt;=15.52,D28&lt;2.25,A28&lt;7.05,D28&gt;=2.05,D28&gt;=1.75,F28&gt;=1.5),5.725,IF(AND(G28&gt;=0.775,D28&gt;=2.25,A28&lt;7.05,D28&gt;=2.05,D28&gt;=1.75,F28&gt;=1.5),5.2,IF(AND(D28&lt;1.25,G28&gt;=0.246,D28&gt;=1.15,H28&gt;=9.386,D28&lt;1.35,D28&lt;1.75,F28&gt;=1.5),4.05,IF(AND(A28&lt;5.85,B28&gt;=2.75,B28&gt;=2.45,F28&lt;2.5,D28&gt;=1.35,D28&lt;1.75,F28&gt;=1.5),4.5,IF(AND(B28&lt;3.3,G28&lt;0.775,D28&gt;=2.25,A28&lt;7.05,D28&gt;=2.05,D28&gt;=1.75,F28&gt;=1.5),5.64,IF(AND(B28&gt;=3.3,G28&lt;0.775,D28&gt;=2.25,A28&lt;7.05,D28&gt;=2.05,D28&gt;=1.75,F28&gt;=1.5),5.6,IF(AND(A28&lt;5.9,D28&gt;=1.25,G28&gt;=0.246,D28&gt;=1.15,H28&gt;=9.386,D28&lt;1.35,D28&lt;1.75,F28&gt;=1.5),4.2,IF(AND(A28&gt;=5.9,D28&gt;=1.25,G28&gt;=0.246,D28&gt;=1.15,H28&gt;=9.386,D28&lt;1.35,D28&lt;1.75,F28&gt;=1.5),4,IF(AND(G28&gt;=0.437,A28&gt;=5.85,B28&gt;=2.75,B28&gt;=2.45,F28&lt;2.5,D28&gt;=1.35,D28&lt;1.75,F28&gt;=1.5),4.75,IF(AND(H28&lt;9.446,G28&lt;0.437,A28&gt;=5.85,B28&gt;=2.75,B28&gt;=2.45,F28&lt;2.5,D28&gt;=1.35,D28&lt;1.75,F28&gt;=1.5),4.6,IF(AND(H28&gt;=9.446,G28&lt;0.437,A28&gt;=5.85,B28&gt;=2.75,B28&gt;=2.45,F28&lt;2.5,D28&gt;=1.35,D28&lt;1.75,F28&gt;=1.5),4.7,"shouldnthappen")))))))))))))))))))))))))))))))))))))</f>
        <v>1.6</v>
      </c>
      <c r="BC28" s="1" t="n">
        <f aca="false">IF(AND(G28&gt;=0.905,F28&lt;1.5),1.65,IF(AND(D28&gt;=0.45,G28&lt;0.905,F28&lt;1.5),1.65,IF(AND(A28&lt;5.15,D28&lt;1.55,F28&gt;=1.5),3.225,IF(AND(F28&gt;=2.5,A28&gt;=5.15,D28&lt;1.55,F28&gt;=1.5),5.05,IF(AND(H28&lt;5.767,A28&lt;7.05,D28&gt;=1.55,F28&gt;=1.5),4.5,IF(AND(D28&lt;1.7,A28&gt;=7.05,D28&gt;=1.55,F28&gt;=1.5),5.8,IF(AND(A28&gt;=5.3,G28&lt;0.207,D28&lt;0.45,G28&lt;0.905,F28&lt;1.5),1.3,IF(AND(D28&gt;=0.35,G28&gt;=0.207,D28&lt;0.45,G28&lt;0.905,F28&lt;1.5),1.5,IF(AND(G28&lt;0.155,D28&gt;=1.7,A28&gt;=7.05,D28&gt;=1.55,F28&gt;=1.5),6.7,IF(AND(G28&gt;=0.155,D28&gt;=1.7,A28&gt;=7.05,D28&gt;=1.55,F28&gt;=1.5),6.34,IF(AND(G28&lt;0.05,A28&lt;5.3,G28&lt;0.207,D28&lt;0.45,G28&lt;0.905,F28&lt;1.5),1.4,IF(AND(G28&gt;=0.05,A28&lt;5.3,G28&lt;0.207,D28&lt;0.45,G28&lt;0.905,F28&lt;1.5),1.5,IF(AND(A28&lt;4.5,D28&lt;0.35,G28&gt;=0.207,D28&lt;0.45,G28&lt;0.905,F28&lt;1.5),1.3,IF(AND(G28&lt;0.308,A28&lt;6.2,F28&lt;2.5,A28&gt;=5.15,D28&lt;1.55,F28&gt;=1.5),4.5,IF(AND(D28&lt;1.35,A28&gt;=6.2,F28&lt;2.5,A28&gt;=5.15,D28&lt;1.55,F28&gt;=1.5),4.367,IF(AND(D28&lt;1.85,A28&lt;6.15,H28&gt;=5.767,A28&lt;7.05,D28&gt;=1.55,F28&gt;=1.5),4.933,IF(AND(G28&gt;=0.558,A28&gt;=4.5,D28&lt;0.35,G28&gt;=0.207,D28&lt;0.45,G28&lt;0.905,F28&lt;1.5),1.5,IF(AND(H28&gt;=13.383,G28&gt;=0.308,A28&lt;6.2,F28&lt;2.5,A28&gt;=5.15,D28&lt;1.55,F28&gt;=1.5),4.7,IF(AND(H28&gt;=12.206,D28&gt;=1.35,A28&gt;=6.2,F28&lt;2.5,A28&gt;=5.15,D28&lt;1.55,F28&gt;=1.5),4.575,IF(AND(A28&lt;5.7,D28&gt;=1.85,A28&lt;6.15,H28&gt;=5.767,A28&lt;7.05,D28&gt;=1.55,F28&gt;=1.5),4.9,IF(AND(A28&gt;=5.7,D28&gt;=1.85,A28&lt;6.15,H28&gt;=5.767,A28&lt;7.05,D28&gt;=1.55,F28&gt;=1.5),5.1,IF(AND(G28&lt;0.079,G28&lt;0.364,A28&gt;=6.15,H28&gt;=5.767,A28&lt;7.05,D28&gt;=1.55,F28&gt;=1.5),5.6,IF(AND(G28&gt;=0.079,G28&lt;0.364,A28&gt;=6.15,H28&gt;=5.767,A28&lt;7.05,D28&gt;=1.55,F28&gt;=1.5),5.25,IF(AND(G28&gt;=0.447,G28&lt;0.558,A28&gt;=4.5,D28&lt;0.35,G28&gt;=0.207,D28&lt;0.45,G28&lt;0.905,F28&lt;1.5),1.3,IF(AND(B28&gt;=2.95,H28&lt;13.383,G28&gt;=0.308,A28&lt;6.2,F28&lt;2.5,A28&gt;=5.15,D28&lt;1.55,F28&gt;=1.5),4.6,IF(AND(B28&lt;2.65,H28&lt;12.206,D28&gt;=1.35,A28&gt;=6.2,F28&lt;2.5,A28&gt;=5.15,D28&lt;1.55,F28&gt;=1.5),4.9,IF(AND(D28&lt;2.45,A28&lt;6.6,G28&gt;=0.364,A28&gt;=6.15,H28&gt;=5.767,A28&lt;7.05,D28&gt;=1.55,F28&gt;=1.5),5.6,IF(AND(D28&gt;=2.45,A28&lt;6.6,G28&gt;=0.364,A28&gt;=6.15,H28&gt;=5.767,A28&lt;7.05,D28&gt;=1.55,F28&gt;=1.5),6,IF(AND(H28&lt;12.921,A28&gt;=6.6,G28&gt;=0.364,A28&gt;=6.15,H28&gt;=5.767,A28&lt;7.05,D28&gt;=1.55,F28&gt;=1.5),5.725,IF(AND(H28&gt;=12.921,A28&gt;=6.6,G28&gt;=0.364,A28&gt;=6.15,H28&gt;=5.767,A28&lt;7.05,D28&gt;=1.55,F28&gt;=1.5),5.367,IF(AND(B28&lt;3.15,G28&lt;0.447,G28&lt;0.558,A28&gt;=4.5,D28&lt;0.35,G28&gt;=0.207,D28&lt;0.45,G28&lt;0.905,F28&lt;1.5),1.5,IF(AND(B28&gt;=3.15,G28&lt;0.447,G28&lt;0.558,A28&gt;=4.5,D28&lt;0.35,G28&gt;=0.207,D28&lt;0.45,G28&lt;0.905,F28&lt;1.5),1.36,IF(AND(B28&gt;=2.85,B28&lt;2.95,H28&lt;13.383,G28&gt;=0.308,A28&lt;6.2,F28&lt;2.5,A28&gt;=5.15,D28&lt;1.55,F28&gt;=1.5),3.6,IF(AND(H28&lt;9.446,B28&gt;=2.65,H28&lt;12.206,D28&gt;=1.35,A28&gt;=6.2,F28&lt;2.5,A28&gt;=5.15,D28&lt;1.55,F28&gt;=1.5),4.6,IF(AND(H28&gt;=9.446,B28&gt;=2.65,H28&lt;12.206,D28&gt;=1.35,A28&gt;=6.2,F28&lt;2.5,A28&gt;=5.15,D28&lt;1.55,F28&gt;=1.5),4.7,IF(AND(D28&lt;1.2,B28&lt;2.85,B28&lt;2.95,H28&lt;13.383,G28&gt;=0.308,A28&lt;6.2,F28&lt;2.5,A28&gt;=5.15,D28&lt;1.55,F28&gt;=1.5),3.75,IF(AND(G28&lt;0.356,D28&gt;=1.2,B28&lt;2.85,B28&lt;2.95,H28&lt;13.383,G28&gt;=0.308,A28&lt;6.2,F28&lt;2.5,A28&gt;=5.15,D28&lt;1.55,F28&gt;=1.5),4.2,IF(AND(G28&gt;=0.356,D28&gt;=1.2,B28&lt;2.85,B28&lt;2.95,H28&lt;13.383,G28&gt;=0.308,A28&lt;6.2,F28&lt;2.5,A28&gt;=5.15,D28&lt;1.55,F28&gt;=1.5),3.96,"shouldnthappen"))))))))))))))))))))))))))))))))))))))</f>
        <v>1.5</v>
      </c>
      <c r="BD28" s="1" t="n">
        <f aca="false">IF(AND(B28&lt;2.7,A28&lt;5.3,B28&lt;3.15),3.42,IF(AND(F28&lt;2.5,A28&gt;=5.85,B28&gt;=3.15),4.7,IF(AND(A28&lt;4.35,B28&gt;=2.7,A28&lt;5.3,B28&lt;3.15),1.1,IF(AND(A28&gt;=4.35,B28&gt;=2.7,A28&lt;5.3,B28&lt;3.15),1.42,IF(AND(A28&gt;=7.05,F28&gt;=2.5,A28&gt;=5.3,B28&lt;3.15),6.067,IF(AND(D28&gt;=0.45,A28&lt;5.05,A28&lt;5.85,B28&gt;=3.15),1.6,IF(AND(B28&lt;3.35,A28&gt;=5.05,A28&lt;5.85,B28&gt;=3.15),1.7,IF(AND(A28&gt;=6.85,F28&gt;=2.5,A28&gt;=5.85,B28&gt;=3.15),6.22,IF(AND(D28&lt;1.25,D28&lt;1.35,F28&lt;2.5,A28&gt;=5.3,B28&lt;3.15),4.033,IF(AND(D28&gt;=1.25,D28&lt;1.35,F28&lt;2.5,A28&gt;=5.3,B28&lt;3.15),4.233,IF(AND(A28&lt;6.05,D28&gt;=1.35,F28&lt;2.5,A28&gt;=5.3,B28&lt;3.15),5.1,IF(AND(H28&gt;=13.29,A28&lt;7.05,F28&gt;=2.5,A28&gt;=5.3,B28&lt;3.15),4.96,IF(AND(G28&gt;=0.858,D28&lt;0.45,A28&lt;5.05,A28&lt;5.85,B28&gt;=3.15),1.3,IF(AND(D28&gt;=0.35,B28&gt;=3.35,A28&gt;=5.05,A28&lt;5.85,B28&gt;=3.15),1.4,IF(AND(B28&lt;3.25,A28&lt;6.85,F28&gt;=2.5,A28&gt;=5.85,B28&gt;=3.15),5.233,IF(AND(A28&gt;=6.8,A28&gt;=6.05,D28&gt;=1.35,F28&lt;2.5,A28&gt;=5.3,B28&lt;3.15),4.9,IF(AND(G28&gt;=0.622,H28&lt;13.29,A28&lt;7.05,F28&gt;=2.5,A28&gt;=5.3,B28&lt;3.15),5.067,IF(AND(H28&lt;8.834,G28&lt;0.858,D28&lt;0.45,A28&lt;5.05,A28&lt;5.85,B28&gt;=3.15),1.4,IF(AND(G28&lt;0.774,B28&gt;=3.25,A28&lt;6.85,F28&gt;=2.5,A28&gt;=5.85,B28&gt;=3.15),5.8,IF(AND(G28&gt;=0.774,B28&gt;=3.25,A28&lt;6.85,F28&gt;=2.5,A28&gt;=5.85,B28&gt;=3.15),5.4,IF(AND(H28&gt;=12.206,A28&lt;6.8,A28&gt;=6.05,D28&gt;=1.35,F28&lt;2.5,A28&gt;=5.3,B28&lt;3.15),4.5,IF(AND(G28&gt;=0.439,G28&lt;0.622,H28&lt;13.29,A28&lt;7.05,F28&gt;=2.5,A28&gt;=5.3,B28&lt;3.15),5.667,IF(AND(G28&lt;0.227,H28&gt;=8.834,G28&lt;0.858,D28&lt;0.45,A28&lt;5.05,A28&lt;5.85,B28&gt;=3.15),1.4,IF(AND(G28&gt;=0.227,H28&gt;=8.834,G28&lt;0.858,D28&lt;0.45,A28&lt;5.05,A28&lt;5.85,B28&gt;=3.15),1.3,IF(AND(G28&gt;=0.934,B28&lt;3.75,D28&lt;0.35,B28&gt;=3.35,A28&gt;=5.05,A28&lt;5.85,B28&gt;=3.15),1.7,IF(AND(G28&lt;0.823,B28&gt;=3.75,D28&lt;0.35,B28&gt;=3.35,A28&gt;=5.05,A28&lt;5.85,B28&gt;=3.15),1.55,IF(AND(G28&gt;=0.823,B28&gt;=3.75,D28&lt;0.35,B28&gt;=3.35,A28&gt;=5.05,A28&lt;5.85,B28&gt;=3.15),1.5,IF(AND(A28&lt;6.2,H28&lt;12.206,A28&lt;6.8,A28&gt;=6.05,D28&gt;=1.35,F28&lt;2.5,A28&gt;=5.3,B28&lt;3.15),4.6,IF(AND(A28&gt;=6.2,H28&lt;12.206,A28&lt;6.8,A28&gt;=6.05,D28&gt;=1.35,F28&lt;2.5,A28&gt;=5.3,B28&lt;3.15),4.74,IF(AND(H28&gt;=10.667,G28&lt;0.439,G28&lt;0.622,H28&lt;13.29,A28&lt;7.05,F28&gt;=2.5,A28&gt;=5.3,B28&lt;3.15),5.6,IF(AND(H28&lt;13.67,G28&lt;0.934,B28&lt;3.75,D28&lt;0.35,B28&gt;=3.35,A28&gt;=5.05,A28&lt;5.85,B28&gt;=3.15),1.48,IF(AND(H28&gt;=13.67,G28&lt;0.934,B28&lt;3.75,D28&lt;0.35,B28&gt;=3.35,A28&gt;=5.05,A28&lt;5.85,B28&gt;=3.15),1.3,IF(AND(G28&lt;0.301,H28&lt;10.667,G28&lt;0.439,G28&lt;0.622,H28&lt;13.29,A28&lt;7.05,F28&gt;=2.5,A28&gt;=5.3,B28&lt;3.15),5.2,IF(AND(G28&gt;=0.301,H28&lt;10.667,G28&lt;0.439,G28&lt;0.622,H28&lt;13.29,A28&lt;7.05,F28&gt;=2.5,A28&gt;=5.3,B28&lt;3.15),5.067,"shouldnthappen"))))))))))))))))))))))))))))))))))</f>
        <v>1.42</v>
      </c>
      <c r="BE28" s="1" t="n">
        <f aca="false">IF(AND(B28&gt;=3.85,A28&gt;=5.05,F28&lt;1.5),1.4,IF(AND(A28&lt;5.25,A28&lt;5.75,F28&gt;=1.5),3.15,IF(AND(A28&lt;4.95,B28&lt;3.15,A28&lt;5.05,F28&lt;1.5),1.46,IF(AND(A28&gt;=4.95,B28&lt;3.15,A28&lt;5.05,F28&lt;1.5),1.6,IF(AND(H28&lt;8.834,B28&gt;=3.15,A28&lt;5.05,F28&lt;1.5),1.4,IF(AND(D28&lt;0.25,B28&lt;3.85,A28&gt;=5.05,F28&lt;1.5),1.48,IF(AND(D28&gt;=0.25,B28&lt;3.85,A28&gt;=5.05,F28&lt;1.5),1.7,IF(AND(F28&gt;=2.5,A28&gt;=5.25,A28&lt;5.75,F28&gt;=1.5),4.9,IF(AND(H28&lt;12.45,H28&gt;=8.834,B28&gt;=3.15,A28&lt;5.05,F28&lt;1.5),1.25,IF(AND(H28&gt;=12.45,H28&gt;=8.834,B28&gt;=3.15,A28&lt;5.05,F28&lt;1.5),1.32,IF(AND(G28&lt;0.283,F28&lt;2.5,A28&gt;=5.25,A28&lt;5.75,F28&gt;=1.5),4.3,IF(AND(H28&lt;6.712,H28&lt;11.275,D28&lt;1.55,A28&gt;=5.75,F28&gt;=1.5),5,IF(AND(H28&lt;13.101,H28&gt;=11.275,D28&lt;1.55,A28&gt;=5.75,F28&gt;=1.5),3.933,IF(AND(H28&gt;=13.101,H28&gt;=11.275,D28&lt;1.55,A28&gt;=5.75,F28&gt;=1.5),4.5,IF(AND(A28&gt;=7.3,D28&lt;2.45,D28&gt;=1.55,A28&gt;=5.75,F28&gt;=1.5),6.7,IF(AND(B28&lt;3.45,D28&gt;=2.45,D28&gt;=1.55,A28&gt;=5.75,F28&gt;=1.5),5.925,IF(AND(B28&gt;=3.45,D28&gt;=2.45,D28&gt;=1.55,A28&gt;=5.75,F28&gt;=1.5),6.1,IF(AND(B28&gt;=2.8,G28&gt;=0.283,F28&lt;2.5,A28&gt;=5.25,A28&lt;5.75,F28&gt;=1.5),4.2,IF(AND(D28&lt;1.35,H28&gt;=6.712,H28&lt;11.275,D28&lt;1.55,A28&gt;=5.75,F28&gt;=1.5),4.35,IF(AND(D28&lt;1.05,B28&lt;2.8,G28&gt;=0.283,F28&lt;2.5,A28&gt;=5.25,A28&lt;5.75,F28&gt;=1.5),3.567,IF(AND(D28&gt;=1.05,B28&lt;2.8,G28&gt;=0.283,F28&lt;2.5,A28&gt;=5.25,A28&lt;5.75,F28&gt;=1.5),3.925,IF(AND(B28&lt;2.65,D28&gt;=1.35,H28&gt;=6.712,H28&lt;11.275,D28&lt;1.55,A28&gt;=5.75,F28&gt;=1.5),4.9,IF(AND(B28&gt;=2.65,D28&gt;=1.35,H28&gt;=6.712,H28&lt;11.275,D28&lt;1.55,A28&gt;=5.75,F28&gt;=1.5),4.625,IF(AND(H28&gt;=14.683,G28&gt;=0.628,A28&lt;7.3,D28&lt;2.45,D28&gt;=1.55,A28&gt;=5.75,F28&gt;=1.5),5.4,IF(AND(D28&lt;1.95,H28&lt;8.884,G28&lt;0.628,A28&lt;7.3,D28&lt;2.45,D28&gt;=1.55,A28&gt;=5.75,F28&gt;=1.5),5.1,IF(AND(D28&gt;=1.95,H28&lt;8.884,G28&lt;0.628,A28&lt;7.3,D28&lt;2.45,D28&gt;=1.55,A28&gt;=5.75,F28&gt;=1.5),5.22,IF(AND(A28&lt;6.05,H28&gt;=8.884,G28&lt;0.628,A28&lt;7.3,D28&lt;2.45,D28&gt;=1.55,A28&gt;=5.75,F28&gt;=1.5),5.1,IF(AND(G28&lt;0.817,H28&lt;14.683,G28&gt;=0.628,A28&lt;7.3,D28&lt;2.45,D28&gt;=1.55,A28&gt;=5.75,F28&gt;=1.5),4.967,IF(AND(G28&gt;=0.817,H28&lt;14.683,G28&gt;=0.628,A28&lt;7.3,D28&lt;2.45,D28&gt;=1.55,A28&gt;=5.75,F28&gt;=1.5),5.1,IF(AND(H28&lt;9.637,A28&gt;=6.05,H28&gt;=8.884,G28&lt;0.628,A28&lt;7.3,D28&lt;2.45,D28&gt;=1.55,A28&gt;=5.75,F28&gt;=1.5),5.9,IF(AND(D28&lt;1.85,H28&gt;=9.637,A28&gt;=6.05,H28&gt;=8.884,G28&lt;0.628,A28&lt;7.3,D28&lt;2.45,D28&gt;=1.55,A28&gt;=5.75,F28&gt;=1.5),5.733,IF(AND(G28&gt;=0.388,D28&gt;=1.85,H28&gt;=9.637,A28&gt;=6.05,H28&gt;=8.884,G28&lt;0.628,A28&lt;7.3,D28&lt;2.45,D28&gt;=1.55,A28&gt;=5.75,F28&gt;=1.5),5.64,IF(AND(B28&lt;2.95,G28&lt;0.388,D28&gt;=1.85,H28&gt;=9.637,A28&gt;=6.05,H28&gt;=8.884,G28&lt;0.628,A28&lt;7.3,D28&lt;2.45,D28&gt;=1.55,A28&gt;=5.75,F28&gt;=1.5),5.5,IF(AND(B28&gt;=2.95,G28&lt;0.388,D28&gt;=1.85,H28&gt;=9.637,A28&gt;=6.05,H28&gt;=8.884,G28&lt;0.628,A28&lt;7.3,D28&lt;2.45,D28&gt;=1.55,A28&gt;=5.75,F28&gt;=1.5),5.333,"shouldnthappen"))))))))))))))))))))))))))))))))))</f>
        <v>1.6</v>
      </c>
      <c r="BF28" s="1" t="n">
        <f aca="false">IF(AND(D28&gt;=0.35,F28&lt;1.5),1.65,IF(AND(H28&gt;=16.227,D28&gt;=1.55,F28&gt;=1.5),6.533,IF(AND(A28&gt;=5.45,G28&lt;0.174,D28&lt;0.35,F28&lt;1.5),1.7,IF(AND(D28&lt;0.15,G28&gt;=0.174,D28&lt;0.35,F28&lt;1.5),1.38,IF(AND(D28&gt;=1.15,D28&lt;1.25,D28&lt;1.55,F28&gt;=1.5),3.967,IF(AND(H28&lt;8.376,A28&lt;5.45,G28&lt;0.174,D28&lt;0.35,F28&lt;1.5),1.4,IF(AND(H28&gt;=8.376,A28&lt;5.45,G28&lt;0.174,D28&lt;0.35,F28&lt;1.5),1.5,IF(AND(B28&lt;3.1,D28&gt;=0.15,G28&gt;=0.174,D28&lt;0.35,F28&lt;1.5),1.475,IF(AND(H28&lt;10.258,D28&lt;1.15,D28&lt;1.25,D28&lt;1.55,F28&gt;=1.5),3.24,IF(AND(H28&gt;=10.258,D28&lt;1.15,D28&lt;1.25,D28&lt;1.55,F28&gt;=1.5),3.875,IF(AND(F28&gt;=2.5,H28&lt;10.927,D28&gt;=1.25,D28&lt;1.55,F28&gt;=1.5),5.05,IF(AND(D28&lt;1.35,H28&gt;=10.927,D28&gt;=1.25,D28&lt;1.55,F28&gt;=1.5),4.25,IF(AND(A28&gt;=6.95,D28&lt;1.75,H28&lt;16.227,D28&gt;=1.55,F28&gt;=1.5),5.8,IF(AND(B28&lt;3.3,B28&gt;=3.1,D28&gt;=0.15,G28&gt;=0.174,D28&lt;0.35,F28&lt;1.5),1.3,IF(AND(H28&lt;12.278,D28&gt;=1.35,H28&gt;=10.927,D28&gt;=1.25,D28&lt;1.55,F28&gt;=1.5),4.9,IF(AND(G28&lt;0.226,A28&lt;6.95,D28&lt;1.75,H28&lt;16.227,D28&gt;=1.55,F28&gt;=1.5),5,IF(AND(G28&gt;=0.226,A28&lt;6.95,D28&lt;1.75,H28&lt;16.227,D28&gt;=1.55,F28&gt;=1.5),4.62,IF(AND(H28&lt;9.35,B28&lt;2.95,D28&gt;=1.75,H28&lt;16.227,D28&gt;=1.55,F28&gt;=1.5),6.3,IF(AND(H28&gt;=9.35,B28&lt;2.95,D28&gt;=1.75,H28&lt;16.227,D28&gt;=1.55,F28&gt;=1.5),5.58,IF(AND(A28&lt;5.05,B28&gt;=3.3,B28&gt;=3.1,D28&gt;=0.15,G28&gt;=0.174,D28&lt;0.35,F28&lt;1.5),1.35,IF(AND(A28&gt;=5.05,B28&gt;=3.3,B28&gt;=3.1,D28&gt;=0.15,G28&gt;=0.174,D28&lt;0.35,F28&lt;1.5),1.46,IF(AND(B28&lt;2.8,A28&lt;5.65,F28&lt;2.5,H28&lt;10.927,D28&gt;=1.25,D28&lt;1.55,F28&gt;=1.5),4.075,IF(AND(B28&gt;=2.8,A28&lt;5.65,F28&lt;2.5,H28&lt;10.927,D28&gt;=1.25,D28&lt;1.55,F28&gt;=1.5),3.933,IF(AND(A28&lt;6.25,A28&gt;=5.65,F28&lt;2.5,H28&lt;10.927,D28&gt;=1.25,D28&lt;1.55,F28&gt;=1.5),4.533,IF(AND(A28&gt;=6.25,A28&gt;=5.65,F28&lt;2.5,H28&lt;10.927,D28&gt;=1.25,D28&lt;1.55,F28&gt;=1.5),4.3,IF(AND(A28&lt;6.5,H28&gt;=12.278,D28&gt;=1.35,H28&gt;=10.927,D28&gt;=1.25,D28&lt;1.55,F28&gt;=1.5),4.55,IF(AND(A28&gt;=6.5,H28&gt;=12.278,D28&gt;=1.35,H28&gt;=10.927,D28&gt;=1.25,D28&lt;1.55,F28&gt;=1.5),4.775,IF(AND(H28&lt;9.884,D28&lt;2.1,B28&gt;=2.95,D28&gt;=1.75,H28&lt;16.227,D28&gt;=1.55,F28&gt;=1.5),5.5,IF(AND(H28&gt;=9.884,D28&lt;2.1,B28&gt;=2.95,D28&gt;=1.75,H28&lt;16.227,D28&gt;=1.55,F28&gt;=1.5),5.1,IF(AND(H28&lt;10.393,D28&gt;=2.1,B28&gt;=2.95,D28&gt;=1.75,H28&lt;16.227,D28&gt;=1.55,F28&gt;=1.5),5.74,IF(AND(D28&lt;2.25,H28&gt;=10.393,D28&gt;=2.1,B28&gt;=2.95,D28&gt;=1.75,H28&lt;16.227,D28&gt;=1.55,F28&gt;=1.5),5.8,IF(AND(D28&gt;=2.25,H28&gt;=10.393,D28&gt;=2.1,B28&gt;=2.95,D28&gt;=1.75,H28&lt;16.227,D28&gt;=1.55,F28&gt;=1.5),5.4,"shouldnthappen"))))))))))))))))))))))))))))))))</f>
        <v>1.475</v>
      </c>
      <c r="BG28" s="1" t="n">
        <f aca="false">IF(AND(G28&lt;0.096,A28&lt;5.45),2.95,IF(AND(F28&gt;=1.5,G28&gt;=0.096,A28&lt;5.45),3,IF(AND(D28&lt;0.6,A28&lt;5.9,A28&gt;=5.45),1.4,IF(AND(F28&gt;=2.5,D28&gt;=0.6,A28&lt;5.9,A28&gt;=5.45),5.1,IF(AND(A28&lt;7.45,A28&gt;=7.05,A28&gt;=5.9,A28&gt;=5.45),6.167,IF(AND(B28&gt;=3.55,G28&lt;0.587,F28&lt;1.5,G28&gt;=0.096,A28&lt;5.45),1,IF(AND(A28&lt;5.05,G28&gt;=0.587,F28&lt;1.5,G28&gt;=0.096,A28&lt;5.45),1.35,IF(AND(B28&lt;2.75,D28&lt;1.7,A28&lt;7.05,A28&gt;=5.9,A28&gt;=5.45),4.9,IF(AND(A28&lt;6.2,D28&gt;=1.7,A28&lt;7.05,A28&gt;=5.9,A28&gt;=5.45),4.833,IF(AND(H28&lt;17.32,A28&gt;=7.45,A28&gt;=7.05,A28&gt;=5.9,A28&gt;=5.45),6.68,IF(AND(H28&gt;=17.32,A28&gt;=7.45,A28&gt;=7.05,A28&gt;=5.9,A28&gt;=5.45),6.4,IF(AND(G28&lt;0.161,B28&lt;3.55,G28&lt;0.587,F28&lt;1.5,G28&gt;=0.096,A28&lt;5.45),1.5,IF(AND(H28&lt;11.016,A28&gt;=5.05,G28&gt;=0.587,F28&lt;1.5,G28&gt;=0.096,A28&lt;5.45),1.633,IF(AND(H28&lt;11.001,G28&lt;0.372,F28&lt;2.5,D28&gt;=0.6,A28&lt;5.9,A28&gt;=5.45),4.133,IF(AND(H28&gt;=11.001,G28&lt;0.372,F28&lt;2.5,D28&gt;=0.6,A28&lt;5.9,A28&gt;=5.45),4.3,IF(AND(H28&lt;6.808,G28&gt;=0.372,F28&lt;2.5,D28&gt;=0.6,A28&lt;5.9,A28&gt;=5.45),4,IF(AND(A28&gt;=6.75,B28&gt;=2.75,D28&lt;1.7,A28&lt;7.05,A28&gt;=5.9,A28&gt;=5.45),4.84,IF(AND(H28&lt;12.467,G28&gt;=0.161,B28&lt;3.55,G28&lt;0.587,F28&lt;1.5,G28&gt;=0.096,A28&lt;5.45),1.3,IF(AND(D28&lt;0.25,H28&gt;=11.016,A28&gt;=5.05,G28&gt;=0.587,F28&lt;1.5,G28&gt;=0.096,A28&lt;5.45),1.52,IF(AND(D28&gt;=0.25,H28&gt;=11.016,A28&gt;=5.05,G28&gt;=0.587,F28&lt;1.5,G28&gt;=0.096,A28&lt;5.45),1.5,IF(AND(H28&lt;11.218,H28&gt;=6.808,G28&gt;=0.372,F28&lt;2.5,D28&gt;=0.6,A28&lt;5.9,A28&gt;=5.45),3.7,IF(AND(H28&gt;=11.218,H28&gt;=6.808,G28&gt;=0.372,F28&lt;2.5,D28&gt;=0.6,A28&lt;5.9,A28&gt;=5.45),3.9,IF(AND(B28&lt;2.95,A28&lt;6.75,B28&gt;=2.75,D28&lt;1.7,A28&lt;7.05,A28&gt;=5.9,A28&gt;=5.45),4.2,IF(AND(B28&gt;=2.95,A28&lt;6.75,B28&gt;=2.75,D28&lt;1.7,A28&lt;7.05,A28&gt;=5.9,A28&gt;=5.45),4.6,IF(AND(D28&gt;=2.45,A28&lt;6.85,A28&gt;=6.2,D28&gt;=1.7,A28&lt;7.05,A28&gt;=5.9,A28&gt;=5.45),5.9,IF(AND(G28&lt;0.312,A28&gt;=6.85,A28&gt;=6.2,D28&gt;=1.7,A28&lt;7.05,A28&gt;=5.9,A28&gt;=5.45),5.1,IF(AND(G28&gt;=0.312,A28&gt;=6.85,A28&gt;=6.2,D28&gt;=1.7,A28&lt;7.05,A28&gt;=5.9,A28&gt;=5.45),5.4,IF(AND(G28&lt;0.251,H28&gt;=12.467,G28&gt;=0.161,B28&lt;3.55,G28&lt;0.587,F28&lt;1.5,G28&gt;=0.096,A28&lt;5.45),1.35,IF(AND(G28&gt;=0.251,H28&gt;=12.467,G28&gt;=0.161,B28&lt;3.55,G28&lt;0.587,F28&lt;1.5,G28&gt;=0.096,A28&lt;5.45),1.467,IF(AND(G28&gt;=0.628,D28&lt;2.45,A28&lt;6.85,A28&gt;=6.2,D28&gt;=1.7,A28&lt;7.05,A28&gt;=5.9,A28&gt;=5.45),5.1,IF(AND(A28&gt;=6.75,G28&lt;0.628,D28&lt;2.45,A28&lt;6.85,A28&gt;=6.2,D28&gt;=1.7,A28&lt;7.05,A28&gt;=5.9,A28&gt;=5.45),5.9,IF(AND(H28&lt;11.824,A28&lt;6.75,G28&lt;0.628,D28&lt;2.45,A28&lt;6.85,A28&gt;=6.2,D28&gt;=1.7,A28&lt;7.05,A28&gt;=5.9,A28&gt;=5.45),5.44,IF(AND(H28&lt;14.378,H28&gt;=11.824,A28&lt;6.75,G28&lt;0.628,D28&lt;2.45,A28&lt;6.85,A28&gt;=6.2,D28&gt;=1.7,A28&lt;7.05,A28&gt;=5.9,A28&gt;=5.45),5.6,IF(AND(H28&gt;=14.378,H28&gt;=11.824,A28&lt;6.75,G28&lt;0.628,D28&lt;2.45,A28&lt;6.85,A28&gt;=6.2,D28&gt;=1.7,A28&lt;7.05,A28&gt;=5.9,A28&gt;=5.45),5.8,"shouldnthappen"))))))))))))))))))))))))))))))))))</f>
        <v>1.467</v>
      </c>
      <c r="BH28" s="1" t="n">
        <f aca="false">IF(AND(G28&gt;=0.905,F28&lt;1.5),1.8,IF(AND(H28&lt;5.523,G28&lt;0.905,F28&lt;1.5),1,IF(AND(D28&gt;=0.4,H28&gt;=5.523,G28&lt;0.905,F28&lt;1.5),1.7,IF(AND(G28&gt;=0.878,D28&lt;1.35,F28&lt;2.5,F28&gt;=1.5),4.4,IF(AND(A28&lt;5.4,D28&gt;=1.35,F28&lt;2.5,F28&gt;=1.5),3.9,IF(AND(G28&lt;0.177,B28&lt;3.15,F28&gt;=2.5,F28&gt;=1.5),6.15,IF(AND(H28&lt;10.393,B28&gt;=3.15,F28&gt;=2.5,F28&gt;=1.5),5.94,IF(AND(H28&gt;=10.393,B28&gt;=3.15,F28&gt;=2.5,F28&gt;=1.5),5.467,IF(AND(D28&gt;=1.25,G28&lt;0.878,D28&lt;1.35,F28&lt;2.5,F28&gt;=1.5),4.18,IF(AND(G28&gt;=0.709,A28&gt;=5.4,D28&gt;=1.35,F28&lt;2.5,F28&gt;=1.5),4.9,IF(AND(B28&lt;2.6,G28&gt;=0.177,B28&lt;3.15,F28&gt;=2.5,F28&gt;=1.5),4.8,IF(AND(A28&lt;4.35,A28&lt;5.05,D28&lt;0.4,H28&gt;=5.523,G28&lt;0.905,F28&lt;1.5),1.1,IF(AND(A28&gt;=5.6,A28&gt;=5.05,D28&lt;0.4,H28&gt;=5.523,G28&lt;0.905,F28&lt;1.5),1.7,IF(AND(D28&lt;1.05,D28&lt;1.25,G28&lt;0.878,D28&lt;1.35,F28&lt;2.5,F28&gt;=1.5),3.6,IF(AND(D28&gt;=1.55,G28&lt;0.709,A28&gt;=5.4,D28&gt;=1.35,F28&lt;2.5,F28&gt;=1.5),4.975,IF(AND(D28&lt;1.7,B28&gt;=2.6,G28&gt;=0.177,B28&lt;3.15,F28&gt;=2.5,F28&gt;=1.5),5.8,IF(AND(B28&lt;3.15,A28&gt;=4.35,A28&lt;5.05,D28&lt;0.4,H28&gt;=5.523,G28&lt;0.905,F28&lt;1.5),1.46,IF(AND(A28&gt;=5.45,A28&lt;5.6,A28&gt;=5.05,D28&lt;0.4,H28&gt;=5.523,G28&lt;0.905,F28&lt;1.5),1.35,IF(AND(H28&lt;10.974,D28&gt;=1.05,D28&lt;1.25,G28&lt;0.878,D28&lt;1.35,F28&lt;2.5,F28&gt;=1.5),3.8,IF(AND(H28&gt;=13.654,D28&lt;1.55,G28&lt;0.709,A28&gt;=5.4,D28&gt;=1.35,F28&lt;2.5,F28&gt;=1.5),4.725,IF(AND(A28&lt;4.5,B28&gt;=3.15,A28&gt;=4.35,A28&lt;5.05,D28&lt;0.4,H28&gt;=5.523,G28&lt;0.905,F28&lt;1.5),1.3,IF(AND(G28&lt;0.676,A28&lt;5.45,A28&lt;5.6,A28&gt;=5.05,D28&lt;0.4,H28&gt;=5.523,G28&lt;0.905,F28&lt;1.5),1.5,IF(AND(G28&gt;=0.676,A28&lt;5.45,A28&lt;5.6,A28&gt;=5.05,D28&lt;0.4,H28&gt;=5.523,G28&lt;0.905,F28&lt;1.5),1.55,IF(AND(A28&lt;5.7,H28&gt;=10.974,D28&gt;=1.05,D28&lt;1.25,G28&lt;0.878,D28&lt;1.35,F28&lt;2.5,F28&gt;=1.5),3.9,IF(AND(A28&gt;=5.7,H28&gt;=10.974,D28&gt;=1.05,D28&lt;1.25,G28&lt;0.878,D28&lt;1.35,F28&lt;2.5,F28&gt;=1.5),3.933,IF(AND(G28&gt;=0.644,H28&lt;13.654,D28&lt;1.55,G28&lt;0.709,A28&gt;=5.4,D28&gt;=1.35,F28&lt;2.5,F28&gt;=1.5),4.4,IF(AND(B28&lt;2.9,A28&lt;6.2,D28&gt;=1.7,B28&gt;=2.6,G28&gt;=0.177,B28&lt;3.15,F28&gt;=2.5,F28&gt;=1.5),5.02,IF(AND(B28&gt;=2.9,A28&lt;6.2,D28&gt;=1.7,B28&gt;=2.6,G28&gt;=0.177,B28&lt;3.15,F28&gt;=2.5,F28&gt;=1.5),4.8,IF(AND(D28&lt;2.2,A28&gt;=6.2,D28&gt;=1.7,B28&gt;=2.6,G28&gt;=0.177,B28&lt;3.15,F28&gt;=2.5,F28&gt;=1.5),5.325,IF(AND(D28&gt;=2.2,A28&gt;=6.2,D28&gt;=1.7,B28&gt;=2.6,G28&gt;=0.177,B28&lt;3.15,F28&gt;=2.5,F28&gt;=1.5),5.1,IF(AND(D28&lt;0.25,A28&gt;=4.5,B28&gt;=3.15,A28&gt;=4.35,A28&lt;5.05,D28&lt;0.4,H28&gt;=5.523,G28&lt;0.905,F28&lt;1.5),1.357,IF(AND(D28&gt;=0.25,A28&gt;=4.5,B28&gt;=3.15,A28&gt;=4.35,A28&lt;5.05,D28&lt;0.4,H28&gt;=5.523,G28&lt;0.905,F28&lt;1.5),1.333,IF(AND(H28&lt;10.723,G28&lt;0.644,H28&lt;13.654,D28&lt;1.55,G28&lt;0.709,A28&gt;=5.4,D28&gt;=1.35,F28&lt;2.5,F28&gt;=1.5),4.6,IF(AND(H28&gt;=10.723,G28&lt;0.644,H28&lt;13.654,D28&lt;1.55,G28&lt;0.709,A28&gt;=5.4,D28&gt;=1.35,F28&lt;2.5,F28&gt;=1.5),4.5,"shouldnthappen"))))))))))))))))))))))))))))))))))</f>
        <v>1.46</v>
      </c>
      <c r="BI28" s="1" t="n">
        <f aca="false">IF(AND(D28&gt;=0.8,A28&lt;5.45),3.9,IF(AND(D28&gt;=0.45,D28&lt;0.8,A28&lt;5.45),1.66,IF(AND(H28&lt;16.447,B28&gt;=3.45,A28&gt;=5.45),1.525,IF(AND(H28&gt;=16.447,B28&gt;=3.45,A28&gt;=5.45),6.4,IF(AND(H28&lt;5.245,D28&lt;0.45,D28&lt;0.8,A28&lt;5.45),1,IF(AND(A28&gt;=7.2,G28&lt;0.154,B28&lt;3.45,A28&gt;=5.45),6.7,IF(AND(D28&lt;1.65,A28&lt;7.2,G28&lt;0.154,B28&lt;3.45,A28&gt;=5.45),4.7,IF(AND(D28&gt;=1.65,A28&lt;7.2,G28&lt;0.154,B28&lt;3.45,A28&gt;=5.45),5.52,IF(AND(D28&gt;=0.25,A28&lt;5.05,H28&gt;=5.245,D28&lt;0.45,D28&lt;0.8,A28&lt;5.45),1.35,IF(AND(H28&lt;6.089,A28&gt;=5.05,H28&gt;=5.245,D28&lt;0.45,D28&lt;0.8,A28&lt;5.45),1.7,IF(AND(D28&lt;1.2,B28&lt;2.6,A28&lt;5.75,G28&gt;=0.154,B28&lt;3.45,A28&gt;=5.45),3.85,IF(AND(D28&gt;=1.2,B28&lt;2.6,A28&lt;5.75,G28&gt;=0.154,B28&lt;3.45,A28&gt;=5.45),4,IF(AND(D28&gt;=1.65,B28&gt;=2.6,A28&lt;5.75,G28&gt;=0.154,B28&lt;3.45,A28&gt;=5.45),4.9,IF(AND(G28&lt;0.353,F28&lt;2.5,A28&gt;=5.75,G28&gt;=0.154,B28&lt;3.45,A28&gt;=5.45),4.25,IF(AND(A28&gt;=7.25,F28&gt;=2.5,A28&gt;=5.75,G28&gt;=0.154,B28&lt;3.45,A28&gt;=5.45),6.45,IF(AND(H28&lt;11.218,D28&lt;0.25,A28&lt;5.05,H28&gt;=5.245,D28&lt;0.45,D28&lt;0.8,A28&lt;5.45),1.42,IF(AND(G28&lt;0.517,H28&gt;=6.089,A28&gt;=5.05,H28&gt;=5.245,D28&lt;0.45,D28&lt;0.8,A28&lt;5.45),1.44,IF(AND(G28&gt;=0.517,H28&gt;=6.089,A28&gt;=5.05,H28&gt;=5.245,D28&lt;0.45,D28&lt;0.8,A28&lt;5.45),1.54,IF(AND(H28&gt;=10.194,D28&lt;1.65,B28&gt;=2.6,A28&lt;5.75,G28&gt;=0.154,B28&lt;3.45,A28&gt;=5.45),4.35,IF(AND(B28&gt;=3.15,G28&gt;=0.353,F28&lt;2.5,A28&gt;=5.75,G28&gt;=0.154,B28&lt;3.45,A28&gt;=5.45),4.7,IF(AND(H28&lt;7.716,A28&lt;7.25,F28&gt;=2.5,A28&gt;=5.75,G28&gt;=0.154,B28&lt;3.45,A28&gt;=5.45),5.04,IF(AND(G28&lt;0.175,H28&gt;=11.218,D28&lt;0.25,A28&lt;5.05,H28&gt;=5.245,D28&lt;0.45,D28&lt;0.8,A28&lt;5.45),1.5,IF(AND(H28&lt;7.713,H28&lt;10.194,D28&lt;1.65,B28&gt;=2.6,A28&lt;5.75,G28&gt;=0.154,B28&lt;3.45,A28&gt;=5.45),4.1,IF(AND(H28&gt;=7.713,H28&lt;10.194,D28&lt;1.65,B28&gt;=2.6,A28&lt;5.75,G28&gt;=0.154,B28&lt;3.45,A28&gt;=5.45),4.2,IF(AND(B28&gt;=3.05,B28&lt;3.15,G28&gt;=0.353,F28&lt;2.5,A28&gt;=5.75,G28&gt;=0.154,B28&lt;3.45,A28&gt;=5.45),4.4,IF(AND(D28&gt;=2.45,H28&gt;=7.716,A28&lt;7.25,F28&gt;=2.5,A28&gt;=5.75,G28&gt;=0.154,B28&lt;3.45,A28&gt;=5.45),5.85,IF(AND(D28&lt;0.15,G28&gt;=0.175,H28&gt;=11.218,D28&lt;0.25,A28&lt;5.05,H28&gt;=5.245,D28&lt;0.45,D28&lt;0.8,A28&lt;5.45),1.1,IF(AND(H28&gt;=16.317,B28&lt;3.05,B28&lt;3.15,G28&gt;=0.353,F28&lt;2.5,A28&gt;=5.75,G28&gt;=0.154,B28&lt;3.45,A28&gt;=5.45),4.8,IF(AND(G28&gt;=0.857,D28&lt;2.45,H28&gt;=7.716,A28&lt;7.25,F28&gt;=2.5,A28&gt;=5.75,G28&gt;=0.154,B28&lt;3.45,A28&gt;=5.45),5.05,IF(AND(G28&lt;0.245,D28&gt;=0.15,G28&gt;=0.175,H28&gt;=11.218,D28&lt;0.25,A28&lt;5.05,H28&gt;=5.245,D28&lt;0.45,D28&lt;0.8,A28&lt;5.45),1.3,IF(AND(G28&gt;=0.245,D28&gt;=0.15,G28&gt;=0.175,H28&gt;=11.218,D28&lt;0.25,A28&lt;5.05,H28&gt;=5.245,D28&lt;0.45,D28&lt;0.8,A28&lt;5.45),1.22,IF(AND(B28&lt;2.85,H28&lt;16.317,B28&lt;3.05,B28&lt;3.15,G28&gt;=0.353,F28&lt;2.5,A28&gt;=5.75,G28&gt;=0.154,B28&lt;3.45,A28&gt;=5.45),4.6,IF(AND(B28&gt;=2.85,H28&lt;16.317,B28&lt;3.05,B28&lt;3.15,G28&gt;=0.353,F28&lt;2.5,A28&gt;=5.75,G28&gt;=0.154,B28&lt;3.45,A28&gt;=5.45),4.633,IF(AND(D28&lt;1.85,G28&lt;0.857,D28&lt;2.45,H28&gt;=7.716,A28&lt;7.25,F28&gt;=2.5,A28&gt;=5.75,G28&gt;=0.154,B28&lt;3.45,A28&gt;=5.45),5.8,IF(AND(H28&lt;11.297,D28&gt;=1.85,G28&lt;0.857,D28&lt;2.45,H28&gt;=7.716,A28&lt;7.25,F28&gt;=2.5,A28&gt;=5.75,G28&gt;=0.154,B28&lt;3.45,A28&gt;=5.45),5.3,IF(AND(G28&lt;0.388,H28&gt;=11.297,D28&gt;=1.85,G28&lt;0.857,D28&lt;2.45,H28&gt;=7.716,A28&lt;7.25,F28&gt;=2.5,A28&gt;=5.75,G28&gt;=0.154,B28&lt;3.45,A28&gt;=5.45),5.4,IF(AND(G28&gt;=0.388,H28&gt;=11.297,D28&gt;=1.85,G28&lt;0.857,D28&lt;2.45,H28&gt;=7.716,A28&lt;7.25,F28&gt;=2.5,A28&gt;=5.75,G28&gt;=0.154,B28&lt;3.45,A28&gt;=5.45),5.6,"shouldnthappen")))))))))))))))))))))))))))))))))))))</f>
        <v>1.22</v>
      </c>
      <c r="BJ28" s="1" t="n">
        <f aca="false">IF(AND(F28&gt;=2,B28&gt;=3.35),6.1,IF(AND(H28&gt;=12.719,F28&lt;1.5,B28&lt;3.35),1.567,IF(AND(H28&lt;5.245,F28&lt;2,B28&gt;=3.35),1,IF(AND(D28&lt;0.15,H28&lt;12.719,F28&lt;1.5,B28&lt;3.35),1.5,IF(AND(D28&gt;=0.35,H28&gt;=5.245,F28&lt;2,B28&gt;=3.35),1.6,IF(AND(A28&lt;4.9,D28&gt;=0.15,H28&lt;12.719,F28&lt;1.5,B28&lt;3.35),1.36,IF(AND(B28&lt;2.65,G28&lt;0.572,D28&lt;1.45,F28&gt;=1.5,B28&lt;3.35),3.5,IF(AND(A28&lt;6.1,F28&lt;2.5,D28&gt;=1.45,F28&gt;=1.5,B28&lt;3.35),5.1,IF(AND(G28&gt;=0.607,D28&lt;0.35,H28&gt;=5.245,F28&lt;2,B28&gt;=3.35),1.65,IF(AND(G28&lt;0.546,A28&gt;=4.9,D28&gt;=0.15,H28&lt;12.719,F28&lt;1.5,B28&lt;3.35),1.2,IF(AND(G28&gt;=0.546,A28&gt;=4.9,D28&gt;=0.15,H28&lt;12.719,F28&lt;1.5,B28&lt;3.35),1.4,IF(AND(A28&gt;=6.3,B28&gt;=2.65,G28&lt;0.572,D28&lt;1.45,F28&gt;=1.5,B28&lt;3.35),4.8,IF(AND(D28&lt;1.15,B28&lt;2.85,G28&gt;=0.572,D28&lt;1.45,F28&gt;=1.5,B28&lt;3.35),3.9,IF(AND(B28&gt;=3.15,B28&gt;=2.85,G28&gt;=0.572,D28&lt;1.45,F28&gt;=1.5,B28&lt;3.35),4.7,IF(AND(B28&lt;2.95,A28&gt;=6.1,F28&lt;2.5,D28&gt;=1.45,F28&gt;=1.5,B28&lt;3.35),4.533,IF(AND(B28&gt;=2.95,A28&gt;=6.1,F28&lt;2.5,D28&gt;=1.45,F28&gt;=1.5,B28&lt;3.35),4.75,IF(AND(A28&gt;=6.7,G28&lt;0.107,F28&gt;=2.5,D28&gt;=1.45,F28&gt;=1.5,B28&lt;3.35),5.7,IF(AND(G28&gt;=0.385,G28&lt;0.607,D28&lt;0.35,H28&gt;=5.245,F28&lt;2,B28&gt;=3.35),1.325,IF(AND(D28&lt;1.25,A28&lt;6.3,B28&gt;=2.65,G28&lt;0.572,D28&lt;1.45,F28&gt;=1.5,B28&lt;3.35),4,IF(AND(D28&gt;=1.25,A28&lt;6.3,B28&gt;=2.65,G28&lt;0.572,D28&lt;1.45,F28&gt;=1.5,B28&lt;3.35),4.18,IF(AND(G28&lt;0.907,D28&gt;=1.15,B28&lt;2.85,G28&gt;=0.572,D28&lt;1.45,F28&gt;=1.5,B28&lt;3.35),4,IF(AND(G28&gt;=0.907,D28&gt;=1.15,B28&lt;2.85,G28&gt;=0.572,D28&lt;1.45,F28&gt;=1.5,B28&lt;3.35),4.4,IF(AND(H28&lt;8.326,B28&lt;3.15,B28&gt;=2.85,G28&gt;=0.572,D28&lt;1.45,F28&gt;=1.5,B28&lt;3.35),3.6,IF(AND(H28&gt;=8.326,B28&lt;3.15,B28&gt;=2.85,G28&gt;=0.572,D28&lt;1.45,F28&gt;=1.5,B28&lt;3.35),4.48,IF(AND(B28&lt;2.95,A28&lt;6.7,G28&lt;0.107,F28&gt;=2.5,D28&gt;=1.45,F28&gt;=1.5,B28&lt;3.35),5.6,IF(AND(B28&gt;=2.95,A28&lt;6.7,G28&lt;0.107,F28&gt;=2.5,D28&gt;=1.45,F28&gt;=1.5,B28&lt;3.35),5.5,IF(AND(G28&lt;0.205,G28&lt;0.432,G28&gt;=0.107,F28&gt;=2.5,D28&gt;=1.45,F28&gt;=1.5,B28&lt;3.35),5.3,IF(AND(B28&gt;=3.05,G28&gt;=0.432,G28&gt;=0.107,F28&gt;=2.5,D28&gt;=1.45,F28&gt;=1.5,B28&lt;3.35),5.86,IF(AND(H28&gt;=14.057,G28&lt;0.385,G28&lt;0.607,D28&lt;0.35,H28&gt;=5.245,F28&lt;2,B28&gt;=3.35),1.7,IF(AND(D28&lt;1.7,G28&gt;=0.205,G28&lt;0.432,G28&gt;=0.107,F28&gt;=2.5,D28&gt;=1.45,F28&gt;=1.5,B28&lt;3.35),5,IF(AND(G28&lt;0.779,B28&lt;3.05,G28&gt;=0.432,G28&gt;=0.107,F28&gt;=2.5,D28&gt;=1.45,F28&gt;=1.5,B28&lt;3.35),4.9,IF(AND(G28&gt;=0.779,B28&lt;3.05,G28&gt;=0.432,G28&gt;=0.107,F28&gt;=2.5,D28&gt;=1.45,F28&gt;=1.5,B28&lt;3.35),5.533,IF(AND(D28&gt;=0.25,H28&lt;14.057,G28&lt;0.385,G28&lt;0.607,D28&lt;0.35,H28&gt;=5.245,F28&lt;2,B28&gt;=3.35),1.4,IF(AND(B28&lt;2.85,D28&gt;=1.7,G28&gt;=0.205,G28&lt;0.432,G28&gt;=0.107,F28&gt;=2.5,D28&gt;=1.45,F28&gt;=1.5,B28&lt;3.35),5.1,IF(AND(B28&gt;=2.85,D28&gt;=1.7,G28&gt;=0.205,G28&lt;0.432,G28&gt;=0.107,F28&gt;=2.5,D28&gt;=1.45,F28&gt;=1.5,B28&lt;3.35),5.15,IF(AND(A28&lt;5.1,D28&lt;0.25,H28&lt;14.057,G28&lt;0.385,G28&lt;0.607,D28&lt;0.35,H28&gt;=5.245,F28&lt;2,B28&gt;=3.35),1.4,IF(AND(A28&gt;=5.1,D28&lt;0.25,H28&lt;14.057,G28&lt;0.385,G28&lt;0.607,D28&lt;0.35,H28&gt;=5.245,F28&lt;2,B28&gt;=3.35),1.5,"shouldnthappen")))))))))))))))))))))))))))))))))))))</f>
        <v>1.567</v>
      </c>
    </row>
    <row r="29" customFormat="false" ht="13.8" hidden="false" customHeight="false" outlineLevel="0" collapsed="false">
      <c r="A29" s="1" t="n">
        <v>5</v>
      </c>
      <c r="B29" s="1" t="n">
        <v>3.4</v>
      </c>
      <c r="C29" s="1" t="n">
        <v>1.6</v>
      </c>
      <c r="D29" s="1" t="n">
        <v>0.4</v>
      </c>
      <c r="E29" s="1" t="s">
        <v>94</v>
      </c>
      <c r="F29" s="1" t="n">
        <v>1</v>
      </c>
      <c r="G29" s="1" t="n">
        <v>0.277537162881345</v>
      </c>
      <c r="H29" s="16" t="n">
        <v>9.5117676933296</v>
      </c>
      <c r="I29" s="11" t="n">
        <f aca="false">C29</f>
        <v>1.6</v>
      </c>
      <c r="J29" s="1" t="n">
        <f aca="false">AVERAGE(M29:BJ29)</f>
        <v>1.47154</v>
      </c>
      <c r="K29" s="15" t="n">
        <f aca="false">1-SQRT(VAR(M29:BJ29, I29)) / AVERAGE(M29:BJ29)</f>
        <v>0.915179518373249</v>
      </c>
      <c r="L29" s="1" t="n">
        <f aca="false">(J29-I29)/I29</f>
        <v>-0.0802875</v>
      </c>
      <c r="M29" s="1" t="n">
        <f aca="false">IF(AND(H29&gt;=16.241,B29&gt;=3.35),6.4,IF(AND(D29&gt;=0.75,A29&lt;5.15,B29&lt;3.35),4.1,IF(AND(D29&gt;=1.5,H29&lt;16.241,B29&gt;=3.35),5.767,IF(AND(B29&gt;=3.25,D29&lt;0.75,A29&lt;5.15,B29&lt;3.35),1.58,IF(AND(A29&lt;4.95,D29&lt;1.5,H29&lt;16.241,B29&gt;=3.35),1.4,IF(AND(A29&lt;4.5,B29&lt;3.25,D29&lt;0.75,A29&lt;5.15,B29&lt;3.35),1.26,IF(AND(A29&gt;=4.5,B29&lt;3.25,D29&lt;0.75,A29&lt;5.15,B29&lt;3.35),1.48,IF(AND(G29&lt;0.356,H29&lt;12.557,D29&lt;1.45,A29&gt;=5.15,B29&lt;3.35),4.267,IF(AND(D29&lt;1.25,H29&gt;=12.557,D29&lt;1.45,A29&gt;=5.15,B29&lt;3.35),4.05,IF(AND(D29&gt;=1.35,G29&gt;=0.356,H29&lt;12.557,D29&lt;1.45,A29&gt;=5.15,B29&lt;3.35),4.25,IF(AND(H29&lt;15.086,D29&gt;=1.25,H29&gt;=12.557,D29&lt;1.45,A29&gt;=5.15,B29&lt;3.35),4.4,IF(AND(F29&lt;2.5,G29&gt;=0.44,D29&lt;2.05,D29&gt;=1.45,A29&gt;=5.15,B29&lt;3.35),4.7,IF(AND(H29&lt;10.391,B29&lt;3.15,D29&gt;=2.05,D29&gt;=1.45,A29&gt;=5.15,B29&lt;3.35),5.1,IF(AND(G29&lt;0.505,B29&gt;=3.15,D29&gt;=2.05,D29&gt;=1.45,A29&gt;=5.15,B29&lt;3.35),5.7,IF(AND(G29&gt;=0.505,B29&gt;=3.15,D29&gt;=2.05,D29&gt;=1.45,A29&gt;=5.15,B29&lt;3.35),5.95,IF(AND(D29&gt;=0.5,G29&lt;0.905,A29&gt;=4.95,D29&lt;1.5,H29&lt;16.241,B29&gt;=3.35),1.6,IF(AND(B29&lt;3.6,G29&gt;=0.905,A29&gt;=4.95,D29&lt;1.5,H29&lt;16.241,B29&gt;=3.35),1.7,IF(AND(B29&gt;=3.6,G29&gt;=0.905,A29&gt;=4.95,D29&lt;1.5,H29&lt;16.241,B29&gt;=3.35),1.767,IF(AND(A29&gt;=5.7,D29&lt;1.35,G29&gt;=0.356,H29&lt;12.557,D29&lt;1.45,A29&gt;=5.15,B29&lt;3.35),3.9,IF(AND(A29&lt;6.35,H29&gt;=15.086,D29&gt;=1.25,H29&gt;=12.557,D29&lt;1.45,A29&gt;=5.15,B29&lt;3.35),4.7,IF(AND(A29&gt;=6.35,H29&gt;=15.086,D29&gt;=1.25,H29&gt;=12.557,D29&lt;1.45,A29&gt;=5.15,B29&lt;3.35),4.6,IF(AND(H29&lt;9.252,D29&lt;1.55,G29&lt;0.44,D29&lt;2.05,D29&gt;=1.45,A29&gt;=5.15,B29&lt;3.35),5.08,IF(AND(H29&gt;=9.252,D29&lt;1.55,G29&lt;0.44,D29&lt;2.05,D29&gt;=1.45,A29&gt;=5.15,B29&lt;3.35),4.7,IF(AND(H29&lt;8.477,D29&gt;=1.55,G29&lt;0.44,D29&lt;2.05,D29&gt;=1.45,A29&gt;=5.15,B29&lt;3.35),5.1,IF(AND(H29&gt;=8.477,D29&gt;=1.55,G29&lt;0.44,D29&lt;2.05,D29&gt;=1.45,A29&gt;=5.15,B29&lt;3.35),5.4,IF(AND(H29&lt;8.435,F29&gt;=2.5,G29&gt;=0.44,D29&lt;2.05,D29&gt;=1.45,A29&gt;=5.15,B29&lt;3.35),5.1,IF(AND(H29&gt;=8.435,F29&gt;=2.5,G29&gt;=0.44,D29&lt;2.05,D29&gt;=1.45,A29&gt;=5.15,B29&lt;3.35),4.86,IF(AND(G29&lt;0.543,H29&gt;=10.391,B29&lt;3.15,D29&gt;=2.05,D29&gt;=1.45,A29&gt;=5.15,B29&lt;3.35),5.56,IF(AND(G29&gt;=0.543,H29&gt;=10.391,B29&lt;3.15,D29&gt;=2.05,D29&gt;=1.45,A29&gt;=5.15,B29&lt;3.35),5.8,IF(AND(A29&lt;5.05,D29&lt;0.5,G29&lt;0.905,A29&gt;=4.95,D29&lt;1.5,H29&lt;16.241,B29&gt;=3.35),1.3,IF(AND(H29&lt;6.583,A29&lt;5.7,D29&lt;1.35,G29&gt;=0.356,H29&lt;12.557,D29&lt;1.45,A29&gt;=5.15,B29&lt;3.35),4,IF(AND(G29&lt;0.585,A29&gt;=5.05,D29&lt;0.5,G29&lt;0.905,A29&gt;=4.95,D29&lt;1.5,H29&lt;16.241,B29&gt;=3.35),1.475,IF(AND(G29&lt;0.62,H29&gt;=6.583,A29&lt;5.7,D29&lt;1.35,G29&gt;=0.356,H29&lt;12.557,D29&lt;1.45,A29&gt;=5.15,B29&lt;3.35),3.75,IF(AND(G29&gt;=0.62,H29&gt;=6.583,A29&lt;5.7,D29&lt;1.35,G29&gt;=0.356,H29&lt;12.557,D29&lt;1.45,A29&gt;=5.15,B29&lt;3.35),3.6,IF(AND(B29&lt;3.75,G29&gt;=0.585,A29&gt;=5.05,D29&lt;0.5,G29&lt;0.905,A29&gt;=4.95,D29&lt;1.5,H29&lt;16.241,B29&gt;=3.35),1.5,IF(AND(B29&gt;=3.75,G29&gt;=0.585,A29&gt;=5.05,D29&lt;0.5,G29&lt;0.905,A29&gt;=4.95,D29&lt;1.5,H29&lt;16.241,B29&gt;=3.35),1.6,"shouldnthappen"))))))))))))))))))))))))))))))))))))</f>
        <v>1.3</v>
      </c>
      <c r="N29" s="1" t="n">
        <f aca="false">IF(AND(H29&lt;5.245,B29&lt;3.65,F29&lt;1.5),1,IF(AND(H29&gt;=14.096,B29&gt;=3.65,F29&lt;1.5),1.65,IF(AND(A29&gt;=5.45,H29&gt;=5.245,B29&lt;3.65,F29&lt;1.5),1.3,IF(AND(H29&gt;=13.586,H29&lt;14.096,B29&gt;=3.65,F29&lt;1.5),1.3,IF(AND(H29&lt;10.258,D29&lt;1.25,F29&lt;2.5,F29&gt;=1.5),3.38,IF(AND(H29&lt;6.982,D29&gt;=1.25,F29&lt;2.5,F29&gt;=1.5),3.96,IF(AND(H29&gt;=13.646,D29&lt;2.05,F29&gt;=2.5,F29&gt;=1.5),6.1,IF(AND(B29&lt;3.05,A29&lt;5.45,H29&gt;=5.245,B29&lt;3.65,F29&lt;1.5),1.375,IF(AND(H29&lt;6.543,H29&lt;13.586,H29&lt;14.096,B29&gt;=3.65,F29&lt;1.5),1.4,IF(AND(H29&gt;=6.543,H29&lt;13.586,H29&lt;14.096,B29&gt;=3.65,F29&lt;1.5),1.5,IF(AND(H29&lt;11.522,H29&gt;=10.258,D29&lt;1.25,F29&lt;2.5,F29&gt;=1.5),3.733,IF(AND(H29&gt;=11.522,H29&gt;=10.258,D29&lt;1.25,F29&lt;2.5,F29&gt;=1.5),3.92,IF(AND(H29&lt;5.767,H29&lt;13.646,D29&lt;2.05,F29&gt;=2.5,F29&gt;=1.5),4.5,IF(AND(A29&lt;6.8,B29&lt;3.15,D29&gt;=2.05,F29&gt;=2.5,F29&gt;=1.5),5.6,IF(AND(A29&gt;=6.8,B29&lt;3.15,D29&gt;=2.05,F29&gt;=2.5,F29&gt;=1.5),5.1,IF(AND(B29&lt;3.25,B29&gt;=3.15,D29&gt;=2.05,F29&gt;=2.5,F29&gt;=1.5),5.8,IF(AND(B29&gt;=3.25,B29&gt;=3.15,D29&gt;=2.05,F29&gt;=2.5,F29&gt;=1.5),5.65,IF(AND(B29&lt;3.15,B29&gt;=3.05,A29&lt;5.45,H29&gt;=5.245,B29&lt;3.65,F29&lt;1.5),1.5,IF(AND(G29&gt;=0.735,H29&lt;13.665,H29&gt;=6.982,D29&gt;=1.25,F29&lt;2.5,F29&gt;=1.5),4.2,IF(AND(H29&lt;14.03,H29&gt;=13.665,H29&gt;=6.982,D29&gt;=1.25,F29&lt;2.5,F29&gt;=1.5),4.8,IF(AND(A29&gt;=6.6,H29&gt;=5.767,H29&lt;13.646,D29&lt;2.05,F29&gt;=2.5,F29&gt;=1.5),6.05,IF(AND(G29&gt;=0.934,B29&gt;=3.15,B29&gt;=3.05,A29&lt;5.45,H29&gt;=5.245,B29&lt;3.65,F29&lt;1.5),1.7,IF(AND(D29&gt;=1.55,G29&lt;0.735,H29&lt;13.665,H29&gt;=6.982,D29&gt;=1.25,F29&lt;2.5,F29&gt;=1.5),5.1,IF(AND(D29&lt;1.45,H29&gt;=14.03,H29&gt;=13.665,H29&gt;=6.982,D29&gt;=1.25,F29&lt;2.5,F29&gt;=1.5),4.7,IF(AND(D29&gt;=1.45,H29&gt;=14.03,H29&gt;=13.665,H29&gt;=6.982,D29&gt;=1.25,F29&lt;2.5,F29&gt;=1.5),4.5,IF(AND(A29&gt;=6.2,A29&lt;6.6,H29&gt;=5.767,H29&lt;13.646,D29&lt;2.05,F29&gt;=2.5,F29&gt;=1.5),5.325,IF(AND(B29&lt;3.25,G29&lt;0.934,B29&gt;=3.15,B29&gt;=3.05,A29&lt;5.45,H29&gt;=5.245,B29&lt;3.65,F29&lt;1.5),1.3,IF(AND(D29&lt;1.35,D29&lt;1.55,G29&lt;0.735,H29&lt;13.665,H29&gt;=6.982,D29&gt;=1.25,F29&lt;2.5,F29&gt;=1.5),4.25,IF(AND(H29&lt;8.435,A29&lt;6.2,A29&lt;6.6,H29&gt;=5.767,H29&lt;13.646,D29&lt;2.05,F29&gt;=2.5,F29&gt;=1.5),5.1,IF(AND(H29&gt;=8.435,A29&lt;6.2,A29&lt;6.6,H29&gt;=5.767,H29&lt;13.646,D29&lt;2.05,F29&gt;=2.5,F29&gt;=1.5),4.9,IF(AND(A29&gt;=5.15,B29&gt;=3.25,G29&lt;0.934,B29&gt;=3.15,B29&gt;=3.05,A29&lt;5.45,H29&gt;=5.245,B29&lt;3.65,F29&lt;1.5),1.5,IF(AND(B29&lt;2.9,D29&gt;=1.35,D29&lt;1.55,G29&lt;0.735,H29&lt;13.665,H29&gt;=6.982,D29&gt;=1.25,F29&lt;2.5,F29&gt;=1.5),4.6,IF(AND(B29&gt;=2.9,D29&gt;=1.35,D29&lt;1.55,G29&lt;0.735,H29&lt;13.665,H29&gt;=6.982,D29&gt;=1.25,F29&lt;2.5,F29&gt;=1.5),4.52,IF(AND(G29&gt;=0.862,A29&lt;5.15,B29&gt;=3.25,G29&lt;0.934,B29&gt;=3.15,B29&gt;=3.05,A29&lt;5.45,H29&gt;=5.245,B29&lt;3.65,F29&lt;1.5),1.5,IF(AND(H29&lt;9.35,G29&lt;0.862,A29&lt;5.15,B29&gt;=3.25,G29&lt;0.934,B29&gt;=3.15,B29&gt;=3.05,A29&lt;5.45,H29&gt;=5.245,B29&lt;3.65,F29&lt;1.5),1.38,IF(AND(H29&gt;=9.35,G29&lt;0.862,A29&lt;5.15,B29&gt;=3.25,G29&lt;0.934,B29&gt;=3.15,B29&gt;=3.05,A29&lt;5.45,H29&gt;=5.245,B29&lt;3.65,F29&lt;1.5),1.4,"shouldnthappen"))))))))))))))))))))))))))))))))))))</f>
        <v>1.4</v>
      </c>
      <c r="O29" s="1" t="n">
        <f aca="false">IF(AND(B29&lt;2.75,A29&lt;5.55),3.96,IF(AND(H29&lt;9.205,A29&lt;5.9,A29&gt;=5.55),3.85,IF(AND(A29&lt;4.35,D29&lt;0.35,B29&gt;=2.75,A29&lt;5.55),1.1,IF(AND(B29&lt;3.65,D29&gt;=0.35,B29&gt;=2.75,A29&lt;5.55),1.65,IF(AND(B29&gt;=3.65,D29&gt;=0.35,B29&gt;=2.75,A29&lt;5.55),1.9,IF(AND(G29&gt;=0.732,H29&gt;=9.205,A29&lt;5.9,A29&gt;=5.55),4.9,IF(AND(G29&lt;0.273,G29&lt;0.732,H29&gt;=9.205,A29&lt;5.9,A29&gt;=5.55),4.5,IF(AND(A29&lt;6.3,G29&lt;0.422,F29&lt;2.5,A29&gt;=5.9,A29&gt;=5.55),5.1,IF(AND(A29&gt;=6.3,G29&lt;0.422,F29&lt;2.5,A29&gt;=5.9,A29&gt;=5.55),4.76,IF(AND(B29&lt;2.4,G29&gt;=0.422,F29&lt;2.5,A29&gt;=5.9,A29&gt;=5.55),4.45,IF(AND(A29&gt;=7,G29&gt;=0.628,F29&gt;=2.5,A29&gt;=5.9,A29&gt;=5.55),6.45,IF(AND(D29&lt;0.15,H29&lt;13.924,A29&gt;=4.35,D29&lt;0.35,B29&gt;=2.75,A29&lt;5.55),1.5,IF(AND(B29&lt;3.15,H29&gt;=13.924,A29&gt;=4.35,D29&lt;0.35,B29&gt;=2.75,A29&lt;5.55),1.56,IF(AND(B29&gt;=3.15,H29&gt;=13.924,A29&gt;=4.35,D29&lt;0.35,B29&gt;=2.75,A29&lt;5.55),1.3,IF(AND(H29&lt;14.316,G29&gt;=0.273,G29&lt;0.732,H29&gt;=9.205,A29&lt;5.9,A29&gt;=5.55),3.95,IF(AND(H29&gt;=14.316,G29&gt;=0.273,G29&lt;0.732,H29&gt;=9.205,A29&lt;5.9,A29&gt;=5.55),4.1,IF(AND(A29&lt;6.2,B29&gt;=2.4,G29&gt;=0.422,F29&lt;2.5,A29&gt;=5.9,A29&gt;=5.55),4.3,IF(AND(A29&gt;=7.05,G29&lt;0.364,G29&lt;0.628,F29&gt;=2.5,A29&gt;=5.9,A29&gt;=5.55),6.1,IF(AND(A29&gt;=7.55,G29&gt;=0.364,G29&lt;0.628,F29&gt;=2.5,A29&gt;=5.9,A29&gt;=5.55),6.4,IF(AND(A29&lt;6.15,A29&lt;7,G29&gt;=0.628,F29&gt;=2.5,A29&gt;=5.9,A29&gt;=5.55),4.9,IF(AND(D29&lt;1.45,A29&gt;=6.2,B29&gt;=2.4,G29&gt;=0.422,F29&lt;2.5,A29&gt;=5.9,A29&gt;=5.55),4.64,IF(AND(D29&gt;=1.45,A29&gt;=6.2,B29&gt;=2.4,G29&gt;=0.422,F29&lt;2.5,A29&gt;=5.9,A29&gt;=5.55),4.9,IF(AND(D29&lt;1.65,A29&lt;7.05,G29&lt;0.364,G29&lt;0.628,F29&gt;=2.5,A29&gt;=5.9,A29&gt;=5.55),5.1,IF(AND(D29&gt;=2.35,A29&lt;7.55,G29&gt;=0.364,G29&lt;0.628,F29&gt;=2.5,A29&gt;=5.9,A29&gt;=5.55),5.633,IF(AND(D29&lt;2.15,A29&gt;=6.15,A29&lt;7,G29&gt;=0.628,F29&gt;=2.5,A29&gt;=5.9,A29&gt;=5.55),5.1,IF(AND(D29&gt;=2.15,A29&gt;=6.15,A29&lt;7,G29&gt;=0.628,F29&gt;=2.5,A29&gt;=5.9,A29&gt;=5.55),5.267,IF(AND(A29&lt;4.9,A29&lt;5.05,D29&gt;=0.15,H29&lt;13.924,A29&gt;=4.35,D29&lt;0.35,B29&gt;=2.75,A29&lt;5.55),1.375,IF(AND(A29&gt;=4.9,A29&lt;5.05,D29&gt;=0.15,H29&lt;13.924,A29&gt;=4.35,D29&lt;0.35,B29&gt;=2.75,A29&lt;5.55),1.3,IF(AND(A29&lt;5.45,A29&gt;=5.05,D29&gt;=0.15,H29&lt;13.924,A29&gt;=4.35,D29&lt;0.35,B29&gt;=2.75,A29&lt;5.55),1.475,IF(AND(A29&gt;=5.45,A29&gt;=5.05,D29&gt;=0.15,H29&lt;13.924,A29&gt;=4.35,D29&lt;0.35,B29&gt;=2.75,A29&lt;5.55),1.4,IF(AND(B29&gt;=3.25,D29&lt;2.35,A29&lt;7.55,G29&gt;=0.364,G29&lt;0.628,F29&gt;=2.5,A29&gt;=5.9,A29&gt;=5.55),5.7,IF(AND(G29&lt;0.006,G29&lt;0.107,D29&gt;=1.65,A29&lt;7.05,G29&lt;0.364,G29&lt;0.628,F29&gt;=2.5,A29&gt;=5.9,A29&gt;=5.55),5.5,IF(AND(G29&gt;=0.006,G29&lt;0.107,D29&gt;=1.65,A29&lt;7.05,G29&lt;0.364,G29&lt;0.628,F29&gt;=2.5,A29&gt;=5.9,A29&gt;=5.55),5.667,IF(AND(D29&lt;2.2,G29&gt;=0.107,D29&gt;=1.65,A29&lt;7.05,G29&lt;0.364,G29&lt;0.628,F29&gt;=2.5,A29&gt;=5.9,A29&gt;=5.55),5.35,IF(AND(D29&gt;=2.2,G29&gt;=0.107,D29&gt;=1.65,A29&lt;7.05,G29&lt;0.364,G29&lt;0.628,F29&gt;=2.5,A29&gt;=5.9,A29&gt;=5.55),5.2,IF(AND(D29&lt;2.25,B29&lt;3.25,D29&lt;2.35,A29&lt;7.55,G29&gt;=0.364,G29&lt;0.628,F29&gt;=2.5,A29&gt;=5.9,A29&gt;=5.55),5.8,IF(AND(D29&gt;=2.25,B29&lt;3.25,D29&lt;2.35,A29&lt;7.55,G29&gt;=0.364,G29&lt;0.628,F29&gt;=2.5,A29&gt;=5.9,A29&gt;=5.55),5.9,"shouldnthappen")))))))))))))))))))))))))))))))))))))</f>
        <v>1.65</v>
      </c>
      <c r="P29" s="1" t="n">
        <f aca="false">IF(AND(D29&gt;=0.75,A29&lt;5.55),3.9,IF(AND(H29&lt;7.482,A29&gt;=5.55),3.45,IF(AND(B29&gt;=3.15,B29&lt;3.25,D29&lt;0.75,A29&lt;5.55),1.262,IF(AND(G29&gt;=0.446,B29&lt;3.15,B29&lt;3.25,D29&lt;0.75,A29&lt;5.55),1.1,IF(AND(G29&lt;0.408,A29&lt;5.05,B29&gt;=3.25,D29&lt;0.75,A29&lt;5.55),1.4,IF(AND(G29&gt;=0.408,A29&lt;5.05,B29&gt;=3.25,D29&lt;0.75,A29&lt;5.55),1.233,IF(AND(G29&gt;=0.676,A29&gt;=5.05,B29&gt;=3.25,D29&lt;0.75,A29&lt;5.55),1.72,IF(AND(H29&lt;9.386,A29&lt;5.85,F29&lt;2.5,H29&gt;=7.482,A29&gt;=5.55),3.5,IF(AND(H29&gt;=9.386,A29&lt;5.85,F29&lt;2.5,H29&gt;=7.482,A29&gt;=5.55),4.275,IF(AND(H29&gt;=16.284,G29&lt;0.865,F29&gt;=2.5,H29&gt;=7.482,A29&gt;=5.55),6.6,IF(AND(G29&lt;0.912,G29&gt;=0.865,F29&gt;=2.5,H29&gt;=7.482,A29&gt;=5.55),4.8,IF(AND(G29&gt;=0.912,G29&gt;=0.865,F29&gt;=2.5,H29&gt;=7.482,A29&gt;=5.55),5.175,IF(AND(A29&gt;=4.95,G29&lt;0.446,B29&lt;3.15,B29&lt;3.25,D29&lt;0.75,A29&lt;5.55),1.6,IF(AND(H29&gt;=12.974,G29&lt;0.676,A29&gt;=5.05,B29&gt;=3.25,D29&lt;0.75,A29&lt;5.55),1.3,IF(AND(D29&lt;1.45,H29&lt;13.531,A29&gt;=5.85,F29&lt;2.5,H29&gt;=7.482,A29&gt;=5.55),4.2,IF(AND(D29&gt;=1.45,H29&lt;13.531,A29&gt;=5.85,F29&lt;2.5,H29&gt;=7.482,A29&gt;=5.55),4.967,IF(AND(G29&lt;0.187,H29&gt;=13.531,A29&gt;=5.85,F29&lt;2.5,H29&gt;=7.482,A29&gt;=5.55),5,IF(AND(H29&gt;=12.675,A29&lt;4.95,G29&lt;0.446,B29&lt;3.15,B29&lt;3.25,D29&lt;0.75,A29&lt;5.55),1.5,IF(AND(H29&lt;10.826,H29&lt;12.974,G29&lt;0.676,A29&gt;=5.05,B29&gt;=3.25,D29&lt;0.75,A29&lt;5.55),1.46,IF(AND(H29&gt;=10.826,H29&lt;12.974,G29&lt;0.676,A29&gt;=5.05,B29&gt;=3.25,D29&lt;0.75,A29&lt;5.55),1.4,IF(AND(A29&lt;6.15,G29&gt;=0.187,H29&gt;=13.531,A29&gt;=5.85,F29&lt;2.5,H29&gt;=7.482,A29&gt;=5.55),4.7,IF(AND(A29&lt;6.85,B29&lt;2.95,H29&lt;16.284,G29&lt;0.865,F29&gt;=2.5,H29&gt;=7.482,A29&gt;=5.55),5.32,IF(AND(A29&gt;=6.85,B29&lt;2.95,H29&lt;16.284,G29&lt;0.865,F29&gt;=2.5,H29&gt;=7.482,A29&gt;=5.55),6.567,IF(AND(A29&lt;4.85,H29&lt;12.675,A29&lt;4.95,G29&lt;0.446,B29&lt;3.15,B29&lt;3.25,D29&lt;0.75,A29&lt;5.55),1.4,IF(AND(A29&gt;=4.85,H29&lt;12.675,A29&lt;4.95,G29&lt;0.446,B29&lt;3.15,B29&lt;3.25,D29&lt;0.75,A29&lt;5.55),1.5,IF(AND(B29&lt;3.1,A29&gt;=6.15,G29&gt;=0.187,H29&gt;=13.531,A29&gt;=5.85,F29&lt;2.5,H29&gt;=7.482,A29&gt;=5.55),4.467,IF(AND(B29&gt;=3.1,A29&gt;=6.15,G29&gt;=0.187,H29&gt;=13.531,A29&gt;=5.85,F29&lt;2.5,H29&gt;=7.482,A29&gt;=5.55),4.7,IF(AND(G29&gt;=0.379,B29&lt;3.15,B29&gt;=2.95,H29&lt;16.284,G29&lt;0.865,F29&gt;=2.5,H29&gt;=7.482,A29&gt;=5.55),5.733,IF(AND(A29&lt;6.6,B29&gt;=3.15,B29&gt;=2.95,H29&lt;16.284,G29&lt;0.865,F29&gt;=2.5,H29&gt;=7.482,A29&gt;=5.55),5.38,IF(AND(A29&lt;6.7,G29&lt;0.379,B29&lt;3.15,B29&gt;=2.95,H29&lt;16.284,G29&lt;0.865,F29&gt;=2.5,H29&gt;=7.482,A29&gt;=5.55),5.3,IF(AND(A29&gt;=6.7,G29&lt;0.379,B29&lt;3.15,B29&gt;=2.95,H29&lt;16.284,G29&lt;0.865,F29&gt;=2.5,H29&gt;=7.482,A29&gt;=5.55),5.16,IF(AND(A29&lt;7.05,A29&gt;=6.6,B29&gt;=3.15,B29&gt;=2.95,H29&lt;16.284,G29&lt;0.865,F29&gt;=2.5,H29&gt;=7.482,A29&gt;=5.55),5.78,IF(AND(A29&gt;=7.05,A29&gt;=6.6,B29&gt;=3.15,B29&gt;=2.95,H29&lt;16.284,G29&lt;0.865,F29&gt;=2.5,H29&gt;=7.482,A29&gt;=5.55),6.1,"shouldnthappen")))))))))))))))))))))))))))))))))</f>
        <v>1.4</v>
      </c>
      <c r="Q29" s="1" t="n">
        <f aca="false">IF(AND(G29&gt;=0.422,B29&lt;3.25,F29&lt;1.5),1.25,IF(AND(G29&gt;=0.082,G29&lt;0.125,F29&gt;=1.5),6.7,IF(AND(G29&lt;0.251,G29&lt;0.422,B29&lt;3.25,F29&lt;1.5),1.38,IF(AND(G29&gt;=0.251,G29&lt;0.422,B29&lt;3.25,F29&lt;1.5),1.55,IF(AND(G29&gt;=0.385,G29&lt;0.633,B29&gt;=3.25,F29&lt;1.5),1.367,IF(AND(B29&lt;3.35,G29&gt;=0.633,B29&gt;=3.25,F29&lt;1.5),1.7,IF(AND(A29&lt;5.85,G29&lt;0.082,G29&lt;0.125,F29&gt;=1.5),4.5,IF(AND(F29&gt;=2.5,D29&lt;1.6,G29&gt;=0.125,F29&gt;=1.5),5.05,IF(AND(H29&gt;=16.774,D29&gt;=1.6,G29&gt;=0.125,F29&gt;=1.5),6.4,IF(AND(D29&gt;=0.5,G29&lt;0.385,G29&lt;0.633,B29&gt;=3.25,F29&lt;1.5),1.6,IF(AND(B29&lt;3.6,B29&gt;=3.35,G29&gt;=0.633,B29&gt;=3.25,F29&lt;1.5),1.55,IF(AND(B29&gt;=3.6,B29&gt;=3.35,G29&gt;=0.633,B29&gt;=3.25,F29&lt;1.5),1.6,IF(AND(D29&lt;1.65,A29&gt;=5.85,G29&lt;0.082,G29&lt;0.125,F29&gt;=1.5),4.7,IF(AND(A29&lt;5.3,F29&lt;2.5,D29&lt;1.6,G29&gt;=0.125,F29&gt;=1.5),3.15,IF(AND(B29&gt;=3.2,H29&lt;16.774,D29&gt;=1.6,G29&gt;=0.125,F29&gt;=1.5),5.675,IF(AND(H29&lt;11.767,D29&lt;0.5,G29&lt;0.385,G29&lt;0.633,B29&gt;=3.25,F29&lt;1.5),1.5,IF(AND(H29&gt;=11.767,D29&lt;0.5,G29&lt;0.385,G29&lt;0.633,B29&gt;=3.25,F29&lt;1.5),1.367,IF(AND(H29&lt;8.367,D29&gt;=1.65,A29&gt;=5.85,G29&lt;0.082,G29&lt;0.125,F29&gt;=1.5),5.7,IF(AND(H29&gt;=8.367,D29&gt;=1.65,A29&gt;=5.85,G29&lt;0.082,G29&lt;0.125,F29&gt;=1.5),5.575,IF(AND(A29&gt;=7.1,B29&lt;3.2,H29&lt;16.774,D29&gt;=1.6,G29&gt;=0.125,F29&gt;=1.5),6.3,IF(AND(H29&gt;=15.395,B29&lt;2.85,A29&gt;=5.3,F29&lt;2.5,D29&lt;1.6,G29&gt;=0.125,F29&gt;=1.5),4.8,IF(AND(H29&lt;8.486,B29&gt;=2.85,A29&gt;=5.3,F29&lt;2.5,D29&lt;1.6,G29&gt;=0.125,F29&gt;=1.5),3.85,IF(AND(D29&gt;=2.1,A29&lt;7.1,B29&lt;3.2,H29&lt;16.774,D29&gt;=1.6,G29&gt;=0.125,F29&gt;=1.5),5.5,IF(AND(B29&gt;=2.75,H29&lt;15.395,B29&lt;2.85,A29&gt;=5.3,F29&lt;2.5,D29&lt;1.6,G29&gt;=0.125,F29&gt;=1.5),4.489,IF(AND(H29&gt;=15.168,H29&gt;=8.486,B29&gt;=2.85,A29&gt;=5.3,F29&lt;2.5,D29&lt;1.6,G29&gt;=0.125,F29&gt;=1.5),4.7,IF(AND(G29&gt;=0.519,D29&lt;2.1,A29&lt;7.1,B29&lt;3.2,H29&lt;16.774,D29&gt;=1.6,G29&gt;=0.125,F29&gt;=1.5),4.925,IF(AND(G29&gt;=0.897,B29&lt;2.75,H29&lt;15.395,B29&lt;2.85,A29&gt;=5.3,F29&lt;2.5,D29&lt;1.6,G29&gt;=0.125,F29&gt;=1.5),4.567,IF(AND(A29&lt;5.65,H29&lt;15.168,H29&gt;=8.486,B29&gt;=2.85,A29&gt;=5.3,F29&lt;2.5,D29&lt;1.6,G29&gt;=0.125,F29&gt;=1.5),4.5,IF(AND(G29&lt;0.23,G29&lt;0.519,D29&lt;2.1,A29&lt;7.1,B29&lt;3.2,H29&lt;16.774,D29&gt;=1.6,G29&gt;=0.125,F29&gt;=1.5),5,IF(AND(A29&lt;5.9,G29&lt;0.897,B29&lt;2.75,H29&lt;15.395,B29&lt;2.85,A29&gt;=5.3,F29&lt;2.5,D29&lt;1.6,G29&gt;=0.125,F29&gt;=1.5),4.1,IF(AND(A29&gt;=5.9,G29&lt;0.897,B29&lt;2.75,H29&lt;15.395,B29&lt;2.85,A29&gt;=5.3,F29&lt;2.5,D29&lt;1.6,G29&gt;=0.125,F29&gt;=1.5),4.5,IF(AND(A29&lt;6.05,A29&gt;=5.65,H29&lt;15.168,H29&gt;=8.486,B29&gt;=2.85,A29&gt;=5.3,F29&lt;2.5,D29&lt;1.6,G29&gt;=0.125,F29&gt;=1.5),4.2,IF(AND(A29&gt;=6.05,A29&gt;=5.65,H29&lt;15.168,H29&gt;=8.486,B29&gt;=2.85,A29&gt;=5.3,F29&lt;2.5,D29&lt;1.6,G29&gt;=0.125,F29&gt;=1.5),4.35,IF(AND(D29&lt;1.95,G29&gt;=0.23,G29&lt;0.519,D29&lt;2.1,A29&lt;7.1,B29&lt;3.2,H29&lt;16.774,D29&gt;=1.6,G29&gt;=0.125,F29&gt;=1.5),5.3,IF(AND(D29&gt;=1.95,G29&gt;=0.23,G29&lt;0.519,D29&lt;2.1,A29&lt;7.1,B29&lt;3.2,H29&lt;16.774,D29&gt;=1.6,G29&gt;=0.125,F29&gt;=1.5),5.2,"shouldnthappen")))))))))))))))))))))))))))))))))))</f>
        <v>1.5</v>
      </c>
      <c r="R29" s="1" t="n">
        <f aca="false">IF(AND(G29&gt;=0.901,F29&lt;1.5),1.9,IF(AND(H29&lt;5.523,D29&lt;0.35,G29&lt;0.901,F29&lt;1.5),1,IF(AND(B29&lt;3.6,D29&gt;=0.35,G29&lt;0.901,F29&lt;1.5),1.575,IF(AND(B29&gt;=3.6,D29&gt;=0.35,G29&lt;0.901,F29&lt;1.5),1.5,IF(AND(G29&gt;=0.837,D29&lt;1.15,D29&lt;1.45,F29&gt;=1.5),3,IF(AND(G29&gt;=0.66,D29&gt;=1.15,D29&lt;1.45,F29&gt;=1.5),4,IF(AND(F29&gt;=2.5,D29&lt;1.55,D29&gt;=1.45,F29&gt;=1.5),5.025,IF(AND(F29&lt;2.5,D29&gt;=1.55,D29&gt;=1.45,F29&gt;=1.5),4.933,IF(AND(B29&lt;2.45,G29&lt;0.837,D29&lt;1.15,D29&lt;1.45,F29&gt;=1.5),3.3,IF(AND(B29&gt;=2.45,G29&lt;0.837,D29&lt;1.15,D29&lt;1.45,F29&gt;=1.5),3.86,IF(AND(B29&gt;=3.05,F29&lt;2.5,D29&lt;1.55,D29&gt;=1.45,F29&gt;=1.5),4.8,IF(AND(D29&gt;=2.45,F29&gt;=2.5,D29&gt;=1.55,D29&gt;=1.45,F29&gt;=1.5),5.875,IF(AND(H29&lt;13.187,G29&lt;0.217,H29&gt;=5.523,D29&lt;0.35,G29&lt;0.901,F29&lt;1.5),1.4,IF(AND(H29&gt;=13.187,G29&lt;0.217,H29&gt;=5.523,D29&lt;0.35,G29&lt;0.901,F29&lt;1.5),1.5,IF(AND(G29&lt;0.33,G29&gt;=0.217,H29&gt;=5.523,D29&lt;0.35,G29&lt;0.901,F29&lt;1.5),1.28,IF(AND(A29&lt;6.05,D29&lt;1.35,G29&lt;0.66,D29&gt;=1.15,D29&lt;1.45,F29&gt;=1.5),4.175,IF(AND(A29&gt;=6.05,D29&lt;1.35,G29&lt;0.66,D29&gt;=1.15,D29&lt;1.45,F29&gt;=1.5),4.3,IF(AND(A29&lt;5.65,D29&gt;=1.35,G29&lt;0.66,D29&gt;=1.15,D29&lt;1.45,F29&gt;=1.5),3.9,IF(AND(A29&gt;=5.65,D29&gt;=1.35,G29&lt;0.66,D29&gt;=1.15,D29&lt;1.45,F29&gt;=1.5),4.52,IF(AND(A29&lt;6.25,B29&lt;3.05,F29&lt;2.5,D29&lt;1.55,D29&gt;=1.45,F29&gt;=1.5),4.5,IF(AND(A29&gt;=6.25,B29&lt;3.05,F29&lt;2.5,D29&lt;1.55,D29&gt;=1.45,F29&gt;=1.5),4.675,IF(AND(A29&gt;=7.25,D29&lt;2.45,F29&gt;=2.5,D29&gt;=1.55,D29&gt;=1.45,F29&gt;=1.5),6.433,IF(AND(D29&gt;=0.25,G29&gt;=0.33,G29&gt;=0.217,H29&gt;=5.523,D29&lt;0.35,G29&lt;0.901,F29&lt;1.5),1.4,IF(AND(A29&lt;6.15,A29&lt;7.25,D29&lt;2.45,F29&gt;=2.5,D29&gt;=1.55,D29&gt;=1.45,F29&gt;=1.5),5.025,IF(AND(H29&lt;6.439,D29&lt;0.25,G29&gt;=0.33,G29&gt;=0.217,H29&gt;=5.523,D29&lt;0.35,G29&lt;0.901,F29&lt;1.5),1.5,IF(AND(H29&gt;=6.439,D29&lt;0.25,G29&gt;=0.33,G29&gt;=0.217,H29&gt;=5.523,D29&lt;0.35,G29&lt;0.901,F29&lt;1.5),1.38,IF(AND(H29&gt;=13.711,A29&gt;=6.15,A29&lt;7.25,D29&lt;2.45,F29&gt;=2.5,D29&gt;=1.55,D29&gt;=1.45,F29&gt;=1.5),5.68,IF(AND(B29&gt;=3.3,H29&lt;13.711,A29&gt;=6.15,A29&lt;7.25,D29&lt;2.45,F29&gt;=2.5,D29&gt;=1.55,D29&gt;=1.45,F29&gt;=1.5),5.6,IF(AND(G29&lt;0.093,B29&lt;3.3,H29&lt;13.711,A29&gt;=6.15,A29&lt;7.25,D29&lt;2.45,F29&gt;=2.5,D29&gt;=1.55,D29&gt;=1.45,F29&gt;=1.5),5.56,IF(AND(D29&lt;1.95,G29&gt;=0.093,B29&lt;3.3,H29&lt;13.711,A29&gt;=6.15,A29&lt;7.25,D29&lt;2.45,F29&gt;=2.5,D29&gt;=1.55,D29&gt;=1.45,F29&gt;=1.5),5.3,IF(AND(B29&lt;3.15,D29&gt;=1.95,G29&gt;=0.093,B29&lt;3.3,H29&lt;13.711,A29&gt;=6.15,A29&lt;7.25,D29&lt;2.45,F29&gt;=2.5,D29&gt;=1.55,D29&gt;=1.45,F29&gt;=1.5),5.1,IF(AND(B29&gt;=3.15,D29&gt;=1.95,G29&gt;=0.093,B29&lt;3.3,H29&lt;13.711,A29&gt;=6.15,A29&lt;7.25,D29&lt;2.45,F29&gt;=2.5,D29&gt;=1.55,D29&gt;=1.45,F29&gt;=1.5),5.15,"shouldnthappen"))))))))))))))))))))))))))))))))</f>
        <v>1.575</v>
      </c>
      <c r="S29" s="1" t="n">
        <f aca="false">IF(AND(G29&gt;=0.859,D29&gt;=0.35,F29&lt;1.5),1.9,IF(AND(D29&lt;1.75,F29&gt;=2.5,F29&gt;=1.5),4.867,IF(AND(H29&lt;8.42,A29&lt;5.05,D29&lt;0.35,F29&lt;1.5),1.42,IF(AND(H29&gt;=14.877,A29&gt;=5.05,D29&lt;0.35,F29&lt;1.5),1.3,IF(AND(B29&lt;3.35,G29&lt;0.859,D29&gt;=0.35,F29&lt;1.5),1.7,IF(AND(B29&gt;=3.35,G29&lt;0.859,D29&gt;=0.35,F29&lt;1.5),1.5,IF(AND(A29&gt;=6.05,B29&lt;2.75,F29&lt;2.5,F29&gt;=1.5),4.733,IF(AND(G29&gt;=0.68,B29&gt;=2.75,F29&lt;2.5,F29&gt;=1.5),4.025,IF(AND(H29&gt;=16.284,D29&gt;=1.75,F29&gt;=2.5,F29&gt;=1.5),6.6,IF(AND(A29&lt;4.35,H29&gt;=8.42,A29&lt;5.05,D29&lt;0.35,F29&lt;1.5),1.1,IF(AND(G29&gt;=0.948,H29&lt;14.877,A29&gt;=5.05,D29&lt;0.35,F29&lt;1.5),1.7,IF(AND(A29&lt;5.3,A29&lt;6.05,B29&lt;2.75,F29&lt;2.5,F29&gt;=1.5),3,IF(AND(H29&gt;=15.168,G29&lt;0.68,B29&gt;=2.75,F29&lt;2.5,F29&gt;=1.5),4.75,IF(AND(H29&gt;=14.005,A29&gt;=4.35,H29&gt;=8.42,A29&lt;5.05,D29&lt;0.35,F29&lt;1.5),1.375,IF(AND(A29&gt;=5.55,G29&lt;0.948,H29&lt;14.877,A29&gt;=5.05,D29&lt;0.35,F29&lt;1.5),1.7,IF(AND(H29&lt;12.363,A29&gt;=5.3,A29&lt;6.05,B29&lt;2.75,F29&lt;2.5,F29&gt;=1.5),3.825,IF(AND(H29&gt;=12.363,A29&gt;=5.3,A29&lt;6.05,B29&lt;2.75,F29&lt;2.5,F29&gt;=1.5),4.033,IF(AND(H29&gt;=14.508,H29&lt;15.168,G29&lt;0.68,B29&gt;=2.75,F29&lt;2.5,F29&gt;=1.5),4.2,IF(AND(D29&gt;=2.35,D29&gt;=2.2,H29&lt;16.284,D29&gt;=1.75,F29&gt;=2.5,F29&gt;=1.5),5.267,IF(AND(G29&lt;0.231,H29&lt;14.005,A29&gt;=4.35,H29&gt;=8.42,A29&lt;5.05,D29&lt;0.35,F29&lt;1.5),1.4,IF(AND(H29&gt;=14.494,A29&lt;5.55,G29&lt;0.948,H29&lt;14.877,A29&gt;=5.05,D29&lt;0.35,F29&lt;1.5),1.6,IF(AND(A29&lt;6.1,H29&lt;14.508,H29&lt;15.168,G29&lt;0.68,B29&gt;=2.75,F29&lt;2.5,F29&gt;=1.5),4.5,IF(AND(A29&lt;6.1,H29&lt;11.8,D29&lt;2.2,H29&lt;16.284,D29&gt;=1.75,F29&gt;=2.5,F29&gt;=1.5),4.95,IF(AND(A29&gt;=6.1,H29&lt;11.8,D29&lt;2.2,H29&lt;16.284,D29&gt;=1.75,F29&gt;=2.5,F29&gt;=1.5),5.333,IF(AND(B29&lt;2.75,H29&gt;=11.8,D29&lt;2.2,H29&lt;16.284,D29&gt;=1.75,F29&gt;=2.5,F29&gt;=1.5),5.1,IF(AND(B29&gt;=3.15,D29&lt;2.35,D29&gt;=2.2,H29&lt;16.284,D29&gt;=1.75,F29&gt;=2.5,F29&gt;=1.5),5.5,IF(AND(B29&gt;=3.35,G29&gt;=0.231,H29&lt;14.005,A29&gt;=4.35,H29&gt;=8.42,A29&lt;5.05,D29&lt;0.35,F29&lt;1.5),1.3,IF(AND(H29&lt;13.869,H29&lt;14.494,A29&lt;5.55,G29&lt;0.948,H29&lt;14.877,A29&gt;=5.05,D29&lt;0.35,F29&lt;1.5),1.5,IF(AND(H29&gt;=13.869,H29&lt;14.494,A29&lt;5.55,G29&lt;0.948,H29&lt;14.877,A29&gt;=5.05,D29&lt;0.35,F29&lt;1.5),1.4,IF(AND(G29&lt;0.636,A29&gt;=6.1,H29&lt;14.508,H29&lt;15.168,G29&lt;0.68,B29&gt;=2.75,F29&lt;2.5,F29&gt;=1.5),4.68,IF(AND(G29&gt;=0.636,A29&gt;=6.1,H29&lt;14.508,H29&lt;15.168,G29&lt;0.68,B29&gt;=2.75,F29&lt;2.5,F29&gt;=1.5),4.4,IF(AND(B29&lt;2.85,B29&gt;=2.75,H29&gt;=11.8,D29&lt;2.2,H29&lt;16.284,D29&gt;=1.75,F29&gt;=2.5,F29&gt;=1.5),6.7,IF(AND(H29&lt;10.626,B29&lt;3.15,D29&lt;2.35,D29&gt;=2.2,H29&lt;16.284,D29&gt;=1.75,F29&gt;=2.5,F29&gt;=1.5),5.1,IF(AND(H29&gt;=10.626,B29&lt;3.15,D29&lt;2.35,D29&gt;=2.2,H29&lt;16.284,D29&gt;=1.75,F29&gt;=2.5,F29&gt;=1.5),5.2,IF(AND(G29&lt;0.378,B29&lt;3.35,G29&gt;=0.231,H29&lt;14.005,A29&gt;=4.35,H29&gt;=8.42,A29&lt;5.05,D29&lt;0.35,F29&lt;1.5),1.2,IF(AND(G29&gt;=0.378,B29&lt;3.35,G29&gt;=0.231,H29&lt;14.005,A29&gt;=4.35,H29&gt;=8.42,A29&lt;5.05,D29&lt;0.35,F29&lt;1.5),1.3,IF(AND(A29&lt;6.2,B29&gt;=2.85,B29&gt;=2.75,H29&gt;=11.8,D29&lt;2.2,H29&lt;16.284,D29&gt;=1.75,F29&gt;=2.5,F29&gt;=1.5),4.9,IF(AND(G29&lt;0.388,A29&gt;=6.2,B29&gt;=2.85,B29&gt;=2.75,H29&gt;=11.8,D29&lt;2.2,H29&lt;16.284,D29&gt;=1.75,F29&gt;=2.5,F29&gt;=1.5),5.52,IF(AND(G29&gt;=0.388,A29&gt;=6.2,B29&gt;=2.85,B29&gt;=2.75,H29&gt;=11.8,D29&lt;2.2,H29&lt;16.284,D29&gt;=1.75,F29&gt;=2.5,F29&gt;=1.5),5.7,"shouldnthappen")))))))))))))))))))))))))))))))))))))))</f>
        <v>1.5</v>
      </c>
      <c r="T29" s="1" t="n">
        <f aca="false">IF(AND(D29&gt;=0.8,A29&lt;5.45),3.7,IF(AND(D29&gt;=0.35,D29&lt;0.8,A29&lt;5.45),1.56,IF(AND(G29&lt;0.164,F29&lt;2.5,A29&gt;=5.45),1.6,IF(AND(H29&gt;=16.718,F29&gt;=2.5,A29&gt;=5.45),6.4,IF(AND(G29&gt;=0.719,H29&lt;16.718,F29&gt;=2.5,A29&gt;=5.45),5.05,IF(AND(A29&lt;4.35,A29&lt;5.05,D29&lt;0.35,D29&lt;0.8,A29&lt;5.45),1.1,IF(AND(H29&gt;=14.494,A29&gt;=5.05,D29&lt;0.35,D29&lt;0.8,A29&lt;5.45),1.6,IF(AND(G29&lt;0.338,D29&lt;1.25,G29&gt;=0.164,F29&lt;2.5,A29&gt;=5.45),4.1,IF(AND(H29&lt;8.397,D29&gt;=1.25,G29&gt;=0.164,F29&lt;2.5,A29&gt;=5.45),4,IF(AND(H29&lt;11.031,H29&lt;14.494,A29&gt;=5.05,D29&lt;0.35,D29&lt;0.8,A29&lt;5.45),1.5,IF(AND(H29&gt;=11.031,H29&lt;14.494,A29&gt;=5.05,D29&lt;0.35,D29&lt;0.8,A29&lt;5.45),1.44,IF(AND(B29&lt;2.65,H29&gt;=8.397,D29&gt;=1.25,G29&gt;=0.164,F29&lt;2.5,A29&gt;=5.45),4.767,IF(AND(H29&lt;7.388,G29&lt;0.487,G29&lt;0.719,H29&lt;16.718,F29&gt;=2.5,A29&gt;=5.45),5.067,IF(AND(G29&lt;0.533,G29&gt;=0.487,G29&lt;0.719,H29&lt;16.718,F29&gt;=2.5,A29&gt;=5.45),5.8,IF(AND(G29&gt;=0.533,G29&gt;=0.487,G29&lt;0.719,H29&lt;16.718,F29&gt;=2.5,A29&gt;=5.45),5.86,IF(AND(B29&lt;3.25,A29&gt;=4.95,A29&gt;=4.35,A29&lt;5.05,D29&lt;0.35,D29&lt;0.8,A29&lt;5.45),1.2,IF(AND(A29&lt;5.6,H29&lt;11.218,G29&gt;=0.338,D29&lt;1.25,G29&gt;=0.164,F29&lt;2.5,A29&gt;=5.45),3.7,IF(AND(A29&gt;=5.6,H29&lt;11.218,G29&gt;=0.338,D29&lt;1.25,G29&gt;=0.164,F29&lt;2.5,A29&gt;=5.45),3.5,IF(AND(H29&lt;12.668,H29&gt;=11.218,G29&gt;=0.338,D29&lt;1.25,G29&gt;=0.164,F29&lt;2.5,A29&gt;=5.45),3.9,IF(AND(H29&gt;=12.668,H29&gt;=11.218,G29&gt;=0.338,D29&lt;1.25,G29&gt;=0.164,F29&lt;2.5,A29&gt;=5.45),4,IF(AND(H29&gt;=15.705,B29&gt;=2.65,H29&gt;=8.397,D29&gt;=1.25,G29&gt;=0.164,F29&lt;2.5,A29&gt;=5.45),4.8,IF(AND(B29&lt;2.75,H29&gt;=7.388,G29&lt;0.487,G29&lt;0.719,H29&lt;16.718,F29&gt;=2.5,A29&gt;=5.45),5.26,IF(AND(B29&lt;2.95,A29&lt;4.5,A29&lt;4.95,A29&gt;=4.35,A29&lt;5.05,D29&lt;0.35,D29&lt;0.8,A29&lt;5.45),1.4,IF(AND(B29&gt;=2.95,A29&lt;4.5,A29&lt;4.95,A29&gt;=4.35,A29&lt;5.05,D29&lt;0.35,D29&lt;0.8,A29&lt;5.45),1.3,IF(AND(H29&gt;=13.924,A29&gt;=4.5,A29&lt;4.95,A29&gt;=4.35,A29&lt;5.05,D29&lt;0.35,D29&lt;0.8,A29&lt;5.45),1.5,IF(AND(G29&lt;0.252,B29&gt;=3.25,A29&gt;=4.95,A29&gt;=4.35,A29&lt;5.05,D29&lt;0.35,D29&lt;0.8,A29&lt;5.45),1.4,IF(AND(G29&gt;=0.252,B29&gt;=3.25,A29&gt;=4.95,A29&gt;=4.35,A29&lt;5.05,D29&lt;0.35,D29&lt;0.8,A29&lt;5.45),1.32,IF(AND(G29&gt;=0.473,H29&lt;15.705,B29&gt;=2.65,H29&gt;=8.397,D29&gt;=1.25,G29&gt;=0.164,F29&lt;2.5,A29&gt;=5.45),4.7,IF(AND(B29&gt;=3.15,B29&gt;=2.75,H29&gt;=7.388,G29&lt;0.487,G29&lt;0.719,H29&lt;16.718,F29&gt;=2.5,A29&gt;=5.45),5.7,IF(AND(B29&lt;3.15,H29&lt;13.924,A29&gt;=4.5,A29&lt;4.95,A29&gt;=4.35,A29&lt;5.05,D29&lt;0.35,D29&lt;0.8,A29&lt;5.45),1.433,IF(AND(B29&gt;=3.15,H29&lt;13.924,A29&gt;=4.5,A29&lt;4.95,A29&gt;=4.35,A29&lt;5.05,D29&lt;0.35,D29&lt;0.8,A29&lt;5.45),1.4,IF(AND(H29&gt;=14.81,G29&lt;0.473,H29&lt;15.705,B29&gt;=2.65,H29&gt;=8.397,D29&gt;=1.25,G29&gt;=0.164,F29&lt;2.5,A29&gt;=5.45),4.2,IF(AND(A29&lt;6.65,B29&lt;3.15,B29&gt;=2.75,H29&gt;=7.388,G29&lt;0.487,G29&lt;0.719,H29&lt;16.718,F29&gt;=2.5,A29&gt;=5.45),5.6,IF(AND(A29&gt;=6.65,B29&lt;3.15,B29&gt;=2.75,H29&gt;=7.388,G29&lt;0.487,G29&lt;0.719,H29&lt;16.718,F29&gt;=2.5,A29&gt;=5.45),5.4,IF(AND(A29&lt;6.15,H29&lt;14.81,G29&lt;0.473,H29&lt;15.705,B29&gt;=2.65,H29&gt;=8.397,D29&gt;=1.25,G29&gt;=0.164,F29&lt;2.5,A29&gt;=5.45),4.5,IF(AND(A29&gt;=6.15,H29&lt;14.81,G29&lt;0.473,H29&lt;15.705,B29&gt;=2.65,H29&gt;=8.397,D29&gt;=1.25,G29&gt;=0.164,F29&lt;2.5,A29&gt;=5.45),4.4,"shouldnthappen"))))))))))))))))))))))))))))))))))))</f>
        <v>1.56</v>
      </c>
      <c r="U29" s="1" t="n">
        <f aca="false">IF(AND(G29&gt;=0.934,F29&lt;1.5),1.7,IF(AND(D29&lt;0.15,D29&lt;0.25,G29&lt;0.934,F29&lt;1.5),1.38,IF(AND(H29&gt;=14.379,D29&gt;=0.25,G29&lt;0.934,F29&lt;1.5),1.7,IF(AND(A29&lt;5.3,D29&lt;1.35,F29&lt;2.5,F29&gt;=1.5),3.15,IF(AND(H29&lt;7.148,D29&gt;=1.35,F29&lt;2.5,F29&gt;=1.5),3.9,IF(AND(G29&lt;0.352,A29&lt;6.15,F29&gt;=2.5,F29&gt;=1.5),4.5,IF(AND(G29&gt;=0.352,A29&lt;6.15,F29&gt;=2.5,F29&gt;=1.5),4.92,IF(AND(B29&lt;2.85,A29&gt;=6.15,F29&gt;=2.5,F29&gt;=1.5),6.2,IF(AND(D29&gt;=0.45,H29&lt;14.379,D29&gt;=0.25,G29&lt;0.934,F29&lt;1.5),1.65,IF(AND(G29&gt;=0.857,A29&gt;=5.3,D29&lt;1.35,F29&lt;2.5,F29&gt;=1.5),4.3,IF(AND(A29&gt;=7.25,B29&gt;=2.85,A29&gt;=6.15,F29&gt;=2.5,F29&gt;=1.5),6.425,IF(AND(H29&lt;9.499,A29&lt;5.05,D29&gt;=0.15,D29&lt;0.25,G29&lt;0.934,F29&lt;1.5),1.4,IF(AND(A29&gt;=5.45,A29&gt;=5.05,D29&gt;=0.15,D29&lt;0.25,G29&lt;0.934,F29&lt;1.5),1.3,IF(AND(B29&gt;=4.15,D29&lt;0.45,H29&lt;14.379,D29&gt;=0.25,G29&lt;0.934,F29&lt;1.5),1.5,IF(AND(A29&gt;=5.75,G29&lt;0.857,A29&gt;=5.3,D29&lt;1.35,F29&lt;2.5,F29&gt;=1.5),4.02,IF(AND(A29&lt;6.65,G29&lt;0.333,H29&gt;=7.148,D29&gt;=1.35,F29&lt;2.5,F29&gt;=1.5),4.475,IF(AND(A29&gt;=6.65,G29&lt;0.333,H29&gt;=7.148,D29&gt;=1.35,F29&lt;2.5,F29&gt;=1.5),4.8,IF(AND(D29&gt;=1.45,G29&gt;=0.333,H29&gt;=7.148,D29&gt;=1.35,F29&lt;2.5,F29&gt;=1.5),4.85,IF(AND(G29&gt;=0.861,A29&lt;7.25,B29&gt;=2.85,A29&gt;=6.15,F29&gt;=2.5,F29&gt;=1.5),5.2,IF(AND(G29&lt;0.571,H29&gt;=9.499,A29&lt;5.05,D29&gt;=0.15,D29&lt;0.25,G29&lt;0.934,F29&lt;1.5),1.2,IF(AND(G29&gt;=0.571,H29&gt;=9.499,A29&lt;5.05,D29&gt;=0.15,D29&lt;0.25,G29&lt;0.934,F29&lt;1.5),1.3,IF(AND(H29&lt;9.283,A29&lt;5.45,A29&gt;=5.05,D29&gt;=0.15,D29&lt;0.25,G29&lt;0.934,F29&lt;1.5),1.5,IF(AND(H29&gt;=9.283,A29&lt;5.45,A29&gt;=5.05,D29&gt;=0.15,D29&lt;0.25,G29&lt;0.934,F29&lt;1.5),1.425,IF(AND(A29&lt;4.9,B29&lt;4.15,D29&lt;0.45,H29&lt;14.379,D29&gt;=0.25,G29&lt;0.934,F29&lt;1.5),1.4,IF(AND(A29&gt;=4.9,B29&lt;4.15,D29&lt;0.45,H29&lt;14.379,D29&gt;=0.25,G29&lt;0.934,F29&lt;1.5),1.325,IF(AND(G29&lt;0.572,A29&lt;5.75,G29&lt;0.857,A29&gt;=5.3,D29&lt;1.35,F29&lt;2.5,F29&gt;=1.5),3.65,IF(AND(G29&gt;=0.572,A29&lt;5.75,G29&lt;0.857,A29&gt;=5.3,D29&lt;1.35,F29&lt;2.5,F29&gt;=1.5),3.9,IF(AND(A29&lt;6.75,D29&lt;1.45,G29&gt;=0.333,H29&gt;=7.148,D29&gt;=1.35,F29&lt;2.5,F29&gt;=1.5),4.4,IF(AND(A29&gt;=6.75,D29&lt;1.45,G29&gt;=0.333,H29&gt;=7.148,D29&gt;=1.35,F29&lt;2.5,F29&gt;=1.5),4.78,IF(AND(A29&lt;6.6,B29&lt;3.25,G29&lt;0.861,A29&lt;7.25,B29&gt;=2.85,A29&gt;=6.15,F29&gt;=2.5,F29&gt;=1.5),5.333,IF(AND(H29&lt;11.461,B29&gt;=3.25,G29&lt;0.861,A29&lt;7.25,B29&gt;=2.85,A29&gt;=6.15,F29&gt;=2.5,F29&gt;=1.5),6.025,IF(AND(H29&gt;=11.461,B29&gt;=3.25,G29&lt;0.861,A29&lt;7.25,B29&gt;=2.85,A29&gt;=6.15,F29&gt;=2.5,F29&gt;=1.5),5.667,IF(AND(H29&gt;=14.564,A29&gt;=6.6,B29&lt;3.25,G29&lt;0.861,A29&lt;7.25,B29&gt;=2.85,A29&gt;=6.15,F29&gt;=2.5,F29&gt;=1.5),5.4,IF(AND(D29&gt;=2.35,H29&lt;14.564,A29&gt;=6.6,B29&lt;3.25,G29&lt;0.861,A29&lt;7.25,B29&gt;=2.85,A29&gt;=6.15,F29&gt;=2.5,F29&gt;=1.5),5.6,IF(AND(A29&lt;6.85,D29&lt;2.35,H29&lt;14.564,A29&gt;=6.6,B29&lt;3.25,G29&lt;0.861,A29&lt;7.25,B29&gt;=2.85,A29&gt;=6.15,F29&gt;=2.5,F29&gt;=1.5),5.9,IF(AND(A29&gt;=6.85,D29&lt;2.35,H29&lt;14.564,A29&gt;=6.6,B29&lt;3.25,G29&lt;0.861,A29&lt;7.25,B29&gt;=2.85,A29&gt;=6.15,F29&gt;=2.5,F29&gt;=1.5),5.78,"shouldnthappen"))))))))))))))))))))))))))))))))))))</f>
        <v>1.325</v>
      </c>
      <c r="V29" s="1" t="n">
        <f aca="false">IF(AND(H29&lt;5.748,A29&lt;5.05,D29&lt;0.75),1,IF(AND(B29&lt;3.15,H29&gt;=5.748,A29&lt;5.05,D29&lt;0.75),1.475,IF(AND(G29&gt;=0.801,D29&lt;0.25,A29&gt;=5.05,D29&lt;0.75),1.7,IF(AND(D29&gt;=0.45,D29&gt;=0.25,A29&gt;=5.05,D29&lt;0.75),1.7,IF(AND(B29&lt;2.35,F29&lt;2.5,B29&lt;2.75,D29&gt;=0.75),4.16,IF(AND(D29&lt;1.75,F29&gt;=2.5,B29&lt;2.75,D29&gt;=0.75),4.875,IF(AND(D29&gt;=1.75,F29&gt;=2.5,B29&lt;2.75,D29&gt;=0.75),5.333,IF(AND(H29&gt;=16.284,D29&gt;=1.55,B29&gt;=2.75,D29&gt;=0.75),6.6,IF(AND(H29&gt;=14.144,B29&gt;=3.15,H29&gt;=5.748,A29&lt;5.05,D29&lt;0.75),1.3,IF(AND(A29&lt;5.45,G29&lt;0.801,D29&lt;0.25,A29&gt;=5.05,D29&lt;0.75),1.5,IF(AND(A29&gt;=5.45,G29&lt;0.801,D29&lt;0.25,A29&gt;=5.05,D29&lt;0.75),1.34,IF(AND(B29&lt;3.75,D29&lt;0.45,D29&gt;=0.25,A29&gt;=5.05,D29&lt;0.75),1.467,IF(AND(B29&gt;=3.75,D29&lt;0.45,D29&gt;=0.25,A29&gt;=5.05,D29&lt;0.75),1.767,IF(AND(G29&gt;=0.896,B29&gt;=2.35,F29&lt;2.5,B29&lt;2.75,D29&gt;=0.75),4.9,IF(AND(H29&lt;15.504,D29&lt;1.35,D29&lt;1.55,B29&gt;=2.75,D29&gt;=0.75),4.2,IF(AND(H29&gt;=15.504,D29&lt;1.35,D29&lt;1.55,B29&gt;=2.75,D29&gt;=0.75),4.6,IF(AND(H29&lt;9.767,D29&gt;=1.35,D29&lt;1.55,B29&gt;=2.75,D29&gt;=0.75),5.1,IF(AND(A29&lt;4.5,H29&lt;14.144,B29&gt;=3.15,H29&gt;=5.748,A29&lt;5.05,D29&lt;0.75),1.3,IF(AND(A29&gt;=4.5,H29&lt;14.144,B29&gt;=3.15,H29&gt;=5.748,A29&lt;5.05,D29&lt;0.75),1.4,IF(AND(D29&gt;=1.15,G29&lt;0.896,B29&gt;=2.35,F29&lt;2.5,B29&lt;2.75,D29&gt;=0.75),4.04,IF(AND(B29&lt;2.9,H29&gt;=9.767,D29&gt;=1.35,D29&lt;1.55,B29&gt;=2.75,D29&gt;=0.75),4.8,IF(AND(D29&lt;1.7,A29&gt;=7.05,H29&lt;16.284,D29&gt;=1.55,B29&gt;=2.75,D29&gt;=0.75),5.8,IF(AND(D29&gt;=1.7,A29&gt;=7.05,H29&lt;16.284,D29&gt;=1.55,B29&gt;=2.75,D29&gt;=0.75),6.3,IF(AND(B29&lt;2.45,D29&lt;1.15,G29&lt;0.896,B29&gt;=2.35,F29&lt;2.5,B29&lt;2.75,D29&gt;=0.75),3.767,IF(AND(B29&gt;=2.45,D29&lt;1.15,G29&lt;0.896,B29&gt;=2.35,F29&lt;2.5,B29&lt;2.75,D29&gt;=0.75),3.167,IF(AND(B29&gt;=3.15,B29&gt;=2.9,H29&gt;=9.767,D29&gt;=1.35,D29&lt;1.55,B29&gt;=2.75,D29&gt;=0.75),4.7,IF(AND(D29&lt;1.9,D29&lt;2.05,A29&lt;7.05,H29&lt;16.284,D29&gt;=1.55,B29&gt;=2.75,D29&gt;=0.75),4.82,IF(AND(D29&gt;=1.9,D29&lt;2.05,A29&lt;7.05,H29&lt;16.284,D29&gt;=1.55,B29&gt;=2.75,D29&gt;=0.75),5.067,IF(AND(H29&lt;12.721,B29&lt;3.15,B29&gt;=2.9,H29&gt;=9.767,D29&gt;=1.35,D29&lt;1.55,B29&gt;=2.75,D29&gt;=0.75),4.5,IF(AND(H29&gt;=12.721,B29&lt;3.15,B29&gt;=2.9,H29&gt;=9.767,D29&gt;=1.35,D29&lt;1.55,B29&gt;=2.75,D29&gt;=0.75),4.433,IF(AND(H29&lt;9.525,G29&lt;0.364,D29&gt;=2.05,A29&lt;7.05,H29&lt;16.284,D29&gt;=1.55,B29&gt;=2.75,D29&gt;=0.75),5.1,IF(AND(A29&lt;6.25,G29&gt;=0.364,D29&gt;=2.05,A29&lt;7.05,H29&lt;16.284,D29&gt;=1.55,B29&gt;=2.75,D29&gt;=0.75),5.4,IF(AND(H29&lt;10.898,H29&gt;=9.525,G29&lt;0.364,D29&gt;=2.05,A29&lt;7.05,H29&lt;16.284,D29&gt;=1.55,B29&gt;=2.75,D29&gt;=0.75),5.6,IF(AND(H29&lt;8.711,A29&gt;=6.25,G29&gt;=0.364,D29&gt;=2.05,A29&lt;7.05,H29&lt;16.284,D29&gt;=1.55,B29&gt;=2.75,D29&gt;=0.75),5.7,IF(AND(H29&gt;=8.711,A29&gt;=6.25,G29&gt;=0.364,D29&gt;=2.05,A29&lt;7.05,H29&lt;16.284,D29&gt;=1.55,B29&gt;=2.75,D29&gt;=0.75),5.84,IF(AND(D29&lt;2.2,H29&gt;=10.898,H29&gt;=9.525,G29&lt;0.364,D29&gt;=2.05,A29&lt;7.05,H29&lt;16.284,D29&gt;=1.55,B29&gt;=2.75,D29&gt;=0.75),5.4,IF(AND(D29&gt;=2.2,H29&gt;=10.898,H29&gt;=9.525,G29&lt;0.364,D29&gt;=2.05,A29&lt;7.05,H29&lt;16.284,D29&gt;=1.55,B29&gt;=2.75,D29&gt;=0.75),5.3,"shouldnthappen")))))))))))))))))))))))))))))))))))))</f>
        <v>1.4</v>
      </c>
      <c r="W29" s="1" t="n">
        <f aca="false">IF(AND(H29&lt;6.926,D29&gt;=0.35,D29&lt;0.8),1.9,IF(AND(H29&gt;=6.926,D29&gt;=0.35,D29&lt;0.8),1.533,IF(AND(H29&lt;13.492,A29&lt;4.75,D29&lt;0.35,D29&lt;0.8),1.1,IF(AND(H29&gt;=13.492,A29&lt;4.75,D29&lt;0.35,D29&lt;0.8),1.375,IF(AND(B29&lt;2.75,A29&gt;=5.85,F29&lt;2.5,D29&gt;=0.8),4.833,IF(AND(B29&lt;3.3,A29&gt;=7.05,F29&gt;=2.5,D29&gt;=0.8),5.8,IF(AND(B29&gt;=3.3,A29&gt;=7.05,F29&gt;=2.5,D29&gt;=0.8),6.325,IF(AND(D29&gt;=0.25,A29&lt;5.05,A29&gt;=4.75,D29&lt;0.35,D29&lt;0.8),1.3,IF(AND(B29&lt;3.6,A29&gt;=5.05,A29&gt;=4.75,D29&lt;0.35,D29&lt;0.8),1.4,IF(AND(H29&lt;10.194,G29&lt;0.412,A29&lt;5.85,F29&lt;2.5,D29&gt;=0.8),4.133,IF(AND(H29&gt;=10.194,G29&lt;0.412,A29&lt;5.85,F29&lt;2.5,D29&gt;=0.8),4.5,IF(AND(A29&lt;5.35,G29&gt;=0.412,A29&lt;5.85,F29&lt;2.5,D29&gt;=0.8),3.15,IF(AND(A29&lt;6.2,B29&gt;=2.75,A29&gt;=5.85,F29&lt;2.5,D29&gt;=0.8),4.3,IF(AND(H29&lt;5.767,A29&lt;6.2,A29&lt;7.05,F29&gt;=2.5,D29&gt;=0.8),4.5,IF(AND(G29&gt;=0.861,A29&gt;=6.2,A29&lt;7.05,F29&gt;=2.5,D29&gt;=0.8),5.2,IF(AND(B29&lt;3.15,D29&lt;0.25,A29&lt;5.05,A29&gt;=4.75,D29&lt;0.35,D29&lt;0.8),1.55,IF(AND(A29&lt;5.45,B29&gt;=3.6,A29&gt;=5.05,A29&gt;=4.75,D29&lt;0.35,D29&lt;0.8),1.5,IF(AND(A29&gt;=5.45,B29&gt;=3.6,A29&gt;=5.05,A29&gt;=4.75,D29&lt;0.35,D29&lt;0.8),1.4,IF(AND(G29&gt;=0.772,A29&gt;=5.35,G29&gt;=0.412,A29&lt;5.85,F29&lt;2.5,D29&gt;=0.8),3.9,IF(AND(D29&gt;=1.45,A29&gt;=6.2,B29&gt;=2.75,A29&gt;=5.85,F29&lt;2.5,D29&gt;=0.8),4.775,IF(AND(G29&lt;0.5,H29&gt;=5.767,A29&lt;6.2,A29&lt;7.05,F29&gt;=2.5,D29&gt;=0.8),5.1,IF(AND(G29&gt;=0.5,H29&gt;=5.767,A29&lt;6.2,A29&lt;7.05,F29&gt;=2.5,D29&gt;=0.8),4.95,IF(AND(B29&gt;=3.25,G29&lt;0.861,A29&gt;=6.2,A29&lt;7.05,F29&gt;=2.5,D29&gt;=0.8),5.75,IF(AND(A29&lt;4.95,B29&gt;=3.15,D29&lt;0.25,A29&lt;5.05,A29&gt;=4.75,D29&lt;0.35,D29&lt;0.8),1.4,IF(AND(A29&lt;5.65,G29&lt;0.772,A29&gt;=5.35,G29&gt;=0.412,A29&lt;5.85,F29&lt;2.5,D29&gt;=0.8),3.6,IF(AND(A29&gt;=5.65,G29&lt;0.772,A29&gt;=5.35,G29&gt;=0.412,A29&lt;5.85,F29&lt;2.5,D29&gt;=0.8),3.5,IF(AND(B29&gt;=3.15,D29&lt;1.45,A29&gt;=6.2,B29&gt;=2.75,A29&gt;=5.85,F29&lt;2.5,D29&gt;=0.8),4.7,IF(AND(A29&gt;=6.65,B29&lt;3.25,G29&lt;0.861,A29&gt;=6.2,A29&lt;7.05,F29&gt;=2.5,D29&gt;=0.8),5.567,IF(AND(H29&lt;9.499,A29&gt;=4.95,B29&gt;=3.15,D29&lt;0.25,A29&lt;5.05,A29&gt;=4.75,D29&lt;0.35,D29&lt;0.8),1.4,IF(AND(H29&gt;=9.499,A29&gt;=4.95,B29&gt;=3.15,D29&lt;0.25,A29&lt;5.05,A29&gt;=4.75,D29&lt;0.35,D29&lt;0.8),1.2,IF(AND(G29&lt;0.765,B29&lt;3.15,D29&lt;1.45,A29&gt;=6.2,B29&gt;=2.75,A29&gt;=5.85,F29&lt;2.5,D29&gt;=0.8),4.4,IF(AND(G29&gt;=0.765,B29&lt;3.15,D29&lt;1.45,A29&gt;=6.2,B29&gt;=2.75,A29&gt;=5.85,F29&lt;2.5,D29&gt;=0.8),4.6,IF(AND(H29&lt;10.667,A29&lt;6.65,B29&lt;3.25,G29&lt;0.861,A29&gt;=6.2,A29&lt;7.05,F29&gt;=2.5,D29&gt;=0.8),5.167,IF(AND(G29&lt;0.627,H29&gt;=10.667,A29&lt;6.65,B29&lt;3.25,G29&lt;0.861,A29&gt;=6.2,A29&lt;7.05,F29&gt;=2.5,D29&gt;=0.8),5.64,IF(AND(G29&gt;=0.627,H29&gt;=10.667,A29&lt;6.65,B29&lt;3.25,G29&lt;0.861,A29&gt;=6.2,A29&lt;7.05,F29&gt;=2.5,D29&gt;=0.8),5.1,"shouldnthappen")))))))))))))))))))))))))))))))))))</f>
        <v>1.533</v>
      </c>
      <c r="X29" s="1" t="n">
        <f aca="false">IF(AND(B29&lt;3.05,H29&lt;6.697,A29&lt;5.45),4.1,IF(AND(B29&gt;=3.05,H29&lt;6.697,A29&lt;5.45),1.48,IF(AND(D29&lt;0.7,A29&lt;5.9,A29&gt;=5.45),1.4,IF(AND(A29&lt;4.35,B29&lt;3.3,H29&gt;=6.697,A29&lt;5.45),1.1,IF(AND(G29&lt;0.372,D29&gt;=0.7,A29&lt;5.9,A29&gt;=5.45),4.36,IF(AND(A29&gt;=4.9,A29&gt;=4.35,B29&lt;3.3,H29&gt;=6.697,A29&lt;5.45),1.6,IF(AND(H29&gt;=14.171,A29&lt;5.15,B29&gt;=3.3,H29&gt;=6.697,A29&lt;5.45),1.6,IF(AND(G29&lt;0.451,A29&gt;=5.15,B29&gt;=3.3,H29&gt;=6.697,A29&lt;5.45),1.367,IF(AND(G29&gt;=0.451,A29&gt;=5.15,B29&gt;=3.3,H29&gt;=6.697,A29&lt;5.45),1.5,IF(AND(G29&lt;0.332,D29&lt;1.45,F29&lt;2.5,A29&gt;=5.9,A29&gt;=5.45),4.35,IF(AND(A29&lt;6.15,D29&gt;=1.45,F29&lt;2.5,A29&gt;=5.9,A29&gt;=5.45),5.1,IF(AND(D29&gt;=2.4,G29&lt;0.432,F29&gt;=2.5,A29&gt;=5.9,A29&gt;=5.45),5.78,IF(AND(A29&lt;6.15,G29&gt;=0.432,F29&gt;=2.5,A29&gt;=5.9,A29&gt;=5.45),4.9,IF(AND(B29&lt;3.1,A29&lt;4.9,A29&gt;=4.35,B29&lt;3.3,H29&gt;=6.697,A29&lt;5.45),1.4,IF(AND(B29&gt;=3.1,A29&lt;4.9,A29&gt;=4.35,B29&lt;3.3,H29&gt;=6.697,A29&lt;5.45),1.3,IF(AND(G29&lt;0.343,H29&lt;14.171,A29&lt;5.15,B29&gt;=3.3,H29&gt;=6.697,A29&lt;5.45),1.433,IF(AND(G29&gt;=0.343,H29&lt;14.171,A29&lt;5.15,B29&gt;=3.3,H29&gt;=6.697,A29&lt;5.45),1.525,IF(AND(D29&lt;1.05,B29&lt;2.55,G29&gt;=0.372,D29&gt;=0.7,A29&lt;5.9,A29&gt;=5.45),3.7,IF(AND(H29&lt;10.596,B29&gt;=2.55,G29&gt;=0.372,D29&gt;=0.7,A29&lt;5.9,A29&gt;=5.45),3.525,IF(AND(H29&gt;=10.596,B29&gt;=2.55,G29&gt;=0.372,D29&gt;=0.7,A29&lt;5.9,A29&gt;=5.45),3.9,IF(AND(H29&lt;14.314,G29&gt;=0.332,D29&lt;1.45,F29&lt;2.5,A29&gt;=5.9,A29&gt;=5.45),4.4,IF(AND(H29&gt;=14.314,G29&gt;=0.332,D29&lt;1.45,F29&lt;2.5,A29&gt;=5.9,A29&gt;=5.45),4.7,IF(AND(H29&lt;13.906,A29&gt;=6.15,D29&gt;=1.45,F29&lt;2.5,A29&gt;=5.9,A29&gt;=5.45),4.675,IF(AND(H29&gt;=13.906,A29&gt;=6.15,D29&gt;=1.45,F29&lt;2.5,A29&gt;=5.9,A29&gt;=5.45),4.9,IF(AND(G29&lt;0.093,D29&lt;2.4,G29&lt;0.432,F29&gt;=2.5,A29&gt;=5.9,A29&gt;=5.45),5.6,IF(AND(B29&lt;2.95,A29&gt;=6.15,G29&gt;=0.432,F29&gt;=2.5,A29&gt;=5.9,A29&gt;=5.45),5.86,IF(AND(A29&lt;5.55,D29&gt;=1.05,B29&lt;2.55,G29&gt;=0.372,D29&gt;=0.7,A29&lt;5.9,A29&gt;=5.45),4,IF(AND(A29&gt;=5.55,D29&gt;=1.05,B29&lt;2.55,G29&gt;=0.372,D29&gt;=0.7,A29&lt;5.9,A29&gt;=5.45),3.9,IF(AND(D29&lt;1.7,G29&gt;=0.093,D29&lt;2.4,G29&lt;0.432,F29&gt;=2.5,A29&gt;=5.9,A29&gt;=5.45),5.05,IF(AND(G29&gt;=0.774,B29&gt;=2.95,A29&gt;=6.15,G29&gt;=0.432,F29&gt;=2.5,A29&gt;=5.9,A29&gt;=5.45),5.3,IF(AND(G29&gt;=0.312,D29&gt;=1.7,G29&gt;=0.093,D29&lt;2.4,G29&lt;0.432,F29&gt;=2.5,A29&gt;=5.9,A29&gt;=5.45),5.4,IF(AND(D29&lt;2.45,G29&lt;0.774,B29&gt;=2.95,A29&gt;=6.15,G29&gt;=0.432,F29&gt;=2.5,A29&gt;=5.9,A29&gt;=5.45),5.66,IF(AND(D29&gt;=2.45,G29&lt;0.774,B29&gt;=2.95,A29&gt;=6.15,G29&gt;=0.432,F29&gt;=2.5,A29&gt;=5.9,A29&gt;=5.45),6,IF(AND(G29&gt;=0.301,G29&lt;0.312,D29&gt;=1.7,G29&gt;=0.093,D29&lt;2.4,G29&lt;0.432,F29&gt;=2.5,A29&gt;=5.9,A29&gt;=5.45),5.1,IF(AND(A29&lt;6.45,G29&lt;0.301,G29&lt;0.312,D29&gt;=1.7,G29&gt;=0.093,D29&lt;2.4,G29&lt;0.432,F29&gt;=2.5,A29&gt;=5.9,A29&gt;=5.45),5.3,IF(AND(A29&gt;=6.45,G29&lt;0.301,G29&lt;0.312,D29&gt;=1.7,G29&gt;=0.093,D29&lt;2.4,G29&lt;0.432,F29&gt;=2.5,A29&gt;=5.9,A29&gt;=5.45),5.2,"shouldnthappen"))))))))))))))))))))))))))))))))))))</f>
        <v>1.433</v>
      </c>
      <c r="Y29" s="1" t="n">
        <f aca="false">IF(AND(H29&lt;6.51,F29&lt;1.5),1.8,IF(AND(H29&gt;=16.674,F29&gt;=1.5),6.533,IF(AND(D29&gt;=0.45,H29&gt;=6.51,F29&lt;1.5),1.667,IF(AND(H29&gt;=13.805,G29&lt;0.154,H29&lt;16.674,F29&gt;=1.5),6.7,IF(AND(D29&lt;0.15,A29&lt;5.05,D29&lt;0.45,H29&gt;=6.51,F29&lt;1.5),1.4,IF(AND(H29&gt;=13.586,A29&gt;=5.05,D29&lt;0.45,H29&gt;=6.51,F29&lt;1.5),1.3,IF(AND(F29&lt;2.5,H29&lt;13.805,G29&lt;0.154,H29&lt;16.674,F29&gt;=1.5),4.6,IF(AND(H29&lt;8.929,D29&lt;1.35,G29&gt;=0.154,H29&lt;16.674,F29&gt;=1.5),3.64,IF(AND(G29&lt;0.05,H29&lt;13.586,A29&gt;=5.05,D29&lt;0.45,H29&gt;=6.51,F29&lt;1.5),1.4,IF(AND(G29&gt;=0.107,F29&gt;=2.5,H29&lt;13.805,G29&lt;0.154,H29&lt;16.674,F29&gt;=1.5),5.3,IF(AND(B29&gt;=2.75,H29&gt;=8.929,D29&lt;1.35,G29&gt;=0.154,H29&lt;16.674,F29&gt;=1.5),4.433,IF(AND(D29&gt;=1.55,F29&lt;2.5,D29&gt;=1.35,G29&gt;=0.154,H29&lt;16.674,F29&gt;=1.5),4.975,IF(AND(H29&lt;6.93,F29&gt;=2.5,D29&gt;=1.35,G29&gt;=0.154,H29&lt;16.674,F29&gt;=1.5),4.5,IF(AND(H29&lt;12.675,G29&lt;0.217,D29&gt;=0.15,A29&lt;5.05,D29&lt;0.45,H29&gt;=6.51,F29&lt;1.5),1.4,IF(AND(H29&gt;=12.675,G29&lt;0.217,D29&gt;=0.15,A29&lt;5.05,D29&lt;0.45,H29&gt;=6.51,F29&lt;1.5),1.5,IF(AND(A29&lt;4.65,G29&gt;=0.217,D29&gt;=0.15,A29&lt;5.05,D29&lt;0.45,H29&gt;=6.51,F29&lt;1.5),1.35,IF(AND(D29&lt;0.25,G29&gt;=0.05,H29&lt;13.586,A29&gt;=5.05,D29&lt;0.45,H29&gt;=6.51,F29&lt;1.5),1.467,IF(AND(D29&gt;=0.25,G29&gt;=0.05,H29&lt;13.586,A29&gt;=5.05,D29&lt;0.45,H29&gt;=6.51,F29&lt;1.5),1.5,IF(AND(H29&lt;9.15,G29&lt;0.107,F29&gt;=2.5,H29&lt;13.805,G29&lt;0.154,H29&lt;16.674,F29&gt;=1.5),5.7,IF(AND(H29&gt;=9.15,G29&lt;0.107,F29&gt;=2.5,H29&lt;13.805,G29&lt;0.154,H29&lt;16.674,F29&gt;=1.5),5.6,IF(AND(G29&lt;0.404,B29&lt;2.75,H29&gt;=8.929,D29&lt;1.35,G29&gt;=0.154,H29&lt;16.674,F29&gt;=1.5),4.15,IF(AND(G29&gt;=0.404,B29&lt;2.75,H29&gt;=8.929,D29&lt;1.35,G29&gt;=0.154,H29&lt;16.674,F29&gt;=1.5),3.9,IF(AND(A29&gt;=6.75,D29&lt;1.55,F29&lt;2.5,D29&gt;=1.35,G29&gt;=0.154,H29&lt;16.674,F29&gt;=1.5),4.82,IF(AND(D29&lt;0.25,A29&gt;=4.65,G29&gt;=0.217,D29&gt;=0.15,A29&lt;5.05,D29&lt;0.45,H29&gt;=6.51,F29&lt;1.5),1.325,IF(AND(D29&gt;=0.25,A29&gt;=4.65,G29&gt;=0.217,D29&gt;=0.15,A29&lt;5.05,D29&lt;0.45,H29&gt;=6.51,F29&lt;1.5),1.3,IF(AND(A29&lt;6.55,A29&lt;6.75,D29&lt;1.55,F29&lt;2.5,D29&gt;=1.35,G29&gt;=0.154,H29&lt;16.674,F29&gt;=1.5),4.575,IF(AND(A29&gt;=6.55,A29&lt;6.75,D29&lt;1.55,F29&lt;2.5,D29&gt;=1.35,G29&gt;=0.154,H29&lt;16.674,F29&gt;=1.5),4.4,IF(AND(B29&lt;2.9,D29&lt;2.05,H29&gt;=6.93,F29&gt;=2.5,D29&gt;=1.35,G29&gt;=0.154,H29&lt;16.674,F29&gt;=1.5),5.05,IF(AND(H29&lt;8.884,D29&gt;=2.05,H29&gt;=6.93,F29&gt;=2.5,D29&gt;=1.35,G29&gt;=0.154,H29&lt;16.674,F29&gt;=1.5),5.1,IF(AND(H29&lt;13.711,B29&gt;=2.9,D29&lt;2.05,H29&gt;=6.93,F29&gt;=2.5,D29&gt;=1.35,G29&gt;=0.154,H29&lt;16.674,F29&gt;=1.5),5,IF(AND(H29&gt;=13.711,B29&gt;=2.9,D29&lt;2.05,H29&gt;=6.93,F29&gt;=2.5,D29&gt;=1.35,G29&gt;=0.154,H29&lt;16.674,F29&gt;=1.5),5.8,IF(AND(B29&lt;3.15,H29&gt;=8.884,D29&gt;=2.05,H29&gt;=6.93,F29&gt;=2.5,D29&gt;=1.35,G29&gt;=0.154,H29&lt;16.674,F29&gt;=1.5),5.56,IF(AND(B29&gt;=3.15,H29&gt;=8.884,D29&gt;=2.05,H29&gt;=6.93,F29&gt;=2.5,D29&gt;=1.35,G29&gt;=0.154,H29&lt;16.674,F29&gt;=1.5),5.9,"shouldnthappen")))))))))))))))))))))))))))))))))</f>
        <v>1.3</v>
      </c>
      <c r="Z29" s="1" t="n">
        <f aca="false">IF(AND(F29&gt;=2,B29&gt;=3.35),5.6,IF(AND(A29&lt;6.65,H29&gt;=15.076,B29&lt;3.35),4.8,IF(AND(A29&gt;=6.65,H29&gt;=15.076,B29&lt;3.35),6.15,IF(AND(H29&lt;6.542,F29&lt;2,B29&gt;=3.35),1.767,IF(AND(G29&gt;=0.653,D29&lt;0.75,H29&lt;15.076,B29&lt;3.35),1.55,IF(AND(D29&lt;0.15,G29&lt;0.653,D29&lt;0.75,H29&lt;15.076,B29&lt;3.35),1.1,IF(AND(G29&lt;0.356,A29&lt;5.05,H29&gt;=6.542,F29&lt;2,B29&gt;=3.35),1.4,IF(AND(G29&gt;=0.356,A29&lt;5.05,H29&gt;=6.542,F29&lt;2,B29&gt;=3.35),1.3,IF(AND(G29&gt;=0.566,A29&gt;=5.05,H29&gt;=6.542,F29&lt;2,B29&gt;=3.35),1.6,IF(AND(B29&gt;=3.1,D29&gt;=0.15,G29&lt;0.653,D29&lt;0.75,H29&lt;15.076,B29&lt;3.35),1.367,IF(AND(B29&gt;=2.65,D29&lt;1.45,B29&lt;2.75,D29&gt;=0.75,H29&lt;15.076,B29&lt;3.35),3.96,IF(AND(G29&lt;0.352,D29&gt;=1.45,B29&lt;2.75,D29&gt;=0.75,H29&lt;15.076,B29&lt;3.35),4.5,IF(AND(D29&gt;=1.35,A29&lt;6.2,B29&gt;=2.75,D29&gt;=0.75,H29&lt;15.076,B29&lt;3.35),4.733,IF(AND(A29&lt;4.7,B29&lt;3.1,D29&gt;=0.15,G29&lt;0.653,D29&lt;0.75,H29&lt;15.076,B29&lt;3.35),1.36,IF(AND(A29&gt;=4.7,B29&lt;3.1,D29&gt;=0.15,G29&lt;0.653,D29&lt;0.75,H29&lt;15.076,B29&lt;3.35),1.6,IF(AND(A29&lt;5.2,B29&lt;2.65,D29&lt;1.45,B29&lt;2.75,D29&gt;=0.75,H29&lt;15.076,B29&lt;3.35),3.3,IF(AND(A29&lt;6.5,G29&gt;=0.352,D29&gt;=1.45,B29&lt;2.75,D29&gt;=0.75,H29&lt;15.076,B29&lt;3.35),5,IF(AND(A29&gt;=6.5,G29&gt;=0.352,D29&gt;=1.45,B29&lt;2.75,D29&gt;=0.75,H29&lt;15.076,B29&lt;3.35),5.8,IF(AND(H29&lt;8.486,D29&lt;1.35,A29&lt;6.2,B29&gt;=2.75,D29&gt;=0.75,H29&lt;15.076,B29&lt;3.35),3.975,IF(AND(G29&lt;0.187,F29&lt;2.5,A29&gt;=6.2,B29&gt;=2.75,D29&gt;=0.75,H29&lt;15.076,B29&lt;3.35),5,IF(AND(G29&gt;=0.187,F29&lt;2.5,A29&gt;=6.2,B29&gt;=2.75,D29&gt;=0.75,H29&lt;15.076,B29&lt;3.35),4.525,IF(AND(A29&gt;=7.25,F29&gt;=2.5,A29&gt;=6.2,B29&gt;=2.75,D29&gt;=0.75,H29&lt;15.076,B29&lt;3.35),6.5,IF(AND(G29&lt;0.185,B29&lt;3.6,G29&lt;0.566,A29&gt;=5.05,H29&gt;=6.542,F29&lt;2,B29&gt;=3.35),1.45,IF(AND(G29&gt;=0.185,B29&lt;3.6,G29&lt;0.566,A29&gt;=5.05,H29&gt;=6.542,F29&lt;2,B29&gt;=3.35),1.34,IF(AND(G29&lt;0.13,B29&gt;=3.6,G29&lt;0.566,A29&gt;=5.05,H29&gt;=6.542,F29&lt;2,B29&gt;=3.35),1.45,IF(AND(G29&gt;=0.13,B29&gt;=3.6,G29&lt;0.566,A29&gt;=5.05,H29&gt;=6.542,F29&lt;2,B29&gt;=3.35),1.5,IF(AND(D29&lt;1.05,A29&gt;=5.2,B29&lt;2.65,D29&lt;1.45,B29&lt;2.75,D29&gt;=0.75,H29&lt;15.076,B29&lt;3.35),3.5,IF(AND(D29&gt;=1.05,A29&gt;=5.2,B29&lt;2.65,D29&lt;1.45,B29&lt;2.75,D29&gt;=0.75,H29&lt;15.076,B29&lt;3.35),3.94,IF(AND(H29&lt;10.983,H29&gt;=8.486,D29&lt;1.35,A29&lt;6.2,B29&gt;=2.75,D29&gt;=0.75,H29&lt;15.076,B29&lt;3.35),4.38,IF(AND(H29&gt;=10.983,H29&gt;=8.486,D29&lt;1.35,A29&lt;6.2,B29&gt;=2.75,D29&gt;=0.75,H29&lt;15.076,B29&lt;3.35),4.1,IF(AND(B29&gt;=3.25,A29&lt;7.25,F29&gt;=2.5,A29&gt;=6.2,B29&gt;=2.75,D29&gt;=0.75,H29&lt;15.076,B29&lt;3.35),5.7,IF(AND(B29&lt;2.95,B29&lt;3.25,A29&lt;7.25,F29&gt;=2.5,A29&gt;=6.2,B29&gt;=2.75,D29&gt;=0.75,H29&lt;15.076,B29&lt;3.35),5.6,IF(AND(H29&gt;=13.711,B29&gt;=2.95,B29&lt;3.25,A29&lt;7.25,F29&gt;=2.5,A29&gt;=6.2,B29&gt;=2.75,D29&gt;=0.75,H29&lt;15.076,B29&lt;3.35),5.8,IF(AND(A29&gt;=6.8,H29&lt;13.711,B29&gt;=2.95,B29&lt;3.25,A29&lt;7.25,F29&gt;=2.5,A29&gt;=6.2,B29&gt;=2.75,D29&gt;=0.75,H29&lt;15.076,B29&lt;3.35),5.1,IF(AND(H29&lt;12.921,A29&lt;6.8,H29&lt;13.711,B29&gt;=2.95,B29&lt;3.25,A29&lt;7.25,F29&gt;=2.5,A29&gt;=6.2,B29&gt;=2.75,D29&gt;=0.75,H29&lt;15.076,B29&lt;3.35),5.34,IF(AND(H29&gt;=12.921,A29&lt;6.8,H29&lt;13.711,B29&gt;=2.95,B29&lt;3.25,A29&lt;7.25,F29&gt;=2.5,A29&gt;=6.2,B29&gt;=2.75,D29&gt;=0.75,H29&lt;15.076,B29&lt;3.35),5.133,"shouldnthappen"))))))))))))))))))))))))))))))))))))</f>
        <v>1.4</v>
      </c>
      <c r="AA29" s="1" t="n">
        <f aca="false">IF(AND(D29&gt;=0.45,A29&lt;5.05,D29&lt;0.8),1.6,IF(AND(D29&gt;=0.45,A29&gt;=5.05,D29&lt;0.8),1.7,IF(AND(H29&gt;=16.244,F29&gt;=2.5,D29&gt;=0.8),6.533,IF(AND(A29&lt;4.35,D29&lt;0.45,A29&lt;5.05,D29&lt;0.8),1.1,IF(AND(H29&gt;=14.877,D29&lt;0.45,A29&gt;=5.05,D29&lt;0.8),1.3,IF(AND(D29&gt;=1.4,A29&lt;5.65,F29&lt;2.5,D29&gt;=0.8),4.5,IF(AND(A29&gt;=7.25,H29&lt;16.244,F29&gt;=2.5,D29&gt;=0.8),6.5,IF(AND(A29&gt;=4.75,A29&gt;=4.35,D29&lt;0.45,A29&lt;5.05,D29&lt;0.8),1.35,IF(AND(A29&lt;5.3,D29&lt;1.4,A29&lt;5.65,F29&lt;2.5,D29&gt;=0.8),3.1,IF(AND(A29&gt;=6.8,A29&gt;=6.55,A29&gt;=5.65,F29&lt;2.5,D29&gt;=0.8),4.9,IF(AND(H29&lt;5.767,A29&lt;7.25,H29&lt;16.244,F29&gt;=2.5,D29&gt;=0.8),4.5,IF(AND(G29&gt;=0.522,A29&lt;4.75,A29&gt;=4.35,D29&lt;0.45,A29&lt;5.05,D29&lt;0.8),1.2,IF(AND(G29&gt;=0.948,D29&lt;0.35,H29&lt;14.877,D29&lt;0.45,A29&gt;=5.05,D29&lt;0.8),1.7,IF(AND(H29&lt;13.089,D29&gt;=0.35,H29&lt;14.877,D29&lt;0.45,A29&gt;=5.05,D29&lt;0.8),1.5,IF(AND(H29&gt;=13.089,D29&gt;=0.35,H29&lt;14.877,D29&lt;0.45,A29&gt;=5.05,D29&lt;0.8),1.3,IF(AND(B29&gt;=2.95,A29&gt;=5.3,D29&lt;1.4,A29&lt;5.65,F29&lt;2.5,D29&gt;=0.8),4.1,IF(AND(H29&lt;9.181,A29&lt;6.05,A29&lt;6.55,A29&gt;=5.65,F29&lt;2.5,D29&gt;=0.8),5.1,IF(AND(H29&gt;=9.181,A29&lt;6.05,A29&lt;6.55,A29&gt;=5.65,F29&lt;2.5,D29&gt;=0.8),4.3,IF(AND(G29&gt;=0.867,A29&gt;=6.05,A29&lt;6.55,A29&gt;=5.65,F29&lt;2.5,D29&gt;=0.8),4.9,IF(AND(B29&lt;3.05,A29&lt;6.8,A29&gt;=6.55,A29&gt;=5.65,F29&lt;2.5,D29&gt;=0.8),5,IF(AND(B29&gt;=3.05,A29&lt;6.8,A29&gt;=6.55,A29&gt;=5.65,F29&lt;2.5,D29&gt;=0.8),4.55,IF(AND(H29&gt;=14.144,G29&lt;0.522,A29&lt;4.75,A29&gt;=4.35,D29&lt;0.45,A29&lt;5.05,D29&lt;0.8),1.3,IF(AND(B29&lt;2.7,B29&lt;2.95,A29&gt;=5.3,D29&lt;1.4,A29&lt;5.65,F29&lt;2.5,D29&gt;=0.8),3.78,IF(AND(B29&gt;=2.7,B29&lt;2.95,A29&gt;=5.3,D29&lt;1.4,A29&lt;5.65,F29&lt;2.5,D29&gt;=0.8),3.6,IF(AND(G29&lt;0.638,G29&lt;0.867,A29&gt;=6.05,A29&lt;6.55,A29&gt;=5.65,F29&lt;2.5,D29&gt;=0.8),4.433,IF(AND(G29&gt;=0.638,G29&lt;0.867,A29&gt;=6.05,A29&lt;6.55,A29&gt;=5.65,F29&lt;2.5,D29&gt;=0.8),4,IF(AND(A29&lt;6.35,H29&lt;11.146,H29&gt;=5.767,A29&lt;7.25,H29&lt;16.244,F29&gt;=2.5,D29&gt;=0.8),5.1,IF(AND(A29&lt;4.5,H29&lt;14.144,G29&lt;0.522,A29&lt;4.75,A29&gt;=4.35,D29&lt;0.45,A29&lt;5.05,D29&lt;0.8),1.35,IF(AND(A29&gt;=4.5,H29&lt;14.144,G29&lt;0.522,A29&lt;4.75,A29&gt;=4.35,D29&lt;0.45,A29&lt;5.05,D29&lt;0.8),1.4,IF(AND(A29&lt;5.15,B29&lt;3.75,G29&lt;0.948,D29&lt;0.35,H29&lt;14.877,D29&lt;0.45,A29&gt;=5.05,D29&lt;0.8),1.4,IF(AND(A29&gt;=5.15,B29&lt;3.75,G29&lt;0.948,D29&lt;0.35,H29&lt;14.877,D29&lt;0.45,A29&gt;=5.05,D29&lt;0.8),1.5,IF(AND(G29&lt;0.112,B29&gt;=3.75,G29&lt;0.948,D29&lt;0.35,H29&lt;14.877,D29&lt;0.45,A29&gt;=5.05,D29&lt;0.8),1.5,IF(AND(G29&gt;=0.112,B29&gt;=3.75,G29&lt;0.948,D29&lt;0.35,H29&lt;14.877,D29&lt;0.45,A29&gt;=5.05,D29&lt;0.8),1.6,IF(AND(G29&lt;0.075,A29&gt;=6.35,H29&lt;11.146,H29&gt;=5.767,A29&lt;7.25,H29&lt;16.244,F29&gt;=2.5,D29&gt;=0.8),5.5,IF(AND(G29&gt;=0.075,A29&gt;=6.35,H29&lt;11.146,H29&gt;=5.767,A29&lt;7.25,H29&lt;16.244,F29&gt;=2.5,D29&gt;=0.8),5.24,IF(AND(B29&lt;2.95,D29&lt;1.9,H29&gt;=11.146,H29&gt;=5.767,A29&lt;7.25,H29&lt;16.244,F29&gt;=2.5,D29&gt;=0.8),5.65,IF(AND(B29&gt;=2.95,D29&lt;1.9,H29&gt;=11.146,H29&gt;=5.767,A29&lt;7.25,H29&lt;16.244,F29&gt;=2.5,D29&gt;=0.8),5.8,IF(AND(H29&lt;13.42,D29&gt;=1.9,H29&gt;=11.146,H29&gt;=5.767,A29&lt;7.25,H29&lt;16.244,F29&gt;=2.5,D29&gt;=0.8),5.6,IF(AND(H29&gt;=13.42,D29&gt;=1.9,H29&gt;=11.146,H29&gt;=5.767,A29&lt;7.25,H29&lt;16.244,F29&gt;=2.5,D29&gt;=0.8),5.34,"shouldnthappen")))))))))))))))))))))))))))))))))))))))</f>
        <v>1.35</v>
      </c>
      <c r="AB29" s="1" t="n">
        <f aca="false">IF(AND(D29&gt;=0.35,F29&lt;1.5),1.5,IF(AND(F29&lt;2.5,D29&gt;=1.55,F29&gt;=1.5),4.85,IF(AND(H29&lt;8.308,D29&lt;0.15,D29&lt;0.35,F29&lt;1.5),1.5,IF(AND(H29&gt;=8.308,D29&lt;0.15,D29&lt;0.35,F29&lt;1.5),1.4,IF(AND(H29&lt;5.523,D29&gt;=0.15,D29&lt;0.35,F29&lt;1.5),1,IF(AND(G29&lt;0.572,H29&lt;10.688,D29&lt;1.55,F29&gt;=1.5),3.75,IF(AND(B29&gt;=3.5,F29&gt;=2.5,D29&gt;=1.55,F29&gt;=1.5),6.3,IF(AND(A29&gt;=5.65,G29&gt;=0.572,H29&lt;10.688,D29&lt;1.55,F29&gt;=1.5),4.45,IF(AND(B29&gt;=2.85,A29&lt;6.15,H29&gt;=10.688,D29&lt;1.55,F29&gt;=1.5),4.35,IF(AND(H29&gt;=16.284,B29&lt;3.5,F29&gt;=2.5,D29&gt;=1.55,F29&gt;=1.5),6.6,IF(AND(G29&gt;=0.241,G29&lt;0.338,H29&gt;=5.523,D29&gt;=0.15,D29&lt;0.35,F29&lt;1.5),1.25,IF(AND(A29&lt;5.05,G29&gt;=0.338,H29&gt;=5.523,D29&gt;=0.15,D29&lt;0.35,F29&lt;1.5),1.35,IF(AND(B29&lt;2.7,A29&lt;5.65,G29&gt;=0.572,H29&lt;10.688,D29&lt;1.55,F29&gt;=1.5),4,IF(AND(B29&gt;=2.7,A29&lt;5.65,G29&gt;=0.572,H29&lt;10.688,D29&lt;1.55,F29&gt;=1.5),3.6,IF(AND(B29&lt;2.45,B29&lt;2.85,A29&lt;6.15,H29&gt;=10.688,D29&lt;1.55,F29&gt;=1.5),3.7,IF(AND(A29&lt;6.25,B29&lt;2.85,A29&gt;=6.15,H29&gt;=10.688,D29&lt;1.55,F29&gt;=1.5),4.5,IF(AND(A29&gt;=6.25,B29&lt;2.85,A29&gt;=6.15,H29&gt;=10.688,D29&lt;1.55,F29&gt;=1.5),4.86,IF(AND(D29&gt;=1.45,B29&gt;=2.85,A29&gt;=6.15,H29&gt;=10.688,D29&lt;1.55,F29&gt;=1.5),4.8,IF(AND(H29&lt;8.202,H29&lt;16.284,B29&lt;3.5,F29&gt;=2.5,D29&gt;=1.55,F29&gt;=1.5),5.7,IF(AND(A29&gt;=5.1,G29&lt;0.241,G29&lt;0.338,H29&gt;=5.523,D29&gt;=0.15,D29&lt;0.35,F29&lt;1.5),1.5,IF(AND(B29&gt;=3.75,A29&gt;=5.05,G29&gt;=0.338,H29&gt;=5.523,D29&gt;=0.15,D29&lt;0.35,F29&lt;1.5),1.6,IF(AND(A29&lt;5.7,B29&gt;=2.45,B29&lt;2.85,A29&lt;6.15,H29&gt;=10.688,D29&lt;1.55,F29&gt;=1.5),3.9,IF(AND(A29&gt;=5.7,B29&gt;=2.45,B29&lt;2.85,A29&lt;6.15,H29&gt;=10.688,D29&lt;1.55,F29&gt;=1.5),4.02,IF(AND(H29&lt;13.654,D29&lt;1.45,B29&gt;=2.85,A29&gt;=6.15,H29&gt;=10.688,D29&lt;1.55,F29&gt;=1.5),4.333,IF(AND(H29&gt;=13.654,D29&lt;1.45,B29&gt;=2.85,A29&gt;=6.15,H29&gt;=10.688,D29&lt;1.55,F29&gt;=1.5),4.54,IF(AND(A29&lt;6.15,H29&gt;=8.202,H29&lt;16.284,B29&lt;3.5,F29&gt;=2.5,D29&gt;=1.55,F29&gt;=1.5),5,IF(AND(H29&lt;13.924,A29&lt;5.1,G29&lt;0.241,G29&lt;0.338,H29&gt;=5.523,D29&gt;=0.15,D29&lt;0.35,F29&lt;1.5),1.4,IF(AND(H29&gt;=13.924,A29&lt;5.1,G29&lt;0.241,G29&lt;0.338,H29&gt;=5.523,D29&gt;=0.15,D29&lt;0.35,F29&lt;1.5),1.5,IF(AND(D29&lt;0.25,B29&lt;3.75,A29&gt;=5.05,G29&gt;=0.338,H29&gt;=5.523,D29&gt;=0.15,D29&lt;0.35,F29&lt;1.5),1.5,IF(AND(D29&gt;=0.25,B29&lt;3.75,A29&gt;=5.05,G29&gt;=0.338,H29&gt;=5.523,D29&gt;=0.15,D29&lt;0.35,F29&lt;1.5),1.4,IF(AND(H29&lt;8.884,B29&gt;=3.05,A29&gt;=6.15,H29&gt;=8.202,H29&lt;16.284,B29&lt;3.5,F29&gt;=2.5,D29&gt;=1.55,F29&gt;=1.5),5.1,IF(AND(A29&lt;6.45,G29&lt;0.368,B29&lt;3.05,A29&gt;=6.15,H29&gt;=8.202,H29&lt;16.284,B29&lt;3.5,F29&gt;=2.5,D29&gt;=1.55,F29&gt;=1.5),5.525,IF(AND(A29&gt;=6.45,G29&lt;0.368,B29&lt;3.05,A29&gt;=6.15,H29&gt;=8.202,H29&lt;16.284,B29&lt;3.5,F29&gt;=2.5,D29&gt;=1.55,F29&gt;=1.5),5.35,IF(AND(D29&lt;2.25,G29&gt;=0.368,B29&lt;3.05,A29&gt;=6.15,H29&gt;=8.202,H29&lt;16.284,B29&lt;3.5,F29&gt;=2.5,D29&gt;=1.55,F29&gt;=1.5),5.8,IF(AND(D29&gt;=2.25,G29&gt;=0.368,B29&lt;3.05,A29&gt;=6.15,H29&gt;=8.202,H29&lt;16.284,B29&lt;3.5,F29&gt;=2.5,D29&gt;=1.55,F29&gt;=1.5),5.2,IF(AND(H29&lt;10.257,H29&gt;=8.884,B29&gt;=3.05,A29&gt;=6.15,H29&gt;=8.202,H29&lt;16.284,B29&lt;3.5,F29&gt;=2.5,D29&gt;=1.55,F29&gt;=1.5),5.9,IF(AND(H29&gt;=10.257,H29&gt;=8.884,B29&gt;=3.05,A29&gt;=6.15,H29&gt;=8.202,H29&lt;16.284,B29&lt;3.5,F29&gt;=2.5,D29&gt;=1.55,F29&gt;=1.5),5.48,"shouldnthappen")))))))))))))))))))))))))))))))))))))</f>
        <v>1.5</v>
      </c>
      <c r="AC29" s="1" t="n">
        <f aca="false">IF(AND(H29&lt;5.748,A29&lt;5.05,D29&lt;0.8),1,IF(AND(B29&lt;3.35,A29&gt;=5.05,D29&lt;0.8),1.7,IF(AND(A29&lt;5.85,G29&lt;0.154,D29&gt;=0.8),4.5,IF(AND(D29&gt;=0.45,H29&gt;=5.748,A29&lt;5.05,D29&lt;0.8),1.6,IF(AND(G29&gt;=0.934,B29&gt;=3.35,A29&gt;=5.05,D29&lt;0.8),1.7,IF(AND(D29&lt;2.1,A29&gt;=5.85,G29&lt;0.154,D29&gt;=0.8),6.15,IF(AND(D29&gt;=2.1,A29&gt;=5.85,G29&lt;0.154,D29&gt;=0.8),5.5,IF(AND(A29&lt;6.1,D29&gt;=1.55,G29&gt;=0.154,D29&gt;=0.8),5,IF(AND(H29&gt;=14.379,G29&lt;0.934,B29&gt;=3.35,A29&gt;=5.05,D29&lt;0.8),1.58,IF(AND(G29&lt;0.379,A29&gt;=6.1,D29&gt;=1.55,G29&gt;=0.154,D29&gt;=0.8),5.42,IF(AND(H29&lt;13.924,G29&lt;0.227,D29&lt;0.45,H29&gt;=5.748,A29&lt;5.05,D29&lt;0.8),1.4,IF(AND(H29&gt;=13.924,G29&lt;0.227,D29&lt;0.45,H29&gt;=5.748,A29&lt;5.05,D29&lt;0.8),1.5,IF(AND(B29&lt;3.1,G29&gt;=0.227,D29&lt;0.45,H29&gt;=5.748,A29&lt;5.05,D29&lt;0.8),1.1,IF(AND(G29&lt;0.13,H29&lt;14.379,G29&lt;0.934,B29&gt;=3.35,A29&gt;=5.05,D29&lt;0.8),1.4,IF(AND(D29&lt;1.05,A29&lt;5.65,D29&lt;1.35,D29&lt;1.55,G29&gt;=0.154,D29&gt;=0.8),3.7,IF(AND(D29&lt;1.25,A29&gt;=5.65,D29&lt;1.35,D29&lt;1.55,G29&gt;=0.154,D29&gt;=0.8),4.06,IF(AND(D29&gt;=1.25,A29&gt;=5.65,D29&lt;1.35,D29&lt;1.55,G29&gt;=0.154,D29&gt;=0.8),4.425,IF(AND(H29&lt;13.654,D29&lt;1.45,D29&gt;=1.35,D29&lt;1.55,G29&gt;=0.154,D29&gt;=0.8),4.275,IF(AND(G29&lt;0.259,D29&gt;=1.45,D29&gt;=1.35,D29&lt;1.55,G29&gt;=0.154,D29&gt;=0.8),5.1,IF(AND(B29&lt;2.95,G29&gt;=0.379,A29&gt;=6.1,D29&gt;=1.55,G29&gt;=0.154,D29&gt;=0.8),6.3,IF(AND(B29&lt;3.25,B29&gt;=3.1,G29&gt;=0.227,D29&lt;0.45,H29&gt;=5.748,A29&lt;5.05,D29&lt;0.8),1.3,IF(AND(B29&gt;=3.25,B29&gt;=3.1,G29&gt;=0.227,D29&lt;0.45,H29&gt;=5.748,A29&lt;5.05,D29&lt;0.8),1.4,IF(AND(H29&gt;=13.372,G29&gt;=0.13,H29&lt;14.379,G29&lt;0.934,B29&gt;=3.35,A29&gt;=5.05,D29&lt;0.8),1.4,IF(AND(H29&lt;6.69,D29&gt;=1.05,A29&lt;5.65,D29&lt;1.35,D29&lt;1.55,G29&gt;=0.154,D29&gt;=0.8),4.033,IF(AND(H29&gt;=6.69,D29&gt;=1.05,A29&lt;5.65,D29&lt;1.35,D29&lt;1.55,G29&gt;=0.154,D29&gt;=0.8),3.88,IF(AND(B29&lt;2.85,H29&gt;=13.654,D29&lt;1.45,D29&gt;=1.35,D29&lt;1.55,G29&gt;=0.154,D29&gt;=0.8),4.8,IF(AND(B29&gt;=2.85,H29&gt;=13.654,D29&lt;1.45,D29&gt;=1.35,D29&lt;1.55,G29&gt;=0.154,D29&gt;=0.8),4.7,IF(AND(H29&lt;11.681,G29&gt;=0.259,D29&gt;=1.45,D29&gt;=1.35,D29&lt;1.55,G29&gt;=0.154,D29&gt;=0.8),4.85,IF(AND(H29&gt;=11.681,G29&gt;=0.259,D29&gt;=1.45,D29&gt;=1.35,D29&lt;1.55,G29&gt;=0.154,D29&gt;=0.8),4.633,IF(AND(A29&lt;6.25,B29&gt;=2.95,G29&gt;=0.379,A29&gt;=6.1,D29&gt;=1.55,G29&gt;=0.154,D29&gt;=0.8),5.4,IF(AND(D29&lt;0.3,H29&lt;13.372,G29&gt;=0.13,H29&lt;14.379,G29&lt;0.934,B29&gt;=3.35,A29&gt;=5.05,D29&lt;0.8),1.475,IF(AND(D29&gt;=0.3,H29&lt;13.372,G29&gt;=0.13,H29&lt;14.379,G29&lt;0.934,B29&gt;=3.35,A29&gt;=5.05,D29&lt;0.8),1.5,IF(AND(B29&lt;3.15,A29&gt;=6.25,B29&gt;=2.95,G29&gt;=0.379,A29&gt;=6.1,D29&gt;=1.55,G29&gt;=0.154,D29&gt;=0.8),5.7,IF(AND(B29&gt;=3.15,A29&gt;=6.25,B29&gt;=2.95,G29&gt;=0.379,A29&gt;=6.1,D29&gt;=1.55,G29&gt;=0.154,D29&gt;=0.8),5.933,"shouldnthappen"))))))))))))))))))))))))))))))))))</f>
        <v>1.4</v>
      </c>
      <c r="AD29" s="1" t="n">
        <f aca="false">IF(AND(H29&lt;6.621,A29&lt;4.95,D29&lt;0.8),1,IF(AND(H29&lt;14.144,H29&gt;=6.621,A29&lt;4.95,D29&lt;0.8),1.4,IF(AND(H29&gt;=14.144,H29&gt;=6.621,A29&lt;4.95,D29&lt;0.8),1.3,IF(AND(G29&lt;0.13,B29&gt;=3.85,A29&gt;=4.95,D29&lt;0.8),1.3,IF(AND(G29&gt;=0.13,B29&gt;=3.85,A29&gt;=4.95,D29&lt;0.8),1.425,IF(AND(A29&gt;=6.05,B29&lt;2.75,D29&lt;1.55,D29&gt;=0.8),4.9,IF(AND(A29&gt;=7.3,G29&lt;0.119,D29&gt;=1.55,D29&gt;=0.8),6.7,IF(AND(H29&lt;6.555,D29&lt;0.25,B29&lt;3.85,A29&gt;=4.95,D29&lt;0.8),1.7,IF(AND(B29&lt;3.4,D29&gt;=0.25,B29&lt;3.85,A29&gt;=4.95,D29&lt;0.8),1.7,IF(AND(B29&gt;=3.4,D29&gt;=0.25,B29&lt;3.85,A29&gt;=4.95,D29&lt;0.8),1.6,IF(AND(A29&lt;5.05,A29&lt;6.05,B29&lt;2.75,D29&lt;1.55,D29&gt;=0.8),3.3,IF(AND(B29&lt;2.85,D29&lt;1.35,B29&gt;=2.75,D29&lt;1.55,D29&gt;=0.8),4.5,IF(AND(H29&lt;12.206,D29&gt;=1.35,B29&gt;=2.75,D29&lt;1.55,D29&gt;=0.8),4.7,IF(AND(H29&gt;=12.206,D29&gt;=1.35,B29&gt;=2.75,D29&lt;1.55,D29&gt;=0.8),4.52,IF(AND(G29&lt;0.024,A29&lt;7.3,G29&lt;0.119,D29&gt;=1.55,D29&gt;=0.8),5.7,IF(AND(G29&gt;=0.024,A29&lt;7.3,G29&lt;0.119,D29&gt;=1.55,D29&gt;=0.8),5.6,IF(AND(F29&lt;2.5,G29&lt;0.417,G29&gt;=0.119,D29&gt;=1.55,D29&gt;=0.8),5.05,IF(AND(B29&lt;3.15,H29&gt;=6.555,D29&lt;0.25,B29&lt;3.85,A29&gt;=4.95,D29&lt;0.8),1.6,IF(AND(G29&lt;0.356,A29&gt;=5.05,A29&lt;6.05,B29&lt;2.75,D29&lt;1.55,D29&gt;=0.8),4.12,IF(AND(A29&lt;5.65,B29&gt;=2.85,D29&lt;1.35,B29&gt;=2.75,D29&lt;1.55,D29&gt;=0.8),3.6,IF(AND(B29&lt;3.15,F29&gt;=2.5,G29&lt;0.417,G29&gt;=0.119,D29&gt;=1.55,D29&gt;=0.8),5.18,IF(AND(B29&gt;=3.15,F29&gt;=2.5,G29&lt;0.417,G29&gt;=0.119,D29&gt;=1.55,D29&gt;=0.8),5.3,IF(AND(D29&lt;1.7,A29&lt;6.95,G29&gt;=0.417,G29&gt;=0.119,D29&gt;=1.55,D29&gt;=0.8),4.7,IF(AND(A29&lt;7.25,A29&gt;=6.95,G29&gt;=0.417,G29&gt;=0.119,D29&gt;=1.55,D29&gt;=0.8),5.8,IF(AND(A29&gt;=7.25,A29&gt;=6.95,G29&gt;=0.417,G29&gt;=0.119,D29&gt;=1.55,D29&gt;=0.8),6.333,IF(AND(H29&lt;8.594,B29&gt;=3.15,H29&gt;=6.555,D29&lt;0.25,B29&lt;3.85,A29&gt;=4.95,D29&lt;0.8),1.4,IF(AND(H29&gt;=8.594,B29&gt;=3.15,H29&gt;=6.555,D29&lt;0.25,B29&lt;3.85,A29&gt;=4.95,D29&lt;0.8),1.5,IF(AND(H29&gt;=11.218,G29&gt;=0.356,A29&gt;=5.05,A29&lt;6.05,B29&lt;2.75,D29&lt;1.55,D29&gt;=0.8),3.925,IF(AND(A29&gt;=6.5,A29&gt;=5.65,B29&gt;=2.85,D29&lt;1.35,B29&gt;=2.75,D29&lt;1.55,D29&gt;=0.8),4.6,IF(AND(H29&lt;8.602,H29&lt;11.218,G29&gt;=0.356,A29&gt;=5.05,A29&lt;6.05,B29&lt;2.75,D29&lt;1.55,D29&gt;=0.8),3.95,IF(AND(H29&gt;=8.602,H29&lt;11.218,G29&gt;=0.356,A29&gt;=5.05,A29&lt;6.05,B29&lt;2.75,D29&lt;1.55,D29&gt;=0.8),3.75,IF(AND(H29&lt;10.129,A29&lt;6.5,A29&gt;=5.65,B29&gt;=2.85,D29&lt;1.35,B29&gt;=2.75,D29&lt;1.55,D29&gt;=0.8),4.2,IF(AND(H29&gt;=10.129,A29&lt;6.5,A29&gt;=5.65,B29&gt;=2.85,D29&lt;1.35,B29&gt;=2.75,D29&lt;1.55,D29&gt;=0.8),4.267,IF(AND(D29&lt;2.2,B29&lt;3.05,D29&gt;=1.7,A29&lt;6.95,G29&gt;=0.417,G29&gt;=0.119,D29&gt;=1.55,D29&gt;=0.8),5.3,IF(AND(D29&gt;=2.2,B29&lt;3.05,D29&gt;=1.7,A29&lt;6.95,G29&gt;=0.417,G29&gt;=0.119,D29&gt;=1.55,D29&gt;=0.8),5.133,IF(AND(D29&lt;2.45,B29&gt;=3.05,D29&gt;=1.7,A29&lt;6.95,G29&gt;=0.417,G29&gt;=0.119,D29&gt;=1.55,D29&gt;=0.8),5.6,IF(AND(D29&gt;=2.45,B29&gt;=3.05,D29&gt;=1.7,A29&lt;6.95,G29&gt;=0.417,G29&gt;=0.119,D29&gt;=1.55,D29&gt;=0.8),6,"shouldnthappen")))))))))))))))))))))))))))))))))))))</f>
        <v>1.6</v>
      </c>
      <c r="AE29" s="1" t="n">
        <f aca="false">IF(AND(G29&lt;0.123,D29&gt;=0.25,D29&lt;0.75),1.3,IF(AND(H29&gt;=16.774,D29&gt;=1.75,D29&gt;=0.75),6.4,IF(AND(B29&lt;3.4,A29&lt;4.8,D29&lt;0.25,D29&lt;0.75),1.22,IF(AND(B29&gt;=3.4,A29&lt;4.8,D29&lt;0.25,D29&lt;0.75),1,IF(AND(A29&gt;=5.45,A29&gt;=4.8,D29&lt;0.25,D29&lt;0.75),1.367,IF(AND(H29&gt;=10.688,D29&lt;1.35,D29&lt;1.75,D29&gt;=0.75),4.2,IF(AND(A29&lt;5.3,D29&gt;=1.35,D29&lt;1.75,D29&gt;=0.75),4.05,IF(AND(G29&gt;=0.857,H29&lt;16.774,D29&gt;=1.75,D29&gt;=0.75),5.02,IF(AND(H29&lt;6.089,A29&lt;5.45,A29&gt;=4.8,D29&lt;0.25,D29&lt;0.75),1.7,IF(AND(G29&lt;0.184,D29&lt;0.35,G29&gt;=0.123,D29&gt;=0.25,D29&lt;0.75),1.7,IF(AND(G29&gt;=0.184,D29&lt;0.35,G29&gt;=0.123,D29&gt;=0.25,D29&lt;0.75),1.48,IF(AND(A29&lt;5.25,D29&gt;=0.35,G29&gt;=0.123,D29&gt;=0.25,D29&lt;0.75),1.75,IF(AND(A29&gt;=5.25,D29&gt;=0.35,G29&gt;=0.123,D29&gt;=0.25,D29&lt;0.75),1.5,IF(AND(A29&lt;5.3,H29&lt;10.688,D29&lt;1.35,D29&lt;1.75,D29&gt;=0.75),3.15,IF(AND(H29&lt;9.474,A29&gt;=5.3,D29&gt;=1.35,D29&lt;1.75,D29&gt;=0.75),4.95,IF(AND(G29&gt;=0.779,G29&lt;0.857,H29&lt;16.774,D29&gt;=1.75,D29&gt;=0.75),6,IF(AND(G29&lt;0.05,H29&gt;=6.089,A29&lt;5.45,A29&gt;=4.8,D29&lt;0.25,D29&lt;0.75),1.4,IF(AND(H29&lt;6.69,A29&gt;=5.3,H29&lt;10.688,D29&lt;1.35,D29&lt;1.75,D29&gt;=0.75),4.033,IF(AND(H29&gt;=6.69,A29&gt;=5.3,H29&lt;10.688,D29&lt;1.35,D29&lt;1.75,D29&gt;=0.75),3.733,IF(AND(B29&lt;2.5,H29&gt;=9.474,A29&gt;=5.3,D29&gt;=1.35,D29&lt;1.75,D29&gt;=0.75),4.5,IF(AND(D29&gt;=2.45,G29&lt;0.779,G29&lt;0.857,H29&lt;16.774,D29&gt;=1.75,D29&gt;=0.75),6,IF(AND(B29&gt;=3.75,G29&gt;=0.05,H29&gt;=6.089,A29&lt;5.45,A29&gt;=4.8,D29&lt;0.25,D29&lt;0.75),1.6,IF(AND(H29&lt;13.695,B29&gt;=2.5,H29&gt;=9.474,A29&gt;=5.3,D29&gt;=1.35,D29&lt;1.75,D29&gt;=0.75),4.567,IF(AND(G29&gt;=0.654,D29&lt;2.45,G29&lt;0.779,G29&lt;0.857,H29&lt;16.774,D29&gt;=1.75,D29&gt;=0.75),4.9,IF(AND(G29&gt;=0.73,B29&lt;3.75,G29&gt;=0.05,H29&gt;=6.089,A29&lt;5.45,A29&gt;=4.8,D29&lt;0.25,D29&lt;0.75),1.4,IF(AND(A29&lt;6.65,H29&gt;=13.695,B29&gt;=2.5,H29&gt;=9.474,A29&gt;=5.3,D29&gt;=1.35,D29&lt;1.75,D29&gt;=0.75),4.4,IF(AND(A29&gt;=6.65,H29&gt;=13.695,B29&gt;=2.5,H29&gt;=9.474,A29&gt;=5.3,D29&gt;=1.35,D29&lt;1.75,D29&gt;=0.75),4.84,IF(AND(B29&lt;2.75,G29&lt;0.654,D29&lt;2.45,G29&lt;0.779,G29&lt;0.857,H29&lt;16.774,D29&gt;=1.75,D29&gt;=0.75),5.2,IF(AND(H29&lt;9.524,G29&lt;0.73,B29&lt;3.75,G29&gt;=0.05,H29&gt;=6.089,A29&lt;5.45,A29&gt;=4.8,D29&lt;0.25,D29&lt;0.75),1.5,IF(AND(H29&gt;=9.524,G29&lt;0.73,B29&lt;3.75,G29&gt;=0.05,H29&gt;=6.089,A29&lt;5.45,A29&gt;=4.8,D29&lt;0.25,D29&lt;0.75),1.4,IF(AND(H29&gt;=13.644,B29&gt;=2.75,G29&lt;0.654,D29&lt;2.45,G29&lt;0.779,G29&lt;0.857,H29&lt;16.774,D29&gt;=1.75,D29&gt;=0.75),6.033,IF(AND(A29&gt;=6.85,H29&lt;13.644,B29&gt;=2.75,G29&lt;0.654,D29&lt;2.45,G29&lt;0.779,G29&lt;0.857,H29&lt;16.774,D29&gt;=1.75,D29&gt;=0.75),5.1,IF(AND(A29&gt;=6.75,A29&lt;6.85,H29&lt;13.644,B29&gt;=2.75,G29&lt;0.654,D29&lt;2.45,G29&lt;0.779,G29&lt;0.857,H29&lt;16.774,D29&gt;=1.75,D29&gt;=0.75),5.9,IF(AND(D29&gt;=2.35,A29&lt;6.75,A29&lt;6.85,H29&lt;13.644,B29&gt;=2.75,G29&lt;0.654,D29&lt;2.45,G29&lt;0.779,G29&lt;0.857,H29&lt;16.774,D29&gt;=1.75,D29&gt;=0.75),5.6,IF(AND(H29&lt;11.146,D29&lt;2.35,A29&lt;6.75,A29&lt;6.85,H29&lt;13.644,B29&gt;=2.75,G29&lt;0.654,D29&lt;2.45,G29&lt;0.779,G29&lt;0.857,H29&lt;16.774,D29&gt;=1.75,D29&gt;=0.75),5.4,IF(AND(H29&gt;=11.146,D29&lt;2.35,A29&lt;6.75,A29&lt;6.85,H29&lt;13.644,B29&gt;=2.75,G29&lt;0.654,D29&lt;2.45,G29&lt;0.779,G29&lt;0.857,H29&lt;16.774,D29&gt;=1.75,D29&gt;=0.75),5.6,"shouldnthappen"))))))))))))))))))))))))))))))))))))</f>
        <v>1.75</v>
      </c>
      <c r="AF29" s="1" t="n">
        <f aca="false">IF(AND(A29&lt;4.5,D29&lt;0.8),1.233,IF(AND(B29&lt;3.05,A29&gt;=4.5,D29&lt;0.8),1.4,IF(AND(D29&gt;=0.45,B29&gt;=3.05,A29&gt;=4.5,D29&lt;0.8),1.667,IF(AND(D29&lt;1.05,D29&lt;1.35,A29&lt;6.25,D29&gt;=0.8),3.633,IF(AND(H29&lt;13.935,A29&gt;=7.05,A29&gt;=6.25,D29&gt;=0.8),6,IF(AND(G29&gt;=0.948,D29&lt;0.45,B29&gt;=3.05,A29&gt;=4.5,D29&lt;0.8),1.7,IF(AND(G29&lt;0.652,D29&gt;=1.05,D29&lt;1.35,A29&lt;6.25,D29&gt;=0.8),4.16,IF(AND(D29&gt;=2.15,D29&gt;=1.75,D29&gt;=1.35,A29&lt;6.25,D29&gt;=0.8),5.4,IF(AND(G29&gt;=0.912,F29&lt;2.5,A29&lt;7.05,A29&gt;=6.25,D29&gt;=0.8),4.4,IF(AND(B29&gt;=3.25,F29&gt;=2.5,A29&lt;7.05,A29&gt;=6.25,D29&gt;=0.8),5.85,IF(AND(H29&lt;17.32,H29&gt;=13.935,A29&gt;=7.05,A29&gt;=6.25,D29&gt;=0.8),6.65,IF(AND(H29&gt;=17.32,H29&gt;=13.935,A29&gt;=7.05,A29&gt;=6.25,D29&gt;=0.8),6.4,IF(AND(H29&gt;=13.547,G29&lt;0.948,D29&lt;0.45,B29&gt;=3.05,A29&gt;=4.5,D29&lt;0.8),1.38,IF(AND(B29&gt;=2.75,G29&gt;=0.652,D29&gt;=1.05,D29&lt;1.35,A29&lt;6.25,D29&gt;=0.8),3.6,IF(AND(H29&lt;9.417,G29&lt;0.404,D29&lt;1.75,D29&gt;=1.35,A29&lt;6.25,D29&gt;=0.8),4.2,IF(AND(H29&gt;=9.417,G29&lt;0.404,D29&lt;1.75,D29&gt;=1.35,A29&lt;6.25,D29&gt;=0.8),4.5,IF(AND(G29&lt;0.464,G29&gt;=0.404,D29&lt;1.75,D29&gt;=1.35,A29&lt;6.25,D29&gt;=0.8),4.5,IF(AND(G29&gt;=0.464,G29&gt;=0.404,D29&lt;1.75,D29&gt;=1.35,A29&lt;6.25,D29&gt;=0.8),4.625,IF(AND(D29&lt;1.85,D29&lt;2.15,D29&gt;=1.75,D29&gt;=1.35,A29&lt;6.25,D29&gt;=0.8),4.9,IF(AND(D29&gt;=1.85,D29&lt;2.15,D29&gt;=1.75,D29&gt;=1.35,A29&lt;6.25,D29&gt;=0.8),5.05,IF(AND(G29&lt;0.332,G29&lt;0.912,F29&lt;2.5,A29&lt;7.05,A29&gt;=6.25,D29&gt;=0.8),4.467,IF(AND(G29&gt;=0.332,G29&lt;0.912,F29&lt;2.5,A29&lt;7.05,A29&gt;=6.25,D29&gt;=0.8),4.767,IF(AND(D29&lt;0.15,H29&lt;13.547,G29&lt;0.948,D29&lt;0.45,B29&gt;=3.05,A29&gt;=4.5,D29&lt;0.8),1.5,IF(AND(D29&lt;1.15,B29&lt;2.75,G29&gt;=0.652,D29&gt;=1.05,D29&lt;1.35,A29&lt;6.25,D29&gt;=0.8),3.9,IF(AND(D29&gt;=1.15,B29&lt;2.75,G29&gt;=0.652,D29&gt;=1.05,D29&lt;1.35,A29&lt;6.25,D29&gt;=0.8),4,IF(AND(D29&gt;=2.25,B29&lt;3.15,B29&lt;3.25,F29&gt;=2.5,A29&lt;7.05,A29&gt;=6.25,D29&gt;=0.8),5.14,IF(AND(G29&lt;0.621,B29&gt;=3.15,B29&lt;3.25,F29&gt;=2.5,A29&lt;7.05,A29&gt;=6.25,D29&gt;=0.8),5.75,IF(AND(G29&gt;=0.621,B29&gt;=3.15,B29&lt;3.25,F29&gt;=2.5,A29&lt;7.05,A29&gt;=6.25,D29&gt;=0.8),5.1,IF(AND(G29&gt;=0.862,D29&gt;=0.15,H29&lt;13.547,G29&lt;0.948,D29&lt;0.45,B29&gt;=3.05,A29&gt;=4.5,D29&lt;0.8),1.5,IF(AND(A29&lt;6.35,D29&lt;2.25,B29&lt;3.15,B29&lt;3.25,F29&gt;=2.5,A29&lt;7.05,A29&gt;=6.25,D29&gt;=0.8),5.267,IF(AND(A29&gt;=6.35,D29&lt;2.25,B29&lt;3.15,B29&lt;3.25,F29&gt;=2.5,A29&lt;7.05,A29&gt;=6.25,D29&gt;=0.8),5.42,IF(AND(A29&lt;5.1,G29&lt;0.862,D29&gt;=0.15,H29&lt;13.547,G29&lt;0.948,D29&lt;0.45,B29&gt;=3.05,A29&gt;=4.5,D29&lt;0.8),1.35,IF(AND(B29&lt;3.95,A29&gt;=5.1,G29&lt;0.862,D29&gt;=0.15,H29&lt;13.547,G29&lt;0.948,D29&lt;0.45,B29&gt;=3.05,A29&gt;=4.5,D29&lt;0.8),1.5,IF(AND(B29&gt;=3.95,A29&gt;=5.1,G29&lt;0.862,D29&gt;=0.15,H29&lt;13.547,G29&lt;0.948,D29&lt;0.45,B29&gt;=3.05,A29&gt;=4.5,D29&lt;0.8),1.467,"shouldnthappen"))))))))))))))))))))))))))))))))))</f>
        <v>1.35</v>
      </c>
      <c r="AG29" s="1" t="n">
        <f aca="false">IF(AND(H29&lt;5.748,A29&lt;4.85,D29&lt;0.75),1,IF(AND(B29&gt;=3.5,D29&gt;=1.75,D29&gt;=0.75),6.2,IF(AND(A29&gt;=4.65,H29&gt;=5.748,A29&lt;4.85,D29&lt;0.75),1.333,IF(AND(H29&lt;6.417,B29&lt;3.45,A29&gt;=4.85,D29&lt;0.75),1.7,IF(AND(A29&lt;5.05,B29&gt;=3.45,A29&gt;=4.85,D29&lt;0.75),1.4,IF(AND(A29&gt;=5.05,B29&gt;=3.45,A29&gt;=4.85,D29&lt;0.75),1.5,IF(AND(F29&gt;=2.5,H29&lt;13.641,D29&lt;1.75,D29&gt;=0.75),4.667,IF(AND(G29&lt;0.187,H29&gt;=13.641,D29&lt;1.75,D29&gt;=0.75),5,IF(AND(A29&gt;=7.1,B29&lt;3.5,D29&gt;=1.75,D29&gt;=0.75),6.575,IF(AND(G29&lt;0.161,A29&lt;4.65,H29&gt;=5.748,A29&lt;4.85,D29&lt;0.75),1.5,IF(AND(H29&lt;8.399,H29&gt;=6.417,B29&lt;3.45,A29&gt;=4.85,D29&lt;0.75),1.5,IF(AND(H29&gt;=8.399,H29&gt;=6.417,B29&lt;3.45,A29&gt;=4.85,D29&lt;0.75),1.625,IF(AND(G29&lt;0.086,F29&lt;2.5,H29&lt;13.641,D29&lt;1.75,D29&gt;=0.75),4.7,IF(AND(D29&lt;1.35,G29&gt;=0.187,H29&gt;=13.641,D29&lt;1.75,D29&gt;=0.75),4.2,IF(AND(G29&lt;0.422,G29&gt;=0.161,A29&lt;4.65,H29&gt;=5.748,A29&lt;4.85,D29&lt;0.75),1.4,IF(AND(G29&gt;=0.422,G29&gt;=0.161,A29&lt;4.65,H29&gt;=5.748,A29&lt;4.85,D29&lt;0.75),1.3,IF(AND(B29&lt;2.5,D29&gt;=1.35,G29&gt;=0.187,H29&gt;=13.641,D29&lt;1.75,D29&gt;=0.75),4.5,IF(AND(B29&lt;2.75,A29&lt;6,A29&lt;7.1,B29&lt;3.5,D29&gt;=1.75,D29&gt;=0.75),5.1,IF(AND(B29&gt;=2.75,A29&lt;6,A29&lt;7.1,B29&lt;3.5,D29&gt;=1.75,D29&gt;=0.75),5.02,IF(AND(A29&lt;5.15,A29&lt;5.9,G29&gt;=0.086,F29&lt;2.5,H29&lt;13.641,D29&lt;1.75,D29&gt;=0.75),3,IF(AND(G29&lt;0.644,A29&gt;=5.9,G29&gt;=0.086,F29&lt;2.5,H29&lt;13.641,D29&lt;1.75,D29&gt;=0.75),4.65,IF(AND(G29&gt;=0.644,A29&gt;=5.9,G29&gt;=0.086,F29&lt;2.5,H29&lt;13.641,D29&lt;1.75,D29&gt;=0.75),4.24,IF(AND(D29&lt;1.45,B29&gt;=2.5,D29&gt;=1.35,G29&gt;=0.187,H29&gt;=13.641,D29&lt;1.75,D29&gt;=0.75),4.68,IF(AND(D29&gt;=1.45,B29&gt;=2.5,D29&gt;=1.35,G29&gt;=0.187,H29&gt;=13.641,D29&lt;1.75,D29&gt;=0.75),4.833,IF(AND(H29&lt;13.18,D29&lt;2.05,A29&gt;=6,A29&lt;7.1,B29&lt;3.5,D29&gt;=1.75,D29&gt;=0.75),5.44,IF(AND(H29&gt;=13.18,D29&lt;2.05,A29&gt;=6,A29&lt;7.1,B29&lt;3.5,D29&gt;=1.75,D29&gt;=0.75),5.1,IF(AND(H29&lt;8.759,D29&gt;=2.05,A29&gt;=6,A29&lt;7.1,B29&lt;3.5,D29&gt;=1.75,D29&gt;=0.75),5.4,IF(AND(A29&gt;=5.75,A29&gt;=5.15,A29&lt;5.9,G29&gt;=0.086,F29&lt;2.5,H29&lt;13.641,D29&lt;1.75,D29&gt;=0.75),3.967,IF(AND(H29&lt;10.159,H29&gt;=8.759,D29&gt;=2.05,A29&gt;=6,A29&lt;7.1,B29&lt;3.5,D29&gt;=1.75,D29&gt;=0.75),5.925,IF(AND(D29&lt;1.2,A29&lt;5.75,A29&gt;=5.15,A29&lt;5.9,G29&gt;=0.086,F29&lt;2.5,H29&lt;13.641,D29&lt;1.75,D29&gt;=0.75),3.667,IF(AND(D29&lt;2.25,H29&gt;=10.159,H29&gt;=8.759,D29&gt;=2.05,A29&gt;=6,A29&lt;7.1,B29&lt;3.5,D29&gt;=1.75,D29&gt;=0.75),5.66,IF(AND(D29&gt;=2.25,H29&gt;=10.159,H29&gt;=8.759,D29&gt;=2.05,A29&gt;=6,A29&lt;7.1,B29&lt;3.5,D29&gt;=1.75,D29&gt;=0.75),5.34,IF(AND(D29&lt;1.35,D29&gt;=1.2,A29&lt;5.75,A29&gt;=5.15,A29&lt;5.9,G29&gt;=0.086,F29&lt;2.5,H29&lt;13.641,D29&lt;1.75,D29&gt;=0.75),4.025,IF(AND(D29&gt;=1.35,D29&gt;=1.2,A29&lt;5.75,A29&gt;=5.15,A29&lt;5.9,G29&gt;=0.086,F29&lt;2.5,H29&lt;13.641,D29&lt;1.75,D29&gt;=0.75),3.9,"shouldnthappen"))))))))))))))))))))))))))))))))))</f>
        <v>1.625</v>
      </c>
      <c r="AH29" s="1" t="n">
        <f aca="false">IF(AND(F29&lt;1.5,H29&lt;6.799,A29&lt;5.45),1.7,IF(AND(F29&gt;=1.5,H29&lt;6.799,A29&lt;5.45),4.1,IF(AND(D29&gt;=0.8,H29&gt;=6.799,A29&lt;5.45),3.9,IF(AND(H29&lt;7.564,F29&lt;2.5,A29&gt;=5.45),3.925,IF(AND(H29&gt;=16.284,F29&gt;=2.5,A29&gt;=5.45),6.5,IF(AND(A29&lt;4.35,D29&lt;0.8,H29&gt;=6.799,A29&lt;5.45),1.1,IF(AND(B29&lt;2.8,D29&lt;1.35,H29&gt;=7.564,F29&lt;2.5,A29&gt;=5.45),4.1,IF(AND(B29&gt;=2.8,D29&lt;1.35,H29&gt;=7.564,F29&lt;2.5,A29&gt;=5.45),4.267,IF(AND(B29&lt;2.75,D29&gt;=1.35,H29&gt;=7.564,F29&lt;2.5,A29&gt;=5.45),5,IF(AND(G29&gt;=0.078,G29&lt;0.26,H29&lt;16.284,F29&gt;=2.5,A29&gt;=5.45),6.06,IF(AND(G29&gt;=0.805,G29&gt;=0.26,H29&lt;16.284,F29&gt;=2.5,A29&gt;=5.45),5.02,IF(AND(H29&gt;=10.109,B29&gt;=3.45,A29&gt;=4.35,D29&lt;0.8,H29&gt;=6.799,A29&lt;5.45),1.55,IF(AND(D29&lt;2.25,G29&lt;0.078,G29&lt;0.26,H29&lt;16.284,F29&gt;=2.5,A29&gt;=5.45),5.6,IF(AND(D29&gt;=2.25,G29&lt;0.078,G29&lt;0.26,H29&lt;16.284,F29&gt;=2.5,A29&gt;=5.45),5.7,IF(AND(A29&lt;6.15,G29&lt;0.805,G29&gt;=0.26,H29&lt;16.284,F29&gt;=2.5,A29&gt;=5.45),4.967,IF(AND(A29&lt;4.65,H29&lt;12.227,B29&lt;3.45,A29&gt;=4.35,D29&lt;0.8,H29&gt;=6.799,A29&lt;5.45),1.333,IF(AND(A29&lt;4.85,H29&gt;=12.227,B29&lt;3.45,A29&gt;=4.35,D29&lt;0.8,H29&gt;=6.799,A29&lt;5.45),1.42,IF(AND(A29&gt;=4.85,H29&gt;=12.227,B29&lt;3.45,A29&gt;=4.35,D29&lt;0.8,H29&gt;=6.799,A29&lt;5.45),1.533,IF(AND(A29&lt;5.05,H29&lt;10.109,B29&gt;=3.45,A29&gt;=4.35,D29&lt;0.8,H29&gt;=6.799,A29&lt;5.45),1.4,IF(AND(A29&gt;=5.05,H29&lt;10.109,B29&gt;=3.45,A29&gt;=4.35,D29&lt;0.8,H29&gt;=6.799,A29&lt;5.45),1.5,IF(AND(G29&lt;0.14,H29&lt;13.531,B29&gt;=2.75,D29&gt;=1.35,H29&gt;=7.564,F29&lt;2.5,A29&gt;=5.45),4.7,IF(AND(G29&lt;0.187,H29&gt;=13.531,B29&gt;=2.75,D29&gt;=1.35,H29&gt;=7.564,F29&lt;2.5,A29&gt;=5.45),5,IF(AND(G29&gt;=0.187,H29&gt;=13.531,B29&gt;=2.75,D29&gt;=1.35,H29&gt;=7.564,F29&lt;2.5,A29&gt;=5.45),4.66,IF(AND(A29&lt;6.35,A29&gt;=6.15,G29&lt;0.805,G29&gt;=0.26,H29&lt;16.284,F29&gt;=2.5,A29&gt;=5.45),6,IF(AND(D29&lt;0.15,A29&gt;=4.65,H29&lt;12.227,B29&lt;3.45,A29&gt;=4.35,D29&lt;0.8,H29&gt;=6.799,A29&lt;5.45),1.5,IF(AND(H29&lt;10.723,G29&gt;=0.14,H29&lt;13.531,B29&gt;=2.75,D29&gt;=1.35,H29&gt;=7.564,F29&lt;2.5,A29&gt;=5.45),4.6,IF(AND(H29&gt;=10.723,G29&gt;=0.14,H29&lt;13.531,B29&gt;=2.75,D29&gt;=1.35,H29&gt;=7.564,F29&lt;2.5,A29&gt;=5.45),4.46,IF(AND(G29&lt;0.364,A29&gt;=6.35,A29&gt;=6.15,G29&lt;0.805,G29&gt;=0.26,H29&lt;16.284,F29&gt;=2.5,A29&gt;=5.45),5.28,IF(AND(A29&lt;5.1,D29&gt;=0.15,A29&gt;=4.65,H29&lt;12.227,B29&lt;3.45,A29&gt;=4.35,D29&lt;0.8,H29&gt;=6.799,A29&lt;5.45),1.36,IF(AND(A29&gt;=5.1,D29&gt;=0.15,A29&gt;=4.65,H29&lt;12.227,B29&lt;3.45,A29&gt;=4.35,D29&lt;0.8,H29&gt;=6.799,A29&lt;5.45),1.4,IF(AND(G29&gt;=0.6,G29&gt;=0.364,A29&gt;=6.35,A29&gt;=6.15,G29&lt;0.805,G29&gt;=0.26,H29&lt;16.284,F29&gt;=2.5,A29&gt;=5.45),5.1,IF(AND(A29&gt;=6.95,G29&lt;0.6,G29&gt;=0.364,A29&gt;=6.35,A29&gt;=6.15,G29&lt;0.805,G29&gt;=0.26,H29&lt;16.284,F29&gt;=2.5,A29&gt;=5.45),5.8,IF(AND(B29&lt;3.2,A29&lt;6.95,G29&lt;0.6,G29&gt;=0.364,A29&gt;=6.35,A29&gt;=6.15,G29&lt;0.805,G29&gt;=0.26,H29&lt;16.284,F29&gt;=2.5,A29&gt;=5.45),5.6,IF(AND(B29&gt;=3.2,A29&lt;6.95,G29&lt;0.6,G29&gt;=0.364,A29&gt;=6.35,A29&gt;=6.15,G29&lt;0.805,G29&gt;=0.26,H29&lt;16.284,F29&gt;=2.5,A29&gt;=5.45),5.7,"shouldnthappen"))))))))))))))))))))))))))))))))))</f>
        <v>1.36</v>
      </c>
      <c r="AI29" s="1" t="n">
        <f aca="false">IF(AND(B29&gt;=3.55,A29&lt;5.05,F29&lt;1.5),1,IF(AND(H29&gt;=13.436,A29&gt;=5.05,F29&lt;1.5),1.633,IF(AND(A29&lt;4.35,B29&lt;3.55,A29&lt;5.05,F29&lt;1.5),1.1,IF(AND(A29&lt;5.15,H29&lt;13.436,A29&gt;=5.05,F29&lt;1.5),1.6,IF(AND(G29&lt;0.837,D29&lt;1.2,B29&lt;2.65,F29&gt;=1.5),3.7,IF(AND(G29&gt;=0.837,D29&lt;1.2,B29&lt;2.65,F29&gt;=1.5),3,IF(AND(D29&lt;1.4,D29&gt;=1.2,B29&lt;2.65,F29&gt;=1.5),4.133,IF(AND(D29&gt;=1.4,D29&gt;=1.2,B29&lt;2.65,F29&gt;=1.5),4.633,IF(AND(G29&lt;0.302,A29&gt;=4.35,B29&lt;3.55,A29&lt;5.05,F29&lt;1.5),1.34,IF(AND(D29&gt;=0.3,A29&gt;=5.15,H29&lt;13.436,A29&gt;=5.05,F29&lt;1.5),1.5,IF(AND(G29&lt;0.233,G29&lt;0.265,D29&lt;1.55,B29&gt;=2.65,F29&gt;=1.5),4.56,IF(AND(G29&gt;=0.233,G29&lt;0.265,D29&lt;1.55,B29&gt;=2.65,F29&gt;=1.5),5.1,IF(AND(G29&lt;0.395,G29&gt;=0.265,D29&lt;1.55,B29&gt;=2.65,F29&gt;=1.5),4.025,IF(AND(H29&lt;13.935,A29&gt;=7.05,D29&gt;=1.55,B29&gt;=2.65,F29&gt;=1.5),6.12,IF(AND(H29&gt;=13.935,A29&gt;=7.05,D29&gt;=1.55,B29&gt;=2.65,F29&gt;=1.5),6.64,IF(AND(G29&gt;=0.858,G29&gt;=0.302,A29&gt;=4.35,B29&lt;3.55,A29&lt;5.05,F29&lt;1.5),1.3,IF(AND(H29&lt;6.543,D29&lt;0.3,A29&gt;=5.15,H29&lt;13.436,A29&gt;=5.05,F29&lt;1.5),1.4,IF(AND(H29&gt;=6.543,D29&lt;0.3,A29&gt;=5.15,H29&lt;13.436,A29&gt;=5.05,F29&lt;1.5),1.48,IF(AND(A29&lt;6.3,G29&gt;=0.395,G29&gt;=0.265,D29&lt;1.55,B29&gt;=2.65,F29&gt;=1.5),4.14,IF(AND(A29&gt;=6.3,G29&gt;=0.395,G29&gt;=0.265,D29&lt;1.55,B29&gt;=2.65,F29&gt;=1.5),4.767,IF(AND(G29&gt;=0.669,B29&lt;3.15,A29&lt;7.05,D29&gt;=1.55,B29&gt;=2.65,F29&gt;=1.5),5,IF(AND(H29&lt;9.459,G29&lt;0.858,G29&gt;=0.302,A29&gt;=4.35,B29&lt;3.55,A29&lt;5.05,F29&lt;1.5),1.4,IF(AND(H29&gt;=9.459,G29&lt;0.858,G29&gt;=0.302,A29&gt;=4.35,B29&lt;3.55,A29&lt;5.05,F29&lt;1.5),1.6,IF(AND(G29&gt;=0.433,G29&lt;0.669,B29&lt;3.15,A29&lt;7.05,D29&gt;=1.55,B29&gt;=2.65,F29&gt;=1.5),5.68,IF(AND(G29&lt;0.481,H29&lt;10.257,B29&gt;=3.15,A29&lt;7.05,D29&gt;=1.55,B29&gt;=2.65,F29&gt;=1.5),5.7,IF(AND(G29&gt;=0.481,H29&lt;10.257,B29&gt;=3.15,A29&lt;7.05,D29&gt;=1.55,B29&gt;=2.65,F29&gt;=1.5),5.9,IF(AND(D29&lt;2.15,H29&gt;=10.257,B29&gt;=3.15,A29&lt;7.05,D29&gt;=1.55,B29&gt;=2.65,F29&gt;=1.5),5.1,IF(AND(D29&gt;=2.15,H29&gt;=10.257,B29&gt;=3.15,A29&lt;7.05,D29&gt;=1.55,B29&gt;=2.65,F29&gt;=1.5),5.42,IF(AND(G29&lt;0.098,G29&lt;0.433,G29&lt;0.669,B29&lt;3.15,A29&lt;7.05,D29&gt;=1.55,B29&gt;=2.65,F29&gt;=1.5),5.567,IF(AND(D29&lt;1.8,G29&gt;=0.098,G29&lt;0.433,G29&lt;0.669,B29&lt;3.15,A29&lt;7.05,D29&gt;=1.55,B29&gt;=2.65,F29&gt;=1.5),5.033,IF(AND(G29&gt;=0.312,D29&gt;=1.8,G29&gt;=0.098,G29&lt;0.433,G29&lt;0.669,B29&lt;3.15,A29&lt;7.05,D29&gt;=1.55,B29&gt;=2.65,F29&gt;=1.5),5.4,IF(AND(H29&lt;9.002,G29&lt;0.312,D29&gt;=1.8,G29&gt;=0.098,G29&lt;0.433,G29&lt;0.669,B29&lt;3.15,A29&lt;7.05,D29&gt;=1.55,B29&gt;=2.65,F29&gt;=1.5),5.1,IF(AND(H29&gt;=9.002,G29&lt;0.312,D29&gt;=1.8,G29&gt;=0.098,G29&lt;0.433,G29&lt;0.669,B29&lt;3.15,A29&lt;7.05,D29&gt;=1.55,B29&gt;=2.65,F29&gt;=1.5),5.26,"shouldnthappen")))))))))))))))))))))))))))))))))</f>
        <v>1.34</v>
      </c>
      <c r="AJ29" s="1" t="n">
        <f aca="false">IF(AND(A29&gt;=5.25,D29&gt;=0.35,D29&lt;0.8),1.433,IF(AND(F29&gt;=2.5,H29&lt;6.927,D29&gt;=0.8),5.1,IF(AND(H29&lt;5.85,B29&lt;3.65,D29&lt;0.35,D29&lt;0.8),1,IF(AND(A29&lt;5.55,B29&gt;=3.65,D29&lt;0.35,D29&lt;0.8),1.5,IF(AND(A29&gt;=5.55,B29&gt;=3.65,D29&lt;0.35,D29&lt;0.8),1.7,IF(AND(H29&lt;7.949,A29&lt;5.25,D29&gt;=0.35,D29&lt;0.8),1.9,IF(AND(H29&gt;=7.949,A29&lt;5.25,D29&gt;=0.35,D29&lt;0.8),1.54,IF(AND(A29&lt;5.55,F29&lt;2.5,H29&lt;6.927,D29&gt;=0.8),3.98,IF(AND(A29&gt;=5.55,F29&lt;2.5,H29&lt;6.927,D29&gt;=0.8),4.1,IF(AND(A29&gt;=7.25,D29&gt;=1.55,H29&gt;=6.927,D29&gt;=0.8),6.65,IF(AND(A29&lt;5.75,D29&lt;1.2,D29&lt;1.55,H29&gt;=6.927,D29&gt;=0.8),3.62,IF(AND(A29&gt;=5.75,D29&lt;1.2,D29&lt;1.55,H29&gt;=6.927,D29&gt;=0.8),4.1,IF(AND(G29&lt;0.175,A29&lt;4.8,H29&gt;=5.85,B29&lt;3.65,D29&lt;0.35,D29&lt;0.8),1.5,IF(AND(G29&gt;=0.175,A29&lt;4.8,H29&gt;=5.85,B29&lt;3.65,D29&lt;0.35,D29&lt;0.8),1.3,IF(AND(A29&gt;=5.05,A29&gt;=4.8,H29&gt;=5.85,B29&lt;3.65,D29&lt;0.35,D29&lt;0.8),1.5,IF(AND(G29&gt;=0.735,A29&lt;6.25,D29&gt;=1.2,D29&lt;1.55,H29&gt;=6.927,D29&gt;=0.8),4,IF(AND(H29&lt;10.464,A29&lt;6.2,A29&lt;7.25,D29&gt;=1.55,H29&gt;=6.927,D29&gt;=0.8),5.1,IF(AND(H29&gt;=10.464,A29&lt;6.2,A29&lt;7.25,D29&gt;=1.55,H29&gt;=6.927,D29&gt;=0.8),4.9,IF(AND(G29&lt;0.418,A29&lt;5.05,A29&gt;=4.8,H29&gt;=5.85,B29&lt;3.65,D29&lt;0.35,D29&lt;0.8),1.48,IF(AND(G29&gt;=0.418,A29&lt;5.05,A29&gt;=4.8,H29&gt;=5.85,B29&lt;3.65,D29&lt;0.35,D29&lt;0.8),1.3,IF(AND(B29&lt;2.75,G29&lt;0.735,A29&lt;6.25,D29&gt;=1.2,D29&lt;1.55,H29&gt;=6.927,D29&gt;=0.8),4.35,IF(AND(H29&lt;15.422,D29&lt;1.45,A29&gt;=6.25,D29&gt;=1.2,D29&lt;1.55,H29&gt;=6.927,D29&gt;=0.8),4.375,IF(AND(H29&gt;=15.422,D29&lt;1.45,A29&gt;=6.25,D29&gt;=1.2,D29&lt;1.55,H29&gt;=6.927,D29&gt;=0.8),4.7,IF(AND(A29&lt;6.4,D29&gt;=1.45,A29&gt;=6.25,D29&gt;=1.2,D29&lt;1.55,H29&gt;=6.927,D29&gt;=0.8),5.1,IF(AND(G29&gt;=0.576,D29&lt;2.15,A29&gt;=6.2,A29&lt;7.25,D29&gt;=1.55,H29&gt;=6.927,D29&gt;=0.8),5.1,IF(AND(G29&lt;0.537,D29&gt;=2.15,A29&gt;=6.2,A29&lt;7.25,D29&gt;=1.55,H29&gt;=6.927,D29&gt;=0.8),5.533,IF(AND(G29&gt;=0.537,D29&gt;=2.15,A29&gt;=6.2,A29&lt;7.25,D29&gt;=1.55,H29&gt;=6.927,D29&gt;=0.8),5.9,IF(AND(D29&lt;1.45,B29&gt;=2.75,G29&lt;0.735,A29&lt;6.25,D29&gt;=1.2,D29&lt;1.55,H29&gt;=6.927,D29&gt;=0.8),4.6,IF(AND(D29&gt;=1.45,B29&gt;=2.75,G29&lt;0.735,A29&lt;6.25,D29&gt;=1.2,D29&lt;1.55,H29&gt;=6.927,D29&gt;=0.8),4.5,IF(AND(H29&lt;12.582,A29&gt;=6.4,D29&gt;=1.45,A29&gt;=6.25,D29&gt;=1.2,D29&lt;1.55,H29&gt;=6.927,D29&gt;=0.8),4.66,IF(AND(H29&gt;=12.582,A29&gt;=6.4,D29&gt;=1.45,A29&gt;=6.25,D29&gt;=1.2,D29&lt;1.55,H29&gt;=6.927,D29&gt;=0.8),4.9,IF(AND(B29&lt;2.75,G29&lt;0.576,D29&lt;2.15,A29&gt;=6.2,A29&lt;7.25,D29&gt;=1.55,H29&gt;=6.927,D29&gt;=0.8),5.3,IF(AND(G29&gt;=0.395,B29&gt;=2.75,G29&lt;0.576,D29&lt;2.15,A29&gt;=6.2,A29&lt;7.25,D29&gt;=1.55,H29&gt;=6.927,D29&gt;=0.8),5.6,IF(AND(D29&gt;=1.9,G29&lt;0.395,B29&gt;=2.75,G29&lt;0.576,D29&lt;2.15,A29&gt;=6.2,A29&lt;7.25,D29&gt;=1.55,H29&gt;=6.927,D29&gt;=0.8),5.333,IF(AND(B29&lt;2.95,D29&lt;1.9,G29&lt;0.395,B29&gt;=2.75,G29&lt;0.576,D29&lt;2.15,A29&gt;=6.2,A29&lt;7.25,D29&gt;=1.55,H29&gt;=6.927,D29&gt;=0.8),5.6,IF(AND(B29&gt;=2.95,D29&lt;1.9,G29&lt;0.395,B29&gt;=2.75,G29&lt;0.576,D29&lt;2.15,A29&gt;=6.2,A29&lt;7.25,D29&gt;=1.55,H29&gt;=6.927,D29&gt;=0.8),5.5,"shouldnthappen"))))))))))))))))))))))))))))))))))))</f>
        <v>1.54</v>
      </c>
      <c r="AK29" s="1" t="n">
        <f aca="false">IF(AND(H29&lt;5.85,B29&lt;3.65,F29&lt;1.5),1,IF(AND(B29&gt;=3.95,B29&gt;=3.65,F29&lt;1.5),1.433,IF(AND(A29&lt;5.15,F29&lt;2.5,F29&gt;=1.5),3.075,IF(AND(D29&gt;=0.35,H29&gt;=5.85,B29&lt;3.65,F29&lt;1.5),1.5,IF(AND(G29&lt;0.168,B29&lt;3.95,B29&gt;=3.65,F29&lt;1.5),1.7,IF(AND(H29&lt;5.767,A29&lt;7.25,F29&gt;=2.5,F29&gt;=1.5),4.5,IF(AND(D29&lt;1.9,A29&gt;=7.25,F29&gt;=2.5,F29&gt;=1.5),6.3,IF(AND(D29&gt;=1.9,A29&gt;=7.25,F29&gt;=2.5,F29&gt;=1.5),6.575,IF(AND(B29&lt;3.75,G29&gt;=0.168,B29&lt;3.95,B29&gt;=3.65,F29&lt;1.5),1.5,IF(AND(B29&gt;=3.75,G29&gt;=0.168,B29&lt;3.95,B29&gt;=3.65,F29&lt;1.5),1.6,IF(AND(D29&gt;=1.35,A29&lt;6.15,A29&gt;=5.15,F29&lt;2.5,F29&gt;=1.5),4.42,IF(AND(D29&lt;1.4,A29&gt;=6.15,A29&gt;=5.15,F29&lt;2.5,F29&gt;=1.5),4.5,IF(AND(D29&gt;=1.4,A29&gt;=6.15,A29&gt;=5.15,F29&lt;2.5,F29&gt;=1.5),4.675,IF(AND(D29&lt;0.15,H29&lt;11.218,D29&lt;0.35,H29&gt;=5.85,B29&lt;3.65,F29&lt;1.5),1.5,IF(AND(D29&lt;0.15,H29&gt;=11.218,D29&lt;0.35,H29&gt;=5.85,B29&lt;3.65,F29&lt;1.5),1.1,IF(AND(B29&lt;2.7,D29&lt;1.35,A29&lt;6.15,A29&gt;=5.15,F29&lt;2.5,F29&gt;=1.5),3.82,IF(AND(A29&lt;6.15,G29&gt;=0.755,H29&gt;=5.767,A29&lt;7.25,F29&gt;=2.5,F29&gt;=1.5),4.98,IF(AND(A29&gt;=6.15,G29&gt;=0.755,H29&gt;=5.767,A29&lt;7.25,F29&gt;=2.5,F29&gt;=1.5),5.3,IF(AND(B29&lt;3.4,D29&gt;=0.15,H29&lt;11.218,D29&lt;0.35,H29&gt;=5.85,B29&lt;3.65,F29&lt;1.5),1.4,IF(AND(B29&gt;=3.4,D29&gt;=0.15,H29&lt;11.218,D29&lt;0.35,H29&gt;=5.85,B29&lt;3.65,F29&lt;1.5),1.3,IF(AND(H29&lt;11.731,D29&gt;=0.15,H29&gt;=11.218,D29&lt;0.35,H29&gt;=5.85,B29&lt;3.65,F29&lt;1.5),1.2,IF(AND(H29&lt;9.053,B29&gt;=2.7,D29&lt;1.35,A29&lt;6.15,A29&gt;=5.15,F29&lt;2.5,F29&gt;=1.5),3.85,IF(AND(D29&gt;=2.1,B29&lt;2.85,G29&lt;0.755,H29&gt;=5.767,A29&lt;7.25,F29&gt;=2.5,F29&gt;=1.5),5.6,IF(AND(D29&gt;=2.45,B29&gt;=2.85,G29&lt;0.755,H29&gt;=5.767,A29&lt;7.25,F29&gt;=2.5,F29&gt;=1.5),5.8,IF(AND(B29&gt;=3.45,H29&gt;=11.731,D29&gt;=0.15,H29&gt;=11.218,D29&lt;0.35,H29&gt;=5.85,B29&lt;3.65,F29&lt;1.5),1.3,IF(AND(A29&lt;5.9,H29&gt;=9.053,B29&gt;=2.7,D29&lt;1.35,A29&lt;6.15,A29&gt;=5.15,F29&lt;2.5,F29&gt;=1.5),4.3,IF(AND(A29&gt;=5.9,H29&gt;=9.053,B29&gt;=2.7,D29&lt;1.35,A29&lt;6.15,A29&gt;=5.15,F29&lt;2.5,F29&gt;=1.5),4,IF(AND(G29&gt;=0.519,D29&lt;2.1,B29&lt;2.85,G29&lt;0.755,H29&gt;=5.767,A29&lt;7.25,F29&gt;=2.5,F29&gt;=1.5),4.9,IF(AND(A29&gt;=7.05,D29&lt;2.45,B29&gt;=2.85,G29&lt;0.755,H29&gt;=5.767,A29&lt;7.25,F29&gt;=2.5,F29&gt;=1.5),5.8,IF(AND(H29&lt;14.396,B29&lt;3.45,H29&gt;=11.731,D29&gt;=0.15,H29&gt;=11.218,D29&lt;0.35,H29&gt;=5.85,B29&lt;3.65,F29&lt;1.5),1.44,IF(AND(H29&gt;=14.396,B29&lt;3.45,H29&gt;=11.731,D29&gt;=0.15,H29&gt;=11.218,D29&lt;0.35,H29&gt;=5.85,B29&lt;3.65,F29&lt;1.5),1.3,IF(AND(G29&lt;0.282,G29&lt;0.519,D29&lt;2.1,B29&lt;2.85,G29&lt;0.755,H29&gt;=5.767,A29&lt;7.25,F29&gt;=2.5,F29&gt;=1.5),5.1,IF(AND(G29&gt;=0.282,G29&lt;0.519,D29&lt;2.1,B29&lt;2.85,G29&lt;0.755,H29&gt;=5.767,A29&lt;7.25,F29&gt;=2.5,F29&gt;=1.5),5.3,IF(AND(A29&lt;6.4,D29&lt;1.9,A29&lt;7.05,D29&lt;2.45,B29&gt;=2.85,G29&lt;0.755,H29&gt;=5.767,A29&lt;7.25,F29&gt;=2.5,F29&gt;=1.5),5.6,IF(AND(A29&gt;=6.4,D29&lt;1.9,A29&lt;7.05,D29&lt;2.45,B29&gt;=2.85,G29&lt;0.755,H29&gt;=5.767,A29&lt;7.25,F29&gt;=2.5,F29&gt;=1.5),5.5,IF(AND(H29&lt;8.884,D29&gt;=1.9,A29&lt;7.05,D29&lt;2.45,B29&gt;=2.85,G29&lt;0.755,H29&gt;=5.767,A29&lt;7.25,F29&gt;=2.5,F29&gt;=1.5),5.3,IF(AND(H29&gt;=8.884,D29&gt;=1.9,A29&lt;7.05,D29&lt;2.45,B29&gt;=2.85,G29&lt;0.755,H29&gt;=5.767,A29&lt;7.25,F29&gt;=2.5,F29&gt;=1.5),5.52,"shouldnthappen")))))))))))))))))))))))))))))))))))))</f>
        <v>1.5</v>
      </c>
      <c r="AL29" s="1" t="n">
        <f aca="false">IF(AND(H29&lt;5.85,A29&lt;5.05,D29&lt;0.8),1,IF(AND(B29&lt;3.35,A29&gt;=5.05,D29&lt;0.8),1.7,IF(AND(D29&gt;=2.45,F29&gt;=2.5,D29&gt;=0.8),6.05,IF(AND(H29&gt;=11.218,H29&gt;=5.85,A29&lt;5.05,D29&lt;0.8),1.28,IF(AND(G29&gt;=0.948,B29&gt;=3.35,A29&gt;=5.05,D29&lt;0.8),1.7,IF(AND(G29&gt;=0.423,H29&lt;11.218,H29&gt;=5.85,A29&lt;5.05,D29&lt;0.8),1.3,IF(AND(B29&lt;3.6,G29&lt;0.948,B29&gt;=3.35,A29&gt;=5.05,D29&lt;0.8),1.4,IF(AND(H29&lt;10.258,D29&lt;1.15,A29&lt;5.9,F29&lt;2.5,D29&gt;=0.8),3.36,IF(AND(H29&gt;=10.258,D29&lt;1.15,A29&lt;5.9,F29&lt;2.5,D29&gt;=0.8),3.9,IF(AND(A29&lt;5.3,D29&gt;=1.15,A29&lt;5.9,F29&lt;2.5,D29&gt;=0.8),3.9,IF(AND(D29&lt;1.55,B29&lt;2.75,A29&gt;=5.9,F29&lt;2.5,D29&gt;=0.8),4.64,IF(AND(D29&gt;=1.55,B29&lt;2.75,A29&gt;=5.9,F29&lt;2.5,D29&gt;=0.8),5.1,IF(AND(D29&gt;=1.6,B29&gt;=2.75,A29&gt;=5.9,F29&lt;2.5,D29&gt;=0.8),5,IF(AND(H29&lt;5.767,H29&lt;8.598,D29&lt;2.45,F29&gt;=2.5,D29&gt;=0.8),4.5,IF(AND(A29&lt;6.25,H29&gt;=8.598,D29&lt;2.45,F29&gt;=2.5,D29&gt;=0.8),5.02,IF(AND(B29&lt;3.55,G29&lt;0.423,H29&lt;11.218,H29&gt;=5.85,A29&lt;5.05,D29&lt;0.8),1.525,IF(AND(B29&gt;=3.55,G29&lt;0.423,H29&lt;11.218,H29&gt;=5.85,A29&lt;5.05,D29&lt;0.8),1.4,IF(AND(H29&gt;=13.932,B29&gt;=3.6,G29&lt;0.948,B29&gt;=3.35,A29&gt;=5.05,D29&lt;0.8),1.65,IF(AND(G29&gt;=0.652,A29&gt;=5.3,D29&gt;=1.15,A29&lt;5.9,F29&lt;2.5,D29&gt;=0.8),3.8,IF(AND(D29&lt;1.35,D29&lt;1.6,B29&gt;=2.75,A29&gt;=5.9,F29&lt;2.5,D29&gt;=0.8),4.42,IF(AND(H29&lt;6.656,H29&gt;=5.767,H29&lt;8.598,D29&lt;2.45,F29&gt;=2.5,D29&gt;=0.8),5.033,IF(AND(H29&gt;=6.656,H29&gt;=5.767,H29&lt;8.598,D29&lt;2.45,F29&gt;=2.5,D29&gt;=0.8),5.1,IF(AND(G29&gt;=0.885,A29&gt;=6.25,H29&gt;=8.598,D29&lt;2.45,F29&gt;=2.5,D29&gt;=0.8),5.2,IF(AND(H29&lt;6.926,H29&lt;13.932,B29&gt;=3.6,G29&lt;0.948,B29&gt;=3.35,A29&gt;=5.05,D29&lt;0.8),1.433,IF(AND(H29&gt;=6.926,H29&lt;13.932,B29&gt;=3.6,G29&lt;0.948,B29&gt;=3.35,A29&gt;=5.05,D29&lt;0.8),1.5,IF(AND(A29&lt;5.65,G29&lt;0.652,A29&gt;=5.3,D29&gt;=1.15,A29&lt;5.9,F29&lt;2.5,D29&gt;=0.8),4.36,IF(AND(A29&gt;=5.65,G29&lt;0.652,A29&gt;=5.3,D29&gt;=1.15,A29&lt;5.9,F29&lt;2.5,D29&gt;=0.8),4.2,IF(AND(H29&gt;=13.561,D29&gt;=1.35,D29&lt;1.6,B29&gt;=2.75,A29&gt;=5.9,F29&lt;2.5,D29&gt;=0.8),4.767,IF(AND(H29&lt;9.091,G29&lt;0.885,A29&gt;=6.25,H29&gt;=8.598,D29&lt;2.45,F29&gt;=2.5,D29&gt;=0.8),6.3,IF(AND(H29&gt;=12.206,H29&lt;13.561,D29&gt;=1.35,D29&lt;1.6,B29&gt;=2.75,A29&gt;=5.9,F29&lt;2.5,D29&gt;=0.8),4.4,IF(AND(D29&gt;=2.25,H29&gt;=9.091,G29&lt;0.885,A29&gt;=6.25,H29&gt;=8.598,D29&lt;2.45,F29&gt;=2.5,D29&gt;=0.8),5.9,IF(AND(B29&lt;3.05,H29&lt;12.206,H29&lt;13.561,D29&gt;=1.35,D29&lt;1.6,B29&gt;=2.75,A29&gt;=5.9,F29&lt;2.5,D29&gt;=0.8),4.6,IF(AND(B29&gt;=3.05,H29&lt;12.206,H29&lt;13.561,D29&gt;=1.35,D29&lt;1.6,B29&gt;=2.75,A29&gt;=5.9,F29&lt;2.5,D29&gt;=0.8),4.7,IF(AND(G29&gt;=0.596,D29&lt;2.25,H29&gt;=9.091,G29&lt;0.885,A29&gt;=6.25,H29&gt;=8.598,D29&lt;2.45,F29&gt;=2.5,D29&gt;=0.8),5.1,IF(AND(G29&gt;=0.379,G29&lt;0.596,D29&lt;2.25,H29&gt;=9.091,G29&lt;0.885,A29&gt;=6.25,H29&gt;=8.598,D29&lt;2.45,F29&gt;=2.5,D29&gt;=0.8),5.767,IF(AND(D29&lt;2.15,G29&lt;0.379,G29&lt;0.596,D29&lt;2.25,H29&gt;=9.091,G29&lt;0.885,A29&gt;=6.25,H29&gt;=8.598,D29&lt;2.45,F29&gt;=2.5,D29&gt;=0.8),5.4,IF(AND(D29&gt;=2.15,G29&lt;0.379,G29&lt;0.596,D29&lt;2.25,H29&gt;=9.091,G29&lt;0.885,A29&gt;=6.25,H29&gt;=8.598,D29&lt;2.45,F29&gt;=2.5,D29&gt;=0.8),5.6,"shouldnthappen")))))))))))))))))))))))))))))))))))))</f>
        <v>1.525</v>
      </c>
      <c r="AM29" s="1" t="n">
        <f aca="false">IF(AND(H29&lt;5.245,D29&lt;0.8),1,IF(AND(A29&lt;4.5,H29&gt;=5.245,D29&lt;0.8),1.35,IF(AND(D29&gt;=0.5,A29&gt;=4.5,H29&gt;=5.245,D29&lt;0.8),1.6,IF(AND(H29&lt;7.25,B29&lt;2.6,A29&lt;6.15,D29&gt;=0.8),4.375,IF(AND(H29&gt;=7.25,B29&lt;2.6,A29&lt;6.15,D29&gt;=0.8),3.075,IF(AND(H29&lt;13.935,A29&gt;=7.05,A29&gt;=6.15,D29&gt;=0.8),6.067,IF(AND(H29&gt;=13.935,A29&gt;=7.05,A29&gt;=6.15,D29&gt;=0.8),6.525,IF(AND(G29&gt;=0.948,D29&lt;0.5,A29&gt;=4.5,H29&gt;=5.245,D29&lt;0.8),1.7,IF(AND(G29&lt;0.568,D29&gt;=1.55,B29&gt;=2.6,A29&lt;6.15,D29&gt;=0.8),5.1,IF(AND(G29&gt;=0.568,D29&gt;=1.55,B29&gt;=2.6,A29&lt;6.15,D29&gt;=0.8),5,IF(AND(A29&gt;=6.6,B29&gt;=3.15,A29&lt;7.05,A29&gt;=6.15,D29&gt;=0.8),5.78,IF(AND(G29&lt;0.165,G29&lt;0.273,D29&lt;1.55,B29&gt;=2.6,A29&lt;6.15,D29&gt;=0.8),4.1,IF(AND(G29&gt;=0.165,G29&lt;0.273,D29&lt;1.55,B29&gt;=2.6,A29&lt;6.15,D29&gt;=0.8),4.5,IF(AND(D29&lt;1.35,G29&gt;=0.273,D29&lt;1.55,B29&gt;=2.6,A29&lt;6.15,D29&gt;=0.8),4.08,IF(AND(D29&gt;=1.35,G29&gt;=0.273,D29&lt;1.55,B29&gt;=2.6,A29&lt;6.15,D29&gt;=0.8),4.4,IF(AND(D29&lt;1.45,F29&lt;2.5,B29&lt;3.15,A29&lt;7.05,A29&gt;=6.15,D29&gt;=0.8),4.38,IF(AND(D29&gt;=1.45,F29&lt;2.5,B29&lt;3.15,A29&lt;7.05,A29&gt;=6.15,D29&gt;=0.8),4.75,IF(AND(D29&gt;=2.25,F29&gt;=2.5,B29&lt;3.15,A29&lt;7.05,A29&gt;=6.15,D29&gt;=0.8),5.16,IF(AND(H29&lt;11.488,A29&lt;6.6,B29&gt;=3.15,A29&lt;7.05,A29&gt;=6.15,D29&gt;=0.8),6,IF(AND(H29&gt;=14.396,D29&lt;0.25,G29&lt;0.948,D29&lt;0.5,A29&gt;=4.5,H29&gt;=5.245,D29&lt;0.8),1.3,IF(AND(A29&gt;=5.55,D29&gt;=0.25,G29&lt;0.948,D29&lt;0.5,A29&gt;=4.5,H29&gt;=5.245,D29&lt;0.8),1.7,IF(AND(D29&lt;1.85,D29&lt;2.25,F29&gt;=2.5,B29&lt;3.15,A29&lt;7.05,A29&gt;=6.15,D29&gt;=0.8),5.6,IF(AND(G29&lt;0.669,H29&gt;=11.488,A29&lt;6.6,B29&gt;=3.15,A29&lt;7.05,A29&gt;=6.15,D29&gt;=0.8),4.7,IF(AND(G29&gt;=0.669,H29&gt;=11.488,A29&lt;6.6,B29&gt;=3.15,A29&lt;7.05,A29&gt;=6.15,D29&gt;=0.8),5.22,IF(AND(H29&lt;6.543,H29&lt;14.396,D29&lt;0.25,G29&lt;0.948,D29&lt;0.5,A29&gt;=4.5,H29&gt;=5.245,D29&lt;0.8),1.4,IF(AND(A29&lt;4.95,A29&lt;5.55,D29&gt;=0.25,G29&lt;0.948,D29&lt;0.5,A29&gt;=4.5,H29&gt;=5.245,D29&lt;0.8),1.4,IF(AND(A29&gt;=4.95,A29&lt;5.55,D29&gt;=0.25,G29&lt;0.948,D29&lt;0.5,A29&gt;=4.5,H29&gt;=5.245,D29&lt;0.8),1.48,IF(AND(H29&lt;10.667,D29&gt;=1.85,D29&lt;2.25,F29&gt;=2.5,B29&lt;3.15,A29&lt;7.05,A29&gt;=6.15,D29&gt;=0.8),5.25,IF(AND(H29&gt;=10.667,D29&gt;=1.85,D29&lt;2.25,F29&gt;=2.5,B29&lt;3.15,A29&lt;7.05,A29&gt;=6.15,D29&gt;=0.8),5.55,IF(AND(G29&lt;0.063,H29&gt;=6.543,H29&lt;14.396,D29&lt;0.25,G29&lt;0.948,D29&lt;0.5,A29&gt;=4.5,H29&gt;=5.245,D29&lt;0.8),1.4,IF(AND(H29&lt;9.212,G29&gt;=0.063,H29&gt;=6.543,H29&lt;14.396,D29&lt;0.25,G29&lt;0.948,D29&lt;0.5,A29&gt;=4.5,H29&gt;=5.245,D29&lt;0.8),1.475,IF(AND(H29&gt;=9.212,G29&gt;=0.063,H29&gt;=6.543,H29&lt;14.396,D29&lt;0.25,G29&lt;0.948,D29&lt;0.5,A29&gt;=4.5,H29&gt;=5.245,D29&lt;0.8),1.5,"shouldnthappen"))))))))))))))))))))))))))))))))</f>
        <v>1.48</v>
      </c>
      <c r="AN29" s="1" t="n">
        <f aca="false">IF(AND(D29&lt;0.7,A29&gt;=5.55),1.633,IF(AND(G29&lt;0.38,B29&lt;2.8,A29&lt;5.55),4.3,IF(AND(G29&gt;=0.38,B29&lt;2.8,A29&lt;5.55),3.325,IF(AND(D29&gt;=0.35,B29&gt;=2.8,A29&lt;5.55),1.6,IF(AND(B29&gt;=3.4,A29&lt;4.8,D29&lt;0.35,B29&gt;=2.8,A29&lt;5.55),1,IF(AND(H29&gt;=11.789,A29&lt;5.9,D29&lt;1.55,D29&gt;=0.7,A29&gt;=5.55),4.325,IF(AND(F29&gt;=2.5,A29&gt;=5.9,D29&lt;1.55,D29&gt;=0.7,A29&gt;=5.55),5.05,IF(AND(D29&lt;1.9,A29&gt;=7.25,D29&gt;=1.55,D29&gt;=0.7,A29&gt;=5.55),6.3,IF(AND(D29&gt;=1.9,A29&gt;=7.25,D29&gt;=1.55,D29&gt;=0.7,A29&gt;=5.55),6.4,IF(AND(A29&lt;4.35,B29&lt;3.4,A29&lt;4.8,D29&lt;0.35,B29&gt;=2.8,A29&lt;5.55),1.1,IF(AND(G29&gt;=0.934,B29&lt;3.45,A29&gt;=4.8,D29&lt;0.35,B29&gt;=2.8,A29&lt;5.55),1.7,IF(AND(H29&gt;=14.877,B29&gt;=3.45,A29&gt;=4.8,D29&lt;0.35,B29&gt;=2.8,A29&lt;5.55),1.3,IF(AND(B29&lt;2.6,H29&lt;11.789,A29&lt;5.9,D29&lt;1.55,D29&gt;=0.7,A29&gt;=5.55),3.9,IF(AND(B29&gt;=2.6,H29&lt;11.789,A29&lt;5.9,D29&lt;1.55,D29&gt;=0.7,A29&gt;=5.55),4.26,IF(AND(A29&lt;6.6,F29&lt;2.5,A29&gt;=5.9,D29&lt;1.55,D29&gt;=0.7,A29&gt;=5.55),4.625,IF(AND(A29&gt;=6.6,F29&lt;2.5,A29&gt;=5.9,D29&lt;1.55,D29&gt;=0.7,A29&gt;=5.55),4.475,IF(AND(B29&lt;2.6,D29&lt;2.05,A29&lt;7.25,D29&gt;=1.55,D29&gt;=0.7,A29&gt;=5.55),5.8,IF(AND(G29&gt;=0.743,D29&gt;=2.05,A29&lt;7.25,D29&gt;=1.55,D29&gt;=0.7,A29&gt;=5.55),5.1,IF(AND(G29&lt;0.422,A29&gt;=4.35,B29&lt;3.4,A29&lt;4.8,D29&lt;0.35,B29&gt;=2.8,A29&lt;5.55),1.367,IF(AND(G29&gt;=0.422,A29&gt;=4.35,B29&lt;3.4,A29&lt;4.8,D29&lt;0.35,B29&gt;=2.8,A29&lt;5.55),1.3,IF(AND(A29&lt;5.05,G29&lt;0.934,B29&lt;3.45,A29&gt;=4.8,D29&lt;0.35,B29&gt;=2.8,A29&lt;5.55),1.525,IF(AND(A29&gt;=5.05,G29&lt;0.934,B29&lt;3.45,A29&gt;=4.8,D29&lt;0.35,B29&gt;=2.8,A29&lt;5.55),1.5,IF(AND(G29&gt;=0.585,H29&lt;14.877,B29&gt;=3.45,A29&gt;=4.8,D29&lt;0.35,B29&gt;=2.8,A29&lt;5.55),1.54,IF(AND(G29&gt;=0.537,G29&lt;0.743,D29&gt;=2.05,A29&lt;7.25,D29&gt;=1.55,D29&gt;=0.7,A29&gt;=5.55),5.833,IF(AND(D29&gt;=0.25,G29&lt;0.585,H29&lt;14.877,B29&gt;=3.45,A29&gt;=4.8,D29&lt;0.35,B29&gt;=2.8,A29&lt;5.55),1.367,IF(AND(D29&lt;1.75,H29&lt;13.795,B29&gt;=2.6,D29&lt;2.05,A29&lt;7.25,D29&gt;=1.55,D29&gt;=0.7,A29&gt;=5.55),5.45,IF(AND(B29&lt;2.85,H29&gt;=13.795,B29&gt;=2.6,D29&lt;2.05,A29&lt;7.25,D29&gt;=1.55,D29&gt;=0.7,A29&gt;=5.55),5.1,IF(AND(B29&gt;=2.85,H29&gt;=13.795,B29&gt;=2.6,D29&lt;2.05,A29&lt;7.25,D29&gt;=1.55,D29&gt;=0.7,A29&gt;=5.55),4.82,IF(AND(G29&lt;0.353,G29&lt;0.537,G29&lt;0.743,D29&gt;=2.05,A29&lt;7.25,D29&gt;=1.55,D29&gt;=0.7,A29&gt;=5.55),5.425,IF(AND(G29&gt;=0.353,G29&lt;0.537,G29&lt;0.743,D29&gt;=2.05,A29&lt;7.25,D29&gt;=1.55,D29&gt;=0.7,A29&gt;=5.55),5.62,IF(AND(G29&lt;0.311,D29&lt;0.25,G29&lt;0.585,H29&lt;14.877,B29&gt;=3.45,A29&gt;=4.8,D29&lt;0.35,B29&gt;=2.8,A29&lt;5.55),1.5,IF(AND(G29&gt;=0.311,D29&lt;0.25,G29&lt;0.585,H29&lt;14.877,B29&gt;=3.45,A29&gt;=4.8,D29&lt;0.35,B29&gt;=2.8,A29&lt;5.55),1.4,IF(AND(B29&gt;=3.1,D29&gt;=1.75,H29&lt;13.795,B29&gt;=2.6,D29&lt;2.05,A29&lt;7.25,D29&gt;=1.55,D29&gt;=0.7,A29&gt;=5.55),5.1,IF(AND(B29&lt;2.85,B29&lt;3.1,D29&gt;=1.75,H29&lt;13.795,B29&gt;=2.6,D29&lt;2.05,A29&lt;7.25,D29&gt;=1.55,D29&gt;=0.7,A29&gt;=5.55),5.2,IF(AND(B29&gt;=2.85,B29&lt;3.1,D29&gt;=1.75,H29&lt;13.795,B29&gt;=2.6,D29&lt;2.05,A29&lt;7.25,D29&gt;=1.55,D29&gt;=0.7,A29&gt;=5.55),5.2,"shouldnthappen")))))))))))))))))))))))))))))))))))</f>
        <v>1.6</v>
      </c>
      <c r="AO29" s="1" t="n">
        <f aca="false">IF(AND(H29&gt;=14.529,G29&lt;0.633,D29&lt;0.8),1.3,IF(AND(A29&lt;5.05,G29&gt;=0.633,D29&lt;0.8),1.35,IF(AND(H29&gt;=14.379,H29&lt;14.529,G29&lt;0.633,D29&lt;0.8),1.7,IF(AND(B29&lt;3.35,A29&gt;=5.05,G29&gt;=0.633,D29&lt;0.8),1.7,IF(AND(D29&gt;=1.45,A29&lt;5.95,F29&lt;2.5,D29&gt;=0.8),4.5,IF(AND(D29&lt;1.35,A29&gt;=5.95,F29&lt;2.5,D29&gt;=0.8),4,IF(AND(D29&lt;1.85,G29&gt;=0.845,F29&gt;=2.5,D29&gt;=0.8),4.8,IF(AND(B29&gt;=4.3,H29&lt;14.379,H29&lt;14.529,G29&lt;0.633,D29&lt;0.8),1.5,IF(AND(A29&lt;5.25,B29&gt;=3.35,A29&gt;=5.05,G29&gt;=0.633,D29&lt;0.8),1.55,IF(AND(A29&gt;=5.25,B29&gt;=3.35,A29&gt;=5.05,G29&gt;=0.633,D29&lt;0.8),1.633,IF(AND(A29&lt;5.05,D29&lt;1.45,A29&lt;5.95,F29&lt;2.5,D29&gt;=0.8),3.3,IF(AND(G29&lt;0.293,D29&gt;=1.35,A29&gt;=5.95,F29&lt;2.5,D29&gt;=0.8),5,IF(AND(A29&gt;=6.6,D29&lt;2.05,G29&lt;0.845,F29&gt;=2.5,D29&gt;=0.8),5.8,IF(AND(B29&lt;3.05,D29&gt;=2.05,G29&lt;0.845,F29&gt;=2.5,D29&gt;=0.8),6.15,IF(AND(B29&lt;2.9,D29&gt;=1.85,G29&gt;=0.845,F29&gt;=2.5,D29&gt;=0.8),5.1,IF(AND(B29&gt;=2.9,D29&gt;=1.85,G29&gt;=0.845,F29&gt;=2.5,D29&gt;=0.8),5.2,IF(AND(B29&gt;=3.8,B29&lt;4.3,H29&lt;14.379,H29&lt;14.529,G29&lt;0.633,D29&lt;0.8),1.333,IF(AND(A29&lt;6.25,G29&gt;=0.293,D29&gt;=1.35,A29&gt;=5.95,F29&lt;2.5,D29&gt;=0.8),4.6,IF(AND(H29&lt;10.351,A29&lt;6.6,D29&lt;2.05,G29&lt;0.845,F29&gt;=2.5,D29&gt;=0.8),5.4,IF(AND(G29&gt;=0.364,B29&gt;=3.05,D29&gt;=2.05,G29&lt;0.845,F29&gt;=2.5,D29&gt;=0.8),5.66,IF(AND(G29&gt;=0.447,B29&lt;3.8,B29&lt;4.3,H29&lt;14.379,H29&lt;14.529,G29&lt;0.633,D29&lt;0.8),1.3,IF(AND(H29&lt;6.247,A29&lt;5.65,A29&gt;=5.05,D29&lt;1.45,A29&lt;5.95,F29&lt;2.5,D29&gt;=0.8),4.033,IF(AND(D29&lt;1.25,A29&gt;=5.65,A29&gt;=5.05,D29&lt;1.45,A29&lt;5.95,F29&lt;2.5,D29&gt;=0.8),3.88,IF(AND(D29&gt;=1.25,A29&gt;=5.65,A29&gt;=5.05,D29&lt;1.45,A29&lt;5.95,F29&lt;2.5,D29&gt;=0.8),4.35,IF(AND(B29&lt;2.65,A29&gt;=6.25,G29&gt;=0.293,D29&gt;=1.35,A29&gt;=5.95,F29&lt;2.5,D29&gt;=0.8),4.9,IF(AND(B29&lt;2.75,H29&gt;=10.351,A29&lt;6.6,D29&lt;2.05,G29&lt;0.845,F29&gt;=2.5,D29&gt;=0.8),5.1,IF(AND(B29&gt;=2.75,H29&gt;=10.351,A29&lt;6.6,D29&lt;2.05,G29&lt;0.845,F29&gt;=2.5,D29&gt;=0.8),4.95,IF(AND(B29&lt;3.15,G29&lt;0.364,B29&gt;=3.05,D29&gt;=2.05,G29&lt;0.845,F29&gt;=2.5,D29&gt;=0.8),5.28,IF(AND(B29&gt;=3.15,G29&lt;0.364,B29&gt;=3.05,D29&gt;=2.05,G29&lt;0.845,F29&gt;=2.5,D29&gt;=0.8),5.5,IF(AND(H29&lt;9.212,G29&lt;0.447,B29&lt;3.8,B29&lt;4.3,H29&lt;14.379,H29&lt;14.529,G29&lt;0.633,D29&lt;0.8),1.4,IF(AND(G29&lt;0.356,H29&gt;=6.247,A29&lt;5.65,A29&gt;=5.05,D29&lt;1.45,A29&lt;5.95,F29&lt;2.5,D29&gt;=0.8),4.2,IF(AND(B29&lt;3,B29&gt;=2.65,A29&gt;=6.25,G29&gt;=0.293,D29&gt;=1.35,A29&gt;=5.95,F29&lt;2.5,D29&gt;=0.8),4.6,IF(AND(B29&gt;=3,B29&gt;=2.65,A29&gt;=6.25,G29&gt;=0.293,D29&gt;=1.35,A29&gt;=5.95,F29&lt;2.5,D29&gt;=0.8),4.7,IF(AND(A29&lt;5.05,H29&gt;=9.212,G29&lt;0.447,B29&lt;3.8,B29&lt;4.3,H29&lt;14.379,H29&lt;14.529,G29&lt;0.633,D29&lt;0.8),1.533,IF(AND(A29&gt;=5.05,H29&gt;=9.212,G29&lt;0.447,B29&lt;3.8,B29&lt;4.3,H29&lt;14.379,H29&lt;14.529,G29&lt;0.633,D29&lt;0.8),1.425,IF(AND(A29&lt;5.35,G29&gt;=0.356,H29&gt;=6.247,A29&lt;5.65,A29&gt;=5.05,D29&lt;1.45,A29&lt;5.95,F29&lt;2.5,D29&gt;=0.8),3.9,IF(AND(A29&gt;=5.35,G29&gt;=0.356,H29&gt;=6.247,A29&lt;5.65,A29&gt;=5.05,D29&lt;1.45,A29&lt;5.95,F29&lt;2.5,D29&gt;=0.8),3.72,"shouldnthappen")))))))))))))))))))))))))))))))))))))</f>
        <v>1.533</v>
      </c>
      <c r="AP29" s="1" t="n">
        <f aca="false">IF(AND(F29&gt;=1.5,A29&lt;5.55),3.84,IF(AND(G29&gt;=0.52,A29&lt;4.75,F29&lt;1.5,A29&lt;5.55),1.16,IF(AND(A29&lt;5.65,A29&lt;5.85,D29&lt;1.55,A29&gt;=5.55),4.2,IF(AND(A29&gt;=5.65,A29&lt;5.85,D29&lt;1.55,A29&gt;=5.55),3.167,IF(AND(G29&gt;=0.798,A29&gt;=5.85,D29&lt;1.55,A29&gt;=5.55),4,IF(AND(F29&lt;2.5,H29&lt;14.1,D29&gt;=1.55,A29&gt;=5.55),4.84,IF(AND(A29&lt;7.2,H29&gt;=14.1,D29&gt;=1.55,A29&gt;=5.55),5.633,IF(AND(A29&gt;=7.2,H29&gt;=14.1,D29&gt;=1.55,A29&gt;=5.55),6.6,IF(AND(G29&lt;0.161,G29&lt;0.52,A29&lt;4.75,F29&lt;1.5,A29&lt;5.55),1.5,IF(AND(D29&gt;=0.5,G29&lt;0.676,A29&gt;=4.75,F29&lt;1.5,A29&lt;5.55),1.6,IF(AND(H29&lt;11.016,G29&gt;=0.676,A29&gt;=4.75,F29&lt;1.5,A29&lt;5.55),1.75,IF(AND(G29&lt;0.209,G29&lt;0.798,A29&gt;=5.85,D29&lt;1.55,A29&gt;=5.55),4.5,IF(AND(G29&gt;=0.74,F29&gt;=2.5,H29&lt;14.1,D29&gt;=1.55,A29&gt;=5.55),6.225,IF(AND(B29&lt;2.95,G29&gt;=0.161,G29&lt;0.52,A29&lt;4.75,F29&lt;1.5,A29&lt;5.55),1.4,IF(AND(B29&gt;=2.95,G29&gt;=0.161,G29&lt;0.52,A29&lt;4.75,F29&lt;1.5,A29&lt;5.55),1.34,IF(AND(B29&lt;3.15,D29&lt;0.5,G29&lt;0.676,A29&gt;=4.75,F29&lt;1.5,A29&lt;5.55),1.52,IF(AND(D29&lt;0.25,H29&gt;=11.016,G29&gt;=0.676,A29&gt;=4.75,F29&lt;1.5,A29&lt;5.55),1.567,IF(AND(D29&gt;=0.25,H29&gt;=11.016,G29&gt;=0.676,A29&gt;=4.75,F29&lt;1.5,A29&lt;5.55),1.5,IF(AND(H29&lt;7.47,G29&gt;=0.209,G29&lt;0.798,A29&gt;=5.85,D29&lt;1.55,A29&gt;=5.55),5.05,IF(AND(B29&lt;2.85,G29&lt;0.74,F29&gt;=2.5,H29&lt;14.1,D29&gt;=1.55,A29&gt;=5.55),5.35,IF(AND(B29&lt;3.3,B29&gt;=3.15,D29&lt;0.5,G29&lt;0.676,A29&gt;=4.75,F29&lt;1.5,A29&lt;5.55),1.2,IF(AND(D29&lt;1.45,H29&gt;=7.47,G29&gt;=0.209,G29&lt;0.798,A29&gt;=5.85,D29&lt;1.55,A29&gt;=5.55),4.66,IF(AND(D29&gt;=1.45,H29&gt;=7.47,G29&gt;=0.209,G29&lt;0.798,A29&gt;=5.85,D29&lt;1.55,A29&gt;=5.55),4.64,IF(AND(A29&gt;=7.05,B29&gt;=2.85,G29&lt;0.74,F29&gt;=2.5,H29&lt;14.1,D29&gt;=1.55,A29&gt;=5.55),5.8,IF(AND(B29&gt;=3.25,A29&lt;7.05,B29&gt;=2.85,G29&lt;0.74,F29&gt;=2.5,H29&lt;14.1,D29&gt;=1.55,A29&gt;=5.55),5.7,IF(AND(H29&gt;=13.641,D29&lt;0.25,B29&gt;=3.3,B29&gt;=3.15,D29&lt;0.5,G29&lt;0.676,A29&gt;=4.75,F29&lt;1.5,A29&lt;5.55),1.3,IF(AND(D29&lt;0.35,D29&gt;=0.25,B29&gt;=3.3,B29&gt;=3.15,D29&lt;0.5,G29&lt;0.676,A29&gt;=4.75,F29&lt;1.5,A29&lt;5.55),1.367,IF(AND(D29&gt;=0.35,D29&gt;=0.25,B29&gt;=3.3,B29&gt;=3.15,D29&lt;0.5,G29&lt;0.676,A29&gt;=4.75,F29&lt;1.5,A29&lt;5.55),1.3,IF(AND(A29&lt;6.35,B29&lt;3.25,A29&lt;7.05,B29&gt;=2.85,G29&lt;0.74,F29&gt;=2.5,H29&lt;14.1,D29&gt;=1.55,A29&gt;=5.55),5.6,IF(AND(A29&gt;=6.35,B29&lt;3.25,A29&lt;7.05,B29&gt;=2.85,G29&lt;0.74,F29&gt;=2.5,H29&lt;14.1,D29&gt;=1.55,A29&gt;=5.55),5.325,IF(AND(A29&lt;5.1,H29&lt;13.641,D29&lt;0.25,B29&gt;=3.3,B29&gt;=3.15,D29&lt;0.5,G29&lt;0.676,A29&gt;=4.75,F29&lt;1.5,A29&lt;5.55),1.4,IF(AND(H29&gt;=11.031,A29&gt;=5.1,H29&lt;13.641,D29&lt;0.25,B29&gt;=3.3,B29&gt;=3.15,D29&lt;0.5,G29&lt;0.676,A29&gt;=4.75,F29&lt;1.5,A29&lt;5.55),1.4,IF(AND(A29&lt;5.45,H29&lt;11.031,A29&gt;=5.1,H29&lt;13.641,D29&lt;0.25,B29&gt;=3.3,B29&gt;=3.15,D29&lt;0.5,G29&lt;0.676,A29&gt;=4.75,F29&lt;1.5,A29&lt;5.55),1.5,IF(AND(A29&gt;=5.45,H29&lt;11.031,A29&gt;=5.1,H29&lt;13.641,D29&lt;0.25,B29&gt;=3.3,B29&gt;=3.15,D29&lt;0.5,G29&lt;0.676,A29&gt;=4.75,F29&lt;1.5,A29&lt;5.55),1.4,"shouldnthappen"))))))))))))))))))))))))))))))))))</f>
        <v>1.3</v>
      </c>
      <c r="AQ29" s="1" t="n">
        <f aca="false">IF(AND(H29&lt;6.926,D29&gt;=0.35,F29&lt;1.5),1.9,IF(AND(G29&gt;=0.869,D29&gt;=1.75,F29&gt;=1.5),5.15,IF(AND(A29&lt;4.35,A29&lt;5.05,D29&lt;0.35,F29&lt;1.5),1.1,IF(AND(H29&lt;6.089,A29&gt;=5.05,D29&lt;0.35,F29&lt;1.5),1.7,IF(AND(H29&gt;=13.089,H29&gt;=6.926,D29&gt;=0.35,F29&lt;1.5),1.3,IF(AND(G29&lt;0.695,D29&lt;1.15,D29&lt;1.75,F29&gt;=1.5),3.62,IF(AND(G29&gt;=0.695,D29&lt;1.15,D29&lt;1.75,F29&gt;=1.5),3,IF(AND(G29&gt;=0.585,H29&gt;=6.089,A29&gt;=5.05,D29&lt;0.35,F29&lt;1.5),1.5,IF(AND(H29&lt;9.582,H29&lt;13.089,H29&gt;=6.926,D29&gt;=0.35,F29&lt;1.5),1.5,IF(AND(H29&gt;=9.582,H29&lt;13.089,H29&gt;=6.926,D29&gt;=0.35,F29&lt;1.5),1.6,IF(AND(D29&lt;1.35,H29&lt;9.349,D29&gt;=1.15,D29&lt;1.75,F29&gt;=1.5),3.867,IF(AND(D29&lt;2.05,A29&lt;7.05,G29&lt;0.869,D29&gt;=1.75,F29&gt;=1.5),4.9,IF(AND(B29&gt;=3.3,A29&gt;=7.05,G29&lt;0.869,D29&gt;=1.75,F29&gt;=1.5),6.1,IF(AND(G29&lt;0.347,H29&lt;11.218,A29&gt;=4.35,A29&lt;5.05,D29&lt;0.35,F29&lt;1.5),1.4,IF(AND(G29&gt;=0.347,H29&lt;11.218,A29&gt;=4.35,A29&lt;5.05,D29&lt;0.35,F29&lt;1.5),1.5,IF(AND(G29&gt;=0.265,H29&gt;=11.218,A29&gt;=4.35,A29&lt;5.05,D29&lt;0.35,F29&lt;1.5),1.45,IF(AND(A29&gt;=5.4,G29&lt;0.585,H29&gt;=6.089,A29&gt;=5.05,D29&lt;0.35,F29&lt;1.5),1.35,IF(AND(B29&gt;=2.9,D29&gt;=1.35,H29&lt;9.349,D29&gt;=1.15,D29&lt;1.75,F29&gt;=1.5),4.6,IF(AND(D29&gt;=1.35,A29&lt;6.15,H29&gt;=9.349,D29&gt;=1.15,D29&lt;1.75,F29&gt;=1.5),4.54,IF(AND(H29&lt;10.927,A29&gt;=6.15,H29&gt;=9.349,D29&gt;=1.15,D29&lt;1.75,F29&gt;=1.5),4.3,IF(AND(G29&lt;0.512,D29&gt;=2.05,A29&lt;7.05,G29&lt;0.869,D29&gt;=1.75,F29&gt;=1.5),5.533,IF(AND(G29&gt;=0.512,D29&gt;=2.05,A29&lt;7.05,G29&lt;0.869,D29&gt;=1.75,F29&gt;=1.5),5.88,IF(AND(H29&lt;11.551,B29&lt;3.3,A29&gt;=7.05,G29&lt;0.869,D29&gt;=1.75,F29&gt;=1.5),6.3,IF(AND(G29&lt;0.227,G29&lt;0.265,H29&gt;=11.218,A29&gt;=4.35,A29&lt;5.05,D29&lt;0.35,F29&lt;1.5),1.4,IF(AND(G29&gt;=0.227,G29&lt;0.265,H29&gt;=11.218,A29&gt;=4.35,A29&lt;5.05,D29&lt;0.35,F29&lt;1.5),1.26,IF(AND(H29&lt;11.031,A29&lt;5.4,G29&lt;0.585,H29&gt;=6.089,A29&gt;=5.05,D29&lt;0.35,F29&lt;1.5),1.5,IF(AND(H29&gt;=11.031,A29&lt;5.4,G29&lt;0.585,H29&gt;=6.089,A29&gt;=5.05,D29&lt;0.35,F29&lt;1.5),1.4,IF(AND(A29&lt;5.45,B29&lt;2.9,D29&gt;=1.35,H29&lt;9.349,D29&gt;=1.15,D29&lt;1.75,F29&gt;=1.5),4.5,IF(AND(A29&lt;5.9,D29&lt;1.35,A29&lt;6.15,H29&gt;=9.349,D29&gt;=1.15,D29&lt;1.75,F29&gt;=1.5),4.2,IF(AND(A29&gt;=5.9,D29&lt;1.35,A29&lt;6.15,H29&gt;=9.349,D29&gt;=1.15,D29&lt;1.75,F29&gt;=1.5),4,IF(AND(A29&gt;=6.75,H29&gt;=10.927,A29&gt;=6.15,H29&gt;=9.349,D29&gt;=1.15,D29&lt;1.75,F29&gt;=1.5),4.767,IF(AND(B29&lt;2.9,H29&gt;=11.551,B29&lt;3.3,A29&gt;=7.05,G29&lt;0.869,D29&gt;=1.75,F29&gt;=1.5),6.7,IF(AND(B29&gt;=2.9,H29&gt;=11.551,B29&lt;3.3,A29&gt;=7.05,G29&lt;0.869,D29&gt;=1.75,F29&gt;=1.5),6.6,IF(AND(B29&lt;2.45,A29&gt;=5.45,B29&lt;2.9,D29&gt;=1.35,H29&lt;9.349,D29&gt;=1.15,D29&lt;1.75,F29&gt;=1.5),5,IF(AND(B29&gt;=2.45,A29&gt;=5.45,B29&lt;2.9,D29&gt;=1.35,H29&lt;9.349,D29&gt;=1.15,D29&lt;1.75,F29&gt;=1.5),5.1,IF(AND(H29&lt;11.166,A29&lt;6.75,H29&gt;=10.927,A29&gt;=6.15,H29&gt;=9.349,D29&gt;=1.15,D29&lt;1.75,F29&gt;=1.5),4.9,IF(AND(G29&lt;0.228,H29&gt;=11.166,A29&lt;6.75,H29&gt;=10.927,A29&gt;=6.15,H29&gt;=9.349,D29&gt;=1.15,D29&lt;1.75,F29&gt;=1.5),4.7,IF(AND(H29&lt;13.531,G29&gt;=0.228,H29&gt;=11.166,A29&lt;6.75,H29&gt;=10.927,A29&gt;=6.15,H29&gt;=9.349,D29&gt;=1.15,D29&lt;1.75,F29&gt;=1.5),4.4,IF(AND(H29&gt;=13.531,G29&gt;=0.228,H29&gt;=11.166,A29&lt;6.75,H29&gt;=10.927,A29&gt;=6.15,H29&gt;=9.349,D29&gt;=1.15,D29&lt;1.75,F29&gt;=1.5),4.6,"shouldnthappen")))))))))))))))))))))))))))))))))))))))</f>
        <v>1.5</v>
      </c>
      <c r="AR29" s="1" t="n">
        <f aca="false">IF(AND(G29&gt;=0.93,B29&lt;3.65,F29&lt;1.5),1.7,IF(AND(H29&lt;6.542,B29&gt;=3.65,F29&lt;1.5),1.767,IF(AND(A29&gt;=7.05,D29&gt;=1.55,F29&gt;=1.5),6.3,IF(AND(G29&lt;0.123,H29&gt;=6.542,B29&gt;=3.65,F29&lt;1.5),1.367,IF(AND(A29&lt;5.15,A29&lt;5.65,D29&lt;1.55,F29&gt;=1.5),3.15,IF(AND(A29&lt;4.8,G29&gt;=0.447,G29&lt;0.93,B29&lt;3.65,F29&lt;1.5),1.24,IF(AND(A29&gt;=4.8,G29&gt;=0.447,G29&lt;0.93,B29&lt;3.65,F29&lt;1.5),1.4,IF(AND(G29&lt;0.151,G29&gt;=0.123,H29&gt;=6.542,B29&gt;=3.65,F29&lt;1.5),1.7,IF(AND(G29&gt;=0.151,G29&gt;=0.123,H29&gt;=6.542,B29&gt;=3.65,F29&lt;1.5),1.5,IF(AND(D29&gt;=1.45,A29&gt;=5.15,A29&lt;5.65,D29&lt;1.55,F29&gt;=1.5),4.5,IF(AND(B29&lt;2.65,D29&gt;=1.35,A29&gt;=5.65,D29&lt;1.55,F29&gt;=1.5),4.9,IF(AND(G29&lt;0.527,F29&lt;2.5,A29&lt;7.05,D29&gt;=1.55,F29&gt;=1.5),5.075,IF(AND(G29&gt;=0.527,F29&lt;2.5,A29&lt;7.05,D29&gt;=1.55,F29&gt;=1.5),4.7,IF(AND(A29&lt;4.65,G29&lt;0.265,G29&lt;0.447,G29&lt;0.93,B29&lt;3.65,F29&lt;1.5),1.42,IF(AND(G29&lt;0.3,G29&gt;=0.265,G29&lt;0.447,G29&lt;0.93,B29&lt;3.65,F29&lt;1.5),1.6,IF(AND(G29&gt;=0.3,G29&gt;=0.265,G29&lt;0.447,G29&lt;0.93,B29&lt;3.65,F29&lt;1.5),1.4,IF(AND(G29&lt;0.356,D29&lt;1.45,A29&gt;=5.15,A29&lt;5.65,D29&lt;1.55,F29&gt;=1.5),4.125,IF(AND(D29&lt;1.1,A29&lt;6.2,D29&lt;1.35,A29&gt;=5.65,D29&lt;1.55,F29&gt;=1.5),4.1,IF(AND(D29&gt;=1.1,A29&lt;6.2,D29&lt;1.35,A29&gt;=5.65,D29&lt;1.55,F29&gt;=1.5),4.175,IF(AND(H29&gt;=13.433,A29&gt;=6.2,D29&lt;1.35,A29&gt;=5.65,D29&lt;1.55,F29&gt;=1.5),4.6,IF(AND(G29&lt;0.437,B29&gt;=2.65,D29&gt;=1.35,A29&gt;=5.65,D29&lt;1.55,F29&gt;=1.5),4.625,IF(AND(G29&gt;=0.437,B29&gt;=2.65,D29&gt;=1.35,A29&gt;=5.65,D29&lt;1.55,F29&gt;=1.5),4.75,IF(AND(B29&gt;=3.15,H29&lt;11.146,F29&gt;=2.5,A29&lt;7.05,D29&gt;=1.55,F29&gt;=1.5),5.667,IF(AND(B29&lt;2.65,H29&gt;=11.146,F29&gt;=2.5,A29&lt;7.05,D29&gt;=1.55,F29&gt;=1.5),5.8,IF(AND(B29&lt;3.3,A29&gt;=4.65,G29&lt;0.265,G29&lt;0.447,G29&lt;0.93,B29&lt;3.65,F29&lt;1.5),1.32,IF(AND(B29&gt;=3.3,A29&gt;=4.65,G29&lt;0.265,G29&lt;0.447,G29&lt;0.93,B29&lt;3.65,F29&lt;1.5),1.425,IF(AND(B29&lt;2.8,G29&gt;=0.356,D29&lt;1.45,A29&gt;=5.15,A29&lt;5.65,D29&lt;1.55,F29&gt;=1.5),3.86,IF(AND(B29&gt;=2.8,G29&gt;=0.356,D29&lt;1.45,A29&gt;=5.15,A29&lt;5.65,D29&lt;1.55,F29&gt;=1.5),3.6,IF(AND(B29&lt;2.6,H29&lt;13.433,A29&gt;=6.2,D29&lt;1.35,A29&gt;=5.65,D29&lt;1.55,F29&gt;=1.5),4.4,IF(AND(B29&gt;=2.6,H29&lt;13.433,A29&gt;=6.2,D29&lt;1.35,A29&gt;=5.65,D29&lt;1.55,F29&gt;=1.5),4.3,IF(AND(G29&lt;0.151,B29&lt;3.15,H29&lt;11.146,F29&gt;=2.5,A29&lt;7.05,D29&gt;=1.55,F29&gt;=1.5),5.5,IF(AND(H29&lt;15.52,B29&gt;=2.65,H29&gt;=11.146,F29&gt;=2.5,A29&lt;7.05,D29&gt;=1.55,F29&gt;=1.5),5.4,IF(AND(H29&gt;=15.52,B29&gt;=2.65,H29&gt;=11.146,F29&gt;=2.5,A29&lt;7.05,D29&gt;=1.55,F29&gt;=1.5),5.733,IF(AND(H29&lt;10.74,G29&gt;=0.151,B29&lt;3.15,H29&lt;11.146,F29&gt;=2.5,A29&lt;7.05,D29&gt;=1.55,F29&gt;=1.5),5.12,IF(AND(H29&gt;=10.74,G29&gt;=0.151,B29&lt;3.15,H29&lt;11.146,F29&gt;=2.5,A29&lt;7.05,D29&gt;=1.55,F29&gt;=1.5),4.9,"shouldnthappen")))))))))))))))))))))))))))))))))))</f>
        <v>1.6</v>
      </c>
      <c r="AS29" s="1" t="n">
        <f aca="false">IF(AND(F29&gt;=1.5,A29&lt;5.55),4.18,IF(AND(F29&gt;=2.5,B29&lt;2.75,A29&gt;=5.55),5.38,IF(AND(G29&gt;=0.587,B29&lt;3.75,F29&lt;1.5,A29&lt;5.55),1.48,IF(AND(H29&lt;6.51,B29&gt;=3.75,F29&lt;1.5,A29&lt;5.55),1.9,IF(AND(H29&gt;=6.51,B29&gt;=3.75,F29&lt;1.5,A29&lt;5.55),1.425,IF(AND(G29&gt;=0.868,F29&lt;2.5,B29&lt;2.75,A29&gt;=5.55),4.65,IF(AND(F29&lt;1.5,D29&lt;1.55,B29&gt;=2.75,A29&gt;=5.55),1.7,IF(AND(G29&gt;=0.857,D29&gt;=1.55,B29&gt;=2.75,A29&gt;=5.55),5.033,IF(AND(G29&gt;=0.518,G29&lt;0.587,B29&lt;3.75,F29&lt;1.5,A29&lt;5.55),1,IF(AND(D29&lt;1.05,G29&lt;0.868,F29&lt;2.5,B29&lt;2.75,A29&gt;=5.55),3.5,IF(AND(G29&lt;0.404,D29&gt;=1.05,G29&lt;0.868,F29&lt;2.5,B29&lt;2.75,A29&gt;=5.55),4.2,IF(AND(G29&gt;=0.404,D29&gt;=1.05,G29&lt;0.868,F29&lt;2.5,B29&lt;2.75,A29&gt;=5.55),3.94,IF(AND(F29&lt;2.5,B29&lt;2.95,F29&gt;=1.5,D29&lt;1.55,B29&gt;=2.75,A29&gt;=5.55),4.68,IF(AND(F29&gt;=2.5,B29&lt;2.95,F29&gt;=1.5,D29&lt;1.55,B29&gt;=2.75,A29&gt;=5.55),5.1,IF(AND(H29&lt;10.883,B29&gt;=2.95,F29&gt;=1.5,D29&lt;1.55,B29&gt;=2.75,A29&gt;=5.55),4.15,IF(AND(H29&gt;=10.883,B29&gt;=2.95,F29&gt;=1.5,D29&lt;1.55,B29&gt;=2.75,A29&gt;=5.55),4.5,IF(AND(H29&gt;=14.1,D29&lt;2.05,G29&lt;0.857,D29&gt;=1.55,B29&gt;=2.75,A29&gt;=5.55),6.6,IF(AND(G29&lt;0.063,B29&lt;3.15,G29&lt;0.518,G29&lt;0.587,B29&lt;3.75,F29&lt;1.5,A29&lt;5.55),1.4,IF(AND(G29&gt;=0.063,B29&lt;3.15,G29&lt;0.518,G29&lt;0.587,B29&lt;3.75,F29&lt;1.5,A29&lt;5.55),1.5,IF(AND(H29&gt;=10.563,B29&gt;=3.15,G29&lt;0.518,G29&lt;0.587,B29&lt;3.75,F29&lt;1.5,A29&lt;5.55),1.325,IF(AND(B29&lt;2.95,H29&lt;14.1,D29&lt;2.05,G29&lt;0.857,D29&gt;=1.55,B29&gt;=2.75,A29&gt;=5.55),6.125,IF(AND(A29&lt;6.65,G29&lt;0.364,D29&gt;=2.05,G29&lt;0.857,D29&gt;=1.55,B29&gt;=2.75,A29&gt;=5.55),5.45,IF(AND(G29&gt;=0.774,G29&gt;=0.364,D29&gt;=2.05,G29&lt;0.857,D29&gt;=1.55,B29&gt;=2.75,A29&gt;=5.55),5.4,IF(AND(H29&gt;=9.279,H29&lt;10.563,B29&gt;=3.15,G29&lt;0.518,G29&lt;0.587,B29&lt;3.75,F29&lt;1.5,A29&lt;5.55),1.475,IF(AND(D29&lt;1.65,B29&gt;=2.95,H29&lt;14.1,D29&lt;2.05,G29&lt;0.857,D29&gt;=1.55,B29&gt;=2.75,A29&gt;=5.55),5.8,IF(AND(B29&lt;3.15,A29&gt;=6.65,G29&lt;0.364,D29&gt;=2.05,G29&lt;0.857,D29&gt;=1.55,B29&gt;=2.75,A29&gt;=5.55),5.3,IF(AND(B29&gt;=3.15,A29&gt;=6.65,G29&lt;0.364,D29&gt;=2.05,G29&lt;0.857,D29&gt;=1.55,B29&gt;=2.75,A29&gt;=5.55),5.7,IF(AND(A29&gt;=6.75,G29&lt;0.774,G29&gt;=0.364,D29&gt;=2.05,G29&lt;0.857,D29&gt;=1.55,B29&gt;=2.75,A29&gt;=5.55),5.9,IF(AND(G29&lt;0.417,H29&lt;9.279,H29&lt;10.563,B29&gt;=3.15,G29&lt;0.518,G29&lt;0.587,B29&lt;3.75,F29&lt;1.5,A29&lt;5.55),1.4,IF(AND(G29&gt;=0.417,H29&lt;9.279,H29&lt;10.563,B29&gt;=3.15,G29&lt;0.518,G29&lt;0.587,B29&lt;3.75,F29&lt;1.5,A29&lt;5.55),1.3,IF(AND(A29&lt;6.3,D29&gt;=1.65,B29&gt;=2.95,H29&lt;14.1,D29&lt;2.05,G29&lt;0.857,D29&gt;=1.55,B29&gt;=2.75,A29&gt;=5.55),4.9,IF(AND(A29&gt;=6.3,D29&gt;=1.65,B29&gt;=2.95,H29&lt;14.1,D29&lt;2.05,G29&lt;0.857,D29&gt;=1.55,B29&gt;=2.75,A29&gt;=5.55),5.3,IF(AND(G29&gt;=0.657,A29&lt;6.75,G29&lt;0.774,G29&gt;=0.364,D29&gt;=2.05,G29&lt;0.857,D29&gt;=1.55,B29&gt;=2.75,A29&gt;=5.55),6,IF(AND(B29&lt;3.2,G29&lt;0.657,A29&lt;6.75,G29&lt;0.774,G29&gt;=0.364,D29&gt;=2.05,G29&lt;0.857,D29&gt;=1.55,B29&gt;=2.75,A29&gt;=5.55),5.6,IF(AND(B29&gt;=3.2,G29&lt;0.657,A29&lt;6.75,G29&lt;0.774,G29&gt;=0.364,D29&gt;=2.05,G29&lt;0.857,D29&gt;=1.55,B29&gt;=2.75,A29&gt;=5.55),5.65,"shouldnthappen")))))))))))))))))))))))))))))))))))</f>
        <v>1.475</v>
      </c>
      <c r="AT29" s="1" t="n">
        <f aca="false">IF(AND(H29&gt;=16.284,A29&gt;=5.55),6.533,IF(AND(G29&gt;=0.52,A29&lt;4.85,A29&lt;5.55),1.05,IF(AND(G29&lt;0.227,G29&lt;0.52,A29&lt;4.85,A29&lt;5.55),1.4,IF(AND(G29&gt;=0.227,G29&lt;0.52,A29&lt;4.85,A29&lt;5.55),1.3,IF(AND(D29&gt;=0.45,F29&lt;1.5,A29&gt;=4.85,A29&lt;5.55),1.667,IF(AND(B29&gt;=2.75,F29&gt;=1.5,A29&gt;=4.85,A29&lt;5.55),4.5,IF(AND(F29&lt;2.5,B29&gt;=3.15,H29&lt;16.284,A29&gt;=5.55),4.7,IF(AND(G29&gt;=0.934,D29&lt;0.45,F29&lt;1.5,A29&gt;=4.85,A29&lt;5.55),1.7,IF(AND(D29&gt;=1.2,B29&lt;2.75,F29&gt;=1.5,A29&gt;=4.85,A29&lt;5.55),4.25,IF(AND(G29&gt;=0.774,F29&gt;=2.5,B29&gt;=3.15,H29&lt;16.284,A29&gt;=5.55),5.4,IF(AND(B29&lt;3.1,G29&lt;0.934,D29&lt;0.45,F29&lt;1.5,A29&gt;=4.85,A29&lt;5.55),1.6,IF(AND(D29&lt;1.05,D29&lt;1.2,B29&lt;2.75,F29&gt;=1.5,A29&gt;=4.85,A29&lt;5.55),3.433,IF(AND(D29&gt;=1.05,D29&lt;1.2,B29&lt;2.75,F29&gt;=1.5,A29&gt;=4.85,A29&lt;5.55),3.267,IF(AND(H29&lt;8.486,D29&lt;1.35,F29&lt;2.5,B29&lt;3.15,H29&lt;16.284,A29&gt;=5.55),3.85,IF(AND(D29&gt;=1.55,D29&gt;=1.35,F29&lt;2.5,B29&lt;3.15,H29&lt;16.284,A29&gt;=5.55),5.1,IF(AND(H29&lt;10.464,A29&lt;6.35,F29&gt;=2.5,B29&lt;3.15,H29&lt;16.284,A29&gt;=5.55),5.08,IF(AND(H29&gt;=10.464,A29&lt;6.35,F29&gt;=2.5,B29&lt;3.15,H29&lt;16.284,A29&gt;=5.55),4.9,IF(AND(D29&lt;1.85,A29&gt;=6.35,F29&gt;=2.5,B29&lt;3.15,H29&lt;16.284,A29&gt;=5.55),5.8,IF(AND(H29&gt;=10.393,G29&lt;0.774,F29&gt;=2.5,B29&gt;=3.15,H29&lt;16.284,A29&gt;=5.55),5.425,IF(AND(B29&lt;2.6,H29&gt;=8.486,D29&lt;1.35,F29&lt;2.5,B29&lt;3.15,H29&lt;16.284,A29&gt;=5.55),3.9,IF(AND(G29&gt;=0.567,D29&lt;1.55,D29&gt;=1.35,F29&lt;2.5,B29&lt;3.15,H29&lt;16.284,A29&gt;=5.55),4.4,IF(AND(B29&lt;3.25,H29&lt;10.393,G29&lt;0.774,F29&gt;=2.5,B29&gt;=3.15,H29&lt;16.284,A29&gt;=5.55),5.7,IF(AND(B29&gt;=3.25,H29&lt;10.393,G29&lt;0.774,F29&gt;=2.5,B29&gt;=3.15,H29&lt;16.284,A29&gt;=5.55),5.98,IF(AND(G29&lt;0.079,G29&lt;0.338,B29&gt;=3.1,G29&lt;0.934,D29&lt;0.45,F29&lt;1.5,A29&gt;=4.85,A29&lt;5.55),1.425,IF(AND(B29&lt;3.35,G29&gt;=0.338,B29&gt;=3.1,G29&lt;0.934,D29&lt;0.45,F29&lt;1.5,A29&gt;=4.85,A29&lt;5.55),1.4,IF(AND(G29&lt;0.404,B29&gt;=2.6,H29&gt;=8.486,D29&lt;1.35,F29&lt;2.5,B29&lt;3.15,H29&lt;16.284,A29&gt;=5.55),4.3,IF(AND(G29&gt;=0.404,B29&gt;=2.6,H29&gt;=8.486,D29&lt;1.35,F29&lt;2.5,B29&lt;3.15,H29&lt;16.284,A29&gt;=5.55),4.025,IF(AND(B29&gt;=3.05,G29&lt;0.567,D29&lt;1.55,D29&gt;=1.35,F29&lt;2.5,B29&lt;3.15,H29&lt;16.284,A29&gt;=5.55),4.7,IF(AND(A29&lt;6.45,H29&lt;10.667,D29&gt;=1.85,A29&gt;=6.35,F29&gt;=2.5,B29&lt;3.15,H29&lt;16.284,A29&gt;=5.55),5.3,IF(AND(A29&gt;=6.45,H29&lt;10.667,D29&gt;=1.85,A29&gt;=6.35,F29&gt;=2.5,B29&lt;3.15,H29&lt;16.284,A29&gt;=5.55),5.167,IF(AND(B29&lt;2.95,H29&gt;=10.667,D29&gt;=1.85,A29&gt;=6.35,F29&gt;=2.5,B29&lt;3.15,H29&lt;16.284,A29&gt;=5.55),5.6,IF(AND(B29&gt;=2.95,H29&gt;=10.667,D29&gt;=1.85,A29&gt;=6.35,F29&gt;=2.5,B29&lt;3.15,H29&lt;16.284,A29&gt;=5.55),5.5,IF(AND(H29&lt;10.325,G29&gt;=0.079,G29&lt;0.338,B29&gt;=3.1,G29&lt;0.934,D29&lt;0.45,F29&lt;1.5,A29&gt;=4.85,A29&lt;5.55),1.5,IF(AND(G29&lt;0.385,B29&gt;=3.35,G29&gt;=0.338,B29&gt;=3.1,G29&lt;0.934,D29&lt;0.45,F29&lt;1.5,A29&gt;=4.85,A29&lt;5.55),1.5,IF(AND(G29&gt;=0.385,B29&gt;=3.35,G29&gt;=0.338,B29&gt;=3.1,G29&lt;0.934,D29&lt;0.45,F29&lt;1.5,A29&gt;=4.85,A29&lt;5.55),1.42,IF(AND(B29&lt;2.5,B29&lt;3.05,G29&lt;0.567,D29&lt;1.55,D29&gt;=1.35,F29&lt;2.5,B29&lt;3.15,H29&lt;16.284,A29&gt;=5.55),4.5,IF(AND(B29&gt;=2.5,B29&lt;3.05,G29&lt;0.567,D29&lt;1.55,D29&gt;=1.35,F29&lt;2.5,B29&lt;3.15,H29&lt;16.284,A29&gt;=5.55),4.56,IF(AND(H29&lt;12.506,H29&gt;=10.325,G29&gt;=0.079,G29&lt;0.338,B29&gt;=3.1,G29&lt;0.934,D29&lt;0.45,F29&lt;1.5,A29&gt;=4.85,A29&lt;5.55),1.2,IF(AND(H29&gt;=12.506,H29&gt;=10.325,G29&gt;=0.079,G29&lt;0.338,B29&gt;=3.1,G29&lt;0.934,D29&lt;0.45,F29&lt;1.5,A29&gt;=4.85,A29&lt;5.55),1.3,"shouldnthappen")))))))))))))))))))))))))))))))))))))))</f>
        <v>1.5</v>
      </c>
      <c r="AU29" s="1" t="n">
        <f aca="false">IF(AND(G29&gt;=0.52,B29&lt;3.05,F29&lt;1.5),1.1,IF(AND(G29&lt;0.35,G29&lt;0.52,B29&lt;3.05,F29&lt;1.5),1.4,IF(AND(G29&gt;=0.35,G29&lt;0.52,B29&lt;3.05,F29&lt;1.5),1.3,IF(AND(G29&gt;=0.227,G29&lt;0.347,B29&gt;=3.05,F29&lt;1.5),1.32,IF(AND(H29&lt;6.417,G29&gt;=0.347,B29&gt;=3.05,F29&lt;1.5),1.7,IF(AND(A29&gt;=7.25,A29&gt;=6.6,F29&gt;=2.5,F29&gt;=1.5),6.35,IF(AND(G29&lt;0.11,G29&lt;0.227,G29&lt;0.347,B29&gt;=3.05,F29&lt;1.5),1.333,IF(AND(H29&lt;9.441,H29&gt;=6.417,G29&gt;=0.347,B29&gt;=3.05,F29&lt;1.5),1.425,IF(AND(B29&lt;2.75,G29&lt;0.451,H29&lt;10.266,F29&lt;2.5,F29&gt;=1.5),4,IF(AND(B29&gt;=2.75,G29&lt;0.451,H29&lt;10.266,F29&lt;2.5,F29&gt;=1.5),4.433,IF(AND(G29&gt;=0.865,G29&gt;=0.451,H29&lt;10.266,F29&lt;2.5,F29&gt;=1.5),4.2,IF(AND(B29&lt;2.45,H29&lt;13.665,H29&gt;=10.266,F29&lt;2.5,F29&gt;=1.5),3.7,IF(AND(G29&lt;0.302,H29&gt;=13.665,H29&gt;=10.266,F29&lt;2.5,F29&gt;=1.5),5,IF(AND(B29&lt;2.9,A29&lt;6.1,A29&lt;6.6,F29&gt;=2.5,F29&gt;=1.5),5.06,IF(AND(B29&gt;=2.9,A29&lt;6.1,A29&lt;6.6,F29&gt;=2.5,F29&gt;=1.5),4.8,IF(AND(B29&lt;3.05,A29&gt;=6.1,A29&lt;6.6,F29&gt;=2.5,F29&gt;=1.5),5.6,IF(AND(B29&gt;=3.05,A29&gt;=6.1,A29&lt;6.6,F29&gt;=2.5,F29&gt;=1.5),5.267,IF(AND(H29&gt;=14.564,A29&lt;7.25,A29&gt;=6.6,F29&gt;=2.5,F29&gt;=1.5),5.6,IF(AND(H29&gt;=14.309,G29&gt;=0.11,G29&lt;0.227,G29&lt;0.347,B29&gt;=3.05,F29&lt;1.5),1.7,IF(AND(D29&lt;0.4,H29&gt;=9.441,H29&gt;=6.417,G29&gt;=0.347,B29&gt;=3.05,F29&lt;1.5),1.5,IF(AND(D29&gt;=0.4,H29&gt;=9.441,H29&gt;=6.417,G29&gt;=0.347,B29&gt;=3.05,F29&lt;1.5),1.633,IF(AND(A29&lt;5.35,G29&lt;0.865,G29&gt;=0.451,H29&lt;10.266,F29&lt;2.5,F29&gt;=1.5),3.15,IF(AND(D29&lt;1.45,G29&gt;=0.302,H29&gt;=13.665,H29&gt;=10.266,F29&lt;2.5,F29&gt;=1.5),4.74,IF(AND(D29&gt;=1.45,G29&gt;=0.302,H29&gt;=13.665,H29&gt;=10.266,F29&lt;2.5,F29&gt;=1.5),4.567,IF(AND(H29&lt;8.836,H29&lt;14.564,A29&lt;7.25,A29&gt;=6.6,F29&gt;=2.5,F29&gt;=1.5),5.7,IF(AND(H29&gt;=8.836,H29&lt;14.564,A29&lt;7.25,A29&gt;=6.6,F29&gt;=2.5,F29&gt;=1.5),5.9,IF(AND(H29&lt;11.53,H29&lt;14.309,G29&gt;=0.11,G29&lt;0.227,G29&lt;0.347,B29&gt;=3.05,F29&lt;1.5),1.5,IF(AND(H29&gt;=11.53,H29&lt;14.309,G29&gt;=0.11,G29&lt;0.227,G29&lt;0.347,B29&gt;=3.05,F29&lt;1.5),1.467,IF(AND(H29&lt;9.386,A29&gt;=5.35,G29&lt;0.865,G29&gt;=0.451,H29&lt;10.266,F29&lt;2.5,F29&gt;=1.5),3.56,IF(AND(H29&gt;=9.386,A29&gt;=5.35,G29&lt;0.865,G29&gt;=0.451,H29&lt;10.266,F29&lt;2.5,F29&gt;=1.5),4.2,IF(AND(H29&lt;11.036,D29&lt;1.45,B29&gt;=2.45,H29&lt;13.665,H29&gt;=10.266,F29&lt;2.5,F29&gt;=1.5),4.45,IF(AND(H29&gt;=11.036,D29&lt;1.45,B29&gt;=2.45,H29&lt;13.665,H29&gt;=10.266,F29&lt;2.5,F29&gt;=1.5),4.1,IF(AND(G29&gt;=0.585,D29&gt;=1.45,B29&gt;=2.45,H29&lt;13.665,H29&gt;=10.266,F29&lt;2.5,F29&gt;=1.5),4.9,IF(AND(H29&lt;11.743,G29&lt;0.585,D29&gt;=1.45,B29&gt;=2.45,H29&lt;13.665,H29&gt;=10.266,F29&lt;2.5,F29&gt;=1.5),4.7,IF(AND(H29&gt;=11.743,G29&lt;0.585,D29&gt;=1.45,B29&gt;=2.45,H29&lt;13.665,H29&gt;=10.266,F29&lt;2.5,F29&gt;=1.5),4.5,"shouldnthappen")))))))))))))))))))))))))))))))))))</f>
        <v>1.32</v>
      </c>
      <c r="AV29" s="1" t="n">
        <f aca="false">IF(AND(G29&gt;=0.356,F29&gt;=1.5,A29&lt;5.75),3.52,IF(AND(A29&lt;7.25,A29&gt;=7.1,A29&gt;=5.75),5.875,IF(AND(A29&gt;=7.25,A29&gt;=7.1,A29&gt;=5.75),6.5,IF(AND(D29&gt;=0.35,G29&gt;=0.586,F29&lt;1.5,A29&lt;5.75),1.8,IF(AND(D29&lt;1.4,G29&lt;0.356,F29&gt;=1.5,A29&lt;5.75),4.2,IF(AND(D29&gt;=1.4,G29&lt;0.356,F29&gt;=1.5,A29&lt;5.75),4.5,IF(AND(H29&gt;=11.218,A29&lt;5.05,G29&lt;0.586,F29&lt;1.5,A29&lt;5.75),1.225,IF(AND(G29&gt;=0.253,A29&gt;=5.05,G29&lt;0.586,F29&lt;1.5,A29&lt;5.75),1.3,IF(AND(B29&gt;=3.75,D29&lt;0.35,G29&gt;=0.586,F29&lt;1.5,A29&lt;5.75),1.567,IF(AND(B29&lt;2.85,D29&lt;1.35,D29&lt;1.65,A29&lt;7.1,A29&gt;=5.75),4.26,IF(AND(B29&gt;=2.85,D29&lt;1.35,D29&lt;1.65,A29&lt;7.1,A29&gt;=5.75),4.45,IF(AND(A29&lt;6.05,H29&lt;12.921,D29&gt;=1.65,A29&lt;7.1,A29&gt;=5.75),5.1,IF(AND(H29&gt;=15.338,H29&gt;=12.921,D29&gt;=1.65,A29&lt;7.1,A29&gt;=5.75),5.55,IF(AND(G29&lt;0.418,H29&lt;11.218,A29&lt;5.05,G29&lt;0.586,F29&lt;1.5,A29&lt;5.75),1.42,IF(AND(G29&gt;=0.418,H29&lt;11.218,A29&lt;5.05,G29&lt;0.586,F29&lt;1.5,A29&lt;5.75),1.3,IF(AND(H29&gt;=13.321,G29&lt;0.253,A29&gt;=5.05,G29&lt;0.586,F29&lt;1.5,A29&lt;5.75),1.7,IF(AND(H29&lt;6.089,B29&lt;3.75,D29&lt;0.35,G29&gt;=0.586,F29&lt;1.5,A29&lt;5.75),1.7,IF(AND(H29&gt;=6.089,B29&lt;3.75,D29&lt;0.35,G29&gt;=0.586,F29&lt;1.5,A29&lt;5.75),1.5,IF(AND(B29&lt;2.9,D29&lt;1.45,D29&gt;=1.35,D29&lt;1.65,A29&lt;7.1,A29&gt;=5.75),4.8,IF(AND(B29&gt;=2.9,D29&lt;1.45,D29&gt;=1.35,D29&lt;1.65,A29&lt;7.1,A29&gt;=5.75),4.475,IF(AND(B29&lt;2.5,D29&gt;=1.45,D29&gt;=1.35,D29&lt;1.65,A29&lt;7.1,A29&gt;=5.75),4.5,IF(AND(H29&lt;8.884,A29&gt;=6.05,H29&lt;12.921,D29&gt;=1.65,A29&lt;7.1,A29&gt;=5.75),5.4,IF(AND(A29&lt;6.3,H29&lt;15.338,H29&gt;=12.921,D29&gt;=1.65,A29&lt;7.1,A29&gt;=5.75),4.967,IF(AND(A29&gt;=6.3,H29&lt;15.338,H29&gt;=12.921,D29&gt;=1.65,A29&lt;7.1,A29&gt;=5.75),5.133,IF(AND(H29&lt;10.826,H29&lt;13.321,G29&lt;0.253,A29&gt;=5.05,G29&lt;0.586,F29&lt;1.5,A29&lt;5.75),1.5,IF(AND(H29&gt;=10.826,H29&lt;13.321,G29&lt;0.253,A29&gt;=5.05,G29&lt;0.586,F29&lt;1.5,A29&lt;5.75),1.4,IF(AND(H29&lt;7.47,B29&gt;=2.5,D29&gt;=1.45,D29&gt;=1.35,D29&lt;1.65,A29&lt;7.1,A29&gt;=5.75),5.1,IF(AND(H29&gt;=7.47,B29&gt;=2.5,D29&gt;=1.45,D29&gt;=1.35,D29&lt;1.65,A29&lt;7.1,A29&gt;=5.75),4.725,IF(AND(H29&lt;9.637,H29&gt;=8.884,A29&gt;=6.05,H29&lt;12.921,D29&gt;=1.65,A29&lt;7.1,A29&gt;=5.75),5.9,IF(AND(B29&lt;2.6,H29&gt;=9.637,H29&gt;=8.884,A29&gt;=6.05,H29&lt;12.921,D29&gt;=1.65,A29&lt;7.1,A29&gt;=5.75),5.8,IF(AND(B29&lt;2.75,B29&gt;=2.6,H29&gt;=9.637,H29&gt;=8.884,A29&gt;=6.05,H29&lt;12.921,D29&gt;=1.65,A29&lt;7.1,A29&gt;=5.75),5.3,IF(AND(D29&lt;2.25,B29&gt;=2.75,B29&gt;=2.6,H29&gt;=9.637,H29&gt;=8.884,A29&gt;=6.05,H29&lt;12.921,D29&gt;=1.65,A29&lt;7.1,A29&gt;=5.75),5.6,IF(AND(D29&gt;=2.25,B29&gt;=2.75,B29&gt;=2.6,H29&gt;=9.637,H29&gt;=8.884,A29&gt;=6.05,H29&lt;12.921,D29&gt;=1.65,A29&lt;7.1,A29&gt;=5.75),5.5,"shouldnthappen")))))))))))))))))))))))))))))))))</f>
        <v>1.42</v>
      </c>
      <c r="AW29" s="1" t="n">
        <f aca="false">IF(AND(G29&gt;=0.905,F29&lt;1.5),1.767,IF(AND(H29&gt;=16.674,F29&gt;=1.5),6.55,IF(AND(A29&lt;4.35,H29&lt;14.344,G29&lt;0.905,F29&lt;1.5),1.1,IF(AND(B29&lt;3.65,H29&gt;=14.344,G29&lt;0.905,F29&lt;1.5),1.5,IF(AND(B29&gt;=3.65,H29&gt;=14.344,G29&lt;0.905,F29&lt;1.5),1.65,IF(AND(B29&lt;2.6,F29&gt;=2.5,H29&lt;16.674,F29&gt;=1.5),4.5,IF(AND(D29&gt;=0.45,A29&gt;=4.35,H29&lt;14.344,G29&lt;0.905,F29&lt;1.5),1.65,IF(AND(D29&lt;1.15,A29&lt;5.9,F29&lt;2.5,H29&lt;16.674,F29&gt;=1.5),3.56,IF(AND(B29&lt;2.75,A29&gt;=5.9,F29&lt;2.5,H29&lt;16.674,F29&gt;=1.5),5,IF(AND(H29&lt;13.531,B29&gt;=2.75,A29&gt;=5.9,F29&lt;2.5,H29&lt;16.674,F29&gt;=1.5),4.333,IF(AND(B29&lt;3.2,G29&gt;=0.669,B29&gt;=2.6,F29&gt;=2.5,H29&lt;16.674,F29&gt;=1.5),5.08,IF(AND(B29&gt;=3.2,G29&gt;=0.669,B29&gt;=2.6,F29&gt;=2.5,H29&lt;16.674,F29&gt;=1.5),5.4,IF(AND(B29&lt;3.15,A29&lt;5.05,D29&lt;0.45,A29&gt;=4.35,H29&lt;14.344,G29&lt;0.905,F29&lt;1.5),1.45,IF(AND(A29&gt;=5.55,A29&gt;=5.05,D29&lt;0.45,A29&gt;=4.35,H29&lt;14.344,G29&lt;0.905,F29&lt;1.5),1.5,IF(AND(A29&lt;5.55,A29&lt;5.65,D29&gt;=1.15,A29&lt;5.9,F29&lt;2.5,H29&lt;16.674,F29&gt;=1.5),3.95,IF(AND(A29&gt;=5.55,A29&lt;5.65,D29&gt;=1.15,A29&lt;5.9,F29&lt;2.5,H29&lt;16.674,F29&gt;=1.5),3.82,IF(AND(G29&lt;0.39,A29&gt;=5.65,D29&gt;=1.15,A29&lt;5.9,F29&lt;2.5,H29&lt;16.674,F29&gt;=1.5),4.35,IF(AND(G29&gt;=0.39,A29&gt;=5.65,D29&gt;=1.15,A29&lt;5.9,F29&lt;2.5,H29&lt;16.674,F29&gt;=1.5),3.95,IF(AND(G29&lt;0.466,H29&gt;=13.531,B29&gt;=2.75,A29&gt;=5.9,F29&lt;2.5,H29&lt;16.674,F29&gt;=1.5),4.8,IF(AND(G29&gt;=0.466,H29&gt;=13.531,B29&gt;=2.75,A29&gt;=5.9,F29&lt;2.5,H29&lt;16.674,F29&gt;=1.5),4.7,IF(AND(H29&lt;10.144,D29&lt;2.05,G29&lt;0.669,B29&gt;=2.6,F29&gt;=2.5,H29&lt;16.674,F29&gt;=1.5),5.3,IF(AND(H29&gt;=10.144,D29&lt;2.05,G29&lt;0.669,B29&gt;=2.6,F29&gt;=2.5,H29&lt;16.674,F29&gt;=1.5),5.133,IF(AND(D29&gt;=2.45,D29&gt;=2.05,G29&lt;0.669,B29&gt;=2.6,F29&gt;=2.5,H29&lt;16.674,F29&gt;=1.5),5.9,IF(AND(B29&lt;3.25,B29&gt;=3.15,A29&lt;5.05,D29&lt;0.45,A29&gt;=4.35,H29&lt;14.344,G29&lt;0.905,F29&lt;1.5),1.2,IF(AND(B29&gt;=3.25,B29&gt;=3.15,A29&lt;5.05,D29&lt;0.45,A29&gt;=4.35,H29&lt;14.344,G29&lt;0.905,F29&lt;1.5),1.36,IF(AND(B29&gt;=3.8,A29&lt;5.55,A29&gt;=5.05,D29&lt;0.45,A29&gt;=4.35,H29&lt;14.344,G29&lt;0.905,F29&lt;1.5),1.3,IF(AND(G29&lt;0.05,B29&lt;3.8,A29&lt;5.55,A29&gt;=5.05,D29&lt;0.45,A29&gt;=4.35,H29&lt;14.344,G29&lt;0.905,F29&lt;1.5),1.4,IF(AND(G29&lt;0.107,G29&lt;0.395,D29&lt;2.45,D29&gt;=2.05,G29&lt;0.669,B29&gt;=2.6,F29&gt;=2.5,H29&lt;16.674,F29&gt;=1.5),5.667,IF(AND(G29&lt;0.537,G29&gt;=0.395,D29&lt;2.45,D29&gt;=2.05,G29&lt;0.669,B29&gt;=2.6,F29&gt;=2.5,H29&lt;16.674,F29&gt;=1.5),5.6,IF(AND(G29&gt;=0.537,G29&gt;=0.395,D29&lt;2.45,D29&gt;=2.05,G29&lt;0.669,B29&gt;=2.6,F29&gt;=2.5,H29&lt;16.674,F29&gt;=1.5),5.775,IF(AND(B29&lt;3.6,G29&gt;=0.05,B29&lt;3.8,A29&lt;5.55,A29&gt;=5.05,D29&lt;0.45,A29&gt;=4.35,H29&lt;14.344,G29&lt;0.905,F29&lt;1.5),1.475,IF(AND(B29&gt;=3.6,G29&gt;=0.05,B29&lt;3.8,A29&lt;5.55,A29&gt;=5.05,D29&lt;0.45,A29&gt;=4.35,H29&lt;14.344,G29&lt;0.905,F29&lt;1.5),1.5,IF(AND(G29&lt;0.312,G29&gt;=0.107,G29&lt;0.395,D29&lt;2.45,D29&gt;=2.05,G29&lt;0.669,B29&gt;=2.6,F29&gt;=2.5,H29&lt;16.674,F29&gt;=1.5),5.18,IF(AND(G29&gt;=0.312,G29&gt;=0.107,G29&lt;0.395,D29&lt;2.45,D29&gt;=2.05,G29&lt;0.669,B29&gt;=2.6,F29&gt;=2.5,H29&lt;16.674,F29&gt;=1.5),5.4,"shouldnthappen"))))))))))))))))))))))))))))))))))</f>
        <v>1.36</v>
      </c>
      <c r="AX29" s="1" t="n">
        <f aca="false">IF(AND(D29&gt;=1.3,B29&gt;=3.45),6.25,IF(AND(B29&lt;2.75,A29&lt;5.25,B29&lt;3.45),3.9,IF(AND(D29&lt;0.25,D29&lt;1.3,B29&gt;=3.45),1.16,IF(AND(A29&gt;=5.05,B29&gt;=2.75,A29&lt;5.25,B29&lt;3.45),1.7,IF(AND(D29&lt;0.7,F29&lt;2.5,A29&gt;=5.25,B29&lt;3.45),1.5,IF(AND(H29&gt;=16.284,F29&gt;=2.5,A29&gt;=5.25,B29&lt;3.45),6.6,IF(AND(G29&lt;0.123,D29&gt;=0.25,D29&lt;1.3,B29&gt;=3.45),1.3,IF(AND(A29&lt;4.5,A29&lt;5.05,B29&gt;=2.75,A29&lt;5.25,B29&lt;3.45),1.3,IF(AND(A29&lt;5.05,G29&gt;=0.123,D29&gt;=0.25,D29&lt;1.3,B29&gt;=3.45),1.6,IF(AND(B29&lt;3.15,A29&gt;=4.5,A29&lt;5.05,B29&gt;=2.75,A29&lt;5.25,B29&lt;3.45),1.54,IF(AND(B29&gt;=3.15,A29&gt;=4.5,A29&lt;5.05,B29&gt;=2.75,A29&lt;5.25,B29&lt;3.45),1.35,IF(AND(D29&gt;=1.4,A29&lt;5.9,D29&gt;=0.7,F29&lt;2.5,A29&gt;=5.25,B29&lt;3.45),4.5,IF(AND(D29&gt;=1.55,A29&gt;=5.9,D29&gt;=0.7,F29&lt;2.5,A29&gt;=5.25,B29&lt;3.45),4.95,IF(AND(G29&gt;=0.682,D29&gt;=2.05,H29&lt;16.284,F29&gt;=2.5,A29&gt;=5.25,B29&lt;3.45),5.26,IF(AND(A29&lt;5.4,A29&gt;=5.05,G29&gt;=0.123,D29&gt;=0.25,D29&lt;1.3,B29&gt;=3.45),1.64,IF(AND(A29&gt;=5.4,A29&gt;=5.05,G29&gt;=0.123,D29&gt;=0.25,D29&lt;1.3,B29&gt;=3.45),1.6,IF(AND(G29&lt;0.372,D29&lt;1.4,A29&lt;5.9,D29&gt;=0.7,F29&lt;2.5,A29&gt;=5.25,B29&lt;3.45),4.175,IF(AND(D29&lt;1.35,D29&lt;1.55,A29&gt;=5.9,D29&gt;=0.7,F29&lt;2.5,A29&gt;=5.25,B29&lt;3.45),4.2,IF(AND(B29&lt;2.35,G29&lt;0.596,D29&lt;2.05,H29&lt;16.284,F29&gt;=2.5,A29&gt;=5.25,B29&lt;3.45),5,IF(AND(G29&gt;=0.888,G29&gt;=0.596,D29&lt;2.05,H29&lt;16.284,F29&gt;=2.5,A29&gt;=5.25,B29&lt;3.45),4.8,IF(AND(A29&gt;=6.85,G29&lt;0.682,D29&gt;=2.05,H29&lt;16.284,F29&gt;=2.5,A29&gt;=5.25,B29&lt;3.45),5.4,IF(AND(A29&gt;=5.75,G29&gt;=0.372,D29&lt;1.4,A29&lt;5.9,D29&gt;=0.7,F29&lt;2.5,A29&gt;=5.25,B29&lt;3.45),3.933,IF(AND(A29&gt;=6.75,D29&gt;=1.35,D29&lt;1.55,A29&gt;=5.9,D29&gt;=0.7,F29&lt;2.5,A29&gt;=5.25,B29&lt;3.45),4.8,IF(AND(H29&lt;11.084,B29&gt;=2.35,G29&lt;0.596,D29&lt;2.05,H29&lt;16.284,F29&gt;=2.5,A29&gt;=5.25,B29&lt;3.45),5.3,IF(AND(H29&lt;8.435,G29&lt;0.888,G29&gt;=0.596,D29&lt;2.05,H29&lt;16.284,F29&gt;=2.5,A29&gt;=5.25,B29&lt;3.45),5.1,IF(AND(H29&gt;=8.435,G29&lt;0.888,G29&gt;=0.596,D29&lt;2.05,H29&lt;16.284,F29&gt;=2.5,A29&gt;=5.25,B29&lt;3.45),4.94,IF(AND(B29&lt;3.15,A29&lt;6.85,G29&lt;0.682,D29&gt;=2.05,H29&lt;16.284,F29&gt;=2.5,A29&gt;=5.25,B29&lt;3.45),5.6,IF(AND(B29&gt;=3.15,A29&lt;6.85,G29&lt;0.682,D29&gt;=2.05,H29&lt;16.284,F29&gt;=2.5,A29&gt;=5.25,B29&lt;3.45),5.74,IF(AND(G29&lt;0.572,A29&lt;5.75,G29&gt;=0.372,D29&lt;1.4,A29&lt;5.9,D29&gt;=0.7,F29&lt;2.5,A29&gt;=5.25,B29&lt;3.45),3.7,IF(AND(D29&lt;1.45,A29&lt;6.75,D29&gt;=1.35,D29&lt;1.55,A29&gt;=5.9,D29&gt;=0.7,F29&lt;2.5,A29&gt;=5.25,B29&lt;3.45),4.46,IF(AND(D29&gt;=1.45,A29&lt;6.75,D29&gt;=1.35,D29&lt;1.55,A29&gt;=5.9,D29&gt;=0.7,F29&lt;2.5,A29&gt;=5.25,B29&lt;3.45),4.567,IF(AND(H29&lt;12.532,H29&gt;=11.084,B29&gt;=2.35,G29&lt;0.596,D29&lt;2.05,H29&lt;16.284,F29&gt;=2.5,A29&gt;=5.25,B29&lt;3.45),5.8,IF(AND(H29&gt;=12.532,H29&gt;=11.084,B29&gt;=2.35,G29&lt;0.596,D29&lt;2.05,H29&lt;16.284,F29&gt;=2.5,A29&gt;=5.25,B29&lt;3.45),5.667,IF(AND(A29&gt;=5.65,G29&gt;=0.572,A29&lt;5.75,G29&gt;=0.372,D29&lt;1.4,A29&lt;5.9,D29&gt;=0.7,F29&lt;2.5,A29&gt;=5.25,B29&lt;3.45),4.2,IF(AND(G29&lt;0.862,A29&lt;5.65,G29&gt;=0.572,A29&lt;5.75,G29&gt;=0.372,D29&lt;1.4,A29&lt;5.9,D29&gt;=0.7,F29&lt;2.5,A29&gt;=5.25,B29&lt;3.45),3.9,IF(AND(G29&gt;=0.862,A29&lt;5.65,G29&gt;=0.572,A29&lt;5.75,G29&gt;=0.372,D29&lt;1.4,A29&lt;5.9,D29&gt;=0.7,F29&lt;2.5,A29&gt;=5.25,B29&lt;3.45),4,"shouldnthappen"))))))))))))))))))))))))))))))))))))</f>
        <v>1.35</v>
      </c>
      <c r="AY29" s="1" t="n">
        <f aca="false">IF(AND(H29&gt;=8.233,D29&gt;=0.8,A29&lt;5.55),3.525,IF(AND(B29&lt;2.9,H29&gt;=15.534,A29&gt;=5.55),4.8,IF(AND(H29&gt;=12.259,A29&lt;4.75,D29&lt;0.8,A29&lt;5.55),1.25,IF(AND(B29&gt;=3.85,A29&gt;=4.75,D29&lt;0.8,A29&lt;5.55),1.425,IF(AND(D29&lt;1.55,H29&lt;8.233,D29&gt;=0.8,A29&lt;5.55),3.975,IF(AND(D29&gt;=1.55,H29&lt;8.233,D29&gt;=0.8,A29&lt;5.55),4.5,IF(AND(D29&lt;0.65,D29&lt;1.7,H29&lt;15.534,A29&gt;=5.55),1.7,IF(AND(A29&gt;=7.05,D29&gt;=1.7,H29&lt;15.534,A29&gt;=5.55),6.3,IF(AND(B29&gt;=3.35,B29&gt;=2.9,H29&gt;=15.534,A29&gt;=5.55),5.4,IF(AND(B29&lt;3.1,H29&lt;12.259,A29&lt;4.75,D29&lt;0.8,A29&lt;5.55),1.367,IF(AND(B29&gt;=3.1,H29&lt;12.259,A29&lt;4.75,D29&lt;0.8,A29&lt;5.55),1.4,IF(AND(G29&gt;=0.905,B29&lt;3.85,A29&gt;=4.75,D29&lt;0.8,A29&lt;5.55),1.9,IF(AND(H29&lt;15.681,B29&lt;3.35,B29&gt;=2.9,H29&gt;=15.534,A29&gt;=5.55),5.8,IF(AND(H29&gt;=15.681,B29&lt;3.35,B29&gt;=2.9,H29&gt;=15.534,A29&gt;=5.55),5.7,IF(AND(H29&gt;=14.877,G29&lt;0.905,B29&lt;3.85,A29&gt;=4.75,D29&lt;0.8,A29&lt;5.55),1.3,IF(AND(D29&gt;=1.25,B29&lt;2.65,D29&gt;=0.65,D29&lt;1.7,H29&lt;15.534,A29&gt;=5.55),4.433,IF(AND(G29&gt;=0.622,B29&lt;3.15,A29&lt;7.05,D29&gt;=1.7,H29&lt;15.534,A29&gt;=5.55),5.08,IF(AND(H29&gt;=13.42,B29&gt;=3.15,A29&lt;7.05,D29&gt;=1.7,H29&lt;15.534,A29&gt;=5.55),5.1,IF(AND(G29&lt;0.265,H29&lt;14.877,G29&lt;0.905,B29&lt;3.85,A29&gt;=4.75,D29&lt;0.8,A29&lt;5.55),1.2,IF(AND(A29&lt;5.75,D29&lt;1.25,B29&lt;2.65,D29&gt;=0.65,D29&lt;1.7,H29&lt;15.534,A29&gt;=5.55),3.7,IF(AND(A29&gt;=5.75,D29&lt;1.25,B29&lt;2.65,D29&gt;=0.65,D29&lt;1.7,H29&lt;15.534,A29&gt;=5.55),4,IF(AND(G29&gt;=0.652,D29&lt;1.35,B29&gt;=2.65,D29&gt;=0.65,D29&lt;1.7,H29&lt;15.534,A29&gt;=5.55),3.6,IF(AND(H29&lt;7.47,D29&gt;=1.35,B29&gt;=2.65,D29&gt;=0.65,D29&lt;1.7,H29&lt;15.534,A29&gt;=5.55),5.1,IF(AND(H29&lt;10.914,G29&lt;0.622,B29&lt;3.15,A29&lt;7.05,D29&gt;=1.7,H29&lt;15.534,A29&gt;=5.55),5.36,IF(AND(H29&gt;=10.914,G29&lt;0.622,B29&lt;3.15,A29&lt;7.05,D29&gt;=1.7,H29&lt;15.534,A29&gt;=5.55),5.64,IF(AND(G29&gt;=0.657,H29&lt;13.42,B29&gt;=3.15,A29&lt;7.05,D29&gt;=1.7,H29&lt;15.534,A29&gt;=5.55),6,IF(AND(G29&gt;=0.782,G29&gt;=0.265,H29&lt;14.877,G29&lt;0.905,B29&lt;3.85,A29&gt;=4.75,D29&lt;0.8,A29&lt;5.55),1.48,IF(AND(H29&lt;11.286,G29&lt;0.652,D29&lt;1.35,B29&gt;=2.65,D29&gt;=0.65,D29&lt;1.7,H29&lt;15.534,A29&gt;=5.55),4.24,IF(AND(H29&gt;=11.286,G29&lt;0.652,D29&lt;1.35,B29&gt;=2.65,D29&gt;=0.65,D29&lt;1.7,H29&lt;15.534,A29&gt;=5.55),4.05,IF(AND(G29&lt;0.413,H29&gt;=7.47,D29&gt;=1.35,B29&gt;=2.65,D29&gt;=0.65,D29&lt;1.7,H29&lt;15.534,A29&gt;=5.55),5.1,IF(AND(H29&lt;11.325,G29&lt;0.657,H29&lt;13.42,B29&gt;=3.15,A29&lt;7.05,D29&gt;=1.7,H29&lt;15.534,A29&gt;=5.55),5.8,IF(AND(H29&gt;=11.325,G29&lt;0.657,H29&lt;13.42,B29&gt;=3.15,A29&lt;7.05,D29&gt;=1.7,H29&lt;15.534,A29&gt;=5.55),5.6,IF(AND(D29&gt;=0.35,G29&lt;0.782,G29&gt;=0.265,H29&lt;14.877,G29&lt;0.905,B29&lt;3.85,A29&gt;=4.75,D29&lt;0.8,A29&lt;5.55),1.633,IF(AND(B29&lt;2.85,G29&gt;=0.413,H29&gt;=7.47,D29&gt;=1.35,B29&gt;=2.65,D29&gt;=0.65,D29&lt;1.7,H29&lt;15.534,A29&gt;=5.55),4.6,IF(AND(D29&lt;0.15,D29&lt;0.35,G29&lt;0.782,G29&gt;=0.265,H29&lt;14.877,G29&lt;0.905,B29&lt;3.85,A29&gt;=4.75,D29&lt;0.8,A29&lt;5.55),1.5,IF(AND(D29&gt;=0.15,D29&lt;0.35,G29&lt;0.782,G29&gt;=0.265,H29&lt;14.877,G29&lt;0.905,B29&lt;3.85,A29&gt;=4.75,D29&lt;0.8,A29&lt;5.55),1.543,IF(AND(A29&gt;=6.8,B29&gt;=2.85,G29&gt;=0.413,H29&gt;=7.47,D29&gt;=1.35,B29&gt;=2.65,D29&gt;=0.65,D29&lt;1.7,H29&lt;15.534,A29&gt;=5.55),4.9,IF(AND(H29&lt;13.531,A29&lt;6.8,B29&gt;=2.85,G29&gt;=0.413,H29&gt;=7.47,D29&gt;=1.35,B29&gt;=2.65,D29&gt;=0.65,D29&lt;1.7,H29&lt;15.534,A29&gt;=5.55),4.5,IF(AND(H29&gt;=13.531,A29&lt;6.8,B29&gt;=2.85,G29&gt;=0.413,H29&gt;=7.47,D29&gt;=1.35,B29&gt;=2.65,D29&gt;=0.65,D29&lt;1.7,H29&lt;15.534,A29&gt;=5.55),4.7,"shouldnthappen")))))))))))))))))))))))))))))))))))))))</f>
        <v>1.633</v>
      </c>
      <c r="AZ29" s="1" t="n">
        <f aca="false">IF(AND(H29&gt;=15.371,B29&gt;=3.35),5.4,IF(AND(G29&gt;=0.851,H29&gt;=15.244,B29&lt;3.35),4.75,IF(AND(F29&gt;=2,H29&lt;15.371,B29&gt;=3.35),5.6,IF(AND(B29&lt;2.75,A29&lt;5.15,H29&lt;15.244,B29&lt;3.35),3.42,IF(AND(A29&gt;=7.25,G29&lt;0.851,H29&gt;=15.244,B29&lt;3.35),6.6,IF(AND(A29&lt;4.45,B29&gt;=2.75,A29&lt;5.15,H29&lt;15.244,B29&lt;3.35),1.1,IF(AND(G29&lt;0.527,A29&lt;7.25,G29&lt;0.851,H29&gt;=15.244,B29&lt;3.35),5.08,IF(AND(G29&gt;=0.527,A29&lt;7.25,G29&lt;0.851,H29&gt;=15.244,B29&lt;3.35),5.8,IF(AND(D29&gt;=0.35,B29&lt;3.7,F29&lt;2,H29&lt;15.371,B29&gt;=3.35),1.55,IF(AND(H29&lt;6.542,B29&gt;=3.7,F29&lt;2,H29&lt;15.371,B29&gt;=3.35),1.9,IF(AND(B29&lt;3.25,A29&gt;=4.45,B29&gt;=2.75,A29&lt;5.15,H29&lt;15.244,B29&lt;3.35),1.46,IF(AND(B29&gt;=3.25,A29&gt;=4.45,B29&gt;=2.75,A29&lt;5.15,H29&lt;15.244,B29&lt;3.35),1.7,IF(AND(H29&lt;13.654,B29&gt;=2.95,D29&lt;1.45,A29&gt;=5.15,H29&lt;15.244,B29&lt;3.35),4.3,IF(AND(H29&gt;=13.654,B29&gt;=2.95,D29&lt;1.45,A29&gt;=5.15,H29&lt;15.244,B29&lt;3.35),4.625,IF(AND(F29&gt;=2.5,D29&lt;1.75,D29&gt;=1.45,A29&gt;=5.15,H29&lt;15.244,B29&lt;3.35),5.3,IF(AND(G29&gt;=0.853,D29&gt;=1.75,D29&gt;=1.45,A29&gt;=5.15,H29&lt;15.244,B29&lt;3.35),5.15,IF(AND(D29&gt;=0.25,D29&lt;0.35,B29&lt;3.7,F29&lt;2,H29&lt;15.371,B29&gt;=3.35),1.3,IF(AND(B29&lt;3.85,H29&gt;=6.542,B29&gt;=3.7,F29&lt;2,H29&lt;15.371,B29&gt;=3.35),1.633,IF(AND(H29&lt;7.02,H29&lt;10.688,B29&lt;2.95,D29&lt;1.45,A29&gt;=5.15,H29&lt;15.244,B29&lt;3.35),3.98,IF(AND(G29&lt;0.338,H29&gt;=10.688,B29&lt;2.95,D29&lt;1.45,A29&gt;=5.15,H29&lt;15.244,B29&lt;3.35),4.22,IF(AND(G29&gt;=0.338,H29&gt;=10.688,B29&lt;2.95,D29&lt;1.45,A29&gt;=5.15,H29&lt;15.244,B29&lt;3.35),3.9,IF(AND(B29&lt;2.75,F29&lt;2.5,D29&lt;1.75,D29&gt;=1.45,A29&gt;=5.15,H29&lt;15.244,B29&lt;3.35),5.1,IF(AND(B29&gt;=2.75,F29&lt;2.5,D29&lt;1.75,D29&gt;=1.45,A29&gt;=5.15,H29&lt;15.244,B29&lt;3.35),4.74,IF(AND(A29&gt;=7,G29&lt;0.853,D29&gt;=1.75,D29&gt;=1.45,A29&gt;=5.15,H29&lt;15.244,B29&lt;3.35),6.5,IF(AND(G29&gt;=0.934,D29&lt;0.25,D29&lt;0.35,B29&lt;3.7,F29&lt;2,H29&lt;15.371,B29&gt;=3.35),1.7,IF(AND(D29&lt;0.25,B29&gt;=3.85,H29&gt;=6.542,B29&gt;=3.7,F29&lt;2,H29&lt;15.371,B29&gt;=3.35),1.5,IF(AND(D29&gt;=0.25,B29&gt;=3.85,H29&gt;=6.542,B29&gt;=3.7,F29&lt;2,H29&lt;15.371,B29&gt;=3.35),1.4,IF(AND(B29&lt;2.5,H29&gt;=7.02,H29&lt;10.688,B29&lt;2.95,D29&lt;1.45,A29&gt;=5.15,H29&lt;15.244,B29&lt;3.35),3.8,IF(AND(G29&gt;=0.74,A29&lt;7,G29&lt;0.853,D29&gt;=1.75,D29&gt;=1.45,A29&gt;=5.15,H29&lt;15.244,B29&lt;3.35),6,IF(AND(G29&gt;=0.61,G29&lt;0.934,D29&lt;0.25,D29&lt;0.35,B29&lt;3.7,F29&lt;2,H29&lt;15.371,B29&gt;=3.35),1.5,IF(AND(D29&lt;1.15,B29&gt;=2.5,H29&gt;=7.02,H29&lt;10.688,B29&lt;2.95,D29&lt;1.45,A29&gt;=5.15,H29&lt;15.244,B29&lt;3.35),3.5,IF(AND(D29&gt;=1.15,B29&gt;=2.5,H29&gt;=7.02,H29&lt;10.688,B29&lt;2.95,D29&lt;1.45,A29&gt;=5.15,H29&lt;15.244,B29&lt;3.35),3.6,IF(AND(G29&gt;=0.626,G29&lt;0.74,A29&lt;7,G29&lt;0.853,D29&gt;=1.75,D29&gt;=1.45,A29&gt;=5.15,H29&lt;15.244,B29&lt;3.35),4.9,IF(AND(H29&lt;13.641,G29&lt;0.61,G29&lt;0.934,D29&lt;0.25,D29&lt;0.35,B29&lt;3.7,F29&lt;2,H29&lt;15.371,B29&gt;=3.35),1.425,IF(AND(H29&gt;=13.641,G29&lt;0.61,G29&lt;0.934,D29&lt;0.25,D29&lt;0.35,B29&lt;3.7,F29&lt;2,H29&lt;15.371,B29&gt;=3.35),1.3,IF(AND(B29&lt;3.05,G29&lt;0.626,G29&lt;0.74,A29&lt;7,G29&lt;0.853,D29&gt;=1.75,D29&gt;=1.45,A29&gt;=5.15,H29&lt;15.244,B29&lt;3.35),5.475,IF(AND(B29&gt;=3.05,G29&lt;0.626,G29&lt;0.74,A29&lt;7,G29&lt;0.853,D29&gt;=1.75,D29&gt;=1.45,A29&gt;=5.15,H29&lt;15.244,B29&lt;3.35),5.633,"shouldnthappen")))))))))))))))))))))))))))))))))))))</f>
        <v>1.55</v>
      </c>
      <c r="BA29" s="1" t="n">
        <f aca="false">IF(AND(F29&gt;=2,B29&gt;=3.4),6.1,IF(AND(B29&lt;2.75,A29&lt;5.15,B29&lt;3.4),3.225,IF(AND(G29&gt;=0.821,F29&lt;2,B29&gt;=3.4),1.9,IF(AND(B29&gt;=3.2,B29&gt;=2.75,A29&lt;5.15,B29&lt;3.4),1.7,IF(AND(A29&lt;4.8,G29&lt;0.821,F29&lt;2,B29&gt;=3.4),1,IF(AND(G29&gt;=0.446,B29&lt;3.2,B29&gt;=2.75,A29&lt;5.15,B29&lt;3.4),1.1,IF(AND(G29&lt;0.356,D29&lt;1.45,A29&lt;6.25,A29&gt;=5.15,B29&lt;3.4),4.32,IF(AND(G29&lt;0.591,D29&gt;=1.45,A29&lt;6.25,A29&gt;=5.15,B29&lt;3.4),4.6,IF(AND(D29&lt;1.75,G29&lt;0.597,A29&gt;=6.25,A29&gt;=5.15,B29&lt;3.4),4.86,IF(AND(H29&gt;=16.472,G29&gt;=0.597,A29&gt;=6.25,A29&gt;=5.15,B29&lt;3.4),6.6,IF(AND(G29&lt;0.063,G29&lt;0.446,B29&lt;3.2,B29&gt;=2.75,A29&lt;5.15,B29&lt;3.4),1.4,IF(AND(A29&gt;=5.95,G29&gt;=0.356,D29&lt;1.45,A29&lt;6.25,A29&gt;=5.15,B29&lt;3.4),4.6,IF(AND(B29&gt;=2.9,G29&gt;=0.591,D29&gt;=1.45,A29&lt;6.25,A29&gt;=5.15,B29&lt;3.4),4.867,IF(AND(D29&gt;=2.4,H29&lt;16.472,G29&gt;=0.597,A29&gt;=6.25,A29&gt;=5.15,B29&lt;3.4),6,IF(AND(A29&lt;5.45,B29&gt;=3.85,A29&gt;=4.8,G29&lt;0.821,F29&lt;2,B29&gt;=3.4),1.3,IF(AND(A29&gt;=5.45,B29&gt;=3.85,A29&gt;=4.8,G29&lt;0.821,F29&lt;2,B29&gt;=3.4),1.45,IF(AND(H29&lt;14.273,G29&gt;=0.063,G29&lt;0.446,B29&lt;3.2,B29&gt;=2.75,A29&lt;5.15,B29&lt;3.4),1.5,IF(AND(H29&gt;=14.273,G29&gt;=0.063,G29&lt;0.446,B29&lt;3.2,B29&gt;=2.75,A29&lt;5.15,B29&lt;3.4),1.6,IF(AND(G29&gt;=0.572,A29&lt;5.95,G29&gt;=0.356,D29&lt;1.45,A29&lt;6.25,A29&gt;=5.15,B29&lt;3.4),3.9,IF(AND(G29&lt;0.827,B29&lt;2.9,G29&gt;=0.591,D29&gt;=1.45,A29&lt;6.25,A29&gt;=5.15,B29&lt;3.4),4.9,IF(AND(G29&gt;=0.827,B29&lt;2.9,G29&gt;=0.591,D29&gt;=1.45,A29&lt;6.25,A29&gt;=5.15,B29&lt;3.4),5.1,IF(AND(A29&gt;=7.2,B29&lt;3.05,D29&gt;=1.75,G29&lt;0.597,A29&gt;=6.25,A29&gt;=5.15,B29&lt;3.4),6.7,IF(AND(G29&lt;0.353,B29&gt;=3.05,D29&gt;=1.75,G29&lt;0.597,A29&gt;=6.25,A29&gt;=5.15,B29&lt;3.4),5.22,IF(AND(G29&gt;=0.353,B29&gt;=3.05,D29&gt;=1.75,G29&lt;0.597,A29&gt;=6.25,A29&gt;=5.15,B29&lt;3.4),5.65,IF(AND(A29&lt;6.55,D29&lt;2.4,H29&lt;16.472,G29&gt;=0.597,A29&gt;=6.25,A29&gt;=5.15,B29&lt;3.4),5.033,IF(AND(H29&lt;12.719,G29&lt;0.385,B29&lt;3.85,A29&gt;=4.8,G29&lt;0.821,F29&lt;2,B29&gt;=3.4),1.54,IF(AND(H29&gt;=12.719,G29&lt;0.385,B29&lt;3.85,A29&gt;=4.8,G29&lt;0.821,F29&lt;2,B29&gt;=3.4),1.3,IF(AND(B29&lt;3.6,G29&gt;=0.385,B29&lt;3.85,A29&gt;=4.8,G29&lt;0.821,F29&lt;2,B29&gt;=3.4),1.325,IF(AND(B29&gt;=3.6,G29&gt;=0.385,B29&lt;3.85,A29&gt;=4.8,G29&lt;0.821,F29&lt;2,B29&gt;=3.4),1.55,IF(AND(D29&lt;1.05,G29&lt;0.572,A29&lt;5.95,G29&gt;=0.356,D29&lt;1.45,A29&lt;6.25,A29&gt;=5.15,B29&lt;3.4),3.633,IF(AND(D29&gt;=2.15,A29&lt;7.2,B29&lt;3.05,D29&gt;=1.75,G29&lt;0.597,A29&gt;=6.25,A29&gt;=5.15,B29&lt;3.4),5.667,IF(AND(H29&lt;13.094,A29&gt;=6.55,D29&lt;2.4,H29&lt;16.472,G29&gt;=0.597,A29&gt;=6.25,A29&gt;=5.15,B29&lt;3.4),5.2,IF(AND(D29&lt;1.15,D29&gt;=1.05,G29&lt;0.572,A29&lt;5.95,G29&gt;=0.356,D29&lt;1.45,A29&lt;6.25,A29&gt;=5.15,B29&lt;3.4),3.8,IF(AND(D29&gt;=1.15,D29&gt;=1.05,G29&lt;0.572,A29&lt;5.95,G29&gt;=0.356,D29&lt;1.45,A29&lt;6.25,A29&gt;=5.15,B29&lt;3.4),3.9,IF(AND(G29&gt;=0.487,D29&lt;2.15,A29&lt;7.2,B29&lt;3.05,D29&gt;=1.75,G29&lt;0.597,A29&gt;=6.25,A29&gt;=5.15,B29&lt;3.4),5.8,IF(AND(A29&lt;6.8,H29&gt;=13.094,A29&gt;=6.55,D29&lt;2.4,H29&lt;16.472,G29&gt;=0.597,A29&gt;=6.25,A29&gt;=5.15,B29&lt;3.4),4.52,IF(AND(A29&gt;=6.8,H29&gt;=13.094,A29&gt;=6.55,D29&lt;2.4,H29&lt;16.472,G29&gt;=0.597,A29&gt;=6.25,A29&gt;=5.15,B29&lt;3.4),4.75,IF(AND(B29&lt;2.95,G29&lt;0.487,D29&lt;2.15,A29&lt;7.2,B29&lt;3.05,D29&gt;=1.75,G29&lt;0.597,A29&gt;=6.25,A29&gt;=5.15,B29&lt;3.4),5.6,IF(AND(B29&gt;=2.95,G29&lt;0.487,D29&lt;2.15,A29&lt;7.2,B29&lt;3.05,D29&gt;=1.75,G29&lt;0.597,A29&gt;=6.25,A29&gt;=5.15,B29&lt;3.4),5.5,"shouldnthappen")))))))))))))))))))))))))))))))))))))))</f>
        <v>1.54</v>
      </c>
      <c r="BB29" s="1" t="n">
        <f aca="false">IF(AND(A29&lt;4.35,B29&lt;3.25,F29&lt;1.5),1.1,IF(AND(H29&lt;14.005,A29&gt;=4.35,B29&lt;3.25,F29&lt;1.5),1.3,IF(AND(H29&gt;=14.005,A29&gt;=4.35,B29&lt;3.25,F29&lt;1.5),1.6,IF(AND(G29&gt;=0.905,A29&lt;5.15,B29&gt;=3.25,F29&lt;1.5),1.9,IF(AND(B29&lt;3.45,A29&gt;=5.15,B29&gt;=3.25,F29&lt;1.5),1.6,IF(AND(F29&gt;=2.5,D29&gt;=1.35,D29&lt;1.75,F29&gt;=1.5),4.867,IF(AND(A29&gt;=7.05,D29&gt;=2.05,D29&gt;=1.75,F29&gt;=1.5),6.35,IF(AND(D29&gt;=0.4,G29&lt;0.905,A29&lt;5.15,B29&gt;=3.25,F29&lt;1.5),1.65,IF(AND(B29&lt;3.6,B29&gt;=3.45,A29&gt;=5.15,B29&gt;=3.25,F29&lt;1.5),1.35,IF(AND(H29&lt;6.808,H29&lt;9.386,D29&lt;1.35,D29&lt;1.75,F29&gt;=1.5),4.05,IF(AND(H29&gt;=6.808,H29&lt;9.386,D29&lt;1.35,D29&lt;1.75,F29&gt;=1.5),3.46,IF(AND(B29&lt;2.45,F29&lt;2.5,D29&gt;=1.35,D29&lt;1.75,F29&gt;=1.5),4.5,IF(AND(H29&gt;=13.115,D29&lt;1.95,D29&lt;2.05,D29&gt;=1.75,F29&gt;=1.5),4.85,IF(AND(G29&lt;0.196,D29&gt;=1.95,D29&lt;2.05,D29&gt;=1.75,F29&gt;=1.5),6.7,IF(AND(G29&gt;=0.196,D29&gt;=1.95,D29&lt;2.05,D29&gt;=1.75,F29&gt;=1.5),5.12,IF(AND(H29&lt;10.925,D29&lt;0.4,G29&lt;0.905,A29&lt;5.15,B29&gt;=3.25,F29&lt;1.5),1.4,IF(AND(H29&gt;=10.925,D29&lt;0.4,G29&lt;0.905,A29&lt;5.15,B29&gt;=3.25,F29&lt;1.5),1.45,IF(AND(H29&lt;14.096,B29&gt;=3.6,B29&gt;=3.45,A29&gt;=5.15,B29&gt;=3.25,F29&lt;1.5),1.42,IF(AND(H29&gt;=14.096,B29&gt;=3.6,B29&gt;=3.45,A29&gt;=5.15,B29&gt;=3.25,F29&lt;1.5),1.7,IF(AND(B29&lt;2.45,D29&lt;1.15,H29&gt;=9.386,D29&lt;1.35,D29&lt;1.75,F29&gt;=1.5),3.6,IF(AND(B29&gt;=2.45,D29&lt;1.15,H29&gt;=9.386,D29&lt;1.35,D29&lt;1.75,F29&gt;=1.5),3.9,IF(AND(G29&lt;0.246,D29&gt;=1.15,H29&gt;=9.386,D29&lt;1.35,D29&lt;1.75,F29&gt;=1.5),4.4,IF(AND(B29&lt;2.75,B29&gt;=2.45,F29&lt;2.5,D29&gt;=1.35,D29&lt;1.75,F29&gt;=1.5),5.1,IF(AND(H29&lt;11.084,H29&lt;13.115,D29&lt;1.95,D29&lt;2.05,D29&gt;=1.75,F29&gt;=1.5),5.35,IF(AND(H29&gt;=11.084,H29&lt;13.115,D29&lt;1.95,D29&lt;2.05,D29&gt;=1.75,F29&gt;=1.5),5.7,IF(AND(H29&lt;15.52,D29&lt;2.25,A29&lt;7.05,D29&gt;=2.05,D29&gt;=1.75,F29&gt;=1.5),5.45,IF(AND(H29&gt;=15.52,D29&lt;2.25,A29&lt;7.05,D29&gt;=2.05,D29&gt;=1.75,F29&gt;=1.5),5.725,IF(AND(G29&gt;=0.775,D29&gt;=2.25,A29&lt;7.05,D29&gt;=2.05,D29&gt;=1.75,F29&gt;=1.5),5.2,IF(AND(D29&lt;1.25,G29&gt;=0.246,D29&gt;=1.15,H29&gt;=9.386,D29&lt;1.35,D29&lt;1.75,F29&gt;=1.5),4.05,IF(AND(A29&lt;5.85,B29&gt;=2.75,B29&gt;=2.45,F29&lt;2.5,D29&gt;=1.35,D29&lt;1.75,F29&gt;=1.5),4.5,IF(AND(B29&lt;3.3,G29&lt;0.775,D29&gt;=2.25,A29&lt;7.05,D29&gt;=2.05,D29&gt;=1.75,F29&gt;=1.5),5.64,IF(AND(B29&gt;=3.3,G29&lt;0.775,D29&gt;=2.25,A29&lt;7.05,D29&gt;=2.05,D29&gt;=1.75,F29&gt;=1.5),5.6,IF(AND(A29&lt;5.9,D29&gt;=1.25,G29&gt;=0.246,D29&gt;=1.15,H29&gt;=9.386,D29&lt;1.35,D29&lt;1.75,F29&gt;=1.5),4.2,IF(AND(A29&gt;=5.9,D29&gt;=1.25,G29&gt;=0.246,D29&gt;=1.15,H29&gt;=9.386,D29&lt;1.35,D29&lt;1.75,F29&gt;=1.5),4,IF(AND(G29&gt;=0.437,A29&gt;=5.85,B29&gt;=2.75,B29&gt;=2.45,F29&lt;2.5,D29&gt;=1.35,D29&lt;1.75,F29&gt;=1.5),4.75,IF(AND(H29&lt;9.446,G29&lt;0.437,A29&gt;=5.85,B29&gt;=2.75,B29&gt;=2.45,F29&lt;2.5,D29&gt;=1.35,D29&lt;1.75,F29&gt;=1.5),4.6,IF(AND(H29&gt;=9.446,G29&lt;0.437,A29&gt;=5.85,B29&gt;=2.75,B29&gt;=2.45,F29&lt;2.5,D29&gt;=1.35,D29&lt;1.75,F29&gt;=1.5),4.7,"shouldnthappen")))))))))))))))))))))))))))))))))))))</f>
        <v>1.65</v>
      </c>
      <c r="BC29" s="1" t="n">
        <f aca="false">IF(AND(G29&gt;=0.905,F29&lt;1.5),1.65,IF(AND(D29&gt;=0.45,G29&lt;0.905,F29&lt;1.5),1.65,IF(AND(A29&lt;5.15,D29&lt;1.55,F29&gt;=1.5),3.225,IF(AND(F29&gt;=2.5,A29&gt;=5.15,D29&lt;1.55,F29&gt;=1.5),5.05,IF(AND(H29&lt;5.767,A29&lt;7.05,D29&gt;=1.55,F29&gt;=1.5),4.5,IF(AND(D29&lt;1.7,A29&gt;=7.05,D29&gt;=1.55,F29&gt;=1.5),5.8,IF(AND(A29&gt;=5.3,G29&lt;0.207,D29&lt;0.45,G29&lt;0.905,F29&lt;1.5),1.3,IF(AND(D29&gt;=0.35,G29&gt;=0.207,D29&lt;0.45,G29&lt;0.905,F29&lt;1.5),1.5,IF(AND(G29&lt;0.155,D29&gt;=1.7,A29&gt;=7.05,D29&gt;=1.55,F29&gt;=1.5),6.7,IF(AND(G29&gt;=0.155,D29&gt;=1.7,A29&gt;=7.05,D29&gt;=1.55,F29&gt;=1.5),6.34,IF(AND(G29&lt;0.05,A29&lt;5.3,G29&lt;0.207,D29&lt;0.45,G29&lt;0.905,F29&lt;1.5),1.4,IF(AND(G29&gt;=0.05,A29&lt;5.3,G29&lt;0.207,D29&lt;0.45,G29&lt;0.905,F29&lt;1.5),1.5,IF(AND(A29&lt;4.5,D29&lt;0.35,G29&gt;=0.207,D29&lt;0.45,G29&lt;0.905,F29&lt;1.5),1.3,IF(AND(G29&lt;0.308,A29&lt;6.2,F29&lt;2.5,A29&gt;=5.15,D29&lt;1.55,F29&gt;=1.5),4.5,IF(AND(D29&lt;1.35,A29&gt;=6.2,F29&lt;2.5,A29&gt;=5.15,D29&lt;1.55,F29&gt;=1.5),4.367,IF(AND(D29&lt;1.85,A29&lt;6.15,H29&gt;=5.767,A29&lt;7.05,D29&gt;=1.55,F29&gt;=1.5),4.933,IF(AND(G29&gt;=0.558,A29&gt;=4.5,D29&lt;0.35,G29&gt;=0.207,D29&lt;0.45,G29&lt;0.905,F29&lt;1.5),1.5,IF(AND(H29&gt;=13.383,G29&gt;=0.308,A29&lt;6.2,F29&lt;2.5,A29&gt;=5.15,D29&lt;1.55,F29&gt;=1.5),4.7,IF(AND(H29&gt;=12.206,D29&gt;=1.35,A29&gt;=6.2,F29&lt;2.5,A29&gt;=5.15,D29&lt;1.55,F29&gt;=1.5),4.575,IF(AND(A29&lt;5.7,D29&gt;=1.85,A29&lt;6.15,H29&gt;=5.767,A29&lt;7.05,D29&gt;=1.55,F29&gt;=1.5),4.9,IF(AND(A29&gt;=5.7,D29&gt;=1.85,A29&lt;6.15,H29&gt;=5.767,A29&lt;7.05,D29&gt;=1.55,F29&gt;=1.5),5.1,IF(AND(G29&lt;0.079,G29&lt;0.364,A29&gt;=6.15,H29&gt;=5.767,A29&lt;7.05,D29&gt;=1.55,F29&gt;=1.5),5.6,IF(AND(G29&gt;=0.079,G29&lt;0.364,A29&gt;=6.15,H29&gt;=5.767,A29&lt;7.05,D29&gt;=1.55,F29&gt;=1.5),5.25,IF(AND(G29&gt;=0.447,G29&lt;0.558,A29&gt;=4.5,D29&lt;0.35,G29&gt;=0.207,D29&lt;0.45,G29&lt;0.905,F29&lt;1.5),1.3,IF(AND(B29&gt;=2.95,H29&lt;13.383,G29&gt;=0.308,A29&lt;6.2,F29&lt;2.5,A29&gt;=5.15,D29&lt;1.55,F29&gt;=1.5),4.6,IF(AND(B29&lt;2.65,H29&lt;12.206,D29&gt;=1.35,A29&gt;=6.2,F29&lt;2.5,A29&gt;=5.15,D29&lt;1.55,F29&gt;=1.5),4.9,IF(AND(D29&lt;2.45,A29&lt;6.6,G29&gt;=0.364,A29&gt;=6.15,H29&gt;=5.767,A29&lt;7.05,D29&gt;=1.55,F29&gt;=1.5),5.6,IF(AND(D29&gt;=2.45,A29&lt;6.6,G29&gt;=0.364,A29&gt;=6.15,H29&gt;=5.767,A29&lt;7.05,D29&gt;=1.55,F29&gt;=1.5),6,IF(AND(H29&lt;12.921,A29&gt;=6.6,G29&gt;=0.364,A29&gt;=6.15,H29&gt;=5.767,A29&lt;7.05,D29&gt;=1.55,F29&gt;=1.5),5.725,IF(AND(H29&gt;=12.921,A29&gt;=6.6,G29&gt;=0.364,A29&gt;=6.15,H29&gt;=5.767,A29&lt;7.05,D29&gt;=1.55,F29&gt;=1.5),5.367,IF(AND(B29&lt;3.15,G29&lt;0.447,G29&lt;0.558,A29&gt;=4.5,D29&lt;0.35,G29&gt;=0.207,D29&lt;0.45,G29&lt;0.905,F29&lt;1.5),1.5,IF(AND(B29&gt;=3.15,G29&lt;0.447,G29&lt;0.558,A29&gt;=4.5,D29&lt;0.35,G29&gt;=0.207,D29&lt;0.45,G29&lt;0.905,F29&lt;1.5),1.36,IF(AND(B29&gt;=2.85,B29&lt;2.95,H29&lt;13.383,G29&gt;=0.308,A29&lt;6.2,F29&lt;2.5,A29&gt;=5.15,D29&lt;1.55,F29&gt;=1.5),3.6,IF(AND(H29&lt;9.446,B29&gt;=2.65,H29&lt;12.206,D29&gt;=1.35,A29&gt;=6.2,F29&lt;2.5,A29&gt;=5.15,D29&lt;1.55,F29&gt;=1.5),4.6,IF(AND(H29&gt;=9.446,B29&gt;=2.65,H29&lt;12.206,D29&gt;=1.35,A29&gt;=6.2,F29&lt;2.5,A29&gt;=5.15,D29&lt;1.55,F29&gt;=1.5),4.7,IF(AND(D29&lt;1.2,B29&lt;2.85,B29&lt;2.95,H29&lt;13.383,G29&gt;=0.308,A29&lt;6.2,F29&lt;2.5,A29&gt;=5.15,D29&lt;1.55,F29&gt;=1.5),3.75,IF(AND(G29&lt;0.356,D29&gt;=1.2,B29&lt;2.85,B29&lt;2.95,H29&lt;13.383,G29&gt;=0.308,A29&lt;6.2,F29&lt;2.5,A29&gt;=5.15,D29&lt;1.55,F29&gt;=1.5),4.2,IF(AND(G29&gt;=0.356,D29&gt;=1.2,B29&lt;2.85,B29&lt;2.95,H29&lt;13.383,G29&gt;=0.308,A29&lt;6.2,F29&lt;2.5,A29&gt;=5.15,D29&lt;1.55,F29&gt;=1.5),3.96,"shouldnthappen"))))))))))))))))))))))))))))))))))))))</f>
        <v>1.5</v>
      </c>
      <c r="BD29" s="1" t="n">
        <f aca="false">IF(AND(B29&lt;2.7,A29&lt;5.3,B29&lt;3.15),3.42,IF(AND(F29&lt;2.5,A29&gt;=5.85,B29&gt;=3.15),4.7,IF(AND(A29&lt;4.35,B29&gt;=2.7,A29&lt;5.3,B29&lt;3.15),1.1,IF(AND(A29&gt;=4.35,B29&gt;=2.7,A29&lt;5.3,B29&lt;3.15),1.42,IF(AND(A29&gt;=7.05,F29&gt;=2.5,A29&gt;=5.3,B29&lt;3.15),6.067,IF(AND(D29&gt;=0.45,A29&lt;5.05,A29&lt;5.85,B29&gt;=3.15),1.6,IF(AND(B29&lt;3.35,A29&gt;=5.05,A29&lt;5.85,B29&gt;=3.15),1.7,IF(AND(A29&gt;=6.85,F29&gt;=2.5,A29&gt;=5.85,B29&gt;=3.15),6.22,IF(AND(D29&lt;1.25,D29&lt;1.35,F29&lt;2.5,A29&gt;=5.3,B29&lt;3.15),4.033,IF(AND(D29&gt;=1.25,D29&lt;1.35,F29&lt;2.5,A29&gt;=5.3,B29&lt;3.15),4.233,IF(AND(A29&lt;6.05,D29&gt;=1.35,F29&lt;2.5,A29&gt;=5.3,B29&lt;3.15),5.1,IF(AND(H29&gt;=13.29,A29&lt;7.05,F29&gt;=2.5,A29&gt;=5.3,B29&lt;3.15),4.96,IF(AND(G29&gt;=0.858,D29&lt;0.45,A29&lt;5.05,A29&lt;5.85,B29&gt;=3.15),1.3,IF(AND(D29&gt;=0.35,B29&gt;=3.35,A29&gt;=5.05,A29&lt;5.85,B29&gt;=3.15),1.4,IF(AND(B29&lt;3.25,A29&lt;6.85,F29&gt;=2.5,A29&gt;=5.85,B29&gt;=3.15),5.233,IF(AND(A29&gt;=6.8,A29&gt;=6.05,D29&gt;=1.35,F29&lt;2.5,A29&gt;=5.3,B29&lt;3.15),4.9,IF(AND(G29&gt;=0.622,H29&lt;13.29,A29&lt;7.05,F29&gt;=2.5,A29&gt;=5.3,B29&lt;3.15),5.067,IF(AND(H29&lt;8.834,G29&lt;0.858,D29&lt;0.45,A29&lt;5.05,A29&lt;5.85,B29&gt;=3.15),1.4,IF(AND(G29&lt;0.774,B29&gt;=3.25,A29&lt;6.85,F29&gt;=2.5,A29&gt;=5.85,B29&gt;=3.15),5.8,IF(AND(G29&gt;=0.774,B29&gt;=3.25,A29&lt;6.85,F29&gt;=2.5,A29&gt;=5.85,B29&gt;=3.15),5.4,IF(AND(H29&gt;=12.206,A29&lt;6.8,A29&gt;=6.05,D29&gt;=1.35,F29&lt;2.5,A29&gt;=5.3,B29&lt;3.15),4.5,IF(AND(G29&gt;=0.439,G29&lt;0.622,H29&lt;13.29,A29&lt;7.05,F29&gt;=2.5,A29&gt;=5.3,B29&lt;3.15),5.667,IF(AND(G29&lt;0.227,H29&gt;=8.834,G29&lt;0.858,D29&lt;0.45,A29&lt;5.05,A29&lt;5.85,B29&gt;=3.15),1.4,IF(AND(G29&gt;=0.227,H29&gt;=8.834,G29&lt;0.858,D29&lt;0.45,A29&lt;5.05,A29&lt;5.85,B29&gt;=3.15),1.3,IF(AND(G29&gt;=0.934,B29&lt;3.75,D29&lt;0.35,B29&gt;=3.35,A29&gt;=5.05,A29&lt;5.85,B29&gt;=3.15),1.7,IF(AND(G29&lt;0.823,B29&gt;=3.75,D29&lt;0.35,B29&gt;=3.35,A29&gt;=5.05,A29&lt;5.85,B29&gt;=3.15),1.55,IF(AND(G29&gt;=0.823,B29&gt;=3.75,D29&lt;0.35,B29&gt;=3.35,A29&gt;=5.05,A29&lt;5.85,B29&gt;=3.15),1.5,IF(AND(A29&lt;6.2,H29&lt;12.206,A29&lt;6.8,A29&gt;=6.05,D29&gt;=1.35,F29&lt;2.5,A29&gt;=5.3,B29&lt;3.15),4.6,IF(AND(A29&gt;=6.2,H29&lt;12.206,A29&lt;6.8,A29&gt;=6.05,D29&gt;=1.35,F29&lt;2.5,A29&gt;=5.3,B29&lt;3.15),4.74,IF(AND(H29&gt;=10.667,G29&lt;0.439,G29&lt;0.622,H29&lt;13.29,A29&lt;7.05,F29&gt;=2.5,A29&gt;=5.3,B29&lt;3.15),5.6,IF(AND(H29&lt;13.67,G29&lt;0.934,B29&lt;3.75,D29&lt;0.35,B29&gt;=3.35,A29&gt;=5.05,A29&lt;5.85,B29&gt;=3.15),1.48,IF(AND(H29&gt;=13.67,G29&lt;0.934,B29&lt;3.75,D29&lt;0.35,B29&gt;=3.35,A29&gt;=5.05,A29&lt;5.85,B29&gt;=3.15),1.3,IF(AND(G29&lt;0.301,H29&lt;10.667,G29&lt;0.439,G29&lt;0.622,H29&lt;13.29,A29&lt;7.05,F29&gt;=2.5,A29&gt;=5.3,B29&lt;3.15),5.2,IF(AND(G29&gt;=0.301,H29&lt;10.667,G29&lt;0.439,G29&lt;0.622,H29&lt;13.29,A29&lt;7.05,F29&gt;=2.5,A29&gt;=5.3,B29&lt;3.15),5.067,"shouldnthappen"))))))))))))))))))))))))))))))))))</f>
        <v>1.3</v>
      </c>
      <c r="BE29" s="1" t="n">
        <f aca="false">IF(AND(B29&gt;=3.85,A29&gt;=5.05,F29&lt;1.5),1.4,IF(AND(A29&lt;5.25,A29&lt;5.75,F29&gt;=1.5),3.15,IF(AND(A29&lt;4.95,B29&lt;3.15,A29&lt;5.05,F29&lt;1.5),1.46,IF(AND(A29&gt;=4.95,B29&lt;3.15,A29&lt;5.05,F29&lt;1.5),1.6,IF(AND(H29&lt;8.834,B29&gt;=3.15,A29&lt;5.05,F29&lt;1.5),1.4,IF(AND(D29&lt;0.25,B29&lt;3.85,A29&gt;=5.05,F29&lt;1.5),1.48,IF(AND(D29&gt;=0.25,B29&lt;3.85,A29&gt;=5.05,F29&lt;1.5),1.7,IF(AND(F29&gt;=2.5,A29&gt;=5.25,A29&lt;5.75,F29&gt;=1.5),4.9,IF(AND(H29&lt;12.45,H29&gt;=8.834,B29&gt;=3.15,A29&lt;5.05,F29&lt;1.5),1.25,IF(AND(H29&gt;=12.45,H29&gt;=8.834,B29&gt;=3.15,A29&lt;5.05,F29&lt;1.5),1.32,IF(AND(G29&lt;0.283,F29&lt;2.5,A29&gt;=5.25,A29&lt;5.75,F29&gt;=1.5),4.3,IF(AND(H29&lt;6.712,H29&lt;11.275,D29&lt;1.55,A29&gt;=5.75,F29&gt;=1.5),5,IF(AND(H29&lt;13.101,H29&gt;=11.275,D29&lt;1.55,A29&gt;=5.75,F29&gt;=1.5),3.933,IF(AND(H29&gt;=13.101,H29&gt;=11.275,D29&lt;1.55,A29&gt;=5.75,F29&gt;=1.5),4.5,IF(AND(A29&gt;=7.3,D29&lt;2.45,D29&gt;=1.55,A29&gt;=5.75,F29&gt;=1.5),6.7,IF(AND(B29&lt;3.45,D29&gt;=2.45,D29&gt;=1.55,A29&gt;=5.75,F29&gt;=1.5),5.925,IF(AND(B29&gt;=3.45,D29&gt;=2.45,D29&gt;=1.55,A29&gt;=5.75,F29&gt;=1.5),6.1,IF(AND(B29&gt;=2.8,G29&gt;=0.283,F29&lt;2.5,A29&gt;=5.25,A29&lt;5.75,F29&gt;=1.5),4.2,IF(AND(D29&lt;1.35,H29&gt;=6.712,H29&lt;11.275,D29&lt;1.55,A29&gt;=5.75,F29&gt;=1.5),4.35,IF(AND(D29&lt;1.05,B29&lt;2.8,G29&gt;=0.283,F29&lt;2.5,A29&gt;=5.25,A29&lt;5.75,F29&gt;=1.5),3.567,IF(AND(D29&gt;=1.05,B29&lt;2.8,G29&gt;=0.283,F29&lt;2.5,A29&gt;=5.25,A29&lt;5.75,F29&gt;=1.5),3.925,IF(AND(B29&lt;2.65,D29&gt;=1.35,H29&gt;=6.712,H29&lt;11.275,D29&lt;1.55,A29&gt;=5.75,F29&gt;=1.5),4.9,IF(AND(B29&gt;=2.65,D29&gt;=1.35,H29&gt;=6.712,H29&lt;11.275,D29&lt;1.55,A29&gt;=5.75,F29&gt;=1.5),4.625,IF(AND(H29&gt;=14.683,G29&gt;=0.628,A29&lt;7.3,D29&lt;2.45,D29&gt;=1.55,A29&gt;=5.75,F29&gt;=1.5),5.4,IF(AND(D29&lt;1.95,H29&lt;8.884,G29&lt;0.628,A29&lt;7.3,D29&lt;2.45,D29&gt;=1.55,A29&gt;=5.75,F29&gt;=1.5),5.1,IF(AND(D29&gt;=1.95,H29&lt;8.884,G29&lt;0.628,A29&lt;7.3,D29&lt;2.45,D29&gt;=1.55,A29&gt;=5.75,F29&gt;=1.5),5.22,IF(AND(A29&lt;6.05,H29&gt;=8.884,G29&lt;0.628,A29&lt;7.3,D29&lt;2.45,D29&gt;=1.55,A29&gt;=5.75,F29&gt;=1.5),5.1,IF(AND(G29&lt;0.817,H29&lt;14.683,G29&gt;=0.628,A29&lt;7.3,D29&lt;2.45,D29&gt;=1.55,A29&gt;=5.75,F29&gt;=1.5),4.967,IF(AND(G29&gt;=0.817,H29&lt;14.683,G29&gt;=0.628,A29&lt;7.3,D29&lt;2.45,D29&gt;=1.55,A29&gt;=5.75,F29&gt;=1.5),5.1,IF(AND(H29&lt;9.637,A29&gt;=6.05,H29&gt;=8.884,G29&lt;0.628,A29&lt;7.3,D29&lt;2.45,D29&gt;=1.55,A29&gt;=5.75,F29&gt;=1.5),5.9,IF(AND(D29&lt;1.85,H29&gt;=9.637,A29&gt;=6.05,H29&gt;=8.884,G29&lt;0.628,A29&lt;7.3,D29&lt;2.45,D29&gt;=1.55,A29&gt;=5.75,F29&gt;=1.5),5.733,IF(AND(G29&gt;=0.388,D29&gt;=1.85,H29&gt;=9.637,A29&gt;=6.05,H29&gt;=8.884,G29&lt;0.628,A29&lt;7.3,D29&lt;2.45,D29&gt;=1.55,A29&gt;=5.75,F29&gt;=1.5),5.64,IF(AND(B29&lt;2.95,G29&lt;0.388,D29&gt;=1.85,H29&gt;=9.637,A29&gt;=6.05,H29&gt;=8.884,G29&lt;0.628,A29&lt;7.3,D29&lt;2.45,D29&gt;=1.55,A29&gt;=5.75,F29&gt;=1.5),5.5,IF(AND(B29&gt;=2.95,G29&lt;0.388,D29&gt;=1.85,H29&gt;=9.637,A29&gt;=6.05,H29&gt;=8.884,G29&lt;0.628,A29&lt;7.3,D29&lt;2.45,D29&gt;=1.55,A29&gt;=5.75,F29&gt;=1.5),5.333,"shouldnthappen"))))))))))))))))))))))))))))))))))</f>
        <v>1.25</v>
      </c>
      <c r="BF29" s="1" t="n">
        <f aca="false">IF(AND(D29&gt;=0.35,F29&lt;1.5),1.65,IF(AND(H29&gt;=16.227,D29&gt;=1.55,F29&gt;=1.5),6.533,IF(AND(A29&gt;=5.45,G29&lt;0.174,D29&lt;0.35,F29&lt;1.5),1.7,IF(AND(D29&lt;0.15,G29&gt;=0.174,D29&lt;0.35,F29&lt;1.5),1.38,IF(AND(D29&gt;=1.15,D29&lt;1.25,D29&lt;1.55,F29&gt;=1.5),3.967,IF(AND(H29&lt;8.376,A29&lt;5.45,G29&lt;0.174,D29&lt;0.35,F29&lt;1.5),1.4,IF(AND(H29&gt;=8.376,A29&lt;5.45,G29&lt;0.174,D29&lt;0.35,F29&lt;1.5),1.5,IF(AND(B29&lt;3.1,D29&gt;=0.15,G29&gt;=0.174,D29&lt;0.35,F29&lt;1.5),1.475,IF(AND(H29&lt;10.258,D29&lt;1.15,D29&lt;1.25,D29&lt;1.55,F29&gt;=1.5),3.24,IF(AND(H29&gt;=10.258,D29&lt;1.15,D29&lt;1.25,D29&lt;1.55,F29&gt;=1.5),3.875,IF(AND(F29&gt;=2.5,H29&lt;10.927,D29&gt;=1.25,D29&lt;1.55,F29&gt;=1.5),5.05,IF(AND(D29&lt;1.35,H29&gt;=10.927,D29&gt;=1.25,D29&lt;1.55,F29&gt;=1.5),4.25,IF(AND(A29&gt;=6.95,D29&lt;1.75,H29&lt;16.227,D29&gt;=1.55,F29&gt;=1.5),5.8,IF(AND(B29&lt;3.3,B29&gt;=3.1,D29&gt;=0.15,G29&gt;=0.174,D29&lt;0.35,F29&lt;1.5),1.3,IF(AND(H29&lt;12.278,D29&gt;=1.35,H29&gt;=10.927,D29&gt;=1.25,D29&lt;1.55,F29&gt;=1.5),4.9,IF(AND(G29&lt;0.226,A29&lt;6.95,D29&lt;1.75,H29&lt;16.227,D29&gt;=1.55,F29&gt;=1.5),5,IF(AND(G29&gt;=0.226,A29&lt;6.95,D29&lt;1.75,H29&lt;16.227,D29&gt;=1.55,F29&gt;=1.5),4.62,IF(AND(H29&lt;9.35,B29&lt;2.95,D29&gt;=1.75,H29&lt;16.227,D29&gt;=1.55,F29&gt;=1.5),6.3,IF(AND(H29&gt;=9.35,B29&lt;2.95,D29&gt;=1.75,H29&lt;16.227,D29&gt;=1.55,F29&gt;=1.5),5.58,IF(AND(A29&lt;5.05,B29&gt;=3.3,B29&gt;=3.1,D29&gt;=0.15,G29&gt;=0.174,D29&lt;0.35,F29&lt;1.5),1.35,IF(AND(A29&gt;=5.05,B29&gt;=3.3,B29&gt;=3.1,D29&gt;=0.15,G29&gt;=0.174,D29&lt;0.35,F29&lt;1.5),1.46,IF(AND(B29&lt;2.8,A29&lt;5.65,F29&lt;2.5,H29&lt;10.927,D29&gt;=1.25,D29&lt;1.55,F29&gt;=1.5),4.075,IF(AND(B29&gt;=2.8,A29&lt;5.65,F29&lt;2.5,H29&lt;10.927,D29&gt;=1.25,D29&lt;1.55,F29&gt;=1.5),3.933,IF(AND(A29&lt;6.25,A29&gt;=5.65,F29&lt;2.5,H29&lt;10.927,D29&gt;=1.25,D29&lt;1.55,F29&gt;=1.5),4.533,IF(AND(A29&gt;=6.25,A29&gt;=5.65,F29&lt;2.5,H29&lt;10.927,D29&gt;=1.25,D29&lt;1.55,F29&gt;=1.5),4.3,IF(AND(A29&lt;6.5,H29&gt;=12.278,D29&gt;=1.35,H29&gt;=10.927,D29&gt;=1.25,D29&lt;1.55,F29&gt;=1.5),4.55,IF(AND(A29&gt;=6.5,H29&gt;=12.278,D29&gt;=1.35,H29&gt;=10.927,D29&gt;=1.25,D29&lt;1.55,F29&gt;=1.5),4.775,IF(AND(H29&lt;9.884,D29&lt;2.1,B29&gt;=2.95,D29&gt;=1.75,H29&lt;16.227,D29&gt;=1.55,F29&gt;=1.5),5.5,IF(AND(H29&gt;=9.884,D29&lt;2.1,B29&gt;=2.95,D29&gt;=1.75,H29&lt;16.227,D29&gt;=1.55,F29&gt;=1.5),5.1,IF(AND(H29&lt;10.393,D29&gt;=2.1,B29&gt;=2.95,D29&gt;=1.75,H29&lt;16.227,D29&gt;=1.55,F29&gt;=1.5),5.74,IF(AND(D29&lt;2.25,H29&gt;=10.393,D29&gt;=2.1,B29&gt;=2.95,D29&gt;=1.75,H29&lt;16.227,D29&gt;=1.55,F29&gt;=1.5),5.8,IF(AND(D29&gt;=2.25,H29&gt;=10.393,D29&gt;=2.1,B29&gt;=2.95,D29&gt;=1.75,H29&lt;16.227,D29&gt;=1.55,F29&gt;=1.5),5.4,"shouldnthappen"))))))))))))))))))))))))))))))))</f>
        <v>1.65</v>
      </c>
      <c r="BG29" s="1" t="n">
        <f aca="false">IF(AND(G29&lt;0.096,A29&lt;5.45),2.95,IF(AND(F29&gt;=1.5,G29&gt;=0.096,A29&lt;5.45),3,IF(AND(D29&lt;0.6,A29&lt;5.9,A29&gt;=5.45),1.4,IF(AND(F29&gt;=2.5,D29&gt;=0.6,A29&lt;5.9,A29&gt;=5.45),5.1,IF(AND(A29&lt;7.45,A29&gt;=7.05,A29&gt;=5.9,A29&gt;=5.45),6.167,IF(AND(B29&gt;=3.55,G29&lt;0.587,F29&lt;1.5,G29&gt;=0.096,A29&lt;5.45),1,IF(AND(A29&lt;5.05,G29&gt;=0.587,F29&lt;1.5,G29&gt;=0.096,A29&lt;5.45),1.35,IF(AND(B29&lt;2.75,D29&lt;1.7,A29&lt;7.05,A29&gt;=5.9,A29&gt;=5.45),4.9,IF(AND(A29&lt;6.2,D29&gt;=1.7,A29&lt;7.05,A29&gt;=5.9,A29&gt;=5.45),4.833,IF(AND(H29&lt;17.32,A29&gt;=7.45,A29&gt;=7.05,A29&gt;=5.9,A29&gt;=5.45),6.68,IF(AND(H29&gt;=17.32,A29&gt;=7.45,A29&gt;=7.05,A29&gt;=5.9,A29&gt;=5.45),6.4,IF(AND(G29&lt;0.161,B29&lt;3.55,G29&lt;0.587,F29&lt;1.5,G29&gt;=0.096,A29&lt;5.45),1.5,IF(AND(H29&lt;11.016,A29&gt;=5.05,G29&gt;=0.587,F29&lt;1.5,G29&gt;=0.096,A29&lt;5.45),1.633,IF(AND(H29&lt;11.001,G29&lt;0.372,F29&lt;2.5,D29&gt;=0.6,A29&lt;5.9,A29&gt;=5.45),4.133,IF(AND(H29&gt;=11.001,G29&lt;0.372,F29&lt;2.5,D29&gt;=0.6,A29&lt;5.9,A29&gt;=5.45),4.3,IF(AND(H29&lt;6.808,G29&gt;=0.372,F29&lt;2.5,D29&gt;=0.6,A29&lt;5.9,A29&gt;=5.45),4,IF(AND(A29&gt;=6.75,B29&gt;=2.75,D29&lt;1.7,A29&lt;7.05,A29&gt;=5.9,A29&gt;=5.45),4.84,IF(AND(H29&lt;12.467,G29&gt;=0.161,B29&lt;3.55,G29&lt;0.587,F29&lt;1.5,G29&gt;=0.096,A29&lt;5.45),1.3,IF(AND(D29&lt;0.25,H29&gt;=11.016,A29&gt;=5.05,G29&gt;=0.587,F29&lt;1.5,G29&gt;=0.096,A29&lt;5.45),1.52,IF(AND(D29&gt;=0.25,H29&gt;=11.016,A29&gt;=5.05,G29&gt;=0.587,F29&lt;1.5,G29&gt;=0.096,A29&lt;5.45),1.5,IF(AND(H29&lt;11.218,H29&gt;=6.808,G29&gt;=0.372,F29&lt;2.5,D29&gt;=0.6,A29&lt;5.9,A29&gt;=5.45),3.7,IF(AND(H29&gt;=11.218,H29&gt;=6.808,G29&gt;=0.372,F29&lt;2.5,D29&gt;=0.6,A29&lt;5.9,A29&gt;=5.45),3.9,IF(AND(B29&lt;2.95,A29&lt;6.75,B29&gt;=2.75,D29&lt;1.7,A29&lt;7.05,A29&gt;=5.9,A29&gt;=5.45),4.2,IF(AND(B29&gt;=2.95,A29&lt;6.75,B29&gt;=2.75,D29&lt;1.7,A29&lt;7.05,A29&gt;=5.9,A29&gt;=5.45),4.6,IF(AND(D29&gt;=2.45,A29&lt;6.85,A29&gt;=6.2,D29&gt;=1.7,A29&lt;7.05,A29&gt;=5.9,A29&gt;=5.45),5.9,IF(AND(G29&lt;0.312,A29&gt;=6.85,A29&gt;=6.2,D29&gt;=1.7,A29&lt;7.05,A29&gt;=5.9,A29&gt;=5.45),5.1,IF(AND(G29&gt;=0.312,A29&gt;=6.85,A29&gt;=6.2,D29&gt;=1.7,A29&lt;7.05,A29&gt;=5.9,A29&gt;=5.45),5.4,IF(AND(G29&lt;0.251,H29&gt;=12.467,G29&gt;=0.161,B29&lt;3.55,G29&lt;0.587,F29&lt;1.5,G29&gt;=0.096,A29&lt;5.45),1.35,IF(AND(G29&gt;=0.251,H29&gt;=12.467,G29&gt;=0.161,B29&lt;3.55,G29&lt;0.587,F29&lt;1.5,G29&gt;=0.096,A29&lt;5.45),1.467,IF(AND(G29&gt;=0.628,D29&lt;2.45,A29&lt;6.85,A29&gt;=6.2,D29&gt;=1.7,A29&lt;7.05,A29&gt;=5.9,A29&gt;=5.45),5.1,IF(AND(A29&gt;=6.75,G29&lt;0.628,D29&lt;2.45,A29&lt;6.85,A29&gt;=6.2,D29&gt;=1.7,A29&lt;7.05,A29&gt;=5.9,A29&gt;=5.45),5.9,IF(AND(H29&lt;11.824,A29&lt;6.75,G29&lt;0.628,D29&lt;2.45,A29&lt;6.85,A29&gt;=6.2,D29&gt;=1.7,A29&lt;7.05,A29&gt;=5.9,A29&gt;=5.45),5.44,IF(AND(H29&lt;14.378,H29&gt;=11.824,A29&lt;6.75,G29&lt;0.628,D29&lt;2.45,A29&lt;6.85,A29&gt;=6.2,D29&gt;=1.7,A29&lt;7.05,A29&gt;=5.9,A29&gt;=5.45),5.6,IF(AND(H29&gt;=14.378,H29&gt;=11.824,A29&lt;6.75,G29&lt;0.628,D29&lt;2.45,A29&lt;6.85,A29&gt;=6.2,D29&gt;=1.7,A29&lt;7.05,A29&gt;=5.9,A29&gt;=5.45),5.8,"shouldnthappen"))))))))))))))))))))))))))))))))))</f>
        <v>1.3</v>
      </c>
      <c r="BH29" s="1" t="n">
        <f aca="false">IF(AND(G29&gt;=0.905,F29&lt;1.5),1.8,IF(AND(H29&lt;5.523,G29&lt;0.905,F29&lt;1.5),1,IF(AND(D29&gt;=0.4,H29&gt;=5.523,G29&lt;0.905,F29&lt;1.5),1.7,IF(AND(G29&gt;=0.878,D29&lt;1.35,F29&lt;2.5,F29&gt;=1.5),4.4,IF(AND(A29&lt;5.4,D29&gt;=1.35,F29&lt;2.5,F29&gt;=1.5),3.9,IF(AND(G29&lt;0.177,B29&lt;3.15,F29&gt;=2.5,F29&gt;=1.5),6.15,IF(AND(H29&lt;10.393,B29&gt;=3.15,F29&gt;=2.5,F29&gt;=1.5),5.94,IF(AND(H29&gt;=10.393,B29&gt;=3.15,F29&gt;=2.5,F29&gt;=1.5),5.467,IF(AND(D29&gt;=1.25,G29&lt;0.878,D29&lt;1.35,F29&lt;2.5,F29&gt;=1.5),4.18,IF(AND(G29&gt;=0.709,A29&gt;=5.4,D29&gt;=1.35,F29&lt;2.5,F29&gt;=1.5),4.9,IF(AND(B29&lt;2.6,G29&gt;=0.177,B29&lt;3.15,F29&gt;=2.5,F29&gt;=1.5),4.8,IF(AND(A29&lt;4.35,A29&lt;5.05,D29&lt;0.4,H29&gt;=5.523,G29&lt;0.905,F29&lt;1.5),1.1,IF(AND(A29&gt;=5.6,A29&gt;=5.05,D29&lt;0.4,H29&gt;=5.523,G29&lt;0.905,F29&lt;1.5),1.7,IF(AND(D29&lt;1.05,D29&lt;1.25,G29&lt;0.878,D29&lt;1.35,F29&lt;2.5,F29&gt;=1.5),3.6,IF(AND(D29&gt;=1.55,G29&lt;0.709,A29&gt;=5.4,D29&gt;=1.35,F29&lt;2.5,F29&gt;=1.5),4.975,IF(AND(D29&lt;1.7,B29&gt;=2.6,G29&gt;=0.177,B29&lt;3.15,F29&gt;=2.5,F29&gt;=1.5),5.8,IF(AND(B29&lt;3.15,A29&gt;=4.35,A29&lt;5.05,D29&lt;0.4,H29&gt;=5.523,G29&lt;0.905,F29&lt;1.5),1.46,IF(AND(A29&gt;=5.45,A29&lt;5.6,A29&gt;=5.05,D29&lt;0.4,H29&gt;=5.523,G29&lt;0.905,F29&lt;1.5),1.35,IF(AND(H29&lt;10.974,D29&gt;=1.05,D29&lt;1.25,G29&lt;0.878,D29&lt;1.35,F29&lt;2.5,F29&gt;=1.5),3.8,IF(AND(H29&gt;=13.654,D29&lt;1.55,G29&lt;0.709,A29&gt;=5.4,D29&gt;=1.35,F29&lt;2.5,F29&gt;=1.5),4.725,IF(AND(A29&lt;4.5,B29&gt;=3.15,A29&gt;=4.35,A29&lt;5.05,D29&lt;0.4,H29&gt;=5.523,G29&lt;0.905,F29&lt;1.5),1.3,IF(AND(G29&lt;0.676,A29&lt;5.45,A29&lt;5.6,A29&gt;=5.05,D29&lt;0.4,H29&gt;=5.523,G29&lt;0.905,F29&lt;1.5),1.5,IF(AND(G29&gt;=0.676,A29&lt;5.45,A29&lt;5.6,A29&gt;=5.05,D29&lt;0.4,H29&gt;=5.523,G29&lt;0.905,F29&lt;1.5),1.55,IF(AND(A29&lt;5.7,H29&gt;=10.974,D29&gt;=1.05,D29&lt;1.25,G29&lt;0.878,D29&lt;1.35,F29&lt;2.5,F29&gt;=1.5),3.9,IF(AND(A29&gt;=5.7,H29&gt;=10.974,D29&gt;=1.05,D29&lt;1.25,G29&lt;0.878,D29&lt;1.35,F29&lt;2.5,F29&gt;=1.5),3.933,IF(AND(G29&gt;=0.644,H29&lt;13.654,D29&lt;1.55,G29&lt;0.709,A29&gt;=5.4,D29&gt;=1.35,F29&lt;2.5,F29&gt;=1.5),4.4,IF(AND(B29&lt;2.9,A29&lt;6.2,D29&gt;=1.7,B29&gt;=2.6,G29&gt;=0.177,B29&lt;3.15,F29&gt;=2.5,F29&gt;=1.5),5.02,IF(AND(B29&gt;=2.9,A29&lt;6.2,D29&gt;=1.7,B29&gt;=2.6,G29&gt;=0.177,B29&lt;3.15,F29&gt;=2.5,F29&gt;=1.5),4.8,IF(AND(D29&lt;2.2,A29&gt;=6.2,D29&gt;=1.7,B29&gt;=2.6,G29&gt;=0.177,B29&lt;3.15,F29&gt;=2.5,F29&gt;=1.5),5.325,IF(AND(D29&gt;=2.2,A29&gt;=6.2,D29&gt;=1.7,B29&gt;=2.6,G29&gt;=0.177,B29&lt;3.15,F29&gt;=2.5,F29&gt;=1.5),5.1,IF(AND(D29&lt;0.25,A29&gt;=4.5,B29&gt;=3.15,A29&gt;=4.35,A29&lt;5.05,D29&lt;0.4,H29&gt;=5.523,G29&lt;0.905,F29&lt;1.5),1.357,IF(AND(D29&gt;=0.25,A29&gt;=4.5,B29&gt;=3.15,A29&gt;=4.35,A29&lt;5.05,D29&lt;0.4,H29&gt;=5.523,G29&lt;0.905,F29&lt;1.5),1.333,IF(AND(H29&lt;10.723,G29&lt;0.644,H29&lt;13.654,D29&lt;1.55,G29&lt;0.709,A29&gt;=5.4,D29&gt;=1.35,F29&lt;2.5,F29&gt;=1.5),4.6,IF(AND(H29&gt;=10.723,G29&lt;0.644,H29&lt;13.654,D29&lt;1.55,G29&lt;0.709,A29&gt;=5.4,D29&gt;=1.35,F29&lt;2.5,F29&gt;=1.5),4.5,"shouldnthappen"))))))))))))))))))))))))))))))))))</f>
        <v>1.7</v>
      </c>
      <c r="BI29" s="1" t="n">
        <f aca="false">IF(AND(D29&gt;=0.8,A29&lt;5.45),3.9,IF(AND(D29&gt;=0.45,D29&lt;0.8,A29&lt;5.45),1.66,IF(AND(H29&lt;16.447,B29&gt;=3.45,A29&gt;=5.45),1.525,IF(AND(H29&gt;=16.447,B29&gt;=3.45,A29&gt;=5.45),6.4,IF(AND(H29&lt;5.245,D29&lt;0.45,D29&lt;0.8,A29&lt;5.45),1,IF(AND(A29&gt;=7.2,G29&lt;0.154,B29&lt;3.45,A29&gt;=5.45),6.7,IF(AND(D29&lt;1.65,A29&lt;7.2,G29&lt;0.154,B29&lt;3.45,A29&gt;=5.45),4.7,IF(AND(D29&gt;=1.65,A29&lt;7.2,G29&lt;0.154,B29&lt;3.45,A29&gt;=5.45),5.52,IF(AND(D29&gt;=0.25,A29&lt;5.05,H29&gt;=5.245,D29&lt;0.45,D29&lt;0.8,A29&lt;5.45),1.35,IF(AND(H29&lt;6.089,A29&gt;=5.05,H29&gt;=5.245,D29&lt;0.45,D29&lt;0.8,A29&lt;5.45),1.7,IF(AND(D29&lt;1.2,B29&lt;2.6,A29&lt;5.75,G29&gt;=0.154,B29&lt;3.45,A29&gt;=5.45),3.85,IF(AND(D29&gt;=1.2,B29&lt;2.6,A29&lt;5.75,G29&gt;=0.154,B29&lt;3.45,A29&gt;=5.45),4,IF(AND(D29&gt;=1.65,B29&gt;=2.6,A29&lt;5.75,G29&gt;=0.154,B29&lt;3.45,A29&gt;=5.45),4.9,IF(AND(G29&lt;0.353,F29&lt;2.5,A29&gt;=5.75,G29&gt;=0.154,B29&lt;3.45,A29&gt;=5.45),4.25,IF(AND(A29&gt;=7.25,F29&gt;=2.5,A29&gt;=5.75,G29&gt;=0.154,B29&lt;3.45,A29&gt;=5.45),6.45,IF(AND(H29&lt;11.218,D29&lt;0.25,A29&lt;5.05,H29&gt;=5.245,D29&lt;0.45,D29&lt;0.8,A29&lt;5.45),1.42,IF(AND(G29&lt;0.517,H29&gt;=6.089,A29&gt;=5.05,H29&gt;=5.245,D29&lt;0.45,D29&lt;0.8,A29&lt;5.45),1.44,IF(AND(G29&gt;=0.517,H29&gt;=6.089,A29&gt;=5.05,H29&gt;=5.245,D29&lt;0.45,D29&lt;0.8,A29&lt;5.45),1.54,IF(AND(H29&gt;=10.194,D29&lt;1.65,B29&gt;=2.6,A29&lt;5.75,G29&gt;=0.154,B29&lt;3.45,A29&gt;=5.45),4.35,IF(AND(B29&gt;=3.15,G29&gt;=0.353,F29&lt;2.5,A29&gt;=5.75,G29&gt;=0.154,B29&lt;3.45,A29&gt;=5.45),4.7,IF(AND(H29&lt;7.716,A29&lt;7.25,F29&gt;=2.5,A29&gt;=5.75,G29&gt;=0.154,B29&lt;3.45,A29&gt;=5.45),5.04,IF(AND(G29&lt;0.175,H29&gt;=11.218,D29&lt;0.25,A29&lt;5.05,H29&gt;=5.245,D29&lt;0.45,D29&lt;0.8,A29&lt;5.45),1.5,IF(AND(H29&lt;7.713,H29&lt;10.194,D29&lt;1.65,B29&gt;=2.6,A29&lt;5.75,G29&gt;=0.154,B29&lt;3.45,A29&gt;=5.45),4.1,IF(AND(H29&gt;=7.713,H29&lt;10.194,D29&lt;1.65,B29&gt;=2.6,A29&lt;5.75,G29&gt;=0.154,B29&lt;3.45,A29&gt;=5.45),4.2,IF(AND(B29&gt;=3.05,B29&lt;3.15,G29&gt;=0.353,F29&lt;2.5,A29&gt;=5.75,G29&gt;=0.154,B29&lt;3.45,A29&gt;=5.45),4.4,IF(AND(D29&gt;=2.45,H29&gt;=7.716,A29&lt;7.25,F29&gt;=2.5,A29&gt;=5.75,G29&gt;=0.154,B29&lt;3.45,A29&gt;=5.45),5.85,IF(AND(D29&lt;0.15,G29&gt;=0.175,H29&gt;=11.218,D29&lt;0.25,A29&lt;5.05,H29&gt;=5.245,D29&lt;0.45,D29&lt;0.8,A29&lt;5.45),1.1,IF(AND(H29&gt;=16.317,B29&lt;3.05,B29&lt;3.15,G29&gt;=0.353,F29&lt;2.5,A29&gt;=5.75,G29&gt;=0.154,B29&lt;3.45,A29&gt;=5.45),4.8,IF(AND(G29&gt;=0.857,D29&lt;2.45,H29&gt;=7.716,A29&lt;7.25,F29&gt;=2.5,A29&gt;=5.75,G29&gt;=0.154,B29&lt;3.45,A29&gt;=5.45),5.05,IF(AND(G29&lt;0.245,D29&gt;=0.15,G29&gt;=0.175,H29&gt;=11.218,D29&lt;0.25,A29&lt;5.05,H29&gt;=5.245,D29&lt;0.45,D29&lt;0.8,A29&lt;5.45),1.3,IF(AND(G29&gt;=0.245,D29&gt;=0.15,G29&gt;=0.175,H29&gt;=11.218,D29&lt;0.25,A29&lt;5.05,H29&gt;=5.245,D29&lt;0.45,D29&lt;0.8,A29&lt;5.45),1.22,IF(AND(B29&lt;2.85,H29&lt;16.317,B29&lt;3.05,B29&lt;3.15,G29&gt;=0.353,F29&lt;2.5,A29&gt;=5.75,G29&gt;=0.154,B29&lt;3.45,A29&gt;=5.45),4.6,IF(AND(B29&gt;=2.85,H29&lt;16.317,B29&lt;3.05,B29&lt;3.15,G29&gt;=0.353,F29&lt;2.5,A29&gt;=5.75,G29&gt;=0.154,B29&lt;3.45,A29&gt;=5.45),4.633,IF(AND(D29&lt;1.85,G29&lt;0.857,D29&lt;2.45,H29&gt;=7.716,A29&lt;7.25,F29&gt;=2.5,A29&gt;=5.75,G29&gt;=0.154,B29&lt;3.45,A29&gt;=5.45),5.8,IF(AND(H29&lt;11.297,D29&gt;=1.85,G29&lt;0.857,D29&lt;2.45,H29&gt;=7.716,A29&lt;7.25,F29&gt;=2.5,A29&gt;=5.75,G29&gt;=0.154,B29&lt;3.45,A29&gt;=5.45),5.3,IF(AND(G29&lt;0.388,H29&gt;=11.297,D29&gt;=1.85,G29&lt;0.857,D29&lt;2.45,H29&gt;=7.716,A29&lt;7.25,F29&gt;=2.5,A29&gt;=5.75,G29&gt;=0.154,B29&lt;3.45,A29&gt;=5.45),5.4,IF(AND(G29&gt;=0.388,H29&gt;=11.297,D29&gt;=1.85,G29&lt;0.857,D29&lt;2.45,H29&gt;=7.716,A29&lt;7.25,F29&gt;=2.5,A29&gt;=5.75,G29&gt;=0.154,B29&lt;3.45,A29&gt;=5.45),5.6,"shouldnthappen")))))))))))))))))))))))))))))))))))))</f>
        <v>1.35</v>
      </c>
      <c r="BJ29" s="1" t="n">
        <f aca="false">IF(AND(F29&gt;=2,B29&gt;=3.35),6.1,IF(AND(H29&gt;=12.719,F29&lt;1.5,B29&lt;3.35),1.567,IF(AND(H29&lt;5.245,F29&lt;2,B29&gt;=3.35),1,IF(AND(D29&lt;0.15,H29&lt;12.719,F29&lt;1.5,B29&lt;3.35),1.5,IF(AND(D29&gt;=0.35,H29&gt;=5.245,F29&lt;2,B29&gt;=3.35),1.6,IF(AND(A29&lt;4.9,D29&gt;=0.15,H29&lt;12.719,F29&lt;1.5,B29&lt;3.35),1.36,IF(AND(B29&lt;2.65,G29&lt;0.572,D29&lt;1.45,F29&gt;=1.5,B29&lt;3.35),3.5,IF(AND(A29&lt;6.1,F29&lt;2.5,D29&gt;=1.45,F29&gt;=1.5,B29&lt;3.35),5.1,IF(AND(G29&gt;=0.607,D29&lt;0.35,H29&gt;=5.245,F29&lt;2,B29&gt;=3.35),1.65,IF(AND(G29&lt;0.546,A29&gt;=4.9,D29&gt;=0.15,H29&lt;12.719,F29&lt;1.5,B29&lt;3.35),1.2,IF(AND(G29&gt;=0.546,A29&gt;=4.9,D29&gt;=0.15,H29&lt;12.719,F29&lt;1.5,B29&lt;3.35),1.4,IF(AND(A29&gt;=6.3,B29&gt;=2.65,G29&lt;0.572,D29&lt;1.45,F29&gt;=1.5,B29&lt;3.35),4.8,IF(AND(D29&lt;1.15,B29&lt;2.85,G29&gt;=0.572,D29&lt;1.45,F29&gt;=1.5,B29&lt;3.35),3.9,IF(AND(B29&gt;=3.15,B29&gt;=2.85,G29&gt;=0.572,D29&lt;1.45,F29&gt;=1.5,B29&lt;3.35),4.7,IF(AND(B29&lt;2.95,A29&gt;=6.1,F29&lt;2.5,D29&gt;=1.45,F29&gt;=1.5,B29&lt;3.35),4.533,IF(AND(B29&gt;=2.95,A29&gt;=6.1,F29&lt;2.5,D29&gt;=1.45,F29&gt;=1.5,B29&lt;3.35),4.75,IF(AND(A29&gt;=6.7,G29&lt;0.107,F29&gt;=2.5,D29&gt;=1.45,F29&gt;=1.5,B29&lt;3.35),5.7,IF(AND(G29&gt;=0.385,G29&lt;0.607,D29&lt;0.35,H29&gt;=5.245,F29&lt;2,B29&gt;=3.35),1.325,IF(AND(D29&lt;1.25,A29&lt;6.3,B29&gt;=2.65,G29&lt;0.572,D29&lt;1.45,F29&gt;=1.5,B29&lt;3.35),4,IF(AND(D29&gt;=1.25,A29&lt;6.3,B29&gt;=2.65,G29&lt;0.572,D29&lt;1.45,F29&gt;=1.5,B29&lt;3.35),4.18,IF(AND(G29&lt;0.907,D29&gt;=1.15,B29&lt;2.85,G29&gt;=0.572,D29&lt;1.45,F29&gt;=1.5,B29&lt;3.35),4,IF(AND(G29&gt;=0.907,D29&gt;=1.15,B29&lt;2.85,G29&gt;=0.572,D29&lt;1.45,F29&gt;=1.5,B29&lt;3.35),4.4,IF(AND(H29&lt;8.326,B29&lt;3.15,B29&gt;=2.85,G29&gt;=0.572,D29&lt;1.45,F29&gt;=1.5,B29&lt;3.35),3.6,IF(AND(H29&gt;=8.326,B29&lt;3.15,B29&gt;=2.85,G29&gt;=0.572,D29&lt;1.45,F29&gt;=1.5,B29&lt;3.35),4.48,IF(AND(B29&lt;2.95,A29&lt;6.7,G29&lt;0.107,F29&gt;=2.5,D29&gt;=1.45,F29&gt;=1.5,B29&lt;3.35),5.6,IF(AND(B29&gt;=2.95,A29&lt;6.7,G29&lt;0.107,F29&gt;=2.5,D29&gt;=1.45,F29&gt;=1.5,B29&lt;3.35),5.5,IF(AND(G29&lt;0.205,G29&lt;0.432,G29&gt;=0.107,F29&gt;=2.5,D29&gt;=1.45,F29&gt;=1.5,B29&lt;3.35),5.3,IF(AND(B29&gt;=3.05,G29&gt;=0.432,G29&gt;=0.107,F29&gt;=2.5,D29&gt;=1.45,F29&gt;=1.5,B29&lt;3.35),5.86,IF(AND(H29&gt;=14.057,G29&lt;0.385,G29&lt;0.607,D29&lt;0.35,H29&gt;=5.245,F29&lt;2,B29&gt;=3.35),1.7,IF(AND(D29&lt;1.7,G29&gt;=0.205,G29&lt;0.432,G29&gt;=0.107,F29&gt;=2.5,D29&gt;=1.45,F29&gt;=1.5,B29&lt;3.35),5,IF(AND(G29&lt;0.779,B29&lt;3.05,G29&gt;=0.432,G29&gt;=0.107,F29&gt;=2.5,D29&gt;=1.45,F29&gt;=1.5,B29&lt;3.35),4.9,IF(AND(G29&gt;=0.779,B29&lt;3.05,G29&gt;=0.432,G29&gt;=0.107,F29&gt;=2.5,D29&gt;=1.45,F29&gt;=1.5,B29&lt;3.35),5.533,IF(AND(D29&gt;=0.25,H29&lt;14.057,G29&lt;0.385,G29&lt;0.607,D29&lt;0.35,H29&gt;=5.245,F29&lt;2,B29&gt;=3.35),1.4,IF(AND(B29&lt;2.85,D29&gt;=1.7,G29&gt;=0.205,G29&lt;0.432,G29&gt;=0.107,F29&gt;=2.5,D29&gt;=1.45,F29&gt;=1.5,B29&lt;3.35),5.1,IF(AND(B29&gt;=2.85,D29&gt;=1.7,G29&gt;=0.205,G29&lt;0.432,G29&gt;=0.107,F29&gt;=2.5,D29&gt;=1.45,F29&gt;=1.5,B29&lt;3.35),5.15,IF(AND(A29&lt;5.1,D29&lt;0.25,H29&lt;14.057,G29&lt;0.385,G29&lt;0.607,D29&lt;0.35,H29&gt;=5.245,F29&lt;2,B29&gt;=3.35),1.4,IF(AND(A29&gt;=5.1,D29&lt;0.25,H29&lt;14.057,G29&lt;0.385,G29&lt;0.607,D29&lt;0.35,H29&gt;=5.245,F29&lt;2,B29&gt;=3.35),1.5,"shouldnthappen")))))))))))))))))))))))))))))))))))))</f>
        <v>1.6</v>
      </c>
    </row>
    <row r="30" customFormat="false" ht="13.8" hidden="false" customHeight="false" outlineLevel="0" collapsed="false">
      <c r="A30" s="1" t="n">
        <v>5.2</v>
      </c>
      <c r="B30" s="1" t="n">
        <v>3.5</v>
      </c>
      <c r="C30" s="1" t="n">
        <v>1.5</v>
      </c>
      <c r="D30" s="1" t="n">
        <v>0.2</v>
      </c>
      <c r="E30" s="1" t="s">
        <v>94</v>
      </c>
      <c r="F30" s="1" t="n">
        <v>1</v>
      </c>
      <c r="G30" s="1" t="n">
        <v>0.0556314173154533</v>
      </c>
      <c r="H30" s="16" t="n">
        <v>9.45303047290072</v>
      </c>
      <c r="I30" s="11" t="n">
        <f aca="false">C30</f>
        <v>1.5</v>
      </c>
      <c r="J30" s="1" t="n">
        <f aca="false">AVERAGE(M30:BJ30)</f>
        <v>1.47964</v>
      </c>
      <c r="K30" s="15" t="n">
        <f aca="false">1-SQRT(VAR(M30:BJ30, I30)) / AVERAGE(M30:BJ30)</f>
        <v>0.849238517442119</v>
      </c>
      <c r="L30" s="1" t="n">
        <f aca="false">(J30-I30)/I30</f>
        <v>-0.0135733333333333</v>
      </c>
      <c r="M30" s="1" t="n">
        <f aca="false">IF(AND(H30&gt;=16.241,B30&gt;=3.35),6.4,IF(AND(D30&gt;=0.75,A30&lt;5.15,B30&lt;3.35),4.1,IF(AND(D30&gt;=1.5,H30&lt;16.241,B30&gt;=3.35),5.767,IF(AND(B30&gt;=3.25,D30&lt;0.75,A30&lt;5.15,B30&lt;3.35),1.58,IF(AND(A30&lt;4.95,D30&lt;1.5,H30&lt;16.241,B30&gt;=3.35),1.4,IF(AND(A30&lt;4.5,B30&lt;3.25,D30&lt;0.75,A30&lt;5.15,B30&lt;3.35),1.26,IF(AND(A30&gt;=4.5,B30&lt;3.25,D30&lt;0.75,A30&lt;5.15,B30&lt;3.35),1.48,IF(AND(G30&lt;0.356,H30&lt;12.557,D30&lt;1.45,A30&gt;=5.15,B30&lt;3.35),4.267,IF(AND(D30&lt;1.25,H30&gt;=12.557,D30&lt;1.45,A30&gt;=5.15,B30&lt;3.35),4.05,IF(AND(D30&gt;=1.35,G30&gt;=0.356,H30&lt;12.557,D30&lt;1.45,A30&gt;=5.15,B30&lt;3.35),4.25,IF(AND(H30&lt;15.086,D30&gt;=1.25,H30&gt;=12.557,D30&lt;1.45,A30&gt;=5.15,B30&lt;3.35),4.4,IF(AND(F30&lt;2.5,G30&gt;=0.44,D30&lt;2.05,D30&gt;=1.45,A30&gt;=5.15,B30&lt;3.35),4.7,IF(AND(H30&lt;10.391,B30&lt;3.15,D30&gt;=2.05,D30&gt;=1.45,A30&gt;=5.15,B30&lt;3.35),5.1,IF(AND(G30&lt;0.505,B30&gt;=3.15,D30&gt;=2.05,D30&gt;=1.45,A30&gt;=5.15,B30&lt;3.35),5.7,IF(AND(G30&gt;=0.505,B30&gt;=3.15,D30&gt;=2.05,D30&gt;=1.45,A30&gt;=5.15,B30&lt;3.35),5.95,IF(AND(D30&gt;=0.5,G30&lt;0.905,A30&gt;=4.95,D30&lt;1.5,H30&lt;16.241,B30&gt;=3.35),1.6,IF(AND(B30&lt;3.6,G30&gt;=0.905,A30&gt;=4.95,D30&lt;1.5,H30&lt;16.241,B30&gt;=3.35),1.7,IF(AND(B30&gt;=3.6,G30&gt;=0.905,A30&gt;=4.95,D30&lt;1.5,H30&lt;16.241,B30&gt;=3.35),1.767,IF(AND(A30&gt;=5.7,D30&lt;1.35,G30&gt;=0.356,H30&lt;12.557,D30&lt;1.45,A30&gt;=5.15,B30&lt;3.35),3.9,IF(AND(A30&lt;6.35,H30&gt;=15.086,D30&gt;=1.25,H30&gt;=12.557,D30&lt;1.45,A30&gt;=5.15,B30&lt;3.35),4.7,IF(AND(A30&gt;=6.35,H30&gt;=15.086,D30&gt;=1.25,H30&gt;=12.557,D30&lt;1.45,A30&gt;=5.15,B30&lt;3.35),4.6,IF(AND(H30&lt;9.252,D30&lt;1.55,G30&lt;0.44,D30&lt;2.05,D30&gt;=1.45,A30&gt;=5.15,B30&lt;3.35),5.08,IF(AND(H30&gt;=9.252,D30&lt;1.55,G30&lt;0.44,D30&lt;2.05,D30&gt;=1.45,A30&gt;=5.15,B30&lt;3.35),4.7,IF(AND(H30&lt;8.477,D30&gt;=1.55,G30&lt;0.44,D30&lt;2.05,D30&gt;=1.45,A30&gt;=5.15,B30&lt;3.35),5.1,IF(AND(H30&gt;=8.477,D30&gt;=1.55,G30&lt;0.44,D30&lt;2.05,D30&gt;=1.45,A30&gt;=5.15,B30&lt;3.35),5.4,IF(AND(H30&lt;8.435,F30&gt;=2.5,G30&gt;=0.44,D30&lt;2.05,D30&gt;=1.45,A30&gt;=5.15,B30&lt;3.35),5.1,IF(AND(H30&gt;=8.435,F30&gt;=2.5,G30&gt;=0.44,D30&lt;2.05,D30&gt;=1.45,A30&gt;=5.15,B30&lt;3.35),4.86,IF(AND(G30&lt;0.543,H30&gt;=10.391,B30&lt;3.15,D30&gt;=2.05,D30&gt;=1.45,A30&gt;=5.15,B30&lt;3.35),5.56,IF(AND(G30&gt;=0.543,H30&gt;=10.391,B30&lt;3.15,D30&gt;=2.05,D30&gt;=1.45,A30&gt;=5.15,B30&lt;3.35),5.8,IF(AND(A30&lt;5.05,D30&lt;0.5,G30&lt;0.905,A30&gt;=4.95,D30&lt;1.5,H30&lt;16.241,B30&gt;=3.35),1.3,IF(AND(H30&lt;6.583,A30&lt;5.7,D30&lt;1.35,G30&gt;=0.356,H30&lt;12.557,D30&lt;1.45,A30&gt;=5.15,B30&lt;3.35),4,IF(AND(G30&lt;0.585,A30&gt;=5.05,D30&lt;0.5,G30&lt;0.905,A30&gt;=4.95,D30&lt;1.5,H30&lt;16.241,B30&gt;=3.35),1.475,IF(AND(G30&lt;0.62,H30&gt;=6.583,A30&lt;5.7,D30&lt;1.35,G30&gt;=0.356,H30&lt;12.557,D30&lt;1.45,A30&gt;=5.15,B30&lt;3.35),3.75,IF(AND(G30&gt;=0.62,H30&gt;=6.583,A30&lt;5.7,D30&lt;1.35,G30&gt;=0.356,H30&lt;12.557,D30&lt;1.45,A30&gt;=5.15,B30&lt;3.35),3.6,IF(AND(B30&lt;3.75,G30&gt;=0.585,A30&gt;=5.05,D30&lt;0.5,G30&lt;0.905,A30&gt;=4.95,D30&lt;1.5,H30&lt;16.241,B30&gt;=3.35),1.5,IF(AND(B30&gt;=3.75,G30&gt;=0.585,A30&gt;=5.05,D30&lt;0.5,G30&lt;0.905,A30&gt;=4.95,D30&lt;1.5,H30&lt;16.241,B30&gt;=3.35),1.6,"shouldnthappen"))))))))))))))))))))))))))))))))))))</f>
        <v>1.475</v>
      </c>
      <c r="N30" s="1" t="n">
        <f aca="false">IF(AND(H30&lt;5.245,B30&lt;3.65,F30&lt;1.5),1,IF(AND(H30&gt;=14.096,B30&gt;=3.65,F30&lt;1.5),1.65,IF(AND(A30&gt;=5.45,H30&gt;=5.245,B30&lt;3.65,F30&lt;1.5),1.3,IF(AND(H30&gt;=13.586,H30&lt;14.096,B30&gt;=3.65,F30&lt;1.5),1.3,IF(AND(H30&lt;10.258,D30&lt;1.25,F30&lt;2.5,F30&gt;=1.5),3.38,IF(AND(H30&lt;6.982,D30&gt;=1.25,F30&lt;2.5,F30&gt;=1.5),3.96,IF(AND(H30&gt;=13.646,D30&lt;2.05,F30&gt;=2.5,F30&gt;=1.5),6.1,IF(AND(B30&lt;3.05,A30&lt;5.45,H30&gt;=5.245,B30&lt;3.65,F30&lt;1.5),1.375,IF(AND(H30&lt;6.543,H30&lt;13.586,H30&lt;14.096,B30&gt;=3.65,F30&lt;1.5),1.4,IF(AND(H30&gt;=6.543,H30&lt;13.586,H30&lt;14.096,B30&gt;=3.65,F30&lt;1.5),1.5,IF(AND(H30&lt;11.522,H30&gt;=10.258,D30&lt;1.25,F30&lt;2.5,F30&gt;=1.5),3.733,IF(AND(H30&gt;=11.522,H30&gt;=10.258,D30&lt;1.25,F30&lt;2.5,F30&gt;=1.5),3.92,IF(AND(H30&lt;5.767,H30&lt;13.646,D30&lt;2.05,F30&gt;=2.5,F30&gt;=1.5),4.5,IF(AND(A30&lt;6.8,B30&lt;3.15,D30&gt;=2.05,F30&gt;=2.5,F30&gt;=1.5),5.6,IF(AND(A30&gt;=6.8,B30&lt;3.15,D30&gt;=2.05,F30&gt;=2.5,F30&gt;=1.5),5.1,IF(AND(B30&lt;3.25,B30&gt;=3.15,D30&gt;=2.05,F30&gt;=2.5,F30&gt;=1.5),5.8,IF(AND(B30&gt;=3.25,B30&gt;=3.15,D30&gt;=2.05,F30&gt;=2.5,F30&gt;=1.5),5.65,IF(AND(B30&lt;3.15,B30&gt;=3.05,A30&lt;5.45,H30&gt;=5.245,B30&lt;3.65,F30&lt;1.5),1.5,IF(AND(G30&gt;=0.735,H30&lt;13.665,H30&gt;=6.982,D30&gt;=1.25,F30&lt;2.5,F30&gt;=1.5),4.2,IF(AND(H30&lt;14.03,H30&gt;=13.665,H30&gt;=6.982,D30&gt;=1.25,F30&lt;2.5,F30&gt;=1.5),4.8,IF(AND(A30&gt;=6.6,H30&gt;=5.767,H30&lt;13.646,D30&lt;2.05,F30&gt;=2.5,F30&gt;=1.5),6.05,IF(AND(G30&gt;=0.934,B30&gt;=3.15,B30&gt;=3.05,A30&lt;5.45,H30&gt;=5.245,B30&lt;3.65,F30&lt;1.5),1.7,IF(AND(D30&gt;=1.55,G30&lt;0.735,H30&lt;13.665,H30&gt;=6.982,D30&gt;=1.25,F30&lt;2.5,F30&gt;=1.5),5.1,IF(AND(D30&lt;1.45,H30&gt;=14.03,H30&gt;=13.665,H30&gt;=6.982,D30&gt;=1.25,F30&lt;2.5,F30&gt;=1.5),4.7,IF(AND(D30&gt;=1.45,H30&gt;=14.03,H30&gt;=13.665,H30&gt;=6.982,D30&gt;=1.25,F30&lt;2.5,F30&gt;=1.5),4.5,IF(AND(A30&gt;=6.2,A30&lt;6.6,H30&gt;=5.767,H30&lt;13.646,D30&lt;2.05,F30&gt;=2.5,F30&gt;=1.5),5.325,IF(AND(B30&lt;3.25,G30&lt;0.934,B30&gt;=3.15,B30&gt;=3.05,A30&lt;5.45,H30&gt;=5.245,B30&lt;3.65,F30&lt;1.5),1.3,IF(AND(D30&lt;1.35,D30&lt;1.55,G30&lt;0.735,H30&lt;13.665,H30&gt;=6.982,D30&gt;=1.25,F30&lt;2.5,F30&gt;=1.5),4.25,IF(AND(H30&lt;8.435,A30&lt;6.2,A30&lt;6.6,H30&gt;=5.767,H30&lt;13.646,D30&lt;2.05,F30&gt;=2.5,F30&gt;=1.5),5.1,IF(AND(H30&gt;=8.435,A30&lt;6.2,A30&lt;6.6,H30&gt;=5.767,H30&lt;13.646,D30&lt;2.05,F30&gt;=2.5,F30&gt;=1.5),4.9,IF(AND(A30&gt;=5.15,B30&gt;=3.25,G30&lt;0.934,B30&gt;=3.15,B30&gt;=3.05,A30&lt;5.45,H30&gt;=5.245,B30&lt;3.65,F30&lt;1.5),1.5,IF(AND(B30&lt;2.9,D30&gt;=1.35,D30&lt;1.55,G30&lt;0.735,H30&lt;13.665,H30&gt;=6.982,D30&gt;=1.25,F30&lt;2.5,F30&gt;=1.5),4.6,IF(AND(B30&gt;=2.9,D30&gt;=1.35,D30&lt;1.55,G30&lt;0.735,H30&lt;13.665,H30&gt;=6.982,D30&gt;=1.25,F30&lt;2.5,F30&gt;=1.5),4.52,IF(AND(G30&gt;=0.862,A30&lt;5.15,B30&gt;=3.25,G30&lt;0.934,B30&gt;=3.15,B30&gt;=3.05,A30&lt;5.45,H30&gt;=5.245,B30&lt;3.65,F30&lt;1.5),1.5,IF(AND(H30&lt;9.35,G30&lt;0.862,A30&lt;5.15,B30&gt;=3.25,G30&lt;0.934,B30&gt;=3.15,B30&gt;=3.05,A30&lt;5.45,H30&gt;=5.245,B30&lt;3.65,F30&lt;1.5),1.38,IF(AND(H30&gt;=9.35,G30&lt;0.862,A30&lt;5.15,B30&gt;=3.25,G30&lt;0.934,B30&gt;=3.15,B30&gt;=3.05,A30&lt;5.45,H30&gt;=5.245,B30&lt;3.65,F30&lt;1.5),1.4,"shouldnthappen"))))))))))))))))))))))))))))))))))))</f>
        <v>1.5</v>
      </c>
      <c r="O30" s="1" t="n">
        <f aca="false">IF(AND(B30&lt;2.75,A30&lt;5.55),3.96,IF(AND(H30&lt;9.205,A30&lt;5.9,A30&gt;=5.55),3.85,IF(AND(A30&lt;4.35,D30&lt;0.35,B30&gt;=2.75,A30&lt;5.55),1.1,IF(AND(B30&lt;3.65,D30&gt;=0.35,B30&gt;=2.75,A30&lt;5.55),1.65,IF(AND(B30&gt;=3.65,D30&gt;=0.35,B30&gt;=2.75,A30&lt;5.55),1.9,IF(AND(G30&gt;=0.732,H30&gt;=9.205,A30&lt;5.9,A30&gt;=5.55),4.9,IF(AND(G30&lt;0.273,G30&lt;0.732,H30&gt;=9.205,A30&lt;5.9,A30&gt;=5.55),4.5,IF(AND(A30&lt;6.3,G30&lt;0.422,F30&lt;2.5,A30&gt;=5.9,A30&gt;=5.55),5.1,IF(AND(A30&gt;=6.3,G30&lt;0.422,F30&lt;2.5,A30&gt;=5.9,A30&gt;=5.55),4.76,IF(AND(B30&lt;2.4,G30&gt;=0.422,F30&lt;2.5,A30&gt;=5.9,A30&gt;=5.55),4.45,IF(AND(A30&gt;=7,G30&gt;=0.628,F30&gt;=2.5,A30&gt;=5.9,A30&gt;=5.55),6.45,IF(AND(D30&lt;0.15,H30&lt;13.924,A30&gt;=4.35,D30&lt;0.35,B30&gt;=2.75,A30&lt;5.55),1.5,IF(AND(B30&lt;3.15,H30&gt;=13.924,A30&gt;=4.35,D30&lt;0.35,B30&gt;=2.75,A30&lt;5.55),1.56,IF(AND(B30&gt;=3.15,H30&gt;=13.924,A30&gt;=4.35,D30&lt;0.35,B30&gt;=2.75,A30&lt;5.55),1.3,IF(AND(H30&lt;14.316,G30&gt;=0.273,G30&lt;0.732,H30&gt;=9.205,A30&lt;5.9,A30&gt;=5.55),3.95,IF(AND(H30&gt;=14.316,G30&gt;=0.273,G30&lt;0.732,H30&gt;=9.205,A30&lt;5.9,A30&gt;=5.55),4.1,IF(AND(A30&lt;6.2,B30&gt;=2.4,G30&gt;=0.422,F30&lt;2.5,A30&gt;=5.9,A30&gt;=5.55),4.3,IF(AND(A30&gt;=7.05,G30&lt;0.364,G30&lt;0.628,F30&gt;=2.5,A30&gt;=5.9,A30&gt;=5.55),6.1,IF(AND(A30&gt;=7.55,G30&gt;=0.364,G30&lt;0.628,F30&gt;=2.5,A30&gt;=5.9,A30&gt;=5.55),6.4,IF(AND(A30&lt;6.15,A30&lt;7,G30&gt;=0.628,F30&gt;=2.5,A30&gt;=5.9,A30&gt;=5.55),4.9,IF(AND(D30&lt;1.45,A30&gt;=6.2,B30&gt;=2.4,G30&gt;=0.422,F30&lt;2.5,A30&gt;=5.9,A30&gt;=5.55),4.64,IF(AND(D30&gt;=1.45,A30&gt;=6.2,B30&gt;=2.4,G30&gt;=0.422,F30&lt;2.5,A30&gt;=5.9,A30&gt;=5.55),4.9,IF(AND(D30&lt;1.65,A30&lt;7.05,G30&lt;0.364,G30&lt;0.628,F30&gt;=2.5,A30&gt;=5.9,A30&gt;=5.55),5.1,IF(AND(D30&gt;=2.35,A30&lt;7.55,G30&gt;=0.364,G30&lt;0.628,F30&gt;=2.5,A30&gt;=5.9,A30&gt;=5.55),5.633,IF(AND(D30&lt;2.15,A30&gt;=6.15,A30&lt;7,G30&gt;=0.628,F30&gt;=2.5,A30&gt;=5.9,A30&gt;=5.55),5.1,IF(AND(D30&gt;=2.15,A30&gt;=6.15,A30&lt;7,G30&gt;=0.628,F30&gt;=2.5,A30&gt;=5.9,A30&gt;=5.55),5.267,IF(AND(A30&lt;4.9,A30&lt;5.05,D30&gt;=0.15,H30&lt;13.924,A30&gt;=4.35,D30&lt;0.35,B30&gt;=2.75,A30&lt;5.55),1.375,IF(AND(A30&gt;=4.9,A30&lt;5.05,D30&gt;=0.15,H30&lt;13.924,A30&gt;=4.35,D30&lt;0.35,B30&gt;=2.75,A30&lt;5.55),1.3,IF(AND(A30&lt;5.45,A30&gt;=5.05,D30&gt;=0.15,H30&lt;13.924,A30&gt;=4.35,D30&lt;0.35,B30&gt;=2.75,A30&lt;5.55),1.475,IF(AND(A30&gt;=5.45,A30&gt;=5.05,D30&gt;=0.15,H30&lt;13.924,A30&gt;=4.35,D30&lt;0.35,B30&gt;=2.75,A30&lt;5.55),1.4,IF(AND(B30&gt;=3.25,D30&lt;2.35,A30&lt;7.55,G30&gt;=0.364,G30&lt;0.628,F30&gt;=2.5,A30&gt;=5.9,A30&gt;=5.55),5.7,IF(AND(G30&lt;0.006,G30&lt;0.107,D30&gt;=1.65,A30&lt;7.05,G30&lt;0.364,G30&lt;0.628,F30&gt;=2.5,A30&gt;=5.9,A30&gt;=5.55),5.5,IF(AND(G30&gt;=0.006,G30&lt;0.107,D30&gt;=1.65,A30&lt;7.05,G30&lt;0.364,G30&lt;0.628,F30&gt;=2.5,A30&gt;=5.9,A30&gt;=5.55),5.667,IF(AND(D30&lt;2.2,G30&gt;=0.107,D30&gt;=1.65,A30&lt;7.05,G30&lt;0.364,G30&lt;0.628,F30&gt;=2.5,A30&gt;=5.9,A30&gt;=5.55),5.35,IF(AND(D30&gt;=2.2,G30&gt;=0.107,D30&gt;=1.65,A30&lt;7.05,G30&lt;0.364,G30&lt;0.628,F30&gt;=2.5,A30&gt;=5.9,A30&gt;=5.55),5.2,IF(AND(D30&lt;2.25,B30&lt;3.25,D30&lt;2.35,A30&lt;7.55,G30&gt;=0.364,G30&lt;0.628,F30&gt;=2.5,A30&gt;=5.9,A30&gt;=5.55),5.8,IF(AND(D30&gt;=2.25,B30&lt;3.25,D30&lt;2.35,A30&lt;7.55,G30&gt;=0.364,G30&lt;0.628,F30&gt;=2.5,A30&gt;=5.9,A30&gt;=5.55),5.9,"shouldnthappen")))))))))))))))))))))))))))))))))))))</f>
        <v>1.475</v>
      </c>
      <c r="P30" s="1" t="n">
        <f aca="false">IF(AND(D30&gt;=0.75,A30&lt;5.55),3.9,IF(AND(H30&lt;7.482,A30&gt;=5.55),3.45,IF(AND(B30&gt;=3.15,B30&lt;3.25,D30&lt;0.75,A30&lt;5.55),1.262,IF(AND(G30&gt;=0.446,B30&lt;3.15,B30&lt;3.25,D30&lt;0.75,A30&lt;5.55),1.1,IF(AND(G30&lt;0.408,A30&lt;5.05,B30&gt;=3.25,D30&lt;0.75,A30&lt;5.55),1.4,IF(AND(G30&gt;=0.408,A30&lt;5.05,B30&gt;=3.25,D30&lt;0.75,A30&lt;5.55),1.233,IF(AND(G30&gt;=0.676,A30&gt;=5.05,B30&gt;=3.25,D30&lt;0.75,A30&lt;5.55),1.72,IF(AND(H30&lt;9.386,A30&lt;5.85,F30&lt;2.5,H30&gt;=7.482,A30&gt;=5.55),3.5,IF(AND(H30&gt;=9.386,A30&lt;5.85,F30&lt;2.5,H30&gt;=7.482,A30&gt;=5.55),4.275,IF(AND(H30&gt;=16.284,G30&lt;0.865,F30&gt;=2.5,H30&gt;=7.482,A30&gt;=5.55),6.6,IF(AND(G30&lt;0.912,G30&gt;=0.865,F30&gt;=2.5,H30&gt;=7.482,A30&gt;=5.55),4.8,IF(AND(G30&gt;=0.912,G30&gt;=0.865,F30&gt;=2.5,H30&gt;=7.482,A30&gt;=5.55),5.175,IF(AND(A30&gt;=4.95,G30&lt;0.446,B30&lt;3.15,B30&lt;3.25,D30&lt;0.75,A30&lt;5.55),1.6,IF(AND(H30&gt;=12.974,G30&lt;0.676,A30&gt;=5.05,B30&gt;=3.25,D30&lt;0.75,A30&lt;5.55),1.3,IF(AND(D30&lt;1.45,H30&lt;13.531,A30&gt;=5.85,F30&lt;2.5,H30&gt;=7.482,A30&gt;=5.55),4.2,IF(AND(D30&gt;=1.45,H30&lt;13.531,A30&gt;=5.85,F30&lt;2.5,H30&gt;=7.482,A30&gt;=5.55),4.967,IF(AND(G30&lt;0.187,H30&gt;=13.531,A30&gt;=5.85,F30&lt;2.5,H30&gt;=7.482,A30&gt;=5.55),5,IF(AND(H30&gt;=12.675,A30&lt;4.95,G30&lt;0.446,B30&lt;3.15,B30&lt;3.25,D30&lt;0.75,A30&lt;5.55),1.5,IF(AND(H30&lt;10.826,H30&lt;12.974,G30&lt;0.676,A30&gt;=5.05,B30&gt;=3.25,D30&lt;0.75,A30&lt;5.55),1.46,IF(AND(H30&gt;=10.826,H30&lt;12.974,G30&lt;0.676,A30&gt;=5.05,B30&gt;=3.25,D30&lt;0.75,A30&lt;5.55),1.4,IF(AND(A30&lt;6.15,G30&gt;=0.187,H30&gt;=13.531,A30&gt;=5.85,F30&lt;2.5,H30&gt;=7.482,A30&gt;=5.55),4.7,IF(AND(A30&lt;6.85,B30&lt;2.95,H30&lt;16.284,G30&lt;0.865,F30&gt;=2.5,H30&gt;=7.482,A30&gt;=5.55),5.32,IF(AND(A30&gt;=6.85,B30&lt;2.95,H30&lt;16.284,G30&lt;0.865,F30&gt;=2.5,H30&gt;=7.482,A30&gt;=5.55),6.567,IF(AND(A30&lt;4.85,H30&lt;12.675,A30&lt;4.95,G30&lt;0.446,B30&lt;3.15,B30&lt;3.25,D30&lt;0.75,A30&lt;5.55),1.4,IF(AND(A30&gt;=4.85,H30&lt;12.675,A30&lt;4.95,G30&lt;0.446,B30&lt;3.15,B30&lt;3.25,D30&lt;0.75,A30&lt;5.55),1.5,IF(AND(B30&lt;3.1,A30&gt;=6.15,G30&gt;=0.187,H30&gt;=13.531,A30&gt;=5.85,F30&lt;2.5,H30&gt;=7.482,A30&gt;=5.55),4.467,IF(AND(B30&gt;=3.1,A30&gt;=6.15,G30&gt;=0.187,H30&gt;=13.531,A30&gt;=5.85,F30&lt;2.5,H30&gt;=7.482,A30&gt;=5.55),4.7,IF(AND(G30&gt;=0.379,B30&lt;3.15,B30&gt;=2.95,H30&lt;16.284,G30&lt;0.865,F30&gt;=2.5,H30&gt;=7.482,A30&gt;=5.55),5.733,IF(AND(A30&lt;6.6,B30&gt;=3.15,B30&gt;=2.95,H30&lt;16.284,G30&lt;0.865,F30&gt;=2.5,H30&gt;=7.482,A30&gt;=5.55),5.38,IF(AND(A30&lt;6.7,G30&lt;0.379,B30&lt;3.15,B30&gt;=2.95,H30&lt;16.284,G30&lt;0.865,F30&gt;=2.5,H30&gt;=7.482,A30&gt;=5.55),5.3,IF(AND(A30&gt;=6.7,G30&lt;0.379,B30&lt;3.15,B30&gt;=2.95,H30&lt;16.284,G30&lt;0.865,F30&gt;=2.5,H30&gt;=7.482,A30&gt;=5.55),5.16,IF(AND(A30&lt;7.05,A30&gt;=6.6,B30&gt;=3.15,B30&gt;=2.95,H30&lt;16.284,G30&lt;0.865,F30&gt;=2.5,H30&gt;=7.482,A30&gt;=5.55),5.78,IF(AND(A30&gt;=7.05,A30&gt;=6.6,B30&gt;=3.15,B30&gt;=2.95,H30&lt;16.284,G30&lt;0.865,F30&gt;=2.5,H30&gt;=7.482,A30&gt;=5.55),6.1,"shouldnthappen")))))))))))))))))))))))))))))))))</f>
        <v>1.46</v>
      </c>
      <c r="Q30" s="1" t="n">
        <f aca="false">IF(AND(G30&gt;=0.422,B30&lt;3.25,F30&lt;1.5),1.25,IF(AND(G30&gt;=0.082,G30&lt;0.125,F30&gt;=1.5),6.7,IF(AND(G30&lt;0.251,G30&lt;0.422,B30&lt;3.25,F30&lt;1.5),1.38,IF(AND(G30&gt;=0.251,G30&lt;0.422,B30&lt;3.25,F30&lt;1.5),1.55,IF(AND(G30&gt;=0.385,G30&lt;0.633,B30&gt;=3.25,F30&lt;1.5),1.367,IF(AND(B30&lt;3.35,G30&gt;=0.633,B30&gt;=3.25,F30&lt;1.5),1.7,IF(AND(A30&lt;5.85,G30&lt;0.082,G30&lt;0.125,F30&gt;=1.5),4.5,IF(AND(F30&gt;=2.5,D30&lt;1.6,G30&gt;=0.125,F30&gt;=1.5),5.05,IF(AND(H30&gt;=16.774,D30&gt;=1.6,G30&gt;=0.125,F30&gt;=1.5),6.4,IF(AND(D30&gt;=0.5,G30&lt;0.385,G30&lt;0.633,B30&gt;=3.25,F30&lt;1.5),1.6,IF(AND(B30&lt;3.6,B30&gt;=3.35,G30&gt;=0.633,B30&gt;=3.25,F30&lt;1.5),1.55,IF(AND(B30&gt;=3.6,B30&gt;=3.35,G30&gt;=0.633,B30&gt;=3.25,F30&lt;1.5),1.6,IF(AND(D30&lt;1.65,A30&gt;=5.85,G30&lt;0.082,G30&lt;0.125,F30&gt;=1.5),4.7,IF(AND(A30&lt;5.3,F30&lt;2.5,D30&lt;1.6,G30&gt;=0.125,F30&gt;=1.5),3.15,IF(AND(B30&gt;=3.2,H30&lt;16.774,D30&gt;=1.6,G30&gt;=0.125,F30&gt;=1.5),5.675,IF(AND(H30&lt;11.767,D30&lt;0.5,G30&lt;0.385,G30&lt;0.633,B30&gt;=3.25,F30&lt;1.5),1.5,IF(AND(H30&gt;=11.767,D30&lt;0.5,G30&lt;0.385,G30&lt;0.633,B30&gt;=3.25,F30&lt;1.5),1.367,IF(AND(H30&lt;8.367,D30&gt;=1.65,A30&gt;=5.85,G30&lt;0.082,G30&lt;0.125,F30&gt;=1.5),5.7,IF(AND(H30&gt;=8.367,D30&gt;=1.65,A30&gt;=5.85,G30&lt;0.082,G30&lt;0.125,F30&gt;=1.5),5.575,IF(AND(A30&gt;=7.1,B30&lt;3.2,H30&lt;16.774,D30&gt;=1.6,G30&gt;=0.125,F30&gt;=1.5),6.3,IF(AND(H30&gt;=15.395,B30&lt;2.85,A30&gt;=5.3,F30&lt;2.5,D30&lt;1.6,G30&gt;=0.125,F30&gt;=1.5),4.8,IF(AND(H30&lt;8.486,B30&gt;=2.85,A30&gt;=5.3,F30&lt;2.5,D30&lt;1.6,G30&gt;=0.125,F30&gt;=1.5),3.85,IF(AND(D30&gt;=2.1,A30&lt;7.1,B30&lt;3.2,H30&lt;16.774,D30&gt;=1.6,G30&gt;=0.125,F30&gt;=1.5),5.5,IF(AND(B30&gt;=2.75,H30&lt;15.395,B30&lt;2.85,A30&gt;=5.3,F30&lt;2.5,D30&lt;1.6,G30&gt;=0.125,F30&gt;=1.5),4.489,IF(AND(H30&gt;=15.168,H30&gt;=8.486,B30&gt;=2.85,A30&gt;=5.3,F30&lt;2.5,D30&lt;1.6,G30&gt;=0.125,F30&gt;=1.5),4.7,IF(AND(G30&gt;=0.519,D30&lt;2.1,A30&lt;7.1,B30&lt;3.2,H30&lt;16.774,D30&gt;=1.6,G30&gt;=0.125,F30&gt;=1.5),4.925,IF(AND(G30&gt;=0.897,B30&lt;2.75,H30&lt;15.395,B30&lt;2.85,A30&gt;=5.3,F30&lt;2.5,D30&lt;1.6,G30&gt;=0.125,F30&gt;=1.5),4.567,IF(AND(A30&lt;5.65,H30&lt;15.168,H30&gt;=8.486,B30&gt;=2.85,A30&gt;=5.3,F30&lt;2.5,D30&lt;1.6,G30&gt;=0.125,F30&gt;=1.5),4.5,IF(AND(G30&lt;0.23,G30&lt;0.519,D30&lt;2.1,A30&lt;7.1,B30&lt;3.2,H30&lt;16.774,D30&gt;=1.6,G30&gt;=0.125,F30&gt;=1.5),5,IF(AND(A30&lt;5.9,G30&lt;0.897,B30&lt;2.75,H30&lt;15.395,B30&lt;2.85,A30&gt;=5.3,F30&lt;2.5,D30&lt;1.6,G30&gt;=0.125,F30&gt;=1.5),4.1,IF(AND(A30&gt;=5.9,G30&lt;0.897,B30&lt;2.75,H30&lt;15.395,B30&lt;2.85,A30&gt;=5.3,F30&lt;2.5,D30&lt;1.6,G30&gt;=0.125,F30&gt;=1.5),4.5,IF(AND(A30&lt;6.05,A30&gt;=5.65,H30&lt;15.168,H30&gt;=8.486,B30&gt;=2.85,A30&gt;=5.3,F30&lt;2.5,D30&lt;1.6,G30&gt;=0.125,F30&gt;=1.5),4.2,IF(AND(A30&gt;=6.05,A30&gt;=5.65,H30&lt;15.168,H30&gt;=8.486,B30&gt;=2.85,A30&gt;=5.3,F30&lt;2.5,D30&lt;1.6,G30&gt;=0.125,F30&gt;=1.5),4.35,IF(AND(D30&lt;1.95,G30&gt;=0.23,G30&lt;0.519,D30&lt;2.1,A30&lt;7.1,B30&lt;3.2,H30&lt;16.774,D30&gt;=1.6,G30&gt;=0.125,F30&gt;=1.5),5.3,IF(AND(D30&gt;=1.95,G30&gt;=0.23,G30&lt;0.519,D30&lt;2.1,A30&lt;7.1,B30&lt;3.2,H30&lt;16.774,D30&gt;=1.6,G30&gt;=0.125,F30&gt;=1.5),5.2,"shouldnthappen")))))))))))))))))))))))))))))))))))</f>
        <v>1.5</v>
      </c>
      <c r="R30" s="1" t="n">
        <f aca="false">IF(AND(G30&gt;=0.901,F30&lt;1.5),1.9,IF(AND(H30&lt;5.523,D30&lt;0.35,G30&lt;0.901,F30&lt;1.5),1,IF(AND(B30&lt;3.6,D30&gt;=0.35,G30&lt;0.901,F30&lt;1.5),1.575,IF(AND(B30&gt;=3.6,D30&gt;=0.35,G30&lt;0.901,F30&lt;1.5),1.5,IF(AND(G30&gt;=0.837,D30&lt;1.15,D30&lt;1.45,F30&gt;=1.5),3,IF(AND(G30&gt;=0.66,D30&gt;=1.15,D30&lt;1.45,F30&gt;=1.5),4,IF(AND(F30&gt;=2.5,D30&lt;1.55,D30&gt;=1.45,F30&gt;=1.5),5.025,IF(AND(F30&lt;2.5,D30&gt;=1.55,D30&gt;=1.45,F30&gt;=1.5),4.933,IF(AND(B30&lt;2.45,G30&lt;0.837,D30&lt;1.15,D30&lt;1.45,F30&gt;=1.5),3.3,IF(AND(B30&gt;=2.45,G30&lt;0.837,D30&lt;1.15,D30&lt;1.45,F30&gt;=1.5),3.86,IF(AND(B30&gt;=3.05,F30&lt;2.5,D30&lt;1.55,D30&gt;=1.45,F30&gt;=1.5),4.8,IF(AND(D30&gt;=2.45,F30&gt;=2.5,D30&gt;=1.55,D30&gt;=1.45,F30&gt;=1.5),5.875,IF(AND(H30&lt;13.187,G30&lt;0.217,H30&gt;=5.523,D30&lt;0.35,G30&lt;0.901,F30&lt;1.5),1.4,IF(AND(H30&gt;=13.187,G30&lt;0.217,H30&gt;=5.523,D30&lt;0.35,G30&lt;0.901,F30&lt;1.5),1.5,IF(AND(G30&lt;0.33,G30&gt;=0.217,H30&gt;=5.523,D30&lt;0.35,G30&lt;0.901,F30&lt;1.5),1.28,IF(AND(A30&lt;6.05,D30&lt;1.35,G30&lt;0.66,D30&gt;=1.15,D30&lt;1.45,F30&gt;=1.5),4.175,IF(AND(A30&gt;=6.05,D30&lt;1.35,G30&lt;0.66,D30&gt;=1.15,D30&lt;1.45,F30&gt;=1.5),4.3,IF(AND(A30&lt;5.65,D30&gt;=1.35,G30&lt;0.66,D30&gt;=1.15,D30&lt;1.45,F30&gt;=1.5),3.9,IF(AND(A30&gt;=5.65,D30&gt;=1.35,G30&lt;0.66,D30&gt;=1.15,D30&lt;1.45,F30&gt;=1.5),4.52,IF(AND(A30&lt;6.25,B30&lt;3.05,F30&lt;2.5,D30&lt;1.55,D30&gt;=1.45,F30&gt;=1.5),4.5,IF(AND(A30&gt;=6.25,B30&lt;3.05,F30&lt;2.5,D30&lt;1.55,D30&gt;=1.45,F30&gt;=1.5),4.675,IF(AND(A30&gt;=7.25,D30&lt;2.45,F30&gt;=2.5,D30&gt;=1.55,D30&gt;=1.45,F30&gt;=1.5),6.433,IF(AND(D30&gt;=0.25,G30&gt;=0.33,G30&gt;=0.217,H30&gt;=5.523,D30&lt;0.35,G30&lt;0.901,F30&lt;1.5),1.4,IF(AND(A30&lt;6.15,A30&lt;7.25,D30&lt;2.45,F30&gt;=2.5,D30&gt;=1.55,D30&gt;=1.45,F30&gt;=1.5),5.025,IF(AND(H30&lt;6.439,D30&lt;0.25,G30&gt;=0.33,G30&gt;=0.217,H30&gt;=5.523,D30&lt;0.35,G30&lt;0.901,F30&lt;1.5),1.5,IF(AND(H30&gt;=6.439,D30&lt;0.25,G30&gt;=0.33,G30&gt;=0.217,H30&gt;=5.523,D30&lt;0.35,G30&lt;0.901,F30&lt;1.5),1.38,IF(AND(H30&gt;=13.711,A30&gt;=6.15,A30&lt;7.25,D30&lt;2.45,F30&gt;=2.5,D30&gt;=1.55,D30&gt;=1.45,F30&gt;=1.5),5.68,IF(AND(B30&gt;=3.3,H30&lt;13.711,A30&gt;=6.15,A30&lt;7.25,D30&lt;2.45,F30&gt;=2.5,D30&gt;=1.55,D30&gt;=1.45,F30&gt;=1.5),5.6,IF(AND(G30&lt;0.093,B30&lt;3.3,H30&lt;13.711,A30&gt;=6.15,A30&lt;7.25,D30&lt;2.45,F30&gt;=2.5,D30&gt;=1.55,D30&gt;=1.45,F30&gt;=1.5),5.56,IF(AND(D30&lt;1.95,G30&gt;=0.093,B30&lt;3.3,H30&lt;13.711,A30&gt;=6.15,A30&lt;7.25,D30&lt;2.45,F30&gt;=2.5,D30&gt;=1.55,D30&gt;=1.45,F30&gt;=1.5),5.3,IF(AND(B30&lt;3.15,D30&gt;=1.95,G30&gt;=0.093,B30&lt;3.3,H30&lt;13.711,A30&gt;=6.15,A30&lt;7.25,D30&lt;2.45,F30&gt;=2.5,D30&gt;=1.55,D30&gt;=1.45,F30&gt;=1.5),5.1,IF(AND(B30&gt;=3.15,D30&gt;=1.95,G30&gt;=0.093,B30&lt;3.3,H30&lt;13.711,A30&gt;=6.15,A30&lt;7.25,D30&lt;2.45,F30&gt;=2.5,D30&gt;=1.55,D30&gt;=1.45,F30&gt;=1.5),5.15,"shouldnthappen"))))))))))))))))))))))))))))))))</f>
        <v>1.4</v>
      </c>
      <c r="S30" s="1" t="n">
        <f aca="false">IF(AND(G30&gt;=0.859,D30&gt;=0.35,F30&lt;1.5),1.9,IF(AND(D30&lt;1.75,F30&gt;=2.5,F30&gt;=1.5),4.867,IF(AND(H30&lt;8.42,A30&lt;5.05,D30&lt;0.35,F30&lt;1.5),1.42,IF(AND(H30&gt;=14.877,A30&gt;=5.05,D30&lt;0.35,F30&lt;1.5),1.3,IF(AND(B30&lt;3.35,G30&lt;0.859,D30&gt;=0.35,F30&lt;1.5),1.7,IF(AND(B30&gt;=3.35,G30&lt;0.859,D30&gt;=0.35,F30&lt;1.5),1.5,IF(AND(A30&gt;=6.05,B30&lt;2.75,F30&lt;2.5,F30&gt;=1.5),4.733,IF(AND(G30&gt;=0.68,B30&gt;=2.75,F30&lt;2.5,F30&gt;=1.5),4.025,IF(AND(H30&gt;=16.284,D30&gt;=1.75,F30&gt;=2.5,F30&gt;=1.5),6.6,IF(AND(A30&lt;4.35,H30&gt;=8.42,A30&lt;5.05,D30&lt;0.35,F30&lt;1.5),1.1,IF(AND(G30&gt;=0.948,H30&lt;14.877,A30&gt;=5.05,D30&lt;0.35,F30&lt;1.5),1.7,IF(AND(A30&lt;5.3,A30&lt;6.05,B30&lt;2.75,F30&lt;2.5,F30&gt;=1.5),3,IF(AND(H30&gt;=15.168,G30&lt;0.68,B30&gt;=2.75,F30&lt;2.5,F30&gt;=1.5),4.75,IF(AND(H30&gt;=14.005,A30&gt;=4.35,H30&gt;=8.42,A30&lt;5.05,D30&lt;0.35,F30&lt;1.5),1.375,IF(AND(A30&gt;=5.55,G30&lt;0.948,H30&lt;14.877,A30&gt;=5.05,D30&lt;0.35,F30&lt;1.5),1.7,IF(AND(H30&lt;12.363,A30&gt;=5.3,A30&lt;6.05,B30&lt;2.75,F30&lt;2.5,F30&gt;=1.5),3.825,IF(AND(H30&gt;=12.363,A30&gt;=5.3,A30&lt;6.05,B30&lt;2.75,F30&lt;2.5,F30&gt;=1.5),4.033,IF(AND(H30&gt;=14.508,H30&lt;15.168,G30&lt;0.68,B30&gt;=2.75,F30&lt;2.5,F30&gt;=1.5),4.2,IF(AND(D30&gt;=2.35,D30&gt;=2.2,H30&lt;16.284,D30&gt;=1.75,F30&gt;=2.5,F30&gt;=1.5),5.267,IF(AND(G30&lt;0.231,H30&lt;14.005,A30&gt;=4.35,H30&gt;=8.42,A30&lt;5.05,D30&lt;0.35,F30&lt;1.5),1.4,IF(AND(H30&gt;=14.494,A30&lt;5.55,G30&lt;0.948,H30&lt;14.877,A30&gt;=5.05,D30&lt;0.35,F30&lt;1.5),1.6,IF(AND(A30&lt;6.1,H30&lt;14.508,H30&lt;15.168,G30&lt;0.68,B30&gt;=2.75,F30&lt;2.5,F30&gt;=1.5),4.5,IF(AND(A30&lt;6.1,H30&lt;11.8,D30&lt;2.2,H30&lt;16.284,D30&gt;=1.75,F30&gt;=2.5,F30&gt;=1.5),4.95,IF(AND(A30&gt;=6.1,H30&lt;11.8,D30&lt;2.2,H30&lt;16.284,D30&gt;=1.75,F30&gt;=2.5,F30&gt;=1.5),5.333,IF(AND(B30&lt;2.75,H30&gt;=11.8,D30&lt;2.2,H30&lt;16.284,D30&gt;=1.75,F30&gt;=2.5,F30&gt;=1.5),5.1,IF(AND(B30&gt;=3.15,D30&lt;2.35,D30&gt;=2.2,H30&lt;16.284,D30&gt;=1.75,F30&gt;=2.5,F30&gt;=1.5),5.5,IF(AND(B30&gt;=3.35,G30&gt;=0.231,H30&lt;14.005,A30&gt;=4.35,H30&gt;=8.42,A30&lt;5.05,D30&lt;0.35,F30&lt;1.5),1.3,IF(AND(H30&lt;13.869,H30&lt;14.494,A30&lt;5.55,G30&lt;0.948,H30&lt;14.877,A30&gt;=5.05,D30&lt;0.35,F30&lt;1.5),1.5,IF(AND(H30&gt;=13.869,H30&lt;14.494,A30&lt;5.55,G30&lt;0.948,H30&lt;14.877,A30&gt;=5.05,D30&lt;0.35,F30&lt;1.5),1.4,IF(AND(G30&lt;0.636,A30&gt;=6.1,H30&lt;14.508,H30&lt;15.168,G30&lt;0.68,B30&gt;=2.75,F30&lt;2.5,F30&gt;=1.5),4.68,IF(AND(G30&gt;=0.636,A30&gt;=6.1,H30&lt;14.508,H30&lt;15.168,G30&lt;0.68,B30&gt;=2.75,F30&lt;2.5,F30&gt;=1.5),4.4,IF(AND(B30&lt;2.85,B30&gt;=2.75,H30&gt;=11.8,D30&lt;2.2,H30&lt;16.284,D30&gt;=1.75,F30&gt;=2.5,F30&gt;=1.5),6.7,IF(AND(H30&lt;10.626,B30&lt;3.15,D30&lt;2.35,D30&gt;=2.2,H30&lt;16.284,D30&gt;=1.75,F30&gt;=2.5,F30&gt;=1.5),5.1,IF(AND(H30&gt;=10.626,B30&lt;3.15,D30&lt;2.35,D30&gt;=2.2,H30&lt;16.284,D30&gt;=1.75,F30&gt;=2.5,F30&gt;=1.5),5.2,IF(AND(G30&lt;0.378,B30&lt;3.35,G30&gt;=0.231,H30&lt;14.005,A30&gt;=4.35,H30&gt;=8.42,A30&lt;5.05,D30&lt;0.35,F30&lt;1.5),1.2,IF(AND(G30&gt;=0.378,B30&lt;3.35,G30&gt;=0.231,H30&lt;14.005,A30&gt;=4.35,H30&gt;=8.42,A30&lt;5.05,D30&lt;0.35,F30&lt;1.5),1.3,IF(AND(A30&lt;6.2,B30&gt;=2.85,B30&gt;=2.75,H30&gt;=11.8,D30&lt;2.2,H30&lt;16.284,D30&gt;=1.75,F30&gt;=2.5,F30&gt;=1.5),4.9,IF(AND(G30&lt;0.388,A30&gt;=6.2,B30&gt;=2.85,B30&gt;=2.75,H30&gt;=11.8,D30&lt;2.2,H30&lt;16.284,D30&gt;=1.75,F30&gt;=2.5,F30&gt;=1.5),5.52,IF(AND(G30&gt;=0.388,A30&gt;=6.2,B30&gt;=2.85,B30&gt;=2.75,H30&gt;=11.8,D30&lt;2.2,H30&lt;16.284,D30&gt;=1.75,F30&gt;=2.5,F30&gt;=1.5),5.7,"shouldnthappen")))))))))))))))))))))))))))))))))))))))</f>
        <v>1.5</v>
      </c>
      <c r="T30" s="1" t="n">
        <f aca="false">IF(AND(D30&gt;=0.8,A30&lt;5.45),3.7,IF(AND(D30&gt;=0.35,D30&lt;0.8,A30&lt;5.45),1.56,IF(AND(G30&lt;0.164,F30&lt;2.5,A30&gt;=5.45),1.6,IF(AND(H30&gt;=16.718,F30&gt;=2.5,A30&gt;=5.45),6.4,IF(AND(G30&gt;=0.719,H30&lt;16.718,F30&gt;=2.5,A30&gt;=5.45),5.05,IF(AND(A30&lt;4.35,A30&lt;5.05,D30&lt;0.35,D30&lt;0.8,A30&lt;5.45),1.1,IF(AND(H30&gt;=14.494,A30&gt;=5.05,D30&lt;0.35,D30&lt;0.8,A30&lt;5.45),1.6,IF(AND(G30&lt;0.338,D30&lt;1.25,G30&gt;=0.164,F30&lt;2.5,A30&gt;=5.45),4.1,IF(AND(H30&lt;8.397,D30&gt;=1.25,G30&gt;=0.164,F30&lt;2.5,A30&gt;=5.45),4,IF(AND(H30&lt;11.031,H30&lt;14.494,A30&gt;=5.05,D30&lt;0.35,D30&lt;0.8,A30&lt;5.45),1.5,IF(AND(H30&gt;=11.031,H30&lt;14.494,A30&gt;=5.05,D30&lt;0.35,D30&lt;0.8,A30&lt;5.45),1.44,IF(AND(B30&lt;2.65,H30&gt;=8.397,D30&gt;=1.25,G30&gt;=0.164,F30&lt;2.5,A30&gt;=5.45),4.767,IF(AND(H30&lt;7.388,G30&lt;0.487,G30&lt;0.719,H30&lt;16.718,F30&gt;=2.5,A30&gt;=5.45),5.067,IF(AND(G30&lt;0.533,G30&gt;=0.487,G30&lt;0.719,H30&lt;16.718,F30&gt;=2.5,A30&gt;=5.45),5.8,IF(AND(G30&gt;=0.533,G30&gt;=0.487,G30&lt;0.719,H30&lt;16.718,F30&gt;=2.5,A30&gt;=5.45),5.86,IF(AND(B30&lt;3.25,A30&gt;=4.95,A30&gt;=4.35,A30&lt;5.05,D30&lt;0.35,D30&lt;0.8,A30&lt;5.45),1.2,IF(AND(A30&lt;5.6,H30&lt;11.218,G30&gt;=0.338,D30&lt;1.25,G30&gt;=0.164,F30&lt;2.5,A30&gt;=5.45),3.7,IF(AND(A30&gt;=5.6,H30&lt;11.218,G30&gt;=0.338,D30&lt;1.25,G30&gt;=0.164,F30&lt;2.5,A30&gt;=5.45),3.5,IF(AND(H30&lt;12.668,H30&gt;=11.218,G30&gt;=0.338,D30&lt;1.25,G30&gt;=0.164,F30&lt;2.5,A30&gt;=5.45),3.9,IF(AND(H30&gt;=12.668,H30&gt;=11.218,G30&gt;=0.338,D30&lt;1.25,G30&gt;=0.164,F30&lt;2.5,A30&gt;=5.45),4,IF(AND(H30&gt;=15.705,B30&gt;=2.65,H30&gt;=8.397,D30&gt;=1.25,G30&gt;=0.164,F30&lt;2.5,A30&gt;=5.45),4.8,IF(AND(B30&lt;2.75,H30&gt;=7.388,G30&lt;0.487,G30&lt;0.719,H30&lt;16.718,F30&gt;=2.5,A30&gt;=5.45),5.26,IF(AND(B30&lt;2.95,A30&lt;4.5,A30&lt;4.95,A30&gt;=4.35,A30&lt;5.05,D30&lt;0.35,D30&lt;0.8,A30&lt;5.45),1.4,IF(AND(B30&gt;=2.95,A30&lt;4.5,A30&lt;4.95,A30&gt;=4.35,A30&lt;5.05,D30&lt;0.35,D30&lt;0.8,A30&lt;5.45),1.3,IF(AND(H30&gt;=13.924,A30&gt;=4.5,A30&lt;4.95,A30&gt;=4.35,A30&lt;5.05,D30&lt;0.35,D30&lt;0.8,A30&lt;5.45),1.5,IF(AND(G30&lt;0.252,B30&gt;=3.25,A30&gt;=4.95,A30&gt;=4.35,A30&lt;5.05,D30&lt;0.35,D30&lt;0.8,A30&lt;5.45),1.4,IF(AND(G30&gt;=0.252,B30&gt;=3.25,A30&gt;=4.95,A30&gt;=4.35,A30&lt;5.05,D30&lt;0.35,D30&lt;0.8,A30&lt;5.45),1.32,IF(AND(G30&gt;=0.473,H30&lt;15.705,B30&gt;=2.65,H30&gt;=8.397,D30&gt;=1.25,G30&gt;=0.164,F30&lt;2.5,A30&gt;=5.45),4.7,IF(AND(B30&gt;=3.15,B30&gt;=2.75,H30&gt;=7.388,G30&lt;0.487,G30&lt;0.719,H30&lt;16.718,F30&gt;=2.5,A30&gt;=5.45),5.7,IF(AND(B30&lt;3.15,H30&lt;13.924,A30&gt;=4.5,A30&lt;4.95,A30&gt;=4.35,A30&lt;5.05,D30&lt;0.35,D30&lt;0.8,A30&lt;5.45),1.433,IF(AND(B30&gt;=3.15,H30&lt;13.924,A30&gt;=4.5,A30&lt;4.95,A30&gt;=4.35,A30&lt;5.05,D30&lt;0.35,D30&lt;0.8,A30&lt;5.45),1.4,IF(AND(H30&gt;=14.81,G30&lt;0.473,H30&lt;15.705,B30&gt;=2.65,H30&gt;=8.397,D30&gt;=1.25,G30&gt;=0.164,F30&lt;2.5,A30&gt;=5.45),4.2,IF(AND(A30&lt;6.65,B30&lt;3.15,B30&gt;=2.75,H30&gt;=7.388,G30&lt;0.487,G30&lt;0.719,H30&lt;16.718,F30&gt;=2.5,A30&gt;=5.45),5.6,IF(AND(A30&gt;=6.65,B30&lt;3.15,B30&gt;=2.75,H30&gt;=7.388,G30&lt;0.487,G30&lt;0.719,H30&lt;16.718,F30&gt;=2.5,A30&gt;=5.45),5.4,IF(AND(A30&lt;6.15,H30&lt;14.81,G30&lt;0.473,H30&lt;15.705,B30&gt;=2.65,H30&gt;=8.397,D30&gt;=1.25,G30&gt;=0.164,F30&lt;2.5,A30&gt;=5.45),4.5,IF(AND(A30&gt;=6.15,H30&lt;14.81,G30&lt;0.473,H30&lt;15.705,B30&gt;=2.65,H30&gt;=8.397,D30&gt;=1.25,G30&gt;=0.164,F30&lt;2.5,A30&gt;=5.45),4.4,"shouldnthappen"))))))))))))))))))))))))))))))))))))</f>
        <v>1.5</v>
      </c>
      <c r="U30" s="1" t="n">
        <f aca="false">IF(AND(G30&gt;=0.934,F30&lt;1.5),1.7,IF(AND(D30&lt;0.15,D30&lt;0.25,G30&lt;0.934,F30&lt;1.5),1.38,IF(AND(H30&gt;=14.379,D30&gt;=0.25,G30&lt;0.934,F30&lt;1.5),1.7,IF(AND(A30&lt;5.3,D30&lt;1.35,F30&lt;2.5,F30&gt;=1.5),3.15,IF(AND(H30&lt;7.148,D30&gt;=1.35,F30&lt;2.5,F30&gt;=1.5),3.9,IF(AND(G30&lt;0.352,A30&lt;6.15,F30&gt;=2.5,F30&gt;=1.5),4.5,IF(AND(G30&gt;=0.352,A30&lt;6.15,F30&gt;=2.5,F30&gt;=1.5),4.92,IF(AND(B30&lt;2.85,A30&gt;=6.15,F30&gt;=2.5,F30&gt;=1.5),6.2,IF(AND(D30&gt;=0.45,H30&lt;14.379,D30&gt;=0.25,G30&lt;0.934,F30&lt;1.5),1.65,IF(AND(G30&gt;=0.857,A30&gt;=5.3,D30&lt;1.35,F30&lt;2.5,F30&gt;=1.5),4.3,IF(AND(A30&gt;=7.25,B30&gt;=2.85,A30&gt;=6.15,F30&gt;=2.5,F30&gt;=1.5),6.425,IF(AND(H30&lt;9.499,A30&lt;5.05,D30&gt;=0.15,D30&lt;0.25,G30&lt;0.934,F30&lt;1.5),1.4,IF(AND(A30&gt;=5.45,A30&gt;=5.05,D30&gt;=0.15,D30&lt;0.25,G30&lt;0.934,F30&lt;1.5),1.3,IF(AND(B30&gt;=4.15,D30&lt;0.45,H30&lt;14.379,D30&gt;=0.25,G30&lt;0.934,F30&lt;1.5),1.5,IF(AND(A30&gt;=5.75,G30&lt;0.857,A30&gt;=5.3,D30&lt;1.35,F30&lt;2.5,F30&gt;=1.5),4.02,IF(AND(A30&lt;6.65,G30&lt;0.333,H30&gt;=7.148,D30&gt;=1.35,F30&lt;2.5,F30&gt;=1.5),4.475,IF(AND(A30&gt;=6.65,G30&lt;0.333,H30&gt;=7.148,D30&gt;=1.35,F30&lt;2.5,F30&gt;=1.5),4.8,IF(AND(D30&gt;=1.45,G30&gt;=0.333,H30&gt;=7.148,D30&gt;=1.35,F30&lt;2.5,F30&gt;=1.5),4.85,IF(AND(G30&gt;=0.861,A30&lt;7.25,B30&gt;=2.85,A30&gt;=6.15,F30&gt;=2.5,F30&gt;=1.5),5.2,IF(AND(G30&lt;0.571,H30&gt;=9.499,A30&lt;5.05,D30&gt;=0.15,D30&lt;0.25,G30&lt;0.934,F30&lt;1.5),1.2,IF(AND(G30&gt;=0.571,H30&gt;=9.499,A30&lt;5.05,D30&gt;=0.15,D30&lt;0.25,G30&lt;0.934,F30&lt;1.5),1.3,IF(AND(H30&lt;9.283,A30&lt;5.45,A30&gt;=5.05,D30&gt;=0.15,D30&lt;0.25,G30&lt;0.934,F30&lt;1.5),1.5,IF(AND(H30&gt;=9.283,A30&lt;5.45,A30&gt;=5.05,D30&gt;=0.15,D30&lt;0.25,G30&lt;0.934,F30&lt;1.5),1.425,IF(AND(A30&lt;4.9,B30&lt;4.15,D30&lt;0.45,H30&lt;14.379,D30&gt;=0.25,G30&lt;0.934,F30&lt;1.5),1.4,IF(AND(A30&gt;=4.9,B30&lt;4.15,D30&lt;0.45,H30&lt;14.379,D30&gt;=0.25,G30&lt;0.934,F30&lt;1.5),1.325,IF(AND(G30&lt;0.572,A30&lt;5.75,G30&lt;0.857,A30&gt;=5.3,D30&lt;1.35,F30&lt;2.5,F30&gt;=1.5),3.65,IF(AND(G30&gt;=0.572,A30&lt;5.75,G30&lt;0.857,A30&gt;=5.3,D30&lt;1.35,F30&lt;2.5,F30&gt;=1.5),3.9,IF(AND(A30&lt;6.75,D30&lt;1.45,G30&gt;=0.333,H30&gt;=7.148,D30&gt;=1.35,F30&lt;2.5,F30&gt;=1.5),4.4,IF(AND(A30&gt;=6.75,D30&lt;1.45,G30&gt;=0.333,H30&gt;=7.148,D30&gt;=1.35,F30&lt;2.5,F30&gt;=1.5),4.78,IF(AND(A30&lt;6.6,B30&lt;3.25,G30&lt;0.861,A30&lt;7.25,B30&gt;=2.85,A30&gt;=6.15,F30&gt;=2.5,F30&gt;=1.5),5.333,IF(AND(H30&lt;11.461,B30&gt;=3.25,G30&lt;0.861,A30&lt;7.25,B30&gt;=2.85,A30&gt;=6.15,F30&gt;=2.5,F30&gt;=1.5),6.025,IF(AND(H30&gt;=11.461,B30&gt;=3.25,G30&lt;0.861,A30&lt;7.25,B30&gt;=2.85,A30&gt;=6.15,F30&gt;=2.5,F30&gt;=1.5),5.667,IF(AND(H30&gt;=14.564,A30&gt;=6.6,B30&lt;3.25,G30&lt;0.861,A30&lt;7.25,B30&gt;=2.85,A30&gt;=6.15,F30&gt;=2.5,F30&gt;=1.5),5.4,IF(AND(D30&gt;=2.35,H30&lt;14.564,A30&gt;=6.6,B30&lt;3.25,G30&lt;0.861,A30&lt;7.25,B30&gt;=2.85,A30&gt;=6.15,F30&gt;=2.5,F30&gt;=1.5),5.6,IF(AND(A30&lt;6.85,D30&lt;2.35,H30&lt;14.564,A30&gt;=6.6,B30&lt;3.25,G30&lt;0.861,A30&lt;7.25,B30&gt;=2.85,A30&gt;=6.15,F30&gt;=2.5,F30&gt;=1.5),5.9,IF(AND(A30&gt;=6.85,D30&lt;2.35,H30&lt;14.564,A30&gt;=6.6,B30&lt;3.25,G30&lt;0.861,A30&lt;7.25,B30&gt;=2.85,A30&gt;=6.15,F30&gt;=2.5,F30&gt;=1.5),5.78,"shouldnthappen"))))))))))))))))))))))))))))))))))))</f>
        <v>1.425</v>
      </c>
      <c r="V30" s="1" t="n">
        <f aca="false">IF(AND(H30&lt;5.748,A30&lt;5.05,D30&lt;0.75),1,IF(AND(B30&lt;3.15,H30&gt;=5.748,A30&lt;5.05,D30&lt;0.75),1.475,IF(AND(G30&gt;=0.801,D30&lt;0.25,A30&gt;=5.05,D30&lt;0.75),1.7,IF(AND(D30&gt;=0.45,D30&gt;=0.25,A30&gt;=5.05,D30&lt;0.75),1.7,IF(AND(B30&lt;2.35,F30&lt;2.5,B30&lt;2.75,D30&gt;=0.75),4.16,IF(AND(D30&lt;1.75,F30&gt;=2.5,B30&lt;2.75,D30&gt;=0.75),4.875,IF(AND(D30&gt;=1.75,F30&gt;=2.5,B30&lt;2.75,D30&gt;=0.75),5.333,IF(AND(H30&gt;=16.284,D30&gt;=1.55,B30&gt;=2.75,D30&gt;=0.75),6.6,IF(AND(H30&gt;=14.144,B30&gt;=3.15,H30&gt;=5.748,A30&lt;5.05,D30&lt;0.75),1.3,IF(AND(A30&lt;5.45,G30&lt;0.801,D30&lt;0.25,A30&gt;=5.05,D30&lt;0.75),1.5,IF(AND(A30&gt;=5.45,G30&lt;0.801,D30&lt;0.25,A30&gt;=5.05,D30&lt;0.75),1.34,IF(AND(B30&lt;3.75,D30&lt;0.45,D30&gt;=0.25,A30&gt;=5.05,D30&lt;0.75),1.467,IF(AND(B30&gt;=3.75,D30&lt;0.45,D30&gt;=0.25,A30&gt;=5.05,D30&lt;0.75),1.767,IF(AND(G30&gt;=0.896,B30&gt;=2.35,F30&lt;2.5,B30&lt;2.75,D30&gt;=0.75),4.9,IF(AND(H30&lt;15.504,D30&lt;1.35,D30&lt;1.55,B30&gt;=2.75,D30&gt;=0.75),4.2,IF(AND(H30&gt;=15.504,D30&lt;1.35,D30&lt;1.55,B30&gt;=2.75,D30&gt;=0.75),4.6,IF(AND(H30&lt;9.767,D30&gt;=1.35,D30&lt;1.55,B30&gt;=2.75,D30&gt;=0.75),5.1,IF(AND(A30&lt;4.5,H30&lt;14.144,B30&gt;=3.15,H30&gt;=5.748,A30&lt;5.05,D30&lt;0.75),1.3,IF(AND(A30&gt;=4.5,H30&lt;14.144,B30&gt;=3.15,H30&gt;=5.748,A30&lt;5.05,D30&lt;0.75),1.4,IF(AND(D30&gt;=1.15,G30&lt;0.896,B30&gt;=2.35,F30&lt;2.5,B30&lt;2.75,D30&gt;=0.75),4.04,IF(AND(B30&lt;2.9,H30&gt;=9.767,D30&gt;=1.35,D30&lt;1.55,B30&gt;=2.75,D30&gt;=0.75),4.8,IF(AND(D30&lt;1.7,A30&gt;=7.05,H30&lt;16.284,D30&gt;=1.55,B30&gt;=2.75,D30&gt;=0.75),5.8,IF(AND(D30&gt;=1.7,A30&gt;=7.05,H30&lt;16.284,D30&gt;=1.55,B30&gt;=2.75,D30&gt;=0.75),6.3,IF(AND(B30&lt;2.45,D30&lt;1.15,G30&lt;0.896,B30&gt;=2.35,F30&lt;2.5,B30&lt;2.75,D30&gt;=0.75),3.767,IF(AND(B30&gt;=2.45,D30&lt;1.15,G30&lt;0.896,B30&gt;=2.35,F30&lt;2.5,B30&lt;2.75,D30&gt;=0.75),3.167,IF(AND(B30&gt;=3.15,B30&gt;=2.9,H30&gt;=9.767,D30&gt;=1.35,D30&lt;1.55,B30&gt;=2.75,D30&gt;=0.75),4.7,IF(AND(D30&lt;1.9,D30&lt;2.05,A30&lt;7.05,H30&lt;16.284,D30&gt;=1.55,B30&gt;=2.75,D30&gt;=0.75),4.82,IF(AND(D30&gt;=1.9,D30&lt;2.05,A30&lt;7.05,H30&lt;16.284,D30&gt;=1.55,B30&gt;=2.75,D30&gt;=0.75),5.067,IF(AND(H30&lt;12.721,B30&lt;3.15,B30&gt;=2.9,H30&gt;=9.767,D30&gt;=1.35,D30&lt;1.55,B30&gt;=2.75,D30&gt;=0.75),4.5,IF(AND(H30&gt;=12.721,B30&lt;3.15,B30&gt;=2.9,H30&gt;=9.767,D30&gt;=1.35,D30&lt;1.55,B30&gt;=2.75,D30&gt;=0.75),4.433,IF(AND(H30&lt;9.525,G30&lt;0.364,D30&gt;=2.05,A30&lt;7.05,H30&lt;16.284,D30&gt;=1.55,B30&gt;=2.75,D30&gt;=0.75),5.1,IF(AND(A30&lt;6.25,G30&gt;=0.364,D30&gt;=2.05,A30&lt;7.05,H30&lt;16.284,D30&gt;=1.55,B30&gt;=2.75,D30&gt;=0.75),5.4,IF(AND(H30&lt;10.898,H30&gt;=9.525,G30&lt;0.364,D30&gt;=2.05,A30&lt;7.05,H30&lt;16.284,D30&gt;=1.55,B30&gt;=2.75,D30&gt;=0.75),5.6,IF(AND(H30&lt;8.711,A30&gt;=6.25,G30&gt;=0.364,D30&gt;=2.05,A30&lt;7.05,H30&lt;16.284,D30&gt;=1.55,B30&gt;=2.75,D30&gt;=0.75),5.7,IF(AND(H30&gt;=8.711,A30&gt;=6.25,G30&gt;=0.364,D30&gt;=2.05,A30&lt;7.05,H30&lt;16.284,D30&gt;=1.55,B30&gt;=2.75,D30&gt;=0.75),5.84,IF(AND(D30&lt;2.2,H30&gt;=10.898,H30&gt;=9.525,G30&lt;0.364,D30&gt;=2.05,A30&lt;7.05,H30&lt;16.284,D30&gt;=1.55,B30&gt;=2.75,D30&gt;=0.75),5.4,IF(AND(D30&gt;=2.2,H30&gt;=10.898,H30&gt;=9.525,G30&lt;0.364,D30&gt;=2.05,A30&lt;7.05,H30&lt;16.284,D30&gt;=1.55,B30&gt;=2.75,D30&gt;=0.75),5.3,"shouldnthappen")))))))))))))))))))))))))))))))))))))</f>
        <v>1.5</v>
      </c>
      <c r="W30" s="1" t="n">
        <f aca="false">IF(AND(H30&lt;6.926,D30&gt;=0.35,D30&lt;0.8),1.9,IF(AND(H30&gt;=6.926,D30&gt;=0.35,D30&lt;0.8),1.533,IF(AND(H30&lt;13.492,A30&lt;4.75,D30&lt;0.35,D30&lt;0.8),1.1,IF(AND(H30&gt;=13.492,A30&lt;4.75,D30&lt;0.35,D30&lt;0.8),1.375,IF(AND(B30&lt;2.75,A30&gt;=5.85,F30&lt;2.5,D30&gt;=0.8),4.833,IF(AND(B30&lt;3.3,A30&gt;=7.05,F30&gt;=2.5,D30&gt;=0.8),5.8,IF(AND(B30&gt;=3.3,A30&gt;=7.05,F30&gt;=2.5,D30&gt;=0.8),6.325,IF(AND(D30&gt;=0.25,A30&lt;5.05,A30&gt;=4.75,D30&lt;0.35,D30&lt;0.8),1.3,IF(AND(B30&lt;3.6,A30&gt;=5.05,A30&gt;=4.75,D30&lt;0.35,D30&lt;0.8),1.4,IF(AND(H30&lt;10.194,G30&lt;0.412,A30&lt;5.85,F30&lt;2.5,D30&gt;=0.8),4.133,IF(AND(H30&gt;=10.194,G30&lt;0.412,A30&lt;5.85,F30&lt;2.5,D30&gt;=0.8),4.5,IF(AND(A30&lt;5.35,G30&gt;=0.412,A30&lt;5.85,F30&lt;2.5,D30&gt;=0.8),3.15,IF(AND(A30&lt;6.2,B30&gt;=2.75,A30&gt;=5.85,F30&lt;2.5,D30&gt;=0.8),4.3,IF(AND(H30&lt;5.767,A30&lt;6.2,A30&lt;7.05,F30&gt;=2.5,D30&gt;=0.8),4.5,IF(AND(G30&gt;=0.861,A30&gt;=6.2,A30&lt;7.05,F30&gt;=2.5,D30&gt;=0.8),5.2,IF(AND(B30&lt;3.15,D30&lt;0.25,A30&lt;5.05,A30&gt;=4.75,D30&lt;0.35,D30&lt;0.8),1.55,IF(AND(A30&lt;5.45,B30&gt;=3.6,A30&gt;=5.05,A30&gt;=4.75,D30&lt;0.35,D30&lt;0.8),1.5,IF(AND(A30&gt;=5.45,B30&gt;=3.6,A30&gt;=5.05,A30&gt;=4.75,D30&lt;0.35,D30&lt;0.8),1.4,IF(AND(G30&gt;=0.772,A30&gt;=5.35,G30&gt;=0.412,A30&lt;5.85,F30&lt;2.5,D30&gt;=0.8),3.9,IF(AND(D30&gt;=1.45,A30&gt;=6.2,B30&gt;=2.75,A30&gt;=5.85,F30&lt;2.5,D30&gt;=0.8),4.775,IF(AND(G30&lt;0.5,H30&gt;=5.767,A30&lt;6.2,A30&lt;7.05,F30&gt;=2.5,D30&gt;=0.8),5.1,IF(AND(G30&gt;=0.5,H30&gt;=5.767,A30&lt;6.2,A30&lt;7.05,F30&gt;=2.5,D30&gt;=0.8),4.95,IF(AND(B30&gt;=3.25,G30&lt;0.861,A30&gt;=6.2,A30&lt;7.05,F30&gt;=2.5,D30&gt;=0.8),5.75,IF(AND(A30&lt;4.95,B30&gt;=3.15,D30&lt;0.25,A30&lt;5.05,A30&gt;=4.75,D30&lt;0.35,D30&lt;0.8),1.4,IF(AND(A30&lt;5.65,G30&lt;0.772,A30&gt;=5.35,G30&gt;=0.412,A30&lt;5.85,F30&lt;2.5,D30&gt;=0.8),3.6,IF(AND(A30&gt;=5.65,G30&lt;0.772,A30&gt;=5.35,G30&gt;=0.412,A30&lt;5.85,F30&lt;2.5,D30&gt;=0.8),3.5,IF(AND(B30&gt;=3.15,D30&lt;1.45,A30&gt;=6.2,B30&gt;=2.75,A30&gt;=5.85,F30&lt;2.5,D30&gt;=0.8),4.7,IF(AND(A30&gt;=6.65,B30&lt;3.25,G30&lt;0.861,A30&gt;=6.2,A30&lt;7.05,F30&gt;=2.5,D30&gt;=0.8),5.567,IF(AND(H30&lt;9.499,A30&gt;=4.95,B30&gt;=3.15,D30&lt;0.25,A30&lt;5.05,A30&gt;=4.75,D30&lt;0.35,D30&lt;0.8),1.4,IF(AND(H30&gt;=9.499,A30&gt;=4.95,B30&gt;=3.15,D30&lt;0.25,A30&lt;5.05,A30&gt;=4.75,D30&lt;0.35,D30&lt;0.8),1.2,IF(AND(G30&lt;0.765,B30&lt;3.15,D30&lt;1.45,A30&gt;=6.2,B30&gt;=2.75,A30&gt;=5.85,F30&lt;2.5,D30&gt;=0.8),4.4,IF(AND(G30&gt;=0.765,B30&lt;3.15,D30&lt;1.45,A30&gt;=6.2,B30&gt;=2.75,A30&gt;=5.85,F30&lt;2.5,D30&gt;=0.8),4.6,IF(AND(H30&lt;10.667,A30&lt;6.65,B30&lt;3.25,G30&lt;0.861,A30&gt;=6.2,A30&lt;7.05,F30&gt;=2.5,D30&gt;=0.8),5.167,IF(AND(G30&lt;0.627,H30&gt;=10.667,A30&lt;6.65,B30&lt;3.25,G30&lt;0.861,A30&gt;=6.2,A30&lt;7.05,F30&gt;=2.5,D30&gt;=0.8),5.64,IF(AND(G30&gt;=0.627,H30&gt;=10.667,A30&lt;6.65,B30&lt;3.25,G30&lt;0.861,A30&gt;=6.2,A30&lt;7.05,F30&gt;=2.5,D30&gt;=0.8),5.1,"shouldnthappen")))))))))))))))))))))))))))))))))))</f>
        <v>1.4</v>
      </c>
      <c r="X30" s="1" t="n">
        <f aca="false">IF(AND(B30&lt;3.05,H30&lt;6.697,A30&lt;5.45),4.1,IF(AND(B30&gt;=3.05,H30&lt;6.697,A30&lt;5.45),1.48,IF(AND(D30&lt;0.7,A30&lt;5.9,A30&gt;=5.45),1.4,IF(AND(A30&lt;4.35,B30&lt;3.3,H30&gt;=6.697,A30&lt;5.45),1.1,IF(AND(G30&lt;0.372,D30&gt;=0.7,A30&lt;5.9,A30&gt;=5.45),4.36,IF(AND(A30&gt;=4.9,A30&gt;=4.35,B30&lt;3.3,H30&gt;=6.697,A30&lt;5.45),1.6,IF(AND(H30&gt;=14.171,A30&lt;5.15,B30&gt;=3.3,H30&gt;=6.697,A30&lt;5.45),1.6,IF(AND(G30&lt;0.451,A30&gt;=5.15,B30&gt;=3.3,H30&gt;=6.697,A30&lt;5.45),1.367,IF(AND(G30&gt;=0.451,A30&gt;=5.15,B30&gt;=3.3,H30&gt;=6.697,A30&lt;5.45),1.5,IF(AND(G30&lt;0.332,D30&lt;1.45,F30&lt;2.5,A30&gt;=5.9,A30&gt;=5.45),4.35,IF(AND(A30&lt;6.15,D30&gt;=1.45,F30&lt;2.5,A30&gt;=5.9,A30&gt;=5.45),5.1,IF(AND(D30&gt;=2.4,G30&lt;0.432,F30&gt;=2.5,A30&gt;=5.9,A30&gt;=5.45),5.78,IF(AND(A30&lt;6.15,G30&gt;=0.432,F30&gt;=2.5,A30&gt;=5.9,A30&gt;=5.45),4.9,IF(AND(B30&lt;3.1,A30&lt;4.9,A30&gt;=4.35,B30&lt;3.3,H30&gt;=6.697,A30&lt;5.45),1.4,IF(AND(B30&gt;=3.1,A30&lt;4.9,A30&gt;=4.35,B30&lt;3.3,H30&gt;=6.697,A30&lt;5.45),1.3,IF(AND(G30&lt;0.343,H30&lt;14.171,A30&lt;5.15,B30&gt;=3.3,H30&gt;=6.697,A30&lt;5.45),1.433,IF(AND(G30&gt;=0.343,H30&lt;14.171,A30&lt;5.15,B30&gt;=3.3,H30&gt;=6.697,A30&lt;5.45),1.525,IF(AND(D30&lt;1.05,B30&lt;2.55,G30&gt;=0.372,D30&gt;=0.7,A30&lt;5.9,A30&gt;=5.45),3.7,IF(AND(H30&lt;10.596,B30&gt;=2.55,G30&gt;=0.372,D30&gt;=0.7,A30&lt;5.9,A30&gt;=5.45),3.525,IF(AND(H30&gt;=10.596,B30&gt;=2.55,G30&gt;=0.372,D30&gt;=0.7,A30&lt;5.9,A30&gt;=5.45),3.9,IF(AND(H30&lt;14.314,G30&gt;=0.332,D30&lt;1.45,F30&lt;2.5,A30&gt;=5.9,A30&gt;=5.45),4.4,IF(AND(H30&gt;=14.314,G30&gt;=0.332,D30&lt;1.45,F30&lt;2.5,A30&gt;=5.9,A30&gt;=5.45),4.7,IF(AND(H30&lt;13.906,A30&gt;=6.15,D30&gt;=1.45,F30&lt;2.5,A30&gt;=5.9,A30&gt;=5.45),4.675,IF(AND(H30&gt;=13.906,A30&gt;=6.15,D30&gt;=1.45,F30&lt;2.5,A30&gt;=5.9,A30&gt;=5.45),4.9,IF(AND(G30&lt;0.093,D30&lt;2.4,G30&lt;0.432,F30&gt;=2.5,A30&gt;=5.9,A30&gt;=5.45),5.6,IF(AND(B30&lt;2.95,A30&gt;=6.15,G30&gt;=0.432,F30&gt;=2.5,A30&gt;=5.9,A30&gt;=5.45),5.86,IF(AND(A30&lt;5.55,D30&gt;=1.05,B30&lt;2.55,G30&gt;=0.372,D30&gt;=0.7,A30&lt;5.9,A30&gt;=5.45),4,IF(AND(A30&gt;=5.55,D30&gt;=1.05,B30&lt;2.55,G30&gt;=0.372,D30&gt;=0.7,A30&lt;5.9,A30&gt;=5.45),3.9,IF(AND(D30&lt;1.7,G30&gt;=0.093,D30&lt;2.4,G30&lt;0.432,F30&gt;=2.5,A30&gt;=5.9,A30&gt;=5.45),5.05,IF(AND(G30&gt;=0.774,B30&gt;=2.95,A30&gt;=6.15,G30&gt;=0.432,F30&gt;=2.5,A30&gt;=5.9,A30&gt;=5.45),5.3,IF(AND(G30&gt;=0.312,D30&gt;=1.7,G30&gt;=0.093,D30&lt;2.4,G30&lt;0.432,F30&gt;=2.5,A30&gt;=5.9,A30&gt;=5.45),5.4,IF(AND(D30&lt;2.45,G30&lt;0.774,B30&gt;=2.95,A30&gt;=6.15,G30&gt;=0.432,F30&gt;=2.5,A30&gt;=5.9,A30&gt;=5.45),5.66,IF(AND(D30&gt;=2.45,G30&lt;0.774,B30&gt;=2.95,A30&gt;=6.15,G30&gt;=0.432,F30&gt;=2.5,A30&gt;=5.9,A30&gt;=5.45),6,IF(AND(G30&gt;=0.301,G30&lt;0.312,D30&gt;=1.7,G30&gt;=0.093,D30&lt;2.4,G30&lt;0.432,F30&gt;=2.5,A30&gt;=5.9,A30&gt;=5.45),5.1,IF(AND(A30&lt;6.45,G30&lt;0.301,G30&lt;0.312,D30&gt;=1.7,G30&gt;=0.093,D30&lt;2.4,G30&lt;0.432,F30&gt;=2.5,A30&gt;=5.9,A30&gt;=5.45),5.3,IF(AND(A30&gt;=6.45,G30&lt;0.301,G30&lt;0.312,D30&gt;=1.7,G30&gt;=0.093,D30&lt;2.4,G30&lt;0.432,F30&gt;=2.5,A30&gt;=5.9,A30&gt;=5.45),5.2,"shouldnthappen"))))))))))))))))))))))))))))))))))))</f>
        <v>1.367</v>
      </c>
      <c r="Y30" s="1" t="n">
        <f aca="false">IF(AND(H30&lt;6.51,F30&lt;1.5),1.8,IF(AND(H30&gt;=16.674,F30&gt;=1.5),6.533,IF(AND(D30&gt;=0.45,H30&gt;=6.51,F30&lt;1.5),1.667,IF(AND(H30&gt;=13.805,G30&lt;0.154,H30&lt;16.674,F30&gt;=1.5),6.7,IF(AND(D30&lt;0.15,A30&lt;5.05,D30&lt;0.45,H30&gt;=6.51,F30&lt;1.5),1.4,IF(AND(H30&gt;=13.586,A30&gt;=5.05,D30&lt;0.45,H30&gt;=6.51,F30&lt;1.5),1.3,IF(AND(F30&lt;2.5,H30&lt;13.805,G30&lt;0.154,H30&lt;16.674,F30&gt;=1.5),4.6,IF(AND(H30&lt;8.929,D30&lt;1.35,G30&gt;=0.154,H30&lt;16.674,F30&gt;=1.5),3.64,IF(AND(G30&lt;0.05,H30&lt;13.586,A30&gt;=5.05,D30&lt;0.45,H30&gt;=6.51,F30&lt;1.5),1.4,IF(AND(G30&gt;=0.107,F30&gt;=2.5,H30&lt;13.805,G30&lt;0.154,H30&lt;16.674,F30&gt;=1.5),5.3,IF(AND(B30&gt;=2.75,H30&gt;=8.929,D30&lt;1.35,G30&gt;=0.154,H30&lt;16.674,F30&gt;=1.5),4.433,IF(AND(D30&gt;=1.55,F30&lt;2.5,D30&gt;=1.35,G30&gt;=0.154,H30&lt;16.674,F30&gt;=1.5),4.975,IF(AND(H30&lt;6.93,F30&gt;=2.5,D30&gt;=1.35,G30&gt;=0.154,H30&lt;16.674,F30&gt;=1.5),4.5,IF(AND(H30&lt;12.675,G30&lt;0.217,D30&gt;=0.15,A30&lt;5.05,D30&lt;0.45,H30&gt;=6.51,F30&lt;1.5),1.4,IF(AND(H30&gt;=12.675,G30&lt;0.217,D30&gt;=0.15,A30&lt;5.05,D30&lt;0.45,H30&gt;=6.51,F30&lt;1.5),1.5,IF(AND(A30&lt;4.65,G30&gt;=0.217,D30&gt;=0.15,A30&lt;5.05,D30&lt;0.45,H30&gt;=6.51,F30&lt;1.5),1.35,IF(AND(D30&lt;0.25,G30&gt;=0.05,H30&lt;13.586,A30&gt;=5.05,D30&lt;0.45,H30&gt;=6.51,F30&lt;1.5),1.467,IF(AND(D30&gt;=0.25,G30&gt;=0.05,H30&lt;13.586,A30&gt;=5.05,D30&lt;0.45,H30&gt;=6.51,F30&lt;1.5),1.5,IF(AND(H30&lt;9.15,G30&lt;0.107,F30&gt;=2.5,H30&lt;13.805,G30&lt;0.154,H30&lt;16.674,F30&gt;=1.5),5.7,IF(AND(H30&gt;=9.15,G30&lt;0.107,F30&gt;=2.5,H30&lt;13.805,G30&lt;0.154,H30&lt;16.674,F30&gt;=1.5),5.6,IF(AND(G30&lt;0.404,B30&lt;2.75,H30&gt;=8.929,D30&lt;1.35,G30&gt;=0.154,H30&lt;16.674,F30&gt;=1.5),4.15,IF(AND(G30&gt;=0.404,B30&lt;2.75,H30&gt;=8.929,D30&lt;1.35,G30&gt;=0.154,H30&lt;16.674,F30&gt;=1.5),3.9,IF(AND(A30&gt;=6.75,D30&lt;1.55,F30&lt;2.5,D30&gt;=1.35,G30&gt;=0.154,H30&lt;16.674,F30&gt;=1.5),4.82,IF(AND(D30&lt;0.25,A30&gt;=4.65,G30&gt;=0.217,D30&gt;=0.15,A30&lt;5.05,D30&lt;0.45,H30&gt;=6.51,F30&lt;1.5),1.325,IF(AND(D30&gt;=0.25,A30&gt;=4.65,G30&gt;=0.217,D30&gt;=0.15,A30&lt;5.05,D30&lt;0.45,H30&gt;=6.51,F30&lt;1.5),1.3,IF(AND(A30&lt;6.55,A30&lt;6.75,D30&lt;1.55,F30&lt;2.5,D30&gt;=1.35,G30&gt;=0.154,H30&lt;16.674,F30&gt;=1.5),4.575,IF(AND(A30&gt;=6.55,A30&lt;6.75,D30&lt;1.55,F30&lt;2.5,D30&gt;=1.35,G30&gt;=0.154,H30&lt;16.674,F30&gt;=1.5),4.4,IF(AND(B30&lt;2.9,D30&lt;2.05,H30&gt;=6.93,F30&gt;=2.5,D30&gt;=1.35,G30&gt;=0.154,H30&lt;16.674,F30&gt;=1.5),5.05,IF(AND(H30&lt;8.884,D30&gt;=2.05,H30&gt;=6.93,F30&gt;=2.5,D30&gt;=1.35,G30&gt;=0.154,H30&lt;16.674,F30&gt;=1.5),5.1,IF(AND(H30&lt;13.711,B30&gt;=2.9,D30&lt;2.05,H30&gt;=6.93,F30&gt;=2.5,D30&gt;=1.35,G30&gt;=0.154,H30&lt;16.674,F30&gt;=1.5),5,IF(AND(H30&gt;=13.711,B30&gt;=2.9,D30&lt;2.05,H30&gt;=6.93,F30&gt;=2.5,D30&gt;=1.35,G30&gt;=0.154,H30&lt;16.674,F30&gt;=1.5),5.8,IF(AND(B30&lt;3.15,H30&gt;=8.884,D30&gt;=2.05,H30&gt;=6.93,F30&gt;=2.5,D30&gt;=1.35,G30&gt;=0.154,H30&lt;16.674,F30&gt;=1.5),5.56,IF(AND(B30&gt;=3.15,H30&gt;=8.884,D30&gt;=2.05,H30&gt;=6.93,F30&gt;=2.5,D30&gt;=1.35,G30&gt;=0.154,H30&lt;16.674,F30&gt;=1.5),5.9,"shouldnthappen")))))))))))))))))))))))))))))))))</f>
        <v>1.467</v>
      </c>
      <c r="Z30" s="1" t="n">
        <f aca="false">IF(AND(F30&gt;=2,B30&gt;=3.35),5.6,IF(AND(A30&lt;6.65,H30&gt;=15.076,B30&lt;3.35),4.8,IF(AND(A30&gt;=6.65,H30&gt;=15.076,B30&lt;3.35),6.15,IF(AND(H30&lt;6.542,F30&lt;2,B30&gt;=3.35),1.767,IF(AND(G30&gt;=0.653,D30&lt;0.75,H30&lt;15.076,B30&lt;3.35),1.55,IF(AND(D30&lt;0.15,G30&lt;0.653,D30&lt;0.75,H30&lt;15.076,B30&lt;3.35),1.1,IF(AND(G30&lt;0.356,A30&lt;5.05,H30&gt;=6.542,F30&lt;2,B30&gt;=3.35),1.4,IF(AND(G30&gt;=0.356,A30&lt;5.05,H30&gt;=6.542,F30&lt;2,B30&gt;=3.35),1.3,IF(AND(G30&gt;=0.566,A30&gt;=5.05,H30&gt;=6.542,F30&lt;2,B30&gt;=3.35),1.6,IF(AND(B30&gt;=3.1,D30&gt;=0.15,G30&lt;0.653,D30&lt;0.75,H30&lt;15.076,B30&lt;3.35),1.367,IF(AND(B30&gt;=2.65,D30&lt;1.45,B30&lt;2.75,D30&gt;=0.75,H30&lt;15.076,B30&lt;3.35),3.96,IF(AND(G30&lt;0.352,D30&gt;=1.45,B30&lt;2.75,D30&gt;=0.75,H30&lt;15.076,B30&lt;3.35),4.5,IF(AND(D30&gt;=1.35,A30&lt;6.2,B30&gt;=2.75,D30&gt;=0.75,H30&lt;15.076,B30&lt;3.35),4.733,IF(AND(A30&lt;4.7,B30&lt;3.1,D30&gt;=0.15,G30&lt;0.653,D30&lt;0.75,H30&lt;15.076,B30&lt;3.35),1.36,IF(AND(A30&gt;=4.7,B30&lt;3.1,D30&gt;=0.15,G30&lt;0.653,D30&lt;0.75,H30&lt;15.076,B30&lt;3.35),1.6,IF(AND(A30&lt;5.2,B30&lt;2.65,D30&lt;1.45,B30&lt;2.75,D30&gt;=0.75,H30&lt;15.076,B30&lt;3.35),3.3,IF(AND(A30&lt;6.5,G30&gt;=0.352,D30&gt;=1.45,B30&lt;2.75,D30&gt;=0.75,H30&lt;15.076,B30&lt;3.35),5,IF(AND(A30&gt;=6.5,G30&gt;=0.352,D30&gt;=1.45,B30&lt;2.75,D30&gt;=0.75,H30&lt;15.076,B30&lt;3.35),5.8,IF(AND(H30&lt;8.486,D30&lt;1.35,A30&lt;6.2,B30&gt;=2.75,D30&gt;=0.75,H30&lt;15.076,B30&lt;3.35),3.975,IF(AND(G30&lt;0.187,F30&lt;2.5,A30&gt;=6.2,B30&gt;=2.75,D30&gt;=0.75,H30&lt;15.076,B30&lt;3.35),5,IF(AND(G30&gt;=0.187,F30&lt;2.5,A30&gt;=6.2,B30&gt;=2.75,D30&gt;=0.75,H30&lt;15.076,B30&lt;3.35),4.525,IF(AND(A30&gt;=7.25,F30&gt;=2.5,A30&gt;=6.2,B30&gt;=2.75,D30&gt;=0.75,H30&lt;15.076,B30&lt;3.35),6.5,IF(AND(G30&lt;0.185,B30&lt;3.6,G30&lt;0.566,A30&gt;=5.05,H30&gt;=6.542,F30&lt;2,B30&gt;=3.35),1.45,IF(AND(G30&gt;=0.185,B30&lt;3.6,G30&lt;0.566,A30&gt;=5.05,H30&gt;=6.542,F30&lt;2,B30&gt;=3.35),1.34,IF(AND(G30&lt;0.13,B30&gt;=3.6,G30&lt;0.566,A30&gt;=5.05,H30&gt;=6.542,F30&lt;2,B30&gt;=3.35),1.45,IF(AND(G30&gt;=0.13,B30&gt;=3.6,G30&lt;0.566,A30&gt;=5.05,H30&gt;=6.542,F30&lt;2,B30&gt;=3.35),1.5,IF(AND(D30&lt;1.05,A30&gt;=5.2,B30&lt;2.65,D30&lt;1.45,B30&lt;2.75,D30&gt;=0.75,H30&lt;15.076,B30&lt;3.35),3.5,IF(AND(D30&gt;=1.05,A30&gt;=5.2,B30&lt;2.65,D30&lt;1.45,B30&lt;2.75,D30&gt;=0.75,H30&lt;15.076,B30&lt;3.35),3.94,IF(AND(H30&lt;10.983,H30&gt;=8.486,D30&lt;1.35,A30&lt;6.2,B30&gt;=2.75,D30&gt;=0.75,H30&lt;15.076,B30&lt;3.35),4.38,IF(AND(H30&gt;=10.983,H30&gt;=8.486,D30&lt;1.35,A30&lt;6.2,B30&gt;=2.75,D30&gt;=0.75,H30&lt;15.076,B30&lt;3.35),4.1,IF(AND(B30&gt;=3.25,A30&lt;7.25,F30&gt;=2.5,A30&gt;=6.2,B30&gt;=2.75,D30&gt;=0.75,H30&lt;15.076,B30&lt;3.35),5.7,IF(AND(B30&lt;2.95,B30&lt;3.25,A30&lt;7.25,F30&gt;=2.5,A30&gt;=6.2,B30&gt;=2.75,D30&gt;=0.75,H30&lt;15.076,B30&lt;3.35),5.6,IF(AND(H30&gt;=13.711,B30&gt;=2.95,B30&lt;3.25,A30&lt;7.25,F30&gt;=2.5,A30&gt;=6.2,B30&gt;=2.75,D30&gt;=0.75,H30&lt;15.076,B30&lt;3.35),5.8,IF(AND(A30&gt;=6.8,H30&lt;13.711,B30&gt;=2.95,B30&lt;3.25,A30&lt;7.25,F30&gt;=2.5,A30&gt;=6.2,B30&gt;=2.75,D30&gt;=0.75,H30&lt;15.076,B30&lt;3.35),5.1,IF(AND(H30&lt;12.921,A30&lt;6.8,H30&lt;13.711,B30&gt;=2.95,B30&lt;3.25,A30&lt;7.25,F30&gt;=2.5,A30&gt;=6.2,B30&gt;=2.75,D30&gt;=0.75,H30&lt;15.076,B30&lt;3.35),5.34,IF(AND(H30&gt;=12.921,A30&lt;6.8,H30&lt;13.711,B30&gt;=2.95,B30&lt;3.25,A30&lt;7.25,F30&gt;=2.5,A30&gt;=6.2,B30&gt;=2.75,D30&gt;=0.75,H30&lt;15.076,B30&lt;3.35),5.133,"shouldnthappen"))))))))))))))))))))))))))))))))))))</f>
        <v>1.45</v>
      </c>
      <c r="AA30" s="1" t="n">
        <f aca="false">IF(AND(D30&gt;=0.45,A30&lt;5.05,D30&lt;0.8),1.6,IF(AND(D30&gt;=0.45,A30&gt;=5.05,D30&lt;0.8),1.7,IF(AND(H30&gt;=16.244,F30&gt;=2.5,D30&gt;=0.8),6.533,IF(AND(A30&lt;4.35,D30&lt;0.45,A30&lt;5.05,D30&lt;0.8),1.1,IF(AND(H30&gt;=14.877,D30&lt;0.45,A30&gt;=5.05,D30&lt;0.8),1.3,IF(AND(D30&gt;=1.4,A30&lt;5.65,F30&lt;2.5,D30&gt;=0.8),4.5,IF(AND(A30&gt;=7.25,H30&lt;16.244,F30&gt;=2.5,D30&gt;=0.8),6.5,IF(AND(A30&gt;=4.75,A30&gt;=4.35,D30&lt;0.45,A30&lt;5.05,D30&lt;0.8),1.35,IF(AND(A30&lt;5.3,D30&lt;1.4,A30&lt;5.65,F30&lt;2.5,D30&gt;=0.8),3.1,IF(AND(A30&gt;=6.8,A30&gt;=6.55,A30&gt;=5.65,F30&lt;2.5,D30&gt;=0.8),4.9,IF(AND(H30&lt;5.767,A30&lt;7.25,H30&lt;16.244,F30&gt;=2.5,D30&gt;=0.8),4.5,IF(AND(G30&gt;=0.522,A30&lt;4.75,A30&gt;=4.35,D30&lt;0.45,A30&lt;5.05,D30&lt;0.8),1.2,IF(AND(G30&gt;=0.948,D30&lt;0.35,H30&lt;14.877,D30&lt;0.45,A30&gt;=5.05,D30&lt;0.8),1.7,IF(AND(H30&lt;13.089,D30&gt;=0.35,H30&lt;14.877,D30&lt;0.45,A30&gt;=5.05,D30&lt;0.8),1.5,IF(AND(H30&gt;=13.089,D30&gt;=0.35,H30&lt;14.877,D30&lt;0.45,A30&gt;=5.05,D30&lt;0.8),1.3,IF(AND(B30&gt;=2.95,A30&gt;=5.3,D30&lt;1.4,A30&lt;5.65,F30&lt;2.5,D30&gt;=0.8),4.1,IF(AND(H30&lt;9.181,A30&lt;6.05,A30&lt;6.55,A30&gt;=5.65,F30&lt;2.5,D30&gt;=0.8),5.1,IF(AND(H30&gt;=9.181,A30&lt;6.05,A30&lt;6.55,A30&gt;=5.65,F30&lt;2.5,D30&gt;=0.8),4.3,IF(AND(G30&gt;=0.867,A30&gt;=6.05,A30&lt;6.55,A30&gt;=5.65,F30&lt;2.5,D30&gt;=0.8),4.9,IF(AND(B30&lt;3.05,A30&lt;6.8,A30&gt;=6.55,A30&gt;=5.65,F30&lt;2.5,D30&gt;=0.8),5,IF(AND(B30&gt;=3.05,A30&lt;6.8,A30&gt;=6.55,A30&gt;=5.65,F30&lt;2.5,D30&gt;=0.8),4.55,IF(AND(H30&gt;=14.144,G30&lt;0.522,A30&lt;4.75,A30&gt;=4.35,D30&lt;0.45,A30&lt;5.05,D30&lt;0.8),1.3,IF(AND(B30&lt;2.7,B30&lt;2.95,A30&gt;=5.3,D30&lt;1.4,A30&lt;5.65,F30&lt;2.5,D30&gt;=0.8),3.78,IF(AND(B30&gt;=2.7,B30&lt;2.95,A30&gt;=5.3,D30&lt;1.4,A30&lt;5.65,F30&lt;2.5,D30&gt;=0.8),3.6,IF(AND(G30&lt;0.638,G30&lt;0.867,A30&gt;=6.05,A30&lt;6.55,A30&gt;=5.65,F30&lt;2.5,D30&gt;=0.8),4.433,IF(AND(G30&gt;=0.638,G30&lt;0.867,A30&gt;=6.05,A30&lt;6.55,A30&gt;=5.65,F30&lt;2.5,D30&gt;=0.8),4,IF(AND(A30&lt;6.35,H30&lt;11.146,H30&gt;=5.767,A30&lt;7.25,H30&lt;16.244,F30&gt;=2.5,D30&gt;=0.8),5.1,IF(AND(A30&lt;4.5,H30&lt;14.144,G30&lt;0.522,A30&lt;4.75,A30&gt;=4.35,D30&lt;0.45,A30&lt;5.05,D30&lt;0.8),1.35,IF(AND(A30&gt;=4.5,H30&lt;14.144,G30&lt;0.522,A30&lt;4.75,A30&gt;=4.35,D30&lt;0.45,A30&lt;5.05,D30&lt;0.8),1.4,IF(AND(A30&lt;5.15,B30&lt;3.75,G30&lt;0.948,D30&lt;0.35,H30&lt;14.877,D30&lt;0.45,A30&gt;=5.05,D30&lt;0.8),1.4,IF(AND(A30&gt;=5.15,B30&lt;3.75,G30&lt;0.948,D30&lt;0.35,H30&lt;14.877,D30&lt;0.45,A30&gt;=5.05,D30&lt;0.8),1.5,IF(AND(G30&lt;0.112,B30&gt;=3.75,G30&lt;0.948,D30&lt;0.35,H30&lt;14.877,D30&lt;0.45,A30&gt;=5.05,D30&lt;0.8),1.5,IF(AND(G30&gt;=0.112,B30&gt;=3.75,G30&lt;0.948,D30&lt;0.35,H30&lt;14.877,D30&lt;0.45,A30&gt;=5.05,D30&lt;0.8),1.6,IF(AND(G30&lt;0.075,A30&gt;=6.35,H30&lt;11.146,H30&gt;=5.767,A30&lt;7.25,H30&lt;16.244,F30&gt;=2.5,D30&gt;=0.8),5.5,IF(AND(G30&gt;=0.075,A30&gt;=6.35,H30&lt;11.146,H30&gt;=5.767,A30&lt;7.25,H30&lt;16.244,F30&gt;=2.5,D30&gt;=0.8),5.24,IF(AND(B30&lt;2.95,D30&lt;1.9,H30&gt;=11.146,H30&gt;=5.767,A30&lt;7.25,H30&lt;16.244,F30&gt;=2.5,D30&gt;=0.8),5.65,IF(AND(B30&gt;=2.95,D30&lt;1.9,H30&gt;=11.146,H30&gt;=5.767,A30&lt;7.25,H30&lt;16.244,F30&gt;=2.5,D30&gt;=0.8),5.8,IF(AND(H30&lt;13.42,D30&gt;=1.9,H30&gt;=11.146,H30&gt;=5.767,A30&lt;7.25,H30&lt;16.244,F30&gt;=2.5,D30&gt;=0.8),5.6,IF(AND(H30&gt;=13.42,D30&gt;=1.9,H30&gt;=11.146,H30&gt;=5.767,A30&lt;7.25,H30&lt;16.244,F30&gt;=2.5,D30&gt;=0.8),5.34,"shouldnthappen")))))))))))))))))))))))))))))))))))))))</f>
        <v>1.5</v>
      </c>
      <c r="AB30" s="1" t="n">
        <f aca="false">IF(AND(D30&gt;=0.35,F30&lt;1.5),1.5,IF(AND(F30&lt;2.5,D30&gt;=1.55,F30&gt;=1.5),4.85,IF(AND(H30&lt;8.308,D30&lt;0.15,D30&lt;0.35,F30&lt;1.5),1.5,IF(AND(H30&gt;=8.308,D30&lt;0.15,D30&lt;0.35,F30&lt;1.5),1.4,IF(AND(H30&lt;5.523,D30&gt;=0.15,D30&lt;0.35,F30&lt;1.5),1,IF(AND(G30&lt;0.572,H30&lt;10.688,D30&lt;1.55,F30&gt;=1.5),3.75,IF(AND(B30&gt;=3.5,F30&gt;=2.5,D30&gt;=1.55,F30&gt;=1.5),6.3,IF(AND(A30&gt;=5.65,G30&gt;=0.572,H30&lt;10.688,D30&lt;1.55,F30&gt;=1.5),4.45,IF(AND(B30&gt;=2.85,A30&lt;6.15,H30&gt;=10.688,D30&lt;1.55,F30&gt;=1.5),4.35,IF(AND(H30&gt;=16.284,B30&lt;3.5,F30&gt;=2.5,D30&gt;=1.55,F30&gt;=1.5),6.6,IF(AND(G30&gt;=0.241,G30&lt;0.338,H30&gt;=5.523,D30&gt;=0.15,D30&lt;0.35,F30&lt;1.5),1.25,IF(AND(A30&lt;5.05,G30&gt;=0.338,H30&gt;=5.523,D30&gt;=0.15,D30&lt;0.35,F30&lt;1.5),1.35,IF(AND(B30&lt;2.7,A30&lt;5.65,G30&gt;=0.572,H30&lt;10.688,D30&lt;1.55,F30&gt;=1.5),4,IF(AND(B30&gt;=2.7,A30&lt;5.65,G30&gt;=0.572,H30&lt;10.688,D30&lt;1.55,F30&gt;=1.5),3.6,IF(AND(B30&lt;2.45,B30&lt;2.85,A30&lt;6.15,H30&gt;=10.688,D30&lt;1.55,F30&gt;=1.5),3.7,IF(AND(A30&lt;6.25,B30&lt;2.85,A30&gt;=6.15,H30&gt;=10.688,D30&lt;1.55,F30&gt;=1.5),4.5,IF(AND(A30&gt;=6.25,B30&lt;2.85,A30&gt;=6.15,H30&gt;=10.688,D30&lt;1.55,F30&gt;=1.5),4.86,IF(AND(D30&gt;=1.45,B30&gt;=2.85,A30&gt;=6.15,H30&gt;=10.688,D30&lt;1.55,F30&gt;=1.5),4.8,IF(AND(H30&lt;8.202,H30&lt;16.284,B30&lt;3.5,F30&gt;=2.5,D30&gt;=1.55,F30&gt;=1.5),5.7,IF(AND(A30&gt;=5.1,G30&lt;0.241,G30&lt;0.338,H30&gt;=5.523,D30&gt;=0.15,D30&lt;0.35,F30&lt;1.5),1.5,IF(AND(B30&gt;=3.75,A30&gt;=5.05,G30&gt;=0.338,H30&gt;=5.523,D30&gt;=0.15,D30&lt;0.35,F30&lt;1.5),1.6,IF(AND(A30&lt;5.7,B30&gt;=2.45,B30&lt;2.85,A30&lt;6.15,H30&gt;=10.688,D30&lt;1.55,F30&gt;=1.5),3.9,IF(AND(A30&gt;=5.7,B30&gt;=2.45,B30&lt;2.85,A30&lt;6.15,H30&gt;=10.688,D30&lt;1.55,F30&gt;=1.5),4.02,IF(AND(H30&lt;13.654,D30&lt;1.45,B30&gt;=2.85,A30&gt;=6.15,H30&gt;=10.688,D30&lt;1.55,F30&gt;=1.5),4.333,IF(AND(H30&gt;=13.654,D30&lt;1.45,B30&gt;=2.85,A30&gt;=6.15,H30&gt;=10.688,D30&lt;1.55,F30&gt;=1.5),4.54,IF(AND(A30&lt;6.15,H30&gt;=8.202,H30&lt;16.284,B30&lt;3.5,F30&gt;=2.5,D30&gt;=1.55,F30&gt;=1.5),5,IF(AND(H30&lt;13.924,A30&lt;5.1,G30&lt;0.241,G30&lt;0.338,H30&gt;=5.523,D30&gt;=0.15,D30&lt;0.35,F30&lt;1.5),1.4,IF(AND(H30&gt;=13.924,A30&lt;5.1,G30&lt;0.241,G30&lt;0.338,H30&gt;=5.523,D30&gt;=0.15,D30&lt;0.35,F30&lt;1.5),1.5,IF(AND(D30&lt;0.25,B30&lt;3.75,A30&gt;=5.05,G30&gt;=0.338,H30&gt;=5.523,D30&gt;=0.15,D30&lt;0.35,F30&lt;1.5),1.5,IF(AND(D30&gt;=0.25,B30&lt;3.75,A30&gt;=5.05,G30&gt;=0.338,H30&gt;=5.523,D30&gt;=0.15,D30&lt;0.35,F30&lt;1.5),1.4,IF(AND(H30&lt;8.884,B30&gt;=3.05,A30&gt;=6.15,H30&gt;=8.202,H30&lt;16.284,B30&lt;3.5,F30&gt;=2.5,D30&gt;=1.55,F30&gt;=1.5),5.1,IF(AND(A30&lt;6.45,G30&lt;0.368,B30&lt;3.05,A30&gt;=6.15,H30&gt;=8.202,H30&lt;16.284,B30&lt;3.5,F30&gt;=2.5,D30&gt;=1.55,F30&gt;=1.5),5.525,IF(AND(A30&gt;=6.45,G30&lt;0.368,B30&lt;3.05,A30&gt;=6.15,H30&gt;=8.202,H30&lt;16.284,B30&lt;3.5,F30&gt;=2.5,D30&gt;=1.55,F30&gt;=1.5),5.35,IF(AND(D30&lt;2.25,G30&gt;=0.368,B30&lt;3.05,A30&gt;=6.15,H30&gt;=8.202,H30&lt;16.284,B30&lt;3.5,F30&gt;=2.5,D30&gt;=1.55,F30&gt;=1.5),5.8,IF(AND(D30&gt;=2.25,G30&gt;=0.368,B30&lt;3.05,A30&gt;=6.15,H30&gt;=8.202,H30&lt;16.284,B30&lt;3.5,F30&gt;=2.5,D30&gt;=1.55,F30&gt;=1.5),5.2,IF(AND(H30&lt;10.257,H30&gt;=8.884,B30&gt;=3.05,A30&gt;=6.15,H30&gt;=8.202,H30&lt;16.284,B30&lt;3.5,F30&gt;=2.5,D30&gt;=1.55,F30&gt;=1.5),5.9,IF(AND(H30&gt;=10.257,H30&gt;=8.884,B30&gt;=3.05,A30&gt;=6.15,H30&gt;=8.202,H30&lt;16.284,B30&lt;3.5,F30&gt;=2.5,D30&gt;=1.55,F30&gt;=1.5),5.48,"shouldnthappen")))))))))))))))))))))))))))))))))))))</f>
        <v>1.5</v>
      </c>
      <c r="AC30" s="1" t="n">
        <f aca="false">IF(AND(H30&lt;5.748,A30&lt;5.05,D30&lt;0.8),1,IF(AND(B30&lt;3.35,A30&gt;=5.05,D30&lt;0.8),1.7,IF(AND(A30&lt;5.85,G30&lt;0.154,D30&gt;=0.8),4.5,IF(AND(D30&gt;=0.45,H30&gt;=5.748,A30&lt;5.05,D30&lt;0.8),1.6,IF(AND(G30&gt;=0.934,B30&gt;=3.35,A30&gt;=5.05,D30&lt;0.8),1.7,IF(AND(D30&lt;2.1,A30&gt;=5.85,G30&lt;0.154,D30&gt;=0.8),6.15,IF(AND(D30&gt;=2.1,A30&gt;=5.85,G30&lt;0.154,D30&gt;=0.8),5.5,IF(AND(A30&lt;6.1,D30&gt;=1.55,G30&gt;=0.154,D30&gt;=0.8),5,IF(AND(H30&gt;=14.379,G30&lt;0.934,B30&gt;=3.35,A30&gt;=5.05,D30&lt;0.8),1.58,IF(AND(G30&lt;0.379,A30&gt;=6.1,D30&gt;=1.55,G30&gt;=0.154,D30&gt;=0.8),5.42,IF(AND(H30&lt;13.924,G30&lt;0.227,D30&lt;0.45,H30&gt;=5.748,A30&lt;5.05,D30&lt;0.8),1.4,IF(AND(H30&gt;=13.924,G30&lt;0.227,D30&lt;0.45,H30&gt;=5.748,A30&lt;5.05,D30&lt;0.8),1.5,IF(AND(B30&lt;3.1,G30&gt;=0.227,D30&lt;0.45,H30&gt;=5.748,A30&lt;5.05,D30&lt;0.8),1.1,IF(AND(G30&lt;0.13,H30&lt;14.379,G30&lt;0.934,B30&gt;=3.35,A30&gt;=5.05,D30&lt;0.8),1.4,IF(AND(D30&lt;1.05,A30&lt;5.65,D30&lt;1.35,D30&lt;1.55,G30&gt;=0.154,D30&gt;=0.8),3.7,IF(AND(D30&lt;1.25,A30&gt;=5.65,D30&lt;1.35,D30&lt;1.55,G30&gt;=0.154,D30&gt;=0.8),4.06,IF(AND(D30&gt;=1.25,A30&gt;=5.65,D30&lt;1.35,D30&lt;1.55,G30&gt;=0.154,D30&gt;=0.8),4.425,IF(AND(H30&lt;13.654,D30&lt;1.45,D30&gt;=1.35,D30&lt;1.55,G30&gt;=0.154,D30&gt;=0.8),4.275,IF(AND(G30&lt;0.259,D30&gt;=1.45,D30&gt;=1.35,D30&lt;1.55,G30&gt;=0.154,D30&gt;=0.8),5.1,IF(AND(B30&lt;2.95,G30&gt;=0.379,A30&gt;=6.1,D30&gt;=1.55,G30&gt;=0.154,D30&gt;=0.8),6.3,IF(AND(B30&lt;3.25,B30&gt;=3.1,G30&gt;=0.227,D30&lt;0.45,H30&gt;=5.748,A30&lt;5.05,D30&lt;0.8),1.3,IF(AND(B30&gt;=3.25,B30&gt;=3.1,G30&gt;=0.227,D30&lt;0.45,H30&gt;=5.748,A30&lt;5.05,D30&lt;0.8),1.4,IF(AND(H30&gt;=13.372,G30&gt;=0.13,H30&lt;14.379,G30&lt;0.934,B30&gt;=3.35,A30&gt;=5.05,D30&lt;0.8),1.4,IF(AND(H30&lt;6.69,D30&gt;=1.05,A30&lt;5.65,D30&lt;1.35,D30&lt;1.55,G30&gt;=0.154,D30&gt;=0.8),4.033,IF(AND(H30&gt;=6.69,D30&gt;=1.05,A30&lt;5.65,D30&lt;1.35,D30&lt;1.55,G30&gt;=0.154,D30&gt;=0.8),3.88,IF(AND(B30&lt;2.85,H30&gt;=13.654,D30&lt;1.45,D30&gt;=1.35,D30&lt;1.55,G30&gt;=0.154,D30&gt;=0.8),4.8,IF(AND(B30&gt;=2.85,H30&gt;=13.654,D30&lt;1.45,D30&gt;=1.35,D30&lt;1.55,G30&gt;=0.154,D30&gt;=0.8),4.7,IF(AND(H30&lt;11.681,G30&gt;=0.259,D30&gt;=1.45,D30&gt;=1.35,D30&lt;1.55,G30&gt;=0.154,D30&gt;=0.8),4.85,IF(AND(H30&gt;=11.681,G30&gt;=0.259,D30&gt;=1.45,D30&gt;=1.35,D30&lt;1.55,G30&gt;=0.154,D30&gt;=0.8),4.633,IF(AND(A30&lt;6.25,B30&gt;=2.95,G30&gt;=0.379,A30&gt;=6.1,D30&gt;=1.55,G30&gt;=0.154,D30&gt;=0.8),5.4,IF(AND(D30&lt;0.3,H30&lt;13.372,G30&gt;=0.13,H30&lt;14.379,G30&lt;0.934,B30&gt;=3.35,A30&gt;=5.05,D30&lt;0.8),1.475,IF(AND(D30&gt;=0.3,H30&lt;13.372,G30&gt;=0.13,H30&lt;14.379,G30&lt;0.934,B30&gt;=3.35,A30&gt;=5.05,D30&lt;0.8),1.5,IF(AND(B30&lt;3.15,A30&gt;=6.25,B30&gt;=2.95,G30&gt;=0.379,A30&gt;=6.1,D30&gt;=1.55,G30&gt;=0.154,D30&gt;=0.8),5.7,IF(AND(B30&gt;=3.15,A30&gt;=6.25,B30&gt;=2.95,G30&gt;=0.379,A30&gt;=6.1,D30&gt;=1.55,G30&gt;=0.154,D30&gt;=0.8),5.933,"shouldnthappen"))))))))))))))))))))))))))))))))))</f>
        <v>1.4</v>
      </c>
      <c r="AD30" s="1" t="n">
        <f aca="false">IF(AND(H30&lt;6.621,A30&lt;4.95,D30&lt;0.8),1,IF(AND(H30&lt;14.144,H30&gt;=6.621,A30&lt;4.95,D30&lt;0.8),1.4,IF(AND(H30&gt;=14.144,H30&gt;=6.621,A30&lt;4.95,D30&lt;0.8),1.3,IF(AND(G30&lt;0.13,B30&gt;=3.85,A30&gt;=4.95,D30&lt;0.8),1.3,IF(AND(G30&gt;=0.13,B30&gt;=3.85,A30&gt;=4.95,D30&lt;0.8),1.425,IF(AND(A30&gt;=6.05,B30&lt;2.75,D30&lt;1.55,D30&gt;=0.8),4.9,IF(AND(A30&gt;=7.3,G30&lt;0.119,D30&gt;=1.55,D30&gt;=0.8),6.7,IF(AND(H30&lt;6.555,D30&lt;0.25,B30&lt;3.85,A30&gt;=4.95,D30&lt;0.8),1.7,IF(AND(B30&lt;3.4,D30&gt;=0.25,B30&lt;3.85,A30&gt;=4.95,D30&lt;0.8),1.7,IF(AND(B30&gt;=3.4,D30&gt;=0.25,B30&lt;3.85,A30&gt;=4.95,D30&lt;0.8),1.6,IF(AND(A30&lt;5.05,A30&lt;6.05,B30&lt;2.75,D30&lt;1.55,D30&gt;=0.8),3.3,IF(AND(B30&lt;2.85,D30&lt;1.35,B30&gt;=2.75,D30&lt;1.55,D30&gt;=0.8),4.5,IF(AND(H30&lt;12.206,D30&gt;=1.35,B30&gt;=2.75,D30&lt;1.55,D30&gt;=0.8),4.7,IF(AND(H30&gt;=12.206,D30&gt;=1.35,B30&gt;=2.75,D30&lt;1.55,D30&gt;=0.8),4.52,IF(AND(G30&lt;0.024,A30&lt;7.3,G30&lt;0.119,D30&gt;=1.55,D30&gt;=0.8),5.7,IF(AND(G30&gt;=0.024,A30&lt;7.3,G30&lt;0.119,D30&gt;=1.55,D30&gt;=0.8),5.6,IF(AND(F30&lt;2.5,G30&lt;0.417,G30&gt;=0.119,D30&gt;=1.55,D30&gt;=0.8),5.05,IF(AND(B30&lt;3.15,H30&gt;=6.555,D30&lt;0.25,B30&lt;3.85,A30&gt;=4.95,D30&lt;0.8),1.6,IF(AND(G30&lt;0.356,A30&gt;=5.05,A30&lt;6.05,B30&lt;2.75,D30&lt;1.55,D30&gt;=0.8),4.12,IF(AND(A30&lt;5.65,B30&gt;=2.85,D30&lt;1.35,B30&gt;=2.75,D30&lt;1.55,D30&gt;=0.8),3.6,IF(AND(B30&lt;3.15,F30&gt;=2.5,G30&lt;0.417,G30&gt;=0.119,D30&gt;=1.55,D30&gt;=0.8),5.18,IF(AND(B30&gt;=3.15,F30&gt;=2.5,G30&lt;0.417,G30&gt;=0.119,D30&gt;=1.55,D30&gt;=0.8),5.3,IF(AND(D30&lt;1.7,A30&lt;6.95,G30&gt;=0.417,G30&gt;=0.119,D30&gt;=1.55,D30&gt;=0.8),4.7,IF(AND(A30&lt;7.25,A30&gt;=6.95,G30&gt;=0.417,G30&gt;=0.119,D30&gt;=1.55,D30&gt;=0.8),5.8,IF(AND(A30&gt;=7.25,A30&gt;=6.95,G30&gt;=0.417,G30&gt;=0.119,D30&gt;=1.55,D30&gt;=0.8),6.333,IF(AND(H30&lt;8.594,B30&gt;=3.15,H30&gt;=6.555,D30&lt;0.25,B30&lt;3.85,A30&gt;=4.95,D30&lt;0.8),1.4,IF(AND(H30&gt;=8.594,B30&gt;=3.15,H30&gt;=6.555,D30&lt;0.25,B30&lt;3.85,A30&gt;=4.95,D30&lt;0.8),1.5,IF(AND(H30&gt;=11.218,G30&gt;=0.356,A30&gt;=5.05,A30&lt;6.05,B30&lt;2.75,D30&lt;1.55,D30&gt;=0.8),3.925,IF(AND(A30&gt;=6.5,A30&gt;=5.65,B30&gt;=2.85,D30&lt;1.35,B30&gt;=2.75,D30&lt;1.55,D30&gt;=0.8),4.6,IF(AND(H30&lt;8.602,H30&lt;11.218,G30&gt;=0.356,A30&gt;=5.05,A30&lt;6.05,B30&lt;2.75,D30&lt;1.55,D30&gt;=0.8),3.95,IF(AND(H30&gt;=8.602,H30&lt;11.218,G30&gt;=0.356,A30&gt;=5.05,A30&lt;6.05,B30&lt;2.75,D30&lt;1.55,D30&gt;=0.8),3.75,IF(AND(H30&lt;10.129,A30&lt;6.5,A30&gt;=5.65,B30&gt;=2.85,D30&lt;1.35,B30&gt;=2.75,D30&lt;1.55,D30&gt;=0.8),4.2,IF(AND(H30&gt;=10.129,A30&lt;6.5,A30&gt;=5.65,B30&gt;=2.85,D30&lt;1.35,B30&gt;=2.75,D30&lt;1.55,D30&gt;=0.8),4.267,IF(AND(D30&lt;2.2,B30&lt;3.05,D30&gt;=1.7,A30&lt;6.95,G30&gt;=0.417,G30&gt;=0.119,D30&gt;=1.55,D30&gt;=0.8),5.3,IF(AND(D30&gt;=2.2,B30&lt;3.05,D30&gt;=1.7,A30&lt;6.95,G30&gt;=0.417,G30&gt;=0.119,D30&gt;=1.55,D30&gt;=0.8),5.133,IF(AND(D30&lt;2.45,B30&gt;=3.05,D30&gt;=1.7,A30&lt;6.95,G30&gt;=0.417,G30&gt;=0.119,D30&gt;=1.55,D30&gt;=0.8),5.6,IF(AND(D30&gt;=2.45,B30&gt;=3.05,D30&gt;=1.7,A30&lt;6.95,G30&gt;=0.417,G30&gt;=0.119,D30&gt;=1.55,D30&gt;=0.8),6,"shouldnthappen")))))))))))))))))))))))))))))))))))))</f>
        <v>1.5</v>
      </c>
      <c r="AE30" s="1" t="n">
        <f aca="false">IF(AND(G30&lt;0.123,D30&gt;=0.25,D30&lt;0.75),1.3,IF(AND(H30&gt;=16.774,D30&gt;=1.75,D30&gt;=0.75),6.4,IF(AND(B30&lt;3.4,A30&lt;4.8,D30&lt;0.25,D30&lt;0.75),1.22,IF(AND(B30&gt;=3.4,A30&lt;4.8,D30&lt;0.25,D30&lt;0.75),1,IF(AND(A30&gt;=5.45,A30&gt;=4.8,D30&lt;0.25,D30&lt;0.75),1.367,IF(AND(H30&gt;=10.688,D30&lt;1.35,D30&lt;1.75,D30&gt;=0.75),4.2,IF(AND(A30&lt;5.3,D30&gt;=1.35,D30&lt;1.75,D30&gt;=0.75),4.05,IF(AND(G30&gt;=0.857,H30&lt;16.774,D30&gt;=1.75,D30&gt;=0.75),5.02,IF(AND(H30&lt;6.089,A30&lt;5.45,A30&gt;=4.8,D30&lt;0.25,D30&lt;0.75),1.7,IF(AND(G30&lt;0.184,D30&lt;0.35,G30&gt;=0.123,D30&gt;=0.25,D30&lt;0.75),1.7,IF(AND(G30&gt;=0.184,D30&lt;0.35,G30&gt;=0.123,D30&gt;=0.25,D30&lt;0.75),1.48,IF(AND(A30&lt;5.25,D30&gt;=0.35,G30&gt;=0.123,D30&gt;=0.25,D30&lt;0.75),1.75,IF(AND(A30&gt;=5.25,D30&gt;=0.35,G30&gt;=0.123,D30&gt;=0.25,D30&lt;0.75),1.5,IF(AND(A30&lt;5.3,H30&lt;10.688,D30&lt;1.35,D30&lt;1.75,D30&gt;=0.75),3.15,IF(AND(H30&lt;9.474,A30&gt;=5.3,D30&gt;=1.35,D30&lt;1.75,D30&gt;=0.75),4.95,IF(AND(G30&gt;=0.779,G30&lt;0.857,H30&lt;16.774,D30&gt;=1.75,D30&gt;=0.75),6,IF(AND(G30&lt;0.05,H30&gt;=6.089,A30&lt;5.45,A30&gt;=4.8,D30&lt;0.25,D30&lt;0.75),1.4,IF(AND(H30&lt;6.69,A30&gt;=5.3,H30&lt;10.688,D30&lt;1.35,D30&lt;1.75,D30&gt;=0.75),4.033,IF(AND(H30&gt;=6.69,A30&gt;=5.3,H30&lt;10.688,D30&lt;1.35,D30&lt;1.75,D30&gt;=0.75),3.733,IF(AND(B30&lt;2.5,H30&gt;=9.474,A30&gt;=5.3,D30&gt;=1.35,D30&lt;1.75,D30&gt;=0.75),4.5,IF(AND(D30&gt;=2.45,G30&lt;0.779,G30&lt;0.857,H30&lt;16.774,D30&gt;=1.75,D30&gt;=0.75),6,IF(AND(B30&gt;=3.75,G30&gt;=0.05,H30&gt;=6.089,A30&lt;5.45,A30&gt;=4.8,D30&lt;0.25,D30&lt;0.75),1.6,IF(AND(H30&lt;13.695,B30&gt;=2.5,H30&gt;=9.474,A30&gt;=5.3,D30&gt;=1.35,D30&lt;1.75,D30&gt;=0.75),4.567,IF(AND(G30&gt;=0.654,D30&lt;2.45,G30&lt;0.779,G30&lt;0.857,H30&lt;16.774,D30&gt;=1.75,D30&gt;=0.75),4.9,IF(AND(G30&gt;=0.73,B30&lt;3.75,G30&gt;=0.05,H30&gt;=6.089,A30&lt;5.45,A30&gt;=4.8,D30&lt;0.25,D30&lt;0.75),1.4,IF(AND(A30&lt;6.65,H30&gt;=13.695,B30&gt;=2.5,H30&gt;=9.474,A30&gt;=5.3,D30&gt;=1.35,D30&lt;1.75,D30&gt;=0.75),4.4,IF(AND(A30&gt;=6.65,H30&gt;=13.695,B30&gt;=2.5,H30&gt;=9.474,A30&gt;=5.3,D30&gt;=1.35,D30&lt;1.75,D30&gt;=0.75),4.84,IF(AND(B30&lt;2.75,G30&lt;0.654,D30&lt;2.45,G30&lt;0.779,G30&lt;0.857,H30&lt;16.774,D30&gt;=1.75,D30&gt;=0.75),5.2,IF(AND(H30&lt;9.524,G30&lt;0.73,B30&lt;3.75,G30&gt;=0.05,H30&gt;=6.089,A30&lt;5.45,A30&gt;=4.8,D30&lt;0.25,D30&lt;0.75),1.5,IF(AND(H30&gt;=9.524,G30&lt;0.73,B30&lt;3.75,G30&gt;=0.05,H30&gt;=6.089,A30&lt;5.45,A30&gt;=4.8,D30&lt;0.25,D30&lt;0.75),1.4,IF(AND(H30&gt;=13.644,B30&gt;=2.75,G30&lt;0.654,D30&lt;2.45,G30&lt;0.779,G30&lt;0.857,H30&lt;16.774,D30&gt;=1.75,D30&gt;=0.75),6.033,IF(AND(A30&gt;=6.85,H30&lt;13.644,B30&gt;=2.75,G30&lt;0.654,D30&lt;2.45,G30&lt;0.779,G30&lt;0.857,H30&lt;16.774,D30&gt;=1.75,D30&gt;=0.75),5.1,IF(AND(A30&gt;=6.75,A30&lt;6.85,H30&lt;13.644,B30&gt;=2.75,G30&lt;0.654,D30&lt;2.45,G30&lt;0.779,G30&lt;0.857,H30&lt;16.774,D30&gt;=1.75,D30&gt;=0.75),5.9,IF(AND(D30&gt;=2.35,A30&lt;6.75,A30&lt;6.85,H30&lt;13.644,B30&gt;=2.75,G30&lt;0.654,D30&lt;2.45,G30&lt;0.779,G30&lt;0.857,H30&lt;16.774,D30&gt;=1.75,D30&gt;=0.75),5.6,IF(AND(H30&lt;11.146,D30&lt;2.35,A30&lt;6.75,A30&lt;6.85,H30&lt;13.644,B30&gt;=2.75,G30&lt;0.654,D30&lt;2.45,G30&lt;0.779,G30&lt;0.857,H30&lt;16.774,D30&gt;=1.75,D30&gt;=0.75),5.4,IF(AND(H30&gt;=11.146,D30&lt;2.35,A30&lt;6.75,A30&lt;6.85,H30&lt;13.644,B30&gt;=2.75,G30&lt;0.654,D30&lt;2.45,G30&lt;0.779,G30&lt;0.857,H30&lt;16.774,D30&gt;=1.75,D30&gt;=0.75),5.6,"shouldnthappen"))))))))))))))))))))))))))))))))))))</f>
        <v>1.5</v>
      </c>
      <c r="AF30" s="1" t="n">
        <f aca="false">IF(AND(A30&lt;4.5,D30&lt;0.8),1.233,IF(AND(B30&lt;3.05,A30&gt;=4.5,D30&lt;0.8),1.4,IF(AND(D30&gt;=0.45,B30&gt;=3.05,A30&gt;=4.5,D30&lt;0.8),1.667,IF(AND(D30&lt;1.05,D30&lt;1.35,A30&lt;6.25,D30&gt;=0.8),3.633,IF(AND(H30&lt;13.935,A30&gt;=7.05,A30&gt;=6.25,D30&gt;=0.8),6,IF(AND(G30&gt;=0.948,D30&lt;0.45,B30&gt;=3.05,A30&gt;=4.5,D30&lt;0.8),1.7,IF(AND(G30&lt;0.652,D30&gt;=1.05,D30&lt;1.35,A30&lt;6.25,D30&gt;=0.8),4.16,IF(AND(D30&gt;=2.15,D30&gt;=1.75,D30&gt;=1.35,A30&lt;6.25,D30&gt;=0.8),5.4,IF(AND(G30&gt;=0.912,F30&lt;2.5,A30&lt;7.05,A30&gt;=6.25,D30&gt;=0.8),4.4,IF(AND(B30&gt;=3.25,F30&gt;=2.5,A30&lt;7.05,A30&gt;=6.25,D30&gt;=0.8),5.85,IF(AND(H30&lt;17.32,H30&gt;=13.935,A30&gt;=7.05,A30&gt;=6.25,D30&gt;=0.8),6.65,IF(AND(H30&gt;=17.32,H30&gt;=13.935,A30&gt;=7.05,A30&gt;=6.25,D30&gt;=0.8),6.4,IF(AND(H30&gt;=13.547,G30&lt;0.948,D30&lt;0.45,B30&gt;=3.05,A30&gt;=4.5,D30&lt;0.8),1.38,IF(AND(B30&gt;=2.75,G30&gt;=0.652,D30&gt;=1.05,D30&lt;1.35,A30&lt;6.25,D30&gt;=0.8),3.6,IF(AND(H30&lt;9.417,G30&lt;0.404,D30&lt;1.75,D30&gt;=1.35,A30&lt;6.25,D30&gt;=0.8),4.2,IF(AND(H30&gt;=9.417,G30&lt;0.404,D30&lt;1.75,D30&gt;=1.35,A30&lt;6.25,D30&gt;=0.8),4.5,IF(AND(G30&lt;0.464,G30&gt;=0.404,D30&lt;1.75,D30&gt;=1.35,A30&lt;6.25,D30&gt;=0.8),4.5,IF(AND(G30&gt;=0.464,G30&gt;=0.404,D30&lt;1.75,D30&gt;=1.35,A30&lt;6.25,D30&gt;=0.8),4.625,IF(AND(D30&lt;1.85,D30&lt;2.15,D30&gt;=1.75,D30&gt;=1.35,A30&lt;6.25,D30&gt;=0.8),4.9,IF(AND(D30&gt;=1.85,D30&lt;2.15,D30&gt;=1.75,D30&gt;=1.35,A30&lt;6.25,D30&gt;=0.8),5.05,IF(AND(G30&lt;0.332,G30&lt;0.912,F30&lt;2.5,A30&lt;7.05,A30&gt;=6.25,D30&gt;=0.8),4.467,IF(AND(G30&gt;=0.332,G30&lt;0.912,F30&lt;2.5,A30&lt;7.05,A30&gt;=6.25,D30&gt;=0.8),4.767,IF(AND(D30&lt;0.15,H30&lt;13.547,G30&lt;0.948,D30&lt;0.45,B30&gt;=3.05,A30&gt;=4.5,D30&lt;0.8),1.5,IF(AND(D30&lt;1.15,B30&lt;2.75,G30&gt;=0.652,D30&gt;=1.05,D30&lt;1.35,A30&lt;6.25,D30&gt;=0.8),3.9,IF(AND(D30&gt;=1.15,B30&lt;2.75,G30&gt;=0.652,D30&gt;=1.05,D30&lt;1.35,A30&lt;6.25,D30&gt;=0.8),4,IF(AND(D30&gt;=2.25,B30&lt;3.15,B30&lt;3.25,F30&gt;=2.5,A30&lt;7.05,A30&gt;=6.25,D30&gt;=0.8),5.14,IF(AND(G30&lt;0.621,B30&gt;=3.15,B30&lt;3.25,F30&gt;=2.5,A30&lt;7.05,A30&gt;=6.25,D30&gt;=0.8),5.75,IF(AND(G30&gt;=0.621,B30&gt;=3.15,B30&lt;3.25,F30&gt;=2.5,A30&lt;7.05,A30&gt;=6.25,D30&gt;=0.8),5.1,IF(AND(G30&gt;=0.862,D30&gt;=0.15,H30&lt;13.547,G30&lt;0.948,D30&lt;0.45,B30&gt;=3.05,A30&gt;=4.5,D30&lt;0.8),1.5,IF(AND(A30&lt;6.35,D30&lt;2.25,B30&lt;3.15,B30&lt;3.25,F30&gt;=2.5,A30&lt;7.05,A30&gt;=6.25,D30&gt;=0.8),5.267,IF(AND(A30&gt;=6.35,D30&lt;2.25,B30&lt;3.15,B30&lt;3.25,F30&gt;=2.5,A30&lt;7.05,A30&gt;=6.25,D30&gt;=0.8),5.42,IF(AND(A30&lt;5.1,G30&lt;0.862,D30&gt;=0.15,H30&lt;13.547,G30&lt;0.948,D30&lt;0.45,B30&gt;=3.05,A30&gt;=4.5,D30&lt;0.8),1.35,IF(AND(B30&lt;3.95,A30&gt;=5.1,G30&lt;0.862,D30&gt;=0.15,H30&lt;13.547,G30&lt;0.948,D30&lt;0.45,B30&gt;=3.05,A30&gt;=4.5,D30&lt;0.8),1.5,IF(AND(B30&gt;=3.95,A30&gt;=5.1,G30&lt;0.862,D30&gt;=0.15,H30&lt;13.547,G30&lt;0.948,D30&lt;0.45,B30&gt;=3.05,A30&gt;=4.5,D30&lt;0.8),1.467,"shouldnthappen"))))))))))))))))))))))))))))))))))</f>
        <v>1.5</v>
      </c>
      <c r="AG30" s="1" t="n">
        <f aca="false">IF(AND(H30&lt;5.748,A30&lt;4.85,D30&lt;0.75),1,IF(AND(B30&gt;=3.5,D30&gt;=1.75,D30&gt;=0.75),6.2,IF(AND(A30&gt;=4.65,H30&gt;=5.748,A30&lt;4.85,D30&lt;0.75),1.333,IF(AND(H30&lt;6.417,B30&lt;3.45,A30&gt;=4.85,D30&lt;0.75),1.7,IF(AND(A30&lt;5.05,B30&gt;=3.45,A30&gt;=4.85,D30&lt;0.75),1.4,IF(AND(A30&gt;=5.05,B30&gt;=3.45,A30&gt;=4.85,D30&lt;0.75),1.5,IF(AND(F30&gt;=2.5,H30&lt;13.641,D30&lt;1.75,D30&gt;=0.75),4.667,IF(AND(G30&lt;0.187,H30&gt;=13.641,D30&lt;1.75,D30&gt;=0.75),5,IF(AND(A30&gt;=7.1,B30&lt;3.5,D30&gt;=1.75,D30&gt;=0.75),6.575,IF(AND(G30&lt;0.161,A30&lt;4.65,H30&gt;=5.748,A30&lt;4.85,D30&lt;0.75),1.5,IF(AND(H30&lt;8.399,H30&gt;=6.417,B30&lt;3.45,A30&gt;=4.85,D30&lt;0.75),1.5,IF(AND(H30&gt;=8.399,H30&gt;=6.417,B30&lt;3.45,A30&gt;=4.85,D30&lt;0.75),1.625,IF(AND(G30&lt;0.086,F30&lt;2.5,H30&lt;13.641,D30&lt;1.75,D30&gt;=0.75),4.7,IF(AND(D30&lt;1.35,G30&gt;=0.187,H30&gt;=13.641,D30&lt;1.75,D30&gt;=0.75),4.2,IF(AND(G30&lt;0.422,G30&gt;=0.161,A30&lt;4.65,H30&gt;=5.748,A30&lt;4.85,D30&lt;0.75),1.4,IF(AND(G30&gt;=0.422,G30&gt;=0.161,A30&lt;4.65,H30&gt;=5.748,A30&lt;4.85,D30&lt;0.75),1.3,IF(AND(B30&lt;2.5,D30&gt;=1.35,G30&gt;=0.187,H30&gt;=13.641,D30&lt;1.75,D30&gt;=0.75),4.5,IF(AND(B30&lt;2.75,A30&lt;6,A30&lt;7.1,B30&lt;3.5,D30&gt;=1.75,D30&gt;=0.75),5.1,IF(AND(B30&gt;=2.75,A30&lt;6,A30&lt;7.1,B30&lt;3.5,D30&gt;=1.75,D30&gt;=0.75),5.02,IF(AND(A30&lt;5.15,A30&lt;5.9,G30&gt;=0.086,F30&lt;2.5,H30&lt;13.641,D30&lt;1.75,D30&gt;=0.75),3,IF(AND(G30&lt;0.644,A30&gt;=5.9,G30&gt;=0.086,F30&lt;2.5,H30&lt;13.641,D30&lt;1.75,D30&gt;=0.75),4.65,IF(AND(G30&gt;=0.644,A30&gt;=5.9,G30&gt;=0.086,F30&lt;2.5,H30&lt;13.641,D30&lt;1.75,D30&gt;=0.75),4.24,IF(AND(D30&lt;1.45,B30&gt;=2.5,D30&gt;=1.35,G30&gt;=0.187,H30&gt;=13.641,D30&lt;1.75,D30&gt;=0.75),4.68,IF(AND(D30&gt;=1.45,B30&gt;=2.5,D30&gt;=1.35,G30&gt;=0.187,H30&gt;=13.641,D30&lt;1.75,D30&gt;=0.75),4.833,IF(AND(H30&lt;13.18,D30&lt;2.05,A30&gt;=6,A30&lt;7.1,B30&lt;3.5,D30&gt;=1.75,D30&gt;=0.75),5.44,IF(AND(H30&gt;=13.18,D30&lt;2.05,A30&gt;=6,A30&lt;7.1,B30&lt;3.5,D30&gt;=1.75,D30&gt;=0.75),5.1,IF(AND(H30&lt;8.759,D30&gt;=2.05,A30&gt;=6,A30&lt;7.1,B30&lt;3.5,D30&gt;=1.75,D30&gt;=0.75),5.4,IF(AND(A30&gt;=5.75,A30&gt;=5.15,A30&lt;5.9,G30&gt;=0.086,F30&lt;2.5,H30&lt;13.641,D30&lt;1.75,D30&gt;=0.75),3.967,IF(AND(H30&lt;10.159,H30&gt;=8.759,D30&gt;=2.05,A30&gt;=6,A30&lt;7.1,B30&lt;3.5,D30&gt;=1.75,D30&gt;=0.75),5.925,IF(AND(D30&lt;1.2,A30&lt;5.75,A30&gt;=5.15,A30&lt;5.9,G30&gt;=0.086,F30&lt;2.5,H30&lt;13.641,D30&lt;1.75,D30&gt;=0.75),3.667,IF(AND(D30&lt;2.25,H30&gt;=10.159,H30&gt;=8.759,D30&gt;=2.05,A30&gt;=6,A30&lt;7.1,B30&lt;3.5,D30&gt;=1.75,D30&gt;=0.75),5.66,IF(AND(D30&gt;=2.25,H30&gt;=10.159,H30&gt;=8.759,D30&gt;=2.05,A30&gt;=6,A30&lt;7.1,B30&lt;3.5,D30&gt;=1.75,D30&gt;=0.75),5.34,IF(AND(D30&lt;1.35,D30&gt;=1.2,A30&lt;5.75,A30&gt;=5.15,A30&lt;5.9,G30&gt;=0.086,F30&lt;2.5,H30&lt;13.641,D30&lt;1.75,D30&gt;=0.75),4.025,IF(AND(D30&gt;=1.35,D30&gt;=1.2,A30&lt;5.75,A30&gt;=5.15,A30&lt;5.9,G30&gt;=0.086,F30&lt;2.5,H30&lt;13.641,D30&lt;1.75,D30&gt;=0.75),3.9,"shouldnthappen"))))))))))))))))))))))))))))))))))</f>
        <v>1.5</v>
      </c>
      <c r="AH30" s="1" t="n">
        <f aca="false">IF(AND(F30&lt;1.5,H30&lt;6.799,A30&lt;5.45),1.7,IF(AND(F30&gt;=1.5,H30&lt;6.799,A30&lt;5.45),4.1,IF(AND(D30&gt;=0.8,H30&gt;=6.799,A30&lt;5.45),3.9,IF(AND(H30&lt;7.564,F30&lt;2.5,A30&gt;=5.45),3.925,IF(AND(H30&gt;=16.284,F30&gt;=2.5,A30&gt;=5.45),6.5,IF(AND(A30&lt;4.35,D30&lt;0.8,H30&gt;=6.799,A30&lt;5.45),1.1,IF(AND(B30&lt;2.8,D30&lt;1.35,H30&gt;=7.564,F30&lt;2.5,A30&gt;=5.45),4.1,IF(AND(B30&gt;=2.8,D30&lt;1.35,H30&gt;=7.564,F30&lt;2.5,A30&gt;=5.45),4.267,IF(AND(B30&lt;2.75,D30&gt;=1.35,H30&gt;=7.564,F30&lt;2.5,A30&gt;=5.45),5,IF(AND(G30&gt;=0.078,G30&lt;0.26,H30&lt;16.284,F30&gt;=2.5,A30&gt;=5.45),6.06,IF(AND(G30&gt;=0.805,G30&gt;=0.26,H30&lt;16.284,F30&gt;=2.5,A30&gt;=5.45),5.02,IF(AND(H30&gt;=10.109,B30&gt;=3.45,A30&gt;=4.35,D30&lt;0.8,H30&gt;=6.799,A30&lt;5.45),1.55,IF(AND(D30&lt;2.25,G30&lt;0.078,G30&lt;0.26,H30&lt;16.284,F30&gt;=2.5,A30&gt;=5.45),5.6,IF(AND(D30&gt;=2.25,G30&lt;0.078,G30&lt;0.26,H30&lt;16.284,F30&gt;=2.5,A30&gt;=5.45),5.7,IF(AND(A30&lt;6.15,G30&lt;0.805,G30&gt;=0.26,H30&lt;16.284,F30&gt;=2.5,A30&gt;=5.45),4.967,IF(AND(A30&lt;4.65,H30&lt;12.227,B30&lt;3.45,A30&gt;=4.35,D30&lt;0.8,H30&gt;=6.799,A30&lt;5.45),1.333,IF(AND(A30&lt;4.85,H30&gt;=12.227,B30&lt;3.45,A30&gt;=4.35,D30&lt;0.8,H30&gt;=6.799,A30&lt;5.45),1.42,IF(AND(A30&gt;=4.85,H30&gt;=12.227,B30&lt;3.45,A30&gt;=4.35,D30&lt;0.8,H30&gt;=6.799,A30&lt;5.45),1.533,IF(AND(A30&lt;5.05,H30&lt;10.109,B30&gt;=3.45,A30&gt;=4.35,D30&lt;0.8,H30&gt;=6.799,A30&lt;5.45),1.4,IF(AND(A30&gt;=5.05,H30&lt;10.109,B30&gt;=3.45,A30&gt;=4.35,D30&lt;0.8,H30&gt;=6.799,A30&lt;5.45),1.5,IF(AND(G30&lt;0.14,H30&lt;13.531,B30&gt;=2.75,D30&gt;=1.35,H30&gt;=7.564,F30&lt;2.5,A30&gt;=5.45),4.7,IF(AND(G30&lt;0.187,H30&gt;=13.531,B30&gt;=2.75,D30&gt;=1.35,H30&gt;=7.564,F30&lt;2.5,A30&gt;=5.45),5,IF(AND(G30&gt;=0.187,H30&gt;=13.531,B30&gt;=2.75,D30&gt;=1.35,H30&gt;=7.564,F30&lt;2.5,A30&gt;=5.45),4.66,IF(AND(A30&lt;6.35,A30&gt;=6.15,G30&lt;0.805,G30&gt;=0.26,H30&lt;16.284,F30&gt;=2.5,A30&gt;=5.45),6,IF(AND(D30&lt;0.15,A30&gt;=4.65,H30&lt;12.227,B30&lt;3.45,A30&gt;=4.35,D30&lt;0.8,H30&gt;=6.799,A30&lt;5.45),1.5,IF(AND(H30&lt;10.723,G30&gt;=0.14,H30&lt;13.531,B30&gt;=2.75,D30&gt;=1.35,H30&gt;=7.564,F30&lt;2.5,A30&gt;=5.45),4.6,IF(AND(H30&gt;=10.723,G30&gt;=0.14,H30&lt;13.531,B30&gt;=2.75,D30&gt;=1.35,H30&gt;=7.564,F30&lt;2.5,A30&gt;=5.45),4.46,IF(AND(G30&lt;0.364,A30&gt;=6.35,A30&gt;=6.15,G30&lt;0.805,G30&gt;=0.26,H30&lt;16.284,F30&gt;=2.5,A30&gt;=5.45),5.28,IF(AND(A30&lt;5.1,D30&gt;=0.15,A30&gt;=4.65,H30&lt;12.227,B30&lt;3.45,A30&gt;=4.35,D30&lt;0.8,H30&gt;=6.799,A30&lt;5.45),1.36,IF(AND(A30&gt;=5.1,D30&gt;=0.15,A30&gt;=4.65,H30&lt;12.227,B30&lt;3.45,A30&gt;=4.35,D30&lt;0.8,H30&gt;=6.799,A30&lt;5.45),1.4,IF(AND(G30&gt;=0.6,G30&gt;=0.364,A30&gt;=6.35,A30&gt;=6.15,G30&lt;0.805,G30&gt;=0.26,H30&lt;16.284,F30&gt;=2.5,A30&gt;=5.45),5.1,IF(AND(A30&gt;=6.95,G30&lt;0.6,G30&gt;=0.364,A30&gt;=6.35,A30&gt;=6.15,G30&lt;0.805,G30&gt;=0.26,H30&lt;16.284,F30&gt;=2.5,A30&gt;=5.45),5.8,IF(AND(B30&lt;3.2,A30&lt;6.95,G30&lt;0.6,G30&gt;=0.364,A30&gt;=6.35,A30&gt;=6.15,G30&lt;0.805,G30&gt;=0.26,H30&lt;16.284,F30&gt;=2.5,A30&gt;=5.45),5.6,IF(AND(B30&gt;=3.2,A30&lt;6.95,G30&lt;0.6,G30&gt;=0.364,A30&gt;=6.35,A30&gt;=6.15,G30&lt;0.805,G30&gt;=0.26,H30&lt;16.284,F30&gt;=2.5,A30&gt;=5.45),5.7,"shouldnthappen"))))))))))))))))))))))))))))))))))</f>
        <v>1.5</v>
      </c>
      <c r="AI30" s="1" t="n">
        <f aca="false">IF(AND(B30&gt;=3.55,A30&lt;5.05,F30&lt;1.5),1,IF(AND(H30&gt;=13.436,A30&gt;=5.05,F30&lt;1.5),1.633,IF(AND(A30&lt;4.35,B30&lt;3.55,A30&lt;5.05,F30&lt;1.5),1.1,IF(AND(A30&lt;5.15,H30&lt;13.436,A30&gt;=5.05,F30&lt;1.5),1.6,IF(AND(G30&lt;0.837,D30&lt;1.2,B30&lt;2.65,F30&gt;=1.5),3.7,IF(AND(G30&gt;=0.837,D30&lt;1.2,B30&lt;2.65,F30&gt;=1.5),3,IF(AND(D30&lt;1.4,D30&gt;=1.2,B30&lt;2.65,F30&gt;=1.5),4.133,IF(AND(D30&gt;=1.4,D30&gt;=1.2,B30&lt;2.65,F30&gt;=1.5),4.633,IF(AND(G30&lt;0.302,A30&gt;=4.35,B30&lt;3.55,A30&lt;5.05,F30&lt;1.5),1.34,IF(AND(D30&gt;=0.3,A30&gt;=5.15,H30&lt;13.436,A30&gt;=5.05,F30&lt;1.5),1.5,IF(AND(G30&lt;0.233,G30&lt;0.265,D30&lt;1.55,B30&gt;=2.65,F30&gt;=1.5),4.56,IF(AND(G30&gt;=0.233,G30&lt;0.265,D30&lt;1.55,B30&gt;=2.65,F30&gt;=1.5),5.1,IF(AND(G30&lt;0.395,G30&gt;=0.265,D30&lt;1.55,B30&gt;=2.65,F30&gt;=1.5),4.025,IF(AND(H30&lt;13.935,A30&gt;=7.05,D30&gt;=1.55,B30&gt;=2.65,F30&gt;=1.5),6.12,IF(AND(H30&gt;=13.935,A30&gt;=7.05,D30&gt;=1.55,B30&gt;=2.65,F30&gt;=1.5),6.64,IF(AND(G30&gt;=0.858,G30&gt;=0.302,A30&gt;=4.35,B30&lt;3.55,A30&lt;5.05,F30&lt;1.5),1.3,IF(AND(H30&lt;6.543,D30&lt;0.3,A30&gt;=5.15,H30&lt;13.436,A30&gt;=5.05,F30&lt;1.5),1.4,IF(AND(H30&gt;=6.543,D30&lt;0.3,A30&gt;=5.15,H30&lt;13.436,A30&gt;=5.05,F30&lt;1.5),1.48,IF(AND(A30&lt;6.3,G30&gt;=0.395,G30&gt;=0.265,D30&lt;1.55,B30&gt;=2.65,F30&gt;=1.5),4.14,IF(AND(A30&gt;=6.3,G30&gt;=0.395,G30&gt;=0.265,D30&lt;1.55,B30&gt;=2.65,F30&gt;=1.5),4.767,IF(AND(G30&gt;=0.669,B30&lt;3.15,A30&lt;7.05,D30&gt;=1.55,B30&gt;=2.65,F30&gt;=1.5),5,IF(AND(H30&lt;9.459,G30&lt;0.858,G30&gt;=0.302,A30&gt;=4.35,B30&lt;3.55,A30&lt;5.05,F30&lt;1.5),1.4,IF(AND(H30&gt;=9.459,G30&lt;0.858,G30&gt;=0.302,A30&gt;=4.35,B30&lt;3.55,A30&lt;5.05,F30&lt;1.5),1.6,IF(AND(G30&gt;=0.433,G30&lt;0.669,B30&lt;3.15,A30&lt;7.05,D30&gt;=1.55,B30&gt;=2.65,F30&gt;=1.5),5.68,IF(AND(G30&lt;0.481,H30&lt;10.257,B30&gt;=3.15,A30&lt;7.05,D30&gt;=1.55,B30&gt;=2.65,F30&gt;=1.5),5.7,IF(AND(G30&gt;=0.481,H30&lt;10.257,B30&gt;=3.15,A30&lt;7.05,D30&gt;=1.55,B30&gt;=2.65,F30&gt;=1.5),5.9,IF(AND(D30&lt;2.15,H30&gt;=10.257,B30&gt;=3.15,A30&lt;7.05,D30&gt;=1.55,B30&gt;=2.65,F30&gt;=1.5),5.1,IF(AND(D30&gt;=2.15,H30&gt;=10.257,B30&gt;=3.15,A30&lt;7.05,D30&gt;=1.55,B30&gt;=2.65,F30&gt;=1.5),5.42,IF(AND(G30&lt;0.098,G30&lt;0.433,G30&lt;0.669,B30&lt;3.15,A30&lt;7.05,D30&gt;=1.55,B30&gt;=2.65,F30&gt;=1.5),5.567,IF(AND(D30&lt;1.8,G30&gt;=0.098,G30&lt;0.433,G30&lt;0.669,B30&lt;3.15,A30&lt;7.05,D30&gt;=1.55,B30&gt;=2.65,F30&gt;=1.5),5.033,IF(AND(G30&gt;=0.312,D30&gt;=1.8,G30&gt;=0.098,G30&lt;0.433,G30&lt;0.669,B30&lt;3.15,A30&lt;7.05,D30&gt;=1.55,B30&gt;=2.65,F30&gt;=1.5),5.4,IF(AND(H30&lt;9.002,G30&lt;0.312,D30&gt;=1.8,G30&gt;=0.098,G30&lt;0.433,G30&lt;0.669,B30&lt;3.15,A30&lt;7.05,D30&gt;=1.55,B30&gt;=2.65,F30&gt;=1.5),5.1,IF(AND(H30&gt;=9.002,G30&lt;0.312,D30&gt;=1.8,G30&gt;=0.098,G30&lt;0.433,G30&lt;0.669,B30&lt;3.15,A30&lt;7.05,D30&gt;=1.55,B30&gt;=2.65,F30&gt;=1.5),5.26,"shouldnthappen")))))))))))))))))))))))))))))))))</f>
        <v>1.48</v>
      </c>
      <c r="AJ30" s="1" t="n">
        <f aca="false">IF(AND(A30&gt;=5.25,D30&gt;=0.35,D30&lt;0.8),1.433,IF(AND(F30&gt;=2.5,H30&lt;6.927,D30&gt;=0.8),5.1,IF(AND(H30&lt;5.85,B30&lt;3.65,D30&lt;0.35,D30&lt;0.8),1,IF(AND(A30&lt;5.55,B30&gt;=3.65,D30&lt;0.35,D30&lt;0.8),1.5,IF(AND(A30&gt;=5.55,B30&gt;=3.65,D30&lt;0.35,D30&lt;0.8),1.7,IF(AND(H30&lt;7.949,A30&lt;5.25,D30&gt;=0.35,D30&lt;0.8),1.9,IF(AND(H30&gt;=7.949,A30&lt;5.25,D30&gt;=0.35,D30&lt;0.8),1.54,IF(AND(A30&lt;5.55,F30&lt;2.5,H30&lt;6.927,D30&gt;=0.8),3.98,IF(AND(A30&gt;=5.55,F30&lt;2.5,H30&lt;6.927,D30&gt;=0.8),4.1,IF(AND(A30&gt;=7.25,D30&gt;=1.55,H30&gt;=6.927,D30&gt;=0.8),6.65,IF(AND(A30&lt;5.75,D30&lt;1.2,D30&lt;1.55,H30&gt;=6.927,D30&gt;=0.8),3.62,IF(AND(A30&gt;=5.75,D30&lt;1.2,D30&lt;1.55,H30&gt;=6.927,D30&gt;=0.8),4.1,IF(AND(G30&lt;0.175,A30&lt;4.8,H30&gt;=5.85,B30&lt;3.65,D30&lt;0.35,D30&lt;0.8),1.5,IF(AND(G30&gt;=0.175,A30&lt;4.8,H30&gt;=5.85,B30&lt;3.65,D30&lt;0.35,D30&lt;0.8),1.3,IF(AND(A30&gt;=5.05,A30&gt;=4.8,H30&gt;=5.85,B30&lt;3.65,D30&lt;0.35,D30&lt;0.8),1.5,IF(AND(G30&gt;=0.735,A30&lt;6.25,D30&gt;=1.2,D30&lt;1.55,H30&gt;=6.927,D30&gt;=0.8),4,IF(AND(H30&lt;10.464,A30&lt;6.2,A30&lt;7.25,D30&gt;=1.55,H30&gt;=6.927,D30&gt;=0.8),5.1,IF(AND(H30&gt;=10.464,A30&lt;6.2,A30&lt;7.25,D30&gt;=1.55,H30&gt;=6.927,D30&gt;=0.8),4.9,IF(AND(G30&lt;0.418,A30&lt;5.05,A30&gt;=4.8,H30&gt;=5.85,B30&lt;3.65,D30&lt;0.35,D30&lt;0.8),1.48,IF(AND(G30&gt;=0.418,A30&lt;5.05,A30&gt;=4.8,H30&gt;=5.85,B30&lt;3.65,D30&lt;0.35,D30&lt;0.8),1.3,IF(AND(B30&lt;2.75,G30&lt;0.735,A30&lt;6.25,D30&gt;=1.2,D30&lt;1.55,H30&gt;=6.927,D30&gt;=0.8),4.35,IF(AND(H30&lt;15.422,D30&lt;1.45,A30&gt;=6.25,D30&gt;=1.2,D30&lt;1.55,H30&gt;=6.927,D30&gt;=0.8),4.375,IF(AND(H30&gt;=15.422,D30&lt;1.45,A30&gt;=6.25,D30&gt;=1.2,D30&lt;1.55,H30&gt;=6.927,D30&gt;=0.8),4.7,IF(AND(A30&lt;6.4,D30&gt;=1.45,A30&gt;=6.25,D30&gt;=1.2,D30&lt;1.55,H30&gt;=6.927,D30&gt;=0.8),5.1,IF(AND(G30&gt;=0.576,D30&lt;2.15,A30&gt;=6.2,A30&lt;7.25,D30&gt;=1.55,H30&gt;=6.927,D30&gt;=0.8),5.1,IF(AND(G30&lt;0.537,D30&gt;=2.15,A30&gt;=6.2,A30&lt;7.25,D30&gt;=1.55,H30&gt;=6.927,D30&gt;=0.8),5.533,IF(AND(G30&gt;=0.537,D30&gt;=2.15,A30&gt;=6.2,A30&lt;7.25,D30&gt;=1.55,H30&gt;=6.927,D30&gt;=0.8),5.9,IF(AND(D30&lt;1.45,B30&gt;=2.75,G30&lt;0.735,A30&lt;6.25,D30&gt;=1.2,D30&lt;1.55,H30&gt;=6.927,D30&gt;=0.8),4.6,IF(AND(D30&gt;=1.45,B30&gt;=2.75,G30&lt;0.735,A30&lt;6.25,D30&gt;=1.2,D30&lt;1.55,H30&gt;=6.927,D30&gt;=0.8),4.5,IF(AND(H30&lt;12.582,A30&gt;=6.4,D30&gt;=1.45,A30&gt;=6.25,D30&gt;=1.2,D30&lt;1.55,H30&gt;=6.927,D30&gt;=0.8),4.66,IF(AND(H30&gt;=12.582,A30&gt;=6.4,D30&gt;=1.45,A30&gt;=6.25,D30&gt;=1.2,D30&lt;1.55,H30&gt;=6.927,D30&gt;=0.8),4.9,IF(AND(B30&lt;2.75,G30&lt;0.576,D30&lt;2.15,A30&gt;=6.2,A30&lt;7.25,D30&gt;=1.55,H30&gt;=6.927,D30&gt;=0.8),5.3,IF(AND(G30&gt;=0.395,B30&gt;=2.75,G30&lt;0.576,D30&lt;2.15,A30&gt;=6.2,A30&lt;7.25,D30&gt;=1.55,H30&gt;=6.927,D30&gt;=0.8),5.6,IF(AND(D30&gt;=1.9,G30&lt;0.395,B30&gt;=2.75,G30&lt;0.576,D30&lt;2.15,A30&gt;=6.2,A30&lt;7.25,D30&gt;=1.55,H30&gt;=6.927,D30&gt;=0.8),5.333,IF(AND(B30&lt;2.95,D30&lt;1.9,G30&lt;0.395,B30&gt;=2.75,G30&lt;0.576,D30&lt;2.15,A30&gt;=6.2,A30&lt;7.25,D30&gt;=1.55,H30&gt;=6.927,D30&gt;=0.8),5.6,IF(AND(B30&gt;=2.95,D30&lt;1.9,G30&lt;0.395,B30&gt;=2.75,G30&lt;0.576,D30&lt;2.15,A30&gt;=6.2,A30&lt;7.25,D30&gt;=1.55,H30&gt;=6.927,D30&gt;=0.8),5.5,"shouldnthappen"))))))))))))))))))))))))))))))))))))</f>
        <v>1.5</v>
      </c>
      <c r="AK30" s="1" t="n">
        <f aca="false">IF(AND(H30&lt;5.85,B30&lt;3.65,F30&lt;1.5),1,IF(AND(B30&gt;=3.95,B30&gt;=3.65,F30&lt;1.5),1.433,IF(AND(A30&lt;5.15,F30&lt;2.5,F30&gt;=1.5),3.075,IF(AND(D30&gt;=0.35,H30&gt;=5.85,B30&lt;3.65,F30&lt;1.5),1.5,IF(AND(G30&lt;0.168,B30&lt;3.95,B30&gt;=3.65,F30&lt;1.5),1.7,IF(AND(H30&lt;5.767,A30&lt;7.25,F30&gt;=2.5,F30&gt;=1.5),4.5,IF(AND(D30&lt;1.9,A30&gt;=7.25,F30&gt;=2.5,F30&gt;=1.5),6.3,IF(AND(D30&gt;=1.9,A30&gt;=7.25,F30&gt;=2.5,F30&gt;=1.5),6.575,IF(AND(B30&lt;3.75,G30&gt;=0.168,B30&lt;3.95,B30&gt;=3.65,F30&lt;1.5),1.5,IF(AND(B30&gt;=3.75,G30&gt;=0.168,B30&lt;3.95,B30&gt;=3.65,F30&lt;1.5),1.6,IF(AND(D30&gt;=1.35,A30&lt;6.15,A30&gt;=5.15,F30&lt;2.5,F30&gt;=1.5),4.42,IF(AND(D30&lt;1.4,A30&gt;=6.15,A30&gt;=5.15,F30&lt;2.5,F30&gt;=1.5),4.5,IF(AND(D30&gt;=1.4,A30&gt;=6.15,A30&gt;=5.15,F30&lt;2.5,F30&gt;=1.5),4.675,IF(AND(D30&lt;0.15,H30&lt;11.218,D30&lt;0.35,H30&gt;=5.85,B30&lt;3.65,F30&lt;1.5),1.5,IF(AND(D30&lt;0.15,H30&gt;=11.218,D30&lt;0.35,H30&gt;=5.85,B30&lt;3.65,F30&lt;1.5),1.1,IF(AND(B30&lt;2.7,D30&lt;1.35,A30&lt;6.15,A30&gt;=5.15,F30&lt;2.5,F30&gt;=1.5),3.82,IF(AND(A30&lt;6.15,G30&gt;=0.755,H30&gt;=5.767,A30&lt;7.25,F30&gt;=2.5,F30&gt;=1.5),4.98,IF(AND(A30&gt;=6.15,G30&gt;=0.755,H30&gt;=5.767,A30&lt;7.25,F30&gt;=2.5,F30&gt;=1.5),5.3,IF(AND(B30&lt;3.4,D30&gt;=0.15,H30&lt;11.218,D30&lt;0.35,H30&gt;=5.85,B30&lt;3.65,F30&lt;1.5),1.4,IF(AND(B30&gt;=3.4,D30&gt;=0.15,H30&lt;11.218,D30&lt;0.35,H30&gt;=5.85,B30&lt;3.65,F30&lt;1.5),1.3,IF(AND(H30&lt;11.731,D30&gt;=0.15,H30&gt;=11.218,D30&lt;0.35,H30&gt;=5.85,B30&lt;3.65,F30&lt;1.5),1.2,IF(AND(H30&lt;9.053,B30&gt;=2.7,D30&lt;1.35,A30&lt;6.15,A30&gt;=5.15,F30&lt;2.5,F30&gt;=1.5),3.85,IF(AND(D30&gt;=2.1,B30&lt;2.85,G30&lt;0.755,H30&gt;=5.767,A30&lt;7.25,F30&gt;=2.5,F30&gt;=1.5),5.6,IF(AND(D30&gt;=2.45,B30&gt;=2.85,G30&lt;0.755,H30&gt;=5.767,A30&lt;7.25,F30&gt;=2.5,F30&gt;=1.5),5.8,IF(AND(B30&gt;=3.45,H30&gt;=11.731,D30&gt;=0.15,H30&gt;=11.218,D30&lt;0.35,H30&gt;=5.85,B30&lt;3.65,F30&lt;1.5),1.3,IF(AND(A30&lt;5.9,H30&gt;=9.053,B30&gt;=2.7,D30&lt;1.35,A30&lt;6.15,A30&gt;=5.15,F30&lt;2.5,F30&gt;=1.5),4.3,IF(AND(A30&gt;=5.9,H30&gt;=9.053,B30&gt;=2.7,D30&lt;1.35,A30&lt;6.15,A30&gt;=5.15,F30&lt;2.5,F30&gt;=1.5),4,IF(AND(G30&gt;=0.519,D30&lt;2.1,B30&lt;2.85,G30&lt;0.755,H30&gt;=5.767,A30&lt;7.25,F30&gt;=2.5,F30&gt;=1.5),4.9,IF(AND(A30&gt;=7.05,D30&lt;2.45,B30&gt;=2.85,G30&lt;0.755,H30&gt;=5.767,A30&lt;7.25,F30&gt;=2.5,F30&gt;=1.5),5.8,IF(AND(H30&lt;14.396,B30&lt;3.45,H30&gt;=11.731,D30&gt;=0.15,H30&gt;=11.218,D30&lt;0.35,H30&gt;=5.85,B30&lt;3.65,F30&lt;1.5),1.44,IF(AND(H30&gt;=14.396,B30&lt;3.45,H30&gt;=11.731,D30&gt;=0.15,H30&gt;=11.218,D30&lt;0.35,H30&gt;=5.85,B30&lt;3.65,F30&lt;1.5),1.3,IF(AND(G30&lt;0.282,G30&lt;0.519,D30&lt;2.1,B30&lt;2.85,G30&lt;0.755,H30&gt;=5.767,A30&lt;7.25,F30&gt;=2.5,F30&gt;=1.5),5.1,IF(AND(G30&gt;=0.282,G30&lt;0.519,D30&lt;2.1,B30&lt;2.85,G30&lt;0.755,H30&gt;=5.767,A30&lt;7.25,F30&gt;=2.5,F30&gt;=1.5),5.3,IF(AND(A30&lt;6.4,D30&lt;1.9,A30&lt;7.05,D30&lt;2.45,B30&gt;=2.85,G30&lt;0.755,H30&gt;=5.767,A30&lt;7.25,F30&gt;=2.5,F30&gt;=1.5),5.6,IF(AND(A30&gt;=6.4,D30&lt;1.9,A30&lt;7.05,D30&lt;2.45,B30&gt;=2.85,G30&lt;0.755,H30&gt;=5.767,A30&lt;7.25,F30&gt;=2.5,F30&gt;=1.5),5.5,IF(AND(H30&lt;8.884,D30&gt;=1.9,A30&lt;7.05,D30&lt;2.45,B30&gt;=2.85,G30&lt;0.755,H30&gt;=5.767,A30&lt;7.25,F30&gt;=2.5,F30&gt;=1.5),5.3,IF(AND(H30&gt;=8.884,D30&gt;=1.9,A30&lt;7.05,D30&lt;2.45,B30&gt;=2.85,G30&lt;0.755,H30&gt;=5.767,A30&lt;7.25,F30&gt;=2.5,F30&gt;=1.5),5.52,"shouldnthappen")))))))))))))))))))))))))))))))))))))</f>
        <v>1.3</v>
      </c>
      <c r="AL30" s="1" t="n">
        <f aca="false">IF(AND(H30&lt;5.85,A30&lt;5.05,D30&lt;0.8),1,IF(AND(B30&lt;3.35,A30&gt;=5.05,D30&lt;0.8),1.7,IF(AND(D30&gt;=2.45,F30&gt;=2.5,D30&gt;=0.8),6.05,IF(AND(H30&gt;=11.218,H30&gt;=5.85,A30&lt;5.05,D30&lt;0.8),1.28,IF(AND(G30&gt;=0.948,B30&gt;=3.35,A30&gt;=5.05,D30&lt;0.8),1.7,IF(AND(G30&gt;=0.423,H30&lt;11.218,H30&gt;=5.85,A30&lt;5.05,D30&lt;0.8),1.3,IF(AND(B30&lt;3.6,G30&lt;0.948,B30&gt;=3.35,A30&gt;=5.05,D30&lt;0.8),1.4,IF(AND(H30&lt;10.258,D30&lt;1.15,A30&lt;5.9,F30&lt;2.5,D30&gt;=0.8),3.36,IF(AND(H30&gt;=10.258,D30&lt;1.15,A30&lt;5.9,F30&lt;2.5,D30&gt;=0.8),3.9,IF(AND(A30&lt;5.3,D30&gt;=1.15,A30&lt;5.9,F30&lt;2.5,D30&gt;=0.8),3.9,IF(AND(D30&lt;1.55,B30&lt;2.75,A30&gt;=5.9,F30&lt;2.5,D30&gt;=0.8),4.64,IF(AND(D30&gt;=1.55,B30&lt;2.75,A30&gt;=5.9,F30&lt;2.5,D30&gt;=0.8),5.1,IF(AND(D30&gt;=1.6,B30&gt;=2.75,A30&gt;=5.9,F30&lt;2.5,D30&gt;=0.8),5,IF(AND(H30&lt;5.767,H30&lt;8.598,D30&lt;2.45,F30&gt;=2.5,D30&gt;=0.8),4.5,IF(AND(A30&lt;6.25,H30&gt;=8.598,D30&lt;2.45,F30&gt;=2.5,D30&gt;=0.8),5.02,IF(AND(B30&lt;3.55,G30&lt;0.423,H30&lt;11.218,H30&gt;=5.85,A30&lt;5.05,D30&lt;0.8),1.525,IF(AND(B30&gt;=3.55,G30&lt;0.423,H30&lt;11.218,H30&gt;=5.85,A30&lt;5.05,D30&lt;0.8),1.4,IF(AND(H30&gt;=13.932,B30&gt;=3.6,G30&lt;0.948,B30&gt;=3.35,A30&gt;=5.05,D30&lt;0.8),1.65,IF(AND(G30&gt;=0.652,A30&gt;=5.3,D30&gt;=1.15,A30&lt;5.9,F30&lt;2.5,D30&gt;=0.8),3.8,IF(AND(D30&lt;1.35,D30&lt;1.6,B30&gt;=2.75,A30&gt;=5.9,F30&lt;2.5,D30&gt;=0.8),4.42,IF(AND(H30&lt;6.656,H30&gt;=5.767,H30&lt;8.598,D30&lt;2.45,F30&gt;=2.5,D30&gt;=0.8),5.033,IF(AND(H30&gt;=6.656,H30&gt;=5.767,H30&lt;8.598,D30&lt;2.45,F30&gt;=2.5,D30&gt;=0.8),5.1,IF(AND(G30&gt;=0.885,A30&gt;=6.25,H30&gt;=8.598,D30&lt;2.45,F30&gt;=2.5,D30&gt;=0.8),5.2,IF(AND(H30&lt;6.926,H30&lt;13.932,B30&gt;=3.6,G30&lt;0.948,B30&gt;=3.35,A30&gt;=5.05,D30&lt;0.8),1.433,IF(AND(H30&gt;=6.926,H30&lt;13.932,B30&gt;=3.6,G30&lt;0.948,B30&gt;=3.35,A30&gt;=5.05,D30&lt;0.8),1.5,IF(AND(A30&lt;5.65,G30&lt;0.652,A30&gt;=5.3,D30&gt;=1.15,A30&lt;5.9,F30&lt;2.5,D30&gt;=0.8),4.36,IF(AND(A30&gt;=5.65,G30&lt;0.652,A30&gt;=5.3,D30&gt;=1.15,A30&lt;5.9,F30&lt;2.5,D30&gt;=0.8),4.2,IF(AND(H30&gt;=13.561,D30&gt;=1.35,D30&lt;1.6,B30&gt;=2.75,A30&gt;=5.9,F30&lt;2.5,D30&gt;=0.8),4.767,IF(AND(H30&lt;9.091,G30&lt;0.885,A30&gt;=6.25,H30&gt;=8.598,D30&lt;2.45,F30&gt;=2.5,D30&gt;=0.8),6.3,IF(AND(H30&gt;=12.206,H30&lt;13.561,D30&gt;=1.35,D30&lt;1.6,B30&gt;=2.75,A30&gt;=5.9,F30&lt;2.5,D30&gt;=0.8),4.4,IF(AND(D30&gt;=2.25,H30&gt;=9.091,G30&lt;0.885,A30&gt;=6.25,H30&gt;=8.598,D30&lt;2.45,F30&gt;=2.5,D30&gt;=0.8),5.9,IF(AND(B30&lt;3.05,H30&lt;12.206,H30&lt;13.561,D30&gt;=1.35,D30&lt;1.6,B30&gt;=2.75,A30&gt;=5.9,F30&lt;2.5,D30&gt;=0.8),4.6,IF(AND(B30&gt;=3.05,H30&lt;12.206,H30&lt;13.561,D30&gt;=1.35,D30&lt;1.6,B30&gt;=2.75,A30&gt;=5.9,F30&lt;2.5,D30&gt;=0.8),4.7,IF(AND(G30&gt;=0.596,D30&lt;2.25,H30&gt;=9.091,G30&lt;0.885,A30&gt;=6.25,H30&gt;=8.598,D30&lt;2.45,F30&gt;=2.5,D30&gt;=0.8),5.1,IF(AND(G30&gt;=0.379,G30&lt;0.596,D30&lt;2.25,H30&gt;=9.091,G30&lt;0.885,A30&gt;=6.25,H30&gt;=8.598,D30&lt;2.45,F30&gt;=2.5,D30&gt;=0.8),5.767,IF(AND(D30&lt;2.15,G30&lt;0.379,G30&lt;0.596,D30&lt;2.25,H30&gt;=9.091,G30&lt;0.885,A30&gt;=6.25,H30&gt;=8.598,D30&lt;2.45,F30&gt;=2.5,D30&gt;=0.8),5.4,IF(AND(D30&gt;=2.15,G30&lt;0.379,G30&lt;0.596,D30&lt;2.25,H30&gt;=9.091,G30&lt;0.885,A30&gt;=6.25,H30&gt;=8.598,D30&lt;2.45,F30&gt;=2.5,D30&gt;=0.8),5.6,"shouldnthappen")))))))))))))))))))))))))))))))))))))</f>
        <v>1.4</v>
      </c>
      <c r="AM30" s="1" t="n">
        <f aca="false">IF(AND(H30&lt;5.245,D30&lt;0.8),1,IF(AND(A30&lt;4.5,H30&gt;=5.245,D30&lt;0.8),1.35,IF(AND(D30&gt;=0.5,A30&gt;=4.5,H30&gt;=5.245,D30&lt;0.8),1.6,IF(AND(H30&lt;7.25,B30&lt;2.6,A30&lt;6.15,D30&gt;=0.8),4.375,IF(AND(H30&gt;=7.25,B30&lt;2.6,A30&lt;6.15,D30&gt;=0.8),3.075,IF(AND(H30&lt;13.935,A30&gt;=7.05,A30&gt;=6.15,D30&gt;=0.8),6.067,IF(AND(H30&gt;=13.935,A30&gt;=7.05,A30&gt;=6.15,D30&gt;=0.8),6.525,IF(AND(G30&gt;=0.948,D30&lt;0.5,A30&gt;=4.5,H30&gt;=5.245,D30&lt;0.8),1.7,IF(AND(G30&lt;0.568,D30&gt;=1.55,B30&gt;=2.6,A30&lt;6.15,D30&gt;=0.8),5.1,IF(AND(G30&gt;=0.568,D30&gt;=1.55,B30&gt;=2.6,A30&lt;6.15,D30&gt;=0.8),5,IF(AND(A30&gt;=6.6,B30&gt;=3.15,A30&lt;7.05,A30&gt;=6.15,D30&gt;=0.8),5.78,IF(AND(G30&lt;0.165,G30&lt;0.273,D30&lt;1.55,B30&gt;=2.6,A30&lt;6.15,D30&gt;=0.8),4.1,IF(AND(G30&gt;=0.165,G30&lt;0.273,D30&lt;1.55,B30&gt;=2.6,A30&lt;6.15,D30&gt;=0.8),4.5,IF(AND(D30&lt;1.35,G30&gt;=0.273,D30&lt;1.55,B30&gt;=2.6,A30&lt;6.15,D30&gt;=0.8),4.08,IF(AND(D30&gt;=1.35,G30&gt;=0.273,D30&lt;1.55,B30&gt;=2.6,A30&lt;6.15,D30&gt;=0.8),4.4,IF(AND(D30&lt;1.45,F30&lt;2.5,B30&lt;3.15,A30&lt;7.05,A30&gt;=6.15,D30&gt;=0.8),4.38,IF(AND(D30&gt;=1.45,F30&lt;2.5,B30&lt;3.15,A30&lt;7.05,A30&gt;=6.15,D30&gt;=0.8),4.75,IF(AND(D30&gt;=2.25,F30&gt;=2.5,B30&lt;3.15,A30&lt;7.05,A30&gt;=6.15,D30&gt;=0.8),5.16,IF(AND(H30&lt;11.488,A30&lt;6.6,B30&gt;=3.15,A30&lt;7.05,A30&gt;=6.15,D30&gt;=0.8),6,IF(AND(H30&gt;=14.396,D30&lt;0.25,G30&lt;0.948,D30&lt;0.5,A30&gt;=4.5,H30&gt;=5.245,D30&lt;0.8),1.3,IF(AND(A30&gt;=5.55,D30&gt;=0.25,G30&lt;0.948,D30&lt;0.5,A30&gt;=4.5,H30&gt;=5.245,D30&lt;0.8),1.7,IF(AND(D30&lt;1.85,D30&lt;2.25,F30&gt;=2.5,B30&lt;3.15,A30&lt;7.05,A30&gt;=6.15,D30&gt;=0.8),5.6,IF(AND(G30&lt;0.669,H30&gt;=11.488,A30&lt;6.6,B30&gt;=3.15,A30&lt;7.05,A30&gt;=6.15,D30&gt;=0.8),4.7,IF(AND(G30&gt;=0.669,H30&gt;=11.488,A30&lt;6.6,B30&gt;=3.15,A30&lt;7.05,A30&gt;=6.15,D30&gt;=0.8),5.22,IF(AND(H30&lt;6.543,H30&lt;14.396,D30&lt;0.25,G30&lt;0.948,D30&lt;0.5,A30&gt;=4.5,H30&gt;=5.245,D30&lt;0.8),1.4,IF(AND(A30&lt;4.95,A30&lt;5.55,D30&gt;=0.25,G30&lt;0.948,D30&lt;0.5,A30&gt;=4.5,H30&gt;=5.245,D30&lt;0.8),1.4,IF(AND(A30&gt;=4.95,A30&lt;5.55,D30&gt;=0.25,G30&lt;0.948,D30&lt;0.5,A30&gt;=4.5,H30&gt;=5.245,D30&lt;0.8),1.48,IF(AND(H30&lt;10.667,D30&gt;=1.85,D30&lt;2.25,F30&gt;=2.5,B30&lt;3.15,A30&lt;7.05,A30&gt;=6.15,D30&gt;=0.8),5.25,IF(AND(H30&gt;=10.667,D30&gt;=1.85,D30&lt;2.25,F30&gt;=2.5,B30&lt;3.15,A30&lt;7.05,A30&gt;=6.15,D30&gt;=0.8),5.55,IF(AND(G30&lt;0.063,H30&gt;=6.543,H30&lt;14.396,D30&lt;0.25,G30&lt;0.948,D30&lt;0.5,A30&gt;=4.5,H30&gt;=5.245,D30&lt;0.8),1.4,IF(AND(H30&lt;9.212,G30&gt;=0.063,H30&gt;=6.543,H30&lt;14.396,D30&lt;0.25,G30&lt;0.948,D30&lt;0.5,A30&gt;=4.5,H30&gt;=5.245,D30&lt;0.8),1.475,IF(AND(H30&gt;=9.212,G30&gt;=0.063,H30&gt;=6.543,H30&lt;14.396,D30&lt;0.25,G30&lt;0.948,D30&lt;0.5,A30&gt;=4.5,H30&gt;=5.245,D30&lt;0.8),1.5,"shouldnthappen"))))))))))))))))))))))))))))))))</f>
        <v>1.4</v>
      </c>
      <c r="AN30" s="1" t="n">
        <f aca="false">IF(AND(D30&lt;0.7,A30&gt;=5.55),1.633,IF(AND(G30&lt;0.38,B30&lt;2.8,A30&lt;5.55),4.3,IF(AND(G30&gt;=0.38,B30&lt;2.8,A30&lt;5.55),3.325,IF(AND(D30&gt;=0.35,B30&gt;=2.8,A30&lt;5.55),1.6,IF(AND(B30&gt;=3.4,A30&lt;4.8,D30&lt;0.35,B30&gt;=2.8,A30&lt;5.55),1,IF(AND(H30&gt;=11.789,A30&lt;5.9,D30&lt;1.55,D30&gt;=0.7,A30&gt;=5.55),4.325,IF(AND(F30&gt;=2.5,A30&gt;=5.9,D30&lt;1.55,D30&gt;=0.7,A30&gt;=5.55),5.05,IF(AND(D30&lt;1.9,A30&gt;=7.25,D30&gt;=1.55,D30&gt;=0.7,A30&gt;=5.55),6.3,IF(AND(D30&gt;=1.9,A30&gt;=7.25,D30&gt;=1.55,D30&gt;=0.7,A30&gt;=5.55),6.4,IF(AND(A30&lt;4.35,B30&lt;3.4,A30&lt;4.8,D30&lt;0.35,B30&gt;=2.8,A30&lt;5.55),1.1,IF(AND(G30&gt;=0.934,B30&lt;3.45,A30&gt;=4.8,D30&lt;0.35,B30&gt;=2.8,A30&lt;5.55),1.7,IF(AND(H30&gt;=14.877,B30&gt;=3.45,A30&gt;=4.8,D30&lt;0.35,B30&gt;=2.8,A30&lt;5.55),1.3,IF(AND(B30&lt;2.6,H30&lt;11.789,A30&lt;5.9,D30&lt;1.55,D30&gt;=0.7,A30&gt;=5.55),3.9,IF(AND(B30&gt;=2.6,H30&lt;11.789,A30&lt;5.9,D30&lt;1.55,D30&gt;=0.7,A30&gt;=5.55),4.26,IF(AND(A30&lt;6.6,F30&lt;2.5,A30&gt;=5.9,D30&lt;1.55,D30&gt;=0.7,A30&gt;=5.55),4.625,IF(AND(A30&gt;=6.6,F30&lt;2.5,A30&gt;=5.9,D30&lt;1.55,D30&gt;=0.7,A30&gt;=5.55),4.475,IF(AND(B30&lt;2.6,D30&lt;2.05,A30&lt;7.25,D30&gt;=1.55,D30&gt;=0.7,A30&gt;=5.55),5.8,IF(AND(G30&gt;=0.743,D30&gt;=2.05,A30&lt;7.25,D30&gt;=1.55,D30&gt;=0.7,A30&gt;=5.55),5.1,IF(AND(G30&lt;0.422,A30&gt;=4.35,B30&lt;3.4,A30&lt;4.8,D30&lt;0.35,B30&gt;=2.8,A30&lt;5.55),1.367,IF(AND(G30&gt;=0.422,A30&gt;=4.35,B30&lt;3.4,A30&lt;4.8,D30&lt;0.35,B30&gt;=2.8,A30&lt;5.55),1.3,IF(AND(A30&lt;5.05,G30&lt;0.934,B30&lt;3.45,A30&gt;=4.8,D30&lt;0.35,B30&gt;=2.8,A30&lt;5.55),1.525,IF(AND(A30&gt;=5.05,G30&lt;0.934,B30&lt;3.45,A30&gt;=4.8,D30&lt;0.35,B30&gt;=2.8,A30&lt;5.55),1.5,IF(AND(G30&gt;=0.585,H30&lt;14.877,B30&gt;=3.45,A30&gt;=4.8,D30&lt;0.35,B30&gt;=2.8,A30&lt;5.55),1.54,IF(AND(G30&gt;=0.537,G30&lt;0.743,D30&gt;=2.05,A30&lt;7.25,D30&gt;=1.55,D30&gt;=0.7,A30&gt;=5.55),5.833,IF(AND(D30&gt;=0.25,G30&lt;0.585,H30&lt;14.877,B30&gt;=3.45,A30&gt;=4.8,D30&lt;0.35,B30&gt;=2.8,A30&lt;5.55),1.367,IF(AND(D30&lt;1.75,H30&lt;13.795,B30&gt;=2.6,D30&lt;2.05,A30&lt;7.25,D30&gt;=1.55,D30&gt;=0.7,A30&gt;=5.55),5.45,IF(AND(B30&lt;2.85,H30&gt;=13.795,B30&gt;=2.6,D30&lt;2.05,A30&lt;7.25,D30&gt;=1.55,D30&gt;=0.7,A30&gt;=5.55),5.1,IF(AND(B30&gt;=2.85,H30&gt;=13.795,B30&gt;=2.6,D30&lt;2.05,A30&lt;7.25,D30&gt;=1.55,D30&gt;=0.7,A30&gt;=5.55),4.82,IF(AND(G30&lt;0.353,G30&lt;0.537,G30&lt;0.743,D30&gt;=2.05,A30&lt;7.25,D30&gt;=1.55,D30&gt;=0.7,A30&gt;=5.55),5.425,IF(AND(G30&gt;=0.353,G30&lt;0.537,G30&lt;0.743,D30&gt;=2.05,A30&lt;7.25,D30&gt;=1.55,D30&gt;=0.7,A30&gt;=5.55),5.62,IF(AND(G30&lt;0.311,D30&lt;0.25,G30&lt;0.585,H30&lt;14.877,B30&gt;=3.45,A30&gt;=4.8,D30&lt;0.35,B30&gt;=2.8,A30&lt;5.55),1.5,IF(AND(G30&gt;=0.311,D30&lt;0.25,G30&lt;0.585,H30&lt;14.877,B30&gt;=3.45,A30&gt;=4.8,D30&lt;0.35,B30&gt;=2.8,A30&lt;5.55),1.4,IF(AND(B30&gt;=3.1,D30&gt;=1.75,H30&lt;13.795,B30&gt;=2.6,D30&lt;2.05,A30&lt;7.25,D30&gt;=1.55,D30&gt;=0.7,A30&gt;=5.55),5.1,IF(AND(B30&lt;2.85,B30&lt;3.1,D30&gt;=1.75,H30&lt;13.795,B30&gt;=2.6,D30&lt;2.05,A30&lt;7.25,D30&gt;=1.55,D30&gt;=0.7,A30&gt;=5.55),5.2,IF(AND(B30&gt;=2.85,B30&lt;3.1,D30&gt;=1.75,H30&lt;13.795,B30&gt;=2.6,D30&lt;2.05,A30&lt;7.25,D30&gt;=1.55,D30&gt;=0.7,A30&gt;=5.55),5.2,"shouldnthappen")))))))))))))))))))))))))))))))))))</f>
        <v>1.5</v>
      </c>
      <c r="AO30" s="1" t="n">
        <f aca="false">IF(AND(H30&gt;=14.529,G30&lt;0.633,D30&lt;0.8),1.3,IF(AND(A30&lt;5.05,G30&gt;=0.633,D30&lt;0.8),1.35,IF(AND(H30&gt;=14.379,H30&lt;14.529,G30&lt;0.633,D30&lt;0.8),1.7,IF(AND(B30&lt;3.35,A30&gt;=5.05,G30&gt;=0.633,D30&lt;0.8),1.7,IF(AND(D30&gt;=1.45,A30&lt;5.95,F30&lt;2.5,D30&gt;=0.8),4.5,IF(AND(D30&lt;1.35,A30&gt;=5.95,F30&lt;2.5,D30&gt;=0.8),4,IF(AND(D30&lt;1.85,G30&gt;=0.845,F30&gt;=2.5,D30&gt;=0.8),4.8,IF(AND(B30&gt;=4.3,H30&lt;14.379,H30&lt;14.529,G30&lt;0.633,D30&lt;0.8),1.5,IF(AND(A30&lt;5.25,B30&gt;=3.35,A30&gt;=5.05,G30&gt;=0.633,D30&lt;0.8),1.55,IF(AND(A30&gt;=5.25,B30&gt;=3.35,A30&gt;=5.05,G30&gt;=0.633,D30&lt;0.8),1.633,IF(AND(A30&lt;5.05,D30&lt;1.45,A30&lt;5.95,F30&lt;2.5,D30&gt;=0.8),3.3,IF(AND(G30&lt;0.293,D30&gt;=1.35,A30&gt;=5.95,F30&lt;2.5,D30&gt;=0.8),5,IF(AND(A30&gt;=6.6,D30&lt;2.05,G30&lt;0.845,F30&gt;=2.5,D30&gt;=0.8),5.8,IF(AND(B30&lt;3.05,D30&gt;=2.05,G30&lt;0.845,F30&gt;=2.5,D30&gt;=0.8),6.15,IF(AND(B30&lt;2.9,D30&gt;=1.85,G30&gt;=0.845,F30&gt;=2.5,D30&gt;=0.8),5.1,IF(AND(B30&gt;=2.9,D30&gt;=1.85,G30&gt;=0.845,F30&gt;=2.5,D30&gt;=0.8),5.2,IF(AND(B30&gt;=3.8,B30&lt;4.3,H30&lt;14.379,H30&lt;14.529,G30&lt;0.633,D30&lt;0.8),1.333,IF(AND(A30&lt;6.25,G30&gt;=0.293,D30&gt;=1.35,A30&gt;=5.95,F30&lt;2.5,D30&gt;=0.8),4.6,IF(AND(H30&lt;10.351,A30&lt;6.6,D30&lt;2.05,G30&lt;0.845,F30&gt;=2.5,D30&gt;=0.8),5.4,IF(AND(G30&gt;=0.364,B30&gt;=3.05,D30&gt;=2.05,G30&lt;0.845,F30&gt;=2.5,D30&gt;=0.8),5.66,IF(AND(G30&gt;=0.447,B30&lt;3.8,B30&lt;4.3,H30&lt;14.379,H30&lt;14.529,G30&lt;0.633,D30&lt;0.8),1.3,IF(AND(H30&lt;6.247,A30&lt;5.65,A30&gt;=5.05,D30&lt;1.45,A30&lt;5.95,F30&lt;2.5,D30&gt;=0.8),4.033,IF(AND(D30&lt;1.25,A30&gt;=5.65,A30&gt;=5.05,D30&lt;1.45,A30&lt;5.95,F30&lt;2.5,D30&gt;=0.8),3.88,IF(AND(D30&gt;=1.25,A30&gt;=5.65,A30&gt;=5.05,D30&lt;1.45,A30&lt;5.95,F30&lt;2.5,D30&gt;=0.8),4.35,IF(AND(B30&lt;2.65,A30&gt;=6.25,G30&gt;=0.293,D30&gt;=1.35,A30&gt;=5.95,F30&lt;2.5,D30&gt;=0.8),4.9,IF(AND(B30&lt;2.75,H30&gt;=10.351,A30&lt;6.6,D30&lt;2.05,G30&lt;0.845,F30&gt;=2.5,D30&gt;=0.8),5.1,IF(AND(B30&gt;=2.75,H30&gt;=10.351,A30&lt;6.6,D30&lt;2.05,G30&lt;0.845,F30&gt;=2.5,D30&gt;=0.8),4.95,IF(AND(B30&lt;3.15,G30&lt;0.364,B30&gt;=3.05,D30&gt;=2.05,G30&lt;0.845,F30&gt;=2.5,D30&gt;=0.8),5.28,IF(AND(B30&gt;=3.15,G30&lt;0.364,B30&gt;=3.05,D30&gt;=2.05,G30&lt;0.845,F30&gt;=2.5,D30&gt;=0.8),5.5,IF(AND(H30&lt;9.212,G30&lt;0.447,B30&lt;3.8,B30&lt;4.3,H30&lt;14.379,H30&lt;14.529,G30&lt;0.633,D30&lt;0.8),1.4,IF(AND(G30&lt;0.356,H30&gt;=6.247,A30&lt;5.65,A30&gt;=5.05,D30&lt;1.45,A30&lt;5.95,F30&lt;2.5,D30&gt;=0.8),4.2,IF(AND(B30&lt;3,B30&gt;=2.65,A30&gt;=6.25,G30&gt;=0.293,D30&gt;=1.35,A30&gt;=5.95,F30&lt;2.5,D30&gt;=0.8),4.6,IF(AND(B30&gt;=3,B30&gt;=2.65,A30&gt;=6.25,G30&gt;=0.293,D30&gt;=1.35,A30&gt;=5.95,F30&lt;2.5,D30&gt;=0.8),4.7,IF(AND(A30&lt;5.05,H30&gt;=9.212,G30&lt;0.447,B30&lt;3.8,B30&lt;4.3,H30&lt;14.379,H30&lt;14.529,G30&lt;0.633,D30&lt;0.8),1.533,IF(AND(A30&gt;=5.05,H30&gt;=9.212,G30&lt;0.447,B30&lt;3.8,B30&lt;4.3,H30&lt;14.379,H30&lt;14.529,G30&lt;0.633,D30&lt;0.8),1.425,IF(AND(A30&lt;5.35,G30&gt;=0.356,H30&gt;=6.247,A30&lt;5.65,A30&gt;=5.05,D30&lt;1.45,A30&lt;5.95,F30&lt;2.5,D30&gt;=0.8),3.9,IF(AND(A30&gt;=5.35,G30&gt;=0.356,H30&gt;=6.247,A30&lt;5.65,A30&gt;=5.05,D30&lt;1.45,A30&lt;5.95,F30&lt;2.5,D30&gt;=0.8),3.72,"shouldnthappen")))))))))))))))))))))))))))))))))))))</f>
        <v>1.425</v>
      </c>
      <c r="AP30" s="1" t="n">
        <f aca="false">IF(AND(F30&gt;=1.5,A30&lt;5.55),3.84,IF(AND(G30&gt;=0.52,A30&lt;4.75,F30&lt;1.5,A30&lt;5.55),1.16,IF(AND(A30&lt;5.65,A30&lt;5.85,D30&lt;1.55,A30&gt;=5.55),4.2,IF(AND(A30&gt;=5.65,A30&lt;5.85,D30&lt;1.55,A30&gt;=5.55),3.167,IF(AND(G30&gt;=0.798,A30&gt;=5.85,D30&lt;1.55,A30&gt;=5.55),4,IF(AND(F30&lt;2.5,H30&lt;14.1,D30&gt;=1.55,A30&gt;=5.55),4.84,IF(AND(A30&lt;7.2,H30&gt;=14.1,D30&gt;=1.55,A30&gt;=5.55),5.633,IF(AND(A30&gt;=7.2,H30&gt;=14.1,D30&gt;=1.55,A30&gt;=5.55),6.6,IF(AND(G30&lt;0.161,G30&lt;0.52,A30&lt;4.75,F30&lt;1.5,A30&lt;5.55),1.5,IF(AND(D30&gt;=0.5,G30&lt;0.676,A30&gt;=4.75,F30&lt;1.5,A30&lt;5.55),1.6,IF(AND(H30&lt;11.016,G30&gt;=0.676,A30&gt;=4.75,F30&lt;1.5,A30&lt;5.55),1.75,IF(AND(G30&lt;0.209,G30&lt;0.798,A30&gt;=5.85,D30&lt;1.55,A30&gt;=5.55),4.5,IF(AND(G30&gt;=0.74,F30&gt;=2.5,H30&lt;14.1,D30&gt;=1.55,A30&gt;=5.55),6.225,IF(AND(B30&lt;2.95,G30&gt;=0.161,G30&lt;0.52,A30&lt;4.75,F30&lt;1.5,A30&lt;5.55),1.4,IF(AND(B30&gt;=2.95,G30&gt;=0.161,G30&lt;0.52,A30&lt;4.75,F30&lt;1.5,A30&lt;5.55),1.34,IF(AND(B30&lt;3.15,D30&lt;0.5,G30&lt;0.676,A30&gt;=4.75,F30&lt;1.5,A30&lt;5.55),1.52,IF(AND(D30&lt;0.25,H30&gt;=11.016,G30&gt;=0.676,A30&gt;=4.75,F30&lt;1.5,A30&lt;5.55),1.567,IF(AND(D30&gt;=0.25,H30&gt;=11.016,G30&gt;=0.676,A30&gt;=4.75,F30&lt;1.5,A30&lt;5.55),1.5,IF(AND(H30&lt;7.47,G30&gt;=0.209,G30&lt;0.798,A30&gt;=5.85,D30&lt;1.55,A30&gt;=5.55),5.05,IF(AND(B30&lt;2.85,G30&lt;0.74,F30&gt;=2.5,H30&lt;14.1,D30&gt;=1.55,A30&gt;=5.55),5.35,IF(AND(B30&lt;3.3,B30&gt;=3.15,D30&lt;0.5,G30&lt;0.676,A30&gt;=4.75,F30&lt;1.5,A30&lt;5.55),1.2,IF(AND(D30&lt;1.45,H30&gt;=7.47,G30&gt;=0.209,G30&lt;0.798,A30&gt;=5.85,D30&lt;1.55,A30&gt;=5.55),4.66,IF(AND(D30&gt;=1.45,H30&gt;=7.47,G30&gt;=0.209,G30&lt;0.798,A30&gt;=5.85,D30&lt;1.55,A30&gt;=5.55),4.64,IF(AND(A30&gt;=7.05,B30&gt;=2.85,G30&lt;0.74,F30&gt;=2.5,H30&lt;14.1,D30&gt;=1.55,A30&gt;=5.55),5.8,IF(AND(B30&gt;=3.25,A30&lt;7.05,B30&gt;=2.85,G30&lt;0.74,F30&gt;=2.5,H30&lt;14.1,D30&gt;=1.55,A30&gt;=5.55),5.7,IF(AND(H30&gt;=13.641,D30&lt;0.25,B30&gt;=3.3,B30&gt;=3.15,D30&lt;0.5,G30&lt;0.676,A30&gt;=4.75,F30&lt;1.5,A30&lt;5.55),1.3,IF(AND(D30&lt;0.35,D30&gt;=0.25,B30&gt;=3.3,B30&gt;=3.15,D30&lt;0.5,G30&lt;0.676,A30&gt;=4.75,F30&lt;1.5,A30&lt;5.55),1.367,IF(AND(D30&gt;=0.35,D30&gt;=0.25,B30&gt;=3.3,B30&gt;=3.15,D30&lt;0.5,G30&lt;0.676,A30&gt;=4.75,F30&lt;1.5,A30&lt;5.55),1.3,IF(AND(A30&lt;6.35,B30&lt;3.25,A30&lt;7.05,B30&gt;=2.85,G30&lt;0.74,F30&gt;=2.5,H30&lt;14.1,D30&gt;=1.55,A30&gt;=5.55),5.6,IF(AND(A30&gt;=6.35,B30&lt;3.25,A30&lt;7.05,B30&gt;=2.85,G30&lt;0.74,F30&gt;=2.5,H30&lt;14.1,D30&gt;=1.55,A30&gt;=5.55),5.325,IF(AND(A30&lt;5.1,H30&lt;13.641,D30&lt;0.25,B30&gt;=3.3,B30&gt;=3.15,D30&lt;0.5,G30&lt;0.676,A30&gt;=4.75,F30&lt;1.5,A30&lt;5.55),1.4,IF(AND(H30&gt;=11.031,A30&gt;=5.1,H30&lt;13.641,D30&lt;0.25,B30&gt;=3.3,B30&gt;=3.15,D30&lt;0.5,G30&lt;0.676,A30&gt;=4.75,F30&lt;1.5,A30&lt;5.55),1.4,IF(AND(A30&lt;5.45,H30&lt;11.031,A30&gt;=5.1,H30&lt;13.641,D30&lt;0.25,B30&gt;=3.3,B30&gt;=3.15,D30&lt;0.5,G30&lt;0.676,A30&gt;=4.75,F30&lt;1.5,A30&lt;5.55),1.5,IF(AND(A30&gt;=5.45,H30&lt;11.031,A30&gt;=5.1,H30&lt;13.641,D30&lt;0.25,B30&gt;=3.3,B30&gt;=3.15,D30&lt;0.5,G30&lt;0.676,A30&gt;=4.75,F30&lt;1.5,A30&lt;5.55),1.4,"shouldnthappen"))))))))))))))))))))))))))))))))))</f>
        <v>1.5</v>
      </c>
      <c r="AQ30" s="1" t="n">
        <f aca="false">IF(AND(H30&lt;6.926,D30&gt;=0.35,F30&lt;1.5),1.9,IF(AND(G30&gt;=0.869,D30&gt;=1.75,F30&gt;=1.5),5.15,IF(AND(A30&lt;4.35,A30&lt;5.05,D30&lt;0.35,F30&lt;1.5),1.1,IF(AND(H30&lt;6.089,A30&gt;=5.05,D30&lt;0.35,F30&lt;1.5),1.7,IF(AND(H30&gt;=13.089,H30&gt;=6.926,D30&gt;=0.35,F30&lt;1.5),1.3,IF(AND(G30&lt;0.695,D30&lt;1.15,D30&lt;1.75,F30&gt;=1.5),3.62,IF(AND(G30&gt;=0.695,D30&lt;1.15,D30&lt;1.75,F30&gt;=1.5),3,IF(AND(G30&gt;=0.585,H30&gt;=6.089,A30&gt;=5.05,D30&lt;0.35,F30&lt;1.5),1.5,IF(AND(H30&lt;9.582,H30&lt;13.089,H30&gt;=6.926,D30&gt;=0.35,F30&lt;1.5),1.5,IF(AND(H30&gt;=9.582,H30&lt;13.089,H30&gt;=6.926,D30&gt;=0.35,F30&lt;1.5),1.6,IF(AND(D30&lt;1.35,H30&lt;9.349,D30&gt;=1.15,D30&lt;1.75,F30&gt;=1.5),3.867,IF(AND(D30&lt;2.05,A30&lt;7.05,G30&lt;0.869,D30&gt;=1.75,F30&gt;=1.5),4.9,IF(AND(B30&gt;=3.3,A30&gt;=7.05,G30&lt;0.869,D30&gt;=1.75,F30&gt;=1.5),6.1,IF(AND(G30&lt;0.347,H30&lt;11.218,A30&gt;=4.35,A30&lt;5.05,D30&lt;0.35,F30&lt;1.5),1.4,IF(AND(G30&gt;=0.347,H30&lt;11.218,A30&gt;=4.35,A30&lt;5.05,D30&lt;0.35,F30&lt;1.5),1.5,IF(AND(G30&gt;=0.265,H30&gt;=11.218,A30&gt;=4.35,A30&lt;5.05,D30&lt;0.35,F30&lt;1.5),1.45,IF(AND(A30&gt;=5.4,G30&lt;0.585,H30&gt;=6.089,A30&gt;=5.05,D30&lt;0.35,F30&lt;1.5),1.35,IF(AND(B30&gt;=2.9,D30&gt;=1.35,H30&lt;9.349,D30&gt;=1.15,D30&lt;1.75,F30&gt;=1.5),4.6,IF(AND(D30&gt;=1.35,A30&lt;6.15,H30&gt;=9.349,D30&gt;=1.15,D30&lt;1.75,F30&gt;=1.5),4.54,IF(AND(H30&lt;10.927,A30&gt;=6.15,H30&gt;=9.349,D30&gt;=1.15,D30&lt;1.75,F30&gt;=1.5),4.3,IF(AND(G30&lt;0.512,D30&gt;=2.05,A30&lt;7.05,G30&lt;0.869,D30&gt;=1.75,F30&gt;=1.5),5.533,IF(AND(G30&gt;=0.512,D30&gt;=2.05,A30&lt;7.05,G30&lt;0.869,D30&gt;=1.75,F30&gt;=1.5),5.88,IF(AND(H30&lt;11.551,B30&lt;3.3,A30&gt;=7.05,G30&lt;0.869,D30&gt;=1.75,F30&gt;=1.5),6.3,IF(AND(G30&lt;0.227,G30&lt;0.265,H30&gt;=11.218,A30&gt;=4.35,A30&lt;5.05,D30&lt;0.35,F30&lt;1.5),1.4,IF(AND(G30&gt;=0.227,G30&lt;0.265,H30&gt;=11.218,A30&gt;=4.35,A30&lt;5.05,D30&lt;0.35,F30&lt;1.5),1.26,IF(AND(H30&lt;11.031,A30&lt;5.4,G30&lt;0.585,H30&gt;=6.089,A30&gt;=5.05,D30&lt;0.35,F30&lt;1.5),1.5,IF(AND(H30&gt;=11.031,A30&lt;5.4,G30&lt;0.585,H30&gt;=6.089,A30&gt;=5.05,D30&lt;0.35,F30&lt;1.5),1.4,IF(AND(A30&lt;5.45,B30&lt;2.9,D30&gt;=1.35,H30&lt;9.349,D30&gt;=1.15,D30&lt;1.75,F30&gt;=1.5),4.5,IF(AND(A30&lt;5.9,D30&lt;1.35,A30&lt;6.15,H30&gt;=9.349,D30&gt;=1.15,D30&lt;1.75,F30&gt;=1.5),4.2,IF(AND(A30&gt;=5.9,D30&lt;1.35,A30&lt;6.15,H30&gt;=9.349,D30&gt;=1.15,D30&lt;1.75,F30&gt;=1.5),4,IF(AND(A30&gt;=6.75,H30&gt;=10.927,A30&gt;=6.15,H30&gt;=9.349,D30&gt;=1.15,D30&lt;1.75,F30&gt;=1.5),4.767,IF(AND(B30&lt;2.9,H30&gt;=11.551,B30&lt;3.3,A30&gt;=7.05,G30&lt;0.869,D30&gt;=1.75,F30&gt;=1.5),6.7,IF(AND(B30&gt;=2.9,H30&gt;=11.551,B30&lt;3.3,A30&gt;=7.05,G30&lt;0.869,D30&gt;=1.75,F30&gt;=1.5),6.6,IF(AND(B30&lt;2.45,A30&gt;=5.45,B30&lt;2.9,D30&gt;=1.35,H30&lt;9.349,D30&gt;=1.15,D30&lt;1.75,F30&gt;=1.5),5,IF(AND(B30&gt;=2.45,A30&gt;=5.45,B30&lt;2.9,D30&gt;=1.35,H30&lt;9.349,D30&gt;=1.15,D30&lt;1.75,F30&gt;=1.5),5.1,IF(AND(H30&lt;11.166,A30&lt;6.75,H30&gt;=10.927,A30&gt;=6.15,H30&gt;=9.349,D30&gt;=1.15,D30&lt;1.75,F30&gt;=1.5),4.9,IF(AND(G30&lt;0.228,H30&gt;=11.166,A30&lt;6.75,H30&gt;=10.927,A30&gt;=6.15,H30&gt;=9.349,D30&gt;=1.15,D30&lt;1.75,F30&gt;=1.5),4.7,IF(AND(H30&lt;13.531,G30&gt;=0.228,H30&gt;=11.166,A30&lt;6.75,H30&gt;=10.927,A30&gt;=6.15,H30&gt;=9.349,D30&gt;=1.15,D30&lt;1.75,F30&gt;=1.5),4.4,IF(AND(H30&gt;=13.531,G30&gt;=0.228,H30&gt;=11.166,A30&lt;6.75,H30&gt;=10.927,A30&gt;=6.15,H30&gt;=9.349,D30&gt;=1.15,D30&lt;1.75,F30&gt;=1.5),4.6,"shouldnthappen")))))))))))))))))))))))))))))))))))))))</f>
        <v>1.5</v>
      </c>
      <c r="AR30" s="1" t="n">
        <f aca="false">IF(AND(G30&gt;=0.93,B30&lt;3.65,F30&lt;1.5),1.7,IF(AND(H30&lt;6.542,B30&gt;=3.65,F30&lt;1.5),1.767,IF(AND(A30&gt;=7.05,D30&gt;=1.55,F30&gt;=1.5),6.3,IF(AND(G30&lt;0.123,H30&gt;=6.542,B30&gt;=3.65,F30&lt;1.5),1.367,IF(AND(A30&lt;5.15,A30&lt;5.65,D30&lt;1.55,F30&gt;=1.5),3.15,IF(AND(A30&lt;4.8,G30&gt;=0.447,G30&lt;0.93,B30&lt;3.65,F30&lt;1.5),1.24,IF(AND(A30&gt;=4.8,G30&gt;=0.447,G30&lt;0.93,B30&lt;3.65,F30&lt;1.5),1.4,IF(AND(G30&lt;0.151,G30&gt;=0.123,H30&gt;=6.542,B30&gt;=3.65,F30&lt;1.5),1.7,IF(AND(G30&gt;=0.151,G30&gt;=0.123,H30&gt;=6.542,B30&gt;=3.65,F30&lt;1.5),1.5,IF(AND(D30&gt;=1.45,A30&gt;=5.15,A30&lt;5.65,D30&lt;1.55,F30&gt;=1.5),4.5,IF(AND(B30&lt;2.65,D30&gt;=1.35,A30&gt;=5.65,D30&lt;1.55,F30&gt;=1.5),4.9,IF(AND(G30&lt;0.527,F30&lt;2.5,A30&lt;7.05,D30&gt;=1.55,F30&gt;=1.5),5.075,IF(AND(G30&gt;=0.527,F30&lt;2.5,A30&lt;7.05,D30&gt;=1.55,F30&gt;=1.5),4.7,IF(AND(A30&lt;4.65,G30&lt;0.265,G30&lt;0.447,G30&lt;0.93,B30&lt;3.65,F30&lt;1.5),1.42,IF(AND(G30&lt;0.3,G30&gt;=0.265,G30&lt;0.447,G30&lt;0.93,B30&lt;3.65,F30&lt;1.5),1.6,IF(AND(G30&gt;=0.3,G30&gt;=0.265,G30&lt;0.447,G30&lt;0.93,B30&lt;3.65,F30&lt;1.5),1.4,IF(AND(G30&lt;0.356,D30&lt;1.45,A30&gt;=5.15,A30&lt;5.65,D30&lt;1.55,F30&gt;=1.5),4.125,IF(AND(D30&lt;1.1,A30&lt;6.2,D30&lt;1.35,A30&gt;=5.65,D30&lt;1.55,F30&gt;=1.5),4.1,IF(AND(D30&gt;=1.1,A30&lt;6.2,D30&lt;1.35,A30&gt;=5.65,D30&lt;1.55,F30&gt;=1.5),4.175,IF(AND(H30&gt;=13.433,A30&gt;=6.2,D30&lt;1.35,A30&gt;=5.65,D30&lt;1.55,F30&gt;=1.5),4.6,IF(AND(G30&lt;0.437,B30&gt;=2.65,D30&gt;=1.35,A30&gt;=5.65,D30&lt;1.55,F30&gt;=1.5),4.625,IF(AND(G30&gt;=0.437,B30&gt;=2.65,D30&gt;=1.35,A30&gt;=5.65,D30&lt;1.55,F30&gt;=1.5),4.75,IF(AND(B30&gt;=3.15,H30&lt;11.146,F30&gt;=2.5,A30&lt;7.05,D30&gt;=1.55,F30&gt;=1.5),5.667,IF(AND(B30&lt;2.65,H30&gt;=11.146,F30&gt;=2.5,A30&lt;7.05,D30&gt;=1.55,F30&gt;=1.5),5.8,IF(AND(B30&lt;3.3,A30&gt;=4.65,G30&lt;0.265,G30&lt;0.447,G30&lt;0.93,B30&lt;3.65,F30&lt;1.5),1.32,IF(AND(B30&gt;=3.3,A30&gt;=4.65,G30&lt;0.265,G30&lt;0.447,G30&lt;0.93,B30&lt;3.65,F30&lt;1.5),1.425,IF(AND(B30&lt;2.8,G30&gt;=0.356,D30&lt;1.45,A30&gt;=5.15,A30&lt;5.65,D30&lt;1.55,F30&gt;=1.5),3.86,IF(AND(B30&gt;=2.8,G30&gt;=0.356,D30&lt;1.45,A30&gt;=5.15,A30&lt;5.65,D30&lt;1.55,F30&gt;=1.5),3.6,IF(AND(B30&lt;2.6,H30&lt;13.433,A30&gt;=6.2,D30&lt;1.35,A30&gt;=5.65,D30&lt;1.55,F30&gt;=1.5),4.4,IF(AND(B30&gt;=2.6,H30&lt;13.433,A30&gt;=6.2,D30&lt;1.35,A30&gt;=5.65,D30&lt;1.55,F30&gt;=1.5),4.3,IF(AND(G30&lt;0.151,B30&lt;3.15,H30&lt;11.146,F30&gt;=2.5,A30&lt;7.05,D30&gt;=1.55,F30&gt;=1.5),5.5,IF(AND(H30&lt;15.52,B30&gt;=2.65,H30&gt;=11.146,F30&gt;=2.5,A30&lt;7.05,D30&gt;=1.55,F30&gt;=1.5),5.4,IF(AND(H30&gt;=15.52,B30&gt;=2.65,H30&gt;=11.146,F30&gt;=2.5,A30&lt;7.05,D30&gt;=1.55,F30&gt;=1.5),5.733,IF(AND(H30&lt;10.74,G30&gt;=0.151,B30&lt;3.15,H30&lt;11.146,F30&gt;=2.5,A30&lt;7.05,D30&gt;=1.55,F30&gt;=1.5),5.12,IF(AND(H30&gt;=10.74,G30&gt;=0.151,B30&lt;3.15,H30&lt;11.146,F30&gt;=2.5,A30&lt;7.05,D30&gt;=1.55,F30&gt;=1.5),4.9,"shouldnthappen")))))))))))))))))))))))))))))))))))</f>
        <v>1.425</v>
      </c>
      <c r="AS30" s="1" t="n">
        <f aca="false">IF(AND(F30&gt;=1.5,A30&lt;5.55),4.18,IF(AND(F30&gt;=2.5,B30&lt;2.75,A30&gt;=5.55),5.38,IF(AND(G30&gt;=0.587,B30&lt;3.75,F30&lt;1.5,A30&lt;5.55),1.48,IF(AND(H30&lt;6.51,B30&gt;=3.75,F30&lt;1.5,A30&lt;5.55),1.9,IF(AND(H30&gt;=6.51,B30&gt;=3.75,F30&lt;1.5,A30&lt;5.55),1.425,IF(AND(G30&gt;=0.868,F30&lt;2.5,B30&lt;2.75,A30&gt;=5.55),4.65,IF(AND(F30&lt;1.5,D30&lt;1.55,B30&gt;=2.75,A30&gt;=5.55),1.7,IF(AND(G30&gt;=0.857,D30&gt;=1.55,B30&gt;=2.75,A30&gt;=5.55),5.033,IF(AND(G30&gt;=0.518,G30&lt;0.587,B30&lt;3.75,F30&lt;1.5,A30&lt;5.55),1,IF(AND(D30&lt;1.05,G30&lt;0.868,F30&lt;2.5,B30&lt;2.75,A30&gt;=5.55),3.5,IF(AND(G30&lt;0.404,D30&gt;=1.05,G30&lt;0.868,F30&lt;2.5,B30&lt;2.75,A30&gt;=5.55),4.2,IF(AND(G30&gt;=0.404,D30&gt;=1.05,G30&lt;0.868,F30&lt;2.5,B30&lt;2.75,A30&gt;=5.55),3.94,IF(AND(F30&lt;2.5,B30&lt;2.95,F30&gt;=1.5,D30&lt;1.55,B30&gt;=2.75,A30&gt;=5.55),4.68,IF(AND(F30&gt;=2.5,B30&lt;2.95,F30&gt;=1.5,D30&lt;1.55,B30&gt;=2.75,A30&gt;=5.55),5.1,IF(AND(H30&lt;10.883,B30&gt;=2.95,F30&gt;=1.5,D30&lt;1.55,B30&gt;=2.75,A30&gt;=5.55),4.15,IF(AND(H30&gt;=10.883,B30&gt;=2.95,F30&gt;=1.5,D30&lt;1.55,B30&gt;=2.75,A30&gt;=5.55),4.5,IF(AND(H30&gt;=14.1,D30&lt;2.05,G30&lt;0.857,D30&gt;=1.55,B30&gt;=2.75,A30&gt;=5.55),6.6,IF(AND(G30&lt;0.063,B30&lt;3.15,G30&lt;0.518,G30&lt;0.587,B30&lt;3.75,F30&lt;1.5,A30&lt;5.55),1.4,IF(AND(G30&gt;=0.063,B30&lt;3.15,G30&lt;0.518,G30&lt;0.587,B30&lt;3.75,F30&lt;1.5,A30&lt;5.55),1.5,IF(AND(H30&gt;=10.563,B30&gt;=3.15,G30&lt;0.518,G30&lt;0.587,B30&lt;3.75,F30&lt;1.5,A30&lt;5.55),1.325,IF(AND(B30&lt;2.95,H30&lt;14.1,D30&lt;2.05,G30&lt;0.857,D30&gt;=1.55,B30&gt;=2.75,A30&gt;=5.55),6.125,IF(AND(A30&lt;6.65,G30&lt;0.364,D30&gt;=2.05,G30&lt;0.857,D30&gt;=1.55,B30&gt;=2.75,A30&gt;=5.55),5.45,IF(AND(G30&gt;=0.774,G30&gt;=0.364,D30&gt;=2.05,G30&lt;0.857,D30&gt;=1.55,B30&gt;=2.75,A30&gt;=5.55),5.4,IF(AND(H30&gt;=9.279,H30&lt;10.563,B30&gt;=3.15,G30&lt;0.518,G30&lt;0.587,B30&lt;3.75,F30&lt;1.5,A30&lt;5.55),1.475,IF(AND(D30&lt;1.65,B30&gt;=2.95,H30&lt;14.1,D30&lt;2.05,G30&lt;0.857,D30&gt;=1.55,B30&gt;=2.75,A30&gt;=5.55),5.8,IF(AND(B30&lt;3.15,A30&gt;=6.65,G30&lt;0.364,D30&gt;=2.05,G30&lt;0.857,D30&gt;=1.55,B30&gt;=2.75,A30&gt;=5.55),5.3,IF(AND(B30&gt;=3.15,A30&gt;=6.65,G30&lt;0.364,D30&gt;=2.05,G30&lt;0.857,D30&gt;=1.55,B30&gt;=2.75,A30&gt;=5.55),5.7,IF(AND(A30&gt;=6.75,G30&lt;0.774,G30&gt;=0.364,D30&gt;=2.05,G30&lt;0.857,D30&gt;=1.55,B30&gt;=2.75,A30&gt;=5.55),5.9,IF(AND(G30&lt;0.417,H30&lt;9.279,H30&lt;10.563,B30&gt;=3.15,G30&lt;0.518,G30&lt;0.587,B30&lt;3.75,F30&lt;1.5,A30&lt;5.55),1.4,IF(AND(G30&gt;=0.417,H30&lt;9.279,H30&lt;10.563,B30&gt;=3.15,G30&lt;0.518,G30&lt;0.587,B30&lt;3.75,F30&lt;1.5,A30&lt;5.55),1.3,IF(AND(A30&lt;6.3,D30&gt;=1.65,B30&gt;=2.95,H30&lt;14.1,D30&lt;2.05,G30&lt;0.857,D30&gt;=1.55,B30&gt;=2.75,A30&gt;=5.55),4.9,IF(AND(A30&gt;=6.3,D30&gt;=1.65,B30&gt;=2.95,H30&lt;14.1,D30&lt;2.05,G30&lt;0.857,D30&gt;=1.55,B30&gt;=2.75,A30&gt;=5.55),5.3,IF(AND(G30&gt;=0.657,A30&lt;6.75,G30&lt;0.774,G30&gt;=0.364,D30&gt;=2.05,G30&lt;0.857,D30&gt;=1.55,B30&gt;=2.75,A30&gt;=5.55),6,IF(AND(B30&lt;3.2,G30&lt;0.657,A30&lt;6.75,G30&lt;0.774,G30&gt;=0.364,D30&gt;=2.05,G30&lt;0.857,D30&gt;=1.55,B30&gt;=2.75,A30&gt;=5.55),5.6,IF(AND(B30&gt;=3.2,G30&lt;0.657,A30&lt;6.75,G30&lt;0.774,G30&gt;=0.364,D30&gt;=2.05,G30&lt;0.857,D30&gt;=1.55,B30&gt;=2.75,A30&gt;=5.55),5.65,"shouldnthappen")))))))))))))))))))))))))))))))))))</f>
        <v>1.475</v>
      </c>
      <c r="AT30" s="1" t="n">
        <f aca="false">IF(AND(H30&gt;=16.284,A30&gt;=5.55),6.533,IF(AND(G30&gt;=0.52,A30&lt;4.85,A30&lt;5.55),1.05,IF(AND(G30&lt;0.227,G30&lt;0.52,A30&lt;4.85,A30&lt;5.55),1.4,IF(AND(G30&gt;=0.227,G30&lt;0.52,A30&lt;4.85,A30&lt;5.55),1.3,IF(AND(D30&gt;=0.45,F30&lt;1.5,A30&gt;=4.85,A30&lt;5.55),1.667,IF(AND(B30&gt;=2.75,F30&gt;=1.5,A30&gt;=4.85,A30&lt;5.55),4.5,IF(AND(F30&lt;2.5,B30&gt;=3.15,H30&lt;16.284,A30&gt;=5.55),4.7,IF(AND(G30&gt;=0.934,D30&lt;0.45,F30&lt;1.5,A30&gt;=4.85,A30&lt;5.55),1.7,IF(AND(D30&gt;=1.2,B30&lt;2.75,F30&gt;=1.5,A30&gt;=4.85,A30&lt;5.55),4.25,IF(AND(G30&gt;=0.774,F30&gt;=2.5,B30&gt;=3.15,H30&lt;16.284,A30&gt;=5.55),5.4,IF(AND(B30&lt;3.1,G30&lt;0.934,D30&lt;0.45,F30&lt;1.5,A30&gt;=4.85,A30&lt;5.55),1.6,IF(AND(D30&lt;1.05,D30&lt;1.2,B30&lt;2.75,F30&gt;=1.5,A30&gt;=4.85,A30&lt;5.55),3.433,IF(AND(D30&gt;=1.05,D30&lt;1.2,B30&lt;2.75,F30&gt;=1.5,A30&gt;=4.85,A30&lt;5.55),3.267,IF(AND(H30&lt;8.486,D30&lt;1.35,F30&lt;2.5,B30&lt;3.15,H30&lt;16.284,A30&gt;=5.55),3.85,IF(AND(D30&gt;=1.55,D30&gt;=1.35,F30&lt;2.5,B30&lt;3.15,H30&lt;16.284,A30&gt;=5.55),5.1,IF(AND(H30&lt;10.464,A30&lt;6.35,F30&gt;=2.5,B30&lt;3.15,H30&lt;16.284,A30&gt;=5.55),5.08,IF(AND(H30&gt;=10.464,A30&lt;6.35,F30&gt;=2.5,B30&lt;3.15,H30&lt;16.284,A30&gt;=5.55),4.9,IF(AND(D30&lt;1.85,A30&gt;=6.35,F30&gt;=2.5,B30&lt;3.15,H30&lt;16.284,A30&gt;=5.55),5.8,IF(AND(H30&gt;=10.393,G30&lt;0.774,F30&gt;=2.5,B30&gt;=3.15,H30&lt;16.284,A30&gt;=5.55),5.425,IF(AND(B30&lt;2.6,H30&gt;=8.486,D30&lt;1.35,F30&lt;2.5,B30&lt;3.15,H30&lt;16.284,A30&gt;=5.55),3.9,IF(AND(G30&gt;=0.567,D30&lt;1.55,D30&gt;=1.35,F30&lt;2.5,B30&lt;3.15,H30&lt;16.284,A30&gt;=5.55),4.4,IF(AND(B30&lt;3.25,H30&lt;10.393,G30&lt;0.774,F30&gt;=2.5,B30&gt;=3.15,H30&lt;16.284,A30&gt;=5.55),5.7,IF(AND(B30&gt;=3.25,H30&lt;10.393,G30&lt;0.774,F30&gt;=2.5,B30&gt;=3.15,H30&lt;16.284,A30&gt;=5.55),5.98,IF(AND(G30&lt;0.079,G30&lt;0.338,B30&gt;=3.1,G30&lt;0.934,D30&lt;0.45,F30&lt;1.5,A30&gt;=4.85,A30&lt;5.55),1.425,IF(AND(B30&lt;3.35,G30&gt;=0.338,B30&gt;=3.1,G30&lt;0.934,D30&lt;0.45,F30&lt;1.5,A30&gt;=4.85,A30&lt;5.55),1.4,IF(AND(G30&lt;0.404,B30&gt;=2.6,H30&gt;=8.486,D30&lt;1.35,F30&lt;2.5,B30&lt;3.15,H30&lt;16.284,A30&gt;=5.55),4.3,IF(AND(G30&gt;=0.404,B30&gt;=2.6,H30&gt;=8.486,D30&lt;1.35,F30&lt;2.5,B30&lt;3.15,H30&lt;16.284,A30&gt;=5.55),4.025,IF(AND(B30&gt;=3.05,G30&lt;0.567,D30&lt;1.55,D30&gt;=1.35,F30&lt;2.5,B30&lt;3.15,H30&lt;16.284,A30&gt;=5.55),4.7,IF(AND(A30&lt;6.45,H30&lt;10.667,D30&gt;=1.85,A30&gt;=6.35,F30&gt;=2.5,B30&lt;3.15,H30&lt;16.284,A30&gt;=5.55),5.3,IF(AND(A30&gt;=6.45,H30&lt;10.667,D30&gt;=1.85,A30&gt;=6.35,F30&gt;=2.5,B30&lt;3.15,H30&lt;16.284,A30&gt;=5.55),5.167,IF(AND(B30&lt;2.95,H30&gt;=10.667,D30&gt;=1.85,A30&gt;=6.35,F30&gt;=2.5,B30&lt;3.15,H30&lt;16.284,A30&gt;=5.55),5.6,IF(AND(B30&gt;=2.95,H30&gt;=10.667,D30&gt;=1.85,A30&gt;=6.35,F30&gt;=2.5,B30&lt;3.15,H30&lt;16.284,A30&gt;=5.55),5.5,IF(AND(H30&lt;10.325,G30&gt;=0.079,G30&lt;0.338,B30&gt;=3.1,G30&lt;0.934,D30&lt;0.45,F30&lt;1.5,A30&gt;=4.85,A30&lt;5.55),1.5,IF(AND(G30&lt;0.385,B30&gt;=3.35,G30&gt;=0.338,B30&gt;=3.1,G30&lt;0.934,D30&lt;0.45,F30&lt;1.5,A30&gt;=4.85,A30&lt;5.55),1.5,IF(AND(G30&gt;=0.385,B30&gt;=3.35,G30&gt;=0.338,B30&gt;=3.1,G30&lt;0.934,D30&lt;0.45,F30&lt;1.5,A30&gt;=4.85,A30&lt;5.55),1.42,IF(AND(B30&lt;2.5,B30&lt;3.05,G30&lt;0.567,D30&lt;1.55,D30&gt;=1.35,F30&lt;2.5,B30&lt;3.15,H30&lt;16.284,A30&gt;=5.55),4.5,IF(AND(B30&gt;=2.5,B30&lt;3.05,G30&lt;0.567,D30&lt;1.55,D30&gt;=1.35,F30&lt;2.5,B30&lt;3.15,H30&lt;16.284,A30&gt;=5.55),4.56,IF(AND(H30&lt;12.506,H30&gt;=10.325,G30&gt;=0.079,G30&lt;0.338,B30&gt;=3.1,G30&lt;0.934,D30&lt;0.45,F30&lt;1.5,A30&gt;=4.85,A30&lt;5.55),1.2,IF(AND(H30&gt;=12.506,H30&gt;=10.325,G30&gt;=0.079,G30&lt;0.338,B30&gt;=3.1,G30&lt;0.934,D30&lt;0.45,F30&lt;1.5,A30&gt;=4.85,A30&lt;5.55),1.3,"shouldnthappen")))))))))))))))))))))))))))))))))))))))</f>
        <v>1.425</v>
      </c>
      <c r="AU30" s="1" t="n">
        <f aca="false">IF(AND(G30&gt;=0.52,B30&lt;3.05,F30&lt;1.5),1.1,IF(AND(G30&lt;0.35,G30&lt;0.52,B30&lt;3.05,F30&lt;1.5),1.4,IF(AND(G30&gt;=0.35,G30&lt;0.52,B30&lt;3.05,F30&lt;1.5),1.3,IF(AND(G30&gt;=0.227,G30&lt;0.347,B30&gt;=3.05,F30&lt;1.5),1.32,IF(AND(H30&lt;6.417,G30&gt;=0.347,B30&gt;=3.05,F30&lt;1.5),1.7,IF(AND(A30&gt;=7.25,A30&gt;=6.6,F30&gt;=2.5,F30&gt;=1.5),6.35,IF(AND(G30&lt;0.11,G30&lt;0.227,G30&lt;0.347,B30&gt;=3.05,F30&lt;1.5),1.333,IF(AND(H30&lt;9.441,H30&gt;=6.417,G30&gt;=0.347,B30&gt;=3.05,F30&lt;1.5),1.425,IF(AND(B30&lt;2.75,G30&lt;0.451,H30&lt;10.266,F30&lt;2.5,F30&gt;=1.5),4,IF(AND(B30&gt;=2.75,G30&lt;0.451,H30&lt;10.266,F30&lt;2.5,F30&gt;=1.5),4.433,IF(AND(G30&gt;=0.865,G30&gt;=0.451,H30&lt;10.266,F30&lt;2.5,F30&gt;=1.5),4.2,IF(AND(B30&lt;2.45,H30&lt;13.665,H30&gt;=10.266,F30&lt;2.5,F30&gt;=1.5),3.7,IF(AND(G30&lt;0.302,H30&gt;=13.665,H30&gt;=10.266,F30&lt;2.5,F30&gt;=1.5),5,IF(AND(B30&lt;2.9,A30&lt;6.1,A30&lt;6.6,F30&gt;=2.5,F30&gt;=1.5),5.06,IF(AND(B30&gt;=2.9,A30&lt;6.1,A30&lt;6.6,F30&gt;=2.5,F30&gt;=1.5),4.8,IF(AND(B30&lt;3.05,A30&gt;=6.1,A30&lt;6.6,F30&gt;=2.5,F30&gt;=1.5),5.6,IF(AND(B30&gt;=3.05,A30&gt;=6.1,A30&lt;6.6,F30&gt;=2.5,F30&gt;=1.5),5.267,IF(AND(H30&gt;=14.564,A30&lt;7.25,A30&gt;=6.6,F30&gt;=2.5,F30&gt;=1.5),5.6,IF(AND(H30&gt;=14.309,G30&gt;=0.11,G30&lt;0.227,G30&lt;0.347,B30&gt;=3.05,F30&lt;1.5),1.7,IF(AND(D30&lt;0.4,H30&gt;=9.441,H30&gt;=6.417,G30&gt;=0.347,B30&gt;=3.05,F30&lt;1.5),1.5,IF(AND(D30&gt;=0.4,H30&gt;=9.441,H30&gt;=6.417,G30&gt;=0.347,B30&gt;=3.05,F30&lt;1.5),1.633,IF(AND(A30&lt;5.35,G30&lt;0.865,G30&gt;=0.451,H30&lt;10.266,F30&lt;2.5,F30&gt;=1.5),3.15,IF(AND(D30&lt;1.45,G30&gt;=0.302,H30&gt;=13.665,H30&gt;=10.266,F30&lt;2.5,F30&gt;=1.5),4.74,IF(AND(D30&gt;=1.45,G30&gt;=0.302,H30&gt;=13.665,H30&gt;=10.266,F30&lt;2.5,F30&gt;=1.5),4.567,IF(AND(H30&lt;8.836,H30&lt;14.564,A30&lt;7.25,A30&gt;=6.6,F30&gt;=2.5,F30&gt;=1.5),5.7,IF(AND(H30&gt;=8.836,H30&lt;14.564,A30&lt;7.25,A30&gt;=6.6,F30&gt;=2.5,F30&gt;=1.5),5.9,IF(AND(H30&lt;11.53,H30&lt;14.309,G30&gt;=0.11,G30&lt;0.227,G30&lt;0.347,B30&gt;=3.05,F30&lt;1.5),1.5,IF(AND(H30&gt;=11.53,H30&lt;14.309,G30&gt;=0.11,G30&lt;0.227,G30&lt;0.347,B30&gt;=3.05,F30&lt;1.5),1.467,IF(AND(H30&lt;9.386,A30&gt;=5.35,G30&lt;0.865,G30&gt;=0.451,H30&lt;10.266,F30&lt;2.5,F30&gt;=1.5),3.56,IF(AND(H30&gt;=9.386,A30&gt;=5.35,G30&lt;0.865,G30&gt;=0.451,H30&lt;10.266,F30&lt;2.5,F30&gt;=1.5),4.2,IF(AND(H30&lt;11.036,D30&lt;1.45,B30&gt;=2.45,H30&lt;13.665,H30&gt;=10.266,F30&lt;2.5,F30&gt;=1.5),4.45,IF(AND(H30&gt;=11.036,D30&lt;1.45,B30&gt;=2.45,H30&lt;13.665,H30&gt;=10.266,F30&lt;2.5,F30&gt;=1.5),4.1,IF(AND(G30&gt;=0.585,D30&gt;=1.45,B30&gt;=2.45,H30&lt;13.665,H30&gt;=10.266,F30&lt;2.5,F30&gt;=1.5),4.9,IF(AND(H30&lt;11.743,G30&lt;0.585,D30&gt;=1.45,B30&gt;=2.45,H30&lt;13.665,H30&gt;=10.266,F30&lt;2.5,F30&gt;=1.5),4.7,IF(AND(H30&gt;=11.743,G30&lt;0.585,D30&gt;=1.45,B30&gt;=2.45,H30&lt;13.665,H30&gt;=10.266,F30&lt;2.5,F30&gt;=1.5),4.5,"shouldnthappen")))))))))))))))))))))))))))))))))))</f>
        <v>1.333</v>
      </c>
      <c r="AV30" s="1" t="n">
        <f aca="false">IF(AND(G30&gt;=0.356,F30&gt;=1.5,A30&lt;5.75),3.52,IF(AND(A30&lt;7.25,A30&gt;=7.1,A30&gt;=5.75),5.875,IF(AND(A30&gt;=7.25,A30&gt;=7.1,A30&gt;=5.75),6.5,IF(AND(D30&gt;=0.35,G30&gt;=0.586,F30&lt;1.5,A30&lt;5.75),1.8,IF(AND(D30&lt;1.4,G30&lt;0.356,F30&gt;=1.5,A30&lt;5.75),4.2,IF(AND(D30&gt;=1.4,G30&lt;0.356,F30&gt;=1.5,A30&lt;5.75),4.5,IF(AND(H30&gt;=11.218,A30&lt;5.05,G30&lt;0.586,F30&lt;1.5,A30&lt;5.75),1.225,IF(AND(G30&gt;=0.253,A30&gt;=5.05,G30&lt;0.586,F30&lt;1.5,A30&lt;5.75),1.3,IF(AND(B30&gt;=3.75,D30&lt;0.35,G30&gt;=0.586,F30&lt;1.5,A30&lt;5.75),1.567,IF(AND(B30&lt;2.85,D30&lt;1.35,D30&lt;1.65,A30&lt;7.1,A30&gt;=5.75),4.26,IF(AND(B30&gt;=2.85,D30&lt;1.35,D30&lt;1.65,A30&lt;7.1,A30&gt;=5.75),4.45,IF(AND(A30&lt;6.05,H30&lt;12.921,D30&gt;=1.65,A30&lt;7.1,A30&gt;=5.75),5.1,IF(AND(H30&gt;=15.338,H30&gt;=12.921,D30&gt;=1.65,A30&lt;7.1,A30&gt;=5.75),5.55,IF(AND(G30&lt;0.418,H30&lt;11.218,A30&lt;5.05,G30&lt;0.586,F30&lt;1.5,A30&lt;5.75),1.42,IF(AND(G30&gt;=0.418,H30&lt;11.218,A30&lt;5.05,G30&lt;0.586,F30&lt;1.5,A30&lt;5.75),1.3,IF(AND(H30&gt;=13.321,G30&lt;0.253,A30&gt;=5.05,G30&lt;0.586,F30&lt;1.5,A30&lt;5.75),1.7,IF(AND(H30&lt;6.089,B30&lt;3.75,D30&lt;0.35,G30&gt;=0.586,F30&lt;1.5,A30&lt;5.75),1.7,IF(AND(H30&gt;=6.089,B30&lt;3.75,D30&lt;0.35,G30&gt;=0.586,F30&lt;1.5,A30&lt;5.75),1.5,IF(AND(B30&lt;2.9,D30&lt;1.45,D30&gt;=1.35,D30&lt;1.65,A30&lt;7.1,A30&gt;=5.75),4.8,IF(AND(B30&gt;=2.9,D30&lt;1.45,D30&gt;=1.35,D30&lt;1.65,A30&lt;7.1,A30&gt;=5.75),4.475,IF(AND(B30&lt;2.5,D30&gt;=1.45,D30&gt;=1.35,D30&lt;1.65,A30&lt;7.1,A30&gt;=5.75),4.5,IF(AND(H30&lt;8.884,A30&gt;=6.05,H30&lt;12.921,D30&gt;=1.65,A30&lt;7.1,A30&gt;=5.75),5.4,IF(AND(A30&lt;6.3,H30&lt;15.338,H30&gt;=12.921,D30&gt;=1.65,A30&lt;7.1,A30&gt;=5.75),4.967,IF(AND(A30&gt;=6.3,H30&lt;15.338,H30&gt;=12.921,D30&gt;=1.65,A30&lt;7.1,A30&gt;=5.75),5.133,IF(AND(H30&lt;10.826,H30&lt;13.321,G30&lt;0.253,A30&gt;=5.05,G30&lt;0.586,F30&lt;1.5,A30&lt;5.75),1.5,IF(AND(H30&gt;=10.826,H30&lt;13.321,G30&lt;0.253,A30&gt;=5.05,G30&lt;0.586,F30&lt;1.5,A30&lt;5.75),1.4,IF(AND(H30&lt;7.47,B30&gt;=2.5,D30&gt;=1.45,D30&gt;=1.35,D30&lt;1.65,A30&lt;7.1,A30&gt;=5.75),5.1,IF(AND(H30&gt;=7.47,B30&gt;=2.5,D30&gt;=1.45,D30&gt;=1.35,D30&lt;1.65,A30&lt;7.1,A30&gt;=5.75),4.725,IF(AND(H30&lt;9.637,H30&gt;=8.884,A30&gt;=6.05,H30&lt;12.921,D30&gt;=1.65,A30&lt;7.1,A30&gt;=5.75),5.9,IF(AND(B30&lt;2.6,H30&gt;=9.637,H30&gt;=8.884,A30&gt;=6.05,H30&lt;12.921,D30&gt;=1.65,A30&lt;7.1,A30&gt;=5.75),5.8,IF(AND(B30&lt;2.75,B30&gt;=2.6,H30&gt;=9.637,H30&gt;=8.884,A30&gt;=6.05,H30&lt;12.921,D30&gt;=1.65,A30&lt;7.1,A30&gt;=5.75),5.3,IF(AND(D30&lt;2.25,B30&gt;=2.75,B30&gt;=2.6,H30&gt;=9.637,H30&gt;=8.884,A30&gt;=6.05,H30&lt;12.921,D30&gt;=1.65,A30&lt;7.1,A30&gt;=5.75),5.6,IF(AND(D30&gt;=2.25,B30&gt;=2.75,B30&gt;=2.6,H30&gt;=9.637,H30&gt;=8.884,A30&gt;=6.05,H30&lt;12.921,D30&gt;=1.65,A30&lt;7.1,A30&gt;=5.75),5.5,"shouldnthappen")))))))))))))))))))))))))))))))))</f>
        <v>1.5</v>
      </c>
      <c r="AW30" s="1" t="n">
        <f aca="false">IF(AND(G30&gt;=0.905,F30&lt;1.5),1.767,IF(AND(H30&gt;=16.674,F30&gt;=1.5),6.55,IF(AND(A30&lt;4.35,H30&lt;14.344,G30&lt;0.905,F30&lt;1.5),1.1,IF(AND(B30&lt;3.65,H30&gt;=14.344,G30&lt;0.905,F30&lt;1.5),1.5,IF(AND(B30&gt;=3.65,H30&gt;=14.344,G30&lt;0.905,F30&lt;1.5),1.65,IF(AND(B30&lt;2.6,F30&gt;=2.5,H30&lt;16.674,F30&gt;=1.5),4.5,IF(AND(D30&gt;=0.45,A30&gt;=4.35,H30&lt;14.344,G30&lt;0.905,F30&lt;1.5),1.65,IF(AND(D30&lt;1.15,A30&lt;5.9,F30&lt;2.5,H30&lt;16.674,F30&gt;=1.5),3.56,IF(AND(B30&lt;2.75,A30&gt;=5.9,F30&lt;2.5,H30&lt;16.674,F30&gt;=1.5),5,IF(AND(H30&lt;13.531,B30&gt;=2.75,A30&gt;=5.9,F30&lt;2.5,H30&lt;16.674,F30&gt;=1.5),4.333,IF(AND(B30&lt;3.2,G30&gt;=0.669,B30&gt;=2.6,F30&gt;=2.5,H30&lt;16.674,F30&gt;=1.5),5.08,IF(AND(B30&gt;=3.2,G30&gt;=0.669,B30&gt;=2.6,F30&gt;=2.5,H30&lt;16.674,F30&gt;=1.5),5.4,IF(AND(B30&lt;3.15,A30&lt;5.05,D30&lt;0.45,A30&gt;=4.35,H30&lt;14.344,G30&lt;0.905,F30&lt;1.5),1.45,IF(AND(A30&gt;=5.55,A30&gt;=5.05,D30&lt;0.45,A30&gt;=4.35,H30&lt;14.344,G30&lt;0.905,F30&lt;1.5),1.5,IF(AND(A30&lt;5.55,A30&lt;5.65,D30&gt;=1.15,A30&lt;5.9,F30&lt;2.5,H30&lt;16.674,F30&gt;=1.5),3.95,IF(AND(A30&gt;=5.55,A30&lt;5.65,D30&gt;=1.15,A30&lt;5.9,F30&lt;2.5,H30&lt;16.674,F30&gt;=1.5),3.82,IF(AND(G30&lt;0.39,A30&gt;=5.65,D30&gt;=1.15,A30&lt;5.9,F30&lt;2.5,H30&lt;16.674,F30&gt;=1.5),4.35,IF(AND(G30&gt;=0.39,A30&gt;=5.65,D30&gt;=1.15,A30&lt;5.9,F30&lt;2.5,H30&lt;16.674,F30&gt;=1.5),3.95,IF(AND(G30&lt;0.466,H30&gt;=13.531,B30&gt;=2.75,A30&gt;=5.9,F30&lt;2.5,H30&lt;16.674,F30&gt;=1.5),4.8,IF(AND(G30&gt;=0.466,H30&gt;=13.531,B30&gt;=2.75,A30&gt;=5.9,F30&lt;2.5,H30&lt;16.674,F30&gt;=1.5),4.7,IF(AND(H30&lt;10.144,D30&lt;2.05,G30&lt;0.669,B30&gt;=2.6,F30&gt;=2.5,H30&lt;16.674,F30&gt;=1.5),5.3,IF(AND(H30&gt;=10.144,D30&lt;2.05,G30&lt;0.669,B30&gt;=2.6,F30&gt;=2.5,H30&lt;16.674,F30&gt;=1.5),5.133,IF(AND(D30&gt;=2.45,D30&gt;=2.05,G30&lt;0.669,B30&gt;=2.6,F30&gt;=2.5,H30&lt;16.674,F30&gt;=1.5),5.9,IF(AND(B30&lt;3.25,B30&gt;=3.15,A30&lt;5.05,D30&lt;0.45,A30&gt;=4.35,H30&lt;14.344,G30&lt;0.905,F30&lt;1.5),1.2,IF(AND(B30&gt;=3.25,B30&gt;=3.15,A30&lt;5.05,D30&lt;0.45,A30&gt;=4.35,H30&lt;14.344,G30&lt;0.905,F30&lt;1.5),1.36,IF(AND(B30&gt;=3.8,A30&lt;5.55,A30&gt;=5.05,D30&lt;0.45,A30&gt;=4.35,H30&lt;14.344,G30&lt;0.905,F30&lt;1.5),1.3,IF(AND(G30&lt;0.05,B30&lt;3.8,A30&lt;5.55,A30&gt;=5.05,D30&lt;0.45,A30&gt;=4.35,H30&lt;14.344,G30&lt;0.905,F30&lt;1.5),1.4,IF(AND(G30&lt;0.107,G30&lt;0.395,D30&lt;2.45,D30&gt;=2.05,G30&lt;0.669,B30&gt;=2.6,F30&gt;=2.5,H30&lt;16.674,F30&gt;=1.5),5.667,IF(AND(G30&lt;0.537,G30&gt;=0.395,D30&lt;2.45,D30&gt;=2.05,G30&lt;0.669,B30&gt;=2.6,F30&gt;=2.5,H30&lt;16.674,F30&gt;=1.5),5.6,IF(AND(G30&gt;=0.537,G30&gt;=0.395,D30&lt;2.45,D30&gt;=2.05,G30&lt;0.669,B30&gt;=2.6,F30&gt;=2.5,H30&lt;16.674,F30&gt;=1.5),5.775,IF(AND(B30&lt;3.6,G30&gt;=0.05,B30&lt;3.8,A30&lt;5.55,A30&gt;=5.05,D30&lt;0.45,A30&gt;=4.35,H30&lt;14.344,G30&lt;0.905,F30&lt;1.5),1.475,IF(AND(B30&gt;=3.6,G30&gt;=0.05,B30&lt;3.8,A30&lt;5.55,A30&gt;=5.05,D30&lt;0.45,A30&gt;=4.35,H30&lt;14.344,G30&lt;0.905,F30&lt;1.5),1.5,IF(AND(G30&lt;0.312,G30&gt;=0.107,G30&lt;0.395,D30&lt;2.45,D30&gt;=2.05,G30&lt;0.669,B30&gt;=2.6,F30&gt;=2.5,H30&lt;16.674,F30&gt;=1.5),5.18,IF(AND(G30&gt;=0.312,G30&gt;=0.107,G30&lt;0.395,D30&lt;2.45,D30&gt;=2.05,G30&lt;0.669,B30&gt;=2.6,F30&gt;=2.5,H30&lt;16.674,F30&gt;=1.5),5.4,"shouldnthappen"))))))))))))))))))))))))))))))))))</f>
        <v>1.475</v>
      </c>
      <c r="AX30" s="1" t="n">
        <f aca="false">IF(AND(D30&gt;=1.3,B30&gt;=3.45),6.25,IF(AND(B30&lt;2.75,A30&lt;5.25,B30&lt;3.45),3.9,IF(AND(D30&lt;0.25,D30&lt;1.3,B30&gt;=3.45),1.16,IF(AND(A30&gt;=5.05,B30&gt;=2.75,A30&lt;5.25,B30&lt;3.45),1.7,IF(AND(D30&lt;0.7,F30&lt;2.5,A30&gt;=5.25,B30&lt;3.45),1.5,IF(AND(H30&gt;=16.284,F30&gt;=2.5,A30&gt;=5.25,B30&lt;3.45),6.6,IF(AND(G30&lt;0.123,D30&gt;=0.25,D30&lt;1.3,B30&gt;=3.45),1.3,IF(AND(A30&lt;4.5,A30&lt;5.05,B30&gt;=2.75,A30&lt;5.25,B30&lt;3.45),1.3,IF(AND(A30&lt;5.05,G30&gt;=0.123,D30&gt;=0.25,D30&lt;1.3,B30&gt;=3.45),1.6,IF(AND(B30&lt;3.15,A30&gt;=4.5,A30&lt;5.05,B30&gt;=2.75,A30&lt;5.25,B30&lt;3.45),1.54,IF(AND(B30&gt;=3.15,A30&gt;=4.5,A30&lt;5.05,B30&gt;=2.75,A30&lt;5.25,B30&lt;3.45),1.35,IF(AND(D30&gt;=1.4,A30&lt;5.9,D30&gt;=0.7,F30&lt;2.5,A30&gt;=5.25,B30&lt;3.45),4.5,IF(AND(D30&gt;=1.55,A30&gt;=5.9,D30&gt;=0.7,F30&lt;2.5,A30&gt;=5.25,B30&lt;3.45),4.95,IF(AND(G30&gt;=0.682,D30&gt;=2.05,H30&lt;16.284,F30&gt;=2.5,A30&gt;=5.25,B30&lt;3.45),5.26,IF(AND(A30&lt;5.4,A30&gt;=5.05,G30&gt;=0.123,D30&gt;=0.25,D30&lt;1.3,B30&gt;=3.45),1.64,IF(AND(A30&gt;=5.4,A30&gt;=5.05,G30&gt;=0.123,D30&gt;=0.25,D30&lt;1.3,B30&gt;=3.45),1.6,IF(AND(G30&lt;0.372,D30&lt;1.4,A30&lt;5.9,D30&gt;=0.7,F30&lt;2.5,A30&gt;=5.25,B30&lt;3.45),4.175,IF(AND(D30&lt;1.35,D30&lt;1.55,A30&gt;=5.9,D30&gt;=0.7,F30&lt;2.5,A30&gt;=5.25,B30&lt;3.45),4.2,IF(AND(B30&lt;2.35,G30&lt;0.596,D30&lt;2.05,H30&lt;16.284,F30&gt;=2.5,A30&gt;=5.25,B30&lt;3.45),5,IF(AND(G30&gt;=0.888,G30&gt;=0.596,D30&lt;2.05,H30&lt;16.284,F30&gt;=2.5,A30&gt;=5.25,B30&lt;3.45),4.8,IF(AND(A30&gt;=6.85,G30&lt;0.682,D30&gt;=2.05,H30&lt;16.284,F30&gt;=2.5,A30&gt;=5.25,B30&lt;3.45),5.4,IF(AND(A30&gt;=5.75,G30&gt;=0.372,D30&lt;1.4,A30&lt;5.9,D30&gt;=0.7,F30&lt;2.5,A30&gt;=5.25,B30&lt;3.45),3.933,IF(AND(A30&gt;=6.75,D30&gt;=1.35,D30&lt;1.55,A30&gt;=5.9,D30&gt;=0.7,F30&lt;2.5,A30&gt;=5.25,B30&lt;3.45),4.8,IF(AND(H30&lt;11.084,B30&gt;=2.35,G30&lt;0.596,D30&lt;2.05,H30&lt;16.284,F30&gt;=2.5,A30&gt;=5.25,B30&lt;3.45),5.3,IF(AND(H30&lt;8.435,G30&lt;0.888,G30&gt;=0.596,D30&lt;2.05,H30&lt;16.284,F30&gt;=2.5,A30&gt;=5.25,B30&lt;3.45),5.1,IF(AND(H30&gt;=8.435,G30&lt;0.888,G30&gt;=0.596,D30&lt;2.05,H30&lt;16.284,F30&gt;=2.5,A30&gt;=5.25,B30&lt;3.45),4.94,IF(AND(B30&lt;3.15,A30&lt;6.85,G30&lt;0.682,D30&gt;=2.05,H30&lt;16.284,F30&gt;=2.5,A30&gt;=5.25,B30&lt;3.45),5.6,IF(AND(B30&gt;=3.15,A30&lt;6.85,G30&lt;0.682,D30&gt;=2.05,H30&lt;16.284,F30&gt;=2.5,A30&gt;=5.25,B30&lt;3.45),5.74,IF(AND(G30&lt;0.572,A30&lt;5.75,G30&gt;=0.372,D30&lt;1.4,A30&lt;5.9,D30&gt;=0.7,F30&lt;2.5,A30&gt;=5.25,B30&lt;3.45),3.7,IF(AND(D30&lt;1.45,A30&lt;6.75,D30&gt;=1.35,D30&lt;1.55,A30&gt;=5.9,D30&gt;=0.7,F30&lt;2.5,A30&gt;=5.25,B30&lt;3.45),4.46,IF(AND(D30&gt;=1.45,A30&lt;6.75,D30&gt;=1.35,D30&lt;1.55,A30&gt;=5.9,D30&gt;=0.7,F30&lt;2.5,A30&gt;=5.25,B30&lt;3.45),4.567,IF(AND(H30&lt;12.532,H30&gt;=11.084,B30&gt;=2.35,G30&lt;0.596,D30&lt;2.05,H30&lt;16.284,F30&gt;=2.5,A30&gt;=5.25,B30&lt;3.45),5.8,IF(AND(H30&gt;=12.532,H30&gt;=11.084,B30&gt;=2.35,G30&lt;0.596,D30&lt;2.05,H30&lt;16.284,F30&gt;=2.5,A30&gt;=5.25,B30&lt;3.45),5.667,IF(AND(A30&gt;=5.65,G30&gt;=0.572,A30&lt;5.75,G30&gt;=0.372,D30&lt;1.4,A30&lt;5.9,D30&gt;=0.7,F30&lt;2.5,A30&gt;=5.25,B30&lt;3.45),4.2,IF(AND(G30&lt;0.862,A30&lt;5.65,G30&gt;=0.572,A30&lt;5.75,G30&gt;=0.372,D30&lt;1.4,A30&lt;5.9,D30&gt;=0.7,F30&lt;2.5,A30&gt;=5.25,B30&lt;3.45),3.9,IF(AND(G30&gt;=0.862,A30&lt;5.65,G30&gt;=0.572,A30&lt;5.75,G30&gt;=0.372,D30&lt;1.4,A30&lt;5.9,D30&gt;=0.7,F30&lt;2.5,A30&gt;=5.25,B30&lt;3.45),4,"shouldnthappen"))))))))))))))))))))))))))))))))))))</f>
        <v>1.16</v>
      </c>
      <c r="AY30" s="1" t="n">
        <f aca="false">IF(AND(H30&gt;=8.233,D30&gt;=0.8,A30&lt;5.55),3.525,IF(AND(B30&lt;2.9,H30&gt;=15.534,A30&gt;=5.55),4.8,IF(AND(H30&gt;=12.259,A30&lt;4.75,D30&lt;0.8,A30&lt;5.55),1.25,IF(AND(B30&gt;=3.85,A30&gt;=4.75,D30&lt;0.8,A30&lt;5.55),1.425,IF(AND(D30&lt;1.55,H30&lt;8.233,D30&gt;=0.8,A30&lt;5.55),3.975,IF(AND(D30&gt;=1.55,H30&lt;8.233,D30&gt;=0.8,A30&lt;5.55),4.5,IF(AND(D30&lt;0.65,D30&lt;1.7,H30&lt;15.534,A30&gt;=5.55),1.7,IF(AND(A30&gt;=7.05,D30&gt;=1.7,H30&lt;15.534,A30&gt;=5.55),6.3,IF(AND(B30&gt;=3.35,B30&gt;=2.9,H30&gt;=15.534,A30&gt;=5.55),5.4,IF(AND(B30&lt;3.1,H30&lt;12.259,A30&lt;4.75,D30&lt;0.8,A30&lt;5.55),1.367,IF(AND(B30&gt;=3.1,H30&lt;12.259,A30&lt;4.75,D30&lt;0.8,A30&lt;5.55),1.4,IF(AND(G30&gt;=0.905,B30&lt;3.85,A30&gt;=4.75,D30&lt;0.8,A30&lt;5.55),1.9,IF(AND(H30&lt;15.681,B30&lt;3.35,B30&gt;=2.9,H30&gt;=15.534,A30&gt;=5.55),5.8,IF(AND(H30&gt;=15.681,B30&lt;3.35,B30&gt;=2.9,H30&gt;=15.534,A30&gt;=5.55),5.7,IF(AND(H30&gt;=14.877,G30&lt;0.905,B30&lt;3.85,A30&gt;=4.75,D30&lt;0.8,A30&lt;5.55),1.3,IF(AND(D30&gt;=1.25,B30&lt;2.65,D30&gt;=0.65,D30&lt;1.7,H30&lt;15.534,A30&gt;=5.55),4.433,IF(AND(G30&gt;=0.622,B30&lt;3.15,A30&lt;7.05,D30&gt;=1.7,H30&lt;15.534,A30&gt;=5.55),5.08,IF(AND(H30&gt;=13.42,B30&gt;=3.15,A30&lt;7.05,D30&gt;=1.7,H30&lt;15.534,A30&gt;=5.55),5.1,IF(AND(G30&lt;0.265,H30&lt;14.877,G30&lt;0.905,B30&lt;3.85,A30&gt;=4.75,D30&lt;0.8,A30&lt;5.55),1.2,IF(AND(A30&lt;5.75,D30&lt;1.25,B30&lt;2.65,D30&gt;=0.65,D30&lt;1.7,H30&lt;15.534,A30&gt;=5.55),3.7,IF(AND(A30&gt;=5.75,D30&lt;1.25,B30&lt;2.65,D30&gt;=0.65,D30&lt;1.7,H30&lt;15.534,A30&gt;=5.55),4,IF(AND(G30&gt;=0.652,D30&lt;1.35,B30&gt;=2.65,D30&gt;=0.65,D30&lt;1.7,H30&lt;15.534,A30&gt;=5.55),3.6,IF(AND(H30&lt;7.47,D30&gt;=1.35,B30&gt;=2.65,D30&gt;=0.65,D30&lt;1.7,H30&lt;15.534,A30&gt;=5.55),5.1,IF(AND(H30&lt;10.914,G30&lt;0.622,B30&lt;3.15,A30&lt;7.05,D30&gt;=1.7,H30&lt;15.534,A30&gt;=5.55),5.36,IF(AND(H30&gt;=10.914,G30&lt;0.622,B30&lt;3.15,A30&lt;7.05,D30&gt;=1.7,H30&lt;15.534,A30&gt;=5.55),5.64,IF(AND(G30&gt;=0.657,H30&lt;13.42,B30&gt;=3.15,A30&lt;7.05,D30&gt;=1.7,H30&lt;15.534,A30&gt;=5.55),6,IF(AND(G30&gt;=0.782,G30&gt;=0.265,H30&lt;14.877,G30&lt;0.905,B30&lt;3.85,A30&gt;=4.75,D30&lt;0.8,A30&lt;5.55),1.48,IF(AND(H30&lt;11.286,G30&lt;0.652,D30&lt;1.35,B30&gt;=2.65,D30&gt;=0.65,D30&lt;1.7,H30&lt;15.534,A30&gt;=5.55),4.24,IF(AND(H30&gt;=11.286,G30&lt;0.652,D30&lt;1.35,B30&gt;=2.65,D30&gt;=0.65,D30&lt;1.7,H30&lt;15.534,A30&gt;=5.55),4.05,IF(AND(G30&lt;0.413,H30&gt;=7.47,D30&gt;=1.35,B30&gt;=2.65,D30&gt;=0.65,D30&lt;1.7,H30&lt;15.534,A30&gt;=5.55),5.1,IF(AND(H30&lt;11.325,G30&lt;0.657,H30&lt;13.42,B30&gt;=3.15,A30&lt;7.05,D30&gt;=1.7,H30&lt;15.534,A30&gt;=5.55),5.8,IF(AND(H30&gt;=11.325,G30&lt;0.657,H30&lt;13.42,B30&gt;=3.15,A30&lt;7.05,D30&gt;=1.7,H30&lt;15.534,A30&gt;=5.55),5.6,IF(AND(D30&gt;=0.35,G30&lt;0.782,G30&gt;=0.265,H30&lt;14.877,G30&lt;0.905,B30&lt;3.85,A30&gt;=4.75,D30&lt;0.8,A30&lt;5.55),1.633,IF(AND(B30&lt;2.85,G30&gt;=0.413,H30&gt;=7.47,D30&gt;=1.35,B30&gt;=2.65,D30&gt;=0.65,D30&lt;1.7,H30&lt;15.534,A30&gt;=5.55),4.6,IF(AND(D30&lt;0.15,D30&lt;0.35,G30&lt;0.782,G30&gt;=0.265,H30&lt;14.877,G30&lt;0.905,B30&lt;3.85,A30&gt;=4.75,D30&lt;0.8,A30&lt;5.55),1.5,IF(AND(D30&gt;=0.15,D30&lt;0.35,G30&lt;0.782,G30&gt;=0.265,H30&lt;14.877,G30&lt;0.905,B30&lt;3.85,A30&gt;=4.75,D30&lt;0.8,A30&lt;5.55),1.543,IF(AND(A30&gt;=6.8,B30&gt;=2.85,G30&gt;=0.413,H30&gt;=7.47,D30&gt;=1.35,B30&gt;=2.65,D30&gt;=0.65,D30&lt;1.7,H30&lt;15.534,A30&gt;=5.55),4.9,IF(AND(H30&lt;13.531,A30&lt;6.8,B30&gt;=2.85,G30&gt;=0.413,H30&gt;=7.47,D30&gt;=1.35,B30&gt;=2.65,D30&gt;=0.65,D30&lt;1.7,H30&lt;15.534,A30&gt;=5.55),4.5,IF(AND(H30&gt;=13.531,A30&lt;6.8,B30&gt;=2.85,G30&gt;=0.413,H30&gt;=7.47,D30&gt;=1.35,B30&gt;=2.65,D30&gt;=0.65,D30&lt;1.7,H30&lt;15.534,A30&gt;=5.55),4.7,"shouldnthappen")))))))))))))))))))))))))))))))))))))))</f>
        <v>1.2</v>
      </c>
      <c r="AZ30" s="1" t="n">
        <f aca="false">IF(AND(H30&gt;=15.371,B30&gt;=3.35),5.4,IF(AND(G30&gt;=0.851,H30&gt;=15.244,B30&lt;3.35),4.75,IF(AND(F30&gt;=2,H30&lt;15.371,B30&gt;=3.35),5.6,IF(AND(B30&lt;2.75,A30&lt;5.15,H30&lt;15.244,B30&lt;3.35),3.42,IF(AND(A30&gt;=7.25,G30&lt;0.851,H30&gt;=15.244,B30&lt;3.35),6.6,IF(AND(A30&lt;4.45,B30&gt;=2.75,A30&lt;5.15,H30&lt;15.244,B30&lt;3.35),1.1,IF(AND(G30&lt;0.527,A30&lt;7.25,G30&lt;0.851,H30&gt;=15.244,B30&lt;3.35),5.08,IF(AND(G30&gt;=0.527,A30&lt;7.25,G30&lt;0.851,H30&gt;=15.244,B30&lt;3.35),5.8,IF(AND(D30&gt;=0.35,B30&lt;3.7,F30&lt;2,H30&lt;15.371,B30&gt;=3.35),1.55,IF(AND(H30&lt;6.542,B30&gt;=3.7,F30&lt;2,H30&lt;15.371,B30&gt;=3.35),1.9,IF(AND(B30&lt;3.25,A30&gt;=4.45,B30&gt;=2.75,A30&lt;5.15,H30&lt;15.244,B30&lt;3.35),1.46,IF(AND(B30&gt;=3.25,A30&gt;=4.45,B30&gt;=2.75,A30&lt;5.15,H30&lt;15.244,B30&lt;3.35),1.7,IF(AND(H30&lt;13.654,B30&gt;=2.95,D30&lt;1.45,A30&gt;=5.15,H30&lt;15.244,B30&lt;3.35),4.3,IF(AND(H30&gt;=13.654,B30&gt;=2.95,D30&lt;1.45,A30&gt;=5.15,H30&lt;15.244,B30&lt;3.35),4.625,IF(AND(F30&gt;=2.5,D30&lt;1.75,D30&gt;=1.45,A30&gt;=5.15,H30&lt;15.244,B30&lt;3.35),5.3,IF(AND(G30&gt;=0.853,D30&gt;=1.75,D30&gt;=1.45,A30&gt;=5.15,H30&lt;15.244,B30&lt;3.35),5.15,IF(AND(D30&gt;=0.25,D30&lt;0.35,B30&lt;3.7,F30&lt;2,H30&lt;15.371,B30&gt;=3.35),1.3,IF(AND(B30&lt;3.85,H30&gt;=6.542,B30&gt;=3.7,F30&lt;2,H30&lt;15.371,B30&gt;=3.35),1.633,IF(AND(H30&lt;7.02,H30&lt;10.688,B30&lt;2.95,D30&lt;1.45,A30&gt;=5.15,H30&lt;15.244,B30&lt;3.35),3.98,IF(AND(G30&lt;0.338,H30&gt;=10.688,B30&lt;2.95,D30&lt;1.45,A30&gt;=5.15,H30&lt;15.244,B30&lt;3.35),4.22,IF(AND(G30&gt;=0.338,H30&gt;=10.688,B30&lt;2.95,D30&lt;1.45,A30&gt;=5.15,H30&lt;15.244,B30&lt;3.35),3.9,IF(AND(B30&lt;2.75,F30&lt;2.5,D30&lt;1.75,D30&gt;=1.45,A30&gt;=5.15,H30&lt;15.244,B30&lt;3.35),5.1,IF(AND(B30&gt;=2.75,F30&lt;2.5,D30&lt;1.75,D30&gt;=1.45,A30&gt;=5.15,H30&lt;15.244,B30&lt;3.35),4.74,IF(AND(A30&gt;=7,G30&lt;0.853,D30&gt;=1.75,D30&gt;=1.45,A30&gt;=5.15,H30&lt;15.244,B30&lt;3.35),6.5,IF(AND(G30&gt;=0.934,D30&lt;0.25,D30&lt;0.35,B30&lt;3.7,F30&lt;2,H30&lt;15.371,B30&gt;=3.35),1.7,IF(AND(D30&lt;0.25,B30&gt;=3.85,H30&gt;=6.542,B30&gt;=3.7,F30&lt;2,H30&lt;15.371,B30&gt;=3.35),1.5,IF(AND(D30&gt;=0.25,B30&gt;=3.85,H30&gt;=6.542,B30&gt;=3.7,F30&lt;2,H30&lt;15.371,B30&gt;=3.35),1.4,IF(AND(B30&lt;2.5,H30&gt;=7.02,H30&lt;10.688,B30&lt;2.95,D30&lt;1.45,A30&gt;=5.15,H30&lt;15.244,B30&lt;3.35),3.8,IF(AND(G30&gt;=0.74,A30&lt;7,G30&lt;0.853,D30&gt;=1.75,D30&gt;=1.45,A30&gt;=5.15,H30&lt;15.244,B30&lt;3.35),6,IF(AND(G30&gt;=0.61,G30&lt;0.934,D30&lt;0.25,D30&lt;0.35,B30&lt;3.7,F30&lt;2,H30&lt;15.371,B30&gt;=3.35),1.5,IF(AND(D30&lt;1.15,B30&gt;=2.5,H30&gt;=7.02,H30&lt;10.688,B30&lt;2.95,D30&lt;1.45,A30&gt;=5.15,H30&lt;15.244,B30&lt;3.35),3.5,IF(AND(D30&gt;=1.15,B30&gt;=2.5,H30&gt;=7.02,H30&lt;10.688,B30&lt;2.95,D30&lt;1.45,A30&gt;=5.15,H30&lt;15.244,B30&lt;3.35),3.6,IF(AND(G30&gt;=0.626,G30&lt;0.74,A30&lt;7,G30&lt;0.853,D30&gt;=1.75,D30&gt;=1.45,A30&gt;=5.15,H30&lt;15.244,B30&lt;3.35),4.9,IF(AND(H30&lt;13.641,G30&lt;0.61,G30&lt;0.934,D30&lt;0.25,D30&lt;0.35,B30&lt;3.7,F30&lt;2,H30&lt;15.371,B30&gt;=3.35),1.425,IF(AND(H30&gt;=13.641,G30&lt;0.61,G30&lt;0.934,D30&lt;0.25,D30&lt;0.35,B30&lt;3.7,F30&lt;2,H30&lt;15.371,B30&gt;=3.35),1.3,IF(AND(B30&lt;3.05,G30&lt;0.626,G30&lt;0.74,A30&lt;7,G30&lt;0.853,D30&gt;=1.75,D30&gt;=1.45,A30&gt;=5.15,H30&lt;15.244,B30&lt;3.35),5.475,IF(AND(B30&gt;=3.05,G30&lt;0.626,G30&lt;0.74,A30&lt;7,G30&lt;0.853,D30&gt;=1.75,D30&gt;=1.45,A30&gt;=5.15,H30&lt;15.244,B30&lt;3.35),5.633,"shouldnthappen")))))))))))))))))))))))))))))))))))))</f>
        <v>1.425</v>
      </c>
      <c r="BA30" s="1" t="n">
        <f aca="false">IF(AND(F30&gt;=2,B30&gt;=3.4),6.1,IF(AND(B30&lt;2.75,A30&lt;5.15,B30&lt;3.4),3.225,IF(AND(G30&gt;=0.821,F30&lt;2,B30&gt;=3.4),1.9,IF(AND(B30&gt;=3.2,B30&gt;=2.75,A30&lt;5.15,B30&lt;3.4),1.7,IF(AND(A30&lt;4.8,G30&lt;0.821,F30&lt;2,B30&gt;=3.4),1,IF(AND(G30&gt;=0.446,B30&lt;3.2,B30&gt;=2.75,A30&lt;5.15,B30&lt;3.4),1.1,IF(AND(G30&lt;0.356,D30&lt;1.45,A30&lt;6.25,A30&gt;=5.15,B30&lt;3.4),4.32,IF(AND(G30&lt;0.591,D30&gt;=1.45,A30&lt;6.25,A30&gt;=5.15,B30&lt;3.4),4.6,IF(AND(D30&lt;1.75,G30&lt;0.597,A30&gt;=6.25,A30&gt;=5.15,B30&lt;3.4),4.86,IF(AND(H30&gt;=16.472,G30&gt;=0.597,A30&gt;=6.25,A30&gt;=5.15,B30&lt;3.4),6.6,IF(AND(G30&lt;0.063,G30&lt;0.446,B30&lt;3.2,B30&gt;=2.75,A30&lt;5.15,B30&lt;3.4),1.4,IF(AND(A30&gt;=5.95,G30&gt;=0.356,D30&lt;1.45,A30&lt;6.25,A30&gt;=5.15,B30&lt;3.4),4.6,IF(AND(B30&gt;=2.9,G30&gt;=0.591,D30&gt;=1.45,A30&lt;6.25,A30&gt;=5.15,B30&lt;3.4),4.867,IF(AND(D30&gt;=2.4,H30&lt;16.472,G30&gt;=0.597,A30&gt;=6.25,A30&gt;=5.15,B30&lt;3.4),6,IF(AND(A30&lt;5.45,B30&gt;=3.85,A30&gt;=4.8,G30&lt;0.821,F30&lt;2,B30&gt;=3.4),1.3,IF(AND(A30&gt;=5.45,B30&gt;=3.85,A30&gt;=4.8,G30&lt;0.821,F30&lt;2,B30&gt;=3.4),1.45,IF(AND(H30&lt;14.273,G30&gt;=0.063,G30&lt;0.446,B30&lt;3.2,B30&gt;=2.75,A30&lt;5.15,B30&lt;3.4),1.5,IF(AND(H30&gt;=14.273,G30&gt;=0.063,G30&lt;0.446,B30&lt;3.2,B30&gt;=2.75,A30&lt;5.15,B30&lt;3.4),1.6,IF(AND(G30&gt;=0.572,A30&lt;5.95,G30&gt;=0.356,D30&lt;1.45,A30&lt;6.25,A30&gt;=5.15,B30&lt;3.4),3.9,IF(AND(G30&lt;0.827,B30&lt;2.9,G30&gt;=0.591,D30&gt;=1.45,A30&lt;6.25,A30&gt;=5.15,B30&lt;3.4),4.9,IF(AND(G30&gt;=0.827,B30&lt;2.9,G30&gt;=0.591,D30&gt;=1.45,A30&lt;6.25,A30&gt;=5.15,B30&lt;3.4),5.1,IF(AND(A30&gt;=7.2,B30&lt;3.05,D30&gt;=1.75,G30&lt;0.597,A30&gt;=6.25,A30&gt;=5.15,B30&lt;3.4),6.7,IF(AND(G30&lt;0.353,B30&gt;=3.05,D30&gt;=1.75,G30&lt;0.597,A30&gt;=6.25,A30&gt;=5.15,B30&lt;3.4),5.22,IF(AND(G30&gt;=0.353,B30&gt;=3.05,D30&gt;=1.75,G30&lt;0.597,A30&gt;=6.25,A30&gt;=5.15,B30&lt;3.4),5.65,IF(AND(A30&lt;6.55,D30&lt;2.4,H30&lt;16.472,G30&gt;=0.597,A30&gt;=6.25,A30&gt;=5.15,B30&lt;3.4),5.033,IF(AND(H30&lt;12.719,G30&lt;0.385,B30&lt;3.85,A30&gt;=4.8,G30&lt;0.821,F30&lt;2,B30&gt;=3.4),1.54,IF(AND(H30&gt;=12.719,G30&lt;0.385,B30&lt;3.85,A30&gt;=4.8,G30&lt;0.821,F30&lt;2,B30&gt;=3.4),1.3,IF(AND(B30&lt;3.6,G30&gt;=0.385,B30&lt;3.85,A30&gt;=4.8,G30&lt;0.821,F30&lt;2,B30&gt;=3.4),1.325,IF(AND(B30&gt;=3.6,G30&gt;=0.385,B30&lt;3.85,A30&gt;=4.8,G30&lt;0.821,F30&lt;2,B30&gt;=3.4),1.55,IF(AND(D30&lt;1.05,G30&lt;0.572,A30&lt;5.95,G30&gt;=0.356,D30&lt;1.45,A30&lt;6.25,A30&gt;=5.15,B30&lt;3.4),3.633,IF(AND(D30&gt;=2.15,A30&lt;7.2,B30&lt;3.05,D30&gt;=1.75,G30&lt;0.597,A30&gt;=6.25,A30&gt;=5.15,B30&lt;3.4),5.667,IF(AND(H30&lt;13.094,A30&gt;=6.55,D30&lt;2.4,H30&lt;16.472,G30&gt;=0.597,A30&gt;=6.25,A30&gt;=5.15,B30&lt;3.4),5.2,IF(AND(D30&lt;1.15,D30&gt;=1.05,G30&lt;0.572,A30&lt;5.95,G30&gt;=0.356,D30&lt;1.45,A30&lt;6.25,A30&gt;=5.15,B30&lt;3.4),3.8,IF(AND(D30&gt;=1.15,D30&gt;=1.05,G30&lt;0.572,A30&lt;5.95,G30&gt;=0.356,D30&lt;1.45,A30&lt;6.25,A30&gt;=5.15,B30&lt;3.4),3.9,IF(AND(G30&gt;=0.487,D30&lt;2.15,A30&lt;7.2,B30&lt;3.05,D30&gt;=1.75,G30&lt;0.597,A30&gt;=6.25,A30&gt;=5.15,B30&lt;3.4),5.8,IF(AND(A30&lt;6.8,H30&gt;=13.094,A30&gt;=6.55,D30&lt;2.4,H30&lt;16.472,G30&gt;=0.597,A30&gt;=6.25,A30&gt;=5.15,B30&lt;3.4),4.52,IF(AND(A30&gt;=6.8,H30&gt;=13.094,A30&gt;=6.55,D30&lt;2.4,H30&lt;16.472,G30&gt;=0.597,A30&gt;=6.25,A30&gt;=5.15,B30&lt;3.4),4.75,IF(AND(B30&lt;2.95,G30&lt;0.487,D30&lt;2.15,A30&lt;7.2,B30&lt;3.05,D30&gt;=1.75,G30&lt;0.597,A30&gt;=6.25,A30&gt;=5.15,B30&lt;3.4),5.6,IF(AND(B30&gt;=2.95,G30&lt;0.487,D30&lt;2.15,A30&lt;7.2,B30&lt;3.05,D30&gt;=1.75,G30&lt;0.597,A30&gt;=6.25,A30&gt;=5.15,B30&lt;3.4),5.5,"shouldnthappen")))))))))))))))))))))))))))))))))))))))</f>
        <v>1.54</v>
      </c>
      <c r="BB30" s="1" t="n">
        <f aca="false">IF(AND(A30&lt;4.35,B30&lt;3.25,F30&lt;1.5),1.1,IF(AND(H30&lt;14.005,A30&gt;=4.35,B30&lt;3.25,F30&lt;1.5),1.3,IF(AND(H30&gt;=14.005,A30&gt;=4.35,B30&lt;3.25,F30&lt;1.5),1.6,IF(AND(G30&gt;=0.905,A30&lt;5.15,B30&gt;=3.25,F30&lt;1.5),1.9,IF(AND(B30&lt;3.45,A30&gt;=5.15,B30&gt;=3.25,F30&lt;1.5),1.6,IF(AND(F30&gt;=2.5,D30&gt;=1.35,D30&lt;1.75,F30&gt;=1.5),4.867,IF(AND(A30&gt;=7.05,D30&gt;=2.05,D30&gt;=1.75,F30&gt;=1.5),6.35,IF(AND(D30&gt;=0.4,G30&lt;0.905,A30&lt;5.15,B30&gt;=3.25,F30&lt;1.5),1.65,IF(AND(B30&lt;3.6,B30&gt;=3.45,A30&gt;=5.15,B30&gt;=3.25,F30&lt;1.5),1.35,IF(AND(H30&lt;6.808,H30&lt;9.386,D30&lt;1.35,D30&lt;1.75,F30&gt;=1.5),4.05,IF(AND(H30&gt;=6.808,H30&lt;9.386,D30&lt;1.35,D30&lt;1.75,F30&gt;=1.5),3.46,IF(AND(B30&lt;2.45,F30&lt;2.5,D30&gt;=1.35,D30&lt;1.75,F30&gt;=1.5),4.5,IF(AND(H30&gt;=13.115,D30&lt;1.95,D30&lt;2.05,D30&gt;=1.75,F30&gt;=1.5),4.85,IF(AND(G30&lt;0.196,D30&gt;=1.95,D30&lt;2.05,D30&gt;=1.75,F30&gt;=1.5),6.7,IF(AND(G30&gt;=0.196,D30&gt;=1.95,D30&lt;2.05,D30&gt;=1.75,F30&gt;=1.5),5.12,IF(AND(H30&lt;10.925,D30&lt;0.4,G30&lt;0.905,A30&lt;5.15,B30&gt;=3.25,F30&lt;1.5),1.4,IF(AND(H30&gt;=10.925,D30&lt;0.4,G30&lt;0.905,A30&lt;5.15,B30&gt;=3.25,F30&lt;1.5),1.45,IF(AND(H30&lt;14.096,B30&gt;=3.6,B30&gt;=3.45,A30&gt;=5.15,B30&gt;=3.25,F30&lt;1.5),1.42,IF(AND(H30&gt;=14.096,B30&gt;=3.6,B30&gt;=3.45,A30&gt;=5.15,B30&gt;=3.25,F30&lt;1.5),1.7,IF(AND(B30&lt;2.45,D30&lt;1.15,H30&gt;=9.386,D30&lt;1.35,D30&lt;1.75,F30&gt;=1.5),3.6,IF(AND(B30&gt;=2.45,D30&lt;1.15,H30&gt;=9.386,D30&lt;1.35,D30&lt;1.75,F30&gt;=1.5),3.9,IF(AND(G30&lt;0.246,D30&gt;=1.15,H30&gt;=9.386,D30&lt;1.35,D30&lt;1.75,F30&gt;=1.5),4.4,IF(AND(B30&lt;2.75,B30&gt;=2.45,F30&lt;2.5,D30&gt;=1.35,D30&lt;1.75,F30&gt;=1.5),5.1,IF(AND(H30&lt;11.084,H30&lt;13.115,D30&lt;1.95,D30&lt;2.05,D30&gt;=1.75,F30&gt;=1.5),5.35,IF(AND(H30&gt;=11.084,H30&lt;13.115,D30&lt;1.95,D30&lt;2.05,D30&gt;=1.75,F30&gt;=1.5),5.7,IF(AND(H30&lt;15.52,D30&lt;2.25,A30&lt;7.05,D30&gt;=2.05,D30&gt;=1.75,F30&gt;=1.5),5.45,IF(AND(H30&gt;=15.52,D30&lt;2.25,A30&lt;7.05,D30&gt;=2.05,D30&gt;=1.75,F30&gt;=1.5),5.725,IF(AND(G30&gt;=0.775,D30&gt;=2.25,A30&lt;7.05,D30&gt;=2.05,D30&gt;=1.75,F30&gt;=1.5),5.2,IF(AND(D30&lt;1.25,G30&gt;=0.246,D30&gt;=1.15,H30&gt;=9.386,D30&lt;1.35,D30&lt;1.75,F30&gt;=1.5),4.05,IF(AND(A30&lt;5.85,B30&gt;=2.75,B30&gt;=2.45,F30&lt;2.5,D30&gt;=1.35,D30&lt;1.75,F30&gt;=1.5),4.5,IF(AND(B30&lt;3.3,G30&lt;0.775,D30&gt;=2.25,A30&lt;7.05,D30&gt;=2.05,D30&gt;=1.75,F30&gt;=1.5),5.64,IF(AND(B30&gt;=3.3,G30&lt;0.775,D30&gt;=2.25,A30&lt;7.05,D30&gt;=2.05,D30&gt;=1.75,F30&gt;=1.5),5.6,IF(AND(A30&lt;5.9,D30&gt;=1.25,G30&gt;=0.246,D30&gt;=1.15,H30&gt;=9.386,D30&lt;1.35,D30&lt;1.75,F30&gt;=1.5),4.2,IF(AND(A30&gt;=5.9,D30&gt;=1.25,G30&gt;=0.246,D30&gt;=1.15,H30&gt;=9.386,D30&lt;1.35,D30&lt;1.75,F30&gt;=1.5),4,IF(AND(G30&gt;=0.437,A30&gt;=5.85,B30&gt;=2.75,B30&gt;=2.45,F30&lt;2.5,D30&gt;=1.35,D30&lt;1.75,F30&gt;=1.5),4.75,IF(AND(H30&lt;9.446,G30&lt;0.437,A30&gt;=5.85,B30&gt;=2.75,B30&gt;=2.45,F30&lt;2.5,D30&gt;=1.35,D30&lt;1.75,F30&gt;=1.5),4.6,IF(AND(H30&gt;=9.446,G30&lt;0.437,A30&gt;=5.85,B30&gt;=2.75,B30&gt;=2.45,F30&lt;2.5,D30&gt;=1.35,D30&lt;1.75,F30&gt;=1.5),4.7,"shouldnthappen")))))))))))))))))))))))))))))))))))))</f>
        <v>1.35</v>
      </c>
      <c r="BC30" s="1" t="n">
        <f aca="false">IF(AND(G30&gt;=0.905,F30&lt;1.5),1.65,IF(AND(D30&gt;=0.45,G30&lt;0.905,F30&lt;1.5),1.65,IF(AND(A30&lt;5.15,D30&lt;1.55,F30&gt;=1.5),3.225,IF(AND(F30&gt;=2.5,A30&gt;=5.15,D30&lt;1.55,F30&gt;=1.5),5.05,IF(AND(H30&lt;5.767,A30&lt;7.05,D30&gt;=1.55,F30&gt;=1.5),4.5,IF(AND(D30&lt;1.7,A30&gt;=7.05,D30&gt;=1.55,F30&gt;=1.5),5.8,IF(AND(A30&gt;=5.3,G30&lt;0.207,D30&lt;0.45,G30&lt;0.905,F30&lt;1.5),1.3,IF(AND(D30&gt;=0.35,G30&gt;=0.207,D30&lt;0.45,G30&lt;0.905,F30&lt;1.5),1.5,IF(AND(G30&lt;0.155,D30&gt;=1.7,A30&gt;=7.05,D30&gt;=1.55,F30&gt;=1.5),6.7,IF(AND(G30&gt;=0.155,D30&gt;=1.7,A30&gt;=7.05,D30&gt;=1.55,F30&gt;=1.5),6.34,IF(AND(G30&lt;0.05,A30&lt;5.3,G30&lt;0.207,D30&lt;0.45,G30&lt;0.905,F30&lt;1.5),1.4,IF(AND(G30&gt;=0.05,A30&lt;5.3,G30&lt;0.207,D30&lt;0.45,G30&lt;0.905,F30&lt;1.5),1.5,IF(AND(A30&lt;4.5,D30&lt;0.35,G30&gt;=0.207,D30&lt;0.45,G30&lt;0.905,F30&lt;1.5),1.3,IF(AND(G30&lt;0.308,A30&lt;6.2,F30&lt;2.5,A30&gt;=5.15,D30&lt;1.55,F30&gt;=1.5),4.5,IF(AND(D30&lt;1.35,A30&gt;=6.2,F30&lt;2.5,A30&gt;=5.15,D30&lt;1.55,F30&gt;=1.5),4.367,IF(AND(D30&lt;1.85,A30&lt;6.15,H30&gt;=5.767,A30&lt;7.05,D30&gt;=1.55,F30&gt;=1.5),4.933,IF(AND(G30&gt;=0.558,A30&gt;=4.5,D30&lt;0.35,G30&gt;=0.207,D30&lt;0.45,G30&lt;0.905,F30&lt;1.5),1.5,IF(AND(H30&gt;=13.383,G30&gt;=0.308,A30&lt;6.2,F30&lt;2.5,A30&gt;=5.15,D30&lt;1.55,F30&gt;=1.5),4.7,IF(AND(H30&gt;=12.206,D30&gt;=1.35,A30&gt;=6.2,F30&lt;2.5,A30&gt;=5.15,D30&lt;1.55,F30&gt;=1.5),4.575,IF(AND(A30&lt;5.7,D30&gt;=1.85,A30&lt;6.15,H30&gt;=5.767,A30&lt;7.05,D30&gt;=1.55,F30&gt;=1.5),4.9,IF(AND(A30&gt;=5.7,D30&gt;=1.85,A30&lt;6.15,H30&gt;=5.767,A30&lt;7.05,D30&gt;=1.55,F30&gt;=1.5),5.1,IF(AND(G30&lt;0.079,G30&lt;0.364,A30&gt;=6.15,H30&gt;=5.767,A30&lt;7.05,D30&gt;=1.55,F30&gt;=1.5),5.6,IF(AND(G30&gt;=0.079,G30&lt;0.364,A30&gt;=6.15,H30&gt;=5.767,A30&lt;7.05,D30&gt;=1.55,F30&gt;=1.5),5.25,IF(AND(G30&gt;=0.447,G30&lt;0.558,A30&gt;=4.5,D30&lt;0.35,G30&gt;=0.207,D30&lt;0.45,G30&lt;0.905,F30&lt;1.5),1.3,IF(AND(B30&gt;=2.95,H30&lt;13.383,G30&gt;=0.308,A30&lt;6.2,F30&lt;2.5,A30&gt;=5.15,D30&lt;1.55,F30&gt;=1.5),4.6,IF(AND(B30&lt;2.65,H30&lt;12.206,D30&gt;=1.35,A30&gt;=6.2,F30&lt;2.5,A30&gt;=5.15,D30&lt;1.55,F30&gt;=1.5),4.9,IF(AND(D30&lt;2.45,A30&lt;6.6,G30&gt;=0.364,A30&gt;=6.15,H30&gt;=5.767,A30&lt;7.05,D30&gt;=1.55,F30&gt;=1.5),5.6,IF(AND(D30&gt;=2.45,A30&lt;6.6,G30&gt;=0.364,A30&gt;=6.15,H30&gt;=5.767,A30&lt;7.05,D30&gt;=1.55,F30&gt;=1.5),6,IF(AND(H30&lt;12.921,A30&gt;=6.6,G30&gt;=0.364,A30&gt;=6.15,H30&gt;=5.767,A30&lt;7.05,D30&gt;=1.55,F30&gt;=1.5),5.725,IF(AND(H30&gt;=12.921,A30&gt;=6.6,G30&gt;=0.364,A30&gt;=6.15,H30&gt;=5.767,A30&lt;7.05,D30&gt;=1.55,F30&gt;=1.5),5.367,IF(AND(B30&lt;3.15,G30&lt;0.447,G30&lt;0.558,A30&gt;=4.5,D30&lt;0.35,G30&gt;=0.207,D30&lt;0.45,G30&lt;0.905,F30&lt;1.5),1.5,IF(AND(B30&gt;=3.15,G30&lt;0.447,G30&lt;0.558,A30&gt;=4.5,D30&lt;0.35,G30&gt;=0.207,D30&lt;0.45,G30&lt;0.905,F30&lt;1.5),1.36,IF(AND(B30&gt;=2.85,B30&lt;2.95,H30&lt;13.383,G30&gt;=0.308,A30&lt;6.2,F30&lt;2.5,A30&gt;=5.15,D30&lt;1.55,F30&gt;=1.5),3.6,IF(AND(H30&lt;9.446,B30&gt;=2.65,H30&lt;12.206,D30&gt;=1.35,A30&gt;=6.2,F30&lt;2.5,A30&gt;=5.15,D30&lt;1.55,F30&gt;=1.5),4.6,IF(AND(H30&gt;=9.446,B30&gt;=2.65,H30&lt;12.206,D30&gt;=1.35,A30&gt;=6.2,F30&lt;2.5,A30&gt;=5.15,D30&lt;1.55,F30&gt;=1.5),4.7,IF(AND(D30&lt;1.2,B30&lt;2.85,B30&lt;2.95,H30&lt;13.383,G30&gt;=0.308,A30&lt;6.2,F30&lt;2.5,A30&gt;=5.15,D30&lt;1.55,F30&gt;=1.5),3.75,IF(AND(G30&lt;0.356,D30&gt;=1.2,B30&lt;2.85,B30&lt;2.95,H30&lt;13.383,G30&gt;=0.308,A30&lt;6.2,F30&lt;2.5,A30&gt;=5.15,D30&lt;1.55,F30&gt;=1.5),4.2,IF(AND(G30&gt;=0.356,D30&gt;=1.2,B30&lt;2.85,B30&lt;2.95,H30&lt;13.383,G30&gt;=0.308,A30&lt;6.2,F30&lt;2.5,A30&gt;=5.15,D30&lt;1.55,F30&gt;=1.5),3.96,"shouldnthappen"))))))))))))))))))))))))))))))))))))))</f>
        <v>1.5</v>
      </c>
      <c r="BD30" s="1" t="n">
        <f aca="false">IF(AND(B30&lt;2.7,A30&lt;5.3,B30&lt;3.15),3.42,IF(AND(F30&lt;2.5,A30&gt;=5.85,B30&gt;=3.15),4.7,IF(AND(A30&lt;4.35,B30&gt;=2.7,A30&lt;5.3,B30&lt;3.15),1.1,IF(AND(A30&gt;=4.35,B30&gt;=2.7,A30&lt;5.3,B30&lt;3.15),1.42,IF(AND(A30&gt;=7.05,F30&gt;=2.5,A30&gt;=5.3,B30&lt;3.15),6.067,IF(AND(D30&gt;=0.45,A30&lt;5.05,A30&lt;5.85,B30&gt;=3.15),1.6,IF(AND(B30&lt;3.35,A30&gt;=5.05,A30&lt;5.85,B30&gt;=3.15),1.7,IF(AND(A30&gt;=6.85,F30&gt;=2.5,A30&gt;=5.85,B30&gt;=3.15),6.22,IF(AND(D30&lt;1.25,D30&lt;1.35,F30&lt;2.5,A30&gt;=5.3,B30&lt;3.15),4.033,IF(AND(D30&gt;=1.25,D30&lt;1.35,F30&lt;2.5,A30&gt;=5.3,B30&lt;3.15),4.233,IF(AND(A30&lt;6.05,D30&gt;=1.35,F30&lt;2.5,A30&gt;=5.3,B30&lt;3.15),5.1,IF(AND(H30&gt;=13.29,A30&lt;7.05,F30&gt;=2.5,A30&gt;=5.3,B30&lt;3.15),4.96,IF(AND(G30&gt;=0.858,D30&lt;0.45,A30&lt;5.05,A30&lt;5.85,B30&gt;=3.15),1.3,IF(AND(D30&gt;=0.35,B30&gt;=3.35,A30&gt;=5.05,A30&lt;5.85,B30&gt;=3.15),1.4,IF(AND(B30&lt;3.25,A30&lt;6.85,F30&gt;=2.5,A30&gt;=5.85,B30&gt;=3.15),5.233,IF(AND(A30&gt;=6.8,A30&gt;=6.05,D30&gt;=1.35,F30&lt;2.5,A30&gt;=5.3,B30&lt;3.15),4.9,IF(AND(G30&gt;=0.622,H30&lt;13.29,A30&lt;7.05,F30&gt;=2.5,A30&gt;=5.3,B30&lt;3.15),5.067,IF(AND(H30&lt;8.834,G30&lt;0.858,D30&lt;0.45,A30&lt;5.05,A30&lt;5.85,B30&gt;=3.15),1.4,IF(AND(G30&lt;0.774,B30&gt;=3.25,A30&lt;6.85,F30&gt;=2.5,A30&gt;=5.85,B30&gt;=3.15),5.8,IF(AND(G30&gt;=0.774,B30&gt;=3.25,A30&lt;6.85,F30&gt;=2.5,A30&gt;=5.85,B30&gt;=3.15),5.4,IF(AND(H30&gt;=12.206,A30&lt;6.8,A30&gt;=6.05,D30&gt;=1.35,F30&lt;2.5,A30&gt;=5.3,B30&lt;3.15),4.5,IF(AND(G30&gt;=0.439,G30&lt;0.622,H30&lt;13.29,A30&lt;7.05,F30&gt;=2.5,A30&gt;=5.3,B30&lt;3.15),5.667,IF(AND(G30&lt;0.227,H30&gt;=8.834,G30&lt;0.858,D30&lt;0.45,A30&lt;5.05,A30&lt;5.85,B30&gt;=3.15),1.4,IF(AND(G30&gt;=0.227,H30&gt;=8.834,G30&lt;0.858,D30&lt;0.45,A30&lt;5.05,A30&lt;5.85,B30&gt;=3.15),1.3,IF(AND(G30&gt;=0.934,B30&lt;3.75,D30&lt;0.35,B30&gt;=3.35,A30&gt;=5.05,A30&lt;5.85,B30&gt;=3.15),1.7,IF(AND(G30&lt;0.823,B30&gt;=3.75,D30&lt;0.35,B30&gt;=3.35,A30&gt;=5.05,A30&lt;5.85,B30&gt;=3.15),1.55,IF(AND(G30&gt;=0.823,B30&gt;=3.75,D30&lt;0.35,B30&gt;=3.35,A30&gt;=5.05,A30&lt;5.85,B30&gt;=3.15),1.5,IF(AND(A30&lt;6.2,H30&lt;12.206,A30&lt;6.8,A30&gt;=6.05,D30&gt;=1.35,F30&lt;2.5,A30&gt;=5.3,B30&lt;3.15),4.6,IF(AND(A30&gt;=6.2,H30&lt;12.206,A30&lt;6.8,A30&gt;=6.05,D30&gt;=1.35,F30&lt;2.5,A30&gt;=5.3,B30&lt;3.15),4.74,IF(AND(H30&gt;=10.667,G30&lt;0.439,G30&lt;0.622,H30&lt;13.29,A30&lt;7.05,F30&gt;=2.5,A30&gt;=5.3,B30&lt;3.15),5.6,IF(AND(H30&lt;13.67,G30&lt;0.934,B30&lt;3.75,D30&lt;0.35,B30&gt;=3.35,A30&gt;=5.05,A30&lt;5.85,B30&gt;=3.15),1.48,IF(AND(H30&gt;=13.67,G30&lt;0.934,B30&lt;3.75,D30&lt;0.35,B30&gt;=3.35,A30&gt;=5.05,A30&lt;5.85,B30&gt;=3.15),1.3,IF(AND(G30&lt;0.301,H30&lt;10.667,G30&lt;0.439,G30&lt;0.622,H30&lt;13.29,A30&lt;7.05,F30&gt;=2.5,A30&gt;=5.3,B30&lt;3.15),5.2,IF(AND(G30&gt;=0.301,H30&lt;10.667,G30&lt;0.439,G30&lt;0.622,H30&lt;13.29,A30&lt;7.05,F30&gt;=2.5,A30&gt;=5.3,B30&lt;3.15),5.067,"shouldnthappen"))))))))))))))))))))))))))))))))))</f>
        <v>1.48</v>
      </c>
      <c r="BE30" s="1" t="n">
        <f aca="false">IF(AND(B30&gt;=3.85,A30&gt;=5.05,F30&lt;1.5),1.4,IF(AND(A30&lt;5.25,A30&lt;5.75,F30&gt;=1.5),3.15,IF(AND(A30&lt;4.95,B30&lt;3.15,A30&lt;5.05,F30&lt;1.5),1.46,IF(AND(A30&gt;=4.95,B30&lt;3.15,A30&lt;5.05,F30&lt;1.5),1.6,IF(AND(H30&lt;8.834,B30&gt;=3.15,A30&lt;5.05,F30&lt;1.5),1.4,IF(AND(D30&lt;0.25,B30&lt;3.85,A30&gt;=5.05,F30&lt;1.5),1.48,IF(AND(D30&gt;=0.25,B30&lt;3.85,A30&gt;=5.05,F30&lt;1.5),1.7,IF(AND(F30&gt;=2.5,A30&gt;=5.25,A30&lt;5.75,F30&gt;=1.5),4.9,IF(AND(H30&lt;12.45,H30&gt;=8.834,B30&gt;=3.15,A30&lt;5.05,F30&lt;1.5),1.25,IF(AND(H30&gt;=12.45,H30&gt;=8.834,B30&gt;=3.15,A30&lt;5.05,F30&lt;1.5),1.32,IF(AND(G30&lt;0.283,F30&lt;2.5,A30&gt;=5.25,A30&lt;5.75,F30&gt;=1.5),4.3,IF(AND(H30&lt;6.712,H30&lt;11.275,D30&lt;1.55,A30&gt;=5.75,F30&gt;=1.5),5,IF(AND(H30&lt;13.101,H30&gt;=11.275,D30&lt;1.55,A30&gt;=5.75,F30&gt;=1.5),3.933,IF(AND(H30&gt;=13.101,H30&gt;=11.275,D30&lt;1.55,A30&gt;=5.75,F30&gt;=1.5),4.5,IF(AND(A30&gt;=7.3,D30&lt;2.45,D30&gt;=1.55,A30&gt;=5.75,F30&gt;=1.5),6.7,IF(AND(B30&lt;3.45,D30&gt;=2.45,D30&gt;=1.55,A30&gt;=5.75,F30&gt;=1.5),5.925,IF(AND(B30&gt;=3.45,D30&gt;=2.45,D30&gt;=1.55,A30&gt;=5.75,F30&gt;=1.5),6.1,IF(AND(B30&gt;=2.8,G30&gt;=0.283,F30&lt;2.5,A30&gt;=5.25,A30&lt;5.75,F30&gt;=1.5),4.2,IF(AND(D30&lt;1.35,H30&gt;=6.712,H30&lt;11.275,D30&lt;1.55,A30&gt;=5.75,F30&gt;=1.5),4.35,IF(AND(D30&lt;1.05,B30&lt;2.8,G30&gt;=0.283,F30&lt;2.5,A30&gt;=5.25,A30&lt;5.75,F30&gt;=1.5),3.567,IF(AND(D30&gt;=1.05,B30&lt;2.8,G30&gt;=0.283,F30&lt;2.5,A30&gt;=5.25,A30&lt;5.75,F30&gt;=1.5),3.925,IF(AND(B30&lt;2.65,D30&gt;=1.35,H30&gt;=6.712,H30&lt;11.275,D30&lt;1.55,A30&gt;=5.75,F30&gt;=1.5),4.9,IF(AND(B30&gt;=2.65,D30&gt;=1.35,H30&gt;=6.712,H30&lt;11.275,D30&lt;1.55,A30&gt;=5.75,F30&gt;=1.5),4.625,IF(AND(H30&gt;=14.683,G30&gt;=0.628,A30&lt;7.3,D30&lt;2.45,D30&gt;=1.55,A30&gt;=5.75,F30&gt;=1.5),5.4,IF(AND(D30&lt;1.95,H30&lt;8.884,G30&lt;0.628,A30&lt;7.3,D30&lt;2.45,D30&gt;=1.55,A30&gt;=5.75,F30&gt;=1.5),5.1,IF(AND(D30&gt;=1.95,H30&lt;8.884,G30&lt;0.628,A30&lt;7.3,D30&lt;2.45,D30&gt;=1.55,A30&gt;=5.75,F30&gt;=1.5),5.22,IF(AND(A30&lt;6.05,H30&gt;=8.884,G30&lt;0.628,A30&lt;7.3,D30&lt;2.45,D30&gt;=1.55,A30&gt;=5.75,F30&gt;=1.5),5.1,IF(AND(G30&lt;0.817,H30&lt;14.683,G30&gt;=0.628,A30&lt;7.3,D30&lt;2.45,D30&gt;=1.55,A30&gt;=5.75,F30&gt;=1.5),4.967,IF(AND(G30&gt;=0.817,H30&lt;14.683,G30&gt;=0.628,A30&lt;7.3,D30&lt;2.45,D30&gt;=1.55,A30&gt;=5.75,F30&gt;=1.5),5.1,IF(AND(H30&lt;9.637,A30&gt;=6.05,H30&gt;=8.884,G30&lt;0.628,A30&lt;7.3,D30&lt;2.45,D30&gt;=1.55,A30&gt;=5.75,F30&gt;=1.5),5.9,IF(AND(D30&lt;1.85,H30&gt;=9.637,A30&gt;=6.05,H30&gt;=8.884,G30&lt;0.628,A30&lt;7.3,D30&lt;2.45,D30&gt;=1.55,A30&gt;=5.75,F30&gt;=1.5),5.733,IF(AND(G30&gt;=0.388,D30&gt;=1.85,H30&gt;=9.637,A30&gt;=6.05,H30&gt;=8.884,G30&lt;0.628,A30&lt;7.3,D30&lt;2.45,D30&gt;=1.55,A30&gt;=5.75,F30&gt;=1.5),5.64,IF(AND(B30&lt;2.95,G30&lt;0.388,D30&gt;=1.85,H30&gt;=9.637,A30&gt;=6.05,H30&gt;=8.884,G30&lt;0.628,A30&lt;7.3,D30&lt;2.45,D30&gt;=1.55,A30&gt;=5.75,F30&gt;=1.5),5.5,IF(AND(B30&gt;=2.95,G30&lt;0.388,D30&gt;=1.85,H30&gt;=9.637,A30&gt;=6.05,H30&gt;=8.884,G30&lt;0.628,A30&lt;7.3,D30&lt;2.45,D30&gt;=1.55,A30&gt;=5.75,F30&gt;=1.5),5.333,"shouldnthappen"))))))))))))))))))))))))))))))))))</f>
        <v>1.48</v>
      </c>
      <c r="BF30" s="1" t="n">
        <f aca="false">IF(AND(D30&gt;=0.35,F30&lt;1.5),1.65,IF(AND(H30&gt;=16.227,D30&gt;=1.55,F30&gt;=1.5),6.533,IF(AND(A30&gt;=5.45,G30&lt;0.174,D30&lt;0.35,F30&lt;1.5),1.7,IF(AND(D30&lt;0.15,G30&gt;=0.174,D30&lt;0.35,F30&lt;1.5),1.38,IF(AND(D30&gt;=1.15,D30&lt;1.25,D30&lt;1.55,F30&gt;=1.5),3.967,IF(AND(H30&lt;8.376,A30&lt;5.45,G30&lt;0.174,D30&lt;0.35,F30&lt;1.5),1.4,IF(AND(H30&gt;=8.376,A30&lt;5.45,G30&lt;0.174,D30&lt;0.35,F30&lt;1.5),1.5,IF(AND(B30&lt;3.1,D30&gt;=0.15,G30&gt;=0.174,D30&lt;0.35,F30&lt;1.5),1.475,IF(AND(H30&lt;10.258,D30&lt;1.15,D30&lt;1.25,D30&lt;1.55,F30&gt;=1.5),3.24,IF(AND(H30&gt;=10.258,D30&lt;1.15,D30&lt;1.25,D30&lt;1.55,F30&gt;=1.5),3.875,IF(AND(F30&gt;=2.5,H30&lt;10.927,D30&gt;=1.25,D30&lt;1.55,F30&gt;=1.5),5.05,IF(AND(D30&lt;1.35,H30&gt;=10.927,D30&gt;=1.25,D30&lt;1.55,F30&gt;=1.5),4.25,IF(AND(A30&gt;=6.95,D30&lt;1.75,H30&lt;16.227,D30&gt;=1.55,F30&gt;=1.5),5.8,IF(AND(B30&lt;3.3,B30&gt;=3.1,D30&gt;=0.15,G30&gt;=0.174,D30&lt;0.35,F30&lt;1.5),1.3,IF(AND(H30&lt;12.278,D30&gt;=1.35,H30&gt;=10.927,D30&gt;=1.25,D30&lt;1.55,F30&gt;=1.5),4.9,IF(AND(G30&lt;0.226,A30&lt;6.95,D30&lt;1.75,H30&lt;16.227,D30&gt;=1.55,F30&gt;=1.5),5,IF(AND(G30&gt;=0.226,A30&lt;6.95,D30&lt;1.75,H30&lt;16.227,D30&gt;=1.55,F30&gt;=1.5),4.62,IF(AND(H30&lt;9.35,B30&lt;2.95,D30&gt;=1.75,H30&lt;16.227,D30&gt;=1.55,F30&gt;=1.5),6.3,IF(AND(H30&gt;=9.35,B30&lt;2.95,D30&gt;=1.75,H30&lt;16.227,D30&gt;=1.55,F30&gt;=1.5),5.58,IF(AND(A30&lt;5.05,B30&gt;=3.3,B30&gt;=3.1,D30&gt;=0.15,G30&gt;=0.174,D30&lt;0.35,F30&lt;1.5),1.35,IF(AND(A30&gt;=5.05,B30&gt;=3.3,B30&gt;=3.1,D30&gt;=0.15,G30&gt;=0.174,D30&lt;0.35,F30&lt;1.5),1.46,IF(AND(B30&lt;2.8,A30&lt;5.65,F30&lt;2.5,H30&lt;10.927,D30&gt;=1.25,D30&lt;1.55,F30&gt;=1.5),4.075,IF(AND(B30&gt;=2.8,A30&lt;5.65,F30&lt;2.5,H30&lt;10.927,D30&gt;=1.25,D30&lt;1.55,F30&gt;=1.5),3.933,IF(AND(A30&lt;6.25,A30&gt;=5.65,F30&lt;2.5,H30&lt;10.927,D30&gt;=1.25,D30&lt;1.55,F30&gt;=1.5),4.533,IF(AND(A30&gt;=6.25,A30&gt;=5.65,F30&lt;2.5,H30&lt;10.927,D30&gt;=1.25,D30&lt;1.55,F30&gt;=1.5),4.3,IF(AND(A30&lt;6.5,H30&gt;=12.278,D30&gt;=1.35,H30&gt;=10.927,D30&gt;=1.25,D30&lt;1.55,F30&gt;=1.5),4.55,IF(AND(A30&gt;=6.5,H30&gt;=12.278,D30&gt;=1.35,H30&gt;=10.927,D30&gt;=1.25,D30&lt;1.55,F30&gt;=1.5),4.775,IF(AND(H30&lt;9.884,D30&lt;2.1,B30&gt;=2.95,D30&gt;=1.75,H30&lt;16.227,D30&gt;=1.55,F30&gt;=1.5),5.5,IF(AND(H30&gt;=9.884,D30&lt;2.1,B30&gt;=2.95,D30&gt;=1.75,H30&lt;16.227,D30&gt;=1.55,F30&gt;=1.5),5.1,IF(AND(H30&lt;10.393,D30&gt;=2.1,B30&gt;=2.95,D30&gt;=1.75,H30&lt;16.227,D30&gt;=1.55,F30&gt;=1.5),5.74,IF(AND(D30&lt;2.25,H30&gt;=10.393,D30&gt;=2.1,B30&gt;=2.95,D30&gt;=1.75,H30&lt;16.227,D30&gt;=1.55,F30&gt;=1.5),5.8,IF(AND(D30&gt;=2.25,H30&gt;=10.393,D30&gt;=2.1,B30&gt;=2.95,D30&gt;=1.75,H30&lt;16.227,D30&gt;=1.55,F30&gt;=1.5),5.4,"shouldnthappen"))))))))))))))))))))))))))))))))</f>
        <v>1.5</v>
      </c>
      <c r="BG30" s="1" t="n">
        <f aca="false">IF(AND(G30&lt;0.096,A30&lt;5.45),2.95,IF(AND(F30&gt;=1.5,G30&gt;=0.096,A30&lt;5.45),3,IF(AND(D30&lt;0.6,A30&lt;5.9,A30&gt;=5.45),1.4,IF(AND(F30&gt;=2.5,D30&gt;=0.6,A30&lt;5.9,A30&gt;=5.45),5.1,IF(AND(A30&lt;7.45,A30&gt;=7.05,A30&gt;=5.9,A30&gt;=5.45),6.167,IF(AND(B30&gt;=3.55,G30&lt;0.587,F30&lt;1.5,G30&gt;=0.096,A30&lt;5.45),1,IF(AND(A30&lt;5.05,G30&gt;=0.587,F30&lt;1.5,G30&gt;=0.096,A30&lt;5.45),1.35,IF(AND(B30&lt;2.75,D30&lt;1.7,A30&lt;7.05,A30&gt;=5.9,A30&gt;=5.45),4.9,IF(AND(A30&lt;6.2,D30&gt;=1.7,A30&lt;7.05,A30&gt;=5.9,A30&gt;=5.45),4.833,IF(AND(H30&lt;17.32,A30&gt;=7.45,A30&gt;=7.05,A30&gt;=5.9,A30&gt;=5.45),6.68,IF(AND(H30&gt;=17.32,A30&gt;=7.45,A30&gt;=7.05,A30&gt;=5.9,A30&gt;=5.45),6.4,IF(AND(G30&lt;0.161,B30&lt;3.55,G30&lt;0.587,F30&lt;1.5,G30&gt;=0.096,A30&lt;5.45),1.5,IF(AND(H30&lt;11.016,A30&gt;=5.05,G30&gt;=0.587,F30&lt;1.5,G30&gt;=0.096,A30&lt;5.45),1.633,IF(AND(H30&lt;11.001,G30&lt;0.372,F30&lt;2.5,D30&gt;=0.6,A30&lt;5.9,A30&gt;=5.45),4.133,IF(AND(H30&gt;=11.001,G30&lt;0.372,F30&lt;2.5,D30&gt;=0.6,A30&lt;5.9,A30&gt;=5.45),4.3,IF(AND(H30&lt;6.808,G30&gt;=0.372,F30&lt;2.5,D30&gt;=0.6,A30&lt;5.9,A30&gt;=5.45),4,IF(AND(A30&gt;=6.75,B30&gt;=2.75,D30&lt;1.7,A30&lt;7.05,A30&gt;=5.9,A30&gt;=5.45),4.84,IF(AND(H30&lt;12.467,G30&gt;=0.161,B30&lt;3.55,G30&lt;0.587,F30&lt;1.5,G30&gt;=0.096,A30&lt;5.45),1.3,IF(AND(D30&lt;0.25,H30&gt;=11.016,A30&gt;=5.05,G30&gt;=0.587,F30&lt;1.5,G30&gt;=0.096,A30&lt;5.45),1.52,IF(AND(D30&gt;=0.25,H30&gt;=11.016,A30&gt;=5.05,G30&gt;=0.587,F30&lt;1.5,G30&gt;=0.096,A30&lt;5.45),1.5,IF(AND(H30&lt;11.218,H30&gt;=6.808,G30&gt;=0.372,F30&lt;2.5,D30&gt;=0.6,A30&lt;5.9,A30&gt;=5.45),3.7,IF(AND(H30&gt;=11.218,H30&gt;=6.808,G30&gt;=0.372,F30&lt;2.5,D30&gt;=0.6,A30&lt;5.9,A30&gt;=5.45),3.9,IF(AND(B30&lt;2.95,A30&lt;6.75,B30&gt;=2.75,D30&lt;1.7,A30&lt;7.05,A30&gt;=5.9,A30&gt;=5.45),4.2,IF(AND(B30&gt;=2.95,A30&lt;6.75,B30&gt;=2.75,D30&lt;1.7,A30&lt;7.05,A30&gt;=5.9,A30&gt;=5.45),4.6,IF(AND(D30&gt;=2.45,A30&lt;6.85,A30&gt;=6.2,D30&gt;=1.7,A30&lt;7.05,A30&gt;=5.9,A30&gt;=5.45),5.9,IF(AND(G30&lt;0.312,A30&gt;=6.85,A30&gt;=6.2,D30&gt;=1.7,A30&lt;7.05,A30&gt;=5.9,A30&gt;=5.45),5.1,IF(AND(G30&gt;=0.312,A30&gt;=6.85,A30&gt;=6.2,D30&gt;=1.7,A30&lt;7.05,A30&gt;=5.9,A30&gt;=5.45),5.4,IF(AND(G30&lt;0.251,H30&gt;=12.467,G30&gt;=0.161,B30&lt;3.55,G30&lt;0.587,F30&lt;1.5,G30&gt;=0.096,A30&lt;5.45),1.35,IF(AND(G30&gt;=0.251,H30&gt;=12.467,G30&gt;=0.161,B30&lt;3.55,G30&lt;0.587,F30&lt;1.5,G30&gt;=0.096,A30&lt;5.45),1.467,IF(AND(G30&gt;=0.628,D30&lt;2.45,A30&lt;6.85,A30&gt;=6.2,D30&gt;=1.7,A30&lt;7.05,A30&gt;=5.9,A30&gt;=5.45),5.1,IF(AND(A30&gt;=6.75,G30&lt;0.628,D30&lt;2.45,A30&lt;6.85,A30&gt;=6.2,D30&gt;=1.7,A30&lt;7.05,A30&gt;=5.9,A30&gt;=5.45),5.9,IF(AND(H30&lt;11.824,A30&lt;6.75,G30&lt;0.628,D30&lt;2.45,A30&lt;6.85,A30&gt;=6.2,D30&gt;=1.7,A30&lt;7.05,A30&gt;=5.9,A30&gt;=5.45),5.44,IF(AND(H30&lt;14.378,H30&gt;=11.824,A30&lt;6.75,G30&lt;0.628,D30&lt;2.45,A30&lt;6.85,A30&gt;=6.2,D30&gt;=1.7,A30&lt;7.05,A30&gt;=5.9,A30&gt;=5.45),5.6,IF(AND(H30&gt;=14.378,H30&gt;=11.824,A30&lt;6.75,G30&lt;0.628,D30&lt;2.45,A30&lt;6.85,A30&gt;=6.2,D30&gt;=1.7,A30&lt;7.05,A30&gt;=5.9,A30&gt;=5.45),5.8,"shouldnthappen"))))))))))))))))))))))))))))))))))</f>
        <v>2.95</v>
      </c>
      <c r="BH30" s="1" t="n">
        <f aca="false">IF(AND(G30&gt;=0.905,F30&lt;1.5),1.8,IF(AND(H30&lt;5.523,G30&lt;0.905,F30&lt;1.5),1,IF(AND(D30&gt;=0.4,H30&gt;=5.523,G30&lt;0.905,F30&lt;1.5),1.7,IF(AND(G30&gt;=0.878,D30&lt;1.35,F30&lt;2.5,F30&gt;=1.5),4.4,IF(AND(A30&lt;5.4,D30&gt;=1.35,F30&lt;2.5,F30&gt;=1.5),3.9,IF(AND(G30&lt;0.177,B30&lt;3.15,F30&gt;=2.5,F30&gt;=1.5),6.15,IF(AND(H30&lt;10.393,B30&gt;=3.15,F30&gt;=2.5,F30&gt;=1.5),5.94,IF(AND(H30&gt;=10.393,B30&gt;=3.15,F30&gt;=2.5,F30&gt;=1.5),5.467,IF(AND(D30&gt;=1.25,G30&lt;0.878,D30&lt;1.35,F30&lt;2.5,F30&gt;=1.5),4.18,IF(AND(G30&gt;=0.709,A30&gt;=5.4,D30&gt;=1.35,F30&lt;2.5,F30&gt;=1.5),4.9,IF(AND(B30&lt;2.6,G30&gt;=0.177,B30&lt;3.15,F30&gt;=2.5,F30&gt;=1.5),4.8,IF(AND(A30&lt;4.35,A30&lt;5.05,D30&lt;0.4,H30&gt;=5.523,G30&lt;0.905,F30&lt;1.5),1.1,IF(AND(A30&gt;=5.6,A30&gt;=5.05,D30&lt;0.4,H30&gt;=5.523,G30&lt;0.905,F30&lt;1.5),1.7,IF(AND(D30&lt;1.05,D30&lt;1.25,G30&lt;0.878,D30&lt;1.35,F30&lt;2.5,F30&gt;=1.5),3.6,IF(AND(D30&gt;=1.55,G30&lt;0.709,A30&gt;=5.4,D30&gt;=1.35,F30&lt;2.5,F30&gt;=1.5),4.975,IF(AND(D30&lt;1.7,B30&gt;=2.6,G30&gt;=0.177,B30&lt;3.15,F30&gt;=2.5,F30&gt;=1.5),5.8,IF(AND(B30&lt;3.15,A30&gt;=4.35,A30&lt;5.05,D30&lt;0.4,H30&gt;=5.523,G30&lt;0.905,F30&lt;1.5),1.46,IF(AND(A30&gt;=5.45,A30&lt;5.6,A30&gt;=5.05,D30&lt;0.4,H30&gt;=5.523,G30&lt;0.905,F30&lt;1.5),1.35,IF(AND(H30&lt;10.974,D30&gt;=1.05,D30&lt;1.25,G30&lt;0.878,D30&lt;1.35,F30&lt;2.5,F30&gt;=1.5),3.8,IF(AND(H30&gt;=13.654,D30&lt;1.55,G30&lt;0.709,A30&gt;=5.4,D30&gt;=1.35,F30&lt;2.5,F30&gt;=1.5),4.725,IF(AND(A30&lt;4.5,B30&gt;=3.15,A30&gt;=4.35,A30&lt;5.05,D30&lt;0.4,H30&gt;=5.523,G30&lt;0.905,F30&lt;1.5),1.3,IF(AND(G30&lt;0.676,A30&lt;5.45,A30&lt;5.6,A30&gt;=5.05,D30&lt;0.4,H30&gt;=5.523,G30&lt;0.905,F30&lt;1.5),1.5,IF(AND(G30&gt;=0.676,A30&lt;5.45,A30&lt;5.6,A30&gt;=5.05,D30&lt;0.4,H30&gt;=5.523,G30&lt;0.905,F30&lt;1.5),1.55,IF(AND(A30&lt;5.7,H30&gt;=10.974,D30&gt;=1.05,D30&lt;1.25,G30&lt;0.878,D30&lt;1.35,F30&lt;2.5,F30&gt;=1.5),3.9,IF(AND(A30&gt;=5.7,H30&gt;=10.974,D30&gt;=1.05,D30&lt;1.25,G30&lt;0.878,D30&lt;1.35,F30&lt;2.5,F30&gt;=1.5),3.933,IF(AND(G30&gt;=0.644,H30&lt;13.654,D30&lt;1.55,G30&lt;0.709,A30&gt;=5.4,D30&gt;=1.35,F30&lt;2.5,F30&gt;=1.5),4.4,IF(AND(B30&lt;2.9,A30&lt;6.2,D30&gt;=1.7,B30&gt;=2.6,G30&gt;=0.177,B30&lt;3.15,F30&gt;=2.5,F30&gt;=1.5),5.02,IF(AND(B30&gt;=2.9,A30&lt;6.2,D30&gt;=1.7,B30&gt;=2.6,G30&gt;=0.177,B30&lt;3.15,F30&gt;=2.5,F30&gt;=1.5),4.8,IF(AND(D30&lt;2.2,A30&gt;=6.2,D30&gt;=1.7,B30&gt;=2.6,G30&gt;=0.177,B30&lt;3.15,F30&gt;=2.5,F30&gt;=1.5),5.325,IF(AND(D30&gt;=2.2,A30&gt;=6.2,D30&gt;=1.7,B30&gt;=2.6,G30&gt;=0.177,B30&lt;3.15,F30&gt;=2.5,F30&gt;=1.5),5.1,IF(AND(D30&lt;0.25,A30&gt;=4.5,B30&gt;=3.15,A30&gt;=4.35,A30&lt;5.05,D30&lt;0.4,H30&gt;=5.523,G30&lt;0.905,F30&lt;1.5),1.357,IF(AND(D30&gt;=0.25,A30&gt;=4.5,B30&gt;=3.15,A30&gt;=4.35,A30&lt;5.05,D30&lt;0.4,H30&gt;=5.523,G30&lt;0.905,F30&lt;1.5),1.333,IF(AND(H30&lt;10.723,G30&lt;0.644,H30&lt;13.654,D30&lt;1.55,G30&lt;0.709,A30&gt;=5.4,D30&gt;=1.35,F30&lt;2.5,F30&gt;=1.5),4.6,IF(AND(H30&gt;=10.723,G30&lt;0.644,H30&lt;13.654,D30&lt;1.55,G30&lt;0.709,A30&gt;=5.4,D30&gt;=1.35,F30&lt;2.5,F30&gt;=1.5),4.5,"shouldnthappen"))))))))))))))))))))))))))))))))))</f>
        <v>1.5</v>
      </c>
      <c r="BI30" s="1" t="n">
        <f aca="false">IF(AND(D30&gt;=0.8,A30&lt;5.45),3.9,IF(AND(D30&gt;=0.45,D30&lt;0.8,A30&lt;5.45),1.66,IF(AND(H30&lt;16.447,B30&gt;=3.45,A30&gt;=5.45),1.525,IF(AND(H30&gt;=16.447,B30&gt;=3.45,A30&gt;=5.45),6.4,IF(AND(H30&lt;5.245,D30&lt;0.45,D30&lt;0.8,A30&lt;5.45),1,IF(AND(A30&gt;=7.2,G30&lt;0.154,B30&lt;3.45,A30&gt;=5.45),6.7,IF(AND(D30&lt;1.65,A30&lt;7.2,G30&lt;0.154,B30&lt;3.45,A30&gt;=5.45),4.7,IF(AND(D30&gt;=1.65,A30&lt;7.2,G30&lt;0.154,B30&lt;3.45,A30&gt;=5.45),5.52,IF(AND(D30&gt;=0.25,A30&lt;5.05,H30&gt;=5.245,D30&lt;0.45,D30&lt;0.8,A30&lt;5.45),1.35,IF(AND(H30&lt;6.089,A30&gt;=5.05,H30&gt;=5.245,D30&lt;0.45,D30&lt;0.8,A30&lt;5.45),1.7,IF(AND(D30&lt;1.2,B30&lt;2.6,A30&lt;5.75,G30&gt;=0.154,B30&lt;3.45,A30&gt;=5.45),3.85,IF(AND(D30&gt;=1.2,B30&lt;2.6,A30&lt;5.75,G30&gt;=0.154,B30&lt;3.45,A30&gt;=5.45),4,IF(AND(D30&gt;=1.65,B30&gt;=2.6,A30&lt;5.75,G30&gt;=0.154,B30&lt;3.45,A30&gt;=5.45),4.9,IF(AND(G30&lt;0.353,F30&lt;2.5,A30&gt;=5.75,G30&gt;=0.154,B30&lt;3.45,A30&gt;=5.45),4.25,IF(AND(A30&gt;=7.25,F30&gt;=2.5,A30&gt;=5.75,G30&gt;=0.154,B30&lt;3.45,A30&gt;=5.45),6.45,IF(AND(H30&lt;11.218,D30&lt;0.25,A30&lt;5.05,H30&gt;=5.245,D30&lt;0.45,D30&lt;0.8,A30&lt;5.45),1.42,IF(AND(G30&lt;0.517,H30&gt;=6.089,A30&gt;=5.05,H30&gt;=5.245,D30&lt;0.45,D30&lt;0.8,A30&lt;5.45),1.44,IF(AND(G30&gt;=0.517,H30&gt;=6.089,A30&gt;=5.05,H30&gt;=5.245,D30&lt;0.45,D30&lt;0.8,A30&lt;5.45),1.54,IF(AND(H30&gt;=10.194,D30&lt;1.65,B30&gt;=2.6,A30&lt;5.75,G30&gt;=0.154,B30&lt;3.45,A30&gt;=5.45),4.35,IF(AND(B30&gt;=3.15,G30&gt;=0.353,F30&lt;2.5,A30&gt;=5.75,G30&gt;=0.154,B30&lt;3.45,A30&gt;=5.45),4.7,IF(AND(H30&lt;7.716,A30&lt;7.25,F30&gt;=2.5,A30&gt;=5.75,G30&gt;=0.154,B30&lt;3.45,A30&gt;=5.45),5.04,IF(AND(G30&lt;0.175,H30&gt;=11.218,D30&lt;0.25,A30&lt;5.05,H30&gt;=5.245,D30&lt;0.45,D30&lt;0.8,A30&lt;5.45),1.5,IF(AND(H30&lt;7.713,H30&lt;10.194,D30&lt;1.65,B30&gt;=2.6,A30&lt;5.75,G30&gt;=0.154,B30&lt;3.45,A30&gt;=5.45),4.1,IF(AND(H30&gt;=7.713,H30&lt;10.194,D30&lt;1.65,B30&gt;=2.6,A30&lt;5.75,G30&gt;=0.154,B30&lt;3.45,A30&gt;=5.45),4.2,IF(AND(B30&gt;=3.05,B30&lt;3.15,G30&gt;=0.353,F30&lt;2.5,A30&gt;=5.75,G30&gt;=0.154,B30&lt;3.45,A30&gt;=5.45),4.4,IF(AND(D30&gt;=2.45,H30&gt;=7.716,A30&lt;7.25,F30&gt;=2.5,A30&gt;=5.75,G30&gt;=0.154,B30&lt;3.45,A30&gt;=5.45),5.85,IF(AND(D30&lt;0.15,G30&gt;=0.175,H30&gt;=11.218,D30&lt;0.25,A30&lt;5.05,H30&gt;=5.245,D30&lt;0.45,D30&lt;0.8,A30&lt;5.45),1.1,IF(AND(H30&gt;=16.317,B30&lt;3.05,B30&lt;3.15,G30&gt;=0.353,F30&lt;2.5,A30&gt;=5.75,G30&gt;=0.154,B30&lt;3.45,A30&gt;=5.45),4.8,IF(AND(G30&gt;=0.857,D30&lt;2.45,H30&gt;=7.716,A30&lt;7.25,F30&gt;=2.5,A30&gt;=5.75,G30&gt;=0.154,B30&lt;3.45,A30&gt;=5.45),5.05,IF(AND(G30&lt;0.245,D30&gt;=0.15,G30&gt;=0.175,H30&gt;=11.218,D30&lt;0.25,A30&lt;5.05,H30&gt;=5.245,D30&lt;0.45,D30&lt;0.8,A30&lt;5.45),1.3,IF(AND(G30&gt;=0.245,D30&gt;=0.15,G30&gt;=0.175,H30&gt;=11.218,D30&lt;0.25,A30&lt;5.05,H30&gt;=5.245,D30&lt;0.45,D30&lt;0.8,A30&lt;5.45),1.22,IF(AND(B30&lt;2.85,H30&lt;16.317,B30&lt;3.05,B30&lt;3.15,G30&gt;=0.353,F30&lt;2.5,A30&gt;=5.75,G30&gt;=0.154,B30&lt;3.45,A30&gt;=5.45),4.6,IF(AND(B30&gt;=2.85,H30&lt;16.317,B30&lt;3.05,B30&lt;3.15,G30&gt;=0.353,F30&lt;2.5,A30&gt;=5.75,G30&gt;=0.154,B30&lt;3.45,A30&gt;=5.45),4.633,IF(AND(D30&lt;1.85,G30&lt;0.857,D30&lt;2.45,H30&gt;=7.716,A30&lt;7.25,F30&gt;=2.5,A30&gt;=5.75,G30&gt;=0.154,B30&lt;3.45,A30&gt;=5.45),5.8,IF(AND(H30&lt;11.297,D30&gt;=1.85,G30&lt;0.857,D30&lt;2.45,H30&gt;=7.716,A30&lt;7.25,F30&gt;=2.5,A30&gt;=5.75,G30&gt;=0.154,B30&lt;3.45,A30&gt;=5.45),5.3,IF(AND(G30&lt;0.388,H30&gt;=11.297,D30&gt;=1.85,G30&lt;0.857,D30&lt;2.45,H30&gt;=7.716,A30&lt;7.25,F30&gt;=2.5,A30&gt;=5.75,G30&gt;=0.154,B30&lt;3.45,A30&gt;=5.45),5.4,IF(AND(G30&gt;=0.388,H30&gt;=11.297,D30&gt;=1.85,G30&lt;0.857,D30&lt;2.45,H30&gt;=7.716,A30&lt;7.25,F30&gt;=2.5,A30&gt;=5.75,G30&gt;=0.154,B30&lt;3.45,A30&gt;=5.45),5.6,"shouldnthappen")))))))))))))))))))))))))))))))))))))</f>
        <v>1.44</v>
      </c>
      <c r="BJ30" s="1" t="n">
        <f aca="false">IF(AND(F30&gt;=2,B30&gt;=3.35),6.1,IF(AND(H30&gt;=12.719,F30&lt;1.5,B30&lt;3.35),1.567,IF(AND(H30&lt;5.245,F30&lt;2,B30&gt;=3.35),1,IF(AND(D30&lt;0.15,H30&lt;12.719,F30&lt;1.5,B30&lt;3.35),1.5,IF(AND(D30&gt;=0.35,H30&gt;=5.245,F30&lt;2,B30&gt;=3.35),1.6,IF(AND(A30&lt;4.9,D30&gt;=0.15,H30&lt;12.719,F30&lt;1.5,B30&lt;3.35),1.36,IF(AND(B30&lt;2.65,G30&lt;0.572,D30&lt;1.45,F30&gt;=1.5,B30&lt;3.35),3.5,IF(AND(A30&lt;6.1,F30&lt;2.5,D30&gt;=1.45,F30&gt;=1.5,B30&lt;3.35),5.1,IF(AND(G30&gt;=0.607,D30&lt;0.35,H30&gt;=5.245,F30&lt;2,B30&gt;=3.35),1.65,IF(AND(G30&lt;0.546,A30&gt;=4.9,D30&gt;=0.15,H30&lt;12.719,F30&lt;1.5,B30&lt;3.35),1.2,IF(AND(G30&gt;=0.546,A30&gt;=4.9,D30&gt;=0.15,H30&lt;12.719,F30&lt;1.5,B30&lt;3.35),1.4,IF(AND(A30&gt;=6.3,B30&gt;=2.65,G30&lt;0.572,D30&lt;1.45,F30&gt;=1.5,B30&lt;3.35),4.8,IF(AND(D30&lt;1.15,B30&lt;2.85,G30&gt;=0.572,D30&lt;1.45,F30&gt;=1.5,B30&lt;3.35),3.9,IF(AND(B30&gt;=3.15,B30&gt;=2.85,G30&gt;=0.572,D30&lt;1.45,F30&gt;=1.5,B30&lt;3.35),4.7,IF(AND(B30&lt;2.95,A30&gt;=6.1,F30&lt;2.5,D30&gt;=1.45,F30&gt;=1.5,B30&lt;3.35),4.533,IF(AND(B30&gt;=2.95,A30&gt;=6.1,F30&lt;2.5,D30&gt;=1.45,F30&gt;=1.5,B30&lt;3.35),4.75,IF(AND(A30&gt;=6.7,G30&lt;0.107,F30&gt;=2.5,D30&gt;=1.45,F30&gt;=1.5,B30&lt;3.35),5.7,IF(AND(G30&gt;=0.385,G30&lt;0.607,D30&lt;0.35,H30&gt;=5.245,F30&lt;2,B30&gt;=3.35),1.325,IF(AND(D30&lt;1.25,A30&lt;6.3,B30&gt;=2.65,G30&lt;0.572,D30&lt;1.45,F30&gt;=1.5,B30&lt;3.35),4,IF(AND(D30&gt;=1.25,A30&lt;6.3,B30&gt;=2.65,G30&lt;0.572,D30&lt;1.45,F30&gt;=1.5,B30&lt;3.35),4.18,IF(AND(G30&lt;0.907,D30&gt;=1.15,B30&lt;2.85,G30&gt;=0.572,D30&lt;1.45,F30&gt;=1.5,B30&lt;3.35),4,IF(AND(G30&gt;=0.907,D30&gt;=1.15,B30&lt;2.85,G30&gt;=0.572,D30&lt;1.45,F30&gt;=1.5,B30&lt;3.35),4.4,IF(AND(H30&lt;8.326,B30&lt;3.15,B30&gt;=2.85,G30&gt;=0.572,D30&lt;1.45,F30&gt;=1.5,B30&lt;3.35),3.6,IF(AND(H30&gt;=8.326,B30&lt;3.15,B30&gt;=2.85,G30&gt;=0.572,D30&lt;1.45,F30&gt;=1.5,B30&lt;3.35),4.48,IF(AND(B30&lt;2.95,A30&lt;6.7,G30&lt;0.107,F30&gt;=2.5,D30&gt;=1.45,F30&gt;=1.5,B30&lt;3.35),5.6,IF(AND(B30&gt;=2.95,A30&lt;6.7,G30&lt;0.107,F30&gt;=2.5,D30&gt;=1.45,F30&gt;=1.5,B30&lt;3.35),5.5,IF(AND(G30&lt;0.205,G30&lt;0.432,G30&gt;=0.107,F30&gt;=2.5,D30&gt;=1.45,F30&gt;=1.5,B30&lt;3.35),5.3,IF(AND(B30&gt;=3.05,G30&gt;=0.432,G30&gt;=0.107,F30&gt;=2.5,D30&gt;=1.45,F30&gt;=1.5,B30&lt;3.35),5.86,IF(AND(H30&gt;=14.057,G30&lt;0.385,G30&lt;0.607,D30&lt;0.35,H30&gt;=5.245,F30&lt;2,B30&gt;=3.35),1.7,IF(AND(D30&lt;1.7,G30&gt;=0.205,G30&lt;0.432,G30&gt;=0.107,F30&gt;=2.5,D30&gt;=1.45,F30&gt;=1.5,B30&lt;3.35),5,IF(AND(G30&lt;0.779,B30&lt;3.05,G30&gt;=0.432,G30&gt;=0.107,F30&gt;=2.5,D30&gt;=1.45,F30&gt;=1.5,B30&lt;3.35),4.9,IF(AND(G30&gt;=0.779,B30&lt;3.05,G30&gt;=0.432,G30&gt;=0.107,F30&gt;=2.5,D30&gt;=1.45,F30&gt;=1.5,B30&lt;3.35),5.533,IF(AND(D30&gt;=0.25,H30&lt;14.057,G30&lt;0.385,G30&lt;0.607,D30&lt;0.35,H30&gt;=5.245,F30&lt;2,B30&gt;=3.35),1.4,IF(AND(B30&lt;2.85,D30&gt;=1.7,G30&gt;=0.205,G30&lt;0.432,G30&gt;=0.107,F30&gt;=2.5,D30&gt;=1.45,F30&gt;=1.5,B30&lt;3.35),5.1,IF(AND(B30&gt;=2.85,D30&gt;=1.7,G30&gt;=0.205,G30&lt;0.432,G30&gt;=0.107,F30&gt;=2.5,D30&gt;=1.45,F30&gt;=1.5,B30&lt;3.35),5.15,IF(AND(A30&lt;5.1,D30&lt;0.25,H30&lt;14.057,G30&lt;0.385,G30&lt;0.607,D30&lt;0.35,H30&gt;=5.245,F30&lt;2,B30&gt;=3.35),1.4,IF(AND(A30&gt;=5.1,D30&lt;0.25,H30&lt;14.057,G30&lt;0.385,G30&lt;0.607,D30&lt;0.35,H30&gt;=5.245,F30&lt;2,B30&gt;=3.35),1.5,"shouldnthappen")))))))))))))))))))))))))))))))))))))</f>
        <v>1.5</v>
      </c>
    </row>
    <row r="31" customFormat="false" ht="13.8" hidden="false" customHeight="false" outlineLevel="0" collapsed="false">
      <c r="A31" s="1" t="n">
        <v>5.2</v>
      </c>
      <c r="B31" s="1" t="n">
        <v>3.4</v>
      </c>
      <c r="C31" s="1" t="n">
        <v>1.4</v>
      </c>
      <c r="D31" s="1" t="n">
        <v>0.2</v>
      </c>
      <c r="E31" s="1" t="s">
        <v>94</v>
      </c>
      <c r="F31" s="1" t="n">
        <v>1</v>
      </c>
      <c r="G31" s="1" t="n">
        <v>0.0452041709795594</v>
      </c>
      <c r="H31" s="16" t="n">
        <v>12.1988099415787</v>
      </c>
      <c r="I31" s="11" t="n">
        <f aca="false">C31</f>
        <v>1.4</v>
      </c>
      <c r="J31" s="1" t="n">
        <f aca="false">AVERAGE(M31:BJ31)</f>
        <v>1.47784</v>
      </c>
      <c r="K31" s="15" t="n">
        <f aca="false">1-SQRT(VAR(M31:BJ31, I31)) / AVERAGE(M31:BJ31)</f>
        <v>0.848123272160851</v>
      </c>
      <c r="L31" s="1" t="n">
        <f aca="false">(J31-I31)/I31</f>
        <v>0.0555999999999999</v>
      </c>
      <c r="M31" s="1" t="n">
        <f aca="false">IF(AND(H31&gt;=16.241,B31&gt;=3.35),6.4,IF(AND(D31&gt;=0.75,A31&lt;5.15,B31&lt;3.35),4.1,IF(AND(D31&gt;=1.5,H31&lt;16.241,B31&gt;=3.35),5.767,IF(AND(B31&gt;=3.25,D31&lt;0.75,A31&lt;5.15,B31&lt;3.35),1.58,IF(AND(A31&lt;4.95,D31&lt;1.5,H31&lt;16.241,B31&gt;=3.35),1.4,IF(AND(A31&lt;4.5,B31&lt;3.25,D31&lt;0.75,A31&lt;5.15,B31&lt;3.35),1.26,IF(AND(A31&gt;=4.5,B31&lt;3.25,D31&lt;0.75,A31&lt;5.15,B31&lt;3.35),1.48,IF(AND(G31&lt;0.356,H31&lt;12.557,D31&lt;1.45,A31&gt;=5.15,B31&lt;3.35),4.267,IF(AND(D31&lt;1.25,H31&gt;=12.557,D31&lt;1.45,A31&gt;=5.15,B31&lt;3.35),4.05,IF(AND(D31&gt;=1.35,G31&gt;=0.356,H31&lt;12.557,D31&lt;1.45,A31&gt;=5.15,B31&lt;3.35),4.25,IF(AND(H31&lt;15.086,D31&gt;=1.25,H31&gt;=12.557,D31&lt;1.45,A31&gt;=5.15,B31&lt;3.35),4.4,IF(AND(F31&lt;2.5,G31&gt;=0.44,D31&lt;2.05,D31&gt;=1.45,A31&gt;=5.15,B31&lt;3.35),4.7,IF(AND(H31&lt;10.391,B31&lt;3.15,D31&gt;=2.05,D31&gt;=1.45,A31&gt;=5.15,B31&lt;3.35),5.1,IF(AND(G31&lt;0.505,B31&gt;=3.15,D31&gt;=2.05,D31&gt;=1.45,A31&gt;=5.15,B31&lt;3.35),5.7,IF(AND(G31&gt;=0.505,B31&gt;=3.15,D31&gt;=2.05,D31&gt;=1.45,A31&gt;=5.15,B31&lt;3.35),5.95,IF(AND(D31&gt;=0.5,G31&lt;0.905,A31&gt;=4.95,D31&lt;1.5,H31&lt;16.241,B31&gt;=3.35),1.6,IF(AND(B31&lt;3.6,G31&gt;=0.905,A31&gt;=4.95,D31&lt;1.5,H31&lt;16.241,B31&gt;=3.35),1.7,IF(AND(B31&gt;=3.6,G31&gt;=0.905,A31&gt;=4.95,D31&lt;1.5,H31&lt;16.241,B31&gt;=3.35),1.767,IF(AND(A31&gt;=5.7,D31&lt;1.35,G31&gt;=0.356,H31&lt;12.557,D31&lt;1.45,A31&gt;=5.15,B31&lt;3.35),3.9,IF(AND(A31&lt;6.35,H31&gt;=15.086,D31&gt;=1.25,H31&gt;=12.557,D31&lt;1.45,A31&gt;=5.15,B31&lt;3.35),4.7,IF(AND(A31&gt;=6.35,H31&gt;=15.086,D31&gt;=1.25,H31&gt;=12.557,D31&lt;1.45,A31&gt;=5.15,B31&lt;3.35),4.6,IF(AND(H31&lt;9.252,D31&lt;1.55,G31&lt;0.44,D31&lt;2.05,D31&gt;=1.45,A31&gt;=5.15,B31&lt;3.35),5.08,IF(AND(H31&gt;=9.252,D31&lt;1.55,G31&lt;0.44,D31&lt;2.05,D31&gt;=1.45,A31&gt;=5.15,B31&lt;3.35),4.7,IF(AND(H31&lt;8.477,D31&gt;=1.55,G31&lt;0.44,D31&lt;2.05,D31&gt;=1.45,A31&gt;=5.15,B31&lt;3.35),5.1,IF(AND(H31&gt;=8.477,D31&gt;=1.55,G31&lt;0.44,D31&lt;2.05,D31&gt;=1.45,A31&gt;=5.15,B31&lt;3.35),5.4,IF(AND(H31&lt;8.435,F31&gt;=2.5,G31&gt;=0.44,D31&lt;2.05,D31&gt;=1.45,A31&gt;=5.15,B31&lt;3.35),5.1,IF(AND(H31&gt;=8.435,F31&gt;=2.5,G31&gt;=0.44,D31&lt;2.05,D31&gt;=1.45,A31&gt;=5.15,B31&lt;3.35),4.86,IF(AND(G31&lt;0.543,H31&gt;=10.391,B31&lt;3.15,D31&gt;=2.05,D31&gt;=1.45,A31&gt;=5.15,B31&lt;3.35),5.56,IF(AND(G31&gt;=0.543,H31&gt;=10.391,B31&lt;3.15,D31&gt;=2.05,D31&gt;=1.45,A31&gt;=5.15,B31&lt;3.35),5.8,IF(AND(A31&lt;5.05,D31&lt;0.5,G31&lt;0.905,A31&gt;=4.95,D31&lt;1.5,H31&lt;16.241,B31&gt;=3.35),1.3,IF(AND(H31&lt;6.583,A31&lt;5.7,D31&lt;1.35,G31&gt;=0.356,H31&lt;12.557,D31&lt;1.45,A31&gt;=5.15,B31&lt;3.35),4,IF(AND(G31&lt;0.585,A31&gt;=5.05,D31&lt;0.5,G31&lt;0.905,A31&gt;=4.95,D31&lt;1.5,H31&lt;16.241,B31&gt;=3.35),1.475,IF(AND(G31&lt;0.62,H31&gt;=6.583,A31&lt;5.7,D31&lt;1.35,G31&gt;=0.356,H31&lt;12.557,D31&lt;1.45,A31&gt;=5.15,B31&lt;3.35),3.75,IF(AND(G31&gt;=0.62,H31&gt;=6.583,A31&lt;5.7,D31&lt;1.35,G31&gt;=0.356,H31&lt;12.557,D31&lt;1.45,A31&gt;=5.15,B31&lt;3.35),3.6,IF(AND(B31&lt;3.75,G31&gt;=0.585,A31&gt;=5.05,D31&lt;0.5,G31&lt;0.905,A31&gt;=4.95,D31&lt;1.5,H31&lt;16.241,B31&gt;=3.35),1.5,IF(AND(B31&gt;=3.75,G31&gt;=0.585,A31&gt;=5.05,D31&lt;0.5,G31&lt;0.905,A31&gt;=4.95,D31&lt;1.5,H31&lt;16.241,B31&gt;=3.35),1.6,"shouldnthappen"))))))))))))))))))))))))))))))))))))</f>
        <v>1.475</v>
      </c>
      <c r="N31" s="1" t="n">
        <f aca="false">IF(AND(H31&lt;5.245,B31&lt;3.65,F31&lt;1.5),1,IF(AND(H31&gt;=14.096,B31&gt;=3.65,F31&lt;1.5),1.65,IF(AND(A31&gt;=5.45,H31&gt;=5.245,B31&lt;3.65,F31&lt;1.5),1.3,IF(AND(H31&gt;=13.586,H31&lt;14.096,B31&gt;=3.65,F31&lt;1.5),1.3,IF(AND(H31&lt;10.258,D31&lt;1.25,F31&lt;2.5,F31&gt;=1.5),3.38,IF(AND(H31&lt;6.982,D31&gt;=1.25,F31&lt;2.5,F31&gt;=1.5),3.96,IF(AND(H31&gt;=13.646,D31&lt;2.05,F31&gt;=2.5,F31&gt;=1.5),6.1,IF(AND(B31&lt;3.05,A31&lt;5.45,H31&gt;=5.245,B31&lt;3.65,F31&lt;1.5),1.375,IF(AND(H31&lt;6.543,H31&lt;13.586,H31&lt;14.096,B31&gt;=3.65,F31&lt;1.5),1.4,IF(AND(H31&gt;=6.543,H31&lt;13.586,H31&lt;14.096,B31&gt;=3.65,F31&lt;1.5),1.5,IF(AND(H31&lt;11.522,H31&gt;=10.258,D31&lt;1.25,F31&lt;2.5,F31&gt;=1.5),3.733,IF(AND(H31&gt;=11.522,H31&gt;=10.258,D31&lt;1.25,F31&lt;2.5,F31&gt;=1.5),3.92,IF(AND(H31&lt;5.767,H31&lt;13.646,D31&lt;2.05,F31&gt;=2.5,F31&gt;=1.5),4.5,IF(AND(A31&lt;6.8,B31&lt;3.15,D31&gt;=2.05,F31&gt;=2.5,F31&gt;=1.5),5.6,IF(AND(A31&gt;=6.8,B31&lt;3.15,D31&gt;=2.05,F31&gt;=2.5,F31&gt;=1.5),5.1,IF(AND(B31&lt;3.25,B31&gt;=3.15,D31&gt;=2.05,F31&gt;=2.5,F31&gt;=1.5),5.8,IF(AND(B31&gt;=3.25,B31&gt;=3.15,D31&gt;=2.05,F31&gt;=2.5,F31&gt;=1.5),5.65,IF(AND(B31&lt;3.15,B31&gt;=3.05,A31&lt;5.45,H31&gt;=5.245,B31&lt;3.65,F31&lt;1.5),1.5,IF(AND(G31&gt;=0.735,H31&lt;13.665,H31&gt;=6.982,D31&gt;=1.25,F31&lt;2.5,F31&gt;=1.5),4.2,IF(AND(H31&lt;14.03,H31&gt;=13.665,H31&gt;=6.982,D31&gt;=1.25,F31&lt;2.5,F31&gt;=1.5),4.8,IF(AND(A31&gt;=6.6,H31&gt;=5.767,H31&lt;13.646,D31&lt;2.05,F31&gt;=2.5,F31&gt;=1.5),6.05,IF(AND(G31&gt;=0.934,B31&gt;=3.15,B31&gt;=3.05,A31&lt;5.45,H31&gt;=5.245,B31&lt;3.65,F31&lt;1.5),1.7,IF(AND(D31&gt;=1.55,G31&lt;0.735,H31&lt;13.665,H31&gt;=6.982,D31&gt;=1.25,F31&lt;2.5,F31&gt;=1.5),5.1,IF(AND(D31&lt;1.45,H31&gt;=14.03,H31&gt;=13.665,H31&gt;=6.982,D31&gt;=1.25,F31&lt;2.5,F31&gt;=1.5),4.7,IF(AND(D31&gt;=1.45,H31&gt;=14.03,H31&gt;=13.665,H31&gt;=6.982,D31&gt;=1.25,F31&lt;2.5,F31&gt;=1.5),4.5,IF(AND(A31&gt;=6.2,A31&lt;6.6,H31&gt;=5.767,H31&lt;13.646,D31&lt;2.05,F31&gt;=2.5,F31&gt;=1.5),5.325,IF(AND(B31&lt;3.25,G31&lt;0.934,B31&gt;=3.15,B31&gt;=3.05,A31&lt;5.45,H31&gt;=5.245,B31&lt;3.65,F31&lt;1.5),1.3,IF(AND(D31&lt;1.35,D31&lt;1.55,G31&lt;0.735,H31&lt;13.665,H31&gt;=6.982,D31&gt;=1.25,F31&lt;2.5,F31&gt;=1.5),4.25,IF(AND(H31&lt;8.435,A31&lt;6.2,A31&lt;6.6,H31&gt;=5.767,H31&lt;13.646,D31&lt;2.05,F31&gt;=2.5,F31&gt;=1.5),5.1,IF(AND(H31&gt;=8.435,A31&lt;6.2,A31&lt;6.6,H31&gt;=5.767,H31&lt;13.646,D31&lt;2.05,F31&gt;=2.5,F31&gt;=1.5),4.9,IF(AND(A31&gt;=5.15,B31&gt;=3.25,G31&lt;0.934,B31&gt;=3.15,B31&gt;=3.05,A31&lt;5.45,H31&gt;=5.245,B31&lt;3.65,F31&lt;1.5),1.5,IF(AND(B31&lt;2.9,D31&gt;=1.35,D31&lt;1.55,G31&lt;0.735,H31&lt;13.665,H31&gt;=6.982,D31&gt;=1.25,F31&lt;2.5,F31&gt;=1.5),4.6,IF(AND(B31&gt;=2.9,D31&gt;=1.35,D31&lt;1.55,G31&lt;0.735,H31&lt;13.665,H31&gt;=6.982,D31&gt;=1.25,F31&lt;2.5,F31&gt;=1.5),4.52,IF(AND(G31&gt;=0.862,A31&lt;5.15,B31&gt;=3.25,G31&lt;0.934,B31&gt;=3.15,B31&gt;=3.05,A31&lt;5.45,H31&gt;=5.245,B31&lt;3.65,F31&lt;1.5),1.5,IF(AND(H31&lt;9.35,G31&lt;0.862,A31&lt;5.15,B31&gt;=3.25,G31&lt;0.934,B31&gt;=3.15,B31&gt;=3.05,A31&lt;5.45,H31&gt;=5.245,B31&lt;3.65,F31&lt;1.5),1.38,IF(AND(H31&gt;=9.35,G31&lt;0.862,A31&lt;5.15,B31&gt;=3.25,G31&lt;0.934,B31&gt;=3.15,B31&gt;=3.05,A31&lt;5.45,H31&gt;=5.245,B31&lt;3.65,F31&lt;1.5),1.4,"shouldnthappen"))))))))))))))))))))))))))))))))))))</f>
        <v>1.5</v>
      </c>
      <c r="O31" s="1" t="n">
        <f aca="false">IF(AND(B31&lt;2.75,A31&lt;5.55),3.96,IF(AND(H31&lt;9.205,A31&lt;5.9,A31&gt;=5.55),3.85,IF(AND(A31&lt;4.35,D31&lt;0.35,B31&gt;=2.75,A31&lt;5.55),1.1,IF(AND(B31&lt;3.65,D31&gt;=0.35,B31&gt;=2.75,A31&lt;5.55),1.65,IF(AND(B31&gt;=3.65,D31&gt;=0.35,B31&gt;=2.75,A31&lt;5.55),1.9,IF(AND(G31&gt;=0.732,H31&gt;=9.205,A31&lt;5.9,A31&gt;=5.55),4.9,IF(AND(G31&lt;0.273,G31&lt;0.732,H31&gt;=9.205,A31&lt;5.9,A31&gt;=5.55),4.5,IF(AND(A31&lt;6.3,G31&lt;0.422,F31&lt;2.5,A31&gt;=5.9,A31&gt;=5.55),5.1,IF(AND(A31&gt;=6.3,G31&lt;0.422,F31&lt;2.5,A31&gt;=5.9,A31&gt;=5.55),4.76,IF(AND(B31&lt;2.4,G31&gt;=0.422,F31&lt;2.5,A31&gt;=5.9,A31&gt;=5.55),4.45,IF(AND(A31&gt;=7,G31&gt;=0.628,F31&gt;=2.5,A31&gt;=5.9,A31&gt;=5.55),6.45,IF(AND(D31&lt;0.15,H31&lt;13.924,A31&gt;=4.35,D31&lt;0.35,B31&gt;=2.75,A31&lt;5.55),1.5,IF(AND(B31&lt;3.15,H31&gt;=13.924,A31&gt;=4.35,D31&lt;0.35,B31&gt;=2.75,A31&lt;5.55),1.56,IF(AND(B31&gt;=3.15,H31&gt;=13.924,A31&gt;=4.35,D31&lt;0.35,B31&gt;=2.75,A31&lt;5.55),1.3,IF(AND(H31&lt;14.316,G31&gt;=0.273,G31&lt;0.732,H31&gt;=9.205,A31&lt;5.9,A31&gt;=5.55),3.95,IF(AND(H31&gt;=14.316,G31&gt;=0.273,G31&lt;0.732,H31&gt;=9.205,A31&lt;5.9,A31&gt;=5.55),4.1,IF(AND(A31&lt;6.2,B31&gt;=2.4,G31&gt;=0.422,F31&lt;2.5,A31&gt;=5.9,A31&gt;=5.55),4.3,IF(AND(A31&gt;=7.05,G31&lt;0.364,G31&lt;0.628,F31&gt;=2.5,A31&gt;=5.9,A31&gt;=5.55),6.1,IF(AND(A31&gt;=7.55,G31&gt;=0.364,G31&lt;0.628,F31&gt;=2.5,A31&gt;=5.9,A31&gt;=5.55),6.4,IF(AND(A31&lt;6.15,A31&lt;7,G31&gt;=0.628,F31&gt;=2.5,A31&gt;=5.9,A31&gt;=5.55),4.9,IF(AND(D31&lt;1.45,A31&gt;=6.2,B31&gt;=2.4,G31&gt;=0.422,F31&lt;2.5,A31&gt;=5.9,A31&gt;=5.55),4.64,IF(AND(D31&gt;=1.45,A31&gt;=6.2,B31&gt;=2.4,G31&gt;=0.422,F31&lt;2.5,A31&gt;=5.9,A31&gt;=5.55),4.9,IF(AND(D31&lt;1.65,A31&lt;7.05,G31&lt;0.364,G31&lt;0.628,F31&gt;=2.5,A31&gt;=5.9,A31&gt;=5.55),5.1,IF(AND(D31&gt;=2.35,A31&lt;7.55,G31&gt;=0.364,G31&lt;0.628,F31&gt;=2.5,A31&gt;=5.9,A31&gt;=5.55),5.633,IF(AND(D31&lt;2.15,A31&gt;=6.15,A31&lt;7,G31&gt;=0.628,F31&gt;=2.5,A31&gt;=5.9,A31&gt;=5.55),5.1,IF(AND(D31&gt;=2.15,A31&gt;=6.15,A31&lt;7,G31&gt;=0.628,F31&gt;=2.5,A31&gt;=5.9,A31&gt;=5.55),5.267,IF(AND(A31&lt;4.9,A31&lt;5.05,D31&gt;=0.15,H31&lt;13.924,A31&gt;=4.35,D31&lt;0.35,B31&gt;=2.75,A31&lt;5.55),1.375,IF(AND(A31&gt;=4.9,A31&lt;5.05,D31&gt;=0.15,H31&lt;13.924,A31&gt;=4.35,D31&lt;0.35,B31&gt;=2.75,A31&lt;5.55),1.3,IF(AND(A31&lt;5.45,A31&gt;=5.05,D31&gt;=0.15,H31&lt;13.924,A31&gt;=4.35,D31&lt;0.35,B31&gt;=2.75,A31&lt;5.55),1.475,IF(AND(A31&gt;=5.45,A31&gt;=5.05,D31&gt;=0.15,H31&lt;13.924,A31&gt;=4.35,D31&lt;0.35,B31&gt;=2.75,A31&lt;5.55),1.4,IF(AND(B31&gt;=3.25,D31&lt;2.35,A31&lt;7.55,G31&gt;=0.364,G31&lt;0.628,F31&gt;=2.5,A31&gt;=5.9,A31&gt;=5.55),5.7,IF(AND(G31&lt;0.006,G31&lt;0.107,D31&gt;=1.65,A31&lt;7.05,G31&lt;0.364,G31&lt;0.628,F31&gt;=2.5,A31&gt;=5.9,A31&gt;=5.55),5.5,IF(AND(G31&gt;=0.006,G31&lt;0.107,D31&gt;=1.65,A31&lt;7.05,G31&lt;0.364,G31&lt;0.628,F31&gt;=2.5,A31&gt;=5.9,A31&gt;=5.55),5.667,IF(AND(D31&lt;2.2,G31&gt;=0.107,D31&gt;=1.65,A31&lt;7.05,G31&lt;0.364,G31&lt;0.628,F31&gt;=2.5,A31&gt;=5.9,A31&gt;=5.55),5.35,IF(AND(D31&gt;=2.2,G31&gt;=0.107,D31&gt;=1.65,A31&lt;7.05,G31&lt;0.364,G31&lt;0.628,F31&gt;=2.5,A31&gt;=5.9,A31&gt;=5.55),5.2,IF(AND(D31&lt;2.25,B31&lt;3.25,D31&lt;2.35,A31&lt;7.55,G31&gt;=0.364,G31&lt;0.628,F31&gt;=2.5,A31&gt;=5.9,A31&gt;=5.55),5.8,IF(AND(D31&gt;=2.25,B31&lt;3.25,D31&lt;2.35,A31&lt;7.55,G31&gt;=0.364,G31&lt;0.628,F31&gt;=2.5,A31&gt;=5.9,A31&gt;=5.55),5.9,"shouldnthappen")))))))))))))))))))))))))))))))))))))</f>
        <v>1.475</v>
      </c>
      <c r="P31" s="1" t="n">
        <f aca="false">IF(AND(D31&gt;=0.75,A31&lt;5.55),3.9,IF(AND(H31&lt;7.482,A31&gt;=5.55),3.45,IF(AND(B31&gt;=3.15,B31&lt;3.25,D31&lt;0.75,A31&lt;5.55),1.262,IF(AND(G31&gt;=0.446,B31&lt;3.15,B31&lt;3.25,D31&lt;0.75,A31&lt;5.55),1.1,IF(AND(G31&lt;0.408,A31&lt;5.05,B31&gt;=3.25,D31&lt;0.75,A31&lt;5.55),1.4,IF(AND(G31&gt;=0.408,A31&lt;5.05,B31&gt;=3.25,D31&lt;0.75,A31&lt;5.55),1.233,IF(AND(G31&gt;=0.676,A31&gt;=5.05,B31&gt;=3.25,D31&lt;0.75,A31&lt;5.55),1.72,IF(AND(H31&lt;9.386,A31&lt;5.85,F31&lt;2.5,H31&gt;=7.482,A31&gt;=5.55),3.5,IF(AND(H31&gt;=9.386,A31&lt;5.85,F31&lt;2.5,H31&gt;=7.482,A31&gt;=5.55),4.275,IF(AND(H31&gt;=16.284,G31&lt;0.865,F31&gt;=2.5,H31&gt;=7.482,A31&gt;=5.55),6.6,IF(AND(G31&lt;0.912,G31&gt;=0.865,F31&gt;=2.5,H31&gt;=7.482,A31&gt;=5.55),4.8,IF(AND(G31&gt;=0.912,G31&gt;=0.865,F31&gt;=2.5,H31&gt;=7.482,A31&gt;=5.55),5.175,IF(AND(A31&gt;=4.95,G31&lt;0.446,B31&lt;3.15,B31&lt;3.25,D31&lt;0.75,A31&lt;5.55),1.6,IF(AND(H31&gt;=12.974,G31&lt;0.676,A31&gt;=5.05,B31&gt;=3.25,D31&lt;0.75,A31&lt;5.55),1.3,IF(AND(D31&lt;1.45,H31&lt;13.531,A31&gt;=5.85,F31&lt;2.5,H31&gt;=7.482,A31&gt;=5.55),4.2,IF(AND(D31&gt;=1.45,H31&lt;13.531,A31&gt;=5.85,F31&lt;2.5,H31&gt;=7.482,A31&gt;=5.55),4.967,IF(AND(G31&lt;0.187,H31&gt;=13.531,A31&gt;=5.85,F31&lt;2.5,H31&gt;=7.482,A31&gt;=5.55),5,IF(AND(H31&gt;=12.675,A31&lt;4.95,G31&lt;0.446,B31&lt;3.15,B31&lt;3.25,D31&lt;0.75,A31&lt;5.55),1.5,IF(AND(H31&lt;10.826,H31&lt;12.974,G31&lt;0.676,A31&gt;=5.05,B31&gt;=3.25,D31&lt;0.75,A31&lt;5.55),1.46,IF(AND(H31&gt;=10.826,H31&lt;12.974,G31&lt;0.676,A31&gt;=5.05,B31&gt;=3.25,D31&lt;0.75,A31&lt;5.55),1.4,IF(AND(A31&lt;6.15,G31&gt;=0.187,H31&gt;=13.531,A31&gt;=5.85,F31&lt;2.5,H31&gt;=7.482,A31&gt;=5.55),4.7,IF(AND(A31&lt;6.85,B31&lt;2.95,H31&lt;16.284,G31&lt;0.865,F31&gt;=2.5,H31&gt;=7.482,A31&gt;=5.55),5.32,IF(AND(A31&gt;=6.85,B31&lt;2.95,H31&lt;16.284,G31&lt;0.865,F31&gt;=2.5,H31&gt;=7.482,A31&gt;=5.55),6.567,IF(AND(A31&lt;4.85,H31&lt;12.675,A31&lt;4.95,G31&lt;0.446,B31&lt;3.15,B31&lt;3.25,D31&lt;0.75,A31&lt;5.55),1.4,IF(AND(A31&gt;=4.85,H31&lt;12.675,A31&lt;4.95,G31&lt;0.446,B31&lt;3.15,B31&lt;3.25,D31&lt;0.75,A31&lt;5.55),1.5,IF(AND(B31&lt;3.1,A31&gt;=6.15,G31&gt;=0.187,H31&gt;=13.531,A31&gt;=5.85,F31&lt;2.5,H31&gt;=7.482,A31&gt;=5.55),4.467,IF(AND(B31&gt;=3.1,A31&gt;=6.15,G31&gt;=0.187,H31&gt;=13.531,A31&gt;=5.85,F31&lt;2.5,H31&gt;=7.482,A31&gt;=5.55),4.7,IF(AND(G31&gt;=0.379,B31&lt;3.15,B31&gt;=2.95,H31&lt;16.284,G31&lt;0.865,F31&gt;=2.5,H31&gt;=7.482,A31&gt;=5.55),5.733,IF(AND(A31&lt;6.6,B31&gt;=3.15,B31&gt;=2.95,H31&lt;16.284,G31&lt;0.865,F31&gt;=2.5,H31&gt;=7.482,A31&gt;=5.55),5.38,IF(AND(A31&lt;6.7,G31&lt;0.379,B31&lt;3.15,B31&gt;=2.95,H31&lt;16.284,G31&lt;0.865,F31&gt;=2.5,H31&gt;=7.482,A31&gt;=5.55),5.3,IF(AND(A31&gt;=6.7,G31&lt;0.379,B31&lt;3.15,B31&gt;=2.95,H31&lt;16.284,G31&lt;0.865,F31&gt;=2.5,H31&gt;=7.482,A31&gt;=5.55),5.16,IF(AND(A31&lt;7.05,A31&gt;=6.6,B31&gt;=3.15,B31&gt;=2.95,H31&lt;16.284,G31&lt;0.865,F31&gt;=2.5,H31&gt;=7.482,A31&gt;=5.55),5.78,IF(AND(A31&gt;=7.05,A31&gt;=6.6,B31&gt;=3.15,B31&gt;=2.95,H31&lt;16.284,G31&lt;0.865,F31&gt;=2.5,H31&gt;=7.482,A31&gt;=5.55),6.1,"shouldnthappen")))))))))))))))))))))))))))))))))</f>
        <v>1.4</v>
      </c>
      <c r="Q31" s="1" t="n">
        <f aca="false">IF(AND(G31&gt;=0.422,B31&lt;3.25,F31&lt;1.5),1.25,IF(AND(G31&gt;=0.082,G31&lt;0.125,F31&gt;=1.5),6.7,IF(AND(G31&lt;0.251,G31&lt;0.422,B31&lt;3.25,F31&lt;1.5),1.38,IF(AND(G31&gt;=0.251,G31&lt;0.422,B31&lt;3.25,F31&lt;1.5),1.55,IF(AND(G31&gt;=0.385,G31&lt;0.633,B31&gt;=3.25,F31&lt;1.5),1.367,IF(AND(B31&lt;3.35,G31&gt;=0.633,B31&gt;=3.25,F31&lt;1.5),1.7,IF(AND(A31&lt;5.85,G31&lt;0.082,G31&lt;0.125,F31&gt;=1.5),4.5,IF(AND(F31&gt;=2.5,D31&lt;1.6,G31&gt;=0.125,F31&gt;=1.5),5.05,IF(AND(H31&gt;=16.774,D31&gt;=1.6,G31&gt;=0.125,F31&gt;=1.5),6.4,IF(AND(D31&gt;=0.5,G31&lt;0.385,G31&lt;0.633,B31&gt;=3.25,F31&lt;1.5),1.6,IF(AND(B31&lt;3.6,B31&gt;=3.35,G31&gt;=0.633,B31&gt;=3.25,F31&lt;1.5),1.55,IF(AND(B31&gt;=3.6,B31&gt;=3.35,G31&gt;=0.633,B31&gt;=3.25,F31&lt;1.5),1.6,IF(AND(D31&lt;1.65,A31&gt;=5.85,G31&lt;0.082,G31&lt;0.125,F31&gt;=1.5),4.7,IF(AND(A31&lt;5.3,F31&lt;2.5,D31&lt;1.6,G31&gt;=0.125,F31&gt;=1.5),3.15,IF(AND(B31&gt;=3.2,H31&lt;16.774,D31&gt;=1.6,G31&gt;=0.125,F31&gt;=1.5),5.675,IF(AND(H31&lt;11.767,D31&lt;0.5,G31&lt;0.385,G31&lt;0.633,B31&gt;=3.25,F31&lt;1.5),1.5,IF(AND(H31&gt;=11.767,D31&lt;0.5,G31&lt;0.385,G31&lt;0.633,B31&gt;=3.25,F31&lt;1.5),1.367,IF(AND(H31&lt;8.367,D31&gt;=1.65,A31&gt;=5.85,G31&lt;0.082,G31&lt;0.125,F31&gt;=1.5),5.7,IF(AND(H31&gt;=8.367,D31&gt;=1.65,A31&gt;=5.85,G31&lt;0.082,G31&lt;0.125,F31&gt;=1.5),5.575,IF(AND(A31&gt;=7.1,B31&lt;3.2,H31&lt;16.774,D31&gt;=1.6,G31&gt;=0.125,F31&gt;=1.5),6.3,IF(AND(H31&gt;=15.395,B31&lt;2.85,A31&gt;=5.3,F31&lt;2.5,D31&lt;1.6,G31&gt;=0.125,F31&gt;=1.5),4.8,IF(AND(H31&lt;8.486,B31&gt;=2.85,A31&gt;=5.3,F31&lt;2.5,D31&lt;1.6,G31&gt;=0.125,F31&gt;=1.5),3.85,IF(AND(D31&gt;=2.1,A31&lt;7.1,B31&lt;3.2,H31&lt;16.774,D31&gt;=1.6,G31&gt;=0.125,F31&gt;=1.5),5.5,IF(AND(B31&gt;=2.75,H31&lt;15.395,B31&lt;2.85,A31&gt;=5.3,F31&lt;2.5,D31&lt;1.6,G31&gt;=0.125,F31&gt;=1.5),4.489,IF(AND(H31&gt;=15.168,H31&gt;=8.486,B31&gt;=2.85,A31&gt;=5.3,F31&lt;2.5,D31&lt;1.6,G31&gt;=0.125,F31&gt;=1.5),4.7,IF(AND(G31&gt;=0.519,D31&lt;2.1,A31&lt;7.1,B31&lt;3.2,H31&lt;16.774,D31&gt;=1.6,G31&gt;=0.125,F31&gt;=1.5),4.925,IF(AND(G31&gt;=0.897,B31&lt;2.75,H31&lt;15.395,B31&lt;2.85,A31&gt;=5.3,F31&lt;2.5,D31&lt;1.6,G31&gt;=0.125,F31&gt;=1.5),4.567,IF(AND(A31&lt;5.65,H31&lt;15.168,H31&gt;=8.486,B31&gt;=2.85,A31&gt;=5.3,F31&lt;2.5,D31&lt;1.6,G31&gt;=0.125,F31&gt;=1.5),4.5,IF(AND(G31&lt;0.23,G31&lt;0.519,D31&lt;2.1,A31&lt;7.1,B31&lt;3.2,H31&lt;16.774,D31&gt;=1.6,G31&gt;=0.125,F31&gt;=1.5),5,IF(AND(A31&lt;5.9,G31&lt;0.897,B31&lt;2.75,H31&lt;15.395,B31&lt;2.85,A31&gt;=5.3,F31&lt;2.5,D31&lt;1.6,G31&gt;=0.125,F31&gt;=1.5),4.1,IF(AND(A31&gt;=5.9,G31&lt;0.897,B31&lt;2.75,H31&lt;15.395,B31&lt;2.85,A31&gt;=5.3,F31&lt;2.5,D31&lt;1.6,G31&gt;=0.125,F31&gt;=1.5),4.5,IF(AND(A31&lt;6.05,A31&gt;=5.65,H31&lt;15.168,H31&gt;=8.486,B31&gt;=2.85,A31&gt;=5.3,F31&lt;2.5,D31&lt;1.6,G31&gt;=0.125,F31&gt;=1.5),4.2,IF(AND(A31&gt;=6.05,A31&gt;=5.65,H31&lt;15.168,H31&gt;=8.486,B31&gt;=2.85,A31&gt;=5.3,F31&lt;2.5,D31&lt;1.6,G31&gt;=0.125,F31&gt;=1.5),4.35,IF(AND(D31&lt;1.95,G31&gt;=0.23,G31&lt;0.519,D31&lt;2.1,A31&lt;7.1,B31&lt;3.2,H31&lt;16.774,D31&gt;=1.6,G31&gt;=0.125,F31&gt;=1.5),5.3,IF(AND(D31&gt;=1.95,G31&gt;=0.23,G31&lt;0.519,D31&lt;2.1,A31&lt;7.1,B31&lt;3.2,H31&lt;16.774,D31&gt;=1.6,G31&gt;=0.125,F31&gt;=1.5),5.2,"shouldnthappen")))))))))))))))))))))))))))))))))))</f>
        <v>1.367</v>
      </c>
      <c r="R31" s="1" t="n">
        <f aca="false">IF(AND(G31&gt;=0.901,F31&lt;1.5),1.9,IF(AND(H31&lt;5.523,D31&lt;0.35,G31&lt;0.901,F31&lt;1.5),1,IF(AND(B31&lt;3.6,D31&gt;=0.35,G31&lt;0.901,F31&lt;1.5),1.575,IF(AND(B31&gt;=3.6,D31&gt;=0.35,G31&lt;0.901,F31&lt;1.5),1.5,IF(AND(G31&gt;=0.837,D31&lt;1.15,D31&lt;1.45,F31&gt;=1.5),3,IF(AND(G31&gt;=0.66,D31&gt;=1.15,D31&lt;1.45,F31&gt;=1.5),4,IF(AND(F31&gt;=2.5,D31&lt;1.55,D31&gt;=1.45,F31&gt;=1.5),5.025,IF(AND(F31&lt;2.5,D31&gt;=1.55,D31&gt;=1.45,F31&gt;=1.5),4.933,IF(AND(B31&lt;2.45,G31&lt;0.837,D31&lt;1.15,D31&lt;1.45,F31&gt;=1.5),3.3,IF(AND(B31&gt;=2.45,G31&lt;0.837,D31&lt;1.15,D31&lt;1.45,F31&gt;=1.5),3.86,IF(AND(B31&gt;=3.05,F31&lt;2.5,D31&lt;1.55,D31&gt;=1.45,F31&gt;=1.5),4.8,IF(AND(D31&gt;=2.45,F31&gt;=2.5,D31&gt;=1.55,D31&gt;=1.45,F31&gt;=1.5),5.875,IF(AND(H31&lt;13.187,G31&lt;0.217,H31&gt;=5.523,D31&lt;0.35,G31&lt;0.901,F31&lt;1.5),1.4,IF(AND(H31&gt;=13.187,G31&lt;0.217,H31&gt;=5.523,D31&lt;0.35,G31&lt;0.901,F31&lt;1.5),1.5,IF(AND(G31&lt;0.33,G31&gt;=0.217,H31&gt;=5.523,D31&lt;0.35,G31&lt;0.901,F31&lt;1.5),1.28,IF(AND(A31&lt;6.05,D31&lt;1.35,G31&lt;0.66,D31&gt;=1.15,D31&lt;1.45,F31&gt;=1.5),4.175,IF(AND(A31&gt;=6.05,D31&lt;1.35,G31&lt;0.66,D31&gt;=1.15,D31&lt;1.45,F31&gt;=1.5),4.3,IF(AND(A31&lt;5.65,D31&gt;=1.35,G31&lt;0.66,D31&gt;=1.15,D31&lt;1.45,F31&gt;=1.5),3.9,IF(AND(A31&gt;=5.65,D31&gt;=1.35,G31&lt;0.66,D31&gt;=1.15,D31&lt;1.45,F31&gt;=1.5),4.52,IF(AND(A31&lt;6.25,B31&lt;3.05,F31&lt;2.5,D31&lt;1.55,D31&gt;=1.45,F31&gt;=1.5),4.5,IF(AND(A31&gt;=6.25,B31&lt;3.05,F31&lt;2.5,D31&lt;1.55,D31&gt;=1.45,F31&gt;=1.5),4.675,IF(AND(A31&gt;=7.25,D31&lt;2.45,F31&gt;=2.5,D31&gt;=1.55,D31&gt;=1.45,F31&gt;=1.5),6.433,IF(AND(D31&gt;=0.25,G31&gt;=0.33,G31&gt;=0.217,H31&gt;=5.523,D31&lt;0.35,G31&lt;0.901,F31&lt;1.5),1.4,IF(AND(A31&lt;6.15,A31&lt;7.25,D31&lt;2.45,F31&gt;=2.5,D31&gt;=1.55,D31&gt;=1.45,F31&gt;=1.5),5.025,IF(AND(H31&lt;6.439,D31&lt;0.25,G31&gt;=0.33,G31&gt;=0.217,H31&gt;=5.523,D31&lt;0.35,G31&lt;0.901,F31&lt;1.5),1.5,IF(AND(H31&gt;=6.439,D31&lt;0.25,G31&gt;=0.33,G31&gt;=0.217,H31&gt;=5.523,D31&lt;0.35,G31&lt;0.901,F31&lt;1.5),1.38,IF(AND(H31&gt;=13.711,A31&gt;=6.15,A31&lt;7.25,D31&lt;2.45,F31&gt;=2.5,D31&gt;=1.55,D31&gt;=1.45,F31&gt;=1.5),5.68,IF(AND(B31&gt;=3.3,H31&lt;13.711,A31&gt;=6.15,A31&lt;7.25,D31&lt;2.45,F31&gt;=2.5,D31&gt;=1.55,D31&gt;=1.45,F31&gt;=1.5),5.6,IF(AND(G31&lt;0.093,B31&lt;3.3,H31&lt;13.711,A31&gt;=6.15,A31&lt;7.25,D31&lt;2.45,F31&gt;=2.5,D31&gt;=1.55,D31&gt;=1.45,F31&gt;=1.5),5.56,IF(AND(D31&lt;1.95,G31&gt;=0.093,B31&lt;3.3,H31&lt;13.711,A31&gt;=6.15,A31&lt;7.25,D31&lt;2.45,F31&gt;=2.5,D31&gt;=1.55,D31&gt;=1.45,F31&gt;=1.5),5.3,IF(AND(B31&lt;3.15,D31&gt;=1.95,G31&gt;=0.093,B31&lt;3.3,H31&lt;13.711,A31&gt;=6.15,A31&lt;7.25,D31&lt;2.45,F31&gt;=2.5,D31&gt;=1.55,D31&gt;=1.45,F31&gt;=1.5),5.1,IF(AND(B31&gt;=3.15,D31&gt;=1.95,G31&gt;=0.093,B31&lt;3.3,H31&lt;13.711,A31&gt;=6.15,A31&lt;7.25,D31&lt;2.45,F31&gt;=2.5,D31&gt;=1.55,D31&gt;=1.45,F31&gt;=1.5),5.15,"shouldnthappen"))))))))))))))))))))))))))))))))</f>
        <v>1.4</v>
      </c>
      <c r="S31" s="1" t="n">
        <f aca="false">IF(AND(G31&gt;=0.859,D31&gt;=0.35,F31&lt;1.5),1.9,IF(AND(D31&lt;1.75,F31&gt;=2.5,F31&gt;=1.5),4.867,IF(AND(H31&lt;8.42,A31&lt;5.05,D31&lt;0.35,F31&lt;1.5),1.42,IF(AND(H31&gt;=14.877,A31&gt;=5.05,D31&lt;0.35,F31&lt;1.5),1.3,IF(AND(B31&lt;3.35,G31&lt;0.859,D31&gt;=0.35,F31&lt;1.5),1.7,IF(AND(B31&gt;=3.35,G31&lt;0.859,D31&gt;=0.35,F31&lt;1.5),1.5,IF(AND(A31&gt;=6.05,B31&lt;2.75,F31&lt;2.5,F31&gt;=1.5),4.733,IF(AND(G31&gt;=0.68,B31&gt;=2.75,F31&lt;2.5,F31&gt;=1.5),4.025,IF(AND(H31&gt;=16.284,D31&gt;=1.75,F31&gt;=2.5,F31&gt;=1.5),6.6,IF(AND(A31&lt;4.35,H31&gt;=8.42,A31&lt;5.05,D31&lt;0.35,F31&lt;1.5),1.1,IF(AND(G31&gt;=0.948,H31&lt;14.877,A31&gt;=5.05,D31&lt;0.35,F31&lt;1.5),1.7,IF(AND(A31&lt;5.3,A31&lt;6.05,B31&lt;2.75,F31&lt;2.5,F31&gt;=1.5),3,IF(AND(H31&gt;=15.168,G31&lt;0.68,B31&gt;=2.75,F31&lt;2.5,F31&gt;=1.5),4.75,IF(AND(H31&gt;=14.005,A31&gt;=4.35,H31&gt;=8.42,A31&lt;5.05,D31&lt;0.35,F31&lt;1.5),1.375,IF(AND(A31&gt;=5.55,G31&lt;0.948,H31&lt;14.877,A31&gt;=5.05,D31&lt;0.35,F31&lt;1.5),1.7,IF(AND(H31&lt;12.363,A31&gt;=5.3,A31&lt;6.05,B31&lt;2.75,F31&lt;2.5,F31&gt;=1.5),3.825,IF(AND(H31&gt;=12.363,A31&gt;=5.3,A31&lt;6.05,B31&lt;2.75,F31&lt;2.5,F31&gt;=1.5),4.033,IF(AND(H31&gt;=14.508,H31&lt;15.168,G31&lt;0.68,B31&gt;=2.75,F31&lt;2.5,F31&gt;=1.5),4.2,IF(AND(D31&gt;=2.35,D31&gt;=2.2,H31&lt;16.284,D31&gt;=1.75,F31&gt;=2.5,F31&gt;=1.5),5.267,IF(AND(G31&lt;0.231,H31&lt;14.005,A31&gt;=4.35,H31&gt;=8.42,A31&lt;5.05,D31&lt;0.35,F31&lt;1.5),1.4,IF(AND(H31&gt;=14.494,A31&lt;5.55,G31&lt;0.948,H31&lt;14.877,A31&gt;=5.05,D31&lt;0.35,F31&lt;1.5),1.6,IF(AND(A31&lt;6.1,H31&lt;14.508,H31&lt;15.168,G31&lt;0.68,B31&gt;=2.75,F31&lt;2.5,F31&gt;=1.5),4.5,IF(AND(A31&lt;6.1,H31&lt;11.8,D31&lt;2.2,H31&lt;16.284,D31&gt;=1.75,F31&gt;=2.5,F31&gt;=1.5),4.95,IF(AND(A31&gt;=6.1,H31&lt;11.8,D31&lt;2.2,H31&lt;16.284,D31&gt;=1.75,F31&gt;=2.5,F31&gt;=1.5),5.333,IF(AND(B31&lt;2.75,H31&gt;=11.8,D31&lt;2.2,H31&lt;16.284,D31&gt;=1.75,F31&gt;=2.5,F31&gt;=1.5),5.1,IF(AND(B31&gt;=3.15,D31&lt;2.35,D31&gt;=2.2,H31&lt;16.284,D31&gt;=1.75,F31&gt;=2.5,F31&gt;=1.5),5.5,IF(AND(B31&gt;=3.35,G31&gt;=0.231,H31&lt;14.005,A31&gt;=4.35,H31&gt;=8.42,A31&lt;5.05,D31&lt;0.35,F31&lt;1.5),1.3,IF(AND(H31&lt;13.869,H31&lt;14.494,A31&lt;5.55,G31&lt;0.948,H31&lt;14.877,A31&gt;=5.05,D31&lt;0.35,F31&lt;1.5),1.5,IF(AND(H31&gt;=13.869,H31&lt;14.494,A31&lt;5.55,G31&lt;0.948,H31&lt;14.877,A31&gt;=5.05,D31&lt;0.35,F31&lt;1.5),1.4,IF(AND(G31&lt;0.636,A31&gt;=6.1,H31&lt;14.508,H31&lt;15.168,G31&lt;0.68,B31&gt;=2.75,F31&lt;2.5,F31&gt;=1.5),4.68,IF(AND(G31&gt;=0.636,A31&gt;=6.1,H31&lt;14.508,H31&lt;15.168,G31&lt;0.68,B31&gt;=2.75,F31&lt;2.5,F31&gt;=1.5),4.4,IF(AND(B31&lt;2.85,B31&gt;=2.75,H31&gt;=11.8,D31&lt;2.2,H31&lt;16.284,D31&gt;=1.75,F31&gt;=2.5,F31&gt;=1.5),6.7,IF(AND(H31&lt;10.626,B31&lt;3.15,D31&lt;2.35,D31&gt;=2.2,H31&lt;16.284,D31&gt;=1.75,F31&gt;=2.5,F31&gt;=1.5),5.1,IF(AND(H31&gt;=10.626,B31&lt;3.15,D31&lt;2.35,D31&gt;=2.2,H31&lt;16.284,D31&gt;=1.75,F31&gt;=2.5,F31&gt;=1.5),5.2,IF(AND(G31&lt;0.378,B31&lt;3.35,G31&gt;=0.231,H31&lt;14.005,A31&gt;=4.35,H31&gt;=8.42,A31&lt;5.05,D31&lt;0.35,F31&lt;1.5),1.2,IF(AND(G31&gt;=0.378,B31&lt;3.35,G31&gt;=0.231,H31&lt;14.005,A31&gt;=4.35,H31&gt;=8.42,A31&lt;5.05,D31&lt;0.35,F31&lt;1.5),1.3,IF(AND(A31&lt;6.2,B31&gt;=2.85,B31&gt;=2.75,H31&gt;=11.8,D31&lt;2.2,H31&lt;16.284,D31&gt;=1.75,F31&gt;=2.5,F31&gt;=1.5),4.9,IF(AND(G31&lt;0.388,A31&gt;=6.2,B31&gt;=2.85,B31&gt;=2.75,H31&gt;=11.8,D31&lt;2.2,H31&lt;16.284,D31&gt;=1.75,F31&gt;=2.5,F31&gt;=1.5),5.52,IF(AND(G31&gt;=0.388,A31&gt;=6.2,B31&gt;=2.85,B31&gt;=2.75,H31&gt;=11.8,D31&lt;2.2,H31&lt;16.284,D31&gt;=1.75,F31&gt;=2.5,F31&gt;=1.5),5.7,"shouldnthappen")))))))))))))))))))))))))))))))))))))))</f>
        <v>1.5</v>
      </c>
      <c r="T31" s="1" t="n">
        <f aca="false">IF(AND(D31&gt;=0.8,A31&lt;5.45),3.7,IF(AND(D31&gt;=0.35,D31&lt;0.8,A31&lt;5.45),1.56,IF(AND(G31&lt;0.164,F31&lt;2.5,A31&gt;=5.45),1.6,IF(AND(H31&gt;=16.718,F31&gt;=2.5,A31&gt;=5.45),6.4,IF(AND(G31&gt;=0.719,H31&lt;16.718,F31&gt;=2.5,A31&gt;=5.45),5.05,IF(AND(A31&lt;4.35,A31&lt;5.05,D31&lt;0.35,D31&lt;0.8,A31&lt;5.45),1.1,IF(AND(H31&gt;=14.494,A31&gt;=5.05,D31&lt;0.35,D31&lt;0.8,A31&lt;5.45),1.6,IF(AND(G31&lt;0.338,D31&lt;1.25,G31&gt;=0.164,F31&lt;2.5,A31&gt;=5.45),4.1,IF(AND(H31&lt;8.397,D31&gt;=1.25,G31&gt;=0.164,F31&lt;2.5,A31&gt;=5.45),4,IF(AND(H31&lt;11.031,H31&lt;14.494,A31&gt;=5.05,D31&lt;0.35,D31&lt;0.8,A31&lt;5.45),1.5,IF(AND(H31&gt;=11.031,H31&lt;14.494,A31&gt;=5.05,D31&lt;0.35,D31&lt;0.8,A31&lt;5.45),1.44,IF(AND(B31&lt;2.65,H31&gt;=8.397,D31&gt;=1.25,G31&gt;=0.164,F31&lt;2.5,A31&gt;=5.45),4.767,IF(AND(H31&lt;7.388,G31&lt;0.487,G31&lt;0.719,H31&lt;16.718,F31&gt;=2.5,A31&gt;=5.45),5.067,IF(AND(G31&lt;0.533,G31&gt;=0.487,G31&lt;0.719,H31&lt;16.718,F31&gt;=2.5,A31&gt;=5.45),5.8,IF(AND(G31&gt;=0.533,G31&gt;=0.487,G31&lt;0.719,H31&lt;16.718,F31&gt;=2.5,A31&gt;=5.45),5.86,IF(AND(B31&lt;3.25,A31&gt;=4.95,A31&gt;=4.35,A31&lt;5.05,D31&lt;0.35,D31&lt;0.8,A31&lt;5.45),1.2,IF(AND(A31&lt;5.6,H31&lt;11.218,G31&gt;=0.338,D31&lt;1.25,G31&gt;=0.164,F31&lt;2.5,A31&gt;=5.45),3.7,IF(AND(A31&gt;=5.6,H31&lt;11.218,G31&gt;=0.338,D31&lt;1.25,G31&gt;=0.164,F31&lt;2.5,A31&gt;=5.45),3.5,IF(AND(H31&lt;12.668,H31&gt;=11.218,G31&gt;=0.338,D31&lt;1.25,G31&gt;=0.164,F31&lt;2.5,A31&gt;=5.45),3.9,IF(AND(H31&gt;=12.668,H31&gt;=11.218,G31&gt;=0.338,D31&lt;1.25,G31&gt;=0.164,F31&lt;2.5,A31&gt;=5.45),4,IF(AND(H31&gt;=15.705,B31&gt;=2.65,H31&gt;=8.397,D31&gt;=1.25,G31&gt;=0.164,F31&lt;2.5,A31&gt;=5.45),4.8,IF(AND(B31&lt;2.75,H31&gt;=7.388,G31&lt;0.487,G31&lt;0.719,H31&lt;16.718,F31&gt;=2.5,A31&gt;=5.45),5.26,IF(AND(B31&lt;2.95,A31&lt;4.5,A31&lt;4.95,A31&gt;=4.35,A31&lt;5.05,D31&lt;0.35,D31&lt;0.8,A31&lt;5.45),1.4,IF(AND(B31&gt;=2.95,A31&lt;4.5,A31&lt;4.95,A31&gt;=4.35,A31&lt;5.05,D31&lt;0.35,D31&lt;0.8,A31&lt;5.45),1.3,IF(AND(H31&gt;=13.924,A31&gt;=4.5,A31&lt;4.95,A31&gt;=4.35,A31&lt;5.05,D31&lt;0.35,D31&lt;0.8,A31&lt;5.45),1.5,IF(AND(G31&lt;0.252,B31&gt;=3.25,A31&gt;=4.95,A31&gt;=4.35,A31&lt;5.05,D31&lt;0.35,D31&lt;0.8,A31&lt;5.45),1.4,IF(AND(G31&gt;=0.252,B31&gt;=3.25,A31&gt;=4.95,A31&gt;=4.35,A31&lt;5.05,D31&lt;0.35,D31&lt;0.8,A31&lt;5.45),1.32,IF(AND(G31&gt;=0.473,H31&lt;15.705,B31&gt;=2.65,H31&gt;=8.397,D31&gt;=1.25,G31&gt;=0.164,F31&lt;2.5,A31&gt;=5.45),4.7,IF(AND(B31&gt;=3.15,B31&gt;=2.75,H31&gt;=7.388,G31&lt;0.487,G31&lt;0.719,H31&lt;16.718,F31&gt;=2.5,A31&gt;=5.45),5.7,IF(AND(B31&lt;3.15,H31&lt;13.924,A31&gt;=4.5,A31&lt;4.95,A31&gt;=4.35,A31&lt;5.05,D31&lt;0.35,D31&lt;0.8,A31&lt;5.45),1.433,IF(AND(B31&gt;=3.15,H31&lt;13.924,A31&gt;=4.5,A31&lt;4.95,A31&gt;=4.35,A31&lt;5.05,D31&lt;0.35,D31&lt;0.8,A31&lt;5.45),1.4,IF(AND(H31&gt;=14.81,G31&lt;0.473,H31&lt;15.705,B31&gt;=2.65,H31&gt;=8.397,D31&gt;=1.25,G31&gt;=0.164,F31&lt;2.5,A31&gt;=5.45),4.2,IF(AND(A31&lt;6.65,B31&lt;3.15,B31&gt;=2.75,H31&gt;=7.388,G31&lt;0.487,G31&lt;0.719,H31&lt;16.718,F31&gt;=2.5,A31&gt;=5.45),5.6,IF(AND(A31&gt;=6.65,B31&lt;3.15,B31&gt;=2.75,H31&gt;=7.388,G31&lt;0.487,G31&lt;0.719,H31&lt;16.718,F31&gt;=2.5,A31&gt;=5.45),5.4,IF(AND(A31&lt;6.15,H31&lt;14.81,G31&lt;0.473,H31&lt;15.705,B31&gt;=2.65,H31&gt;=8.397,D31&gt;=1.25,G31&gt;=0.164,F31&lt;2.5,A31&gt;=5.45),4.5,IF(AND(A31&gt;=6.15,H31&lt;14.81,G31&lt;0.473,H31&lt;15.705,B31&gt;=2.65,H31&gt;=8.397,D31&gt;=1.25,G31&gt;=0.164,F31&lt;2.5,A31&gt;=5.45),4.4,"shouldnthappen"))))))))))))))))))))))))))))))))))))</f>
        <v>1.44</v>
      </c>
      <c r="U31" s="1" t="n">
        <f aca="false">IF(AND(G31&gt;=0.934,F31&lt;1.5),1.7,IF(AND(D31&lt;0.15,D31&lt;0.25,G31&lt;0.934,F31&lt;1.5),1.38,IF(AND(H31&gt;=14.379,D31&gt;=0.25,G31&lt;0.934,F31&lt;1.5),1.7,IF(AND(A31&lt;5.3,D31&lt;1.35,F31&lt;2.5,F31&gt;=1.5),3.15,IF(AND(H31&lt;7.148,D31&gt;=1.35,F31&lt;2.5,F31&gt;=1.5),3.9,IF(AND(G31&lt;0.352,A31&lt;6.15,F31&gt;=2.5,F31&gt;=1.5),4.5,IF(AND(G31&gt;=0.352,A31&lt;6.15,F31&gt;=2.5,F31&gt;=1.5),4.92,IF(AND(B31&lt;2.85,A31&gt;=6.15,F31&gt;=2.5,F31&gt;=1.5),6.2,IF(AND(D31&gt;=0.45,H31&lt;14.379,D31&gt;=0.25,G31&lt;0.934,F31&lt;1.5),1.65,IF(AND(G31&gt;=0.857,A31&gt;=5.3,D31&lt;1.35,F31&lt;2.5,F31&gt;=1.5),4.3,IF(AND(A31&gt;=7.25,B31&gt;=2.85,A31&gt;=6.15,F31&gt;=2.5,F31&gt;=1.5),6.425,IF(AND(H31&lt;9.499,A31&lt;5.05,D31&gt;=0.15,D31&lt;0.25,G31&lt;0.934,F31&lt;1.5),1.4,IF(AND(A31&gt;=5.45,A31&gt;=5.05,D31&gt;=0.15,D31&lt;0.25,G31&lt;0.934,F31&lt;1.5),1.3,IF(AND(B31&gt;=4.15,D31&lt;0.45,H31&lt;14.379,D31&gt;=0.25,G31&lt;0.934,F31&lt;1.5),1.5,IF(AND(A31&gt;=5.75,G31&lt;0.857,A31&gt;=5.3,D31&lt;1.35,F31&lt;2.5,F31&gt;=1.5),4.02,IF(AND(A31&lt;6.65,G31&lt;0.333,H31&gt;=7.148,D31&gt;=1.35,F31&lt;2.5,F31&gt;=1.5),4.475,IF(AND(A31&gt;=6.65,G31&lt;0.333,H31&gt;=7.148,D31&gt;=1.35,F31&lt;2.5,F31&gt;=1.5),4.8,IF(AND(D31&gt;=1.45,G31&gt;=0.333,H31&gt;=7.148,D31&gt;=1.35,F31&lt;2.5,F31&gt;=1.5),4.85,IF(AND(G31&gt;=0.861,A31&lt;7.25,B31&gt;=2.85,A31&gt;=6.15,F31&gt;=2.5,F31&gt;=1.5),5.2,IF(AND(G31&lt;0.571,H31&gt;=9.499,A31&lt;5.05,D31&gt;=0.15,D31&lt;0.25,G31&lt;0.934,F31&lt;1.5),1.2,IF(AND(G31&gt;=0.571,H31&gt;=9.499,A31&lt;5.05,D31&gt;=0.15,D31&lt;0.25,G31&lt;0.934,F31&lt;1.5),1.3,IF(AND(H31&lt;9.283,A31&lt;5.45,A31&gt;=5.05,D31&gt;=0.15,D31&lt;0.25,G31&lt;0.934,F31&lt;1.5),1.5,IF(AND(H31&gt;=9.283,A31&lt;5.45,A31&gt;=5.05,D31&gt;=0.15,D31&lt;0.25,G31&lt;0.934,F31&lt;1.5),1.425,IF(AND(A31&lt;4.9,B31&lt;4.15,D31&lt;0.45,H31&lt;14.379,D31&gt;=0.25,G31&lt;0.934,F31&lt;1.5),1.4,IF(AND(A31&gt;=4.9,B31&lt;4.15,D31&lt;0.45,H31&lt;14.379,D31&gt;=0.25,G31&lt;0.934,F31&lt;1.5),1.325,IF(AND(G31&lt;0.572,A31&lt;5.75,G31&lt;0.857,A31&gt;=5.3,D31&lt;1.35,F31&lt;2.5,F31&gt;=1.5),3.65,IF(AND(G31&gt;=0.572,A31&lt;5.75,G31&lt;0.857,A31&gt;=5.3,D31&lt;1.35,F31&lt;2.5,F31&gt;=1.5),3.9,IF(AND(A31&lt;6.75,D31&lt;1.45,G31&gt;=0.333,H31&gt;=7.148,D31&gt;=1.35,F31&lt;2.5,F31&gt;=1.5),4.4,IF(AND(A31&gt;=6.75,D31&lt;1.45,G31&gt;=0.333,H31&gt;=7.148,D31&gt;=1.35,F31&lt;2.5,F31&gt;=1.5),4.78,IF(AND(A31&lt;6.6,B31&lt;3.25,G31&lt;0.861,A31&lt;7.25,B31&gt;=2.85,A31&gt;=6.15,F31&gt;=2.5,F31&gt;=1.5),5.333,IF(AND(H31&lt;11.461,B31&gt;=3.25,G31&lt;0.861,A31&lt;7.25,B31&gt;=2.85,A31&gt;=6.15,F31&gt;=2.5,F31&gt;=1.5),6.025,IF(AND(H31&gt;=11.461,B31&gt;=3.25,G31&lt;0.861,A31&lt;7.25,B31&gt;=2.85,A31&gt;=6.15,F31&gt;=2.5,F31&gt;=1.5),5.667,IF(AND(H31&gt;=14.564,A31&gt;=6.6,B31&lt;3.25,G31&lt;0.861,A31&lt;7.25,B31&gt;=2.85,A31&gt;=6.15,F31&gt;=2.5,F31&gt;=1.5),5.4,IF(AND(D31&gt;=2.35,H31&lt;14.564,A31&gt;=6.6,B31&lt;3.25,G31&lt;0.861,A31&lt;7.25,B31&gt;=2.85,A31&gt;=6.15,F31&gt;=2.5,F31&gt;=1.5),5.6,IF(AND(A31&lt;6.85,D31&lt;2.35,H31&lt;14.564,A31&gt;=6.6,B31&lt;3.25,G31&lt;0.861,A31&lt;7.25,B31&gt;=2.85,A31&gt;=6.15,F31&gt;=2.5,F31&gt;=1.5),5.9,IF(AND(A31&gt;=6.85,D31&lt;2.35,H31&lt;14.564,A31&gt;=6.6,B31&lt;3.25,G31&lt;0.861,A31&lt;7.25,B31&gt;=2.85,A31&gt;=6.15,F31&gt;=2.5,F31&gt;=1.5),5.78,"shouldnthappen"))))))))))))))))))))))))))))))))))))</f>
        <v>1.425</v>
      </c>
      <c r="V31" s="1" t="n">
        <f aca="false">IF(AND(H31&lt;5.748,A31&lt;5.05,D31&lt;0.75),1,IF(AND(B31&lt;3.15,H31&gt;=5.748,A31&lt;5.05,D31&lt;0.75),1.475,IF(AND(G31&gt;=0.801,D31&lt;0.25,A31&gt;=5.05,D31&lt;0.75),1.7,IF(AND(D31&gt;=0.45,D31&gt;=0.25,A31&gt;=5.05,D31&lt;0.75),1.7,IF(AND(B31&lt;2.35,F31&lt;2.5,B31&lt;2.75,D31&gt;=0.75),4.16,IF(AND(D31&lt;1.75,F31&gt;=2.5,B31&lt;2.75,D31&gt;=0.75),4.875,IF(AND(D31&gt;=1.75,F31&gt;=2.5,B31&lt;2.75,D31&gt;=0.75),5.333,IF(AND(H31&gt;=16.284,D31&gt;=1.55,B31&gt;=2.75,D31&gt;=0.75),6.6,IF(AND(H31&gt;=14.144,B31&gt;=3.15,H31&gt;=5.748,A31&lt;5.05,D31&lt;0.75),1.3,IF(AND(A31&lt;5.45,G31&lt;0.801,D31&lt;0.25,A31&gt;=5.05,D31&lt;0.75),1.5,IF(AND(A31&gt;=5.45,G31&lt;0.801,D31&lt;0.25,A31&gt;=5.05,D31&lt;0.75),1.34,IF(AND(B31&lt;3.75,D31&lt;0.45,D31&gt;=0.25,A31&gt;=5.05,D31&lt;0.75),1.467,IF(AND(B31&gt;=3.75,D31&lt;0.45,D31&gt;=0.25,A31&gt;=5.05,D31&lt;0.75),1.767,IF(AND(G31&gt;=0.896,B31&gt;=2.35,F31&lt;2.5,B31&lt;2.75,D31&gt;=0.75),4.9,IF(AND(H31&lt;15.504,D31&lt;1.35,D31&lt;1.55,B31&gt;=2.75,D31&gt;=0.75),4.2,IF(AND(H31&gt;=15.504,D31&lt;1.35,D31&lt;1.55,B31&gt;=2.75,D31&gt;=0.75),4.6,IF(AND(H31&lt;9.767,D31&gt;=1.35,D31&lt;1.55,B31&gt;=2.75,D31&gt;=0.75),5.1,IF(AND(A31&lt;4.5,H31&lt;14.144,B31&gt;=3.15,H31&gt;=5.748,A31&lt;5.05,D31&lt;0.75),1.3,IF(AND(A31&gt;=4.5,H31&lt;14.144,B31&gt;=3.15,H31&gt;=5.748,A31&lt;5.05,D31&lt;0.75),1.4,IF(AND(D31&gt;=1.15,G31&lt;0.896,B31&gt;=2.35,F31&lt;2.5,B31&lt;2.75,D31&gt;=0.75),4.04,IF(AND(B31&lt;2.9,H31&gt;=9.767,D31&gt;=1.35,D31&lt;1.55,B31&gt;=2.75,D31&gt;=0.75),4.8,IF(AND(D31&lt;1.7,A31&gt;=7.05,H31&lt;16.284,D31&gt;=1.55,B31&gt;=2.75,D31&gt;=0.75),5.8,IF(AND(D31&gt;=1.7,A31&gt;=7.05,H31&lt;16.284,D31&gt;=1.55,B31&gt;=2.75,D31&gt;=0.75),6.3,IF(AND(B31&lt;2.45,D31&lt;1.15,G31&lt;0.896,B31&gt;=2.35,F31&lt;2.5,B31&lt;2.75,D31&gt;=0.75),3.767,IF(AND(B31&gt;=2.45,D31&lt;1.15,G31&lt;0.896,B31&gt;=2.35,F31&lt;2.5,B31&lt;2.75,D31&gt;=0.75),3.167,IF(AND(B31&gt;=3.15,B31&gt;=2.9,H31&gt;=9.767,D31&gt;=1.35,D31&lt;1.55,B31&gt;=2.75,D31&gt;=0.75),4.7,IF(AND(D31&lt;1.9,D31&lt;2.05,A31&lt;7.05,H31&lt;16.284,D31&gt;=1.55,B31&gt;=2.75,D31&gt;=0.75),4.82,IF(AND(D31&gt;=1.9,D31&lt;2.05,A31&lt;7.05,H31&lt;16.284,D31&gt;=1.55,B31&gt;=2.75,D31&gt;=0.75),5.067,IF(AND(H31&lt;12.721,B31&lt;3.15,B31&gt;=2.9,H31&gt;=9.767,D31&gt;=1.35,D31&lt;1.55,B31&gt;=2.75,D31&gt;=0.75),4.5,IF(AND(H31&gt;=12.721,B31&lt;3.15,B31&gt;=2.9,H31&gt;=9.767,D31&gt;=1.35,D31&lt;1.55,B31&gt;=2.75,D31&gt;=0.75),4.433,IF(AND(H31&lt;9.525,G31&lt;0.364,D31&gt;=2.05,A31&lt;7.05,H31&lt;16.284,D31&gt;=1.55,B31&gt;=2.75,D31&gt;=0.75),5.1,IF(AND(A31&lt;6.25,G31&gt;=0.364,D31&gt;=2.05,A31&lt;7.05,H31&lt;16.284,D31&gt;=1.55,B31&gt;=2.75,D31&gt;=0.75),5.4,IF(AND(H31&lt;10.898,H31&gt;=9.525,G31&lt;0.364,D31&gt;=2.05,A31&lt;7.05,H31&lt;16.284,D31&gt;=1.55,B31&gt;=2.75,D31&gt;=0.75),5.6,IF(AND(H31&lt;8.711,A31&gt;=6.25,G31&gt;=0.364,D31&gt;=2.05,A31&lt;7.05,H31&lt;16.284,D31&gt;=1.55,B31&gt;=2.75,D31&gt;=0.75),5.7,IF(AND(H31&gt;=8.711,A31&gt;=6.25,G31&gt;=0.364,D31&gt;=2.05,A31&lt;7.05,H31&lt;16.284,D31&gt;=1.55,B31&gt;=2.75,D31&gt;=0.75),5.84,IF(AND(D31&lt;2.2,H31&gt;=10.898,H31&gt;=9.525,G31&lt;0.364,D31&gt;=2.05,A31&lt;7.05,H31&lt;16.284,D31&gt;=1.55,B31&gt;=2.75,D31&gt;=0.75),5.4,IF(AND(D31&gt;=2.2,H31&gt;=10.898,H31&gt;=9.525,G31&lt;0.364,D31&gt;=2.05,A31&lt;7.05,H31&lt;16.284,D31&gt;=1.55,B31&gt;=2.75,D31&gt;=0.75),5.3,"shouldnthappen")))))))))))))))))))))))))))))))))))))</f>
        <v>1.5</v>
      </c>
      <c r="W31" s="1" t="n">
        <f aca="false">IF(AND(H31&lt;6.926,D31&gt;=0.35,D31&lt;0.8),1.9,IF(AND(H31&gt;=6.926,D31&gt;=0.35,D31&lt;0.8),1.533,IF(AND(H31&lt;13.492,A31&lt;4.75,D31&lt;0.35,D31&lt;0.8),1.1,IF(AND(H31&gt;=13.492,A31&lt;4.75,D31&lt;0.35,D31&lt;0.8),1.375,IF(AND(B31&lt;2.75,A31&gt;=5.85,F31&lt;2.5,D31&gt;=0.8),4.833,IF(AND(B31&lt;3.3,A31&gt;=7.05,F31&gt;=2.5,D31&gt;=0.8),5.8,IF(AND(B31&gt;=3.3,A31&gt;=7.05,F31&gt;=2.5,D31&gt;=0.8),6.325,IF(AND(D31&gt;=0.25,A31&lt;5.05,A31&gt;=4.75,D31&lt;0.35,D31&lt;0.8),1.3,IF(AND(B31&lt;3.6,A31&gt;=5.05,A31&gt;=4.75,D31&lt;0.35,D31&lt;0.8),1.4,IF(AND(H31&lt;10.194,G31&lt;0.412,A31&lt;5.85,F31&lt;2.5,D31&gt;=0.8),4.133,IF(AND(H31&gt;=10.194,G31&lt;0.412,A31&lt;5.85,F31&lt;2.5,D31&gt;=0.8),4.5,IF(AND(A31&lt;5.35,G31&gt;=0.412,A31&lt;5.85,F31&lt;2.5,D31&gt;=0.8),3.15,IF(AND(A31&lt;6.2,B31&gt;=2.75,A31&gt;=5.85,F31&lt;2.5,D31&gt;=0.8),4.3,IF(AND(H31&lt;5.767,A31&lt;6.2,A31&lt;7.05,F31&gt;=2.5,D31&gt;=0.8),4.5,IF(AND(G31&gt;=0.861,A31&gt;=6.2,A31&lt;7.05,F31&gt;=2.5,D31&gt;=0.8),5.2,IF(AND(B31&lt;3.15,D31&lt;0.25,A31&lt;5.05,A31&gt;=4.75,D31&lt;0.35,D31&lt;0.8),1.55,IF(AND(A31&lt;5.45,B31&gt;=3.6,A31&gt;=5.05,A31&gt;=4.75,D31&lt;0.35,D31&lt;0.8),1.5,IF(AND(A31&gt;=5.45,B31&gt;=3.6,A31&gt;=5.05,A31&gt;=4.75,D31&lt;0.35,D31&lt;0.8),1.4,IF(AND(G31&gt;=0.772,A31&gt;=5.35,G31&gt;=0.412,A31&lt;5.85,F31&lt;2.5,D31&gt;=0.8),3.9,IF(AND(D31&gt;=1.45,A31&gt;=6.2,B31&gt;=2.75,A31&gt;=5.85,F31&lt;2.5,D31&gt;=0.8),4.775,IF(AND(G31&lt;0.5,H31&gt;=5.767,A31&lt;6.2,A31&lt;7.05,F31&gt;=2.5,D31&gt;=0.8),5.1,IF(AND(G31&gt;=0.5,H31&gt;=5.767,A31&lt;6.2,A31&lt;7.05,F31&gt;=2.5,D31&gt;=0.8),4.95,IF(AND(B31&gt;=3.25,G31&lt;0.861,A31&gt;=6.2,A31&lt;7.05,F31&gt;=2.5,D31&gt;=0.8),5.75,IF(AND(A31&lt;4.95,B31&gt;=3.15,D31&lt;0.25,A31&lt;5.05,A31&gt;=4.75,D31&lt;0.35,D31&lt;0.8),1.4,IF(AND(A31&lt;5.65,G31&lt;0.772,A31&gt;=5.35,G31&gt;=0.412,A31&lt;5.85,F31&lt;2.5,D31&gt;=0.8),3.6,IF(AND(A31&gt;=5.65,G31&lt;0.772,A31&gt;=5.35,G31&gt;=0.412,A31&lt;5.85,F31&lt;2.5,D31&gt;=0.8),3.5,IF(AND(B31&gt;=3.15,D31&lt;1.45,A31&gt;=6.2,B31&gt;=2.75,A31&gt;=5.85,F31&lt;2.5,D31&gt;=0.8),4.7,IF(AND(A31&gt;=6.65,B31&lt;3.25,G31&lt;0.861,A31&gt;=6.2,A31&lt;7.05,F31&gt;=2.5,D31&gt;=0.8),5.567,IF(AND(H31&lt;9.499,A31&gt;=4.95,B31&gt;=3.15,D31&lt;0.25,A31&lt;5.05,A31&gt;=4.75,D31&lt;0.35,D31&lt;0.8),1.4,IF(AND(H31&gt;=9.499,A31&gt;=4.95,B31&gt;=3.15,D31&lt;0.25,A31&lt;5.05,A31&gt;=4.75,D31&lt;0.35,D31&lt;0.8),1.2,IF(AND(G31&lt;0.765,B31&lt;3.15,D31&lt;1.45,A31&gt;=6.2,B31&gt;=2.75,A31&gt;=5.85,F31&lt;2.5,D31&gt;=0.8),4.4,IF(AND(G31&gt;=0.765,B31&lt;3.15,D31&lt;1.45,A31&gt;=6.2,B31&gt;=2.75,A31&gt;=5.85,F31&lt;2.5,D31&gt;=0.8),4.6,IF(AND(H31&lt;10.667,A31&lt;6.65,B31&lt;3.25,G31&lt;0.861,A31&gt;=6.2,A31&lt;7.05,F31&gt;=2.5,D31&gt;=0.8),5.167,IF(AND(G31&lt;0.627,H31&gt;=10.667,A31&lt;6.65,B31&lt;3.25,G31&lt;0.861,A31&gt;=6.2,A31&lt;7.05,F31&gt;=2.5,D31&gt;=0.8),5.64,IF(AND(G31&gt;=0.627,H31&gt;=10.667,A31&lt;6.65,B31&lt;3.25,G31&lt;0.861,A31&gt;=6.2,A31&lt;7.05,F31&gt;=2.5,D31&gt;=0.8),5.1,"shouldnthappen")))))))))))))))))))))))))))))))))))</f>
        <v>1.4</v>
      </c>
      <c r="X31" s="1" t="n">
        <f aca="false">IF(AND(B31&lt;3.05,H31&lt;6.697,A31&lt;5.45),4.1,IF(AND(B31&gt;=3.05,H31&lt;6.697,A31&lt;5.45),1.48,IF(AND(D31&lt;0.7,A31&lt;5.9,A31&gt;=5.45),1.4,IF(AND(A31&lt;4.35,B31&lt;3.3,H31&gt;=6.697,A31&lt;5.45),1.1,IF(AND(G31&lt;0.372,D31&gt;=0.7,A31&lt;5.9,A31&gt;=5.45),4.36,IF(AND(A31&gt;=4.9,A31&gt;=4.35,B31&lt;3.3,H31&gt;=6.697,A31&lt;5.45),1.6,IF(AND(H31&gt;=14.171,A31&lt;5.15,B31&gt;=3.3,H31&gt;=6.697,A31&lt;5.45),1.6,IF(AND(G31&lt;0.451,A31&gt;=5.15,B31&gt;=3.3,H31&gt;=6.697,A31&lt;5.45),1.367,IF(AND(G31&gt;=0.451,A31&gt;=5.15,B31&gt;=3.3,H31&gt;=6.697,A31&lt;5.45),1.5,IF(AND(G31&lt;0.332,D31&lt;1.45,F31&lt;2.5,A31&gt;=5.9,A31&gt;=5.45),4.35,IF(AND(A31&lt;6.15,D31&gt;=1.45,F31&lt;2.5,A31&gt;=5.9,A31&gt;=5.45),5.1,IF(AND(D31&gt;=2.4,G31&lt;0.432,F31&gt;=2.5,A31&gt;=5.9,A31&gt;=5.45),5.78,IF(AND(A31&lt;6.15,G31&gt;=0.432,F31&gt;=2.5,A31&gt;=5.9,A31&gt;=5.45),4.9,IF(AND(B31&lt;3.1,A31&lt;4.9,A31&gt;=4.35,B31&lt;3.3,H31&gt;=6.697,A31&lt;5.45),1.4,IF(AND(B31&gt;=3.1,A31&lt;4.9,A31&gt;=4.35,B31&lt;3.3,H31&gt;=6.697,A31&lt;5.45),1.3,IF(AND(G31&lt;0.343,H31&lt;14.171,A31&lt;5.15,B31&gt;=3.3,H31&gt;=6.697,A31&lt;5.45),1.433,IF(AND(G31&gt;=0.343,H31&lt;14.171,A31&lt;5.15,B31&gt;=3.3,H31&gt;=6.697,A31&lt;5.45),1.525,IF(AND(D31&lt;1.05,B31&lt;2.55,G31&gt;=0.372,D31&gt;=0.7,A31&lt;5.9,A31&gt;=5.45),3.7,IF(AND(H31&lt;10.596,B31&gt;=2.55,G31&gt;=0.372,D31&gt;=0.7,A31&lt;5.9,A31&gt;=5.45),3.525,IF(AND(H31&gt;=10.596,B31&gt;=2.55,G31&gt;=0.372,D31&gt;=0.7,A31&lt;5.9,A31&gt;=5.45),3.9,IF(AND(H31&lt;14.314,G31&gt;=0.332,D31&lt;1.45,F31&lt;2.5,A31&gt;=5.9,A31&gt;=5.45),4.4,IF(AND(H31&gt;=14.314,G31&gt;=0.332,D31&lt;1.45,F31&lt;2.5,A31&gt;=5.9,A31&gt;=5.45),4.7,IF(AND(H31&lt;13.906,A31&gt;=6.15,D31&gt;=1.45,F31&lt;2.5,A31&gt;=5.9,A31&gt;=5.45),4.675,IF(AND(H31&gt;=13.906,A31&gt;=6.15,D31&gt;=1.45,F31&lt;2.5,A31&gt;=5.9,A31&gt;=5.45),4.9,IF(AND(G31&lt;0.093,D31&lt;2.4,G31&lt;0.432,F31&gt;=2.5,A31&gt;=5.9,A31&gt;=5.45),5.6,IF(AND(B31&lt;2.95,A31&gt;=6.15,G31&gt;=0.432,F31&gt;=2.5,A31&gt;=5.9,A31&gt;=5.45),5.86,IF(AND(A31&lt;5.55,D31&gt;=1.05,B31&lt;2.55,G31&gt;=0.372,D31&gt;=0.7,A31&lt;5.9,A31&gt;=5.45),4,IF(AND(A31&gt;=5.55,D31&gt;=1.05,B31&lt;2.55,G31&gt;=0.372,D31&gt;=0.7,A31&lt;5.9,A31&gt;=5.45),3.9,IF(AND(D31&lt;1.7,G31&gt;=0.093,D31&lt;2.4,G31&lt;0.432,F31&gt;=2.5,A31&gt;=5.9,A31&gt;=5.45),5.05,IF(AND(G31&gt;=0.774,B31&gt;=2.95,A31&gt;=6.15,G31&gt;=0.432,F31&gt;=2.5,A31&gt;=5.9,A31&gt;=5.45),5.3,IF(AND(G31&gt;=0.312,D31&gt;=1.7,G31&gt;=0.093,D31&lt;2.4,G31&lt;0.432,F31&gt;=2.5,A31&gt;=5.9,A31&gt;=5.45),5.4,IF(AND(D31&lt;2.45,G31&lt;0.774,B31&gt;=2.95,A31&gt;=6.15,G31&gt;=0.432,F31&gt;=2.5,A31&gt;=5.9,A31&gt;=5.45),5.66,IF(AND(D31&gt;=2.45,G31&lt;0.774,B31&gt;=2.95,A31&gt;=6.15,G31&gt;=0.432,F31&gt;=2.5,A31&gt;=5.9,A31&gt;=5.45),6,IF(AND(G31&gt;=0.301,G31&lt;0.312,D31&gt;=1.7,G31&gt;=0.093,D31&lt;2.4,G31&lt;0.432,F31&gt;=2.5,A31&gt;=5.9,A31&gt;=5.45),5.1,IF(AND(A31&lt;6.45,G31&lt;0.301,G31&lt;0.312,D31&gt;=1.7,G31&gt;=0.093,D31&lt;2.4,G31&lt;0.432,F31&gt;=2.5,A31&gt;=5.9,A31&gt;=5.45),5.3,IF(AND(A31&gt;=6.45,G31&lt;0.301,G31&lt;0.312,D31&gt;=1.7,G31&gt;=0.093,D31&lt;2.4,G31&lt;0.432,F31&gt;=2.5,A31&gt;=5.9,A31&gt;=5.45),5.2,"shouldnthappen"))))))))))))))))))))))))))))))))))))</f>
        <v>1.367</v>
      </c>
      <c r="Y31" s="1" t="n">
        <f aca="false">IF(AND(H31&lt;6.51,F31&lt;1.5),1.8,IF(AND(H31&gt;=16.674,F31&gt;=1.5),6.533,IF(AND(D31&gt;=0.45,H31&gt;=6.51,F31&lt;1.5),1.667,IF(AND(H31&gt;=13.805,G31&lt;0.154,H31&lt;16.674,F31&gt;=1.5),6.7,IF(AND(D31&lt;0.15,A31&lt;5.05,D31&lt;0.45,H31&gt;=6.51,F31&lt;1.5),1.4,IF(AND(H31&gt;=13.586,A31&gt;=5.05,D31&lt;0.45,H31&gt;=6.51,F31&lt;1.5),1.3,IF(AND(F31&lt;2.5,H31&lt;13.805,G31&lt;0.154,H31&lt;16.674,F31&gt;=1.5),4.6,IF(AND(H31&lt;8.929,D31&lt;1.35,G31&gt;=0.154,H31&lt;16.674,F31&gt;=1.5),3.64,IF(AND(G31&lt;0.05,H31&lt;13.586,A31&gt;=5.05,D31&lt;0.45,H31&gt;=6.51,F31&lt;1.5),1.4,IF(AND(G31&gt;=0.107,F31&gt;=2.5,H31&lt;13.805,G31&lt;0.154,H31&lt;16.674,F31&gt;=1.5),5.3,IF(AND(B31&gt;=2.75,H31&gt;=8.929,D31&lt;1.35,G31&gt;=0.154,H31&lt;16.674,F31&gt;=1.5),4.433,IF(AND(D31&gt;=1.55,F31&lt;2.5,D31&gt;=1.35,G31&gt;=0.154,H31&lt;16.674,F31&gt;=1.5),4.975,IF(AND(H31&lt;6.93,F31&gt;=2.5,D31&gt;=1.35,G31&gt;=0.154,H31&lt;16.674,F31&gt;=1.5),4.5,IF(AND(H31&lt;12.675,G31&lt;0.217,D31&gt;=0.15,A31&lt;5.05,D31&lt;0.45,H31&gt;=6.51,F31&lt;1.5),1.4,IF(AND(H31&gt;=12.675,G31&lt;0.217,D31&gt;=0.15,A31&lt;5.05,D31&lt;0.45,H31&gt;=6.51,F31&lt;1.5),1.5,IF(AND(A31&lt;4.65,G31&gt;=0.217,D31&gt;=0.15,A31&lt;5.05,D31&lt;0.45,H31&gt;=6.51,F31&lt;1.5),1.35,IF(AND(D31&lt;0.25,G31&gt;=0.05,H31&lt;13.586,A31&gt;=5.05,D31&lt;0.45,H31&gt;=6.51,F31&lt;1.5),1.467,IF(AND(D31&gt;=0.25,G31&gt;=0.05,H31&lt;13.586,A31&gt;=5.05,D31&lt;0.45,H31&gt;=6.51,F31&lt;1.5),1.5,IF(AND(H31&lt;9.15,G31&lt;0.107,F31&gt;=2.5,H31&lt;13.805,G31&lt;0.154,H31&lt;16.674,F31&gt;=1.5),5.7,IF(AND(H31&gt;=9.15,G31&lt;0.107,F31&gt;=2.5,H31&lt;13.805,G31&lt;0.154,H31&lt;16.674,F31&gt;=1.5),5.6,IF(AND(G31&lt;0.404,B31&lt;2.75,H31&gt;=8.929,D31&lt;1.35,G31&gt;=0.154,H31&lt;16.674,F31&gt;=1.5),4.15,IF(AND(G31&gt;=0.404,B31&lt;2.75,H31&gt;=8.929,D31&lt;1.35,G31&gt;=0.154,H31&lt;16.674,F31&gt;=1.5),3.9,IF(AND(A31&gt;=6.75,D31&lt;1.55,F31&lt;2.5,D31&gt;=1.35,G31&gt;=0.154,H31&lt;16.674,F31&gt;=1.5),4.82,IF(AND(D31&lt;0.25,A31&gt;=4.65,G31&gt;=0.217,D31&gt;=0.15,A31&lt;5.05,D31&lt;0.45,H31&gt;=6.51,F31&lt;1.5),1.325,IF(AND(D31&gt;=0.25,A31&gt;=4.65,G31&gt;=0.217,D31&gt;=0.15,A31&lt;5.05,D31&lt;0.45,H31&gt;=6.51,F31&lt;1.5),1.3,IF(AND(A31&lt;6.55,A31&lt;6.75,D31&lt;1.55,F31&lt;2.5,D31&gt;=1.35,G31&gt;=0.154,H31&lt;16.674,F31&gt;=1.5),4.575,IF(AND(A31&gt;=6.55,A31&lt;6.75,D31&lt;1.55,F31&lt;2.5,D31&gt;=1.35,G31&gt;=0.154,H31&lt;16.674,F31&gt;=1.5),4.4,IF(AND(B31&lt;2.9,D31&lt;2.05,H31&gt;=6.93,F31&gt;=2.5,D31&gt;=1.35,G31&gt;=0.154,H31&lt;16.674,F31&gt;=1.5),5.05,IF(AND(H31&lt;8.884,D31&gt;=2.05,H31&gt;=6.93,F31&gt;=2.5,D31&gt;=1.35,G31&gt;=0.154,H31&lt;16.674,F31&gt;=1.5),5.1,IF(AND(H31&lt;13.711,B31&gt;=2.9,D31&lt;2.05,H31&gt;=6.93,F31&gt;=2.5,D31&gt;=1.35,G31&gt;=0.154,H31&lt;16.674,F31&gt;=1.5),5,IF(AND(H31&gt;=13.711,B31&gt;=2.9,D31&lt;2.05,H31&gt;=6.93,F31&gt;=2.5,D31&gt;=1.35,G31&gt;=0.154,H31&lt;16.674,F31&gt;=1.5),5.8,IF(AND(B31&lt;3.15,H31&gt;=8.884,D31&gt;=2.05,H31&gt;=6.93,F31&gt;=2.5,D31&gt;=1.35,G31&gt;=0.154,H31&lt;16.674,F31&gt;=1.5),5.56,IF(AND(B31&gt;=3.15,H31&gt;=8.884,D31&gt;=2.05,H31&gt;=6.93,F31&gt;=2.5,D31&gt;=1.35,G31&gt;=0.154,H31&lt;16.674,F31&gt;=1.5),5.9,"shouldnthappen")))))))))))))))))))))))))))))))))</f>
        <v>1.4</v>
      </c>
      <c r="Z31" s="1" t="n">
        <f aca="false">IF(AND(F31&gt;=2,B31&gt;=3.35),5.6,IF(AND(A31&lt;6.65,H31&gt;=15.076,B31&lt;3.35),4.8,IF(AND(A31&gt;=6.65,H31&gt;=15.076,B31&lt;3.35),6.15,IF(AND(H31&lt;6.542,F31&lt;2,B31&gt;=3.35),1.767,IF(AND(G31&gt;=0.653,D31&lt;0.75,H31&lt;15.076,B31&lt;3.35),1.55,IF(AND(D31&lt;0.15,G31&lt;0.653,D31&lt;0.75,H31&lt;15.076,B31&lt;3.35),1.1,IF(AND(G31&lt;0.356,A31&lt;5.05,H31&gt;=6.542,F31&lt;2,B31&gt;=3.35),1.4,IF(AND(G31&gt;=0.356,A31&lt;5.05,H31&gt;=6.542,F31&lt;2,B31&gt;=3.35),1.3,IF(AND(G31&gt;=0.566,A31&gt;=5.05,H31&gt;=6.542,F31&lt;2,B31&gt;=3.35),1.6,IF(AND(B31&gt;=3.1,D31&gt;=0.15,G31&lt;0.653,D31&lt;0.75,H31&lt;15.076,B31&lt;3.35),1.367,IF(AND(B31&gt;=2.65,D31&lt;1.45,B31&lt;2.75,D31&gt;=0.75,H31&lt;15.076,B31&lt;3.35),3.96,IF(AND(G31&lt;0.352,D31&gt;=1.45,B31&lt;2.75,D31&gt;=0.75,H31&lt;15.076,B31&lt;3.35),4.5,IF(AND(D31&gt;=1.35,A31&lt;6.2,B31&gt;=2.75,D31&gt;=0.75,H31&lt;15.076,B31&lt;3.35),4.733,IF(AND(A31&lt;4.7,B31&lt;3.1,D31&gt;=0.15,G31&lt;0.653,D31&lt;0.75,H31&lt;15.076,B31&lt;3.35),1.36,IF(AND(A31&gt;=4.7,B31&lt;3.1,D31&gt;=0.15,G31&lt;0.653,D31&lt;0.75,H31&lt;15.076,B31&lt;3.35),1.6,IF(AND(A31&lt;5.2,B31&lt;2.65,D31&lt;1.45,B31&lt;2.75,D31&gt;=0.75,H31&lt;15.076,B31&lt;3.35),3.3,IF(AND(A31&lt;6.5,G31&gt;=0.352,D31&gt;=1.45,B31&lt;2.75,D31&gt;=0.75,H31&lt;15.076,B31&lt;3.35),5,IF(AND(A31&gt;=6.5,G31&gt;=0.352,D31&gt;=1.45,B31&lt;2.75,D31&gt;=0.75,H31&lt;15.076,B31&lt;3.35),5.8,IF(AND(H31&lt;8.486,D31&lt;1.35,A31&lt;6.2,B31&gt;=2.75,D31&gt;=0.75,H31&lt;15.076,B31&lt;3.35),3.975,IF(AND(G31&lt;0.187,F31&lt;2.5,A31&gt;=6.2,B31&gt;=2.75,D31&gt;=0.75,H31&lt;15.076,B31&lt;3.35),5,IF(AND(G31&gt;=0.187,F31&lt;2.5,A31&gt;=6.2,B31&gt;=2.75,D31&gt;=0.75,H31&lt;15.076,B31&lt;3.35),4.525,IF(AND(A31&gt;=7.25,F31&gt;=2.5,A31&gt;=6.2,B31&gt;=2.75,D31&gt;=0.75,H31&lt;15.076,B31&lt;3.35),6.5,IF(AND(G31&lt;0.185,B31&lt;3.6,G31&lt;0.566,A31&gt;=5.05,H31&gt;=6.542,F31&lt;2,B31&gt;=3.35),1.45,IF(AND(G31&gt;=0.185,B31&lt;3.6,G31&lt;0.566,A31&gt;=5.05,H31&gt;=6.542,F31&lt;2,B31&gt;=3.35),1.34,IF(AND(G31&lt;0.13,B31&gt;=3.6,G31&lt;0.566,A31&gt;=5.05,H31&gt;=6.542,F31&lt;2,B31&gt;=3.35),1.45,IF(AND(G31&gt;=0.13,B31&gt;=3.6,G31&lt;0.566,A31&gt;=5.05,H31&gt;=6.542,F31&lt;2,B31&gt;=3.35),1.5,IF(AND(D31&lt;1.05,A31&gt;=5.2,B31&lt;2.65,D31&lt;1.45,B31&lt;2.75,D31&gt;=0.75,H31&lt;15.076,B31&lt;3.35),3.5,IF(AND(D31&gt;=1.05,A31&gt;=5.2,B31&lt;2.65,D31&lt;1.45,B31&lt;2.75,D31&gt;=0.75,H31&lt;15.076,B31&lt;3.35),3.94,IF(AND(H31&lt;10.983,H31&gt;=8.486,D31&lt;1.35,A31&lt;6.2,B31&gt;=2.75,D31&gt;=0.75,H31&lt;15.076,B31&lt;3.35),4.38,IF(AND(H31&gt;=10.983,H31&gt;=8.486,D31&lt;1.35,A31&lt;6.2,B31&gt;=2.75,D31&gt;=0.75,H31&lt;15.076,B31&lt;3.35),4.1,IF(AND(B31&gt;=3.25,A31&lt;7.25,F31&gt;=2.5,A31&gt;=6.2,B31&gt;=2.75,D31&gt;=0.75,H31&lt;15.076,B31&lt;3.35),5.7,IF(AND(B31&lt;2.95,B31&lt;3.25,A31&lt;7.25,F31&gt;=2.5,A31&gt;=6.2,B31&gt;=2.75,D31&gt;=0.75,H31&lt;15.076,B31&lt;3.35),5.6,IF(AND(H31&gt;=13.711,B31&gt;=2.95,B31&lt;3.25,A31&lt;7.25,F31&gt;=2.5,A31&gt;=6.2,B31&gt;=2.75,D31&gt;=0.75,H31&lt;15.076,B31&lt;3.35),5.8,IF(AND(A31&gt;=6.8,H31&lt;13.711,B31&gt;=2.95,B31&lt;3.25,A31&lt;7.25,F31&gt;=2.5,A31&gt;=6.2,B31&gt;=2.75,D31&gt;=0.75,H31&lt;15.076,B31&lt;3.35),5.1,IF(AND(H31&lt;12.921,A31&lt;6.8,H31&lt;13.711,B31&gt;=2.95,B31&lt;3.25,A31&lt;7.25,F31&gt;=2.5,A31&gt;=6.2,B31&gt;=2.75,D31&gt;=0.75,H31&lt;15.076,B31&lt;3.35),5.34,IF(AND(H31&gt;=12.921,A31&lt;6.8,H31&lt;13.711,B31&gt;=2.95,B31&lt;3.25,A31&lt;7.25,F31&gt;=2.5,A31&gt;=6.2,B31&gt;=2.75,D31&gt;=0.75,H31&lt;15.076,B31&lt;3.35),5.133,"shouldnthappen"))))))))))))))))))))))))))))))))))))</f>
        <v>1.45</v>
      </c>
      <c r="AA31" s="1" t="n">
        <f aca="false">IF(AND(D31&gt;=0.45,A31&lt;5.05,D31&lt;0.8),1.6,IF(AND(D31&gt;=0.45,A31&gt;=5.05,D31&lt;0.8),1.7,IF(AND(H31&gt;=16.244,F31&gt;=2.5,D31&gt;=0.8),6.533,IF(AND(A31&lt;4.35,D31&lt;0.45,A31&lt;5.05,D31&lt;0.8),1.1,IF(AND(H31&gt;=14.877,D31&lt;0.45,A31&gt;=5.05,D31&lt;0.8),1.3,IF(AND(D31&gt;=1.4,A31&lt;5.65,F31&lt;2.5,D31&gt;=0.8),4.5,IF(AND(A31&gt;=7.25,H31&lt;16.244,F31&gt;=2.5,D31&gt;=0.8),6.5,IF(AND(A31&gt;=4.75,A31&gt;=4.35,D31&lt;0.45,A31&lt;5.05,D31&lt;0.8),1.35,IF(AND(A31&lt;5.3,D31&lt;1.4,A31&lt;5.65,F31&lt;2.5,D31&gt;=0.8),3.1,IF(AND(A31&gt;=6.8,A31&gt;=6.55,A31&gt;=5.65,F31&lt;2.5,D31&gt;=0.8),4.9,IF(AND(H31&lt;5.767,A31&lt;7.25,H31&lt;16.244,F31&gt;=2.5,D31&gt;=0.8),4.5,IF(AND(G31&gt;=0.522,A31&lt;4.75,A31&gt;=4.35,D31&lt;0.45,A31&lt;5.05,D31&lt;0.8),1.2,IF(AND(G31&gt;=0.948,D31&lt;0.35,H31&lt;14.877,D31&lt;0.45,A31&gt;=5.05,D31&lt;0.8),1.7,IF(AND(H31&lt;13.089,D31&gt;=0.35,H31&lt;14.877,D31&lt;0.45,A31&gt;=5.05,D31&lt;0.8),1.5,IF(AND(H31&gt;=13.089,D31&gt;=0.35,H31&lt;14.877,D31&lt;0.45,A31&gt;=5.05,D31&lt;0.8),1.3,IF(AND(B31&gt;=2.95,A31&gt;=5.3,D31&lt;1.4,A31&lt;5.65,F31&lt;2.5,D31&gt;=0.8),4.1,IF(AND(H31&lt;9.181,A31&lt;6.05,A31&lt;6.55,A31&gt;=5.65,F31&lt;2.5,D31&gt;=0.8),5.1,IF(AND(H31&gt;=9.181,A31&lt;6.05,A31&lt;6.55,A31&gt;=5.65,F31&lt;2.5,D31&gt;=0.8),4.3,IF(AND(G31&gt;=0.867,A31&gt;=6.05,A31&lt;6.55,A31&gt;=5.65,F31&lt;2.5,D31&gt;=0.8),4.9,IF(AND(B31&lt;3.05,A31&lt;6.8,A31&gt;=6.55,A31&gt;=5.65,F31&lt;2.5,D31&gt;=0.8),5,IF(AND(B31&gt;=3.05,A31&lt;6.8,A31&gt;=6.55,A31&gt;=5.65,F31&lt;2.5,D31&gt;=0.8),4.55,IF(AND(H31&gt;=14.144,G31&lt;0.522,A31&lt;4.75,A31&gt;=4.35,D31&lt;0.45,A31&lt;5.05,D31&lt;0.8),1.3,IF(AND(B31&lt;2.7,B31&lt;2.95,A31&gt;=5.3,D31&lt;1.4,A31&lt;5.65,F31&lt;2.5,D31&gt;=0.8),3.78,IF(AND(B31&gt;=2.7,B31&lt;2.95,A31&gt;=5.3,D31&lt;1.4,A31&lt;5.65,F31&lt;2.5,D31&gt;=0.8),3.6,IF(AND(G31&lt;0.638,G31&lt;0.867,A31&gt;=6.05,A31&lt;6.55,A31&gt;=5.65,F31&lt;2.5,D31&gt;=0.8),4.433,IF(AND(G31&gt;=0.638,G31&lt;0.867,A31&gt;=6.05,A31&lt;6.55,A31&gt;=5.65,F31&lt;2.5,D31&gt;=0.8),4,IF(AND(A31&lt;6.35,H31&lt;11.146,H31&gt;=5.767,A31&lt;7.25,H31&lt;16.244,F31&gt;=2.5,D31&gt;=0.8),5.1,IF(AND(A31&lt;4.5,H31&lt;14.144,G31&lt;0.522,A31&lt;4.75,A31&gt;=4.35,D31&lt;0.45,A31&lt;5.05,D31&lt;0.8),1.35,IF(AND(A31&gt;=4.5,H31&lt;14.144,G31&lt;0.522,A31&lt;4.75,A31&gt;=4.35,D31&lt;0.45,A31&lt;5.05,D31&lt;0.8),1.4,IF(AND(A31&lt;5.15,B31&lt;3.75,G31&lt;0.948,D31&lt;0.35,H31&lt;14.877,D31&lt;0.45,A31&gt;=5.05,D31&lt;0.8),1.4,IF(AND(A31&gt;=5.15,B31&lt;3.75,G31&lt;0.948,D31&lt;0.35,H31&lt;14.877,D31&lt;0.45,A31&gt;=5.05,D31&lt;0.8),1.5,IF(AND(G31&lt;0.112,B31&gt;=3.75,G31&lt;0.948,D31&lt;0.35,H31&lt;14.877,D31&lt;0.45,A31&gt;=5.05,D31&lt;0.8),1.5,IF(AND(G31&gt;=0.112,B31&gt;=3.75,G31&lt;0.948,D31&lt;0.35,H31&lt;14.877,D31&lt;0.45,A31&gt;=5.05,D31&lt;0.8),1.6,IF(AND(G31&lt;0.075,A31&gt;=6.35,H31&lt;11.146,H31&gt;=5.767,A31&lt;7.25,H31&lt;16.244,F31&gt;=2.5,D31&gt;=0.8),5.5,IF(AND(G31&gt;=0.075,A31&gt;=6.35,H31&lt;11.146,H31&gt;=5.767,A31&lt;7.25,H31&lt;16.244,F31&gt;=2.5,D31&gt;=0.8),5.24,IF(AND(B31&lt;2.95,D31&lt;1.9,H31&gt;=11.146,H31&gt;=5.767,A31&lt;7.25,H31&lt;16.244,F31&gt;=2.5,D31&gt;=0.8),5.65,IF(AND(B31&gt;=2.95,D31&lt;1.9,H31&gt;=11.146,H31&gt;=5.767,A31&lt;7.25,H31&lt;16.244,F31&gt;=2.5,D31&gt;=0.8),5.8,IF(AND(H31&lt;13.42,D31&gt;=1.9,H31&gt;=11.146,H31&gt;=5.767,A31&lt;7.25,H31&lt;16.244,F31&gt;=2.5,D31&gt;=0.8),5.6,IF(AND(H31&gt;=13.42,D31&gt;=1.9,H31&gt;=11.146,H31&gt;=5.767,A31&lt;7.25,H31&lt;16.244,F31&gt;=2.5,D31&gt;=0.8),5.34,"shouldnthappen")))))))))))))))))))))))))))))))))))))))</f>
        <v>1.5</v>
      </c>
      <c r="AB31" s="1" t="n">
        <f aca="false">IF(AND(D31&gt;=0.35,F31&lt;1.5),1.5,IF(AND(F31&lt;2.5,D31&gt;=1.55,F31&gt;=1.5),4.85,IF(AND(H31&lt;8.308,D31&lt;0.15,D31&lt;0.35,F31&lt;1.5),1.5,IF(AND(H31&gt;=8.308,D31&lt;0.15,D31&lt;0.35,F31&lt;1.5),1.4,IF(AND(H31&lt;5.523,D31&gt;=0.15,D31&lt;0.35,F31&lt;1.5),1,IF(AND(G31&lt;0.572,H31&lt;10.688,D31&lt;1.55,F31&gt;=1.5),3.75,IF(AND(B31&gt;=3.5,F31&gt;=2.5,D31&gt;=1.55,F31&gt;=1.5),6.3,IF(AND(A31&gt;=5.65,G31&gt;=0.572,H31&lt;10.688,D31&lt;1.55,F31&gt;=1.5),4.45,IF(AND(B31&gt;=2.85,A31&lt;6.15,H31&gt;=10.688,D31&lt;1.55,F31&gt;=1.5),4.35,IF(AND(H31&gt;=16.284,B31&lt;3.5,F31&gt;=2.5,D31&gt;=1.55,F31&gt;=1.5),6.6,IF(AND(G31&gt;=0.241,G31&lt;0.338,H31&gt;=5.523,D31&gt;=0.15,D31&lt;0.35,F31&lt;1.5),1.25,IF(AND(A31&lt;5.05,G31&gt;=0.338,H31&gt;=5.523,D31&gt;=0.15,D31&lt;0.35,F31&lt;1.5),1.35,IF(AND(B31&lt;2.7,A31&lt;5.65,G31&gt;=0.572,H31&lt;10.688,D31&lt;1.55,F31&gt;=1.5),4,IF(AND(B31&gt;=2.7,A31&lt;5.65,G31&gt;=0.572,H31&lt;10.688,D31&lt;1.55,F31&gt;=1.5),3.6,IF(AND(B31&lt;2.45,B31&lt;2.85,A31&lt;6.15,H31&gt;=10.688,D31&lt;1.55,F31&gt;=1.5),3.7,IF(AND(A31&lt;6.25,B31&lt;2.85,A31&gt;=6.15,H31&gt;=10.688,D31&lt;1.55,F31&gt;=1.5),4.5,IF(AND(A31&gt;=6.25,B31&lt;2.85,A31&gt;=6.15,H31&gt;=10.688,D31&lt;1.55,F31&gt;=1.5),4.86,IF(AND(D31&gt;=1.45,B31&gt;=2.85,A31&gt;=6.15,H31&gt;=10.688,D31&lt;1.55,F31&gt;=1.5),4.8,IF(AND(H31&lt;8.202,H31&lt;16.284,B31&lt;3.5,F31&gt;=2.5,D31&gt;=1.55,F31&gt;=1.5),5.7,IF(AND(A31&gt;=5.1,G31&lt;0.241,G31&lt;0.338,H31&gt;=5.523,D31&gt;=0.15,D31&lt;0.35,F31&lt;1.5),1.5,IF(AND(B31&gt;=3.75,A31&gt;=5.05,G31&gt;=0.338,H31&gt;=5.523,D31&gt;=0.15,D31&lt;0.35,F31&lt;1.5),1.6,IF(AND(A31&lt;5.7,B31&gt;=2.45,B31&lt;2.85,A31&lt;6.15,H31&gt;=10.688,D31&lt;1.55,F31&gt;=1.5),3.9,IF(AND(A31&gt;=5.7,B31&gt;=2.45,B31&lt;2.85,A31&lt;6.15,H31&gt;=10.688,D31&lt;1.55,F31&gt;=1.5),4.02,IF(AND(H31&lt;13.654,D31&lt;1.45,B31&gt;=2.85,A31&gt;=6.15,H31&gt;=10.688,D31&lt;1.55,F31&gt;=1.5),4.333,IF(AND(H31&gt;=13.654,D31&lt;1.45,B31&gt;=2.85,A31&gt;=6.15,H31&gt;=10.688,D31&lt;1.55,F31&gt;=1.5),4.54,IF(AND(A31&lt;6.15,H31&gt;=8.202,H31&lt;16.284,B31&lt;3.5,F31&gt;=2.5,D31&gt;=1.55,F31&gt;=1.5),5,IF(AND(H31&lt;13.924,A31&lt;5.1,G31&lt;0.241,G31&lt;0.338,H31&gt;=5.523,D31&gt;=0.15,D31&lt;0.35,F31&lt;1.5),1.4,IF(AND(H31&gt;=13.924,A31&lt;5.1,G31&lt;0.241,G31&lt;0.338,H31&gt;=5.523,D31&gt;=0.15,D31&lt;0.35,F31&lt;1.5),1.5,IF(AND(D31&lt;0.25,B31&lt;3.75,A31&gt;=5.05,G31&gt;=0.338,H31&gt;=5.523,D31&gt;=0.15,D31&lt;0.35,F31&lt;1.5),1.5,IF(AND(D31&gt;=0.25,B31&lt;3.75,A31&gt;=5.05,G31&gt;=0.338,H31&gt;=5.523,D31&gt;=0.15,D31&lt;0.35,F31&lt;1.5),1.4,IF(AND(H31&lt;8.884,B31&gt;=3.05,A31&gt;=6.15,H31&gt;=8.202,H31&lt;16.284,B31&lt;3.5,F31&gt;=2.5,D31&gt;=1.55,F31&gt;=1.5),5.1,IF(AND(A31&lt;6.45,G31&lt;0.368,B31&lt;3.05,A31&gt;=6.15,H31&gt;=8.202,H31&lt;16.284,B31&lt;3.5,F31&gt;=2.5,D31&gt;=1.55,F31&gt;=1.5),5.525,IF(AND(A31&gt;=6.45,G31&lt;0.368,B31&lt;3.05,A31&gt;=6.15,H31&gt;=8.202,H31&lt;16.284,B31&lt;3.5,F31&gt;=2.5,D31&gt;=1.55,F31&gt;=1.5),5.35,IF(AND(D31&lt;2.25,G31&gt;=0.368,B31&lt;3.05,A31&gt;=6.15,H31&gt;=8.202,H31&lt;16.284,B31&lt;3.5,F31&gt;=2.5,D31&gt;=1.55,F31&gt;=1.5),5.8,IF(AND(D31&gt;=2.25,G31&gt;=0.368,B31&lt;3.05,A31&gt;=6.15,H31&gt;=8.202,H31&lt;16.284,B31&lt;3.5,F31&gt;=2.5,D31&gt;=1.55,F31&gt;=1.5),5.2,IF(AND(H31&lt;10.257,H31&gt;=8.884,B31&gt;=3.05,A31&gt;=6.15,H31&gt;=8.202,H31&lt;16.284,B31&lt;3.5,F31&gt;=2.5,D31&gt;=1.55,F31&gt;=1.5),5.9,IF(AND(H31&gt;=10.257,H31&gt;=8.884,B31&gt;=3.05,A31&gt;=6.15,H31&gt;=8.202,H31&lt;16.284,B31&lt;3.5,F31&gt;=2.5,D31&gt;=1.55,F31&gt;=1.5),5.48,"shouldnthappen")))))))))))))))))))))))))))))))))))))</f>
        <v>1.5</v>
      </c>
      <c r="AC31" s="1" t="n">
        <f aca="false">IF(AND(H31&lt;5.748,A31&lt;5.05,D31&lt;0.8),1,IF(AND(B31&lt;3.35,A31&gt;=5.05,D31&lt;0.8),1.7,IF(AND(A31&lt;5.85,G31&lt;0.154,D31&gt;=0.8),4.5,IF(AND(D31&gt;=0.45,H31&gt;=5.748,A31&lt;5.05,D31&lt;0.8),1.6,IF(AND(G31&gt;=0.934,B31&gt;=3.35,A31&gt;=5.05,D31&lt;0.8),1.7,IF(AND(D31&lt;2.1,A31&gt;=5.85,G31&lt;0.154,D31&gt;=0.8),6.15,IF(AND(D31&gt;=2.1,A31&gt;=5.85,G31&lt;0.154,D31&gt;=0.8),5.5,IF(AND(A31&lt;6.1,D31&gt;=1.55,G31&gt;=0.154,D31&gt;=0.8),5,IF(AND(H31&gt;=14.379,G31&lt;0.934,B31&gt;=3.35,A31&gt;=5.05,D31&lt;0.8),1.58,IF(AND(G31&lt;0.379,A31&gt;=6.1,D31&gt;=1.55,G31&gt;=0.154,D31&gt;=0.8),5.42,IF(AND(H31&lt;13.924,G31&lt;0.227,D31&lt;0.45,H31&gt;=5.748,A31&lt;5.05,D31&lt;0.8),1.4,IF(AND(H31&gt;=13.924,G31&lt;0.227,D31&lt;0.45,H31&gt;=5.748,A31&lt;5.05,D31&lt;0.8),1.5,IF(AND(B31&lt;3.1,G31&gt;=0.227,D31&lt;0.45,H31&gt;=5.748,A31&lt;5.05,D31&lt;0.8),1.1,IF(AND(G31&lt;0.13,H31&lt;14.379,G31&lt;0.934,B31&gt;=3.35,A31&gt;=5.05,D31&lt;0.8),1.4,IF(AND(D31&lt;1.05,A31&lt;5.65,D31&lt;1.35,D31&lt;1.55,G31&gt;=0.154,D31&gt;=0.8),3.7,IF(AND(D31&lt;1.25,A31&gt;=5.65,D31&lt;1.35,D31&lt;1.55,G31&gt;=0.154,D31&gt;=0.8),4.06,IF(AND(D31&gt;=1.25,A31&gt;=5.65,D31&lt;1.35,D31&lt;1.55,G31&gt;=0.154,D31&gt;=0.8),4.425,IF(AND(H31&lt;13.654,D31&lt;1.45,D31&gt;=1.35,D31&lt;1.55,G31&gt;=0.154,D31&gt;=0.8),4.275,IF(AND(G31&lt;0.259,D31&gt;=1.45,D31&gt;=1.35,D31&lt;1.55,G31&gt;=0.154,D31&gt;=0.8),5.1,IF(AND(B31&lt;2.95,G31&gt;=0.379,A31&gt;=6.1,D31&gt;=1.55,G31&gt;=0.154,D31&gt;=0.8),6.3,IF(AND(B31&lt;3.25,B31&gt;=3.1,G31&gt;=0.227,D31&lt;0.45,H31&gt;=5.748,A31&lt;5.05,D31&lt;0.8),1.3,IF(AND(B31&gt;=3.25,B31&gt;=3.1,G31&gt;=0.227,D31&lt;0.45,H31&gt;=5.748,A31&lt;5.05,D31&lt;0.8),1.4,IF(AND(H31&gt;=13.372,G31&gt;=0.13,H31&lt;14.379,G31&lt;0.934,B31&gt;=3.35,A31&gt;=5.05,D31&lt;0.8),1.4,IF(AND(H31&lt;6.69,D31&gt;=1.05,A31&lt;5.65,D31&lt;1.35,D31&lt;1.55,G31&gt;=0.154,D31&gt;=0.8),4.033,IF(AND(H31&gt;=6.69,D31&gt;=1.05,A31&lt;5.65,D31&lt;1.35,D31&lt;1.55,G31&gt;=0.154,D31&gt;=0.8),3.88,IF(AND(B31&lt;2.85,H31&gt;=13.654,D31&lt;1.45,D31&gt;=1.35,D31&lt;1.55,G31&gt;=0.154,D31&gt;=0.8),4.8,IF(AND(B31&gt;=2.85,H31&gt;=13.654,D31&lt;1.45,D31&gt;=1.35,D31&lt;1.55,G31&gt;=0.154,D31&gt;=0.8),4.7,IF(AND(H31&lt;11.681,G31&gt;=0.259,D31&gt;=1.45,D31&gt;=1.35,D31&lt;1.55,G31&gt;=0.154,D31&gt;=0.8),4.85,IF(AND(H31&gt;=11.681,G31&gt;=0.259,D31&gt;=1.45,D31&gt;=1.35,D31&lt;1.55,G31&gt;=0.154,D31&gt;=0.8),4.633,IF(AND(A31&lt;6.25,B31&gt;=2.95,G31&gt;=0.379,A31&gt;=6.1,D31&gt;=1.55,G31&gt;=0.154,D31&gt;=0.8),5.4,IF(AND(D31&lt;0.3,H31&lt;13.372,G31&gt;=0.13,H31&lt;14.379,G31&lt;0.934,B31&gt;=3.35,A31&gt;=5.05,D31&lt;0.8),1.475,IF(AND(D31&gt;=0.3,H31&lt;13.372,G31&gt;=0.13,H31&lt;14.379,G31&lt;0.934,B31&gt;=3.35,A31&gt;=5.05,D31&lt;0.8),1.5,IF(AND(B31&lt;3.15,A31&gt;=6.25,B31&gt;=2.95,G31&gt;=0.379,A31&gt;=6.1,D31&gt;=1.55,G31&gt;=0.154,D31&gt;=0.8),5.7,IF(AND(B31&gt;=3.15,A31&gt;=6.25,B31&gt;=2.95,G31&gt;=0.379,A31&gt;=6.1,D31&gt;=1.55,G31&gt;=0.154,D31&gt;=0.8),5.933,"shouldnthappen"))))))))))))))))))))))))))))))))))</f>
        <v>1.4</v>
      </c>
      <c r="AD31" s="1" t="n">
        <f aca="false">IF(AND(H31&lt;6.621,A31&lt;4.95,D31&lt;0.8),1,IF(AND(H31&lt;14.144,H31&gt;=6.621,A31&lt;4.95,D31&lt;0.8),1.4,IF(AND(H31&gt;=14.144,H31&gt;=6.621,A31&lt;4.95,D31&lt;0.8),1.3,IF(AND(G31&lt;0.13,B31&gt;=3.85,A31&gt;=4.95,D31&lt;0.8),1.3,IF(AND(G31&gt;=0.13,B31&gt;=3.85,A31&gt;=4.95,D31&lt;0.8),1.425,IF(AND(A31&gt;=6.05,B31&lt;2.75,D31&lt;1.55,D31&gt;=0.8),4.9,IF(AND(A31&gt;=7.3,G31&lt;0.119,D31&gt;=1.55,D31&gt;=0.8),6.7,IF(AND(H31&lt;6.555,D31&lt;0.25,B31&lt;3.85,A31&gt;=4.95,D31&lt;0.8),1.7,IF(AND(B31&lt;3.4,D31&gt;=0.25,B31&lt;3.85,A31&gt;=4.95,D31&lt;0.8),1.7,IF(AND(B31&gt;=3.4,D31&gt;=0.25,B31&lt;3.85,A31&gt;=4.95,D31&lt;0.8),1.6,IF(AND(A31&lt;5.05,A31&lt;6.05,B31&lt;2.75,D31&lt;1.55,D31&gt;=0.8),3.3,IF(AND(B31&lt;2.85,D31&lt;1.35,B31&gt;=2.75,D31&lt;1.55,D31&gt;=0.8),4.5,IF(AND(H31&lt;12.206,D31&gt;=1.35,B31&gt;=2.75,D31&lt;1.55,D31&gt;=0.8),4.7,IF(AND(H31&gt;=12.206,D31&gt;=1.35,B31&gt;=2.75,D31&lt;1.55,D31&gt;=0.8),4.52,IF(AND(G31&lt;0.024,A31&lt;7.3,G31&lt;0.119,D31&gt;=1.55,D31&gt;=0.8),5.7,IF(AND(G31&gt;=0.024,A31&lt;7.3,G31&lt;0.119,D31&gt;=1.55,D31&gt;=0.8),5.6,IF(AND(F31&lt;2.5,G31&lt;0.417,G31&gt;=0.119,D31&gt;=1.55,D31&gt;=0.8),5.05,IF(AND(B31&lt;3.15,H31&gt;=6.555,D31&lt;0.25,B31&lt;3.85,A31&gt;=4.95,D31&lt;0.8),1.6,IF(AND(G31&lt;0.356,A31&gt;=5.05,A31&lt;6.05,B31&lt;2.75,D31&lt;1.55,D31&gt;=0.8),4.12,IF(AND(A31&lt;5.65,B31&gt;=2.85,D31&lt;1.35,B31&gt;=2.75,D31&lt;1.55,D31&gt;=0.8),3.6,IF(AND(B31&lt;3.15,F31&gt;=2.5,G31&lt;0.417,G31&gt;=0.119,D31&gt;=1.55,D31&gt;=0.8),5.18,IF(AND(B31&gt;=3.15,F31&gt;=2.5,G31&lt;0.417,G31&gt;=0.119,D31&gt;=1.55,D31&gt;=0.8),5.3,IF(AND(D31&lt;1.7,A31&lt;6.95,G31&gt;=0.417,G31&gt;=0.119,D31&gt;=1.55,D31&gt;=0.8),4.7,IF(AND(A31&lt;7.25,A31&gt;=6.95,G31&gt;=0.417,G31&gt;=0.119,D31&gt;=1.55,D31&gt;=0.8),5.8,IF(AND(A31&gt;=7.25,A31&gt;=6.95,G31&gt;=0.417,G31&gt;=0.119,D31&gt;=1.55,D31&gt;=0.8),6.333,IF(AND(H31&lt;8.594,B31&gt;=3.15,H31&gt;=6.555,D31&lt;0.25,B31&lt;3.85,A31&gt;=4.95,D31&lt;0.8),1.4,IF(AND(H31&gt;=8.594,B31&gt;=3.15,H31&gt;=6.555,D31&lt;0.25,B31&lt;3.85,A31&gt;=4.95,D31&lt;0.8),1.5,IF(AND(H31&gt;=11.218,G31&gt;=0.356,A31&gt;=5.05,A31&lt;6.05,B31&lt;2.75,D31&lt;1.55,D31&gt;=0.8),3.925,IF(AND(A31&gt;=6.5,A31&gt;=5.65,B31&gt;=2.85,D31&lt;1.35,B31&gt;=2.75,D31&lt;1.55,D31&gt;=0.8),4.6,IF(AND(H31&lt;8.602,H31&lt;11.218,G31&gt;=0.356,A31&gt;=5.05,A31&lt;6.05,B31&lt;2.75,D31&lt;1.55,D31&gt;=0.8),3.95,IF(AND(H31&gt;=8.602,H31&lt;11.218,G31&gt;=0.356,A31&gt;=5.05,A31&lt;6.05,B31&lt;2.75,D31&lt;1.55,D31&gt;=0.8),3.75,IF(AND(H31&lt;10.129,A31&lt;6.5,A31&gt;=5.65,B31&gt;=2.85,D31&lt;1.35,B31&gt;=2.75,D31&lt;1.55,D31&gt;=0.8),4.2,IF(AND(H31&gt;=10.129,A31&lt;6.5,A31&gt;=5.65,B31&gt;=2.85,D31&lt;1.35,B31&gt;=2.75,D31&lt;1.55,D31&gt;=0.8),4.267,IF(AND(D31&lt;2.2,B31&lt;3.05,D31&gt;=1.7,A31&lt;6.95,G31&gt;=0.417,G31&gt;=0.119,D31&gt;=1.55,D31&gt;=0.8),5.3,IF(AND(D31&gt;=2.2,B31&lt;3.05,D31&gt;=1.7,A31&lt;6.95,G31&gt;=0.417,G31&gt;=0.119,D31&gt;=1.55,D31&gt;=0.8),5.133,IF(AND(D31&lt;2.45,B31&gt;=3.05,D31&gt;=1.7,A31&lt;6.95,G31&gt;=0.417,G31&gt;=0.119,D31&gt;=1.55,D31&gt;=0.8),5.6,IF(AND(D31&gt;=2.45,B31&gt;=3.05,D31&gt;=1.7,A31&lt;6.95,G31&gt;=0.417,G31&gt;=0.119,D31&gt;=1.55,D31&gt;=0.8),6,"shouldnthappen")))))))))))))))))))))))))))))))))))))</f>
        <v>1.5</v>
      </c>
      <c r="AE31" s="1" t="n">
        <f aca="false">IF(AND(G31&lt;0.123,D31&gt;=0.25,D31&lt;0.75),1.3,IF(AND(H31&gt;=16.774,D31&gt;=1.75,D31&gt;=0.75),6.4,IF(AND(B31&lt;3.4,A31&lt;4.8,D31&lt;0.25,D31&lt;0.75),1.22,IF(AND(B31&gt;=3.4,A31&lt;4.8,D31&lt;0.25,D31&lt;0.75),1,IF(AND(A31&gt;=5.45,A31&gt;=4.8,D31&lt;0.25,D31&lt;0.75),1.367,IF(AND(H31&gt;=10.688,D31&lt;1.35,D31&lt;1.75,D31&gt;=0.75),4.2,IF(AND(A31&lt;5.3,D31&gt;=1.35,D31&lt;1.75,D31&gt;=0.75),4.05,IF(AND(G31&gt;=0.857,H31&lt;16.774,D31&gt;=1.75,D31&gt;=0.75),5.02,IF(AND(H31&lt;6.089,A31&lt;5.45,A31&gt;=4.8,D31&lt;0.25,D31&lt;0.75),1.7,IF(AND(G31&lt;0.184,D31&lt;0.35,G31&gt;=0.123,D31&gt;=0.25,D31&lt;0.75),1.7,IF(AND(G31&gt;=0.184,D31&lt;0.35,G31&gt;=0.123,D31&gt;=0.25,D31&lt;0.75),1.48,IF(AND(A31&lt;5.25,D31&gt;=0.35,G31&gt;=0.123,D31&gt;=0.25,D31&lt;0.75),1.75,IF(AND(A31&gt;=5.25,D31&gt;=0.35,G31&gt;=0.123,D31&gt;=0.25,D31&lt;0.75),1.5,IF(AND(A31&lt;5.3,H31&lt;10.688,D31&lt;1.35,D31&lt;1.75,D31&gt;=0.75),3.15,IF(AND(H31&lt;9.474,A31&gt;=5.3,D31&gt;=1.35,D31&lt;1.75,D31&gt;=0.75),4.95,IF(AND(G31&gt;=0.779,G31&lt;0.857,H31&lt;16.774,D31&gt;=1.75,D31&gt;=0.75),6,IF(AND(G31&lt;0.05,H31&gt;=6.089,A31&lt;5.45,A31&gt;=4.8,D31&lt;0.25,D31&lt;0.75),1.4,IF(AND(H31&lt;6.69,A31&gt;=5.3,H31&lt;10.688,D31&lt;1.35,D31&lt;1.75,D31&gt;=0.75),4.033,IF(AND(H31&gt;=6.69,A31&gt;=5.3,H31&lt;10.688,D31&lt;1.35,D31&lt;1.75,D31&gt;=0.75),3.733,IF(AND(B31&lt;2.5,H31&gt;=9.474,A31&gt;=5.3,D31&gt;=1.35,D31&lt;1.75,D31&gt;=0.75),4.5,IF(AND(D31&gt;=2.45,G31&lt;0.779,G31&lt;0.857,H31&lt;16.774,D31&gt;=1.75,D31&gt;=0.75),6,IF(AND(B31&gt;=3.75,G31&gt;=0.05,H31&gt;=6.089,A31&lt;5.45,A31&gt;=4.8,D31&lt;0.25,D31&lt;0.75),1.6,IF(AND(H31&lt;13.695,B31&gt;=2.5,H31&gt;=9.474,A31&gt;=5.3,D31&gt;=1.35,D31&lt;1.75,D31&gt;=0.75),4.567,IF(AND(G31&gt;=0.654,D31&lt;2.45,G31&lt;0.779,G31&lt;0.857,H31&lt;16.774,D31&gt;=1.75,D31&gt;=0.75),4.9,IF(AND(G31&gt;=0.73,B31&lt;3.75,G31&gt;=0.05,H31&gt;=6.089,A31&lt;5.45,A31&gt;=4.8,D31&lt;0.25,D31&lt;0.75),1.4,IF(AND(A31&lt;6.65,H31&gt;=13.695,B31&gt;=2.5,H31&gt;=9.474,A31&gt;=5.3,D31&gt;=1.35,D31&lt;1.75,D31&gt;=0.75),4.4,IF(AND(A31&gt;=6.65,H31&gt;=13.695,B31&gt;=2.5,H31&gt;=9.474,A31&gt;=5.3,D31&gt;=1.35,D31&lt;1.75,D31&gt;=0.75),4.84,IF(AND(B31&lt;2.75,G31&lt;0.654,D31&lt;2.45,G31&lt;0.779,G31&lt;0.857,H31&lt;16.774,D31&gt;=1.75,D31&gt;=0.75),5.2,IF(AND(H31&lt;9.524,G31&lt;0.73,B31&lt;3.75,G31&gt;=0.05,H31&gt;=6.089,A31&lt;5.45,A31&gt;=4.8,D31&lt;0.25,D31&lt;0.75),1.5,IF(AND(H31&gt;=9.524,G31&lt;0.73,B31&lt;3.75,G31&gt;=0.05,H31&gt;=6.089,A31&lt;5.45,A31&gt;=4.8,D31&lt;0.25,D31&lt;0.75),1.4,IF(AND(H31&gt;=13.644,B31&gt;=2.75,G31&lt;0.654,D31&lt;2.45,G31&lt;0.779,G31&lt;0.857,H31&lt;16.774,D31&gt;=1.75,D31&gt;=0.75),6.033,IF(AND(A31&gt;=6.85,H31&lt;13.644,B31&gt;=2.75,G31&lt;0.654,D31&lt;2.45,G31&lt;0.779,G31&lt;0.857,H31&lt;16.774,D31&gt;=1.75,D31&gt;=0.75),5.1,IF(AND(A31&gt;=6.75,A31&lt;6.85,H31&lt;13.644,B31&gt;=2.75,G31&lt;0.654,D31&lt;2.45,G31&lt;0.779,G31&lt;0.857,H31&lt;16.774,D31&gt;=1.75,D31&gt;=0.75),5.9,IF(AND(D31&gt;=2.35,A31&lt;6.75,A31&lt;6.85,H31&lt;13.644,B31&gt;=2.75,G31&lt;0.654,D31&lt;2.45,G31&lt;0.779,G31&lt;0.857,H31&lt;16.774,D31&gt;=1.75,D31&gt;=0.75),5.6,IF(AND(H31&lt;11.146,D31&lt;2.35,A31&lt;6.75,A31&lt;6.85,H31&lt;13.644,B31&gt;=2.75,G31&lt;0.654,D31&lt;2.45,G31&lt;0.779,G31&lt;0.857,H31&lt;16.774,D31&gt;=1.75,D31&gt;=0.75),5.4,IF(AND(H31&gt;=11.146,D31&lt;2.35,A31&lt;6.75,A31&lt;6.85,H31&lt;13.644,B31&gt;=2.75,G31&lt;0.654,D31&lt;2.45,G31&lt;0.779,G31&lt;0.857,H31&lt;16.774,D31&gt;=1.75,D31&gt;=0.75),5.6,"shouldnthappen"))))))))))))))))))))))))))))))))))))</f>
        <v>1.4</v>
      </c>
      <c r="AF31" s="1" t="n">
        <f aca="false">IF(AND(A31&lt;4.5,D31&lt;0.8),1.233,IF(AND(B31&lt;3.05,A31&gt;=4.5,D31&lt;0.8),1.4,IF(AND(D31&gt;=0.45,B31&gt;=3.05,A31&gt;=4.5,D31&lt;0.8),1.667,IF(AND(D31&lt;1.05,D31&lt;1.35,A31&lt;6.25,D31&gt;=0.8),3.633,IF(AND(H31&lt;13.935,A31&gt;=7.05,A31&gt;=6.25,D31&gt;=0.8),6,IF(AND(G31&gt;=0.948,D31&lt;0.45,B31&gt;=3.05,A31&gt;=4.5,D31&lt;0.8),1.7,IF(AND(G31&lt;0.652,D31&gt;=1.05,D31&lt;1.35,A31&lt;6.25,D31&gt;=0.8),4.16,IF(AND(D31&gt;=2.15,D31&gt;=1.75,D31&gt;=1.35,A31&lt;6.25,D31&gt;=0.8),5.4,IF(AND(G31&gt;=0.912,F31&lt;2.5,A31&lt;7.05,A31&gt;=6.25,D31&gt;=0.8),4.4,IF(AND(B31&gt;=3.25,F31&gt;=2.5,A31&lt;7.05,A31&gt;=6.25,D31&gt;=0.8),5.85,IF(AND(H31&lt;17.32,H31&gt;=13.935,A31&gt;=7.05,A31&gt;=6.25,D31&gt;=0.8),6.65,IF(AND(H31&gt;=17.32,H31&gt;=13.935,A31&gt;=7.05,A31&gt;=6.25,D31&gt;=0.8),6.4,IF(AND(H31&gt;=13.547,G31&lt;0.948,D31&lt;0.45,B31&gt;=3.05,A31&gt;=4.5,D31&lt;0.8),1.38,IF(AND(B31&gt;=2.75,G31&gt;=0.652,D31&gt;=1.05,D31&lt;1.35,A31&lt;6.25,D31&gt;=0.8),3.6,IF(AND(H31&lt;9.417,G31&lt;0.404,D31&lt;1.75,D31&gt;=1.35,A31&lt;6.25,D31&gt;=0.8),4.2,IF(AND(H31&gt;=9.417,G31&lt;0.404,D31&lt;1.75,D31&gt;=1.35,A31&lt;6.25,D31&gt;=0.8),4.5,IF(AND(G31&lt;0.464,G31&gt;=0.404,D31&lt;1.75,D31&gt;=1.35,A31&lt;6.25,D31&gt;=0.8),4.5,IF(AND(G31&gt;=0.464,G31&gt;=0.404,D31&lt;1.75,D31&gt;=1.35,A31&lt;6.25,D31&gt;=0.8),4.625,IF(AND(D31&lt;1.85,D31&lt;2.15,D31&gt;=1.75,D31&gt;=1.35,A31&lt;6.25,D31&gt;=0.8),4.9,IF(AND(D31&gt;=1.85,D31&lt;2.15,D31&gt;=1.75,D31&gt;=1.35,A31&lt;6.25,D31&gt;=0.8),5.05,IF(AND(G31&lt;0.332,G31&lt;0.912,F31&lt;2.5,A31&lt;7.05,A31&gt;=6.25,D31&gt;=0.8),4.467,IF(AND(G31&gt;=0.332,G31&lt;0.912,F31&lt;2.5,A31&lt;7.05,A31&gt;=6.25,D31&gt;=0.8),4.767,IF(AND(D31&lt;0.15,H31&lt;13.547,G31&lt;0.948,D31&lt;0.45,B31&gt;=3.05,A31&gt;=4.5,D31&lt;0.8),1.5,IF(AND(D31&lt;1.15,B31&lt;2.75,G31&gt;=0.652,D31&gt;=1.05,D31&lt;1.35,A31&lt;6.25,D31&gt;=0.8),3.9,IF(AND(D31&gt;=1.15,B31&lt;2.75,G31&gt;=0.652,D31&gt;=1.05,D31&lt;1.35,A31&lt;6.25,D31&gt;=0.8),4,IF(AND(D31&gt;=2.25,B31&lt;3.15,B31&lt;3.25,F31&gt;=2.5,A31&lt;7.05,A31&gt;=6.25,D31&gt;=0.8),5.14,IF(AND(G31&lt;0.621,B31&gt;=3.15,B31&lt;3.25,F31&gt;=2.5,A31&lt;7.05,A31&gt;=6.25,D31&gt;=0.8),5.75,IF(AND(G31&gt;=0.621,B31&gt;=3.15,B31&lt;3.25,F31&gt;=2.5,A31&lt;7.05,A31&gt;=6.25,D31&gt;=0.8),5.1,IF(AND(G31&gt;=0.862,D31&gt;=0.15,H31&lt;13.547,G31&lt;0.948,D31&lt;0.45,B31&gt;=3.05,A31&gt;=4.5,D31&lt;0.8),1.5,IF(AND(A31&lt;6.35,D31&lt;2.25,B31&lt;3.15,B31&lt;3.25,F31&gt;=2.5,A31&lt;7.05,A31&gt;=6.25,D31&gt;=0.8),5.267,IF(AND(A31&gt;=6.35,D31&lt;2.25,B31&lt;3.15,B31&lt;3.25,F31&gt;=2.5,A31&lt;7.05,A31&gt;=6.25,D31&gt;=0.8),5.42,IF(AND(A31&lt;5.1,G31&lt;0.862,D31&gt;=0.15,H31&lt;13.547,G31&lt;0.948,D31&lt;0.45,B31&gt;=3.05,A31&gt;=4.5,D31&lt;0.8),1.35,IF(AND(B31&lt;3.95,A31&gt;=5.1,G31&lt;0.862,D31&gt;=0.15,H31&lt;13.547,G31&lt;0.948,D31&lt;0.45,B31&gt;=3.05,A31&gt;=4.5,D31&lt;0.8),1.5,IF(AND(B31&gt;=3.95,A31&gt;=5.1,G31&lt;0.862,D31&gt;=0.15,H31&lt;13.547,G31&lt;0.948,D31&lt;0.45,B31&gt;=3.05,A31&gt;=4.5,D31&lt;0.8),1.467,"shouldnthappen"))))))))))))))))))))))))))))))))))</f>
        <v>1.5</v>
      </c>
      <c r="AG31" s="1" t="n">
        <f aca="false">IF(AND(H31&lt;5.748,A31&lt;4.85,D31&lt;0.75),1,IF(AND(B31&gt;=3.5,D31&gt;=1.75,D31&gt;=0.75),6.2,IF(AND(A31&gt;=4.65,H31&gt;=5.748,A31&lt;4.85,D31&lt;0.75),1.333,IF(AND(H31&lt;6.417,B31&lt;3.45,A31&gt;=4.85,D31&lt;0.75),1.7,IF(AND(A31&lt;5.05,B31&gt;=3.45,A31&gt;=4.85,D31&lt;0.75),1.4,IF(AND(A31&gt;=5.05,B31&gt;=3.45,A31&gt;=4.85,D31&lt;0.75),1.5,IF(AND(F31&gt;=2.5,H31&lt;13.641,D31&lt;1.75,D31&gt;=0.75),4.667,IF(AND(G31&lt;0.187,H31&gt;=13.641,D31&lt;1.75,D31&gt;=0.75),5,IF(AND(A31&gt;=7.1,B31&lt;3.5,D31&gt;=1.75,D31&gt;=0.75),6.575,IF(AND(G31&lt;0.161,A31&lt;4.65,H31&gt;=5.748,A31&lt;4.85,D31&lt;0.75),1.5,IF(AND(H31&lt;8.399,H31&gt;=6.417,B31&lt;3.45,A31&gt;=4.85,D31&lt;0.75),1.5,IF(AND(H31&gt;=8.399,H31&gt;=6.417,B31&lt;3.45,A31&gt;=4.85,D31&lt;0.75),1.625,IF(AND(G31&lt;0.086,F31&lt;2.5,H31&lt;13.641,D31&lt;1.75,D31&gt;=0.75),4.7,IF(AND(D31&lt;1.35,G31&gt;=0.187,H31&gt;=13.641,D31&lt;1.75,D31&gt;=0.75),4.2,IF(AND(G31&lt;0.422,G31&gt;=0.161,A31&lt;4.65,H31&gt;=5.748,A31&lt;4.85,D31&lt;0.75),1.4,IF(AND(G31&gt;=0.422,G31&gt;=0.161,A31&lt;4.65,H31&gt;=5.748,A31&lt;4.85,D31&lt;0.75),1.3,IF(AND(B31&lt;2.5,D31&gt;=1.35,G31&gt;=0.187,H31&gt;=13.641,D31&lt;1.75,D31&gt;=0.75),4.5,IF(AND(B31&lt;2.75,A31&lt;6,A31&lt;7.1,B31&lt;3.5,D31&gt;=1.75,D31&gt;=0.75),5.1,IF(AND(B31&gt;=2.75,A31&lt;6,A31&lt;7.1,B31&lt;3.5,D31&gt;=1.75,D31&gt;=0.75),5.02,IF(AND(A31&lt;5.15,A31&lt;5.9,G31&gt;=0.086,F31&lt;2.5,H31&lt;13.641,D31&lt;1.75,D31&gt;=0.75),3,IF(AND(G31&lt;0.644,A31&gt;=5.9,G31&gt;=0.086,F31&lt;2.5,H31&lt;13.641,D31&lt;1.75,D31&gt;=0.75),4.65,IF(AND(G31&gt;=0.644,A31&gt;=5.9,G31&gt;=0.086,F31&lt;2.5,H31&lt;13.641,D31&lt;1.75,D31&gt;=0.75),4.24,IF(AND(D31&lt;1.45,B31&gt;=2.5,D31&gt;=1.35,G31&gt;=0.187,H31&gt;=13.641,D31&lt;1.75,D31&gt;=0.75),4.68,IF(AND(D31&gt;=1.45,B31&gt;=2.5,D31&gt;=1.35,G31&gt;=0.187,H31&gt;=13.641,D31&lt;1.75,D31&gt;=0.75),4.833,IF(AND(H31&lt;13.18,D31&lt;2.05,A31&gt;=6,A31&lt;7.1,B31&lt;3.5,D31&gt;=1.75,D31&gt;=0.75),5.44,IF(AND(H31&gt;=13.18,D31&lt;2.05,A31&gt;=6,A31&lt;7.1,B31&lt;3.5,D31&gt;=1.75,D31&gt;=0.75),5.1,IF(AND(H31&lt;8.759,D31&gt;=2.05,A31&gt;=6,A31&lt;7.1,B31&lt;3.5,D31&gt;=1.75,D31&gt;=0.75),5.4,IF(AND(A31&gt;=5.75,A31&gt;=5.15,A31&lt;5.9,G31&gt;=0.086,F31&lt;2.5,H31&lt;13.641,D31&lt;1.75,D31&gt;=0.75),3.967,IF(AND(H31&lt;10.159,H31&gt;=8.759,D31&gt;=2.05,A31&gt;=6,A31&lt;7.1,B31&lt;3.5,D31&gt;=1.75,D31&gt;=0.75),5.925,IF(AND(D31&lt;1.2,A31&lt;5.75,A31&gt;=5.15,A31&lt;5.9,G31&gt;=0.086,F31&lt;2.5,H31&lt;13.641,D31&lt;1.75,D31&gt;=0.75),3.667,IF(AND(D31&lt;2.25,H31&gt;=10.159,H31&gt;=8.759,D31&gt;=2.05,A31&gt;=6,A31&lt;7.1,B31&lt;3.5,D31&gt;=1.75,D31&gt;=0.75),5.66,IF(AND(D31&gt;=2.25,H31&gt;=10.159,H31&gt;=8.759,D31&gt;=2.05,A31&gt;=6,A31&lt;7.1,B31&lt;3.5,D31&gt;=1.75,D31&gt;=0.75),5.34,IF(AND(D31&lt;1.35,D31&gt;=1.2,A31&lt;5.75,A31&gt;=5.15,A31&lt;5.9,G31&gt;=0.086,F31&lt;2.5,H31&lt;13.641,D31&lt;1.75,D31&gt;=0.75),4.025,IF(AND(D31&gt;=1.35,D31&gt;=1.2,A31&lt;5.75,A31&gt;=5.15,A31&lt;5.9,G31&gt;=0.086,F31&lt;2.5,H31&lt;13.641,D31&lt;1.75,D31&gt;=0.75),3.9,"shouldnthappen"))))))))))))))))))))))))))))))))))</f>
        <v>1.625</v>
      </c>
      <c r="AH31" s="1" t="n">
        <f aca="false">IF(AND(F31&lt;1.5,H31&lt;6.799,A31&lt;5.45),1.7,IF(AND(F31&gt;=1.5,H31&lt;6.799,A31&lt;5.45),4.1,IF(AND(D31&gt;=0.8,H31&gt;=6.799,A31&lt;5.45),3.9,IF(AND(H31&lt;7.564,F31&lt;2.5,A31&gt;=5.45),3.925,IF(AND(H31&gt;=16.284,F31&gt;=2.5,A31&gt;=5.45),6.5,IF(AND(A31&lt;4.35,D31&lt;0.8,H31&gt;=6.799,A31&lt;5.45),1.1,IF(AND(B31&lt;2.8,D31&lt;1.35,H31&gt;=7.564,F31&lt;2.5,A31&gt;=5.45),4.1,IF(AND(B31&gt;=2.8,D31&lt;1.35,H31&gt;=7.564,F31&lt;2.5,A31&gt;=5.45),4.267,IF(AND(B31&lt;2.75,D31&gt;=1.35,H31&gt;=7.564,F31&lt;2.5,A31&gt;=5.45),5,IF(AND(G31&gt;=0.078,G31&lt;0.26,H31&lt;16.284,F31&gt;=2.5,A31&gt;=5.45),6.06,IF(AND(G31&gt;=0.805,G31&gt;=0.26,H31&lt;16.284,F31&gt;=2.5,A31&gt;=5.45),5.02,IF(AND(H31&gt;=10.109,B31&gt;=3.45,A31&gt;=4.35,D31&lt;0.8,H31&gt;=6.799,A31&lt;5.45),1.55,IF(AND(D31&lt;2.25,G31&lt;0.078,G31&lt;0.26,H31&lt;16.284,F31&gt;=2.5,A31&gt;=5.45),5.6,IF(AND(D31&gt;=2.25,G31&lt;0.078,G31&lt;0.26,H31&lt;16.284,F31&gt;=2.5,A31&gt;=5.45),5.7,IF(AND(A31&lt;6.15,G31&lt;0.805,G31&gt;=0.26,H31&lt;16.284,F31&gt;=2.5,A31&gt;=5.45),4.967,IF(AND(A31&lt;4.65,H31&lt;12.227,B31&lt;3.45,A31&gt;=4.35,D31&lt;0.8,H31&gt;=6.799,A31&lt;5.45),1.333,IF(AND(A31&lt;4.85,H31&gt;=12.227,B31&lt;3.45,A31&gt;=4.35,D31&lt;0.8,H31&gt;=6.799,A31&lt;5.45),1.42,IF(AND(A31&gt;=4.85,H31&gt;=12.227,B31&lt;3.45,A31&gt;=4.35,D31&lt;0.8,H31&gt;=6.799,A31&lt;5.45),1.533,IF(AND(A31&lt;5.05,H31&lt;10.109,B31&gt;=3.45,A31&gt;=4.35,D31&lt;0.8,H31&gt;=6.799,A31&lt;5.45),1.4,IF(AND(A31&gt;=5.05,H31&lt;10.109,B31&gt;=3.45,A31&gt;=4.35,D31&lt;0.8,H31&gt;=6.799,A31&lt;5.45),1.5,IF(AND(G31&lt;0.14,H31&lt;13.531,B31&gt;=2.75,D31&gt;=1.35,H31&gt;=7.564,F31&lt;2.5,A31&gt;=5.45),4.7,IF(AND(G31&lt;0.187,H31&gt;=13.531,B31&gt;=2.75,D31&gt;=1.35,H31&gt;=7.564,F31&lt;2.5,A31&gt;=5.45),5,IF(AND(G31&gt;=0.187,H31&gt;=13.531,B31&gt;=2.75,D31&gt;=1.35,H31&gt;=7.564,F31&lt;2.5,A31&gt;=5.45),4.66,IF(AND(A31&lt;6.35,A31&gt;=6.15,G31&lt;0.805,G31&gt;=0.26,H31&lt;16.284,F31&gt;=2.5,A31&gt;=5.45),6,IF(AND(D31&lt;0.15,A31&gt;=4.65,H31&lt;12.227,B31&lt;3.45,A31&gt;=4.35,D31&lt;0.8,H31&gt;=6.799,A31&lt;5.45),1.5,IF(AND(H31&lt;10.723,G31&gt;=0.14,H31&lt;13.531,B31&gt;=2.75,D31&gt;=1.35,H31&gt;=7.564,F31&lt;2.5,A31&gt;=5.45),4.6,IF(AND(H31&gt;=10.723,G31&gt;=0.14,H31&lt;13.531,B31&gt;=2.75,D31&gt;=1.35,H31&gt;=7.564,F31&lt;2.5,A31&gt;=5.45),4.46,IF(AND(G31&lt;0.364,A31&gt;=6.35,A31&gt;=6.15,G31&lt;0.805,G31&gt;=0.26,H31&lt;16.284,F31&gt;=2.5,A31&gt;=5.45),5.28,IF(AND(A31&lt;5.1,D31&gt;=0.15,A31&gt;=4.65,H31&lt;12.227,B31&lt;3.45,A31&gt;=4.35,D31&lt;0.8,H31&gt;=6.799,A31&lt;5.45),1.36,IF(AND(A31&gt;=5.1,D31&gt;=0.15,A31&gt;=4.65,H31&lt;12.227,B31&lt;3.45,A31&gt;=4.35,D31&lt;0.8,H31&gt;=6.799,A31&lt;5.45),1.4,IF(AND(G31&gt;=0.6,G31&gt;=0.364,A31&gt;=6.35,A31&gt;=6.15,G31&lt;0.805,G31&gt;=0.26,H31&lt;16.284,F31&gt;=2.5,A31&gt;=5.45),5.1,IF(AND(A31&gt;=6.95,G31&lt;0.6,G31&gt;=0.364,A31&gt;=6.35,A31&gt;=6.15,G31&lt;0.805,G31&gt;=0.26,H31&lt;16.284,F31&gt;=2.5,A31&gt;=5.45),5.8,IF(AND(B31&lt;3.2,A31&lt;6.95,G31&lt;0.6,G31&gt;=0.364,A31&gt;=6.35,A31&gt;=6.15,G31&lt;0.805,G31&gt;=0.26,H31&lt;16.284,F31&gt;=2.5,A31&gt;=5.45),5.6,IF(AND(B31&gt;=3.2,A31&lt;6.95,G31&lt;0.6,G31&gt;=0.364,A31&gt;=6.35,A31&gt;=6.15,G31&lt;0.805,G31&gt;=0.26,H31&lt;16.284,F31&gt;=2.5,A31&gt;=5.45),5.7,"shouldnthappen"))))))))))))))))))))))))))))))))))</f>
        <v>1.4</v>
      </c>
      <c r="AI31" s="1" t="n">
        <f aca="false">IF(AND(B31&gt;=3.55,A31&lt;5.05,F31&lt;1.5),1,IF(AND(H31&gt;=13.436,A31&gt;=5.05,F31&lt;1.5),1.633,IF(AND(A31&lt;4.35,B31&lt;3.55,A31&lt;5.05,F31&lt;1.5),1.1,IF(AND(A31&lt;5.15,H31&lt;13.436,A31&gt;=5.05,F31&lt;1.5),1.6,IF(AND(G31&lt;0.837,D31&lt;1.2,B31&lt;2.65,F31&gt;=1.5),3.7,IF(AND(G31&gt;=0.837,D31&lt;1.2,B31&lt;2.65,F31&gt;=1.5),3,IF(AND(D31&lt;1.4,D31&gt;=1.2,B31&lt;2.65,F31&gt;=1.5),4.133,IF(AND(D31&gt;=1.4,D31&gt;=1.2,B31&lt;2.65,F31&gt;=1.5),4.633,IF(AND(G31&lt;0.302,A31&gt;=4.35,B31&lt;3.55,A31&lt;5.05,F31&lt;1.5),1.34,IF(AND(D31&gt;=0.3,A31&gt;=5.15,H31&lt;13.436,A31&gt;=5.05,F31&lt;1.5),1.5,IF(AND(G31&lt;0.233,G31&lt;0.265,D31&lt;1.55,B31&gt;=2.65,F31&gt;=1.5),4.56,IF(AND(G31&gt;=0.233,G31&lt;0.265,D31&lt;1.55,B31&gt;=2.65,F31&gt;=1.5),5.1,IF(AND(G31&lt;0.395,G31&gt;=0.265,D31&lt;1.55,B31&gt;=2.65,F31&gt;=1.5),4.025,IF(AND(H31&lt;13.935,A31&gt;=7.05,D31&gt;=1.55,B31&gt;=2.65,F31&gt;=1.5),6.12,IF(AND(H31&gt;=13.935,A31&gt;=7.05,D31&gt;=1.55,B31&gt;=2.65,F31&gt;=1.5),6.64,IF(AND(G31&gt;=0.858,G31&gt;=0.302,A31&gt;=4.35,B31&lt;3.55,A31&lt;5.05,F31&lt;1.5),1.3,IF(AND(H31&lt;6.543,D31&lt;0.3,A31&gt;=5.15,H31&lt;13.436,A31&gt;=5.05,F31&lt;1.5),1.4,IF(AND(H31&gt;=6.543,D31&lt;0.3,A31&gt;=5.15,H31&lt;13.436,A31&gt;=5.05,F31&lt;1.5),1.48,IF(AND(A31&lt;6.3,G31&gt;=0.395,G31&gt;=0.265,D31&lt;1.55,B31&gt;=2.65,F31&gt;=1.5),4.14,IF(AND(A31&gt;=6.3,G31&gt;=0.395,G31&gt;=0.265,D31&lt;1.55,B31&gt;=2.65,F31&gt;=1.5),4.767,IF(AND(G31&gt;=0.669,B31&lt;3.15,A31&lt;7.05,D31&gt;=1.55,B31&gt;=2.65,F31&gt;=1.5),5,IF(AND(H31&lt;9.459,G31&lt;0.858,G31&gt;=0.302,A31&gt;=4.35,B31&lt;3.55,A31&lt;5.05,F31&lt;1.5),1.4,IF(AND(H31&gt;=9.459,G31&lt;0.858,G31&gt;=0.302,A31&gt;=4.35,B31&lt;3.55,A31&lt;5.05,F31&lt;1.5),1.6,IF(AND(G31&gt;=0.433,G31&lt;0.669,B31&lt;3.15,A31&lt;7.05,D31&gt;=1.55,B31&gt;=2.65,F31&gt;=1.5),5.68,IF(AND(G31&lt;0.481,H31&lt;10.257,B31&gt;=3.15,A31&lt;7.05,D31&gt;=1.55,B31&gt;=2.65,F31&gt;=1.5),5.7,IF(AND(G31&gt;=0.481,H31&lt;10.257,B31&gt;=3.15,A31&lt;7.05,D31&gt;=1.55,B31&gt;=2.65,F31&gt;=1.5),5.9,IF(AND(D31&lt;2.15,H31&gt;=10.257,B31&gt;=3.15,A31&lt;7.05,D31&gt;=1.55,B31&gt;=2.65,F31&gt;=1.5),5.1,IF(AND(D31&gt;=2.15,H31&gt;=10.257,B31&gt;=3.15,A31&lt;7.05,D31&gt;=1.55,B31&gt;=2.65,F31&gt;=1.5),5.42,IF(AND(G31&lt;0.098,G31&lt;0.433,G31&lt;0.669,B31&lt;3.15,A31&lt;7.05,D31&gt;=1.55,B31&gt;=2.65,F31&gt;=1.5),5.567,IF(AND(D31&lt;1.8,G31&gt;=0.098,G31&lt;0.433,G31&lt;0.669,B31&lt;3.15,A31&lt;7.05,D31&gt;=1.55,B31&gt;=2.65,F31&gt;=1.5),5.033,IF(AND(G31&gt;=0.312,D31&gt;=1.8,G31&gt;=0.098,G31&lt;0.433,G31&lt;0.669,B31&lt;3.15,A31&lt;7.05,D31&gt;=1.55,B31&gt;=2.65,F31&gt;=1.5),5.4,IF(AND(H31&lt;9.002,G31&lt;0.312,D31&gt;=1.8,G31&gt;=0.098,G31&lt;0.433,G31&lt;0.669,B31&lt;3.15,A31&lt;7.05,D31&gt;=1.55,B31&gt;=2.65,F31&gt;=1.5),5.1,IF(AND(H31&gt;=9.002,G31&lt;0.312,D31&gt;=1.8,G31&gt;=0.098,G31&lt;0.433,G31&lt;0.669,B31&lt;3.15,A31&lt;7.05,D31&gt;=1.55,B31&gt;=2.65,F31&gt;=1.5),5.26,"shouldnthappen")))))))))))))))))))))))))))))))))</f>
        <v>1.48</v>
      </c>
      <c r="AJ31" s="1" t="n">
        <f aca="false">IF(AND(A31&gt;=5.25,D31&gt;=0.35,D31&lt;0.8),1.433,IF(AND(F31&gt;=2.5,H31&lt;6.927,D31&gt;=0.8),5.1,IF(AND(H31&lt;5.85,B31&lt;3.65,D31&lt;0.35,D31&lt;0.8),1,IF(AND(A31&lt;5.55,B31&gt;=3.65,D31&lt;0.35,D31&lt;0.8),1.5,IF(AND(A31&gt;=5.55,B31&gt;=3.65,D31&lt;0.35,D31&lt;0.8),1.7,IF(AND(H31&lt;7.949,A31&lt;5.25,D31&gt;=0.35,D31&lt;0.8),1.9,IF(AND(H31&gt;=7.949,A31&lt;5.25,D31&gt;=0.35,D31&lt;0.8),1.54,IF(AND(A31&lt;5.55,F31&lt;2.5,H31&lt;6.927,D31&gt;=0.8),3.98,IF(AND(A31&gt;=5.55,F31&lt;2.5,H31&lt;6.927,D31&gt;=0.8),4.1,IF(AND(A31&gt;=7.25,D31&gt;=1.55,H31&gt;=6.927,D31&gt;=0.8),6.65,IF(AND(A31&lt;5.75,D31&lt;1.2,D31&lt;1.55,H31&gt;=6.927,D31&gt;=0.8),3.62,IF(AND(A31&gt;=5.75,D31&lt;1.2,D31&lt;1.55,H31&gt;=6.927,D31&gt;=0.8),4.1,IF(AND(G31&lt;0.175,A31&lt;4.8,H31&gt;=5.85,B31&lt;3.65,D31&lt;0.35,D31&lt;0.8),1.5,IF(AND(G31&gt;=0.175,A31&lt;4.8,H31&gt;=5.85,B31&lt;3.65,D31&lt;0.35,D31&lt;0.8),1.3,IF(AND(A31&gt;=5.05,A31&gt;=4.8,H31&gt;=5.85,B31&lt;3.65,D31&lt;0.35,D31&lt;0.8),1.5,IF(AND(G31&gt;=0.735,A31&lt;6.25,D31&gt;=1.2,D31&lt;1.55,H31&gt;=6.927,D31&gt;=0.8),4,IF(AND(H31&lt;10.464,A31&lt;6.2,A31&lt;7.25,D31&gt;=1.55,H31&gt;=6.927,D31&gt;=0.8),5.1,IF(AND(H31&gt;=10.464,A31&lt;6.2,A31&lt;7.25,D31&gt;=1.55,H31&gt;=6.927,D31&gt;=0.8),4.9,IF(AND(G31&lt;0.418,A31&lt;5.05,A31&gt;=4.8,H31&gt;=5.85,B31&lt;3.65,D31&lt;0.35,D31&lt;0.8),1.48,IF(AND(G31&gt;=0.418,A31&lt;5.05,A31&gt;=4.8,H31&gt;=5.85,B31&lt;3.65,D31&lt;0.35,D31&lt;0.8),1.3,IF(AND(B31&lt;2.75,G31&lt;0.735,A31&lt;6.25,D31&gt;=1.2,D31&lt;1.55,H31&gt;=6.927,D31&gt;=0.8),4.35,IF(AND(H31&lt;15.422,D31&lt;1.45,A31&gt;=6.25,D31&gt;=1.2,D31&lt;1.55,H31&gt;=6.927,D31&gt;=0.8),4.375,IF(AND(H31&gt;=15.422,D31&lt;1.45,A31&gt;=6.25,D31&gt;=1.2,D31&lt;1.55,H31&gt;=6.927,D31&gt;=0.8),4.7,IF(AND(A31&lt;6.4,D31&gt;=1.45,A31&gt;=6.25,D31&gt;=1.2,D31&lt;1.55,H31&gt;=6.927,D31&gt;=0.8),5.1,IF(AND(G31&gt;=0.576,D31&lt;2.15,A31&gt;=6.2,A31&lt;7.25,D31&gt;=1.55,H31&gt;=6.927,D31&gt;=0.8),5.1,IF(AND(G31&lt;0.537,D31&gt;=2.15,A31&gt;=6.2,A31&lt;7.25,D31&gt;=1.55,H31&gt;=6.927,D31&gt;=0.8),5.533,IF(AND(G31&gt;=0.537,D31&gt;=2.15,A31&gt;=6.2,A31&lt;7.25,D31&gt;=1.55,H31&gt;=6.927,D31&gt;=0.8),5.9,IF(AND(D31&lt;1.45,B31&gt;=2.75,G31&lt;0.735,A31&lt;6.25,D31&gt;=1.2,D31&lt;1.55,H31&gt;=6.927,D31&gt;=0.8),4.6,IF(AND(D31&gt;=1.45,B31&gt;=2.75,G31&lt;0.735,A31&lt;6.25,D31&gt;=1.2,D31&lt;1.55,H31&gt;=6.927,D31&gt;=0.8),4.5,IF(AND(H31&lt;12.582,A31&gt;=6.4,D31&gt;=1.45,A31&gt;=6.25,D31&gt;=1.2,D31&lt;1.55,H31&gt;=6.927,D31&gt;=0.8),4.66,IF(AND(H31&gt;=12.582,A31&gt;=6.4,D31&gt;=1.45,A31&gt;=6.25,D31&gt;=1.2,D31&lt;1.55,H31&gt;=6.927,D31&gt;=0.8),4.9,IF(AND(B31&lt;2.75,G31&lt;0.576,D31&lt;2.15,A31&gt;=6.2,A31&lt;7.25,D31&gt;=1.55,H31&gt;=6.927,D31&gt;=0.8),5.3,IF(AND(G31&gt;=0.395,B31&gt;=2.75,G31&lt;0.576,D31&lt;2.15,A31&gt;=6.2,A31&lt;7.25,D31&gt;=1.55,H31&gt;=6.927,D31&gt;=0.8),5.6,IF(AND(D31&gt;=1.9,G31&lt;0.395,B31&gt;=2.75,G31&lt;0.576,D31&lt;2.15,A31&gt;=6.2,A31&lt;7.25,D31&gt;=1.55,H31&gt;=6.927,D31&gt;=0.8),5.333,IF(AND(B31&lt;2.95,D31&lt;1.9,G31&lt;0.395,B31&gt;=2.75,G31&lt;0.576,D31&lt;2.15,A31&gt;=6.2,A31&lt;7.25,D31&gt;=1.55,H31&gt;=6.927,D31&gt;=0.8),5.6,IF(AND(B31&gt;=2.95,D31&lt;1.9,G31&lt;0.395,B31&gt;=2.75,G31&lt;0.576,D31&lt;2.15,A31&gt;=6.2,A31&lt;7.25,D31&gt;=1.55,H31&gt;=6.927,D31&gt;=0.8),5.5,"shouldnthappen"))))))))))))))))))))))))))))))))))))</f>
        <v>1.5</v>
      </c>
      <c r="AK31" s="1" t="n">
        <f aca="false">IF(AND(H31&lt;5.85,B31&lt;3.65,F31&lt;1.5),1,IF(AND(B31&gt;=3.95,B31&gt;=3.65,F31&lt;1.5),1.433,IF(AND(A31&lt;5.15,F31&lt;2.5,F31&gt;=1.5),3.075,IF(AND(D31&gt;=0.35,H31&gt;=5.85,B31&lt;3.65,F31&lt;1.5),1.5,IF(AND(G31&lt;0.168,B31&lt;3.95,B31&gt;=3.65,F31&lt;1.5),1.7,IF(AND(H31&lt;5.767,A31&lt;7.25,F31&gt;=2.5,F31&gt;=1.5),4.5,IF(AND(D31&lt;1.9,A31&gt;=7.25,F31&gt;=2.5,F31&gt;=1.5),6.3,IF(AND(D31&gt;=1.9,A31&gt;=7.25,F31&gt;=2.5,F31&gt;=1.5),6.575,IF(AND(B31&lt;3.75,G31&gt;=0.168,B31&lt;3.95,B31&gt;=3.65,F31&lt;1.5),1.5,IF(AND(B31&gt;=3.75,G31&gt;=0.168,B31&lt;3.95,B31&gt;=3.65,F31&lt;1.5),1.6,IF(AND(D31&gt;=1.35,A31&lt;6.15,A31&gt;=5.15,F31&lt;2.5,F31&gt;=1.5),4.42,IF(AND(D31&lt;1.4,A31&gt;=6.15,A31&gt;=5.15,F31&lt;2.5,F31&gt;=1.5),4.5,IF(AND(D31&gt;=1.4,A31&gt;=6.15,A31&gt;=5.15,F31&lt;2.5,F31&gt;=1.5),4.675,IF(AND(D31&lt;0.15,H31&lt;11.218,D31&lt;0.35,H31&gt;=5.85,B31&lt;3.65,F31&lt;1.5),1.5,IF(AND(D31&lt;0.15,H31&gt;=11.218,D31&lt;0.35,H31&gt;=5.85,B31&lt;3.65,F31&lt;1.5),1.1,IF(AND(B31&lt;2.7,D31&lt;1.35,A31&lt;6.15,A31&gt;=5.15,F31&lt;2.5,F31&gt;=1.5),3.82,IF(AND(A31&lt;6.15,G31&gt;=0.755,H31&gt;=5.767,A31&lt;7.25,F31&gt;=2.5,F31&gt;=1.5),4.98,IF(AND(A31&gt;=6.15,G31&gt;=0.755,H31&gt;=5.767,A31&lt;7.25,F31&gt;=2.5,F31&gt;=1.5),5.3,IF(AND(B31&lt;3.4,D31&gt;=0.15,H31&lt;11.218,D31&lt;0.35,H31&gt;=5.85,B31&lt;3.65,F31&lt;1.5),1.4,IF(AND(B31&gt;=3.4,D31&gt;=0.15,H31&lt;11.218,D31&lt;0.35,H31&gt;=5.85,B31&lt;3.65,F31&lt;1.5),1.3,IF(AND(H31&lt;11.731,D31&gt;=0.15,H31&gt;=11.218,D31&lt;0.35,H31&gt;=5.85,B31&lt;3.65,F31&lt;1.5),1.2,IF(AND(H31&lt;9.053,B31&gt;=2.7,D31&lt;1.35,A31&lt;6.15,A31&gt;=5.15,F31&lt;2.5,F31&gt;=1.5),3.85,IF(AND(D31&gt;=2.1,B31&lt;2.85,G31&lt;0.755,H31&gt;=5.767,A31&lt;7.25,F31&gt;=2.5,F31&gt;=1.5),5.6,IF(AND(D31&gt;=2.45,B31&gt;=2.85,G31&lt;0.755,H31&gt;=5.767,A31&lt;7.25,F31&gt;=2.5,F31&gt;=1.5),5.8,IF(AND(B31&gt;=3.45,H31&gt;=11.731,D31&gt;=0.15,H31&gt;=11.218,D31&lt;0.35,H31&gt;=5.85,B31&lt;3.65,F31&lt;1.5),1.3,IF(AND(A31&lt;5.9,H31&gt;=9.053,B31&gt;=2.7,D31&lt;1.35,A31&lt;6.15,A31&gt;=5.15,F31&lt;2.5,F31&gt;=1.5),4.3,IF(AND(A31&gt;=5.9,H31&gt;=9.053,B31&gt;=2.7,D31&lt;1.35,A31&lt;6.15,A31&gt;=5.15,F31&lt;2.5,F31&gt;=1.5),4,IF(AND(G31&gt;=0.519,D31&lt;2.1,B31&lt;2.85,G31&lt;0.755,H31&gt;=5.767,A31&lt;7.25,F31&gt;=2.5,F31&gt;=1.5),4.9,IF(AND(A31&gt;=7.05,D31&lt;2.45,B31&gt;=2.85,G31&lt;0.755,H31&gt;=5.767,A31&lt;7.25,F31&gt;=2.5,F31&gt;=1.5),5.8,IF(AND(H31&lt;14.396,B31&lt;3.45,H31&gt;=11.731,D31&gt;=0.15,H31&gt;=11.218,D31&lt;0.35,H31&gt;=5.85,B31&lt;3.65,F31&lt;1.5),1.44,IF(AND(H31&gt;=14.396,B31&lt;3.45,H31&gt;=11.731,D31&gt;=0.15,H31&gt;=11.218,D31&lt;0.35,H31&gt;=5.85,B31&lt;3.65,F31&lt;1.5),1.3,IF(AND(G31&lt;0.282,G31&lt;0.519,D31&lt;2.1,B31&lt;2.85,G31&lt;0.755,H31&gt;=5.767,A31&lt;7.25,F31&gt;=2.5,F31&gt;=1.5),5.1,IF(AND(G31&gt;=0.282,G31&lt;0.519,D31&lt;2.1,B31&lt;2.85,G31&lt;0.755,H31&gt;=5.767,A31&lt;7.25,F31&gt;=2.5,F31&gt;=1.5),5.3,IF(AND(A31&lt;6.4,D31&lt;1.9,A31&lt;7.05,D31&lt;2.45,B31&gt;=2.85,G31&lt;0.755,H31&gt;=5.767,A31&lt;7.25,F31&gt;=2.5,F31&gt;=1.5),5.6,IF(AND(A31&gt;=6.4,D31&lt;1.9,A31&lt;7.05,D31&lt;2.45,B31&gt;=2.85,G31&lt;0.755,H31&gt;=5.767,A31&lt;7.25,F31&gt;=2.5,F31&gt;=1.5),5.5,IF(AND(H31&lt;8.884,D31&gt;=1.9,A31&lt;7.05,D31&lt;2.45,B31&gt;=2.85,G31&lt;0.755,H31&gt;=5.767,A31&lt;7.25,F31&gt;=2.5,F31&gt;=1.5),5.3,IF(AND(H31&gt;=8.884,D31&gt;=1.9,A31&lt;7.05,D31&lt;2.45,B31&gt;=2.85,G31&lt;0.755,H31&gt;=5.767,A31&lt;7.25,F31&gt;=2.5,F31&gt;=1.5),5.52,"shouldnthappen")))))))))))))))))))))))))))))))))))))</f>
        <v>1.44</v>
      </c>
      <c r="AL31" s="1" t="n">
        <f aca="false">IF(AND(H31&lt;5.85,A31&lt;5.05,D31&lt;0.8),1,IF(AND(B31&lt;3.35,A31&gt;=5.05,D31&lt;0.8),1.7,IF(AND(D31&gt;=2.45,F31&gt;=2.5,D31&gt;=0.8),6.05,IF(AND(H31&gt;=11.218,H31&gt;=5.85,A31&lt;5.05,D31&lt;0.8),1.28,IF(AND(G31&gt;=0.948,B31&gt;=3.35,A31&gt;=5.05,D31&lt;0.8),1.7,IF(AND(G31&gt;=0.423,H31&lt;11.218,H31&gt;=5.85,A31&lt;5.05,D31&lt;0.8),1.3,IF(AND(B31&lt;3.6,G31&lt;0.948,B31&gt;=3.35,A31&gt;=5.05,D31&lt;0.8),1.4,IF(AND(H31&lt;10.258,D31&lt;1.15,A31&lt;5.9,F31&lt;2.5,D31&gt;=0.8),3.36,IF(AND(H31&gt;=10.258,D31&lt;1.15,A31&lt;5.9,F31&lt;2.5,D31&gt;=0.8),3.9,IF(AND(A31&lt;5.3,D31&gt;=1.15,A31&lt;5.9,F31&lt;2.5,D31&gt;=0.8),3.9,IF(AND(D31&lt;1.55,B31&lt;2.75,A31&gt;=5.9,F31&lt;2.5,D31&gt;=0.8),4.64,IF(AND(D31&gt;=1.55,B31&lt;2.75,A31&gt;=5.9,F31&lt;2.5,D31&gt;=0.8),5.1,IF(AND(D31&gt;=1.6,B31&gt;=2.75,A31&gt;=5.9,F31&lt;2.5,D31&gt;=0.8),5,IF(AND(H31&lt;5.767,H31&lt;8.598,D31&lt;2.45,F31&gt;=2.5,D31&gt;=0.8),4.5,IF(AND(A31&lt;6.25,H31&gt;=8.598,D31&lt;2.45,F31&gt;=2.5,D31&gt;=0.8),5.02,IF(AND(B31&lt;3.55,G31&lt;0.423,H31&lt;11.218,H31&gt;=5.85,A31&lt;5.05,D31&lt;0.8),1.525,IF(AND(B31&gt;=3.55,G31&lt;0.423,H31&lt;11.218,H31&gt;=5.85,A31&lt;5.05,D31&lt;0.8),1.4,IF(AND(H31&gt;=13.932,B31&gt;=3.6,G31&lt;0.948,B31&gt;=3.35,A31&gt;=5.05,D31&lt;0.8),1.65,IF(AND(G31&gt;=0.652,A31&gt;=5.3,D31&gt;=1.15,A31&lt;5.9,F31&lt;2.5,D31&gt;=0.8),3.8,IF(AND(D31&lt;1.35,D31&lt;1.6,B31&gt;=2.75,A31&gt;=5.9,F31&lt;2.5,D31&gt;=0.8),4.42,IF(AND(H31&lt;6.656,H31&gt;=5.767,H31&lt;8.598,D31&lt;2.45,F31&gt;=2.5,D31&gt;=0.8),5.033,IF(AND(H31&gt;=6.656,H31&gt;=5.767,H31&lt;8.598,D31&lt;2.45,F31&gt;=2.5,D31&gt;=0.8),5.1,IF(AND(G31&gt;=0.885,A31&gt;=6.25,H31&gt;=8.598,D31&lt;2.45,F31&gt;=2.5,D31&gt;=0.8),5.2,IF(AND(H31&lt;6.926,H31&lt;13.932,B31&gt;=3.6,G31&lt;0.948,B31&gt;=3.35,A31&gt;=5.05,D31&lt;0.8),1.433,IF(AND(H31&gt;=6.926,H31&lt;13.932,B31&gt;=3.6,G31&lt;0.948,B31&gt;=3.35,A31&gt;=5.05,D31&lt;0.8),1.5,IF(AND(A31&lt;5.65,G31&lt;0.652,A31&gt;=5.3,D31&gt;=1.15,A31&lt;5.9,F31&lt;2.5,D31&gt;=0.8),4.36,IF(AND(A31&gt;=5.65,G31&lt;0.652,A31&gt;=5.3,D31&gt;=1.15,A31&lt;5.9,F31&lt;2.5,D31&gt;=0.8),4.2,IF(AND(H31&gt;=13.561,D31&gt;=1.35,D31&lt;1.6,B31&gt;=2.75,A31&gt;=5.9,F31&lt;2.5,D31&gt;=0.8),4.767,IF(AND(H31&lt;9.091,G31&lt;0.885,A31&gt;=6.25,H31&gt;=8.598,D31&lt;2.45,F31&gt;=2.5,D31&gt;=0.8),6.3,IF(AND(H31&gt;=12.206,H31&lt;13.561,D31&gt;=1.35,D31&lt;1.6,B31&gt;=2.75,A31&gt;=5.9,F31&lt;2.5,D31&gt;=0.8),4.4,IF(AND(D31&gt;=2.25,H31&gt;=9.091,G31&lt;0.885,A31&gt;=6.25,H31&gt;=8.598,D31&lt;2.45,F31&gt;=2.5,D31&gt;=0.8),5.9,IF(AND(B31&lt;3.05,H31&lt;12.206,H31&lt;13.561,D31&gt;=1.35,D31&lt;1.6,B31&gt;=2.75,A31&gt;=5.9,F31&lt;2.5,D31&gt;=0.8),4.6,IF(AND(B31&gt;=3.05,H31&lt;12.206,H31&lt;13.561,D31&gt;=1.35,D31&lt;1.6,B31&gt;=2.75,A31&gt;=5.9,F31&lt;2.5,D31&gt;=0.8),4.7,IF(AND(G31&gt;=0.596,D31&lt;2.25,H31&gt;=9.091,G31&lt;0.885,A31&gt;=6.25,H31&gt;=8.598,D31&lt;2.45,F31&gt;=2.5,D31&gt;=0.8),5.1,IF(AND(G31&gt;=0.379,G31&lt;0.596,D31&lt;2.25,H31&gt;=9.091,G31&lt;0.885,A31&gt;=6.25,H31&gt;=8.598,D31&lt;2.45,F31&gt;=2.5,D31&gt;=0.8),5.767,IF(AND(D31&lt;2.15,G31&lt;0.379,G31&lt;0.596,D31&lt;2.25,H31&gt;=9.091,G31&lt;0.885,A31&gt;=6.25,H31&gt;=8.598,D31&lt;2.45,F31&gt;=2.5,D31&gt;=0.8),5.4,IF(AND(D31&gt;=2.15,G31&lt;0.379,G31&lt;0.596,D31&lt;2.25,H31&gt;=9.091,G31&lt;0.885,A31&gt;=6.25,H31&gt;=8.598,D31&lt;2.45,F31&gt;=2.5,D31&gt;=0.8),5.6,"shouldnthappen")))))))))))))))))))))))))))))))))))))</f>
        <v>1.4</v>
      </c>
      <c r="AM31" s="1" t="n">
        <f aca="false">IF(AND(H31&lt;5.245,D31&lt;0.8),1,IF(AND(A31&lt;4.5,H31&gt;=5.245,D31&lt;0.8),1.35,IF(AND(D31&gt;=0.5,A31&gt;=4.5,H31&gt;=5.245,D31&lt;0.8),1.6,IF(AND(H31&lt;7.25,B31&lt;2.6,A31&lt;6.15,D31&gt;=0.8),4.375,IF(AND(H31&gt;=7.25,B31&lt;2.6,A31&lt;6.15,D31&gt;=0.8),3.075,IF(AND(H31&lt;13.935,A31&gt;=7.05,A31&gt;=6.15,D31&gt;=0.8),6.067,IF(AND(H31&gt;=13.935,A31&gt;=7.05,A31&gt;=6.15,D31&gt;=0.8),6.525,IF(AND(G31&gt;=0.948,D31&lt;0.5,A31&gt;=4.5,H31&gt;=5.245,D31&lt;0.8),1.7,IF(AND(G31&lt;0.568,D31&gt;=1.55,B31&gt;=2.6,A31&lt;6.15,D31&gt;=0.8),5.1,IF(AND(G31&gt;=0.568,D31&gt;=1.55,B31&gt;=2.6,A31&lt;6.15,D31&gt;=0.8),5,IF(AND(A31&gt;=6.6,B31&gt;=3.15,A31&lt;7.05,A31&gt;=6.15,D31&gt;=0.8),5.78,IF(AND(G31&lt;0.165,G31&lt;0.273,D31&lt;1.55,B31&gt;=2.6,A31&lt;6.15,D31&gt;=0.8),4.1,IF(AND(G31&gt;=0.165,G31&lt;0.273,D31&lt;1.55,B31&gt;=2.6,A31&lt;6.15,D31&gt;=0.8),4.5,IF(AND(D31&lt;1.35,G31&gt;=0.273,D31&lt;1.55,B31&gt;=2.6,A31&lt;6.15,D31&gt;=0.8),4.08,IF(AND(D31&gt;=1.35,G31&gt;=0.273,D31&lt;1.55,B31&gt;=2.6,A31&lt;6.15,D31&gt;=0.8),4.4,IF(AND(D31&lt;1.45,F31&lt;2.5,B31&lt;3.15,A31&lt;7.05,A31&gt;=6.15,D31&gt;=0.8),4.38,IF(AND(D31&gt;=1.45,F31&lt;2.5,B31&lt;3.15,A31&lt;7.05,A31&gt;=6.15,D31&gt;=0.8),4.75,IF(AND(D31&gt;=2.25,F31&gt;=2.5,B31&lt;3.15,A31&lt;7.05,A31&gt;=6.15,D31&gt;=0.8),5.16,IF(AND(H31&lt;11.488,A31&lt;6.6,B31&gt;=3.15,A31&lt;7.05,A31&gt;=6.15,D31&gt;=0.8),6,IF(AND(H31&gt;=14.396,D31&lt;0.25,G31&lt;0.948,D31&lt;0.5,A31&gt;=4.5,H31&gt;=5.245,D31&lt;0.8),1.3,IF(AND(A31&gt;=5.55,D31&gt;=0.25,G31&lt;0.948,D31&lt;0.5,A31&gt;=4.5,H31&gt;=5.245,D31&lt;0.8),1.7,IF(AND(D31&lt;1.85,D31&lt;2.25,F31&gt;=2.5,B31&lt;3.15,A31&lt;7.05,A31&gt;=6.15,D31&gt;=0.8),5.6,IF(AND(G31&lt;0.669,H31&gt;=11.488,A31&lt;6.6,B31&gt;=3.15,A31&lt;7.05,A31&gt;=6.15,D31&gt;=0.8),4.7,IF(AND(G31&gt;=0.669,H31&gt;=11.488,A31&lt;6.6,B31&gt;=3.15,A31&lt;7.05,A31&gt;=6.15,D31&gt;=0.8),5.22,IF(AND(H31&lt;6.543,H31&lt;14.396,D31&lt;0.25,G31&lt;0.948,D31&lt;0.5,A31&gt;=4.5,H31&gt;=5.245,D31&lt;0.8),1.4,IF(AND(A31&lt;4.95,A31&lt;5.55,D31&gt;=0.25,G31&lt;0.948,D31&lt;0.5,A31&gt;=4.5,H31&gt;=5.245,D31&lt;0.8),1.4,IF(AND(A31&gt;=4.95,A31&lt;5.55,D31&gt;=0.25,G31&lt;0.948,D31&lt;0.5,A31&gt;=4.5,H31&gt;=5.245,D31&lt;0.8),1.48,IF(AND(H31&lt;10.667,D31&gt;=1.85,D31&lt;2.25,F31&gt;=2.5,B31&lt;3.15,A31&lt;7.05,A31&gt;=6.15,D31&gt;=0.8),5.25,IF(AND(H31&gt;=10.667,D31&gt;=1.85,D31&lt;2.25,F31&gt;=2.5,B31&lt;3.15,A31&lt;7.05,A31&gt;=6.15,D31&gt;=0.8),5.55,IF(AND(G31&lt;0.063,H31&gt;=6.543,H31&lt;14.396,D31&lt;0.25,G31&lt;0.948,D31&lt;0.5,A31&gt;=4.5,H31&gt;=5.245,D31&lt;0.8),1.4,IF(AND(H31&lt;9.212,G31&gt;=0.063,H31&gt;=6.543,H31&lt;14.396,D31&lt;0.25,G31&lt;0.948,D31&lt;0.5,A31&gt;=4.5,H31&gt;=5.245,D31&lt;0.8),1.475,IF(AND(H31&gt;=9.212,G31&gt;=0.063,H31&gt;=6.543,H31&lt;14.396,D31&lt;0.25,G31&lt;0.948,D31&lt;0.5,A31&gt;=4.5,H31&gt;=5.245,D31&lt;0.8),1.5,"shouldnthappen"))))))))))))))))))))))))))))))))</f>
        <v>1.4</v>
      </c>
      <c r="AN31" s="1" t="n">
        <f aca="false">IF(AND(D31&lt;0.7,A31&gt;=5.55),1.633,IF(AND(G31&lt;0.38,B31&lt;2.8,A31&lt;5.55),4.3,IF(AND(G31&gt;=0.38,B31&lt;2.8,A31&lt;5.55),3.325,IF(AND(D31&gt;=0.35,B31&gt;=2.8,A31&lt;5.55),1.6,IF(AND(B31&gt;=3.4,A31&lt;4.8,D31&lt;0.35,B31&gt;=2.8,A31&lt;5.55),1,IF(AND(H31&gt;=11.789,A31&lt;5.9,D31&lt;1.55,D31&gt;=0.7,A31&gt;=5.55),4.325,IF(AND(F31&gt;=2.5,A31&gt;=5.9,D31&lt;1.55,D31&gt;=0.7,A31&gt;=5.55),5.05,IF(AND(D31&lt;1.9,A31&gt;=7.25,D31&gt;=1.55,D31&gt;=0.7,A31&gt;=5.55),6.3,IF(AND(D31&gt;=1.9,A31&gt;=7.25,D31&gt;=1.55,D31&gt;=0.7,A31&gt;=5.55),6.4,IF(AND(A31&lt;4.35,B31&lt;3.4,A31&lt;4.8,D31&lt;0.35,B31&gt;=2.8,A31&lt;5.55),1.1,IF(AND(G31&gt;=0.934,B31&lt;3.45,A31&gt;=4.8,D31&lt;0.35,B31&gt;=2.8,A31&lt;5.55),1.7,IF(AND(H31&gt;=14.877,B31&gt;=3.45,A31&gt;=4.8,D31&lt;0.35,B31&gt;=2.8,A31&lt;5.55),1.3,IF(AND(B31&lt;2.6,H31&lt;11.789,A31&lt;5.9,D31&lt;1.55,D31&gt;=0.7,A31&gt;=5.55),3.9,IF(AND(B31&gt;=2.6,H31&lt;11.789,A31&lt;5.9,D31&lt;1.55,D31&gt;=0.7,A31&gt;=5.55),4.26,IF(AND(A31&lt;6.6,F31&lt;2.5,A31&gt;=5.9,D31&lt;1.55,D31&gt;=0.7,A31&gt;=5.55),4.625,IF(AND(A31&gt;=6.6,F31&lt;2.5,A31&gt;=5.9,D31&lt;1.55,D31&gt;=0.7,A31&gt;=5.55),4.475,IF(AND(B31&lt;2.6,D31&lt;2.05,A31&lt;7.25,D31&gt;=1.55,D31&gt;=0.7,A31&gt;=5.55),5.8,IF(AND(G31&gt;=0.743,D31&gt;=2.05,A31&lt;7.25,D31&gt;=1.55,D31&gt;=0.7,A31&gt;=5.55),5.1,IF(AND(G31&lt;0.422,A31&gt;=4.35,B31&lt;3.4,A31&lt;4.8,D31&lt;0.35,B31&gt;=2.8,A31&lt;5.55),1.367,IF(AND(G31&gt;=0.422,A31&gt;=4.35,B31&lt;3.4,A31&lt;4.8,D31&lt;0.35,B31&gt;=2.8,A31&lt;5.55),1.3,IF(AND(A31&lt;5.05,G31&lt;0.934,B31&lt;3.45,A31&gt;=4.8,D31&lt;0.35,B31&gt;=2.8,A31&lt;5.55),1.525,IF(AND(A31&gt;=5.05,G31&lt;0.934,B31&lt;3.45,A31&gt;=4.8,D31&lt;0.35,B31&gt;=2.8,A31&lt;5.55),1.5,IF(AND(G31&gt;=0.585,H31&lt;14.877,B31&gt;=3.45,A31&gt;=4.8,D31&lt;0.35,B31&gt;=2.8,A31&lt;5.55),1.54,IF(AND(G31&gt;=0.537,G31&lt;0.743,D31&gt;=2.05,A31&lt;7.25,D31&gt;=1.55,D31&gt;=0.7,A31&gt;=5.55),5.833,IF(AND(D31&gt;=0.25,G31&lt;0.585,H31&lt;14.877,B31&gt;=3.45,A31&gt;=4.8,D31&lt;0.35,B31&gt;=2.8,A31&lt;5.55),1.367,IF(AND(D31&lt;1.75,H31&lt;13.795,B31&gt;=2.6,D31&lt;2.05,A31&lt;7.25,D31&gt;=1.55,D31&gt;=0.7,A31&gt;=5.55),5.45,IF(AND(B31&lt;2.85,H31&gt;=13.795,B31&gt;=2.6,D31&lt;2.05,A31&lt;7.25,D31&gt;=1.55,D31&gt;=0.7,A31&gt;=5.55),5.1,IF(AND(B31&gt;=2.85,H31&gt;=13.795,B31&gt;=2.6,D31&lt;2.05,A31&lt;7.25,D31&gt;=1.55,D31&gt;=0.7,A31&gt;=5.55),4.82,IF(AND(G31&lt;0.353,G31&lt;0.537,G31&lt;0.743,D31&gt;=2.05,A31&lt;7.25,D31&gt;=1.55,D31&gt;=0.7,A31&gt;=5.55),5.425,IF(AND(G31&gt;=0.353,G31&lt;0.537,G31&lt;0.743,D31&gt;=2.05,A31&lt;7.25,D31&gt;=1.55,D31&gt;=0.7,A31&gt;=5.55),5.62,IF(AND(G31&lt;0.311,D31&lt;0.25,G31&lt;0.585,H31&lt;14.877,B31&gt;=3.45,A31&gt;=4.8,D31&lt;0.35,B31&gt;=2.8,A31&lt;5.55),1.5,IF(AND(G31&gt;=0.311,D31&lt;0.25,G31&lt;0.585,H31&lt;14.877,B31&gt;=3.45,A31&gt;=4.8,D31&lt;0.35,B31&gt;=2.8,A31&lt;5.55),1.4,IF(AND(B31&gt;=3.1,D31&gt;=1.75,H31&lt;13.795,B31&gt;=2.6,D31&lt;2.05,A31&lt;7.25,D31&gt;=1.55,D31&gt;=0.7,A31&gt;=5.55),5.1,IF(AND(B31&lt;2.85,B31&lt;3.1,D31&gt;=1.75,H31&lt;13.795,B31&gt;=2.6,D31&lt;2.05,A31&lt;7.25,D31&gt;=1.55,D31&gt;=0.7,A31&gt;=5.55),5.2,IF(AND(B31&gt;=2.85,B31&lt;3.1,D31&gt;=1.75,H31&lt;13.795,B31&gt;=2.6,D31&lt;2.05,A31&lt;7.25,D31&gt;=1.55,D31&gt;=0.7,A31&gt;=5.55),5.2,"shouldnthappen")))))))))))))))))))))))))))))))))))</f>
        <v>1.5</v>
      </c>
      <c r="AO31" s="1" t="n">
        <f aca="false">IF(AND(H31&gt;=14.529,G31&lt;0.633,D31&lt;0.8),1.3,IF(AND(A31&lt;5.05,G31&gt;=0.633,D31&lt;0.8),1.35,IF(AND(H31&gt;=14.379,H31&lt;14.529,G31&lt;0.633,D31&lt;0.8),1.7,IF(AND(B31&lt;3.35,A31&gt;=5.05,G31&gt;=0.633,D31&lt;0.8),1.7,IF(AND(D31&gt;=1.45,A31&lt;5.95,F31&lt;2.5,D31&gt;=0.8),4.5,IF(AND(D31&lt;1.35,A31&gt;=5.95,F31&lt;2.5,D31&gt;=0.8),4,IF(AND(D31&lt;1.85,G31&gt;=0.845,F31&gt;=2.5,D31&gt;=0.8),4.8,IF(AND(B31&gt;=4.3,H31&lt;14.379,H31&lt;14.529,G31&lt;0.633,D31&lt;0.8),1.5,IF(AND(A31&lt;5.25,B31&gt;=3.35,A31&gt;=5.05,G31&gt;=0.633,D31&lt;0.8),1.55,IF(AND(A31&gt;=5.25,B31&gt;=3.35,A31&gt;=5.05,G31&gt;=0.633,D31&lt;0.8),1.633,IF(AND(A31&lt;5.05,D31&lt;1.45,A31&lt;5.95,F31&lt;2.5,D31&gt;=0.8),3.3,IF(AND(G31&lt;0.293,D31&gt;=1.35,A31&gt;=5.95,F31&lt;2.5,D31&gt;=0.8),5,IF(AND(A31&gt;=6.6,D31&lt;2.05,G31&lt;0.845,F31&gt;=2.5,D31&gt;=0.8),5.8,IF(AND(B31&lt;3.05,D31&gt;=2.05,G31&lt;0.845,F31&gt;=2.5,D31&gt;=0.8),6.15,IF(AND(B31&lt;2.9,D31&gt;=1.85,G31&gt;=0.845,F31&gt;=2.5,D31&gt;=0.8),5.1,IF(AND(B31&gt;=2.9,D31&gt;=1.85,G31&gt;=0.845,F31&gt;=2.5,D31&gt;=0.8),5.2,IF(AND(B31&gt;=3.8,B31&lt;4.3,H31&lt;14.379,H31&lt;14.529,G31&lt;0.633,D31&lt;0.8),1.333,IF(AND(A31&lt;6.25,G31&gt;=0.293,D31&gt;=1.35,A31&gt;=5.95,F31&lt;2.5,D31&gt;=0.8),4.6,IF(AND(H31&lt;10.351,A31&lt;6.6,D31&lt;2.05,G31&lt;0.845,F31&gt;=2.5,D31&gt;=0.8),5.4,IF(AND(G31&gt;=0.364,B31&gt;=3.05,D31&gt;=2.05,G31&lt;0.845,F31&gt;=2.5,D31&gt;=0.8),5.66,IF(AND(G31&gt;=0.447,B31&lt;3.8,B31&lt;4.3,H31&lt;14.379,H31&lt;14.529,G31&lt;0.633,D31&lt;0.8),1.3,IF(AND(H31&lt;6.247,A31&lt;5.65,A31&gt;=5.05,D31&lt;1.45,A31&lt;5.95,F31&lt;2.5,D31&gt;=0.8),4.033,IF(AND(D31&lt;1.25,A31&gt;=5.65,A31&gt;=5.05,D31&lt;1.45,A31&lt;5.95,F31&lt;2.5,D31&gt;=0.8),3.88,IF(AND(D31&gt;=1.25,A31&gt;=5.65,A31&gt;=5.05,D31&lt;1.45,A31&lt;5.95,F31&lt;2.5,D31&gt;=0.8),4.35,IF(AND(B31&lt;2.65,A31&gt;=6.25,G31&gt;=0.293,D31&gt;=1.35,A31&gt;=5.95,F31&lt;2.5,D31&gt;=0.8),4.9,IF(AND(B31&lt;2.75,H31&gt;=10.351,A31&lt;6.6,D31&lt;2.05,G31&lt;0.845,F31&gt;=2.5,D31&gt;=0.8),5.1,IF(AND(B31&gt;=2.75,H31&gt;=10.351,A31&lt;6.6,D31&lt;2.05,G31&lt;0.845,F31&gt;=2.5,D31&gt;=0.8),4.95,IF(AND(B31&lt;3.15,G31&lt;0.364,B31&gt;=3.05,D31&gt;=2.05,G31&lt;0.845,F31&gt;=2.5,D31&gt;=0.8),5.28,IF(AND(B31&gt;=3.15,G31&lt;0.364,B31&gt;=3.05,D31&gt;=2.05,G31&lt;0.845,F31&gt;=2.5,D31&gt;=0.8),5.5,IF(AND(H31&lt;9.212,G31&lt;0.447,B31&lt;3.8,B31&lt;4.3,H31&lt;14.379,H31&lt;14.529,G31&lt;0.633,D31&lt;0.8),1.4,IF(AND(G31&lt;0.356,H31&gt;=6.247,A31&lt;5.65,A31&gt;=5.05,D31&lt;1.45,A31&lt;5.95,F31&lt;2.5,D31&gt;=0.8),4.2,IF(AND(B31&lt;3,B31&gt;=2.65,A31&gt;=6.25,G31&gt;=0.293,D31&gt;=1.35,A31&gt;=5.95,F31&lt;2.5,D31&gt;=0.8),4.6,IF(AND(B31&gt;=3,B31&gt;=2.65,A31&gt;=6.25,G31&gt;=0.293,D31&gt;=1.35,A31&gt;=5.95,F31&lt;2.5,D31&gt;=0.8),4.7,IF(AND(A31&lt;5.05,H31&gt;=9.212,G31&lt;0.447,B31&lt;3.8,B31&lt;4.3,H31&lt;14.379,H31&lt;14.529,G31&lt;0.633,D31&lt;0.8),1.533,IF(AND(A31&gt;=5.05,H31&gt;=9.212,G31&lt;0.447,B31&lt;3.8,B31&lt;4.3,H31&lt;14.379,H31&lt;14.529,G31&lt;0.633,D31&lt;0.8),1.425,IF(AND(A31&lt;5.35,G31&gt;=0.356,H31&gt;=6.247,A31&lt;5.65,A31&gt;=5.05,D31&lt;1.45,A31&lt;5.95,F31&lt;2.5,D31&gt;=0.8),3.9,IF(AND(A31&gt;=5.35,G31&gt;=0.356,H31&gt;=6.247,A31&lt;5.65,A31&gt;=5.05,D31&lt;1.45,A31&lt;5.95,F31&lt;2.5,D31&gt;=0.8),3.72,"shouldnthappen")))))))))))))))))))))))))))))))))))))</f>
        <v>1.425</v>
      </c>
      <c r="AP31" s="1" t="n">
        <f aca="false">IF(AND(F31&gt;=1.5,A31&lt;5.55),3.84,IF(AND(G31&gt;=0.52,A31&lt;4.75,F31&lt;1.5,A31&lt;5.55),1.16,IF(AND(A31&lt;5.65,A31&lt;5.85,D31&lt;1.55,A31&gt;=5.55),4.2,IF(AND(A31&gt;=5.65,A31&lt;5.85,D31&lt;1.55,A31&gt;=5.55),3.167,IF(AND(G31&gt;=0.798,A31&gt;=5.85,D31&lt;1.55,A31&gt;=5.55),4,IF(AND(F31&lt;2.5,H31&lt;14.1,D31&gt;=1.55,A31&gt;=5.55),4.84,IF(AND(A31&lt;7.2,H31&gt;=14.1,D31&gt;=1.55,A31&gt;=5.55),5.633,IF(AND(A31&gt;=7.2,H31&gt;=14.1,D31&gt;=1.55,A31&gt;=5.55),6.6,IF(AND(G31&lt;0.161,G31&lt;0.52,A31&lt;4.75,F31&lt;1.5,A31&lt;5.55),1.5,IF(AND(D31&gt;=0.5,G31&lt;0.676,A31&gt;=4.75,F31&lt;1.5,A31&lt;5.55),1.6,IF(AND(H31&lt;11.016,G31&gt;=0.676,A31&gt;=4.75,F31&lt;1.5,A31&lt;5.55),1.75,IF(AND(G31&lt;0.209,G31&lt;0.798,A31&gt;=5.85,D31&lt;1.55,A31&gt;=5.55),4.5,IF(AND(G31&gt;=0.74,F31&gt;=2.5,H31&lt;14.1,D31&gt;=1.55,A31&gt;=5.55),6.225,IF(AND(B31&lt;2.95,G31&gt;=0.161,G31&lt;0.52,A31&lt;4.75,F31&lt;1.5,A31&lt;5.55),1.4,IF(AND(B31&gt;=2.95,G31&gt;=0.161,G31&lt;0.52,A31&lt;4.75,F31&lt;1.5,A31&lt;5.55),1.34,IF(AND(B31&lt;3.15,D31&lt;0.5,G31&lt;0.676,A31&gt;=4.75,F31&lt;1.5,A31&lt;5.55),1.52,IF(AND(D31&lt;0.25,H31&gt;=11.016,G31&gt;=0.676,A31&gt;=4.75,F31&lt;1.5,A31&lt;5.55),1.567,IF(AND(D31&gt;=0.25,H31&gt;=11.016,G31&gt;=0.676,A31&gt;=4.75,F31&lt;1.5,A31&lt;5.55),1.5,IF(AND(H31&lt;7.47,G31&gt;=0.209,G31&lt;0.798,A31&gt;=5.85,D31&lt;1.55,A31&gt;=5.55),5.05,IF(AND(B31&lt;2.85,G31&lt;0.74,F31&gt;=2.5,H31&lt;14.1,D31&gt;=1.55,A31&gt;=5.55),5.35,IF(AND(B31&lt;3.3,B31&gt;=3.15,D31&lt;0.5,G31&lt;0.676,A31&gt;=4.75,F31&lt;1.5,A31&lt;5.55),1.2,IF(AND(D31&lt;1.45,H31&gt;=7.47,G31&gt;=0.209,G31&lt;0.798,A31&gt;=5.85,D31&lt;1.55,A31&gt;=5.55),4.66,IF(AND(D31&gt;=1.45,H31&gt;=7.47,G31&gt;=0.209,G31&lt;0.798,A31&gt;=5.85,D31&lt;1.55,A31&gt;=5.55),4.64,IF(AND(A31&gt;=7.05,B31&gt;=2.85,G31&lt;0.74,F31&gt;=2.5,H31&lt;14.1,D31&gt;=1.55,A31&gt;=5.55),5.8,IF(AND(B31&gt;=3.25,A31&lt;7.05,B31&gt;=2.85,G31&lt;0.74,F31&gt;=2.5,H31&lt;14.1,D31&gt;=1.55,A31&gt;=5.55),5.7,IF(AND(H31&gt;=13.641,D31&lt;0.25,B31&gt;=3.3,B31&gt;=3.15,D31&lt;0.5,G31&lt;0.676,A31&gt;=4.75,F31&lt;1.5,A31&lt;5.55),1.3,IF(AND(D31&lt;0.35,D31&gt;=0.25,B31&gt;=3.3,B31&gt;=3.15,D31&lt;0.5,G31&lt;0.676,A31&gt;=4.75,F31&lt;1.5,A31&lt;5.55),1.367,IF(AND(D31&gt;=0.35,D31&gt;=0.25,B31&gt;=3.3,B31&gt;=3.15,D31&lt;0.5,G31&lt;0.676,A31&gt;=4.75,F31&lt;1.5,A31&lt;5.55),1.3,IF(AND(A31&lt;6.35,B31&lt;3.25,A31&lt;7.05,B31&gt;=2.85,G31&lt;0.74,F31&gt;=2.5,H31&lt;14.1,D31&gt;=1.55,A31&gt;=5.55),5.6,IF(AND(A31&gt;=6.35,B31&lt;3.25,A31&lt;7.05,B31&gt;=2.85,G31&lt;0.74,F31&gt;=2.5,H31&lt;14.1,D31&gt;=1.55,A31&gt;=5.55),5.325,IF(AND(A31&lt;5.1,H31&lt;13.641,D31&lt;0.25,B31&gt;=3.3,B31&gt;=3.15,D31&lt;0.5,G31&lt;0.676,A31&gt;=4.75,F31&lt;1.5,A31&lt;5.55),1.4,IF(AND(H31&gt;=11.031,A31&gt;=5.1,H31&lt;13.641,D31&lt;0.25,B31&gt;=3.3,B31&gt;=3.15,D31&lt;0.5,G31&lt;0.676,A31&gt;=4.75,F31&lt;1.5,A31&lt;5.55),1.4,IF(AND(A31&lt;5.45,H31&lt;11.031,A31&gt;=5.1,H31&lt;13.641,D31&lt;0.25,B31&gt;=3.3,B31&gt;=3.15,D31&lt;0.5,G31&lt;0.676,A31&gt;=4.75,F31&lt;1.5,A31&lt;5.55),1.5,IF(AND(A31&gt;=5.45,H31&lt;11.031,A31&gt;=5.1,H31&lt;13.641,D31&lt;0.25,B31&gt;=3.3,B31&gt;=3.15,D31&lt;0.5,G31&lt;0.676,A31&gt;=4.75,F31&lt;1.5,A31&lt;5.55),1.4,"shouldnthappen"))))))))))))))))))))))))))))))))))</f>
        <v>1.4</v>
      </c>
      <c r="AQ31" s="1" t="n">
        <f aca="false">IF(AND(H31&lt;6.926,D31&gt;=0.35,F31&lt;1.5),1.9,IF(AND(G31&gt;=0.869,D31&gt;=1.75,F31&gt;=1.5),5.15,IF(AND(A31&lt;4.35,A31&lt;5.05,D31&lt;0.35,F31&lt;1.5),1.1,IF(AND(H31&lt;6.089,A31&gt;=5.05,D31&lt;0.35,F31&lt;1.5),1.7,IF(AND(H31&gt;=13.089,H31&gt;=6.926,D31&gt;=0.35,F31&lt;1.5),1.3,IF(AND(G31&lt;0.695,D31&lt;1.15,D31&lt;1.75,F31&gt;=1.5),3.62,IF(AND(G31&gt;=0.695,D31&lt;1.15,D31&lt;1.75,F31&gt;=1.5),3,IF(AND(G31&gt;=0.585,H31&gt;=6.089,A31&gt;=5.05,D31&lt;0.35,F31&lt;1.5),1.5,IF(AND(H31&lt;9.582,H31&lt;13.089,H31&gt;=6.926,D31&gt;=0.35,F31&lt;1.5),1.5,IF(AND(H31&gt;=9.582,H31&lt;13.089,H31&gt;=6.926,D31&gt;=0.35,F31&lt;1.5),1.6,IF(AND(D31&lt;1.35,H31&lt;9.349,D31&gt;=1.15,D31&lt;1.75,F31&gt;=1.5),3.867,IF(AND(D31&lt;2.05,A31&lt;7.05,G31&lt;0.869,D31&gt;=1.75,F31&gt;=1.5),4.9,IF(AND(B31&gt;=3.3,A31&gt;=7.05,G31&lt;0.869,D31&gt;=1.75,F31&gt;=1.5),6.1,IF(AND(G31&lt;0.347,H31&lt;11.218,A31&gt;=4.35,A31&lt;5.05,D31&lt;0.35,F31&lt;1.5),1.4,IF(AND(G31&gt;=0.347,H31&lt;11.218,A31&gt;=4.35,A31&lt;5.05,D31&lt;0.35,F31&lt;1.5),1.5,IF(AND(G31&gt;=0.265,H31&gt;=11.218,A31&gt;=4.35,A31&lt;5.05,D31&lt;0.35,F31&lt;1.5),1.45,IF(AND(A31&gt;=5.4,G31&lt;0.585,H31&gt;=6.089,A31&gt;=5.05,D31&lt;0.35,F31&lt;1.5),1.35,IF(AND(B31&gt;=2.9,D31&gt;=1.35,H31&lt;9.349,D31&gt;=1.15,D31&lt;1.75,F31&gt;=1.5),4.6,IF(AND(D31&gt;=1.35,A31&lt;6.15,H31&gt;=9.349,D31&gt;=1.15,D31&lt;1.75,F31&gt;=1.5),4.54,IF(AND(H31&lt;10.927,A31&gt;=6.15,H31&gt;=9.349,D31&gt;=1.15,D31&lt;1.75,F31&gt;=1.5),4.3,IF(AND(G31&lt;0.512,D31&gt;=2.05,A31&lt;7.05,G31&lt;0.869,D31&gt;=1.75,F31&gt;=1.5),5.533,IF(AND(G31&gt;=0.512,D31&gt;=2.05,A31&lt;7.05,G31&lt;0.869,D31&gt;=1.75,F31&gt;=1.5),5.88,IF(AND(H31&lt;11.551,B31&lt;3.3,A31&gt;=7.05,G31&lt;0.869,D31&gt;=1.75,F31&gt;=1.5),6.3,IF(AND(G31&lt;0.227,G31&lt;0.265,H31&gt;=11.218,A31&gt;=4.35,A31&lt;5.05,D31&lt;0.35,F31&lt;1.5),1.4,IF(AND(G31&gt;=0.227,G31&lt;0.265,H31&gt;=11.218,A31&gt;=4.35,A31&lt;5.05,D31&lt;0.35,F31&lt;1.5),1.26,IF(AND(H31&lt;11.031,A31&lt;5.4,G31&lt;0.585,H31&gt;=6.089,A31&gt;=5.05,D31&lt;0.35,F31&lt;1.5),1.5,IF(AND(H31&gt;=11.031,A31&lt;5.4,G31&lt;0.585,H31&gt;=6.089,A31&gt;=5.05,D31&lt;0.35,F31&lt;1.5),1.4,IF(AND(A31&lt;5.45,B31&lt;2.9,D31&gt;=1.35,H31&lt;9.349,D31&gt;=1.15,D31&lt;1.75,F31&gt;=1.5),4.5,IF(AND(A31&lt;5.9,D31&lt;1.35,A31&lt;6.15,H31&gt;=9.349,D31&gt;=1.15,D31&lt;1.75,F31&gt;=1.5),4.2,IF(AND(A31&gt;=5.9,D31&lt;1.35,A31&lt;6.15,H31&gt;=9.349,D31&gt;=1.15,D31&lt;1.75,F31&gt;=1.5),4,IF(AND(A31&gt;=6.75,H31&gt;=10.927,A31&gt;=6.15,H31&gt;=9.349,D31&gt;=1.15,D31&lt;1.75,F31&gt;=1.5),4.767,IF(AND(B31&lt;2.9,H31&gt;=11.551,B31&lt;3.3,A31&gt;=7.05,G31&lt;0.869,D31&gt;=1.75,F31&gt;=1.5),6.7,IF(AND(B31&gt;=2.9,H31&gt;=11.551,B31&lt;3.3,A31&gt;=7.05,G31&lt;0.869,D31&gt;=1.75,F31&gt;=1.5),6.6,IF(AND(B31&lt;2.45,A31&gt;=5.45,B31&lt;2.9,D31&gt;=1.35,H31&lt;9.349,D31&gt;=1.15,D31&lt;1.75,F31&gt;=1.5),5,IF(AND(B31&gt;=2.45,A31&gt;=5.45,B31&lt;2.9,D31&gt;=1.35,H31&lt;9.349,D31&gt;=1.15,D31&lt;1.75,F31&gt;=1.5),5.1,IF(AND(H31&lt;11.166,A31&lt;6.75,H31&gt;=10.927,A31&gt;=6.15,H31&gt;=9.349,D31&gt;=1.15,D31&lt;1.75,F31&gt;=1.5),4.9,IF(AND(G31&lt;0.228,H31&gt;=11.166,A31&lt;6.75,H31&gt;=10.927,A31&gt;=6.15,H31&gt;=9.349,D31&gt;=1.15,D31&lt;1.75,F31&gt;=1.5),4.7,IF(AND(H31&lt;13.531,G31&gt;=0.228,H31&gt;=11.166,A31&lt;6.75,H31&gt;=10.927,A31&gt;=6.15,H31&gt;=9.349,D31&gt;=1.15,D31&lt;1.75,F31&gt;=1.5),4.4,IF(AND(H31&gt;=13.531,G31&gt;=0.228,H31&gt;=11.166,A31&lt;6.75,H31&gt;=10.927,A31&gt;=6.15,H31&gt;=9.349,D31&gt;=1.15,D31&lt;1.75,F31&gt;=1.5),4.6,"shouldnthappen")))))))))))))))))))))))))))))))))))))))</f>
        <v>1.4</v>
      </c>
      <c r="AR31" s="1" t="n">
        <f aca="false">IF(AND(G31&gt;=0.93,B31&lt;3.65,F31&lt;1.5),1.7,IF(AND(H31&lt;6.542,B31&gt;=3.65,F31&lt;1.5),1.767,IF(AND(A31&gt;=7.05,D31&gt;=1.55,F31&gt;=1.5),6.3,IF(AND(G31&lt;0.123,H31&gt;=6.542,B31&gt;=3.65,F31&lt;1.5),1.367,IF(AND(A31&lt;5.15,A31&lt;5.65,D31&lt;1.55,F31&gt;=1.5),3.15,IF(AND(A31&lt;4.8,G31&gt;=0.447,G31&lt;0.93,B31&lt;3.65,F31&lt;1.5),1.24,IF(AND(A31&gt;=4.8,G31&gt;=0.447,G31&lt;0.93,B31&lt;3.65,F31&lt;1.5),1.4,IF(AND(G31&lt;0.151,G31&gt;=0.123,H31&gt;=6.542,B31&gt;=3.65,F31&lt;1.5),1.7,IF(AND(G31&gt;=0.151,G31&gt;=0.123,H31&gt;=6.542,B31&gt;=3.65,F31&lt;1.5),1.5,IF(AND(D31&gt;=1.45,A31&gt;=5.15,A31&lt;5.65,D31&lt;1.55,F31&gt;=1.5),4.5,IF(AND(B31&lt;2.65,D31&gt;=1.35,A31&gt;=5.65,D31&lt;1.55,F31&gt;=1.5),4.9,IF(AND(G31&lt;0.527,F31&lt;2.5,A31&lt;7.05,D31&gt;=1.55,F31&gt;=1.5),5.075,IF(AND(G31&gt;=0.527,F31&lt;2.5,A31&lt;7.05,D31&gt;=1.55,F31&gt;=1.5),4.7,IF(AND(A31&lt;4.65,G31&lt;0.265,G31&lt;0.447,G31&lt;0.93,B31&lt;3.65,F31&lt;1.5),1.42,IF(AND(G31&lt;0.3,G31&gt;=0.265,G31&lt;0.447,G31&lt;0.93,B31&lt;3.65,F31&lt;1.5),1.6,IF(AND(G31&gt;=0.3,G31&gt;=0.265,G31&lt;0.447,G31&lt;0.93,B31&lt;3.65,F31&lt;1.5),1.4,IF(AND(G31&lt;0.356,D31&lt;1.45,A31&gt;=5.15,A31&lt;5.65,D31&lt;1.55,F31&gt;=1.5),4.125,IF(AND(D31&lt;1.1,A31&lt;6.2,D31&lt;1.35,A31&gt;=5.65,D31&lt;1.55,F31&gt;=1.5),4.1,IF(AND(D31&gt;=1.1,A31&lt;6.2,D31&lt;1.35,A31&gt;=5.65,D31&lt;1.55,F31&gt;=1.5),4.175,IF(AND(H31&gt;=13.433,A31&gt;=6.2,D31&lt;1.35,A31&gt;=5.65,D31&lt;1.55,F31&gt;=1.5),4.6,IF(AND(G31&lt;0.437,B31&gt;=2.65,D31&gt;=1.35,A31&gt;=5.65,D31&lt;1.55,F31&gt;=1.5),4.625,IF(AND(G31&gt;=0.437,B31&gt;=2.65,D31&gt;=1.35,A31&gt;=5.65,D31&lt;1.55,F31&gt;=1.5),4.75,IF(AND(B31&gt;=3.15,H31&lt;11.146,F31&gt;=2.5,A31&lt;7.05,D31&gt;=1.55,F31&gt;=1.5),5.667,IF(AND(B31&lt;2.65,H31&gt;=11.146,F31&gt;=2.5,A31&lt;7.05,D31&gt;=1.55,F31&gt;=1.5),5.8,IF(AND(B31&lt;3.3,A31&gt;=4.65,G31&lt;0.265,G31&lt;0.447,G31&lt;0.93,B31&lt;3.65,F31&lt;1.5),1.32,IF(AND(B31&gt;=3.3,A31&gt;=4.65,G31&lt;0.265,G31&lt;0.447,G31&lt;0.93,B31&lt;3.65,F31&lt;1.5),1.425,IF(AND(B31&lt;2.8,G31&gt;=0.356,D31&lt;1.45,A31&gt;=5.15,A31&lt;5.65,D31&lt;1.55,F31&gt;=1.5),3.86,IF(AND(B31&gt;=2.8,G31&gt;=0.356,D31&lt;1.45,A31&gt;=5.15,A31&lt;5.65,D31&lt;1.55,F31&gt;=1.5),3.6,IF(AND(B31&lt;2.6,H31&lt;13.433,A31&gt;=6.2,D31&lt;1.35,A31&gt;=5.65,D31&lt;1.55,F31&gt;=1.5),4.4,IF(AND(B31&gt;=2.6,H31&lt;13.433,A31&gt;=6.2,D31&lt;1.35,A31&gt;=5.65,D31&lt;1.55,F31&gt;=1.5),4.3,IF(AND(G31&lt;0.151,B31&lt;3.15,H31&lt;11.146,F31&gt;=2.5,A31&lt;7.05,D31&gt;=1.55,F31&gt;=1.5),5.5,IF(AND(H31&lt;15.52,B31&gt;=2.65,H31&gt;=11.146,F31&gt;=2.5,A31&lt;7.05,D31&gt;=1.55,F31&gt;=1.5),5.4,IF(AND(H31&gt;=15.52,B31&gt;=2.65,H31&gt;=11.146,F31&gt;=2.5,A31&lt;7.05,D31&gt;=1.55,F31&gt;=1.5),5.733,IF(AND(H31&lt;10.74,G31&gt;=0.151,B31&lt;3.15,H31&lt;11.146,F31&gt;=2.5,A31&lt;7.05,D31&gt;=1.55,F31&gt;=1.5),5.12,IF(AND(H31&gt;=10.74,G31&gt;=0.151,B31&lt;3.15,H31&lt;11.146,F31&gt;=2.5,A31&lt;7.05,D31&gt;=1.55,F31&gt;=1.5),4.9,"shouldnthappen")))))))))))))))))))))))))))))))))))</f>
        <v>1.425</v>
      </c>
      <c r="AS31" s="1" t="n">
        <f aca="false">IF(AND(F31&gt;=1.5,A31&lt;5.55),4.18,IF(AND(F31&gt;=2.5,B31&lt;2.75,A31&gt;=5.55),5.38,IF(AND(G31&gt;=0.587,B31&lt;3.75,F31&lt;1.5,A31&lt;5.55),1.48,IF(AND(H31&lt;6.51,B31&gt;=3.75,F31&lt;1.5,A31&lt;5.55),1.9,IF(AND(H31&gt;=6.51,B31&gt;=3.75,F31&lt;1.5,A31&lt;5.55),1.425,IF(AND(G31&gt;=0.868,F31&lt;2.5,B31&lt;2.75,A31&gt;=5.55),4.65,IF(AND(F31&lt;1.5,D31&lt;1.55,B31&gt;=2.75,A31&gt;=5.55),1.7,IF(AND(G31&gt;=0.857,D31&gt;=1.55,B31&gt;=2.75,A31&gt;=5.55),5.033,IF(AND(G31&gt;=0.518,G31&lt;0.587,B31&lt;3.75,F31&lt;1.5,A31&lt;5.55),1,IF(AND(D31&lt;1.05,G31&lt;0.868,F31&lt;2.5,B31&lt;2.75,A31&gt;=5.55),3.5,IF(AND(G31&lt;0.404,D31&gt;=1.05,G31&lt;0.868,F31&lt;2.5,B31&lt;2.75,A31&gt;=5.55),4.2,IF(AND(G31&gt;=0.404,D31&gt;=1.05,G31&lt;0.868,F31&lt;2.5,B31&lt;2.75,A31&gt;=5.55),3.94,IF(AND(F31&lt;2.5,B31&lt;2.95,F31&gt;=1.5,D31&lt;1.55,B31&gt;=2.75,A31&gt;=5.55),4.68,IF(AND(F31&gt;=2.5,B31&lt;2.95,F31&gt;=1.5,D31&lt;1.55,B31&gt;=2.75,A31&gt;=5.55),5.1,IF(AND(H31&lt;10.883,B31&gt;=2.95,F31&gt;=1.5,D31&lt;1.55,B31&gt;=2.75,A31&gt;=5.55),4.15,IF(AND(H31&gt;=10.883,B31&gt;=2.95,F31&gt;=1.5,D31&lt;1.55,B31&gt;=2.75,A31&gt;=5.55),4.5,IF(AND(H31&gt;=14.1,D31&lt;2.05,G31&lt;0.857,D31&gt;=1.55,B31&gt;=2.75,A31&gt;=5.55),6.6,IF(AND(G31&lt;0.063,B31&lt;3.15,G31&lt;0.518,G31&lt;0.587,B31&lt;3.75,F31&lt;1.5,A31&lt;5.55),1.4,IF(AND(G31&gt;=0.063,B31&lt;3.15,G31&lt;0.518,G31&lt;0.587,B31&lt;3.75,F31&lt;1.5,A31&lt;5.55),1.5,IF(AND(H31&gt;=10.563,B31&gt;=3.15,G31&lt;0.518,G31&lt;0.587,B31&lt;3.75,F31&lt;1.5,A31&lt;5.55),1.325,IF(AND(B31&lt;2.95,H31&lt;14.1,D31&lt;2.05,G31&lt;0.857,D31&gt;=1.55,B31&gt;=2.75,A31&gt;=5.55),6.125,IF(AND(A31&lt;6.65,G31&lt;0.364,D31&gt;=2.05,G31&lt;0.857,D31&gt;=1.55,B31&gt;=2.75,A31&gt;=5.55),5.45,IF(AND(G31&gt;=0.774,G31&gt;=0.364,D31&gt;=2.05,G31&lt;0.857,D31&gt;=1.55,B31&gt;=2.75,A31&gt;=5.55),5.4,IF(AND(H31&gt;=9.279,H31&lt;10.563,B31&gt;=3.15,G31&lt;0.518,G31&lt;0.587,B31&lt;3.75,F31&lt;1.5,A31&lt;5.55),1.475,IF(AND(D31&lt;1.65,B31&gt;=2.95,H31&lt;14.1,D31&lt;2.05,G31&lt;0.857,D31&gt;=1.55,B31&gt;=2.75,A31&gt;=5.55),5.8,IF(AND(B31&lt;3.15,A31&gt;=6.65,G31&lt;0.364,D31&gt;=2.05,G31&lt;0.857,D31&gt;=1.55,B31&gt;=2.75,A31&gt;=5.55),5.3,IF(AND(B31&gt;=3.15,A31&gt;=6.65,G31&lt;0.364,D31&gt;=2.05,G31&lt;0.857,D31&gt;=1.55,B31&gt;=2.75,A31&gt;=5.55),5.7,IF(AND(A31&gt;=6.75,G31&lt;0.774,G31&gt;=0.364,D31&gt;=2.05,G31&lt;0.857,D31&gt;=1.55,B31&gt;=2.75,A31&gt;=5.55),5.9,IF(AND(G31&lt;0.417,H31&lt;9.279,H31&lt;10.563,B31&gt;=3.15,G31&lt;0.518,G31&lt;0.587,B31&lt;3.75,F31&lt;1.5,A31&lt;5.55),1.4,IF(AND(G31&gt;=0.417,H31&lt;9.279,H31&lt;10.563,B31&gt;=3.15,G31&lt;0.518,G31&lt;0.587,B31&lt;3.75,F31&lt;1.5,A31&lt;5.55),1.3,IF(AND(A31&lt;6.3,D31&gt;=1.65,B31&gt;=2.95,H31&lt;14.1,D31&lt;2.05,G31&lt;0.857,D31&gt;=1.55,B31&gt;=2.75,A31&gt;=5.55),4.9,IF(AND(A31&gt;=6.3,D31&gt;=1.65,B31&gt;=2.95,H31&lt;14.1,D31&lt;2.05,G31&lt;0.857,D31&gt;=1.55,B31&gt;=2.75,A31&gt;=5.55),5.3,IF(AND(G31&gt;=0.657,A31&lt;6.75,G31&lt;0.774,G31&gt;=0.364,D31&gt;=2.05,G31&lt;0.857,D31&gt;=1.55,B31&gt;=2.75,A31&gt;=5.55),6,IF(AND(B31&lt;3.2,G31&lt;0.657,A31&lt;6.75,G31&lt;0.774,G31&gt;=0.364,D31&gt;=2.05,G31&lt;0.857,D31&gt;=1.55,B31&gt;=2.75,A31&gt;=5.55),5.6,IF(AND(B31&gt;=3.2,G31&lt;0.657,A31&lt;6.75,G31&lt;0.774,G31&gt;=0.364,D31&gt;=2.05,G31&lt;0.857,D31&gt;=1.55,B31&gt;=2.75,A31&gt;=5.55),5.65,"shouldnthappen")))))))))))))))))))))))))))))))))))</f>
        <v>1.325</v>
      </c>
      <c r="AT31" s="1" t="n">
        <f aca="false">IF(AND(H31&gt;=16.284,A31&gt;=5.55),6.533,IF(AND(G31&gt;=0.52,A31&lt;4.85,A31&lt;5.55),1.05,IF(AND(G31&lt;0.227,G31&lt;0.52,A31&lt;4.85,A31&lt;5.55),1.4,IF(AND(G31&gt;=0.227,G31&lt;0.52,A31&lt;4.85,A31&lt;5.55),1.3,IF(AND(D31&gt;=0.45,F31&lt;1.5,A31&gt;=4.85,A31&lt;5.55),1.667,IF(AND(B31&gt;=2.75,F31&gt;=1.5,A31&gt;=4.85,A31&lt;5.55),4.5,IF(AND(F31&lt;2.5,B31&gt;=3.15,H31&lt;16.284,A31&gt;=5.55),4.7,IF(AND(G31&gt;=0.934,D31&lt;0.45,F31&lt;1.5,A31&gt;=4.85,A31&lt;5.55),1.7,IF(AND(D31&gt;=1.2,B31&lt;2.75,F31&gt;=1.5,A31&gt;=4.85,A31&lt;5.55),4.25,IF(AND(G31&gt;=0.774,F31&gt;=2.5,B31&gt;=3.15,H31&lt;16.284,A31&gt;=5.55),5.4,IF(AND(B31&lt;3.1,G31&lt;0.934,D31&lt;0.45,F31&lt;1.5,A31&gt;=4.85,A31&lt;5.55),1.6,IF(AND(D31&lt;1.05,D31&lt;1.2,B31&lt;2.75,F31&gt;=1.5,A31&gt;=4.85,A31&lt;5.55),3.433,IF(AND(D31&gt;=1.05,D31&lt;1.2,B31&lt;2.75,F31&gt;=1.5,A31&gt;=4.85,A31&lt;5.55),3.267,IF(AND(H31&lt;8.486,D31&lt;1.35,F31&lt;2.5,B31&lt;3.15,H31&lt;16.284,A31&gt;=5.55),3.85,IF(AND(D31&gt;=1.55,D31&gt;=1.35,F31&lt;2.5,B31&lt;3.15,H31&lt;16.284,A31&gt;=5.55),5.1,IF(AND(H31&lt;10.464,A31&lt;6.35,F31&gt;=2.5,B31&lt;3.15,H31&lt;16.284,A31&gt;=5.55),5.08,IF(AND(H31&gt;=10.464,A31&lt;6.35,F31&gt;=2.5,B31&lt;3.15,H31&lt;16.284,A31&gt;=5.55),4.9,IF(AND(D31&lt;1.85,A31&gt;=6.35,F31&gt;=2.5,B31&lt;3.15,H31&lt;16.284,A31&gt;=5.55),5.8,IF(AND(H31&gt;=10.393,G31&lt;0.774,F31&gt;=2.5,B31&gt;=3.15,H31&lt;16.284,A31&gt;=5.55),5.425,IF(AND(B31&lt;2.6,H31&gt;=8.486,D31&lt;1.35,F31&lt;2.5,B31&lt;3.15,H31&lt;16.284,A31&gt;=5.55),3.9,IF(AND(G31&gt;=0.567,D31&lt;1.55,D31&gt;=1.35,F31&lt;2.5,B31&lt;3.15,H31&lt;16.284,A31&gt;=5.55),4.4,IF(AND(B31&lt;3.25,H31&lt;10.393,G31&lt;0.774,F31&gt;=2.5,B31&gt;=3.15,H31&lt;16.284,A31&gt;=5.55),5.7,IF(AND(B31&gt;=3.25,H31&lt;10.393,G31&lt;0.774,F31&gt;=2.5,B31&gt;=3.15,H31&lt;16.284,A31&gt;=5.55),5.98,IF(AND(G31&lt;0.079,G31&lt;0.338,B31&gt;=3.1,G31&lt;0.934,D31&lt;0.45,F31&lt;1.5,A31&gt;=4.85,A31&lt;5.55),1.425,IF(AND(B31&lt;3.35,G31&gt;=0.338,B31&gt;=3.1,G31&lt;0.934,D31&lt;0.45,F31&lt;1.5,A31&gt;=4.85,A31&lt;5.55),1.4,IF(AND(G31&lt;0.404,B31&gt;=2.6,H31&gt;=8.486,D31&lt;1.35,F31&lt;2.5,B31&lt;3.15,H31&lt;16.284,A31&gt;=5.55),4.3,IF(AND(G31&gt;=0.404,B31&gt;=2.6,H31&gt;=8.486,D31&lt;1.35,F31&lt;2.5,B31&lt;3.15,H31&lt;16.284,A31&gt;=5.55),4.025,IF(AND(B31&gt;=3.05,G31&lt;0.567,D31&lt;1.55,D31&gt;=1.35,F31&lt;2.5,B31&lt;3.15,H31&lt;16.284,A31&gt;=5.55),4.7,IF(AND(A31&lt;6.45,H31&lt;10.667,D31&gt;=1.85,A31&gt;=6.35,F31&gt;=2.5,B31&lt;3.15,H31&lt;16.284,A31&gt;=5.55),5.3,IF(AND(A31&gt;=6.45,H31&lt;10.667,D31&gt;=1.85,A31&gt;=6.35,F31&gt;=2.5,B31&lt;3.15,H31&lt;16.284,A31&gt;=5.55),5.167,IF(AND(B31&lt;2.95,H31&gt;=10.667,D31&gt;=1.85,A31&gt;=6.35,F31&gt;=2.5,B31&lt;3.15,H31&lt;16.284,A31&gt;=5.55),5.6,IF(AND(B31&gt;=2.95,H31&gt;=10.667,D31&gt;=1.85,A31&gt;=6.35,F31&gt;=2.5,B31&lt;3.15,H31&lt;16.284,A31&gt;=5.55),5.5,IF(AND(H31&lt;10.325,G31&gt;=0.079,G31&lt;0.338,B31&gt;=3.1,G31&lt;0.934,D31&lt;0.45,F31&lt;1.5,A31&gt;=4.85,A31&lt;5.55),1.5,IF(AND(G31&lt;0.385,B31&gt;=3.35,G31&gt;=0.338,B31&gt;=3.1,G31&lt;0.934,D31&lt;0.45,F31&lt;1.5,A31&gt;=4.85,A31&lt;5.55),1.5,IF(AND(G31&gt;=0.385,B31&gt;=3.35,G31&gt;=0.338,B31&gt;=3.1,G31&lt;0.934,D31&lt;0.45,F31&lt;1.5,A31&gt;=4.85,A31&lt;5.55),1.42,IF(AND(B31&lt;2.5,B31&lt;3.05,G31&lt;0.567,D31&lt;1.55,D31&gt;=1.35,F31&lt;2.5,B31&lt;3.15,H31&lt;16.284,A31&gt;=5.55),4.5,IF(AND(B31&gt;=2.5,B31&lt;3.05,G31&lt;0.567,D31&lt;1.55,D31&gt;=1.35,F31&lt;2.5,B31&lt;3.15,H31&lt;16.284,A31&gt;=5.55),4.56,IF(AND(H31&lt;12.506,H31&gt;=10.325,G31&gt;=0.079,G31&lt;0.338,B31&gt;=3.1,G31&lt;0.934,D31&lt;0.45,F31&lt;1.5,A31&gt;=4.85,A31&lt;5.55),1.2,IF(AND(H31&gt;=12.506,H31&gt;=10.325,G31&gt;=0.079,G31&lt;0.338,B31&gt;=3.1,G31&lt;0.934,D31&lt;0.45,F31&lt;1.5,A31&gt;=4.85,A31&lt;5.55),1.3,"shouldnthappen")))))))))))))))))))))))))))))))))))))))</f>
        <v>1.425</v>
      </c>
      <c r="AU31" s="1" t="n">
        <f aca="false">IF(AND(G31&gt;=0.52,B31&lt;3.05,F31&lt;1.5),1.1,IF(AND(G31&lt;0.35,G31&lt;0.52,B31&lt;3.05,F31&lt;1.5),1.4,IF(AND(G31&gt;=0.35,G31&lt;0.52,B31&lt;3.05,F31&lt;1.5),1.3,IF(AND(G31&gt;=0.227,G31&lt;0.347,B31&gt;=3.05,F31&lt;1.5),1.32,IF(AND(H31&lt;6.417,G31&gt;=0.347,B31&gt;=3.05,F31&lt;1.5),1.7,IF(AND(A31&gt;=7.25,A31&gt;=6.6,F31&gt;=2.5,F31&gt;=1.5),6.35,IF(AND(G31&lt;0.11,G31&lt;0.227,G31&lt;0.347,B31&gt;=3.05,F31&lt;1.5),1.333,IF(AND(H31&lt;9.441,H31&gt;=6.417,G31&gt;=0.347,B31&gt;=3.05,F31&lt;1.5),1.425,IF(AND(B31&lt;2.75,G31&lt;0.451,H31&lt;10.266,F31&lt;2.5,F31&gt;=1.5),4,IF(AND(B31&gt;=2.75,G31&lt;0.451,H31&lt;10.266,F31&lt;2.5,F31&gt;=1.5),4.433,IF(AND(G31&gt;=0.865,G31&gt;=0.451,H31&lt;10.266,F31&lt;2.5,F31&gt;=1.5),4.2,IF(AND(B31&lt;2.45,H31&lt;13.665,H31&gt;=10.266,F31&lt;2.5,F31&gt;=1.5),3.7,IF(AND(G31&lt;0.302,H31&gt;=13.665,H31&gt;=10.266,F31&lt;2.5,F31&gt;=1.5),5,IF(AND(B31&lt;2.9,A31&lt;6.1,A31&lt;6.6,F31&gt;=2.5,F31&gt;=1.5),5.06,IF(AND(B31&gt;=2.9,A31&lt;6.1,A31&lt;6.6,F31&gt;=2.5,F31&gt;=1.5),4.8,IF(AND(B31&lt;3.05,A31&gt;=6.1,A31&lt;6.6,F31&gt;=2.5,F31&gt;=1.5),5.6,IF(AND(B31&gt;=3.05,A31&gt;=6.1,A31&lt;6.6,F31&gt;=2.5,F31&gt;=1.5),5.267,IF(AND(H31&gt;=14.564,A31&lt;7.25,A31&gt;=6.6,F31&gt;=2.5,F31&gt;=1.5),5.6,IF(AND(H31&gt;=14.309,G31&gt;=0.11,G31&lt;0.227,G31&lt;0.347,B31&gt;=3.05,F31&lt;1.5),1.7,IF(AND(D31&lt;0.4,H31&gt;=9.441,H31&gt;=6.417,G31&gt;=0.347,B31&gt;=3.05,F31&lt;1.5),1.5,IF(AND(D31&gt;=0.4,H31&gt;=9.441,H31&gt;=6.417,G31&gt;=0.347,B31&gt;=3.05,F31&lt;1.5),1.633,IF(AND(A31&lt;5.35,G31&lt;0.865,G31&gt;=0.451,H31&lt;10.266,F31&lt;2.5,F31&gt;=1.5),3.15,IF(AND(D31&lt;1.45,G31&gt;=0.302,H31&gt;=13.665,H31&gt;=10.266,F31&lt;2.5,F31&gt;=1.5),4.74,IF(AND(D31&gt;=1.45,G31&gt;=0.302,H31&gt;=13.665,H31&gt;=10.266,F31&lt;2.5,F31&gt;=1.5),4.567,IF(AND(H31&lt;8.836,H31&lt;14.564,A31&lt;7.25,A31&gt;=6.6,F31&gt;=2.5,F31&gt;=1.5),5.7,IF(AND(H31&gt;=8.836,H31&lt;14.564,A31&lt;7.25,A31&gt;=6.6,F31&gt;=2.5,F31&gt;=1.5),5.9,IF(AND(H31&lt;11.53,H31&lt;14.309,G31&gt;=0.11,G31&lt;0.227,G31&lt;0.347,B31&gt;=3.05,F31&lt;1.5),1.5,IF(AND(H31&gt;=11.53,H31&lt;14.309,G31&gt;=0.11,G31&lt;0.227,G31&lt;0.347,B31&gt;=3.05,F31&lt;1.5),1.467,IF(AND(H31&lt;9.386,A31&gt;=5.35,G31&lt;0.865,G31&gt;=0.451,H31&lt;10.266,F31&lt;2.5,F31&gt;=1.5),3.56,IF(AND(H31&gt;=9.386,A31&gt;=5.35,G31&lt;0.865,G31&gt;=0.451,H31&lt;10.266,F31&lt;2.5,F31&gt;=1.5),4.2,IF(AND(H31&lt;11.036,D31&lt;1.45,B31&gt;=2.45,H31&lt;13.665,H31&gt;=10.266,F31&lt;2.5,F31&gt;=1.5),4.45,IF(AND(H31&gt;=11.036,D31&lt;1.45,B31&gt;=2.45,H31&lt;13.665,H31&gt;=10.266,F31&lt;2.5,F31&gt;=1.5),4.1,IF(AND(G31&gt;=0.585,D31&gt;=1.45,B31&gt;=2.45,H31&lt;13.665,H31&gt;=10.266,F31&lt;2.5,F31&gt;=1.5),4.9,IF(AND(H31&lt;11.743,G31&lt;0.585,D31&gt;=1.45,B31&gt;=2.45,H31&lt;13.665,H31&gt;=10.266,F31&lt;2.5,F31&gt;=1.5),4.7,IF(AND(H31&gt;=11.743,G31&lt;0.585,D31&gt;=1.45,B31&gt;=2.45,H31&lt;13.665,H31&gt;=10.266,F31&lt;2.5,F31&gt;=1.5),4.5,"shouldnthappen")))))))))))))))))))))))))))))))))))</f>
        <v>1.333</v>
      </c>
      <c r="AV31" s="1" t="n">
        <f aca="false">IF(AND(G31&gt;=0.356,F31&gt;=1.5,A31&lt;5.75),3.52,IF(AND(A31&lt;7.25,A31&gt;=7.1,A31&gt;=5.75),5.875,IF(AND(A31&gt;=7.25,A31&gt;=7.1,A31&gt;=5.75),6.5,IF(AND(D31&gt;=0.35,G31&gt;=0.586,F31&lt;1.5,A31&lt;5.75),1.8,IF(AND(D31&lt;1.4,G31&lt;0.356,F31&gt;=1.5,A31&lt;5.75),4.2,IF(AND(D31&gt;=1.4,G31&lt;0.356,F31&gt;=1.5,A31&lt;5.75),4.5,IF(AND(H31&gt;=11.218,A31&lt;5.05,G31&lt;0.586,F31&lt;1.5,A31&lt;5.75),1.225,IF(AND(G31&gt;=0.253,A31&gt;=5.05,G31&lt;0.586,F31&lt;1.5,A31&lt;5.75),1.3,IF(AND(B31&gt;=3.75,D31&lt;0.35,G31&gt;=0.586,F31&lt;1.5,A31&lt;5.75),1.567,IF(AND(B31&lt;2.85,D31&lt;1.35,D31&lt;1.65,A31&lt;7.1,A31&gt;=5.75),4.26,IF(AND(B31&gt;=2.85,D31&lt;1.35,D31&lt;1.65,A31&lt;7.1,A31&gt;=5.75),4.45,IF(AND(A31&lt;6.05,H31&lt;12.921,D31&gt;=1.65,A31&lt;7.1,A31&gt;=5.75),5.1,IF(AND(H31&gt;=15.338,H31&gt;=12.921,D31&gt;=1.65,A31&lt;7.1,A31&gt;=5.75),5.55,IF(AND(G31&lt;0.418,H31&lt;11.218,A31&lt;5.05,G31&lt;0.586,F31&lt;1.5,A31&lt;5.75),1.42,IF(AND(G31&gt;=0.418,H31&lt;11.218,A31&lt;5.05,G31&lt;0.586,F31&lt;1.5,A31&lt;5.75),1.3,IF(AND(H31&gt;=13.321,G31&lt;0.253,A31&gt;=5.05,G31&lt;0.586,F31&lt;1.5,A31&lt;5.75),1.7,IF(AND(H31&lt;6.089,B31&lt;3.75,D31&lt;0.35,G31&gt;=0.586,F31&lt;1.5,A31&lt;5.75),1.7,IF(AND(H31&gt;=6.089,B31&lt;3.75,D31&lt;0.35,G31&gt;=0.586,F31&lt;1.5,A31&lt;5.75),1.5,IF(AND(B31&lt;2.9,D31&lt;1.45,D31&gt;=1.35,D31&lt;1.65,A31&lt;7.1,A31&gt;=5.75),4.8,IF(AND(B31&gt;=2.9,D31&lt;1.45,D31&gt;=1.35,D31&lt;1.65,A31&lt;7.1,A31&gt;=5.75),4.475,IF(AND(B31&lt;2.5,D31&gt;=1.45,D31&gt;=1.35,D31&lt;1.65,A31&lt;7.1,A31&gt;=5.75),4.5,IF(AND(H31&lt;8.884,A31&gt;=6.05,H31&lt;12.921,D31&gt;=1.65,A31&lt;7.1,A31&gt;=5.75),5.4,IF(AND(A31&lt;6.3,H31&lt;15.338,H31&gt;=12.921,D31&gt;=1.65,A31&lt;7.1,A31&gt;=5.75),4.967,IF(AND(A31&gt;=6.3,H31&lt;15.338,H31&gt;=12.921,D31&gt;=1.65,A31&lt;7.1,A31&gt;=5.75),5.133,IF(AND(H31&lt;10.826,H31&lt;13.321,G31&lt;0.253,A31&gt;=5.05,G31&lt;0.586,F31&lt;1.5,A31&lt;5.75),1.5,IF(AND(H31&gt;=10.826,H31&lt;13.321,G31&lt;0.253,A31&gt;=5.05,G31&lt;0.586,F31&lt;1.5,A31&lt;5.75),1.4,IF(AND(H31&lt;7.47,B31&gt;=2.5,D31&gt;=1.45,D31&gt;=1.35,D31&lt;1.65,A31&lt;7.1,A31&gt;=5.75),5.1,IF(AND(H31&gt;=7.47,B31&gt;=2.5,D31&gt;=1.45,D31&gt;=1.35,D31&lt;1.65,A31&lt;7.1,A31&gt;=5.75),4.725,IF(AND(H31&lt;9.637,H31&gt;=8.884,A31&gt;=6.05,H31&lt;12.921,D31&gt;=1.65,A31&lt;7.1,A31&gt;=5.75),5.9,IF(AND(B31&lt;2.6,H31&gt;=9.637,H31&gt;=8.884,A31&gt;=6.05,H31&lt;12.921,D31&gt;=1.65,A31&lt;7.1,A31&gt;=5.75),5.8,IF(AND(B31&lt;2.75,B31&gt;=2.6,H31&gt;=9.637,H31&gt;=8.884,A31&gt;=6.05,H31&lt;12.921,D31&gt;=1.65,A31&lt;7.1,A31&gt;=5.75),5.3,IF(AND(D31&lt;2.25,B31&gt;=2.75,B31&gt;=2.6,H31&gt;=9.637,H31&gt;=8.884,A31&gt;=6.05,H31&lt;12.921,D31&gt;=1.65,A31&lt;7.1,A31&gt;=5.75),5.6,IF(AND(D31&gt;=2.25,B31&gt;=2.75,B31&gt;=2.6,H31&gt;=9.637,H31&gt;=8.884,A31&gt;=6.05,H31&lt;12.921,D31&gt;=1.65,A31&lt;7.1,A31&gt;=5.75),5.5,"shouldnthappen")))))))))))))))))))))))))))))))))</f>
        <v>1.4</v>
      </c>
      <c r="AW31" s="1" t="n">
        <f aca="false">IF(AND(G31&gt;=0.905,F31&lt;1.5),1.767,IF(AND(H31&gt;=16.674,F31&gt;=1.5),6.55,IF(AND(A31&lt;4.35,H31&lt;14.344,G31&lt;0.905,F31&lt;1.5),1.1,IF(AND(B31&lt;3.65,H31&gt;=14.344,G31&lt;0.905,F31&lt;1.5),1.5,IF(AND(B31&gt;=3.65,H31&gt;=14.344,G31&lt;0.905,F31&lt;1.5),1.65,IF(AND(B31&lt;2.6,F31&gt;=2.5,H31&lt;16.674,F31&gt;=1.5),4.5,IF(AND(D31&gt;=0.45,A31&gt;=4.35,H31&lt;14.344,G31&lt;0.905,F31&lt;1.5),1.65,IF(AND(D31&lt;1.15,A31&lt;5.9,F31&lt;2.5,H31&lt;16.674,F31&gt;=1.5),3.56,IF(AND(B31&lt;2.75,A31&gt;=5.9,F31&lt;2.5,H31&lt;16.674,F31&gt;=1.5),5,IF(AND(H31&lt;13.531,B31&gt;=2.75,A31&gt;=5.9,F31&lt;2.5,H31&lt;16.674,F31&gt;=1.5),4.333,IF(AND(B31&lt;3.2,G31&gt;=0.669,B31&gt;=2.6,F31&gt;=2.5,H31&lt;16.674,F31&gt;=1.5),5.08,IF(AND(B31&gt;=3.2,G31&gt;=0.669,B31&gt;=2.6,F31&gt;=2.5,H31&lt;16.674,F31&gt;=1.5),5.4,IF(AND(B31&lt;3.15,A31&lt;5.05,D31&lt;0.45,A31&gt;=4.35,H31&lt;14.344,G31&lt;0.905,F31&lt;1.5),1.45,IF(AND(A31&gt;=5.55,A31&gt;=5.05,D31&lt;0.45,A31&gt;=4.35,H31&lt;14.344,G31&lt;0.905,F31&lt;1.5),1.5,IF(AND(A31&lt;5.55,A31&lt;5.65,D31&gt;=1.15,A31&lt;5.9,F31&lt;2.5,H31&lt;16.674,F31&gt;=1.5),3.95,IF(AND(A31&gt;=5.55,A31&lt;5.65,D31&gt;=1.15,A31&lt;5.9,F31&lt;2.5,H31&lt;16.674,F31&gt;=1.5),3.82,IF(AND(G31&lt;0.39,A31&gt;=5.65,D31&gt;=1.15,A31&lt;5.9,F31&lt;2.5,H31&lt;16.674,F31&gt;=1.5),4.35,IF(AND(G31&gt;=0.39,A31&gt;=5.65,D31&gt;=1.15,A31&lt;5.9,F31&lt;2.5,H31&lt;16.674,F31&gt;=1.5),3.95,IF(AND(G31&lt;0.466,H31&gt;=13.531,B31&gt;=2.75,A31&gt;=5.9,F31&lt;2.5,H31&lt;16.674,F31&gt;=1.5),4.8,IF(AND(G31&gt;=0.466,H31&gt;=13.531,B31&gt;=2.75,A31&gt;=5.9,F31&lt;2.5,H31&lt;16.674,F31&gt;=1.5),4.7,IF(AND(H31&lt;10.144,D31&lt;2.05,G31&lt;0.669,B31&gt;=2.6,F31&gt;=2.5,H31&lt;16.674,F31&gt;=1.5),5.3,IF(AND(H31&gt;=10.144,D31&lt;2.05,G31&lt;0.669,B31&gt;=2.6,F31&gt;=2.5,H31&lt;16.674,F31&gt;=1.5),5.133,IF(AND(D31&gt;=2.45,D31&gt;=2.05,G31&lt;0.669,B31&gt;=2.6,F31&gt;=2.5,H31&lt;16.674,F31&gt;=1.5),5.9,IF(AND(B31&lt;3.25,B31&gt;=3.15,A31&lt;5.05,D31&lt;0.45,A31&gt;=4.35,H31&lt;14.344,G31&lt;0.905,F31&lt;1.5),1.2,IF(AND(B31&gt;=3.25,B31&gt;=3.15,A31&lt;5.05,D31&lt;0.45,A31&gt;=4.35,H31&lt;14.344,G31&lt;0.905,F31&lt;1.5),1.36,IF(AND(B31&gt;=3.8,A31&lt;5.55,A31&gt;=5.05,D31&lt;0.45,A31&gt;=4.35,H31&lt;14.344,G31&lt;0.905,F31&lt;1.5),1.3,IF(AND(G31&lt;0.05,B31&lt;3.8,A31&lt;5.55,A31&gt;=5.05,D31&lt;0.45,A31&gt;=4.35,H31&lt;14.344,G31&lt;0.905,F31&lt;1.5),1.4,IF(AND(G31&lt;0.107,G31&lt;0.395,D31&lt;2.45,D31&gt;=2.05,G31&lt;0.669,B31&gt;=2.6,F31&gt;=2.5,H31&lt;16.674,F31&gt;=1.5),5.667,IF(AND(G31&lt;0.537,G31&gt;=0.395,D31&lt;2.45,D31&gt;=2.05,G31&lt;0.669,B31&gt;=2.6,F31&gt;=2.5,H31&lt;16.674,F31&gt;=1.5),5.6,IF(AND(G31&gt;=0.537,G31&gt;=0.395,D31&lt;2.45,D31&gt;=2.05,G31&lt;0.669,B31&gt;=2.6,F31&gt;=2.5,H31&lt;16.674,F31&gt;=1.5),5.775,IF(AND(B31&lt;3.6,G31&gt;=0.05,B31&lt;3.8,A31&lt;5.55,A31&gt;=5.05,D31&lt;0.45,A31&gt;=4.35,H31&lt;14.344,G31&lt;0.905,F31&lt;1.5),1.475,IF(AND(B31&gt;=3.6,G31&gt;=0.05,B31&lt;3.8,A31&lt;5.55,A31&gt;=5.05,D31&lt;0.45,A31&gt;=4.35,H31&lt;14.344,G31&lt;0.905,F31&lt;1.5),1.5,IF(AND(G31&lt;0.312,G31&gt;=0.107,G31&lt;0.395,D31&lt;2.45,D31&gt;=2.05,G31&lt;0.669,B31&gt;=2.6,F31&gt;=2.5,H31&lt;16.674,F31&gt;=1.5),5.18,IF(AND(G31&gt;=0.312,G31&gt;=0.107,G31&lt;0.395,D31&lt;2.45,D31&gt;=2.05,G31&lt;0.669,B31&gt;=2.6,F31&gt;=2.5,H31&lt;16.674,F31&gt;=1.5),5.4,"shouldnthappen"))))))))))))))))))))))))))))))))))</f>
        <v>1.4</v>
      </c>
      <c r="AX31" s="1" t="n">
        <f aca="false">IF(AND(D31&gt;=1.3,B31&gt;=3.45),6.25,IF(AND(B31&lt;2.75,A31&lt;5.25,B31&lt;3.45),3.9,IF(AND(D31&lt;0.25,D31&lt;1.3,B31&gt;=3.45),1.16,IF(AND(A31&gt;=5.05,B31&gt;=2.75,A31&lt;5.25,B31&lt;3.45),1.7,IF(AND(D31&lt;0.7,F31&lt;2.5,A31&gt;=5.25,B31&lt;3.45),1.5,IF(AND(H31&gt;=16.284,F31&gt;=2.5,A31&gt;=5.25,B31&lt;3.45),6.6,IF(AND(G31&lt;0.123,D31&gt;=0.25,D31&lt;1.3,B31&gt;=3.45),1.3,IF(AND(A31&lt;4.5,A31&lt;5.05,B31&gt;=2.75,A31&lt;5.25,B31&lt;3.45),1.3,IF(AND(A31&lt;5.05,G31&gt;=0.123,D31&gt;=0.25,D31&lt;1.3,B31&gt;=3.45),1.6,IF(AND(B31&lt;3.15,A31&gt;=4.5,A31&lt;5.05,B31&gt;=2.75,A31&lt;5.25,B31&lt;3.45),1.54,IF(AND(B31&gt;=3.15,A31&gt;=4.5,A31&lt;5.05,B31&gt;=2.75,A31&lt;5.25,B31&lt;3.45),1.35,IF(AND(D31&gt;=1.4,A31&lt;5.9,D31&gt;=0.7,F31&lt;2.5,A31&gt;=5.25,B31&lt;3.45),4.5,IF(AND(D31&gt;=1.55,A31&gt;=5.9,D31&gt;=0.7,F31&lt;2.5,A31&gt;=5.25,B31&lt;3.45),4.95,IF(AND(G31&gt;=0.682,D31&gt;=2.05,H31&lt;16.284,F31&gt;=2.5,A31&gt;=5.25,B31&lt;3.45),5.26,IF(AND(A31&lt;5.4,A31&gt;=5.05,G31&gt;=0.123,D31&gt;=0.25,D31&lt;1.3,B31&gt;=3.45),1.64,IF(AND(A31&gt;=5.4,A31&gt;=5.05,G31&gt;=0.123,D31&gt;=0.25,D31&lt;1.3,B31&gt;=3.45),1.6,IF(AND(G31&lt;0.372,D31&lt;1.4,A31&lt;5.9,D31&gt;=0.7,F31&lt;2.5,A31&gt;=5.25,B31&lt;3.45),4.175,IF(AND(D31&lt;1.35,D31&lt;1.55,A31&gt;=5.9,D31&gt;=0.7,F31&lt;2.5,A31&gt;=5.25,B31&lt;3.45),4.2,IF(AND(B31&lt;2.35,G31&lt;0.596,D31&lt;2.05,H31&lt;16.284,F31&gt;=2.5,A31&gt;=5.25,B31&lt;3.45),5,IF(AND(G31&gt;=0.888,G31&gt;=0.596,D31&lt;2.05,H31&lt;16.284,F31&gt;=2.5,A31&gt;=5.25,B31&lt;3.45),4.8,IF(AND(A31&gt;=6.85,G31&lt;0.682,D31&gt;=2.05,H31&lt;16.284,F31&gt;=2.5,A31&gt;=5.25,B31&lt;3.45),5.4,IF(AND(A31&gt;=5.75,G31&gt;=0.372,D31&lt;1.4,A31&lt;5.9,D31&gt;=0.7,F31&lt;2.5,A31&gt;=5.25,B31&lt;3.45),3.933,IF(AND(A31&gt;=6.75,D31&gt;=1.35,D31&lt;1.55,A31&gt;=5.9,D31&gt;=0.7,F31&lt;2.5,A31&gt;=5.25,B31&lt;3.45),4.8,IF(AND(H31&lt;11.084,B31&gt;=2.35,G31&lt;0.596,D31&lt;2.05,H31&lt;16.284,F31&gt;=2.5,A31&gt;=5.25,B31&lt;3.45),5.3,IF(AND(H31&lt;8.435,G31&lt;0.888,G31&gt;=0.596,D31&lt;2.05,H31&lt;16.284,F31&gt;=2.5,A31&gt;=5.25,B31&lt;3.45),5.1,IF(AND(H31&gt;=8.435,G31&lt;0.888,G31&gt;=0.596,D31&lt;2.05,H31&lt;16.284,F31&gt;=2.5,A31&gt;=5.25,B31&lt;3.45),4.94,IF(AND(B31&lt;3.15,A31&lt;6.85,G31&lt;0.682,D31&gt;=2.05,H31&lt;16.284,F31&gt;=2.5,A31&gt;=5.25,B31&lt;3.45),5.6,IF(AND(B31&gt;=3.15,A31&lt;6.85,G31&lt;0.682,D31&gt;=2.05,H31&lt;16.284,F31&gt;=2.5,A31&gt;=5.25,B31&lt;3.45),5.74,IF(AND(G31&lt;0.572,A31&lt;5.75,G31&gt;=0.372,D31&lt;1.4,A31&lt;5.9,D31&gt;=0.7,F31&lt;2.5,A31&gt;=5.25,B31&lt;3.45),3.7,IF(AND(D31&lt;1.45,A31&lt;6.75,D31&gt;=1.35,D31&lt;1.55,A31&gt;=5.9,D31&gt;=0.7,F31&lt;2.5,A31&gt;=5.25,B31&lt;3.45),4.46,IF(AND(D31&gt;=1.45,A31&lt;6.75,D31&gt;=1.35,D31&lt;1.55,A31&gt;=5.9,D31&gt;=0.7,F31&lt;2.5,A31&gt;=5.25,B31&lt;3.45),4.567,IF(AND(H31&lt;12.532,H31&gt;=11.084,B31&gt;=2.35,G31&lt;0.596,D31&lt;2.05,H31&lt;16.284,F31&gt;=2.5,A31&gt;=5.25,B31&lt;3.45),5.8,IF(AND(H31&gt;=12.532,H31&gt;=11.084,B31&gt;=2.35,G31&lt;0.596,D31&lt;2.05,H31&lt;16.284,F31&gt;=2.5,A31&gt;=5.25,B31&lt;3.45),5.667,IF(AND(A31&gt;=5.65,G31&gt;=0.572,A31&lt;5.75,G31&gt;=0.372,D31&lt;1.4,A31&lt;5.9,D31&gt;=0.7,F31&lt;2.5,A31&gt;=5.25,B31&lt;3.45),4.2,IF(AND(G31&lt;0.862,A31&lt;5.65,G31&gt;=0.572,A31&lt;5.75,G31&gt;=0.372,D31&lt;1.4,A31&lt;5.9,D31&gt;=0.7,F31&lt;2.5,A31&gt;=5.25,B31&lt;3.45),3.9,IF(AND(G31&gt;=0.862,A31&lt;5.65,G31&gt;=0.572,A31&lt;5.75,G31&gt;=0.372,D31&lt;1.4,A31&lt;5.9,D31&gt;=0.7,F31&lt;2.5,A31&gt;=5.25,B31&lt;3.45),4,"shouldnthappen"))))))))))))))))))))))))))))))))))))</f>
        <v>1.7</v>
      </c>
      <c r="AY31" s="1" t="n">
        <f aca="false">IF(AND(H31&gt;=8.233,D31&gt;=0.8,A31&lt;5.55),3.525,IF(AND(B31&lt;2.9,H31&gt;=15.534,A31&gt;=5.55),4.8,IF(AND(H31&gt;=12.259,A31&lt;4.75,D31&lt;0.8,A31&lt;5.55),1.25,IF(AND(B31&gt;=3.85,A31&gt;=4.75,D31&lt;0.8,A31&lt;5.55),1.425,IF(AND(D31&lt;1.55,H31&lt;8.233,D31&gt;=0.8,A31&lt;5.55),3.975,IF(AND(D31&gt;=1.55,H31&lt;8.233,D31&gt;=0.8,A31&lt;5.55),4.5,IF(AND(D31&lt;0.65,D31&lt;1.7,H31&lt;15.534,A31&gt;=5.55),1.7,IF(AND(A31&gt;=7.05,D31&gt;=1.7,H31&lt;15.534,A31&gt;=5.55),6.3,IF(AND(B31&gt;=3.35,B31&gt;=2.9,H31&gt;=15.534,A31&gt;=5.55),5.4,IF(AND(B31&lt;3.1,H31&lt;12.259,A31&lt;4.75,D31&lt;0.8,A31&lt;5.55),1.367,IF(AND(B31&gt;=3.1,H31&lt;12.259,A31&lt;4.75,D31&lt;0.8,A31&lt;5.55),1.4,IF(AND(G31&gt;=0.905,B31&lt;3.85,A31&gt;=4.75,D31&lt;0.8,A31&lt;5.55),1.9,IF(AND(H31&lt;15.681,B31&lt;3.35,B31&gt;=2.9,H31&gt;=15.534,A31&gt;=5.55),5.8,IF(AND(H31&gt;=15.681,B31&lt;3.35,B31&gt;=2.9,H31&gt;=15.534,A31&gt;=5.55),5.7,IF(AND(H31&gt;=14.877,G31&lt;0.905,B31&lt;3.85,A31&gt;=4.75,D31&lt;0.8,A31&lt;5.55),1.3,IF(AND(D31&gt;=1.25,B31&lt;2.65,D31&gt;=0.65,D31&lt;1.7,H31&lt;15.534,A31&gt;=5.55),4.433,IF(AND(G31&gt;=0.622,B31&lt;3.15,A31&lt;7.05,D31&gt;=1.7,H31&lt;15.534,A31&gt;=5.55),5.08,IF(AND(H31&gt;=13.42,B31&gt;=3.15,A31&lt;7.05,D31&gt;=1.7,H31&lt;15.534,A31&gt;=5.55),5.1,IF(AND(G31&lt;0.265,H31&lt;14.877,G31&lt;0.905,B31&lt;3.85,A31&gt;=4.75,D31&lt;0.8,A31&lt;5.55),1.2,IF(AND(A31&lt;5.75,D31&lt;1.25,B31&lt;2.65,D31&gt;=0.65,D31&lt;1.7,H31&lt;15.534,A31&gt;=5.55),3.7,IF(AND(A31&gt;=5.75,D31&lt;1.25,B31&lt;2.65,D31&gt;=0.65,D31&lt;1.7,H31&lt;15.534,A31&gt;=5.55),4,IF(AND(G31&gt;=0.652,D31&lt;1.35,B31&gt;=2.65,D31&gt;=0.65,D31&lt;1.7,H31&lt;15.534,A31&gt;=5.55),3.6,IF(AND(H31&lt;7.47,D31&gt;=1.35,B31&gt;=2.65,D31&gt;=0.65,D31&lt;1.7,H31&lt;15.534,A31&gt;=5.55),5.1,IF(AND(H31&lt;10.914,G31&lt;0.622,B31&lt;3.15,A31&lt;7.05,D31&gt;=1.7,H31&lt;15.534,A31&gt;=5.55),5.36,IF(AND(H31&gt;=10.914,G31&lt;0.622,B31&lt;3.15,A31&lt;7.05,D31&gt;=1.7,H31&lt;15.534,A31&gt;=5.55),5.64,IF(AND(G31&gt;=0.657,H31&lt;13.42,B31&gt;=3.15,A31&lt;7.05,D31&gt;=1.7,H31&lt;15.534,A31&gt;=5.55),6,IF(AND(G31&gt;=0.782,G31&gt;=0.265,H31&lt;14.877,G31&lt;0.905,B31&lt;3.85,A31&gt;=4.75,D31&lt;0.8,A31&lt;5.55),1.48,IF(AND(H31&lt;11.286,G31&lt;0.652,D31&lt;1.35,B31&gt;=2.65,D31&gt;=0.65,D31&lt;1.7,H31&lt;15.534,A31&gt;=5.55),4.24,IF(AND(H31&gt;=11.286,G31&lt;0.652,D31&lt;1.35,B31&gt;=2.65,D31&gt;=0.65,D31&lt;1.7,H31&lt;15.534,A31&gt;=5.55),4.05,IF(AND(G31&lt;0.413,H31&gt;=7.47,D31&gt;=1.35,B31&gt;=2.65,D31&gt;=0.65,D31&lt;1.7,H31&lt;15.534,A31&gt;=5.55),5.1,IF(AND(H31&lt;11.325,G31&lt;0.657,H31&lt;13.42,B31&gt;=3.15,A31&lt;7.05,D31&gt;=1.7,H31&lt;15.534,A31&gt;=5.55),5.8,IF(AND(H31&gt;=11.325,G31&lt;0.657,H31&lt;13.42,B31&gt;=3.15,A31&lt;7.05,D31&gt;=1.7,H31&lt;15.534,A31&gt;=5.55),5.6,IF(AND(D31&gt;=0.35,G31&lt;0.782,G31&gt;=0.265,H31&lt;14.877,G31&lt;0.905,B31&lt;3.85,A31&gt;=4.75,D31&lt;0.8,A31&lt;5.55),1.633,IF(AND(B31&lt;2.85,G31&gt;=0.413,H31&gt;=7.47,D31&gt;=1.35,B31&gt;=2.65,D31&gt;=0.65,D31&lt;1.7,H31&lt;15.534,A31&gt;=5.55),4.6,IF(AND(D31&lt;0.15,D31&lt;0.35,G31&lt;0.782,G31&gt;=0.265,H31&lt;14.877,G31&lt;0.905,B31&lt;3.85,A31&gt;=4.75,D31&lt;0.8,A31&lt;5.55),1.5,IF(AND(D31&gt;=0.15,D31&lt;0.35,G31&lt;0.782,G31&gt;=0.265,H31&lt;14.877,G31&lt;0.905,B31&lt;3.85,A31&gt;=4.75,D31&lt;0.8,A31&lt;5.55),1.543,IF(AND(A31&gt;=6.8,B31&gt;=2.85,G31&gt;=0.413,H31&gt;=7.47,D31&gt;=1.35,B31&gt;=2.65,D31&gt;=0.65,D31&lt;1.7,H31&lt;15.534,A31&gt;=5.55),4.9,IF(AND(H31&lt;13.531,A31&lt;6.8,B31&gt;=2.85,G31&gt;=0.413,H31&gt;=7.47,D31&gt;=1.35,B31&gt;=2.65,D31&gt;=0.65,D31&lt;1.7,H31&lt;15.534,A31&gt;=5.55),4.5,IF(AND(H31&gt;=13.531,A31&lt;6.8,B31&gt;=2.85,G31&gt;=0.413,H31&gt;=7.47,D31&gt;=1.35,B31&gt;=2.65,D31&gt;=0.65,D31&lt;1.7,H31&lt;15.534,A31&gt;=5.55),4.7,"shouldnthappen")))))))))))))))))))))))))))))))))))))))</f>
        <v>1.2</v>
      </c>
      <c r="AZ31" s="1" t="n">
        <f aca="false">IF(AND(H31&gt;=15.371,B31&gt;=3.35),5.4,IF(AND(G31&gt;=0.851,H31&gt;=15.244,B31&lt;3.35),4.75,IF(AND(F31&gt;=2,H31&lt;15.371,B31&gt;=3.35),5.6,IF(AND(B31&lt;2.75,A31&lt;5.15,H31&lt;15.244,B31&lt;3.35),3.42,IF(AND(A31&gt;=7.25,G31&lt;0.851,H31&gt;=15.244,B31&lt;3.35),6.6,IF(AND(A31&lt;4.45,B31&gt;=2.75,A31&lt;5.15,H31&lt;15.244,B31&lt;3.35),1.1,IF(AND(G31&lt;0.527,A31&lt;7.25,G31&lt;0.851,H31&gt;=15.244,B31&lt;3.35),5.08,IF(AND(G31&gt;=0.527,A31&lt;7.25,G31&lt;0.851,H31&gt;=15.244,B31&lt;3.35),5.8,IF(AND(D31&gt;=0.35,B31&lt;3.7,F31&lt;2,H31&lt;15.371,B31&gt;=3.35),1.55,IF(AND(H31&lt;6.542,B31&gt;=3.7,F31&lt;2,H31&lt;15.371,B31&gt;=3.35),1.9,IF(AND(B31&lt;3.25,A31&gt;=4.45,B31&gt;=2.75,A31&lt;5.15,H31&lt;15.244,B31&lt;3.35),1.46,IF(AND(B31&gt;=3.25,A31&gt;=4.45,B31&gt;=2.75,A31&lt;5.15,H31&lt;15.244,B31&lt;3.35),1.7,IF(AND(H31&lt;13.654,B31&gt;=2.95,D31&lt;1.45,A31&gt;=5.15,H31&lt;15.244,B31&lt;3.35),4.3,IF(AND(H31&gt;=13.654,B31&gt;=2.95,D31&lt;1.45,A31&gt;=5.15,H31&lt;15.244,B31&lt;3.35),4.625,IF(AND(F31&gt;=2.5,D31&lt;1.75,D31&gt;=1.45,A31&gt;=5.15,H31&lt;15.244,B31&lt;3.35),5.3,IF(AND(G31&gt;=0.853,D31&gt;=1.75,D31&gt;=1.45,A31&gt;=5.15,H31&lt;15.244,B31&lt;3.35),5.15,IF(AND(D31&gt;=0.25,D31&lt;0.35,B31&lt;3.7,F31&lt;2,H31&lt;15.371,B31&gt;=3.35),1.3,IF(AND(B31&lt;3.85,H31&gt;=6.542,B31&gt;=3.7,F31&lt;2,H31&lt;15.371,B31&gt;=3.35),1.633,IF(AND(H31&lt;7.02,H31&lt;10.688,B31&lt;2.95,D31&lt;1.45,A31&gt;=5.15,H31&lt;15.244,B31&lt;3.35),3.98,IF(AND(G31&lt;0.338,H31&gt;=10.688,B31&lt;2.95,D31&lt;1.45,A31&gt;=5.15,H31&lt;15.244,B31&lt;3.35),4.22,IF(AND(G31&gt;=0.338,H31&gt;=10.688,B31&lt;2.95,D31&lt;1.45,A31&gt;=5.15,H31&lt;15.244,B31&lt;3.35),3.9,IF(AND(B31&lt;2.75,F31&lt;2.5,D31&lt;1.75,D31&gt;=1.45,A31&gt;=5.15,H31&lt;15.244,B31&lt;3.35),5.1,IF(AND(B31&gt;=2.75,F31&lt;2.5,D31&lt;1.75,D31&gt;=1.45,A31&gt;=5.15,H31&lt;15.244,B31&lt;3.35),4.74,IF(AND(A31&gt;=7,G31&lt;0.853,D31&gt;=1.75,D31&gt;=1.45,A31&gt;=5.15,H31&lt;15.244,B31&lt;3.35),6.5,IF(AND(G31&gt;=0.934,D31&lt;0.25,D31&lt;0.35,B31&lt;3.7,F31&lt;2,H31&lt;15.371,B31&gt;=3.35),1.7,IF(AND(D31&lt;0.25,B31&gt;=3.85,H31&gt;=6.542,B31&gt;=3.7,F31&lt;2,H31&lt;15.371,B31&gt;=3.35),1.5,IF(AND(D31&gt;=0.25,B31&gt;=3.85,H31&gt;=6.542,B31&gt;=3.7,F31&lt;2,H31&lt;15.371,B31&gt;=3.35),1.4,IF(AND(B31&lt;2.5,H31&gt;=7.02,H31&lt;10.688,B31&lt;2.95,D31&lt;1.45,A31&gt;=5.15,H31&lt;15.244,B31&lt;3.35),3.8,IF(AND(G31&gt;=0.74,A31&lt;7,G31&lt;0.853,D31&gt;=1.75,D31&gt;=1.45,A31&gt;=5.15,H31&lt;15.244,B31&lt;3.35),6,IF(AND(G31&gt;=0.61,G31&lt;0.934,D31&lt;0.25,D31&lt;0.35,B31&lt;3.7,F31&lt;2,H31&lt;15.371,B31&gt;=3.35),1.5,IF(AND(D31&lt;1.15,B31&gt;=2.5,H31&gt;=7.02,H31&lt;10.688,B31&lt;2.95,D31&lt;1.45,A31&gt;=5.15,H31&lt;15.244,B31&lt;3.35),3.5,IF(AND(D31&gt;=1.15,B31&gt;=2.5,H31&gt;=7.02,H31&lt;10.688,B31&lt;2.95,D31&lt;1.45,A31&gt;=5.15,H31&lt;15.244,B31&lt;3.35),3.6,IF(AND(G31&gt;=0.626,G31&lt;0.74,A31&lt;7,G31&lt;0.853,D31&gt;=1.75,D31&gt;=1.45,A31&gt;=5.15,H31&lt;15.244,B31&lt;3.35),4.9,IF(AND(H31&lt;13.641,G31&lt;0.61,G31&lt;0.934,D31&lt;0.25,D31&lt;0.35,B31&lt;3.7,F31&lt;2,H31&lt;15.371,B31&gt;=3.35),1.425,IF(AND(H31&gt;=13.641,G31&lt;0.61,G31&lt;0.934,D31&lt;0.25,D31&lt;0.35,B31&lt;3.7,F31&lt;2,H31&lt;15.371,B31&gt;=3.35),1.3,IF(AND(B31&lt;3.05,G31&lt;0.626,G31&lt;0.74,A31&lt;7,G31&lt;0.853,D31&gt;=1.75,D31&gt;=1.45,A31&gt;=5.15,H31&lt;15.244,B31&lt;3.35),5.475,IF(AND(B31&gt;=3.05,G31&lt;0.626,G31&lt;0.74,A31&lt;7,G31&lt;0.853,D31&gt;=1.75,D31&gt;=1.45,A31&gt;=5.15,H31&lt;15.244,B31&lt;3.35),5.633,"shouldnthappen")))))))))))))))))))))))))))))))))))))</f>
        <v>1.425</v>
      </c>
      <c r="BA31" s="1" t="n">
        <f aca="false">IF(AND(F31&gt;=2,B31&gt;=3.4),6.1,IF(AND(B31&lt;2.75,A31&lt;5.15,B31&lt;3.4),3.225,IF(AND(G31&gt;=0.821,F31&lt;2,B31&gt;=3.4),1.9,IF(AND(B31&gt;=3.2,B31&gt;=2.75,A31&lt;5.15,B31&lt;3.4),1.7,IF(AND(A31&lt;4.8,G31&lt;0.821,F31&lt;2,B31&gt;=3.4),1,IF(AND(G31&gt;=0.446,B31&lt;3.2,B31&gt;=2.75,A31&lt;5.15,B31&lt;3.4),1.1,IF(AND(G31&lt;0.356,D31&lt;1.45,A31&lt;6.25,A31&gt;=5.15,B31&lt;3.4),4.32,IF(AND(G31&lt;0.591,D31&gt;=1.45,A31&lt;6.25,A31&gt;=5.15,B31&lt;3.4),4.6,IF(AND(D31&lt;1.75,G31&lt;0.597,A31&gt;=6.25,A31&gt;=5.15,B31&lt;3.4),4.86,IF(AND(H31&gt;=16.472,G31&gt;=0.597,A31&gt;=6.25,A31&gt;=5.15,B31&lt;3.4),6.6,IF(AND(G31&lt;0.063,G31&lt;0.446,B31&lt;3.2,B31&gt;=2.75,A31&lt;5.15,B31&lt;3.4),1.4,IF(AND(A31&gt;=5.95,G31&gt;=0.356,D31&lt;1.45,A31&lt;6.25,A31&gt;=5.15,B31&lt;3.4),4.6,IF(AND(B31&gt;=2.9,G31&gt;=0.591,D31&gt;=1.45,A31&lt;6.25,A31&gt;=5.15,B31&lt;3.4),4.867,IF(AND(D31&gt;=2.4,H31&lt;16.472,G31&gt;=0.597,A31&gt;=6.25,A31&gt;=5.15,B31&lt;3.4),6,IF(AND(A31&lt;5.45,B31&gt;=3.85,A31&gt;=4.8,G31&lt;0.821,F31&lt;2,B31&gt;=3.4),1.3,IF(AND(A31&gt;=5.45,B31&gt;=3.85,A31&gt;=4.8,G31&lt;0.821,F31&lt;2,B31&gt;=3.4),1.45,IF(AND(H31&lt;14.273,G31&gt;=0.063,G31&lt;0.446,B31&lt;3.2,B31&gt;=2.75,A31&lt;5.15,B31&lt;3.4),1.5,IF(AND(H31&gt;=14.273,G31&gt;=0.063,G31&lt;0.446,B31&lt;3.2,B31&gt;=2.75,A31&lt;5.15,B31&lt;3.4),1.6,IF(AND(G31&gt;=0.572,A31&lt;5.95,G31&gt;=0.356,D31&lt;1.45,A31&lt;6.25,A31&gt;=5.15,B31&lt;3.4),3.9,IF(AND(G31&lt;0.827,B31&lt;2.9,G31&gt;=0.591,D31&gt;=1.45,A31&lt;6.25,A31&gt;=5.15,B31&lt;3.4),4.9,IF(AND(G31&gt;=0.827,B31&lt;2.9,G31&gt;=0.591,D31&gt;=1.45,A31&lt;6.25,A31&gt;=5.15,B31&lt;3.4),5.1,IF(AND(A31&gt;=7.2,B31&lt;3.05,D31&gt;=1.75,G31&lt;0.597,A31&gt;=6.25,A31&gt;=5.15,B31&lt;3.4),6.7,IF(AND(G31&lt;0.353,B31&gt;=3.05,D31&gt;=1.75,G31&lt;0.597,A31&gt;=6.25,A31&gt;=5.15,B31&lt;3.4),5.22,IF(AND(G31&gt;=0.353,B31&gt;=3.05,D31&gt;=1.75,G31&lt;0.597,A31&gt;=6.25,A31&gt;=5.15,B31&lt;3.4),5.65,IF(AND(A31&lt;6.55,D31&lt;2.4,H31&lt;16.472,G31&gt;=0.597,A31&gt;=6.25,A31&gt;=5.15,B31&lt;3.4),5.033,IF(AND(H31&lt;12.719,G31&lt;0.385,B31&lt;3.85,A31&gt;=4.8,G31&lt;0.821,F31&lt;2,B31&gt;=3.4),1.54,IF(AND(H31&gt;=12.719,G31&lt;0.385,B31&lt;3.85,A31&gt;=4.8,G31&lt;0.821,F31&lt;2,B31&gt;=3.4),1.3,IF(AND(B31&lt;3.6,G31&gt;=0.385,B31&lt;3.85,A31&gt;=4.8,G31&lt;0.821,F31&lt;2,B31&gt;=3.4),1.325,IF(AND(B31&gt;=3.6,G31&gt;=0.385,B31&lt;3.85,A31&gt;=4.8,G31&lt;0.821,F31&lt;2,B31&gt;=3.4),1.55,IF(AND(D31&lt;1.05,G31&lt;0.572,A31&lt;5.95,G31&gt;=0.356,D31&lt;1.45,A31&lt;6.25,A31&gt;=5.15,B31&lt;3.4),3.633,IF(AND(D31&gt;=2.15,A31&lt;7.2,B31&lt;3.05,D31&gt;=1.75,G31&lt;0.597,A31&gt;=6.25,A31&gt;=5.15,B31&lt;3.4),5.667,IF(AND(H31&lt;13.094,A31&gt;=6.55,D31&lt;2.4,H31&lt;16.472,G31&gt;=0.597,A31&gt;=6.25,A31&gt;=5.15,B31&lt;3.4),5.2,IF(AND(D31&lt;1.15,D31&gt;=1.05,G31&lt;0.572,A31&lt;5.95,G31&gt;=0.356,D31&lt;1.45,A31&lt;6.25,A31&gt;=5.15,B31&lt;3.4),3.8,IF(AND(D31&gt;=1.15,D31&gt;=1.05,G31&lt;0.572,A31&lt;5.95,G31&gt;=0.356,D31&lt;1.45,A31&lt;6.25,A31&gt;=5.15,B31&lt;3.4),3.9,IF(AND(G31&gt;=0.487,D31&lt;2.15,A31&lt;7.2,B31&lt;3.05,D31&gt;=1.75,G31&lt;0.597,A31&gt;=6.25,A31&gt;=5.15,B31&lt;3.4),5.8,IF(AND(A31&lt;6.8,H31&gt;=13.094,A31&gt;=6.55,D31&lt;2.4,H31&lt;16.472,G31&gt;=0.597,A31&gt;=6.25,A31&gt;=5.15,B31&lt;3.4),4.52,IF(AND(A31&gt;=6.8,H31&gt;=13.094,A31&gt;=6.55,D31&lt;2.4,H31&lt;16.472,G31&gt;=0.597,A31&gt;=6.25,A31&gt;=5.15,B31&lt;3.4),4.75,IF(AND(B31&lt;2.95,G31&lt;0.487,D31&lt;2.15,A31&lt;7.2,B31&lt;3.05,D31&gt;=1.75,G31&lt;0.597,A31&gt;=6.25,A31&gt;=5.15,B31&lt;3.4),5.6,IF(AND(B31&gt;=2.95,G31&lt;0.487,D31&lt;2.15,A31&lt;7.2,B31&lt;3.05,D31&gt;=1.75,G31&lt;0.597,A31&gt;=6.25,A31&gt;=5.15,B31&lt;3.4),5.5,"shouldnthappen")))))))))))))))))))))))))))))))))))))))</f>
        <v>1.54</v>
      </c>
      <c r="BB31" s="1" t="n">
        <f aca="false">IF(AND(A31&lt;4.35,B31&lt;3.25,F31&lt;1.5),1.1,IF(AND(H31&lt;14.005,A31&gt;=4.35,B31&lt;3.25,F31&lt;1.5),1.3,IF(AND(H31&gt;=14.005,A31&gt;=4.35,B31&lt;3.25,F31&lt;1.5),1.6,IF(AND(G31&gt;=0.905,A31&lt;5.15,B31&gt;=3.25,F31&lt;1.5),1.9,IF(AND(B31&lt;3.45,A31&gt;=5.15,B31&gt;=3.25,F31&lt;1.5),1.6,IF(AND(F31&gt;=2.5,D31&gt;=1.35,D31&lt;1.75,F31&gt;=1.5),4.867,IF(AND(A31&gt;=7.05,D31&gt;=2.05,D31&gt;=1.75,F31&gt;=1.5),6.35,IF(AND(D31&gt;=0.4,G31&lt;0.905,A31&lt;5.15,B31&gt;=3.25,F31&lt;1.5),1.65,IF(AND(B31&lt;3.6,B31&gt;=3.45,A31&gt;=5.15,B31&gt;=3.25,F31&lt;1.5),1.35,IF(AND(H31&lt;6.808,H31&lt;9.386,D31&lt;1.35,D31&lt;1.75,F31&gt;=1.5),4.05,IF(AND(H31&gt;=6.808,H31&lt;9.386,D31&lt;1.35,D31&lt;1.75,F31&gt;=1.5),3.46,IF(AND(B31&lt;2.45,F31&lt;2.5,D31&gt;=1.35,D31&lt;1.75,F31&gt;=1.5),4.5,IF(AND(H31&gt;=13.115,D31&lt;1.95,D31&lt;2.05,D31&gt;=1.75,F31&gt;=1.5),4.85,IF(AND(G31&lt;0.196,D31&gt;=1.95,D31&lt;2.05,D31&gt;=1.75,F31&gt;=1.5),6.7,IF(AND(G31&gt;=0.196,D31&gt;=1.95,D31&lt;2.05,D31&gt;=1.75,F31&gt;=1.5),5.12,IF(AND(H31&lt;10.925,D31&lt;0.4,G31&lt;0.905,A31&lt;5.15,B31&gt;=3.25,F31&lt;1.5),1.4,IF(AND(H31&gt;=10.925,D31&lt;0.4,G31&lt;0.905,A31&lt;5.15,B31&gt;=3.25,F31&lt;1.5),1.45,IF(AND(H31&lt;14.096,B31&gt;=3.6,B31&gt;=3.45,A31&gt;=5.15,B31&gt;=3.25,F31&lt;1.5),1.42,IF(AND(H31&gt;=14.096,B31&gt;=3.6,B31&gt;=3.45,A31&gt;=5.15,B31&gt;=3.25,F31&lt;1.5),1.7,IF(AND(B31&lt;2.45,D31&lt;1.15,H31&gt;=9.386,D31&lt;1.35,D31&lt;1.75,F31&gt;=1.5),3.6,IF(AND(B31&gt;=2.45,D31&lt;1.15,H31&gt;=9.386,D31&lt;1.35,D31&lt;1.75,F31&gt;=1.5),3.9,IF(AND(G31&lt;0.246,D31&gt;=1.15,H31&gt;=9.386,D31&lt;1.35,D31&lt;1.75,F31&gt;=1.5),4.4,IF(AND(B31&lt;2.75,B31&gt;=2.45,F31&lt;2.5,D31&gt;=1.35,D31&lt;1.75,F31&gt;=1.5),5.1,IF(AND(H31&lt;11.084,H31&lt;13.115,D31&lt;1.95,D31&lt;2.05,D31&gt;=1.75,F31&gt;=1.5),5.35,IF(AND(H31&gt;=11.084,H31&lt;13.115,D31&lt;1.95,D31&lt;2.05,D31&gt;=1.75,F31&gt;=1.5),5.7,IF(AND(H31&lt;15.52,D31&lt;2.25,A31&lt;7.05,D31&gt;=2.05,D31&gt;=1.75,F31&gt;=1.5),5.45,IF(AND(H31&gt;=15.52,D31&lt;2.25,A31&lt;7.05,D31&gt;=2.05,D31&gt;=1.75,F31&gt;=1.5),5.725,IF(AND(G31&gt;=0.775,D31&gt;=2.25,A31&lt;7.05,D31&gt;=2.05,D31&gt;=1.75,F31&gt;=1.5),5.2,IF(AND(D31&lt;1.25,G31&gt;=0.246,D31&gt;=1.15,H31&gt;=9.386,D31&lt;1.35,D31&lt;1.75,F31&gt;=1.5),4.05,IF(AND(A31&lt;5.85,B31&gt;=2.75,B31&gt;=2.45,F31&lt;2.5,D31&gt;=1.35,D31&lt;1.75,F31&gt;=1.5),4.5,IF(AND(B31&lt;3.3,G31&lt;0.775,D31&gt;=2.25,A31&lt;7.05,D31&gt;=2.05,D31&gt;=1.75,F31&gt;=1.5),5.64,IF(AND(B31&gt;=3.3,G31&lt;0.775,D31&gt;=2.25,A31&lt;7.05,D31&gt;=2.05,D31&gt;=1.75,F31&gt;=1.5),5.6,IF(AND(A31&lt;5.9,D31&gt;=1.25,G31&gt;=0.246,D31&gt;=1.15,H31&gt;=9.386,D31&lt;1.35,D31&lt;1.75,F31&gt;=1.5),4.2,IF(AND(A31&gt;=5.9,D31&gt;=1.25,G31&gt;=0.246,D31&gt;=1.15,H31&gt;=9.386,D31&lt;1.35,D31&lt;1.75,F31&gt;=1.5),4,IF(AND(G31&gt;=0.437,A31&gt;=5.85,B31&gt;=2.75,B31&gt;=2.45,F31&lt;2.5,D31&gt;=1.35,D31&lt;1.75,F31&gt;=1.5),4.75,IF(AND(H31&lt;9.446,G31&lt;0.437,A31&gt;=5.85,B31&gt;=2.75,B31&gt;=2.45,F31&lt;2.5,D31&gt;=1.35,D31&lt;1.75,F31&gt;=1.5),4.6,IF(AND(H31&gt;=9.446,G31&lt;0.437,A31&gt;=5.85,B31&gt;=2.75,B31&gt;=2.45,F31&lt;2.5,D31&gt;=1.35,D31&lt;1.75,F31&gt;=1.5),4.7,"shouldnthappen")))))))))))))))))))))))))))))))))))))</f>
        <v>1.6</v>
      </c>
      <c r="BC31" s="1" t="n">
        <f aca="false">IF(AND(G31&gt;=0.905,F31&lt;1.5),1.65,IF(AND(D31&gt;=0.45,G31&lt;0.905,F31&lt;1.5),1.65,IF(AND(A31&lt;5.15,D31&lt;1.55,F31&gt;=1.5),3.225,IF(AND(F31&gt;=2.5,A31&gt;=5.15,D31&lt;1.55,F31&gt;=1.5),5.05,IF(AND(H31&lt;5.767,A31&lt;7.05,D31&gt;=1.55,F31&gt;=1.5),4.5,IF(AND(D31&lt;1.7,A31&gt;=7.05,D31&gt;=1.55,F31&gt;=1.5),5.8,IF(AND(A31&gt;=5.3,G31&lt;0.207,D31&lt;0.45,G31&lt;0.905,F31&lt;1.5),1.3,IF(AND(D31&gt;=0.35,G31&gt;=0.207,D31&lt;0.45,G31&lt;0.905,F31&lt;1.5),1.5,IF(AND(G31&lt;0.155,D31&gt;=1.7,A31&gt;=7.05,D31&gt;=1.55,F31&gt;=1.5),6.7,IF(AND(G31&gt;=0.155,D31&gt;=1.7,A31&gt;=7.05,D31&gt;=1.55,F31&gt;=1.5),6.34,IF(AND(G31&lt;0.05,A31&lt;5.3,G31&lt;0.207,D31&lt;0.45,G31&lt;0.905,F31&lt;1.5),1.4,IF(AND(G31&gt;=0.05,A31&lt;5.3,G31&lt;0.207,D31&lt;0.45,G31&lt;0.905,F31&lt;1.5),1.5,IF(AND(A31&lt;4.5,D31&lt;0.35,G31&gt;=0.207,D31&lt;0.45,G31&lt;0.905,F31&lt;1.5),1.3,IF(AND(G31&lt;0.308,A31&lt;6.2,F31&lt;2.5,A31&gt;=5.15,D31&lt;1.55,F31&gt;=1.5),4.5,IF(AND(D31&lt;1.35,A31&gt;=6.2,F31&lt;2.5,A31&gt;=5.15,D31&lt;1.55,F31&gt;=1.5),4.367,IF(AND(D31&lt;1.85,A31&lt;6.15,H31&gt;=5.767,A31&lt;7.05,D31&gt;=1.55,F31&gt;=1.5),4.933,IF(AND(G31&gt;=0.558,A31&gt;=4.5,D31&lt;0.35,G31&gt;=0.207,D31&lt;0.45,G31&lt;0.905,F31&lt;1.5),1.5,IF(AND(H31&gt;=13.383,G31&gt;=0.308,A31&lt;6.2,F31&lt;2.5,A31&gt;=5.15,D31&lt;1.55,F31&gt;=1.5),4.7,IF(AND(H31&gt;=12.206,D31&gt;=1.35,A31&gt;=6.2,F31&lt;2.5,A31&gt;=5.15,D31&lt;1.55,F31&gt;=1.5),4.575,IF(AND(A31&lt;5.7,D31&gt;=1.85,A31&lt;6.15,H31&gt;=5.767,A31&lt;7.05,D31&gt;=1.55,F31&gt;=1.5),4.9,IF(AND(A31&gt;=5.7,D31&gt;=1.85,A31&lt;6.15,H31&gt;=5.767,A31&lt;7.05,D31&gt;=1.55,F31&gt;=1.5),5.1,IF(AND(G31&lt;0.079,G31&lt;0.364,A31&gt;=6.15,H31&gt;=5.767,A31&lt;7.05,D31&gt;=1.55,F31&gt;=1.5),5.6,IF(AND(G31&gt;=0.079,G31&lt;0.364,A31&gt;=6.15,H31&gt;=5.767,A31&lt;7.05,D31&gt;=1.55,F31&gt;=1.5),5.25,IF(AND(G31&gt;=0.447,G31&lt;0.558,A31&gt;=4.5,D31&lt;0.35,G31&gt;=0.207,D31&lt;0.45,G31&lt;0.905,F31&lt;1.5),1.3,IF(AND(B31&gt;=2.95,H31&lt;13.383,G31&gt;=0.308,A31&lt;6.2,F31&lt;2.5,A31&gt;=5.15,D31&lt;1.55,F31&gt;=1.5),4.6,IF(AND(B31&lt;2.65,H31&lt;12.206,D31&gt;=1.35,A31&gt;=6.2,F31&lt;2.5,A31&gt;=5.15,D31&lt;1.55,F31&gt;=1.5),4.9,IF(AND(D31&lt;2.45,A31&lt;6.6,G31&gt;=0.364,A31&gt;=6.15,H31&gt;=5.767,A31&lt;7.05,D31&gt;=1.55,F31&gt;=1.5),5.6,IF(AND(D31&gt;=2.45,A31&lt;6.6,G31&gt;=0.364,A31&gt;=6.15,H31&gt;=5.767,A31&lt;7.05,D31&gt;=1.55,F31&gt;=1.5),6,IF(AND(H31&lt;12.921,A31&gt;=6.6,G31&gt;=0.364,A31&gt;=6.15,H31&gt;=5.767,A31&lt;7.05,D31&gt;=1.55,F31&gt;=1.5),5.725,IF(AND(H31&gt;=12.921,A31&gt;=6.6,G31&gt;=0.364,A31&gt;=6.15,H31&gt;=5.767,A31&lt;7.05,D31&gt;=1.55,F31&gt;=1.5),5.367,IF(AND(B31&lt;3.15,G31&lt;0.447,G31&lt;0.558,A31&gt;=4.5,D31&lt;0.35,G31&gt;=0.207,D31&lt;0.45,G31&lt;0.905,F31&lt;1.5),1.5,IF(AND(B31&gt;=3.15,G31&lt;0.447,G31&lt;0.558,A31&gt;=4.5,D31&lt;0.35,G31&gt;=0.207,D31&lt;0.45,G31&lt;0.905,F31&lt;1.5),1.36,IF(AND(B31&gt;=2.85,B31&lt;2.95,H31&lt;13.383,G31&gt;=0.308,A31&lt;6.2,F31&lt;2.5,A31&gt;=5.15,D31&lt;1.55,F31&gt;=1.5),3.6,IF(AND(H31&lt;9.446,B31&gt;=2.65,H31&lt;12.206,D31&gt;=1.35,A31&gt;=6.2,F31&lt;2.5,A31&gt;=5.15,D31&lt;1.55,F31&gt;=1.5),4.6,IF(AND(H31&gt;=9.446,B31&gt;=2.65,H31&lt;12.206,D31&gt;=1.35,A31&gt;=6.2,F31&lt;2.5,A31&gt;=5.15,D31&lt;1.55,F31&gt;=1.5),4.7,IF(AND(D31&lt;1.2,B31&lt;2.85,B31&lt;2.95,H31&lt;13.383,G31&gt;=0.308,A31&lt;6.2,F31&lt;2.5,A31&gt;=5.15,D31&lt;1.55,F31&gt;=1.5),3.75,IF(AND(G31&lt;0.356,D31&gt;=1.2,B31&lt;2.85,B31&lt;2.95,H31&lt;13.383,G31&gt;=0.308,A31&lt;6.2,F31&lt;2.5,A31&gt;=5.15,D31&lt;1.55,F31&gt;=1.5),4.2,IF(AND(G31&gt;=0.356,D31&gt;=1.2,B31&lt;2.85,B31&lt;2.95,H31&lt;13.383,G31&gt;=0.308,A31&lt;6.2,F31&lt;2.5,A31&gt;=5.15,D31&lt;1.55,F31&gt;=1.5),3.96,"shouldnthappen"))))))))))))))))))))))))))))))))))))))</f>
        <v>1.4</v>
      </c>
      <c r="BD31" s="1" t="n">
        <f aca="false">IF(AND(B31&lt;2.7,A31&lt;5.3,B31&lt;3.15),3.42,IF(AND(F31&lt;2.5,A31&gt;=5.85,B31&gt;=3.15),4.7,IF(AND(A31&lt;4.35,B31&gt;=2.7,A31&lt;5.3,B31&lt;3.15),1.1,IF(AND(A31&gt;=4.35,B31&gt;=2.7,A31&lt;5.3,B31&lt;3.15),1.42,IF(AND(A31&gt;=7.05,F31&gt;=2.5,A31&gt;=5.3,B31&lt;3.15),6.067,IF(AND(D31&gt;=0.45,A31&lt;5.05,A31&lt;5.85,B31&gt;=3.15),1.6,IF(AND(B31&lt;3.35,A31&gt;=5.05,A31&lt;5.85,B31&gt;=3.15),1.7,IF(AND(A31&gt;=6.85,F31&gt;=2.5,A31&gt;=5.85,B31&gt;=3.15),6.22,IF(AND(D31&lt;1.25,D31&lt;1.35,F31&lt;2.5,A31&gt;=5.3,B31&lt;3.15),4.033,IF(AND(D31&gt;=1.25,D31&lt;1.35,F31&lt;2.5,A31&gt;=5.3,B31&lt;3.15),4.233,IF(AND(A31&lt;6.05,D31&gt;=1.35,F31&lt;2.5,A31&gt;=5.3,B31&lt;3.15),5.1,IF(AND(H31&gt;=13.29,A31&lt;7.05,F31&gt;=2.5,A31&gt;=5.3,B31&lt;3.15),4.96,IF(AND(G31&gt;=0.858,D31&lt;0.45,A31&lt;5.05,A31&lt;5.85,B31&gt;=3.15),1.3,IF(AND(D31&gt;=0.35,B31&gt;=3.35,A31&gt;=5.05,A31&lt;5.85,B31&gt;=3.15),1.4,IF(AND(B31&lt;3.25,A31&lt;6.85,F31&gt;=2.5,A31&gt;=5.85,B31&gt;=3.15),5.233,IF(AND(A31&gt;=6.8,A31&gt;=6.05,D31&gt;=1.35,F31&lt;2.5,A31&gt;=5.3,B31&lt;3.15),4.9,IF(AND(G31&gt;=0.622,H31&lt;13.29,A31&lt;7.05,F31&gt;=2.5,A31&gt;=5.3,B31&lt;3.15),5.067,IF(AND(H31&lt;8.834,G31&lt;0.858,D31&lt;0.45,A31&lt;5.05,A31&lt;5.85,B31&gt;=3.15),1.4,IF(AND(G31&lt;0.774,B31&gt;=3.25,A31&lt;6.85,F31&gt;=2.5,A31&gt;=5.85,B31&gt;=3.15),5.8,IF(AND(G31&gt;=0.774,B31&gt;=3.25,A31&lt;6.85,F31&gt;=2.5,A31&gt;=5.85,B31&gt;=3.15),5.4,IF(AND(H31&gt;=12.206,A31&lt;6.8,A31&gt;=6.05,D31&gt;=1.35,F31&lt;2.5,A31&gt;=5.3,B31&lt;3.15),4.5,IF(AND(G31&gt;=0.439,G31&lt;0.622,H31&lt;13.29,A31&lt;7.05,F31&gt;=2.5,A31&gt;=5.3,B31&lt;3.15),5.667,IF(AND(G31&lt;0.227,H31&gt;=8.834,G31&lt;0.858,D31&lt;0.45,A31&lt;5.05,A31&lt;5.85,B31&gt;=3.15),1.4,IF(AND(G31&gt;=0.227,H31&gt;=8.834,G31&lt;0.858,D31&lt;0.45,A31&lt;5.05,A31&lt;5.85,B31&gt;=3.15),1.3,IF(AND(G31&gt;=0.934,B31&lt;3.75,D31&lt;0.35,B31&gt;=3.35,A31&gt;=5.05,A31&lt;5.85,B31&gt;=3.15),1.7,IF(AND(G31&lt;0.823,B31&gt;=3.75,D31&lt;0.35,B31&gt;=3.35,A31&gt;=5.05,A31&lt;5.85,B31&gt;=3.15),1.55,IF(AND(G31&gt;=0.823,B31&gt;=3.75,D31&lt;0.35,B31&gt;=3.35,A31&gt;=5.05,A31&lt;5.85,B31&gt;=3.15),1.5,IF(AND(A31&lt;6.2,H31&lt;12.206,A31&lt;6.8,A31&gt;=6.05,D31&gt;=1.35,F31&lt;2.5,A31&gt;=5.3,B31&lt;3.15),4.6,IF(AND(A31&gt;=6.2,H31&lt;12.206,A31&lt;6.8,A31&gt;=6.05,D31&gt;=1.35,F31&lt;2.5,A31&gt;=5.3,B31&lt;3.15),4.74,IF(AND(H31&gt;=10.667,G31&lt;0.439,G31&lt;0.622,H31&lt;13.29,A31&lt;7.05,F31&gt;=2.5,A31&gt;=5.3,B31&lt;3.15),5.6,IF(AND(H31&lt;13.67,G31&lt;0.934,B31&lt;3.75,D31&lt;0.35,B31&gt;=3.35,A31&gt;=5.05,A31&lt;5.85,B31&gt;=3.15),1.48,IF(AND(H31&gt;=13.67,G31&lt;0.934,B31&lt;3.75,D31&lt;0.35,B31&gt;=3.35,A31&gt;=5.05,A31&lt;5.85,B31&gt;=3.15),1.3,IF(AND(G31&lt;0.301,H31&lt;10.667,G31&lt;0.439,G31&lt;0.622,H31&lt;13.29,A31&lt;7.05,F31&gt;=2.5,A31&gt;=5.3,B31&lt;3.15),5.2,IF(AND(G31&gt;=0.301,H31&lt;10.667,G31&lt;0.439,G31&lt;0.622,H31&lt;13.29,A31&lt;7.05,F31&gt;=2.5,A31&gt;=5.3,B31&lt;3.15),5.067,"shouldnthappen"))))))))))))))))))))))))))))))))))</f>
        <v>1.48</v>
      </c>
      <c r="BE31" s="1" t="n">
        <f aca="false">IF(AND(B31&gt;=3.85,A31&gt;=5.05,F31&lt;1.5),1.4,IF(AND(A31&lt;5.25,A31&lt;5.75,F31&gt;=1.5),3.15,IF(AND(A31&lt;4.95,B31&lt;3.15,A31&lt;5.05,F31&lt;1.5),1.46,IF(AND(A31&gt;=4.95,B31&lt;3.15,A31&lt;5.05,F31&lt;1.5),1.6,IF(AND(H31&lt;8.834,B31&gt;=3.15,A31&lt;5.05,F31&lt;1.5),1.4,IF(AND(D31&lt;0.25,B31&lt;3.85,A31&gt;=5.05,F31&lt;1.5),1.48,IF(AND(D31&gt;=0.25,B31&lt;3.85,A31&gt;=5.05,F31&lt;1.5),1.7,IF(AND(F31&gt;=2.5,A31&gt;=5.25,A31&lt;5.75,F31&gt;=1.5),4.9,IF(AND(H31&lt;12.45,H31&gt;=8.834,B31&gt;=3.15,A31&lt;5.05,F31&lt;1.5),1.25,IF(AND(H31&gt;=12.45,H31&gt;=8.834,B31&gt;=3.15,A31&lt;5.05,F31&lt;1.5),1.32,IF(AND(G31&lt;0.283,F31&lt;2.5,A31&gt;=5.25,A31&lt;5.75,F31&gt;=1.5),4.3,IF(AND(H31&lt;6.712,H31&lt;11.275,D31&lt;1.55,A31&gt;=5.75,F31&gt;=1.5),5,IF(AND(H31&lt;13.101,H31&gt;=11.275,D31&lt;1.55,A31&gt;=5.75,F31&gt;=1.5),3.933,IF(AND(H31&gt;=13.101,H31&gt;=11.275,D31&lt;1.55,A31&gt;=5.75,F31&gt;=1.5),4.5,IF(AND(A31&gt;=7.3,D31&lt;2.45,D31&gt;=1.55,A31&gt;=5.75,F31&gt;=1.5),6.7,IF(AND(B31&lt;3.45,D31&gt;=2.45,D31&gt;=1.55,A31&gt;=5.75,F31&gt;=1.5),5.925,IF(AND(B31&gt;=3.45,D31&gt;=2.45,D31&gt;=1.55,A31&gt;=5.75,F31&gt;=1.5),6.1,IF(AND(B31&gt;=2.8,G31&gt;=0.283,F31&lt;2.5,A31&gt;=5.25,A31&lt;5.75,F31&gt;=1.5),4.2,IF(AND(D31&lt;1.35,H31&gt;=6.712,H31&lt;11.275,D31&lt;1.55,A31&gt;=5.75,F31&gt;=1.5),4.35,IF(AND(D31&lt;1.05,B31&lt;2.8,G31&gt;=0.283,F31&lt;2.5,A31&gt;=5.25,A31&lt;5.75,F31&gt;=1.5),3.567,IF(AND(D31&gt;=1.05,B31&lt;2.8,G31&gt;=0.283,F31&lt;2.5,A31&gt;=5.25,A31&lt;5.75,F31&gt;=1.5),3.925,IF(AND(B31&lt;2.65,D31&gt;=1.35,H31&gt;=6.712,H31&lt;11.275,D31&lt;1.55,A31&gt;=5.75,F31&gt;=1.5),4.9,IF(AND(B31&gt;=2.65,D31&gt;=1.35,H31&gt;=6.712,H31&lt;11.275,D31&lt;1.55,A31&gt;=5.75,F31&gt;=1.5),4.625,IF(AND(H31&gt;=14.683,G31&gt;=0.628,A31&lt;7.3,D31&lt;2.45,D31&gt;=1.55,A31&gt;=5.75,F31&gt;=1.5),5.4,IF(AND(D31&lt;1.95,H31&lt;8.884,G31&lt;0.628,A31&lt;7.3,D31&lt;2.45,D31&gt;=1.55,A31&gt;=5.75,F31&gt;=1.5),5.1,IF(AND(D31&gt;=1.95,H31&lt;8.884,G31&lt;0.628,A31&lt;7.3,D31&lt;2.45,D31&gt;=1.55,A31&gt;=5.75,F31&gt;=1.5),5.22,IF(AND(A31&lt;6.05,H31&gt;=8.884,G31&lt;0.628,A31&lt;7.3,D31&lt;2.45,D31&gt;=1.55,A31&gt;=5.75,F31&gt;=1.5),5.1,IF(AND(G31&lt;0.817,H31&lt;14.683,G31&gt;=0.628,A31&lt;7.3,D31&lt;2.45,D31&gt;=1.55,A31&gt;=5.75,F31&gt;=1.5),4.967,IF(AND(G31&gt;=0.817,H31&lt;14.683,G31&gt;=0.628,A31&lt;7.3,D31&lt;2.45,D31&gt;=1.55,A31&gt;=5.75,F31&gt;=1.5),5.1,IF(AND(H31&lt;9.637,A31&gt;=6.05,H31&gt;=8.884,G31&lt;0.628,A31&lt;7.3,D31&lt;2.45,D31&gt;=1.55,A31&gt;=5.75,F31&gt;=1.5),5.9,IF(AND(D31&lt;1.85,H31&gt;=9.637,A31&gt;=6.05,H31&gt;=8.884,G31&lt;0.628,A31&lt;7.3,D31&lt;2.45,D31&gt;=1.55,A31&gt;=5.75,F31&gt;=1.5),5.733,IF(AND(G31&gt;=0.388,D31&gt;=1.85,H31&gt;=9.637,A31&gt;=6.05,H31&gt;=8.884,G31&lt;0.628,A31&lt;7.3,D31&lt;2.45,D31&gt;=1.55,A31&gt;=5.75,F31&gt;=1.5),5.64,IF(AND(B31&lt;2.95,G31&lt;0.388,D31&gt;=1.85,H31&gt;=9.637,A31&gt;=6.05,H31&gt;=8.884,G31&lt;0.628,A31&lt;7.3,D31&lt;2.45,D31&gt;=1.55,A31&gt;=5.75,F31&gt;=1.5),5.5,IF(AND(B31&gt;=2.95,G31&lt;0.388,D31&gt;=1.85,H31&gt;=9.637,A31&gt;=6.05,H31&gt;=8.884,G31&lt;0.628,A31&lt;7.3,D31&lt;2.45,D31&gt;=1.55,A31&gt;=5.75,F31&gt;=1.5),5.333,"shouldnthappen"))))))))))))))))))))))))))))))))))</f>
        <v>1.48</v>
      </c>
      <c r="BF31" s="1" t="n">
        <f aca="false">IF(AND(D31&gt;=0.35,F31&lt;1.5),1.65,IF(AND(H31&gt;=16.227,D31&gt;=1.55,F31&gt;=1.5),6.533,IF(AND(A31&gt;=5.45,G31&lt;0.174,D31&lt;0.35,F31&lt;1.5),1.7,IF(AND(D31&lt;0.15,G31&gt;=0.174,D31&lt;0.35,F31&lt;1.5),1.38,IF(AND(D31&gt;=1.15,D31&lt;1.25,D31&lt;1.55,F31&gt;=1.5),3.967,IF(AND(H31&lt;8.376,A31&lt;5.45,G31&lt;0.174,D31&lt;0.35,F31&lt;1.5),1.4,IF(AND(H31&gt;=8.376,A31&lt;5.45,G31&lt;0.174,D31&lt;0.35,F31&lt;1.5),1.5,IF(AND(B31&lt;3.1,D31&gt;=0.15,G31&gt;=0.174,D31&lt;0.35,F31&lt;1.5),1.475,IF(AND(H31&lt;10.258,D31&lt;1.15,D31&lt;1.25,D31&lt;1.55,F31&gt;=1.5),3.24,IF(AND(H31&gt;=10.258,D31&lt;1.15,D31&lt;1.25,D31&lt;1.55,F31&gt;=1.5),3.875,IF(AND(F31&gt;=2.5,H31&lt;10.927,D31&gt;=1.25,D31&lt;1.55,F31&gt;=1.5),5.05,IF(AND(D31&lt;1.35,H31&gt;=10.927,D31&gt;=1.25,D31&lt;1.55,F31&gt;=1.5),4.25,IF(AND(A31&gt;=6.95,D31&lt;1.75,H31&lt;16.227,D31&gt;=1.55,F31&gt;=1.5),5.8,IF(AND(B31&lt;3.3,B31&gt;=3.1,D31&gt;=0.15,G31&gt;=0.174,D31&lt;0.35,F31&lt;1.5),1.3,IF(AND(H31&lt;12.278,D31&gt;=1.35,H31&gt;=10.927,D31&gt;=1.25,D31&lt;1.55,F31&gt;=1.5),4.9,IF(AND(G31&lt;0.226,A31&lt;6.95,D31&lt;1.75,H31&lt;16.227,D31&gt;=1.55,F31&gt;=1.5),5,IF(AND(G31&gt;=0.226,A31&lt;6.95,D31&lt;1.75,H31&lt;16.227,D31&gt;=1.55,F31&gt;=1.5),4.62,IF(AND(H31&lt;9.35,B31&lt;2.95,D31&gt;=1.75,H31&lt;16.227,D31&gt;=1.55,F31&gt;=1.5),6.3,IF(AND(H31&gt;=9.35,B31&lt;2.95,D31&gt;=1.75,H31&lt;16.227,D31&gt;=1.55,F31&gt;=1.5),5.58,IF(AND(A31&lt;5.05,B31&gt;=3.3,B31&gt;=3.1,D31&gt;=0.15,G31&gt;=0.174,D31&lt;0.35,F31&lt;1.5),1.35,IF(AND(A31&gt;=5.05,B31&gt;=3.3,B31&gt;=3.1,D31&gt;=0.15,G31&gt;=0.174,D31&lt;0.35,F31&lt;1.5),1.46,IF(AND(B31&lt;2.8,A31&lt;5.65,F31&lt;2.5,H31&lt;10.927,D31&gt;=1.25,D31&lt;1.55,F31&gt;=1.5),4.075,IF(AND(B31&gt;=2.8,A31&lt;5.65,F31&lt;2.5,H31&lt;10.927,D31&gt;=1.25,D31&lt;1.55,F31&gt;=1.5),3.933,IF(AND(A31&lt;6.25,A31&gt;=5.65,F31&lt;2.5,H31&lt;10.927,D31&gt;=1.25,D31&lt;1.55,F31&gt;=1.5),4.533,IF(AND(A31&gt;=6.25,A31&gt;=5.65,F31&lt;2.5,H31&lt;10.927,D31&gt;=1.25,D31&lt;1.55,F31&gt;=1.5),4.3,IF(AND(A31&lt;6.5,H31&gt;=12.278,D31&gt;=1.35,H31&gt;=10.927,D31&gt;=1.25,D31&lt;1.55,F31&gt;=1.5),4.55,IF(AND(A31&gt;=6.5,H31&gt;=12.278,D31&gt;=1.35,H31&gt;=10.927,D31&gt;=1.25,D31&lt;1.55,F31&gt;=1.5),4.775,IF(AND(H31&lt;9.884,D31&lt;2.1,B31&gt;=2.95,D31&gt;=1.75,H31&lt;16.227,D31&gt;=1.55,F31&gt;=1.5),5.5,IF(AND(H31&gt;=9.884,D31&lt;2.1,B31&gt;=2.95,D31&gt;=1.75,H31&lt;16.227,D31&gt;=1.55,F31&gt;=1.5),5.1,IF(AND(H31&lt;10.393,D31&gt;=2.1,B31&gt;=2.95,D31&gt;=1.75,H31&lt;16.227,D31&gt;=1.55,F31&gt;=1.5),5.74,IF(AND(D31&lt;2.25,H31&gt;=10.393,D31&gt;=2.1,B31&gt;=2.95,D31&gt;=1.75,H31&lt;16.227,D31&gt;=1.55,F31&gt;=1.5),5.8,IF(AND(D31&gt;=2.25,H31&gt;=10.393,D31&gt;=2.1,B31&gt;=2.95,D31&gt;=1.75,H31&lt;16.227,D31&gt;=1.55,F31&gt;=1.5),5.4,"shouldnthappen"))))))))))))))))))))))))))))))))</f>
        <v>1.5</v>
      </c>
      <c r="BG31" s="1" t="n">
        <f aca="false">IF(AND(G31&lt;0.096,A31&lt;5.45),2.95,IF(AND(F31&gt;=1.5,G31&gt;=0.096,A31&lt;5.45),3,IF(AND(D31&lt;0.6,A31&lt;5.9,A31&gt;=5.45),1.4,IF(AND(F31&gt;=2.5,D31&gt;=0.6,A31&lt;5.9,A31&gt;=5.45),5.1,IF(AND(A31&lt;7.45,A31&gt;=7.05,A31&gt;=5.9,A31&gt;=5.45),6.167,IF(AND(B31&gt;=3.55,G31&lt;0.587,F31&lt;1.5,G31&gt;=0.096,A31&lt;5.45),1,IF(AND(A31&lt;5.05,G31&gt;=0.587,F31&lt;1.5,G31&gt;=0.096,A31&lt;5.45),1.35,IF(AND(B31&lt;2.75,D31&lt;1.7,A31&lt;7.05,A31&gt;=5.9,A31&gt;=5.45),4.9,IF(AND(A31&lt;6.2,D31&gt;=1.7,A31&lt;7.05,A31&gt;=5.9,A31&gt;=5.45),4.833,IF(AND(H31&lt;17.32,A31&gt;=7.45,A31&gt;=7.05,A31&gt;=5.9,A31&gt;=5.45),6.68,IF(AND(H31&gt;=17.32,A31&gt;=7.45,A31&gt;=7.05,A31&gt;=5.9,A31&gt;=5.45),6.4,IF(AND(G31&lt;0.161,B31&lt;3.55,G31&lt;0.587,F31&lt;1.5,G31&gt;=0.096,A31&lt;5.45),1.5,IF(AND(H31&lt;11.016,A31&gt;=5.05,G31&gt;=0.587,F31&lt;1.5,G31&gt;=0.096,A31&lt;5.45),1.633,IF(AND(H31&lt;11.001,G31&lt;0.372,F31&lt;2.5,D31&gt;=0.6,A31&lt;5.9,A31&gt;=5.45),4.133,IF(AND(H31&gt;=11.001,G31&lt;0.372,F31&lt;2.5,D31&gt;=0.6,A31&lt;5.9,A31&gt;=5.45),4.3,IF(AND(H31&lt;6.808,G31&gt;=0.372,F31&lt;2.5,D31&gt;=0.6,A31&lt;5.9,A31&gt;=5.45),4,IF(AND(A31&gt;=6.75,B31&gt;=2.75,D31&lt;1.7,A31&lt;7.05,A31&gt;=5.9,A31&gt;=5.45),4.84,IF(AND(H31&lt;12.467,G31&gt;=0.161,B31&lt;3.55,G31&lt;0.587,F31&lt;1.5,G31&gt;=0.096,A31&lt;5.45),1.3,IF(AND(D31&lt;0.25,H31&gt;=11.016,A31&gt;=5.05,G31&gt;=0.587,F31&lt;1.5,G31&gt;=0.096,A31&lt;5.45),1.52,IF(AND(D31&gt;=0.25,H31&gt;=11.016,A31&gt;=5.05,G31&gt;=0.587,F31&lt;1.5,G31&gt;=0.096,A31&lt;5.45),1.5,IF(AND(H31&lt;11.218,H31&gt;=6.808,G31&gt;=0.372,F31&lt;2.5,D31&gt;=0.6,A31&lt;5.9,A31&gt;=5.45),3.7,IF(AND(H31&gt;=11.218,H31&gt;=6.808,G31&gt;=0.372,F31&lt;2.5,D31&gt;=0.6,A31&lt;5.9,A31&gt;=5.45),3.9,IF(AND(B31&lt;2.95,A31&lt;6.75,B31&gt;=2.75,D31&lt;1.7,A31&lt;7.05,A31&gt;=5.9,A31&gt;=5.45),4.2,IF(AND(B31&gt;=2.95,A31&lt;6.75,B31&gt;=2.75,D31&lt;1.7,A31&lt;7.05,A31&gt;=5.9,A31&gt;=5.45),4.6,IF(AND(D31&gt;=2.45,A31&lt;6.85,A31&gt;=6.2,D31&gt;=1.7,A31&lt;7.05,A31&gt;=5.9,A31&gt;=5.45),5.9,IF(AND(G31&lt;0.312,A31&gt;=6.85,A31&gt;=6.2,D31&gt;=1.7,A31&lt;7.05,A31&gt;=5.9,A31&gt;=5.45),5.1,IF(AND(G31&gt;=0.312,A31&gt;=6.85,A31&gt;=6.2,D31&gt;=1.7,A31&lt;7.05,A31&gt;=5.9,A31&gt;=5.45),5.4,IF(AND(G31&lt;0.251,H31&gt;=12.467,G31&gt;=0.161,B31&lt;3.55,G31&lt;0.587,F31&lt;1.5,G31&gt;=0.096,A31&lt;5.45),1.35,IF(AND(G31&gt;=0.251,H31&gt;=12.467,G31&gt;=0.161,B31&lt;3.55,G31&lt;0.587,F31&lt;1.5,G31&gt;=0.096,A31&lt;5.45),1.467,IF(AND(G31&gt;=0.628,D31&lt;2.45,A31&lt;6.85,A31&gt;=6.2,D31&gt;=1.7,A31&lt;7.05,A31&gt;=5.9,A31&gt;=5.45),5.1,IF(AND(A31&gt;=6.75,G31&lt;0.628,D31&lt;2.45,A31&lt;6.85,A31&gt;=6.2,D31&gt;=1.7,A31&lt;7.05,A31&gt;=5.9,A31&gt;=5.45),5.9,IF(AND(H31&lt;11.824,A31&lt;6.75,G31&lt;0.628,D31&lt;2.45,A31&lt;6.85,A31&gt;=6.2,D31&gt;=1.7,A31&lt;7.05,A31&gt;=5.9,A31&gt;=5.45),5.44,IF(AND(H31&lt;14.378,H31&gt;=11.824,A31&lt;6.75,G31&lt;0.628,D31&lt;2.45,A31&lt;6.85,A31&gt;=6.2,D31&gt;=1.7,A31&lt;7.05,A31&gt;=5.9,A31&gt;=5.45),5.6,IF(AND(H31&gt;=14.378,H31&gt;=11.824,A31&lt;6.75,G31&lt;0.628,D31&lt;2.45,A31&lt;6.85,A31&gt;=6.2,D31&gt;=1.7,A31&lt;7.05,A31&gt;=5.9,A31&gt;=5.45),5.8,"shouldnthappen"))))))))))))))))))))))))))))))))))</f>
        <v>2.95</v>
      </c>
      <c r="BH31" s="1" t="n">
        <f aca="false">IF(AND(G31&gt;=0.905,F31&lt;1.5),1.8,IF(AND(H31&lt;5.523,G31&lt;0.905,F31&lt;1.5),1,IF(AND(D31&gt;=0.4,H31&gt;=5.523,G31&lt;0.905,F31&lt;1.5),1.7,IF(AND(G31&gt;=0.878,D31&lt;1.35,F31&lt;2.5,F31&gt;=1.5),4.4,IF(AND(A31&lt;5.4,D31&gt;=1.35,F31&lt;2.5,F31&gt;=1.5),3.9,IF(AND(G31&lt;0.177,B31&lt;3.15,F31&gt;=2.5,F31&gt;=1.5),6.15,IF(AND(H31&lt;10.393,B31&gt;=3.15,F31&gt;=2.5,F31&gt;=1.5),5.94,IF(AND(H31&gt;=10.393,B31&gt;=3.15,F31&gt;=2.5,F31&gt;=1.5),5.467,IF(AND(D31&gt;=1.25,G31&lt;0.878,D31&lt;1.35,F31&lt;2.5,F31&gt;=1.5),4.18,IF(AND(G31&gt;=0.709,A31&gt;=5.4,D31&gt;=1.35,F31&lt;2.5,F31&gt;=1.5),4.9,IF(AND(B31&lt;2.6,G31&gt;=0.177,B31&lt;3.15,F31&gt;=2.5,F31&gt;=1.5),4.8,IF(AND(A31&lt;4.35,A31&lt;5.05,D31&lt;0.4,H31&gt;=5.523,G31&lt;0.905,F31&lt;1.5),1.1,IF(AND(A31&gt;=5.6,A31&gt;=5.05,D31&lt;0.4,H31&gt;=5.523,G31&lt;0.905,F31&lt;1.5),1.7,IF(AND(D31&lt;1.05,D31&lt;1.25,G31&lt;0.878,D31&lt;1.35,F31&lt;2.5,F31&gt;=1.5),3.6,IF(AND(D31&gt;=1.55,G31&lt;0.709,A31&gt;=5.4,D31&gt;=1.35,F31&lt;2.5,F31&gt;=1.5),4.975,IF(AND(D31&lt;1.7,B31&gt;=2.6,G31&gt;=0.177,B31&lt;3.15,F31&gt;=2.5,F31&gt;=1.5),5.8,IF(AND(B31&lt;3.15,A31&gt;=4.35,A31&lt;5.05,D31&lt;0.4,H31&gt;=5.523,G31&lt;0.905,F31&lt;1.5),1.46,IF(AND(A31&gt;=5.45,A31&lt;5.6,A31&gt;=5.05,D31&lt;0.4,H31&gt;=5.523,G31&lt;0.905,F31&lt;1.5),1.35,IF(AND(H31&lt;10.974,D31&gt;=1.05,D31&lt;1.25,G31&lt;0.878,D31&lt;1.35,F31&lt;2.5,F31&gt;=1.5),3.8,IF(AND(H31&gt;=13.654,D31&lt;1.55,G31&lt;0.709,A31&gt;=5.4,D31&gt;=1.35,F31&lt;2.5,F31&gt;=1.5),4.725,IF(AND(A31&lt;4.5,B31&gt;=3.15,A31&gt;=4.35,A31&lt;5.05,D31&lt;0.4,H31&gt;=5.523,G31&lt;0.905,F31&lt;1.5),1.3,IF(AND(G31&lt;0.676,A31&lt;5.45,A31&lt;5.6,A31&gt;=5.05,D31&lt;0.4,H31&gt;=5.523,G31&lt;0.905,F31&lt;1.5),1.5,IF(AND(G31&gt;=0.676,A31&lt;5.45,A31&lt;5.6,A31&gt;=5.05,D31&lt;0.4,H31&gt;=5.523,G31&lt;0.905,F31&lt;1.5),1.55,IF(AND(A31&lt;5.7,H31&gt;=10.974,D31&gt;=1.05,D31&lt;1.25,G31&lt;0.878,D31&lt;1.35,F31&lt;2.5,F31&gt;=1.5),3.9,IF(AND(A31&gt;=5.7,H31&gt;=10.974,D31&gt;=1.05,D31&lt;1.25,G31&lt;0.878,D31&lt;1.35,F31&lt;2.5,F31&gt;=1.5),3.933,IF(AND(G31&gt;=0.644,H31&lt;13.654,D31&lt;1.55,G31&lt;0.709,A31&gt;=5.4,D31&gt;=1.35,F31&lt;2.5,F31&gt;=1.5),4.4,IF(AND(B31&lt;2.9,A31&lt;6.2,D31&gt;=1.7,B31&gt;=2.6,G31&gt;=0.177,B31&lt;3.15,F31&gt;=2.5,F31&gt;=1.5),5.02,IF(AND(B31&gt;=2.9,A31&lt;6.2,D31&gt;=1.7,B31&gt;=2.6,G31&gt;=0.177,B31&lt;3.15,F31&gt;=2.5,F31&gt;=1.5),4.8,IF(AND(D31&lt;2.2,A31&gt;=6.2,D31&gt;=1.7,B31&gt;=2.6,G31&gt;=0.177,B31&lt;3.15,F31&gt;=2.5,F31&gt;=1.5),5.325,IF(AND(D31&gt;=2.2,A31&gt;=6.2,D31&gt;=1.7,B31&gt;=2.6,G31&gt;=0.177,B31&lt;3.15,F31&gt;=2.5,F31&gt;=1.5),5.1,IF(AND(D31&lt;0.25,A31&gt;=4.5,B31&gt;=3.15,A31&gt;=4.35,A31&lt;5.05,D31&lt;0.4,H31&gt;=5.523,G31&lt;0.905,F31&lt;1.5),1.357,IF(AND(D31&gt;=0.25,A31&gt;=4.5,B31&gt;=3.15,A31&gt;=4.35,A31&lt;5.05,D31&lt;0.4,H31&gt;=5.523,G31&lt;0.905,F31&lt;1.5),1.333,IF(AND(H31&lt;10.723,G31&lt;0.644,H31&lt;13.654,D31&lt;1.55,G31&lt;0.709,A31&gt;=5.4,D31&gt;=1.35,F31&lt;2.5,F31&gt;=1.5),4.6,IF(AND(H31&gt;=10.723,G31&lt;0.644,H31&lt;13.654,D31&lt;1.55,G31&lt;0.709,A31&gt;=5.4,D31&gt;=1.35,F31&lt;2.5,F31&gt;=1.5),4.5,"shouldnthappen"))))))))))))))))))))))))))))))))))</f>
        <v>1.5</v>
      </c>
      <c r="BI31" s="1" t="n">
        <f aca="false">IF(AND(D31&gt;=0.8,A31&lt;5.45),3.9,IF(AND(D31&gt;=0.45,D31&lt;0.8,A31&lt;5.45),1.66,IF(AND(H31&lt;16.447,B31&gt;=3.45,A31&gt;=5.45),1.525,IF(AND(H31&gt;=16.447,B31&gt;=3.45,A31&gt;=5.45),6.4,IF(AND(H31&lt;5.245,D31&lt;0.45,D31&lt;0.8,A31&lt;5.45),1,IF(AND(A31&gt;=7.2,G31&lt;0.154,B31&lt;3.45,A31&gt;=5.45),6.7,IF(AND(D31&lt;1.65,A31&lt;7.2,G31&lt;0.154,B31&lt;3.45,A31&gt;=5.45),4.7,IF(AND(D31&gt;=1.65,A31&lt;7.2,G31&lt;0.154,B31&lt;3.45,A31&gt;=5.45),5.52,IF(AND(D31&gt;=0.25,A31&lt;5.05,H31&gt;=5.245,D31&lt;0.45,D31&lt;0.8,A31&lt;5.45),1.35,IF(AND(H31&lt;6.089,A31&gt;=5.05,H31&gt;=5.245,D31&lt;0.45,D31&lt;0.8,A31&lt;5.45),1.7,IF(AND(D31&lt;1.2,B31&lt;2.6,A31&lt;5.75,G31&gt;=0.154,B31&lt;3.45,A31&gt;=5.45),3.85,IF(AND(D31&gt;=1.2,B31&lt;2.6,A31&lt;5.75,G31&gt;=0.154,B31&lt;3.45,A31&gt;=5.45),4,IF(AND(D31&gt;=1.65,B31&gt;=2.6,A31&lt;5.75,G31&gt;=0.154,B31&lt;3.45,A31&gt;=5.45),4.9,IF(AND(G31&lt;0.353,F31&lt;2.5,A31&gt;=5.75,G31&gt;=0.154,B31&lt;3.45,A31&gt;=5.45),4.25,IF(AND(A31&gt;=7.25,F31&gt;=2.5,A31&gt;=5.75,G31&gt;=0.154,B31&lt;3.45,A31&gt;=5.45),6.45,IF(AND(H31&lt;11.218,D31&lt;0.25,A31&lt;5.05,H31&gt;=5.245,D31&lt;0.45,D31&lt;0.8,A31&lt;5.45),1.42,IF(AND(G31&lt;0.517,H31&gt;=6.089,A31&gt;=5.05,H31&gt;=5.245,D31&lt;0.45,D31&lt;0.8,A31&lt;5.45),1.44,IF(AND(G31&gt;=0.517,H31&gt;=6.089,A31&gt;=5.05,H31&gt;=5.245,D31&lt;0.45,D31&lt;0.8,A31&lt;5.45),1.54,IF(AND(H31&gt;=10.194,D31&lt;1.65,B31&gt;=2.6,A31&lt;5.75,G31&gt;=0.154,B31&lt;3.45,A31&gt;=5.45),4.35,IF(AND(B31&gt;=3.15,G31&gt;=0.353,F31&lt;2.5,A31&gt;=5.75,G31&gt;=0.154,B31&lt;3.45,A31&gt;=5.45),4.7,IF(AND(H31&lt;7.716,A31&lt;7.25,F31&gt;=2.5,A31&gt;=5.75,G31&gt;=0.154,B31&lt;3.45,A31&gt;=5.45),5.04,IF(AND(G31&lt;0.175,H31&gt;=11.218,D31&lt;0.25,A31&lt;5.05,H31&gt;=5.245,D31&lt;0.45,D31&lt;0.8,A31&lt;5.45),1.5,IF(AND(H31&lt;7.713,H31&lt;10.194,D31&lt;1.65,B31&gt;=2.6,A31&lt;5.75,G31&gt;=0.154,B31&lt;3.45,A31&gt;=5.45),4.1,IF(AND(H31&gt;=7.713,H31&lt;10.194,D31&lt;1.65,B31&gt;=2.6,A31&lt;5.75,G31&gt;=0.154,B31&lt;3.45,A31&gt;=5.45),4.2,IF(AND(B31&gt;=3.05,B31&lt;3.15,G31&gt;=0.353,F31&lt;2.5,A31&gt;=5.75,G31&gt;=0.154,B31&lt;3.45,A31&gt;=5.45),4.4,IF(AND(D31&gt;=2.45,H31&gt;=7.716,A31&lt;7.25,F31&gt;=2.5,A31&gt;=5.75,G31&gt;=0.154,B31&lt;3.45,A31&gt;=5.45),5.85,IF(AND(D31&lt;0.15,G31&gt;=0.175,H31&gt;=11.218,D31&lt;0.25,A31&lt;5.05,H31&gt;=5.245,D31&lt;0.45,D31&lt;0.8,A31&lt;5.45),1.1,IF(AND(H31&gt;=16.317,B31&lt;3.05,B31&lt;3.15,G31&gt;=0.353,F31&lt;2.5,A31&gt;=5.75,G31&gt;=0.154,B31&lt;3.45,A31&gt;=5.45),4.8,IF(AND(G31&gt;=0.857,D31&lt;2.45,H31&gt;=7.716,A31&lt;7.25,F31&gt;=2.5,A31&gt;=5.75,G31&gt;=0.154,B31&lt;3.45,A31&gt;=5.45),5.05,IF(AND(G31&lt;0.245,D31&gt;=0.15,G31&gt;=0.175,H31&gt;=11.218,D31&lt;0.25,A31&lt;5.05,H31&gt;=5.245,D31&lt;0.45,D31&lt;0.8,A31&lt;5.45),1.3,IF(AND(G31&gt;=0.245,D31&gt;=0.15,G31&gt;=0.175,H31&gt;=11.218,D31&lt;0.25,A31&lt;5.05,H31&gt;=5.245,D31&lt;0.45,D31&lt;0.8,A31&lt;5.45),1.22,IF(AND(B31&lt;2.85,H31&lt;16.317,B31&lt;3.05,B31&lt;3.15,G31&gt;=0.353,F31&lt;2.5,A31&gt;=5.75,G31&gt;=0.154,B31&lt;3.45,A31&gt;=5.45),4.6,IF(AND(B31&gt;=2.85,H31&lt;16.317,B31&lt;3.05,B31&lt;3.15,G31&gt;=0.353,F31&lt;2.5,A31&gt;=5.75,G31&gt;=0.154,B31&lt;3.45,A31&gt;=5.45),4.633,IF(AND(D31&lt;1.85,G31&lt;0.857,D31&lt;2.45,H31&gt;=7.716,A31&lt;7.25,F31&gt;=2.5,A31&gt;=5.75,G31&gt;=0.154,B31&lt;3.45,A31&gt;=5.45),5.8,IF(AND(H31&lt;11.297,D31&gt;=1.85,G31&lt;0.857,D31&lt;2.45,H31&gt;=7.716,A31&lt;7.25,F31&gt;=2.5,A31&gt;=5.75,G31&gt;=0.154,B31&lt;3.45,A31&gt;=5.45),5.3,IF(AND(G31&lt;0.388,H31&gt;=11.297,D31&gt;=1.85,G31&lt;0.857,D31&lt;2.45,H31&gt;=7.716,A31&lt;7.25,F31&gt;=2.5,A31&gt;=5.75,G31&gt;=0.154,B31&lt;3.45,A31&gt;=5.45),5.4,IF(AND(G31&gt;=0.388,H31&gt;=11.297,D31&gt;=1.85,G31&lt;0.857,D31&lt;2.45,H31&gt;=7.716,A31&lt;7.25,F31&gt;=2.5,A31&gt;=5.75,G31&gt;=0.154,B31&lt;3.45,A31&gt;=5.45),5.6,"shouldnthappen")))))))))))))))))))))))))))))))))))))</f>
        <v>1.44</v>
      </c>
      <c r="BJ31" s="1" t="n">
        <f aca="false">IF(AND(F31&gt;=2,B31&gt;=3.35),6.1,IF(AND(H31&gt;=12.719,F31&lt;1.5,B31&lt;3.35),1.567,IF(AND(H31&lt;5.245,F31&lt;2,B31&gt;=3.35),1,IF(AND(D31&lt;0.15,H31&lt;12.719,F31&lt;1.5,B31&lt;3.35),1.5,IF(AND(D31&gt;=0.35,H31&gt;=5.245,F31&lt;2,B31&gt;=3.35),1.6,IF(AND(A31&lt;4.9,D31&gt;=0.15,H31&lt;12.719,F31&lt;1.5,B31&lt;3.35),1.36,IF(AND(B31&lt;2.65,G31&lt;0.572,D31&lt;1.45,F31&gt;=1.5,B31&lt;3.35),3.5,IF(AND(A31&lt;6.1,F31&lt;2.5,D31&gt;=1.45,F31&gt;=1.5,B31&lt;3.35),5.1,IF(AND(G31&gt;=0.607,D31&lt;0.35,H31&gt;=5.245,F31&lt;2,B31&gt;=3.35),1.65,IF(AND(G31&lt;0.546,A31&gt;=4.9,D31&gt;=0.15,H31&lt;12.719,F31&lt;1.5,B31&lt;3.35),1.2,IF(AND(G31&gt;=0.546,A31&gt;=4.9,D31&gt;=0.15,H31&lt;12.719,F31&lt;1.5,B31&lt;3.35),1.4,IF(AND(A31&gt;=6.3,B31&gt;=2.65,G31&lt;0.572,D31&lt;1.45,F31&gt;=1.5,B31&lt;3.35),4.8,IF(AND(D31&lt;1.15,B31&lt;2.85,G31&gt;=0.572,D31&lt;1.45,F31&gt;=1.5,B31&lt;3.35),3.9,IF(AND(B31&gt;=3.15,B31&gt;=2.85,G31&gt;=0.572,D31&lt;1.45,F31&gt;=1.5,B31&lt;3.35),4.7,IF(AND(B31&lt;2.95,A31&gt;=6.1,F31&lt;2.5,D31&gt;=1.45,F31&gt;=1.5,B31&lt;3.35),4.533,IF(AND(B31&gt;=2.95,A31&gt;=6.1,F31&lt;2.5,D31&gt;=1.45,F31&gt;=1.5,B31&lt;3.35),4.75,IF(AND(A31&gt;=6.7,G31&lt;0.107,F31&gt;=2.5,D31&gt;=1.45,F31&gt;=1.5,B31&lt;3.35),5.7,IF(AND(G31&gt;=0.385,G31&lt;0.607,D31&lt;0.35,H31&gt;=5.245,F31&lt;2,B31&gt;=3.35),1.325,IF(AND(D31&lt;1.25,A31&lt;6.3,B31&gt;=2.65,G31&lt;0.572,D31&lt;1.45,F31&gt;=1.5,B31&lt;3.35),4,IF(AND(D31&gt;=1.25,A31&lt;6.3,B31&gt;=2.65,G31&lt;0.572,D31&lt;1.45,F31&gt;=1.5,B31&lt;3.35),4.18,IF(AND(G31&lt;0.907,D31&gt;=1.15,B31&lt;2.85,G31&gt;=0.572,D31&lt;1.45,F31&gt;=1.5,B31&lt;3.35),4,IF(AND(G31&gt;=0.907,D31&gt;=1.15,B31&lt;2.85,G31&gt;=0.572,D31&lt;1.45,F31&gt;=1.5,B31&lt;3.35),4.4,IF(AND(H31&lt;8.326,B31&lt;3.15,B31&gt;=2.85,G31&gt;=0.572,D31&lt;1.45,F31&gt;=1.5,B31&lt;3.35),3.6,IF(AND(H31&gt;=8.326,B31&lt;3.15,B31&gt;=2.85,G31&gt;=0.572,D31&lt;1.45,F31&gt;=1.5,B31&lt;3.35),4.48,IF(AND(B31&lt;2.95,A31&lt;6.7,G31&lt;0.107,F31&gt;=2.5,D31&gt;=1.45,F31&gt;=1.5,B31&lt;3.35),5.6,IF(AND(B31&gt;=2.95,A31&lt;6.7,G31&lt;0.107,F31&gt;=2.5,D31&gt;=1.45,F31&gt;=1.5,B31&lt;3.35),5.5,IF(AND(G31&lt;0.205,G31&lt;0.432,G31&gt;=0.107,F31&gt;=2.5,D31&gt;=1.45,F31&gt;=1.5,B31&lt;3.35),5.3,IF(AND(B31&gt;=3.05,G31&gt;=0.432,G31&gt;=0.107,F31&gt;=2.5,D31&gt;=1.45,F31&gt;=1.5,B31&lt;3.35),5.86,IF(AND(H31&gt;=14.057,G31&lt;0.385,G31&lt;0.607,D31&lt;0.35,H31&gt;=5.245,F31&lt;2,B31&gt;=3.35),1.7,IF(AND(D31&lt;1.7,G31&gt;=0.205,G31&lt;0.432,G31&gt;=0.107,F31&gt;=2.5,D31&gt;=1.45,F31&gt;=1.5,B31&lt;3.35),5,IF(AND(G31&lt;0.779,B31&lt;3.05,G31&gt;=0.432,G31&gt;=0.107,F31&gt;=2.5,D31&gt;=1.45,F31&gt;=1.5,B31&lt;3.35),4.9,IF(AND(G31&gt;=0.779,B31&lt;3.05,G31&gt;=0.432,G31&gt;=0.107,F31&gt;=2.5,D31&gt;=1.45,F31&gt;=1.5,B31&lt;3.35),5.533,IF(AND(D31&gt;=0.25,H31&lt;14.057,G31&lt;0.385,G31&lt;0.607,D31&lt;0.35,H31&gt;=5.245,F31&lt;2,B31&gt;=3.35),1.4,IF(AND(B31&lt;2.85,D31&gt;=1.7,G31&gt;=0.205,G31&lt;0.432,G31&gt;=0.107,F31&gt;=2.5,D31&gt;=1.45,F31&gt;=1.5,B31&lt;3.35),5.1,IF(AND(B31&gt;=2.85,D31&gt;=1.7,G31&gt;=0.205,G31&lt;0.432,G31&gt;=0.107,F31&gt;=2.5,D31&gt;=1.45,F31&gt;=1.5,B31&lt;3.35),5.15,IF(AND(A31&lt;5.1,D31&lt;0.25,H31&lt;14.057,G31&lt;0.385,G31&lt;0.607,D31&lt;0.35,H31&gt;=5.245,F31&lt;2,B31&gt;=3.35),1.4,IF(AND(A31&gt;=5.1,D31&lt;0.25,H31&lt;14.057,G31&lt;0.385,G31&lt;0.607,D31&lt;0.35,H31&gt;=5.245,F31&lt;2,B31&gt;=3.35),1.5,"shouldnthappen")))))))))))))))))))))))))))))))))))))</f>
        <v>1.5</v>
      </c>
    </row>
    <row r="32" customFormat="false" ht="13.8" hidden="false" customHeight="false" outlineLevel="0" collapsed="false">
      <c r="A32" s="1" t="n">
        <v>4.7</v>
      </c>
      <c r="B32" s="1" t="n">
        <v>3.2</v>
      </c>
      <c r="C32" s="1" t="n">
        <v>1.6</v>
      </c>
      <c r="D32" s="1" t="n">
        <v>0.2</v>
      </c>
      <c r="E32" s="1" t="s">
        <v>94</v>
      </c>
      <c r="F32" s="1" t="n">
        <v>1</v>
      </c>
      <c r="G32" s="1" t="n">
        <v>0.943246559007093</v>
      </c>
      <c r="H32" s="16" t="n">
        <v>7.36456728801131</v>
      </c>
      <c r="I32" s="11" t="n">
        <f aca="false">C32</f>
        <v>1.6</v>
      </c>
      <c r="J32" s="1" t="n">
        <f aca="false">AVERAGE(M32:BJ32)</f>
        <v>1.41244</v>
      </c>
      <c r="K32" s="15" t="n">
        <f aca="false">1-SQRT(VAR(M32:BJ32, I32)) / AVERAGE(M32:BJ32)</f>
        <v>0.874628023958893</v>
      </c>
      <c r="L32" s="1" t="n">
        <f aca="false">(J32-I32)/I32</f>
        <v>-0.117225</v>
      </c>
      <c r="M32" s="1" t="n">
        <f aca="false">IF(AND(H32&gt;=16.241,B32&gt;=3.35),6.4,IF(AND(D32&gt;=0.75,A32&lt;5.15,B32&lt;3.35),4.1,IF(AND(D32&gt;=1.5,H32&lt;16.241,B32&gt;=3.35),5.767,IF(AND(B32&gt;=3.25,D32&lt;0.75,A32&lt;5.15,B32&lt;3.35),1.58,IF(AND(A32&lt;4.95,D32&lt;1.5,H32&lt;16.241,B32&gt;=3.35),1.4,IF(AND(A32&lt;4.5,B32&lt;3.25,D32&lt;0.75,A32&lt;5.15,B32&lt;3.35),1.26,IF(AND(A32&gt;=4.5,B32&lt;3.25,D32&lt;0.75,A32&lt;5.15,B32&lt;3.35),1.48,IF(AND(G32&lt;0.356,H32&lt;12.557,D32&lt;1.45,A32&gt;=5.15,B32&lt;3.35),4.267,IF(AND(D32&lt;1.25,H32&gt;=12.557,D32&lt;1.45,A32&gt;=5.15,B32&lt;3.35),4.05,IF(AND(D32&gt;=1.35,G32&gt;=0.356,H32&lt;12.557,D32&lt;1.45,A32&gt;=5.15,B32&lt;3.35),4.25,IF(AND(H32&lt;15.086,D32&gt;=1.25,H32&gt;=12.557,D32&lt;1.45,A32&gt;=5.15,B32&lt;3.35),4.4,IF(AND(F32&lt;2.5,G32&gt;=0.44,D32&lt;2.05,D32&gt;=1.45,A32&gt;=5.15,B32&lt;3.35),4.7,IF(AND(H32&lt;10.391,B32&lt;3.15,D32&gt;=2.05,D32&gt;=1.45,A32&gt;=5.15,B32&lt;3.35),5.1,IF(AND(G32&lt;0.505,B32&gt;=3.15,D32&gt;=2.05,D32&gt;=1.45,A32&gt;=5.15,B32&lt;3.35),5.7,IF(AND(G32&gt;=0.505,B32&gt;=3.15,D32&gt;=2.05,D32&gt;=1.45,A32&gt;=5.15,B32&lt;3.35),5.95,IF(AND(D32&gt;=0.5,G32&lt;0.905,A32&gt;=4.95,D32&lt;1.5,H32&lt;16.241,B32&gt;=3.35),1.6,IF(AND(B32&lt;3.6,G32&gt;=0.905,A32&gt;=4.95,D32&lt;1.5,H32&lt;16.241,B32&gt;=3.35),1.7,IF(AND(B32&gt;=3.6,G32&gt;=0.905,A32&gt;=4.95,D32&lt;1.5,H32&lt;16.241,B32&gt;=3.35),1.767,IF(AND(A32&gt;=5.7,D32&lt;1.35,G32&gt;=0.356,H32&lt;12.557,D32&lt;1.45,A32&gt;=5.15,B32&lt;3.35),3.9,IF(AND(A32&lt;6.35,H32&gt;=15.086,D32&gt;=1.25,H32&gt;=12.557,D32&lt;1.45,A32&gt;=5.15,B32&lt;3.35),4.7,IF(AND(A32&gt;=6.35,H32&gt;=15.086,D32&gt;=1.25,H32&gt;=12.557,D32&lt;1.45,A32&gt;=5.15,B32&lt;3.35),4.6,IF(AND(H32&lt;9.252,D32&lt;1.55,G32&lt;0.44,D32&lt;2.05,D32&gt;=1.45,A32&gt;=5.15,B32&lt;3.35),5.08,IF(AND(H32&gt;=9.252,D32&lt;1.55,G32&lt;0.44,D32&lt;2.05,D32&gt;=1.45,A32&gt;=5.15,B32&lt;3.35),4.7,IF(AND(H32&lt;8.477,D32&gt;=1.55,G32&lt;0.44,D32&lt;2.05,D32&gt;=1.45,A32&gt;=5.15,B32&lt;3.35),5.1,IF(AND(H32&gt;=8.477,D32&gt;=1.55,G32&lt;0.44,D32&lt;2.05,D32&gt;=1.45,A32&gt;=5.15,B32&lt;3.35),5.4,IF(AND(H32&lt;8.435,F32&gt;=2.5,G32&gt;=0.44,D32&lt;2.05,D32&gt;=1.45,A32&gt;=5.15,B32&lt;3.35),5.1,IF(AND(H32&gt;=8.435,F32&gt;=2.5,G32&gt;=0.44,D32&lt;2.05,D32&gt;=1.45,A32&gt;=5.15,B32&lt;3.35),4.86,IF(AND(G32&lt;0.543,H32&gt;=10.391,B32&lt;3.15,D32&gt;=2.05,D32&gt;=1.45,A32&gt;=5.15,B32&lt;3.35),5.56,IF(AND(G32&gt;=0.543,H32&gt;=10.391,B32&lt;3.15,D32&gt;=2.05,D32&gt;=1.45,A32&gt;=5.15,B32&lt;3.35),5.8,IF(AND(A32&lt;5.05,D32&lt;0.5,G32&lt;0.905,A32&gt;=4.95,D32&lt;1.5,H32&lt;16.241,B32&gt;=3.35),1.3,IF(AND(H32&lt;6.583,A32&lt;5.7,D32&lt;1.35,G32&gt;=0.356,H32&lt;12.557,D32&lt;1.45,A32&gt;=5.15,B32&lt;3.35),4,IF(AND(G32&lt;0.585,A32&gt;=5.05,D32&lt;0.5,G32&lt;0.905,A32&gt;=4.95,D32&lt;1.5,H32&lt;16.241,B32&gt;=3.35),1.475,IF(AND(G32&lt;0.62,H32&gt;=6.583,A32&lt;5.7,D32&lt;1.35,G32&gt;=0.356,H32&lt;12.557,D32&lt;1.45,A32&gt;=5.15,B32&lt;3.35),3.75,IF(AND(G32&gt;=0.62,H32&gt;=6.583,A32&lt;5.7,D32&lt;1.35,G32&gt;=0.356,H32&lt;12.557,D32&lt;1.45,A32&gt;=5.15,B32&lt;3.35),3.6,IF(AND(B32&lt;3.75,G32&gt;=0.585,A32&gt;=5.05,D32&lt;0.5,G32&lt;0.905,A32&gt;=4.95,D32&lt;1.5,H32&lt;16.241,B32&gt;=3.35),1.5,IF(AND(B32&gt;=3.75,G32&gt;=0.585,A32&gt;=5.05,D32&lt;0.5,G32&lt;0.905,A32&gt;=4.95,D32&lt;1.5,H32&lt;16.241,B32&gt;=3.35),1.6,"shouldnthappen"))))))))))))))))))))))))))))))))))))</f>
        <v>1.48</v>
      </c>
      <c r="N32" s="1" t="n">
        <f aca="false">IF(AND(H32&lt;5.245,B32&lt;3.65,F32&lt;1.5),1,IF(AND(H32&gt;=14.096,B32&gt;=3.65,F32&lt;1.5),1.65,IF(AND(A32&gt;=5.45,H32&gt;=5.245,B32&lt;3.65,F32&lt;1.5),1.3,IF(AND(H32&gt;=13.586,H32&lt;14.096,B32&gt;=3.65,F32&lt;1.5),1.3,IF(AND(H32&lt;10.258,D32&lt;1.25,F32&lt;2.5,F32&gt;=1.5),3.38,IF(AND(H32&lt;6.982,D32&gt;=1.25,F32&lt;2.5,F32&gt;=1.5),3.96,IF(AND(H32&gt;=13.646,D32&lt;2.05,F32&gt;=2.5,F32&gt;=1.5),6.1,IF(AND(B32&lt;3.05,A32&lt;5.45,H32&gt;=5.245,B32&lt;3.65,F32&lt;1.5),1.375,IF(AND(H32&lt;6.543,H32&lt;13.586,H32&lt;14.096,B32&gt;=3.65,F32&lt;1.5),1.4,IF(AND(H32&gt;=6.543,H32&lt;13.586,H32&lt;14.096,B32&gt;=3.65,F32&lt;1.5),1.5,IF(AND(H32&lt;11.522,H32&gt;=10.258,D32&lt;1.25,F32&lt;2.5,F32&gt;=1.5),3.733,IF(AND(H32&gt;=11.522,H32&gt;=10.258,D32&lt;1.25,F32&lt;2.5,F32&gt;=1.5),3.92,IF(AND(H32&lt;5.767,H32&lt;13.646,D32&lt;2.05,F32&gt;=2.5,F32&gt;=1.5),4.5,IF(AND(A32&lt;6.8,B32&lt;3.15,D32&gt;=2.05,F32&gt;=2.5,F32&gt;=1.5),5.6,IF(AND(A32&gt;=6.8,B32&lt;3.15,D32&gt;=2.05,F32&gt;=2.5,F32&gt;=1.5),5.1,IF(AND(B32&lt;3.25,B32&gt;=3.15,D32&gt;=2.05,F32&gt;=2.5,F32&gt;=1.5),5.8,IF(AND(B32&gt;=3.25,B32&gt;=3.15,D32&gt;=2.05,F32&gt;=2.5,F32&gt;=1.5),5.65,IF(AND(B32&lt;3.15,B32&gt;=3.05,A32&lt;5.45,H32&gt;=5.245,B32&lt;3.65,F32&lt;1.5),1.5,IF(AND(G32&gt;=0.735,H32&lt;13.665,H32&gt;=6.982,D32&gt;=1.25,F32&lt;2.5,F32&gt;=1.5),4.2,IF(AND(H32&lt;14.03,H32&gt;=13.665,H32&gt;=6.982,D32&gt;=1.25,F32&lt;2.5,F32&gt;=1.5),4.8,IF(AND(A32&gt;=6.6,H32&gt;=5.767,H32&lt;13.646,D32&lt;2.05,F32&gt;=2.5,F32&gt;=1.5),6.05,IF(AND(G32&gt;=0.934,B32&gt;=3.15,B32&gt;=3.05,A32&lt;5.45,H32&gt;=5.245,B32&lt;3.65,F32&lt;1.5),1.7,IF(AND(D32&gt;=1.55,G32&lt;0.735,H32&lt;13.665,H32&gt;=6.982,D32&gt;=1.25,F32&lt;2.5,F32&gt;=1.5),5.1,IF(AND(D32&lt;1.45,H32&gt;=14.03,H32&gt;=13.665,H32&gt;=6.982,D32&gt;=1.25,F32&lt;2.5,F32&gt;=1.5),4.7,IF(AND(D32&gt;=1.45,H32&gt;=14.03,H32&gt;=13.665,H32&gt;=6.982,D32&gt;=1.25,F32&lt;2.5,F32&gt;=1.5),4.5,IF(AND(A32&gt;=6.2,A32&lt;6.6,H32&gt;=5.767,H32&lt;13.646,D32&lt;2.05,F32&gt;=2.5,F32&gt;=1.5),5.325,IF(AND(B32&lt;3.25,G32&lt;0.934,B32&gt;=3.15,B32&gt;=3.05,A32&lt;5.45,H32&gt;=5.245,B32&lt;3.65,F32&lt;1.5),1.3,IF(AND(D32&lt;1.35,D32&lt;1.55,G32&lt;0.735,H32&lt;13.665,H32&gt;=6.982,D32&gt;=1.25,F32&lt;2.5,F32&gt;=1.5),4.25,IF(AND(H32&lt;8.435,A32&lt;6.2,A32&lt;6.6,H32&gt;=5.767,H32&lt;13.646,D32&lt;2.05,F32&gt;=2.5,F32&gt;=1.5),5.1,IF(AND(H32&gt;=8.435,A32&lt;6.2,A32&lt;6.6,H32&gt;=5.767,H32&lt;13.646,D32&lt;2.05,F32&gt;=2.5,F32&gt;=1.5),4.9,IF(AND(A32&gt;=5.15,B32&gt;=3.25,G32&lt;0.934,B32&gt;=3.15,B32&gt;=3.05,A32&lt;5.45,H32&gt;=5.245,B32&lt;3.65,F32&lt;1.5),1.5,IF(AND(B32&lt;2.9,D32&gt;=1.35,D32&lt;1.55,G32&lt;0.735,H32&lt;13.665,H32&gt;=6.982,D32&gt;=1.25,F32&lt;2.5,F32&gt;=1.5),4.6,IF(AND(B32&gt;=2.9,D32&gt;=1.35,D32&lt;1.55,G32&lt;0.735,H32&lt;13.665,H32&gt;=6.982,D32&gt;=1.25,F32&lt;2.5,F32&gt;=1.5),4.52,IF(AND(G32&gt;=0.862,A32&lt;5.15,B32&gt;=3.25,G32&lt;0.934,B32&gt;=3.15,B32&gt;=3.05,A32&lt;5.45,H32&gt;=5.245,B32&lt;3.65,F32&lt;1.5),1.5,IF(AND(H32&lt;9.35,G32&lt;0.862,A32&lt;5.15,B32&gt;=3.25,G32&lt;0.934,B32&gt;=3.15,B32&gt;=3.05,A32&lt;5.45,H32&gt;=5.245,B32&lt;3.65,F32&lt;1.5),1.38,IF(AND(H32&gt;=9.35,G32&lt;0.862,A32&lt;5.15,B32&gt;=3.25,G32&lt;0.934,B32&gt;=3.15,B32&gt;=3.05,A32&lt;5.45,H32&gt;=5.245,B32&lt;3.65,F32&lt;1.5),1.4,"shouldnthappen"))))))))))))))))))))))))))))))))))))</f>
        <v>1.7</v>
      </c>
      <c r="O32" s="1" t="n">
        <f aca="false">IF(AND(B32&lt;2.75,A32&lt;5.55),3.96,IF(AND(H32&lt;9.205,A32&lt;5.9,A32&gt;=5.55),3.85,IF(AND(A32&lt;4.35,D32&lt;0.35,B32&gt;=2.75,A32&lt;5.55),1.1,IF(AND(B32&lt;3.65,D32&gt;=0.35,B32&gt;=2.75,A32&lt;5.55),1.65,IF(AND(B32&gt;=3.65,D32&gt;=0.35,B32&gt;=2.75,A32&lt;5.55),1.9,IF(AND(G32&gt;=0.732,H32&gt;=9.205,A32&lt;5.9,A32&gt;=5.55),4.9,IF(AND(G32&lt;0.273,G32&lt;0.732,H32&gt;=9.205,A32&lt;5.9,A32&gt;=5.55),4.5,IF(AND(A32&lt;6.3,G32&lt;0.422,F32&lt;2.5,A32&gt;=5.9,A32&gt;=5.55),5.1,IF(AND(A32&gt;=6.3,G32&lt;0.422,F32&lt;2.5,A32&gt;=5.9,A32&gt;=5.55),4.76,IF(AND(B32&lt;2.4,G32&gt;=0.422,F32&lt;2.5,A32&gt;=5.9,A32&gt;=5.55),4.45,IF(AND(A32&gt;=7,G32&gt;=0.628,F32&gt;=2.5,A32&gt;=5.9,A32&gt;=5.55),6.45,IF(AND(D32&lt;0.15,H32&lt;13.924,A32&gt;=4.35,D32&lt;0.35,B32&gt;=2.75,A32&lt;5.55),1.5,IF(AND(B32&lt;3.15,H32&gt;=13.924,A32&gt;=4.35,D32&lt;0.35,B32&gt;=2.75,A32&lt;5.55),1.56,IF(AND(B32&gt;=3.15,H32&gt;=13.924,A32&gt;=4.35,D32&lt;0.35,B32&gt;=2.75,A32&lt;5.55),1.3,IF(AND(H32&lt;14.316,G32&gt;=0.273,G32&lt;0.732,H32&gt;=9.205,A32&lt;5.9,A32&gt;=5.55),3.95,IF(AND(H32&gt;=14.316,G32&gt;=0.273,G32&lt;0.732,H32&gt;=9.205,A32&lt;5.9,A32&gt;=5.55),4.1,IF(AND(A32&lt;6.2,B32&gt;=2.4,G32&gt;=0.422,F32&lt;2.5,A32&gt;=5.9,A32&gt;=5.55),4.3,IF(AND(A32&gt;=7.05,G32&lt;0.364,G32&lt;0.628,F32&gt;=2.5,A32&gt;=5.9,A32&gt;=5.55),6.1,IF(AND(A32&gt;=7.55,G32&gt;=0.364,G32&lt;0.628,F32&gt;=2.5,A32&gt;=5.9,A32&gt;=5.55),6.4,IF(AND(A32&lt;6.15,A32&lt;7,G32&gt;=0.628,F32&gt;=2.5,A32&gt;=5.9,A32&gt;=5.55),4.9,IF(AND(D32&lt;1.45,A32&gt;=6.2,B32&gt;=2.4,G32&gt;=0.422,F32&lt;2.5,A32&gt;=5.9,A32&gt;=5.55),4.64,IF(AND(D32&gt;=1.45,A32&gt;=6.2,B32&gt;=2.4,G32&gt;=0.422,F32&lt;2.5,A32&gt;=5.9,A32&gt;=5.55),4.9,IF(AND(D32&lt;1.65,A32&lt;7.05,G32&lt;0.364,G32&lt;0.628,F32&gt;=2.5,A32&gt;=5.9,A32&gt;=5.55),5.1,IF(AND(D32&gt;=2.35,A32&lt;7.55,G32&gt;=0.364,G32&lt;0.628,F32&gt;=2.5,A32&gt;=5.9,A32&gt;=5.55),5.633,IF(AND(D32&lt;2.15,A32&gt;=6.15,A32&lt;7,G32&gt;=0.628,F32&gt;=2.5,A32&gt;=5.9,A32&gt;=5.55),5.1,IF(AND(D32&gt;=2.15,A32&gt;=6.15,A32&lt;7,G32&gt;=0.628,F32&gt;=2.5,A32&gt;=5.9,A32&gt;=5.55),5.267,IF(AND(A32&lt;4.9,A32&lt;5.05,D32&gt;=0.15,H32&lt;13.924,A32&gt;=4.35,D32&lt;0.35,B32&gt;=2.75,A32&lt;5.55),1.375,IF(AND(A32&gt;=4.9,A32&lt;5.05,D32&gt;=0.15,H32&lt;13.924,A32&gt;=4.35,D32&lt;0.35,B32&gt;=2.75,A32&lt;5.55),1.3,IF(AND(A32&lt;5.45,A32&gt;=5.05,D32&gt;=0.15,H32&lt;13.924,A32&gt;=4.35,D32&lt;0.35,B32&gt;=2.75,A32&lt;5.55),1.475,IF(AND(A32&gt;=5.45,A32&gt;=5.05,D32&gt;=0.15,H32&lt;13.924,A32&gt;=4.35,D32&lt;0.35,B32&gt;=2.75,A32&lt;5.55),1.4,IF(AND(B32&gt;=3.25,D32&lt;2.35,A32&lt;7.55,G32&gt;=0.364,G32&lt;0.628,F32&gt;=2.5,A32&gt;=5.9,A32&gt;=5.55),5.7,IF(AND(G32&lt;0.006,G32&lt;0.107,D32&gt;=1.65,A32&lt;7.05,G32&lt;0.364,G32&lt;0.628,F32&gt;=2.5,A32&gt;=5.9,A32&gt;=5.55),5.5,IF(AND(G32&gt;=0.006,G32&lt;0.107,D32&gt;=1.65,A32&lt;7.05,G32&lt;0.364,G32&lt;0.628,F32&gt;=2.5,A32&gt;=5.9,A32&gt;=5.55),5.667,IF(AND(D32&lt;2.2,G32&gt;=0.107,D32&gt;=1.65,A32&lt;7.05,G32&lt;0.364,G32&lt;0.628,F32&gt;=2.5,A32&gt;=5.9,A32&gt;=5.55),5.35,IF(AND(D32&gt;=2.2,G32&gt;=0.107,D32&gt;=1.65,A32&lt;7.05,G32&lt;0.364,G32&lt;0.628,F32&gt;=2.5,A32&gt;=5.9,A32&gt;=5.55),5.2,IF(AND(D32&lt;2.25,B32&lt;3.25,D32&lt;2.35,A32&lt;7.55,G32&gt;=0.364,G32&lt;0.628,F32&gt;=2.5,A32&gt;=5.9,A32&gt;=5.55),5.8,IF(AND(D32&gt;=2.25,B32&lt;3.25,D32&lt;2.35,A32&lt;7.55,G32&gt;=0.364,G32&lt;0.628,F32&gt;=2.5,A32&gt;=5.9,A32&gt;=5.55),5.9,"shouldnthappen")))))))))))))))))))))))))))))))))))))</f>
        <v>1.375</v>
      </c>
      <c r="P32" s="1" t="n">
        <f aca="false">IF(AND(D32&gt;=0.75,A32&lt;5.55),3.9,IF(AND(H32&lt;7.482,A32&gt;=5.55),3.45,IF(AND(B32&gt;=3.15,B32&lt;3.25,D32&lt;0.75,A32&lt;5.55),1.262,IF(AND(G32&gt;=0.446,B32&lt;3.15,B32&lt;3.25,D32&lt;0.75,A32&lt;5.55),1.1,IF(AND(G32&lt;0.408,A32&lt;5.05,B32&gt;=3.25,D32&lt;0.75,A32&lt;5.55),1.4,IF(AND(G32&gt;=0.408,A32&lt;5.05,B32&gt;=3.25,D32&lt;0.75,A32&lt;5.55),1.233,IF(AND(G32&gt;=0.676,A32&gt;=5.05,B32&gt;=3.25,D32&lt;0.75,A32&lt;5.55),1.72,IF(AND(H32&lt;9.386,A32&lt;5.85,F32&lt;2.5,H32&gt;=7.482,A32&gt;=5.55),3.5,IF(AND(H32&gt;=9.386,A32&lt;5.85,F32&lt;2.5,H32&gt;=7.482,A32&gt;=5.55),4.275,IF(AND(H32&gt;=16.284,G32&lt;0.865,F32&gt;=2.5,H32&gt;=7.482,A32&gt;=5.55),6.6,IF(AND(G32&lt;0.912,G32&gt;=0.865,F32&gt;=2.5,H32&gt;=7.482,A32&gt;=5.55),4.8,IF(AND(G32&gt;=0.912,G32&gt;=0.865,F32&gt;=2.5,H32&gt;=7.482,A32&gt;=5.55),5.175,IF(AND(A32&gt;=4.95,G32&lt;0.446,B32&lt;3.15,B32&lt;3.25,D32&lt;0.75,A32&lt;5.55),1.6,IF(AND(H32&gt;=12.974,G32&lt;0.676,A32&gt;=5.05,B32&gt;=3.25,D32&lt;0.75,A32&lt;5.55),1.3,IF(AND(D32&lt;1.45,H32&lt;13.531,A32&gt;=5.85,F32&lt;2.5,H32&gt;=7.482,A32&gt;=5.55),4.2,IF(AND(D32&gt;=1.45,H32&lt;13.531,A32&gt;=5.85,F32&lt;2.5,H32&gt;=7.482,A32&gt;=5.55),4.967,IF(AND(G32&lt;0.187,H32&gt;=13.531,A32&gt;=5.85,F32&lt;2.5,H32&gt;=7.482,A32&gt;=5.55),5,IF(AND(H32&gt;=12.675,A32&lt;4.95,G32&lt;0.446,B32&lt;3.15,B32&lt;3.25,D32&lt;0.75,A32&lt;5.55),1.5,IF(AND(H32&lt;10.826,H32&lt;12.974,G32&lt;0.676,A32&gt;=5.05,B32&gt;=3.25,D32&lt;0.75,A32&lt;5.55),1.46,IF(AND(H32&gt;=10.826,H32&lt;12.974,G32&lt;0.676,A32&gt;=5.05,B32&gt;=3.25,D32&lt;0.75,A32&lt;5.55),1.4,IF(AND(A32&lt;6.15,G32&gt;=0.187,H32&gt;=13.531,A32&gt;=5.85,F32&lt;2.5,H32&gt;=7.482,A32&gt;=5.55),4.7,IF(AND(A32&lt;6.85,B32&lt;2.95,H32&lt;16.284,G32&lt;0.865,F32&gt;=2.5,H32&gt;=7.482,A32&gt;=5.55),5.32,IF(AND(A32&gt;=6.85,B32&lt;2.95,H32&lt;16.284,G32&lt;0.865,F32&gt;=2.5,H32&gt;=7.482,A32&gt;=5.55),6.567,IF(AND(A32&lt;4.85,H32&lt;12.675,A32&lt;4.95,G32&lt;0.446,B32&lt;3.15,B32&lt;3.25,D32&lt;0.75,A32&lt;5.55),1.4,IF(AND(A32&gt;=4.85,H32&lt;12.675,A32&lt;4.95,G32&lt;0.446,B32&lt;3.15,B32&lt;3.25,D32&lt;0.75,A32&lt;5.55),1.5,IF(AND(B32&lt;3.1,A32&gt;=6.15,G32&gt;=0.187,H32&gt;=13.531,A32&gt;=5.85,F32&lt;2.5,H32&gt;=7.482,A32&gt;=5.55),4.467,IF(AND(B32&gt;=3.1,A32&gt;=6.15,G32&gt;=0.187,H32&gt;=13.531,A32&gt;=5.85,F32&lt;2.5,H32&gt;=7.482,A32&gt;=5.55),4.7,IF(AND(G32&gt;=0.379,B32&lt;3.15,B32&gt;=2.95,H32&lt;16.284,G32&lt;0.865,F32&gt;=2.5,H32&gt;=7.482,A32&gt;=5.55),5.733,IF(AND(A32&lt;6.6,B32&gt;=3.15,B32&gt;=2.95,H32&lt;16.284,G32&lt;0.865,F32&gt;=2.5,H32&gt;=7.482,A32&gt;=5.55),5.38,IF(AND(A32&lt;6.7,G32&lt;0.379,B32&lt;3.15,B32&gt;=2.95,H32&lt;16.284,G32&lt;0.865,F32&gt;=2.5,H32&gt;=7.482,A32&gt;=5.55),5.3,IF(AND(A32&gt;=6.7,G32&lt;0.379,B32&lt;3.15,B32&gt;=2.95,H32&lt;16.284,G32&lt;0.865,F32&gt;=2.5,H32&gt;=7.482,A32&gt;=5.55),5.16,IF(AND(A32&lt;7.05,A32&gt;=6.6,B32&gt;=3.15,B32&gt;=2.95,H32&lt;16.284,G32&lt;0.865,F32&gt;=2.5,H32&gt;=7.482,A32&gt;=5.55),5.78,IF(AND(A32&gt;=7.05,A32&gt;=6.6,B32&gt;=3.15,B32&gt;=2.95,H32&lt;16.284,G32&lt;0.865,F32&gt;=2.5,H32&gt;=7.482,A32&gt;=5.55),6.1,"shouldnthappen")))))))))))))))))))))))))))))))))</f>
        <v>1.262</v>
      </c>
      <c r="Q32" s="1" t="n">
        <f aca="false">IF(AND(G32&gt;=0.422,B32&lt;3.25,F32&lt;1.5),1.25,IF(AND(G32&gt;=0.082,G32&lt;0.125,F32&gt;=1.5),6.7,IF(AND(G32&lt;0.251,G32&lt;0.422,B32&lt;3.25,F32&lt;1.5),1.38,IF(AND(G32&gt;=0.251,G32&lt;0.422,B32&lt;3.25,F32&lt;1.5),1.55,IF(AND(G32&gt;=0.385,G32&lt;0.633,B32&gt;=3.25,F32&lt;1.5),1.367,IF(AND(B32&lt;3.35,G32&gt;=0.633,B32&gt;=3.25,F32&lt;1.5),1.7,IF(AND(A32&lt;5.85,G32&lt;0.082,G32&lt;0.125,F32&gt;=1.5),4.5,IF(AND(F32&gt;=2.5,D32&lt;1.6,G32&gt;=0.125,F32&gt;=1.5),5.05,IF(AND(H32&gt;=16.774,D32&gt;=1.6,G32&gt;=0.125,F32&gt;=1.5),6.4,IF(AND(D32&gt;=0.5,G32&lt;0.385,G32&lt;0.633,B32&gt;=3.25,F32&lt;1.5),1.6,IF(AND(B32&lt;3.6,B32&gt;=3.35,G32&gt;=0.633,B32&gt;=3.25,F32&lt;1.5),1.55,IF(AND(B32&gt;=3.6,B32&gt;=3.35,G32&gt;=0.633,B32&gt;=3.25,F32&lt;1.5),1.6,IF(AND(D32&lt;1.65,A32&gt;=5.85,G32&lt;0.082,G32&lt;0.125,F32&gt;=1.5),4.7,IF(AND(A32&lt;5.3,F32&lt;2.5,D32&lt;1.6,G32&gt;=0.125,F32&gt;=1.5),3.15,IF(AND(B32&gt;=3.2,H32&lt;16.774,D32&gt;=1.6,G32&gt;=0.125,F32&gt;=1.5),5.675,IF(AND(H32&lt;11.767,D32&lt;0.5,G32&lt;0.385,G32&lt;0.633,B32&gt;=3.25,F32&lt;1.5),1.5,IF(AND(H32&gt;=11.767,D32&lt;0.5,G32&lt;0.385,G32&lt;0.633,B32&gt;=3.25,F32&lt;1.5),1.367,IF(AND(H32&lt;8.367,D32&gt;=1.65,A32&gt;=5.85,G32&lt;0.082,G32&lt;0.125,F32&gt;=1.5),5.7,IF(AND(H32&gt;=8.367,D32&gt;=1.65,A32&gt;=5.85,G32&lt;0.082,G32&lt;0.125,F32&gt;=1.5),5.575,IF(AND(A32&gt;=7.1,B32&lt;3.2,H32&lt;16.774,D32&gt;=1.6,G32&gt;=0.125,F32&gt;=1.5),6.3,IF(AND(H32&gt;=15.395,B32&lt;2.85,A32&gt;=5.3,F32&lt;2.5,D32&lt;1.6,G32&gt;=0.125,F32&gt;=1.5),4.8,IF(AND(H32&lt;8.486,B32&gt;=2.85,A32&gt;=5.3,F32&lt;2.5,D32&lt;1.6,G32&gt;=0.125,F32&gt;=1.5),3.85,IF(AND(D32&gt;=2.1,A32&lt;7.1,B32&lt;3.2,H32&lt;16.774,D32&gt;=1.6,G32&gt;=0.125,F32&gt;=1.5),5.5,IF(AND(B32&gt;=2.75,H32&lt;15.395,B32&lt;2.85,A32&gt;=5.3,F32&lt;2.5,D32&lt;1.6,G32&gt;=0.125,F32&gt;=1.5),4.489,IF(AND(H32&gt;=15.168,H32&gt;=8.486,B32&gt;=2.85,A32&gt;=5.3,F32&lt;2.5,D32&lt;1.6,G32&gt;=0.125,F32&gt;=1.5),4.7,IF(AND(G32&gt;=0.519,D32&lt;2.1,A32&lt;7.1,B32&lt;3.2,H32&lt;16.774,D32&gt;=1.6,G32&gt;=0.125,F32&gt;=1.5),4.925,IF(AND(G32&gt;=0.897,B32&lt;2.75,H32&lt;15.395,B32&lt;2.85,A32&gt;=5.3,F32&lt;2.5,D32&lt;1.6,G32&gt;=0.125,F32&gt;=1.5),4.567,IF(AND(A32&lt;5.65,H32&lt;15.168,H32&gt;=8.486,B32&gt;=2.85,A32&gt;=5.3,F32&lt;2.5,D32&lt;1.6,G32&gt;=0.125,F32&gt;=1.5),4.5,IF(AND(G32&lt;0.23,G32&lt;0.519,D32&lt;2.1,A32&lt;7.1,B32&lt;3.2,H32&lt;16.774,D32&gt;=1.6,G32&gt;=0.125,F32&gt;=1.5),5,IF(AND(A32&lt;5.9,G32&lt;0.897,B32&lt;2.75,H32&lt;15.395,B32&lt;2.85,A32&gt;=5.3,F32&lt;2.5,D32&lt;1.6,G32&gt;=0.125,F32&gt;=1.5),4.1,IF(AND(A32&gt;=5.9,G32&lt;0.897,B32&lt;2.75,H32&lt;15.395,B32&lt;2.85,A32&gt;=5.3,F32&lt;2.5,D32&lt;1.6,G32&gt;=0.125,F32&gt;=1.5),4.5,IF(AND(A32&lt;6.05,A32&gt;=5.65,H32&lt;15.168,H32&gt;=8.486,B32&gt;=2.85,A32&gt;=5.3,F32&lt;2.5,D32&lt;1.6,G32&gt;=0.125,F32&gt;=1.5),4.2,IF(AND(A32&gt;=6.05,A32&gt;=5.65,H32&lt;15.168,H32&gt;=8.486,B32&gt;=2.85,A32&gt;=5.3,F32&lt;2.5,D32&lt;1.6,G32&gt;=0.125,F32&gt;=1.5),4.35,IF(AND(D32&lt;1.95,G32&gt;=0.23,G32&lt;0.519,D32&lt;2.1,A32&lt;7.1,B32&lt;3.2,H32&lt;16.774,D32&gt;=1.6,G32&gt;=0.125,F32&gt;=1.5),5.3,IF(AND(D32&gt;=1.95,G32&gt;=0.23,G32&lt;0.519,D32&lt;2.1,A32&lt;7.1,B32&lt;3.2,H32&lt;16.774,D32&gt;=1.6,G32&gt;=0.125,F32&gt;=1.5),5.2,"shouldnthappen")))))))))))))))))))))))))))))))))))</f>
        <v>1.25</v>
      </c>
      <c r="R32" s="1" t="n">
        <f aca="false">IF(AND(G32&gt;=0.901,F32&lt;1.5),1.9,IF(AND(H32&lt;5.523,D32&lt;0.35,G32&lt;0.901,F32&lt;1.5),1,IF(AND(B32&lt;3.6,D32&gt;=0.35,G32&lt;0.901,F32&lt;1.5),1.575,IF(AND(B32&gt;=3.6,D32&gt;=0.35,G32&lt;0.901,F32&lt;1.5),1.5,IF(AND(G32&gt;=0.837,D32&lt;1.15,D32&lt;1.45,F32&gt;=1.5),3,IF(AND(G32&gt;=0.66,D32&gt;=1.15,D32&lt;1.45,F32&gt;=1.5),4,IF(AND(F32&gt;=2.5,D32&lt;1.55,D32&gt;=1.45,F32&gt;=1.5),5.025,IF(AND(F32&lt;2.5,D32&gt;=1.55,D32&gt;=1.45,F32&gt;=1.5),4.933,IF(AND(B32&lt;2.45,G32&lt;0.837,D32&lt;1.15,D32&lt;1.45,F32&gt;=1.5),3.3,IF(AND(B32&gt;=2.45,G32&lt;0.837,D32&lt;1.15,D32&lt;1.45,F32&gt;=1.5),3.86,IF(AND(B32&gt;=3.05,F32&lt;2.5,D32&lt;1.55,D32&gt;=1.45,F32&gt;=1.5),4.8,IF(AND(D32&gt;=2.45,F32&gt;=2.5,D32&gt;=1.55,D32&gt;=1.45,F32&gt;=1.5),5.875,IF(AND(H32&lt;13.187,G32&lt;0.217,H32&gt;=5.523,D32&lt;0.35,G32&lt;0.901,F32&lt;1.5),1.4,IF(AND(H32&gt;=13.187,G32&lt;0.217,H32&gt;=5.523,D32&lt;0.35,G32&lt;0.901,F32&lt;1.5),1.5,IF(AND(G32&lt;0.33,G32&gt;=0.217,H32&gt;=5.523,D32&lt;0.35,G32&lt;0.901,F32&lt;1.5),1.28,IF(AND(A32&lt;6.05,D32&lt;1.35,G32&lt;0.66,D32&gt;=1.15,D32&lt;1.45,F32&gt;=1.5),4.175,IF(AND(A32&gt;=6.05,D32&lt;1.35,G32&lt;0.66,D32&gt;=1.15,D32&lt;1.45,F32&gt;=1.5),4.3,IF(AND(A32&lt;5.65,D32&gt;=1.35,G32&lt;0.66,D32&gt;=1.15,D32&lt;1.45,F32&gt;=1.5),3.9,IF(AND(A32&gt;=5.65,D32&gt;=1.35,G32&lt;0.66,D32&gt;=1.15,D32&lt;1.45,F32&gt;=1.5),4.52,IF(AND(A32&lt;6.25,B32&lt;3.05,F32&lt;2.5,D32&lt;1.55,D32&gt;=1.45,F32&gt;=1.5),4.5,IF(AND(A32&gt;=6.25,B32&lt;3.05,F32&lt;2.5,D32&lt;1.55,D32&gt;=1.45,F32&gt;=1.5),4.675,IF(AND(A32&gt;=7.25,D32&lt;2.45,F32&gt;=2.5,D32&gt;=1.55,D32&gt;=1.45,F32&gt;=1.5),6.433,IF(AND(D32&gt;=0.25,G32&gt;=0.33,G32&gt;=0.217,H32&gt;=5.523,D32&lt;0.35,G32&lt;0.901,F32&lt;1.5),1.4,IF(AND(A32&lt;6.15,A32&lt;7.25,D32&lt;2.45,F32&gt;=2.5,D32&gt;=1.55,D32&gt;=1.45,F32&gt;=1.5),5.025,IF(AND(H32&lt;6.439,D32&lt;0.25,G32&gt;=0.33,G32&gt;=0.217,H32&gt;=5.523,D32&lt;0.35,G32&lt;0.901,F32&lt;1.5),1.5,IF(AND(H32&gt;=6.439,D32&lt;0.25,G32&gt;=0.33,G32&gt;=0.217,H32&gt;=5.523,D32&lt;0.35,G32&lt;0.901,F32&lt;1.5),1.38,IF(AND(H32&gt;=13.711,A32&gt;=6.15,A32&lt;7.25,D32&lt;2.45,F32&gt;=2.5,D32&gt;=1.55,D32&gt;=1.45,F32&gt;=1.5),5.68,IF(AND(B32&gt;=3.3,H32&lt;13.711,A32&gt;=6.15,A32&lt;7.25,D32&lt;2.45,F32&gt;=2.5,D32&gt;=1.55,D32&gt;=1.45,F32&gt;=1.5),5.6,IF(AND(G32&lt;0.093,B32&lt;3.3,H32&lt;13.711,A32&gt;=6.15,A32&lt;7.25,D32&lt;2.45,F32&gt;=2.5,D32&gt;=1.55,D32&gt;=1.45,F32&gt;=1.5),5.56,IF(AND(D32&lt;1.95,G32&gt;=0.093,B32&lt;3.3,H32&lt;13.711,A32&gt;=6.15,A32&lt;7.25,D32&lt;2.45,F32&gt;=2.5,D32&gt;=1.55,D32&gt;=1.45,F32&gt;=1.5),5.3,IF(AND(B32&lt;3.15,D32&gt;=1.95,G32&gt;=0.093,B32&lt;3.3,H32&lt;13.711,A32&gt;=6.15,A32&lt;7.25,D32&lt;2.45,F32&gt;=2.5,D32&gt;=1.55,D32&gt;=1.45,F32&gt;=1.5),5.1,IF(AND(B32&gt;=3.15,D32&gt;=1.95,G32&gt;=0.093,B32&lt;3.3,H32&lt;13.711,A32&gt;=6.15,A32&lt;7.25,D32&lt;2.45,F32&gt;=2.5,D32&gt;=1.55,D32&gt;=1.45,F32&gt;=1.5),5.15,"shouldnthappen"))))))))))))))))))))))))))))))))</f>
        <v>1.9</v>
      </c>
      <c r="S32" s="1" t="n">
        <f aca="false">IF(AND(G32&gt;=0.859,D32&gt;=0.35,F32&lt;1.5),1.9,IF(AND(D32&lt;1.75,F32&gt;=2.5,F32&gt;=1.5),4.867,IF(AND(H32&lt;8.42,A32&lt;5.05,D32&lt;0.35,F32&lt;1.5),1.42,IF(AND(H32&gt;=14.877,A32&gt;=5.05,D32&lt;0.35,F32&lt;1.5),1.3,IF(AND(B32&lt;3.35,G32&lt;0.859,D32&gt;=0.35,F32&lt;1.5),1.7,IF(AND(B32&gt;=3.35,G32&lt;0.859,D32&gt;=0.35,F32&lt;1.5),1.5,IF(AND(A32&gt;=6.05,B32&lt;2.75,F32&lt;2.5,F32&gt;=1.5),4.733,IF(AND(G32&gt;=0.68,B32&gt;=2.75,F32&lt;2.5,F32&gt;=1.5),4.025,IF(AND(H32&gt;=16.284,D32&gt;=1.75,F32&gt;=2.5,F32&gt;=1.5),6.6,IF(AND(A32&lt;4.35,H32&gt;=8.42,A32&lt;5.05,D32&lt;0.35,F32&lt;1.5),1.1,IF(AND(G32&gt;=0.948,H32&lt;14.877,A32&gt;=5.05,D32&lt;0.35,F32&lt;1.5),1.7,IF(AND(A32&lt;5.3,A32&lt;6.05,B32&lt;2.75,F32&lt;2.5,F32&gt;=1.5),3,IF(AND(H32&gt;=15.168,G32&lt;0.68,B32&gt;=2.75,F32&lt;2.5,F32&gt;=1.5),4.75,IF(AND(H32&gt;=14.005,A32&gt;=4.35,H32&gt;=8.42,A32&lt;5.05,D32&lt;0.35,F32&lt;1.5),1.375,IF(AND(A32&gt;=5.55,G32&lt;0.948,H32&lt;14.877,A32&gt;=5.05,D32&lt;0.35,F32&lt;1.5),1.7,IF(AND(H32&lt;12.363,A32&gt;=5.3,A32&lt;6.05,B32&lt;2.75,F32&lt;2.5,F32&gt;=1.5),3.825,IF(AND(H32&gt;=12.363,A32&gt;=5.3,A32&lt;6.05,B32&lt;2.75,F32&lt;2.5,F32&gt;=1.5),4.033,IF(AND(H32&gt;=14.508,H32&lt;15.168,G32&lt;0.68,B32&gt;=2.75,F32&lt;2.5,F32&gt;=1.5),4.2,IF(AND(D32&gt;=2.35,D32&gt;=2.2,H32&lt;16.284,D32&gt;=1.75,F32&gt;=2.5,F32&gt;=1.5),5.267,IF(AND(G32&lt;0.231,H32&lt;14.005,A32&gt;=4.35,H32&gt;=8.42,A32&lt;5.05,D32&lt;0.35,F32&lt;1.5),1.4,IF(AND(H32&gt;=14.494,A32&lt;5.55,G32&lt;0.948,H32&lt;14.877,A32&gt;=5.05,D32&lt;0.35,F32&lt;1.5),1.6,IF(AND(A32&lt;6.1,H32&lt;14.508,H32&lt;15.168,G32&lt;0.68,B32&gt;=2.75,F32&lt;2.5,F32&gt;=1.5),4.5,IF(AND(A32&lt;6.1,H32&lt;11.8,D32&lt;2.2,H32&lt;16.284,D32&gt;=1.75,F32&gt;=2.5,F32&gt;=1.5),4.95,IF(AND(A32&gt;=6.1,H32&lt;11.8,D32&lt;2.2,H32&lt;16.284,D32&gt;=1.75,F32&gt;=2.5,F32&gt;=1.5),5.333,IF(AND(B32&lt;2.75,H32&gt;=11.8,D32&lt;2.2,H32&lt;16.284,D32&gt;=1.75,F32&gt;=2.5,F32&gt;=1.5),5.1,IF(AND(B32&gt;=3.15,D32&lt;2.35,D32&gt;=2.2,H32&lt;16.284,D32&gt;=1.75,F32&gt;=2.5,F32&gt;=1.5),5.5,IF(AND(B32&gt;=3.35,G32&gt;=0.231,H32&lt;14.005,A32&gt;=4.35,H32&gt;=8.42,A32&lt;5.05,D32&lt;0.35,F32&lt;1.5),1.3,IF(AND(H32&lt;13.869,H32&lt;14.494,A32&lt;5.55,G32&lt;0.948,H32&lt;14.877,A32&gt;=5.05,D32&lt;0.35,F32&lt;1.5),1.5,IF(AND(H32&gt;=13.869,H32&lt;14.494,A32&lt;5.55,G32&lt;0.948,H32&lt;14.877,A32&gt;=5.05,D32&lt;0.35,F32&lt;1.5),1.4,IF(AND(G32&lt;0.636,A32&gt;=6.1,H32&lt;14.508,H32&lt;15.168,G32&lt;0.68,B32&gt;=2.75,F32&lt;2.5,F32&gt;=1.5),4.68,IF(AND(G32&gt;=0.636,A32&gt;=6.1,H32&lt;14.508,H32&lt;15.168,G32&lt;0.68,B32&gt;=2.75,F32&lt;2.5,F32&gt;=1.5),4.4,IF(AND(B32&lt;2.85,B32&gt;=2.75,H32&gt;=11.8,D32&lt;2.2,H32&lt;16.284,D32&gt;=1.75,F32&gt;=2.5,F32&gt;=1.5),6.7,IF(AND(H32&lt;10.626,B32&lt;3.15,D32&lt;2.35,D32&gt;=2.2,H32&lt;16.284,D32&gt;=1.75,F32&gt;=2.5,F32&gt;=1.5),5.1,IF(AND(H32&gt;=10.626,B32&lt;3.15,D32&lt;2.35,D32&gt;=2.2,H32&lt;16.284,D32&gt;=1.75,F32&gt;=2.5,F32&gt;=1.5),5.2,IF(AND(G32&lt;0.378,B32&lt;3.35,G32&gt;=0.231,H32&lt;14.005,A32&gt;=4.35,H32&gt;=8.42,A32&lt;5.05,D32&lt;0.35,F32&lt;1.5),1.2,IF(AND(G32&gt;=0.378,B32&lt;3.35,G32&gt;=0.231,H32&lt;14.005,A32&gt;=4.35,H32&gt;=8.42,A32&lt;5.05,D32&lt;0.35,F32&lt;1.5),1.3,IF(AND(A32&lt;6.2,B32&gt;=2.85,B32&gt;=2.75,H32&gt;=11.8,D32&lt;2.2,H32&lt;16.284,D32&gt;=1.75,F32&gt;=2.5,F32&gt;=1.5),4.9,IF(AND(G32&lt;0.388,A32&gt;=6.2,B32&gt;=2.85,B32&gt;=2.75,H32&gt;=11.8,D32&lt;2.2,H32&lt;16.284,D32&gt;=1.75,F32&gt;=2.5,F32&gt;=1.5),5.52,IF(AND(G32&gt;=0.388,A32&gt;=6.2,B32&gt;=2.85,B32&gt;=2.75,H32&gt;=11.8,D32&lt;2.2,H32&lt;16.284,D32&gt;=1.75,F32&gt;=2.5,F32&gt;=1.5),5.7,"shouldnthappen")))))))))))))))))))))))))))))))))))))))</f>
        <v>1.42</v>
      </c>
      <c r="T32" s="1" t="n">
        <f aca="false">IF(AND(D32&gt;=0.8,A32&lt;5.45),3.7,IF(AND(D32&gt;=0.35,D32&lt;0.8,A32&lt;5.45),1.56,IF(AND(G32&lt;0.164,F32&lt;2.5,A32&gt;=5.45),1.6,IF(AND(H32&gt;=16.718,F32&gt;=2.5,A32&gt;=5.45),6.4,IF(AND(G32&gt;=0.719,H32&lt;16.718,F32&gt;=2.5,A32&gt;=5.45),5.05,IF(AND(A32&lt;4.35,A32&lt;5.05,D32&lt;0.35,D32&lt;0.8,A32&lt;5.45),1.1,IF(AND(H32&gt;=14.494,A32&gt;=5.05,D32&lt;0.35,D32&lt;0.8,A32&lt;5.45),1.6,IF(AND(G32&lt;0.338,D32&lt;1.25,G32&gt;=0.164,F32&lt;2.5,A32&gt;=5.45),4.1,IF(AND(H32&lt;8.397,D32&gt;=1.25,G32&gt;=0.164,F32&lt;2.5,A32&gt;=5.45),4,IF(AND(H32&lt;11.031,H32&lt;14.494,A32&gt;=5.05,D32&lt;0.35,D32&lt;0.8,A32&lt;5.45),1.5,IF(AND(H32&gt;=11.031,H32&lt;14.494,A32&gt;=5.05,D32&lt;0.35,D32&lt;0.8,A32&lt;5.45),1.44,IF(AND(B32&lt;2.65,H32&gt;=8.397,D32&gt;=1.25,G32&gt;=0.164,F32&lt;2.5,A32&gt;=5.45),4.767,IF(AND(H32&lt;7.388,G32&lt;0.487,G32&lt;0.719,H32&lt;16.718,F32&gt;=2.5,A32&gt;=5.45),5.067,IF(AND(G32&lt;0.533,G32&gt;=0.487,G32&lt;0.719,H32&lt;16.718,F32&gt;=2.5,A32&gt;=5.45),5.8,IF(AND(G32&gt;=0.533,G32&gt;=0.487,G32&lt;0.719,H32&lt;16.718,F32&gt;=2.5,A32&gt;=5.45),5.86,IF(AND(B32&lt;3.25,A32&gt;=4.95,A32&gt;=4.35,A32&lt;5.05,D32&lt;0.35,D32&lt;0.8,A32&lt;5.45),1.2,IF(AND(A32&lt;5.6,H32&lt;11.218,G32&gt;=0.338,D32&lt;1.25,G32&gt;=0.164,F32&lt;2.5,A32&gt;=5.45),3.7,IF(AND(A32&gt;=5.6,H32&lt;11.218,G32&gt;=0.338,D32&lt;1.25,G32&gt;=0.164,F32&lt;2.5,A32&gt;=5.45),3.5,IF(AND(H32&lt;12.668,H32&gt;=11.218,G32&gt;=0.338,D32&lt;1.25,G32&gt;=0.164,F32&lt;2.5,A32&gt;=5.45),3.9,IF(AND(H32&gt;=12.668,H32&gt;=11.218,G32&gt;=0.338,D32&lt;1.25,G32&gt;=0.164,F32&lt;2.5,A32&gt;=5.45),4,IF(AND(H32&gt;=15.705,B32&gt;=2.65,H32&gt;=8.397,D32&gt;=1.25,G32&gt;=0.164,F32&lt;2.5,A32&gt;=5.45),4.8,IF(AND(B32&lt;2.75,H32&gt;=7.388,G32&lt;0.487,G32&lt;0.719,H32&lt;16.718,F32&gt;=2.5,A32&gt;=5.45),5.26,IF(AND(B32&lt;2.95,A32&lt;4.5,A32&lt;4.95,A32&gt;=4.35,A32&lt;5.05,D32&lt;0.35,D32&lt;0.8,A32&lt;5.45),1.4,IF(AND(B32&gt;=2.95,A32&lt;4.5,A32&lt;4.95,A32&gt;=4.35,A32&lt;5.05,D32&lt;0.35,D32&lt;0.8,A32&lt;5.45),1.3,IF(AND(H32&gt;=13.924,A32&gt;=4.5,A32&lt;4.95,A32&gt;=4.35,A32&lt;5.05,D32&lt;0.35,D32&lt;0.8,A32&lt;5.45),1.5,IF(AND(G32&lt;0.252,B32&gt;=3.25,A32&gt;=4.95,A32&gt;=4.35,A32&lt;5.05,D32&lt;0.35,D32&lt;0.8,A32&lt;5.45),1.4,IF(AND(G32&gt;=0.252,B32&gt;=3.25,A32&gt;=4.95,A32&gt;=4.35,A32&lt;5.05,D32&lt;0.35,D32&lt;0.8,A32&lt;5.45),1.32,IF(AND(G32&gt;=0.473,H32&lt;15.705,B32&gt;=2.65,H32&gt;=8.397,D32&gt;=1.25,G32&gt;=0.164,F32&lt;2.5,A32&gt;=5.45),4.7,IF(AND(B32&gt;=3.15,B32&gt;=2.75,H32&gt;=7.388,G32&lt;0.487,G32&lt;0.719,H32&lt;16.718,F32&gt;=2.5,A32&gt;=5.45),5.7,IF(AND(B32&lt;3.15,H32&lt;13.924,A32&gt;=4.5,A32&lt;4.95,A32&gt;=4.35,A32&lt;5.05,D32&lt;0.35,D32&lt;0.8,A32&lt;5.45),1.433,IF(AND(B32&gt;=3.15,H32&lt;13.924,A32&gt;=4.5,A32&lt;4.95,A32&gt;=4.35,A32&lt;5.05,D32&lt;0.35,D32&lt;0.8,A32&lt;5.45),1.4,IF(AND(H32&gt;=14.81,G32&lt;0.473,H32&lt;15.705,B32&gt;=2.65,H32&gt;=8.397,D32&gt;=1.25,G32&gt;=0.164,F32&lt;2.5,A32&gt;=5.45),4.2,IF(AND(A32&lt;6.65,B32&lt;3.15,B32&gt;=2.75,H32&gt;=7.388,G32&lt;0.487,G32&lt;0.719,H32&lt;16.718,F32&gt;=2.5,A32&gt;=5.45),5.6,IF(AND(A32&gt;=6.65,B32&lt;3.15,B32&gt;=2.75,H32&gt;=7.388,G32&lt;0.487,G32&lt;0.719,H32&lt;16.718,F32&gt;=2.5,A32&gt;=5.45),5.4,IF(AND(A32&lt;6.15,H32&lt;14.81,G32&lt;0.473,H32&lt;15.705,B32&gt;=2.65,H32&gt;=8.397,D32&gt;=1.25,G32&gt;=0.164,F32&lt;2.5,A32&gt;=5.45),4.5,IF(AND(A32&gt;=6.15,H32&lt;14.81,G32&lt;0.473,H32&lt;15.705,B32&gt;=2.65,H32&gt;=8.397,D32&gt;=1.25,G32&gt;=0.164,F32&lt;2.5,A32&gt;=5.45),4.4,"shouldnthappen"))))))))))))))))))))))))))))))))))))</f>
        <v>1.4</v>
      </c>
      <c r="U32" s="1" t="n">
        <f aca="false">IF(AND(G32&gt;=0.934,F32&lt;1.5),1.7,IF(AND(D32&lt;0.15,D32&lt;0.25,G32&lt;0.934,F32&lt;1.5),1.38,IF(AND(H32&gt;=14.379,D32&gt;=0.25,G32&lt;0.934,F32&lt;1.5),1.7,IF(AND(A32&lt;5.3,D32&lt;1.35,F32&lt;2.5,F32&gt;=1.5),3.15,IF(AND(H32&lt;7.148,D32&gt;=1.35,F32&lt;2.5,F32&gt;=1.5),3.9,IF(AND(G32&lt;0.352,A32&lt;6.15,F32&gt;=2.5,F32&gt;=1.5),4.5,IF(AND(G32&gt;=0.352,A32&lt;6.15,F32&gt;=2.5,F32&gt;=1.5),4.92,IF(AND(B32&lt;2.85,A32&gt;=6.15,F32&gt;=2.5,F32&gt;=1.5),6.2,IF(AND(D32&gt;=0.45,H32&lt;14.379,D32&gt;=0.25,G32&lt;0.934,F32&lt;1.5),1.65,IF(AND(G32&gt;=0.857,A32&gt;=5.3,D32&lt;1.35,F32&lt;2.5,F32&gt;=1.5),4.3,IF(AND(A32&gt;=7.25,B32&gt;=2.85,A32&gt;=6.15,F32&gt;=2.5,F32&gt;=1.5),6.425,IF(AND(H32&lt;9.499,A32&lt;5.05,D32&gt;=0.15,D32&lt;0.25,G32&lt;0.934,F32&lt;1.5),1.4,IF(AND(A32&gt;=5.45,A32&gt;=5.05,D32&gt;=0.15,D32&lt;0.25,G32&lt;0.934,F32&lt;1.5),1.3,IF(AND(B32&gt;=4.15,D32&lt;0.45,H32&lt;14.379,D32&gt;=0.25,G32&lt;0.934,F32&lt;1.5),1.5,IF(AND(A32&gt;=5.75,G32&lt;0.857,A32&gt;=5.3,D32&lt;1.35,F32&lt;2.5,F32&gt;=1.5),4.02,IF(AND(A32&lt;6.65,G32&lt;0.333,H32&gt;=7.148,D32&gt;=1.35,F32&lt;2.5,F32&gt;=1.5),4.475,IF(AND(A32&gt;=6.65,G32&lt;0.333,H32&gt;=7.148,D32&gt;=1.35,F32&lt;2.5,F32&gt;=1.5),4.8,IF(AND(D32&gt;=1.45,G32&gt;=0.333,H32&gt;=7.148,D32&gt;=1.35,F32&lt;2.5,F32&gt;=1.5),4.85,IF(AND(G32&gt;=0.861,A32&lt;7.25,B32&gt;=2.85,A32&gt;=6.15,F32&gt;=2.5,F32&gt;=1.5),5.2,IF(AND(G32&lt;0.571,H32&gt;=9.499,A32&lt;5.05,D32&gt;=0.15,D32&lt;0.25,G32&lt;0.934,F32&lt;1.5),1.2,IF(AND(G32&gt;=0.571,H32&gt;=9.499,A32&lt;5.05,D32&gt;=0.15,D32&lt;0.25,G32&lt;0.934,F32&lt;1.5),1.3,IF(AND(H32&lt;9.283,A32&lt;5.45,A32&gt;=5.05,D32&gt;=0.15,D32&lt;0.25,G32&lt;0.934,F32&lt;1.5),1.5,IF(AND(H32&gt;=9.283,A32&lt;5.45,A32&gt;=5.05,D32&gt;=0.15,D32&lt;0.25,G32&lt;0.934,F32&lt;1.5),1.425,IF(AND(A32&lt;4.9,B32&lt;4.15,D32&lt;0.45,H32&lt;14.379,D32&gt;=0.25,G32&lt;0.934,F32&lt;1.5),1.4,IF(AND(A32&gt;=4.9,B32&lt;4.15,D32&lt;0.45,H32&lt;14.379,D32&gt;=0.25,G32&lt;0.934,F32&lt;1.5),1.325,IF(AND(G32&lt;0.572,A32&lt;5.75,G32&lt;0.857,A32&gt;=5.3,D32&lt;1.35,F32&lt;2.5,F32&gt;=1.5),3.65,IF(AND(G32&gt;=0.572,A32&lt;5.75,G32&lt;0.857,A32&gt;=5.3,D32&lt;1.35,F32&lt;2.5,F32&gt;=1.5),3.9,IF(AND(A32&lt;6.75,D32&lt;1.45,G32&gt;=0.333,H32&gt;=7.148,D32&gt;=1.35,F32&lt;2.5,F32&gt;=1.5),4.4,IF(AND(A32&gt;=6.75,D32&lt;1.45,G32&gt;=0.333,H32&gt;=7.148,D32&gt;=1.35,F32&lt;2.5,F32&gt;=1.5),4.78,IF(AND(A32&lt;6.6,B32&lt;3.25,G32&lt;0.861,A32&lt;7.25,B32&gt;=2.85,A32&gt;=6.15,F32&gt;=2.5,F32&gt;=1.5),5.333,IF(AND(H32&lt;11.461,B32&gt;=3.25,G32&lt;0.861,A32&lt;7.25,B32&gt;=2.85,A32&gt;=6.15,F32&gt;=2.5,F32&gt;=1.5),6.025,IF(AND(H32&gt;=11.461,B32&gt;=3.25,G32&lt;0.861,A32&lt;7.25,B32&gt;=2.85,A32&gt;=6.15,F32&gt;=2.5,F32&gt;=1.5),5.667,IF(AND(H32&gt;=14.564,A32&gt;=6.6,B32&lt;3.25,G32&lt;0.861,A32&lt;7.25,B32&gt;=2.85,A32&gt;=6.15,F32&gt;=2.5,F32&gt;=1.5),5.4,IF(AND(D32&gt;=2.35,H32&lt;14.564,A32&gt;=6.6,B32&lt;3.25,G32&lt;0.861,A32&lt;7.25,B32&gt;=2.85,A32&gt;=6.15,F32&gt;=2.5,F32&gt;=1.5),5.6,IF(AND(A32&lt;6.85,D32&lt;2.35,H32&lt;14.564,A32&gt;=6.6,B32&lt;3.25,G32&lt;0.861,A32&lt;7.25,B32&gt;=2.85,A32&gt;=6.15,F32&gt;=2.5,F32&gt;=1.5),5.9,IF(AND(A32&gt;=6.85,D32&lt;2.35,H32&lt;14.564,A32&gt;=6.6,B32&lt;3.25,G32&lt;0.861,A32&lt;7.25,B32&gt;=2.85,A32&gt;=6.15,F32&gt;=2.5,F32&gt;=1.5),5.78,"shouldnthappen"))))))))))))))))))))))))))))))))))))</f>
        <v>1.7</v>
      </c>
      <c r="V32" s="1" t="n">
        <f aca="false">IF(AND(H32&lt;5.748,A32&lt;5.05,D32&lt;0.75),1,IF(AND(B32&lt;3.15,H32&gt;=5.748,A32&lt;5.05,D32&lt;0.75),1.475,IF(AND(G32&gt;=0.801,D32&lt;0.25,A32&gt;=5.05,D32&lt;0.75),1.7,IF(AND(D32&gt;=0.45,D32&gt;=0.25,A32&gt;=5.05,D32&lt;0.75),1.7,IF(AND(B32&lt;2.35,F32&lt;2.5,B32&lt;2.75,D32&gt;=0.75),4.16,IF(AND(D32&lt;1.75,F32&gt;=2.5,B32&lt;2.75,D32&gt;=0.75),4.875,IF(AND(D32&gt;=1.75,F32&gt;=2.5,B32&lt;2.75,D32&gt;=0.75),5.333,IF(AND(H32&gt;=16.284,D32&gt;=1.55,B32&gt;=2.75,D32&gt;=0.75),6.6,IF(AND(H32&gt;=14.144,B32&gt;=3.15,H32&gt;=5.748,A32&lt;5.05,D32&lt;0.75),1.3,IF(AND(A32&lt;5.45,G32&lt;0.801,D32&lt;0.25,A32&gt;=5.05,D32&lt;0.75),1.5,IF(AND(A32&gt;=5.45,G32&lt;0.801,D32&lt;0.25,A32&gt;=5.05,D32&lt;0.75),1.34,IF(AND(B32&lt;3.75,D32&lt;0.45,D32&gt;=0.25,A32&gt;=5.05,D32&lt;0.75),1.467,IF(AND(B32&gt;=3.75,D32&lt;0.45,D32&gt;=0.25,A32&gt;=5.05,D32&lt;0.75),1.767,IF(AND(G32&gt;=0.896,B32&gt;=2.35,F32&lt;2.5,B32&lt;2.75,D32&gt;=0.75),4.9,IF(AND(H32&lt;15.504,D32&lt;1.35,D32&lt;1.55,B32&gt;=2.75,D32&gt;=0.75),4.2,IF(AND(H32&gt;=15.504,D32&lt;1.35,D32&lt;1.55,B32&gt;=2.75,D32&gt;=0.75),4.6,IF(AND(H32&lt;9.767,D32&gt;=1.35,D32&lt;1.55,B32&gt;=2.75,D32&gt;=0.75),5.1,IF(AND(A32&lt;4.5,H32&lt;14.144,B32&gt;=3.15,H32&gt;=5.748,A32&lt;5.05,D32&lt;0.75),1.3,IF(AND(A32&gt;=4.5,H32&lt;14.144,B32&gt;=3.15,H32&gt;=5.748,A32&lt;5.05,D32&lt;0.75),1.4,IF(AND(D32&gt;=1.15,G32&lt;0.896,B32&gt;=2.35,F32&lt;2.5,B32&lt;2.75,D32&gt;=0.75),4.04,IF(AND(B32&lt;2.9,H32&gt;=9.767,D32&gt;=1.35,D32&lt;1.55,B32&gt;=2.75,D32&gt;=0.75),4.8,IF(AND(D32&lt;1.7,A32&gt;=7.05,H32&lt;16.284,D32&gt;=1.55,B32&gt;=2.75,D32&gt;=0.75),5.8,IF(AND(D32&gt;=1.7,A32&gt;=7.05,H32&lt;16.284,D32&gt;=1.55,B32&gt;=2.75,D32&gt;=0.75),6.3,IF(AND(B32&lt;2.45,D32&lt;1.15,G32&lt;0.896,B32&gt;=2.35,F32&lt;2.5,B32&lt;2.75,D32&gt;=0.75),3.767,IF(AND(B32&gt;=2.45,D32&lt;1.15,G32&lt;0.896,B32&gt;=2.35,F32&lt;2.5,B32&lt;2.75,D32&gt;=0.75),3.167,IF(AND(B32&gt;=3.15,B32&gt;=2.9,H32&gt;=9.767,D32&gt;=1.35,D32&lt;1.55,B32&gt;=2.75,D32&gt;=0.75),4.7,IF(AND(D32&lt;1.9,D32&lt;2.05,A32&lt;7.05,H32&lt;16.284,D32&gt;=1.55,B32&gt;=2.75,D32&gt;=0.75),4.82,IF(AND(D32&gt;=1.9,D32&lt;2.05,A32&lt;7.05,H32&lt;16.284,D32&gt;=1.55,B32&gt;=2.75,D32&gt;=0.75),5.067,IF(AND(H32&lt;12.721,B32&lt;3.15,B32&gt;=2.9,H32&gt;=9.767,D32&gt;=1.35,D32&lt;1.55,B32&gt;=2.75,D32&gt;=0.75),4.5,IF(AND(H32&gt;=12.721,B32&lt;3.15,B32&gt;=2.9,H32&gt;=9.767,D32&gt;=1.35,D32&lt;1.55,B32&gt;=2.75,D32&gt;=0.75),4.433,IF(AND(H32&lt;9.525,G32&lt;0.364,D32&gt;=2.05,A32&lt;7.05,H32&lt;16.284,D32&gt;=1.55,B32&gt;=2.75,D32&gt;=0.75),5.1,IF(AND(A32&lt;6.25,G32&gt;=0.364,D32&gt;=2.05,A32&lt;7.05,H32&lt;16.284,D32&gt;=1.55,B32&gt;=2.75,D32&gt;=0.75),5.4,IF(AND(H32&lt;10.898,H32&gt;=9.525,G32&lt;0.364,D32&gt;=2.05,A32&lt;7.05,H32&lt;16.284,D32&gt;=1.55,B32&gt;=2.75,D32&gt;=0.75),5.6,IF(AND(H32&lt;8.711,A32&gt;=6.25,G32&gt;=0.364,D32&gt;=2.05,A32&lt;7.05,H32&lt;16.284,D32&gt;=1.55,B32&gt;=2.75,D32&gt;=0.75),5.7,IF(AND(H32&gt;=8.711,A32&gt;=6.25,G32&gt;=0.364,D32&gt;=2.05,A32&lt;7.05,H32&lt;16.284,D32&gt;=1.55,B32&gt;=2.75,D32&gt;=0.75),5.84,IF(AND(D32&lt;2.2,H32&gt;=10.898,H32&gt;=9.525,G32&lt;0.364,D32&gt;=2.05,A32&lt;7.05,H32&lt;16.284,D32&gt;=1.55,B32&gt;=2.75,D32&gt;=0.75),5.4,IF(AND(D32&gt;=2.2,H32&gt;=10.898,H32&gt;=9.525,G32&lt;0.364,D32&gt;=2.05,A32&lt;7.05,H32&lt;16.284,D32&gt;=1.55,B32&gt;=2.75,D32&gt;=0.75),5.3,"shouldnthappen")))))))))))))))))))))))))))))))))))))</f>
        <v>1.4</v>
      </c>
      <c r="W32" s="1" t="n">
        <f aca="false">IF(AND(H32&lt;6.926,D32&gt;=0.35,D32&lt;0.8),1.9,IF(AND(H32&gt;=6.926,D32&gt;=0.35,D32&lt;0.8),1.533,IF(AND(H32&lt;13.492,A32&lt;4.75,D32&lt;0.35,D32&lt;0.8),1.1,IF(AND(H32&gt;=13.492,A32&lt;4.75,D32&lt;0.35,D32&lt;0.8),1.375,IF(AND(B32&lt;2.75,A32&gt;=5.85,F32&lt;2.5,D32&gt;=0.8),4.833,IF(AND(B32&lt;3.3,A32&gt;=7.05,F32&gt;=2.5,D32&gt;=0.8),5.8,IF(AND(B32&gt;=3.3,A32&gt;=7.05,F32&gt;=2.5,D32&gt;=0.8),6.325,IF(AND(D32&gt;=0.25,A32&lt;5.05,A32&gt;=4.75,D32&lt;0.35,D32&lt;0.8),1.3,IF(AND(B32&lt;3.6,A32&gt;=5.05,A32&gt;=4.75,D32&lt;0.35,D32&lt;0.8),1.4,IF(AND(H32&lt;10.194,G32&lt;0.412,A32&lt;5.85,F32&lt;2.5,D32&gt;=0.8),4.133,IF(AND(H32&gt;=10.194,G32&lt;0.412,A32&lt;5.85,F32&lt;2.5,D32&gt;=0.8),4.5,IF(AND(A32&lt;5.35,G32&gt;=0.412,A32&lt;5.85,F32&lt;2.5,D32&gt;=0.8),3.15,IF(AND(A32&lt;6.2,B32&gt;=2.75,A32&gt;=5.85,F32&lt;2.5,D32&gt;=0.8),4.3,IF(AND(H32&lt;5.767,A32&lt;6.2,A32&lt;7.05,F32&gt;=2.5,D32&gt;=0.8),4.5,IF(AND(G32&gt;=0.861,A32&gt;=6.2,A32&lt;7.05,F32&gt;=2.5,D32&gt;=0.8),5.2,IF(AND(B32&lt;3.15,D32&lt;0.25,A32&lt;5.05,A32&gt;=4.75,D32&lt;0.35,D32&lt;0.8),1.55,IF(AND(A32&lt;5.45,B32&gt;=3.6,A32&gt;=5.05,A32&gt;=4.75,D32&lt;0.35,D32&lt;0.8),1.5,IF(AND(A32&gt;=5.45,B32&gt;=3.6,A32&gt;=5.05,A32&gt;=4.75,D32&lt;0.35,D32&lt;0.8),1.4,IF(AND(G32&gt;=0.772,A32&gt;=5.35,G32&gt;=0.412,A32&lt;5.85,F32&lt;2.5,D32&gt;=0.8),3.9,IF(AND(D32&gt;=1.45,A32&gt;=6.2,B32&gt;=2.75,A32&gt;=5.85,F32&lt;2.5,D32&gt;=0.8),4.775,IF(AND(G32&lt;0.5,H32&gt;=5.767,A32&lt;6.2,A32&lt;7.05,F32&gt;=2.5,D32&gt;=0.8),5.1,IF(AND(G32&gt;=0.5,H32&gt;=5.767,A32&lt;6.2,A32&lt;7.05,F32&gt;=2.5,D32&gt;=0.8),4.95,IF(AND(B32&gt;=3.25,G32&lt;0.861,A32&gt;=6.2,A32&lt;7.05,F32&gt;=2.5,D32&gt;=0.8),5.75,IF(AND(A32&lt;4.95,B32&gt;=3.15,D32&lt;0.25,A32&lt;5.05,A32&gt;=4.75,D32&lt;0.35,D32&lt;0.8),1.4,IF(AND(A32&lt;5.65,G32&lt;0.772,A32&gt;=5.35,G32&gt;=0.412,A32&lt;5.85,F32&lt;2.5,D32&gt;=0.8),3.6,IF(AND(A32&gt;=5.65,G32&lt;0.772,A32&gt;=5.35,G32&gt;=0.412,A32&lt;5.85,F32&lt;2.5,D32&gt;=0.8),3.5,IF(AND(B32&gt;=3.15,D32&lt;1.45,A32&gt;=6.2,B32&gt;=2.75,A32&gt;=5.85,F32&lt;2.5,D32&gt;=0.8),4.7,IF(AND(A32&gt;=6.65,B32&lt;3.25,G32&lt;0.861,A32&gt;=6.2,A32&lt;7.05,F32&gt;=2.5,D32&gt;=0.8),5.567,IF(AND(H32&lt;9.499,A32&gt;=4.95,B32&gt;=3.15,D32&lt;0.25,A32&lt;5.05,A32&gt;=4.75,D32&lt;0.35,D32&lt;0.8),1.4,IF(AND(H32&gt;=9.499,A32&gt;=4.95,B32&gt;=3.15,D32&lt;0.25,A32&lt;5.05,A32&gt;=4.75,D32&lt;0.35,D32&lt;0.8),1.2,IF(AND(G32&lt;0.765,B32&lt;3.15,D32&lt;1.45,A32&gt;=6.2,B32&gt;=2.75,A32&gt;=5.85,F32&lt;2.5,D32&gt;=0.8),4.4,IF(AND(G32&gt;=0.765,B32&lt;3.15,D32&lt;1.45,A32&gt;=6.2,B32&gt;=2.75,A32&gt;=5.85,F32&lt;2.5,D32&gt;=0.8),4.6,IF(AND(H32&lt;10.667,A32&lt;6.65,B32&lt;3.25,G32&lt;0.861,A32&gt;=6.2,A32&lt;7.05,F32&gt;=2.5,D32&gt;=0.8),5.167,IF(AND(G32&lt;0.627,H32&gt;=10.667,A32&lt;6.65,B32&lt;3.25,G32&lt;0.861,A32&gt;=6.2,A32&lt;7.05,F32&gt;=2.5,D32&gt;=0.8),5.64,IF(AND(G32&gt;=0.627,H32&gt;=10.667,A32&lt;6.65,B32&lt;3.25,G32&lt;0.861,A32&gt;=6.2,A32&lt;7.05,F32&gt;=2.5,D32&gt;=0.8),5.1,"shouldnthappen")))))))))))))))))))))))))))))))))))</f>
        <v>1.1</v>
      </c>
      <c r="X32" s="1" t="n">
        <f aca="false">IF(AND(B32&lt;3.05,H32&lt;6.697,A32&lt;5.45),4.1,IF(AND(B32&gt;=3.05,H32&lt;6.697,A32&lt;5.45),1.48,IF(AND(D32&lt;0.7,A32&lt;5.9,A32&gt;=5.45),1.4,IF(AND(A32&lt;4.35,B32&lt;3.3,H32&gt;=6.697,A32&lt;5.45),1.1,IF(AND(G32&lt;0.372,D32&gt;=0.7,A32&lt;5.9,A32&gt;=5.45),4.36,IF(AND(A32&gt;=4.9,A32&gt;=4.35,B32&lt;3.3,H32&gt;=6.697,A32&lt;5.45),1.6,IF(AND(H32&gt;=14.171,A32&lt;5.15,B32&gt;=3.3,H32&gt;=6.697,A32&lt;5.45),1.6,IF(AND(G32&lt;0.451,A32&gt;=5.15,B32&gt;=3.3,H32&gt;=6.697,A32&lt;5.45),1.367,IF(AND(G32&gt;=0.451,A32&gt;=5.15,B32&gt;=3.3,H32&gt;=6.697,A32&lt;5.45),1.5,IF(AND(G32&lt;0.332,D32&lt;1.45,F32&lt;2.5,A32&gt;=5.9,A32&gt;=5.45),4.35,IF(AND(A32&lt;6.15,D32&gt;=1.45,F32&lt;2.5,A32&gt;=5.9,A32&gt;=5.45),5.1,IF(AND(D32&gt;=2.4,G32&lt;0.432,F32&gt;=2.5,A32&gt;=5.9,A32&gt;=5.45),5.78,IF(AND(A32&lt;6.15,G32&gt;=0.432,F32&gt;=2.5,A32&gt;=5.9,A32&gt;=5.45),4.9,IF(AND(B32&lt;3.1,A32&lt;4.9,A32&gt;=4.35,B32&lt;3.3,H32&gt;=6.697,A32&lt;5.45),1.4,IF(AND(B32&gt;=3.1,A32&lt;4.9,A32&gt;=4.35,B32&lt;3.3,H32&gt;=6.697,A32&lt;5.45),1.3,IF(AND(G32&lt;0.343,H32&lt;14.171,A32&lt;5.15,B32&gt;=3.3,H32&gt;=6.697,A32&lt;5.45),1.433,IF(AND(G32&gt;=0.343,H32&lt;14.171,A32&lt;5.15,B32&gt;=3.3,H32&gt;=6.697,A32&lt;5.45),1.525,IF(AND(D32&lt;1.05,B32&lt;2.55,G32&gt;=0.372,D32&gt;=0.7,A32&lt;5.9,A32&gt;=5.45),3.7,IF(AND(H32&lt;10.596,B32&gt;=2.55,G32&gt;=0.372,D32&gt;=0.7,A32&lt;5.9,A32&gt;=5.45),3.525,IF(AND(H32&gt;=10.596,B32&gt;=2.55,G32&gt;=0.372,D32&gt;=0.7,A32&lt;5.9,A32&gt;=5.45),3.9,IF(AND(H32&lt;14.314,G32&gt;=0.332,D32&lt;1.45,F32&lt;2.5,A32&gt;=5.9,A32&gt;=5.45),4.4,IF(AND(H32&gt;=14.314,G32&gt;=0.332,D32&lt;1.45,F32&lt;2.5,A32&gt;=5.9,A32&gt;=5.45),4.7,IF(AND(H32&lt;13.906,A32&gt;=6.15,D32&gt;=1.45,F32&lt;2.5,A32&gt;=5.9,A32&gt;=5.45),4.675,IF(AND(H32&gt;=13.906,A32&gt;=6.15,D32&gt;=1.45,F32&lt;2.5,A32&gt;=5.9,A32&gt;=5.45),4.9,IF(AND(G32&lt;0.093,D32&lt;2.4,G32&lt;0.432,F32&gt;=2.5,A32&gt;=5.9,A32&gt;=5.45),5.6,IF(AND(B32&lt;2.95,A32&gt;=6.15,G32&gt;=0.432,F32&gt;=2.5,A32&gt;=5.9,A32&gt;=5.45),5.86,IF(AND(A32&lt;5.55,D32&gt;=1.05,B32&lt;2.55,G32&gt;=0.372,D32&gt;=0.7,A32&lt;5.9,A32&gt;=5.45),4,IF(AND(A32&gt;=5.55,D32&gt;=1.05,B32&lt;2.55,G32&gt;=0.372,D32&gt;=0.7,A32&lt;5.9,A32&gt;=5.45),3.9,IF(AND(D32&lt;1.7,G32&gt;=0.093,D32&lt;2.4,G32&lt;0.432,F32&gt;=2.5,A32&gt;=5.9,A32&gt;=5.45),5.05,IF(AND(G32&gt;=0.774,B32&gt;=2.95,A32&gt;=6.15,G32&gt;=0.432,F32&gt;=2.5,A32&gt;=5.9,A32&gt;=5.45),5.3,IF(AND(G32&gt;=0.312,D32&gt;=1.7,G32&gt;=0.093,D32&lt;2.4,G32&lt;0.432,F32&gt;=2.5,A32&gt;=5.9,A32&gt;=5.45),5.4,IF(AND(D32&lt;2.45,G32&lt;0.774,B32&gt;=2.95,A32&gt;=6.15,G32&gt;=0.432,F32&gt;=2.5,A32&gt;=5.9,A32&gt;=5.45),5.66,IF(AND(D32&gt;=2.45,G32&lt;0.774,B32&gt;=2.95,A32&gt;=6.15,G32&gt;=0.432,F32&gt;=2.5,A32&gt;=5.9,A32&gt;=5.45),6,IF(AND(G32&gt;=0.301,G32&lt;0.312,D32&gt;=1.7,G32&gt;=0.093,D32&lt;2.4,G32&lt;0.432,F32&gt;=2.5,A32&gt;=5.9,A32&gt;=5.45),5.1,IF(AND(A32&lt;6.45,G32&lt;0.301,G32&lt;0.312,D32&gt;=1.7,G32&gt;=0.093,D32&lt;2.4,G32&lt;0.432,F32&gt;=2.5,A32&gt;=5.9,A32&gt;=5.45),5.3,IF(AND(A32&gt;=6.45,G32&lt;0.301,G32&lt;0.312,D32&gt;=1.7,G32&gt;=0.093,D32&lt;2.4,G32&lt;0.432,F32&gt;=2.5,A32&gt;=5.9,A32&gt;=5.45),5.2,"shouldnthappen"))))))))))))))))))))))))))))))))))))</f>
        <v>1.3</v>
      </c>
      <c r="Y32" s="1" t="n">
        <f aca="false">IF(AND(H32&lt;6.51,F32&lt;1.5),1.8,IF(AND(H32&gt;=16.674,F32&gt;=1.5),6.533,IF(AND(D32&gt;=0.45,H32&gt;=6.51,F32&lt;1.5),1.667,IF(AND(H32&gt;=13.805,G32&lt;0.154,H32&lt;16.674,F32&gt;=1.5),6.7,IF(AND(D32&lt;0.15,A32&lt;5.05,D32&lt;0.45,H32&gt;=6.51,F32&lt;1.5),1.4,IF(AND(H32&gt;=13.586,A32&gt;=5.05,D32&lt;0.45,H32&gt;=6.51,F32&lt;1.5),1.3,IF(AND(F32&lt;2.5,H32&lt;13.805,G32&lt;0.154,H32&lt;16.674,F32&gt;=1.5),4.6,IF(AND(H32&lt;8.929,D32&lt;1.35,G32&gt;=0.154,H32&lt;16.674,F32&gt;=1.5),3.64,IF(AND(G32&lt;0.05,H32&lt;13.586,A32&gt;=5.05,D32&lt;0.45,H32&gt;=6.51,F32&lt;1.5),1.4,IF(AND(G32&gt;=0.107,F32&gt;=2.5,H32&lt;13.805,G32&lt;0.154,H32&lt;16.674,F32&gt;=1.5),5.3,IF(AND(B32&gt;=2.75,H32&gt;=8.929,D32&lt;1.35,G32&gt;=0.154,H32&lt;16.674,F32&gt;=1.5),4.433,IF(AND(D32&gt;=1.55,F32&lt;2.5,D32&gt;=1.35,G32&gt;=0.154,H32&lt;16.674,F32&gt;=1.5),4.975,IF(AND(H32&lt;6.93,F32&gt;=2.5,D32&gt;=1.35,G32&gt;=0.154,H32&lt;16.674,F32&gt;=1.5),4.5,IF(AND(H32&lt;12.675,G32&lt;0.217,D32&gt;=0.15,A32&lt;5.05,D32&lt;0.45,H32&gt;=6.51,F32&lt;1.5),1.4,IF(AND(H32&gt;=12.675,G32&lt;0.217,D32&gt;=0.15,A32&lt;5.05,D32&lt;0.45,H32&gt;=6.51,F32&lt;1.5),1.5,IF(AND(A32&lt;4.65,G32&gt;=0.217,D32&gt;=0.15,A32&lt;5.05,D32&lt;0.45,H32&gt;=6.51,F32&lt;1.5),1.35,IF(AND(D32&lt;0.25,G32&gt;=0.05,H32&lt;13.586,A32&gt;=5.05,D32&lt;0.45,H32&gt;=6.51,F32&lt;1.5),1.467,IF(AND(D32&gt;=0.25,G32&gt;=0.05,H32&lt;13.586,A32&gt;=5.05,D32&lt;0.45,H32&gt;=6.51,F32&lt;1.5),1.5,IF(AND(H32&lt;9.15,G32&lt;0.107,F32&gt;=2.5,H32&lt;13.805,G32&lt;0.154,H32&lt;16.674,F32&gt;=1.5),5.7,IF(AND(H32&gt;=9.15,G32&lt;0.107,F32&gt;=2.5,H32&lt;13.805,G32&lt;0.154,H32&lt;16.674,F32&gt;=1.5),5.6,IF(AND(G32&lt;0.404,B32&lt;2.75,H32&gt;=8.929,D32&lt;1.35,G32&gt;=0.154,H32&lt;16.674,F32&gt;=1.5),4.15,IF(AND(G32&gt;=0.404,B32&lt;2.75,H32&gt;=8.929,D32&lt;1.35,G32&gt;=0.154,H32&lt;16.674,F32&gt;=1.5),3.9,IF(AND(A32&gt;=6.75,D32&lt;1.55,F32&lt;2.5,D32&gt;=1.35,G32&gt;=0.154,H32&lt;16.674,F32&gt;=1.5),4.82,IF(AND(D32&lt;0.25,A32&gt;=4.65,G32&gt;=0.217,D32&gt;=0.15,A32&lt;5.05,D32&lt;0.45,H32&gt;=6.51,F32&lt;1.5),1.325,IF(AND(D32&gt;=0.25,A32&gt;=4.65,G32&gt;=0.217,D32&gt;=0.15,A32&lt;5.05,D32&lt;0.45,H32&gt;=6.51,F32&lt;1.5),1.3,IF(AND(A32&lt;6.55,A32&lt;6.75,D32&lt;1.55,F32&lt;2.5,D32&gt;=1.35,G32&gt;=0.154,H32&lt;16.674,F32&gt;=1.5),4.575,IF(AND(A32&gt;=6.55,A32&lt;6.75,D32&lt;1.55,F32&lt;2.5,D32&gt;=1.35,G32&gt;=0.154,H32&lt;16.674,F32&gt;=1.5),4.4,IF(AND(B32&lt;2.9,D32&lt;2.05,H32&gt;=6.93,F32&gt;=2.5,D32&gt;=1.35,G32&gt;=0.154,H32&lt;16.674,F32&gt;=1.5),5.05,IF(AND(H32&lt;8.884,D32&gt;=2.05,H32&gt;=6.93,F32&gt;=2.5,D32&gt;=1.35,G32&gt;=0.154,H32&lt;16.674,F32&gt;=1.5),5.1,IF(AND(H32&lt;13.711,B32&gt;=2.9,D32&lt;2.05,H32&gt;=6.93,F32&gt;=2.5,D32&gt;=1.35,G32&gt;=0.154,H32&lt;16.674,F32&gt;=1.5),5,IF(AND(H32&gt;=13.711,B32&gt;=2.9,D32&lt;2.05,H32&gt;=6.93,F32&gt;=2.5,D32&gt;=1.35,G32&gt;=0.154,H32&lt;16.674,F32&gt;=1.5),5.8,IF(AND(B32&lt;3.15,H32&gt;=8.884,D32&gt;=2.05,H32&gt;=6.93,F32&gt;=2.5,D32&gt;=1.35,G32&gt;=0.154,H32&lt;16.674,F32&gt;=1.5),5.56,IF(AND(B32&gt;=3.15,H32&gt;=8.884,D32&gt;=2.05,H32&gt;=6.93,F32&gt;=2.5,D32&gt;=1.35,G32&gt;=0.154,H32&lt;16.674,F32&gt;=1.5),5.9,"shouldnthappen")))))))))))))))))))))))))))))))))</f>
        <v>1.325</v>
      </c>
      <c r="Z32" s="1" t="n">
        <f aca="false">IF(AND(F32&gt;=2,B32&gt;=3.35),5.6,IF(AND(A32&lt;6.65,H32&gt;=15.076,B32&lt;3.35),4.8,IF(AND(A32&gt;=6.65,H32&gt;=15.076,B32&lt;3.35),6.15,IF(AND(H32&lt;6.542,F32&lt;2,B32&gt;=3.35),1.767,IF(AND(G32&gt;=0.653,D32&lt;0.75,H32&lt;15.076,B32&lt;3.35),1.55,IF(AND(D32&lt;0.15,G32&lt;0.653,D32&lt;0.75,H32&lt;15.076,B32&lt;3.35),1.1,IF(AND(G32&lt;0.356,A32&lt;5.05,H32&gt;=6.542,F32&lt;2,B32&gt;=3.35),1.4,IF(AND(G32&gt;=0.356,A32&lt;5.05,H32&gt;=6.542,F32&lt;2,B32&gt;=3.35),1.3,IF(AND(G32&gt;=0.566,A32&gt;=5.05,H32&gt;=6.542,F32&lt;2,B32&gt;=3.35),1.6,IF(AND(B32&gt;=3.1,D32&gt;=0.15,G32&lt;0.653,D32&lt;0.75,H32&lt;15.076,B32&lt;3.35),1.367,IF(AND(B32&gt;=2.65,D32&lt;1.45,B32&lt;2.75,D32&gt;=0.75,H32&lt;15.076,B32&lt;3.35),3.96,IF(AND(G32&lt;0.352,D32&gt;=1.45,B32&lt;2.75,D32&gt;=0.75,H32&lt;15.076,B32&lt;3.35),4.5,IF(AND(D32&gt;=1.35,A32&lt;6.2,B32&gt;=2.75,D32&gt;=0.75,H32&lt;15.076,B32&lt;3.35),4.733,IF(AND(A32&lt;4.7,B32&lt;3.1,D32&gt;=0.15,G32&lt;0.653,D32&lt;0.75,H32&lt;15.076,B32&lt;3.35),1.36,IF(AND(A32&gt;=4.7,B32&lt;3.1,D32&gt;=0.15,G32&lt;0.653,D32&lt;0.75,H32&lt;15.076,B32&lt;3.35),1.6,IF(AND(A32&lt;5.2,B32&lt;2.65,D32&lt;1.45,B32&lt;2.75,D32&gt;=0.75,H32&lt;15.076,B32&lt;3.35),3.3,IF(AND(A32&lt;6.5,G32&gt;=0.352,D32&gt;=1.45,B32&lt;2.75,D32&gt;=0.75,H32&lt;15.076,B32&lt;3.35),5,IF(AND(A32&gt;=6.5,G32&gt;=0.352,D32&gt;=1.45,B32&lt;2.75,D32&gt;=0.75,H32&lt;15.076,B32&lt;3.35),5.8,IF(AND(H32&lt;8.486,D32&lt;1.35,A32&lt;6.2,B32&gt;=2.75,D32&gt;=0.75,H32&lt;15.076,B32&lt;3.35),3.975,IF(AND(G32&lt;0.187,F32&lt;2.5,A32&gt;=6.2,B32&gt;=2.75,D32&gt;=0.75,H32&lt;15.076,B32&lt;3.35),5,IF(AND(G32&gt;=0.187,F32&lt;2.5,A32&gt;=6.2,B32&gt;=2.75,D32&gt;=0.75,H32&lt;15.076,B32&lt;3.35),4.525,IF(AND(A32&gt;=7.25,F32&gt;=2.5,A32&gt;=6.2,B32&gt;=2.75,D32&gt;=0.75,H32&lt;15.076,B32&lt;3.35),6.5,IF(AND(G32&lt;0.185,B32&lt;3.6,G32&lt;0.566,A32&gt;=5.05,H32&gt;=6.542,F32&lt;2,B32&gt;=3.35),1.45,IF(AND(G32&gt;=0.185,B32&lt;3.6,G32&lt;0.566,A32&gt;=5.05,H32&gt;=6.542,F32&lt;2,B32&gt;=3.35),1.34,IF(AND(G32&lt;0.13,B32&gt;=3.6,G32&lt;0.566,A32&gt;=5.05,H32&gt;=6.542,F32&lt;2,B32&gt;=3.35),1.45,IF(AND(G32&gt;=0.13,B32&gt;=3.6,G32&lt;0.566,A32&gt;=5.05,H32&gt;=6.542,F32&lt;2,B32&gt;=3.35),1.5,IF(AND(D32&lt;1.05,A32&gt;=5.2,B32&lt;2.65,D32&lt;1.45,B32&lt;2.75,D32&gt;=0.75,H32&lt;15.076,B32&lt;3.35),3.5,IF(AND(D32&gt;=1.05,A32&gt;=5.2,B32&lt;2.65,D32&lt;1.45,B32&lt;2.75,D32&gt;=0.75,H32&lt;15.076,B32&lt;3.35),3.94,IF(AND(H32&lt;10.983,H32&gt;=8.486,D32&lt;1.35,A32&lt;6.2,B32&gt;=2.75,D32&gt;=0.75,H32&lt;15.076,B32&lt;3.35),4.38,IF(AND(H32&gt;=10.983,H32&gt;=8.486,D32&lt;1.35,A32&lt;6.2,B32&gt;=2.75,D32&gt;=0.75,H32&lt;15.076,B32&lt;3.35),4.1,IF(AND(B32&gt;=3.25,A32&lt;7.25,F32&gt;=2.5,A32&gt;=6.2,B32&gt;=2.75,D32&gt;=0.75,H32&lt;15.076,B32&lt;3.35),5.7,IF(AND(B32&lt;2.95,B32&lt;3.25,A32&lt;7.25,F32&gt;=2.5,A32&gt;=6.2,B32&gt;=2.75,D32&gt;=0.75,H32&lt;15.076,B32&lt;3.35),5.6,IF(AND(H32&gt;=13.711,B32&gt;=2.95,B32&lt;3.25,A32&lt;7.25,F32&gt;=2.5,A32&gt;=6.2,B32&gt;=2.75,D32&gt;=0.75,H32&lt;15.076,B32&lt;3.35),5.8,IF(AND(A32&gt;=6.8,H32&lt;13.711,B32&gt;=2.95,B32&lt;3.25,A32&lt;7.25,F32&gt;=2.5,A32&gt;=6.2,B32&gt;=2.75,D32&gt;=0.75,H32&lt;15.076,B32&lt;3.35),5.1,IF(AND(H32&lt;12.921,A32&lt;6.8,H32&lt;13.711,B32&gt;=2.95,B32&lt;3.25,A32&lt;7.25,F32&gt;=2.5,A32&gt;=6.2,B32&gt;=2.75,D32&gt;=0.75,H32&lt;15.076,B32&lt;3.35),5.34,IF(AND(H32&gt;=12.921,A32&lt;6.8,H32&lt;13.711,B32&gt;=2.95,B32&lt;3.25,A32&lt;7.25,F32&gt;=2.5,A32&gt;=6.2,B32&gt;=2.75,D32&gt;=0.75,H32&lt;15.076,B32&lt;3.35),5.133,"shouldnthappen"))))))))))))))))))))))))))))))))))))</f>
        <v>1.55</v>
      </c>
      <c r="AA32" s="1" t="n">
        <f aca="false">IF(AND(D32&gt;=0.45,A32&lt;5.05,D32&lt;0.8),1.6,IF(AND(D32&gt;=0.45,A32&gt;=5.05,D32&lt;0.8),1.7,IF(AND(H32&gt;=16.244,F32&gt;=2.5,D32&gt;=0.8),6.533,IF(AND(A32&lt;4.35,D32&lt;0.45,A32&lt;5.05,D32&lt;0.8),1.1,IF(AND(H32&gt;=14.877,D32&lt;0.45,A32&gt;=5.05,D32&lt;0.8),1.3,IF(AND(D32&gt;=1.4,A32&lt;5.65,F32&lt;2.5,D32&gt;=0.8),4.5,IF(AND(A32&gt;=7.25,H32&lt;16.244,F32&gt;=2.5,D32&gt;=0.8),6.5,IF(AND(A32&gt;=4.75,A32&gt;=4.35,D32&lt;0.45,A32&lt;5.05,D32&lt;0.8),1.35,IF(AND(A32&lt;5.3,D32&lt;1.4,A32&lt;5.65,F32&lt;2.5,D32&gt;=0.8),3.1,IF(AND(A32&gt;=6.8,A32&gt;=6.55,A32&gt;=5.65,F32&lt;2.5,D32&gt;=0.8),4.9,IF(AND(H32&lt;5.767,A32&lt;7.25,H32&lt;16.244,F32&gt;=2.5,D32&gt;=0.8),4.5,IF(AND(G32&gt;=0.522,A32&lt;4.75,A32&gt;=4.35,D32&lt;0.45,A32&lt;5.05,D32&lt;0.8),1.2,IF(AND(G32&gt;=0.948,D32&lt;0.35,H32&lt;14.877,D32&lt;0.45,A32&gt;=5.05,D32&lt;0.8),1.7,IF(AND(H32&lt;13.089,D32&gt;=0.35,H32&lt;14.877,D32&lt;0.45,A32&gt;=5.05,D32&lt;0.8),1.5,IF(AND(H32&gt;=13.089,D32&gt;=0.35,H32&lt;14.877,D32&lt;0.45,A32&gt;=5.05,D32&lt;0.8),1.3,IF(AND(B32&gt;=2.95,A32&gt;=5.3,D32&lt;1.4,A32&lt;5.65,F32&lt;2.5,D32&gt;=0.8),4.1,IF(AND(H32&lt;9.181,A32&lt;6.05,A32&lt;6.55,A32&gt;=5.65,F32&lt;2.5,D32&gt;=0.8),5.1,IF(AND(H32&gt;=9.181,A32&lt;6.05,A32&lt;6.55,A32&gt;=5.65,F32&lt;2.5,D32&gt;=0.8),4.3,IF(AND(G32&gt;=0.867,A32&gt;=6.05,A32&lt;6.55,A32&gt;=5.65,F32&lt;2.5,D32&gt;=0.8),4.9,IF(AND(B32&lt;3.05,A32&lt;6.8,A32&gt;=6.55,A32&gt;=5.65,F32&lt;2.5,D32&gt;=0.8),5,IF(AND(B32&gt;=3.05,A32&lt;6.8,A32&gt;=6.55,A32&gt;=5.65,F32&lt;2.5,D32&gt;=0.8),4.55,IF(AND(H32&gt;=14.144,G32&lt;0.522,A32&lt;4.75,A32&gt;=4.35,D32&lt;0.45,A32&lt;5.05,D32&lt;0.8),1.3,IF(AND(B32&lt;2.7,B32&lt;2.95,A32&gt;=5.3,D32&lt;1.4,A32&lt;5.65,F32&lt;2.5,D32&gt;=0.8),3.78,IF(AND(B32&gt;=2.7,B32&lt;2.95,A32&gt;=5.3,D32&lt;1.4,A32&lt;5.65,F32&lt;2.5,D32&gt;=0.8),3.6,IF(AND(G32&lt;0.638,G32&lt;0.867,A32&gt;=6.05,A32&lt;6.55,A32&gt;=5.65,F32&lt;2.5,D32&gt;=0.8),4.433,IF(AND(G32&gt;=0.638,G32&lt;0.867,A32&gt;=6.05,A32&lt;6.55,A32&gt;=5.65,F32&lt;2.5,D32&gt;=0.8),4,IF(AND(A32&lt;6.35,H32&lt;11.146,H32&gt;=5.767,A32&lt;7.25,H32&lt;16.244,F32&gt;=2.5,D32&gt;=0.8),5.1,IF(AND(A32&lt;4.5,H32&lt;14.144,G32&lt;0.522,A32&lt;4.75,A32&gt;=4.35,D32&lt;0.45,A32&lt;5.05,D32&lt;0.8),1.35,IF(AND(A32&gt;=4.5,H32&lt;14.144,G32&lt;0.522,A32&lt;4.75,A32&gt;=4.35,D32&lt;0.45,A32&lt;5.05,D32&lt;0.8),1.4,IF(AND(A32&lt;5.15,B32&lt;3.75,G32&lt;0.948,D32&lt;0.35,H32&lt;14.877,D32&lt;0.45,A32&gt;=5.05,D32&lt;0.8),1.4,IF(AND(A32&gt;=5.15,B32&lt;3.75,G32&lt;0.948,D32&lt;0.35,H32&lt;14.877,D32&lt;0.45,A32&gt;=5.05,D32&lt;0.8),1.5,IF(AND(G32&lt;0.112,B32&gt;=3.75,G32&lt;0.948,D32&lt;0.35,H32&lt;14.877,D32&lt;0.45,A32&gt;=5.05,D32&lt;0.8),1.5,IF(AND(G32&gt;=0.112,B32&gt;=3.75,G32&lt;0.948,D32&lt;0.35,H32&lt;14.877,D32&lt;0.45,A32&gt;=5.05,D32&lt;0.8),1.6,IF(AND(G32&lt;0.075,A32&gt;=6.35,H32&lt;11.146,H32&gt;=5.767,A32&lt;7.25,H32&lt;16.244,F32&gt;=2.5,D32&gt;=0.8),5.5,IF(AND(G32&gt;=0.075,A32&gt;=6.35,H32&lt;11.146,H32&gt;=5.767,A32&lt;7.25,H32&lt;16.244,F32&gt;=2.5,D32&gt;=0.8),5.24,IF(AND(B32&lt;2.95,D32&lt;1.9,H32&gt;=11.146,H32&gt;=5.767,A32&lt;7.25,H32&lt;16.244,F32&gt;=2.5,D32&gt;=0.8),5.65,IF(AND(B32&gt;=2.95,D32&lt;1.9,H32&gt;=11.146,H32&gt;=5.767,A32&lt;7.25,H32&lt;16.244,F32&gt;=2.5,D32&gt;=0.8),5.8,IF(AND(H32&lt;13.42,D32&gt;=1.9,H32&gt;=11.146,H32&gt;=5.767,A32&lt;7.25,H32&lt;16.244,F32&gt;=2.5,D32&gt;=0.8),5.6,IF(AND(H32&gt;=13.42,D32&gt;=1.9,H32&gt;=11.146,H32&gt;=5.767,A32&lt;7.25,H32&lt;16.244,F32&gt;=2.5,D32&gt;=0.8),5.34,"shouldnthappen")))))))))))))))))))))))))))))))))))))))</f>
        <v>1.2</v>
      </c>
      <c r="AB32" s="1" t="n">
        <f aca="false">IF(AND(D32&gt;=0.35,F32&lt;1.5),1.5,IF(AND(F32&lt;2.5,D32&gt;=1.55,F32&gt;=1.5),4.85,IF(AND(H32&lt;8.308,D32&lt;0.15,D32&lt;0.35,F32&lt;1.5),1.5,IF(AND(H32&gt;=8.308,D32&lt;0.15,D32&lt;0.35,F32&lt;1.5),1.4,IF(AND(H32&lt;5.523,D32&gt;=0.15,D32&lt;0.35,F32&lt;1.5),1,IF(AND(G32&lt;0.572,H32&lt;10.688,D32&lt;1.55,F32&gt;=1.5),3.75,IF(AND(B32&gt;=3.5,F32&gt;=2.5,D32&gt;=1.55,F32&gt;=1.5),6.3,IF(AND(A32&gt;=5.65,G32&gt;=0.572,H32&lt;10.688,D32&lt;1.55,F32&gt;=1.5),4.45,IF(AND(B32&gt;=2.85,A32&lt;6.15,H32&gt;=10.688,D32&lt;1.55,F32&gt;=1.5),4.35,IF(AND(H32&gt;=16.284,B32&lt;3.5,F32&gt;=2.5,D32&gt;=1.55,F32&gt;=1.5),6.6,IF(AND(G32&gt;=0.241,G32&lt;0.338,H32&gt;=5.523,D32&gt;=0.15,D32&lt;0.35,F32&lt;1.5),1.25,IF(AND(A32&lt;5.05,G32&gt;=0.338,H32&gt;=5.523,D32&gt;=0.15,D32&lt;0.35,F32&lt;1.5),1.35,IF(AND(B32&lt;2.7,A32&lt;5.65,G32&gt;=0.572,H32&lt;10.688,D32&lt;1.55,F32&gt;=1.5),4,IF(AND(B32&gt;=2.7,A32&lt;5.65,G32&gt;=0.572,H32&lt;10.688,D32&lt;1.55,F32&gt;=1.5),3.6,IF(AND(B32&lt;2.45,B32&lt;2.85,A32&lt;6.15,H32&gt;=10.688,D32&lt;1.55,F32&gt;=1.5),3.7,IF(AND(A32&lt;6.25,B32&lt;2.85,A32&gt;=6.15,H32&gt;=10.688,D32&lt;1.55,F32&gt;=1.5),4.5,IF(AND(A32&gt;=6.25,B32&lt;2.85,A32&gt;=6.15,H32&gt;=10.688,D32&lt;1.55,F32&gt;=1.5),4.86,IF(AND(D32&gt;=1.45,B32&gt;=2.85,A32&gt;=6.15,H32&gt;=10.688,D32&lt;1.55,F32&gt;=1.5),4.8,IF(AND(H32&lt;8.202,H32&lt;16.284,B32&lt;3.5,F32&gt;=2.5,D32&gt;=1.55,F32&gt;=1.5),5.7,IF(AND(A32&gt;=5.1,G32&lt;0.241,G32&lt;0.338,H32&gt;=5.523,D32&gt;=0.15,D32&lt;0.35,F32&lt;1.5),1.5,IF(AND(B32&gt;=3.75,A32&gt;=5.05,G32&gt;=0.338,H32&gt;=5.523,D32&gt;=0.15,D32&lt;0.35,F32&lt;1.5),1.6,IF(AND(A32&lt;5.7,B32&gt;=2.45,B32&lt;2.85,A32&lt;6.15,H32&gt;=10.688,D32&lt;1.55,F32&gt;=1.5),3.9,IF(AND(A32&gt;=5.7,B32&gt;=2.45,B32&lt;2.85,A32&lt;6.15,H32&gt;=10.688,D32&lt;1.55,F32&gt;=1.5),4.02,IF(AND(H32&lt;13.654,D32&lt;1.45,B32&gt;=2.85,A32&gt;=6.15,H32&gt;=10.688,D32&lt;1.55,F32&gt;=1.5),4.333,IF(AND(H32&gt;=13.654,D32&lt;1.45,B32&gt;=2.85,A32&gt;=6.15,H32&gt;=10.688,D32&lt;1.55,F32&gt;=1.5),4.54,IF(AND(A32&lt;6.15,H32&gt;=8.202,H32&lt;16.284,B32&lt;3.5,F32&gt;=2.5,D32&gt;=1.55,F32&gt;=1.5),5,IF(AND(H32&lt;13.924,A32&lt;5.1,G32&lt;0.241,G32&lt;0.338,H32&gt;=5.523,D32&gt;=0.15,D32&lt;0.35,F32&lt;1.5),1.4,IF(AND(H32&gt;=13.924,A32&lt;5.1,G32&lt;0.241,G32&lt;0.338,H32&gt;=5.523,D32&gt;=0.15,D32&lt;0.35,F32&lt;1.5),1.5,IF(AND(D32&lt;0.25,B32&lt;3.75,A32&gt;=5.05,G32&gt;=0.338,H32&gt;=5.523,D32&gt;=0.15,D32&lt;0.35,F32&lt;1.5),1.5,IF(AND(D32&gt;=0.25,B32&lt;3.75,A32&gt;=5.05,G32&gt;=0.338,H32&gt;=5.523,D32&gt;=0.15,D32&lt;0.35,F32&lt;1.5),1.4,IF(AND(H32&lt;8.884,B32&gt;=3.05,A32&gt;=6.15,H32&gt;=8.202,H32&lt;16.284,B32&lt;3.5,F32&gt;=2.5,D32&gt;=1.55,F32&gt;=1.5),5.1,IF(AND(A32&lt;6.45,G32&lt;0.368,B32&lt;3.05,A32&gt;=6.15,H32&gt;=8.202,H32&lt;16.284,B32&lt;3.5,F32&gt;=2.5,D32&gt;=1.55,F32&gt;=1.5),5.525,IF(AND(A32&gt;=6.45,G32&lt;0.368,B32&lt;3.05,A32&gt;=6.15,H32&gt;=8.202,H32&lt;16.284,B32&lt;3.5,F32&gt;=2.5,D32&gt;=1.55,F32&gt;=1.5),5.35,IF(AND(D32&lt;2.25,G32&gt;=0.368,B32&lt;3.05,A32&gt;=6.15,H32&gt;=8.202,H32&lt;16.284,B32&lt;3.5,F32&gt;=2.5,D32&gt;=1.55,F32&gt;=1.5),5.8,IF(AND(D32&gt;=2.25,G32&gt;=0.368,B32&lt;3.05,A32&gt;=6.15,H32&gt;=8.202,H32&lt;16.284,B32&lt;3.5,F32&gt;=2.5,D32&gt;=1.55,F32&gt;=1.5),5.2,IF(AND(H32&lt;10.257,H32&gt;=8.884,B32&gt;=3.05,A32&gt;=6.15,H32&gt;=8.202,H32&lt;16.284,B32&lt;3.5,F32&gt;=2.5,D32&gt;=1.55,F32&gt;=1.5),5.9,IF(AND(H32&gt;=10.257,H32&gt;=8.884,B32&gt;=3.05,A32&gt;=6.15,H32&gt;=8.202,H32&lt;16.284,B32&lt;3.5,F32&gt;=2.5,D32&gt;=1.55,F32&gt;=1.5),5.48,"shouldnthappen")))))))))))))))))))))))))))))))))))))</f>
        <v>1.35</v>
      </c>
      <c r="AC32" s="1" t="n">
        <f aca="false">IF(AND(H32&lt;5.748,A32&lt;5.05,D32&lt;0.8),1,IF(AND(B32&lt;3.35,A32&gt;=5.05,D32&lt;0.8),1.7,IF(AND(A32&lt;5.85,G32&lt;0.154,D32&gt;=0.8),4.5,IF(AND(D32&gt;=0.45,H32&gt;=5.748,A32&lt;5.05,D32&lt;0.8),1.6,IF(AND(G32&gt;=0.934,B32&gt;=3.35,A32&gt;=5.05,D32&lt;0.8),1.7,IF(AND(D32&lt;2.1,A32&gt;=5.85,G32&lt;0.154,D32&gt;=0.8),6.15,IF(AND(D32&gt;=2.1,A32&gt;=5.85,G32&lt;0.154,D32&gt;=0.8),5.5,IF(AND(A32&lt;6.1,D32&gt;=1.55,G32&gt;=0.154,D32&gt;=0.8),5,IF(AND(H32&gt;=14.379,G32&lt;0.934,B32&gt;=3.35,A32&gt;=5.05,D32&lt;0.8),1.58,IF(AND(G32&lt;0.379,A32&gt;=6.1,D32&gt;=1.55,G32&gt;=0.154,D32&gt;=0.8),5.42,IF(AND(H32&lt;13.924,G32&lt;0.227,D32&lt;0.45,H32&gt;=5.748,A32&lt;5.05,D32&lt;0.8),1.4,IF(AND(H32&gt;=13.924,G32&lt;0.227,D32&lt;0.45,H32&gt;=5.748,A32&lt;5.05,D32&lt;0.8),1.5,IF(AND(B32&lt;3.1,G32&gt;=0.227,D32&lt;0.45,H32&gt;=5.748,A32&lt;5.05,D32&lt;0.8),1.1,IF(AND(G32&lt;0.13,H32&lt;14.379,G32&lt;0.934,B32&gt;=3.35,A32&gt;=5.05,D32&lt;0.8),1.4,IF(AND(D32&lt;1.05,A32&lt;5.65,D32&lt;1.35,D32&lt;1.55,G32&gt;=0.154,D32&gt;=0.8),3.7,IF(AND(D32&lt;1.25,A32&gt;=5.65,D32&lt;1.35,D32&lt;1.55,G32&gt;=0.154,D32&gt;=0.8),4.06,IF(AND(D32&gt;=1.25,A32&gt;=5.65,D32&lt;1.35,D32&lt;1.55,G32&gt;=0.154,D32&gt;=0.8),4.425,IF(AND(H32&lt;13.654,D32&lt;1.45,D32&gt;=1.35,D32&lt;1.55,G32&gt;=0.154,D32&gt;=0.8),4.275,IF(AND(G32&lt;0.259,D32&gt;=1.45,D32&gt;=1.35,D32&lt;1.55,G32&gt;=0.154,D32&gt;=0.8),5.1,IF(AND(B32&lt;2.95,G32&gt;=0.379,A32&gt;=6.1,D32&gt;=1.55,G32&gt;=0.154,D32&gt;=0.8),6.3,IF(AND(B32&lt;3.25,B32&gt;=3.1,G32&gt;=0.227,D32&lt;0.45,H32&gt;=5.748,A32&lt;5.05,D32&lt;0.8),1.3,IF(AND(B32&gt;=3.25,B32&gt;=3.1,G32&gt;=0.227,D32&lt;0.45,H32&gt;=5.748,A32&lt;5.05,D32&lt;0.8),1.4,IF(AND(H32&gt;=13.372,G32&gt;=0.13,H32&lt;14.379,G32&lt;0.934,B32&gt;=3.35,A32&gt;=5.05,D32&lt;0.8),1.4,IF(AND(H32&lt;6.69,D32&gt;=1.05,A32&lt;5.65,D32&lt;1.35,D32&lt;1.55,G32&gt;=0.154,D32&gt;=0.8),4.033,IF(AND(H32&gt;=6.69,D32&gt;=1.05,A32&lt;5.65,D32&lt;1.35,D32&lt;1.55,G32&gt;=0.154,D32&gt;=0.8),3.88,IF(AND(B32&lt;2.85,H32&gt;=13.654,D32&lt;1.45,D32&gt;=1.35,D32&lt;1.55,G32&gt;=0.154,D32&gt;=0.8),4.8,IF(AND(B32&gt;=2.85,H32&gt;=13.654,D32&lt;1.45,D32&gt;=1.35,D32&lt;1.55,G32&gt;=0.154,D32&gt;=0.8),4.7,IF(AND(H32&lt;11.681,G32&gt;=0.259,D32&gt;=1.45,D32&gt;=1.35,D32&lt;1.55,G32&gt;=0.154,D32&gt;=0.8),4.85,IF(AND(H32&gt;=11.681,G32&gt;=0.259,D32&gt;=1.45,D32&gt;=1.35,D32&lt;1.55,G32&gt;=0.154,D32&gt;=0.8),4.633,IF(AND(A32&lt;6.25,B32&gt;=2.95,G32&gt;=0.379,A32&gt;=6.1,D32&gt;=1.55,G32&gt;=0.154,D32&gt;=0.8),5.4,IF(AND(D32&lt;0.3,H32&lt;13.372,G32&gt;=0.13,H32&lt;14.379,G32&lt;0.934,B32&gt;=3.35,A32&gt;=5.05,D32&lt;0.8),1.475,IF(AND(D32&gt;=0.3,H32&lt;13.372,G32&gt;=0.13,H32&lt;14.379,G32&lt;0.934,B32&gt;=3.35,A32&gt;=5.05,D32&lt;0.8),1.5,IF(AND(B32&lt;3.15,A32&gt;=6.25,B32&gt;=2.95,G32&gt;=0.379,A32&gt;=6.1,D32&gt;=1.55,G32&gt;=0.154,D32&gt;=0.8),5.7,IF(AND(B32&gt;=3.15,A32&gt;=6.25,B32&gt;=2.95,G32&gt;=0.379,A32&gt;=6.1,D32&gt;=1.55,G32&gt;=0.154,D32&gt;=0.8),5.933,"shouldnthappen"))))))))))))))))))))))))))))))))))</f>
        <v>1.3</v>
      </c>
      <c r="AD32" s="1" t="n">
        <f aca="false">IF(AND(H32&lt;6.621,A32&lt;4.95,D32&lt;0.8),1,IF(AND(H32&lt;14.144,H32&gt;=6.621,A32&lt;4.95,D32&lt;0.8),1.4,IF(AND(H32&gt;=14.144,H32&gt;=6.621,A32&lt;4.95,D32&lt;0.8),1.3,IF(AND(G32&lt;0.13,B32&gt;=3.85,A32&gt;=4.95,D32&lt;0.8),1.3,IF(AND(G32&gt;=0.13,B32&gt;=3.85,A32&gt;=4.95,D32&lt;0.8),1.425,IF(AND(A32&gt;=6.05,B32&lt;2.75,D32&lt;1.55,D32&gt;=0.8),4.9,IF(AND(A32&gt;=7.3,G32&lt;0.119,D32&gt;=1.55,D32&gt;=0.8),6.7,IF(AND(H32&lt;6.555,D32&lt;0.25,B32&lt;3.85,A32&gt;=4.95,D32&lt;0.8),1.7,IF(AND(B32&lt;3.4,D32&gt;=0.25,B32&lt;3.85,A32&gt;=4.95,D32&lt;0.8),1.7,IF(AND(B32&gt;=3.4,D32&gt;=0.25,B32&lt;3.85,A32&gt;=4.95,D32&lt;0.8),1.6,IF(AND(A32&lt;5.05,A32&lt;6.05,B32&lt;2.75,D32&lt;1.55,D32&gt;=0.8),3.3,IF(AND(B32&lt;2.85,D32&lt;1.35,B32&gt;=2.75,D32&lt;1.55,D32&gt;=0.8),4.5,IF(AND(H32&lt;12.206,D32&gt;=1.35,B32&gt;=2.75,D32&lt;1.55,D32&gt;=0.8),4.7,IF(AND(H32&gt;=12.206,D32&gt;=1.35,B32&gt;=2.75,D32&lt;1.55,D32&gt;=0.8),4.52,IF(AND(G32&lt;0.024,A32&lt;7.3,G32&lt;0.119,D32&gt;=1.55,D32&gt;=0.8),5.7,IF(AND(G32&gt;=0.024,A32&lt;7.3,G32&lt;0.119,D32&gt;=1.55,D32&gt;=0.8),5.6,IF(AND(F32&lt;2.5,G32&lt;0.417,G32&gt;=0.119,D32&gt;=1.55,D32&gt;=0.8),5.05,IF(AND(B32&lt;3.15,H32&gt;=6.555,D32&lt;0.25,B32&lt;3.85,A32&gt;=4.95,D32&lt;0.8),1.6,IF(AND(G32&lt;0.356,A32&gt;=5.05,A32&lt;6.05,B32&lt;2.75,D32&lt;1.55,D32&gt;=0.8),4.12,IF(AND(A32&lt;5.65,B32&gt;=2.85,D32&lt;1.35,B32&gt;=2.75,D32&lt;1.55,D32&gt;=0.8),3.6,IF(AND(B32&lt;3.15,F32&gt;=2.5,G32&lt;0.417,G32&gt;=0.119,D32&gt;=1.55,D32&gt;=0.8),5.18,IF(AND(B32&gt;=3.15,F32&gt;=2.5,G32&lt;0.417,G32&gt;=0.119,D32&gt;=1.55,D32&gt;=0.8),5.3,IF(AND(D32&lt;1.7,A32&lt;6.95,G32&gt;=0.417,G32&gt;=0.119,D32&gt;=1.55,D32&gt;=0.8),4.7,IF(AND(A32&lt;7.25,A32&gt;=6.95,G32&gt;=0.417,G32&gt;=0.119,D32&gt;=1.55,D32&gt;=0.8),5.8,IF(AND(A32&gt;=7.25,A32&gt;=6.95,G32&gt;=0.417,G32&gt;=0.119,D32&gt;=1.55,D32&gt;=0.8),6.333,IF(AND(H32&lt;8.594,B32&gt;=3.15,H32&gt;=6.555,D32&lt;0.25,B32&lt;3.85,A32&gt;=4.95,D32&lt;0.8),1.4,IF(AND(H32&gt;=8.594,B32&gt;=3.15,H32&gt;=6.555,D32&lt;0.25,B32&lt;3.85,A32&gt;=4.95,D32&lt;0.8),1.5,IF(AND(H32&gt;=11.218,G32&gt;=0.356,A32&gt;=5.05,A32&lt;6.05,B32&lt;2.75,D32&lt;1.55,D32&gt;=0.8),3.925,IF(AND(A32&gt;=6.5,A32&gt;=5.65,B32&gt;=2.85,D32&lt;1.35,B32&gt;=2.75,D32&lt;1.55,D32&gt;=0.8),4.6,IF(AND(H32&lt;8.602,H32&lt;11.218,G32&gt;=0.356,A32&gt;=5.05,A32&lt;6.05,B32&lt;2.75,D32&lt;1.55,D32&gt;=0.8),3.95,IF(AND(H32&gt;=8.602,H32&lt;11.218,G32&gt;=0.356,A32&gt;=5.05,A32&lt;6.05,B32&lt;2.75,D32&lt;1.55,D32&gt;=0.8),3.75,IF(AND(H32&lt;10.129,A32&lt;6.5,A32&gt;=5.65,B32&gt;=2.85,D32&lt;1.35,B32&gt;=2.75,D32&lt;1.55,D32&gt;=0.8),4.2,IF(AND(H32&gt;=10.129,A32&lt;6.5,A32&gt;=5.65,B32&gt;=2.85,D32&lt;1.35,B32&gt;=2.75,D32&lt;1.55,D32&gt;=0.8),4.267,IF(AND(D32&lt;2.2,B32&lt;3.05,D32&gt;=1.7,A32&lt;6.95,G32&gt;=0.417,G32&gt;=0.119,D32&gt;=1.55,D32&gt;=0.8),5.3,IF(AND(D32&gt;=2.2,B32&lt;3.05,D32&gt;=1.7,A32&lt;6.95,G32&gt;=0.417,G32&gt;=0.119,D32&gt;=1.55,D32&gt;=0.8),5.133,IF(AND(D32&lt;2.45,B32&gt;=3.05,D32&gt;=1.7,A32&lt;6.95,G32&gt;=0.417,G32&gt;=0.119,D32&gt;=1.55,D32&gt;=0.8),5.6,IF(AND(D32&gt;=2.45,B32&gt;=3.05,D32&gt;=1.7,A32&lt;6.95,G32&gt;=0.417,G32&gt;=0.119,D32&gt;=1.55,D32&gt;=0.8),6,"shouldnthappen")))))))))))))))))))))))))))))))))))))</f>
        <v>1.4</v>
      </c>
      <c r="AE32" s="1" t="n">
        <f aca="false">IF(AND(G32&lt;0.123,D32&gt;=0.25,D32&lt;0.75),1.3,IF(AND(H32&gt;=16.774,D32&gt;=1.75,D32&gt;=0.75),6.4,IF(AND(B32&lt;3.4,A32&lt;4.8,D32&lt;0.25,D32&lt;0.75),1.22,IF(AND(B32&gt;=3.4,A32&lt;4.8,D32&lt;0.25,D32&lt;0.75),1,IF(AND(A32&gt;=5.45,A32&gt;=4.8,D32&lt;0.25,D32&lt;0.75),1.367,IF(AND(H32&gt;=10.688,D32&lt;1.35,D32&lt;1.75,D32&gt;=0.75),4.2,IF(AND(A32&lt;5.3,D32&gt;=1.35,D32&lt;1.75,D32&gt;=0.75),4.05,IF(AND(G32&gt;=0.857,H32&lt;16.774,D32&gt;=1.75,D32&gt;=0.75),5.02,IF(AND(H32&lt;6.089,A32&lt;5.45,A32&gt;=4.8,D32&lt;0.25,D32&lt;0.75),1.7,IF(AND(G32&lt;0.184,D32&lt;0.35,G32&gt;=0.123,D32&gt;=0.25,D32&lt;0.75),1.7,IF(AND(G32&gt;=0.184,D32&lt;0.35,G32&gt;=0.123,D32&gt;=0.25,D32&lt;0.75),1.48,IF(AND(A32&lt;5.25,D32&gt;=0.35,G32&gt;=0.123,D32&gt;=0.25,D32&lt;0.75),1.75,IF(AND(A32&gt;=5.25,D32&gt;=0.35,G32&gt;=0.123,D32&gt;=0.25,D32&lt;0.75),1.5,IF(AND(A32&lt;5.3,H32&lt;10.688,D32&lt;1.35,D32&lt;1.75,D32&gt;=0.75),3.15,IF(AND(H32&lt;9.474,A32&gt;=5.3,D32&gt;=1.35,D32&lt;1.75,D32&gt;=0.75),4.95,IF(AND(G32&gt;=0.779,G32&lt;0.857,H32&lt;16.774,D32&gt;=1.75,D32&gt;=0.75),6,IF(AND(G32&lt;0.05,H32&gt;=6.089,A32&lt;5.45,A32&gt;=4.8,D32&lt;0.25,D32&lt;0.75),1.4,IF(AND(H32&lt;6.69,A32&gt;=5.3,H32&lt;10.688,D32&lt;1.35,D32&lt;1.75,D32&gt;=0.75),4.033,IF(AND(H32&gt;=6.69,A32&gt;=5.3,H32&lt;10.688,D32&lt;1.35,D32&lt;1.75,D32&gt;=0.75),3.733,IF(AND(B32&lt;2.5,H32&gt;=9.474,A32&gt;=5.3,D32&gt;=1.35,D32&lt;1.75,D32&gt;=0.75),4.5,IF(AND(D32&gt;=2.45,G32&lt;0.779,G32&lt;0.857,H32&lt;16.774,D32&gt;=1.75,D32&gt;=0.75),6,IF(AND(B32&gt;=3.75,G32&gt;=0.05,H32&gt;=6.089,A32&lt;5.45,A32&gt;=4.8,D32&lt;0.25,D32&lt;0.75),1.6,IF(AND(H32&lt;13.695,B32&gt;=2.5,H32&gt;=9.474,A32&gt;=5.3,D32&gt;=1.35,D32&lt;1.75,D32&gt;=0.75),4.567,IF(AND(G32&gt;=0.654,D32&lt;2.45,G32&lt;0.779,G32&lt;0.857,H32&lt;16.774,D32&gt;=1.75,D32&gt;=0.75),4.9,IF(AND(G32&gt;=0.73,B32&lt;3.75,G32&gt;=0.05,H32&gt;=6.089,A32&lt;5.45,A32&gt;=4.8,D32&lt;0.25,D32&lt;0.75),1.4,IF(AND(A32&lt;6.65,H32&gt;=13.695,B32&gt;=2.5,H32&gt;=9.474,A32&gt;=5.3,D32&gt;=1.35,D32&lt;1.75,D32&gt;=0.75),4.4,IF(AND(A32&gt;=6.65,H32&gt;=13.695,B32&gt;=2.5,H32&gt;=9.474,A32&gt;=5.3,D32&gt;=1.35,D32&lt;1.75,D32&gt;=0.75),4.84,IF(AND(B32&lt;2.75,G32&lt;0.654,D32&lt;2.45,G32&lt;0.779,G32&lt;0.857,H32&lt;16.774,D32&gt;=1.75,D32&gt;=0.75),5.2,IF(AND(H32&lt;9.524,G32&lt;0.73,B32&lt;3.75,G32&gt;=0.05,H32&gt;=6.089,A32&lt;5.45,A32&gt;=4.8,D32&lt;0.25,D32&lt;0.75),1.5,IF(AND(H32&gt;=9.524,G32&lt;0.73,B32&lt;3.75,G32&gt;=0.05,H32&gt;=6.089,A32&lt;5.45,A32&gt;=4.8,D32&lt;0.25,D32&lt;0.75),1.4,IF(AND(H32&gt;=13.644,B32&gt;=2.75,G32&lt;0.654,D32&lt;2.45,G32&lt;0.779,G32&lt;0.857,H32&lt;16.774,D32&gt;=1.75,D32&gt;=0.75),6.033,IF(AND(A32&gt;=6.85,H32&lt;13.644,B32&gt;=2.75,G32&lt;0.654,D32&lt;2.45,G32&lt;0.779,G32&lt;0.857,H32&lt;16.774,D32&gt;=1.75,D32&gt;=0.75),5.1,IF(AND(A32&gt;=6.75,A32&lt;6.85,H32&lt;13.644,B32&gt;=2.75,G32&lt;0.654,D32&lt;2.45,G32&lt;0.779,G32&lt;0.857,H32&lt;16.774,D32&gt;=1.75,D32&gt;=0.75),5.9,IF(AND(D32&gt;=2.35,A32&lt;6.75,A32&lt;6.85,H32&lt;13.644,B32&gt;=2.75,G32&lt;0.654,D32&lt;2.45,G32&lt;0.779,G32&lt;0.857,H32&lt;16.774,D32&gt;=1.75,D32&gt;=0.75),5.6,IF(AND(H32&lt;11.146,D32&lt;2.35,A32&lt;6.75,A32&lt;6.85,H32&lt;13.644,B32&gt;=2.75,G32&lt;0.654,D32&lt;2.45,G32&lt;0.779,G32&lt;0.857,H32&lt;16.774,D32&gt;=1.75,D32&gt;=0.75),5.4,IF(AND(H32&gt;=11.146,D32&lt;2.35,A32&lt;6.75,A32&lt;6.85,H32&lt;13.644,B32&gt;=2.75,G32&lt;0.654,D32&lt;2.45,G32&lt;0.779,G32&lt;0.857,H32&lt;16.774,D32&gt;=1.75,D32&gt;=0.75),5.6,"shouldnthappen"))))))))))))))))))))))))))))))))))))</f>
        <v>1.22</v>
      </c>
      <c r="AF32" s="1" t="n">
        <f aca="false">IF(AND(A32&lt;4.5,D32&lt;0.8),1.233,IF(AND(B32&lt;3.05,A32&gt;=4.5,D32&lt;0.8),1.4,IF(AND(D32&gt;=0.45,B32&gt;=3.05,A32&gt;=4.5,D32&lt;0.8),1.667,IF(AND(D32&lt;1.05,D32&lt;1.35,A32&lt;6.25,D32&gt;=0.8),3.633,IF(AND(H32&lt;13.935,A32&gt;=7.05,A32&gt;=6.25,D32&gt;=0.8),6,IF(AND(G32&gt;=0.948,D32&lt;0.45,B32&gt;=3.05,A32&gt;=4.5,D32&lt;0.8),1.7,IF(AND(G32&lt;0.652,D32&gt;=1.05,D32&lt;1.35,A32&lt;6.25,D32&gt;=0.8),4.16,IF(AND(D32&gt;=2.15,D32&gt;=1.75,D32&gt;=1.35,A32&lt;6.25,D32&gt;=0.8),5.4,IF(AND(G32&gt;=0.912,F32&lt;2.5,A32&lt;7.05,A32&gt;=6.25,D32&gt;=0.8),4.4,IF(AND(B32&gt;=3.25,F32&gt;=2.5,A32&lt;7.05,A32&gt;=6.25,D32&gt;=0.8),5.85,IF(AND(H32&lt;17.32,H32&gt;=13.935,A32&gt;=7.05,A32&gt;=6.25,D32&gt;=0.8),6.65,IF(AND(H32&gt;=17.32,H32&gt;=13.935,A32&gt;=7.05,A32&gt;=6.25,D32&gt;=0.8),6.4,IF(AND(H32&gt;=13.547,G32&lt;0.948,D32&lt;0.45,B32&gt;=3.05,A32&gt;=4.5,D32&lt;0.8),1.38,IF(AND(B32&gt;=2.75,G32&gt;=0.652,D32&gt;=1.05,D32&lt;1.35,A32&lt;6.25,D32&gt;=0.8),3.6,IF(AND(H32&lt;9.417,G32&lt;0.404,D32&lt;1.75,D32&gt;=1.35,A32&lt;6.25,D32&gt;=0.8),4.2,IF(AND(H32&gt;=9.417,G32&lt;0.404,D32&lt;1.75,D32&gt;=1.35,A32&lt;6.25,D32&gt;=0.8),4.5,IF(AND(G32&lt;0.464,G32&gt;=0.404,D32&lt;1.75,D32&gt;=1.35,A32&lt;6.25,D32&gt;=0.8),4.5,IF(AND(G32&gt;=0.464,G32&gt;=0.404,D32&lt;1.75,D32&gt;=1.35,A32&lt;6.25,D32&gt;=0.8),4.625,IF(AND(D32&lt;1.85,D32&lt;2.15,D32&gt;=1.75,D32&gt;=1.35,A32&lt;6.25,D32&gt;=0.8),4.9,IF(AND(D32&gt;=1.85,D32&lt;2.15,D32&gt;=1.75,D32&gt;=1.35,A32&lt;6.25,D32&gt;=0.8),5.05,IF(AND(G32&lt;0.332,G32&lt;0.912,F32&lt;2.5,A32&lt;7.05,A32&gt;=6.25,D32&gt;=0.8),4.467,IF(AND(G32&gt;=0.332,G32&lt;0.912,F32&lt;2.5,A32&lt;7.05,A32&gt;=6.25,D32&gt;=0.8),4.767,IF(AND(D32&lt;0.15,H32&lt;13.547,G32&lt;0.948,D32&lt;0.45,B32&gt;=3.05,A32&gt;=4.5,D32&lt;0.8),1.5,IF(AND(D32&lt;1.15,B32&lt;2.75,G32&gt;=0.652,D32&gt;=1.05,D32&lt;1.35,A32&lt;6.25,D32&gt;=0.8),3.9,IF(AND(D32&gt;=1.15,B32&lt;2.75,G32&gt;=0.652,D32&gt;=1.05,D32&lt;1.35,A32&lt;6.25,D32&gt;=0.8),4,IF(AND(D32&gt;=2.25,B32&lt;3.15,B32&lt;3.25,F32&gt;=2.5,A32&lt;7.05,A32&gt;=6.25,D32&gt;=0.8),5.14,IF(AND(G32&lt;0.621,B32&gt;=3.15,B32&lt;3.25,F32&gt;=2.5,A32&lt;7.05,A32&gt;=6.25,D32&gt;=0.8),5.75,IF(AND(G32&gt;=0.621,B32&gt;=3.15,B32&lt;3.25,F32&gt;=2.5,A32&lt;7.05,A32&gt;=6.25,D32&gt;=0.8),5.1,IF(AND(G32&gt;=0.862,D32&gt;=0.15,H32&lt;13.547,G32&lt;0.948,D32&lt;0.45,B32&gt;=3.05,A32&gt;=4.5,D32&lt;0.8),1.5,IF(AND(A32&lt;6.35,D32&lt;2.25,B32&lt;3.15,B32&lt;3.25,F32&gt;=2.5,A32&lt;7.05,A32&gt;=6.25,D32&gt;=0.8),5.267,IF(AND(A32&gt;=6.35,D32&lt;2.25,B32&lt;3.15,B32&lt;3.25,F32&gt;=2.5,A32&lt;7.05,A32&gt;=6.25,D32&gt;=0.8),5.42,IF(AND(A32&lt;5.1,G32&lt;0.862,D32&gt;=0.15,H32&lt;13.547,G32&lt;0.948,D32&lt;0.45,B32&gt;=3.05,A32&gt;=4.5,D32&lt;0.8),1.35,IF(AND(B32&lt;3.95,A32&gt;=5.1,G32&lt;0.862,D32&gt;=0.15,H32&lt;13.547,G32&lt;0.948,D32&lt;0.45,B32&gt;=3.05,A32&gt;=4.5,D32&lt;0.8),1.5,IF(AND(B32&gt;=3.95,A32&gt;=5.1,G32&lt;0.862,D32&gt;=0.15,H32&lt;13.547,G32&lt;0.948,D32&lt;0.45,B32&gt;=3.05,A32&gt;=4.5,D32&lt;0.8),1.467,"shouldnthappen"))))))))))))))))))))))))))))))))))</f>
        <v>1.5</v>
      </c>
      <c r="AG32" s="1" t="n">
        <f aca="false">IF(AND(H32&lt;5.748,A32&lt;4.85,D32&lt;0.75),1,IF(AND(B32&gt;=3.5,D32&gt;=1.75,D32&gt;=0.75),6.2,IF(AND(A32&gt;=4.65,H32&gt;=5.748,A32&lt;4.85,D32&lt;0.75),1.333,IF(AND(H32&lt;6.417,B32&lt;3.45,A32&gt;=4.85,D32&lt;0.75),1.7,IF(AND(A32&lt;5.05,B32&gt;=3.45,A32&gt;=4.85,D32&lt;0.75),1.4,IF(AND(A32&gt;=5.05,B32&gt;=3.45,A32&gt;=4.85,D32&lt;0.75),1.5,IF(AND(F32&gt;=2.5,H32&lt;13.641,D32&lt;1.75,D32&gt;=0.75),4.667,IF(AND(G32&lt;0.187,H32&gt;=13.641,D32&lt;1.75,D32&gt;=0.75),5,IF(AND(A32&gt;=7.1,B32&lt;3.5,D32&gt;=1.75,D32&gt;=0.75),6.575,IF(AND(G32&lt;0.161,A32&lt;4.65,H32&gt;=5.748,A32&lt;4.85,D32&lt;0.75),1.5,IF(AND(H32&lt;8.399,H32&gt;=6.417,B32&lt;3.45,A32&gt;=4.85,D32&lt;0.75),1.5,IF(AND(H32&gt;=8.399,H32&gt;=6.417,B32&lt;3.45,A32&gt;=4.85,D32&lt;0.75),1.625,IF(AND(G32&lt;0.086,F32&lt;2.5,H32&lt;13.641,D32&lt;1.75,D32&gt;=0.75),4.7,IF(AND(D32&lt;1.35,G32&gt;=0.187,H32&gt;=13.641,D32&lt;1.75,D32&gt;=0.75),4.2,IF(AND(G32&lt;0.422,G32&gt;=0.161,A32&lt;4.65,H32&gt;=5.748,A32&lt;4.85,D32&lt;0.75),1.4,IF(AND(G32&gt;=0.422,G32&gt;=0.161,A32&lt;4.65,H32&gt;=5.748,A32&lt;4.85,D32&lt;0.75),1.3,IF(AND(B32&lt;2.5,D32&gt;=1.35,G32&gt;=0.187,H32&gt;=13.641,D32&lt;1.75,D32&gt;=0.75),4.5,IF(AND(B32&lt;2.75,A32&lt;6,A32&lt;7.1,B32&lt;3.5,D32&gt;=1.75,D32&gt;=0.75),5.1,IF(AND(B32&gt;=2.75,A32&lt;6,A32&lt;7.1,B32&lt;3.5,D32&gt;=1.75,D32&gt;=0.75),5.02,IF(AND(A32&lt;5.15,A32&lt;5.9,G32&gt;=0.086,F32&lt;2.5,H32&lt;13.641,D32&lt;1.75,D32&gt;=0.75),3,IF(AND(G32&lt;0.644,A32&gt;=5.9,G32&gt;=0.086,F32&lt;2.5,H32&lt;13.641,D32&lt;1.75,D32&gt;=0.75),4.65,IF(AND(G32&gt;=0.644,A32&gt;=5.9,G32&gt;=0.086,F32&lt;2.5,H32&lt;13.641,D32&lt;1.75,D32&gt;=0.75),4.24,IF(AND(D32&lt;1.45,B32&gt;=2.5,D32&gt;=1.35,G32&gt;=0.187,H32&gt;=13.641,D32&lt;1.75,D32&gt;=0.75),4.68,IF(AND(D32&gt;=1.45,B32&gt;=2.5,D32&gt;=1.35,G32&gt;=0.187,H32&gt;=13.641,D32&lt;1.75,D32&gt;=0.75),4.833,IF(AND(H32&lt;13.18,D32&lt;2.05,A32&gt;=6,A32&lt;7.1,B32&lt;3.5,D32&gt;=1.75,D32&gt;=0.75),5.44,IF(AND(H32&gt;=13.18,D32&lt;2.05,A32&gt;=6,A32&lt;7.1,B32&lt;3.5,D32&gt;=1.75,D32&gt;=0.75),5.1,IF(AND(H32&lt;8.759,D32&gt;=2.05,A32&gt;=6,A32&lt;7.1,B32&lt;3.5,D32&gt;=1.75,D32&gt;=0.75),5.4,IF(AND(A32&gt;=5.75,A32&gt;=5.15,A32&lt;5.9,G32&gt;=0.086,F32&lt;2.5,H32&lt;13.641,D32&lt;1.75,D32&gt;=0.75),3.967,IF(AND(H32&lt;10.159,H32&gt;=8.759,D32&gt;=2.05,A32&gt;=6,A32&lt;7.1,B32&lt;3.5,D32&gt;=1.75,D32&gt;=0.75),5.925,IF(AND(D32&lt;1.2,A32&lt;5.75,A32&gt;=5.15,A32&lt;5.9,G32&gt;=0.086,F32&lt;2.5,H32&lt;13.641,D32&lt;1.75,D32&gt;=0.75),3.667,IF(AND(D32&lt;2.25,H32&gt;=10.159,H32&gt;=8.759,D32&gt;=2.05,A32&gt;=6,A32&lt;7.1,B32&lt;3.5,D32&gt;=1.75,D32&gt;=0.75),5.66,IF(AND(D32&gt;=2.25,H32&gt;=10.159,H32&gt;=8.759,D32&gt;=2.05,A32&gt;=6,A32&lt;7.1,B32&lt;3.5,D32&gt;=1.75,D32&gt;=0.75),5.34,IF(AND(D32&lt;1.35,D32&gt;=1.2,A32&lt;5.75,A32&gt;=5.15,A32&lt;5.9,G32&gt;=0.086,F32&lt;2.5,H32&lt;13.641,D32&lt;1.75,D32&gt;=0.75),4.025,IF(AND(D32&gt;=1.35,D32&gt;=1.2,A32&lt;5.75,A32&gt;=5.15,A32&lt;5.9,G32&gt;=0.086,F32&lt;2.5,H32&lt;13.641,D32&lt;1.75,D32&gt;=0.75),3.9,"shouldnthappen"))))))))))))))))))))))))))))))))))</f>
        <v>1.333</v>
      </c>
      <c r="AH32" s="1" t="n">
        <f aca="false">IF(AND(F32&lt;1.5,H32&lt;6.799,A32&lt;5.45),1.7,IF(AND(F32&gt;=1.5,H32&lt;6.799,A32&lt;5.45),4.1,IF(AND(D32&gt;=0.8,H32&gt;=6.799,A32&lt;5.45),3.9,IF(AND(H32&lt;7.564,F32&lt;2.5,A32&gt;=5.45),3.925,IF(AND(H32&gt;=16.284,F32&gt;=2.5,A32&gt;=5.45),6.5,IF(AND(A32&lt;4.35,D32&lt;0.8,H32&gt;=6.799,A32&lt;5.45),1.1,IF(AND(B32&lt;2.8,D32&lt;1.35,H32&gt;=7.564,F32&lt;2.5,A32&gt;=5.45),4.1,IF(AND(B32&gt;=2.8,D32&lt;1.35,H32&gt;=7.564,F32&lt;2.5,A32&gt;=5.45),4.267,IF(AND(B32&lt;2.75,D32&gt;=1.35,H32&gt;=7.564,F32&lt;2.5,A32&gt;=5.45),5,IF(AND(G32&gt;=0.078,G32&lt;0.26,H32&lt;16.284,F32&gt;=2.5,A32&gt;=5.45),6.06,IF(AND(G32&gt;=0.805,G32&gt;=0.26,H32&lt;16.284,F32&gt;=2.5,A32&gt;=5.45),5.02,IF(AND(H32&gt;=10.109,B32&gt;=3.45,A32&gt;=4.35,D32&lt;0.8,H32&gt;=6.799,A32&lt;5.45),1.55,IF(AND(D32&lt;2.25,G32&lt;0.078,G32&lt;0.26,H32&lt;16.284,F32&gt;=2.5,A32&gt;=5.45),5.6,IF(AND(D32&gt;=2.25,G32&lt;0.078,G32&lt;0.26,H32&lt;16.284,F32&gt;=2.5,A32&gt;=5.45),5.7,IF(AND(A32&lt;6.15,G32&lt;0.805,G32&gt;=0.26,H32&lt;16.284,F32&gt;=2.5,A32&gt;=5.45),4.967,IF(AND(A32&lt;4.65,H32&lt;12.227,B32&lt;3.45,A32&gt;=4.35,D32&lt;0.8,H32&gt;=6.799,A32&lt;5.45),1.333,IF(AND(A32&lt;4.85,H32&gt;=12.227,B32&lt;3.45,A32&gt;=4.35,D32&lt;0.8,H32&gt;=6.799,A32&lt;5.45),1.42,IF(AND(A32&gt;=4.85,H32&gt;=12.227,B32&lt;3.45,A32&gt;=4.35,D32&lt;0.8,H32&gt;=6.799,A32&lt;5.45),1.533,IF(AND(A32&lt;5.05,H32&lt;10.109,B32&gt;=3.45,A32&gt;=4.35,D32&lt;0.8,H32&gt;=6.799,A32&lt;5.45),1.4,IF(AND(A32&gt;=5.05,H32&lt;10.109,B32&gt;=3.45,A32&gt;=4.35,D32&lt;0.8,H32&gt;=6.799,A32&lt;5.45),1.5,IF(AND(G32&lt;0.14,H32&lt;13.531,B32&gt;=2.75,D32&gt;=1.35,H32&gt;=7.564,F32&lt;2.5,A32&gt;=5.45),4.7,IF(AND(G32&lt;0.187,H32&gt;=13.531,B32&gt;=2.75,D32&gt;=1.35,H32&gt;=7.564,F32&lt;2.5,A32&gt;=5.45),5,IF(AND(G32&gt;=0.187,H32&gt;=13.531,B32&gt;=2.75,D32&gt;=1.35,H32&gt;=7.564,F32&lt;2.5,A32&gt;=5.45),4.66,IF(AND(A32&lt;6.35,A32&gt;=6.15,G32&lt;0.805,G32&gt;=0.26,H32&lt;16.284,F32&gt;=2.5,A32&gt;=5.45),6,IF(AND(D32&lt;0.15,A32&gt;=4.65,H32&lt;12.227,B32&lt;3.45,A32&gt;=4.35,D32&lt;0.8,H32&gt;=6.799,A32&lt;5.45),1.5,IF(AND(H32&lt;10.723,G32&gt;=0.14,H32&lt;13.531,B32&gt;=2.75,D32&gt;=1.35,H32&gt;=7.564,F32&lt;2.5,A32&gt;=5.45),4.6,IF(AND(H32&gt;=10.723,G32&gt;=0.14,H32&lt;13.531,B32&gt;=2.75,D32&gt;=1.35,H32&gt;=7.564,F32&lt;2.5,A32&gt;=5.45),4.46,IF(AND(G32&lt;0.364,A32&gt;=6.35,A32&gt;=6.15,G32&lt;0.805,G32&gt;=0.26,H32&lt;16.284,F32&gt;=2.5,A32&gt;=5.45),5.28,IF(AND(A32&lt;5.1,D32&gt;=0.15,A32&gt;=4.65,H32&lt;12.227,B32&lt;3.45,A32&gt;=4.35,D32&lt;0.8,H32&gt;=6.799,A32&lt;5.45),1.36,IF(AND(A32&gt;=5.1,D32&gt;=0.15,A32&gt;=4.65,H32&lt;12.227,B32&lt;3.45,A32&gt;=4.35,D32&lt;0.8,H32&gt;=6.799,A32&lt;5.45),1.4,IF(AND(G32&gt;=0.6,G32&gt;=0.364,A32&gt;=6.35,A32&gt;=6.15,G32&lt;0.805,G32&gt;=0.26,H32&lt;16.284,F32&gt;=2.5,A32&gt;=5.45),5.1,IF(AND(A32&gt;=6.95,G32&lt;0.6,G32&gt;=0.364,A32&gt;=6.35,A32&gt;=6.15,G32&lt;0.805,G32&gt;=0.26,H32&lt;16.284,F32&gt;=2.5,A32&gt;=5.45),5.8,IF(AND(B32&lt;3.2,A32&lt;6.95,G32&lt;0.6,G32&gt;=0.364,A32&gt;=6.35,A32&gt;=6.15,G32&lt;0.805,G32&gt;=0.26,H32&lt;16.284,F32&gt;=2.5,A32&gt;=5.45),5.6,IF(AND(B32&gt;=3.2,A32&lt;6.95,G32&lt;0.6,G32&gt;=0.364,A32&gt;=6.35,A32&gt;=6.15,G32&lt;0.805,G32&gt;=0.26,H32&lt;16.284,F32&gt;=2.5,A32&gt;=5.45),5.7,"shouldnthappen"))))))))))))))))))))))))))))))))))</f>
        <v>1.36</v>
      </c>
      <c r="AI32" s="1" t="n">
        <f aca="false">IF(AND(B32&gt;=3.55,A32&lt;5.05,F32&lt;1.5),1,IF(AND(H32&gt;=13.436,A32&gt;=5.05,F32&lt;1.5),1.633,IF(AND(A32&lt;4.35,B32&lt;3.55,A32&lt;5.05,F32&lt;1.5),1.1,IF(AND(A32&lt;5.15,H32&lt;13.436,A32&gt;=5.05,F32&lt;1.5),1.6,IF(AND(G32&lt;0.837,D32&lt;1.2,B32&lt;2.65,F32&gt;=1.5),3.7,IF(AND(G32&gt;=0.837,D32&lt;1.2,B32&lt;2.65,F32&gt;=1.5),3,IF(AND(D32&lt;1.4,D32&gt;=1.2,B32&lt;2.65,F32&gt;=1.5),4.133,IF(AND(D32&gt;=1.4,D32&gt;=1.2,B32&lt;2.65,F32&gt;=1.5),4.633,IF(AND(G32&lt;0.302,A32&gt;=4.35,B32&lt;3.55,A32&lt;5.05,F32&lt;1.5),1.34,IF(AND(D32&gt;=0.3,A32&gt;=5.15,H32&lt;13.436,A32&gt;=5.05,F32&lt;1.5),1.5,IF(AND(G32&lt;0.233,G32&lt;0.265,D32&lt;1.55,B32&gt;=2.65,F32&gt;=1.5),4.56,IF(AND(G32&gt;=0.233,G32&lt;0.265,D32&lt;1.55,B32&gt;=2.65,F32&gt;=1.5),5.1,IF(AND(G32&lt;0.395,G32&gt;=0.265,D32&lt;1.55,B32&gt;=2.65,F32&gt;=1.5),4.025,IF(AND(H32&lt;13.935,A32&gt;=7.05,D32&gt;=1.55,B32&gt;=2.65,F32&gt;=1.5),6.12,IF(AND(H32&gt;=13.935,A32&gt;=7.05,D32&gt;=1.55,B32&gt;=2.65,F32&gt;=1.5),6.64,IF(AND(G32&gt;=0.858,G32&gt;=0.302,A32&gt;=4.35,B32&lt;3.55,A32&lt;5.05,F32&lt;1.5),1.3,IF(AND(H32&lt;6.543,D32&lt;0.3,A32&gt;=5.15,H32&lt;13.436,A32&gt;=5.05,F32&lt;1.5),1.4,IF(AND(H32&gt;=6.543,D32&lt;0.3,A32&gt;=5.15,H32&lt;13.436,A32&gt;=5.05,F32&lt;1.5),1.48,IF(AND(A32&lt;6.3,G32&gt;=0.395,G32&gt;=0.265,D32&lt;1.55,B32&gt;=2.65,F32&gt;=1.5),4.14,IF(AND(A32&gt;=6.3,G32&gt;=0.395,G32&gt;=0.265,D32&lt;1.55,B32&gt;=2.65,F32&gt;=1.5),4.767,IF(AND(G32&gt;=0.669,B32&lt;3.15,A32&lt;7.05,D32&gt;=1.55,B32&gt;=2.65,F32&gt;=1.5),5,IF(AND(H32&lt;9.459,G32&lt;0.858,G32&gt;=0.302,A32&gt;=4.35,B32&lt;3.55,A32&lt;5.05,F32&lt;1.5),1.4,IF(AND(H32&gt;=9.459,G32&lt;0.858,G32&gt;=0.302,A32&gt;=4.35,B32&lt;3.55,A32&lt;5.05,F32&lt;1.5),1.6,IF(AND(G32&gt;=0.433,G32&lt;0.669,B32&lt;3.15,A32&lt;7.05,D32&gt;=1.55,B32&gt;=2.65,F32&gt;=1.5),5.68,IF(AND(G32&lt;0.481,H32&lt;10.257,B32&gt;=3.15,A32&lt;7.05,D32&gt;=1.55,B32&gt;=2.65,F32&gt;=1.5),5.7,IF(AND(G32&gt;=0.481,H32&lt;10.257,B32&gt;=3.15,A32&lt;7.05,D32&gt;=1.55,B32&gt;=2.65,F32&gt;=1.5),5.9,IF(AND(D32&lt;2.15,H32&gt;=10.257,B32&gt;=3.15,A32&lt;7.05,D32&gt;=1.55,B32&gt;=2.65,F32&gt;=1.5),5.1,IF(AND(D32&gt;=2.15,H32&gt;=10.257,B32&gt;=3.15,A32&lt;7.05,D32&gt;=1.55,B32&gt;=2.65,F32&gt;=1.5),5.42,IF(AND(G32&lt;0.098,G32&lt;0.433,G32&lt;0.669,B32&lt;3.15,A32&lt;7.05,D32&gt;=1.55,B32&gt;=2.65,F32&gt;=1.5),5.567,IF(AND(D32&lt;1.8,G32&gt;=0.098,G32&lt;0.433,G32&lt;0.669,B32&lt;3.15,A32&lt;7.05,D32&gt;=1.55,B32&gt;=2.65,F32&gt;=1.5),5.033,IF(AND(G32&gt;=0.312,D32&gt;=1.8,G32&gt;=0.098,G32&lt;0.433,G32&lt;0.669,B32&lt;3.15,A32&lt;7.05,D32&gt;=1.55,B32&gt;=2.65,F32&gt;=1.5),5.4,IF(AND(H32&lt;9.002,G32&lt;0.312,D32&gt;=1.8,G32&gt;=0.098,G32&lt;0.433,G32&lt;0.669,B32&lt;3.15,A32&lt;7.05,D32&gt;=1.55,B32&gt;=2.65,F32&gt;=1.5),5.1,IF(AND(H32&gt;=9.002,G32&lt;0.312,D32&gt;=1.8,G32&gt;=0.098,G32&lt;0.433,G32&lt;0.669,B32&lt;3.15,A32&lt;7.05,D32&gt;=1.55,B32&gt;=2.65,F32&gt;=1.5),5.26,"shouldnthappen")))))))))))))))))))))))))))))))))</f>
        <v>1.3</v>
      </c>
      <c r="AJ32" s="1" t="n">
        <f aca="false">IF(AND(A32&gt;=5.25,D32&gt;=0.35,D32&lt;0.8),1.433,IF(AND(F32&gt;=2.5,H32&lt;6.927,D32&gt;=0.8),5.1,IF(AND(H32&lt;5.85,B32&lt;3.65,D32&lt;0.35,D32&lt;0.8),1,IF(AND(A32&lt;5.55,B32&gt;=3.65,D32&lt;0.35,D32&lt;0.8),1.5,IF(AND(A32&gt;=5.55,B32&gt;=3.65,D32&lt;0.35,D32&lt;0.8),1.7,IF(AND(H32&lt;7.949,A32&lt;5.25,D32&gt;=0.35,D32&lt;0.8),1.9,IF(AND(H32&gt;=7.949,A32&lt;5.25,D32&gt;=0.35,D32&lt;0.8),1.54,IF(AND(A32&lt;5.55,F32&lt;2.5,H32&lt;6.927,D32&gt;=0.8),3.98,IF(AND(A32&gt;=5.55,F32&lt;2.5,H32&lt;6.927,D32&gt;=0.8),4.1,IF(AND(A32&gt;=7.25,D32&gt;=1.55,H32&gt;=6.927,D32&gt;=0.8),6.65,IF(AND(A32&lt;5.75,D32&lt;1.2,D32&lt;1.55,H32&gt;=6.927,D32&gt;=0.8),3.62,IF(AND(A32&gt;=5.75,D32&lt;1.2,D32&lt;1.55,H32&gt;=6.927,D32&gt;=0.8),4.1,IF(AND(G32&lt;0.175,A32&lt;4.8,H32&gt;=5.85,B32&lt;3.65,D32&lt;0.35,D32&lt;0.8),1.5,IF(AND(G32&gt;=0.175,A32&lt;4.8,H32&gt;=5.85,B32&lt;3.65,D32&lt;0.35,D32&lt;0.8),1.3,IF(AND(A32&gt;=5.05,A32&gt;=4.8,H32&gt;=5.85,B32&lt;3.65,D32&lt;0.35,D32&lt;0.8),1.5,IF(AND(G32&gt;=0.735,A32&lt;6.25,D32&gt;=1.2,D32&lt;1.55,H32&gt;=6.927,D32&gt;=0.8),4,IF(AND(H32&lt;10.464,A32&lt;6.2,A32&lt;7.25,D32&gt;=1.55,H32&gt;=6.927,D32&gt;=0.8),5.1,IF(AND(H32&gt;=10.464,A32&lt;6.2,A32&lt;7.25,D32&gt;=1.55,H32&gt;=6.927,D32&gt;=0.8),4.9,IF(AND(G32&lt;0.418,A32&lt;5.05,A32&gt;=4.8,H32&gt;=5.85,B32&lt;3.65,D32&lt;0.35,D32&lt;0.8),1.48,IF(AND(G32&gt;=0.418,A32&lt;5.05,A32&gt;=4.8,H32&gt;=5.85,B32&lt;3.65,D32&lt;0.35,D32&lt;0.8),1.3,IF(AND(B32&lt;2.75,G32&lt;0.735,A32&lt;6.25,D32&gt;=1.2,D32&lt;1.55,H32&gt;=6.927,D32&gt;=0.8),4.35,IF(AND(H32&lt;15.422,D32&lt;1.45,A32&gt;=6.25,D32&gt;=1.2,D32&lt;1.55,H32&gt;=6.927,D32&gt;=0.8),4.375,IF(AND(H32&gt;=15.422,D32&lt;1.45,A32&gt;=6.25,D32&gt;=1.2,D32&lt;1.55,H32&gt;=6.927,D32&gt;=0.8),4.7,IF(AND(A32&lt;6.4,D32&gt;=1.45,A32&gt;=6.25,D32&gt;=1.2,D32&lt;1.55,H32&gt;=6.927,D32&gt;=0.8),5.1,IF(AND(G32&gt;=0.576,D32&lt;2.15,A32&gt;=6.2,A32&lt;7.25,D32&gt;=1.55,H32&gt;=6.927,D32&gt;=0.8),5.1,IF(AND(G32&lt;0.537,D32&gt;=2.15,A32&gt;=6.2,A32&lt;7.25,D32&gt;=1.55,H32&gt;=6.927,D32&gt;=0.8),5.533,IF(AND(G32&gt;=0.537,D32&gt;=2.15,A32&gt;=6.2,A32&lt;7.25,D32&gt;=1.55,H32&gt;=6.927,D32&gt;=0.8),5.9,IF(AND(D32&lt;1.45,B32&gt;=2.75,G32&lt;0.735,A32&lt;6.25,D32&gt;=1.2,D32&lt;1.55,H32&gt;=6.927,D32&gt;=0.8),4.6,IF(AND(D32&gt;=1.45,B32&gt;=2.75,G32&lt;0.735,A32&lt;6.25,D32&gt;=1.2,D32&lt;1.55,H32&gt;=6.927,D32&gt;=0.8),4.5,IF(AND(H32&lt;12.582,A32&gt;=6.4,D32&gt;=1.45,A32&gt;=6.25,D32&gt;=1.2,D32&lt;1.55,H32&gt;=6.927,D32&gt;=0.8),4.66,IF(AND(H32&gt;=12.582,A32&gt;=6.4,D32&gt;=1.45,A32&gt;=6.25,D32&gt;=1.2,D32&lt;1.55,H32&gt;=6.927,D32&gt;=0.8),4.9,IF(AND(B32&lt;2.75,G32&lt;0.576,D32&lt;2.15,A32&gt;=6.2,A32&lt;7.25,D32&gt;=1.55,H32&gt;=6.927,D32&gt;=0.8),5.3,IF(AND(G32&gt;=0.395,B32&gt;=2.75,G32&lt;0.576,D32&lt;2.15,A32&gt;=6.2,A32&lt;7.25,D32&gt;=1.55,H32&gt;=6.927,D32&gt;=0.8),5.6,IF(AND(D32&gt;=1.9,G32&lt;0.395,B32&gt;=2.75,G32&lt;0.576,D32&lt;2.15,A32&gt;=6.2,A32&lt;7.25,D32&gt;=1.55,H32&gt;=6.927,D32&gt;=0.8),5.333,IF(AND(B32&lt;2.95,D32&lt;1.9,G32&lt;0.395,B32&gt;=2.75,G32&lt;0.576,D32&lt;2.15,A32&gt;=6.2,A32&lt;7.25,D32&gt;=1.55,H32&gt;=6.927,D32&gt;=0.8),5.6,IF(AND(B32&gt;=2.95,D32&lt;1.9,G32&lt;0.395,B32&gt;=2.75,G32&lt;0.576,D32&lt;2.15,A32&gt;=6.2,A32&lt;7.25,D32&gt;=1.55,H32&gt;=6.927,D32&gt;=0.8),5.5,"shouldnthappen"))))))))))))))))))))))))))))))))))))</f>
        <v>1.3</v>
      </c>
      <c r="AK32" s="1" t="n">
        <f aca="false">IF(AND(H32&lt;5.85,B32&lt;3.65,F32&lt;1.5),1,IF(AND(B32&gt;=3.95,B32&gt;=3.65,F32&lt;1.5),1.433,IF(AND(A32&lt;5.15,F32&lt;2.5,F32&gt;=1.5),3.075,IF(AND(D32&gt;=0.35,H32&gt;=5.85,B32&lt;3.65,F32&lt;1.5),1.5,IF(AND(G32&lt;0.168,B32&lt;3.95,B32&gt;=3.65,F32&lt;1.5),1.7,IF(AND(H32&lt;5.767,A32&lt;7.25,F32&gt;=2.5,F32&gt;=1.5),4.5,IF(AND(D32&lt;1.9,A32&gt;=7.25,F32&gt;=2.5,F32&gt;=1.5),6.3,IF(AND(D32&gt;=1.9,A32&gt;=7.25,F32&gt;=2.5,F32&gt;=1.5),6.575,IF(AND(B32&lt;3.75,G32&gt;=0.168,B32&lt;3.95,B32&gt;=3.65,F32&lt;1.5),1.5,IF(AND(B32&gt;=3.75,G32&gt;=0.168,B32&lt;3.95,B32&gt;=3.65,F32&lt;1.5),1.6,IF(AND(D32&gt;=1.35,A32&lt;6.15,A32&gt;=5.15,F32&lt;2.5,F32&gt;=1.5),4.42,IF(AND(D32&lt;1.4,A32&gt;=6.15,A32&gt;=5.15,F32&lt;2.5,F32&gt;=1.5),4.5,IF(AND(D32&gt;=1.4,A32&gt;=6.15,A32&gt;=5.15,F32&lt;2.5,F32&gt;=1.5),4.675,IF(AND(D32&lt;0.15,H32&lt;11.218,D32&lt;0.35,H32&gt;=5.85,B32&lt;3.65,F32&lt;1.5),1.5,IF(AND(D32&lt;0.15,H32&gt;=11.218,D32&lt;0.35,H32&gt;=5.85,B32&lt;3.65,F32&lt;1.5),1.1,IF(AND(B32&lt;2.7,D32&lt;1.35,A32&lt;6.15,A32&gt;=5.15,F32&lt;2.5,F32&gt;=1.5),3.82,IF(AND(A32&lt;6.15,G32&gt;=0.755,H32&gt;=5.767,A32&lt;7.25,F32&gt;=2.5,F32&gt;=1.5),4.98,IF(AND(A32&gt;=6.15,G32&gt;=0.755,H32&gt;=5.767,A32&lt;7.25,F32&gt;=2.5,F32&gt;=1.5),5.3,IF(AND(B32&lt;3.4,D32&gt;=0.15,H32&lt;11.218,D32&lt;0.35,H32&gt;=5.85,B32&lt;3.65,F32&lt;1.5),1.4,IF(AND(B32&gt;=3.4,D32&gt;=0.15,H32&lt;11.218,D32&lt;0.35,H32&gt;=5.85,B32&lt;3.65,F32&lt;1.5),1.3,IF(AND(H32&lt;11.731,D32&gt;=0.15,H32&gt;=11.218,D32&lt;0.35,H32&gt;=5.85,B32&lt;3.65,F32&lt;1.5),1.2,IF(AND(H32&lt;9.053,B32&gt;=2.7,D32&lt;1.35,A32&lt;6.15,A32&gt;=5.15,F32&lt;2.5,F32&gt;=1.5),3.85,IF(AND(D32&gt;=2.1,B32&lt;2.85,G32&lt;0.755,H32&gt;=5.767,A32&lt;7.25,F32&gt;=2.5,F32&gt;=1.5),5.6,IF(AND(D32&gt;=2.45,B32&gt;=2.85,G32&lt;0.755,H32&gt;=5.767,A32&lt;7.25,F32&gt;=2.5,F32&gt;=1.5),5.8,IF(AND(B32&gt;=3.45,H32&gt;=11.731,D32&gt;=0.15,H32&gt;=11.218,D32&lt;0.35,H32&gt;=5.85,B32&lt;3.65,F32&lt;1.5),1.3,IF(AND(A32&lt;5.9,H32&gt;=9.053,B32&gt;=2.7,D32&lt;1.35,A32&lt;6.15,A32&gt;=5.15,F32&lt;2.5,F32&gt;=1.5),4.3,IF(AND(A32&gt;=5.9,H32&gt;=9.053,B32&gt;=2.7,D32&lt;1.35,A32&lt;6.15,A32&gt;=5.15,F32&lt;2.5,F32&gt;=1.5),4,IF(AND(G32&gt;=0.519,D32&lt;2.1,B32&lt;2.85,G32&lt;0.755,H32&gt;=5.767,A32&lt;7.25,F32&gt;=2.5,F32&gt;=1.5),4.9,IF(AND(A32&gt;=7.05,D32&lt;2.45,B32&gt;=2.85,G32&lt;0.755,H32&gt;=5.767,A32&lt;7.25,F32&gt;=2.5,F32&gt;=1.5),5.8,IF(AND(H32&lt;14.396,B32&lt;3.45,H32&gt;=11.731,D32&gt;=0.15,H32&gt;=11.218,D32&lt;0.35,H32&gt;=5.85,B32&lt;3.65,F32&lt;1.5),1.44,IF(AND(H32&gt;=14.396,B32&lt;3.45,H32&gt;=11.731,D32&gt;=0.15,H32&gt;=11.218,D32&lt;0.35,H32&gt;=5.85,B32&lt;3.65,F32&lt;1.5),1.3,IF(AND(G32&lt;0.282,G32&lt;0.519,D32&lt;2.1,B32&lt;2.85,G32&lt;0.755,H32&gt;=5.767,A32&lt;7.25,F32&gt;=2.5,F32&gt;=1.5),5.1,IF(AND(G32&gt;=0.282,G32&lt;0.519,D32&lt;2.1,B32&lt;2.85,G32&lt;0.755,H32&gt;=5.767,A32&lt;7.25,F32&gt;=2.5,F32&gt;=1.5),5.3,IF(AND(A32&lt;6.4,D32&lt;1.9,A32&lt;7.05,D32&lt;2.45,B32&gt;=2.85,G32&lt;0.755,H32&gt;=5.767,A32&lt;7.25,F32&gt;=2.5,F32&gt;=1.5),5.6,IF(AND(A32&gt;=6.4,D32&lt;1.9,A32&lt;7.05,D32&lt;2.45,B32&gt;=2.85,G32&lt;0.755,H32&gt;=5.767,A32&lt;7.25,F32&gt;=2.5,F32&gt;=1.5),5.5,IF(AND(H32&lt;8.884,D32&gt;=1.9,A32&lt;7.05,D32&lt;2.45,B32&gt;=2.85,G32&lt;0.755,H32&gt;=5.767,A32&lt;7.25,F32&gt;=2.5,F32&gt;=1.5),5.3,IF(AND(H32&gt;=8.884,D32&gt;=1.9,A32&lt;7.05,D32&lt;2.45,B32&gt;=2.85,G32&lt;0.755,H32&gt;=5.767,A32&lt;7.25,F32&gt;=2.5,F32&gt;=1.5),5.52,"shouldnthappen")))))))))))))))))))))))))))))))))))))</f>
        <v>1.4</v>
      </c>
      <c r="AL32" s="1" t="n">
        <f aca="false">IF(AND(H32&lt;5.85,A32&lt;5.05,D32&lt;0.8),1,IF(AND(B32&lt;3.35,A32&gt;=5.05,D32&lt;0.8),1.7,IF(AND(D32&gt;=2.45,F32&gt;=2.5,D32&gt;=0.8),6.05,IF(AND(H32&gt;=11.218,H32&gt;=5.85,A32&lt;5.05,D32&lt;0.8),1.28,IF(AND(G32&gt;=0.948,B32&gt;=3.35,A32&gt;=5.05,D32&lt;0.8),1.7,IF(AND(G32&gt;=0.423,H32&lt;11.218,H32&gt;=5.85,A32&lt;5.05,D32&lt;0.8),1.3,IF(AND(B32&lt;3.6,G32&lt;0.948,B32&gt;=3.35,A32&gt;=5.05,D32&lt;0.8),1.4,IF(AND(H32&lt;10.258,D32&lt;1.15,A32&lt;5.9,F32&lt;2.5,D32&gt;=0.8),3.36,IF(AND(H32&gt;=10.258,D32&lt;1.15,A32&lt;5.9,F32&lt;2.5,D32&gt;=0.8),3.9,IF(AND(A32&lt;5.3,D32&gt;=1.15,A32&lt;5.9,F32&lt;2.5,D32&gt;=0.8),3.9,IF(AND(D32&lt;1.55,B32&lt;2.75,A32&gt;=5.9,F32&lt;2.5,D32&gt;=0.8),4.64,IF(AND(D32&gt;=1.55,B32&lt;2.75,A32&gt;=5.9,F32&lt;2.5,D32&gt;=0.8),5.1,IF(AND(D32&gt;=1.6,B32&gt;=2.75,A32&gt;=5.9,F32&lt;2.5,D32&gt;=0.8),5,IF(AND(H32&lt;5.767,H32&lt;8.598,D32&lt;2.45,F32&gt;=2.5,D32&gt;=0.8),4.5,IF(AND(A32&lt;6.25,H32&gt;=8.598,D32&lt;2.45,F32&gt;=2.5,D32&gt;=0.8),5.02,IF(AND(B32&lt;3.55,G32&lt;0.423,H32&lt;11.218,H32&gt;=5.85,A32&lt;5.05,D32&lt;0.8),1.525,IF(AND(B32&gt;=3.55,G32&lt;0.423,H32&lt;11.218,H32&gt;=5.85,A32&lt;5.05,D32&lt;0.8),1.4,IF(AND(H32&gt;=13.932,B32&gt;=3.6,G32&lt;0.948,B32&gt;=3.35,A32&gt;=5.05,D32&lt;0.8),1.65,IF(AND(G32&gt;=0.652,A32&gt;=5.3,D32&gt;=1.15,A32&lt;5.9,F32&lt;2.5,D32&gt;=0.8),3.8,IF(AND(D32&lt;1.35,D32&lt;1.6,B32&gt;=2.75,A32&gt;=5.9,F32&lt;2.5,D32&gt;=0.8),4.42,IF(AND(H32&lt;6.656,H32&gt;=5.767,H32&lt;8.598,D32&lt;2.45,F32&gt;=2.5,D32&gt;=0.8),5.033,IF(AND(H32&gt;=6.656,H32&gt;=5.767,H32&lt;8.598,D32&lt;2.45,F32&gt;=2.5,D32&gt;=0.8),5.1,IF(AND(G32&gt;=0.885,A32&gt;=6.25,H32&gt;=8.598,D32&lt;2.45,F32&gt;=2.5,D32&gt;=0.8),5.2,IF(AND(H32&lt;6.926,H32&lt;13.932,B32&gt;=3.6,G32&lt;0.948,B32&gt;=3.35,A32&gt;=5.05,D32&lt;0.8),1.433,IF(AND(H32&gt;=6.926,H32&lt;13.932,B32&gt;=3.6,G32&lt;0.948,B32&gt;=3.35,A32&gt;=5.05,D32&lt;0.8),1.5,IF(AND(A32&lt;5.65,G32&lt;0.652,A32&gt;=5.3,D32&gt;=1.15,A32&lt;5.9,F32&lt;2.5,D32&gt;=0.8),4.36,IF(AND(A32&gt;=5.65,G32&lt;0.652,A32&gt;=5.3,D32&gt;=1.15,A32&lt;5.9,F32&lt;2.5,D32&gt;=0.8),4.2,IF(AND(H32&gt;=13.561,D32&gt;=1.35,D32&lt;1.6,B32&gt;=2.75,A32&gt;=5.9,F32&lt;2.5,D32&gt;=0.8),4.767,IF(AND(H32&lt;9.091,G32&lt;0.885,A32&gt;=6.25,H32&gt;=8.598,D32&lt;2.45,F32&gt;=2.5,D32&gt;=0.8),6.3,IF(AND(H32&gt;=12.206,H32&lt;13.561,D32&gt;=1.35,D32&lt;1.6,B32&gt;=2.75,A32&gt;=5.9,F32&lt;2.5,D32&gt;=0.8),4.4,IF(AND(D32&gt;=2.25,H32&gt;=9.091,G32&lt;0.885,A32&gt;=6.25,H32&gt;=8.598,D32&lt;2.45,F32&gt;=2.5,D32&gt;=0.8),5.9,IF(AND(B32&lt;3.05,H32&lt;12.206,H32&lt;13.561,D32&gt;=1.35,D32&lt;1.6,B32&gt;=2.75,A32&gt;=5.9,F32&lt;2.5,D32&gt;=0.8),4.6,IF(AND(B32&gt;=3.05,H32&lt;12.206,H32&lt;13.561,D32&gt;=1.35,D32&lt;1.6,B32&gt;=2.75,A32&gt;=5.9,F32&lt;2.5,D32&gt;=0.8),4.7,IF(AND(G32&gt;=0.596,D32&lt;2.25,H32&gt;=9.091,G32&lt;0.885,A32&gt;=6.25,H32&gt;=8.598,D32&lt;2.45,F32&gt;=2.5,D32&gt;=0.8),5.1,IF(AND(G32&gt;=0.379,G32&lt;0.596,D32&lt;2.25,H32&gt;=9.091,G32&lt;0.885,A32&gt;=6.25,H32&gt;=8.598,D32&lt;2.45,F32&gt;=2.5,D32&gt;=0.8),5.767,IF(AND(D32&lt;2.15,G32&lt;0.379,G32&lt;0.596,D32&lt;2.25,H32&gt;=9.091,G32&lt;0.885,A32&gt;=6.25,H32&gt;=8.598,D32&lt;2.45,F32&gt;=2.5,D32&gt;=0.8),5.4,IF(AND(D32&gt;=2.15,G32&lt;0.379,G32&lt;0.596,D32&lt;2.25,H32&gt;=9.091,G32&lt;0.885,A32&gt;=6.25,H32&gt;=8.598,D32&lt;2.45,F32&gt;=2.5,D32&gt;=0.8),5.6,"shouldnthappen")))))))))))))))))))))))))))))))))))))</f>
        <v>1.3</v>
      </c>
      <c r="AM32" s="1" t="n">
        <f aca="false">IF(AND(H32&lt;5.245,D32&lt;0.8),1,IF(AND(A32&lt;4.5,H32&gt;=5.245,D32&lt;0.8),1.35,IF(AND(D32&gt;=0.5,A32&gt;=4.5,H32&gt;=5.245,D32&lt;0.8),1.6,IF(AND(H32&lt;7.25,B32&lt;2.6,A32&lt;6.15,D32&gt;=0.8),4.375,IF(AND(H32&gt;=7.25,B32&lt;2.6,A32&lt;6.15,D32&gt;=0.8),3.075,IF(AND(H32&lt;13.935,A32&gt;=7.05,A32&gt;=6.15,D32&gt;=0.8),6.067,IF(AND(H32&gt;=13.935,A32&gt;=7.05,A32&gt;=6.15,D32&gt;=0.8),6.525,IF(AND(G32&gt;=0.948,D32&lt;0.5,A32&gt;=4.5,H32&gt;=5.245,D32&lt;0.8),1.7,IF(AND(G32&lt;0.568,D32&gt;=1.55,B32&gt;=2.6,A32&lt;6.15,D32&gt;=0.8),5.1,IF(AND(G32&gt;=0.568,D32&gt;=1.55,B32&gt;=2.6,A32&lt;6.15,D32&gt;=0.8),5,IF(AND(A32&gt;=6.6,B32&gt;=3.15,A32&lt;7.05,A32&gt;=6.15,D32&gt;=0.8),5.78,IF(AND(G32&lt;0.165,G32&lt;0.273,D32&lt;1.55,B32&gt;=2.6,A32&lt;6.15,D32&gt;=0.8),4.1,IF(AND(G32&gt;=0.165,G32&lt;0.273,D32&lt;1.55,B32&gt;=2.6,A32&lt;6.15,D32&gt;=0.8),4.5,IF(AND(D32&lt;1.35,G32&gt;=0.273,D32&lt;1.55,B32&gt;=2.6,A32&lt;6.15,D32&gt;=0.8),4.08,IF(AND(D32&gt;=1.35,G32&gt;=0.273,D32&lt;1.55,B32&gt;=2.6,A32&lt;6.15,D32&gt;=0.8),4.4,IF(AND(D32&lt;1.45,F32&lt;2.5,B32&lt;3.15,A32&lt;7.05,A32&gt;=6.15,D32&gt;=0.8),4.38,IF(AND(D32&gt;=1.45,F32&lt;2.5,B32&lt;3.15,A32&lt;7.05,A32&gt;=6.15,D32&gt;=0.8),4.75,IF(AND(D32&gt;=2.25,F32&gt;=2.5,B32&lt;3.15,A32&lt;7.05,A32&gt;=6.15,D32&gt;=0.8),5.16,IF(AND(H32&lt;11.488,A32&lt;6.6,B32&gt;=3.15,A32&lt;7.05,A32&gt;=6.15,D32&gt;=0.8),6,IF(AND(H32&gt;=14.396,D32&lt;0.25,G32&lt;0.948,D32&lt;0.5,A32&gt;=4.5,H32&gt;=5.245,D32&lt;0.8),1.3,IF(AND(A32&gt;=5.55,D32&gt;=0.25,G32&lt;0.948,D32&lt;0.5,A32&gt;=4.5,H32&gt;=5.245,D32&lt;0.8),1.7,IF(AND(D32&lt;1.85,D32&lt;2.25,F32&gt;=2.5,B32&lt;3.15,A32&lt;7.05,A32&gt;=6.15,D32&gt;=0.8),5.6,IF(AND(G32&lt;0.669,H32&gt;=11.488,A32&lt;6.6,B32&gt;=3.15,A32&lt;7.05,A32&gt;=6.15,D32&gt;=0.8),4.7,IF(AND(G32&gt;=0.669,H32&gt;=11.488,A32&lt;6.6,B32&gt;=3.15,A32&lt;7.05,A32&gt;=6.15,D32&gt;=0.8),5.22,IF(AND(H32&lt;6.543,H32&lt;14.396,D32&lt;0.25,G32&lt;0.948,D32&lt;0.5,A32&gt;=4.5,H32&gt;=5.245,D32&lt;0.8),1.4,IF(AND(A32&lt;4.95,A32&lt;5.55,D32&gt;=0.25,G32&lt;0.948,D32&lt;0.5,A32&gt;=4.5,H32&gt;=5.245,D32&lt;0.8),1.4,IF(AND(A32&gt;=4.95,A32&lt;5.55,D32&gt;=0.25,G32&lt;0.948,D32&lt;0.5,A32&gt;=4.5,H32&gt;=5.245,D32&lt;0.8),1.48,IF(AND(H32&lt;10.667,D32&gt;=1.85,D32&lt;2.25,F32&gt;=2.5,B32&lt;3.15,A32&lt;7.05,A32&gt;=6.15,D32&gt;=0.8),5.25,IF(AND(H32&gt;=10.667,D32&gt;=1.85,D32&lt;2.25,F32&gt;=2.5,B32&lt;3.15,A32&lt;7.05,A32&gt;=6.15,D32&gt;=0.8),5.55,IF(AND(G32&lt;0.063,H32&gt;=6.543,H32&lt;14.396,D32&lt;0.25,G32&lt;0.948,D32&lt;0.5,A32&gt;=4.5,H32&gt;=5.245,D32&lt;0.8),1.4,IF(AND(H32&lt;9.212,G32&gt;=0.063,H32&gt;=6.543,H32&lt;14.396,D32&lt;0.25,G32&lt;0.948,D32&lt;0.5,A32&gt;=4.5,H32&gt;=5.245,D32&lt;0.8),1.475,IF(AND(H32&gt;=9.212,G32&gt;=0.063,H32&gt;=6.543,H32&lt;14.396,D32&lt;0.25,G32&lt;0.948,D32&lt;0.5,A32&gt;=4.5,H32&gt;=5.245,D32&lt;0.8),1.5,"shouldnthappen"))))))))))))))))))))))))))))))))</f>
        <v>1.475</v>
      </c>
      <c r="AN32" s="1" t="n">
        <f aca="false">IF(AND(D32&lt;0.7,A32&gt;=5.55),1.633,IF(AND(G32&lt;0.38,B32&lt;2.8,A32&lt;5.55),4.3,IF(AND(G32&gt;=0.38,B32&lt;2.8,A32&lt;5.55),3.325,IF(AND(D32&gt;=0.35,B32&gt;=2.8,A32&lt;5.55),1.6,IF(AND(B32&gt;=3.4,A32&lt;4.8,D32&lt;0.35,B32&gt;=2.8,A32&lt;5.55),1,IF(AND(H32&gt;=11.789,A32&lt;5.9,D32&lt;1.55,D32&gt;=0.7,A32&gt;=5.55),4.325,IF(AND(F32&gt;=2.5,A32&gt;=5.9,D32&lt;1.55,D32&gt;=0.7,A32&gt;=5.55),5.05,IF(AND(D32&lt;1.9,A32&gt;=7.25,D32&gt;=1.55,D32&gt;=0.7,A32&gt;=5.55),6.3,IF(AND(D32&gt;=1.9,A32&gt;=7.25,D32&gt;=1.55,D32&gt;=0.7,A32&gt;=5.55),6.4,IF(AND(A32&lt;4.35,B32&lt;3.4,A32&lt;4.8,D32&lt;0.35,B32&gt;=2.8,A32&lt;5.55),1.1,IF(AND(G32&gt;=0.934,B32&lt;3.45,A32&gt;=4.8,D32&lt;0.35,B32&gt;=2.8,A32&lt;5.55),1.7,IF(AND(H32&gt;=14.877,B32&gt;=3.45,A32&gt;=4.8,D32&lt;0.35,B32&gt;=2.8,A32&lt;5.55),1.3,IF(AND(B32&lt;2.6,H32&lt;11.789,A32&lt;5.9,D32&lt;1.55,D32&gt;=0.7,A32&gt;=5.55),3.9,IF(AND(B32&gt;=2.6,H32&lt;11.789,A32&lt;5.9,D32&lt;1.55,D32&gt;=0.7,A32&gt;=5.55),4.26,IF(AND(A32&lt;6.6,F32&lt;2.5,A32&gt;=5.9,D32&lt;1.55,D32&gt;=0.7,A32&gt;=5.55),4.625,IF(AND(A32&gt;=6.6,F32&lt;2.5,A32&gt;=5.9,D32&lt;1.55,D32&gt;=0.7,A32&gt;=5.55),4.475,IF(AND(B32&lt;2.6,D32&lt;2.05,A32&lt;7.25,D32&gt;=1.55,D32&gt;=0.7,A32&gt;=5.55),5.8,IF(AND(G32&gt;=0.743,D32&gt;=2.05,A32&lt;7.25,D32&gt;=1.55,D32&gt;=0.7,A32&gt;=5.55),5.1,IF(AND(G32&lt;0.422,A32&gt;=4.35,B32&lt;3.4,A32&lt;4.8,D32&lt;0.35,B32&gt;=2.8,A32&lt;5.55),1.367,IF(AND(G32&gt;=0.422,A32&gt;=4.35,B32&lt;3.4,A32&lt;4.8,D32&lt;0.35,B32&gt;=2.8,A32&lt;5.55),1.3,IF(AND(A32&lt;5.05,G32&lt;0.934,B32&lt;3.45,A32&gt;=4.8,D32&lt;0.35,B32&gt;=2.8,A32&lt;5.55),1.525,IF(AND(A32&gt;=5.05,G32&lt;0.934,B32&lt;3.45,A32&gt;=4.8,D32&lt;0.35,B32&gt;=2.8,A32&lt;5.55),1.5,IF(AND(G32&gt;=0.585,H32&lt;14.877,B32&gt;=3.45,A32&gt;=4.8,D32&lt;0.35,B32&gt;=2.8,A32&lt;5.55),1.54,IF(AND(G32&gt;=0.537,G32&lt;0.743,D32&gt;=2.05,A32&lt;7.25,D32&gt;=1.55,D32&gt;=0.7,A32&gt;=5.55),5.833,IF(AND(D32&gt;=0.25,G32&lt;0.585,H32&lt;14.877,B32&gt;=3.45,A32&gt;=4.8,D32&lt;0.35,B32&gt;=2.8,A32&lt;5.55),1.367,IF(AND(D32&lt;1.75,H32&lt;13.795,B32&gt;=2.6,D32&lt;2.05,A32&lt;7.25,D32&gt;=1.55,D32&gt;=0.7,A32&gt;=5.55),5.45,IF(AND(B32&lt;2.85,H32&gt;=13.795,B32&gt;=2.6,D32&lt;2.05,A32&lt;7.25,D32&gt;=1.55,D32&gt;=0.7,A32&gt;=5.55),5.1,IF(AND(B32&gt;=2.85,H32&gt;=13.795,B32&gt;=2.6,D32&lt;2.05,A32&lt;7.25,D32&gt;=1.55,D32&gt;=0.7,A32&gt;=5.55),4.82,IF(AND(G32&lt;0.353,G32&lt;0.537,G32&lt;0.743,D32&gt;=2.05,A32&lt;7.25,D32&gt;=1.55,D32&gt;=0.7,A32&gt;=5.55),5.425,IF(AND(G32&gt;=0.353,G32&lt;0.537,G32&lt;0.743,D32&gt;=2.05,A32&lt;7.25,D32&gt;=1.55,D32&gt;=0.7,A32&gt;=5.55),5.62,IF(AND(G32&lt;0.311,D32&lt;0.25,G32&lt;0.585,H32&lt;14.877,B32&gt;=3.45,A32&gt;=4.8,D32&lt;0.35,B32&gt;=2.8,A32&lt;5.55),1.5,IF(AND(G32&gt;=0.311,D32&lt;0.25,G32&lt;0.585,H32&lt;14.877,B32&gt;=3.45,A32&gt;=4.8,D32&lt;0.35,B32&gt;=2.8,A32&lt;5.55),1.4,IF(AND(B32&gt;=3.1,D32&gt;=1.75,H32&lt;13.795,B32&gt;=2.6,D32&lt;2.05,A32&lt;7.25,D32&gt;=1.55,D32&gt;=0.7,A32&gt;=5.55),5.1,IF(AND(B32&lt;2.85,B32&lt;3.1,D32&gt;=1.75,H32&lt;13.795,B32&gt;=2.6,D32&lt;2.05,A32&lt;7.25,D32&gt;=1.55,D32&gt;=0.7,A32&gt;=5.55),5.2,IF(AND(B32&gt;=2.85,B32&lt;3.1,D32&gt;=1.75,H32&lt;13.795,B32&gt;=2.6,D32&lt;2.05,A32&lt;7.25,D32&gt;=1.55,D32&gt;=0.7,A32&gt;=5.55),5.2,"shouldnthappen")))))))))))))))))))))))))))))))))))</f>
        <v>1.3</v>
      </c>
      <c r="AO32" s="1" t="n">
        <f aca="false">IF(AND(H32&gt;=14.529,G32&lt;0.633,D32&lt;0.8),1.3,IF(AND(A32&lt;5.05,G32&gt;=0.633,D32&lt;0.8),1.35,IF(AND(H32&gt;=14.379,H32&lt;14.529,G32&lt;0.633,D32&lt;0.8),1.7,IF(AND(B32&lt;3.35,A32&gt;=5.05,G32&gt;=0.633,D32&lt;0.8),1.7,IF(AND(D32&gt;=1.45,A32&lt;5.95,F32&lt;2.5,D32&gt;=0.8),4.5,IF(AND(D32&lt;1.35,A32&gt;=5.95,F32&lt;2.5,D32&gt;=0.8),4,IF(AND(D32&lt;1.85,G32&gt;=0.845,F32&gt;=2.5,D32&gt;=0.8),4.8,IF(AND(B32&gt;=4.3,H32&lt;14.379,H32&lt;14.529,G32&lt;0.633,D32&lt;0.8),1.5,IF(AND(A32&lt;5.25,B32&gt;=3.35,A32&gt;=5.05,G32&gt;=0.633,D32&lt;0.8),1.55,IF(AND(A32&gt;=5.25,B32&gt;=3.35,A32&gt;=5.05,G32&gt;=0.633,D32&lt;0.8),1.633,IF(AND(A32&lt;5.05,D32&lt;1.45,A32&lt;5.95,F32&lt;2.5,D32&gt;=0.8),3.3,IF(AND(G32&lt;0.293,D32&gt;=1.35,A32&gt;=5.95,F32&lt;2.5,D32&gt;=0.8),5,IF(AND(A32&gt;=6.6,D32&lt;2.05,G32&lt;0.845,F32&gt;=2.5,D32&gt;=0.8),5.8,IF(AND(B32&lt;3.05,D32&gt;=2.05,G32&lt;0.845,F32&gt;=2.5,D32&gt;=0.8),6.15,IF(AND(B32&lt;2.9,D32&gt;=1.85,G32&gt;=0.845,F32&gt;=2.5,D32&gt;=0.8),5.1,IF(AND(B32&gt;=2.9,D32&gt;=1.85,G32&gt;=0.845,F32&gt;=2.5,D32&gt;=0.8),5.2,IF(AND(B32&gt;=3.8,B32&lt;4.3,H32&lt;14.379,H32&lt;14.529,G32&lt;0.633,D32&lt;0.8),1.333,IF(AND(A32&lt;6.25,G32&gt;=0.293,D32&gt;=1.35,A32&gt;=5.95,F32&lt;2.5,D32&gt;=0.8),4.6,IF(AND(H32&lt;10.351,A32&lt;6.6,D32&lt;2.05,G32&lt;0.845,F32&gt;=2.5,D32&gt;=0.8),5.4,IF(AND(G32&gt;=0.364,B32&gt;=3.05,D32&gt;=2.05,G32&lt;0.845,F32&gt;=2.5,D32&gt;=0.8),5.66,IF(AND(G32&gt;=0.447,B32&lt;3.8,B32&lt;4.3,H32&lt;14.379,H32&lt;14.529,G32&lt;0.633,D32&lt;0.8),1.3,IF(AND(H32&lt;6.247,A32&lt;5.65,A32&gt;=5.05,D32&lt;1.45,A32&lt;5.95,F32&lt;2.5,D32&gt;=0.8),4.033,IF(AND(D32&lt;1.25,A32&gt;=5.65,A32&gt;=5.05,D32&lt;1.45,A32&lt;5.95,F32&lt;2.5,D32&gt;=0.8),3.88,IF(AND(D32&gt;=1.25,A32&gt;=5.65,A32&gt;=5.05,D32&lt;1.45,A32&lt;5.95,F32&lt;2.5,D32&gt;=0.8),4.35,IF(AND(B32&lt;2.65,A32&gt;=6.25,G32&gt;=0.293,D32&gt;=1.35,A32&gt;=5.95,F32&lt;2.5,D32&gt;=0.8),4.9,IF(AND(B32&lt;2.75,H32&gt;=10.351,A32&lt;6.6,D32&lt;2.05,G32&lt;0.845,F32&gt;=2.5,D32&gt;=0.8),5.1,IF(AND(B32&gt;=2.75,H32&gt;=10.351,A32&lt;6.6,D32&lt;2.05,G32&lt;0.845,F32&gt;=2.5,D32&gt;=0.8),4.95,IF(AND(B32&lt;3.15,G32&lt;0.364,B32&gt;=3.05,D32&gt;=2.05,G32&lt;0.845,F32&gt;=2.5,D32&gt;=0.8),5.28,IF(AND(B32&gt;=3.15,G32&lt;0.364,B32&gt;=3.05,D32&gt;=2.05,G32&lt;0.845,F32&gt;=2.5,D32&gt;=0.8),5.5,IF(AND(H32&lt;9.212,G32&lt;0.447,B32&lt;3.8,B32&lt;4.3,H32&lt;14.379,H32&lt;14.529,G32&lt;0.633,D32&lt;0.8),1.4,IF(AND(G32&lt;0.356,H32&gt;=6.247,A32&lt;5.65,A32&gt;=5.05,D32&lt;1.45,A32&lt;5.95,F32&lt;2.5,D32&gt;=0.8),4.2,IF(AND(B32&lt;3,B32&gt;=2.65,A32&gt;=6.25,G32&gt;=0.293,D32&gt;=1.35,A32&gt;=5.95,F32&lt;2.5,D32&gt;=0.8),4.6,IF(AND(B32&gt;=3,B32&gt;=2.65,A32&gt;=6.25,G32&gt;=0.293,D32&gt;=1.35,A32&gt;=5.95,F32&lt;2.5,D32&gt;=0.8),4.7,IF(AND(A32&lt;5.05,H32&gt;=9.212,G32&lt;0.447,B32&lt;3.8,B32&lt;4.3,H32&lt;14.379,H32&lt;14.529,G32&lt;0.633,D32&lt;0.8),1.533,IF(AND(A32&gt;=5.05,H32&gt;=9.212,G32&lt;0.447,B32&lt;3.8,B32&lt;4.3,H32&lt;14.379,H32&lt;14.529,G32&lt;0.633,D32&lt;0.8),1.425,IF(AND(A32&lt;5.35,G32&gt;=0.356,H32&gt;=6.247,A32&lt;5.65,A32&gt;=5.05,D32&lt;1.45,A32&lt;5.95,F32&lt;2.5,D32&gt;=0.8),3.9,IF(AND(A32&gt;=5.35,G32&gt;=0.356,H32&gt;=6.247,A32&lt;5.65,A32&gt;=5.05,D32&lt;1.45,A32&lt;5.95,F32&lt;2.5,D32&gt;=0.8),3.72,"shouldnthappen")))))))))))))))))))))))))))))))))))))</f>
        <v>1.35</v>
      </c>
      <c r="AP32" s="1" t="n">
        <f aca="false">IF(AND(F32&gt;=1.5,A32&lt;5.55),3.84,IF(AND(G32&gt;=0.52,A32&lt;4.75,F32&lt;1.5,A32&lt;5.55),1.16,IF(AND(A32&lt;5.65,A32&lt;5.85,D32&lt;1.55,A32&gt;=5.55),4.2,IF(AND(A32&gt;=5.65,A32&lt;5.85,D32&lt;1.55,A32&gt;=5.55),3.167,IF(AND(G32&gt;=0.798,A32&gt;=5.85,D32&lt;1.55,A32&gt;=5.55),4,IF(AND(F32&lt;2.5,H32&lt;14.1,D32&gt;=1.55,A32&gt;=5.55),4.84,IF(AND(A32&lt;7.2,H32&gt;=14.1,D32&gt;=1.55,A32&gt;=5.55),5.633,IF(AND(A32&gt;=7.2,H32&gt;=14.1,D32&gt;=1.55,A32&gt;=5.55),6.6,IF(AND(G32&lt;0.161,G32&lt;0.52,A32&lt;4.75,F32&lt;1.5,A32&lt;5.55),1.5,IF(AND(D32&gt;=0.5,G32&lt;0.676,A32&gt;=4.75,F32&lt;1.5,A32&lt;5.55),1.6,IF(AND(H32&lt;11.016,G32&gt;=0.676,A32&gt;=4.75,F32&lt;1.5,A32&lt;5.55),1.75,IF(AND(G32&lt;0.209,G32&lt;0.798,A32&gt;=5.85,D32&lt;1.55,A32&gt;=5.55),4.5,IF(AND(G32&gt;=0.74,F32&gt;=2.5,H32&lt;14.1,D32&gt;=1.55,A32&gt;=5.55),6.225,IF(AND(B32&lt;2.95,G32&gt;=0.161,G32&lt;0.52,A32&lt;4.75,F32&lt;1.5,A32&lt;5.55),1.4,IF(AND(B32&gt;=2.95,G32&gt;=0.161,G32&lt;0.52,A32&lt;4.75,F32&lt;1.5,A32&lt;5.55),1.34,IF(AND(B32&lt;3.15,D32&lt;0.5,G32&lt;0.676,A32&gt;=4.75,F32&lt;1.5,A32&lt;5.55),1.52,IF(AND(D32&lt;0.25,H32&gt;=11.016,G32&gt;=0.676,A32&gt;=4.75,F32&lt;1.5,A32&lt;5.55),1.567,IF(AND(D32&gt;=0.25,H32&gt;=11.016,G32&gt;=0.676,A32&gt;=4.75,F32&lt;1.5,A32&lt;5.55),1.5,IF(AND(H32&lt;7.47,G32&gt;=0.209,G32&lt;0.798,A32&gt;=5.85,D32&lt;1.55,A32&gt;=5.55),5.05,IF(AND(B32&lt;2.85,G32&lt;0.74,F32&gt;=2.5,H32&lt;14.1,D32&gt;=1.55,A32&gt;=5.55),5.35,IF(AND(B32&lt;3.3,B32&gt;=3.15,D32&lt;0.5,G32&lt;0.676,A32&gt;=4.75,F32&lt;1.5,A32&lt;5.55),1.2,IF(AND(D32&lt;1.45,H32&gt;=7.47,G32&gt;=0.209,G32&lt;0.798,A32&gt;=5.85,D32&lt;1.55,A32&gt;=5.55),4.66,IF(AND(D32&gt;=1.45,H32&gt;=7.47,G32&gt;=0.209,G32&lt;0.798,A32&gt;=5.85,D32&lt;1.55,A32&gt;=5.55),4.64,IF(AND(A32&gt;=7.05,B32&gt;=2.85,G32&lt;0.74,F32&gt;=2.5,H32&lt;14.1,D32&gt;=1.55,A32&gt;=5.55),5.8,IF(AND(B32&gt;=3.25,A32&lt;7.05,B32&gt;=2.85,G32&lt;0.74,F32&gt;=2.5,H32&lt;14.1,D32&gt;=1.55,A32&gt;=5.55),5.7,IF(AND(H32&gt;=13.641,D32&lt;0.25,B32&gt;=3.3,B32&gt;=3.15,D32&lt;0.5,G32&lt;0.676,A32&gt;=4.75,F32&lt;1.5,A32&lt;5.55),1.3,IF(AND(D32&lt;0.35,D32&gt;=0.25,B32&gt;=3.3,B32&gt;=3.15,D32&lt;0.5,G32&lt;0.676,A32&gt;=4.75,F32&lt;1.5,A32&lt;5.55),1.367,IF(AND(D32&gt;=0.35,D32&gt;=0.25,B32&gt;=3.3,B32&gt;=3.15,D32&lt;0.5,G32&lt;0.676,A32&gt;=4.75,F32&lt;1.5,A32&lt;5.55),1.3,IF(AND(A32&lt;6.35,B32&lt;3.25,A32&lt;7.05,B32&gt;=2.85,G32&lt;0.74,F32&gt;=2.5,H32&lt;14.1,D32&gt;=1.55,A32&gt;=5.55),5.6,IF(AND(A32&gt;=6.35,B32&lt;3.25,A32&lt;7.05,B32&gt;=2.85,G32&lt;0.74,F32&gt;=2.5,H32&lt;14.1,D32&gt;=1.55,A32&gt;=5.55),5.325,IF(AND(A32&lt;5.1,H32&lt;13.641,D32&lt;0.25,B32&gt;=3.3,B32&gt;=3.15,D32&lt;0.5,G32&lt;0.676,A32&gt;=4.75,F32&lt;1.5,A32&lt;5.55),1.4,IF(AND(H32&gt;=11.031,A32&gt;=5.1,H32&lt;13.641,D32&lt;0.25,B32&gt;=3.3,B32&gt;=3.15,D32&lt;0.5,G32&lt;0.676,A32&gt;=4.75,F32&lt;1.5,A32&lt;5.55),1.4,IF(AND(A32&lt;5.45,H32&lt;11.031,A32&gt;=5.1,H32&lt;13.641,D32&lt;0.25,B32&gt;=3.3,B32&gt;=3.15,D32&lt;0.5,G32&lt;0.676,A32&gt;=4.75,F32&lt;1.5,A32&lt;5.55),1.5,IF(AND(A32&gt;=5.45,H32&lt;11.031,A32&gt;=5.1,H32&lt;13.641,D32&lt;0.25,B32&gt;=3.3,B32&gt;=3.15,D32&lt;0.5,G32&lt;0.676,A32&gt;=4.75,F32&lt;1.5,A32&lt;5.55),1.4,"shouldnthappen"))))))))))))))))))))))))))))))))))</f>
        <v>1.16</v>
      </c>
      <c r="AQ32" s="1" t="n">
        <f aca="false">IF(AND(H32&lt;6.926,D32&gt;=0.35,F32&lt;1.5),1.9,IF(AND(G32&gt;=0.869,D32&gt;=1.75,F32&gt;=1.5),5.15,IF(AND(A32&lt;4.35,A32&lt;5.05,D32&lt;0.35,F32&lt;1.5),1.1,IF(AND(H32&lt;6.089,A32&gt;=5.05,D32&lt;0.35,F32&lt;1.5),1.7,IF(AND(H32&gt;=13.089,H32&gt;=6.926,D32&gt;=0.35,F32&lt;1.5),1.3,IF(AND(G32&lt;0.695,D32&lt;1.15,D32&lt;1.75,F32&gt;=1.5),3.62,IF(AND(G32&gt;=0.695,D32&lt;1.15,D32&lt;1.75,F32&gt;=1.5),3,IF(AND(G32&gt;=0.585,H32&gt;=6.089,A32&gt;=5.05,D32&lt;0.35,F32&lt;1.5),1.5,IF(AND(H32&lt;9.582,H32&lt;13.089,H32&gt;=6.926,D32&gt;=0.35,F32&lt;1.5),1.5,IF(AND(H32&gt;=9.582,H32&lt;13.089,H32&gt;=6.926,D32&gt;=0.35,F32&lt;1.5),1.6,IF(AND(D32&lt;1.35,H32&lt;9.349,D32&gt;=1.15,D32&lt;1.75,F32&gt;=1.5),3.867,IF(AND(D32&lt;2.05,A32&lt;7.05,G32&lt;0.869,D32&gt;=1.75,F32&gt;=1.5),4.9,IF(AND(B32&gt;=3.3,A32&gt;=7.05,G32&lt;0.869,D32&gt;=1.75,F32&gt;=1.5),6.1,IF(AND(G32&lt;0.347,H32&lt;11.218,A32&gt;=4.35,A32&lt;5.05,D32&lt;0.35,F32&lt;1.5),1.4,IF(AND(G32&gt;=0.347,H32&lt;11.218,A32&gt;=4.35,A32&lt;5.05,D32&lt;0.35,F32&lt;1.5),1.5,IF(AND(G32&gt;=0.265,H32&gt;=11.218,A32&gt;=4.35,A32&lt;5.05,D32&lt;0.35,F32&lt;1.5),1.45,IF(AND(A32&gt;=5.4,G32&lt;0.585,H32&gt;=6.089,A32&gt;=5.05,D32&lt;0.35,F32&lt;1.5),1.35,IF(AND(B32&gt;=2.9,D32&gt;=1.35,H32&lt;9.349,D32&gt;=1.15,D32&lt;1.75,F32&gt;=1.5),4.6,IF(AND(D32&gt;=1.35,A32&lt;6.15,H32&gt;=9.349,D32&gt;=1.15,D32&lt;1.75,F32&gt;=1.5),4.54,IF(AND(H32&lt;10.927,A32&gt;=6.15,H32&gt;=9.349,D32&gt;=1.15,D32&lt;1.75,F32&gt;=1.5),4.3,IF(AND(G32&lt;0.512,D32&gt;=2.05,A32&lt;7.05,G32&lt;0.869,D32&gt;=1.75,F32&gt;=1.5),5.533,IF(AND(G32&gt;=0.512,D32&gt;=2.05,A32&lt;7.05,G32&lt;0.869,D32&gt;=1.75,F32&gt;=1.5),5.88,IF(AND(H32&lt;11.551,B32&lt;3.3,A32&gt;=7.05,G32&lt;0.869,D32&gt;=1.75,F32&gt;=1.5),6.3,IF(AND(G32&lt;0.227,G32&lt;0.265,H32&gt;=11.218,A32&gt;=4.35,A32&lt;5.05,D32&lt;0.35,F32&lt;1.5),1.4,IF(AND(G32&gt;=0.227,G32&lt;0.265,H32&gt;=11.218,A32&gt;=4.35,A32&lt;5.05,D32&lt;0.35,F32&lt;1.5),1.26,IF(AND(H32&lt;11.031,A32&lt;5.4,G32&lt;0.585,H32&gt;=6.089,A32&gt;=5.05,D32&lt;0.35,F32&lt;1.5),1.5,IF(AND(H32&gt;=11.031,A32&lt;5.4,G32&lt;0.585,H32&gt;=6.089,A32&gt;=5.05,D32&lt;0.35,F32&lt;1.5),1.4,IF(AND(A32&lt;5.45,B32&lt;2.9,D32&gt;=1.35,H32&lt;9.349,D32&gt;=1.15,D32&lt;1.75,F32&gt;=1.5),4.5,IF(AND(A32&lt;5.9,D32&lt;1.35,A32&lt;6.15,H32&gt;=9.349,D32&gt;=1.15,D32&lt;1.75,F32&gt;=1.5),4.2,IF(AND(A32&gt;=5.9,D32&lt;1.35,A32&lt;6.15,H32&gt;=9.349,D32&gt;=1.15,D32&lt;1.75,F32&gt;=1.5),4,IF(AND(A32&gt;=6.75,H32&gt;=10.927,A32&gt;=6.15,H32&gt;=9.349,D32&gt;=1.15,D32&lt;1.75,F32&gt;=1.5),4.767,IF(AND(B32&lt;2.9,H32&gt;=11.551,B32&lt;3.3,A32&gt;=7.05,G32&lt;0.869,D32&gt;=1.75,F32&gt;=1.5),6.7,IF(AND(B32&gt;=2.9,H32&gt;=11.551,B32&lt;3.3,A32&gt;=7.05,G32&lt;0.869,D32&gt;=1.75,F32&gt;=1.5),6.6,IF(AND(B32&lt;2.45,A32&gt;=5.45,B32&lt;2.9,D32&gt;=1.35,H32&lt;9.349,D32&gt;=1.15,D32&lt;1.75,F32&gt;=1.5),5,IF(AND(B32&gt;=2.45,A32&gt;=5.45,B32&lt;2.9,D32&gt;=1.35,H32&lt;9.349,D32&gt;=1.15,D32&lt;1.75,F32&gt;=1.5),5.1,IF(AND(H32&lt;11.166,A32&lt;6.75,H32&gt;=10.927,A32&gt;=6.15,H32&gt;=9.349,D32&gt;=1.15,D32&lt;1.75,F32&gt;=1.5),4.9,IF(AND(G32&lt;0.228,H32&gt;=11.166,A32&lt;6.75,H32&gt;=10.927,A32&gt;=6.15,H32&gt;=9.349,D32&gt;=1.15,D32&lt;1.75,F32&gt;=1.5),4.7,IF(AND(H32&lt;13.531,G32&gt;=0.228,H32&gt;=11.166,A32&lt;6.75,H32&gt;=10.927,A32&gt;=6.15,H32&gt;=9.349,D32&gt;=1.15,D32&lt;1.75,F32&gt;=1.5),4.4,IF(AND(H32&gt;=13.531,G32&gt;=0.228,H32&gt;=11.166,A32&lt;6.75,H32&gt;=10.927,A32&gt;=6.15,H32&gt;=9.349,D32&gt;=1.15,D32&lt;1.75,F32&gt;=1.5),4.6,"shouldnthappen")))))))))))))))))))))))))))))))))))))))</f>
        <v>1.5</v>
      </c>
      <c r="AR32" s="1" t="n">
        <f aca="false">IF(AND(G32&gt;=0.93,B32&lt;3.65,F32&lt;1.5),1.7,IF(AND(H32&lt;6.542,B32&gt;=3.65,F32&lt;1.5),1.767,IF(AND(A32&gt;=7.05,D32&gt;=1.55,F32&gt;=1.5),6.3,IF(AND(G32&lt;0.123,H32&gt;=6.542,B32&gt;=3.65,F32&lt;1.5),1.367,IF(AND(A32&lt;5.15,A32&lt;5.65,D32&lt;1.55,F32&gt;=1.5),3.15,IF(AND(A32&lt;4.8,G32&gt;=0.447,G32&lt;0.93,B32&lt;3.65,F32&lt;1.5),1.24,IF(AND(A32&gt;=4.8,G32&gt;=0.447,G32&lt;0.93,B32&lt;3.65,F32&lt;1.5),1.4,IF(AND(G32&lt;0.151,G32&gt;=0.123,H32&gt;=6.542,B32&gt;=3.65,F32&lt;1.5),1.7,IF(AND(G32&gt;=0.151,G32&gt;=0.123,H32&gt;=6.542,B32&gt;=3.65,F32&lt;1.5),1.5,IF(AND(D32&gt;=1.45,A32&gt;=5.15,A32&lt;5.65,D32&lt;1.55,F32&gt;=1.5),4.5,IF(AND(B32&lt;2.65,D32&gt;=1.35,A32&gt;=5.65,D32&lt;1.55,F32&gt;=1.5),4.9,IF(AND(G32&lt;0.527,F32&lt;2.5,A32&lt;7.05,D32&gt;=1.55,F32&gt;=1.5),5.075,IF(AND(G32&gt;=0.527,F32&lt;2.5,A32&lt;7.05,D32&gt;=1.55,F32&gt;=1.5),4.7,IF(AND(A32&lt;4.65,G32&lt;0.265,G32&lt;0.447,G32&lt;0.93,B32&lt;3.65,F32&lt;1.5),1.42,IF(AND(G32&lt;0.3,G32&gt;=0.265,G32&lt;0.447,G32&lt;0.93,B32&lt;3.65,F32&lt;1.5),1.6,IF(AND(G32&gt;=0.3,G32&gt;=0.265,G32&lt;0.447,G32&lt;0.93,B32&lt;3.65,F32&lt;1.5),1.4,IF(AND(G32&lt;0.356,D32&lt;1.45,A32&gt;=5.15,A32&lt;5.65,D32&lt;1.55,F32&gt;=1.5),4.125,IF(AND(D32&lt;1.1,A32&lt;6.2,D32&lt;1.35,A32&gt;=5.65,D32&lt;1.55,F32&gt;=1.5),4.1,IF(AND(D32&gt;=1.1,A32&lt;6.2,D32&lt;1.35,A32&gt;=5.65,D32&lt;1.55,F32&gt;=1.5),4.175,IF(AND(H32&gt;=13.433,A32&gt;=6.2,D32&lt;1.35,A32&gt;=5.65,D32&lt;1.55,F32&gt;=1.5),4.6,IF(AND(G32&lt;0.437,B32&gt;=2.65,D32&gt;=1.35,A32&gt;=5.65,D32&lt;1.55,F32&gt;=1.5),4.625,IF(AND(G32&gt;=0.437,B32&gt;=2.65,D32&gt;=1.35,A32&gt;=5.65,D32&lt;1.55,F32&gt;=1.5),4.75,IF(AND(B32&gt;=3.15,H32&lt;11.146,F32&gt;=2.5,A32&lt;7.05,D32&gt;=1.55,F32&gt;=1.5),5.667,IF(AND(B32&lt;2.65,H32&gt;=11.146,F32&gt;=2.5,A32&lt;7.05,D32&gt;=1.55,F32&gt;=1.5),5.8,IF(AND(B32&lt;3.3,A32&gt;=4.65,G32&lt;0.265,G32&lt;0.447,G32&lt;0.93,B32&lt;3.65,F32&lt;1.5),1.32,IF(AND(B32&gt;=3.3,A32&gt;=4.65,G32&lt;0.265,G32&lt;0.447,G32&lt;0.93,B32&lt;3.65,F32&lt;1.5),1.425,IF(AND(B32&lt;2.8,G32&gt;=0.356,D32&lt;1.45,A32&gt;=5.15,A32&lt;5.65,D32&lt;1.55,F32&gt;=1.5),3.86,IF(AND(B32&gt;=2.8,G32&gt;=0.356,D32&lt;1.45,A32&gt;=5.15,A32&lt;5.65,D32&lt;1.55,F32&gt;=1.5),3.6,IF(AND(B32&lt;2.6,H32&lt;13.433,A32&gt;=6.2,D32&lt;1.35,A32&gt;=5.65,D32&lt;1.55,F32&gt;=1.5),4.4,IF(AND(B32&gt;=2.6,H32&lt;13.433,A32&gt;=6.2,D32&lt;1.35,A32&gt;=5.65,D32&lt;1.55,F32&gt;=1.5),4.3,IF(AND(G32&lt;0.151,B32&lt;3.15,H32&lt;11.146,F32&gt;=2.5,A32&lt;7.05,D32&gt;=1.55,F32&gt;=1.5),5.5,IF(AND(H32&lt;15.52,B32&gt;=2.65,H32&gt;=11.146,F32&gt;=2.5,A32&lt;7.05,D32&gt;=1.55,F32&gt;=1.5),5.4,IF(AND(H32&gt;=15.52,B32&gt;=2.65,H32&gt;=11.146,F32&gt;=2.5,A32&lt;7.05,D32&gt;=1.55,F32&gt;=1.5),5.733,IF(AND(H32&lt;10.74,G32&gt;=0.151,B32&lt;3.15,H32&lt;11.146,F32&gt;=2.5,A32&lt;7.05,D32&gt;=1.55,F32&gt;=1.5),5.12,IF(AND(H32&gt;=10.74,G32&gt;=0.151,B32&lt;3.15,H32&lt;11.146,F32&gt;=2.5,A32&lt;7.05,D32&gt;=1.55,F32&gt;=1.5),4.9,"shouldnthappen")))))))))))))))))))))))))))))))))))</f>
        <v>1.7</v>
      </c>
      <c r="AS32" s="1" t="n">
        <f aca="false">IF(AND(F32&gt;=1.5,A32&lt;5.55),4.18,IF(AND(F32&gt;=2.5,B32&lt;2.75,A32&gt;=5.55),5.38,IF(AND(G32&gt;=0.587,B32&lt;3.75,F32&lt;1.5,A32&lt;5.55),1.48,IF(AND(H32&lt;6.51,B32&gt;=3.75,F32&lt;1.5,A32&lt;5.55),1.9,IF(AND(H32&gt;=6.51,B32&gt;=3.75,F32&lt;1.5,A32&lt;5.55),1.425,IF(AND(G32&gt;=0.868,F32&lt;2.5,B32&lt;2.75,A32&gt;=5.55),4.65,IF(AND(F32&lt;1.5,D32&lt;1.55,B32&gt;=2.75,A32&gt;=5.55),1.7,IF(AND(G32&gt;=0.857,D32&gt;=1.55,B32&gt;=2.75,A32&gt;=5.55),5.033,IF(AND(G32&gt;=0.518,G32&lt;0.587,B32&lt;3.75,F32&lt;1.5,A32&lt;5.55),1,IF(AND(D32&lt;1.05,G32&lt;0.868,F32&lt;2.5,B32&lt;2.75,A32&gt;=5.55),3.5,IF(AND(G32&lt;0.404,D32&gt;=1.05,G32&lt;0.868,F32&lt;2.5,B32&lt;2.75,A32&gt;=5.55),4.2,IF(AND(G32&gt;=0.404,D32&gt;=1.05,G32&lt;0.868,F32&lt;2.5,B32&lt;2.75,A32&gt;=5.55),3.94,IF(AND(F32&lt;2.5,B32&lt;2.95,F32&gt;=1.5,D32&lt;1.55,B32&gt;=2.75,A32&gt;=5.55),4.68,IF(AND(F32&gt;=2.5,B32&lt;2.95,F32&gt;=1.5,D32&lt;1.55,B32&gt;=2.75,A32&gt;=5.55),5.1,IF(AND(H32&lt;10.883,B32&gt;=2.95,F32&gt;=1.5,D32&lt;1.55,B32&gt;=2.75,A32&gt;=5.55),4.15,IF(AND(H32&gt;=10.883,B32&gt;=2.95,F32&gt;=1.5,D32&lt;1.55,B32&gt;=2.75,A32&gt;=5.55),4.5,IF(AND(H32&gt;=14.1,D32&lt;2.05,G32&lt;0.857,D32&gt;=1.55,B32&gt;=2.75,A32&gt;=5.55),6.6,IF(AND(G32&lt;0.063,B32&lt;3.15,G32&lt;0.518,G32&lt;0.587,B32&lt;3.75,F32&lt;1.5,A32&lt;5.55),1.4,IF(AND(G32&gt;=0.063,B32&lt;3.15,G32&lt;0.518,G32&lt;0.587,B32&lt;3.75,F32&lt;1.5,A32&lt;5.55),1.5,IF(AND(H32&gt;=10.563,B32&gt;=3.15,G32&lt;0.518,G32&lt;0.587,B32&lt;3.75,F32&lt;1.5,A32&lt;5.55),1.325,IF(AND(B32&lt;2.95,H32&lt;14.1,D32&lt;2.05,G32&lt;0.857,D32&gt;=1.55,B32&gt;=2.75,A32&gt;=5.55),6.125,IF(AND(A32&lt;6.65,G32&lt;0.364,D32&gt;=2.05,G32&lt;0.857,D32&gt;=1.55,B32&gt;=2.75,A32&gt;=5.55),5.45,IF(AND(G32&gt;=0.774,G32&gt;=0.364,D32&gt;=2.05,G32&lt;0.857,D32&gt;=1.55,B32&gt;=2.75,A32&gt;=5.55),5.4,IF(AND(H32&gt;=9.279,H32&lt;10.563,B32&gt;=3.15,G32&lt;0.518,G32&lt;0.587,B32&lt;3.75,F32&lt;1.5,A32&lt;5.55),1.475,IF(AND(D32&lt;1.65,B32&gt;=2.95,H32&lt;14.1,D32&lt;2.05,G32&lt;0.857,D32&gt;=1.55,B32&gt;=2.75,A32&gt;=5.55),5.8,IF(AND(B32&lt;3.15,A32&gt;=6.65,G32&lt;0.364,D32&gt;=2.05,G32&lt;0.857,D32&gt;=1.55,B32&gt;=2.75,A32&gt;=5.55),5.3,IF(AND(B32&gt;=3.15,A32&gt;=6.65,G32&lt;0.364,D32&gt;=2.05,G32&lt;0.857,D32&gt;=1.55,B32&gt;=2.75,A32&gt;=5.55),5.7,IF(AND(A32&gt;=6.75,G32&lt;0.774,G32&gt;=0.364,D32&gt;=2.05,G32&lt;0.857,D32&gt;=1.55,B32&gt;=2.75,A32&gt;=5.55),5.9,IF(AND(G32&lt;0.417,H32&lt;9.279,H32&lt;10.563,B32&gt;=3.15,G32&lt;0.518,G32&lt;0.587,B32&lt;3.75,F32&lt;1.5,A32&lt;5.55),1.4,IF(AND(G32&gt;=0.417,H32&lt;9.279,H32&lt;10.563,B32&gt;=3.15,G32&lt;0.518,G32&lt;0.587,B32&lt;3.75,F32&lt;1.5,A32&lt;5.55),1.3,IF(AND(A32&lt;6.3,D32&gt;=1.65,B32&gt;=2.95,H32&lt;14.1,D32&lt;2.05,G32&lt;0.857,D32&gt;=1.55,B32&gt;=2.75,A32&gt;=5.55),4.9,IF(AND(A32&gt;=6.3,D32&gt;=1.65,B32&gt;=2.95,H32&lt;14.1,D32&lt;2.05,G32&lt;0.857,D32&gt;=1.55,B32&gt;=2.75,A32&gt;=5.55),5.3,IF(AND(G32&gt;=0.657,A32&lt;6.75,G32&lt;0.774,G32&gt;=0.364,D32&gt;=2.05,G32&lt;0.857,D32&gt;=1.55,B32&gt;=2.75,A32&gt;=5.55),6,IF(AND(B32&lt;3.2,G32&lt;0.657,A32&lt;6.75,G32&lt;0.774,G32&gt;=0.364,D32&gt;=2.05,G32&lt;0.857,D32&gt;=1.55,B32&gt;=2.75,A32&gt;=5.55),5.6,IF(AND(B32&gt;=3.2,G32&lt;0.657,A32&lt;6.75,G32&lt;0.774,G32&gt;=0.364,D32&gt;=2.05,G32&lt;0.857,D32&gt;=1.55,B32&gt;=2.75,A32&gt;=5.55),5.65,"shouldnthappen")))))))))))))))))))))))))))))))))))</f>
        <v>1.48</v>
      </c>
      <c r="AT32" s="1" t="n">
        <f aca="false">IF(AND(H32&gt;=16.284,A32&gt;=5.55),6.533,IF(AND(G32&gt;=0.52,A32&lt;4.85,A32&lt;5.55),1.05,IF(AND(G32&lt;0.227,G32&lt;0.52,A32&lt;4.85,A32&lt;5.55),1.4,IF(AND(G32&gt;=0.227,G32&lt;0.52,A32&lt;4.85,A32&lt;5.55),1.3,IF(AND(D32&gt;=0.45,F32&lt;1.5,A32&gt;=4.85,A32&lt;5.55),1.667,IF(AND(B32&gt;=2.75,F32&gt;=1.5,A32&gt;=4.85,A32&lt;5.55),4.5,IF(AND(F32&lt;2.5,B32&gt;=3.15,H32&lt;16.284,A32&gt;=5.55),4.7,IF(AND(G32&gt;=0.934,D32&lt;0.45,F32&lt;1.5,A32&gt;=4.85,A32&lt;5.55),1.7,IF(AND(D32&gt;=1.2,B32&lt;2.75,F32&gt;=1.5,A32&gt;=4.85,A32&lt;5.55),4.25,IF(AND(G32&gt;=0.774,F32&gt;=2.5,B32&gt;=3.15,H32&lt;16.284,A32&gt;=5.55),5.4,IF(AND(B32&lt;3.1,G32&lt;0.934,D32&lt;0.45,F32&lt;1.5,A32&gt;=4.85,A32&lt;5.55),1.6,IF(AND(D32&lt;1.05,D32&lt;1.2,B32&lt;2.75,F32&gt;=1.5,A32&gt;=4.85,A32&lt;5.55),3.433,IF(AND(D32&gt;=1.05,D32&lt;1.2,B32&lt;2.75,F32&gt;=1.5,A32&gt;=4.85,A32&lt;5.55),3.267,IF(AND(H32&lt;8.486,D32&lt;1.35,F32&lt;2.5,B32&lt;3.15,H32&lt;16.284,A32&gt;=5.55),3.85,IF(AND(D32&gt;=1.55,D32&gt;=1.35,F32&lt;2.5,B32&lt;3.15,H32&lt;16.284,A32&gt;=5.55),5.1,IF(AND(H32&lt;10.464,A32&lt;6.35,F32&gt;=2.5,B32&lt;3.15,H32&lt;16.284,A32&gt;=5.55),5.08,IF(AND(H32&gt;=10.464,A32&lt;6.35,F32&gt;=2.5,B32&lt;3.15,H32&lt;16.284,A32&gt;=5.55),4.9,IF(AND(D32&lt;1.85,A32&gt;=6.35,F32&gt;=2.5,B32&lt;3.15,H32&lt;16.284,A32&gt;=5.55),5.8,IF(AND(H32&gt;=10.393,G32&lt;0.774,F32&gt;=2.5,B32&gt;=3.15,H32&lt;16.284,A32&gt;=5.55),5.425,IF(AND(B32&lt;2.6,H32&gt;=8.486,D32&lt;1.35,F32&lt;2.5,B32&lt;3.15,H32&lt;16.284,A32&gt;=5.55),3.9,IF(AND(G32&gt;=0.567,D32&lt;1.55,D32&gt;=1.35,F32&lt;2.5,B32&lt;3.15,H32&lt;16.284,A32&gt;=5.55),4.4,IF(AND(B32&lt;3.25,H32&lt;10.393,G32&lt;0.774,F32&gt;=2.5,B32&gt;=3.15,H32&lt;16.284,A32&gt;=5.55),5.7,IF(AND(B32&gt;=3.25,H32&lt;10.393,G32&lt;0.774,F32&gt;=2.5,B32&gt;=3.15,H32&lt;16.284,A32&gt;=5.55),5.98,IF(AND(G32&lt;0.079,G32&lt;0.338,B32&gt;=3.1,G32&lt;0.934,D32&lt;0.45,F32&lt;1.5,A32&gt;=4.85,A32&lt;5.55),1.425,IF(AND(B32&lt;3.35,G32&gt;=0.338,B32&gt;=3.1,G32&lt;0.934,D32&lt;0.45,F32&lt;1.5,A32&gt;=4.85,A32&lt;5.55),1.4,IF(AND(G32&lt;0.404,B32&gt;=2.6,H32&gt;=8.486,D32&lt;1.35,F32&lt;2.5,B32&lt;3.15,H32&lt;16.284,A32&gt;=5.55),4.3,IF(AND(G32&gt;=0.404,B32&gt;=2.6,H32&gt;=8.486,D32&lt;1.35,F32&lt;2.5,B32&lt;3.15,H32&lt;16.284,A32&gt;=5.55),4.025,IF(AND(B32&gt;=3.05,G32&lt;0.567,D32&lt;1.55,D32&gt;=1.35,F32&lt;2.5,B32&lt;3.15,H32&lt;16.284,A32&gt;=5.55),4.7,IF(AND(A32&lt;6.45,H32&lt;10.667,D32&gt;=1.85,A32&gt;=6.35,F32&gt;=2.5,B32&lt;3.15,H32&lt;16.284,A32&gt;=5.55),5.3,IF(AND(A32&gt;=6.45,H32&lt;10.667,D32&gt;=1.85,A32&gt;=6.35,F32&gt;=2.5,B32&lt;3.15,H32&lt;16.284,A32&gt;=5.55),5.167,IF(AND(B32&lt;2.95,H32&gt;=10.667,D32&gt;=1.85,A32&gt;=6.35,F32&gt;=2.5,B32&lt;3.15,H32&lt;16.284,A32&gt;=5.55),5.6,IF(AND(B32&gt;=2.95,H32&gt;=10.667,D32&gt;=1.85,A32&gt;=6.35,F32&gt;=2.5,B32&lt;3.15,H32&lt;16.284,A32&gt;=5.55),5.5,IF(AND(H32&lt;10.325,G32&gt;=0.079,G32&lt;0.338,B32&gt;=3.1,G32&lt;0.934,D32&lt;0.45,F32&lt;1.5,A32&gt;=4.85,A32&lt;5.55),1.5,IF(AND(G32&lt;0.385,B32&gt;=3.35,G32&gt;=0.338,B32&gt;=3.1,G32&lt;0.934,D32&lt;0.45,F32&lt;1.5,A32&gt;=4.85,A32&lt;5.55),1.5,IF(AND(G32&gt;=0.385,B32&gt;=3.35,G32&gt;=0.338,B32&gt;=3.1,G32&lt;0.934,D32&lt;0.45,F32&lt;1.5,A32&gt;=4.85,A32&lt;5.55),1.42,IF(AND(B32&lt;2.5,B32&lt;3.05,G32&lt;0.567,D32&lt;1.55,D32&gt;=1.35,F32&lt;2.5,B32&lt;3.15,H32&lt;16.284,A32&gt;=5.55),4.5,IF(AND(B32&gt;=2.5,B32&lt;3.05,G32&lt;0.567,D32&lt;1.55,D32&gt;=1.35,F32&lt;2.5,B32&lt;3.15,H32&lt;16.284,A32&gt;=5.55),4.56,IF(AND(H32&lt;12.506,H32&gt;=10.325,G32&gt;=0.079,G32&lt;0.338,B32&gt;=3.1,G32&lt;0.934,D32&lt;0.45,F32&lt;1.5,A32&gt;=4.85,A32&lt;5.55),1.2,IF(AND(H32&gt;=12.506,H32&gt;=10.325,G32&gt;=0.079,G32&lt;0.338,B32&gt;=3.1,G32&lt;0.934,D32&lt;0.45,F32&lt;1.5,A32&gt;=4.85,A32&lt;5.55),1.3,"shouldnthappen")))))))))))))))))))))))))))))))))))))))</f>
        <v>1.05</v>
      </c>
      <c r="AU32" s="1" t="n">
        <f aca="false">IF(AND(G32&gt;=0.52,B32&lt;3.05,F32&lt;1.5),1.1,IF(AND(G32&lt;0.35,G32&lt;0.52,B32&lt;3.05,F32&lt;1.5),1.4,IF(AND(G32&gt;=0.35,G32&lt;0.52,B32&lt;3.05,F32&lt;1.5),1.3,IF(AND(G32&gt;=0.227,G32&lt;0.347,B32&gt;=3.05,F32&lt;1.5),1.32,IF(AND(H32&lt;6.417,G32&gt;=0.347,B32&gt;=3.05,F32&lt;1.5),1.7,IF(AND(A32&gt;=7.25,A32&gt;=6.6,F32&gt;=2.5,F32&gt;=1.5),6.35,IF(AND(G32&lt;0.11,G32&lt;0.227,G32&lt;0.347,B32&gt;=3.05,F32&lt;1.5),1.333,IF(AND(H32&lt;9.441,H32&gt;=6.417,G32&gt;=0.347,B32&gt;=3.05,F32&lt;1.5),1.425,IF(AND(B32&lt;2.75,G32&lt;0.451,H32&lt;10.266,F32&lt;2.5,F32&gt;=1.5),4,IF(AND(B32&gt;=2.75,G32&lt;0.451,H32&lt;10.266,F32&lt;2.5,F32&gt;=1.5),4.433,IF(AND(G32&gt;=0.865,G32&gt;=0.451,H32&lt;10.266,F32&lt;2.5,F32&gt;=1.5),4.2,IF(AND(B32&lt;2.45,H32&lt;13.665,H32&gt;=10.266,F32&lt;2.5,F32&gt;=1.5),3.7,IF(AND(G32&lt;0.302,H32&gt;=13.665,H32&gt;=10.266,F32&lt;2.5,F32&gt;=1.5),5,IF(AND(B32&lt;2.9,A32&lt;6.1,A32&lt;6.6,F32&gt;=2.5,F32&gt;=1.5),5.06,IF(AND(B32&gt;=2.9,A32&lt;6.1,A32&lt;6.6,F32&gt;=2.5,F32&gt;=1.5),4.8,IF(AND(B32&lt;3.05,A32&gt;=6.1,A32&lt;6.6,F32&gt;=2.5,F32&gt;=1.5),5.6,IF(AND(B32&gt;=3.05,A32&gt;=6.1,A32&lt;6.6,F32&gt;=2.5,F32&gt;=1.5),5.267,IF(AND(H32&gt;=14.564,A32&lt;7.25,A32&gt;=6.6,F32&gt;=2.5,F32&gt;=1.5),5.6,IF(AND(H32&gt;=14.309,G32&gt;=0.11,G32&lt;0.227,G32&lt;0.347,B32&gt;=3.05,F32&lt;1.5),1.7,IF(AND(D32&lt;0.4,H32&gt;=9.441,H32&gt;=6.417,G32&gt;=0.347,B32&gt;=3.05,F32&lt;1.5),1.5,IF(AND(D32&gt;=0.4,H32&gt;=9.441,H32&gt;=6.417,G32&gt;=0.347,B32&gt;=3.05,F32&lt;1.5),1.633,IF(AND(A32&lt;5.35,G32&lt;0.865,G32&gt;=0.451,H32&lt;10.266,F32&lt;2.5,F32&gt;=1.5),3.15,IF(AND(D32&lt;1.45,G32&gt;=0.302,H32&gt;=13.665,H32&gt;=10.266,F32&lt;2.5,F32&gt;=1.5),4.74,IF(AND(D32&gt;=1.45,G32&gt;=0.302,H32&gt;=13.665,H32&gt;=10.266,F32&lt;2.5,F32&gt;=1.5),4.567,IF(AND(H32&lt;8.836,H32&lt;14.564,A32&lt;7.25,A32&gt;=6.6,F32&gt;=2.5,F32&gt;=1.5),5.7,IF(AND(H32&gt;=8.836,H32&lt;14.564,A32&lt;7.25,A32&gt;=6.6,F32&gt;=2.5,F32&gt;=1.5),5.9,IF(AND(H32&lt;11.53,H32&lt;14.309,G32&gt;=0.11,G32&lt;0.227,G32&lt;0.347,B32&gt;=3.05,F32&lt;1.5),1.5,IF(AND(H32&gt;=11.53,H32&lt;14.309,G32&gt;=0.11,G32&lt;0.227,G32&lt;0.347,B32&gt;=3.05,F32&lt;1.5),1.467,IF(AND(H32&lt;9.386,A32&gt;=5.35,G32&lt;0.865,G32&gt;=0.451,H32&lt;10.266,F32&lt;2.5,F32&gt;=1.5),3.56,IF(AND(H32&gt;=9.386,A32&gt;=5.35,G32&lt;0.865,G32&gt;=0.451,H32&lt;10.266,F32&lt;2.5,F32&gt;=1.5),4.2,IF(AND(H32&lt;11.036,D32&lt;1.45,B32&gt;=2.45,H32&lt;13.665,H32&gt;=10.266,F32&lt;2.5,F32&gt;=1.5),4.45,IF(AND(H32&gt;=11.036,D32&lt;1.45,B32&gt;=2.45,H32&lt;13.665,H32&gt;=10.266,F32&lt;2.5,F32&gt;=1.5),4.1,IF(AND(G32&gt;=0.585,D32&gt;=1.45,B32&gt;=2.45,H32&lt;13.665,H32&gt;=10.266,F32&lt;2.5,F32&gt;=1.5),4.9,IF(AND(H32&lt;11.743,G32&lt;0.585,D32&gt;=1.45,B32&gt;=2.45,H32&lt;13.665,H32&gt;=10.266,F32&lt;2.5,F32&gt;=1.5),4.7,IF(AND(H32&gt;=11.743,G32&lt;0.585,D32&gt;=1.45,B32&gt;=2.45,H32&lt;13.665,H32&gt;=10.266,F32&lt;2.5,F32&gt;=1.5),4.5,"shouldnthappen")))))))))))))))))))))))))))))))))))</f>
        <v>1.425</v>
      </c>
      <c r="AV32" s="1" t="n">
        <f aca="false">IF(AND(G32&gt;=0.356,F32&gt;=1.5,A32&lt;5.75),3.52,IF(AND(A32&lt;7.25,A32&gt;=7.1,A32&gt;=5.75),5.875,IF(AND(A32&gt;=7.25,A32&gt;=7.1,A32&gt;=5.75),6.5,IF(AND(D32&gt;=0.35,G32&gt;=0.586,F32&lt;1.5,A32&lt;5.75),1.8,IF(AND(D32&lt;1.4,G32&lt;0.356,F32&gt;=1.5,A32&lt;5.75),4.2,IF(AND(D32&gt;=1.4,G32&lt;0.356,F32&gt;=1.5,A32&lt;5.75),4.5,IF(AND(H32&gt;=11.218,A32&lt;5.05,G32&lt;0.586,F32&lt;1.5,A32&lt;5.75),1.225,IF(AND(G32&gt;=0.253,A32&gt;=5.05,G32&lt;0.586,F32&lt;1.5,A32&lt;5.75),1.3,IF(AND(B32&gt;=3.75,D32&lt;0.35,G32&gt;=0.586,F32&lt;1.5,A32&lt;5.75),1.567,IF(AND(B32&lt;2.85,D32&lt;1.35,D32&lt;1.65,A32&lt;7.1,A32&gt;=5.75),4.26,IF(AND(B32&gt;=2.85,D32&lt;1.35,D32&lt;1.65,A32&lt;7.1,A32&gt;=5.75),4.45,IF(AND(A32&lt;6.05,H32&lt;12.921,D32&gt;=1.65,A32&lt;7.1,A32&gt;=5.75),5.1,IF(AND(H32&gt;=15.338,H32&gt;=12.921,D32&gt;=1.65,A32&lt;7.1,A32&gt;=5.75),5.55,IF(AND(G32&lt;0.418,H32&lt;11.218,A32&lt;5.05,G32&lt;0.586,F32&lt;1.5,A32&lt;5.75),1.42,IF(AND(G32&gt;=0.418,H32&lt;11.218,A32&lt;5.05,G32&lt;0.586,F32&lt;1.5,A32&lt;5.75),1.3,IF(AND(H32&gt;=13.321,G32&lt;0.253,A32&gt;=5.05,G32&lt;0.586,F32&lt;1.5,A32&lt;5.75),1.7,IF(AND(H32&lt;6.089,B32&lt;3.75,D32&lt;0.35,G32&gt;=0.586,F32&lt;1.5,A32&lt;5.75),1.7,IF(AND(H32&gt;=6.089,B32&lt;3.75,D32&lt;0.35,G32&gt;=0.586,F32&lt;1.5,A32&lt;5.75),1.5,IF(AND(B32&lt;2.9,D32&lt;1.45,D32&gt;=1.35,D32&lt;1.65,A32&lt;7.1,A32&gt;=5.75),4.8,IF(AND(B32&gt;=2.9,D32&lt;1.45,D32&gt;=1.35,D32&lt;1.65,A32&lt;7.1,A32&gt;=5.75),4.475,IF(AND(B32&lt;2.5,D32&gt;=1.45,D32&gt;=1.35,D32&lt;1.65,A32&lt;7.1,A32&gt;=5.75),4.5,IF(AND(H32&lt;8.884,A32&gt;=6.05,H32&lt;12.921,D32&gt;=1.65,A32&lt;7.1,A32&gt;=5.75),5.4,IF(AND(A32&lt;6.3,H32&lt;15.338,H32&gt;=12.921,D32&gt;=1.65,A32&lt;7.1,A32&gt;=5.75),4.967,IF(AND(A32&gt;=6.3,H32&lt;15.338,H32&gt;=12.921,D32&gt;=1.65,A32&lt;7.1,A32&gt;=5.75),5.133,IF(AND(H32&lt;10.826,H32&lt;13.321,G32&lt;0.253,A32&gt;=5.05,G32&lt;0.586,F32&lt;1.5,A32&lt;5.75),1.5,IF(AND(H32&gt;=10.826,H32&lt;13.321,G32&lt;0.253,A32&gt;=5.05,G32&lt;0.586,F32&lt;1.5,A32&lt;5.75),1.4,IF(AND(H32&lt;7.47,B32&gt;=2.5,D32&gt;=1.45,D32&gt;=1.35,D32&lt;1.65,A32&lt;7.1,A32&gt;=5.75),5.1,IF(AND(H32&gt;=7.47,B32&gt;=2.5,D32&gt;=1.45,D32&gt;=1.35,D32&lt;1.65,A32&lt;7.1,A32&gt;=5.75),4.725,IF(AND(H32&lt;9.637,H32&gt;=8.884,A32&gt;=6.05,H32&lt;12.921,D32&gt;=1.65,A32&lt;7.1,A32&gt;=5.75),5.9,IF(AND(B32&lt;2.6,H32&gt;=9.637,H32&gt;=8.884,A32&gt;=6.05,H32&lt;12.921,D32&gt;=1.65,A32&lt;7.1,A32&gt;=5.75),5.8,IF(AND(B32&lt;2.75,B32&gt;=2.6,H32&gt;=9.637,H32&gt;=8.884,A32&gt;=6.05,H32&lt;12.921,D32&gt;=1.65,A32&lt;7.1,A32&gt;=5.75),5.3,IF(AND(D32&lt;2.25,B32&gt;=2.75,B32&gt;=2.6,H32&gt;=9.637,H32&gt;=8.884,A32&gt;=6.05,H32&lt;12.921,D32&gt;=1.65,A32&lt;7.1,A32&gt;=5.75),5.6,IF(AND(D32&gt;=2.25,B32&gt;=2.75,B32&gt;=2.6,H32&gt;=9.637,H32&gt;=8.884,A32&gt;=6.05,H32&lt;12.921,D32&gt;=1.65,A32&lt;7.1,A32&gt;=5.75),5.5,"shouldnthappen")))))))))))))))))))))))))))))))))</f>
        <v>1.5</v>
      </c>
      <c r="AW32" s="1" t="n">
        <f aca="false">IF(AND(G32&gt;=0.905,F32&lt;1.5),1.767,IF(AND(H32&gt;=16.674,F32&gt;=1.5),6.55,IF(AND(A32&lt;4.35,H32&lt;14.344,G32&lt;0.905,F32&lt;1.5),1.1,IF(AND(B32&lt;3.65,H32&gt;=14.344,G32&lt;0.905,F32&lt;1.5),1.5,IF(AND(B32&gt;=3.65,H32&gt;=14.344,G32&lt;0.905,F32&lt;1.5),1.65,IF(AND(B32&lt;2.6,F32&gt;=2.5,H32&lt;16.674,F32&gt;=1.5),4.5,IF(AND(D32&gt;=0.45,A32&gt;=4.35,H32&lt;14.344,G32&lt;0.905,F32&lt;1.5),1.65,IF(AND(D32&lt;1.15,A32&lt;5.9,F32&lt;2.5,H32&lt;16.674,F32&gt;=1.5),3.56,IF(AND(B32&lt;2.75,A32&gt;=5.9,F32&lt;2.5,H32&lt;16.674,F32&gt;=1.5),5,IF(AND(H32&lt;13.531,B32&gt;=2.75,A32&gt;=5.9,F32&lt;2.5,H32&lt;16.674,F32&gt;=1.5),4.333,IF(AND(B32&lt;3.2,G32&gt;=0.669,B32&gt;=2.6,F32&gt;=2.5,H32&lt;16.674,F32&gt;=1.5),5.08,IF(AND(B32&gt;=3.2,G32&gt;=0.669,B32&gt;=2.6,F32&gt;=2.5,H32&lt;16.674,F32&gt;=1.5),5.4,IF(AND(B32&lt;3.15,A32&lt;5.05,D32&lt;0.45,A32&gt;=4.35,H32&lt;14.344,G32&lt;0.905,F32&lt;1.5),1.45,IF(AND(A32&gt;=5.55,A32&gt;=5.05,D32&lt;0.45,A32&gt;=4.35,H32&lt;14.344,G32&lt;0.905,F32&lt;1.5),1.5,IF(AND(A32&lt;5.55,A32&lt;5.65,D32&gt;=1.15,A32&lt;5.9,F32&lt;2.5,H32&lt;16.674,F32&gt;=1.5),3.95,IF(AND(A32&gt;=5.55,A32&lt;5.65,D32&gt;=1.15,A32&lt;5.9,F32&lt;2.5,H32&lt;16.674,F32&gt;=1.5),3.82,IF(AND(G32&lt;0.39,A32&gt;=5.65,D32&gt;=1.15,A32&lt;5.9,F32&lt;2.5,H32&lt;16.674,F32&gt;=1.5),4.35,IF(AND(G32&gt;=0.39,A32&gt;=5.65,D32&gt;=1.15,A32&lt;5.9,F32&lt;2.5,H32&lt;16.674,F32&gt;=1.5),3.95,IF(AND(G32&lt;0.466,H32&gt;=13.531,B32&gt;=2.75,A32&gt;=5.9,F32&lt;2.5,H32&lt;16.674,F32&gt;=1.5),4.8,IF(AND(G32&gt;=0.466,H32&gt;=13.531,B32&gt;=2.75,A32&gt;=5.9,F32&lt;2.5,H32&lt;16.674,F32&gt;=1.5),4.7,IF(AND(H32&lt;10.144,D32&lt;2.05,G32&lt;0.669,B32&gt;=2.6,F32&gt;=2.5,H32&lt;16.674,F32&gt;=1.5),5.3,IF(AND(H32&gt;=10.144,D32&lt;2.05,G32&lt;0.669,B32&gt;=2.6,F32&gt;=2.5,H32&lt;16.674,F32&gt;=1.5),5.133,IF(AND(D32&gt;=2.45,D32&gt;=2.05,G32&lt;0.669,B32&gt;=2.6,F32&gt;=2.5,H32&lt;16.674,F32&gt;=1.5),5.9,IF(AND(B32&lt;3.25,B32&gt;=3.15,A32&lt;5.05,D32&lt;0.45,A32&gt;=4.35,H32&lt;14.344,G32&lt;0.905,F32&lt;1.5),1.2,IF(AND(B32&gt;=3.25,B32&gt;=3.15,A32&lt;5.05,D32&lt;0.45,A32&gt;=4.35,H32&lt;14.344,G32&lt;0.905,F32&lt;1.5),1.36,IF(AND(B32&gt;=3.8,A32&lt;5.55,A32&gt;=5.05,D32&lt;0.45,A32&gt;=4.35,H32&lt;14.344,G32&lt;0.905,F32&lt;1.5),1.3,IF(AND(G32&lt;0.05,B32&lt;3.8,A32&lt;5.55,A32&gt;=5.05,D32&lt;0.45,A32&gt;=4.35,H32&lt;14.344,G32&lt;0.905,F32&lt;1.5),1.4,IF(AND(G32&lt;0.107,G32&lt;0.395,D32&lt;2.45,D32&gt;=2.05,G32&lt;0.669,B32&gt;=2.6,F32&gt;=2.5,H32&lt;16.674,F32&gt;=1.5),5.667,IF(AND(G32&lt;0.537,G32&gt;=0.395,D32&lt;2.45,D32&gt;=2.05,G32&lt;0.669,B32&gt;=2.6,F32&gt;=2.5,H32&lt;16.674,F32&gt;=1.5),5.6,IF(AND(G32&gt;=0.537,G32&gt;=0.395,D32&lt;2.45,D32&gt;=2.05,G32&lt;0.669,B32&gt;=2.6,F32&gt;=2.5,H32&lt;16.674,F32&gt;=1.5),5.775,IF(AND(B32&lt;3.6,G32&gt;=0.05,B32&lt;3.8,A32&lt;5.55,A32&gt;=5.05,D32&lt;0.45,A32&gt;=4.35,H32&lt;14.344,G32&lt;0.905,F32&lt;1.5),1.475,IF(AND(B32&gt;=3.6,G32&gt;=0.05,B32&lt;3.8,A32&lt;5.55,A32&gt;=5.05,D32&lt;0.45,A32&gt;=4.35,H32&lt;14.344,G32&lt;0.905,F32&lt;1.5),1.5,IF(AND(G32&lt;0.312,G32&gt;=0.107,G32&lt;0.395,D32&lt;2.45,D32&gt;=2.05,G32&lt;0.669,B32&gt;=2.6,F32&gt;=2.5,H32&lt;16.674,F32&gt;=1.5),5.18,IF(AND(G32&gt;=0.312,G32&gt;=0.107,G32&lt;0.395,D32&lt;2.45,D32&gt;=2.05,G32&lt;0.669,B32&gt;=2.6,F32&gt;=2.5,H32&lt;16.674,F32&gt;=1.5),5.4,"shouldnthappen"))))))))))))))))))))))))))))))))))</f>
        <v>1.767</v>
      </c>
      <c r="AX32" s="1" t="n">
        <f aca="false">IF(AND(D32&gt;=1.3,B32&gt;=3.45),6.25,IF(AND(B32&lt;2.75,A32&lt;5.25,B32&lt;3.45),3.9,IF(AND(D32&lt;0.25,D32&lt;1.3,B32&gt;=3.45),1.16,IF(AND(A32&gt;=5.05,B32&gt;=2.75,A32&lt;5.25,B32&lt;3.45),1.7,IF(AND(D32&lt;0.7,F32&lt;2.5,A32&gt;=5.25,B32&lt;3.45),1.5,IF(AND(H32&gt;=16.284,F32&gt;=2.5,A32&gt;=5.25,B32&lt;3.45),6.6,IF(AND(G32&lt;0.123,D32&gt;=0.25,D32&lt;1.3,B32&gt;=3.45),1.3,IF(AND(A32&lt;4.5,A32&lt;5.05,B32&gt;=2.75,A32&lt;5.25,B32&lt;3.45),1.3,IF(AND(A32&lt;5.05,G32&gt;=0.123,D32&gt;=0.25,D32&lt;1.3,B32&gt;=3.45),1.6,IF(AND(B32&lt;3.15,A32&gt;=4.5,A32&lt;5.05,B32&gt;=2.75,A32&lt;5.25,B32&lt;3.45),1.54,IF(AND(B32&gt;=3.15,A32&gt;=4.5,A32&lt;5.05,B32&gt;=2.75,A32&lt;5.25,B32&lt;3.45),1.35,IF(AND(D32&gt;=1.4,A32&lt;5.9,D32&gt;=0.7,F32&lt;2.5,A32&gt;=5.25,B32&lt;3.45),4.5,IF(AND(D32&gt;=1.55,A32&gt;=5.9,D32&gt;=0.7,F32&lt;2.5,A32&gt;=5.25,B32&lt;3.45),4.95,IF(AND(G32&gt;=0.682,D32&gt;=2.05,H32&lt;16.284,F32&gt;=2.5,A32&gt;=5.25,B32&lt;3.45),5.26,IF(AND(A32&lt;5.4,A32&gt;=5.05,G32&gt;=0.123,D32&gt;=0.25,D32&lt;1.3,B32&gt;=3.45),1.64,IF(AND(A32&gt;=5.4,A32&gt;=5.05,G32&gt;=0.123,D32&gt;=0.25,D32&lt;1.3,B32&gt;=3.45),1.6,IF(AND(G32&lt;0.372,D32&lt;1.4,A32&lt;5.9,D32&gt;=0.7,F32&lt;2.5,A32&gt;=5.25,B32&lt;3.45),4.175,IF(AND(D32&lt;1.35,D32&lt;1.55,A32&gt;=5.9,D32&gt;=0.7,F32&lt;2.5,A32&gt;=5.25,B32&lt;3.45),4.2,IF(AND(B32&lt;2.35,G32&lt;0.596,D32&lt;2.05,H32&lt;16.284,F32&gt;=2.5,A32&gt;=5.25,B32&lt;3.45),5,IF(AND(G32&gt;=0.888,G32&gt;=0.596,D32&lt;2.05,H32&lt;16.284,F32&gt;=2.5,A32&gt;=5.25,B32&lt;3.45),4.8,IF(AND(A32&gt;=6.85,G32&lt;0.682,D32&gt;=2.05,H32&lt;16.284,F32&gt;=2.5,A32&gt;=5.25,B32&lt;3.45),5.4,IF(AND(A32&gt;=5.75,G32&gt;=0.372,D32&lt;1.4,A32&lt;5.9,D32&gt;=0.7,F32&lt;2.5,A32&gt;=5.25,B32&lt;3.45),3.933,IF(AND(A32&gt;=6.75,D32&gt;=1.35,D32&lt;1.55,A32&gt;=5.9,D32&gt;=0.7,F32&lt;2.5,A32&gt;=5.25,B32&lt;3.45),4.8,IF(AND(H32&lt;11.084,B32&gt;=2.35,G32&lt;0.596,D32&lt;2.05,H32&lt;16.284,F32&gt;=2.5,A32&gt;=5.25,B32&lt;3.45),5.3,IF(AND(H32&lt;8.435,G32&lt;0.888,G32&gt;=0.596,D32&lt;2.05,H32&lt;16.284,F32&gt;=2.5,A32&gt;=5.25,B32&lt;3.45),5.1,IF(AND(H32&gt;=8.435,G32&lt;0.888,G32&gt;=0.596,D32&lt;2.05,H32&lt;16.284,F32&gt;=2.5,A32&gt;=5.25,B32&lt;3.45),4.94,IF(AND(B32&lt;3.15,A32&lt;6.85,G32&lt;0.682,D32&gt;=2.05,H32&lt;16.284,F32&gt;=2.5,A32&gt;=5.25,B32&lt;3.45),5.6,IF(AND(B32&gt;=3.15,A32&lt;6.85,G32&lt;0.682,D32&gt;=2.05,H32&lt;16.284,F32&gt;=2.5,A32&gt;=5.25,B32&lt;3.45),5.74,IF(AND(G32&lt;0.572,A32&lt;5.75,G32&gt;=0.372,D32&lt;1.4,A32&lt;5.9,D32&gt;=0.7,F32&lt;2.5,A32&gt;=5.25,B32&lt;3.45),3.7,IF(AND(D32&lt;1.45,A32&lt;6.75,D32&gt;=1.35,D32&lt;1.55,A32&gt;=5.9,D32&gt;=0.7,F32&lt;2.5,A32&gt;=5.25,B32&lt;3.45),4.46,IF(AND(D32&gt;=1.45,A32&lt;6.75,D32&gt;=1.35,D32&lt;1.55,A32&gt;=5.9,D32&gt;=0.7,F32&lt;2.5,A32&gt;=5.25,B32&lt;3.45),4.567,IF(AND(H32&lt;12.532,H32&gt;=11.084,B32&gt;=2.35,G32&lt;0.596,D32&lt;2.05,H32&lt;16.284,F32&gt;=2.5,A32&gt;=5.25,B32&lt;3.45),5.8,IF(AND(H32&gt;=12.532,H32&gt;=11.084,B32&gt;=2.35,G32&lt;0.596,D32&lt;2.05,H32&lt;16.284,F32&gt;=2.5,A32&gt;=5.25,B32&lt;3.45),5.667,IF(AND(A32&gt;=5.65,G32&gt;=0.572,A32&lt;5.75,G32&gt;=0.372,D32&lt;1.4,A32&lt;5.9,D32&gt;=0.7,F32&lt;2.5,A32&gt;=5.25,B32&lt;3.45),4.2,IF(AND(G32&lt;0.862,A32&lt;5.65,G32&gt;=0.572,A32&lt;5.75,G32&gt;=0.372,D32&lt;1.4,A32&lt;5.9,D32&gt;=0.7,F32&lt;2.5,A32&gt;=5.25,B32&lt;3.45),3.9,IF(AND(G32&gt;=0.862,A32&lt;5.65,G32&gt;=0.572,A32&lt;5.75,G32&gt;=0.372,D32&lt;1.4,A32&lt;5.9,D32&gt;=0.7,F32&lt;2.5,A32&gt;=5.25,B32&lt;3.45),4,"shouldnthappen"))))))))))))))))))))))))))))))))))))</f>
        <v>1.35</v>
      </c>
      <c r="AY32" s="1" t="n">
        <f aca="false">IF(AND(H32&gt;=8.233,D32&gt;=0.8,A32&lt;5.55),3.525,IF(AND(B32&lt;2.9,H32&gt;=15.534,A32&gt;=5.55),4.8,IF(AND(H32&gt;=12.259,A32&lt;4.75,D32&lt;0.8,A32&lt;5.55),1.25,IF(AND(B32&gt;=3.85,A32&gt;=4.75,D32&lt;0.8,A32&lt;5.55),1.425,IF(AND(D32&lt;1.55,H32&lt;8.233,D32&gt;=0.8,A32&lt;5.55),3.975,IF(AND(D32&gt;=1.55,H32&lt;8.233,D32&gt;=0.8,A32&lt;5.55),4.5,IF(AND(D32&lt;0.65,D32&lt;1.7,H32&lt;15.534,A32&gt;=5.55),1.7,IF(AND(A32&gt;=7.05,D32&gt;=1.7,H32&lt;15.534,A32&gt;=5.55),6.3,IF(AND(B32&gt;=3.35,B32&gt;=2.9,H32&gt;=15.534,A32&gt;=5.55),5.4,IF(AND(B32&lt;3.1,H32&lt;12.259,A32&lt;4.75,D32&lt;0.8,A32&lt;5.55),1.367,IF(AND(B32&gt;=3.1,H32&lt;12.259,A32&lt;4.75,D32&lt;0.8,A32&lt;5.55),1.4,IF(AND(G32&gt;=0.905,B32&lt;3.85,A32&gt;=4.75,D32&lt;0.8,A32&lt;5.55),1.9,IF(AND(H32&lt;15.681,B32&lt;3.35,B32&gt;=2.9,H32&gt;=15.534,A32&gt;=5.55),5.8,IF(AND(H32&gt;=15.681,B32&lt;3.35,B32&gt;=2.9,H32&gt;=15.534,A32&gt;=5.55),5.7,IF(AND(H32&gt;=14.877,G32&lt;0.905,B32&lt;3.85,A32&gt;=4.75,D32&lt;0.8,A32&lt;5.55),1.3,IF(AND(D32&gt;=1.25,B32&lt;2.65,D32&gt;=0.65,D32&lt;1.7,H32&lt;15.534,A32&gt;=5.55),4.433,IF(AND(G32&gt;=0.622,B32&lt;3.15,A32&lt;7.05,D32&gt;=1.7,H32&lt;15.534,A32&gt;=5.55),5.08,IF(AND(H32&gt;=13.42,B32&gt;=3.15,A32&lt;7.05,D32&gt;=1.7,H32&lt;15.534,A32&gt;=5.55),5.1,IF(AND(G32&lt;0.265,H32&lt;14.877,G32&lt;0.905,B32&lt;3.85,A32&gt;=4.75,D32&lt;0.8,A32&lt;5.55),1.2,IF(AND(A32&lt;5.75,D32&lt;1.25,B32&lt;2.65,D32&gt;=0.65,D32&lt;1.7,H32&lt;15.534,A32&gt;=5.55),3.7,IF(AND(A32&gt;=5.75,D32&lt;1.25,B32&lt;2.65,D32&gt;=0.65,D32&lt;1.7,H32&lt;15.534,A32&gt;=5.55),4,IF(AND(G32&gt;=0.652,D32&lt;1.35,B32&gt;=2.65,D32&gt;=0.65,D32&lt;1.7,H32&lt;15.534,A32&gt;=5.55),3.6,IF(AND(H32&lt;7.47,D32&gt;=1.35,B32&gt;=2.65,D32&gt;=0.65,D32&lt;1.7,H32&lt;15.534,A32&gt;=5.55),5.1,IF(AND(H32&lt;10.914,G32&lt;0.622,B32&lt;3.15,A32&lt;7.05,D32&gt;=1.7,H32&lt;15.534,A32&gt;=5.55),5.36,IF(AND(H32&gt;=10.914,G32&lt;0.622,B32&lt;3.15,A32&lt;7.05,D32&gt;=1.7,H32&lt;15.534,A32&gt;=5.55),5.64,IF(AND(G32&gt;=0.657,H32&lt;13.42,B32&gt;=3.15,A32&lt;7.05,D32&gt;=1.7,H32&lt;15.534,A32&gt;=5.55),6,IF(AND(G32&gt;=0.782,G32&gt;=0.265,H32&lt;14.877,G32&lt;0.905,B32&lt;3.85,A32&gt;=4.75,D32&lt;0.8,A32&lt;5.55),1.48,IF(AND(H32&lt;11.286,G32&lt;0.652,D32&lt;1.35,B32&gt;=2.65,D32&gt;=0.65,D32&lt;1.7,H32&lt;15.534,A32&gt;=5.55),4.24,IF(AND(H32&gt;=11.286,G32&lt;0.652,D32&lt;1.35,B32&gt;=2.65,D32&gt;=0.65,D32&lt;1.7,H32&lt;15.534,A32&gt;=5.55),4.05,IF(AND(G32&lt;0.413,H32&gt;=7.47,D32&gt;=1.35,B32&gt;=2.65,D32&gt;=0.65,D32&lt;1.7,H32&lt;15.534,A32&gt;=5.55),5.1,IF(AND(H32&lt;11.325,G32&lt;0.657,H32&lt;13.42,B32&gt;=3.15,A32&lt;7.05,D32&gt;=1.7,H32&lt;15.534,A32&gt;=5.55),5.8,IF(AND(H32&gt;=11.325,G32&lt;0.657,H32&lt;13.42,B32&gt;=3.15,A32&lt;7.05,D32&gt;=1.7,H32&lt;15.534,A32&gt;=5.55),5.6,IF(AND(D32&gt;=0.35,G32&lt;0.782,G32&gt;=0.265,H32&lt;14.877,G32&lt;0.905,B32&lt;3.85,A32&gt;=4.75,D32&lt;0.8,A32&lt;5.55),1.633,IF(AND(B32&lt;2.85,G32&gt;=0.413,H32&gt;=7.47,D32&gt;=1.35,B32&gt;=2.65,D32&gt;=0.65,D32&lt;1.7,H32&lt;15.534,A32&gt;=5.55),4.6,IF(AND(D32&lt;0.15,D32&lt;0.35,G32&lt;0.782,G32&gt;=0.265,H32&lt;14.877,G32&lt;0.905,B32&lt;3.85,A32&gt;=4.75,D32&lt;0.8,A32&lt;5.55),1.5,IF(AND(D32&gt;=0.15,D32&lt;0.35,G32&lt;0.782,G32&gt;=0.265,H32&lt;14.877,G32&lt;0.905,B32&lt;3.85,A32&gt;=4.75,D32&lt;0.8,A32&lt;5.55),1.543,IF(AND(A32&gt;=6.8,B32&gt;=2.85,G32&gt;=0.413,H32&gt;=7.47,D32&gt;=1.35,B32&gt;=2.65,D32&gt;=0.65,D32&lt;1.7,H32&lt;15.534,A32&gt;=5.55),4.9,IF(AND(H32&lt;13.531,A32&lt;6.8,B32&gt;=2.85,G32&gt;=0.413,H32&gt;=7.47,D32&gt;=1.35,B32&gt;=2.65,D32&gt;=0.65,D32&lt;1.7,H32&lt;15.534,A32&gt;=5.55),4.5,IF(AND(H32&gt;=13.531,A32&lt;6.8,B32&gt;=2.85,G32&gt;=0.413,H32&gt;=7.47,D32&gt;=1.35,B32&gt;=2.65,D32&gt;=0.65,D32&lt;1.7,H32&lt;15.534,A32&gt;=5.55),4.7,"shouldnthappen")))))))))))))))))))))))))))))))))))))))</f>
        <v>1.4</v>
      </c>
      <c r="AZ32" s="1" t="n">
        <f aca="false">IF(AND(H32&gt;=15.371,B32&gt;=3.35),5.4,IF(AND(G32&gt;=0.851,H32&gt;=15.244,B32&lt;3.35),4.75,IF(AND(F32&gt;=2,H32&lt;15.371,B32&gt;=3.35),5.6,IF(AND(B32&lt;2.75,A32&lt;5.15,H32&lt;15.244,B32&lt;3.35),3.42,IF(AND(A32&gt;=7.25,G32&lt;0.851,H32&gt;=15.244,B32&lt;3.35),6.6,IF(AND(A32&lt;4.45,B32&gt;=2.75,A32&lt;5.15,H32&lt;15.244,B32&lt;3.35),1.1,IF(AND(G32&lt;0.527,A32&lt;7.25,G32&lt;0.851,H32&gt;=15.244,B32&lt;3.35),5.08,IF(AND(G32&gt;=0.527,A32&lt;7.25,G32&lt;0.851,H32&gt;=15.244,B32&lt;3.35),5.8,IF(AND(D32&gt;=0.35,B32&lt;3.7,F32&lt;2,H32&lt;15.371,B32&gt;=3.35),1.55,IF(AND(H32&lt;6.542,B32&gt;=3.7,F32&lt;2,H32&lt;15.371,B32&gt;=3.35),1.9,IF(AND(B32&lt;3.25,A32&gt;=4.45,B32&gt;=2.75,A32&lt;5.15,H32&lt;15.244,B32&lt;3.35),1.46,IF(AND(B32&gt;=3.25,A32&gt;=4.45,B32&gt;=2.75,A32&lt;5.15,H32&lt;15.244,B32&lt;3.35),1.7,IF(AND(H32&lt;13.654,B32&gt;=2.95,D32&lt;1.45,A32&gt;=5.15,H32&lt;15.244,B32&lt;3.35),4.3,IF(AND(H32&gt;=13.654,B32&gt;=2.95,D32&lt;1.45,A32&gt;=5.15,H32&lt;15.244,B32&lt;3.35),4.625,IF(AND(F32&gt;=2.5,D32&lt;1.75,D32&gt;=1.45,A32&gt;=5.15,H32&lt;15.244,B32&lt;3.35),5.3,IF(AND(G32&gt;=0.853,D32&gt;=1.75,D32&gt;=1.45,A32&gt;=5.15,H32&lt;15.244,B32&lt;3.35),5.15,IF(AND(D32&gt;=0.25,D32&lt;0.35,B32&lt;3.7,F32&lt;2,H32&lt;15.371,B32&gt;=3.35),1.3,IF(AND(B32&lt;3.85,H32&gt;=6.542,B32&gt;=3.7,F32&lt;2,H32&lt;15.371,B32&gt;=3.35),1.633,IF(AND(H32&lt;7.02,H32&lt;10.688,B32&lt;2.95,D32&lt;1.45,A32&gt;=5.15,H32&lt;15.244,B32&lt;3.35),3.98,IF(AND(G32&lt;0.338,H32&gt;=10.688,B32&lt;2.95,D32&lt;1.45,A32&gt;=5.15,H32&lt;15.244,B32&lt;3.35),4.22,IF(AND(G32&gt;=0.338,H32&gt;=10.688,B32&lt;2.95,D32&lt;1.45,A32&gt;=5.15,H32&lt;15.244,B32&lt;3.35),3.9,IF(AND(B32&lt;2.75,F32&lt;2.5,D32&lt;1.75,D32&gt;=1.45,A32&gt;=5.15,H32&lt;15.244,B32&lt;3.35),5.1,IF(AND(B32&gt;=2.75,F32&lt;2.5,D32&lt;1.75,D32&gt;=1.45,A32&gt;=5.15,H32&lt;15.244,B32&lt;3.35),4.74,IF(AND(A32&gt;=7,G32&lt;0.853,D32&gt;=1.75,D32&gt;=1.45,A32&gt;=5.15,H32&lt;15.244,B32&lt;3.35),6.5,IF(AND(G32&gt;=0.934,D32&lt;0.25,D32&lt;0.35,B32&lt;3.7,F32&lt;2,H32&lt;15.371,B32&gt;=3.35),1.7,IF(AND(D32&lt;0.25,B32&gt;=3.85,H32&gt;=6.542,B32&gt;=3.7,F32&lt;2,H32&lt;15.371,B32&gt;=3.35),1.5,IF(AND(D32&gt;=0.25,B32&gt;=3.85,H32&gt;=6.542,B32&gt;=3.7,F32&lt;2,H32&lt;15.371,B32&gt;=3.35),1.4,IF(AND(B32&lt;2.5,H32&gt;=7.02,H32&lt;10.688,B32&lt;2.95,D32&lt;1.45,A32&gt;=5.15,H32&lt;15.244,B32&lt;3.35),3.8,IF(AND(G32&gt;=0.74,A32&lt;7,G32&lt;0.853,D32&gt;=1.75,D32&gt;=1.45,A32&gt;=5.15,H32&lt;15.244,B32&lt;3.35),6,IF(AND(G32&gt;=0.61,G32&lt;0.934,D32&lt;0.25,D32&lt;0.35,B32&lt;3.7,F32&lt;2,H32&lt;15.371,B32&gt;=3.35),1.5,IF(AND(D32&lt;1.15,B32&gt;=2.5,H32&gt;=7.02,H32&lt;10.688,B32&lt;2.95,D32&lt;1.45,A32&gt;=5.15,H32&lt;15.244,B32&lt;3.35),3.5,IF(AND(D32&gt;=1.15,B32&gt;=2.5,H32&gt;=7.02,H32&lt;10.688,B32&lt;2.95,D32&lt;1.45,A32&gt;=5.15,H32&lt;15.244,B32&lt;3.35),3.6,IF(AND(G32&gt;=0.626,G32&lt;0.74,A32&lt;7,G32&lt;0.853,D32&gt;=1.75,D32&gt;=1.45,A32&gt;=5.15,H32&lt;15.244,B32&lt;3.35),4.9,IF(AND(H32&lt;13.641,G32&lt;0.61,G32&lt;0.934,D32&lt;0.25,D32&lt;0.35,B32&lt;3.7,F32&lt;2,H32&lt;15.371,B32&gt;=3.35),1.425,IF(AND(H32&gt;=13.641,G32&lt;0.61,G32&lt;0.934,D32&lt;0.25,D32&lt;0.35,B32&lt;3.7,F32&lt;2,H32&lt;15.371,B32&gt;=3.35),1.3,IF(AND(B32&lt;3.05,G32&lt;0.626,G32&lt;0.74,A32&lt;7,G32&lt;0.853,D32&gt;=1.75,D32&gt;=1.45,A32&gt;=5.15,H32&lt;15.244,B32&lt;3.35),5.475,IF(AND(B32&gt;=3.05,G32&lt;0.626,G32&lt;0.74,A32&lt;7,G32&lt;0.853,D32&gt;=1.75,D32&gt;=1.45,A32&gt;=5.15,H32&lt;15.244,B32&lt;3.35),5.633,"shouldnthappen")))))))))))))))))))))))))))))))))))))</f>
        <v>1.46</v>
      </c>
      <c r="BA32" s="1" t="n">
        <f aca="false">IF(AND(F32&gt;=2,B32&gt;=3.4),6.1,IF(AND(B32&lt;2.75,A32&lt;5.15,B32&lt;3.4),3.225,IF(AND(G32&gt;=0.821,F32&lt;2,B32&gt;=3.4),1.9,IF(AND(B32&gt;=3.2,B32&gt;=2.75,A32&lt;5.15,B32&lt;3.4),1.7,IF(AND(A32&lt;4.8,G32&lt;0.821,F32&lt;2,B32&gt;=3.4),1,IF(AND(G32&gt;=0.446,B32&lt;3.2,B32&gt;=2.75,A32&lt;5.15,B32&lt;3.4),1.1,IF(AND(G32&lt;0.356,D32&lt;1.45,A32&lt;6.25,A32&gt;=5.15,B32&lt;3.4),4.32,IF(AND(G32&lt;0.591,D32&gt;=1.45,A32&lt;6.25,A32&gt;=5.15,B32&lt;3.4),4.6,IF(AND(D32&lt;1.75,G32&lt;0.597,A32&gt;=6.25,A32&gt;=5.15,B32&lt;3.4),4.86,IF(AND(H32&gt;=16.472,G32&gt;=0.597,A32&gt;=6.25,A32&gt;=5.15,B32&lt;3.4),6.6,IF(AND(G32&lt;0.063,G32&lt;0.446,B32&lt;3.2,B32&gt;=2.75,A32&lt;5.15,B32&lt;3.4),1.4,IF(AND(A32&gt;=5.95,G32&gt;=0.356,D32&lt;1.45,A32&lt;6.25,A32&gt;=5.15,B32&lt;3.4),4.6,IF(AND(B32&gt;=2.9,G32&gt;=0.591,D32&gt;=1.45,A32&lt;6.25,A32&gt;=5.15,B32&lt;3.4),4.867,IF(AND(D32&gt;=2.4,H32&lt;16.472,G32&gt;=0.597,A32&gt;=6.25,A32&gt;=5.15,B32&lt;3.4),6,IF(AND(A32&lt;5.45,B32&gt;=3.85,A32&gt;=4.8,G32&lt;0.821,F32&lt;2,B32&gt;=3.4),1.3,IF(AND(A32&gt;=5.45,B32&gt;=3.85,A32&gt;=4.8,G32&lt;0.821,F32&lt;2,B32&gt;=3.4),1.45,IF(AND(H32&lt;14.273,G32&gt;=0.063,G32&lt;0.446,B32&lt;3.2,B32&gt;=2.75,A32&lt;5.15,B32&lt;3.4),1.5,IF(AND(H32&gt;=14.273,G32&gt;=0.063,G32&lt;0.446,B32&lt;3.2,B32&gt;=2.75,A32&lt;5.15,B32&lt;3.4),1.6,IF(AND(G32&gt;=0.572,A32&lt;5.95,G32&gt;=0.356,D32&lt;1.45,A32&lt;6.25,A32&gt;=5.15,B32&lt;3.4),3.9,IF(AND(G32&lt;0.827,B32&lt;2.9,G32&gt;=0.591,D32&gt;=1.45,A32&lt;6.25,A32&gt;=5.15,B32&lt;3.4),4.9,IF(AND(G32&gt;=0.827,B32&lt;2.9,G32&gt;=0.591,D32&gt;=1.45,A32&lt;6.25,A32&gt;=5.15,B32&lt;3.4),5.1,IF(AND(A32&gt;=7.2,B32&lt;3.05,D32&gt;=1.75,G32&lt;0.597,A32&gt;=6.25,A32&gt;=5.15,B32&lt;3.4),6.7,IF(AND(G32&lt;0.353,B32&gt;=3.05,D32&gt;=1.75,G32&lt;0.597,A32&gt;=6.25,A32&gt;=5.15,B32&lt;3.4),5.22,IF(AND(G32&gt;=0.353,B32&gt;=3.05,D32&gt;=1.75,G32&lt;0.597,A32&gt;=6.25,A32&gt;=5.15,B32&lt;3.4),5.65,IF(AND(A32&lt;6.55,D32&lt;2.4,H32&lt;16.472,G32&gt;=0.597,A32&gt;=6.25,A32&gt;=5.15,B32&lt;3.4),5.033,IF(AND(H32&lt;12.719,G32&lt;0.385,B32&lt;3.85,A32&gt;=4.8,G32&lt;0.821,F32&lt;2,B32&gt;=3.4),1.54,IF(AND(H32&gt;=12.719,G32&lt;0.385,B32&lt;3.85,A32&gt;=4.8,G32&lt;0.821,F32&lt;2,B32&gt;=3.4),1.3,IF(AND(B32&lt;3.6,G32&gt;=0.385,B32&lt;3.85,A32&gt;=4.8,G32&lt;0.821,F32&lt;2,B32&gt;=3.4),1.325,IF(AND(B32&gt;=3.6,G32&gt;=0.385,B32&lt;3.85,A32&gt;=4.8,G32&lt;0.821,F32&lt;2,B32&gt;=3.4),1.55,IF(AND(D32&lt;1.05,G32&lt;0.572,A32&lt;5.95,G32&gt;=0.356,D32&lt;1.45,A32&lt;6.25,A32&gt;=5.15,B32&lt;3.4),3.633,IF(AND(D32&gt;=2.15,A32&lt;7.2,B32&lt;3.05,D32&gt;=1.75,G32&lt;0.597,A32&gt;=6.25,A32&gt;=5.15,B32&lt;3.4),5.667,IF(AND(H32&lt;13.094,A32&gt;=6.55,D32&lt;2.4,H32&lt;16.472,G32&gt;=0.597,A32&gt;=6.25,A32&gt;=5.15,B32&lt;3.4),5.2,IF(AND(D32&lt;1.15,D32&gt;=1.05,G32&lt;0.572,A32&lt;5.95,G32&gt;=0.356,D32&lt;1.45,A32&lt;6.25,A32&gt;=5.15,B32&lt;3.4),3.8,IF(AND(D32&gt;=1.15,D32&gt;=1.05,G32&lt;0.572,A32&lt;5.95,G32&gt;=0.356,D32&lt;1.45,A32&lt;6.25,A32&gt;=5.15,B32&lt;3.4),3.9,IF(AND(G32&gt;=0.487,D32&lt;2.15,A32&lt;7.2,B32&lt;3.05,D32&gt;=1.75,G32&lt;0.597,A32&gt;=6.25,A32&gt;=5.15,B32&lt;3.4),5.8,IF(AND(A32&lt;6.8,H32&gt;=13.094,A32&gt;=6.55,D32&lt;2.4,H32&lt;16.472,G32&gt;=0.597,A32&gt;=6.25,A32&gt;=5.15,B32&lt;3.4),4.52,IF(AND(A32&gt;=6.8,H32&gt;=13.094,A32&gt;=6.55,D32&lt;2.4,H32&lt;16.472,G32&gt;=0.597,A32&gt;=6.25,A32&gt;=5.15,B32&lt;3.4),4.75,IF(AND(B32&lt;2.95,G32&lt;0.487,D32&lt;2.15,A32&lt;7.2,B32&lt;3.05,D32&gt;=1.75,G32&lt;0.597,A32&gt;=6.25,A32&gt;=5.15,B32&lt;3.4),5.6,IF(AND(B32&gt;=2.95,G32&lt;0.487,D32&lt;2.15,A32&lt;7.2,B32&lt;3.05,D32&gt;=1.75,G32&lt;0.597,A32&gt;=6.25,A32&gt;=5.15,B32&lt;3.4),5.5,"shouldnthappen")))))))))))))))))))))))))))))))))))))))</f>
        <v>1.7</v>
      </c>
      <c r="BB32" s="1" t="n">
        <f aca="false">IF(AND(A32&lt;4.35,B32&lt;3.25,F32&lt;1.5),1.1,IF(AND(H32&lt;14.005,A32&gt;=4.35,B32&lt;3.25,F32&lt;1.5),1.3,IF(AND(H32&gt;=14.005,A32&gt;=4.35,B32&lt;3.25,F32&lt;1.5),1.6,IF(AND(G32&gt;=0.905,A32&lt;5.15,B32&gt;=3.25,F32&lt;1.5),1.9,IF(AND(B32&lt;3.45,A32&gt;=5.15,B32&gt;=3.25,F32&lt;1.5),1.6,IF(AND(F32&gt;=2.5,D32&gt;=1.35,D32&lt;1.75,F32&gt;=1.5),4.867,IF(AND(A32&gt;=7.05,D32&gt;=2.05,D32&gt;=1.75,F32&gt;=1.5),6.35,IF(AND(D32&gt;=0.4,G32&lt;0.905,A32&lt;5.15,B32&gt;=3.25,F32&lt;1.5),1.65,IF(AND(B32&lt;3.6,B32&gt;=3.45,A32&gt;=5.15,B32&gt;=3.25,F32&lt;1.5),1.35,IF(AND(H32&lt;6.808,H32&lt;9.386,D32&lt;1.35,D32&lt;1.75,F32&gt;=1.5),4.05,IF(AND(H32&gt;=6.808,H32&lt;9.386,D32&lt;1.35,D32&lt;1.75,F32&gt;=1.5),3.46,IF(AND(B32&lt;2.45,F32&lt;2.5,D32&gt;=1.35,D32&lt;1.75,F32&gt;=1.5),4.5,IF(AND(H32&gt;=13.115,D32&lt;1.95,D32&lt;2.05,D32&gt;=1.75,F32&gt;=1.5),4.85,IF(AND(G32&lt;0.196,D32&gt;=1.95,D32&lt;2.05,D32&gt;=1.75,F32&gt;=1.5),6.7,IF(AND(G32&gt;=0.196,D32&gt;=1.95,D32&lt;2.05,D32&gt;=1.75,F32&gt;=1.5),5.12,IF(AND(H32&lt;10.925,D32&lt;0.4,G32&lt;0.905,A32&lt;5.15,B32&gt;=3.25,F32&lt;1.5),1.4,IF(AND(H32&gt;=10.925,D32&lt;0.4,G32&lt;0.905,A32&lt;5.15,B32&gt;=3.25,F32&lt;1.5),1.45,IF(AND(H32&lt;14.096,B32&gt;=3.6,B32&gt;=3.45,A32&gt;=5.15,B32&gt;=3.25,F32&lt;1.5),1.42,IF(AND(H32&gt;=14.096,B32&gt;=3.6,B32&gt;=3.45,A32&gt;=5.15,B32&gt;=3.25,F32&lt;1.5),1.7,IF(AND(B32&lt;2.45,D32&lt;1.15,H32&gt;=9.386,D32&lt;1.35,D32&lt;1.75,F32&gt;=1.5),3.6,IF(AND(B32&gt;=2.45,D32&lt;1.15,H32&gt;=9.386,D32&lt;1.35,D32&lt;1.75,F32&gt;=1.5),3.9,IF(AND(G32&lt;0.246,D32&gt;=1.15,H32&gt;=9.386,D32&lt;1.35,D32&lt;1.75,F32&gt;=1.5),4.4,IF(AND(B32&lt;2.75,B32&gt;=2.45,F32&lt;2.5,D32&gt;=1.35,D32&lt;1.75,F32&gt;=1.5),5.1,IF(AND(H32&lt;11.084,H32&lt;13.115,D32&lt;1.95,D32&lt;2.05,D32&gt;=1.75,F32&gt;=1.5),5.35,IF(AND(H32&gt;=11.084,H32&lt;13.115,D32&lt;1.95,D32&lt;2.05,D32&gt;=1.75,F32&gt;=1.5),5.7,IF(AND(H32&lt;15.52,D32&lt;2.25,A32&lt;7.05,D32&gt;=2.05,D32&gt;=1.75,F32&gt;=1.5),5.45,IF(AND(H32&gt;=15.52,D32&lt;2.25,A32&lt;7.05,D32&gt;=2.05,D32&gt;=1.75,F32&gt;=1.5),5.725,IF(AND(G32&gt;=0.775,D32&gt;=2.25,A32&lt;7.05,D32&gt;=2.05,D32&gt;=1.75,F32&gt;=1.5),5.2,IF(AND(D32&lt;1.25,G32&gt;=0.246,D32&gt;=1.15,H32&gt;=9.386,D32&lt;1.35,D32&lt;1.75,F32&gt;=1.5),4.05,IF(AND(A32&lt;5.85,B32&gt;=2.75,B32&gt;=2.45,F32&lt;2.5,D32&gt;=1.35,D32&lt;1.75,F32&gt;=1.5),4.5,IF(AND(B32&lt;3.3,G32&lt;0.775,D32&gt;=2.25,A32&lt;7.05,D32&gt;=2.05,D32&gt;=1.75,F32&gt;=1.5),5.64,IF(AND(B32&gt;=3.3,G32&lt;0.775,D32&gt;=2.25,A32&lt;7.05,D32&gt;=2.05,D32&gt;=1.75,F32&gt;=1.5),5.6,IF(AND(A32&lt;5.9,D32&gt;=1.25,G32&gt;=0.246,D32&gt;=1.15,H32&gt;=9.386,D32&lt;1.35,D32&lt;1.75,F32&gt;=1.5),4.2,IF(AND(A32&gt;=5.9,D32&gt;=1.25,G32&gt;=0.246,D32&gt;=1.15,H32&gt;=9.386,D32&lt;1.35,D32&lt;1.75,F32&gt;=1.5),4,IF(AND(G32&gt;=0.437,A32&gt;=5.85,B32&gt;=2.75,B32&gt;=2.45,F32&lt;2.5,D32&gt;=1.35,D32&lt;1.75,F32&gt;=1.5),4.75,IF(AND(H32&lt;9.446,G32&lt;0.437,A32&gt;=5.85,B32&gt;=2.75,B32&gt;=2.45,F32&lt;2.5,D32&gt;=1.35,D32&lt;1.75,F32&gt;=1.5),4.6,IF(AND(H32&gt;=9.446,G32&lt;0.437,A32&gt;=5.85,B32&gt;=2.75,B32&gt;=2.45,F32&lt;2.5,D32&gt;=1.35,D32&lt;1.75,F32&gt;=1.5),4.7,"shouldnthappen")))))))))))))))))))))))))))))))))))))</f>
        <v>1.3</v>
      </c>
      <c r="BC32" s="1" t="n">
        <f aca="false">IF(AND(G32&gt;=0.905,F32&lt;1.5),1.65,IF(AND(D32&gt;=0.45,G32&lt;0.905,F32&lt;1.5),1.65,IF(AND(A32&lt;5.15,D32&lt;1.55,F32&gt;=1.5),3.225,IF(AND(F32&gt;=2.5,A32&gt;=5.15,D32&lt;1.55,F32&gt;=1.5),5.05,IF(AND(H32&lt;5.767,A32&lt;7.05,D32&gt;=1.55,F32&gt;=1.5),4.5,IF(AND(D32&lt;1.7,A32&gt;=7.05,D32&gt;=1.55,F32&gt;=1.5),5.8,IF(AND(A32&gt;=5.3,G32&lt;0.207,D32&lt;0.45,G32&lt;0.905,F32&lt;1.5),1.3,IF(AND(D32&gt;=0.35,G32&gt;=0.207,D32&lt;0.45,G32&lt;0.905,F32&lt;1.5),1.5,IF(AND(G32&lt;0.155,D32&gt;=1.7,A32&gt;=7.05,D32&gt;=1.55,F32&gt;=1.5),6.7,IF(AND(G32&gt;=0.155,D32&gt;=1.7,A32&gt;=7.05,D32&gt;=1.55,F32&gt;=1.5),6.34,IF(AND(G32&lt;0.05,A32&lt;5.3,G32&lt;0.207,D32&lt;0.45,G32&lt;0.905,F32&lt;1.5),1.4,IF(AND(G32&gt;=0.05,A32&lt;5.3,G32&lt;0.207,D32&lt;0.45,G32&lt;0.905,F32&lt;1.5),1.5,IF(AND(A32&lt;4.5,D32&lt;0.35,G32&gt;=0.207,D32&lt;0.45,G32&lt;0.905,F32&lt;1.5),1.3,IF(AND(G32&lt;0.308,A32&lt;6.2,F32&lt;2.5,A32&gt;=5.15,D32&lt;1.55,F32&gt;=1.5),4.5,IF(AND(D32&lt;1.35,A32&gt;=6.2,F32&lt;2.5,A32&gt;=5.15,D32&lt;1.55,F32&gt;=1.5),4.367,IF(AND(D32&lt;1.85,A32&lt;6.15,H32&gt;=5.767,A32&lt;7.05,D32&gt;=1.55,F32&gt;=1.5),4.933,IF(AND(G32&gt;=0.558,A32&gt;=4.5,D32&lt;0.35,G32&gt;=0.207,D32&lt;0.45,G32&lt;0.905,F32&lt;1.5),1.5,IF(AND(H32&gt;=13.383,G32&gt;=0.308,A32&lt;6.2,F32&lt;2.5,A32&gt;=5.15,D32&lt;1.55,F32&gt;=1.5),4.7,IF(AND(H32&gt;=12.206,D32&gt;=1.35,A32&gt;=6.2,F32&lt;2.5,A32&gt;=5.15,D32&lt;1.55,F32&gt;=1.5),4.575,IF(AND(A32&lt;5.7,D32&gt;=1.85,A32&lt;6.15,H32&gt;=5.767,A32&lt;7.05,D32&gt;=1.55,F32&gt;=1.5),4.9,IF(AND(A32&gt;=5.7,D32&gt;=1.85,A32&lt;6.15,H32&gt;=5.767,A32&lt;7.05,D32&gt;=1.55,F32&gt;=1.5),5.1,IF(AND(G32&lt;0.079,G32&lt;0.364,A32&gt;=6.15,H32&gt;=5.767,A32&lt;7.05,D32&gt;=1.55,F32&gt;=1.5),5.6,IF(AND(G32&gt;=0.079,G32&lt;0.364,A32&gt;=6.15,H32&gt;=5.767,A32&lt;7.05,D32&gt;=1.55,F32&gt;=1.5),5.25,IF(AND(G32&gt;=0.447,G32&lt;0.558,A32&gt;=4.5,D32&lt;0.35,G32&gt;=0.207,D32&lt;0.45,G32&lt;0.905,F32&lt;1.5),1.3,IF(AND(B32&gt;=2.95,H32&lt;13.383,G32&gt;=0.308,A32&lt;6.2,F32&lt;2.5,A32&gt;=5.15,D32&lt;1.55,F32&gt;=1.5),4.6,IF(AND(B32&lt;2.65,H32&lt;12.206,D32&gt;=1.35,A32&gt;=6.2,F32&lt;2.5,A32&gt;=5.15,D32&lt;1.55,F32&gt;=1.5),4.9,IF(AND(D32&lt;2.45,A32&lt;6.6,G32&gt;=0.364,A32&gt;=6.15,H32&gt;=5.767,A32&lt;7.05,D32&gt;=1.55,F32&gt;=1.5),5.6,IF(AND(D32&gt;=2.45,A32&lt;6.6,G32&gt;=0.364,A32&gt;=6.15,H32&gt;=5.767,A32&lt;7.05,D32&gt;=1.55,F32&gt;=1.5),6,IF(AND(H32&lt;12.921,A32&gt;=6.6,G32&gt;=0.364,A32&gt;=6.15,H32&gt;=5.767,A32&lt;7.05,D32&gt;=1.55,F32&gt;=1.5),5.725,IF(AND(H32&gt;=12.921,A32&gt;=6.6,G32&gt;=0.364,A32&gt;=6.15,H32&gt;=5.767,A32&lt;7.05,D32&gt;=1.55,F32&gt;=1.5),5.367,IF(AND(B32&lt;3.15,G32&lt;0.447,G32&lt;0.558,A32&gt;=4.5,D32&lt;0.35,G32&gt;=0.207,D32&lt;0.45,G32&lt;0.905,F32&lt;1.5),1.5,IF(AND(B32&gt;=3.15,G32&lt;0.447,G32&lt;0.558,A32&gt;=4.5,D32&lt;0.35,G32&gt;=0.207,D32&lt;0.45,G32&lt;0.905,F32&lt;1.5),1.36,IF(AND(B32&gt;=2.85,B32&lt;2.95,H32&lt;13.383,G32&gt;=0.308,A32&lt;6.2,F32&lt;2.5,A32&gt;=5.15,D32&lt;1.55,F32&gt;=1.5),3.6,IF(AND(H32&lt;9.446,B32&gt;=2.65,H32&lt;12.206,D32&gt;=1.35,A32&gt;=6.2,F32&lt;2.5,A32&gt;=5.15,D32&lt;1.55,F32&gt;=1.5),4.6,IF(AND(H32&gt;=9.446,B32&gt;=2.65,H32&lt;12.206,D32&gt;=1.35,A32&gt;=6.2,F32&lt;2.5,A32&gt;=5.15,D32&lt;1.55,F32&gt;=1.5),4.7,IF(AND(D32&lt;1.2,B32&lt;2.85,B32&lt;2.95,H32&lt;13.383,G32&gt;=0.308,A32&lt;6.2,F32&lt;2.5,A32&gt;=5.15,D32&lt;1.55,F32&gt;=1.5),3.75,IF(AND(G32&lt;0.356,D32&gt;=1.2,B32&lt;2.85,B32&lt;2.95,H32&lt;13.383,G32&gt;=0.308,A32&lt;6.2,F32&lt;2.5,A32&gt;=5.15,D32&lt;1.55,F32&gt;=1.5),4.2,IF(AND(G32&gt;=0.356,D32&gt;=1.2,B32&lt;2.85,B32&lt;2.95,H32&lt;13.383,G32&gt;=0.308,A32&lt;6.2,F32&lt;2.5,A32&gt;=5.15,D32&lt;1.55,F32&gt;=1.5),3.96,"shouldnthappen"))))))))))))))))))))))))))))))))))))))</f>
        <v>1.65</v>
      </c>
      <c r="BD32" s="1" t="n">
        <f aca="false">IF(AND(B32&lt;2.7,A32&lt;5.3,B32&lt;3.15),3.42,IF(AND(F32&lt;2.5,A32&gt;=5.85,B32&gt;=3.15),4.7,IF(AND(A32&lt;4.35,B32&gt;=2.7,A32&lt;5.3,B32&lt;3.15),1.1,IF(AND(A32&gt;=4.35,B32&gt;=2.7,A32&lt;5.3,B32&lt;3.15),1.42,IF(AND(A32&gt;=7.05,F32&gt;=2.5,A32&gt;=5.3,B32&lt;3.15),6.067,IF(AND(D32&gt;=0.45,A32&lt;5.05,A32&lt;5.85,B32&gt;=3.15),1.6,IF(AND(B32&lt;3.35,A32&gt;=5.05,A32&lt;5.85,B32&gt;=3.15),1.7,IF(AND(A32&gt;=6.85,F32&gt;=2.5,A32&gt;=5.85,B32&gt;=3.15),6.22,IF(AND(D32&lt;1.25,D32&lt;1.35,F32&lt;2.5,A32&gt;=5.3,B32&lt;3.15),4.033,IF(AND(D32&gt;=1.25,D32&lt;1.35,F32&lt;2.5,A32&gt;=5.3,B32&lt;3.15),4.233,IF(AND(A32&lt;6.05,D32&gt;=1.35,F32&lt;2.5,A32&gt;=5.3,B32&lt;3.15),5.1,IF(AND(H32&gt;=13.29,A32&lt;7.05,F32&gt;=2.5,A32&gt;=5.3,B32&lt;3.15),4.96,IF(AND(G32&gt;=0.858,D32&lt;0.45,A32&lt;5.05,A32&lt;5.85,B32&gt;=3.15),1.3,IF(AND(D32&gt;=0.35,B32&gt;=3.35,A32&gt;=5.05,A32&lt;5.85,B32&gt;=3.15),1.4,IF(AND(B32&lt;3.25,A32&lt;6.85,F32&gt;=2.5,A32&gt;=5.85,B32&gt;=3.15),5.233,IF(AND(A32&gt;=6.8,A32&gt;=6.05,D32&gt;=1.35,F32&lt;2.5,A32&gt;=5.3,B32&lt;3.15),4.9,IF(AND(G32&gt;=0.622,H32&lt;13.29,A32&lt;7.05,F32&gt;=2.5,A32&gt;=5.3,B32&lt;3.15),5.067,IF(AND(H32&lt;8.834,G32&lt;0.858,D32&lt;0.45,A32&lt;5.05,A32&lt;5.85,B32&gt;=3.15),1.4,IF(AND(G32&lt;0.774,B32&gt;=3.25,A32&lt;6.85,F32&gt;=2.5,A32&gt;=5.85,B32&gt;=3.15),5.8,IF(AND(G32&gt;=0.774,B32&gt;=3.25,A32&lt;6.85,F32&gt;=2.5,A32&gt;=5.85,B32&gt;=3.15),5.4,IF(AND(H32&gt;=12.206,A32&lt;6.8,A32&gt;=6.05,D32&gt;=1.35,F32&lt;2.5,A32&gt;=5.3,B32&lt;3.15),4.5,IF(AND(G32&gt;=0.439,G32&lt;0.622,H32&lt;13.29,A32&lt;7.05,F32&gt;=2.5,A32&gt;=5.3,B32&lt;3.15),5.667,IF(AND(G32&lt;0.227,H32&gt;=8.834,G32&lt;0.858,D32&lt;0.45,A32&lt;5.05,A32&lt;5.85,B32&gt;=3.15),1.4,IF(AND(G32&gt;=0.227,H32&gt;=8.834,G32&lt;0.858,D32&lt;0.45,A32&lt;5.05,A32&lt;5.85,B32&gt;=3.15),1.3,IF(AND(G32&gt;=0.934,B32&lt;3.75,D32&lt;0.35,B32&gt;=3.35,A32&gt;=5.05,A32&lt;5.85,B32&gt;=3.15),1.7,IF(AND(G32&lt;0.823,B32&gt;=3.75,D32&lt;0.35,B32&gt;=3.35,A32&gt;=5.05,A32&lt;5.85,B32&gt;=3.15),1.55,IF(AND(G32&gt;=0.823,B32&gt;=3.75,D32&lt;0.35,B32&gt;=3.35,A32&gt;=5.05,A32&lt;5.85,B32&gt;=3.15),1.5,IF(AND(A32&lt;6.2,H32&lt;12.206,A32&lt;6.8,A32&gt;=6.05,D32&gt;=1.35,F32&lt;2.5,A32&gt;=5.3,B32&lt;3.15),4.6,IF(AND(A32&gt;=6.2,H32&lt;12.206,A32&lt;6.8,A32&gt;=6.05,D32&gt;=1.35,F32&lt;2.5,A32&gt;=5.3,B32&lt;3.15),4.74,IF(AND(H32&gt;=10.667,G32&lt;0.439,G32&lt;0.622,H32&lt;13.29,A32&lt;7.05,F32&gt;=2.5,A32&gt;=5.3,B32&lt;3.15),5.6,IF(AND(H32&lt;13.67,G32&lt;0.934,B32&lt;3.75,D32&lt;0.35,B32&gt;=3.35,A32&gt;=5.05,A32&lt;5.85,B32&gt;=3.15),1.48,IF(AND(H32&gt;=13.67,G32&lt;0.934,B32&lt;3.75,D32&lt;0.35,B32&gt;=3.35,A32&gt;=5.05,A32&lt;5.85,B32&gt;=3.15),1.3,IF(AND(G32&lt;0.301,H32&lt;10.667,G32&lt;0.439,G32&lt;0.622,H32&lt;13.29,A32&lt;7.05,F32&gt;=2.5,A32&gt;=5.3,B32&lt;3.15),5.2,IF(AND(G32&gt;=0.301,H32&lt;10.667,G32&lt;0.439,G32&lt;0.622,H32&lt;13.29,A32&lt;7.05,F32&gt;=2.5,A32&gt;=5.3,B32&lt;3.15),5.067,"shouldnthappen"))))))))))))))))))))))))))))))))))</f>
        <v>1.3</v>
      </c>
      <c r="BE32" s="1" t="n">
        <f aca="false">IF(AND(B32&gt;=3.85,A32&gt;=5.05,F32&lt;1.5),1.4,IF(AND(A32&lt;5.25,A32&lt;5.75,F32&gt;=1.5),3.15,IF(AND(A32&lt;4.95,B32&lt;3.15,A32&lt;5.05,F32&lt;1.5),1.46,IF(AND(A32&gt;=4.95,B32&lt;3.15,A32&lt;5.05,F32&lt;1.5),1.6,IF(AND(H32&lt;8.834,B32&gt;=3.15,A32&lt;5.05,F32&lt;1.5),1.4,IF(AND(D32&lt;0.25,B32&lt;3.85,A32&gt;=5.05,F32&lt;1.5),1.48,IF(AND(D32&gt;=0.25,B32&lt;3.85,A32&gt;=5.05,F32&lt;1.5),1.7,IF(AND(F32&gt;=2.5,A32&gt;=5.25,A32&lt;5.75,F32&gt;=1.5),4.9,IF(AND(H32&lt;12.45,H32&gt;=8.834,B32&gt;=3.15,A32&lt;5.05,F32&lt;1.5),1.25,IF(AND(H32&gt;=12.45,H32&gt;=8.834,B32&gt;=3.15,A32&lt;5.05,F32&lt;1.5),1.32,IF(AND(G32&lt;0.283,F32&lt;2.5,A32&gt;=5.25,A32&lt;5.75,F32&gt;=1.5),4.3,IF(AND(H32&lt;6.712,H32&lt;11.275,D32&lt;1.55,A32&gt;=5.75,F32&gt;=1.5),5,IF(AND(H32&lt;13.101,H32&gt;=11.275,D32&lt;1.55,A32&gt;=5.75,F32&gt;=1.5),3.933,IF(AND(H32&gt;=13.101,H32&gt;=11.275,D32&lt;1.55,A32&gt;=5.75,F32&gt;=1.5),4.5,IF(AND(A32&gt;=7.3,D32&lt;2.45,D32&gt;=1.55,A32&gt;=5.75,F32&gt;=1.5),6.7,IF(AND(B32&lt;3.45,D32&gt;=2.45,D32&gt;=1.55,A32&gt;=5.75,F32&gt;=1.5),5.925,IF(AND(B32&gt;=3.45,D32&gt;=2.45,D32&gt;=1.55,A32&gt;=5.75,F32&gt;=1.5),6.1,IF(AND(B32&gt;=2.8,G32&gt;=0.283,F32&lt;2.5,A32&gt;=5.25,A32&lt;5.75,F32&gt;=1.5),4.2,IF(AND(D32&lt;1.35,H32&gt;=6.712,H32&lt;11.275,D32&lt;1.55,A32&gt;=5.75,F32&gt;=1.5),4.35,IF(AND(D32&lt;1.05,B32&lt;2.8,G32&gt;=0.283,F32&lt;2.5,A32&gt;=5.25,A32&lt;5.75,F32&gt;=1.5),3.567,IF(AND(D32&gt;=1.05,B32&lt;2.8,G32&gt;=0.283,F32&lt;2.5,A32&gt;=5.25,A32&lt;5.75,F32&gt;=1.5),3.925,IF(AND(B32&lt;2.65,D32&gt;=1.35,H32&gt;=6.712,H32&lt;11.275,D32&lt;1.55,A32&gt;=5.75,F32&gt;=1.5),4.9,IF(AND(B32&gt;=2.65,D32&gt;=1.35,H32&gt;=6.712,H32&lt;11.275,D32&lt;1.55,A32&gt;=5.75,F32&gt;=1.5),4.625,IF(AND(H32&gt;=14.683,G32&gt;=0.628,A32&lt;7.3,D32&lt;2.45,D32&gt;=1.55,A32&gt;=5.75,F32&gt;=1.5),5.4,IF(AND(D32&lt;1.95,H32&lt;8.884,G32&lt;0.628,A32&lt;7.3,D32&lt;2.45,D32&gt;=1.55,A32&gt;=5.75,F32&gt;=1.5),5.1,IF(AND(D32&gt;=1.95,H32&lt;8.884,G32&lt;0.628,A32&lt;7.3,D32&lt;2.45,D32&gt;=1.55,A32&gt;=5.75,F32&gt;=1.5),5.22,IF(AND(A32&lt;6.05,H32&gt;=8.884,G32&lt;0.628,A32&lt;7.3,D32&lt;2.45,D32&gt;=1.55,A32&gt;=5.75,F32&gt;=1.5),5.1,IF(AND(G32&lt;0.817,H32&lt;14.683,G32&gt;=0.628,A32&lt;7.3,D32&lt;2.45,D32&gt;=1.55,A32&gt;=5.75,F32&gt;=1.5),4.967,IF(AND(G32&gt;=0.817,H32&lt;14.683,G32&gt;=0.628,A32&lt;7.3,D32&lt;2.45,D32&gt;=1.55,A32&gt;=5.75,F32&gt;=1.5),5.1,IF(AND(H32&lt;9.637,A32&gt;=6.05,H32&gt;=8.884,G32&lt;0.628,A32&lt;7.3,D32&lt;2.45,D32&gt;=1.55,A32&gt;=5.75,F32&gt;=1.5),5.9,IF(AND(D32&lt;1.85,H32&gt;=9.637,A32&gt;=6.05,H32&gt;=8.884,G32&lt;0.628,A32&lt;7.3,D32&lt;2.45,D32&gt;=1.55,A32&gt;=5.75,F32&gt;=1.5),5.733,IF(AND(G32&gt;=0.388,D32&gt;=1.85,H32&gt;=9.637,A32&gt;=6.05,H32&gt;=8.884,G32&lt;0.628,A32&lt;7.3,D32&lt;2.45,D32&gt;=1.55,A32&gt;=5.75,F32&gt;=1.5),5.64,IF(AND(B32&lt;2.95,G32&lt;0.388,D32&gt;=1.85,H32&gt;=9.637,A32&gt;=6.05,H32&gt;=8.884,G32&lt;0.628,A32&lt;7.3,D32&lt;2.45,D32&gt;=1.55,A32&gt;=5.75,F32&gt;=1.5),5.5,IF(AND(B32&gt;=2.95,G32&lt;0.388,D32&gt;=1.85,H32&gt;=9.637,A32&gt;=6.05,H32&gt;=8.884,G32&lt;0.628,A32&lt;7.3,D32&lt;2.45,D32&gt;=1.55,A32&gt;=5.75,F32&gt;=1.5),5.333,"shouldnthappen"))))))))))))))))))))))))))))))))))</f>
        <v>1.4</v>
      </c>
      <c r="BF32" s="1" t="n">
        <f aca="false">IF(AND(D32&gt;=0.35,F32&lt;1.5),1.65,IF(AND(H32&gt;=16.227,D32&gt;=1.55,F32&gt;=1.5),6.533,IF(AND(A32&gt;=5.45,G32&lt;0.174,D32&lt;0.35,F32&lt;1.5),1.7,IF(AND(D32&lt;0.15,G32&gt;=0.174,D32&lt;0.35,F32&lt;1.5),1.38,IF(AND(D32&gt;=1.15,D32&lt;1.25,D32&lt;1.55,F32&gt;=1.5),3.967,IF(AND(H32&lt;8.376,A32&lt;5.45,G32&lt;0.174,D32&lt;0.35,F32&lt;1.5),1.4,IF(AND(H32&gt;=8.376,A32&lt;5.45,G32&lt;0.174,D32&lt;0.35,F32&lt;1.5),1.5,IF(AND(B32&lt;3.1,D32&gt;=0.15,G32&gt;=0.174,D32&lt;0.35,F32&lt;1.5),1.475,IF(AND(H32&lt;10.258,D32&lt;1.15,D32&lt;1.25,D32&lt;1.55,F32&gt;=1.5),3.24,IF(AND(H32&gt;=10.258,D32&lt;1.15,D32&lt;1.25,D32&lt;1.55,F32&gt;=1.5),3.875,IF(AND(F32&gt;=2.5,H32&lt;10.927,D32&gt;=1.25,D32&lt;1.55,F32&gt;=1.5),5.05,IF(AND(D32&lt;1.35,H32&gt;=10.927,D32&gt;=1.25,D32&lt;1.55,F32&gt;=1.5),4.25,IF(AND(A32&gt;=6.95,D32&lt;1.75,H32&lt;16.227,D32&gt;=1.55,F32&gt;=1.5),5.8,IF(AND(B32&lt;3.3,B32&gt;=3.1,D32&gt;=0.15,G32&gt;=0.174,D32&lt;0.35,F32&lt;1.5),1.3,IF(AND(H32&lt;12.278,D32&gt;=1.35,H32&gt;=10.927,D32&gt;=1.25,D32&lt;1.55,F32&gt;=1.5),4.9,IF(AND(G32&lt;0.226,A32&lt;6.95,D32&lt;1.75,H32&lt;16.227,D32&gt;=1.55,F32&gt;=1.5),5,IF(AND(G32&gt;=0.226,A32&lt;6.95,D32&lt;1.75,H32&lt;16.227,D32&gt;=1.55,F32&gt;=1.5),4.62,IF(AND(H32&lt;9.35,B32&lt;2.95,D32&gt;=1.75,H32&lt;16.227,D32&gt;=1.55,F32&gt;=1.5),6.3,IF(AND(H32&gt;=9.35,B32&lt;2.95,D32&gt;=1.75,H32&lt;16.227,D32&gt;=1.55,F32&gt;=1.5),5.58,IF(AND(A32&lt;5.05,B32&gt;=3.3,B32&gt;=3.1,D32&gt;=0.15,G32&gt;=0.174,D32&lt;0.35,F32&lt;1.5),1.35,IF(AND(A32&gt;=5.05,B32&gt;=3.3,B32&gt;=3.1,D32&gt;=0.15,G32&gt;=0.174,D32&lt;0.35,F32&lt;1.5),1.46,IF(AND(B32&lt;2.8,A32&lt;5.65,F32&lt;2.5,H32&lt;10.927,D32&gt;=1.25,D32&lt;1.55,F32&gt;=1.5),4.075,IF(AND(B32&gt;=2.8,A32&lt;5.65,F32&lt;2.5,H32&lt;10.927,D32&gt;=1.25,D32&lt;1.55,F32&gt;=1.5),3.933,IF(AND(A32&lt;6.25,A32&gt;=5.65,F32&lt;2.5,H32&lt;10.927,D32&gt;=1.25,D32&lt;1.55,F32&gt;=1.5),4.533,IF(AND(A32&gt;=6.25,A32&gt;=5.65,F32&lt;2.5,H32&lt;10.927,D32&gt;=1.25,D32&lt;1.55,F32&gt;=1.5),4.3,IF(AND(A32&lt;6.5,H32&gt;=12.278,D32&gt;=1.35,H32&gt;=10.927,D32&gt;=1.25,D32&lt;1.55,F32&gt;=1.5),4.55,IF(AND(A32&gt;=6.5,H32&gt;=12.278,D32&gt;=1.35,H32&gt;=10.927,D32&gt;=1.25,D32&lt;1.55,F32&gt;=1.5),4.775,IF(AND(H32&lt;9.884,D32&lt;2.1,B32&gt;=2.95,D32&gt;=1.75,H32&lt;16.227,D32&gt;=1.55,F32&gt;=1.5),5.5,IF(AND(H32&gt;=9.884,D32&lt;2.1,B32&gt;=2.95,D32&gt;=1.75,H32&lt;16.227,D32&gt;=1.55,F32&gt;=1.5),5.1,IF(AND(H32&lt;10.393,D32&gt;=2.1,B32&gt;=2.95,D32&gt;=1.75,H32&lt;16.227,D32&gt;=1.55,F32&gt;=1.5),5.74,IF(AND(D32&lt;2.25,H32&gt;=10.393,D32&gt;=2.1,B32&gt;=2.95,D32&gt;=1.75,H32&lt;16.227,D32&gt;=1.55,F32&gt;=1.5),5.8,IF(AND(D32&gt;=2.25,H32&gt;=10.393,D32&gt;=2.1,B32&gt;=2.95,D32&gt;=1.75,H32&lt;16.227,D32&gt;=1.55,F32&gt;=1.5),5.4,"shouldnthappen"))))))))))))))))))))))))))))))))</f>
        <v>1.3</v>
      </c>
      <c r="BG32" s="1" t="n">
        <f aca="false">IF(AND(G32&lt;0.096,A32&lt;5.45),2.95,IF(AND(F32&gt;=1.5,G32&gt;=0.096,A32&lt;5.45),3,IF(AND(D32&lt;0.6,A32&lt;5.9,A32&gt;=5.45),1.4,IF(AND(F32&gt;=2.5,D32&gt;=0.6,A32&lt;5.9,A32&gt;=5.45),5.1,IF(AND(A32&lt;7.45,A32&gt;=7.05,A32&gt;=5.9,A32&gt;=5.45),6.167,IF(AND(B32&gt;=3.55,G32&lt;0.587,F32&lt;1.5,G32&gt;=0.096,A32&lt;5.45),1,IF(AND(A32&lt;5.05,G32&gt;=0.587,F32&lt;1.5,G32&gt;=0.096,A32&lt;5.45),1.35,IF(AND(B32&lt;2.75,D32&lt;1.7,A32&lt;7.05,A32&gt;=5.9,A32&gt;=5.45),4.9,IF(AND(A32&lt;6.2,D32&gt;=1.7,A32&lt;7.05,A32&gt;=5.9,A32&gt;=5.45),4.833,IF(AND(H32&lt;17.32,A32&gt;=7.45,A32&gt;=7.05,A32&gt;=5.9,A32&gt;=5.45),6.68,IF(AND(H32&gt;=17.32,A32&gt;=7.45,A32&gt;=7.05,A32&gt;=5.9,A32&gt;=5.45),6.4,IF(AND(G32&lt;0.161,B32&lt;3.55,G32&lt;0.587,F32&lt;1.5,G32&gt;=0.096,A32&lt;5.45),1.5,IF(AND(H32&lt;11.016,A32&gt;=5.05,G32&gt;=0.587,F32&lt;1.5,G32&gt;=0.096,A32&lt;5.45),1.633,IF(AND(H32&lt;11.001,G32&lt;0.372,F32&lt;2.5,D32&gt;=0.6,A32&lt;5.9,A32&gt;=5.45),4.133,IF(AND(H32&gt;=11.001,G32&lt;0.372,F32&lt;2.5,D32&gt;=0.6,A32&lt;5.9,A32&gt;=5.45),4.3,IF(AND(H32&lt;6.808,G32&gt;=0.372,F32&lt;2.5,D32&gt;=0.6,A32&lt;5.9,A32&gt;=5.45),4,IF(AND(A32&gt;=6.75,B32&gt;=2.75,D32&lt;1.7,A32&lt;7.05,A32&gt;=5.9,A32&gt;=5.45),4.84,IF(AND(H32&lt;12.467,G32&gt;=0.161,B32&lt;3.55,G32&lt;0.587,F32&lt;1.5,G32&gt;=0.096,A32&lt;5.45),1.3,IF(AND(D32&lt;0.25,H32&gt;=11.016,A32&gt;=5.05,G32&gt;=0.587,F32&lt;1.5,G32&gt;=0.096,A32&lt;5.45),1.52,IF(AND(D32&gt;=0.25,H32&gt;=11.016,A32&gt;=5.05,G32&gt;=0.587,F32&lt;1.5,G32&gt;=0.096,A32&lt;5.45),1.5,IF(AND(H32&lt;11.218,H32&gt;=6.808,G32&gt;=0.372,F32&lt;2.5,D32&gt;=0.6,A32&lt;5.9,A32&gt;=5.45),3.7,IF(AND(H32&gt;=11.218,H32&gt;=6.808,G32&gt;=0.372,F32&lt;2.5,D32&gt;=0.6,A32&lt;5.9,A32&gt;=5.45),3.9,IF(AND(B32&lt;2.95,A32&lt;6.75,B32&gt;=2.75,D32&lt;1.7,A32&lt;7.05,A32&gt;=5.9,A32&gt;=5.45),4.2,IF(AND(B32&gt;=2.95,A32&lt;6.75,B32&gt;=2.75,D32&lt;1.7,A32&lt;7.05,A32&gt;=5.9,A32&gt;=5.45),4.6,IF(AND(D32&gt;=2.45,A32&lt;6.85,A32&gt;=6.2,D32&gt;=1.7,A32&lt;7.05,A32&gt;=5.9,A32&gt;=5.45),5.9,IF(AND(G32&lt;0.312,A32&gt;=6.85,A32&gt;=6.2,D32&gt;=1.7,A32&lt;7.05,A32&gt;=5.9,A32&gt;=5.45),5.1,IF(AND(G32&gt;=0.312,A32&gt;=6.85,A32&gt;=6.2,D32&gt;=1.7,A32&lt;7.05,A32&gt;=5.9,A32&gt;=5.45),5.4,IF(AND(G32&lt;0.251,H32&gt;=12.467,G32&gt;=0.161,B32&lt;3.55,G32&lt;0.587,F32&lt;1.5,G32&gt;=0.096,A32&lt;5.45),1.35,IF(AND(G32&gt;=0.251,H32&gt;=12.467,G32&gt;=0.161,B32&lt;3.55,G32&lt;0.587,F32&lt;1.5,G32&gt;=0.096,A32&lt;5.45),1.467,IF(AND(G32&gt;=0.628,D32&lt;2.45,A32&lt;6.85,A32&gt;=6.2,D32&gt;=1.7,A32&lt;7.05,A32&gt;=5.9,A32&gt;=5.45),5.1,IF(AND(A32&gt;=6.75,G32&lt;0.628,D32&lt;2.45,A32&lt;6.85,A32&gt;=6.2,D32&gt;=1.7,A32&lt;7.05,A32&gt;=5.9,A32&gt;=5.45),5.9,IF(AND(H32&lt;11.824,A32&lt;6.75,G32&lt;0.628,D32&lt;2.45,A32&lt;6.85,A32&gt;=6.2,D32&gt;=1.7,A32&lt;7.05,A32&gt;=5.9,A32&gt;=5.45),5.44,IF(AND(H32&lt;14.378,H32&gt;=11.824,A32&lt;6.75,G32&lt;0.628,D32&lt;2.45,A32&lt;6.85,A32&gt;=6.2,D32&gt;=1.7,A32&lt;7.05,A32&gt;=5.9,A32&gt;=5.45),5.6,IF(AND(H32&gt;=14.378,H32&gt;=11.824,A32&lt;6.75,G32&lt;0.628,D32&lt;2.45,A32&lt;6.85,A32&gt;=6.2,D32&gt;=1.7,A32&lt;7.05,A32&gt;=5.9,A32&gt;=5.45),5.8,"shouldnthappen"))))))))))))))))))))))))))))))))))</f>
        <v>1.35</v>
      </c>
      <c r="BH32" s="1" t="n">
        <f aca="false">IF(AND(G32&gt;=0.905,F32&lt;1.5),1.8,IF(AND(H32&lt;5.523,G32&lt;0.905,F32&lt;1.5),1,IF(AND(D32&gt;=0.4,H32&gt;=5.523,G32&lt;0.905,F32&lt;1.5),1.7,IF(AND(G32&gt;=0.878,D32&lt;1.35,F32&lt;2.5,F32&gt;=1.5),4.4,IF(AND(A32&lt;5.4,D32&gt;=1.35,F32&lt;2.5,F32&gt;=1.5),3.9,IF(AND(G32&lt;0.177,B32&lt;3.15,F32&gt;=2.5,F32&gt;=1.5),6.15,IF(AND(H32&lt;10.393,B32&gt;=3.15,F32&gt;=2.5,F32&gt;=1.5),5.94,IF(AND(H32&gt;=10.393,B32&gt;=3.15,F32&gt;=2.5,F32&gt;=1.5),5.467,IF(AND(D32&gt;=1.25,G32&lt;0.878,D32&lt;1.35,F32&lt;2.5,F32&gt;=1.5),4.18,IF(AND(G32&gt;=0.709,A32&gt;=5.4,D32&gt;=1.35,F32&lt;2.5,F32&gt;=1.5),4.9,IF(AND(B32&lt;2.6,G32&gt;=0.177,B32&lt;3.15,F32&gt;=2.5,F32&gt;=1.5),4.8,IF(AND(A32&lt;4.35,A32&lt;5.05,D32&lt;0.4,H32&gt;=5.523,G32&lt;0.905,F32&lt;1.5),1.1,IF(AND(A32&gt;=5.6,A32&gt;=5.05,D32&lt;0.4,H32&gt;=5.523,G32&lt;0.905,F32&lt;1.5),1.7,IF(AND(D32&lt;1.05,D32&lt;1.25,G32&lt;0.878,D32&lt;1.35,F32&lt;2.5,F32&gt;=1.5),3.6,IF(AND(D32&gt;=1.55,G32&lt;0.709,A32&gt;=5.4,D32&gt;=1.35,F32&lt;2.5,F32&gt;=1.5),4.975,IF(AND(D32&lt;1.7,B32&gt;=2.6,G32&gt;=0.177,B32&lt;3.15,F32&gt;=2.5,F32&gt;=1.5),5.8,IF(AND(B32&lt;3.15,A32&gt;=4.35,A32&lt;5.05,D32&lt;0.4,H32&gt;=5.523,G32&lt;0.905,F32&lt;1.5),1.46,IF(AND(A32&gt;=5.45,A32&lt;5.6,A32&gt;=5.05,D32&lt;0.4,H32&gt;=5.523,G32&lt;0.905,F32&lt;1.5),1.35,IF(AND(H32&lt;10.974,D32&gt;=1.05,D32&lt;1.25,G32&lt;0.878,D32&lt;1.35,F32&lt;2.5,F32&gt;=1.5),3.8,IF(AND(H32&gt;=13.654,D32&lt;1.55,G32&lt;0.709,A32&gt;=5.4,D32&gt;=1.35,F32&lt;2.5,F32&gt;=1.5),4.725,IF(AND(A32&lt;4.5,B32&gt;=3.15,A32&gt;=4.35,A32&lt;5.05,D32&lt;0.4,H32&gt;=5.523,G32&lt;0.905,F32&lt;1.5),1.3,IF(AND(G32&lt;0.676,A32&lt;5.45,A32&lt;5.6,A32&gt;=5.05,D32&lt;0.4,H32&gt;=5.523,G32&lt;0.905,F32&lt;1.5),1.5,IF(AND(G32&gt;=0.676,A32&lt;5.45,A32&lt;5.6,A32&gt;=5.05,D32&lt;0.4,H32&gt;=5.523,G32&lt;0.905,F32&lt;1.5),1.55,IF(AND(A32&lt;5.7,H32&gt;=10.974,D32&gt;=1.05,D32&lt;1.25,G32&lt;0.878,D32&lt;1.35,F32&lt;2.5,F32&gt;=1.5),3.9,IF(AND(A32&gt;=5.7,H32&gt;=10.974,D32&gt;=1.05,D32&lt;1.25,G32&lt;0.878,D32&lt;1.35,F32&lt;2.5,F32&gt;=1.5),3.933,IF(AND(G32&gt;=0.644,H32&lt;13.654,D32&lt;1.55,G32&lt;0.709,A32&gt;=5.4,D32&gt;=1.35,F32&lt;2.5,F32&gt;=1.5),4.4,IF(AND(B32&lt;2.9,A32&lt;6.2,D32&gt;=1.7,B32&gt;=2.6,G32&gt;=0.177,B32&lt;3.15,F32&gt;=2.5,F32&gt;=1.5),5.02,IF(AND(B32&gt;=2.9,A32&lt;6.2,D32&gt;=1.7,B32&gt;=2.6,G32&gt;=0.177,B32&lt;3.15,F32&gt;=2.5,F32&gt;=1.5),4.8,IF(AND(D32&lt;2.2,A32&gt;=6.2,D32&gt;=1.7,B32&gt;=2.6,G32&gt;=0.177,B32&lt;3.15,F32&gt;=2.5,F32&gt;=1.5),5.325,IF(AND(D32&gt;=2.2,A32&gt;=6.2,D32&gt;=1.7,B32&gt;=2.6,G32&gt;=0.177,B32&lt;3.15,F32&gt;=2.5,F32&gt;=1.5),5.1,IF(AND(D32&lt;0.25,A32&gt;=4.5,B32&gt;=3.15,A32&gt;=4.35,A32&lt;5.05,D32&lt;0.4,H32&gt;=5.523,G32&lt;0.905,F32&lt;1.5),1.357,IF(AND(D32&gt;=0.25,A32&gt;=4.5,B32&gt;=3.15,A32&gt;=4.35,A32&lt;5.05,D32&lt;0.4,H32&gt;=5.523,G32&lt;0.905,F32&lt;1.5),1.333,IF(AND(H32&lt;10.723,G32&lt;0.644,H32&lt;13.654,D32&lt;1.55,G32&lt;0.709,A32&gt;=5.4,D32&gt;=1.35,F32&lt;2.5,F32&gt;=1.5),4.6,IF(AND(H32&gt;=10.723,G32&lt;0.644,H32&lt;13.654,D32&lt;1.55,G32&lt;0.709,A32&gt;=5.4,D32&gt;=1.35,F32&lt;2.5,F32&gt;=1.5),4.5,"shouldnthappen"))))))))))))))))))))))))))))))))))</f>
        <v>1.8</v>
      </c>
      <c r="BI32" s="1" t="n">
        <f aca="false">IF(AND(D32&gt;=0.8,A32&lt;5.45),3.9,IF(AND(D32&gt;=0.45,D32&lt;0.8,A32&lt;5.45),1.66,IF(AND(H32&lt;16.447,B32&gt;=3.45,A32&gt;=5.45),1.525,IF(AND(H32&gt;=16.447,B32&gt;=3.45,A32&gt;=5.45),6.4,IF(AND(H32&lt;5.245,D32&lt;0.45,D32&lt;0.8,A32&lt;5.45),1,IF(AND(A32&gt;=7.2,G32&lt;0.154,B32&lt;3.45,A32&gt;=5.45),6.7,IF(AND(D32&lt;1.65,A32&lt;7.2,G32&lt;0.154,B32&lt;3.45,A32&gt;=5.45),4.7,IF(AND(D32&gt;=1.65,A32&lt;7.2,G32&lt;0.154,B32&lt;3.45,A32&gt;=5.45),5.52,IF(AND(D32&gt;=0.25,A32&lt;5.05,H32&gt;=5.245,D32&lt;0.45,D32&lt;0.8,A32&lt;5.45),1.35,IF(AND(H32&lt;6.089,A32&gt;=5.05,H32&gt;=5.245,D32&lt;0.45,D32&lt;0.8,A32&lt;5.45),1.7,IF(AND(D32&lt;1.2,B32&lt;2.6,A32&lt;5.75,G32&gt;=0.154,B32&lt;3.45,A32&gt;=5.45),3.85,IF(AND(D32&gt;=1.2,B32&lt;2.6,A32&lt;5.75,G32&gt;=0.154,B32&lt;3.45,A32&gt;=5.45),4,IF(AND(D32&gt;=1.65,B32&gt;=2.6,A32&lt;5.75,G32&gt;=0.154,B32&lt;3.45,A32&gt;=5.45),4.9,IF(AND(G32&lt;0.353,F32&lt;2.5,A32&gt;=5.75,G32&gt;=0.154,B32&lt;3.45,A32&gt;=5.45),4.25,IF(AND(A32&gt;=7.25,F32&gt;=2.5,A32&gt;=5.75,G32&gt;=0.154,B32&lt;3.45,A32&gt;=5.45),6.45,IF(AND(H32&lt;11.218,D32&lt;0.25,A32&lt;5.05,H32&gt;=5.245,D32&lt;0.45,D32&lt;0.8,A32&lt;5.45),1.42,IF(AND(G32&lt;0.517,H32&gt;=6.089,A32&gt;=5.05,H32&gt;=5.245,D32&lt;0.45,D32&lt;0.8,A32&lt;5.45),1.44,IF(AND(G32&gt;=0.517,H32&gt;=6.089,A32&gt;=5.05,H32&gt;=5.245,D32&lt;0.45,D32&lt;0.8,A32&lt;5.45),1.54,IF(AND(H32&gt;=10.194,D32&lt;1.65,B32&gt;=2.6,A32&lt;5.75,G32&gt;=0.154,B32&lt;3.45,A32&gt;=5.45),4.35,IF(AND(B32&gt;=3.15,G32&gt;=0.353,F32&lt;2.5,A32&gt;=5.75,G32&gt;=0.154,B32&lt;3.45,A32&gt;=5.45),4.7,IF(AND(H32&lt;7.716,A32&lt;7.25,F32&gt;=2.5,A32&gt;=5.75,G32&gt;=0.154,B32&lt;3.45,A32&gt;=5.45),5.04,IF(AND(G32&lt;0.175,H32&gt;=11.218,D32&lt;0.25,A32&lt;5.05,H32&gt;=5.245,D32&lt;0.45,D32&lt;0.8,A32&lt;5.45),1.5,IF(AND(H32&lt;7.713,H32&lt;10.194,D32&lt;1.65,B32&gt;=2.6,A32&lt;5.75,G32&gt;=0.154,B32&lt;3.45,A32&gt;=5.45),4.1,IF(AND(H32&gt;=7.713,H32&lt;10.194,D32&lt;1.65,B32&gt;=2.6,A32&lt;5.75,G32&gt;=0.154,B32&lt;3.45,A32&gt;=5.45),4.2,IF(AND(B32&gt;=3.05,B32&lt;3.15,G32&gt;=0.353,F32&lt;2.5,A32&gt;=5.75,G32&gt;=0.154,B32&lt;3.45,A32&gt;=5.45),4.4,IF(AND(D32&gt;=2.45,H32&gt;=7.716,A32&lt;7.25,F32&gt;=2.5,A32&gt;=5.75,G32&gt;=0.154,B32&lt;3.45,A32&gt;=5.45),5.85,IF(AND(D32&lt;0.15,G32&gt;=0.175,H32&gt;=11.218,D32&lt;0.25,A32&lt;5.05,H32&gt;=5.245,D32&lt;0.45,D32&lt;0.8,A32&lt;5.45),1.1,IF(AND(H32&gt;=16.317,B32&lt;3.05,B32&lt;3.15,G32&gt;=0.353,F32&lt;2.5,A32&gt;=5.75,G32&gt;=0.154,B32&lt;3.45,A32&gt;=5.45),4.8,IF(AND(G32&gt;=0.857,D32&lt;2.45,H32&gt;=7.716,A32&lt;7.25,F32&gt;=2.5,A32&gt;=5.75,G32&gt;=0.154,B32&lt;3.45,A32&gt;=5.45),5.05,IF(AND(G32&lt;0.245,D32&gt;=0.15,G32&gt;=0.175,H32&gt;=11.218,D32&lt;0.25,A32&lt;5.05,H32&gt;=5.245,D32&lt;0.45,D32&lt;0.8,A32&lt;5.45),1.3,IF(AND(G32&gt;=0.245,D32&gt;=0.15,G32&gt;=0.175,H32&gt;=11.218,D32&lt;0.25,A32&lt;5.05,H32&gt;=5.245,D32&lt;0.45,D32&lt;0.8,A32&lt;5.45),1.22,IF(AND(B32&lt;2.85,H32&lt;16.317,B32&lt;3.05,B32&lt;3.15,G32&gt;=0.353,F32&lt;2.5,A32&gt;=5.75,G32&gt;=0.154,B32&lt;3.45,A32&gt;=5.45),4.6,IF(AND(B32&gt;=2.85,H32&lt;16.317,B32&lt;3.05,B32&lt;3.15,G32&gt;=0.353,F32&lt;2.5,A32&gt;=5.75,G32&gt;=0.154,B32&lt;3.45,A32&gt;=5.45),4.633,IF(AND(D32&lt;1.85,G32&lt;0.857,D32&lt;2.45,H32&gt;=7.716,A32&lt;7.25,F32&gt;=2.5,A32&gt;=5.75,G32&gt;=0.154,B32&lt;3.45,A32&gt;=5.45),5.8,IF(AND(H32&lt;11.297,D32&gt;=1.85,G32&lt;0.857,D32&lt;2.45,H32&gt;=7.716,A32&lt;7.25,F32&gt;=2.5,A32&gt;=5.75,G32&gt;=0.154,B32&lt;3.45,A32&gt;=5.45),5.3,IF(AND(G32&lt;0.388,H32&gt;=11.297,D32&gt;=1.85,G32&lt;0.857,D32&lt;2.45,H32&gt;=7.716,A32&lt;7.25,F32&gt;=2.5,A32&gt;=5.75,G32&gt;=0.154,B32&lt;3.45,A32&gt;=5.45),5.4,IF(AND(G32&gt;=0.388,H32&gt;=11.297,D32&gt;=1.85,G32&lt;0.857,D32&lt;2.45,H32&gt;=7.716,A32&lt;7.25,F32&gt;=2.5,A32&gt;=5.75,G32&gt;=0.154,B32&lt;3.45,A32&gt;=5.45),5.6,"shouldnthappen")))))))))))))))))))))))))))))))))))))</f>
        <v>1.42</v>
      </c>
      <c r="BJ32" s="1" t="n">
        <f aca="false">IF(AND(F32&gt;=2,B32&gt;=3.35),6.1,IF(AND(H32&gt;=12.719,F32&lt;1.5,B32&lt;3.35),1.567,IF(AND(H32&lt;5.245,F32&lt;2,B32&gt;=3.35),1,IF(AND(D32&lt;0.15,H32&lt;12.719,F32&lt;1.5,B32&lt;3.35),1.5,IF(AND(D32&gt;=0.35,H32&gt;=5.245,F32&lt;2,B32&gt;=3.35),1.6,IF(AND(A32&lt;4.9,D32&gt;=0.15,H32&lt;12.719,F32&lt;1.5,B32&lt;3.35),1.36,IF(AND(B32&lt;2.65,G32&lt;0.572,D32&lt;1.45,F32&gt;=1.5,B32&lt;3.35),3.5,IF(AND(A32&lt;6.1,F32&lt;2.5,D32&gt;=1.45,F32&gt;=1.5,B32&lt;3.35),5.1,IF(AND(G32&gt;=0.607,D32&lt;0.35,H32&gt;=5.245,F32&lt;2,B32&gt;=3.35),1.65,IF(AND(G32&lt;0.546,A32&gt;=4.9,D32&gt;=0.15,H32&lt;12.719,F32&lt;1.5,B32&lt;3.35),1.2,IF(AND(G32&gt;=0.546,A32&gt;=4.9,D32&gt;=0.15,H32&lt;12.719,F32&lt;1.5,B32&lt;3.35),1.4,IF(AND(A32&gt;=6.3,B32&gt;=2.65,G32&lt;0.572,D32&lt;1.45,F32&gt;=1.5,B32&lt;3.35),4.8,IF(AND(D32&lt;1.15,B32&lt;2.85,G32&gt;=0.572,D32&lt;1.45,F32&gt;=1.5,B32&lt;3.35),3.9,IF(AND(B32&gt;=3.15,B32&gt;=2.85,G32&gt;=0.572,D32&lt;1.45,F32&gt;=1.5,B32&lt;3.35),4.7,IF(AND(B32&lt;2.95,A32&gt;=6.1,F32&lt;2.5,D32&gt;=1.45,F32&gt;=1.5,B32&lt;3.35),4.533,IF(AND(B32&gt;=2.95,A32&gt;=6.1,F32&lt;2.5,D32&gt;=1.45,F32&gt;=1.5,B32&lt;3.35),4.75,IF(AND(A32&gt;=6.7,G32&lt;0.107,F32&gt;=2.5,D32&gt;=1.45,F32&gt;=1.5,B32&lt;3.35),5.7,IF(AND(G32&gt;=0.385,G32&lt;0.607,D32&lt;0.35,H32&gt;=5.245,F32&lt;2,B32&gt;=3.35),1.325,IF(AND(D32&lt;1.25,A32&lt;6.3,B32&gt;=2.65,G32&lt;0.572,D32&lt;1.45,F32&gt;=1.5,B32&lt;3.35),4,IF(AND(D32&gt;=1.25,A32&lt;6.3,B32&gt;=2.65,G32&lt;0.572,D32&lt;1.45,F32&gt;=1.5,B32&lt;3.35),4.18,IF(AND(G32&lt;0.907,D32&gt;=1.15,B32&lt;2.85,G32&gt;=0.572,D32&lt;1.45,F32&gt;=1.5,B32&lt;3.35),4,IF(AND(G32&gt;=0.907,D32&gt;=1.15,B32&lt;2.85,G32&gt;=0.572,D32&lt;1.45,F32&gt;=1.5,B32&lt;3.35),4.4,IF(AND(H32&lt;8.326,B32&lt;3.15,B32&gt;=2.85,G32&gt;=0.572,D32&lt;1.45,F32&gt;=1.5,B32&lt;3.35),3.6,IF(AND(H32&gt;=8.326,B32&lt;3.15,B32&gt;=2.85,G32&gt;=0.572,D32&lt;1.45,F32&gt;=1.5,B32&lt;3.35),4.48,IF(AND(B32&lt;2.95,A32&lt;6.7,G32&lt;0.107,F32&gt;=2.5,D32&gt;=1.45,F32&gt;=1.5,B32&lt;3.35),5.6,IF(AND(B32&gt;=2.95,A32&lt;6.7,G32&lt;0.107,F32&gt;=2.5,D32&gt;=1.45,F32&gt;=1.5,B32&lt;3.35),5.5,IF(AND(G32&lt;0.205,G32&lt;0.432,G32&gt;=0.107,F32&gt;=2.5,D32&gt;=1.45,F32&gt;=1.5,B32&lt;3.35),5.3,IF(AND(B32&gt;=3.05,G32&gt;=0.432,G32&gt;=0.107,F32&gt;=2.5,D32&gt;=1.45,F32&gt;=1.5,B32&lt;3.35),5.86,IF(AND(H32&gt;=14.057,G32&lt;0.385,G32&lt;0.607,D32&lt;0.35,H32&gt;=5.245,F32&lt;2,B32&gt;=3.35),1.7,IF(AND(D32&lt;1.7,G32&gt;=0.205,G32&lt;0.432,G32&gt;=0.107,F32&gt;=2.5,D32&gt;=1.45,F32&gt;=1.5,B32&lt;3.35),5,IF(AND(G32&lt;0.779,B32&lt;3.05,G32&gt;=0.432,G32&gt;=0.107,F32&gt;=2.5,D32&gt;=1.45,F32&gt;=1.5,B32&lt;3.35),4.9,IF(AND(G32&gt;=0.779,B32&lt;3.05,G32&gt;=0.432,G32&gt;=0.107,F32&gt;=2.5,D32&gt;=1.45,F32&gt;=1.5,B32&lt;3.35),5.533,IF(AND(D32&gt;=0.25,H32&lt;14.057,G32&lt;0.385,G32&lt;0.607,D32&lt;0.35,H32&gt;=5.245,F32&lt;2,B32&gt;=3.35),1.4,IF(AND(B32&lt;2.85,D32&gt;=1.7,G32&gt;=0.205,G32&lt;0.432,G32&gt;=0.107,F32&gt;=2.5,D32&gt;=1.45,F32&gt;=1.5,B32&lt;3.35),5.1,IF(AND(B32&gt;=2.85,D32&gt;=1.7,G32&gt;=0.205,G32&lt;0.432,G32&gt;=0.107,F32&gt;=2.5,D32&gt;=1.45,F32&gt;=1.5,B32&lt;3.35),5.15,IF(AND(A32&lt;5.1,D32&lt;0.25,H32&lt;14.057,G32&lt;0.385,G32&lt;0.607,D32&lt;0.35,H32&gt;=5.245,F32&lt;2,B32&gt;=3.35),1.4,IF(AND(A32&gt;=5.1,D32&lt;0.25,H32&lt;14.057,G32&lt;0.385,G32&lt;0.607,D32&lt;0.35,H32&gt;=5.245,F32&lt;2,B32&gt;=3.35),1.5,"shouldnthappen")))))))))))))))))))))))))))))))))))))</f>
        <v>1.36</v>
      </c>
    </row>
    <row r="33" customFormat="false" ht="13.8" hidden="false" customHeight="false" outlineLevel="0" collapsed="false">
      <c r="A33" s="1" t="n">
        <v>4.8</v>
      </c>
      <c r="B33" s="1" t="n">
        <v>3.1</v>
      </c>
      <c r="C33" s="1" t="n">
        <v>1.6</v>
      </c>
      <c r="D33" s="1" t="n">
        <v>0.2</v>
      </c>
      <c r="E33" s="1" t="s">
        <v>94</v>
      </c>
      <c r="F33" s="1" t="n">
        <v>1</v>
      </c>
      <c r="G33" s="1" t="n">
        <v>0.310410389211029</v>
      </c>
      <c r="H33" s="16" t="n">
        <v>6.47044856818393</v>
      </c>
      <c r="I33" s="11" t="n">
        <f aca="false">C33</f>
        <v>1.6</v>
      </c>
      <c r="J33" s="1" t="n">
        <f aca="false">AVERAGE(M33:BJ33)</f>
        <v>1.42592</v>
      </c>
      <c r="K33" s="15" t="n">
        <f aca="false">1-SQRT(VAR(M33:BJ33, I33)) / AVERAGE(M33:BJ33)</f>
        <v>0.915044996511629</v>
      </c>
      <c r="L33" s="1" t="n">
        <f aca="false">(J33-I33)/I33</f>
        <v>-0.1088</v>
      </c>
      <c r="M33" s="1" t="n">
        <f aca="false">IF(AND(H33&gt;=16.241,B33&gt;=3.35),6.4,IF(AND(D33&gt;=0.75,A33&lt;5.15,B33&lt;3.35),4.1,IF(AND(D33&gt;=1.5,H33&lt;16.241,B33&gt;=3.35),5.767,IF(AND(B33&gt;=3.25,D33&lt;0.75,A33&lt;5.15,B33&lt;3.35),1.58,IF(AND(A33&lt;4.95,D33&lt;1.5,H33&lt;16.241,B33&gt;=3.35),1.4,IF(AND(A33&lt;4.5,B33&lt;3.25,D33&lt;0.75,A33&lt;5.15,B33&lt;3.35),1.26,IF(AND(A33&gt;=4.5,B33&lt;3.25,D33&lt;0.75,A33&lt;5.15,B33&lt;3.35),1.48,IF(AND(G33&lt;0.356,H33&lt;12.557,D33&lt;1.45,A33&gt;=5.15,B33&lt;3.35),4.267,IF(AND(D33&lt;1.25,H33&gt;=12.557,D33&lt;1.45,A33&gt;=5.15,B33&lt;3.35),4.05,IF(AND(D33&gt;=1.35,G33&gt;=0.356,H33&lt;12.557,D33&lt;1.45,A33&gt;=5.15,B33&lt;3.35),4.25,IF(AND(H33&lt;15.086,D33&gt;=1.25,H33&gt;=12.557,D33&lt;1.45,A33&gt;=5.15,B33&lt;3.35),4.4,IF(AND(F33&lt;2.5,G33&gt;=0.44,D33&lt;2.05,D33&gt;=1.45,A33&gt;=5.15,B33&lt;3.35),4.7,IF(AND(H33&lt;10.391,B33&lt;3.15,D33&gt;=2.05,D33&gt;=1.45,A33&gt;=5.15,B33&lt;3.35),5.1,IF(AND(G33&lt;0.505,B33&gt;=3.15,D33&gt;=2.05,D33&gt;=1.45,A33&gt;=5.15,B33&lt;3.35),5.7,IF(AND(G33&gt;=0.505,B33&gt;=3.15,D33&gt;=2.05,D33&gt;=1.45,A33&gt;=5.15,B33&lt;3.35),5.95,IF(AND(D33&gt;=0.5,G33&lt;0.905,A33&gt;=4.95,D33&lt;1.5,H33&lt;16.241,B33&gt;=3.35),1.6,IF(AND(B33&lt;3.6,G33&gt;=0.905,A33&gt;=4.95,D33&lt;1.5,H33&lt;16.241,B33&gt;=3.35),1.7,IF(AND(B33&gt;=3.6,G33&gt;=0.905,A33&gt;=4.95,D33&lt;1.5,H33&lt;16.241,B33&gt;=3.35),1.767,IF(AND(A33&gt;=5.7,D33&lt;1.35,G33&gt;=0.356,H33&lt;12.557,D33&lt;1.45,A33&gt;=5.15,B33&lt;3.35),3.9,IF(AND(A33&lt;6.35,H33&gt;=15.086,D33&gt;=1.25,H33&gt;=12.557,D33&lt;1.45,A33&gt;=5.15,B33&lt;3.35),4.7,IF(AND(A33&gt;=6.35,H33&gt;=15.086,D33&gt;=1.25,H33&gt;=12.557,D33&lt;1.45,A33&gt;=5.15,B33&lt;3.35),4.6,IF(AND(H33&lt;9.252,D33&lt;1.55,G33&lt;0.44,D33&lt;2.05,D33&gt;=1.45,A33&gt;=5.15,B33&lt;3.35),5.08,IF(AND(H33&gt;=9.252,D33&lt;1.55,G33&lt;0.44,D33&lt;2.05,D33&gt;=1.45,A33&gt;=5.15,B33&lt;3.35),4.7,IF(AND(H33&lt;8.477,D33&gt;=1.55,G33&lt;0.44,D33&lt;2.05,D33&gt;=1.45,A33&gt;=5.15,B33&lt;3.35),5.1,IF(AND(H33&gt;=8.477,D33&gt;=1.55,G33&lt;0.44,D33&lt;2.05,D33&gt;=1.45,A33&gt;=5.15,B33&lt;3.35),5.4,IF(AND(H33&lt;8.435,F33&gt;=2.5,G33&gt;=0.44,D33&lt;2.05,D33&gt;=1.45,A33&gt;=5.15,B33&lt;3.35),5.1,IF(AND(H33&gt;=8.435,F33&gt;=2.5,G33&gt;=0.44,D33&lt;2.05,D33&gt;=1.45,A33&gt;=5.15,B33&lt;3.35),4.86,IF(AND(G33&lt;0.543,H33&gt;=10.391,B33&lt;3.15,D33&gt;=2.05,D33&gt;=1.45,A33&gt;=5.15,B33&lt;3.35),5.56,IF(AND(G33&gt;=0.543,H33&gt;=10.391,B33&lt;3.15,D33&gt;=2.05,D33&gt;=1.45,A33&gt;=5.15,B33&lt;3.35),5.8,IF(AND(A33&lt;5.05,D33&lt;0.5,G33&lt;0.905,A33&gt;=4.95,D33&lt;1.5,H33&lt;16.241,B33&gt;=3.35),1.3,IF(AND(H33&lt;6.583,A33&lt;5.7,D33&lt;1.35,G33&gt;=0.356,H33&lt;12.557,D33&lt;1.45,A33&gt;=5.15,B33&lt;3.35),4,IF(AND(G33&lt;0.585,A33&gt;=5.05,D33&lt;0.5,G33&lt;0.905,A33&gt;=4.95,D33&lt;1.5,H33&lt;16.241,B33&gt;=3.35),1.475,IF(AND(G33&lt;0.62,H33&gt;=6.583,A33&lt;5.7,D33&lt;1.35,G33&gt;=0.356,H33&lt;12.557,D33&lt;1.45,A33&gt;=5.15,B33&lt;3.35),3.75,IF(AND(G33&gt;=0.62,H33&gt;=6.583,A33&lt;5.7,D33&lt;1.35,G33&gt;=0.356,H33&lt;12.557,D33&lt;1.45,A33&gt;=5.15,B33&lt;3.35),3.6,IF(AND(B33&lt;3.75,G33&gt;=0.585,A33&gt;=5.05,D33&lt;0.5,G33&lt;0.905,A33&gt;=4.95,D33&lt;1.5,H33&lt;16.241,B33&gt;=3.35),1.5,IF(AND(B33&gt;=3.75,G33&gt;=0.585,A33&gt;=5.05,D33&lt;0.5,G33&lt;0.905,A33&gt;=4.95,D33&lt;1.5,H33&lt;16.241,B33&gt;=3.35),1.6,"shouldnthappen"))))))))))))))))))))))))))))))))))))</f>
        <v>1.48</v>
      </c>
      <c r="N33" s="1" t="n">
        <f aca="false">IF(AND(H33&lt;5.245,B33&lt;3.65,F33&lt;1.5),1,IF(AND(H33&gt;=14.096,B33&gt;=3.65,F33&lt;1.5),1.65,IF(AND(A33&gt;=5.45,H33&gt;=5.245,B33&lt;3.65,F33&lt;1.5),1.3,IF(AND(H33&gt;=13.586,H33&lt;14.096,B33&gt;=3.65,F33&lt;1.5),1.3,IF(AND(H33&lt;10.258,D33&lt;1.25,F33&lt;2.5,F33&gt;=1.5),3.38,IF(AND(H33&lt;6.982,D33&gt;=1.25,F33&lt;2.5,F33&gt;=1.5),3.96,IF(AND(H33&gt;=13.646,D33&lt;2.05,F33&gt;=2.5,F33&gt;=1.5),6.1,IF(AND(B33&lt;3.05,A33&lt;5.45,H33&gt;=5.245,B33&lt;3.65,F33&lt;1.5),1.375,IF(AND(H33&lt;6.543,H33&lt;13.586,H33&lt;14.096,B33&gt;=3.65,F33&lt;1.5),1.4,IF(AND(H33&gt;=6.543,H33&lt;13.586,H33&lt;14.096,B33&gt;=3.65,F33&lt;1.5),1.5,IF(AND(H33&lt;11.522,H33&gt;=10.258,D33&lt;1.25,F33&lt;2.5,F33&gt;=1.5),3.733,IF(AND(H33&gt;=11.522,H33&gt;=10.258,D33&lt;1.25,F33&lt;2.5,F33&gt;=1.5),3.92,IF(AND(H33&lt;5.767,H33&lt;13.646,D33&lt;2.05,F33&gt;=2.5,F33&gt;=1.5),4.5,IF(AND(A33&lt;6.8,B33&lt;3.15,D33&gt;=2.05,F33&gt;=2.5,F33&gt;=1.5),5.6,IF(AND(A33&gt;=6.8,B33&lt;3.15,D33&gt;=2.05,F33&gt;=2.5,F33&gt;=1.5),5.1,IF(AND(B33&lt;3.25,B33&gt;=3.15,D33&gt;=2.05,F33&gt;=2.5,F33&gt;=1.5),5.8,IF(AND(B33&gt;=3.25,B33&gt;=3.15,D33&gt;=2.05,F33&gt;=2.5,F33&gt;=1.5),5.65,IF(AND(B33&lt;3.15,B33&gt;=3.05,A33&lt;5.45,H33&gt;=5.245,B33&lt;3.65,F33&lt;1.5),1.5,IF(AND(G33&gt;=0.735,H33&lt;13.665,H33&gt;=6.982,D33&gt;=1.25,F33&lt;2.5,F33&gt;=1.5),4.2,IF(AND(H33&lt;14.03,H33&gt;=13.665,H33&gt;=6.982,D33&gt;=1.25,F33&lt;2.5,F33&gt;=1.5),4.8,IF(AND(A33&gt;=6.6,H33&gt;=5.767,H33&lt;13.646,D33&lt;2.05,F33&gt;=2.5,F33&gt;=1.5),6.05,IF(AND(G33&gt;=0.934,B33&gt;=3.15,B33&gt;=3.05,A33&lt;5.45,H33&gt;=5.245,B33&lt;3.65,F33&lt;1.5),1.7,IF(AND(D33&gt;=1.55,G33&lt;0.735,H33&lt;13.665,H33&gt;=6.982,D33&gt;=1.25,F33&lt;2.5,F33&gt;=1.5),5.1,IF(AND(D33&lt;1.45,H33&gt;=14.03,H33&gt;=13.665,H33&gt;=6.982,D33&gt;=1.25,F33&lt;2.5,F33&gt;=1.5),4.7,IF(AND(D33&gt;=1.45,H33&gt;=14.03,H33&gt;=13.665,H33&gt;=6.982,D33&gt;=1.25,F33&lt;2.5,F33&gt;=1.5),4.5,IF(AND(A33&gt;=6.2,A33&lt;6.6,H33&gt;=5.767,H33&lt;13.646,D33&lt;2.05,F33&gt;=2.5,F33&gt;=1.5),5.325,IF(AND(B33&lt;3.25,G33&lt;0.934,B33&gt;=3.15,B33&gt;=3.05,A33&lt;5.45,H33&gt;=5.245,B33&lt;3.65,F33&lt;1.5),1.3,IF(AND(D33&lt;1.35,D33&lt;1.55,G33&lt;0.735,H33&lt;13.665,H33&gt;=6.982,D33&gt;=1.25,F33&lt;2.5,F33&gt;=1.5),4.25,IF(AND(H33&lt;8.435,A33&lt;6.2,A33&lt;6.6,H33&gt;=5.767,H33&lt;13.646,D33&lt;2.05,F33&gt;=2.5,F33&gt;=1.5),5.1,IF(AND(H33&gt;=8.435,A33&lt;6.2,A33&lt;6.6,H33&gt;=5.767,H33&lt;13.646,D33&lt;2.05,F33&gt;=2.5,F33&gt;=1.5),4.9,IF(AND(A33&gt;=5.15,B33&gt;=3.25,G33&lt;0.934,B33&gt;=3.15,B33&gt;=3.05,A33&lt;5.45,H33&gt;=5.245,B33&lt;3.65,F33&lt;1.5),1.5,IF(AND(B33&lt;2.9,D33&gt;=1.35,D33&lt;1.55,G33&lt;0.735,H33&lt;13.665,H33&gt;=6.982,D33&gt;=1.25,F33&lt;2.5,F33&gt;=1.5),4.6,IF(AND(B33&gt;=2.9,D33&gt;=1.35,D33&lt;1.55,G33&lt;0.735,H33&lt;13.665,H33&gt;=6.982,D33&gt;=1.25,F33&lt;2.5,F33&gt;=1.5),4.52,IF(AND(G33&gt;=0.862,A33&lt;5.15,B33&gt;=3.25,G33&lt;0.934,B33&gt;=3.15,B33&gt;=3.05,A33&lt;5.45,H33&gt;=5.245,B33&lt;3.65,F33&lt;1.5),1.5,IF(AND(H33&lt;9.35,G33&lt;0.862,A33&lt;5.15,B33&gt;=3.25,G33&lt;0.934,B33&gt;=3.15,B33&gt;=3.05,A33&lt;5.45,H33&gt;=5.245,B33&lt;3.65,F33&lt;1.5),1.38,IF(AND(H33&gt;=9.35,G33&lt;0.862,A33&lt;5.15,B33&gt;=3.25,G33&lt;0.934,B33&gt;=3.15,B33&gt;=3.05,A33&lt;5.45,H33&gt;=5.245,B33&lt;3.65,F33&lt;1.5),1.4,"shouldnthappen"))))))))))))))))))))))))))))))))))))</f>
        <v>1.5</v>
      </c>
      <c r="O33" s="1" t="n">
        <f aca="false">IF(AND(B33&lt;2.75,A33&lt;5.55),3.96,IF(AND(H33&lt;9.205,A33&lt;5.9,A33&gt;=5.55),3.85,IF(AND(A33&lt;4.35,D33&lt;0.35,B33&gt;=2.75,A33&lt;5.55),1.1,IF(AND(B33&lt;3.65,D33&gt;=0.35,B33&gt;=2.75,A33&lt;5.55),1.65,IF(AND(B33&gt;=3.65,D33&gt;=0.35,B33&gt;=2.75,A33&lt;5.55),1.9,IF(AND(G33&gt;=0.732,H33&gt;=9.205,A33&lt;5.9,A33&gt;=5.55),4.9,IF(AND(G33&lt;0.273,G33&lt;0.732,H33&gt;=9.205,A33&lt;5.9,A33&gt;=5.55),4.5,IF(AND(A33&lt;6.3,G33&lt;0.422,F33&lt;2.5,A33&gt;=5.9,A33&gt;=5.55),5.1,IF(AND(A33&gt;=6.3,G33&lt;0.422,F33&lt;2.5,A33&gt;=5.9,A33&gt;=5.55),4.76,IF(AND(B33&lt;2.4,G33&gt;=0.422,F33&lt;2.5,A33&gt;=5.9,A33&gt;=5.55),4.45,IF(AND(A33&gt;=7,G33&gt;=0.628,F33&gt;=2.5,A33&gt;=5.9,A33&gt;=5.55),6.45,IF(AND(D33&lt;0.15,H33&lt;13.924,A33&gt;=4.35,D33&lt;0.35,B33&gt;=2.75,A33&lt;5.55),1.5,IF(AND(B33&lt;3.15,H33&gt;=13.924,A33&gt;=4.35,D33&lt;0.35,B33&gt;=2.75,A33&lt;5.55),1.56,IF(AND(B33&gt;=3.15,H33&gt;=13.924,A33&gt;=4.35,D33&lt;0.35,B33&gt;=2.75,A33&lt;5.55),1.3,IF(AND(H33&lt;14.316,G33&gt;=0.273,G33&lt;0.732,H33&gt;=9.205,A33&lt;5.9,A33&gt;=5.55),3.95,IF(AND(H33&gt;=14.316,G33&gt;=0.273,G33&lt;0.732,H33&gt;=9.205,A33&lt;5.9,A33&gt;=5.55),4.1,IF(AND(A33&lt;6.2,B33&gt;=2.4,G33&gt;=0.422,F33&lt;2.5,A33&gt;=5.9,A33&gt;=5.55),4.3,IF(AND(A33&gt;=7.05,G33&lt;0.364,G33&lt;0.628,F33&gt;=2.5,A33&gt;=5.9,A33&gt;=5.55),6.1,IF(AND(A33&gt;=7.55,G33&gt;=0.364,G33&lt;0.628,F33&gt;=2.5,A33&gt;=5.9,A33&gt;=5.55),6.4,IF(AND(A33&lt;6.15,A33&lt;7,G33&gt;=0.628,F33&gt;=2.5,A33&gt;=5.9,A33&gt;=5.55),4.9,IF(AND(D33&lt;1.45,A33&gt;=6.2,B33&gt;=2.4,G33&gt;=0.422,F33&lt;2.5,A33&gt;=5.9,A33&gt;=5.55),4.64,IF(AND(D33&gt;=1.45,A33&gt;=6.2,B33&gt;=2.4,G33&gt;=0.422,F33&lt;2.5,A33&gt;=5.9,A33&gt;=5.55),4.9,IF(AND(D33&lt;1.65,A33&lt;7.05,G33&lt;0.364,G33&lt;0.628,F33&gt;=2.5,A33&gt;=5.9,A33&gt;=5.55),5.1,IF(AND(D33&gt;=2.35,A33&lt;7.55,G33&gt;=0.364,G33&lt;0.628,F33&gt;=2.5,A33&gt;=5.9,A33&gt;=5.55),5.633,IF(AND(D33&lt;2.15,A33&gt;=6.15,A33&lt;7,G33&gt;=0.628,F33&gt;=2.5,A33&gt;=5.9,A33&gt;=5.55),5.1,IF(AND(D33&gt;=2.15,A33&gt;=6.15,A33&lt;7,G33&gt;=0.628,F33&gt;=2.5,A33&gt;=5.9,A33&gt;=5.55),5.267,IF(AND(A33&lt;4.9,A33&lt;5.05,D33&gt;=0.15,H33&lt;13.924,A33&gt;=4.35,D33&lt;0.35,B33&gt;=2.75,A33&lt;5.55),1.375,IF(AND(A33&gt;=4.9,A33&lt;5.05,D33&gt;=0.15,H33&lt;13.924,A33&gt;=4.35,D33&lt;0.35,B33&gt;=2.75,A33&lt;5.55),1.3,IF(AND(A33&lt;5.45,A33&gt;=5.05,D33&gt;=0.15,H33&lt;13.924,A33&gt;=4.35,D33&lt;0.35,B33&gt;=2.75,A33&lt;5.55),1.475,IF(AND(A33&gt;=5.45,A33&gt;=5.05,D33&gt;=0.15,H33&lt;13.924,A33&gt;=4.35,D33&lt;0.35,B33&gt;=2.75,A33&lt;5.55),1.4,IF(AND(B33&gt;=3.25,D33&lt;2.35,A33&lt;7.55,G33&gt;=0.364,G33&lt;0.628,F33&gt;=2.5,A33&gt;=5.9,A33&gt;=5.55),5.7,IF(AND(G33&lt;0.006,G33&lt;0.107,D33&gt;=1.65,A33&lt;7.05,G33&lt;0.364,G33&lt;0.628,F33&gt;=2.5,A33&gt;=5.9,A33&gt;=5.55),5.5,IF(AND(G33&gt;=0.006,G33&lt;0.107,D33&gt;=1.65,A33&lt;7.05,G33&lt;0.364,G33&lt;0.628,F33&gt;=2.5,A33&gt;=5.9,A33&gt;=5.55),5.667,IF(AND(D33&lt;2.2,G33&gt;=0.107,D33&gt;=1.65,A33&lt;7.05,G33&lt;0.364,G33&lt;0.628,F33&gt;=2.5,A33&gt;=5.9,A33&gt;=5.55),5.35,IF(AND(D33&gt;=2.2,G33&gt;=0.107,D33&gt;=1.65,A33&lt;7.05,G33&lt;0.364,G33&lt;0.628,F33&gt;=2.5,A33&gt;=5.9,A33&gt;=5.55),5.2,IF(AND(D33&lt;2.25,B33&lt;3.25,D33&lt;2.35,A33&lt;7.55,G33&gt;=0.364,G33&lt;0.628,F33&gt;=2.5,A33&gt;=5.9,A33&gt;=5.55),5.8,IF(AND(D33&gt;=2.25,B33&lt;3.25,D33&lt;2.35,A33&lt;7.55,G33&gt;=0.364,G33&lt;0.628,F33&gt;=2.5,A33&gt;=5.9,A33&gt;=5.55),5.9,"shouldnthappen")))))))))))))))))))))))))))))))))))))</f>
        <v>1.375</v>
      </c>
      <c r="P33" s="1" t="n">
        <f aca="false">IF(AND(D33&gt;=0.75,A33&lt;5.55),3.9,IF(AND(H33&lt;7.482,A33&gt;=5.55),3.45,IF(AND(B33&gt;=3.15,B33&lt;3.25,D33&lt;0.75,A33&lt;5.55),1.262,IF(AND(G33&gt;=0.446,B33&lt;3.15,B33&lt;3.25,D33&lt;0.75,A33&lt;5.55),1.1,IF(AND(G33&lt;0.408,A33&lt;5.05,B33&gt;=3.25,D33&lt;0.75,A33&lt;5.55),1.4,IF(AND(G33&gt;=0.408,A33&lt;5.05,B33&gt;=3.25,D33&lt;0.75,A33&lt;5.55),1.233,IF(AND(G33&gt;=0.676,A33&gt;=5.05,B33&gt;=3.25,D33&lt;0.75,A33&lt;5.55),1.72,IF(AND(H33&lt;9.386,A33&lt;5.85,F33&lt;2.5,H33&gt;=7.482,A33&gt;=5.55),3.5,IF(AND(H33&gt;=9.386,A33&lt;5.85,F33&lt;2.5,H33&gt;=7.482,A33&gt;=5.55),4.275,IF(AND(H33&gt;=16.284,G33&lt;0.865,F33&gt;=2.5,H33&gt;=7.482,A33&gt;=5.55),6.6,IF(AND(G33&lt;0.912,G33&gt;=0.865,F33&gt;=2.5,H33&gt;=7.482,A33&gt;=5.55),4.8,IF(AND(G33&gt;=0.912,G33&gt;=0.865,F33&gt;=2.5,H33&gt;=7.482,A33&gt;=5.55),5.175,IF(AND(A33&gt;=4.95,G33&lt;0.446,B33&lt;3.15,B33&lt;3.25,D33&lt;0.75,A33&lt;5.55),1.6,IF(AND(H33&gt;=12.974,G33&lt;0.676,A33&gt;=5.05,B33&gt;=3.25,D33&lt;0.75,A33&lt;5.55),1.3,IF(AND(D33&lt;1.45,H33&lt;13.531,A33&gt;=5.85,F33&lt;2.5,H33&gt;=7.482,A33&gt;=5.55),4.2,IF(AND(D33&gt;=1.45,H33&lt;13.531,A33&gt;=5.85,F33&lt;2.5,H33&gt;=7.482,A33&gt;=5.55),4.967,IF(AND(G33&lt;0.187,H33&gt;=13.531,A33&gt;=5.85,F33&lt;2.5,H33&gt;=7.482,A33&gt;=5.55),5,IF(AND(H33&gt;=12.675,A33&lt;4.95,G33&lt;0.446,B33&lt;3.15,B33&lt;3.25,D33&lt;0.75,A33&lt;5.55),1.5,IF(AND(H33&lt;10.826,H33&lt;12.974,G33&lt;0.676,A33&gt;=5.05,B33&gt;=3.25,D33&lt;0.75,A33&lt;5.55),1.46,IF(AND(H33&gt;=10.826,H33&lt;12.974,G33&lt;0.676,A33&gt;=5.05,B33&gt;=3.25,D33&lt;0.75,A33&lt;5.55),1.4,IF(AND(A33&lt;6.15,G33&gt;=0.187,H33&gt;=13.531,A33&gt;=5.85,F33&lt;2.5,H33&gt;=7.482,A33&gt;=5.55),4.7,IF(AND(A33&lt;6.85,B33&lt;2.95,H33&lt;16.284,G33&lt;0.865,F33&gt;=2.5,H33&gt;=7.482,A33&gt;=5.55),5.32,IF(AND(A33&gt;=6.85,B33&lt;2.95,H33&lt;16.284,G33&lt;0.865,F33&gt;=2.5,H33&gt;=7.482,A33&gt;=5.55),6.567,IF(AND(A33&lt;4.85,H33&lt;12.675,A33&lt;4.95,G33&lt;0.446,B33&lt;3.15,B33&lt;3.25,D33&lt;0.75,A33&lt;5.55),1.4,IF(AND(A33&gt;=4.85,H33&lt;12.675,A33&lt;4.95,G33&lt;0.446,B33&lt;3.15,B33&lt;3.25,D33&lt;0.75,A33&lt;5.55),1.5,IF(AND(B33&lt;3.1,A33&gt;=6.15,G33&gt;=0.187,H33&gt;=13.531,A33&gt;=5.85,F33&lt;2.5,H33&gt;=7.482,A33&gt;=5.55),4.467,IF(AND(B33&gt;=3.1,A33&gt;=6.15,G33&gt;=0.187,H33&gt;=13.531,A33&gt;=5.85,F33&lt;2.5,H33&gt;=7.482,A33&gt;=5.55),4.7,IF(AND(G33&gt;=0.379,B33&lt;3.15,B33&gt;=2.95,H33&lt;16.284,G33&lt;0.865,F33&gt;=2.5,H33&gt;=7.482,A33&gt;=5.55),5.733,IF(AND(A33&lt;6.6,B33&gt;=3.15,B33&gt;=2.95,H33&lt;16.284,G33&lt;0.865,F33&gt;=2.5,H33&gt;=7.482,A33&gt;=5.55),5.38,IF(AND(A33&lt;6.7,G33&lt;0.379,B33&lt;3.15,B33&gt;=2.95,H33&lt;16.284,G33&lt;0.865,F33&gt;=2.5,H33&gt;=7.482,A33&gt;=5.55),5.3,IF(AND(A33&gt;=6.7,G33&lt;0.379,B33&lt;3.15,B33&gt;=2.95,H33&lt;16.284,G33&lt;0.865,F33&gt;=2.5,H33&gt;=7.482,A33&gt;=5.55),5.16,IF(AND(A33&lt;7.05,A33&gt;=6.6,B33&gt;=3.15,B33&gt;=2.95,H33&lt;16.284,G33&lt;0.865,F33&gt;=2.5,H33&gt;=7.482,A33&gt;=5.55),5.78,IF(AND(A33&gt;=7.05,A33&gt;=6.6,B33&gt;=3.15,B33&gt;=2.95,H33&lt;16.284,G33&lt;0.865,F33&gt;=2.5,H33&gt;=7.482,A33&gt;=5.55),6.1,"shouldnthappen")))))))))))))))))))))))))))))))))</f>
        <v>1.4</v>
      </c>
      <c r="Q33" s="1" t="n">
        <f aca="false">IF(AND(G33&gt;=0.422,B33&lt;3.25,F33&lt;1.5),1.25,IF(AND(G33&gt;=0.082,G33&lt;0.125,F33&gt;=1.5),6.7,IF(AND(G33&lt;0.251,G33&lt;0.422,B33&lt;3.25,F33&lt;1.5),1.38,IF(AND(G33&gt;=0.251,G33&lt;0.422,B33&lt;3.25,F33&lt;1.5),1.55,IF(AND(G33&gt;=0.385,G33&lt;0.633,B33&gt;=3.25,F33&lt;1.5),1.367,IF(AND(B33&lt;3.35,G33&gt;=0.633,B33&gt;=3.25,F33&lt;1.5),1.7,IF(AND(A33&lt;5.85,G33&lt;0.082,G33&lt;0.125,F33&gt;=1.5),4.5,IF(AND(F33&gt;=2.5,D33&lt;1.6,G33&gt;=0.125,F33&gt;=1.5),5.05,IF(AND(H33&gt;=16.774,D33&gt;=1.6,G33&gt;=0.125,F33&gt;=1.5),6.4,IF(AND(D33&gt;=0.5,G33&lt;0.385,G33&lt;0.633,B33&gt;=3.25,F33&lt;1.5),1.6,IF(AND(B33&lt;3.6,B33&gt;=3.35,G33&gt;=0.633,B33&gt;=3.25,F33&lt;1.5),1.55,IF(AND(B33&gt;=3.6,B33&gt;=3.35,G33&gt;=0.633,B33&gt;=3.25,F33&lt;1.5),1.6,IF(AND(D33&lt;1.65,A33&gt;=5.85,G33&lt;0.082,G33&lt;0.125,F33&gt;=1.5),4.7,IF(AND(A33&lt;5.3,F33&lt;2.5,D33&lt;1.6,G33&gt;=0.125,F33&gt;=1.5),3.15,IF(AND(B33&gt;=3.2,H33&lt;16.774,D33&gt;=1.6,G33&gt;=0.125,F33&gt;=1.5),5.675,IF(AND(H33&lt;11.767,D33&lt;0.5,G33&lt;0.385,G33&lt;0.633,B33&gt;=3.25,F33&lt;1.5),1.5,IF(AND(H33&gt;=11.767,D33&lt;0.5,G33&lt;0.385,G33&lt;0.633,B33&gt;=3.25,F33&lt;1.5),1.367,IF(AND(H33&lt;8.367,D33&gt;=1.65,A33&gt;=5.85,G33&lt;0.082,G33&lt;0.125,F33&gt;=1.5),5.7,IF(AND(H33&gt;=8.367,D33&gt;=1.65,A33&gt;=5.85,G33&lt;0.082,G33&lt;0.125,F33&gt;=1.5),5.575,IF(AND(A33&gt;=7.1,B33&lt;3.2,H33&lt;16.774,D33&gt;=1.6,G33&gt;=0.125,F33&gt;=1.5),6.3,IF(AND(H33&gt;=15.395,B33&lt;2.85,A33&gt;=5.3,F33&lt;2.5,D33&lt;1.6,G33&gt;=0.125,F33&gt;=1.5),4.8,IF(AND(H33&lt;8.486,B33&gt;=2.85,A33&gt;=5.3,F33&lt;2.5,D33&lt;1.6,G33&gt;=0.125,F33&gt;=1.5),3.85,IF(AND(D33&gt;=2.1,A33&lt;7.1,B33&lt;3.2,H33&lt;16.774,D33&gt;=1.6,G33&gt;=0.125,F33&gt;=1.5),5.5,IF(AND(B33&gt;=2.75,H33&lt;15.395,B33&lt;2.85,A33&gt;=5.3,F33&lt;2.5,D33&lt;1.6,G33&gt;=0.125,F33&gt;=1.5),4.489,IF(AND(H33&gt;=15.168,H33&gt;=8.486,B33&gt;=2.85,A33&gt;=5.3,F33&lt;2.5,D33&lt;1.6,G33&gt;=0.125,F33&gt;=1.5),4.7,IF(AND(G33&gt;=0.519,D33&lt;2.1,A33&lt;7.1,B33&lt;3.2,H33&lt;16.774,D33&gt;=1.6,G33&gt;=0.125,F33&gt;=1.5),4.925,IF(AND(G33&gt;=0.897,B33&lt;2.75,H33&lt;15.395,B33&lt;2.85,A33&gt;=5.3,F33&lt;2.5,D33&lt;1.6,G33&gt;=0.125,F33&gt;=1.5),4.567,IF(AND(A33&lt;5.65,H33&lt;15.168,H33&gt;=8.486,B33&gt;=2.85,A33&gt;=5.3,F33&lt;2.5,D33&lt;1.6,G33&gt;=0.125,F33&gt;=1.5),4.5,IF(AND(G33&lt;0.23,G33&lt;0.519,D33&lt;2.1,A33&lt;7.1,B33&lt;3.2,H33&lt;16.774,D33&gt;=1.6,G33&gt;=0.125,F33&gt;=1.5),5,IF(AND(A33&lt;5.9,G33&lt;0.897,B33&lt;2.75,H33&lt;15.395,B33&lt;2.85,A33&gt;=5.3,F33&lt;2.5,D33&lt;1.6,G33&gt;=0.125,F33&gt;=1.5),4.1,IF(AND(A33&gt;=5.9,G33&lt;0.897,B33&lt;2.75,H33&lt;15.395,B33&lt;2.85,A33&gt;=5.3,F33&lt;2.5,D33&lt;1.6,G33&gt;=0.125,F33&gt;=1.5),4.5,IF(AND(A33&lt;6.05,A33&gt;=5.65,H33&lt;15.168,H33&gt;=8.486,B33&gt;=2.85,A33&gt;=5.3,F33&lt;2.5,D33&lt;1.6,G33&gt;=0.125,F33&gt;=1.5),4.2,IF(AND(A33&gt;=6.05,A33&gt;=5.65,H33&lt;15.168,H33&gt;=8.486,B33&gt;=2.85,A33&gt;=5.3,F33&lt;2.5,D33&lt;1.6,G33&gt;=0.125,F33&gt;=1.5),4.35,IF(AND(D33&lt;1.95,G33&gt;=0.23,G33&lt;0.519,D33&lt;2.1,A33&lt;7.1,B33&lt;3.2,H33&lt;16.774,D33&gt;=1.6,G33&gt;=0.125,F33&gt;=1.5),5.3,IF(AND(D33&gt;=1.95,G33&gt;=0.23,G33&lt;0.519,D33&lt;2.1,A33&lt;7.1,B33&lt;3.2,H33&lt;16.774,D33&gt;=1.6,G33&gt;=0.125,F33&gt;=1.5),5.2,"shouldnthappen")))))))))))))))))))))))))))))))))))</f>
        <v>1.55</v>
      </c>
      <c r="R33" s="1" t="n">
        <f aca="false">IF(AND(G33&gt;=0.901,F33&lt;1.5),1.9,IF(AND(H33&lt;5.523,D33&lt;0.35,G33&lt;0.901,F33&lt;1.5),1,IF(AND(B33&lt;3.6,D33&gt;=0.35,G33&lt;0.901,F33&lt;1.5),1.575,IF(AND(B33&gt;=3.6,D33&gt;=0.35,G33&lt;0.901,F33&lt;1.5),1.5,IF(AND(G33&gt;=0.837,D33&lt;1.15,D33&lt;1.45,F33&gt;=1.5),3,IF(AND(G33&gt;=0.66,D33&gt;=1.15,D33&lt;1.45,F33&gt;=1.5),4,IF(AND(F33&gt;=2.5,D33&lt;1.55,D33&gt;=1.45,F33&gt;=1.5),5.025,IF(AND(F33&lt;2.5,D33&gt;=1.55,D33&gt;=1.45,F33&gt;=1.5),4.933,IF(AND(B33&lt;2.45,G33&lt;0.837,D33&lt;1.15,D33&lt;1.45,F33&gt;=1.5),3.3,IF(AND(B33&gt;=2.45,G33&lt;0.837,D33&lt;1.15,D33&lt;1.45,F33&gt;=1.5),3.86,IF(AND(B33&gt;=3.05,F33&lt;2.5,D33&lt;1.55,D33&gt;=1.45,F33&gt;=1.5),4.8,IF(AND(D33&gt;=2.45,F33&gt;=2.5,D33&gt;=1.55,D33&gt;=1.45,F33&gt;=1.5),5.875,IF(AND(H33&lt;13.187,G33&lt;0.217,H33&gt;=5.523,D33&lt;0.35,G33&lt;0.901,F33&lt;1.5),1.4,IF(AND(H33&gt;=13.187,G33&lt;0.217,H33&gt;=5.523,D33&lt;0.35,G33&lt;0.901,F33&lt;1.5),1.5,IF(AND(G33&lt;0.33,G33&gt;=0.217,H33&gt;=5.523,D33&lt;0.35,G33&lt;0.901,F33&lt;1.5),1.28,IF(AND(A33&lt;6.05,D33&lt;1.35,G33&lt;0.66,D33&gt;=1.15,D33&lt;1.45,F33&gt;=1.5),4.175,IF(AND(A33&gt;=6.05,D33&lt;1.35,G33&lt;0.66,D33&gt;=1.15,D33&lt;1.45,F33&gt;=1.5),4.3,IF(AND(A33&lt;5.65,D33&gt;=1.35,G33&lt;0.66,D33&gt;=1.15,D33&lt;1.45,F33&gt;=1.5),3.9,IF(AND(A33&gt;=5.65,D33&gt;=1.35,G33&lt;0.66,D33&gt;=1.15,D33&lt;1.45,F33&gt;=1.5),4.52,IF(AND(A33&lt;6.25,B33&lt;3.05,F33&lt;2.5,D33&lt;1.55,D33&gt;=1.45,F33&gt;=1.5),4.5,IF(AND(A33&gt;=6.25,B33&lt;3.05,F33&lt;2.5,D33&lt;1.55,D33&gt;=1.45,F33&gt;=1.5),4.675,IF(AND(A33&gt;=7.25,D33&lt;2.45,F33&gt;=2.5,D33&gt;=1.55,D33&gt;=1.45,F33&gt;=1.5),6.433,IF(AND(D33&gt;=0.25,G33&gt;=0.33,G33&gt;=0.217,H33&gt;=5.523,D33&lt;0.35,G33&lt;0.901,F33&lt;1.5),1.4,IF(AND(A33&lt;6.15,A33&lt;7.25,D33&lt;2.45,F33&gt;=2.5,D33&gt;=1.55,D33&gt;=1.45,F33&gt;=1.5),5.025,IF(AND(H33&lt;6.439,D33&lt;0.25,G33&gt;=0.33,G33&gt;=0.217,H33&gt;=5.523,D33&lt;0.35,G33&lt;0.901,F33&lt;1.5),1.5,IF(AND(H33&gt;=6.439,D33&lt;0.25,G33&gt;=0.33,G33&gt;=0.217,H33&gt;=5.523,D33&lt;0.35,G33&lt;0.901,F33&lt;1.5),1.38,IF(AND(H33&gt;=13.711,A33&gt;=6.15,A33&lt;7.25,D33&lt;2.45,F33&gt;=2.5,D33&gt;=1.55,D33&gt;=1.45,F33&gt;=1.5),5.68,IF(AND(B33&gt;=3.3,H33&lt;13.711,A33&gt;=6.15,A33&lt;7.25,D33&lt;2.45,F33&gt;=2.5,D33&gt;=1.55,D33&gt;=1.45,F33&gt;=1.5),5.6,IF(AND(G33&lt;0.093,B33&lt;3.3,H33&lt;13.711,A33&gt;=6.15,A33&lt;7.25,D33&lt;2.45,F33&gt;=2.5,D33&gt;=1.55,D33&gt;=1.45,F33&gt;=1.5),5.56,IF(AND(D33&lt;1.95,G33&gt;=0.093,B33&lt;3.3,H33&lt;13.711,A33&gt;=6.15,A33&lt;7.25,D33&lt;2.45,F33&gt;=2.5,D33&gt;=1.55,D33&gt;=1.45,F33&gt;=1.5),5.3,IF(AND(B33&lt;3.15,D33&gt;=1.95,G33&gt;=0.093,B33&lt;3.3,H33&lt;13.711,A33&gt;=6.15,A33&lt;7.25,D33&lt;2.45,F33&gt;=2.5,D33&gt;=1.55,D33&gt;=1.45,F33&gt;=1.5),5.1,IF(AND(B33&gt;=3.15,D33&gt;=1.95,G33&gt;=0.093,B33&lt;3.3,H33&lt;13.711,A33&gt;=6.15,A33&lt;7.25,D33&lt;2.45,F33&gt;=2.5,D33&gt;=1.55,D33&gt;=1.45,F33&gt;=1.5),5.15,"shouldnthappen"))))))))))))))))))))))))))))))))</f>
        <v>1.28</v>
      </c>
      <c r="S33" s="1" t="n">
        <f aca="false">IF(AND(G33&gt;=0.859,D33&gt;=0.35,F33&lt;1.5),1.9,IF(AND(D33&lt;1.75,F33&gt;=2.5,F33&gt;=1.5),4.867,IF(AND(H33&lt;8.42,A33&lt;5.05,D33&lt;0.35,F33&lt;1.5),1.42,IF(AND(H33&gt;=14.877,A33&gt;=5.05,D33&lt;0.35,F33&lt;1.5),1.3,IF(AND(B33&lt;3.35,G33&lt;0.859,D33&gt;=0.35,F33&lt;1.5),1.7,IF(AND(B33&gt;=3.35,G33&lt;0.859,D33&gt;=0.35,F33&lt;1.5),1.5,IF(AND(A33&gt;=6.05,B33&lt;2.75,F33&lt;2.5,F33&gt;=1.5),4.733,IF(AND(G33&gt;=0.68,B33&gt;=2.75,F33&lt;2.5,F33&gt;=1.5),4.025,IF(AND(H33&gt;=16.284,D33&gt;=1.75,F33&gt;=2.5,F33&gt;=1.5),6.6,IF(AND(A33&lt;4.35,H33&gt;=8.42,A33&lt;5.05,D33&lt;0.35,F33&lt;1.5),1.1,IF(AND(G33&gt;=0.948,H33&lt;14.877,A33&gt;=5.05,D33&lt;0.35,F33&lt;1.5),1.7,IF(AND(A33&lt;5.3,A33&lt;6.05,B33&lt;2.75,F33&lt;2.5,F33&gt;=1.5),3,IF(AND(H33&gt;=15.168,G33&lt;0.68,B33&gt;=2.75,F33&lt;2.5,F33&gt;=1.5),4.75,IF(AND(H33&gt;=14.005,A33&gt;=4.35,H33&gt;=8.42,A33&lt;5.05,D33&lt;0.35,F33&lt;1.5),1.375,IF(AND(A33&gt;=5.55,G33&lt;0.948,H33&lt;14.877,A33&gt;=5.05,D33&lt;0.35,F33&lt;1.5),1.7,IF(AND(H33&lt;12.363,A33&gt;=5.3,A33&lt;6.05,B33&lt;2.75,F33&lt;2.5,F33&gt;=1.5),3.825,IF(AND(H33&gt;=12.363,A33&gt;=5.3,A33&lt;6.05,B33&lt;2.75,F33&lt;2.5,F33&gt;=1.5),4.033,IF(AND(H33&gt;=14.508,H33&lt;15.168,G33&lt;0.68,B33&gt;=2.75,F33&lt;2.5,F33&gt;=1.5),4.2,IF(AND(D33&gt;=2.35,D33&gt;=2.2,H33&lt;16.284,D33&gt;=1.75,F33&gt;=2.5,F33&gt;=1.5),5.267,IF(AND(G33&lt;0.231,H33&lt;14.005,A33&gt;=4.35,H33&gt;=8.42,A33&lt;5.05,D33&lt;0.35,F33&lt;1.5),1.4,IF(AND(H33&gt;=14.494,A33&lt;5.55,G33&lt;0.948,H33&lt;14.877,A33&gt;=5.05,D33&lt;0.35,F33&lt;1.5),1.6,IF(AND(A33&lt;6.1,H33&lt;14.508,H33&lt;15.168,G33&lt;0.68,B33&gt;=2.75,F33&lt;2.5,F33&gt;=1.5),4.5,IF(AND(A33&lt;6.1,H33&lt;11.8,D33&lt;2.2,H33&lt;16.284,D33&gt;=1.75,F33&gt;=2.5,F33&gt;=1.5),4.95,IF(AND(A33&gt;=6.1,H33&lt;11.8,D33&lt;2.2,H33&lt;16.284,D33&gt;=1.75,F33&gt;=2.5,F33&gt;=1.5),5.333,IF(AND(B33&lt;2.75,H33&gt;=11.8,D33&lt;2.2,H33&lt;16.284,D33&gt;=1.75,F33&gt;=2.5,F33&gt;=1.5),5.1,IF(AND(B33&gt;=3.15,D33&lt;2.35,D33&gt;=2.2,H33&lt;16.284,D33&gt;=1.75,F33&gt;=2.5,F33&gt;=1.5),5.5,IF(AND(B33&gt;=3.35,G33&gt;=0.231,H33&lt;14.005,A33&gt;=4.35,H33&gt;=8.42,A33&lt;5.05,D33&lt;0.35,F33&lt;1.5),1.3,IF(AND(H33&lt;13.869,H33&lt;14.494,A33&lt;5.55,G33&lt;0.948,H33&lt;14.877,A33&gt;=5.05,D33&lt;0.35,F33&lt;1.5),1.5,IF(AND(H33&gt;=13.869,H33&lt;14.494,A33&lt;5.55,G33&lt;0.948,H33&lt;14.877,A33&gt;=5.05,D33&lt;0.35,F33&lt;1.5),1.4,IF(AND(G33&lt;0.636,A33&gt;=6.1,H33&lt;14.508,H33&lt;15.168,G33&lt;0.68,B33&gt;=2.75,F33&lt;2.5,F33&gt;=1.5),4.68,IF(AND(G33&gt;=0.636,A33&gt;=6.1,H33&lt;14.508,H33&lt;15.168,G33&lt;0.68,B33&gt;=2.75,F33&lt;2.5,F33&gt;=1.5),4.4,IF(AND(B33&lt;2.85,B33&gt;=2.75,H33&gt;=11.8,D33&lt;2.2,H33&lt;16.284,D33&gt;=1.75,F33&gt;=2.5,F33&gt;=1.5),6.7,IF(AND(H33&lt;10.626,B33&lt;3.15,D33&lt;2.35,D33&gt;=2.2,H33&lt;16.284,D33&gt;=1.75,F33&gt;=2.5,F33&gt;=1.5),5.1,IF(AND(H33&gt;=10.626,B33&lt;3.15,D33&lt;2.35,D33&gt;=2.2,H33&lt;16.284,D33&gt;=1.75,F33&gt;=2.5,F33&gt;=1.5),5.2,IF(AND(G33&lt;0.378,B33&lt;3.35,G33&gt;=0.231,H33&lt;14.005,A33&gt;=4.35,H33&gt;=8.42,A33&lt;5.05,D33&lt;0.35,F33&lt;1.5),1.2,IF(AND(G33&gt;=0.378,B33&lt;3.35,G33&gt;=0.231,H33&lt;14.005,A33&gt;=4.35,H33&gt;=8.42,A33&lt;5.05,D33&lt;0.35,F33&lt;1.5),1.3,IF(AND(A33&lt;6.2,B33&gt;=2.85,B33&gt;=2.75,H33&gt;=11.8,D33&lt;2.2,H33&lt;16.284,D33&gt;=1.75,F33&gt;=2.5,F33&gt;=1.5),4.9,IF(AND(G33&lt;0.388,A33&gt;=6.2,B33&gt;=2.85,B33&gt;=2.75,H33&gt;=11.8,D33&lt;2.2,H33&lt;16.284,D33&gt;=1.75,F33&gt;=2.5,F33&gt;=1.5),5.52,IF(AND(G33&gt;=0.388,A33&gt;=6.2,B33&gt;=2.85,B33&gt;=2.75,H33&gt;=11.8,D33&lt;2.2,H33&lt;16.284,D33&gt;=1.75,F33&gt;=2.5,F33&gt;=1.5),5.7,"shouldnthappen")))))))))))))))))))))))))))))))))))))))</f>
        <v>1.42</v>
      </c>
      <c r="T33" s="1" t="n">
        <f aca="false">IF(AND(D33&gt;=0.8,A33&lt;5.45),3.7,IF(AND(D33&gt;=0.35,D33&lt;0.8,A33&lt;5.45),1.56,IF(AND(G33&lt;0.164,F33&lt;2.5,A33&gt;=5.45),1.6,IF(AND(H33&gt;=16.718,F33&gt;=2.5,A33&gt;=5.45),6.4,IF(AND(G33&gt;=0.719,H33&lt;16.718,F33&gt;=2.5,A33&gt;=5.45),5.05,IF(AND(A33&lt;4.35,A33&lt;5.05,D33&lt;0.35,D33&lt;0.8,A33&lt;5.45),1.1,IF(AND(H33&gt;=14.494,A33&gt;=5.05,D33&lt;0.35,D33&lt;0.8,A33&lt;5.45),1.6,IF(AND(G33&lt;0.338,D33&lt;1.25,G33&gt;=0.164,F33&lt;2.5,A33&gt;=5.45),4.1,IF(AND(H33&lt;8.397,D33&gt;=1.25,G33&gt;=0.164,F33&lt;2.5,A33&gt;=5.45),4,IF(AND(H33&lt;11.031,H33&lt;14.494,A33&gt;=5.05,D33&lt;0.35,D33&lt;0.8,A33&lt;5.45),1.5,IF(AND(H33&gt;=11.031,H33&lt;14.494,A33&gt;=5.05,D33&lt;0.35,D33&lt;0.8,A33&lt;5.45),1.44,IF(AND(B33&lt;2.65,H33&gt;=8.397,D33&gt;=1.25,G33&gt;=0.164,F33&lt;2.5,A33&gt;=5.45),4.767,IF(AND(H33&lt;7.388,G33&lt;0.487,G33&lt;0.719,H33&lt;16.718,F33&gt;=2.5,A33&gt;=5.45),5.067,IF(AND(G33&lt;0.533,G33&gt;=0.487,G33&lt;0.719,H33&lt;16.718,F33&gt;=2.5,A33&gt;=5.45),5.8,IF(AND(G33&gt;=0.533,G33&gt;=0.487,G33&lt;0.719,H33&lt;16.718,F33&gt;=2.5,A33&gt;=5.45),5.86,IF(AND(B33&lt;3.25,A33&gt;=4.95,A33&gt;=4.35,A33&lt;5.05,D33&lt;0.35,D33&lt;0.8,A33&lt;5.45),1.2,IF(AND(A33&lt;5.6,H33&lt;11.218,G33&gt;=0.338,D33&lt;1.25,G33&gt;=0.164,F33&lt;2.5,A33&gt;=5.45),3.7,IF(AND(A33&gt;=5.6,H33&lt;11.218,G33&gt;=0.338,D33&lt;1.25,G33&gt;=0.164,F33&lt;2.5,A33&gt;=5.45),3.5,IF(AND(H33&lt;12.668,H33&gt;=11.218,G33&gt;=0.338,D33&lt;1.25,G33&gt;=0.164,F33&lt;2.5,A33&gt;=5.45),3.9,IF(AND(H33&gt;=12.668,H33&gt;=11.218,G33&gt;=0.338,D33&lt;1.25,G33&gt;=0.164,F33&lt;2.5,A33&gt;=5.45),4,IF(AND(H33&gt;=15.705,B33&gt;=2.65,H33&gt;=8.397,D33&gt;=1.25,G33&gt;=0.164,F33&lt;2.5,A33&gt;=5.45),4.8,IF(AND(B33&lt;2.75,H33&gt;=7.388,G33&lt;0.487,G33&lt;0.719,H33&lt;16.718,F33&gt;=2.5,A33&gt;=5.45),5.26,IF(AND(B33&lt;2.95,A33&lt;4.5,A33&lt;4.95,A33&gt;=4.35,A33&lt;5.05,D33&lt;0.35,D33&lt;0.8,A33&lt;5.45),1.4,IF(AND(B33&gt;=2.95,A33&lt;4.5,A33&lt;4.95,A33&gt;=4.35,A33&lt;5.05,D33&lt;0.35,D33&lt;0.8,A33&lt;5.45),1.3,IF(AND(H33&gt;=13.924,A33&gt;=4.5,A33&lt;4.95,A33&gt;=4.35,A33&lt;5.05,D33&lt;0.35,D33&lt;0.8,A33&lt;5.45),1.5,IF(AND(G33&lt;0.252,B33&gt;=3.25,A33&gt;=4.95,A33&gt;=4.35,A33&lt;5.05,D33&lt;0.35,D33&lt;0.8,A33&lt;5.45),1.4,IF(AND(G33&gt;=0.252,B33&gt;=3.25,A33&gt;=4.95,A33&gt;=4.35,A33&lt;5.05,D33&lt;0.35,D33&lt;0.8,A33&lt;5.45),1.32,IF(AND(G33&gt;=0.473,H33&lt;15.705,B33&gt;=2.65,H33&gt;=8.397,D33&gt;=1.25,G33&gt;=0.164,F33&lt;2.5,A33&gt;=5.45),4.7,IF(AND(B33&gt;=3.15,B33&gt;=2.75,H33&gt;=7.388,G33&lt;0.487,G33&lt;0.719,H33&lt;16.718,F33&gt;=2.5,A33&gt;=5.45),5.7,IF(AND(B33&lt;3.15,H33&lt;13.924,A33&gt;=4.5,A33&lt;4.95,A33&gt;=4.35,A33&lt;5.05,D33&lt;0.35,D33&lt;0.8,A33&lt;5.45),1.433,IF(AND(B33&gt;=3.15,H33&lt;13.924,A33&gt;=4.5,A33&lt;4.95,A33&gt;=4.35,A33&lt;5.05,D33&lt;0.35,D33&lt;0.8,A33&lt;5.45),1.4,IF(AND(H33&gt;=14.81,G33&lt;0.473,H33&lt;15.705,B33&gt;=2.65,H33&gt;=8.397,D33&gt;=1.25,G33&gt;=0.164,F33&lt;2.5,A33&gt;=5.45),4.2,IF(AND(A33&lt;6.65,B33&lt;3.15,B33&gt;=2.75,H33&gt;=7.388,G33&lt;0.487,G33&lt;0.719,H33&lt;16.718,F33&gt;=2.5,A33&gt;=5.45),5.6,IF(AND(A33&gt;=6.65,B33&lt;3.15,B33&gt;=2.75,H33&gt;=7.388,G33&lt;0.487,G33&lt;0.719,H33&lt;16.718,F33&gt;=2.5,A33&gt;=5.45),5.4,IF(AND(A33&lt;6.15,H33&lt;14.81,G33&lt;0.473,H33&lt;15.705,B33&gt;=2.65,H33&gt;=8.397,D33&gt;=1.25,G33&gt;=0.164,F33&lt;2.5,A33&gt;=5.45),4.5,IF(AND(A33&gt;=6.15,H33&lt;14.81,G33&lt;0.473,H33&lt;15.705,B33&gt;=2.65,H33&gt;=8.397,D33&gt;=1.25,G33&gt;=0.164,F33&lt;2.5,A33&gt;=5.45),4.4,"shouldnthappen"))))))))))))))))))))))))))))))))))))</f>
        <v>1.433</v>
      </c>
      <c r="U33" s="1" t="n">
        <f aca="false">IF(AND(G33&gt;=0.934,F33&lt;1.5),1.7,IF(AND(D33&lt;0.15,D33&lt;0.25,G33&lt;0.934,F33&lt;1.5),1.38,IF(AND(H33&gt;=14.379,D33&gt;=0.25,G33&lt;0.934,F33&lt;1.5),1.7,IF(AND(A33&lt;5.3,D33&lt;1.35,F33&lt;2.5,F33&gt;=1.5),3.15,IF(AND(H33&lt;7.148,D33&gt;=1.35,F33&lt;2.5,F33&gt;=1.5),3.9,IF(AND(G33&lt;0.352,A33&lt;6.15,F33&gt;=2.5,F33&gt;=1.5),4.5,IF(AND(G33&gt;=0.352,A33&lt;6.15,F33&gt;=2.5,F33&gt;=1.5),4.92,IF(AND(B33&lt;2.85,A33&gt;=6.15,F33&gt;=2.5,F33&gt;=1.5),6.2,IF(AND(D33&gt;=0.45,H33&lt;14.379,D33&gt;=0.25,G33&lt;0.934,F33&lt;1.5),1.65,IF(AND(G33&gt;=0.857,A33&gt;=5.3,D33&lt;1.35,F33&lt;2.5,F33&gt;=1.5),4.3,IF(AND(A33&gt;=7.25,B33&gt;=2.85,A33&gt;=6.15,F33&gt;=2.5,F33&gt;=1.5),6.425,IF(AND(H33&lt;9.499,A33&lt;5.05,D33&gt;=0.15,D33&lt;0.25,G33&lt;0.934,F33&lt;1.5),1.4,IF(AND(A33&gt;=5.45,A33&gt;=5.05,D33&gt;=0.15,D33&lt;0.25,G33&lt;0.934,F33&lt;1.5),1.3,IF(AND(B33&gt;=4.15,D33&lt;0.45,H33&lt;14.379,D33&gt;=0.25,G33&lt;0.934,F33&lt;1.5),1.5,IF(AND(A33&gt;=5.75,G33&lt;0.857,A33&gt;=5.3,D33&lt;1.35,F33&lt;2.5,F33&gt;=1.5),4.02,IF(AND(A33&lt;6.65,G33&lt;0.333,H33&gt;=7.148,D33&gt;=1.35,F33&lt;2.5,F33&gt;=1.5),4.475,IF(AND(A33&gt;=6.65,G33&lt;0.333,H33&gt;=7.148,D33&gt;=1.35,F33&lt;2.5,F33&gt;=1.5),4.8,IF(AND(D33&gt;=1.45,G33&gt;=0.333,H33&gt;=7.148,D33&gt;=1.35,F33&lt;2.5,F33&gt;=1.5),4.85,IF(AND(G33&gt;=0.861,A33&lt;7.25,B33&gt;=2.85,A33&gt;=6.15,F33&gt;=2.5,F33&gt;=1.5),5.2,IF(AND(G33&lt;0.571,H33&gt;=9.499,A33&lt;5.05,D33&gt;=0.15,D33&lt;0.25,G33&lt;0.934,F33&lt;1.5),1.2,IF(AND(G33&gt;=0.571,H33&gt;=9.499,A33&lt;5.05,D33&gt;=0.15,D33&lt;0.25,G33&lt;0.934,F33&lt;1.5),1.3,IF(AND(H33&lt;9.283,A33&lt;5.45,A33&gt;=5.05,D33&gt;=0.15,D33&lt;0.25,G33&lt;0.934,F33&lt;1.5),1.5,IF(AND(H33&gt;=9.283,A33&lt;5.45,A33&gt;=5.05,D33&gt;=0.15,D33&lt;0.25,G33&lt;0.934,F33&lt;1.5),1.425,IF(AND(A33&lt;4.9,B33&lt;4.15,D33&lt;0.45,H33&lt;14.379,D33&gt;=0.25,G33&lt;0.934,F33&lt;1.5),1.4,IF(AND(A33&gt;=4.9,B33&lt;4.15,D33&lt;0.45,H33&lt;14.379,D33&gt;=0.25,G33&lt;0.934,F33&lt;1.5),1.325,IF(AND(G33&lt;0.572,A33&lt;5.75,G33&lt;0.857,A33&gt;=5.3,D33&lt;1.35,F33&lt;2.5,F33&gt;=1.5),3.65,IF(AND(G33&gt;=0.572,A33&lt;5.75,G33&lt;0.857,A33&gt;=5.3,D33&lt;1.35,F33&lt;2.5,F33&gt;=1.5),3.9,IF(AND(A33&lt;6.75,D33&lt;1.45,G33&gt;=0.333,H33&gt;=7.148,D33&gt;=1.35,F33&lt;2.5,F33&gt;=1.5),4.4,IF(AND(A33&gt;=6.75,D33&lt;1.45,G33&gt;=0.333,H33&gt;=7.148,D33&gt;=1.35,F33&lt;2.5,F33&gt;=1.5),4.78,IF(AND(A33&lt;6.6,B33&lt;3.25,G33&lt;0.861,A33&lt;7.25,B33&gt;=2.85,A33&gt;=6.15,F33&gt;=2.5,F33&gt;=1.5),5.333,IF(AND(H33&lt;11.461,B33&gt;=3.25,G33&lt;0.861,A33&lt;7.25,B33&gt;=2.85,A33&gt;=6.15,F33&gt;=2.5,F33&gt;=1.5),6.025,IF(AND(H33&gt;=11.461,B33&gt;=3.25,G33&lt;0.861,A33&lt;7.25,B33&gt;=2.85,A33&gt;=6.15,F33&gt;=2.5,F33&gt;=1.5),5.667,IF(AND(H33&gt;=14.564,A33&gt;=6.6,B33&lt;3.25,G33&lt;0.861,A33&lt;7.25,B33&gt;=2.85,A33&gt;=6.15,F33&gt;=2.5,F33&gt;=1.5),5.4,IF(AND(D33&gt;=2.35,H33&lt;14.564,A33&gt;=6.6,B33&lt;3.25,G33&lt;0.861,A33&lt;7.25,B33&gt;=2.85,A33&gt;=6.15,F33&gt;=2.5,F33&gt;=1.5),5.6,IF(AND(A33&lt;6.85,D33&lt;2.35,H33&lt;14.564,A33&gt;=6.6,B33&lt;3.25,G33&lt;0.861,A33&lt;7.25,B33&gt;=2.85,A33&gt;=6.15,F33&gt;=2.5,F33&gt;=1.5),5.9,IF(AND(A33&gt;=6.85,D33&lt;2.35,H33&lt;14.564,A33&gt;=6.6,B33&lt;3.25,G33&lt;0.861,A33&lt;7.25,B33&gt;=2.85,A33&gt;=6.15,F33&gt;=2.5,F33&gt;=1.5),5.78,"shouldnthappen"))))))))))))))))))))))))))))))))))))</f>
        <v>1.4</v>
      </c>
      <c r="V33" s="1" t="n">
        <f aca="false">IF(AND(H33&lt;5.748,A33&lt;5.05,D33&lt;0.75),1,IF(AND(B33&lt;3.15,H33&gt;=5.748,A33&lt;5.05,D33&lt;0.75),1.475,IF(AND(G33&gt;=0.801,D33&lt;0.25,A33&gt;=5.05,D33&lt;0.75),1.7,IF(AND(D33&gt;=0.45,D33&gt;=0.25,A33&gt;=5.05,D33&lt;0.75),1.7,IF(AND(B33&lt;2.35,F33&lt;2.5,B33&lt;2.75,D33&gt;=0.75),4.16,IF(AND(D33&lt;1.75,F33&gt;=2.5,B33&lt;2.75,D33&gt;=0.75),4.875,IF(AND(D33&gt;=1.75,F33&gt;=2.5,B33&lt;2.75,D33&gt;=0.75),5.333,IF(AND(H33&gt;=16.284,D33&gt;=1.55,B33&gt;=2.75,D33&gt;=0.75),6.6,IF(AND(H33&gt;=14.144,B33&gt;=3.15,H33&gt;=5.748,A33&lt;5.05,D33&lt;0.75),1.3,IF(AND(A33&lt;5.45,G33&lt;0.801,D33&lt;0.25,A33&gt;=5.05,D33&lt;0.75),1.5,IF(AND(A33&gt;=5.45,G33&lt;0.801,D33&lt;0.25,A33&gt;=5.05,D33&lt;0.75),1.34,IF(AND(B33&lt;3.75,D33&lt;0.45,D33&gt;=0.25,A33&gt;=5.05,D33&lt;0.75),1.467,IF(AND(B33&gt;=3.75,D33&lt;0.45,D33&gt;=0.25,A33&gt;=5.05,D33&lt;0.75),1.767,IF(AND(G33&gt;=0.896,B33&gt;=2.35,F33&lt;2.5,B33&lt;2.75,D33&gt;=0.75),4.9,IF(AND(H33&lt;15.504,D33&lt;1.35,D33&lt;1.55,B33&gt;=2.75,D33&gt;=0.75),4.2,IF(AND(H33&gt;=15.504,D33&lt;1.35,D33&lt;1.55,B33&gt;=2.75,D33&gt;=0.75),4.6,IF(AND(H33&lt;9.767,D33&gt;=1.35,D33&lt;1.55,B33&gt;=2.75,D33&gt;=0.75),5.1,IF(AND(A33&lt;4.5,H33&lt;14.144,B33&gt;=3.15,H33&gt;=5.748,A33&lt;5.05,D33&lt;0.75),1.3,IF(AND(A33&gt;=4.5,H33&lt;14.144,B33&gt;=3.15,H33&gt;=5.748,A33&lt;5.05,D33&lt;0.75),1.4,IF(AND(D33&gt;=1.15,G33&lt;0.896,B33&gt;=2.35,F33&lt;2.5,B33&lt;2.75,D33&gt;=0.75),4.04,IF(AND(B33&lt;2.9,H33&gt;=9.767,D33&gt;=1.35,D33&lt;1.55,B33&gt;=2.75,D33&gt;=0.75),4.8,IF(AND(D33&lt;1.7,A33&gt;=7.05,H33&lt;16.284,D33&gt;=1.55,B33&gt;=2.75,D33&gt;=0.75),5.8,IF(AND(D33&gt;=1.7,A33&gt;=7.05,H33&lt;16.284,D33&gt;=1.55,B33&gt;=2.75,D33&gt;=0.75),6.3,IF(AND(B33&lt;2.45,D33&lt;1.15,G33&lt;0.896,B33&gt;=2.35,F33&lt;2.5,B33&lt;2.75,D33&gt;=0.75),3.767,IF(AND(B33&gt;=2.45,D33&lt;1.15,G33&lt;0.896,B33&gt;=2.35,F33&lt;2.5,B33&lt;2.75,D33&gt;=0.75),3.167,IF(AND(B33&gt;=3.15,B33&gt;=2.9,H33&gt;=9.767,D33&gt;=1.35,D33&lt;1.55,B33&gt;=2.75,D33&gt;=0.75),4.7,IF(AND(D33&lt;1.9,D33&lt;2.05,A33&lt;7.05,H33&lt;16.284,D33&gt;=1.55,B33&gt;=2.75,D33&gt;=0.75),4.82,IF(AND(D33&gt;=1.9,D33&lt;2.05,A33&lt;7.05,H33&lt;16.284,D33&gt;=1.55,B33&gt;=2.75,D33&gt;=0.75),5.067,IF(AND(H33&lt;12.721,B33&lt;3.15,B33&gt;=2.9,H33&gt;=9.767,D33&gt;=1.35,D33&lt;1.55,B33&gt;=2.75,D33&gt;=0.75),4.5,IF(AND(H33&gt;=12.721,B33&lt;3.15,B33&gt;=2.9,H33&gt;=9.767,D33&gt;=1.35,D33&lt;1.55,B33&gt;=2.75,D33&gt;=0.75),4.433,IF(AND(H33&lt;9.525,G33&lt;0.364,D33&gt;=2.05,A33&lt;7.05,H33&lt;16.284,D33&gt;=1.55,B33&gt;=2.75,D33&gt;=0.75),5.1,IF(AND(A33&lt;6.25,G33&gt;=0.364,D33&gt;=2.05,A33&lt;7.05,H33&lt;16.284,D33&gt;=1.55,B33&gt;=2.75,D33&gt;=0.75),5.4,IF(AND(H33&lt;10.898,H33&gt;=9.525,G33&lt;0.364,D33&gt;=2.05,A33&lt;7.05,H33&lt;16.284,D33&gt;=1.55,B33&gt;=2.75,D33&gt;=0.75),5.6,IF(AND(H33&lt;8.711,A33&gt;=6.25,G33&gt;=0.364,D33&gt;=2.05,A33&lt;7.05,H33&lt;16.284,D33&gt;=1.55,B33&gt;=2.75,D33&gt;=0.75),5.7,IF(AND(H33&gt;=8.711,A33&gt;=6.25,G33&gt;=0.364,D33&gt;=2.05,A33&lt;7.05,H33&lt;16.284,D33&gt;=1.55,B33&gt;=2.75,D33&gt;=0.75),5.84,IF(AND(D33&lt;2.2,H33&gt;=10.898,H33&gt;=9.525,G33&lt;0.364,D33&gt;=2.05,A33&lt;7.05,H33&lt;16.284,D33&gt;=1.55,B33&gt;=2.75,D33&gt;=0.75),5.4,IF(AND(D33&gt;=2.2,H33&gt;=10.898,H33&gt;=9.525,G33&lt;0.364,D33&gt;=2.05,A33&lt;7.05,H33&lt;16.284,D33&gt;=1.55,B33&gt;=2.75,D33&gt;=0.75),5.3,"shouldnthappen")))))))))))))))))))))))))))))))))))))</f>
        <v>1.475</v>
      </c>
      <c r="W33" s="1" t="n">
        <f aca="false">IF(AND(H33&lt;6.926,D33&gt;=0.35,D33&lt;0.8),1.9,IF(AND(H33&gt;=6.926,D33&gt;=0.35,D33&lt;0.8),1.533,IF(AND(H33&lt;13.492,A33&lt;4.75,D33&lt;0.35,D33&lt;0.8),1.1,IF(AND(H33&gt;=13.492,A33&lt;4.75,D33&lt;0.35,D33&lt;0.8),1.375,IF(AND(B33&lt;2.75,A33&gt;=5.85,F33&lt;2.5,D33&gt;=0.8),4.833,IF(AND(B33&lt;3.3,A33&gt;=7.05,F33&gt;=2.5,D33&gt;=0.8),5.8,IF(AND(B33&gt;=3.3,A33&gt;=7.05,F33&gt;=2.5,D33&gt;=0.8),6.325,IF(AND(D33&gt;=0.25,A33&lt;5.05,A33&gt;=4.75,D33&lt;0.35,D33&lt;0.8),1.3,IF(AND(B33&lt;3.6,A33&gt;=5.05,A33&gt;=4.75,D33&lt;0.35,D33&lt;0.8),1.4,IF(AND(H33&lt;10.194,G33&lt;0.412,A33&lt;5.85,F33&lt;2.5,D33&gt;=0.8),4.133,IF(AND(H33&gt;=10.194,G33&lt;0.412,A33&lt;5.85,F33&lt;2.5,D33&gt;=0.8),4.5,IF(AND(A33&lt;5.35,G33&gt;=0.412,A33&lt;5.85,F33&lt;2.5,D33&gt;=0.8),3.15,IF(AND(A33&lt;6.2,B33&gt;=2.75,A33&gt;=5.85,F33&lt;2.5,D33&gt;=0.8),4.3,IF(AND(H33&lt;5.767,A33&lt;6.2,A33&lt;7.05,F33&gt;=2.5,D33&gt;=0.8),4.5,IF(AND(G33&gt;=0.861,A33&gt;=6.2,A33&lt;7.05,F33&gt;=2.5,D33&gt;=0.8),5.2,IF(AND(B33&lt;3.15,D33&lt;0.25,A33&lt;5.05,A33&gt;=4.75,D33&lt;0.35,D33&lt;0.8),1.55,IF(AND(A33&lt;5.45,B33&gt;=3.6,A33&gt;=5.05,A33&gt;=4.75,D33&lt;0.35,D33&lt;0.8),1.5,IF(AND(A33&gt;=5.45,B33&gt;=3.6,A33&gt;=5.05,A33&gt;=4.75,D33&lt;0.35,D33&lt;0.8),1.4,IF(AND(G33&gt;=0.772,A33&gt;=5.35,G33&gt;=0.412,A33&lt;5.85,F33&lt;2.5,D33&gt;=0.8),3.9,IF(AND(D33&gt;=1.45,A33&gt;=6.2,B33&gt;=2.75,A33&gt;=5.85,F33&lt;2.5,D33&gt;=0.8),4.775,IF(AND(G33&lt;0.5,H33&gt;=5.767,A33&lt;6.2,A33&lt;7.05,F33&gt;=2.5,D33&gt;=0.8),5.1,IF(AND(G33&gt;=0.5,H33&gt;=5.767,A33&lt;6.2,A33&lt;7.05,F33&gt;=2.5,D33&gt;=0.8),4.95,IF(AND(B33&gt;=3.25,G33&lt;0.861,A33&gt;=6.2,A33&lt;7.05,F33&gt;=2.5,D33&gt;=0.8),5.75,IF(AND(A33&lt;4.95,B33&gt;=3.15,D33&lt;0.25,A33&lt;5.05,A33&gt;=4.75,D33&lt;0.35,D33&lt;0.8),1.4,IF(AND(A33&lt;5.65,G33&lt;0.772,A33&gt;=5.35,G33&gt;=0.412,A33&lt;5.85,F33&lt;2.5,D33&gt;=0.8),3.6,IF(AND(A33&gt;=5.65,G33&lt;0.772,A33&gt;=5.35,G33&gt;=0.412,A33&lt;5.85,F33&lt;2.5,D33&gt;=0.8),3.5,IF(AND(B33&gt;=3.15,D33&lt;1.45,A33&gt;=6.2,B33&gt;=2.75,A33&gt;=5.85,F33&lt;2.5,D33&gt;=0.8),4.7,IF(AND(A33&gt;=6.65,B33&lt;3.25,G33&lt;0.861,A33&gt;=6.2,A33&lt;7.05,F33&gt;=2.5,D33&gt;=0.8),5.567,IF(AND(H33&lt;9.499,A33&gt;=4.95,B33&gt;=3.15,D33&lt;0.25,A33&lt;5.05,A33&gt;=4.75,D33&lt;0.35,D33&lt;0.8),1.4,IF(AND(H33&gt;=9.499,A33&gt;=4.95,B33&gt;=3.15,D33&lt;0.25,A33&lt;5.05,A33&gt;=4.75,D33&lt;0.35,D33&lt;0.8),1.2,IF(AND(G33&lt;0.765,B33&lt;3.15,D33&lt;1.45,A33&gt;=6.2,B33&gt;=2.75,A33&gt;=5.85,F33&lt;2.5,D33&gt;=0.8),4.4,IF(AND(G33&gt;=0.765,B33&lt;3.15,D33&lt;1.45,A33&gt;=6.2,B33&gt;=2.75,A33&gt;=5.85,F33&lt;2.5,D33&gt;=0.8),4.6,IF(AND(H33&lt;10.667,A33&lt;6.65,B33&lt;3.25,G33&lt;0.861,A33&gt;=6.2,A33&lt;7.05,F33&gt;=2.5,D33&gt;=0.8),5.167,IF(AND(G33&lt;0.627,H33&gt;=10.667,A33&lt;6.65,B33&lt;3.25,G33&lt;0.861,A33&gt;=6.2,A33&lt;7.05,F33&gt;=2.5,D33&gt;=0.8),5.64,IF(AND(G33&gt;=0.627,H33&gt;=10.667,A33&lt;6.65,B33&lt;3.25,G33&lt;0.861,A33&gt;=6.2,A33&lt;7.05,F33&gt;=2.5,D33&gt;=0.8),5.1,"shouldnthappen")))))))))))))))))))))))))))))))))))</f>
        <v>1.55</v>
      </c>
      <c r="X33" s="1" t="n">
        <f aca="false">IF(AND(B33&lt;3.05,H33&lt;6.697,A33&lt;5.45),4.1,IF(AND(B33&gt;=3.05,H33&lt;6.697,A33&lt;5.45),1.48,IF(AND(D33&lt;0.7,A33&lt;5.9,A33&gt;=5.45),1.4,IF(AND(A33&lt;4.35,B33&lt;3.3,H33&gt;=6.697,A33&lt;5.45),1.1,IF(AND(G33&lt;0.372,D33&gt;=0.7,A33&lt;5.9,A33&gt;=5.45),4.36,IF(AND(A33&gt;=4.9,A33&gt;=4.35,B33&lt;3.3,H33&gt;=6.697,A33&lt;5.45),1.6,IF(AND(H33&gt;=14.171,A33&lt;5.15,B33&gt;=3.3,H33&gt;=6.697,A33&lt;5.45),1.6,IF(AND(G33&lt;0.451,A33&gt;=5.15,B33&gt;=3.3,H33&gt;=6.697,A33&lt;5.45),1.367,IF(AND(G33&gt;=0.451,A33&gt;=5.15,B33&gt;=3.3,H33&gt;=6.697,A33&lt;5.45),1.5,IF(AND(G33&lt;0.332,D33&lt;1.45,F33&lt;2.5,A33&gt;=5.9,A33&gt;=5.45),4.35,IF(AND(A33&lt;6.15,D33&gt;=1.45,F33&lt;2.5,A33&gt;=5.9,A33&gt;=5.45),5.1,IF(AND(D33&gt;=2.4,G33&lt;0.432,F33&gt;=2.5,A33&gt;=5.9,A33&gt;=5.45),5.78,IF(AND(A33&lt;6.15,G33&gt;=0.432,F33&gt;=2.5,A33&gt;=5.9,A33&gt;=5.45),4.9,IF(AND(B33&lt;3.1,A33&lt;4.9,A33&gt;=4.35,B33&lt;3.3,H33&gt;=6.697,A33&lt;5.45),1.4,IF(AND(B33&gt;=3.1,A33&lt;4.9,A33&gt;=4.35,B33&lt;3.3,H33&gt;=6.697,A33&lt;5.45),1.3,IF(AND(G33&lt;0.343,H33&lt;14.171,A33&lt;5.15,B33&gt;=3.3,H33&gt;=6.697,A33&lt;5.45),1.433,IF(AND(G33&gt;=0.343,H33&lt;14.171,A33&lt;5.15,B33&gt;=3.3,H33&gt;=6.697,A33&lt;5.45),1.525,IF(AND(D33&lt;1.05,B33&lt;2.55,G33&gt;=0.372,D33&gt;=0.7,A33&lt;5.9,A33&gt;=5.45),3.7,IF(AND(H33&lt;10.596,B33&gt;=2.55,G33&gt;=0.372,D33&gt;=0.7,A33&lt;5.9,A33&gt;=5.45),3.525,IF(AND(H33&gt;=10.596,B33&gt;=2.55,G33&gt;=0.372,D33&gt;=0.7,A33&lt;5.9,A33&gt;=5.45),3.9,IF(AND(H33&lt;14.314,G33&gt;=0.332,D33&lt;1.45,F33&lt;2.5,A33&gt;=5.9,A33&gt;=5.45),4.4,IF(AND(H33&gt;=14.314,G33&gt;=0.332,D33&lt;1.45,F33&lt;2.5,A33&gt;=5.9,A33&gt;=5.45),4.7,IF(AND(H33&lt;13.906,A33&gt;=6.15,D33&gt;=1.45,F33&lt;2.5,A33&gt;=5.9,A33&gt;=5.45),4.675,IF(AND(H33&gt;=13.906,A33&gt;=6.15,D33&gt;=1.45,F33&lt;2.5,A33&gt;=5.9,A33&gt;=5.45),4.9,IF(AND(G33&lt;0.093,D33&lt;2.4,G33&lt;0.432,F33&gt;=2.5,A33&gt;=5.9,A33&gt;=5.45),5.6,IF(AND(B33&lt;2.95,A33&gt;=6.15,G33&gt;=0.432,F33&gt;=2.5,A33&gt;=5.9,A33&gt;=5.45),5.86,IF(AND(A33&lt;5.55,D33&gt;=1.05,B33&lt;2.55,G33&gt;=0.372,D33&gt;=0.7,A33&lt;5.9,A33&gt;=5.45),4,IF(AND(A33&gt;=5.55,D33&gt;=1.05,B33&lt;2.55,G33&gt;=0.372,D33&gt;=0.7,A33&lt;5.9,A33&gt;=5.45),3.9,IF(AND(D33&lt;1.7,G33&gt;=0.093,D33&lt;2.4,G33&lt;0.432,F33&gt;=2.5,A33&gt;=5.9,A33&gt;=5.45),5.05,IF(AND(G33&gt;=0.774,B33&gt;=2.95,A33&gt;=6.15,G33&gt;=0.432,F33&gt;=2.5,A33&gt;=5.9,A33&gt;=5.45),5.3,IF(AND(G33&gt;=0.312,D33&gt;=1.7,G33&gt;=0.093,D33&lt;2.4,G33&lt;0.432,F33&gt;=2.5,A33&gt;=5.9,A33&gt;=5.45),5.4,IF(AND(D33&lt;2.45,G33&lt;0.774,B33&gt;=2.95,A33&gt;=6.15,G33&gt;=0.432,F33&gt;=2.5,A33&gt;=5.9,A33&gt;=5.45),5.66,IF(AND(D33&gt;=2.45,G33&lt;0.774,B33&gt;=2.95,A33&gt;=6.15,G33&gt;=0.432,F33&gt;=2.5,A33&gt;=5.9,A33&gt;=5.45),6,IF(AND(G33&gt;=0.301,G33&lt;0.312,D33&gt;=1.7,G33&gt;=0.093,D33&lt;2.4,G33&lt;0.432,F33&gt;=2.5,A33&gt;=5.9,A33&gt;=5.45),5.1,IF(AND(A33&lt;6.45,G33&lt;0.301,G33&lt;0.312,D33&gt;=1.7,G33&gt;=0.093,D33&lt;2.4,G33&lt;0.432,F33&gt;=2.5,A33&gt;=5.9,A33&gt;=5.45),5.3,IF(AND(A33&gt;=6.45,G33&lt;0.301,G33&lt;0.312,D33&gt;=1.7,G33&gt;=0.093,D33&lt;2.4,G33&lt;0.432,F33&gt;=2.5,A33&gt;=5.9,A33&gt;=5.45),5.2,"shouldnthappen"))))))))))))))))))))))))))))))))))))</f>
        <v>1.48</v>
      </c>
      <c r="Y33" s="1" t="n">
        <f aca="false">IF(AND(H33&lt;6.51,F33&lt;1.5),1.8,IF(AND(H33&gt;=16.674,F33&gt;=1.5),6.533,IF(AND(D33&gt;=0.45,H33&gt;=6.51,F33&lt;1.5),1.667,IF(AND(H33&gt;=13.805,G33&lt;0.154,H33&lt;16.674,F33&gt;=1.5),6.7,IF(AND(D33&lt;0.15,A33&lt;5.05,D33&lt;0.45,H33&gt;=6.51,F33&lt;1.5),1.4,IF(AND(H33&gt;=13.586,A33&gt;=5.05,D33&lt;0.45,H33&gt;=6.51,F33&lt;1.5),1.3,IF(AND(F33&lt;2.5,H33&lt;13.805,G33&lt;0.154,H33&lt;16.674,F33&gt;=1.5),4.6,IF(AND(H33&lt;8.929,D33&lt;1.35,G33&gt;=0.154,H33&lt;16.674,F33&gt;=1.5),3.64,IF(AND(G33&lt;0.05,H33&lt;13.586,A33&gt;=5.05,D33&lt;0.45,H33&gt;=6.51,F33&lt;1.5),1.4,IF(AND(G33&gt;=0.107,F33&gt;=2.5,H33&lt;13.805,G33&lt;0.154,H33&lt;16.674,F33&gt;=1.5),5.3,IF(AND(B33&gt;=2.75,H33&gt;=8.929,D33&lt;1.35,G33&gt;=0.154,H33&lt;16.674,F33&gt;=1.5),4.433,IF(AND(D33&gt;=1.55,F33&lt;2.5,D33&gt;=1.35,G33&gt;=0.154,H33&lt;16.674,F33&gt;=1.5),4.975,IF(AND(H33&lt;6.93,F33&gt;=2.5,D33&gt;=1.35,G33&gt;=0.154,H33&lt;16.674,F33&gt;=1.5),4.5,IF(AND(H33&lt;12.675,G33&lt;0.217,D33&gt;=0.15,A33&lt;5.05,D33&lt;0.45,H33&gt;=6.51,F33&lt;1.5),1.4,IF(AND(H33&gt;=12.675,G33&lt;0.217,D33&gt;=0.15,A33&lt;5.05,D33&lt;0.45,H33&gt;=6.51,F33&lt;1.5),1.5,IF(AND(A33&lt;4.65,G33&gt;=0.217,D33&gt;=0.15,A33&lt;5.05,D33&lt;0.45,H33&gt;=6.51,F33&lt;1.5),1.35,IF(AND(D33&lt;0.25,G33&gt;=0.05,H33&lt;13.586,A33&gt;=5.05,D33&lt;0.45,H33&gt;=6.51,F33&lt;1.5),1.467,IF(AND(D33&gt;=0.25,G33&gt;=0.05,H33&lt;13.586,A33&gt;=5.05,D33&lt;0.45,H33&gt;=6.51,F33&lt;1.5),1.5,IF(AND(H33&lt;9.15,G33&lt;0.107,F33&gt;=2.5,H33&lt;13.805,G33&lt;0.154,H33&lt;16.674,F33&gt;=1.5),5.7,IF(AND(H33&gt;=9.15,G33&lt;0.107,F33&gt;=2.5,H33&lt;13.805,G33&lt;0.154,H33&lt;16.674,F33&gt;=1.5),5.6,IF(AND(G33&lt;0.404,B33&lt;2.75,H33&gt;=8.929,D33&lt;1.35,G33&gt;=0.154,H33&lt;16.674,F33&gt;=1.5),4.15,IF(AND(G33&gt;=0.404,B33&lt;2.75,H33&gt;=8.929,D33&lt;1.35,G33&gt;=0.154,H33&lt;16.674,F33&gt;=1.5),3.9,IF(AND(A33&gt;=6.75,D33&lt;1.55,F33&lt;2.5,D33&gt;=1.35,G33&gt;=0.154,H33&lt;16.674,F33&gt;=1.5),4.82,IF(AND(D33&lt;0.25,A33&gt;=4.65,G33&gt;=0.217,D33&gt;=0.15,A33&lt;5.05,D33&lt;0.45,H33&gt;=6.51,F33&lt;1.5),1.325,IF(AND(D33&gt;=0.25,A33&gt;=4.65,G33&gt;=0.217,D33&gt;=0.15,A33&lt;5.05,D33&lt;0.45,H33&gt;=6.51,F33&lt;1.5),1.3,IF(AND(A33&lt;6.55,A33&lt;6.75,D33&lt;1.55,F33&lt;2.5,D33&gt;=1.35,G33&gt;=0.154,H33&lt;16.674,F33&gt;=1.5),4.575,IF(AND(A33&gt;=6.55,A33&lt;6.75,D33&lt;1.55,F33&lt;2.5,D33&gt;=1.35,G33&gt;=0.154,H33&lt;16.674,F33&gt;=1.5),4.4,IF(AND(B33&lt;2.9,D33&lt;2.05,H33&gt;=6.93,F33&gt;=2.5,D33&gt;=1.35,G33&gt;=0.154,H33&lt;16.674,F33&gt;=1.5),5.05,IF(AND(H33&lt;8.884,D33&gt;=2.05,H33&gt;=6.93,F33&gt;=2.5,D33&gt;=1.35,G33&gt;=0.154,H33&lt;16.674,F33&gt;=1.5),5.1,IF(AND(H33&lt;13.711,B33&gt;=2.9,D33&lt;2.05,H33&gt;=6.93,F33&gt;=2.5,D33&gt;=1.35,G33&gt;=0.154,H33&lt;16.674,F33&gt;=1.5),5,IF(AND(H33&gt;=13.711,B33&gt;=2.9,D33&lt;2.05,H33&gt;=6.93,F33&gt;=2.5,D33&gt;=1.35,G33&gt;=0.154,H33&lt;16.674,F33&gt;=1.5),5.8,IF(AND(B33&lt;3.15,H33&gt;=8.884,D33&gt;=2.05,H33&gt;=6.93,F33&gt;=2.5,D33&gt;=1.35,G33&gt;=0.154,H33&lt;16.674,F33&gt;=1.5),5.56,IF(AND(B33&gt;=3.15,H33&gt;=8.884,D33&gt;=2.05,H33&gt;=6.93,F33&gt;=2.5,D33&gt;=1.35,G33&gt;=0.154,H33&lt;16.674,F33&gt;=1.5),5.9,"shouldnthappen")))))))))))))))))))))))))))))))))</f>
        <v>1.8</v>
      </c>
      <c r="Z33" s="1" t="n">
        <f aca="false">IF(AND(F33&gt;=2,B33&gt;=3.35),5.6,IF(AND(A33&lt;6.65,H33&gt;=15.076,B33&lt;3.35),4.8,IF(AND(A33&gt;=6.65,H33&gt;=15.076,B33&lt;3.35),6.15,IF(AND(H33&lt;6.542,F33&lt;2,B33&gt;=3.35),1.767,IF(AND(G33&gt;=0.653,D33&lt;0.75,H33&lt;15.076,B33&lt;3.35),1.55,IF(AND(D33&lt;0.15,G33&lt;0.653,D33&lt;0.75,H33&lt;15.076,B33&lt;3.35),1.1,IF(AND(G33&lt;0.356,A33&lt;5.05,H33&gt;=6.542,F33&lt;2,B33&gt;=3.35),1.4,IF(AND(G33&gt;=0.356,A33&lt;5.05,H33&gt;=6.542,F33&lt;2,B33&gt;=3.35),1.3,IF(AND(G33&gt;=0.566,A33&gt;=5.05,H33&gt;=6.542,F33&lt;2,B33&gt;=3.35),1.6,IF(AND(B33&gt;=3.1,D33&gt;=0.15,G33&lt;0.653,D33&lt;0.75,H33&lt;15.076,B33&lt;3.35),1.367,IF(AND(B33&gt;=2.65,D33&lt;1.45,B33&lt;2.75,D33&gt;=0.75,H33&lt;15.076,B33&lt;3.35),3.96,IF(AND(G33&lt;0.352,D33&gt;=1.45,B33&lt;2.75,D33&gt;=0.75,H33&lt;15.076,B33&lt;3.35),4.5,IF(AND(D33&gt;=1.35,A33&lt;6.2,B33&gt;=2.75,D33&gt;=0.75,H33&lt;15.076,B33&lt;3.35),4.733,IF(AND(A33&lt;4.7,B33&lt;3.1,D33&gt;=0.15,G33&lt;0.653,D33&lt;0.75,H33&lt;15.076,B33&lt;3.35),1.36,IF(AND(A33&gt;=4.7,B33&lt;3.1,D33&gt;=0.15,G33&lt;0.653,D33&lt;0.75,H33&lt;15.076,B33&lt;3.35),1.6,IF(AND(A33&lt;5.2,B33&lt;2.65,D33&lt;1.45,B33&lt;2.75,D33&gt;=0.75,H33&lt;15.076,B33&lt;3.35),3.3,IF(AND(A33&lt;6.5,G33&gt;=0.352,D33&gt;=1.45,B33&lt;2.75,D33&gt;=0.75,H33&lt;15.076,B33&lt;3.35),5,IF(AND(A33&gt;=6.5,G33&gt;=0.352,D33&gt;=1.45,B33&lt;2.75,D33&gt;=0.75,H33&lt;15.076,B33&lt;3.35),5.8,IF(AND(H33&lt;8.486,D33&lt;1.35,A33&lt;6.2,B33&gt;=2.75,D33&gt;=0.75,H33&lt;15.076,B33&lt;3.35),3.975,IF(AND(G33&lt;0.187,F33&lt;2.5,A33&gt;=6.2,B33&gt;=2.75,D33&gt;=0.75,H33&lt;15.076,B33&lt;3.35),5,IF(AND(G33&gt;=0.187,F33&lt;2.5,A33&gt;=6.2,B33&gt;=2.75,D33&gt;=0.75,H33&lt;15.076,B33&lt;3.35),4.525,IF(AND(A33&gt;=7.25,F33&gt;=2.5,A33&gt;=6.2,B33&gt;=2.75,D33&gt;=0.75,H33&lt;15.076,B33&lt;3.35),6.5,IF(AND(G33&lt;0.185,B33&lt;3.6,G33&lt;0.566,A33&gt;=5.05,H33&gt;=6.542,F33&lt;2,B33&gt;=3.35),1.45,IF(AND(G33&gt;=0.185,B33&lt;3.6,G33&lt;0.566,A33&gt;=5.05,H33&gt;=6.542,F33&lt;2,B33&gt;=3.35),1.34,IF(AND(G33&lt;0.13,B33&gt;=3.6,G33&lt;0.566,A33&gt;=5.05,H33&gt;=6.542,F33&lt;2,B33&gt;=3.35),1.45,IF(AND(G33&gt;=0.13,B33&gt;=3.6,G33&lt;0.566,A33&gt;=5.05,H33&gt;=6.542,F33&lt;2,B33&gt;=3.35),1.5,IF(AND(D33&lt;1.05,A33&gt;=5.2,B33&lt;2.65,D33&lt;1.45,B33&lt;2.75,D33&gt;=0.75,H33&lt;15.076,B33&lt;3.35),3.5,IF(AND(D33&gt;=1.05,A33&gt;=5.2,B33&lt;2.65,D33&lt;1.45,B33&lt;2.75,D33&gt;=0.75,H33&lt;15.076,B33&lt;3.35),3.94,IF(AND(H33&lt;10.983,H33&gt;=8.486,D33&lt;1.35,A33&lt;6.2,B33&gt;=2.75,D33&gt;=0.75,H33&lt;15.076,B33&lt;3.35),4.38,IF(AND(H33&gt;=10.983,H33&gt;=8.486,D33&lt;1.35,A33&lt;6.2,B33&gt;=2.75,D33&gt;=0.75,H33&lt;15.076,B33&lt;3.35),4.1,IF(AND(B33&gt;=3.25,A33&lt;7.25,F33&gt;=2.5,A33&gt;=6.2,B33&gt;=2.75,D33&gt;=0.75,H33&lt;15.076,B33&lt;3.35),5.7,IF(AND(B33&lt;2.95,B33&lt;3.25,A33&lt;7.25,F33&gt;=2.5,A33&gt;=6.2,B33&gt;=2.75,D33&gt;=0.75,H33&lt;15.076,B33&lt;3.35),5.6,IF(AND(H33&gt;=13.711,B33&gt;=2.95,B33&lt;3.25,A33&lt;7.25,F33&gt;=2.5,A33&gt;=6.2,B33&gt;=2.75,D33&gt;=0.75,H33&lt;15.076,B33&lt;3.35),5.8,IF(AND(A33&gt;=6.8,H33&lt;13.711,B33&gt;=2.95,B33&lt;3.25,A33&lt;7.25,F33&gt;=2.5,A33&gt;=6.2,B33&gt;=2.75,D33&gt;=0.75,H33&lt;15.076,B33&lt;3.35),5.1,IF(AND(H33&lt;12.921,A33&lt;6.8,H33&lt;13.711,B33&gt;=2.95,B33&lt;3.25,A33&lt;7.25,F33&gt;=2.5,A33&gt;=6.2,B33&gt;=2.75,D33&gt;=0.75,H33&lt;15.076,B33&lt;3.35),5.34,IF(AND(H33&gt;=12.921,A33&lt;6.8,H33&lt;13.711,B33&gt;=2.95,B33&lt;3.25,A33&lt;7.25,F33&gt;=2.5,A33&gt;=6.2,B33&gt;=2.75,D33&gt;=0.75,H33&lt;15.076,B33&lt;3.35),5.133,"shouldnthappen"))))))))))))))))))))))))))))))))))))</f>
        <v>1.367</v>
      </c>
      <c r="AA33" s="1" t="n">
        <f aca="false">IF(AND(D33&gt;=0.45,A33&lt;5.05,D33&lt;0.8),1.6,IF(AND(D33&gt;=0.45,A33&gt;=5.05,D33&lt;0.8),1.7,IF(AND(H33&gt;=16.244,F33&gt;=2.5,D33&gt;=0.8),6.533,IF(AND(A33&lt;4.35,D33&lt;0.45,A33&lt;5.05,D33&lt;0.8),1.1,IF(AND(H33&gt;=14.877,D33&lt;0.45,A33&gt;=5.05,D33&lt;0.8),1.3,IF(AND(D33&gt;=1.4,A33&lt;5.65,F33&lt;2.5,D33&gt;=0.8),4.5,IF(AND(A33&gt;=7.25,H33&lt;16.244,F33&gt;=2.5,D33&gt;=0.8),6.5,IF(AND(A33&gt;=4.75,A33&gt;=4.35,D33&lt;0.45,A33&lt;5.05,D33&lt;0.8),1.35,IF(AND(A33&lt;5.3,D33&lt;1.4,A33&lt;5.65,F33&lt;2.5,D33&gt;=0.8),3.1,IF(AND(A33&gt;=6.8,A33&gt;=6.55,A33&gt;=5.65,F33&lt;2.5,D33&gt;=0.8),4.9,IF(AND(H33&lt;5.767,A33&lt;7.25,H33&lt;16.244,F33&gt;=2.5,D33&gt;=0.8),4.5,IF(AND(G33&gt;=0.522,A33&lt;4.75,A33&gt;=4.35,D33&lt;0.45,A33&lt;5.05,D33&lt;0.8),1.2,IF(AND(G33&gt;=0.948,D33&lt;0.35,H33&lt;14.877,D33&lt;0.45,A33&gt;=5.05,D33&lt;0.8),1.7,IF(AND(H33&lt;13.089,D33&gt;=0.35,H33&lt;14.877,D33&lt;0.45,A33&gt;=5.05,D33&lt;0.8),1.5,IF(AND(H33&gt;=13.089,D33&gt;=0.35,H33&lt;14.877,D33&lt;0.45,A33&gt;=5.05,D33&lt;0.8),1.3,IF(AND(B33&gt;=2.95,A33&gt;=5.3,D33&lt;1.4,A33&lt;5.65,F33&lt;2.5,D33&gt;=0.8),4.1,IF(AND(H33&lt;9.181,A33&lt;6.05,A33&lt;6.55,A33&gt;=5.65,F33&lt;2.5,D33&gt;=0.8),5.1,IF(AND(H33&gt;=9.181,A33&lt;6.05,A33&lt;6.55,A33&gt;=5.65,F33&lt;2.5,D33&gt;=0.8),4.3,IF(AND(G33&gt;=0.867,A33&gt;=6.05,A33&lt;6.55,A33&gt;=5.65,F33&lt;2.5,D33&gt;=0.8),4.9,IF(AND(B33&lt;3.05,A33&lt;6.8,A33&gt;=6.55,A33&gt;=5.65,F33&lt;2.5,D33&gt;=0.8),5,IF(AND(B33&gt;=3.05,A33&lt;6.8,A33&gt;=6.55,A33&gt;=5.65,F33&lt;2.5,D33&gt;=0.8),4.55,IF(AND(H33&gt;=14.144,G33&lt;0.522,A33&lt;4.75,A33&gt;=4.35,D33&lt;0.45,A33&lt;5.05,D33&lt;0.8),1.3,IF(AND(B33&lt;2.7,B33&lt;2.95,A33&gt;=5.3,D33&lt;1.4,A33&lt;5.65,F33&lt;2.5,D33&gt;=0.8),3.78,IF(AND(B33&gt;=2.7,B33&lt;2.95,A33&gt;=5.3,D33&lt;1.4,A33&lt;5.65,F33&lt;2.5,D33&gt;=0.8),3.6,IF(AND(G33&lt;0.638,G33&lt;0.867,A33&gt;=6.05,A33&lt;6.55,A33&gt;=5.65,F33&lt;2.5,D33&gt;=0.8),4.433,IF(AND(G33&gt;=0.638,G33&lt;0.867,A33&gt;=6.05,A33&lt;6.55,A33&gt;=5.65,F33&lt;2.5,D33&gt;=0.8),4,IF(AND(A33&lt;6.35,H33&lt;11.146,H33&gt;=5.767,A33&lt;7.25,H33&lt;16.244,F33&gt;=2.5,D33&gt;=0.8),5.1,IF(AND(A33&lt;4.5,H33&lt;14.144,G33&lt;0.522,A33&lt;4.75,A33&gt;=4.35,D33&lt;0.45,A33&lt;5.05,D33&lt;0.8),1.35,IF(AND(A33&gt;=4.5,H33&lt;14.144,G33&lt;0.522,A33&lt;4.75,A33&gt;=4.35,D33&lt;0.45,A33&lt;5.05,D33&lt;0.8),1.4,IF(AND(A33&lt;5.15,B33&lt;3.75,G33&lt;0.948,D33&lt;0.35,H33&lt;14.877,D33&lt;0.45,A33&gt;=5.05,D33&lt;0.8),1.4,IF(AND(A33&gt;=5.15,B33&lt;3.75,G33&lt;0.948,D33&lt;0.35,H33&lt;14.877,D33&lt;0.45,A33&gt;=5.05,D33&lt;0.8),1.5,IF(AND(G33&lt;0.112,B33&gt;=3.75,G33&lt;0.948,D33&lt;0.35,H33&lt;14.877,D33&lt;0.45,A33&gt;=5.05,D33&lt;0.8),1.5,IF(AND(G33&gt;=0.112,B33&gt;=3.75,G33&lt;0.948,D33&lt;0.35,H33&lt;14.877,D33&lt;0.45,A33&gt;=5.05,D33&lt;0.8),1.6,IF(AND(G33&lt;0.075,A33&gt;=6.35,H33&lt;11.146,H33&gt;=5.767,A33&lt;7.25,H33&lt;16.244,F33&gt;=2.5,D33&gt;=0.8),5.5,IF(AND(G33&gt;=0.075,A33&gt;=6.35,H33&lt;11.146,H33&gt;=5.767,A33&lt;7.25,H33&lt;16.244,F33&gt;=2.5,D33&gt;=0.8),5.24,IF(AND(B33&lt;2.95,D33&lt;1.9,H33&gt;=11.146,H33&gt;=5.767,A33&lt;7.25,H33&lt;16.244,F33&gt;=2.5,D33&gt;=0.8),5.65,IF(AND(B33&gt;=2.95,D33&lt;1.9,H33&gt;=11.146,H33&gt;=5.767,A33&lt;7.25,H33&lt;16.244,F33&gt;=2.5,D33&gt;=0.8),5.8,IF(AND(H33&lt;13.42,D33&gt;=1.9,H33&gt;=11.146,H33&gt;=5.767,A33&lt;7.25,H33&lt;16.244,F33&gt;=2.5,D33&gt;=0.8),5.6,IF(AND(H33&gt;=13.42,D33&gt;=1.9,H33&gt;=11.146,H33&gt;=5.767,A33&lt;7.25,H33&lt;16.244,F33&gt;=2.5,D33&gt;=0.8),5.34,"shouldnthappen")))))))))))))))))))))))))))))))))))))))</f>
        <v>1.35</v>
      </c>
      <c r="AB33" s="1" t="n">
        <f aca="false">IF(AND(D33&gt;=0.35,F33&lt;1.5),1.5,IF(AND(F33&lt;2.5,D33&gt;=1.55,F33&gt;=1.5),4.85,IF(AND(H33&lt;8.308,D33&lt;0.15,D33&lt;0.35,F33&lt;1.5),1.5,IF(AND(H33&gt;=8.308,D33&lt;0.15,D33&lt;0.35,F33&lt;1.5),1.4,IF(AND(H33&lt;5.523,D33&gt;=0.15,D33&lt;0.35,F33&lt;1.5),1,IF(AND(G33&lt;0.572,H33&lt;10.688,D33&lt;1.55,F33&gt;=1.5),3.75,IF(AND(B33&gt;=3.5,F33&gt;=2.5,D33&gt;=1.55,F33&gt;=1.5),6.3,IF(AND(A33&gt;=5.65,G33&gt;=0.572,H33&lt;10.688,D33&lt;1.55,F33&gt;=1.5),4.45,IF(AND(B33&gt;=2.85,A33&lt;6.15,H33&gt;=10.688,D33&lt;1.55,F33&gt;=1.5),4.35,IF(AND(H33&gt;=16.284,B33&lt;3.5,F33&gt;=2.5,D33&gt;=1.55,F33&gt;=1.5),6.6,IF(AND(G33&gt;=0.241,G33&lt;0.338,H33&gt;=5.523,D33&gt;=0.15,D33&lt;0.35,F33&lt;1.5),1.25,IF(AND(A33&lt;5.05,G33&gt;=0.338,H33&gt;=5.523,D33&gt;=0.15,D33&lt;0.35,F33&lt;1.5),1.35,IF(AND(B33&lt;2.7,A33&lt;5.65,G33&gt;=0.572,H33&lt;10.688,D33&lt;1.55,F33&gt;=1.5),4,IF(AND(B33&gt;=2.7,A33&lt;5.65,G33&gt;=0.572,H33&lt;10.688,D33&lt;1.55,F33&gt;=1.5),3.6,IF(AND(B33&lt;2.45,B33&lt;2.85,A33&lt;6.15,H33&gt;=10.688,D33&lt;1.55,F33&gt;=1.5),3.7,IF(AND(A33&lt;6.25,B33&lt;2.85,A33&gt;=6.15,H33&gt;=10.688,D33&lt;1.55,F33&gt;=1.5),4.5,IF(AND(A33&gt;=6.25,B33&lt;2.85,A33&gt;=6.15,H33&gt;=10.688,D33&lt;1.55,F33&gt;=1.5),4.86,IF(AND(D33&gt;=1.45,B33&gt;=2.85,A33&gt;=6.15,H33&gt;=10.688,D33&lt;1.55,F33&gt;=1.5),4.8,IF(AND(H33&lt;8.202,H33&lt;16.284,B33&lt;3.5,F33&gt;=2.5,D33&gt;=1.55,F33&gt;=1.5),5.7,IF(AND(A33&gt;=5.1,G33&lt;0.241,G33&lt;0.338,H33&gt;=5.523,D33&gt;=0.15,D33&lt;0.35,F33&lt;1.5),1.5,IF(AND(B33&gt;=3.75,A33&gt;=5.05,G33&gt;=0.338,H33&gt;=5.523,D33&gt;=0.15,D33&lt;0.35,F33&lt;1.5),1.6,IF(AND(A33&lt;5.7,B33&gt;=2.45,B33&lt;2.85,A33&lt;6.15,H33&gt;=10.688,D33&lt;1.55,F33&gt;=1.5),3.9,IF(AND(A33&gt;=5.7,B33&gt;=2.45,B33&lt;2.85,A33&lt;6.15,H33&gt;=10.688,D33&lt;1.55,F33&gt;=1.5),4.02,IF(AND(H33&lt;13.654,D33&lt;1.45,B33&gt;=2.85,A33&gt;=6.15,H33&gt;=10.688,D33&lt;1.55,F33&gt;=1.5),4.333,IF(AND(H33&gt;=13.654,D33&lt;1.45,B33&gt;=2.85,A33&gt;=6.15,H33&gt;=10.688,D33&lt;1.55,F33&gt;=1.5),4.54,IF(AND(A33&lt;6.15,H33&gt;=8.202,H33&lt;16.284,B33&lt;3.5,F33&gt;=2.5,D33&gt;=1.55,F33&gt;=1.5),5,IF(AND(H33&lt;13.924,A33&lt;5.1,G33&lt;0.241,G33&lt;0.338,H33&gt;=5.523,D33&gt;=0.15,D33&lt;0.35,F33&lt;1.5),1.4,IF(AND(H33&gt;=13.924,A33&lt;5.1,G33&lt;0.241,G33&lt;0.338,H33&gt;=5.523,D33&gt;=0.15,D33&lt;0.35,F33&lt;1.5),1.5,IF(AND(D33&lt;0.25,B33&lt;3.75,A33&gt;=5.05,G33&gt;=0.338,H33&gt;=5.523,D33&gt;=0.15,D33&lt;0.35,F33&lt;1.5),1.5,IF(AND(D33&gt;=0.25,B33&lt;3.75,A33&gt;=5.05,G33&gt;=0.338,H33&gt;=5.523,D33&gt;=0.15,D33&lt;0.35,F33&lt;1.5),1.4,IF(AND(H33&lt;8.884,B33&gt;=3.05,A33&gt;=6.15,H33&gt;=8.202,H33&lt;16.284,B33&lt;3.5,F33&gt;=2.5,D33&gt;=1.55,F33&gt;=1.5),5.1,IF(AND(A33&lt;6.45,G33&lt;0.368,B33&lt;3.05,A33&gt;=6.15,H33&gt;=8.202,H33&lt;16.284,B33&lt;3.5,F33&gt;=2.5,D33&gt;=1.55,F33&gt;=1.5),5.525,IF(AND(A33&gt;=6.45,G33&lt;0.368,B33&lt;3.05,A33&gt;=6.15,H33&gt;=8.202,H33&lt;16.284,B33&lt;3.5,F33&gt;=2.5,D33&gt;=1.55,F33&gt;=1.5),5.35,IF(AND(D33&lt;2.25,G33&gt;=0.368,B33&lt;3.05,A33&gt;=6.15,H33&gt;=8.202,H33&lt;16.284,B33&lt;3.5,F33&gt;=2.5,D33&gt;=1.55,F33&gt;=1.5),5.8,IF(AND(D33&gt;=2.25,G33&gt;=0.368,B33&lt;3.05,A33&gt;=6.15,H33&gt;=8.202,H33&lt;16.284,B33&lt;3.5,F33&gt;=2.5,D33&gt;=1.55,F33&gt;=1.5),5.2,IF(AND(H33&lt;10.257,H33&gt;=8.884,B33&gt;=3.05,A33&gt;=6.15,H33&gt;=8.202,H33&lt;16.284,B33&lt;3.5,F33&gt;=2.5,D33&gt;=1.55,F33&gt;=1.5),5.9,IF(AND(H33&gt;=10.257,H33&gt;=8.884,B33&gt;=3.05,A33&gt;=6.15,H33&gt;=8.202,H33&lt;16.284,B33&lt;3.5,F33&gt;=2.5,D33&gt;=1.55,F33&gt;=1.5),5.48,"shouldnthappen")))))))))))))))))))))))))))))))))))))</f>
        <v>1.25</v>
      </c>
      <c r="AC33" s="1" t="n">
        <f aca="false">IF(AND(H33&lt;5.748,A33&lt;5.05,D33&lt;0.8),1,IF(AND(B33&lt;3.35,A33&gt;=5.05,D33&lt;0.8),1.7,IF(AND(A33&lt;5.85,G33&lt;0.154,D33&gt;=0.8),4.5,IF(AND(D33&gt;=0.45,H33&gt;=5.748,A33&lt;5.05,D33&lt;0.8),1.6,IF(AND(G33&gt;=0.934,B33&gt;=3.35,A33&gt;=5.05,D33&lt;0.8),1.7,IF(AND(D33&lt;2.1,A33&gt;=5.85,G33&lt;0.154,D33&gt;=0.8),6.15,IF(AND(D33&gt;=2.1,A33&gt;=5.85,G33&lt;0.154,D33&gt;=0.8),5.5,IF(AND(A33&lt;6.1,D33&gt;=1.55,G33&gt;=0.154,D33&gt;=0.8),5,IF(AND(H33&gt;=14.379,G33&lt;0.934,B33&gt;=3.35,A33&gt;=5.05,D33&lt;0.8),1.58,IF(AND(G33&lt;0.379,A33&gt;=6.1,D33&gt;=1.55,G33&gt;=0.154,D33&gt;=0.8),5.42,IF(AND(H33&lt;13.924,G33&lt;0.227,D33&lt;0.45,H33&gt;=5.748,A33&lt;5.05,D33&lt;0.8),1.4,IF(AND(H33&gt;=13.924,G33&lt;0.227,D33&lt;0.45,H33&gt;=5.748,A33&lt;5.05,D33&lt;0.8),1.5,IF(AND(B33&lt;3.1,G33&gt;=0.227,D33&lt;0.45,H33&gt;=5.748,A33&lt;5.05,D33&lt;0.8),1.1,IF(AND(G33&lt;0.13,H33&lt;14.379,G33&lt;0.934,B33&gt;=3.35,A33&gt;=5.05,D33&lt;0.8),1.4,IF(AND(D33&lt;1.05,A33&lt;5.65,D33&lt;1.35,D33&lt;1.55,G33&gt;=0.154,D33&gt;=0.8),3.7,IF(AND(D33&lt;1.25,A33&gt;=5.65,D33&lt;1.35,D33&lt;1.55,G33&gt;=0.154,D33&gt;=0.8),4.06,IF(AND(D33&gt;=1.25,A33&gt;=5.65,D33&lt;1.35,D33&lt;1.55,G33&gt;=0.154,D33&gt;=0.8),4.425,IF(AND(H33&lt;13.654,D33&lt;1.45,D33&gt;=1.35,D33&lt;1.55,G33&gt;=0.154,D33&gt;=0.8),4.275,IF(AND(G33&lt;0.259,D33&gt;=1.45,D33&gt;=1.35,D33&lt;1.55,G33&gt;=0.154,D33&gt;=0.8),5.1,IF(AND(B33&lt;2.95,G33&gt;=0.379,A33&gt;=6.1,D33&gt;=1.55,G33&gt;=0.154,D33&gt;=0.8),6.3,IF(AND(B33&lt;3.25,B33&gt;=3.1,G33&gt;=0.227,D33&lt;0.45,H33&gt;=5.748,A33&lt;5.05,D33&lt;0.8),1.3,IF(AND(B33&gt;=3.25,B33&gt;=3.1,G33&gt;=0.227,D33&lt;0.45,H33&gt;=5.748,A33&lt;5.05,D33&lt;0.8),1.4,IF(AND(H33&gt;=13.372,G33&gt;=0.13,H33&lt;14.379,G33&lt;0.934,B33&gt;=3.35,A33&gt;=5.05,D33&lt;0.8),1.4,IF(AND(H33&lt;6.69,D33&gt;=1.05,A33&lt;5.65,D33&lt;1.35,D33&lt;1.55,G33&gt;=0.154,D33&gt;=0.8),4.033,IF(AND(H33&gt;=6.69,D33&gt;=1.05,A33&lt;5.65,D33&lt;1.35,D33&lt;1.55,G33&gt;=0.154,D33&gt;=0.8),3.88,IF(AND(B33&lt;2.85,H33&gt;=13.654,D33&lt;1.45,D33&gt;=1.35,D33&lt;1.55,G33&gt;=0.154,D33&gt;=0.8),4.8,IF(AND(B33&gt;=2.85,H33&gt;=13.654,D33&lt;1.45,D33&gt;=1.35,D33&lt;1.55,G33&gt;=0.154,D33&gt;=0.8),4.7,IF(AND(H33&lt;11.681,G33&gt;=0.259,D33&gt;=1.45,D33&gt;=1.35,D33&lt;1.55,G33&gt;=0.154,D33&gt;=0.8),4.85,IF(AND(H33&gt;=11.681,G33&gt;=0.259,D33&gt;=1.45,D33&gt;=1.35,D33&lt;1.55,G33&gt;=0.154,D33&gt;=0.8),4.633,IF(AND(A33&lt;6.25,B33&gt;=2.95,G33&gt;=0.379,A33&gt;=6.1,D33&gt;=1.55,G33&gt;=0.154,D33&gt;=0.8),5.4,IF(AND(D33&lt;0.3,H33&lt;13.372,G33&gt;=0.13,H33&lt;14.379,G33&lt;0.934,B33&gt;=3.35,A33&gt;=5.05,D33&lt;0.8),1.475,IF(AND(D33&gt;=0.3,H33&lt;13.372,G33&gt;=0.13,H33&lt;14.379,G33&lt;0.934,B33&gt;=3.35,A33&gt;=5.05,D33&lt;0.8),1.5,IF(AND(B33&lt;3.15,A33&gt;=6.25,B33&gt;=2.95,G33&gt;=0.379,A33&gt;=6.1,D33&gt;=1.55,G33&gt;=0.154,D33&gt;=0.8),5.7,IF(AND(B33&gt;=3.15,A33&gt;=6.25,B33&gt;=2.95,G33&gt;=0.379,A33&gt;=6.1,D33&gt;=1.55,G33&gt;=0.154,D33&gt;=0.8),5.933,"shouldnthappen"))))))))))))))))))))))))))))))))))</f>
        <v>1.3</v>
      </c>
      <c r="AD33" s="1" t="n">
        <f aca="false">IF(AND(H33&lt;6.621,A33&lt;4.95,D33&lt;0.8),1,IF(AND(H33&lt;14.144,H33&gt;=6.621,A33&lt;4.95,D33&lt;0.8),1.4,IF(AND(H33&gt;=14.144,H33&gt;=6.621,A33&lt;4.95,D33&lt;0.8),1.3,IF(AND(G33&lt;0.13,B33&gt;=3.85,A33&gt;=4.95,D33&lt;0.8),1.3,IF(AND(G33&gt;=0.13,B33&gt;=3.85,A33&gt;=4.95,D33&lt;0.8),1.425,IF(AND(A33&gt;=6.05,B33&lt;2.75,D33&lt;1.55,D33&gt;=0.8),4.9,IF(AND(A33&gt;=7.3,G33&lt;0.119,D33&gt;=1.55,D33&gt;=0.8),6.7,IF(AND(H33&lt;6.555,D33&lt;0.25,B33&lt;3.85,A33&gt;=4.95,D33&lt;0.8),1.7,IF(AND(B33&lt;3.4,D33&gt;=0.25,B33&lt;3.85,A33&gt;=4.95,D33&lt;0.8),1.7,IF(AND(B33&gt;=3.4,D33&gt;=0.25,B33&lt;3.85,A33&gt;=4.95,D33&lt;0.8),1.6,IF(AND(A33&lt;5.05,A33&lt;6.05,B33&lt;2.75,D33&lt;1.55,D33&gt;=0.8),3.3,IF(AND(B33&lt;2.85,D33&lt;1.35,B33&gt;=2.75,D33&lt;1.55,D33&gt;=0.8),4.5,IF(AND(H33&lt;12.206,D33&gt;=1.35,B33&gt;=2.75,D33&lt;1.55,D33&gt;=0.8),4.7,IF(AND(H33&gt;=12.206,D33&gt;=1.35,B33&gt;=2.75,D33&lt;1.55,D33&gt;=0.8),4.52,IF(AND(G33&lt;0.024,A33&lt;7.3,G33&lt;0.119,D33&gt;=1.55,D33&gt;=0.8),5.7,IF(AND(G33&gt;=0.024,A33&lt;7.3,G33&lt;0.119,D33&gt;=1.55,D33&gt;=0.8),5.6,IF(AND(F33&lt;2.5,G33&lt;0.417,G33&gt;=0.119,D33&gt;=1.55,D33&gt;=0.8),5.05,IF(AND(B33&lt;3.15,H33&gt;=6.555,D33&lt;0.25,B33&lt;3.85,A33&gt;=4.95,D33&lt;0.8),1.6,IF(AND(G33&lt;0.356,A33&gt;=5.05,A33&lt;6.05,B33&lt;2.75,D33&lt;1.55,D33&gt;=0.8),4.12,IF(AND(A33&lt;5.65,B33&gt;=2.85,D33&lt;1.35,B33&gt;=2.75,D33&lt;1.55,D33&gt;=0.8),3.6,IF(AND(B33&lt;3.15,F33&gt;=2.5,G33&lt;0.417,G33&gt;=0.119,D33&gt;=1.55,D33&gt;=0.8),5.18,IF(AND(B33&gt;=3.15,F33&gt;=2.5,G33&lt;0.417,G33&gt;=0.119,D33&gt;=1.55,D33&gt;=0.8),5.3,IF(AND(D33&lt;1.7,A33&lt;6.95,G33&gt;=0.417,G33&gt;=0.119,D33&gt;=1.55,D33&gt;=0.8),4.7,IF(AND(A33&lt;7.25,A33&gt;=6.95,G33&gt;=0.417,G33&gt;=0.119,D33&gt;=1.55,D33&gt;=0.8),5.8,IF(AND(A33&gt;=7.25,A33&gt;=6.95,G33&gt;=0.417,G33&gt;=0.119,D33&gt;=1.55,D33&gt;=0.8),6.333,IF(AND(H33&lt;8.594,B33&gt;=3.15,H33&gt;=6.555,D33&lt;0.25,B33&lt;3.85,A33&gt;=4.95,D33&lt;0.8),1.4,IF(AND(H33&gt;=8.594,B33&gt;=3.15,H33&gt;=6.555,D33&lt;0.25,B33&lt;3.85,A33&gt;=4.95,D33&lt;0.8),1.5,IF(AND(H33&gt;=11.218,G33&gt;=0.356,A33&gt;=5.05,A33&lt;6.05,B33&lt;2.75,D33&lt;1.55,D33&gt;=0.8),3.925,IF(AND(A33&gt;=6.5,A33&gt;=5.65,B33&gt;=2.85,D33&lt;1.35,B33&gt;=2.75,D33&lt;1.55,D33&gt;=0.8),4.6,IF(AND(H33&lt;8.602,H33&lt;11.218,G33&gt;=0.356,A33&gt;=5.05,A33&lt;6.05,B33&lt;2.75,D33&lt;1.55,D33&gt;=0.8),3.95,IF(AND(H33&gt;=8.602,H33&lt;11.218,G33&gt;=0.356,A33&gt;=5.05,A33&lt;6.05,B33&lt;2.75,D33&lt;1.55,D33&gt;=0.8),3.75,IF(AND(H33&lt;10.129,A33&lt;6.5,A33&gt;=5.65,B33&gt;=2.85,D33&lt;1.35,B33&gt;=2.75,D33&lt;1.55,D33&gt;=0.8),4.2,IF(AND(H33&gt;=10.129,A33&lt;6.5,A33&gt;=5.65,B33&gt;=2.85,D33&lt;1.35,B33&gt;=2.75,D33&lt;1.55,D33&gt;=0.8),4.267,IF(AND(D33&lt;2.2,B33&lt;3.05,D33&gt;=1.7,A33&lt;6.95,G33&gt;=0.417,G33&gt;=0.119,D33&gt;=1.55,D33&gt;=0.8),5.3,IF(AND(D33&gt;=2.2,B33&lt;3.05,D33&gt;=1.7,A33&lt;6.95,G33&gt;=0.417,G33&gt;=0.119,D33&gt;=1.55,D33&gt;=0.8),5.133,IF(AND(D33&lt;2.45,B33&gt;=3.05,D33&gt;=1.7,A33&lt;6.95,G33&gt;=0.417,G33&gt;=0.119,D33&gt;=1.55,D33&gt;=0.8),5.6,IF(AND(D33&gt;=2.45,B33&gt;=3.05,D33&gt;=1.7,A33&lt;6.95,G33&gt;=0.417,G33&gt;=0.119,D33&gt;=1.55,D33&gt;=0.8),6,"shouldnthappen")))))))))))))))))))))))))))))))))))))</f>
        <v>1</v>
      </c>
      <c r="AE33" s="1" t="n">
        <f aca="false">IF(AND(G33&lt;0.123,D33&gt;=0.25,D33&lt;0.75),1.3,IF(AND(H33&gt;=16.774,D33&gt;=1.75,D33&gt;=0.75),6.4,IF(AND(B33&lt;3.4,A33&lt;4.8,D33&lt;0.25,D33&lt;0.75),1.22,IF(AND(B33&gt;=3.4,A33&lt;4.8,D33&lt;0.25,D33&lt;0.75),1,IF(AND(A33&gt;=5.45,A33&gt;=4.8,D33&lt;0.25,D33&lt;0.75),1.367,IF(AND(H33&gt;=10.688,D33&lt;1.35,D33&lt;1.75,D33&gt;=0.75),4.2,IF(AND(A33&lt;5.3,D33&gt;=1.35,D33&lt;1.75,D33&gt;=0.75),4.05,IF(AND(G33&gt;=0.857,H33&lt;16.774,D33&gt;=1.75,D33&gt;=0.75),5.02,IF(AND(H33&lt;6.089,A33&lt;5.45,A33&gt;=4.8,D33&lt;0.25,D33&lt;0.75),1.7,IF(AND(G33&lt;0.184,D33&lt;0.35,G33&gt;=0.123,D33&gt;=0.25,D33&lt;0.75),1.7,IF(AND(G33&gt;=0.184,D33&lt;0.35,G33&gt;=0.123,D33&gt;=0.25,D33&lt;0.75),1.48,IF(AND(A33&lt;5.25,D33&gt;=0.35,G33&gt;=0.123,D33&gt;=0.25,D33&lt;0.75),1.75,IF(AND(A33&gt;=5.25,D33&gt;=0.35,G33&gt;=0.123,D33&gt;=0.25,D33&lt;0.75),1.5,IF(AND(A33&lt;5.3,H33&lt;10.688,D33&lt;1.35,D33&lt;1.75,D33&gt;=0.75),3.15,IF(AND(H33&lt;9.474,A33&gt;=5.3,D33&gt;=1.35,D33&lt;1.75,D33&gt;=0.75),4.95,IF(AND(G33&gt;=0.779,G33&lt;0.857,H33&lt;16.774,D33&gt;=1.75,D33&gt;=0.75),6,IF(AND(G33&lt;0.05,H33&gt;=6.089,A33&lt;5.45,A33&gt;=4.8,D33&lt;0.25,D33&lt;0.75),1.4,IF(AND(H33&lt;6.69,A33&gt;=5.3,H33&lt;10.688,D33&lt;1.35,D33&lt;1.75,D33&gt;=0.75),4.033,IF(AND(H33&gt;=6.69,A33&gt;=5.3,H33&lt;10.688,D33&lt;1.35,D33&lt;1.75,D33&gt;=0.75),3.733,IF(AND(B33&lt;2.5,H33&gt;=9.474,A33&gt;=5.3,D33&gt;=1.35,D33&lt;1.75,D33&gt;=0.75),4.5,IF(AND(D33&gt;=2.45,G33&lt;0.779,G33&lt;0.857,H33&lt;16.774,D33&gt;=1.75,D33&gt;=0.75),6,IF(AND(B33&gt;=3.75,G33&gt;=0.05,H33&gt;=6.089,A33&lt;5.45,A33&gt;=4.8,D33&lt;0.25,D33&lt;0.75),1.6,IF(AND(H33&lt;13.695,B33&gt;=2.5,H33&gt;=9.474,A33&gt;=5.3,D33&gt;=1.35,D33&lt;1.75,D33&gt;=0.75),4.567,IF(AND(G33&gt;=0.654,D33&lt;2.45,G33&lt;0.779,G33&lt;0.857,H33&lt;16.774,D33&gt;=1.75,D33&gt;=0.75),4.9,IF(AND(G33&gt;=0.73,B33&lt;3.75,G33&gt;=0.05,H33&gt;=6.089,A33&lt;5.45,A33&gt;=4.8,D33&lt;0.25,D33&lt;0.75),1.4,IF(AND(A33&lt;6.65,H33&gt;=13.695,B33&gt;=2.5,H33&gt;=9.474,A33&gt;=5.3,D33&gt;=1.35,D33&lt;1.75,D33&gt;=0.75),4.4,IF(AND(A33&gt;=6.65,H33&gt;=13.695,B33&gt;=2.5,H33&gt;=9.474,A33&gt;=5.3,D33&gt;=1.35,D33&lt;1.75,D33&gt;=0.75),4.84,IF(AND(B33&lt;2.75,G33&lt;0.654,D33&lt;2.45,G33&lt;0.779,G33&lt;0.857,H33&lt;16.774,D33&gt;=1.75,D33&gt;=0.75),5.2,IF(AND(H33&lt;9.524,G33&lt;0.73,B33&lt;3.75,G33&gt;=0.05,H33&gt;=6.089,A33&lt;5.45,A33&gt;=4.8,D33&lt;0.25,D33&lt;0.75),1.5,IF(AND(H33&gt;=9.524,G33&lt;0.73,B33&lt;3.75,G33&gt;=0.05,H33&gt;=6.089,A33&lt;5.45,A33&gt;=4.8,D33&lt;0.25,D33&lt;0.75),1.4,IF(AND(H33&gt;=13.644,B33&gt;=2.75,G33&lt;0.654,D33&lt;2.45,G33&lt;0.779,G33&lt;0.857,H33&lt;16.774,D33&gt;=1.75,D33&gt;=0.75),6.033,IF(AND(A33&gt;=6.85,H33&lt;13.644,B33&gt;=2.75,G33&lt;0.654,D33&lt;2.45,G33&lt;0.779,G33&lt;0.857,H33&lt;16.774,D33&gt;=1.75,D33&gt;=0.75),5.1,IF(AND(A33&gt;=6.75,A33&lt;6.85,H33&lt;13.644,B33&gt;=2.75,G33&lt;0.654,D33&lt;2.45,G33&lt;0.779,G33&lt;0.857,H33&lt;16.774,D33&gt;=1.75,D33&gt;=0.75),5.9,IF(AND(D33&gt;=2.35,A33&lt;6.75,A33&lt;6.85,H33&lt;13.644,B33&gt;=2.75,G33&lt;0.654,D33&lt;2.45,G33&lt;0.779,G33&lt;0.857,H33&lt;16.774,D33&gt;=1.75,D33&gt;=0.75),5.6,IF(AND(H33&lt;11.146,D33&lt;2.35,A33&lt;6.75,A33&lt;6.85,H33&lt;13.644,B33&gt;=2.75,G33&lt;0.654,D33&lt;2.45,G33&lt;0.779,G33&lt;0.857,H33&lt;16.774,D33&gt;=1.75,D33&gt;=0.75),5.4,IF(AND(H33&gt;=11.146,D33&lt;2.35,A33&lt;6.75,A33&lt;6.85,H33&lt;13.644,B33&gt;=2.75,G33&lt;0.654,D33&lt;2.45,G33&lt;0.779,G33&lt;0.857,H33&lt;16.774,D33&gt;=1.75,D33&gt;=0.75),5.6,"shouldnthappen"))))))))))))))))))))))))))))))))))))</f>
        <v>1.5</v>
      </c>
      <c r="AF33" s="1" t="n">
        <f aca="false">IF(AND(A33&lt;4.5,D33&lt;0.8),1.233,IF(AND(B33&lt;3.05,A33&gt;=4.5,D33&lt;0.8),1.4,IF(AND(D33&gt;=0.45,B33&gt;=3.05,A33&gt;=4.5,D33&lt;0.8),1.667,IF(AND(D33&lt;1.05,D33&lt;1.35,A33&lt;6.25,D33&gt;=0.8),3.633,IF(AND(H33&lt;13.935,A33&gt;=7.05,A33&gt;=6.25,D33&gt;=0.8),6,IF(AND(G33&gt;=0.948,D33&lt;0.45,B33&gt;=3.05,A33&gt;=4.5,D33&lt;0.8),1.7,IF(AND(G33&lt;0.652,D33&gt;=1.05,D33&lt;1.35,A33&lt;6.25,D33&gt;=0.8),4.16,IF(AND(D33&gt;=2.15,D33&gt;=1.75,D33&gt;=1.35,A33&lt;6.25,D33&gt;=0.8),5.4,IF(AND(G33&gt;=0.912,F33&lt;2.5,A33&lt;7.05,A33&gt;=6.25,D33&gt;=0.8),4.4,IF(AND(B33&gt;=3.25,F33&gt;=2.5,A33&lt;7.05,A33&gt;=6.25,D33&gt;=0.8),5.85,IF(AND(H33&lt;17.32,H33&gt;=13.935,A33&gt;=7.05,A33&gt;=6.25,D33&gt;=0.8),6.65,IF(AND(H33&gt;=17.32,H33&gt;=13.935,A33&gt;=7.05,A33&gt;=6.25,D33&gt;=0.8),6.4,IF(AND(H33&gt;=13.547,G33&lt;0.948,D33&lt;0.45,B33&gt;=3.05,A33&gt;=4.5,D33&lt;0.8),1.38,IF(AND(B33&gt;=2.75,G33&gt;=0.652,D33&gt;=1.05,D33&lt;1.35,A33&lt;6.25,D33&gt;=0.8),3.6,IF(AND(H33&lt;9.417,G33&lt;0.404,D33&lt;1.75,D33&gt;=1.35,A33&lt;6.25,D33&gt;=0.8),4.2,IF(AND(H33&gt;=9.417,G33&lt;0.404,D33&lt;1.75,D33&gt;=1.35,A33&lt;6.25,D33&gt;=0.8),4.5,IF(AND(G33&lt;0.464,G33&gt;=0.404,D33&lt;1.75,D33&gt;=1.35,A33&lt;6.25,D33&gt;=0.8),4.5,IF(AND(G33&gt;=0.464,G33&gt;=0.404,D33&lt;1.75,D33&gt;=1.35,A33&lt;6.25,D33&gt;=0.8),4.625,IF(AND(D33&lt;1.85,D33&lt;2.15,D33&gt;=1.75,D33&gt;=1.35,A33&lt;6.25,D33&gt;=0.8),4.9,IF(AND(D33&gt;=1.85,D33&lt;2.15,D33&gt;=1.75,D33&gt;=1.35,A33&lt;6.25,D33&gt;=0.8),5.05,IF(AND(G33&lt;0.332,G33&lt;0.912,F33&lt;2.5,A33&lt;7.05,A33&gt;=6.25,D33&gt;=0.8),4.467,IF(AND(G33&gt;=0.332,G33&lt;0.912,F33&lt;2.5,A33&lt;7.05,A33&gt;=6.25,D33&gt;=0.8),4.767,IF(AND(D33&lt;0.15,H33&lt;13.547,G33&lt;0.948,D33&lt;0.45,B33&gt;=3.05,A33&gt;=4.5,D33&lt;0.8),1.5,IF(AND(D33&lt;1.15,B33&lt;2.75,G33&gt;=0.652,D33&gt;=1.05,D33&lt;1.35,A33&lt;6.25,D33&gt;=0.8),3.9,IF(AND(D33&gt;=1.15,B33&lt;2.75,G33&gt;=0.652,D33&gt;=1.05,D33&lt;1.35,A33&lt;6.25,D33&gt;=0.8),4,IF(AND(D33&gt;=2.25,B33&lt;3.15,B33&lt;3.25,F33&gt;=2.5,A33&lt;7.05,A33&gt;=6.25,D33&gt;=0.8),5.14,IF(AND(G33&lt;0.621,B33&gt;=3.15,B33&lt;3.25,F33&gt;=2.5,A33&lt;7.05,A33&gt;=6.25,D33&gt;=0.8),5.75,IF(AND(G33&gt;=0.621,B33&gt;=3.15,B33&lt;3.25,F33&gt;=2.5,A33&lt;7.05,A33&gt;=6.25,D33&gt;=0.8),5.1,IF(AND(G33&gt;=0.862,D33&gt;=0.15,H33&lt;13.547,G33&lt;0.948,D33&lt;0.45,B33&gt;=3.05,A33&gt;=4.5,D33&lt;0.8),1.5,IF(AND(A33&lt;6.35,D33&lt;2.25,B33&lt;3.15,B33&lt;3.25,F33&gt;=2.5,A33&lt;7.05,A33&gt;=6.25,D33&gt;=0.8),5.267,IF(AND(A33&gt;=6.35,D33&lt;2.25,B33&lt;3.15,B33&lt;3.25,F33&gt;=2.5,A33&lt;7.05,A33&gt;=6.25,D33&gt;=0.8),5.42,IF(AND(A33&lt;5.1,G33&lt;0.862,D33&gt;=0.15,H33&lt;13.547,G33&lt;0.948,D33&lt;0.45,B33&gt;=3.05,A33&gt;=4.5,D33&lt;0.8),1.35,IF(AND(B33&lt;3.95,A33&gt;=5.1,G33&lt;0.862,D33&gt;=0.15,H33&lt;13.547,G33&lt;0.948,D33&lt;0.45,B33&gt;=3.05,A33&gt;=4.5,D33&lt;0.8),1.5,IF(AND(B33&gt;=3.95,A33&gt;=5.1,G33&lt;0.862,D33&gt;=0.15,H33&lt;13.547,G33&lt;0.948,D33&lt;0.45,B33&gt;=3.05,A33&gt;=4.5,D33&lt;0.8),1.467,"shouldnthappen"))))))))))))))))))))))))))))))))))</f>
        <v>1.35</v>
      </c>
      <c r="AG33" s="1" t="n">
        <f aca="false">IF(AND(H33&lt;5.748,A33&lt;4.85,D33&lt;0.75),1,IF(AND(B33&gt;=3.5,D33&gt;=1.75,D33&gt;=0.75),6.2,IF(AND(A33&gt;=4.65,H33&gt;=5.748,A33&lt;4.85,D33&lt;0.75),1.333,IF(AND(H33&lt;6.417,B33&lt;3.45,A33&gt;=4.85,D33&lt;0.75),1.7,IF(AND(A33&lt;5.05,B33&gt;=3.45,A33&gt;=4.85,D33&lt;0.75),1.4,IF(AND(A33&gt;=5.05,B33&gt;=3.45,A33&gt;=4.85,D33&lt;0.75),1.5,IF(AND(F33&gt;=2.5,H33&lt;13.641,D33&lt;1.75,D33&gt;=0.75),4.667,IF(AND(G33&lt;0.187,H33&gt;=13.641,D33&lt;1.75,D33&gt;=0.75),5,IF(AND(A33&gt;=7.1,B33&lt;3.5,D33&gt;=1.75,D33&gt;=0.75),6.575,IF(AND(G33&lt;0.161,A33&lt;4.65,H33&gt;=5.748,A33&lt;4.85,D33&lt;0.75),1.5,IF(AND(H33&lt;8.399,H33&gt;=6.417,B33&lt;3.45,A33&gt;=4.85,D33&lt;0.75),1.5,IF(AND(H33&gt;=8.399,H33&gt;=6.417,B33&lt;3.45,A33&gt;=4.85,D33&lt;0.75),1.625,IF(AND(G33&lt;0.086,F33&lt;2.5,H33&lt;13.641,D33&lt;1.75,D33&gt;=0.75),4.7,IF(AND(D33&lt;1.35,G33&gt;=0.187,H33&gt;=13.641,D33&lt;1.75,D33&gt;=0.75),4.2,IF(AND(G33&lt;0.422,G33&gt;=0.161,A33&lt;4.65,H33&gt;=5.748,A33&lt;4.85,D33&lt;0.75),1.4,IF(AND(G33&gt;=0.422,G33&gt;=0.161,A33&lt;4.65,H33&gt;=5.748,A33&lt;4.85,D33&lt;0.75),1.3,IF(AND(B33&lt;2.5,D33&gt;=1.35,G33&gt;=0.187,H33&gt;=13.641,D33&lt;1.75,D33&gt;=0.75),4.5,IF(AND(B33&lt;2.75,A33&lt;6,A33&lt;7.1,B33&lt;3.5,D33&gt;=1.75,D33&gt;=0.75),5.1,IF(AND(B33&gt;=2.75,A33&lt;6,A33&lt;7.1,B33&lt;3.5,D33&gt;=1.75,D33&gt;=0.75),5.02,IF(AND(A33&lt;5.15,A33&lt;5.9,G33&gt;=0.086,F33&lt;2.5,H33&lt;13.641,D33&lt;1.75,D33&gt;=0.75),3,IF(AND(G33&lt;0.644,A33&gt;=5.9,G33&gt;=0.086,F33&lt;2.5,H33&lt;13.641,D33&lt;1.75,D33&gt;=0.75),4.65,IF(AND(G33&gt;=0.644,A33&gt;=5.9,G33&gt;=0.086,F33&lt;2.5,H33&lt;13.641,D33&lt;1.75,D33&gt;=0.75),4.24,IF(AND(D33&lt;1.45,B33&gt;=2.5,D33&gt;=1.35,G33&gt;=0.187,H33&gt;=13.641,D33&lt;1.75,D33&gt;=0.75),4.68,IF(AND(D33&gt;=1.45,B33&gt;=2.5,D33&gt;=1.35,G33&gt;=0.187,H33&gt;=13.641,D33&lt;1.75,D33&gt;=0.75),4.833,IF(AND(H33&lt;13.18,D33&lt;2.05,A33&gt;=6,A33&lt;7.1,B33&lt;3.5,D33&gt;=1.75,D33&gt;=0.75),5.44,IF(AND(H33&gt;=13.18,D33&lt;2.05,A33&gt;=6,A33&lt;7.1,B33&lt;3.5,D33&gt;=1.75,D33&gt;=0.75),5.1,IF(AND(H33&lt;8.759,D33&gt;=2.05,A33&gt;=6,A33&lt;7.1,B33&lt;3.5,D33&gt;=1.75,D33&gt;=0.75),5.4,IF(AND(A33&gt;=5.75,A33&gt;=5.15,A33&lt;5.9,G33&gt;=0.086,F33&lt;2.5,H33&lt;13.641,D33&lt;1.75,D33&gt;=0.75),3.967,IF(AND(H33&lt;10.159,H33&gt;=8.759,D33&gt;=2.05,A33&gt;=6,A33&lt;7.1,B33&lt;3.5,D33&gt;=1.75,D33&gt;=0.75),5.925,IF(AND(D33&lt;1.2,A33&lt;5.75,A33&gt;=5.15,A33&lt;5.9,G33&gt;=0.086,F33&lt;2.5,H33&lt;13.641,D33&lt;1.75,D33&gt;=0.75),3.667,IF(AND(D33&lt;2.25,H33&gt;=10.159,H33&gt;=8.759,D33&gt;=2.05,A33&gt;=6,A33&lt;7.1,B33&lt;3.5,D33&gt;=1.75,D33&gt;=0.75),5.66,IF(AND(D33&gt;=2.25,H33&gt;=10.159,H33&gt;=8.759,D33&gt;=2.05,A33&gt;=6,A33&lt;7.1,B33&lt;3.5,D33&gt;=1.75,D33&gt;=0.75),5.34,IF(AND(D33&lt;1.35,D33&gt;=1.2,A33&lt;5.75,A33&gt;=5.15,A33&lt;5.9,G33&gt;=0.086,F33&lt;2.5,H33&lt;13.641,D33&lt;1.75,D33&gt;=0.75),4.025,IF(AND(D33&gt;=1.35,D33&gt;=1.2,A33&lt;5.75,A33&gt;=5.15,A33&lt;5.9,G33&gt;=0.086,F33&lt;2.5,H33&lt;13.641,D33&lt;1.75,D33&gt;=0.75),3.9,"shouldnthappen"))))))))))))))))))))))))))))))))))</f>
        <v>1.333</v>
      </c>
      <c r="AH33" s="1" t="n">
        <f aca="false">IF(AND(F33&lt;1.5,H33&lt;6.799,A33&lt;5.45),1.7,IF(AND(F33&gt;=1.5,H33&lt;6.799,A33&lt;5.45),4.1,IF(AND(D33&gt;=0.8,H33&gt;=6.799,A33&lt;5.45),3.9,IF(AND(H33&lt;7.564,F33&lt;2.5,A33&gt;=5.45),3.925,IF(AND(H33&gt;=16.284,F33&gt;=2.5,A33&gt;=5.45),6.5,IF(AND(A33&lt;4.35,D33&lt;0.8,H33&gt;=6.799,A33&lt;5.45),1.1,IF(AND(B33&lt;2.8,D33&lt;1.35,H33&gt;=7.564,F33&lt;2.5,A33&gt;=5.45),4.1,IF(AND(B33&gt;=2.8,D33&lt;1.35,H33&gt;=7.564,F33&lt;2.5,A33&gt;=5.45),4.267,IF(AND(B33&lt;2.75,D33&gt;=1.35,H33&gt;=7.564,F33&lt;2.5,A33&gt;=5.45),5,IF(AND(G33&gt;=0.078,G33&lt;0.26,H33&lt;16.284,F33&gt;=2.5,A33&gt;=5.45),6.06,IF(AND(G33&gt;=0.805,G33&gt;=0.26,H33&lt;16.284,F33&gt;=2.5,A33&gt;=5.45),5.02,IF(AND(H33&gt;=10.109,B33&gt;=3.45,A33&gt;=4.35,D33&lt;0.8,H33&gt;=6.799,A33&lt;5.45),1.55,IF(AND(D33&lt;2.25,G33&lt;0.078,G33&lt;0.26,H33&lt;16.284,F33&gt;=2.5,A33&gt;=5.45),5.6,IF(AND(D33&gt;=2.25,G33&lt;0.078,G33&lt;0.26,H33&lt;16.284,F33&gt;=2.5,A33&gt;=5.45),5.7,IF(AND(A33&lt;6.15,G33&lt;0.805,G33&gt;=0.26,H33&lt;16.284,F33&gt;=2.5,A33&gt;=5.45),4.967,IF(AND(A33&lt;4.65,H33&lt;12.227,B33&lt;3.45,A33&gt;=4.35,D33&lt;0.8,H33&gt;=6.799,A33&lt;5.45),1.333,IF(AND(A33&lt;4.85,H33&gt;=12.227,B33&lt;3.45,A33&gt;=4.35,D33&lt;0.8,H33&gt;=6.799,A33&lt;5.45),1.42,IF(AND(A33&gt;=4.85,H33&gt;=12.227,B33&lt;3.45,A33&gt;=4.35,D33&lt;0.8,H33&gt;=6.799,A33&lt;5.45),1.533,IF(AND(A33&lt;5.05,H33&lt;10.109,B33&gt;=3.45,A33&gt;=4.35,D33&lt;0.8,H33&gt;=6.799,A33&lt;5.45),1.4,IF(AND(A33&gt;=5.05,H33&lt;10.109,B33&gt;=3.45,A33&gt;=4.35,D33&lt;0.8,H33&gt;=6.799,A33&lt;5.45),1.5,IF(AND(G33&lt;0.14,H33&lt;13.531,B33&gt;=2.75,D33&gt;=1.35,H33&gt;=7.564,F33&lt;2.5,A33&gt;=5.45),4.7,IF(AND(G33&lt;0.187,H33&gt;=13.531,B33&gt;=2.75,D33&gt;=1.35,H33&gt;=7.564,F33&lt;2.5,A33&gt;=5.45),5,IF(AND(G33&gt;=0.187,H33&gt;=13.531,B33&gt;=2.75,D33&gt;=1.35,H33&gt;=7.564,F33&lt;2.5,A33&gt;=5.45),4.66,IF(AND(A33&lt;6.35,A33&gt;=6.15,G33&lt;0.805,G33&gt;=0.26,H33&lt;16.284,F33&gt;=2.5,A33&gt;=5.45),6,IF(AND(D33&lt;0.15,A33&gt;=4.65,H33&lt;12.227,B33&lt;3.45,A33&gt;=4.35,D33&lt;0.8,H33&gt;=6.799,A33&lt;5.45),1.5,IF(AND(H33&lt;10.723,G33&gt;=0.14,H33&lt;13.531,B33&gt;=2.75,D33&gt;=1.35,H33&gt;=7.564,F33&lt;2.5,A33&gt;=5.45),4.6,IF(AND(H33&gt;=10.723,G33&gt;=0.14,H33&lt;13.531,B33&gt;=2.75,D33&gt;=1.35,H33&gt;=7.564,F33&lt;2.5,A33&gt;=5.45),4.46,IF(AND(G33&lt;0.364,A33&gt;=6.35,A33&gt;=6.15,G33&lt;0.805,G33&gt;=0.26,H33&lt;16.284,F33&gt;=2.5,A33&gt;=5.45),5.28,IF(AND(A33&lt;5.1,D33&gt;=0.15,A33&gt;=4.65,H33&lt;12.227,B33&lt;3.45,A33&gt;=4.35,D33&lt;0.8,H33&gt;=6.799,A33&lt;5.45),1.36,IF(AND(A33&gt;=5.1,D33&gt;=0.15,A33&gt;=4.65,H33&lt;12.227,B33&lt;3.45,A33&gt;=4.35,D33&lt;0.8,H33&gt;=6.799,A33&lt;5.45),1.4,IF(AND(G33&gt;=0.6,G33&gt;=0.364,A33&gt;=6.35,A33&gt;=6.15,G33&lt;0.805,G33&gt;=0.26,H33&lt;16.284,F33&gt;=2.5,A33&gt;=5.45),5.1,IF(AND(A33&gt;=6.95,G33&lt;0.6,G33&gt;=0.364,A33&gt;=6.35,A33&gt;=6.15,G33&lt;0.805,G33&gt;=0.26,H33&lt;16.284,F33&gt;=2.5,A33&gt;=5.45),5.8,IF(AND(B33&lt;3.2,A33&lt;6.95,G33&lt;0.6,G33&gt;=0.364,A33&gt;=6.35,A33&gt;=6.15,G33&lt;0.805,G33&gt;=0.26,H33&lt;16.284,F33&gt;=2.5,A33&gt;=5.45),5.6,IF(AND(B33&gt;=3.2,A33&lt;6.95,G33&lt;0.6,G33&gt;=0.364,A33&gt;=6.35,A33&gt;=6.15,G33&lt;0.805,G33&gt;=0.26,H33&lt;16.284,F33&gt;=2.5,A33&gt;=5.45),5.7,"shouldnthappen"))))))))))))))))))))))))))))))))))</f>
        <v>1.7</v>
      </c>
      <c r="AI33" s="1" t="n">
        <f aca="false">IF(AND(B33&gt;=3.55,A33&lt;5.05,F33&lt;1.5),1,IF(AND(H33&gt;=13.436,A33&gt;=5.05,F33&lt;1.5),1.633,IF(AND(A33&lt;4.35,B33&lt;3.55,A33&lt;5.05,F33&lt;1.5),1.1,IF(AND(A33&lt;5.15,H33&lt;13.436,A33&gt;=5.05,F33&lt;1.5),1.6,IF(AND(G33&lt;0.837,D33&lt;1.2,B33&lt;2.65,F33&gt;=1.5),3.7,IF(AND(G33&gt;=0.837,D33&lt;1.2,B33&lt;2.65,F33&gt;=1.5),3,IF(AND(D33&lt;1.4,D33&gt;=1.2,B33&lt;2.65,F33&gt;=1.5),4.133,IF(AND(D33&gt;=1.4,D33&gt;=1.2,B33&lt;2.65,F33&gt;=1.5),4.633,IF(AND(G33&lt;0.302,A33&gt;=4.35,B33&lt;3.55,A33&lt;5.05,F33&lt;1.5),1.34,IF(AND(D33&gt;=0.3,A33&gt;=5.15,H33&lt;13.436,A33&gt;=5.05,F33&lt;1.5),1.5,IF(AND(G33&lt;0.233,G33&lt;0.265,D33&lt;1.55,B33&gt;=2.65,F33&gt;=1.5),4.56,IF(AND(G33&gt;=0.233,G33&lt;0.265,D33&lt;1.55,B33&gt;=2.65,F33&gt;=1.5),5.1,IF(AND(G33&lt;0.395,G33&gt;=0.265,D33&lt;1.55,B33&gt;=2.65,F33&gt;=1.5),4.025,IF(AND(H33&lt;13.935,A33&gt;=7.05,D33&gt;=1.55,B33&gt;=2.65,F33&gt;=1.5),6.12,IF(AND(H33&gt;=13.935,A33&gt;=7.05,D33&gt;=1.55,B33&gt;=2.65,F33&gt;=1.5),6.64,IF(AND(G33&gt;=0.858,G33&gt;=0.302,A33&gt;=4.35,B33&lt;3.55,A33&lt;5.05,F33&lt;1.5),1.3,IF(AND(H33&lt;6.543,D33&lt;0.3,A33&gt;=5.15,H33&lt;13.436,A33&gt;=5.05,F33&lt;1.5),1.4,IF(AND(H33&gt;=6.543,D33&lt;0.3,A33&gt;=5.15,H33&lt;13.436,A33&gt;=5.05,F33&lt;1.5),1.48,IF(AND(A33&lt;6.3,G33&gt;=0.395,G33&gt;=0.265,D33&lt;1.55,B33&gt;=2.65,F33&gt;=1.5),4.14,IF(AND(A33&gt;=6.3,G33&gt;=0.395,G33&gt;=0.265,D33&lt;1.55,B33&gt;=2.65,F33&gt;=1.5),4.767,IF(AND(G33&gt;=0.669,B33&lt;3.15,A33&lt;7.05,D33&gt;=1.55,B33&gt;=2.65,F33&gt;=1.5),5,IF(AND(H33&lt;9.459,G33&lt;0.858,G33&gt;=0.302,A33&gt;=4.35,B33&lt;3.55,A33&lt;5.05,F33&lt;1.5),1.4,IF(AND(H33&gt;=9.459,G33&lt;0.858,G33&gt;=0.302,A33&gt;=4.35,B33&lt;3.55,A33&lt;5.05,F33&lt;1.5),1.6,IF(AND(G33&gt;=0.433,G33&lt;0.669,B33&lt;3.15,A33&lt;7.05,D33&gt;=1.55,B33&gt;=2.65,F33&gt;=1.5),5.68,IF(AND(G33&lt;0.481,H33&lt;10.257,B33&gt;=3.15,A33&lt;7.05,D33&gt;=1.55,B33&gt;=2.65,F33&gt;=1.5),5.7,IF(AND(G33&gt;=0.481,H33&lt;10.257,B33&gt;=3.15,A33&lt;7.05,D33&gt;=1.55,B33&gt;=2.65,F33&gt;=1.5),5.9,IF(AND(D33&lt;2.15,H33&gt;=10.257,B33&gt;=3.15,A33&lt;7.05,D33&gt;=1.55,B33&gt;=2.65,F33&gt;=1.5),5.1,IF(AND(D33&gt;=2.15,H33&gt;=10.257,B33&gt;=3.15,A33&lt;7.05,D33&gt;=1.55,B33&gt;=2.65,F33&gt;=1.5),5.42,IF(AND(G33&lt;0.098,G33&lt;0.433,G33&lt;0.669,B33&lt;3.15,A33&lt;7.05,D33&gt;=1.55,B33&gt;=2.65,F33&gt;=1.5),5.567,IF(AND(D33&lt;1.8,G33&gt;=0.098,G33&lt;0.433,G33&lt;0.669,B33&lt;3.15,A33&lt;7.05,D33&gt;=1.55,B33&gt;=2.65,F33&gt;=1.5),5.033,IF(AND(G33&gt;=0.312,D33&gt;=1.8,G33&gt;=0.098,G33&lt;0.433,G33&lt;0.669,B33&lt;3.15,A33&lt;7.05,D33&gt;=1.55,B33&gt;=2.65,F33&gt;=1.5),5.4,IF(AND(H33&lt;9.002,G33&lt;0.312,D33&gt;=1.8,G33&gt;=0.098,G33&lt;0.433,G33&lt;0.669,B33&lt;3.15,A33&lt;7.05,D33&gt;=1.55,B33&gt;=2.65,F33&gt;=1.5),5.1,IF(AND(H33&gt;=9.002,G33&lt;0.312,D33&gt;=1.8,G33&gt;=0.098,G33&lt;0.433,G33&lt;0.669,B33&lt;3.15,A33&lt;7.05,D33&gt;=1.55,B33&gt;=2.65,F33&gt;=1.5),5.26,"shouldnthappen")))))))))))))))))))))))))))))))))</f>
        <v>1.4</v>
      </c>
      <c r="AJ33" s="1" t="n">
        <f aca="false">IF(AND(A33&gt;=5.25,D33&gt;=0.35,D33&lt;0.8),1.433,IF(AND(F33&gt;=2.5,H33&lt;6.927,D33&gt;=0.8),5.1,IF(AND(H33&lt;5.85,B33&lt;3.65,D33&lt;0.35,D33&lt;0.8),1,IF(AND(A33&lt;5.55,B33&gt;=3.65,D33&lt;0.35,D33&lt;0.8),1.5,IF(AND(A33&gt;=5.55,B33&gt;=3.65,D33&lt;0.35,D33&lt;0.8),1.7,IF(AND(H33&lt;7.949,A33&lt;5.25,D33&gt;=0.35,D33&lt;0.8),1.9,IF(AND(H33&gt;=7.949,A33&lt;5.25,D33&gt;=0.35,D33&lt;0.8),1.54,IF(AND(A33&lt;5.55,F33&lt;2.5,H33&lt;6.927,D33&gt;=0.8),3.98,IF(AND(A33&gt;=5.55,F33&lt;2.5,H33&lt;6.927,D33&gt;=0.8),4.1,IF(AND(A33&gt;=7.25,D33&gt;=1.55,H33&gt;=6.927,D33&gt;=0.8),6.65,IF(AND(A33&lt;5.75,D33&lt;1.2,D33&lt;1.55,H33&gt;=6.927,D33&gt;=0.8),3.62,IF(AND(A33&gt;=5.75,D33&lt;1.2,D33&lt;1.55,H33&gt;=6.927,D33&gt;=0.8),4.1,IF(AND(G33&lt;0.175,A33&lt;4.8,H33&gt;=5.85,B33&lt;3.65,D33&lt;0.35,D33&lt;0.8),1.5,IF(AND(G33&gt;=0.175,A33&lt;4.8,H33&gt;=5.85,B33&lt;3.65,D33&lt;0.35,D33&lt;0.8),1.3,IF(AND(A33&gt;=5.05,A33&gt;=4.8,H33&gt;=5.85,B33&lt;3.65,D33&lt;0.35,D33&lt;0.8),1.5,IF(AND(G33&gt;=0.735,A33&lt;6.25,D33&gt;=1.2,D33&lt;1.55,H33&gt;=6.927,D33&gt;=0.8),4,IF(AND(H33&lt;10.464,A33&lt;6.2,A33&lt;7.25,D33&gt;=1.55,H33&gt;=6.927,D33&gt;=0.8),5.1,IF(AND(H33&gt;=10.464,A33&lt;6.2,A33&lt;7.25,D33&gt;=1.55,H33&gt;=6.927,D33&gt;=0.8),4.9,IF(AND(G33&lt;0.418,A33&lt;5.05,A33&gt;=4.8,H33&gt;=5.85,B33&lt;3.65,D33&lt;0.35,D33&lt;0.8),1.48,IF(AND(G33&gt;=0.418,A33&lt;5.05,A33&gt;=4.8,H33&gt;=5.85,B33&lt;3.65,D33&lt;0.35,D33&lt;0.8),1.3,IF(AND(B33&lt;2.75,G33&lt;0.735,A33&lt;6.25,D33&gt;=1.2,D33&lt;1.55,H33&gt;=6.927,D33&gt;=0.8),4.35,IF(AND(H33&lt;15.422,D33&lt;1.45,A33&gt;=6.25,D33&gt;=1.2,D33&lt;1.55,H33&gt;=6.927,D33&gt;=0.8),4.375,IF(AND(H33&gt;=15.422,D33&lt;1.45,A33&gt;=6.25,D33&gt;=1.2,D33&lt;1.55,H33&gt;=6.927,D33&gt;=0.8),4.7,IF(AND(A33&lt;6.4,D33&gt;=1.45,A33&gt;=6.25,D33&gt;=1.2,D33&lt;1.55,H33&gt;=6.927,D33&gt;=0.8),5.1,IF(AND(G33&gt;=0.576,D33&lt;2.15,A33&gt;=6.2,A33&lt;7.25,D33&gt;=1.55,H33&gt;=6.927,D33&gt;=0.8),5.1,IF(AND(G33&lt;0.537,D33&gt;=2.15,A33&gt;=6.2,A33&lt;7.25,D33&gt;=1.55,H33&gt;=6.927,D33&gt;=0.8),5.533,IF(AND(G33&gt;=0.537,D33&gt;=2.15,A33&gt;=6.2,A33&lt;7.25,D33&gt;=1.55,H33&gt;=6.927,D33&gt;=0.8),5.9,IF(AND(D33&lt;1.45,B33&gt;=2.75,G33&lt;0.735,A33&lt;6.25,D33&gt;=1.2,D33&lt;1.55,H33&gt;=6.927,D33&gt;=0.8),4.6,IF(AND(D33&gt;=1.45,B33&gt;=2.75,G33&lt;0.735,A33&lt;6.25,D33&gt;=1.2,D33&lt;1.55,H33&gt;=6.927,D33&gt;=0.8),4.5,IF(AND(H33&lt;12.582,A33&gt;=6.4,D33&gt;=1.45,A33&gt;=6.25,D33&gt;=1.2,D33&lt;1.55,H33&gt;=6.927,D33&gt;=0.8),4.66,IF(AND(H33&gt;=12.582,A33&gt;=6.4,D33&gt;=1.45,A33&gt;=6.25,D33&gt;=1.2,D33&lt;1.55,H33&gt;=6.927,D33&gt;=0.8),4.9,IF(AND(B33&lt;2.75,G33&lt;0.576,D33&lt;2.15,A33&gt;=6.2,A33&lt;7.25,D33&gt;=1.55,H33&gt;=6.927,D33&gt;=0.8),5.3,IF(AND(G33&gt;=0.395,B33&gt;=2.75,G33&lt;0.576,D33&lt;2.15,A33&gt;=6.2,A33&lt;7.25,D33&gt;=1.55,H33&gt;=6.927,D33&gt;=0.8),5.6,IF(AND(D33&gt;=1.9,G33&lt;0.395,B33&gt;=2.75,G33&lt;0.576,D33&lt;2.15,A33&gt;=6.2,A33&lt;7.25,D33&gt;=1.55,H33&gt;=6.927,D33&gt;=0.8),5.333,IF(AND(B33&lt;2.95,D33&lt;1.9,G33&lt;0.395,B33&gt;=2.75,G33&lt;0.576,D33&lt;2.15,A33&gt;=6.2,A33&lt;7.25,D33&gt;=1.55,H33&gt;=6.927,D33&gt;=0.8),5.6,IF(AND(B33&gt;=2.95,D33&lt;1.9,G33&lt;0.395,B33&gt;=2.75,G33&lt;0.576,D33&lt;2.15,A33&gt;=6.2,A33&lt;7.25,D33&gt;=1.55,H33&gt;=6.927,D33&gt;=0.8),5.5,"shouldnthappen"))))))))))))))))))))))))))))))))))))</f>
        <v>1.48</v>
      </c>
      <c r="AK33" s="1" t="n">
        <f aca="false">IF(AND(H33&lt;5.85,B33&lt;3.65,F33&lt;1.5),1,IF(AND(B33&gt;=3.95,B33&gt;=3.65,F33&lt;1.5),1.433,IF(AND(A33&lt;5.15,F33&lt;2.5,F33&gt;=1.5),3.075,IF(AND(D33&gt;=0.35,H33&gt;=5.85,B33&lt;3.65,F33&lt;1.5),1.5,IF(AND(G33&lt;0.168,B33&lt;3.95,B33&gt;=3.65,F33&lt;1.5),1.7,IF(AND(H33&lt;5.767,A33&lt;7.25,F33&gt;=2.5,F33&gt;=1.5),4.5,IF(AND(D33&lt;1.9,A33&gt;=7.25,F33&gt;=2.5,F33&gt;=1.5),6.3,IF(AND(D33&gt;=1.9,A33&gt;=7.25,F33&gt;=2.5,F33&gt;=1.5),6.575,IF(AND(B33&lt;3.75,G33&gt;=0.168,B33&lt;3.95,B33&gt;=3.65,F33&lt;1.5),1.5,IF(AND(B33&gt;=3.75,G33&gt;=0.168,B33&lt;3.95,B33&gt;=3.65,F33&lt;1.5),1.6,IF(AND(D33&gt;=1.35,A33&lt;6.15,A33&gt;=5.15,F33&lt;2.5,F33&gt;=1.5),4.42,IF(AND(D33&lt;1.4,A33&gt;=6.15,A33&gt;=5.15,F33&lt;2.5,F33&gt;=1.5),4.5,IF(AND(D33&gt;=1.4,A33&gt;=6.15,A33&gt;=5.15,F33&lt;2.5,F33&gt;=1.5),4.675,IF(AND(D33&lt;0.15,H33&lt;11.218,D33&lt;0.35,H33&gt;=5.85,B33&lt;3.65,F33&lt;1.5),1.5,IF(AND(D33&lt;0.15,H33&gt;=11.218,D33&lt;0.35,H33&gt;=5.85,B33&lt;3.65,F33&lt;1.5),1.1,IF(AND(B33&lt;2.7,D33&lt;1.35,A33&lt;6.15,A33&gt;=5.15,F33&lt;2.5,F33&gt;=1.5),3.82,IF(AND(A33&lt;6.15,G33&gt;=0.755,H33&gt;=5.767,A33&lt;7.25,F33&gt;=2.5,F33&gt;=1.5),4.98,IF(AND(A33&gt;=6.15,G33&gt;=0.755,H33&gt;=5.767,A33&lt;7.25,F33&gt;=2.5,F33&gt;=1.5),5.3,IF(AND(B33&lt;3.4,D33&gt;=0.15,H33&lt;11.218,D33&lt;0.35,H33&gt;=5.85,B33&lt;3.65,F33&lt;1.5),1.4,IF(AND(B33&gt;=3.4,D33&gt;=0.15,H33&lt;11.218,D33&lt;0.35,H33&gt;=5.85,B33&lt;3.65,F33&lt;1.5),1.3,IF(AND(H33&lt;11.731,D33&gt;=0.15,H33&gt;=11.218,D33&lt;0.35,H33&gt;=5.85,B33&lt;3.65,F33&lt;1.5),1.2,IF(AND(H33&lt;9.053,B33&gt;=2.7,D33&lt;1.35,A33&lt;6.15,A33&gt;=5.15,F33&lt;2.5,F33&gt;=1.5),3.85,IF(AND(D33&gt;=2.1,B33&lt;2.85,G33&lt;0.755,H33&gt;=5.767,A33&lt;7.25,F33&gt;=2.5,F33&gt;=1.5),5.6,IF(AND(D33&gt;=2.45,B33&gt;=2.85,G33&lt;0.755,H33&gt;=5.767,A33&lt;7.25,F33&gt;=2.5,F33&gt;=1.5),5.8,IF(AND(B33&gt;=3.45,H33&gt;=11.731,D33&gt;=0.15,H33&gt;=11.218,D33&lt;0.35,H33&gt;=5.85,B33&lt;3.65,F33&lt;1.5),1.3,IF(AND(A33&lt;5.9,H33&gt;=9.053,B33&gt;=2.7,D33&lt;1.35,A33&lt;6.15,A33&gt;=5.15,F33&lt;2.5,F33&gt;=1.5),4.3,IF(AND(A33&gt;=5.9,H33&gt;=9.053,B33&gt;=2.7,D33&lt;1.35,A33&lt;6.15,A33&gt;=5.15,F33&lt;2.5,F33&gt;=1.5),4,IF(AND(G33&gt;=0.519,D33&lt;2.1,B33&lt;2.85,G33&lt;0.755,H33&gt;=5.767,A33&lt;7.25,F33&gt;=2.5,F33&gt;=1.5),4.9,IF(AND(A33&gt;=7.05,D33&lt;2.45,B33&gt;=2.85,G33&lt;0.755,H33&gt;=5.767,A33&lt;7.25,F33&gt;=2.5,F33&gt;=1.5),5.8,IF(AND(H33&lt;14.396,B33&lt;3.45,H33&gt;=11.731,D33&gt;=0.15,H33&gt;=11.218,D33&lt;0.35,H33&gt;=5.85,B33&lt;3.65,F33&lt;1.5),1.44,IF(AND(H33&gt;=14.396,B33&lt;3.45,H33&gt;=11.731,D33&gt;=0.15,H33&gt;=11.218,D33&lt;0.35,H33&gt;=5.85,B33&lt;3.65,F33&lt;1.5),1.3,IF(AND(G33&lt;0.282,G33&lt;0.519,D33&lt;2.1,B33&lt;2.85,G33&lt;0.755,H33&gt;=5.767,A33&lt;7.25,F33&gt;=2.5,F33&gt;=1.5),5.1,IF(AND(G33&gt;=0.282,G33&lt;0.519,D33&lt;2.1,B33&lt;2.85,G33&lt;0.755,H33&gt;=5.767,A33&lt;7.25,F33&gt;=2.5,F33&gt;=1.5),5.3,IF(AND(A33&lt;6.4,D33&lt;1.9,A33&lt;7.05,D33&lt;2.45,B33&gt;=2.85,G33&lt;0.755,H33&gt;=5.767,A33&lt;7.25,F33&gt;=2.5,F33&gt;=1.5),5.6,IF(AND(A33&gt;=6.4,D33&lt;1.9,A33&lt;7.05,D33&lt;2.45,B33&gt;=2.85,G33&lt;0.755,H33&gt;=5.767,A33&lt;7.25,F33&gt;=2.5,F33&gt;=1.5),5.5,IF(AND(H33&lt;8.884,D33&gt;=1.9,A33&lt;7.05,D33&lt;2.45,B33&gt;=2.85,G33&lt;0.755,H33&gt;=5.767,A33&lt;7.25,F33&gt;=2.5,F33&gt;=1.5),5.3,IF(AND(H33&gt;=8.884,D33&gt;=1.9,A33&lt;7.05,D33&lt;2.45,B33&gt;=2.85,G33&lt;0.755,H33&gt;=5.767,A33&lt;7.25,F33&gt;=2.5,F33&gt;=1.5),5.52,"shouldnthappen")))))))))))))))))))))))))))))))))))))</f>
        <v>1.4</v>
      </c>
      <c r="AL33" s="1" t="n">
        <f aca="false">IF(AND(H33&lt;5.85,A33&lt;5.05,D33&lt;0.8),1,IF(AND(B33&lt;3.35,A33&gt;=5.05,D33&lt;0.8),1.7,IF(AND(D33&gt;=2.45,F33&gt;=2.5,D33&gt;=0.8),6.05,IF(AND(H33&gt;=11.218,H33&gt;=5.85,A33&lt;5.05,D33&lt;0.8),1.28,IF(AND(G33&gt;=0.948,B33&gt;=3.35,A33&gt;=5.05,D33&lt;0.8),1.7,IF(AND(G33&gt;=0.423,H33&lt;11.218,H33&gt;=5.85,A33&lt;5.05,D33&lt;0.8),1.3,IF(AND(B33&lt;3.6,G33&lt;0.948,B33&gt;=3.35,A33&gt;=5.05,D33&lt;0.8),1.4,IF(AND(H33&lt;10.258,D33&lt;1.15,A33&lt;5.9,F33&lt;2.5,D33&gt;=0.8),3.36,IF(AND(H33&gt;=10.258,D33&lt;1.15,A33&lt;5.9,F33&lt;2.5,D33&gt;=0.8),3.9,IF(AND(A33&lt;5.3,D33&gt;=1.15,A33&lt;5.9,F33&lt;2.5,D33&gt;=0.8),3.9,IF(AND(D33&lt;1.55,B33&lt;2.75,A33&gt;=5.9,F33&lt;2.5,D33&gt;=0.8),4.64,IF(AND(D33&gt;=1.55,B33&lt;2.75,A33&gt;=5.9,F33&lt;2.5,D33&gt;=0.8),5.1,IF(AND(D33&gt;=1.6,B33&gt;=2.75,A33&gt;=5.9,F33&lt;2.5,D33&gt;=0.8),5,IF(AND(H33&lt;5.767,H33&lt;8.598,D33&lt;2.45,F33&gt;=2.5,D33&gt;=0.8),4.5,IF(AND(A33&lt;6.25,H33&gt;=8.598,D33&lt;2.45,F33&gt;=2.5,D33&gt;=0.8),5.02,IF(AND(B33&lt;3.55,G33&lt;0.423,H33&lt;11.218,H33&gt;=5.85,A33&lt;5.05,D33&lt;0.8),1.525,IF(AND(B33&gt;=3.55,G33&lt;0.423,H33&lt;11.218,H33&gt;=5.85,A33&lt;5.05,D33&lt;0.8),1.4,IF(AND(H33&gt;=13.932,B33&gt;=3.6,G33&lt;0.948,B33&gt;=3.35,A33&gt;=5.05,D33&lt;0.8),1.65,IF(AND(G33&gt;=0.652,A33&gt;=5.3,D33&gt;=1.15,A33&lt;5.9,F33&lt;2.5,D33&gt;=0.8),3.8,IF(AND(D33&lt;1.35,D33&lt;1.6,B33&gt;=2.75,A33&gt;=5.9,F33&lt;2.5,D33&gt;=0.8),4.42,IF(AND(H33&lt;6.656,H33&gt;=5.767,H33&lt;8.598,D33&lt;2.45,F33&gt;=2.5,D33&gt;=0.8),5.033,IF(AND(H33&gt;=6.656,H33&gt;=5.767,H33&lt;8.598,D33&lt;2.45,F33&gt;=2.5,D33&gt;=0.8),5.1,IF(AND(G33&gt;=0.885,A33&gt;=6.25,H33&gt;=8.598,D33&lt;2.45,F33&gt;=2.5,D33&gt;=0.8),5.2,IF(AND(H33&lt;6.926,H33&lt;13.932,B33&gt;=3.6,G33&lt;0.948,B33&gt;=3.35,A33&gt;=5.05,D33&lt;0.8),1.433,IF(AND(H33&gt;=6.926,H33&lt;13.932,B33&gt;=3.6,G33&lt;0.948,B33&gt;=3.35,A33&gt;=5.05,D33&lt;0.8),1.5,IF(AND(A33&lt;5.65,G33&lt;0.652,A33&gt;=5.3,D33&gt;=1.15,A33&lt;5.9,F33&lt;2.5,D33&gt;=0.8),4.36,IF(AND(A33&gt;=5.65,G33&lt;0.652,A33&gt;=5.3,D33&gt;=1.15,A33&lt;5.9,F33&lt;2.5,D33&gt;=0.8),4.2,IF(AND(H33&gt;=13.561,D33&gt;=1.35,D33&lt;1.6,B33&gt;=2.75,A33&gt;=5.9,F33&lt;2.5,D33&gt;=0.8),4.767,IF(AND(H33&lt;9.091,G33&lt;0.885,A33&gt;=6.25,H33&gt;=8.598,D33&lt;2.45,F33&gt;=2.5,D33&gt;=0.8),6.3,IF(AND(H33&gt;=12.206,H33&lt;13.561,D33&gt;=1.35,D33&lt;1.6,B33&gt;=2.75,A33&gt;=5.9,F33&lt;2.5,D33&gt;=0.8),4.4,IF(AND(D33&gt;=2.25,H33&gt;=9.091,G33&lt;0.885,A33&gt;=6.25,H33&gt;=8.598,D33&lt;2.45,F33&gt;=2.5,D33&gt;=0.8),5.9,IF(AND(B33&lt;3.05,H33&lt;12.206,H33&lt;13.561,D33&gt;=1.35,D33&lt;1.6,B33&gt;=2.75,A33&gt;=5.9,F33&lt;2.5,D33&gt;=0.8),4.6,IF(AND(B33&gt;=3.05,H33&lt;12.206,H33&lt;13.561,D33&gt;=1.35,D33&lt;1.6,B33&gt;=2.75,A33&gt;=5.9,F33&lt;2.5,D33&gt;=0.8),4.7,IF(AND(G33&gt;=0.596,D33&lt;2.25,H33&gt;=9.091,G33&lt;0.885,A33&gt;=6.25,H33&gt;=8.598,D33&lt;2.45,F33&gt;=2.5,D33&gt;=0.8),5.1,IF(AND(G33&gt;=0.379,G33&lt;0.596,D33&lt;2.25,H33&gt;=9.091,G33&lt;0.885,A33&gt;=6.25,H33&gt;=8.598,D33&lt;2.45,F33&gt;=2.5,D33&gt;=0.8),5.767,IF(AND(D33&lt;2.15,G33&lt;0.379,G33&lt;0.596,D33&lt;2.25,H33&gt;=9.091,G33&lt;0.885,A33&gt;=6.25,H33&gt;=8.598,D33&lt;2.45,F33&gt;=2.5,D33&gt;=0.8),5.4,IF(AND(D33&gt;=2.15,G33&lt;0.379,G33&lt;0.596,D33&lt;2.25,H33&gt;=9.091,G33&lt;0.885,A33&gt;=6.25,H33&gt;=8.598,D33&lt;2.45,F33&gt;=2.5,D33&gt;=0.8),5.6,"shouldnthappen")))))))))))))))))))))))))))))))))))))</f>
        <v>1.525</v>
      </c>
      <c r="AM33" s="1" t="n">
        <f aca="false">IF(AND(H33&lt;5.245,D33&lt;0.8),1,IF(AND(A33&lt;4.5,H33&gt;=5.245,D33&lt;0.8),1.35,IF(AND(D33&gt;=0.5,A33&gt;=4.5,H33&gt;=5.245,D33&lt;0.8),1.6,IF(AND(H33&lt;7.25,B33&lt;2.6,A33&lt;6.15,D33&gt;=0.8),4.375,IF(AND(H33&gt;=7.25,B33&lt;2.6,A33&lt;6.15,D33&gt;=0.8),3.075,IF(AND(H33&lt;13.935,A33&gt;=7.05,A33&gt;=6.15,D33&gt;=0.8),6.067,IF(AND(H33&gt;=13.935,A33&gt;=7.05,A33&gt;=6.15,D33&gt;=0.8),6.525,IF(AND(G33&gt;=0.948,D33&lt;0.5,A33&gt;=4.5,H33&gt;=5.245,D33&lt;0.8),1.7,IF(AND(G33&lt;0.568,D33&gt;=1.55,B33&gt;=2.6,A33&lt;6.15,D33&gt;=0.8),5.1,IF(AND(G33&gt;=0.568,D33&gt;=1.55,B33&gt;=2.6,A33&lt;6.15,D33&gt;=0.8),5,IF(AND(A33&gt;=6.6,B33&gt;=3.15,A33&lt;7.05,A33&gt;=6.15,D33&gt;=0.8),5.78,IF(AND(G33&lt;0.165,G33&lt;0.273,D33&lt;1.55,B33&gt;=2.6,A33&lt;6.15,D33&gt;=0.8),4.1,IF(AND(G33&gt;=0.165,G33&lt;0.273,D33&lt;1.55,B33&gt;=2.6,A33&lt;6.15,D33&gt;=0.8),4.5,IF(AND(D33&lt;1.35,G33&gt;=0.273,D33&lt;1.55,B33&gt;=2.6,A33&lt;6.15,D33&gt;=0.8),4.08,IF(AND(D33&gt;=1.35,G33&gt;=0.273,D33&lt;1.55,B33&gt;=2.6,A33&lt;6.15,D33&gt;=0.8),4.4,IF(AND(D33&lt;1.45,F33&lt;2.5,B33&lt;3.15,A33&lt;7.05,A33&gt;=6.15,D33&gt;=0.8),4.38,IF(AND(D33&gt;=1.45,F33&lt;2.5,B33&lt;3.15,A33&lt;7.05,A33&gt;=6.15,D33&gt;=0.8),4.75,IF(AND(D33&gt;=2.25,F33&gt;=2.5,B33&lt;3.15,A33&lt;7.05,A33&gt;=6.15,D33&gt;=0.8),5.16,IF(AND(H33&lt;11.488,A33&lt;6.6,B33&gt;=3.15,A33&lt;7.05,A33&gt;=6.15,D33&gt;=0.8),6,IF(AND(H33&gt;=14.396,D33&lt;0.25,G33&lt;0.948,D33&lt;0.5,A33&gt;=4.5,H33&gt;=5.245,D33&lt;0.8),1.3,IF(AND(A33&gt;=5.55,D33&gt;=0.25,G33&lt;0.948,D33&lt;0.5,A33&gt;=4.5,H33&gt;=5.245,D33&lt;0.8),1.7,IF(AND(D33&lt;1.85,D33&lt;2.25,F33&gt;=2.5,B33&lt;3.15,A33&lt;7.05,A33&gt;=6.15,D33&gt;=0.8),5.6,IF(AND(G33&lt;0.669,H33&gt;=11.488,A33&lt;6.6,B33&gt;=3.15,A33&lt;7.05,A33&gt;=6.15,D33&gt;=0.8),4.7,IF(AND(G33&gt;=0.669,H33&gt;=11.488,A33&lt;6.6,B33&gt;=3.15,A33&lt;7.05,A33&gt;=6.15,D33&gt;=0.8),5.22,IF(AND(H33&lt;6.543,H33&lt;14.396,D33&lt;0.25,G33&lt;0.948,D33&lt;0.5,A33&gt;=4.5,H33&gt;=5.245,D33&lt;0.8),1.4,IF(AND(A33&lt;4.95,A33&lt;5.55,D33&gt;=0.25,G33&lt;0.948,D33&lt;0.5,A33&gt;=4.5,H33&gt;=5.245,D33&lt;0.8),1.4,IF(AND(A33&gt;=4.95,A33&lt;5.55,D33&gt;=0.25,G33&lt;0.948,D33&lt;0.5,A33&gt;=4.5,H33&gt;=5.245,D33&lt;0.8),1.48,IF(AND(H33&lt;10.667,D33&gt;=1.85,D33&lt;2.25,F33&gt;=2.5,B33&lt;3.15,A33&lt;7.05,A33&gt;=6.15,D33&gt;=0.8),5.25,IF(AND(H33&gt;=10.667,D33&gt;=1.85,D33&lt;2.25,F33&gt;=2.5,B33&lt;3.15,A33&lt;7.05,A33&gt;=6.15,D33&gt;=0.8),5.55,IF(AND(G33&lt;0.063,H33&gt;=6.543,H33&lt;14.396,D33&lt;0.25,G33&lt;0.948,D33&lt;0.5,A33&gt;=4.5,H33&gt;=5.245,D33&lt;0.8),1.4,IF(AND(H33&lt;9.212,G33&gt;=0.063,H33&gt;=6.543,H33&lt;14.396,D33&lt;0.25,G33&lt;0.948,D33&lt;0.5,A33&gt;=4.5,H33&gt;=5.245,D33&lt;0.8),1.475,IF(AND(H33&gt;=9.212,G33&gt;=0.063,H33&gt;=6.543,H33&lt;14.396,D33&lt;0.25,G33&lt;0.948,D33&lt;0.5,A33&gt;=4.5,H33&gt;=5.245,D33&lt;0.8),1.5,"shouldnthappen"))))))))))))))))))))))))))))))))</f>
        <v>1.4</v>
      </c>
      <c r="AN33" s="1" t="n">
        <f aca="false">IF(AND(D33&lt;0.7,A33&gt;=5.55),1.633,IF(AND(G33&lt;0.38,B33&lt;2.8,A33&lt;5.55),4.3,IF(AND(G33&gt;=0.38,B33&lt;2.8,A33&lt;5.55),3.325,IF(AND(D33&gt;=0.35,B33&gt;=2.8,A33&lt;5.55),1.6,IF(AND(B33&gt;=3.4,A33&lt;4.8,D33&lt;0.35,B33&gt;=2.8,A33&lt;5.55),1,IF(AND(H33&gt;=11.789,A33&lt;5.9,D33&lt;1.55,D33&gt;=0.7,A33&gt;=5.55),4.325,IF(AND(F33&gt;=2.5,A33&gt;=5.9,D33&lt;1.55,D33&gt;=0.7,A33&gt;=5.55),5.05,IF(AND(D33&lt;1.9,A33&gt;=7.25,D33&gt;=1.55,D33&gt;=0.7,A33&gt;=5.55),6.3,IF(AND(D33&gt;=1.9,A33&gt;=7.25,D33&gt;=1.55,D33&gt;=0.7,A33&gt;=5.55),6.4,IF(AND(A33&lt;4.35,B33&lt;3.4,A33&lt;4.8,D33&lt;0.35,B33&gt;=2.8,A33&lt;5.55),1.1,IF(AND(G33&gt;=0.934,B33&lt;3.45,A33&gt;=4.8,D33&lt;0.35,B33&gt;=2.8,A33&lt;5.55),1.7,IF(AND(H33&gt;=14.877,B33&gt;=3.45,A33&gt;=4.8,D33&lt;0.35,B33&gt;=2.8,A33&lt;5.55),1.3,IF(AND(B33&lt;2.6,H33&lt;11.789,A33&lt;5.9,D33&lt;1.55,D33&gt;=0.7,A33&gt;=5.55),3.9,IF(AND(B33&gt;=2.6,H33&lt;11.789,A33&lt;5.9,D33&lt;1.55,D33&gt;=0.7,A33&gt;=5.55),4.26,IF(AND(A33&lt;6.6,F33&lt;2.5,A33&gt;=5.9,D33&lt;1.55,D33&gt;=0.7,A33&gt;=5.55),4.625,IF(AND(A33&gt;=6.6,F33&lt;2.5,A33&gt;=5.9,D33&lt;1.55,D33&gt;=0.7,A33&gt;=5.55),4.475,IF(AND(B33&lt;2.6,D33&lt;2.05,A33&lt;7.25,D33&gt;=1.55,D33&gt;=0.7,A33&gt;=5.55),5.8,IF(AND(G33&gt;=0.743,D33&gt;=2.05,A33&lt;7.25,D33&gt;=1.55,D33&gt;=0.7,A33&gt;=5.55),5.1,IF(AND(G33&lt;0.422,A33&gt;=4.35,B33&lt;3.4,A33&lt;4.8,D33&lt;0.35,B33&gt;=2.8,A33&lt;5.55),1.367,IF(AND(G33&gt;=0.422,A33&gt;=4.35,B33&lt;3.4,A33&lt;4.8,D33&lt;0.35,B33&gt;=2.8,A33&lt;5.55),1.3,IF(AND(A33&lt;5.05,G33&lt;0.934,B33&lt;3.45,A33&gt;=4.8,D33&lt;0.35,B33&gt;=2.8,A33&lt;5.55),1.525,IF(AND(A33&gt;=5.05,G33&lt;0.934,B33&lt;3.45,A33&gt;=4.8,D33&lt;0.35,B33&gt;=2.8,A33&lt;5.55),1.5,IF(AND(G33&gt;=0.585,H33&lt;14.877,B33&gt;=3.45,A33&gt;=4.8,D33&lt;0.35,B33&gt;=2.8,A33&lt;5.55),1.54,IF(AND(G33&gt;=0.537,G33&lt;0.743,D33&gt;=2.05,A33&lt;7.25,D33&gt;=1.55,D33&gt;=0.7,A33&gt;=5.55),5.833,IF(AND(D33&gt;=0.25,G33&lt;0.585,H33&lt;14.877,B33&gt;=3.45,A33&gt;=4.8,D33&lt;0.35,B33&gt;=2.8,A33&lt;5.55),1.367,IF(AND(D33&lt;1.75,H33&lt;13.795,B33&gt;=2.6,D33&lt;2.05,A33&lt;7.25,D33&gt;=1.55,D33&gt;=0.7,A33&gt;=5.55),5.45,IF(AND(B33&lt;2.85,H33&gt;=13.795,B33&gt;=2.6,D33&lt;2.05,A33&lt;7.25,D33&gt;=1.55,D33&gt;=0.7,A33&gt;=5.55),5.1,IF(AND(B33&gt;=2.85,H33&gt;=13.795,B33&gt;=2.6,D33&lt;2.05,A33&lt;7.25,D33&gt;=1.55,D33&gt;=0.7,A33&gt;=5.55),4.82,IF(AND(G33&lt;0.353,G33&lt;0.537,G33&lt;0.743,D33&gt;=2.05,A33&lt;7.25,D33&gt;=1.55,D33&gt;=0.7,A33&gt;=5.55),5.425,IF(AND(G33&gt;=0.353,G33&lt;0.537,G33&lt;0.743,D33&gt;=2.05,A33&lt;7.25,D33&gt;=1.55,D33&gt;=0.7,A33&gt;=5.55),5.62,IF(AND(G33&lt;0.311,D33&lt;0.25,G33&lt;0.585,H33&lt;14.877,B33&gt;=3.45,A33&gt;=4.8,D33&lt;0.35,B33&gt;=2.8,A33&lt;5.55),1.5,IF(AND(G33&gt;=0.311,D33&lt;0.25,G33&lt;0.585,H33&lt;14.877,B33&gt;=3.45,A33&gt;=4.8,D33&lt;0.35,B33&gt;=2.8,A33&lt;5.55),1.4,IF(AND(B33&gt;=3.1,D33&gt;=1.75,H33&lt;13.795,B33&gt;=2.6,D33&lt;2.05,A33&lt;7.25,D33&gt;=1.55,D33&gt;=0.7,A33&gt;=5.55),5.1,IF(AND(B33&lt;2.85,B33&lt;3.1,D33&gt;=1.75,H33&lt;13.795,B33&gt;=2.6,D33&lt;2.05,A33&lt;7.25,D33&gt;=1.55,D33&gt;=0.7,A33&gt;=5.55),5.2,IF(AND(B33&gt;=2.85,B33&lt;3.1,D33&gt;=1.75,H33&lt;13.795,B33&gt;=2.6,D33&lt;2.05,A33&lt;7.25,D33&gt;=1.55,D33&gt;=0.7,A33&gt;=5.55),5.2,"shouldnthappen")))))))))))))))))))))))))))))))))))</f>
        <v>1.525</v>
      </c>
      <c r="AO33" s="1" t="n">
        <f aca="false">IF(AND(H33&gt;=14.529,G33&lt;0.633,D33&lt;0.8),1.3,IF(AND(A33&lt;5.05,G33&gt;=0.633,D33&lt;0.8),1.35,IF(AND(H33&gt;=14.379,H33&lt;14.529,G33&lt;0.633,D33&lt;0.8),1.7,IF(AND(B33&lt;3.35,A33&gt;=5.05,G33&gt;=0.633,D33&lt;0.8),1.7,IF(AND(D33&gt;=1.45,A33&lt;5.95,F33&lt;2.5,D33&gt;=0.8),4.5,IF(AND(D33&lt;1.35,A33&gt;=5.95,F33&lt;2.5,D33&gt;=0.8),4,IF(AND(D33&lt;1.85,G33&gt;=0.845,F33&gt;=2.5,D33&gt;=0.8),4.8,IF(AND(B33&gt;=4.3,H33&lt;14.379,H33&lt;14.529,G33&lt;0.633,D33&lt;0.8),1.5,IF(AND(A33&lt;5.25,B33&gt;=3.35,A33&gt;=5.05,G33&gt;=0.633,D33&lt;0.8),1.55,IF(AND(A33&gt;=5.25,B33&gt;=3.35,A33&gt;=5.05,G33&gt;=0.633,D33&lt;0.8),1.633,IF(AND(A33&lt;5.05,D33&lt;1.45,A33&lt;5.95,F33&lt;2.5,D33&gt;=0.8),3.3,IF(AND(G33&lt;0.293,D33&gt;=1.35,A33&gt;=5.95,F33&lt;2.5,D33&gt;=0.8),5,IF(AND(A33&gt;=6.6,D33&lt;2.05,G33&lt;0.845,F33&gt;=2.5,D33&gt;=0.8),5.8,IF(AND(B33&lt;3.05,D33&gt;=2.05,G33&lt;0.845,F33&gt;=2.5,D33&gt;=0.8),6.15,IF(AND(B33&lt;2.9,D33&gt;=1.85,G33&gt;=0.845,F33&gt;=2.5,D33&gt;=0.8),5.1,IF(AND(B33&gt;=2.9,D33&gt;=1.85,G33&gt;=0.845,F33&gt;=2.5,D33&gt;=0.8),5.2,IF(AND(B33&gt;=3.8,B33&lt;4.3,H33&lt;14.379,H33&lt;14.529,G33&lt;0.633,D33&lt;0.8),1.333,IF(AND(A33&lt;6.25,G33&gt;=0.293,D33&gt;=1.35,A33&gt;=5.95,F33&lt;2.5,D33&gt;=0.8),4.6,IF(AND(H33&lt;10.351,A33&lt;6.6,D33&lt;2.05,G33&lt;0.845,F33&gt;=2.5,D33&gt;=0.8),5.4,IF(AND(G33&gt;=0.364,B33&gt;=3.05,D33&gt;=2.05,G33&lt;0.845,F33&gt;=2.5,D33&gt;=0.8),5.66,IF(AND(G33&gt;=0.447,B33&lt;3.8,B33&lt;4.3,H33&lt;14.379,H33&lt;14.529,G33&lt;0.633,D33&lt;0.8),1.3,IF(AND(H33&lt;6.247,A33&lt;5.65,A33&gt;=5.05,D33&lt;1.45,A33&lt;5.95,F33&lt;2.5,D33&gt;=0.8),4.033,IF(AND(D33&lt;1.25,A33&gt;=5.65,A33&gt;=5.05,D33&lt;1.45,A33&lt;5.95,F33&lt;2.5,D33&gt;=0.8),3.88,IF(AND(D33&gt;=1.25,A33&gt;=5.65,A33&gt;=5.05,D33&lt;1.45,A33&lt;5.95,F33&lt;2.5,D33&gt;=0.8),4.35,IF(AND(B33&lt;2.65,A33&gt;=6.25,G33&gt;=0.293,D33&gt;=1.35,A33&gt;=5.95,F33&lt;2.5,D33&gt;=0.8),4.9,IF(AND(B33&lt;2.75,H33&gt;=10.351,A33&lt;6.6,D33&lt;2.05,G33&lt;0.845,F33&gt;=2.5,D33&gt;=0.8),5.1,IF(AND(B33&gt;=2.75,H33&gt;=10.351,A33&lt;6.6,D33&lt;2.05,G33&lt;0.845,F33&gt;=2.5,D33&gt;=0.8),4.95,IF(AND(B33&lt;3.15,G33&lt;0.364,B33&gt;=3.05,D33&gt;=2.05,G33&lt;0.845,F33&gt;=2.5,D33&gt;=0.8),5.28,IF(AND(B33&gt;=3.15,G33&lt;0.364,B33&gt;=3.05,D33&gt;=2.05,G33&lt;0.845,F33&gt;=2.5,D33&gt;=0.8),5.5,IF(AND(H33&lt;9.212,G33&lt;0.447,B33&lt;3.8,B33&lt;4.3,H33&lt;14.379,H33&lt;14.529,G33&lt;0.633,D33&lt;0.8),1.4,IF(AND(G33&lt;0.356,H33&gt;=6.247,A33&lt;5.65,A33&gt;=5.05,D33&lt;1.45,A33&lt;5.95,F33&lt;2.5,D33&gt;=0.8),4.2,IF(AND(B33&lt;3,B33&gt;=2.65,A33&gt;=6.25,G33&gt;=0.293,D33&gt;=1.35,A33&gt;=5.95,F33&lt;2.5,D33&gt;=0.8),4.6,IF(AND(B33&gt;=3,B33&gt;=2.65,A33&gt;=6.25,G33&gt;=0.293,D33&gt;=1.35,A33&gt;=5.95,F33&lt;2.5,D33&gt;=0.8),4.7,IF(AND(A33&lt;5.05,H33&gt;=9.212,G33&lt;0.447,B33&lt;3.8,B33&lt;4.3,H33&lt;14.379,H33&lt;14.529,G33&lt;0.633,D33&lt;0.8),1.533,IF(AND(A33&gt;=5.05,H33&gt;=9.212,G33&lt;0.447,B33&lt;3.8,B33&lt;4.3,H33&lt;14.379,H33&lt;14.529,G33&lt;0.633,D33&lt;0.8),1.425,IF(AND(A33&lt;5.35,G33&gt;=0.356,H33&gt;=6.247,A33&lt;5.65,A33&gt;=5.05,D33&lt;1.45,A33&lt;5.95,F33&lt;2.5,D33&gt;=0.8),3.9,IF(AND(A33&gt;=5.35,G33&gt;=0.356,H33&gt;=6.247,A33&lt;5.65,A33&gt;=5.05,D33&lt;1.45,A33&lt;5.95,F33&lt;2.5,D33&gt;=0.8),3.72,"shouldnthappen")))))))))))))))))))))))))))))))))))))</f>
        <v>1.4</v>
      </c>
      <c r="AP33" s="1" t="n">
        <f aca="false">IF(AND(F33&gt;=1.5,A33&lt;5.55),3.84,IF(AND(G33&gt;=0.52,A33&lt;4.75,F33&lt;1.5,A33&lt;5.55),1.16,IF(AND(A33&lt;5.65,A33&lt;5.85,D33&lt;1.55,A33&gt;=5.55),4.2,IF(AND(A33&gt;=5.65,A33&lt;5.85,D33&lt;1.55,A33&gt;=5.55),3.167,IF(AND(G33&gt;=0.798,A33&gt;=5.85,D33&lt;1.55,A33&gt;=5.55),4,IF(AND(F33&lt;2.5,H33&lt;14.1,D33&gt;=1.55,A33&gt;=5.55),4.84,IF(AND(A33&lt;7.2,H33&gt;=14.1,D33&gt;=1.55,A33&gt;=5.55),5.633,IF(AND(A33&gt;=7.2,H33&gt;=14.1,D33&gt;=1.55,A33&gt;=5.55),6.6,IF(AND(G33&lt;0.161,G33&lt;0.52,A33&lt;4.75,F33&lt;1.5,A33&lt;5.55),1.5,IF(AND(D33&gt;=0.5,G33&lt;0.676,A33&gt;=4.75,F33&lt;1.5,A33&lt;5.55),1.6,IF(AND(H33&lt;11.016,G33&gt;=0.676,A33&gt;=4.75,F33&lt;1.5,A33&lt;5.55),1.75,IF(AND(G33&lt;0.209,G33&lt;0.798,A33&gt;=5.85,D33&lt;1.55,A33&gt;=5.55),4.5,IF(AND(G33&gt;=0.74,F33&gt;=2.5,H33&lt;14.1,D33&gt;=1.55,A33&gt;=5.55),6.225,IF(AND(B33&lt;2.95,G33&gt;=0.161,G33&lt;0.52,A33&lt;4.75,F33&lt;1.5,A33&lt;5.55),1.4,IF(AND(B33&gt;=2.95,G33&gt;=0.161,G33&lt;0.52,A33&lt;4.75,F33&lt;1.5,A33&lt;5.55),1.34,IF(AND(B33&lt;3.15,D33&lt;0.5,G33&lt;0.676,A33&gt;=4.75,F33&lt;1.5,A33&lt;5.55),1.52,IF(AND(D33&lt;0.25,H33&gt;=11.016,G33&gt;=0.676,A33&gt;=4.75,F33&lt;1.5,A33&lt;5.55),1.567,IF(AND(D33&gt;=0.25,H33&gt;=11.016,G33&gt;=0.676,A33&gt;=4.75,F33&lt;1.5,A33&lt;5.55),1.5,IF(AND(H33&lt;7.47,G33&gt;=0.209,G33&lt;0.798,A33&gt;=5.85,D33&lt;1.55,A33&gt;=5.55),5.05,IF(AND(B33&lt;2.85,G33&lt;0.74,F33&gt;=2.5,H33&lt;14.1,D33&gt;=1.55,A33&gt;=5.55),5.35,IF(AND(B33&lt;3.3,B33&gt;=3.15,D33&lt;0.5,G33&lt;0.676,A33&gt;=4.75,F33&lt;1.5,A33&lt;5.55),1.2,IF(AND(D33&lt;1.45,H33&gt;=7.47,G33&gt;=0.209,G33&lt;0.798,A33&gt;=5.85,D33&lt;1.55,A33&gt;=5.55),4.66,IF(AND(D33&gt;=1.45,H33&gt;=7.47,G33&gt;=0.209,G33&lt;0.798,A33&gt;=5.85,D33&lt;1.55,A33&gt;=5.55),4.64,IF(AND(A33&gt;=7.05,B33&gt;=2.85,G33&lt;0.74,F33&gt;=2.5,H33&lt;14.1,D33&gt;=1.55,A33&gt;=5.55),5.8,IF(AND(B33&gt;=3.25,A33&lt;7.05,B33&gt;=2.85,G33&lt;0.74,F33&gt;=2.5,H33&lt;14.1,D33&gt;=1.55,A33&gt;=5.55),5.7,IF(AND(H33&gt;=13.641,D33&lt;0.25,B33&gt;=3.3,B33&gt;=3.15,D33&lt;0.5,G33&lt;0.676,A33&gt;=4.75,F33&lt;1.5,A33&lt;5.55),1.3,IF(AND(D33&lt;0.35,D33&gt;=0.25,B33&gt;=3.3,B33&gt;=3.15,D33&lt;0.5,G33&lt;0.676,A33&gt;=4.75,F33&lt;1.5,A33&lt;5.55),1.367,IF(AND(D33&gt;=0.35,D33&gt;=0.25,B33&gt;=3.3,B33&gt;=3.15,D33&lt;0.5,G33&lt;0.676,A33&gt;=4.75,F33&lt;1.5,A33&lt;5.55),1.3,IF(AND(A33&lt;6.35,B33&lt;3.25,A33&lt;7.05,B33&gt;=2.85,G33&lt;0.74,F33&gt;=2.5,H33&lt;14.1,D33&gt;=1.55,A33&gt;=5.55),5.6,IF(AND(A33&gt;=6.35,B33&lt;3.25,A33&lt;7.05,B33&gt;=2.85,G33&lt;0.74,F33&gt;=2.5,H33&lt;14.1,D33&gt;=1.55,A33&gt;=5.55),5.325,IF(AND(A33&lt;5.1,H33&lt;13.641,D33&lt;0.25,B33&gt;=3.3,B33&gt;=3.15,D33&lt;0.5,G33&lt;0.676,A33&gt;=4.75,F33&lt;1.5,A33&lt;5.55),1.4,IF(AND(H33&gt;=11.031,A33&gt;=5.1,H33&lt;13.641,D33&lt;0.25,B33&gt;=3.3,B33&gt;=3.15,D33&lt;0.5,G33&lt;0.676,A33&gt;=4.75,F33&lt;1.5,A33&lt;5.55),1.4,IF(AND(A33&lt;5.45,H33&lt;11.031,A33&gt;=5.1,H33&lt;13.641,D33&lt;0.25,B33&gt;=3.3,B33&gt;=3.15,D33&lt;0.5,G33&lt;0.676,A33&gt;=4.75,F33&lt;1.5,A33&lt;5.55),1.5,IF(AND(A33&gt;=5.45,H33&lt;11.031,A33&gt;=5.1,H33&lt;13.641,D33&lt;0.25,B33&gt;=3.3,B33&gt;=3.15,D33&lt;0.5,G33&lt;0.676,A33&gt;=4.75,F33&lt;1.5,A33&lt;5.55),1.4,"shouldnthappen"))))))))))))))))))))))))))))))))))</f>
        <v>1.52</v>
      </c>
      <c r="AQ33" s="1" t="n">
        <f aca="false">IF(AND(H33&lt;6.926,D33&gt;=0.35,F33&lt;1.5),1.9,IF(AND(G33&gt;=0.869,D33&gt;=1.75,F33&gt;=1.5),5.15,IF(AND(A33&lt;4.35,A33&lt;5.05,D33&lt;0.35,F33&lt;1.5),1.1,IF(AND(H33&lt;6.089,A33&gt;=5.05,D33&lt;0.35,F33&lt;1.5),1.7,IF(AND(H33&gt;=13.089,H33&gt;=6.926,D33&gt;=0.35,F33&lt;1.5),1.3,IF(AND(G33&lt;0.695,D33&lt;1.15,D33&lt;1.75,F33&gt;=1.5),3.62,IF(AND(G33&gt;=0.695,D33&lt;1.15,D33&lt;1.75,F33&gt;=1.5),3,IF(AND(G33&gt;=0.585,H33&gt;=6.089,A33&gt;=5.05,D33&lt;0.35,F33&lt;1.5),1.5,IF(AND(H33&lt;9.582,H33&lt;13.089,H33&gt;=6.926,D33&gt;=0.35,F33&lt;1.5),1.5,IF(AND(H33&gt;=9.582,H33&lt;13.089,H33&gt;=6.926,D33&gt;=0.35,F33&lt;1.5),1.6,IF(AND(D33&lt;1.35,H33&lt;9.349,D33&gt;=1.15,D33&lt;1.75,F33&gt;=1.5),3.867,IF(AND(D33&lt;2.05,A33&lt;7.05,G33&lt;0.869,D33&gt;=1.75,F33&gt;=1.5),4.9,IF(AND(B33&gt;=3.3,A33&gt;=7.05,G33&lt;0.869,D33&gt;=1.75,F33&gt;=1.5),6.1,IF(AND(G33&lt;0.347,H33&lt;11.218,A33&gt;=4.35,A33&lt;5.05,D33&lt;0.35,F33&lt;1.5),1.4,IF(AND(G33&gt;=0.347,H33&lt;11.218,A33&gt;=4.35,A33&lt;5.05,D33&lt;0.35,F33&lt;1.5),1.5,IF(AND(G33&gt;=0.265,H33&gt;=11.218,A33&gt;=4.35,A33&lt;5.05,D33&lt;0.35,F33&lt;1.5),1.45,IF(AND(A33&gt;=5.4,G33&lt;0.585,H33&gt;=6.089,A33&gt;=5.05,D33&lt;0.35,F33&lt;1.5),1.35,IF(AND(B33&gt;=2.9,D33&gt;=1.35,H33&lt;9.349,D33&gt;=1.15,D33&lt;1.75,F33&gt;=1.5),4.6,IF(AND(D33&gt;=1.35,A33&lt;6.15,H33&gt;=9.349,D33&gt;=1.15,D33&lt;1.75,F33&gt;=1.5),4.54,IF(AND(H33&lt;10.927,A33&gt;=6.15,H33&gt;=9.349,D33&gt;=1.15,D33&lt;1.75,F33&gt;=1.5),4.3,IF(AND(G33&lt;0.512,D33&gt;=2.05,A33&lt;7.05,G33&lt;0.869,D33&gt;=1.75,F33&gt;=1.5),5.533,IF(AND(G33&gt;=0.512,D33&gt;=2.05,A33&lt;7.05,G33&lt;0.869,D33&gt;=1.75,F33&gt;=1.5),5.88,IF(AND(H33&lt;11.551,B33&lt;3.3,A33&gt;=7.05,G33&lt;0.869,D33&gt;=1.75,F33&gt;=1.5),6.3,IF(AND(G33&lt;0.227,G33&lt;0.265,H33&gt;=11.218,A33&gt;=4.35,A33&lt;5.05,D33&lt;0.35,F33&lt;1.5),1.4,IF(AND(G33&gt;=0.227,G33&lt;0.265,H33&gt;=11.218,A33&gt;=4.35,A33&lt;5.05,D33&lt;0.35,F33&lt;1.5),1.26,IF(AND(H33&lt;11.031,A33&lt;5.4,G33&lt;0.585,H33&gt;=6.089,A33&gt;=5.05,D33&lt;0.35,F33&lt;1.5),1.5,IF(AND(H33&gt;=11.031,A33&lt;5.4,G33&lt;0.585,H33&gt;=6.089,A33&gt;=5.05,D33&lt;0.35,F33&lt;1.5),1.4,IF(AND(A33&lt;5.45,B33&lt;2.9,D33&gt;=1.35,H33&lt;9.349,D33&gt;=1.15,D33&lt;1.75,F33&gt;=1.5),4.5,IF(AND(A33&lt;5.9,D33&lt;1.35,A33&lt;6.15,H33&gt;=9.349,D33&gt;=1.15,D33&lt;1.75,F33&gt;=1.5),4.2,IF(AND(A33&gt;=5.9,D33&lt;1.35,A33&lt;6.15,H33&gt;=9.349,D33&gt;=1.15,D33&lt;1.75,F33&gt;=1.5),4,IF(AND(A33&gt;=6.75,H33&gt;=10.927,A33&gt;=6.15,H33&gt;=9.349,D33&gt;=1.15,D33&lt;1.75,F33&gt;=1.5),4.767,IF(AND(B33&lt;2.9,H33&gt;=11.551,B33&lt;3.3,A33&gt;=7.05,G33&lt;0.869,D33&gt;=1.75,F33&gt;=1.5),6.7,IF(AND(B33&gt;=2.9,H33&gt;=11.551,B33&lt;3.3,A33&gt;=7.05,G33&lt;0.869,D33&gt;=1.75,F33&gt;=1.5),6.6,IF(AND(B33&lt;2.45,A33&gt;=5.45,B33&lt;2.9,D33&gt;=1.35,H33&lt;9.349,D33&gt;=1.15,D33&lt;1.75,F33&gt;=1.5),5,IF(AND(B33&gt;=2.45,A33&gt;=5.45,B33&lt;2.9,D33&gt;=1.35,H33&lt;9.349,D33&gt;=1.15,D33&lt;1.75,F33&gt;=1.5),5.1,IF(AND(H33&lt;11.166,A33&lt;6.75,H33&gt;=10.927,A33&gt;=6.15,H33&gt;=9.349,D33&gt;=1.15,D33&lt;1.75,F33&gt;=1.5),4.9,IF(AND(G33&lt;0.228,H33&gt;=11.166,A33&lt;6.75,H33&gt;=10.927,A33&gt;=6.15,H33&gt;=9.349,D33&gt;=1.15,D33&lt;1.75,F33&gt;=1.5),4.7,IF(AND(H33&lt;13.531,G33&gt;=0.228,H33&gt;=11.166,A33&lt;6.75,H33&gt;=10.927,A33&gt;=6.15,H33&gt;=9.349,D33&gt;=1.15,D33&lt;1.75,F33&gt;=1.5),4.4,IF(AND(H33&gt;=13.531,G33&gt;=0.228,H33&gt;=11.166,A33&lt;6.75,H33&gt;=10.927,A33&gt;=6.15,H33&gt;=9.349,D33&gt;=1.15,D33&lt;1.75,F33&gt;=1.5),4.6,"shouldnthappen")))))))))))))))))))))))))))))))))))))))</f>
        <v>1.4</v>
      </c>
      <c r="AR33" s="1" t="n">
        <f aca="false">IF(AND(G33&gt;=0.93,B33&lt;3.65,F33&lt;1.5),1.7,IF(AND(H33&lt;6.542,B33&gt;=3.65,F33&lt;1.5),1.767,IF(AND(A33&gt;=7.05,D33&gt;=1.55,F33&gt;=1.5),6.3,IF(AND(G33&lt;0.123,H33&gt;=6.542,B33&gt;=3.65,F33&lt;1.5),1.367,IF(AND(A33&lt;5.15,A33&lt;5.65,D33&lt;1.55,F33&gt;=1.5),3.15,IF(AND(A33&lt;4.8,G33&gt;=0.447,G33&lt;0.93,B33&lt;3.65,F33&lt;1.5),1.24,IF(AND(A33&gt;=4.8,G33&gt;=0.447,G33&lt;0.93,B33&lt;3.65,F33&lt;1.5),1.4,IF(AND(G33&lt;0.151,G33&gt;=0.123,H33&gt;=6.542,B33&gt;=3.65,F33&lt;1.5),1.7,IF(AND(G33&gt;=0.151,G33&gt;=0.123,H33&gt;=6.542,B33&gt;=3.65,F33&lt;1.5),1.5,IF(AND(D33&gt;=1.45,A33&gt;=5.15,A33&lt;5.65,D33&lt;1.55,F33&gt;=1.5),4.5,IF(AND(B33&lt;2.65,D33&gt;=1.35,A33&gt;=5.65,D33&lt;1.55,F33&gt;=1.5),4.9,IF(AND(G33&lt;0.527,F33&lt;2.5,A33&lt;7.05,D33&gt;=1.55,F33&gt;=1.5),5.075,IF(AND(G33&gt;=0.527,F33&lt;2.5,A33&lt;7.05,D33&gt;=1.55,F33&gt;=1.5),4.7,IF(AND(A33&lt;4.65,G33&lt;0.265,G33&lt;0.447,G33&lt;0.93,B33&lt;3.65,F33&lt;1.5),1.42,IF(AND(G33&lt;0.3,G33&gt;=0.265,G33&lt;0.447,G33&lt;0.93,B33&lt;3.65,F33&lt;1.5),1.6,IF(AND(G33&gt;=0.3,G33&gt;=0.265,G33&lt;0.447,G33&lt;0.93,B33&lt;3.65,F33&lt;1.5),1.4,IF(AND(G33&lt;0.356,D33&lt;1.45,A33&gt;=5.15,A33&lt;5.65,D33&lt;1.55,F33&gt;=1.5),4.125,IF(AND(D33&lt;1.1,A33&lt;6.2,D33&lt;1.35,A33&gt;=5.65,D33&lt;1.55,F33&gt;=1.5),4.1,IF(AND(D33&gt;=1.1,A33&lt;6.2,D33&lt;1.35,A33&gt;=5.65,D33&lt;1.55,F33&gt;=1.5),4.175,IF(AND(H33&gt;=13.433,A33&gt;=6.2,D33&lt;1.35,A33&gt;=5.65,D33&lt;1.55,F33&gt;=1.5),4.6,IF(AND(G33&lt;0.437,B33&gt;=2.65,D33&gt;=1.35,A33&gt;=5.65,D33&lt;1.55,F33&gt;=1.5),4.625,IF(AND(G33&gt;=0.437,B33&gt;=2.65,D33&gt;=1.35,A33&gt;=5.65,D33&lt;1.55,F33&gt;=1.5),4.75,IF(AND(B33&gt;=3.15,H33&lt;11.146,F33&gt;=2.5,A33&lt;7.05,D33&gt;=1.55,F33&gt;=1.5),5.667,IF(AND(B33&lt;2.65,H33&gt;=11.146,F33&gt;=2.5,A33&lt;7.05,D33&gt;=1.55,F33&gt;=1.5),5.8,IF(AND(B33&lt;3.3,A33&gt;=4.65,G33&lt;0.265,G33&lt;0.447,G33&lt;0.93,B33&lt;3.65,F33&lt;1.5),1.32,IF(AND(B33&gt;=3.3,A33&gt;=4.65,G33&lt;0.265,G33&lt;0.447,G33&lt;0.93,B33&lt;3.65,F33&lt;1.5),1.425,IF(AND(B33&lt;2.8,G33&gt;=0.356,D33&lt;1.45,A33&gt;=5.15,A33&lt;5.65,D33&lt;1.55,F33&gt;=1.5),3.86,IF(AND(B33&gt;=2.8,G33&gt;=0.356,D33&lt;1.45,A33&gt;=5.15,A33&lt;5.65,D33&lt;1.55,F33&gt;=1.5),3.6,IF(AND(B33&lt;2.6,H33&lt;13.433,A33&gt;=6.2,D33&lt;1.35,A33&gt;=5.65,D33&lt;1.55,F33&gt;=1.5),4.4,IF(AND(B33&gt;=2.6,H33&lt;13.433,A33&gt;=6.2,D33&lt;1.35,A33&gt;=5.65,D33&lt;1.55,F33&gt;=1.5),4.3,IF(AND(G33&lt;0.151,B33&lt;3.15,H33&lt;11.146,F33&gt;=2.5,A33&lt;7.05,D33&gt;=1.55,F33&gt;=1.5),5.5,IF(AND(H33&lt;15.52,B33&gt;=2.65,H33&gt;=11.146,F33&gt;=2.5,A33&lt;7.05,D33&gt;=1.55,F33&gt;=1.5),5.4,IF(AND(H33&gt;=15.52,B33&gt;=2.65,H33&gt;=11.146,F33&gt;=2.5,A33&lt;7.05,D33&gt;=1.55,F33&gt;=1.5),5.733,IF(AND(H33&lt;10.74,G33&gt;=0.151,B33&lt;3.15,H33&lt;11.146,F33&gt;=2.5,A33&lt;7.05,D33&gt;=1.55,F33&gt;=1.5),5.12,IF(AND(H33&gt;=10.74,G33&gt;=0.151,B33&lt;3.15,H33&lt;11.146,F33&gt;=2.5,A33&lt;7.05,D33&gt;=1.55,F33&gt;=1.5),4.9,"shouldnthappen")))))))))))))))))))))))))))))))))))</f>
        <v>1.4</v>
      </c>
      <c r="AS33" s="1" t="n">
        <f aca="false">IF(AND(F33&gt;=1.5,A33&lt;5.55),4.18,IF(AND(F33&gt;=2.5,B33&lt;2.75,A33&gt;=5.55),5.38,IF(AND(G33&gt;=0.587,B33&lt;3.75,F33&lt;1.5,A33&lt;5.55),1.48,IF(AND(H33&lt;6.51,B33&gt;=3.75,F33&lt;1.5,A33&lt;5.55),1.9,IF(AND(H33&gt;=6.51,B33&gt;=3.75,F33&lt;1.5,A33&lt;5.55),1.425,IF(AND(G33&gt;=0.868,F33&lt;2.5,B33&lt;2.75,A33&gt;=5.55),4.65,IF(AND(F33&lt;1.5,D33&lt;1.55,B33&gt;=2.75,A33&gt;=5.55),1.7,IF(AND(G33&gt;=0.857,D33&gt;=1.55,B33&gt;=2.75,A33&gt;=5.55),5.033,IF(AND(G33&gt;=0.518,G33&lt;0.587,B33&lt;3.75,F33&lt;1.5,A33&lt;5.55),1,IF(AND(D33&lt;1.05,G33&lt;0.868,F33&lt;2.5,B33&lt;2.75,A33&gt;=5.55),3.5,IF(AND(G33&lt;0.404,D33&gt;=1.05,G33&lt;0.868,F33&lt;2.5,B33&lt;2.75,A33&gt;=5.55),4.2,IF(AND(G33&gt;=0.404,D33&gt;=1.05,G33&lt;0.868,F33&lt;2.5,B33&lt;2.75,A33&gt;=5.55),3.94,IF(AND(F33&lt;2.5,B33&lt;2.95,F33&gt;=1.5,D33&lt;1.55,B33&gt;=2.75,A33&gt;=5.55),4.68,IF(AND(F33&gt;=2.5,B33&lt;2.95,F33&gt;=1.5,D33&lt;1.55,B33&gt;=2.75,A33&gt;=5.55),5.1,IF(AND(H33&lt;10.883,B33&gt;=2.95,F33&gt;=1.5,D33&lt;1.55,B33&gt;=2.75,A33&gt;=5.55),4.15,IF(AND(H33&gt;=10.883,B33&gt;=2.95,F33&gt;=1.5,D33&lt;1.55,B33&gt;=2.75,A33&gt;=5.55),4.5,IF(AND(H33&gt;=14.1,D33&lt;2.05,G33&lt;0.857,D33&gt;=1.55,B33&gt;=2.75,A33&gt;=5.55),6.6,IF(AND(G33&lt;0.063,B33&lt;3.15,G33&lt;0.518,G33&lt;0.587,B33&lt;3.75,F33&lt;1.5,A33&lt;5.55),1.4,IF(AND(G33&gt;=0.063,B33&lt;3.15,G33&lt;0.518,G33&lt;0.587,B33&lt;3.75,F33&lt;1.5,A33&lt;5.55),1.5,IF(AND(H33&gt;=10.563,B33&gt;=3.15,G33&lt;0.518,G33&lt;0.587,B33&lt;3.75,F33&lt;1.5,A33&lt;5.55),1.325,IF(AND(B33&lt;2.95,H33&lt;14.1,D33&lt;2.05,G33&lt;0.857,D33&gt;=1.55,B33&gt;=2.75,A33&gt;=5.55),6.125,IF(AND(A33&lt;6.65,G33&lt;0.364,D33&gt;=2.05,G33&lt;0.857,D33&gt;=1.55,B33&gt;=2.75,A33&gt;=5.55),5.45,IF(AND(G33&gt;=0.774,G33&gt;=0.364,D33&gt;=2.05,G33&lt;0.857,D33&gt;=1.55,B33&gt;=2.75,A33&gt;=5.55),5.4,IF(AND(H33&gt;=9.279,H33&lt;10.563,B33&gt;=3.15,G33&lt;0.518,G33&lt;0.587,B33&lt;3.75,F33&lt;1.5,A33&lt;5.55),1.475,IF(AND(D33&lt;1.65,B33&gt;=2.95,H33&lt;14.1,D33&lt;2.05,G33&lt;0.857,D33&gt;=1.55,B33&gt;=2.75,A33&gt;=5.55),5.8,IF(AND(B33&lt;3.15,A33&gt;=6.65,G33&lt;0.364,D33&gt;=2.05,G33&lt;0.857,D33&gt;=1.55,B33&gt;=2.75,A33&gt;=5.55),5.3,IF(AND(B33&gt;=3.15,A33&gt;=6.65,G33&lt;0.364,D33&gt;=2.05,G33&lt;0.857,D33&gt;=1.55,B33&gt;=2.75,A33&gt;=5.55),5.7,IF(AND(A33&gt;=6.75,G33&lt;0.774,G33&gt;=0.364,D33&gt;=2.05,G33&lt;0.857,D33&gt;=1.55,B33&gt;=2.75,A33&gt;=5.55),5.9,IF(AND(G33&lt;0.417,H33&lt;9.279,H33&lt;10.563,B33&gt;=3.15,G33&lt;0.518,G33&lt;0.587,B33&lt;3.75,F33&lt;1.5,A33&lt;5.55),1.4,IF(AND(G33&gt;=0.417,H33&lt;9.279,H33&lt;10.563,B33&gt;=3.15,G33&lt;0.518,G33&lt;0.587,B33&lt;3.75,F33&lt;1.5,A33&lt;5.55),1.3,IF(AND(A33&lt;6.3,D33&gt;=1.65,B33&gt;=2.95,H33&lt;14.1,D33&lt;2.05,G33&lt;0.857,D33&gt;=1.55,B33&gt;=2.75,A33&gt;=5.55),4.9,IF(AND(A33&gt;=6.3,D33&gt;=1.65,B33&gt;=2.95,H33&lt;14.1,D33&lt;2.05,G33&lt;0.857,D33&gt;=1.55,B33&gt;=2.75,A33&gt;=5.55),5.3,IF(AND(G33&gt;=0.657,A33&lt;6.75,G33&lt;0.774,G33&gt;=0.364,D33&gt;=2.05,G33&lt;0.857,D33&gt;=1.55,B33&gt;=2.75,A33&gt;=5.55),6,IF(AND(B33&lt;3.2,G33&lt;0.657,A33&lt;6.75,G33&lt;0.774,G33&gt;=0.364,D33&gt;=2.05,G33&lt;0.857,D33&gt;=1.55,B33&gt;=2.75,A33&gt;=5.55),5.6,IF(AND(B33&gt;=3.2,G33&lt;0.657,A33&lt;6.75,G33&lt;0.774,G33&gt;=0.364,D33&gt;=2.05,G33&lt;0.857,D33&gt;=1.55,B33&gt;=2.75,A33&gt;=5.55),5.65,"shouldnthappen")))))))))))))))))))))))))))))))))))</f>
        <v>1.5</v>
      </c>
      <c r="AT33" s="1" t="n">
        <f aca="false">IF(AND(H33&gt;=16.284,A33&gt;=5.55),6.533,IF(AND(G33&gt;=0.52,A33&lt;4.85,A33&lt;5.55),1.05,IF(AND(G33&lt;0.227,G33&lt;0.52,A33&lt;4.85,A33&lt;5.55),1.4,IF(AND(G33&gt;=0.227,G33&lt;0.52,A33&lt;4.85,A33&lt;5.55),1.3,IF(AND(D33&gt;=0.45,F33&lt;1.5,A33&gt;=4.85,A33&lt;5.55),1.667,IF(AND(B33&gt;=2.75,F33&gt;=1.5,A33&gt;=4.85,A33&lt;5.55),4.5,IF(AND(F33&lt;2.5,B33&gt;=3.15,H33&lt;16.284,A33&gt;=5.55),4.7,IF(AND(G33&gt;=0.934,D33&lt;0.45,F33&lt;1.5,A33&gt;=4.85,A33&lt;5.55),1.7,IF(AND(D33&gt;=1.2,B33&lt;2.75,F33&gt;=1.5,A33&gt;=4.85,A33&lt;5.55),4.25,IF(AND(G33&gt;=0.774,F33&gt;=2.5,B33&gt;=3.15,H33&lt;16.284,A33&gt;=5.55),5.4,IF(AND(B33&lt;3.1,G33&lt;0.934,D33&lt;0.45,F33&lt;1.5,A33&gt;=4.85,A33&lt;5.55),1.6,IF(AND(D33&lt;1.05,D33&lt;1.2,B33&lt;2.75,F33&gt;=1.5,A33&gt;=4.85,A33&lt;5.55),3.433,IF(AND(D33&gt;=1.05,D33&lt;1.2,B33&lt;2.75,F33&gt;=1.5,A33&gt;=4.85,A33&lt;5.55),3.267,IF(AND(H33&lt;8.486,D33&lt;1.35,F33&lt;2.5,B33&lt;3.15,H33&lt;16.284,A33&gt;=5.55),3.85,IF(AND(D33&gt;=1.55,D33&gt;=1.35,F33&lt;2.5,B33&lt;3.15,H33&lt;16.284,A33&gt;=5.55),5.1,IF(AND(H33&lt;10.464,A33&lt;6.35,F33&gt;=2.5,B33&lt;3.15,H33&lt;16.284,A33&gt;=5.55),5.08,IF(AND(H33&gt;=10.464,A33&lt;6.35,F33&gt;=2.5,B33&lt;3.15,H33&lt;16.284,A33&gt;=5.55),4.9,IF(AND(D33&lt;1.85,A33&gt;=6.35,F33&gt;=2.5,B33&lt;3.15,H33&lt;16.284,A33&gt;=5.55),5.8,IF(AND(H33&gt;=10.393,G33&lt;0.774,F33&gt;=2.5,B33&gt;=3.15,H33&lt;16.284,A33&gt;=5.55),5.425,IF(AND(B33&lt;2.6,H33&gt;=8.486,D33&lt;1.35,F33&lt;2.5,B33&lt;3.15,H33&lt;16.284,A33&gt;=5.55),3.9,IF(AND(G33&gt;=0.567,D33&lt;1.55,D33&gt;=1.35,F33&lt;2.5,B33&lt;3.15,H33&lt;16.284,A33&gt;=5.55),4.4,IF(AND(B33&lt;3.25,H33&lt;10.393,G33&lt;0.774,F33&gt;=2.5,B33&gt;=3.15,H33&lt;16.284,A33&gt;=5.55),5.7,IF(AND(B33&gt;=3.25,H33&lt;10.393,G33&lt;0.774,F33&gt;=2.5,B33&gt;=3.15,H33&lt;16.284,A33&gt;=5.55),5.98,IF(AND(G33&lt;0.079,G33&lt;0.338,B33&gt;=3.1,G33&lt;0.934,D33&lt;0.45,F33&lt;1.5,A33&gt;=4.85,A33&lt;5.55),1.425,IF(AND(B33&lt;3.35,G33&gt;=0.338,B33&gt;=3.1,G33&lt;0.934,D33&lt;0.45,F33&lt;1.5,A33&gt;=4.85,A33&lt;5.55),1.4,IF(AND(G33&lt;0.404,B33&gt;=2.6,H33&gt;=8.486,D33&lt;1.35,F33&lt;2.5,B33&lt;3.15,H33&lt;16.284,A33&gt;=5.55),4.3,IF(AND(G33&gt;=0.404,B33&gt;=2.6,H33&gt;=8.486,D33&lt;1.35,F33&lt;2.5,B33&lt;3.15,H33&lt;16.284,A33&gt;=5.55),4.025,IF(AND(B33&gt;=3.05,G33&lt;0.567,D33&lt;1.55,D33&gt;=1.35,F33&lt;2.5,B33&lt;3.15,H33&lt;16.284,A33&gt;=5.55),4.7,IF(AND(A33&lt;6.45,H33&lt;10.667,D33&gt;=1.85,A33&gt;=6.35,F33&gt;=2.5,B33&lt;3.15,H33&lt;16.284,A33&gt;=5.55),5.3,IF(AND(A33&gt;=6.45,H33&lt;10.667,D33&gt;=1.85,A33&gt;=6.35,F33&gt;=2.5,B33&lt;3.15,H33&lt;16.284,A33&gt;=5.55),5.167,IF(AND(B33&lt;2.95,H33&gt;=10.667,D33&gt;=1.85,A33&gt;=6.35,F33&gt;=2.5,B33&lt;3.15,H33&lt;16.284,A33&gt;=5.55),5.6,IF(AND(B33&gt;=2.95,H33&gt;=10.667,D33&gt;=1.85,A33&gt;=6.35,F33&gt;=2.5,B33&lt;3.15,H33&lt;16.284,A33&gt;=5.55),5.5,IF(AND(H33&lt;10.325,G33&gt;=0.079,G33&lt;0.338,B33&gt;=3.1,G33&lt;0.934,D33&lt;0.45,F33&lt;1.5,A33&gt;=4.85,A33&lt;5.55),1.5,IF(AND(G33&lt;0.385,B33&gt;=3.35,G33&gt;=0.338,B33&gt;=3.1,G33&lt;0.934,D33&lt;0.45,F33&lt;1.5,A33&gt;=4.85,A33&lt;5.55),1.5,IF(AND(G33&gt;=0.385,B33&gt;=3.35,G33&gt;=0.338,B33&gt;=3.1,G33&lt;0.934,D33&lt;0.45,F33&lt;1.5,A33&gt;=4.85,A33&lt;5.55),1.42,IF(AND(B33&lt;2.5,B33&lt;3.05,G33&lt;0.567,D33&lt;1.55,D33&gt;=1.35,F33&lt;2.5,B33&lt;3.15,H33&lt;16.284,A33&gt;=5.55),4.5,IF(AND(B33&gt;=2.5,B33&lt;3.05,G33&lt;0.567,D33&lt;1.55,D33&gt;=1.35,F33&lt;2.5,B33&lt;3.15,H33&lt;16.284,A33&gt;=5.55),4.56,IF(AND(H33&lt;12.506,H33&gt;=10.325,G33&gt;=0.079,G33&lt;0.338,B33&gt;=3.1,G33&lt;0.934,D33&lt;0.45,F33&lt;1.5,A33&gt;=4.85,A33&lt;5.55),1.2,IF(AND(H33&gt;=12.506,H33&gt;=10.325,G33&gt;=0.079,G33&lt;0.338,B33&gt;=3.1,G33&lt;0.934,D33&lt;0.45,F33&lt;1.5,A33&gt;=4.85,A33&lt;5.55),1.3,"shouldnthappen")))))))))))))))))))))))))))))))))))))))</f>
        <v>1.3</v>
      </c>
      <c r="AU33" s="1" t="n">
        <f aca="false">IF(AND(G33&gt;=0.52,B33&lt;3.05,F33&lt;1.5),1.1,IF(AND(G33&lt;0.35,G33&lt;0.52,B33&lt;3.05,F33&lt;1.5),1.4,IF(AND(G33&gt;=0.35,G33&lt;0.52,B33&lt;3.05,F33&lt;1.5),1.3,IF(AND(G33&gt;=0.227,G33&lt;0.347,B33&gt;=3.05,F33&lt;1.5),1.32,IF(AND(H33&lt;6.417,G33&gt;=0.347,B33&gt;=3.05,F33&lt;1.5),1.7,IF(AND(A33&gt;=7.25,A33&gt;=6.6,F33&gt;=2.5,F33&gt;=1.5),6.35,IF(AND(G33&lt;0.11,G33&lt;0.227,G33&lt;0.347,B33&gt;=3.05,F33&lt;1.5),1.333,IF(AND(H33&lt;9.441,H33&gt;=6.417,G33&gt;=0.347,B33&gt;=3.05,F33&lt;1.5),1.425,IF(AND(B33&lt;2.75,G33&lt;0.451,H33&lt;10.266,F33&lt;2.5,F33&gt;=1.5),4,IF(AND(B33&gt;=2.75,G33&lt;0.451,H33&lt;10.266,F33&lt;2.5,F33&gt;=1.5),4.433,IF(AND(G33&gt;=0.865,G33&gt;=0.451,H33&lt;10.266,F33&lt;2.5,F33&gt;=1.5),4.2,IF(AND(B33&lt;2.45,H33&lt;13.665,H33&gt;=10.266,F33&lt;2.5,F33&gt;=1.5),3.7,IF(AND(G33&lt;0.302,H33&gt;=13.665,H33&gt;=10.266,F33&lt;2.5,F33&gt;=1.5),5,IF(AND(B33&lt;2.9,A33&lt;6.1,A33&lt;6.6,F33&gt;=2.5,F33&gt;=1.5),5.06,IF(AND(B33&gt;=2.9,A33&lt;6.1,A33&lt;6.6,F33&gt;=2.5,F33&gt;=1.5),4.8,IF(AND(B33&lt;3.05,A33&gt;=6.1,A33&lt;6.6,F33&gt;=2.5,F33&gt;=1.5),5.6,IF(AND(B33&gt;=3.05,A33&gt;=6.1,A33&lt;6.6,F33&gt;=2.5,F33&gt;=1.5),5.267,IF(AND(H33&gt;=14.564,A33&lt;7.25,A33&gt;=6.6,F33&gt;=2.5,F33&gt;=1.5),5.6,IF(AND(H33&gt;=14.309,G33&gt;=0.11,G33&lt;0.227,G33&lt;0.347,B33&gt;=3.05,F33&lt;1.5),1.7,IF(AND(D33&lt;0.4,H33&gt;=9.441,H33&gt;=6.417,G33&gt;=0.347,B33&gt;=3.05,F33&lt;1.5),1.5,IF(AND(D33&gt;=0.4,H33&gt;=9.441,H33&gt;=6.417,G33&gt;=0.347,B33&gt;=3.05,F33&lt;1.5),1.633,IF(AND(A33&lt;5.35,G33&lt;0.865,G33&gt;=0.451,H33&lt;10.266,F33&lt;2.5,F33&gt;=1.5),3.15,IF(AND(D33&lt;1.45,G33&gt;=0.302,H33&gt;=13.665,H33&gt;=10.266,F33&lt;2.5,F33&gt;=1.5),4.74,IF(AND(D33&gt;=1.45,G33&gt;=0.302,H33&gt;=13.665,H33&gt;=10.266,F33&lt;2.5,F33&gt;=1.5),4.567,IF(AND(H33&lt;8.836,H33&lt;14.564,A33&lt;7.25,A33&gt;=6.6,F33&gt;=2.5,F33&gt;=1.5),5.7,IF(AND(H33&gt;=8.836,H33&lt;14.564,A33&lt;7.25,A33&gt;=6.6,F33&gt;=2.5,F33&gt;=1.5),5.9,IF(AND(H33&lt;11.53,H33&lt;14.309,G33&gt;=0.11,G33&lt;0.227,G33&lt;0.347,B33&gt;=3.05,F33&lt;1.5),1.5,IF(AND(H33&gt;=11.53,H33&lt;14.309,G33&gt;=0.11,G33&lt;0.227,G33&lt;0.347,B33&gt;=3.05,F33&lt;1.5),1.467,IF(AND(H33&lt;9.386,A33&gt;=5.35,G33&lt;0.865,G33&gt;=0.451,H33&lt;10.266,F33&lt;2.5,F33&gt;=1.5),3.56,IF(AND(H33&gt;=9.386,A33&gt;=5.35,G33&lt;0.865,G33&gt;=0.451,H33&lt;10.266,F33&lt;2.5,F33&gt;=1.5),4.2,IF(AND(H33&lt;11.036,D33&lt;1.45,B33&gt;=2.45,H33&lt;13.665,H33&gt;=10.266,F33&lt;2.5,F33&gt;=1.5),4.45,IF(AND(H33&gt;=11.036,D33&lt;1.45,B33&gt;=2.45,H33&lt;13.665,H33&gt;=10.266,F33&lt;2.5,F33&gt;=1.5),4.1,IF(AND(G33&gt;=0.585,D33&gt;=1.45,B33&gt;=2.45,H33&lt;13.665,H33&gt;=10.266,F33&lt;2.5,F33&gt;=1.5),4.9,IF(AND(H33&lt;11.743,G33&lt;0.585,D33&gt;=1.45,B33&gt;=2.45,H33&lt;13.665,H33&gt;=10.266,F33&lt;2.5,F33&gt;=1.5),4.7,IF(AND(H33&gt;=11.743,G33&lt;0.585,D33&gt;=1.45,B33&gt;=2.45,H33&lt;13.665,H33&gt;=10.266,F33&lt;2.5,F33&gt;=1.5),4.5,"shouldnthappen")))))))))))))))))))))))))))))))))))</f>
        <v>1.32</v>
      </c>
      <c r="AV33" s="1" t="n">
        <f aca="false">IF(AND(G33&gt;=0.356,F33&gt;=1.5,A33&lt;5.75),3.52,IF(AND(A33&lt;7.25,A33&gt;=7.1,A33&gt;=5.75),5.875,IF(AND(A33&gt;=7.25,A33&gt;=7.1,A33&gt;=5.75),6.5,IF(AND(D33&gt;=0.35,G33&gt;=0.586,F33&lt;1.5,A33&lt;5.75),1.8,IF(AND(D33&lt;1.4,G33&lt;0.356,F33&gt;=1.5,A33&lt;5.75),4.2,IF(AND(D33&gt;=1.4,G33&lt;0.356,F33&gt;=1.5,A33&lt;5.75),4.5,IF(AND(H33&gt;=11.218,A33&lt;5.05,G33&lt;0.586,F33&lt;1.5,A33&lt;5.75),1.225,IF(AND(G33&gt;=0.253,A33&gt;=5.05,G33&lt;0.586,F33&lt;1.5,A33&lt;5.75),1.3,IF(AND(B33&gt;=3.75,D33&lt;0.35,G33&gt;=0.586,F33&lt;1.5,A33&lt;5.75),1.567,IF(AND(B33&lt;2.85,D33&lt;1.35,D33&lt;1.65,A33&lt;7.1,A33&gt;=5.75),4.26,IF(AND(B33&gt;=2.85,D33&lt;1.35,D33&lt;1.65,A33&lt;7.1,A33&gt;=5.75),4.45,IF(AND(A33&lt;6.05,H33&lt;12.921,D33&gt;=1.65,A33&lt;7.1,A33&gt;=5.75),5.1,IF(AND(H33&gt;=15.338,H33&gt;=12.921,D33&gt;=1.65,A33&lt;7.1,A33&gt;=5.75),5.55,IF(AND(G33&lt;0.418,H33&lt;11.218,A33&lt;5.05,G33&lt;0.586,F33&lt;1.5,A33&lt;5.75),1.42,IF(AND(G33&gt;=0.418,H33&lt;11.218,A33&lt;5.05,G33&lt;0.586,F33&lt;1.5,A33&lt;5.75),1.3,IF(AND(H33&gt;=13.321,G33&lt;0.253,A33&gt;=5.05,G33&lt;0.586,F33&lt;1.5,A33&lt;5.75),1.7,IF(AND(H33&lt;6.089,B33&lt;3.75,D33&lt;0.35,G33&gt;=0.586,F33&lt;1.5,A33&lt;5.75),1.7,IF(AND(H33&gt;=6.089,B33&lt;3.75,D33&lt;0.35,G33&gt;=0.586,F33&lt;1.5,A33&lt;5.75),1.5,IF(AND(B33&lt;2.9,D33&lt;1.45,D33&gt;=1.35,D33&lt;1.65,A33&lt;7.1,A33&gt;=5.75),4.8,IF(AND(B33&gt;=2.9,D33&lt;1.45,D33&gt;=1.35,D33&lt;1.65,A33&lt;7.1,A33&gt;=5.75),4.475,IF(AND(B33&lt;2.5,D33&gt;=1.45,D33&gt;=1.35,D33&lt;1.65,A33&lt;7.1,A33&gt;=5.75),4.5,IF(AND(H33&lt;8.884,A33&gt;=6.05,H33&lt;12.921,D33&gt;=1.65,A33&lt;7.1,A33&gt;=5.75),5.4,IF(AND(A33&lt;6.3,H33&lt;15.338,H33&gt;=12.921,D33&gt;=1.65,A33&lt;7.1,A33&gt;=5.75),4.967,IF(AND(A33&gt;=6.3,H33&lt;15.338,H33&gt;=12.921,D33&gt;=1.65,A33&lt;7.1,A33&gt;=5.75),5.133,IF(AND(H33&lt;10.826,H33&lt;13.321,G33&lt;0.253,A33&gt;=5.05,G33&lt;0.586,F33&lt;1.5,A33&lt;5.75),1.5,IF(AND(H33&gt;=10.826,H33&lt;13.321,G33&lt;0.253,A33&gt;=5.05,G33&lt;0.586,F33&lt;1.5,A33&lt;5.75),1.4,IF(AND(H33&lt;7.47,B33&gt;=2.5,D33&gt;=1.45,D33&gt;=1.35,D33&lt;1.65,A33&lt;7.1,A33&gt;=5.75),5.1,IF(AND(H33&gt;=7.47,B33&gt;=2.5,D33&gt;=1.45,D33&gt;=1.35,D33&lt;1.65,A33&lt;7.1,A33&gt;=5.75),4.725,IF(AND(H33&lt;9.637,H33&gt;=8.884,A33&gt;=6.05,H33&lt;12.921,D33&gt;=1.65,A33&lt;7.1,A33&gt;=5.75),5.9,IF(AND(B33&lt;2.6,H33&gt;=9.637,H33&gt;=8.884,A33&gt;=6.05,H33&lt;12.921,D33&gt;=1.65,A33&lt;7.1,A33&gt;=5.75),5.8,IF(AND(B33&lt;2.75,B33&gt;=2.6,H33&gt;=9.637,H33&gt;=8.884,A33&gt;=6.05,H33&lt;12.921,D33&gt;=1.65,A33&lt;7.1,A33&gt;=5.75),5.3,IF(AND(D33&lt;2.25,B33&gt;=2.75,B33&gt;=2.6,H33&gt;=9.637,H33&gt;=8.884,A33&gt;=6.05,H33&lt;12.921,D33&gt;=1.65,A33&lt;7.1,A33&gt;=5.75),5.6,IF(AND(D33&gt;=2.25,B33&gt;=2.75,B33&gt;=2.6,H33&gt;=9.637,H33&gt;=8.884,A33&gt;=6.05,H33&lt;12.921,D33&gt;=1.65,A33&lt;7.1,A33&gt;=5.75),5.5,"shouldnthappen")))))))))))))))))))))))))))))))))</f>
        <v>1.42</v>
      </c>
      <c r="AW33" s="1" t="n">
        <f aca="false">IF(AND(G33&gt;=0.905,F33&lt;1.5),1.767,IF(AND(H33&gt;=16.674,F33&gt;=1.5),6.55,IF(AND(A33&lt;4.35,H33&lt;14.344,G33&lt;0.905,F33&lt;1.5),1.1,IF(AND(B33&lt;3.65,H33&gt;=14.344,G33&lt;0.905,F33&lt;1.5),1.5,IF(AND(B33&gt;=3.65,H33&gt;=14.344,G33&lt;0.905,F33&lt;1.5),1.65,IF(AND(B33&lt;2.6,F33&gt;=2.5,H33&lt;16.674,F33&gt;=1.5),4.5,IF(AND(D33&gt;=0.45,A33&gt;=4.35,H33&lt;14.344,G33&lt;0.905,F33&lt;1.5),1.65,IF(AND(D33&lt;1.15,A33&lt;5.9,F33&lt;2.5,H33&lt;16.674,F33&gt;=1.5),3.56,IF(AND(B33&lt;2.75,A33&gt;=5.9,F33&lt;2.5,H33&lt;16.674,F33&gt;=1.5),5,IF(AND(H33&lt;13.531,B33&gt;=2.75,A33&gt;=5.9,F33&lt;2.5,H33&lt;16.674,F33&gt;=1.5),4.333,IF(AND(B33&lt;3.2,G33&gt;=0.669,B33&gt;=2.6,F33&gt;=2.5,H33&lt;16.674,F33&gt;=1.5),5.08,IF(AND(B33&gt;=3.2,G33&gt;=0.669,B33&gt;=2.6,F33&gt;=2.5,H33&lt;16.674,F33&gt;=1.5),5.4,IF(AND(B33&lt;3.15,A33&lt;5.05,D33&lt;0.45,A33&gt;=4.35,H33&lt;14.344,G33&lt;0.905,F33&lt;1.5),1.45,IF(AND(A33&gt;=5.55,A33&gt;=5.05,D33&lt;0.45,A33&gt;=4.35,H33&lt;14.344,G33&lt;0.905,F33&lt;1.5),1.5,IF(AND(A33&lt;5.55,A33&lt;5.65,D33&gt;=1.15,A33&lt;5.9,F33&lt;2.5,H33&lt;16.674,F33&gt;=1.5),3.95,IF(AND(A33&gt;=5.55,A33&lt;5.65,D33&gt;=1.15,A33&lt;5.9,F33&lt;2.5,H33&lt;16.674,F33&gt;=1.5),3.82,IF(AND(G33&lt;0.39,A33&gt;=5.65,D33&gt;=1.15,A33&lt;5.9,F33&lt;2.5,H33&lt;16.674,F33&gt;=1.5),4.35,IF(AND(G33&gt;=0.39,A33&gt;=5.65,D33&gt;=1.15,A33&lt;5.9,F33&lt;2.5,H33&lt;16.674,F33&gt;=1.5),3.95,IF(AND(G33&lt;0.466,H33&gt;=13.531,B33&gt;=2.75,A33&gt;=5.9,F33&lt;2.5,H33&lt;16.674,F33&gt;=1.5),4.8,IF(AND(G33&gt;=0.466,H33&gt;=13.531,B33&gt;=2.75,A33&gt;=5.9,F33&lt;2.5,H33&lt;16.674,F33&gt;=1.5),4.7,IF(AND(H33&lt;10.144,D33&lt;2.05,G33&lt;0.669,B33&gt;=2.6,F33&gt;=2.5,H33&lt;16.674,F33&gt;=1.5),5.3,IF(AND(H33&gt;=10.144,D33&lt;2.05,G33&lt;0.669,B33&gt;=2.6,F33&gt;=2.5,H33&lt;16.674,F33&gt;=1.5),5.133,IF(AND(D33&gt;=2.45,D33&gt;=2.05,G33&lt;0.669,B33&gt;=2.6,F33&gt;=2.5,H33&lt;16.674,F33&gt;=1.5),5.9,IF(AND(B33&lt;3.25,B33&gt;=3.15,A33&lt;5.05,D33&lt;0.45,A33&gt;=4.35,H33&lt;14.344,G33&lt;0.905,F33&lt;1.5),1.2,IF(AND(B33&gt;=3.25,B33&gt;=3.15,A33&lt;5.05,D33&lt;0.45,A33&gt;=4.35,H33&lt;14.344,G33&lt;0.905,F33&lt;1.5),1.36,IF(AND(B33&gt;=3.8,A33&lt;5.55,A33&gt;=5.05,D33&lt;0.45,A33&gt;=4.35,H33&lt;14.344,G33&lt;0.905,F33&lt;1.5),1.3,IF(AND(G33&lt;0.05,B33&lt;3.8,A33&lt;5.55,A33&gt;=5.05,D33&lt;0.45,A33&gt;=4.35,H33&lt;14.344,G33&lt;0.905,F33&lt;1.5),1.4,IF(AND(G33&lt;0.107,G33&lt;0.395,D33&lt;2.45,D33&gt;=2.05,G33&lt;0.669,B33&gt;=2.6,F33&gt;=2.5,H33&lt;16.674,F33&gt;=1.5),5.667,IF(AND(G33&lt;0.537,G33&gt;=0.395,D33&lt;2.45,D33&gt;=2.05,G33&lt;0.669,B33&gt;=2.6,F33&gt;=2.5,H33&lt;16.674,F33&gt;=1.5),5.6,IF(AND(G33&gt;=0.537,G33&gt;=0.395,D33&lt;2.45,D33&gt;=2.05,G33&lt;0.669,B33&gt;=2.6,F33&gt;=2.5,H33&lt;16.674,F33&gt;=1.5),5.775,IF(AND(B33&lt;3.6,G33&gt;=0.05,B33&lt;3.8,A33&lt;5.55,A33&gt;=5.05,D33&lt;0.45,A33&gt;=4.35,H33&lt;14.344,G33&lt;0.905,F33&lt;1.5),1.475,IF(AND(B33&gt;=3.6,G33&gt;=0.05,B33&lt;3.8,A33&lt;5.55,A33&gt;=5.05,D33&lt;0.45,A33&gt;=4.35,H33&lt;14.344,G33&lt;0.905,F33&lt;1.5),1.5,IF(AND(G33&lt;0.312,G33&gt;=0.107,G33&lt;0.395,D33&lt;2.45,D33&gt;=2.05,G33&lt;0.669,B33&gt;=2.6,F33&gt;=2.5,H33&lt;16.674,F33&gt;=1.5),5.18,IF(AND(G33&gt;=0.312,G33&gt;=0.107,G33&lt;0.395,D33&lt;2.45,D33&gt;=2.05,G33&lt;0.669,B33&gt;=2.6,F33&gt;=2.5,H33&lt;16.674,F33&gt;=1.5),5.4,"shouldnthappen"))))))))))))))))))))))))))))))))))</f>
        <v>1.45</v>
      </c>
      <c r="AX33" s="1" t="n">
        <f aca="false">IF(AND(D33&gt;=1.3,B33&gt;=3.45),6.25,IF(AND(B33&lt;2.75,A33&lt;5.25,B33&lt;3.45),3.9,IF(AND(D33&lt;0.25,D33&lt;1.3,B33&gt;=3.45),1.16,IF(AND(A33&gt;=5.05,B33&gt;=2.75,A33&lt;5.25,B33&lt;3.45),1.7,IF(AND(D33&lt;0.7,F33&lt;2.5,A33&gt;=5.25,B33&lt;3.45),1.5,IF(AND(H33&gt;=16.284,F33&gt;=2.5,A33&gt;=5.25,B33&lt;3.45),6.6,IF(AND(G33&lt;0.123,D33&gt;=0.25,D33&lt;1.3,B33&gt;=3.45),1.3,IF(AND(A33&lt;4.5,A33&lt;5.05,B33&gt;=2.75,A33&lt;5.25,B33&lt;3.45),1.3,IF(AND(A33&lt;5.05,G33&gt;=0.123,D33&gt;=0.25,D33&lt;1.3,B33&gt;=3.45),1.6,IF(AND(B33&lt;3.15,A33&gt;=4.5,A33&lt;5.05,B33&gt;=2.75,A33&lt;5.25,B33&lt;3.45),1.54,IF(AND(B33&gt;=3.15,A33&gt;=4.5,A33&lt;5.05,B33&gt;=2.75,A33&lt;5.25,B33&lt;3.45),1.35,IF(AND(D33&gt;=1.4,A33&lt;5.9,D33&gt;=0.7,F33&lt;2.5,A33&gt;=5.25,B33&lt;3.45),4.5,IF(AND(D33&gt;=1.55,A33&gt;=5.9,D33&gt;=0.7,F33&lt;2.5,A33&gt;=5.25,B33&lt;3.45),4.95,IF(AND(G33&gt;=0.682,D33&gt;=2.05,H33&lt;16.284,F33&gt;=2.5,A33&gt;=5.25,B33&lt;3.45),5.26,IF(AND(A33&lt;5.4,A33&gt;=5.05,G33&gt;=0.123,D33&gt;=0.25,D33&lt;1.3,B33&gt;=3.45),1.64,IF(AND(A33&gt;=5.4,A33&gt;=5.05,G33&gt;=0.123,D33&gt;=0.25,D33&lt;1.3,B33&gt;=3.45),1.6,IF(AND(G33&lt;0.372,D33&lt;1.4,A33&lt;5.9,D33&gt;=0.7,F33&lt;2.5,A33&gt;=5.25,B33&lt;3.45),4.175,IF(AND(D33&lt;1.35,D33&lt;1.55,A33&gt;=5.9,D33&gt;=0.7,F33&lt;2.5,A33&gt;=5.25,B33&lt;3.45),4.2,IF(AND(B33&lt;2.35,G33&lt;0.596,D33&lt;2.05,H33&lt;16.284,F33&gt;=2.5,A33&gt;=5.25,B33&lt;3.45),5,IF(AND(G33&gt;=0.888,G33&gt;=0.596,D33&lt;2.05,H33&lt;16.284,F33&gt;=2.5,A33&gt;=5.25,B33&lt;3.45),4.8,IF(AND(A33&gt;=6.85,G33&lt;0.682,D33&gt;=2.05,H33&lt;16.284,F33&gt;=2.5,A33&gt;=5.25,B33&lt;3.45),5.4,IF(AND(A33&gt;=5.75,G33&gt;=0.372,D33&lt;1.4,A33&lt;5.9,D33&gt;=0.7,F33&lt;2.5,A33&gt;=5.25,B33&lt;3.45),3.933,IF(AND(A33&gt;=6.75,D33&gt;=1.35,D33&lt;1.55,A33&gt;=5.9,D33&gt;=0.7,F33&lt;2.5,A33&gt;=5.25,B33&lt;3.45),4.8,IF(AND(H33&lt;11.084,B33&gt;=2.35,G33&lt;0.596,D33&lt;2.05,H33&lt;16.284,F33&gt;=2.5,A33&gt;=5.25,B33&lt;3.45),5.3,IF(AND(H33&lt;8.435,G33&lt;0.888,G33&gt;=0.596,D33&lt;2.05,H33&lt;16.284,F33&gt;=2.5,A33&gt;=5.25,B33&lt;3.45),5.1,IF(AND(H33&gt;=8.435,G33&lt;0.888,G33&gt;=0.596,D33&lt;2.05,H33&lt;16.284,F33&gt;=2.5,A33&gt;=5.25,B33&lt;3.45),4.94,IF(AND(B33&lt;3.15,A33&lt;6.85,G33&lt;0.682,D33&gt;=2.05,H33&lt;16.284,F33&gt;=2.5,A33&gt;=5.25,B33&lt;3.45),5.6,IF(AND(B33&gt;=3.15,A33&lt;6.85,G33&lt;0.682,D33&gt;=2.05,H33&lt;16.284,F33&gt;=2.5,A33&gt;=5.25,B33&lt;3.45),5.74,IF(AND(G33&lt;0.572,A33&lt;5.75,G33&gt;=0.372,D33&lt;1.4,A33&lt;5.9,D33&gt;=0.7,F33&lt;2.5,A33&gt;=5.25,B33&lt;3.45),3.7,IF(AND(D33&lt;1.45,A33&lt;6.75,D33&gt;=1.35,D33&lt;1.55,A33&gt;=5.9,D33&gt;=0.7,F33&lt;2.5,A33&gt;=5.25,B33&lt;3.45),4.46,IF(AND(D33&gt;=1.45,A33&lt;6.75,D33&gt;=1.35,D33&lt;1.55,A33&gt;=5.9,D33&gt;=0.7,F33&lt;2.5,A33&gt;=5.25,B33&lt;3.45),4.567,IF(AND(H33&lt;12.532,H33&gt;=11.084,B33&gt;=2.35,G33&lt;0.596,D33&lt;2.05,H33&lt;16.284,F33&gt;=2.5,A33&gt;=5.25,B33&lt;3.45),5.8,IF(AND(H33&gt;=12.532,H33&gt;=11.084,B33&gt;=2.35,G33&lt;0.596,D33&lt;2.05,H33&lt;16.284,F33&gt;=2.5,A33&gt;=5.25,B33&lt;3.45),5.667,IF(AND(A33&gt;=5.65,G33&gt;=0.572,A33&lt;5.75,G33&gt;=0.372,D33&lt;1.4,A33&lt;5.9,D33&gt;=0.7,F33&lt;2.5,A33&gt;=5.25,B33&lt;3.45),4.2,IF(AND(G33&lt;0.862,A33&lt;5.65,G33&gt;=0.572,A33&lt;5.75,G33&gt;=0.372,D33&lt;1.4,A33&lt;5.9,D33&gt;=0.7,F33&lt;2.5,A33&gt;=5.25,B33&lt;3.45),3.9,IF(AND(G33&gt;=0.862,A33&lt;5.65,G33&gt;=0.572,A33&lt;5.75,G33&gt;=0.372,D33&lt;1.4,A33&lt;5.9,D33&gt;=0.7,F33&lt;2.5,A33&gt;=5.25,B33&lt;3.45),4,"shouldnthappen"))))))))))))))))))))))))))))))))))))</f>
        <v>1.54</v>
      </c>
      <c r="AY33" s="1" t="n">
        <f aca="false">IF(AND(H33&gt;=8.233,D33&gt;=0.8,A33&lt;5.55),3.525,IF(AND(B33&lt;2.9,H33&gt;=15.534,A33&gt;=5.55),4.8,IF(AND(H33&gt;=12.259,A33&lt;4.75,D33&lt;0.8,A33&lt;5.55),1.25,IF(AND(B33&gt;=3.85,A33&gt;=4.75,D33&lt;0.8,A33&lt;5.55),1.425,IF(AND(D33&lt;1.55,H33&lt;8.233,D33&gt;=0.8,A33&lt;5.55),3.975,IF(AND(D33&gt;=1.55,H33&lt;8.233,D33&gt;=0.8,A33&lt;5.55),4.5,IF(AND(D33&lt;0.65,D33&lt;1.7,H33&lt;15.534,A33&gt;=5.55),1.7,IF(AND(A33&gt;=7.05,D33&gt;=1.7,H33&lt;15.534,A33&gt;=5.55),6.3,IF(AND(B33&gt;=3.35,B33&gt;=2.9,H33&gt;=15.534,A33&gt;=5.55),5.4,IF(AND(B33&lt;3.1,H33&lt;12.259,A33&lt;4.75,D33&lt;0.8,A33&lt;5.55),1.367,IF(AND(B33&gt;=3.1,H33&lt;12.259,A33&lt;4.75,D33&lt;0.8,A33&lt;5.55),1.4,IF(AND(G33&gt;=0.905,B33&lt;3.85,A33&gt;=4.75,D33&lt;0.8,A33&lt;5.55),1.9,IF(AND(H33&lt;15.681,B33&lt;3.35,B33&gt;=2.9,H33&gt;=15.534,A33&gt;=5.55),5.8,IF(AND(H33&gt;=15.681,B33&lt;3.35,B33&gt;=2.9,H33&gt;=15.534,A33&gt;=5.55),5.7,IF(AND(H33&gt;=14.877,G33&lt;0.905,B33&lt;3.85,A33&gt;=4.75,D33&lt;0.8,A33&lt;5.55),1.3,IF(AND(D33&gt;=1.25,B33&lt;2.65,D33&gt;=0.65,D33&lt;1.7,H33&lt;15.534,A33&gt;=5.55),4.433,IF(AND(G33&gt;=0.622,B33&lt;3.15,A33&lt;7.05,D33&gt;=1.7,H33&lt;15.534,A33&gt;=5.55),5.08,IF(AND(H33&gt;=13.42,B33&gt;=3.15,A33&lt;7.05,D33&gt;=1.7,H33&lt;15.534,A33&gt;=5.55),5.1,IF(AND(G33&lt;0.265,H33&lt;14.877,G33&lt;0.905,B33&lt;3.85,A33&gt;=4.75,D33&lt;0.8,A33&lt;5.55),1.2,IF(AND(A33&lt;5.75,D33&lt;1.25,B33&lt;2.65,D33&gt;=0.65,D33&lt;1.7,H33&lt;15.534,A33&gt;=5.55),3.7,IF(AND(A33&gt;=5.75,D33&lt;1.25,B33&lt;2.65,D33&gt;=0.65,D33&lt;1.7,H33&lt;15.534,A33&gt;=5.55),4,IF(AND(G33&gt;=0.652,D33&lt;1.35,B33&gt;=2.65,D33&gt;=0.65,D33&lt;1.7,H33&lt;15.534,A33&gt;=5.55),3.6,IF(AND(H33&lt;7.47,D33&gt;=1.35,B33&gt;=2.65,D33&gt;=0.65,D33&lt;1.7,H33&lt;15.534,A33&gt;=5.55),5.1,IF(AND(H33&lt;10.914,G33&lt;0.622,B33&lt;3.15,A33&lt;7.05,D33&gt;=1.7,H33&lt;15.534,A33&gt;=5.55),5.36,IF(AND(H33&gt;=10.914,G33&lt;0.622,B33&lt;3.15,A33&lt;7.05,D33&gt;=1.7,H33&lt;15.534,A33&gt;=5.55),5.64,IF(AND(G33&gt;=0.657,H33&lt;13.42,B33&gt;=3.15,A33&lt;7.05,D33&gt;=1.7,H33&lt;15.534,A33&gt;=5.55),6,IF(AND(G33&gt;=0.782,G33&gt;=0.265,H33&lt;14.877,G33&lt;0.905,B33&lt;3.85,A33&gt;=4.75,D33&lt;0.8,A33&lt;5.55),1.48,IF(AND(H33&lt;11.286,G33&lt;0.652,D33&lt;1.35,B33&gt;=2.65,D33&gt;=0.65,D33&lt;1.7,H33&lt;15.534,A33&gt;=5.55),4.24,IF(AND(H33&gt;=11.286,G33&lt;0.652,D33&lt;1.35,B33&gt;=2.65,D33&gt;=0.65,D33&lt;1.7,H33&lt;15.534,A33&gt;=5.55),4.05,IF(AND(G33&lt;0.413,H33&gt;=7.47,D33&gt;=1.35,B33&gt;=2.65,D33&gt;=0.65,D33&lt;1.7,H33&lt;15.534,A33&gt;=5.55),5.1,IF(AND(H33&lt;11.325,G33&lt;0.657,H33&lt;13.42,B33&gt;=3.15,A33&lt;7.05,D33&gt;=1.7,H33&lt;15.534,A33&gt;=5.55),5.8,IF(AND(H33&gt;=11.325,G33&lt;0.657,H33&lt;13.42,B33&gt;=3.15,A33&lt;7.05,D33&gt;=1.7,H33&lt;15.534,A33&gt;=5.55),5.6,IF(AND(D33&gt;=0.35,G33&lt;0.782,G33&gt;=0.265,H33&lt;14.877,G33&lt;0.905,B33&lt;3.85,A33&gt;=4.75,D33&lt;0.8,A33&lt;5.55),1.633,IF(AND(B33&lt;2.85,G33&gt;=0.413,H33&gt;=7.47,D33&gt;=1.35,B33&gt;=2.65,D33&gt;=0.65,D33&lt;1.7,H33&lt;15.534,A33&gt;=5.55),4.6,IF(AND(D33&lt;0.15,D33&lt;0.35,G33&lt;0.782,G33&gt;=0.265,H33&lt;14.877,G33&lt;0.905,B33&lt;3.85,A33&gt;=4.75,D33&lt;0.8,A33&lt;5.55),1.5,IF(AND(D33&gt;=0.15,D33&lt;0.35,G33&lt;0.782,G33&gt;=0.265,H33&lt;14.877,G33&lt;0.905,B33&lt;3.85,A33&gt;=4.75,D33&lt;0.8,A33&lt;5.55),1.543,IF(AND(A33&gt;=6.8,B33&gt;=2.85,G33&gt;=0.413,H33&gt;=7.47,D33&gt;=1.35,B33&gt;=2.65,D33&gt;=0.65,D33&lt;1.7,H33&lt;15.534,A33&gt;=5.55),4.9,IF(AND(H33&lt;13.531,A33&lt;6.8,B33&gt;=2.85,G33&gt;=0.413,H33&gt;=7.47,D33&gt;=1.35,B33&gt;=2.65,D33&gt;=0.65,D33&lt;1.7,H33&lt;15.534,A33&gt;=5.55),4.5,IF(AND(H33&gt;=13.531,A33&lt;6.8,B33&gt;=2.85,G33&gt;=0.413,H33&gt;=7.47,D33&gt;=1.35,B33&gt;=2.65,D33&gt;=0.65,D33&lt;1.7,H33&lt;15.534,A33&gt;=5.55),4.7,"shouldnthappen")))))))))))))))))))))))))))))))))))))))</f>
        <v>1.543</v>
      </c>
      <c r="AZ33" s="1" t="n">
        <f aca="false">IF(AND(H33&gt;=15.371,B33&gt;=3.35),5.4,IF(AND(G33&gt;=0.851,H33&gt;=15.244,B33&lt;3.35),4.75,IF(AND(F33&gt;=2,H33&lt;15.371,B33&gt;=3.35),5.6,IF(AND(B33&lt;2.75,A33&lt;5.15,H33&lt;15.244,B33&lt;3.35),3.42,IF(AND(A33&gt;=7.25,G33&lt;0.851,H33&gt;=15.244,B33&lt;3.35),6.6,IF(AND(A33&lt;4.45,B33&gt;=2.75,A33&lt;5.15,H33&lt;15.244,B33&lt;3.35),1.1,IF(AND(G33&lt;0.527,A33&lt;7.25,G33&lt;0.851,H33&gt;=15.244,B33&lt;3.35),5.08,IF(AND(G33&gt;=0.527,A33&lt;7.25,G33&lt;0.851,H33&gt;=15.244,B33&lt;3.35),5.8,IF(AND(D33&gt;=0.35,B33&lt;3.7,F33&lt;2,H33&lt;15.371,B33&gt;=3.35),1.55,IF(AND(H33&lt;6.542,B33&gt;=3.7,F33&lt;2,H33&lt;15.371,B33&gt;=3.35),1.9,IF(AND(B33&lt;3.25,A33&gt;=4.45,B33&gt;=2.75,A33&lt;5.15,H33&lt;15.244,B33&lt;3.35),1.46,IF(AND(B33&gt;=3.25,A33&gt;=4.45,B33&gt;=2.75,A33&lt;5.15,H33&lt;15.244,B33&lt;3.35),1.7,IF(AND(H33&lt;13.654,B33&gt;=2.95,D33&lt;1.45,A33&gt;=5.15,H33&lt;15.244,B33&lt;3.35),4.3,IF(AND(H33&gt;=13.654,B33&gt;=2.95,D33&lt;1.45,A33&gt;=5.15,H33&lt;15.244,B33&lt;3.35),4.625,IF(AND(F33&gt;=2.5,D33&lt;1.75,D33&gt;=1.45,A33&gt;=5.15,H33&lt;15.244,B33&lt;3.35),5.3,IF(AND(G33&gt;=0.853,D33&gt;=1.75,D33&gt;=1.45,A33&gt;=5.15,H33&lt;15.244,B33&lt;3.35),5.15,IF(AND(D33&gt;=0.25,D33&lt;0.35,B33&lt;3.7,F33&lt;2,H33&lt;15.371,B33&gt;=3.35),1.3,IF(AND(B33&lt;3.85,H33&gt;=6.542,B33&gt;=3.7,F33&lt;2,H33&lt;15.371,B33&gt;=3.35),1.633,IF(AND(H33&lt;7.02,H33&lt;10.688,B33&lt;2.95,D33&lt;1.45,A33&gt;=5.15,H33&lt;15.244,B33&lt;3.35),3.98,IF(AND(G33&lt;0.338,H33&gt;=10.688,B33&lt;2.95,D33&lt;1.45,A33&gt;=5.15,H33&lt;15.244,B33&lt;3.35),4.22,IF(AND(G33&gt;=0.338,H33&gt;=10.688,B33&lt;2.95,D33&lt;1.45,A33&gt;=5.15,H33&lt;15.244,B33&lt;3.35),3.9,IF(AND(B33&lt;2.75,F33&lt;2.5,D33&lt;1.75,D33&gt;=1.45,A33&gt;=5.15,H33&lt;15.244,B33&lt;3.35),5.1,IF(AND(B33&gt;=2.75,F33&lt;2.5,D33&lt;1.75,D33&gt;=1.45,A33&gt;=5.15,H33&lt;15.244,B33&lt;3.35),4.74,IF(AND(A33&gt;=7,G33&lt;0.853,D33&gt;=1.75,D33&gt;=1.45,A33&gt;=5.15,H33&lt;15.244,B33&lt;3.35),6.5,IF(AND(G33&gt;=0.934,D33&lt;0.25,D33&lt;0.35,B33&lt;3.7,F33&lt;2,H33&lt;15.371,B33&gt;=3.35),1.7,IF(AND(D33&lt;0.25,B33&gt;=3.85,H33&gt;=6.542,B33&gt;=3.7,F33&lt;2,H33&lt;15.371,B33&gt;=3.35),1.5,IF(AND(D33&gt;=0.25,B33&gt;=3.85,H33&gt;=6.542,B33&gt;=3.7,F33&lt;2,H33&lt;15.371,B33&gt;=3.35),1.4,IF(AND(B33&lt;2.5,H33&gt;=7.02,H33&lt;10.688,B33&lt;2.95,D33&lt;1.45,A33&gt;=5.15,H33&lt;15.244,B33&lt;3.35),3.8,IF(AND(G33&gt;=0.74,A33&lt;7,G33&lt;0.853,D33&gt;=1.75,D33&gt;=1.45,A33&gt;=5.15,H33&lt;15.244,B33&lt;3.35),6,IF(AND(G33&gt;=0.61,G33&lt;0.934,D33&lt;0.25,D33&lt;0.35,B33&lt;3.7,F33&lt;2,H33&lt;15.371,B33&gt;=3.35),1.5,IF(AND(D33&lt;1.15,B33&gt;=2.5,H33&gt;=7.02,H33&lt;10.688,B33&lt;2.95,D33&lt;1.45,A33&gt;=5.15,H33&lt;15.244,B33&lt;3.35),3.5,IF(AND(D33&gt;=1.15,B33&gt;=2.5,H33&gt;=7.02,H33&lt;10.688,B33&lt;2.95,D33&lt;1.45,A33&gt;=5.15,H33&lt;15.244,B33&lt;3.35),3.6,IF(AND(G33&gt;=0.626,G33&lt;0.74,A33&lt;7,G33&lt;0.853,D33&gt;=1.75,D33&gt;=1.45,A33&gt;=5.15,H33&lt;15.244,B33&lt;3.35),4.9,IF(AND(H33&lt;13.641,G33&lt;0.61,G33&lt;0.934,D33&lt;0.25,D33&lt;0.35,B33&lt;3.7,F33&lt;2,H33&lt;15.371,B33&gt;=3.35),1.425,IF(AND(H33&gt;=13.641,G33&lt;0.61,G33&lt;0.934,D33&lt;0.25,D33&lt;0.35,B33&lt;3.7,F33&lt;2,H33&lt;15.371,B33&gt;=3.35),1.3,IF(AND(B33&lt;3.05,G33&lt;0.626,G33&lt;0.74,A33&lt;7,G33&lt;0.853,D33&gt;=1.75,D33&gt;=1.45,A33&gt;=5.15,H33&lt;15.244,B33&lt;3.35),5.475,IF(AND(B33&gt;=3.05,G33&lt;0.626,G33&lt;0.74,A33&lt;7,G33&lt;0.853,D33&gt;=1.75,D33&gt;=1.45,A33&gt;=5.15,H33&lt;15.244,B33&lt;3.35),5.633,"shouldnthappen")))))))))))))))))))))))))))))))))))))</f>
        <v>1.46</v>
      </c>
      <c r="BA33" s="1" t="n">
        <f aca="false">IF(AND(F33&gt;=2,B33&gt;=3.4),6.1,IF(AND(B33&lt;2.75,A33&lt;5.15,B33&lt;3.4),3.225,IF(AND(G33&gt;=0.821,F33&lt;2,B33&gt;=3.4),1.9,IF(AND(B33&gt;=3.2,B33&gt;=2.75,A33&lt;5.15,B33&lt;3.4),1.7,IF(AND(A33&lt;4.8,G33&lt;0.821,F33&lt;2,B33&gt;=3.4),1,IF(AND(G33&gt;=0.446,B33&lt;3.2,B33&gt;=2.75,A33&lt;5.15,B33&lt;3.4),1.1,IF(AND(G33&lt;0.356,D33&lt;1.45,A33&lt;6.25,A33&gt;=5.15,B33&lt;3.4),4.32,IF(AND(G33&lt;0.591,D33&gt;=1.45,A33&lt;6.25,A33&gt;=5.15,B33&lt;3.4),4.6,IF(AND(D33&lt;1.75,G33&lt;0.597,A33&gt;=6.25,A33&gt;=5.15,B33&lt;3.4),4.86,IF(AND(H33&gt;=16.472,G33&gt;=0.597,A33&gt;=6.25,A33&gt;=5.15,B33&lt;3.4),6.6,IF(AND(G33&lt;0.063,G33&lt;0.446,B33&lt;3.2,B33&gt;=2.75,A33&lt;5.15,B33&lt;3.4),1.4,IF(AND(A33&gt;=5.95,G33&gt;=0.356,D33&lt;1.45,A33&lt;6.25,A33&gt;=5.15,B33&lt;3.4),4.6,IF(AND(B33&gt;=2.9,G33&gt;=0.591,D33&gt;=1.45,A33&lt;6.25,A33&gt;=5.15,B33&lt;3.4),4.867,IF(AND(D33&gt;=2.4,H33&lt;16.472,G33&gt;=0.597,A33&gt;=6.25,A33&gt;=5.15,B33&lt;3.4),6,IF(AND(A33&lt;5.45,B33&gt;=3.85,A33&gt;=4.8,G33&lt;0.821,F33&lt;2,B33&gt;=3.4),1.3,IF(AND(A33&gt;=5.45,B33&gt;=3.85,A33&gt;=4.8,G33&lt;0.821,F33&lt;2,B33&gt;=3.4),1.45,IF(AND(H33&lt;14.273,G33&gt;=0.063,G33&lt;0.446,B33&lt;3.2,B33&gt;=2.75,A33&lt;5.15,B33&lt;3.4),1.5,IF(AND(H33&gt;=14.273,G33&gt;=0.063,G33&lt;0.446,B33&lt;3.2,B33&gt;=2.75,A33&lt;5.15,B33&lt;3.4),1.6,IF(AND(G33&gt;=0.572,A33&lt;5.95,G33&gt;=0.356,D33&lt;1.45,A33&lt;6.25,A33&gt;=5.15,B33&lt;3.4),3.9,IF(AND(G33&lt;0.827,B33&lt;2.9,G33&gt;=0.591,D33&gt;=1.45,A33&lt;6.25,A33&gt;=5.15,B33&lt;3.4),4.9,IF(AND(G33&gt;=0.827,B33&lt;2.9,G33&gt;=0.591,D33&gt;=1.45,A33&lt;6.25,A33&gt;=5.15,B33&lt;3.4),5.1,IF(AND(A33&gt;=7.2,B33&lt;3.05,D33&gt;=1.75,G33&lt;0.597,A33&gt;=6.25,A33&gt;=5.15,B33&lt;3.4),6.7,IF(AND(G33&lt;0.353,B33&gt;=3.05,D33&gt;=1.75,G33&lt;0.597,A33&gt;=6.25,A33&gt;=5.15,B33&lt;3.4),5.22,IF(AND(G33&gt;=0.353,B33&gt;=3.05,D33&gt;=1.75,G33&lt;0.597,A33&gt;=6.25,A33&gt;=5.15,B33&lt;3.4),5.65,IF(AND(A33&lt;6.55,D33&lt;2.4,H33&lt;16.472,G33&gt;=0.597,A33&gt;=6.25,A33&gt;=5.15,B33&lt;3.4),5.033,IF(AND(H33&lt;12.719,G33&lt;0.385,B33&lt;3.85,A33&gt;=4.8,G33&lt;0.821,F33&lt;2,B33&gt;=3.4),1.54,IF(AND(H33&gt;=12.719,G33&lt;0.385,B33&lt;3.85,A33&gt;=4.8,G33&lt;0.821,F33&lt;2,B33&gt;=3.4),1.3,IF(AND(B33&lt;3.6,G33&gt;=0.385,B33&lt;3.85,A33&gt;=4.8,G33&lt;0.821,F33&lt;2,B33&gt;=3.4),1.325,IF(AND(B33&gt;=3.6,G33&gt;=0.385,B33&lt;3.85,A33&gt;=4.8,G33&lt;0.821,F33&lt;2,B33&gt;=3.4),1.55,IF(AND(D33&lt;1.05,G33&lt;0.572,A33&lt;5.95,G33&gt;=0.356,D33&lt;1.45,A33&lt;6.25,A33&gt;=5.15,B33&lt;3.4),3.633,IF(AND(D33&gt;=2.15,A33&lt;7.2,B33&lt;3.05,D33&gt;=1.75,G33&lt;0.597,A33&gt;=6.25,A33&gt;=5.15,B33&lt;3.4),5.667,IF(AND(H33&lt;13.094,A33&gt;=6.55,D33&lt;2.4,H33&lt;16.472,G33&gt;=0.597,A33&gt;=6.25,A33&gt;=5.15,B33&lt;3.4),5.2,IF(AND(D33&lt;1.15,D33&gt;=1.05,G33&lt;0.572,A33&lt;5.95,G33&gt;=0.356,D33&lt;1.45,A33&lt;6.25,A33&gt;=5.15,B33&lt;3.4),3.8,IF(AND(D33&gt;=1.15,D33&gt;=1.05,G33&lt;0.572,A33&lt;5.95,G33&gt;=0.356,D33&lt;1.45,A33&lt;6.25,A33&gt;=5.15,B33&lt;3.4),3.9,IF(AND(G33&gt;=0.487,D33&lt;2.15,A33&lt;7.2,B33&lt;3.05,D33&gt;=1.75,G33&lt;0.597,A33&gt;=6.25,A33&gt;=5.15,B33&lt;3.4),5.8,IF(AND(A33&lt;6.8,H33&gt;=13.094,A33&gt;=6.55,D33&lt;2.4,H33&lt;16.472,G33&gt;=0.597,A33&gt;=6.25,A33&gt;=5.15,B33&lt;3.4),4.52,IF(AND(A33&gt;=6.8,H33&gt;=13.094,A33&gt;=6.55,D33&lt;2.4,H33&lt;16.472,G33&gt;=0.597,A33&gt;=6.25,A33&gt;=5.15,B33&lt;3.4),4.75,IF(AND(B33&lt;2.95,G33&lt;0.487,D33&lt;2.15,A33&lt;7.2,B33&lt;3.05,D33&gt;=1.75,G33&lt;0.597,A33&gt;=6.25,A33&gt;=5.15,B33&lt;3.4),5.6,IF(AND(B33&gt;=2.95,G33&lt;0.487,D33&lt;2.15,A33&lt;7.2,B33&lt;3.05,D33&gt;=1.75,G33&lt;0.597,A33&gt;=6.25,A33&gt;=5.15,B33&lt;3.4),5.5,"shouldnthappen")))))))))))))))))))))))))))))))))))))))</f>
        <v>1.5</v>
      </c>
      <c r="BB33" s="1" t="n">
        <f aca="false">IF(AND(A33&lt;4.35,B33&lt;3.25,F33&lt;1.5),1.1,IF(AND(H33&lt;14.005,A33&gt;=4.35,B33&lt;3.25,F33&lt;1.5),1.3,IF(AND(H33&gt;=14.005,A33&gt;=4.35,B33&lt;3.25,F33&lt;1.5),1.6,IF(AND(G33&gt;=0.905,A33&lt;5.15,B33&gt;=3.25,F33&lt;1.5),1.9,IF(AND(B33&lt;3.45,A33&gt;=5.15,B33&gt;=3.25,F33&lt;1.5),1.6,IF(AND(F33&gt;=2.5,D33&gt;=1.35,D33&lt;1.75,F33&gt;=1.5),4.867,IF(AND(A33&gt;=7.05,D33&gt;=2.05,D33&gt;=1.75,F33&gt;=1.5),6.35,IF(AND(D33&gt;=0.4,G33&lt;0.905,A33&lt;5.15,B33&gt;=3.25,F33&lt;1.5),1.65,IF(AND(B33&lt;3.6,B33&gt;=3.45,A33&gt;=5.15,B33&gt;=3.25,F33&lt;1.5),1.35,IF(AND(H33&lt;6.808,H33&lt;9.386,D33&lt;1.35,D33&lt;1.75,F33&gt;=1.5),4.05,IF(AND(H33&gt;=6.808,H33&lt;9.386,D33&lt;1.35,D33&lt;1.75,F33&gt;=1.5),3.46,IF(AND(B33&lt;2.45,F33&lt;2.5,D33&gt;=1.35,D33&lt;1.75,F33&gt;=1.5),4.5,IF(AND(H33&gt;=13.115,D33&lt;1.95,D33&lt;2.05,D33&gt;=1.75,F33&gt;=1.5),4.85,IF(AND(G33&lt;0.196,D33&gt;=1.95,D33&lt;2.05,D33&gt;=1.75,F33&gt;=1.5),6.7,IF(AND(G33&gt;=0.196,D33&gt;=1.95,D33&lt;2.05,D33&gt;=1.75,F33&gt;=1.5),5.12,IF(AND(H33&lt;10.925,D33&lt;0.4,G33&lt;0.905,A33&lt;5.15,B33&gt;=3.25,F33&lt;1.5),1.4,IF(AND(H33&gt;=10.925,D33&lt;0.4,G33&lt;0.905,A33&lt;5.15,B33&gt;=3.25,F33&lt;1.5),1.45,IF(AND(H33&lt;14.096,B33&gt;=3.6,B33&gt;=3.45,A33&gt;=5.15,B33&gt;=3.25,F33&lt;1.5),1.42,IF(AND(H33&gt;=14.096,B33&gt;=3.6,B33&gt;=3.45,A33&gt;=5.15,B33&gt;=3.25,F33&lt;1.5),1.7,IF(AND(B33&lt;2.45,D33&lt;1.15,H33&gt;=9.386,D33&lt;1.35,D33&lt;1.75,F33&gt;=1.5),3.6,IF(AND(B33&gt;=2.45,D33&lt;1.15,H33&gt;=9.386,D33&lt;1.35,D33&lt;1.75,F33&gt;=1.5),3.9,IF(AND(G33&lt;0.246,D33&gt;=1.15,H33&gt;=9.386,D33&lt;1.35,D33&lt;1.75,F33&gt;=1.5),4.4,IF(AND(B33&lt;2.75,B33&gt;=2.45,F33&lt;2.5,D33&gt;=1.35,D33&lt;1.75,F33&gt;=1.5),5.1,IF(AND(H33&lt;11.084,H33&lt;13.115,D33&lt;1.95,D33&lt;2.05,D33&gt;=1.75,F33&gt;=1.5),5.35,IF(AND(H33&gt;=11.084,H33&lt;13.115,D33&lt;1.95,D33&lt;2.05,D33&gt;=1.75,F33&gt;=1.5),5.7,IF(AND(H33&lt;15.52,D33&lt;2.25,A33&lt;7.05,D33&gt;=2.05,D33&gt;=1.75,F33&gt;=1.5),5.45,IF(AND(H33&gt;=15.52,D33&lt;2.25,A33&lt;7.05,D33&gt;=2.05,D33&gt;=1.75,F33&gt;=1.5),5.725,IF(AND(G33&gt;=0.775,D33&gt;=2.25,A33&lt;7.05,D33&gt;=2.05,D33&gt;=1.75,F33&gt;=1.5),5.2,IF(AND(D33&lt;1.25,G33&gt;=0.246,D33&gt;=1.15,H33&gt;=9.386,D33&lt;1.35,D33&lt;1.75,F33&gt;=1.5),4.05,IF(AND(A33&lt;5.85,B33&gt;=2.75,B33&gt;=2.45,F33&lt;2.5,D33&gt;=1.35,D33&lt;1.75,F33&gt;=1.5),4.5,IF(AND(B33&lt;3.3,G33&lt;0.775,D33&gt;=2.25,A33&lt;7.05,D33&gt;=2.05,D33&gt;=1.75,F33&gt;=1.5),5.64,IF(AND(B33&gt;=3.3,G33&lt;0.775,D33&gt;=2.25,A33&lt;7.05,D33&gt;=2.05,D33&gt;=1.75,F33&gt;=1.5),5.6,IF(AND(A33&lt;5.9,D33&gt;=1.25,G33&gt;=0.246,D33&gt;=1.15,H33&gt;=9.386,D33&lt;1.35,D33&lt;1.75,F33&gt;=1.5),4.2,IF(AND(A33&gt;=5.9,D33&gt;=1.25,G33&gt;=0.246,D33&gt;=1.15,H33&gt;=9.386,D33&lt;1.35,D33&lt;1.75,F33&gt;=1.5),4,IF(AND(G33&gt;=0.437,A33&gt;=5.85,B33&gt;=2.75,B33&gt;=2.45,F33&lt;2.5,D33&gt;=1.35,D33&lt;1.75,F33&gt;=1.5),4.75,IF(AND(H33&lt;9.446,G33&lt;0.437,A33&gt;=5.85,B33&gt;=2.75,B33&gt;=2.45,F33&lt;2.5,D33&gt;=1.35,D33&lt;1.75,F33&gt;=1.5),4.6,IF(AND(H33&gt;=9.446,G33&lt;0.437,A33&gt;=5.85,B33&gt;=2.75,B33&gt;=2.45,F33&lt;2.5,D33&gt;=1.35,D33&lt;1.75,F33&gt;=1.5),4.7,"shouldnthappen")))))))))))))))))))))))))))))))))))))</f>
        <v>1.3</v>
      </c>
      <c r="BC33" s="1" t="n">
        <f aca="false">IF(AND(G33&gt;=0.905,F33&lt;1.5),1.65,IF(AND(D33&gt;=0.45,G33&lt;0.905,F33&lt;1.5),1.65,IF(AND(A33&lt;5.15,D33&lt;1.55,F33&gt;=1.5),3.225,IF(AND(F33&gt;=2.5,A33&gt;=5.15,D33&lt;1.55,F33&gt;=1.5),5.05,IF(AND(H33&lt;5.767,A33&lt;7.05,D33&gt;=1.55,F33&gt;=1.5),4.5,IF(AND(D33&lt;1.7,A33&gt;=7.05,D33&gt;=1.55,F33&gt;=1.5),5.8,IF(AND(A33&gt;=5.3,G33&lt;0.207,D33&lt;0.45,G33&lt;0.905,F33&lt;1.5),1.3,IF(AND(D33&gt;=0.35,G33&gt;=0.207,D33&lt;0.45,G33&lt;0.905,F33&lt;1.5),1.5,IF(AND(G33&lt;0.155,D33&gt;=1.7,A33&gt;=7.05,D33&gt;=1.55,F33&gt;=1.5),6.7,IF(AND(G33&gt;=0.155,D33&gt;=1.7,A33&gt;=7.05,D33&gt;=1.55,F33&gt;=1.5),6.34,IF(AND(G33&lt;0.05,A33&lt;5.3,G33&lt;0.207,D33&lt;0.45,G33&lt;0.905,F33&lt;1.5),1.4,IF(AND(G33&gt;=0.05,A33&lt;5.3,G33&lt;0.207,D33&lt;0.45,G33&lt;0.905,F33&lt;1.5),1.5,IF(AND(A33&lt;4.5,D33&lt;0.35,G33&gt;=0.207,D33&lt;0.45,G33&lt;0.905,F33&lt;1.5),1.3,IF(AND(G33&lt;0.308,A33&lt;6.2,F33&lt;2.5,A33&gt;=5.15,D33&lt;1.55,F33&gt;=1.5),4.5,IF(AND(D33&lt;1.35,A33&gt;=6.2,F33&lt;2.5,A33&gt;=5.15,D33&lt;1.55,F33&gt;=1.5),4.367,IF(AND(D33&lt;1.85,A33&lt;6.15,H33&gt;=5.767,A33&lt;7.05,D33&gt;=1.55,F33&gt;=1.5),4.933,IF(AND(G33&gt;=0.558,A33&gt;=4.5,D33&lt;0.35,G33&gt;=0.207,D33&lt;0.45,G33&lt;0.905,F33&lt;1.5),1.5,IF(AND(H33&gt;=13.383,G33&gt;=0.308,A33&lt;6.2,F33&lt;2.5,A33&gt;=5.15,D33&lt;1.55,F33&gt;=1.5),4.7,IF(AND(H33&gt;=12.206,D33&gt;=1.35,A33&gt;=6.2,F33&lt;2.5,A33&gt;=5.15,D33&lt;1.55,F33&gt;=1.5),4.575,IF(AND(A33&lt;5.7,D33&gt;=1.85,A33&lt;6.15,H33&gt;=5.767,A33&lt;7.05,D33&gt;=1.55,F33&gt;=1.5),4.9,IF(AND(A33&gt;=5.7,D33&gt;=1.85,A33&lt;6.15,H33&gt;=5.767,A33&lt;7.05,D33&gt;=1.55,F33&gt;=1.5),5.1,IF(AND(G33&lt;0.079,G33&lt;0.364,A33&gt;=6.15,H33&gt;=5.767,A33&lt;7.05,D33&gt;=1.55,F33&gt;=1.5),5.6,IF(AND(G33&gt;=0.079,G33&lt;0.364,A33&gt;=6.15,H33&gt;=5.767,A33&lt;7.05,D33&gt;=1.55,F33&gt;=1.5),5.25,IF(AND(G33&gt;=0.447,G33&lt;0.558,A33&gt;=4.5,D33&lt;0.35,G33&gt;=0.207,D33&lt;0.45,G33&lt;0.905,F33&lt;1.5),1.3,IF(AND(B33&gt;=2.95,H33&lt;13.383,G33&gt;=0.308,A33&lt;6.2,F33&lt;2.5,A33&gt;=5.15,D33&lt;1.55,F33&gt;=1.5),4.6,IF(AND(B33&lt;2.65,H33&lt;12.206,D33&gt;=1.35,A33&gt;=6.2,F33&lt;2.5,A33&gt;=5.15,D33&lt;1.55,F33&gt;=1.5),4.9,IF(AND(D33&lt;2.45,A33&lt;6.6,G33&gt;=0.364,A33&gt;=6.15,H33&gt;=5.767,A33&lt;7.05,D33&gt;=1.55,F33&gt;=1.5),5.6,IF(AND(D33&gt;=2.45,A33&lt;6.6,G33&gt;=0.364,A33&gt;=6.15,H33&gt;=5.767,A33&lt;7.05,D33&gt;=1.55,F33&gt;=1.5),6,IF(AND(H33&lt;12.921,A33&gt;=6.6,G33&gt;=0.364,A33&gt;=6.15,H33&gt;=5.767,A33&lt;7.05,D33&gt;=1.55,F33&gt;=1.5),5.725,IF(AND(H33&gt;=12.921,A33&gt;=6.6,G33&gt;=0.364,A33&gt;=6.15,H33&gt;=5.767,A33&lt;7.05,D33&gt;=1.55,F33&gt;=1.5),5.367,IF(AND(B33&lt;3.15,G33&lt;0.447,G33&lt;0.558,A33&gt;=4.5,D33&lt;0.35,G33&gt;=0.207,D33&lt;0.45,G33&lt;0.905,F33&lt;1.5),1.5,IF(AND(B33&gt;=3.15,G33&lt;0.447,G33&lt;0.558,A33&gt;=4.5,D33&lt;0.35,G33&gt;=0.207,D33&lt;0.45,G33&lt;0.905,F33&lt;1.5),1.36,IF(AND(B33&gt;=2.85,B33&lt;2.95,H33&lt;13.383,G33&gt;=0.308,A33&lt;6.2,F33&lt;2.5,A33&gt;=5.15,D33&lt;1.55,F33&gt;=1.5),3.6,IF(AND(H33&lt;9.446,B33&gt;=2.65,H33&lt;12.206,D33&gt;=1.35,A33&gt;=6.2,F33&lt;2.5,A33&gt;=5.15,D33&lt;1.55,F33&gt;=1.5),4.6,IF(AND(H33&gt;=9.446,B33&gt;=2.65,H33&lt;12.206,D33&gt;=1.35,A33&gt;=6.2,F33&lt;2.5,A33&gt;=5.15,D33&lt;1.55,F33&gt;=1.5),4.7,IF(AND(D33&lt;1.2,B33&lt;2.85,B33&lt;2.95,H33&lt;13.383,G33&gt;=0.308,A33&lt;6.2,F33&lt;2.5,A33&gt;=5.15,D33&lt;1.55,F33&gt;=1.5),3.75,IF(AND(G33&lt;0.356,D33&gt;=1.2,B33&lt;2.85,B33&lt;2.95,H33&lt;13.383,G33&gt;=0.308,A33&lt;6.2,F33&lt;2.5,A33&gt;=5.15,D33&lt;1.55,F33&gt;=1.5),4.2,IF(AND(G33&gt;=0.356,D33&gt;=1.2,B33&lt;2.85,B33&lt;2.95,H33&lt;13.383,G33&gt;=0.308,A33&lt;6.2,F33&lt;2.5,A33&gt;=5.15,D33&lt;1.55,F33&gt;=1.5),3.96,"shouldnthappen"))))))))))))))))))))))))))))))))))))))</f>
        <v>1.5</v>
      </c>
      <c r="BD33" s="1" t="n">
        <f aca="false">IF(AND(B33&lt;2.7,A33&lt;5.3,B33&lt;3.15),3.42,IF(AND(F33&lt;2.5,A33&gt;=5.85,B33&gt;=3.15),4.7,IF(AND(A33&lt;4.35,B33&gt;=2.7,A33&lt;5.3,B33&lt;3.15),1.1,IF(AND(A33&gt;=4.35,B33&gt;=2.7,A33&lt;5.3,B33&lt;3.15),1.42,IF(AND(A33&gt;=7.05,F33&gt;=2.5,A33&gt;=5.3,B33&lt;3.15),6.067,IF(AND(D33&gt;=0.45,A33&lt;5.05,A33&lt;5.85,B33&gt;=3.15),1.6,IF(AND(B33&lt;3.35,A33&gt;=5.05,A33&lt;5.85,B33&gt;=3.15),1.7,IF(AND(A33&gt;=6.85,F33&gt;=2.5,A33&gt;=5.85,B33&gt;=3.15),6.22,IF(AND(D33&lt;1.25,D33&lt;1.35,F33&lt;2.5,A33&gt;=5.3,B33&lt;3.15),4.033,IF(AND(D33&gt;=1.25,D33&lt;1.35,F33&lt;2.5,A33&gt;=5.3,B33&lt;3.15),4.233,IF(AND(A33&lt;6.05,D33&gt;=1.35,F33&lt;2.5,A33&gt;=5.3,B33&lt;3.15),5.1,IF(AND(H33&gt;=13.29,A33&lt;7.05,F33&gt;=2.5,A33&gt;=5.3,B33&lt;3.15),4.96,IF(AND(G33&gt;=0.858,D33&lt;0.45,A33&lt;5.05,A33&lt;5.85,B33&gt;=3.15),1.3,IF(AND(D33&gt;=0.35,B33&gt;=3.35,A33&gt;=5.05,A33&lt;5.85,B33&gt;=3.15),1.4,IF(AND(B33&lt;3.25,A33&lt;6.85,F33&gt;=2.5,A33&gt;=5.85,B33&gt;=3.15),5.233,IF(AND(A33&gt;=6.8,A33&gt;=6.05,D33&gt;=1.35,F33&lt;2.5,A33&gt;=5.3,B33&lt;3.15),4.9,IF(AND(G33&gt;=0.622,H33&lt;13.29,A33&lt;7.05,F33&gt;=2.5,A33&gt;=5.3,B33&lt;3.15),5.067,IF(AND(H33&lt;8.834,G33&lt;0.858,D33&lt;0.45,A33&lt;5.05,A33&lt;5.85,B33&gt;=3.15),1.4,IF(AND(G33&lt;0.774,B33&gt;=3.25,A33&lt;6.85,F33&gt;=2.5,A33&gt;=5.85,B33&gt;=3.15),5.8,IF(AND(G33&gt;=0.774,B33&gt;=3.25,A33&lt;6.85,F33&gt;=2.5,A33&gt;=5.85,B33&gt;=3.15),5.4,IF(AND(H33&gt;=12.206,A33&lt;6.8,A33&gt;=6.05,D33&gt;=1.35,F33&lt;2.5,A33&gt;=5.3,B33&lt;3.15),4.5,IF(AND(G33&gt;=0.439,G33&lt;0.622,H33&lt;13.29,A33&lt;7.05,F33&gt;=2.5,A33&gt;=5.3,B33&lt;3.15),5.667,IF(AND(G33&lt;0.227,H33&gt;=8.834,G33&lt;0.858,D33&lt;0.45,A33&lt;5.05,A33&lt;5.85,B33&gt;=3.15),1.4,IF(AND(G33&gt;=0.227,H33&gt;=8.834,G33&lt;0.858,D33&lt;0.45,A33&lt;5.05,A33&lt;5.85,B33&gt;=3.15),1.3,IF(AND(G33&gt;=0.934,B33&lt;3.75,D33&lt;0.35,B33&gt;=3.35,A33&gt;=5.05,A33&lt;5.85,B33&gt;=3.15),1.7,IF(AND(G33&lt;0.823,B33&gt;=3.75,D33&lt;0.35,B33&gt;=3.35,A33&gt;=5.05,A33&lt;5.85,B33&gt;=3.15),1.55,IF(AND(G33&gt;=0.823,B33&gt;=3.75,D33&lt;0.35,B33&gt;=3.35,A33&gt;=5.05,A33&lt;5.85,B33&gt;=3.15),1.5,IF(AND(A33&lt;6.2,H33&lt;12.206,A33&lt;6.8,A33&gt;=6.05,D33&gt;=1.35,F33&lt;2.5,A33&gt;=5.3,B33&lt;3.15),4.6,IF(AND(A33&gt;=6.2,H33&lt;12.206,A33&lt;6.8,A33&gt;=6.05,D33&gt;=1.35,F33&lt;2.5,A33&gt;=5.3,B33&lt;3.15),4.74,IF(AND(H33&gt;=10.667,G33&lt;0.439,G33&lt;0.622,H33&lt;13.29,A33&lt;7.05,F33&gt;=2.5,A33&gt;=5.3,B33&lt;3.15),5.6,IF(AND(H33&lt;13.67,G33&lt;0.934,B33&lt;3.75,D33&lt;0.35,B33&gt;=3.35,A33&gt;=5.05,A33&lt;5.85,B33&gt;=3.15),1.48,IF(AND(H33&gt;=13.67,G33&lt;0.934,B33&lt;3.75,D33&lt;0.35,B33&gt;=3.35,A33&gt;=5.05,A33&lt;5.85,B33&gt;=3.15),1.3,IF(AND(G33&lt;0.301,H33&lt;10.667,G33&lt;0.439,G33&lt;0.622,H33&lt;13.29,A33&lt;7.05,F33&gt;=2.5,A33&gt;=5.3,B33&lt;3.15),5.2,IF(AND(G33&gt;=0.301,H33&lt;10.667,G33&lt;0.439,G33&lt;0.622,H33&lt;13.29,A33&lt;7.05,F33&gt;=2.5,A33&gt;=5.3,B33&lt;3.15),5.067,"shouldnthappen"))))))))))))))))))))))))))))))))))</f>
        <v>1.42</v>
      </c>
      <c r="BE33" s="1" t="n">
        <f aca="false">IF(AND(B33&gt;=3.85,A33&gt;=5.05,F33&lt;1.5),1.4,IF(AND(A33&lt;5.25,A33&lt;5.75,F33&gt;=1.5),3.15,IF(AND(A33&lt;4.95,B33&lt;3.15,A33&lt;5.05,F33&lt;1.5),1.46,IF(AND(A33&gt;=4.95,B33&lt;3.15,A33&lt;5.05,F33&lt;1.5),1.6,IF(AND(H33&lt;8.834,B33&gt;=3.15,A33&lt;5.05,F33&lt;1.5),1.4,IF(AND(D33&lt;0.25,B33&lt;3.85,A33&gt;=5.05,F33&lt;1.5),1.48,IF(AND(D33&gt;=0.25,B33&lt;3.85,A33&gt;=5.05,F33&lt;1.5),1.7,IF(AND(F33&gt;=2.5,A33&gt;=5.25,A33&lt;5.75,F33&gt;=1.5),4.9,IF(AND(H33&lt;12.45,H33&gt;=8.834,B33&gt;=3.15,A33&lt;5.05,F33&lt;1.5),1.25,IF(AND(H33&gt;=12.45,H33&gt;=8.834,B33&gt;=3.15,A33&lt;5.05,F33&lt;1.5),1.32,IF(AND(G33&lt;0.283,F33&lt;2.5,A33&gt;=5.25,A33&lt;5.75,F33&gt;=1.5),4.3,IF(AND(H33&lt;6.712,H33&lt;11.275,D33&lt;1.55,A33&gt;=5.75,F33&gt;=1.5),5,IF(AND(H33&lt;13.101,H33&gt;=11.275,D33&lt;1.55,A33&gt;=5.75,F33&gt;=1.5),3.933,IF(AND(H33&gt;=13.101,H33&gt;=11.275,D33&lt;1.55,A33&gt;=5.75,F33&gt;=1.5),4.5,IF(AND(A33&gt;=7.3,D33&lt;2.45,D33&gt;=1.55,A33&gt;=5.75,F33&gt;=1.5),6.7,IF(AND(B33&lt;3.45,D33&gt;=2.45,D33&gt;=1.55,A33&gt;=5.75,F33&gt;=1.5),5.925,IF(AND(B33&gt;=3.45,D33&gt;=2.45,D33&gt;=1.55,A33&gt;=5.75,F33&gt;=1.5),6.1,IF(AND(B33&gt;=2.8,G33&gt;=0.283,F33&lt;2.5,A33&gt;=5.25,A33&lt;5.75,F33&gt;=1.5),4.2,IF(AND(D33&lt;1.35,H33&gt;=6.712,H33&lt;11.275,D33&lt;1.55,A33&gt;=5.75,F33&gt;=1.5),4.35,IF(AND(D33&lt;1.05,B33&lt;2.8,G33&gt;=0.283,F33&lt;2.5,A33&gt;=5.25,A33&lt;5.75,F33&gt;=1.5),3.567,IF(AND(D33&gt;=1.05,B33&lt;2.8,G33&gt;=0.283,F33&lt;2.5,A33&gt;=5.25,A33&lt;5.75,F33&gt;=1.5),3.925,IF(AND(B33&lt;2.65,D33&gt;=1.35,H33&gt;=6.712,H33&lt;11.275,D33&lt;1.55,A33&gt;=5.75,F33&gt;=1.5),4.9,IF(AND(B33&gt;=2.65,D33&gt;=1.35,H33&gt;=6.712,H33&lt;11.275,D33&lt;1.55,A33&gt;=5.75,F33&gt;=1.5),4.625,IF(AND(H33&gt;=14.683,G33&gt;=0.628,A33&lt;7.3,D33&lt;2.45,D33&gt;=1.55,A33&gt;=5.75,F33&gt;=1.5),5.4,IF(AND(D33&lt;1.95,H33&lt;8.884,G33&lt;0.628,A33&lt;7.3,D33&lt;2.45,D33&gt;=1.55,A33&gt;=5.75,F33&gt;=1.5),5.1,IF(AND(D33&gt;=1.95,H33&lt;8.884,G33&lt;0.628,A33&lt;7.3,D33&lt;2.45,D33&gt;=1.55,A33&gt;=5.75,F33&gt;=1.5),5.22,IF(AND(A33&lt;6.05,H33&gt;=8.884,G33&lt;0.628,A33&lt;7.3,D33&lt;2.45,D33&gt;=1.55,A33&gt;=5.75,F33&gt;=1.5),5.1,IF(AND(G33&lt;0.817,H33&lt;14.683,G33&gt;=0.628,A33&lt;7.3,D33&lt;2.45,D33&gt;=1.55,A33&gt;=5.75,F33&gt;=1.5),4.967,IF(AND(G33&gt;=0.817,H33&lt;14.683,G33&gt;=0.628,A33&lt;7.3,D33&lt;2.45,D33&gt;=1.55,A33&gt;=5.75,F33&gt;=1.5),5.1,IF(AND(H33&lt;9.637,A33&gt;=6.05,H33&gt;=8.884,G33&lt;0.628,A33&lt;7.3,D33&lt;2.45,D33&gt;=1.55,A33&gt;=5.75,F33&gt;=1.5),5.9,IF(AND(D33&lt;1.85,H33&gt;=9.637,A33&gt;=6.05,H33&gt;=8.884,G33&lt;0.628,A33&lt;7.3,D33&lt;2.45,D33&gt;=1.55,A33&gt;=5.75,F33&gt;=1.5),5.733,IF(AND(G33&gt;=0.388,D33&gt;=1.85,H33&gt;=9.637,A33&gt;=6.05,H33&gt;=8.884,G33&lt;0.628,A33&lt;7.3,D33&lt;2.45,D33&gt;=1.55,A33&gt;=5.75,F33&gt;=1.5),5.64,IF(AND(B33&lt;2.95,G33&lt;0.388,D33&gt;=1.85,H33&gt;=9.637,A33&gt;=6.05,H33&gt;=8.884,G33&lt;0.628,A33&lt;7.3,D33&lt;2.45,D33&gt;=1.55,A33&gt;=5.75,F33&gt;=1.5),5.5,IF(AND(B33&gt;=2.95,G33&lt;0.388,D33&gt;=1.85,H33&gt;=9.637,A33&gt;=6.05,H33&gt;=8.884,G33&lt;0.628,A33&lt;7.3,D33&lt;2.45,D33&gt;=1.55,A33&gt;=5.75,F33&gt;=1.5),5.333,"shouldnthappen"))))))))))))))))))))))))))))))))))</f>
        <v>1.46</v>
      </c>
      <c r="BF33" s="1" t="n">
        <f aca="false">IF(AND(D33&gt;=0.35,F33&lt;1.5),1.65,IF(AND(H33&gt;=16.227,D33&gt;=1.55,F33&gt;=1.5),6.533,IF(AND(A33&gt;=5.45,G33&lt;0.174,D33&lt;0.35,F33&lt;1.5),1.7,IF(AND(D33&lt;0.15,G33&gt;=0.174,D33&lt;0.35,F33&lt;1.5),1.38,IF(AND(D33&gt;=1.15,D33&lt;1.25,D33&lt;1.55,F33&gt;=1.5),3.967,IF(AND(H33&lt;8.376,A33&lt;5.45,G33&lt;0.174,D33&lt;0.35,F33&lt;1.5),1.4,IF(AND(H33&gt;=8.376,A33&lt;5.45,G33&lt;0.174,D33&lt;0.35,F33&lt;1.5),1.5,IF(AND(B33&lt;3.1,D33&gt;=0.15,G33&gt;=0.174,D33&lt;0.35,F33&lt;1.5),1.475,IF(AND(H33&lt;10.258,D33&lt;1.15,D33&lt;1.25,D33&lt;1.55,F33&gt;=1.5),3.24,IF(AND(H33&gt;=10.258,D33&lt;1.15,D33&lt;1.25,D33&lt;1.55,F33&gt;=1.5),3.875,IF(AND(F33&gt;=2.5,H33&lt;10.927,D33&gt;=1.25,D33&lt;1.55,F33&gt;=1.5),5.05,IF(AND(D33&lt;1.35,H33&gt;=10.927,D33&gt;=1.25,D33&lt;1.55,F33&gt;=1.5),4.25,IF(AND(A33&gt;=6.95,D33&lt;1.75,H33&lt;16.227,D33&gt;=1.55,F33&gt;=1.5),5.8,IF(AND(B33&lt;3.3,B33&gt;=3.1,D33&gt;=0.15,G33&gt;=0.174,D33&lt;0.35,F33&lt;1.5),1.3,IF(AND(H33&lt;12.278,D33&gt;=1.35,H33&gt;=10.927,D33&gt;=1.25,D33&lt;1.55,F33&gt;=1.5),4.9,IF(AND(G33&lt;0.226,A33&lt;6.95,D33&lt;1.75,H33&lt;16.227,D33&gt;=1.55,F33&gt;=1.5),5,IF(AND(G33&gt;=0.226,A33&lt;6.95,D33&lt;1.75,H33&lt;16.227,D33&gt;=1.55,F33&gt;=1.5),4.62,IF(AND(H33&lt;9.35,B33&lt;2.95,D33&gt;=1.75,H33&lt;16.227,D33&gt;=1.55,F33&gt;=1.5),6.3,IF(AND(H33&gt;=9.35,B33&lt;2.95,D33&gt;=1.75,H33&lt;16.227,D33&gt;=1.55,F33&gt;=1.5),5.58,IF(AND(A33&lt;5.05,B33&gt;=3.3,B33&gt;=3.1,D33&gt;=0.15,G33&gt;=0.174,D33&lt;0.35,F33&lt;1.5),1.35,IF(AND(A33&gt;=5.05,B33&gt;=3.3,B33&gt;=3.1,D33&gt;=0.15,G33&gt;=0.174,D33&lt;0.35,F33&lt;1.5),1.46,IF(AND(B33&lt;2.8,A33&lt;5.65,F33&lt;2.5,H33&lt;10.927,D33&gt;=1.25,D33&lt;1.55,F33&gt;=1.5),4.075,IF(AND(B33&gt;=2.8,A33&lt;5.65,F33&lt;2.5,H33&lt;10.927,D33&gt;=1.25,D33&lt;1.55,F33&gt;=1.5),3.933,IF(AND(A33&lt;6.25,A33&gt;=5.65,F33&lt;2.5,H33&lt;10.927,D33&gt;=1.25,D33&lt;1.55,F33&gt;=1.5),4.533,IF(AND(A33&gt;=6.25,A33&gt;=5.65,F33&lt;2.5,H33&lt;10.927,D33&gt;=1.25,D33&lt;1.55,F33&gt;=1.5),4.3,IF(AND(A33&lt;6.5,H33&gt;=12.278,D33&gt;=1.35,H33&gt;=10.927,D33&gt;=1.25,D33&lt;1.55,F33&gt;=1.5),4.55,IF(AND(A33&gt;=6.5,H33&gt;=12.278,D33&gt;=1.35,H33&gt;=10.927,D33&gt;=1.25,D33&lt;1.55,F33&gt;=1.5),4.775,IF(AND(H33&lt;9.884,D33&lt;2.1,B33&gt;=2.95,D33&gt;=1.75,H33&lt;16.227,D33&gt;=1.55,F33&gt;=1.5),5.5,IF(AND(H33&gt;=9.884,D33&lt;2.1,B33&gt;=2.95,D33&gt;=1.75,H33&lt;16.227,D33&gt;=1.55,F33&gt;=1.5),5.1,IF(AND(H33&lt;10.393,D33&gt;=2.1,B33&gt;=2.95,D33&gt;=1.75,H33&lt;16.227,D33&gt;=1.55,F33&gt;=1.5),5.74,IF(AND(D33&lt;2.25,H33&gt;=10.393,D33&gt;=2.1,B33&gt;=2.95,D33&gt;=1.75,H33&lt;16.227,D33&gt;=1.55,F33&gt;=1.5),5.8,IF(AND(D33&gt;=2.25,H33&gt;=10.393,D33&gt;=2.1,B33&gt;=2.95,D33&gt;=1.75,H33&lt;16.227,D33&gt;=1.55,F33&gt;=1.5),5.4,"shouldnthappen"))))))))))))))))))))))))))))))))</f>
        <v>1.3</v>
      </c>
      <c r="BG33" s="1" t="n">
        <f aca="false">IF(AND(G33&lt;0.096,A33&lt;5.45),2.95,IF(AND(F33&gt;=1.5,G33&gt;=0.096,A33&lt;5.45),3,IF(AND(D33&lt;0.6,A33&lt;5.9,A33&gt;=5.45),1.4,IF(AND(F33&gt;=2.5,D33&gt;=0.6,A33&lt;5.9,A33&gt;=5.45),5.1,IF(AND(A33&lt;7.45,A33&gt;=7.05,A33&gt;=5.9,A33&gt;=5.45),6.167,IF(AND(B33&gt;=3.55,G33&lt;0.587,F33&lt;1.5,G33&gt;=0.096,A33&lt;5.45),1,IF(AND(A33&lt;5.05,G33&gt;=0.587,F33&lt;1.5,G33&gt;=0.096,A33&lt;5.45),1.35,IF(AND(B33&lt;2.75,D33&lt;1.7,A33&lt;7.05,A33&gt;=5.9,A33&gt;=5.45),4.9,IF(AND(A33&lt;6.2,D33&gt;=1.7,A33&lt;7.05,A33&gt;=5.9,A33&gt;=5.45),4.833,IF(AND(H33&lt;17.32,A33&gt;=7.45,A33&gt;=7.05,A33&gt;=5.9,A33&gt;=5.45),6.68,IF(AND(H33&gt;=17.32,A33&gt;=7.45,A33&gt;=7.05,A33&gt;=5.9,A33&gt;=5.45),6.4,IF(AND(G33&lt;0.161,B33&lt;3.55,G33&lt;0.587,F33&lt;1.5,G33&gt;=0.096,A33&lt;5.45),1.5,IF(AND(H33&lt;11.016,A33&gt;=5.05,G33&gt;=0.587,F33&lt;1.5,G33&gt;=0.096,A33&lt;5.45),1.633,IF(AND(H33&lt;11.001,G33&lt;0.372,F33&lt;2.5,D33&gt;=0.6,A33&lt;5.9,A33&gt;=5.45),4.133,IF(AND(H33&gt;=11.001,G33&lt;0.372,F33&lt;2.5,D33&gt;=0.6,A33&lt;5.9,A33&gt;=5.45),4.3,IF(AND(H33&lt;6.808,G33&gt;=0.372,F33&lt;2.5,D33&gt;=0.6,A33&lt;5.9,A33&gt;=5.45),4,IF(AND(A33&gt;=6.75,B33&gt;=2.75,D33&lt;1.7,A33&lt;7.05,A33&gt;=5.9,A33&gt;=5.45),4.84,IF(AND(H33&lt;12.467,G33&gt;=0.161,B33&lt;3.55,G33&lt;0.587,F33&lt;1.5,G33&gt;=0.096,A33&lt;5.45),1.3,IF(AND(D33&lt;0.25,H33&gt;=11.016,A33&gt;=5.05,G33&gt;=0.587,F33&lt;1.5,G33&gt;=0.096,A33&lt;5.45),1.52,IF(AND(D33&gt;=0.25,H33&gt;=11.016,A33&gt;=5.05,G33&gt;=0.587,F33&lt;1.5,G33&gt;=0.096,A33&lt;5.45),1.5,IF(AND(H33&lt;11.218,H33&gt;=6.808,G33&gt;=0.372,F33&lt;2.5,D33&gt;=0.6,A33&lt;5.9,A33&gt;=5.45),3.7,IF(AND(H33&gt;=11.218,H33&gt;=6.808,G33&gt;=0.372,F33&lt;2.5,D33&gt;=0.6,A33&lt;5.9,A33&gt;=5.45),3.9,IF(AND(B33&lt;2.95,A33&lt;6.75,B33&gt;=2.75,D33&lt;1.7,A33&lt;7.05,A33&gt;=5.9,A33&gt;=5.45),4.2,IF(AND(B33&gt;=2.95,A33&lt;6.75,B33&gt;=2.75,D33&lt;1.7,A33&lt;7.05,A33&gt;=5.9,A33&gt;=5.45),4.6,IF(AND(D33&gt;=2.45,A33&lt;6.85,A33&gt;=6.2,D33&gt;=1.7,A33&lt;7.05,A33&gt;=5.9,A33&gt;=5.45),5.9,IF(AND(G33&lt;0.312,A33&gt;=6.85,A33&gt;=6.2,D33&gt;=1.7,A33&lt;7.05,A33&gt;=5.9,A33&gt;=5.45),5.1,IF(AND(G33&gt;=0.312,A33&gt;=6.85,A33&gt;=6.2,D33&gt;=1.7,A33&lt;7.05,A33&gt;=5.9,A33&gt;=5.45),5.4,IF(AND(G33&lt;0.251,H33&gt;=12.467,G33&gt;=0.161,B33&lt;3.55,G33&lt;0.587,F33&lt;1.5,G33&gt;=0.096,A33&lt;5.45),1.35,IF(AND(G33&gt;=0.251,H33&gt;=12.467,G33&gt;=0.161,B33&lt;3.55,G33&lt;0.587,F33&lt;1.5,G33&gt;=0.096,A33&lt;5.45),1.467,IF(AND(G33&gt;=0.628,D33&lt;2.45,A33&lt;6.85,A33&gt;=6.2,D33&gt;=1.7,A33&lt;7.05,A33&gt;=5.9,A33&gt;=5.45),5.1,IF(AND(A33&gt;=6.75,G33&lt;0.628,D33&lt;2.45,A33&lt;6.85,A33&gt;=6.2,D33&gt;=1.7,A33&lt;7.05,A33&gt;=5.9,A33&gt;=5.45),5.9,IF(AND(H33&lt;11.824,A33&lt;6.75,G33&lt;0.628,D33&lt;2.45,A33&lt;6.85,A33&gt;=6.2,D33&gt;=1.7,A33&lt;7.05,A33&gt;=5.9,A33&gt;=5.45),5.44,IF(AND(H33&lt;14.378,H33&gt;=11.824,A33&lt;6.75,G33&lt;0.628,D33&lt;2.45,A33&lt;6.85,A33&gt;=6.2,D33&gt;=1.7,A33&lt;7.05,A33&gt;=5.9,A33&gt;=5.45),5.6,IF(AND(H33&gt;=14.378,H33&gt;=11.824,A33&lt;6.75,G33&lt;0.628,D33&lt;2.45,A33&lt;6.85,A33&gt;=6.2,D33&gt;=1.7,A33&lt;7.05,A33&gt;=5.9,A33&gt;=5.45),5.8,"shouldnthappen"))))))))))))))))))))))))))))))))))</f>
        <v>1.3</v>
      </c>
      <c r="BH33" s="1" t="n">
        <f aca="false">IF(AND(G33&gt;=0.905,F33&lt;1.5),1.8,IF(AND(H33&lt;5.523,G33&lt;0.905,F33&lt;1.5),1,IF(AND(D33&gt;=0.4,H33&gt;=5.523,G33&lt;0.905,F33&lt;1.5),1.7,IF(AND(G33&gt;=0.878,D33&lt;1.35,F33&lt;2.5,F33&gt;=1.5),4.4,IF(AND(A33&lt;5.4,D33&gt;=1.35,F33&lt;2.5,F33&gt;=1.5),3.9,IF(AND(G33&lt;0.177,B33&lt;3.15,F33&gt;=2.5,F33&gt;=1.5),6.15,IF(AND(H33&lt;10.393,B33&gt;=3.15,F33&gt;=2.5,F33&gt;=1.5),5.94,IF(AND(H33&gt;=10.393,B33&gt;=3.15,F33&gt;=2.5,F33&gt;=1.5),5.467,IF(AND(D33&gt;=1.25,G33&lt;0.878,D33&lt;1.35,F33&lt;2.5,F33&gt;=1.5),4.18,IF(AND(G33&gt;=0.709,A33&gt;=5.4,D33&gt;=1.35,F33&lt;2.5,F33&gt;=1.5),4.9,IF(AND(B33&lt;2.6,G33&gt;=0.177,B33&lt;3.15,F33&gt;=2.5,F33&gt;=1.5),4.8,IF(AND(A33&lt;4.35,A33&lt;5.05,D33&lt;0.4,H33&gt;=5.523,G33&lt;0.905,F33&lt;1.5),1.1,IF(AND(A33&gt;=5.6,A33&gt;=5.05,D33&lt;0.4,H33&gt;=5.523,G33&lt;0.905,F33&lt;1.5),1.7,IF(AND(D33&lt;1.05,D33&lt;1.25,G33&lt;0.878,D33&lt;1.35,F33&lt;2.5,F33&gt;=1.5),3.6,IF(AND(D33&gt;=1.55,G33&lt;0.709,A33&gt;=5.4,D33&gt;=1.35,F33&lt;2.5,F33&gt;=1.5),4.975,IF(AND(D33&lt;1.7,B33&gt;=2.6,G33&gt;=0.177,B33&lt;3.15,F33&gt;=2.5,F33&gt;=1.5),5.8,IF(AND(B33&lt;3.15,A33&gt;=4.35,A33&lt;5.05,D33&lt;0.4,H33&gt;=5.523,G33&lt;0.905,F33&lt;1.5),1.46,IF(AND(A33&gt;=5.45,A33&lt;5.6,A33&gt;=5.05,D33&lt;0.4,H33&gt;=5.523,G33&lt;0.905,F33&lt;1.5),1.35,IF(AND(H33&lt;10.974,D33&gt;=1.05,D33&lt;1.25,G33&lt;0.878,D33&lt;1.35,F33&lt;2.5,F33&gt;=1.5),3.8,IF(AND(H33&gt;=13.654,D33&lt;1.55,G33&lt;0.709,A33&gt;=5.4,D33&gt;=1.35,F33&lt;2.5,F33&gt;=1.5),4.725,IF(AND(A33&lt;4.5,B33&gt;=3.15,A33&gt;=4.35,A33&lt;5.05,D33&lt;0.4,H33&gt;=5.523,G33&lt;0.905,F33&lt;1.5),1.3,IF(AND(G33&lt;0.676,A33&lt;5.45,A33&lt;5.6,A33&gt;=5.05,D33&lt;0.4,H33&gt;=5.523,G33&lt;0.905,F33&lt;1.5),1.5,IF(AND(G33&gt;=0.676,A33&lt;5.45,A33&lt;5.6,A33&gt;=5.05,D33&lt;0.4,H33&gt;=5.523,G33&lt;0.905,F33&lt;1.5),1.55,IF(AND(A33&lt;5.7,H33&gt;=10.974,D33&gt;=1.05,D33&lt;1.25,G33&lt;0.878,D33&lt;1.35,F33&lt;2.5,F33&gt;=1.5),3.9,IF(AND(A33&gt;=5.7,H33&gt;=10.974,D33&gt;=1.05,D33&lt;1.25,G33&lt;0.878,D33&lt;1.35,F33&lt;2.5,F33&gt;=1.5),3.933,IF(AND(G33&gt;=0.644,H33&lt;13.654,D33&lt;1.55,G33&lt;0.709,A33&gt;=5.4,D33&gt;=1.35,F33&lt;2.5,F33&gt;=1.5),4.4,IF(AND(B33&lt;2.9,A33&lt;6.2,D33&gt;=1.7,B33&gt;=2.6,G33&gt;=0.177,B33&lt;3.15,F33&gt;=2.5,F33&gt;=1.5),5.02,IF(AND(B33&gt;=2.9,A33&lt;6.2,D33&gt;=1.7,B33&gt;=2.6,G33&gt;=0.177,B33&lt;3.15,F33&gt;=2.5,F33&gt;=1.5),4.8,IF(AND(D33&lt;2.2,A33&gt;=6.2,D33&gt;=1.7,B33&gt;=2.6,G33&gt;=0.177,B33&lt;3.15,F33&gt;=2.5,F33&gt;=1.5),5.325,IF(AND(D33&gt;=2.2,A33&gt;=6.2,D33&gt;=1.7,B33&gt;=2.6,G33&gt;=0.177,B33&lt;3.15,F33&gt;=2.5,F33&gt;=1.5),5.1,IF(AND(D33&lt;0.25,A33&gt;=4.5,B33&gt;=3.15,A33&gt;=4.35,A33&lt;5.05,D33&lt;0.4,H33&gt;=5.523,G33&lt;0.905,F33&lt;1.5),1.357,IF(AND(D33&gt;=0.25,A33&gt;=4.5,B33&gt;=3.15,A33&gt;=4.35,A33&lt;5.05,D33&lt;0.4,H33&gt;=5.523,G33&lt;0.905,F33&lt;1.5),1.333,IF(AND(H33&lt;10.723,G33&lt;0.644,H33&lt;13.654,D33&lt;1.55,G33&lt;0.709,A33&gt;=5.4,D33&gt;=1.35,F33&lt;2.5,F33&gt;=1.5),4.6,IF(AND(H33&gt;=10.723,G33&lt;0.644,H33&lt;13.654,D33&lt;1.55,G33&lt;0.709,A33&gt;=5.4,D33&gt;=1.35,F33&lt;2.5,F33&gt;=1.5),4.5,"shouldnthappen"))))))))))))))))))))))))))))))))))</f>
        <v>1.46</v>
      </c>
      <c r="BI33" s="1" t="n">
        <f aca="false">IF(AND(D33&gt;=0.8,A33&lt;5.45),3.9,IF(AND(D33&gt;=0.45,D33&lt;0.8,A33&lt;5.45),1.66,IF(AND(H33&lt;16.447,B33&gt;=3.45,A33&gt;=5.45),1.525,IF(AND(H33&gt;=16.447,B33&gt;=3.45,A33&gt;=5.45),6.4,IF(AND(H33&lt;5.245,D33&lt;0.45,D33&lt;0.8,A33&lt;5.45),1,IF(AND(A33&gt;=7.2,G33&lt;0.154,B33&lt;3.45,A33&gt;=5.45),6.7,IF(AND(D33&lt;1.65,A33&lt;7.2,G33&lt;0.154,B33&lt;3.45,A33&gt;=5.45),4.7,IF(AND(D33&gt;=1.65,A33&lt;7.2,G33&lt;0.154,B33&lt;3.45,A33&gt;=5.45),5.52,IF(AND(D33&gt;=0.25,A33&lt;5.05,H33&gt;=5.245,D33&lt;0.45,D33&lt;0.8,A33&lt;5.45),1.35,IF(AND(H33&lt;6.089,A33&gt;=5.05,H33&gt;=5.245,D33&lt;0.45,D33&lt;0.8,A33&lt;5.45),1.7,IF(AND(D33&lt;1.2,B33&lt;2.6,A33&lt;5.75,G33&gt;=0.154,B33&lt;3.45,A33&gt;=5.45),3.85,IF(AND(D33&gt;=1.2,B33&lt;2.6,A33&lt;5.75,G33&gt;=0.154,B33&lt;3.45,A33&gt;=5.45),4,IF(AND(D33&gt;=1.65,B33&gt;=2.6,A33&lt;5.75,G33&gt;=0.154,B33&lt;3.45,A33&gt;=5.45),4.9,IF(AND(G33&lt;0.353,F33&lt;2.5,A33&gt;=5.75,G33&gt;=0.154,B33&lt;3.45,A33&gt;=5.45),4.25,IF(AND(A33&gt;=7.25,F33&gt;=2.5,A33&gt;=5.75,G33&gt;=0.154,B33&lt;3.45,A33&gt;=5.45),6.45,IF(AND(H33&lt;11.218,D33&lt;0.25,A33&lt;5.05,H33&gt;=5.245,D33&lt;0.45,D33&lt;0.8,A33&lt;5.45),1.42,IF(AND(G33&lt;0.517,H33&gt;=6.089,A33&gt;=5.05,H33&gt;=5.245,D33&lt;0.45,D33&lt;0.8,A33&lt;5.45),1.44,IF(AND(G33&gt;=0.517,H33&gt;=6.089,A33&gt;=5.05,H33&gt;=5.245,D33&lt;0.45,D33&lt;0.8,A33&lt;5.45),1.54,IF(AND(H33&gt;=10.194,D33&lt;1.65,B33&gt;=2.6,A33&lt;5.75,G33&gt;=0.154,B33&lt;3.45,A33&gt;=5.45),4.35,IF(AND(B33&gt;=3.15,G33&gt;=0.353,F33&lt;2.5,A33&gt;=5.75,G33&gt;=0.154,B33&lt;3.45,A33&gt;=5.45),4.7,IF(AND(H33&lt;7.716,A33&lt;7.25,F33&gt;=2.5,A33&gt;=5.75,G33&gt;=0.154,B33&lt;3.45,A33&gt;=5.45),5.04,IF(AND(G33&lt;0.175,H33&gt;=11.218,D33&lt;0.25,A33&lt;5.05,H33&gt;=5.245,D33&lt;0.45,D33&lt;0.8,A33&lt;5.45),1.5,IF(AND(H33&lt;7.713,H33&lt;10.194,D33&lt;1.65,B33&gt;=2.6,A33&lt;5.75,G33&gt;=0.154,B33&lt;3.45,A33&gt;=5.45),4.1,IF(AND(H33&gt;=7.713,H33&lt;10.194,D33&lt;1.65,B33&gt;=2.6,A33&lt;5.75,G33&gt;=0.154,B33&lt;3.45,A33&gt;=5.45),4.2,IF(AND(B33&gt;=3.05,B33&lt;3.15,G33&gt;=0.353,F33&lt;2.5,A33&gt;=5.75,G33&gt;=0.154,B33&lt;3.45,A33&gt;=5.45),4.4,IF(AND(D33&gt;=2.45,H33&gt;=7.716,A33&lt;7.25,F33&gt;=2.5,A33&gt;=5.75,G33&gt;=0.154,B33&lt;3.45,A33&gt;=5.45),5.85,IF(AND(D33&lt;0.15,G33&gt;=0.175,H33&gt;=11.218,D33&lt;0.25,A33&lt;5.05,H33&gt;=5.245,D33&lt;0.45,D33&lt;0.8,A33&lt;5.45),1.1,IF(AND(H33&gt;=16.317,B33&lt;3.05,B33&lt;3.15,G33&gt;=0.353,F33&lt;2.5,A33&gt;=5.75,G33&gt;=0.154,B33&lt;3.45,A33&gt;=5.45),4.8,IF(AND(G33&gt;=0.857,D33&lt;2.45,H33&gt;=7.716,A33&lt;7.25,F33&gt;=2.5,A33&gt;=5.75,G33&gt;=0.154,B33&lt;3.45,A33&gt;=5.45),5.05,IF(AND(G33&lt;0.245,D33&gt;=0.15,G33&gt;=0.175,H33&gt;=11.218,D33&lt;0.25,A33&lt;5.05,H33&gt;=5.245,D33&lt;0.45,D33&lt;0.8,A33&lt;5.45),1.3,IF(AND(G33&gt;=0.245,D33&gt;=0.15,G33&gt;=0.175,H33&gt;=11.218,D33&lt;0.25,A33&lt;5.05,H33&gt;=5.245,D33&lt;0.45,D33&lt;0.8,A33&lt;5.45),1.22,IF(AND(B33&lt;2.85,H33&lt;16.317,B33&lt;3.05,B33&lt;3.15,G33&gt;=0.353,F33&lt;2.5,A33&gt;=5.75,G33&gt;=0.154,B33&lt;3.45,A33&gt;=5.45),4.6,IF(AND(B33&gt;=2.85,H33&lt;16.317,B33&lt;3.05,B33&lt;3.15,G33&gt;=0.353,F33&lt;2.5,A33&gt;=5.75,G33&gt;=0.154,B33&lt;3.45,A33&gt;=5.45),4.633,IF(AND(D33&lt;1.85,G33&lt;0.857,D33&lt;2.45,H33&gt;=7.716,A33&lt;7.25,F33&gt;=2.5,A33&gt;=5.75,G33&gt;=0.154,B33&lt;3.45,A33&gt;=5.45),5.8,IF(AND(H33&lt;11.297,D33&gt;=1.85,G33&lt;0.857,D33&lt;2.45,H33&gt;=7.716,A33&lt;7.25,F33&gt;=2.5,A33&gt;=5.75,G33&gt;=0.154,B33&lt;3.45,A33&gt;=5.45),5.3,IF(AND(G33&lt;0.388,H33&gt;=11.297,D33&gt;=1.85,G33&lt;0.857,D33&lt;2.45,H33&gt;=7.716,A33&lt;7.25,F33&gt;=2.5,A33&gt;=5.75,G33&gt;=0.154,B33&lt;3.45,A33&gt;=5.45),5.4,IF(AND(G33&gt;=0.388,H33&gt;=11.297,D33&gt;=1.85,G33&lt;0.857,D33&lt;2.45,H33&gt;=7.716,A33&lt;7.25,F33&gt;=2.5,A33&gt;=5.75,G33&gt;=0.154,B33&lt;3.45,A33&gt;=5.45),5.6,"shouldnthappen")))))))))))))))))))))))))))))))))))))</f>
        <v>1.42</v>
      </c>
      <c r="BJ33" s="1" t="n">
        <f aca="false">IF(AND(F33&gt;=2,B33&gt;=3.35),6.1,IF(AND(H33&gt;=12.719,F33&lt;1.5,B33&lt;3.35),1.567,IF(AND(H33&lt;5.245,F33&lt;2,B33&gt;=3.35),1,IF(AND(D33&lt;0.15,H33&lt;12.719,F33&lt;1.5,B33&lt;3.35),1.5,IF(AND(D33&gt;=0.35,H33&gt;=5.245,F33&lt;2,B33&gt;=3.35),1.6,IF(AND(A33&lt;4.9,D33&gt;=0.15,H33&lt;12.719,F33&lt;1.5,B33&lt;3.35),1.36,IF(AND(B33&lt;2.65,G33&lt;0.572,D33&lt;1.45,F33&gt;=1.5,B33&lt;3.35),3.5,IF(AND(A33&lt;6.1,F33&lt;2.5,D33&gt;=1.45,F33&gt;=1.5,B33&lt;3.35),5.1,IF(AND(G33&gt;=0.607,D33&lt;0.35,H33&gt;=5.245,F33&lt;2,B33&gt;=3.35),1.65,IF(AND(G33&lt;0.546,A33&gt;=4.9,D33&gt;=0.15,H33&lt;12.719,F33&lt;1.5,B33&lt;3.35),1.2,IF(AND(G33&gt;=0.546,A33&gt;=4.9,D33&gt;=0.15,H33&lt;12.719,F33&lt;1.5,B33&lt;3.35),1.4,IF(AND(A33&gt;=6.3,B33&gt;=2.65,G33&lt;0.572,D33&lt;1.45,F33&gt;=1.5,B33&lt;3.35),4.8,IF(AND(D33&lt;1.15,B33&lt;2.85,G33&gt;=0.572,D33&lt;1.45,F33&gt;=1.5,B33&lt;3.35),3.9,IF(AND(B33&gt;=3.15,B33&gt;=2.85,G33&gt;=0.572,D33&lt;1.45,F33&gt;=1.5,B33&lt;3.35),4.7,IF(AND(B33&lt;2.95,A33&gt;=6.1,F33&lt;2.5,D33&gt;=1.45,F33&gt;=1.5,B33&lt;3.35),4.533,IF(AND(B33&gt;=2.95,A33&gt;=6.1,F33&lt;2.5,D33&gt;=1.45,F33&gt;=1.5,B33&lt;3.35),4.75,IF(AND(A33&gt;=6.7,G33&lt;0.107,F33&gt;=2.5,D33&gt;=1.45,F33&gt;=1.5,B33&lt;3.35),5.7,IF(AND(G33&gt;=0.385,G33&lt;0.607,D33&lt;0.35,H33&gt;=5.245,F33&lt;2,B33&gt;=3.35),1.325,IF(AND(D33&lt;1.25,A33&lt;6.3,B33&gt;=2.65,G33&lt;0.572,D33&lt;1.45,F33&gt;=1.5,B33&lt;3.35),4,IF(AND(D33&gt;=1.25,A33&lt;6.3,B33&gt;=2.65,G33&lt;0.572,D33&lt;1.45,F33&gt;=1.5,B33&lt;3.35),4.18,IF(AND(G33&lt;0.907,D33&gt;=1.15,B33&lt;2.85,G33&gt;=0.572,D33&lt;1.45,F33&gt;=1.5,B33&lt;3.35),4,IF(AND(G33&gt;=0.907,D33&gt;=1.15,B33&lt;2.85,G33&gt;=0.572,D33&lt;1.45,F33&gt;=1.5,B33&lt;3.35),4.4,IF(AND(H33&lt;8.326,B33&lt;3.15,B33&gt;=2.85,G33&gt;=0.572,D33&lt;1.45,F33&gt;=1.5,B33&lt;3.35),3.6,IF(AND(H33&gt;=8.326,B33&lt;3.15,B33&gt;=2.85,G33&gt;=0.572,D33&lt;1.45,F33&gt;=1.5,B33&lt;3.35),4.48,IF(AND(B33&lt;2.95,A33&lt;6.7,G33&lt;0.107,F33&gt;=2.5,D33&gt;=1.45,F33&gt;=1.5,B33&lt;3.35),5.6,IF(AND(B33&gt;=2.95,A33&lt;6.7,G33&lt;0.107,F33&gt;=2.5,D33&gt;=1.45,F33&gt;=1.5,B33&lt;3.35),5.5,IF(AND(G33&lt;0.205,G33&lt;0.432,G33&gt;=0.107,F33&gt;=2.5,D33&gt;=1.45,F33&gt;=1.5,B33&lt;3.35),5.3,IF(AND(B33&gt;=3.05,G33&gt;=0.432,G33&gt;=0.107,F33&gt;=2.5,D33&gt;=1.45,F33&gt;=1.5,B33&lt;3.35),5.86,IF(AND(H33&gt;=14.057,G33&lt;0.385,G33&lt;0.607,D33&lt;0.35,H33&gt;=5.245,F33&lt;2,B33&gt;=3.35),1.7,IF(AND(D33&lt;1.7,G33&gt;=0.205,G33&lt;0.432,G33&gt;=0.107,F33&gt;=2.5,D33&gt;=1.45,F33&gt;=1.5,B33&lt;3.35),5,IF(AND(G33&lt;0.779,B33&lt;3.05,G33&gt;=0.432,G33&gt;=0.107,F33&gt;=2.5,D33&gt;=1.45,F33&gt;=1.5,B33&lt;3.35),4.9,IF(AND(G33&gt;=0.779,B33&lt;3.05,G33&gt;=0.432,G33&gt;=0.107,F33&gt;=2.5,D33&gt;=1.45,F33&gt;=1.5,B33&lt;3.35),5.533,IF(AND(D33&gt;=0.25,H33&lt;14.057,G33&lt;0.385,G33&lt;0.607,D33&lt;0.35,H33&gt;=5.245,F33&lt;2,B33&gt;=3.35),1.4,IF(AND(B33&lt;2.85,D33&gt;=1.7,G33&gt;=0.205,G33&lt;0.432,G33&gt;=0.107,F33&gt;=2.5,D33&gt;=1.45,F33&gt;=1.5,B33&lt;3.35),5.1,IF(AND(B33&gt;=2.85,D33&gt;=1.7,G33&gt;=0.205,G33&lt;0.432,G33&gt;=0.107,F33&gt;=2.5,D33&gt;=1.45,F33&gt;=1.5,B33&lt;3.35),5.15,IF(AND(A33&lt;5.1,D33&lt;0.25,H33&lt;14.057,G33&lt;0.385,G33&lt;0.607,D33&lt;0.35,H33&gt;=5.245,F33&lt;2,B33&gt;=3.35),1.4,IF(AND(A33&gt;=5.1,D33&lt;0.25,H33&lt;14.057,G33&lt;0.385,G33&lt;0.607,D33&lt;0.35,H33&gt;=5.245,F33&lt;2,B33&gt;=3.35),1.5,"shouldnthappen")))))))))))))))))))))))))))))))))))))</f>
        <v>1.36</v>
      </c>
    </row>
    <row r="34" customFormat="false" ht="13.8" hidden="false" customHeight="false" outlineLevel="0" collapsed="false">
      <c r="A34" s="1" t="n">
        <v>5.4</v>
      </c>
      <c r="B34" s="1" t="n">
        <v>3.4</v>
      </c>
      <c r="C34" s="1" t="n">
        <v>1.5</v>
      </c>
      <c r="D34" s="1" t="n">
        <v>0.4</v>
      </c>
      <c r="E34" s="1" t="s">
        <v>94</v>
      </c>
      <c r="F34" s="1" t="n">
        <v>1</v>
      </c>
      <c r="G34" s="1" t="n">
        <v>0.800489895045757</v>
      </c>
      <c r="H34" s="16" t="n">
        <v>12.4288212434389</v>
      </c>
      <c r="I34" s="11" t="n">
        <f aca="false">C34</f>
        <v>1.5</v>
      </c>
      <c r="J34" s="1" t="n">
        <f aca="false">AVERAGE(M34:BJ34)</f>
        <v>1.53274</v>
      </c>
      <c r="K34" s="15" t="n">
        <f aca="false">1-SQRT(VAR(M34:BJ34, I34)) / AVERAGE(M34:BJ34)</f>
        <v>0.938456131540486</v>
      </c>
      <c r="L34" s="1" t="n">
        <f aca="false">(J34-I34)/I34</f>
        <v>0.0218266666666667</v>
      </c>
      <c r="M34" s="1" t="n">
        <f aca="false">IF(AND(H34&gt;=16.241,B34&gt;=3.35),6.4,IF(AND(D34&gt;=0.75,A34&lt;5.15,B34&lt;3.35),4.1,IF(AND(D34&gt;=1.5,H34&lt;16.241,B34&gt;=3.35),5.767,IF(AND(B34&gt;=3.25,D34&lt;0.75,A34&lt;5.15,B34&lt;3.35),1.58,IF(AND(A34&lt;4.95,D34&lt;1.5,H34&lt;16.241,B34&gt;=3.35),1.4,IF(AND(A34&lt;4.5,B34&lt;3.25,D34&lt;0.75,A34&lt;5.15,B34&lt;3.35),1.26,IF(AND(A34&gt;=4.5,B34&lt;3.25,D34&lt;0.75,A34&lt;5.15,B34&lt;3.35),1.48,IF(AND(G34&lt;0.356,H34&lt;12.557,D34&lt;1.45,A34&gt;=5.15,B34&lt;3.35),4.267,IF(AND(D34&lt;1.25,H34&gt;=12.557,D34&lt;1.45,A34&gt;=5.15,B34&lt;3.35),4.05,IF(AND(D34&gt;=1.35,G34&gt;=0.356,H34&lt;12.557,D34&lt;1.45,A34&gt;=5.15,B34&lt;3.35),4.25,IF(AND(H34&lt;15.086,D34&gt;=1.25,H34&gt;=12.557,D34&lt;1.45,A34&gt;=5.15,B34&lt;3.35),4.4,IF(AND(F34&lt;2.5,G34&gt;=0.44,D34&lt;2.05,D34&gt;=1.45,A34&gt;=5.15,B34&lt;3.35),4.7,IF(AND(H34&lt;10.391,B34&lt;3.15,D34&gt;=2.05,D34&gt;=1.45,A34&gt;=5.15,B34&lt;3.35),5.1,IF(AND(G34&lt;0.505,B34&gt;=3.15,D34&gt;=2.05,D34&gt;=1.45,A34&gt;=5.15,B34&lt;3.35),5.7,IF(AND(G34&gt;=0.505,B34&gt;=3.15,D34&gt;=2.05,D34&gt;=1.45,A34&gt;=5.15,B34&lt;3.35),5.95,IF(AND(D34&gt;=0.5,G34&lt;0.905,A34&gt;=4.95,D34&lt;1.5,H34&lt;16.241,B34&gt;=3.35),1.6,IF(AND(B34&lt;3.6,G34&gt;=0.905,A34&gt;=4.95,D34&lt;1.5,H34&lt;16.241,B34&gt;=3.35),1.7,IF(AND(B34&gt;=3.6,G34&gt;=0.905,A34&gt;=4.95,D34&lt;1.5,H34&lt;16.241,B34&gt;=3.35),1.767,IF(AND(A34&gt;=5.7,D34&lt;1.35,G34&gt;=0.356,H34&lt;12.557,D34&lt;1.45,A34&gt;=5.15,B34&lt;3.35),3.9,IF(AND(A34&lt;6.35,H34&gt;=15.086,D34&gt;=1.25,H34&gt;=12.557,D34&lt;1.45,A34&gt;=5.15,B34&lt;3.35),4.7,IF(AND(A34&gt;=6.35,H34&gt;=15.086,D34&gt;=1.25,H34&gt;=12.557,D34&lt;1.45,A34&gt;=5.15,B34&lt;3.35),4.6,IF(AND(H34&lt;9.252,D34&lt;1.55,G34&lt;0.44,D34&lt;2.05,D34&gt;=1.45,A34&gt;=5.15,B34&lt;3.35),5.08,IF(AND(H34&gt;=9.252,D34&lt;1.55,G34&lt;0.44,D34&lt;2.05,D34&gt;=1.45,A34&gt;=5.15,B34&lt;3.35),4.7,IF(AND(H34&lt;8.477,D34&gt;=1.55,G34&lt;0.44,D34&lt;2.05,D34&gt;=1.45,A34&gt;=5.15,B34&lt;3.35),5.1,IF(AND(H34&gt;=8.477,D34&gt;=1.55,G34&lt;0.44,D34&lt;2.05,D34&gt;=1.45,A34&gt;=5.15,B34&lt;3.35),5.4,IF(AND(H34&lt;8.435,F34&gt;=2.5,G34&gt;=0.44,D34&lt;2.05,D34&gt;=1.45,A34&gt;=5.15,B34&lt;3.35),5.1,IF(AND(H34&gt;=8.435,F34&gt;=2.5,G34&gt;=0.44,D34&lt;2.05,D34&gt;=1.45,A34&gt;=5.15,B34&lt;3.35),4.86,IF(AND(G34&lt;0.543,H34&gt;=10.391,B34&lt;3.15,D34&gt;=2.05,D34&gt;=1.45,A34&gt;=5.15,B34&lt;3.35),5.56,IF(AND(G34&gt;=0.543,H34&gt;=10.391,B34&lt;3.15,D34&gt;=2.05,D34&gt;=1.45,A34&gt;=5.15,B34&lt;3.35),5.8,IF(AND(A34&lt;5.05,D34&lt;0.5,G34&lt;0.905,A34&gt;=4.95,D34&lt;1.5,H34&lt;16.241,B34&gt;=3.35),1.3,IF(AND(H34&lt;6.583,A34&lt;5.7,D34&lt;1.35,G34&gt;=0.356,H34&lt;12.557,D34&lt;1.45,A34&gt;=5.15,B34&lt;3.35),4,IF(AND(G34&lt;0.585,A34&gt;=5.05,D34&lt;0.5,G34&lt;0.905,A34&gt;=4.95,D34&lt;1.5,H34&lt;16.241,B34&gt;=3.35),1.475,IF(AND(G34&lt;0.62,H34&gt;=6.583,A34&lt;5.7,D34&lt;1.35,G34&gt;=0.356,H34&lt;12.557,D34&lt;1.45,A34&gt;=5.15,B34&lt;3.35),3.75,IF(AND(G34&gt;=0.62,H34&gt;=6.583,A34&lt;5.7,D34&lt;1.35,G34&gt;=0.356,H34&lt;12.557,D34&lt;1.45,A34&gt;=5.15,B34&lt;3.35),3.6,IF(AND(B34&lt;3.75,G34&gt;=0.585,A34&gt;=5.05,D34&lt;0.5,G34&lt;0.905,A34&gt;=4.95,D34&lt;1.5,H34&lt;16.241,B34&gt;=3.35),1.5,IF(AND(B34&gt;=3.75,G34&gt;=0.585,A34&gt;=5.05,D34&lt;0.5,G34&lt;0.905,A34&gt;=4.95,D34&lt;1.5,H34&lt;16.241,B34&gt;=3.35),1.6,"shouldnthappen"))))))))))))))))))))))))))))))))))))</f>
        <v>1.5</v>
      </c>
      <c r="N34" s="1" t="n">
        <f aca="false">IF(AND(H34&lt;5.245,B34&lt;3.65,F34&lt;1.5),1,IF(AND(H34&gt;=14.096,B34&gt;=3.65,F34&lt;1.5),1.65,IF(AND(A34&gt;=5.45,H34&gt;=5.245,B34&lt;3.65,F34&lt;1.5),1.3,IF(AND(H34&gt;=13.586,H34&lt;14.096,B34&gt;=3.65,F34&lt;1.5),1.3,IF(AND(H34&lt;10.258,D34&lt;1.25,F34&lt;2.5,F34&gt;=1.5),3.38,IF(AND(H34&lt;6.982,D34&gt;=1.25,F34&lt;2.5,F34&gt;=1.5),3.96,IF(AND(H34&gt;=13.646,D34&lt;2.05,F34&gt;=2.5,F34&gt;=1.5),6.1,IF(AND(B34&lt;3.05,A34&lt;5.45,H34&gt;=5.245,B34&lt;3.65,F34&lt;1.5),1.375,IF(AND(H34&lt;6.543,H34&lt;13.586,H34&lt;14.096,B34&gt;=3.65,F34&lt;1.5),1.4,IF(AND(H34&gt;=6.543,H34&lt;13.586,H34&lt;14.096,B34&gt;=3.65,F34&lt;1.5),1.5,IF(AND(H34&lt;11.522,H34&gt;=10.258,D34&lt;1.25,F34&lt;2.5,F34&gt;=1.5),3.733,IF(AND(H34&gt;=11.522,H34&gt;=10.258,D34&lt;1.25,F34&lt;2.5,F34&gt;=1.5),3.92,IF(AND(H34&lt;5.767,H34&lt;13.646,D34&lt;2.05,F34&gt;=2.5,F34&gt;=1.5),4.5,IF(AND(A34&lt;6.8,B34&lt;3.15,D34&gt;=2.05,F34&gt;=2.5,F34&gt;=1.5),5.6,IF(AND(A34&gt;=6.8,B34&lt;3.15,D34&gt;=2.05,F34&gt;=2.5,F34&gt;=1.5),5.1,IF(AND(B34&lt;3.25,B34&gt;=3.15,D34&gt;=2.05,F34&gt;=2.5,F34&gt;=1.5),5.8,IF(AND(B34&gt;=3.25,B34&gt;=3.15,D34&gt;=2.05,F34&gt;=2.5,F34&gt;=1.5),5.65,IF(AND(B34&lt;3.15,B34&gt;=3.05,A34&lt;5.45,H34&gt;=5.245,B34&lt;3.65,F34&lt;1.5),1.5,IF(AND(G34&gt;=0.735,H34&lt;13.665,H34&gt;=6.982,D34&gt;=1.25,F34&lt;2.5,F34&gt;=1.5),4.2,IF(AND(H34&lt;14.03,H34&gt;=13.665,H34&gt;=6.982,D34&gt;=1.25,F34&lt;2.5,F34&gt;=1.5),4.8,IF(AND(A34&gt;=6.6,H34&gt;=5.767,H34&lt;13.646,D34&lt;2.05,F34&gt;=2.5,F34&gt;=1.5),6.05,IF(AND(G34&gt;=0.934,B34&gt;=3.15,B34&gt;=3.05,A34&lt;5.45,H34&gt;=5.245,B34&lt;3.65,F34&lt;1.5),1.7,IF(AND(D34&gt;=1.55,G34&lt;0.735,H34&lt;13.665,H34&gt;=6.982,D34&gt;=1.25,F34&lt;2.5,F34&gt;=1.5),5.1,IF(AND(D34&lt;1.45,H34&gt;=14.03,H34&gt;=13.665,H34&gt;=6.982,D34&gt;=1.25,F34&lt;2.5,F34&gt;=1.5),4.7,IF(AND(D34&gt;=1.45,H34&gt;=14.03,H34&gt;=13.665,H34&gt;=6.982,D34&gt;=1.25,F34&lt;2.5,F34&gt;=1.5),4.5,IF(AND(A34&gt;=6.2,A34&lt;6.6,H34&gt;=5.767,H34&lt;13.646,D34&lt;2.05,F34&gt;=2.5,F34&gt;=1.5),5.325,IF(AND(B34&lt;3.25,G34&lt;0.934,B34&gt;=3.15,B34&gt;=3.05,A34&lt;5.45,H34&gt;=5.245,B34&lt;3.65,F34&lt;1.5),1.3,IF(AND(D34&lt;1.35,D34&lt;1.55,G34&lt;0.735,H34&lt;13.665,H34&gt;=6.982,D34&gt;=1.25,F34&lt;2.5,F34&gt;=1.5),4.25,IF(AND(H34&lt;8.435,A34&lt;6.2,A34&lt;6.6,H34&gt;=5.767,H34&lt;13.646,D34&lt;2.05,F34&gt;=2.5,F34&gt;=1.5),5.1,IF(AND(H34&gt;=8.435,A34&lt;6.2,A34&lt;6.6,H34&gt;=5.767,H34&lt;13.646,D34&lt;2.05,F34&gt;=2.5,F34&gt;=1.5),4.9,IF(AND(A34&gt;=5.15,B34&gt;=3.25,G34&lt;0.934,B34&gt;=3.15,B34&gt;=3.05,A34&lt;5.45,H34&gt;=5.245,B34&lt;3.65,F34&lt;1.5),1.5,IF(AND(B34&lt;2.9,D34&gt;=1.35,D34&lt;1.55,G34&lt;0.735,H34&lt;13.665,H34&gt;=6.982,D34&gt;=1.25,F34&lt;2.5,F34&gt;=1.5),4.6,IF(AND(B34&gt;=2.9,D34&gt;=1.35,D34&lt;1.55,G34&lt;0.735,H34&lt;13.665,H34&gt;=6.982,D34&gt;=1.25,F34&lt;2.5,F34&gt;=1.5),4.52,IF(AND(G34&gt;=0.862,A34&lt;5.15,B34&gt;=3.25,G34&lt;0.934,B34&gt;=3.15,B34&gt;=3.05,A34&lt;5.45,H34&gt;=5.245,B34&lt;3.65,F34&lt;1.5),1.5,IF(AND(H34&lt;9.35,G34&lt;0.862,A34&lt;5.15,B34&gt;=3.25,G34&lt;0.934,B34&gt;=3.15,B34&gt;=3.05,A34&lt;5.45,H34&gt;=5.245,B34&lt;3.65,F34&lt;1.5),1.38,IF(AND(H34&gt;=9.35,G34&lt;0.862,A34&lt;5.15,B34&gt;=3.25,G34&lt;0.934,B34&gt;=3.15,B34&gt;=3.05,A34&lt;5.45,H34&gt;=5.245,B34&lt;3.65,F34&lt;1.5),1.4,"shouldnthappen"))))))))))))))))))))))))))))))))))))</f>
        <v>1.5</v>
      </c>
      <c r="O34" s="1" t="n">
        <f aca="false">IF(AND(B34&lt;2.75,A34&lt;5.55),3.96,IF(AND(H34&lt;9.205,A34&lt;5.9,A34&gt;=5.55),3.85,IF(AND(A34&lt;4.35,D34&lt;0.35,B34&gt;=2.75,A34&lt;5.55),1.1,IF(AND(B34&lt;3.65,D34&gt;=0.35,B34&gt;=2.75,A34&lt;5.55),1.65,IF(AND(B34&gt;=3.65,D34&gt;=0.35,B34&gt;=2.75,A34&lt;5.55),1.9,IF(AND(G34&gt;=0.732,H34&gt;=9.205,A34&lt;5.9,A34&gt;=5.55),4.9,IF(AND(G34&lt;0.273,G34&lt;0.732,H34&gt;=9.205,A34&lt;5.9,A34&gt;=5.55),4.5,IF(AND(A34&lt;6.3,G34&lt;0.422,F34&lt;2.5,A34&gt;=5.9,A34&gt;=5.55),5.1,IF(AND(A34&gt;=6.3,G34&lt;0.422,F34&lt;2.5,A34&gt;=5.9,A34&gt;=5.55),4.76,IF(AND(B34&lt;2.4,G34&gt;=0.422,F34&lt;2.5,A34&gt;=5.9,A34&gt;=5.55),4.45,IF(AND(A34&gt;=7,G34&gt;=0.628,F34&gt;=2.5,A34&gt;=5.9,A34&gt;=5.55),6.45,IF(AND(D34&lt;0.15,H34&lt;13.924,A34&gt;=4.35,D34&lt;0.35,B34&gt;=2.75,A34&lt;5.55),1.5,IF(AND(B34&lt;3.15,H34&gt;=13.924,A34&gt;=4.35,D34&lt;0.35,B34&gt;=2.75,A34&lt;5.55),1.56,IF(AND(B34&gt;=3.15,H34&gt;=13.924,A34&gt;=4.35,D34&lt;0.35,B34&gt;=2.75,A34&lt;5.55),1.3,IF(AND(H34&lt;14.316,G34&gt;=0.273,G34&lt;0.732,H34&gt;=9.205,A34&lt;5.9,A34&gt;=5.55),3.95,IF(AND(H34&gt;=14.316,G34&gt;=0.273,G34&lt;0.732,H34&gt;=9.205,A34&lt;5.9,A34&gt;=5.55),4.1,IF(AND(A34&lt;6.2,B34&gt;=2.4,G34&gt;=0.422,F34&lt;2.5,A34&gt;=5.9,A34&gt;=5.55),4.3,IF(AND(A34&gt;=7.05,G34&lt;0.364,G34&lt;0.628,F34&gt;=2.5,A34&gt;=5.9,A34&gt;=5.55),6.1,IF(AND(A34&gt;=7.55,G34&gt;=0.364,G34&lt;0.628,F34&gt;=2.5,A34&gt;=5.9,A34&gt;=5.55),6.4,IF(AND(A34&lt;6.15,A34&lt;7,G34&gt;=0.628,F34&gt;=2.5,A34&gt;=5.9,A34&gt;=5.55),4.9,IF(AND(D34&lt;1.45,A34&gt;=6.2,B34&gt;=2.4,G34&gt;=0.422,F34&lt;2.5,A34&gt;=5.9,A34&gt;=5.55),4.64,IF(AND(D34&gt;=1.45,A34&gt;=6.2,B34&gt;=2.4,G34&gt;=0.422,F34&lt;2.5,A34&gt;=5.9,A34&gt;=5.55),4.9,IF(AND(D34&lt;1.65,A34&lt;7.05,G34&lt;0.364,G34&lt;0.628,F34&gt;=2.5,A34&gt;=5.9,A34&gt;=5.55),5.1,IF(AND(D34&gt;=2.35,A34&lt;7.55,G34&gt;=0.364,G34&lt;0.628,F34&gt;=2.5,A34&gt;=5.9,A34&gt;=5.55),5.633,IF(AND(D34&lt;2.15,A34&gt;=6.15,A34&lt;7,G34&gt;=0.628,F34&gt;=2.5,A34&gt;=5.9,A34&gt;=5.55),5.1,IF(AND(D34&gt;=2.15,A34&gt;=6.15,A34&lt;7,G34&gt;=0.628,F34&gt;=2.5,A34&gt;=5.9,A34&gt;=5.55),5.267,IF(AND(A34&lt;4.9,A34&lt;5.05,D34&gt;=0.15,H34&lt;13.924,A34&gt;=4.35,D34&lt;0.35,B34&gt;=2.75,A34&lt;5.55),1.375,IF(AND(A34&gt;=4.9,A34&lt;5.05,D34&gt;=0.15,H34&lt;13.924,A34&gt;=4.35,D34&lt;0.35,B34&gt;=2.75,A34&lt;5.55),1.3,IF(AND(A34&lt;5.45,A34&gt;=5.05,D34&gt;=0.15,H34&lt;13.924,A34&gt;=4.35,D34&lt;0.35,B34&gt;=2.75,A34&lt;5.55),1.475,IF(AND(A34&gt;=5.45,A34&gt;=5.05,D34&gt;=0.15,H34&lt;13.924,A34&gt;=4.35,D34&lt;0.35,B34&gt;=2.75,A34&lt;5.55),1.4,IF(AND(B34&gt;=3.25,D34&lt;2.35,A34&lt;7.55,G34&gt;=0.364,G34&lt;0.628,F34&gt;=2.5,A34&gt;=5.9,A34&gt;=5.55),5.7,IF(AND(G34&lt;0.006,G34&lt;0.107,D34&gt;=1.65,A34&lt;7.05,G34&lt;0.364,G34&lt;0.628,F34&gt;=2.5,A34&gt;=5.9,A34&gt;=5.55),5.5,IF(AND(G34&gt;=0.006,G34&lt;0.107,D34&gt;=1.65,A34&lt;7.05,G34&lt;0.364,G34&lt;0.628,F34&gt;=2.5,A34&gt;=5.9,A34&gt;=5.55),5.667,IF(AND(D34&lt;2.2,G34&gt;=0.107,D34&gt;=1.65,A34&lt;7.05,G34&lt;0.364,G34&lt;0.628,F34&gt;=2.5,A34&gt;=5.9,A34&gt;=5.55),5.35,IF(AND(D34&gt;=2.2,G34&gt;=0.107,D34&gt;=1.65,A34&lt;7.05,G34&lt;0.364,G34&lt;0.628,F34&gt;=2.5,A34&gt;=5.9,A34&gt;=5.55),5.2,IF(AND(D34&lt;2.25,B34&lt;3.25,D34&lt;2.35,A34&lt;7.55,G34&gt;=0.364,G34&lt;0.628,F34&gt;=2.5,A34&gt;=5.9,A34&gt;=5.55),5.8,IF(AND(D34&gt;=2.25,B34&lt;3.25,D34&lt;2.35,A34&lt;7.55,G34&gt;=0.364,G34&lt;0.628,F34&gt;=2.5,A34&gt;=5.9,A34&gt;=5.55),5.9,"shouldnthappen")))))))))))))))))))))))))))))))))))))</f>
        <v>1.65</v>
      </c>
      <c r="P34" s="1" t="n">
        <f aca="false">IF(AND(D34&gt;=0.75,A34&lt;5.55),3.9,IF(AND(H34&lt;7.482,A34&gt;=5.55),3.45,IF(AND(B34&gt;=3.15,B34&lt;3.25,D34&lt;0.75,A34&lt;5.55),1.262,IF(AND(G34&gt;=0.446,B34&lt;3.15,B34&lt;3.25,D34&lt;0.75,A34&lt;5.55),1.1,IF(AND(G34&lt;0.408,A34&lt;5.05,B34&gt;=3.25,D34&lt;0.75,A34&lt;5.55),1.4,IF(AND(G34&gt;=0.408,A34&lt;5.05,B34&gt;=3.25,D34&lt;0.75,A34&lt;5.55),1.233,IF(AND(G34&gt;=0.676,A34&gt;=5.05,B34&gt;=3.25,D34&lt;0.75,A34&lt;5.55),1.72,IF(AND(H34&lt;9.386,A34&lt;5.85,F34&lt;2.5,H34&gt;=7.482,A34&gt;=5.55),3.5,IF(AND(H34&gt;=9.386,A34&lt;5.85,F34&lt;2.5,H34&gt;=7.482,A34&gt;=5.55),4.275,IF(AND(H34&gt;=16.284,G34&lt;0.865,F34&gt;=2.5,H34&gt;=7.482,A34&gt;=5.55),6.6,IF(AND(G34&lt;0.912,G34&gt;=0.865,F34&gt;=2.5,H34&gt;=7.482,A34&gt;=5.55),4.8,IF(AND(G34&gt;=0.912,G34&gt;=0.865,F34&gt;=2.5,H34&gt;=7.482,A34&gt;=5.55),5.175,IF(AND(A34&gt;=4.95,G34&lt;0.446,B34&lt;3.15,B34&lt;3.25,D34&lt;0.75,A34&lt;5.55),1.6,IF(AND(H34&gt;=12.974,G34&lt;0.676,A34&gt;=5.05,B34&gt;=3.25,D34&lt;0.75,A34&lt;5.55),1.3,IF(AND(D34&lt;1.45,H34&lt;13.531,A34&gt;=5.85,F34&lt;2.5,H34&gt;=7.482,A34&gt;=5.55),4.2,IF(AND(D34&gt;=1.45,H34&lt;13.531,A34&gt;=5.85,F34&lt;2.5,H34&gt;=7.482,A34&gt;=5.55),4.967,IF(AND(G34&lt;0.187,H34&gt;=13.531,A34&gt;=5.85,F34&lt;2.5,H34&gt;=7.482,A34&gt;=5.55),5,IF(AND(H34&gt;=12.675,A34&lt;4.95,G34&lt;0.446,B34&lt;3.15,B34&lt;3.25,D34&lt;0.75,A34&lt;5.55),1.5,IF(AND(H34&lt;10.826,H34&lt;12.974,G34&lt;0.676,A34&gt;=5.05,B34&gt;=3.25,D34&lt;0.75,A34&lt;5.55),1.46,IF(AND(H34&gt;=10.826,H34&lt;12.974,G34&lt;0.676,A34&gt;=5.05,B34&gt;=3.25,D34&lt;0.75,A34&lt;5.55),1.4,IF(AND(A34&lt;6.15,G34&gt;=0.187,H34&gt;=13.531,A34&gt;=5.85,F34&lt;2.5,H34&gt;=7.482,A34&gt;=5.55),4.7,IF(AND(A34&lt;6.85,B34&lt;2.95,H34&lt;16.284,G34&lt;0.865,F34&gt;=2.5,H34&gt;=7.482,A34&gt;=5.55),5.32,IF(AND(A34&gt;=6.85,B34&lt;2.95,H34&lt;16.284,G34&lt;0.865,F34&gt;=2.5,H34&gt;=7.482,A34&gt;=5.55),6.567,IF(AND(A34&lt;4.85,H34&lt;12.675,A34&lt;4.95,G34&lt;0.446,B34&lt;3.15,B34&lt;3.25,D34&lt;0.75,A34&lt;5.55),1.4,IF(AND(A34&gt;=4.85,H34&lt;12.675,A34&lt;4.95,G34&lt;0.446,B34&lt;3.15,B34&lt;3.25,D34&lt;0.75,A34&lt;5.55),1.5,IF(AND(B34&lt;3.1,A34&gt;=6.15,G34&gt;=0.187,H34&gt;=13.531,A34&gt;=5.85,F34&lt;2.5,H34&gt;=7.482,A34&gt;=5.55),4.467,IF(AND(B34&gt;=3.1,A34&gt;=6.15,G34&gt;=0.187,H34&gt;=13.531,A34&gt;=5.85,F34&lt;2.5,H34&gt;=7.482,A34&gt;=5.55),4.7,IF(AND(G34&gt;=0.379,B34&lt;3.15,B34&gt;=2.95,H34&lt;16.284,G34&lt;0.865,F34&gt;=2.5,H34&gt;=7.482,A34&gt;=5.55),5.733,IF(AND(A34&lt;6.6,B34&gt;=3.15,B34&gt;=2.95,H34&lt;16.284,G34&lt;0.865,F34&gt;=2.5,H34&gt;=7.482,A34&gt;=5.55),5.38,IF(AND(A34&lt;6.7,G34&lt;0.379,B34&lt;3.15,B34&gt;=2.95,H34&lt;16.284,G34&lt;0.865,F34&gt;=2.5,H34&gt;=7.482,A34&gt;=5.55),5.3,IF(AND(A34&gt;=6.7,G34&lt;0.379,B34&lt;3.15,B34&gt;=2.95,H34&lt;16.284,G34&lt;0.865,F34&gt;=2.5,H34&gt;=7.482,A34&gt;=5.55),5.16,IF(AND(A34&lt;7.05,A34&gt;=6.6,B34&gt;=3.15,B34&gt;=2.95,H34&lt;16.284,G34&lt;0.865,F34&gt;=2.5,H34&gt;=7.482,A34&gt;=5.55),5.78,IF(AND(A34&gt;=7.05,A34&gt;=6.6,B34&gt;=3.15,B34&gt;=2.95,H34&lt;16.284,G34&lt;0.865,F34&gt;=2.5,H34&gt;=7.482,A34&gt;=5.55),6.1,"shouldnthappen")))))))))))))))))))))))))))))))))</f>
        <v>1.72</v>
      </c>
      <c r="Q34" s="1" t="n">
        <f aca="false">IF(AND(G34&gt;=0.422,B34&lt;3.25,F34&lt;1.5),1.25,IF(AND(G34&gt;=0.082,G34&lt;0.125,F34&gt;=1.5),6.7,IF(AND(G34&lt;0.251,G34&lt;0.422,B34&lt;3.25,F34&lt;1.5),1.38,IF(AND(G34&gt;=0.251,G34&lt;0.422,B34&lt;3.25,F34&lt;1.5),1.55,IF(AND(G34&gt;=0.385,G34&lt;0.633,B34&gt;=3.25,F34&lt;1.5),1.367,IF(AND(B34&lt;3.35,G34&gt;=0.633,B34&gt;=3.25,F34&lt;1.5),1.7,IF(AND(A34&lt;5.85,G34&lt;0.082,G34&lt;0.125,F34&gt;=1.5),4.5,IF(AND(F34&gt;=2.5,D34&lt;1.6,G34&gt;=0.125,F34&gt;=1.5),5.05,IF(AND(H34&gt;=16.774,D34&gt;=1.6,G34&gt;=0.125,F34&gt;=1.5),6.4,IF(AND(D34&gt;=0.5,G34&lt;0.385,G34&lt;0.633,B34&gt;=3.25,F34&lt;1.5),1.6,IF(AND(B34&lt;3.6,B34&gt;=3.35,G34&gt;=0.633,B34&gt;=3.25,F34&lt;1.5),1.55,IF(AND(B34&gt;=3.6,B34&gt;=3.35,G34&gt;=0.633,B34&gt;=3.25,F34&lt;1.5),1.6,IF(AND(D34&lt;1.65,A34&gt;=5.85,G34&lt;0.082,G34&lt;0.125,F34&gt;=1.5),4.7,IF(AND(A34&lt;5.3,F34&lt;2.5,D34&lt;1.6,G34&gt;=0.125,F34&gt;=1.5),3.15,IF(AND(B34&gt;=3.2,H34&lt;16.774,D34&gt;=1.6,G34&gt;=0.125,F34&gt;=1.5),5.675,IF(AND(H34&lt;11.767,D34&lt;0.5,G34&lt;0.385,G34&lt;0.633,B34&gt;=3.25,F34&lt;1.5),1.5,IF(AND(H34&gt;=11.767,D34&lt;0.5,G34&lt;0.385,G34&lt;0.633,B34&gt;=3.25,F34&lt;1.5),1.367,IF(AND(H34&lt;8.367,D34&gt;=1.65,A34&gt;=5.85,G34&lt;0.082,G34&lt;0.125,F34&gt;=1.5),5.7,IF(AND(H34&gt;=8.367,D34&gt;=1.65,A34&gt;=5.85,G34&lt;0.082,G34&lt;0.125,F34&gt;=1.5),5.575,IF(AND(A34&gt;=7.1,B34&lt;3.2,H34&lt;16.774,D34&gt;=1.6,G34&gt;=0.125,F34&gt;=1.5),6.3,IF(AND(H34&gt;=15.395,B34&lt;2.85,A34&gt;=5.3,F34&lt;2.5,D34&lt;1.6,G34&gt;=0.125,F34&gt;=1.5),4.8,IF(AND(H34&lt;8.486,B34&gt;=2.85,A34&gt;=5.3,F34&lt;2.5,D34&lt;1.6,G34&gt;=0.125,F34&gt;=1.5),3.85,IF(AND(D34&gt;=2.1,A34&lt;7.1,B34&lt;3.2,H34&lt;16.774,D34&gt;=1.6,G34&gt;=0.125,F34&gt;=1.5),5.5,IF(AND(B34&gt;=2.75,H34&lt;15.395,B34&lt;2.85,A34&gt;=5.3,F34&lt;2.5,D34&lt;1.6,G34&gt;=0.125,F34&gt;=1.5),4.489,IF(AND(H34&gt;=15.168,H34&gt;=8.486,B34&gt;=2.85,A34&gt;=5.3,F34&lt;2.5,D34&lt;1.6,G34&gt;=0.125,F34&gt;=1.5),4.7,IF(AND(G34&gt;=0.519,D34&lt;2.1,A34&lt;7.1,B34&lt;3.2,H34&lt;16.774,D34&gt;=1.6,G34&gt;=0.125,F34&gt;=1.5),4.925,IF(AND(G34&gt;=0.897,B34&lt;2.75,H34&lt;15.395,B34&lt;2.85,A34&gt;=5.3,F34&lt;2.5,D34&lt;1.6,G34&gt;=0.125,F34&gt;=1.5),4.567,IF(AND(A34&lt;5.65,H34&lt;15.168,H34&gt;=8.486,B34&gt;=2.85,A34&gt;=5.3,F34&lt;2.5,D34&lt;1.6,G34&gt;=0.125,F34&gt;=1.5),4.5,IF(AND(G34&lt;0.23,G34&lt;0.519,D34&lt;2.1,A34&lt;7.1,B34&lt;3.2,H34&lt;16.774,D34&gt;=1.6,G34&gt;=0.125,F34&gt;=1.5),5,IF(AND(A34&lt;5.9,G34&lt;0.897,B34&lt;2.75,H34&lt;15.395,B34&lt;2.85,A34&gt;=5.3,F34&lt;2.5,D34&lt;1.6,G34&gt;=0.125,F34&gt;=1.5),4.1,IF(AND(A34&gt;=5.9,G34&lt;0.897,B34&lt;2.75,H34&lt;15.395,B34&lt;2.85,A34&gt;=5.3,F34&lt;2.5,D34&lt;1.6,G34&gt;=0.125,F34&gt;=1.5),4.5,IF(AND(A34&lt;6.05,A34&gt;=5.65,H34&lt;15.168,H34&gt;=8.486,B34&gt;=2.85,A34&gt;=5.3,F34&lt;2.5,D34&lt;1.6,G34&gt;=0.125,F34&gt;=1.5),4.2,IF(AND(A34&gt;=6.05,A34&gt;=5.65,H34&lt;15.168,H34&gt;=8.486,B34&gt;=2.85,A34&gt;=5.3,F34&lt;2.5,D34&lt;1.6,G34&gt;=0.125,F34&gt;=1.5),4.35,IF(AND(D34&lt;1.95,G34&gt;=0.23,G34&lt;0.519,D34&lt;2.1,A34&lt;7.1,B34&lt;3.2,H34&lt;16.774,D34&gt;=1.6,G34&gt;=0.125,F34&gt;=1.5),5.3,IF(AND(D34&gt;=1.95,G34&gt;=0.23,G34&lt;0.519,D34&lt;2.1,A34&lt;7.1,B34&lt;3.2,H34&lt;16.774,D34&gt;=1.6,G34&gt;=0.125,F34&gt;=1.5),5.2,"shouldnthappen")))))))))))))))))))))))))))))))))))</f>
        <v>1.55</v>
      </c>
      <c r="R34" s="1" t="n">
        <f aca="false">IF(AND(G34&gt;=0.901,F34&lt;1.5),1.9,IF(AND(H34&lt;5.523,D34&lt;0.35,G34&lt;0.901,F34&lt;1.5),1,IF(AND(B34&lt;3.6,D34&gt;=0.35,G34&lt;0.901,F34&lt;1.5),1.575,IF(AND(B34&gt;=3.6,D34&gt;=0.35,G34&lt;0.901,F34&lt;1.5),1.5,IF(AND(G34&gt;=0.837,D34&lt;1.15,D34&lt;1.45,F34&gt;=1.5),3,IF(AND(G34&gt;=0.66,D34&gt;=1.15,D34&lt;1.45,F34&gt;=1.5),4,IF(AND(F34&gt;=2.5,D34&lt;1.55,D34&gt;=1.45,F34&gt;=1.5),5.025,IF(AND(F34&lt;2.5,D34&gt;=1.55,D34&gt;=1.45,F34&gt;=1.5),4.933,IF(AND(B34&lt;2.45,G34&lt;0.837,D34&lt;1.15,D34&lt;1.45,F34&gt;=1.5),3.3,IF(AND(B34&gt;=2.45,G34&lt;0.837,D34&lt;1.15,D34&lt;1.45,F34&gt;=1.5),3.86,IF(AND(B34&gt;=3.05,F34&lt;2.5,D34&lt;1.55,D34&gt;=1.45,F34&gt;=1.5),4.8,IF(AND(D34&gt;=2.45,F34&gt;=2.5,D34&gt;=1.55,D34&gt;=1.45,F34&gt;=1.5),5.875,IF(AND(H34&lt;13.187,G34&lt;0.217,H34&gt;=5.523,D34&lt;0.35,G34&lt;0.901,F34&lt;1.5),1.4,IF(AND(H34&gt;=13.187,G34&lt;0.217,H34&gt;=5.523,D34&lt;0.35,G34&lt;0.901,F34&lt;1.5),1.5,IF(AND(G34&lt;0.33,G34&gt;=0.217,H34&gt;=5.523,D34&lt;0.35,G34&lt;0.901,F34&lt;1.5),1.28,IF(AND(A34&lt;6.05,D34&lt;1.35,G34&lt;0.66,D34&gt;=1.15,D34&lt;1.45,F34&gt;=1.5),4.175,IF(AND(A34&gt;=6.05,D34&lt;1.35,G34&lt;0.66,D34&gt;=1.15,D34&lt;1.45,F34&gt;=1.5),4.3,IF(AND(A34&lt;5.65,D34&gt;=1.35,G34&lt;0.66,D34&gt;=1.15,D34&lt;1.45,F34&gt;=1.5),3.9,IF(AND(A34&gt;=5.65,D34&gt;=1.35,G34&lt;0.66,D34&gt;=1.15,D34&lt;1.45,F34&gt;=1.5),4.52,IF(AND(A34&lt;6.25,B34&lt;3.05,F34&lt;2.5,D34&lt;1.55,D34&gt;=1.45,F34&gt;=1.5),4.5,IF(AND(A34&gt;=6.25,B34&lt;3.05,F34&lt;2.5,D34&lt;1.55,D34&gt;=1.45,F34&gt;=1.5),4.675,IF(AND(A34&gt;=7.25,D34&lt;2.45,F34&gt;=2.5,D34&gt;=1.55,D34&gt;=1.45,F34&gt;=1.5),6.433,IF(AND(D34&gt;=0.25,G34&gt;=0.33,G34&gt;=0.217,H34&gt;=5.523,D34&lt;0.35,G34&lt;0.901,F34&lt;1.5),1.4,IF(AND(A34&lt;6.15,A34&lt;7.25,D34&lt;2.45,F34&gt;=2.5,D34&gt;=1.55,D34&gt;=1.45,F34&gt;=1.5),5.025,IF(AND(H34&lt;6.439,D34&lt;0.25,G34&gt;=0.33,G34&gt;=0.217,H34&gt;=5.523,D34&lt;0.35,G34&lt;0.901,F34&lt;1.5),1.5,IF(AND(H34&gt;=6.439,D34&lt;0.25,G34&gt;=0.33,G34&gt;=0.217,H34&gt;=5.523,D34&lt;0.35,G34&lt;0.901,F34&lt;1.5),1.38,IF(AND(H34&gt;=13.711,A34&gt;=6.15,A34&lt;7.25,D34&lt;2.45,F34&gt;=2.5,D34&gt;=1.55,D34&gt;=1.45,F34&gt;=1.5),5.68,IF(AND(B34&gt;=3.3,H34&lt;13.711,A34&gt;=6.15,A34&lt;7.25,D34&lt;2.45,F34&gt;=2.5,D34&gt;=1.55,D34&gt;=1.45,F34&gt;=1.5),5.6,IF(AND(G34&lt;0.093,B34&lt;3.3,H34&lt;13.711,A34&gt;=6.15,A34&lt;7.25,D34&lt;2.45,F34&gt;=2.5,D34&gt;=1.55,D34&gt;=1.45,F34&gt;=1.5),5.56,IF(AND(D34&lt;1.95,G34&gt;=0.093,B34&lt;3.3,H34&lt;13.711,A34&gt;=6.15,A34&lt;7.25,D34&lt;2.45,F34&gt;=2.5,D34&gt;=1.55,D34&gt;=1.45,F34&gt;=1.5),5.3,IF(AND(B34&lt;3.15,D34&gt;=1.95,G34&gt;=0.093,B34&lt;3.3,H34&lt;13.711,A34&gt;=6.15,A34&lt;7.25,D34&lt;2.45,F34&gt;=2.5,D34&gt;=1.55,D34&gt;=1.45,F34&gt;=1.5),5.1,IF(AND(B34&gt;=3.15,D34&gt;=1.95,G34&gt;=0.093,B34&lt;3.3,H34&lt;13.711,A34&gt;=6.15,A34&lt;7.25,D34&lt;2.45,F34&gt;=2.5,D34&gt;=1.55,D34&gt;=1.45,F34&gt;=1.5),5.15,"shouldnthappen"))))))))))))))))))))))))))))))))</f>
        <v>1.575</v>
      </c>
      <c r="S34" s="1" t="n">
        <f aca="false">IF(AND(G34&gt;=0.859,D34&gt;=0.35,F34&lt;1.5),1.9,IF(AND(D34&lt;1.75,F34&gt;=2.5,F34&gt;=1.5),4.867,IF(AND(H34&lt;8.42,A34&lt;5.05,D34&lt;0.35,F34&lt;1.5),1.42,IF(AND(H34&gt;=14.877,A34&gt;=5.05,D34&lt;0.35,F34&lt;1.5),1.3,IF(AND(B34&lt;3.35,G34&lt;0.859,D34&gt;=0.35,F34&lt;1.5),1.7,IF(AND(B34&gt;=3.35,G34&lt;0.859,D34&gt;=0.35,F34&lt;1.5),1.5,IF(AND(A34&gt;=6.05,B34&lt;2.75,F34&lt;2.5,F34&gt;=1.5),4.733,IF(AND(G34&gt;=0.68,B34&gt;=2.75,F34&lt;2.5,F34&gt;=1.5),4.025,IF(AND(H34&gt;=16.284,D34&gt;=1.75,F34&gt;=2.5,F34&gt;=1.5),6.6,IF(AND(A34&lt;4.35,H34&gt;=8.42,A34&lt;5.05,D34&lt;0.35,F34&lt;1.5),1.1,IF(AND(G34&gt;=0.948,H34&lt;14.877,A34&gt;=5.05,D34&lt;0.35,F34&lt;1.5),1.7,IF(AND(A34&lt;5.3,A34&lt;6.05,B34&lt;2.75,F34&lt;2.5,F34&gt;=1.5),3,IF(AND(H34&gt;=15.168,G34&lt;0.68,B34&gt;=2.75,F34&lt;2.5,F34&gt;=1.5),4.75,IF(AND(H34&gt;=14.005,A34&gt;=4.35,H34&gt;=8.42,A34&lt;5.05,D34&lt;0.35,F34&lt;1.5),1.375,IF(AND(A34&gt;=5.55,G34&lt;0.948,H34&lt;14.877,A34&gt;=5.05,D34&lt;0.35,F34&lt;1.5),1.7,IF(AND(H34&lt;12.363,A34&gt;=5.3,A34&lt;6.05,B34&lt;2.75,F34&lt;2.5,F34&gt;=1.5),3.825,IF(AND(H34&gt;=12.363,A34&gt;=5.3,A34&lt;6.05,B34&lt;2.75,F34&lt;2.5,F34&gt;=1.5),4.033,IF(AND(H34&gt;=14.508,H34&lt;15.168,G34&lt;0.68,B34&gt;=2.75,F34&lt;2.5,F34&gt;=1.5),4.2,IF(AND(D34&gt;=2.35,D34&gt;=2.2,H34&lt;16.284,D34&gt;=1.75,F34&gt;=2.5,F34&gt;=1.5),5.267,IF(AND(G34&lt;0.231,H34&lt;14.005,A34&gt;=4.35,H34&gt;=8.42,A34&lt;5.05,D34&lt;0.35,F34&lt;1.5),1.4,IF(AND(H34&gt;=14.494,A34&lt;5.55,G34&lt;0.948,H34&lt;14.877,A34&gt;=5.05,D34&lt;0.35,F34&lt;1.5),1.6,IF(AND(A34&lt;6.1,H34&lt;14.508,H34&lt;15.168,G34&lt;0.68,B34&gt;=2.75,F34&lt;2.5,F34&gt;=1.5),4.5,IF(AND(A34&lt;6.1,H34&lt;11.8,D34&lt;2.2,H34&lt;16.284,D34&gt;=1.75,F34&gt;=2.5,F34&gt;=1.5),4.95,IF(AND(A34&gt;=6.1,H34&lt;11.8,D34&lt;2.2,H34&lt;16.284,D34&gt;=1.75,F34&gt;=2.5,F34&gt;=1.5),5.333,IF(AND(B34&lt;2.75,H34&gt;=11.8,D34&lt;2.2,H34&lt;16.284,D34&gt;=1.75,F34&gt;=2.5,F34&gt;=1.5),5.1,IF(AND(B34&gt;=3.15,D34&lt;2.35,D34&gt;=2.2,H34&lt;16.284,D34&gt;=1.75,F34&gt;=2.5,F34&gt;=1.5),5.5,IF(AND(B34&gt;=3.35,G34&gt;=0.231,H34&lt;14.005,A34&gt;=4.35,H34&gt;=8.42,A34&lt;5.05,D34&lt;0.35,F34&lt;1.5),1.3,IF(AND(H34&lt;13.869,H34&lt;14.494,A34&lt;5.55,G34&lt;0.948,H34&lt;14.877,A34&gt;=5.05,D34&lt;0.35,F34&lt;1.5),1.5,IF(AND(H34&gt;=13.869,H34&lt;14.494,A34&lt;5.55,G34&lt;0.948,H34&lt;14.877,A34&gt;=5.05,D34&lt;0.35,F34&lt;1.5),1.4,IF(AND(G34&lt;0.636,A34&gt;=6.1,H34&lt;14.508,H34&lt;15.168,G34&lt;0.68,B34&gt;=2.75,F34&lt;2.5,F34&gt;=1.5),4.68,IF(AND(G34&gt;=0.636,A34&gt;=6.1,H34&lt;14.508,H34&lt;15.168,G34&lt;0.68,B34&gt;=2.75,F34&lt;2.5,F34&gt;=1.5),4.4,IF(AND(B34&lt;2.85,B34&gt;=2.75,H34&gt;=11.8,D34&lt;2.2,H34&lt;16.284,D34&gt;=1.75,F34&gt;=2.5,F34&gt;=1.5),6.7,IF(AND(H34&lt;10.626,B34&lt;3.15,D34&lt;2.35,D34&gt;=2.2,H34&lt;16.284,D34&gt;=1.75,F34&gt;=2.5,F34&gt;=1.5),5.1,IF(AND(H34&gt;=10.626,B34&lt;3.15,D34&lt;2.35,D34&gt;=2.2,H34&lt;16.284,D34&gt;=1.75,F34&gt;=2.5,F34&gt;=1.5),5.2,IF(AND(G34&lt;0.378,B34&lt;3.35,G34&gt;=0.231,H34&lt;14.005,A34&gt;=4.35,H34&gt;=8.42,A34&lt;5.05,D34&lt;0.35,F34&lt;1.5),1.2,IF(AND(G34&gt;=0.378,B34&lt;3.35,G34&gt;=0.231,H34&lt;14.005,A34&gt;=4.35,H34&gt;=8.42,A34&lt;5.05,D34&lt;0.35,F34&lt;1.5),1.3,IF(AND(A34&lt;6.2,B34&gt;=2.85,B34&gt;=2.75,H34&gt;=11.8,D34&lt;2.2,H34&lt;16.284,D34&gt;=1.75,F34&gt;=2.5,F34&gt;=1.5),4.9,IF(AND(G34&lt;0.388,A34&gt;=6.2,B34&gt;=2.85,B34&gt;=2.75,H34&gt;=11.8,D34&lt;2.2,H34&lt;16.284,D34&gt;=1.75,F34&gt;=2.5,F34&gt;=1.5),5.52,IF(AND(G34&gt;=0.388,A34&gt;=6.2,B34&gt;=2.85,B34&gt;=2.75,H34&gt;=11.8,D34&lt;2.2,H34&lt;16.284,D34&gt;=1.75,F34&gt;=2.5,F34&gt;=1.5),5.7,"shouldnthappen")))))))))))))))))))))))))))))))))))))))</f>
        <v>1.5</v>
      </c>
      <c r="T34" s="1" t="n">
        <f aca="false">IF(AND(D34&gt;=0.8,A34&lt;5.45),3.7,IF(AND(D34&gt;=0.35,D34&lt;0.8,A34&lt;5.45),1.56,IF(AND(G34&lt;0.164,F34&lt;2.5,A34&gt;=5.45),1.6,IF(AND(H34&gt;=16.718,F34&gt;=2.5,A34&gt;=5.45),6.4,IF(AND(G34&gt;=0.719,H34&lt;16.718,F34&gt;=2.5,A34&gt;=5.45),5.05,IF(AND(A34&lt;4.35,A34&lt;5.05,D34&lt;0.35,D34&lt;0.8,A34&lt;5.45),1.1,IF(AND(H34&gt;=14.494,A34&gt;=5.05,D34&lt;0.35,D34&lt;0.8,A34&lt;5.45),1.6,IF(AND(G34&lt;0.338,D34&lt;1.25,G34&gt;=0.164,F34&lt;2.5,A34&gt;=5.45),4.1,IF(AND(H34&lt;8.397,D34&gt;=1.25,G34&gt;=0.164,F34&lt;2.5,A34&gt;=5.45),4,IF(AND(H34&lt;11.031,H34&lt;14.494,A34&gt;=5.05,D34&lt;0.35,D34&lt;0.8,A34&lt;5.45),1.5,IF(AND(H34&gt;=11.031,H34&lt;14.494,A34&gt;=5.05,D34&lt;0.35,D34&lt;0.8,A34&lt;5.45),1.44,IF(AND(B34&lt;2.65,H34&gt;=8.397,D34&gt;=1.25,G34&gt;=0.164,F34&lt;2.5,A34&gt;=5.45),4.767,IF(AND(H34&lt;7.388,G34&lt;0.487,G34&lt;0.719,H34&lt;16.718,F34&gt;=2.5,A34&gt;=5.45),5.067,IF(AND(G34&lt;0.533,G34&gt;=0.487,G34&lt;0.719,H34&lt;16.718,F34&gt;=2.5,A34&gt;=5.45),5.8,IF(AND(G34&gt;=0.533,G34&gt;=0.487,G34&lt;0.719,H34&lt;16.718,F34&gt;=2.5,A34&gt;=5.45),5.86,IF(AND(B34&lt;3.25,A34&gt;=4.95,A34&gt;=4.35,A34&lt;5.05,D34&lt;0.35,D34&lt;0.8,A34&lt;5.45),1.2,IF(AND(A34&lt;5.6,H34&lt;11.218,G34&gt;=0.338,D34&lt;1.25,G34&gt;=0.164,F34&lt;2.5,A34&gt;=5.45),3.7,IF(AND(A34&gt;=5.6,H34&lt;11.218,G34&gt;=0.338,D34&lt;1.25,G34&gt;=0.164,F34&lt;2.5,A34&gt;=5.45),3.5,IF(AND(H34&lt;12.668,H34&gt;=11.218,G34&gt;=0.338,D34&lt;1.25,G34&gt;=0.164,F34&lt;2.5,A34&gt;=5.45),3.9,IF(AND(H34&gt;=12.668,H34&gt;=11.218,G34&gt;=0.338,D34&lt;1.25,G34&gt;=0.164,F34&lt;2.5,A34&gt;=5.45),4,IF(AND(H34&gt;=15.705,B34&gt;=2.65,H34&gt;=8.397,D34&gt;=1.25,G34&gt;=0.164,F34&lt;2.5,A34&gt;=5.45),4.8,IF(AND(B34&lt;2.75,H34&gt;=7.388,G34&lt;0.487,G34&lt;0.719,H34&lt;16.718,F34&gt;=2.5,A34&gt;=5.45),5.26,IF(AND(B34&lt;2.95,A34&lt;4.5,A34&lt;4.95,A34&gt;=4.35,A34&lt;5.05,D34&lt;0.35,D34&lt;0.8,A34&lt;5.45),1.4,IF(AND(B34&gt;=2.95,A34&lt;4.5,A34&lt;4.95,A34&gt;=4.35,A34&lt;5.05,D34&lt;0.35,D34&lt;0.8,A34&lt;5.45),1.3,IF(AND(H34&gt;=13.924,A34&gt;=4.5,A34&lt;4.95,A34&gt;=4.35,A34&lt;5.05,D34&lt;0.35,D34&lt;0.8,A34&lt;5.45),1.5,IF(AND(G34&lt;0.252,B34&gt;=3.25,A34&gt;=4.95,A34&gt;=4.35,A34&lt;5.05,D34&lt;0.35,D34&lt;0.8,A34&lt;5.45),1.4,IF(AND(G34&gt;=0.252,B34&gt;=3.25,A34&gt;=4.95,A34&gt;=4.35,A34&lt;5.05,D34&lt;0.35,D34&lt;0.8,A34&lt;5.45),1.32,IF(AND(G34&gt;=0.473,H34&lt;15.705,B34&gt;=2.65,H34&gt;=8.397,D34&gt;=1.25,G34&gt;=0.164,F34&lt;2.5,A34&gt;=5.45),4.7,IF(AND(B34&gt;=3.15,B34&gt;=2.75,H34&gt;=7.388,G34&lt;0.487,G34&lt;0.719,H34&lt;16.718,F34&gt;=2.5,A34&gt;=5.45),5.7,IF(AND(B34&lt;3.15,H34&lt;13.924,A34&gt;=4.5,A34&lt;4.95,A34&gt;=4.35,A34&lt;5.05,D34&lt;0.35,D34&lt;0.8,A34&lt;5.45),1.433,IF(AND(B34&gt;=3.15,H34&lt;13.924,A34&gt;=4.5,A34&lt;4.95,A34&gt;=4.35,A34&lt;5.05,D34&lt;0.35,D34&lt;0.8,A34&lt;5.45),1.4,IF(AND(H34&gt;=14.81,G34&lt;0.473,H34&lt;15.705,B34&gt;=2.65,H34&gt;=8.397,D34&gt;=1.25,G34&gt;=0.164,F34&lt;2.5,A34&gt;=5.45),4.2,IF(AND(A34&lt;6.65,B34&lt;3.15,B34&gt;=2.75,H34&gt;=7.388,G34&lt;0.487,G34&lt;0.719,H34&lt;16.718,F34&gt;=2.5,A34&gt;=5.45),5.6,IF(AND(A34&gt;=6.65,B34&lt;3.15,B34&gt;=2.75,H34&gt;=7.388,G34&lt;0.487,G34&lt;0.719,H34&lt;16.718,F34&gt;=2.5,A34&gt;=5.45),5.4,IF(AND(A34&lt;6.15,H34&lt;14.81,G34&lt;0.473,H34&lt;15.705,B34&gt;=2.65,H34&gt;=8.397,D34&gt;=1.25,G34&gt;=0.164,F34&lt;2.5,A34&gt;=5.45),4.5,IF(AND(A34&gt;=6.15,H34&lt;14.81,G34&lt;0.473,H34&lt;15.705,B34&gt;=2.65,H34&gt;=8.397,D34&gt;=1.25,G34&gt;=0.164,F34&lt;2.5,A34&gt;=5.45),4.4,"shouldnthappen"))))))))))))))))))))))))))))))))))))</f>
        <v>1.56</v>
      </c>
      <c r="U34" s="1" t="n">
        <f aca="false">IF(AND(G34&gt;=0.934,F34&lt;1.5),1.7,IF(AND(D34&lt;0.15,D34&lt;0.25,G34&lt;0.934,F34&lt;1.5),1.38,IF(AND(H34&gt;=14.379,D34&gt;=0.25,G34&lt;0.934,F34&lt;1.5),1.7,IF(AND(A34&lt;5.3,D34&lt;1.35,F34&lt;2.5,F34&gt;=1.5),3.15,IF(AND(H34&lt;7.148,D34&gt;=1.35,F34&lt;2.5,F34&gt;=1.5),3.9,IF(AND(G34&lt;0.352,A34&lt;6.15,F34&gt;=2.5,F34&gt;=1.5),4.5,IF(AND(G34&gt;=0.352,A34&lt;6.15,F34&gt;=2.5,F34&gt;=1.5),4.92,IF(AND(B34&lt;2.85,A34&gt;=6.15,F34&gt;=2.5,F34&gt;=1.5),6.2,IF(AND(D34&gt;=0.45,H34&lt;14.379,D34&gt;=0.25,G34&lt;0.934,F34&lt;1.5),1.65,IF(AND(G34&gt;=0.857,A34&gt;=5.3,D34&lt;1.35,F34&lt;2.5,F34&gt;=1.5),4.3,IF(AND(A34&gt;=7.25,B34&gt;=2.85,A34&gt;=6.15,F34&gt;=2.5,F34&gt;=1.5),6.425,IF(AND(H34&lt;9.499,A34&lt;5.05,D34&gt;=0.15,D34&lt;0.25,G34&lt;0.934,F34&lt;1.5),1.4,IF(AND(A34&gt;=5.45,A34&gt;=5.05,D34&gt;=0.15,D34&lt;0.25,G34&lt;0.934,F34&lt;1.5),1.3,IF(AND(B34&gt;=4.15,D34&lt;0.45,H34&lt;14.379,D34&gt;=0.25,G34&lt;0.934,F34&lt;1.5),1.5,IF(AND(A34&gt;=5.75,G34&lt;0.857,A34&gt;=5.3,D34&lt;1.35,F34&lt;2.5,F34&gt;=1.5),4.02,IF(AND(A34&lt;6.65,G34&lt;0.333,H34&gt;=7.148,D34&gt;=1.35,F34&lt;2.5,F34&gt;=1.5),4.475,IF(AND(A34&gt;=6.65,G34&lt;0.333,H34&gt;=7.148,D34&gt;=1.35,F34&lt;2.5,F34&gt;=1.5),4.8,IF(AND(D34&gt;=1.45,G34&gt;=0.333,H34&gt;=7.148,D34&gt;=1.35,F34&lt;2.5,F34&gt;=1.5),4.85,IF(AND(G34&gt;=0.861,A34&lt;7.25,B34&gt;=2.85,A34&gt;=6.15,F34&gt;=2.5,F34&gt;=1.5),5.2,IF(AND(G34&lt;0.571,H34&gt;=9.499,A34&lt;5.05,D34&gt;=0.15,D34&lt;0.25,G34&lt;0.934,F34&lt;1.5),1.2,IF(AND(G34&gt;=0.571,H34&gt;=9.499,A34&lt;5.05,D34&gt;=0.15,D34&lt;0.25,G34&lt;0.934,F34&lt;1.5),1.3,IF(AND(H34&lt;9.283,A34&lt;5.45,A34&gt;=5.05,D34&gt;=0.15,D34&lt;0.25,G34&lt;0.934,F34&lt;1.5),1.5,IF(AND(H34&gt;=9.283,A34&lt;5.45,A34&gt;=5.05,D34&gt;=0.15,D34&lt;0.25,G34&lt;0.934,F34&lt;1.5),1.425,IF(AND(A34&lt;4.9,B34&lt;4.15,D34&lt;0.45,H34&lt;14.379,D34&gt;=0.25,G34&lt;0.934,F34&lt;1.5),1.4,IF(AND(A34&gt;=4.9,B34&lt;4.15,D34&lt;0.45,H34&lt;14.379,D34&gt;=0.25,G34&lt;0.934,F34&lt;1.5),1.325,IF(AND(G34&lt;0.572,A34&lt;5.75,G34&lt;0.857,A34&gt;=5.3,D34&lt;1.35,F34&lt;2.5,F34&gt;=1.5),3.65,IF(AND(G34&gt;=0.572,A34&lt;5.75,G34&lt;0.857,A34&gt;=5.3,D34&lt;1.35,F34&lt;2.5,F34&gt;=1.5),3.9,IF(AND(A34&lt;6.75,D34&lt;1.45,G34&gt;=0.333,H34&gt;=7.148,D34&gt;=1.35,F34&lt;2.5,F34&gt;=1.5),4.4,IF(AND(A34&gt;=6.75,D34&lt;1.45,G34&gt;=0.333,H34&gt;=7.148,D34&gt;=1.35,F34&lt;2.5,F34&gt;=1.5),4.78,IF(AND(A34&lt;6.6,B34&lt;3.25,G34&lt;0.861,A34&lt;7.25,B34&gt;=2.85,A34&gt;=6.15,F34&gt;=2.5,F34&gt;=1.5),5.333,IF(AND(H34&lt;11.461,B34&gt;=3.25,G34&lt;0.861,A34&lt;7.25,B34&gt;=2.85,A34&gt;=6.15,F34&gt;=2.5,F34&gt;=1.5),6.025,IF(AND(H34&gt;=11.461,B34&gt;=3.25,G34&lt;0.861,A34&lt;7.25,B34&gt;=2.85,A34&gt;=6.15,F34&gt;=2.5,F34&gt;=1.5),5.667,IF(AND(H34&gt;=14.564,A34&gt;=6.6,B34&lt;3.25,G34&lt;0.861,A34&lt;7.25,B34&gt;=2.85,A34&gt;=6.15,F34&gt;=2.5,F34&gt;=1.5),5.4,IF(AND(D34&gt;=2.35,H34&lt;14.564,A34&gt;=6.6,B34&lt;3.25,G34&lt;0.861,A34&lt;7.25,B34&gt;=2.85,A34&gt;=6.15,F34&gt;=2.5,F34&gt;=1.5),5.6,IF(AND(A34&lt;6.85,D34&lt;2.35,H34&lt;14.564,A34&gt;=6.6,B34&lt;3.25,G34&lt;0.861,A34&lt;7.25,B34&gt;=2.85,A34&gt;=6.15,F34&gt;=2.5,F34&gt;=1.5),5.9,IF(AND(A34&gt;=6.85,D34&lt;2.35,H34&lt;14.564,A34&gt;=6.6,B34&lt;3.25,G34&lt;0.861,A34&lt;7.25,B34&gt;=2.85,A34&gt;=6.15,F34&gt;=2.5,F34&gt;=1.5),5.78,"shouldnthappen"))))))))))))))))))))))))))))))))))))</f>
        <v>1.325</v>
      </c>
      <c r="V34" s="1" t="n">
        <f aca="false">IF(AND(H34&lt;5.748,A34&lt;5.05,D34&lt;0.75),1,IF(AND(B34&lt;3.15,H34&gt;=5.748,A34&lt;5.05,D34&lt;0.75),1.475,IF(AND(G34&gt;=0.801,D34&lt;0.25,A34&gt;=5.05,D34&lt;0.75),1.7,IF(AND(D34&gt;=0.45,D34&gt;=0.25,A34&gt;=5.05,D34&lt;0.75),1.7,IF(AND(B34&lt;2.35,F34&lt;2.5,B34&lt;2.75,D34&gt;=0.75),4.16,IF(AND(D34&lt;1.75,F34&gt;=2.5,B34&lt;2.75,D34&gt;=0.75),4.875,IF(AND(D34&gt;=1.75,F34&gt;=2.5,B34&lt;2.75,D34&gt;=0.75),5.333,IF(AND(H34&gt;=16.284,D34&gt;=1.55,B34&gt;=2.75,D34&gt;=0.75),6.6,IF(AND(H34&gt;=14.144,B34&gt;=3.15,H34&gt;=5.748,A34&lt;5.05,D34&lt;0.75),1.3,IF(AND(A34&lt;5.45,G34&lt;0.801,D34&lt;0.25,A34&gt;=5.05,D34&lt;0.75),1.5,IF(AND(A34&gt;=5.45,G34&lt;0.801,D34&lt;0.25,A34&gt;=5.05,D34&lt;0.75),1.34,IF(AND(B34&lt;3.75,D34&lt;0.45,D34&gt;=0.25,A34&gt;=5.05,D34&lt;0.75),1.467,IF(AND(B34&gt;=3.75,D34&lt;0.45,D34&gt;=0.25,A34&gt;=5.05,D34&lt;0.75),1.767,IF(AND(G34&gt;=0.896,B34&gt;=2.35,F34&lt;2.5,B34&lt;2.75,D34&gt;=0.75),4.9,IF(AND(H34&lt;15.504,D34&lt;1.35,D34&lt;1.55,B34&gt;=2.75,D34&gt;=0.75),4.2,IF(AND(H34&gt;=15.504,D34&lt;1.35,D34&lt;1.55,B34&gt;=2.75,D34&gt;=0.75),4.6,IF(AND(H34&lt;9.767,D34&gt;=1.35,D34&lt;1.55,B34&gt;=2.75,D34&gt;=0.75),5.1,IF(AND(A34&lt;4.5,H34&lt;14.144,B34&gt;=3.15,H34&gt;=5.748,A34&lt;5.05,D34&lt;0.75),1.3,IF(AND(A34&gt;=4.5,H34&lt;14.144,B34&gt;=3.15,H34&gt;=5.748,A34&lt;5.05,D34&lt;0.75),1.4,IF(AND(D34&gt;=1.15,G34&lt;0.896,B34&gt;=2.35,F34&lt;2.5,B34&lt;2.75,D34&gt;=0.75),4.04,IF(AND(B34&lt;2.9,H34&gt;=9.767,D34&gt;=1.35,D34&lt;1.55,B34&gt;=2.75,D34&gt;=0.75),4.8,IF(AND(D34&lt;1.7,A34&gt;=7.05,H34&lt;16.284,D34&gt;=1.55,B34&gt;=2.75,D34&gt;=0.75),5.8,IF(AND(D34&gt;=1.7,A34&gt;=7.05,H34&lt;16.284,D34&gt;=1.55,B34&gt;=2.75,D34&gt;=0.75),6.3,IF(AND(B34&lt;2.45,D34&lt;1.15,G34&lt;0.896,B34&gt;=2.35,F34&lt;2.5,B34&lt;2.75,D34&gt;=0.75),3.767,IF(AND(B34&gt;=2.45,D34&lt;1.15,G34&lt;0.896,B34&gt;=2.35,F34&lt;2.5,B34&lt;2.75,D34&gt;=0.75),3.167,IF(AND(B34&gt;=3.15,B34&gt;=2.9,H34&gt;=9.767,D34&gt;=1.35,D34&lt;1.55,B34&gt;=2.75,D34&gt;=0.75),4.7,IF(AND(D34&lt;1.9,D34&lt;2.05,A34&lt;7.05,H34&lt;16.284,D34&gt;=1.55,B34&gt;=2.75,D34&gt;=0.75),4.82,IF(AND(D34&gt;=1.9,D34&lt;2.05,A34&lt;7.05,H34&lt;16.284,D34&gt;=1.55,B34&gt;=2.75,D34&gt;=0.75),5.067,IF(AND(H34&lt;12.721,B34&lt;3.15,B34&gt;=2.9,H34&gt;=9.767,D34&gt;=1.35,D34&lt;1.55,B34&gt;=2.75,D34&gt;=0.75),4.5,IF(AND(H34&gt;=12.721,B34&lt;3.15,B34&gt;=2.9,H34&gt;=9.767,D34&gt;=1.35,D34&lt;1.55,B34&gt;=2.75,D34&gt;=0.75),4.433,IF(AND(H34&lt;9.525,G34&lt;0.364,D34&gt;=2.05,A34&lt;7.05,H34&lt;16.284,D34&gt;=1.55,B34&gt;=2.75,D34&gt;=0.75),5.1,IF(AND(A34&lt;6.25,G34&gt;=0.364,D34&gt;=2.05,A34&lt;7.05,H34&lt;16.284,D34&gt;=1.55,B34&gt;=2.75,D34&gt;=0.75),5.4,IF(AND(H34&lt;10.898,H34&gt;=9.525,G34&lt;0.364,D34&gt;=2.05,A34&lt;7.05,H34&lt;16.284,D34&gt;=1.55,B34&gt;=2.75,D34&gt;=0.75),5.6,IF(AND(H34&lt;8.711,A34&gt;=6.25,G34&gt;=0.364,D34&gt;=2.05,A34&lt;7.05,H34&lt;16.284,D34&gt;=1.55,B34&gt;=2.75,D34&gt;=0.75),5.7,IF(AND(H34&gt;=8.711,A34&gt;=6.25,G34&gt;=0.364,D34&gt;=2.05,A34&lt;7.05,H34&lt;16.284,D34&gt;=1.55,B34&gt;=2.75,D34&gt;=0.75),5.84,IF(AND(D34&lt;2.2,H34&gt;=10.898,H34&gt;=9.525,G34&lt;0.364,D34&gt;=2.05,A34&lt;7.05,H34&lt;16.284,D34&gt;=1.55,B34&gt;=2.75,D34&gt;=0.75),5.4,IF(AND(D34&gt;=2.2,H34&gt;=10.898,H34&gt;=9.525,G34&lt;0.364,D34&gt;=2.05,A34&lt;7.05,H34&lt;16.284,D34&gt;=1.55,B34&gt;=2.75,D34&gt;=0.75),5.3,"shouldnthappen")))))))))))))))))))))))))))))))))))))</f>
        <v>1.467</v>
      </c>
      <c r="W34" s="1" t="n">
        <f aca="false">IF(AND(H34&lt;6.926,D34&gt;=0.35,D34&lt;0.8),1.9,IF(AND(H34&gt;=6.926,D34&gt;=0.35,D34&lt;0.8),1.533,IF(AND(H34&lt;13.492,A34&lt;4.75,D34&lt;0.35,D34&lt;0.8),1.1,IF(AND(H34&gt;=13.492,A34&lt;4.75,D34&lt;0.35,D34&lt;0.8),1.375,IF(AND(B34&lt;2.75,A34&gt;=5.85,F34&lt;2.5,D34&gt;=0.8),4.833,IF(AND(B34&lt;3.3,A34&gt;=7.05,F34&gt;=2.5,D34&gt;=0.8),5.8,IF(AND(B34&gt;=3.3,A34&gt;=7.05,F34&gt;=2.5,D34&gt;=0.8),6.325,IF(AND(D34&gt;=0.25,A34&lt;5.05,A34&gt;=4.75,D34&lt;0.35,D34&lt;0.8),1.3,IF(AND(B34&lt;3.6,A34&gt;=5.05,A34&gt;=4.75,D34&lt;0.35,D34&lt;0.8),1.4,IF(AND(H34&lt;10.194,G34&lt;0.412,A34&lt;5.85,F34&lt;2.5,D34&gt;=0.8),4.133,IF(AND(H34&gt;=10.194,G34&lt;0.412,A34&lt;5.85,F34&lt;2.5,D34&gt;=0.8),4.5,IF(AND(A34&lt;5.35,G34&gt;=0.412,A34&lt;5.85,F34&lt;2.5,D34&gt;=0.8),3.15,IF(AND(A34&lt;6.2,B34&gt;=2.75,A34&gt;=5.85,F34&lt;2.5,D34&gt;=0.8),4.3,IF(AND(H34&lt;5.767,A34&lt;6.2,A34&lt;7.05,F34&gt;=2.5,D34&gt;=0.8),4.5,IF(AND(G34&gt;=0.861,A34&gt;=6.2,A34&lt;7.05,F34&gt;=2.5,D34&gt;=0.8),5.2,IF(AND(B34&lt;3.15,D34&lt;0.25,A34&lt;5.05,A34&gt;=4.75,D34&lt;0.35,D34&lt;0.8),1.55,IF(AND(A34&lt;5.45,B34&gt;=3.6,A34&gt;=5.05,A34&gt;=4.75,D34&lt;0.35,D34&lt;0.8),1.5,IF(AND(A34&gt;=5.45,B34&gt;=3.6,A34&gt;=5.05,A34&gt;=4.75,D34&lt;0.35,D34&lt;0.8),1.4,IF(AND(G34&gt;=0.772,A34&gt;=5.35,G34&gt;=0.412,A34&lt;5.85,F34&lt;2.5,D34&gt;=0.8),3.9,IF(AND(D34&gt;=1.45,A34&gt;=6.2,B34&gt;=2.75,A34&gt;=5.85,F34&lt;2.5,D34&gt;=0.8),4.775,IF(AND(G34&lt;0.5,H34&gt;=5.767,A34&lt;6.2,A34&lt;7.05,F34&gt;=2.5,D34&gt;=0.8),5.1,IF(AND(G34&gt;=0.5,H34&gt;=5.767,A34&lt;6.2,A34&lt;7.05,F34&gt;=2.5,D34&gt;=0.8),4.95,IF(AND(B34&gt;=3.25,G34&lt;0.861,A34&gt;=6.2,A34&lt;7.05,F34&gt;=2.5,D34&gt;=0.8),5.75,IF(AND(A34&lt;4.95,B34&gt;=3.15,D34&lt;0.25,A34&lt;5.05,A34&gt;=4.75,D34&lt;0.35,D34&lt;0.8),1.4,IF(AND(A34&lt;5.65,G34&lt;0.772,A34&gt;=5.35,G34&gt;=0.412,A34&lt;5.85,F34&lt;2.5,D34&gt;=0.8),3.6,IF(AND(A34&gt;=5.65,G34&lt;0.772,A34&gt;=5.35,G34&gt;=0.412,A34&lt;5.85,F34&lt;2.5,D34&gt;=0.8),3.5,IF(AND(B34&gt;=3.15,D34&lt;1.45,A34&gt;=6.2,B34&gt;=2.75,A34&gt;=5.85,F34&lt;2.5,D34&gt;=0.8),4.7,IF(AND(A34&gt;=6.65,B34&lt;3.25,G34&lt;0.861,A34&gt;=6.2,A34&lt;7.05,F34&gt;=2.5,D34&gt;=0.8),5.567,IF(AND(H34&lt;9.499,A34&gt;=4.95,B34&gt;=3.15,D34&lt;0.25,A34&lt;5.05,A34&gt;=4.75,D34&lt;0.35,D34&lt;0.8),1.4,IF(AND(H34&gt;=9.499,A34&gt;=4.95,B34&gt;=3.15,D34&lt;0.25,A34&lt;5.05,A34&gt;=4.75,D34&lt;0.35,D34&lt;0.8),1.2,IF(AND(G34&lt;0.765,B34&lt;3.15,D34&lt;1.45,A34&gt;=6.2,B34&gt;=2.75,A34&gt;=5.85,F34&lt;2.5,D34&gt;=0.8),4.4,IF(AND(G34&gt;=0.765,B34&lt;3.15,D34&lt;1.45,A34&gt;=6.2,B34&gt;=2.75,A34&gt;=5.85,F34&lt;2.5,D34&gt;=0.8),4.6,IF(AND(H34&lt;10.667,A34&lt;6.65,B34&lt;3.25,G34&lt;0.861,A34&gt;=6.2,A34&lt;7.05,F34&gt;=2.5,D34&gt;=0.8),5.167,IF(AND(G34&lt;0.627,H34&gt;=10.667,A34&lt;6.65,B34&lt;3.25,G34&lt;0.861,A34&gt;=6.2,A34&lt;7.05,F34&gt;=2.5,D34&gt;=0.8),5.64,IF(AND(G34&gt;=0.627,H34&gt;=10.667,A34&lt;6.65,B34&lt;3.25,G34&lt;0.861,A34&gt;=6.2,A34&lt;7.05,F34&gt;=2.5,D34&gt;=0.8),5.1,"shouldnthappen")))))))))))))))))))))))))))))))))))</f>
        <v>1.533</v>
      </c>
      <c r="X34" s="1" t="n">
        <f aca="false">IF(AND(B34&lt;3.05,H34&lt;6.697,A34&lt;5.45),4.1,IF(AND(B34&gt;=3.05,H34&lt;6.697,A34&lt;5.45),1.48,IF(AND(D34&lt;0.7,A34&lt;5.9,A34&gt;=5.45),1.4,IF(AND(A34&lt;4.35,B34&lt;3.3,H34&gt;=6.697,A34&lt;5.45),1.1,IF(AND(G34&lt;0.372,D34&gt;=0.7,A34&lt;5.9,A34&gt;=5.45),4.36,IF(AND(A34&gt;=4.9,A34&gt;=4.35,B34&lt;3.3,H34&gt;=6.697,A34&lt;5.45),1.6,IF(AND(H34&gt;=14.171,A34&lt;5.15,B34&gt;=3.3,H34&gt;=6.697,A34&lt;5.45),1.6,IF(AND(G34&lt;0.451,A34&gt;=5.15,B34&gt;=3.3,H34&gt;=6.697,A34&lt;5.45),1.367,IF(AND(G34&gt;=0.451,A34&gt;=5.15,B34&gt;=3.3,H34&gt;=6.697,A34&lt;5.45),1.5,IF(AND(G34&lt;0.332,D34&lt;1.45,F34&lt;2.5,A34&gt;=5.9,A34&gt;=5.45),4.35,IF(AND(A34&lt;6.15,D34&gt;=1.45,F34&lt;2.5,A34&gt;=5.9,A34&gt;=5.45),5.1,IF(AND(D34&gt;=2.4,G34&lt;0.432,F34&gt;=2.5,A34&gt;=5.9,A34&gt;=5.45),5.78,IF(AND(A34&lt;6.15,G34&gt;=0.432,F34&gt;=2.5,A34&gt;=5.9,A34&gt;=5.45),4.9,IF(AND(B34&lt;3.1,A34&lt;4.9,A34&gt;=4.35,B34&lt;3.3,H34&gt;=6.697,A34&lt;5.45),1.4,IF(AND(B34&gt;=3.1,A34&lt;4.9,A34&gt;=4.35,B34&lt;3.3,H34&gt;=6.697,A34&lt;5.45),1.3,IF(AND(G34&lt;0.343,H34&lt;14.171,A34&lt;5.15,B34&gt;=3.3,H34&gt;=6.697,A34&lt;5.45),1.433,IF(AND(G34&gt;=0.343,H34&lt;14.171,A34&lt;5.15,B34&gt;=3.3,H34&gt;=6.697,A34&lt;5.45),1.525,IF(AND(D34&lt;1.05,B34&lt;2.55,G34&gt;=0.372,D34&gt;=0.7,A34&lt;5.9,A34&gt;=5.45),3.7,IF(AND(H34&lt;10.596,B34&gt;=2.55,G34&gt;=0.372,D34&gt;=0.7,A34&lt;5.9,A34&gt;=5.45),3.525,IF(AND(H34&gt;=10.596,B34&gt;=2.55,G34&gt;=0.372,D34&gt;=0.7,A34&lt;5.9,A34&gt;=5.45),3.9,IF(AND(H34&lt;14.314,G34&gt;=0.332,D34&lt;1.45,F34&lt;2.5,A34&gt;=5.9,A34&gt;=5.45),4.4,IF(AND(H34&gt;=14.314,G34&gt;=0.332,D34&lt;1.45,F34&lt;2.5,A34&gt;=5.9,A34&gt;=5.45),4.7,IF(AND(H34&lt;13.906,A34&gt;=6.15,D34&gt;=1.45,F34&lt;2.5,A34&gt;=5.9,A34&gt;=5.45),4.675,IF(AND(H34&gt;=13.906,A34&gt;=6.15,D34&gt;=1.45,F34&lt;2.5,A34&gt;=5.9,A34&gt;=5.45),4.9,IF(AND(G34&lt;0.093,D34&lt;2.4,G34&lt;0.432,F34&gt;=2.5,A34&gt;=5.9,A34&gt;=5.45),5.6,IF(AND(B34&lt;2.95,A34&gt;=6.15,G34&gt;=0.432,F34&gt;=2.5,A34&gt;=5.9,A34&gt;=5.45),5.86,IF(AND(A34&lt;5.55,D34&gt;=1.05,B34&lt;2.55,G34&gt;=0.372,D34&gt;=0.7,A34&lt;5.9,A34&gt;=5.45),4,IF(AND(A34&gt;=5.55,D34&gt;=1.05,B34&lt;2.55,G34&gt;=0.372,D34&gt;=0.7,A34&lt;5.9,A34&gt;=5.45),3.9,IF(AND(D34&lt;1.7,G34&gt;=0.093,D34&lt;2.4,G34&lt;0.432,F34&gt;=2.5,A34&gt;=5.9,A34&gt;=5.45),5.05,IF(AND(G34&gt;=0.774,B34&gt;=2.95,A34&gt;=6.15,G34&gt;=0.432,F34&gt;=2.5,A34&gt;=5.9,A34&gt;=5.45),5.3,IF(AND(G34&gt;=0.312,D34&gt;=1.7,G34&gt;=0.093,D34&lt;2.4,G34&lt;0.432,F34&gt;=2.5,A34&gt;=5.9,A34&gt;=5.45),5.4,IF(AND(D34&lt;2.45,G34&lt;0.774,B34&gt;=2.95,A34&gt;=6.15,G34&gt;=0.432,F34&gt;=2.5,A34&gt;=5.9,A34&gt;=5.45),5.66,IF(AND(D34&gt;=2.45,G34&lt;0.774,B34&gt;=2.95,A34&gt;=6.15,G34&gt;=0.432,F34&gt;=2.5,A34&gt;=5.9,A34&gt;=5.45),6,IF(AND(G34&gt;=0.301,G34&lt;0.312,D34&gt;=1.7,G34&gt;=0.093,D34&lt;2.4,G34&lt;0.432,F34&gt;=2.5,A34&gt;=5.9,A34&gt;=5.45),5.1,IF(AND(A34&lt;6.45,G34&lt;0.301,G34&lt;0.312,D34&gt;=1.7,G34&gt;=0.093,D34&lt;2.4,G34&lt;0.432,F34&gt;=2.5,A34&gt;=5.9,A34&gt;=5.45),5.3,IF(AND(A34&gt;=6.45,G34&lt;0.301,G34&lt;0.312,D34&gt;=1.7,G34&gt;=0.093,D34&lt;2.4,G34&lt;0.432,F34&gt;=2.5,A34&gt;=5.9,A34&gt;=5.45),5.2,"shouldnthappen"))))))))))))))))))))))))))))))))))))</f>
        <v>1.5</v>
      </c>
      <c r="Y34" s="1" t="n">
        <f aca="false">IF(AND(H34&lt;6.51,F34&lt;1.5),1.8,IF(AND(H34&gt;=16.674,F34&gt;=1.5),6.533,IF(AND(D34&gt;=0.45,H34&gt;=6.51,F34&lt;1.5),1.667,IF(AND(H34&gt;=13.805,G34&lt;0.154,H34&lt;16.674,F34&gt;=1.5),6.7,IF(AND(D34&lt;0.15,A34&lt;5.05,D34&lt;0.45,H34&gt;=6.51,F34&lt;1.5),1.4,IF(AND(H34&gt;=13.586,A34&gt;=5.05,D34&lt;0.45,H34&gt;=6.51,F34&lt;1.5),1.3,IF(AND(F34&lt;2.5,H34&lt;13.805,G34&lt;0.154,H34&lt;16.674,F34&gt;=1.5),4.6,IF(AND(H34&lt;8.929,D34&lt;1.35,G34&gt;=0.154,H34&lt;16.674,F34&gt;=1.5),3.64,IF(AND(G34&lt;0.05,H34&lt;13.586,A34&gt;=5.05,D34&lt;0.45,H34&gt;=6.51,F34&lt;1.5),1.4,IF(AND(G34&gt;=0.107,F34&gt;=2.5,H34&lt;13.805,G34&lt;0.154,H34&lt;16.674,F34&gt;=1.5),5.3,IF(AND(B34&gt;=2.75,H34&gt;=8.929,D34&lt;1.35,G34&gt;=0.154,H34&lt;16.674,F34&gt;=1.5),4.433,IF(AND(D34&gt;=1.55,F34&lt;2.5,D34&gt;=1.35,G34&gt;=0.154,H34&lt;16.674,F34&gt;=1.5),4.975,IF(AND(H34&lt;6.93,F34&gt;=2.5,D34&gt;=1.35,G34&gt;=0.154,H34&lt;16.674,F34&gt;=1.5),4.5,IF(AND(H34&lt;12.675,G34&lt;0.217,D34&gt;=0.15,A34&lt;5.05,D34&lt;0.45,H34&gt;=6.51,F34&lt;1.5),1.4,IF(AND(H34&gt;=12.675,G34&lt;0.217,D34&gt;=0.15,A34&lt;5.05,D34&lt;0.45,H34&gt;=6.51,F34&lt;1.5),1.5,IF(AND(A34&lt;4.65,G34&gt;=0.217,D34&gt;=0.15,A34&lt;5.05,D34&lt;0.45,H34&gt;=6.51,F34&lt;1.5),1.35,IF(AND(D34&lt;0.25,G34&gt;=0.05,H34&lt;13.586,A34&gt;=5.05,D34&lt;0.45,H34&gt;=6.51,F34&lt;1.5),1.467,IF(AND(D34&gt;=0.25,G34&gt;=0.05,H34&lt;13.586,A34&gt;=5.05,D34&lt;0.45,H34&gt;=6.51,F34&lt;1.5),1.5,IF(AND(H34&lt;9.15,G34&lt;0.107,F34&gt;=2.5,H34&lt;13.805,G34&lt;0.154,H34&lt;16.674,F34&gt;=1.5),5.7,IF(AND(H34&gt;=9.15,G34&lt;0.107,F34&gt;=2.5,H34&lt;13.805,G34&lt;0.154,H34&lt;16.674,F34&gt;=1.5),5.6,IF(AND(G34&lt;0.404,B34&lt;2.75,H34&gt;=8.929,D34&lt;1.35,G34&gt;=0.154,H34&lt;16.674,F34&gt;=1.5),4.15,IF(AND(G34&gt;=0.404,B34&lt;2.75,H34&gt;=8.929,D34&lt;1.35,G34&gt;=0.154,H34&lt;16.674,F34&gt;=1.5),3.9,IF(AND(A34&gt;=6.75,D34&lt;1.55,F34&lt;2.5,D34&gt;=1.35,G34&gt;=0.154,H34&lt;16.674,F34&gt;=1.5),4.82,IF(AND(D34&lt;0.25,A34&gt;=4.65,G34&gt;=0.217,D34&gt;=0.15,A34&lt;5.05,D34&lt;0.45,H34&gt;=6.51,F34&lt;1.5),1.325,IF(AND(D34&gt;=0.25,A34&gt;=4.65,G34&gt;=0.217,D34&gt;=0.15,A34&lt;5.05,D34&lt;0.45,H34&gt;=6.51,F34&lt;1.5),1.3,IF(AND(A34&lt;6.55,A34&lt;6.75,D34&lt;1.55,F34&lt;2.5,D34&gt;=1.35,G34&gt;=0.154,H34&lt;16.674,F34&gt;=1.5),4.575,IF(AND(A34&gt;=6.55,A34&lt;6.75,D34&lt;1.55,F34&lt;2.5,D34&gt;=1.35,G34&gt;=0.154,H34&lt;16.674,F34&gt;=1.5),4.4,IF(AND(B34&lt;2.9,D34&lt;2.05,H34&gt;=6.93,F34&gt;=2.5,D34&gt;=1.35,G34&gt;=0.154,H34&lt;16.674,F34&gt;=1.5),5.05,IF(AND(H34&lt;8.884,D34&gt;=2.05,H34&gt;=6.93,F34&gt;=2.5,D34&gt;=1.35,G34&gt;=0.154,H34&lt;16.674,F34&gt;=1.5),5.1,IF(AND(H34&lt;13.711,B34&gt;=2.9,D34&lt;2.05,H34&gt;=6.93,F34&gt;=2.5,D34&gt;=1.35,G34&gt;=0.154,H34&lt;16.674,F34&gt;=1.5),5,IF(AND(H34&gt;=13.711,B34&gt;=2.9,D34&lt;2.05,H34&gt;=6.93,F34&gt;=2.5,D34&gt;=1.35,G34&gt;=0.154,H34&lt;16.674,F34&gt;=1.5),5.8,IF(AND(B34&lt;3.15,H34&gt;=8.884,D34&gt;=2.05,H34&gt;=6.93,F34&gt;=2.5,D34&gt;=1.35,G34&gt;=0.154,H34&lt;16.674,F34&gt;=1.5),5.56,IF(AND(B34&gt;=3.15,H34&gt;=8.884,D34&gt;=2.05,H34&gt;=6.93,F34&gt;=2.5,D34&gt;=1.35,G34&gt;=0.154,H34&lt;16.674,F34&gt;=1.5),5.9,"shouldnthappen")))))))))))))))))))))))))))))))))</f>
        <v>1.5</v>
      </c>
      <c r="Z34" s="1" t="n">
        <f aca="false">IF(AND(F34&gt;=2,B34&gt;=3.35),5.6,IF(AND(A34&lt;6.65,H34&gt;=15.076,B34&lt;3.35),4.8,IF(AND(A34&gt;=6.65,H34&gt;=15.076,B34&lt;3.35),6.15,IF(AND(H34&lt;6.542,F34&lt;2,B34&gt;=3.35),1.767,IF(AND(G34&gt;=0.653,D34&lt;0.75,H34&lt;15.076,B34&lt;3.35),1.55,IF(AND(D34&lt;0.15,G34&lt;0.653,D34&lt;0.75,H34&lt;15.076,B34&lt;3.35),1.1,IF(AND(G34&lt;0.356,A34&lt;5.05,H34&gt;=6.542,F34&lt;2,B34&gt;=3.35),1.4,IF(AND(G34&gt;=0.356,A34&lt;5.05,H34&gt;=6.542,F34&lt;2,B34&gt;=3.35),1.3,IF(AND(G34&gt;=0.566,A34&gt;=5.05,H34&gt;=6.542,F34&lt;2,B34&gt;=3.35),1.6,IF(AND(B34&gt;=3.1,D34&gt;=0.15,G34&lt;0.653,D34&lt;0.75,H34&lt;15.076,B34&lt;3.35),1.367,IF(AND(B34&gt;=2.65,D34&lt;1.45,B34&lt;2.75,D34&gt;=0.75,H34&lt;15.076,B34&lt;3.35),3.96,IF(AND(G34&lt;0.352,D34&gt;=1.45,B34&lt;2.75,D34&gt;=0.75,H34&lt;15.076,B34&lt;3.35),4.5,IF(AND(D34&gt;=1.35,A34&lt;6.2,B34&gt;=2.75,D34&gt;=0.75,H34&lt;15.076,B34&lt;3.35),4.733,IF(AND(A34&lt;4.7,B34&lt;3.1,D34&gt;=0.15,G34&lt;0.653,D34&lt;0.75,H34&lt;15.076,B34&lt;3.35),1.36,IF(AND(A34&gt;=4.7,B34&lt;3.1,D34&gt;=0.15,G34&lt;0.653,D34&lt;0.75,H34&lt;15.076,B34&lt;3.35),1.6,IF(AND(A34&lt;5.2,B34&lt;2.65,D34&lt;1.45,B34&lt;2.75,D34&gt;=0.75,H34&lt;15.076,B34&lt;3.35),3.3,IF(AND(A34&lt;6.5,G34&gt;=0.352,D34&gt;=1.45,B34&lt;2.75,D34&gt;=0.75,H34&lt;15.076,B34&lt;3.35),5,IF(AND(A34&gt;=6.5,G34&gt;=0.352,D34&gt;=1.45,B34&lt;2.75,D34&gt;=0.75,H34&lt;15.076,B34&lt;3.35),5.8,IF(AND(H34&lt;8.486,D34&lt;1.35,A34&lt;6.2,B34&gt;=2.75,D34&gt;=0.75,H34&lt;15.076,B34&lt;3.35),3.975,IF(AND(G34&lt;0.187,F34&lt;2.5,A34&gt;=6.2,B34&gt;=2.75,D34&gt;=0.75,H34&lt;15.076,B34&lt;3.35),5,IF(AND(G34&gt;=0.187,F34&lt;2.5,A34&gt;=6.2,B34&gt;=2.75,D34&gt;=0.75,H34&lt;15.076,B34&lt;3.35),4.525,IF(AND(A34&gt;=7.25,F34&gt;=2.5,A34&gt;=6.2,B34&gt;=2.75,D34&gt;=0.75,H34&lt;15.076,B34&lt;3.35),6.5,IF(AND(G34&lt;0.185,B34&lt;3.6,G34&lt;0.566,A34&gt;=5.05,H34&gt;=6.542,F34&lt;2,B34&gt;=3.35),1.45,IF(AND(G34&gt;=0.185,B34&lt;3.6,G34&lt;0.566,A34&gt;=5.05,H34&gt;=6.542,F34&lt;2,B34&gt;=3.35),1.34,IF(AND(G34&lt;0.13,B34&gt;=3.6,G34&lt;0.566,A34&gt;=5.05,H34&gt;=6.542,F34&lt;2,B34&gt;=3.35),1.45,IF(AND(G34&gt;=0.13,B34&gt;=3.6,G34&lt;0.566,A34&gt;=5.05,H34&gt;=6.542,F34&lt;2,B34&gt;=3.35),1.5,IF(AND(D34&lt;1.05,A34&gt;=5.2,B34&lt;2.65,D34&lt;1.45,B34&lt;2.75,D34&gt;=0.75,H34&lt;15.076,B34&lt;3.35),3.5,IF(AND(D34&gt;=1.05,A34&gt;=5.2,B34&lt;2.65,D34&lt;1.45,B34&lt;2.75,D34&gt;=0.75,H34&lt;15.076,B34&lt;3.35),3.94,IF(AND(H34&lt;10.983,H34&gt;=8.486,D34&lt;1.35,A34&lt;6.2,B34&gt;=2.75,D34&gt;=0.75,H34&lt;15.076,B34&lt;3.35),4.38,IF(AND(H34&gt;=10.983,H34&gt;=8.486,D34&lt;1.35,A34&lt;6.2,B34&gt;=2.75,D34&gt;=0.75,H34&lt;15.076,B34&lt;3.35),4.1,IF(AND(B34&gt;=3.25,A34&lt;7.25,F34&gt;=2.5,A34&gt;=6.2,B34&gt;=2.75,D34&gt;=0.75,H34&lt;15.076,B34&lt;3.35),5.7,IF(AND(B34&lt;2.95,B34&lt;3.25,A34&lt;7.25,F34&gt;=2.5,A34&gt;=6.2,B34&gt;=2.75,D34&gt;=0.75,H34&lt;15.076,B34&lt;3.35),5.6,IF(AND(H34&gt;=13.711,B34&gt;=2.95,B34&lt;3.25,A34&lt;7.25,F34&gt;=2.5,A34&gt;=6.2,B34&gt;=2.75,D34&gt;=0.75,H34&lt;15.076,B34&lt;3.35),5.8,IF(AND(A34&gt;=6.8,H34&lt;13.711,B34&gt;=2.95,B34&lt;3.25,A34&lt;7.25,F34&gt;=2.5,A34&gt;=6.2,B34&gt;=2.75,D34&gt;=0.75,H34&lt;15.076,B34&lt;3.35),5.1,IF(AND(H34&lt;12.921,A34&lt;6.8,H34&lt;13.711,B34&gt;=2.95,B34&lt;3.25,A34&lt;7.25,F34&gt;=2.5,A34&gt;=6.2,B34&gt;=2.75,D34&gt;=0.75,H34&lt;15.076,B34&lt;3.35),5.34,IF(AND(H34&gt;=12.921,A34&lt;6.8,H34&lt;13.711,B34&gt;=2.95,B34&lt;3.25,A34&lt;7.25,F34&gt;=2.5,A34&gt;=6.2,B34&gt;=2.75,D34&gt;=0.75,H34&lt;15.076,B34&lt;3.35),5.133,"shouldnthappen"))))))))))))))))))))))))))))))))))))</f>
        <v>1.6</v>
      </c>
      <c r="AA34" s="1" t="n">
        <f aca="false">IF(AND(D34&gt;=0.45,A34&lt;5.05,D34&lt;0.8),1.6,IF(AND(D34&gt;=0.45,A34&gt;=5.05,D34&lt;0.8),1.7,IF(AND(H34&gt;=16.244,F34&gt;=2.5,D34&gt;=0.8),6.533,IF(AND(A34&lt;4.35,D34&lt;0.45,A34&lt;5.05,D34&lt;0.8),1.1,IF(AND(H34&gt;=14.877,D34&lt;0.45,A34&gt;=5.05,D34&lt;0.8),1.3,IF(AND(D34&gt;=1.4,A34&lt;5.65,F34&lt;2.5,D34&gt;=0.8),4.5,IF(AND(A34&gt;=7.25,H34&lt;16.244,F34&gt;=2.5,D34&gt;=0.8),6.5,IF(AND(A34&gt;=4.75,A34&gt;=4.35,D34&lt;0.45,A34&lt;5.05,D34&lt;0.8),1.35,IF(AND(A34&lt;5.3,D34&lt;1.4,A34&lt;5.65,F34&lt;2.5,D34&gt;=0.8),3.1,IF(AND(A34&gt;=6.8,A34&gt;=6.55,A34&gt;=5.65,F34&lt;2.5,D34&gt;=0.8),4.9,IF(AND(H34&lt;5.767,A34&lt;7.25,H34&lt;16.244,F34&gt;=2.5,D34&gt;=0.8),4.5,IF(AND(G34&gt;=0.522,A34&lt;4.75,A34&gt;=4.35,D34&lt;0.45,A34&lt;5.05,D34&lt;0.8),1.2,IF(AND(G34&gt;=0.948,D34&lt;0.35,H34&lt;14.877,D34&lt;0.45,A34&gt;=5.05,D34&lt;0.8),1.7,IF(AND(H34&lt;13.089,D34&gt;=0.35,H34&lt;14.877,D34&lt;0.45,A34&gt;=5.05,D34&lt;0.8),1.5,IF(AND(H34&gt;=13.089,D34&gt;=0.35,H34&lt;14.877,D34&lt;0.45,A34&gt;=5.05,D34&lt;0.8),1.3,IF(AND(B34&gt;=2.95,A34&gt;=5.3,D34&lt;1.4,A34&lt;5.65,F34&lt;2.5,D34&gt;=0.8),4.1,IF(AND(H34&lt;9.181,A34&lt;6.05,A34&lt;6.55,A34&gt;=5.65,F34&lt;2.5,D34&gt;=0.8),5.1,IF(AND(H34&gt;=9.181,A34&lt;6.05,A34&lt;6.55,A34&gt;=5.65,F34&lt;2.5,D34&gt;=0.8),4.3,IF(AND(G34&gt;=0.867,A34&gt;=6.05,A34&lt;6.55,A34&gt;=5.65,F34&lt;2.5,D34&gt;=0.8),4.9,IF(AND(B34&lt;3.05,A34&lt;6.8,A34&gt;=6.55,A34&gt;=5.65,F34&lt;2.5,D34&gt;=0.8),5,IF(AND(B34&gt;=3.05,A34&lt;6.8,A34&gt;=6.55,A34&gt;=5.65,F34&lt;2.5,D34&gt;=0.8),4.55,IF(AND(H34&gt;=14.144,G34&lt;0.522,A34&lt;4.75,A34&gt;=4.35,D34&lt;0.45,A34&lt;5.05,D34&lt;0.8),1.3,IF(AND(B34&lt;2.7,B34&lt;2.95,A34&gt;=5.3,D34&lt;1.4,A34&lt;5.65,F34&lt;2.5,D34&gt;=0.8),3.78,IF(AND(B34&gt;=2.7,B34&lt;2.95,A34&gt;=5.3,D34&lt;1.4,A34&lt;5.65,F34&lt;2.5,D34&gt;=0.8),3.6,IF(AND(G34&lt;0.638,G34&lt;0.867,A34&gt;=6.05,A34&lt;6.55,A34&gt;=5.65,F34&lt;2.5,D34&gt;=0.8),4.433,IF(AND(G34&gt;=0.638,G34&lt;0.867,A34&gt;=6.05,A34&lt;6.55,A34&gt;=5.65,F34&lt;2.5,D34&gt;=0.8),4,IF(AND(A34&lt;6.35,H34&lt;11.146,H34&gt;=5.767,A34&lt;7.25,H34&lt;16.244,F34&gt;=2.5,D34&gt;=0.8),5.1,IF(AND(A34&lt;4.5,H34&lt;14.144,G34&lt;0.522,A34&lt;4.75,A34&gt;=4.35,D34&lt;0.45,A34&lt;5.05,D34&lt;0.8),1.35,IF(AND(A34&gt;=4.5,H34&lt;14.144,G34&lt;0.522,A34&lt;4.75,A34&gt;=4.35,D34&lt;0.45,A34&lt;5.05,D34&lt;0.8),1.4,IF(AND(A34&lt;5.15,B34&lt;3.75,G34&lt;0.948,D34&lt;0.35,H34&lt;14.877,D34&lt;0.45,A34&gt;=5.05,D34&lt;0.8),1.4,IF(AND(A34&gt;=5.15,B34&lt;3.75,G34&lt;0.948,D34&lt;0.35,H34&lt;14.877,D34&lt;0.45,A34&gt;=5.05,D34&lt;0.8),1.5,IF(AND(G34&lt;0.112,B34&gt;=3.75,G34&lt;0.948,D34&lt;0.35,H34&lt;14.877,D34&lt;0.45,A34&gt;=5.05,D34&lt;0.8),1.5,IF(AND(G34&gt;=0.112,B34&gt;=3.75,G34&lt;0.948,D34&lt;0.35,H34&lt;14.877,D34&lt;0.45,A34&gt;=5.05,D34&lt;0.8),1.6,IF(AND(G34&lt;0.075,A34&gt;=6.35,H34&lt;11.146,H34&gt;=5.767,A34&lt;7.25,H34&lt;16.244,F34&gt;=2.5,D34&gt;=0.8),5.5,IF(AND(G34&gt;=0.075,A34&gt;=6.35,H34&lt;11.146,H34&gt;=5.767,A34&lt;7.25,H34&lt;16.244,F34&gt;=2.5,D34&gt;=0.8),5.24,IF(AND(B34&lt;2.95,D34&lt;1.9,H34&gt;=11.146,H34&gt;=5.767,A34&lt;7.25,H34&lt;16.244,F34&gt;=2.5,D34&gt;=0.8),5.65,IF(AND(B34&gt;=2.95,D34&lt;1.9,H34&gt;=11.146,H34&gt;=5.767,A34&lt;7.25,H34&lt;16.244,F34&gt;=2.5,D34&gt;=0.8),5.8,IF(AND(H34&lt;13.42,D34&gt;=1.9,H34&gt;=11.146,H34&gt;=5.767,A34&lt;7.25,H34&lt;16.244,F34&gt;=2.5,D34&gt;=0.8),5.6,IF(AND(H34&gt;=13.42,D34&gt;=1.9,H34&gt;=11.146,H34&gt;=5.767,A34&lt;7.25,H34&lt;16.244,F34&gt;=2.5,D34&gt;=0.8),5.34,"shouldnthappen")))))))))))))))))))))))))))))))))))))))</f>
        <v>1.5</v>
      </c>
      <c r="AB34" s="1" t="n">
        <f aca="false">IF(AND(D34&gt;=0.35,F34&lt;1.5),1.5,IF(AND(F34&lt;2.5,D34&gt;=1.55,F34&gt;=1.5),4.85,IF(AND(H34&lt;8.308,D34&lt;0.15,D34&lt;0.35,F34&lt;1.5),1.5,IF(AND(H34&gt;=8.308,D34&lt;0.15,D34&lt;0.35,F34&lt;1.5),1.4,IF(AND(H34&lt;5.523,D34&gt;=0.15,D34&lt;0.35,F34&lt;1.5),1,IF(AND(G34&lt;0.572,H34&lt;10.688,D34&lt;1.55,F34&gt;=1.5),3.75,IF(AND(B34&gt;=3.5,F34&gt;=2.5,D34&gt;=1.55,F34&gt;=1.5),6.3,IF(AND(A34&gt;=5.65,G34&gt;=0.572,H34&lt;10.688,D34&lt;1.55,F34&gt;=1.5),4.45,IF(AND(B34&gt;=2.85,A34&lt;6.15,H34&gt;=10.688,D34&lt;1.55,F34&gt;=1.5),4.35,IF(AND(H34&gt;=16.284,B34&lt;3.5,F34&gt;=2.5,D34&gt;=1.55,F34&gt;=1.5),6.6,IF(AND(G34&gt;=0.241,G34&lt;0.338,H34&gt;=5.523,D34&gt;=0.15,D34&lt;0.35,F34&lt;1.5),1.25,IF(AND(A34&lt;5.05,G34&gt;=0.338,H34&gt;=5.523,D34&gt;=0.15,D34&lt;0.35,F34&lt;1.5),1.35,IF(AND(B34&lt;2.7,A34&lt;5.65,G34&gt;=0.572,H34&lt;10.688,D34&lt;1.55,F34&gt;=1.5),4,IF(AND(B34&gt;=2.7,A34&lt;5.65,G34&gt;=0.572,H34&lt;10.688,D34&lt;1.55,F34&gt;=1.5),3.6,IF(AND(B34&lt;2.45,B34&lt;2.85,A34&lt;6.15,H34&gt;=10.688,D34&lt;1.55,F34&gt;=1.5),3.7,IF(AND(A34&lt;6.25,B34&lt;2.85,A34&gt;=6.15,H34&gt;=10.688,D34&lt;1.55,F34&gt;=1.5),4.5,IF(AND(A34&gt;=6.25,B34&lt;2.85,A34&gt;=6.15,H34&gt;=10.688,D34&lt;1.55,F34&gt;=1.5),4.86,IF(AND(D34&gt;=1.45,B34&gt;=2.85,A34&gt;=6.15,H34&gt;=10.688,D34&lt;1.55,F34&gt;=1.5),4.8,IF(AND(H34&lt;8.202,H34&lt;16.284,B34&lt;3.5,F34&gt;=2.5,D34&gt;=1.55,F34&gt;=1.5),5.7,IF(AND(A34&gt;=5.1,G34&lt;0.241,G34&lt;0.338,H34&gt;=5.523,D34&gt;=0.15,D34&lt;0.35,F34&lt;1.5),1.5,IF(AND(B34&gt;=3.75,A34&gt;=5.05,G34&gt;=0.338,H34&gt;=5.523,D34&gt;=0.15,D34&lt;0.35,F34&lt;1.5),1.6,IF(AND(A34&lt;5.7,B34&gt;=2.45,B34&lt;2.85,A34&lt;6.15,H34&gt;=10.688,D34&lt;1.55,F34&gt;=1.5),3.9,IF(AND(A34&gt;=5.7,B34&gt;=2.45,B34&lt;2.85,A34&lt;6.15,H34&gt;=10.688,D34&lt;1.55,F34&gt;=1.5),4.02,IF(AND(H34&lt;13.654,D34&lt;1.45,B34&gt;=2.85,A34&gt;=6.15,H34&gt;=10.688,D34&lt;1.55,F34&gt;=1.5),4.333,IF(AND(H34&gt;=13.654,D34&lt;1.45,B34&gt;=2.85,A34&gt;=6.15,H34&gt;=10.688,D34&lt;1.55,F34&gt;=1.5),4.54,IF(AND(A34&lt;6.15,H34&gt;=8.202,H34&lt;16.284,B34&lt;3.5,F34&gt;=2.5,D34&gt;=1.55,F34&gt;=1.5),5,IF(AND(H34&lt;13.924,A34&lt;5.1,G34&lt;0.241,G34&lt;0.338,H34&gt;=5.523,D34&gt;=0.15,D34&lt;0.35,F34&lt;1.5),1.4,IF(AND(H34&gt;=13.924,A34&lt;5.1,G34&lt;0.241,G34&lt;0.338,H34&gt;=5.523,D34&gt;=0.15,D34&lt;0.35,F34&lt;1.5),1.5,IF(AND(D34&lt;0.25,B34&lt;3.75,A34&gt;=5.05,G34&gt;=0.338,H34&gt;=5.523,D34&gt;=0.15,D34&lt;0.35,F34&lt;1.5),1.5,IF(AND(D34&gt;=0.25,B34&lt;3.75,A34&gt;=5.05,G34&gt;=0.338,H34&gt;=5.523,D34&gt;=0.15,D34&lt;0.35,F34&lt;1.5),1.4,IF(AND(H34&lt;8.884,B34&gt;=3.05,A34&gt;=6.15,H34&gt;=8.202,H34&lt;16.284,B34&lt;3.5,F34&gt;=2.5,D34&gt;=1.55,F34&gt;=1.5),5.1,IF(AND(A34&lt;6.45,G34&lt;0.368,B34&lt;3.05,A34&gt;=6.15,H34&gt;=8.202,H34&lt;16.284,B34&lt;3.5,F34&gt;=2.5,D34&gt;=1.55,F34&gt;=1.5),5.525,IF(AND(A34&gt;=6.45,G34&lt;0.368,B34&lt;3.05,A34&gt;=6.15,H34&gt;=8.202,H34&lt;16.284,B34&lt;3.5,F34&gt;=2.5,D34&gt;=1.55,F34&gt;=1.5),5.35,IF(AND(D34&lt;2.25,G34&gt;=0.368,B34&lt;3.05,A34&gt;=6.15,H34&gt;=8.202,H34&lt;16.284,B34&lt;3.5,F34&gt;=2.5,D34&gt;=1.55,F34&gt;=1.5),5.8,IF(AND(D34&gt;=2.25,G34&gt;=0.368,B34&lt;3.05,A34&gt;=6.15,H34&gt;=8.202,H34&lt;16.284,B34&lt;3.5,F34&gt;=2.5,D34&gt;=1.55,F34&gt;=1.5),5.2,IF(AND(H34&lt;10.257,H34&gt;=8.884,B34&gt;=3.05,A34&gt;=6.15,H34&gt;=8.202,H34&lt;16.284,B34&lt;3.5,F34&gt;=2.5,D34&gt;=1.55,F34&gt;=1.5),5.9,IF(AND(H34&gt;=10.257,H34&gt;=8.884,B34&gt;=3.05,A34&gt;=6.15,H34&gt;=8.202,H34&lt;16.284,B34&lt;3.5,F34&gt;=2.5,D34&gt;=1.55,F34&gt;=1.5),5.48,"shouldnthappen")))))))))))))))))))))))))))))))))))))</f>
        <v>1.5</v>
      </c>
      <c r="AC34" s="1" t="n">
        <f aca="false">IF(AND(H34&lt;5.748,A34&lt;5.05,D34&lt;0.8),1,IF(AND(B34&lt;3.35,A34&gt;=5.05,D34&lt;0.8),1.7,IF(AND(A34&lt;5.85,G34&lt;0.154,D34&gt;=0.8),4.5,IF(AND(D34&gt;=0.45,H34&gt;=5.748,A34&lt;5.05,D34&lt;0.8),1.6,IF(AND(G34&gt;=0.934,B34&gt;=3.35,A34&gt;=5.05,D34&lt;0.8),1.7,IF(AND(D34&lt;2.1,A34&gt;=5.85,G34&lt;0.154,D34&gt;=0.8),6.15,IF(AND(D34&gt;=2.1,A34&gt;=5.85,G34&lt;0.154,D34&gt;=0.8),5.5,IF(AND(A34&lt;6.1,D34&gt;=1.55,G34&gt;=0.154,D34&gt;=0.8),5,IF(AND(H34&gt;=14.379,G34&lt;0.934,B34&gt;=3.35,A34&gt;=5.05,D34&lt;0.8),1.58,IF(AND(G34&lt;0.379,A34&gt;=6.1,D34&gt;=1.55,G34&gt;=0.154,D34&gt;=0.8),5.42,IF(AND(H34&lt;13.924,G34&lt;0.227,D34&lt;0.45,H34&gt;=5.748,A34&lt;5.05,D34&lt;0.8),1.4,IF(AND(H34&gt;=13.924,G34&lt;0.227,D34&lt;0.45,H34&gt;=5.748,A34&lt;5.05,D34&lt;0.8),1.5,IF(AND(B34&lt;3.1,G34&gt;=0.227,D34&lt;0.45,H34&gt;=5.748,A34&lt;5.05,D34&lt;0.8),1.1,IF(AND(G34&lt;0.13,H34&lt;14.379,G34&lt;0.934,B34&gt;=3.35,A34&gt;=5.05,D34&lt;0.8),1.4,IF(AND(D34&lt;1.05,A34&lt;5.65,D34&lt;1.35,D34&lt;1.55,G34&gt;=0.154,D34&gt;=0.8),3.7,IF(AND(D34&lt;1.25,A34&gt;=5.65,D34&lt;1.35,D34&lt;1.55,G34&gt;=0.154,D34&gt;=0.8),4.06,IF(AND(D34&gt;=1.25,A34&gt;=5.65,D34&lt;1.35,D34&lt;1.55,G34&gt;=0.154,D34&gt;=0.8),4.425,IF(AND(H34&lt;13.654,D34&lt;1.45,D34&gt;=1.35,D34&lt;1.55,G34&gt;=0.154,D34&gt;=0.8),4.275,IF(AND(G34&lt;0.259,D34&gt;=1.45,D34&gt;=1.35,D34&lt;1.55,G34&gt;=0.154,D34&gt;=0.8),5.1,IF(AND(B34&lt;2.95,G34&gt;=0.379,A34&gt;=6.1,D34&gt;=1.55,G34&gt;=0.154,D34&gt;=0.8),6.3,IF(AND(B34&lt;3.25,B34&gt;=3.1,G34&gt;=0.227,D34&lt;0.45,H34&gt;=5.748,A34&lt;5.05,D34&lt;0.8),1.3,IF(AND(B34&gt;=3.25,B34&gt;=3.1,G34&gt;=0.227,D34&lt;0.45,H34&gt;=5.748,A34&lt;5.05,D34&lt;0.8),1.4,IF(AND(H34&gt;=13.372,G34&gt;=0.13,H34&lt;14.379,G34&lt;0.934,B34&gt;=3.35,A34&gt;=5.05,D34&lt;0.8),1.4,IF(AND(H34&lt;6.69,D34&gt;=1.05,A34&lt;5.65,D34&lt;1.35,D34&lt;1.55,G34&gt;=0.154,D34&gt;=0.8),4.033,IF(AND(H34&gt;=6.69,D34&gt;=1.05,A34&lt;5.65,D34&lt;1.35,D34&lt;1.55,G34&gt;=0.154,D34&gt;=0.8),3.88,IF(AND(B34&lt;2.85,H34&gt;=13.654,D34&lt;1.45,D34&gt;=1.35,D34&lt;1.55,G34&gt;=0.154,D34&gt;=0.8),4.8,IF(AND(B34&gt;=2.85,H34&gt;=13.654,D34&lt;1.45,D34&gt;=1.35,D34&lt;1.55,G34&gt;=0.154,D34&gt;=0.8),4.7,IF(AND(H34&lt;11.681,G34&gt;=0.259,D34&gt;=1.45,D34&gt;=1.35,D34&lt;1.55,G34&gt;=0.154,D34&gt;=0.8),4.85,IF(AND(H34&gt;=11.681,G34&gt;=0.259,D34&gt;=1.45,D34&gt;=1.35,D34&lt;1.55,G34&gt;=0.154,D34&gt;=0.8),4.633,IF(AND(A34&lt;6.25,B34&gt;=2.95,G34&gt;=0.379,A34&gt;=6.1,D34&gt;=1.55,G34&gt;=0.154,D34&gt;=0.8),5.4,IF(AND(D34&lt;0.3,H34&lt;13.372,G34&gt;=0.13,H34&lt;14.379,G34&lt;0.934,B34&gt;=3.35,A34&gt;=5.05,D34&lt;0.8),1.475,IF(AND(D34&gt;=0.3,H34&lt;13.372,G34&gt;=0.13,H34&lt;14.379,G34&lt;0.934,B34&gt;=3.35,A34&gt;=5.05,D34&lt;0.8),1.5,IF(AND(B34&lt;3.15,A34&gt;=6.25,B34&gt;=2.95,G34&gt;=0.379,A34&gt;=6.1,D34&gt;=1.55,G34&gt;=0.154,D34&gt;=0.8),5.7,IF(AND(B34&gt;=3.15,A34&gt;=6.25,B34&gt;=2.95,G34&gt;=0.379,A34&gt;=6.1,D34&gt;=1.55,G34&gt;=0.154,D34&gt;=0.8),5.933,"shouldnthappen"))))))))))))))))))))))))))))))))))</f>
        <v>1.5</v>
      </c>
      <c r="AD34" s="1" t="n">
        <f aca="false">IF(AND(H34&lt;6.621,A34&lt;4.95,D34&lt;0.8),1,IF(AND(H34&lt;14.144,H34&gt;=6.621,A34&lt;4.95,D34&lt;0.8),1.4,IF(AND(H34&gt;=14.144,H34&gt;=6.621,A34&lt;4.95,D34&lt;0.8),1.3,IF(AND(G34&lt;0.13,B34&gt;=3.85,A34&gt;=4.95,D34&lt;0.8),1.3,IF(AND(G34&gt;=0.13,B34&gt;=3.85,A34&gt;=4.95,D34&lt;0.8),1.425,IF(AND(A34&gt;=6.05,B34&lt;2.75,D34&lt;1.55,D34&gt;=0.8),4.9,IF(AND(A34&gt;=7.3,G34&lt;0.119,D34&gt;=1.55,D34&gt;=0.8),6.7,IF(AND(H34&lt;6.555,D34&lt;0.25,B34&lt;3.85,A34&gt;=4.95,D34&lt;0.8),1.7,IF(AND(B34&lt;3.4,D34&gt;=0.25,B34&lt;3.85,A34&gt;=4.95,D34&lt;0.8),1.7,IF(AND(B34&gt;=3.4,D34&gt;=0.25,B34&lt;3.85,A34&gt;=4.95,D34&lt;0.8),1.6,IF(AND(A34&lt;5.05,A34&lt;6.05,B34&lt;2.75,D34&lt;1.55,D34&gt;=0.8),3.3,IF(AND(B34&lt;2.85,D34&lt;1.35,B34&gt;=2.75,D34&lt;1.55,D34&gt;=0.8),4.5,IF(AND(H34&lt;12.206,D34&gt;=1.35,B34&gt;=2.75,D34&lt;1.55,D34&gt;=0.8),4.7,IF(AND(H34&gt;=12.206,D34&gt;=1.35,B34&gt;=2.75,D34&lt;1.55,D34&gt;=0.8),4.52,IF(AND(G34&lt;0.024,A34&lt;7.3,G34&lt;0.119,D34&gt;=1.55,D34&gt;=0.8),5.7,IF(AND(G34&gt;=0.024,A34&lt;7.3,G34&lt;0.119,D34&gt;=1.55,D34&gt;=0.8),5.6,IF(AND(F34&lt;2.5,G34&lt;0.417,G34&gt;=0.119,D34&gt;=1.55,D34&gt;=0.8),5.05,IF(AND(B34&lt;3.15,H34&gt;=6.555,D34&lt;0.25,B34&lt;3.85,A34&gt;=4.95,D34&lt;0.8),1.6,IF(AND(G34&lt;0.356,A34&gt;=5.05,A34&lt;6.05,B34&lt;2.75,D34&lt;1.55,D34&gt;=0.8),4.12,IF(AND(A34&lt;5.65,B34&gt;=2.85,D34&lt;1.35,B34&gt;=2.75,D34&lt;1.55,D34&gt;=0.8),3.6,IF(AND(B34&lt;3.15,F34&gt;=2.5,G34&lt;0.417,G34&gt;=0.119,D34&gt;=1.55,D34&gt;=0.8),5.18,IF(AND(B34&gt;=3.15,F34&gt;=2.5,G34&lt;0.417,G34&gt;=0.119,D34&gt;=1.55,D34&gt;=0.8),5.3,IF(AND(D34&lt;1.7,A34&lt;6.95,G34&gt;=0.417,G34&gt;=0.119,D34&gt;=1.55,D34&gt;=0.8),4.7,IF(AND(A34&lt;7.25,A34&gt;=6.95,G34&gt;=0.417,G34&gt;=0.119,D34&gt;=1.55,D34&gt;=0.8),5.8,IF(AND(A34&gt;=7.25,A34&gt;=6.95,G34&gt;=0.417,G34&gt;=0.119,D34&gt;=1.55,D34&gt;=0.8),6.333,IF(AND(H34&lt;8.594,B34&gt;=3.15,H34&gt;=6.555,D34&lt;0.25,B34&lt;3.85,A34&gt;=4.95,D34&lt;0.8),1.4,IF(AND(H34&gt;=8.594,B34&gt;=3.15,H34&gt;=6.555,D34&lt;0.25,B34&lt;3.85,A34&gt;=4.95,D34&lt;0.8),1.5,IF(AND(H34&gt;=11.218,G34&gt;=0.356,A34&gt;=5.05,A34&lt;6.05,B34&lt;2.75,D34&lt;1.55,D34&gt;=0.8),3.925,IF(AND(A34&gt;=6.5,A34&gt;=5.65,B34&gt;=2.85,D34&lt;1.35,B34&gt;=2.75,D34&lt;1.55,D34&gt;=0.8),4.6,IF(AND(H34&lt;8.602,H34&lt;11.218,G34&gt;=0.356,A34&gt;=5.05,A34&lt;6.05,B34&lt;2.75,D34&lt;1.55,D34&gt;=0.8),3.95,IF(AND(H34&gt;=8.602,H34&lt;11.218,G34&gt;=0.356,A34&gt;=5.05,A34&lt;6.05,B34&lt;2.75,D34&lt;1.55,D34&gt;=0.8),3.75,IF(AND(H34&lt;10.129,A34&lt;6.5,A34&gt;=5.65,B34&gt;=2.85,D34&lt;1.35,B34&gt;=2.75,D34&lt;1.55,D34&gt;=0.8),4.2,IF(AND(H34&gt;=10.129,A34&lt;6.5,A34&gt;=5.65,B34&gt;=2.85,D34&lt;1.35,B34&gt;=2.75,D34&lt;1.55,D34&gt;=0.8),4.267,IF(AND(D34&lt;2.2,B34&lt;3.05,D34&gt;=1.7,A34&lt;6.95,G34&gt;=0.417,G34&gt;=0.119,D34&gt;=1.55,D34&gt;=0.8),5.3,IF(AND(D34&gt;=2.2,B34&lt;3.05,D34&gt;=1.7,A34&lt;6.95,G34&gt;=0.417,G34&gt;=0.119,D34&gt;=1.55,D34&gt;=0.8),5.133,IF(AND(D34&lt;2.45,B34&gt;=3.05,D34&gt;=1.7,A34&lt;6.95,G34&gt;=0.417,G34&gt;=0.119,D34&gt;=1.55,D34&gt;=0.8),5.6,IF(AND(D34&gt;=2.45,B34&gt;=3.05,D34&gt;=1.7,A34&lt;6.95,G34&gt;=0.417,G34&gt;=0.119,D34&gt;=1.55,D34&gt;=0.8),6,"shouldnthappen")))))))))))))))))))))))))))))))))))))</f>
        <v>1.6</v>
      </c>
      <c r="AE34" s="1" t="n">
        <f aca="false">IF(AND(G34&lt;0.123,D34&gt;=0.25,D34&lt;0.75),1.3,IF(AND(H34&gt;=16.774,D34&gt;=1.75,D34&gt;=0.75),6.4,IF(AND(B34&lt;3.4,A34&lt;4.8,D34&lt;0.25,D34&lt;0.75),1.22,IF(AND(B34&gt;=3.4,A34&lt;4.8,D34&lt;0.25,D34&lt;0.75),1,IF(AND(A34&gt;=5.45,A34&gt;=4.8,D34&lt;0.25,D34&lt;0.75),1.367,IF(AND(H34&gt;=10.688,D34&lt;1.35,D34&lt;1.75,D34&gt;=0.75),4.2,IF(AND(A34&lt;5.3,D34&gt;=1.35,D34&lt;1.75,D34&gt;=0.75),4.05,IF(AND(G34&gt;=0.857,H34&lt;16.774,D34&gt;=1.75,D34&gt;=0.75),5.02,IF(AND(H34&lt;6.089,A34&lt;5.45,A34&gt;=4.8,D34&lt;0.25,D34&lt;0.75),1.7,IF(AND(G34&lt;0.184,D34&lt;0.35,G34&gt;=0.123,D34&gt;=0.25,D34&lt;0.75),1.7,IF(AND(G34&gt;=0.184,D34&lt;0.35,G34&gt;=0.123,D34&gt;=0.25,D34&lt;0.75),1.48,IF(AND(A34&lt;5.25,D34&gt;=0.35,G34&gt;=0.123,D34&gt;=0.25,D34&lt;0.75),1.75,IF(AND(A34&gt;=5.25,D34&gt;=0.35,G34&gt;=0.123,D34&gt;=0.25,D34&lt;0.75),1.5,IF(AND(A34&lt;5.3,H34&lt;10.688,D34&lt;1.35,D34&lt;1.75,D34&gt;=0.75),3.15,IF(AND(H34&lt;9.474,A34&gt;=5.3,D34&gt;=1.35,D34&lt;1.75,D34&gt;=0.75),4.95,IF(AND(G34&gt;=0.779,G34&lt;0.857,H34&lt;16.774,D34&gt;=1.75,D34&gt;=0.75),6,IF(AND(G34&lt;0.05,H34&gt;=6.089,A34&lt;5.45,A34&gt;=4.8,D34&lt;0.25,D34&lt;0.75),1.4,IF(AND(H34&lt;6.69,A34&gt;=5.3,H34&lt;10.688,D34&lt;1.35,D34&lt;1.75,D34&gt;=0.75),4.033,IF(AND(H34&gt;=6.69,A34&gt;=5.3,H34&lt;10.688,D34&lt;1.35,D34&lt;1.75,D34&gt;=0.75),3.733,IF(AND(B34&lt;2.5,H34&gt;=9.474,A34&gt;=5.3,D34&gt;=1.35,D34&lt;1.75,D34&gt;=0.75),4.5,IF(AND(D34&gt;=2.45,G34&lt;0.779,G34&lt;0.857,H34&lt;16.774,D34&gt;=1.75,D34&gt;=0.75),6,IF(AND(B34&gt;=3.75,G34&gt;=0.05,H34&gt;=6.089,A34&lt;5.45,A34&gt;=4.8,D34&lt;0.25,D34&lt;0.75),1.6,IF(AND(H34&lt;13.695,B34&gt;=2.5,H34&gt;=9.474,A34&gt;=5.3,D34&gt;=1.35,D34&lt;1.75,D34&gt;=0.75),4.567,IF(AND(G34&gt;=0.654,D34&lt;2.45,G34&lt;0.779,G34&lt;0.857,H34&lt;16.774,D34&gt;=1.75,D34&gt;=0.75),4.9,IF(AND(G34&gt;=0.73,B34&lt;3.75,G34&gt;=0.05,H34&gt;=6.089,A34&lt;5.45,A34&gt;=4.8,D34&lt;0.25,D34&lt;0.75),1.4,IF(AND(A34&lt;6.65,H34&gt;=13.695,B34&gt;=2.5,H34&gt;=9.474,A34&gt;=5.3,D34&gt;=1.35,D34&lt;1.75,D34&gt;=0.75),4.4,IF(AND(A34&gt;=6.65,H34&gt;=13.695,B34&gt;=2.5,H34&gt;=9.474,A34&gt;=5.3,D34&gt;=1.35,D34&lt;1.75,D34&gt;=0.75),4.84,IF(AND(B34&lt;2.75,G34&lt;0.654,D34&lt;2.45,G34&lt;0.779,G34&lt;0.857,H34&lt;16.774,D34&gt;=1.75,D34&gt;=0.75),5.2,IF(AND(H34&lt;9.524,G34&lt;0.73,B34&lt;3.75,G34&gt;=0.05,H34&gt;=6.089,A34&lt;5.45,A34&gt;=4.8,D34&lt;0.25,D34&lt;0.75),1.5,IF(AND(H34&gt;=9.524,G34&lt;0.73,B34&lt;3.75,G34&gt;=0.05,H34&gt;=6.089,A34&lt;5.45,A34&gt;=4.8,D34&lt;0.25,D34&lt;0.75),1.4,IF(AND(H34&gt;=13.644,B34&gt;=2.75,G34&lt;0.654,D34&lt;2.45,G34&lt;0.779,G34&lt;0.857,H34&lt;16.774,D34&gt;=1.75,D34&gt;=0.75),6.033,IF(AND(A34&gt;=6.85,H34&lt;13.644,B34&gt;=2.75,G34&lt;0.654,D34&lt;2.45,G34&lt;0.779,G34&lt;0.857,H34&lt;16.774,D34&gt;=1.75,D34&gt;=0.75),5.1,IF(AND(A34&gt;=6.75,A34&lt;6.85,H34&lt;13.644,B34&gt;=2.75,G34&lt;0.654,D34&lt;2.45,G34&lt;0.779,G34&lt;0.857,H34&lt;16.774,D34&gt;=1.75,D34&gt;=0.75),5.9,IF(AND(D34&gt;=2.35,A34&lt;6.75,A34&lt;6.85,H34&lt;13.644,B34&gt;=2.75,G34&lt;0.654,D34&lt;2.45,G34&lt;0.779,G34&lt;0.857,H34&lt;16.774,D34&gt;=1.75,D34&gt;=0.75),5.6,IF(AND(H34&lt;11.146,D34&lt;2.35,A34&lt;6.75,A34&lt;6.85,H34&lt;13.644,B34&gt;=2.75,G34&lt;0.654,D34&lt;2.45,G34&lt;0.779,G34&lt;0.857,H34&lt;16.774,D34&gt;=1.75,D34&gt;=0.75),5.4,IF(AND(H34&gt;=11.146,D34&lt;2.35,A34&lt;6.75,A34&lt;6.85,H34&lt;13.644,B34&gt;=2.75,G34&lt;0.654,D34&lt;2.45,G34&lt;0.779,G34&lt;0.857,H34&lt;16.774,D34&gt;=1.75,D34&gt;=0.75),5.6,"shouldnthappen"))))))))))))))))))))))))))))))))))))</f>
        <v>1.5</v>
      </c>
      <c r="AF34" s="1" t="n">
        <f aca="false">IF(AND(A34&lt;4.5,D34&lt;0.8),1.233,IF(AND(B34&lt;3.05,A34&gt;=4.5,D34&lt;0.8),1.4,IF(AND(D34&gt;=0.45,B34&gt;=3.05,A34&gt;=4.5,D34&lt;0.8),1.667,IF(AND(D34&lt;1.05,D34&lt;1.35,A34&lt;6.25,D34&gt;=0.8),3.633,IF(AND(H34&lt;13.935,A34&gt;=7.05,A34&gt;=6.25,D34&gt;=0.8),6,IF(AND(G34&gt;=0.948,D34&lt;0.45,B34&gt;=3.05,A34&gt;=4.5,D34&lt;0.8),1.7,IF(AND(G34&lt;0.652,D34&gt;=1.05,D34&lt;1.35,A34&lt;6.25,D34&gt;=0.8),4.16,IF(AND(D34&gt;=2.15,D34&gt;=1.75,D34&gt;=1.35,A34&lt;6.25,D34&gt;=0.8),5.4,IF(AND(G34&gt;=0.912,F34&lt;2.5,A34&lt;7.05,A34&gt;=6.25,D34&gt;=0.8),4.4,IF(AND(B34&gt;=3.25,F34&gt;=2.5,A34&lt;7.05,A34&gt;=6.25,D34&gt;=0.8),5.85,IF(AND(H34&lt;17.32,H34&gt;=13.935,A34&gt;=7.05,A34&gt;=6.25,D34&gt;=0.8),6.65,IF(AND(H34&gt;=17.32,H34&gt;=13.935,A34&gt;=7.05,A34&gt;=6.25,D34&gt;=0.8),6.4,IF(AND(H34&gt;=13.547,G34&lt;0.948,D34&lt;0.45,B34&gt;=3.05,A34&gt;=4.5,D34&lt;0.8),1.38,IF(AND(B34&gt;=2.75,G34&gt;=0.652,D34&gt;=1.05,D34&lt;1.35,A34&lt;6.25,D34&gt;=0.8),3.6,IF(AND(H34&lt;9.417,G34&lt;0.404,D34&lt;1.75,D34&gt;=1.35,A34&lt;6.25,D34&gt;=0.8),4.2,IF(AND(H34&gt;=9.417,G34&lt;0.404,D34&lt;1.75,D34&gt;=1.35,A34&lt;6.25,D34&gt;=0.8),4.5,IF(AND(G34&lt;0.464,G34&gt;=0.404,D34&lt;1.75,D34&gt;=1.35,A34&lt;6.25,D34&gt;=0.8),4.5,IF(AND(G34&gt;=0.464,G34&gt;=0.404,D34&lt;1.75,D34&gt;=1.35,A34&lt;6.25,D34&gt;=0.8),4.625,IF(AND(D34&lt;1.85,D34&lt;2.15,D34&gt;=1.75,D34&gt;=1.35,A34&lt;6.25,D34&gt;=0.8),4.9,IF(AND(D34&gt;=1.85,D34&lt;2.15,D34&gt;=1.75,D34&gt;=1.35,A34&lt;6.25,D34&gt;=0.8),5.05,IF(AND(G34&lt;0.332,G34&lt;0.912,F34&lt;2.5,A34&lt;7.05,A34&gt;=6.25,D34&gt;=0.8),4.467,IF(AND(G34&gt;=0.332,G34&lt;0.912,F34&lt;2.5,A34&lt;7.05,A34&gt;=6.25,D34&gt;=0.8),4.767,IF(AND(D34&lt;0.15,H34&lt;13.547,G34&lt;0.948,D34&lt;0.45,B34&gt;=3.05,A34&gt;=4.5,D34&lt;0.8),1.5,IF(AND(D34&lt;1.15,B34&lt;2.75,G34&gt;=0.652,D34&gt;=1.05,D34&lt;1.35,A34&lt;6.25,D34&gt;=0.8),3.9,IF(AND(D34&gt;=1.15,B34&lt;2.75,G34&gt;=0.652,D34&gt;=1.05,D34&lt;1.35,A34&lt;6.25,D34&gt;=0.8),4,IF(AND(D34&gt;=2.25,B34&lt;3.15,B34&lt;3.25,F34&gt;=2.5,A34&lt;7.05,A34&gt;=6.25,D34&gt;=0.8),5.14,IF(AND(G34&lt;0.621,B34&gt;=3.15,B34&lt;3.25,F34&gt;=2.5,A34&lt;7.05,A34&gt;=6.25,D34&gt;=0.8),5.75,IF(AND(G34&gt;=0.621,B34&gt;=3.15,B34&lt;3.25,F34&gt;=2.5,A34&lt;7.05,A34&gt;=6.25,D34&gt;=0.8),5.1,IF(AND(G34&gt;=0.862,D34&gt;=0.15,H34&lt;13.547,G34&lt;0.948,D34&lt;0.45,B34&gt;=3.05,A34&gt;=4.5,D34&lt;0.8),1.5,IF(AND(A34&lt;6.35,D34&lt;2.25,B34&lt;3.15,B34&lt;3.25,F34&gt;=2.5,A34&lt;7.05,A34&gt;=6.25,D34&gt;=0.8),5.267,IF(AND(A34&gt;=6.35,D34&lt;2.25,B34&lt;3.15,B34&lt;3.25,F34&gt;=2.5,A34&lt;7.05,A34&gt;=6.25,D34&gt;=0.8),5.42,IF(AND(A34&lt;5.1,G34&lt;0.862,D34&gt;=0.15,H34&lt;13.547,G34&lt;0.948,D34&lt;0.45,B34&gt;=3.05,A34&gt;=4.5,D34&lt;0.8),1.35,IF(AND(B34&lt;3.95,A34&gt;=5.1,G34&lt;0.862,D34&gt;=0.15,H34&lt;13.547,G34&lt;0.948,D34&lt;0.45,B34&gt;=3.05,A34&gt;=4.5,D34&lt;0.8),1.5,IF(AND(B34&gt;=3.95,A34&gt;=5.1,G34&lt;0.862,D34&gt;=0.15,H34&lt;13.547,G34&lt;0.948,D34&lt;0.45,B34&gt;=3.05,A34&gt;=4.5,D34&lt;0.8),1.467,"shouldnthappen"))))))))))))))))))))))))))))))))))</f>
        <v>1.5</v>
      </c>
      <c r="AG34" s="1" t="n">
        <f aca="false">IF(AND(H34&lt;5.748,A34&lt;4.85,D34&lt;0.75),1,IF(AND(B34&gt;=3.5,D34&gt;=1.75,D34&gt;=0.75),6.2,IF(AND(A34&gt;=4.65,H34&gt;=5.748,A34&lt;4.85,D34&lt;0.75),1.333,IF(AND(H34&lt;6.417,B34&lt;3.45,A34&gt;=4.85,D34&lt;0.75),1.7,IF(AND(A34&lt;5.05,B34&gt;=3.45,A34&gt;=4.85,D34&lt;0.75),1.4,IF(AND(A34&gt;=5.05,B34&gt;=3.45,A34&gt;=4.85,D34&lt;0.75),1.5,IF(AND(F34&gt;=2.5,H34&lt;13.641,D34&lt;1.75,D34&gt;=0.75),4.667,IF(AND(G34&lt;0.187,H34&gt;=13.641,D34&lt;1.75,D34&gt;=0.75),5,IF(AND(A34&gt;=7.1,B34&lt;3.5,D34&gt;=1.75,D34&gt;=0.75),6.575,IF(AND(G34&lt;0.161,A34&lt;4.65,H34&gt;=5.748,A34&lt;4.85,D34&lt;0.75),1.5,IF(AND(H34&lt;8.399,H34&gt;=6.417,B34&lt;3.45,A34&gt;=4.85,D34&lt;0.75),1.5,IF(AND(H34&gt;=8.399,H34&gt;=6.417,B34&lt;3.45,A34&gt;=4.85,D34&lt;0.75),1.625,IF(AND(G34&lt;0.086,F34&lt;2.5,H34&lt;13.641,D34&lt;1.75,D34&gt;=0.75),4.7,IF(AND(D34&lt;1.35,G34&gt;=0.187,H34&gt;=13.641,D34&lt;1.75,D34&gt;=0.75),4.2,IF(AND(G34&lt;0.422,G34&gt;=0.161,A34&lt;4.65,H34&gt;=5.748,A34&lt;4.85,D34&lt;0.75),1.4,IF(AND(G34&gt;=0.422,G34&gt;=0.161,A34&lt;4.65,H34&gt;=5.748,A34&lt;4.85,D34&lt;0.75),1.3,IF(AND(B34&lt;2.5,D34&gt;=1.35,G34&gt;=0.187,H34&gt;=13.641,D34&lt;1.75,D34&gt;=0.75),4.5,IF(AND(B34&lt;2.75,A34&lt;6,A34&lt;7.1,B34&lt;3.5,D34&gt;=1.75,D34&gt;=0.75),5.1,IF(AND(B34&gt;=2.75,A34&lt;6,A34&lt;7.1,B34&lt;3.5,D34&gt;=1.75,D34&gt;=0.75),5.02,IF(AND(A34&lt;5.15,A34&lt;5.9,G34&gt;=0.086,F34&lt;2.5,H34&lt;13.641,D34&lt;1.75,D34&gt;=0.75),3,IF(AND(G34&lt;0.644,A34&gt;=5.9,G34&gt;=0.086,F34&lt;2.5,H34&lt;13.641,D34&lt;1.75,D34&gt;=0.75),4.65,IF(AND(G34&gt;=0.644,A34&gt;=5.9,G34&gt;=0.086,F34&lt;2.5,H34&lt;13.641,D34&lt;1.75,D34&gt;=0.75),4.24,IF(AND(D34&lt;1.45,B34&gt;=2.5,D34&gt;=1.35,G34&gt;=0.187,H34&gt;=13.641,D34&lt;1.75,D34&gt;=0.75),4.68,IF(AND(D34&gt;=1.45,B34&gt;=2.5,D34&gt;=1.35,G34&gt;=0.187,H34&gt;=13.641,D34&lt;1.75,D34&gt;=0.75),4.833,IF(AND(H34&lt;13.18,D34&lt;2.05,A34&gt;=6,A34&lt;7.1,B34&lt;3.5,D34&gt;=1.75,D34&gt;=0.75),5.44,IF(AND(H34&gt;=13.18,D34&lt;2.05,A34&gt;=6,A34&lt;7.1,B34&lt;3.5,D34&gt;=1.75,D34&gt;=0.75),5.1,IF(AND(H34&lt;8.759,D34&gt;=2.05,A34&gt;=6,A34&lt;7.1,B34&lt;3.5,D34&gt;=1.75,D34&gt;=0.75),5.4,IF(AND(A34&gt;=5.75,A34&gt;=5.15,A34&lt;5.9,G34&gt;=0.086,F34&lt;2.5,H34&lt;13.641,D34&lt;1.75,D34&gt;=0.75),3.967,IF(AND(H34&lt;10.159,H34&gt;=8.759,D34&gt;=2.05,A34&gt;=6,A34&lt;7.1,B34&lt;3.5,D34&gt;=1.75,D34&gt;=0.75),5.925,IF(AND(D34&lt;1.2,A34&lt;5.75,A34&gt;=5.15,A34&lt;5.9,G34&gt;=0.086,F34&lt;2.5,H34&lt;13.641,D34&lt;1.75,D34&gt;=0.75),3.667,IF(AND(D34&lt;2.25,H34&gt;=10.159,H34&gt;=8.759,D34&gt;=2.05,A34&gt;=6,A34&lt;7.1,B34&lt;3.5,D34&gt;=1.75,D34&gt;=0.75),5.66,IF(AND(D34&gt;=2.25,H34&gt;=10.159,H34&gt;=8.759,D34&gt;=2.05,A34&gt;=6,A34&lt;7.1,B34&lt;3.5,D34&gt;=1.75,D34&gt;=0.75),5.34,IF(AND(D34&lt;1.35,D34&gt;=1.2,A34&lt;5.75,A34&gt;=5.15,A34&lt;5.9,G34&gt;=0.086,F34&lt;2.5,H34&lt;13.641,D34&lt;1.75,D34&gt;=0.75),4.025,IF(AND(D34&gt;=1.35,D34&gt;=1.2,A34&lt;5.75,A34&gt;=5.15,A34&lt;5.9,G34&gt;=0.086,F34&lt;2.5,H34&lt;13.641,D34&lt;1.75,D34&gt;=0.75),3.9,"shouldnthappen"))))))))))))))))))))))))))))))))))</f>
        <v>1.625</v>
      </c>
      <c r="AH34" s="1" t="n">
        <f aca="false">IF(AND(F34&lt;1.5,H34&lt;6.799,A34&lt;5.45),1.7,IF(AND(F34&gt;=1.5,H34&lt;6.799,A34&lt;5.45),4.1,IF(AND(D34&gt;=0.8,H34&gt;=6.799,A34&lt;5.45),3.9,IF(AND(H34&lt;7.564,F34&lt;2.5,A34&gt;=5.45),3.925,IF(AND(H34&gt;=16.284,F34&gt;=2.5,A34&gt;=5.45),6.5,IF(AND(A34&lt;4.35,D34&lt;0.8,H34&gt;=6.799,A34&lt;5.45),1.1,IF(AND(B34&lt;2.8,D34&lt;1.35,H34&gt;=7.564,F34&lt;2.5,A34&gt;=5.45),4.1,IF(AND(B34&gt;=2.8,D34&lt;1.35,H34&gt;=7.564,F34&lt;2.5,A34&gt;=5.45),4.267,IF(AND(B34&lt;2.75,D34&gt;=1.35,H34&gt;=7.564,F34&lt;2.5,A34&gt;=5.45),5,IF(AND(G34&gt;=0.078,G34&lt;0.26,H34&lt;16.284,F34&gt;=2.5,A34&gt;=5.45),6.06,IF(AND(G34&gt;=0.805,G34&gt;=0.26,H34&lt;16.284,F34&gt;=2.5,A34&gt;=5.45),5.02,IF(AND(H34&gt;=10.109,B34&gt;=3.45,A34&gt;=4.35,D34&lt;0.8,H34&gt;=6.799,A34&lt;5.45),1.55,IF(AND(D34&lt;2.25,G34&lt;0.078,G34&lt;0.26,H34&lt;16.284,F34&gt;=2.5,A34&gt;=5.45),5.6,IF(AND(D34&gt;=2.25,G34&lt;0.078,G34&lt;0.26,H34&lt;16.284,F34&gt;=2.5,A34&gt;=5.45),5.7,IF(AND(A34&lt;6.15,G34&lt;0.805,G34&gt;=0.26,H34&lt;16.284,F34&gt;=2.5,A34&gt;=5.45),4.967,IF(AND(A34&lt;4.65,H34&lt;12.227,B34&lt;3.45,A34&gt;=4.35,D34&lt;0.8,H34&gt;=6.799,A34&lt;5.45),1.333,IF(AND(A34&lt;4.85,H34&gt;=12.227,B34&lt;3.45,A34&gt;=4.35,D34&lt;0.8,H34&gt;=6.799,A34&lt;5.45),1.42,IF(AND(A34&gt;=4.85,H34&gt;=12.227,B34&lt;3.45,A34&gt;=4.35,D34&lt;0.8,H34&gt;=6.799,A34&lt;5.45),1.533,IF(AND(A34&lt;5.05,H34&lt;10.109,B34&gt;=3.45,A34&gt;=4.35,D34&lt;0.8,H34&gt;=6.799,A34&lt;5.45),1.4,IF(AND(A34&gt;=5.05,H34&lt;10.109,B34&gt;=3.45,A34&gt;=4.35,D34&lt;0.8,H34&gt;=6.799,A34&lt;5.45),1.5,IF(AND(G34&lt;0.14,H34&lt;13.531,B34&gt;=2.75,D34&gt;=1.35,H34&gt;=7.564,F34&lt;2.5,A34&gt;=5.45),4.7,IF(AND(G34&lt;0.187,H34&gt;=13.531,B34&gt;=2.75,D34&gt;=1.35,H34&gt;=7.564,F34&lt;2.5,A34&gt;=5.45),5,IF(AND(G34&gt;=0.187,H34&gt;=13.531,B34&gt;=2.75,D34&gt;=1.35,H34&gt;=7.564,F34&lt;2.5,A34&gt;=5.45),4.66,IF(AND(A34&lt;6.35,A34&gt;=6.15,G34&lt;0.805,G34&gt;=0.26,H34&lt;16.284,F34&gt;=2.5,A34&gt;=5.45),6,IF(AND(D34&lt;0.15,A34&gt;=4.65,H34&lt;12.227,B34&lt;3.45,A34&gt;=4.35,D34&lt;0.8,H34&gt;=6.799,A34&lt;5.45),1.5,IF(AND(H34&lt;10.723,G34&gt;=0.14,H34&lt;13.531,B34&gt;=2.75,D34&gt;=1.35,H34&gt;=7.564,F34&lt;2.5,A34&gt;=5.45),4.6,IF(AND(H34&gt;=10.723,G34&gt;=0.14,H34&lt;13.531,B34&gt;=2.75,D34&gt;=1.35,H34&gt;=7.564,F34&lt;2.5,A34&gt;=5.45),4.46,IF(AND(G34&lt;0.364,A34&gt;=6.35,A34&gt;=6.15,G34&lt;0.805,G34&gt;=0.26,H34&lt;16.284,F34&gt;=2.5,A34&gt;=5.45),5.28,IF(AND(A34&lt;5.1,D34&gt;=0.15,A34&gt;=4.65,H34&lt;12.227,B34&lt;3.45,A34&gt;=4.35,D34&lt;0.8,H34&gt;=6.799,A34&lt;5.45),1.36,IF(AND(A34&gt;=5.1,D34&gt;=0.15,A34&gt;=4.65,H34&lt;12.227,B34&lt;3.45,A34&gt;=4.35,D34&lt;0.8,H34&gt;=6.799,A34&lt;5.45),1.4,IF(AND(G34&gt;=0.6,G34&gt;=0.364,A34&gt;=6.35,A34&gt;=6.15,G34&lt;0.805,G34&gt;=0.26,H34&lt;16.284,F34&gt;=2.5,A34&gt;=5.45),5.1,IF(AND(A34&gt;=6.95,G34&lt;0.6,G34&gt;=0.364,A34&gt;=6.35,A34&gt;=6.15,G34&lt;0.805,G34&gt;=0.26,H34&lt;16.284,F34&gt;=2.5,A34&gt;=5.45),5.8,IF(AND(B34&lt;3.2,A34&lt;6.95,G34&lt;0.6,G34&gt;=0.364,A34&gt;=6.35,A34&gt;=6.15,G34&lt;0.805,G34&gt;=0.26,H34&lt;16.284,F34&gt;=2.5,A34&gt;=5.45),5.6,IF(AND(B34&gt;=3.2,A34&lt;6.95,G34&lt;0.6,G34&gt;=0.364,A34&gt;=6.35,A34&gt;=6.15,G34&lt;0.805,G34&gt;=0.26,H34&lt;16.284,F34&gt;=2.5,A34&gt;=5.45),5.7,"shouldnthappen"))))))))))))))))))))))))))))))))))</f>
        <v>1.533</v>
      </c>
      <c r="AI34" s="1" t="n">
        <f aca="false">IF(AND(B34&gt;=3.55,A34&lt;5.05,F34&lt;1.5),1,IF(AND(H34&gt;=13.436,A34&gt;=5.05,F34&lt;1.5),1.633,IF(AND(A34&lt;4.35,B34&lt;3.55,A34&lt;5.05,F34&lt;1.5),1.1,IF(AND(A34&lt;5.15,H34&lt;13.436,A34&gt;=5.05,F34&lt;1.5),1.6,IF(AND(G34&lt;0.837,D34&lt;1.2,B34&lt;2.65,F34&gt;=1.5),3.7,IF(AND(G34&gt;=0.837,D34&lt;1.2,B34&lt;2.65,F34&gt;=1.5),3,IF(AND(D34&lt;1.4,D34&gt;=1.2,B34&lt;2.65,F34&gt;=1.5),4.133,IF(AND(D34&gt;=1.4,D34&gt;=1.2,B34&lt;2.65,F34&gt;=1.5),4.633,IF(AND(G34&lt;0.302,A34&gt;=4.35,B34&lt;3.55,A34&lt;5.05,F34&lt;1.5),1.34,IF(AND(D34&gt;=0.3,A34&gt;=5.15,H34&lt;13.436,A34&gt;=5.05,F34&lt;1.5),1.5,IF(AND(G34&lt;0.233,G34&lt;0.265,D34&lt;1.55,B34&gt;=2.65,F34&gt;=1.5),4.56,IF(AND(G34&gt;=0.233,G34&lt;0.265,D34&lt;1.55,B34&gt;=2.65,F34&gt;=1.5),5.1,IF(AND(G34&lt;0.395,G34&gt;=0.265,D34&lt;1.55,B34&gt;=2.65,F34&gt;=1.5),4.025,IF(AND(H34&lt;13.935,A34&gt;=7.05,D34&gt;=1.55,B34&gt;=2.65,F34&gt;=1.5),6.12,IF(AND(H34&gt;=13.935,A34&gt;=7.05,D34&gt;=1.55,B34&gt;=2.65,F34&gt;=1.5),6.64,IF(AND(G34&gt;=0.858,G34&gt;=0.302,A34&gt;=4.35,B34&lt;3.55,A34&lt;5.05,F34&lt;1.5),1.3,IF(AND(H34&lt;6.543,D34&lt;0.3,A34&gt;=5.15,H34&lt;13.436,A34&gt;=5.05,F34&lt;1.5),1.4,IF(AND(H34&gt;=6.543,D34&lt;0.3,A34&gt;=5.15,H34&lt;13.436,A34&gt;=5.05,F34&lt;1.5),1.48,IF(AND(A34&lt;6.3,G34&gt;=0.395,G34&gt;=0.265,D34&lt;1.55,B34&gt;=2.65,F34&gt;=1.5),4.14,IF(AND(A34&gt;=6.3,G34&gt;=0.395,G34&gt;=0.265,D34&lt;1.55,B34&gt;=2.65,F34&gt;=1.5),4.767,IF(AND(G34&gt;=0.669,B34&lt;3.15,A34&lt;7.05,D34&gt;=1.55,B34&gt;=2.65,F34&gt;=1.5),5,IF(AND(H34&lt;9.459,G34&lt;0.858,G34&gt;=0.302,A34&gt;=4.35,B34&lt;3.55,A34&lt;5.05,F34&lt;1.5),1.4,IF(AND(H34&gt;=9.459,G34&lt;0.858,G34&gt;=0.302,A34&gt;=4.35,B34&lt;3.55,A34&lt;5.05,F34&lt;1.5),1.6,IF(AND(G34&gt;=0.433,G34&lt;0.669,B34&lt;3.15,A34&lt;7.05,D34&gt;=1.55,B34&gt;=2.65,F34&gt;=1.5),5.68,IF(AND(G34&lt;0.481,H34&lt;10.257,B34&gt;=3.15,A34&lt;7.05,D34&gt;=1.55,B34&gt;=2.65,F34&gt;=1.5),5.7,IF(AND(G34&gt;=0.481,H34&lt;10.257,B34&gt;=3.15,A34&lt;7.05,D34&gt;=1.55,B34&gt;=2.65,F34&gt;=1.5),5.9,IF(AND(D34&lt;2.15,H34&gt;=10.257,B34&gt;=3.15,A34&lt;7.05,D34&gt;=1.55,B34&gt;=2.65,F34&gt;=1.5),5.1,IF(AND(D34&gt;=2.15,H34&gt;=10.257,B34&gt;=3.15,A34&lt;7.05,D34&gt;=1.55,B34&gt;=2.65,F34&gt;=1.5),5.42,IF(AND(G34&lt;0.098,G34&lt;0.433,G34&lt;0.669,B34&lt;3.15,A34&lt;7.05,D34&gt;=1.55,B34&gt;=2.65,F34&gt;=1.5),5.567,IF(AND(D34&lt;1.8,G34&gt;=0.098,G34&lt;0.433,G34&lt;0.669,B34&lt;3.15,A34&lt;7.05,D34&gt;=1.55,B34&gt;=2.65,F34&gt;=1.5),5.033,IF(AND(G34&gt;=0.312,D34&gt;=1.8,G34&gt;=0.098,G34&lt;0.433,G34&lt;0.669,B34&lt;3.15,A34&lt;7.05,D34&gt;=1.55,B34&gt;=2.65,F34&gt;=1.5),5.4,IF(AND(H34&lt;9.002,G34&lt;0.312,D34&gt;=1.8,G34&gt;=0.098,G34&lt;0.433,G34&lt;0.669,B34&lt;3.15,A34&lt;7.05,D34&gt;=1.55,B34&gt;=2.65,F34&gt;=1.5),5.1,IF(AND(H34&gt;=9.002,G34&lt;0.312,D34&gt;=1.8,G34&gt;=0.098,G34&lt;0.433,G34&lt;0.669,B34&lt;3.15,A34&lt;7.05,D34&gt;=1.55,B34&gt;=2.65,F34&gt;=1.5),5.26,"shouldnthappen")))))))))))))))))))))))))))))))))</f>
        <v>1.5</v>
      </c>
      <c r="AJ34" s="1" t="n">
        <f aca="false">IF(AND(A34&gt;=5.25,D34&gt;=0.35,D34&lt;0.8),1.433,IF(AND(F34&gt;=2.5,H34&lt;6.927,D34&gt;=0.8),5.1,IF(AND(H34&lt;5.85,B34&lt;3.65,D34&lt;0.35,D34&lt;0.8),1,IF(AND(A34&lt;5.55,B34&gt;=3.65,D34&lt;0.35,D34&lt;0.8),1.5,IF(AND(A34&gt;=5.55,B34&gt;=3.65,D34&lt;0.35,D34&lt;0.8),1.7,IF(AND(H34&lt;7.949,A34&lt;5.25,D34&gt;=0.35,D34&lt;0.8),1.9,IF(AND(H34&gt;=7.949,A34&lt;5.25,D34&gt;=0.35,D34&lt;0.8),1.54,IF(AND(A34&lt;5.55,F34&lt;2.5,H34&lt;6.927,D34&gt;=0.8),3.98,IF(AND(A34&gt;=5.55,F34&lt;2.5,H34&lt;6.927,D34&gt;=0.8),4.1,IF(AND(A34&gt;=7.25,D34&gt;=1.55,H34&gt;=6.927,D34&gt;=0.8),6.65,IF(AND(A34&lt;5.75,D34&lt;1.2,D34&lt;1.55,H34&gt;=6.927,D34&gt;=0.8),3.62,IF(AND(A34&gt;=5.75,D34&lt;1.2,D34&lt;1.55,H34&gt;=6.927,D34&gt;=0.8),4.1,IF(AND(G34&lt;0.175,A34&lt;4.8,H34&gt;=5.85,B34&lt;3.65,D34&lt;0.35,D34&lt;0.8),1.5,IF(AND(G34&gt;=0.175,A34&lt;4.8,H34&gt;=5.85,B34&lt;3.65,D34&lt;0.35,D34&lt;0.8),1.3,IF(AND(A34&gt;=5.05,A34&gt;=4.8,H34&gt;=5.85,B34&lt;3.65,D34&lt;0.35,D34&lt;0.8),1.5,IF(AND(G34&gt;=0.735,A34&lt;6.25,D34&gt;=1.2,D34&lt;1.55,H34&gt;=6.927,D34&gt;=0.8),4,IF(AND(H34&lt;10.464,A34&lt;6.2,A34&lt;7.25,D34&gt;=1.55,H34&gt;=6.927,D34&gt;=0.8),5.1,IF(AND(H34&gt;=10.464,A34&lt;6.2,A34&lt;7.25,D34&gt;=1.55,H34&gt;=6.927,D34&gt;=0.8),4.9,IF(AND(G34&lt;0.418,A34&lt;5.05,A34&gt;=4.8,H34&gt;=5.85,B34&lt;3.65,D34&lt;0.35,D34&lt;0.8),1.48,IF(AND(G34&gt;=0.418,A34&lt;5.05,A34&gt;=4.8,H34&gt;=5.85,B34&lt;3.65,D34&lt;0.35,D34&lt;0.8),1.3,IF(AND(B34&lt;2.75,G34&lt;0.735,A34&lt;6.25,D34&gt;=1.2,D34&lt;1.55,H34&gt;=6.927,D34&gt;=0.8),4.35,IF(AND(H34&lt;15.422,D34&lt;1.45,A34&gt;=6.25,D34&gt;=1.2,D34&lt;1.55,H34&gt;=6.927,D34&gt;=0.8),4.375,IF(AND(H34&gt;=15.422,D34&lt;1.45,A34&gt;=6.25,D34&gt;=1.2,D34&lt;1.55,H34&gt;=6.927,D34&gt;=0.8),4.7,IF(AND(A34&lt;6.4,D34&gt;=1.45,A34&gt;=6.25,D34&gt;=1.2,D34&lt;1.55,H34&gt;=6.927,D34&gt;=0.8),5.1,IF(AND(G34&gt;=0.576,D34&lt;2.15,A34&gt;=6.2,A34&lt;7.25,D34&gt;=1.55,H34&gt;=6.927,D34&gt;=0.8),5.1,IF(AND(G34&lt;0.537,D34&gt;=2.15,A34&gt;=6.2,A34&lt;7.25,D34&gt;=1.55,H34&gt;=6.927,D34&gt;=0.8),5.533,IF(AND(G34&gt;=0.537,D34&gt;=2.15,A34&gt;=6.2,A34&lt;7.25,D34&gt;=1.55,H34&gt;=6.927,D34&gt;=0.8),5.9,IF(AND(D34&lt;1.45,B34&gt;=2.75,G34&lt;0.735,A34&lt;6.25,D34&gt;=1.2,D34&lt;1.55,H34&gt;=6.927,D34&gt;=0.8),4.6,IF(AND(D34&gt;=1.45,B34&gt;=2.75,G34&lt;0.735,A34&lt;6.25,D34&gt;=1.2,D34&lt;1.55,H34&gt;=6.927,D34&gt;=0.8),4.5,IF(AND(H34&lt;12.582,A34&gt;=6.4,D34&gt;=1.45,A34&gt;=6.25,D34&gt;=1.2,D34&lt;1.55,H34&gt;=6.927,D34&gt;=0.8),4.66,IF(AND(H34&gt;=12.582,A34&gt;=6.4,D34&gt;=1.45,A34&gt;=6.25,D34&gt;=1.2,D34&lt;1.55,H34&gt;=6.927,D34&gt;=0.8),4.9,IF(AND(B34&lt;2.75,G34&lt;0.576,D34&lt;2.15,A34&gt;=6.2,A34&lt;7.25,D34&gt;=1.55,H34&gt;=6.927,D34&gt;=0.8),5.3,IF(AND(G34&gt;=0.395,B34&gt;=2.75,G34&lt;0.576,D34&lt;2.15,A34&gt;=6.2,A34&lt;7.25,D34&gt;=1.55,H34&gt;=6.927,D34&gt;=0.8),5.6,IF(AND(D34&gt;=1.9,G34&lt;0.395,B34&gt;=2.75,G34&lt;0.576,D34&lt;2.15,A34&gt;=6.2,A34&lt;7.25,D34&gt;=1.55,H34&gt;=6.927,D34&gt;=0.8),5.333,IF(AND(B34&lt;2.95,D34&lt;1.9,G34&lt;0.395,B34&gt;=2.75,G34&lt;0.576,D34&lt;2.15,A34&gt;=6.2,A34&lt;7.25,D34&gt;=1.55,H34&gt;=6.927,D34&gt;=0.8),5.6,IF(AND(B34&gt;=2.95,D34&lt;1.9,G34&lt;0.395,B34&gt;=2.75,G34&lt;0.576,D34&lt;2.15,A34&gt;=6.2,A34&lt;7.25,D34&gt;=1.55,H34&gt;=6.927,D34&gt;=0.8),5.5,"shouldnthappen"))))))))))))))))))))))))))))))))))))</f>
        <v>1.433</v>
      </c>
      <c r="AK34" s="1" t="n">
        <f aca="false">IF(AND(H34&lt;5.85,B34&lt;3.65,F34&lt;1.5),1,IF(AND(B34&gt;=3.95,B34&gt;=3.65,F34&lt;1.5),1.433,IF(AND(A34&lt;5.15,F34&lt;2.5,F34&gt;=1.5),3.075,IF(AND(D34&gt;=0.35,H34&gt;=5.85,B34&lt;3.65,F34&lt;1.5),1.5,IF(AND(G34&lt;0.168,B34&lt;3.95,B34&gt;=3.65,F34&lt;1.5),1.7,IF(AND(H34&lt;5.767,A34&lt;7.25,F34&gt;=2.5,F34&gt;=1.5),4.5,IF(AND(D34&lt;1.9,A34&gt;=7.25,F34&gt;=2.5,F34&gt;=1.5),6.3,IF(AND(D34&gt;=1.9,A34&gt;=7.25,F34&gt;=2.5,F34&gt;=1.5),6.575,IF(AND(B34&lt;3.75,G34&gt;=0.168,B34&lt;3.95,B34&gt;=3.65,F34&lt;1.5),1.5,IF(AND(B34&gt;=3.75,G34&gt;=0.168,B34&lt;3.95,B34&gt;=3.65,F34&lt;1.5),1.6,IF(AND(D34&gt;=1.35,A34&lt;6.15,A34&gt;=5.15,F34&lt;2.5,F34&gt;=1.5),4.42,IF(AND(D34&lt;1.4,A34&gt;=6.15,A34&gt;=5.15,F34&lt;2.5,F34&gt;=1.5),4.5,IF(AND(D34&gt;=1.4,A34&gt;=6.15,A34&gt;=5.15,F34&lt;2.5,F34&gt;=1.5),4.675,IF(AND(D34&lt;0.15,H34&lt;11.218,D34&lt;0.35,H34&gt;=5.85,B34&lt;3.65,F34&lt;1.5),1.5,IF(AND(D34&lt;0.15,H34&gt;=11.218,D34&lt;0.35,H34&gt;=5.85,B34&lt;3.65,F34&lt;1.5),1.1,IF(AND(B34&lt;2.7,D34&lt;1.35,A34&lt;6.15,A34&gt;=5.15,F34&lt;2.5,F34&gt;=1.5),3.82,IF(AND(A34&lt;6.15,G34&gt;=0.755,H34&gt;=5.767,A34&lt;7.25,F34&gt;=2.5,F34&gt;=1.5),4.98,IF(AND(A34&gt;=6.15,G34&gt;=0.755,H34&gt;=5.767,A34&lt;7.25,F34&gt;=2.5,F34&gt;=1.5),5.3,IF(AND(B34&lt;3.4,D34&gt;=0.15,H34&lt;11.218,D34&lt;0.35,H34&gt;=5.85,B34&lt;3.65,F34&lt;1.5),1.4,IF(AND(B34&gt;=3.4,D34&gt;=0.15,H34&lt;11.218,D34&lt;0.35,H34&gt;=5.85,B34&lt;3.65,F34&lt;1.5),1.3,IF(AND(H34&lt;11.731,D34&gt;=0.15,H34&gt;=11.218,D34&lt;0.35,H34&gt;=5.85,B34&lt;3.65,F34&lt;1.5),1.2,IF(AND(H34&lt;9.053,B34&gt;=2.7,D34&lt;1.35,A34&lt;6.15,A34&gt;=5.15,F34&lt;2.5,F34&gt;=1.5),3.85,IF(AND(D34&gt;=2.1,B34&lt;2.85,G34&lt;0.755,H34&gt;=5.767,A34&lt;7.25,F34&gt;=2.5,F34&gt;=1.5),5.6,IF(AND(D34&gt;=2.45,B34&gt;=2.85,G34&lt;0.755,H34&gt;=5.767,A34&lt;7.25,F34&gt;=2.5,F34&gt;=1.5),5.8,IF(AND(B34&gt;=3.45,H34&gt;=11.731,D34&gt;=0.15,H34&gt;=11.218,D34&lt;0.35,H34&gt;=5.85,B34&lt;3.65,F34&lt;1.5),1.3,IF(AND(A34&lt;5.9,H34&gt;=9.053,B34&gt;=2.7,D34&lt;1.35,A34&lt;6.15,A34&gt;=5.15,F34&lt;2.5,F34&gt;=1.5),4.3,IF(AND(A34&gt;=5.9,H34&gt;=9.053,B34&gt;=2.7,D34&lt;1.35,A34&lt;6.15,A34&gt;=5.15,F34&lt;2.5,F34&gt;=1.5),4,IF(AND(G34&gt;=0.519,D34&lt;2.1,B34&lt;2.85,G34&lt;0.755,H34&gt;=5.767,A34&lt;7.25,F34&gt;=2.5,F34&gt;=1.5),4.9,IF(AND(A34&gt;=7.05,D34&lt;2.45,B34&gt;=2.85,G34&lt;0.755,H34&gt;=5.767,A34&lt;7.25,F34&gt;=2.5,F34&gt;=1.5),5.8,IF(AND(H34&lt;14.396,B34&lt;3.45,H34&gt;=11.731,D34&gt;=0.15,H34&gt;=11.218,D34&lt;0.35,H34&gt;=5.85,B34&lt;3.65,F34&lt;1.5),1.44,IF(AND(H34&gt;=14.396,B34&lt;3.45,H34&gt;=11.731,D34&gt;=0.15,H34&gt;=11.218,D34&lt;0.35,H34&gt;=5.85,B34&lt;3.65,F34&lt;1.5),1.3,IF(AND(G34&lt;0.282,G34&lt;0.519,D34&lt;2.1,B34&lt;2.85,G34&lt;0.755,H34&gt;=5.767,A34&lt;7.25,F34&gt;=2.5,F34&gt;=1.5),5.1,IF(AND(G34&gt;=0.282,G34&lt;0.519,D34&lt;2.1,B34&lt;2.85,G34&lt;0.755,H34&gt;=5.767,A34&lt;7.25,F34&gt;=2.5,F34&gt;=1.5),5.3,IF(AND(A34&lt;6.4,D34&lt;1.9,A34&lt;7.05,D34&lt;2.45,B34&gt;=2.85,G34&lt;0.755,H34&gt;=5.767,A34&lt;7.25,F34&gt;=2.5,F34&gt;=1.5),5.6,IF(AND(A34&gt;=6.4,D34&lt;1.9,A34&lt;7.05,D34&lt;2.45,B34&gt;=2.85,G34&lt;0.755,H34&gt;=5.767,A34&lt;7.25,F34&gt;=2.5,F34&gt;=1.5),5.5,IF(AND(H34&lt;8.884,D34&gt;=1.9,A34&lt;7.05,D34&lt;2.45,B34&gt;=2.85,G34&lt;0.755,H34&gt;=5.767,A34&lt;7.25,F34&gt;=2.5,F34&gt;=1.5),5.3,IF(AND(H34&gt;=8.884,D34&gt;=1.9,A34&lt;7.05,D34&lt;2.45,B34&gt;=2.85,G34&lt;0.755,H34&gt;=5.767,A34&lt;7.25,F34&gt;=2.5,F34&gt;=1.5),5.52,"shouldnthappen")))))))))))))))))))))))))))))))))))))</f>
        <v>1.5</v>
      </c>
      <c r="AL34" s="1" t="n">
        <f aca="false">IF(AND(H34&lt;5.85,A34&lt;5.05,D34&lt;0.8),1,IF(AND(B34&lt;3.35,A34&gt;=5.05,D34&lt;0.8),1.7,IF(AND(D34&gt;=2.45,F34&gt;=2.5,D34&gt;=0.8),6.05,IF(AND(H34&gt;=11.218,H34&gt;=5.85,A34&lt;5.05,D34&lt;0.8),1.28,IF(AND(G34&gt;=0.948,B34&gt;=3.35,A34&gt;=5.05,D34&lt;0.8),1.7,IF(AND(G34&gt;=0.423,H34&lt;11.218,H34&gt;=5.85,A34&lt;5.05,D34&lt;0.8),1.3,IF(AND(B34&lt;3.6,G34&lt;0.948,B34&gt;=3.35,A34&gt;=5.05,D34&lt;0.8),1.4,IF(AND(H34&lt;10.258,D34&lt;1.15,A34&lt;5.9,F34&lt;2.5,D34&gt;=0.8),3.36,IF(AND(H34&gt;=10.258,D34&lt;1.15,A34&lt;5.9,F34&lt;2.5,D34&gt;=0.8),3.9,IF(AND(A34&lt;5.3,D34&gt;=1.15,A34&lt;5.9,F34&lt;2.5,D34&gt;=0.8),3.9,IF(AND(D34&lt;1.55,B34&lt;2.75,A34&gt;=5.9,F34&lt;2.5,D34&gt;=0.8),4.64,IF(AND(D34&gt;=1.55,B34&lt;2.75,A34&gt;=5.9,F34&lt;2.5,D34&gt;=0.8),5.1,IF(AND(D34&gt;=1.6,B34&gt;=2.75,A34&gt;=5.9,F34&lt;2.5,D34&gt;=0.8),5,IF(AND(H34&lt;5.767,H34&lt;8.598,D34&lt;2.45,F34&gt;=2.5,D34&gt;=0.8),4.5,IF(AND(A34&lt;6.25,H34&gt;=8.598,D34&lt;2.45,F34&gt;=2.5,D34&gt;=0.8),5.02,IF(AND(B34&lt;3.55,G34&lt;0.423,H34&lt;11.218,H34&gt;=5.85,A34&lt;5.05,D34&lt;0.8),1.525,IF(AND(B34&gt;=3.55,G34&lt;0.423,H34&lt;11.218,H34&gt;=5.85,A34&lt;5.05,D34&lt;0.8),1.4,IF(AND(H34&gt;=13.932,B34&gt;=3.6,G34&lt;0.948,B34&gt;=3.35,A34&gt;=5.05,D34&lt;0.8),1.65,IF(AND(G34&gt;=0.652,A34&gt;=5.3,D34&gt;=1.15,A34&lt;5.9,F34&lt;2.5,D34&gt;=0.8),3.8,IF(AND(D34&lt;1.35,D34&lt;1.6,B34&gt;=2.75,A34&gt;=5.9,F34&lt;2.5,D34&gt;=0.8),4.42,IF(AND(H34&lt;6.656,H34&gt;=5.767,H34&lt;8.598,D34&lt;2.45,F34&gt;=2.5,D34&gt;=0.8),5.033,IF(AND(H34&gt;=6.656,H34&gt;=5.767,H34&lt;8.598,D34&lt;2.45,F34&gt;=2.5,D34&gt;=0.8),5.1,IF(AND(G34&gt;=0.885,A34&gt;=6.25,H34&gt;=8.598,D34&lt;2.45,F34&gt;=2.5,D34&gt;=0.8),5.2,IF(AND(H34&lt;6.926,H34&lt;13.932,B34&gt;=3.6,G34&lt;0.948,B34&gt;=3.35,A34&gt;=5.05,D34&lt;0.8),1.433,IF(AND(H34&gt;=6.926,H34&lt;13.932,B34&gt;=3.6,G34&lt;0.948,B34&gt;=3.35,A34&gt;=5.05,D34&lt;0.8),1.5,IF(AND(A34&lt;5.65,G34&lt;0.652,A34&gt;=5.3,D34&gt;=1.15,A34&lt;5.9,F34&lt;2.5,D34&gt;=0.8),4.36,IF(AND(A34&gt;=5.65,G34&lt;0.652,A34&gt;=5.3,D34&gt;=1.15,A34&lt;5.9,F34&lt;2.5,D34&gt;=0.8),4.2,IF(AND(H34&gt;=13.561,D34&gt;=1.35,D34&lt;1.6,B34&gt;=2.75,A34&gt;=5.9,F34&lt;2.5,D34&gt;=0.8),4.767,IF(AND(H34&lt;9.091,G34&lt;0.885,A34&gt;=6.25,H34&gt;=8.598,D34&lt;2.45,F34&gt;=2.5,D34&gt;=0.8),6.3,IF(AND(H34&gt;=12.206,H34&lt;13.561,D34&gt;=1.35,D34&lt;1.6,B34&gt;=2.75,A34&gt;=5.9,F34&lt;2.5,D34&gt;=0.8),4.4,IF(AND(D34&gt;=2.25,H34&gt;=9.091,G34&lt;0.885,A34&gt;=6.25,H34&gt;=8.598,D34&lt;2.45,F34&gt;=2.5,D34&gt;=0.8),5.9,IF(AND(B34&lt;3.05,H34&lt;12.206,H34&lt;13.561,D34&gt;=1.35,D34&lt;1.6,B34&gt;=2.75,A34&gt;=5.9,F34&lt;2.5,D34&gt;=0.8),4.6,IF(AND(B34&gt;=3.05,H34&lt;12.206,H34&lt;13.561,D34&gt;=1.35,D34&lt;1.6,B34&gt;=2.75,A34&gt;=5.9,F34&lt;2.5,D34&gt;=0.8),4.7,IF(AND(G34&gt;=0.596,D34&lt;2.25,H34&gt;=9.091,G34&lt;0.885,A34&gt;=6.25,H34&gt;=8.598,D34&lt;2.45,F34&gt;=2.5,D34&gt;=0.8),5.1,IF(AND(G34&gt;=0.379,G34&lt;0.596,D34&lt;2.25,H34&gt;=9.091,G34&lt;0.885,A34&gt;=6.25,H34&gt;=8.598,D34&lt;2.45,F34&gt;=2.5,D34&gt;=0.8),5.767,IF(AND(D34&lt;2.15,G34&lt;0.379,G34&lt;0.596,D34&lt;2.25,H34&gt;=9.091,G34&lt;0.885,A34&gt;=6.25,H34&gt;=8.598,D34&lt;2.45,F34&gt;=2.5,D34&gt;=0.8),5.4,IF(AND(D34&gt;=2.15,G34&lt;0.379,G34&lt;0.596,D34&lt;2.25,H34&gt;=9.091,G34&lt;0.885,A34&gt;=6.25,H34&gt;=8.598,D34&lt;2.45,F34&gt;=2.5,D34&gt;=0.8),5.6,"shouldnthappen")))))))))))))))))))))))))))))))))))))</f>
        <v>1.4</v>
      </c>
      <c r="AM34" s="1" t="n">
        <f aca="false">IF(AND(H34&lt;5.245,D34&lt;0.8),1,IF(AND(A34&lt;4.5,H34&gt;=5.245,D34&lt;0.8),1.35,IF(AND(D34&gt;=0.5,A34&gt;=4.5,H34&gt;=5.245,D34&lt;0.8),1.6,IF(AND(H34&lt;7.25,B34&lt;2.6,A34&lt;6.15,D34&gt;=0.8),4.375,IF(AND(H34&gt;=7.25,B34&lt;2.6,A34&lt;6.15,D34&gt;=0.8),3.075,IF(AND(H34&lt;13.935,A34&gt;=7.05,A34&gt;=6.15,D34&gt;=0.8),6.067,IF(AND(H34&gt;=13.935,A34&gt;=7.05,A34&gt;=6.15,D34&gt;=0.8),6.525,IF(AND(G34&gt;=0.948,D34&lt;0.5,A34&gt;=4.5,H34&gt;=5.245,D34&lt;0.8),1.7,IF(AND(G34&lt;0.568,D34&gt;=1.55,B34&gt;=2.6,A34&lt;6.15,D34&gt;=0.8),5.1,IF(AND(G34&gt;=0.568,D34&gt;=1.55,B34&gt;=2.6,A34&lt;6.15,D34&gt;=0.8),5,IF(AND(A34&gt;=6.6,B34&gt;=3.15,A34&lt;7.05,A34&gt;=6.15,D34&gt;=0.8),5.78,IF(AND(G34&lt;0.165,G34&lt;0.273,D34&lt;1.55,B34&gt;=2.6,A34&lt;6.15,D34&gt;=0.8),4.1,IF(AND(G34&gt;=0.165,G34&lt;0.273,D34&lt;1.55,B34&gt;=2.6,A34&lt;6.15,D34&gt;=0.8),4.5,IF(AND(D34&lt;1.35,G34&gt;=0.273,D34&lt;1.55,B34&gt;=2.6,A34&lt;6.15,D34&gt;=0.8),4.08,IF(AND(D34&gt;=1.35,G34&gt;=0.273,D34&lt;1.55,B34&gt;=2.6,A34&lt;6.15,D34&gt;=0.8),4.4,IF(AND(D34&lt;1.45,F34&lt;2.5,B34&lt;3.15,A34&lt;7.05,A34&gt;=6.15,D34&gt;=0.8),4.38,IF(AND(D34&gt;=1.45,F34&lt;2.5,B34&lt;3.15,A34&lt;7.05,A34&gt;=6.15,D34&gt;=0.8),4.75,IF(AND(D34&gt;=2.25,F34&gt;=2.5,B34&lt;3.15,A34&lt;7.05,A34&gt;=6.15,D34&gt;=0.8),5.16,IF(AND(H34&lt;11.488,A34&lt;6.6,B34&gt;=3.15,A34&lt;7.05,A34&gt;=6.15,D34&gt;=0.8),6,IF(AND(H34&gt;=14.396,D34&lt;0.25,G34&lt;0.948,D34&lt;0.5,A34&gt;=4.5,H34&gt;=5.245,D34&lt;0.8),1.3,IF(AND(A34&gt;=5.55,D34&gt;=0.25,G34&lt;0.948,D34&lt;0.5,A34&gt;=4.5,H34&gt;=5.245,D34&lt;0.8),1.7,IF(AND(D34&lt;1.85,D34&lt;2.25,F34&gt;=2.5,B34&lt;3.15,A34&lt;7.05,A34&gt;=6.15,D34&gt;=0.8),5.6,IF(AND(G34&lt;0.669,H34&gt;=11.488,A34&lt;6.6,B34&gt;=3.15,A34&lt;7.05,A34&gt;=6.15,D34&gt;=0.8),4.7,IF(AND(G34&gt;=0.669,H34&gt;=11.488,A34&lt;6.6,B34&gt;=3.15,A34&lt;7.05,A34&gt;=6.15,D34&gt;=0.8),5.22,IF(AND(H34&lt;6.543,H34&lt;14.396,D34&lt;0.25,G34&lt;0.948,D34&lt;0.5,A34&gt;=4.5,H34&gt;=5.245,D34&lt;0.8),1.4,IF(AND(A34&lt;4.95,A34&lt;5.55,D34&gt;=0.25,G34&lt;0.948,D34&lt;0.5,A34&gt;=4.5,H34&gt;=5.245,D34&lt;0.8),1.4,IF(AND(A34&gt;=4.95,A34&lt;5.55,D34&gt;=0.25,G34&lt;0.948,D34&lt;0.5,A34&gt;=4.5,H34&gt;=5.245,D34&lt;0.8),1.48,IF(AND(H34&lt;10.667,D34&gt;=1.85,D34&lt;2.25,F34&gt;=2.5,B34&lt;3.15,A34&lt;7.05,A34&gt;=6.15,D34&gt;=0.8),5.25,IF(AND(H34&gt;=10.667,D34&gt;=1.85,D34&lt;2.25,F34&gt;=2.5,B34&lt;3.15,A34&lt;7.05,A34&gt;=6.15,D34&gt;=0.8),5.55,IF(AND(G34&lt;0.063,H34&gt;=6.543,H34&lt;14.396,D34&lt;0.25,G34&lt;0.948,D34&lt;0.5,A34&gt;=4.5,H34&gt;=5.245,D34&lt;0.8),1.4,IF(AND(H34&lt;9.212,G34&gt;=0.063,H34&gt;=6.543,H34&lt;14.396,D34&lt;0.25,G34&lt;0.948,D34&lt;0.5,A34&gt;=4.5,H34&gt;=5.245,D34&lt;0.8),1.475,IF(AND(H34&gt;=9.212,G34&gt;=0.063,H34&gt;=6.543,H34&lt;14.396,D34&lt;0.25,G34&lt;0.948,D34&lt;0.5,A34&gt;=4.5,H34&gt;=5.245,D34&lt;0.8),1.5,"shouldnthappen"))))))))))))))))))))))))))))))))</f>
        <v>1.48</v>
      </c>
      <c r="AN34" s="1" t="n">
        <f aca="false">IF(AND(D34&lt;0.7,A34&gt;=5.55),1.633,IF(AND(G34&lt;0.38,B34&lt;2.8,A34&lt;5.55),4.3,IF(AND(G34&gt;=0.38,B34&lt;2.8,A34&lt;5.55),3.325,IF(AND(D34&gt;=0.35,B34&gt;=2.8,A34&lt;5.55),1.6,IF(AND(B34&gt;=3.4,A34&lt;4.8,D34&lt;0.35,B34&gt;=2.8,A34&lt;5.55),1,IF(AND(H34&gt;=11.789,A34&lt;5.9,D34&lt;1.55,D34&gt;=0.7,A34&gt;=5.55),4.325,IF(AND(F34&gt;=2.5,A34&gt;=5.9,D34&lt;1.55,D34&gt;=0.7,A34&gt;=5.55),5.05,IF(AND(D34&lt;1.9,A34&gt;=7.25,D34&gt;=1.55,D34&gt;=0.7,A34&gt;=5.55),6.3,IF(AND(D34&gt;=1.9,A34&gt;=7.25,D34&gt;=1.55,D34&gt;=0.7,A34&gt;=5.55),6.4,IF(AND(A34&lt;4.35,B34&lt;3.4,A34&lt;4.8,D34&lt;0.35,B34&gt;=2.8,A34&lt;5.55),1.1,IF(AND(G34&gt;=0.934,B34&lt;3.45,A34&gt;=4.8,D34&lt;0.35,B34&gt;=2.8,A34&lt;5.55),1.7,IF(AND(H34&gt;=14.877,B34&gt;=3.45,A34&gt;=4.8,D34&lt;0.35,B34&gt;=2.8,A34&lt;5.55),1.3,IF(AND(B34&lt;2.6,H34&lt;11.789,A34&lt;5.9,D34&lt;1.55,D34&gt;=0.7,A34&gt;=5.55),3.9,IF(AND(B34&gt;=2.6,H34&lt;11.789,A34&lt;5.9,D34&lt;1.55,D34&gt;=0.7,A34&gt;=5.55),4.26,IF(AND(A34&lt;6.6,F34&lt;2.5,A34&gt;=5.9,D34&lt;1.55,D34&gt;=0.7,A34&gt;=5.55),4.625,IF(AND(A34&gt;=6.6,F34&lt;2.5,A34&gt;=5.9,D34&lt;1.55,D34&gt;=0.7,A34&gt;=5.55),4.475,IF(AND(B34&lt;2.6,D34&lt;2.05,A34&lt;7.25,D34&gt;=1.55,D34&gt;=0.7,A34&gt;=5.55),5.8,IF(AND(G34&gt;=0.743,D34&gt;=2.05,A34&lt;7.25,D34&gt;=1.55,D34&gt;=0.7,A34&gt;=5.55),5.1,IF(AND(G34&lt;0.422,A34&gt;=4.35,B34&lt;3.4,A34&lt;4.8,D34&lt;0.35,B34&gt;=2.8,A34&lt;5.55),1.367,IF(AND(G34&gt;=0.422,A34&gt;=4.35,B34&lt;3.4,A34&lt;4.8,D34&lt;0.35,B34&gt;=2.8,A34&lt;5.55),1.3,IF(AND(A34&lt;5.05,G34&lt;0.934,B34&lt;3.45,A34&gt;=4.8,D34&lt;0.35,B34&gt;=2.8,A34&lt;5.55),1.525,IF(AND(A34&gt;=5.05,G34&lt;0.934,B34&lt;3.45,A34&gt;=4.8,D34&lt;0.35,B34&gt;=2.8,A34&lt;5.55),1.5,IF(AND(G34&gt;=0.585,H34&lt;14.877,B34&gt;=3.45,A34&gt;=4.8,D34&lt;0.35,B34&gt;=2.8,A34&lt;5.55),1.54,IF(AND(G34&gt;=0.537,G34&lt;0.743,D34&gt;=2.05,A34&lt;7.25,D34&gt;=1.55,D34&gt;=0.7,A34&gt;=5.55),5.833,IF(AND(D34&gt;=0.25,G34&lt;0.585,H34&lt;14.877,B34&gt;=3.45,A34&gt;=4.8,D34&lt;0.35,B34&gt;=2.8,A34&lt;5.55),1.367,IF(AND(D34&lt;1.75,H34&lt;13.795,B34&gt;=2.6,D34&lt;2.05,A34&lt;7.25,D34&gt;=1.55,D34&gt;=0.7,A34&gt;=5.55),5.45,IF(AND(B34&lt;2.85,H34&gt;=13.795,B34&gt;=2.6,D34&lt;2.05,A34&lt;7.25,D34&gt;=1.55,D34&gt;=0.7,A34&gt;=5.55),5.1,IF(AND(B34&gt;=2.85,H34&gt;=13.795,B34&gt;=2.6,D34&lt;2.05,A34&lt;7.25,D34&gt;=1.55,D34&gt;=0.7,A34&gt;=5.55),4.82,IF(AND(G34&lt;0.353,G34&lt;0.537,G34&lt;0.743,D34&gt;=2.05,A34&lt;7.25,D34&gt;=1.55,D34&gt;=0.7,A34&gt;=5.55),5.425,IF(AND(G34&gt;=0.353,G34&lt;0.537,G34&lt;0.743,D34&gt;=2.05,A34&lt;7.25,D34&gt;=1.55,D34&gt;=0.7,A34&gt;=5.55),5.62,IF(AND(G34&lt;0.311,D34&lt;0.25,G34&lt;0.585,H34&lt;14.877,B34&gt;=3.45,A34&gt;=4.8,D34&lt;0.35,B34&gt;=2.8,A34&lt;5.55),1.5,IF(AND(G34&gt;=0.311,D34&lt;0.25,G34&lt;0.585,H34&lt;14.877,B34&gt;=3.45,A34&gt;=4.8,D34&lt;0.35,B34&gt;=2.8,A34&lt;5.55),1.4,IF(AND(B34&gt;=3.1,D34&gt;=1.75,H34&lt;13.795,B34&gt;=2.6,D34&lt;2.05,A34&lt;7.25,D34&gt;=1.55,D34&gt;=0.7,A34&gt;=5.55),5.1,IF(AND(B34&lt;2.85,B34&lt;3.1,D34&gt;=1.75,H34&lt;13.795,B34&gt;=2.6,D34&lt;2.05,A34&lt;7.25,D34&gt;=1.55,D34&gt;=0.7,A34&gt;=5.55),5.2,IF(AND(B34&gt;=2.85,B34&lt;3.1,D34&gt;=1.75,H34&lt;13.795,B34&gt;=2.6,D34&lt;2.05,A34&lt;7.25,D34&gt;=1.55,D34&gt;=0.7,A34&gt;=5.55),5.2,"shouldnthappen")))))))))))))))))))))))))))))))))))</f>
        <v>1.6</v>
      </c>
      <c r="AO34" s="1" t="n">
        <f aca="false">IF(AND(H34&gt;=14.529,G34&lt;0.633,D34&lt;0.8),1.3,IF(AND(A34&lt;5.05,G34&gt;=0.633,D34&lt;0.8),1.35,IF(AND(H34&gt;=14.379,H34&lt;14.529,G34&lt;0.633,D34&lt;0.8),1.7,IF(AND(B34&lt;3.35,A34&gt;=5.05,G34&gt;=0.633,D34&lt;0.8),1.7,IF(AND(D34&gt;=1.45,A34&lt;5.95,F34&lt;2.5,D34&gt;=0.8),4.5,IF(AND(D34&lt;1.35,A34&gt;=5.95,F34&lt;2.5,D34&gt;=0.8),4,IF(AND(D34&lt;1.85,G34&gt;=0.845,F34&gt;=2.5,D34&gt;=0.8),4.8,IF(AND(B34&gt;=4.3,H34&lt;14.379,H34&lt;14.529,G34&lt;0.633,D34&lt;0.8),1.5,IF(AND(A34&lt;5.25,B34&gt;=3.35,A34&gt;=5.05,G34&gt;=0.633,D34&lt;0.8),1.55,IF(AND(A34&gt;=5.25,B34&gt;=3.35,A34&gt;=5.05,G34&gt;=0.633,D34&lt;0.8),1.633,IF(AND(A34&lt;5.05,D34&lt;1.45,A34&lt;5.95,F34&lt;2.5,D34&gt;=0.8),3.3,IF(AND(G34&lt;0.293,D34&gt;=1.35,A34&gt;=5.95,F34&lt;2.5,D34&gt;=0.8),5,IF(AND(A34&gt;=6.6,D34&lt;2.05,G34&lt;0.845,F34&gt;=2.5,D34&gt;=0.8),5.8,IF(AND(B34&lt;3.05,D34&gt;=2.05,G34&lt;0.845,F34&gt;=2.5,D34&gt;=0.8),6.15,IF(AND(B34&lt;2.9,D34&gt;=1.85,G34&gt;=0.845,F34&gt;=2.5,D34&gt;=0.8),5.1,IF(AND(B34&gt;=2.9,D34&gt;=1.85,G34&gt;=0.845,F34&gt;=2.5,D34&gt;=0.8),5.2,IF(AND(B34&gt;=3.8,B34&lt;4.3,H34&lt;14.379,H34&lt;14.529,G34&lt;0.633,D34&lt;0.8),1.333,IF(AND(A34&lt;6.25,G34&gt;=0.293,D34&gt;=1.35,A34&gt;=5.95,F34&lt;2.5,D34&gt;=0.8),4.6,IF(AND(H34&lt;10.351,A34&lt;6.6,D34&lt;2.05,G34&lt;0.845,F34&gt;=2.5,D34&gt;=0.8),5.4,IF(AND(G34&gt;=0.364,B34&gt;=3.05,D34&gt;=2.05,G34&lt;0.845,F34&gt;=2.5,D34&gt;=0.8),5.66,IF(AND(G34&gt;=0.447,B34&lt;3.8,B34&lt;4.3,H34&lt;14.379,H34&lt;14.529,G34&lt;0.633,D34&lt;0.8),1.3,IF(AND(H34&lt;6.247,A34&lt;5.65,A34&gt;=5.05,D34&lt;1.45,A34&lt;5.95,F34&lt;2.5,D34&gt;=0.8),4.033,IF(AND(D34&lt;1.25,A34&gt;=5.65,A34&gt;=5.05,D34&lt;1.45,A34&lt;5.95,F34&lt;2.5,D34&gt;=0.8),3.88,IF(AND(D34&gt;=1.25,A34&gt;=5.65,A34&gt;=5.05,D34&lt;1.45,A34&lt;5.95,F34&lt;2.5,D34&gt;=0.8),4.35,IF(AND(B34&lt;2.65,A34&gt;=6.25,G34&gt;=0.293,D34&gt;=1.35,A34&gt;=5.95,F34&lt;2.5,D34&gt;=0.8),4.9,IF(AND(B34&lt;2.75,H34&gt;=10.351,A34&lt;6.6,D34&lt;2.05,G34&lt;0.845,F34&gt;=2.5,D34&gt;=0.8),5.1,IF(AND(B34&gt;=2.75,H34&gt;=10.351,A34&lt;6.6,D34&lt;2.05,G34&lt;0.845,F34&gt;=2.5,D34&gt;=0.8),4.95,IF(AND(B34&lt;3.15,G34&lt;0.364,B34&gt;=3.05,D34&gt;=2.05,G34&lt;0.845,F34&gt;=2.5,D34&gt;=0.8),5.28,IF(AND(B34&gt;=3.15,G34&lt;0.364,B34&gt;=3.05,D34&gt;=2.05,G34&lt;0.845,F34&gt;=2.5,D34&gt;=0.8),5.5,IF(AND(H34&lt;9.212,G34&lt;0.447,B34&lt;3.8,B34&lt;4.3,H34&lt;14.379,H34&lt;14.529,G34&lt;0.633,D34&lt;0.8),1.4,IF(AND(G34&lt;0.356,H34&gt;=6.247,A34&lt;5.65,A34&gt;=5.05,D34&lt;1.45,A34&lt;5.95,F34&lt;2.5,D34&gt;=0.8),4.2,IF(AND(B34&lt;3,B34&gt;=2.65,A34&gt;=6.25,G34&gt;=0.293,D34&gt;=1.35,A34&gt;=5.95,F34&lt;2.5,D34&gt;=0.8),4.6,IF(AND(B34&gt;=3,B34&gt;=2.65,A34&gt;=6.25,G34&gt;=0.293,D34&gt;=1.35,A34&gt;=5.95,F34&lt;2.5,D34&gt;=0.8),4.7,IF(AND(A34&lt;5.05,H34&gt;=9.212,G34&lt;0.447,B34&lt;3.8,B34&lt;4.3,H34&lt;14.379,H34&lt;14.529,G34&lt;0.633,D34&lt;0.8),1.533,IF(AND(A34&gt;=5.05,H34&gt;=9.212,G34&lt;0.447,B34&lt;3.8,B34&lt;4.3,H34&lt;14.379,H34&lt;14.529,G34&lt;0.633,D34&lt;0.8),1.425,IF(AND(A34&lt;5.35,G34&gt;=0.356,H34&gt;=6.247,A34&lt;5.65,A34&gt;=5.05,D34&lt;1.45,A34&lt;5.95,F34&lt;2.5,D34&gt;=0.8),3.9,IF(AND(A34&gt;=5.35,G34&gt;=0.356,H34&gt;=6.247,A34&lt;5.65,A34&gt;=5.05,D34&lt;1.45,A34&lt;5.95,F34&lt;2.5,D34&gt;=0.8),3.72,"shouldnthappen")))))))))))))))))))))))))))))))))))))</f>
        <v>1.633</v>
      </c>
      <c r="AP34" s="1" t="n">
        <f aca="false">IF(AND(F34&gt;=1.5,A34&lt;5.55),3.84,IF(AND(G34&gt;=0.52,A34&lt;4.75,F34&lt;1.5,A34&lt;5.55),1.16,IF(AND(A34&lt;5.65,A34&lt;5.85,D34&lt;1.55,A34&gt;=5.55),4.2,IF(AND(A34&gt;=5.65,A34&lt;5.85,D34&lt;1.55,A34&gt;=5.55),3.167,IF(AND(G34&gt;=0.798,A34&gt;=5.85,D34&lt;1.55,A34&gt;=5.55),4,IF(AND(F34&lt;2.5,H34&lt;14.1,D34&gt;=1.55,A34&gt;=5.55),4.84,IF(AND(A34&lt;7.2,H34&gt;=14.1,D34&gt;=1.55,A34&gt;=5.55),5.633,IF(AND(A34&gt;=7.2,H34&gt;=14.1,D34&gt;=1.55,A34&gt;=5.55),6.6,IF(AND(G34&lt;0.161,G34&lt;0.52,A34&lt;4.75,F34&lt;1.5,A34&lt;5.55),1.5,IF(AND(D34&gt;=0.5,G34&lt;0.676,A34&gt;=4.75,F34&lt;1.5,A34&lt;5.55),1.6,IF(AND(H34&lt;11.016,G34&gt;=0.676,A34&gt;=4.75,F34&lt;1.5,A34&lt;5.55),1.75,IF(AND(G34&lt;0.209,G34&lt;0.798,A34&gt;=5.85,D34&lt;1.55,A34&gt;=5.55),4.5,IF(AND(G34&gt;=0.74,F34&gt;=2.5,H34&lt;14.1,D34&gt;=1.55,A34&gt;=5.55),6.225,IF(AND(B34&lt;2.95,G34&gt;=0.161,G34&lt;0.52,A34&lt;4.75,F34&lt;1.5,A34&lt;5.55),1.4,IF(AND(B34&gt;=2.95,G34&gt;=0.161,G34&lt;0.52,A34&lt;4.75,F34&lt;1.5,A34&lt;5.55),1.34,IF(AND(B34&lt;3.15,D34&lt;0.5,G34&lt;0.676,A34&gt;=4.75,F34&lt;1.5,A34&lt;5.55),1.52,IF(AND(D34&lt;0.25,H34&gt;=11.016,G34&gt;=0.676,A34&gt;=4.75,F34&lt;1.5,A34&lt;5.55),1.567,IF(AND(D34&gt;=0.25,H34&gt;=11.016,G34&gt;=0.676,A34&gt;=4.75,F34&lt;1.5,A34&lt;5.55),1.5,IF(AND(H34&lt;7.47,G34&gt;=0.209,G34&lt;0.798,A34&gt;=5.85,D34&lt;1.55,A34&gt;=5.55),5.05,IF(AND(B34&lt;2.85,G34&lt;0.74,F34&gt;=2.5,H34&lt;14.1,D34&gt;=1.55,A34&gt;=5.55),5.35,IF(AND(B34&lt;3.3,B34&gt;=3.15,D34&lt;0.5,G34&lt;0.676,A34&gt;=4.75,F34&lt;1.5,A34&lt;5.55),1.2,IF(AND(D34&lt;1.45,H34&gt;=7.47,G34&gt;=0.209,G34&lt;0.798,A34&gt;=5.85,D34&lt;1.55,A34&gt;=5.55),4.66,IF(AND(D34&gt;=1.45,H34&gt;=7.47,G34&gt;=0.209,G34&lt;0.798,A34&gt;=5.85,D34&lt;1.55,A34&gt;=5.55),4.64,IF(AND(A34&gt;=7.05,B34&gt;=2.85,G34&lt;0.74,F34&gt;=2.5,H34&lt;14.1,D34&gt;=1.55,A34&gt;=5.55),5.8,IF(AND(B34&gt;=3.25,A34&lt;7.05,B34&gt;=2.85,G34&lt;0.74,F34&gt;=2.5,H34&lt;14.1,D34&gt;=1.55,A34&gt;=5.55),5.7,IF(AND(H34&gt;=13.641,D34&lt;0.25,B34&gt;=3.3,B34&gt;=3.15,D34&lt;0.5,G34&lt;0.676,A34&gt;=4.75,F34&lt;1.5,A34&lt;5.55),1.3,IF(AND(D34&lt;0.35,D34&gt;=0.25,B34&gt;=3.3,B34&gt;=3.15,D34&lt;0.5,G34&lt;0.676,A34&gt;=4.75,F34&lt;1.5,A34&lt;5.55),1.367,IF(AND(D34&gt;=0.35,D34&gt;=0.25,B34&gt;=3.3,B34&gt;=3.15,D34&lt;0.5,G34&lt;0.676,A34&gt;=4.75,F34&lt;1.5,A34&lt;5.55),1.3,IF(AND(A34&lt;6.35,B34&lt;3.25,A34&lt;7.05,B34&gt;=2.85,G34&lt;0.74,F34&gt;=2.5,H34&lt;14.1,D34&gt;=1.55,A34&gt;=5.55),5.6,IF(AND(A34&gt;=6.35,B34&lt;3.25,A34&lt;7.05,B34&gt;=2.85,G34&lt;0.74,F34&gt;=2.5,H34&lt;14.1,D34&gt;=1.55,A34&gt;=5.55),5.325,IF(AND(A34&lt;5.1,H34&lt;13.641,D34&lt;0.25,B34&gt;=3.3,B34&gt;=3.15,D34&lt;0.5,G34&lt;0.676,A34&gt;=4.75,F34&lt;1.5,A34&lt;5.55),1.4,IF(AND(H34&gt;=11.031,A34&gt;=5.1,H34&lt;13.641,D34&lt;0.25,B34&gt;=3.3,B34&gt;=3.15,D34&lt;0.5,G34&lt;0.676,A34&gt;=4.75,F34&lt;1.5,A34&lt;5.55),1.4,IF(AND(A34&lt;5.45,H34&lt;11.031,A34&gt;=5.1,H34&lt;13.641,D34&lt;0.25,B34&gt;=3.3,B34&gt;=3.15,D34&lt;0.5,G34&lt;0.676,A34&gt;=4.75,F34&lt;1.5,A34&lt;5.55),1.5,IF(AND(A34&gt;=5.45,H34&lt;11.031,A34&gt;=5.1,H34&lt;13.641,D34&lt;0.25,B34&gt;=3.3,B34&gt;=3.15,D34&lt;0.5,G34&lt;0.676,A34&gt;=4.75,F34&lt;1.5,A34&lt;5.55),1.4,"shouldnthappen"))))))))))))))))))))))))))))))))))</f>
        <v>1.5</v>
      </c>
      <c r="AQ34" s="1" t="n">
        <f aca="false">IF(AND(H34&lt;6.926,D34&gt;=0.35,F34&lt;1.5),1.9,IF(AND(G34&gt;=0.869,D34&gt;=1.75,F34&gt;=1.5),5.15,IF(AND(A34&lt;4.35,A34&lt;5.05,D34&lt;0.35,F34&lt;1.5),1.1,IF(AND(H34&lt;6.089,A34&gt;=5.05,D34&lt;0.35,F34&lt;1.5),1.7,IF(AND(H34&gt;=13.089,H34&gt;=6.926,D34&gt;=0.35,F34&lt;1.5),1.3,IF(AND(G34&lt;0.695,D34&lt;1.15,D34&lt;1.75,F34&gt;=1.5),3.62,IF(AND(G34&gt;=0.695,D34&lt;1.15,D34&lt;1.75,F34&gt;=1.5),3,IF(AND(G34&gt;=0.585,H34&gt;=6.089,A34&gt;=5.05,D34&lt;0.35,F34&lt;1.5),1.5,IF(AND(H34&lt;9.582,H34&lt;13.089,H34&gt;=6.926,D34&gt;=0.35,F34&lt;1.5),1.5,IF(AND(H34&gt;=9.582,H34&lt;13.089,H34&gt;=6.926,D34&gt;=0.35,F34&lt;1.5),1.6,IF(AND(D34&lt;1.35,H34&lt;9.349,D34&gt;=1.15,D34&lt;1.75,F34&gt;=1.5),3.867,IF(AND(D34&lt;2.05,A34&lt;7.05,G34&lt;0.869,D34&gt;=1.75,F34&gt;=1.5),4.9,IF(AND(B34&gt;=3.3,A34&gt;=7.05,G34&lt;0.869,D34&gt;=1.75,F34&gt;=1.5),6.1,IF(AND(G34&lt;0.347,H34&lt;11.218,A34&gt;=4.35,A34&lt;5.05,D34&lt;0.35,F34&lt;1.5),1.4,IF(AND(G34&gt;=0.347,H34&lt;11.218,A34&gt;=4.35,A34&lt;5.05,D34&lt;0.35,F34&lt;1.5),1.5,IF(AND(G34&gt;=0.265,H34&gt;=11.218,A34&gt;=4.35,A34&lt;5.05,D34&lt;0.35,F34&lt;1.5),1.45,IF(AND(A34&gt;=5.4,G34&lt;0.585,H34&gt;=6.089,A34&gt;=5.05,D34&lt;0.35,F34&lt;1.5),1.35,IF(AND(B34&gt;=2.9,D34&gt;=1.35,H34&lt;9.349,D34&gt;=1.15,D34&lt;1.75,F34&gt;=1.5),4.6,IF(AND(D34&gt;=1.35,A34&lt;6.15,H34&gt;=9.349,D34&gt;=1.15,D34&lt;1.75,F34&gt;=1.5),4.54,IF(AND(H34&lt;10.927,A34&gt;=6.15,H34&gt;=9.349,D34&gt;=1.15,D34&lt;1.75,F34&gt;=1.5),4.3,IF(AND(G34&lt;0.512,D34&gt;=2.05,A34&lt;7.05,G34&lt;0.869,D34&gt;=1.75,F34&gt;=1.5),5.533,IF(AND(G34&gt;=0.512,D34&gt;=2.05,A34&lt;7.05,G34&lt;0.869,D34&gt;=1.75,F34&gt;=1.5),5.88,IF(AND(H34&lt;11.551,B34&lt;3.3,A34&gt;=7.05,G34&lt;0.869,D34&gt;=1.75,F34&gt;=1.5),6.3,IF(AND(G34&lt;0.227,G34&lt;0.265,H34&gt;=11.218,A34&gt;=4.35,A34&lt;5.05,D34&lt;0.35,F34&lt;1.5),1.4,IF(AND(G34&gt;=0.227,G34&lt;0.265,H34&gt;=11.218,A34&gt;=4.35,A34&lt;5.05,D34&lt;0.35,F34&lt;1.5),1.26,IF(AND(H34&lt;11.031,A34&lt;5.4,G34&lt;0.585,H34&gt;=6.089,A34&gt;=5.05,D34&lt;0.35,F34&lt;1.5),1.5,IF(AND(H34&gt;=11.031,A34&lt;5.4,G34&lt;0.585,H34&gt;=6.089,A34&gt;=5.05,D34&lt;0.35,F34&lt;1.5),1.4,IF(AND(A34&lt;5.45,B34&lt;2.9,D34&gt;=1.35,H34&lt;9.349,D34&gt;=1.15,D34&lt;1.75,F34&gt;=1.5),4.5,IF(AND(A34&lt;5.9,D34&lt;1.35,A34&lt;6.15,H34&gt;=9.349,D34&gt;=1.15,D34&lt;1.75,F34&gt;=1.5),4.2,IF(AND(A34&gt;=5.9,D34&lt;1.35,A34&lt;6.15,H34&gt;=9.349,D34&gt;=1.15,D34&lt;1.75,F34&gt;=1.5),4,IF(AND(A34&gt;=6.75,H34&gt;=10.927,A34&gt;=6.15,H34&gt;=9.349,D34&gt;=1.15,D34&lt;1.75,F34&gt;=1.5),4.767,IF(AND(B34&lt;2.9,H34&gt;=11.551,B34&lt;3.3,A34&gt;=7.05,G34&lt;0.869,D34&gt;=1.75,F34&gt;=1.5),6.7,IF(AND(B34&gt;=2.9,H34&gt;=11.551,B34&lt;3.3,A34&gt;=7.05,G34&lt;0.869,D34&gt;=1.75,F34&gt;=1.5),6.6,IF(AND(B34&lt;2.45,A34&gt;=5.45,B34&lt;2.9,D34&gt;=1.35,H34&lt;9.349,D34&gt;=1.15,D34&lt;1.75,F34&gt;=1.5),5,IF(AND(B34&gt;=2.45,A34&gt;=5.45,B34&lt;2.9,D34&gt;=1.35,H34&lt;9.349,D34&gt;=1.15,D34&lt;1.75,F34&gt;=1.5),5.1,IF(AND(H34&lt;11.166,A34&lt;6.75,H34&gt;=10.927,A34&gt;=6.15,H34&gt;=9.349,D34&gt;=1.15,D34&lt;1.75,F34&gt;=1.5),4.9,IF(AND(G34&lt;0.228,H34&gt;=11.166,A34&lt;6.75,H34&gt;=10.927,A34&gt;=6.15,H34&gt;=9.349,D34&gt;=1.15,D34&lt;1.75,F34&gt;=1.5),4.7,IF(AND(H34&lt;13.531,G34&gt;=0.228,H34&gt;=11.166,A34&lt;6.75,H34&gt;=10.927,A34&gt;=6.15,H34&gt;=9.349,D34&gt;=1.15,D34&lt;1.75,F34&gt;=1.5),4.4,IF(AND(H34&gt;=13.531,G34&gt;=0.228,H34&gt;=11.166,A34&lt;6.75,H34&gt;=10.927,A34&gt;=6.15,H34&gt;=9.349,D34&gt;=1.15,D34&lt;1.75,F34&gt;=1.5),4.6,"shouldnthappen")))))))))))))))))))))))))))))))))))))))</f>
        <v>1.6</v>
      </c>
      <c r="AR34" s="1" t="n">
        <f aca="false">IF(AND(G34&gt;=0.93,B34&lt;3.65,F34&lt;1.5),1.7,IF(AND(H34&lt;6.542,B34&gt;=3.65,F34&lt;1.5),1.767,IF(AND(A34&gt;=7.05,D34&gt;=1.55,F34&gt;=1.5),6.3,IF(AND(G34&lt;0.123,H34&gt;=6.542,B34&gt;=3.65,F34&lt;1.5),1.367,IF(AND(A34&lt;5.15,A34&lt;5.65,D34&lt;1.55,F34&gt;=1.5),3.15,IF(AND(A34&lt;4.8,G34&gt;=0.447,G34&lt;0.93,B34&lt;3.65,F34&lt;1.5),1.24,IF(AND(A34&gt;=4.8,G34&gt;=0.447,G34&lt;0.93,B34&lt;3.65,F34&lt;1.5),1.4,IF(AND(G34&lt;0.151,G34&gt;=0.123,H34&gt;=6.542,B34&gt;=3.65,F34&lt;1.5),1.7,IF(AND(G34&gt;=0.151,G34&gt;=0.123,H34&gt;=6.542,B34&gt;=3.65,F34&lt;1.5),1.5,IF(AND(D34&gt;=1.45,A34&gt;=5.15,A34&lt;5.65,D34&lt;1.55,F34&gt;=1.5),4.5,IF(AND(B34&lt;2.65,D34&gt;=1.35,A34&gt;=5.65,D34&lt;1.55,F34&gt;=1.5),4.9,IF(AND(G34&lt;0.527,F34&lt;2.5,A34&lt;7.05,D34&gt;=1.55,F34&gt;=1.5),5.075,IF(AND(G34&gt;=0.527,F34&lt;2.5,A34&lt;7.05,D34&gt;=1.55,F34&gt;=1.5),4.7,IF(AND(A34&lt;4.65,G34&lt;0.265,G34&lt;0.447,G34&lt;0.93,B34&lt;3.65,F34&lt;1.5),1.42,IF(AND(G34&lt;0.3,G34&gt;=0.265,G34&lt;0.447,G34&lt;0.93,B34&lt;3.65,F34&lt;1.5),1.6,IF(AND(G34&gt;=0.3,G34&gt;=0.265,G34&lt;0.447,G34&lt;0.93,B34&lt;3.65,F34&lt;1.5),1.4,IF(AND(G34&lt;0.356,D34&lt;1.45,A34&gt;=5.15,A34&lt;5.65,D34&lt;1.55,F34&gt;=1.5),4.125,IF(AND(D34&lt;1.1,A34&lt;6.2,D34&lt;1.35,A34&gt;=5.65,D34&lt;1.55,F34&gt;=1.5),4.1,IF(AND(D34&gt;=1.1,A34&lt;6.2,D34&lt;1.35,A34&gt;=5.65,D34&lt;1.55,F34&gt;=1.5),4.175,IF(AND(H34&gt;=13.433,A34&gt;=6.2,D34&lt;1.35,A34&gt;=5.65,D34&lt;1.55,F34&gt;=1.5),4.6,IF(AND(G34&lt;0.437,B34&gt;=2.65,D34&gt;=1.35,A34&gt;=5.65,D34&lt;1.55,F34&gt;=1.5),4.625,IF(AND(G34&gt;=0.437,B34&gt;=2.65,D34&gt;=1.35,A34&gt;=5.65,D34&lt;1.55,F34&gt;=1.5),4.75,IF(AND(B34&gt;=3.15,H34&lt;11.146,F34&gt;=2.5,A34&lt;7.05,D34&gt;=1.55,F34&gt;=1.5),5.667,IF(AND(B34&lt;2.65,H34&gt;=11.146,F34&gt;=2.5,A34&lt;7.05,D34&gt;=1.55,F34&gt;=1.5),5.8,IF(AND(B34&lt;3.3,A34&gt;=4.65,G34&lt;0.265,G34&lt;0.447,G34&lt;0.93,B34&lt;3.65,F34&lt;1.5),1.32,IF(AND(B34&gt;=3.3,A34&gt;=4.65,G34&lt;0.265,G34&lt;0.447,G34&lt;0.93,B34&lt;3.65,F34&lt;1.5),1.425,IF(AND(B34&lt;2.8,G34&gt;=0.356,D34&lt;1.45,A34&gt;=5.15,A34&lt;5.65,D34&lt;1.55,F34&gt;=1.5),3.86,IF(AND(B34&gt;=2.8,G34&gt;=0.356,D34&lt;1.45,A34&gt;=5.15,A34&lt;5.65,D34&lt;1.55,F34&gt;=1.5),3.6,IF(AND(B34&lt;2.6,H34&lt;13.433,A34&gt;=6.2,D34&lt;1.35,A34&gt;=5.65,D34&lt;1.55,F34&gt;=1.5),4.4,IF(AND(B34&gt;=2.6,H34&lt;13.433,A34&gt;=6.2,D34&lt;1.35,A34&gt;=5.65,D34&lt;1.55,F34&gt;=1.5),4.3,IF(AND(G34&lt;0.151,B34&lt;3.15,H34&lt;11.146,F34&gt;=2.5,A34&lt;7.05,D34&gt;=1.55,F34&gt;=1.5),5.5,IF(AND(H34&lt;15.52,B34&gt;=2.65,H34&gt;=11.146,F34&gt;=2.5,A34&lt;7.05,D34&gt;=1.55,F34&gt;=1.5),5.4,IF(AND(H34&gt;=15.52,B34&gt;=2.65,H34&gt;=11.146,F34&gt;=2.5,A34&lt;7.05,D34&gt;=1.55,F34&gt;=1.5),5.733,IF(AND(H34&lt;10.74,G34&gt;=0.151,B34&lt;3.15,H34&lt;11.146,F34&gt;=2.5,A34&lt;7.05,D34&gt;=1.55,F34&gt;=1.5),5.12,IF(AND(H34&gt;=10.74,G34&gt;=0.151,B34&lt;3.15,H34&lt;11.146,F34&gt;=2.5,A34&lt;7.05,D34&gt;=1.55,F34&gt;=1.5),4.9,"shouldnthappen")))))))))))))))))))))))))))))))))))</f>
        <v>1.4</v>
      </c>
      <c r="AS34" s="1" t="n">
        <f aca="false">IF(AND(F34&gt;=1.5,A34&lt;5.55),4.18,IF(AND(F34&gt;=2.5,B34&lt;2.75,A34&gt;=5.55),5.38,IF(AND(G34&gt;=0.587,B34&lt;3.75,F34&lt;1.5,A34&lt;5.55),1.48,IF(AND(H34&lt;6.51,B34&gt;=3.75,F34&lt;1.5,A34&lt;5.55),1.9,IF(AND(H34&gt;=6.51,B34&gt;=3.75,F34&lt;1.5,A34&lt;5.55),1.425,IF(AND(G34&gt;=0.868,F34&lt;2.5,B34&lt;2.75,A34&gt;=5.55),4.65,IF(AND(F34&lt;1.5,D34&lt;1.55,B34&gt;=2.75,A34&gt;=5.55),1.7,IF(AND(G34&gt;=0.857,D34&gt;=1.55,B34&gt;=2.75,A34&gt;=5.55),5.033,IF(AND(G34&gt;=0.518,G34&lt;0.587,B34&lt;3.75,F34&lt;1.5,A34&lt;5.55),1,IF(AND(D34&lt;1.05,G34&lt;0.868,F34&lt;2.5,B34&lt;2.75,A34&gt;=5.55),3.5,IF(AND(G34&lt;0.404,D34&gt;=1.05,G34&lt;0.868,F34&lt;2.5,B34&lt;2.75,A34&gt;=5.55),4.2,IF(AND(G34&gt;=0.404,D34&gt;=1.05,G34&lt;0.868,F34&lt;2.5,B34&lt;2.75,A34&gt;=5.55),3.94,IF(AND(F34&lt;2.5,B34&lt;2.95,F34&gt;=1.5,D34&lt;1.55,B34&gt;=2.75,A34&gt;=5.55),4.68,IF(AND(F34&gt;=2.5,B34&lt;2.95,F34&gt;=1.5,D34&lt;1.55,B34&gt;=2.75,A34&gt;=5.55),5.1,IF(AND(H34&lt;10.883,B34&gt;=2.95,F34&gt;=1.5,D34&lt;1.55,B34&gt;=2.75,A34&gt;=5.55),4.15,IF(AND(H34&gt;=10.883,B34&gt;=2.95,F34&gt;=1.5,D34&lt;1.55,B34&gt;=2.75,A34&gt;=5.55),4.5,IF(AND(H34&gt;=14.1,D34&lt;2.05,G34&lt;0.857,D34&gt;=1.55,B34&gt;=2.75,A34&gt;=5.55),6.6,IF(AND(G34&lt;0.063,B34&lt;3.15,G34&lt;0.518,G34&lt;0.587,B34&lt;3.75,F34&lt;1.5,A34&lt;5.55),1.4,IF(AND(G34&gt;=0.063,B34&lt;3.15,G34&lt;0.518,G34&lt;0.587,B34&lt;3.75,F34&lt;1.5,A34&lt;5.55),1.5,IF(AND(H34&gt;=10.563,B34&gt;=3.15,G34&lt;0.518,G34&lt;0.587,B34&lt;3.75,F34&lt;1.5,A34&lt;5.55),1.325,IF(AND(B34&lt;2.95,H34&lt;14.1,D34&lt;2.05,G34&lt;0.857,D34&gt;=1.55,B34&gt;=2.75,A34&gt;=5.55),6.125,IF(AND(A34&lt;6.65,G34&lt;0.364,D34&gt;=2.05,G34&lt;0.857,D34&gt;=1.55,B34&gt;=2.75,A34&gt;=5.55),5.45,IF(AND(G34&gt;=0.774,G34&gt;=0.364,D34&gt;=2.05,G34&lt;0.857,D34&gt;=1.55,B34&gt;=2.75,A34&gt;=5.55),5.4,IF(AND(H34&gt;=9.279,H34&lt;10.563,B34&gt;=3.15,G34&lt;0.518,G34&lt;0.587,B34&lt;3.75,F34&lt;1.5,A34&lt;5.55),1.475,IF(AND(D34&lt;1.65,B34&gt;=2.95,H34&lt;14.1,D34&lt;2.05,G34&lt;0.857,D34&gt;=1.55,B34&gt;=2.75,A34&gt;=5.55),5.8,IF(AND(B34&lt;3.15,A34&gt;=6.65,G34&lt;0.364,D34&gt;=2.05,G34&lt;0.857,D34&gt;=1.55,B34&gt;=2.75,A34&gt;=5.55),5.3,IF(AND(B34&gt;=3.15,A34&gt;=6.65,G34&lt;0.364,D34&gt;=2.05,G34&lt;0.857,D34&gt;=1.55,B34&gt;=2.75,A34&gt;=5.55),5.7,IF(AND(A34&gt;=6.75,G34&lt;0.774,G34&gt;=0.364,D34&gt;=2.05,G34&lt;0.857,D34&gt;=1.55,B34&gt;=2.75,A34&gt;=5.55),5.9,IF(AND(G34&lt;0.417,H34&lt;9.279,H34&lt;10.563,B34&gt;=3.15,G34&lt;0.518,G34&lt;0.587,B34&lt;3.75,F34&lt;1.5,A34&lt;5.55),1.4,IF(AND(G34&gt;=0.417,H34&lt;9.279,H34&lt;10.563,B34&gt;=3.15,G34&lt;0.518,G34&lt;0.587,B34&lt;3.75,F34&lt;1.5,A34&lt;5.55),1.3,IF(AND(A34&lt;6.3,D34&gt;=1.65,B34&gt;=2.95,H34&lt;14.1,D34&lt;2.05,G34&lt;0.857,D34&gt;=1.55,B34&gt;=2.75,A34&gt;=5.55),4.9,IF(AND(A34&gt;=6.3,D34&gt;=1.65,B34&gt;=2.95,H34&lt;14.1,D34&lt;2.05,G34&lt;0.857,D34&gt;=1.55,B34&gt;=2.75,A34&gt;=5.55),5.3,IF(AND(G34&gt;=0.657,A34&lt;6.75,G34&lt;0.774,G34&gt;=0.364,D34&gt;=2.05,G34&lt;0.857,D34&gt;=1.55,B34&gt;=2.75,A34&gt;=5.55),6,IF(AND(B34&lt;3.2,G34&lt;0.657,A34&lt;6.75,G34&lt;0.774,G34&gt;=0.364,D34&gt;=2.05,G34&lt;0.857,D34&gt;=1.55,B34&gt;=2.75,A34&gt;=5.55),5.6,IF(AND(B34&gt;=3.2,G34&lt;0.657,A34&lt;6.75,G34&lt;0.774,G34&gt;=0.364,D34&gt;=2.05,G34&lt;0.857,D34&gt;=1.55,B34&gt;=2.75,A34&gt;=5.55),5.65,"shouldnthappen")))))))))))))))))))))))))))))))))))</f>
        <v>1.48</v>
      </c>
      <c r="AT34" s="1" t="n">
        <f aca="false">IF(AND(H34&gt;=16.284,A34&gt;=5.55),6.533,IF(AND(G34&gt;=0.52,A34&lt;4.85,A34&lt;5.55),1.05,IF(AND(G34&lt;0.227,G34&lt;0.52,A34&lt;4.85,A34&lt;5.55),1.4,IF(AND(G34&gt;=0.227,G34&lt;0.52,A34&lt;4.85,A34&lt;5.55),1.3,IF(AND(D34&gt;=0.45,F34&lt;1.5,A34&gt;=4.85,A34&lt;5.55),1.667,IF(AND(B34&gt;=2.75,F34&gt;=1.5,A34&gt;=4.85,A34&lt;5.55),4.5,IF(AND(F34&lt;2.5,B34&gt;=3.15,H34&lt;16.284,A34&gt;=5.55),4.7,IF(AND(G34&gt;=0.934,D34&lt;0.45,F34&lt;1.5,A34&gt;=4.85,A34&lt;5.55),1.7,IF(AND(D34&gt;=1.2,B34&lt;2.75,F34&gt;=1.5,A34&gt;=4.85,A34&lt;5.55),4.25,IF(AND(G34&gt;=0.774,F34&gt;=2.5,B34&gt;=3.15,H34&lt;16.284,A34&gt;=5.55),5.4,IF(AND(B34&lt;3.1,G34&lt;0.934,D34&lt;0.45,F34&lt;1.5,A34&gt;=4.85,A34&lt;5.55),1.6,IF(AND(D34&lt;1.05,D34&lt;1.2,B34&lt;2.75,F34&gt;=1.5,A34&gt;=4.85,A34&lt;5.55),3.433,IF(AND(D34&gt;=1.05,D34&lt;1.2,B34&lt;2.75,F34&gt;=1.5,A34&gt;=4.85,A34&lt;5.55),3.267,IF(AND(H34&lt;8.486,D34&lt;1.35,F34&lt;2.5,B34&lt;3.15,H34&lt;16.284,A34&gt;=5.55),3.85,IF(AND(D34&gt;=1.55,D34&gt;=1.35,F34&lt;2.5,B34&lt;3.15,H34&lt;16.284,A34&gt;=5.55),5.1,IF(AND(H34&lt;10.464,A34&lt;6.35,F34&gt;=2.5,B34&lt;3.15,H34&lt;16.284,A34&gt;=5.55),5.08,IF(AND(H34&gt;=10.464,A34&lt;6.35,F34&gt;=2.5,B34&lt;3.15,H34&lt;16.284,A34&gt;=5.55),4.9,IF(AND(D34&lt;1.85,A34&gt;=6.35,F34&gt;=2.5,B34&lt;3.15,H34&lt;16.284,A34&gt;=5.55),5.8,IF(AND(H34&gt;=10.393,G34&lt;0.774,F34&gt;=2.5,B34&gt;=3.15,H34&lt;16.284,A34&gt;=5.55),5.425,IF(AND(B34&lt;2.6,H34&gt;=8.486,D34&lt;1.35,F34&lt;2.5,B34&lt;3.15,H34&lt;16.284,A34&gt;=5.55),3.9,IF(AND(G34&gt;=0.567,D34&lt;1.55,D34&gt;=1.35,F34&lt;2.5,B34&lt;3.15,H34&lt;16.284,A34&gt;=5.55),4.4,IF(AND(B34&lt;3.25,H34&lt;10.393,G34&lt;0.774,F34&gt;=2.5,B34&gt;=3.15,H34&lt;16.284,A34&gt;=5.55),5.7,IF(AND(B34&gt;=3.25,H34&lt;10.393,G34&lt;0.774,F34&gt;=2.5,B34&gt;=3.15,H34&lt;16.284,A34&gt;=5.55),5.98,IF(AND(G34&lt;0.079,G34&lt;0.338,B34&gt;=3.1,G34&lt;0.934,D34&lt;0.45,F34&lt;1.5,A34&gt;=4.85,A34&lt;5.55),1.425,IF(AND(B34&lt;3.35,G34&gt;=0.338,B34&gt;=3.1,G34&lt;0.934,D34&lt;0.45,F34&lt;1.5,A34&gt;=4.85,A34&lt;5.55),1.4,IF(AND(G34&lt;0.404,B34&gt;=2.6,H34&gt;=8.486,D34&lt;1.35,F34&lt;2.5,B34&lt;3.15,H34&lt;16.284,A34&gt;=5.55),4.3,IF(AND(G34&gt;=0.404,B34&gt;=2.6,H34&gt;=8.486,D34&lt;1.35,F34&lt;2.5,B34&lt;3.15,H34&lt;16.284,A34&gt;=5.55),4.025,IF(AND(B34&gt;=3.05,G34&lt;0.567,D34&lt;1.55,D34&gt;=1.35,F34&lt;2.5,B34&lt;3.15,H34&lt;16.284,A34&gt;=5.55),4.7,IF(AND(A34&lt;6.45,H34&lt;10.667,D34&gt;=1.85,A34&gt;=6.35,F34&gt;=2.5,B34&lt;3.15,H34&lt;16.284,A34&gt;=5.55),5.3,IF(AND(A34&gt;=6.45,H34&lt;10.667,D34&gt;=1.85,A34&gt;=6.35,F34&gt;=2.5,B34&lt;3.15,H34&lt;16.284,A34&gt;=5.55),5.167,IF(AND(B34&lt;2.95,H34&gt;=10.667,D34&gt;=1.85,A34&gt;=6.35,F34&gt;=2.5,B34&lt;3.15,H34&lt;16.284,A34&gt;=5.55),5.6,IF(AND(B34&gt;=2.95,H34&gt;=10.667,D34&gt;=1.85,A34&gt;=6.35,F34&gt;=2.5,B34&lt;3.15,H34&lt;16.284,A34&gt;=5.55),5.5,IF(AND(H34&lt;10.325,G34&gt;=0.079,G34&lt;0.338,B34&gt;=3.1,G34&lt;0.934,D34&lt;0.45,F34&lt;1.5,A34&gt;=4.85,A34&lt;5.55),1.5,IF(AND(G34&lt;0.385,B34&gt;=3.35,G34&gt;=0.338,B34&gt;=3.1,G34&lt;0.934,D34&lt;0.45,F34&lt;1.5,A34&gt;=4.85,A34&lt;5.55),1.5,IF(AND(G34&gt;=0.385,B34&gt;=3.35,G34&gt;=0.338,B34&gt;=3.1,G34&lt;0.934,D34&lt;0.45,F34&lt;1.5,A34&gt;=4.85,A34&lt;5.55),1.42,IF(AND(B34&lt;2.5,B34&lt;3.05,G34&lt;0.567,D34&lt;1.55,D34&gt;=1.35,F34&lt;2.5,B34&lt;3.15,H34&lt;16.284,A34&gt;=5.55),4.5,IF(AND(B34&gt;=2.5,B34&lt;3.05,G34&lt;0.567,D34&lt;1.55,D34&gt;=1.35,F34&lt;2.5,B34&lt;3.15,H34&lt;16.284,A34&gt;=5.55),4.56,IF(AND(H34&lt;12.506,H34&gt;=10.325,G34&gt;=0.079,G34&lt;0.338,B34&gt;=3.1,G34&lt;0.934,D34&lt;0.45,F34&lt;1.5,A34&gt;=4.85,A34&lt;5.55),1.2,IF(AND(H34&gt;=12.506,H34&gt;=10.325,G34&gt;=0.079,G34&lt;0.338,B34&gt;=3.1,G34&lt;0.934,D34&lt;0.45,F34&lt;1.5,A34&gt;=4.85,A34&lt;5.55),1.3,"shouldnthappen")))))))))))))))))))))))))))))))))))))))</f>
        <v>1.42</v>
      </c>
      <c r="AU34" s="1" t="n">
        <f aca="false">IF(AND(G34&gt;=0.52,B34&lt;3.05,F34&lt;1.5),1.1,IF(AND(G34&lt;0.35,G34&lt;0.52,B34&lt;3.05,F34&lt;1.5),1.4,IF(AND(G34&gt;=0.35,G34&lt;0.52,B34&lt;3.05,F34&lt;1.5),1.3,IF(AND(G34&gt;=0.227,G34&lt;0.347,B34&gt;=3.05,F34&lt;1.5),1.32,IF(AND(H34&lt;6.417,G34&gt;=0.347,B34&gt;=3.05,F34&lt;1.5),1.7,IF(AND(A34&gt;=7.25,A34&gt;=6.6,F34&gt;=2.5,F34&gt;=1.5),6.35,IF(AND(G34&lt;0.11,G34&lt;0.227,G34&lt;0.347,B34&gt;=3.05,F34&lt;1.5),1.333,IF(AND(H34&lt;9.441,H34&gt;=6.417,G34&gt;=0.347,B34&gt;=3.05,F34&lt;1.5),1.425,IF(AND(B34&lt;2.75,G34&lt;0.451,H34&lt;10.266,F34&lt;2.5,F34&gt;=1.5),4,IF(AND(B34&gt;=2.75,G34&lt;0.451,H34&lt;10.266,F34&lt;2.5,F34&gt;=1.5),4.433,IF(AND(G34&gt;=0.865,G34&gt;=0.451,H34&lt;10.266,F34&lt;2.5,F34&gt;=1.5),4.2,IF(AND(B34&lt;2.45,H34&lt;13.665,H34&gt;=10.266,F34&lt;2.5,F34&gt;=1.5),3.7,IF(AND(G34&lt;0.302,H34&gt;=13.665,H34&gt;=10.266,F34&lt;2.5,F34&gt;=1.5),5,IF(AND(B34&lt;2.9,A34&lt;6.1,A34&lt;6.6,F34&gt;=2.5,F34&gt;=1.5),5.06,IF(AND(B34&gt;=2.9,A34&lt;6.1,A34&lt;6.6,F34&gt;=2.5,F34&gt;=1.5),4.8,IF(AND(B34&lt;3.05,A34&gt;=6.1,A34&lt;6.6,F34&gt;=2.5,F34&gt;=1.5),5.6,IF(AND(B34&gt;=3.05,A34&gt;=6.1,A34&lt;6.6,F34&gt;=2.5,F34&gt;=1.5),5.267,IF(AND(H34&gt;=14.564,A34&lt;7.25,A34&gt;=6.6,F34&gt;=2.5,F34&gt;=1.5),5.6,IF(AND(H34&gt;=14.309,G34&gt;=0.11,G34&lt;0.227,G34&lt;0.347,B34&gt;=3.05,F34&lt;1.5),1.7,IF(AND(D34&lt;0.4,H34&gt;=9.441,H34&gt;=6.417,G34&gt;=0.347,B34&gt;=3.05,F34&lt;1.5),1.5,IF(AND(D34&gt;=0.4,H34&gt;=9.441,H34&gt;=6.417,G34&gt;=0.347,B34&gt;=3.05,F34&lt;1.5),1.633,IF(AND(A34&lt;5.35,G34&lt;0.865,G34&gt;=0.451,H34&lt;10.266,F34&lt;2.5,F34&gt;=1.5),3.15,IF(AND(D34&lt;1.45,G34&gt;=0.302,H34&gt;=13.665,H34&gt;=10.266,F34&lt;2.5,F34&gt;=1.5),4.74,IF(AND(D34&gt;=1.45,G34&gt;=0.302,H34&gt;=13.665,H34&gt;=10.266,F34&lt;2.5,F34&gt;=1.5),4.567,IF(AND(H34&lt;8.836,H34&lt;14.564,A34&lt;7.25,A34&gt;=6.6,F34&gt;=2.5,F34&gt;=1.5),5.7,IF(AND(H34&gt;=8.836,H34&lt;14.564,A34&lt;7.25,A34&gt;=6.6,F34&gt;=2.5,F34&gt;=1.5),5.9,IF(AND(H34&lt;11.53,H34&lt;14.309,G34&gt;=0.11,G34&lt;0.227,G34&lt;0.347,B34&gt;=3.05,F34&lt;1.5),1.5,IF(AND(H34&gt;=11.53,H34&lt;14.309,G34&gt;=0.11,G34&lt;0.227,G34&lt;0.347,B34&gt;=3.05,F34&lt;1.5),1.467,IF(AND(H34&lt;9.386,A34&gt;=5.35,G34&lt;0.865,G34&gt;=0.451,H34&lt;10.266,F34&lt;2.5,F34&gt;=1.5),3.56,IF(AND(H34&gt;=9.386,A34&gt;=5.35,G34&lt;0.865,G34&gt;=0.451,H34&lt;10.266,F34&lt;2.5,F34&gt;=1.5),4.2,IF(AND(H34&lt;11.036,D34&lt;1.45,B34&gt;=2.45,H34&lt;13.665,H34&gt;=10.266,F34&lt;2.5,F34&gt;=1.5),4.45,IF(AND(H34&gt;=11.036,D34&lt;1.45,B34&gt;=2.45,H34&lt;13.665,H34&gt;=10.266,F34&lt;2.5,F34&gt;=1.5),4.1,IF(AND(G34&gt;=0.585,D34&gt;=1.45,B34&gt;=2.45,H34&lt;13.665,H34&gt;=10.266,F34&lt;2.5,F34&gt;=1.5),4.9,IF(AND(H34&lt;11.743,G34&lt;0.585,D34&gt;=1.45,B34&gt;=2.45,H34&lt;13.665,H34&gt;=10.266,F34&lt;2.5,F34&gt;=1.5),4.7,IF(AND(H34&gt;=11.743,G34&lt;0.585,D34&gt;=1.45,B34&gt;=2.45,H34&lt;13.665,H34&gt;=10.266,F34&lt;2.5,F34&gt;=1.5),4.5,"shouldnthappen")))))))))))))))))))))))))))))))))))</f>
        <v>1.633</v>
      </c>
      <c r="AV34" s="1" t="n">
        <f aca="false">IF(AND(G34&gt;=0.356,F34&gt;=1.5,A34&lt;5.75),3.52,IF(AND(A34&lt;7.25,A34&gt;=7.1,A34&gt;=5.75),5.875,IF(AND(A34&gt;=7.25,A34&gt;=7.1,A34&gt;=5.75),6.5,IF(AND(D34&gt;=0.35,G34&gt;=0.586,F34&lt;1.5,A34&lt;5.75),1.8,IF(AND(D34&lt;1.4,G34&lt;0.356,F34&gt;=1.5,A34&lt;5.75),4.2,IF(AND(D34&gt;=1.4,G34&lt;0.356,F34&gt;=1.5,A34&lt;5.75),4.5,IF(AND(H34&gt;=11.218,A34&lt;5.05,G34&lt;0.586,F34&lt;1.5,A34&lt;5.75),1.225,IF(AND(G34&gt;=0.253,A34&gt;=5.05,G34&lt;0.586,F34&lt;1.5,A34&lt;5.75),1.3,IF(AND(B34&gt;=3.75,D34&lt;0.35,G34&gt;=0.586,F34&lt;1.5,A34&lt;5.75),1.567,IF(AND(B34&lt;2.85,D34&lt;1.35,D34&lt;1.65,A34&lt;7.1,A34&gt;=5.75),4.26,IF(AND(B34&gt;=2.85,D34&lt;1.35,D34&lt;1.65,A34&lt;7.1,A34&gt;=5.75),4.45,IF(AND(A34&lt;6.05,H34&lt;12.921,D34&gt;=1.65,A34&lt;7.1,A34&gt;=5.75),5.1,IF(AND(H34&gt;=15.338,H34&gt;=12.921,D34&gt;=1.65,A34&lt;7.1,A34&gt;=5.75),5.55,IF(AND(G34&lt;0.418,H34&lt;11.218,A34&lt;5.05,G34&lt;0.586,F34&lt;1.5,A34&lt;5.75),1.42,IF(AND(G34&gt;=0.418,H34&lt;11.218,A34&lt;5.05,G34&lt;0.586,F34&lt;1.5,A34&lt;5.75),1.3,IF(AND(H34&gt;=13.321,G34&lt;0.253,A34&gt;=5.05,G34&lt;0.586,F34&lt;1.5,A34&lt;5.75),1.7,IF(AND(H34&lt;6.089,B34&lt;3.75,D34&lt;0.35,G34&gt;=0.586,F34&lt;1.5,A34&lt;5.75),1.7,IF(AND(H34&gt;=6.089,B34&lt;3.75,D34&lt;0.35,G34&gt;=0.586,F34&lt;1.5,A34&lt;5.75),1.5,IF(AND(B34&lt;2.9,D34&lt;1.45,D34&gt;=1.35,D34&lt;1.65,A34&lt;7.1,A34&gt;=5.75),4.8,IF(AND(B34&gt;=2.9,D34&lt;1.45,D34&gt;=1.35,D34&lt;1.65,A34&lt;7.1,A34&gt;=5.75),4.475,IF(AND(B34&lt;2.5,D34&gt;=1.45,D34&gt;=1.35,D34&lt;1.65,A34&lt;7.1,A34&gt;=5.75),4.5,IF(AND(H34&lt;8.884,A34&gt;=6.05,H34&lt;12.921,D34&gt;=1.65,A34&lt;7.1,A34&gt;=5.75),5.4,IF(AND(A34&lt;6.3,H34&lt;15.338,H34&gt;=12.921,D34&gt;=1.65,A34&lt;7.1,A34&gt;=5.75),4.967,IF(AND(A34&gt;=6.3,H34&lt;15.338,H34&gt;=12.921,D34&gt;=1.65,A34&lt;7.1,A34&gt;=5.75),5.133,IF(AND(H34&lt;10.826,H34&lt;13.321,G34&lt;0.253,A34&gt;=5.05,G34&lt;0.586,F34&lt;1.5,A34&lt;5.75),1.5,IF(AND(H34&gt;=10.826,H34&lt;13.321,G34&lt;0.253,A34&gt;=5.05,G34&lt;0.586,F34&lt;1.5,A34&lt;5.75),1.4,IF(AND(H34&lt;7.47,B34&gt;=2.5,D34&gt;=1.45,D34&gt;=1.35,D34&lt;1.65,A34&lt;7.1,A34&gt;=5.75),5.1,IF(AND(H34&gt;=7.47,B34&gt;=2.5,D34&gt;=1.45,D34&gt;=1.35,D34&lt;1.65,A34&lt;7.1,A34&gt;=5.75),4.725,IF(AND(H34&lt;9.637,H34&gt;=8.884,A34&gt;=6.05,H34&lt;12.921,D34&gt;=1.65,A34&lt;7.1,A34&gt;=5.75),5.9,IF(AND(B34&lt;2.6,H34&gt;=9.637,H34&gt;=8.884,A34&gt;=6.05,H34&lt;12.921,D34&gt;=1.65,A34&lt;7.1,A34&gt;=5.75),5.8,IF(AND(B34&lt;2.75,B34&gt;=2.6,H34&gt;=9.637,H34&gt;=8.884,A34&gt;=6.05,H34&lt;12.921,D34&gt;=1.65,A34&lt;7.1,A34&gt;=5.75),5.3,IF(AND(D34&lt;2.25,B34&gt;=2.75,B34&gt;=2.6,H34&gt;=9.637,H34&gt;=8.884,A34&gt;=6.05,H34&lt;12.921,D34&gt;=1.65,A34&lt;7.1,A34&gt;=5.75),5.6,IF(AND(D34&gt;=2.25,B34&gt;=2.75,B34&gt;=2.6,H34&gt;=9.637,H34&gt;=8.884,A34&gt;=6.05,H34&lt;12.921,D34&gt;=1.65,A34&lt;7.1,A34&gt;=5.75),5.5,"shouldnthappen")))))))))))))))))))))))))))))))))</f>
        <v>1.8</v>
      </c>
      <c r="AW34" s="1" t="n">
        <f aca="false">IF(AND(G34&gt;=0.905,F34&lt;1.5),1.767,IF(AND(H34&gt;=16.674,F34&gt;=1.5),6.55,IF(AND(A34&lt;4.35,H34&lt;14.344,G34&lt;0.905,F34&lt;1.5),1.1,IF(AND(B34&lt;3.65,H34&gt;=14.344,G34&lt;0.905,F34&lt;1.5),1.5,IF(AND(B34&gt;=3.65,H34&gt;=14.344,G34&lt;0.905,F34&lt;1.5),1.65,IF(AND(B34&lt;2.6,F34&gt;=2.5,H34&lt;16.674,F34&gt;=1.5),4.5,IF(AND(D34&gt;=0.45,A34&gt;=4.35,H34&lt;14.344,G34&lt;0.905,F34&lt;1.5),1.65,IF(AND(D34&lt;1.15,A34&lt;5.9,F34&lt;2.5,H34&lt;16.674,F34&gt;=1.5),3.56,IF(AND(B34&lt;2.75,A34&gt;=5.9,F34&lt;2.5,H34&lt;16.674,F34&gt;=1.5),5,IF(AND(H34&lt;13.531,B34&gt;=2.75,A34&gt;=5.9,F34&lt;2.5,H34&lt;16.674,F34&gt;=1.5),4.333,IF(AND(B34&lt;3.2,G34&gt;=0.669,B34&gt;=2.6,F34&gt;=2.5,H34&lt;16.674,F34&gt;=1.5),5.08,IF(AND(B34&gt;=3.2,G34&gt;=0.669,B34&gt;=2.6,F34&gt;=2.5,H34&lt;16.674,F34&gt;=1.5),5.4,IF(AND(B34&lt;3.15,A34&lt;5.05,D34&lt;0.45,A34&gt;=4.35,H34&lt;14.344,G34&lt;0.905,F34&lt;1.5),1.45,IF(AND(A34&gt;=5.55,A34&gt;=5.05,D34&lt;0.45,A34&gt;=4.35,H34&lt;14.344,G34&lt;0.905,F34&lt;1.5),1.5,IF(AND(A34&lt;5.55,A34&lt;5.65,D34&gt;=1.15,A34&lt;5.9,F34&lt;2.5,H34&lt;16.674,F34&gt;=1.5),3.95,IF(AND(A34&gt;=5.55,A34&lt;5.65,D34&gt;=1.15,A34&lt;5.9,F34&lt;2.5,H34&lt;16.674,F34&gt;=1.5),3.82,IF(AND(G34&lt;0.39,A34&gt;=5.65,D34&gt;=1.15,A34&lt;5.9,F34&lt;2.5,H34&lt;16.674,F34&gt;=1.5),4.35,IF(AND(G34&gt;=0.39,A34&gt;=5.65,D34&gt;=1.15,A34&lt;5.9,F34&lt;2.5,H34&lt;16.674,F34&gt;=1.5),3.95,IF(AND(G34&lt;0.466,H34&gt;=13.531,B34&gt;=2.75,A34&gt;=5.9,F34&lt;2.5,H34&lt;16.674,F34&gt;=1.5),4.8,IF(AND(G34&gt;=0.466,H34&gt;=13.531,B34&gt;=2.75,A34&gt;=5.9,F34&lt;2.5,H34&lt;16.674,F34&gt;=1.5),4.7,IF(AND(H34&lt;10.144,D34&lt;2.05,G34&lt;0.669,B34&gt;=2.6,F34&gt;=2.5,H34&lt;16.674,F34&gt;=1.5),5.3,IF(AND(H34&gt;=10.144,D34&lt;2.05,G34&lt;0.669,B34&gt;=2.6,F34&gt;=2.5,H34&lt;16.674,F34&gt;=1.5),5.133,IF(AND(D34&gt;=2.45,D34&gt;=2.05,G34&lt;0.669,B34&gt;=2.6,F34&gt;=2.5,H34&lt;16.674,F34&gt;=1.5),5.9,IF(AND(B34&lt;3.25,B34&gt;=3.15,A34&lt;5.05,D34&lt;0.45,A34&gt;=4.35,H34&lt;14.344,G34&lt;0.905,F34&lt;1.5),1.2,IF(AND(B34&gt;=3.25,B34&gt;=3.15,A34&lt;5.05,D34&lt;0.45,A34&gt;=4.35,H34&lt;14.344,G34&lt;0.905,F34&lt;1.5),1.36,IF(AND(B34&gt;=3.8,A34&lt;5.55,A34&gt;=5.05,D34&lt;0.45,A34&gt;=4.35,H34&lt;14.344,G34&lt;0.905,F34&lt;1.5),1.3,IF(AND(G34&lt;0.05,B34&lt;3.8,A34&lt;5.55,A34&gt;=5.05,D34&lt;0.45,A34&gt;=4.35,H34&lt;14.344,G34&lt;0.905,F34&lt;1.5),1.4,IF(AND(G34&lt;0.107,G34&lt;0.395,D34&lt;2.45,D34&gt;=2.05,G34&lt;0.669,B34&gt;=2.6,F34&gt;=2.5,H34&lt;16.674,F34&gt;=1.5),5.667,IF(AND(G34&lt;0.537,G34&gt;=0.395,D34&lt;2.45,D34&gt;=2.05,G34&lt;0.669,B34&gt;=2.6,F34&gt;=2.5,H34&lt;16.674,F34&gt;=1.5),5.6,IF(AND(G34&gt;=0.537,G34&gt;=0.395,D34&lt;2.45,D34&gt;=2.05,G34&lt;0.669,B34&gt;=2.6,F34&gt;=2.5,H34&lt;16.674,F34&gt;=1.5),5.775,IF(AND(B34&lt;3.6,G34&gt;=0.05,B34&lt;3.8,A34&lt;5.55,A34&gt;=5.05,D34&lt;0.45,A34&gt;=4.35,H34&lt;14.344,G34&lt;0.905,F34&lt;1.5),1.475,IF(AND(B34&gt;=3.6,G34&gt;=0.05,B34&lt;3.8,A34&lt;5.55,A34&gt;=5.05,D34&lt;0.45,A34&gt;=4.35,H34&lt;14.344,G34&lt;0.905,F34&lt;1.5),1.5,IF(AND(G34&lt;0.312,G34&gt;=0.107,G34&lt;0.395,D34&lt;2.45,D34&gt;=2.05,G34&lt;0.669,B34&gt;=2.6,F34&gt;=2.5,H34&lt;16.674,F34&gt;=1.5),5.18,IF(AND(G34&gt;=0.312,G34&gt;=0.107,G34&lt;0.395,D34&lt;2.45,D34&gt;=2.05,G34&lt;0.669,B34&gt;=2.6,F34&gt;=2.5,H34&lt;16.674,F34&gt;=1.5),5.4,"shouldnthappen"))))))))))))))))))))))))))))))))))</f>
        <v>1.475</v>
      </c>
      <c r="AX34" s="1" t="n">
        <f aca="false">IF(AND(D34&gt;=1.3,B34&gt;=3.45),6.25,IF(AND(B34&lt;2.75,A34&lt;5.25,B34&lt;3.45),3.9,IF(AND(D34&lt;0.25,D34&lt;1.3,B34&gt;=3.45),1.16,IF(AND(A34&gt;=5.05,B34&gt;=2.75,A34&lt;5.25,B34&lt;3.45),1.7,IF(AND(D34&lt;0.7,F34&lt;2.5,A34&gt;=5.25,B34&lt;3.45),1.5,IF(AND(H34&gt;=16.284,F34&gt;=2.5,A34&gt;=5.25,B34&lt;3.45),6.6,IF(AND(G34&lt;0.123,D34&gt;=0.25,D34&lt;1.3,B34&gt;=3.45),1.3,IF(AND(A34&lt;4.5,A34&lt;5.05,B34&gt;=2.75,A34&lt;5.25,B34&lt;3.45),1.3,IF(AND(A34&lt;5.05,G34&gt;=0.123,D34&gt;=0.25,D34&lt;1.3,B34&gt;=3.45),1.6,IF(AND(B34&lt;3.15,A34&gt;=4.5,A34&lt;5.05,B34&gt;=2.75,A34&lt;5.25,B34&lt;3.45),1.54,IF(AND(B34&gt;=3.15,A34&gt;=4.5,A34&lt;5.05,B34&gt;=2.75,A34&lt;5.25,B34&lt;3.45),1.35,IF(AND(D34&gt;=1.4,A34&lt;5.9,D34&gt;=0.7,F34&lt;2.5,A34&gt;=5.25,B34&lt;3.45),4.5,IF(AND(D34&gt;=1.55,A34&gt;=5.9,D34&gt;=0.7,F34&lt;2.5,A34&gt;=5.25,B34&lt;3.45),4.95,IF(AND(G34&gt;=0.682,D34&gt;=2.05,H34&lt;16.284,F34&gt;=2.5,A34&gt;=5.25,B34&lt;3.45),5.26,IF(AND(A34&lt;5.4,A34&gt;=5.05,G34&gt;=0.123,D34&gt;=0.25,D34&lt;1.3,B34&gt;=3.45),1.64,IF(AND(A34&gt;=5.4,A34&gt;=5.05,G34&gt;=0.123,D34&gt;=0.25,D34&lt;1.3,B34&gt;=3.45),1.6,IF(AND(G34&lt;0.372,D34&lt;1.4,A34&lt;5.9,D34&gt;=0.7,F34&lt;2.5,A34&gt;=5.25,B34&lt;3.45),4.175,IF(AND(D34&lt;1.35,D34&lt;1.55,A34&gt;=5.9,D34&gt;=0.7,F34&lt;2.5,A34&gt;=5.25,B34&lt;3.45),4.2,IF(AND(B34&lt;2.35,G34&lt;0.596,D34&lt;2.05,H34&lt;16.284,F34&gt;=2.5,A34&gt;=5.25,B34&lt;3.45),5,IF(AND(G34&gt;=0.888,G34&gt;=0.596,D34&lt;2.05,H34&lt;16.284,F34&gt;=2.5,A34&gt;=5.25,B34&lt;3.45),4.8,IF(AND(A34&gt;=6.85,G34&lt;0.682,D34&gt;=2.05,H34&lt;16.284,F34&gt;=2.5,A34&gt;=5.25,B34&lt;3.45),5.4,IF(AND(A34&gt;=5.75,G34&gt;=0.372,D34&lt;1.4,A34&lt;5.9,D34&gt;=0.7,F34&lt;2.5,A34&gt;=5.25,B34&lt;3.45),3.933,IF(AND(A34&gt;=6.75,D34&gt;=1.35,D34&lt;1.55,A34&gt;=5.9,D34&gt;=0.7,F34&lt;2.5,A34&gt;=5.25,B34&lt;3.45),4.8,IF(AND(H34&lt;11.084,B34&gt;=2.35,G34&lt;0.596,D34&lt;2.05,H34&lt;16.284,F34&gt;=2.5,A34&gt;=5.25,B34&lt;3.45),5.3,IF(AND(H34&lt;8.435,G34&lt;0.888,G34&gt;=0.596,D34&lt;2.05,H34&lt;16.284,F34&gt;=2.5,A34&gt;=5.25,B34&lt;3.45),5.1,IF(AND(H34&gt;=8.435,G34&lt;0.888,G34&gt;=0.596,D34&lt;2.05,H34&lt;16.284,F34&gt;=2.5,A34&gt;=5.25,B34&lt;3.45),4.94,IF(AND(B34&lt;3.15,A34&lt;6.85,G34&lt;0.682,D34&gt;=2.05,H34&lt;16.284,F34&gt;=2.5,A34&gt;=5.25,B34&lt;3.45),5.6,IF(AND(B34&gt;=3.15,A34&lt;6.85,G34&lt;0.682,D34&gt;=2.05,H34&lt;16.284,F34&gt;=2.5,A34&gt;=5.25,B34&lt;3.45),5.74,IF(AND(G34&lt;0.572,A34&lt;5.75,G34&gt;=0.372,D34&lt;1.4,A34&lt;5.9,D34&gt;=0.7,F34&lt;2.5,A34&gt;=5.25,B34&lt;3.45),3.7,IF(AND(D34&lt;1.45,A34&lt;6.75,D34&gt;=1.35,D34&lt;1.55,A34&gt;=5.9,D34&gt;=0.7,F34&lt;2.5,A34&gt;=5.25,B34&lt;3.45),4.46,IF(AND(D34&gt;=1.45,A34&lt;6.75,D34&gt;=1.35,D34&lt;1.55,A34&gt;=5.9,D34&gt;=0.7,F34&lt;2.5,A34&gt;=5.25,B34&lt;3.45),4.567,IF(AND(H34&lt;12.532,H34&gt;=11.084,B34&gt;=2.35,G34&lt;0.596,D34&lt;2.05,H34&lt;16.284,F34&gt;=2.5,A34&gt;=5.25,B34&lt;3.45),5.8,IF(AND(H34&gt;=12.532,H34&gt;=11.084,B34&gt;=2.35,G34&lt;0.596,D34&lt;2.05,H34&lt;16.284,F34&gt;=2.5,A34&gt;=5.25,B34&lt;3.45),5.667,IF(AND(A34&gt;=5.65,G34&gt;=0.572,A34&lt;5.75,G34&gt;=0.372,D34&lt;1.4,A34&lt;5.9,D34&gt;=0.7,F34&lt;2.5,A34&gt;=5.25,B34&lt;3.45),4.2,IF(AND(G34&lt;0.862,A34&lt;5.65,G34&gt;=0.572,A34&lt;5.75,G34&gt;=0.372,D34&lt;1.4,A34&lt;5.9,D34&gt;=0.7,F34&lt;2.5,A34&gt;=5.25,B34&lt;3.45),3.9,IF(AND(G34&gt;=0.862,A34&lt;5.65,G34&gt;=0.572,A34&lt;5.75,G34&gt;=0.372,D34&lt;1.4,A34&lt;5.9,D34&gt;=0.7,F34&lt;2.5,A34&gt;=5.25,B34&lt;3.45),4,"shouldnthappen"))))))))))))))))))))))))))))))))))))</f>
        <v>1.5</v>
      </c>
      <c r="AY34" s="1" t="n">
        <f aca="false">IF(AND(H34&gt;=8.233,D34&gt;=0.8,A34&lt;5.55),3.525,IF(AND(B34&lt;2.9,H34&gt;=15.534,A34&gt;=5.55),4.8,IF(AND(H34&gt;=12.259,A34&lt;4.75,D34&lt;0.8,A34&lt;5.55),1.25,IF(AND(B34&gt;=3.85,A34&gt;=4.75,D34&lt;0.8,A34&lt;5.55),1.425,IF(AND(D34&lt;1.55,H34&lt;8.233,D34&gt;=0.8,A34&lt;5.55),3.975,IF(AND(D34&gt;=1.55,H34&lt;8.233,D34&gt;=0.8,A34&lt;5.55),4.5,IF(AND(D34&lt;0.65,D34&lt;1.7,H34&lt;15.534,A34&gt;=5.55),1.7,IF(AND(A34&gt;=7.05,D34&gt;=1.7,H34&lt;15.534,A34&gt;=5.55),6.3,IF(AND(B34&gt;=3.35,B34&gt;=2.9,H34&gt;=15.534,A34&gt;=5.55),5.4,IF(AND(B34&lt;3.1,H34&lt;12.259,A34&lt;4.75,D34&lt;0.8,A34&lt;5.55),1.367,IF(AND(B34&gt;=3.1,H34&lt;12.259,A34&lt;4.75,D34&lt;0.8,A34&lt;5.55),1.4,IF(AND(G34&gt;=0.905,B34&lt;3.85,A34&gt;=4.75,D34&lt;0.8,A34&lt;5.55),1.9,IF(AND(H34&lt;15.681,B34&lt;3.35,B34&gt;=2.9,H34&gt;=15.534,A34&gt;=5.55),5.8,IF(AND(H34&gt;=15.681,B34&lt;3.35,B34&gt;=2.9,H34&gt;=15.534,A34&gt;=5.55),5.7,IF(AND(H34&gt;=14.877,G34&lt;0.905,B34&lt;3.85,A34&gt;=4.75,D34&lt;0.8,A34&lt;5.55),1.3,IF(AND(D34&gt;=1.25,B34&lt;2.65,D34&gt;=0.65,D34&lt;1.7,H34&lt;15.534,A34&gt;=5.55),4.433,IF(AND(G34&gt;=0.622,B34&lt;3.15,A34&lt;7.05,D34&gt;=1.7,H34&lt;15.534,A34&gt;=5.55),5.08,IF(AND(H34&gt;=13.42,B34&gt;=3.15,A34&lt;7.05,D34&gt;=1.7,H34&lt;15.534,A34&gt;=5.55),5.1,IF(AND(G34&lt;0.265,H34&lt;14.877,G34&lt;0.905,B34&lt;3.85,A34&gt;=4.75,D34&lt;0.8,A34&lt;5.55),1.2,IF(AND(A34&lt;5.75,D34&lt;1.25,B34&lt;2.65,D34&gt;=0.65,D34&lt;1.7,H34&lt;15.534,A34&gt;=5.55),3.7,IF(AND(A34&gt;=5.75,D34&lt;1.25,B34&lt;2.65,D34&gt;=0.65,D34&lt;1.7,H34&lt;15.534,A34&gt;=5.55),4,IF(AND(G34&gt;=0.652,D34&lt;1.35,B34&gt;=2.65,D34&gt;=0.65,D34&lt;1.7,H34&lt;15.534,A34&gt;=5.55),3.6,IF(AND(H34&lt;7.47,D34&gt;=1.35,B34&gt;=2.65,D34&gt;=0.65,D34&lt;1.7,H34&lt;15.534,A34&gt;=5.55),5.1,IF(AND(H34&lt;10.914,G34&lt;0.622,B34&lt;3.15,A34&lt;7.05,D34&gt;=1.7,H34&lt;15.534,A34&gt;=5.55),5.36,IF(AND(H34&gt;=10.914,G34&lt;0.622,B34&lt;3.15,A34&lt;7.05,D34&gt;=1.7,H34&lt;15.534,A34&gt;=5.55),5.64,IF(AND(G34&gt;=0.657,H34&lt;13.42,B34&gt;=3.15,A34&lt;7.05,D34&gt;=1.7,H34&lt;15.534,A34&gt;=5.55),6,IF(AND(G34&gt;=0.782,G34&gt;=0.265,H34&lt;14.877,G34&lt;0.905,B34&lt;3.85,A34&gt;=4.75,D34&lt;0.8,A34&lt;5.55),1.48,IF(AND(H34&lt;11.286,G34&lt;0.652,D34&lt;1.35,B34&gt;=2.65,D34&gt;=0.65,D34&lt;1.7,H34&lt;15.534,A34&gt;=5.55),4.24,IF(AND(H34&gt;=11.286,G34&lt;0.652,D34&lt;1.35,B34&gt;=2.65,D34&gt;=0.65,D34&lt;1.7,H34&lt;15.534,A34&gt;=5.55),4.05,IF(AND(G34&lt;0.413,H34&gt;=7.47,D34&gt;=1.35,B34&gt;=2.65,D34&gt;=0.65,D34&lt;1.7,H34&lt;15.534,A34&gt;=5.55),5.1,IF(AND(H34&lt;11.325,G34&lt;0.657,H34&lt;13.42,B34&gt;=3.15,A34&lt;7.05,D34&gt;=1.7,H34&lt;15.534,A34&gt;=5.55),5.8,IF(AND(H34&gt;=11.325,G34&lt;0.657,H34&lt;13.42,B34&gt;=3.15,A34&lt;7.05,D34&gt;=1.7,H34&lt;15.534,A34&gt;=5.55),5.6,IF(AND(D34&gt;=0.35,G34&lt;0.782,G34&gt;=0.265,H34&lt;14.877,G34&lt;0.905,B34&lt;3.85,A34&gt;=4.75,D34&lt;0.8,A34&lt;5.55),1.633,IF(AND(B34&lt;2.85,G34&gt;=0.413,H34&gt;=7.47,D34&gt;=1.35,B34&gt;=2.65,D34&gt;=0.65,D34&lt;1.7,H34&lt;15.534,A34&gt;=5.55),4.6,IF(AND(D34&lt;0.15,D34&lt;0.35,G34&lt;0.782,G34&gt;=0.265,H34&lt;14.877,G34&lt;0.905,B34&lt;3.85,A34&gt;=4.75,D34&lt;0.8,A34&lt;5.55),1.5,IF(AND(D34&gt;=0.15,D34&lt;0.35,G34&lt;0.782,G34&gt;=0.265,H34&lt;14.877,G34&lt;0.905,B34&lt;3.85,A34&gt;=4.75,D34&lt;0.8,A34&lt;5.55),1.543,IF(AND(A34&gt;=6.8,B34&gt;=2.85,G34&gt;=0.413,H34&gt;=7.47,D34&gt;=1.35,B34&gt;=2.65,D34&gt;=0.65,D34&lt;1.7,H34&lt;15.534,A34&gt;=5.55),4.9,IF(AND(H34&lt;13.531,A34&lt;6.8,B34&gt;=2.85,G34&gt;=0.413,H34&gt;=7.47,D34&gt;=1.35,B34&gt;=2.65,D34&gt;=0.65,D34&lt;1.7,H34&lt;15.534,A34&gt;=5.55),4.5,IF(AND(H34&gt;=13.531,A34&lt;6.8,B34&gt;=2.85,G34&gt;=0.413,H34&gt;=7.47,D34&gt;=1.35,B34&gt;=2.65,D34&gt;=0.65,D34&lt;1.7,H34&lt;15.534,A34&gt;=5.55),4.7,"shouldnthappen")))))))))))))))))))))))))))))))))))))))</f>
        <v>1.48</v>
      </c>
      <c r="AZ34" s="1" t="n">
        <f aca="false">IF(AND(H34&gt;=15.371,B34&gt;=3.35),5.4,IF(AND(G34&gt;=0.851,H34&gt;=15.244,B34&lt;3.35),4.75,IF(AND(F34&gt;=2,H34&lt;15.371,B34&gt;=3.35),5.6,IF(AND(B34&lt;2.75,A34&lt;5.15,H34&lt;15.244,B34&lt;3.35),3.42,IF(AND(A34&gt;=7.25,G34&lt;0.851,H34&gt;=15.244,B34&lt;3.35),6.6,IF(AND(A34&lt;4.45,B34&gt;=2.75,A34&lt;5.15,H34&lt;15.244,B34&lt;3.35),1.1,IF(AND(G34&lt;0.527,A34&lt;7.25,G34&lt;0.851,H34&gt;=15.244,B34&lt;3.35),5.08,IF(AND(G34&gt;=0.527,A34&lt;7.25,G34&lt;0.851,H34&gt;=15.244,B34&lt;3.35),5.8,IF(AND(D34&gt;=0.35,B34&lt;3.7,F34&lt;2,H34&lt;15.371,B34&gt;=3.35),1.55,IF(AND(H34&lt;6.542,B34&gt;=3.7,F34&lt;2,H34&lt;15.371,B34&gt;=3.35),1.9,IF(AND(B34&lt;3.25,A34&gt;=4.45,B34&gt;=2.75,A34&lt;5.15,H34&lt;15.244,B34&lt;3.35),1.46,IF(AND(B34&gt;=3.25,A34&gt;=4.45,B34&gt;=2.75,A34&lt;5.15,H34&lt;15.244,B34&lt;3.35),1.7,IF(AND(H34&lt;13.654,B34&gt;=2.95,D34&lt;1.45,A34&gt;=5.15,H34&lt;15.244,B34&lt;3.35),4.3,IF(AND(H34&gt;=13.654,B34&gt;=2.95,D34&lt;1.45,A34&gt;=5.15,H34&lt;15.244,B34&lt;3.35),4.625,IF(AND(F34&gt;=2.5,D34&lt;1.75,D34&gt;=1.45,A34&gt;=5.15,H34&lt;15.244,B34&lt;3.35),5.3,IF(AND(G34&gt;=0.853,D34&gt;=1.75,D34&gt;=1.45,A34&gt;=5.15,H34&lt;15.244,B34&lt;3.35),5.15,IF(AND(D34&gt;=0.25,D34&lt;0.35,B34&lt;3.7,F34&lt;2,H34&lt;15.371,B34&gt;=3.35),1.3,IF(AND(B34&lt;3.85,H34&gt;=6.542,B34&gt;=3.7,F34&lt;2,H34&lt;15.371,B34&gt;=3.35),1.633,IF(AND(H34&lt;7.02,H34&lt;10.688,B34&lt;2.95,D34&lt;1.45,A34&gt;=5.15,H34&lt;15.244,B34&lt;3.35),3.98,IF(AND(G34&lt;0.338,H34&gt;=10.688,B34&lt;2.95,D34&lt;1.45,A34&gt;=5.15,H34&lt;15.244,B34&lt;3.35),4.22,IF(AND(G34&gt;=0.338,H34&gt;=10.688,B34&lt;2.95,D34&lt;1.45,A34&gt;=5.15,H34&lt;15.244,B34&lt;3.35),3.9,IF(AND(B34&lt;2.75,F34&lt;2.5,D34&lt;1.75,D34&gt;=1.45,A34&gt;=5.15,H34&lt;15.244,B34&lt;3.35),5.1,IF(AND(B34&gt;=2.75,F34&lt;2.5,D34&lt;1.75,D34&gt;=1.45,A34&gt;=5.15,H34&lt;15.244,B34&lt;3.35),4.74,IF(AND(A34&gt;=7,G34&lt;0.853,D34&gt;=1.75,D34&gt;=1.45,A34&gt;=5.15,H34&lt;15.244,B34&lt;3.35),6.5,IF(AND(G34&gt;=0.934,D34&lt;0.25,D34&lt;0.35,B34&lt;3.7,F34&lt;2,H34&lt;15.371,B34&gt;=3.35),1.7,IF(AND(D34&lt;0.25,B34&gt;=3.85,H34&gt;=6.542,B34&gt;=3.7,F34&lt;2,H34&lt;15.371,B34&gt;=3.35),1.5,IF(AND(D34&gt;=0.25,B34&gt;=3.85,H34&gt;=6.542,B34&gt;=3.7,F34&lt;2,H34&lt;15.371,B34&gt;=3.35),1.4,IF(AND(B34&lt;2.5,H34&gt;=7.02,H34&lt;10.688,B34&lt;2.95,D34&lt;1.45,A34&gt;=5.15,H34&lt;15.244,B34&lt;3.35),3.8,IF(AND(G34&gt;=0.74,A34&lt;7,G34&lt;0.853,D34&gt;=1.75,D34&gt;=1.45,A34&gt;=5.15,H34&lt;15.244,B34&lt;3.35),6,IF(AND(G34&gt;=0.61,G34&lt;0.934,D34&lt;0.25,D34&lt;0.35,B34&lt;3.7,F34&lt;2,H34&lt;15.371,B34&gt;=3.35),1.5,IF(AND(D34&lt;1.15,B34&gt;=2.5,H34&gt;=7.02,H34&lt;10.688,B34&lt;2.95,D34&lt;1.45,A34&gt;=5.15,H34&lt;15.244,B34&lt;3.35),3.5,IF(AND(D34&gt;=1.15,B34&gt;=2.5,H34&gt;=7.02,H34&lt;10.688,B34&lt;2.95,D34&lt;1.45,A34&gt;=5.15,H34&lt;15.244,B34&lt;3.35),3.6,IF(AND(G34&gt;=0.626,G34&lt;0.74,A34&lt;7,G34&lt;0.853,D34&gt;=1.75,D34&gt;=1.45,A34&gt;=5.15,H34&lt;15.244,B34&lt;3.35),4.9,IF(AND(H34&lt;13.641,G34&lt;0.61,G34&lt;0.934,D34&lt;0.25,D34&lt;0.35,B34&lt;3.7,F34&lt;2,H34&lt;15.371,B34&gt;=3.35),1.425,IF(AND(H34&gt;=13.641,G34&lt;0.61,G34&lt;0.934,D34&lt;0.25,D34&lt;0.35,B34&lt;3.7,F34&lt;2,H34&lt;15.371,B34&gt;=3.35),1.3,IF(AND(B34&lt;3.05,G34&lt;0.626,G34&lt;0.74,A34&lt;7,G34&lt;0.853,D34&gt;=1.75,D34&gt;=1.45,A34&gt;=5.15,H34&lt;15.244,B34&lt;3.35),5.475,IF(AND(B34&gt;=3.05,G34&lt;0.626,G34&lt;0.74,A34&lt;7,G34&lt;0.853,D34&gt;=1.75,D34&gt;=1.45,A34&gt;=5.15,H34&lt;15.244,B34&lt;3.35),5.633,"shouldnthappen")))))))))))))))))))))))))))))))))))))</f>
        <v>1.55</v>
      </c>
      <c r="BA34" s="1" t="n">
        <f aca="false">IF(AND(F34&gt;=2,B34&gt;=3.4),6.1,IF(AND(B34&lt;2.75,A34&lt;5.15,B34&lt;3.4),3.225,IF(AND(G34&gt;=0.821,F34&lt;2,B34&gt;=3.4),1.9,IF(AND(B34&gt;=3.2,B34&gt;=2.75,A34&lt;5.15,B34&lt;3.4),1.7,IF(AND(A34&lt;4.8,G34&lt;0.821,F34&lt;2,B34&gt;=3.4),1,IF(AND(G34&gt;=0.446,B34&lt;3.2,B34&gt;=2.75,A34&lt;5.15,B34&lt;3.4),1.1,IF(AND(G34&lt;0.356,D34&lt;1.45,A34&lt;6.25,A34&gt;=5.15,B34&lt;3.4),4.32,IF(AND(G34&lt;0.591,D34&gt;=1.45,A34&lt;6.25,A34&gt;=5.15,B34&lt;3.4),4.6,IF(AND(D34&lt;1.75,G34&lt;0.597,A34&gt;=6.25,A34&gt;=5.15,B34&lt;3.4),4.86,IF(AND(H34&gt;=16.472,G34&gt;=0.597,A34&gt;=6.25,A34&gt;=5.15,B34&lt;3.4),6.6,IF(AND(G34&lt;0.063,G34&lt;0.446,B34&lt;3.2,B34&gt;=2.75,A34&lt;5.15,B34&lt;3.4),1.4,IF(AND(A34&gt;=5.95,G34&gt;=0.356,D34&lt;1.45,A34&lt;6.25,A34&gt;=5.15,B34&lt;3.4),4.6,IF(AND(B34&gt;=2.9,G34&gt;=0.591,D34&gt;=1.45,A34&lt;6.25,A34&gt;=5.15,B34&lt;3.4),4.867,IF(AND(D34&gt;=2.4,H34&lt;16.472,G34&gt;=0.597,A34&gt;=6.25,A34&gt;=5.15,B34&lt;3.4),6,IF(AND(A34&lt;5.45,B34&gt;=3.85,A34&gt;=4.8,G34&lt;0.821,F34&lt;2,B34&gt;=3.4),1.3,IF(AND(A34&gt;=5.45,B34&gt;=3.85,A34&gt;=4.8,G34&lt;0.821,F34&lt;2,B34&gt;=3.4),1.45,IF(AND(H34&lt;14.273,G34&gt;=0.063,G34&lt;0.446,B34&lt;3.2,B34&gt;=2.75,A34&lt;5.15,B34&lt;3.4),1.5,IF(AND(H34&gt;=14.273,G34&gt;=0.063,G34&lt;0.446,B34&lt;3.2,B34&gt;=2.75,A34&lt;5.15,B34&lt;3.4),1.6,IF(AND(G34&gt;=0.572,A34&lt;5.95,G34&gt;=0.356,D34&lt;1.45,A34&lt;6.25,A34&gt;=5.15,B34&lt;3.4),3.9,IF(AND(G34&lt;0.827,B34&lt;2.9,G34&gt;=0.591,D34&gt;=1.45,A34&lt;6.25,A34&gt;=5.15,B34&lt;3.4),4.9,IF(AND(G34&gt;=0.827,B34&lt;2.9,G34&gt;=0.591,D34&gt;=1.45,A34&lt;6.25,A34&gt;=5.15,B34&lt;3.4),5.1,IF(AND(A34&gt;=7.2,B34&lt;3.05,D34&gt;=1.75,G34&lt;0.597,A34&gt;=6.25,A34&gt;=5.15,B34&lt;3.4),6.7,IF(AND(G34&lt;0.353,B34&gt;=3.05,D34&gt;=1.75,G34&lt;0.597,A34&gt;=6.25,A34&gt;=5.15,B34&lt;3.4),5.22,IF(AND(G34&gt;=0.353,B34&gt;=3.05,D34&gt;=1.75,G34&lt;0.597,A34&gt;=6.25,A34&gt;=5.15,B34&lt;3.4),5.65,IF(AND(A34&lt;6.55,D34&lt;2.4,H34&lt;16.472,G34&gt;=0.597,A34&gt;=6.25,A34&gt;=5.15,B34&lt;3.4),5.033,IF(AND(H34&lt;12.719,G34&lt;0.385,B34&lt;3.85,A34&gt;=4.8,G34&lt;0.821,F34&lt;2,B34&gt;=3.4),1.54,IF(AND(H34&gt;=12.719,G34&lt;0.385,B34&lt;3.85,A34&gt;=4.8,G34&lt;0.821,F34&lt;2,B34&gt;=3.4),1.3,IF(AND(B34&lt;3.6,G34&gt;=0.385,B34&lt;3.85,A34&gt;=4.8,G34&lt;0.821,F34&lt;2,B34&gt;=3.4),1.325,IF(AND(B34&gt;=3.6,G34&gt;=0.385,B34&lt;3.85,A34&gt;=4.8,G34&lt;0.821,F34&lt;2,B34&gt;=3.4),1.55,IF(AND(D34&lt;1.05,G34&lt;0.572,A34&lt;5.95,G34&gt;=0.356,D34&lt;1.45,A34&lt;6.25,A34&gt;=5.15,B34&lt;3.4),3.633,IF(AND(D34&gt;=2.15,A34&lt;7.2,B34&lt;3.05,D34&gt;=1.75,G34&lt;0.597,A34&gt;=6.25,A34&gt;=5.15,B34&lt;3.4),5.667,IF(AND(H34&lt;13.094,A34&gt;=6.55,D34&lt;2.4,H34&lt;16.472,G34&gt;=0.597,A34&gt;=6.25,A34&gt;=5.15,B34&lt;3.4),5.2,IF(AND(D34&lt;1.15,D34&gt;=1.05,G34&lt;0.572,A34&lt;5.95,G34&gt;=0.356,D34&lt;1.45,A34&lt;6.25,A34&gt;=5.15,B34&lt;3.4),3.8,IF(AND(D34&gt;=1.15,D34&gt;=1.05,G34&lt;0.572,A34&lt;5.95,G34&gt;=0.356,D34&lt;1.45,A34&lt;6.25,A34&gt;=5.15,B34&lt;3.4),3.9,IF(AND(G34&gt;=0.487,D34&lt;2.15,A34&lt;7.2,B34&lt;3.05,D34&gt;=1.75,G34&lt;0.597,A34&gt;=6.25,A34&gt;=5.15,B34&lt;3.4),5.8,IF(AND(A34&lt;6.8,H34&gt;=13.094,A34&gt;=6.55,D34&lt;2.4,H34&lt;16.472,G34&gt;=0.597,A34&gt;=6.25,A34&gt;=5.15,B34&lt;3.4),4.52,IF(AND(A34&gt;=6.8,H34&gt;=13.094,A34&gt;=6.55,D34&lt;2.4,H34&lt;16.472,G34&gt;=0.597,A34&gt;=6.25,A34&gt;=5.15,B34&lt;3.4),4.75,IF(AND(B34&lt;2.95,G34&lt;0.487,D34&lt;2.15,A34&lt;7.2,B34&lt;3.05,D34&gt;=1.75,G34&lt;0.597,A34&gt;=6.25,A34&gt;=5.15,B34&lt;3.4),5.6,IF(AND(B34&gt;=2.95,G34&lt;0.487,D34&lt;2.15,A34&lt;7.2,B34&lt;3.05,D34&gt;=1.75,G34&lt;0.597,A34&gt;=6.25,A34&gt;=5.15,B34&lt;3.4),5.5,"shouldnthappen")))))))))))))))))))))))))))))))))))))))</f>
        <v>1.325</v>
      </c>
      <c r="BB34" s="1" t="n">
        <f aca="false">IF(AND(A34&lt;4.35,B34&lt;3.25,F34&lt;1.5),1.1,IF(AND(H34&lt;14.005,A34&gt;=4.35,B34&lt;3.25,F34&lt;1.5),1.3,IF(AND(H34&gt;=14.005,A34&gt;=4.35,B34&lt;3.25,F34&lt;1.5),1.6,IF(AND(G34&gt;=0.905,A34&lt;5.15,B34&gt;=3.25,F34&lt;1.5),1.9,IF(AND(B34&lt;3.45,A34&gt;=5.15,B34&gt;=3.25,F34&lt;1.5),1.6,IF(AND(F34&gt;=2.5,D34&gt;=1.35,D34&lt;1.75,F34&gt;=1.5),4.867,IF(AND(A34&gt;=7.05,D34&gt;=2.05,D34&gt;=1.75,F34&gt;=1.5),6.35,IF(AND(D34&gt;=0.4,G34&lt;0.905,A34&lt;5.15,B34&gt;=3.25,F34&lt;1.5),1.65,IF(AND(B34&lt;3.6,B34&gt;=3.45,A34&gt;=5.15,B34&gt;=3.25,F34&lt;1.5),1.35,IF(AND(H34&lt;6.808,H34&lt;9.386,D34&lt;1.35,D34&lt;1.75,F34&gt;=1.5),4.05,IF(AND(H34&gt;=6.808,H34&lt;9.386,D34&lt;1.35,D34&lt;1.75,F34&gt;=1.5),3.46,IF(AND(B34&lt;2.45,F34&lt;2.5,D34&gt;=1.35,D34&lt;1.75,F34&gt;=1.5),4.5,IF(AND(H34&gt;=13.115,D34&lt;1.95,D34&lt;2.05,D34&gt;=1.75,F34&gt;=1.5),4.85,IF(AND(G34&lt;0.196,D34&gt;=1.95,D34&lt;2.05,D34&gt;=1.75,F34&gt;=1.5),6.7,IF(AND(G34&gt;=0.196,D34&gt;=1.95,D34&lt;2.05,D34&gt;=1.75,F34&gt;=1.5),5.12,IF(AND(H34&lt;10.925,D34&lt;0.4,G34&lt;0.905,A34&lt;5.15,B34&gt;=3.25,F34&lt;1.5),1.4,IF(AND(H34&gt;=10.925,D34&lt;0.4,G34&lt;0.905,A34&lt;5.15,B34&gt;=3.25,F34&lt;1.5),1.45,IF(AND(H34&lt;14.096,B34&gt;=3.6,B34&gt;=3.45,A34&gt;=5.15,B34&gt;=3.25,F34&lt;1.5),1.42,IF(AND(H34&gt;=14.096,B34&gt;=3.6,B34&gt;=3.45,A34&gt;=5.15,B34&gt;=3.25,F34&lt;1.5),1.7,IF(AND(B34&lt;2.45,D34&lt;1.15,H34&gt;=9.386,D34&lt;1.35,D34&lt;1.75,F34&gt;=1.5),3.6,IF(AND(B34&gt;=2.45,D34&lt;1.15,H34&gt;=9.386,D34&lt;1.35,D34&lt;1.75,F34&gt;=1.5),3.9,IF(AND(G34&lt;0.246,D34&gt;=1.15,H34&gt;=9.386,D34&lt;1.35,D34&lt;1.75,F34&gt;=1.5),4.4,IF(AND(B34&lt;2.75,B34&gt;=2.45,F34&lt;2.5,D34&gt;=1.35,D34&lt;1.75,F34&gt;=1.5),5.1,IF(AND(H34&lt;11.084,H34&lt;13.115,D34&lt;1.95,D34&lt;2.05,D34&gt;=1.75,F34&gt;=1.5),5.35,IF(AND(H34&gt;=11.084,H34&lt;13.115,D34&lt;1.95,D34&lt;2.05,D34&gt;=1.75,F34&gt;=1.5),5.7,IF(AND(H34&lt;15.52,D34&lt;2.25,A34&lt;7.05,D34&gt;=2.05,D34&gt;=1.75,F34&gt;=1.5),5.45,IF(AND(H34&gt;=15.52,D34&lt;2.25,A34&lt;7.05,D34&gt;=2.05,D34&gt;=1.75,F34&gt;=1.5),5.725,IF(AND(G34&gt;=0.775,D34&gt;=2.25,A34&lt;7.05,D34&gt;=2.05,D34&gt;=1.75,F34&gt;=1.5),5.2,IF(AND(D34&lt;1.25,G34&gt;=0.246,D34&gt;=1.15,H34&gt;=9.386,D34&lt;1.35,D34&lt;1.75,F34&gt;=1.5),4.05,IF(AND(A34&lt;5.85,B34&gt;=2.75,B34&gt;=2.45,F34&lt;2.5,D34&gt;=1.35,D34&lt;1.75,F34&gt;=1.5),4.5,IF(AND(B34&lt;3.3,G34&lt;0.775,D34&gt;=2.25,A34&lt;7.05,D34&gt;=2.05,D34&gt;=1.75,F34&gt;=1.5),5.64,IF(AND(B34&gt;=3.3,G34&lt;0.775,D34&gt;=2.25,A34&lt;7.05,D34&gt;=2.05,D34&gt;=1.75,F34&gt;=1.5),5.6,IF(AND(A34&lt;5.9,D34&gt;=1.25,G34&gt;=0.246,D34&gt;=1.15,H34&gt;=9.386,D34&lt;1.35,D34&lt;1.75,F34&gt;=1.5),4.2,IF(AND(A34&gt;=5.9,D34&gt;=1.25,G34&gt;=0.246,D34&gt;=1.15,H34&gt;=9.386,D34&lt;1.35,D34&lt;1.75,F34&gt;=1.5),4,IF(AND(G34&gt;=0.437,A34&gt;=5.85,B34&gt;=2.75,B34&gt;=2.45,F34&lt;2.5,D34&gt;=1.35,D34&lt;1.75,F34&gt;=1.5),4.75,IF(AND(H34&lt;9.446,G34&lt;0.437,A34&gt;=5.85,B34&gt;=2.75,B34&gt;=2.45,F34&lt;2.5,D34&gt;=1.35,D34&lt;1.75,F34&gt;=1.5),4.6,IF(AND(H34&gt;=9.446,G34&lt;0.437,A34&gt;=5.85,B34&gt;=2.75,B34&gt;=2.45,F34&lt;2.5,D34&gt;=1.35,D34&lt;1.75,F34&gt;=1.5),4.7,"shouldnthappen")))))))))))))))))))))))))))))))))))))</f>
        <v>1.6</v>
      </c>
      <c r="BC34" s="1" t="n">
        <f aca="false">IF(AND(G34&gt;=0.905,F34&lt;1.5),1.65,IF(AND(D34&gt;=0.45,G34&lt;0.905,F34&lt;1.5),1.65,IF(AND(A34&lt;5.15,D34&lt;1.55,F34&gt;=1.5),3.225,IF(AND(F34&gt;=2.5,A34&gt;=5.15,D34&lt;1.55,F34&gt;=1.5),5.05,IF(AND(H34&lt;5.767,A34&lt;7.05,D34&gt;=1.55,F34&gt;=1.5),4.5,IF(AND(D34&lt;1.7,A34&gt;=7.05,D34&gt;=1.55,F34&gt;=1.5),5.8,IF(AND(A34&gt;=5.3,G34&lt;0.207,D34&lt;0.45,G34&lt;0.905,F34&lt;1.5),1.3,IF(AND(D34&gt;=0.35,G34&gt;=0.207,D34&lt;0.45,G34&lt;0.905,F34&lt;1.5),1.5,IF(AND(G34&lt;0.155,D34&gt;=1.7,A34&gt;=7.05,D34&gt;=1.55,F34&gt;=1.5),6.7,IF(AND(G34&gt;=0.155,D34&gt;=1.7,A34&gt;=7.05,D34&gt;=1.55,F34&gt;=1.5),6.34,IF(AND(G34&lt;0.05,A34&lt;5.3,G34&lt;0.207,D34&lt;0.45,G34&lt;0.905,F34&lt;1.5),1.4,IF(AND(G34&gt;=0.05,A34&lt;5.3,G34&lt;0.207,D34&lt;0.45,G34&lt;0.905,F34&lt;1.5),1.5,IF(AND(A34&lt;4.5,D34&lt;0.35,G34&gt;=0.207,D34&lt;0.45,G34&lt;0.905,F34&lt;1.5),1.3,IF(AND(G34&lt;0.308,A34&lt;6.2,F34&lt;2.5,A34&gt;=5.15,D34&lt;1.55,F34&gt;=1.5),4.5,IF(AND(D34&lt;1.35,A34&gt;=6.2,F34&lt;2.5,A34&gt;=5.15,D34&lt;1.55,F34&gt;=1.5),4.367,IF(AND(D34&lt;1.85,A34&lt;6.15,H34&gt;=5.767,A34&lt;7.05,D34&gt;=1.55,F34&gt;=1.5),4.933,IF(AND(G34&gt;=0.558,A34&gt;=4.5,D34&lt;0.35,G34&gt;=0.207,D34&lt;0.45,G34&lt;0.905,F34&lt;1.5),1.5,IF(AND(H34&gt;=13.383,G34&gt;=0.308,A34&lt;6.2,F34&lt;2.5,A34&gt;=5.15,D34&lt;1.55,F34&gt;=1.5),4.7,IF(AND(H34&gt;=12.206,D34&gt;=1.35,A34&gt;=6.2,F34&lt;2.5,A34&gt;=5.15,D34&lt;1.55,F34&gt;=1.5),4.575,IF(AND(A34&lt;5.7,D34&gt;=1.85,A34&lt;6.15,H34&gt;=5.767,A34&lt;7.05,D34&gt;=1.55,F34&gt;=1.5),4.9,IF(AND(A34&gt;=5.7,D34&gt;=1.85,A34&lt;6.15,H34&gt;=5.767,A34&lt;7.05,D34&gt;=1.55,F34&gt;=1.5),5.1,IF(AND(G34&lt;0.079,G34&lt;0.364,A34&gt;=6.15,H34&gt;=5.767,A34&lt;7.05,D34&gt;=1.55,F34&gt;=1.5),5.6,IF(AND(G34&gt;=0.079,G34&lt;0.364,A34&gt;=6.15,H34&gt;=5.767,A34&lt;7.05,D34&gt;=1.55,F34&gt;=1.5),5.25,IF(AND(G34&gt;=0.447,G34&lt;0.558,A34&gt;=4.5,D34&lt;0.35,G34&gt;=0.207,D34&lt;0.45,G34&lt;0.905,F34&lt;1.5),1.3,IF(AND(B34&gt;=2.95,H34&lt;13.383,G34&gt;=0.308,A34&lt;6.2,F34&lt;2.5,A34&gt;=5.15,D34&lt;1.55,F34&gt;=1.5),4.6,IF(AND(B34&lt;2.65,H34&lt;12.206,D34&gt;=1.35,A34&gt;=6.2,F34&lt;2.5,A34&gt;=5.15,D34&lt;1.55,F34&gt;=1.5),4.9,IF(AND(D34&lt;2.45,A34&lt;6.6,G34&gt;=0.364,A34&gt;=6.15,H34&gt;=5.767,A34&lt;7.05,D34&gt;=1.55,F34&gt;=1.5),5.6,IF(AND(D34&gt;=2.45,A34&lt;6.6,G34&gt;=0.364,A34&gt;=6.15,H34&gt;=5.767,A34&lt;7.05,D34&gt;=1.55,F34&gt;=1.5),6,IF(AND(H34&lt;12.921,A34&gt;=6.6,G34&gt;=0.364,A34&gt;=6.15,H34&gt;=5.767,A34&lt;7.05,D34&gt;=1.55,F34&gt;=1.5),5.725,IF(AND(H34&gt;=12.921,A34&gt;=6.6,G34&gt;=0.364,A34&gt;=6.15,H34&gt;=5.767,A34&lt;7.05,D34&gt;=1.55,F34&gt;=1.5),5.367,IF(AND(B34&lt;3.15,G34&lt;0.447,G34&lt;0.558,A34&gt;=4.5,D34&lt;0.35,G34&gt;=0.207,D34&lt;0.45,G34&lt;0.905,F34&lt;1.5),1.5,IF(AND(B34&gt;=3.15,G34&lt;0.447,G34&lt;0.558,A34&gt;=4.5,D34&lt;0.35,G34&gt;=0.207,D34&lt;0.45,G34&lt;0.905,F34&lt;1.5),1.36,IF(AND(B34&gt;=2.85,B34&lt;2.95,H34&lt;13.383,G34&gt;=0.308,A34&lt;6.2,F34&lt;2.5,A34&gt;=5.15,D34&lt;1.55,F34&gt;=1.5),3.6,IF(AND(H34&lt;9.446,B34&gt;=2.65,H34&lt;12.206,D34&gt;=1.35,A34&gt;=6.2,F34&lt;2.5,A34&gt;=5.15,D34&lt;1.55,F34&gt;=1.5),4.6,IF(AND(H34&gt;=9.446,B34&gt;=2.65,H34&lt;12.206,D34&gt;=1.35,A34&gt;=6.2,F34&lt;2.5,A34&gt;=5.15,D34&lt;1.55,F34&gt;=1.5),4.7,IF(AND(D34&lt;1.2,B34&lt;2.85,B34&lt;2.95,H34&lt;13.383,G34&gt;=0.308,A34&lt;6.2,F34&lt;2.5,A34&gt;=5.15,D34&lt;1.55,F34&gt;=1.5),3.75,IF(AND(G34&lt;0.356,D34&gt;=1.2,B34&lt;2.85,B34&lt;2.95,H34&lt;13.383,G34&gt;=0.308,A34&lt;6.2,F34&lt;2.5,A34&gt;=5.15,D34&lt;1.55,F34&gt;=1.5),4.2,IF(AND(G34&gt;=0.356,D34&gt;=1.2,B34&lt;2.85,B34&lt;2.95,H34&lt;13.383,G34&gt;=0.308,A34&lt;6.2,F34&lt;2.5,A34&gt;=5.15,D34&lt;1.55,F34&gt;=1.5),3.96,"shouldnthappen"))))))))))))))))))))))))))))))))))))))</f>
        <v>1.5</v>
      </c>
      <c r="BD34" s="1" t="n">
        <f aca="false">IF(AND(B34&lt;2.7,A34&lt;5.3,B34&lt;3.15),3.42,IF(AND(F34&lt;2.5,A34&gt;=5.85,B34&gt;=3.15),4.7,IF(AND(A34&lt;4.35,B34&gt;=2.7,A34&lt;5.3,B34&lt;3.15),1.1,IF(AND(A34&gt;=4.35,B34&gt;=2.7,A34&lt;5.3,B34&lt;3.15),1.42,IF(AND(A34&gt;=7.05,F34&gt;=2.5,A34&gt;=5.3,B34&lt;3.15),6.067,IF(AND(D34&gt;=0.45,A34&lt;5.05,A34&lt;5.85,B34&gt;=3.15),1.6,IF(AND(B34&lt;3.35,A34&gt;=5.05,A34&lt;5.85,B34&gt;=3.15),1.7,IF(AND(A34&gt;=6.85,F34&gt;=2.5,A34&gt;=5.85,B34&gt;=3.15),6.22,IF(AND(D34&lt;1.25,D34&lt;1.35,F34&lt;2.5,A34&gt;=5.3,B34&lt;3.15),4.033,IF(AND(D34&gt;=1.25,D34&lt;1.35,F34&lt;2.5,A34&gt;=5.3,B34&lt;3.15),4.233,IF(AND(A34&lt;6.05,D34&gt;=1.35,F34&lt;2.5,A34&gt;=5.3,B34&lt;3.15),5.1,IF(AND(H34&gt;=13.29,A34&lt;7.05,F34&gt;=2.5,A34&gt;=5.3,B34&lt;3.15),4.96,IF(AND(G34&gt;=0.858,D34&lt;0.45,A34&lt;5.05,A34&lt;5.85,B34&gt;=3.15),1.3,IF(AND(D34&gt;=0.35,B34&gt;=3.35,A34&gt;=5.05,A34&lt;5.85,B34&gt;=3.15),1.4,IF(AND(B34&lt;3.25,A34&lt;6.85,F34&gt;=2.5,A34&gt;=5.85,B34&gt;=3.15),5.233,IF(AND(A34&gt;=6.8,A34&gt;=6.05,D34&gt;=1.35,F34&lt;2.5,A34&gt;=5.3,B34&lt;3.15),4.9,IF(AND(G34&gt;=0.622,H34&lt;13.29,A34&lt;7.05,F34&gt;=2.5,A34&gt;=5.3,B34&lt;3.15),5.067,IF(AND(H34&lt;8.834,G34&lt;0.858,D34&lt;0.45,A34&lt;5.05,A34&lt;5.85,B34&gt;=3.15),1.4,IF(AND(G34&lt;0.774,B34&gt;=3.25,A34&lt;6.85,F34&gt;=2.5,A34&gt;=5.85,B34&gt;=3.15),5.8,IF(AND(G34&gt;=0.774,B34&gt;=3.25,A34&lt;6.85,F34&gt;=2.5,A34&gt;=5.85,B34&gt;=3.15),5.4,IF(AND(H34&gt;=12.206,A34&lt;6.8,A34&gt;=6.05,D34&gt;=1.35,F34&lt;2.5,A34&gt;=5.3,B34&lt;3.15),4.5,IF(AND(G34&gt;=0.439,G34&lt;0.622,H34&lt;13.29,A34&lt;7.05,F34&gt;=2.5,A34&gt;=5.3,B34&lt;3.15),5.667,IF(AND(G34&lt;0.227,H34&gt;=8.834,G34&lt;0.858,D34&lt;0.45,A34&lt;5.05,A34&lt;5.85,B34&gt;=3.15),1.4,IF(AND(G34&gt;=0.227,H34&gt;=8.834,G34&lt;0.858,D34&lt;0.45,A34&lt;5.05,A34&lt;5.85,B34&gt;=3.15),1.3,IF(AND(G34&gt;=0.934,B34&lt;3.75,D34&lt;0.35,B34&gt;=3.35,A34&gt;=5.05,A34&lt;5.85,B34&gt;=3.15),1.7,IF(AND(G34&lt;0.823,B34&gt;=3.75,D34&lt;0.35,B34&gt;=3.35,A34&gt;=5.05,A34&lt;5.85,B34&gt;=3.15),1.55,IF(AND(G34&gt;=0.823,B34&gt;=3.75,D34&lt;0.35,B34&gt;=3.35,A34&gt;=5.05,A34&lt;5.85,B34&gt;=3.15),1.5,IF(AND(A34&lt;6.2,H34&lt;12.206,A34&lt;6.8,A34&gt;=6.05,D34&gt;=1.35,F34&lt;2.5,A34&gt;=5.3,B34&lt;3.15),4.6,IF(AND(A34&gt;=6.2,H34&lt;12.206,A34&lt;6.8,A34&gt;=6.05,D34&gt;=1.35,F34&lt;2.5,A34&gt;=5.3,B34&lt;3.15),4.74,IF(AND(H34&gt;=10.667,G34&lt;0.439,G34&lt;0.622,H34&lt;13.29,A34&lt;7.05,F34&gt;=2.5,A34&gt;=5.3,B34&lt;3.15),5.6,IF(AND(H34&lt;13.67,G34&lt;0.934,B34&lt;3.75,D34&lt;0.35,B34&gt;=3.35,A34&gt;=5.05,A34&lt;5.85,B34&gt;=3.15),1.48,IF(AND(H34&gt;=13.67,G34&lt;0.934,B34&lt;3.75,D34&lt;0.35,B34&gt;=3.35,A34&gt;=5.05,A34&lt;5.85,B34&gt;=3.15),1.3,IF(AND(G34&lt;0.301,H34&lt;10.667,G34&lt;0.439,G34&lt;0.622,H34&lt;13.29,A34&lt;7.05,F34&gt;=2.5,A34&gt;=5.3,B34&lt;3.15),5.2,IF(AND(G34&gt;=0.301,H34&lt;10.667,G34&lt;0.439,G34&lt;0.622,H34&lt;13.29,A34&lt;7.05,F34&gt;=2.5,A34&gt;=5.3,B34&lt;3.15),5.067,"shouldnthappen"))))))))))))))))))))))))))))))))))</f>
        <v>1.4</v>
      </c>
      <c r="BE34" s="1" t="n">
        <f aca="false">IF(AND(B34&gt;=3.85,A34&gt;=5.05,F34&lt;1.5),1.4,IF(AND(A34&lt;5.25,A34&lt;5.75,F34&gt;=1.5),3.15,IF(AND(A34&lt;4.95,B34&lt;3.15,A34&lt;5.05,F34&lt;1.5),1.46,IF(AND(A34&gt;=4.95,B34&lt;3.15,A34&lt;5.05,F34&lt;1.5),1.6,IF(AND(H34&lt;8.834,B34&gt;=3.15,A34&lt;5.05,F34&lt;1.5),1.4,IF(AND(D34&lt;0.25,B34&lt;3.85,A34&gt;=5.05,F34&lt;1.5),1.48,IF(AND(D34&gt;=0.25,B34&lt;3.85,A34&gt;=5.05,F34&lt;1.5),1.7,IF(AND(F34&gt;=2.5,A34&gt;=5.25,A34&lt;5.75,F34&gt;=1.5),4.9,IF(AND(H34&lt;12.45,H34&gt;=8.834,B34&gt;=3.15,A34&lt;5.05,F34&lt;1.5),1.25,IF(AND(H34&gt;=12.45,H34&gt;=8.834,B34&gt;=3.15,A34&lt;5.05,F34&lt;1.5),1.32,IF(AND(G34&lt;0.283,F34&lt;2.5,A34&gt;=5.25,A34&lt;5.75,F34&gt;=1.5),4.3,IF(AND(H34&lt;6.712,H34&lt;11.275,D34&lt;1.55,A34&gt;=5.75,F34&gt;=1.5),5,IF(AND(H34&lt;13.101,H34&gt;=11.275,D34&lt;1.55,A34&gt;=5.75,F34&gt;=1.5),3.933,IF(AND(H34&gt;=13.101,H34&gt;=11.275,D34&lt;1.55,A34&gt;=5.75,F34&gt;=1.5),4.5,IF(AND(A34&gt;=7.3,D34&lt;2.45,D34&gt;=1.55,A34&gt;=5.75,F34&gt;=1.5),6.7,IF(AND(B34&lt;3.45,D34&gt;=2.45,D34&gt;=1.55,A34&gt;=5.75,F34&gt;=1.5),5.925,IF(AND(B34&gt;=3.45,D34&gt;=2.45,D34&gt;=1.55,A34&gt;=5.75,F34&gt;=1.5),6.1,IF(AND(B34&gt;=2.8,G34&gt;=0.283,F34&lt;2.5,A34&gt;=5.25,A34&lt;5.75,F34&gt;=1.5),4.2,IF(AND(D34&lt;1.35,H34&gt;=6.712,H34&lt;11.275,D34&lt;1.55,A34&gt;=5.75,F34&gt;=1.5),4.35,IF(AND(D34&lt;1.05,B34&lt;2.8,G34&gt;=0.283,F34&lt;2.5,A34&gt;=5.25,A34&lt;5.75,F34&gt;=1.5),3.567,IF(AND(D34&gt;=1.05,B34&lt;2.8,G34&gt;=0.283,F34&lt;2.5,A34&gt;=5.25,A34&lt;5.75,F34&gt;=1.5),3.925,IF(AND(B34&lt;2.65,D34&gt;=1.35,H34&gt;=6.712,H34&lt;11.275,D34&lt;1.55,A34&gt;=5.75,F34&gt;=1.5),4.9,IF(AND(B34&gt;=2.65,D34&gt;=1.35,H34&gt;=6.712,H34&lt;11.275,D34&lt;1.55,A34&gt;=5.75,F34&gt;=1.5),4.625,IF(AND(H34&gt;=14.683,G34&gt;=0.628,A34&lt;7.3,D34&lt;2.45,D34&gt;=1.55,A34&gt;=5.75,F34&gt;=1.5),5.4,IF(AND(D34&lt;1.95,H34&lt;8.884,G34&lt;0.628,A34&lt;7.3,D34&lt;2.45,D34&gt;=1.55,A34&gt;=5.75,F34&gt;=1.5),5.1,IF(AND(D34&gt;=1.95,H34&lt;8.884,G34&lt;0.628,A34&lt;7.3,D34&lt;2.45,D34&gt;=1.55,A34&gt;=5.75,F34&gt;=1.5),5.22,IF(AND(A34&lt;6.05,H34&gt;=8.884,G34&lt;0.628,A34&lt;7.3,D34&lt;2.45,D34&gt;=1.55,A34&gt;=5.75,F34&gt;=1.5),5.1,IF(AND(G34&lt;0.817,H34&lt;14.683,G34&gt;=0.628,A34&lt;7.3,D34&lt;2.45,D34&gt;=1.55,A34&gt;=5.75,F34&gt;=1.5),4.967,IF(AND(G34&gt;=0.817,H34&lt;14.683,G34&gt;=0.628,A34&lt;7.3,D34&lt;2.45,D34&gt;=1.55,A34&gt;=5.75,F34&gt;=1.5),5.1,IF(AND(H34&lt;9.637,A34&gt;=6.05,H34&gt;=8.884,G34&lt;0.628,A34&lt;7.3,D34&lt;2.45,D34&gt;=1.55,A34&gt;=5.75,F34&gt;=1.5),5.9,IF(AND(D34&lt;1.85,H34&gt;=9.637,A34&gt;=6.05,H34&gt;=8.884,G34&lt;0.628,A34&lt;7.3,D34&lt;2.45,D34&gt;=1.55,A34&gt;=5.75,F34&gt;=1.5),5.733,IF(AND(G34&gt;=0.388,D34&gt;=1.85,H34&gt;=9.637,A34&gt;=6.05,H34&gt;=8.884,G34&lt;0.628,A34&lt;7.3,D34&lt;2.45,D34&gt;=1.55,A34&gt;=5.75,F34&gt;=1.5),5.64,IF(AND(B34&lt;2.95,G34&lt;0.388,D34&gt;=1.85,H34&gt;=9.637,A34&gt;=6.05,H34&gt;=8.884,G34&lt;0.628,A34&lt;7.3,D34&lt;2.45,D34&gt;=1.55,A34&gt;=5.75,F34&gt;=1.5),5.5,IF(AND(B34&gt;=2.95,G34&lt;0.388,D34&gt;=1.85,H34&gt;=9.637,A34&gt;=6.05,H34&gt;=8.884,G34&lt;0.628,A34&lt;7.3,D34&lt;2.45,D34&gt;=1.55,A34&gt;=5.75,F34&gt;=1.5),5.333,"shouldnthappen"))))))))))))))))))))))))))))))))))</f>
        <v>1.7</v>
      </c>
      <c r="BF34" s="1" t="n">
        <f aca="false">IF(AND(D34&gt;=0.35,F34&lt;1.5),1.65,IF(AND(H34&gt;=16.227,D34&gt;=1.55,F34&gt;=1.5),6.533,IF(AND(A34&gt;=5.45,G34&lt;0.174,D34&lt;0.35,F34&lt;1.5),1.7,IF(AND(D34&lt;0.15,G34&gt;=0.174,D34&lt;0.35,F34&lt;1.5),1.38,IF(AND(D34&gt;=1.15,D34&lt;1.25,D34&lt;1.55,F34&gt;=1.5),3.967,IF(AND(H34&lt;8.376,A34&lt;5.45,G34&lt;0.174,D34&lt;0.35,F34&lt;1.5),1.4,IF(AND(H34&gt;=8.376,A34&lt;5.45,G34&lt;0.174,D34&lt;0.35,F34&lt;1.5),1.5,IF(AND(B34&lt;3.1,D34&gt;=0.15,G34&gt;=0.174,D34&lt;0.35,F34&lt;1.5),1.475,IF(AND(H34&lt;10.258,D34&lt;1.15,D34&lt;1.25,D34&lt;1.55,F34&gt;=1.5),3.24,IF(AND(H34&gt;=10.258,D34&lt;1.15,D34&lt;1.25,D34&lt;1.55,F34&gt;=1.5),3.875,IF(AND(F34&gt;=2.5,H34&lt;10.927,D34&gt;=1.25,D34&lt;1.55,F34&gt;=1.5),5.05,IF(AND(D34&lt;1.35,H34&gt;=10.927,D34&gt;=1.25,D34&lt;1.55,F34&gt;=1.5),4.25,IF(AND(A34&gt;=6.95,D34&lt;1.75,H34&lt;16.227,D34&gt;=1.55,F34&gt;=1.5),5.8,IF(AND(B34&lt;3.3,B34&gt;=3.1,D34&gt;=0.15,G34&gt;=0.174,D34&lt;0.35,F34&lt;1.5),1.3,IF(AND(H34&lt;12.278,D34&gt;=1.35,H34&gt;=10.927,D34&gt;=1.25,D34&lt;1.55,F34&gt;=1.5),4.9,IF(AND(G34&lt;0.226,A34&lt;6.95,D34&lt;1.75,H34&lt;16.227,D34&gt;=1.55,F34&gt;=1.5),5,IF(AND(G34&gt;=0.226,A34&lt;6.95,D34&lt;1.75,H34&lt;16.227,D34&gt;=1.55,F34&gt;=1.5),4.62,IF(AND(H34&lt;9.35,B34&lt;2.95,D34&gt;=1.75,H34&lt;16.227,D34&gt;=1.55,F34&gt;=1.5),6.3,IF(AND(H34&gt;=9.35,B34&lt;2.95,D34&gt;=1.75,H34&lt;16.227,D34&gt;=1.55,F34&gt;=1.5),5.58,IF(AND(A34&lt;5.05,B34&gt;=3.3,B34&gt;=3.1,D34&gt;=0.15,G34&gt;=0.174,D34&lt;0.35,F34&lt;1.5),1.35,IF(AND(A34&gt;=5.05,B34&gt;=3.3,B34&gt;=3.1,D34&gt;=0.15,G34&gt;=0.174,D34&lt;0.35,F34&lt;1.5),1.46,IF(AND(B34&lt;2.8,A34&lt;5.65,F34&lt;2.5,H34&lt;10.927,D34&gt;=1.25,D34&lt;1.55,F34&gt;=1.5),4.075,IF(AND(B34&gt;=2.8,A34&lt;5.65,F34&lt;2.5,H34&lt;10.927,D34&gt;=1.25,D34&lt;1.55,F34&gt;=1.5),3.933,IF(AND(A34&lt;6.25,A34&gt;=5.65,F34&lt;2.5,H34&lt;10.927,D34&gt;=1.25,D34&lt;1.55,F34&gt;=1.5),4.533,IF(AND(A34&gt;=6.25,A34&gt;=5.65,F34&lt;2.5,H34&lt;10.927,D34&gt;=1.25,D34&lt;1.55,F34&gt;=1.5),4.3,IF(AND(A34&lt;6.5,H34&gt;=12.278,D34&gt;=1.35,H34&gt;=10.927,D34&gt;=1.25,D34&lt;1.55,F34&gt;=1.5),4.55,IF(AND(A34&gt;=6.5,H34&gt;=12.278,D34&gt;=1.35,H34&gt;=10.927,D34&gt;=1.25,D34&lt;1.55,F34&gt;=1.5),4.775,IF(AND(H34&lt;9.884,D34&lt;2.1,B34&gt;=2.95,D34&gt;=1.75,H34&lt;16.227,D34&gt;=1.55,F34&gt;=1.5),5.5,IF(AND(H34&gt;=9.884,D34&lt;2.1,B34&gt;=2.95,D34&gt;=1.75,H34&lt;16.227,D34&gt;=1.55,F34&gt;=1.5),5.1,IF(AND(H34&lt;10.393,D34&gt;=2.1,B34&gt;=2.95,D34&gt;=1.75,H34&lt;16.227,D34&gt;=1.55,F34&gt;=1.5),5.74,IF(AND(D34&lt;2.25,H34&gt;=10.393,D34&gt;=2.1,B34&gt;=2.95,D34&gt;=1.75,H34&lt;16.227,D34&gt;=1.55,F34&gt;=1.5),5.8,IF(AND(D34&gt;=2.25,H34&gt;=10.393,D34&gt;=2.1,B34&gt;=2.95,D34&gt;=1.75,H34&lt;16.227,D34&gt;=1.55,F34&gt;=1.5),5.4,"shouldnthappen"))))))))))))))))))))))))))))))))</f>
        <v>1.65</v>
      </c>
      <c r="BG34" s="1" t="n">
        <f aca="false">IF(AND(G34&lt;0.096,A34&lt;5.45),2.95,IF(AND(F34&gt;=1.5,G34&gt;=0.096,A34&lt;5.45),3,IF(AND(D34&lt;0.6,A34&lt;5.9,A34&gt;=5.45),1.4,IF(AND(F34&gt;=2.5,D34&gt;=0.6,A34&lt;5.9,A34&gt;=5.45),5.1,IF(AND(A34&lt;7.45,A34&gt;=7.05,A34&gt;=5.9,A34&gt;=5.45),6.167,IF(AND(B34&gt;=3.55,G34&lt;0.587,F34&lt;1.5,G34&gt;=0.096,A34&lt;5.45),1,IF(AND(A34&lt;5.05,G34&gt;=0.587,F34&lt;1.5,G34&gt;=0.096,A34&lt;5.45),1.35,IF(AND(B34&lt;2.75,D34&lt;1.7,A34&lt;7.05,A34&gt;=5.9,A34&gt;=5.45),4.9,IF(AND(A34&lt;6.2,D34&gt;=1.7,A34&lt;7.05,A34&gt;=5.9,A34&gt;=5.45),4.833,IF(AND(H34&lt;17.32,A34&gt;=7.45,A34&gt;=7.05,A34&gt;=5.9,A34&gt;=5.45),6.68,IF(AND(H34&gt;=17.32,A34&gt;=7.45,A34&gt;=7.05,A34&gt;=5.9,A34&gt;=5.45),6.4,IF(AND(G34&lt;0.161,B34&lt;3.55,G34&lt;0.587,F34&lt;1.5,G34&gt;=0.096,A34&lt;5.45),1.5,IF(AND(H34&lt;11.016,A34&gt;=5.05,G34&gt;=0.587,F34&lt;1.5,G34&gt;=0.096,A34&lt;5.45),1.633,IF(AND(H34&lt;11.001,G34&lt;0.372,F34&lt;2.5,D34&gt;=0.6,A34&lt;5.9,A34&gt;=5.45),4.133,IF(AND(H34&gt;=11.001,G34&lt;0.372,F34&lt;2.5,D34&gt;=0.6,A34&lt;5.9,A34&gt;=5.45),4.3,IF(AND(H34&lt;6.808,G34&gt;=0.372,F34&lt;2.5,D34&gt;=0.6,A34&lt;5.9,A34&gt;=5.45),4,IF(AND(A34&gt;=6.75,B34&gt;=2.75,D34&lt;1.7,A34&lt;7.05,A34&gt;=5.9,A34&gt;=5.45),4.84,IF(AND(H34&lt;12.467,G34&gt;=0.161,B34&lt;3.55,G34&lt;0.587,F34&lt;1.5,G34&gt;=0.096,A34&lt;5.45),1.3,IF(AND(D34&lt;0.25,H34&gt;=11.016,A34&gt;=5.05,G34&gt;=0.587,F34&lt;1.5,G34&gt;=0.096,A34&lt;5.45),1.52,IF(AND(D34&gt;=0.25,H34&gt;=11.016,A34&gt;=5.05,G34&gt;=0.587,F34&lt;1.5,G34&gt;=0.096,A34&lt;5.45),1.5,IF(AND(H34&lt;11.218,H34&gt;=6.808,G34&gt;=0.372,F34&lt;2.5,D34&gt;=0.6,A34&lt;5.9,A34&gt;=5.45),3.7,IF(AND(H34&gt;=11.218,H34&gt;=6.808,G34&gt;=0.372,F34&lt;2.5,D34&gt;=0.6,A34&lt;5.9,A34&gt;=5.45),3.9,IF(AND(B34&lt;2.95,A34&lt;6.75,B34&gt;=2.75,D34&lt;1.7,A34&lt;7.05,A34&gt;=5.9,A34&gt;=5.45),4.2,IF(AND(B34&gt;=2.95,A34&lt;6.75,B34&gt;=2.75,D34&lt;1.7,A34&lt;7.05,A34&gt;=5.9,A34&gt;=5.45),4.6,IF(AND(D34&gt;=2.45,A34&lt;6.85,A34&gt;=6.2,D34&gt;=1.7,A34&lt;7.05,A34&gt;=5.9,A34&gt;=5.45),5.9,IF(AND(G34&lt;0.312,A34&gt;=6.85,A34&gt;=6.2,D34&gt;=1.7,A34&lt;7.05,A34&gt;=5.9,A34&gt;=5.45),5.1,IF(AND(G34&gt;=0.312,A34&gt;=6.85,A34&gt;=6.2,D34&gt;=1.7,A34&lt;7.05,A34&gt;=5.9,A34&gt;=5.45),5.4,IF(AND(G34&lt;0.251,H34&gt;=12.467,G34&gt;=0.161,B34&lt;3.55,G34&lt;0.587,F34&lt;1.5,G34&gt;=0.096,A34&lt;5.45),1.35,IF(AND(G34&gt;=0.251,H34&gt;=12.467,G34&gt;=0.161,B34&lt;3.55,G34&lt;0.587,F34&lt;1.5,G34&gt;=0.096,A34&lt;5.45),1.467,IF(AND(G34&gt;=0.628,D34&lt;2.45,A34&lt;6.85,A34&gt;=6.2,D34&gt;=1.7,A34&lt;7.05,A34&gt;=5.9,A34&gt;=5.45),5.1,IF(AND(A34&gt;=6.75,G34&lt;0.628,D34&lt;2.45,A34&lt;6.85,A34&gt;=6.2,D34&gt;=1.7,A34&lt;7.05,A34&gt;=5.9,A34&gt;=5.45),5.9,IF(AND(H34&lt;11.824,A34&lt;6.75,G34&lt;0.628,D34&lt;2.45,A34&lt;6.85,A34&gt;=6.2,D34&gt;=1.7,A34&lt;7.05,A34&gt;=5.9,A34&gt;=5.45),5.44,IF(AND(H34&lt;14.378,H34&gt;=11.824,A34&lt;6.75,G34&lt;0.628,D34&lt;2.45,A34&lt;6.85,A34&gt;=6.2,D34&gt;=1.7,A34&lt;7.05,A34&gt;=5.9,A34&gt;=5.45),5.6,IF(AND(H34&gt;=14.378,H34&gt;=11.824,A34&lt;6.75,G34&lt;0.628,D34&lt;2.45,A34&lt;6.85,A34&gt;=6.2,D34&gt;=1.7,A34&lt;7.05,A34&gt;=5.9,A34&gt;=5.45),5.8,"shouldnthappen"))))))))))))))))))))))))))))))))))</f>
        <v>1.5</v>
      </c>
      <c r="BH34" s="1" t="n">
        <f aca="false">IF(AND(G34&gt;=0.905,F34&lt;1.5),1.8,IF(AND(H34&lt;5.523,G34&lt;0.905,F34&lt;1.5),1,IF(AND(D34&gt;=0.4,H34&gt;=5.523,G34&lt;0.905,F34&lt;1.5),1.7,IF(AND(G34&gt;=0.878,D34&lt;1.35,F34&lt;2.5,F34&gt;=1.5),4.4,IF(AND(A34&lt;5.4,D34&gt;=1.35,F34&lt;2.5,F34&gt;=1.5),3.9,IF(AND(G34&lt;0.177,B34&lt;3.15,F34&gt;=2.5,F34&gt;=1.5),6.15,IF(AND(H34&lt;10.393,B34&gt;=3.15,F34&gt;=2.5,F34&gt;=1.5),5.94,IF(AND(H34&gt;=10.393,B34&gt;=3.15,F34&gt;=2.5,F34&gt;=1.5),5.467,IF(AND(D34&gt;=1.25,G34&lt;0.878,D34&lt;1.35,F34&lt;2.5,F34&gt;=1.5),4.18,IF(AND(G34&gt;=0.709,A34&gt;=5.4,D34&gt;=1.35,F34&lt;2.5,F34&gt;=1.5),4.9,IF(AND(B34&lt;2.6,G34&gt;=0.177,B34&lt;3.15,F34&gt;=2.5,F34&gt;=1.5),4.8,IF(AND(A34&lt;4.35,A34&lt;5.05,D34&lt;0.4,H34&gt;=5.523,G34&lt;0.905,F34&lt;1.5),1.1,IF(AND(A34&gt;=5.6,A34&gt;=5.05,D34&lt;0.4,H34&gt;=5.523,G34&lt;0.905,F34&lt;1.5),1.7,IF(AND(D34&lt;1.05,D34&lt;1.25,G34&lt;0.878,D34&lt;1.35,F34&lt;2.5,F34&gt;=1.5),3.6,IF(AND(D34&gt;=1.55,G34&lt;0.709,A34&gt;=5.4,D34&gt;=1.35,F34&lt;2.5,F34&gt;=1.5),4.975,IF(AND(D34&lt;1.7,B34&gt;=2.6,G34&gt;=0.177,B34&lt;3.15,F34&gt;=2.5,F34&gt;=1.5),5.8,IF(AND(B34&lt;3.15,A34&gt;=4.35,A34&lt;5.05,D34&lt;0.4,H34&gt;=5.523,G34&lt;0.905,F34&lt;1.5),1.46,IF(AND(A34&gt;=5.45,A34&lt;5.6,A34&gt;=5.05,D34&lt;0.4,H34&gt;=5.523,G34&lt;0.905,F34&lt;1.5),1.35,IF(AND(H34&lt;10.974,D34&gt;=1.05,D34&lt;1.25,G34&lt;0.878,D34&lt;1.35,F34&lt;2.5,F34&gt;=1.5),3.8,IF(AND(H34&gt;=13.654,D34&lt;1.55,G34&lt;0.709,A34&gt;=5.4,D34&gt;=1.35,F34&lt;2.5,F34&gt;=1.5),4.725,IF(AND(A34&lt;4.5,B34&gt;=3.15,A34&gt;=4.35,A34&lt;5.05,D34&lt;0.4,H34&gt;=5.523,G34&lt;0.905,F34&lt;1.5),1.3,IF(AND(G34&lt;0.676,A34&lt;5.45,A34&lt;5.6,A34&gt;=5.05,D34&lt;0.4,H34&gt;=5.523,G34&lt;0.905,F34&lt;1.5),1.5,IF(AND(G34&gt;=0.676,A34&lt;5.45,A34&lt;5.6,A34&gt;=5.05,D34&lt;0.4,H34&gt;=5.523,G34&lt;0.905,F34&lt;1.5),1.55,IF(AND(A34&lt;5.7,H34&gt;=10.974,D34&gt;=1.05,D34&lt;1.25,G34&lt;0.878,D34&lt;1.35,F34&lt;2.5,F34&gt;=1.5),3.9,IF(AND(A34&gt;=5.7,H34&gt;=10.974,D34&gt;=1.05,D34&lt;1.25,G34&lt;0.878,D34&lt;1.35,F34&lt;2.5,F34&gt;=1.5),3.933,IF(AND(G34&gt;=0.644,H34&lt;13.654,D34&lt;1.55,G34&lt;0.709,A34&gt;=5.4,D34&gt;=1.35,F34&lt;2.5,F34&gt;=1.5),4.4,IF(AND(B34&lt;2.9,A34&lt;6.2,D34&gt;=1.7,B34&gt;=2.6,G34&gt;=0.177,B34&lt;3.15,F34&gt;=2.5,F34&gt;=1.5),5.02,IF(AND(B34&gt;=2.9,A34&lt;6.2,D34&gt;=1.7,B34&gt;=2.6,G34&gt;=0.177,B34&lt;3.15,F34&gt;=2.5,F34&gt;=1.5),4.8,IF(AND(D34&lt;2.2,A34&gt;=6.2,D34&gt;=1.7,B34&gt;=2.6,G34&gt;=0.177,B34&lt;3.15,F34&gt;=2.5,F34&gt;=1.5),5.325,IF(AND(D34&gt;=2.2,A34&gt;=6.2,D34&gt;=1.7,B34&gt;=2.6,G34&gt;=0.177,B34&lt;3.15,F34&gt;=2.5,F34&gt;=1.5),5.1,IF(AND(D34&lt;0.25,A34&gt;=4.5,B34&gt;=3.15,A34&gt;=4.35,A34&lt;5.05,D34&lt;0.4,H34&gt;=5.523,G34&lt;0.905,F34&lt;1.5),1.357,IF(AND(D34&gt;=0.25,A34&gt;=4.5,B34&gt;=3.15,A34&gt;=4.35,A34&lt;5.05,D34&lt;0.4,H34&gt;=5.523,G34&lt;0.905,F34&lt;1.5),1.333,IF(AND(H34&lt;10.723,G34&lt;0.644,H34&lt;13.654,D34&lt;1.55,G34&lt;0.709,A34&gt;=5.4,D34&gt;=1.35,F34&lt;2.5,F34&gt;=1.5),4.6,IF(AND(H34&gt;=10.723,G34&lt;0.644,H34&lt;13.654,D34&lt;1.55,G34&lt;0.709,A34&gt;=5.4,D34&gt;=1.35,F34&lt;2.5,F34&gt;=1.5),4.5,"shouldnthappen"))))))))))))))))))))))))))))))))))</f>
        <v>1.7</v>
      </c>
      <c r="BI34" s="1" t="n">
        <f aca="false">IF(AND(D34&gt;=0.8,A34&lt;5.45),3.9,IF(AND(D34&gt;=0.45,D34&lt;0.8,A34&lt;5.45),1.66,IF(AND(H34&lt;16.447,B34&gt;=3.45,A34&gt;=5.45),1.525,IF(AND(H34&gt;=16.447,B34&gt;=3.45,A34&gt;=5.45),6.4,IF(AND(H34&lt;5.245,D34&lt;0.45,D34&lt;0.8,A34&lt;5.45),1,IF(AND(A34&gt;=7.2,G34&lt;0.154,B34&lt;3.45,A34&gt;=5.45),6.7,IF(AND(D34&lt;1.65,A34&lt;7.2,G34&lt;0.154,B34&lt;3.45,A34&gt;=5.45),4.7,IF(AND(D34&gt;=1.65,A34&lt;7.2,G34&lt;0.154,B34&lt;3.45,A34&gt;=5.45),5.52,IF(AND(D34&gt;=0.25,A34&lt;5.05,H34&gt;=5.245,D34&lt;0.45,D34&lt;0.8,A34&lt;5.45),1.35,IF(AND(H34&lt;6.089,A34&gt;=5.05,H34&gt;=5.245,D34&lt;0.45,D34&lt;0.8,A34&lt;5.45),1.7,IF(AND(D34&lt;1.2,B34&lt;2.6,A34&lt;5.75,G34&gt;=0.154,B34&lt;3.45,A34&gt;=5.45),3.85,IF(AND(D34&gt;=1.2,B34&lt;2.6,A34&lt;5.75,G34&gt;=0.154,B34&lt;3.45,A34&gt;=5.45),4,IF(AND(D34&gt;=1.65,B34&gt;=2.6,A34&lt;5.75,G34&gt;=0.154,B34&lt;3.45,A34&gt;=5.45),4.9,IF(AND(G34&lt;0.353,F34&lt;2.5,A34&gt;=5.75,G34&gt;=0.154,B34&lt;3.45,A34&gt;=5.45),4.25,IF(AND(A34&gt;=7.25,F34&gt;=2.5,A34&gt;=5.75,G34&gt;=0.154,B34&lt;3.45,A34&gt;=5.45),6.45,IF(AND(H34&lt;11.218,D34&lt;0.25,A34&lt;5.05,H34&gt;=5.245,D34&lt;0.45,D34&lt;0.8,A34&lt;5.45),1.42,IF(AND(G34&lt;0.517,H34&gt;=6.089,A34&gt;=5.05,H34&gt;=5.245,D34&lt;0.45,D34&lt;0.8,A34&lt;5.45),1.44,IF(AND(G34&gt;=0.517,H34&gt;=6.089,A34&gt;=5.05,H34&gt;=5.245,D34&lt;0.45,D34&lt;0.8,A34&lt;5.45),1.54,IF(AND(H34&gt;=10.194,D34&lt;1.65,B34&gt;=2.6,A34&lt;5.75,G34&gt;=0.154,B34&lt;3.45,A34&gt;=5.45),4.35,IF(AND(B34&gt;=3.15,G34&gt;=0.353,F34&lt;2.5,A34&gt;=5.75,G34&gt;=0.154,B34&lt;3.45,A34&gt;=5.45),4.7,IF(AND(H34&lt;7.716,A34&lt;7.25,F34&gt;=2.5,A34&gt;=5.75,G34&gt;=0.154,B34&lt;3.45,A34&gt;=5.45),5.04,IF(AND(G34&lt;0.175,H34&gt;=11.218,D34&lt;0.25,A34&lt;5.05,H34&gt;=5.245,D34&lt;0.45,D34&lt;0.8,A34&lt;5.45),1.5,IF(AND(H34&lt;7.713,H34&lt;10.194,D34&lt;1.65,B34&gt;=2.6,A34&lt;5.75,G34&gt;=0.154,B34&lt;3.45,A34&gt;=5.45),4.1,IF(AND(H34&gt;=7.713,H34&lt;10.194,D34&lt;1.65,B34&gt;=2.6,A34&lt;5.75,G34&gt;=0.154,B34&lt;3.45,A34&gt;=5.45),4.2,IF(AND(B34&gt;=3.05,B34&lt;3.15,G34&gt;=0.353,F34&lt;2.5,A34&gt;=5.75,G34&gt;=0.154,B34&lt;3.45,A34&gt;=5.45),4.4,IF(AND(D34&gt;=2.45,H34&gt;=7.716,A34&lt;7.25,F34&gt;=2.5,A34&gt;=5.75,G34&gt;=0.154,B34&lt;3.45,A34&gt;=5.45),5.85,IF(AND(D34&lt;0.15,G34&gt;=0.175,H34&gt;=11.218,D34&lt;0.25,A34&lt;5.05,H34&gt;=5.245,D34&lt;0.45,D34&lt;0.8,A34&lt;5.45),1.1,IF(AND(H34&gt;=16.317,B34&lt;3.05,B34&lt;3.15,G34&gt;=0.353,F34&lt;2.5,A34&gt;=5.75,G34&gt;=0.154,B34&lt;3.45,A34&gt;=5.45),4.8,IF(AND(G34&gt;=0.857,D34&lt;2.45,H34&gt;=7.716,A34&lt;7.25,F34&gt;=2.5,A34&gt;=5.75,G34&gt;=0.154,B34&lt;3.45,A34&gt;=5.45),5.05,IF(AND(G34&lt;0.245,D34&gt;=0.15,G34&gt;=0.175,H34&gt;=11.218,D34&lt;0.25,A34&lt;5.05,H34&gt;=5.245,D34&lt;0.45,D34&lt;0.8,A34&lt;5.45),1.3,IF(AND(G34&gt;=0.245,D34&gt;=0.15,G34&gt;=0.175,H34&gt;=11.218,D34&lt;0.25,A34&lt;5.05,H34&gt;=5.245,D34&lt;0.45,D34&lt;0.8,A34&lt;5.45),1.22,IF(AND(B34&lt;2.85,H34&lt;16.317,B34&lt;3.05,B34&lt;3.15,G34&gt;=0.353,F34&lt;2.5,A34&gt;=5.75,G34&gt;=0.154,B34&lt;3.45,A34&gt;=5.45),4.6,IF(AND(B34&gt;=2.85,H34&lt;16.317,B34&lt;3.05,B34&lt;3.15,G34&gt;=0.353,F34&lt;2.5,A34&gt;=5.75,G34&gt;=0.154,B34&lt;3.45,A34&gt;=5.45),4.633,IF(AND(D34&lt;1.85,G34&lt;0.857,D34&lt;2.45,H34&gt;=7.716,A34&lt;7.25,F34&gt;=2.5,A34&gt;=5.75,G34&gt;=0.154,B34&lt;3.45,A34&gt;=5.45),5.8,IF(AND(H34&lt;11.297,D34&gt;=1.85,G34&lt;0.857,D34&lt;2.45,H34&gt;=7.716,A34&lt;7.25,F34&gt;=2.5,A34&gt;=5.75,G34&gt;=0.154,B34&lt;3.45,A34&gt;=5.45),5.3,IF(AND(G34&lt;0.388,H34&gt;=11.297,D34&gt;=1.85,G34&lt;0.857,D34&lt;2.45,H34&gt;=7.716,A34&lt;7.25,F34&gt;=2.5,A34&gt;=5.75,G34&gt;=0.154,B34&lt;3.45,A34&gt;=5.45),5.4,IF(AND(G34&gt;=0.388,H34&gt;=11.297,D34&gt;=1.85,G34&lt;0.857,D34&lt;2.45,H34&gt;=7.716,A34&lt;7.25,F34&gt;=2.5,A34&gt;=5.75,G34&gt;=0.154,B34&lt;3.45,A34&gt;=5.45),5.6,"shouldnthappen")))))))))))))))))))))))))))))))))))))</f>
        <v>1.54</v>
      </c>
      <c r="BJ34" s="1" t="n">
        <f aca="false">IF(AND(F34&gt;=2,B34&gt;=3.35),6.1,IF(AND(H34&gt;=12.719,F34&lt;1.5,B34&lt;3.35),1.567,IF(AND(H34&lt;5.245,F34&lt;2,B34&gt;=3.35),1,IF(AND(D34&lt;0.15,H34&lt;12.719,F34&lt;1.5,B34&lt;3.35),1.5,IF(AND(D34&gt;=0.35,H34&gt;=5.245,F34&lt;2,B34&gt;=3.35),1.6,IF(AND(A34&lt;4.9,D34&gt;=0.15,H34&lt;12.719,F34&lt;1.5,B34&lt;3.35),1.36,IF(AND(B34&lt;2.65,G34&lt;0.572,D34&lt;1.45,F34&gt;=1.5,B34&lt;3.35),3.5,IF(AND(A34&lt;6.1,F34&lt;2.5,D34&gt;=1.45,F34&gt;=1.5,B34&lt;3.35),5.1,IF(AND(G34&gt;=0.607,D34&lt;0.35,H34&gt;=5.245,F34&lt;2,B34&gt;=3.35),1.65,IF(AND(G34&lt;0.546,A34&gt;=4.9,D34&gt;=0.15,H34&lt;12.719,F34&lt;1.5,B34&lt;3.35),1.2,IF(AND(G34&gt;=0.546,A34&gt;=4.9,D34&gt;=0.15,H34&lt;12.719,F34&lt;1.5,B34&lt;3.35),1.4,IF(AND(A34&gt;=6.3,B34&gt;=2.65,G34&lt;0.572,D34&lt;1.45,F34&gt;=1.5,B34&lt;3.35),4.8,IF(AND(D34&lt;1.15,B34&lt;2.85,G34&gt;=0.572,D34&lt;1.45,F34&gt;=1.5,B34&lt;3.35),3.9,IF(AND(B34&gt;=3.15,B34&gt;=2.85,G34&gt;=0.572,D34&lt;1.45,F34&gt;=1.5,B34&lt;3.35),4.7,IF(AND(B34&lt;2.95,A34&gt;=6.1,F34&lt;2.5,D34&gt;=1.45,F34&gt;=1.5,B34&lt;3.35),4.533,IF(AND(B34&gt;=2.95,A34&gt;=6.1,F34&lt;2.5,D34&gt;=1.45,F34&gt;=1.5,B34&lt;3.35),4.75,IF(AND(A34&gt;=6.7,G34&lt;0.107,F34&gt;=2.5,D34&gt;=1.45,F34&gt;=1.5,B34&lt;3.35),5.7,IF(AND(G34&gt;=0.385,G34&lt;0.607,D34&lt;0.35,H34&gt;=5.245,F34&lt;2,B34&gt;=3.35),1.325,IF(AND(D34&lt;1.25,A34&lt;6.3,B34&gt;=2.65,G34&lt;0.572,D34&lt;1.45,F34&gt;=1.5,B34&lt;3.35),4,IF(AND(D34&gt;=1.25,A34&lt;6.3,B34&gt;=2.65,G34&lt;0.572,D34&lt;1.45,F34&gt;=1.5,B34&lt;3.35),4.18,IF(AND(G34&lt;0.907,D34&gt;=1.15,B34&lt;2.85,G34&gt;=0.572,D34&lt;1.45,F34&gt;=1.5,B34&lt;3.35),4,IF(AND(G34&gt;=0.907,D34&gt;=1.15,B34&lt;2.85,G34&gt;=0.572,D34&lt;1.45,F34&gt;=1.5,B34&lt;3.35),4.4,IF(AND(H34&lt;8.326,B34&lt;3.15,B34&gt;=2.85,G34&gt;=0.572,D34&lt;1.45,F34&gt;=1.5,B34&lt;3.35),3.6,IF(AND(H34&gt;=8.326,B34&lt;3.15,B34&gt;=2.85,G34&gt;=0.572,D34&lt;1.45,F34&gt;=1.5,B34&lt;3.35),4.48,IF(AND(B34&lt;2.95,A34&lt;6.7,G34&lt;0.107,F34&gt;=2.5,D34&gt;=1.45,F34&gt;=1.5,B34&lt;3.35),5.6,IF(AND(B34&gt;=2.95,A34&lt;6.7,G34&lt;0.107,F34&gt;=2.5,D34&gt;=1.45,F34&gt;=1.5,B34&lt;3.35),5.5,IF(AND(G34&lt;0.205,G34&lt;0.432,G34&gt;=0.107,F34&gt;=2.5,D34&gt;=1.45,F34&gt;=1.5,B34&lt;3.35),5.3,IF(AND(B34&gt;=3.05,G34&gt;=0.432,G34&gt;=0.107,F34&gt;=2.5,D34&gt;=1.45,F34&gt;=1.5,B34&lt;3.35),5.86,IF(AND(H34&gt;=14.057,G34&lt;0.385,G34&lt;0.607,D34&lt;0.35,H34&gt;=5.245,F34&lt;2,B34&gt;=3.35),1.7,IF(AND(D34&lt;1.7,G34&gt;=0.205,G34&lt;0.432,G34&gt;=0.107,F34&gt;=2.5,D34&gt;=1.45,F34&gt;=1.5,B34&lt;3.35),5,IF(AND(G34&lt;0.779,B34&lt;3.05,G34&gt;=0.432,G34&gt;=0.107,F34&gt;=2.5,D34&gt;=1.45,F34&gt;=1.5,B34&lt;3.35),4.9,IF(AND(G34&gt;=0.779,B34&lt;3.05,G34&gt;=0.432,G34&gt;=0.107,F34&gt;=2.5,D34&gt;=1.45,F34&gt;=1.5,B34&lt;3.35),5.533,IF(AND(D34&gt;=0.25,H34&lt;14.057,G34&lt;0.385,G34&lt;0.607,D34&lt;0.35,H34&gt;=5.245,F34&lt;2,B34&gt;=3.35),1.4,IF(AND(B34&lt;2.85,D34&gt;=1.7,G34&gt;=0.205,G34&lt;0.432,G34&gt;=0.107,F34&gt;=2.5,D34&gt;=1.45,F34&gt;=1.5,B34&lt;3.35),5.1,IF(AND(B34&gt;=2.85,D34&gt;=1.7,G34&gt;=0.205,G34&lt;0.432,G34&gt;=0.107,F34&gt;=2.5,D34&gt;=1.45,F34&gt;=1.5,B34&lt;3.35),5.15,IF(AND(A34&lt;5.1,D34&lt;0.25,H34&lt;14.057,G34&lt;0.385,G34&lt;0.607,D34&lt;0.35,H34&gt;=5.245,F34&lt;2,B34&gt;=3.35),1.4,IF(AND(A34&gt;=5.1,D34&lt;0.25,H34&lt;14.057,G34&lt;0.385,G34&lt;0.607,D34&lt;0.35,H34&gt;=5.245,F34&lt;2,B34&gt;=3.35),1.5,"shouldnthappen")))))))))))))))))))))))))))))))))))))</f>
        <v>1.6</v>
      </c>
    </row>
    <row r="35" customFormat="false" ht="13.8" hidden="false" customHeight="false" outlineLevel="0" collapsed="false">
      <c r="A35" s="1" t="n">
        <v>5.2</v>
      </c>
      <c r="B35" s="1" t="n">
        <v>4.1</v>
      </c>
      <c r="C35" s="1" t="n">
        <v>1.5</v>
      </c>
      <c r="D35" s="1" t="n">
        <v>0.1</v>
      </c>
      <c r="E35" s="1" t="s">
        <v>94</v>
      </c>
      <c r="F35" s="1" t="n">
        <v>1</v>
      </c>
      <c r="G35" s="1" t="n">
        <v>0.0800614675972611</v>
      </c>
      <c r="H35" s="16" t="n">
        <v>6.57426495086402</v>
      </c>
      <c r="I35" s="11" t="n">
        <f aca="false">C35</f>
        <v>1.5</v>
      </c>
      <c r="J35" s="1" t="n">
        <f aca="false">AVERAGE(M35:BJ35)</f>
        <v>1.48472</v>
      </c>
      <c r="K35" s="15" t="n">
        <f aca="false">1-SQRT(VAR(M35:BJ35, I35)) / AVERAGE(M35:BJ35)</f>
        <v>0.848060488327398</v>
      </c>
      <c r="L35" s="1" t="n">
        <f aca="false">(J35-I35)/I35</f>
        <v>-0.0101866666666666</v>
      </c>
      <c r="M35" s="1" t="n">
        <f aca="false">IF(AND(H35&gt;=16.241,B35&gt;=3.35),6.4,IF(AND(D35&gt;=0.75,A35&lt;5.15,B35&lt;3.35),4.1,IF(AND(D35&gt;=1.5,H35&lt;16.241,B35&gt;=3.35),5.767,IF(AND(B35&gt;=3.25,D35&lt;0.75,A35&lt;5.15,B35&lt;3.35),1.58,IF(AND(A35&lt;4.95,D35&lt;1.5,H35&lt;16.241,B35&gt;=3.35),1.4,IF(AND(A35&lt;4.5,B35&lt;3.25,D35&lt;0.75,A35&lt;5.15,B35&lt;3.35),1.26,IF(AND(A35&gt;=4.5,B35&lt;3.25,D35&lt;0.75,A35&lt;5.15,B35&lt;3.35),1.48,IF(AND(G35&lt;0.356,H35&lt;12.557,D35&lt;1.45,A35&gt;=5.15,B35&lt;3.35),4.267,IF(AND(D35&lt;1.25,H35&gt;=12.557,D35&lt;1.45,A35&gt;=5.15,B35&lt;3.35),4.05,IF(AND(D35&gt;=1.35,G35&gt;=0.356,H35&lt;12.557,D35&lt;1.45,A35&gt;=5.15,B35&lt;3.35),4.25,IF(AND(H35&lt;15.086,D35&gt;=1.25,H35&gt;=12.557,D35&lt;1.45,A35&gt;=5.15,B35&lt;3.35),4.4,IF(AND(F35&lt;2.5,G35&gt;=0.44,D35&lt;2.05,D35&gt;=1.45,A35&gt;=5.15,B35&lt;3.35),4.7,IF(AND(H35&lt;10.391,B35&lt;3.15,D35&gt;=2.05,D35&gt;=1.45,A35&gt;=5.15,B35&lt;3.35),5.1,IF(AND(G35&lt;0.505,B35&gt;=3.15,D35&gt;=2.05,D35&gt;=1.45,A35&gt;=5.15,B35&lt;3.35),5.7,IF(AND(G35&gt;=0.505,B35&gt;=3.15,D35&gt;=2.05,D35&gt;=1.45,A35&gt;=5.15,B35&lt;3.35),5.95,IF(AND(D35&gt;=0.5,G35&lt;0.905,A35&gt;=4.95,D35&lt;1.5,H35&lt;16.241,B35&gt;=3.35),1.6,IF(AND(B35&lt;3.6,G35&gt;=0.905,A35&gt;=4.95,D35&lt;1.5,H35&lt;16.241,B35&gt;=3.35),1.7,IF(AND(B35&gt;=3.6,G35&gt;=0.905,A35&gt;=4.95,D35&lt;1.5,H35&lt;16.241,B35&gt;=3.35),1.767,IF(AND(A35&gt;=5.7,D35&lt;1.35,G35&gt;=0.356,H35&lt;12.557,D35&lt;1.45,A35&gt;=5.15,B35&lt;3.35),3.9,IF(AND(A35&lt;6.35,H35&gt;=15.086,D35&gt;=1.25,H35&gt;=12.557,D35&lt;1.45,A35&gt;=5.15,B35&lt;3.35),4.7,IF(AND(A35&gt;=6.35,H35&gt;=15.086,D35&gt;=1.25,H35&gt;=12.557,D35&lt;1.45,A35&gt;=5.15,B35&lt;3.35),4.6,IF(AND(H35&lt;9.252,D35&lt;1.55,G35&lt;0.44,D35&lt;2.05,D35&gt;=1.45,A35&gt;=5.15,B35&lt;3.35),5.08,IF(AND(H35&gt;=9.252,D35&lt;1.55,G35&lt;0.44,D35&lt;2.05,D35&gt;=1.45,A35&gt;=5.15,B35&lt;3.35),4.7,IF(AND(H35&lt;8.477,D35&gt;=1.55,G35&lt;0.44,D35&lt;2.05,D35&gt;=1.45,A35&gt;=5.15,B35&lt;3.35),5.1,IF(AND(H35&gt;=8.477,D35&gt;=1.55,G35&lt;0.44,D35&lt;2.05,D35&gt;=1.45,A35&gt;=5.15,B35&lt;3.35),5.4,IF(AND(H35&lt;8.435,F35&gt;=2.5,G35&gt;=0.44,D35&lt;2.05,D35&gt;=1.45,A35&gt;=5.15,B35&lt;3.35),5.1,IF(AND(H35&gt;=8.435,F35&gt;=2.5,G35&gt;=0.44,D35&lt;2.05,D35&gt;=1.45,A35&gt;=5.15,B35&lt;3.35),4.86,IF(AND(G35&lt;0.543,H35&gt;=10.391,B35&lt;3.15,D35&gt;=2.05,D35&gt;=1.45,A35&gt;=5.15,B35&lt;3.35),5.56,IF(AND(G35&gt;=0.543,H35&gt;=10.391,B35&lt;3.15,D35&gt;=2.05,D35&gt;=1.45,A35&gt;=5.15,B35&lt;3.35),5.8,IF(AND(A35&lt;5.05,D35&lt;0.5,G35&lt;0.905,A35&gt;=4.95,D35&lt;1.5,H35&lt;16.241,B35&gt;=3.35),1.3,IF(AND(H35&lt;6.583,A35&lt;5.7,D35&lt;1.35,G35&gt;=0.356,H35&lt;12.557,D35&lt;1.45,A35&gt;=5.15,B35&lt;3.35),4,IF(AND(G35&lt;0.585,A35&gt;=5.05,D35&lt;0.5,G35&lt;0.905,A35&gt;=4.95,D35&lt;1.5,H35&lt;16.241,B35&gt;=3.35),1.475,IF(AND(G35&lt;0.62,H35&gt;=6.583,A35&lt;5.7,D35&lt;1.35,G35&gt;=0.356,H35&lt;12.557,D35&lt;1.45,A35&gt;=5.15,B35&lt;3.35),3.75,IF(AND(G35&gt;=0.62,H35&gt;=6.583,A35&lt;5.7,D35&lt;1.35,G35&gt;=0.356,H35&lt;12.557,D35&lt;1.45,A35&gt;=5.15,B35&lt;3.35),3.6,IF(AND(B35&lt;3.75,G35&gt;=0.585,A35&gt;=5.05,D35&lt;0.5,G35&lt;0.905,A35&gt;=4.95,D35&lt;1.5,H35&lt;16.241,B35&gt;=3.35),1.5,IF(AND(B35&gt;=3.75,G35&gt;=0.585,A35&gt;=5.05,D35&lt;0.5,G35&lt;0.905,A35&gt;=4.95,D35&lt;1.5,H35&lt;16.241,B35&gt;=3.35),1.6,"shouldnthappen"))))))))))))))))))))))))))))))))))))</f>
        <v>1.475</v>
      </c>
      <c r="N35" s="1" t="n">
        <f aca="false">IF(AND(H35&lt;5.245,B35&lt;3.65,F35&lt;1.5),1,IF(AND(H35&gt;=14.096,B35&gt;=3.65,F35&lt;1.5),1.65,IF(AND(A35&gt;=5.45,H35&gt;=5.245,B35&lt;3.65,F35&lt;1.5),1.3,IF(AND(H35&gt;=13.586,H35&lt;14.096,B35&gt;=3.65,F35&lt;1.5),1.3,IF(AND(H35&lt;10.258,D35&lt;1.25,F35&lt;2.5,F35&gt;=1.5),3.38,IF(AND(H35&lt;6.982,D35&gt;=1.25,F35&lt;2.5,F35&gt;=1.5),3.96,IF(AND(H35&gt;=13.646,D35&lt;2.05,F35&gt;=2.5,F35&gt;=1.5),6.1,IF(AND(B35&lt;3.05,A35&lt;5.45,H35&gt;=5.245,B35&lt;3.65,F35&lt;1.5),1.375,IF(AND(H35&lt;6.543,H35&lt;13.586,H35&lt;14.096,B35&gt;=3.65,F35&lt;1.5),1.4,IF(AND(H35&gt;=6.543,H35&lt;13.586,H35&lt;14.096,B35&gt;=3.65,F35&lt;1.5),1.5,IF(AND(H35&lt;11.522,H35&gt;=10.258,D35&lt;1.25,F35&lt;2.5,F35&gt;=1.5),3.733,IF(AND(H35&gt;=11.522,H35&gt;=10.258,D35&lt;1.25,F35&lt;2.5,F35&gt;=1.5),3.92,IF(AND(H35&lt;5.767,H35&lt;13.646,D35&lt;2.05,F35&gt;=2.5,F35&gt;=1.5),4.5,IF(AND(A35&lt;6.8,B35&lt;3.15,D35&gt;=2.05,F35&gt;=2.5,F35&gt;=1.5),5.6,IF(AND(A35&gt;=6.8,B35&lt;3.15,D35&gt;=2.05,F35&gt;=2.5,F35&gt;=1.5),5.1,IF(AND(B35&lt;3.25,B35&gt;=3.15,D35&gt;=2.05,F35&gt;=2.5,F35&gt;=1.5),5.8,IF(AND(B35&gt;=3.25,B35&gt;=3.15,D35&gt;=2.05,F35&gt;=2.5,F35&gt;=1.5),5.65,IF(AND(B35&lt;3.15,B35&gt;=3.05,A35&lt;5.45,H35&gt;=5.245,B35&lt;3.65,F35&lt;1.5),1.5,IF(AND(G35&gt;=0.735,H35&lt;13.665,H35&gt;=6.982,D35&gt;=1.25,F35&lt;2.5,F35&gt;=1.5),4.2,IF(AND(H35&lt;14.03,H35&gt;=13.665,H35&gt;=6.982,D35&gt;=1.25,F35&lt;2.5,F35&gt;=1.5),4.8,IF(AND(A35&gt;=6.6,H35&gt;=5.767,H35&lt;13.646,D35&lt;2.05,F35&gt;=2.5,F35&gt;=1.5),6.05,IF(AND(G35&gt;=0.934,B35&gt;=3.15,B35&gt;=3.05,A35&lt;5.45,H35&gt;=5.245,B35&lt;3.65,F35&lt;1.5),1.7,IF(AND(D35&gt;=1.55,G35&lt;0.735,H35&lt;13.665,H35&gt;=6.982,D35&gt;=1.25,F35&lt;2.5,F35&gt;=1.5),5.1,IF(AND(D35&lt;1.45,H35&gt;=14.03,H35&gt;=13.665,H35&gt;=6.982,D35&gt;=1.25,F35&lt;2.5,F35&gt;=1.5),4.7,IF(AND(D35&gt;=1.45,H35&gt;=14.03,H35&gt;=13.665,H35&gt;=6.982,D35&gt;=1.25,F35&lt;2.5,F35&gt;=1.5),4.5,IF(AND(A35&gt;=6.2,A35&lt;6.6,H35&gt;=5.767,H35&lt;13.646,D35&lt;2.05,F35&gt;=2.5,F35&gt;=1.5),5.325,IF(AND(B35&lt;3.25,G35&lt;0.934,B35&gt;=3.15,B35&gt;=3.05,A35&lt;5.45,H35&gt;=5.245,B35&lt;3.65,F35&lt;1.5),1.3,IF(AND(D35&lt;1.35,D35&lt;1.55,G35&lt;0.735,H35&lt;13.665,H35&gt;=6.982,D35&gt;=1.25,F35&lt;2.5,F35&gt;=1.5),4.25,IF(AND(H35&lt;8.435,A35&lt;6.2,A35&lt;6.6,H35&gt;=5.767,H35&lt;13.646,D35&lt;2.05,F35&gt;=2.5,F35&gt;=1.5),5.1,IF(AND(H35&gt;=8.435,A35&lt;6.2,A35&lt;6.6,H35&gt;=5.767,H35&lt;13.646,D35&lt;2.05,F35&gt;=2.5,F35&gt;=1.5),4.9,IF(AND(A35&gt;=5.15,B35&gt;=3.25,G35&lt;0.934,B35&gt;=3.15,B35&gt;=3.05,A35&lt;5.45,H35&gt;=5.245,B35&lt;3.65,F35&lt;1.5),1.5,IF(AND(B35&lt;2.9,D35&gt;=1.35,D35&lt;1.55,G35&lt;0.735,H35&lt;13.665,H35&gt;=6.982,D35&gt;=1.25,F35&lt;2.5,F35&gt;=1.5),4.6,IF(AND(B35&gt;=2.9,D35&gt;=1.35,D35&lt;1.55,G35&lt;0.735,H35&lt;13.665,H35&gt;=6.982,D35&gt;=1.25,F35&lt;2.5,F35&gt;=1.5),4.52,IF(AND(G35&gt;=0.862,A35&lt;5.15,B35&gt;=3.25,G35&lt;0.934,B35&gt;=3.15,B35&gt;=3.05,A35&lt;5.45,H35&gt;=5.245,B35&lt;3.65,F35&lt;1.5),1.5,IF(AND(H35&lt;9.35,G35&lt;0.862,A35&lt;5.15,B35&gt;=3.25,G35&lt;0.934,B35&gt;=3.15,B35&gt;=3.05,A35&lt;5.45,H35&gt;=5.245,B35&lt;3.65,F35&lt;1.5),1.38,IF(AND(H35&gt;=9.35,G35&lt;0.862,A35&lt;5.15,B35&gt;=3.25,G35&lt;0.934,B35&gt;=3.15,B35&gt;=3.05,A35&lt;5.45,H35&gt;=5.245,B35&lt;3.65,F35&lt;1.5),1.4,"shouldnthappen"))))))))))))))))))))))))))))))))))))</f>
        <v>1.5</v>
      </c>
      <c r="O35" s="1" t="n">
        <f aca="false">IF(AND(B35&lt;2.75,A35&lt;5.55),3.96,IF(AND(H35&lt;9.205,A35&lt;5.9,A35&gt;=5.55),3.85,IF(AND(A35&lt;4.35,D35&lt;0.35,B35&gt;=2.75,A35&lt;5.55),1.1,IF(AND(B35&lt;3.65,D35&gt;=0.35,B35&gt;=2.75,A35&lt;5.55),1.65,IF(AND(B35&gt;=3.65,D35&gt;=0.35,B35&gt;=2.75,A35&lt;5.55),1.9,IF(AND(G35&gt;=0.732,H35&gt;=9.205,A35&lt;5.9,A35&gt;=5.55),4.9,IF(AND(G35&lt;0.273,G35&lt;0.732,H35&gt;=9.205,A35&lt;5.9,A35&gt;=5.55),4.5,IF(AND(A35&lt;6.3,G35&lt;0.422,F35&lt;2.5,A35&gt;=5.9,A35&gt;=5.55),5.1,IF(AND(A35&gt;=6.3,G35&lt;0.422,F35&lt;2.5,A35&gt;=5.9,A35&gt;=5.55),4.76,IF(AND(B35&lt;2.4,G35&gt;=0.422,F35&lt;2.5,A35&gt;=5.9,A35&gt;=5.55),4.45,IF(AND(A35&gt;=7,G35&gt;=0.628,F35&gt;=2.5,A35&gt;=5.9,A35&gt;=5.55),6.45,IF(AND(D35&lt;0.15,H35&lt;13.924,A35&gt;=4.35,D35&lt;0.35,B35&gt;=2.75,A35&lt;5.55),1.5,IF(AND(B35&lt;3.15,H35&gt;=13.924,A35&gt;=4.35,D35&lt;0.35,B35&gt;=2.75,A35&lt;5.55),1.56,IF(AND(B35&gt;=3.15,H35&gt;=13.924,A35&gt;=4.35,D35&lt;0.35,B35&gt;=2.75,A35&lt;5.55),1.3,IF(AND(H35&lt;14.316,G35&gt;=0.273,G35&lt;0.732,H35&gt;=9.205,A35&lt;5.9,A35&gt;=5.55),3.95,IF(AND(H35&gt;=14.316,G35&gt;=0.273,G35&lt;0.732,H35&gt;=9.205,A35&lt;5.9,A35&gt;=5.55),4.1,IF(AND(A35&lt;6.2,B35&gt;=2.4,G35&gt;=0.422,F35&lt;2.5,A35&gt;=5.9,A35&gt;=5.55),4.3,IF(AND(A35&gt;=7.05,G35&lt;0.364,G35&lt;0.628,F35&gt;=2.5,A35&gt;=5.9,A35&gt;=5.55),6.1,IF(AND(A35&gt;=7.55,G35&gt;=0.364,G35&lt;0.628,F35&gt;=2.5,A35&gt;=5.9,A35&gt;=5.55),6.4,IF(AND(A35&lt;6.15,A35&lt;7,G35&gt;=0.628,F35&gt;=2.5,A35&gt;=5.9,A35&gt;=5.55),4.9,IF(AND(D35&lt;1.45,A35&gt;=6.2,B35&gt;=2.4,G35&gt;=0.422,F35&lt;2.5,A35&gt;=5.9,A35&gt;=5.55),4.64,IF(AND(D35&gt;=1.45,A35&gt;=6.2,B35&gt;=2.4,G35&gt;=0.422,F35&lt;2.5,A35&gt;=5.9,A35&gt;=5.55),4.9,IF(AND(D35&lt;1.65,A35&lt;7.05,G35&lt;0.364,G35&lt;0.628,F35&gt;=2.5,A35&gt;=5.9,A35&gt;=5.55),5.1,IF(AND(D35&gt;=2.35,A35&lt;7.55,G35&gt;=0.364,G35&lt;0.628,F35&gt;=2.5,A35&gt;=5.9,A35&gt;=5.55),5.633,IF(AND(D35&lt;2.15,A35&gt;=6.15,A35&lt;7,G35&gt;=0.628,F35&gt;=2.5,A35&gt;=5.9,A35&gt;=5.55),5.1,IF(AND(D35&gt;=2.15,A35&gt;=6.15,A35&lt;7,G35&gt;=0.628,F35&gt;=2.5,A35&gt;=5.9,A35&gt;=5.55),5.267,IF(AND(A35&lt;4.9,A35&lt;5.05,D35&gt;=0.15,H35&lt;13.924,A35&gt;=4.35,D35&lt;0.35,B35&gt;=2.75,A35&lt;5.55),1.375,IF(AND(A35&gt;=4.9,A35&lt;5.05,D35&gt;=0.15,H35&lt;13.924,A35&gt;=4.35,D35&lt;0.35,B35&gt;=2.75,A35&lt;5.55),1.3,IF(AND(A35&lt;5.45,A35&gt;=5.05,D35&gt;=0.15,H35&lt;13.924,A35&gt;=4.35,D35&lt;0.35,B35&gt;=2.75,A35&lt;5.55),1.475,IF(AND(A35&gt;=5.45,A35&gt;=5.05,D35&gt;=0.15,H35&lt;13.924,A35&gt;=4.35,D35&lt;0.35,B35&gt;=2.75,A35&lt;5.55),1.4,IF(AND(B35&gt;=3.25,D35&lt;2.35,A35&lt;7.55,G35&gt;=0.364,G35&lt;0.628,F35&gt;=2.5,A35&gt;=5.9,A35&gt;=5.55),5.7,IF(AND(G35&lt;0.006,G35&lt;0.107,D35&gt;=1.65,A35&lt;7.05,G35&lt;0.364,G35&lt;0.628,F35&gt;=2.5,A35&gt;=5.9,A35&gt;=5.55),5.5,IF(AND(G35&gt;=0.006,G35&lt;0.107,D35&gt;=1.65,A35&lt;7.05,G35&lt;0.364,G35&lt;0.628,F35&gt;=2.5,A35&gt;=5.9,A35&gt;=5.55),5.667,IF(AND(D35&lt;2.2,G35&gt;=0.107,D35&gt;=1.65,A35&lt;7.05,G35&lt;0.364,G35&lt;0.628,F35&gt;=2.5,A35&gt;=5.9,A35&gt;=5.55),5.35,IF(AND(D35&gt;=2.2,G35&gt;=0.107,D35&gt;=1.65,A35&lt;7.05,G35&lt;0.364,G35&lt;0.628,F35&gt;=2.5,A35&gt;=5.9,A35&gt;=5.55),5.2,IF(AND(D35&lt;2.25,B35&lt;3.25,D35&lt;2.35,A35&lt;7.55,G35&gt;=0.364,G35&lt;0.628,F35&gt;=2.5,A35&gt;=5.9,A35&gt;=5.55),5.8,IF(AND(D35&gt;=2.25,B35&lt;3.25,D35&lt;2.35,A35&lt;7.55,G35&gt;=0.364,G35&lt;0.628,F35&gt;=2.5,A35&gt;=5.9,A35&gt;=5.55),5.9,"shouldnthappen")))))))))))))))))))))))))))))))))))))</f>
        <v>1.5</v>
      </c>
      <c r="P35" s="1" t="n">
        <f aca="false">IF(AND(D35&gt;=0.75,A35&lt;5.55),3.9,IF(AND(H35&lt;7.482,A35&gt;=5.55),3.45,IF(AND(B35&gt;=3.15,B35&lt;3.25,D35&lt;0.75,A35&lt;5.55),1.262,IF(AND(G35&gt;=0.446,B35&lt;3.15,B35&lt;3.25,D35&lt;0.75,A35&lt;5.55),1.1,IF(AND(G35&lt;0.408,A35&lt;5.05,B35&gt;=3.25,D35&lt;0.75,A35&lt;5.55),1.4,IF(AND(G35&gt;=0.408,A35&lt;5.05,B35&gt;=3.25,D35&lt;0.75,A35&lt;5.55),1.233,IF(AND(G35&gt;=0.676,A35&gt;=5.05,B35&gt;=3.25,D35&lt;0.75,A35&lt;5.55),1.72,IF(AND(H35&lt;9.386,A35&lt;5.85,F35&lt;2.5,H35&gt;=7.482,A35&gt;=5.55),3.5,IF(AND(H35&gt;=9.386,A35&lt;5.85,F35&lt;2.5,H35&gt;=7.482,A35&gt;=5.55),4.275,IF(AND(H35&gt;=16.284,G35&lt;0.865,F35&gt;=2.5,H35&gt;=7.482,A35&gt;=5.55),6.6,IF(AND(G35&lt;0.912,G35&gt;=0.865,F35&gt;=2.5,H35&gt;=7.482,A35&gt;=5.55),4.8,IF(AND(G35&gt;=0.912,G35&gt;=0.865,F35&gt;=2.5,H35&gt;=7.482,A35&gt;=5.55),5.175,IF(AND(A35&gt;=4.95,G35&lt;0.446,B35&lt;3.15,B35&lt;3.25,D35&lt;0.75,A35&lt;5.55),1.6,IF(AND(H35&gt;=12.974,G35&lt;0.676,A35&gt;=5.05,B35&gt;=3.25,D35&lt;0.75,A35&lt;5.55),1.3,IF(AND(D35&lt;1.45,H35&lt;13.531,A35&gt;=5.85,F35&lt;2.5,H35&gt;=7.482,A35&gt;=5.55),4.2,IF(AND(D35&gt;=1.45,H35&lt;13.531,A35&gt;=5.85,F35&lt;2.5,H35&gt;=7.482,A35&gt;=5.55),4.967,IF(AND(G35&lt;0.187,H35&gt;=13.531,A35&gt;=5.85,F35&lt;2.5,H35&gt;=7.482,A35&gt;=5.55),5,IF(AND(H35&gt;=12.675,A35&lt;4.95,G35&lt;0.446,B35&lt;3.15,B35&lt;3.25,D35&lt;0.75,A35&lt;5.55),1.5,IF(AND(H35&lt;10.826,H35&lt;12.974,G35&lt;0.676,A35&gt;=5.05,B35&gt;=3.25,D35&lt;0.75,A35&lt;5.55),1.46,IF(AND(H35&gt;=10.826,H35&lt;12.974,G35&lt;0.676,A35&gt;=5.05,B35&gt;=3.25,D35&lt;0.75,A35&lt;5.55),1.4,IF(AND(A35&lt;6.15,G35&gt;=0.187,H35&gt;=13.531,A35&gt;=5.85,F35&lt;2.5,H35&gt;=7.482,A35&gt;=5.55),4.7,IF(AND(A35&lt;6.85,B35&lt;2.95,H35&lt;16.284,G35&lt;0.865,F35&gt;=2.5,H35&gt;=7.482,A35&gt;=5.55),5.32,IF(AND(A35&gt;=6.85,B35&lt;2.95,H35&lt;16.284,G35&lt;0.865,F35&gt;=2.5,H35&gt;=7.482,A35&gt;=5.55),6.567,IF(AND(A35&lt;4.85,H35&lt;12.675,A35&lt;4.95,G35&lt;0.446,B35&lt;3.15,B35&lt;3.25,D35&lt;0.75,A35&lt;5.55),1.4,IF(AND(A35&gt;=4.85,H35&lt;12.675,A35&lt;4.95,G35&lt;0.446,B35&lt;3.15,B35&lt;3.25,D35&lt;0.75,A35&lt;5.55),1.5,IF(AND(B35&lt;3.1,A35&gt;=6.15,G35&gt;=0.187,H35&gt;=13.531,A35&gt;=5.85,F35&lt;2.5,H35&gt;=7.482,A35&gt;=5.55),4.467,IF(AND(B35&gt;=3.1,A35&gt;=6.15,G35&gt;=0.187,H35&gt;=13.531,A35&gt;=5.85,F35&lt;2.5,H35&gt;=7.482,A35&gt;=5.55),4.7,IF(AND(G35&gt;=0.379,B35&lt;3.15,B35&gt;=2.95,H35&lt;16.284,G35&lt;0.865,F35&gt;=2.5,H35&gt;=7.482,A35&gt;=5.55),5.733,IF(AND(A35&lt;6.6,B35&gt;=3.15,B35&gt;=2.95,H35&lt;16.284,G35&lt;0.865,F35&gt;=2.5,H35&gt;=7.482,A35&gt;=5.55),5.38,IF(AND(A35&lt;6.7,G35&lt;0.379,B35&lt;3.15,B35&gt;=2.95,H35&lt;16.284,G35&lt;0.865,F35&gt;=2.5,H35&gt;=7.482,A35&gt;=5.55),5.3,IF(AND(A35&gt;=6.7,G35&lt;0.379,B35&lt;3.15,B35&gt;=2.95,H35&lt;16.284,G35&lt;0.865,F35&gt;=2.5,H35&gt;=7.482,A35&gt;=5.55),5.16,IF(AND(A35&lt;7.05,A35&gt;=6.6,B35&gt;=3.15,B35&gt;=2.95,H35&lt;16.284,G35&lt;0.865,F35&gt;=2.5,H35&gt;=7.482,A35&gt;=5.55),5.78,IF(AND(A35&gt;=7.05,A35&gt;=6.6,B35&gt;=3.15,B35&gt;=2.95,H35&lt;16.284,G35&lt;0.865,F35&gt;=2.5,H35&gt;=7.482,A35&gt;=5.55),6.1,"shouldnthappen")))))))))))))))))))))))))))))))))</f>
        <v>1.46</v>
      </c>
      <c r="Q35" s="1" t="n">
        <f aca="false">IF(AND(G35&gt;=0.422,B35&lt;3.25,F35&lt;1.5),1.25,IF(AND(G35&gt;=0.082,G35&lt;0.125,F35&gt;=1.5),6.7,IF(AND(G35&lt;0.251,G35&lt;0.422,B35&lt;3.25,F35&lt;1.5),1.38,IF(AND(G35&gt;=0.251,G35&lt;0.422,B35&lt;3.25,F35&lt;1.5),1.55,IF(AND(G35&gt;=0.385,G35&lt;0.633,B35&gt;=3.25,F35&lt;1.5),1.367,IF(AND(B35&lt;3.35,G35&gt;=0.633,B35&gt;=3.25,F35&lt;1.5),1.7,IF(AND(A35&lt;5.85,G35&lt;0.082,G35&lt;0.125,F35&gt;=1.5),4.5,IF(AND(F35&gt;=2.5,D35&lt;1.6,G35&gt;=0.125,F35&gt;=1.5),5.05,IF(AND(H35&gt;=16.774,D35&gt;=1.6,G35&gt;=0.125,F35&gt;=1.5),6.4,IF(AND(D35&gt;=0.5,G35&lt;0.385,G35&lt;0.633,B35&gt;=3.25,F35&lt;1.5),1.6,IF(AND(B35&lt;3.6,B35&gt;=3.35,G35&gt;=0.633,B35&gt;=3.25,F35&lt;1.5),1.55,IF(AND(B35&gt;=3.6,B35&gt;=3.35,G35&gt;=0.633,B35&gt;=3.25,F35&lt;1.5),1.6,IF(AND(D35&lt;1.65,A35&gt;=5.85,G35&lt;0.082,G35&lt;0.125,F35&gt;=1.5),4.7,IF(AND(A35&lt;5.3,F35&lt;2.5,D35&lt;1.6,G35&gt;=0.125,F35&gt;=1.5),3.15,IF(AND(B35&gt;=3.2,H35&lt;16.774,D35&gt;=1.6,G35&gt;=0.125,F35&gt;=1.5),5.675,IF(AND(H35&lt;11.767,D35&lt;0.5,G35&lt;0.385,G35&lt;0.633,B35&gt;=3.25,F35&lt;1.5),1.5,IF(AND(H35&gt;=11.767,D35&lt;0.5,G35&lt;0.385,G35&lt;0.633,B35&gt;=3.25,F35&lt;1.5),1.367,IF(AND(H35&lt;8.367,D35&gt;=1.65,A35&gt;=5.85,G35&lt;0.082,G35&lt;0.125,F35&gt;=1.5),5.7,IF(AND(H35&gt;=8.367,D35&gt;=1.65,A35&gt;=5.85,G35&lt;0.082,G35&lt;0.125,F35&gt;=1.5),5.575,IF(AND(A35&gt;=7.1,B35&lt;3.2,H35&lt;16.774,D35&gt;=1.6,G35&gt;=0.125,F35&gt;=1.5),6.3,IF(AND(H35&gt;=15.395,B35&lt;2.85,A35&gt;=5.3,F35&lt;2.5,D35&lt;1.6,G35&gt;=0.125,F35&gt;=1.5),4.8,IF(AND(H35&lt;8.486,B35&gt;=2.85,A35&gt;=5.3,F35&lt;2.5,D35&lt;1.6,G35&gt;=0.125,F35&gt;=1.5),3.85,IF(AND(D35&gt;=2.1,A35&lt;7.1,B35&lt;3.2,H35&lt;16.774,D35&gt;=1.6,G35&gt;=0.125,F35&gt;=1.5),5.5,IF(AND(B35&gt;=2.75,H35&lt;15.395,B35&lt;2.85,A35&gt;=5.3,F35&lt;2.5,D35&lt;1.6,G35&gt;=0.125,F35&gt;=1.5),4.489,IF(AND(H35&gt;=15.168,H35&gt;=8.486,B35&gt;=2.85,A35&gt;=5.3,F35&lt;2.5,D35&lt;1.6,G35&gt;=0.125,F35&gt;=1.5),4.7,IF(AND(G35&gt;=0.519,D35&lt;2.1,A35&lt;7.1,B35&lt;3.2,H35&lt;16.774,D35&gt;=1.6,G35&gt;=0.125,F35&gt;=1.5),4.925,IF(AND(G35&gt;=0.897,B35&lt;2.75,H35&lt;15.395,B35&lt;2.85,A35&gt;=5.3,F35&lt;2.5,D35&lt;1.6,G35&gt;=0.125,F35&gt;=1.5),4.567,IF(AND(A35&lt;5.65,H35&lt;15.168,H35&gt;=8.486,B35&gt;=2.85,A35&gt;=5.3,F35&lt;2.5,D35&lt;1.6,G35&gt;=0.125,F35&gt;=1.5),4.5,IF(AND(G35&lt;0.23,G35&lt;0.519,D35&lt;2.1,A35&lt;7.1,B35&lt;3.2,H35&lt;16.774,D35&gt;=1.6,G35&gt;=0.125,F35&gt;=1.5),5,IF(AND(A35&lt;5.9,G35&lt;0.897,B35&lt;2.75,H35&lt;15.395,B35&lt;2.85,A35&gt;=5.3,F35&lt;2.5,D35&lt;1.6,G35&gt;=0.125,F35&gt;=1.5),4.1,IF(AND(A35&gt;=5.9,G35&lt;0.897,B35&lt;2.75,H35&lt;15.395,B35&lt;2.85,A35&gt;=5.3,F35&lt;2.5,D35&lt;1.6,G35&gt;=0.125,F35&gt;=1.5),4.5,IF(AND(A35&lt;6.05,A35&gt;=5.65,H35&lt;15.168,H35&gt;=8.486,B35&gt;=2.85,A35&gt;=5.3,F35&lt;2.5,D35&lt;1.6,G35&gt;=0.125,F35&gt;=1.5),4.2,IF(AND(A35&gt;=6.05,A35&gt;=5.65,H35&lt;15.168,H35&gt;=8.486,B35&gt;=2.85,A35&gt;=5.3,F35&lt;2.5,D35&lt;1.6,G35&gt;=0.125,F35&gt;=1.5),4.35,IF(AND(D35&lt;1.95,G35&gt;=0.23,G35&lt;0.519,D35&lt;2.1,A35&lt;7.1,B35&lt;3.2,H35&lt;16.774,D35&gt;=1.6,G35&gt;=0.125,F35&gt;=1.5),5.3,IF(AND(D35&gt;=1.95,G35&gt;=0.23,G35&lt;0.519,D35&lt;2.1,A35&lt;7.1,B35&lt;3.2,H35&lt;16.774,D35&gt;=1.6,G35&gt;=0.125,F35&gt;=1.5),5.2,"shouldnthappen")))))))))))))))))))))))))))))))))))</f>
        <v>1.5</v>
      </c>
      <c r="R35" s="1" t="n">
        <f aca="false">IF(AND(G35&gt;=0.901,F35&lt;1.5),1.9,IF(AND(H35&lt;5.523,D35&lt;0.35,G35&lt;0.901,F35&lt;1.5),1,IF(AND(B35&lt;3.6,D35&gt;=0.35,G35&lt;0.901,F35&lt;1.5),1.575,IF(AND(B35&gt;=3.6,D35&gt;=0.35,G35&lt;0.901,F35&lt;1.5),1.5,IF(AND(G35&gt;=0.837,D35&lt;1.15,D35&lt;1.45,F35&gt;=1.5),3,IF(AND(G35&gt;=0.66,D35&gt;=1.15,D35&lt;1.45,F35&gt;=1.5),4,IF(AND(F35&gt;=2.5,D35&lt;1.55,D35&gt;=1.45,F35&gt;=1.5),5.025,IF(AND(F35&lt;2.5,D35&gt;=1.55,D35&gt;=1.45,F35&gt;=1.5),4.933,IF(AND(B35&lt;2.45,G35&lt;0.837,D35&lt;1.15,D35&lt;1.45,F35&gt;=1.5),3.3,IF(AND(B35&gt;=2.45,G35&lt;0.837,D35&lt;1.15,D35&lt;1.45,F35&gt;=1.5),3.86,IF(AND(B35&gt;=3.05,F35&lt;2.5,D35&lt;1.55,D35&gt;=1.45,F35&gt;=1.5),4.8,IF(AND(D35&gt;=2.45,F35&gt;=2.5,D35&gt;=1.55,D35&gt;=1.45,F35&gt;=1.5),5.875,IF(AND(H35&lt;13.187,G35&lt;0.217,H35&gt;=5.523,D35&lt;0.35,G35&lt;0.901,F35&lt;1.5),1.4,IF(AND(H35&gt;=13.187,G35&lt;0.217,H35&gt;=5.523,D35&lt;0.35,G35&lt;0.901,F35&lt;1.5),1.5,IF(AND(G35&lt;0.33,G35&gt;=0.217,H35&gt;=5.523,D35&lt;0.35,G35&lt;0.901,F35&lt;1.5),1.28,IF(AND(A35&lt;6.05,D35&lt;1.35,G35&lt;0.66,D35&gt;=1.15,D35&lt;1.45,F35&gt;=1.5),4.175,IF(AND(A35&gt;=6.05,D35&lt;1.35,G35&lt;0.66,D35&gt;=1.15,D35&lt;1.45,F35&gt;=1.5),4.3,IF(AND(A35&lt;5.65,D35&gt;=1.35,G35&lt;0.66,D35&gt;=1.15,D35&lt;1.45,F35&gt;=1.5),3.9,IF(AND(A35&gt;=5.65,D35&gt;=1.35,G35&lt;0.66,D35&gt;=1.15,D35&lt;1.45,F35&gt;=1.5),4.52,IF(AND(A35&lt;6.25,B35&lt;3.05,F35&lt;2.5,D35&lt;1.55,D35&gt;=1.45,F35&gt;=1.5),4.5,IF(AND(A35&gt;=6.25,B35&lt;3.05,F35&lt;2.5,D35&lt;1.55,D35&gt;=1.45,F35&gt;=1.5),4.675,IF(AND(A35&gt;=7.25,D35&lt;2.45,F35&gt;=2.5,D35&gt;=1.55,D35&gt;=1.45,F35&gt;=1.5),6.433,IF(AND(D35&gt;=0.25,G35&gt;=0.33,G35&gt;=0.217,H35&gt;=5.523,D35&lt;0.35,G35&lt;0.901,F35&lt;1.5),1.4,IF(AND(A35&lt;6.15,A35&lt;7.25,D35&lt;2.45,F35&gt;=2.5,D35&gt;=1.55,D35&gt;=1.45,F35&gt;=1.5),5.025,IF(AND(H35&lt;6.439,D35&lt;0.25,G35&gt;=0.33,G35&gt;=0.217,H35&gt;=5.523,D35&lt;0.35,G35&lt;0.901,F35&lt;1.5),1.5,IF(AND(H35&gt;=6.439,D35&lt;0.25,G35&gt;=0.33,G35&gt;=0.217,H35&gt;=5.523,D35&lt;0.35,G35&lt;0.901,F35&lt;1.5),1.38,IF(AND(H35&gt;=13.711,A35&gt;=6.15,A35&lt;7.25,D35&lt;2.45,F35&gt;=2.5,D35&gt;=1.55,D35&gt;=1.45,F35&gt;=1.5),5.68,IF(AND(B35&gt;=3.3,H35&lt;13.711,A35&gt;=6.15,A35&lt;7.25,D35&lt;2.45,F35&gt;=2.5,D35&gt;=1.55,D35&gt;=1.45,F35&gt;=1.5),5.6,IF(AND(G35&lt;0.093,B35&lt;3.3,H35&lt;13.711,A35&gt;=6.15,A35&lt;7.25,D35&lt;2.45,F35&gt;=2.5,D35&gt;=1.55,D35&gt;=1.45,F35&gt;=1.5),5.56,IF(AND(D35&lt;1.95,G35&gt;=0.093,B35&lt;3.3,H35&lt;13.711,A35&gt;=6.15,A35&lt;7.25,D35&lt;2.45,F35&gt;=2.5,D35&gt;=1.55,D35&gt;=1.45,F35&gt;=1.5),5.3,IF(AND(B35&lt;3.15,D35&gt;=1.95,G35&gt;=0.093,B35&lt;3.3,H35&lt;13.711,A35&gt;=6.15,A35&lt;7.25,D35&lt;2.45,F35&gt;=2.5,D35&gt;=1.55,D35&gt;=1.45,F35&gt;=1.5),5.1,IF(AND(B35&gt;=3.15,D35&gt;=1.95,G35&gt;=0.093,B35&lt;3.3,H35&lt;13.711,A35&gt;=6.15,A35&lt;7.25,D35&lt;2.45,F35&gt;=2.5,D35&gt;=1.55,D35&gt;=1.45,F35&gt;=1.5),5.15,"shouldnthappen"))))))))))))))))))))))))))))))))</f>
        <v>1.4</v>
      </c>
      <c r="S35" s="1" t="n">
        <f aca="false">IF(AND(G35&gt;=0.859,D35&gt;=0.35,F35&lt;1.5),1.9,IF(AND(D35&lt;1.75,F35&gt;=2.5,F35&gt;=1.5),4.867,IF(AND(H35&lt;8.42,A35&lt;5.05,D35&lt;0.35,F35&lt;1.5),1.42,IF(AND(H35&gt;=14.877,A35&gt;=5.05,D35&lt;0.35,F35&lt;1.5),1.3,IF(AND(B35&lt;3.35,G35&lt;0.859,D35&gt;=0.35,F35&lt;1.5),1.7,IF(AND(B35&gt;=3.35,G35&lt;0.859,D35&gt;=0.35,F35&lt;1.5),1.5,IF(AND(A35&gt;=6.05,B35&lt;2.75,F35&lt;2.5,F35&gt;=1.5),4.733,IF(AND(G35&gt;=0.68,B35&gt;=2.75,F35&lt;2.5,F35&gt;=1.5),4.025,IF(AND(H35&gt;=16.284,D35&gt;=1.75,F35&gt;=2.5,F35&gt;=1.5),6.6,IF(AND(A35&lt;4.35,H35&gt;=8.42,A35&lt;5.05,D35&lt;0.35,F35&lt;1.5),1.1,IF(AND(G35&gt;=0.948,H35&lt;14.877,A35&gt;=5.05,D35&lt;0.35,F35&lt;1.5),1.7,IF(AND(A35&lt;5.3,A35&lt;6.05,B35&lt;2.75,F35&lt;2.5,F35&gt;=1.5),3,IF(AND(H35&gt;=15.168,G35&lt;0.68,B35&gt;=2.75,F35&lt;2.5,F35&gt;=1.5),4.75,IF(AND(H35&gt;=14.005,A35&gt;=4.35,H35&gt;=8.42,A35&lt;5.05,D35&lt;0.35,F35&lt;1.5),1.375,IF(AND(A35&gt;=5.55,G35&lt;0.948,H35&lt;14.877,A35&gt;=5.05,D35&lt;0.35,F35&lt;1.5),1.7,IF(AND(H35&lt;12.363,A35&gt;=5.3,A35&lt;6.05,B35&lt;2.75,F35&lt;2.5,F35&gt;=1.5),3.825,IF(AND(H35&gt;=12.363,A35&gt;=5.3,A35&lt;6.05,B35&lt;2.75,F35&lt;2.5,F35&gt;=1.5),4.033,IF(AND(H35&gt;=14.508,H35&lt;15.168,G35&lt;0.68,B35&gt;=2.75,F35&lt;2.5,F35&gt;=1.5),4.2,IF(AND(D35&gt;=2.35,D35&gt;=2.2,H35&lt;16.284,D35&gt;=1.75,F35&gt;=2.5,F35&gt;=1.5),5.267,IF(AND(G35&lt;0.231,H35&lt;14.005,A35&gt;=4.35,H35&gt;=8.42,A35&lt;5.05,D35&lt;0.35,F35&lt;1.5),1.4,IF(AND(H35&gt;=14.494,A35&lt;5.55,G35&lt;0.948,H35&lt;14.877,A35&gt;=5.05,D35&lt;0.35,F35&lt;1.5),1.6,IF(AND(A35&lt;6.1,H35&lt;14.508,H35&lt;15.168,G35&lt;0.68,B35&gt;=2.75,F35&lt;2.5,F35&gt;=1.5),4.5,IF(AND(A35&lt;6.1,H35&lt;11.8,D35&lt;2.2,H35&lt;16.284,D35&gt;=1.75,F35&gt;=2.5,F35&gt;=1.5),4.95,IF(AND(A35&gt;=6.1,H35&lt;11.8,D35&lt;2.2,H35&lt;16.284,D35&gt;=1.75,F35&gt;=2.5,F35&gt;=1.5),5.333,IF(AND(B35&lt;2.75,H35&gt;=11.8,D35&lt;2.2,H35&lt;16.284,D35&gt;=1.75,F35&gt;=2.5,F35&gt;=1.5),5.1,IF(AND(B35&gt;=3.15,D35&lt;2.35,D35&gt;=2.2,H35&lt;16.284,D35&gt;=1.75,F35&gt;=2.5,F35&gt;=1.5),5.5,IF(AND(B35&gt;=3.35,G35&gt;=0.231,H35&lt;14.005,A35&gt;=4.35,H35&gt;=8.42,A35&lt;5.05,D35&lt;0.35,F35&lt;1.5),1.3,IF(AND(H35&lt;13.869,H35&lt;14.494,A35&lt;5.55,G35&lt;0.948,H35&lt;14.877,A35&gt;=5.05,D35&lt;0.35,F35&lt;1.5),1.5,IF(AND(H35&gt;=13.869,H35&lt;14.494,A35&lt;5.55,G35&lt;0.948,H35&lt;14.877,A35&gt;=5.05,D35&lt;0.35,F35&lt;1.5),1.4,IF(AND(G35&lt;0.636,A35&gt;=6.1,H35&lt;14.508,H35&lt;15.168,G35&lt;0.68,B35&gt;=2.75,F35&lt;2.5,F35&gt;=1.5),4.68,IF(AND(G35&gt;=0.636,A35&gt;=6.1,H35&lt;14.508,H35&lt;15.168,G35&lt;0.68,B35&gt;=2.75,F35&lt;2.5,F35&gt;=1.5),4.4,IF(AND(B35&lt;2.85,B35&gt;=2.75,H35&gt;=11.8,D35&lt;2.2,H35&lt;16.284,D35&gt;=1.75,F35&gt;=2.5,F35&gt;=1.5),6.7,IF(AND(H35&lt;10.626,B35&lt;3.15,D35&lt;2.35,D35&gt;=2.2,H35&lt;16.284,D35&gt;=1.75,F35&gt;=2.5,F35&gt;=1.5),5.1,IF(AND(H35&gt;=10.626,B35&lt;3.15,D35&lt;2.35,D35&gt;=2.2,H35&lt;16.284,D35&gt;=1.75,F35&gt;=2.5,F35&gt;=1.5),5.2,IF(AND(G35&lt;0.378,B35&lt;3.35,G35&gt;=0.231,H35&lt;14.005,A35&gt;=4.35,H35&gt;=8.42,A35&lt;5.05,D35&lt;0.35,F35&lt;1.5),1.2,IF(AND(G35&gt;=0.378,B35&lt;3.35,G35&gt;=0.231,H35&lt;14.005,A35&gt;=4.35,H35&gt;=8.42,A35&lt;5.05,D35&lt;0.35,F35&lt;1.5),1.3,IF(AND(A35&lt;6.2,B35&gt;=2.85,B35&gt;=2.75,H35&gt;=11.8,D35&lt;2.2,H35&lt;16.284,D35&gt;=1.75,F35&gt;=2.5,F35&gt;=1.5),4.9,IF(AND(G35&lt;0.388,A35&gt;=6.2,B35&gt;=2.85,B35&gt;=2.75,H35&gt;=11.8,D35&lt;2.2,H35&lt;16.284,D35&gt;=1.75,F35&gt;=2.5,F35&gt;=1.5),5.52,IF(AND(G35&gt;=0.388,A35&gt;=6.2,B35&gt;=2.85,B35&gt;=2.75,H35&gt;=11.8,D35&lt;2.2,H35&lt;16.284,D35&gt;=1.75,F35&gt;=2.5,F35&gt;=1.5),5.7,"shouldnthappen")))))))))))))))))))))))))))))))))))))))</f>
        <v>1.5</v>
      </c>
      <c r="T35" s="1" t="n">
        <f aca="false">IF(AND(D35&gt;=0.8,A35&lt;5.45),3.7,IF(AND(D35&gt;=0.35,D35&lt;0.8,A35&lt;5.45),1.56,IF(AND(G35&lt;0.164,F35&lt;2.5,A35&gt;=5.45),1.6,IF(AND(H35&gt;=16.718,F35&gt;=2.5,A35&gt;=5.45),6.4,IF(AND(G35&gt;=0.719,H35&lt;16.718,F35&gt;=2.5,A35&gt;=5.45),5.05,IF(AND(A35&lt;4.35,A35&lt;5.05,D35&lt;0.35,D35&lt;0.8,A35&lt;5.45),1.1,IF(AND(H35&gt;=14.494,A35&gt;=5.05,D35&lt;0.35,D35&lt;0.8,A35&lt;5.45),1.6,IF(AND(G35&lt;0.338,D35&lt;1.25,G35&gt;=0.164,F35&lt;2.5,A35&gt;=5.45),4.1,IF(AND(H35&lt;8.397,D35&gt;=1.25,G35&gt;=0.164,F35&lt;2.5,A35&gt;=5.45),4,IF(AND(H35&lt;11.031,H35&lt;14.494,A35&gt;=5.05,D35&lt;0.35,D35&lt;0.8,A35&lt;5.45),1.5,IF(AND(H35&gt;=11.031,H35&lt;14.494,A35&gt;=5.05,D35&lt;0.35,D35&lt;0.8,A35&lt;5.45),1.44,IF(AND(B35&lt;2.65,H35&gt;=8.397,D35&gt;=1.25,G35&gt;=0.164,F35&lt;2.5,A35&gt;=5.45),4.767,IF(AND(H35&lt;7.388,G35&lt;0.487,G35&lt;0.719,H35&lt;16.718,F35&gt;=2.5,A35&gt;=5.45),5.067,IF(AND(G35&lt;0.533,G35&gt;=0.487,G35&lt;0.719,H35&lt;16.718,F35&gt;=2.5,A35&gt;=5.45),5.8,IF(AND(G35&gt;=0.533,G35&gt;=0.487,G35&lt;0.719,H35&lt;16.718,F35&gt;=2.5,A35&gt;=5.45),5.86,IF(AND(B35&lt;3.25,A35&gt;=4.95,A35&gt;=4.35,A35&lt;5.05,D35&lt;0.35,D35&lt;0.8,A35&lt;5.45),1.2,IF(AND(A35&lt;5.6,H35&lt;11.218,G35&gt;=0.338,D35&lt;1.25,G35&gt;=0.164,F35&lt;2.5,A35&gt;=5.45),3.7,IF(AND(A35&gt;=5.6,H35&lt;11.218,G35&gt;=0.338,D35&lt;1.25,G35&gt;=0.164,F35&lt;2.5,A35&gt;=5.45),3.5,IF(AND(H35&lt;12.668,H35&gt;=11.218,G35&gt;=0.338,D35&lt;1.25,G35&gt;=0.164,F35&lt;2.5,A35&gt;=5.45),3.9,IF(AND(H35&gt;=12.668,H35&gt;=11.218,G35&gt;=0.338,D35&lt;1.25,G35&gt;=0.164,F35&lt;2.5,A35&gt;=5.45),4,IF(AND(H35&gt;=15.705,B35&gt;=2.65,H35&gt;=8.397,D35&gt;=1.25,G35&gt;=0.164,F35&lt;2.5,A35&gt;=5.45),4.8,IF(AND(B35&lt;2.75,H35&gt;=7.388,G35&lt;0.487,G35&lt;0.719,H35&lt;16.718,F35&gt;=2.5,A35&gt;=5.45),5.26,IF(AND(B35&lt;2.95,A35&lt;4.5,A35&lt;4.95,A35&gt;=4.35,A35&lt;5.05,D35&lt;0.35,D35&lt;0.8,A35&lt;5.45),1.4,IF(AND(B35&gt;=2.95,A35&lt;4.5,A35&lt;4.95,A35&gt;=4.35,A35&lt;5.05,D35&lt;0.35,D35&lt;0.8,A35&lt;5.45),1.3,IF(AND(H35&gt;=13.924,A35&gt;=4.5,A35&lt;4.95,A35&gt;=4.35,A35&lt;5.05,D35&lt;0.35,D35&lt;0.8,A35&lt;5.45),1.5,IF(AND(G35&lt;0.252,B35&gt;=3.25,A35&gt;=4.95,A35&gt;=4.35,A35&lt;5.05,D35&lt;0.35,D35&lt;0.8,A35&lt;5.45),1.4,IF(AND(G35&gt;=0.252,B35&gt;=3.25,A35&gt;=4.95,A35&gt;=4.35,A35&lt;5.05,D35&lt;0.35,D35&lt;0.8,A35&lt;5.45),1.32,IF(AND(G35&gt;=0.473,H35&lt;15.705,B35&gt;=2.65,H35&gt;=8.397,D35&gt;=1.25,G35&gt;=0.164,F35&lt;2.5,A35&gt;=5.45),4.7,IF(AND(B35&gt;=3.15,B35&gt;=2.75,H35&gt;=7.388,G35&lt;0.487,G35&lt;0.719,H35&lt;16.718,F35&gt;=2.5,A35&gt;=5.45),5.7,IF(AND(B35&lt;3.15,H35&lt;13.924,A35&gt;=4.5,A35&lt;4.95,A35&gt;=4.35,A35&lt;5.05,D35&lt;0.35,D35&lt;0.8,A35&lt;5.45),1.433,IF(AND(B35&gt;=3.15,H35&lt;13.924,A35&gt;=4.5,A35&lt;4.95,A35&gt;=4.35,A35&lt;5.05,D35&lt;0.35,D35&lt;0.8,A35&lt;5.45),1.4,IF(AND(H35&gt;=14.81,G35&lt;0.473,H35&lt;15.705,B35&gt;=2.65,H35&gt;=8.397,D35&gt;=1.25,G35&gt;=0.164,F35&lt;2.5,A35&gt;=5.45),4.2,IF(AND(A35&lt;6.65,B35&lt;3.15,B35&gt;=2.75,H35&gt;=7.388,G35&lt;0.487,G35&lt;0.719,H35&lt;16.718,F35&gt;=2.5,A35&gt;=5.45),5.6,IF(AND(A35&gt;=6.65,B35&lt;3.15,B35&gt;=2.75,H35&gt;=7.388,G35&lt;0.487,G35&lt;0.719,H35&lt;16.718,F35&gt;=2.5,A35&gt;=5.45),5.4,IF(AND(A35&lt;6.15,H35&lt;14.81,G35&lt;0.473,H35&lt;15.705,B35&gt;=2.65,H35&gt;=8.397,D35&gt;=1.25,G35&gt;=0.164,F35&lt;2.5,A35&gt;=5.45),4.5,IF(AND(A35&gt;=6.15,H35&lt;14.81,G35&lt;0.473,H35&lt;15.705,B35&gt;=2.65,H35&gt;=8.397,D35&gt;=1.25,G35&gt;=0.164,F35&lt;2.5,A35&gt;=5.45),4.4,"shouldnthappen"))))))))))))))))))))))))))))))))))))</f>
        <v>1.5</v>
      </c>
      <c r="U35" s="1" t="n">
        <f aca="false">IF(AND(G35&gt;=0.934,F35&lt;1.5),1.7,IF(AND(D35&lt;0.15,D35&lt;0.25,G35&lt;0.934,F35&lt;1.5),1.38,IF(AND(H35&gt;=14.379,D35&gt;=0.25,G35&lt;0.934,F35&lt;1.5),1.7,IF(AND(A35&lt;5.3,D35&lt;1.35,F35&lt;2.5,F35&gt;=1.5),3.15,IF(AND(H35&lt;7.148,D35&gt;=1.35,F35&lt;2.5,F35&gt;=1.5),3.9,IF(AND(G35&lt;0.352,A35&lt;6.15,F35&gt;=2.5,F35&gt;=1.5),4.5,IF(AND(G35&gt;=0.352,A35&lt;6.15,F35&gt;=2.5,F35&gt;=1.5),4.92,IF(AND(B35&lt;2.85,A35&gt;=6.15,F35&gt;=2.5,F35&gt;=1.5),6.2,IF(AND(D35&gt;=0.45,H35&lt;14.379,D35&gt;=0.25,G35&lt;0.934,F35&lt;1.5),1.65,IF(AND(G35&gt;=0.857,A35&gt;=5.3,D35&lt;1.35,F35&lt;2.5,F35&gt;=1.5),4.3,IF(AND(A35&gt;=7.25,B35&gt;=2.85,A35&gt;=6.15,F35&gt;=2.5,F35&gt;=1.5),6.425,IF(AND(H35&lt;9.499,A35&lt;5.05,D35&gt;=0.15,D35&lt;0.25,G35&lt;0.934,F35&lt;1.5),1.4,IF(AND(A35&gt;=5.45,A35&gt;=5.05,D35&gt;=0.15,D35&lt;0.25,G35&lt;0.934,F35&lt;1.5),1.3,IF(AND(B35&gt;=4.15,D35&lt;0.45,H35&lt;14.379,D35&gt;=0.25,G35&lt;0.934,F35&lt;1.5),1.5,IF(AND(A35&gt;=5.75,G35&lt;0.857,A35&gt;=5.3,D35&lt;1.35,F35&lt;2.5,F35&gt;=1.5),4.02,IF(AND(A35&lt;6.65,G35&lt;0.333,H35&gt;=7.148,D35&gt;=1.35,F35&lt;2.5,F35&gt;=1.5),4.475,IF(AND(A35&gt;=6.65,G35&lt;0.333,H35&gt;=7.148,D35&gt;=1.35,F35&lt;2.5,F35&gt;=1.5),4.8,IF(AND(D35&gt;=1.45,G35&gt;=0.333,H35&gt;=7.148,D35&gt;=1.35,F35&lt;2.5,F35&gt;=1.5),4.85,IF(AND(G35&gt;=0.861,A35&lt;7.25,B35&gt;=2.85,A35&gt;=6.15,F35&gt;=2.5,F35&gt;=1.5),5.2,IF(AND(G35&lt;0.571,H35&gt;=9.499,A35&lt;5.05,D35&gt;=0.15,D35&lt;0.25,G35&lt;0.934,F35&lt;1.5),1.2,IF(AND(G35&gt;=0.571,H35&gt;=9.499,A35&lt;5.05,D35&gt;=0.15,D35&lt;0.25,G35&lt;0.934,F35&lt;1.5),1.3,IF(AND(H35&lt;9.283,A35&lt;5.45,A35&gt;=5.05,D35&gt;=0.15,D35&lt;0.25,G35&lt;0.934,F35&lt;1.5),1.5,IF(AND(H35&gt;=9.283,A35&lt;5.45,A35&gt;=5.05,D35&gt;=0.15,D35&lt;0.25,G35&lt;0.934,F35&lt;1.5),1.425,IF(AND(A35&lt;4.9,B35&lt;4.15,D35&lt;0.45,H35&lt;14.379,D35&gt;=0.25,G35&lt;0.934,F35&lt;1.5),1.4,IF(AND(A35&gt;=4.9,B35&lt;4.15,D35&lt;0.45,H35&lt;14.379,D35&gt;=0.25,G35&lt;0.934,F35&lt;1.5),1.325,IF(AND(G35&lt;0.572,A35&lt;5.75,G35&lt;0.857,A35&gt;=5.3,D35&lt;1.35,F35&lt;2.5,F35&gt;=1.5),3.65,IF(AND(G35&gt;=0.572,A35&lt;5.75,G35&lt;0.857,A35&gt;=5.3,D35&lt;1.35,F35&lt;2.5,F35&gt;=1.5),3.9,IF(AND(A35&lt;6.75,D35&lt;1.45,G35&gt;=0.333,H35&gt;=7.148,D35&gt;=1.35,F35&lt;2.5,F35&gt;=1.5),4.4,IF(AND(A35&gt;=6.75,D35&lt;1.45,G35&gt;=0.333,H35&gt;=7.148,D35&gt;=1.35,F35&lt;2.5,F35&gt;=1.5),4.78,IF(AND(A35&lt;6.6,B35&lt;3.25,G35&lt;0.861,A35&lt;7.25,B35&gt;=2.85,A35&gt;=6.15,F35&gt;=2.5,F35&gt;=1.5),5.333,IF(AND(H35&lt;11.461,B35&gt;=3.25,G35&lt;0.861,A35&lt;7.25,B35&gt;=2.85,A35&gt;=6.15,F35&gt;=2.5,F35&gt;=1.5),6.025,IF(AND(H35&gt;=11.461,B35&gt;=3.25,G35&lt;0.861,A35&lt;7.25,B35&gt;=2.85,A35&gt;=6.15,F35&gt;=2.5,F35&gt;=1.5),5.667,IF(AND(H35&gt;=14.564,A35&gt;=6.6,B35&lt;3.25,G35&lt;0.861,A35&lt;7.25,B35&gt;=2.85,A35&gt;=6.15,F35&gt;=2.5,F35&gt;=1.5),5.4,IF(AND(D35&gt;=2.35,H35&lt;14.564,A35&gt;=6.6,B35&lt;3.25,G35&lt;0.861,A35&lt;7.25,B35&gt;=2.85,A35&gt;=6.15,F35&gt;=2.5,F35&gt;=1.5),5.6,IF(AND(A35&lt;6.85,D35&lt;2.35,H35&lt;14.564,A35&gt;=6.6,B35&lt;3.25,G35&lt;0.861,A35&lt;7.25,B35&gt;=2.85,A35&gt;=6.15,F35&gt;=2.5,F35&gt;=1.5),5.9,IF(AND(A35&gt;=6.85,D35&lt;2.35,H35&lt;14.564,A35&gt;=6.6,B35&lt;3.25,G35&lt;0.861,A35&lt;7.25,B35&gt;=2.85,A35&gt;=6.15,F35&gt;=2.5,F35&gt;=1.5),5.78,"shouldnthappen"))))))))))))))))))))))))))))))))))))</f>
        <v>1.38</v>
      </c>
      <c r="V35" s="1" t="n">
        <f aca="false">IF(AND(H35&lt;5.748,A35&lt;5.05,D35&lt;0.75),1,IF(AND(B35&lt;3.15,H35&gt;=5.748,A35&lt;5.05,D35&lt;0.75),1.475,IF(AND(G35&gt;=0.801,D35&lt;0.25,A35&gt;=5.05,D35&lt;0.75),1.7,IF(AND(D35&gt;=0.45,D35&gt;=0.25,A35&gt;=5.05,D35&lt;0.75),1.7,IF(AND(B35&lt;2.35,F35&lt;2.5,B35&lt;2.75,D35&gt;=0.75),4.16,IF(AND(D35&lt;1.75,F35&gt;=2.5,B35&lt;2.75,D35&gt;=0.75),4.875,IF(AND(D35&gt;=1.75,F35&gt;=2.5,B35&lt;2.75,D35&gt;=0.75),5.333,IF(AND(H35&gt;=16.284,D35&gt;=1.55,B35&gt;=2.75,D35&gt;=0.75),6.6,IF(AND(H35&gt;=14.144,B35&gt;=3.15,H35&gt;=5.748,A35&lt;5.05,D35&lt;0.75),1.3,IF(AND(A35&lt;5.45,G35&lt;0.801,D35&lt;0.25,A35&gt;=5.05,D35&lt;0.75),1.5,IF(AND(A35&gt;=5.45,G35&lt;0.801,D35&lt;0.25,A35&gt;=5.05,D35&lt;0.75),1.34,IF(AND(B35&lt;3.75,D35&lt;0.45,D35&gt;=0.25,A35&gt;=5.05,D35&lt;0.75),1.467,IF(AND(B35&gt;=3.75,D35&lt;0.45,D35&gt;=0.25,A35&gt;=5.05,D35&lt;0.75),1.767,IF(AND(G35&gt;=0.896,B35&gt;=2.35,F35&lt;2.5,B35&lt;2.75,D35&gt;=0.75),4.9,IF(AND(H35&lt;15.504,D35&lt;1.35,D35&lt;1.55,B35&gt;=2.75,D35&gt;=0.75),4.2,IF(AND(H35&gt;=15.504,D35&lt;1.35,D35&lt;1.55,B35&gt;=2.75,D35&gt;=0.75),4.6,IF(AND(H35&lt;9.767,D35&gt;=1.35,D35&lt;1.55,B35&gt;=2.75,D35&gt;=0.75),5.1,IF(AND(A35&lt;4.5,H35&lt;14.144,B35&gt;=3.15,H35&gt;=5.748,A35&lt;5.05,D35&lt;0.75),1.3,IF(AND(A35&gt;=4.5,H35&lt;14.144,B35&gt;=3.15,H35&gt;=5.748,A35&lt;5.05,D35&lt;0.75),1.4,IF(AND(D35&gt;=1.15,G35&lt;0.896,B35&gt;=2.35,F35&lt;2.5,B35&lt;2.75,D35&gt;=0.75),4.04,IF(AND(B35&lt;2.9,H35&gt;=9.767,D35&gt;=1.35,D35&lt;1.55,B35&gt;=2.75,D35&gt;=0.75),4.8,IF(AND(D35&lt;1.7,A35&gt;=7.05,H35&lt;16.284,D35&gt;=1.55,B35&gt;=2.75,D35&gt;=0.75),5.8,IF(AND(D35&gt;=1.7,A35&gt;=7.05,H35&lt;16.284,D35&gt;=1.55,B35&gt;=2.75,D35&gt;=0.75),6.3,IF(AND(B35&lt;2.45,D35&lt;1.15,G35&lt;0.896,B35&gt;=2.35,F35&lt;2.5,B35&lt;2.75,D35&gt;=0.75),3.767,IF(AND(B35&gt;=2.45,D35&lt;1.15,G35&lt;0.896,B35&gt;=2.35,F35&lt;2.5,B35&lt;2.75,D35&gt;=0.75),3.167,IF(AND(B35&gt;=3.15,B35&gt;=2.9,H35&gt;=9.767,D35&gt;=1.35,D35&lt;1.55,B35&gt;=2.75,D35&gt;=0.75),4.7,IF(AND(D35&lt;1.9,D35&lt;2.05,A35&lt;7.05,H35&lt;16.284,D35&gt;=1.55,B35&gt;=2.75,D35&gt;=0.75),4.82,IF(AND(D35&gt;=1.9,D35&lt;2.05,A35&lt;7.05,H35&lt;16.284,D35&gt;=1.55,B35&gt;=2.75,D35&gt;=0.75),5.067,IF(AND(H35&lt;12.721,B35&lt;3.15,B35&gt;=2.9,H35&gt;=9.767,D35&gt;=1.35,D35&lt;1.55,B35&gt;=2.75,D35&gt;=0.75),4.5,IF(AND(H35&gt;=12.721,B35&lt;3.15,B35&gt;=2.9,H35&gt;=9.767,D35&gt;=1.35,D35&lt;1.55,B35&gt;=2.75,D35&gt;=0.75),4.433,IF(AND(H35&lt;9.525,G35&lt;0.364,D35&gt;=2.05,A35&lt;7.05,H35&lt;16.284,D35&gt;=1.55,B35&gt;=2.75,D35&gt;=0.75),5.1,IF(AND(A35&lt;6.25,G35&gt;=0.364,D35&gt;=2.05,A35&lt;7.05,H35&lt;16.284,D35&gt;=1.55,B35&gt;=2.75,D35&gt;=0.75),5.4,IF(AND(H35&lt;10.898,H35&gt;=9.525,G35&lt;0.364,D35&gt;=2.05,A35&lt;7.05,H35&lt;16.284,D35&gt;=1.55,B35&gt;=2.75,D35&gt;=0.75),5.6,IF(AND(H35&lt;8.711,A35&gt;=6.25,G35&gt;=0.364,D35&gt;=2.05,A35&lt;7.05,H35&lt;16.284,D35&gt;=1.55,B35&gt;=2.75,D35&gt;=0.75),5.7,IF(AND(H35&gt;=8.711,A35&gt;=6.25,G35&gt;=0.364,D35&gt;=2.05,A35&lt;7.05,H35&lt;16.284,D35&gt;=1.55,B35&gt;=2.75,D35&gt;=0.75),5.84,IF(AND(D35&lt;2.2,H35&gt;=10.898,H35&gt;=9.525,G35&lt;0.364,D35&gt;=2.05,A35&lt;7.05,H35&lt;16.284,D35&gt;=1.55,B35&gt;=2.75,D35&gt;=0.75),5.4,IF(AND(D35&gt;=2.2,H35&gt;=10.898,H35&gt;=9.525,G35&lt;0.364,D35&gt;=2.05,A35&lt;7.05,H35&lt;16.284,D35&gt;=1.55,B35&gt;=2.75,D35&gt;=0.75),5.3,"shouldnthappen")))))))))))))))))))))))))))))))))))))</f>
        <v>1.5</v>
      </c>
      <c r="W35" s="1" t="n">
        <f aca="false">IF(AND(H35&lt;6.926,D35&gt;=0.35,D35&lt;0.8),1.9,IF(AND(H35&gt;=6.926,D35&gt;=0.35,D35&lt;0.8),1.533,IF(AND(H35&lt;13.492,A35&lt;4.75,D35&lt;0.35,D35&lt;0.8),1.1,IF(AND(H35&gt;=13.492,A35&lt;4.75,D35&lt;0.35,D35&lt;0.8),1.375,IF(AND(B35&lt;2.75,A35&gt;=5.85,F35&lt;2.5,D35&gt;=0.8),4.833,IF(AND(B35&lt;3.3,A35&gt;=7.05,F35&gt;=2.5,D35&gt;=0.8),5.8,IF(AND(B35&gt;=3.3,A35&gt;=7.05,F35&gt;=2.5,D35&gt;=0.8),6.325,IF(AND(D35&gt;=0.25,A35&lt;5.05,A35&gt;=4.75,D35&lt;0.35,D35&lt;0.8),1.3,IF(AND(B35&lt;3.6,A35&gt;=5.05,A35&gt;=4.75,D35&lt;0.35,D35&lt;0.8),1.4,IF(AND(H35&lt;10.194,G35&lt;0.412,A35&lt;5.85,F35&lt;2.5,D35&gt;=0.8),4.133,IF(AND(H35&gt;=10.194,G35&lt;0.412,A35&lt;5.85,F35&lt;2.5,D35&gt;=0.8),4.5,IF(AND(A35&lt;5.35,G35&gt;=0.412,A35&lt;5.85,F35&lt;2.5,D35&gt;=0.8),3.15,IF(AND(A35&lt;6.2,B35&gt;=2.75,A35&gt;=5.85,F35&lt;2.5,D35&gt;=0.8),4.3,IF(AND(H35&lt;5.767,A35&lt;6.2,A35&lt;7.05,F35&gt;=2.5,D35&gt;=0.8),4.5,IF(AND(G35&gt;=0.861,A35&gt;=6.2,A35&lt;7.05,F35&gt;=2.5,D35&gt;=0.8),5.2,IF(AND(B35&lt;3.15,D35&lt;0.25,A35&lt;5.05,A35&gt;=4.75,D35&lt;0.35,D35&lt;0.8),1.55,IF(AND(A35&lt;5.45,B35&gt;=3.6,A35&gt;=5.05,A35&gt;=4.75,D35&lt;0.35,D35&lt;0.8),1.5,IF(AND(A35&gt;=5.45,B35&gt;=3.6,A35&gt;=5.05,A35&gt;=4.75,D35&lt;0.35,D35&lt;0.8),1.4,IF(AND(G35&gt;=0.772,A35&gt;=5.35,G35&gt;=0.412,A35&lt;5.85,F35&lt;2.5,D35&gt;=0.8),3.9,IF(AND(D35&gt;=1.45,A35&gt;=6.2,B35&gt;=2.75,A35&gt;=5.85,F35&lt;2.5,D35&gt;=0.8),4.775,IF(AND(G35&lt;0.5,H35&gt;=5.767,A35&lt;6.2,A35&lt;7.05,F35&gt;=2.5,D35&gt;=0.8),5.1,IF(AND(G35&gt;=0.5,H35&gt;=5.767,A35&lt;6.2,A35&lt;7.05,F35&gt;=2.5,D35&gt;=0.8),4.95,IF(AND(B35&gt;=3.25,G35&lt;0.861,A35&gt;=6.2,A35&lt;7.05,F35&gt;=2.5,D35&gt;=0.8),5.75,IF(AND(A35&lt;4.95,B35&gt;=3.15,D35&lt;0.25,A35&lt;5.05,A35&gt;=4.75,D35&lt;0.35,D35&lt;0.8),1.4,IF(AND(A35&lt;5.65,G35&lt;0.772,A35&gt;=5.35,G35&gt;=0.412,A35&lt;5.85,F35&lt;2.5,D35&gt;=0.8),3.6,IF(AND(A35&gt;=5.65,G35&lt;0.772,A35&gt;=5.35,G35&gt;=0.412,A35&lt;5.85,F35&lt;2.5,D35&gt;=0.8),3.5,IF(AND(B35&gt;=3.15,D35&lt;1.45,A35&gt;=6.2,B35&gt;=2.75,A35&gt;=5.85,F35&lt;2.5,D35&gt;=0.8),4.7,IF(AND(A35&gt;=6.65,B35&lt;3.25,G35&lt;0.861,A35&gt;=6.2,A35&lt;7.05,F35&gt;=2.5,D35&gt;=0.8),5.567,IF(AND(H35&lt;9.499,A35&gt;=4.95,B35&gt;=3.15,D35&lt;0.25,A35&lt;5.05,A35&gt;=4.75,D35&lt;0.35,D35&lt;0.8),1.4,IF(AND(H35&gt;=9.499,A35&gt;=4.95,B35&gt;=3.15,D35&lt;0.25,A35&lt;5.05,A35&gt;=4.75,D35&lt;0.35,D35&lt;0.8),1.2,IF(AND(G35&lt;0.765,B35&lt;3.15,D35&lt;1.45,A35&gt;=6.2,B35&gt;=2.75,A35&gt;=5.85,F35&lt;2.5,D35&gt;=0.8),4.4,IF(AND(G35&gt;=0.765,B35&lt;3.15,D35&lt;1.45,A35&gt;=6.2,B35&gt;=2.75,A35&gt;=5.85,F35&lt;2.5,D35&gt;=0.8),4.6,IF(AND(H35&lt;10.667,A35&lt;6.65,B35&lt;3.25,G35&lt;0.861,A35&gt;=6.2,A35&lt;7.05,F35&gt;=2.5,D35&gt;=0.8),5.167,IF(AND(G35&lt;0.627,H35&gt;=10.667,A35&lt;6.65,B35&lt;3.25,G35&lt;0.861,A35&gt;=6.2,A35&lt;7.05,F35&gt;=2.5,D35&gt;=0.8),5.64,IF(AND(G35&gt;=0.627,H35&gt;=10.667,A35&lt;6.65,B35&lt;3.25,G35&lt;0.861,A35&gt;=6.2,A35&lt;7.05,F35&gt;=2.5,D35&gt;=0.8),5.1,"shouldnthappen")))))))))))))))))))))))))))))))))))</f>
        <v>1.5</v>
      </c>
      <c r="X35" s="1" t="n">
        <f aca="false">IF(AND(B35&lt;3.05,H35&lt;6.697,A35&lt;5.45),4.1,IF(AND(B35&gt;=3.05,H35&lt;6.697,A35&lt;5.45),1.48,IF(AND(D35&lt;0.7,A35&lt;5.9,A35&gt;=5.45),1.4,IF(AND(A35&lt;4.35,B35&lt;3.3,H35&gt;=6.697,A35&lt;5.45),1.1,IF(AND(G35&lt;0.372,D35&gt;=0.7,A35&lt;5.9,A35&gt;=5.45),4.36,IF(AND(A35&gt;=4.9,A35&gt;=4.35,B35&lt;3.3,H35&gt;=6.697,A35&lt;5.45),1.6,IF(AND(H35&gt;=14.171,A35&lt;5.15,B35&gt;=3.3,H35&gt;=6.697,A35&lt;5.45),1.6,IF(AND(G35&lt;0.451,A35&gt;=5.15,B35&gt;=3.3,H35&gt;=6.697,A35&lt;5.45),1.367,IF(AND(G35&gt;=0.451,A35&gt;=5.15,B35&gt;=3.3,H35&gt;=6.697,A35&lt;5.45),1.5,IF(AND(G35&lt;0.332,D35&lt;1.45,F35&lt;2.5,A35&gt;=5.9,A35&gt;=5.45),4.35,IF(AND(A35&lt;6.15,D35&gt;=1.45,F35&lt;2.5,A35&gt;=5.9,A35&gt;=5.45),5.1,IF(AND(D35&gt;=2.4,G35&lt;0.432,F35&gt;=2.5,A35&gt;=5.9,A35&gt;=5.45),5.78,IF(AND(A35&lt;6.15,G35&gt;=0.432,F35&gt;=2.5,A35&gt;=5.9,A35&gt;=5.45),4.9,IF(AND(B35&lt;3.1,A35&lt;4.9,A35&gt;=4.35,B35&lt;3.3,H35&gt;=6.697,A35&lt;5.45),1.4,IF(AND(B35&gt;=3.1,A35&lt;4.9,A35&gt;=4.35,B35&lt;3.3,H35&gt;=6.697,A35&lt;5.45),1.3,IF(AND(G35&lt;0.343,H35&lt;14.171,A35&lt;5.15,B35&gt;=3.3,H35&gt;=6.697,A35&lt;5.45),1.433,IF(AND(G35&gt;=0.343,H35&lt;14.171,A35&lt;5.15,B35&gt;=3.3,H35&gt;=6.697,A35&lt;5.45),1.525,IF(AND(D35&lt;1.05,B35&lt;2.55,G35&gt;=0.372,D35&gt;=0.7,A35&lt;5.9,A35&gt;=5.45),3.7,IF(AND(H35&lt;10.596,B35&gt;=2.55,G35&gt;=0.372,D35&gt;=0.7,A35&lt;5.9,A35&gt;=5.45),3.525,IF(AND(H35&gt;=10.596,B35&gt;=2.55,G35&gt;=0.372,D35&gt;=0.7,A35&lt;5.9,A35&gt;=5.45),3.9,IF(AND(H35&lt;14.314,G35&gt;=0.332,D35&lt;1.45,F35&lt;2.5,A35&gt;=5.9,A35&gt;=5.45),4.4,IF(AND(H35&gt;=14.314,G35&gt;=0.332,D35&lt;1.45,F35&lt;2.5,A35&gt;=5.9,A35&gt;=5.45),4.7,IF(AND(H35&lt;13.906,A35&gt;=6.15,D35&gt;=1.45,F35&lt;2.5,A35&gt;=5.9,A35&gt;=5.45),4.675,IF(AND(H35&gt;=13.906,A35&gt;=6.15,D35&gt;=1.45,F35&lt;2.5,A35&gt;=5.9,A35&gt;=5.45),4.9,IF(AND(G35&lt;0.093,D35&lt;2.4,G35&lt;0.432,F35&gt;=2.5,A35&gt;=5.9,A35&gt;=5.45),5.6,IF(AND(B35&lt;2.95,A35&gt;=6.15,G35&gt;=0.432,F35&gt;=2.5,A35&gt;=5.9,A35&gt;=5.45),5.86,IF(AND(A35&lt;5.55,D35&gt;=1.05,B35&lt;2.55,G35&gt;=0.372,D35&gt;=0.7,A35&lt;5.9,A35&gt;=5.45),4,IF(AND(A35&gt;=5.55,D35&gt;=1.05,B35&lt;2.55,G35&gt;=0.372,D35&gt;=0.7,A35&lt;5.9,A35&gt;=5.45),3.9,IF(AND(D35&lt;1.7,G35&gt;=0.093,D35&lt;2.4,G35&lt;0.432,F35&gt;=2.5,A35&gt;=5.9,A35&gt;=5.45),5.05,IF(AND(G35&gt;=0.774,B35&gt;=2.95,A35&gt;=6.15,G35&gt;=0.432,F35&gt;=2.5,A35&gt;=5.9,A35&gt;=5.45),5.3,IF(AND(G35&gt;=0.312,D35&gt;=1.7,G35&gt;=0.093,D35&lt;2.4,G35&lt;0.432,F35&gt;=2.5,A35&gt;=5.9,A35&gt;=5.45),5.4,IF(AND(D35&lt;2.45,G35&lt;0.774,B35&gt;=2.95,A35&gt;=6.15,G35&gt;=0.432,F35&gt;=2.5,A35&gt;=5.9,A35&gt;=5.45),5.66,IF(AND(D35&gt;=2.45,G35&lt;0.774,B35&gt;=2.95,A35&gt;=6.15,G35&gt;=0.432,F35&gt;=2.5,A35&gt;=5.9,A35&gt;=5.45),6,IF(AND(G35&gt;=0.301,G35&lt;0.312,D35&gt;=1.7,G35&gt;=0.093,D35&lt;2.4,G35&lt;0.432,F35&gt;=2.5,A35&gt;=5.9,A35&gt;=5.45),5.1,IF(AND(A35&lt;6.45,G35&lt;0.301,G35&lt;0.312,D35&gt;=1.7,G35&gt;=0.093,D35&lt;2.4,G35&lt;0.432,F35&gt;=2.5,A35&gt;=5.9,A35&gt;=5.45),5.3,IF(AND(A35&gt;=6.45,G35&lt;0.301,G35&lt;0.312,D35&gt;=1.7,G35&gt;=0.093,D35&lt;2.4,G35&lt;0.432,F35&gt;=2.5,A35&gt;=5.9,A35&gt;=5.45),5.2,"shouldnthappen"))))))))))))))))))))))))))))))))))))</f>
        <v>1.48</v>
      </c>
      <c r="Y35" s="1" t="n">
        <f aca="false">IF(AND(H35&lt;6.51,F35&lt;1.5),1.8,IF(AND(H35&gt;=16.674,F35&gt;=1.5),6.533,IF(AND(D35&gt;=0.45,H35&gt;=6.51,F35&lt;1.5),1.667,IF(AND(H35&gt;=13.805,G35&lt;0.154,H35&lt;16.674,F35&gt;=1.5),6.7,IF(AND(D35&lt;0.15,A35&lt;5.05,D35&lt;0.45,H35&gt;=6.51,F35&lt;1.5),1.4,IF(AND(H35&gt;=13.586,A35&gt;=5.05,D35&lt;0.45,H35&gt;=6.51,F35&lt;1.5),1.3,IF(AND(F35&lt;2.5,H35&lt;13.805,G35&lt;0.154,H35&lt;16.674,F35&gt;=1.5),4.6,IF(AND(H35&lt;8.929,D35&lt;1.35,G35&gt;=0.154,H35&lt;16.674,F35&gt;=1.5),3.64,IF(AND(G35&lt;0.05,H35&lt;13.586,A35&gt;=5.05,D35&lt;0.45,H35&gt;=6.51,F35&lt;1.5),1.4,IF(AND(G35&gt;=0.107,F35&gt;=2.5,H35&lt;13.805,G35&lt;0.154,H35&lt;16.674,F35&gt;=1.5),5.3,IF(AND(B35&gt;=2.75,H35&gt;=8.929,D35&lt;1.35,G35&gt;=0.154,H35&lt;16.674,F35&gt;=1.5),4.433,IF(AND(D35&gt;=1.55,F35&lt;2.5,D35&gt;=1.35,G35&gt;=0.154,H35&lt;16.674,F35&gt;=1.5),4.975,IF(AND(H35&lt;6.93,F35&gt;=2.5,D35&gt;=1.35,G35&gt;=0.154,H35&lt;16.674,F35&gt;=1.5),4.5,IF(AND(H35&lt;12.675,G35&lt;0.217,D35&gt;=0.15,A35&lt;5.05,D35&lt;0.45,H35&gt;=6.51,F35&lt;1.5),1.4,IF(AND(H35&gt;=12.675,G35&lt;0.217,D35&gt;=0.15,A35&lt;5.05,D35&lt;0.45,H35&gt;=6.51,F35&lt;1.5),1.5,IF(AND(A35&lt;4.65,G35&gt;=0.217,D35&gt;=0.15,A35&lt;5.05,D35&lt;0.45,H35&gt;=6.51,F35&lt;1.5),1.35,IF(AND(D35&lt;0.25,G35&gt;=0.05,H35&lt;13.586,A35&gt;=5.05,D35&lt;0.45,H35&gt;=6.51,F35&lt;1.5),1.467,IF(AND(D35&gt;=0.25,G35&gt;=0.05,H35&lt;13.586,A35&gt;=5.05,D35&lt;0.45,H35&gt;=6.51,F35&lt;1.5),1.5,IF(AND(H35&lt;9.15,G35&lt;0.107,F35&gt;=2.5,H35&lt;13.805,G35&lt;0.154,H35&lt;16.674,F35&gt;=1.5),5.7,IF(AND(H35&gt;=9.15,G35&lt;0.107,F35&gt;=2.5,H35&lt;13.805,G35&lt;0.154,H35&lt;16.674,F35&gt;=1.5),5.6,IF(AND(G35&lt;0.404,B35&lt;2.75,H35&gt;=8.929,D35&lt;1.35,G35&gt;=0.154,H35&lt;16.674,F35&gt;=1.5),4.15,IF(AND(G35&gt;=0.404,B35&lt;2.75,H35&gt;=8.929,D35&lt;1.35,G35&gt;=0.154,H35&lt;16.674,F35&gt;=1.5),3.9,IF(AND(A35&gt;=6.75,D35&lt;1.55,F35&lt;2.5,D35&gt;=1.35,G35&gt;=0.154,H35&lt;16.674,F35&gt;=1.5),4.82,IF(AND(D35&lt;0.25,A35&gt;=4.65,G35&gt;=0.217,D35&gt;=0.15,A35&lt;5.05,D35&lt;0.45,H35&gt;=6.51,F35&lt;1.5),1.325,IF(AND(D35&gt;=0.25,A35&gt;=4.65,G35&gt;=0.217,D35&gt;=0.15,A35&lt;5.05,D35&lt;0.45,H35&gt;=6.51,F35&lt;1.5),1.3,IF(AND(A35&lt;6.55,A35&lt;6.75,D35&lt;1.55,F35&lt;2.5,D35&gt;=1.35,G35&gt;=0.154,H35&lt;16.674,F35&gt;=1.5),4.575,IF(AND(A35&gt;=6.55,A35&lt;6.75,D35&lt;1.55,F35&lt;2.5,D35&gt;=1.35,G35&gt;=0.154,H35&lt;16.674,F35&gt;=1.5),4.4,IF(AND(B35&lt;2.9,D35&lt;2.05,H35&gt;=6.93,F35&gt;=2.5,D35&gt;=1.35,G35&gt;=0.154,H35&lt;16.674,F35&gt;=1.5),5.05,IF(AND(H35&lt;8.884,D35&gt;=2.05,H35&gt;=6.93,F35&gt;=2.5,D35&gt;=1.35,G35&gt;=0.154,H35&lt;16.674,F35&gt;=1.5),5.1,IF(AND(H35&lt;13.711,B35&gt;=2.9,D35&lt;2.05,H35&gt;=6.93,F35&gt;=2.5,D35&gt;=1.35,G35&gt;=0.154,H35&lt;16.674,F35&gt;=1.5),5,IF(AND(H35&gt;=13.711,B35&gt;=2.9,D35&lt;2.05,H35&gt;=6.93,F35&gt;=2.5,D35&gt;=1.35,G35&gt;=0.154,H35&lt;16.674,F35&gt;=1.5),5.8,IF(AND(B35&lt;3.15,H35&gt;=8.884,D35&gt;=2.05,H35&gt;=6.93,F35&gt;=2.5,D35&gt;=1.35,G35&gt;=0.154,H35&lt;16.674,F35&gt;=1.5),5.56,IF(AND(B35&gt;=3.15,H35&gt;=8.884,D35&gt;=2.05,H35&gt;=6.93,F35&gt;=2.5,D35&gt;=1.35,G35&gt;=0.154,H35&lt;16.674,F35&gt;=1.5),5.9,"shouldnthappen")))))))))))))))))))))))))))))))))</f>
        <v>1.467</v>
      </c>
      <c r="Z35" s="1" t="n">
        <f aca="false">IF(AND(F35&gt;=2,B35&gt;=3.35),5.6,IF(AND(A35&lt;6.65,H35&gt;=15.076,B35&lt;3.35),4.8,IF(AND(A35&gt;=6.65,H35&gt;=15.076,B35&lt;3.35),6.15,IF(AND(H35&lt;6.542,F35&lt;2,B35&gt;=3.35),1.767,IF(AND(G35&gt;=0.653,D35&lt;0.75,H35&lt;15.076,B35&lt;3.35),1.55,IF(AND(D35&lt;0.15,G35&lt;0.653,D35&lt;0.75,H35&lt;15.076,B35&lt;3.35),1.1,IF(AND(G35&lt;0.356,A35&lt;5.05,H35&gt;=6.542,F35&lt;2,B35&gt;=3.35),1.4,IF(AND(G35&gt;=0.356,A35&lt;5.05,H35&gt;=6.542,F35&lt;2,B35&gt;=3.35),1.3,IF(AND(G35&gt;=0.566,A35&gt;=5.05,H35&gt;=6.542,F35&lt;2,B35&gt;=3.35),1.6,IF(AND(B35&gt;=3.1,D35&gt;=0.15,G35&lt;0.653,D35&lt;0.75,H35&lt;15.076,B35&lt;3.35),1.367,IF(AND(B35&gt;=2.65,D35&lt;1.45,B35&lt;2.75,D35&gt;=0.75,H35&lt;15.076,B35&lt;3.35),3.96,IF(AND(G35&lt;0.352,D35&gt;=1.45,B35&lt;2.75,D35&gt;=0.75,H35&lt;15.076,B35&lt;3.35),4.5,IF(AND(D35&gt;=1.35,A35&lt;6.2,B35&gt;=2.75,D35&gt;=0.75,H35&lt;15.076,B35&lt;3.35),4.733,IF(AND(A35&lt;4.7,B35&lt;3.1,D35&gt;=0.15,G35&lt;0.653,D35&lt;0.75,H35&lt;15.076,B35&lt;3.35),1.36,IF(AND(A35&gt;=4.7,B35&lt;3.1,D35&gt;=0.15,G35&lt;0.653,D35&lt;0.75,H35&lt;15.076,B35&lt;3.35),1.6,IF(AND(A35&lt;5.2,B35&lt;2.65,D35&lt;1.45,B35&lt;2.75,D35&gt;=0.75,H35&lt;15.076,B35&lt;3.35),3.3,IF(AND(A35&lt;6.5,G35&gt;=0.352,D35&gt;=1.45,B35&lt;2.75,D35&gt;=0.75,H35&lt;15.076,B35&lt;3.35),5,IF(AND(A35&gt;=6.5,G35&gt;=0.352,D35&gt;=1.45,B35&lt;2.75,D35&gt;=0.75,H35&lt;15.076,B35&lt;3.35),5.8,IF(AND(H35&lt;8.486,D35&lt;1.35,A35&lt;6.2,B35&gt;=2.75,D35&gt;=0.75,H35&lt;15.076,B35&lt;3.35),3.975,IF(AND(G35&lt;0.187,F35&lt;2.5,A35&gt;=6.2,B35&gt;=2.75,D35&gt;=0.75,H35&lt;15.076,B35&lt;3.35),5,IF(AND(G35&gt;=0.187,F35&lt;2.5,A35&gt;=6.2,B35&gt;=2.75,D35&gt;=0.75,H35&lt;15.076,B35&lt;3.35),4.525,IF(AND(A35&gt;=7.25,F35&gt;=2.5,A35&gt;=6.2,B35&gt;=2.75,D35&gt;=0.75,H35&lt;15.076,B35&lt;3.35),6.5,IF(AND(G35&lt;0.185,B35&lt;3.6,G35&lt;0.566,A35&gt;=5.05,H35&gt;=6.542,F35&lt;2,B35&gt;=3.35),1.45,IF(AND(G35&gt;=0.185,B35&lt;3.6,G35&lt;0.566,A35&gt;=5.05,H35&gt;=6.542,F35&lt;2,B35&gt;=3.35),1.34,IF(AND(G35&lt;0.13,B35&gt;=3.6,G35&lt;0.566,A35&gt;=5.05,H35&gt;=6.542,F35&lt;2,B35&gt;=3.35),1.45,IF(AND(G35&gt;=0.13,B35&gt;=3.6,G35&lt;0.566,A35&gt;=5.05,H35&gt;=6.542,F35&lt;2,B35&gt;=3.35),1.5,IF(AND(D35&lt;1.05,A35&gt;=5.2,B35&lt;2.65,D35&lt;1.45,B35&lt;2.75,D35&gt;=0.75,H35&lt;15.076,B35&lt;3.35),3.5,IF(AND(D35&gt;=1.05,A35&gt;=5.2,B35&lt;2.65,D35&lt;1.45,B35&lt;2.75,D35&gt;=0.75,H35&lt;15.076,B35&lt;3.35),3.94,IF(AND(H35&lt;10.983,H35&gt;=8.486,D35&lt;1.35,A35&lt;6.2,B35&gt;=2.75,D35&gt;=0.75,H35&lt;15.076,B35&lt;3.35),4.38,IF(AND(H35&gt;=10.983,H35&gt;=8.486,D35&lt;1.35,A35&lt;6.2,B35&gt;=2.75,D35&gt;=0.75,H35&lt;15.076,B35&lt;3.35),4.1,IF(AND(B35&gt;=3.25,A35&lt;7.25,F35&gt;=2.5,A35&gt;=6.2,B35&gt;=2.75,D35&gt;=0.75,H35&lt;15.076,B35&lt;3.35),5.7,IF(AND(B35&lt;2.95,B35&lt;3.25,A35&lt;7.25,F35&gt;=2.5,A35&gt;=6.2,B35&gt;=2.75,D35&gt;=0.75,H35&lt;15.076,B35&lt;3.35),5.6,IF(AND(H35&gt;=13.711,B35&gt;=2.95,B35&lt;3.25,A35&lt;7.25,F35&gt;=2.5,A35&gt;=6.2,B35&gt;=2.75,D35&gt;=0.75,H35&lt;15.076,B35&lt;3.35),5.8,IF(AND(A35&gt;=6.8,H35&lt;13.711,B35&gt;=2.95,B35&lt;3.25,A35&lt;7.25,F35&gt;=2.5,A35&gt;=6.2,B35&gt;=2.75,D35&gt;=0.75,H35&lt;15.076,B35&lt;3.35),5.1,IF(AND(H35&lt;12.921,A35&lt;6.8,H35&lt;13.711,B35&gt;=2.95,B35&lt;3.25,A35&lt;7.25,F35&gt;=2.5,A35&gt;=6.2,B35&gt;=2.75,D35&gt;=0.75,H35&lt;15.076,B35&lt;3.35),5.34,IF(AND(H35&gt;=12.921,A35&lt;6.8,H35&lt;13.711,B35&gt;=2.95,B35&lt;3.25,A35&lt;7.25,F35&gt;=2.5,A35&gt;=6.2,B35&gt;=2.75,D35&gt;=0.75,H35&lt;15.076,B35&lt;3.35),5.133,"shouldnthappen"))))))))))))))))))))))))))))))))))))</f>
        <v>1.45</v>
      </c>
      <c r="AA35" s="1" t="n">
        <f aca="false">IF(AND(D35&gt;=0.45,A35&lt;5.05,D35&lt;0.8),1.6,IF(AND(D35&gt;=0.45,A35&gt;=5.05,D35&lt;0.8),1.7,IF(AND(H35&gt;=16.244,F35&gt;=2.5,D35&gt;=0.8),6.533,IF(AND(A35&lt;4.35,D35&lt;0.45,A35&lt;5.05,D35&lt;0.8),1.1,IF(AND(H35&gt;=14.877,D35&lt;0.45,A35&gt;=5.05,D35&lt;0.8),1.3,IF(AND(D35&gt;=1.4,A35&lt;5.65,F35&lt;2.5,D35&gt;=0.8),4.5,IF(AND(A35&gt;=7.25,H35&lt;16.244,F35&gt;=2.5,D35&gt;=0.8),6.5,IF(AND(A35&gt;=4.75,A35&gt;=4.35,D35&lt;0.45,A35&lt;5.05,D35&lt;0.8),1.35,IF(AND(A35&lt;5.3,D35&lt;1.4,A35&lt;5.65,F35&lt;2.5,D35&gt;=0.8),3.1,IF(AND(A35&gt;=6.8,A35&gt;=6.55,A35&gt;=5.65,F35&lt;2.5,D35&gt;=0.8),4.9,IF(AND(H35&lt;5.767,A35&lt;7.25,H35&lt;16.244,F35&gt;=2.5,D35&gt;=0.8),4.5,IF(AND(G35&gt;=0.522,A35&lt;4.75,A35&gt;=4.35,D35&lt;0.45,A35&lt;5.05,D35&lt;0.8),1.2,IF(AND(G35&gt;=0.948,D35&lt;0.35,H35&lt;14.877,D35&lt;0.45,A35&gt;=5.05,D35&lt;0.8),1.7,IF(AND(H35&lt;13.089,D35&gt;=0.35,H35&lt;14.877,D35&lt;0.45,A35&gt;=5.05,D35&lt;0.8),1.5,IF(AND(H35&gt;=13.089,D35&gt;=0.35,H35&lt;14.877,D35&lt;0.45,A35&gt;=5.05,D35&lt;0.8),1.3,IF(AND(B35&gt;=2.95,A35&gt;=5.3,D35&lt;1.4,A35&lt;5.65,F35&lt;2.5,D35&gt;=0.8),4.1,IF(AND(H35&lt;9.181,A35&lt;6.05,A35&lt;6.55,A35&gt;=5.65,F35&lt;2.5,D35&gt;=0.8),5.1,IF(AND(H35&gt;=9.181,A35&lt;6.05,A35&lt;6.55,A35&gt;=5.65,F35&lt;2.5,D35&gt;=0.8),4.3,IF(AND(G35&gt;=0.867,A35&gt;=6.05,A35&lt;6.55,A35&gt;=5.65,F35&lt;2.5,D35&gt;=0.8),4.9,IF(AND(B35&lt;3.05,A35&lt;6.8,A35&gt;=6.55,A35&gt;=5.65,F35&lt;2.5,D35&gt;=0.8),5,IF(AND(B35&gt;=3.05,A35&lt;6.8,A35&gt;=6.55,A35&gt;=5.65,F35&lt;2.5,D35&gt;=0.8),4.55,IF(AND(H35&gt;=14.144,G35&lt;0.522,A35&lt;4.75,A35&gt;=4.35,D35&lt;0.45,A35&lt;5.05,D35&lt;0.8),1.3,IF(AND(B35&lt;2.7,B35&lt;2.95,A35&gt;=5.3,D35&lt;1.4,A35&lt;5.65,F35&lt;2.5,D35&gt;=0.8),3.78,IF(AND(B35&gt;=2.7,B35&lt;2.95,A35&gt;=5.3,D35&lt;1.4,A35&lt;5.65,F35&lt;2.5,D35&gt;=0.8),3.6,IF(AND(G35&lt;0.638,G35&lt;0.867,A35&gt;=6.05,A35&lt;6.55,A35&gt;=5.65,F35&lt;2.5,D35&gt;=0.8),4.433,IF(AND(G35&gt;=0.638,G35&lt;0.867,A35&gt;=6.05,A35&lt;6.55,A35&gt;=5.65,F35&lt;2.5,D35&gt;=0.8),4,IF(AND(A35&lt;6.35,H35&lt;11.146,H35&gt;=5.767,A35&lt;7.25,H35&lt;16.244,F35&gt;=2.5,D35&gt;=0.8),5.1,IF(AND(A35&lt;4.5,H35&lt;14.144,G35&lt;0.522,A35&lt;4.75,A35&gt;=4.35,D35&lt;0.45,A35&lt;5.05,D35&lt;0.8),1.35,IF(AND(A35&gt;=4.5,H35&lt;14.144,G35&lt;0.522,A35&lt;4.75,A35&gt;=4.35,D35&lt;0.45,A35&lt;5.05,D35&lt;0.8),1.4,IF(AND(A35&lt;5.15,B35&lt;3.75,G35&lt;0.948,D35&lt;0.35,H35&lt;14.877,D35&lt;0.45,A35&gt;=5.05,D35&lt;0.8),1.4,IF(AND(A35&gt;=5.15,B35&lt;3.75,G35&lt;0.948,D35&lt;0.35,H35&lt;14.877,D35&lt;0.45,A35&gt;=5.05,D35&lt;0.8),1.5,IF(AND(G35&lt;0.112,B35&gt;=3.75,G35&lt;0.948,D35&lt;0.35,H35&lt;14.877,D35&lt;0.45,A35&gt;=5.05,D35&lt;0.8),1.5,IF(AND(G35&gt;=0.112,B35&gt;=3.75,G35&lt;0.948,D35&lt;0.35,H35&lt;14.877,D35&lt;0.45,A35&gt;=5.05,D35&lt;0.8),1.6,IF(AND(G35&lt;0.075,A35&gt;=6.35,H35&lt;11.146,H35&gt;=5.767,A35&lt;7.25,H35&lt;16.244,F35&gt;=2.5,D35&gt;=0.8),5.5,IF(AND(G35&gt;=0.075,A35&gt;=6.35,H35&lt;11.146,H35&gt;=5.767,A35&lt;7.25,H35&lt;16.244,F35&gt;=2.5,D35&gt;=0.8),5.24,IF(AND(B35&lt;2.95,D35&lt;1.9,H35&gt;=11.146,H35&gt;=5.767,A35&lt;7.25,H35&lt;16.244,F35&gt;=2.5,D35&gt;=0.8),5.65,IF(AND(B35&gt;=2.95,D35&lt;1.9,H35&gt;=11.146,H35&gt;=5.767,A35&lt;7.25,H35&lt;16.244,F35&gt;=2.5,D35&gt;=0.8),5.8,IF(AND(H35&lt;13.42,D35&gt;=1.9,H35&gt;=11.146,H35&gt;=5.767,A35&lt;7.25,H35&lt;16.244,F35&gt;=2.5,D35&gt;=0.8),5.6,IF(AND(H35&gt;=13.42,D35&gt;=1.9,H35&gt;=11.146,H35&gt;=5.767,A35&lt;7.25,H35&lt;16.244,F35&gt;=2.5,D35&gt;=0.8),5.34,"shouldnthappen")))))))))))))))))))))))))))))))))))))))</f>
        <v>1.5</v>
      </c>
      <c r="AB35" s="1" t="n">
        <f aca="false">IF(AND(D35&gt;=0.35,F35&lt;1.5),1.5,IF(AND(F35&lt;2.5,D35&gt;=1.55,F35&gt;=1.5),4.85,IF(AND(H35&lt;8.308,D35&lt;0.15,D35&lt;0.35,F35&lt;1.5),1.5,IF(AND(H35&gt;=8.308,D35&lt;0.15,D35&lt;0.35,F35&lt;1.5),1.4,IF(AND(H35&lt;5.523,D35&gt;=0.15,D35&lt;0.35,F35&lt;1.5),1,IF(AND(G35&lt;0.572,H35&lt;10.688,D35&lt;1.55,F35&gt;=1.5),3.75,IF(AND(B35&gt;=3.5,F35&gt;=2.5,D35&gt;=1.55,F35&gt;=1.5),6.3,IF(AND(A35&gt;=5.65,G35&gt;=0.572,H35&lt;10.688,D35&lt;1.55,F35&gt;=1.5),4.45,IF(AND(B35&gt;=2.85,A35&lt;6.15,H35&gt;=10.688,D35&lt;1.55,F35&gt;=1.5),4.35,IF(AND(H35&gt;=16.284,B35&lt;3.5,F35&gt;=2.5,D35&gt;=1.55,F35&gt;=1.5),6.6,IF(AND(G35&gt;=0.241,G35&lt;0.338,H35&gt;=5.523,D35&gt;=0.15,D35&lt;0.35,F35&lt;1.5),1.25,IF(AND(A35&lt;5.05,G35&gt;=0.338,H35&gt;=5.523,D35&gt;=0.15,D35&lt;0.35,F35&lt;1.5),1.35,IF(AND(B35&lt;2.7,A35&lt;5.65,G35&gt;=0.572,H35&lt;10.688,D35&lt;1.55,F35&gt;=1.5),4,IF(AND(B35&gt;=2.7,A35&lt;5.65,G35&gt;=0.572,H35&lt;10.688,D35&lt;1.55,F35&gt;=1.5),3.6,IF(AND(B35&lt;2.45,B35&lt;2.85,A35&lt;6.15,H35&gt;=10.688,D35&lt;1.55,F35&gt;=1.5),3.7,IF(AND(A35&lt;6.25,B35&lt;2.85,A35&gt;=6.15,H35&gt;=10.688,D35&lt;1.55,F35&gt;=1.5),4.5,IF(AND(A35&gt;=6.25,B35&lt;2.85,A35&gt;=6.15,H35&gt;=10.688,D35&lt;1.55,F35&gt;=1.5),4.86,IF(AND(D35&gt;=1.45,B35&gt;=2.85,A35&gt;=6.15,H35&gt;=10.688,D35&lt;1.55,F35&gt;=1.5),4.8,IF(AND(H35&lt;8.202,H35&lt;16.284,B35&lt;3.5,F35&gt;=2.5,D35&gt;=1.55,F35&gt;=1.5),5.7,IF(AND(A35&gt;=5.1,G35&lt;0.241,G35&lt;0.338,H35&gt;=5.523,D35&gt;=0.15,D35&lt;0.35,F35&lt;1.5),1.5,IF(AND(B35&gt;=3.75,A35&gt;=5.05,G35&gt;=0.338,H35&gt;=5.523,D35&gt;=0.15,D35&lt;0.35,F35&lt;1.5),1.6,IF(AND(A35&lt;5.7,B35&gt;=2.45,B35&lt;2.85,A35&lt;6.15,H35&gt;=10.688,D35&lt;1.55,F35&gt;=1.5),3.9,IF(AND(A35&gt;=5.7,B35&gt;=2.45,B35&lt;2.85,A35&lt;6.15,H35&gt;=10.688,D35&lt;1.55,F35&gt;=1.5),4.02,IF(AND(H35&lt;13.654,D35&lt;1.45,B35&gt;=2.85,A35&gt;=6.15,H35&gt;=10.688,D35&lt;1.55,F35&gt;=1.5),4.333,IF(AND(H35&gt;=13.654,D35&lt;1.45,B35&gt;=2.85,A35&gt;=6.15,H35&gt;=10.688,D35&lt;1.55,F35&gt;=1.5),4.54,IF(AND(A35&lt;6.15,H35&gt;=8.202,H35&lt;16.284,B35&lt;3.5,F35&gt;=2.5,D35&gt;=1.55,F35&gt;=1.5),5,IF(AND(H35&lt;13.924,A35&lt;5.1,G35&lt;0.241,G35&lt;0.338,H35&gt;=5.523,D35&gt;=0.15,D35&lt;0.35,F35&lt;1.5),1.4,IF(AND(H35&gt;=13.924,A35&lt;5.1,G35&lt;0.241,G35&lt;0.338,H35&gt;=5.523,D35&gt;=0.15,D35&lt;0.35,F35&lt;1.5),1.5,IF(AND(D35&lt;0.25,B35&lt;3.75,A35&gt;=5.05,G35&gt;=0.338,H35&gt;=5.523,D35&gt;=0.15,D35&lt;0.35,F35&lt;1.5),1.5,IF(AND(D35&gt;=0.25,B35&lt;3.75,A35&gt;=5.05,G35&gt;=0.338,H35&gt;=5.523,D35&gt;=0.15,D35&lt;0.35,F35&lt;1.5),1.4,IF(AND(H35&lt;8.884,B35&gt;=3.05,A35&gt;=6.15,H35&gt;=8.202,H35&lt;16.284,B35&lt;3.5,F35&gt;=2.5,D35&gt;=1.55,F35&gt;=1.5),5.1,IF(AND(A35&lt;6.45,G35&lt;0.368,B35&lt;3.05,A35&gt;=6.15,H35&gt;=8.202,H35&lt;16.284,B35&lt;3.5,F35&gt;=2.5,D35&gt;=1.55,F35&gt;=1.5),5.525,IF(AND(A35&gt;=6.45,G35&lt;0.368,B35&lt;3.05,A35&gt;=6.15,H35&gt;=8.202,H35&lt;16.284,B35&lt;3.5,F35&gt;=2.5,D35&gt;=1.55,F35&gt;=1.5),5.35,IF(AND(D35&lt;2.25,G35&gt;=0.368,B35&lt;3.05,A35&gt;=6.15,H35&gt;=8.202,H35&lt;16.284,B35&lt;3.5,F35&gt;=2.5,D35&gt;=1.55,F35&gt;=1.5),5.8,IF(AND(D35&gt;=2.25,G35&gt;=0.368,B35&lt;3.05,A35&gt;=6.15,H35&gt;=8.202,H35&lt;16.284,B35&lt;3.5,F35&gt;=2.5,D35&gt;=1.55,F35&gt;=1.5),5.2,IF(AND(H35&lt;10.257,H35&gt;=8.884,B35&gt;=3.05,A35&gt;=6.15,H35&gt;=8.202,H35&lt;16.284,B35&lt;3.5,F35&gt;=2.5,D35&gt;=1.55,F35&gt;=1.5),5.9,IF(AND(H35&gt;=10.257,H35&gt;=8.884,B35&gt;=3.05,A35&gt;=6.15,H35&gt;=8.202,H35&lt;16.284,B35&lt;3.5,F35&gt;=2.5,D35&gt;=1.55,F35&gt;=1.5),5.48,"shouldnthappen")))))))))))))))))))))))))))))))))))))</f>
        <v>1.5</v>
      </c>
      <c r="AC35" s="1" t="n">
        <f aca="false">IF(AND(H35&lt;5.748,A35&lt;5.05,D35&lt;0.8),1,IF(AND(B35&lt;3.35,A35&gt;=5.05,D35&lt;0.8),1.7,IF(AND(A35&lt;5.85,G35&lt;0.154,D35&gt;=0.8),4.5,IF(AND(D35&gt;=0.45,H35&gt;=5.748,A35&lt;5.05,D35&lt;0.8),1.6,IF(AND(G35&gt;=0.934,B35&gt;=3.35,A35&gt;=5.05,D35&lt;0.8),1.7,IF(AND(D35&lt;2.1,A35&gt;=5.85,G35&lt;0.154,D35&gt;=0.8),6.15,IF(AND(D35&gt;=2.1,A35&gt;=5.85,G35&lt;0.154,D35&gt;=0.8),5.5,IF(AND(A35&lt;6.1,D35&gt;=1.55,G35&gt;=0.154,D35&gt;=0.8),5,IF(AND(H35&gt;=14.379,G35&lt;0.934,B35&gt;=3.35,A35&gt;=5.05,D35&lt;0.8),1.58,IF(AND(G35&lt;0.379,A35&gt;=6.1,D35&gt;=1.55,G35&gt;=0.154,D35&gt;=0.8),5.42,IF(AND(H35&lt;13.924,G35&lt;0.227,D35&lt;0.45,H35&gt;=5.748,A35&lt;5.05,D35&lt;0.8),1.4,IF(AND(H35&gt;=13.924,G35&lt;0.227,D35&lt;0.45,H35&gt;=5.748,A35&lt;5.05,D35&lt;0.8),1.5,IF(AND(B35&lt;3.1,G35&gt;=0.227,D35&lt;0.45,H35&gt;=5.748,A35&lt;5.05,D35&lt;0.8),1.1,IF(AND(G35&lt;0.13,H35&lt;14.379,G35&lt;0.934,B35&gt;=3.35,A35&gt;=5.05,D35&lt;0.8),1.4,IF(AND(D35&lt;1.05,A35&lt;5.65,D35&lt;1.35,D35&lt;1.55,G35&gt;=0.154,D35&gt;=0.8),3.7,IF(AND(D35&lt;1.25,A35&gt;=5.65,D35&lt;1.35,D35&lt;1.55,G35&gt;=0.154,D35&gt;=0.8),4.06,IF(AND(D35&gt;=1.25,A35&gt;=5.65,D35&lt;1.35,D35&lt;1.55,G35&gt;=0.154,D35&gt;=0.8),4.425,IF(AND(H35&lt;13.654,D35&lt;1.45,D35&gt;=1.35,D35&lt;1.55,G35&gt;=0.154,D35&gt;=0.8),4.275,IF(AND(G35&lt;0.259,D35&gt;=1.45,D35&gt;=1.35,D35&lt;1.55,G35&gt;=0.154,D35&gt;=0.8),5.1,IF(AND(B35&lt;2.95,G35&gt;=0.379,A35&gt;=6.1,D35&gt;=1.55,G35&gt;=0.154,D35&gt;=0.8),6.3,IF(AND(B35&lt;3.25,B35&gt;=3.1,G35&gt;=0.227,D35&lt;0.45,H35&gt;=5.748,A35&lt;5.05,D35&lt;0.8),1.3,IF(AND(B35&gt;=3.25,B35&gt;=3.1,G35&gt;=0.227,D35&lt;0.45,H35&gt;=5.748,A35&lt;5.05,D35&lt;0.8),1.4,IF(AND(H35&gt;=13.372,G35&gt;=0.13,H35&lt;14.379,G35&lt;0.934,B35&gt;=3.35,A35&gt;=5.05,D35&lt;0.8),1.4,IF(AND(H35&lt;6.69,D35&gt;=1.05,A35&lt;5.65,D35&lt;1.35,D35&lt;1.55,G35&gt;=0.154,D35&gt;=0.8),4.033,IF(AND(H35&gt;=6.69,D35&gt;=1.05,A35&lt;5.65,D35&lt;1.35,D35&lt;1.55,G35&gt;=0.154,D35&gt;=0.8),3.88,IF(AND(B35&lt;2.85,H35&gt;=13.654,D35&lt;1.45,D35&gt;=1.35,D35&lt;1.55,G35&gt;=0.154,D35&gt;=0.8),4.8,IF(AND(B35&gt;=2.85,H35&gt;=13.654,D35&lt;1.45,D35&gt;=1.35,D35&lt;1.55,G35&gt;=0.154,D35&gt;=0.8),4.7,IF(AND(H35&lt;11.681,G35&gt;=0.259,D35&gt;=1.45,D35&gt;=1.35,D35&lt;1.55,G35&gt;=0.154,D35&gt;=0.8),4.85,IF(AND(H35&gt;=11.681,G35&gt;=0.259,D35&gt;=1.45,D35&gt;=1.35,D35&lt;1.55,G35&gt;=0.154,D35&gt;=0.8),4.633,IF(AND(A35&lt;6.25,B35&gt;=2.95,G35&gt;=0.379,A35&gt;=6.1,D35&gt;=1.55,G35&gt;=0.154,D35&gt;=0.8),5.4,IF(AND(D35&lt;0.3,H35&lt;13.372,G35&gt;=0.13,H35&lt;14.379,G35&lt;0.934,B35&gt;=3.35,A35&gt;=5.05,D35&lt;0.8),1.475,IF(AND(D35&gt;=0.3,H35&lt;13.372,G35&gt;=0.13,H35&lt;14.379,G35&lt;0.934,B35&gt;=3.35,A35&gt;=5.05,D35&lt;0.8),1.5,IF(AND(B35&lt;3.15,A35&gt;=6.25,B35&gt;=2.95,G35&gt;=0.379,A35&gt;=6.1,D35&gt;=1.55,G35&gt;=0.154,D35&gt;=0.8),5.7,IF(AND(B35&gt;=3.15,A35&gt;=6.25,B35&gt;=2.95,G35&gt;=0.379,A35&gt;=6.1,D35&gt;=1.55,G35&gt;=0.154,D35&gt;=0.8),5.933,"shouldnthappen"))))))))))))))))))))))))))))))))))</f>
        <v>1.4</v>
      </c>
      <c r="AD35" s="1" t="n">
        <f aca="false">IF(AND(H35&lt;6.621,A35&lt;4.95,D35&lt;0.8),1,IF(AND(H35&lt;14.144,H35&gt;=6.621,A35&lt;4.95,D35&lt;0.8),1.4,IF(AND(H35&gt;=14.144,H35&gt;=6.621,A35&lt;4.95,D35&lt;0.8),1.3,IF(AND(G35&lt;0.13,B35&gt;=3.85,A35&gt;=4.95,D35&lt;0.8),1.3,IF(AND(G35&gt;=0.13,B35&gt;=3.85,A35&gt;=4.95,D35&lt;0.8),1.425,IF(AND(A35&gt;=6.05,B35&lt;2.75,D35&lt;1.55,D35&gt;=0.8),4.9,IF(AND(A35&gt;=7.3,G35&lt;0.119,D35&gt;=1.55,D35&gt;=0.8),6.7,IF(AND(H35&lt;6.555,D35&lt;0.25,B35&lt;3.85,A35&gt;=4.95,D35&lt;0.8),1.7,IF(AND(B35&lt;3.4,D35&gt;=0.25,B35&lt;3.85,A35&gt;=4.95,D35&lt;0.8),1.7,IF(AND(B35&gt;=3.4,D35&gt;=0.25,B35&lt;3.85,A35&gt;=4.95,D35&lt;0.8),1.6,IF(AND(A35&lt;5.05,A35&lt;6.05,B35&lt;2.75,D35&lt;1.55,D35&gt;=0.8),3.3,IF(AND(B35&lt;2.85,D35&lt;1.35,B35&gt;=2.75,D35&lt;1.55,D35&gt;=0.8),4.5,IF(AND(H35&lt;12.206,D35&gt;=1.35,B35&gt;=2.75,D35&lt;1.55,D35&gt;=0.8),4.7,IF(AND(H35&gt;=12.206,D35&gt;=1.35,B35&gt;=2.75,D35&lt;1.55,D35&gt;=0.8),4.52,IF(AND(G35&lt;0.024,A35&lt;7.3,G35&lt;0.119,D35&gt;=1.55,D35&gt;=0.8),5.7,IF(AND(G35&gt;=0.024,A35&lt;7.3,G35&lt;0.119,D35&gt;=1.55,D35&gt;=0.8),5.6,IF(AND(F35&lt;2.5,G35&lt;0.417,G35&gt;=0.119,D35&gt;=1.55,D35&gt;=0.8),5.05,IF(AND(B35&lt;3.15,H35&gt;=6.555,D35&lt;0.25,B35&lt;3.85,A35&gt;=4.95,D35&lt;0.8),1.6,IF(AND(G35&lt;0.356,A35&gt;=5.05,A35&lt;6.05,B35&lt;2.75,D35&lt;1.55,D35&gt;=0.8),4.12,IF(AND(A35&lt;5.65,B35&gt;=2.85,D35&lt;1.35,B35&gt;=2.75,D35&lt;1.55,D35&gt;=0.8),3.6,IF(AND(B35&lt;3.15,F35&gt;=2.5,G35&lt;0.417,G35&gt;=0.119,D35&gt;=1.55,D35&gt;=0.8),5.18,IF(AND(B35&gt;=3.15,F35&gt;=2.5,G35&lt;0.417,G35&gt;=0.119,D35&gt;=1.55,D35&gt;=0.8),5.3,IF(AND(D35&lt;1.7,A35&lt;6.95,G35&gt;=0.417,G35&gt;=0.119,D35&gt;=1.55,D35&gt;=0.8),4.7,IF(AND(A35&lt;7.25,A35&gt;=6.95,G35&gt;=0.417,G35&gt;=0.119,D35&gt;=1.55,D35&gt;=0.8),5.8,IF(AND(A35&gt;=7.25,A35&gt;=6.95,G35&gt;=0.417,G35&gt;=0.119,D35&gt;=1.55,D35&gt;=0.8),6.333,IF(AND(H35&lt;8.594,B35&gt;=3.15,H35&gt;=6.555,D35&lt;0.25,B35&lt;3.85,A35&gt;=4.95,D35&lt;0.8),1.4,IF(AND(H35&gt;=8.594,B35&gt;=3.15,H35&gt;=6.555,D35&lt;0.25,B35&lt;3.85,A35&gt;=4.95,D35&lt;0.8),1.5,IF(AND(H35&gt;=11.218,G35&gt;=0.356,A35&gt;=5.05,A35&lt;6.05,B35&lt;2.75,D35&lt;1.55,D35&gt;=0.8),3.925,IF(AND(A35&gt;=6.5,A35&gt;=5.65,B35&gt;=2.85,D35&lt;1.35,B35&gt;=2.75,D35&lt;1.55,D35&gt;=0.8),4.6,IF(AND(H35&lt;8.602,H35&lt;11.218,G35&gt;=0.356,A35&gt;=5.05,A35&lt;6.05,B35&lt;2.75,D35&lt;1.55,D35&gt;=0.8),3.95,IF(AND(H35&gt;=8.602,H35&lt;11.218,G35&gt;=0.356,A35&gt;=5.05,A35&lt;6.05,B35&lt;2.75,D35&lt;1.55,D35&gt;=0.8),3.75,IF(AND(H35&lt;10.129,A35&lt;6.5,A35&gt;=5.65,B35&gt;=2.85,D35&lt;1.35,B35&gt;=2.75,D35&lt;1.55,D35&gt;=0.8),4.2,IF(AND(H35&gt;=10.129,A35&lt;6.5,A35&gt;=5.65,B35&gt;=2.85,D35&lt;1.35,B35&gt;=2.75,D35&lt;1.55,D35&gt;=0.8),4.267,IF(AND(D35&lt;2.2,B35&lt;3.05,D35&gt;=1.7,A35&lt;6.95,G35&gt;=0.417,G35&gt;=0.119,D35&gt;=1.55,D35&gt;=0.8),5.3,IF(AND(D35&gt;=2.2,B35&lt;3.05,D35&gt;=1.7,A35&lt;6.95,G35&gt;=0.417,G35&gt;=0.119,D35&gt;=1.55,D35&gt;=0.8),5.133,IF(AND(D35&lt;2.45,B35&gt;=3.05,D35&gt;=1.7,A35&lt;6.95,G35&gt;=0.417,G35&gt;=0.119,D35&gt;=1.55,D35&gt;=0.8),5.6,IF(AND(D35&gt;=2.45,B35&gt;=3.05,D35&gt;=1.7,A35&lt;6.95,G35&gt;=0.417,G35&gt;=0.119,D35&gt;=1.55,D35&gt;=0.8),6,"shouldnthappen")))))))))))))))))))))))))))))))))))))</f>
        <v>1.3</v>
      </c>
      <c r="AE35" s="1" t="n">
        <f aca="false">IF(AND(G35&lt;0.123,D35&gt;=0.25,D35&lt;0.75),1.3,IF(AND(H35&gt;=16.774,D35&gt;=1.75,D35&gt;=0.75),6.4,IF(AND(B35&lt;3.4,A35&lt;4.8,D35&lt;0.25,D35&lt;0.75),1.22,IF(AND(B35&gt;=3.4,A35&lt;4.8,D35&lt;0.25,D35&lt;0.75),1,IF(AND(A35&gt;=5.45,A35&gt;=4.8,D35&lt;0.25,D35&lt;0.75),1.367,IF(AND(H35&gt;=10.688,D35&lt;1.35,D35&lt;1.75,D35&gt;=0.75),4.2,IF(AND(A35&lt;5.3,D35&gt;=1.35,D35&lt;1.75,D35&gt;=0.75),4.05,IF(AND(G35&gt;=0.857,H35&lt;16.774,D35&gt;=1.75,D35&gt;=0.75),5.02,IF(AND(H35&lt;6.089,A35&lt;5.45,A35&gt;=4.8,D35&lt;0.25,D35&lt;0.75),1.7,IF(AND(G35&lt;0.184,D35&lt;0.35,G35&gt;=0.123,D35&gt;=0.25,D35&lt;0.75),1.7,IF(AND(G35&gt;=0.184,D35&lt;0.35,G35&gt;=0.123,D35&gt;=0.25,D35&lt;0.75),1.48,IF(AND(A35&lt;5.25,D35&gt;=0.35,G35&gt;=0.123,D35&gt;=0.25,D35&lt;0.75),1.75,IF(AND(A35&gt;=5.25,D35&gt;=0.35,G35&gt;=0.123,D35&gt;=0.25,D35&lt;0.75),1.5,IF(AND(A35&lt;5.3,H35&lt;10.688,D35&lt;1.35,D35&lt;1.75,D35&gt;=0.75),3.15,IF(AND(H35&lt;9.474,A35&gt;=5.3,D35&gt;=1.35,D35&lt;1.75,D35&gt;=0.75),4.95,IF(AND(G35&gt;=0.779,G35&lt;0.857,H35&lt;16.774,D35&gt;=1.75,D35&gt;=0.75),6,IF(AND(G35&lt;0.05,H35&gt;=6.089,A35&lt;5.45,A35&gt;=4.8,D35&lt;0.25,D35&lt;0.75),1.4,IF(AND(H35&lt;6.69,A35&gt;=5.3,H35&lt;10.688,D35&lt;1.35,D35&lt;1.75,D35&gt;=0.75),4.033,IF(AND(H35&gt;=6.69,A35&gt;=5.3,H35&lt;10.688,D35&lt;1.35,D35&lt;1.75,D35&gt;=0.75),3.733,IF(AND(B35&lt;2.5,H35&gt;=9.474,A35&gt;=5.3,D35&gt;=1.35,D35&lt;1.75,D35&gt;=0.75),4.5,IF(AND(D35&gt;=2.45,G35&lt;0.779,G35&lt;0.857,H35&lt;16.774,D35&gt;=1.75,D35&gt;=0.75),6,IF(AND(B35&gt;=3.75,G35&gt;=0.05,H35&gt;=6.089,A35&lt;5.45,A35&gt;=4.8,D35&lt;0.25,D35&lt;0.75),1.6,IF(AND(H35&lt;13.695,B35&gt;=2.5,H35&gt;=9.474,A35&gt;=5.3,D35&gt;=1.35,D35&lt;1.75,D35&gt;=0.75),4.567,IF(AND(G35&gt;=0.654,D35&lt;2.45,G35&lt;0.779,G35&lt;0.857,H35&lt;16.774,D35&gt;=1.75,D35&gt;=0.75),4.9,IF(AND(G35&gt;=0.73,B35&lt;3.75,G35&gt;=0.05,H35&gt;=6.089,A35&lt;5.45,A35&gt;=4.8,D35&lt;0.25,D35&lt;0.75),1.4,IF(AND(A35&lt;6.65,H35&gt;=13.695,B35&gt;=2.5,H35&gt;=9.474,A35&gt;=5.3,D35&gt;=1.35,D35&lt;1.75,D35&gt;=0.75),4.4,IF(AND(A35&gt;=6.65,H35&gt;=13.695,B35&gt;=2.5,H35&gt;=9.474,A35&gt;=5.3,D35&gt;=1.35,D35&lt;1.75,D35&gt;=0.75),4.84,IF(AND(B35&lt;2.75,G35&lt;0.654,D35&lt;2.45,G35&lt;0.779,G35&lt;0.857,H35&lt;16.774,D35&gt;=1.75,D35&gt;=0.75),5.2,IF(AND(H35&lt;9.524,G35&lt;0.73,B35&lt;3.75,G35&gt;=0.05,H35&gt;=6.089,A35&lt;5.45,A35&gt;=4.8,D35&lt;0.25,D35&lt;0.75),1.5,IF(AND(H35&gt;=9.524,G35&lt;0.73,B35&lt;3.75,G35&gt;=0.05,H35&gt;=6.089,A35&lt;5.45,A35&gt;=4.8,D35&lt;0.25,D35&lt;0.75),1.4,IF(AND(H35&gt;=13.644,B35&gt;=2.75,G35&lt;0.654,D35&lt;2.45,G35&lt;0.779,G35&lt;0.857,H35&lt;16.774,D35&gt;=1.75,D35&gt;=0.75),6.033,IF(AND(A35&gt;=6.85,H35&lt;13.644,B35&gt;=2.75,G35&lt;0.654,D35&lt;2.45,G35&lt;0.779,G35&lt;0.857,H35&lt;16.774,D35&gt;=1.75,D35&gt;=0.75),5.1,IF(AND(A35&gt;=6.75,A35&lt;6.85,H35&lt;13.644,B35&gt;=2.75,G35&lt;0.654,D35&lt;2.45,G35&lt;0.779,G35&lt;0.857,H35&lt;16.774,D35&gt;=1.75,D35&gt;=0.75),5.9,IF(AND(D35&gt;=2.35,A35&lt;6.75,A35&lt;6.85,H35&lt;13.644,B35&gt;=2.75,G35&lt;0.654,D35&lt;2.45,G35&lt;0.779,G35&lt;0.857,H35&lt;16.774,D35&gt;=1.75,D35&gt;=0.75),5.6,IF(AND(H35&lt;11.146,D35&lt;2.35,A35&lt;6.75,A35&lt;6.85,H35&lt;13.644,B35&gt;=2.75,G35&lt;0.654,D35&lt;2.45,G35&lt;0.779,G35&lt;0.857,H35&lt;16.774,D35&gt;=1.75,D35&gt;=0.75),5.4,IF(AND(H35&gt;=11.146,D35&lt;2.35,A35&lt;6.75,A35&lt;6.85,H35&lt;13.644,B35&gt;=2.75,G35&lt;0.654,D35&lt;2.45,G35&lt;0.779,G35&lt;0.857,H35&lt;16.774,D35&gt;=1.75,D35&gt;=0.75),5.6,"shouldnthappen"))))))))))))))))))))))))))))))))))))</f>
        <v>1.6</v>
      </c>
      <c r="AF35" s="1" t="n">
        <f aca="false">IF(AND(A35&lt;4.5,D35&lt;0.8),1.233,IF(AND(B35&lt;3.05,A35&gt;=4.5,D35&lt;0.8),1.4,IF(AND(D35&gt;=0.45,B35&gt;=3.05,A35&gt;=4.5,D35&lt;0.8),1.667,IF(AND(D35&lt;1.05,D35&lt;1.35,A35&lt;6.25,D35&gt;=0.8),3.633,IF(AND(H35&lt;13.935,A35&gt;=7.05,A35&gt;=6.25,D35&gt;=0.8),6,IF(AND(G35&gt;=0.948,D35&lt;0.45,B35&gt;=3.05,A35&gt;=4.5,D35&lt;0.8),1.7,IF(AND(G35&lt;0.652,D35&gt;=1.05,D35&lt;1.35,A35&lt;6.25,D35&gt;=0.8),4.16,IF(AND(D35&gt;=2.15,D35&gt;=1.75,D35&gt;=1.35,A35&lt;6.25,D35&gt;=0.8),5.4,IF(AND(G35&gt;=0.912,F35&lt;2.5,A35&lt;7.05,A35&gt;=6.25,D35&gt;=0.8),4.4,IF(AND(B35&gt;=3.25,F35&gt;=2.5,A35&lt;7.05,A35&gt;=6.25,D35&gt;=0.8),5.85,IF(AND(H35&lt;17.32,H35&gt;=13.935,A35&gt;=7.05,A35&gt;=6.25,D35&gt;=0.8),6.65,IF(AND(H35&gt;=17.32,H35&gt;=13.935,A35&gt;=7.05,A35&gt;=6.25,D35&gt;=0.8),6.4,IF(AND(H35&gt;=13.547,G35&lt;0.948,D35&lt;0.45,B35&gt;=3.05,A35&gt;=4.5,D35&lt;0.8),1.38,IF(AND(B35&gt;=2.75,G35&gt;=0.652,D35&gt;=1.05,D35&lt;1.35,A35&lt;6.25,D35&gt;=0.8),3.6,IF(AND(H35&lt;9.417,G35&lt;0.404,D35&lt;1.75,D35&gt;=1.35,A35&lt;6.25,D35&gt;=0.8),4.2,IF(AND(H35&gt;=9.417,G35&lt;0.404,D35&lt;1.75,D35&gt;=1.35,A35&lt;6.25,D35&gt;=0.8),4.5,IF(AND(G35&lt;0.464,G35&gt;=0.404,D35&lt;1.75,D35&gt;=1.35,A35&lt;6.25,D35&gt;=0.8),4.5,IF(AND(G35&gt;=0.464,G35&gt;=0.404,D35&lt;1.75,D35&gt;=1.35,A35&lt;6.25,D35&gt;=0.8),4.625,IF(AND(D35&lt;1.85,D35&lt;2.15,D35&gt;=1.75,D35&gt;=1.35,A35&lt;6.25,D35&gt;=0.8),4.9,IF(AND(D35&gt;=1.85,D35&lt;2.15,D35&gt;=1.75,D35&gt;=1.35,A35&lt;6.25,D35&gt;=0.8),5.05,IF(AND(G35&lt;0.332,G35&lt;0.912,F35&lt;2.5,A35&lt;7.05,A35&gt;=6.25,D35&gt;=0.8),4.467,IF(AND(G35&gt;=0.332,G35&lt;0.912,F35&lt;2.5,A35&lt;7.05,A35&gt;=6.25,D35&gt;=0.8),4.767,IF(AND(D35&lt;0.15,H35&lt;13.547,G35&lt;0.948,D35&lt;0.45,B35&gt;=3.05,A35&gt;=4.5,D35&lt;0.8),1.5,IF(AND(D35&lt;1.15,B35&lt;2.75,G35&gt;=0.652,D35&gt;=1.05,D35&lt;1.35,A35&lt;6.25,D35&gt;=0.8),3.9,IF(AND(D35&gt;=1.15,B35&lt;2.75,G35&gt;=0.652,D35&gt;=1.05,D35&lt;1.35,A35&lt;6.25,D35&gt;=0.8),4,IF(AND(D35&gt;=2.25,B35&lt;3.15,B35&lt;3.25,F35&gt;=2.5,A35&lt;7.05,A35&gt;=6.25,D35&gt;=0.8),5.14,IF(AND(G35&lt;0.621,B35&gt;=3.15,B35&lt;3.25,F35&gt;=2.5,A35&lt;7.05,A35&gt;=6.25,D35&gt;=0.8),5.75,IF(AND(G35&gt;=0.621,B35&gt;=3.15,B35&lt;3.25,F35&gt;=2.5,A35&lt;7.05,A35&gt;=6.25,D35&gt;=0.8),5.1,IF(AND(G35&gt;=0.862,D35&gt;=0.15,H35&lt;13.547,G35&lt;0.948,D35&lt;0.45,B35&gt;=3.05,A35&gt;=4.5,D35&lt;0.8),1.5,IF(AND(A35&lt;6.35,D35&lt;2.25,B35&lt;3.15,B35&lt;3.25,F35&gt;=2.5,A35&lt;7.05,A35&gt;=6.25,D35&gt;=0.8),5.267,IF(AND(A35&gt;=6.35,D35&lt;2.25,B35&lt;3.15,B35&lt;3.25,F35&gt;=2.5,A35&lt;7.05,A35&gt;=6.25,D35&gt;=0.8),5.42,IF(AND(A35&lt;5.1,G35&lt;0.862,D35&gt;=0.15,H35&lt;13.547,G35&lt;0.948,D35&lt;0.45,B35&gt;=3.05,A35&gt;=4.5,D35&lt;0.8),1.35,IF(AND(B35&lt;3.95,A35&gt;=5.1,G35&lt;0.862,D35&gt;=0.15,H35&lt;13.547,G35&lt;0.948,D35&lt;0.45,B35&gt;=3.05,A35&gt;=4.5,D35&lt;0.8),1.5,IF(AND(B35&gt;=3.95,A35&gt;=5.1,G35&lt;0.862,D35&gt;=0.15,H35&lt;13.547,G35&lt;0.948,D35&lt;0.45,B35&gt;=3.05,A35&gt;=4.5,D35&lt;0.8),1.467,"shouldnthappen"))))))))))))))))))))))))))))))))))</f>
        <v>1.5</v>
      </c>
      <c r="AG35" s="1" t="n">
        <f aca="false">IF(AND(H35&lt;5.748,A35&lt;4.85,D35&lt;0.75),1,IF(AND(B35&gt;=3.5,D35&gt;=1.75,D35&gt;=0.75),6.2,IF(AND(A35&gt;=4.65,H35&gt;=5.748,A35&lt;4.85,D35&lt;0.75),1.333,IF(AND(H35&lt;6.417,B35&lt;3.45,A35&gt;=4.85,D35&lt;0.75),1.7,IF(AND(A35&lt;5.05,B35&gt;=3.45,A35&gt;=4.85,D35&lt;0.75),1.4,IF(AND(A35&gt;=5.05,B35&gt;=3.45,A35&gt;=4.85,D35&lt;0.75),1.5,IF(AND(F35&gt;=2.5,H35&lt;13.641,D35&lt;1.75,D35&gt;=0.75),4.667,IF(AND(G35&lt;0.187,H35&gt;=13.641,D35&lt;1.75,D35&gt;=0.75),5,IF(AND(A35&gt;=7.1,B35&lt;3.5,D35&gt;=1.75,D35&gt;=0.75),6.575,IF(AND(G35&lt;0.161,A35&lt;4.65,H35&gt;=5.748,A35&lt;4.85,D35&lt;0.75),1.5,IF(AND(H35&lt;8.399,H35&gt;=6.417,B35&lt;3.45,A35&gt;=4.85,D35&lt;0.75),1.5,IF(AND(H35&gt;=8.399,H35&gt;=6.417,B35&lt;3.45,A35&gt;=4.85,D35&lt;0.75),1.625,IF(AND(G35&lt;0.086,F35&lt;2.5,H35&lt;13.641,D35&lt;1.75,D35&gt;=0.75),4.7,IF(AND(D35&lt;1.35,G35&gt;=0.187,H35&gt;=13.641,D35&lt;1.75,D35&gt;=0.75),4.2,IF(AND(G35&lt;0.422,G35&gt;=0.161,A35&lt;4.65,H35&gt;=5.748,A35&lt;4.85,D35&lt;0.75),1.4,IF(AND(G35&gt;=0.422,G35&gt;=0.161,A35&lt;4.65,H35&gt;=5.748,A35&lt;4.85,D35&lt;0.75),1.3,IF(AND(B35&lt;2.5,D35&gt;=1.35,G35&gt;=0.187,H35&gt;=13.641,D35&lt;1.75,D35&gt;=0.75),4.5,IF(AND(B35&lt;2.75,A35&lt;6,A35&lt;7.1,B35&lt;3.5,D35&gt;=1.75,D35&gt;=0.75),5.1,IF(AND(B35&gt;=2.75,A35&lt;6,A35&lt;7.1,B35&lt;3.5,D35&gt;=1.75,D35&gt;=0.75),5.02,IF(AND(A35&lt;5.15,A35&lt;5.9,G35&gt;=0.086,F35&lt;2.5,H35&lt;13.641,D35&lt;1.75,D35&gt;=0.75),3,IF(AND(G35&lt;0.644,A35&gt;=5.9,G35&gt;=0.086,F35&lt;2.5,H35&lt;13.641,D35&lt;1.75,D35&gt;=0.75),4.65,IF(AND(G35&gt;=0.644,A35&gt;=5.9,G35&gt;=0.086,F35&lt;2.5,H35&lt;13.641,D35&lt;1.75,D35&gt;=0.75),4.24,IF(AND(D35&lt;1.45,B35&gt;=2.5,D35&gt;=1.35,G35&gt;=0.187,H35&gt;=13.641,D35&lt;1.75,D35&gt;=0.75),4.68,IF(AND(D35&gt;=1.45,B35&gt;=2.5,D35&gt;=1.35,G35&gt;=0.187,H35&gt;=13.641,D35&lt;1.75,D35&gt;=0.75),4.833,IF(AND(H35&lt;13.18,D35&lt;2.05,A35&gt;=6,A35&lt;7.1,B35&lt;3.5,D35&gt;=1.75,D35&gt;=0.75),5.44,IF(AND(H35&gt;=13.18,D35&lt;2.05,A35&gt;=6,A35&lt;7.1,B35&lt;3.5,D35&gt;=1.75,D35&gt;=0.75),5.1,IF(AND(H35&lt;8.759,D35&gt;=2.05,A35&gt;=6,A35&lt;7.1,B35&lt;3.5,D35&gt;=1.75,D35&gt;=0.75),5.4,IF(AND(A35&gt;=5.75,A35&gt;=5.15,A35&lt;5.9,G35&gt;=0.086,F35&lt;2.5,H35&lt;13.641,D35&lt;1.75,D35&gt;=0.75),3.967,IF(AND(H35&lt;10.159,H35&gt;=8.759,D35&gt;=2.05,A35&gt;=6,A35&lt;7.1,B35&lt;3.5,D35&gt;=1.75,D35&gt;=0.75),5.925,IF(AND(D35&lt;1.2,A35&lt;5.75,A35&gt;=5.15,A35&lt;5.9,G35&gt;=0.086,F35&lt;2.5,H35&lt;13.641,D35&lt;1.75,D35&gt;=0.75),3.667,IF(AND(D35&lt;2.25,H35&gt;=10.159,H35&gt;=8.759,D35&gt;=2.05,A35&gt;=6,A35&lt;7.1,B35&lt;3.5,D35&gt;=1.75,D35&gt;=0.75),5.66,IF(AND(D35&gt;=2.25,H35&gt;=10.159,H35&gt;=8.759,D35&gt;=2.05,A35&gt;=6,A35&lt;7.1,B35&lt;3.5,D35&gt;=1.75,D35&gt;=0.75),5.34,IF(AND(D35&lt;1.35,D35&gt;=1.2,A35&lt;5.75,A35&gt;=5.15,A35&lt;5.9,G35&gt;=0.086,F35&lt;2.5,H35&lt;13.641,D35&lt;1.75,D35&gt;=0.75),4.025,IF(AND(D35&gt;=1.35,D35&gt;=1.2,A35&lt;5.75,A35&gt;=5.15,A35&lt;5.9,G35&gt;=0.086,F35&lt;2.5,H35&lt;13.641,D35&lt;1.75,D35&gt;=0.75),3.9,"shouldnthappen"))))))))))))))))))))))))))))))))))</f>
        <v>1.5</v>
      </c>
      <c r="AH35" s="1" t="n">
        <f aca="false">IF(AND(F35&lt;1.5,H35&lt;6.799,A35&lt;5.45),1.7,IF(AND(F35&gt;=1.5,H35&lt;6.799,A35&lt;5.45),4.1,IF(AND(D35&gt;=0.8,H35&gt;=6.799,A35&lt;5.45),3.9,IF(AND(H35&lt;7.564,F35&lt;2.5,A35&gt;=5.45),3.925,IF(AND(H35&gt;=16.284,F35&gt;=2.5,A35&gt;=5.45),6.5,IF(AND(A35&lt;4.35,D35&lt;0.8,H35&gt;=6.799,A35&lt;5.45),1.1,IF(AND(B35&lt;2.8,D35&lt;1.35,H35&gt;=7.564,F35&lt;2.5,A35&gt;=5.45),4.1,IF(AND(B35&gt;=2.8,D35&lt;1.35,H35&gt;=7.564,F35&lt;2.5,A35&gt;=5.45),4.267,IF(AND(B35&lt;2.75,D35&gt;=1.35,H35&gt;=7.564,F35&lt;2.5,A35&gt;=5.45),5,IF(AND(G35&gt;=0.078,G35&lt;0.26,H35&lt;16.284,F35&gt;=2.5,A35&gt;=5.45),6.06,IF(AND(G35&gt;=0.805,G35&gt;=0.26,H35&lt;16.284,F35&gt;=2.5,A35&gt;=5.45),5.02,IF(AND(H35&gt;=10.109,B35&gt;=3.45,A35&gt;=4.35,D35&lt;0.8,H35&gt;=6.799,A35&lt;5.45),1.55,IF(AND(D35&lt;2.25,G35&lt;0.078,G35&lt;0.26,H35&lt;16.284,F35&gt;=2.5,A35&gt;=5.45),5.6,IF(AND(D35&gt;=2.25,G35&lt;0.078,G35&lt;0.26,H35&lt;16.284,F35&gt;=2.5,A35&gt;=5.45),5.7,IF(AND(A35&lt;6.15,G35&lt;0.805,G35&gt;=0.26,H35&lt;16.284,F35&gt;=2.5,A35&gt;=5.45),4.967,IF(AND(A35&lt;4.65,H35&lt;12.227,B35&lt;3.45,A35&gt;=4.35,D35&lt;0.8,H35&gt;=6.799,A35&lt;5.45),1.333,IF(AND(A35&lt;4.85,H35&gt;=12.227,B35&lt;3.45,A35&gt;=4.35,D35&lt;0.8,H35&gt;=6.799,A35&lt;5.45),1.42,IF(AND(A35&gt;=4.85,H35&gt;=12.227,B35&lt;3.45,A35&gt;=4.35,D35&lt;0.8,H35&gt;=6.799,A35&lt;5.45),1.533,IF(AND(A35&lt;5.05,H35&lt;10.109,B35&gt;=3.45,A35&gt;=4.35,D35&lt;0.8,H35&gt;=6.799,A35&lt;5.45),1.4,IF(AND(A35&gt;=5.05,H35&lt;10.109,B35&gt;=3.45,A35&gt;=4.35,D35&lt;0.8,H35&gt;=6.799,A35&lt;5.45),1.5,IF(AND(G35&lt;0.14,H35&lt;13.531,B35&gt;=2.75,D35&gt;=1.35,H35&gt;=7.564,F35&lt;2.5,A35&gt;=5.45),4.7,IF(AND(G35&lt;0.187,H35&gt;=13.531,B35&gt;=2.75,D35&gt;=1.35,H35&gt;=7.564,F35&lt;2.5,A35&gt;=5.45),5,IF(AND(G35&gt;=0.187,H35&gt;=13.531,B35&gt;=2.75,D35&gt;=1.35,H35&gt;=7.564,F35&lt;2.5,A35&gt;=5.45),4.66,IF(AND(A35&lt;6.35,A35&gt;=6.15,G35&lt;0.805,G35&gt;=0.26,H35&lt;16.284,F35&gt;=2.5,A35&gt;=5.45),6,IF(AND(D35&lt;0.15,A35&gt;=4.65,H35&lt;12.227,B35&lt;3.45,A35&gt;=4.35,D35&lt;0.8,H35&gt;=6.799,A35&lt;5.45),1.5,IF(AND(H35&lt;10.723,G35&gt;=0.14,H35&lt;13.531,B35&gt;=2.75,D35&gt;=1.35,H35&gt;=7.564,F35&lt;2.5,A35&gt;=5.45),4.6,IF(AND(H35&gt;=10.723,G35&gt;=0.14,H35&lt;13.531,B35&gt;=2.75,D35&gt;=1.35,H35&gt;=7.564,F35&lt;2.5,A35&gt;=5.45),4.46,IF(AND(G35&lt;0.364,A35&gt;=6.35,A35&gt;=6.15,G35&lt;0.805,G35&gt;=0.26,H35&lt;16.284,F35&gt;=2.5,A35&gt;=5.45),5.28,IF(AND(A35&lt;5.1,D35&gt;=0.15,A35&gt;=4.65,H35&lt;12.227,B35&lt;3.45,A35&gt;=4.35,D35&lt;0.8,H35&gt;=6.799,A35&lt;5.45),1.36,IF(AND(A35&gt;=5.1,D35&gt;=0.15,A35&gt;=4.65,H35&lt;12.227,B35&lt;3.45,A35&gt;=4.35,D35&lt;0.8,H35&gt;=6.799,A35&lt;5.45),1.4,IF(AND(G35&gt;=0.6,G35&gt;=0.364,A35&gt;=6.35,A35&gt;=6.15,G35&lt;0.805,G35&gt;=0.26,H35&lt;16.284,F35&gt;=2.5,A35&gt;=5.45),5.1,IF(AND(A35&gt;=6.95,G35&lt;0.6,G35&gt;=0.364,A35&gt;=6.35,A35&gt;=6.15,G35&lt;0.805,G35&gt;=0.26,H35&lt;16.284,F35&gt;=2.5,A35&gt;=5.45),5.8,IF(AND(B35&lt;3.2,A35&lt;6.95,G35&lt;0.6,G35&gt;=0.364,A35&gt;=6.35,A35&gt;=6.15,G35&lt;0.805,G35&gt;=0.26,H35&lt;16.284,F35&gt;=2.5,A35&gt;=5.45),5.6,IF(AND(B35&gt;=3.2,A35&lt;6.95,G35&lt;0.6,G35&gt;=0.364,A35&gt;=6.35,A35&gt;=6.15,G35&lt;0.805,G35&gt;=0.26,H35&lt;16.284,F35&gt;=2.5,A35&gt;=5.45),5.7,"shouldnthappen"))))))))))))))))))))))))))))))))))</f>
        <v>1.7</v>
      </c>
      <c r="AI35" s="1" t="n">
        <f aca="false">IF(AND(B35&gt;=3.55,A35&lt;5.05,F35&lt;1.5),1,IF(AND(H35&gt;=13.436,A35&gt;=5.05,F35&lt;1.5),1.633,IF(AND(A35&lt;4.35,B35&lt;3.55,A35&lt;5.05,F35&lt;1.5),1.1,IF(AND(A35&lt;5.15,H35&lt;13.436,A35&gt;=5.05,F35&lt;1.5),1.6,IF(AND(G35&lt;0.837,D35&lt;1.2,B35&lt;2.65,F35&gt;=1.5),3.7,IF(AND(G35&gt;=0.837,D35&lt;1.2,B35&lt;2.65,F35&gt;=1.5),3,IF(AND(D35&lt;1.4,D35&gt;=1.2,B35&lt;2.65,F35&gt;=1.5),4.133,IF(AND(D35&gt;=1.4,D35&gt;=1.2,B35&lt;2.65,F35&gt;=1.5),4.633,IF(AND(G35&lt;0.302,A35&gt;=4.35,B35&lt;3.55,A35&lt;5.05,F35&lt;1.5),1.34,IF(AND(D35&gt;=0.3,A35&gt;=5.15,H35&lt;13.436,A35&gt;=5.05,F35&lt;1.5),1.5,IF(AND(G35&lt;0.233,G35&lt;0.265,D35&lt;1.55,B35&gt;=2.65,F35&gt;=1.5),4.56,IF(AND(G35&gt;=0.233,G35&lt;0.265,D35&lt;1.55,B35&gt;=2.65,F35&gt;=1.5),5.1,IF(AND(G35&lt;0.395,G35&gt;=0.265,D35&lt;1.55,B35&gt;=2.65,F35&gt;=1.5),4.025,IF(AND(H35&lt;13.935,A35&gt;=7.05,D35&gt;=1.55,B35&gt;=2.65,F35&gt;=1.5),6.12,IF(AND(H35&gt;=13.935,A35&gt;=7.05,D35&gt;=1.55,B35&gt;=2.65,F35&gt;=1.5),6.64,IF(AND(G35&gt;=0.858,G35&gt;=0.302,A35&gt;=4.35,B35&lt;3.55,A35&lt;5.05,F35&lt;1.5),1.3,IF(AND(H35&lt;6.543,D35&lt;0.3,A35&gt;=5.15,H35&lt;13.436,A35&gt;=5.05,F35&lt;1.5),1.4,IF(AND(H35&gt;=6.543,D35&lt;0.3,A35&gt;=5.15,H35&lt;13.436,A35&gt;=5.05,F35&lt;1.5),1.48,IF(AND(A35&lt;6.3,G35&gt;=0.395,G35&gt;=0.265,D35&lt;1.55,B35&gt;=2.65,F35&gt;=1.5),4.14,IF(AND(A35&gt;=6.3,G35&gt;=0.395,G35&gt;=0.265,D35&lt;1.55,B35&gt;=2.65,F35&gt;=1.5),4.767,IF(AND(G35&gt;=0.669,B35&lt;3.15,A35&lt;7.05,D35&gt;=1.55,B35&gt;=2.65,F35&gt;=1.5),5,IF(AND(H35&lt;9.459,G35&lt;0.858,G35&gt;=0.302,A35&gt;=4.35,B35&lt;3.55,A35&lt;5.05,F35&lt;1.5),1.4,IF(AND(H35&gt;=9.459,G35&lt;0.858,G35&gt;=0.302,A35&gt;=4.35,B35&lt;3.55,A35&lt;5.05,F35&lt;1.5),1.6,IF(AND(G35&gt;=0.433,G35&lt;0.669,B35&lt;3.15,A35&lt;7.05,D35&gt;=1.55,B35&gt;=2.65,F35&gt;=1.5),5.68,IF(AND(G35&lt;0.481,H35&lt;10.257,B35&gt;=3.15,A35&lt;7.05,D35&gt;=1.55,B35&gt;=2.65,F35&gt;=1.5),5.7,IF(AND(G35&gt;=0.481,H35&lt;10.257,B35&gt;=3.15,A35&lt;7.05,D35&gt;=1.55,B35&gt;=2.65,F35&gt;=1.5),5.9,IF(AND(D35&lt;2.15,H35&gt;=10.257,B35&gt;=3.15,A35&lt;7.05,D35&gt;=1.55,B35&gt;=2.65,F35&gt;=1.5),5.1,IF(AND(D35&gt;=2.15,H35&gt;=10.257,B35&gt;=3.15,A35&lt;7.05,D35&gt;=1.55,B35&gt;=2.65,F35&gt;=1.5),5.42,IF(AND(G35&lt;0.098,G35&lt;0.433,G35&lt;0.669,B35&lt;3.15,A35&lt;7.05,D35&gt;=1.55,B35&gt;=2.65,F35&gt;=1.5),5.567,IF(AND(D35&lt;1.8,G35&gt;=0.098,G35&lt;0.433,G35&lt;0.669,B35&lt;3.15,A35&lt;7.05,D35&gt;=1.55,B35&gt;=2.65,F35&gt;=1.5),5.033,IF(AND(G35&gt;=0.312,D35&gt;=1.8,G35&gt;=0.098,G35&lt;0.433,G35&lt;0.669,B35&lt;3.15,A35&lt;7.05,D35&gt;=1.55,B35&gt;=2.65,F35&gt;=1.5),5.4,IF(AND(H35&lt;9.002,G35&lt;0.312,D35&gt;=1.8,G35&gt;=0.098,G35&lt;0.433,G35&lt;0.669,B35&lt;3.15,A35&lt;7.05,D35&gt;=1.55,B35&gt;=2.65,F35&gt;=1.5),5.1,IF(AND(H35&gt;=9.002,G35&lt;0.312,D35&gt;=1.8,G35&gt;=0.098,G35&lt;0.433,G35&lt;0.669,B35&lt;3.15,A35&lt;7.05,D35&gt;=1.55,B35&gt;=2.65,F35&gt;=1.5),5.26,"shouldnthappen")))))))))))))))))))))))))))))))))</f>
        <v>1.48</v>
      </c>
      <c r="AJ35" s="1" t="n">
        <f aca="false">IF(AND(A35&gt;=5.25,D35&gt;=0.35,D35&lt;0.8),1.433,IF(AND(F35&gt;=2.5,H35&lt;6.927,D35&gt;=0.8),5.1,IF(AND(H35&lt;5.85,B35&lt;3.65,D35&lt;0.35,D35&lt;0.8),1,IF(AND(A35&lt;5.55,B35&gt;=3.65,D35&lt;0.35,D35&lt;0.8),1.5,IF(AND(A35&gt;=5.55,B35&gt;=3.65,D35&lt;0.35,D35&lt;0.8),1.7,IF(AND(H35&lt;7.949,A35&lt;5.25,D35&gt;=0.35,D35&lt;0.8),1.9,IF(AND(H35&gt;=7.949,A35&lt;5.25,D35&gt;=0.35,D35&lt;0.8),1.54,IF(AND(A35&lt;5.55,F35&lt;2.5,H35&lt;6.927,D35&gt;=0.8),3.98,IF(AND(A35&gt;=5.55,F35&lt;2.5,H35&lt;6.927,D35&gt;=0.8),4.1,IF(AND(A35&gt;=7.25,D35&gt;=1.55,H35&gt;=6.927,D35&gt;=0.8),6.65,IF(AND(A35&lt;5.75,D35&lt;1.2,D35&lt;1.55,H35&gt;=6.927,D35&gt;=0.8),3.62,IF(AND(A35&gt;=5.75,D35&lt;1.2,D35&lt;1.55,H35&gt;=6.927,D35&gt;=0.8),4.1,IF(AND(G35&lt;0.175,A35&lt;4.8,H35&gt;=5.85,B35&lt;3.65,D35&lt;0.35,D35&lt;0.8),1.5,IF(AND(G35&gt;=0.175,A35&lt;4.8,H35&gt;=5.85,B35&lt;3.65,D35&lt;0.35,D35&lt;0.8),1.3,IF(AND(A35&gt;=5.05,A35&gt;=4.8,H35&gt;=5.85,B35&lt;3.65,D35&lt;0.35,D35&lt;0.8),1.5,IF(AND(G35&gt;=0.735,A35&lt;6.25,D35&gt;=1.2,D35&lt;1.55,H35&gt;=6.927,D35&gt;=0.8),4,IF(AND(H35&lt;10.464,A35&lt;6.2,A35&lt;7.25,D35&gt;=1.55,H35&gt;=6.927,D35&gt;=0.8),5.1,IF(AND(H35&gt;=10.464,A35&lt;6.2,A35&lt;7.25,D35&gt;=1.55,H35&gt;=6.927,D35&gt;=0.8),4.9,IF(AND(G35&lt;0.418,A35&lt;5.05,A35&gt;=4.8,H35&gt;=5.85,B35&lt;3.65,D35&lt;0.35,D35&lt;0.8),1.48,IF(AND(G35&gt;=0.418,A35&lt;5.05,A35&gt;=4.8,H35&gt;=5.85,B35&lt;3.65,D35&lt;0.35,D35&lt;0.8),1.3,IF(AND(B35&lt;2.75,G35&lt;0.735,A35&lt;6.25,D35&gt;=1.2,D35&lt;1.55,H35&gt;=6.927,D35&gt;=0.8),4.35,IF(AND(H35&lt;15.422,D35&lt;1.45,A35&gt;=6.25,D35&gt;=1.2,D35&lt;1.55,H35&gt;=6.927,D35&gt;=0.8),4.375,IF(AND(H35&gt;=15.422,D35&lt;1.45,A35&gt;=6.25,D35&gt;=1.2,D35&lt;1.55,H35&gt;=6.927,D35&gt;=0.8),4.7,IF(AND(A35&lt;6.4,D35&gt;=1.45,A35&gt;=6.25,D35&gt;=1.2,D35&lt;1.55,H35&gt;=6.927,D35&gt;=0.8),5.1,IF(AND(G35&gt;=0.576,D35&lt;2.15,A35&gt;=6.2,A35&lt;7.25,D35&gt;=1.55,H35&gt;=6.927,D35&gt;=0.8),5.1,IF(AND(G35&lt;0.537,D35&gt;=2.15,A35&gt;=6.2,A35&lt;7.25,D35&gt;=1.55,H35&gt;=6.927,D35&gt;=0.8),5.533,IF(AND(G35&gt;=0.537,D35&gt;=2.15,A35&gt;=6.2,A35&lt;7.25,D35&gt;=1.55,H35&gt;=6.927,D35&gt;=0.8),5.9,IF(AND(D35&lt;1.45,B35&gt;=2.75,G35&lt;0.735,A35&lt;6.25,D35&gt;=1.2,D35&lt;1.55,H35&gt;=6.927,D35&gt;=0.8),4.6,IF(AND(D35&gt;=1.45,B35&gt;=2.75,G35&lt;0.735,A35&lt;6.25,D35&gt;=1.2,D35&lt;1.55,H35&gt;=6.927,D35&gt;=0.8),4.5,IF(AND(H35&lt;12.582,A35&gt;=6.4,D35&gt;=1.45,A35&gt;=6.25,D35&gt;=1.2,D35&lt;1.55,H35&gt;=6.927,D35&gt;=0.8),4.66,IF(AND(H35&gt;=12.582,A35&gt;=6.4,D35&gt;=1.45,A35&gt;=6.25,D35&gt;=1.2,D35&lt;1.55,H35&gt;=6.927,D35&gt;=0.8),4.9,IF(AND(B35&lt;2.75,G35&lt;0.576,D35&lt;2.15,A35&gt;=6.2,A35&lt;7.25,D35&gt;=1.55,H35&gt;=6.927,D35&gt;=0.8),5.3,IF(AND(G35&gt;=0.395,B35&gt;=2.75,G35&lt;0.576,D35&lt;2.15,A35&gt;=6.2,A35&lt;7.25,D35&gt;=1.55,H35&gt;=6.927,D35&gt;=0.8),5.6,IF(AND(D35&gt;=1.9,G35&lt;0.395,B35&gt;=2.75,G35&lt;0.576,D35&lt;2.15,A35&gt;=6.2,A35&lt;7.25,D35&gt;=1.55,H35&gt;=6.927,D35&gt;=0.8),5.333,IF(AND(B35&lt;2.95,D35&lt;1.9,G35&lt;0.395,B35&gt;=2.75,G35&lt;0.576,D35&lt;2.15,A35&gt;=6.2,A35&lt;7.25,D35&gt;=1.55,H35&gt;=6.927,D35&gt;=0.8),5.6,IF(AND(B35&gt;=2.95,D35&lt;1.9,G35&lt;0.395,B35&gt;=2.75,G35&lt;0.576,D35&lt;2.15,A35&gt;=6.2,A35&lt;7.25,D35&gt;=1.55,H35&gt;=6.927,D35&gt;=0.8),5.5,"shouldnthappen"))))))))))))))))))))))))))))))))))))</f>
        <v>1.5</v>
      </c>
      <c r="AK35" s="1" t="n">
        <f aca="false">IF(AND(H35&lt;5.85,B35&lt;3.65,F35&lt;1.5),1,IF(AND(B35&gt;=3.95,B35&gt;=3.65,F35&lt;1.5),1.433,IF(AND(A35&lt;5.15,F35&lt;2.5,F35&gt;=1.5),3.075,IF(AND(D35&gt;=0.35,H35&gt;=5.85,B35&lt;3.65,F35&lt;1.5),1.5,IF(AND(G35&lt;0.168,B35&lt;3.95,B35&gt;=3.65,F35&lt;1.5),1.7,IF(AND(H35&lt;5.767,A35&lt;7.25,F35&gt;=2.5,F35&gt;=1.5),4.5,IF(AND(D35&lt;1.9,A35&gt;=7.25,F35&gt;=2.5,F35&gt;=1.5),6.3,IF(AND(D35&gt;=1.9,A35&gt;=7.25,F35&gt;=2.5,F35&gt;=1.5),6.575,IF(AND(B35&lt;3.75,G35&gt;=0.168,B35&lt;3.95,B35&gt;=3.65,F35&lt;1.5),1.5,IF(AND(B35&gt;=3.75,G35&gt;=0.168,B35&lt;3.95,B35&gt;=3.65,F35&lt;1.5),1.6,IF(AND(D35&gt;=1.35,A35&lt;6.15,A35&gt;=5.15,F35&lt;2.5,F35&gt;=1.5),4.42,IF(AND(D35&lt;1.4,A35&gt;=6.15,A35&gt;=5.15,F35&lt;2.5,F35&gt;=1.5),4.5,IF(AND(D35&gt;=1.4,A35&gt;=6.15,A35&gt;=5.15,F35&lt;2.5,F35&gt;=1.5),4.675,IF(AND(D35&lt;0.15,H35&lt;11.218,D35&lt;0.35,H35&gt;=5.85,B35&lt;3.65,F35&lt;1.5),1.5,IF(AND(D35&lt;0.15,H35&gt;=11.218,D35&lt;0.35,H35&gt;=5.85,B35&lt;3.65,F35&lt;1.5),1.1,IF(AND(B35&lt;2.7,D35&lt;1.35,A35&lt;6.15,A35&gt;=5.15,F35&lt;2.5,F35&gt;=1.5),3.82,IF(AND(A35&lt;6.15,G35&gt;=0.755,H35&gt;=5.767,A35&lt;7.25,F35&gt;=2.5,F35&gt;=1.5),4.98,IF(AND(A35&gt;=6.15,G35&gt;=0.755,H35&gt;=5.767,A35&lt;7.25,F35&gt;=2.5,F35&gt;=1.5),5.3,IF(AND(B35&lt;3.4,D35&gt;=0.15,H35&lt;11.218,D35&lt;0.35,H35&gt;=5.85,B35&lt;3.65,F35&lt;1.5),1.4,IF(AND(B35&gt;=3.4,D35&gt;=0.15,H35&lt;11.218,D35&lt;0.35,H35&gt;=5.85,B35&lt;3.65,F35&lt;1.5),1.3,IF(AND(H35&lt;11.731,D35&gt;=0.15,H35&gt;=11.218,D35&lt;0.35,H35&gt;=5.85,B35&lt;3.65,F35&lt;1.5),1.2,IF(AND(H35&lt;9.053,B35&gt;=2.7,D35&lt;1.35,A35&lt;6.15,A35&gt;=5.15,F35&lt;2.5,F35&gt;=1.5),3.85,IF(AND(D35&gt;=2.1,B35&lt;2.85,G35&lt;0.755,H35&gt;=5.767,A35&lt;7.25,F35&gt;=2.5,F35&gt;=1.5),5.6,IF(AND(D35&gt;=2.45,B35&gt;=2.85,G35&lt;0.755,H35&gt;=5.767,A35&lt;7.25,F35&gt;=2.5,F35&gt;=1.5),5.8,IF(AND(B35&gt;=3.45,H35&gt;=11.731,D35&gt;=0.15,H35&gt;=11.218,D35&lt;0.35,H35&gt;=5.85,B35&lt;3.65,F35&lt;1.5),1.3,IF(AND(A35&lt;5.9,H35&gt;=9.053,B35&gt;=2.7,D35&lt;1.35,A35&lt;6.15,A35&gt;=5.15,F35&lt;2.5,F35&gt;=1.5),4.3,IF(AND(A35&gt;=5.9,H35&gt;=9.053,B35&gt;=2.7,D35&lt;1.35,A35&lt;6.15,A35&gt;=5.15,F35&lt;2.5,F35&gt;=1.5),4,IF(AND(G35&gt;=0.519,D35&lt;2.1,B35&lt;2.85,G35&lt;0.755,H35&gt;=5.767,A35&lt;7.25,F35&gt;=2.5,F35&gt;=1.5),4.9,IF(AND(A35&gt;=7.05,D35&lt;2.45,B35&gt;=2.85,G35&lt;0.755,H35&gt;=5.767,A35&lt;7.25,F35&gt;=2.5,F35&gt;=1.5),5.8,IF(AND(H35&lt;14.396,B35&lt;3.45,H35&gt;=11.731,D35&gt;=0.15,H35&gt;=11.218,D35&lt;0.35,H35&gt;=5.85,B35&lt;3.65,F35&lt;1.5),1.44,IF(AND(H35&gt;=14.396,B35&lt;3.45,H35&gt;=11.731,D35&gt;=0.15,H35&gt;=11.218,D35&lt;0.35,H35&gt;=5.85,B35&lt;3.65,F35&lt;1.5),1.3,IF(AND(G35&lt;0.282,G35&lt;0.519,D35&lt;2.1,B35&lt;2.85,G35&lt;0.755,H35&gt;=5.767,A35&lt;7.25,F35&gt;=2.5,F35&gt;=1.5),5.1,IF(AND(G35&gt;=0.282,G35&lt;0.519,D35&lt;2.1,B35&lt;2.85,G35&lt;0.755,H35&gt;=5.767,A35&lt;7.25,F35&gt;=2.5,F35&gt;=1.5),5.3,IF(AND(A35&lt;6.4,D35&lt;1.9,A35&lt;7.05,D35&lt;2.45,B35&gt;=2.85,G35&lt;0.755,H35&gt;=5.767,A35&lt;7.25,F35&gt;=2.5,F35&gt;=1.5),5.6,IF(AND(A35&gt;=6.4,D35&lt;1.9,A35&lt;7.05,D35&lt;2.45,B35&gt;=2.85,G35&lt;0.755,H35&gt;=5.767,A35&lt;7.25,F35&gt;=2.5,F35&gt;=1.5),5.5,IF(AND(H35&lt;8.884,D35&gt;=1.9,A35&lt;7.05,D35&lt;2.45,B35&gt;=2.85,G35&lt;0.755,H35&gt;=5.767,A35&lt;7.25,F35&gt;=2.5,F35&gt;=1.5),5.3,IF(AND(H35&gt;=8.884,D35&gt;=1.9,A35&lt;7.05,D35&lt;2.45,B35&gt;=2.85,G35&lt;0.755,H35&gt;=5.767,A35&lt;7.25,F35&gt;=2.5,F35&gt;=1.5),5.52,"shouldnthappen")))))))))))))))))))))))))))))))))))))</f>
        <v>1.433</v>
      </c>
      <c r="AL35" s="1" t="n">
        <f aca="false">IF(AND(H35&lt;5.85,A35&lt;5.05,D35&lt;0.8),1,IF(AND(B35&lt;3.35,A35&gt;=5.05,D35&lt;0.8),1.7,IF(AND(D35&gt;=2.45,F35&gt;=2.5,D35&gt;=0.8),6.05,IF(AND(H35&gt;=11.218,H35&gt;=5.85,A35&lt;5.05,D35&lt;0.8),1.28,IF(AND(G35&gt;=0.948,B35&gt;=3.35,A35&gt;=5.05,D35&lt;0.8),1.7,IF(AND(G35&gt;=0.423,H35&lt;11.218,H35&gt;=5.85,A35&lt;5.05,D35&lt;0.8),1.3,IF(AND(B35&lt;3.6,G35&lt;0.948,B35&gt;=3.35,A35&gt;=5.05,D35&lt;0.8),1.4,IF(AND(H35&lt;10.258,D35&lt;1.15,A35&lt;5.9,F35&lt;2.5,D35&gt;=0.8),3.36,IF(AND(H35&gt;=10.258,D35&lt;1.15,A35&lt;5.9,F35&lt;2.5,D35&gt;=0.8),3.9,IF(AND(A35&lt;5.3,D35&gt;=1.15,A35&lt;5.9,F35&lt;2.5,D35&gt;=0.8),3.9,IF(AND(D35&lt;1.55,B35&lt;2.75,A35&gt;=5.9,F35&lt;2.5,D35&gt;=0.8),4.64,IF(AND(D35&gt;=1.55,B35&lt;2.75,A35&gt;=5.9,F35&lt;2.5,D35&gt;=0.8),5.1,IF(AND(D35&gt;=1.6,B35&gt;=2.75,A35&gt;=5.9,F35&lt;2.5,D35&gt;=0.8),5,IF(AND(H35&lt;5.767,H35&lt;8.598,D35&lt;2.45,F35&gt;=2.5,D35&gt;=0.8),4.5,IF(AND(A35&lt;6.25,H35&gt;=8.598,D35&lt;2.45,F35&gt;=2.5,D35&gt;=0.8),5.02,IF(AND(B35&lt;3.55,G35&lt;0.423,H35&lt;11.218,H35&gt;=5.85,A35&lt;5.05,D35&lt;0.8),1.525,IF(AND(B35&gt;=3.55,G35&lt;0.423,H35&lt;11.218,H35&gt;=5.85,A35&lt;5.05,D35&lt;0.8),1.4,IF(AND(H35&gt;=13.932,B35&gt;=3.6,G35&lt;0.948,B35&gt;=3.35,A35&gt;=5.05,D35&lt;0.8),1.65,IF(AND(G35&gt;=0.652,A35&gt;=5.3,D35&gt;=1.15,A35&lt;5.9,F35&lt;2.5,D35&gt;=0.8),3.8,IF(AND(D35&lt;1.35,D35&lt;1.6,B35&gt;=2.75,A35&gt;=5.9,F35&lt;2.5,D35&gt;=0.8),4.42,IF(AND(H35&lt;6.656,H35&gt;=5.767,H35&lt;8.598,D35&lt;2.45,F35&gt;=2.5,D35&gt;=0.8),5.033,IF(AND(H35&gt;=6.656,H35&gt;=5.767,H35&lt;8.598,D35&lt;2.45,F35&gt;=2.5,D35&gt;=0.8),5.1,IF(AND(G35&gt;=0.885,A35&gt;=6.25,H35&gt;=8.598,D35&lt;2.45,F35&gt;=2.5,D35&gt;=0.8),5.2,IF(AND(H35&lt;6.926,H35&lt;13.932,B35&gt;=3.6,G35&lt;0.948,B35&gt;=3.35,A35&gt;=5.05,D35&lt;0.8),1.433,IF(AND(H35&gt;=6.926,H35&lt;13.932,B35&gt;=3.6,G35&lt;0.948,B35&gt;=3.35,A35&gt;=5.05,D35&lt;0.8),1.5,IF(AND(A35&lt;5.65,G35&lt;0.652,A35&gt;=5.3,D35&gt;=1.15,A35&lt;5.9,F35&lt;2.5,D35&gt;=0.8),4.36,IF(AND(A35&gt;=5.65,G35&lt;0.652,A35&gt;=5.3,D35&gt;=1.15,A35&lt;5.9,F35&lt;2.5,D35&gt;=0.8),4.2,IF(AND(H35&gt;=13.561,D35&gt;=1.35,D35&lt;1.6,B35&gt;=2.75,A35&gt;=5.9,F35&lt;2.5,D35&gt;=0.8),4.767,IF(AND(H35&lt;9.091,G35&lt;0.885,A35&gt;=6.25,H35&gt;=8.598,D35&lt;2.45,F35&gt;=2.5,D35&gt;=0.8),6.3,IF(AND(H35&gt;=12.206,H35&lt;13.561,D35&gt;=1.35,D35&lt;1.6,B35&gt;=2.75,A35&gt;=5.9,F35&lt;2.5,D35&gt;=0.8),4.4,IF(AND(D35&gt;=2.25,H35&gt;=9.091,G35&lt;0.885,A35&gt;=6.25,H35&gt;=8.598,D35&lt;2.45,F35&gt;=2.5,D35&gt;=0.8),5.9,IF(AND(B35&lt;3.05,H35&lt;12.206,H35&lt;13.561,D35&gt;=1.35,D35&lt;1.6,B35&gt;=2.75,A35&gt;=5.9,F35&lt;2.5,D35&gt;=0.8),4.6,IF(AND(B35&gt;=3.05,H35&lt;12.206,H35&lt;13.561,D35&gt;=1.35,D35&lt;1.6,B35&gt;=2.75,A35&gt;=5.9,F35&lt;2.5,D35&gt;=0.8),4.7,IF(AND(G35&gt;=0.596,D35&lt;2.25,H35&gt;=9.091,G35&lt;0.885,A35&gt;=6.25,H35&gt;=8.598,D35&lt;2.45,F35&gt;=2.5,D35&gt;=0.8),5.1,IF(AND(G35&gt;=0.379,G35&lt;0.596,D35&lt;2.25,H35&gt;=9.091,G35&lt;0.885,A35&gt;=6.25,H35&gt;=8.598,D35&lt;2.45,F35&gt;=2.5,D35&gt;=0.8),5.767,IF(AND(D35&lt;2.15,G35&lt;0.379,G35&lt;0.596,D35&lt;2.25,H35&gt;=9.091,G35&lt;0.885,A35&gt;=6.25,H35&gt;=8.598,D35&lt;2.45,F35&gt;=2.5,D35&gt;=0.8),5.4,IF(AND(D35&gt;=2.15,G35&lt;0.379,G35&lt;0.596,D35&lt;2.25,H35&gt;=9.091,G35&lt;0.885,A35&gt;=6.25,H35&gt;=8.598,D35&lt;2.45,F35&gt;=2.5,D35&gt;=0.8),5.6,"shouldnthappen")))))))))))))))))))))))))))))))))))))</f>
        <v>1.433</v>
      </c>
      <c r="AM35" s="1" t="n">
        <f aca="false">IF(AND(H35&lt;5.245,D35&lt;0.8),1,IF(AND(A35&lt;4.5,H35&gt;=5.245,D35&lt;0.8),1.35,IF(AND(D35&gt;=0.5,A35&gt;=4.5,H35&gt;=5.245,D35&lt;0.8),1.6,IF(AND(H35&lt;7.25,B35&lt;2.6,A35&lt;6.15,D35&gt;=0.8),4.375,IF(AND(H35&gt;=7.25,B35&lt;2.6,A35&lt;6.15,D35&gt;=0.8),3.075,IF(AND(H35&lt;13.935,A35&gt;=7.05,A35&gt;=6.15,D35&gt;=0.8),6.067,IF(AND(H35&gt;=13.935,A35&gt;=7.05,A35&gt;=6.15,D35&gt;=0.8),6.525,IF(AND(G35&gt;=0.948,D35&lt;0.5,A35&gt;=4.5,H35&gt;=5.245,D35&lt;0.8),1.7,IF(AND(G35&lt;0.568,D35&gt;=1.55,B35&gt;=2.6,A35&lt;6.15,D35&gt;=0.8),5.1,IF(AND(G35&gt;=0.568,D35&gt;=1.55,B35&gt;=2.6,A35&lt;6.15,D35&gt;=0.8),5,IF(AND(A35&gt;=6.6,B35&gt;=3.15,A35&lt;7.05,A35&gt;=6.15,D35&gt;=0.8),5.78,IF(AND(G35&lt;0.165,G35&lt;0.273,D35&lt;1.55,B35&gt;=2.6,A35&lt;6.15,D35&gt;=0.8),4.1,IF(AND(G35&gt;=0.165,G35&lt;0.273,D35&lt;1.55,B35&gt;=2.6,A35&lt;6.15,D35&gt;=0.8),4.5,IF(AND(D35&lt;1.35,G35&gt;=0.273,D35&lt;1.55,B35&gt;=2.6,A35&lt;6.15,D35&gt;=0.8),4.08,IF(AND(D35&gt;=1.35,G35&gt;=0.273,D35&lt;1.55,B35&gt;=2.6,A35&lt;6.15,D35&gt;=0.8),4.4,IF(AND(D35&lt;1.45,F35&lt;2.5,B35&lt;3.15,A35&lt;7.05,A35&gt;=6.15,D35&gt;=0.8),4.38,IF(AND(D35&gt;=1.45,F35&lt;2.5,B35&lt;3.15,A35&lt;7.05,A35&gt;=6.15,D35&gt;=0.8),4.75,IF(AND(D35&gt;=2.25,F35&gt;=2.5,B35&lt;3.15,A35&lt;7.05,A35&gt;=6.15,D35&gt;=0.8),5.16,IF(AND(H35&lt;11.488,A35&lt;6.6,B35&gt;=3.15,A35&lt;7.05,A35&gt;=6.15,D35&gt;=0.8),6,IF(AND(H35&gt;=14.396,D35&lt;0.25,G35&lt;0.948,D35&lt;0.5,A35&gt;=4.5,H35&gt;=5.245,D35&lt;0.8),1.3,IF(AND(A35&gt;=5.55,D35&gt;=0.25,G35&lt;0.948,D35&lt;0.5,A35&gt;=4.5,H35&gt;=5.245,D35&lt;0.8),1.7,IF(AND(D35&lt;1.85,D35&lt;2.25,F35&gt;=2.5,B35&lt;3.15,A35&lt;7.05,A35&gt;=6.15,D35&gt;=0.8),5.6,IF(AND(G35&lt;0.669,H35&gt;=11.488,A35&lt;6.6,B35&gt;=3.15,A35&lt;7.05,A35&gt;=6.15,D35&gt;=0.8),4.7,IF(AND(G35&gt;=0.669,H35&gt;=11.488,A35&lt;6.6,B35&gt;=3.15,A35&lt;7.05,A35&gt;=6.15,D35&gt;=0.8),5.22,IF(AND(H35&lt;6.543,H35&lt;14.396,D35&lt;0.25,G35&lt;0.948,D35&lt;0.5,A35&gt;=4.5,H35&gt;=5.245,D35&lt;0.8),1.4,IF(AND(A35&lt;4.95,A35&lt;5.55,D35&gt;=0.25,G35&lt;0.948,D35&lt;0.5,A35&gt;=4.5,H35&gt;=5.245,D35&lt;0.8),1.4,IF(AND(A35&gt;=4.95,A35&lt;5.55,D35&gt;=0.25,G35&lt;0.948,D35&lt;0.5,A35&gt;=4.5,H35&gt;=5.245,D35&lt;0.8),1.48,IF(AND(H35&lt;10.667,D35&gt;=1.85,D35&lt;2.25,F35&gt;=2.5,B35&lt;3.15,A35&lt;7.05,A35&gt;=6.15,D35&gt;=0.8),5.25,IF(AND(H35&gt;=10.667,D35&gt;=1.85,D35&lt;2.25,F35&gt;=2.5,B35&lt;3.15,A35&lt;7.05,A35&gt;=6.15,D35&gt;=0.8),5.55,IF(AND(G35&lt;0.063,H35&gt;=6.543,H35&lt;14.396,D35&lt;0.25,G35&lt;0.948,D35&lt;0.5,A35&gt;=4.5,H35&gt;=5.245,D35&lt;0.8),1.4,IF(AND(H35&lt;9.212,G35&gt;=0.063,H35&gt;=6.543,H35&lt;14.396,D35&lt;0.25,G35&lt;0.948,D35&lt;0.5,A35&gt;=4.5,H35&gt;=5.245,D35&lt;0.8),1.475,IF(AND(H35&gt;=9.212,G35&gt;=0.063,H35&gt;=6.543,H35&lt;14.396,D35&lt;0.25,G35&lt;0.948,D35&lt;0.5,A35&gt;=4.5,H35&gt;=5.245,D35&lt;0.8),1.5,"shouldnthappen"))))))))))))))))))))))))))))))))</f>
        <v>1.475</v>
      </c>
      <c r="AN35" s="1" t="n">
        <f aca="false">IF(AND(D35&lt;0.7,A35&gt;=5.55),1.633,IF(AND(G35&lt;0.38,B35&lt;2.8,A35&lt;5.55),4.3,IF(AND(G35&gt;=0.38,B35&lt;2.8,A35&lt;5.55),3.325,IF(AND(D35&gt;=0.35,B35&gt;=2.8,A35&lt;5.55),1.6,IF(AND(B35&gt;=3.4,A35&lt;4.8,D35&lt;0.35,B35&gt;=2.8,A35&lt;5.55),1,IF(AND(H35&gt;=11.789,A35&lt;5.9,D35&lt;1.55,D35&gt;=0.7,A35&gt;=5.55),4.325,IF(AND(F35&gt;=2.5,A35&gt;=5.9,D35&lt;1.55,D35&gt;=0.7,A35&gt;=5.55),5.05,IF(AND(D35&lt;1.9,A35&gt;=7.25,D35&gt;=1.55,D35&gt;=0.7,A35&gt;=5.55),6.3,IF(AND(D35&gt;=1.9,A35&gt;=7.25,D35&gt;=1.55,D35&gt;=0.7,A35&gt;=5.55),6.4,IF(AND(A35&lt;4.35,B35&lt;3.4,A35&lt;4.8,D35&lt;0.35,B35&gt;=2.8,A35&lt;5.55),1.1,IF(AND(G35&gt;=0.934,B35&lt;3.45,A35&gt;=4.8,D35&lt;0.35,B35&gt;=2.8,A35&lt;5.55),1.7,IF(AND(H35&gt;=14.877,B35&gt;=3.45,A35&gt;=4.8,D35&lt;0.35,B35&gt;=2.8,A35&lt;5.55),1.3,IF(AND(B35&lt;2.6,H35&lt;11.789,A35&lt;5.9,D35&lt;1.55,D35&gt;=0.7,A35&gt;=5.55),3.9,IF(AND(B35&gt;=2.6,H35&lt;11.789,A35&lt;5.9,D35&lt;1.55,D35&gt;=0.7,A35&gt;=5.55),4.26,IF(AND(A35&lt;6.6,F35&lt;2.5,A35&gt;=5.9,D35&lt;1.55,D35&gt;=0.7,A35&gt;=5.55),4.625,IF(AND(A35&gt;=6.6,F35&lt;2.5,A35&gt;=5.9,D35&lt;1.55,D35&gt;=0.7,A35&gt;=5.55),4.475,IF(AND(B35&lt;2.6,D35&lt;2.05,A35&lt;7.25,D35&gt;=1.55,D35&gt;=0.7,A35&gt;=5.55),5.8,IF(AND(G35&gt;=0.743,D35&gt;=2.05,A35&lt;7.25,D35&gt;=1.55,D35&gt;=0.7,A35&gt;=5.55),5.1,IF(AND(G35&lt;0.422,A35&gt;=4.35,B35&lt;3.4,A35&lt;4.8,D35&lt;0.35,B35&gt;=2.8,A35&lt;5.55),1.367,IF(AND(G35&gt;=0.422,A35&gt;=4.35,B35&lt;3.4,A35&lt;4.8,D35&lt;0.35,B35&gt;=2.8,A35&lt;5.55),1.3,IF(AND(A35&lt;5.05,G35&lt;0.934,B35&lt;3.45,A35&gt;=4.8,D35&lt;0.35,B35&gt;=2.8,A35&lt;5.55),1.525,IF(AND(A35&gt;=5.05,G35&lt;0.934,B35&lt;3.45,A35&gt;=4.8,D35&lt;0.35,B35&gt;=2.8,A35&lt;5.55),1.5,IF(AND(G35&gt;=0.585,H35&lt;14.877,B35&gt;=3.45,A35&gt;=4.8,D35&lt;0.35,B35&gt;=2.8,A35&lt;5.55),1.54,IF(AND(G35&gt;=0.537,G35&lt;0.743,D35&gt;=2.05,A35&lt;7.25,D35&gt;=1.55,D35&gt;=0.7,A35&gt;=5.55),5.833,IF(AND(D35&gt;=0.25,G35&lt;0.585,H35&lt;14.877,B35&gt;=3.45,A35&gt;=4.8,D35&lt;0.35,B35&gt;=2.8,A35&lt;5.55),1.367,IF(AND(D35&lt;1.75,H35&lt;13.795,B35&gt;=2.6,D35&lt;2.05,A35&lt;7.25,D35&gt;=1.55,D35&gt;=0.7,A35&gt;=5.55),5.45,IF(AND(B35&lt;2.85,H35&gt;=13.795,B35&gt;=2.6,D35&lt;2.05,A35&lt;7.25,D35&gt;=1.55,D35&gt;=0.7,A35&gt;=5.55),5.1,IF(AND(B35&gt;=2.85,H35&gt;=13.795,B35&gt;=2.6,D35&lt;2.05,A35&lt;7.25,D35&gt;=1.55,D35&gt;=0.7,A35&gt;=5.55),4.82,IF(AND(G35&lt;0.353,G35&lt;0.537,G35&lt;0.743,D35&gt;=2.05,A35&lt;7.25,D35&gt;=1.55,D35&gt;=0.7,A35&gt;=5.55),5.425,IF(AND(G35&gt;=0.353,G35&lt;0.537,G35&lt;0.743,D35&gt;=2.05,A35&lt;7.25,D35&gt;=1.55,D35&gt;=0.7,A35&gt;=5.55),5.62,IF(AND(G35&lt;0.311,D35&lt;0.25,G35&lt;0.585,H35&lt;14.877,B35&gt;=3.45,A35&gt;=4.8,D35&lt;0.35,B35&gt;=2.8,A35&lt;5.55),1.5,IF(AND(G35&gt;=0.311,D35&lt;0.25,G35&lt;0.585,H35&lt;14.877,B35&gt;=3.45,A35&gt;=4.8,D35&lt;0.35,B35&gt;=2.8,A35&lt;5.55),1.4,IF(AND(B35&gt;=3.1,D35&gt;=1.75,H35&lt;13.795,B35&gt;=2.6,D35&lt;2.05,A35&lt;7.25,D35&gt;=1.55,D35&gt;=0.7,A35&gt;=5.55),5.1,IF(AND(B35&lt;2.85,B35&lt;3.1,D35&gt;=1.75,H35&lt;13.795,B35&gt;=2.6,D35&lt;2.05,A35&lt;7.25,D35&gt;=1.55,D35&gt;=0.7,A35&gt;=5.55),5.2,IF(AND(B35&gt;=2.85,B35&lt;3.1,D35&gt;=1.75,H35&lt;13.795,B35&gt;=2.6,D35&lt;2.05,A35&lt;7.25,D35&gt;=1.55,D35&gt;=0.7,A35&gt;=5.55),5.2,"shouldnthappen")))))))))))))))))))))))))))))))))))</f>
        <v>1.5</v>
      </c>
      <c r="AO35" s="1" t="n">
        <f aca="false">IF(AND(H35&gt;=14.529,G35&lt;0.633,D35&lt;0.8),1.3,IF(AND(A35&lt;5.05,G35&gt;=0.633,D35&lt;0.8),1.35,IF(AND(H35&gt;=14.379,H35&lt;14.529,G35&lt;0.633,D35&lt;0.8),1.7,IF(AND(B35&lt;3.35,A35&gt;=5.05,G35&gt;=0.633,D35&lt;0.8),1.7,IF(AND(D35&gt;=1.45,A35&lt;5.95,F35&lt;2.5,D35&gt;=0.8),4.5,IF(AND(D35&lt;1.35,A35&gt;=5.95,F35&lt;2.5,D35&gt;=0.8),4,IF(AND(D35&lt;1.85,G35&gt;=0.845,F35&gt;=2.5,D35&gt;=0.8),4.8,IF(AND(B35&gt;=4.3,H35&lt;14.379,H35&lt;14.529,G35&lt;0.633,D35&lt;0.8),1.5,IF(AND(A35&lt;5.25,B35&gt;=3.35,A35&gt;=5.05,G35&gt;=0.633,D35&lt;0.8),1.55,IF(AND(A35&gt;=5.25,B35&gt;=3.35,A35&gt;=5.05,G35&gt;=0.633,D35&lt;0.8),1.633,IF(AND(A35&lt;5.05,D35&lt;1.45,A35&lt;5.95,F35&lt;2.5,D35&gt;=0.8),3.3,IF(AND(G35&lt;0.293,D35&gt;=1.35,A35&gt;=5.95,F35&lt;2.5,D35&gt;=0.8),5,IF(AND(A35&gt;=6.6,D35&lt;2.05,G35&lt;0.845,F35&gt;=2.5,D35&gt;=0.8),5.8,IF(AND(B35&lt;3.05,D35&gt;=2.05,G35&lt;0.845,F35&gt;=2.5,D35&gt;=0.8),6.15,IF(AND(B35&lt;2.9,D35&gt;=1.85,G35&gt;=0.845,F35&gt;=2.5,D35&gt;=0.8),5.1,IF(AND(B35&gt;=2.9,D35&gt;=1.85,G35&gt;=0.845,F35&gt;=2.5,D35&gt;=0.8),5.2,IF(AND(B35&gt;=3.8,B35&lt;4.3,H35&lt;14.379,H35&lt;14.529,G35&lt;0.633,D35&lt;0.8),1.333,IF(AND(A35&lt;6.25,G35&gt;=0.293,D35&gt;=1.35,A35&gt;=5.95,F35&lt;2.5,D35&gt;=0.8),4.6,IF(AND(H35&lt;10.351,A35&lt;6.6,D35&lt;2.05,G35&lt;0.845,F35&gt;=2.5,D35&gt;=0.8),5.4,IF(AND(G35&gt;=0.364,B35&gt;=3.05,D35&gt;=2.05,G35&lt;0.845,F35&gt;=2.5,D35&gt;=0.8),5.66,IF(AND(G35&gt;=0.447,B35&lt;3.8,B35&lt;4.3,H35&lt;14.379,H35&lt;14.529,G35&lt;0.633,D35&lt;0.8),1.3,IF(AND(H35&lt;6.247,A35&lt;5.65,A35&gt;=5.05,D35&lt;1.45,A35&lt;5.95,F35&lt;2.5,D35&gt;=0.8),4.033,IF(AND(D35&lt;1.25,A35&gt;=5.65,A35&gt;=5.05,D35&lt;1.45,A35&lt;5.95,F35&lt;2.5,D35&gt;=0.8),3.88,IF(AND(D35&gt;=1.25,A35&gt;=5.65,A35&gt;=5.05,D35&lt;1.45,A35&lt;5.95,F35&lt;2.5,D35&gt;=0.8),4.35,IF(AND(B35&lt;2.65,A35&gt;=6.25,G35&gt;=0.293,D35&gt;=1.35,A35&gt;=5.95,F35&lt;2.5,D35&gt;=0.8),4.9,IF(AND(B35&lt;2.75,H35&gt;=10.351,A35&lt;6.6,D35&lt;2.05,G35&lt;0.845,F35&gt;=2.5,D35&gt;=0.8),5.1,IF(AND(B35&gt;=2.75,H35&gt;=10.351,A35&lt;6.6,D35&lt;2.05,G35&lt;0.845,F35&gt;=2.5,D35&gt;=0.8),4.95,IF(AND(B35&lt;3.15,G35&lt;0.364,B35&gt;=3.05,D35&gt;=2.05,G35&lt;0.845,F35&gt;=2.5,D35&gt;=0.8),5.28,IF(AND(B35&gt;=3.15,G35&lt;0.364,B35&gt;=3.05,D35&gt;=2.05,G35&lt;0.845,F35&gt;=2.5,D35&gt;=0.8),5.5,IF(AND(H35&lt;9.212,G35&lt;0.447,B35&lt;3.8,B35&lt;4.3,H35&lt;14.379,H35&lt;14.529,G35&lt;0.633,D35&lt;0.8),1.4,IF(AND(G35&lt;0.356,H35&gt;=6.247,A35&lt;5.65,A35&gt;=5.05,D35&lt;1.45,A35&lt;5.95,F35&lt;2.5,D35&gt;=0.8),4.2,IF(AND(B35&lt;3,B35&gt;=2.65,A35&gt;=6.25,G35&gt;=0.293,D35&gt;=1.35,A35&gt;=5.95,F35&lt;2.5,D35&gt;=0.8),4.6,IF(AND(B35&gt;=3,B35&gt;=2.65,A35&gt;=6.25,G35&gt;=0.293,D35&gt;=1.35,A35&gt;=5.95,F35&lt;2.5,D35&gt;=0.8),4.7,IF(AND(A35&lt;5.05,H35&gt;=9.212,G35&lt;0.447,B35&lt;3.8,B35&lt;4.3,H35&lt;14.379,H35&lt;14.529,G35&lt;0.633,D35&lt;0.8),1.533,IF(AND(A35&gt;=5.05,H35&gt;=9.212,G35&lt;0.447,B35&lt;3.8,B35&lt;4.3,H35&lt;14.379,H35&lt;14.529,G35&lt;0.633,D35&lt;0.8),1.425,IF(AND(A35&lt;5.35,G35&gt;=0.356,H35&gt;=6.247,A35&lt;5.65,A35&gt;=5.05,D35&lt;1.45,A35&lt;5.95,F35&lt;2.5,D35&gt;=0.8),3.9,IF(AND(A35&gt;=5.35,G35&gt;=0.356,H35&gt;=6.247,A35&lt;5.65,A35&gt;=5.05,D35&lt;1.45,A35&lt;5.95,F35&lt;2.5,D35&gt;=0.8),3.72,"shouldnthappen")))))))))))))))))))))))))))))))))))))</f>
        <v>1.333</v>
      </c>
      <c r="AP35" s="1" t="n">
        <f aca="false">IF(AND(F35&gt;=1.5,A35&lt;5.55),3.84,IF(AND(G35&gt;=0.52,A35&lt;4.75,F35&lt;1.5,A35&lt;5.55),1.16,IF(AND(A35&lt;5.65,A35&lt;5.85,D35&lt;1.55,A35&gt;=5.55),4.2,IF(AND(A35&gt;=5.65,A35&lt;5.85,D35&lt;1.55,A35&gt;=5.55),3.167,IF(AND(G35&gt;=0.798,A35&gt;=5.85,D35&lt;1.55,A35&gt;=5.55),4,IF(AND(F35&lt;2.5,H35&lt;14.1,D35&gt;=1.55,A35&gt;=5.55),4.84,IF(AND(A35&lt;7.2,H35&gt;=14.1,D35&gt;=1.55,A35&gt;=5.55),5.633,IF(AND(A35&gt;=7.2,H35&gt;=14.1,D35&gt;=1.55,A35&gt;=5.55),6.6,IF(AND(G35&lt;0.161,G35&lt;0.52,A35&lt;4.75,F35&lt;1.5,A35&lt;5.55),1.5,IF(AND(D35&gt;=0.5,G35&lt;0.676,A35&gt;=4.75,F35&lt;1.5,A35&lt;5.55),1.6,IF(AND(H35&lt;11.016,G35&gt;=0.676,A35&gt;=4.75,F35&lt;1.5,A35&lt;5.55),1.75,IF(AND(G35&lt;0.209,G35&lt;0.798,A35&gt;=5.85,D35&lt;1.55,A35&gt;=5.55),4.5,IF(AND(G35&gt;=0.74,F35&gt;=2.5,H35&lt;14.1,D35&gt;=1.55,A35&gt;=5.55),6.225,IF(AND(B35&lt;2.95,G35&gt;=0.161,G35&lt;0.52,A35&lt;4.75,F35&lt;1.5,A35&lt;5.55),1.4,IF(AND(B35&gt;=2.95,G35&gt;=0.161,G35&lt;0.52,A35&lt;4.75,F35&lt;1.5,A35&lt;5.55),1.34,IF(AND(B35&lt;3.15,D35&lt;0.5,G35&lt;0.676,A35&gt;=4.75,F35&lt;1.5,A35&lt;5.55),1.52,IF(AND(D35&lt;0.25,H35&gt;=11.016,G35&gt;=0.676,A35&gt;=4.75,F35&lt;1.5,A35&lt;5.55),1.567,IF(AND(D35&gt;=0.25,H35&gt;=11.016,G35&gt;=0.676,A35&gt;=4.75,F35&lt;1.5,A35&lt;5.55),1.5,IF(AND(H35&lt;7.47,G35&gt;=0.209,G35&lt;0.798,A35&gt;=5.85,D35&lt;1.55,A35&gt;=5.55),5.05,IF(AND(B35&lt;2.85,G35&lt;0.74,F35&gt;=2.5,H35&lt;14.1,D35&gt;=1.55,A35&gt;=5.55),5.35,IF(AND(B35&lt;3.3,B35&gt;=3.15,D35&lt;0.5,G35&lt;0.676,A35&gt;=4.75,F35&lt;1.5,A35&lt;5.55),1.2,IF(AND(D35&lt;1.45,H35&gt;=7.47,G35&gt;=0.209,G35&lt;0.798,A35&gt;=5.85,D35&lt;1.55,A35&gt;=5.55),4.66,IF(AND(D35&gt;=1.45,H35&gt;=7.47,G35&gt;=0.209,G35&lt;0.798,A35&gt;=5.85,D35&lt;1.55,A35&gt;=5.55),4.64,IF(AND(A35&gt;=7.05,B35&gt;=2.85,G35&lt;0.74,F35&gt;=2.5,H35&lt;14.1,D35&gt;=1.55,A35&gt;=5.55),5.8,IF(AND(B35&gt;=3.25,A35&lt;7.05,B35&gt;=2.85,G35&lt;0.74,F35&gt;=2.5,H35&lt;14.1,D35&gt;=1.55,A35&gt;=5.55),5.7,IF(AND(H35&gt;=13.641,D35&lt;0.25,B35&gt;=3.3,B35&gt;=3.15,D35&lt;0.5,G35&lt;0.676,A35&gt;=4.75,F35&lt;1.5,A35&lt;5.55),1.3,IF(AND(D35&lt;0.35,D35&gt;=0.25,B35&gt;=3.3,B35&gt;=3.15,D35&lt;0.5,G35&lt;0.676,A35&gt;=4.75,F35&lt;1.5,A35&lt;5.55),1.367,IF(AND(D35&gt;=0.35,D35&gt;=0.25,B35&gt;=3.3,B35&gt;=3.15,D35&lt;0.5,G35&lt;0.676,A35&gt;=4.75,F35&lt;1.5,A35&lt;5.55),1.3,IF(AND(A35&lt;6.35,B35&lt;3.25,A35&lt;7.05,B35&gt;=2.85,G35&lt;0.74,F35&gt;=2.5,H35&lt;14.1,D35&gt;=1.55,A35&gt;=5.55),5.6,IF(AND(A35&gt;=6.35,B35&lt;3.25,A35&lt;7.05,B35&gt;=2.85,G35&lt;0.74,F35&gt;=2.5,H35&lt;14.1,D35&gt;=1.55,A35&gt;=5.55),5.325,IF(AND(A35&lt;5.1,H35&lt;13.641,D35&lt;0.25,B35&gt;=3.3,B35&gt;=3.15,D35&lt;0.5,G35&lt;0.676,A35&gt;=4.75,F35&lt;1.5,A35&lt;5.55),1.4,IF(AND(H35&gt;=11.031,A35&gt;=5.1,H35&lt;13.641,D35&lt;0.25,B35&gt;=3.3,B35&gt;=3.15,D35&lt;0.5,G35&lt;0.676,A35&gt;=4.75,F35&lt;1.5,A35&lt;5.55),1.4,IF(AND(A35&lt;5.45,H35&lt;11.031,A35&gt;=5.1,H35&lt;13.641,D35&lt;0.25,B35&gt;=3.3,B35&gt;=3.15,D35&lt;0.5,G35&lt;0.676,A35&gt;=4.75,F35&lt;1.5,A35&lt;5.55),1.5,IF(AND(A35&gt;=5.45,H35&lt;11.031,A35&gt;=5.1,H35&lt;13.641,D35&lt;0.25,B35&gt;=3.3,B35&gt;=3.15,D35&lt;0.5,G35&lt;0.676,A35&gt;=4.75,F35&lt;1.5,A35&lt;5.55),1.4,"shouldnthappen"))))))))))))))))))))))))))))))))))</f>
        <v>1.5</v>
      </c>
      <c r="AQ35" s="1" t="n">
        <f aca="false">IF(AND(H35&lt;6.926,D35&gt;=0.35,F35&lt;1.5),1.9,IF(AND(G35&gt;=0.869,D35&gt;=1.75,F35&gt;=1.5),5.15,IF(AND(A35&lt;4.35,A35&lt;5.05,D35&lt;0.35,F35&lt;1.5),1.1,IF(AND(H35&lt;6.089,A35&gt;=5.05,D35&lt;0.35,F35&lt;1.5),1.7,IF(AND(H35&gt;=13.089,H35&gt;=6.926,D35&gt;=0.35,F35&lt;1.5),1.3,IF(AND(G35&lt;0.695,D35&lt;1.15,D35&lt;1.75,F35&gt;=1.5),3.62,IF(AND(G35&gt;=0.695,D35&lt;1.15,D35&lt;1.75,F35&gt;=1.5),3,IF(AND(G35&gt;=0.585,H35&gt;=6.089,A35&gt;=5.05,D35&lt;0.35,F35&lt;1.5),1.5,IF(AND(H35&lt;9.582,H35&lt;13.089,H35&gt;=6.926,D35&gt;=0.35,F35&lt;1.5),1.5,IF(AND(H35&gt;=9.582,H35&lt;13.089,H35&gt;=6.926,D35&gt;=0.35,F35&lt;1.5),1.6,IF(AND(D35&lt;1.35,H35&lt;9.349,D35&gt;=1.15,D35&lt;1.75,F35&gt;=1.5),3.867,IF(AND(D35&lt;2.05,A35&lt;7.05,G35&lt;0.869,D35&gt;=1.75,F35&gt;=1.5),4.9,IF(AND(B35&gt;=3.3,A35&gt;=7.05,G35&lt;0.869,D35&gt;=1.75,F35&gt;=1.5),6.1,IF(AND(G35&lt;0.347,H35&lt;11.218,A35&gt;=4.35,A35&lt;5.05,D35&lt;0.35,F35&lt;1.5),1.4,IF(AND(G35&gt;=0.347,H35&lt;11.218,A35&gt;=4.35,A35&lt;5.05,D35&lt;0.35,F35&lt;1.5),1.5,IF(AND(G35&gt;=0.265,H35&gt;=11.218,A35&gt;=4.35,A35&lt;5.05,D35&lt;0.35,F35&lt;1.5),1.45,IF(AND(A35&gt;=5.4,G35&lt;0.585,H35&gt;=6.089,A35&gt;=5.05,D35&lt;0.35,F35&lt;1.5),1.35,IF(AND(B35&gt;=2.9,D35&gt;=1.35,H35&lt;9.349,D35&gt;=1.15,D35&lt;1.75,F35&gt;=1.5),4.6,IF(AND(D35&gt;=1.35,A35&lt;6.15,H35&gt;=9.349,D35&gt;=1.15,D35&lt;1.75,F35&gt;=1.5),4.54,IF(AND(H35&lt;10.927,A35&gt;=6.15,H35&gt;=9.349,D35&gt;=1.15,D35&lt;1.75,F35&gt;=1.5),4.3,IF(AND(G35&lt;0.512,D35&gt;=2.05,A35&lt;7.05,G35&lt;0.869,D35&gt;=1.75,F35&gt;=1.5),5.533,IF(AND(G35&gt;=0.512,D35&gt;=2.05,A35&lt;7.05,G35&lt;0.869,D35&gt;=1.75,F35&gt;=1.5),5.88,IF(AND(H35&lt;11.551,B35&lt;3.3,A35&gt;=7.05,G35&lt;0.869,D35&gt;=1.75,F35&gt;=1.5),6.3,IF(AND(G35&lt;0.227,G35&lt;0.265,H35&gt;=11.218,A35&gt;=4.35,A35&lt;5.05,D35&lt;0.35,F35&lt;1.5),1.4,IF(AND(G35&gt;=0.227,G35&lt;0.265,H35&gt;=11.218,A35&gt;=4.35,A35&lt;5.05,D35&lt;0.35,F35&lt;1.5),1.26,IF(AND(H35&lt;11.031,A35&lt;5.4,G35&lt;0.585,H35&gt;=6.089,A35&gt;=5.05,D35&lt;0.35,F35&lt;1.5),1.5,IF(AND(H35&gt;=11.031,A35&lt;5.4,G35&lt;0.585,H35&gt;=6.089,A35&gt;=5.05,D35&lt;0.35,F35&lt;1.5),1.4,IF(AND(A35&lt;5.45,B35&lt;2.9,D35&gt;=1.35,H35&lt;9.349,D35&gt;=1.15,D35&lt;1.75,F35&gt;=1.5),4.5,IF(AND(A35&lt;5.9,D35&lt;1.35,A35&lt;6.15,H35&gt;=9.349,D35&gt;=1.15,D35&lt;1.75,F35&gt;=1.5),4.2,IF(AND(A35&gt;=5.9,D35&lt;1.35,A35&lt;6.15,H35&gt;=9.349,D35&gt;=1.15,D35&lt;1.75,F35&gt;=1.5),4,IF(AND(A35&gt;=6.75,H35&gt;=10.927,A35&gt;=6.15,H35&gt;=9.349,D35&gt;=1.15,D35&lt;1.75,F35&gt;=1.5),4.767,IF(AND(B35&lt;2.9,H35&gt;=11.551,B35&lt;3.3,A35&gt;=7.05,G35&lt;0.869,D35&gt;=1.75,F35&gt;=1.5),6.7,IF(AND(B35&gt;=2.9,H35&gt;=11.551,B35&lt;3.3,A35&gt;=7.05,G35&lt;0.869,D35&gt;=1.75,F35&gt;=1.5),6.6,IF(AND(B35&lt;2.45,A35&gt;=5.45,B35&lt;2.9,D35&gt;=1.35,H35&lt;9.349,D35&gt;=1.15,D35&lt;1.75,F35&gt;=1.5),5,IF(AND(B35&gt;=2.45,A35&gt;=5.45,B35&lt;2.9,D35&gt;=1.35,H35&lt;9.349,D35&gt;=1.15,D35&lt;1.75,F35&gt;=1.5),5.1,IF(AND(H35&lt;11.166,A35&lt;6.75,H35&gt;=10.927,A35&gt;=6.15,H35&gt;=9.349,D35&gt;=1.15,D35&lt;1.75,F35&gt;=1.5),4.9,IF(AND(G35&lt;0.228,H35&gt;=11.166,A35&lt;6.75,H35&gt;=10.927,A35&gt;=6.15,H35&gt;=9.349,D35&gt;=1.15,D35&lt;1.75,F35&gt;=1.5),4.7,IF(AND(H35&lt;13.531,G35&gt;=0.228,H35&gt;=11.166,A35&lt;6.75,H35&gt;=10.927,A35&gt;=6.15,H35&gt;=9.349,D35&gt;=1.15,D35&lt;1.75,F35&gt;=1.5),4.4,IF(AND(H35&gt;=13.531,G35&gt;=0.228,H35&gt;=11.166,A35&lt;6.75,H35&gt;=10.927,A35&gt;=6.15,H35&gt;=9.349,D35&gt;=1.15,D35&lt;1.75,F35&gt;=1.5),4.6,"shouldnthappen")))))))))))))))))))))))))))))))))))))))</f>
        <v>1.5</v>
      </c>
      <c r="AR35" s="1" t="n">
        <f aca="false">IF(AND(G35&gt;=0.93,B35&lt;3.65,F35&lt;1.5),1.7,IF(AND(H35&lt;6.542,B35&gt;=3.65,F35&lt;1.5),1.767,IF(AND(A35&gt;=7.05,D35&gt;=1.55,F35&gt;=1.5),6.3,IF(AND(G35&lt;0.123,H35&gt;=6.542,B35&gt;=3.65,F35&lt;1.5),1.367,IF(AND(A35&lt;5.15,A35&lt;5.65,D35&lt;1.55,F35&gt;=1.5),3.15,IF(AND(A35&lt;4.8,G35&gt;=0.447,G35&lt;0.93,B35&lt;3.65,F35&lt;1.5),1.24,IF(AND(A35&gt;=4.8,G35&gt;=0.447,G35&lt;0.93,B35&lt;3.65,F35&lt;1.5),1.4,IF(AND(G35&lt;0.151,G35&gt;=0.123,H35&gt;=6.542,B35&gt;=3.65,F35&lt;1.5),1.7,IF(AND(G35&gt;=0.151,G35&gt;=0.123,H35&gt;=6.542,B35&gt;=3.65,F35&lt;1.5),1.5,IF(AND(D35&gt;=1.45,A35&gt;=5.15,A35&lt;5.65,D35&lt;1.55,F35&gt;=1.5),4.5,IF(AND(B35&lt;2.65,D35&gt;=1.35,A35&gt;=5.65,D35&lt;1.55,F35&gt;=1.5),4.9,IF(AND(G35&lt;0.527,F35&lt;2.5,A35&lt;7.05,D35&gt;=1.55,F35&gt;=1.5),5.075,IF(AND(G35&gt;=0.527,F35&lt;2.5,A35&lt;7.05,D35&gt;=1.55,F35&gt;=1.5),4.7,IF(AND(A35&lt;4.65,G35&lt;0.265,G35&lt;0.447,G35&lt;0.93,B35&lt;3.65,F35&lt;1.5),1.42,IF(AND(G35&lt;0.3,G35&gt;=0.265,G35&lt;0.447,G35&lt;0.93,B35&lt;3.65,F35&lt;1.5),1.6,IF(AND(G35&gt;=0.3,G35&gt;=0.265,G35&lt;0.447,G35&lt;0.93,B35&lt;3.65,F35&lt;1.5),1.4,IF(AND(G35&lt;0.356,D35&lt;1.45,A35&gt;=5.15,A35&lt;5.65,D35&lt;1.55,F35&gt;=1.5),4.125,IF(AND(D35&lt;1.1,A35&lt;6.2,D35&lt;1.35,A35&gt;=5.65,D35&lt;1.55,F35&gt;=1.5),4.1,IF(AND(D35&gt;=1.1,A35&lt;6.2,D35&lt;1.35,A35&gt;=5.65,D35&lt;1.55,F35&gt;=1.5),4.175,IF(AND(H35&gt;=13.433,A35&gt;=6.2,D35&lt;1.35,A35&gt;=5.65,D35&lt;1.55,F35&gt;=1.5),4.6,IF(AND(G35&lt;0.437,B35&gt;=2.65,D35&gt;=1.35,A35&gt;=5.65,D35&lt;1.55,F35&gt;=1.5),4.625,IF(AND(G35&gt;=0.437,B35&gt;=2.65,D35&gt;=1.35,A35&gt;=5.65,D35&lt;1.55,F35&gt;=1.5),4.75,IF(AND(B35&gt;=3.15,H35&lt;11.146,F35&gt;=2.5,A35&lt;7.05,D35&gt;=1.55,F35&gt;=1.5),5.667,IF(AND(B35&lt;2.65,H35&gt;=11.146,F35&gt;=2.5,A35&lt;7.05,D35&gt;=1.55,F35&gt;=1.5),5.8,IF(AND(B35&lt;3.3,A35&gt;=4.65,G35&lt;0.265,G35&lt;0.447,G35&lt;0.93,B35&lt;3.65,F35&lt;1.5),1.32,IF(AND(B35&gt;=3.3,A35&gt;=4.65,G35&lt;0.265,G35&lt;0.447,G35&lt;0.93,B35&lt;3.65,F35&lt;1.5),1.425,IF(AND(B35&lt;2.8,G35&gt;=0.356,D35&lt;1.45,A35&gt;=5.15,A35&lt;5.65,D35&lt;1.55,F35&gt;=1.5),3.86,IF(AND(B35&gt;=2.8,G35&gt;=0.356,D35&lt;1.45,A35&gt;=5.15,A35&lt;5.65,D35&lt;1.55,F35&gt;=1.5),3.6,IF(AND(B35&lt;2.6,H35&lt;13.433,A35&gt;=6.2,D35&lt;1.35,A35&gt;=5.65,D35&lt;1.55,F35&gt;=1.5),4.4,IF(AND(B35&gt;=2.6,H35&lt;13.433,A35&gt;=6.2,D35&lt;1.35,A35&gt;=5.65,D35&lt;1.55,F35&gt;=1.5),4.3,IF(AND(G35&lt;0.151,B35&lt;3.15,H35&lt;11.146,F35&gt;=2.5,A35&lt;7.05,D35&gt;=1.55,F35&gt;=1.5),5.5,IF(AND(H35&lt;15.52,B35&gt;=2.65,H35&gt;=11.146,F35&gt;=2.5,A35&lt;7.05,D35&gt;=1.55,F35&gt;=1.5),5.4,IF(AND(H35&gt;=15.52,B35&gt;=2.65,H35&gt;=11.146,F35&gt;=2.5,A35&lt;7.05,D35&gt;=1.55,F35&gt;=1.5),5.733,IF(AND(H35&lt;10.74,G35&gt;=0.151,B35&lt;3.15,H35&lt;11.146,F35&gt;=2.5,A35&lt;7.05,D35&gt;=1.55,F35&gt;=1.5),5.12,IF(AND(H35&gt;=10.74,G35&gt;=0.151,B35&lt;3.15,H35&lt;11.146,F35&gt;=2.5,A35&lt;7.05,D35&gt;=1.55,F35&gt;=1.5),4.9,"shouldnthappen")))))))))))))))))))))))))))))))))))</f>
        <v>1.367</v>
      </c>
      <c r="AS35" s="1" t="n">
        <f aca="false">IF(AND(F35&gt;=1.5,A35&lt;5.55),4.18,IF(AND(F35&gt;=2.5,B35&lt;2.75,A35&gt;=5.55),5.38,IF(AND(G35&gt;=0.587,B35&lt;3.75,F35&lt;1.5,A35&lt;5.55),1.48,IF(AND(H35&lt;6.51,B35&gt;=3.75,F35&lt;1.5,A35&lt;5.55),1.9,IF(AND(H35&gt;=6.51,B35&gt;=3.75,F35&lt;1.5,A35&lt;5.55),1.425,IF(AND(G35&gt;=0.868,F35&lt;2.5,B35&lt;2.75,A35&gt;=5.55),4.65,IF(AND(F35&lt;1.5,D35&lt;1.55,B35&gt;=2.75,A35&gt;=5.55),1.7,IF(AND(G35&gt;=0.857,D35&gt;=1.55,B35&gt;=2.75,A35&gt;=5.55),5.033,IF(AND(G35&gt;=0.518,G35&lt;0.587,B35&lt;3.75,F35&lt;1.5,A35&lt;5.55),1,IF(AND(D35&lt;1.05,G35&lt;0.868,F35&lt;2.5,B35&lt;2.75,A35&gt;=5.55),3.5,IF(AND(G35&lt;0.404,D35&gt;=1.05,G35&lt;0.868,F35&lt;2.5,B35&lt;2.75,A35&gt;=5.55),4.2,IF(AND(G35&gt;=0.404,D35&gt;=1.05,G35&lt;0.868,F35&lt;2.5,B35&lt;2.75,A35&gt;=5.55),3.94,IF(AND(F35&lt;2.5,B35&lt;2.95,F35&gt;=1.5,D35&lt;1.55,B35&gt;=2.75,A35&gt;=5.55),4.68,IF(AND(F35&gt;=2.5,B35&lt;2.95,F35&gt;=1.5,D35&lt;1.55,B35&gt;=2.75,A35&gt;=5.55),5.1,IF(AND(H35&lt;10.883,B35&gt;=2.95,F35&gt;=1.5,D35&lt;1.55,B35&gt;=2.75,A35&gt;=5.55),4.15,IF(AND(H35&gt;=10.883,B35&gt;=2.95,F35&gt;=1.5,D35&lt;1.55,B35&gt;=2.75,A35&gt;=5.55),4.5,IF(AND(H35&gt;=14.1,D35&lt;2.05,G35&lt;0.857,D35&gt;=1.55,B35&gt;=2.75,A35&gt;=5.55),6.6,IF(AND(G35&lt;0.063,B35&lt;3.15,G35&lt;0.518,G35&lt;0.587,B35&lt;3.75,F35&lt;1.5,A35&lt;5.55),1.4,IF(AND(G35&gt;=0.063,B35&lt;3.15,G35&lt;0.518,G35&lt;0.587,B35&lt;3.75,F35&lt;1.5,A35&lt;5.55),1.5,IF(AND(H35&gt;=10.563,B35&gt;=3.15,G35&lt;0.518,G35&lt;0.587,B35&lt;3.75,F35&lt;1.5,A35&lt;5.55),1.325,IF(AND(B35&lt;2.95,H35&lt;14.1,D35&lt;2.05,G35&lt;0.857,D35&gt;=1.55,B35&gt;=2.75,A35&gt;=5.55),6.125,IF(AND(A35&lt;6.65,G35&lt;0.364,D35&gt;=2.05,G35&lt;0.857,D35&gt;=1.55,B35&gt;=2.75,A35&gt;=5.55),5.45,IF(AND(G35&gt;=0.774,G35&gt;=0.364,D35&gt;=2.05,G35&lt;0.857,D35&gt;=1.55,B35&gt;=2.75,A35&gt;=5.55),5.4,IF(AND(H35&gt;=9.279,H35&lt;10.563,B35&gt;=3.15,G35&lt;0.518,G35&lt;0.587,B35&lt;3.75,F35&lt;1.5,A35&lt;5.55),1.475,IF(AND(D35&lt;1.65,B35&gt;=2.95,H35&lt;14.1,D35&lt;2.05,G35&lt;0.857,D35&gt;=1.55,B35&gt;=2.75,A35&gt;=5.55),5.8,IF(AND(B35&lt;3.15,A35&gt;=6.65,G35&lt;0.364,D35&gt;=2.05,G35&lt;0.857,D35&gt;=1.55,B35&gt;=2.75,A35&gt;=5.55),5.3,IF(AND(B35&gt;=3.15,A35&gt;=6.65,G35&lt;0.364,D35&gt;=2.05,G35&lt;0.857,D35&gt;=1.55,B35&gt;=2.75,A35&gt;=5.55),5.7,IF(AND(A35&gt;=6.75,G35&lt;0.774,G35&gt;=0.364,D35&gt;=2.05,G35&lt;0.857,D35&gt;=1.55,B35&gt;=2.75,A35&gt;=5.55),5.9,IF(AND(G35&lt;0.417,H35&lt;9.279,H35&lt;10.563,B35&gt;=3.15,G35&lt;0.518,G35&lt;0.587,B35&lt;3.75,F35&lt;1.5,A35&lt;5.55),1.4,IF(AND(G35&gt;=0.417,H35&lt;9.279,H35&lt;10.563,B35&gt;=3.15,G35&lt;0.518,G35&lt;0.587,B35&lt;3.75,F35&lt;1.5,A35&lt;5.55),1.3,IF(AND(A35&lt;6.3,D35&gt;=1.65,B35&gt;=2.95,H35&lt;14.1,D35&lt;2.05,G35&lt;0.857,D35&gt;=1.55,B35&gt;=2.75,A35&gt;=5.55),4.9,IF(AND(A35&gt;=6.3,D35&gt;=1.65,B35&gt;=2.95,H35&lt;14.1,D35&lt;2.05,G35&lt;0.857,D35&gt;=1.55,B35&gt;=2.75,A35&gt;=5.55),5.3,IF(AND(G35&gt;=0.657,A35&lt;6.75,G35&lt;0.774,G35&gt;=0.364,D35&gt;=2.05,G35&lt;0.857,D35&gt;=1.55,B35&gt;=2.75,A35&gt;=5.55),6,IF(AND(B35&lt;3.2,G35&lt;0.657,A35&lt;6.75,G35&lt;0.774,G35&gt;=0.364,D35&gt;=2.05,G35&lt;0.857,D35&gt;=1.55,B35&gt;=2.75,A35&gt;=5.55),5.6,IF(AND(B35&gt;=3.2,G35&lt;0.657,A35&lt;6.75,G35&lt;0.774,G35&gt;=0.364,D35&gt;=2.05,G35&lt;0.857,D35&gt;=1.55,B35&gt;=2.75,A35&gt;=5.55),5.65,"shouldnthappen")))))))))))))))))))))))))))))))))))</f>
        <v>1.425</v>
      </c>
      <c r="AT35" s="1" t="n">
        <f aca="false">IF(AND(H35&gt;=16.284,A35&gt;=5.55),6.533,IF(AND(G35&gt;=0.52,A35&lt;4.85,A35&lt;5.55),1.05,IF(AND(G35&lt;0.227,G35&lt;0.52,A35&lt;4.85,A35&lt;5.55),1.4,IF(AND(G35&gt;=0.227,G35&lt;0.52,A35&lt;4.85,A35&lt;5.55),1.3,IF(AND(D35&gt;=0.45,F35&lt;1.5,A35&gt;=4.85,A35&lt;5.55),1.667,IF(AND(B35&gt;=2.75,F35&gt;=1.5,A35&gt;=4.85,A35&lt;5.55),4.5,IF(AND(F35&lt;2.5,B35&gt;=3.15,H35&lt;16.284,A35&gt;=5.55),4.7,IF(AND(G35&gt;=0.934,D35&lt;0.45,F35&lt;1.5,A35&gt;=4.85,A35&lt;5.55),1.7,IF(AND(D35&gt;=1.2,B35&lt;2.75,F35&gt;=1.5,A35&gt;=4.85,A35&lt;5.55),4.25,IF(AND(G35&gt;=0.774,F35&gt;=2.5,B35&gt;=3.15,H35&lt;16.284,A35&gt;=5.55),5.4,IF(AND(B35&lt;3.1,G35&lt;0.934,D35&lt;0.45,F35&lt;1.5,A35&gt;=4.85,A35&lt;5.55),1.6,IF(AND(D35&lt;1.05,D35&lt;1.2,B35&lt;2.75,F35&gt;=1.5,A35&gt;=4.85,A35&lt;5.55),3.433,IF(AND(D35&gt;=1.05,D35&lt;1.2,B35&lt;2.75,F35&gt;=1.5,A35&gt;=4.85,A35&lt;5.55),3.267,IF(AND(H35&lt;8.486,D35&lt;1.35,F35&lt;2.5,B35&lt;3.15,H35&lt;16.284,A35&gt;=5.55),3.85,IF(AND(D35&gt;=1.55,D35&gt;=1.35,F35&lt;2.5,B35&lt;3.15,H35&lt;16.284,A35&gt;=5.55),5.1,IF(AND(H35&lt;10.464,A35&lt;6.35,F35&gt;=2.5,B35&lt;3.15,H35&lt;16.284,A35&gt;=5.55),5.08,IF(AND(H35&gt;=10.464,A35&lt;6.35,F35&gt;=2.5,B35&lt;3.15,H35&lt;16.284,A35&gt;=5.55),4.9,IF(AND(D35&lt;1.85,A35&gt;=6.35,F35&gt;=2.5,B35&lt;3.15,H35&lt;16.284,A35&gt;=5.55),5.8,IF(AND(H35&gt;=10.393,G35&lt;0.774,F35&gt;=2.5,B35&gt;=3.15,H35&lt;16.284,A35&gt;=5.55),5.425,IF(AND(B35&lt;2.6,H35&gt;=8.486,D35&lt;1.35,F35&lt;2.5,B35&lt;3.15,H35&lt;16.284,A35&gt;=5.55),3.9,IF(AND(G35&gt;=0.567,D35&lt;1.55,D35&gt;=1.35,F35&lt;2.5,B35&lt;3.15,H35&lt;16.284,A35&gt;=5.55),4.4,IF(AND(B35&lt;3.25,H35&lt;10.393,G35&lt;0.774,F35&gt;=2.5,B35&gt;=3.15,H35&lt;16.284,A35&gt;=5.55),5.7,IF(AND(B35&gt;=3.25,H35&lt;10.393,G35&lt;0.774,F35&gt;=2.5,B35&gt;=3.15,H35&lt;16.284,A35&gt;=5.55),5.98,IF(AND(G35&lt;0.079,G35&lt;0.338,B35&gt;=3.1,G35&lt;0.934,D35&lt;0.45,F35&lt;1.5,A35&gt;=4.85,A35&lt;5.55),1.425,IF(AND(B35&lt;3.35,G35&gt;=0.338,B35&gt;=3.1,G35&lt;0.934,D35&lt;0.45,F35&lt;1.5,A35&gt;=4.85,A35&lt;5.55),1.4,IF(AND(G35&lt;0.404,B35&gt;=2.6,H35&gt;=8.486,D35&lt;1.35,F35&lt;2.5,B35&lt;3.15,H35&lt;16.284,A35&gt;=5.55),4.3,IF(AND(G35&gt;=0.404,B35&gt;=2.6,H35&gt;=8.486,D35&lt;1.35,F35&lt;2.5,B35&lt;3.15,H35&lt;16.284,A35&gt;=5.55),4.025,IF(AND(B35&gt;=3.05,G35&lt;0.567,D35&lt;1.55,D35&gt;=1.35,F35&lt;2.5,B35&lt;3.15,H35&lt;16.284,A35&gt;=5.55),4.7,IF(AND(A35&lt;6.45,H35&lt;10.667,D35&gt;=1.85,A35&gt;=6.35,F35&gt;=2.5,B35&lt;3.15,H35&lt;16.284,A35&gt;=5.55),5.3,IF(AND(A35&gt;=6.45,H35&lt;10.667,D35&gt;=1.85,A35&gt;=6.35,F35&gt;=2.5,B35&lt;3.15,H35&lt;16.284,A35&gt;=5.55),5.167,IF(AND(B35&lt;2.95,H35&gt;=10.667,D35&gt;=1.85,A35&gt;=6.35,F35&gt;=2.5,B35&lt;3.15,H35&lt;16.284,A35&gt;=5.55),5.6,IF(AND(B35&gt;=2.95,H35&gt;=10.667,D35&gt;=1.85,A35&gt;=6.35,F35&gt;=2.5,B35&lt;3.15,H35&lt;16.284,A35&gt;=5.55),5.5,IF(AND(H35&lt;10.325,G35&gt;=0.079,G35&lt;0.338,B35&gt;=3.1,G35&lt;0.934,D35&lt;0.45,F35&lt;1.5,A35&gt;=4.85,A35&lt;5.55),1.5,IF(AND(G35&lt;0.385,B35&gt;=3.35,G35&gt;=0.338,B35&gt;=3.1,G35&lt;0.934,D35&lt;0.45,F35&lt;1.5,A35&gt;=4.85,A35&lt;5.55),1.5,IF(AND(G35&gt;=0.385,B35&gt;=3.35,G35&gt;=0.338,B35&gt;=3.1,G35&lt;0.934,D35&lt;0.45,F35&lt;1.5,A35&gt;=4.85,A35&lt;5.55),1.42,IF(AND(B35&lt;2.5,B35&lt;3.05,G35&lt;0.567,D35&lt;1.55,D35&gt;=1.35,F35&lt;2.5,B35&lt;3.15,H35&lt;16.284,A35&gt;=5.55),4.5,IF(AND(B35&gt;=2.5,B35&lt;3.05,G35&lt;0.567,D35&lt;1.55,D35&gt;=1.35,F35&lt;2.5,B35&lt;3.15,H35&lt;16.284,A35&gt;=5.55),4.56,IF(AND(H35&lt;12.506,H35&gt;=10.325,G35&gt;=0.079,G35&lt;0.338,B35&gt;=3.1,G35&lt;0.934,D35&lt;0.45,F35&lt;1.5,A35&gt;=4.85,A35&lt;5.55),1.2,IF(AND(H35&gt;=12.506,H35&gt;=10.325,G35&gt;=0.079,G35&lt;0.338,B35&gt;=3.1,G35&lt;0.934,D35&lt;0.45,F35&lt;1.5,A35&gt;=4.85,A35&lt;5.55),1.3,"shouldnthappen")))))))))))))))))))))))))))))))))))))))</f>
        <v>1.5</v>
      </c>
      <c r="AU35" s="1" t="n">
        <f aca="false">IF(AND(G35&gt;=0.52,B35&lt;3.05,F35&lt;1.5),1.1,IF(AND(G35&lt;0.35,G35&lt;0.52,B35&lt;3.05,F35&lt;1.5),1.4,IF(AND(G35&gt;=0.35,G35&lt;0.52,B35&lt;3.05,F35&lt;1.5),1.3,IF(AND(G35&gt;=0.227,G35&lt;0.347,B35&gt;=3.05,F35&lt;1.5),1.32,IF(AND(H35&lt;6.417,G35&gt;=0.347,B35&gt;=3.05,F35&lt;1.5),1.7,IF(AND(A35&gt;=7.25,A35&gt;=6.6,F35&gt;=2.5,F35&gt;=1.5),6.35,IF(AND(G35&lt;0.11,G35&lt;0.227,G35&lt;0.347,B35&gt;=3.05,F35&lt;1.5),1.333,IF(AND(H35&lt;9.441,H35&gt;=6.417,G35&gt;=0.347,B35&gt;=3.05,F35&lt;1.5),1.425,IF(AND(B35&lt;2.75,G35&lt;0.451,H35&lt;10.266,F35&lt;2.5,F35&gt;=1.5),4,IF(AND(B35&gt;=2.75,G35&lt;0.451,H35&lt;10.266,F35&lt;2.5,F35&gt;=1.5),4.433,IF(AND(G35&gt;=0.865,G35&gt;=0.451,H35&lt;10.266,F35&lt;2.5,F35&gt;=1.5),4.2,IF(AND(B35&lt;2.45,H35&lt;13.665,H35&gt;=10.266,F35&lt;2.5,F35&gt;=1.5),3.7,IF(AND(G35&lt;0.302,H35&gt;=13.665,H35&gt;=10.266,F35&lt;2.5,F35&gt;=1.5),5,IF(AND(B35&lt;2.9,A35&lt;6.1,A35&lt;6.6,F35&gt;=2.5,F35&gt;=1.5),5.06,IF(AND(B35&gt;=2.9,A35&lt;6.1,A35&lt;6.6,F35&gt;=2.5,F35&gt;=1.5),4.8,IF(AND(B35&lt;3.05,A35&gt;=6.1,A35&lt;6.6,F35&gt;=2.5,F35&gt;=1.5),5.6,IF(AND(B35&gt;=3.05,A35&gt;=6.1,A35&lt;6.6,F35&gt;=2.5,F35&gt;=1.5),5.267,IF(AND(H35&gt;=14.564,A35&lt;7.25,A35&gt;=6.6,F35&gt;=2.5,F35&gt;=1.5),5.6,IF(AND(H35&gt;=14.309,G35&gt;=0.11,G35&lt;0.227,G35&lt;0.347,B35&gt;=3.05,F35&lt;1.5),1.7,IF(AND(D35&lt;0.4,H35&gt;=9.441,H35&gt;=6.417,G35&gt;=0.347,B35&gt;=3.05,F35&lt;1.5),1.5,IF(AND(D35&gt;=0.4,H35&gt;=9.441,H35&gt;=6.417,G35&gt;=0.347,B35&gt;=3.05,F35&lt;1.5),1.633,IF(AND(A35&lt;5.35,G35&lt;0.865,G35&gt;=0.451,H35&lt;10.266,F35&lt;2.5,F35&gt;=1.5),3.15,IF(AND(D35&lt;1.45,G35&gt;=0.302,H35&gt;=13.665,H35&gt;=10.266,F35&lt;2.5,F35&gt;=1.5),4.74,IF(AND(D35&gt;=1.45,G35&gt;=0.302,H35&gt;=13.665,H35&gt;=10.266,F35&lt;2.5,F35&gt;=1.5),4.567,IF(AND(H35&lt;8.836,H35&lt;14.564,A35&lt;7.25,A35&gt;=6.6,F35&gt;=2.5,F35&gt;=1.5),5.7,IF(AND(H35&gt;=8.836,H35&lt;14.564,A35&lt;7.25,A35&gt;=6.6,F35&gt;=2.5,F35&gt;=1.5),5.9,IF(AND(H35&lt;11.53,H35&lt;14.309,G35&gt;=0.11,G35&lt;0.227,G35&lt;0.347,B35&gt;=3.05,F35&lt;1.5),1.5,IF(AND(H35&gt;=11.53,H35&lt;14.309,G35&gt;=0.11,G35&lt;0.227,G35&lt;0.347,B35&gt;=3.05,F35&lt;1.5),1.467,IF(AND(H35&lt;9.386,A35&gt;=5.35,G35&lt;0.865,G35&gt;=0.451,H35&lt;10.266,F35&lt;2.5,F35&gt;=1.5),3.56,IF(AND(H35&gt;=9.386,A35&gt;=5.35,G35&lt;0.865,G35&gt;=0.451,H35&lt;10.266,F35&lt;2.5,F35&gt;=1.5),4.2,IF(AND(H35&lt;11.036,D35&lt;1.45,B35&gt;=2.45,H35&lt;13.665,H35&gt;=10.266,F35&lt;2.5,F35&gt;=1.5),4.45,IF(AND(H35&gt;=11.036,D35&lt;1.45,B35&gt;=2.45,H35&lt;13.665,H35&gt;=10.266,F35&lt;2.5,F35&gt;=1.5),4.1,IF(AND(G35&gt;=0.585,D35&gt;=1.45,B35&gt;=2.45,H35&lt;13.665,H35&gt;=10.266,F35&lt;2.5,F35&gt;=1.5),4.9,IF(AND(H35&lt;11.743,G35&lt;0.585,D35&gt;=1.45,B35&gt;=2.45,H35&lt;13.665,H35&gt;=10.266,F35&lt;2.5,F35&gt;=1.5),4.7,IF(AND(H35&gt;=11.743,G35&lt;0.585,D35&gt;=1.45,B35&gt;=2.45,H35&lt;13.665,H35&gt;=10.266,F35&lt;2.5,F35&gt;=1.5),4.5,"shouldnthappen")))))))))))))))))))))))))))))))))))</f>
        <v>1.333</v>
      </c>
      <c r="AV35" s="1" t="n">
        <f aca="false">IF(AND(G35&gt;=0.356,F35&gt;=1.5,A35&lt;5.75),3.52,IF(AND(A35&lt;7.25,A35&gt;=7.1,A35&gt;=5.75),5.875,IF(AND(A35&gt;=7.25,A35&gt;=7.1,A35&gt;=5.75),6.5,IF(AND(D35&gt;=0.35,G35&gt;=0.586,F35&lt;1.5,A35&lt;5.75),1.8,IF(AND(D35&lt;1.4,G35&lt;0.356,F35&gt;=1.5,A35&lt;5.75),4.2,IF(AND(D35&gt;=1.4,G35&lt;0.356,F35&gt;=1.5,A35&lt;5.75),4.5,IF(AND(H35&gt;=11.218,A35&lt;5.05,G35&lt;0.586,F35&lt;1.5,A35&lt;5.75),1.225,IF(AND(G35&gt;=0.253,A35&gt;=5.05,G35&lt;0.586,F35&lt;1.5,A35&lt;5.75),1.3,IF(AND(B35&gt;=3.75,D35&lt;0.35,G35&gt;=0.586,F35&lt;1.5,A35&lt;5.75),1.567,IF(AND(B35&lt;2.85,D35&lt;1.35,D35&lt;1.65,A35&lt;7.1,A35&gt;=5.75),4.26,IF(AND(B35&gt;=2.85,D35&lt;1.35,D35&lt;1.65,A35&lt;7.1,A35&gt;=5.75),4.45,IF(AND(A35&lt;6.05,H35&lt;12.921,D35&gt;=1.65,A35&lt;7.1,A35&gt;=5.75),5.1,IF(AND(H35&gt;=15.338,H35&gt;=12.921,D35&gt;=1.65,A35&lt;7.1,A35&gt;=5.75),5.55,IF(AND(G35&lt;0.418,H35&lt;11.218,A35&lt;5.05,G35&lt;0.586,F35&lt;1.5,A35&lt;5.75),1.42,IF(AND(G35&gt;=0.418,H35&lt;11.218,A35&lt;5.05,G35&lt;0.586,F35&lt;1.5,A35&lt;5.75),1.3,IF(AND(H35&gt;=13.321,G35&lt;0.253,A35&gt;=5.05,G35&lt;0.586,F35&lt;1.5,A35&lt;5.75),1.7,IF(AND(H35&lt;6.089,B35&lt;3.75,D35&lt;0.35,G35&gt;=0.586,F35&lt;1.5,A35&lt;5.75),1.7,IF(AND(H35&gt;=6.089,B35&lt;3.75,D35&lt;0.35,G35&gt;=0.586,F35&lt;1.5,A35&lt;5.75),1.5,IF(AND(B35&lt;2.9,D35&lt;1.45,D35&gt;=1.35,D35&lt;1.65,A35&lt;7.1,A35&gt;=5.75),4.8,IF(AND(B35&gt;=2.9,D35&lt;1.45,D35&gt;=1.35,D35&lt;1.65,A35&lt;7.1,A35&gt;=5.75),4.475,IF(AND(B35&lt;2.5,D35&gt;=1.45,D35&gt;=1.35,D35&lt;1.65,A35&lt;7.1,A35&gt;=5.75),4.5,IF(AND(H35&lt;8.884,A35&gt;=6.05,H35&lt;12.921,D35&gt;=1.65,A35&lt;7.1,A35&gt;=5.75),5.4,IF(AND(A35&lt;6.3,H35&lt;15.338,H35&gt;=12.921,D35&gt;=1.65,A35&lt;7.1,A35&gt;=5.75),4.967,IF(AND(A35&gt;=6.3,H35&lt;15.338,H35&gt;=12.921,D35&gt;=1.65,A35&lt;7.1,A35&gt;=5.75),5.133,IF(AND(H35&lt;10.826,H35&lt;13.321,G35&lt;0.253,A35&gt;=5.05,G35&lt;0.586,F35&lt;1.5,A35&lt;5.75),1.5,IF(AND(H35&gt;=10.826,H35&lt;13.321,G35&lt;0.253,A35&gt;=5.05,G35&lt;0.586,F35&lt;1.5,A35&lt;5.75),1.4,IF(AND(H35&lt;7.47,B35&gt;=2.5,D35&gt;=1.45,D35&gt;=1.35,D35&lt;1.65,A35&lt;7.1,A35&gt;=5.75),5.1,IF(AND(H35&gt;=7.47,B35&gt;=2.5,D35&gt;=1.45,D35&gt;=1.35,D35&lt;1.65,A35&lt;7.1,A35&gt;=5.75),4.725,IF(AND(H35&lt;9.637,H35&gt;=8.884,A35&gt;=6.05,H35&lt;12.921,D35&gt;=1.65,A35&lt;7.1,A35&gt;=5.75),5.9,IF(AND(B35&lt;2.6,H35&gt;=9.637,H35&gt;=8.884,A35&gt;=6.05,H35&lt;12.921,D35&gt;=1.65,A35&lt;7.1,A35&gt;=5.75),5.8,IF(AND(B35&lt;2.75,B35&gt;=2.6,H35&gt;=9.637,H35&gt;=8.884,A35&gt;=6.05,H35&lt;12.921,D35&gt;=1.65,A35&lt;7.1,A35&gt;=5.75),5.3,IF(AND(D35&lt;2.25,B35&gt;=2.75,B35&gt;=2.6,H35&gt;=9.637,H35&gt;=8.884,A35&gt;=6.05,H35&lt;12.921,D35&gt;=1.65,A35&lt;7.1,A35&gt;=5.75),5.6,IF(AND(D35&gt;=2.25,B35&gt;=2.75,B35&gt;=2.6,H35&gt;=9.637,H35&gt;=8.884,A35&gt;=6.05,H35&lt;12.921,D35&gt;=1.65,A35&lt;7.1,A35&gt;=5.75),5.5,"shouldnthappen")))))))))))))))))))))))))))))))))</f>
        <v>1.5</v>
      </c>
      <c r="AW35" s="1" t="n">
        <f aca="false">IF(AND(G35&gt;=0.905,F35&lt;1.5),1.767,IF(AND(H35&gt;=16.674,F35&gt;=1.5),6.55,IF(AND(A35&lt;4.35,H35&lt;14.344,G35&lt;0.905,F35&lt;1.5),1.1,IF(AND(B35&lt;3.65,H35&gt;=14.344,G35&lt;0.905,F35&lt;1.5),1.5,IF(AND(B35&gt;=3.65,H35&gt;=14.344,G35&lt;0.905,F35&lt;1.5),1.65,IF(AND(B35&lt;2.6,F35&gt;=2.5,H35&lt;16.674,F35&gt;=1.5),4.5,IF(AND(D35&gt;=0.45,A35&gt;=4.35,H35&lt;14.344,G35&lt;0.905,F35&lt;1.5),1.65,IF(AND(D35&lt;1.15,A35&lt;5.9,F35&lt;2.5,H35&lt;16.674,F35&gt;=1.5),3.56,IF(AND(B35&lt;2.75,A35&gt;=5.9,F35&lt;2.5,H35&lt;16.674,F35&gt;=1.5),5,IF(AND(H35&lt;13.531,B35&gt;=2.75,A35&gt;=5.9,F35&lt;2.5,H35&lt;16.674,F35&gt;=1.5),4.333,IF(AND(B35&lt;3.2,G35&gt;=0.669,B35&gt;=2.6,F35&gt;=2.5,H35&lt;16.674,F35&gt;=1.5),5.08,IF(AND(B35&gt;=3.2,G35&gt;=0.669,B35&gt;=2.6,F35&gt;=2.5,H35&lt;16.674,F35&gt;=1.5),5.4,IF(AND(B35&lt;3.15,A35&lt;5.05,D35&lt;0.45,A35&gt;=4.35,H35&lt;14.344,G35&lt;0.905,F35&lt;1.5),1.45,IF(AND(A35&gt;=5.55,A35&gt;=5.05,D35&lt;0.45,A35&gt;=4.35,H35&lt;14.344,G35&lt;0.905,F35&lt;1.5),1.5,IF(AND(A35&lt;5.55,A35&lt;5.65,D35&gt;=1.15,A35&lt;5.9,F35&lt;2.5,H35&lt;16.674,F35&gt;=1.5),3.95,IF(AND(A35&gt;=5.55,A35&lt;5.65,D35&gt;=1.15,A35&lt;5.9,F35&lt;2.5,H35&lt;16.674,F35&gt;=1.5),3.82,IF(AND(G35&lt;0.39,A35&gt;=5.65,D35&gt;=1.15,A35&lt;5.9,F35&lt;2.5,H35&lt;16.674,F35&gt;=1.5),4.35,IF(AND(G35&gt;=0.39,A35&gt;=5.65,D35&gt;=1.15,A35&lt;5.9,F35&lt;2.5,H35&lt;16.674,F35&gt;=1.5),3.95,IF(AND(G35&lt;0.466,H35&gt;=13.531,B35&gt;=2.75,A35&gt;=5.9,F35&lt;2.5,H35&lt;16.674,F35&gt;=1.5),4.8,IF(AND(G35&gt;=0.466,H35&gt;=13.531,B35&gt;=2.75,A35&gt;=5.9,F35&lt;2.5,H35&lt;16.674,F35&gt;=1.5),4.7,IF(AND(H35&lt;10.144,D35&lt;2.05,G35&lt;0.669,B35&gt;=2.6,F35&gt;=2.5,H35&lt;16.674,F35&gt;=1.5),5.3,IF(AND(H35&gt;=10.144,D35&lt;2.05,G35&lt;0.669,B35&gt;=2.6,F35&gt;=2.5,H35&lt;16.674,F35&gt;=1.5),5.133,IF(AND(D35&gt;=2.45,D35&gt;=2.05,G35&lt;0.669,B35&gt;=2.6,F35&gt;=2.5,H35&lt;16.674,F35&gt;=1.5),5.9,IF(AND(B35&lt;3.25,B35&gt;=3.15,A35&lt;5.05,D35&lt;0.45,A35&gt;=4.35,H35&lt;14.344,G35&lt;0.905,F35&lt;1.5),1.2,IF(AND(B35&gt;=3.25,B35&gt;=3.15,A35&lt;5.05,D35&lt;0.45,A35&gt;=4.35,H35&lt;14.344,G35&lt;0.905,F35&lt;1.5),1.36,IF(AND(B35&gt;=3.8,A35&lt;5.55,A35&gt;=5.05,D35&lt;0.45,A35&gt;=4.35,H35&lt;14.344,G35&lt;0.905,F35&lt;1.5),1.3,IF(AND(G35&lt;0.05,B35&lt;3.8,A35&lt;5.55,A35&gt;=5.05,D35&lt;0.45,A35&gt;=4.35,H35&lt;14.344,G35&lt;0.905,F35&lt;1.5),1.4,IF(AND(G35&lt;0.107,G35&lt;0.395,D35&lt;2.45,D35&gt;=2.05,G35&lt;0.669,B35&gt;=2.6,F35&gt;=2.5,H35&lt;16.674,F35&gt;=1.5),5.667,IF(AND(G35&lt;0.537,G35&gt;=0.395,D35&lt;2.45,D35&gt;=2.05,G35&lt;0.669,B35&gt;=2.6,F35&gt;=2.5,H35&lt;16.674,F35&gt;=1.5),5.6,IF(AND(G35&gt;=0.537,G35&gt;=0.395,D35&lt;2.45,D35&gt;=2.05,G35&lt;0.669,B35&gt;=2.6,F35&gt;=2.5,H35&lt;16.674,F35&gt;=1.5),5.775,IF(AND(B35&lt;3.6,G35&gt;=0.05,B35&lt;3.8,A35&lt;5.55,A35&gt;=5.05,D35&lt;0.45,A35&gt;=4.35,H35&lt;14.344,G35&lt;0.905,F35&lt;1.5),1.475,IF(AND(B35&gt;=3.6,G35&gt;=0.05,B35&lt;3.8,A35&lt;5.55,A35&gt;=5.05,D35&lt;0.45,A35&gt;=4.35,H35&lt;14.344,G35&lt;0.905,F35&lt;1.5),1.5,IF(AND(G35&lt;0.312,G35&gt;=0.107,G35&lt;0.395,D35&lt;2.45,D35&gt;=2.05,G35&lt;0.669,B35&gt;=2.6,F35&gt;=2.5,H35&lt;16.674,F35&gt;=1.5),5.18,IF(AND(G35&gt;=0.312,G35&gt;=0.107,G35&lt;0.395,D35&lt;2.45,D35&gt;=2.05,G35&lt;0.669,B35&gt;=2.6,F35&gt;=2.5,H35&lt;16.674,F35&gt;=1.5),5.4,"shouldnthappen"))))))))))))))))))))))))))))))))))</f>
        <v>1.3</v>
      </c>
      <c r="AX35" s="1" t="n">
        <f aca="false">IF(AND(D35&gt;=1.3,B35&gt;=3.45),6.25,IF(AND(B35&lt;2.75,A35&lt;5.25,B35&lt;3.45),3.9,IF(AND(D35&lt;0.25,D35&lt;1.3,B35&gt;=3.45),1.16,IF(AND(A35&gt;=5.05,B35&gt;=2.75,A35&lt;5.25,B35&lt;3.45),1.7,IF(AND(D35&lt;0.7,F35&lt;2.5,A35&gt;=5.25,B35&lt;3.45),1.5,IF(AND(H35&gt;=16.284,F35&gt;=2.5,A35&gt;=5.25,B35&lt;3.45),6.6,IF(AND(G35&lt;0.123,D35&gt;=0.25,D35&lt;1.3,B35&gt;=3.45),1.3,IF(AND(A35&lt;4.5,A35&lt;5.05,B35&gt;=2.75,A35&lt;5.25,B35&lt;3.45),1.3,IF(AND(A35&lt;5.05,G35&gt;=0.123,D35&gt;=0.25,D35&lt;1.3,B35&gt;=3.45),1.6,IF(AND(B35&lt;3.15,A35&gt;=4.5,A35&lt;5.05,B35&gt;=2.75,A35&lt;5.25,B35&lt;3.45),1.54,IF(AND(B35&gt;=3.15,A35&gt;=4.5,A35&lt;5.05,B35&gt;=2.75,A35&lt;5.25,B35&lt;3.45),1.35,IF(AND(D35&gt;=1.4,A35&lt;5.9,D35&gt;=0.7,F35&lt;2.5,A35&gt;=5.25,B35&lt;3.45),4.5,IF(AND(D35&gt;=1.55,A35&gt;=5.9,D35&gt;=0.7,F35&lt;2.5,A35&gt;=5.25,B35&lt;3.45),4.95,IF(AND(G35&gt;=0.682,D35&gt;=2.05,H35&lt;16.284,F35&gt;=2.5,A35&gt;=5.25,B35&lt;3.45),5.26,IF(AND(A35&lt;5.4,A35&gt;=5.05,G35&gt;=0.123,D35&gt;=0.25,D35&lt;1.3,B35&gt;=3.45),1.64,IF(AND(A35&gt;=5.4,A35&gt;=5.05,G35&gt;=0.123,D35&gt;=0.25,D35&lt;1.3,B35&gt;=3.45),1.6,IF(AND(G35&lt;0.372,D35&lt;1.4,A35&lt;5.9,D35&gt;=0.7,F35&lt;2.5,A35&gt;=5.25,B35&lt;3.45),4.175,IF(AND(D35&lt;1.35,D35&lt;1.55,A35&gt;=5.9,D35&gt;=0.7,F35&lt;2.5,A35&gt;=5.25,B35&lt;3.45),4.2,IF(AND(B35&lt;2.35,G35&lt;0.596,D35&lt;2.05,H35&lt;16.284,F35&gt;=2.5,A35&gt;=5.25,B35&lt;3.45),5,IF(AND(G35&gt;=0.888,G35&gt;=0.596,D35&lt;2.05,H35&lt;16.284,F35&gt;=2.5,A35&gt;=5.25,B35&lt;3.45),4.8,IF(AND(A35&gt;=6.85,G35&lt;0.682,D35&gt;=2.05,H35&lt;16.284,F35&gt;=2.5,A35&gt;=5.25,B35&lt;3.45),5.4,IF(AND(A35&gt;=5.75,G35&gt;=0.372,D35&lt;1.4,A35&lt;5.9,D35&gt;=0.7,F35&lt;2.5,A35&gt;=5.25,B35&lt;3.45),3.933,IF(AND(A35&gt;=6.75,D35&gt;=1.35,D35&lt;1.55,A35&gt;=5.9,D35&gt;=0.7,F35&lt;2.5,A35&gt;=5.25,B35&lt;3.45),4.8,IF(AND(H35&lt;11.084,B35&gt;=2.35,G35&lt;0.596,D35&lt;2.05,H35&lt;16.284,F35&gt;=2.5,A35&gt;=5.25,B35&lt;3.45),5.3,IF(AND(H35&lt;8.435,G35&lt;0.888,G35&gt;=0.596,D35&lt;2.05,H35&lt;16.284,F35&gt;=2.5,A35&gt;=5.25,B35&lt;3.45),5.1,IF(AND(H35&gt;=8.435,G35&lt;0.888,G35&gt;=0.596,D35&lt;2.05,H35&lt;16.284,F35&gt;=2.5,A35&gt;=5.25,B35&lt;3.45),4.94,IF(AND(B35&lt;3.15,A35&lt;6.85,G35&lt;0.682,D35&gt;=2.05,H35&lt;16.284,F35&gt;=2.5,A35&gt;=5.25,B35&lt;3.45),5.6,IF(AND(B35&gt;=3.15,A35&lt;6.85,G35&lt;0.682,D35&gt;=2.05,H35&lt;16.284,F35&gt;=2.5,A35&gt;=5.25,B35&lt;3.45),5.74,IF(AND(G35&lt;0.572,A35&lt;5.75,G35&gt;=0.372,D35&lt;1.4,A35&lt;5.9,D35&gt;=0.7,F35&lt;2.5,A35&gt;=5.25,B35&lt;3.45),3.7,IF(AND(D35&lt;1.45,A35&lt;6.75,D35&gt;=1.35,D35&lt;1.55,A35&gt;=5.9,D35&gt;=0.7,F35&lt;2.5,A35&gt;=5.25,B35&lt;3.45),4.46,IF(AND(D35&gt;=1.45,A35&lt;6.75,D35&gt;=1.35,D35&lt;1.55,A35&gt;=5.9,D35&gt;=0.7,F35&lt;2.5,A35&gt;=5.25,B35&lt;3.45),4.567,IF(AND(H35&lt;12.532,H35&gt;=11.084,B35&gt;=2.35,G35&lt;0.596,D35&lt;2.05,H35&lt;16.284,F35&gt;=2.5,A35&gt;=5.25,B35&lt;3.45),5.8,IF(AND(H35&gt;=12.532,H35&gt;=11.084,B35&gt;=2.35,G35&lt;0.596,D35&lt;2.05,H35&lt;16.284,F35&gt;=2.5,A35&gt;=5.25,B35&lt;3.45),5.667,IF(AND(A35&gt;=5.65,G35&gt;=0.572,A35&lt;5.75,G35&gt;=0.372,D35&lt;1.4,A35&lt;5.9,D35&gt;=0.7,F35&lt;2.5,A35&gt;=5.25,B35&lt;3.45),4.2,IF(AND(G35&lt;0.862,A35&lt;5.65,G35&gt;=0.572,A35&lt;5.75,G35&gt;=0.372,D35&lt;1.4,A35&lt;5.9,D35&gt;=0.7,F35&lt;2.5,A35&gt;=5.25,B35&lt;3.45),3.9,IF(AND(G35&gt;=0.862,A35&lt;5.65,G35&gt;=0.572,A35&lt;5.75,G35&gt;=0.372,D35&lt;1.4,A35&lt;5.9,D35&gt;=0.7,F35&lt;2.5,A35&gt;=5.25,B35&lt;3.45),4,"shouldnthappen"))))))))))))))))))))))))))))))))))))</f>
        <v>1.16</v>
      </c>
      <c r="AY35" s="1" t="n">
        <f aca="false">IF(AND(H35&gt;=8.233,D35&gt;=0.8,A35&lt;5.55),3.525,IF(AND(B35&lt;2.9,H35&gt;=15.534,A35&gt;=5.55),4.8,IF(AND(H35&gt;=12.259,A35&lt;4.75,D35&lt;0.8,A35&lt;5.55),1.25,IF(AND(B35&gt;=3.85,A35&gt;=4.75,D35&lt;0.8,A35&lt;5.55),1.425,IF(AND(D35&lt;1.55,H35&lt;8.233,D35&gt;=0.8,A35&lt;5.55),3.975,IF(AND(D35&gt;=1.55,H35&lt;8.233,D35&gt;=0.8,A35&lt;5.55),4.5,IF(AND(D35&lt;0.65,D35&lt;1.7,H35&lt;15.534,A35&gt;=5.55),1.7,IF(AND(A35&gt;=7.05,D35&gt;=1.7,H35&lt;15.534,A35&gt;=5.55),6.3,IF(AND(B35&gt;=3.35,B35&gt;=2.9,H35&gt;=15.534,A35&gt;=5.55),5.4,IF(AND(B35&lt;3.1,H35&lt;12.259,A35&lt;4.75,D35&lt;0.8,A35&lt;5.55),1.367,IF(AND(B35&gt;=3.1,H35&lt;12.259,A35&lt;4.75,D35&lt;0.8,A35&lt;5.55),1.4,IF(AND(G35&gt;=0.905,B35&lt;3.85,A35&gt;=4.75,D35&lt;0.8,A35&lt;5.55),1.9,IF(AND(H35&lt;15.681,B35&lt;3.35,B35&gt;=2.9,H35&gt;=15.534,A35&gt;=5.55),5.8,IF(AND(H35&gt;=15.681,B35&lt;3.35,B35&gt;=2.9,H35&gt;=15.534,A35&gt;=5.55),5.7,IF(AND(H35&gt;=14.877,G35&lt;0.905,B35&lt;3.85,A35&gt;=4.75,D35&lt;0.8,A35&lt;5.55),1.3,IF(AND(D35&gt;=1.25,B35&lt;2.65,D35&gt;=0.65,D35&lt;1.7,H35&lt;15.534,A35&gt;=5.55),4.433,IF(AND(G35&gt;=0.622,B35&lt;3.15,A35&lt;7.05,D35&gt;=1.7,H35&lt;15.534,A35&gt;=5.55),5.08,IF(AND(H35&gt;=13.42,B35&gt;=3.15,A35&lt;7.05,D35&gt;=1.7,H35&lt;15.534,A35&gt;=5.55),5.1,IF(AND(G35&lt;0.265,H35&lt;14.877,G35&lt;0.905,B35&lt;3.85,A35&gt;=4.75,D35&lt;0.8,A35&lt;5.55),1.2,IF(AND(A35&lt;5.75,D35&lt;1.25,B35&lt;2.65,D35&gt;=0.65,D35&lt;1.7,H35&lt;15.534,A35&gt;=5.55),3.7,IF(AND(A35&gt;=5.75,D35&lt;1.25,B35&lt;2.65,D35&gt;=0.65,D35&lt;1.7,H35&lt;15.534,A35&gt;=5.55),4,IF(AND(G35&gt;=0.652,D35&lt;1.35,B35&gt;=2.65,D35&gt;=0.65,D35&lt;1.7,H35&lt;15.534,A35&gt;=5.55),3.6,IF(AND(H35&lt;7.47,D35&gt;=1.35,B35&gt;=2.65,D35&gt;=0.65,D35&lt;1.7,H35&lt;15.534,A35&gt;=5.55),5.1,IF(AND(H35&lt;10.914,G35&lt;0.622,B35&lt;3.15,A35&lt;7.05,D35&gt;=1.7,H35&lt;15.534,A35&gt;=5.55),5.36,IF(AND(H35&gt;=10.914,G35&lt;0.622,B35&lt;3.15,A35&lt;7.05,D35&gt;=1.7,H35&lt;15.534,A35&gt;=5.55),5.64,IF(AND(G35&gt;=0.657,H35&lt;13.42,B35&gt;=3.15,A35&lt;7.05,D35&gt;=1.7,H35&lt;15.534,A35&gt;=5.55),6,IF(AND(G35&gt;=0.782,G35&gt;=0.265,H35&lt;14.877,G35&lt;0.905,B35&lt;3.85,A35&gt;=4.75,D35&lt;0.8,A35&lt;5.55),1.48,IF(AND(H35&lt;11.286,G35&lt;0.652,D35&lt;1.35,B35&gt;=2.65,D35&gt;=0.65,D35&lt;1.7,H35&lt;15.534,A35&gt;=5.55),4.24,IF(AND(H35&gt;=11.286,G35&lt;0.652,D35&lt;1.35,B35&gt;=2.65,D35&gt;=0.65,D35&lt;1.7,H35&lt;15.534,A35&gt;=5.55),4.05,IF(AND(G35&lt;0.413,H35&gt;=7.47,D35&gt;=1.35,B35&gt;=2.65,D35&gt;=0.65,D35&lt;1.7,H35&lt;15.534,A35&gt;=5.55),5.1,IF(AND(H35&lt;11.325,G35&lt;0.657,H35&lt;13.42,B35&gt;=3.15,A35&lt;7.05,D35&gt;=1.7,H35&lt;15.534,A35&gt;=5.55),5.8,IF(AND(H35&gt;=11.325,G35&lt;0.657,H35&lt;13.42,B35&gt;=3.15,A35&lt;7.05,D35&gt;=1.7,H35&lt;15.534,A35&gt;=5.55),5.6,IF(AND(D35&gt;=0.35,G35&lt;0.782,G35&gt;=0.265,H35&lt;14.877,G35&lt;0.905,B35&lt;3.85,A35&gt;=4.75,D35&lt;0.8,A35&lt;5.55),1.633,IF(AND(B35&lt;2.85,G35&gt;=0.413,H35&gt;=7.47,D35&gt;=1.35,B35&gt;=2.65,D35&gt;=0.65,D35&lt;1.7,H35&lt;15.534,A35&gt;=5.55),4.6,IF(AND(D35&lt;0.15,D35&lt;0.35,G35&lt;0.782,G35&gt;=0.265,H35&lt;14.877,G35&lt;0.905,B35&lt;3.85,A35&gt;=4.75,D35&lt;0.8,A35&lt;5.55),1.5,IF(AND(D35&gt;=0.15,D35&lt;0.35,G35&lt;0.782,G35&gt;=0.265,H35&lt;14.877,G35&lt;0.905,B35&lt;3.85,A35&gt;=4.75,D35&lt;0.8,A35&lt;5.55),1.543,IF(AND(A35&gt;=6.8,B35&gt;=2.85,G35&gt;=0.413,H35&gt;=7.47,D35&gt;=1.35,B35&gt;=2.65,D35&gt;=0.65,D35&lt;1.7,H35&lt;15.534,A35&gt;=5.55),4.9,IF(AND(H35&lt;13.531,A35&lt;6.8,B35&gt;=2.85,G35&gt;=0.413,H35&gt;=7.47,D35&gt;=1.35,B35&gt;=2.65,D35&gt;=0.65,D35&lt;1.7,H35&lt;15.534,A35&gt;=5.55),4.5,IF(AND(H35&gt;=13.531,A35&lt;6.8,B35&gt;=2.85,G35&gt;=0.413,H35&gt;=7.47,D35&gt;=1.35,B35&gt;=2.65,D35&gt;=0.65,D35&lt;1.7,H35&lt;15.534,A35&gt;=5.55),4.7,"shouldnthappen")))))))))))))))))))))))))))))))))))))))</f>
        <v>1.425</v>
      </c>
      <c r="AZ35" s="1" t="n">
        <f aca="false">IF(AND(H35&gt;=15.371,B35&gt;=3.35),5.4,IF(AND(G35&gt;=0.851,H35&gt;=15.244,B35&lt;3.35),4.75,IF(AND(F35&gt;=2,H35&lt;15.371,B35&gt;=3.35),5.6,IF(AND(B35&lt;2.75,A35&lt;5.15,H35&lt;15.244,B35&lt;3.35),3.42,IF(AND(A35&gt;=7.25,G35&lt;0.851,H35&gt;=15.244,B35&lt;3.35),6.6,IF(AND(A35&lt;4.45,B35&gt;=2.75,A35&lt;5.15,H35&lt;15.244,B35&lt;3.35),1.1,IF(AND(G35&lt;0.527,A35&lt;7.25,G35&lt;0.851,H35&gt;=15.244,B35&lt;3.35),5.08,IF(AND(G35&gt;=0.527,A35&lt;7.25,G35&lt;0.851,H35&gt;=15.244,B35&lt;3.35),5.8,IF(AND(D35&gt;=0.35,B35&lt;3.7,F35&lt;2,H35&lt;15.371,B35&gt;=3.35),1.55,IF(AND(H35&lt;6.542,B35&gt;=3.7,F35&lt;2,H35&lt;15.371,B35&gt;=3.35),1.9,IF(AND(B35&lt;3.25,A35&gt;=4.45,B35&gt;=2.75,A35&lt;5.15,H35&lt;15.244,B35&lt;3.35),1.46,IF(AND(B35&gt;=3.25,A35&gt;=4.45,B35&gt;=2.75,A35&lt;5.15,H35&lt;15.244,B35&lt;3.35),1.7,IF(AND(H35&lt;13.654,B35&gt;=2.95,D35&lt;1.45,A35&gt;=5.15,H35&lt;15.244,B35&lt;3.35),4.3,IF(AND(H35&gt;=13.654,B35&gt;=2.95,D35&lt;1.45,A35&gt;=5.15,H35&lt;15.244,B35&lt;3.35),4.625,IF(AND(F35&gt;=2.5,D35&lt;1.75,D35&gt;=1.45,A35&gt;=5.15,H35&lt;15.244,B35&lt;3.35),5.3,IF(AND(G35&gt;=0.853,D35&gt;=1.75,D35&gt;=1.45,A35&gt;=5.15,H35&lt;15.244,B35&lt;3.35),5.15,IF(AND(D35&gt;=0.25,D35&lt;0.35,B35&lt;3.7,F35&lt;2,H35&lt;15.371,B35&gt;=3.35),1.3,IF(AND(B35&lt;3.85,H35&gt;=6.542,B35&gt;=3.7,F35&lt;2,H35&lt;15.371,B35&gt;=3.35),1.633,IF(AND(H35&lt;7.02,H35&lt;10.688,B35&lt;2.95,D35&lt;1.45,A35&gt;=5.15,H35&lt;15.244,B35&lt;3.35),3.98,IF(AND(G35&lt;0.338,H35&gt;=10.688,B35&lt;2.95,D35&lt;1.45,A35&gt;=5.15,H35&lt;15.244,B35&lt;3.35),4.22,IF(AND(G35&gt;=0.338,H35&gt;=10.688,B35&lt;2.95,D35&lt;1.45,A35&gt;=5.15,H35&lt;15.244,B35&lt;3.35),3.9,IF(AND(B35&lt;2.75,F35&lt;2.5,D35&lt;1.75,D35&gt;=1.45,A35&gt;=5.15,H35&lt;15.244,B35&lt;3.35),5.1,IF(AND(B35&gt;=2.75,F35&lt;2.5,D35&lt;1.75,D35&gt;=1.45,A35&gt;=5.15,H35&lt;15.244,B35&lt;3.35),4.74,IF(AND(A35&gt;=7,G35&lt;0.853,D35&gt;=1.75,D35&gt;=1.45,A35&gt;=5.15,H35&lt;15.244,B35&lt;3.35),6.5,IF(AND(G35&gt;=0.934,D35&lt;0.25,D35&lt;0.35,B35&lt;3.7,F35&lt;2,H35&lt;15.371,B35&gt;=3.35),1.7,IF(AND(D35&lt;0.25,B35&gt;=3.85,H35&gt;=6.542,B35&gt;=3.7,F35&lt;2,H35&lt;15.371,B35&gt;=3.35),1.5,IF(AND(D35&gt;=0.25,B35&gt;=3.85,H35&gt;=6.542,B35&gt;=3.7,F35&lt;2,H35&lt;15.371,B35&gt;=3.35),1.4,IF(AND(B35&lt;2.5,H35&gt;=7.02,H35&lt;10.688,B35&lt;2.95,D35&lt;1.45,A35&gt;=5.15,H35&lt;15.244,B35&lt;3.35),3.8,IF(AND(G35&gt;=0.74,A35&lt;7,G35&lt;0.853,D35&gt;=1.75,D35&gt;=1.45,A35&gt;=5.15,H35&lt;15.244,B35&lt;3.35),6,IF(AND(G35&gt;=0.61,G35&lt;0.934,D35&lt;0.25,D35&lt;0.35,B35&lt;3.7,F35&lt;2,H35&lt;15.371,B35&gt;=3.35),1.5,IF(AND(D35&lt;1.15,B35&gt;=2.5,H35&gt;=7.02,H35&lt;10.688,B35&lt;2.95,D35&lt;1.45,A35&gt;=5.15,H35&lt;15.244,B35&lt;3.35),3.5,IF(AND(D35&gt;=1.15,B35&gt;=2.5,H35&gt;=7.02,H35&lt;10.688,B35&lt;2.95,D35&lt;1.45,A35&gt;=5.15,H35&lt;15.244,B35&lt;3.35),3.6,IF(AND(G35&gt;=0.626,G35&lt;0.74,A35&lt;7,G35&lt;0.853,D35&gt;=1.75,D35&gt;=1.45,A35&gt;=5.15,H35&lt;15.244,B35&lt;3.35),4.9,IF(AND(H35&lt;13.641,G35&lt;0.61,G35&lt;0.934,D35&lt;0.25,D35&lt;0.35,B35&lt;3.7,F35&lt;2,H35&lt;15.371,B35&gt;=3.35),1.425,IF(AND(H35&gt;=13.641,G35&lt;0.61,G35&lt;0.934,D35&lt;0.25,D35&lt;0.35,B35&lt;3.7,F35&lt;2,H35&lt;15.371,B35&gt;=3.35),1.3,IF(AND(B35&lt;3.05,G35&lt;0.626,G35&lt;0.74,A35&lt;7,G35&lt;0.853,D35&gt;=1.75,D35&gt;=1.45,A35&gt;=5.15,H35&lt;15.244,B35&lt;3.35),5.475,IF(AND(B35&gt;=3.05,G35&lt;0.626,G35&lt;0.74,A35&lt;7,G35&lt;0.853,D35&gt;=1.75,D35&gt;=1.45,A35&gt;=5.15,H35&lt;15.244,B35&lt;3.35),5.633,"shouldnthappen")))))))))))))))))))))))))))))))))))))</f>
        <v>1.5</v>
      </c>
      <c r="BA35" s="1" t="n">
        <f aca="false">IF(AND(F35&gt;=2,B35&gt;=3.4),6.1,IF(AND(B35&lt;2.75,A35&lt;5.15,B35&lt;3.4),3.225,IF(AND(G35&gt;=0.821,F35&lt;2,B35&gt;=3.4),1.9,IF(AND(B35&gt;=3.2,B35&gt;=2.75,A35&lt;5.15,B35&lt;3.4),1.7,IF(AND(A35&lt;4.8,G35&lt;0.821,F35&lt;2,B35&gt;=3.4),1,IF(AND(G35&gt;=0.446,B35&lt;3.2,B35&gt;=2.75,A35&lt;5.15,B35&lt;3.4),1.1,IF(AND(G35&lt;0.356,D35&lt;1.45,A35&lt;6.25,A35&gt;=5.15,B35&lt;3.4),4.32,IF(AND(G35&lt;0.591,D35&gt;=1.45,A35&lt;6.25,A35&gt;=5.15,B35&lt;3.4),4.6,IF(AND(D35&lt;1.75,G35&lt;0.597,A35&gt;=6.25,A35&gt;=5.15,B35&lt;3.4),4.86,IF(AND(H35&gt;=16.472,G35&gt;=0.597,A35&gt;=6.25,A35&gt;=5.15,B35&lt;3.4),6.6,IF(AND(G35&lt;0.063,G35&lt;0.446,B35&lt;3.2,B35&gt;=2.75,A35&lt;5.15,B35&lt;3.4),1.4,IF(AND(A35&gt;=5.95,G35&gt;=0.356,D35&lt;1.45,A35&lt;6.25,A35&gt;=5.15,B35&lt;3.4),4.6,IF(AND(B35&gt;=2.9,G35&gt;=0.591,D35&gt;=1.45,A35&lt;6.25,A35&gt;=5.15,B35&lt;3.4),4.867,IF(AND(D35&gt;=2.4,H35&lt;16.472,G35&gt;=0.597,A35&gt;=6.25,A35&gt;=5.15,B35&lt;3.4),6,IF(AND(A35&lt;5.45,B35&gt;=3.85,A35&gt;=4.8,G35&lt;0.821,F35&lt;2,B35&gt;=3.4),1.3,IF(AND(A35&gt;=5.45,B35&gt;=3.85,A35&gt;=4.8,G35&lt;0.821,F35&lt;2,B35&gt;=3.4),1.45,IF(AND(H35&lt;14.273,G35&gt;=0.063,G35&lt;0.446,B35&lt;3.2,B35&gt;=2.75,A35&lt;5.15,B35&lt;3.4),1.5,IF(AND(H35&gt;=14.273,G35&gt;=0.063,G35&lt;0.446,B35&lt;3.2,B35&gt;=2.75,A35&lt;5.15,B35&lt;3.4),1.6,IF(AND(G35&gt;=0.572,A35&lt;5.95,G35&gt;=0.356,D35&lt;1.45,A35&lt;6.25,A35&gt;=5.15,B35&lt;3.4),3.9,IF(AND(G35&lt;0.827,B35&lt;2.9,G35&gt;=0.591,D35&gt;=1.45,A35&lt;6.25,A35&gt;=5.15,B35&lt;3.4),4.9,IF(AND(G35&gt;=0.827,B35&lt;2.9,G35&gt;=0.591,D35&gt;=1.45,A35&lt;6.25,A35&gt;=5.15,B35&lt;3.4),5.1,IF(AND(A35&gt;=7.2,B35&lt;3.05,D35&gt;=1.75,G35&lt;0.597,A35&gt;=6.25,A35&gt;=5.15,B35&lt;3.4),6.7,IF(AND(G35&lt;0.353,B35&gt;=3.05,D35&gt;=1.75,G35&lt;0.597,A35&gt;=6.25,A35&gt;=5.15,B35&lt;3.4),5.22,IF(AND(G35&gt;=0.353,B35&gt;=3.05,D35&gt;=1.75,G35&lt;0.597,A35&gt;=6.25,A35&gt;=5.15,B35&lt;3.4),5.65,IF(AND(A35&lt;6.55,D35&lt;2.4,H35&lt;16.472,G35&gt;=0.597,A35&gt;=6.25,A35&gt;=5.15,B35&lt;3.4),5.033,IF(AND(H35&lt;12.719,G35&lt;0.385,B35&lt;3.85,A35&gt;=4.8,G35&lt;0.821,F35&lt;2,B35&gt;=3.4),1.54,IF(AND(H35&gt;=12.719,G35&lt;0.385,B35&lt;3.85,A35&gt;=4.8,G35&lt;0.821,F35&lt;2,B35&gt;=3.4),1.3,IF(AND(B35&lt;3.6,G35&gt;=0.385,B35&lt;3.85,A35&gt;=4.8,G35&lt;0.821,F35&lt;2,B35&gt;=3.4),1.325,IF(AND(B35&gt;=3.6,G35&gt;=0.385,B35&lt;3.85,A35&gt;=4.8,G35&lt;0.821,F35&lt;2,B35&gt;=3.4),1.55,IF(AND(D35&lt;1.05,G35&lt;0.572,A35&lt;5.95,G35&gt;=0.356,D35&lt;1.45,A35&lt;6.25,A35&gt;=5.15,B35&lt;3.4),3.633,IF(AND(D35&gt;=2.15,A35&lt;7.2,B35&lt;3.05,D35&gt;=1.75,G35&lt;0.597,A35&gt;=6.25,A35&gt;=5.15,B35&lt;3.4),5.667,IF(AND(H35&lt;13.094,A35&gt;=6.55,D35&lt;2.4,H35&lt;16.472,G35&gt;=0.597,A35&gt;=6.25,A35&gt;=5.15,B35&lt;3.4),5.2,IF(AND(D35&lt;1.15,D35&gt;=1.05,G35&lt;0.572,A35&lt;5.95,G35&gt;=0.356,D35&lt;1.45,A35&lt;6.25,A35&gt;=5.15,B35&lt;3.4),3.8,IF(AND(D35&gt;=1.15,D35&gt;=1.05,G35&lt;0.572,A35&lt;5.95,G35&gt;=0.356,D35&lt;1.45,A35&lt;6.25,A35&gt;=5.15,B35&lt;3.4),3.9,IF(AND(G35&gt;=0.487,D35&lt;2.15,A35&lt;7.2,B35&lt;3.05,D35&gt;=1.75,G35&lt;0.597,A35&gt;=6.25,A35&gt;=5.15,B35&lt;3.4),5.8,IF(AND(A35&lt;6.8,H35&gt;=13.094,A35&gt;=6.55,D35&lt;2.4,H35&lt;16.472,G35&gt;=0.597,A35&gt;=6.25,A35&gt;=5.15,B35&lt;3.4),4.52,IF(AND(A35&gt;=6.8,H35&gt;=13.094,A35&gt;=6.55,D35&lt;2.4,H35&lt;16.472,G35&gt;=0.597,A35&gt;=6.25,A35&gt;=5.15,B35&lt;3.4),4.75,IF(AND(B35&lt;2.95,G35&lt;0.487,D35&lt;2.15,A35&lt;7.2,B35&lt;3.05,D35&gt;=1.75,G35&lt;0.597,A35&gt;=6.25,A35&gt;=5.15,B35&lt;3.4),5.6,IF(AND(B35&gt;=2.95,G35&lt;0.487,D35&lt;2.15,A35&lt;7.2,B35&lt;3.05,D35&gt;=1.75,G35&lt;0.597,A35&gt;=6.25,A35&gt;=5.15,B35&lt;3.4),5.5,"shouldnthappen")))))))))))))))))))))))))))))))))))))))</f>
        <v>1.3</v>
      </c>
      <c r="BB35" s="1" t="n">
        <f aca="false">IF(AND(A35&lt;4.35,B35&lt;3.25,F35&lt;1.5),1.1,IF(AND(H35&lt;14.005,A35&gt;=4.35,B35&lt;3.25,F35&lt;1.5),1.3,IF(AND(H35&gt;=14.005,A35&gt;=4.35,B35&lt;3.25,F35&lt;1.5),1.6,IF(AND(G35&gt;=0.905,A35&lt;5.15,B35&gt;=3.25,F35&lt;1.5),1.9,IF(AND(B35&lt;3.45,A35&gt;=5.15,B35&gt;=3.25,F35&lt;1.5),1.6,IF(AND(F35&gt;=2.5,D35&gt;=1.35,D35&lt;1.75,F35&gt;=1.5),4.867,IF(AND(A35&gt;=7.05,D35&gt;=2.05,D35&gt;=1.75,F35&gt;=1.5),6.35,IF(AND(D35&gt;=0.4,G35&lt;0.905,A35&lt;5.15,B35&gt;=3.25,F35&lt;1.5),1.65,IF(AND(B35&lt;3.6,B35&gt;=3.45,A35&gt;=5.15,B35&gt;=3.25,F35&lt;1.5),1.35,IF(AND(H35&lt;6.808,H35&lt;9.386,D35&lt;1.35,D35&lt;1.75,F35&gt;=1.5),4.05,IF(AND(H35&gt;=6.808,H35&lt;9.386,D35&lt;1.35,D35&lt;1.75,F35&gt;=1.5),3.46,IF(AND(B35&lt;2.45,F35&lt;2.5,D35&gt;=1.35,D35&lt;1.75,F35&gt;=1.5),4.5,IF(AND(H35&gt;=13.115,D35&lt;1.95,D35&lt;2.05,D35&gt;=1.75,F35&gt;=1.5),4.85,IF(AND(G35&lt;0.196,D35&gt;=1.95,D35&lt;2.05,D35&gt;=1.75,F35&gt;=1.5),6.7,IF(AND(G35&gt;=0.196,D35&gt;=1.95,D35&lt;2.05,D35&gt;=1.75,F35&gt;=1.5),5.12,IF(AND(H35&lt;10.925,D35&lt;0.4,G35&lt;0.905,A35&lt;5.15,B35&gt;=3.25,F35&lt;1.5),1.4,IF(AND(H35&gt;=10.925,D35&lt;0.4,G35&lt;0.905,A35&lt;5.15,B35&gt;=3.25,F35&lt;1.5),1.45,IF(AND(H35&lt;14.096,B35&gt;=3.6,B35&gt;=3.45,A35&gt;=5.15,B35&gt;=3.25,F35&lt;1.5),1.42,IF(AND(H35&gt;=14.096,B35&gt;=3.6,B35&gt;=3.45,A35&gt;=5.15,B35&gt;=3.25,F35&lt;1.5),1.7,IF(AND(B35&lt;2.45,D35&lt;1.15,H35&gt;=9.386,D35&lt;1.35,D35&lt;1.75,F35&gt;=1.5),3.6,IF(AND(B35&gt;=2.45,D35&lt;1.15,H35&gt;=9.386,D35&lt;1.35,D35&lt;1.75,F35&gt;=1.5),3.9,IF(AND(G35&lt;0.246,D35&gt;=1.15,H35&gt;=9.386,D35&lt;1.35,D35&lt;1.75,F35&gt;=1.5),4.4,IF(AND(B35&lt;2.75,B35&gt;=2.45,F35&lt;2.5,D35&gt;=1.35,D35&lt;1.75,F35&gt;=1.5),5.1,IF(AND(H35&lt;11.084,H35&lt;13.115,D35&lt;1.95,D35&lt;2.05,D35&gt;=1.75,F35&gt;=1.5),5.35,IF(AND(H35&gt;=11.084,H35&lt;13.115,D35&lt;1.95,D35&lt;2.05,D35&gt;=1.75,F35&gt;=1.5),5.7,IF(AND(H35&lt;15.52,D35&lt;2.25,A35&lt;7.05,D35&gt;=2.05,D35&gt;=1.75,F35&gt;=1.5),5.45,IF(AND(H35&gt;=15.52,D35&lt;2.25,A35&lt;7.05,D35&gt;=2.05,D35&gt;=1.75,F35&gt;=1.5),5.725,IF(AND(G35&gt;=0.775,D35&gt;=2.25,A35&lt;7.05,D35&gt;=2.05,D35&gt;=1.75,F35&gt;=1.5),5.2,IF(AND(D35&lt;1.25,G35&gt;=0.246,D35&gt;=1.15,H35&gt;=9.386,D35&lt;1.35,D35&lt;1.75,F35&gt;=1.5),4.05,IF(AND(A35&lt;5.85,B35&gt;=2.75,B35&gt;=2.45,F35&lt;2.5,D35&gt;=1.35,D35&lt;1.75,F35&gt;=1.5),4.5,IF(AND(B35&lt;3.3,G35&lt;0.775,D35&gt;=2.25,A35&lt;7.05,D35&gt;=2.05,D35&gt;=1.75,F35&gt;=1.5),5.64,IF(AND(B35&gt;=3.3,G35&lt;0.775,D35&gt;=2.25,A35&lt;7.05,D35&gt;=2.05,D35&gt;=1.75,F35&gt;=1.5),5.6,IF(AND(A35&lt;5.9,D35&gt;=1.25,G35&gt;=0.246,D35&gt;=1.15,H35&gt;=9.386,D35&lt;1.35,D35&lt;1.75,F35&gt;=1.5),4.2,IF(AND(A35&gt;=5.9,D35&gt;=1.25,G35&gt;=0.246,D35&gt;=1.15,H35&gt;=9.386,D35&lt;1.35,D35&lt;1.75,F35&gt;=1.5),4,IF(AND(G35&gt;=0.437,A35&gt;=5.85,B35&gt;=2.75,B35&gt;=2.45,F35&lt;2.5,D35&gt;=1.35,D35&lt;1.75,F35&gt;=1.5),4.75,IF(AND(H35&lt;9.446,G35&lt;0.437,A35&gt;=5.85,B35&gt;=2.75,B35&gt;=2.45,F35&lt;2.5,D35&gt;=1.35,D35&lt;1.75,F35&gt;=1.5),4.6,IF(AND(H35&gt;=9.446,G35&lt;0.437,A35&gt;=5.85,B35&gt;=2.75,B35&gt;=2.45,F35&lt;2.5,D35&gt;=1.35,D35&lt;1.75,F35&gt;=1.5),4.7,"shouldnthappen")))))))))))))))))))))))))))))))))))))</f>
        <v>1.42</v>
      </c>
      <c r="BC35" s="1" t="n">
        <f aca="false">IF(AND(G35&gt;=0.905,F35&lt;1.5),1.65,IF(AND(D35&gt;=0.45,G35&lt;0.905,F35&lt;1.5),1.65,IF(AND(A35&lt;5.15,D35&lt;1.55,F35&gt;=1.5),3.225,IF(AND(F35&gt;=2.5,A35&gt;=5.15,D35&lt;1.55,F35&gt;=1.5),5.05,IF(AND(H35&lt;5.767,A35&lt;7.05,D35&gt;=1.55,F35&gt;=1.5),4.5,IF(AND(D35&lt;1.7,A35&gt;=7.05,D35&gt;=1.55,F35&gt;=1.5),5.8,IF(AND(A35&gt;=5.3,G35&lt;0.207,D35&lt;0.45,G35&lt;0.905,F35&lt;1.5),1.3,IF(AND(D35&gt;=0.35,G35&gt;=0.207,D35&lt;0.45,G35&lt;0.905,F35&lt;1.5),1.5,IF(AND(G35&lt;0.155,D35&gt;=1.7,A35&gt;=7.05,D35&gt;=1.55,F35&gt;=1.5),6.7,IF(AND(G35&gt;=0.155,D35&gt;=1.7,A35&gt;=7.05,D35&gt;=1.55,F35&gt;=1.5),6.34,IF(AND(G35&lt;0.05,A35&lt;5.3,G35&lt;0.207,D35&lt;0.45,G35&lt;0.905,F35&lt;1.5),1.4,IF(AND(G35&gt;=0.05,A35&lt;5.3,G35&lt;0.207,D35&lt;0.45,G35&lt;0.905,F35&lt;1.5),1.5,IF(AND(A35&lt;4.5,D35&lt;0.35,G35&gt;=0.207,D35&lt;0.45,G35&lt;0.905,F35&lt;1.5),1.3,IF(AND(G35&lt;0.308,A35&lt;6.2,F35&lt;2.5,A35&gt;=5.15,D35&lt;1.55,F35&gt;=1.5),4.5,IF(AND(D35&lt;1.35,A35&gt;=6.2,F35&lt;2.5,A35&gt;=5.15,D35&lt;1.55,F35&gt;=1.5),4.367,IF(AND(D35&lt;1.85,A35&lt;6.15,H35&gt;=5.767,A35&lt;7.05,D35&gt;=1.55,F35&gt;=1.5),4.933,IF(AND(G35&gt;=0.558,A35&gt;=4.5,D35&lt;0.35,G35&gt;=0.207,D35&lt;0.45,G35&lt;0.905,F35&lt;1.5),1.5,IF(AND(H35&gt;=13.383,G35&gt;=0.308,A35&lt;6.2,F35&lt;2.5,A35&gt;=5.15,D35&lt;1.55,F35&gt;=1.5),4.7,IF(AND(H35&gt;=12.206,D35&gt;=1.35,A35&gt;=6.2,F35&lt;2.5,A35&gt;=5.15,D35&lt;1.55,F35&gt;=1.5),4.575,IF(AND(A35&lt;5.7,D35&gt;=1.85,A35&lt;6.15,H35&gt;=5.767,A35&lt;7.05,D35&gt;=1.55,F35&gt;=1.5),4.9,IF(AND(A35&gt;=5.7,D35&gt;=1.85,A35&lt;6.15,H35&gt;=5.767,A35&lt;7.05,D35&gt;=1.55,F35&gt;=1.5),5.1,IF(AND(G35&lt;0.079,G35&lt;0.364,A35&gt;=6.15,H35&gt;=5.767,A35&lt;7.05,D35&gt;=1.55,F35&gt;=1.5),5.6,IF(AND(G35&gt;=0.079,G35&lt;0.364,A35&gt;=6.15,H35&gt;=5.767,A35&lt;7.05,D35&gt;=1.55,F35&gt;=1.5),5.25,IF(AND(G35&gt;=0.447,G35&lt;0.558,A35&gt;=4.5,D35&lt;0.35,G35&gt;=0.207,D35&lt;0.45,G35&lt;0.905,F35&lt;1.5),1.3,IF(AND(B35&gt;=2.95,H35&lt;13.383,G35&gt;=0.308,A35&lt;6.2,F35&lt;2.5,A35&gt;=5.15,D35&lt;1.55,F35&gt;=1.5),4.6,IF(AND(B35&lt;2.65,H35&lt;12.206,D35&gt;=1.35,A35&gt;=6.2,F35&lt;2.5,A35&gt;=5.15,D35&lt;1.55,F35&gt;=1.5),4.9,IF(AND(D35&lt;2.45,A35&lt;6.6,G35&gt;=0.364,A35&gt;=6.15,H35&gt;=5.767,A35&lt;7.05,D35&gt;=1.55,F35&gt;=1.5),5.6,IF(AND(D35&gt;=2.45,A35&lt;6.6,G35&gt;=0.364,A35&gt;=6.15,H35&gt;=5.767,A35&lt;7.05,D35&gt;=1.55,F35&gt;=1.5),6,IF(AND(H35&lt;12.921,A35&gt;=6.6,G35&gt;=0.364,A35&gt;=6.15,H35&gt;=5.767,A35&lt;7.05,D35&gt;=1.55,F35&gt;=1.5),5.725,IF(AND(H35&gt;=12.921,A35&gt;=6.6,G35&gt;=0.364,A35&gt;=6.15,H35&gt;=5.767,A35&lt;7.05,D35&gt;=1.55,F35&gt;=1.5),5.367,IF(AND(B35&lt;3.15,G35&lt;0.447,G35&lt;0.558,A35&gt;=4.5,D35&lt;0.35,G35&gt;=0.207,D35&lt;0.45,G35&lt;0.905,F35&lt;1.5),1.5,IF(AND(B35&gt;=3.15,G35&lt;0.447,G35&lt;0.558,A35&gt;=4.5,D35&lt;0.35,G35&gt;=0.207,D35&lt;0.45,G35&lt;0.905,F35&lt;1.5),1.36,IF(AND(B35&gt;=2.85,B35&lt;2.95,H35&lt;13.383,G35&gt;=0.308,A35&lt;6.2,F35&lt;2.5,A35&gt;=5.15,D35&lt;1.55,F35&gt;=1.5),3.6,IF(AND(H35&lt;9.446,B35&gt;=2.65,H35&lt;12.206,D35&gt;=1.35,A35&gt;=6.2,F35&lt;2.5,A35&gt;=5.15,D35&lt;1.55,F35&gt;=1.5),4.6,IF(AND(H35&gt;=9.446,B35&gt;=2.65,H35&lt;12.206,D35&gt;=1.35,A35&gt;=6.2,F35&lt;2.5,A35&gt;=5.15,D35&lt;1.55,F35&gt;=1.5),4.7,IF(AND(D35&lt;1.2,B35&lt;2.85,B35&lt;2.95,H35&lt;13.383,G35&gt;=0.308,A35&lt;6.2,F35&lt;2.5,A35&gt;=5.15,D35&lt;1.55,F35&gt;=1.5),3.75,IF(AND(G35&lt;0.356,D35&gt;=1.2,B35&lt;2.85,B35&lt;2.95,H35&lt;13.383,G35&gt;=0.308,A35&lt;6.2,F35&lt;2.5,A35&gt;=5.15,D35&lt;1.55,F35&gt;=1.5),4.2,IF(AND(G35&gt;=0.356,D35&gt;=1.2,B35&lt;2.85,B35&lt;2.95,H35&lt;13.383,G35&gt;=0.308,A35&lt;6.2,F35&lt;2.5,A35&gt;=5.15,D35&lt;1.55,F35&gt;=1.5),3.96,"shouldnthappen"))))))))))))))))))))))))))))))))))))))</f>
        <v>1.5</v>
      </c>
      <c r="BD35" s="1" t="n">
        <f aca="false">IF(AND(B35&lt;2.7,A35&lt;5.3,B35&lt;3.15),3.42,IF(AND(F35&lt;2.5,A35&gt;=5.85,B35&gt;=3.15),4.7,IF(AND(A35&lt;4.35,B35&gt;=2.7,A35&lt;5.3,B35&lt;3.15),1.1,IF(AND(A35&gt;=4.35,B35&gt;=2.7,A35&lt;5.3,B35&lt;3.15),1.42,IF(AND(A35&gt;=7.05,F35&gt;=2.5,A35&gt;=5.3,B35&lt;3.15),6.067,IF(AND(D35&gt;=0.45,A35&lt;5.05,A35&lt;5.85,B35&gt;=3.15),1.6,IF(AND(B35&lt;3.35,A35&gt;=5.05,A35&lt;5.85,B35&gt;=3.15),1.7,IF(AND(A35&gt;=6.85,F35&gt;=2.5,A35&gt;=5.85,B35&gt;=3.15),6.22,IF(AND(D35&lt;1.25,D35&lt;1.35,F35&lt;2.5,A35&gt;=5.3,B35&lt;3.15),4.033,IF(AND(D35&gt;=1.25,D35&lt;1.35,F35&lt;2.5,A35&gt;=5.3,B35&lt;3.15),4.233,IF(AND(A35&lt;6.05,D35&gt;=1.35,F35&lt;2.5,A35&gt;=5.3,B35&lt;3.15),5.1,IF(AND(H35&gt;=13.29,A35&lt;7.05,F35&gt;=2.5,A35&gt;=5.3,B35&lt;3.15),4.96,IF(AND(G35&gt;=0.858,D35&lt;0.45,A35&lt;5.05,A35&lt;5.85,B35&gt;=3.15),1.3,IF(AND(D35&gt;=0.35,B35&gt;=3.35,A35&gt;=5.05,A35&lt;5.85,B35&gt;=3.15),1.4,IF(AND(B35&lt;3.25,A35&lt;6.85,F35&gt;=2.5,A35&gt;=5.85,B35&gt;=3.15),5.233,IF(AND(A35&gt;=6.8,A35&gt;=6.05,D35&gt;=1.35,F35&lt;2.5,A35&gt;=5.3,B35&lt;3.15),4.9,IF(AND(G35&gt;=0.622,H35&lt;13.29,A35&lt;7.05,F35&gt;=2.5,A35&gt;=5.3,B35&lt;3.15),5.067,IF(AND(H35&lt;8.834,G35&lt;0.858,D35&lt;0.45,A35&lt;5.05,A35&lt;5.85,B35&gt;=3.15),1.4,IF(AND(G35&lt;0.774,B35&gt;=3.25,A35&lt;6.85,F35&gt;=2.5,A35&gt;=5.85,B35&gt;=3.15),5.8,IF(AND(G35&gt;=0.774,B35&gt;=3.25,A35&lt;6.85,F35&gt;=2.5,A35&gt;=5.85,B35&gt;=3.15),5.4,IF(AND(H35&gt;=12.206,A35&lt;6.8,A35&gt;=6.05,D35&gt;=1.35,F35&lt;2.5,A35&gt;=5.3,B35&lt;3.15),4.5,IF(AND(G35&gt;=0.439,G35&lt;0.622,H35&lt;13.29,A35&lt;7.05,F35&gt;=2.5,A35&gt;=5.3,B35&lt;3.15),5.667,IF(AND(G35&lt;0.227,H35&gt;=8.834,G35&lt;0.858,D35&lt;0.45,A35&lt;5.05,A35&lt;5.85,B35&gt;=3.15),1.4,IF(AND(G35&gt;=0.227,H35&gt;=8.834,G35&lt;0.858,D35&lt;0.45,A35&lt;5.05,A35&lt;5.85,B35&gt;=3.15),1.3,IF(AND(G35&gt;=0.934,B35&lt;3.75,D35&lt;0.35,B35&gt;=3.35,A35&gt;=5.05,A35&lt;5.85,B35&gt;=3.15),1.7,IF(AND(G35&lt;0.823,B35&gt;=3.75,D35&lt;0.35,B35&gt;=3.35,A35&gt;=5.05,A35&lt;5.85,B35&gt;=3.15),1.55,IF(AND(G35&gt;=0.823,B35&gt;=3.75,D35&lt;0.35,B35&gt;=3.35,A35&gt;=5.05,A35&lt;5.85,B35&gt;=3.15),1.5,IF(AND(A35&lt;6.2,H35&lt;12.206,A35&lt;6.8,A35&gt;=6.05,D35&gt;=1.35,F35&lt;2.5,A35&gt;=5.3,B35&lt;3.15),4.6,IF(AND(A35&gt;=6.2,H35&lt;12.206,A35&lt;6.8,A35&gt;=6.05,D35&gt;=1.35,F35&lt;2.5,A35&gt;=5.3,B35&lt;3.15),4.74,IF(AND(H35&gt;=10.667,G35&lt;0.439,G35&lt;0.622,H35&lt;13.29,A35&lt;7.05,F35&gt;=2.5,A35&gt;=5.3,B35&lt;3.15),5.6,IF(AND(H35&lt;13.67,G35&lt;0.934,B35&lt;3.75,D35&lt;0.35,B35&gt;=3.35,A35&gt;=5.05,A35&lt;5.85,B35&gt;=3.15),1.48,IF(AND(H35&gt;=13.67,G35&lt;0.934,B35&lt;3.75,D35&lt;0.35,B35&gt;=3.35,A35&gt;=5.05,A35&lt;5.85,B35&gt;=3.15),1.3,IF(AND(G35&lt;0.301,H35&lt;10.667,G35&lt;0.439,G35&lt;0.622,H35&lt;13.29,A35&lt;7.05,F35&gt;=2.5,A35&gt;=5.3,B35&lt;3.15),5.2,IF(AND(G35&gt;=0.301,H35&lt;10.667,G35&lt;0.439,G35&lt;0.622,H35&lt;13.29,A35&lt;7.05,F35&gt;=2.5,A35&gt;=5.3,B35&lt;3.15),5.067,"shouldnthappen"))))))))))))))))))))))))))))))))))</f>
        <v>1.55</v>
      </c>
      <c r="BE35" s="1" t="n">
        <f aca="false">IF(AND(B35&gt;=3.85,A35&gt;=5.05,F35&lt;1.5),1.4,IF(AND(A35&lt;5.25,A35&lt;5.75,F35&gt;=1.5),3.15,IF(AND(A35&lt;4.95,B35&lt;3.15,A35&lt;5.05,F35&lt;1.5),1.46,IF(AND(A35&gt;=4.95,B35&lt;3.15,A35&lt;5.05,F35&lt;1.5),1.6,IF(AND(H35&lt;8.834,B35&gt;=3.15,A35&lt;5.05,F35&lt;1.5),1.4,IF(AND(D35&lt;0.25,B35&lt;3.85,A35&gt;=5.05,F35&lt;1.5),1.48,IF(AND(D35&gt;=0.25,B35&lt;3.85,A35&gt;=5.05,F35&lt;1.5),1.7,IF(AND(F35&gt;=2.5,A35&gt;=5.25,A35&lt;5.75,F35&gt;=1.5),4.9,IF(AND(H35&lt;12.45,H35&gt;=8.834,B35&gt;=3.15,A35&lt;5.05,F35&lt;1.5),1.25,IF(AND(H35&gt;=12.45,H35&gt;=8.834,B35&gt;=3.15,A35&lt;5.05,F35&lt;1.5),1.32,IF(AND(G35&lt;0.283,F35&lt;2.5,A35&gt;=5.25,A35&lt;5.75,F35&gt;=1.5),4.3,IF(AND(H35&lt;6.712,H35&lt;11.275,D35&lt;1.55,A35&gt;=5.75,F35&gt;=1.5),5,IF(AND(H35&lt;13.101,H35&gt;=11.275,D35&lt;1.55,A35&gt;=5.75,F35&gt;=1.5),3.933,IF(AND(H35&gt;=13.101,H35&gt;=11.275,D35&lt;1.55,A35&gt;=5.75,F35&gt;=1.5),4.5,IF(AND(A35&gt;=7.3,D35&lt;2.45,D35&gt;=1.55,A35&gt;=5.75,F35&gt;=1.5),6.7,IF(AND(B35&lt;3.45,D35&gt;=2.45,D35&gt;=1.55,A35&gt;=5.75,F35&gt;=1.5),5.925,IF(AND(B35&gt;=3.45,D35&gt;=2.45,D35&gt;=1.55,A35&gt;=5.75,F35&gt;=1.5),6.1,IF(AND(B35&gt;=2.8,G35&gt;=0.283,F35&lt;2.5,A35&gt;=5.25,A35&lt;5.75,F35&gt;=1.5),4.2,IF(AND(D35&lt;1.35,H35&gt;=6.712,H35&lt;11.275,D35&lt;1.55,A35&gt;=5.75,F35&gt;=1.5),4.35,IF(AND(D35&lt;1.05,B35&lt;2.8,G35&gt;=0.283,F35&lt;2.5,A35&gt;=5.25,A35&lt;5.75,F35&gt;=1.5),3.567,IF(AND(D35&gt;=1.05,B35&lt;2.8,G35&gt;=0.283,F35&lt;2.5,A35&gt;=5.25,A35&lt;5.75,F35&gt;=1.5),3.925,IF(AND(B35&lt;2.65,D35&gt;=1.35,H35&gt;=6.712,H35&lt;11.275,D35&lt;1.55,A35&gt;=5.75,F35&gt;=1.5),4.9,IF(AND(B35&gt;=2.65,D35&gt;=1.35,H35&gt;=6.712,H35&lt;11.275,D35&lt;1.55,A35&gt;=5.75,F35&gt;=1.5),4.625,IF(AND(H35&gt;=14.683,G35&gt;=0.628,A35&lt;7.3,D35&lt;2.45,D35&gt;=1.55,A35&gt;=5.75,F35&gt;=1.5),5.4,IF(AND(D35&lt;1.95,H35&lt;8.884,G35&lt;0.628,A35&lt;7.3,D35&lt;2.45,D35&gt;=1.55,A35&gt;=5.75,F35&gt;=1.5),5.1,IF(AND(D35&gt;=1.95,H35&lt;8.884,G35&lt;0.628,A35&lt;7.3,D35&lt;2.45,D35&gt;=1.55,A35&gt;=5.75,F35&gt;=1.5),5.22,IF(AND(A35&lt;6.05,H35&gt;=8.884,G35&lt;0.628,A35&lt;7.3,D35&lt;2.45,D35&gt;=1.55,A35&gt;=5.75,F35&gt;=1.5),5.1,IF(AND(G35&lt;0.817,H35&lt;14.683,G35&gt;=0.628,A35&lt;7.3,D35&lt;2.45,D35&gt;=1.55,A35&gt;=5.75,F35&gt;=1.5),4.967,IF(AND(G35&gt;=0.817,H35&lt;14.683,G35&gt;=0.628,A35&lt;7.3,D35&lt;2.45,D35&gt;=1.55,A35&gt;=5.75,F35&gt;=1.5),5.1,IF(AND(H35&lt;9.637,A35&gt;=6.05,H35&gt;=8.884,G35&lt;0.628,A35&lt;7.3,D35&lt;2.45,D35&gt;=1.55,A35&gt;=5.75,F35&gt;=1.5),5.9,IF(AND(D35&lt;1.85,H35&gt;=9.637,A35&gt;=6.05,H35&gt;=8.884,G35&lt;0.628,A35&lt;7.3,D35&lt;2.45,D35&gt;=1.55,A35&gt;=5.75,F35&gt;=1.5),5.733,IF(AND(G35&gt;=0.388,D35&gt;=1.85,H35&gt;=9.637,A35&gt;=6.05,H35&gt;=8.884,G35&lt;0.628,A35&lt;7.3,D35&lt;2.45,D35&gt;=1.55,A35&gt;=5.75,F35&gt;=1.5),5.64,IF(AND(B35&lt;2.95,G35&lt;0.388,D35&gt;=1.85,H35&gt;=9.637,A35&gt;=6.05,H35&gt;=8.884,G35&lt;0.628,A35&lt;7.3,D35&lt;2.45,D35&gt;=1.55,A35&gt;=5.75,F35&gt;=1.5),5.5,IF(AND(B35&gt;=2.95,G35&lt;0.388,D35&gt;=1.85,H35&gt;=9.637,A35&gt;=6.05,H35&gt;=8.884,G35&lt;0.628,A35&lt;7.3,D35&lt;2.45,D35&gt;=1.55,A35&gt;=5.75,F35&gt;=1.5),5.333,"shouldnthappen"))))))))))))))))))))))))))))))))))</f>
        <v>1.4</v>
      </c>
      <c r="BF35" s="1" t="n">
        <f aca="false">IF(AND(D35&gt;=0.35,F35&lt;1.5),1.65,IF(AND(H35&gt;=16.227,D35&gt;=1.55,F35&gt;=1.5),6.533,IF(AND(A35&gt;=5.45,G35&lt;0.174,D35&lt;0.35,F35&lt;1.5),1.7,IF(AND(D35&lt;0.15,G35&gt;=0.174,D35&lt;0.35,F35&lt;1.5),1.38,IF(AND(D35&gt;=1.15,D35&lt;1.25,D35&lt;1.55,F35&gt;=1.5),3.967,IF(AND(H35&lt;8.376,A35&lt;5.45,G35&lt;0.174,D35&lt;0.35,F35&lt;1.5),1.4,IF(AND(H35&gt;=8.376,A35&lt;5.45,G35&lt;0.174,D35&lt;0.35,F35&lt;1.5),1.5,IF(AND(B35&lt;3.1,D35&gt;=0.15,G35&gt;=0.174,D35&lt;0.35,F35&lt;1.5),1.475,IF(AND(H35&lt;10.258,D35&lt;1.15,D35&lt;1.25,D35&lt;1.55,F35&gt;=1.5),3.24,IF(AND(H35&gt;=10.258,D35&lt;1.15,D35&lt;1.25,D35&lt;1.55,F35&gt;=1.5),3.875,IF(AND(F35&gt;=2.5,H35&lt;10.927,D35&gt;=1.25,D35&lt;1.55,F35&gt;=1.5),5.05,IF(AND(D35&lt;1.35,H35&gt;=10.927,D35&gt;=1.25,D35&lt;1.55,F35&gt;=1.5),4.25,IF(AND(A35&gt;=6.95,D35&lt;1.75,H35&lt;16.227,D35&gt;=1.55,F35&gt;=1.5),5.8,IF(AND(B35&lt;3.3,B35&gt;=3.1,D35&gt;=0.15,G35&gt;=0.174,D35&lt;0.35,F35&lt;1.5),1.3,IF(AND(H35&lt;12.278,D35&gt;=1.35,H35&gt;=10.927,D35&gt;=1.25,D35&lt;1.55,F35&gt;=1.5),4.9,IF(AND(G35&lt;0.226,A35&lt;6.95,D35&lt;1.75,H35&lt;16.227,D35&gt;=1.55,F35&gt;=1.5),5,IF(AND(G35&gt;=0.226,A35&lt;6.95,D35&lt;1.75,H35&lt;16.227,D35&gt;=1.55,F35&gt;=1.5),4.62,IF(AND(H35&lt;9.35,B35&lt;2.95,D35&gt;=1.75,H35&lt;16.227,D35&gt;=1.55,F35&gt;=1.5),6.3,IF(AND(H35&gt;=9.35,B35&lt;2.95,D35&gt;=1.75,H35&lt;16.227,D35&gt;=1.55,F35&gt;=1.5),5.58,IF(AND(A35&lt;5.05,B35&gt;=3.3,B35&gt;=3.1,D35&gt;=0.15,G35&gt;=0.174,D35&lt;0.35,F35&lt;1.5),1.35,IF(AND(A35&gt;=5.05,B35&gt;=3.3,B35&gt;=3.1,D35&gt;=0.15,G35&gt;=0.174,D35&lt;0.35,F35&lt;1.5),1.46,IF(AND(B35&lt;2.8,A35&lt;5.65,F35&lt;2.5,H35&lt;10.927,D35&gt;=1.25,D35&lt;1.55,F35&gt;=1.5),4.075,IF(AND(B35&gt;=2.8,A35&lt;5.65,F35&lt;2.5,H35&lt;10.927,D35&gt;=1.25,D35&lt;1.55,F35&gt;=1.5),3.933,IF(AND(A35&lt;6.25,A35&gt;=5.65,F35&lt;2.5,H35&lt;10.927,D35&gt;=1.25,D35&lt;1.55,F35&gt;=1.5),4.533,IF(AND(A35&gt;=6.25,A35&gt;=5.65,F35&lt;2.5,H35&lt;10.927,D35&gt;=1.25,D35&lt;1.55,F35&gt;=1.5),4.3,IF(AND(A35&lt;6.5,H35&gt;=12.278,D35&gt;=1.35,H35&gt;=10.927,D35&gt;=1.25,D35&lt;1.55,F35&gt;=1.5),4.55,IF(AND(A35&gt;=6.5,H35&gt;=12.278,D35&gt;=1.35,H35&gt;=10.927,D35&gt;=1.25,D35&lt;1.55,F35&gt;=1.5),4.775,IF(AND(H35&lt;9.884,D35&lt;2.1,B35&gt;=2.95,D35&gt;=1.75,H35&lt;16.227,D35&gt;=1.55,F35&gt;=1.5),5.5,IF(AND(H35&gt;=9.884,D35&lt;2.1,B35&gt;=2.95,D35&gt;=1.75,H35&lt;16.227,D35&gt;=1.55,F35&gt;=1.5),5.1,IF(AND(H35&lt;10.393,D35&gt;=2.1,B35&gt;=2.95,D35&gt;=1.75,H35&lt;16.227,D35&gt;=1.55,F35&gt;=1.5),5.74,IF(AND(D35&lt;2.25,H35&gt;=10.393,D35&gt;=2.1,B35&gt;=2.95,D35&gt;=1.75,H35&lt;16.227,D35&gt;=1.55,F35&gt;=1.5),5.8,IF(AND(D35&gt;=2.25,H35&gt;=10.393,D35&gt;=2.1,B35&gt;=2.95,D35&gt;=1.75,H35&lt;16.227,D35&gt;=1.55,F35&gt;=1.5),5.4,"shouldnthappen"))))))))))))))))))))))))))))))))</f>
        <v>1.4</v>
      </c>
      <c r="BG35" s="1" t="n">
        <f aca="false">IF(AND(G35&lt;0.096,A35&lt;5.45),2.95,IF(AND(F35&gt;=1.5,G35&gt;=0.096,A35&lt;5.45),3,IF(AND(D35&lt;0.6,A35&lt;5.9,A35&gt;=5.45),1.4,IF(AND(F35&gt;=2.5,D35&gt;=0.6,A35&lt;5.9,A35&gt;=5.45),5.1,IF(AND(A35&lt;7.45,A35&gt;=7.05,A35&gt;=5.9,A35&gt;=5.45),6.167,IF(AND(B35&gt;=3.55,G35&lt;0.587,F35&lt;1.5,G35&gt;=0.096,A35&lt;5.45),1,IF(AND(A35&lt;5.05,G35&gt;=0.587,F35&lt;1.5,G35&gt;=0.096,A35&lt;5.45),1.35,IF(AND(B35&lt;2.75,D35&lt;1.7,A35&lt;7.05,A35&gt;=5.9,A35&gt;=5.45),4.9,IF(AND(A35&lt;6.2,D35&gt;=1.7,A35&lt;7.05,A35&gt;=5.9,A35&gt;=5.45),4.833,IF(AND(H35&lt;17.32,A35&gt;=7.45,A35&gt;=7.05,A35&gt;=5.9,A35&gt;=5.45),6.68,IF(AND(H35&gt;=17.32,A35&gt;=7.45,A35&gt;=7.05,A35&gt;=5.9,A35&gt;=5.45),6.4,IF(AND(G35&lt;0.161,B35&lt;3.55,G35&lt;0.587,F35&lt;1.5,G35&gt;=0.096,A35&lt;5.45),1.5,IF(AND(H35&lt;11.016,A35&gt;=5.05,G35&gt;=0.587,F35&lt;1.5,G35&gt;=0.096,A35&lt;5.45),1.633,IF(AND(H35&lt;11.001,G35&lt;0.372,F35&lt;2.5,D35&gt;=0.6,A35&lt;5.9,A35&gt;=5.45),4.133,IF(AND(H35&gt;=11.001,G35&lt;0.372,F35&lt;2.5,D35&gt;=0.6,A35&lt;5.9,A35&gt;=5.45),4.3,IF(AND(H35&lt;6.808,G35&gt;=0.372,F35&lt;2.5,D35&gt;=0.6,A35&lt;5.9,A35&gt;=5.45),4,IF(AND(A35&gt;=6.75,B35&gt;=2.75,D35&lt;1.7,A35&lt;7.05,A35&gt;=5.9,A35&gt;=5.45),4.84,IF(AND(H35&lt;12.467,G35&gt;=0.161,B35&lt;3.55,G35&lt;0.587,F35&lt;1.5,G35&gt;=0.096,A35&lt;5.45),1.3,IF(AND(D35&lt;0.25,H35&gt;=11.016,A35&gt;=5.05,G35&gt;=0.587,F35&lt;1.5,G35&gt;=0.096,A35&lt;5.45),1.52,IF(AND(D35&gt;=0.25,H35&gt;=11.016,A35&gt;=5.05,G35&gt;=0.587,F35&lt;1.5,G35&gt;=0.096,A35&lt;5.45),1.5,IF(AND(H35&lt;11.218,H35&gt;=6.808,G35&gt;=0.372,F35&lt;2.5,D35&gt;=0.6,A35&lt;5.9,A35&gt;=5.45),3.7,IF(AND(H35&gt;=11.218,H35&gt;=6.808,G35&gt;=0.372,F35&lt;2.5,D35&gt;=0.6,A35&lt;5.9,A35&gt;=5.45),3.9,IF(AND(B35&lt;2.95,A35&lt;6.75,B35&gt;=2.75,D35&lt;1.7,A35&lt;7.05,A35&gt;=5.9,A35&gt;=5.45),4.2,IF(AND(B35&gt;=2.95,A35&lt;6.75,B35&gt;=2.75,D35&lt;1.7,A35&lt;7.05,A35&gt;=5.9,A35&gt;=5.45),4.6,IF(AND(D35&gt;=2.45,A35&lt;6.85,A35&gt;=6.2,D35&gt;=1.7,A35&lt;7.05,A35&gt;=5.9,A35&gt;=5.45),5.9,IF(AND(G35&lt;0.312,A35&gt;=6.85,A35&gt;=6.2,D35&gt;=1.7,A35&lt;7.05,A35&gt;=5.9,A35&gt;=5.45),5.1,IF(AND(G35&gt;=0.312,A35&gt;=6.85,A35&gt;=6.2,D35&gt;=1.7,A35&lt;7.05,A35&gt;=5.9,A35&gt;=5.45),5.4,IF(AND(G35&lt;0.251,H35&gt;=12.467,G35&gt;=0.161,B35&lt;3.55,G35&lt;0.587,F35&lt;1.5,G35&gt;=0.096,A35&lt;5.45),1.35,IF(AND(G35&gt;=0.251,H35&gt;=12.467,G35&gt;=0.161,B35&lt;3.55,G35&lt;0.587,F35&lt;1.5,G35&gt;=0.096,A35&lt;5.45),1.467,IF(AND(G35&gt;=0.628,D35&lt;2.45,A35&lt;6.85,A35&gt;=6.2,D35&gt;=1.7,A35&lt;7.05,A35&gt;=5.9,A35&gt;=5.45),5.1,IF(AND(A35&gt;=6.75,G35&lt;0.628,D35&lt;2.45,A35&lt;6.85,A35&gt;=6.2,D35&gt;=1.7,A35&lt;7.05,A35&gt;=5.9,A35&gt;=5.45),5.9,IF(AND(H35&lt;11.824,A35&lt;6.75,G35&lt;0.628,D35&lt;2.45,A35&lt;6.85,A35&gt;=6.2,D35&gt;=1.7,A35&lt;7.05,A35&gt;=5.9,A35&gt;=5.45),5.44,IF(AND(H35&lt;14.378,H35&gt;=11.824,A35&lt;6.75,G35&lt;0.628,D35&lt;2.45,A35&lt;6.85,A35&gt;=6.2,D35&gt;=1.7,A35&lt;7.05,A35&gt;=5.9,A35&gt;=5.45),5.6,IF(AND(H35&gt;=14.378,H35&gt;=11.824,A35&lt;6.75,G35&lt;0.628,D35&lt;2.45,A35&lt;6.85,A35&gt;=6.2,D35&gt;=1.7,A35&lt;7.05,A35&gt;=5.9,A35&gt;=5.45),5.8,"shouldnthappen"))))))))))))))))))))))))))))))))))</f>
        <v>2.95</v>
      </c>
      <c r="BH35" s="1" t="n">
        <f aca="false">IF(AND(G35&gt;=0.905,F35&lt;1.5),1.8,IF(AND(H35&lt;5.523,G35&lt;0.905,F35&lt;1.5),1,IF(AND(D35&gt;=0.4,H35&gt;=5.523,G35&lt;0.905,F35&lt;1.5),1.7,IF(AND(G35&gt;=0.878,D35&lt;1.35,F35&lt;2.5,F35&gt;=1.5),4.4,IF(AND(A35&lt;5.4,D35&gt;=1.35,F35&lt;2.5,F35&gt;=1.5),3.9,IF(AND(G35&lt;0.177,B35&lt;3.15,F35&gt;=2.5,F35&gt;=1.5),6.15,IF(AND(H35&lt;10.393,B35&gt;=3.15,F35&gt;=2.5,F35&gt;=1.5),5.94,IF(AND(H35&gt;=10.393,B35&gt;=3.15,F35&gt;=2.5,F35&gt;=1.5),5.467,IF(AND(D35&gt;=1.25,G35&lt;0.878,D35&lt;1.35,F35&lt;2.5,F35&gt;=1.5),4.18,IF(AND(G35&gt;=0.709,A35&gt;=5.4,D35&gt;=1.35,F35&lt;2.5,F35&gt;=1.5),4.9,IF(AND(B35&lt;2.6,G35&gt;=0.177,B35&lt;3.15,F35&gt;=2.5,F35&gt;=1.5),4.8,IF(AND(A35&lt;4.35,A35&lt;5.05,D35&lt;0.4,H35&gt;=5.523,G35&lt;0.905,F35&lt;1.5),1.1,IF(AND(A35&gt;=5.6,A35&gt;=5.05,D35&lt;0.4,H35&gt;=5.523,G35&lt;0.905,F35&lt;1.5),1.7,IF(AND(D35&lt;1.05,D35&lt;1.25,G35&lt;0.878,D35&lt;1.35,F35&lt;2.5,F35&gt;=1.5),3.6,IF(AND(D35&gt;=1.55,G35&lt;0.709,A35&gt;=5.4,D35&gt;=1.35,F35&lt;2.5,F35&gt;=1.5),4.975,IF(AND(D35&lt;1.7,B35&gt;=2.6,G35&gt;=0.177,B35&lt;3.15,F35&gt;=2.5,F35&gt;=1.5),5.8,IF(AND(B35&lt;3.15,A35&gt;=4.35,A35&lt;5.05,D35&lt;0.4,H35&gt;=5.523,G35&lt;0.905,F35&lt;1.5),1.46,IF(AND(A35&gt;=5.45,A35&lt;5.6,A35&gt;=5.05,D35&lt;0.4,H35&gt;=5.523,G35&lt;0.905,F35&lt;1.5),1.35,IF(AND(H35&lt;10.974,D35&gt;=1.05,D35&lt;1.25,G35&lt;0.878,D35&lt;1.35,F35&lt;2.5,F35&gt;=1.5),3.8,IF(AND(H35&gt;=13.654,D35&lt;1.55,G35&lt;0.709,A35&gt;=5.4,D35&gt;=1.35,F35&lt;2.5,F35&gt;=1.5),4.725,IF(AND(A35&lt;4.5,B35&gt;=3.15,A35&gt;=4.35,A35&lt;5.05,D35&lt;0.4,H35&gt;=5.523,G35&lt;0.905,F35&lt;1.5),1.3,IF(AND(G35&lt;0.676,A35&lt;5.45,A35&lt;5.6,A35&gt;=5.05,D35&lt;0.4,H35&gt;=5.523,G35&lt;0.905,F35&lt;1.5),1.5,IF(AND(G35&gt;=0.676,A35&lt;5.45,A35&lt;5.6,A35&gt;=5.05,D35&lt;0.4,H35&gt;=5.523,G35&lt;0.905,F35&lt;1.5),1.55,IF(AND(A35&lt;5.7,H35&gt;=10.974,D35&gt;=1.05,D35&lt;1.25,G35&lt;0.878,D35&lt;1.35,F35&lt;2.5,F35&gt;=1.5),3.9,IF(AND(A35&gt;=5.7,H35&gt;=10.974,D35&gt;=1.05,D35&lt;1.25,G35&lt;0.878,D35&lt;1.35,F35&lt;2.5,F35&gt;=1.5),3.933,IF(AND(G35&gt;=0.644,H35&lt;13.654,D35&lt;1.55,G35&lt;0.709,A35&gt;=5.4,D35&gt;=1.35,F35&lt;2.5,F35&gt;=1.5),4.4,IF(AND(B35&lt;2.9,A35&lt;6.2,D35&gt;=1.7,B35&gt;=2.6,G35&gt;=0.177,B35&lt;3.15,F35&gt;=2.5,F35&gt;=1.5),5.02,IF(AND(B35&gt;=2.9,A35&lt;6.2,D35&gt;=1.7,B35&gt;=2.6,G35&gt;=0.177,B35&lt;3.15,F35&gt;=2.5,F35&gt;=1.5),4.8,IF(AND(D35&lt;2.2,A35&gt;=6.2,D35&gt;=1.7,B35&gt;=2.6,G35&gt;=0.177,B35&lt;3.15,F35&gt;=2.5,F35&gt;=1.5),5.325,IF(AND(D35&gt;=2.2,A35&gt;=6.2,D35&gt;=1.7,B35&gt;=2.6,G35&gt;=0.177,B35&lt;3.15,F35&gt;=2.5,F35&gt;=1.5),5.1,IF(AND(D35&lt;0.25,A35&gt;=4.5,B35&gt;=3.15,A35&gt;=4.35,A35&lt;5.05,D35&lt;0.4,H35&gt;=5.523,G35&lt;0.905,F35&lt;1.5),1.357,IF(AND(D35&gt;=0.25,A35&gt;=4.5,B35&gt;=3.15,A35&gt;=4.35,A35&lt;5.05,D35&lt;0.4,H35&gt;=5.523,G35&lt;0.905,F35&lt;1.5),1.333,IF(AND(H35&lt;10.723,G35&lt;0.644,H35&lt;13.654,D35&lt;1.55,G35&lt;0.709,A35&gt;=5.4,D35&gt;=1.35,F35&lt;2.5,F35&gt;=1.5),4.6,IF(AND(H35&gt;=10.723,G35&lt;0.644,H35&lt;13.654,D35&lt;1.55,G35&lt;0.709,A35&gt;=5.4,D35&gt;=1.35,F35&lt;2.5,F35&gt;=1.5),4.5,"shouldnthappen"))))))))))))))))))))))))))))))))))</f>
        <v>1.5</v>
      </c>
      <c r="BI35" s="1" t="n">
        <f aca="false">IF(AND(D35&gt;=0.8,A35&lt;5.45),3.9,IF(AND(D35&gt;=0.45,D35&lt;0.8,A35&lt;5.45),1.66,IF(AND(H35&lt;16.447,B35&gt;=3.45,A35&gt;=5.45),1.525,IF(AND(H35&gt;=16.447,B35&gt;=3.45,A35&gt;=5.45),6.4,IF(AND(H35&lt;5.245,D35&lt;0.45,D35&lt;0.8,A35&lt;5.45),1,IF(AND(A35&gt;=7.2,G35&lt;0.154,B35&lt;3.45,A35&gt;=5.45),6.7,IF(AND(D35&lt;1.65,A35&lt;7.2,G35&lt;0.154,B35&lt;3.45,A35&gt;=5.45),4.7,IF(AND(D35&gt;=1.65,A35&lt;7.2,G35&lt;0.154,B35&lt;3.45,A35&gt;=5.45),5.52,IF(AND(D35&gt;=0.25,A35&lt;5.05,H35&gt;=5.245,D35&lt;0.45,D35&lt;0.8,A35&lt;5.45),1.35,IF(AND(H35&lt;6.089,A35&gt;=5.05,H35&gt;=5.245,D35&lt;0.45,D35&lt;0.8,A35&lt;5.45),1.7,IF(AND(D35&lt;1.2,B35&lt;2.6,A35&lt;5.75,G35&gt;=0.154,B35&lt;3.45,A35&gt;=5.45),3.85,IF(AND(D35&gt;=1.2,B35&lt;2.6,A35&lt;5.75,G35&gt;=0.154,B35&lt;3.45,A35&gt;=5.45),4,IF(AND(D35&gt;=1.65,B35&gt;=2.6,A35&lt;5.75,G35&gt;=0.154,B35&lt;3.45,A35&gt;=5.45),4.9,IF(AND(G35&lt;0.353,F35&lt;2.5,A35&gt;=5.75,G35&gt;=0.154,B35&lt;3.45,A35&gt;=5.45),4.25,IF(AND(A35&gt;=7.25,F35&gt;=2.5,A35&gt;=5.75,G35&gt;=0.154,B35&lt;3.45,A35&gt;=5.45),6.45,IF(AND(H35&lt;11.218,D35&lt;0.25,A35&lt;5.05,H35&gt;=5.245,D35&lt;0.45,D35&lt;0.8,A35&lt;5.45),1.42,IF(AND(G35&lt;0.517,H35&gt;=6.089,A35&gt;=5.05,H35&gt;=5.245,D35&lt;0.45,D35&lt;0.8,A35&lt;5.45),1.44,IF(AND(G35&gt;=0.517,H35&gt;=6.089,A35&gt;=5.05,H35&gt;=5.245,D35&lt;0.45,D35&lt;0.8,A35&lt;5.45),1.54,IF(AND(H35&gt;=10.194,D35&lt;1.65,B35&gt;=2.6,A35&lt;5.75,G35&gt;=0.154,B35&lt;3.45,A35&gt;=5.45),4.35,IF(AND(B35&gt;=3.15,G35&gt;=0.353,F35&lt;2.5,A35&gt;=5.75,G35&gt;=0.154,B35&lt;3.45,A35&gt;=5.45),4.7,IF(AND(H35&lt;7.716,A35&lt;7.25,F35&gt;=2.5,A35&gt;=5.75,G35&gt;=0.154,B35&lt;3.45,A35&gt;=5.45),5.04,IF(AND(G35&lt;0.175,H35&gt;=11.218,D35&lt;0.25,A35&lt;5.05,H35&gt;=5.245,D35&lt;0.45,D35&lt;0.8,A35&lt;5.45),1.5,IF(AND(H35&lt;7.713,H35&lt;10.194,D35&lt;1.65,B35&gt;=2.6,A35&lt;5.75,G35&gt;=0.154,B35&lt;3.45,A35&gt;=5.45),4.1,IF(AND(H35&gt;=7.713,H35&lt;10.194,D35&lt;1.65,B35&gt;=2.6,A35&lt;5.75,G35&gt;=0.154,B35&lt;3.45,A35&gt;=5.45),4.2,IF(AND(B35&gt;=3.05,B35&lt;3.15,G35&gt;=0.353,F35&lt;2.5,A35&gt;=5.75,G35&gt;=0.154,B35&lt;3.45,A35&gt;=5.45),4.4,IF(AND(D35&gt;=2.45,H35&gt;=7.716,A35&lt;7.25,F35&gt;=2.5,A35&gt;=5.75,G35&gt;=0.154,B35&lt;3.45,A35&gt;=5.45),5.85,IF(AND(D35&lt;0.15,G35&gt;=0.175,H35&gt;=11.218,D35&lt;0.25,A35&lt;5.05,H35&gt;=5.245,D35&lt;0.45,D35&lt;0.8,A35&lt;5.45),1.1,IF(AND(H35&gt;=16.317,B35&lt;3.05,B35&lt;3.15,G35&gt;=0.353,F35&lt;2.5,A35&gt;=5.75,G35&gt;=0.154,B35&lt;3.45,A35&gt;=5.45),4.8,IF(AND(G35&gt;=0.857,D35&lt;2.45,H35&gt;=7.716,A35&lt;7.25,F35&gt;=2.5,A35&gt;=5.75,G35&gt;=0.154,B35&lt;3.45,A35&gt;=5.45),5.05,IF(AND(G35&lt;0.245,D35&gt;=0.15,G35&gt;=0.175,H35&gt;=11.218,D35&lt;0.25,A35&lt;5.05,H35&gt;=5.245,D35&lt;0.45,D35&lt;0.8,A35&lt;5.45),1.3,IF(AND(G35&gt;=0.245,D35&gt;=0.15,G35&gt;=0.175,H35&gt;=11.218,D35&lt;0.25,A35&lt;5.05,H35&gt;=5.245,D35&lt;0.45,D35&lt;0.8,A35&lt;5.45),1.22,IF(AND(B35&lt;2.85,H35&lt;16.317,B35&lt;3.05,B35&lt;3.15,G35&gt;=0.353,F35&lt;2.5,A35&gt;=5.75,G35&gt;=0.154,B35&lt;3.45,A35&gt;=5.45),4.6,IF(AND(B35&gt;=2.85,H35&lt;16.317,B35&lt;3.05,B35&lt;3.15,G35&gt;=0.353,F35&lt;2.5,A35&gt;=5.75,G35&gt;=0.154,B35&lt;3.45,A35&gt;=5.45),4.633,IF(AND(D35&lt;1.85,G35&lt;0.857,D35&lt;2.45,H35&gt;=7.716,A35&lt;7.25,F35&gt;=2.5,A35&gt;=5.75,G35&gt;=0.154,B35&lt;3.45,A35&gt;=5.45),5.8,IF(AND(H35&lt;11.297,D35&gt;=1.85,G35&lt;0.857,D35&lt;2.45,H35&gt;=7.716,A35&lt;7.25,F35&gt;=2.5,A35&gt;=5.75,G35&gt;=0.154,B35&lt;3.45,A35&gt;=5.45),5.3,IF(AND(G35&lt;0.388,H35&gt;=11.297,D35&gt;=1.85,G35&lt;0.857,D35&lt;2.45,H35&gt;=7.716,A35&lt;7.25,F35&gt;=2.5,A35&gt;=5.75,G35&gt;=0.154,B35&lt;3.45,A35&gt;=5.45),5.4,IF(AND(G35&gt;=0.388,H35&gt;=11.297,D35&gt;=1.85,G35&lt;0.857,D35&lt;2.45,H35&gt;=7.716,A35&lt;7.25,F35&gt;=2.5,A35&gt;=5.75,G35&gt;=0.154,B35&lt;3.45,A35&gt;=5.45),5.6,"shouldnthappen")))))))))))))))))))))))))))))))))))))</f>
        <v>1.44</v>
      </c>
      <c r="BJ35" s="1" t="n">
        <f aca="false">IF(AND(F35&gt;=2,B35&gt;=3.35),6.1,IF(AND(H35&gt;=12.719,F35&lt;1.5,B35&lt;3.35),1.567,IF(AND(H35&lt;5.245,F35&lt;2,B35&gt;=3.35),1,IF(AND(D35&lt;0.15,H35&lt;12.719,F35&lt;1.5,B35&lt;3.35),1.5,IF(AND(D35&gt;=0.35,H35&gt;=5.245,F35&lt;2,B35&gt;=3.35),1.6,IF(AND(A35&lt;4.9,D35&gt;=0.15,H35&lt;12.719,F35&lt;1.5,B35&lt;3.35),1.36,IF(AND(B35&lt;2.65,G35&lt;0.572,D35&lt;1.45,F35&gt;=1.5,B35&lt;3.35),3.5,IF(AND(A35&lt;6.1,F35&lt;2.5,D35&gt;=1.45,F35&gt;=1.5,B35&lt;3.35),5.1,IF(AND(G35&gt;=0.607,D35&lt;0.35,H35&gt;=5.245,F35&lt;2,B35&gt;=3.35),1.65,IF(AND(G35&lt;0.546,A35&gt;=4.9,D35&gt;=0.15,H35&lt;12.719,F35&lt;1.5,B35&lt;3.35),1.2,IF(AND(G35&gt;=0.546,A35&gt;=4.9,D35&gt;=0.15,H35&lt;12.719,F35&lt;1.5,B35&lt;3.35),1.4,IF(AND(A35&gt;=6.3,B35&gt;=2.65,G35&lt;0.572,D35&lt;1.45,F35&gt;=1.5,B35&lt;3.35),4.8,IF(AND(D35&lt;1.15,B35&lt;2.85,G35&gt;=0.572,D35&lt;1.45,F35&gt;=1.5,B35&lt;3.35),3.9,IF(AND(B35&gt;=3.15,B35&gt;=2.85,G35&gt;=0.572,D35&lt;1.45,F35&gt;=1.5,B35&lt;3.35),4.7,IF(AND(B35&lt;2.95,A35&gt;=6.1,F35&lt;2.5,D35&gt;=1.45,F35&gt;=1.5,B35&lt;3.35),4.533,IF(AND(B35&gt;=2.95,A35&gt;=6.1,F35&lt;2.5,D35&gt;=1.45,F35&gt;=1.5,B35&lt;3.35),4.75,IF(AND(A35&gt;=6.7,G35&lt;0.107,F35&gt;=2.5,D35&gt;=1.45,F35&gt;=1.5,B35&lt;3.35),5.7,IF(AND(G35&gt;=0.385,G35&lt;0.607,D35&lt;0.35,H35&gt;=5.245,F35&lt;2,B35&gt;=3.35),1.325,IF(AND(D35&lt;1.25,A35&lt;6.3,B35&gt;=2.65,G35&lt;0.572,D35&lt;1.45,F35&gt;=1.5,B35&lt;3.35),4,IF(AND(D35&gt;=1.25,A35&lt;6.3,B35&gt;=2.65,G35&lt;0.572,D35&lt;1.45,F35&gt;=1.5,B35&lt;3.35),4.18,IF(AND(G35&lt;0.907,D35&gt;=1.15,B35&lt;2.85,G35&gt;=0.572,D35&lt;1.45,F35&gt;=1.5,B35&lt;3.35),4,IF(AND(G35&gt;=0.907,D35&gt;=1.15,B35&lt;2.85,G35&gt;=0.572,D35&lt;1.45,F35&gt;=1.5,B35&lt;3.35),4.4,IF(AND(H35&lt;8.326,B35&lt;3.15,B35&gt;=2.85,G35&gt;=0.572,D35&lt;1.45,F35&gt;=1.5,B35&lt;3.35),3.6,IF(AND(H35&gt;=8.326,B35&lt;3.15,B35&gt;=2.85,G35&gt;=0.572,D35&lt;1.45,F35&gt;=1.5,B35&lt;3.35),4.48,IF(AND(B35&lt;2.95,A35&lt;6.7,G35&lt;0.107,F35&gt;=2.5,D35&gt;=1.45,F35&gt;=1.5,B35&lt;3.35),5.6,IF(AND(B35&gt;=2.95,A35&lt;6.7,G35&lt;0.107,F35&gt;=2.5,D35&gt;=1.45,F35&gt;=1.5,B35&lt;3.35),5.5,IF(AND(G35&lt;0.205,G35&lt;0.432,G35&gt;=0.107,F35&gt;=2.5,D35&gt;=1.45,F35&gt;=1.5,B35&lt;3.35),5.3,IF(AND(B35&gt;=3.05,G35&gt;=0.432,G35&gt;=0.107,F35&gt;=2.5,D35&gt;=1.45,F35&gt;=1.5,B35&lt;3.35),5.86,IF(AND(H35&gt;=14.057,G35&lt;0.385,G35&lt;0.607,D35&lt;0.35,H35&gt;=5.245,F35&lt;2,B35&gt;=3.35),1.7,IF(AND(D35&lt;1.7,G35&gt;=0.205,G35&lt;0.432,G35&gt;=0.107,F35&gt;=2.5,D35&gt;=1.45,F35&gt;=1.5,B35&lt;3.35),5,IF(AND(G35&lt;0.779,B35&lt;3.05,G35&gt;=0.432,G35&gt;=0.107,F35&gt;=2.5,D35&gt;=1.45,F35&gt;=1.5,B35&lt;3.35),4.9,IF(AND(G35&gt;=0.779,B35&lt;3.05,G35&gt;=0.432,G35&gt;=0.107,F35&gt;=2.5,D35&gt;=1.45,F35&gt;=1.5,B35&lt;3.35),5.533,IF(AND(D35&gt;=0.25,H35&lt;14.057,G35&lt;0.385,G35&lt;0.607,D35&lt;0.35,H35&gt;=5.245,F35&lt;2,B35&gt;=3.35),1.4,IF(AND(B35&lt;2.85,D35&gt;=1.7,G35&gt;=0.205,G35&lt;0.432,G35&gt;=0.107,F35&gt;=2.5,D35&gt;=1.45,F35&gt;=1.5,B35&lt;3.35),5.1,IF(AND(B35&gt;=2.85,D35&gt;=1.7,G35&gt;=0.205,G35&lt;0.432,G35&gt;=0.107,F35&gt;=2.5,D35&gt;=1.45,F35&gt;=1.5,B35&lt;3.35),5.15,IF(AND(A35&lt;5.1,D35&lt;0.25,H35&lt;14.057,G35&lt;0.385,G35&lt;0.607,D35&lt;0.35,H35&gt;=5.245,F35&lt;2,B35&gt;=3.35),1.4,IF(AND(A35&gt;=5.1,D35&lt;0.25,H35&lt;14.057,G35&lt;0.385,G35&lt;0.607,D35&lt;0.35,H35&gt;=5.245,F35&lt;2,B35&gt;=3.35),1.5,"shouldnthappen")))))))))))))))))))))))))))))))))))))</f>
        <v>1.5</v>
      </c>
    </row>
    <row r="36" customFormat="false" ht="13.8" hidden="false" customHeight="false" outlineLevel="0" collapsed="false">
      <c r="A36" s="1" t="n">
        <v>5.5</v>
      </c>
      <c r="B36" s="1" t="n">
        <v>4.2</v>
      </c>
      <c r="C36" s="1" t="n">
        <v>1.4</v>
      </c>
      <c r="D36" s="1" t="n">
        <v>0.2</v>
      </c>
      <c r="E36" s="1" t="s">
        <v>94</v>
      </c>
      <c r="F36" s="1" t="n">
        <v>1</v>
      </c>
      <c r="G36" s="1" t="n">
        <v>0.541925169760361</v>
      </c>
      <c r="H36" s="16" t="n">
        <v>6.51083028828725</v>
      </c>
      <c r="I36" s="11" t="n">
        <f aca="false">C36</f>
        <v>1.4</v>
      </c>
      <c r="J36" s="1" t="n">
        <f aca="false">AVERAGE(M36:BJ36)</f>
        <v>1.53332</v>
      </c>
      <c r="K36" s="15" t="n">
        <f aca="false">1-SQRT(VAR(M36:BJ36, I36)) / AVERAGE(M36:BJ36)</f>
        <v>0.685650244313517</v>
      </c>
      <c r="L36" s="1" t="n">
        <f aca="false">(J36-I36)/I36</f>
        <v>0.0952285714285715</v>
      </c>
      <c r="M36" s="1" t="n">
        <f aca="false">IF(AND(H36&gt;=16.241,B36&gt;=3.35),6.4,IF(AND(D36&gt;=0.75,A36&lt;5.15,B36&lt;3.35),4.1,IF(AND(D36&gt;=1.5,H36&lt;16.241,B36&gt;=3.35),5.767,IF(AND(B36&gt;=3.25,D36&lt;0.75,A36&lt;5.15,B36&lt;3.35),1.58,IF(AND(A36&lt;4.95,D36&lt;1.5,H36&lt;16.241,B36&gt;=3.35),1.4,IF(AND(A36&lt;4.5,B36&lt;3.25,D36&lt;0.75,A36&lt;5.15,B36&lt;3.35),1.26,IF(AND(A36&gt;=4.5,B36&lt;3.25,D36&lt;0.75,A36&lt;5.15,B36&lt;3.35),1.48,IF(AND(G36&lt;0.356,H36&lt;12.557,D36&lt;1.45,A36&gt;=5.15,B36&lt;3.35),4.267,IF(AND(D36&lt;1.25,H36&gt;=12.557,D36&lt;1.45,A36&gt;=5.15,B36&lt;3.35),4.05,IF(AND(D36&gt;=1.35,G36&gt;=0.356,H36&lt;12.557,D36&lt;1.45,A36&gt;=5.15,B36&lt;3.35),4.25,IF(AND(H36&lt;15.086,D36&gt;=1.25,H36&gt;=12.557,D36&lt;1.45,A36&gt;=5.15,B36&lt;3.35),4.4,IF(AND(F36&lt;2.5,G36&gt;=0.44,D36&lt;2.05,D36&gt;=1.45,A36&gt;=5.15,B36&lt;3.35),4.7,IF(AND(H36&lt;10.391,B36&lt;3.15,D36&gt;=2.05,D36&gt;=1.45,A36&gt;=5.15,B36&lt;3.35),5.1,IF(AND(G36&lt;0.505,B36&gt;=3.15,D36&gt;=2.05,D36&gt;=1.45,A36&gt;=5.15,B36&lt;3.35),5.7,IF(AND(G36&gt;=0.505,B36&gt;=3.15,D36&gt;=2.05,D36&gt;=1.45,A36&gt;=5.15,B36&lt;3.35),5.95,IF(AND(D36&gt;=0.5,G36&lt;0.905,A36&gt;=4.95,D36&lt;1.5,H36&lt;16.241,B36&gt;=3.35),1.6,IF(AND(B36&lt;3.6,G36&gt;=0.905,A36&gt;=4.95,D36&lt;1.5,H36&lt;16.241,B36&gt;=3.35),1.7,IF(AND(B36&gt;=3.6,G36&gt;=0.905,A36&gt;=4.95,D36&lt;1.5,H36&lt;16.241,B36&gt;=3.35),1.767,IF(AND(A36&gt;=5.7,D36&lt;1.35,G36&gt;=0.356,H36&lt;12.557,D36&lt;1.45,A36&gt;=5.15,B36&lt;3.35),3.9,IF(AND(A36&lt;6.35,H36&gt;=15.086,D36&gt;=1.25,H36&gt;=12.557,D36&lt;1.45,A36&gt;=5.15,B36&lt;3.35),4.7,IF(AND(A36&gt;=6.35,H36&gt;=15.086,D36&gt;=1.25,H36&gt;=12.557,D36&lt;1.45,A36&gt;=5.15,B36&lt;3.35),4.6,IF(AND(H36&lt;9.252,D36&lt;1.55,G36&lt;0.44,D36&lt;2.05,D36&gt;=1.45,A36&gt;=5.15,B36&lt;3.35),5.08,IF(AND(H36&gt;=9.252,D36&lt;1.55,G36&lt;0.44,D36&lt;2.05,D36&gt;=1.45,A36&gt;=5.15,B36&lt;3.35),4.7,IF(AND(H36&lt;8.477,D36&gt;=1.55,G36&lt;0.44,D36&lt;2.05,D36&gt;=1.45,A36&gt;=5.15,B36&lt;3.35),5.1,IF(AND(H36&gt;=8.477,D36&gt;=1.55,G36&lt;0.44,D36&lt;2.05,D36&gt;=1.45,A36&gt;=5.15,B36&lt;3.35),5.4,IF(AND(H36&lt;8.435,F36&gt;=2.5,G36&gt;=0.44,D36&lt;2.05,D36&gt;=1.45,A36&gt;=5.15,B36&lt;3.35),5.1,IF(AND(H36&gt;=8.435,F36&gt;=2.5,G36&gt;=0.44,D36&lt;2.05,D36&gt;=1.45,A36&gt;=5.15,B36&lt;3.35),4.86,IF(AND(G36&lt;0.543,H36&gt;=10.391,B36&lt;3.15,D36&gt;=2.05,D36&gt;=1.45,A36&gt;=5.15,B36&lt;3.35),5.56,IF(AND(G36&gt;=0.543,H36&gt;=10.391,B36&lt;3.15,D36&gt;=2.05,D36&gt;=1.45,A36&gt;=5.15,B36&lt;3.35),5.8,IF(AND(A36&lt;5.05,D36&lt;0.5,G36&lt;0.905,A36&gt;=4.95,D36&lt;1.5,H36&lt;16.241,B36&gt;=3.35),1.3,IF(AND(H36&lt;6.583,A36&lt;5.7,D36&lt;1.35,G36&gt;=0.356,H36&lt;12.557,D36&lt;1.45,A36&gt;=5.15,B36&lt;3.35),4,IF(AND(G36&lt;0.585,A36&gt;=5.05,D36&lt;0.5,G36&lt;0.905,A36&gt;=4.95,D36&lt;1.5,H36&lt;16.241,B36&gt;=3.35),1.475,IF(AND(G36&lt;0.62,H36&gt;=6.583,A36&lt;5.7,D36&lt;1.35,G36&gt;=0.356,H36&lt;12.557,D36&lt;1.45,A36&gt;=5.15,B36&lt;3.35),3.75,IF(AND(G36&gt;=0.62,H36&gt;=6.583,A36&lt;5.7,D36&lt;1.35,G36&gt;=0.356,H36&lt;12.557,D36&lt;1.45,A36&gt;=5.15,B36&lt;3.35),3.6,IF(AND(B36&lt;3.75,G36&gt;=0.585,A36&gt;=5.05,D36&lt;0.5,G36&lt;0.905,A36&gt;=4.95,D36&lt;1.5,H36&lt;16.241,B36&gt;=3.35),1.5,IF(AND(B36&gt;=3.75,G36&gt;=0.585,A36&gt;=5.05,D36&lt;0.5,G36&lt;0.905,A36&gt;=4.95,D36&lt;1.5,H36&lt;16.241,B36&gt;=3.35),1.6,"shouldnthappen"))))))))))))))))))))))))))))))))))))</f>
        <v>1.475</v>
      </c>
      <c r="N36" s="1" t="n">
        <f aca="false">IF(AND(H36&lt;5.245,B36&lt;3.65,F36&lt;1.5),1,IF(AND(H36&gt;=14.096,B36&gt;=3.65,F36&lt;1.5),1.65,IF(AND(A36&gt;=5.45,H36&gt;=5.245,B36&lt;3.65,F36&lt;1.5),1.3,IF(AND(H36&gt;=13.586,H36&lt;14.096,B36&gt;=3.65,F36&lt;1.5),1.3,IF(AND(H36&lt;10.258,D36&lt;1.25,F36&lt;2.5,F36&gt;=1.5),3.38,IF(AND(H36&lt;6.982,D36&gt;=1.25,F36&lt;2.5,F36&gt;=1.5),3.96,IF(AND(H36&gt;=13.646,D36&lt;2.05,F36&gt;=2.5,F36&gt;=1.5),6.1,IF(AND(B36&lt;3.05,A36&lt;5.45,H36&gt;=5.245,B36&lt;3.65,F36&lt;1.5),1.375,IF(AND(H36&lt;6.543,H36&lt;13.586,H36&lt;14.096,B36&gt;=3.65,F36&lt;1.5),1.4,IF(AND(H36&gt;=6.543,H36&lt;13.586,H36&lt;14.096,B36&gt;=3.65,F36&lt;1.5),1.5,IF(AND(H36&lt;11.522,H36&gt;=10.258,D36&lt;1.25,F36&lt;2.5,F36&gt;=1.5),3.733,IF(AND(H36&gt;=11.522,H36&gt;=10.258,D36&lt;1.25,F36&lt;2.5,F36&gt;=1.5),3.92,IF(AND(H36&lt;5.767,H36&lt;13.646,D36&lt;2.05,F36&gt;=2.5,F36&gt;=1.5),4.5,IF(AND(A36&lt;6.8,B36&lt;3.15,D36&gt;=2.05,F36&gt;=2.5,F36&gt;=1.5),5.6,IF(AND(A36&gt;=6.8,B36&lt;3.15,D36&gt;=2.05,F36&gt;=2.5,F36&gt;=1.5),5.1,IF(AND(B36&lt;3.25,B36&gt;=3.15,D36&gt;=2.05,F36&gt;=2.5,F36&gt;=1.5),5.8,IF(AND(B36&gt;=3.25,B36&gt;=3.15,D36&gt;=2.05,F36&gt;=2.5,F36&gt;=1.5),5.65,IF(AND(B36&lt;3.15,B36&gt;=3.05,A36&lt;5.45,H36&gt;=5.245,B36&lt;3.65,F36&lt;1.5),1.5,IF(AND(G36&gt;=0.735,H36&lt;13.665,H36&gt;=6.982,D36&gt;=1.25,F36&lt;2.5,F36&gt;=1.5),4.2,IF(AND(H36&lt;14.03,H36&gt;=13.665,H36&gt;=6.982,D36&gt;=1.25,F36&lt;2.5,F36&gt;=1.5),4.8,IF(AND(A36&gt;=6.6,H36&gt;=5.767,H36&lt;13.646,D36&lt;2.05,F36&gt;=2.5,F36&gt;=1.5),6.05,IF(AND(G36&gt;=0.934,B36&gt;=3.15,B36&gt;=3.05,A36&lt;5.45,H36&gt;=5.245,B36&lt;3.65,F36&lt;1.5),1.7,IF(AND(D36&gt;=1.55,G36&lt;0.735,H36&lt;13.665,H36&gt;=6.982,D36&gt;=1.25,F36&lt;2.5,F36&gt;=1.5),5.1,IF(AND(D36&lt;1.45,H36&gt;=14.03,H36&gt;=13.665,H36&gt;=6.982,D36&gt;=1.25,F36&lt;2.5,F36&gt;=1.5),4.7,IF(AND(D36&gt;=1.45,H36&gt;=14.03,H36&gt;=13.665,H36&gt;=6.982,D36&gt;=1.25,F36&lt;2.5,F36&gt;=1.5),4.5,IF(AND(A36&gt;=6.2,A36&lt;6.6,H36&gt;=5.767,H36&lt;13.646,D36&lt;2.05,F36&gt;=2.5,F36&gt;=1.5),5.325,IF(AND(B36&lt;3.25,G36&lt;0.934,B36&gt;=3.15,B36&gt;=3.05,A36&lt;5.45,H36&gt;=5.245,B36&lt;3.65,F36&lt;1.5),1.3,IF(AND(D36&lt;1.35,D36&lt;1.55,G36&lt;0.735,H36&lt;13.665,H36&gt;=6.982,D36&gt;=1.25,F36&lt;2.5,F36&gt;=1.5),4.25,IF(AND(H36&lt;8.435,A36&lt;6.2,A36&lt;6.6,H36&gt;=5.767,H36&lt;13.646,D36&lt;2.05,F36&gt;=2.5,F36&gt;=1.5),5.1,IF(AND(H36&gt;=8.435,A36&lt;6.2,A36&lt;6.6,H36&gt;=5.767,H36&lt;13.646,D36&lt;2.05,F36&gt;=2.5,F36&gt;=1.5),4.9,IF(AND(A36&gt;=5.15,B36&gt;=3.25,G36&lt;0.934,B36&gt;=3.15,B36&gt;=3.05,A36&lt;5.45,H36&gt;=5.245,B36&lt;3.65,F36&lt;1.5),1.5,IF(AND(B36&lt;2.9,D36&gt;=1.35,D36&lt;1.55,G36&lt;0.735,H36&lt;13.665,H36&gt;=6.982,D36&gt;=1.25,F36&lt;2.5,F36&gt;=1.5),4.6,IF(AND(B36&gt;=2.9,D36&gt;=1.35,D36&lt;1.55,G36&lt;0.735,H36&lt;13.665,H36&gt;=6.982,D36&gt;=1.25,F36&lt;2.5,F36&gt;=1.5),4.52,IF(AND(G36&gt;=0.862,A36&lt;5.15,B36&gt;=3.25,G36&lt;0.934,B36&gt;=3.15,B36&gt;=3.05,A36&lt;5.45,H36&gt;=5.245,B36&lt;3.65,F36&lt;1.5),1.5,IF(AND(H36&lt;9.35,G36&lt;0.862,A36&lt;5.15,B36&gt;=3.25,G36&lt;0.934,B36&gt;=3.15,B36&gt;=3.05,A36&lt;5.45,H36&gt;=5.245,B36&lt;3.65,F36&lt;1.5),1.38,IF(AND(H36&gt;=9.35,G36&lt;0.862,A36&lt;5.15,B36&gt;=3.25,G36&lt;0.934,B36&gt;=3.15,B36&gt;=3.05,A36&lt;5.45,H36&gt;=5.245,B36&lt;3.65,F36&lt;1.5),1.4,"shouldnthappen"))))))))))))))))))))))))))))))))))))</f>
        <v>1.4</v>
      </c>
      <c r="O36" s="1" t="n">
        <f aca="false">IF(AND(B36&lt;2.75,A36&lt;5.55),3.96,IF(AND(H36&lt;9.205,A36&lt;5.9,A36&gt;=5.55),3.85,IF(AND(A36&lt;4.35,D36&lt;0.35,B36&gt;=2.75,A36&lt;5.55),1.1,IF(AND(B36&lt;3.65,D36&gt;=0.35,B36&gt;=2.75,A36&lt;5.55),1.65,IF(AND(B36&gt;=3.65,D36&gt;=0.35,B36&gt;=2.75,A36&lt;5.55),1.9,IF(AND(G36&gt;=0.732,H36&gt;=9.205,A36&lt;5.9,A36&gt;=5.55),4.9,IF(AND(G36&lt;0.273,G36&lt;0.732,H36&gt;=9.205,A36&lt;5.9,A36&gt;=5.55),4.5,IF(AND(A36&lt;6.3,G36&lt;0.422,F36&lt;2.5,A36&gt;=5.9,A36&gt;=5.55),5.1,IF(AND(A36&gt;=6.3,G36&lt;0.422,F36&lt;2.5,A36&gt;=5.9,A36&gt;=5.55),4.76,IF(AND(B36&lt;2.4,G36&gt;=0.422,F36&lt;2.5,A36&gt;=5.9,A36&gt;=5.55),4.45,IF(AND(A36&gt;=7,G36&gt;=0.628,F36&gt;=2.5,A36&gt;=5.9,A36&gt;=5.55),6.45,IF(AND(D36&lt;0.15,H36&lt;13.924,A36&gt;=4.35,D36&lt;0.35,B36&gt;=2.75,A36&lt;5.55),1.5,IF(AND(B36&lt;3.15,H36&gt;=13.924,A36&gt;=4.35,D36&lt;0.35,B36&gt;=2.75,A36&lt;5.55),1.56,IF(AND(B36&gt;=3.15,H36&gt;=13.924,A36&gt;=4.35,D36&lt;0.35,B36&gt;=2.75,A36&lt;5.55),1.3,IF(AND(H36&lt;14.316,G36&gt;=0.273,G36&lt;0.732,H36&gt;=9.205,A36&lt;5.9,A36&gt;=5.55),3.95,IF(AND(H36&gt;=14.316,G36&gt;=0.273,G36&lt;0.732,H36&gt;=9.205,A36&lt;5.9,A36&gt;=5.55),4.1,IF(AND(A36&lt;6.2,B36&gt;=2.4,G36&gt;=0.422,F36&lt;2.5,A36&gt;=5.9,A36&gt;=5.55),4.3,IF(AND(A36&gt;=7.05,G36&lt;0.364,G36&lt;0.628,F36&gt;=2.5,A36&gt;=5.9,A36&gt;=5.55),6.1,IF(AND(A36&gt;=7.55,G36&gt;=0.364,G36&lt;0.628,F36&gt;=2.5,A36&gt;=5.9,A36&gt;=5.55),6.4,IF(AND(A36&lt;6.15,A36&lt;7,G36&gt;=0.628,F36&gt;=2.5,A36&gt;=5.9,A36&gt;=5.55),4.9,IF(AND(D36&lt;1.45,A36&gt;=6.2,B36&gt;=2.4,G36&gt;=0.422,F36&lt;2.5,A36&gt;=5.9,A36&gt;=5.55),4.64,IF(AND(D36&gt;=1.45,A36&gt;=6.2,B36&gt;=2.4,G36&gt;=0.422,F36&lt;2.5,A36&gt;=5.9,A36&gt;=5.55),4.9,IF(AND(D36&lt;1.65,A36&lt;7.05,G36&lt;0.364,G36&lt;0.628,F36&gt;=2.5,A36&gt;=5.9,A36&gt;=5.55),5.1,IF(AND(D36&gt;=2.35,A36&lt;7.55,G36&gt;=0.364,G36&lt;0.628,F36&gt;=2.5,A36&gt;=5.9,A36&gt;=5.55),5.633,IF(AND(D36&lt;2.15,A36&gt;=6.15,A36&lt;7,G36&gt;=0.628,F36&gt;=2.5,A36&gt;=5.9,A36&gt;=5.55),5.1,IF(AND(D36&gt;=2.15,A36&gt;=6.15,A36&lt;7,G36&gt;=0.628,F36&gt;=2.5,A36&gt;=5.9,A36&gt;=5.55),5.267,IF(AND(A36&lt;4.9,A36&lt;5.05,D36&gt;=0.15,H36&lt;13.924,A36&gt;=4.35,D36&lt;0.35,B36&gt;=2.75,A36&lt;5.55),1.375,IF(AND(A36&gt;=4.9,A36&lt;5.05,D36&gt;=0.15,H36&lt;13.924,A36&gt;=4.35,D36&lt;0.35,B36&gt;=2.75,A36&lt;5.55),1.3,IF(AND(A36&lt;5.45,A36&gt;=5.05,D36&gt;=0.15,H36&lt;13.924,A36&gt;=4.35,D36&lt;0.35,B36&gt;=2.75,A36&lt;5.55),1.475,IF(AND(A36&gt;=5.45,A36&gt;=5.05,D36&gt;=0.15,H36&lt;13.924,A36&gt;=4.35,D36&lt;0.35,B36&gt;=2.75,A36&lt;5.55),1.4,IF(AND(B36&gt;=3.25,D36&lt;2.35,A36&lt;7.55,G36&gt;=0.364,G36&lt;0.628,F36&gt;=2.5,A36&gt;=5.9,A36&gt;=5.55),5.7,IF(AND(G36&lt;0.006,G36&lt;0.107,D36&gt;=1.65,A36&lt;7.05,G36&lt;0.364,G36&lt;0.628,F36&gt;=2.5,A36&gt;=5.9,A36&gt;=5.55),5.5,IF(AND(G36&gt;=0.006,G36&lt;0.107,D36&gt;=1.65,A36&lt;7.05,G36&lt;0.364,G36&lt;0.628,F36&gt;=2.5,A36&gt;=5.9,A36&gt;=5.55),5.667,IF(AND(D36&lt;2.2,G36&gt;=0.107,D36&gt;=1.65,A36&lt;7.05,G36&lt;0.364,G36&lt;0.628,F36&gt;=2.5,A36&gt;=5.9,A36&gt;=5.55),5.35,IF(AND(D36&gt;=2.2,G36&gt;=0.107,D36&gt;=1.65,A36&lt;7.05,G36&lt;0.364,G36&lt;0.628,F36&gt;=2.5,A36&gt;=5.9,A36&gt;=5.55),5.2,IF(AND(D36&lt;2.25,B36&lt;3.25,D36&lt;2.35,A36&lt;7.55,G36&gt;=0.364,G36&lt;0.628,F36&gt;=2.5,A36&gt;=5.9,A36&gt;=5.55),5.8,IF(AND(D36&gt;=2.25,B36&lt;3.25,D36&lt;2.35,A36&lt;7.55,G36&gt;=0.364,G36&lt;0.628,F36&gt;=2.5,A36&gt;=5.9,A36&gt;=5.55),5.9,"shouldnthappen")))))))))))))))))))))))))))))))))))))</f>
        <v>1.4</v>
      </c>
      <c r="P36" s="1" t="n">
        <f aca="false">IF(AND(D36&gt;=0.75,A36&lt;5.55),3.9,IF(AND(H36&lt;7.482,A36&gt;=5.55),3.45,IF(AND(B36&gt;=3.15,B36&lt;3.25,D36&lt;0.75,A36&lt;5.55),1.262,IF(AND(G36&gt;=0.446,B36&lt;3.15,B36&lt;3.25,D36&lt;0.75,A36&lt;5.55),1.1,IF(AND(G36&lt;0.408,A36&lt;5.05,B36&gt;=3.25,D36&lt;0.75,A36&lt;5.55),1.4,IF(AND(G36&gt;=0.408,A36&lt;5.05,B36&gt;=3.25,D36&lt;0.75,A36&lt;5.55),1.233,IF(AND(G36&gt;=0.676,A36&gt;=5.05,B36&gt;=3.25,D36&lt;0.75,A36&lt;5.55),1.72,IF(AND(H36&lt;9.386,A36&lt;5.85,F36&lt;2.5,H36&gt;=7.482,A36&gt;=5.55),3.5,IF(AND(H36&gt;=9.386,A36&lt;5.85,F36&lt;2.5,H36&gt;=7.482,A36&gt;=5.55),4.275,IF(AND(H36&gt;=16.284,G36&lt;0.865,F36&gt;=2.5,H36&gt;=7.482,A36&gt;=5.55),6.6,IF(AND(G36&lt;0.912,G36&gt;=0.865,F36&gt;=2.5,H36&gt;=7.482,A36&gt;=5.55),4.8,IF(AND(G36&gt;=0.912,G36&gt;=0.865,F36&gt;=2.5,H36&gt;=7.482,A36&gt;=5.55),5.175,IF(AND(A36&gt;=4.95,G36&lt;0.446,B36&lt;3.15,B36&lt;3.25,D36&lt;0.75,A36&lt;5.55),1.6,IF(AND(H36&gt;=12.974,G36&lt;0.676,A36&gt;=5.05,B36&gt;=3.25,D36&lt;0.75,A36&lt;5.55),1.3,IF(AND(D36&lt;1.45,H36&lt;13.531,A36&gt;=5.85,F36&lt;2.5,H36&gt;=7.482,A36&gt;=5.55),4.2,IF(AND(D36&gt;=1.45,H36&lt;13.531,A36&gt;=5.85,F36&lt;2.5,H36&gt;=7.482,A36&gt;=5.55),4.967,IF(AND(G36&lt;0.187,H36&gt;=13.531,A36&gt;=5.85,F36&lt;2.5,H36&gt;=7.482,A36&gt;=5.55),5,IF(AND(H36&gt;=12.675,A36&lt;4.95,G36&lt;0.446,B36&lt;3.15,B36&lt;3.25,D36&lt;0.75,A36&lt;5.55),1.5,IF(AND(H36&lt;10.826,H36&lt;12.974,G36&lt;0.676,A36&gt;=5.05,B36&gt;=3.25,D36&lt;0.75,A36&lt;5.55),1.46,IF(AND(H36&gt;=10.826,H36&lt;12.974,G36&lt;0.676,A36&gt;=5.05,B36&gt;=3.25,D36&lt;0.75,A36&lt;5.55),1.4,IF(AND(A36&lt;6.15,G36&gt;=0.187,H36&gt;=13.531,A36&gt;=5.85,F36&lt;2.5,H36&gt;=7.482,A36&gt;=5.55),4.7,IF(AND(A36&lt;6.85,B36&lt;2.95,H36&lt;16.284,G36&lt;0.865,F36&gt;=2.5,H36&gt;=7.482,A36&gt;=5.55),5.32,IF(AND(A36&gt;=6.85,B36&lt;2.95,H36&lt;16.284,G36&lt;0.865,F36&gt;=2.5,H36&gt;=7.482,A36&gt;=5.55),6.567,IF(AND(A36&lt;4.85,H36&lt;12.675,A36&lt;4.95,G36&lt;0.446,B36&lt;3.15,B36&lt;3.25,D36&lt;0.75,A36&lt;5.55),1.4,IF(AND(A36&gt;=4.85,H36&lt;12.675,A36&lt;4.95,G36&lt;0.446,B36&lt;3.15,B36&lt;3.25,D36&lt;0.75,A36&lt;5.55),1.5,IF(AND(B36&lt;3.1,A36&gt;=6.15,G36&gt;=0.187,H36&gt;=13.531,A36&gt;=5.85,F36&lt;2.5,H36&gt;=7.482,A36&gt;=5.55),4.467,IF(AND(B36&gt;=3.1,A36&gt;=6.15,G36&gt;=0.187,H36&gt;=13.531,A36&gt;=5.85,F36&lt;2.5,H36&gt;=7.482,A36&gt;=5.55),4.7,IF(AND(G36&gt;=0.379,B36&lt;3.15,B36&gt;=2.95,H36&lt;16.284,G36&lt;0.865,F36&gt;=2.5,H36&gt;=7.482,A36&gt;=5.55),5.733,IF(AND(A36&lt;6.6,B36&gt;=3.15,B36&gt;=2.95,H36&lt;16.284,G36&lt;0.865,F36&gt;=2.5,H36&gt;=7.482,A36&gt;=5.55),5.38,IF(AND(A36&lt;6.7,G36&lt;0.379,B36&lt;3.15,B36&gt;=2.95,H36&lt;16.284,G36&lt;0.865,F36&gt;=2.5,H36&gt;=7.482,A36&gt;=5.55),5.3,IF(AND(A36&gt;=6.7,G36&lt;0.379,B36&lt;3.15,B36&gt;=2.95,H36&lt;16.284,G36&lt;0.865,F36&gt;=2.5,H36&gt;=7.482,A36&gt;=5.55),5.16,IF(AND(A36&lt;7.05,A36&gt;=6.6,B36&gt;=3.15,B36&gt;=2.95,H36&lt;16.284,G36&lt;0.865,F36&gt;=2.5,H36&gt;=7.482,A36&gt;=5.55),5.78,IF(AND(A36&gt;=7.05,A36&gt;=6.6,B36&gt;=3.15,B36&gt;=2.95,H36&lt;16.284,G36&lt;0.865,F36&gt;=2.5,H36&gt;=7.482,A36&gt;=5.55),6.1,"shouldnthappen")))))))))))))))))))))))))))))))))</f>
        <v>1.46</v>
      </c>
      <c r="Q36" s="1" t="n">
        <f aca="false">IF(AND(G36&gt;=0.422,B36&lt;3.25,F36&lt;1.5),1.25,IF(AND(G36&gt;=0.082,G36&lt;0.125,F36&gt;=1.5),6.7,IF(AND(G36&lt;0.251,G36&lt;0.422,B36&lt;3.25,F36&lt;1.5),1.38,IF(AND(G36&gt;=0.251,G36&lt;0.422,B36&lt;3.25,F36&lt;1.5),1.55,IF(AND(G36&gt;=0.385,G36&lt;0.633,B36&gt;=3.25,F36&lt;1.5),1.367,IF(AND(B36&lt;3.35,G36&gt;=0.633,B36&gt;=3.25,F36&lt;1.5),1.7,IF(AND(A36&lt;5.85,G36&lt;0.082,G36&lt;0.125,F36&gt;=1.5),4.5,IF(AND(F36&gt;=2.5,D36&lt;1.6,G36&gt;=0.125,F36&gt;=1.5),5.05,IF(AND(H36&gt;=16.774,D36&gt;=1.6,G36&gt;=0.125,F36&gt;=1.5),6.4,IF(AND(D36&gt;=0.5,G36&lt;0.385,G36&lt;0.633,B36&gt;=3.25,F36&lt;1.5),1.6,IF(AND(B36&lt;3.6,B36&gt;=3.35,G36&gt;=0.633,B36&gt;=3.25,F36&lt;1.5),1.55,IF(AND(B36&gt;=3.6,B36&gt;=3.35,G36&gt;=0.633,B36&gt;=3.25,F36&lt;1.5),1.6,IF(AND(D36&lt;1.65,A36&gt;=5.85,G36&lt;0.082,G36&lt;0.125,F36&gt;=1.5),4.7,IF(AND(A36&lt;5.3,F36&lt;2.5,D36&lt;1.6,G36&gt;=0.125,F36&gt;=1.5),3.15,IF(AND(B36&gt;=3.2,H36&lt;16.774,D36&gt;=1.6,G36&gt;=0.125,F36&gt;=1.5),5.675,IF(AND(H36&lt;11.767,D36&lt;0.5,G36&lt;0.385,G36&lt;0.633,B36&gt;=3.25,F36&lt;1.5),1.5,IF(AND(H36&gt;=11.767,D36&lt;0.5,G36&lt;0.385,G36&lt;0.633,B36&gt;=3.25,F36&lt;1.5),1.367,IF(AND(H36&lt;8.367,D36&gt;=1.65,A36&gt;=5.85,G36&lt;0.082,G36&lt;0.125,F36&gt;=1.5),5.7,IF(AND(H36&gt;=8.367,D36&gt;=1.65,A36&gt;=5.85,G36&lt;0.082,G36&lt;0.125,F36&gt;=1.5),5.575,IF(AND(A36&gt;=7.1,B36&lt;3.2,H36&lt;16.774,D36&gt;=1.6,G36&gt;=0.125,F36&gt;=1.5),6.3,IF(AND(H36&gt;=15.395,B36&lt;2.85,A36&gt;=5.3,F36&lt;2.5,D36&lt;1.6,G36&gt;=0.125,F36&gt;=1.5),4.8,IF(AND(H36&lt;8.486,B36&gt;=2.85,A36&gt;=5.3,F36&lt;2.5,D36&lt;1.6,G36&gt;=0.125,F36&gt;=1.5),3.85,IF(AND(D36&gt;=2.1,A36&lt;7.1,B36&lt;3.2,H36&lt;16.774,D36&gt;=1.6,G36&gt;=0.125,F36&gt;=1.5),5.5,IF(AND(B36&gt;=2.75,H36&lt;15.395,B36&lt;2.85,A36&gt;=5.3,F36&lt;2.5,D36&lt;1.6,G36&gt;=0.125,F36&gt;=1.5),4.489,IF(AND(H36&gt;=15.168,H36&gt;=8.486,B36&gt;=2.85,A36&gt;=5.3,F36&lt;2.5,D36&lt;1.6,G36&gt;=0.125,F36&gt;=1.5),4.7,IF(AND(G36&gt;=0.519,D36&lt;2.1,A36&lt;7.1,B36&lt;3.2,H36&lt;16.774,D36&gt;=1.6,G36&gt;=0.125,F36&gt;=1.5),4.925,IF(AND(G36&gt;=0.897,B36&lt;2.75,H36&lt;15.395,B36&lt;2.85,A36&gt;=5.3,F36&lt;2.5,D36&lt;1.6,G36&gt;=0.125,F36&gt;=1.5),4.567,IF(AND(A36&lt;5.65,H36&lt;15.168,H36&gt;=8.486,B36&gt;=2.85,A36&gt;=5.3,F36&lt;2.5,D36&lt;1.6,G36&gt;=0.125,F36&gt;=1.5),4.5,IF(AND(G36&lt;0.23,G36&lt;0.519,D36&lt;2.1,A36&lt;7.1,B36&lt;3.2,H36&lt;16.774,D36&gt;=1.6,G36&gt;=0.125,F36&gt;=1.5),5,IF(AND(A36&lt;5.9,G36&lt;0.897,B36&lt;2.75,H36&lt;15.395,B36&lt;2.85,A36&gt;=5.3,F36&lt;2.5,D36&lt;1.6,G36&gt;=0.125,F36&gt;=1.5),4.1,IF(AND(A36&gt;=5.9,G36&lt;0.897,B36&lt;2.75,H36&lt;15.395,B36&lt;2.85,A36&gt;=5.3,F36&lt;2.5,D36&lt;1.6,G36&gt;=0.125,F36&gt;=1.5),4.5,IF(AND(A36&lt;6.05,A36&gt;=5.65,H36&lt;15.168,H36&gt;=8.486,B36&gt;=2.85,A36&gt;=5.3,F36&lt;2.5,D36&lt;1.6,G36&gt;=0.125,F36&gt;=1.5),4.2,IF(AND(A36&gt;=6.05,A36&gt;=5.65,H36&lt;15.168,H36&gt;=8.486,B36&gt;=2.85,A36&gt;=5.3,F36&lt;2.5,D36&lt;1.6,G36&gt;=0.125,F36&gt;=1.5),4.35,IF(AND(D36&lt;1.95,G36&gt;=0.23,G36&lt;0.519,D36&lt;2.1,A36&lt;7.1,B36&lt;3.2,H36&lt;16.774,D36&gt;=1.6,G36&gt;=0.125,F36&gt;=1.5),5.3,IF(AND(D36&gt;=1.95,G36&gt;=0.23,G36&lt;0.519,D36&lt;2.1,A36&lt;7.1,B36&lt;3.2,H36&lt;16.774,D36&gt;=1.6,G36&gt;=0.125,F36&gt;=1.5),5.2,"shouldnthappen")))))))))))))))))))))))))))))))))))</f>
        <v>1.367</v>
      </c>
      <c r="R36" s="1" t="n">
        <f aca="false">IF(AND(G36&gt;=0.901,F36&lt;1.5),1.9,IF(AND(H36&lt;5.523,D36&lt;0.35,G36&lt;0.901,F36&lt;1.5),1,IF(AND(B36&lt;3.6,D36&gt;=0.35,G36&lt;0.901,F36&lt;1.5),1.575,IF(AND(B36&gt;=3.6,D36&gt;=0.35,G36&lt;0.901,F36&lt;1.5),1.5,IF(AND(G36&gt;=0.837,D36&lt;1.15,D36&lt;1.45,F36&gt;=1.5),3,IF(AND(G36&gt;=0.66,D36&gt;=1.15,D36&lt;1.45,F36&gt;=1.5),4,IF(AND(F36&gt;=2.5,D36&lt;1.55,D36&gt;=1.45,F36&gt;=1.5),5.025,IF(AND(F36&lt;2.5,D36&gt;=1.55,D36&gt;=1.45,F36&gt;=1.5),4.933,IF(AND(B36&lt;2.45,G36&lt;0.837,D36&lt;1.15,D36&lt;1.45,F36&gt;=1.5),3.3,IF(AND(B36&gt;=2.45,G36&lt;0.837,D36&lt;1.15,D36&lt;1.45,F36&gt;=1.5),3.86,IF(AND(B36&gt;=3.05,F36&lt;2.5,D36&lt;1.55,D36&gt;=1.45,F36&gt;=1.5),4.8,IF(AND(D36&gt;=2.45,F36&gt;=2.5,D36&gt;=1.55,D36&gt;=1.45,F36&gt;=1.5),5.875,IF(AND(H36&lt;13.187,G36&lt;0.217,H36&gt;=5.523,D36&lt;0.35,G36&lt;0.901,F36&lt;1.5),1.4,IF(AND(H36&gt;=13.187,G36&lt;0.217,H36&gt;=5.523,D36&lt;0.35,G36&lt;0.901,F36&lt;1.5),1.5,IF(AND(G36&lt;0.33,G36&gt;=0.217,H36&gt;=5.523,D36&lt;0.35,G36&lt;0.901,F36&lt;1.5),1.28,IF(AND(A36&lt;6.05,D36&lt;1.35,G36&lt;0.66,D36&gt;=1.15,D36&lt;1.45,F36&gt;=1.5),4.175,IF(AND(A36&gt;=6.05,D36&lt;1.35,G36&lt;0.66,D36&gt;=1.15,D36&lt;1.45,F36&gt;=1.5),4.3,IF(AND(A36&lt;5.65,D36&gt;=1.35,G36&lt;0.66,D36&gt;=1.15,D36&lt;1.45,F36&gt;=1.5),3.9,IF(AND(A36&gt;=5.65,D36&gt;=1.35,G36&lt;0.66,D36&gt;=1.15,D36&lt;1.45,F36&gt;=1.5),4.52,IF(AND(A36&lt;6.25,B36&lt;3.05,F36&lt;2.5,D36&lt;1.55,D36&gt;=1.45,F36&gt;=1.5),4.5,IF(AND(A36&gt;=6.25,B36&lt;3.05,F36&lt;2.5,D36&lt;1.55,D36&gt;=1.45,F36&gt;=1.5),4.675,IF(AND(A36&gt;=7.25,D36&lt;2.45,F36&gt;=2.5,D36&gt;=1.55,D36&gt;=1.45,F36&gt;=1.5),6.433,IF(AND(D36&gt;=0.25,G36&gt;=0.33,G36&gt;=0.217,H36&gt;=5.523,D36&lt;0.35,G36&lt;0.901,F36&lt;1.5),1.4,IF(AND(A36&lt;6.15,A36&lt;7.25,D36&lt;2.45,F36&gt;=2.5,D36&gt;=1.55,D36&gt;=1.45,F36&gt;=1.5),5.025,IF(AND(H36&lt;6.439,D36&lt;0.25,G36&gt;=0.33,G36&gt;=0.217,H36&gt;=5.523,D36&lt;0.35,G36&lt;0.901,F36&lt;1.5),1.5,IF(AND(H36&gt;=6.439,D36&lt;0.25,G36&gt;=0.33,G36&gt;=0.217,H36&gt;=5.523,D36&lt;0.35,G36&lt;0.901,F36&lt;1.5),1.38,IF(AND(H36&gt;=13.711,A36&gt;=6.15,A36&lt;7.25,D36&lt;2.45,F36&gt;=2.5,D36&gt;=1.55,D36&gt;=1.45,F36&gt;=1.5),5.68,IF(AND(B36&gt;=3.3,H36&lt;13.711,A36&gt;=6.15,A36&lt;7.25,D36&lt;2.45,F36&gt;=2.5,D36&gt;=1.55,D36&gt;=1.45,F36&gt;=1.5),5.6,IF(AND(G36&lt;0.093,B36&lt;3.3,H36&lt;13.711,A36&gt;=6.15,A36&lt;7.25,D36&lt;2.45,F36&gt;=2.5,D36&gt;=1.55,D36&gt;=1.45,F36&gt;=1.5),5.56,IF(AND(D36&lt;1.95,G36&gt;=0.093,B36&lt;3.3,H36&lt;13.711,A36&gt;=6.15,A36&lt;7.25,D36&lt;2.45,F36&gt;=2.5,D36&gt;=1.55,D36&gt;=1.45,F36&gt;=1.5),5.3,IF(AND(B36&lt;3.15,D36&gt;=1.95,G36&gt;=0.093,B36&lt;3.3,H36&lt;13.711,A36&gt;=6.15,A36&lt;7.25,D36&lt;2.45,F36&gt;=2.5,D36&gt;=1.55,D36&gt;=1.45,F36&gt;=1.5),5.1,IF(AND(B36&gt;=3.15,D36&gt;=1.95,G36&gt;=0.093,B36&lt;3.3,H36&lt;13.711,A36&gt;=6.15,A36&lt;7.25,D36&lt;2.45,F36&gt;=2.5,D36&gt;=1.55,D36&gt;=1.45,F36&gt;=1.5),5.15,"shouldnthappen"))))))))))))))))))))))))))))))))</f>
        <v>1.38</v>
      </c>
      <c r="S36" s="1" t="n">
        <f aca="false">IF(AND(G36&gt;=0.859,D36&gt;=0.35,F36&lt;1.5),1.9,IF(AND(D36&lt;1.75,F36&gt;=2.5,F36&gt;=1.5),4.867,IF(AND(H36&lt;8.42,A36&lt;5.05,D36&lt;0.35,F36&lt;1.5),1.42,IF(AND(H36&gt;=14.877,A36&gt;=5.05,D36&lt;0.35,F36&lt;1.5),1.3,IF(AND(B36&lt;3.35,G36&lt;0.859,D36&gt;=0.35,F36&lt;1.5),1.7,IF(AND(B36&gt;=3.35,G36&lt;0.859,D36&gt;=0.35,F36&lt;1.5),1.5,IF(AND(A36&gt;=6.05,B36&lt;2.75,F36&lt;2.5,F36&gt;=1.5),4.733,IF(AND(G36&gt;=0.68,B36&gt;=2.75,F36&lt;2.5,F36&gt;=1.5),4.025,IF(AND(H36&gt;=16.284,D36&gt;=1.75,F36&gt;=2.5,F36&gt;=1.5),6.6,IF(AND(A36&lt;4.35,H36&gt;=8.42,A36&lt;5.05,D36&lt;0.35,F36&lt;1.5),1.1,IF(AND(G36&gt;=0.948,H36&lt;14.877,A36&gt;=5.05,D36&lt;0.35,F36&lt;1.5),1.7,IF(AND(A36&lt;5.3,A36&lt;6.05,B36&lt;2.75,F36&lt;2.5,F36&gt;=1.5),3,IF(AND(H36&gt;=15.168,G36&lt;0.68,B36&gt;=2.75,F36&lt;2.5,F36&gt;=1.5),4.75,IF(AND(H36&gt;=14.005,A36&gt;=4.35,H36&gt;=8.42,A36&lt;5.05,D36&lt;0.35,F36&lt;1.5),1.375,IF(AND(A36&gt;=5.55,G36&lt;0.948,H36&lt;14.877,A36&gt;=5.05,D36&lt;0.35,F36&lt;1.5),1.7,IF(AND(H36&lt;12.363,A36&gt;=5.3,A36&lt;6.05,B36&lt;2.75,F36&lt;2.5,F36&gt;=1.5),3.825,IF(AND(H36&gt;=12.363,A36&gt;=5.3,A36&lt;6.05,B36&lt;2.75,F36&lt;2.5,F36&gt;=1.5),4.033,IF(AND(H36&gt;=14.508,H36&lt;15.168,G36&lt;0.68,B36&gt;=2.75,F36&lt;2.5,F36&gt;=1.5),4.2,IF(AND(D36&gt;=2.35,D36&gt;=2.2,H36&lt;16.284,D36&gt;=1.75,F36&gt;=2.5,F36&gt;=1.5),5.267,IF(AND(G36&lt;0.231,H36&lt;14.005,A36&gt;=4.35,H36&gt;=8.42,A36&lt;5.05,D36&lt;0.35,F36&lt;1.5),1.4,IF(AND(H36&gt;=14.494,A36&lt;5.55,G36&lt;0.948,H36&lt;14.877,A36&gt;=5.05,D36&lt;0.35,F36&lt;1.5),1.6,IF(AND(A36&lt;6.1,H36&lt;14.508,H36&lt;15.168,G36&lt;0.68,B36&gt;=2.75,F36&lt;2.5,F36&gt;=1.5),4.5,IF(AND(A36&lt;6.1,H36&lt;11.8,D36&lt;2.2,H36&lt;16.284,D36&gt;=1.75,F36&gt;=2.5,F36&gt;=1.5),4.95,IF(AND(A36&gt;=6.1,H36&lt;11.8,D36&lt;2.2,H36&lt;16.284,D36&gt;=1.75,F36&gt;=2.5,F36&gt;=1.5),5.333,IF(AND(B36&lt;2.75,H36&gt;=11.8,D36&lt;2.2,H36&lt;16.284,D36&gt;=1.75,F36&gt;=2.5,F36&gt;=1.5),5.1,IF(AND(B36&gt;=3.15,D36&lt;2.35,D36&gt;=2.2,H36&lt;16.284,D36&gt;=1.75,F36&gt;=2.5,F36&gt;=1.5),5.5,IF(AND(B36&gt;=3.35,G36&gt;=0.231,H36&lt;14.005,A36&gt;=4.35,H36&gt;=8.42,A36&lt;5.05,D36&lt;0.35,F36&lt;1.5),1.3,IF(AND(H36&lt;13.869,H36&lt;14.494,A36&lt;5.55,G36&lt;0.948,H36&lt;14.877,A36&gt;=5.05,D36&lt;0.35,F36&lt;1.5),1.5,IF(AND(H36&gt;=13.869,H36&lt;14.494,A36&lt;5.55,G36&lt;0.948,H36&lt;14.877,A36&gt;=5.05,D36&lt;0.35,F36&lt;1.5),1.4,IF(AND(G36&lt;0.636,A36&gt;=6.1,H36&lt;14.508,H36&lt;15.168,G36&lt;0.68,B36&gt;=2.75,F36&lt;2.5,F36&gt;=1.5),4.68,IF(AND(G36&gt;=0.636,A36&gt;=6.1,H36&lt;14.508,H36&lt;15.168,G36&lt;0.68,B36&gt;=2.75,F36&lt;2.5,F36&gt;=1.5),4.4,IF(AND(B36&lt;2.85,B36&gt;=2.75,H36&gt;=11.8,D36&lt;2.2,H36&lt;16.284,D36&gt;=1.75,F36&gt;=2.5,F36&gt;=1.5),6.7,IF(AND(H36&lt;10.626,B36&lt;3.15,D36&lt;2.35,D36&gt;=2.2,H36&lt;16.284,D36&gt;=1.75,F36&gt;=2.5,F36&gt;=1.5),5.1,IF(AND(H36&gt;=10.626,B36&lt;3.15,D36&lt;2.35,D36&gt;=2.2,H36&lt;16.284,D36&gt;=1.75,F36&gt;=2.5,F36&gt;=1.5),5.2,IF(AND(G36&lt;0.378,B36&lt;3.35,G36&gt;=0.231,H36&lt;14.005,A36&gt;=4.35,H36&gt;=8.42,A36&lt;5.05,D36&lt;0.35,F36&lt;1.5),1.2,IF(AND(G36&gt;=0.378,B36&lt;3.35,G36&gt;=0.231,H36&lt;14.005,A36&gt;=4.35,H36&gt;=8.42,A36&lt;5.05,D36&lt;0.35,F36&lt;1.5),1.3,IF(AND(A36&lt;6.2,B36&gt;=2.85,B36&gt;=2.75,H36&gt;=11.8,D36&lt;2.2,H36&lt;16.284,D36&gt;=1.75,F36&gt;=2.5,F36&gt;=1.5),4.9,IF(AND(G36&lt;0.388,A36&gt;=6.2,B36&gt;=2.85,B36&gt;=2.75,H36&gt;=11.8,D36&lt;2.2,H36&lt;16.284,D36&gt;=1.75,F36&gt;=2.5,F36&gt;=1.5),5.52,IF(AND(G36&gt;=0.388,A36&gt;=6.2,B36&gt;=2.85,B36&gt;=2.75,H36&gt;=11.8,D36&lt;2.2,H36&lt;16.284,D36&gt;=1.75,F36&gt;=2.5,F36&gt;=1.5),5.7,"shouldnthappen")))))))))))))))))))))))))))))))))))))))</f>
        <v>1.5</v>
      </c>
      <c r="T36" s="1" t="n">
        <f aca="false">IF(AND(D36&gt;=0.8,A36&lt;5.45),3.7,IF(AND(D36&gt;=0.35,D36&lt;0.8,A36&lt;5.45),1.56,IF(AND(G36&lt;0.164,F36&lt;2.5,A36&gt;=5.45),1.6,IF(AND(H36&gt;=16.718,F36&gt;=2.5,A36&gt;=5.45),6.4,IF(AND(G36&gt;=0.719,H36&lt;16.718,F36&gt;=2.5,A36&gt;=5.45),5.05,IF(AND(A36&lt;4.35,A36&lt;5.05,D36&lt;0.35,D36&lt;0.8,A36&lt;5.45),1.1,IF(AND(H36&gt;=14.494,A36&gt;=5.05,D36&lt;0.35,D36&lt;0.8,A36&lt;5.45),1.6,IF(AND(G36&lt;0.338,D36&lt;1.25,G36&gt;=0.164,F36&lt;2.5,A36&gt;=5.45),4.1,IF(AND(H36&lt;8.397,D36&gt;=1.25,G36&gt;=0.164,F36&lt;2.5,A36&gt;=5.45),4,IF(AND(H36&lt;11.031,H36&lt;14.494,A36&gt;=5.05,D36&lt;0.35,D36&lt;0.8,A36&lt;5.45),1.5,IF(AND(H36&gt;=11.031,H36&lt;14.494,A36&gt;=5.05,D36&lt;0.35,D36&lt;0.8,A36&lt;5.45),1.44,IF(AND(B36&lt;2.65,H36&gt;=8.397,D36&gt;=1.25,G36&gt;=0.164,F36&lt;2.5,A36&gt;=5.45),4.767,IF(AND(H36&lt;7.388,G36&lt;0.487,G36&lt;0.719,H36&lt;16.718,F36&gt;=2.5,A36&gt;=5.45),5.067,IF(AND(G36&lt;0.533,G36&gt;=0.487,G36&lt;0.719,H36&lt;16.718,F36&gt;=2.5,A36&gt;=5.45),5.8,IF(AND(G36&gt;=0.533,G36&gt;=0.487,G36&lt;0.719,H36&lt;16.718,F36&gt;=2.5,A36&gt;=5.45),5.86,IF(AND(B36&lt;3.25,A36&gt;=4.95,A36&gt;=4.35,A36&lt;5.05,D36&lt;0.35,D36&lt;0.8,A36&lt;5.45),1.2,IF(AND(A36&lt;5.6,H36&lt;11.218,G36&gt;=0.338,D36&lt;1.25,G36&gt;=0.164,F36&lt;2.5,A36&gt;=5.45),3.7,IF(AND(A36&gt;=5.6,H36&lt;11.218,G36&gt;=0.338,D36&lt;1.25,G36&gt;=0.164,F36&lt;2.5,A36&gt;=5.45),3.5,IF(AND(H36&lt;12.668,H36&gt;=11.218,G36&gt;=0.338,D36&lt;1.25,G36&gt;=0.164,F36&lt;2.5,A36&gt;=5.45),3.9,IF(AND(H36&gt;=12.668,H36&gt;=11.218,G36&gt;=0.338,D36&lt;1.25,G36&gt;=0.164,F36&lt;2.5,A36&gt;=5.45),4,IF(AND(H36&gt;=15.705,B36&gt;=2.65,H36&gt;=8.397,D36&gt;=1.25,G36&gt;=0.164,F36&lt;2.5,A36&gt;=5.45),4.8,IF(AND(B36&lt;2.75,H36&gt;=7.388,G36&lt;0.487,G36&lt;0.719,H36&lt;16.718,F36&gt;=2.5,A36&gt;=5.45),5.26,IF(AND(B36&lt;2.95,A36&lt;4.5,A36&lt;4.95,A36&gt;=4.35,A36&lt;5.05,D36&lt;0.35,D36&lt;0.8,A36&lt;5.45),1.4,IF(AND(B36&gt;=2.95,A36&lt;4.5,A36&lt;4.95,A36&gt;=4.35,A36&lt;5.05,D36&lt;0.35,D36&lt;0.8,A36&lt;5.45),1.3,IF(AND(H36&gt;=13.924,A36&gt;=4.5,A36&lt;4.95,A36&gt;=4.35,A36&lt;5.05,D36&lt;0.35,D36&lt;0.8,A36&lt;5.45),1.5,IF(AND(G36&lt;0.252,B36&gt;=3.25,A36&gt;=4.95,A36&gt;=4.35,A36&lt;5.05,D36&lt;0.35,D36&lt;0.8,A36&lt;5.45),1.4,IF(AND(G36&gt;=0.252,B36&gt;=3.25,A36&gt;=4.95,A36&gt;=4.35,A36&lt;5.05,D36&lt;0.35,D36&lt;0.8,A36&lt;5.45),1.32,IF(AND(G36&gt;=0.473,H36&lt;15.705,B36&gt;=2.65,H36&gt;=8.397,D36&gt;=1.25,G36&gt;=0.164,F36&lt;2.5,A36&gt;=5.45),4.7,IF(AND(B36&gt;=3.15,B36&gt;=2.75,H36&gt;=7.388,G36&lt;0.487,G36&lt;0.719,H36&lt;16.718,F36&gt;=2.5,A36&gt;=5.45),5.7,IF(AND(B36&lt;3.15,H36&lt;13.924,A36&gt;=4.5,A36&lt;4.95,A36&gt;=4.35,A36&lt;5.05,D36&lt;0.35,D36&lt;0.8,A36&lt;5.45),1.433,IF(AND(B36&gt;=3.15,H36&lt;13.924,A36&gt;=4.5,A36&lt;4.95,A36&gt;=4.35,A36&lt;5.05,D36&lt;0.35,D36&lt;0.8,A36&lt;5.45),1.4,IF(AND(H36&gt;=14.81,G36&lt;0.473,H36&lt;15.705,B36&gt;=2.65,H36&gt;=8.397,D36&gt;=1.25,G36&gt;=0.164,F36&lt;2.5,A36&gt;=5.45),4.2,IF(AND(A36&lt;6.65,B36&lt;3.15,B36&gt;=2.75,H36&gt;=7.388,G36&lt;0.487,G36&lt;0.719,H36&lt;16.718,F36&gt;=2.5,A36&gt;=5.45),5.6,IF(AND(A36&gt;=6.65,B36&lt;3.15,B36&gt;=2.75,H36&gt;=7.388,G36&lt;0.487,G36&lt;0.719,H36&lt;16.718,F36&gt;=2.5,A36&gt;=5.45),5.4,IF(AND(A36&lt;6.15,H36&lt;14.81,G36&lt;0.473,H36&lt;15.705,B36&gt;=2.65,H36&gt;=8.397,D36&gt;=1.25,G36&gt;=0.164,F36&lt;2.5,A36&gt;=5.45),4.5,IF(AND(A36&gt;=6.15,H36&lt;14.81,G36&lt;0.473,H36&lt;15.705,B36&gt;=2.65,H36&gt;=8.397,D36&gt;=1.25,G36&gt;=0.164,F36&lt;2.5,A36&gt;=5.45),4.4,"shouldnthappen"))))))))))))))))))))))))))))))))))))</f>
        <v>3.7</v>
      </c>
      <c r="U36" s="1" t="n">
        <f aca="false">IF(AND(G36&gt;=0.934,F36&lt;1.5),1.7,IF(AND(D36&lt;0.15,D36&lt;0.25,G36&lt;0.934,F36&lt;1.5),1.38,IF(AND(H36&gt;=14.379,D36&gt;=0.25,G36&lt;0.934,F36&lt;1.5),1.7,IF(AND(A36&lt;5.3,D36&lt;1.35,F36&lt;2.5,F36&gt;=1.5),3.15,IF(AND(H36&lt;7.148,D36&gt;=1.35,F36&lt;2.5,F36&gt;=1.5),3.9,IF(AND(G36&lt;0.352,A36&lt;6.15,F36&gt;=2.5,F36&gt;=1.5),4.5,IF(AND(G36&gt;=0.352,A36&lt;6.15,F36&gt;=2.5,F36&gt;=1.5),4.92,IF(AND(B36&lt;2.85,A36&gt;=6.15,F36&gt;=2.5,F36&gt;=1.5),6.2,IF(AND(D36&gt;=0.45,H36&lt;14.379,D36&gt;=0.25,G36&lt;0.934,F36&lt;1.5),1.65,IF(AND(G36&gt;=0.857,A36&gt;=5.3,D36&lt;1.35,F36&lt;2.5,F36&gt;=1.5),4.3,IF(AND(A36&gt;=7.25,B36&gt;=2.85,A36&gt;=6.15,F36&gt;=2.5,F36&gt;=1.5),6.425,IF(AND(H36&lt;9.499,A36&lt;5.05,D36&gt;=0.15,D36&lt;0.25,G36&lt;0.934,F36&lt;1.5),1.4,IF(AND(A36&gt;=5.45,A36&gt;=5.05,D36&gt;=0.15,D36&lt;0.25,G36&lt;0.934,F36&lt;1.5),1.3,IF(AND(B36&gt;=4.15,D36&lt;0.45,H36&lt;14.379,D36&gt;=0.25,G36&lt;0.934,F36&lt;1.5),1.5,IF(AND(A36&gt;=5.75,G36&lt;0.857,A36&gt;=5.3,D36&lt;1.35,F36&lt;2.5,F36&gt;=1.5),4.02,IF(AND(A36&lt;6.65,G36&lt;0.333,H36&gt;=7.148,D36&gt;=1.35,F36&lt;2.5,F36&gt;=1.5),4.475,IF(AND(A36&gt;=6.65,G36&lt;0.333,H36&gt;=7.148,D36&gt;=1.35,F36&lt;2.5,F36&gt;=1.5),4.8,IF(AND(D36&gt;=1.45,G36&gt;=0.333,H36&gt;=7.148,D36&gt;=1.35,F36&lt;2.5,F36&gt;=1.5),4.85,IF(AND(G36&gt;=0.861,A36&lt;7.25,B36&gt;=2.85,A36&gt;=6.15,F36&gt;=2.5,F36&gt;=1.5),5.2,IF(AND(G36&lt;0.571,H36&gt;=9.499,A36&lt;5.05,D36&gt;=0.15,D36&lt;0.25,G36&lt;0.934,F36&lt;1.5),1.2,IF(AND(G36&gt;=0.571,H36&gt;=9.499,A36&lt;5.05,D36&gt;=0.15,D36&lt;0.25,G36&lt;0.934,F36&lt;1.5),1.3,IF(AND(H36&lt;9.283,A36&lt;5.45,A36&gt;=5.05,D36&gt;=0.15,D36&lt;0.25,G36&lt;0.934,F36&lt;1.5),1.5,IF(AND(H36&gt;=9.283,A36&lt;5.45,A36&gt;=5.05,D36&gt;=0.15,D36&lt;0.25,G36&lt;0.934,F36&lt;1.5),1.425,IF(AND(A36&lt;4.9,B36&lt;4.15,D36&lt;0.45,H36&lt;14.379,D36&gt;=0.25,G36&lt;0.934,F36&lt;1.5),1.4,IF(AND(A36&gt;=4.9,B36&lt;4.15,D36&lt;0.45,H36&lt;14.379,D36&gt;=0.25,G36&lt;0.934,F36&lt;1.5),1.325,IF(AND(G36&lt;0.572,A36&lt;5.75,G36&lt;0.857,A36&gt;=5.3,D36&lt;1.35,F36&lt;2.5,F36&gt;=1.5),3.65,IF(AND(G36&gt;=0.572,A36&lt;5.75,G36&lt;0.857,A36&gt;=5.3,D36&lt;1.35,F36&lt;2.5,F36&gt;=1.5),3.9,IF(AND(A36&lt;6.75,D36&lt;1.45,G36&gt;=0.333,H36&gt;=7.148,D36&gt;=1.35,F36&lt;2.5,F36&gt;=1.5),4.4,IF(AND(A36&gt;=6.75,D36&lt;1.45,G36&gt;=0.333,H36&gt;=7.148,D36&gt;=1.35,F36&lt;2.5,F36&gt;=1.5),4.78,IF(AND(A36&lt;6.6,B36&lt;3.25,G36&lt;0.861,A36&lt;7.25,B36&gt;=2.85,A36&gt;=6.15,F36&gt;=2.5,F36&gt;=1.5),5.333,IF(AND(H36&lt;11.461,B36&gt;=3.25,G36&lt;0.861,A36&lt;7.25,B36&gt;=2.85,A36&gt;=6.15,F36&gt;=2.5,F36&gt;=1.5),6.025,IF(AND(H36&gt;=11.461,B36&gt;=3.25,G36&lt;0.861,A36&lt;7.25,B36&gt;=2.85,A36&gt;=6.15,F36&gt;=2.5,F36&gt;=1.5),5.667,IF(AND(H36&gt;=14.564,A36&gt;=6.6,B36&lt;3.25,G36&lt;0.861,A36&lt;7.25,B36&gt;=2.85,A36&gt;=6.15,F36&gt;=2.5,F36&gt;=1.5),5.4,IF(AND(D36&gt;=2.35,H36&lt;14.564,A36&gt;=6.6,B36&lt;3.25,G36&lt;0.861,A36&lt;7.25,B36&gt;=2.85,A36&gt;=6.15,F36&gt;=2.5,F36&gt;=1.5),5.6,IF(AND(A36&lt;6.85,D36&lt;2.35,H36&lt;14.564,A36&gt;=6.6,B36&lt;3.25,G36&lt;0.861,A36&lt;7.25,B36&gt;=2.85,A36&gt;=6.15,F36&gt;=2.5,F36&gt;=1.5),5.9,IF(AND(A36&gt;=6.85,D36&lt;2.35,H36&lt;14.564,A36&gt;=6.6,B36&lt;3.25,G36&lt;0.861,A36&lt;7.25,B36&gt;=2.85,A36&gt;=6.15,F36&gt;=2.5,F36&gt;=1.5),5.78,"shouldnthappen"))))))))))))))))))))))))))))))))))))</f>
        <v>1.3</v>
      </c>
      <c r="V36" s="1" t="n">
        <f aca="false">IF(AND(H36&lt;5.748,A36&lt;5.05,D36&lt;0.75),1,IF(AND(B36&lt;3.15,H36&gt;=5.748,A36&lt;5.05,D36&lt;0.75),1.475,IF(AND(G36&gt;=0.801,D36&lt;0.25,A36&gt;=5.05,D36&lt;0.75),1.7,IF(AND(D36&gt;=0.45,D36&gt;=0.25,A36&gt;=5.05,D36&lt;0.75),1.7,IF(AND(B36&lt;2.35,F36&lt;2.5,B36&lt;2.75,D36&gt;=0.75),4.16,IF(AND(D36&lt;1.75,F36&gt;=2.5,B36&lt;2.75,D36&gt;=0.75),4.875,IF(AND(D36&gt;=1.75,F36&gt;=2.5,B36&lt;2.75,D36&gt;=0.75),5.333,IF(AND(H36&gt;=16.284,D36&gt;=1.55,B36&gt;=2.75,D36&gt;=0.75),6.6,IF(AND(H36&gt;=14.144,B36&gt;=3.15,H36&gt;=5.748,A36&lt;5.05,D36&lt;0.75),1.3,IF(AND(A36&lt;5.45,G36&lt;0.801,D36&lt;0.25,A36&gt;=5.05,D36&lt;0.75),1.5,IF(AND(A36&gt;=5.45,G36&lt;0.801,D36&lt;0.25,A36&gt;=5.05,D36&lt;0.75),1.34,IF(AND(B36&lt;3.75,D36&lt;0.45,D36&gt;=0.25,A36&gt;=5.05,D36&lt;0.75),1.467,IF(AND(B36&gt;=3.75,D36&lt;0.45,D36&gt;=0.25,A36&gt;=5.05,D36&lt;0.75),1.767,IF(AND(G36&gt;=0.896,B36&gt;=2.35,F36&lt;2.5,B36&lt;2.75,D36&gt;=0.75),4.9,IF(AND(H36&lt;15.504,D36&lt;1.35,D36&lt;1.55,B36&gt;=2.75,D36&gt;=0.75),4.2,IF(AND(H36&gt;=15.504,D36&lt;1.35,D36&lt;1.55,B36&gt;=2.75,D36&gt;=0.75),4.6,IF(AND(H36&lt;9.767,D36&gt;=1.35,D36&lt;1.55,B36&gt;=2.75,D36&gt;=0.75),5.1,IF(AND(A36&lt;4.5,H36&lt;14.144,B36&gt;=3.15,H36&gt;=5.748,A36&lt;5.05,D36&lt;0.75),1.3,IF(AND(A36&gt;=4.5,H36&lt;14.144,B36&gt;=3.15,H36&gt;=5.748,A36&lt;5.05,D36&lt;0.75),1.4,IF(AND(D36&gt;=1.15,G36&lt;0.896,B36&gt;=2.35,F36&lt;2.5,B36&lt;2.75,D36&gt;=0.75),4.04,IF(AND(B36&lt;2.9,H36&gt;=9.767,D36&gt;=1.35,D36&lt;1.55,B36&gt;=2.75,D36&gt;=0.75),4.8,IF(AND(D36&lt;1.7,A36&gt;=7.05,H36&lt;16.284,D36&gt;=1.55,B36&gt;=2.75,D36&gt;=0.75),5.8,IF(AND(D36&gt;=1.7,A36&gt;=7.05,H36&lt;16.284,D36&gt;=1.55,B36&gt;=2.75,D36&gt;=0.75),6.3,IF(AND(B36&lt;2.45,D36&lt;1.15,G36&lt;0.896,B36&gt;=2.35,F36&lt;2.5,B36&lt;2.75,D36&gt;=0.75),3.767,IF(AND(B36&gt;=2.45,D36&lt;1.15,G36&lt;0.896,B36&gt;=2.35,F36&lt;2.5,B36&lt;2.75,D36&gt;=0.75),3.167,IF(AND(B36&gt;=3.15,B36&gt;=2.9,H36&gt;=9.767,D36&gt;=1.35,D36&lt;1.55,B36&gt;=2.75,D36&gt;=0.75),4.7,IF(AND(D36&lt;1.9,D36&lt;2.05,A36&lt;7.05,H36&lt;16.284,D36&gt;=1.55,B36&gt;=2.75,D36&gt;=0.75),4.82,IF(AND(D36&gt;=1.9,D36&lt;2.05,A36&lt;7.05,H36&lt;16.284,D36&gt;=1.55,B36&gt;=2.75,D36&gt;=0.75),5.067,IF(AND(H36&lt;12.721,B36&lt;3.15,B36&gt;=2.9,H36&gt;=9.767,D36&gt;=1.35,D36&lt;1.55,B36&gt;=2.75,D36&gt;=0.75),4.5,IF(AND(H36&gt;=12.721,B36&lt;3.15,B36&gt;=2.9,H36&gt;=9.767,D36&gt;=1.35,D36&lt;1.55,B36&gt;=2.75,D36&gt;=0.75),4.433,IF(AND(H36&lt;9.525,G36&lt;0.364,D36&gt;=2.05,A36&lt;7.05,H36&lt;16.284,D36&gt;=1.55,B36&gt;=2.75,D36&gt;=0.75),5.1,IF(AND(A36&lt;6.25,G36&gt;=0.364,D36&gt;=2.05,A36&lt;7.05,H36&lt;16.284,D36&gt;=1.55,B36&gt;=2.75,D36&gt;=0.75),5.4,IF(AND(H36&lt;10.898,H36&gt;=9.525,G36&lt;0.364,D36&gt;=2.05,A36&lt;7.05,H36&lt;16.284,D36&gt;=1.55,B36&gt;=2.75,D36&gt;=0.75),5.6,IF(AND(H36&lt;8.711,A36&gt;=6.25,G36&gt;=0.364,D36&gt;=2.05,A36&lt;7.05,H36&lt;16.284,D36&gt;=1.55,B36&gt;=2.75,D36&gt;=0.75),5.7,IF(AND(H36&gt;=8.711,A36&gt;=6.25,G36&gt;=0.364,D36&gt;=2.05,A36&lt;7.05,H36&lt;16.284,D36&gt;=1.55,B36&gt;=2.75,D36&gt;=0.75),5.84,IF(AND(D36&lt;2.2,H36&gt;=10.898,H36&gt;=9.525,G36&lt;0.364,D36&gt;=2.05,A36&lt;7.05,H36&lt;16.284,D36&gt;=1.55,B36&gt;=2.75,D36&gt;=0.75),5.4,IF(AND(D36&gt;=2.2,H36&gt;=10.898,H36&gt;=9.525,G36&lt;0.364,D36&gt;=2.05,A36&lt;7.05,H36&lt;16.284,D36&gt;=1.55,B36&gt;=2.75,D36&gt;=0.75),5.3,"shouldnthappen")))))))))))))))))))))))))))))))))))))</f>
        <v>1.34</v>
      </c>
      <c r="W36" s="1" t="n">
        <f aca="false">IF(AND(H36&lt;6.926,D36&gt;=0.35,D36&lt;0.8),1.9,IF(AND(H36&gt;=6.926,D36&gt;=0.35,D36&lt;0.8),1.533,IF(AND(H36&lt;13.492,A36&lt;4.75,D36&lt;0.35,D36&lt;0.8),1.1,IF(AND(H36&gt;=13.492,A36&lt;4.75,D36&lt;0.35,D36&lt;0.8),1.375,IF(AND(B36&lt;2.75,A36&gt;=5.85,F36&lt;2.5,D36&gt;=0.8),4.833,IF(AND(B36&lt;3.3,A36&gt;=7.05,F36&gt;=2.5,D36&gt;=0.8),5.8,IF(AND(B36&gt;=3.3,A36&gt;=7.05,F36&gt;=2.5,D36&gt;=0.8),6.325,IF(AND(D36&gt;=0.25,A36&lt;5.05,A36&gt;=4.75,D36&lt;0.35,D36&lt;0.8),1.3,IF(AND(B36&lt;3.6,A36&gt;=5.05,A36&gt;=4.75,D36&lt;0.35,D36&lt;0.8),1.4,IF(AND(H36&lt;10.194,G36&lt;0.412,A36&lt;5.85,F36&lt;2.5,D36&gt;=0.8),4.133,IF(AND(H36&gt;=10.194,G36&lt;0.412,A36&lt;5.85,F36&lt;2.5,D36&gt;=0.8),4.5,IF(AND(A36&lt;5.35,G36&gt;=0.412,A36&lt;5.85,F36&lt;2.5,D36&gt;=0.8),3.15,IF(AND(A36&lt;6.2,B36&gt;=2.75,A36&gt;=5.85,F36&lt;2.5,D36&gt;=0.8),4.3,IF(AND(H36&lt;5.767,A36&lt;6.2,A36&lt;7.05,F36&gt;=2.5,D36&gt;=0.8),4.5,IF(AND(G36&gt;=0.861,A36&gt;=6.2,A36&lt;7.05,F36&gt;=2.5,D36&gt;=0.8),5.2,IF(AND(B36&lt;3.15,D36&lt;0.25,A36&lt;5.05,A36&gt;=4.75,D36&lt;0.35,D36&lt;0.8),1.55,IF(AND(A36&lt;5.45,B36&gt;=3.6,A36&gt;=5.05,A36&gt;=4.75,D36&lt;0.35,D36&lt;0.8),1.5,IF(AND(A36&gt;=5.45,B36&gt;=3.6,A36&gt;=5.05,A36&gt;=4.75,D36&lt;0.35,D36&lt;0.8),1.4,IF(AND(G36&gt;=0.772,A36&gt;=5.35,G36&gt;=0.412,A36&lt;5.85,F36&lt;2.5,D36&gt;=0.8),3.9,IF(AND(D36&gt;=1.45,A36&gt;=6.2,B36&gt;=2.75,A36&gt;=5.85,F36&lt;2.5,D36&gt;=0.8),4.775,IF(AND(G36&lt;0.5,H36&gt;=5.767,A36&lt;6.2,A36&lt;7.05,F36&gt;=2.5,D36&gt;=0.8),5.1,IF(AND(G36&gt;=0.5,H36&gt;=5.767,A36&lt;6.2,A36&lt;7.05,F36&gt;=2.5,D36&gt;=0.8),4.95,IF(AND(B36&gt;=3.25,G36&lt;0.861,A36&gt;=6.2,A36&lt;7.05,F36&gt;=2.5,D36&gt;=0.8),5.75,IF(AND(A36&lt;4.95,B36&gt;=3.15,D36&lt;0.25,A36&lt;5.05,A36&gt;=4.75,D36&lt;0.35,D36&lt;0.8),1.4,IF(AND(A36&lt;5.65,G36&lt;0.772,A36&gt;=5.35,G36&gt;=0.412,A36&lt;5.85,F36&lt;2.5,D36&gt;=0.8),3.6,IF(AND(A36&gt;=5.65,G36&lt;0.772,A36&gt;=5.35,G36&gt;=0.412,A36&lt;5.85,F36&lt;2.5,D36&gt;=0.8),3.5,IF(AND(B36&gt;=3.15,D36&lt;1.45,A36&gt;=6.2,B36&gt;=2.75,A36&gt;=5.85,F36&lt;2.5,D36&gt;=0.8),4.7,IF(AND(A36&gt;=6.65,B36&lt;3.25,G36&lt;0.861,A36&gt;=6.2,A36&lt;7.05,F36&gt;=2.5,D36&gt;=0.8),5.567,IF(AND(H36&lt;9.499,A36&gt;=4.95,B36&gt;=3.15,D36&lt;0.25,A36&lt;5.05,A36&gt;=4.75,D36&lt;0.35,D36&lt;0.8),1.4,IF(AND(H36&gt;=9.499,A36&gt;=4.95,B36&gt;=3.15,D36&lt;0.25,A36&lt;5.05,A36&gt;=4.75,D36&lt;0.35,D36&lt;0.8),1.2,IF(AND(G36&lt;0.765,B36&lt;3.15,D36&lt;1.45,A36&gt;=6.2,B36&gt;=2.75,A36&gt;=5.85,F36&lt;2.5,D36&gt;=0.8),4.4,IF(AND(G36&gt;=0.765,B36&lt;3.15,D36&lt;1.45,A36&gt;=6.2,B36&gt;=2.75,A36&gt;=5.85,F36&lt;2.5,D36&gt;=0.8),4.6,IF(AND(H36&lt;10.667,A36&lt;6.65,B36&lt;3.25,G36&lt;0.861,A36&gt;=6.2,A36&lt;7.05,F36&gt;=2.5,D36&gt;=0.8),5.167,IF(AND(G36&lt;0.627,H36&gt;=10.667,A36&lt;6.65,B36&lt;3.25,G36&lt;0.861,A36&gt;=6.2,A36&lt;7.05,F36&gt;=2.5,D36&gt;=0.8),5.64,IF(AND(G36&gt;=0.627,H36&gt;=10.667,A36&lt;6.65,B36&lt;3.25,G36&lt;0.861,A36&gt;=6.2,A36&lt;7.05,F36&gt;=2.5,D36&gt;=0.8),5.1,"shouldnthappen")))))))))))))))))))))))))))))))))))</f>
        <v>1.4</v>
      </c>
      <c r="X36" s="1" t="n">
        <f aca="false">IF(AND(B36&lt;3.05,H36&lt;6.697,A36&lt;5.45),4.1,IF(AND(B36&gt;=3.05,H36&lt;6.697,A36&lt;5.45),1.48,IF(AND(D36&lt;0.7,A36&lt;5.9,A36&gt;=5.45),1.4,IF(AND(A36&lt;4.35,B36&lt;3.3,H36&gt;=6.697,A36&lt;5.45),1.1,IF(AND(G36&lt;0.372,D36&gt;=0.7,A36&lt;5.9,A36&gt;=5.45),4.36,IF(AND(A36&gt;=4.9,A36&gt;=4.35,B36&lt;3.3,H36&gt;=6.697,A36&lt;5.45),1.6,IF(AND(H36&gt;=14.171,A36&lt;5.15,B36&gt;=3.3,H36&gt;=6.697,A36&lt;5.45),1.6,IF(AND(G36&lt;0.451,A36&gt;=5.15,B36&gt;=3.3,H36&gt;=6.697,A36&lt;5.45),1.367,IF(AND(G36&gt;=0.451,A36&gt;=5.15,B36&gt;=3.3,H36&gt;=6.697,A36&lt;5.45),1.5,IF(AND(G36&lt;0.332,D36&lt;1.45,F36&lt;2.5,A36&gt;=5.9,A36&gt;=5.45),4.35,IF(AND(A36&lt;6.15,D36&gt;=1.45,F36&lt;2.5,A36&gt;=5.9,A36&gt;=5.45),5.1,IF(AND(D36&gt;=2.4,G36&lt;0.432,F36&gt;=2.5,A36&gt;=5.9,A36&gt;=5.45),5.78,IF(AND(A36&lt;6.15,G36&gt;=0.432,F36&gt;=2.5,A36&gt;=5.9,A36&gt;=5.45),4.9,IF(AND(B36&lt;3.1,A36&lt;4.9,A36&gt;=4.35,B36&lt;3.3,H36&gt;=6.697,A36&lt;5.45),1.4,IF(AND(B36&gt;=3.1,A36&lt;4.9,A36&gt;=4.35,B36&lt;3.3,H36&gt;=6.697,A36&lt;5.45),1.3,IF(AND(G36&lt;0.343,H36&lt;14.171,A36&lt;5.15,B36&gt;=3.3,H36&gt;=6.697,A36&lt;5.45),1.433,IF(AND(G36&gt;=0.343,H36&lt;14.171,A36&lt;5.15,B36&gt;=3.3,H36&gt;=6.697,A36&lt;5.45),1.525,IF(AND(D36&lt;1.05,B36&lt;2.55,G36&gt;=0.372,D36&gt;=0.7,A36&lt;5.9,A36&gt;=5.45),3.7,IF(AND(H36&lt;10.596,B36&gt;=2.55,G36&gt;=0.372,D36&gt;=0.7,A36&lt;5.9,A36&gt;=5.45),3.525,IF(AND(H36&gt;=10.596,B36&gt;=2.55,G36&gt;=0.372,D36&gt;=0.7,A36&lt;5.9,A36&gt;=5.45),3.9,IF(AND(H36&lt;14.314,G36&gt;=0.332,D36&lt;1.45,F36&lt;2.5,A36&gt;=5.9,A36&gt;=5.45),4.4,IF(AND(H36&gt;=14.314,G36&gt;=0.332,D36&lt;1.45,F36&lt;2.5,A36&gt;=5.9,A36&gt;=5.45),4.7,IF(AND(H36&lt;13.906,A36&gt;=6.15,D36&gt;=1.45,F36&lt;2.5,A36&gt;=5.9,A36&gt;=5.45),4.675,IF(AND(H36&gt;=13.906,A36&gt;=6.15,D36&gt;=1.45,F36&lt;2.5,A36&gt;=5.9,A36&gt;=5.45),4.9,IF(AND(G36&lt;0.093,D36&lt;2.4,G36&lt;0.432,F36&gt;=2.5,A36&gt;=5.9,A36&gt;=5.45),5.6,IF(AND(B36&lt;2.95,A36&gt;=6.15,G36&gt;=0.432,F36&gt;=2.5,A36&gt;=5.9,A36&gt;=5.45),5.86,IF(AND(A36&lt;5.55,D36&gt;=1.05,B36&lt;2.55,G36&gt;=0.372,D36&gt;=0.7,A36&lt;5.9,A36&gt;=5.45),4,IF(AND(A36&gt;=5.55,D36&gt;=1.05,B36&lt;2.55,G36&gt;=0.372,D36&gt;=0.7,A36&lt;5.9,A36&gt;=5.45),3.9,IF(AND(D36&lt;1.7,G36&gt;=0.093,D36&lt;2.4,G36&lt;0.432,F36&gt;=2.5,A36&gt;=5.9,A36&gt;=5.45),5.05,IF(AND(G36&gt;=0.774,B36&gt;=2.95,A36&gt;=6.15,G36&gt;=0.432,F36&gt;=2.5,A36&gt;=5.9,A36&gt;=5.45),5.3,IF(AND(G36&gt;=0.312,D36&gt;=1.7,G36&gt;=0.093,D36&lt;2.4,G36&lt;0.432,F36&gt;=2.5,A36&gt;=5.9,A36&gt;=5.45),5.4,IF(AND(D36&lt;2.45,G36&lt;0.774,B36&gt;=2.95,A36&gt;=6.15,G36&gt;=0.432,F36&gt;=2.5,A36&gt;=5.9,A36&gt;=5.45),5.66,IF(AND(D36&gt;=2.45,G36&lt;0.774,B36&gt;=2.95,A36&gt;=6.15,G36&gt;=0.432,F36&gt;=2.5,A36&gt;=5.9,A36&gt;=5.45),6,IF(AND(G36&gt;=0.301,G36&lt;0.312,D36&gt;=1.7,G36&gt;=0.093,D36&lt;2.4,G36&lt;0.432,F36&gt;=2.5,A36&gt;=5.9,A36&gt;=5.45),5.1,IF(AND(A36&lt;6.45,G36&lt;0.301,G36&lt;0.312,D36&gt;=1.7,G36&gt;=0.093,D36&lt;2.4,G36&lt;0.432,F36&gt;=2.5,A36&gt;=5.9,A36&gt;=5.45),5.3,IF(AND(A36&gt;=6.45,G36&lt;0.301,G36&lt;0.312,D36&gt;=1.7,G36&gt;=0.093,D36&lt;2.4,G36&lt;0.432,F36&gt;=2.5,A36&gt;=5.9,A36&gt;=5.45),5.2,"shouldnthappen"))))))))))))))))))))))))))))))))))))</f>
        <v>1.4</v>
      </c>
      <c r="Y36" s="1" t="n">
        <f aca="false">IF(AND(H36&lt;6.51,F36&lt;1.5),1.8,IF(AND(H36&gt;=16.674,F36&gt;=1.5),6.533,IF(AND(D36&gt;=0.45,H36&gt;=6.51,F36&lt;1.5),1.667,IF(AND(H36&gt;=13.805,G36&lt;0.154,H36&lt;16.674,F36&gt;=1.5),6.7,IF(AND(D36&lt;0.15,A36&lt;5.05,D36&lt;0.45,H36&gt;=6.51,F36&lt;1.5),1.4,IF(AND(H36&gt;=13.586,A36&gt;=5.05,D36&lt;0.45,H36&gt;=6.51,F36&lt;1.5),1.3,IF(AND(F36&lt;2.5,H36&lt;13.805,G36&lt;0.154,H36&lt;16.674,F36&gt;=1.5),4.6,IF(AND(H36&lt;8.929,D36&lt;1.35,G36&gt;=0.154,H36&lt;16.674,F36&gt;=1.5),3.64,IF(AND(G36&lt;0.05,H36&lt;13.586,A36&gt;=5.05,D36&lt;0.45,H36&gt;=6.51,F36&lt;1.5),1.4,IF(AND(G36&gt;=0.107,F36&gt;=2.5,H36&lt;13.805,G36&lt;0.154,H36&lt;16.674,F36&gt;=1.5),5.3,IF(AND(B36&gt;=2.75,H36&gt;=8.929,D36&lt;1.35,G36&gt;=0.154,H36&lt;16.674,F36&gt;=1.5),4.433,IF(AND(D36&gt;=1.55,F36&lt;2.5,D36&gt;=1.35,G36&gt;=0.154,H36&lt;16.674,F36&gt;=1.5),4.975,IF(AND(H36&lt;6.93,F36&gt;=2.5,D36&gt;=1.35,G36&gt;=0.154,H36&lt;16.674,F36&gt;=1.5),4.5,IF(AND(H36&lt;12.675,G36&lt;0.217,D36&gt;=0.15,A36&lt;5.05,D36&lt;0.45,H36&gt;=6.51,F36&lt;1.5),1.4,IF(AND(H36&gt;=12.675,G36&lt;0.217,D36&gt;=0.15,A36&lt;5.05,D36&lt;0.45,H36&gt;=6.51,F36&lt;1.5),1.5,IF(AND(A36&lt;4.65,G36&gt;=0.217,D36&gt;=0.15,A36&lt;5.05,D36&lt;0.45,H36&gt;=6.51,F36&lt;1.5),1.35,IF(AND(D36&lt;0.25,G36&gt;=0.05,H36&lt;13.586,A36&gt;=5.05,D36&lt;0.45,H36&gt;=6.51,F36&lt;1.5),1.467,IF(AND(D36&gt;=0.25,G36&gt;=0.05,H36&lt;13.586,A36&gt;=5.05,D36&lt;0.45,H36&gt;=6.51,F36&lt;1.5),1.5,IF(AND(H36&lt;9.15,G36&lt;0.107,F36&gt;=2.5,H36&lt;13.805,G36&lt;0.154,H36&lt;16.674,F36&gt;=1.5),5.7,IF(AND(H36&gt;=9.15,G36&lt;0.107,F36&gt;=2.5,H36&lt;13.805,G36&lt;0.154,H36&lt;16.674,F36&gt;=1.5),5.6,IF(AND(G36&lt;0.404,B36&lt;2.75,H36&gt;=8.929,D36&lt;1.35,G36&gt;=0.154,H36&lt;16.674,F36&gt;=1.5),4.15,IF(AND(G36&gt;=0.404,B36&lt;2.75,H36&gt;=8.929,D36&lt;1.35,G36&gt;=0.154,H36&lt;16.674,F36&gt;=1.5),3.9,IF(AND(A36&gt;=6.75,D36&lt;1.55,F36&lt;2.5,D36&gt;=1.35,G36&gt;=0.154,H36&lt;16.674,F36&gt;=1.5),4.82,IF(AND(D36&lt;0.25,A36&gt;=4.65,G36&gt;=0.217,D36&gt;=0.15,A36&lt;5.05,D36&lt;0.45,H36&gt;=6.51,F36&lt;1.5),1.325,IF(AND(D36&gt;=0.25,A36&gt;=4.65,G36&gt;=0.217,D36&gt;=0.15,A36&lt;5.05,D36&lt;0.45,H36&gt;=6.51,F36&lt;1.5),1.3,IF(AND(A36&lt;6.55,A36&lt;6.75,D36&lt;1.55,F36&lt;2.5,D36&gt;=1.35,G36&gt;=0.154,H36&lt;16.674,F36&gt;=1.5),4.575,IF(AND(A36&gt;=6.55,A36&lt;6.75,D36&lt;1.55,F36&lt;2.5,D36&gt;=1.35,G36&gt;=0.154,H36&lt;16.674,F36&gt;=1.5),4.4,IF(AND(B36&lt;2.9,D36&lt;2.05,H36&gt;=6.93,F36&gt;=2.5,D36&gt;=1.35,G36&gt;=0.154,H36&lt;16.674,F36&gt;=1.5),5.05,IF(AND(H36&lt;8.884,D36&gt;=2.05,H36&gt;=6.93,F36&gt;=2.5,D36&gt;=1.35,G36&gt;=0.154,H36&lt;16.674,F36&gt;=1.5),5.1,IF(AND(H36&lt;13.711,B36&gt;=2.9,D36&lt;2.05,H36&gt;=6.93,F36&gt;=2.5,D36&gt;=1.35,G36&gt;=0.154,H36&lt;16.674,F36&gt;=1.5),5,IF(AND(H36&gt;=13.711,B36&gt;=2.9,D36&lt;2.05,H36&gt;=6.93,F36&gt;=2.5,D36&gt;=1.35,G36&gt;=0.154,H36&lt;16.674,F36&gt;=1.5),5.8,IF(AND(B36&lt;3.15,H36&gt;=8.884,D36&gt;=2.05,H36&gt;=6.93,F36&gt;=2.5,D36&gt;=1.35,G36&gt;=0.154,H36&lt;16.674,F36&gt;=1.5),5.56,IF(AND(B36&gt;=3.15,H36&gt;=8.884,D36&gt;=2.05,H36&gt;=6.93,F36&gt;=2.5,D36&gt;=1.35,G36&gt;=0.154,H36&lt;16.674,F36&gt;=1.5),5.9,"shouldnthappen")))))))))))))))))))))))))))))))))</f>
        <v>1.467</v>
      </c>
      <c r="Z36" s="1" t="n">
        <f aca="false">IF(AND(F36&gt;=2,B36&gt;=3.35),5.6,IF(AND(A36&lt;6.65,H36&gt;=15.076,B36&lt;3.35),4.8,IF(AND(A36&gt;=6.65,H36&gt;=15.076,B36&lt;3.35),6.15,IF(AND(H36&lt;6.542,F36&lt;2,B36&gt;=3.35),1.767,IF(AND(G36&gt;=0.653,D36&lt;0.75,H36&lt;15.076,B36&lt;3.35),1.55,IF(AND(D36&lt;0.15,G36&lt;0.653,D36&lt;0.75,H36&lt;15.076,B36&lt;3.35),1.1,IF(AND(G36&lt;0.356,A36&lt;5.05,H36&gt;=6.542,F36&lt;2,B36&gt;=3.35),1.4,IF(AND(G36&gt;=0.356,A36&lt;5.05,H36&gt;=6.542,F36&lt;2,B36&gt;=3.35),1.3,IF(AND(G36&gt;=0.566,A36&gt;=5.05,H36&gt;=6.542,F36&lt;2,B36&gt;=3.35),1.6,IF(AND(B36&gt;=3.1,D36&gt;=0.15,G36&lt;0.653,D36&lt;0.75,H36&lt;15.076,B36&lt;3.35),1.367,IF(AND(B36&gt;=2.65,D36&lt;1.45,B36&lt;2.75,D36&gt;=0.75,H36&lt;15.076,B36&lt;3.35),3.96,IF(AND(G36&lt;0.352,D36&gt;=1.45,B36&lt;2.75,D36&gt;=0.75,H36&lt;15.076,B36&lt;3.35),4.5,IF(AND(D36&gt;=1.35,A36&lt;6.2,B36&gt;=2.75,D36&gt;=0.75,H36&lt;15.076,B36&lt;3.35),4.733,IF(AND(A36&lt;4.7,B36&lt;3.1,D36&gt;=0.15,G36&lt;0.653,D36&lt;0.75,H36&lt;15.076,B36&lt;3.35),1.36,IF(AND(A36&gt;=4.7,B36&lt;3.1,D36&gt;=0.15,G36&lt;0.653,D36&lt;0.75,H36&lt;15.076,B36&lt;3.35),1.6,IF(AND(A36&lt;5.2,B36&lt;2.65,D36&lt;1.45,B36&lt;2.75,D36&gt;=0.75,H36&lt;15.076,B36&lt;3.35),3.3,IF(AND(A36&lt;6.5,G36&gt;=0.352,D36&gt;=1.45,B36&lt;2.75,D36&gt;=0.75,H36&lt;15.076,B36&lt;3.35),5,IF(AND(A36&gt;=6.5,G36&gt;=0.352,D36&gt;=1.45,B36&lt;2.75,D36&gt;=0.75,H36&lt;15.076,B36&lt;3.35),5.8,IF(AND(H36&lt;8.486,D36&lt;1.35,A36&lt;6.2,B36&gt;=2.75,D36&gt;=0.75,H36&lt;15.076,B36&lt;3.35),3.975,IF(AND(G36&lt;0.187,F36&lt;2.5,A36&gt;=6.2,B36&gt;=2.75,D36&gt;=0.75,H36&lt;15.076,B36&lt;3.35),5,IF(AND(G36&gt;=0.187,F36&lt;2.5,A36&gt;=6.2,B36&gt;=2.75,D36&gt;=0.75,H36&lt;15.076,B36&lt;3.35),4.525,IF(AND(A36&gt;=7.25,F36&gt;=2.5,A36&gt;=6.2,B36&gt;=2.75,D36&gt;=0.75,H36&lt;15.076,B36&lt;3.35),6.5,IF(AND(G36&lt;0.185,B36&lt;3.6,G36&lt;0.566,A36&gt;=5.05,H36&gt;=6.542,F36&lt;2,B36&gt;=3.35),1.45,IF(AND(G36&gt;=0.185,B36&lt;3.6,G36&lt;0.566,A36&gt;=5.05,H36&gt;=6.542,F36&lt;2,B36&gt;=3.35),1.34,IF(AND(G36&lt;0.13,B36&gt;=3.6,G36&lt;0.566,A36&gt;=5.05,H36&gt;=6.542,F36&lt;2,B36&gt;=3.35),1.45,IF(AND(G36&gt;=0.13,B36&gt;=3.6,G36&lt;0.566,A36&gt;=5.05,H36&gt;=6.542,F36&lt;2,B36&gt;=3.35),1.5,IF(AND(D36&lt;1.05,A36&gt;=5.2,B36&lt;2.65,D36&lt;1.45,B36&lt;2.75,D36&gt;=0.75,H36&lt;15.076,B36&lt;3.35),3.5,IF(AND(D36&gt;=1.05,A36&gt;=5.2,B36&lt;2.65,D36&lt;1.45,B36&lt;2.75,D36&gt;=0.75,H36&lt;15.076,B36&lt;3.35),3.94,IF(AND(H36&lt;10.983,H36&gt;=8.486,D36&lt;1.35,A36&lt;6.2,B36&gt;=2.75,D36&gt;=0.75,H36&lt;15.076,B36&lt;3.35),4.38,IF(AND(H36&gt;=10.983,H36&gt;=8.486,D36&lt;1.35,A36&lt;6.2,B36&gt;=2.75,D36&gt;=0.75,H36&lt;15.076,B36&lt;3.35),4.1,IF(AND(B36&gt;=3.25,A36&lt;7.25,F36&gt;=2.5,A36&gt;=6.2,B36&gt;=2.75,D36&gt;=0.75,H36&lt;15.076,B36&lt;3.35),5.7,IF(AND(B36&lt;2.95,B36&lt;3.25,A36&lt;7.25,F36&gt;=2.5,A36&gt;=6.2,B36&gt;=2.75,D36&gt;=0.75,H36&lt;15.076,B36&lt;3.35),5.6,IF(AND(H36&gt;=13.711,B36&gt;=2.95,B36&lt;3.25,A36&lt;7.25,F36&gt;=2.5,A36&gt;=6.2,B36&gt;=2.75,D36&gt;=0.75,H36&lt;15.076,B36&lt;3.35),5.8,IF(AND(A36&gt;=6.8,H36&lt;13.711,B36&gt;=2.95,B36&lt;3.25,A36&lt;7.25,F36&gt;=2.5,A36&gt;=6.2,B36&gt;=2.75,D36&gt;=0.75,H36&lt;15.076,B36&lt;3.35),5.1,IF(AND(H36&lt;12.921,A36&lt;6.8,H36&lt;13.711,B36&gt;=2.95,B36&lt;3.25,A36&lt;7.25,F36&gt;=2.5,A36&gt;=6.2,B36&gt;=2.75,D36&gt;=0.75,H36&lt;15.076,B36&lt;3.35),5.34,IF(AND(H36&gt;=12.921,A36&lt;6.8,H36&lt;13.711,B36&gt;=2.95,B36&lt;3.25,A36&lt;7.25,F36&gt;=2.5,A36&gt;=6.2,B36&gt;=2.75,D36&gt;=0.75,H36&lt;15.076,B36&lt;3.35),5.133,"shouldnthappen"))))))))))))))))))))))))))))))))))))</f>
        <v>1.767</v>
      </c>
      <c r="AA36" s="1" t="n">
        <f aca="false">IF(AND(D36&gt;=0.45,A36&lt;5.05,D36&lt;0.8),1.6,IF(AND(D36&gt;=0.45,A36&gt;=5.05,D36&lt;0.8),1.7,IF(AND(H36&gt;=16.244,F36&gt;=2.5,D36&gt;=0.8),6.533,IF(AND(A36&lt;4.35,D36&lt;0.45,A36&lt;5.05,D36&lt;0.8),1.1,IF(AND(H36&gt;=14.877,D36&lt;0.45,A36&gt;=5.05,D36&lt;0.8),1.3,IF(AND(D36&gt;=1.4,A36&lt;5.65,F36&lt;2.5,D36&gt;=0.8),4.5,IF(AND(A36&gt;=7.25,H36&lt;16.244,F36&gt;=2.5,D36&gt;=0.8),6.5,IF(AND(A36&gt;=4.75,A36&gt;=4.35,D36&lt;0.45,A36&lt;5.05,D36&lt;0.8),1.35,IF(AND(A36&lt;5.3,D36&lt;1.4,A36&lt;5.65,F36&lt;2.5,D36&gt;=0.8),3.1,IF(AND(A36&gt;=6.8,A36&gt;=6.55,A36&gt;=5.65,F36&lt;2.5,D36&gt;=0.8),4.9,IF(AND(H36&lt;5.767,A36&lt;7.25,H36&lt;16.244,F36&gt;=2.5,D36&gt;=0.8),4.5,IF(AND(G36&gt;=0.522,A36&lt;4.75,A36&gt;=4.35,D36&lt;0.45,A36&lt;5.05,D36&lt;0.8),1.2,IF(AND(G36&gt;=0.948,D36&lt;0.35,H36&lt;14.877,D36&lt;0.45,A36&gt;=5.05,D36&lt;0.8),1.7,IF(AND(H36&lt;13.089,D36&gt;=0.35,H36&lt;14.877,D36&lt;0.45,A36&gt;=5.05,D36&lt;0.8),1.5,IF(AND(H36&gt;=13.089,D36&gt;=0.35,H36&lt;14.877,D36&lt;0.45,A36&gt;=5.05,D36&lt;0.8),1.3,IF(AND(B36&gt;=2.95,A36&gt;=5.3,D36&lt;1.4,A36&lt;5.65,F36&lt;2.5,D36&gt;=0.8),4.1,IF(AND(H36&lt;9.181,A36&lt;6.05,A36&lt;6.55,A36&gt;=5.65,F36&lt;2.5,D36&gt;=0.8),5.1,IF(AND(H36&gt;=9.181,A36&lt;6.05,A36&lt;6.55,A36&gt;=5.65,F36&lt;2.5,D36&gt;=0.8),4.3,IF(AND(G36&gt;=0.867,A36&gt;=6.05,A36&lt;6.55,A36&gt;=5.65,F36&lt;2.5,D36&gt;=0.8),4.9,IF(AND(B36&lt;3.05,A36&lt;6.8,A36&gt;=6.55,A36&gt;=5.65,F36&lt;2.5,D36&gt;=0.8),5,IF(AND(B36&gt;=3.05,A36&lt;6.8,A36&gt;=6.55,A36&gt;=5.65,F36&lt;2.5,D36&gt;=0.8),4.55,IF(AND(H36&gt;=14.144,G36&lt;0.522,A36&lt;4.75,A36&gt;=4.35,D36&lt;0.45,A36&lt;5.05,D36&lt;0.8),1.3,IF(AND(B36&lt;2.7,B36&lt;2.95,A36&gt;=5.3,D36&lt;1.4,A36&lt;5.65,F36&lt;2.5,D36&gt;=0.8),3.78,IF(AND(B36&gt;=2.7,B36&lt;2.95,A36&gt;=5.3,D36&lt;1.4,A36&lt;5.65,F36&lt;2.5,D36&gt;=0.8),3.6,IF(AND(G36&lt;0.638,G36&lt;0.867,A36&gt;=6.05,A36&lt;6.55,A36&gt;=5.65,F36&lt;2.5,D36&gt;=0.8),4.433,IF(AND(G36&gt;=0.638,G36&lt;0.867,A36&gt;=6.05,A36&lt;6.55,A36&gt;=5.65,F36&lt;2.5,D36&gt;=0.8),4,IF(AND(A36&lt;6.35,H36&lt;11.146,H36&gt;=5.767,A36&lt;7.25,H36&lt;16.244,F36&gt;=2.5,D36&gt;=0.8),5.1,IF(AND(A36&lt;4.5,H36&lt;14.144,G36&lt;0.522,A36&lt;4.75,A36&gt;=4.35,D36&lt;0.45,A36&lt;5.05,D36&lt;0.8),1.35,IF(AND(A36&gt;=4.5,H36&lt;14.144,G36&lt;0.522,A36&lt;4.75,A36&gt;=4.35,D36&lt;0.45,A36&lt;5.05,D36&lt;0.8),1.4,IF(AND(A36&lt;5.15,B36&lt;3.75,G36&lt;0.948,D36&lt;0.35,H36&lt;14.877,D36&lt;0.45,A36&gt;=5.05,D36&lt;0.8),1.4,IF(AND(A36&gt;=5.15,B36&lt;3.75,G36&lt;0.948,D36&lt;0.35,H36&lt;14.877,D36&lt;0.45,A36&gt;=5.05,D36&lt;0.8),1.5,IF(AND(G36&lt;0.112,B36&gt;=3.75,G36&lt;0.948,D36&lt;0.35,H36&lt;14.877,D36&lt;0.45,A36&gt;=5.05,D36&lt;0.8),1.5,IF(AND(G36&gt;=0.112,B36&gt;=3.75,G36&lt;0.948,D36&lt;0.35,H36&lt;14.877,D36&lt;0.45,A36&gt;=5.05,D36&lt;0.8),1.6,IF(AND(G36&lt;0.075,A36&gt;=6.35,H36&lt;11.146,H36&gt;=5.767,A36&lt;7.25,H36&lt;16.244,F36&gt;=2.5,D36&gt;=0.8),5.5,IF(AND(G36&gt;=0.075,A36&gt;=6.35,H36&lt;11.146,H36&gt;=5.767,A36&lt;7.25,H36&lt;16.244,F36&gt;=2.5,D36&gt;=0.8),5.24,IF(AND(B36&lt;2.95,D36&lt;1.9,H36&gt;=11.146,H36&gt;=5.767,A36&lt;7.25,H36&lt;16.244,F36&gt;=2.5,D36&gt;=0.8),5.65,IF(AND(B36&gt;=2.95,D36&lt;1.9,H36&gt;=11.146,H36&gt;=5.767,A36&lt;7.25,H36&lt;16.244,F36&gt;=2.5,D36&gt;=0.8),5.8,IF(AND(H36&lt;13.42,D36&gt;=1.9,H36&gt;=11.146,H36&gt;=5.767,A36&lt;7.25,H36&lt;16.244,F36&gt;=2.5,D36&gt;=0.8),5.6,IF(AND(H36&gt;=13.42,D36&gt;=1.9,H36&gt;=11.146,H36&gt;=5.767,A36&lt;7.25,H36&lt;16.244,F36&gt;=2.5,D36&gt;=0.8),5.34,"shouldnthappen")))))))))))))))))))))))))))))))))))))))</f>
        <v>1.6</v>
      </c>
      <c r="AB36" s="1" t="n">
        <f aca="false">IF(AND(D36&gt;=0.35,F36&lt;1.5),1.5,IF(AND(F36&lt;2.5,D36&gt;=1.55,F36&gt;=1.5),4.85,IF(AND(H36&lt;8.308,D36&lt;0.15,D36&lt;0.35,F36&lt;1.5),1.5,IF(AND(H36&gt;=8.308,D36&lt;0.15,D36&lt;0.35,F36&lt;1.5),1.4,IF(AND(H36&lt;5.523,D36&gt;=0.15,D36&lt;0.35,F36&lt;1.5),1,IF(AND(G36&lt;0.572,H36&lt;10.688,D36&lt;1.55,F36&gt;=1.5),3.75,IF(AND(B36&gt;=3.5,F36&gt;=2.5,D36&gt;=1.55,F36&gt;=1.5),6.3,IF(AND(A36&gt;=5.65,G36&gt;=0.572,H36&lt;10.688,D36&lt;1.55,F36&gt;=1.5),4.45,IF(AND(B36&gt;=2.85,A36&lt;6.15,H36&gt;=10.688,D36&lt;1.55,F36&gt;=1.5),4.35,IF(AND(H36&gt;=16.284,B36&lt;3.5,F36&gt;=2.5,D36&gt;=1.55,F36&gt;=1.5),6.6,IF(AND(G36&gt;=0.241,G36&lt;0.338,H36&gt;=5.523,D36&gt;=0.15,D36&lt;0.35,F36&lt;1.5),1.25,IF(AND(A36&lt;5.05,G36&gt;=0.338,H36&gt;=5.523,D36&gt;=0.15,D36&lt;0.35,F36&lt;1.5),1.35,IF(AND(B36&lt;2.7,A36&lt;5.65,G36&gt;=0.572,H36&lt;10.688,D36&lt;1.55,F36&gt;=1.5),4,IF(AND(B36&gt;=2.7,A36&lt;5.65,G36&gt;=0.572,H36&lt;10.688,D36&lt;1.55,F36&gt;=1.5),3.6,IF(AND(B36&lt;2.45,B36&lt;2.85,A36&lt;6.15,H36&gt;=10.688,D36&lt;1.55,F36&gt;=1.5),3.7,IF(AND(A36&lt;6.25,B36&lt;2.85,A36&gt;=6.15,H36&gt;=10.688,D36&lt;1.55,F36&gt;=1.5),4.5,IF(AND(A36&gt;=6.25,B36&lt;2.85,A36&gt;=6.15,H36&gt;=10.688,D36&lt;1.55,F36&gt;=1.5),4.86,IF(AND(D36&gt;=1.45,B36&gt;=2.85,A36&gt;=6.15,H36&gt;=10.688,D36&lt;1.55,F36&gt;=1.5),4.8,IF(AND(H36&lt;8.202,H36&lt;16.284,B36&lt;3.5,F36&gt;=2.5,D36&gt;=1.55,F36&gt;=1.5),5.7,IF(AND(A36&gt;=5.1,G36&lt;0.241,G36&lt;0.338,H36&gt;=5.523,D36&gt;=0.15,D36&lt;0.35,F36&lt;1.5),1.5,IF(AND(B36&gt;=3.75,A36&gt;=5.05,G36&gt;=0.338,H36&gt;=5.523,D36&gt;=0.15,D36&lt;0.35,F36&lt;1.5),1.6,IF(AND(A36&lt;5.7,B36&gt;=2.45,B36&lt;2.85,A36&lt;6.15,H36&gt;=10.688,D36&lt;1.55,F36&gt;=1.5),3.9,IF(AND(A36&gt;=5.7,B36&gt;=2.45,B36&lt;2.85,A36&lt;6.15,H36&gt;=10.688,D36&lt;1.55,F36&gt;=1.5),4.02,IF(AND(H36&lt;13.654,D36&lt;1.45,B36&gt;=2.85,A36&gt;=6.15,H36&gt;=10.688,D36&lt;1.55,F36&gt;=1.5),4.333,IF(AND(H36&gt;=13.654,D36&lt;1.45,B36&gt;=2.85,A36&gt;=6.15,H36&gt;=10.688,D36&lt;1.55,F36&gt;=1.5),4.54,IF(AND(A36&lt;6.15,H36&gt;=8.202,H36&lt;16.284,B36&lt;3.5,F36&gt;=2.5,D36&gt;=1.55,F36&gt;=1.5),5,IF(AND(H36&lt;13.924,A36&lt;5.1,G36&lt;0.241,G36&lt;0.338,H36&gt;=5.523,D36&gt;=0.15,D36&lt;0.35,F36&lt;1.5),1.4,IF(AND(H36&gt;=13.924,A36&lt;5.1,G36&lt;0.241,G36&lt;0.338,H36&gt;=5.523,D36&gt;=0.15,D36&lt;0.35,F36&lt;1.5),1.5,IF(AND(D36&lt;0.25,B36&lt;3.75,A36&gt;=5.05,G36&gt;=0.338,H36&gt;=5.523,D36&gt;=0.15,D36&lt;0.35,F36&lt;1.5),1.5,IF(AND(D36&gt;=0.25,B36&lt;3.75,A36&gt;=5.05,G36&gt;=0.338,H36&gt;=5.523,D36&gt;=0.15,D36&lt;0.35,F36&lt;1.5),1.4,IF(AND(H36&lt;8.884,B36&gt;=3.05,A36&gt;=6.15,H36&gt;=8.202,H36&lt;16.284,B36&lt;3.5,F36&gt;=2.5,D36&gt;=1.55,F36&gt;=1.5),5.1,IF(AND(A36&lt;6.45,G36&lt;0.368,B36&lt;3.05,A36&gt;=6.15,H36&gt;=8.202,H36&lt;16.284,B36&lt;3.5,F36&gt;=2.5,D36&gt;=1.55,F36&gt;=1.5),5.525,IF(AND(A36&gt;=6.45,G36&lt;0.368,B36&lt;3.05,A36&gt;=6.15,H36&gt;=8.202,H36&lt;16.284,B36&lt;3.5,F36&gt;=2.5,D36&gt;=1.55,F36&gt;=1.5),5.35,IF(AND(D36&lt;2.25,G36&gt;=0.368,B36&lt;3.05,A36&gt;=6.15,H36&gt;=8.202,H36&lt;16.284,B36&lt;3.5,F36&gt;=2.5,D36&gt;=1.55,F36&gt;=1.5),5.8,IF(AND(D36&gt;=2.25,G36&gt;=0.368,B36&lt;3.05,A36&gt;=6.15,H36&gt;=8.202,H36&lt;16.284,B36&lt;3.5,F36&gt;=2.5,D36&gt;=1.55,F36&gt;=1.5),5.2,IF(AND(H36&lt;10.257,H36&gt;=8.884,B36&gt;=3.05,A36&gt;=6.15,H36&gt;=8.202,H36&lt;16.284,B36&lt;3.5,F36&gt;=2.5,D36&gt;=1.55,F36&gt;=1.5),5.9,IF(AND(H36&gt;=10.257,H36&gt;=8.884,B36&gt;=3.05,A36&gt;=6.15,H36&gt;=8.202,H36&lt;16.284,B36&lt;3.5,F36&gt;=2.5,D36&gt;=1.55,F36&gt;=1.5),5.48,"shouldnthappen")))))))))))))))))))))))))))))))))))))</f>
        <v>1.6</v>
      </c>
      <c r="AC36" s="1" t="n">
        <f aca="false">IF(AND(H36&lt;5.748,A36&lt;5.05,D36&lt;0.8),1,IF(AND(B36&lt;3.35,A36&gt;=5.05,D36&lt;0.8),1.7,IF(AND(A36&lt;5.85,G36&lt;0.154,D36&gt;=0.8),4.5,IF(AND(D36&gt;=0.45,H36&gt;=5.748,A36&lt;5.05,D36&lt;0.8),1.6,IF(AND(G36&gt;=0.934,B36&gt;=3.35,A36&gt;=5.05,D36&lt;0.8),1.7,IF(AND(D36&lt;2.1,A36&gt;=5.85,G36&lt;0.154,D36&gt;=0.8),6.15,IF(AND(D36&gt;=2.1,A36&gt;=5.85,G36&lt;0.154,D36&gt;=0.8),5.5,IF(AND(A36&lt;6.1,D36&gt;=1.55,G36&gt;=0.154,D36&gt;=0.8),5,IF(AND(H36&gt;=14.379,G36&lt;0.934,B36&gt;=3.35,A36&gt;=5.05,D36&lt;0.8),1.58,IF(AND(G36&lt;0.379,A36&gt;=6.1,D36&gt;=1.55,G36&gt;=0.154,D36&gt;=0.8),5.42,IF(AND(H36&lt;13.924,G36&lt;0.227,D36&lt;0.45,H36&gt;=5.748,A36&lt;5.05,D36&lt;0.8),1.4,IF(AND(H36&gt;=13.924,G36&lt;0.227,D36&lt;0.45,H36&gt;=5.748,A36&lt;5.05,D36&lt;0.8),1.5,IF(AND(B36&lt;3.1,G36&gt;=0.227,D36&lt;0.45,H36&gt;=5.748,A36&lt;5.05,D36&lt;0.8),1.1,IF(AND(G36&lt;0.13,H36&lt;14.379,G36&lt;0.934,B36&gt;=3.35,A36&gt;=5.05,D36&lt;0.8),1.4,IF(AND(D36&lt;1.05,A36&lt;5.65,D36&lt;1.35,D36&lt;1.55,G36&gt;=0.154,D36&gt;=0.8),3.7,IF(AND(D36&lt;1.25,A36&gt;=5.65,D36&lt;1.35,D36&lt;1.55,G36&gt;=0.154,D36&gt;=0.8),4.06,IF(AND(D36&gt;=1.25,A36&gt;=5.65,D36&lt;1.35,D36&lt;1.55,G36&gt;=0.154,D36&gt;=0.8),4.425,IF(AND(H36&lt;13.654,D36&lt;1.45,D36&gt;=1.35,D36&lt;1.55,G36&gt;=0.154,D36&gt;=0.8),4.275,IF(AND(G36&lt;0.259,D36&gt;=1.45,D36&gt;=1.35,D36&lt;1.55,G36&gt;=0.154,D36&gt;=0.8),5.1,IF(AND(B36&lt;2.95,G36&gt;=0.379,A36&gt;=6.1,D36&gt;=1.55,G36&gt;=0.154,D36&gt;=0.8),6.3,IF(AND(B36&lt;3.25,B36&gt;=3.1,G36&gt;=0.227,D36&lt;0.45,H36&gt;=5.748,A36&lt;5.05,D36&lt;0.8),1.3,IF(AND(B36&gt;=3.25,B36&gt;=3.1,G36&gt;=0.227,D36&lt;0.45,H36&gt;=5.748,A36&lt;5.05,D36&lt;0.8),1.4,IF(AND(H36&gt;=13.372,G36&gt;=0.13,H36&lt;14.379,G36&lt;0.934,B36&gt;=3.35,A36&gt;=5.05,D36&lt;0.8),1.4,IF(AND(H36&lt;6.69,D36&gt;=1.05,A36&lt;5.65,D36&lt;1.35,D36&lt;1.55,G36&gt;=0.154,D36&gt;=0.8),4.033,IF(AND(H36&gt;=6.69,D36&gt;=1.05,A36&lt;5.65,D36&lt;1.35,D36&lt;1.55,G36&gt;=0.154,D36&gt;=0.8),3.88,IF(AND(B36&lt;2.85,H36&gt;=13.654,D36&lt;1.45,D36&gt;=1.35,D36&lt;1.55,G36&gt;=0.154,D36&gt;=0.8),4.8,IF(AND(B36&gt;=2.85,H36&gt;=13.654,D36&lt;1.45,D36&gt;=1.35,D36&lt;1.55,G36&gt;=0.154,D36&gt;=0.8),4.7,IF(AND(H36&lt;11.681,G36&gt;=0.259,D36&gt;=1.45,D36&gt;=1.35,D36&lt;1.55,G36&gt;=0.154,D36&gt;=0.8),4.85,IF(AND(H36&gt;=11.681,G36&gt;=0.259,D36&gt;=1.45,D36&gt;=1.35,D36&lt;1.55,G36&gt;=0.154,D36&gt;=0.8),4.633,IF(AND(A36&lt;6.25,B36&gt;=2.95,G36&gt;=0.379,A36&gt;=6.1,D36&gt;=1.55,G36&gt;=0.154,D36&gt;=0.8),5.4,IF(AND(D36&lt;0.3,H36&lt;13.372,G36&gt;=0.13,H36&lt;14.379,G36&lt;0.934,B36&gt;=3.35,A36&gt;=5.05,D36&lt;0.8),1.475,IF(AND(D36&gt;=0.3,H36&lt;13.372,G36&gt;=0.13,H36&lt;14.379,G36&lt;0.934,B36&gt;=3.35,A36&gt;=5.05,D36&lt;0.8),1.5,IF(AND(B36&lt;3.15,A36&gt;=6.25,B36&gt;=2.95,G36&gt;=0.379,A36&gt;=6.1,D36&gt;=1.55,G36&gt;=0.154,D36&gt;=0.8),5.7,IF(AND(B36&gt;=3.15,A36&gt;=6.25,B36&gt;=2.95,G36&gt;=0.379,A36&gt;=6.1,D36&gt;=1.55,G36&gt;=0.154,D36&gt;=0.8),5.933,"shouldnthappen"))))))))))))))))))))))))))))))))))</f>
        <v>1.475</v>
      </c>
      <c r="AD36" s="1" t="n">
        <f aca="false">IF(AND(H36&lt;6.621,A36&lt;4.95,D36&lt;0.8),1,IF(AND(H36&lt;14.144,H36&gt;=6.621,A36&lt;4.95,D36&lt;0.8),1.4,IF(AND(H36&gt;=14.144,H36&gt;=6.621,A36&lt;4.95,D36&lt;0.8),1.3,IF(AND(G36&lt;0.13,B36&gt;=3.85,A36&gt;=4.95,D36&lt;0.8),1.3,IF(AND(G36&gt;=0.13,B36&gt;=3.85,A36&gt;=4.95,D36&lt;0.8),1.425,IF(AND(A36&gt;=6.05,B36&lt;2.75,D36&lt;1.55,D36&gt;=0.8),4.9,IF(AND(A36&gt;=7.3,G36&lt;0.119,D36&gt;=1.55,D36&gt;=0.8),6.7,IF(AND(H36&lt;6.555,D36&lt;0.25,B36&lt;3.85,A36&gt;=4.95,D36&lt;0.8),1.7,IF(AND(B36&lt;3.4,D36&gt;=0.25,B36&lt;3.85,A36&gt;=4.95,D36&lt;0.8),1.7,IF(AND(B36&gt;=3.4,D36&gt;=0.25,B36&lt;3.85,A36&gt;=4.95,D36&lt;0.8),1.6,IF(AND(A36&lt;5.05,A36&lt;6.05,B36&lt;2.75,D36&lt;1.55,D36&gt;=0.8),3.3,IF(AND(B36&lt;2.85,D36&lt;1.35,B36&gt;=2.75,D36&lt;1.55,D36&gt;=0.8),4.5,IF(AND(H36&lt;12.206,D36&gt;=1.35,B36&gt;=2.75,D36&lt;1.55,D36&gt;=0.8),4.7,IF(AND(H36&gt;=12.206,D36&gt;=1.35,B36&gt;=2.75,D36&lt;1.55,D36&gt;=0.8),4.52,IF(AND(G36&lt;0.024,A36&lt;7.3,G36&lt;0.119,D36&gt;=1.55,D36&gt;=0.8),5.7,IF(AND(G36&gt;=0.024,A36&lt;7.3,G36&lt;0.119,D36&gt;=1.55,D36&gt;=0.8),5.6,IF(AND(F36&lt;2.5,G36&lt;0.417,G36&gt;=0.119,D36&gt;=1.55,D36&gt;=0.8),5.05,IF(AND(B36&lt;3.15,H36&gt;=6.555,D36&lt;0.25,B36&lt;3.85,A36&gt;=4.95,D36&lt;0.8),1.6,IF(AND(G36&lt;0.356,A36&gt;=5.05,A36&lt;6.05,B36&lt;2.75,D36&lt;1.55,D36&gt;=0.8),4.12,IF(AND(A36&lt;5.65,B36&gt;=2.85,D36&lt;1.35,B36&gt;=2.75,D36&lt;1.55,D36&gt;=0.8),3.6,IF(AND(B36&lt;3.15,F36&gt;=2.5,G36&lt;0.417,G36&gt;=0.119,D36&gt;=1.55,D36&gt;=0.8),5.18,IF(AND(B36&gt;=3.15,F36&gt;=2.5,G36&lt;0.417,G36&gt;=0.119,D36&gt;=1.55,D36&gt;=0.8),5.3,IF(AND(D36&lt;1.7,A36&lt;6.95,G36&gt;=0.417,G36&gt;=0.119,D36&gt;=1.55,D36&gt;=0.8),4.7,IF(AND(A36&lt;7.25,A36&gt;=6.95,G36&gt;=0.417,G36&gt;=0.119,D36&gt;=1.55,D36&gt;=0.8),5.8,IF(AND(A36&gt;=7.25,A36&gt;=6.95,G36&gt;=0.417,G36&gt;=0.119,D36&gt;=1.55,D36&gt;=0.8),6.333,IF(AND(H36&lt;8.594,B36&gt;=3.15,H36&gt;=6.555,D36&lt;0.25,B36&lt;3.85,A36&gt;=4.95,D36&lt;0.8),1.4,IF(AND(H36&gt;=8.594,B36&gt;=3.15,H36&gt;=6.555,D36&lt;0.25,B36&lt;3.85,A36&gt;=4.95,D36&lt;0.8),1.5,IF(AND(H36&gt;=11.218,G36&gt;=0.356,A36&gt;=5.05,A36&lt;6.05,B36&lt;2.75,D36&lt;1.55,D36&gt;=0.8),3.925,IF(AND(A36&gt;=6.5,A36&gt;=5.65,B36&gt;=2.85,D36&lt;1.35,B36&gt;=2.75,D36&lt;1.55,D36&gt;=0.8),4.6,IF(AND(H36&lt;8.602,H36&lt;11.218,G36&gt;=0.356,A36&gt;=5.05,A36&lt;6.05,B36&lt;2.75,D36&lt;1.55,D36&gt;=0.8),3.95,IF(AND(H36&gt;=8.602,H36&lt;11.218,G36&gt;=0.356,A36&gt;=5.05,A36&lt;6.05,B36&lt;2.75,D36&lt;1.55,D36&gt;=0.8),3.75,IF(AND(H36&lt;10.129,A36&lt;6.5,A36&gt;=5.65,B36&gt;=2.85,D36&lt;1.35,B36&gt;=2.75,D36&lt;1.55,D36&gt;=0.8),4.2,IF(AND(H36&gt;=10.129,A36&lt;6.5,A36&gt;=5.65,B36&gt;=2.85,D36&lt;1.35,B36&gt;=2.75,D36&lt;1.55,D36&gt;=0.8),4.267,IF(AND(D36&lt;2.2,B36&lt;3.05,D36&gt;=1.7,A36&lt;6.95,G36&gt;=0.417,G36&gt;=0.119,D36&gt;=1.55,D36&gt;=0.8),5.3,IF(AND(D36&gt;=2.2,B36&lt;3.05,D36&gt;=1.7,A36&lt;6.95,G36&gt;=0.417,G36&gt;=0.119,D36&gt;=1.55,D36&gt;=0.8),5.133,IF(AND(D36&lt;2.45,B36&gt;=3.05,D36&gt;=1.7,A36&lt;6.95,G36&gt;=0.417,G36&gt;=0.119,D36&gt;=1.55,D36&gt;=0.8),5.6,IF(AND(D36&gt;=2.45,B36&gt;=3.05,D36&gt;=1.7,A36&lt;6.95,G36&gt;=0.417,G36&gt;=0.119,D36&gt;=1.55,D36&gt;=0.8),6,"shouldnthappen")))))))))))))))))))))))))))))))))))))</f>
        <v>1.425</v>
      </c>
      <c r="AE36" s="1" t="n">
        <f aca="false">IF(AND(G36&lt;0.123,D36&gt;=0.25,D36&lt;0.75),1.3,IF(AND(H36&gt;=16.774,D36&gt;=1.75,D36&gt;=0.75),6.4,IF(AND(B36&lt;3.4,A36&lt;4.8,D36&lt;0.25,D36&lt;0.75),1.22,IF(AND(B36&gt;=3.4,A36&lt;4.8,D36&lt;0.25,D36&lt;0.75),1,IF(AND(A36&gt;=5.45,A36&gt;=4.8,D36&lt;0.25,D36&lt;0.75),1.367,IF(AND(H36&gt;=10.688,D36&lt;1.35,D36&lt;1.75,D36&gt;=0.75),4.2,IF(AND(A36&lt;5.3,D36&gt;=1.35,D36&lt;1.75,D36&gt;=0.75),4.05,IF(AND(G36&gt;=0.857,H36&lt;16.774,D36&gt;=1.75,D36&gt;=0.75),5.02,IF(AND(H36&lt;6.089,A36&lt;5.45,A36&gt;=4.8,D36&lt;0.25,D36&lt;0.75),1.7,IF(AND(G36&lt;0.184,D36&lt;0.35,G36&gt;=0.123,D36&gt;=0.25,D36&lt;0.75),1.7,IF(AND(G36&gt;=0.184,D36&lt;0.35,G36&gt;=0.123,D36&gt;=0.25,D36&lt;0.75),1.48,IF(AND(A36&lt;5.25,D36&gt;=0.35,G36&gt;=0.123,D36&gt;=0.25,D36&lt;0.75),1.75,IF(AND(A36&gt;=5.25,D36&gt;=0.35,G36&gt;=0.123,D36&gt;=0.25,D36&lt;0.75),1.5,IF(AND(A36&lt;5.3,H36&lt;10.688,D36&lt;1.35,D36&lt;1.75,D36&gt;=0.75),3.15,IF(AND(H36&lt;9.474,A36&gt;=5.3,D36&gt;=1.35,D36&lt;1.75,D36&gt;=0.75),4.95,IF(AND(G36&gt;=0.779,G36&lt;0.857,H36&lt;16.774,D36&gt;=1.75,D36&gt;=0.75),6,IF(AND(G36&lt;0.05,H36&gt;=6.089,A36&lt;5.45,A36&gt;=4.8,D36&lt;0.25,D36&lt;0.75),1.4,IF(AND(H36&lt;6.69,A36&gt;=5.3,H36&lt;10.688,D36&lt;1.35,D36&lt;1.75,D36&gt;=0.75),4.033,IF(AND(H36&gt;=6.69,A36&gt;=5.3,H36&lt;10.688,D36&lt;1.35,D36&lt;1.75,D36&gt;=0.75),3.733,IF(AND(B36&lt;2.5,H36&gt;=9.474,A36&gt;=5.3,D36&gt;=1.35,D36&lt;1.75,D36&gt;=0.75),4.5,IF(AND(D36&gt;=2.45,G36&lt;0.779,G36&lt;0.857,H36&lt;16.774,D36&gt;=1.75,D36&gt;=0.75),6,IF(AND(B36&gt;=3.75,G36&gt;=0.05,H36&gt;=6.089,A36&lt;5.45,A36&gt;=4.8,D36&lt;0.25,D36&lt;0.75),1.6,IF(AND(H36&lt;13.695,B36&gt;=2.5,H36&gt;=9.474,A36&gt;=5.3,D36&gt;=1.35,D36&lt;1.75,D36&gt;=0.75),4.567,IF(AND(G36&gt;=0.654,D36&lt;2.45,G36&lt;0.779,G36&lt;0.857,H36&lt;16.774,D36&gt;=1.75,D36&gt;=0.75),4.9,IF(AND(G36&gt;=0.73,B36&lt;3.75,G36&gt;=0.05,H36&gt;=6.089,A36&lt;5.45,A36&gt;=4.8,D36&lt;0.25,D36&lt;0.75),1.4,IF(AND(A36&lt;6.65,H36&gt;=13.695,B36&gt;=2.5,H36&gt;=9.474,A36&gt;=5.3,D36&gt;=1.35,D36&lt;1.75,D36&gt;=0.75),4.4,IF(AND(A36&gt;=6.65,H36&gt;=13.695,B36&gt;=2.5,H36&gt;=9.474,A36&gt;=5.3,D36&gt;=1.35,D36&lt;1.75,D36&gt;=0.75),4.84,IF(AND(B36&lt;2.75,G36&lt;0.654,D36&lt;2.45,G36&lt;0.779,G36&lt;0.857,H36&lt;16.774,D36&gt;=1.75,D36&gt;=0.75),5.2,IF(AND(H36&lt;9.524,G36&lt;0.73,B36&lt;3.75,G36&gt;=0.05,H36&gt;=6.089,A36&lt;5.45,A36&gt;=4.8,D36&lt;0.25,D36&lt;0.75),1.5,IF(AND(H36&gt;=9.524,G36&lt;0.73,B36&lt;3.75,G36&gt;=0.05,H36&gt;=6.089,A36&lt;5.45,A36&gt;=4.8,D36&lt;0.25,D36&lt;0.75),1.4,IF(AND(H36&gt;=13.644,B36&gt;=2.75,G36&lt;0.654,D36&lt;2.45,G36&lt;0.779,G36&lt;0.857,H36&lt;16.774,D36&gt;=1.75,D36&gt;=0.75),6.033,IF(AND(A36&gt;=6.85,H36&lt;13.644,B36&gt;=2.75,G36&lt;0.654,D36&lt;2.45,G36&lt;0.779,G36&lt;0.857,H36&lt;16.774,D36&gt;=1.75,D36&gt;=0.75),5.1,IF(AND(A36&gt;=6.75,A36&lt;6.85,H36&lt;13.644,B36&gt;=2.75,G36&lt;0.654,D36&lt;2.45,G36&lt;0.779,G36&lt;0.857,H36&lt;16.774,D36&gt;=1.75,D36&gt;=0.75),5.9,IF(AND(D36&gt;=2.35,A36&lt;6.75,A36&lt;6.85,H36&lt;13.644,B36&gt;=2.75,G36&lt;0.654,D36&lt;2.45,G36&lt;0.779,G36&lt;0.857,H36&lt;16.774,D36&gt;=1.75,D36&gt;=0.75),5.6,IF(AND(H36&lt;11.146,D36&lt;2.35,A36&lt;6.75,A36&lt;6.85,H36&lt;13.644,B36&gt;=2.75,G36&lt;0.654,D36&lt;2.45,G36&lt;0.779,G36&lt;0.857,H36&lt;16.774,D36&gt;=1.75,D36&gt;=0.75),5.4,IF(AND(H36&gt;=11.146,D36&lt;2.35,A36&lt;6.75,A36&lt;6.85,H36&lt;13.644,B36&gt;=2.75,G36&lt;0.654,D36&lt;2.45,G36&lt;0.779,G36&lt;0.857,H36&lt;16.774,D36&gt;=1.75,D36&gt;=0.75),5.6,"shouldnthappen"))))))))))))))))))))))))))))))))))))</f>
        <v>1.367</v>
      </c>
      <c r="AF36" s="1" t="n">
        <f aca="false">IF(AND(A36&lt;4.5,D36&lt;0.8),1.233,IF(AND(B36&lt;3.05,A36&gt;=4.5,D36&lt;0.8),1.4,IF(AND(D36&gt;=0.45,B36&gt;=3.05,A36&gt;=4.5,D36&lt;0.8),1.667,IF(AND(D36&lt;1.05,D36&lt;1.35,A36&lt;6.25,D36&gt;=0.8),3.633,IF(AND(H36&lt;13.935,A36&gt;=7.05,A36&gt;=6.25,D36&gt;=0.8),6,IF(AND(G36&gt;=0.948,D36&lt;0.45,B36&gt;=3.05,A36&gt;=4.5,D36&lt;0.8),1.7,IF(AND(G36&lt;0.652,D36&gt;=1.05,D36&lt;1.35,A36&lt;6.25,D36&gt;=0.8),4.16,IF(AND(D36&gt;=2.15,D36&gt;=1.75,D36&gt;=1.35,A36&lt;6.25,D36&gt;=0.8),5.4,IF(AND(G36&gt;=0.912,F36&lt;2.5,A36&lt;7.05,A36&gt;=6.25,D36&gt;=0.8),4.4,IF(AND(B36&gt;=3.25,F36&gt;=2.5,A36&lt;7.05,A36&gt;=6.25,D36&gt;=0.8),5.85,IF(AND(H36&lt;17.32,H36&gt;=13.935,A36&gt;=7.05,A36&gt;=6.25,D36&gt;=0.8),6.65,IF(AND(H36&gt;=17.32,H36&gt;=13.935,A36&gt;=7.05,A36&gt;=6.25,D36&gt;=0.8),6.4,IF(AND(H36&gt;=13.547,G36&lt;0.948,D36&lt;0.45,B36&gt;=3.05,A36&gt;=4.5,D36&lt;0.8),1.38,IF(AND(B36&gt;=2.75,G36&gt;=0.652,D36&gt;=1.05,D36&lt;1.35,A36&lt;6.25,D36&gt;=0.8),3.6,IF(AND(H36&lt;9.417,G36&lt;0.404,D36&lt;1.75,D36&gt;=1.35,A36&lt;6.25,D36&gt;=0.8),4.2,IF(AND(H36&gt;=9.417,G36&lt;0.404,D36&lt;1.75,D36&gt;=1.35,A36&lt;6.25,D36&gt;=0.8),4.5,IF(AND(G36&lt;0.464,G36&gt;=0.404,D36&lt;1.75,D36&gt;=1.35,A36&lt;6.25,D36&gt;=0.8),4.5,IF(AND(G36&gt;=0.464,G36&gt;=0.404,D36&lt;1.75,D36&gt;=1.35,A36&lt;6.25,D36&gt;=0.8),4.625,IF(AND(D36&lt;1.85,D36&lt;2.15,D36&gt;=1.75,D36&gt;=1.35,A36&lt;6.25,D36&gt;=0.8),4.9,IF(AND(D36&gt;=1.85,D36&lt;2.15,D36&gt;=1.75,D36&gt;=1.35,A36&lt;6.25,D36&gt;=0.8),5.05,IF(AND(G36&lt;0.332,G36&lt;0.912,F36&lt;2.5,A36&lt;7.05,A36&gt;=6.25,D36&gt;=0.8),4.467,IF(AND(G36&gt;=0.332,G36&lt;0.912,F36&lt;2.5,A36&lt;7.05,A36&gt;=6.25,D36&gt;=0.8),4.767,IF(AND(D36&lt;0.15,H36&lt;13.547,G36&lt;0.948,D36&lt;0.45,B36&gt;=3.05,A36&gt;=4.5,D36&lt;0.8),1.5,IF(AND(D36&lt;1.15,B36&lt;2.75,G36&gt;=0.652,D36&gt;=1.05,D36&lt;1.35,A36&lt;6.25,D36&gt;=0.8),3.9,IF(AND(D36&gt;=1.15,B36&lt;2.75,G36&gt;=0.652,D36&gt;=1.05,D36&lt;1.35,A36&lt;6.25,D36&gt;=0.8),4,IF(AND(D36&gt;=2.25,B36&lt;3.15,B36&lt;3.25,F36&gt;=2.5,A36&lt;7.05,A36&gt;=6.25,D36&gt;=0.8),5.14,IF(AND(G36&lt;0.621,B36&gt;=3.15,B36&lt;3.25,F36&gt;=2.5,A36&lt;7.05,A36&gt;=6.25,D36&gt;=0.8),5.75,IF(AND(G36&gt;=0.621,B36&gt;=3.15,B36&lt;3.25,F36&gt;=2.5,A36&lt;7.05,A36&gt;=6.25,D36&gt;=0.8),5.1,IF(AND(G36&gt;=0.862,D36&gt;=0.15,H36&lt;13.547,G36&lt;0.948,D36&lt;0.45,B36&gt;=3.05,A36&gt;=4.5,D36&lt;0.8),1.5,IF(AND(A36&lt;6.35,D36&lt;2.25,B36&lt;3.15,B36&lt;3.25,F36&gt;=2.5,A36&lt;7.05,A36&gt;=6.25,D36&gt;=0.8),5.267,IF(AND(A36&gt;=6.35,D36&lt;2.25,B36&lt;3.15,B36&lt;3.25,F36&gt;=2.5,A36&lt;7.05,A36&gt;=6.25,D36&gt;=0.8),5.42,IF(AND(A36&lt;5.1,G36&lt;0.862,D36&gt;=0.15,H36&lt;13.547,G36&lt;0.948,D36&lt;0.45,B36&gt;=3.05,A36&gt;=4.5,D36&lt;0.8),1.35,IF(AND(B36&lt;3.95,A36&gt;=5.1,G36&lt;0.862,D36&gt;=0.15,H36&lt;13.547,G36&lt;0.948,D36&lt;0.45,B36&gt;=3.05,A36&gt;=4.5,D36&lt;0.8),1.5,IF(AND(B36&gt;=3.95,A36&gt;=5.1,G36&lt;0.862,D36&gt;=0.15,H36&lt;13.547,G36&lt;0.948,D36&lt;0.45,B36&gt;=3.05,A36&gt;=4.5,D36&lt;0.8),1.467,"shouldnthappen"))))))))))))))))))))))))))))))))))</f>
        <v>1.467</v>
      </c>
      <c r="AG36" s="1" t="n">
        <f aca="false">IF(AND(H36&lt;5.748,A36&lt;4.85,D36&lt;0.75),1,IF(AND(B36&gt;=3.5,D36&gt;=1.75,D36&gt;=0.75),6.2,IF(AND(A36&gt;=4.65,H36&gt;=5.748,A36&lt;4.85,D36&lt;0.75),1.333,IF(AND(H36&lt;6.417,B36&lt;3.45,A36&gt;=4.85,D36&lt;0.75),1.7,IF(AND(A36&lt;5.05,B36&gt;=3.45,A36&gt;=4.85,D36&lt;0.75),1.4,IF(AND(A36&gt;=5.05,B36&gt;=3.45,A36&gt;=4.85,D36&lt;0.75),1.5,IF(AND(F36&gt;=2.5,H36&lt;13.641,D36&lt;1.75,D36&gt;=0.75),4.667,IF(AND(G36&lt;0.187,H36&gt;=13.641,D36&lt;1.75,D36&gt;=0.75),5,IF(AND(A36&gt;=7.1,B36&lt;3.5,D36&gt;=1.75,D36&gt;=0.75),6.575,IF(AND(G36&lt;0.161,A36&lt;4.65,H36&gt;=5.748,A36&lt;4.85,D36&lt;0.75),1.5,IF(AND(H36&lt;8.399,H36&gt;=6.417,B36&lt;3.45,A36&gt;=4.85,D36&lt;0.75),1.5,IF(AND(H36&gt;=8.399,H36&gt;=6.417,B36&lt;3.45,A36&gt;=4.85,D36&lt;0.75),1.625,IF(AND(G36&lt;0.086,F36&lt;2.5,H36&lt;13.641,D36&lt;1.75,D36&gt;=0.75),4.7,IF(AND(D36&lt;1.35,G36&gt;=0.187,H36&gt;=13.641,D36&lt;1.75,D36&gt;=0.75),4.2,IF(AND(G36&lt;0.422,G36&gt;=0.161,A36&lt;4.65,H36&gt;=5.748,A36&lt;4.85,D36&lt;0.75),1.4,IF(AND(G36&gt;=0.422,G36&gt;=0.161,A36&lt;4.65,H36&gt;=5.748,A36&lt;4.85,D36&lt;0.75),1.3,IF(AND(B36&lt;2.5,D36&gt;=1.35,G36&gt;=0.187,H36&gt;=13.641,D36&lt;1.75,D36&gt;=0.75),4.5,IF(AND(B36&lt;2.75,A36&lt;6,A36&lt;7.1,B36&lt;3.5,D36&gt;=1.75,D36&gt;=0.75),5.1,IF(AND(B36&gt;=2.75,A36&lt;6,A36&lt;7.1,B36&lt;3.5,D36&gt;=1.75,D36&gt;=0.75),5.02,IF(AND(A36&lt;5.15,A36&lt;5.9,G36&gt;=0.086,F36&lt;2.5,H36&lt;13.641,D36&lt;1.75,D36&gt;=0.75),3,IF(AND(G36&lt;0.644,A36&gt;=5.9,G36&gt;=0.086,F36&lt;2.5,H36&lt;13.641,D36&lt;1.75,D36&gt;=0.75),4.65,IF(AND(G36&gt;=0.644,A36&gt;=5.9,G36&gt;=0.086,F36&lt;2.5,H36&lt;13.641,D36&lt;1.75,D36&gt;=0.75),4.24,IF(AND(D36&lt;1.45,B36&gt;=2.5,D36&gt;=1.35,G36&gt;=0.187,H36&gt;=13.641,D36&lt;1.75,D36&gt;=0.75),4.68,IF(AND(D36&gt;=1.45,B36&gt;=2.5,D36&gt;=1.35,G36&gt;=0.187,H36&gt;=13.641,D36&lt;1.75,D36&gt;=0.75),4.833,IF(AND(H36&lt;13.18,D36&lt;2.05,A36&gt;=6,A36&lt;7.1,B36&lt;3.5,D36&gt;=1.75,D36&gt;=0.75),5.44,IF(AND(H36&gt;=13.18,D36&lt;2.05,A36&gt;=6,A36&lt;7.1,B36&lt;3.5,D36&gt;=1.75,D36&gt;=0.75),5.1,IF(AND(H36&lt;8.759,D36&gt;=2.05,A36&gt;=6,A36&lt;7.1,B36&lt;3.5,D36&gt;=1.75,D36&gt;=0.75),5.4,IF(AND(A36&gt;=5.75,A36&gt;=5.15,A36&lt;5.9,G36&gt;=0.086,F36&lt;2.5,H36&lt;13.641,D36&lt;1.75,D36&gt;=0.75),3.967,IF(AND(H36&lt;10.159,H36&gt;=8.759,D36&gt;=2.05,A36&gt;=6,A36&lt;7.1,B36&lt;3.5,D36&gt;=1.75,D36&gt;=0.75),5.925,IF(AND(D36&lt;1.2,A36&lt;5.75,A36&gt;=5.15,A36&lt;5.9,G36&gt;=0.086,F36&lt;2.5,H36&lt;13.641,D36&lt;1.75,D36&gt;=0.75),3.667,IF(AND(D36&lt;2.25,H36&gt;=10.159,H36&gt;=8.759,D36&gt;=2.05,A36&gt;=6,A36&lt;7.1,B36&lt;3.5,D36&gt;=1.75,D36&gt;=0.75),5.66,IF(AND(D36&gt;=2.25,H36&gt;=10.159,H36&gt;=8.759,D36&gt;=2.05,A36&gt;=6,A36&lt;7.1,B36&lt;3.5,D36&gt;=1.75,D36&gt;=0.75),5.34,IF(AND(D36&lt;1.35,D36&gt;=1.2,A36&lt;5.75,A36&gt;=5.15,A36&lt;5.9,G36&gt;=0.086,F36&lt;2.5,H36&lt;13.641,D36&lt;1.75,D36&gt;=0.75),4.025,IF(AND(D36&gt;=1.35,D36&gt;=1.2,A36&lt;5.75,A36&gt;=5.15,A36&lt;5.9,G36&gt;=0.086,F36&lt;2.5,H36&lt;13.641,D36&lt;1.75,D36&gt;=0.75),3.9,"shouldnthappen"))))))))))))))))))))))))))))))))))</f>
        <v>1.5</v>
      </c>
      <c r="AH36" s="1" t="n">
        <f aca="false">IF(AND(F36&lt;1.5,H36&lt;6.799,A36&lt;5.45),1.7,IF(AND(F36&gt;=1.5,H36&lt;6.799,A36&lt;5.45),4.1,IF(AND(D36&gt;=0.8,H36&gt;=6.799,A36&lt;5.45),3.9,IF(AND(H36&lt;7.564,F36&lt;2.5,A36&gt;=5.45),3.925,IF(AND(H36&gt;=16.284,F36&gt;=2.5,A36&gt;=5.45),6.5,IF(AND(A36&lt;4.35,D36&lt;0.8,H36&gt;=6.799,A36&lt;5.45),1.1,IF(AND(B36&lt;2.8,D36&lt;1.35,H36&gt;=7.564,F36&lt;2.5,A36&gt;=5.45),4.1,IF(AND(B36&gt;=2.8,D36&lt;1.35,H36&gt;=7.564,F36&lt;2.5,A36&gt;=5.45),4.267,IF(AND(B36&lt;2.75,D36&gt;=1.35,H36&gt;=7.564,F36&lt;2.5,A36&gt;=5.45),5,IF(AND(G36&gt;=0.078,G36&lt;0.26,H36&lt;16.284,F36&gt;=2.5,A36&gt;=5.45),6.06,IF(AND(G36&gt;=0.805,G36&gt;=0.26,H36&lt;16.284,F36&gt;=2.5,A36&gt;=5.45),5.02,IF(AND(H36&gt;=10.109,B36&gt;=3.45,A36&gt;=4.35,D36&lt;0.8,H36&gt;=6.799,A36&lt;5.45),1.55,IF(AND(D36&lt;2.25,G36&lt;0.078,G36&lt;0.26,H36&lt;16.284,F36&gt;=2.5,A36&gt;=5.45),5.6,IF(AND(D36&gt;=2.25,G36&lt;0.078,G36&lt;0.26,H36&lt;16.284,F36&gt;=2.5,A36&gt;=5.45),5.7,IF(AND(A36&lt;6.15,G36&lt;0.805,G36&gt;=0.26,H36&lt;16.284,F36&gt;=2.5,A36&gt;=5.45),4.967,IF(AND(A36&lt;4.65,H36&lt;12.227,B36&lt;3.45,A36&gt;=4.35,D36&lt;0.8,H36&gt;=6.799,A36&lt;5.45),1.333,IF(AND(A36&lt;4.85,H36&gt;=12.227,B36&lt;3.45,A36&gt;=4.35,D36&lt;0.8,H36&gt;=6.799,A36&lt;5.45),1.42,IF(AND(A36&gt;=4.85,H36&gt;=12.227,B36&lt;3.45,A36&gt;=4.35,D36&lt;0.8,H36&gt;=6.799,A36&lt;5.45),1.533,IF(AND(A36&lt;5.05,H36&lt;10.109,B36&gt;=3.45,A36&gt;=4.35,D36&lt;0.8,H36&gt;=6.799,A36&lt;5.45),1.4,IF(AND(A36&gt;=5.05,H36&lt;10.109,B36&gt;=3.45,A36&gt;=4.35,D36&lt;0.8,H36&gt;=6.799,A36&lt;5.45),1.5,IF(AND(G36&lt;0.14,H36&lt;13.531,B36&gt;=2.75,D36&gt;=1.35,H36&gt;=7.564,F36&lt;2.5,A36&gt;=5.45),4.7,IF(AND(G36&lt;0.187,H36&gt;=13.531,B36&gt;=2.75,D36&gt;=1.35,H36&gt;=7.564,F36&lt;2.5,A36&gt;=5.45),5,IF(AND(G36&gt;=0.187,H36&gt;=13.531,B36&gt;=2.75,D36&gt;=1.35,H36&gt;=7.564,F36&lt;2.5,A36&gt;=5.45),4.66,IF(AND(A36&lt;6.35,A36&gt;=6.15,G36&lt;0.805,G36&gt;=0.26,H36&lt;16.284,F36&gt;=2.5,A36&gt;=5.45),6,IF(AND(D36&lt;0.15,A36&gt;=4.65,H36&lt;12.227,B36&lt;3.45,A36&gt;=4.35,D36&lt;0.8,H36&gt;=6.799,A36&lt;5.45),1.5,IF(AND(H36&lt;10.723,G36&gt;=0.14,H36&lt;13.531,B36&gt;=2.75,D36&gt;=1.35,H36&gt;=7.564,F36&lt;2.5,A36&gt;=5.45),4.6,IF(AND(H36&gt;=10.723,G36&gt;=0.14,H36&lt;13.531,B36&gt;=2.75,D36&gt;=1.35,H36&gt;=7.564,F36&lt;2.5,A36&gt;=5.45),4.46,IF(AND(G36&lt;0.364,A36&gt;=6.35,A36&gt;=6.15,G36&lt;0.805,G36&gt;=0.26,H36&lt;16.284,F36&gt;=2.5,A36&gt;=5.45),5.28,IF(AND(A36&lt;5.1,D36&gt;=0.15,A36&gt;=4.65,H36&lt;12.227,B36&lt;3.45,A36&gt;=4.35,D36&lt;0.8,H36&gt;=6.799,A36&lt;5.45),1.36,IF(AND(A36&gt;=5.1,D36&gt;=0.15,A36&gt;=4.65,H36&lt;12.227,B36&lt;3.45,A36&gt;=4.35,D36&lt;0.8,H36&gt;=6.799,A36&lt;5.45),1.4,IF(AND(G36&gt;=0.6,G36&gt;=0.364,A36&gt;=6.35,A36&gt;=6.15,G36&lt;0.805,G36&gt;=0.26,H36&lt;16.284,F36&gt;=2.5,A36&gt;=5.45),5.1,IF(AND(A36&gt;=6.95,G36&lt;0.6,G36&gt;=0.364,A36&gt;=6.35,A36&gt;=6.15,G36&lt;0.805,G36&gt;=0.26,H36&lt;16.284,F36&gt;=2.5,A36&gt;=5.45),5.8,IF(AND(B36&lt;3.2,A36&lt;6.95,G36&lt;0.6,G36&gt;=0.364,A36&gt;=6.35,A36&gt;=6.15,G36&lt;0.805,G36&gt;=0.26,H36&lt;16.284,F36&gt;=2.5,A36&gt;=5.45),5.6,IF(AND(B36&gt;=3.2,A36&lt;6.95,G36&lt;0.6,G36&gt;=0.364,A36&gt;=6.35,A36&gt;=6.15,G36&lt;0.805,G36&gt;=0.26,H36&lt;16.284,F36&gt;=2.5,A36&gt;=5.45),5.7,"shouldnthappen"))))))))))))))))))))))))))))))))))</f>
        <v>3.925</v>
      </c>
      <c r="AI36" s="1" t="n">
        <f aca="false">IF(AND(B36&gt;=3.55,A36&lt;5.05,F36&lt;1.5),1,IF(AND(H36&gt;=13.436,A36&gt;=5.05,F36&lt;1.5),1.633,IF(AND(A36&lt;4.35,B36&lt;3.55,A36&lt;5.05,F36&lt;1.5),1.1,IF(AND(A36&lt;5.15,H36&lt;13.436,A36&gt;=5.05,F36&lt;1.5),1.6,IF(AND(G36&lt;0.837,D36&lt;1.2,B36&lt;2.65,F36&gt;=1.5),3.7,IF(AND(G36&gt;=0.837,D36&lt;1.2,B36&lt;2.65,F36&gt;=1.5),3,IF(AND(D36&lt;1.4,D36&gt;=1.2,B36&lt;2.65,F36&gt;=1.5),4.133,IF(AND(D36&gt;=1.4,D36&gt;=1.2,B36&lt;2.65,F36&gt;=1.5),4.633,IF(AND(G36&lt;0.302,A36&gt;=4.35,B36&lt;3.55,A36&lt;5.05,F36&lt;1.5),1.34,IF(AND(D36&gt;=0.3,A36&gt;=5.15,H36&lt;13.436,A36&gt;=5.05,F36&lt;1.5),1.5,IF(AND(G36&lt;0.233,G36&lt;0.265,D36&lt;1.55,B36&gt;=2.65,F36&gt;=1.5),4.56,IF(AND(G36&gt;=0.233,G36&lt;0.265,D36&lt;1.55,B36&gt;=2.65,F36&gt;=1.5),5.1,IF(AND(G36&lt;0.395,G36&gt;=0.265,D36&lt;1.55,B36&gt;=2.65,F36&gt;=1.5),4.025,IF(AND(H36&lt;13.935,A36&gt;=7.05,D36&gt;=1.55,B36&gt;=2.65,F36&gt;=1.5),6.12,IF(AND(H36&gt;=13.935,A36&gt;=7.05,D36&gt;=1.55,B36&gt;=2.65,F36&gt;=1.5),6.64,IF(AND(G36&gt;=0.858,G36&gt;=0.302,A36&gt;=4.35,B36&lt;3.55,A36&lt;5.05,F36&lt;1.5),1.3,IF(AND(H36&lt;6.543,D36&lt;0.3,A36&gt;=5.15,H36&lt;13.436,A36&gt;=5.05,F36&lt;1.5),1.4,IF(AND(H36&gt;=6.543,D36&lt;0.3,A36&gt;=5.15,H36&lt;13.436,A36&gt;=5.05,F36&lt;1.5),1.48,IF(AND(A36&lt;6.3,G36&gt;=0.395,G36&gt;=0.265,D36&lt;1.55,B36&gt;=2.65,F36&gt;=1.5),4.14,IF(AND(A36&gt;=6.3,G36&gt;=0.395,G36&gt;=0.265,D36&lt;1.55,B36&gt;=2.65,F36&gt;=1.5),4.767,IF(AND(G36&gt;=0.669,B36&lt;3.15,A36&lt;7.05,D36&gt;=1.55,B36&gt;=2.65,F36&gt;=1.5),5,IF(AND(H36&lt;9.459,G36&lt;0.858,G36&gt;=0.302,A36&gt;=4.35,B36&lt;3.55,A36&lt;5.05,F36&lt;1.5),1.4,IF(AND(H36&gt;=9.459,G36&lt;0.858,G36&gt;=0.302,A36&gt;=4.35,B36&lt;3.55,A36&lt;5.05,F36&lt;1.5),1.6,IF(AND(G36&gt;=0.433,G36&lt;0.669,B36&lt;3.15,A36&lt;7.05,D36&gt;=1.55,B36&gt;=2.65,F36&gt;=1.5),5.68,IF(AND(G36&lt;0.481,H36&lt;10.257,B36&gt;=3.15,A36&lt;7.05,D36&gt;=1.55,B36&gt;=2.65,F36&gt;=1.5),5.7,IF(AND(G36&gt;=0.481,H36&lt;10.257,B36&gt;=3.15,A36&lt;7.05,D36&gt;=1.55,B36&gt;=2.65,F36&gt;=1.5),5.9,IF(AND(D36&lt;2.15,H36&gt;=10.257,B36&gt;=3.15,A36&lt;7.05,D36&gt;=1.55,B36&gt;=2.65,F36&gt;=1.5),5.1,IF(AND(D36&gt;=2.15,H36&gt;=10.257,B36&gt;=3.15,A36&lt;7.05,D36&gt;=1.55,B36&gt;=2.65,F36&gt;=1.5),5.42,IF(AND(G36&lt;0.098,G36&lt;0.433,G36&lt;0.669,B36&lt;3.15,A36&lt;7.05,D36&gt;=1.55,B36&gt;=2.65,F36&gt;=1.5),5.567,IF(AND(D36&lt;1.8,G36&gt;=0.098,G36&lt;0.433,G36&lt;0.669,B36&lt;3.15,A36&lt;7.05,D36&gt;=1.55,B36&gt;=2.65,F36&gt;=1.5),5.033,IF(AND(G36&gt;=0.312,D36&gt;=1.8,G36&gt;=0.098,G36&lt;0.433,G36&lt;0.669,B36&lt;3.15,A36&lt;7.05,D36&gt;=1.55,B36&gt;=2.65,F36&gt;=1.5),5.4,IF(AND(H36&lt;9.002,G36&lt;0.312,D36&gt;=1.8,G36&gt;=0.098,G36&lt;0.433,G36&lt;0.669,B36&lt;3.15,A36&lt;7.05,D36&gt;=1.55,B36&gt;=2.65,F36&gt;=1.5),5.1,IF(AND(H36&gt;=9.002,G36&lt;0.312,D36&gt;=1.8,G36&gt;=0.098,G36&lt;0.433,G36&lt;0.669,B36&lt;3.15,A36&lt;7.05,D36&gt;=1.55,B36&gt;=2.65,F36&gt;=1.5),5.26,"shouldnthappen")))))))))))))))))))))))))))))))))</f>
        <v>1.4</v>
      </c>
      <c r="AJ36" s="1" t="n">
        <f aca="false">IF(AND(A36&gt;=5.25,D36&gt;=0.35,D36&lt;0.8),1.433,IF(AND(F36&gt;=2.5,H36&lt;6.927,D36&gt;=0.8),5.1,IF(AND(H36&lt;5.85,B36&lt;3.65,D36&lt;0.35,D36&lt;0.8),1,IF(AND(A36&lt;5.55,B36&gt;=3.65,D36&lt;0.35,D36&lt;0.8),1.5,IF(AND(A36&gt;=5.55,B36&gt;=3.65,D36&lt;0.35,D36&lt;0.8),1.7,IF(AND(H36&lt;7.949,A36&lt;5.25,D36&gt;=0.35,D36&lt;0.8),1.9,IF(AND(H36&gt;=7.949,A36&lt;5.25,D36&gt;=0.35,D36&lt;0.8),1.54,IF(AND(A36&lt;5.55,F36&lt;2.5,H36&lt;6.927,D36&gt;=0.8),3.98,IF(AND(A36&gt;=5.55,F36&lt;2.5,H36&lt;6.927,D36&gt;=0.8),4.1,IF(AND(A36&gt;=7.25,D36&gt;=1.55,H36&gt;=6.927,D36&gt;=0.8),6.65,IF(AND(A36&lt;5.75,D36&lt;1.2,D36&lt;1.55,H36&gt;=6.927,D36&gt;=0.8),3.62,IF(AND(A36&gt;=5.75,D36&lt;1.2,D36&lt;1.55,H36&gt;=6.927,D36&gt;=0.8),4.1,IF(AND(G36&lt;0.175,A36&lt;4.8,H36&gt;=5.85,B36&lt;3.65,D36&lt;0.35,D36&lt;0.8),1.5,IF(AND(G36&gt;=0.175,A36&lt;4.8,H36&gt;=5.85,B36&lt;3.65,D36&lt;0.35,D36&lt;0.8),1.3,IF(AND(A36&gt;=5.05,A36&gt;=4.8,H36&gt;=5.85,B36&lt;3.65,D36&lt;0.35,D36&lt;0.8),1.5,IF(AND(G36&gt;=0.735,A36&lt;6.25,D36&gt;=1.2,D36&lt;1.55,H36&gt;=6.927,D36&gt;=0.8),4,IF(AND(H36&lt;10.464,A36&lt;6.2,A36&lt;7.25,D36&gt;=1.55,H36&gt;=6.927,D36&gt;=0.8),5.1,IF(AND(H36&gt;=10.464,A36&lt;6.2,A36&lt;7.25,D36&gt;=1.55,H36&gt;=6.927,D36&gt;=0.8),4.9,IF(AND(G36&lt;0.418,A36&lt;5.05,A36&gt;=4.8,H36&gt;=5.85,B36&lt;3.65,D36&lt;0.35,D36&lt;0.8),1.48,IF(AND(G36&gt;=0.418,A36&lt;5.05,A36&gt;=4.8,H36&gt;=5.85,B36&lt;3.65,D36&lt;0.35,D36&lt;0.8),1.3,IF(AND(B36&lt;2.75,G36&lt;0.735,A36&lt;6.25,D36&gt;=1.2,D36&lt;1.55,H36&gt;=6.927,D36&gt;=0.8),4.35,IF(AND(H36&lt;15.422,D36&lt;1.45,A36&gt;=6.25,D36&gt;=1.2,D36&lt;1.55,H36&gt;=6.927,D36&gt;=0.8),4.375,IF(AND(H36&gt;=15.422,D36&lt;1.45,A36&gt;=6.25,D36&gt;=1.2,D36&lt;1.55,H36&gt;=6.927,D36&gt;=0.8),4.7,IF(AND(A36&lt;6.4,D36&gt;=1.45,A36&gt;=6.25,D36&gt;=1.2,D36&lt;1.55,H36&gt;=6.927,D36&gt;=0.8),5.1,IF(AND(G36&gt;=0.576,D36&lt;2.15,A36&gt;=6.2,A36&lt;7.25,D36&gt;=1.55,H36&gt;=6.927,D36&gt;=0.8),5.1,IF(AND(G36&lt;0.537,D36&gt;=2.15,A36&gt;=6.2,A36&lt;7.25,D36&gt;=1.55,H36&gt;=6.927,D36&gt;=0.8),5.533,IF(AND(G36&gt;=0.537,D36&gt;=2.15,A36&gt;=6.2,A36&lt;7.25,D36&gt;=1.55,H36&gt;=6.927,D36&gt;=0.8),5.9,IF(AND(D36&lt;1.45,B36&gt;=2.75,G36&lt;0.735,A36&lt;6.25,D36&gt;=1.2,D36&lt;1.55,H36&gt;=6.927,D36&gt;=0.8),4.6,IF(AND(D36&gt;=1.45,B36&gt;=2.75,G36&lt;0.735,A36&lt;6.25,D36&gt;=1.2,D36&lt;1.55,H36&gt;=6.927,D36&gt;=0.8),4.5,IF(AND(H36&lt;12.582,A36&gt;=6.4,D36&gt;=1.45,A36&gt;=6.25,D36&gt;=1.2,D36&lt;1.55,H36&gt;=6.927,D36&gt;=0.8),4.66,IF(AND(H36&gt;=12.582,A36&gt;=6.4,D36&gt;=1.45,A36&gt;=6.25,D36&gt;=1.2,D36&lt;1.55,H36&gt;=6.927,D36&gt;=0.8),4.9,IF(AND(B36&lt;2.75,G36&lt;0.576,D36&lt;2.15,A36&gt;=6.2,A36&lt;7.25,D36&gt;=1.55,H36&gt;=6.927,D36&gt;=0.8),5.3,IF(AND(G36&gt;=0.395,B36&gt;=2.75,G36&lt;0.576,D36&lt;2.15,A36&gt;=6.2,A36&lt;7.25,D36&gt;=1.55,H36&gt;=6.927,D36&gt;=0.8),5.6,IF(AND(D36&gt;=1.9,G36&lt;0.395,B36&gt;=2.75,G36&lt;0.576,D36&lt;2.15,A36&gt;=6.2,A36&lt;7.25,D36&gt;=1.55,H36&gt;=6.927,D36&gt;=0.8),5.333,IF(AND(B36&lt;2.95,D36&lt;1.9,G36&lt;0.395,B36&gt;=2.75,G36&lt;0.576,D36&lt;2.15,A36&gt;=6.2,A36&lt;7.25,D36&gt;=1.55,H36&gt;=6.927,D36&gt;=0.8),5.6,IF(AND(B36&gt;=2.95,D36&lt;1.9,G36&lt;0.395,B36&gt;=2.75,G36&lt;0.576,D36&lt;2.15,A36&gt;=6.2,A36&lt;7.25,D36&gt;=1.55,H36&gt;=6.927,D36&gt;=0.8),5.5,"shouldnthappen"))))))))))))))))))))))))))))))))))))</f>
        <v>1.5</v>
      </c>
      <c r="AK36" s="1" t="n">
        <f aca="false">IF(AND(H36&lt;5.85,B36&lt;3.65,F36&lt;1.5),1,IF(AND(B36&gt;=3.95,B36&gt;=3.65,F36&lt;1.5),1.433,IF(AND(A36&lt;5.15,F36&lt;2.5,F36&gt;=1.5),3.075,IF(AND(D36&gt;=0.35,H36&gt;=5.85,B36&lt;3.65,F36&lt;1.5),1.5,IF(AND(G36&lt;0.168,B36&lt;3.95,B36&gt;=3.65,F36&lt;1.5),1.7,IF(AND(H36&lt;5.767,A36&lt;7.25,F36&gt;=2.5,F36&gt;=1.5),4.5,IF(AND(D36&lt;1.9,A36&gt;=7.25,F36&gt;=2.5,F36&gt;=1.5),6.3,IF(AND(D36&gt;=1.9,A36&gt;=7.25,F36&gt;=2.5,F36&gt;=1.5),6.575,IF(AND(B36&lt;3.75,G36&gt;=0.168,B36&lt;3.95,B36&gt;=3.65,F36&lt;1.5),1.5,IF(AND(B36&gt;=3.75,G36&gt;=0.168,B36&lt;3.95,B36&gt;=3.65,F36&lt;1.5),1.6,IF(AND(D36&gt;=1.35,A36&lt;6.15,A36&gt;=5.15,F36&lt;2.5,F36&gt;=1.5),4.42,IF(AND(D36&lt;1.4,A36&gt;=6.15,A36&gt;=5.15,F36&lt;2.5,F36&gt;=1.5),4.5,IF(AND(D36&gt;=1.4,A36&gt;=6.15,A36&gt;=5.15,F36&lt;2.5,F36&gt;=1.5),4.675,IF(AND(D36&lt;0.15,H36&lt;11.218,D36&lt;0.35,H36&gt;=5.85,B36&lt;3.65,F36&lt;1.5),1.5,IF(AND(D36&lt;0.15,H36&gt;=11.218,D36&lt;0.35,H36&gt;=5.85,B36&lt;3.65,F36&lt;1.5),1.1,IF(AND(B36&lt;2.7,D36&lt;1.35,A36&lt;6.15,A36&gt;=5.15,F36&lt;2.5,F36&gt;=1.5),3.82,IF(AND(A36&lt;6.15,G36&gt;=0.755,H36&gt;=5.767,A36&lt;7.25,F36&gt;=2.5,F36&gt;=1.5),4.98,IF(AND(A36&gt;=6.15,G36&gt;=0.755,H36&gt;=5.767,A36&lt;7.25,F36&gt;=2.5,F36&gt;=1.5),5.3,IF(AND(B36&lt;3.4,D36&gt;=0.15,H36&lt;11.218,D36&lt;0.35,H36&gt;=5.85,B36&lt;3.65,F36&lt;1.5),1.4,IF(AND(B36&gt;=3.4,D36&gt;=0.15,H36&lt;11.218,D36&lt;0.35,H36&gt;=5.85,B36&lt;3.65,F36&lt;1.5),1.3,IF(AND(H36&lt;11.731,D36&gt;=0.15,H36&gt;=11.218,D36&lt;0.35,H36&gt;=5.85,B36&lt;3.65,F36&lt;1.5),1.2,IF(AND(H36&lt;9.053,B36&gt;=2.7,D36&lt;1.35,A36&lt;6.15,A36&gt;=5.15,F36&lt;2.5,F36&gt;=1.5),3.85,IF(AND(D36&gt;=2.1,B36&lt;2.85,G36&lt;0.755,H36&gt;=5.767,A36&lt;7.25,F36&gt;=2.5,F36&gt;=1.5),5.6,IF(AND(D36&gt;=2.45,B36&gt;=2.85,G36&lt;0.755,H36&gt;=5.767,A36&lt;7.25,F36&gt;=2.5,F36&gt;=1.5),5.8,IF(AND(B36&gt;=3.45,H36&gt;=11.731,D36&gt;=0.15,H36&gt;=11.218,D36&lt;0.35,H36&gt;=5.85,B36&lt;3.65,F36&lt;1.5),1.3,IF(AND(A36&lt;5.9,H36&gt;=9.053,B36&gt;=2.7,D36&lt;1.35,A36&lt;6.15,A36&gt;=5.15,F36&lt;2.5,F36&gt;=1.5),4.3,IF(AND(A36&gt;=5.9,H36&gt;=9.053,B36&gt;=2.7,D36&lt;1.35,A36&lt;6.15,A36&gt;=5.15,F36&lt;2.5,F36&gt;=1.5),4,IF(AND(G36&gt;=0.519,D36&lt;2.1,B36&lt;2.85,G36&lt;0.755,H36&gt;=5.767,A36&lt;7.25,F36&gt;=2.5,F36&gt;=1.5),4.9,IF(AND(A36&gt;=7.05,D36&lt;2.45,B36&gt;=2.85,G36&lt;0.755,H36&gt;=5.767,A36&lt;7.25,F36&gt;=2.5,F36&gt;=1.5),5.8,IF(AND(H36&lt;14.396,B36&lt;3.45,H36&gt;=11.731,D36&gt;=0.15,H36&gt;=11.218,D36&lt;0.35,H36&gt;=5.85,B36&lt;3.65,F36&lt;1.5),1.44,IF(AND(H36&gt;=14.396,B36&lt;3.45,H36&gt;=11.731,D36&gt;=0.15,H36&gt;=11.218,D36&lt;0.35,H36&gt;=5.85,B36&lt;3.65,F36&lt;1.5),1.3,IF(AND(G36&lt;0.282,G36&lt;0.519,D36&lt;2.1,B36&lt;2.85,G36&lt;0.755,H36&gt;=5.767,A36&lt;7.25,F36&gt;=2.5,F36&gt;=1.5),5.1,IF(AND(G36&gt;=0.282,G36&lt;0.519,D36&lt;2.1,B36&lt;2.85,G36&lt;0.755,H36&gt;=5.767,A36&lt;7.25,F36&gt;=2.5,F36&gt;=1.5),5.3,IF(AND(A36&lt;6.4,D36&lt;1.9,A36&lt;7.05,D36&lt;2.45,B36&gt;=2.85,G36&lt;0.755,H36&gt;=5.767,A36&lt;7.25,F36&gt;=2.5,F36&gt;=1.5),5.6,IF(AND(A36&gt;=6.4,D36&lt;1.9,A36&lt;7.05,D36&lt;2.45,B36&gt;=2.85,G36&lt;0.755,H36&gt;=5.767,A36&lt;7.25,F36&gt;=2.5,F36&gt;=1.5),5.5,IF(AND(H36&lt;8.884,D36&gt;=1.9,A36&lt;7.05,D36&lt;2.45,B36&gt;=2.85,G36&lt;0.755,H36&gt;=5.767,A36&lt;7.25,F36&gt;=2.5,F36&gt;=1.5),5.3,IF(AND(H36&gt;=8.884,D36&gt;=1.9,A36&lt;7.05,D36&lt;2.45,B36&gt;=2.85,G36&lt;0.755,H36&gt;=5.767,A36&lt;7.25,F36&gt;=2.5,F36&gt;=1.5),5.52,"shouldnthappen")))))))))))))))))))))))))))))))))))))</f>
        <v>1.433</v>
      </c>
      <c r="AL36" s="1" t="n">
        <f aca="false">IF(AND(H36&lt;5.85,A36&lt;5.05,D36&lt;0.8),1,IF(AND(B36&lt;3.35,A36&gt;=5.05,D36&lt;0.8),1.7,IF(AND(D36&gt;=2.45,F36&gt;=2.5,D36&gt;=0.8),6.05,IF(AND(H36&gt;=11.218,H36&gt;=5.85,A36&lt;5.05,D36&lt;0.8),1.28,IF(AND(G36&gt;=0.948,B36&gt;=3.35,A36&gt;=5.05,D36&lt;0.8),1.7,IF(AND(G36&gt;=0.423,H36&lt;11.218,H36&gt;=5.85,A36&lt;5.05,D36&lt;0.8),1.3,IF(AND(B36&lt;3.6,G36&lt;0.948,B36&gt;=3.35,A36&gt;=5.05,D36&lt;0.8),1.4,IF(AND(H36&lt;10.258,D36&lt;1.15,A36&lt;5.9,F36&lt;2.5,D36&gt;=0.8),3.36,IF(AND(H36&gt;=10.258,D36&lt;1.15,A36&lt;5.9,F36&lt;2.5,D36&gt;=0.8),3.9,IF(AND(A36&lt;5.3,D36&gt;=1.15,A36&lt;5.9,F36&lt;2.5,D36&gt;=0.8),3.9,IF(AND(D36&lt;1.55,B36&lt;2.75,A36&gt;=5.9,F36&lt;2.5,D36&gt;=0.8),4.64,IF(AND(D36&gt;=1.55,B36&lt;2.75,A36&gt;=5.9,F36&lt;2.5,D36&gt;=0.8),5.1,IF(AND(D36&gt;=1.6,B36&gt;=2.75,A36&gt;=5.9,F36&lt;2.5,D36&gt;=0.8),5,IF(AND(H36&lt;5.767,H36&lt;8.598,D36&lt;2.45,F36&gt;=2.5,D36&gt;=0.8),4.5,IF(AND(A36&lt;6.25,H36&gt;=8.598,D36&lt;2.45,F36&gt;=2.5,D36&gt;=0.8),5.02,IF(AND(B36&lt;3.55,G36&lt;0.423,H36&lt;11.218,H36&gt;=5.85,A36&lt;5.05,D36&lt;0.8),1.525,IF(AND(B36&gt;=3.55,G36&lt;0.423,H36&lt;11.218,H36&gt;=5.85,A36&lt;5.05,D36&lt;0.8),1.4,IF(AND(H36&gt;=13.932,B36&gt;=3.6,G36&lt;0.948,B36&gt;=3.35,A36&gt;=5.05,D36&lt;0.8),1.65,IF(AND(G36&gt;=0.652,A36&gt;=5.3,D36&gt;=1.15,A36&lt;5.9,F36&lt;2.5,D36&gt;=0.8),3.8,IF(AND(D36&lt;1.35,D36&lt;1.6,B36&gt;=2.75,A36&gt;=5.9,F36&lt;2.5,D36&gt;=0.8),4.42,IF(AND(H36&lt;6.656,H36&gt;=5.767,H36&lt;8.598,D36&lt;2.45,F36&gt;=2.5,D36&gt;=0.8),5.033,IF(AND(H36&gt;=6.656,H36&gt;=5.767,H36&lt;8.598,D36&lt;2.45,F36&gt;=2.5,D36&gt;=0.8),5.1,IF(AND(G36&gt;=0.885,A36&gt;=6.25,H36&gt;=8.598,D36&lt;2.45,F36&gt;=2.5,D36&gt;=0.8),5.2,IF(AND(H36&lt;6.926,H36&lt;13.932,B36&gt;=3.6,G36&lt;0.948,B36&gt;=3.35,A36&gt;=5.05,D36&lt;0.8),1.433,IF(AND(H36&gt;=6.926,H36&lt;13.932,B36&gt;=3.6,G36&lt;0.948,B36&gt;=3.35,A36&gt;=5.05,D36&lt;0.8),1.5,IF(AND(A36&lt;5.65,G36&lt;0.652,A36&gt;=5.3,D36&gt;=1.15,A36&lt;5.9,F36&lt;2.5,D36&gt;=0.8),4.36,IF(AND(A36&gt;=5.65,G36&lt;0.652,A36&gt;=5.3,D36&gt;=1.15,A36&lt;5.9,F36&lt;2.5,D36&gt;=0.8),4.2,IF(AND(H36&gt;=13.561,D36&gt;=1.35,D36&lt;1.6,B36&gt;=2.75,A36&gt;=5.9,F36&lt;2.5,D36&gt;=0.8),4.767,IF(AND(H36&lt;9.091,G36&lt;0.885,A36&gt;=6.25,H36&gt;=8.598,D36&lt;2.45,F36&gt;=2.5,D36&gt;=0.8),6.3,IF(AND(H36&gt;=12.206,H36&lt;13.561,D36&gt;=1.35,D36&lt;1.6,B36&gt;=2.75,A36&gt;=5.9,F36&lt;2.5,D36&gt;=0.8),4.4,IF(AND(D36&gt;=2.25,H36&gt;=9.091,G36&lt;0.885,A36&gt;=6.25,H36&gt;=8.598,D36&lt;2.45,F36&gt;=2.5,D36&gt;=0.8),5.9,IF(AND(B36&lt;3.05,H36&lt;12.206,H36&lt;13.561,D36&gt;=1.35,D36&lt;1.6,B36&gt;=2.75,A36&gt;=5.9,F36&lt;2.5,D36&gt;=0.8),4.6,IF(AND(B36&gt;=3.05,H36&lt;12.206,H36&lt;13.561,D36&gt;=1.35,D36&lt;1.6,B36&gt;=2.75,A36&gt;=5.9,F36&lt;2.5,D36&gt;=0.8),4.7,IF(AND(G36&gt;=0.596,D36&lt;2.25,H36&gt;=9.091,G36&lt;0.885,A36&gt;=6.25,H36&gt;=8.598,D36&lt;2.45,F36&gt;=2.5,D36&gt;=0.8),5.1,IF(AND(G36&gt;=0.379,G36&lt;0.596,D36&lt;2.25,H36&gt;=9.091,G36&lt;0.885,A36&gt;=6.25,H36&gt;=8.598,D36&lt;2.45,F36&gt;=2.5,D36&gt;=0.8),5.767,IF(AND(D36&lt;2.15,G36&lt;0.379,G36&lt;0.596,D36&lt;2.25,H36&gt;=9.091,G36&lt;0.885,A36&gt;=6.25,H36&gt;=8.598,D36&lt;2.45,F36&gt;=2.5,D36&gt;=0.8),5.4,IF(AND(D36&gt;=2.15,G36&lt;0.379,G36&lt;0.596,D36&lt;2.25,H36&gt;=9.091,G36&lt;0.885,A36&gt;=6.25,H36&gt;=8.598,D36&lt;2.45,F36&gt;=2.5,D36&gt;=0.8),5.6,"shouldnthappen")))))))))))))))))))))))))))))))))))))</f>
        <v>1.433</v>
      </c>
      <c r="AM36" s="1" t="n">
        <f aca="false">IF(AND(H36&lt;5.245,D36&lt;0.8),1,IF(AND(A36&lt;4.5,H36&gt;=5.245,D36&lt;0.8),1.35,IF(AND(D36&gt;=0.5,A36&gt;=4.5,H36&gt;=5.245,D36&lt;0.8),1.6,IF(AND(H36&lt;7.25,B36&lt;2.6,A36&lt;6.15,D36&gt;=0.8),4.375,IF(AND(H36&gt;=7.25,B36&lt;2.6,A36&lt;6.15,D36&gt;=0.8),3.075,IF(AND(H36&lt;13.935,A36&gt;=7.05,A36&gt;=6.15,D36&gt;=0.8),6.067,IF(AND(H36&gt;=13.935,A36&gt;=7.05,A36&gt;=6.15,D36&gt;=0.8),6.525,IF(AND(G36&gt;=0.948,D36&lt;0.5,A36&gt;=4.5,H36&gt;=5.245,D36&lt;0.8),1.7,IF(AND(G36&lt;0.568,D36&gt;=1.55,B36&gt;=2.6,A36&lt;6.15,D36&gt;=0.8),5.1,IF(AND(G36&gt;=0.568,D36&gt;=1.55,B36&gt;=2.6,A36&lt;6.15,D36&gt;=0.8),5,IF(AND(A36&gt;=6.6,B36&gt;=3.15,A36&lt;7.05,A36&gt;=6.15,D36&gt;=0.8),5.78,IF(AND(G36&lt;0.165,G36&lt;0.273,D36&lt;1.55,B36&gt;=2.6,A36&lt;6.15,D36&gt;=0.8),4.1,IF(AND(G36&gt;=0.165,G36&lt;0.273,D36&lt;1.55,B36&gt;=2.6,A36&lt;6.15,D36&gt;=0.8),4.5,IF(AND(D36&lt;1.35,G36&gt;=0.273,D36&lt;1.55,B36&gt;=2.6,A36&lt;6.15,D36&gt;=0.8),4.08,IF(AND(D36&gt;=1.35,G36&gt;=0.273,D36&lt;1.55,B36&gt;=2.6,A36&lt;6.15,D36&gt;=0.8),4.4,IF(AND(D36&lt;1.45,F36&lt;2.5,B36&lt;3.15,A36&lt;7.05,A36&gt;=6.15,D36&gt;=0.8),4.38,IF(AND(D36&gt;=1.45,F36&lt;2.5,B36&lt;3.15,A36&lt;7.05,A36&gt;=6.15,D36&gt;=0.8),4.75,IF(AND(D36&gt;=2.25,F36&gt;=2.5,B36&lt;3.15,A36&lt;7.05,A36&gt;=6.15,D36&gt;=0.8),5.16,IF(AND(H36&lt;11.488,A36&lt;6.6,B36&gt;=3.15,A36&lt;7.05,A36&gt;=6.15,D36&gt;=0.8),6,IF(AND(H36&gt;=14.396,D36&lt;0.25,G36&lt;0.948,D36&lt;0.5,A36&gt;=4.5,H36&gt;=5.245,D36&lt;0.8),1.3,IF(AND(A36&gt;=5.55,D36&gt;=0.25,G36&lt;0.948,D36&lt;0.5,A36&gt;=4.5,H36&gt;=5.245,D36&lt;0.8),1.7,IF(AND(D36&lt;1.85,D36&lt;2.25,F36&gt;=2.5,B36&lt;3.15,A36&lt;7.05,A36&gt;=6.15,D36&gt;=0.8),5.6,IF(AND(G36&lt;0.669,H36&gt;=11.488,A36&lt;6.6,B36&gt;=3.15,A36&lt;7.05,A36&gt;=6.15,D36&gt;=0.8),4.7,IF(AND(G36&gt;=0.669,H36&gt;=11.488,A36&lt;6.6,B36&gt;=3.15,A36&lt;7.05,A36&gt;=6.15,D36&gt;=0.8),5.22,IF(AND(H36&lt;6.543,H36&lt;14.396,D36&lt;0.25,G36&lt;0.948,D36&lt;0.5,A36&gt;=4.5,H36&gt;=5.245,D36&lt;0.8),1.4,IF(AND(A36&lt;4.95,A36&lt;5.55,D36&gt;=0.25,G36&lt;0.948,D36&lt;0.5,A36&gt;=4.5,H36&gt;=5.245,D36&lt;0.8),1.4,IF(AND(A36&gt;=4.95,A36&lt;5.55,D36&gt;=0.25,G36&lt;0.948,D36&lt;0.5,A36&gt;=4.5,H36&gt;=5.245,D36&lt;0.8),1.48,IF(AND(H36&lt;10.667,D36&gt;=1.85,D36&lt;2.25,F36&gt;=2.5,B36&lt;3.15,A36&lt;7.05,A36&gt;=6.15,D36&gt;=0.8),5.25,IF(AND(H36&gt;=10.667,D36&gt;=1.85,D36&lt;2.25,F36&gt;=2.5,B36&lt;3.15,A36&lt;7.05,A36&gt;=6.15,D36&gt;=0.8),5.55,IF(AND(G36&lt;0.063,H36&gt;=6.543,H36&lt;14.396,D36&lt;0.25,G36&lt;0.948,D36&lt;0.5,A36&gt;=4.5,H36&gt;=5.245,D36&lt;0.8),1.4,IF(AND(H36&lt;9.212,G36&gt;=0.063,H36&gt;=6.543,H36&lt;14.396,D36&lt;0.25,G36&lt;0.948,D36&lt;0.5,A36&gt;=4.5,H36&gt;=5.245,D36&lt;0.8),1.475,IF(AND(H36&gt;=9.212,G36&gt;=0.063,H36&gt;=6.543,H36&lt;14.396,D36&lt;0.25,G36&lt;0.948,D36&lt;0.5,A36&gt;=4.5,H36&gt;=5.245,D36&lt;0.8),1.5,"shouldnthappen"))))))))))))))))))))))))))))))))</f>
        <v>1.4</v>
      </c>
      <c r="AN36" s="1" t="n">
        <f aca="false">IF(AND(D36&lt;0.7,A36&gt;=5.55),1.633,IF(AND(G36&lt;0.38,B36&lt;2.8,A36&lt;5.55),4.3,IF(AND(G36&gt;=0.38,B36&lt;2.8,A36&lt;5.55),3.325,IF(AND(D36&gt;=0.35,B36&gt;=2.8,A36&lt;5.55),1.6,IF(AND(B36&gt;=3.4,A36&lt;4.8,D36&lt;0.35,B36&gt;=2.8,A36&lt;5.55),1,IF(AND(H36&gt;=11.789,A36&lt;5.9,D36&lt;1.55,D36&gt;=0.7,A36&gt;=5.55),4.325,IF(AND(F36&gt;=2.5,A36&gt;=5.9,D36&lt;1.55,D36&gt;=0.7,A36&gt;=5.55),5.05,IF(AND(D36&lt;1.9,A36&gt;=7.25,D36&gt;=1.55,D36&gt;=0.7,A36&gt;=5.55),6.3,IF(AND(D36&gt;=1.9,A36&gt;=7.25,D36&gt;=1.55,D36&gt;=0.7,A36&gt;=5.55),6.4,IF(AND(A36&lt;4.35,B36&lt;3.4,A36&lt;4.8,D36&lt;0.35,B36&gt;=2.8,A36&lt;5.55),1.1,IF(AND(G36&gt;=0.934,B36&lt;3.45,A36&gt;=4.8,D36&lt;0.35,B36&gt;=2.8,A36&lt;5.55),1.7,IF(AND(H36&gt;=14.877,B36&gt;=3.45,A36&gt;=4.8,D36&lt;0.35,B36&gt;=2.8,A36&lt;5.55),1.3,IF(AND(B36&lt;2.6,H36&lt;11.789,A36&lt;5.9,D36&lt;1.55,D36&gt;=0.7,A36&gt;=5.55),3.9,IF(AND(B36&gt;=2.6,H36&lt;11.789,A36&lt;5.9,D36&lt;1.55,D36&gt;=0.7,A36&gt;=5.55),4.26,IF(AND(A36&lt;6.6,F36&lt;2.5,A36&gt;=5.9,D36&lt;1.55,D36&gt;=0.7,A36&gt;=5.55),4.625,IF(AND(A36&gt;=6.6,F36&lt;2.5,A36&gt;=5.9,D36&lt;1.55,D36&gt;=0.7,A36&gt;=5.55),4.475,IF(AND(B36&lt;2.6,D36&lt;2.05,A36&lt;7.25,D36&gt;=1.55,D36&gt;=0.7,A36&gt;=5.55),5.8,IF(AND(G36&gt;=0.743,D36&gt;=2.05,A36&lt;7.25,D36&gt;=1.55,D36&gt;=0.7,A36&gt;=5.55),5.1,IF(AND(G36&lt;0.422,A36&gt;=4.35,B36&lt;3.4,A36&lt;4.8,D36&lt;0.35,B36&gt;=2.8,A36&lt;5.55),1.367,IF(AND(G36&gt;=0.422,A36&gt;=4.35,B36&lt;3.4,A36&lt;4.8,D36&lt;0.35,B36&gt;=2.8,A36&lt;5.55),1.3,IF(AND(A36&lt;5.05,G36&lt;0.934,B36&lt;3.45,A36&gt;=4.8,D36&lt;0.35,B36&gt;=2.8,A36&lt;5.55),1.525,IF(AND(A36&gt;=5.05,G36&lt;0.934,B36&lt;3.45,A36&gt;=4.8,D36&lt;0.35,B36&gt;=2.8,A36&lt;5.55),1.5,IF(AND(G36&gt;=0.585,H36&lt;14.877,B36&gt;=3.45,A36&gt;=4.8,D36&lt;0.35,B36&gt;=2.8,A36&lt;5.55),1.54,IF(AND(G36&gt;=0.537,G36&lt;0.743,D36&gt;=2.05,A36&lt;7.25,D36&gt;=1.55,D36&gt;=0.7,A36&gt;=5.55),5.833,IF(AND(D36&gt;=0.25,G36&lt;0.585,H36&lt;14.877,B36&gt;=3.45,A36&gt;=4.8,D36&lt;0.35,B36&gt;=2.8,A36&lt;5.55),1.367,IF(AND(D36&lt;1.75,H36&lt;13.795,B36&gt;=2.6,D36&lt;2.05,A36&lt;7.25,D36&gt;=1.55,D36&gt;=0.7,A36&gt;=5.55),5.45,IF(AND(B36&lt;2.85,H36&gt;=13.795,B36&gt;=2.6,D36&lt;2.05,A36&lt;7.25,D36&gt;=1.55,D36&gt;=0.7,A36&gt;=5.55),5.1,IF(AND(B36&gt;=2.85,H36&gt;=13.795,B36&gt;=2.6,D36&lt;2.05,A36&lt;7.25,D36&gt;=1.55,D36&gt;=0.7,A36&gt;=5.55),4.82,IF(AND(G36&lt;0.353,G36&lt;0.537,G36&lt;0.743,D36&gt;=2.05,A36&lt;7.25,D36&gt;=1.55,D36&gt;=0.7,A36&gt;=5.55),5.425,IF(AND(G36&gt;=0.353,G36&lt;0.537,G36&lt;0.743,D36&gt;=2.05,A36&lt;7.25,D36&gt;=1.55,D36&gt;=0.7,A36&gt;=5.55),5.62,IF(AND(G36&lt;0.311,D36&lt;0.25,G36&lt;0.585,H36&lt;14.877,B36&gt;=3.45,A36&gt;=4.8,D36&lt;0.35,B36&gt;=2.8,A36&lt;5.55),1.5,IF(AND(G36&gt;=0.311,D36&lt;0.25,G36&lt;0.585,H36&lt;14.877,B36&gt;=3.45,A36&gt;=4.8,D36&lt;0.35,B36&gt;=2.8,A36&lt;5.55),1.4,IF(AND(B36&gt;=3.1,D36&gt;=1.75,H36&lt;13.795,B36&gt;=2.6,D36&lt;2.05,A36&lt;7.25,D36&gt;=1.55,D36&gt;=0.7,A36&gt;=5.55),5.1,IF(AND(B36&lt;2.85,B36&lt;3.1,D36&gt;=1.75,H36&lt;13.795,B36&gt;=2.6,D36&lt;2.05,A36&lt;7.25,D36&gt;=1.55,D36&gt;=0.7,A36&gt;=5.55),5.2,IF(AND(B36&gt;=2.85,B36&lt;3.1,D36&gt;=1.75,H36&lt;13.795,B36&gt;=2.6,D36&lt;2.05,A36&lt;7.25,D36&gt;=1.55,D36&gt;=0.7,A36&gt;=5.55),5.2,"shouldnthappen")))))))))))))))))))))))))))))))))))</f>
        <v>1.4</v>
      </c>
      <c r="AO36" s="1" t="n">
        <f aca="false">IF(AND(H36&gt;=14.529,G36&lt;0.633,D36&lt;0.8),1.3,IF(AND(A36&lt;5.05,G36&gt;=0.633,D36&lt;0.8),1.35,IF(AND(H36&gt;=14.379,H36&lt;14.529,G36&lt;0.633,D36&lt;0.8),1.7,IF(AND(B36&lt;3.35,A36&gt;=5.05,G36&gt;=0.633,D36&lt;0.8),1.7,IF(AND(D36&gt;=1.45,A36&lt;5.95,F36&lt;2.5,D36&gt;=0.8),4.5,IF(AND(D36&lt;1.35,A36&gt;=5.95,F36&lt;2.5,D36&gt;=0.8),4,IF(AND(D36&lt;1.85,G36&gt;=0.845,F36&gt;=2.5,D36&gt;=0.8),4.8,IF(AND(B36&gt;=4.3,H36&lt;14.379,H36&lt;14.529,G36&lt;0.633,D36&lt;0.8),1.5,IF(AND(A36&lt;5.25,B36&gt;=3.35,A36&gt;=5.05,G36&gt;=0.633,D36&lt;0.8),1.55,IF(AND(A36&gt;=5.25,B36&gt;=3.35,A36&gt;=5.05,G36&gt;=0.633,D36&lt;0.8),1.633,IF(AND(A36&lt;5.05,D36&lt;1.45,A36&lt;5.95,F36&lt;2.5,D36&gt;=0.8),3.3,IF(AND(G36&lt;0.293,D36&gt;=1.35,A36&gt;=5.95,F36&lt;2.5,D36&gt;=0.8),5,IF(AND(A36&gt;=6.6,D36&lt;2.05,G36&lt;0.845,F36&gt;=2.5,D36&gt;=0.8),5.8,IF(AND(B36&lt;3.05,D36&gt;=2.05,G36&lt;0.845,F36&gt;=2.5,D36&gt;=0.8),6.15,IF(AND(B36&lt;2.9,D36&gt;=1.85,G36&gt;=0.845,F36&gt;=2.5,D36&gt;=0.8),5.1,IF(AND(B36&gt;=2.9,D36&gt;=1.85,G36&gt;=0.845,F36&gt;=2.5,D36&gt;=0.8),5.2,IF(AND(B36&gt;=3.8,B36&lt;4.3,H36&lt;14.379,H36&lt;14.529,G36&lt;0.633,D36&lt;0.8),1.333,IF(AND(A36&lt;6.25,G36&gt;=0.293,D36&gt;=1.35,A36&gt;=5.95,F36&lt;2.5,D36&gt;=0.8),4.6,IF(AND(H36&lt;10.351,A36&lt;6.6,D36&lt;2.05,G36&lt;0.845,F36&gt;=2.5,D36&gt;=0.8),5.4,IF(AND(G36&gt;=0.364,B36&gt;=3.05,D36&gt;=2.05,G36&lt;0.845,F36&gt;=2.5,D36&gt;=0.8),5.66,IF(AND(G36&gt;=0.447,B36&lt;3.8,B36&lt;4.3,H36&lt;14.379,H36&lt;14.529,G36&lt;0.633,D36&lt;0.8),1.3,IF(AND(H36&lt;6.247,A36&lt;5.65,A36&gt;=5.05,D36&lt;1.45,A36&lt;5.95,F36&lt;2.5,D36&gt;=0.8),4.033,IF(AND(D36&lt;1.25,A36&gt;=5.65,A36&gt;=5.05,D36&lt;1.45,A36&lt;5.95,F36&lt;2.5,D36&gt;=0.8),3.88,IF(AND(D36&gt;=1.25,A36&gt;=5.65,A36&gt;=5.05,D36&lt;1.45,A36&lt;5.95,F36&lt;2.5,D36&gt;=0.8),4.35,IF(AND(B36&lt;2.65,A36&gt;=6.25,G36&gt;=0.293,D36&gt;=1.35,A36&gt;=5.95,F36&lt;2.5,D36&gt;=0.8),4.9,IF(AND(B36&lt;2.75,H36&gt;=10.351,A36&lt;6.6,D36&lt;2.05,G36&lt;0.845,F36&gt;=2.5,D36&gt;=0.8),5.1,IF(AND(B36&gt;=2.75,H36&gt;=10.351,A36&lt;6.6,D36&lt;2.05,G36&lt;0.845,F36&gt;=2.5,D36&gt;=0.8),4.95,IF(AND(B36&lt;3.15,G36&lt;0.364,B36&gt;=3.05,D36&gt;=2.05,G36&lt;0.845,F36&gt;=2.5,D36&gt;=0.8),5.28,IF(AND(B36&gt;=3.15,G36&lt;0.364,B36&gt;=3.05,D36&gt;=2.05,G36&lt;0.845,F36&gt;=2.5,D36&gt;=0.8),5.5,IF(AND(H36&lt;9.212,G36&lt;0.447,B36&lt;3.8,B36&lt;4.3,H36&lt;14.379,H36&lt;14.529,G36&lt;0.633,D36&lt;0.8),1.4,IF(AND(G36&lt;0.356,H36&gt;=6.247,A36&lt;5.65,A36&gt;=5.05,D36&lt;1.45,A36&lt;5.95,F36&lt;2.5,D36&gt;=0.8),4.2,IF(AND(B36&lt;3,B36&gt;=2.65,A36&gt;=6.25,G36&gt;=0.293,D36&gt;=1.35,A36&gt;=5.95,F36&lt;2.5,D36&gt;=0.8),4.6,IF(AND(B36&gt;=3,B36&gt;=2.65,A36&gt;=6.25,G36&gt;=0.293,D36&gt;=1.35,A36&gt;=5.95,F36&lt;2.5,D36&gt;=0.8),4.7,IF(AND(A36&lt;5.05,H36&gt;=9.212,G36&lt;0.447,B36&lt;3.8,B36&lt;4.3,H36&lt;14.379,H36&lt;14.529,G36&lt;0.633,D36&lt;0.8),1.533,IF(AND(A36&gt;=5.05,H36&gt;=9.212,G36&lt;0.447,B36&lt;3.8,B36&lt;4.3,H36&lt;14.379,H36&lt;14.529,G36&lt;0.633,D36&lt;0.8),1.425,IF(AND(A36&lt;5.35,G36&gt;=0.356,H36&gt;=6.247,A36&lt;5.65,A36&gt;=5.05,D36&lt;1.45,A36&lt;5.95,F36&lt;2.5,D36&gt;=0.8),3.9,IF(AND(A36&gt;=5.35,G36&gt;=0.356,H36&gt;=6.247,A36&lt;5.65,A36&gt;=5.05,D36&lt;1.45,A36&lt;5.95,F36&lt;2.5,D36&gt;=0.8),3.72,"shouldnthappen")))))))))))))))))))))))))))))))))))))</f>
        <v>1.333</v>
      </c>
      <c r="AP36" s="1" t="n">
        <f aca="false">IF(AND(F36&gt;=1.5,A36&lt;5.55),3.84,IF(AND(G36&gt;=0.52,A36&lt;4.75,F36&lt;1.5,A36&lt;5.55),1.16,IF(AND(A36&lt;5.65,A36&lt;5.85,D36&lt;1.55,A36&gt;=5.55),4.2,IF(AND(A36&gt;=5.65,A36&lt;5.85,D36&lt;1.55,A36&gt;=5.55),3.167,IF(AND(G36&gt;=0.798,A36&gt;=5.85,D36&lt;1.55,A36&gt;=5.55),4,IF(AND(F36&lt;2.5,H36&lt;14.1,D36&gt;=1.55,A36&gt;=5.55),4.84,IF(AND(A36&lt;7.2,H36&gt;=14.1,D36&gt;=1.55,A36&gt;=5.55),5.633,IF(AND(A36&gt;=7.2,H36&gt;=14.1,D36&gt;=1.55,A36&gt;=5.55),6.6,IF(AND(G36&lt;0.161,G36&lt;0.52,A36&lt;4.75,F36&lt;1.5,A36&lt;5.55),1.5,IF(AND(D36&gt;=0.5,G36&lt;0.676,A36&gt;=4.75,F36&lt;1.5,A36&lt;5.55),1.6,IF(AND(H36&lt;11.016,G36&gt;=0.676,A36&gt;=4.75,F36&lt;1.5,A36&lt;5.55),1.75,IF(AND(G36&lt;0.209,G36&lt;0.798,A36&gt;=5.85,D36&lt;1.55,A36&gt;=5.55),4.5,IF(AND(G36&gt;=0.74,F36&gt;=2.5,H36&lt;14.1,D36&gt;=1.55,A36&gt;=5.55),6.225,IF(AND(B36&lt;2.95,G36&gt;=0.161,G36&lt;0.52,A36&lt;4.75,F36&lt;1.5,A36&lt;5.55),1.4,IF(AND(B36&gt;=2.95,G36&gt;=0.161,G36&lt;0.52,A36&lt;4.75,F36&lt;1.5,A36&lt;5.55),1.34,IF(AND(B36&lt;3.15,D36&lt;0.5,G36&lt;0.676,A36&gt;=4.75,F36&lt;1.5,A36&lt;5.55),1.52,IF(AND(D36&lt;0.25,H36&gt;=11.016,G36&gt;=0.676,A36&gt;=4.75,F36&lt;1.5,A36&lt;5.55),1.567,IF(AND(D36&gt;=0.25,H36&gt;=11.016,G36&gt;=0.676,A36&gt;=4.75,F36&lt;1.5,A36&lt;5.55),1.5,IF(AND(H36&lt;7.47,G36&gt;=0.209,G36&lt;0.798,A36&gt;=5.85,D36&lt;1.55,A36&gt;=5.55),5.05,IF(AND(B36&lt;2.85,G36&lt;0.74,F36&gt;=2.5,H36&lt;14.1,D36&gt;=1.55,A36&gt;=5.55),5.35,IF(AND(B36&lt;3.3,B36&gt;=3.15,D36&lt;0.5,G36&lt;0.676,A36&gt;=4.75,F36&lt;1.5,A36&lt;5.55),1.2,IF(AND(D36&lt;1.45,H36&gt;=7.47,G36&gt;=0.209,G36&lt;0.798,A36&gt;=5.85,D36&lt;1.55,A36&gt;=5.55),4.66,IF(AND(D36&gt;=1.45,H36&gt;=7.47,G36&gt;=0.209,G36&lt;0.798,A36&gt;=5.85,D36&lt;1.55,A36&gt;=5.55),4.64,IF(AND(A36&gt;=7.05,B36&gt;=2.85,G36&lt;0.74,F36&gt;=2.5,H36&lt;14.1,D36&gt;=1.55,A36&gt;=5.55),5.8,IF(AND(B36&gt;=3.25,A36&lt;7.05,B36&gt;=2.85,G36&lt;0.74,F36&gt;=2.5,H36&lt;14.1,D36&gt;=1.55,A36&gt;=5.55),5.7,IF(AND(H36&gt;=13.641,D36&lt;0.25,B36&gt;=3.3,B36&gt;=3.15,D36&lt;0.5,G36&lt;0.676,A36&gt;=4.75,F36&lt;1.5,A36&lt;5.55),1.3,IF(AND(D36&lt;0.35,D36&gt;=0.25,B36&gt;=3.3,B36&gt;=3.15,D36&lt;0.5,G36&lt;0.676,A36&gt;=4.75,F36&lt;1.5,A36&lt;5.55),1.367,IF(AND(D36&gt;=0.35,D36&gt;=0.25,B36&gt;=3.3,B36&gt;=3.15,D36&lt;0.5,G36&lt;0.676,A36&gt;=4.75,F36&lt;1.5,A36&lt;5.55),1.3,IF(AND(A36&lt;6.35,B36&lt;3.25,A36&lt;7.05,B36&gt;=2.85,G36&lt;0.74,F36&gt;=2.5,H36&lt;14.1,D36&gt;=1.55,A36&gt;=5.55),5.6,IF(AND(A36&gt;=6.35,B36&lt;3.25,A36&lt;7.05,B36&gt;=2.85,G36&lt;0.74,F36&gt;=2.5,H36&lt;14.1,D36&gt;=1.55,A36&gt;=5.55),5.325,IF(AND(A36&lt;5.1,H36&lt;13.641,D36&lt;0.25,B36&gt;=3.3,B36&gt;=3.15,D36&lt;0.5,G36&lt;0.676,A36&gt;=4.75,F36&lt;1.5,A36&lt;5.55),1.4,IF(AND(H36&gt;=11.031,A36&gt;=5.1,H36&lt;13.641,D36&lt;0.25,B36&gt;=3.3,B36&gt;=3.15,D36&lt;0.5,G36&lt;0.676,A36&gt;=4.75,F36&lt;1.5,A36&lt;5.55),1.4,IF(AND(A36&lt;5.45,H36&lt;11.031,A36&gt;=5.1,H36&lt;13.641,D36&lt;0.25,B36&gt;=3.3,B36&gt;=3.15,D36&lt;0.5,G36&lt;0.676,A36&gt;=4.75,F36&lt;1.5,A36&lt;5.55),1.5,IF(AND(A36&gt;=5.45,H36&lt;11.031,A36&gt;=5.1,H36&lt;13.641,D36&lt;0.25,B36&gt;=3.3,B36&gt;=3.15,D36&lt;0.5,G36&lt;0.676,A36&gt;=4.75,F36&lt;1.5,A36&lt;5.55),1.4,"shouldnthappen"))))))))))))))))))))))))))))))))))</f>
        <v>1.4</v>
      </c>
      <c r="AQ36" s="1" t="n">
        <f aca="false">IF(AND(H36&lt;6.926,D36&gt;=0.35,F36&lt;1.5),1.9,IF(AND(G36&gt;=0.869,D36&gt;=1.75,F36&gt;=1.5),5.15,IF(AND(A36&lt;4.35,A36&lt;5.05,D36&lt;0.35,F36&lt;1.5),1.1,IF(AND(H36&lt;6.089,A36&gt;=5.05,D36&lt;0.35,F36&lt;1.5),1.7,IF(AND(H36&gt;=13.089,H36&gt;=6.926,D36&gt;=0.35,F36&lt;1.5),1.3,IF(AND(G36&lt;0.695,D36&lt;1.15,D36&lt;1.75,F36&gt;=1.5),3.62,IF(AND(G36&gt;=0.695,D36&lt;1.15,D36&lt;1.75,F36&gt;=1.5),3,IF(AND(G36&gt;=0.585,H36&gt;=6.089,A36&gt;=5.05,D36&lt;0.35,F36&lt;1.5),1.5,IF(AND(H36&lt;9.582,H36&lt;13.089,H36&gt;=6.926,D36&gt;=0.35,F36&lt;1.5),1.5,IF(AND(H36&gt;=9.582,H36&lt;13.089,H36&gt;=6.926,D36&gt;=0.35,F36&lt;1.5),1.6,IF(AND(D36&lt;1.35,H36&lt;9.349,D36&gt;=1.15,D36&lt;1.75,F36&gt;=1.5),3.867,IF(AND(D36&lt;2.05,A36&lt;7.05,G36&lt;0.869,D36&gt;=1.75,F36&gt;=1.5),4.9,IF(AND(B36&gt;=3.3,A36&gt;=7.05,G36&lt;0.869,D36&gt;=1.75,F36&gt;=1.5),6.1,IF(AND(G36&lt;0.347,H36&lt;11.218,A36&gt;=4.35,A36&lt;5.05,D36&lt;0.35,F36&lt;1.5),1.4,IF(AND(G36&gt;=0.347,H36&lt;11.218,A36&gt;=4.35,A36&lt;5.05,D36&lt;0.35,F36&lt;1.5),1.5,IF(AND(G36&gt;=0.265,H36&gt;=11.218,A36&gt;=4.35,A36&lt;5.05,D36&lt;0.35,F36&lt;1.5),1.45,IF(AND(A36&gt;=5.4,G36&lt;0.585,H36&gt;=6.089,A36&gt;=5.05,D36&lt;0.35,F36&lt;1.5),1.35,IF(AND(B36&gt;=2.9,D36&gt;=1.35,H36&lt;9.349,D36&gt;=1.15,D36&lt;1.75,F36&gt;=1.5),4.6,IF(AND(D36&gt;=1.35,A36&lt;6.15,H36&gt;=9.349,D36&gt;=1.15,D36&lt;1.75,F36&gt;=1.5),4.54,IF(AND(H36&lt;10.927,A36&gt;=6.15,H36&gt;=9.349,D36&gt;=1.15,D36&lt;1.75,F36&gt;=1.5),4.3,IF(AND(G36&lt;0.512,D36&gt;=2.05,A36&lt;7.05,G36&lt;0.869,D36&gt;=1.75,F36&gt;=1.5),5.533,IF(AND(G36&gt;=0.512,D36&gt;=2.05,A36&lt;7.05,G36&lt;0.869,D36&gt;=1.75,F36&gt;=1.5),5.88,IF(AND(H36&lt;11.551,B36&lt;3.3,A36&gt;=7.05,G36&lt;0.869,D36&gt;=1.75,F36&gt;=1.5),6.3,IF(AND(G36&lt;0.227,G36&lt;0.265,H36&gt;=11.218,A36&gt;=4.35,A36&lt;5.05,D36&lt;0.35,F36&lt;1.5),1.4,IF(AND(G36&gt;=0.227,G36&lt;0.265,H36&gt;=11.218,A36&gt;=4.35,A36&lt;5.05,D36&lt;0.35,F36&lt;1.5),1.26,IF(AND(H36&lt;11.031,A36&lt;5.4,G36&lt;0.585,H36&gt;=6.089,A36&gt;=5.05,D36&lt;0.35,F36&lt;1.5),1.5,IF(AND(H36&gt;=11.031,A36&lt;5.4,G36&lt;0.585,H36&gt;=6.089,A36&gt;=5.05,D36&lt;0.35,F36&lt;1.5),1.4,IF(AND(A36&lt;5.45,B36&lt;2.9,D36&gt;=1.35,H36&lt;9.349,D36&gt;=1.15,D36&lt;1.75,F36&gt;=1.5),4.5,IF(AND(A36&lt;5.9,D36&lt;1.35,A36&lt;6.15,H36&gt;=9.349,D36&gt;=1.15,D36&lt;1.75,F36&gt;=1.5),4.2,IF(AND(A36&gt;=5.9,D36&lt;1.35,A36&lt;6.15,H36&gt;=9.349,D36&gt;=1.15,D36&lt;1.75,F36&gt;=1.5),4,IF(AND(A36&gt;=6.75,H36&gt;=10.927,A36&gt;=6.15,H36&gt;=9.349,D36&gt;=1.15,D36&lt;1.75,F36&gt;=1.5),4.767,IF(AND(B36&lt;2.9,H36&gt;=11.551,B36&lt;3.3,A36&gt;=7.05,G36&lt;0.869,D36&gt;=1.75,F36&gt;=1.5),6.7,IF(AND(B36&gt;=2.9,H36&gt;=11.551,B36&lt;3.3,A36&gt;=7.05,G36&lt;0.869,D36&gt;=1.75,F36&gt;=1.5),6.6,IF(AND(B36&lt;2.45,A36&gt;=5.45,B36&lt;2.9,D36&gt;=1.35,H36&lt;9.349,D36&gt;=1.15,D36&lt;1.75,F36&gt;=1.5),5,IF(AND(B36&gt;=2.45,A36&gt;=5.45,B36&lt;2.9,D36&gt;=1.35,H36&lt;9.349,D36&gt;=1.15,D36&lt;1.75,F36&gt;=1.5),5.1,IF(AND(H36&lt;11.166,A36&lt;6.75,H36&gt;=10.927,A36&gt;=6.15,H36&gt;=9.349,D36&gt;=1.15,D36&lt;1.75,F36&gt;=1.5),4.9,IF(AND(G36&lt;0.228,H36&gt;=11.166,A36&lt;6.75,H36&gt;=10.927,A36&gt;=6.15,H36&gt;=9.349,D36&gt;=1.15,D36&lt;1.75,F36&gt;=1.5),4.7,IF(AND(H36&lt;13.531,G36&gt;=0.228,H36&gt;=11.166,A36&lt;6.75,H36&gt;=10.927,A36&gt;=6.15,H36&gt;=9.349,D36&gt;=1.15,D36&lt;1.75,F36&gt;=1.5),4.4,IF(AND(H36&gt;=13.531,G36&gt;=0.228,H36&gt;=11.166,A36&lt;6.75,H36&gt;=10.927,A36&gt;=6.15,H36&gt;=9.349,D36&gt;=1.15,D36&lt;1.75,F36&gt;=1.5),4.6,"shouldnthappen")))))))))))))))))))))))))))))))))))))))</f>
        <v>1.35</v>
      </c>
      <c r="AR36" s="1" t="n">
        <f aca="false">IF(AND(G36&gt;=0.93,B36&lt;3.65,F36&lt;1.5),1.7,IF(AND(H36&lt;6.542,B36&gt;=3.65,F36&lt;1.5),1.767,IF(AND(A36&gt;=7.05,D36&gt;=1.55,F36&gt;=1.5),6.3,IF(AND(G36&lt;0.123,H36&gt;=6.542,B36&gt;=3.65,F36&lt;1.5),1.367,IF(AND(A36&lt;5.15,A36&lt;5.65,D36&lt;1.55,F36&gt;=1.5),3.15,IF(AND(A36&lt;4.8,G36&gt;=0.447,G36&lt;0.93,B36&lt;3.65,F36&lt;1.5),1.24,IF(AND(A36&gt;=4.8,G36&gt;=0.447,G36&lt;0.93,B36&lt;3.65,F36&lt;1.5),1.4,IF(AND(G36&lt;0.151,G36&gt;=0.123,H36&gt;=6.542,B36&gt;=3.65,F36&lt;1.5),1.7,IF(AND(G36&gt;=0.151,G36&gt;=0.123,H36&gt;=6.542,B36&gt;=3.65,F36&lt;1.5),1.5,IF(AND(D36&gt;=1.45,A36&gt;=5.15,A36&lt;5.65,D36&lt;1.55,F36&gt;=1.5),4.5,IF(AND(B36&lt;2.65,D36&gt;=1.35,A36&gt;=5.65,D36&lt;1.55,F36&gt;=1.5),4.9,IF(AND(G36&lt;0.527,F36&lt;2.5,A36&lt;7.05,D36&gt;=1.55,F36&gt;=1.5),5.075,IF(AND(G36&gt;=0.527,F36&lt;2.5,A36&lt;7.05,D36&gt;=1.55,F36&gt;=1.5),4.7,IF(AND(A36&lt;4.65,G36&lt;0.265,G36&lt;0.447,G36&lt;0.93,B36&lt;3.65,F36&lt;1.5),1.42,IF(AND(G36&lt;0.3,G36&gt;=0.265,G36&lt;0.447,G36&lt;0.93,B36&lt;3.65,F36&lt;1.5),1.6,IF(AND(G36&gt;=0.3,G36&gt;=0.265,G36&lt;0.447,G36&lt;0.93,B36&lt;3.65,F36&lt;1.5),1.4,IF(AND(G36&lt;0.356,D36&lt;1.45,A36&gt;=5.15,A36&lt;5.65,D36&lt;1.55,F36&gt;=1.5),4.125,IF(AND(D36&lt;1.1,A36&lt;6.2,D36&lt;1.35,A36&gt;=5.65,D36&lt;1.55,F36&gt;=1.5),4.1,IF(AND(D36&gt;=1.1,A36&lt;6.2,D36&lt;1.35,A36&gt;=5.65,D36&lt;1.55,F36&gt;=1.5),4.175,IF(AND(H36&gt;=13.433,A36&gt;=6.2,D36&lt;1.35,A36&gt;=5.65,D36&lt;1.55,F36&gt;=1.5),4.6,IF(AND(G36&lt;0.437,B36&gt;=2.65,D36&gt;=1.35,A36&gt;=5.65,D36&lt;1.55,F36&gt;=1.5),4.625,IF(AND(G36&gt;=0.437,B36&gt;=2.65,D36&gt;=1.35,A36&gt;=5.65,D36&lt;1.55,F36&gt;=1.5),4.75,IF(AND(B36&gt;=3.15,H36&lt;11.146,F36&gt;=2.5,A36&lt;7.05,D36&gt;=1.55,F36&gt;=1.5),5.667,IF(AND(B36&lt;2.65,H36&gt;=11.146,F36&gt;=2.5,A36&lt;7.05,D36&gt;=1.55,F36&gt;=1.5),5.8,IF(AND(B36&lt;3.3,A36&gt;=4.65,G36&lt;0.265,G36&lt;0.447,G36&lt;0.93,B36&lt;3.65,F36&lt;1.5),1.32,IF(AND(B36&gt;=3.3,A36&gt;=4.65,G36&lt;0.265,G36&lt;0.447,G36&lt;0.93,B36&lt;3.65,F36&lt;1.5),1.425,IF(AND(B36&lt;2.8,G36&gt;=0.356,D36&lt;1.45,A36&gt;=5.15,A36&lt;5.65,D36&lt;1.55,F36&gt;=1.5),3.86,IF(AND(B36&gt;=2.8,G36&gt;=0.356,D36&lt;1.45,A36&gt;=5.15,A36&lt;5.65,D36&lt;1.55,F36&gt;=1.5),3.6,IF(AND(B36&lt;2.6,H36&lt;13.433,A36&gt;=6.2,D36&lt;1.35,A36&gt;=5.65,D36&lt;1.55,F36&gt;=1.5),4.4,IF(AND(B36&gt;=2.6,H36&lt;13.433,A36&gt;=6.2,D36&lt;1.35,A36&gt;=5.65,D36&lt;1.55,F36&gt;=1.5),4.3,IF(AND(G36&lt;0.151,B36&lt;3.15,H36&lt;11.146,F36&gt;=2.5,A36&lt;7.05,D36&gt;=1.55,F36&gt;=1.5),5.5,IF(AND(H36&lt;15.52,B36&gt;=2.65,H36&gt;=11.146,F36&gt;=2.5,A36&lt;7.05,D36&gt;=1.55,F36&gt;=1.5),5.4,IF(AND(H36&gt;=15.52,B36&gt;=2.65,H36&gt;=11.146,F36&gt;=2.5,A36&lt;7.05,D36&gt;=1.55,F36&gt;=1.5),5.733,IF(AND(H36&lt;10.74,G36&gt;=0.151,B36&lt;3.15,H36&lt;11.146,F36&gt;=2.5,A36&lt;7.05,D36&gt;=1.55,F36&gt;=1.5),5.12,IF(AND(H36&gt;=10.74,G36&gt;=0.151,B36&lt;3.15,H36&lt;11.146,F36&gt;=2.5,A36&lt;7.05,D36&gt;=1.55,F36&gt;=1.5),4.9,"shouldnthappen")))))))))))))))))))))))))))))))))))</f>
        <v>1.767</v>
      </c>
      <c r="AS36" s="1" t="n">
        <f aca="false">IF(AND(F36&gt;=1.5,A36&lt;5.55),4.18,IF(AND(F36&gt;=2.5,B36&lt;2.75,A36&gt;=5.55),5.38,IF(AND(G36&gt;=0.587,B36&lt;3.75,F36&lt;1.5,A36&lt;5.55),1.48,IF(AND(H36&lt;6.51,B36&gt;=3.75,F36&lt;1.5,A36&lt;5.55),1.9,IF(AND(H36&gt;=6.51,B36&gt;=3.75,F36&lt;1.5,A36&lt;5.55),1.425,IF(AND(G36&gt;=0.868,F36&lt;2.5,B36&lt;2.75,A36&gt;=5.55),4.65,IF(AND(F36&lt;1.5,D36&lt;1.55,B36&gt;=2.75,A36&gt;=5.55),1.7,IF(AND(G36&gt;=0.857,D36&gt;=1.55,B36&gt;=2.75,A36&gt;=5.55),5.033,IF(AND(G36&gt;=0.518,G36&lt;0.587,B36&lt;3.75,F36&lt;1.5,A36&lt;5.55),1,IF(AND(D36&lt;1.05,G36&lt;0.868,F36&lt;2.5,B36&lt;2.75,A36&gt;=5.55),3.5,IF(AND(G36&lt;0.404,D36&gt;=1.05,G36&lt;0.868,F36&lt;2.5,B36&lt;2.75,A36&gt;=5.55),4.2,IF(AND(G36&gt;=0.404,D36&gt;=1.05,G36&lt;0.868,F36&lt;2.5,B36&lt;2.75,A36&gt;=5.55),3.94,IF(AND(F36&lt;2.5,B36&lt;2.95,F36&gt;=1.5,D36&lt;1.55,B36&gt;=2.75,A36&gt;=5.55),4.68,IF(AND(F36&gt;=2.5,B36&lt;2.95,F36&gt;=1.5,D36&lt;1.55,B36&gt;=2.75,A36&gt;=5.55),5.1,IF(AND(H36&lt;10.883,B36&gt;=2.95,F36&gt;=1.5,D36&lt;1.55,B36&gt;=2.75,A36&gt;=5.55),4.15,IF(AND(H36&gt;=10.883,B36&gt;=2.95,F36&gt;=1.5,D36&lt;1.55,B36&gt;=2.75,A36&gt;=5.55),4.5,IF(AND(H36&gt;=14.1,D36&lt;2.05,G36&lt;0.857,D36&gt;=1.55,B36&gt;=2.75,A36&gt;=5.55),6.6,IF(AND(G36&lt;0.063,B36&lt;3.15,G36&lt;0.518,G36&lt;0.587,B36&lt;3.75,F36&lt;1.5,A36&lt;5.55),1.4,IF(AND(G36&gt;=0.063,B36&lt;3.15,G36&lt;0.518,G36&lt;0.587,B36&lt;3.75,F36&lt;1.5,A36&lt;5.55),1.5,IF(AND(H36&gt;=10.563,B36&gt;=3.15,G36&lt;0.518,G36&lt;0.587,B36&lt;3.75,F36&lt;1.5,A36&lt;5.55),1.325,IF(AND(B36&lt;2.95,H36&lt;14.1,D36&lt;2.05,G36&lt;0.857,D36&gt;=1.55,B36&gt;=2.75,A36&gt;=5.55),6.125,IF(AND(A36&lt;6.65,G36&lt;0.364,D36&gt;=2.05,G36&lt;0.857,D36&gt;=1.55,B36&gt;=2.75,A36&gt;=5.55),5.45,IF(AND(G36&gt;=0.774,G36&gt;=0.364,D36&gt;=2.05,G36&lt;0.857,D36&gt;=1.55,B36&gt;=2.75,A36&gt;=5.55),5.4,IF(AND(H36&gt;=9.279,H36&lt;10.563,B36&gt;=3.15,G36&lt;0.518,G36&lt;0.587,B36&lt;3.75,F36&lt;1.5,A36&lt;5.55),1.475,IF(AND(D36&lt;1.65,B36&gt;=2.95,H36&lt;14.1,D36&lt;2.05,G36&lt;0.857,D36&gt;=1.55,B36&gt;=2.75,A36&gt;=5.55),5.8,IF(AND(B36&lt;3.15,A36&gt;=6.65,G36&lt;0.364,D36&gt;=2.05,G36&lt;0.857,D36&gt;=1.55,B36&gt;=2.75,A36&gt;=5.55),5.3,IF(AND(B36&gt;=3.15,A36&gt;=6.65,G36&lt;0.364,D36&gt;=2.05,G36&lt;0.857,D36&gt;=1.55,B36&gt;=2.75,A36&gt;=5.55),5.7,IF(AND(A36&gt;=6.75,G36&lt;0.774,G36&gt;=0.364,D36&gt;=2.05,G36&lt;0.857,D36&gt;=1.55,B36&gt;=2.75,A36&gt;=5.55),5.9,IF(AND(G36&lt;0.417,H36&lt;9.279,H36&lt;10.563,B36&gt;=3.15,G36&lt;0.518,G36&lt;0.587,B36&lt;3.75,F36&lt;1.5,A36&lt;5.55),1.4,IF(AND(G36&gt;=0.417,H36&lt;9.279,H36&lt;10.563,B36&gt;=3.15,G36&lt;0.518,G36&lt;0.587,B36&lt;3.75,F36&lt;1.5,A36&lt;5.55),1.3,IF(AND(A36&lt;6.3,D36&gt;=1.65,B36&gt;=2.95,H36&lt;14.1,D36&lt;2.05,G36&lt;0.857,D36&gt;=1.55,B36&gt;=2.75,A36&gt;=5.55),4.9,IF(AND(A36&gt;=6.3,D36&gt;=1.65,B36&gt;=2.95,H36&lt;14.1,D36&lt;2.05,G36&lt;0.857,D36&gt;=1.55,B36&gt;=2.75,A36&gt;=5.55),5.3,IF(AND(G36&gt;=0.657,A36&lt;6.75,G36&lt;0.774,G36&gt;=0.364,D36&gt;=2.05,G36&lt;0.857,D36&gt;=1.55,B36&gt;=2.75,A36&gt;=5.55),6,IF(AND(B36&lt;3.2,G36&lt;0.657,A36&lt;6.75,G36&lt;0.774,G36&gt;=0.364,D36&gt;=2.05,G36&lt;0.857,D36&gt;=1.55,B36&gt;=2.75,A36&gt;=5.55),5.6,IF(AND(B36&gt;=3.2,G36&lt;0.657,A36&lt;6.75,G36&lt;0.774,G36&gt;=0.364,D36&gt;=2.05,G36&lt;0.857,D36&gt;=1.55,B36&gt;=2.75,A36&gt;=5.55),5.65,"shouldnthappen")))))))))))))))))))))))))))))))))))</f>
        <v>1.425</v>
      </c>
      <c r="AT36" s="1" t="n">
        <f aca="false">IF(AND(H36&gt;=16.284,A36&gt;=5.55),6.533,IF(AND(G36&gt;=0.52,A36&lt;4.85,A36&lt;5.55),1.05,IF(AND(G36&lt;0.227,G36&lt;0.52,A36&lt;4.85,A36&lt;5.55),1.4,IF(AND(G36&gt;=0.227,G36&lt;0.52,A36&lt;4.85,A36&lt;5.55),1.3,IF(AND(D36&gt;=0.45,F36&lt;1.5,A36&gt;=4.85,A36&lt;5.55),1.667,IF(AND(B36&gt;=2.75,F36&gt;=1.5,A36&gt;=4.85,A36&lt;5.55),4.5,IF(AND(F36&lt;2.5,B36&gt;=3.15,H36&lt;16.284,A36&gt;=5.55),4.7,IF(AND(G36&gt;=0.934,D36&lt;0.45,F36&lt;1.5,A36&gt;=4.85,A36&lt;5.55),1.7,IF(AND(D36&gt;=1.2,B36&lt;2.75,F36&gt;=1.5,A36&gt;=4.85,A36&lt;5.55),4.25,IF(AND(G36&gt;=0.774,F36&gt;=2.5,B36&gt;=3.15,H36&lt;16.284,A36&gt;=5.55),5.4,IF(AND(B36&lt;3.1,G36&lt;0.934,D36&lt;0.45,F36&lt;1.5,A36&gt;=4.85,A36&lt;5.55),1.6,IF(AND(D36&lt;1.05,D36&lt;1.2,B36&lt;2.75,F36&gt;=1.5,A36&gt;=4.85,A36&lt;5.55),3.433,IF(AND(D36&gt;=1.05,D36&lt;1.2,B36&lt;2.75,F36&gt;=1.5,A36&gt;=4.85,A36&lt;5.55),3.267,IF(AND(H36&lt;8.486,D36&lt;1.35,F36&lt;2.5,B36&lt;3.15,H36&lt;16.284,A36&gt;=5.55),3.85,IF(AND(D36&gt;=1.55,D36&gt;=1.35,F36&lt;2.5,B36&lt;3.15,H36&lt;16.284,A36&gt;=5.55),5.1,IF(AND(H36&lt;10.464,A36&lt;6.35,F36&gt;=2.5,B36&lt;3.15,H36&lt;16.284,A36&gt;=5.55),5.08,IF(AND(H36&gt;=10.464,A36&lt;6.35,F36&gt;=2.5,B36&lt;3.15,H36&lt;16.284,A36&gt;=5.55),4.9,IF(AND(D36&lt;1.85,A36&gt;=6.35,F36&gt;=2.5,B36&lt;3.15,H36&lt;16.284,A36&gt;=5.55),5.8,IF(AND(H36&gt;=10.393,G36&lt;0.774,F36&gt;=2.5,B36&gt;=3.15,H36&lt;16.284,A36&gt;=5.55),5.425,IF(AND(B36&lt;2.6,H36&gt;=8.486,D36&lt;1.35,F36&lt;2.5,B36&lt;3.15,H36&lt;16.284,A36&gt;=5.55),3.9,IF(AND(G36&gt;=0.567,D36&lt;1.55,D36&gt;=1.35,F36&lt;2.5,B36&lt;3.15,H36&lt;16.284,A36&gt;=5.55),4.4,IF(AND(B36&lt;3.25,H36&lt;10.393,G36&lt;0.774,F36&gt;=2.5,B36&gt;=3.15,H36&lt;16.284,A36&gt;=5.55),5.7,IF(AND(B36&gt;=3.25,H36&lt;10.393,G36&lt;0.774,F36&gt;=2.5,B36&gt;=3.15,H36&lt;16.284,A36&gt;=5.55),5.98,IF(AND(G36&lt;0.079,G36&lt;0.338,B36&gt;=3.1,G36&lt;0.934,D36&lt;0.45,F36&lt;1.5,A36&gt;=4.85,A36&lt;5.55),1.425,IF(AND(B36&lt;3.35,G36&gt;=0.338,B36&gt;=3.1,G36&lt;0.934,D36&lt;0.45,F36&lt;1.5,A36&gt;=4.85,A36&lt;5.55),1.4,IF(AND(G36&lt;0.404,B36&gt;=2.6,H36&gt;=8.486,D36&lt;1.35,F36&lt;2.5,B36&lt;3.15,H36&lt;16.284,A36&gt;=5.55),4.3,IF(AND(G36&gt;=0.404,B36&gt;=2.6,H36&gt;=8.486,D36&lt;1.35,F36&lt;2.5,B36&lt;3.15,H36&lt;16.284,A36&gt;=5.55),4.025,IF(AND(B36&gt;=3.05,G36&lt;0.567,D36&lt;1.55,D36&gt;=1.35,F36&lt;2.5,B36&lt;3.15,H36&lt;16.284,A36&gt;=5.55),4.7,IF(AND(A36&lt;6.45,H36&lt;10.667,D36&gt;=1.85,A36&gt;=6.35,F36&gt;=2.5,B36&lt;3.15,H36&lt;16.284,A36&gt;=5.55),5.3,IF(AND(A36&gt;=6.45,H36&lt;10.667,D36&gt;=1.85,A36&gt;=6.35,F36&gt;=2.5,B36&lt;3.15,H36&lt;16.284,A36&gt;=5.55),5.167,IF(AND(B36&lt;2.95,H36&gt;=10.667,D36&gt;=1.85,A36&gt;=6.35,F36&gt;=2.5,B36&lt;3.15,H36&lt;16.284,A36&gt;=5.55),5.6,IF(AND(B36&gt;=2.95,H36&gt;=10.667,D36&gt;=1.85,A36&gt;=6.35,F36&gt;=2.5,B36&lt;3.15,H36&lt;16.284,A36&gt;=5.55),5.5,IF(AND(H36&lt;10.325,G36&gt;=0.079,G36&lt;0.338,B36&gt;=3.1,G36&lt;0.934,D36&lt;0.45,F36&lt;1.5,A36&gt;=4.85,A36&lt;5.55),1.5,IF(AND(G36&lt;0.385,B36&gt;=3.35,G36&gt;=0.338,B36&gt;=3.1,G36&lt;0.934,D36&lt;0.45,F36&lt;1.5,A36&gt;=4.85,A36&lt;5.55),1.5,IF(AND(G36&gt;=0.385,B36&gt;=3.35,G36&gt;=0.338,B36&gt;=3.1,G36&lt;0.934,D36&lt;0.45,F36&lt;1.5,A36&gt;=4.85,A36&lt;5.55),1.42,IF(AND(B36&lt;2.5,B36&lt;3.05,G36&lt;0.567,D36&lt;1.55,D36&gt;=1.35,F36&lt;2.5,B36&lt;3.15,H36&lt;16.284,A36&gt;=5.55),4.5,IF(AND(B36&gt;=2.5,B36&lt;3.05,G36&lt;0.567,D36&lt;1.55,D36&gt;=1.35,F36&lt;2.5,B36&lt;3.15,H36&lt;16.284,A36&gt;=5.55),4.56,IF(AND(H36&lt;12.506,H36&gt;=10.325,G36&gt;=0.079,G36&lt;0.338,B36&gt;=3.1,G36&lt;0.934,D36&lt;0.45,F36&lt;1.5,A36&gt;=4.85,A36&lt;5.55),1.2,IF(AND(H36&gt;=12.506,H36&gt;=10.325,G36&gt;=0.079,G36&lt;0.338,B36&gt;=3.1,G36&lt;0.934,D36&lt;0.45,F36&lt;1.5,A36&gt;=4.85,A36&lt;5.55),1.3,"shouldnthappen")))))))))))))))))))))))))))))))))))))))</f>
        <v>1.42</v>
      </c>
      <c r="AU36" s="1" t="n">
        <f aca="false">IF(AND(G36&gt;=0.52,B36&lt;3.05,F36&lt;1.5),1.1,IF(AND(G36&lt;0.35,G36&lt;0.52,B36&lt;3.05,F36&lt;1.5),1.4,IF(AND(G36&gt;=0.35,G36&lt;0.52,B36&lt;3.05,F36&lt;1.5),1.3,IF(AND(G36&gt;=0.227,G36&lt;0.347,B36&gt;=3.05,F36&lt;1.5),1.32,IF(AND(H36&lt;6.417,G36&gt;=0.347,B36&gt;=3.05,F36&lt;1.5),1.7,IF(AND(A36&gt;=7.25,A36&gt;=6.6,F36&gt;=2.5,F36&gt;=1.5),6.35,IF(AND(G36&lt;0.11,G36&lt;0.227,G36&lt;0.347,B36&gt;=3.05,F36&lt;1.5),1.333,IF(AND(H36&lt;9.441,H36&gt;=6.417,G36&gt;=0.347,B36&gt;=3.05,F36&lt;1.5),1.425,IF(AND(B36&lt;2.75,G36&lt;0.451,H36&lt;10.266,F36&lt;2.5,F36&gt;=1.5),4,IF(AND(B36&gt;=2.75,G36&lt;0.451,H36&lt;10.266,F36&lt;2.5,F36&gt;=1.5),4.433,IF(AND(G36&gt;=0.865,G36&gt;=0.451,H36&lt;10.266,F36&lt;2.5,F36&gt;=1.5),4.2,IF(AND(B36&lt;2.45,H36&lt;13.665,H36&gt;=10.266,F36&lt;2.5,F36&gt;=1.5),3.7,IF(AND(G36&lt;0.302,H36&gt;=13.665,H36&gt;=10.266,F36&lt;2.5,F36&gt;=1.5),5,IF(AND(B36&lt;2.9,A36&lt;6.1,A36&lt;6.6,F36&gt;=2.5,F36&gt;=1.5),5.06,IF(AND(B36&gt;=2.9,A36&lt;6.1,A36&lt;6.6,F36&gt;=2.5,F36&gt;=1.5),4.8,IF(AND(B36&lt;3.05,A36&gt;=6.1,A36&lt;6.6,F36&gt;=2.5,F36&gt;=1.5),5.6,IF(AND(B36&gt;=3.05,A36&gt;=6.1,A36&lt;6.6,F36&gt;=2.5,F36&gt;=1.5),5.267,IF(AND(H36&gt;=14.564,A36&lt;7.25,A36&gt;=6.6,F36&gt;=2.5,F36&gt;=1.5),5.6,IF(AND(H36&gt;=14.309,G36&gt;=0.11,G36&lt;0.227,G36&lt;0.347,B36&gt;=3.05,F36&lt;1.5),1.7,IF(AND(D36&lt;0.4,H36&gt;=9.441,H36&gt;=6.417,G36&gt;=0.347,B36&gt;=3.05,F36&lt;1.5),1.5,IF(AND(D36&gt;=0.4,H36&gt;=9.441,H36&gt;=6.417,G36&gt;=0.347,B36&gt;=3.05,F36&lt;1.5),1.633,IF(AND(A36&lt;5.35,G36&lt;0.865,G36&gt;=0.451,H36&lt;10.266,F36&lt;2.5,F36&gt;=1.5),3.15,IF(AND(D36&lt;1.45,G36&gt;=0.302,H36&gt;=13.665,H36&gt;=10.266,F36&lt;2.5,F36&gt;=1.5),4.74,IF(AND(D36&gt;=1.45,G36&gt;=0.302,H36&gt;=13.665,H36&gt;=10.266,F36&lt;2.5,F36&gt;=1.5),4.567,IF(AND(H36&lt;8.836,H36&lt;14.564,A36&lt;7.25,A36&gt;=6.6,F36&gt;=2.5,F36&gt;=1.5),5.7,IF(AND(H36&gt;=8.836,H36&lt;14.564,A36&lt;7.25,A36&gt;=6.6,F36&gt;=2.5,F36&gt;=1.5),5.9,IF(AND(H36&lt;11.53,H36&lt;14.309,G36&gt;=0.11,G36&lt;0.227,G36&lt;0.347,B36&gt;=3.05,F36&lt;1.5),1.5,IF(AND(H36&gt;=11.53,H36&lt;14.309,G36&gt;=0.11,G36&lt;0.227,G36&lt;0.347,B36&gt;=3.05,F36&lt;1.5),1.467,IF(AND(H36&lt;9.386,A36&gt;=5.35,G36&lt;0.865,G36&gt;=0.451,H36&lt;10.266,F36&lt;2.5,F36&gt;=1.5),3.56,IF(AND(H36&gt;=9.386,A36&gt;=5.35,G36&lt;0.865,G36&gt;=0.451,H36&lt;10.266,F36&lt;2.5,F36&gt;=1.5),4.2,IF(AND(H36&lt;11.036,D36&lt;1.45,B36&gt;=2.45,H36&lt;13.665,H36&gt;=10.266,F36&lt;2.5,F36&gt;=1.5),4.45,IF(AND(H36&gt;=11.036,D36&lt;1.45,B36&gt;=2.45,H36&lt;13.665,H36&gt;=10.266,F36&lt;2.5,F36&gt;=1.5),4.1,IF(AND(G36&gt;=0.585,D36&gt;=1.45,B36&gt;=2.45,H36&lt;13.665,H36&gt;=10.266,F36&lt;2.5,F36&gt;=1.5),4.9,IF(AND(H36&lt;11.743,G36&lt;0.585,D36&gt;=1.45,B36&gt;=2.45,H36&lt;13.665,H36&gt;=10.266,F36&lt;2.5,F36&gt;=1.5),4.7,IF(AND(H36&gt;=11.743,G36&lt;0.585,D36&gt;=1.45,B36&gt;=2.45,H36&lt;13.665,H36&gt;=10.266,F36&lt;2.5,F36&gt;=1.5),4.5,"shouldnthappen")))))))))))))))))))))))))))))))))))</f>
        <v>1.425</v>
      </c>
      <c r="AV36" s="1" t="n">
        <f aca="false">IF(AND(G36&gt;=0.356,F36&gt;=1.5,A36&lt;5.75),3.52,IF(AND(A36&lt;7.25,A36&gt;=7.1,A36&gt;=5.75),5.875,IF(AND(A36&gt;=7.25,A36&gt;=7.1,A36&gt;=5.75),6.5,IF(AND(D36&gt;=0.35,G36&gt;=0.586,F36&lt;1.5,A36&lt;5.75),1.8,IF(AND(D36&lt;1.4,G36&lt;0.356,F36&gt;=1.5,A36&lt;5.75),4.2,IF(AND(D36&gt;=1.4,G36&lt;0.356,F36&gt;=1.5,A36&lt;5.75),4.5,IF(AND(H36&gt;=11.218,A36&lt;5.05,G36&lt;0.586,F36&lt;1.5,A36&lt;5.75),1.225,IF(AND(G36&gt;=0.253,A36&gt;=5.05,G36&lt;0.586,F36&lt;1.5,A36&lt;5.75),1.3,IF(AND(B36&gt;=3.75,D36&lt;0.35,G36&gt;=0.586,F36&lt;1.5,A36&lt;5.75),1.567,IF(AND(B36&lt;2.85,D36&lt;1.35,D36&lt;1.65,A36&lt;7.1,A36&gt;=5.75),4.26,IF(AND(B36&gt;=2.85,D36&lt;1.35,D36&lt;1.65,A36&lt;7.1,A36&gt;=5.75),4.45,IF(AND(A36&lt;6.05,H36&lt;12.921,D36&gt;=1.65,A36&lt;7.1,A36&gt;=5.75),5.1,IF(AND(H36&gt;=15.338,H36&gt;=12.921,D36&gt;=1.65,A36&lt;7.1,A36&gt;=5.75),5.55,IF(AND(G36&lt;0.418,H36&lt;11.218,A36&lt;5.05,G36&lt;0.586,F36&lt;1.5,A36&lt;5.75),1.42,IF(AND(G36&gt;=0.418,H36&lt;11.218,A36&lt;5.05,G36&lt;0.586,F36&lt;1.5,A36&lt;5.75),1.3,IF(AND(H36&gt;=13.321,G36&lt;0.253,A36&gt;=5.05,G36&lt;0.586,F36&lt;1.5,A36&lt;5.75),1.7,IF(AND(H36&lt;6.089,B36&lt;3.75,D36&lt;0.35,G36&gt;=0.586,F36&lt;1.5,A36&lt;5.75),1.7,IF(AND(H36&gt;=6.089,B36&lt;3.75,D36&lt;0.35,G36&gt;=0.586,F36&lt;1.5,A36&lt;5.75),1.5,IF(AND(B36&lt;2.9,D36&lt;1.45,D36&gt;=1.35,D36&lt;1.65,A36&lt;7.1,A36&gt;=5.75),4.8,IF(AND(B36&gt;=2.9,D36&lt;1.45,D36&gt;=1.35,D36&lt;1.65,A36&lt;7.1,A36&gt;=5.75),4.475,IF(AND(B36&lt;2.5,D36&gt;=1.45,D36&gt;=1.35,D36&lt;1.65,A36&lt;7.1,A36&gt;=5.75),4.5,IF(AND(H36&lt;8.884,A36&gt;=6.05,H36&lt;12.921,D36&gt;=1.65,A36&lt;7.1,A36&gt;=5.75),5.4,IF(AND(A36&lt;6.3,H36&lt;15.338,H36&gt;=12.921,D36&gt;=1.65,A36&lt;7.1,A36&gt;=5.75),4.967,IF(AND(A36&gt;=6.3,H36&lt;15.338,H36&gt;=12.921,D36&gt;=1.65,A36&lt;7.1,A36&gt;=5.75),5.133,IF(AND(H36&lt;10.826,H36&lt;13.321,G36&lt;0.253,A36&gt;=5.05,G36&lt;0.586,F36&lt;1.5,A36&lt;5.75),1.5,IF(AND(H36&gt;=10.826,H36&lt;13.321,G36&lt;0.253,A36&gt;=5.05,G36&lt;0.586,F36&lt;1.5,A36&lt;5.75),1.4,IF(AND(H36&lt;7.47,B36&gt;=2.5,D36&gt;=1.45,D36&gt;=1.35,D36&lt;1.65,A36&lt;7.1,A36&gt;=5.75),5.1,IF(AND(H36&gt;=7.47,B36&gt;=2.5,D36&gt;=1.45,D36&gt;=1.35,D36&lt;1.65,A36&lt;7.1,A36&gt;=5.75),4.725,IF(AND(H36&lt;9.637,H36&gt;=8.884,A36&gt;=6.05,H36&lt;12.921,D36&gt;=1.65,A36&lt;7.1,A36&gt;=5.75),5.9,IF(AND(B36&lt;2.6,H36&gt;=9.637,H36&gt;=8.884,A36&gt;=6.05,H36&lt;12.921,D36&gt;=1.65,A36&lt;7.1,A36&gt;=5.75),5.8,IF(AND(B36&lt;2.75,B36&gt;=2.6,H36&gt;=9.637,H36&gt;=8.884,A36&gt;=6.05,H36&lt;12.921,D36&gt;=1.65,A36&lt;7.1,A36&gt;=5.75),5.3,IF(AND(D36&lt;2.25,B36&gt;=2.75,B36&gt;=2.6,H36&gt;=9.637,H36&gt;=8.884,A36&gt;=6.05,H36&lt;12.921,D36&gt;=1.65,A36&lt;7.1,A36&gt;=5.75),5.6,IF(AND(D36&gt;=2.25,B36&gt;=2.75,B36&gt;=2.6,H36&gt;=9.637,H36&gt;=8.884,A36&gt;=6.05,H36&lt;12.921,D36&gt;=1.65,A36&lt;7.1,A36&gt;=5.75),5.5,"shouldnthappen")))))))))))))))))))))))))))))))))</f>
        <v>1.3</v>
      </c>
      <c r="AW36" s="1" t="n">
        <f aca="false">IF(AND(G36&gt;=0.905,F36&lt;1.5),1.767,IF(AND(H36&gt;=16.674,F36&gt;=1.5),6.55,IF(AND(A36&lt;4.35,H36&lt;14.344,G36&lt;0.905,F36&lt;1.5),1.1,IF(AND(B36&lt;3.65,H36&gt;=14.344,G36&lt;0.905,F36&lt;1.5),1.5,IF(AND(B36&gt;=3.65,H36&gt;=14.344,G36&lt;0.905,F36&lt;1.5),1.65,IF(AND(B36&lt;2.6,F36&gt;=2.5,H36&lt;16.674,F36&gt;=1.5),4.5,IF(AND(D36&gt;=0.45,A36&gt;=4.35,H36&lt;14.344,G36&lt;0.905,F36&lt;1.5),1.65,IF(AND(D36&lt;1.15,A36&lt;5.9,F36&lt;2.5,H36&lt;16.674,F36&gt;=1.5),3.56,IF(AND(B36&lt;2.75,A36&gt;=5.9,F36&lt;2.5,H36&lt;16.674,F36&gt;=1.5),5,IF(AND(H36&lt;13.531,B36&gt;=2.75,A36&gt;=5.9,F36&lt;2.5,H36&lt;16.674,F36&gt;=1.5),4.333,IF(AND(B36&lt;3.2,G36&gt;=0.669,B36&gt;=2.6,F36&gt;=2.5,H36&lt;16.674,F36&gt;=1.5),5.08,IF(AND(B36&gt;=3.2,G36&gt;=0.669,B36&gt;=2.6,F36&gt;=2.5,H36&lt;16.674,F36&gt;=1.5),5.4,IF(AND(B36&lt;3.15,A36&lt;5.05,D36&lt;0.45,A36&gt;=4.35,H36&lt;14.344,G36&lt;0.905,F36&lt;1.5),1.45,IF(AND(A36&gt;=5.55,A36&gt;=5.05,D36&lt;0.45,A36&gt;=4.35,H36&lt;14.344,G36&lt;0.905,F36&lt;1.5),1.5,IF(AND(A36&lt;5.55,A36&lt;5.65,D36&gt;=1.15,A36&lt;5.9,F36&lt;2.5,H36&lt;16.674,F36&gt;=1.5),3.95,IF(AND(A36&gt;=5.55,A36&lt;5.65,D36&gt;=1.15,A36&lt;5.9,F36&lt;2.5,H36&lt;16.674,F36&gt;=1.5),3.82,IF(AND(G36&lt;0.39,A36&gt;=5.65,D36&gt;=1.15,A36&lt;5.9,F36&lt;2.5,H36&lt;16.674,F36&gt;=1.5),4.35,IF(AND(G36&gt;=0.39,A36&gt;=5.65,D36&gt;=1.15,A36&lt;5.9,F36&lt;2.5,H36&lt;16.674,F36&gt;=1.5),3.95,IF(AND(G36&lt;0.466,H36&gt;=13.531,B36&gt;=2.75,A36&gt;=5.9,F36&lt;2.5,H36&lt;16.674,F36&gt;=1.5),4.8,IF(AND(G36&gt;=0.466,H36&gt;=13.531,B36&gt;=2.75,A36&gt;=5.9,F36&lt;2.5,H36&lt;16.674,F36&gt;=1.5),4.7,IF(AND(H36&lt;10.144,D36&lt;2.05,G36&lt;0.669,B36&gt;=2.6,F36&gt;=2.5,H36&lt;16.674,F36&gt;=1.5),5.3,IF(AND(H36&gt;=10.144,D36&lt;2.05,G36&lt;0.669,B36&gt;=2.6,F36&gt;=2.5,H36&lt;16.674,F36&gt;=1.5),5.133,IF(AND(D36&gt;=2.45,D36&gt;=2.05,G36&lt;0.669,B36&gt;=2.6,F36&gt;=2.5,H36&lt;16.674,F36&gt;=1.5),5.9,IF(AND(B36&lt;3.25,B36&gt;=3.15,A36&lt;5.05,D36&lt;0.45,A36&gt;=4.35,H36&lt;14.344,G36&lt;0.905,F36&lt;1.5),1.2,IF(AND(B36&gt;=3.25,B36&gt;=3.15,A36&lt;5.05,D36&lt;0.45,A36&gt;=4.35,H36&lt;14.344,G36&lt;0.905,F36&lt;1.5),1.36,IF(AND(B36&gt;=3.8,A36&lt;5.55,A36&gt;=5.05,D36&lt;0.45,A36&gt;=4.35,H36&lt;14.344,G36&lt;0.905,F36&lt;1.5),1.3,IF(AND(G36&lt;0.05,B36&lt;3.8,A36&lt;5.55,A36&gt;=5.05,D36&lt;0.45,A36&gt;=4.35,H36&lt;14.344,G36&lt;0.905,F36&lt;1.5),1.4,IF(AND(G36&lt;0.107,G36&lt;0.395,D36&lt;2.45,D36&gt;=2.05,G36&lt;0.669,B36&gt;=2.6,F36&gt;=2.5,H36&lt;16.674,F36&gt;=1.5),5.667,IF(AND(G36&lt;0.537,G36&gt;=0.395,D36&lt;2.45,D36&gt;=2.05,G36&lt;0.669,B36&gt;=2.6,F36&gt;=2.5,H36&lt;16.674,F36&gt;=1.5),5.6,IF(AND(G36&gt;=0.537,G36&gt;=0.395,D36&lt;2.45,D36&gt;=2.05,G36&lt;0.669,B36&gt;=2.6,F36&gt;=2.5,H36&lt;16.674,F36&gt;=1.5),5.775,IF(AND(B36&lt;3.6,G36&gt;=0.05,B36&lt;3.8,A36&lt;5.55,A36&gt;=5.05,D36&lt;0.45,A36&gt;=4.35,H36&lt;14.344,G36&lt;0.905,F36&lt;1.5),1.475,IF(AND(B36&gt;=3.6,G36&gt;=0.05,B36&lt;3.8,A36&lt;5.55,A36&gt;=5.05,D36&lt;0.45,A36&gt;=4.35,H36&lt;14.344,G36&lt;0.905,F36&lt;1.5),1.5,IF(AND(G36&lt;0.312,G36&gt;=0.107,G36&lt;0.395,D36&lt;2.45,D36&gt;=2.05,G36&lt;0.669,B36&gt;=2.6,F36&gt;=2.5,H36&lt;16.674,F36&gt;=1.5),5.18,IF(AND(G36&gt;=0.312,G36&gt;=0.107,G36&lt;0.395,D36&lt;2.45,D36&gt;=2.05,G36&lt;0.669,B36&gt;=2.6,F36&gt;=2.5,H36&lt;16.674,F36&gt;=1.5),5.4,"shouldnthappen"))))))))))))))))))))))))))))))))))</f>
        <v>1.3</v>
      </c>
      <c r="AX36" s="1" t="n">
        <f aca="false">IF(AND(D36&gt;=1.3,B36&gt;=3.45),6.25,IF(AND(B36&lt;2.75,A36&lt;5.25,B36&lt;3.45),3.9,IF(AND(D36&lt;0.25,D36&lt;1.3,B36&gt;=3.45),1.16,IF(AND(A36&gt;=5.05,B36&gt;=2.75,A36&lt;5.25,B36&lt;3.45),1.7,IF(AND(D36&lt;0.7,F36&lt;2.5,A36&gt;=5.25,B36&lt;3.45),1.5,IF(AND(H36&gt;=16.284,F36&gt;=2.5,A36&gt;=5.25,B36&lt;3.45),6.6,IF(AND(G36&lt;0.123,D36&gt;=0.25,D36&lt;1.3,B36&gt;=3.45),1.3,IF(AND(A36&lt;4.5,A36&lt;5.05,B36&gt;=2.75,A36&lt;5.25,B36&lt;3.45),1.3,IF(AND(A36&lt;5.05,G36&gt;=0.123,D36&gt;=0.25,D36&lt;1.3,B36&gt;=3.45),1.6,IF(AND(B36&lt;3.15,A36&gt;=4.5,A36&lt;5.05,B36&gt;=2.75,A36&lt;5.25,B36&lt;3.45),1.54,IF(AND(B36&gt;=3.15,A36&gt;=4.5,A36&lt;5.05,B36&gt;=2.75,A36&lt;5.25,B36&lt;3.45),1.35,IF(AND(D36&gt;=1.4,A36&lt;5.9,D36&gt;=0.7,F36&lt;2.5,A36&gt;=5.25,B36&lt;3.45),4.5,IF(AND(D36&gt;=1.55,A36&gt;=5.9,D36&gt;=0.7,F36&lt;2.5,A36&gt;=5.25,B36&lt;3.45),4.95,IF(AND(G36&gt;=0.682,D36&gt;=2.05,H36&lt;16.284,F36&gt;=2.5,A36&gt;=5.25,B36&lt;3.45),5.26,IF(AND(A36&lt;5.4,A36&gt;=5.05,G36&gt;=0.123,D36&gt;=0.25,D36&lt;1.3,B36&gt;=3.45),1.64,IF(AND(A36&gt;=5.4,A36&gt;=5.05,G36&gt;=0.123,D36&gt;=0.25,D36&lt;1.3,B36&gt;=3.45),1.6,IF(AND(G36&lt;0.372,D36&lt;1.4,A36&lt;5.9,D36&gt;=0.7,F36&lt;2.5,A36&gt;=5.25,B36&lt;3.45),4.175,IF(AND(D36&lt;1.35,D36&lt;1.55,A36&gt;=5.9,D36&gt;=0.7,F36&lt;2.5,A36&gt;=5.25,B36&lt;3.45),4.2,IF(AND(B36&lt;2.35,G36&lt;0.596,D36&lt;2.05,H36&lt;16.284,F36&gt;=2.5,A36&gt;=5.25,B36&lt;3.45),5,IF(AND(G36&gt;=0.888,G36&gt;=0.596,D36&lt;2.05,H36&lt;16.284,F36&gt;=2.5,A36&gt;=5.25,B36&lt;3.45),4.8,IF(AND(A36&gt;=6.85,G36&lt;0.682,D36&gt;=2.05,H36&lt;16.284,F36&gt;=2.5,A36&gt;=5.25,B36&lt;3.45),5.4,IF(AND(A36&gt;=5.75,G36&gt;=0.372,D36&lt;1.4,A36&lt;5.9,D36&gt;=0.7,F36&lt;2.5,A36&gt;=5.25,B36&lt;3.45),3.933,IF(AND(A36&gt;=6.75,D36&gt;=1.35,D36&lt;1.55,A36&gt;=5.9,D36&gt;=0.7,F36&lt;2.5,A36&gt;=5.25,B36&lt;3.45),4.8,IF(AND(H36&lt;11.084,B36&gt;=2.35,G36&lt;0.596,D36&lt;2.05,H36&lt;16.284,F36&gt;=2.5,A36&gt;=5.25,B36&lt;3.45),5.3,IF(AND(H36&lt;8.435,G36&lt;0.888,G36&gt;=0.596,D36&lt;2.05,H36&lt;16.284,F36&gt;=2.5,A36&gt;=5.25,B36&lt;3.45),5.1,IF(AND(H36&gt;=8.435,G36&lt;0.888,G36&gt;=0.596,D36&lt;2.05,H36&lt;16.284,F36&gt;=2.5,A36&gt;=5.25,B36&lt;3.45),4.94,IF(AND(B36&lt;3.15,A36&lt;6.85,G36&lt;0.682,D36&gt;=2.05,H36&lt;16.284,F36&gt;=2.5,A36&gt;=5.25,B36&lt;3.45),5.6,IF(AND(B36&gt;=3.15,A36&lt;6.85,G36&lt;0.682,D36&gt;=2.05,H36&lt;16.284,F36&gt;=2.5,A36&gt;=5.25,B36&lt;3.45),5.74,IF(AND(G36&lt;0.572,A36&lt;5.75,G36&gt;=0.372,D36&lt;1.4,A36&lt;5.9,D36&gt;=0.7,F36&lt;2.5,A36&gt;=5.25,B36&lt;3.45),3.7,IF(AND(D36&lt;1.45,A36&lt;6.75,D36&gt;=1.35,D36&lt;1.55,A36&gt;=5.9,D36&gt;=0.7,F36&lt;2.5,A36&gt;=5.25,B36&lt;3.45),4.46,IF(AND(D36&gt;=1.45,A36&lt;6.75,D36&gt;=1.35,D36&lt;1.55,A36&gt;=5.9,D36&gt;=0.7,F36&lt;2.5,A36&gt;=5.25,B36&lt;3.45),4.567,IF(AND(H36&lt;12.532,H36&gt;=11.084,B36&gt;=2.35,G36&lt;0.596,D36&lt;2.05,H36&lt;16.284,F36&gt;=2.5,A36&gt;=5.25,B36&lt;3.45),5.8,IF(AND(H36&gt;=12.532,H36&gt;=11.084,B36&gt;=2.35,G36&lt;0.596,D36&lt;2.05,H36&lt;16.284,F36&gt;=2.5,A36&gt;=5.25,B36&lt;3.45),5.667,IF(AND(A36&gt;=5.65,G36&gt;=0.572,A36&lt;5.75,G36&gt;=0.372,D36&lt;1.4,A36&lt;5.9,D36&gt;=0.7,F36&lt;2.5,A36&gt;=5.25,B36&lt;3.45),4.2,IF(AND(G36&lt;0.862,A36&lt;5.65,G36&gt;=0.572,A36&lt;5.75,G36&gt;=0.372,D36&lt;1.4,A36&lt;5.9,D36&gt;=0.7,F36&lt;2.5,A36&gt;=5.25,B36&lt;3.45),3.9,IF(AND(G36&gt;=0.862,A36&lt;5.65,G36&gt;=0.572,A36&lt;5.75,G36&gt;=0.372,D36&lt;1.4,A36&lt;5.9,D36&gt;=0.7,F36&lt;2.5,A36&gt;=5.25,B36&lt;3.45),4,"shouldnthappen"))))))))))))))))))))))))))))))))))))</f>
        <v>1.16</v>
      </c>
      <c r="AY36" s="1" t="n">
        <f aca="false">IF(AND(H36&gt;=8.233,D36&gt;=0.8,A36&lt;5.55),3.525,IF(AND(B36&lt;2.9,H36&gt;=15.534,A36&gt;=5.55),4.8,IF(AND(H36&gt;=12.259,A36&lt;4.75,D36&lt;0.8,A36&lt;5.55),1.25,IF(AND(B36&gt;=3.85,A36&gt;=4.75,D36&lt;0.8,A36&lt;5.55),1.425,IF(AND(D36&lt;1.55,H36&lt;8.233,D36&gt;=0.8,A36&lt;5.55),3.975,IF(AND(D36&gt;=1.55,H36&lt;8.233,D36&gt;=0.8,A36&lt;5.55),4.5,IF(AND(D36&lt;0.65,D36&lt;1.7,H36&lt;15.534,A36&gt;=5.55),1.7,IF(AND(A36&gt;=7.05,D36&gt;=1.7,H36&lt;15.534,A36&gt;=5.55),6.3,IF(AND(B36&gt;=3.35,B36&gt;=2.9,H36&gt;=15.534,A36&gt;=5.55),5.4,IF(AND(B36&lt;3.1,H36&lt;12.259,A36&lt;4.75,D36&lt;0.8,A36&lt;5.55),1.367,IF(AND(B36&gt;=3.1,H36&lt;12.259,A36&lt;4.75,D36&lt;0.8,A36&lt;5.55),1.4,IF(AND(G36&gt;=0.905,B36&lt;3.85,A36&gt;=4.75,D36&lt;0.8,A36&lt;5.55),1.9,IF(AND(H36&lt;15.681,B36&lt;3.35,B36&gt;=2.9,H36&gt;=15.534,A36&gt;=5.55),5.8,IF(AND(H36&gt;=15.681,B36&lt;3.35,B36&gt;=2.9,H36&gt;=15.534,A36&gt;=5.55),5.7,IF(AND(H36&gt;=14.877,G36&lt;0.905,B36&lt;3.85,A36&gt;=4.75,D36&lt;0.8,A36&lt;5.55),1.3,IF(AND(D36&gt;=1.25,B36&lt;2.65,D36&gt;=0.65,D36&lt;1.7,H36&lt;15.534,A36&gt;=5.55),4.433,IF(AND(G36&gt;=0.622,B36&lt;3.15,A36&lt;7.05,D36&gt;=1.7,H36&lt;15.534,A36&gt;=5.55),5.08,IF(AND(H36&gt;=13.42,B36&gt;=3.15,A36&lt;7.05,D36&gt;=1.7,H36&lt;15.534,A36&gt;=5.55),5.1,IF(AND(G36&lt;0.265,H36&lt;14.877,G36&lt;0.905,B36&lt;3.85,A36&gt;=4.75,D36&lt;0.8,A36&lt;5.55),1.2,IF(AND(A36&lt;5.75,D36&lt;1.25,B36&lt;2.65,D36&gt;=0.65,D36&lt;1.7,H36&lt;15.534,A36&gt;=5.55),3.7,IF(AND(A36&gt;=5.75,D36&lt;1.25,B36&lt;2.65,D36&gt;=0.65,D36&lt;1.7,H36&lt;15.534,A36&gt;=5.55),4,IF(AND(G36&gt;=0.652,D36&lt;1.35,B36&gt;=2.65,D36&gt;=0.65,D36&lt;1.7,H36&lt;15.534,A36&gt;=5.55),3.6,IF(AND(H36&lt;7.47,D36&gt;=1.35,B36&gt;=2.65,D36&gt;=0.65,D36&lt;1.7,H36&lt;15.534,A36&gt;=5.55),5.1,IF(AND(H36&lt;10.914,G36&lt;0.622,B36&lt;3.15,A36&lt;7.05,D36&gt;=1.7,H36&lt;15.534,A36&gt;=5.55),5.36,IF(AND(H36&gt;=10.914,G36&lt;0.622,B36&lt;3.15,A36&lt;7.05,D36&gt;=1.7,H36&lt;15.534,A36&gt;=5.55),5.64,IF(AND(G36&gt;=0.657,H36&lt;13.42,B36&gt;=3.15,A36&lt;7.05,D36&gt;=1.7,H36&lt;15.534,A36&gt;=5.55),6,IF(AND(G36&gt;=0.782,G36&gt;=0.265,H36&lt;14.877,G36&lt;0.905,B36&lt;3.85,A36&gt;=4.75,D36&lt;0.8,A36&lt;5.55),1.48,IF(AND(H36&lt;11.286,G36&lt;0.652,D36&lt;1.35,B36&gt;=2.65,D36&gt;=0.65,D36&lt;1.7,H36&lt;15.534,A36&gt;=5.55),4.24,IF(AND(H36&gt;=11.286,G36&lt;0.652,D36&lt;1.35,B36&gt;=2.65,D36&gt;=0.65,D36&lt;1.7,H36&lt;15.534,A36&gt;=5.55),4.05,IF(AND(G36&lt;0.413,H36&gt;=7.47,D36&gt;=1.35,B36&gt;=2.65,D36&gt;=0.65,D36&lt;1.7,H36&lt;15.534,A36&gt;=5.55),5.1,IF(AND(H36&lt;11.325,G36&lt;0.657,H36&lt;13.42,B36&gt;=3.15,A36&lt;7.05,D36&gt;=1.7,H36&lt;15.534,A36&gt;=5.55),5.8,IF(AND(H36&gt;=11.325,G36&lt;0.657,H36&lt;13.42,B36&gt;=3.15,A36&lt;7.05,D36&gt;=1.7,H36&lt;15.534,A36&gt;=5.55),5.6,IF(AND(D36&gt;=0.35,G36&lt;0.782,G36&gt;=0.265,H36&lt;14.877,G36&lt;0.905,B36&lt;3.85,A36&gt;=4.75,D36&lt;0.8,A36&lt;5.55),1.633,IF(AND(B36&lt;2.85,G36&gt;=0.413,H36&gt;=7.47,D36&gt;=1.35,B36&gt;=2.65,D36&gt;=0.65,D36&lt;1.7,H36&lt;15.534,A36&gt;=5.55),4.6,IF(AND(D36&lt;0.15,D36&lt;0.35,G36&lt;0.782,G36&gt;=0.265,H36&lt;14.877,G36&lt;0.905,B36&lt;3.85,A36&gt;=4.75,D36&lt;0.8,A36&lt;5.55),1.5,IF(AND(D36&gt;=0.15,D36&lt;0.35,G36&lt;0.782,G36&gt;=0.265,H36&lt;14.877,G36&lt;0.905,B36&lt;3.85,A36&gt;=4.75,D36&lt;0.8,A36&lt;5.55),1.543,IF(AND(A36&gt;=6.8,B36&gt;=2.85,G36&gt;=0.413,H36&gt;=7.47,D36&gt;=1.35,B36&gt;=2.65,D36&gt;=0.65,D36&lt;1.7,H36&lt;15.534,A36&gt;=5.55),4.9,IF(AND(H36&lt;13.531,A36&lt;6.8,B36&gt;=2.85,G36&gt;=0.413,H36&gt;=7.47,D36&gt;=1.35,B36&gt;=2.65,D36&gt;=0.65,D36&lt;1.7,H36&lt;15.534,A36&gt;=5.55),4.5,IF(AND(H36&gt;=13.531,A36&lt;6.8,B36&gt;=2.85,G36&gt;=0.413,H36&gt;=7.47,D36&gt;=1.35,B36&gt;=2.65,D36&gt;=0.65,D36&lt;1.7,H36&lt;15.534,A36&gt;=5.55),4.7,"shouldnthappen")))))))))))))))))))))))))))))))))))))))</f>
        <v>1.425</v>
      </c>
      <c r="AZ36" s="1" t="n">
        <f aca="false">IF(AND(H36&gt;=15.371,B36&gt;=3.35),5.4,IF(AND(G36&gt;=0.851,H36&gt;=15.244,B36&lt;3.35),4.75,IF(AND(F36&gt;=2,H36&lt;15.371,B36&gt;=3.35),5.6,IF(AND(B36&lt;2.75,A36&lt;5.15,H36&lt;15.244,B36&lt;3.35),3.42,IF(AND(A36&gt;=7.25,G36&lt;0.851,H36&gt;=15.244,B36&lt;3.35),6.6,IF(AND(A36&lt;4.45,B36&gt;=2.75,A36&lt;5.15,H36&lt;15.244,B36&lt;3.35),1.1,IF(AND(G36&lt;0.527,A36&lt;7.25,G36&lt;0.851,H36&gt;=15.244,B36&lt;3.35),5.08,IF(AND(G36&gt;=0.527,A36&lt;7.25,G36&lt;0.851,H36&gt;=15.244,B36&lt;3.35),5.8,IF(AND(D36&gt;=0.35,B36&lt;3.7,F36&lt;2,H36&lt;15.371,B36&gt;=3.35),1.55,IF(AND(H36&lt;6.542,B36&gt;=3.7,F36&lt;2,H36&lt;15.371,B36&gt;=3.35),1.9,IF(AND(B36&lt;3.25,A36&gt;=4.45,B36&gt;=2.75,A36&lt;5.15,H36&lt;15.244,B36&lt;3.35),1.46,IF(AND(B36&gt;=3.25,A36&gt;=4.45,B36&gt;=2.75,A36&lt;5.15,H36&lt;15.244,B36&lt;3.35),1.7,IF(AND(H36&lt;13.654,B36&gt;=2.95,D36&lt;1.45,A36&gt;=5.15,H36&lt;15.244,B36&lt;3.35),4.3,IF(AND(H36&gt;=13.654,B36&gt;=2.95,D36&lt;1.45,A36&gt;=5.15,H36&lt;15.244,B36&lt;3.35),4.625,IF(AND(F36&gt;=2.5,D36&lt;1.75,D36&gt;=1.45,A36&gt;=5.15,H36&lt;15.244,B36&lt;3.35),5.3,IF(AND(G36&gt;=0.853,D36&gt;=1.75,D36&gt;=1.45,A36&gt;=5.15,H36&lt;15.244,B36&lt;3.35),5.15,IF(AND(D36&gt;=0.25,D36&lt;0.35,B36&lt;3.7,F36&lt;2,H36&lt;15.371,B36&gt;=3.35),1.3,IF(AND(B36&lt;3.85,H36&gt;=6.542,B36&gt;=3.7,F36&lt;2,H36&lt;15.371,B36&gt;=3.35),1.633,IF(AND(H36&lt;7.02,H36&lt;10.688,B36&lt;2.95,D36&lt;1.45,A36&gt;=5.15,H36&lt;15.244,B36&lt;3.35),3.98,IF(AND(G36&lt;0.338,H36&gt;=10.688,B36&lt;2.95,D36&lt;1.45,A36&gt;=5.15,H36&lt;15.244,B36&lt;3.35),4.22,IF(AND(G36&gt;=0.338,H36&gt;=10.688,B36&lt;2.95,D36&lt;1.45,A36&gt;=5.15,H36&lt;15.244,B36&lt;3.35),3.9,IF(AND(B36&lt;2.75,F36&lt;2.5,D36&lt;1.75,D36&gt;=1.45,A36&gt;=5.15,H36&lt;15.244,B36&lt;3.35),5.1,IF(AND(B36&gt;=2.75,F36&lt;2.5,D36&lt;1.75,D36&gt;=1.45,A36&gt;=5.15,H36&lt;15.244,B36&lt;3.35),4.74,IF(AND(A36&gt;=7,G36&lt;0.853,D36&gt;=1.75,D36&gt;=1.45,A36&gt;=5.15,H36&lt;15.244,B36&lt;3.35),6.5,IF(AND(G36&gt;=0.934,D36&lt;0.25,D36&lt;0.35,B36&lt;3.7,F36&lt;2,H36&lt;15.371,B36&gt;=3.35),1.7,IF(AND(D36&lt;0.25,B36&gt;=3.85,H36&gt;=6.542,B36&gt;=3.7,F36&lt;2,H36&lt;15.371,B36&gt;=3.35),1.5,IF(AND(D36&gt;=0.25,B36&gt;=3.85,H36&gt;=6.542,B36&gt;=3.7,F36&lt;2,H36&lt;15.371,B36&gt;=3.35),1.4,IF(AND(B36&lt;2.5,H36&gt;=7.02,H36&lt;10.688,B36&lt;2.95,D36&lt;1.45,A36&gt;=5.15,H36&lt;15.244,B36&lt;3.35),3.8,IF(AND(G36&gt;=0.74,A36&lt;7,G36&lt;0.853,D36&gt;=1.75,D36&gt;=1.45,A36&gt;=5.15,H36&lt;15.244,B36&lt;3.35),6,IF(AND(G36&gt;=0.61,G36&lt;0.934,D36&lt;0.25,D36&lt;0.35,B36&lt;3.7,F36&lt;2,H36&lt;15.371,B36&gt;=3.35),1.5,IF(AND(D36&lt;1.15,B36&gt;=2.5,H36&gt;=7.02,H36&lt;10.688,B36&lt;2.95,D36&lt;1.45,A36&gt;=5.15,H36&lt;15.244,B36&lt;3.35),3.5,IF(AND(D36&gt;=1.15,B36&gt;=2.5,H36&gt;=7.02,H36&lt;10.688,B36&lt;2.95,D36&lt;1.45,A36&gt;=5.15,H36&lt;15.244,B36&lt;3.35),3.6,IF(AND(G36&gt;=0.626,G36&lt;0.74,A36&lt;7,G36&lt;0.853,D36&gt;=1.75,D36&gt;=1.45,A36&gt;=5.15,H36&lt;15.244,B36&lt;3.35),4.9,IF(AND(H36&lt;13.641,G36&lt;0.61,G36&lt;0.934,D36&lt;0.25,D36&lt;0.35,B36&lt;3.7,F36&lt;2,H36&lt;15.371,B36&gt;=3.35),1.425,IF(AND(H36&gt;=13.641,G36&lt;0.61,G36&lt;0.934,D36&lt;0.25,D36&lt;0.35,B36&lt;3.7,F36&lt;2,H36&lt;15.371,B36&gt;=3.35),1.3,IF(AND(B36&lt;3.05,G36&lt;0.626,G36&lt;0.74,A36&lt;7,G36&lt;0.853,D36&gt;=1.75,D36&gt;=1.45,A36&gt;=5.15,H36&lt;15.244,B36&lt;3.35),5.475,IF(AND(B36&gt;=3.05,G36&lt;0.626,G36&lt;0.74,A36&lt;7,G36&lt;0.853,D36&gt;=1.75,D36&gt;=1.45,A36&gt;=5.15,H36&lt;15.244,B36&lt;3.35),5.633,"shouldnthappen")))))))))))))))))))))))))))))))))))))</f>
        <v>1.9</v>
      </c>
      <c r="BA36" s="1" t="n">
        <f aca="false">IF(AND(F36&gt;=2,B36&gt;=3.4),6.1,IF(AND(B36&lt;2.75,A36&lt;5.15,B36&lt;3.4),3.225,IF(AND(G36&gt;=0.821,F36&lt;2,B36&gt;=3.4),1.9,IF(AND(B36&gt;=3.2,B36&gt;=2.75,A36&lt;5.15,B36&lt;3.4),1.7,IF(AND(A36&lt;4.8,G36&lt;0.821,F36&lt;2,B36&gt;=3.4),1,IF(AND(G36&gt;=0.446,B36&lt;3.2,B36&gt;=2.75,A36&lt;5.15,B36&lt;3.4),1.1,IF(AND(G36&lt;0.356,D36&lt;1.45,A36&lt;6.25,A36&gt;=5.15,B36&lt;3.4),4.32,IF(AND(G36&lt;0.591,D36&gt;=1.45,A36&lt;6.25,A36&gt;=5.15,B36&lt;3.4),4.6,IF(AND(D36&lt;1.75,G36&lt;0.597,A36&gt;=6.25,A36&gt;=5.15,B36&lt;3.4),4.86,IF(AND(H36&gt;=16.472,G36&gt;=0.597,A36&gt;=6.25,A36&gt;=5.15,B36&lt;3.4),6.6,IF(AND(G36&lt;0.063,G36&lt;0.446,B36&lt;3.2,B36&gt;=2.75,A36&lt;5.15,B36&lt;3.4),1.4,IF(AND(A36&gt;=5.95,G36&gt;=0.356,D36&lt;1.45,A36&lt;6.25,A36&gt;=5.15,B36&lt;3.4),4.6,IF(AND(B36&gt;=2.9,G36&gt;=0.591,D36&gt;=1.45,A36&lt;6.25,A36&gt;=5.15,B36&lt;3.4),4.867,IF(AND(D36&gt;=2.4,H36&lt;16.472,G36&gt;=0.597,A36&gt;=6.25,A36&gt;=5.15,B36&lt;3.4),6,IF(AND(A36&lt;5.45,B36&gt;=3.85,A36&gt;=4.8,G36&lt;0.821,F36&lt;2,B36&gt;=3.4),1.3,IF(AND(A36&gt;=5.45,B36&gt;=3.85,A36&gt;=4.8,G36&lt;0.821,F36&lt;2,B36&gt;=3.4),1.45,IF(AND(H36&lt;14.273,G36&gt;=0.063,G36&lt;0.446,B36&lt;3.2,B36&gt;=2.75,A36&lt;5.15,B36&lt;3.4),1.5,IF(AND(H36&gt;=14.273,G36&gt;=0.063,G36&lt;0.446,B36&lt;3.2,B36&gt;=2.75,A36&lt;5.15,B36&lt;3.4),1.6,IF(AND(G36&gt;=0.572,A36&lt;5.95,G36&gt;=0.356,D36&lt;1.45,A36&lt;6.25,A36&gt;=5.15,B36&lt;3.4),3.9,IF(AND(G36&lt;0.827,B36&lt;2.9,G36&gt;=0.591,D36&gt;=1.45,A36&lt;6.25,A36&gt;=5.15,B36&lt;3.4),4.9,IF(AND(G36&gt;=0.827,B36&lt;2.9,G36&gt;=0.591,D36&gt;=1.45,A36&lt;6.25,A36&gt;=5.15,B36&lt;3.4),5.1,IF(AND(A36&gt;=7.2,B36&lt;3.05,D36&gt;=1.75,G36&lt;0.597,A36&gt;=6.25,A36&gt;=5.15,B36&lt;3.4),6.7,IF(AND(G36&lt;0.353,B36&gt;=3.05,D36&gt;=1.75,G36&lt;0.597,A36&gt;=6.25,A36&gt;=5.15,B36&lt;3.4),5.22,IF(AND(G36&gt;=0.353,B36&gt;=3.05,D36&gt;=1.75,G36&lt;0.597,A36&gt;=6.25,A36&gt;=5.15,B36&lt;3.4),5.65,IF(AND(A36&lt;6.55,D36&lt;2.4,H36&lt;16.472,G36&gt;=0.597,A36&gt;=6.25,A36&gt;=5.15,B36&lt;3.4),5.033,IF(AND(H36&lt;12.719,G36&lt;0.385,B36&lt;3.85,A36&gt;=4.8,G36&lt;0.821,F36&lt;2,B36&gt;=3.4),1.54,IF(AND(H36&gt;=12.719,G36&lt;0.385,B36&lt;3.85,A36&gt;=4.8,G36&lt;0.821,F36&lt;2,B36&gt;=3.4),1.3,IF(AND(B36&lt;3.6,G36&gt;=0.385,B36&lt;3.85,A36&gt;=4.8,G36&lt;0.821,F36&lt;2,B36&gt;=3.4),1.325,IF(AND(B36&gt;=3.6,G36&gt;=0.385,B36&lt;3.85,A36&gt;=4.8,G36&lt;0.821,F36&lt;2,B36&gt;=3.4),1.55,IF(AND(D36&lt;1.05,G36&lt;0.572,A36&lt;5.95,G36&gt;=0.356,D36&lt;1.45,A36&lt;6.25,A36&gt;=5.15,B36&lt;3.4),3.633,IF(AND(D36&gt;=2.15,A36&lt;7.2,B36&lt;3.05,D36&gt;=1.75,G36&lt;0.597,A36&gt;=6.25,A36&gt;=5.15,B36&lt;3.4),5.667,IF(AND(H36&lt;13.094,A36&gt;=6.55,D36&lt;2.4,H36&lt;16.472,G36&gt;=0.597,A36&gt;=6.25,A36&gt;=5.15,B36&lt;3.4),5.2,IF(AND(D36&lt;1.15,D36&gt;=1.05,G36&lt;0.572,A36&lt;5.95,G36&gt;=0.356,D36&lt;1.45,A36&lt;6.25,A36&gt;=5.15,B36&lt;3.4),3.8,IF(AND(D36&gt;=1.15,D36&gt;=1.05,G36&lt;0.572,A36&lt;5.95,G36&gt;=0.356,D36&lt;1.45,A36&lt;6.25,A36&gt;=5.15,B36&lt;3.4),3.9,IF(AND(G36&gt;=0.487,D36&lt;2.15,A36&lt;7.2,B36&lt;3.05,D36&gt;=1.75,G36&lt;0.597,A36&gt;=6.25,A36&gt;=5.15,B36&lt;3.4),5.8,IF(AND(A36&lt;6.8,H36&gt;=13.094,A36&gt;=6.55,D36&lt;2.4,H36&lt;16.472,G36&gt;=0.597,A36&gt;=6.25,A36&gt;=5.15,B36&lt;3.4),4.52,IF(AND(A36&gt;=6.8,H36&gt;=13.094,A36&gt;=6.55,D36&lt;2.4,H36&lt;16.472,G36&gt;=0.597,A36&gt;=6.25,A36&gt;=5.15,B36&lt;3.4),4.75,IF(AND(B36&lt;2.95,G36&lt;0.487,D36&lt;2.15,A36&lt;7.2,B36&lt;3.05,D36&gt;=1.75,G36&lt;0.597,A36&gt;=6.25,A36&gt;=5.15,B36&lt;3.4),5.6,IF(AND(B36&gt;=2.95,G36&lt;0.487,D36&lt;2.15,A36&lt;7.2,B36&lt;3.05,D36&gt;=1.75,G36&lt;0.597,A36&gt;=6.25,A36&gt;=5.15,B36&lt;3.4),5.5,"shouldnthappen")))))))))))))))))))))))))))))))))))))))</f>
        <v>1.45</v>
      </c>
      <c r="BB36" s="1" t="n">
        <f aca="false">IF(AND(A36&lt;4.35,B36&lt;3.25,F36&lt;1.5),1.1,IF(AND(H36&lt;14.005,A36&gt;=4.35,B36&lt;3.25,F36&lt;1.5),1.3,IF(AND(H36&gt;=14.005,A36&gt;=4.35,B36&lt;3.25,F36&lt;1.5),1.6,IF(AND(G36&gt;=0.905,A36&lt;5.15,B36&gt;=3.25,F36&lt;1.5),1.9,IF(AND(B36&lt;3.45,A36&gt;=5.15,B36&gt;=3.25,F36&lt;1.5),1.6,IF(AND(F36&gt;=2.5,D36&gt;=1.35,D36&lt;1.75,F36&gt;=1.5),4.867,IF(AND(A36&gt;=7.05,D36&gt;=2.05,D36&gt;=1.75,F36&gt;=1.5),6.35,IF(AND(D36&gt;=0.4,G36&lt;0.905,A36&lt;5.15,B36&gt;=3.25,F36&lt;1.5),1.65,IF(AND(B36&lt;3.6,B36&gt;=3.45,A36&gt;=5.15,B36&gt;=3.25,F36&lt;1.5),1.35,IF(AND(H36&lt;6.808,H36&lt;9.386,D36&lt;1.35,D36&lt;1.75,F36&gt;=1.5),4.05,IF(AND(H36&gt;=6.808,H36&lt;9.386,D36&lt;1.35,D36&lt;1.75,F36&gt;=1.5),3.46,IF(AND(B36&lt;2.45,F36&lt;2.5,D36&gt;=1.35,D36&lt;1.75,F36&gt;=1.5),4.5,IF(AND(H36&gt;=13.115,D36&lt;1.95,D36&lt;2.05,D36&gt;=1.75,F36&gt;=1.5),4.85,IF(AND(G36&lt;0.196,D36&gt;=1.95,D36&lt;2.05,D36&gt;=1.75,F36&gt;=1.5),6.7,IF(AND(G36&gt;=0.196,D36&gt;=1.95,D36&lt;2.05,D36&gt;=1.75,F36&gt;=1.5),5.12,IF(AND(H36&lt;10.925,D36&lt;0.4,G36&lt;0.905,A36&lt;5.15,B36&gt;=3.25,F36&lt;1.5),1.4,IF(AND(H36&gt;=10.925,D36&lt;0.4,G36&lt;0.905,A36&lt;5.15,B36&gt;=3.25,F36&lt;1.5),1.45,IF(AND(H36&lt;14.096,B36&gt;=3.6,B36&gt;=3.45,A36&gt;=5.15,B36&gt;=3.25,F36&lt;1.5),1.42,IF(AND(H36&gt;=14.096,B36&gt;=3.6,B36&gt;=3.45,A36&gt;=5.15,B36&gt;=3.25,F36&lt;1.5),1.7,IF(AND(B36&lt;2.45,D36&lt;1.15,H36&gt;=9.386,D36&lt;1.35,D36&lt;1.75,F36&gt;=1.5),3.6,IF(AND(B36&gt;=2.45,D36&lt;1.15,H36&gt;=9.386,D36&lt;1.35,D36&lt;1.75,F36&gt;=1.5),3.9,IF(AND(G36&lt;0.246,D36&gt;=1.15,H36&gt;=9.386,D36&lt;1.35,D36&lt;1.75,F36&gt;=1.5),4.4,IF(AND(B36&lt;2.75,B36&gt;=2.45,F36&lt;2.5,D36&gt;=1.35,D36&lt;1.75,F36&gt;=1.5),5.1,IF(AND(H36&lt;11.084,H36&lt;13.115,D36&lt;1.95,D36&lt;2.05,D36&gt;=1.75,F36&gt;=1.5),5.35,IF(AND(H36&gt;=11.084,H36&lt;13.115,D36&lt;1.95,D36&lt;2.05,D36&gt;=1.75,F36&gt;=1.5),5.7,IF(AND(H36&lt;15.52,D36&lt;2.25,A36&lt;7.05,D36&gt;=2.05,D36&gt;=1.75,F36&gt;=1.5),5.45,IF(AND(H36&gt;=15.52,D36&lt;2.25,A36&lt;7.05,D36&gt;=2.05,D36&gt;=1.75,F36&gt;=1.5),5.725,IF(AND(G36&gt;=0.775,D36&gt;=2.25,A36&lt;7.05,D36&gt;=2.05,D36&gt;=1.75,F36&gt;=1.5),5.2,IF(AND(D36&lt;1.25,G36&gt;=0.246,D36&gt;=1.15,H36&gt;=9.386,D36&lt;1.35,D36&lt;1.75,F36&gt;=1.5),4.05,IF(AND(A36&lt;5.85,B36&gt;=2.75,B36&gt;=2.45,F36&lt;2.5,D36&gt;=1.35,D36&lt;1.75,F36&gt;=1.5),4.5,IF(AND(B36&lt;3.3,G36&lt;0.775,D36&gt;=2.25,A36&lt;7.05,D36&gt;=2.05,D36&gt;=1.75,F36&gt;=1.5),5.64,IF(AND(B36&gt;=3.3,G36&lt;0.775,D36&gt;=2.25,A36&lt;7.05,D36&gt;=2.05,D36&gt;=1.75,F36&gt;=1.5),5.6,IF(AND(A36&lt;5.9,D36&gt;=1.25,G36&gt;=0.246,D36&gt;=1.15,H36&gt;=9.386,D36&lt;1.35,D36&lt;1.75,F36&gt;=1.5),4.2,IF(AND(A36&gt;=5.9,D36&gt;=1.25,G36&gt;=0.246,D36&gt;=1.15,H36&gt;=9.386,D36&lt;1.35,D36&lt;1.75,F36&gt;=1.5),4,IF(AND(G36&gt;=0.437,A36&gt;=5.85,B36&gt;=2.75,B36&gt;=2.45,F36&lt;2.5,D36&gt;=1.35,D36&lt;1.75,F36&gt;=1.5),4.75,IF(AND(H36&lt;9.446,G36&lt;0.437,A36&gt;=5.85,B36&gt;=2.75,B36&gt;=2.45,F36&lt;2.5,D36&gt;=1.35,D36&lt;1.75,F36&gt;=1.5),4.6,IF(AND(H36&gt;=9.446,G36&lt;0.437,A36&gt;=5.85,B36&gt;=2.75,B36&gt;=2.45,F36&lt;2.5,D36&gt;=1.35,D36&lt;1.75,F36&gt;=1.5),4.7,"shouldnthappen")))))))))))))))))))))))))))))))))))))</f>
        <v>1.42</v>
      </c>
      <c r="BC36" s="1" t="n">
        <f aca="false">IF(AND(G36&gt;=0.905,F36&lt;1.5),1.65,IF(AND(D36&gt;=0.45,G36&lt;0.905,F36&lt;1.5),1.65,IF(AND(A36&lt;5.15,D36&lt;1.55,F36&gt;=1.5),3.225,IF(AND(F36&gt;=2.5,A36&gt;=5.15,D36&lt;1.55,F36&gt;=1.5),5.05,IF(AND(H36&lt;5.767,A36&lt;7.05,D36&gt;=1.55,F36&gt;=1.5),4.5,IF(AND(D36&lt;1.7,A36&gt;=7.05,D36&gt;=1.55,F36&gt;=1.5),5.8,IF(AND(A36&gt;=5.3,G36&lt;0.207,D36&lt;0.45,G36&lt;0.905,F36&lt;1.5),1.3,IF(AND(D36&gt;=0.35,G36&gt;=0.207,D36&lt;0.45,G36&lt;0.905,F36&lt;1.5),1.5,IF(AND(G36&lt;0.155,D36&gt;=1.7,A36&gt;=7.05,D36&gt;=1.55,F36&gt;=1.5),6.7,IF(AND(G36&gt;=0.155,D36&gt;=1.7,A36&gt;=7.05,D36&gt;=1.55,F36&gt;=1.5),6.34,IF(AND(G36&lt;0.05,A36&lt;5.3,G36&lt;0.207,D36&lt;0.45,G36&lt;0.905,F36&lt;1.5),1.4,IF(AND(G36&gt;=0.05,A36&lt;5.3,G36&lt;0.207,D36&lt;0.45,G36&lt;0.905,F36&lt;1.5),1.5,IF(AND(A36&lt;4.5,D36&lt;0.35,G36&gt;=0.207,D36&lt;0.45,G36&lt;0.905,F36&lt;1.5),1.3,IF(AND(G36&lt;0.308,A36&lt;6.2,F36&lt;2.5,A36&gt;=5.15,D36&lt;1.55,F36&gt;=1.5),4.5,IF(AND(D36&lt;1.35,A36&gt;=6.2,F36&lt;2.5,A36&gt;=5.15,D36&lt;1.55,F36&gt;=1.5),4.367,IF(AND(D36&lt;1.85,A36&lt;6.15,H36&gt;=5.767,A36&lt;7.05,D36&gt;=1.55,F36&gt;=1.5),4.933,IF(AND(G36&gt;=0.558,A36&gt;=4.5,D36&lt;0.35,G36&gt;=0.207,D36&lt;0.45,G36&lt;0.905,F36&lt;1.5),1.5,IF(AND(H36&gt;=13.383,G36&gt;=0.308,A36&lt;6.2,F36&lt;2.5,A36&gt;=5.15,D36&lt;1.55,F36&gt;=1.5),4.7,IF(AND(H36&gt;=12.206,D36&gt;=1.35,A36&gt;=6.2,F36&lt;2.5,A36&gt;=5.15,D36&lt;1.55,F36&gt;=1.5),4.575,IF(AND(A36&lt;5.7,D36&gt;=1.85,A36&lt;6.15,H36&gt;=5.767,A36&lt;7.05,D36&gt;=1.55,F36&gt;=1.5),4.9,IF(AND(A36&gt;=5.7,D36&gt;=1.85,A36&lt;6.15,H36&gt;=5.767,A36&lt;7.05,D36&gt;=1.55,F36&gt;=1.5),5.1,IF(AND(G36&lt;0.079,G36&lt;0.364,A36&gt;=6.15,H36&gt;=5.767,A36&lt;7.05,D36&gt;=1.55,F36&gt;=1.5),5.6,IF(AND(G36&gt;=0.079,G36&lt;0.364,A36&gt;=6.15,H36&gt;=5.767,A36&lt;7.05,D36&gt;=1.55,F36&gt;=1.5),5.25,IF(AND(G36&gt;=0.447,G36&lt;0.558,A36&gt;=4.5,D36&lt;0.35,G36&gt;=0.207,D36&lt;0.45,G36&lt;0.905,F36&lt;1.5),1.3,IF(AND(B36&gt;=2.95,H36&lt;13.383,G36&gt;=0.308,A36&lt;6.2,F36&lt;2.5,A36&gt;=5.15,D36&lt;1.55,F36&gt;=1.5),4.6,IF(AND(B36&lt;2.65,H36&lt;12.206,D36&gt;=1.35,A36&gt;=6.2,F36&lt;2.5,A36&gt;=5.15,D36&lt;1.55,F36&gt;=1.5),4.9,IF(AND(D36&lt;2.45,A36&lt;6.6,G36&gt;=0.364,A36&gt;=6.15,H36&gt;=5.767,A36&lt;7.05,D36&gt;=1.55,F36&gt;=1.5),5.6,IF(AND(D36&gt;=2.45,A36&lt;6.6,G36&gt;=0.364,A36&gt;=6.15,H36&gt;=5.767,A36&lt;7.05,D36&gt;=1.55,F36&gt;=1.5),6,IF(AND(H36&lt;12.921,A36&gt;=6.6,G36&gt;=0.364,A36&gt;=6.15,H36&gt;=5.767,A36&lt;7.05,D36&gt;=1.55,F36&gt;=1.5),5.725,IF(AND(H36&gt;=12.921,A36&gt;=6.6,G36&gt;=0.364,A36&gt;=6.15,H36&gt;=5.767,A36&lt;7.05,D36&gt;=1.55,F36&gt;=1.5),5.367,IF(AND(B36&lt;3.15,G36&lt;0.447,G36&lt;0.558,A36&gt;=4.5,D36&lt;0.35,G36&gt;=0.207,D36&lt;0.45,G36&lt;0.905,F36&lt;1.5),1.5,IF(AND(B36&gt;=3.15,G36&lt;0.447,G36&lt;0.558,A36&gt;=4.5,D36&lt;0.35,G36&gt;=0.207,D36&lt;0.45,G36&lt;0.905,F36&lt;1.5),1.36,IF(AND(B36&gt;=2.85,B36&lt;2.95,H36&lt;13.383,G36&gt;=0.308,A36&lt;6.2,F36&lt;2.5,A36&gt;=5.15,D36&lt;1.55,F36&gt;=1.5),3.6,IF(AND(H36&lt;9.446,B36&gt;=2.65,H36&lt;12.206,D36&gt;=1.35,A36&gt;=6.2,F36&lt;2.5,A36&gt;=5.15,D36&lt;1.55,F36&gt;=1.5),4.6,IF(AND(H36&gt;=9.446,B36&gt;=2.65,H36&lt;12.206,D36&gt;=1.35,A36&gt;=6.2,F36&lt;2.5,A36&gt;=5.15,D36&lt;1.55,F36&gt;=1.5),4.7,IF(AND(D36&lt;1.2,B36&lt;2.85,B36&lt;2.95,H36&lt;13.383,G36&gt;=0.308,A36&lt;6.2,F36&lt;2.5,A36&gt;=5.15,D36&lt;1.55,F36&gt;=1.5),3.75,IF(AND(G36&lt;0.356,D36&gt;=1.2,B36&lt;2.85,B36&lt;2.95,H36&lt;13.383,G36&gt;=0.308,A36&lt;6.2,F36&lt;2.5,A36&gt;=5.15,D36&lt;1.55,F36&gt;=1.5),4.2,IF(AND(G36&gt;=0.356,D36&gt;=1.2,B36&lt;2.85,B36&lt;2.95,H36&lt;13.383,G36&gt;=0.308,A36&lt;6.2,F36&lt;2.5,A36&gt;=5.15,D36&lt;1.55,F36&gt;=1.5),3.96,"shouldnthappen"))))))))))))))))))))))))))))))))))))))</f>
        <v>1.3</v>
      </c>
      <c r="BD36" s="1" t="n">
        <f aca="false">IF(AND(B36&lt;2.7,A36&lt;5.3,B36&lt;3.15),3.42,IF(AND(F36&lt;2.5,A36&gt;=5.85,B36&gt;=3.15),4.7,IF(AND(A36&lt;4.35,B36&gt;=2.7,A36&lt;5.3,B36&lt;3.15),1.1,IF(AND(A36&gt;=4.35,B36&gt;=2.7,A36&lt;5.3,B36&lt;3.15),1.42,IF(AND(A36&gt;=7.05,F36&gt;=2.5,A36&gt;=5.3,B36&lt;3.15),6.067,IF(AND(D36&gt;=0.45,A36&lt;5.05,A36&lt;5.85,B36&gt;=3.15),1.6,IF(AND(B36&lt;3.35,A36&gt;=5.05,A36&lt;5.85,B36&gt;=3.15),1.7,IF(AND(A36&gt;=6.85,F36&gt;=2.5,A36&gt;=5.85,B36&gt;=3.15),6.22,IF(AND(D36&lt;1.25,D36&lt;1.35,F36&lt;2.5,A36&gt;=5.3,B36&lt;3.15),4.033,IF(AND(D36&gt;=1.25,D36&lt;1.35,F36&lt;2.5,A36&gt;=5.3,B36&lt;3.15),4.233,IF(AND(A36&lt;6.05,D36&gt;=1.35,F36&lt;2.5,A36&gt;=5.3,B36&lt;3.15),5.1,IF(AND(H36&gt;=13.29,A36&lt;7.05,F36&gt;=2.5,A36&gt;=5.3,B36&lt;3.15),4.96,IF(AND(G36&gt;=0.858,D36&lt;0.45,A36&lt;5.05,A36&lt;5.85,B36&gt;=3.15),1.3,IF(AND(D36&gt;=0.35,B36&gt;=3.35,A36&gt;=5.05,A36&lt;5.85,B36&gt;=3.15),1.4,IF(AND(B36&lt;3.25,A36&lt;6.85,F36&gt;=2.5,A36&gt;=5.85,B36&gt;=3.15),5.233,IF(AND(A36&gt;=6.8,A36&gt;=6.05,D36&gt;=1.35,F36&lt;2.5,A36&gt;=5.3,B36&lt;3.15),4.9,IF(AND(G36&gt;=0.622,H36&lt;13.29,A36&lt;7.05,F36&gt;=2.5,A36&gt;=5.3,B36&lt;3.15),5.067,IF(AND(H36&lt;8.834,G36&lt;0.858,D36&lt;0.45,A36&lt;5.05,A36&lt;5.85,B36&gt;=3.15),1.4,IF(AND(G36&lt;0.774,B36&gt;=3.25,A36&lt;6.85,F36&gt;=2.5,A36&gt;=5.85,B36&gt;=3.15),5.8,IF(AND(G36&gt;=0.774,B36&gt;=3.25,A36&lt;6.85,F36&gt;=2.5,A36&gt;=5.85,B36&gt;=3.15),5.4,IF(AND(H36&gt;=12.206,A36&lt;6.8,A36&gt;=6.05,D36&gt;=1.35,F36&lt;2.5,A36&gt;=5.3,B36&lt;3.15),4.5,IF(AND(G36&gt;=0.439,G36&lt;0.622,H36&lt;13.29,A36&lt;7.05,F36&gt;=2.5,A36&gt;=5.3,B36&lt;3.15),5.667,IF(AND(G36&lt;0.227,H36&gt;=8.834,G36&lt;0.858,D36&lt;0.45,A36&lt;5.05,A36&lt;5.85,B36&gt;=3.15),1.4,IF(AND(G36&gt;=0.227,H36&gt;=8.834,G36&lt;0.858,D36&lt;0.45,A36&lt;5.05,A36&lt;5.85,B36&gt;=3.15),1.3,IF(AND(G36&gt;=0.934,B36&lt;3.75,D36&lt;0.35,B36&gt;=3.35,A36&gt;=5.05,A36&lt;5.85,B36&gt;=3.15),1.7,IF(AND(G36&lt;0.823,B36&gt;=3.75,D36&lt;0.35,B36&gt;=3.35,A36&gt;=5.05,A36&lt;5.85,B36&gt;=3.15),1.55,IF(AND(G36&gt;=0.823,B36&gt;=3.75,D36&lt;0.35,B36&gt;=3.35,A36&gt;=5.05,A36&lt;5.85,B36&gt;=3.15),1.5,IF(AND(A36&lt;6.2,H36&lt;12.206,A36&lt;6.8,A36&gt;=6.05,D36&gt;=1.35,F36&lt;2.5,A36&gt;=5.3,B36&lt;3.15),4.6,IF(AND(A36&gt;=6.2,H36&lt;12.206,A36&lt;6.8,A36&gt;=6.05,D36&gt;=1.35,F36&lt;2.5,A36&gt;=5.3,B36&lt;3.15),4.74,IF(AND(H36&gt;=10.667,G36&lt;0.439,G36&lt;0.622,H36&lt;13.29,A36&lt;7.05,F36&gt;=2.5,A36&gt;=5.3,B36&lt;3.15),5.6,IF(AND(H36&lt;13.67,G36&lt;0.934,B36&lt;3.75,D36&lt;0.35,B36&gt;=3.35,A36&gt;=5.05,A36&lt;5.85,B36&gt;=3.15),1.48,IF(AND(H36&gt;=13.67,G36&lt;0.934,B36&lt;3.75,D36&lt;0.35,B36&gt;=3.35,A36&gt;=5.05,A36&lt;5.85,B36&gt;=3.15),1.3,IF(AND(G36&lt;0.301,H36&lt;10.667,G36&lt;0.439,G36&lt;0.622,H36&lt;13.29,A36&lt;7.05,F36&gt;=2.5,A36&gt;=5.3,B36&lt;3.15),5.2,IF(AND(G36&gt;=0.301,H36&lt;10.667,G36&lt;0.439,G36&lt;0.622,H36&lt;13.29,A36&lt;7.05,F36&gt;=2.5,A36&gt;=5.3,B36&lt;3.15),5.067,"shouldnthappen"))))))))))))))))))))))))))))))))))</f>
        <v>1.55</v>
      </c>
      <c r="BE36" s="1" t="n">
        <f aca="false">IF(AND(B36&gt;=3.85,A36&gt;=5.05,F36&lt;1.5),1.4,IF(AND(A36&lt;5.25,A36&lt;5.75,F36&gt;=1.5),3.15,IF(AND(A36&lt;4.95,B36&lt;3.15,A36&lt;5.05,F36&lt;1.5),1.46,IF(AND(A36&gt;=4.95,B36&lt;3.15,A36&lt;5.05,F36&lt;1.5),1.6,IF(AND(H36&lt;8.834,B36&gt;=3.15,A36&lt;5.05,F36&lt;1.5),1.4,IF(AND(D36&lt;0.25,B36&lt;3.85,A36&gt;=5.05,F36&lt;1.5),1.48,IF(AND(D36&gt;=0.25,B36&lt;3.85,A36&gt;=5.05,F36&lt;1.5),1.7,IF(AND(F36&gt;=2.5,A36&gt;=5.25,A36&lt;5.75,F36&gt;=1.5),4.9,IF(AND(H36&lt;12.45,H36&gt;=8.834,B36&gt;=3.15,A36&lt;5.05,F36&lt;1.5),1.25,IF(AND(H36&gt;=12.45,H36&gt;=8.834,B36&gt;=3.15,A36&lt;5.05,F36&lt;1.5),1.32,IF(AND(G36&lt;0.283,F36&lt;2.5,A36&gt;=5.25,A36&lt;5.75,F36&gt;=1.5),4.3,IF(AND(H36&lt;6.712,H36&lt;11.275,D36&lt;1.55,A36&gt;=5.75,F36&gt;=1.5),5,IF(AND(H36&lt;13.101,H36&gt;=11.275,D36&lt;1.55,A36&gt;=5.75,F36&gt;=1.5),3.933,IF(AND(H36&gt;=13.101,H36&gt;=11.275,D36&lt;1.55,A36&gt;=5.75,F36&gt;=1.5),4.5,IF(AND(A36&gt;=7.3,D36&lt;2.45,D36&gt;=1.55,A36&gt;=5.75,F36&gt;=1.5),6.7,IF(AND(B36&lt;3.45,D36&gt;=2.45,D36&gt;=1.55,A36&gt;=5.75,F36&gt;=1.5),5.925,IF(AND(B36&gt;=3.45,D36&gt;=2.45,D36&gt;=1.55,A36&gt;=5.75,F36&gt;=1.5),6.1,IF(AND(B36&gt;=2.8,G36&gt;=0.283,F36&lt;2.5,A36&gt;=5.25,A36&lt;5.75,F36&gt;=1.5),4.2,IF(AND(D36&lt;1.35,H36&gt;=6.712,H36&lt;11.275,D36&lt;1.55,A36&gt;=5.75,F36&gt;=1.5),4.35,IF(AND(D36&lt;1.05,B36&lt;2.8,G36&gt;=0.283,F36&lt;2.5,A36&gt;=5.25,A36&lt;5.75,F36&gt;=1.5),3.567,IF(AND(D36&gt;=1.05,B36&lt;2.8,G36&gt;=0.283,F36&lt;2.5,A36&gt;=5.25,A36&lt;5.75,F36&gt;=1.5),3.925,IF(AND(B36&lt;2.65,D36&gt;=1.35,H36&gt;=6.712,H36&lt;11.275,D36&lt;1.55,A36&gt;=5.75,F36&gt;=1.5),4.9,IF(AND(B36&gt;=2.65,D36&gt;=1.35,H36&gt;=6.712,H36&lt;11.275,D36&lt;1.55,A36&gt;=5.75,F36&gt;=1.5),4.625,IF(AND(H36&gt;=14.683,G36&gt;=0.628,A36&lt;7.3,D36&lt;2.45,D36&gt;=1.55,A36&gt;=5.75,F36&gt;=1.5),5.4,IF(AND(D36&lt;1.95,H36&lt;8.884,G36&lt;0.628,A36&lt;7.3,D36&lt;2.45,D36&gt;=1.55,A36&gt;=5.75,F36&gt;=1.5),5.1,IF(AND(D36&gt;=1.95,H36&lt;8.884,G36&lt;0.628,A36&lt;7.3,D36&lt;2.45,D36&gt;=1.55,A36&gt;=5.75,F36&gt;=1.5),5.22,IF(AND(A36&lt;6.05,H36&gt;=8.884,G36&lt;0.628,A36&lt;7.3,D36&lt;2.45,D36&gt;=1.55,A36&gt;=5.75,F36&gt;=1.5),5.1,IF(AND(G36&lt;0.817,H36&lt;14.683,G36&gt;=0.628,A36&lt;7.3,D36&lt;2.45,D36&gt;=1.55,A36&gt;=5.75,F36&gt;=1.5),4.967,IF(AND(G36&gt;=0.817,H36&lt;14.683,G36&gt;=0.628,A36&lt;7.3,D36&lt;2.45,D36&gt;=1.55,A36&gt;=5.75,F36&gt;=1.5),5.1,IF(AND(H36&lt;9.637,A36&gt;=6.05,H36&gt;=8.884,G36&lt;0.628,A36&lt;7.3,D36&lt;2.45,D36&gt;=1.55,A36&gt;=5.75,F36&gt;=1.5),5.9,IF(AND(D36&lt;1.85,H36&gt;=9.637,A36&gt;=6.05,H36&gt;=8.884,G36&lt;0.628,A36&lt;7.3,D36&lt;2.45,D36&gt;=1.55,A36&gt;=5.75,F36&gt;=1.5),5.733,IF(AND(G36&gt;=0.388,D36&gt;=1.85,H36&gt;=9.637,A36&gt;=6.05,H36&gt;=8.884,G36&lt;0.628,A36&lt;7.3,D36&lt;2.45,D36&gt;=1.55,A36&gt;=5.75,F36&gt;=1.5),5.64,IF(AND(B36&lt;2.95,G36&lt;0.388,D36&gt;=1.85,H36&gt;=9.637,A36&gt;=6.05,H36&gt;=8.884,G36&lt;0.628,A36&lt;7.3,D36&lt;2.45,D36&gt;=1.55,A36&gt;=5.75,F36&gt;=1.5),5.5,IF(AND(B36&gt;=2.95,G36&lt;0.388,D36&gt;=1.85,H36&gt;=9.637,A36&gt;=6.05,H36&gt;=8.884,G36&lt;0.628,A36&lt;7.3,D36&lt;2.45,D36&gt;=1.55,A36&gt;=5.75,F36&gt;=1.5),5.333,"shouldnthappen"))))))))))))))))))))))))))))))))))</f>
        <v>1.4</v>
      </c>
      <c r="BF36" s="1" t="n">
        <f aca="false">IF(AND(D36&gt;=0.35,F36&lt;1.5),1.65,IF(AND(H36&gt;=16.227,D36&gt;=1.55,F36&gt;=1.5),6.533,IF(AND(A36&gt;=5.45,G36&lt;0.174,D36&lt;0.35,F36&lt;1.5),1.7,IF(AND(D36&lt;0.15,G36&gt;=0.174,D36&lt;0.35,F36&lt;1.5),1.38,IF(AND(D36&gt;=1.15,D36&lt;1.25,D36&lt;1.55,F36&gt;=1.5),3.967,IF(AND(H36&lt;8.376,A36&lt;5.45,G36&lt;0.174,D36&lt;0.35,F36&lt;1.5),1.4,IF(AND(H36&gt;=8.376,A36&lt;5.45,G36&lt;0.174,D36&lt;0.35,F36&lt;1.5),1.5,IF(AND(B36&lt;3.1,D36&gt;=0.15,G36&gt;=0.174,D36&lt;0.35,F36&lt;1.5),1.475,IF(AND(H36&lt;10.258,D36&lt;1.15,D36&lt;1.25,D36&lt;1.55,F36&gt;=1.5),3.24,IF(AND(H36&gt;=10.258,D36&lt;1.15,D36&lt;1.25,D36&lt;1.55,F36&gt;=1.5),3.875,IF(AND(F36&gt;=2.5,H36&lt;10.927,D36&gt;=1.25,D36&lt;1.55,F36&gt;=1.5),5.05,IF(AND(D36&lt;1.35,H36&gt;=10.927,D36&gt;=1.25,D36&lt;1.55,F36&gt;=1.5),4.25,IF(AND(A36&gt;=6.95,D36&lt;1.75,H36&lt;16.227,D36&gt;=1.55,F36&gt;=1.5),5.8,IF(AND(B36&lt;3.3,B36&gt;=3.1,D36&gt;=0.15,G36&gt;=0.174,D36&lt;0.35,F36&lt;1.5),1.3,IF(AND(H36&lt;12.278,D36&gt;=1.35,H36&gt;=10.927,D36&gt;=1.25,D36&lt;1.55,F36&gt;=1.5),4.9,IF(AND(G36&lt;0.226,A36&lt;6.95,D36&lt;1.75,H36&lt;16.227,D36&gt;=1.55,F36&gt;=1.5),5,IF(AND(G36&gt;=0.226,A36&lt;6.95,D36&lt;1.75,H36&lt;16.227,D36&gt;=1.55,F36&gt;=1.5),4.62,IF(AND(H36&lt;9.35,B36&lt;2.95,D36&gt;=1.75,H36&lt;16.227,D36&gt;=1.55,F36&gt;=1.5),6.3,IF(AND(H36&gt;=9.35,B36&lt;2.95,D36&gt;=1.75,H36&lt;16.227,D36&gt;=1.55,F36&gt;=1.5),5.58,IF(AND(A36&lt;5.05,B36&gt;=3.3,B36&gt;=3.1,D36&gt;=0.15,G36&gt;=0.174,D36&lt;0.35,F36&lt;1.5),1.35,IF(AND(A36&gt;=5.05,B36&gt;=3.3,B36&gt;=3.1,D36&gt;=0.15,G36&gt;=0.174,D36&lt;0.35,F36&lt;1.5),1.46,IF(AND(B36&lt;2.8,A36&lt;5.65,F36&lt;2.5,H36&lt;10.927,D36&gt;=1.25,D36&lt;1.55,F36&gt;=1.5),4.075,IF(AND(B36&gt;=2.8,A36&lt;5.65,F36&lt;2.5,H36&lt;10.927,D36&gt;=1.25,D36&lt;1.55,F36&gt;=1.5),3.933,IF(AND(A36&lt;6.25,A36&gt;=5.65,F36&lt;2.5,H36&lt;10.927,D36&gt;=1.25,D36&lt;1.55,F36&gt;=1.5),4.533,IF(AND(A36&gt;=6.25,A36&gt;=5.65,F36&lt;2.5,H36&lt;10.927,D36&gt;=1.25,D36&lt;1.55,F36&gt;=1.5),4.3,IF(AND(A36&lt;6.5,H36&gt;=12.278,D36&gt;=1.35,H36&gt;=10.927,D36&gt;=1.25,D36&lt;1.55,F36&gt;=1.5),4.55,IF(AND(A36&gt;=6.5,H36&gt;=12.278,D36&gt;=1.35,H36&gt;=10.927,D36&gt;=1.25,D36&lt;1.55,F36&gt;=1.5),4.775,IF(AND(H36&lt;9.884,D36&lt;2.1,B36&gt;=2.95,D36&gt;=1.75,H36&lt;16.227,D36&gt;=1.55,F36&gt;=1.5),5.5,IF(AND(H36&gt;=9.884,D36&lt;2.1,B36&gt;=2.95,D36&gt;=1.75,H36&lt;16.227,D36&gt;=1.55,F36&gt;=1.5),5.1,IF(AND(H36&lt;10.393,D36&gt;=2.1,B36&gt;=2.95,D36&gt;=1.75,H36&lt;16.227,D36&gt;=1.55,F36&gt;=1.5),5.74,IF(AND(D36&lt;2.25,H36&gt;=10.393,D36&gt;=2.1,B36&gt;=2.95,D36&gt;=1.75,H36&lt;16.227,D36&gt;=1.55,F36&gt;=1.5),5.8,IF(AND(D36&gt;=2.25,H36&gt;=10.393,D36&gt;=2.1,B36&gt;=2.95,D36&gt;=1.75,H36&lt;16.227,D36&gt;=1.55,F36&gt;=1.5),5.4,"shouldnthappen"))))))))))))))))))))))))))))))))</f>
        <v>1.46</v>
      </c>
      <c r="BG36" s="1" t="n">
        <f aca="false">IF(AND(G36&lt;0.096,A36&lt;5.45),2.95,IF(AND(F36&gt;=1.5,G36&gt;=0.096,A36&lt;5.45),3,IF(AND(D36&lt;0.6,A36&lt;5.9,A36&gt;=5.45),1.4,IF(AND(F36&gt;=2.5,D36&gt;=0.6,A36&lt;5.9,A36&gt;=5.45),5.1,IF(AND(A36&lt;7.45,A36&gt;=7.05,A36&gt;=5.9,A36&gt;=5.45),6.167,IF(AND(B36&gt;=3.55,G36&lt;0.587,F36&lt;1.5,G36&gt;=0.096,A36&lt;5.45),1,IF(AND(A36&lt;5.05,G36&gt;=0.587,F36&lt;1.5,G36&gt;=0.096,A36&lt;5.45),1.35,IF(AND(B36&lt;2.75,D36&lt;1.7,A36&lt;7.05,A36&gt;=5.9,A36&gt;=5.45),4.9,IF(AND(A36&lt;6.2,D36&gt;=1.7,A36&lt;7.05,A36&gt;=5.9,A36&gt;=5.45),4.833,IF(AND(H36&lt;17.32,A36&gt;=7.45,A36&gt;=7.05,A36&gt;=5.9,A36&gt;=5.45),6.68,IF(AND(H36&gt;=17.32,A36&gt;=7.45,A36&gt;=7.05,A36&gt;=5.9,A36&gt;=5.45),6.4,IF(AND(G36&lt;0.161,B36&lt;3.55,G36&lt;0.587,F36&lt;1.5,G36&gt;=0.096,A36&lt;5.45),1.5,IF(AND(H36&lt;11.016,A36&gt;=5.05,G36&gt;=0.587,F36&lt;1.5,G36&gt;=0.096,A36&lt;5.45),1.633,IF(AND(H36&lt;11.001,G36&lt;0.372,F36&lt;2.5,D36&gt;=0.6,A36&lt;5.9,A36&gt;=5.45),4.133,IF(AND(H36&gt;=11.001,G36&lt;0.372,F36&lt;2.5,D36&gt;=0.6,A36&lt;5.9,A36&gt;=5.45),4.3,IF(AND(H36&lt;6.808,G36&gt;=0.372,F36&lt;2.5,D36&gt;=0.6,A36&lt;5.9,A36&gt;=5.45),4,IF(AND(A36&gt;=6.75,B36&gt;=2.75,D36&lt;1.7,A36&lt;7.05,A36&gt;=5.9,A36&gt;=5.45),4.84,IF(AND(H36&lt;12.467,G36&gt;=0.161,B36&lt;3.55,G36&lt;0.587,F36&lt;1.5,G36&gt;=0.096,A36&lt;5.45),1.3,IF(AND(D36&lt;0.25,H36&gt;=11.016,A36&gt;=5.05,G36&gt;=0.587,F36&lt;1.5,G36&gt;=0.096,A36&lt;5.45),1.52,IF(AND(D36&gt;=0.25,H36&gt;=11.016,A36&gt;=5.05,G36&gt;=0.587,F36&lt;1.5,G36&gt;=0.096,A36&lt;5.45),1.5,IF(AND(H36&lt;11.218,H36&gt;=6.808,G36&gt;=0.372,F36&lt;2.5,D36&gt;=0.6,A36&lt;5.9,A36&gt;=5.45),3.7,IF(AND(H36&gt;=11.218,H36&gt;=6.808,G36&gt;=0.372,F36&lt;2.5,D36&gt;=0.6,A36&lt;5.9,A36&gt;=5.45),3.9,IF(AND(B36&lt;2.95,A36&lt;6.75,B36&gt;=2.75,D36&lt;1.7,A36&lt;7.05,A36&gt;=5.9,A36&gt;=5.45),4.2,IF(AND(B36&gt;=2.95,A36&lt;6.75,B36&gt;=2.75,D36&lt;1.7,A36&lt;7.05,A36&gt;=5.9,A36&gt;=5.45),4.6,IF(AND(D36&gt;=2.45,A36&lt;6.85,A36&gt;=6.2,D36&gt;=1.7,A36&lt;7.05,A36&gt;=5.9,A36&gt;=5.45),5.9,IF(AND(G36&lt;0.312,A36&gt;=6.85,A36&gt;=6.2,D36&gt;=1.7,A36&lt;7.05,A36&gt;=5.9,A36&gt;=5.45),5.1,IF(AND(G36&gt;=0.312,A36&gt;=6.85,A36&gt;=6.2,D36&gt;=1.7,A36&lt;7.05,A36&gt;=5.9,A36&gt;=5.45),5.4,IF(AND(G36&lt;0.251,H36&gt;=12.467,G36&gt;=0.161,B36&lt;3.55,G36&lt;0.587,F36&lt;1.5,G36&gt;=0.096,A36&lt;5.45),1.35,IF(AND(G36&gt;=0.251,H36&gt;=12.467,G36&gt;=0.161,B36&lt;3.55,G36&lt;0.587,F36&lt;1.5,G36&gt;=0.096,A36&lt;5.45),1.467,IF(AND(G36&gt;=0.628,D36&lt;2.45,A36&lt;6.85,A36&gt;=6.2,D36&gt;=1.7,A36&lt;7.05,A36&gt;=5.9,A36&gt;=5.45),5.1,IF(AND(A36&gt;=6.75,G36&lt;0.628,D36&lt;2.45,A36&lt;6.85,A36&gt;=6.2,D36&gt;=1.7,A36&lt;7.05,A36&gt;=5.9,A36&gt;=5.45),5.9,IF(AND(H36&lt;11.824,A36&lt;6.75,G36&lt;0.628,D36&lt;2.45,A36&lt;6.85,A36&gt;=6.2,D36&gt;=1.7,A36&lt;7.05,A36&gt;=5.9,A36&gt;=5.45),5.44,IF(AND(H36&lt;14.378,H36&gt;=11.824,A36&lt;6.75,G36&lt;0.628,D36&lt;2.45,A36&lt;6.85,A36&gt;=6.2,D36&gt;=1.7,A36&lt;7.05,A36&gt;=5.9,A36&gt;=5.45),5.6,IF(AND(H36&gt;=14.378,H36&gt;=11.824,A36&lt;6.75,G36&lt;0.628,D36&lt;2.45,A36&lt;6.85,A36&gt;=6.2,D36&gt;=1.7,A36&lt;7.05,A36&gt;=5.9,A36&gt;=5.45),5.8,"shouldnthappen"))))))))))))))))))))))))))))))))))</f>
        <v>1.4</v>
      </c>
      <c r="BH36" s="1" t="n">
        <f aca="false">IF(AND(G36&gt;=0.905,F36&lt;1.5),1.8,IF(AND(H36&lt;5.523,G36&lt;0.905,F36&lt;1.5),1,IF(AND(D36&gt;=0.4,H36&gt;=5.523,G36&lt;0.905,F36&lt;1.5),1.7,IF(AND(G36&gt;=0.878,D36&lt;1.35,F36&lt;2.5,F36&gt;=1.5),4.4,IF(AND(A36&lt;5.4,D36&gt;=1.35,F36&lt;2.5,F36&gt;=1.5),3.9,IF(AND(G36&lt;0.177,B36&lt;3.15,F36&gt;=2.5,F36&gt;=1.5),6.15,IF(AND(H36&lt;10.393,B36&gt;=3.15,F36&gt;=2.5,F36&gt;=1.5),5.94,IF(AND(H36&gt;=10.393,B36&gt;=3.15,F36&gt;=2.5,F36&gt;=1.5),5.467,IF(AND(D36&gt;=1.25,G36&lt;0.878,D36&lt;1.35,F36&lt;2.5,F36&gt;=1.5),4.18,IF(AND(G36&gt;=0.709,A36&gt;=5.4,D36&gt;=1.35,F36&lt;2.5,F36&gt;=1.5),4.9,IF(AND(B36&lt;2.6,G36&gt;=0.177,B36&lt;3.15,F36&gt;=2.5,F36&gt;=1.5),4.8,IF(AND(A36&lt;4.35,A36&lt;5.05,D36&lt;0.4,H36&gt;=5.523,G36&lt;0.905,F36&lt;1.5),1.1,IF(AND(A36&gt;=5.6,A36&gt;=5.05,D36&lt;0.4,H36&gt;=5.523,G36&lt;0.905,F36&lt;1.5),1.7,IF(AND(D36&lt;1.05,D36&lt;1.25,G36&lt;0.878,D36&lt;1.35,F36&lt;2.5,F36&gt;=1.5),3.6,IF(AND(D36&gt;=1.55,G36&lt;0.709,A36&gt;=5.4,D36&gt;=1.35,F36&lt;2.5,F36&gt;=1.5),4.975,IF(AND(D36&lt;1.7,B36&gt;=2.6,G36&gt;=0.177,B36&lt;3.15,F36&gt;=2.5,F36&gt;=1.5),5.8,IF(AND(B36&lt;3.15,A36&gt;=4.35,A36&lt;5.05,D36&lt;0.4,H36&gt;=5.523,G36&lt;0.905,F36&lt;1.5),1.46,IF(AND(A36&gt;=5.45,A36&lt;5.6,A36&gt;=5.05,D36&lt;0.4,H36&gt;=5.523,G36&lt;0.905,F36&lt;1.5),1.35,IF(AND(H36&lt;10.974,D36&gt;=1.05,D36&lt;1.25,G36&lt;0.878,D36&lt;1.35,F36&lt;2.5,F36&gt;=1.5),3.8,IF(AND(H36&gt;=13.654,D36&lt;1.55,G36&lt;0.709,A36&gt;=5.4,D36&gt;=1.35,F36&lt;2.5,F36&gt;=1.5),4.725,IF(AND(A36&lt;4.5,B36&gt;=3.15,A36&gt;=4.35,A36&lt;5.05,D36&lt;0.4,H36&gt;=5.523,G36&lt;0.905,F36&lt;1.5),1.3,IF(AND(G36&lt;0.676,A36&lt;5.45,A36&lt;5.6,A36&gt;=5.05,D36&lt;0.4,H36&gt;=5.523,G36&lt;0.905,F36&lt;1.5),1.5,IF(AND(G36&gt;=0.676,A36&lt;5.45,A36&lt;5.6,A36&gt;=5.05,D36&lt;0.4,H36&gt;=5.523,G36&lt;0.905,F36&lt;1.5),1.55,IF(AND(A36&lt;5.7,H36&gt;=10.974,D36&gt;=1.05,D36&lt;1.25,G36&lt;0.878,D36&lt;1.35,F36&lt;2.5,F36&gt;=1.5),3.9,IF(AND(A36&gt;=5.7,H36&gt;=10.974,D36&gt;=1.05,D36&lt;1.25,G36&lt;0.878,D36&lt;1.35,F36&lt;2.5,F36&gt;=1.5),3.933,IF(AND(G36&gt;=0.644,H36&lt;13.654,D36&lt;1.55,G36&lt;0.709,A36&gt;=5.4,D36&gt;=1.35,F36&lt;2.5,F36&gt;=1.5),4.4,IF(AND(B36&lt;2.9,A36&lt;6.2,D36&gt;=1.7,B36&gt;=2.6,G36&gt;=0.177,B36&lt;3.15,F36&gt;=2.5,F36&gt;=1.5),5.02,IF(AND(B36&gt;=2.9,A36&lt;6.2,D36&gt;=1.7,B36&gt;=2.6,G36&gt;=0.177,B36&lt;3.15,F36&gt;=2.5,F36&gt;=1.5),4.8,IF(AND(D36&lt;2.2,A36&gt;=6.2,D36&gt;=1.7,B36&gt;=2.6,G36&gt;=0.177,B36&lt;3.15,F36&gt;=2.5,F36&gt;=1.5),5.325,IF(AND(D36&gt;=2.2,A36&gt;=6.2,D36&gt;=1.7,B36&gt;=2.6,G36&gt;=0.177,B36&lt;3.15,F36&gt;=2.5,F36&gt;=1.5),5.1,IF(AND(D36&lt;0.25,A36&gt;=4.5,B36&gt;=3.15,A36&gt;=4.35,A36&lt;5.05,D36&lt;0.4,H36&gt;=5.523,G36&lt;0.905,F36&lt;1.5),1.357,IF(AND(D36&gt;=0.25,A36&gt;=4.5,B36&gt;=3.15,A36&gt;=4.35,A36&lt;5.05,D36&lt;0.4,H36&gt;=5.523,G36&lt;0.905,F36&lt;1.5),1.333,IF(AND(H36&lt;10.723,G36&lt;0.644,H36&lt;13.654,D36&lt;1.55,G36&lt;0.709,A36&gt;=5.4,D36&gt;=1.35,F36&lt;2.5,F36&gt;=1.5),4.6,IF(AND(H36&gt;=10.723,G36&lt;0.644,H36&lt;13.654,D36&lt;1.55,G36&lt;0.709,A36&gt;=5.4,D36&gt;=1.35,F36&lt;2.5,F36&gt;=1.5),4.5,"shouldnthappen"))))))))))))))))))))))))))))))))))</f>
        <v>1.35</v>
      </c>
      <c r="BI36" s="1" t="n">
        <f aca="false">IF(AND(D36&gt;=0.8,A36&lt;5.45),3.9,IF(AND(D36&gt;=0.45,D36&lt;0.8,A36&lt;5.45),1.66,IF(AND(H36&lt;16.447,B36&gt;=3.45,A36&gt;=5.45),1.525,IF(AND(H36&gt;=16.447,B36&gt;=3.45,A36&gt;=5.45),6.4,IF(AND(H36&lt;5.245,D36&lt;0.45,D36&lt;0.8,A36&lt;5.45),1,IF(AND(A36&gt;=7.2,G36&lt;0.154,B36&lt;3.45,A36&gt;=5.45),6.7,IF(AND(D36&lt;1.65,A36&lt;7.2,G36&lt;0.154,B36&lt;3.45,A36&gt;=5.45),4.7,IF(AND(D36&gt;=1.65,A36&lt;7.2,G36&lt;0.154,B36&lt;3.45,A36&gt;=5.45),5.52,IF(AND(D36&gt;=0.25,A36&lt;5.05,H36&gt;=5.245,D36&lt;0.45,D36&lt;0.8,A36&lt;5.45),1.35,IF(AND(H36&lt;6.089,A36&gt;=5.05,H36&gt;=5.245,D36&lt;0.45,D36&lt;0.8,A36&lt;5.45),1.7,IF(AND(D36&lt;1.2,B36&lt;2.6,A36&lt;5.75,G36&gt;=0.154,B36&lt;3.45,A36&gt;=5.45),3.85,IF(AND(D36&gt;=1.2,B36&lt;2.6,A36&lt;5.75,G36&gt;=0.154,B36&lt;3.45,A36&gt;=5.45),4,IF(AND(D36&gt;=1.65,B36&gt;=2.6,A36&lt;5.75,G36&gt;=0.154,B36&lt;3.45,A36&gt;=5.45),4.9,IF(AND(G36&lt;0.353,F36&lt;2.5,A36&gt;=5.75,G36&gt;=0.154,B36&lt;3.45,A36&gt;=5.45),4.25,IF(AND(A36&gt;=7.25,F36&gt;=2.5,A36&gt;=5.75,G36&gt;=0.154,B36&lt;3.45,A36&gt;=5.45),6.45,IF(AND(H36&lt;11.218,D36&lt;0.25,A36&lt;5.05,H36&gt;=5.245,D36&lt;0.45,D36&lt;0.8,A36&lt;5.45),1.42,IF(AND(G36&lt;0.517,H36&gt;=6.089,A36&gt;=5.05,H36&gt;=5.245,D36&lt;0.45,D36&lt;0.8,A36&lt;5.45),1.44,IF(AND(G36&gt;=0.517,H36&gt;=6.089,A36&gt;=5.05,H36&gt;=5.245,D36&lt;0.45,D36&lt;0.8,A36&lt;5.45),1.54,IF(AND(H36&gt;=10.194,D36&lt;1.65,B36&gt;=2.6,A36&lt;5.75,G36&gt;=0.154,B36&lt;3.45,A36&gt;=5.45),4.35,IF(AND(B36&gt;=3.15,G36&gt;=0.353,F36&lt;2.5,A36&gt;=5.75,G36&gt;=0.154,B36&lt;3.45,A36&gt;=5.45),4.7,IF(AND(H36&lt;7.716,A36&lt;7.25,F36&gt;=2.5,A36&gt;=5.75,G36&gt;=0.154,B36&lt;3.45,A36&gt;=5.45),5.04,IF(AND(G36&lt;0.175,H36&gt;=11.218,D36&lt;0.25,A36&lt;5.05,H36&gt;=5.245,D36&lt;0.45,D36&lt;0.8,A36&lt;5.45),1.5,IF(AND(H36&lt;7.713,H36&lt;10.194,D36&lt;1.65,B36&gt;=2.6,A36&lt;5.75,G36&gt;=0.154,B36&lt;3.45,A36&gt;=5.45),4.1,IF(AND(H36&gt;=7.713,H36&lt;10.194,D36&lt;1.65,B36&gt;=2.6,A36&lt;5.75,G36&gt;=0.154,B36&lt;3.45,A36&gt;=5.45),4.2,IF(AND(B36&gt;=3.05,B36&lt;3.15,G36&gt;=0.353,F36&lt;2.5,A36&gt;=5.75,G36&gt;=0.154,B36&lt;3.45,A36&gt;=5.45),4.4,IF(AND(D36&gt;=2.45,H36&gt;=7.716,A36&lt;7.25,F36&gt;=2.5,A36&gt;=5.75,G36&gt;=0.154,B36&lt;3.45,A36&gt;=5.45),5.85,IF(AND(D36&lt;0.15,G36&gt;=0.175,H36&gt;=11.218,D36&lt;0.25,A36&lt;5.05,H36&gt;=5.245,D36&lt;0.45,D36&lt;0.8,A36&lt;5.45),1.1,IF(AND(H36&gt;=16.317,B36&lt;3.05,B36&lt;3.15,G36&gt;=0.353,F36&lt;2.5,A36&gt;=5.75,G36&gt;=0.154,B36&lt;3.45,A36&gt;=5.45),4.8,IF(AND(G36&gt;=0.857,D36&lt;2.45,H36&gt;=7.716,A36&lt;7.25,F36&gt;=2.5,A36&gt;=5.75,G36&gt;=0.154,B36&lt;3.45,A36&gt;=5.45),5.05,IF(AND(G36&lt;0.245,D36&gt;=0.15,G36&gt;=0.175,H36&gt;=11.218,D36&lt;0.25,A36&lt;5.05,H36&gt;=5.245,D36&lt;0.45,D36&lt;0.8,A36&lt;5.45),1.3,IF(AND(G36&gt;=0.245,D36&gt;=0.15,G36&gt;=0.175,H36&gt;=11.218,D36&lt;0.25,A36&lt;5.05,H36&gt;=5.245,D36&lt;0.45,D36&lt;0.8,A36&lt;5.45),1.22,IF(AND(B36&lt;2.85,H36&lt;16.317,B36&lt;3.05,B36&lt;3.15,G36&gt;=0.353,F36&lt;2.5,A36&gt;=5.75,G36&gt;=0.154,B36&lt;3.45,A36&gt;=5.45),4.6,IF(AND(B36&gt;=2.85,H36&lt;16.317,B36&lt;3.05,B36&lt;3.15,G36&gt;=0.353,F36&lt;2.5,A36&gt;=5.75,G36&gt;=0.154,B36&lt;3.45,A36&gt;=5.45),4.633,IF(AND(D36&lt;1.85,G36&lt;0.857,D36&lt;2.45,H36&gt;=7.716,A36&lt;7.25,F36&gt;=2.5,A36&gt;=5.75,G36&gt;=0.154,B36&lt;3.45,A36&gt;=5.45),5.8,IF(AND(H36&lt;11.297,D36&gt;=1.85,G36&lt;0.857,D36&lt;2.45,H36&gt;=7.716,A36&lt;7.25,F36&gt;=2.5,A36&gt;=5.75,G36&gt;=0.154,B36&lt;3.45,A36&gt;=5.45),5.3,IF(AND(G36&lt;0.388,H36&gt;=11.297,D36&gt;=1.85,G36&lt;0.857,D36&lt;2.45,H36&gt;=7.716,A36&lt;7.25,F36&gt;=2.5,A36&gt;=5.75,G36&gt;=0.154,B36&lt;3.45,A36&gt;=5.45),5.4,IF(AND(G36&gt;=0.388,H36&gt;=11.297,D36&gt;=1.85,G36&lt;0.857,D36&lt;2.45,H36&gt;=7.716,A36&lt;7.25,F36&gt;=2.5,A36&gt;=5.75,G36&gt;=0.154,B36&lt;3.45,A36&gt;=5.45),5.6,"shouldnthappen")))))))))))))))))))))))))))))))))))))</f>
        <v>1.525</v>
      </c>
      <c r="BJ36" s="1" t="n">
        <f aca="false">IF(AND(F36&gt;=2,B36&gt;=3.35),6.1,IF(AND(H36&gt;=12.719,F36&lt;1.5,B36&lt;3.35),1.567,IF(AND(H36&lt;5.245,F36&lt;2,B36&gt;=3.35),1,IF(AND(D36&lt;0.15,H36&lt;12.719,F36&lt;1.5,B36&lt;3.35),1.5,IF(AND(D36&gt;=0.35,H36&gt;=5.245,F36&lt;2,B36&gt;=3.35),1.6,IF(AND(A36&lt;4.9,D36&gt;=0.15,H36&lt;12.719,F36&lt;1.5,B36&lt;3.35),1.36,IF(AND(B36&lt;2.65,G36&lt;0.572,D36&lt;1.45,F36&gt;=1.5,B36&lt;3.35),3.5,IF(AND(A36&lt;6.1,F36&lt;2.5,D36&gt;=1.45,F36&gt;=1.5,B36&lt;3.35),5.1,IF(AND(G36&gt;=0.607,D36&lt;0.35,H36&gt;=5.245,F36&lt;2,B36&gt;=3.35),1.65,IF(AND(G36&lt;0.546,A36&gt;=4.9,D36&gt;=0.15,H36&lt;12.719,F36&lt;1.5,B36&lt;3.35),1.2,IF(AND(G36&gt;=0.546,A36&gt;=4.9,D36&gt;=0.15,H36&lt;12.719,F36&lt;1.5,B36&lt;3.35),1.4,IF(AND(A36&gt;=6.3,B36&gt;=2.65,G36&lt;0.572,D36&lt;1.45,F36&gt;=1.5,B36&lt;3.35),4.8,IF(AND(D36&lt;1.15,B36&lt;2.85,G36&gt;=0.572,D36&lt;1.45,F36&gt;=1.5,B36&lt;3.35),3.9,IF(AND(B36&gt;=3.15,B36&gt;=2.85,G36&gt;=0.572,D36&lt;1.45,F36&gt;=1.5,B36&lt;3.35),4.7,IF(AND(B36&lt;2.95,A36&gt;=6.1,F36&lt;2.5,D36&gt;=1.45,F36&gt;=1.5,B36&lt;3.35),4.533,IF(AND(B36&gt;=2.95,A36&gt;=6.1,F36&lt;2.5,D36&gt;=1.45,F36&gt;=1.5,B36&lt;3.35),4.75,IF(AND(A36&gt;=6.7,G36&lt;0.107,F36&gt;=2.5,D36&gt;=1.45,F36&gt;=1.5,B36&lt;3.35),5.7,IF(AND(G36&gt;=0.385,G36&lt;0.607,D36&lt;0.35,H36&gt;=5.245,F36&lt;2,B36&gt;=3.35),1.325,IF(AND(D36&lt;1.25,A36&lt;6.3,B36&gt;=2.65,G36&lt;0.572,D36&lt;1.45,F36&gt;=1.5,B36&lt;3.35),4,IF(AND(D36&gt;=1.25,A36&lt;6.3,B36&gt;=2.65,G36&lt;0.572,D36&lt;1.45,F36&gt;=1.5,B36&lt;3.35),4.18,IF(AND(G36&lt;0.907,D36&gt;=1.15,B36&lt;2.85,G36&gt;=0.572,D36&lt;1.45,F36&gt;=1.5,B36&lt;3.35),4,IF(AND(G36&gt;=0.907,D36&gt;=1.15,B36&lt;2.85,G36&gt;=0.572,D36&lt;1.45,F36&gt;=1.5,B36&lt;3.35),4.4,IF(AND(H36&lt;8.326,B36&lt;3.15,B36&gt;=2.85,G36&gt;=0.572,D36&lt;1.45,F36&gt;=1.5,B36&lt;3.35),3.6,IF(AND(H36&gt;=8.326,B36&lt;3.15,B36&gt;=2.85,G36&gt;=0.572,D36&lt;1.45,F36&gt;=1.5,B36&lt;3.35),4.48,IF(AND(B36&lt;2.95,A36&lt;6.7,G36&lt;0.107,F36&gt;=2.5,D36&gt;=1.45,F36&gt;=1.5,B36&lt;3.35),5.6,IF(AND(B36&gt;=2.95,A36&lt;6.7,G36&lt;0.107,F36&gt;=2.5,D36&gt;=1.45,F36&gt;=1.5,B36&lt;3.35),5.5,IF(AND(G36&lt;0.205,G36&lt;0.432,G36&gt;=0.107,F36&gt;=2.5,D36&gt;=1.45,F36&gt;=1.5,B36&lt;3.35),5.3,IF(AND(B36&gt;=3.05,G36&gt;=0.432,G36&gt;=0.107,F36&gt;=2.5,D36&gt;=1.45,F36&gt;=1.5,B36&lt;3.35),5.86,IF(AND(H36&gt;=14.057,G36&lt;0.385,G36&lt;0.607,D36&lt;0.35,H36&gt;=5.245,F36&lt;2,B36&gt;=3.35),1.7,IF(AND(D36&lt;1.7,G36&gt;=0.205,G36&lt;0.432,G36&gt;=0.107,F36&gt;=2.5,D36&gt;=1.45,F36&gt;=1.5,B36&lt;3.35),5,IF(AND(G36&lt;0.779,B36&lt;3.05,G36&gt;=0.432,G36&gt;=0.107,F36&gt;=2.5,D36&gt;=1.45,F36&gt;=1.5,B36&lt;3.35),4.9,IF(AND(G36&gt;=0.779,B36&lt;3.05,G36&gt;=0.432,G36&gt;=0.107,F36&gt;=2.5,D36&gt;=1.45,F36&gt;=1.5,B36&lt;3.35),5.533,IF(AND(D36&gt;=0.25,H36&lt;14.057,G36&lt;0.385,G36&lt;0.607,D36&lt;0.35,H36&gt;=5.245,F36&lt;2,B36&gt;=3.35),1.4,IF(AND(B36&lt;2.85,D36&gt;=1.7,G36&gt;=0.205,G36&lt;0.432,G36&gt;=0.107,F36&gt;=2.5,D36&gt;=1.45,F36&gt;=1.5,B36&lt;3.35),5.1,IF(AND(B36&gt;=2.85,D36&gt;=1.7,G36&gt;=0.205,G36&lt;0.432,G36&gt;=0.107,F36&gt;=2.5,D36&gt;=1.45,F36&gt;=1.5,B36&lt;3.35),5.15,IF(AND(A36&lt;5.1,D36&lt;0.25,H36&lt;14.057,G36&lt;0.385,G36&lt;0.607,D36&lt;0.35,H36&gt;=5.245,F36&lt;2,B36&gt;=3.35),1.4,IF(AND(A36&gt;=5.1,D36&lt;0.25,H36&lt;14.057,G36&lt;0.385,G36&lt;0.607,D36&lt;0.35,H36&gt;=5.245,F36&lt;2,B36&gt;=3.35),1.5,"shouldnthappen")))))))))))))))))))))))))))))))))))))</f>
        <v>1.325</v>
      </c>
    </row>
    <row r="37" customFormat="false" ht="13.8" hidden="false" customHeight="false" outlineLevel="0" collapsed="false">
      <c r="A37" s="1" t="n">
        <v>4.9</v>
      </c>
      <c r="B37" s="1" t="n">
        <v>3.1</v>
      </c>
      <c r="C37" s="1" t="n">
        <v>1.5</v>
      </c>
      <c r="D37" s="1" t="n">
        <v>0.2</v>
      </c>
      <c r="E37" s="1" t="s">
        <v>94</v>
      </c>
      <c r="F37" s="1" t="n">
        <v>1</v>
      </c>
      <c r="G37" s="1" t="n">
        <v>0.764011446852237</v>
      </c>
      <c r="H37" s="16" t="n">
        <v>7.4826892326586</v>
      </c>
      <c r="I37" s="11" t="n">
        <f aca="false">C37</f>
        <v>1.5</v>
      </c>
      <c r="J37" s="1" t="n">
        <f aca="false">AVERAGE(M37:BJ37)</f>
        <v>1.41362</v>
      </c>
      <c r="K37" s="15" t="n">
        <f aca="false">1-SQRT(VAR(M37:BJ37, I37)) / AVERAGE(M37:BJ37)</f>
        <v>0.920335980711448</v>
      </c>
      <c r="L37" s="1" t="n">
        <f aca="false">(J37-I37)/I37</f>
        <v>-0.0575866666666668</v>
      </c>
      <c r="M37" s="1" t="n">
        <f aca="false">IF(AND(H37&gt;=16.241,B37&gt;=3.35),6.4,IF(AND(D37&gt;=0.75,A37&lt;5.15,B37&lt;3.35),4.1,IF(AND(D37&gt;=1.5,H37&lt;16.241,B37&gt;=3.35),5.767,IF(AND(B37&gt;=3.25,D37&lt;0.75,A37&lt;5.15,B37&lt;3.35),1.58,IF(AND(A37&lt;4.95,D37&lt;1.5,H37&lt;16.241,B37&gt;=3.35),1.4,IF(AND(A37&lt;4.5,B37&lt;3.25,D37&lt;0.75,A37&lt;5.15,B37&lt;3.35),1.26,IF(AND(A37&gt;=4.5,B37&lt;3.25,D37&lt;0.75,A37&lt;5.15,B37&lt;3.35),1.48,IF(AND(G37&lt;0.356,H37&lt;12.557,D37&lt;1.45,A37&gt;=5.15,B37&lt;3.35),4.267,IF(AND(D37&lt;1.25,H37&gt;=12.557,D37&lt;1.45,A37&gt;=5.15,B37&lt;3.35),4.05,IF(AND(D37&gt;=1.35,G37&gt;=0.356,H37&lt;12.557,D37&lt;1.45,A37&gt;=5.15,B37&lt;3.35),4.25,IF(AND(H37&lt;15.086,D37&gt;=1.25,H37&gt;=12.557,D37&lt;1.45,A37&gt;=5.15,B37&lt;3.35),4.4,IF(AND(F37&lt;2.5,G37&gt;=0.44,D37&lt;2.05,D37&gt;=1.45,A37&gt;=5.15,B37&lt;3.35),4.7,IF(AND(H37&lt;10.391,B37&lt;3.15,D37&gt;=2.05,D37&gt;=1.45,A37&gt;=5.15,B37&lt;3.35),5.1,IF(AND(G37&lt;0.505,B37&gt;=3.15,D37&gt;=2.05,D37&gt;=1.45,A37&gt;=5.15,B37&lt;3.35),5.7,IF(AND(G37&gt;=0.505,B37&gt;=3.15,D37&gt;=2.05,D37&gt;=1.45,A37&gt;=5.15,B37&lt;3.35),5.95,IF(AND(D37&gt;=0.5,G37&lt;0.905,A37&gt;=4.95,D37&lt;1.5,H37&lt;16.241,B37&gt;=3.35),1.6,IF(AND(B37&lt;3.6,G37&gt;=0.905,A37&gt;=4.95,D37&lt;1.5,H37&lt;16.241,B37&gt;=3.35),1.7,IF(AND(B37&gt;=3.6,G37&gt;=0.905,A37&gt;=4.95,D37&lt;1.5,H37&lt;16.241,B37&gt;=3.35),1.767,IF(AND(A37&gt;=5.7,D37&lt;1.35,G37&gt;=0.356,H37&lt;12.557,D37&lt;1.45,A37&gt;=5.15,B37&lt;3.35),3.9,IF(AND(A37&lt;6.35,H37&gt;=15.086,D37&gt;=1.25,H37&gt;=12.557,D37&lt;1.45,A37&gt;=5.15,B37&lt;3.35),4.7,IF(AND(A37&gt;=6.35,H37&gt;=15.086,D37&gt;=1.25,H37&gt;=12.557,D37&lt;1.45,A37&gt;=5.15,B37&lt;3.35),4.6,IF(AND(H37&lt;9.252,D37&lt;1.55,G37&lt;0.44,D37&lt;2.05,D37&gt;=1.45,A37&gt;=5.15,B37&lt;3.35),5.08,IF(AND(H37&gt;=9.252,D37&lt;1.55,G37&lt;0.44,D37&lt;2.05,D37&gt;=1.45,A37&gt;=5.15,B37&lt;3.35),4.7,IF(AND(H37&lt;8.477,D37&gt;=1.55,G37&lt;0.44,D37&lt;2.05,D37&gt;=1.45,A37&gt;=5.15,B37&lt;3.35),5.1,IF(AND(H37&gt;=8.477,D37&gt;=1.55,G37&lt;0.44,D37&lt;2.05,D37&gt;=1.45,A37&gt;=5.15,B37&lt;3.35),5.4,IF(AND(H37&lt;8.435,F37&gt;=2.5,G37&gt;=0.44,D37&lt;2.05,D37&gt;=1.45,A37&gt;=5.15,B37&lt;3.35),5.1,IF(AND(H37&gt;=8.435,F37&gt;=2.5,G37&gt;=0.44,D37&lt;2.05,D37&gt;=1.45,A37&gt;=5.15,B37&lt;3.35),4.86,IF(AND(G37&lt;0.543,H37&gt;=10.391,B37&lt;3.15,D37&gt;=2.05,D37&gt;=1.45,A37&gt;=5.15,B37&lt;3.35),5.56,IF(AND(G37&gt;=0.543,H37&gt;=10.391,B37&lt;3.15,D37&gt;=2.05,D37&gt;=1.45,A37&gt;=5.15,B37&lt;3.35),5.8,IF(AND(A37&lt;5.05,D37&lt;0.5,G37&lt;0.905,A37&gt;=4.95,D37&lt;1.5,H37&lt;16.241,B37&gt;=3.35),1.3,IF(AND(H37&lt;6.583,A37&lt;5.7,D37&lt;1.35,G37&gt;=0.356,H37&lt;12.557,D37&lt;1.45,A37&gt;=5.15,B37&lt;3.35),4,IF(AND(G37&lt;0.585,A37&gt;=5.05,D37&lt;0.5,G37&lt;0.905,A37&gt;=4.95,D37&lt;1.5,H37&lt;16.241,B37&gt;=3.35),1.475,IF(AND(G37&lt;0.62,H37&gt;=6.583,A37&lt;5.7,D37&lt;1.35,G37&gt;=0.356,H37&lt;12.557,D37&lt;1.45,A37&gt;=5.15,B37&lt;3.35),3.75,IF(AND(G37&gt;=0.62,H37&gt;=6.583,A37&lt;5.7,D37&lt;1.35,G37&gt;=0.356,H37&lt;12.557,D37&lt;1.45,A37&gt;=5.15,B37&lt;3.35),3.6,IF(AND(B37&lt;3.75,G37&gt;=0.585,A37&gt;=5.05,D37&lt;0.5,G37&lt;0.905,A37&gt;=4.95,D37&lt;1.5,H37&lt;16.241,B37&gt;=3.35),1.5,IF(AND(B37&gt;=3.75,G37&gt;=0.585,A37&gt;=5.05,D37&lt;0.5,G37&lt;0.905,A37&gt;=4.95,D37&lt;1.5,H37&lt;16.241,B37&gt;=3.35),1.6,"shouldnthappen"))))))))))))))))))))))))))))))))))))</f>
        <v>1.48</v>
      </c>
      <c r="N37" s="1" t="n">
        <f aca="false">IF(AND(H37&lt;5.245,B37&lt;3.65,F37&lt;1.5),1,IF(AND(H37&gt;=14.096,B37&gt;=3.65,F37&lt;1.5),1.65,IF(AND(A37&gt;=5.45,H37&gt;=5.245,B37&lt;3.65,F37&lt;1.5),1.3,IF(AND(H37&gt;=13.586,H37&lt;14.096,B37&gt;=3.65,F37&lt;1.5),1.3,IF(AND(H37&lt;10.258,D37&lt;1.25,F37&lt;2.5,F37&gt;=1.5),3.38,IF(AND(H37&lt;6.982,D37&gt;=1.25,F37&lt;2.5,F37&gt;=1.5),3.96,IF(AND(H37&gt;=13.646,D37&lt;2.05,F37&gt;=2.5,F37&gt;=1.5),6.1,IF(AND(B37&lt;3.05,A37&lt;5.45,H37&gt;=5.245,B37&lt;3.65,F37&lt;1.5),1.375,IF(AND(H37&lt;6.543,H37&lt;13.586,H37&lt;14.096,B37&gt;=3.65,F37&lt;1.5),1.4,IF(AND(H37&gt;=6.543,H37&lt;13.586,H37&lt;14.096,B37&gt;=3.65,F37&lt;1.5),1.5,IF(AND(H37&lt;11.522,H37&gt;=10.258,D37&lt;1.25,F37&lt;2.5,F37&gt;=1.5),3.733,IF(AND(H37&gt;=11.522,H37&gt;=10.258,D37&lt;1.25,F37&lt;2.5,F37&gt;=1.5),3.92,IF(AND(H37&lt;5.767,H37&lt;13.646,D37&lt;2.05,F37&gt;=2.5,F37&gt;=1.5),4.5,IF(AND(A37&lt;6.8,B37&lt;3.15,D37&gt;=2.05,F37&gt;=2.5,F37&gt;=1.5),5.6,IF(AND(A37&gt;=6.8,B37&lt;3.15,D37&gt;=2.05,F37&gt;=2.5,F37&gt;=1.5),5.1,IF(AND(B37&lt;3.25,B37&gt;=3.15,D37&gt;=2.05,F37&gt;=2.5,F37&gt;=1.5),5.8,IF(AND(B37&gt;=3.25,B37&gt;=3.15,D37&gt;=2.05,F37&gt;=2.5,F37&gt;=1.5),5.65,IF(AND(B37&lt;3.15,B37&gt;=3.05,A37&lt;5.45,H37&gt;=5.245,B37&lt;3.65,F37&lt;1.5),1.5,IF(AND(G37&gt;=0.735,H37&lt;13.665,H37&gt;=6.982,D37&gt;=1.25,F37&lt;2.5,F37&gt;=1.5),4.2,IF(AND(H37&lt;14.03,H37&gt;=13.665,H37&gt;=6.982,D37&gt;=1.25,F37&lt;2.5,F37&gt;=1.5),4.8,IF(AND(A37&gt;=6.6,H37&gt;=5.767,H37&lt;13.646,D37&lt;2.05,F37&gt;=2.5,F37&gt;=1.5),6.05,IF(AND(G37&gt;=0.934,B37&gt;=3.15,B37&gt;=3.05,A37&lt;5.45,H37&gt;=5.245,B37&lt;3.65,F37&lt;1.5),1.7,IF(AND(D37&gt;=1.55,G37&lt;0.735,H37&lt;13.665,H37&gt;=6.982,D37&gt;=1.25,F37&lt;2.5,F37&gt;=1.5),5.1,IF(AND(D37&lt;1.45,H37&gt;=14.03,H37&gt;=13.665,H37&gt;=6.982,D37&gt;=1.25,F37&lt;2.5,F37&gt;=1.5),4.7,IF(AND(D37&gt;=1.45,H37&gt;=14.03,H37&gt;=13.665,H37&gt;=6.982,D37&gt;=1.25,F37&lt;2.5,F37&gt;=1.5),4.5,IF(AND(A37&gt;=6.2,A37&lt;6.6,H37&gt;=5.767,H37&lt;13.646,D37&lt;2.05,F37&gt;=2.5,F37&gt;=1.5),5.325,IF(AND(B37&lt;3.25,G37&lt;0.934,B37&gt;=3.15,B37&gt;=3.05,A37&lt;5.45,H37&gt;=5.245,B37&lt;3.65,F37&lt;1.5),1.3,IF(AND(D37&lt;1.35,D37&lt;1.55,G37&lt;0.735,H37&lt;13.665,H37&gt;=6.982,D37&gt;=1.25,F37&lt;2.5,F37&gt;=1.5),4.25,IF(AND(H37&lt;8.435,A37&lt;6.2,A37&lt;6.6,H37&gt;=5.767,H37&lt;13.646,D37&lt;2.05,F37&gt;=2.5,F37&gt;=1.5),5.1,IF(AND(H37&gt;=8.435,A37&lt;6.2,A37&lt;6.6,H37&gt;=5.767,H37&lt;13.646,D37&lt;2.05,F37&gt;=2.5,F37&gt;=1.5),4.9,IF(AND(A37&gt;=5.15,B37&gt;=3.25,G37&lt;0.934,B37&gt;=3.15,B37&gt;=3.05,A37&lt;5.45,H37&gt;=5.245,B37&lt;3.65,F37&lt;1.5),1.5,IF(AND(B37&lt;2.9,D37&gt;=1.35,D37&lt;1.55,G37&lt;0.735,H37&lt;13.665,H37&gt;=6.982,D37&gt;=1.25,F37&lt;2.5,F37&gt;=1.5),4.6,IF(AND(B37&gt;=2.9,D37&gt;=1.35,D37&lt;1.55,G37&lt;0.735,H37&lt;13.665,H37&gt;=6.982,D37&gt;=1.25,F37&lt;2.5,F37&gt;=1.5),4.52,IF(AND(G37&gt;=0.862,A37&lt;5.15,B37&gt;=3.25,G37&lt;0.934,B37&gt;=3.15,B37&gt;=3.05,A37&lt;5.45,H37&gt;=5.245,B37&lt;3.65,F37&lt;1.5),1.5,IF(AND(H37&lt;9.35,G37&lt;0.862,A37&lt;5.15,B37&gt;=3.25,G37&lt;0.934,B37&gt;=3.15,B37&gt;=3.05,A37&lt;5.45,H37&gt;=5.245,B37&lt;3.65,F37&lt;1.5),1.38,IF(AND(H37&gt;=9.35,G37&lt;0.862,A37&lt;5.15,B37&gt;=3.25,G37&lt;0.934,B37&gt;=3.15,B37&gt;=3.05,A37&lt;5.45,H37&gt;=5.245,B37&lt;3.65,F37&lt;1.5),1.4,"shouldnthappen"))))))))))))))))))))))))))))))))))))</f>
        <v>1.5</v>
      </c>
      <c r="O37" s="1" t="n">
        <f aca="false">IF(AND(B37&lt;2.75,A37&lt;5.55),3.96,IF(AND(H37&lt;9.205,A37&lt;5.9,A37&gt;=5.55),3.85,IF(AND(A37&lt;4.35,D37&lt;0.35,B37&gt;=2.75,A37&lt;5.55),1.1,IF(AND(B37&lt;3.65,D37&gt;=0.35,B37&gt;=2.75,A37&lt;5.55),1.65,IF(AND(B37&gt;=3.65,D37&gt;=0.35,B37&gt;=2.75,A37&lt;5.55),1.9,IF(AND(G37&gt;=0.732,H37&gt;=9.205,A37&lt;5.9,A37&gt;=5.55),4.9,IF(AND(G37&lt;0.273,G37&lt;0.732,H37&gt;=9.205,A37&lt;5.9,A37&gt;=5.55),4.5,IF(AND(A37&lt;6.3,G37&lt;0.422,F37&lt;2.5,A37&gt;=5.9,A37&gt;=5.55),5.1,IF(AND(A37&gt;=6.3,G37&lt;0.422,F37&lt;2.5,A37&gt;=5.9,A37&gt;=5.55),4.76,IF(AND(B37&lt;2.4,G37&gt;=0.422,F37&lt;2.5,A37&gt;=5.9,A37&gt;=5.55),4.45,IF(AND(A37&gt;=7,G37&gt;=0.628,F37&gt;=2.5,A37&gt;=5.9,A37&gt;=5.55),6.45,IF(AND(D37&lt;0.15,H37&lt;13.924,A37&gt;=4.35,D37&lt;0.35,B37&gt;=2.75,A37&lt;5.55),1.5,IF(AND(B37&lt;3.15,H37&gt;=13.924,A37&gt;=4.35,D37&lt;0.35,B37&gt;=2.75,A37&lt;5.55),1.56,IF(AND(B37&gt;=3.15,H37&gt;=13.924,A37&gt;=4.35,D37&lt;0.35,B37&gt;=2.75,A37&lt;5.55),1.3,IF(AND(H37&lt;14.316,G37&gt;=0.273,G37&lt;0.732,H37&gt;=9.205,A37&lt;5.9,A37&gt;=5.55),3.95,IF(AND(H37&gt;=14.316,G37&gt;=0.273,G37&lt;0.732,H37&gt;=9.205,A37&lt;5.9,A37&gt;=5.55),4.1,IF(AND(A37&lt;6.2,B37&gt;=2.4,G37&gt;=0.422,F37&lt;2.5,A37&gt;=5.9,A37&gt;=5.55),4.3,IF(AND(A37&gt;=7.05,G37&lt;0.364,G37&lt;0.628,F37&gt;=2.5,A37&gt;=5.9,A37&gt;=5.55),6.1,IF(AND(A37&gt;=7.55,G37&gt;=0.364,G37&lt;0.628,F37&gt;=2.5,A37&gt;=5.9,A37&gt;=5.55),6.4,IF(AND(A37&lt;6.15,A37&lt;7,G37&gt;=0.628,F37&gt;=2.5,A37&gt;=5.9,A37&gt;=5.55),4.9,IF(AND(D37&lt;1.45,A37&gt;=6.2,B37&gt;=2.4,G37&gt;=0.422,F37&lt;2.5,A37&gt;=5.9,A37&gt;=5.55),4.64,IF(AND(D37&gt;=1.45,A37&gt;=6.2,B37&gt;=2.4,G37&gt;=0.422,F37&lt;2.5,A37&gt;=5.9,A37&gt;=5.55),4.9,IF(AND(D37&lt;1.65,A37&lt;7.05,G37&lt;0.364,G37&lt;0.628,F37&gt;=2.5,A37&gt;=5.9,A37&gt;=5.55),5.1,IF(AND(D37&gt;=2.35,A37&lt;7.55,G37&gt;=0.364,G37&lt;0.628,F37&gt;=2.5,A37&gt;=5.9,A37&gt;=5.55),5.633,IF(AND(D37&lt;2.15,A37&gt;=6.15,A37&lt;7,G37&gt;=0.628,F37&gt;=2.5,A37&gt;=5.9,A37&gt;=5.55),5.1,IF(AND(D37&gt;=2.15,A37&gt;=6.15,A37&lt;7,G37&gt;=0.628,F37&gt;=2.5,A37&gt;=5.9,A37&gt;=5.55),5.267,IF(AND(A37&lt;4.9,A37&lt;5.05,D37&gt;=0.15,H37&lt;13.924,A37&gt;=4.35,D37&lt;0.35,B37&gt;=2.75,A37&lt;5.55),1.375,IF(AND(A37&gt;=4.9,A37&lt;5.05,D37&gt;=0.15,H37&lt;13.924,A37&gt;=4.35,D37&lt;0.35,B37&gt;=2.75,A37&lt;5.55),1.3,IF(AND(A37&lt;5.45,A37&gt;=5.05,D37&gt;=0.15,H37&lt;13.924,A37&gt;=4.35,D37&lt;0.35,B37&gt;=2.75,A37&lt;5.55),1.475,IF(AND(A37&gt;=5.45,A37&gt;=5.05,D37&gt;=0.15,H37&lt;13.924,A37&gt;=4.35,D37&lt;0.35,B37&gt;=2.75,A37&lt;5.55),1.4,IF(AND(B37&gt;=3.25,D37&lt;2.35,A37&lt;7.55,G37&gt;=0.364,G37&lt;0.628,F37&gt;=2.5,A37&gt;=5.9,A37&gt;=5.55),5.7,IF(AND(G37&lt;0.006,G37&lt;0.107,D37&gt;=1.65,A37&lt;7.05,G37&lt;0.364,G37&lt;0.628,F37&gt;=2.5,A37&gt;=5.9,A37&gt;=5.55),5.5,IF(AND(G37&gt;=0.006,G37&lt;0.107,D37&gt;=1.65,A37&lt;7.05,G37&lt;0.364,G37&lt;0.628,F37&gt;=2.5,A37&gt;=5.9,A37&gt;=5.55),5.667,IF(AND(D37&lt;2.2,G37&gt;=0.107,D37&gt;=1.65,A37&lt;7.05,G37&lt;0.364,G37&lt;0.628,F37&gt;=2.5,A37&gt;=5.9,A37&gt;=5.55),5.35,IF(AND(D37&gt;=2.2,G37&gt;=0.107,D37&gt;=1.65,A37&lt;7.05,G37&lt;0.364,G37&lt;0.628,F37&gt;=2.5,A37&gt;=5.9,A37&gt;=5.55),5.2,IF(AND(D37&lt;2.25,B37&lt;3.25,D37&lt;2.35,A37&lt;7.55,G37&gt;=0.364,G37&lt;0.628,F37&gt;=2.5,A37&gt;=5.9,A37&gt;=5.55),5.8,IF(AND(D37&gt;=2.25,B37&lt;3.25,D37&lt;2.35,A37&lt;7.55,G37&gt;=0.364,G37&lt;0.628,F37&gt;=2.5,A37&gt;=5.9,A37&gt;=5.55),5.9,"shouldnthappen")))))))))))))))))))))))))))))))))))))</f>
        <v>1.3</v>
      </c>
      <c r="P37" s="1" t="n">
        <f aca="false">IF(AND(D37&gt;=0.75,A37&lt;5.55),3.9,IF(AND(H37&lt;7.482,A37&gt;=5.55),3.45,IF(AND(B37&gt;=3.15,B37&lt;3.25,D37&lt;0.75,A37&lt;5.55),1.262,IF(AND(G37&gt;=0.446,B37&lt;3.15,B37&lt;3.25,D37&lt;0.75,A37&lt;5.55),1.1,IF(AND(G37&lt;0.408,A37&lt;5.05,B37&gt;=3.25,D37&lt;0.75,A37&lt;5.55),1.4,IF(AND(G37&gt;=0.408,A37&lt;5.05,B37&gt;=3.25,D37&lt;0.75,A37&lt;5.55),1.233,IF(AND(G37&gt;=0.676,A37&gt;=5.05,B37&gt;=3.25,D37&lt;0.75,A37&lt;5.55),1.72,IF(AND(H37&lt;9.386,A37&lt;5.85,F37&lt;2.5,H37&gt;=7.482,A37&gt;=5.55),3.5,IF(AND(H37&gt;=9.386,A37&lt;5.85,F37&lt;2.5,H37&gt;=7.482,A37&gt;=5.55),4.275,IF(AND(H37&gt;=16.284,G37&lt;0.865,F37&gt;=2.5,H37&gt;=7.482,A37&gt;=5.55),6.6,IF(AND(G37&lt;0.912,G37&gt;=0.865,F37&gt;=2.5,H37&gt;=7.482,A37&gt;=5.55),4.8,IF(AND(G37&gt;=0.912,G37&gt;=0.865,F37&gt;=2.5,H37&gt;=7.482,A37&gt;=5.55),5.175,IF(AND(A37&gt;=4.95,G37&lt;0.446,B37&lt;3.15,B37&lt;3.25,D37&lt;0.75,A37&lt;5.55),1.6,IF(AND(H37&gt;=12.974,G37&lt;0.676,A37&gt;=5.05,B37&gt;=3.25,D37&lt;0.75,A37&lt;5.55),1.3,IF(AND(D37&lt;1.45,H37&lt;13.531,A37&gt;=5.85,F37&lt;2.5,H37&gt;=7.482,A37&gt;=5.55),4.2,IF(AND(D37&gt;=1.45,H37&lt;13.531,A37&gt;=5.85,F37&lt;2.5,H37&gt;=7.482,A37&gt;=5.55),4.967,IF(AND(G37&lt;0.187,H37&gt;=13.531,A37&gt;=5.85,F37&lt;2.5,H37&gt;=7.482,A37&gt;=5.55),5,IF(AND(H37&gt;=12.675,A37&lt;4.95,G37&lt;0.446,B37&lt;3.15,B37&lt;3.25,D37&lt;0.75,A37&lt;5.55),1.5,IF(AND(H37&lt;10.826,H37&lt;12.974,G37&lt;0.676,A37&gt;=5.05,B37&gt;=3.25,D37&lt;0.75,A37&lt;5.55),1.46,IF(AND(H37&gt;=10.826,H37&lt;12.974,G37&lt;0.676,A37&gt;=5.05,B37&gt;=3.25,D37&lt;0.75,A37&lt;5.55),1.4,IF(AND(A37&lt;6.15,G37&gt;=0.187,H37&gt;=13.531,A37&gt;=5.85,F37&lt;2.5,H37&gt;=7.482,A37&gt;=5.55),4.7,IF(AND(A37&lt;6.85,B37&lt;2.95,H37&lt;16.284,G37&lt;0.865,F37&gt;=2.5,H37&gt;=7.482,A37&gt;=5.55),5.32,IF(AND(A37&gt;=6.85,B37&lt;2.95,H37&lt;16.284,G37&lt;0.865,F37&gt;=2.5,H37&gt;=7.482,A37&gt;=5.55),6.567,IF(AND(A37&lt;4.85,H37&lt;12.675,A37&lt;4.95,G37&lt;0.446,B37&lt;3.15,B37&lt;3.25,D37&lt;0.75,A37&lt;5.55),1.4,IF(AND(A37&gt;=4.85,H37&lt;12.675,A37&lt;4.95,G37&lt;0.446,B37&lt;3.15,B37&lt;3.25,D37&lt;0.75,A37&lt;5.55),1.5,IF(AND(B37&lt;3.1,A37&gt;=6.15,G37&gt;=0.187,H37&gt;=13.531,A37&gt;=5.85,F37&lt;2.5,H37&gt;=7.482,A37&gt;=5.55),4.467,IF(AND(B37&gt;=3.1,A37&gt;=6.15,G37&gt;=0.187,H37&gt;=13.531,A37&gt;=5.85,F37&lt;2.5,H37&gt;=7.482,A37&gt;=5.55),4.7,IF(AND(G37&gt;=0.379,B37&lt;3.15,B37&gt;=2.95,H37&lt;16.284,G37&lt;0.865,F37&gt;=2.5,H37&gt;=7.482,A37&gt;=5.55),5.733,IF(AND(A37&lt;6.6,B37&gt;=3.15,B37&gt;=2.95,H37&lt;16.284,G37&lt;0.865,F37&gt;=2.5,H37&gt;=7.482,A37&gt;=5.55),5.38,IF(AND(A37&lt;6.7,G37&lt;0.379,B37&lt;3.15,B37&gt;=2.95,H37&lt;16.284,G37&lt;0.865,F37&gt;=2.5,H37&gt;=7.482,A37&gt;=5.55),5.3,IF(AND(A37&gt;=6.7,G37&lt;0.379,B37&lt;3.15,B37&gt;=2.95,H37&lt;16.284,G37&lt;0.865,F37&gt;=2.5,H37&gt;=7.482,A37&gt;=5.55),5.16,IF(AND(A37&lt;7.05,A37&gt;=6.6,B37&gt;=3.15,B37&gt;=2.95,H37&lt;16.284,G37&lt;0.865,F37&gt;=2.5,H37&gt;=7.482,A37&gt;=5.55),5.78,IF(AND(A37&gt;=7.05,A37&gt;=6.6,B37&gt;=3.15,B37&gt;=2.95,H37&lt;16.284,G37&lt;0.865,F37&gt;=2.5,H37&gt;=7.482,A37&gt;=5.55),6.1,"shouldnthappen")))))))))))))))))))))))))))))))))</f>
        <v>1.1</v>
      </c>
      <c r="Q37" s="1" t="n">
        <f aca="false">IF(AND(G37&gt;=0.422,B37&lt;3.25,F37&lt;1.5),1.25,IF(AND(G37&gt;=0.082,G37&lt;0.125,F37&gt;=1.5),6.7,IF(AND(G37&lt;0.251,G37&lt;0.422,B37&lt;3.25,F37&lt;1.5),1.38,IF(AND(G37&gt;=0.251,G37&lt;0.422,B37&lt;3.25,F37&lt;1.5),1.55,IF(AND(G37&gt;=0.385,G37&lt;0.633,B37&gt;=3.25,F37&lt;1.5),1.367,IF(AND(B37&lt;3.35,G37&gt;=0.633,B37&gt;=3.25,F37&lt;1.5),1.7,IF(AND(A37&lt;5.85,G37&lt;0.082,G37&lt;0.125,F37&gt;=1.5),4.5,IF(AND(F37&gt;=2.5,D37&lt;1.6,G37&gt;=0.125,F37&gt;=1.5),5.05,IF(AND(H37&gt;=16.774,D37&gt;=1.6,G37&gt;=0.125,F37&gt;=1.5),6.4,IF(AND(D37&gt;=0.5,G37&lt;0.385,G37&lt;0.633,B37&gt;=3.25,F37&lt;1.5),1.6,IF(AND(B37&lt;3.6,B37&gt;=3.35,G37&gt;=0.633,B37&gt;=3.25,F37&lt;1.5),1.55,IF(AND(B37&gt;=3.6,B37&gt;=3.35,G37&gt;=0.633,B37&gt;=3.25,F37&lt;1.5),1.6,IF(AND(D37&lt;1.65,A37&gt;=5.85,G37&lt;0.082,G37&lt;0.125,F37&gt;=1.5),4.7,IF(AND(A37&lt;5.3,F37&lt;2.5,D37&lt;1.6,G37&gt;=0.125,F37&gt;=1.5),3.15,IF(AND(B37&gt;=3.2,H37&lt;16.774,D37&gt;=1.6,G37&gt;=0.125,F37&gt;=1.5),5.675,IF(AND(H37&lt;11.767,D37&lt;0.5,G37&lt;0.385,G37&lt;0.633,B37&gt;=3.25,F37&lt;1.5),1.5,IF(AND(H37&gt;=11.767,D37&lt;0.5,G37&lt;0.385,G37&lt;0.633,B37&gt;=3.25,F37&lt;1.5),1.367,IF(AND(H37&lt;8.367,D37&gt;=1.65,A37&gt;=5.85,G37&lt;0.082,G37&lt;0.125,F37&gt;=1.5),5.7,IF(AND(H37&gt;=8.367,D37&gt;=1.65,A37&gt;=5.85,G37&lt;0.082,G37&lt;0.125,F37&gt;=1.5),5.575,IF(AND(A37&gt;=7.1,B37&lt;3.2,H37&lt;16.774,D37&gt;=1.6,G37&gt;=0.125,F37&gt;=1.5),6.3,IF(AND(H37&gt;=15.395,B37&lt;2.85,A37&gt;=5.3,F37&lt;2.5,D37&lt;1.6,G37&gt;=0.125,F37&gt;=1.5),4.8,IF(AND(H37&lt;8.486,B37&gt;=2.85,A37&gt;=5.3,F37&lt;2.5,D37&lt;1.6,G37&gt;=0.125,F37&gt;=1.5),3.85,IF(AND(D37&gt;=2.1,A37&lt;7.1,B37&lt;3.2,H37&lt;16.774,D37&gt;=1.6,G37&gt;=0.125,F37&gt;=1.5),5.5,IF(AND(B37&gt;=2.75,H37&lt;15.395,B37&lt;2.85,A37&gt;=5.3,F37&lt;2.5,D37&lt;1.6,G37&gt;=0.125,F37&gt;=1.5),4.489,IF(AND(H37&gt;=15.168,H37&gt;=8.486,B37&gt;=2.85,A37&gt;=5.3,F37&lt;2.5,D37&lt;1.6,G37&gt;=0.125,F37&gt;=1.5),4.7,IF(AND(G37&gt;=0.519,D37&lt;2.1,A37&lt;7.1,B37&lt;3.2,H37&lt;16.774,D37&gt;=1.6,G37&gt;=0.125,F37&gt;=1.5),4.925,IF(AND(G37&gt;=0.897,B37&lt;2.75,H37&lt;15.395,B37&lt;2.85,A37&gt;=5.3,F37&lt;2.5,D37&lt;1.6,G37&gt;=0.125,F37&gt;=1.5),4.567,IF(AND(A37&lt;5.65,H37&lt;15.168,H37&gt;=8.486,B37&gt;=2.85,A37&gt;=5.3,F37&lt;2.5,D37&lt;1.6,G37&gt;=0.125,F37&gt;=1.5),4.5,IF(AND(G37&lt;0.23,G37&lt;0.519,D37&lt;2.1,A37&lt;7.1,B37&lt;3.2,H37&lt;16.774,D37&gt;=1.6,G37&gt;=0.125,F37&gt;=1.5),5,IF(AND(A37&lt;5.9,G37&lt;0.897,B37&lt;2.75,H37&lt;15.395,B37&lt;2.85,A37&gt;=5.3,F37&lt;2.5,D37&lt;1.6,G37&gt;=0.125,F37&gt;=1.5),4.1,IF(AND(A37&gt;=5.9,G37&lt;0.897,B37&lt;2.75,H37&lt;15.395,B37&lt;2.85,A37&gt;=5.3,F37&lt;2.5,D37&lt;1.6,G37&gt;=0.125,F37&gt;=1.5),4.5,IF(AND(A37&lt;6.05,A37&gt;=5.65,H37&lt;15.168,H37&gt;=8.486,B37&gt;=2.85,A37&gt;=5.3,F37&lt;2.5,D37&lt;1.6,G37&gt;=0.125,F37&gt;=1.5),4.2,IF(AND(A37&gt;=6.05,A37&gt;=5.65,H37&lt;15.168,H37&gt;=8.486,B37&gt;=2.85,A37&gt;=5.3,F37&lt;2.5,D37&lt;1.6,G37&gt;=0.125,F37&gt;=1.5),4.35,IF(AND(D37&lt;1.95,G37&gt;=0.23,G37&lt;0.519,D37&lt;2.1,A37&lt;7.1,B37&lt;3.2,H37&lt;16.774,D37&gt;=1.6,G37&gt;=0.125,F37&gt;=1.5),5.3,IF(AND(D37&gt;=1.95,G37&gt;=0.23,G37&lt;0.519,D37&lt;2.1,A37&lt;7.1,B37&lt;3.2,H37&lt;16.774,D37&gt;=1.6,G37&gt;=0.125,F37&gt;=1.5),5.2,"shouldnthappen")))))))))))))))))))))))))))))))))))</f>
        <v>1.25</v>
      </c>
      <c r="R37" s="1" t="n">
        <f aca="false">IF(AND(G37&gt;=0.901,F37&lt;1.5),1.9,IF(AND(H37&lt;5.523,D37&lt;0.35,G37&lt;0.901,F37&lt;1.5),1,IF(AND(B37&lt;3.6,D37&gt;=0.35,G37&lt;0.901,F37&lt;1.5),1.575,IF(AND(B37&gt;=3.6,D37&gt;=0.35,G37&lt;0.901,F37&lt;1.5),1.5,IF(AND(G37&gt;=0.837,D37&lt;1.15,D37&lt;1.45,F37&gt;=1.5),3,IF(AND(G37&gt;=0.66,D37&gt;=1.15,D37&lt;1.45,F37&gt;=1.5),4,IF(AND(F37&gt;=2.5,D37&lt;1.55,D37&gt;=1.45,F37&gt;=1.5),5.025,IF(AND(F37&lt;2.5,D37&gt;=1.55,D37&gt;=1.45,F37&gt;=1.5),4.933,IF(AND(B37&lt;2.45,G37&lt;0.837,D37&lt;1.15,D37&lt;1.45,F37&gt;=1.5),3.3,IF(AND(B37&gt;=2.45,G37&lt;0.837,D37&lt;1.15,D37&lt;1.45,F37&gt;=1.5),3.86,IF(AND(B37&gt;=3.05,F37&lt;2.5,D37&lt;1.55,D37&gt;=1.45,F37&gt;=1.5),4.8,IF(AND(D37&gt;=2.45,F37&gt;=2.5,D37&gt;=1.55,D37&gt;=1.45,F37&gt;=1.5),5.875,IF(AND(H37&lt;13.187,G37&lt;0.217,H37&gt;=5.523,D37&lt;0.35,G37&lt;0.901,F37&lt;1.5),1.4,IF(AND(H37&gt;=13.187,G37&lt;0.217,H37&gt;=5.523,D37&lt;0.35,G37&lt;0.901,F37&lt;1.5),1.5,IF(AND(G37&lt;0.33,G37&gt;=0.217,H37&gt;=5.523,D37&lt;0.35,G37&lt;0.901,F37&lt;1.5),1.28,IF(AND(A37&lt;6.05,D37&lt;1.35,G37&lt;0.66,D37&gt;=1.15,D37&lt;1.45,F37&gt;=1.5),4.175,IF(AND(A37&gt;=6.05,D37&lt;1.35,G37&lt;0.66,D37&gt;=1.15,D37&lt;1.45,F37&gt;=1.5),4.3,IF(AND(A37&lt;5.65,D37&gt;=1.35,G37&lt;0.66,D37&gt;=1.15,D37&lt;1.45,F37&gt;=1.5),3.9,IF(AND(A37&gt;=5.65,D37&gt;=1.35,G37&lt;0.66,D37&gt;=1.15,D37&lt;1.45,F37&gt;=1.5),4.52,IF(AND(A37&lt;6.25,B37&lt;3.05,F37&lt;2.5,D37&lt;1.55,D37&gt;=1.45,F37&gt;=1.5),4.5,IF(AND(A37&gt;=6.25,B37&lt;3.05,F37&lt;2.5,D37&lt;1.55,D37&gt;=1.45,F37&gt;=1.5),4.675,IF(AND(A37&gt;=7.25,D37&lt;2.45,F37&gt;=2.5,D37&gt;=1.55,D37&gt;=1.45,F37&gt;=1.5),6.433,IF(AND(D37&gt;=0.25,G37&gt;=0.33,G37&gt;=0.217,H37&gt;=5.523,D37&lt;0.35,G37&lt;0.901,F37&lt;1.5),1.4,IF(AND(A37&lt;6.15,A37&lt;7.25,D37&lt;2.45,F37&gt;=2.5,D37&gt;=1.55,D37&gt;=1.45,F37&gt;=1.5),5.025,IF(AND(H37&lt;6.439,D37&lt;0.25,G37&gt;=0.33,G37&gt;=0.217,H37&gt;=5.523,D37&lt;0.35,G37&lt;0.901,F37&lt;1.5),1.5,IF(AND(H37&gt;=6.439,D37&lt;0.25,G37&gt;=0.33,G37&gt;=0.217,H37&gt;=5.523,D37&lt;0.35,G37&lt;0.901,F37&lt;1.5),1.38,IF(AND(H37&gt;=13.711,A37&gt;=6.15,A37&lt;7.25,D37&lt;2.45,F37&gt;=2.5,D37&gt;=1.55,D37&gt;=1.45,F37&gt;=1.5),5.68,IF(AND(B37&gt;=3.3,H37&lt;13.711,A37&gt;=6.15,A37&lt;7.25,D37&lt;2.45,F37&gt;=2.5,D37&gt;=1.55,D37&gt;=1.45,F37&gt;=1.5),5.6,IF(AND(G37&lt;0.093,B37&lt;3.3,H37&lt;13.711,A37&gt;=6.15,A37&lt;7.25,D37&lt;2.45,F37&gt;=2.5,D37&gt;=1.55,D37&gt;=1.45,F37&gt;=1.5),5.56,IF(AND(D37&lt;1.95,G37&gt;=0.093,B37&lt;3.3,H37&lt;13.711,A37&gt;=6.15,A37&lt;7.25,D37&lt;2.45,F37&gt;=2.5,D37&gt;=1.55,D37&gt;=1.45,F37&gt;=1.5),5.3,IF(AND(B37&lt;3.15,D37&gt;=1.95,G37&gt;=0.093,B37&lt;3.3,H37&lt;13.711,A37&gt;=6.15,A37&lt;7.25,D37&lt;2.45,F37&gt;=2.5,D37&gt;=1.55,D37&gt;=1.45,F37&gt;=1.5),5.1,IF(AND(B37&gt;=3.15,D37&gt;=1.95,G37&gt;=0.093,B37&lt;3.3,H37&lt;13.711,A37&gt;=6.15,A37&lt;7.25,D37&lt;2.45,F37&gt;=2.5,D37&gt;=1.55,D37&gt;=1.45,F37&gt;=1.5),5.15,"shouldnthappen"))))))))))))))))))))))))))))))))</f>
        <v>1.38</v>
      </c>
      <c r="S37" s="1" t="n">
        <f aca="false">IF(AND(G37&gt;=0.859,D37&gt;=0.35,F37&lt;1.5),1.9,IF(AND(D37&lt;1.75,F37&gt;=2.5,F37&gt;=1.5),4.867,IF(AND(H37&lt;8.42,A37&lt;5.05,D37&lt;0.35,F37&lt;1.5),1.42,IF(AND(H37&gt;=14.877,A37&gt;=5.05,D37&lt;0.35,F37&lt;1.5),1.3,IF(AND(B37&lt;3.35,G37&lt;0.859,D37&gt;=0.35,F37&lt;1.5),1.7,IF(AND(B37&gt;=3.35,G37&lt;0.859,D37&gt;=0.35,F37&lt;1.5),1.5,IF(AND(A37&gt;=6.05,B37&lt;2.75,F37&lt;2.5,F37&gt;=1.5),4.733,IF(AND(G37&gt;=0.68,B37&gt;=2.75,F37&lt;2.5,F37&gt;=1.5),4.025,IF(AND(H37&gt;=16.284,D37&gt;=1.75,F37&gt;=2.5,F37&gt;=1.5),6.6,IF(AND(A37&lt;4.35,H37&gt;=8.42,A37&lt;5.05,D37&lt;0.35,F37&lt;1.5),1.1,IF(AND(G37&gt;=0.948,H37&lt;14.877,A37&gt;=5.05,D37&lt;0.35,F37&lt;1.5),1.7,IF(AND(A37&lt;5.3,A37&lt;6.05,B37&lt;2.75,F37&lt;2.5,F37&gt;=1.5),3,IF(AND(H37&gt;=15.168,G37&lt;0.68,B37&gt;=2.75,F37&lt;2.5,F37&gt;=1.5),4.75,IF(AND(H37&gt;=14.005,A37&gt;=4.35,H37&gt;=8.42,A37&lt;5.05,D37&lt;0.35,F37&lt;1.5),1.375,IF(AND(A37&gt;=5.55,G37&lt;0.948,H37&lt;14.877,A37&gt;=5.05,D37&lt;0.35,F37&lt;1.5),1.7,IF(AND(H37&lt;12.363,A37&gt;=5.3,A37&lt;6.05,B37&lt;2.75,F37&lt;2.5,F37&gt;=1.5),3.825,IF(AND(H37&gt;=12.363,A37&gt;=5.3,A37&lt;6.05,B37&lt;2.75,F37&lt;2.5,F37&gt;=1.5),4.033,IF(AND(H37&gt;=14.508,H37&lt;15.168,G37&lt;0.68,B37&gt;=2.75,F37&lt;2.5,F37&gt;=1.5),4.2,IF(AND(D37&gt;=2.35,D37&gt;=2.2,H37&lt;16.284,D37&gt;=1.75,F37&gt;=2.5,F37&gt;=1.5),5.267,IF(AND(G37&lt;0.231,H37&lt;14.005,A37&gt;=4.35,H37&gt;=8.42,A37&lt;5.05,D37&lt;0.35,F37&lt;1.5),1.4,IF(AND(H37&gt;=14.494,A37&lt;5.55,G37&lt;0.948,H37&lt;14.877,A37&gt;=5.05,D37&lt;0.35,F37&lt;1.5),1.6,IF(AND(A37&lt;6.1,H37&lt;14.508,H37&lt;15.168,G37&lt;0.68,B37&gt;=2.75,F37&lt;2.5,F37&gt;=1.5),4.5,IF(AND(A37&lt;6.1,H37&lt;11.8,D37&lt;2.2,H37&lt;16.284,D37&gt;=1.75,F37&gt;=2.5,F37&gt;=1.5),4.95,IF(AND(A37&gt;=6.1,H37&lt;11.8,D37&lt;2.2,H37&lt;16.284,D37&gt;=1.75,F37&gt;=2.5,F37&gt;=1.5),5.333,IF(AND(B37&lt;2.75,H37&gt;=11.8,D37&lt;2.2,H37&lt;16.284,D37&gt;=1.75,F37&gt;=2.5,F37&gt;=1.5),5.1,IF(AND(B37&gt;=3.15,D37&lt;2.35,D37&gt;=2.2,H37&lt;16.284,D37&gt;=1.75,F37&gt;=2.5,F37&gt;=1.5),5.5,IF(AND(B37&gt;=3.35,G37&gt;=0.231,H37&lt;14.005,A37&gt;=4.35,H37&gt;=8.42,A37&lt;5.05,D37&lt;0.35,F37&lt;1.5),1.3,IF(AND(H37&lt;13.869,H37&lt;14.494,A37&lt;5.55,G37&lt;0.948,H37&lt;14.877,A37&gt;=5.05,D37&lt;0.35,F37&lt;1.5),1.5,IF(AND(H37&gt;=13.869,H37&lt;14.494,A37&lt;5.55,G37&lt;0.948,H37&lt;14.877,A37&gt;=5.05,D37&lt;0.35,F37&lt;1.5),1.4,IF(AND(G37&lt;0.636,A37&gt;=6.1,H37&lt;14.508,H37&lt;15.168,G37&lt;0.68,B37&gt;=2.75,F37&lt;2.5,F37&gt;=1.5),4.68,IF(AND(G37&gt;=0.636,A37&gt;=6.1,H37&lt;14.508,H37&lt;15.168,G37&lt;0.68,B37&gt;=2.75,F37&lt;2.5,F37&gt;=1.5),4.4,IF(AND(B37&lt;2.85,B37&gt;=2.75,H37&gt;=11.8,D37&lt;2.2,H37&lt;16.284,D37&gt;=1.75,F37&gt;=2.5,F37&gt;=1.5),6.7,IF(AND(H37&lt;10.626,B37&lt;3.15,D37&lt;2.35,D37&gt;=2.2,H37&lt;16.284,D37&gt;=1.75,F37&gt;=2.5,F37&gt;=1.5),5.1,IF(AND(H37&gt;=10.626,B37&lt;3.15,D37&lt;2.35,D37&gt;=2.2,H37&lt;16.284,D37&gt;=1.75,F37&gt;=2.5,F37&gt;=1.5),5.2,IF(AND(G37&lt;0.378,B37&lt;3.35,G37&gt;=0.231,H37&lt;14.005,A37&gt;=4.35,H37&gt;=8.42,A37&lt;5.05,D37&lt;0.35,F37&lt;1.5),1.2,IF(AND(G37&gt;=0.378,B37&lt;3.35,G37&gt;=0.231,H37&lt;14.005,A37&gt;=4.35,H37&gt;=8.42,A37&lt;5.05,D37&lt;0.35,F37&lt;1.5),1.3,IF(AND(A37&lt;6.2,B37&gt;=2.85,B37&gt;=2.75,H37&gt;=11.8,D37&lt;2.2,H37&lt;16.284,D37&gt;=1.75,F37&gt;=2.5,F37&gt;=1.5),4.9,IF(AND(G37&lt;0.388,A37&gt;=6.2,B37&gt;=2.85,B37&gt;=2.75,H37&gt;=11.8,D37&lt;2.2,H37&lt;16.284,D37&gt;=1.75,F37&gt;=2.5,F37&gt;=1.5),5.52,IF(AND(G37&gt;=0.388,A37&gt;=6.2,B37&gt;=2.85,B37&gt;=2.75,H37&gt;=11.8,D37&lt;2.2,H37&lt;16.284,D37&gt;=1.75,F37&gt;=2.5,F37&gt;=1.5),5.7,"shouldnthappen")))))))))))))))))))))))))))))))))))))))</f>
        <v>1.42</v>
      </c>
      <c r="T37" s="1" t="n">
        <f aca="false">IF(AND(D37&gt;=0.8,A37&lt;5.45),3.7,IF(AND(D37&gt;=0.35,D37&lt;0.8,A37&lt;5.45),1.56,IF(AND(G37&lt;0.164,F37&lt;2.5,A37&gt;=5.45),1.6,IF(AND(H37&gt;=16.718,F37&gt;=2.5,A37&gt;=5.45),6.4,IF(AND(G37&gt;=0.719,H37&lt;16.718,F37&gt;=2.5,A37&gt;=5.45),5.05,IF(AND(A37&lt;4.35,A37&lt;5.05,D37&lt;0.35,D37&lt;0.8,A37&lt;5.45),1.1,IF(AND(H37&gt;=14.494,A37&gt;=5.05,D37&lt;0.35,D37&lt;0.8,A37&lt;5.45),1.6,IF(AND(G37&lt;0.338,D37&lt;1.25,G37&gt;=0.164,F37&lt;2.5,A37&gt;=5.45),4.1,IF(AND(H37&lt;8.397,D37&gt;=1.25,G37&gt;=0.164,F37&lt;2.5,A37&gt;=5.45),4,IF(AND(H37&lt;11.031,H37&lt;14.494,A37&gt;=5.05,D37&lt;0.35,D37&lt;0.8,A37&lt;5.45),1.5,IF(AND(H37&gt;=11.031,H37&lt;14.494,A37&gt;=5.05,D37&lt;0.35,D37&lt;0.8,A37&lt;5.45),1.44,IF(AND(B37&lt;2.65,H37&gt;=8.397,D37&gt;=1.25,G37&gt;=0.164,F37&lt;2.5,A37&gt;=5.45),4.767,IF(AND(H37&lt;7.388,G37&lt;0.487,G37&lt;0.719,H37&lt;16.718,F37&gt;=2.5,A37&gt;=5.45),5.067,IF(AND(G37&lt;0.533,G37&gt;=0.487,G37&lt;0.719,H37&lt;16.718,F37&gt;=2.5,A37&gt;=5.45),5.8,IF(AND(G37&gt;=0.533,G37&gt;=0.487,G37&lt;0.719,H37&lt;16.718,F37&gt;=2.5,A37&gt;=5.45),5.86,IF(AND(B37&lt;3.25,A37&gt;=4.95,A37&gt;=4.35,A37&lt;5.05,D37&lt;0.35,D37&lt;0.8,A37&lt;5.45),1.2,IF(AND(A37&lt;5.6,H37&lt;11.218,G37&gt;=0.338,D37&lt;1.25,G37&gt;=0.164,F37&lt;2.5,A37&gt;=5.45),3.7,IF(AND(A37&gt;=5.6,H37&lt;11.218,G37&gt;=0.338,D37&lt;1.25,G37&gt;=0.164,F37&lt;2.5,A37&gt;=5.45),3.5,IF(AND(H37&lt;12.668,H37&gt;=11.218,G37&gt;=0.338,D37&lt;1.25,G37&gt;=0.164,F37&lt;2.5,A37&gt;=5.45),3.9,IF(AND(H37&gt;=12.668,H37&gt;=11.218,G37&gt;=0.338,D37&lt;1.25,G37&gt;=0.164,F37&lt;2.5,A37&gt;=5.45),4,IF(AND(H37&gt;=15.705,B37&gt;=2.65,H37&gt;=8.397,D37&gt;=1.25,G37&gt;=0.164,F37&lt;2.5,A37&gt;=5.45),4.8,IF(AND(B37&lt;2.75,H37&gt;=7.388,G37&lt;0.487,G37&lt;0.719,H37&lt;16.718,F37&gt;=2.5,A37&gt;=5.45),5.26,IF(AND(B37&lt;2.95,A37&lt;4.5,A37&lt;4.95,A37&gt;=4.35,A37&lt;5.05,D37&lt;0.35,D37&lt;0.8,A37&lt;5.45),1.4,IF(AND(B37&gt;=2.95,A37&lt;4.5,A37&lt;4.95,A37&gt;=4.35,A37&lt;5.05,D37&lt;0.35,D37&lt;0.8,A37&lt;5.45),1.3,IF(AND(H37&gt;=13.924,A37&gt;=4.5,A37&lt;4.95,A37&gt;=4.35,A37&lt;5.05,D37&lt;0.35,D37&lt;0.8,A37&lt;5.45),1.5,IF(AND(G37&lt;0.252,B37&gt;=3.25,A37&gt;=4.95,A37&gt;=4.35,A37&lt;5.05,D37&lt;0.35,D37&lt;0.8,A37&lt;5.45),1.4,IF(AND(G37&gt;=0.252,B37&gt;=3.25,A37&gt;=4.95,A37&gt;=4.35,A37&lt;5.05,D37&lt;0.35,D37&lt;0.8,A37&lt;5.45),1.32,IF(AND(G37&gt;=0.473,H37&lt;15.705,B37&gt;=2.65,H37&gt;=8.397,D37&gt;=1.25,G37&gt;=0.164,F37&lt;2.5,A37&gt;=5.45),4.7,IF(AND(B37&gt;=3.15,B37&gt;=2.75,H37&gt;=7.388,G37&lt;0.487,G37&lt;0.719,H37&lt;16.718,F37&gt;=2.5,A37&gt;=5.45),5.7,IF(AND(B37&lt;3.15,H37&lt;13.924,A37&gt;=4.5,A37&lt;4.95,A37&gt;=4.35,A37&lt;5.05,D37&lt;0.35,D37&lt;0.8,A37&lt;5.45),1.433,IF(AND(B37&gt;=3.15,H37&lt;13.924,A37&gt;=4.5,A37&lt;4.95,A37&gt;=4.35,A37&lt;5.05,D37&lt;0.35,D37&lt;0.8,A37&lt;5.45),1.4,IF(AND(H37&gt;=14.81,G37&lt;0.473,H37&lt;15.705,B37&gt;=2.65,H37&gt;=8.397,D37&gt;=1.25,G37&gt;=0.164,F37&lt;2.5,A37&gt;=5.45),4.2,IF(AND(A37&lt;6.65,B37&lt;3.15,B37&gt;=2.75,H37&gt;=7.388,G37&lt;0.487,G37&lt;0.719,H37&lt;16.718,F37&gt;=2.5,A37&gt;=5.45),5.6,IF(AND(A37&gt;=6.65,B37&lt;3.15,B37&gt;=2.75,H37&gt;=7.388,G37&lt;0.487,G37&lt;0.719,H37&lt;16.718,F37&gt;=2.5,A37&gt;=5.45),5.4,IF(AND(A37&lt;6.15,H37&lt;14.81,G37&lt;0.473,H37&lt;15.705,B37&gt;=2.65,H37&gt;=8.397,D37&gt;=1.25,G37&gt;=0.164,F37&lt;2.5,A37&gt;=5.45),4.5,IF(AND(A37&gt;=6.15,H37&lt;14.81,G37&lt;0.473,H37&lt;15.705,B37&gt;=2.65,H37&gt;=8.397,D37&gt;=1.25,G37&gt;=0.164,F37&lt;2.5,A37&gt;=5.45),4.4,"shouldnthappen"))))))))))))))))))))))))))))))))))))</f>
        <v>1.433</v>
      </c>
      <c r="U37" s="1" t="n">
        <f aca="false">IF(AND(G37&gt;=0.934,F37&lt;1.5),1.7,IF(AND(D37&lt;0.15,D37&lt;0.25,G37&lt;0.934,F37&lt;1.5),1.38,IF(AND(H37&gt;=14.379,D37&gt;=0.25,G37&lt;0.934,F37&lt;1.5),1.7,IF(AND(A37&lt;5.3,D37&lt;1.35,F37&lt;2.5,F37&gt;=1.5),3.15,IF(AND(H37&lt;7.148,D37&gt;=1.35,F37&lt;2.5,F37&gt;=1.5),3.9,IF(AND(G37&lt;0.352,A37&lt;6.15,F37&gt;=2.5,F37&gt;=1.5),4.5,IF(AND(G37&gt;=0.352,A37&lt;6.15,F37&gt;=2.5,F37&gt;=1.5),4.92,IF(AND(B37&lt;2.85,A37&gt;=6.15,F37&gt;=2.5,F37&gt;=1.5),6.2,IF(AND(D37&gt;=0.45,H37&lt;14.379,D37&gt;=0.25,G37&lt;0.934,F37&lt;1.5),1.65,IF(AND(G37&gt;=0.857,A37&gt;=5.3,D37&lt;1.35,F37&lt;2.5,F37&gt;=1.5),4.3,IF(AND(A37&gt;=7.25,B37&gt;=2.85,A37&gt;=6.15,F37&gt;=2.5,F37&gt;=1.5),6.425,IF(AND(H37&lt;9.499,A37&lt;5.05,D37&gt;=0.15,D37&lt;0.25,G37&lt;0.934,F37&lt;1.5),1.4,IF(AND(A37&gt;=5.45,A37&gt;=5.05,D37&gt;=0.15,D37&lt;0.25,G37&lt;0.934,F37&lt;1.5),1.3,IF(AND(B37&gt;=4.15,D37&lt;0.45,H37&lt;14.379,D37&gt;=0.25,G37&lt;0.934,F37&lt;1.5),1.5,IF(AND(A37&gt;=5.75,G37&lt;0.857,A37&gt;=5.3,D37&lt;1.35,F37&lt;2.5,F37&gt;=1.5),4.02,IF(AND(A37&lt;6.65,G37&lt;0.333,H37&gt;=7.148,D37&gt;=1.35,F37&lt;2.5,F37&gt;=1.5),4.475,IF(AND(A37&gt;=6.65,G37&lt;0.333,H37&gt;=7.148,D37&gt;=1.35,F37&lt;2.5,F37&gt;=1.5),4.8,IF(AND(D37&gt;=1.45,G37&gt;=0.333,H37&gt;=7.148,D37&gt;=1.35,F37&lt;2.5,F37&gt;=1.5),4.85,IF(AND(G37&gt;=0.861,A37&lt;7.25,B37&gt;=2.85,A37&gt;=6.15,F37&gt;=2.5,F37&gt;=1.5),5.2,IF(AND(G37&lt;0.571,H37&gt;=9.499,A37&lt;5.05,D37&gt;=0.15,D37&lt;0.25,G37&lt;0.934,F37&lt;1.5),1.2,IF(AND(G37&gt;=0.571,H37&gt;=9.499,A37&lt;5.05,D37&gt;=0.15,D37&lt;0.25,G37&lt;0.934,F37&lt;1.5),1.3,IF(AND(H37&lt;9.283,A37&lt;5.45,A37&gt;=5.05,D37&gt;=0.15,D37&lt;0.25,G37&lt;0.934,F37&lt;1.5),1.5,IF(AND(H37&gt;=9.283,A37&lt;5.45,A37&gt;=5.05,D37&gt;=0.15,D37&lt;0.25,G37&lt;0.934,F37&lt;1.5),1.425,IF(AND(A37&lt;4.9,B37&lt;4.15,D37&lt;0.45,H37&lt;14.379,D37&gt;=0.25,G37&lt;0.934,F37&lt;1.5),1.4,IF(AND(A37&gt;=4.9,B37&lt;4.15,D37&lt;0.45,H37&lt;14.379,D37&gt;=0.25,G37&lt;0.934,F37&lt;1.5),1.325,IF(AND(G37&lt;0.572,A37&lt;5.75,G37&lt;0.857,A37&gt;=5.3,D37&lt;1.35,F37&lt;2.5,F37&gt;=1.5),3.65,IF(AND(G37&gt;=0.572,A37&lt;5.75,G37&lt;0.857,A37&gt;=5.3,D37&lt;1.35,F37&lt;2.5,F37&gt;=1.5),3.9,IF(AND(A37&lt;6.75,D37&lt;1.45,G37&gt;=0.333,H37&gt;=7.148,D37&gt;=1.35,F37&lt;2.5,F37&gt;=1.5),4.4,IF(AND(A37&gt;=6.75,D37&lt;1.45,G37&gt;=0.333,H37&gt;=7.148,D37&gt;=1.35,F37&lt;2.5,F37&gt;=1.5),4.78,IF(AND(A37&lt;6.6,B37&lt;3.25,G37&lt;0.861,A37&lt;7.25,B37&gt;=2.85,A37&gt;=6.15,F37&gt;=2.5,F37&gt;=1.5),5.333,IF(AND(H37&lt;11.461,B37&gt;=3.25,G37&lt;0.861,A37&lt;7.25,B37&gt;=2.85,A37&gt;=6.15,F37&gt;=2.5,F37&gt;=1.5),6.025,IF(AND(H37&gt;=11.461,B37&gt;=3.25,G37&lt;0.861,A37&lt;7.25,B37&gt;=2.85,A37&gt;=6.15,F37&gt;=2.5,F37&gt;=1.5),5.667,IF(AND(H37&gt;=14.564,A37&gt;=6.6,B37&lt;3.25,G37&lt;0.861,A37&lt;7.25,B37&gt;=2.85,A37&gt;=6.15,F37&gt;=2.5,F37&gt;=1.5),5.4,IF(AND(D37&gt;=2.35,H37&lt;14.564,A37&gt;=6.6,B37&lt;3.25,G37&lt;0.861,A37&lt;7.25,B37&gt;=2.85,A37&gt;=6.15,F37&gt;=2.5,F37&gt;=1.5),5.6,IF(AND(A37&lt;6.85,D37&lt;2.35,H37&lt;14.564,A37&gt;=6.6,B37&lt;3.25,G37&lt;0.861,A37&lt;7.25,B37&gt;=2.85,A37&gt;=6.15,F37&gt;=2.5,F37&gt;=1.5),5.9,IF(AND(A37&gt;=6.85,D37&lt;2.35,H37&lt;14.564,A37&gt;=6.6,B37&lt;3.25,G37&lt;0.861,A37&lt;7.25,B37&gt;=2.85,A37&gt;=6.15,F37&gt;=2.5,F37&gt;=1.5),5.78,"shouldnthappen"))))))))))))))))))))))))))))))))))))</f>
        <v>1.4</v>
      </c>
      <c r="V37" s="1" t="n">
        <f aca="false">IF(AND(H37&lt;5.748,A37&lt;5.05,D37&lt;0.75),1,IF(AND(B37&lt;3.15,H37&gt;=5.748,A37&lt;5.05,D37&lt;0.75),1.475,IF(AND(G37&gt;=0.801,D37&lt;0.25,A37&gt;=5.05,D37&lt;0.75),1.7,IF(AND(D37&gt;=0.45,D37&gt;=0.25,A37&gt;=5.05,D37&lt;0.75),1.7,IF(AND(B37&lt;2.35,F37&lt;2.5,B37&lt;2.75,D37&gt;=0.75),4.16,IF(AND(D37&lt;1.75,F37&gt;=2.5,B37&lt;2.75,D37&gt;=0.75),4.875,IF(AND(D37&gt;=1.75,F37&gt;=2.5,B37&lt;2.75,D37&gt;=0.75),5.333,IF(AND(H37&gt;=16.284,D37&gt;=1.55,B37&gt;=2.75,D37&gt;=0.75),6.6,IF(AND(H37&gt;=14.144,B37&gt;=3.15,H37&gt;=5.748,A37&lt;5.05,D37&lt;0.75),1.3,IF(AND(A37&lt;5.45,G37&lt;0.801,D37&lt;0.25,A37&gt;=5.05,D37&lt;0.75),1.5,IF(AND(A37&gt;=5.45,G37&lt;0.801,D37&lt;0.25,A37&gt;=5.05,D37&lt;0.75),1.34,IF(AND(B37&lt;3.75,D37&lt;0.45,D37&gt;=0.25,A37&gt;=5.05,D37&lt;0.75),1.467,IF(AND(B37&gt;=3.75,D37&lt;0.45,D37&gt;=0.25,A37&gt;=5.05,D37&lt;0.75),1.767,IF(AND(G37&gt;=0.896,B37&gt;=2.35,F37&lt;2.5,B37&lt;2.75,D37&gt;=0.75),4.9,IF(AND(H37&lt;15.504,D37&lt;1.35,D37&lt;1.55,B37&gt;=2.75,D37&gt;=0.75),4.2,IF(AND(H37&gt;=15.504,D37&lt;1.35,D37&lt;1.55,B37&gt;=2.75,D37&gt;=0.75),4.6,IF(AND(H37&lt;9.767,D37&gt;=1.35,D37&lt;1.55,B37&gt;=2.75,D37&gt;=0.75),5.1,IF(AND(A37&lt;4.5,H37&lt;14.144,B37&gt;=3.15,H37&gt;=5.748,A37&lt;5.05,D37&lt;0.75),1.3,IF(AND(A37&gt;=4.5,H37&lt;14.144,B37&gt;=3.15,H37&gt;=5.748,A37&lt;5.05,D37&lt;0.75),1.4,IF(AND(D37&gt;=1.15,G37&lt;0.896,B37&gt;=2.35,F37&lt;2.5,B37&lt;2.75,D37&gt;=0.75),4.04,IF(AND(B37&lt;2.9,H37&gt;=9.767,D37&gt;=1.35,D37&lt;1.55,B37&gt;=2.75,D37&gt;=0.75),4.8,IF(AND(D37&lt;1.7,A37&gt;=7.05,H37&lt;16.284,D37&gt;=1.55,B37&gt;=2.75,D37&gt;=0.75),5.8,IF(AND(D37&gt;=1.7,A37&gt;=7.05,H37&lt;16.284,D37&gt;=1.55,B37&gt;=2.75,D37&gt;=0.75),6.3,IF(AND(B37&lt;2.45,D37&lt;1.15,G37&lt;0.896,B37&gt;=2.35,F37&lt;2.5,B37&lt;2.75,D37&gt;=0.75),3.767,IF(AND(B37&gt;=2.45,D37&lt;1.15,G37&lt;0.896,B37&gt;=2.35,F37&lt;2.5,B37&lt;2.75,D37&gt;=0.75),3.167,IF(AND(B37&gt;=3.15,B37&gt;=2.9,H37&gt;=9.767,D37&gt;=1.35,D37&lt;1.55,B37&gt;=2.75,D37&gt;=0.75),4.7,IF(AND(D37&lt;1.9,D37&lt;2.05,A37&lt;7.05,H37&lt;16.284,D37&gt;=1.55,B37&gt;=2.75,D37&gt;=0.75),4.82,IF(AND(D37&gt;=1.9,D37&lt;2.05,A37&lt;7.05,H37&lt;16.284,D37&gt;=1.55,B37&gt;=2.75,D37&gt;=0.75),5.067,IF(AND(H37&lt;12.721,B37&lt;3.15,B37&gt;=2.9,H37&gt;=9.767,D37&gt;=1.35,D37&lt;1.55,B37&gt;=2.75,D37&gt;=0.75),4.5,IF(AND(H37&gt;=12.721,B37&lt;3.15,B37&gt;=2.9,H37&gt;=9.767,D37&gt;=1.35,D37&lt;1.55,B37&gt;=2.75,D37&gt;=0.75),4.433,IF(AND(H37&lt;9.525,G37&lt;0.364,D37&gt;=2.05,A37&lt;7.05,H37&lt;16.284,D37&gt;=1.55,B37&gt;=2.75,D37&gt;=0.75),5.1,IF(AND(A37&lt;6.25,G37&gt;=0.364,D37&gt;=2.05,A37&lt;7.05,H37&lt;16.284,D37&gt;=1.55,B37&gt;=2.75,D37&gt;=0.75),5.4,IF(AND(H37&lt;10.898,H37&gt;=9.525,G37&lt;0.364,D37&gt;=2.05,A37&lt;7.05,H37&lt;16.284,D37&gt;=1.55,B37&gt;=2.75,D37&gt;=0.75),5.6,IF(AND(H37&lt;8.711,A37&gt;=6.25,G37&gt;=0.364,D37&gt;=2.05,A37&lt;7.05,H37&lt;16.284,D37&gt;=1.55,B37&gt;=2.75,D37&gt;=0.75),5.7,IF(AND(H37&gt;=8.711,A37&gt;=6.25,G37&gt;=0.364,D37&gt;=2.05,A37&lt;7.05,H37&lt;16.284,D37&gt;=1.55,B37&gt;=2.75,D37&gt;=0.75),5.84,IF(AND(D37&lt;2.2,H37&gt;=10.898,H37&gt;=9.525,G37&lt;0.364,D37&gt;=2.05,A37&lt;7.05,H37&lt;16.284,D37&gt;=1.55,B37&gt;=2.75,D37&gt;=0.75),5.4,IF(AND(D37&gt;=2.2,H37&gt;=10.898,H37&gt;=9.525,G37&lt;0.364,D37&gt;=2.05,A37&lt;7.05,H37&lt;16.284,D37&gt;=1.55,B37&gt;=2.75,D37&gt;=0.75),5.3,"shouldnthappen")))))))))))))))))))))))))))))))))))))</f>
        <v>1.475</v>
      </c>
      <c r="W37" s="1" t="n">
        <f aca="false">IF(AND(H37&lt;6.926,D37&gt;=0.35,D37&lt;0.8),1.9,IF(AND(H37&gt;=6.926,D37&gt;=0.35,D37&lt;0.8),1.533,IF(AND(H37&lt;13.492,A37&lt;4.75,D37&lt;0.35,D37&lt;0.8),1.1,IF(AND(H37&gt;=13.492,A37&lt;4.75,D37&lt;0.35,D37&lt;0.8),1.375,IF(AND(B37&lt;2.75,A37&gt;=5.85,F37&lt;2.5,D37&gt;=0.8),4.833,IF(AND(B37&lt;3.3,A37&gt;=7.05,F37&gt;=2.5,D37&gt;=0.8),5.8,IF(AND(B37&gt;=3.3,A37&gt;=7.05,F37&gt;=2.5,D37&gt;=0.8),6.325,IF(AND(D37&gt;=0.25,A37&lt;5.05,A37&gt;=4.75,D37&lt;0.35,D37&lt;0.8),1.3,IF(AND(B37&lt;3.6,A37&gt;=5.05,A37&gt;=4.75,D37&lt;0.35,D37&lt;0.8),1.4,IF(AND(H37&lt;10.194,G37&lt;0.412,A37&lt;5.85,F37&lt;2.5,D37&gt;=0.8),4.133,IF(AND(H37&gt;=10.194,G37&lt;0.412,A37&lt;5.85,F37&lt;2.5,D37&gt;=0.8),4.5,IF(AND(A37&lt;5.35,G37&gt;=0.412,A37&lt;5.85,F37&lt;2.5,D37&gt;=0.8),3.15,IF(AND(A37&lt;6.2,B37&gt;=2.75,A37&gt;=5.85,F37&lt;2.5,D37&gt;=0.8),4.3,IF(AND(H37&lt;5.767,A37&lt;6.2,A37&lt;7.05,F37&gt;=2.5,D37&gt;=0.8),4.5,IF(AND(G37&gt;=0.861,A37&gt;=6.2,A37&lt;7.05,F37&gt;=2.5,D37&gt;=0.8),5.2,IF(AND(B37&lt;3.15,D37&lt;0.25,A37&lt;5.05,A37&gt;=4.75,D37&lt;0.35,D37&lt;0.8),1.55,IF(AND(A37&lt;5.45,B37&gt;=3.6,A37&gt;=5.05,A37&gt;=4.75,D37&lt;0.35,D37&lt;0.8),1.5,IF(AND(A37&gt;=5.45,B37&gt;=3.6,A37&gt;=5.05,A37&gt;=4.75,D37&lt;0.35,D37&lt;0.8),1.4,IF(AND(G37&gt;=0.772,A37&gt;=5.35,G37&gt;=0.412,A37&lt;5.85,F37&lt;2.5,D37&gt;=0.8),3.9,IF(AND(D37&gt;=1.45,A37&gt;=6.2,B37&gt;=2.75,A37&gt;=5.85,F37&lt;2.5,D37&gt;=0.8),4.775,IF(AND(G37&lt;0.5,H37&gt;=5.767,A37&lt;6.2,A37&lt;7.05,F37&gt;=2.5,D37&gt;=0.8),5.1,IF(AND(G37&gt;=0.5,H37&gt;=5.767,A37&lt;6.2,A37&lt;7.05,F37&gt;=2.5,D37&gt;=0.8),4.95,IF(AND(B37&gt;=3.25,G37&lt;0.861,A37&gt;=6.2,A37&lt;7.05,F37&gt;=2.5,D37&gt;=0.8),5.75,IF(AND(A37&lt;4.95,B37&gt;=3.15,D37&lt;0.25,A37&lt;5.05,A37&gt;=4.75,D37&lt;0.35,D37&lt;0.8),1.4,IF(AND(A37&lt;5.65,G37&lt;0.772,A37&gt;=5.35,G37&gt;=0.412,A37&lt;5.85,F37&lt;2.5,D37&gt;=0.8),3.6,IF(AND(A37&gt;=5.65,G37&lt;0.772,A37&gt;=5.35,G37&gt;=0.412,A37&lt;5.85,F37&lt;2.5,D37&gt;=0.8),3.5,IF(AND(B37&gt;=3.15,D37&lt;1.45,A37&gt;=6.2,B37&gt;=2.75,A37&gt;=5.85,F37&lt;2.5,D37&gt;=0.8),4.7,IF(AND(A37&gt;=6.65,B37&lt;3.25,G37&lt;0.861,A37&gt;=6.2,A37&lt;7.05,F37&gt;=2.5,D37&gt;=0.8),5.567,IF(AND(H37&lt;9.499,A37&gt;=4.95,B37&gt;=3.15,D37&lt;0.25,A37&lt;5.05,A37&gt;=4.75,D37&lt;0.35,D37&lt;0.8),1.4,IF(AND(H37&gt;=9.499,A37&gt;=4.95,B37&gt;=3.15,D37&lt;0.25,A37&lt;5.05,A37&gt;=4.75,D37&lt;0.35,D37&lt;0.8),1.2,IF(AND(G37&lt;0.765,B37&lt;3.15,D37&lt;1.45,A37&gt;=6.2,B37&gt;=2.75,A37&gt;=5.85,F37&lt;2.5,D37&gt;=0.8),4.4,IF(AND(G37&gt;=0.765,B37&lt;3.15,D37&lt;1.45,A37&gt;=6.2,B37&gt;=2.75,A37&gt;=5.85,F37&lt;2.5,D37&gt;=0.8),4.6,IF(AND(H37&lt;10.667,A37&lt;6.65,B37&lt;3.25,G37&lt;0.861,A37&gt;=6.2,A37&lt;7.05,F37&gt;=2.5,D37&gt;=0.8),5.167,IF(AND(G37&lt;0.627,H37&gt;=10.667,A37&lt;6.65,B37&lt;3.25,G37&lt;0.861,A37&gt;=6.2,A37&lt;7.05,F37&gt;=2.5,D37&gt;=0.8),5.64,IF(AND(G37&gt;=0.627,H37&gt;=10.667,A37&lt;6.65,B37&lt;3.25,G37&lt;0.861,A37&gt;=6.2,A37&lt;7.05,F37&gt;=2.5,D37&gt;=0.8),5.1,"shouldnthappen")))))))))))))))))))))))))))))))))))</f>
        <v>1.55</v>
      </c>
      <c r="X37" s="1" t="n">
        <f aca="false">IF(AND(B37&lt;3.05,H37&lt;6.697,A37&lt;5.45),4.1,IF(AND(B37&gt;=3.05,H37&lt;6.697,A37&lt;5.45),1.48,IF(AND(D37&lt;0.7,A37&lt;5.9,A37&gt;=5.45),1.4,IF(AND(A37&lt;4.35,B37&lt;3.3,H37&gt;=6.697,A37&lt;5.45),1.1,IF(AND(G37&lt;0.372,D37&gt;=0.7,A37&lt;5.9,A37&gt;=5.45),4.36,IF(AND(A37&gt;=4.9,A37&gt;=4.35,B37&lt;3.3,H37&gt;=6.697,A37&lt;5.45),1.6,IF(AND(H37&gt;=14.171,A37&lt;5.15,B37&gt;=3.3,H37&gt;=6.697,A37&lt;5.45),1.6,IF(AND(G37&lt;0.451,A37&gt;=5.15,B37&gt;=3.3,H37&gt;=6.697,A37&lt;5.45),1.367,IF(AND(G37&gt;=0.451,A37&gt;=5.15,B37&gt;=3.3,H37&gt;=6.697,A37&lt;5.45),1.5,IF(AND(G37&lt;0.332,D37&lt;1.45,F37&lt;2.5,A37&gt;=5.9,A37&gt;=5.45),4.35,IF(AND(A37&lt;6.15,D37&gt;=1.45,F37&lt;2.5,A37&gt;=5.9,A37&gt;=5.45),5.1,IF(AND(D37&gt;=2.4,G37&lt;0.432,F37&gt;=2.5,A37&gt;=5.9,A37&gt;=5.45),5.78,IF(AND(A37&lt;6.15,G37&gt;=0.432,F37&gt;=2.5,A37&gt;=5.9,A37&gt;=5.45),4.9,IF(AND(B37&lt;3.1,A37&lt;4.9,A37&gt;=4.35,B37&lt;3.3,H37&gt;=6.697,A37&lt;5.45),1.4,IF(AND(B37&gt;=3.1,A37&lt;4.9,A37&gt;=4.35,B37&lt;3.3,H37&gt;=6.697,A37&lt;5.45),1.3,IF(AND(G37&lt;0.343,H37&lt;14.171,A37&lt;5.15,B37&gt;=3.3,H37&gt;=6.697,A37&lt;5.45),1.433,IF(AND(G37&gt;=0.343,H37&lt;14.171,A37&lt;5.15,B37&gt;=3.3,H37&gt;=6.697,A37&lt;5.45),1.525,IF(AND(D37&lt;1.05,B37&lt;2.55,G37&gt;=0.372,D37&gt;=0.7,A37&lt;5.9,A37&gt;=5.45),3.7,IF(AND(H37&lt;10.596,B37&gt;=2.55,G37&gt;=0.372,D37&gt;=0.7,A37&lt;5.9,A37&gt;=5.45),3.525,IF(AND(H37&gt;=10.596,B37&gt;=2.55,G37&gt;=0.372,D37&gt;=0.7,A37&lt;5.9,A37&gt;=5.45),3.9,IF(AND(H37&lt;14.314,G37&gt;=0.332,D37&lt;1.45,F37&lt;2.5,A37&gt;=5.9,A37&gt;=5.45),4.4,IF(AND(H37&gt;=14.314,G37&gt;=0.332,D37&lt;1.45,F37&lt;2.5,A37&gt;=5.9,A37&gt;=5.45),4.7,IF(AND(H37&lt;13.906,A37&gt;=6.15,D37&gt;=1.45,F37&lt;2.5,A37&gt;=5.9,A37&gt;=5.45),4.675,IF(AND(H37&gt;=13.906,A37&gt;=6.15,D37&gt;=1.45,F37&lt;2.5,A37&gt;=5.9,A37&gt;=5.45),4.9,IF(AND(G37&lt;0.093,D37&lt;2.4,G37&lt;0.432,F37&gt;=2.5,A37&gt;=5.9,A37&gt;=5.45),5.6,IF(AND(B37&lt;2.95,A37&gt;=6.15,G37&gt;=0.432,F37&gt;=2.5,A37&gt;=5.9,A37&gt;=5.45),5.86,IF(AND(A37&lt;5.55,D37&gt;=1.05,B37&lt;2.55,G37&gt;=0.372,D37&gt;=0.7,A37&lt;5.9,A37&gt;=5.45),4,IF(AND(A37&gt;=5.55,D37&gt;=1.05,B37&lt;2.55,G37&gt;=0.372,D37&gt;=0.7,A37&lt;5.9,A37&gt;=5.45),3.9,IF(AND(D37&lt;1.7,G37&gt;=0.093,D37&lt;2.4,G37&lt;0.432,F37&gt;=2.5,A37&gt;=5.9,A37&gt;=5.45),5.05,IF(AND(G37&gt;=0.774,B37&gt;=2.95,A37&gt;=6.15,G37&gt;=0.432,F37&gt;=2.5,A37&gt;=5.9,A37&gt;=5.45),5.3,IF(AND(G37&gt;=0.312,D37&gt;=1.7,G37&gt;=0.093,D37&lt;2.4,G37&lt;0.432,F37&gt;=2.5,A37&gt;=5.9,A37&gt;=5.45),5.4,IF(AND(D37&lt;2.45,G37&lt;0.774,B37&gt;=2.95,A37&gt;=6.15,G37&gt;=0.432,F37&gt;=2.5,A37&gt;=5.9,A37&gt;=5.45),5.66,IF(AND(D37&gt;=2.45,G37&lt;0.774,B37&gt;=2.95,A37&gt;=6.15,G37&gt;=0.432,F37&gt;=2.5,A37&gt;=5.9,A37&gt;=5.45),6,IF(AND(G37&gt;=0.301,G37&lt;0.312,D37&gt;=1.7,G37&gt;=0.093,D37&lt;2.4,G37&lt;0.432,F37&gt;=2.5,A37&gt;=5.9,A37&gt;=5.45),5.1,IF(AND(A37&lt;6.45,G37&lt;0.301,G37&lt;0.312,D37&gt;=1.7,G37&gt;=0.093,D37&lt;2.4,G37&lt;0.432,F37&gt;=2.5,A37&gt;=5.9,A37&gt;=5.45),5.3,IF(AND(A37&gt;=6.45,G37&lt;0.301,G37&lt;0.312,D37&gt;=1.7,G37&gt;=0.093,D37&lt;2.4,G37&lt;0.432,F37&gt;=2.5,A37&gt;=5.9,A37&gt;=5.45),5.2,"shouldnthappen"))))))))))))))))))))))))))))))))))))</f>
        <v>1.6</v>
      </c>
      <c r="Y37" s="1" t="n">
        <f aca="false">IF(AND(H37&lt;6.51,F37&lt;1.5),1.8,IF(AND(H37&gt;=16.674,F37&gt;=1.5),6.533,IF(AND(D37&gt;=0.45,H37&gt;=6.51,F37&lt;1.5),1.667,IF(AND(H37&gt;=13.805,G37&lt;0.154,H37&lt;16.674,F37&gt;=1.5),6.7,IF(AND(D37&lt;0.15,A37&lt;5.05,D37&lt;0.45,H37&gt;=6.51,F37&lt;1.5),1.4,IF(AND(H37&gt;=13.586,A37&gt;=5.05,D37&lt;0.45,H37&gt;=6.51,F37&lt;1.5),1.3,IF(AND(F37&lt;2.5,H37&lt;13.805,G37&lt;0.154,H37&lt;16.674,F37&gt;=1.5),4.6,IF(AND(H37&lt;8.929,D37&lt;1.35,G37&gt;=0.154,H37&lt;16.674,F37&gt;=1.5),3.64,IF(AND(G37&lt;0.05,H37&lt;13.586,A37&gt;=5.05,D37&lt;0.45,H37&gt;=6.51,F37&lt;1.5),1.4,IF(AND(G37&gt;=0.107,F37&gt;=2.5,H37&lt;13.805,G37&lt;0.154,H37&lt;16.674,F37&gt;=1.5),5.3,IF(AND(B37&gt;=2.75,H37&gt;=8.929,D37&lt;1.35,G37&gt;=0.154,H37&lt;16.674,F37&gt;=1.5),4.433,IF(AND(D37&gt;=1.55,F37&lt;2.5,D37&gt;=1.35,G37&gt;=0.154,H37&lt;16.674,F37&gt;=1.5),4.975,IF(AND(H37&lt;6.93,F37&gt;=2.5,D37&gt;=1.35,G37&gt;=0.154,H37&lt;16.674,F37&gt;=1.5),4.5,IF(AND(H37&lt;12.675,G37&lt;0.217,D37&gt;=0.15,A37&lt;5.05,D37&lt;0.45,H37&gt;=6.51,F37&lt;1.5),1.4,IF(AND(H37&gt;=12.675,G37&lt;0.217,D37&gt;=0.15,A37&lt;5.05,D37&lt;0.45,H37&gt;=6.51,F37&lt;1.5),1.5,IF(AND(A37&lt;4.65,G37&gt;=0.217,D37&gt;=0.15,A37&lt;5.05,D37&lt;0.45,H37&gt;=6.51,F37&lt;1.5),1.35,IF(AND(D37&lt;0.25,G37&gt;=0.05,H37&lt;13.586,A37&gt;=5.05,D37&lt;0.45,H37&gt;=6.51,F37&lt;1.5),1.467,IF(AND(D37&gt;=0.25,G37&gt;=0.05,H37&lt;13.586,A37&gt;=5.05,D37&lt;0.45,H37&gt;=6.51,F37&lt;1.5),1.5,IF(AND(H37&lt;9.15,G37&lt;0.107,F37&gt;=2.5,H37&lt;13.805,G37&lt;0.154,H37&lt;16.674,F37&gt;=1.5),5.7,IF(AND(H37&gt;=9.15,G37&lt;0.107,F37&gt;=2.5,H37&lt;13.805,G37&lt;0.154,H37&lt;16.674,F37&gt;=1.5),5.6,IF(AND(G37&lt;0.404,B37&lt;2.75,H37&gt;=8.929,D37&lt;1.35,G37&gt;=0.154,H37&lt;16.674,F37&gt;=1.5),4.15,IF(AND(G37&gt;=0.404,B37&lt;2.75,H37&gt;=8.929,D37&lt;1.35,G37&gt;=0.154,H37&lt;16.674,F37&gt;=1.5),3.9,IF(AND(A37&gt;=6.75,D37&lt;1.55,F37&lt;2.5,D37&gt;=1.35,G37&gt;=0.154,H37&lt;16.674,F37&gt;=1.5),4.82,IF(AND(D37&lt;0.25,A37&gt;=4.65,G37&gt;=0.217,D37&gt;=0.15,A37&lt;5.05,D37&lt;0.45,H37&gt;=6.51,F37&lt;1.5),1.325,IF(AND(D37&gt;=0.25,A37&gt;=4.65,G37&gt;=0.217,D37&gt;=0.15,A37&lt;5.05,D37&lt;0.45,H37&gt;=6.51,F37&lt;1.5),1.3,IF(AND(A37&lt;6.55,A37&lt;6.75,D37&lt;1.55,F37&lt;2.5,D37&gt;=1.35,G37&gt;=0.154,H37&lt;16.674,F37&gt;=1.5),4.575,IF(AND(A37&gt;=6.55,A37&lt;6.75,D37&lt;1.55,F37&lt;2.5,D37&gt;=1.35,G37&gt;=0.154,H37&lt;16.674,F37&gt;=1.5),4.4,IF(AND(B37&lt;2.9,D37&lt;2.05,H37&gt;=6.93,F37&gt;=2.5,D37&gt;=1.35,G37&gt;=0.154,H37&lt;16.674,F37&gt;=1.5),5.05,IF(AND(H37&lt;8.884,D37&gt;=2.05,H37&gt;=6.93,F37&gt;=2.5,D37&gt;=1.35,G37&gt;=0.154,H37&lt;16.674,F37&gt;=1.5),5.1,IF(AND(H37&lt;13.711,B37&gt;=2.9,D37&lt;2.05,H37&gt;=6.93,F37&gt;=2.5,D37&gt;=1.35,G37&gt;=0.154,H37&lt;16.674,F37&gt;=1.5),5,IF(AND(H37&gt;=13.711,B37&gt;=2.9,D37&lt;2.05,H37&gt;=6.93,F37&gt;=2.5,D37&gt;=1.35,G37&gt;=0.154,H37&lt;16.674,F37&gt;=1.5),5.8,IF(AND(B37&lt;3.15,H37&gt;=8.884,D37&gt;=2.05,H37&gt;=6.93,F37&gt;=2.5,D37&gt;=1.35,G37&gt;=0.154,H37&lt;16.674,F37&gt;=1.5),5.56,IF(AND(B37&gt;=3.15,H37&gt;=8.884,D37&gt;=2.05,H37&gt;=6.93,F37&gt;=2.5,D37&gt;=1.35,G37&gt;=0.154,H37&lt;16.674,F37&gt;=1.5),5.9,"shouldnthappen")))))))))))))))))))))))))))))))))</f>
        <v>1.325</v>
      </c>
      <c r="Z37" s="1" t="n">
        <f aca="false">IF(AND(F37&gt;=2,B37&gt;=3.35),5.6,IF(AND(A37&lt;6.65,H37&gt;=15.076,B37&lt;3.35),4.8,IF(AND(A37&gt;=6.65,H37&gt;=15.076,B37&lt;3.35),6.15,IF(AND(H37&lt;6.542,F37&lt;2,B37&gt;=3.35),1.767,IF(AND(G37&gt;=0.653,D37&lt;0.75,H37&lt;15.076,B37&lt;3.35),1.55,IF(AND(D37&lt;0.15,G37&lt;0.653,D37&lt;0.75,H37&lt;15.076,B37&lt;3.35),1.1,IF(AND(G37&lt;0.356,A37&lt;5.05,H37&gt;=6.542,F37&lt;2,B37&gt;=3.35),1.4,IF(AND(G37&gt;=0.356,A37&lt;5.05,H37&gt;=6.542,F37&lt;2,B37&gt;=3.35),1.3,IF(AND(G37&gt;=0.566,A37&gt;=5.05,H37&gt;=6.542,F37&lt;2,B37&gt;=3.35),1.6,IF(AND(B37&gt;=3.1,D37&gt;=0.15,G37&lt;0.653,D37&lt;0.75,H37&lt;15.076,B37&lt;3.35),1.367,IF(AND(B37&gt;=2.65,D37&lt;1.45,B37&lt;2.75,D37&gt;=0.75,H37&lt;15.076,B37&lt;3.35),3.96,IF(AND(G37&lt;0.352,D37&gt;=1.45,B37&lt;2.75,D37&gt;=0.75,H37&lt;15.076,B37&lt;3.35),4.5,IF(AND(D37&gt;=1.35,A37&lt;6.2,B37&gt;=2.75,D37&gt;=0.75,H37&lt;15.076,B37&lt;3.35),4.733,IF(AND(A37&lt;4.7,B37&lt;3.1,D37&gt;=0.15,G37&lt;0.653,D37&lt;0.75,H37&lt;15.076,B37&lt;3.35),1.36,IF(AND(A37&gt;=4.7,B37&lt;3.1,D37&gt;=0.15,G37&lt;0.653,D37&lt;0.75,H37&lt;15.076,B37&lt;3.35),1.6,IF(AND(A37&lt;5.2,B37&lt;2.65,D37&lt;1.45,B37&lt;2.75,D37&gt;=0.75,H37&lt;15.076,B37&lt;3.35),3.3,IF(AND(A37&lt;6.5,G37&gt;=0.352,D37&gt;=1.45,B37&lt;2.75,D37&gt;=0.75,H37&lt;15.076,B37&lt;3.35),5,IF(AND(A37&gt;=6.5,G37&gt;=0.352,D37&gt;=1.45,B37&lt;2.75,D37&gt;=0.75,H37&lt;15.076,B37&lt;3.35),5.8,IF(AND(H37&lt;8.486,D37&lt;1.35,A37&lt;6.2,B37&gt;=2.75,D37&gt;=0.75,H37&lt;15.076,B37&lt;3.35),3.975,IF(AND(G37&lt;0.187,F37&lt;2.5,A37&gt;=6.2,B37&gt;=2.75,D37&gt;=0.75,H37&lt;15.076,B37&lt;3.35),5,IF(AND(G37&gt;=0.187,F37&lt;2.5,A37&gt;=6.2,B37&gt;=2.75,D37&gt;=0.75,H37&lt;15.076,B37&lt;3.35),4.525,IF(AND(A37&gt;=7.25,F37&gt;=2.5,A37&gt;=6.2,B37&gt;=2.75,D37&gt;=0.75,H37&lt;15.076,B37&lt;3.35),6.5,IF(AND(G37&lt;0.185,B37&lt;3.6,G37&lt;0.566,A37&gt;=5.05,H37&gt;=6.542,F37&lt;2,B37&gt;=3.35),1.45,IF(AND(G37&gt;=0.185,B37&lt;3.6,G37&lt;0.566,A37&gt;=5.05,H37&gt;=6.542,F37&lt;2,B37&gt;=3.35),1.34,IF(AND(G37&lt;0.13,B37&gt;=3.6,G37&lt;0.566,A37&gt;=5.05,H37&gt;=6.542,F37&lt;2,B37&gt;=3.35),1.45,IF(AND(G37&gt;=0.13,B37&gt;=3.6,G37&lt;0.566,A37&gt;=5.05,H37&gt;=6.542,F37&lt;2,B37&gt;=3.35),1.5,IF(AND(D37&lt;1.05,A37&gt;=5.2,B37&lt;2.65,D37&lt;1.45,B37&lt;2.75,D37&gt;=0.75,H37&lt;15.076,B37&lt;3.35),3.5,IF(AND(D37&gt;=1.05,A37&gt;=5.2,B37&lt;2.65,D37&lt;1.45,B37&lt;2.75,D37&gt;=0.75,H37&lt;15.076,B37&lt;3.35),3.94,IF(AND(H37&lt;10.983,H37&gt;=8.486,D37&lt;1.35,A37&lt;6.2,B37&gt;=2.75,D37&gt;=0.75,H37&lt;15.076,B37&lt;3.35),4.38,IF(AND(H37&gt;=10.983,H37&gt;=8.486,D37&lt;1.35,A37&lt;6.2,B37&gt;=2.75,D37&gt;=0.75,H37&lt;15.076,B37&lt;3.35),4.1,IF(AND(B37&gt;=3.25,A37&lt;7.25,F37&gt;=2.5,A37&gt;=6.2,B37&gt;=2.75,D37&gt;=0.75,H37&lt;15.076,B37&lt;3.35),5.7,IF(AND(B37&lt;2.95,B37&lt;3.25,A37&lt;7.25,F37&gt;=2.5,A37&gt;=6.2,B37&gt;=2.75,D37&gt;=0.75,H37&lt;15.076,B37&lt;3.35),5.6,IF(AND(H37&gt;=13.711,B37&gt;=2.95,B37&lt;3.25,A37&lt;7.25,F37&gt;=2.5,A37&gt;=6.2,B37&gt;=2.75,D37&gt;=0.75,H37&lt;15.076,B37&lt;3.35),5.8,IF(AND(A37&gt;=6.8,H37&lt;13.711,B37&gt;=2.95,B37&lt;3.25,A37&lt;7.25,F37&gt;=2.5,A37&gt;=6.2,B37&gt;=2.75,D37&gt;=0.75,H37&lt;15.076,B37&lt;3.35),5.1,IF(AND(H37&lt;12.921,A37&lt;6.8,H37&lt;13.711,B37&gt;=2.95,B37&lt;3.25,A37&lt;7.25,F37&gt;=2.5,A37&gt;=6.2,B37&gt;=2.75,D37&gt;=0.75,H37&lt;15.076,B37&lt;3.35),5.34,IF(AND(H37&gt;=12.921,A37&lt;6.8,H37&lt;13.711,B37&gt;=2.95,B37&lt;3.25,A37&lt;7.25,F37&gt;=2.5,A37&gt;=6.2,B37&gt;=2.75,D37&gt;=0.75,H37&lt;15.076,B37&lt;3.35),5.133,"shouldnthappen"))))))))))))))))))))))))))))))))))))</f>
        <v>1.55</v>
      </c>
      <c r="AA37" s="1" t="n">
        <f aca="false">IF(AND(D37&gt;=0.45,A37&lt;5.05,D37&lt;0.8),1.6,IF(AND(D37&gt;=0.45,A37&gt;=5.05,D37&lt;0.8),1.7,IF(AND(H37&gt;=16.244,F37&gt;=2.5,D37&gt;=0.8),6.533,IF(AND(A37&lt;4.35,D37&lt;0.45,A37&lt;5.05,D37&lt;0.8),1.1,IF(AND(H37&gt;=14.877,D37&lt;0.45,A37&gt;=5.05,D37&lt;0.8),1.3,IF(AND(D37&gt;=1.4,A37&lt;5.65,F37&lt;2.5,D37&gt;=0.8),4.5,IF(AND(A37&gt;=7.25,H37&lt;16.244,F37&gt;=2.5,D37&gt;=0.8),6.5,IF(AND(A37&gt;=4.75,A37&gt;=4.35,D37&lt;0.45,A37&lt;5.05,D37&lt;0.8),1.35,IF(AND(A37&lt;5.3,D37&lt;1.4,A37&lt;5.65,F37&lt;2.5,D37&gt;=0.8),3.1,IF(AND(A37&gt;=6.8,A37&gt;=6.55,A37&gt;=5.65,F37&lt;2.5,D37&gt;=0.8),4.9,IF(AND(H37&lt;5.767,A37&lt;7.25,H37&lt;16.244,F37&gt;=2.5,D37&gt;=0.8),4.5,IF(AND(G37&gt;=0.522,A37&lt;4.75,A37&gt;=4.35,D37&lt;0.45,A37&lt;5.05,D37&lt;0.8),1.2,IF(AND(G37&gt;=0.948,D37&lt;0.35,H37&lt;14.877,D37&lt;0.45,A37&gt;=5.05,D37&lt;0.8),1.7,IF(AND(H37&lt;13.089,D37&gt;=0.35,H37&lt;14.877,D37&lt;0.45,A37&gt;=5.05,D37&lt;0.8),1.5,IF(AND(H37&gt;=13.089,D37&gt;=0.35,H37&lt;14.877,D37&lt;0.45,A37&gt;=5.05,D37&lt;0.8),1.3,IF(AND(B37&gt;=2.95,A37&gt;=5.3,D37&lt;1.4,A37&lt;5.65,F37&lt;2.5,D37&gt;=0.8),4.1,IF(AND(H37&lt;9.181,A37&lt;6.05,A37&lt;6.55,A37&gt;=5.65,F37&lt;2.5,D37&gt;=0.8),5.1,IF(AND(H37&gt;=9.181,A37&lt;6.05,A37&lt;6.55,A37&gt;=5.65,F37&lt;2.5,D37&gt;=0.8),4.3,IF(AND(G37&gt;=0.867,A37&gt;=6.05,A37&lt;6.55,A37&gt;=5.65,F37&lt;2.5,D37&gt;=0.8),4.9,IF(AND(B37&lt;3.05,A37&lt;6.8,A37&gt;=6.55,A37&gt;=5.65,F37&lt;2.5,D37&gt;=0.8),5,IF(AND(B37&gt;=3.05,A37&lt;6.8,A37&gt;=6.55,A37&gt;=5.65,F37&lt;2.5,D37&gt;=0.8),4.55,IF(AND(H37&gt;=14.144,G37&lt;0.522,A37&lt;4.75,A37&gt;=4.35,D37&lt;0.45,A37&lt;5.05,D37&lt;0.8),1.3,IF(AND(B37&lt;2.7,B37&lt;2.95,A37&gt;=5.3,D37&lt;1.4,A37&lt;5.65,F37&lt;2.5,D37&gt;=0.8),3.78,IF(AND(B37&gt;=2.7,B37&lt;2.95,A37&gt;=5.3,D37&lt;1.4,A37&lt;5.65,F37&lt;2.5,D37&gt;=0.8),3.6,IF(AND(G37&lt;0.638,G37&lt;0.867,A37&gt;=6.05,A37&lt;6.55,A37&gt;=5.65,F37&lt;2.5,D37&gt;=0.8),4.433,IF(AND(G37&gt;=0.638,G37&lt;0.867,A37&gt;=6.05,A37&lt;6.55,A37&gt;=5.65,F37&lt;2.5,D37&gt;=0.8),4,IF(AND(A37&lt;6.35,H37&lt;11.146,H37&gt;=5.767,A37&lt;7.25,H37&lt;16.244,F37&gt;=2.5,D37&gt;=0.8),5.1,IF(AND(A37&lt;4.5,H37&lt;14.144,G37&lt;0.522,A37&lt;4.75,A37&gt;=4.35,D37&lt;0.45,A37&lt;5.05,D37&lt;0.8),1.35,IF(AND(A37&gt;=4.5,H37&lt;14.144,G37&lt;0.522,A37&lt;4.75,A37&gt;=4.35,D37&lt;0.45,A37&lt;5.05,D37&lt;0.8),1.4,IF(AND(A37&lt;5.15,B37&lt;3.75,G37&lt;0.948,D37&lt;0.35,H37&lt;14.877,D37&lt;0.45,A37&gt;=5.05,D37&lt;0.8),1.4,IF(AND(A37&gt;=5.15,B37&lt;3.75,G37&lt;0.948,D37&lt;0.35,H37&lt;14.877,D37&lt;0.45,A37&gt;=5.05,D37&lt;0.8),1.5,IF(AND(G37&lt;0.112,B37&gt;=3.75,G37&lt;0.948,D37&lt;0.35,H37&lt;14.877,D37&lt;0.45,A37&gt;=5.05,D37&lt;0.8),1.5,IF(AND(G37&gt;=0.112,B37&gt;=3.75,G37&lt;0.948,D37&lt;0.35,H37&lt;14.877,D37&lt;0.45,A37&gt;=5.05,D37&lt;0.8),1.6,IF(AND(G37&lt;0.075,A37&gt;=6.35,H37&lt;11.146,H37&gt;=5.767,A37&lt;7.25,H37&lt;16.244,F37&gt;=2.5,D37&gt;=0.8),5.5,IF(AND(G37&gt;=0.075,A37&gt;=6.35,H37&lt;11.146,H37&gt;=5.767,A37&lt;7.25,H37&lt;16.244,F37&gt;=2.5,D37&gt;=0.8),5.24,IF(AND(B37&lt;2.95,D37&lt;1.9,H37&gt;=11.146,H37&gt;=5.767,A37&lt;7.25,H37&lt;16.244,F37&gt;=2.5,D37&gt;=0.8),5.65,IF(AND(B37&gt;=2.95,D37&lt;1.9,H37&gt;=11.146,H37&gt;=5.767,A37&lt;7.25,H37&lt;16.244,F37&gt;=2.5,D37&gt;=0.8),5.8,IF(AND(H37&lt;13.42,D37&gt;=1.9,H37&gt;=11.146,H37&gt;=5.767,A37&lt;7.25,H37&lt;16.244,F37&gt;=2.5,D37&gt;=0.8),5.6,IF(AND(H37&gt;=13.42,D37&gt;=1.9,H37&gt;=11.146,H37&gt;=5.767,A37&lt;7.25,H37&lt;16.244,F37&gt;=2.5,D37&gt;=0.8),5.34,"shouldnthappen")))))))))))))))))))))))))))))))))))))))</f>
        <v>1.35</v>
      </c>
      <c r="AB37" s="1" t="n">
        <f aca="false">IF(AND(D37&gt;=0.35,F37&lt;1.5),1.5,IF(AND(F37&lt;2.5,D37&gt;=1.55,F37&gt;=1.5),4.85,IF(AND(H37&lt;8.308,D37&lt;0.15,D37&lt;0.35,F37&lt;1.5),1.5,IF(AND(H37&gt;=8.308,D37&lt;0.15,D37&lt;0.35,F37&lt;1.5),1.4,IF(AND(H37&lt;5.523,D37&gt;=0.15,D37&lt;0.35,F37&lt;1.5),1,IF(AND(G37&lt;0.572,H37&lt;10.688,D37&lt;1.55,F37&gt;=1.5),3.75,IF(AND(B37&gt;=3.5,F37&gt;=2.5,D37&gt;=1.55,F37&gt;=1.5),6.3,IF(AND(A37&gt;=5.65,G37&gt;=0.572,H37&lt;10.688,D37&lt;1.55,F37&gt;=1.5),4.45,IF(AND(B37&gt;=2.85,A37&lt;6.15,H37&gt;=10.688,D37&lt;1.55,F37&gt;=1.5),4.35,IF(AND(H37&gt;=16.284,B37&lt;3.5,F37&gt;=2.5,D37&gt;=1.55,F37&gt;=1.5),6.6,IF(AND(G37&gt;=0.241,G37&lt;0.338,H37&gt;=5.523,D37&gt;=0.15,D37&lt;0.35,F37&lt;1.5),1.25,IF(AND(A37&lt;5.05,G37&gt;=0.338,H37&gt;=5.523,D37&gt;=0.15,D37&lt;0.35,F37&lt;1.5),1.35,IF(AND(B37&lt;2.7,A37&lt;5.65,G37&gt;=0.572,H37&lt;10.688,D37&lt;1.55,F37&gt;=1.5),4,IF(AND(B37&gt;=2.7,A37&lt;5.65,G37&gt;=0.572,H37&lt;10.688,D37&lt;1.55,F37&gt;=1.5),3.6,IF(AND(B37&lt;2.45,B37&lt;2.85,A37&lt;6.15,H37&gt;=10.688,D37&lt;1.55,F37&gt;=1.5),3.7,IF(AND(A37&lt;6.25,B37&lt;2.85,A37&gt;=6.15,H37&gt;=10.688,D37&lt;1.55,F37&gt;=1.5),4.5,IF(AND(A37&gt;=6.25,B37&lt;2.85,A37&gt;=6.15,H37&gt;=10.688,D37&lt;1.55,F37&gt;=1.5),4.86,IF(AND(D37&gt;=1.45,B37&gt;=2.85,A37&gt;=6.15,H37&gt;=10.688,D37&lt;1.55,F37&gt;=1.5),4.8,IF(AND(H37&lt;8.202,H37&lt;16.284,B37&lt;3.5,F37&gt;=2.5,D37&gt;=1.55,F37&gt;=1.5),5.7,IF(AND(A37&gt;=5.1,G37&lt;0.241,G37&lt;0.338,H37&gt;=5.523,D37&gt;=0.15,D37&lt;0.35,F37&lt;1.5),1.5,IF(AND(B37&gt;=3.75,A37&gt;=5.05,G37&gt;=0.338,H37&gt;=5.523,D37&gt;=0.15,D37&lt;0.35,F37&lt;1.5),1.6,IF(AND(A37&lt;5.7,B37&gt;=2.45,B37&lt;2.85,A37&lt;6.15,H37&gt;=10.688,D37&lt;1.55,F37&gt;=1.5),3.9,IF(AND(A37&gt;=5.7,B37&gt;=2.45,B37&lt;2.85,A37&lt;6.15,H37&gt;=10.688,D37&lt;1.55,F37&gt;=1.5),4.02,IF(AND(H37&lt;13.654,D37&lt;1.45,B37&gt;=2.85,A37&gt;=6.15,H37&gt;=10.688,D37&lt;1.55,F37&gt;=1.5),4.333,IF(AND(H37&gt;=13.654,D37&lt;1.45,B37&gt;=2.85,A37&gt;=6.15,H37&gt;=10.688,D37&lt;1.55,F37&gt;=1.5),4.54,IF(AND(A37&lt;6.15,H37&gt;=8.202,H37&lt;16.284,B37&lt;3.5,F37&gt;=2.5,D37&gt;=1.55,F37&gt;=1.5),5,IF(AND(H37&lt;13.924,A37&lt;5.1,G37&lt;0.241,G37&lt;0.338,H37&gt;=5.523,D37&gt;=0.15,D37&lt;0.35,F37&lt;1.5),1.4,IF(AND(H37&gt;=13.924,A37&lt;5.1,G37&lt;0.241,G37&lt;0.338,H37&gt;=5.523,D37&gt;=0.15,D37&lt;0.35,F37&lt;1.5),1.5,IF(AND(D37&lt;0.25,B37&lt;3.75,A37&gt;=5.05,G37&gt;=0.338,H37&gt;=5.523,D37&gt;=0.15,D37&lt;0.35,F37&lt;1.5),1.5,IF(AND(D37&gt;=0.25,B37&lt;3.75,A37&gt;=5.05,G37&gt;=0.338,H37&gt;=5.523,D37&gt;=0.15,D37&lt;0.35,F37&lt;1.5),1.4,IF(AND(H37&lt;8.884,B37&gt;=3.05,A37&gt;=6.15,H37&gt;=8.202,H37&lt;16.284,B37&lt;3.5,F37&gt;=2.5,D37&gt;=1.55,F37&gt;=1.5),5.1,IF(AND(A37&lt;6.45,G37&lt;0.368,B37&lt;3.05,A37&gt;=6.15,H37&gt;=8.202,H37&lt;16.284,B37&lt;3.5,F37&gt;=2.5,D37&gt;=1.55,F37&gt;=1.5),5.525,IF(AND(A37&gt;=6.45,G37&lt;0.368,B37&lt;3.05,A37&gt;=6.15,H37&gt;=8.202,H37&lt;16.284,B37&lt;3.5,F37&gt;=2.5,D37&gt;=1.55,F37&gt;=1.5),5.35,IF(AND(D37&lt;2.25,G37&gt;=0.368,B37&lt;3.05,A37&gt;=6.15,H37&gt;=8.202,H37&lt;16.284,B37&lt;3.5,F37&gt;=2.5,D37&gt;=1.55,F37&gt;=1.5),5.8,IF(AND(D37&gt;=2.25,G37&gt;=0.368,B37&lt;3.05,A37&gt;=6.15,H37&gt;=8.202,H37&lt;16.284,B37&lt;3.5,F37&gt;=2.5,D37&gt;=1.55,F37&gt;=1.5),5.2,IF(AND(H37&lt;10.257,H37&gt;=8.884,B37&gt;=3.05,A37&gt;=6.15,H37&gt;=8.202,H37&lt;16.284,B37&lt;3.5,F37&gt;=2.5,D37&gt;=1.55,F37&gt;=1.5),5.9,IF(AND(H37&gt;=10.257,H37&gt;=8.884,B37&gt;=3.05,A37&gt;=6.15,H37&gt;=8.202,H37&lt;16.284,B37&lt;3.5,F37&gt;=2.5,D37&gt;=1.55,F37&gt;=1.5),5.48,"shouldnthappen")))))))))))))))))))))))))))))))))))))</f>
        <v>1.35</v>
      </c>
      <c r="AC37" s="1" t="n">
        <f aca="false">IF(AND(H37&lt;5.748,A37&lt;5.05,D37&lt;0.8),1,IF(AND(B37&lt;3.35,A37&gt;=5.05,D37&lt;0.8),1.7,IF(AND(A37&lt;5.85,G37&lt;0.154,D37&gt;=0.8),4.5,IF(AND(D37&gt;=0.45,H37&gt;=5.748,A37&lt;5.05,D37&lt;0.8),1.6,IF(AND(G37&gt;=0.934,B37&gt;=3.35,A37&gt;=5.05,D37&lt;0.8),1.7,IF(AND(D37&lt;2.1,A37&gt;=5.85,G37&lt;0.154,D37&gt;=0.8),6.15,IF(AND(D37&gt;=2.1,A37&gt;=5.85,G37&lt;0.154,D37&gt;=0.8),5.5,IF(AND(A37&lt;6.1,D37&gt;=1.55,G37&gt;=0.154,D37&gt;=0.8),5,IF(AND(H37&gt;=14.379,G37&lt;0.934,B37&gt;=3.35,A37&gt;=5.05,D37&lt;0.8),1.58,IF(AND(G37&lt;0.379,A37&gt;=6.1,D37&gt;=1.55,G37&gt;=0.154,D37&gt;=0.8),5.42,IF(AND(H37&lt;13.924,G37&lt;0.227,D37&lt;0.45,H37&gt;=5.748,A37&lt;5.05,D37&lt;0.8),1.4,IF(AND(H37&gt;=13.924,G37&lt;0.227,D37&lt;0.45,H37&gt;=5.748,A37&lt;5.05,D37&lt;0.8),1.5,IF(AND(B37&lt;3.1,G37&gt;=0.227,D37&lt;0.45,H37&gt;=5.748,A37&lt;5.05,D37&lt;0.8),1.1,IF(AND(G37&lt;0.13,H37&lt;14.379,G37&lt;0.934,B37&gt;=3.35,A37&gt;=5.05,D37&lt;0.8),1.4,IF(AND(D37&lt;1.05,A37&lt;5.65,D37&lt;1.35,D37&lt;1.55,G37&gt;=0.154,D37&gt;=0.8),3.7,IF(AND(D37&lt;1.25,A37&gt;=5.65,D37&lt;1.35,D37&lt;1.55,G37&gt;=0.154,D37&gt;=0.8),4.06,IF(AND(D37&gt;=1.25,A37&gt;=5.65,D37&lt;1.35,D37&lt;1.55,G37&gt;=0.154,D37&gt;=0.8),4.425,IF(AND(H37&lt;13.654,D37&lt;1.45,D37&gt;=1.35,D37&lt;1.55,G37&gt;=0.154,D37&gt;=0.8),4.275,IF(AND(G37&lt;0.259,D37&gt;=1.45,D37&gt;=1.35,D37&lt;1.55,G37&gt;=0.154,D37&gt;=0.8),5.1,IF(AND(B37&lt;2.95,G37&gt;=0.379,A37&gt;=6.1,D37&gt;=1.55,G37&gt;=0.154,D37&gt;=0.8),6.3,IF(AND(B37&lt;3.25,B37&gt;=3.1,G37&gt;=0.227,D37&lt;0.45,H37&gt;=5.748,A37&lt;5.05,D37&lt;0.8),1.3,IF(AND(B37&gt;=3.25,B37&gt;=3.1,G37&gt;=0.227,D37&lt;0.45,H37&gt;=5.748,A37&lt;5.05,D37&lt;0.8),1.4,IF(AND(H37&gt;=13.372,G37&gt;=0.13,H37&lt;14.379,G37&lt;0.934,B37&gt;=3.35,A37&gt;=5.05,D37&lt;0.8),1.4,IF(AND(H37&lt;6.69,D37&gt;=1.05,A37&lt;5.65,D37&lt;1.35,D37&lt;1.55,G37&gt;=0.154,D37&gt;=0.8),4.033,IF(AND(H37&gt;=6.69,D37&gt;=1.05,A37&lt;5.65,D37&lt;1.35,D37&lt;1.55,G37&gt;=0.154,D37&gt;=0.8),3.88,IF(AND(B37&lt;2.85,H37&gt;=13.654,D37&lt;1.45,D37&gt;=1.35,D37&lt;1.55,G37&gt;=0.154,D37&gt;=0.8),4.8,IF(AND(B37&gt;=2.85,H37&gt;=13.654,D37&lt;1.45,D37&gt;=1.35,D37&lt;1.55,G37&gt;=0.154,D37&gt;=0.8),4.7,IF(AND(H37&lt;11.681,G37&gt;=0.259,D37&gt;=1.45,D37&gt;=1.35,D37&lt;1.55,G37&gt;=0.154,D37&gt;=0.8),4.85,IF(AND(H37&gt;=11.681,G37&gt;=0.259,D37&gt;=1.45,D37&gt;=1.35,D37&lt;1.55,G37&gt;=0.154,D37&gt;=0.8),4.633,IF(AND(A37&lt;6.25,B37&gt;=2.95,G37&gt;=0.379,A37&gt;=6.1,D37&gt;=1.55,G37&gt;=0.154,D37&gt;=0.8),5.4,IF(AND(D37&lt;0.3,H37&lt;13.372,G37&gt;=0.13,H37&lt;14.379,G37&lt;0.934,B37&gt;=3.35,A37&gt;=5.05,D37&lt;0.8),1.475,IF(AND(D37&gt;=0.3,H37&lt;13.372,G37&gt;=0.13,H37&lt;14.379,G37&lt;0.934,B37&gt;=3.35,A37&gt;=5.05,D37&lt;0.8),1.5,IF(AND(B37&lt;3.15,A37&gt;=6.25,B37&gt;=2.95,G37&gt;=0.379,A37&gt;=6.1,D37&gt;=1.55,G37&gt;=0.154,D37&gt;=0.8),5.7,IF(AND(B37&gt;=3.15,A37&gt;=6.25,B37&gt;=2.95,G37&gt;=0.379,A37&gt;=6.1,D37&gt;=1.55,G37&gt;=0.154,D37&gt;=0.8),5.933,"shouldnthappen"))))))))))))))))))))))))))))))))))</f>
        <v>1.3</v>
      </c>
      <c r="AD37" s="1" t="n">
        <f aca="false">IF(AND(H37&lt;6.621,A37&lt;4.95,D37&lt;0.8),1,IF(AND(H37&lt;14.144,H37&gt;=6.621,A37&lt;4.95,D37&lt;0.8),1.4,IF(AND(H37&gt;=14.144,H37&gt;=6.621,A37&lt;4.95,D37&lt;0.8),1.3,IF(AND(G37&lt;0.13,B37&gt;=3.85,A37&gt;=4.95,D37&lt;0.8),1.3,IF(AND(G37&gt;=0.13,B37&gt;=3.85,A37&gt;=4.95,D37&lt;0.8),1.425,IF(AND(A37&gt;=6.05,B37&lt;2.75,D37&lt;1.55,D37&gt;=0.8),4.9,IF(AND(A37&gt;=7.3,G37&lt;0.119,D37&gt;=1.55,D37&gt;=0.8),6.7,IF(AND(H37&lt;6.555,D37&lt;0.25,B37&lt;3.85,A37&gt;=4.95,D37&lt;0.8),1.7,IF(AND(B37&lt;3.4,D37&gt;=0.25,B37&lt;3.85,A37&gt;=4.95,D37&lt;0.8),1.7,IF(AND(B37&gt;=3.4,D37&gt;=0.25,B37&lt;3.85,A37&gt;=4.95,D37&lt;0.8),1.6,IF(AND(A37&lt;5.05,A37&lt;6.05,B37&lt;2.75,D37&lt;1.55,D37&gt;=0.8),3.3,IF(AND(B37&lt;2.85,D37&lt;1.35,B37&gt;=2.75,D37&lt;1.55,D37&gt;=0.8),4.5,IF(AND(H37&lt;12.206,D37&gt;=1.35,B37&gt;=2.75,D37&lt;1.55,D37&gt;=0.8),4.7,IF(AND(H37&gt;=12.206,D37&gt;=1.35,B37&gt;=2.75,D37&lt;1.55,D37&gt;=0.8),4.52,IF(AND(G37&lt;0.024,A37&lt;7.3,G37&lt;0.119,D37&gt;=1.55,D37&gt;=0.8),5.7,IF(AND(G37&gt;=0.024,A37&lt;7.3,G37&lt;0.119,D37&gt;=1.55,D37&gt;=0.8),5.6,IF(AND(F37&lt;2.5,G37&lt;0.417,G37&gt;=0.119,D37&gt;=1.55,D37&gt;=0.8),5.05,IF(AND(B37&lt;3.15,H37&gt;=6.555,D37&lt;0.25,B37&lt;3.85,A37&gt;=4.95,D37&lt;0.8),1.6,IF(AND(G37&lt;0.356,A37&gt;=5.05,A37&lt;6.05,B37&lt;2.75,D37&lt;1.55,D37&gt;=0.8),4.12,IF(AND(A37&lt;5.65,B37&gt;=2.85,D37&lt;1.35,B37&gt;=2.75,D37&lt;1.55,D37&gt;=0.8),3.6,IF(AND(B37&lt;3.15,F37&gt;=2.5,G37&lt;0.417,G37&gt;=0.119,D37&gt;=1.55,D37&gt;=0.8),5.18,IF(AND(B37&gt;=3.15,F37&gt;=2.5,G37&lt;0.417,G37&gt;=0.119,D37&gt;=1.55,D37&gt;=0.8),5.3,IF(AND(D37&lt;1.7,A37&lt;6.95,G37&gt;=0.417,G37&gt;=0.119,D37&gt;=1.55,D37&gt;=0.8),4.7,IF(AND(A37&lt;7.25,A37&gt;=6.95,G37&gt;=0.417,G37&gt;=0.119,D37&gt;=1.55,D37&gt;=0.8),5.8,IF(AND(A37&gt;=7.25,A37&gt;=6.95,G37&gt;=0.417,G37&gt;=0.119,D37&gt;=1.55,D37&gt;=0.8),6.333,IF(AND(H37&lt;8.594,B37&gt;=3.15,H37&gt;=6.555,D37&lt;0.25,B37&lt;3.85,A37&gt;=4.95,D37&lt;0.8),1.4,IF(AND(H37&gt;=8.594,B37&gt;=3.15,H37&gt;=6.555,D37&lt;0.25,B37&lt;3.85,A37&gt;=4.95,D37&lt;0.8),1.5,IF(AND(H37&gt;=11.218,G37&gt;=0.356,A37&gt;=5.05,A37&lt;6.05,B37&lt;2.75,D37&lt;1.55,D37&gt;=0.8),3.925,IF(AND(A37&gt;=6.5,A37&gt;=5.65,B37&gt;=2.85,D37&lt;1.35,B37&gt;=2.75,D37&lt;1.55,D37&gt;=0.8),4.6,IF(AND(H37&lt;8.602,H37&lt;11.218,G37&gt;=0.356,A37&gt;=5.05,A37&lt;6.05,B37&lt;2.75,D37&lt;1.55,D37&gt;=0.8),3.95,IF(AND(H37&gt;=8.602,H37&lt;11.218,G37&gt;=0.356,A37&gt;=5.05,A37&lt;6.05,B37&lt;2.75,D37&lt;1.55,D37&gt;=0.8),3.75,IF(AND(H37&lt;10.129,A37&lt;6.5,A37&gt;=5.65,B37&gt;=2.85,D37&lt;1.35,B37&gt;=2.75,D37&lt;1.55,D37&gt;=0.8),4.2,IF(AND(H37&gt;=10.129,A37&lt;6.5,A37&gt;=5.65,B37&gt;=2.85,D37&lt;1.35,B37&gt;=2.75,D37&lt;1.55,D37&gt;=0.8),4.267,IF(AND(D37&lt;2.2,B37&lt;3.05,D37&gt;=1.7,A37&lt;6.95,G37&gt;=0.417,G37&gt;=0.119,D37&gt;=1.55,D37&gt;=0.8),5.3,IF(AND(D37&gt;=2.2,B37&lt;3.05,D37&gt;=1.7,A37&lt;6.95,G37&gt;=0.417,G37&gt;=0.119,D37&gt;=1.55,D37&gt;=0.8),5.133,IF(AND(D37&lt;2.45,B37&gt;=3.05,D37&gt;=1.7,A37&lt;6.95,G37&gt;=0.417,G37&gt;=0.119,D37&gt;=1.55,D37&gt;=0.8),5.6,IF(AND(D37&gt;=2.45,B37&gt;=3.05,D37&gt;=1.7,A37&lt;6.95,G37&gt;=0.417,G37&gt;=0.119,D37&gt;=1.55,D37&gt;=0.8),6,"shouldnthappen")))))))))))))))))))))))))))))))))))))</f>
        <v>1.4</v>
      </c>
      <c r="AE37" s="1" t="n">
        <f aca="false">IF(AND(G37&lt;0.123,D37&gt;=0.25,D37&lt;0.75),1.3,IF(AND(H37&gt;=16.774,D37&gt;=1.75,D37&gt;=0.75),6.4,IF(AND(B37&lt;3.4,A37&lt;4.8,D37&lt;0.25,D37&lt;0.75),1.22,IF(AND(B37&gt;=3.4,A37&lt;4.8,D37&lt;0.25,D37&lt;0.75),1,IF(AND(A37&gt;=5.45,A37&gt;=4.8,D37&lt;0.25,D37&lt;0.75),1.367,IF(AND(H37&gt;=10.688,D37&lt;1.35,D37&lt;1.75,D37&gt;=0.75),4.2,IF(AND(A37&lt;5.3,D37&gt;=1.35,D37&lt;1.75,D37&gt;=0.75),4.05,IF(AND(G37&gt;=0.857,H37&lt;16.774,D37&gt;=1.75,D37&gt;=0.75),5.02,IF(AND(H37&lt;6.089,A37&lt;5.45,A37&gt;=4.8,D37&lt;0.25,D37&lt;0.75),1.7,IF(AND(G37&lt;0.184,D37&lt;0.35,G37&gt;=0.123,D37&gt;=0.25,D37&lt;0.75),1.7,IF(AND(G37&gt;=0.184,D37&lt;0.35,G37&gt;=0.123,D37&gt;=0.25,D37&lt;0.75),1.48,IF(AND(A37&lt;5.25,D37&gt;=0.35,G37&gt;=0.123,D37&gt;=0.25,D37&lt;0.75),1.75,IF(AND(A37&gt;=5.25,D37&gt;=0.35,G37&gt;=0.123,D37&gt;=0.25,D37&lt;0.75),1.5,IF(AND(A37&lt;5.3,H37&lt;10.688,D37&lt;1.35,D37&lt;1.75,D37&gt;=0.75),3.15,IF(AND(H37&lt;9.474,A37&gt;=5.3,D37&gt;=1.35,D37&lt;1.75,D37&gt;=0.75),4.95,IF(AND(G37&gt;=0.779,G37&lt;0.857,H37&lt;16.774,D37&gt;=1.75,D37&gt;=0.75),6,IF(AND(G37&lt;0.05,H37&gt;=6.089,A37&lt;5.45,A37&gt;=4.8,D37&lt;0.25,D37&lt;0.75),1.4,IF(AND(H37&lt;6.69,A37&gt;=5.3,H37&lt;10.688,D37&lt;1.35,D37&lt;1.75,D37&gt;=0.75),4.033,IF(AND(H37&gt;=6.69,A37&gt;=5.3,H37&lt;10.688,D37&lt;1.35,D37&lt;1.75,D37&gt;=0.75),3.733,IF(AND(B37&lt;2.5,H37&gt;=9.474,A37&gt;=5.3,D37&gt;=1.35,D37&lt;1.75,D37&gt;=0.75),4.5,IF(AND(D37&gt;=2.45,G37&lt;0.779,G37&lt;0.857,H37&lt;16.774,D37&gt;=1.75,D37&gt;=0.75),6,IF(AND(B37&gt;=3.75,G37&gt;=0.05,H37&gt;=6.089,A37&lt;5.45,A37&gt;=4.8,D37&lt;0.25,D37&lt;0.75),1.6,IF(AND(H37&lt;13.695,B37&gt;=2.5,H37&gt;=9.474,A37&gt;=5.3,D37&gt;=1.35,D37&lt;1.75,D37&gt;=0.75),4.567,IF(AND(G37&gt;=0.654,D37&lt;2.45,G37&lt;0.779,G37&lt;0.857,H37&lt;16.774,D37&gt;=1.75,D37&gt;=0.75),4.9,IF(AND(G37&gt;=0.73,B37&lt;3.75,G37&gt;=0.05,H37&gt;=6.089,A37&lt;5.45,A37&gt;=4.8,D37&lt;0.25,D37&lt;0.75),1.4,IF(AND(A37&lt;6.65,H37&gt;=13.695,B37&gt;=2.5,H37&gt;=9.474,A37&gt;=5.3,D37&gt;=1.35,D37&lt;1.75,D37&gt;=0.75),4.4,IF(AND(A37&gt;=6.65,H37&gt;=13.695,B37&gt;=2.5,H37&gt;=9.474,A37&gt;=5.3,D37&gt;=1.35,D37&lt;1.75,D37&gt;=0.75),4.84,IF(AND(B37&lt;2.75,G37&lt;0.654,D37&lt;2.45,G37&lt;0.779,G37&lt;0.857,H37&lt;16.774,D37&gt;=1.75,D37&gt;=0.75),5.2,IF(AND(H37&lt;9.524,G37&lt;0.73,B37&lt;3.75,G37&gt;=0.05,H37&gt;=6.089,A37&lt;5.45,A37&gt;=4.8,D37&lt;0.25,D37&lt;0.75),1.5,IF(AND(H37&gt;=9.524,G37&lt;0.73,B37&lt;3.75,G37&gt;=0.05,H37&gt;=6.089,A37&lt;5.45,A37&gt;=4.8,D37&lt;0.25,D37&lt;0.75),1.4,IF(AND(H37&gt;=13.644,B37&gt;=2.75,G37&lt;0.654,D37&lt;2.45,G37&lt;0.779,G37&lt;0.857,H37&lt;16.774,D37&gt;=1.75,D37&gt;=0.75),6.033,IF(AND(A37&gt;=6.85,H37&lt;13.644,B37&gt;=2.75,G37&lt;0.654,D37&lt;2.45,G37&lt;0.779,G37&lt;0.857,H37&lt;16.774,D37&gt;=1.75,D37&gt;=0.75),5.1,IF(AND(A37&gt;=6.75,A37&lt;6.85,H37&lt;13.644,B37&gt;=2.75,G37&lt;0.654,D37&lt;2.45,G37&lt;0.779,G37&lt;0.857,H37&lt;16.774,D37&gt;=1.75,D37&gt;=0.75),5.9,IF(AND(D37&gt;=2.35,A37&lt;6.75,A37&lt;6.85,H37&lt;13.644,B37&gt;=2.75,G37&lt;0.654,D37&lt;2.45,G37&lt;0.779,G37&lt;0.857,H37&lt;16.774,D37&gt;=1.75,D37&gt;=0.75),5.6,IF(AND(H37&lt;11.146,D37&lt;2.35,A37&lt;6.75,A37&lt;6.85,H37&lt;13.644,B37&gt;=2.75,G37&lt;0.654,D37&lt;2.45,G37&lt;0.779,G37&lt;0.857,H37&lt;16.774,D37&gt;=1.75,D37&gt;=0.75),5.4,IF(AND(H37&gt;=11.146,D37&lt;2.35,A37&lt;6.75,A37&lt;6.85,H37&lt;13.644,B37&gt;=2.75,G37&lt;0.654,D37&lt;2.45,G37&lt;0.779,G37&lt;0.857,H37&lt;16.774,D37&gt;=1.75,D37&gt;=0.75),5.6,"shouldnthappen"))))))))))))))))))))))))))))))))))))</f>
        <v>1.4</v>
      </c>
      <c r="AF37" s="1" t="n">
        <f aca="false">IF(AND(A37&lt;4.5,D37&lt;0.8),1.233,IF(AND(B37&lt;3.05,A37&gt;=4.5,D37&lt;0.8),1.4,IF(AND(D37&gt;=0.45,B37&gt;=3.05,A37&gt;=4.5,D37&lt;0.8),1.667,IF(AND(D37&lt;1.05,D37&lt;1.35,A37&lt;6.25,D37&gt;=0.8),3.633,IF(AND(H37&lt;13.935,A37&gt;=7.05,A37&gt;=6.25,D37&gt;=0.8),6,IF(AND(G37&gt;=0.948,D37&lt;0.45,B37&gt;=3.05,A37&gt;=4.5,D37&lt;0.8),1.7,IF(AND(G37&lt;0.652,D37&gt;=1.05,D37&lt;1.35,A37&lt;6.25,D37&gt;=0.8),4.16,IF(AND(D37&gt;=2.15,D37&gt;=1.75,D37&gt;=1.35,A37&lt;6.25,D37&gt;=0.8),5.4,IF(AND(G37&gt;=0.912,F37&lt;2.5,A37&lt;7.05,A37&gt;=6.25,D37&gt;=0.8),4.4,IF(AND(B37&gt;=3.25,F37&gt;=2.5,A37&lt;7.05,A37&gt;=6.25,D37&gt;=0.8),5.85,IF(AND(H37&lt;17.32,H37&gt;=13.935,A37&gt;=7.05,A37&gt;=6.25,D37&gt;=0.8),6.65,IF(AND(H37&gt;=17.32,H37&gt;=13.935,A37&gt;=7.05,A37&gt;=6.25,D37&gt;=0.8),6.4,IF(AND(H37&gt;=13.547,G37&lt;0.948,D37&lt;0.45,B37&gt;=3.05,A37&gt;=4.5,D37&lt;0.8),1.38,IF(AND(B37&gt;=2.75,G37&gt;=0.652,D37&gt;=1.05,D37&lt;1.35,A37&lt;6.25,D37&gt;=0.8),3.6,IF(AND(H37&lt;9.417,G37&lt;0.404,D37&lt;1.75,D37&gt;=1.35,A37&lt;6.25,D37&gt;=0.8),4.2,IF(AND(H37&gt;=9.417,G37&lt;0.404,D37&lt;1.75,D37&gt;=1.35,A37&lt;6.25,D37&gt;=0.8),4.5,IF(AND(G37&lt;0.464,G37&gt;=0.404,D37&lt;1.75,D37&gt;=1.35,A37&lt;6.25,D37&gt;=0.8),4.5,IF(AND(G37&gt;=0.464,G37&gt;=0.404,D37&lt;1.75,D37&gt;=1.35,A37&lt;6.25,D37&gt;=0.8),4.625,IF(AND(D37&lt;1.85,D37&lt;2.15,D37&gt;=1.75,D37&gt;=1.35,A37&lt;6.25,D37&gt;=0.8),4.9,IF(AND(D37&gt;=1.85,D37&lt;2.15,D37&gt;=1.75,D37&gt;=1.35,A37&lt;6.25,D37&gt;=0.8),5.05,IF(AND(G37&lt;0.332,G37&lt;0.912,F37&lt;2.5,A37&lt;7.05,A37&gt;=6.25,D37&gt;=0.8),4.467,IF(AND(G37&gt;=0.332,G37&lt;0.912,F37&lt;2.5,A37&lt;7.05,A37&gt;=6.25,D37&gt;=0.8),4.767,IF(AND(D37&lt;0.15,H37&lt;13.547,G37&lt;0.948,D37&lt;0.45,B37&gt;=3.05,A37&gt;=4.5,D37&lt;0.8),1.5,IF(AND(D37&lt;1.15,B37&lt;2.75,G37&gt;=0.652,D37&gt;=1.05,D37&lt;1.35,A37&lt;6.25,D37&gt;=0.8),3.9,IF(AND(D37&gt;=1.15,B37&lt;2.75,G37&gt;=0.652,D37&gt;=1.05,D37&lt;1.35,A37&lt;6.25,D37&gt;=0.8),4,IF(AND(D37&gt;=2.25,B37&lt;3.15,B37&lt;3.25,F37&gt;=2.5,A37&lt;7.05,A37&gt;=6.25,D37&gt;=0.8),5.14,IF(AND(G37&lt;0.621,B37&gt;=3.15,B37&lt;3.25,F37&gt;=2.5,A37&lt;7.05,A37&gt;=6.25,D37&gt;=0.8),5.75,IF(AND(G37&gt;=0.621,B37&gt;=3.15,B37&lt;3.25,F37&gt;=2.5,A37&lt;7.05,A37&gt;=6.25,D37&gt;=0.8),5.1,IF(AND(G37&gt;=0.862,D37&gt;=0.15,H37&lt;13.547,G37&lt;0.948,D37&lt;0.45,B37&gt;=3.05,A37&gt;=4.5,D37&lt;0.8),1.5,IF(AND(A37&lt;6.35,D37&lt;2.25,B37&lt;3.15,B37&lt;3.25,F37&gt;=2.5,A37&lt;7.05,A37&gt;=6.25,D37&gt;=0.8),5.267,IF(AND(A37&gt;=6.35,D37&lt;2.25,B37&lt;3.15,B37&lt;3.25,F37&gt;=2.5,A37&lt;7.05,A37&gt;=6.25,D37&gt;=0.8),5.42,IF(AND(A37&lt;5.1,G37&lt;0.862,D37&gt;=0.15,H37&lt;13.547,G37&lt;0.948,D37&lt;0.45,B37&gt;=3.05,A37&gt;=4.5,D37&lt;0.8),1.35,IF(AND(B37&lt;3.95,A37&gt;=5.1,G37&lt;0.862,D37&gt;=0.15,H37&lt;13.547,G37&lt;0.948,D37&lt;0.45,B37&gt;=3.05,A37&gt;=4.5,D37&lt;0.8),1.5,IF(AND(B37&gt;=3.95,A37&gt;=5.1,G37&lt;0.862,D37&gt;=0.15,H37&lt;13.547,G37&lt;0.948,D37&lt;0.45,B37&gt;=3.05,A37&gt;=4.5,D37&lt;0.8),1.467,"shouldnthappen"))))))))))))))))))))))))))))))))))</f>
        <v>1.35</v>
      </c>
      <c r="AG37" s="1" t="n">
        <f aca="false">IF(AND(H37&lt;5.748,A37&lt;4.85,D37&lt;0.75),1,IF(AND(B37&gt;=3.5,D37&gt;=1.75,D37&gt;=0.75),6.2,IF(AND(A37&gt;=4.65,H37&gt;=5.748,A37&lt;4.85,D37&lt;0.75),1.333,IF(AND(H37&lt;6.417,B37&lt;3.45,A37&gt;=4.85,D37&lt;0.75),1.7,IF(AND(A37&lt;5.05,B37&gt;=3.45,A37&gt;=4.85,D37&lt;0.75),1.4,IF(AND(A37&gt;=5.05,B37&gt;=3.45,A37&gt;=4.85,D37&lt;0.75),1.5,IF(AND(F37&gt;=2.5,H37&lt;13.641,D37&lt;1.75,D37&gt;=0.75),4.667,IF(AND(G37&lt;0.187,H37&gt;=13.641,D37&lt;1.75,D37&gt;=0.75),5,IF(AND(A37&gt;=7.1,B37&lt;3.5,D37&gt;=1.75,D37&gt;=0.75),6.575,IF(AND(G37&lt;0.161,A37&lt;4.65,H37&gt;=5.748,A37&lt;4.85,D37&lt;0.75),1.5,IF(AND(H37&lt;8.399,H37&gt;=6.417,B37&lt;3.45,A37&gt;=4.85,D37&lt;0.75),1.5,IF(AND(H37&gt;=8.399,H37&gt;=6.417,B37&lt;3.45,A37&gt;=4.85,D37&lt;0.75),1.625,IF(AND(G37&lt;0.086,F37&lt;2.5,H37&lt;13.641,D37&lt;1.75,D37&gt;=0.75),4.7,IF(AND(D37&lt;1.35,G37&gt;=0.187,H37&gt;=13.641,D37&lt;1.75,D37&gt;=0.75),4.2,IF(AND(G37&lt;0.422,G37&gt;=0.161,A37&lt;4.65,H37&gt;=5.748,A37&lt;4.85,D37&lt;0.75),1.4,IF(AND(G37&gt;=0.422,G37&gt;=0.161,A37&lt;4.65,H37&gt;=5.748,A37&lt;4.85,D37&lt;0.75),1.3,IF(AND(B37&lt;2.5,D37&gt;=1.35,G37&gt;=0.187,H37&gt;=13.641,D37&lt;1.75,D37&gt;=0.75),4.5,IF(AND(B37&lt;2.75,A37&lt;6,A37&lt;7.1,B37&lt;3.5,D37&gt;=1.75,D37&gt;=0.75),5.1,IF(AND(B37&gt;=2.75,A37&lt;6,A37&lt;7.1,B37&lt;3.5,D37&gt;=1.75,D37&gt;=0.75),5.02,IF(AND(A37&lt;5.15,A37&lt;5.9,G37&gt;=0.086,F37&lt;2.5,H37&lt;13.641,D37&lt;1.75,D37&gt;=0.75),3,IF(AND(G37&lt;0.644,A37&gt;=5.9,G37&gt;=0.086,F37&lt;2.5,H37&lt;13.641,D37&lt;1.75,D37&gt;=0.75),4.65,IF(AND(G37&gt;=0.644,A37&gt;=5.9,G37&gt;=0.086,F37&lt;2.5,H37&lt;13.641,D37&lt;1.75,D37&gt;=0.75),4.24,IF(AND(D37&lt;1.45,B37&gt;=2.5,D37&gt;=1.35,G37&gt;=0.187,H37&gt;=13.641,D37&lt;1.75,D37&gt;=0.75),4.68,IF(AND(D37&gt;=1.45,B37&gt;=2.5,D37&gt;=1.35,G37&gt;=0.187,H37&gt;=13.641,D37&lt;1.75,D37&gt;=0.75),4.833,IF(AND(H37&lt;13.18,D37&lt;2.05,A37&gt;=6,A37&lt;7.1,B37&lt;3.5,D37&gt;=1.75,D37&gt;=0.75),5.44,IF(AND(H37&gt;=13.18,D37&lt;2.05,A37&gt;=6,A37&lt;7.1,B37&lt;3.5,D37&gt;=1.75,D37&gt;=0.75),5.1,IF(AND(H37&lt;8.759,D37&gt;=2.05,A37&gt;=6,A37&lt;7.1,B37&lt;3.5,D37&gt;=1.75,D37&gt;=0.75),5.4,IF(AND(A37&gt;=5.75,A37&gt;=5.15,A37&lt;5.9,G37&gt;=0.086,F37&lt;2.5,H37&lt;13.641,D37&lt;1.75,D37&gt;=0.75),3.967,IF(AND(H37&lt;10.159,H37&gt;=8.759,D37&gt;=2.05,A37&gt;=6,A37&lt;7.1,B37&lt;3.5,D37&gt;=1.75,D37&gt;=0.75),5.925,IF(AND(D37&lt;1.2,A37&lt;5.75,A37&gt;=5.15,A37&lt;5.9,G37&gt;=0.086,F37&lt;2.5,H37&lt;13.641,D37&lt;1.75,D37&gt;=0.75),3.667,IF(AND(D37&lt;2.25,H37&gt;=10.159,H37&gt;=8.759,D37&gt;=2.05,A37&gt;=6,A37&lt;7.1,B37&lt;3.5,D37&gt;=1.75,D37&gt;=0.75),5.66,IF(AND(D37&gt;=2.25,H37&gt;=10.159,H37&gt;=8.759,D37&gt;=2.05,A37&gt;=6,A37&lt;7.1,B37&lt;3.5,D37&gt;=1.75,D37&gt;=0.75),5.34,IF(AND(D37&lt;1.35,D37&gt;=1.2,A37&lt;5.75,A37&gt;=5.15,A37&lt;5.9,G37&gt;=0.086,F37&lt;2.5,H37&lt;13.641,D37&lt;1.75,D37&gt;=0.75),4.025,IF(AND(D37&gt;=1.35,D37&gt;=1.2,A37&lt;5.75,A37&gt;=5.15,A37&lt;5.9,G37&gt;=0.086,F37&lt;2.5,H37&lt;13.641,D37&lt;1.75,D37&gt;=0.75),3.9,"shouldnthappen"))))))))))))))))))))))))))))))))))</f>
        <v>1.5</v>
      </c>
      <c r="AH37" s="1" t="n">
        <f aca="false">IF(AND(F37&lt;1.5,H37&lt;6.799,A37&lt;5.45),1.7,IF(AND(F37&gt;=1.5,H37&lt;6.799,A37&lt;5.45),4.1,IF(AND(D37&gt;=0.8,H37&gt;=6.799,A37&lt;5.45),3.9,IF(AND(H37&lt;7.564,F37&lt;2.5,A37&gt;=5.45),3.925,IF(AND(H37&gt;=16.284,F37&gt;=2.5,A37&gt;=5.45),6.5,IF(AND(A37&lt;4.35,D37&lt;0.8,H37&gt;=6.799,A37&lt;5.45),1.1,IF(AND(B37&lt;2.8,D37&lt;1.35,H37&gt;=7.564,F37&lt;2.5,A37&gt;=5.45),4.1,IF(AND(B37&gt;=2.8,D37&lt;1.35,H37&gt;=7.564,F37&lt;2.5,A37&gt;=5.45),4.267,IF(AND(B37&lt;2.75,D37&gt;=1.35,H37&gt;=7.564,F37&lt;2.5,A37&gt;=5.45),5,IF(AND(G37&gt;=0.078,G37&lt;0.26,H37&lt;16.284,F37&gt;=2.5,A37&gt;=5.45),6.06,IF(AND(G37&gt;=0.805,G37&gt;=0.26,H37&lt;16.284,F37&gt;=2.5,A37&gt;=5.45),5.02,IF(AND(H37&gt;=10.109,B37&gt;=3.45,A37&gt;=4.35,D37&lt;0.8,H37&gt;=6.799,A37&lt;5.45),1.55,IF(AND(D37&lt;2.25,G37&lt;0.078,G37&lt;0.26,H37&lt;16.284,F37&gt;=2.5,A37&gt;=5.45),5.6,IF(AND(D37&gt;=2.25,G37&lt;0.078,G37&lt;0.26,H37&lt;16.284,F37&gt;=2.5,A37&gt;=5.45),5.7,IF(AND(A37&lt;6.15,G37&lt;0.805,G37&gt;=0.26,H37&lt;16.284,F37&gt;=2.5,A37&gt;=5.45),4.967,IF(AND(A37&lt;4.65,H37&lt;12.227,B37&lt;3.45,A37&gt;=4.35,D37&lt;0.8,H37&gt;=6.799,A37&lt;5.45),1.333,IF(AND(A37&lt;4.85,H37&gt;=12.227,B37&lt;3.45,A37&gt;=4.35,D37&lt;0.8,H37&gt;=6.799,A37&lt;5.45),1.42,IF(AND(A37&gt;=4.85,H37&gt;=12.227,B37&lt;3.45,A37&gt;=4.35,D37&lt;0.8,H37&gt;=6.799,A37&lt;5.45),1.533,IF(AND(A37&lt;5.05,H37&lt;10.109,B37&gt;=3.45,A37&gt;=4.35,D37&lt;0.8,H37&gt;=6.799,A37&lt;5.45),1.4,IF(AND(A37&gt;=5.05,H37&lt;10.109,B37&gt;=3.45,A37&gt;=4.35,D37&lt;0.8,H37&gt;=6.799,A37&lt;5.45),1.5,IF(AND(G37&lt;0.14,H37&lt;13.531,B37&gt;=2.75,D37&gt;=1.35,H37&gt;=7.564,F37&lt;2.5,A37&gt;=5.45),4.7,IF(AND(G37&lt;0.187,H37&gt;=13.531,B37&gt;=2.75,D37&gt;=1.35,H37&gt;=7.564,F37&lt;2.5,A37&gt;=5.45),5,IF(AND(G37&gt;=0.187,H37&gt;=13.531,B37&gt;=2.75,D37&gt;=1.35,H37&gt;=7.564,F37&lt;2.5,A37&gt;=5.45),4.66,IF(AND(A37&lt;6.35,A37&gt;=6.15,G37&lt;0.805,G37&gt;=0.26,H37&lt;16.284,F37&gt;=2.5,A37&gt;=5.45),6,IF(AND(D37&lt;0.15,A37&gt;=4.65,H37&lt;12.227,B37&lt;3.45,A37&gt;=4.35,D37&lt;0.8,H37&gt;=6.799,A37&lt;5.45),1.5,IF(AND(H37&lt;10.723,G37&gt;=0.14,H37&lt;13.531,B37&gt;=2.75,D37&gt;=1.35,H37&gt;=7.564,F37&lt;2.5,A37&gt;=5.45),4.6,IF(AND(H37&gt;=10.723,G37&gt;=0.14,H37&lt;13.531,B37&gt;=2.75,D37&gt;=1.35,H37&gt;=7.564,F37&lt;2.5,A37&gt;=5.45),4.46,IF(AND(G37&lt;0.364,A37&gt;=6.35,A37&gt;=6.15,G37&lt;0.805,G37&gt;=0.26,H37&lt;16.284,F37&gt;=2.5,A37&gt;=5.45),5.28,IF(AND(A37&lt;5.1,D37&gt;=0.15,A37&gt;=4.65,H37&lt;12.227,B37&lt;3.45,A37&gt;=4.35,D37&lt;0.8,H37&gt;=6.799,A37&lt;5.45),1.36,IF(AND(A37&gt;=5.1,D37&gt;=0.15,A37&gt;=4.65,H37&lt;12.227,B37&lt;3.45,A37&gt;=4.35,D37&lt;0.8,H37&gt;=6.799,A37&lt;5.45),1.4,IF(AND(G37&gt;=0.6,G37&gt;=0.364,A37&gt;=6.35,A37&gt;=6.15,G37&lt;0.805,G37&gt;=0.26,H37&lt;16.284,F37&gt;=2.5,A37&gt;=5.45),5.1,IF(AND(A37&gt;=6.95,G37&lt;0.6,G37&gt;=0.364,A37&gt;=6.35,A37&gt;=6.15,G37&lt;0.805,G37&gt;=0.26,H37&lt;16.284,F37&gt;=2.5,A37&gt;=5.45),5.8,IF(AND(B37&lt;3.2,A37&lt;6.95,G37&lt;0.6,G37&gt;=0.364,A37&gt;=6.35,A37&gt;=6.15,G37&lt;0.805,G37&gt;=0.26,H37&lt;16.284,F37&gt;=2.5,A37&gt;=5.45),5.6,IF(AND(B37&gt;=3.2,A37&lt;6.95,G37&lt;0.6,G37&gt;=0.364,A37&gt;=6.35,A37&gt;=6.15,G37&lt;0.805,G37&gt;=0.26,H37&lt;16.284,F37&gt;=2.5,A37&gt;=5.45),5.7,"shouldnthappen"))))))))))))))))))))))))))))))))))</f>
        <v>1.36</v>
      </c>
      <c r="AI37" s="1" t="n">
        <f aca="false">IF(AND(B37&gt;=3.55,A37&lt;5.05,F37&lt;1.5),1,IF(AND(H37&gt;=13.436,A37&gt;=5.05,F37&lt;1.5),1.633,IF(AND(A37&lt;4.35,B37&lt;3.55,A37&lt;5.05,F37&lt;1.5),1.1,IF(AND(A37&lt;5.15,H37&lt;13.436,A37&gt;=5.05,F37&lt;1.5),1.6,IF(AND(G37&lt;0.837,D37&lt;1.2,B37&lt;2.65,F37&gt;=1.5),3.7,IF(AND(G37&gt;=0.837,D37&lt;1.2,B37&lt;2.65,F37&gt;=1.5),3,IF(AND(D37&lt;1.4,D37&gt;=1.2,B37&lt;2.65,F37&gt;=1.5),4.133,IF(AND(D37&gt;=1.4,D37&gt;=1.2,B37&lt;2.65,F37&gt;=1.5),4.633,IF(AND(G37&lt;0.302,A37&gt;=4.35,B37&lt;3.55,A37&lt;5.05,F37&lt;1.5),1.34,IF(AND(D37&gt;=0.3,A37&gt;=5.15,H37&lt;13.436,A37&gt;=5.05,F37&lt;1.5),1.5,IF(AND(G37&lt;0.233,G37&lt;0.265,D37&lt;1.55,B37&gt;=2.65,F37&gt;=1.5),4.56,IF(AND(G37&gt;=0.233,G37&lt;0.265,D37&lt;1.55,B37&gt;=2.65,F37&gt;=1.5),5.1,IF(AND(G37&lt;0.395,G37&gt;=0.265,D37&lt;1.55,B37&gt;=2.65,F37&gt;=1.5),4.025,IF(AND(H37&lt;13.935,A37&gt;=7.05,D37&gt;=1.55,B37&gt;=2.65,F37&gt;=1.5),6.12,IF(AND(H37&gt;=13.935,A37&gt;=7.05,D37&gt;=1.55,B37&gt;=2.65,F37&gt;=1.5),6.64,IF(AND(G37&gt;=0.858,G37&gt;=0.302,A37&gt;=4.35,B37&lt;3.55,A37&lt;5.05,F37&lt;1.5),1.3,IF(AND(H37&lt;6.543,D37&lt;0.3,A37&gt;=5.15,H37&lt;13.436,A37&gt;=5.05,F37&lt;1.5),1.4,IF(AND(H37&gt;=6.543,D37&lt;0.3,A37&gt;=5.15,H37&lt;13.436,A37&gt;=5.05,F37&lt;1.5),1.48,IF(AND(A37&lt;6.3,G37&gt;=0.395,G37&gt;=0.265,D37&lt;1.55,B37&gt;=2.65,F37&gt;=1.5),4.14,IF(AND(A37&gt;=6.3,G37&gt;=0.395,G37&gt;=0.265,D37&lt;1.55,B37&gt;=2.65,F37&gt;=1.5),4.767,IF(AND(G37&gt;=0.669,B37&lt;3.15,A37&lt;7.05,D37&gt;=1.55,B37&gt;=2.65,F37&gt;=1.5),5,IF(AND(H37&lt;9.459,G37&lt;0.858,G37&gt;=0.302,A37&gt;=4.35,B37&lt;3.55,A37&lt;5.05,F37&lt;1.5),1.4,IF(AND(H37&gt;=9.459,G37&lt;0.858,G37&gt;=0.302,A37&gt;=4.35,B37&lt;3.55,A37&lt;5.05,F37&lt;1.5),1.6,IF(AND(G37&gt;=0.433,G37&lt;0.669,B37&lt;3.15,A37&lt;7.05,D37&gt;=1.55,B37&gt;=2.65,F37&gt;=1.5),5.68,IF(AND(G37&lt;0.481,H37&lt;10.257,B37&gt;=3.15,A37&lt;7.05,D37&gt;=1.55,B37&gt;=2.65,F37&gt;=1.5),5.7,IF(AND(G37&gt;=0.481,H37&lt;10.257,B37&gt;=3.15,A37&lt;7.05,D37&gt;=1.55,B37&gt;=2.65,F37&gt;=1.5),5.9,IF(AND(D37&lt;2.15,H37&gt;=10.257,B37&gt;=3.15,A37&lt;7.05,D37&gt;=1.55,B37&gt;=2.65,F37&gt;=1.5),5.1,IF(AND(D37&gt;=2.15,H37&gt;=10.257,B37&gt;=3.15,A37&lt;7.05,D37&gt;=1.55,B37&gt;=2.65,F37&gt;=1.5),5.42,IF(AND(G37&lt;0.098,G37&lt;0.433,G37&lt;0.669,B37&lt;3.15,A37&lt;7.05,D37&gt;=1.55,B37&gt;=2.65,F37&gt;=1.5),5.567,IF(AND(D37&lt;1.8,G37&gt;=0.098,G37&lt;0.433,G37&lt;0.669,B37&lt;3.15,A37&lt;7.05,D37&gt;=1.55,B37&gt;=2.65,F37&gt;=1.5),5.033,IF(AND(G37&gt;=0.312,D37&gt;=1.8,G37&gt;=0.098,G37&lt;0.433,G37&lt;0.669,B37&lt;3.15,A37&lt;7.05,D37&gt;=1.55,B37&gt;=2.65,F37&gt;=1.5),5.4,IF(AND(H37&lt;9.002,G37&lt;0.312,D37&gt;=1.8,G37&gt;=0.098,G37&lt;0.433,G37&lt;0.669,B37&lt;3.15,A37&lt;7.05,D37&gt;=1.55,B37&gt;=2.65,F37&gt;=1.5),5.1,IF(AND(H37&gt;=9.002,G37&lt;0.312,D37&gt;=1.8,G37&gt;=0.098,G37&lt;0.433,G37&lt;0.669,B37&lt;3.15,A37&lt;7.05,D37&gt;=1.55,B37&gt;=2.65,F37&gt;=1.5),5.26,"shouldnthappen")))))))))))))))))))))))))))))))))</f>
        <v>1.4</v>
      </c>
      <c r="AJ37" s="1" t="n">
        <f aca="false">IF(AND(A37&gt;=5.25,D37&gt;=0.35,D37&lt;0.8),1.433,IF(AND(F37&gt;=2.5,H37&lt;6.927,D37&gt;=0.8),5.1,IF(AND(H37&lt;5.85,B37&lt;3.65,D37&lt;0.35,D37&lt;0.8),1,IF(AND(A37&lt;5.55,B37&gt;=3.65,D37&lt;0.35,D37&lt;0.8),1.5,IF(AND(A37&gt;=5.55,B37&gt;=3.65,D37&lt;0.35,D37&lt;0.8),1.7,IF(AND(H37&lt;7.949,A37&lt;5.25,D37&gt;=0.35,D37&lt;0.8),1.9,IF(AND(H37&gt;=7.949,A37&lt;5.25,D37&gt;=0.35,D37&lt;0.8),1.54,IF(AND(A37&lt;5.55,F37&lt;2.5,H37&lt;6.927,D37&gt;=0.8),3.98,IF(AND(A37&gt;=5.55,F37&lt;2.5,H37&lt;6.927,D37&gt;=0.8),4.1,IF(AND(A37&gt;=7.25,D37&gt;=1.55,H37&gt;=6.927,D37&gt;=0.8),6.65,IF(AND(A37&lt;5.75,D37&lt;1.2,D37&lt;1.55,H37&gt;=6.927,D37&gt;=0.8),3.62,IF(AND(A37&gt;=5.75,D37&lt;1.2,D37&lt;1.55,H37&gt;=6.927,D37&gt;=0.8),4.1,IF(AND(G37&lt;0.175,A37&lt;4.8,H37&gt;=5.85,B37&lt;3.65,D37&lt;0.35,D37&lt;0.8),1.5,IF(AND(G37&gt;=0.175,A37&lt;4.8,H37&gt;=5.85,B37&lt;3.65,D37&lt;0.35,D37&lt;0.8),1.3,IF(AND(A37&gt;=5.05,A37&gt;=4.8,H37&gt;=5.85,B37&lt;3.65,D37&lt;0.35,D37&lt;0.8),1.5,IF(AND(G37&gt;=0.735,A37&lt;6.25,D37&gt;=1.2,D37&lt;1.55,H37&gt;=6.927,D37&gt;=0.8),4,IF(AND(H37&lt;10.464,A37&lt;6.2,A37&lt;7.25,D37&gt;=1.55,H37&gt;=6.927,D37&gt;=0.8),5.1,IF(AND(H37&gt;=10.464,A37&lt;6.2,A37&lt;7.25,D37&gt;=1.55,H37&gt;=6.927,D37&gt;=0.8),4.9,IF(AND(G37&lt;0.418,A37&lt;5.05,A37&gt;=4.8,H37&gt;=5.85,B37&lt;3.65,D37&lt;0.35,D37&lt;0.8),1.48,IF(AND(G37&gt;=0.418,A37&lt;5.05,A37&gt;=4.8,H37&gt;=5.85,B37&lt;3.65,D37&lt;0.35,D37&lt;0.8),1.3,IF(AND(B37&lt;2.75,G37&lt;0.735,A37&lt;6.25,D37&gt;=1.2,D37&lt;1.55,H37&gt;=6.927,D37&gt;=0.8),4.35,IF(AND(H37&lt;15.422,D37&lt;1.45,A37&gt;=6.25,D37&gt;=1.2,D37&lt;1.55,H37&gt;=6.927,D37&gt;=0.8),4.375,IF(AND(H37&gt;=15.422,D37&lt;1.45,A37&gt;=6.25,D37&gt;=1.2,D37&lt;1.55,H37&gt;=6.927,D37&gt;=0.8),4.7,IF(AND(A37&lt;6.4,D37&gt;=1.45,A37&gt;=6.25,D37&gt;=1.2,D37&lt;1.55,H37&gt;=6.927,D37&gt;=0.8),5.1,IF(AND(G37&gt;=0.576,D37&lt;2.15,A37&gt;=6.2,A37&lt;7.25,D37&gt;=1.55,H37&gt;=6.927,D37&gt;=0.8),5.1,IF(AND(G37&lt;0.537,D37&gt;=2.15,A37&gt;=6.2,A37&lt;7.25,D37&gt;=1.55,H37&gt;=6.927,D37&gt;=0.8),5.533,IF(AND(G37&gt;=0.537,D37&gt;=2.15,A37&gt;=6.2,A37&lt;7.25,D37&gt;=1.55,H37&gt;=6.927,D37&gt;=0.8),5.9,IF(AND(D37&lt;1.45,B37&gt;=2.75,G37&lt;0.735,A37&lt;6.25,D37&gt;=1.2,D37&lt;1.55,H37&gt;=6.927,D37&gt;=0.8),4.6,IF(AND(D37&gt;=1.45,B37&gt;=2.75,G37&lt;0.735,A37&lt;6.25,D37&gt;=1.2,D37&lt;1.55,H37&gt;=6.927,D37&gt;=0.8),4.5,IF(AND(H37&lt;12.582,A37&gt;=6.4,D37&gt;=1.45,A37&gt;=6.25,D37&gt;=1.2,D37&lt;1.55,H37&gt;=6.927,D37&gt;=0.8),4.66,IF(AND(H37&gt;=12.582,A37&gt;=6.4,D37&gt;=1.45,A37&gt;=6.25,D37&gt;=1.2,D37&lt;1.55,H37&gt;=6.927,D37&gt;=0.8),4.9,IF(AND(B37&lt;2.75,G37&lt;0.576,D37&lt;2.15,A37&gt;=6.2,A37&lt;7.25,D37&gt;=1.55,H37&gt;=6.927,D37&gt;=0.8),5.3,IF(AND(G37&gt;=0.395,B37&gt;=2.75,G37&lt;0.576,D37&lt;2.15,A37&gt;=6.2,A37&lt;7.25,D37&gt;=1.55,H37&gt;=6.927,D37&gt;=0.8),5.6,IF(AND(D37&gt;=1.9,G37&lt;0.395,B37&gt;=2.75,G37&lt;0.576,D37&lt;2.15,A37&gt;=6.2,A37&lt;7.25,D37&gt;=1.55,H37&gt;=6.927,D37&gt;=0.8),5.333,IF(AND(B37&lt;2.95,D37&lt;1.9,G37&lt;0.395,B37&gt;=2.75,G37&lt;0.576,D37&lt;2.15,A37&gt;=6.2,A37&lt;7.25,D37&gt;=1.55,H37&gt;=6.927,D37&gt;=0.8),5.6,IF(AND(B37&gt;=2.95,D37&lt;1.9,G37&lt;0.395,B37&gt;=2.75,G37&lt;0.576,D37&lt;2.15,A37&gt;=6.2,A37&lt;7.25,D37&gt;=1.55,H37&gt;=6.927,D37&gt;=0.8),5.5,"shouldnthappen"))))))))))))))))))))))))))))))))))))</f>
        <v>1.3</v>
      </c>
      <c r="AK37" s="1" t="n">
        <f aca="false">IF(AND(H37&lt;5.85,B37&lt;3.65,F37&lt;1.5),1,IF(AND(B37&gt;=3.95,B37&gt;=3.65,F37&lt;1.5),1.433,IF(AND(A37&lt;5.15,F37&lt;2.5,F37&gt;=1.5),3.075,IF(AND(D37&gt;=0.35,H37&gt;=5.85,B37&lt;3.65,F37&lt;1.5),1.5,IF(AND(G37&lt;0.168,B37&lt;3.95,B37&gt;=3.65,F37&lt;1.5),1.7,IF(AND(H37&lt;5.767,A37&lt;7.25,F37&gt;=2.5,F37&gt;=1.5),4.5,IF(AND(D37&lt;1.9,A37&gt;=7.25,F37&gt;=2.5,F37&gt;=1.5),6.3,IF(AND(D37&gt;=1.9,A37&gt;=7.25,F37&gt;=2.5,F37&gt;=1.5),6.575,IF(AND(B37&lt;3.75,G37&gt;=0.168,B37&lt;3.95,B37&gt;=3.65,F37&lt;1.5),1.5,IF(AND(B37&gt;=3.75,G37&gt;=0.168,B37&lt;3.95,B37&gt;=3.65,F37&lt;1.5),1.6,IF(AND(D37&gt;=1.35,A37&lt;6.15,A37&gt;=5.15,F37&lt;2.5,F37&gt;=1.5),4.42,IF(AND(D37&lt;1.4,A37&gt;=6.15,A37&gt;=5.15,F37&lt;2.5,F37&gt;=1.5),4.5,IF(AND(D37&gt;=1.4,A37&gt;=6.15,A37&gt;=5.15,F37&lt;2.5,F37&gt;=1.5),4.675,IF(AND(D37&lt;0.15,H37&lt;11.218,D37&lt;0.35,H37&gt;=5.85,B37&lt;3.65,F37&lt;1.5),1.5,IF(AND(D37&lt;0.15,H37&gt;=11.218,D37&lt;0.35,H37&gt;=5.85,B37&lt;3.65,F37&lt;1.5),1.1,IF(AND(B37&lt;2.7,D37&lt;1.35,A37&lt;6.15,A37&gt;=5.15,F37&lt;2.5,F37&gt;=1.5),3.82,IF(AND(A37&lt;6.15,G37&gt;=0.755,H37&gt;=5.767,A37&lt;7.25,F37&gt;=2.5,F37&gt;=1.5),4.98,IF(AND(A37&gt;=6.15,G37&gt;=0.755,H37&gt;=5.767,A37&lt;7.25,F37&gt;=2.5,F37&gt;=1.5),5.3,IF(AND(B37&lt;3.4,D37&gt;=0.15,H37&lt;11.218,D37&lt;0.35,H37&gt;=5.85,B37&lt;3.65,F37&lt;1.5),1.4,IF(AND(B37&gt;=3.4,D37&gt;=0.15,H37&lt;11.218,D37&lt;0.35,H37&gt;=5.85,B37&lt;3.65,F37&lt;1.5),1.3,IF(AND(H37&lt;11.731,D37&gt;=0.15,H37&gt;=11.218,D37&lt;0.35,H37&gt;=5.85,B37&lt;3.65,F37&lt;1.5),1.2,IF(AND(H37&lt;9.053,B37&gt;=2.7,D37&lt;1.35,A37&lt;6.15,A37&gt;=5.15,F37&lt;2.5,F37&gt;=1.5),3.85,IF(AND(D37&gt;=2.1,B37&lt;2.85,G37&lt;0.755,H37&gt;=5.767,A37&lt;7.25,F37&gt;=2.5,F37&gt;=1.5),5.6,IF(AND(D37&gt;=2.45,B37&gt;=2.85,G37&lt;0.755,H37&gt;=5.767,A37&lt;7.25,F37&gt;=2.5,F37&gt;=1.5),5.8,IF(AND(B37&gt;=3.45,H37&gt;=11.731,D37&gt;=0.15,H37&gt;=11.218,D37&lt;0.35,H37&gt;=5.85,B37&lt;3.65,F37&lt;1.5),1.3,IF(AND(A37&lt;5.9,H37&gt;=9.053,B37&gt;=2.7,D37&lt;1.35,A37&lt;6.15,A37&gt;=5.15,F37&lt;2.5,F37&gt;=1.5),4.3,IF(AND(A37&gt;=5.9,H37&gt;=9.053,B37&gt;=2.7,D37&lt;1.35,A37&lt;6.15,A37&gt;=5.15,F37&lt;2.5,F37&gt;=1.5),4,IF(AND(G37&gt;=0.519,D37&lt;2.1,B37&lt;2.85,G37&lt;0.755,H37&gt;=5.767,A37&lt;7.25,F37&gt;=2.5,F37&gt;=1.5),4.9,IF(AND(A37&gt;=7.05,D37&lt;2.45,B37&gt;=2.85,G37&lt;0.755,H37&gt;=5.767,A37&lt;7.25,F37&gt;=2.5,F37&gt;=1.5),5.8,IF(AND(H37&lt;14.396,B37&lt;3.45,H37&gt;=11.731,D37&gt;=0.15,H37&gt;=11.218,D37&lt;0.35,H37&gt;=5.85,B37&lt;3.65,F37&lt;1.5),1.44,IF(AND(H37&gt;=14.396,B37&lt;3.45,H37&gt;=11.731,D37&gt;=0.15,H37&gt;=11.218,D37&lt;0.35,H37&gt;=5.85,B37&lt;3.65,F37&lt;1.5),1.3,IF(AND(G37&lt;0.282,G37&lt;0.519,D37&lt;2.1,B37&lt;2.85,G37&lt;0.755,H37&gt;=5.767,A37&lt;7.25,F37&gt;=2.5,F37&gt;=1.5),5.1,IF(AND(G37&gt;=0.282,G37&lt;0.519,D37&lt;2.1,B37&lt;2.85,G37&lt;0.755,H37&gt;=5.767,A37&lt;7.25,F37&gt;=2.5,F37&gt;=1.5),5.3,IF(AND(A37&lt;6.4,D37&lt;1.9,A37&lt;7.05,D37&lt;2.45,B37&gt;=2.85,G37&lt;0.755,H37&gt;=5.767,A37&lt;7.25,F37&gt;=2.5,F37&gt;=1.5),5.6,IF(AND(A37&gt;=6.4,D37&lt;1.9,A37&lt;7.05,D37&lt;2.45,B37&gt;=2.85,G37&lt;0.755,H37&gt;=5.767,A37&lt;7.25,F37&gt;=2.5,F37&gt;=1.5),5.5,IF(AND(H37&lt;8.884,D37&gt;=1.9,A37&lt;7.05,D37&lt;2.45,B37&gt;=2.85,G37&lt;0.755,H37&gt;=5.767,A37&lt;7.25,F37&gt;=2.5,F37&gt;=1.5),5.3,IF(AND(H37&gt;=8.884,D37&gt;=1.9,A37&lt;7.05,D37&lt;2.45,B37&gt;=2.85,G37&lt;0.755,H37&gt;=5.767,A37&lt;7.25,F37&gt;=2.5,F37&gt;=1.5),5.52,"shouldnthappen")))))))))))))))))))))))))))))))))))))</f>
        <v>1.4</v>
      </c>
      <c r="AL37" s="1" t="n">
        <f aca="false">IF(AND(H37&lt;5.85,A37&lt;5.05,D37&lt;0.8),1,IF(AND(B37&lt;3.35,A37&gt;=5.05,D37&lt;0.8),1.7,IF(AND(D37&gt;=2.45,F37&gt;=2.5,D37&gt;=0.8),6.05,IF(AND(H37&gt;=11.218,H37&gt;=5.85,A37&lt;5.05,D37&lt;0.8),1.28,IF(AND(G37&gt;=0.948,B37&gt;=3.35,A37&gt;=5.05,D37&lt;0.8),1.7,IF(AND(G37&gt;=0.423,H37&lt;11.218,H37&gt;=5.85,A37&lt;5.05,D37&lt;0.8),1.3,IF(AND(B37&lt;3.6,G37&lt;0.948,B37&gt;=3.35,A37&gt;=5.05,D37&lt;0.8),1.4,IF(AND(H37&lt;10.258,D37&lt;1.15,A37&lt;5.9,F37&lt;2.5,D37&gt;=0.8),3.36,IF(AND(H37&gt;=10.258,D37&lt;1.15,A37&lt;5.9,F37&lt;2.5,D37&gt;=0.8),3.9,IF(AND(A37&lt;5.3,D37&gt;=1.15,A37&lt;5.9,F37&lt;2.5,D37&gt;=0.8),3.9,IF(AND(D37&lt;1.55,B37&lt;2.75,A37&gt;=5.9,F37&lt;2.5,D37&gt;=0.8),4.64,IF(AND(D37&gt;=1.55,B37&lt;2.75,A37&gt;=5.9,F37&lt;2.5,D37&gt;=0.8),5.1,IF(AND(D37&gt;=1.6,B37&gt;=2.75,A37&gt;=5.9,F37&lt;2.5,D37&gt;=0.8),5,IF(AND(H37&lt;5.767,H37&lt;8.598,D37&lt;2.45,F37&gt;=2.5,D37&gt;=0.8),4.5,IF(AND(A37&lt;6.25,H37&gt;=8.598,D37&lt;2.45,F37&gt;=2.5,D37&gt;=0.8),5.02,IF(AND(B37&lt;3.55,G37&lt;0.423,H37&lt;11.218,H37&gt;=5.85,A37&lt;5.05,D37&lt;0.8),1.525,IF(AND(B37&gt;=3.55,G37&lt;0.423,H37&lt;11.218,H37&gt;=5.85,A37&lt;5.05,D37&lt;0.8),1.4,IF(AND(H37&gt;=13.932,B37&gt;=3.6,G37&lt;0.948,B37&gt;=3.35,A37&gt;=5.05,D37&lt;0.8),1.65,IF(AND(G37&gt;=0.652,A37&gt;=5.3,D37&gt;=1.15,A37&lt;5.9,F37&lt;2.5,D37&gt;=0.8),3.8,IF(AND(D37&lt;1.35,D37&lt;1.6,B37&gt;=2.75,A37&gt;=5.9,F37&lt;2.5,D37&gt;=0.8),4.42,IF(AND(H37&lt;6.656,H37&gt;=5.767,H37&lt;8.598,D37&lt;2.45,F37&gt;=2.5,D37&gt;=0.8),5.033,IF(AND(H37&gt;=6.656,H37&gt;=5.767,H37&lt;8.598,D37&lt;2.45,F37&gt;=2.5,D37&gt;=0.8),5.1,IF(AND(G37&gt;=0.885,A37&gt;=6.25,H37&gt;=8.598,D37&lt;2.45,F37&gt;=2.5,D37&gt;=0.8),5.2,IF(AND(H37&lt;6.926,H37&lt;13.932,B37&gt;=3.6,G37&lt;0.948,B37&gt;=3.35,A37&gt;=5.05,D37&lt;0.8),1.433,IF(AND(H37&gt;=6.926,H37&lt;13.932,B37&gt;=3.6,G37&lt;0.948,B37&gt;=3.35,A37&gt;=5.05,D37&lt;0.8),1.5,IF(AND(A37&lt;5.65,G37&lt;0.652,A37&gt;=5.3,D37&gt;=1.15,A37&lt;5.9,F37&lt;2.5,D37&gt;=0.8),4.36,IF(AND(A37&gt;=5.65,G37&lt;0.652,A37&gt;=5.3,D37&gt;=1.15,A37&lt;5.9,F37&lt;2.5,D37&gt;=0.8),4.2,IF(AND(H37&gt;=13.561,D37&gt;=1.35,D37&lt;1.6,B37&gt;=2.75,A37&gt;=5.9,F37&lt;2.5,D37&gt;=0.8),4.767,IF(AND(H37&lt;9.091,G37&lt;0.885,A37&gt;=6.25,H37&gt;=8.598,D37&lt;2.45,F37&gt;=2.5,D37&gt;=0.8),6.3,IF(AND(H37&gt;=12.206,H37&lt;13.561,D37&gt;=1.35,D37&lt;1.6,B37&gt;=2.75,A37&gt;=5.9,F37&lt;2.5,D37&gt;=0.8),4.4,IF(AND(D37&gt;=2.25,H37&gt;=9.091,G37&lt;0.885,A37&gt;=6.25,H37&gt;=8.598,D37&lt;2.45,F37&gt;=2.5,D37&gt;=0.8),5.9,IF(AND(B37&lt;3.05,H37&lt;12.206,H37&lt;13.561,D37&gt;=1.35,D37&lt;1.6,B37&gt;=2.75,A37&gt;=5.9,F37&lt;2.5,D37&gt;=0.8),4.6,IF(AND(B37&gt;=3.05,H37&lt;12.206,H37&lt;13.561,D37&gt;=1.35,D37&lt;1.6,B37&gt;=2.75,A37&gt;=5.9,F37&lt;2.5,D37&gt;=0.8),4.7,IF(AND(G37&gt;=0.596,D37&lt;2.25,H37&gt;=9.091,G37&lt;0.885,A37&gt;=6.25,H37&gt;=8.598,D37&lt;2.45,F37&gt;=2.5,D37&gt;=0.8),5.1,IF(AND(G37&gt;=0.379,G37&lt;0.596,D37&lt;2.25,H37&gt;=9.091,G37&lt;0.885,A37&gt;=6.25,H37&gt;=8.598,D37&lt;2.45,F37&gt;=2.5,D37&gt;=0.8),5.767,IF(AND(D37&lt;2.15,G37&lt;0.379,G37&lt;0.596,D37&lt;2.25,H37&gt;=9.091,G37&lt;0.885,A37&gt;=6.25,H37&gt;=8.598,D37&lt;2.45,F37&gt;=2.5,D37&gt;=0.8),5.4,IF(AND(D37&gt;=2.15,G37&lt;0.379,G37&lt;0.596,D37&lt;2.25,H37&gt;=9.091,G37&lt;0.885,A37&gt;=6.25,H37&gt;=8.598,D37&lt;2.45,F37&gt;=2.5,D37&gt;=0.8),5.6,"shouldnthappen")))))))))))))))))))))))))))))))))))))</f>
        <v>1.3</v>
      </c>
      <c r="AM37" s="1" t="n">
        <f aca="false">IF(AND(H37&lt;5.245,D37&lt;0.8),1,IF(AND(A37&lt;4.5,H37&gt;=5.245,D37&lt;0.8),1.35,IF(AND(D37&gt;=0.5,A37&gt;=4.5,H37&gt;=5.245,D37&lt;0.8),1.6,IF(AND(H37&lt;7.25,B37&lt;2.6,A37&lt;6.15,D37&gt;=0.8),4.375,IF(AND(H37&gt;=7.25,B37&lt;2.6,A37&lt;6.15,D37&gt;=0.8),3.075,IF(AND(H37&lt;13.935,A37&gt;=7.05,A37&gt;=6.15,D37&gt;=0.8),6.067,IF(AND(H37&gt;=13.935,A37&gt;=7.05,A37&gt;=6.15,D37&gt;=0.8),6.525,IF(AND(G37&gt;=0.948,D37&lt;0.5,A37&gt;=4.5,H37&gt;=5.245,D37&lt;0.8),1.7,IF(AND(G37&lt;0.568,D37&gt;=1.55,B37&gt;=2.6,A37&lt;6.15,D37&gt;=0.8),5.1,IF(AND(G37&gt;=0.568,D37&gt;=1.55,B37&gt;=2.6,A37&lt;6.15,D37&gt;=0.8),5,IF(AND(A37&gt;=6.6,B37&gt;=3.15,A37&lt;7.05,A37&gt;=6.15,D37&gt;=0.8),5.78,IF(AND(G37&lt;0.165,G37&lt;0.273,D37&lt;1.55,B37&gt;=2.6,A37&lt;6.15,D37&gt;=0.8),4.1,IF(AND(G37&gt;=0.165,G37&lt;0.273,D37&lt;1.55,B37&gt;=2.6,A37&lt;6.15,D37&gt;=0.8),4.5,IF(AND(D37&lt;1.35,G37&gt;=0.273,D37&lt;1.55,B37&gt;=2.6,A37&lt;6.15,D37&gt;=0.8),4.08,IF(AND(D37&gt;=1.35,G37&gt;=0.273,D37&lt;1.55,B37&gt;=2.6,A37&lt;6.15,D37&gt;=0.8),4.4,IF(AND(D37&lt;1.45,F37&lt;2.5,B37&lt;3.15,A37&lt;7.05,A37&gt;=6.15,D37&gt;=0.8),4.38,IF(AND(D37&gt;=1.45,F37&lt;2.5,B37&lt;3.15,A37&lt;7.05,A37&gt;=6.15,D37&gt;=0.8),4.75,IF(AND(D37&gt;=2.25,F37&gt;=2.5,B37&lt;3.15,A37&lt;7.05,A37&gt;=6.15,D37&gt;=0.8),5.16,IF(AND(H37&lt;11.488,A37&lt;6.6,B37&gt;=3.15,A37&lt;7.05,A37&gt;=6.15,D37&gt;=0.8),6,IF(AND(H37&gt;=14.396,D37&lt;0.25,G37&lt;0.948,D37&lt;0.5,A37&gt;=4.5,H37&gt;=5.245,D37&lt;0.8),1.3,IF(AND(A37&gt;=5.55,D37&gt;=0.25,G37&lt;0.948,D37&lt;0.5,A37&gt;=4.5,H37&gt;=5.245,D37&lt;0.8),1.7,IF(AND(D37&lt;1.85,D37&lt;2.25,F37&gt;=2.5,B37&lt;3.15,A37&lt;7.05,A37&gt;=6.15,D37&gt;=0.8),5.6,IF(AND(G37&lt;0.669,H37&gt;=11.488,A37&lt;6.6,B37&gt;=3.15,A37&lt;7.05,A37&gt;=6.15,D37&gt;=0.8),4.7,IF(AND(G37&gt;=0.669,H37&gt;=11.488,A37&lt;6.6,B37&gt;=3.15,A37&lt;7.05,A37&gt;=6.15,D37&gt;=0.8),5.22,IF(AND(H37&lt;6.543,H37&lt;14.396,D37&lt;0.25,G37&lt;0.948,D37&lt;0.5,A37&gt;=4.5,H37&gt;=5.245,D37&lt;0.8),1.4,IF(AND(A37&lt;4.95,A37&lt;5.55,D37&gt;=0.25,G37&lt;0.948,D37&lt;0.5,A37&gt;=4.5,H37&gt;=5.245,D37&lt;0.8),1.4,IF(AND(A37&gt;=4.95,A37&lt;5.55,D37&gt;=0.25,G37&lt;0.948,D37&lt;0.5,A37&gt;=4.5,H37&gt;=5.245,D37&lt;0.8),1.48,IF(AND(H37&lt;10.667,D37&gt;=1.85,D37&lt;2.25,F37&gt;=2.5,B37&lt;3.15,A37&lt;7.05,A37&gt;=6.15,D37&gt;=0.8),5.25,IF(AND(H37&gt;=10.667,D37&gt;=1.85,D37&lt;2.25,F37&gt;=2.5,B37&lt;3.15,A37&lt;7.05,A37&gt;=6.15,D37&gt;=0.8),5.55,IF(AND(G37&lt;0.063,H37&gt;=6.543,H37&lt;14.396,D37&lt;0.25,G37&lt;0.948,D37&lt;0.5,A37&gt;=4.5,H37&gt;=5.245,D37&lt;0.8),1.4,IF(AND(H37&lt;9.212,G37&gt;=0.063,H37&gt;=6.543,H37&lt;14.396,D37&lt;0.25,G37&lt;0.948,D37&lt;0.5,A37&gt;=4.5,H37&gt;=5.245,D37&lt;0.8),1.475,IF(AND(H37&gt;=9.212,G37&gt;=0.063,H37&gt;=6.543,H37&lt;14.396,D37&lt;0.25,G37&lt;0.948,D37&lt;0.5,A37&gt;=4.5,H37&gt;=5.245,D37&lt;0.8),1.5,"shouldnthappen"))))))))))))))))))))))))))))))))</f>
        <v>1.475</v>
      </c>
      <c r="AN37" s="1" t="n">
        <f aca="false">IF(AND(D37&lt;0.7,A37&gt;=5.55),1.633,IF(AND(G37&lt;0.38,B37&lt;2.8,A37&lt;5.55),4.3,IF(AND(G37&gt;=0.38,B37&lt;2.8,A37&lt;5.55),3.325,IF(AND(D37&gt;=0.35,B37&gt;=2.8,A37&lt;5.55),1.6,IF(AND(B37&gt;=3.4,A37&lt;4.8,D37&lt;0.35,B37&gt;=2.8,A37&lt;5.55),1,IF(AND(H37&gt;=11.789,A37&lt;5.9,D37&lt;1.55,D37&gt;=0.7,A37&gt;=5.55),4.325,IF(AND(F37&gt;=2.5,A37&gt;=5.9,D37&lt;1.55,D37&gt;=0.7,A37&gt;=5.55),5.05,IF(AND(D37&lt;1.9,A37&gt;=7.25,D37&gt;=1.55,D37&gt;=0.7,A37&gt;=5.55),6.3,IF(AND(D37&gt;=1.9,A37&gt;=7.25,D37&gt;=1.55,D37&gt;=0.7,A37&gt;=5.55),6.4,IF(AND(A37&lt;4.35,B37&lt;3.4,A37&lt;4.8,D37&lt;0.35,B37&gt;=2.8,A37&lt;5.55),1.1,IF(AND(G37&gt;=0.934,B37&lt;3.45,A37&gt;=4.8,D37&lt;0.35,B37&gt;=2.8,A37&lt;5.55),1.7,IF(AND(H37&gt;=14.877,B37&gt;=3.45,A37&gt;=4.8,D37&lt;0.35,B37&gt;=2.8,A37&lt;5.55),1.3,IF(AND(B37&lt;2.6,H37&lt;11.789,A37&lt;5.9,D37&lt;1.55,D37&gt;=0.7,A37&gt;=5.55),3.9,IF(AND(B37&gt;=2.6,H37&lt;11.789,A37&lt;5.9,D37&lt;1.55,D37&gt;=0.7,A37&gt;=5.55),4.26,IF(AND(A37&lt;6.6,F37&lt;2.5,A37&gt;=5.9,D37&lt;1.55,D37&gt;=0.7,A37&gt;=5.55),4.625,IF(AND(A37&gt;=6.6,F37&lt;2.5,A37&gt;=5.9,D37&lt;1.55,D37&gt;=0.7,A37&gt;=5.55),4.475,IF(AND(B37&lt;2.6,D37&lt;2.05,A37&lt;7.25,D37&gt;=1.55,D37&gt;=0.7,A37&gt;=5.55),5.8,IF(AND(G37&gt;=0.743,D37&gt;=2.05,A37&lt;7.25,D37&gt;=1.55,D37&gt;=0.7,A37&gt;=5.55),5.1,IF(AND(G37&lt;0.422,A37&gt;=4.35,B37&lt;3.4,A37&lt;4.8,D37&lt;0.35,B37&gt;=2.8,A37&lt;5.55),1.367,IF(AND(G37&gt;=0.422,A37&gt;=4.35,B37&lt;3.4,A37&lt;4.8,D37&lt;0.35,B37&gt;=2.8,A37&lt;5.55),1.3,IF(AND(A37&lt;5.05,G37&lt;0.934,B37&lt;3.45,A37&gt;=4.8,D37&lt;0.35,B37&gt;=2.8,A37&lt;5.55),1.525,IF(AND(A37&gt;=5.05,G37&lt;0.934,B37&lt;3.45,A37&gt;=4.8,D37&lt;0.35,B37&gt;=2.8,A37&lt;5.55),1.5,IF(AND(G37&gt;=0.585,H37&lt;14.877,B37&gt;=3.45,A37&gt;=4.8,D37&lt;0.35,B37&gt;=2.8,A37&lt;5.55),1.54,IF(AND(G37&gt;=0.537,G37&lt;0.743,D37&gt;=2.05,A37&lt;7.25,D37&gt;=1.55,D37&gt;=0.7,A37&gt;=5.55),5.833,IF(AND(D37&gt;=0.25,G37&lt;0.585,H37&lt;14.877,B37&gt;=3.45,A37&gt;=4.8,D37&lt;0.35,B37&gt;=2.8,A37&lt;5.55),1.367,IF(AND(D37&lt;1.75,H37&lt;13.795,B37&gt;=2.6,D37&lt;2.05,A37&lt;7.25,D37&gt;=1.55,D37&gt;=0.7,A37&gt;=5.55),5.45,IF(AND(B37&lt;2.85,H37&gt;=13.795,B37&gt;=2.6,D37&lt;2.05,A37&lt;7.25,D37&gt;=1.55,D37&gt;=0.7,A37&gt;=5.55),5.1,IF(AND(B37&gt;=2.85,H37&gt;=13.795,B37&gt;=2.6,D37&lt;2.05,A37&lt;7.25,D37&gt;=1.55,D37&gt;=0.7,A37&gt;=5.55),4.82,IF(AND(G37&lt;0.353,G37&lt;0.537,G37&lt;0.743,D37&gt;=2.05,A37&lt;7.25,D37&gt;=1.55,D37&gt;=0.7,A37&gt;=5.55),5.425,IF(AND(G37&gt;=0.353,G37&lt;0.537,G37&lt;0.743,D37&gt;=2.05,A37&lt;7.25,D37&gt;=1.55,D37&gt;=0.7,A37&gt;=5.55),5.62,IF(AND(G37&lt;0.311,D37&lt;0.25,G37&lt;0.585,H37&lt;14.877,B37&gt;=3.45,A37&gt;=4.8,D37&lt;0.35,B37&gt;=2.8,A37&lt;5.55),1.5,IF(AND(G37&gt;=0.311,D37&lt;0.25,G37&lt;0.585,H37&lt;14.877,B37&gt;=3.45,A37&gt;=4.8,D37&lt;0.35,B37&gt;=2.8,A37&lt;5.55),1.4,IF(AND(B37&gt;=3.1,D37&gt;=1.75,H37&lt;13.795,B37&gt;=2.6,D37&lt;2.05,A37&lt;7.25,D37&gt;=1.55,D37&gt;=0.7,A37&gt;=5.55),5.1,IF(AND(B37&lt;2.85,B37&lt;3.1,D37&gt;=1.75,H37&lt;13.795,B37&gt;=2.6,D37&lt;2.05,A37&lt;7.25,D37&gt;=1.55,D37&gt;=0.7,A37&gt;=5.55),5.2,IF(AND(B37&gt;=2.85,B37&lt;3.1,D37&gt;=1.75,H37&lt;13.795,B37&gt;=2.6,D37&lt;2.05,A37&lt;7.25,D37&gt;=1.55,D37&gt;=0.7,A37&gt;=5.55),5.2,"shouldnthappen")))))))))))))))))))))))))))))))))))</f>
        <v>1.525</v>
      </c>
      <c r="AO37" s="1" t="n">
        <f aca="false">IF(AND(H37&gt;=14.529,G37&lt;0.633,D37&lt;0.8),1.3,IF(AND(A37&lt;5.05,G37&gt;=0.633,D37&lt;0.8),1.35,IF(AND(H37&gt;=14.379,H37&lt;14.529,G37&lt;0.633,D37&lt;0.8),1.7,IF(AND(B37&lt;3.35,A37&gt;=5.05,G37&gt;=0.633,D37&lt;0.8),1.7,IF(AND(D37&gt;=1.45,A37&lt;5.95,F37&lt;2.5,D37&gt;=0.8),4.5,IF(AND(D37&lt;1.35,A37&gt;=5.95,F37&lt;2.5,D37&gt;=0.8),4,IF(AND(D37&lt;1.85,G37&gt;=0.845,F37&gt;=2.5,D37&gt;=0.8),4.8,IF(AND(B37&gt;=4.3,H37&lt;14.379,H37&lt;14.529,G37&lt;0.633,D37&lt;0.8),1.5,IF(AND(A37&lt;5.25,B37&gt;=3.35,A37&gt;=5.05,G37&gt;=0.633,D37&lt;0.8),1.55,IF(AND(A37&gt;=5.25,B37&gt;=3.35,A37&gt;=5.05,G37&gt;=0.633,D37&lt;0.8),1.633,IF(AND(A37&lt;5.05,D37&lt;1.45,A37&lt;5.95,F37&lt;2.5,D37&gt;=0.8),3.3,IF(AND(G37&lt;0.293,D37&gt;=1.35,A37&gt;=5.95,F37&lt;2.5,D37&gt;=0.8),5,IF(AND(A37&gt;=6.6,D37&lt;2.05,G37&lt;0.845,F37&gt;=2.5,D37&gt;=0.8),5.8,IF(AND(B37&lt;3.05,D37&gt;=2.05,G37&lt;0.845,F37&gt;=2.5,D37&gt;=0.8),6.15,IF(AND(B37&lt;2.9,D37&gt;=1.85,G37&gt;=0.845,F37&gt;=2.5,D37&gt;=0.8),5.1,IF(AND(B37&gt;=2.9,D37&gt;=1.85,G37&gt;=0.845,F37&gt;=2.5,D37&gt;=0.8),5.2,IF(AND(B37&gt;=3.8,B37&lt;4.3,H37&lt;14.379,H37&lt;14.529,G37&lt;0.633,D37&lt;0.8),1.333,IF(AND(A37&lt;6.25,G37&gt;=0.293,D37&gt;=1.35,A37&gt;=5.95,F37&lt;2.5,D37&gt;=0.8),4.6,IF(AND(H37&lt;10.351,A37&lt;6.6,D37&lt;2.05,G37&lt;0.845,F37&gt;=2.5,D37&gt;=0.8),5.4,IF(AND(G37&gt;=0.364,B37&gt;=3.05,D37&gt;=2.05,G37&lt;0.845,F37&gt;=2.5,D37&gt;=0.8),5.66,IF(AND(G37&gt;=0.447,B37&lt;3.8,B37&lt;4.3,H37&lt;14.379,H37&lt;14.529,G37&lt;0.633,D37&lt;0.8),1.3,IF(AND(H37&lt;6.247,A37&lt;5.65,A37&gt;=5.05,D37&lt;1.45,A37&lt;5.95,F37&lt;2.5,D37&gt;=0.8),4.033,IF(AND(D37&lt;1.25,A37&gt;=5.65,A37&gt;=5.05,D37&lt;1.45,A37&lt;5.95,F37&lt;2.5,D37&gt;=0.8),3.88,IF(AND(D37&gt;=1.25,A37&gt;=5.65,A37&gt;=5.05,D37&lt;1.45,A37&lt;5.95,F37&lt;2.5,D37&gt;=0.8),4.35,IF(AND(B37&lt;2.65,A37&gt;=6.25,G37&gt;=0.293,D37&gt;=1.35,A37&gt;=5.95,F37&lt;2.5,D37&gt;=0.8),4.9,IF(AND(B37&lt;2.75,H37&gt;=10.351,A37&lt;6.6,D37&lt;2.05,G37&lt;0.845,F37&gt;=2.5,D37&gt;=0.8),5.1,IF(AND(B37&gt;=2.75,H37&gt;=10.351,A37&lt;6.6,D37&lt;2.05,G37&lt;0.845,F37&gt;=2.5,D37&gt;=0.8),4.95,IF(AND(B37&lt;3.15,G37&lt;0.364,B37&gt;=3.05,D37&gt;=2.05,G37&lt;0.845,F37&gt;=2.5,D37&gt;=0.8),5.28,IF(AND(B37&gt;=3.15,G37&lt;0.364,B37&gt;=3.05,D37&gt;=2.05,G37&lt;0.845,F37&gt;=2.5,D37&gt;=0.8),5.5,IF(AND(H37&lt;9.212,G37&lt;0.447,B37&lt;3.8,B37&lt;4.3,H37&lt;14.379,H37&lt;14.529,G37&lt;0.633,D37&lt;0.8),1.4,IF(AND(G37&lt;0.356,H37&gt;=6.247,A37&lt;5.65,A37&gt;=5.05,D37&lt;1.45,A37&lt;5.95,F37&lt;2.5,D37&gt;=0.8),4.2,IF(AND(B37&lt;3,B37&gt;=2.65,A37&gt;=6.25,G37&gt;=0.293,D37&gt;=1.35,A37&gt;=5.95,F37&lt;2.5,D37&gt;=0.8),4.6,IF(AND(B37&gt;=3,B37&gt;=2.65,A37&gt;=6.25,G37&gt;=0.293,D37&gt;=1.35,A37&gt;=5.95,F37&lt;2.5,D37&gt;=0.8),4.7,IF(AND(A37&lt;5.05,H37&gt;=9.212,G37&lt;0.447,B37&lt;3.8,B37&lt;4.3,H37&lt;14.379,H37&lt;14.529,G37&lt;0.633,D37&lt;0.8),1.533,IF(AND(A37&gt;=5.05,H37&gt;=9.212,G37&lt;0.447,B37&lt;3.8,B37&lt;4.3,H37&lt;14.379,H37&lt;14.529,G37&lt;0.633,D37&lt;0.8),1.425,IF(AND(A37&lt;5.35,G37&gt;=0.356,H37&gt;=6.247,A37&lt;5.65,A37&gt;=5.05,D37&lt;1.45,A37&lt;5.95,F37&lt;2.5,D37&gt;=0.8),3.9,IF(AND(A37&gt;=5.35,G37&gt;=0.356,H37&gt;=6.247,A37&lt;5.65,A37&gt;=5.05,D37&lt;1.45,A37&lt;5.95,F37&lt;2.5,D37&gt;=0.8),3.72,"shouldnthappen")))))))))))))))))))))))))))))))))))))</f>
        <v>1.35</v>
      </c>
      <c r="AP37" s="1" t="n">
        <f aca="false">IF(AND(F37&gt;=1.5,A37&lt;5.55),3.84,IF(AND(G37&gt;=0.52,A37&lt;4.75,F37&lt;1.5,A37&lt;5.55),1.16,IF(AND(A37&lt;5.65,A37&lt;5.85,D37&lt;1.55,A37&gt;=5.55),4.2,IF(AND(A37&gt;=5.65,A37&lt;5.85,D37&lt;1.55,A37&gt;=5.55),3.167,IF(AND(G37&gt;=0.798,A37&gt;=5.85,D37&lt;1.55,A37&gt;=5.55),4,IF(AND(F37&lt;2.5,H37&lt;14.1,D37&gt;=1.55,A37&gt;=5.55),4.84,IF(AND(A37&lt;7.2,H37&gt;=14.1,D37&gt;=1.55,A37&gt;=5.55),5.633,IF(AND(A37&gt;=7.2,H37&gt;=14.1,D37&gt;=1.55,A37&gt;=5.55),6.6,IF(AND(G37&lt;0.161,G37&lt;0.52,A37&lt;4.75,F37&lt;1.5,A37&lt;5.55),1.5,IF(AND(D37&gt;=0.5,G37&lt;0.676,A37&gt;=4.75,F37&lt;1.5,A37&lt;5.55),1.6,IF(AND(H37&lt;11.016,G37&gt;=0.676,A37&gt;=4.75,F37&lt;1.5,A37&lt;5.55),1.75,IF(AND(G37&lt;0.209,G37&lt;0.798,A37&gt;=5.85,D37&lt;1.55,A37&gt;=5.55),4.5,IF(AND(G37&gt;=0.74,F37&gt;=2.5,H37&lt;14.1,D37&gt;=1.55,A37&gt;=5.55),6.225,IF(AND(B37&lt;2.95,G37&gt;=0.161,G37&lt;0.52,A37&lt;4.75,F37&lt;1.5,A37&lt;5.55),1.4,IF(AND(B37&gt;=2.95,G37&gt;=0.161,G37&lt;0.52,A37&lt;4.75,F37&lt;1.5,A37&lt;5.55),1.34,IF(AND(B37&lt;3.15,D37&lt;0.5,G37&lt;0.676,A37&gt;=4.75,F37&lt;1.5,A37&lt;5.55),1.52,IF(AND(D37&lt;0.25,H37&gt;=11.016,G37&gt;=0.676,A37&gt;=4.75,F37&lt;1.5,A37&lt;5.55),1.567,IF(AND(D37&gt;=0.25,H37&gt;=11.016,G37&gt;=0.676,A37&gt;=4.75,F37&lt;1.5,A37&lt;5.55),1.5,IF(AND(H37&lt;7.47,G37&gt;=0.209,G37&lt;0.798,A37&gt;=5.85,D37&lt;1.55,A37&gt;=5.55),5.05,IF(AND(B37&lt;2.85,G37&lt;0.74,F37&gt;=2.5,H37&lt;14.1,D37&gt;=1.55,A37&gt;=5.55),5.35,IF(AND(B37&lt;3.3,B37&gt;=3.15,D37&lt;0.5,G37&lt;0.676,A37&gt;=4.75,F37&lt;1.5,A37&lt;5.55),1.2,IF(AND(D37&lt;1.45,H37&gt;=7.47,G37&gt;=0.209,G37&lt;0.798,A37&gt;=5.85,D37&lt;1.55,A37&gt;=5.55),4.66,IF(AND(D37&gt;=1.45,H37&gt;=7.47,G37&gt;=0.209,G37&lt;0.798,A37&gt;=5.85,D37&lt;1.55,A37&gt;=5.55),4.64,IF(AND(A37&gt;=7.05,B37&gt;=2.85,G37&lt;0.74,F37&gt;=2.5,H37&lt;14.1,D37&gt;=1.55,A37&gt;=5.55),5.8,IF(AND(B37&gt;=3.25,A37&lt;7.05,B37&gt;=2.85,G37&lt;0.74,F37&gt;=2.5,H37&lt;14.1,D37&gt;=1.55,A37&gt;=5.55),5.7,IF(AND(H37&gt;=13.641,D37&lt;0.25,B37&gt;=3.3,B37&gt;=3.15,D37&lt;0.5,G37&lt;0.676,A37&gt;=4.75,F37&lt;1.5,A37&lt;5.55),1.3,IF(AND(D37&lt;0.35,D37&gt;=0.25,B37&gt;=3.3,B37&gt;=3.15,D37&lt;0.5,G37&lt;0.676,A37&gt;=4.75,F37&lt;1.5,A37&lt;5.55),1.367,IF(AND(D37&gt;=0.35,D37&gt;=0.25,B37&gt;=3.3,B37&gt;=3.15,D37&lt;0.5,G37&lt;0.676,A37&gt;=4.75,F37&lt;1.5,A37&lt;5.55),1.3,IF(AND(A37&lt;6.35,B37&lt;3.25,A37&lt;7.05,B37&gt;=2.85,G37&lt;0.74,F37&gt;=2.5,H37&lt;14.1,D37&gt;=1.55,A37&gt;=5.55),5.6,IF(AND(A37&gt;=6.35,B37&lt;3.25,A37&lt;7.05,B37&gt;=2.85,G37&lt;0.74,F37&gt;=2.5,H37&lt;14.1,D37&gt;=1.55,A37&gt;=5.55),5.325,IF(AND(A37&lt;5.1,H37&lt;13.641,D37&lt;0.25,B37&gt;=3.3,B37&gt;=3.15,D37&lt;0.5,G37&lt;0.676,A37&gt;=4.75,F37&lt;1.5,A37&lt;5.55),1.4,IF(AND(H37&gt;=11.031,A37&gt;=5.1,H37&lt;13.641,D37&lt;0.25,B37&gt;=3.3,B37&gt;=3.15,D37&lt;0.5,G37&lt;0.676,A37&gt;=4.75,F37&lt;1.5,A37&lt;5.55),1.4,IF(AND(A37&lt;5.45,H37&lt;11.031,A37&gt;=5.1,H37&lt;13.641,D37&lt;0.25,B37&gt;=3.3,B37&gt;=3.15,D37&lt;0.5,G37&lt;0.676,A37&gt;=4.75,F37&lt;1.5,A37&lt;5.55),1.5,IF(AND(A37&gt;=5.45,H37&lt;11.031,A37&gt;=5.1,H37&lt;13.641,D37&lt;0.25,B37&gt;=3.3,B37&gt;=3.15,D37&lt;0.5,G37&lt;0.676,A37&gt;=4.75,F37&lt;1.5,A37&lt;5.55),1.4,"shouldnthappen"))))))))))))))))))))))))))))))))))</f>
        <v>1.75</v>
      </c>
      <c r="AQ37" s="1" t="n">
        <f aca="false">IF(AND(H37&lt;6.926,D37&gt;=0.35,F37&lt;1.5),1.9,IF(AND(G37&gt;=0.869,D37&gt;=1.75,F37&gt;=1.5),5.15,IF(AND(A37&lt;4.35,A37&lt;5.05,D37&lt;0.35,F37&lt;1.5),1.1,IF(AND(H37&lt;6.089,A37&gt;=5.05,D37&lt;0.35,F37&lt;1.5),1.7,IF(AND(H37&gt;=13.089,H37&gt;=6.926,D37&gt;=0.35,F37&lt;1.5),1.3,IF(AND(G37&lt;0.695,D37&lt;1.15,D37&lt;1.75,F37&gt;=1.5),3.62,IF(AND(G37&gt;=0.695,D37&lt;1.15,D37&lt;1.75,F37&gt;=1.5),3,IF(AND(G37&gt;=0.585,H37&gt;=6.089,A37&gt;=5.05,D37&lt;0.35,F37&lt;1.5),1.5,IF(AND(H37&lt;9.582,H37&lt;13.089,H37&gt;=6.926,D37&gt;=0.35,F37&lt;1.5),1.5,IF(AND(H37&gt;=9.582,H37&lt;13.089,H37&gt;=6.926,D37&gt;=0.35,F37&lt;1.5),1.6,IF(AND(D37&lt;1.35,H37&lt;9.349,D37&gt;=1.15,D37&lt;1.75,F37&gt;=1.5),3.867,IF(AND(D37&lt;2.05,A37&lt;7.05,G37&lt;0.869,D37&gt;=1.75,F37&gt;=1.5),4.9,IF(AND(B37&gt;=3.3,A37&gt;=7.05,G37&lt;0.869,D37&gt;=1.75,F37&gt;=1.5),6.1,IF(AND(G37&lt;0.347,H37&lt;11.218,A37&gt;=4.35,A37&lt;5.05,D37&lt;0.35,F37&lt;1.5),1.4,IF(AND(G37&gt;=0.347,H37&lt;11.218,A37&gt;=4.35,A37&lt;5.05,D37&lt;0.35,F37&lt;1.5),1.5,IF(AND(G37&gt;=0.265,H37&gt;=11.218,A37&gt;=4.35,A37&lt;5.05,D37&lt;0.35,F37&lt;1.5),1.45,IF(AND(A37&gt;=5.4,G37&lt;0.585,H37&gt;=6.089,A37&gt;=5.05,D37&lt;0.35,F37&lt;1.5),1.35,IF(AND(B37&gt;=2.9,D37&gt;=1.35,H37&lt;9.349,D37&gt;=1.15,D37&lt;1.75,F37&gt;=1.5),4.6,IF(AND(D37&gt;=1.35,A37&lt;6.15,H37&gt;=9.349,D37&gt;=1.15,D37&lt;1.75,F37&gt;=1.5),4.54,IF(AND(H37&lt;10.927,A37&gt;=6.15,H37&gt;=9.349,D37&gt;=1.15,D37&lt;1.75,F37&gt;=1.5),4.3,IF(AND(G37&lt;0.512,D37&gt;=2.05,A37&lt;7.05,G37&lt;0.869,D37&gt;=1.75,F37&gt;=1.5),5.533,IF(AND(G37&gt;=0.512,D37&gt;=2.05,A37&lt;7.05,G37&lt;0.869,D37&gt;=1.75,F37&gt;=1.5),5.88,IF(AND(H37&lt;11.551,B37&lt;3.3,A37&gt;=7.05,G37&lt;0.869,D37&gt;=1.75,F37&gt;=1.5),6.3,IF(AND(G37&lt;0.227,G37&lt;0.265,H37&gt;=11.218,A37&gt;=4.35,A37&lt;5.05,D37&lt;0.35,F37&lt;1.5),1.4,IF(AND(G37&gt;=0.227,G37&lt;0.265,H37&gt;=11.218,A37&gt;=4.35,A37&lt;5.05,D37&lt;0.35,F37&lt;1.5),1.26,IF(AND(H37&lt;11.031,A37&lt;5.4,G37&lt;0.585,H37&gt;=6.089,A37&gt;=5.05,D37&lt;0.35,F37&lt;1.5),1.5,IF(AND(H37&gt;=11.031,A37&lt;5.4,G37&lt;0.585,H37&gt;=6.089,A37&gt;=5.05,D37&lt;0.35,F37&lt;1.5),1.4,IF(AND(A37&lt;5.45,B37&lt;2.9,D37&gt;=1.35,H37&lt;9.349,D37&gt;=1.15,D37&lt;1.75,F37&gt;=1.5),4.5,IF(AND(A37&lt;5.9,D37&lt;1.35,A37&lt;6.15,H37&gt;=9.349,D37&gt;=1.15,D37&lt;1.75,F37&gt;=1.5),4.2,IF(AND(A37&gt;=5.9,D37&lt;1.35,A37&lt;6.15,H37&gt;=9.349,D37&gt;=1.15,D37&lt;1.75,F37&gt;=1.5),4,IF(AND(A37&gt;=6.75,H37&gt;=10.927,A37&gt;=6.15,H37&gt;=9.349,D37&gt;=1.15,D37&lt;1.75,F37&gt;=1.5),4.767,IF(AND(B37&lt;2.9,H37&gt;=11.551,B37&lt;3.3,A37&gt;=7.05,G37&lt;0.869,D37&gt;=1.75,F37&gt;=1.5),6.7,IF(AND(B37&gt;=2.9,H37&gt;=11.551,B37&lt;3.3,A37&gt;=7.05,G37&lt;0.869,D37&gt;=1.75,F37&gt;=1.5),6.6,IF(AND(B37&lt;2.45,A37&gt;=5.45,B37&lt;2.9,D37&gt;=1.35,H37&lt;9.349,D37&gt;=1.15,D37&lt;1.75,F37&gt;=1.5),5,IF(AND(B37&gt;=2.45,A37&gt;=5.45,B37&lt;2.9,D37&gt;=1.35,H37&lt;9.349,D37&gt;=1.15,D37&lt;1.75,F37&gt;=1.5),5.1,IF(AND(H37&lt;11.166,A37&lt;6.75,H37&gt;=10.927,A37&gt;=6.15,H37&gt;=9.349,D37&gt;=1.15,D37&lt;1.75,F37&gt;=1.5),4.9,IF(AND(G37&lt;0.228,H37&gt;=11.166,A37&lt;6.75,H37&gt;=10.927,A37&gt;=6.15,H37&gt;=9.349,D37&gt;=1.15,D37&lt;1.75,F37&gt;=1.5),4.7,IF(AND(H37&lt;13.531,G37&gt;=0.228,H37&gt;=11.166,A37&lt;6.75,H37&gt;=10.927,A37&gt;=6.15,H37&gt;=9.349,D37&gt;=1.15,D37&lt;1.75,F37&gt;=1.5),4.4,IF(AND(H37&gt;=13.531,G37&gt;=0.228,H37&gt;=11.166,A37&lt;6.75,H37&gt;=10.927,A37&gt;=6.15,H37&gt;=9.349,D37&gt;=1.15,D37&lt;1.75,F37&gt;=1.5),4.6,"shouldnthappen")))))))))))))))))))))))))))))))))))))))</f>
        <v>1.5</v>
      </c>
      <c r="AR37" s="1" t="n">
        <f aca="false">IF(AND(G37&gt;=0.93,B37&lt;3.65,F37&lt;1.5),1.7,IF(AND(H37&lt;6.542,B37&gt;=3.65,F37&lt;1.5),1.767,IF(AND(A37&gt;=7.05,D37&gt;=1.55,F37&gt;=1.5),6.3,IF(AND(G37&lt;0.123,H37&gt;=6.542,B37&gt;=3.65,F37&lt;1.5),1.367,IF(AND(A37&lt;5.15,A37&lt;5.65,D37&lt;1.55,F37&gt;=1.5),3.15,IF(AND(A37&lt;4.8,G37&gt;=0.447,G37&lt;0.93,B37&lt;3.65,F37&lt;1.5),1.24,IF(AND(A37&gt;=4.8,G37&gt;=0.447,G37&lt;0.93,B37&lt;3.65,F37&lt;1.5),1.4,IF(AND(G37&lt;0.151,G37&gt;=0.123,H37&gt;=6.542,B37&gt;=3.65,F37&lt;1.5),1.7,IF(AND(G37&gt;=0.151,G37&gt;=0.123,H37&gt;=6.542,B37&gt;=3.65,F37&lt;1.5),1.5,IF(AND(D37&gt;=1.45,A37&gt;=5.15,A37&lt;5.65,D37&lt;1.55,F37&gt;=1.5),4.5,IF(AND(B37&lt;2.65,D37&gt;=1.35,A37&gt;=5.65,D37&lt;1.55,F37&gt;=1.5),4.9,IF(AND(G37&lt;0.527,F37&lt;2.5,A37&lt;7.05,D37&gt;=1.55,F37&gt;=1.5),5.075,IF(AND(G37&gt;=0.527,F37&lt;2.5,A37&lt;7.05,D37&gt;=1.55,F37&gt;=1.5),4.7,IF(AND(A37&lt;4.65,G37&lt;0.265,G37&lt;0.447,G37&lt;0.93,B37&lt;3.65,F37&lt;1.5),1.42,IF(AND(G37&lt;0.3,G37&gt;=0.265,G37&lt;0.447,G37&lt;0.93,B37&lt;3.65,F37&lt;1.5),1.6,IF(AND(G37&gt;=0.3,G37&gt;=0.265,G37&lt;0.447,G37&lt;0.93,B37&lt;3.65,F37&lt;1.5),1.4,IF(AND(G37&lt;0.356,D37&lt;1.45,A37&gt;=5.15,A37&lt;5.65,D37&lt;1.55,F37&gt;=1.5),4.125,IF(AND(D37&lt;1.1,A37&lt;6.2,D37&lt;1.35,A37&gt;=5.65,D37&lt;1.55,F37&gt;=1.5),4.1,IF(AND(D37&gt;=1.1,A37&lt;6.2,D37&lt;1.35,A37&gt;=5.65,D37&lt;1.55,F37&gt;=1.5),4.175,IF(AND(H37&gt;=13.433,A37&gt;=6.2,D37&lt;1.35,A37&gt;=5.65,D37&lt;1.55,F37&gt;=1.5),4.6,IF(AND(G37&lt;0.437,B37&gt;=2.65,D37&gt;=1.35,A37&gt;=5.65,D37&lt;1.55,F37&gt;=1.5),4.625,IF(AND(G37&gt;=0.437,B37&gt;=2.65,D37&gt;=1.35,A37&gt;=5.65,D37&lt;1.55,F37&gt;=1.5),4.75,IF(AND(B37&gt;=3.15,H37&lt;11.146,F37&gt;=2.5,A37&lt;7.05,D37&gt;=1.55,F37&gt;=1.5),5.667,IF(AND(B37&lt;2.65,H37&gt;=11.146,F37&gt;=2.5,A37&lt;7.05,D37&gt;=1.55,F37&gt;=1.5),5.8,IF(AND(B37&lt;3.3,A37&gt;=4.65,G37&lt;0.265,G37&lt;0.447,G37&lt;0.93,B37&lt;3.65,F37&lt;1.5),1.32,IF(AND(B37&gt;=3.3,A37&gt;=4.65,G37&lt;0.265,G37&lt;0.447,G37&lt;0.93,B37&lt;3.65,F37&lt;1.5),1.425,IF(AND(B37&lt;2.8,G37&gt;=0.356,D37&lt;1.45,A37&gt;=5.15,A37&lt;5.65,D37&lt;1.55,F37&gt;=1.5),3.86,IF(AND(B37&gt;=2.8,G37&gt;=0.356,D37&lt;1.45,A37&gt;=5.15,A37&lt;5.65,D37&lt;1.55,F37&gt;=1.5),3.6,IF(AND(B37&lt;2.6,H37&lt;13.433,A37&gt;=6.2,D37&lt;1.35,A37&gt;=5.65,D37&lt;1.55,F37&gt;=1.5),4.4,IF(AND(B37&gt;=2.6,H37&lt;13.433,A37&gt;=6.2,D37&lt;1.35,A37&gt;=5.65,D37&lt;1.55,F37&gt;=1.5),4.3,IF(AND(G37&lt;0.151,B37&lt;3.15,H37&lt;11.146,F37&gt;=2.5,A37&lt;7.05,D37&gt;=1.55,F37&gt;=1.5),5.5,IF(AND(H37&lt;15.52,B37&gt;=2.65,H37&gt;=11.146,F37&gt;=2.5,A37&lt;7.05,D37&gt;=1.55,F37&gt;=1.5),5.4,IF(AND(H37&gt;=15.52,B37&gt;=2.65,H37&gt;=11.146,F37&gt;=2.5,A37&lt;7.05,D37&gt;=1.55,F37&gt;=1.5),5.733,IF(AND(H37&lt;10.74,G37&gt;=0.151,B37&lt;3.15,H37&lt;11.146,F37&gt;=2.5,A37&lt;7.05,D37&gt;=1.55,F37&gt;=1.5),5.12,IF(AND(H37&gt;=10.74,G37&gt;=0.151,B37&lt;3.15,H37&lt;11.146,F37&gt;=2.5,A37&lt;7.05,D37&gt;=1.55,F37&gt;=1.5),4.9,"shouldnthappen")))))))))))))))))))))))))))))))))))</f>
        <v>1.4</v>
      </c>
      <c r="AS37" s="1" t="n">
        <f aca="false">IF(AND(F37&gt;=1.5,A37&lt;5.55),4.18,IF(AND(F37&gt;=2.5,B37&lt;2.75,A37&gt;=5.55),5.38,IF(AND(G37&gt;=0.587,B37&lt;3.75,F37&lt;1.5,A37&lt;5.55),1.48,IF(AND(H37&lt;6.51,B37&gt;=3.75,F37&lt;1.5,A37&lt;5.55),1.9,IF(AND(H37&gt;=6.51,B37&gt;=3.75,F37&lt;1.5,A37&lt;5.55),1.425,IF(AND(G37&gt;=0.868,F37&lt;2.5,B37&lt;2.75,A37&gt;=5.55),4.65,IF(AND(F37&lt;1.5,D37&lt;1.55,B37&gt;=2.75,A37&gt;=5.55),1.7,IF(AND(G37&gt;=0.857,D37&gt;=1.55,B37&gt;=2.75,A37&gt;=5.55),5.033,IF(AND(G37&gt;=0.518,G37&lt;0.587,B37&lt;3.75,F37&lt;1.5,A37&lt;5.55),1,IF(AND(D37&lt;1.05,G37&lt;0.868,F37&lt;2.5,B37&lt;2.75,A37&gt;=5.55),3.5,IF(AND(G37&lt;0.404,D37&gt;=1.05,G37&lt;0.868,F37&lt;2.5,B37&lt;2.75,A37&gt;=5.55),4.2,IF(AND(G37&gt;=0.404,D37&gt;=1.05,G37&lt;0.868,F37&lt;2.5,B37&lt;2.75,A37&gt;=5.55),3.94,IF(AND(F37&lt;2.5,B37&lt;2.95,F37&gt;=1.5,D37&lt;1.55,B37&gt;=2.75,A37&gt;=5.55),4.68,IF(AND(F37&gt;=2.5,B37&lt;2.95,F37&gt;=1.5,D37&lt;1.55,B37&gt;=2.75,A37&gt;=5.55),5.1,IF(AND(H37&lt;10.883,B37&gt;=2.95,F37&gt;=1.5,D37&lt;1.55,B37&gt;=2.75,A37&gt;=5.55),4.15,IF(AND(H37&gt;=10.883,B37&gt;=2.95,F37&gt;=1.5,D37&lt;1.55,B37&gt;=2.75,A37&gt;=5.55),4.5,IF(AND(H37&gt;=14.1,D37&lt;2.05,G37&lt;0.857,D37&gt;=1.55,B37&gt;=2.75,A37&gt;=5.55),6.6,IF(AND(G37&lt;0.063,B37&lt;3.15,G37&lt;0.518,G37&lt;0.587,B37&lt;3.75,F37&lt;1.5,A37&lt;5.55),1.4,IF(AND(G37&gt;=0.063,B37&lt;3.15,G37&lt;0.518,G37&lt;0.587,B37&lt;3.75,F37&lt;1.5,A37&lt;5.55),1.5,IF(AND(H37&gt;=10.563,B37&gt;=3.15,G37&lt;0.518,G37&lt;0.587,B37&lt;3.75,F37&lt;1.5,A37&lt;5.55),1.325,IF(AND(B37&lt;2.95,H37&lt;14.1,D37&lt;2.05,G37&lt;0.857,D37&gt;=1.55,B37&gt;=2.75,A37&gt;=5.55),6.125,IF(AND(A37&lt;6.65,G37&lt;0.364,D37&gt;=2.05,G37&lt;0.857,D37&gt;=1.55,B37&gt;=2.75,A37&gt;=5.55),5.45,IF(AND(G37&gt;=0.774,G37&gt;=0.364,D37&gt;=2.05,G37&lt;0.857,D37&gt;=1.55,B37&gt;=2.75,A37&gt;=5.55),5.4,IF(AND(H37&gt;=9.279,H37&lt;10.563,B37&gt;=3.15,G37&lt;0.518,G37&lt;0.587,B37&lt;3.75,F37&lt;1.5,A37&lt;5.55),1.475,IF(AND(D37&lt;1.65,B37&gt;=2.95,H37&lt;14.1,D37&lt;2.05,G37&lt;0.857,D37&gt;=1.55,B37&gt;=2.75,A37&gt;=5.55),5.8,IF(AND(B37&lt;3.15,A37&gt;=6.65,G37&lt;0.364,D37&gt;=2.05,G37&lt;0.857,D37&gt;=1.55,B37&gt;=2.75,A37&gt;=5.55),5.3,IF(AND(B37&gt;=3.15,A37&gt;=6.65,G37&lt;0.364,D37&gt;=2.05,G37&lt;0.857,D37&gt;=1.55,B37&gt;=2.75,A37&gt;=5.55),5.7,IF(AND(A37&gt;=6.75,G37&lt;0.774,G37&gt;=0.364,D37&gt;=2.05,G37&lt;0.857,D37&gt;=1.55,B37&gt;=2.75,A37&gt;=5.55),5.9,IF(AND(G37&lt;0.417,H37&lt;9.279,H37&lt;10.563,B37&gt;=3.15,G37&lt;0.518,G37&lt;0.587,B37&lt;3.75,F37&lt;1.5,A37&lt;5.55),1.4,IF(AND(G37&gt;=0.417,H37&lt;9.279,H37&lt;10.563,B37&gt;=3.15,G37&lt;0.518,G37&lt;0.587,B37&lt;3.75,F37&lt;1.5,A37&lt;5.55),1.3,IF(AND(A37&lt;6.3,D37&gt;=1.65,B37&gt;=2.95,H37&lt;14.1,D37&lt;2.05,G37&lt;0.857,D37&gt;=1.55,B37&gt;=2.75,A37&gt;=5.55),4.9,IF(AND(A37&gt;=6.3,D37&gt;=1.65,B37&gt;=2.95,H37&lt;14.1,D37&lt;2.05,G37&lt;0.857,D37&gt;=1.55,B37&gt;=2.75,A37&gt;=5.55),5.3,IF(AND(G37&gt;=0.657,A37&lt;6.75,G37&lt;0.774,G37&gt;=0.364,D37&gt;=2.05,G37&lt;0.857,D37&gt;=1.55,B37&gt;=2.75,A37&gt;=5.55),6,IF(AND(B37&lt;3.2,G37&lt;0.657,A37&lt;6.75,G37&lt;0.774,G37&gt;=0.364,D37&gt;=2.05,G37&lt;0.857,D37&gt;=1.55,B37&gt;=2.75,A37&gt;=5.55),5.6,IF(AND(B37&gt;=3.2,G37&lt;0.657,A37&lt;6.75,G37&lt;0.774,G37&gt;=0.364,D37&gt;=2.05,G37&lt;0.857,D37&gt;=1.55,B37&gt;=2.75,A37&gt;=5.55),5.65,"shouldnthappen")))))))))))))))))))))))))))))))))))</f>
        <v>1.48</v>
      </c>
      <c r="AT37" s="1" t="n">
        <f aca="false">IF(AND(H37&gt;=16.284,A37&gt;=5.55),6.533,IF(AND(G37&gt;=0.52,A37&lt;4.85,A37&lt;5.55),1.05,IF(AND(G37&lt;0.227,G37&lt;0.52,A37&lt;4.85,A37&lt;5.55),1.4,IF(AND(G37&gt;=0.227,G37&lt;0.52,A37&lt;4.85,A37&lt;5.55),1.3,IF(AND(D37&gt;=0.45,F37&lt;1.5,A37&gt;=4.85,A37&lt;5.55),1.667,IF(AND(B37&gt;=2.75,F37&gt;=1.5,A37&gt;=4.85,A37&lt;5.55),4.5,IF(AND(F37&lt;2.5,B37&gt;=3.15,H37&lt;16.284,A37&gt;=5.55),4.7,IF(AND(G37&gt;=0.934,D37&lt;0.45,F37&lt;1.5,A37&gt;=4.85,A37&lt;5.55),1.7,IF(AND(D37&gt;=1.2,B37&lt;2.75,F37&gt;=1.5,A37&gt;=4.85,A37&lt;5.55),4.25,IF(AND(G37&gt;=0.774,F37&gt;=2.5,B37&gt;=3.15,H37&lt;16.284,A37&gt;=5.55),5.4,IF(AND(B37&lt;3.1,G37&lt;0.934,D37&lt;0.45,F37&lt;1.5,A37&gt;=4.85,A37&lt;5.55),1.6,IF(AND(D37&lt;1.05,D37&lt;1.2,B37&lt;2.75,F37&gt;=1.5,A37&gt;=4.85,A37&lt;5.55),3.433,IF(AND(D37&gt;=1.05,D37&lt;1.2,B37&lt;2.75,F37&gt;=1.5,A37&gt;=4.85,A37&lt;5.55),3.267,IF(AND(H37&lt;8.486,D37&lt;1.35,F37&lt;2.5,B37&lt;3.15,H37&lt;16.284,A37&gt;=5.55),3.85,IF(AND(D37&gt;=1.55,D37&gt;=1.35,F37&lt;2.5,B37&lt;3.15,H37&lt;16.284,A37&gt;=5.55),5.1,IF(AND(H37&lt;10.464,A37&lt;6.35,F37&gt;=2.5,B37&lt;3.15,H37&lt;16.284,A37&gt;=5.55),5.08,IF(AND(H37&gt;=10.464,A37&lt;6.35,F37&gt;=2.5,B37&lt;3.15,H37&lt;16.284,A37&gt;=5.55),4.9,IF(AND(D37&lt;1.85,A37&gt;=6.35,F37&gt;=2.5,B37&lt;3.15,H37&lt;16.284,A37&gt;=5.55),5.8,IF(AND(H37&gt;=10.393,G37&lt;0.774,F37&gt;=2.5,B37&gt;=3.15,H37&lt;16.284,A37&gt;=5.55),5.425,IF(AND(B37&lt;2.6,H37&gt;=8.486,D37&lt;1.35,F37&lt;2.5,B37&lt;3.15,H37&lt;16.284,A37&gt;=5.55),3.9,IF(AND(G37&gt;=0.567,D37&lt;1.55,D37&gt;=1.35,F37&lt;2.5,B37&lt;3.15,H37&lt;16.284,A37&gt;=5.55),4.4,IF(AND(B37&lt;3.25,H37&lt;10.393,G37&lt;0.774,F37&gt;=2.5,B37&gt;=3.15,H37&lt;16.284,A37&gt;=5.55),5.7,IF(AND(B37&gt;=3.25,H37&lt;10.393,G37&lt;0.774,F37&gt;=2.5,B37&gt;=3.15,H37&lt;16.284,A37&gt;=5.55),5.98,IF(AND(G37&lt;0.079,G37&lt;0.338,B37&gt;=3.1,G37&lt;0.934,D37&lt;0.45,F37&lt;1.5,A37&gt;=4.85,A37&lt;5.55),1.425,IF(AND(B37&lt;3.35,G37&gt;=0.338,B37&gt;=3.1,G37&lt;0.934,D37&lt;0.45,F37&lt;1.5,A37&gt;=4.85,A37&lt;5.55),1.4,IF(AND(G37&lt;0.404,B37&gt;=2.6,H37&gt;=8.486,D37&lt;1.35,F37&lt;2.5,B37&lt;3.15,H37&lt;16.284,A37&gt;=5.55),4.3,IF(AND(G37&gt;=0.404,B37&gt;=2.6,H37&gt;=8.486,D37&lt;1.35,F37&lt;2.5,B37&lt;3.15,H37&lt;16.284,A37&gt;=5.55),4.025,IF(AND(B37&gt;=3.05,G37&lt;0.567,D37&lt;1.55,D37&gt;=1.35,F37&lt;2.5,B37&lt;3.15,H37&lt;16.284,A37&gt;=5.55),4.7,IF(AND(A37&lt;6.45,H37&lt;10.667,D37&gt;=1.85,A37&gt;=6.35,F37&gt;=2.5,B37&lt;3.15,H37&lt;16.284,A37&gt;=5.55),5.3,IF(AND(A37&gt;=6.45,H37&lt;10.667,D37&gt;=1.85,A37&gt;=6.35,F37&gt;=2.5,B37&lt;3.15,H37&lt;16.284,A37&gt;=5.55),5.167,IF(AND(B37&lt;2.95,H37&gt;=10.667,D37&gt;=1.85,A37&gt;=6.35,F37&gt;=2.5,B37&lt;3.15,H37&lt;16.284,A37&gt;=5.55),5.6,IF(AND(B37&gt;=2.95,H37&gt;=10.667,D37&gt;=1.85,A37&gt;=6.35,F37&gt;=2.5,B37&lt;3.15,H37&lt;16.284,A37&gt;=5.55),5.5,IF(AND(H37&lt;10.325,G37&gt;=0.079,G37&lt;0.338,B37&gt;=3.1,G37&lt;0.934,D37&lt;0.45,F37&lt;1.5,A37&gt;=4.85,A37&lt;5.55),1.5,IF(AND(G37&lt;0.385,B37&gt;=3.35,G37&gt;=0.338,B37&gt;=3.1,G37&lt;0.934,D37&lt;0.45,F37&lt;1.5,A37&gt;=4.85,A37&lt;5.55),1.5,IF(AND(G37&gt;=0.385,B37&gt;=3.35,G37&gt;=0.338,B37&gt;=3.1,G37&lt;0.934,D37&lt;0.45,F37&lt;1.5,A37&gt;=4.85,A37&lt;5.55),1.42,IF(AND(B37&lt;2.5,B37&lt;3.05,G37&lt;0.567,D37&lt;1.55,D37&gt;=1.35,F37&lt;2.5,B37&lt;3.15,H37&lt;16.284,A37&gt;=5.55),4.5,IF(AND(B37&gt;=2.5,B37&lt;3.05,G37&lt;0.567,D37&lt;1.55,D37&gt;=1.35,F37&lt;2.5,B37&lt;3.15,H37&lt;16.284,A37&gt;=5.55),4.56,IF(AND(H37&lt;12.506,H37&gt;=10.325,G37&gt;=0.079,G37&lt;0.338,B37&gt;=3.1,G37&lt;0.934,D37&lt;0.45,F37&lt;1.5,A37&gt;=4.85,A37&lt;5.55),1.2,IF(AND(H37&gt;=12.506,H37&gt;=10.325,G37&gt;=0.079,G37&lt;0.338,B37&gt;=3.1,G37&lt;0.934,D37&lt;0.45,F37&lt;1.5,A37&gt;=4.85,A37&lt;5.55),1.3,"shouldnthappen")))))))))))))))))))))))))))))))))))))))</f>
        <v>1.4</v>
      </c>
      <c r="AU37" s="1" t="n">
        <f aca="false">IF(AND(G37&gt;=0.52,B37&lt;3.05,F37&lt;1.5),1.1,IF(AND(G37&lt;0.35,G37&lt;0.52,B37&lt;3.05,F37&lt;1.5),1.4,IF(AND(G37&gt;=0.35,G37&lt;0.52,B37&lt;3.05,F37&lt;1.5),1.3,IF(AND(G37&gt;=0.227,G37&lt;0.347,B37&gt;=3.05,F37&lt;1.5),1.32,IF(AND(H37&lt;6.417,G37&gt;=0.347,B37&gt;=3.05,F37&lt;1.5),1.7,IF(AND(A37&gt;=7.25,A37&gt;=6.6,F37&gt;=2.5,F37&gt;=1.5),6.35,IF(AND(G37&lt;0.11,G37&lt;0.227,G37&lt;0.347,B37&gt;=3.05,F37&lt;1.5),1.333,IF(AND(H37&lt;9.441,H37&gt;=6.417,G37&gt;=0.347,B37&gt;=3.05,F37&lt;1.5),1.425,IF(AND(B37&lt;2.75,G37&lt;0.451,H37&lt;10.266,F37&lt;2.5,F37&gt;=1.5),4,IF(AND(B37&gt;=2.75,G37&lt;0.451,H37&lt;10.266,F37&lt;2.5,F37&gt;=1.5),4.433,IF(AND(G37&gt;=0.865,G37&gt;=0.451,H37&lt;10.266,F37&lt;2.5,F37&gt;=1.5),4.2,IF(AND(B37&lt;2.45,H37&lt;13.665,H37&gt;=10.266,F37&lt;2.5,F37&gt;=1.5),3.7,IF(AND(G37&lt;0.302,H37&gt;=13.665,H37&gt;=10.266,F37&lt;2.5,F37&gt;=1.5),5,IF(AND(B37&lt;2.9,A37&lt;6.1,A37&lt;6.6,F37&gt;=2.5,F37&gt;=1.5),5.06,IF(AND(B37&gt;=2.9,A37&lt;6.1,A37&lt;6.6,F37&gt;=2.5,F37&gt;=1.5),4.8,IF(AND(B37&lt;3.05,A37&gt;=6.1,A37&lt;6.6,F37&gt;=2.5,F37&gt;=1.5),5.6,IF(AND(B37&gt;=3.05,A37&gt;=6.1,A37&lt;6.6,F37&gt;=2.5,F37&gt;=1.5),5.267,IF(AND(H37&gt;=14.564,A37&lt;7.25,A37&gt;=6.6,F37&gt;=2.5,F37&gt;=1.5),5.6,IF(AND(H37&gt;=14.309,G37&gt;=0.11,G37&lt;0.227,G37&lt;0.347,B37&gt;=3.05,F37&lt;1.5),1.7,IF(AND(D37&lt;0.4,H37&gt;=9.441,H37&gt;=6.417,G37&gt;=0.347,B37&gt;=3.05,F37&lt;1.5),1.5,IF(AND(D37&gt;=0.4,H37&gt;=9.441,H37&gt;=6.417,G37&gt;=0.347,B37&gt;=3.05,F37&lt;1.5),1.633,IF(AND(A37&lt;5.35,G37&lt;0.865,G37&gt;=0.451,H37&lt;10.266,F37&lt;2.5,F37&gt;=1.5),3.15,IF(AND(D37&lt;1.45,G37&gt;=0.302,H37&gt;=13.665,H37&gt;=10.266,F37&lt;2.5,F37&gt;=1.5),4.74,IF(AND(D37&gt;=1.45,G37&gt;=0.302,H37&gt;=13.665,H37&gt;=10.266,F37&lt;2.5,F37&gt;=1.5),4.567,IF(AND(H37&lt;8.836,H37&lt;14.564,A37&lt;7.25,A37&gt;=6.6,F37&gt;=2.5,F37&gt;=1.5),5.7,IF(AND(H37&gt;=8.836,H37&lt;14.564,A37&lt;7.25,A37&gt;=6.6,F37&gt;=2.5,F37&gt;=1.5),5.9,IF(AND(H37&lt;11.53,H37&lt;14.309,G37&gt;=0.11,G37&lt;0.227,G37&lt;0.347,B37&gt;=3.05,F37&lt;1.5),1.5,IF(AND(H37&gt;=11.53,H37&lt;14.309,G37&gt;=0.11,G37&lt;0.227,G37&lt;0.347,B37&gt;=3.05,F37&lt;1.5),1.467,IF(AND(H37&lt;9.386,A37&gt;=5.35,G37&lt;0.865,G37&gt;=0.451,H37&lt;10.266,F37&lt;2.5,F37&gt;=1.5),3.56,IF(AND(H37&gt;=9.386,A37&gt;=5.35,G37&lt;0.865,G37&gt;=0.451,H37&lt;10.266,F37&lt;2.5,F37&gt;=1.5),4.2,IF(AND(H37&lt;11.036,D37&lt;1.45,B37&gt;=2.45,H37&lt;13.665,H37&gt;=10.266,F37&lt;2.5,F37&gt;=1.5),4.45,IF(AND(H37&gt;=11.036,D37&lt;1.45,B37&gt;=2.45,H37&lt;13.665,H37&gt;=10.266,F37&lt;2.5,F37&gt;=1.5),4.1,IF(AND(G37&gt;=0.585,D37&gt;=1.45,B37&gt;=2.45,H37&lt;13.665,H37&gt;=10.266,F37&lt;2.5,F37&gt;=1.5),4.9,IF(AND(H37&lt;11.743,G37&lt;0.585,D37&gt;=1.45,B37&gt;=2.45,H37&lt;13.665,H37&gt;=10.266,F37&lt;2.5,F37&gt;=1.5),4.7,IF(AND(H37&gt;=11.743,G37&lt;0.585,D37&gt;=1.45,B37&gt;=2.45,H37&lt;13.665,H37&gt;=10.266,F37&lt;2.5,F37&gt;=1.5),4.5,"shouldnthappen")))))))))))))))))))))))))))))))))))</f>
        <v>1.425</v>
      </c>
      <c r="AV37" s="1" t="n">
        <f aca="false">IF(AND(G37&gt;=0.356,F37&gt;=1.5,A37&lt;5.75),3.52,IF(AND(A37&lt;7.25,A37&gt;=7.1,A37&gt;=5.75),5.875,IF(AND(A37&gt;=7.25,A37&gt;=7.1,A37&gt;=5.75),6.5,IF(AND(D37&gt;=0.35,G37&gt;=0.586,F37&lt;1.5,A37&lt;5.75),1.8,IF(AND(D37&lt;1.4,G37&lt;0.356,F37&gt;=1.5,A37&lt;5.75),4.2,IF(AND(D37&gt;=1.4,G37&lt;0.356,F37&gt;=1.5,A37&lt;5.75),4.5,IF(AND(H37&gt;=11.218,A37&lt;5.05,G37&lt;0.586,F37&lt;1.5,A37&lt;5.75),1.225,IF(AND(G37&gt;=0.253,A37&gt;=5.05,G37&lt;0.586,F37&lt;1.5,A37&lt;5.75),1.3,IF(AND(B37&gt;=3.75,D37&lt;0.35,G37&gt;=0.586,F37&lt;1.5,A37&lt;5.75),1.567,IF(AND(B37&lt;2.85,D37&lt;1.35,D37&lt;1.65,A37&lt;7.1,A37&gt;=5.75),4.26,IF(AND(B37&gt;=2.85,D37&lt;1.35,D37&lt;1.65,A37&lt;7.1,A37&gt;=5.75),4.45,IF(AND(A37&lt;6.05,H37&lt;12.921,D37&gt;=1.65,A37&lt;7.1,A37&gt;=5.75),5.1,IF(AND(H37&gt;=15.338,H37&gt;=12.921,D37&gt;=1.65,A37&lt;7.1,A37&gt;=5.75),5.55,IF(AND(G37&lt;0.418,H37&lt;11.218,A37&lt;5.05,G37&lt;0.586,F37&lt;1.5,A37&lt;5.75),1.42,IF(AND(G37&gt;=0.418,H37&lt;11.218,A37&lt;5.05,G37&lt;0.586,F37&lt;1.5,A37&lt;5.75),1.3,IF(AND(H37&gt;=13.321,G37&lt;0.253,A37&gt;=5.05,G37&lt;0.586,F37&lt;1.5,A37&lt;5.75),1.7,IF(AND(H37&lt;6.089,B37&lt;3.75,D37&lt;0.35,G37&gt;=0.586,F37&lt;1.5,A37&lt;5.75),1.7,IF(AND(H37&gt;=6.089,B37&lt;3.75,D37&lt;0.35,G37&gt;=0.586,F37&lt;1.5,A37&lt;5.75),1.5,IF(AND(B37&lt;2.9,D37&lt;1.45,D37&gt;=1.35,D37&lt;1.65,A37&lt;7.1,A37&gt;=5.75),4.8,IF(AND(B37&gt;=2.9,D37&lt;1.45,D37&gt;=1.35,D37&lt;1.65,A37&lt;7.1,A37&gt;=5.75),4.475,IF(AND(B37&lt;2.5,D37&gt;=1.45,D37&gt;=1.35,D37&lt;1.65,A37&lt;7.1,A37&gt;=5.75),4.5,IF(AND(H37&lt;8.884,A37&gt;=6.05,H37&lt;12.921,D37&gt;=1.65,A37&lt;7.1,A37&gt;=5.75),5.4,IF(AND(A37&lt;6.3,H37&lt;15.338,H37&gt;=12.921,D37&gt;=1.65,A37&lt;7.1,A37&gt;=5.75),4.967,IF(AND(A37&gt;=6.3,H37&lt;15.338,H37&gt;=12.921,D37&gt;=1.65,A37&lt;7.1,A37&gt;=5.75),5.133,IF(AND(H37&lt;10.826,H37&lt;13.321,G37&lt;0.253,A37&gt;=5.05,G37&lt;0.586,F37&lt;1.5,A37&lt;5.75),1.5,IF(AND(H37&gt;=10.826,H37&lt;13.321,G37&lt;0.253,A37&gt;=5.05,G37&lt;0.586,F37&lt;1.5,A37&lt;5.75),1.4,IF(AND(H37&lt;7.47,B37&gt;=2.5,D37&gt;=1.45,D37&gt;=1.35,D37&lt;1.65,A37&lt;7.1,A37&gt;=5.75),5.1,IF(AND(H37&gt;=7.47,B37&gt;=2.5,D37&gt;=1.45,D37&gt;=1.35,D37&lt;1.65,A37&lt;7.1,A37&gt;=5.75),4.725,IF(AND(H37&lt;9.637,H37&gt;=8.884,A37&gt;=6.05,H37&lt;12.921,D37&gt;=1.65,A37&lt;7.1,A37&gt;=5.75),5.9,IF(AND(B37&lt;2.6,H37&gt;=9.637,H37&gt;=8.884,A37&gt;=6.05,H37&lt;12.921,D37&gt;=1.65,A37&lt;7.1,A37&gt;=5.75),5.8,IF(AND(B37&lt;2.75,B37&gt;=2.6,H37&gt;=9.637,H37&gt;=8.884,A37&gt;=6.05,H37&lt;12.921,D37&gt;=1.65,A37&lt;7.1,A37&gt;=5.75),5.3,IF(AND(D37&lt;2.25,B37&gt;=2.75,B37&gt;=2.6,H37&gt;=9.637,H37&gt;=8.884,A37&gt;=6.05,H37&lt;12.921,D37&gt;=1.65,A37&lt;7.1,A37&gt;=5.75),5.6,IF(AND(D37&gt;=2.25,B37&gt;=2.75,B37&gt;=2.6,H37&gt;=9.637,H37&gt;=8.884,A37&gt;=6.05,H37&lt;12.921,D37&gt;=1.65,A37&lt;7.1,A37&gt;=5.75),5.5,"shouldnthappen")))))))))))))))))))))))))))))))))</f>
        <v>1.5</v>
      </c>
      <c r="AW37" s="1" t="n">
        <f aca="false">IF(AND(G37&gt;=0.905,F37&lt;1.5),1.767,IF(AND(H37&gt;=16.674,F37&gt;=1.5),6.55,IF(AND(A37&lt;4.35,H37&lt;14.344,G37&lt;0.905,F37&lt;1.5),1.1,IF(AND(B37&lt;3.65,H37&gt;=14.344,G37&lt;0.905,F37&lt;1.5),1.5,IF(AND(B37&gt;=3.65,H37&gt;=14.344,G37&lt;0.905,F37&lt;1.5),1.65,IF(AND(B37&lt;2.6,F37&gt;=2.5,H37&lt;16.674,F37&gt;=1.5),4.5,IF(AND(D37&gt;=0.45,A37&gt;=4.35,H37&lt;14.344,G37&lt;0.905,F37&lt;1.5),1.65,IF(AND(D37&lt;1.15,A37&lt;5.9,F37&lt;2.5,H37&lt;16.674,F37&gt;=1.5),3.56,IF(AND(B37&lt;2.75,A37&gt;=5.9,F37&lt;2.5,H37&lt;16.674,F37&gt;=1.5),5,IF(AND(H37&lt;13.531,B37&gt;=2.75,A37&gt;=5.9,F37&lt;2.5,H37&lt;16.674,F37&gt;=1.5),4.333,IF(AND(B37&lt;3.2,G37&gt;=0.669,B37&gt;=2.6,F37&gt;=2.5,H37&lt;16.674,F37&gt;=1.5),5.08,IF(AND(B37&gt;=3.2,G37&gt;=0.669,B37&gt;=2.6,F37&gt;=2.5,H37&lt;16.674,F37&gt;=1.5),5.4,IF(AND(B37&lt;3.15,A37&lt;5.05,D37&lt;0.45,A37&gt;=4.35,H37&lt;14.344,G37&lt;0.905,F37&lt;1.5),1.45,IF(AND(A37&gt;=5.55,A37&gt;=5.05,D37&lt;0.45,A37&gt;=4.35,H37&lt;14.344,G37&lt;0.905,F37&lt;1.5),1.5,IF(AND(A37&lt;5.55,A37&lt;5.65,D37&gt;=1.15,A37&lt;5.9,F37&lt;2.5,H37&lt;16.674,F37&gt;=1.5),3.95,IF(AND(A37&gt;=5.55,A37&lt;5.65,D37&gt;=1.15,A37&lt;5.9,F37&lt;2.5,H37&lt;16.674,F37&gt;=1.5),3.82,IF(AND(G37&lt;0.39,A37&gt;=5.65,D37&gt;=1.15,A37&lt;5.9,F37&lt;2.5,H37&lt;16.674,F37&gt;=1.5),4.35,IF(AND(G37&gt;=0.39,A37&gt;=5.65,D37&gt;=1.15,A37&lt;5.9,F37&lt;2.5,H37&lt;16.674,F37&gt;=1.5),3.95,IF(AND(G37&lt;0.466,H37&gt;=13.531,B37&gt;=2.75,A37&gt;=5.9,F37&lt;2.5,H37&lt;16.674,F37&gt;=1.5),4.8,IF(AND(G37&gt;=0.466,H37&gt;=13.531,B37&gt;=2.75,A37&gt;=5.9,F37&lt;2.5,H37&lt;16.674,F37&gt;=1.5),4.7,IF(AND(H37&lt;10.144,D37&lt;2.05,G37&lt;0.669,B37&gt;=2.6,F37&gt;=2.5,H37&lt;16.674,F37&gt;=1.5),5.3,IF(AND(H37&gt;=10.144,D37&lt;2.05,G37&lt;0.669,B37&gt;=2.6,F37&gt;=2.5,H37&lt;16.674,F37&gt;=1.5),5.133,IF(AND(D37&gt;=2.45,D37&gt;=2.05,G37&lt;0.669,B37&gt;=2.6,F37&gt;=2.5,H37&lt;16.674,F37&gt;=1.5),5.9,IF(AND(B37&lt;3.25,B37&gt;=3.15,A37&lt;5.05,D37&lt;0.45,A37&gt;=4.35,H37&lt;14.344,G37&lt;0.905,F37&lt;1.5),1.2,IF(AND(B37&gt;=3.25,B37&gt;=3.15,A37&lt;5.05,D37&lt;0.45,A37&gt;=4.35,H37&lt;14.344,G37&lt;0.905,F37&lt;1.5),1.36,IF(AND(B37&gt;=3.8,A37&lt;5.55,A37&gt;=5.05,D37&lt;0.45,A37&gt;=4.35,H37&lt;14.344,G37&lt;0.905,F37&lt;1.5),1.3,IF(AND(G37&lt;0.05,B37&lt;3.8,A37&lt;5.55,A37&gt;=5.05,D37&lt;0.45,A37&gt;=4.35,H37&lt;14.344,G37&lt;0.905,F37&lt;1.5),1.4,IF(AND(G37&lt;0.107,G37&lt;0.395,D37&lt;2.45,D37&gt;=2.05,G37&lt;0.669,B37&gt;=2.6,F37&gt;=2.5,H37&lt;16.674,F37&gt;=1.5),5.667,IF(AND(G37&lt;0.537,G37&gt;=0.395,D37&lt;2.45,D37&gt;=2.05,G37&lt;0.669,B37&gt;=2.6,F37&gt;=2.5,H37&lt;16.674,F37&gt;=1.5),5.6,IF(AND(G37&gt;=0.537,G37&gt;=0.395,D37&lt;2.45,D37&gt;=2.05,G37&lt;0.669,B37&gt;=2.6,F37&gt;=2.5,H37&lt;16.674,F37&gt;=1.5),5.775,IF(AND(B37&lt;3.6,G37&gt;=0.05,B37&lt;3.8,A37&lt;5.55,A37&gt;=5.05,D37&lt;0.45,A37&gt;=4.35,H37&lt;14.344,G37&lt;0.905,F37&lt;1.5),1.475,IF(AND(B37&gt;=3.6,G37&gt;=0.05,B37&lt;3.8,A37&lt;5.55,A37&gt;=5.05,D37&lt;0.45,A37&gt;=4.35,H37&lt;14.344,G37&lt;0.905,F37&lt;1.5),1.5,IF(AND(G37&lt;0.312,G37&gt;=0.107,G37&lt;0.395,D37&lt;2.45,D37&gt;=2.05,G37&lt;0.669,B37&gt;=2.6,F37&gt;=2.5,H37&lt;16.674,F37&gt;=1.5),5.18,IF(AND(G37&gt;=0.312,G37&gt;=0.107,G37&lt;0.395,D37&lt;2.45,D37&gt;=2.05,G37&lt;0.669,B37&gt;=2.6,F37&gt;=2.5,H37&lt;16.674,F37&gt;=1.5),5.4,"shouldnthappen"))))))))))))))))))))))))))))))))))</f>
        <v>1.45</v>
      </c>
      <c r="AX37" s="1" t="n">
        <f aca="false">IF(AND(D37&gt;=1.3,B37&gt;=3.45),6.25,IF(AND(B37&lt;2.75,A37&lt;5.25,B37&lt;3.45),3.9,IF(AND(D37&lt;0.25,D37&lt;1.3,B37&gt;=3.45),1.16,IF(AND(A37&gt;=5.05,B37&gt;=2.75,A37&lt;5.25,B37&lt;3.45),1.7,IF(AND(D37&lt;0.7,F37&lt;2.5,A37&gt;=5.25,B37&lt;3.45),1.5,IF(AND(H37&gt;=16.284,F37&gt;=2.5,A37&gt;=5.25,B37&lt;3.45),6.6,IF(AND(G37&lt;0.123,D37&gt;=0.25,D37&lt;1.3,B37&gt;=3.45),1.3,IF(AND(A37&lt;4.5,A37&lt;5.05,B37&gt;=2.75,A37&lt;5.25,B37&lt;3.45),1.3,IF(AND(A37&lt;5.05,G37&gt;=0.123,D37&gt;=0.25,D37&lt;1.3,B37&gt;=3.45),1.6,IF(AND(B37&lt;3.15,A37&gt;=4.5,A37&lt;5.05,B37&gt;=2.75,A37&lt;5.25,B37&lt;3.45),1.54,IF(AND(B37&gt;=3.15,A37&gt;=4.5,A37&lt;5.05,B37&gt;=2.75,A37&lt;5.25,B37&lt;3.45),1.35,IF(AND(D37&gt;=1.4,A37&lt;5.9,D37&gt;=0.7,F37&lt;2.5,A37&gt;=5.25,B37&lt;3.45),4.5,IF(AND(D37&gt;=1.55,A37&gt;=5.9,D37&gt;=0.7,F37&lt;2.5,A37&gt;=5.25,B37&lt;3.45),4.95,IF(AND(G37&gt;=0.682,D37&gt;=2.05,H37&lt;16.284,F37&gt;=2.5,A37&gt;=5.25,B37&lt;3.45),5.26,IF(AND(A37&lt;5.4,A37&gt;=5.05,G37&gt;=0.123,D37&gt;=0.25,D37&lt;1.3,B37&gt;=3.45),1.64,IF(AND(A37&gt;=5.4,A37&gt;=5.05,G37&gt;=0.123,D37&gt;=0.25,D37&lt;1.3,B37&gt;=3.45),1.6,IF(AND(G37&lt;0.372,D37&lt;1.4,A37&lt;5.9,D37&gt;=0.7,F37&lt;2.5,A37&gt;=5.25,B37&lt;3.45),4.175,IF(AND(D37&lt;1.35,D37&lt;1.55,A37&gt;=5.9,D37&gt;=0.7,F37&lt;2.5,A37&gt;=5.25,B37&lt;3.45),4.2,IF(AND(B37&lt;2.35,G37&lt;0.596,D37&lt;2.05,H37&lt;16.284,F37&gt;=2.5,A37&gt;=5.25,B37&lt;3.45),5,IF(AND(G37&gt;=0.888,G37&gt;=0.596,D37&lt;2.05,H37&lt;16.284,F37&gt;=2.5,A37&gt;=5.25,B37&lt;3.45),4.8,IF(AND(A37&gt;=6.85,G37&lt;0.682,D37&gt;=2.05,H37&lt;16.284,F37&gt;=2.5,A37&gt;=5.25,B37&lt;3.45),5.4,IF(AND(A37&gt;=5.75,G37&gt;=0.372,D37&lt;1.4,A37&lt;5.9,D37&gt;=0.7,F37&lt;2.5,A37&gt;=5.25,B37&lt;3.45),3.933,IF(AND(A37&gt;=6.75,D37&gt;=1.35,D37&lt;1.55,A37&gt;=5.9,D37&gt;=0.7,F37&lt;2.5,A37&gt;=5.25,B37&lt;3.45),4.8,IF(AND(H37&lt;11.084,B37&gt;=2.35,G37&lt;0.596,D37&lt;2.05,H37&lt;16.284,F37&gt;=2.5,A37&gt;=5.25,B37&lt;3.45),5.3,IF(AND(H37&lt;8.435,G37&lt;0.888,G37&gt;=0.596,D37&lt;2.05,H37&lt;16.284,F37&gt;=2.5,A37&gt;=5.25,B37&lt;3.45),5.1,IF(AND(H37&gt;=8.435,G37&lt;0.888,G37&gt;=0.596,D37&lt;2.05,H37&lt;16.284,F37&gt;=2.5,A37&gt;=5.25,B37&lt;3.45),4.94,IF(AND(B37&lt;3.15,A37&lt;6.85,G37&lt;0.682,D37&gt;=2.05,H37&lt;16.284,F37&gt;=2.5,A37&gt;=5.25,B37&lt;3.45),5.6,IF(AND(B37&gt;=3.15,A37&lt;6.85,G37&lt;0.682,D37&gt;=2.05,H37&lt;16.284,F37&gt;=2.5,A37&gt;=5.25,B37&lt;3.45),5.74,IF(AND(G37&lt;0.572,A37&lt;5.75,G37&gt;=0.372,D37&lt;1.4,A37&lt;5.9,D37&gt;=0.7,F37&lt;2.5,A37&gt;=5.25,B37&lt;3.45),3.7,IF(AND(D37&lt;1.45,A37&lt;6.75,D37&gt;=1.35,D37&lt;1.55,A37&gt;=5.9,D37&gt;=0.7,F37&lt;2.5,A37&gt;=5.25,B37&lt;3.45),4.46,IF(AND(D37&gt;=1.45,A37&lt;6.75,D37&gt;=1.35,D37&lt;1.55,A37&gt;=5.9,D37&gt;=0.7,F37&lt;2.5,A37&gt;=5.25,B37&lt;3.45),4.567,IF(AND(H37&lt;12.532,H37&gt;=11.084,B37&gt;=2.35,G37&lt;0.596,D37&lt;2.05,H37&lt;16.284,F37&gt;=2.5,A37&gt;=5.25,B37&lt;3.45),5.8,IF(AND(H37&gt;=12.532,H37&gt;=11.084,B37&gt;=2.35,G37&lt;0.596,D37&lt;2.05,H37&lt;16.284,F37&gt;=2.5,A37&gt;=5.25,B37&lt;3.45),5.667,IF(AND(A37&gt;=5.65,G37&gt;=0.572,A37&lt;5.75,G37&gt;=0.372,D37&lt;1.4,A37&lt;5.9,D37&gt;=0.7,F37&lt;2.5,A37&gt;=5.25,B37&lt;3.45),4.2,IF(AND(G37&lt;0.862,A37&lt;5.65,G37&gt;=0.572,A37&lt;5.75,G37&gt;=0.372,D37&lt;1.4,A37&lt;5.9,D37&gt;=0.7,F37&lt;2.5,A37&gt;=5.25,B37&lt;3.45),3.9,IF(AND(G37&gt;=0.862,A37&lt;5.65,G37&gt;=0.572,A37&lt;5.75,G37&gt;=0.372,D37&lt;1.4,A37&lt;5.9,D37&gt;=0.7,F37&lt;2.5,A37&gt;=5.25,B37&lt;3.45),4,"shouldnthappen"))))))))))))))))))))))))))))))))))))</f>
        <v>1.54</v>
      </c>
      <c r="AY37" s="1" t="n">
        <f aca="false">IF(AND(H37&gt;=8.233,D37&gt;=0.8,A37&lt;5.55),3.525,IF(AND(B37&lt;2.9,H37&gt;=15.534,A37&gt;=5.55),4.8,IF(AND(H37&gt;=12.259,A37&lt;4.75,D37&lt;0.8,A37&lt;5.55),1.25,IF(AND(B37&gt;=3.85,A37&gt;=4.75,D37&lt;0.8,A37&lt;5.55),1.425,IF(AND(D37&lt;1.55,H37&lt;8.233,D37&gt;=0.8,A37&lt;5.55),3.975,IF(AND(D37&gt;=1.55,H37&lt;8.233,D37&gt;=0.8,A37&lt;5.55),4.5,IF(AND(D37&lt;0.65,D37&lt;1.7,H37&lt;15.534,A37&gt;=5.55),1.7,IF(AND(A37&gt;=7.05,D37&gt;=1.7,H37&lt;15.534,A37&gt;=5.55),6.3,IF(AND(B37&gt;=3.35,B37&gt;=2.9,H37&gt;=15.534,A37&gt;=5.55),5.4,IF(AND(B37&lt;3.1,H37&lt;12.259,A37&lt;4.75,D37&lt;0.8,A37&lt;5.55),1.367,IF(AND(B37&gt;=3.1,H37&lt;12.259,A37&lt;4.75,D37&lt;0.8,A37&lt;5.55),1.4,IF(AND(G37&gt;=0.905,B37&lt;3.85,A37&gt;=4.75,D37&lt;0.8,A37&lt;5.55),1.9,IF(AND(H37&lt;15.681,B37&lt;3.35,B37&gt;=2.9,H37&gt;=15.534,A37&gt;=5.55),5.8,IF(AND(H37&gt;=15.681,B37&lt;3.35,B37&gt;=2.9,H37&gt;=15.534,A37&gt;=5.55),5.7,IF(AND(H37&gt;=14.877,G37&lt;0.905,B37&lt;3.85,A37&gt;=4.75,D37&lt;0.8,A37&lt;5.55),1.3,IF(AND(D37&gt;=1.25,B37&lt;2.65,D37&gt;=0.65,D37&lt;1.7,H37&lt;15.534,A37&gt;=5.55),4.433,IF(AND(G37&gt;=0.622,B37&lt;3.15,A37&lt;7.05,D37&gt;=1.7,H37&lt;15.534,A37&gt;=5.55),5.08,IF(AND(H37&gt;=13.42,B37&gt;=3.15,A37&lt;7.05,D37&gt;=1.7,H37&lt;15.534,A37&gt;=5.55),5.1,IF(AND(G37&lt;0.265,H37&lt;14.877,G37&lt;0.905,B37&lt;3.85,A37&gt;=4.75,D37&lt;0.8,A37&lt;5.55),1.2,IF(AND(A37&lt;5.75,D37&lt;1.25,B37&lt;2.65,D37&gt;=0.65,D37&lt;1.7,H37&lt;15.534,A37&gt;=5.55),3.7,IF(AND(A37&gt;=5.75,D37&lt;1.25,B37&lt;2.65,D37&gt;=0.65,D37&lt;1.7,H37&lt;15.534,A37&gt;=5.55),4,IF(AND(G37&gt;=0.652,D37&lt;1.35,B37&gt;=2.65,D37&gt;=0.65,D37&lt;1.7,H37&lt;15.534,A37&gt;=5.55),3.6,IF(AND(H37&lt;7.47,D37&gt;=1.35,B37&gt;=2.65,D37&gt;=0.65,D37&lt;1.7,H37&lt;15.534,A37&gt;=5.55),5.1,IF(AND(H37&lt;10.914,G37&lt;0.622,B37&lt;3.15,A37&lt;7.05,D37&gt;=1.7,H37&lt;15.534,A37&gt;=5.55),5.36,IF(AND(H37&gt;=10.914,G37&lt;0.622,B37&lt;3.15,A37&lt;7.05,D37&gt;=1.7,H37&lt;15.534,A37&gt;=5.55),5.64,IF(AND(G37&gt;=0.657,H37&lt;13.42,B37&gt;=3.15,A37&lt;7.05,D37&gt;=1.7,H37&lt;15.534,A37&gt;=5.55),6,IF(AND(G37&gt;=0.782,G37&gt;=0.265,H37&lt;14.877,G37&lt;0.905,B37&lt;3.85,A37&gt;=4.75,D37&lt;0.8,A37&lt;5.55),1.48,IF(AND(H37&lt;11.286,G37&lt;0.652,D37&lt;1.35,B37&gt;=2.65,D37&gt;=0.65,D37&lt;1.7,H37&lt;15.534,A37&gt;=5.55),4.24,IF(AND(H37&gt;=11.286,G37&lt;0.652,D37&lt;1.35,B37&gt;=2.65,D37&gt;=0.65,D37&lt;1.7,H37&lt;15.534,A37&gt;=5.55),4.05,IF(AND(G37&lt;0.413,H37&gt;=7.47,D37&gt;=1.35,B37&gt;=2.65,D37&gt;=0.65,D37&lt;1.7,H37&lt;15.534,A37&gt;=5.55),5.1,IF(AND(H37&lt;11.325,G37&lt;0.657,H37&lt;13.42,B37&gt;=3.15,A37&lt;7.05,D37&gt;=1.7,H37&lt;15.534,A37&gt;=5.55),5.8,IF(AND(H37&gt;=11.325,G37&lt;0.657,H37&lt;13.42,B37&gt;=3.15,A37&lt;7.05,D37&gt;=1.7,H37&lt;15.534,A37&gt;=5.55),5.6,IF(AND(D37&gt;=0.35,G37&lt;0.782,G37&gt;=0.265,H37&lt;14.877,G37&lt;0.905,B37&lt;3.85,A37&gt;=4.75,D37&lt;0.8,A37&lt;5.55),1.633,IF(AND(B37&lt;2.85,G37&gt;=0.413,H37&gt;=7.47,D37&gt;=1.35,B37&gt;=2.65,D37&gt;=0.65,D37&lt;1.7,H37&lt;15.534,A37&gt;=5.55),4.6,IF(AND(D37&lt;0.15,D37&lt;0.35,G37&lt;0.782,G37&gt;=0.265,H37&lt;14.877,G37&lt;0.905,B37&lt;3.85,A37&gt;=4.75,D37&lt;0.8,A37&lt;5.55),1.5,IF(AND(D37&gt;=0.15,D37&lt;0.35,G37&lt;0.782,G37&gt;=0.265,H37&lt;14.877,G37&lt;0.905,B37&lt;3.85,A37&gt;=4.75,D37&lt;0.8,A37&lt;5.55),1.543,IF(AND(A37&gt;=6.8,B37&gt;=2.85,G37&gt;=0.413,H37&gt;=7.47,D37&gt;=1.35,B37&gt;=2.65,D37&gt;=0.65,D37&lt;1.7,H37&lt;15.534,A37&gt;=5.55),4.9,IF(AND(H37&lt;13.531,A37&lt;6.8,B37&gt;=2.85,G37&gt;=0.413,H37&gt;=7.47,D37&gt;=1.35,B37&gt;=2.65,D37&gt;=0.65,D37&lt;1.7,H37&lt;15.534,A37&gt;=5.55),4.5,IF(AND(H37&gt;=13.531,A37&lt;6.8,B37&gt;=2.85,G37&gt;=0.413,H37&gt;=7.47,D37&gt;=1.35,B37&gt;=2.65,D37&gt;=0.65,D37&lt;1.7,H37&lt;15.534,A37&gt;=5.55),4.7,"shouldnthappen")))))))))))))))))))))))))))))))))))))))</f>
        <v>1.543</v>
      </c>
      <c r="AZ37" s="1" t="n">
        <f aca="false">IF(AND(H37&gt;=15.371,B37&gt;=3.35),5.4,IF(AND(G37&gt;=0.851,H37&gt;=15.244,B37&lt;3.35),4.75,IF(AND(F37&gt;=2,H37&lt;15.371,B37&gt;=3.35),5.6,IF(AND(B37&lt;2.75,A37&lt;5.15,H37&lt;15.244,B37&lt;3.35),3.42,IF(AND(A37&gt;=7.25,G37&lt;0.851,H37&gt;=15.244,B37&lt;3.35),6.6,IF(AND(A37&lt;4.45,B37&gt;=2.75,A37&lt;5.15,H37&lt;15.244,B37&lt;3.35),1.1,IF(AND(G37&lt;0.527,A37&lt;7.25,G37&lt;0.851,H37&gt;=15.244,B37&lt;3.35),5.08,IF(AND(G37&gt;=0.527,A37&lt;7.25,G37&lt;0.851,H37&gt;=15.244,B37&lt;3.35),5.8,IF(AND(D37&gt;=0.35,B37&lt;3.7,F37&lt;2,H37&lt;15.371,B37&gt;=3.35),1.55,IF(AND(H37&lt;6.542,B37&gt;=3.7,F37&lt;2,H37&lt;15.371,B37&gt;=3.35),1.9,IF(AND(B37&lt;3.25,A37&gt;=4.45,B37&gt;=2.75,A37&lt;5.15,H37&lt;15.244,B37&lt;3.35),1.46,IF(AND(B37&gt;=3.25,A37&gt;=4.45,B37&gt;=2.75,A37&lt;5.15,H37&lt;15.244,B37&lt;3.35),1.7,IF(AND(H37&lt;13.654,B37&gt;=2.95,D37&lt;1.45,A37&gt;=5.15,H37&lt;15.244,B37&lt;3.35),4.3,IF(AND(H37&gt;=13.654,B37&gt;=2.95,D37&lt;1.45,A37&gt;=5.15,H37&lt;15.244,B37&lt;3.35),4.625,IF(AND(F37&gt;=2.5,D37&lt;1.75,D37&gt;=1.45,A37&gt;=5.15,H37&lt;15.244,B37&lt;3.35),5.3,IF(AND(G37&gt;=0.853,D37&gt;=1.75,D37&gt;=1.45,A37&gt;=5.15,H37&lt;15.244,B37&lt;3.35),5.15,IF(AND(D37&gt;=0.25,D37&lt;0.35,B37&lt;3.7,F37&lt;2,H37&lt;15.371,B37&gt;=3.35),1.3,IF(AND(B37&lt;3.85,H37&gt;=6.542,B37&gt;=3.7,F37&lt;2,H37&lt;15.371,B37&gt;=3.35),1.633,IF(AND(H37&lt;7.02,H37&lt;10.688,B37&lt;2.95,D37&lt;1.45,A37&gt;=5.15,H37&lt;15.244,B37&lt;3.35),3.98,IF(AND(G37&lt;0.338,H37&gt;=10.688,B37&lt;2.95,D37&lt;1.45,A37&gt;=5.15,H37&lt;15.244,B37&lt;3.35),4.22,IF(AND(G37&gt;=0.338,H37&gt;=10.688,B37&lt;2.95,D37&lt;1.45,A37&gt;=5.15,H37&lt;15.244,B37&lt;3.35),3.9,IF(AND(B37&lt;2.75,F37&lt;2.5,D37&lt;1.75,D37&gt;=1.45,A37&gt;=5.15,H37&lt;15.244,B37&lt;3.35),5.1,IF(AND(B37&gt;=2.75,F37&lt;2.5,D37&lt;1.75,D37&gt;=1.45,A37&gt;=5.15,H37&lt;15.244,B37&lt;3.35),4.74,IF(AND(A37&gt;=7,G37&lt;0.853,D37&gt;=1.75,D37&gt;=1.45,A37&gt;=5.15,H37&lt;15.244,B37&lt;3.35),6.5,IF(AND(G37&gt;=0.934,D37&lt;0.25,D37&lt;0.35,B37&lt;3.7,F37&lt;2,H37&lt;15.371,B37&gt;=3.35),1.7,IF(AND(D37&lt;0.25,B37&gt;=3.85,H37&gt;=6.542,B37&gt;=3.7,F37&lt;2,H37&lt;15.371,B37&gt;=3.35),1.5,IF(AND(D37&gt;=0.25,B37&gt;=3.85,H37&gt;=6.542,B37&gt;=3.7,F37&lt;2,H37&lt;15.371,B37&gt;=3.35),1.4,IF(AND(B37&lt;2.5,H37&gt;=7.02,H37&lt;10.688,B37&lt;2.95,D37&lt;1.45,A37&gt;=5.15,H37&lt;15.244,B37&lt;3.35),3.8,IF(AND(G37&gt;=0.74,A37&lt;7,G37&lt;0.853,D37&gt;=1.75,D37&gt;=1.45,A37&gt;=5.15,H37&lt;15.244,B37&lt;3.35),6,IF(AND(G37&gt;=0.61,G37&lt;0.934,D37&lt;0.25,D37&lt;0.35,B37&lt;3.7,F37&lt;2,H37&lt;15.371,B37&gt;=3.35),1.5,IF(AND(D37&lt;1.15,B37&gt;=2.5,H37&gt;=7.02,H37&lt;10.688,B37&lt;2.95,D37&lt;1.45,A37&gt;=5.15,H37&lt;15.244,B37&lt;3.35),3.5,IF(AND(D37&gt;=1.15,B37&gt;=2.5,H37&gt;=7.02,H37&lt;10.688,B37&lt;2.95,D37&lt;1.45,A37&gt;=5.15,H37&lt;15.244,B37&lt;3.35),3.6,IF(AND(G37&gt;=0.626,G37&lt;0.74,A37&lt;7,G37&lt;0.853,D37&gt;=1.75,D37&gt;=1.45,A37&gt;=5.15,H37&lt;15.244,B37&lt;3.35),4.9,IF(AND(H37&lt;13.641,G37&lt;0.61,G37&lt;0.934,D37&lt;0.25,D37&lt;0.35,B37&lt;3.7,F37&lt;2,H37&lt;15.371,B37&gt;=3.35),1.425,IF(AND(H37&gt;=13.641,G37&lt;0.61,G37&lt;0.934,D37&lt;0.25,D37&lt;0.35,B37&lt;3.7,F37&lt;2,H37&lt;15.371,B37&gt;=3.35),1.3,IF(AND(B37&lt;3.05,G37&lt;0.626,G37&lt;0.74,A37&lt;7,G37&lt;0.853,D37&gt;=1.75,D37&gt;=1.45,A37&gt;=5.15,H37&lt;15.244,B37&lt;3.35),5.475,IF(AND(B37&gt;=3.05,G37&lt;0.626,G37&lt;0.74,A37&lt;7,G37&lt;0.853,D37&gt;=1.75,D37&gt;=1.45,A37&gt;=5.15,H37&lt;15.244,B37&lt;3.35),5.633,"shouldnthappen")))))))))))))))))))))))))))))))))))))</f>
        <v>1.46</v>
      </c>
      <c r="BA37" s="1" t="n">
        <f aca="false">IF(AND(F37&gt;=2,B37&gt;=3.4),6.1,IF(AND(B37&lt;2.75,A37&lt;5.15,B37&lt;3.4),3.225,IF(AND(G37&gt;=0.821,F37&lt;2,B37&gt;=3.4),1.9,IF(AND(B37&gt;=3.2,B37&gt;=2.75,A37&lt;5.15,B37&lt;3.4),1.7,IF(AND(A37&lt;4.8,G37&lt;0.821,F37&lt;2,B37&gt;=3.4),1,IF(AND(G37&gt;=0.446,B37&lt;3.2,B37&gt;=2.75,A37&lt;5.15,B37&lt;3.4),1.1,IF(AND(G37&lt;0.356,D37&lt;1.45,A37&lt;6.25,A37&gt;=5.15,B37&lt;3.4),4.32,IF(AND(G37&lt;0.591,D37&gt;=1.45,A37&lt;6.25,A37&gt;=5.15,B37&lt;3.4),4.6,IF(AND(D37&lt;1.75,G37&lt;0.597,A37&gt;=6.25,A37&gt;=5.15,B37&lt;3.4),4.86,IF(AND(H37&gt;=16.472,G37&gt;=0.597,A37&gt;=6.25,A37&gt;=5.15,B37&lt;3.4),6.6,IF(AND(G37&lt;0.063,G37&lt;0.446,B37&lt;3.2,B37&gt;=2.75,A37&lt;5.15,B37&lt;3.4),1.4,IF(AND(A37&gt;=5.95,G37&gt;=0.356,D37&lt;1.45,A37&lt;6.25,A37&gt;=5.15,B37&lt;3.4),4.6,IF(AND(B37&gt;=2.9,G37&gt;=0.591,D37&gt;=1.45,A37&lt;6.25,A37&gt;=5.15,B37&lt;3.4),4.867,IF(AND(D37&gt;=2.4,H37&lt;16.472,G37&gt;=0.597,A37&gt;=6.25,A37&gt;=5.15,B37&lt;3.4),6,IF(AND(A37&lt;5.45,B37&gt;=3.85,A37&gt;=4.8,G37&lt;0.821,F37&lt;2,B37&gt;=3.4),1.3,IF(AND(A37&gt;=5.45,B37&gt;=3.85,A37&gt;=4.8,G37&lt;0.821,F37&lt;2,B37&gt;=3.4),1.45,IF(AND(H37&lt;14.273,G37&gt;=0.063,G37&lt;0.446,B37&lt;3.2,B37&gt;=2.75,A37&lt;5.15,B37&lt;3.4),1.5,IF(AND(H37&gt;=14.273,G37&gt;=0.063,G37&lt;0.446,B37&lt;3.2,B37&gt;=2.75,A37&lt;5.15,B37&lt;3.4),1.6,IF(AND(G37&gt;=0.572,A37&lt;5.95,G37&gt;=0.356,D37&lt;1.45,A37&lt;6.25,A37&gt;=5.15,B37&lt;3.4),3.9,IF(AND(G37&lt;0.827,B37&lt;2.9,G37&gt;=0.591,D37&gt;=1.45,A37&lt;6.25,A37&gt;=5.15,B37&lt;3.4),4.9,IF(AND(G37&gt;=0.827,B37&lt;2.9,G37&gt;=0.591,D37&gt;=1.45,A37&lt;6.25,A37&gt;=5.15,B37&lt;3.4),5.1,IF(AND(A37&gt;=7.2,B37&lt;3.05,D37&gt;=1.75,G37&lt;0.597,A37&gt;=6.25,A37&gt;=5.15,B37&lt;3.4),6.7,IF(AND(G37&lt;0.353,B37&gt;=3.05,D37&gt;=1.75,G37&lt;0.597,A37&gt;=6.25,A37&gt;=5.15,B37&lt;3.4),5.22,IF(AND(G37&gt;=0.353,B37&gt;=3.05,D37&gt;=1.75,G37&lt;0.597,A37&gt;=6.25,A37&gt;=5.15,B37&lt;3.4),5.65,IF(AND(A37&lt;6.55,D37&lt;2.4,H37&lt;16.472,G37&gt;=0.597,A37&gt;=6.25,A37&gt;=5.15,B37&lt;3.4),5.033,IF(AND(H37&lt;12.719,G37&lt;0.385,B37&lt;3.85,A37&gt;=4.8,G37&lt;0.821,F37&lt;2,B37&gt;=3.4),1.54,IF(AND(H37&gt;=12.719,G37&lt;0.385,B37&lt;3.85,A37&gt;=4.8,G37&lt;0.821,F37&lt;2,B37&gt;=3.4),1.3,IF(AND(B37&lt;3.6,G37&gt;=0.385,B37&lt;3.85,A37&gt;=4.8,G37&lt;0.821,F37&lt;2,B37&gt;=3.4),1.325,IF(AND(B37&gt;=3.6,G37&gt;=0.385,B37&lt;3.85,A37&gt;=4.8,G37&lt;0.821,F37&lt;2,B37&gt;=3.4),1.55,IF(AND(D37&lt;1.05,G37&lt;0.572,A37&lt;5.95,G37&gt;=0.356,D37&lt;1.45,A37&lt;6.25,A37&gt;=5.15,B37&lt;3.4),3.633,IF(AND(D37&gt;=2.15,A37&lt;7.2,B37&lt;3.05,D37&gt;=1.75,G37&lt;0.597,A37&gt;=6.25,A37&gt;=5.15,B37&lt;3.4),5.667,IF(AND(H37&lt;13.094,A37&gt;=6.55,D37&lt;2.4,H37&lt;16.472,G37&gt;=0.597,A37&gt;=6.25,A37&gt;=5.15,B37&lt;3.4),5.2,IF(AND(D37&lt;1.15,D37&gt;=1.05,G37&lt;0.572,A37&lt;5.95,G37&gt;=0.356,D37&lt;1.45,A37&lt;6.25,A37&gt;=5.15,B37&lt;3.4),3.8,IF(AND(D37&gt;=1.15,D37&gt;=1.05,G37&lt;0.572,A37&lt;5.95,G37&gt;=0.356,D37&lt;1.45,A37&lt;6.25,A37&gt;=5.15,B37&lt;3.4),3.9,IF(AND(G37&gt;=0.487,D37&lt;2.15,A37&lt;7.2,B37&lt;3.05,D37&gt;=1.75,G37&lt;0.597,A37&gt;=6.25,A37&gt;=5.15,B37&lt;3.4),5.8,IF(AND(A37&lt;6.8,H37&gt;=13.094,A37&gt;=6.55,D37&lt;2.4,H37&lt;16.472,G37&gt;=0.597,A37&gt;=6.25,A37&gt;=5.15,B37&lt;3.4),4.52,IF(AND(A37&gt;=6.8,H37&gt;=13.094,A37&gt;=6.55,D37&lt;2.4,H37&lt;16.472,G37&gt;=0.597,A37&gt;=6.25,A37&gt;=5.15,B37&lt;3.4),4.75,IF(AND(B37&lt;2.95,G37&lt;0.487,D37&lt;2.15,A37&lt;7.2,B37&lt;3.05,D37&gt;=1.75,G37&lt;0.597,A37&gt;=6.25,A37&gt;=5.15,B37&lt;3.4),5.6,IF(AND(B37&gt;=2.95,G37&lt;0.487,D37&lt;2.15,A37&lt;7.2,B37&lt;3.05,D37&gt;=1.75,G37&lt;0.597,A37&gt;=6.25,A37&gt;=5.15,B37&lt;3.4),5.5,"shouldnthappen")))))))))))))))))))))))))))))))))))))))</f>
        <v>1.1</v>
      </c>
      <c r="BB37" s="1" t="n">
        <f aca="false">IF(AND(A37&lt;4.35,B37&lt;3.25,F37&lt;1.5),1.1,IF(AND(H37&lt;14.005,A37&gt;=4.35,B37&lt;3.25,F37&lt;1.5),1.3,IF(AND(H37&gt;=14.005,A37&gt;=4.35,B37&lt;3.25,F37&lt;1.5),1.6,IF(AND(G37&gt;=0.905,A37&lt;5.15,B37&gt;=3.25,F37&lt;1.5),1.9,IF(AND(B37&lt;3.45,A37&gt;=5.15,B37&gt;=3.25,F37&lt;1.5),1.6,IF(AND(F37&gt;=2.5,D37&gt;=1.35,D37&lt;1.75,F37&gt;=1.5),4.867,IF(AND(A37&gt;=7.05,D37&gt;=2.05,D37&gt;=1.75,F37&gt;=1.5),6.35,IF(AND(D37&gt;=0.4,G37&lt;0.905,A37&lt;5.15,B37&gt;=3.25,F37&lt;1.5),1.65,IF(AND(B37&lt;3.6,B37&gt;=3.45,A37&gt;=5.15,B37&gt;=3.25,F37&lt;1.5),1.35,IF(AND(H37&lt;6.808,H37&lt;9.386,D37&lt;1.35,D37&lt;1.75,F37&gt;=1.5),4.05,IF(AND(H37&gt;=6.808,H37&lt;9.386,D37&lt;1.35,D37&lt;1.75,F37&gt;=1.5),3.46,IF(AND(B37&lt;2.45,F37&lt;2.5,D37&gt;=1.35,D37&lt;1.75,F37&gt;=1.5),4.5,IF(AND(H37&gt;=13.115,D37&lt;1.95,D37&lt;2.05,D37&gt;=1.75,F37&gt;=1.5),4.85,IF(AND(G37&lt;0.196,D37&gt;=1.95,D37&lt;2.05,D37&gt;=1.75,F37&gt;=1.5),6.7,IF(AND(G37&gt;=0.196,D37&gt;=1.95,D37&lt;2.05,D37&gt;=1.75,F37&gt;=1.5),5.12,IF(AND(H37&lt;10.925,D37&lt;0.4,G37&lt;0.905,A37&lt;5.15,B37&gt;=3.25,F37&lt;1.5),1.4,IF(AND(H37&gt;=10.925,D37&lt;0.4,G37&lt;0.905,A37&lt;5.15,B37&gt;=3.25,F37&lt;1.5),1.45,IF(AND(H37&lt;14.096,B37&gt;=3.6,B37&gt;=3.45,A37&gt;=5.15,B37&gt;=3.25,F37&lt;1.5),1.42,IF(AND(H37&gt;=14.096,B37&gt;=3.6,B37&gt;=3.45,A37&gt;=5.15,B37&gt;=3.25,F37&lt;1.5),1.7,IF(AND(B37&lt;2.45,D37&lt;1.15,H37&gt;=9.386,D37&lt;1.35,D37&lt;1.75,F37&gt;=1.5),3.6,IF(AND(B37&gt;=2.45,D37&lt;1.15,H37&gt;=9.386,D37&lt;1.35,D37&lt;1.75,F37&gt;=1.5),3.9,IF(AND(G37&lt;0.246,D37&gt;=1.15,H37&gt;=9.386,D37&lt;1.35,D37&lt;1.75,F37&gt;=1.5),4.4,IF(AND(B37&lt;2.75,B37&gt;=2.45,F37&lt;2.5,D37&gt;=1.35,D37&lt;1.75,F37&gt;=1.5),5.1,IF(AND(H37&lt;11.084,H37&lt;13.115,D37&lt;1.95,D37&lt;2.05,D37&gt;=1.75,F37&gt;=1.5),5.35,IF(AND(H37&gt;=11.084,H37&lt;13.115,D37&lt;1.95,D37&lt;2.05,D37&gt;=1.75,F37&gt;=1.5),5.7,IF(AND(H37&lt;15.52,D37&lt;2.25,A37&lt;7.05,D37&gt;=2.05,D37&gt;=1.75,F37&gt;=1.5),5.45,IF(AND(H37&gt;=15.52,D37&lt;2.25,A37&lt;7.05,D37&gt;=2.05,D37&gt;=1.75,F37&gt;=1.5),5.725,IF(AND(G37&gt;=0.775,D37&gt;=2.25,A37&lt;7.05,D37&gt;=2.05,D37&gt;=1.75,F37&gt;=1.5),5.2,IF(AND(D37&lt;1.25,G37&gt;=0.246,D37&gt;=1.15,H37&gt;=9.386,D37&lt;1.35,D37&lt;1.75,F37&gt;=1.5),4.05,IF(AND(A37&lt;5.85,B37&gt;=2.75,B37&gt;=2.45,F37&lt;2.5,D37&gt;=1.35,D37&lt;1.75,F37&gt;=1.5),4.5,IF(AND(B37&lt;3.3,G37&lt;0.775,D37&gt;=2.25,A37&lt;7.05,D37&gt;=2.05,D37&gt;=1.75,F37&gt;=1.5),5.64,IF(AND(B37&gt;=3.3,G37&lt;0.775,D37&gt;=2.25,A37&lt;7.05,D37&gt;=2.05,D37&gt;=1.75,F37&gt;=1.5),5.6,IF(AND(A37&lt;5.9,D37&gt;=1.25,G37&gt;=0.246,D37&gt;=1.15,H37&gt;=9.386,D37&lt;1.35,D37&lt;1.75,F37&gt;=1.5),4.2,IF(AND(A37&gt;=5.9,D37&gt;=1.25,G37&gt;=0.246,D37&gt;=1.15,H37&gt;=9.386,D37&lt;1.35,D37&lt;1.75,F37&gt;=1.5),4,IF(AND(G37&gt;=0.437,A37&gt;=5.85,B37&gt;=2.75,B37&gt;=2.45,F37&lt;2.5,D37&gt;=1.35,D37&lt;1.75,F37&gt;=1.5),4.75,IF(AND(H37&lt;9.446,G37&lt;0.437,A37&gt;=5.85,B37&gt;=2.75,B37&gt;=2.45,F37&lt;2.5,D37&gt;=1.35,D37&lt;1.75,F37&gt;=1.5),4.6,IF(AND(H37&gt;=9.446,G37&lt;0.437,A37&gt;=5.85,B37&gt;=2.75,B37&gt;=2.45,F37&lt;2.5,D37&gt;=1.35,D37&lt;1.75,F37&gt;=1.5),4.7,"shouldnthappen")))))))))))))))))))))))))))))))))))))</f>
        <v>1.3</v>
      </c>
      <c r="BC37" s="1" t="n">
        <f aca="false">IF(AND(G37&gt;=0.905,F37&lt;1.5),1.65,IF(AND(D37&gt;=0.45,G37&lt;0.905,F37&lt;1.5),1.65,IF(AND(A37&lt;5.15,D37&lt;1.55,F37&gt;=1.5),3.225,IF(AND(F37&gt;=2.5,A37&gt;=5.15,D37&lt;1.55,F37&gt;=1.5),5.05,IF(AND(H37&lt;5.767,A37&lt;7.05,D37&gt;=1.55,F37&gt;=1.5),4.5,IF(AND(D37&lt;1.7,A37&gt;=7.05,D37&gt;=1.55,F37&gt;=1.5),5.8,IF(AND(A37&gt;=5.3,G37&lt;0.207,D37&lt;0.45,G37&lt;0.905,F37&lt;1.5),1.3,IF(AND(D37&gt;=0.35,G37&gt;=0.207,D37&lt;0.45,G37&lt;0.905,F37&lt;1.5),1.5,IF(AND(G37&lt;0.155,D37&gt;=1.7,A37&gt;=7.05,D37&gt;=1.55,F37&gt;=1.5),6.7,IF(AND(G37&gt;=0.155,D37&gt;=1.7,A37&gt;=7.05,D37&gt;=1.55,F37&gt;=1.5),6.34,IF(AND(G37&lt;0.05,A37&lt;5.3,G37&lt;0.207,D37&lt;0.45,G37&lt;0.905,F37&lt;1.5),1.4,IF(AND(G37&gt;=0.05,A37&lt;5.3,G37&lt;0.207,D37&lt;0.45,G37&lt;0.905,F37&lt;1.5),1.5,IF(AND(A37&lt;4.5,D37&lt;0.35,G37&gt;=0.207,D37&lt;0.45,G37&lt;0.905,F37&lt;1.5),1.3,IF(AND(G37&lt;0.308,A37&lt;6.2,F37&lt;2.5,A37&gt;=5.15,D37&lt;1.55,F37&gt;=1.5),4.5,IF(AND(D37&lt;1.35,A37&gt;=6.2,F37&lt;2.5,A37&gt;=5.15,D37&lt;1.55,F37&gt;=1.5),4.367,IF(AND(D37&lt;1.85,A37&lt;6.15,H37&gt;=5.767,A37&lt;7.05,D37&gt;=1.55,F37&gt;=1.5),4.933,IF(AND(G37&gt;=0.558,A37&gt;=4.5,D37&lt;0.35,G37&gt;=0.207,D37&lt;0.45,G37&lt;0.905,F37&lt;1.5),1.5,IF(AND(H37&gt;=13.383,G37&gt;=0.308,A37&lt;6.2,F37&lt;2.5,A37&gt;=5.15,D37&lt;1.55,F37&gt;=1.5),4.7,IF(AND(H37&gt;=12.206,D37&gt;=1.35,A37&gt;=6.2,F37&lt;2.5,A37&gt;=5.15,D37&lt;1.55,F37&gt;=1.5),4.575,IF(AND(A37&lt;5.7,D37&gt;=1.85,A37&lt;6.15,H37&gt;=5.767,A37&lt;7.05,D37&gt;=1.55,F37&gt;=1.5),4.9,IF(AND(A37&gt;=5.7,D37&gt;=1.85,A37&lt;6.15,H37&gt;=5.767,A37&lt;7.05,D37&gt;=1.55,F37&gt;=1.5),5.1,IF(AND(G37&lt;0.079,G37&lt;0.364,A37&gt;=6.15,H37&gt;=5.767,A37&lt;7.05,D37&gt;=1.55,F37&gt;=1.5),5.6,IF(AND(G37&gt;=0.079,G37&lt;0.364,A37&gt;=6.15,H37&gt;=5.767,A37&lt;7.05,D37&gt;=1.55,F37&gt;=1.5),5.25,IF(AND(G37&gt;=0.447,G37&lt;0.558,A37&gt;=4.5,D37&lt;0.35,G37&gt;=0.207,D37&lt;0.45,G37&lt;0.905,F37&lt;1.5),1.3,IF(AND(B37&gt;=2.95,H37&lt;13.383,G37&gt;=0.308,A37&lt;6.2,F37&lt;2.5,A37&gt;=5.15,D37&lt;1.55,F37&gt;=1.5),4.6,IF(AND(B37&lt;2.65,H37&lt;12.206,D37&gt;=1.35,A37&gt;=6.2,F37&lt;2.5,A37&gt;=5.15,D37&lt;1.55,F37&gt;=1.5),4.9,IF(AND(D37&lt;2.45,A37&lt;6.6,G37&gt;=0.364,A37&gt;=6.15,H37&gt;=5.767,A37&lt;7.05,D37&gt;=1.55,F37&gt;=1.5),5.6,IF(AND(D37&gt;=2.45,A37&lt;6.6,G37&gt;=0.364,A37&gt;=6.15,H37&gt;=5.767,A37&lt;7.05,D37&gt;=1.55,F37&gt;=1.5),6,IF(AND(H37&lt;12.921,A37&gt;=6.6,G37&gt;=0.364,A37&gt;=6.15,H37&gt;=5.767,A37&lt;7.05,D37&gt;=1.55,F37&gt;=1.5),5.725,IF(AND(H37&gt;=12.921,A37&gt;=6.6,G37&gt;=0.364,A37&gt;=6.15,H37&gt;=5.767,A37&lt;7.05,D37&gt;=1.55,F37&gt;=1.5),5.367,IF(AND(B37&lt;3.15,G37&lt;0.447,G37&lt;0.558,A37&gt;=4.5,D37&lt;0.35,G37&gt;=0.207,D37&lt;0.45,G37&lt;0.905,F37&lt;1.5),1.5,IF(AND(B37&gt;=3.15,G37&lt;0.447,G37&lt;0.558,A37&gt;=4.5,D37&lt;0.35,G37&gt;=0.207,D37&lt;0.45,G37&lt;0.905,F37&lt;1.5),1.36,IF(AND(B37&gt;=2.85,B37&lt;2.95,H37&lt;13.383,G37&gt;=0.308,A37&lt;6.2,F37&lt;2.5,A37&gt;=5.15,D37&lt;1.55,F37&gt;=1.5),3.6,IF(AND(H37&lt;9.446,B37&gt;=2.65,H37&lt;12.206,D37&gt;=1.35,A37&gt;=6.2,F37&lt;2.5,A37&gt;=5.15,D37&lt;1.55,F37&gt;=1.5),4.6,IF(AND(H37&gt;=9.446,B37&gt;=2.65,H37&lt;12.206,D37&gt;=1.35,A37&gt;=6.2,F37&lt;2.5,A37&gt;=5.15,D37&lt;1.55,F37&gt;=1.5),4.7,IF(AND(D37&lt;1.2,B37&lt;2.85,B37&lt;2.95,H37&lt;13.383,G37&gt;=0.308,A37&lt;6.2,F37&lt;2.5,A37&gt;=5.15,D37&lt;1.55,F37&gt;=1.5),3.75,IF(AND(G37&lt;0.356,D37&gt;=1.2,B37&lt;2.85,B37&lt;2.95,H37&lt;13.383,G37&gt;=0.308,A37&lt;6.2,F37&lt;2.5,A37&gt;=5.15,D37&lt;1.55,F37&gt;=1.5),4.2,IF(AND(G37&gt;=0.356,D37&gt;=1.2,B37&lt;2.85,B37&lt;2.95,H37&lt;13.383,G37&gt;=0.308,A37&lt;6.2,F37&lt;2.5,A37&gt;=5.15,D37&lt;1.55,F37&gt;=1.5),3.96,"shouldnthappen"))))))))))))))))))))))))))))))))))))))</f>
        <v>1.5</v>
      </c>
      <c r="BD37" s="1" t="n">
        <f aca="false">IF(AND(B37&lt;2.7,A37&lt;5.3,B37&lt;3.15),3.42,IF(AND(F37&lt;2.5,A37&gt;=5.85,B37&gt;=3.15),4.7,IF(AND(A37&lt;4.35,B37&gt;=2.7,A37&lt;5.3,B37&lt;3.15),1.1,IF(AND(A37&gt;=4.35,B37&gt;=2.7,A37&lt;5.3,B37&lt;3.15),1.42,IF(AND(A37&gt;=7.05,F37&gt;=2.5,A37&gt;=5.3,B37&lt;3.15),6.067,IF(AND(D37&gt;=0.45,A37&lt;5.05,A37&lt;5.85,B37&gt;=3.15),1.6,IF(AND(B37&lt;3.35,A37&gt;=5.05,A37&lt;5.85,B37&gt;=3.15),1.7,IF(AND(A37&gt;=6.85,F37&gt;=2.5,A37&gt;=5.85,B37&gt;=3.15),6.22,IF(AND(D37&lt;1.25,D37&lt;1.35,F37&lt;2.5,A37&gt;=5.3,B37&lt;3.15),4.033,IF(AND(D37&gt;=1.25,D37&lt;1.35,F37&lt;2.5,A37&gt;=5.3,B37&lt;3.15),4.233,IF(AND(A37&lt;6.05,D37&gt;=1.35,F37&lt;2.5,A37&gt;=5.3,B37&lt;3.15),5.1,IF(AND(H37&gt;=13.29,A37&lt;7.05,F37&gt;=2.5,A37&gt;=5.3,B37&lt;3.15),4.96,IF(AND(G37&gt;=0.858,D37&lt;0.45,A37&lt;5.05,A37&lt;5.85,B37&gt;=3.15),1.3,IF(AND(D37&gt;=0.35,B37&gt;=3.35,A37&gt;=5.05,A37&lt;5.85,B37&gt;=3.15),1.4,IF(AND(B37&lt;3.25,A37&lt;6.85,F37&gt;=2.5,A37&gt;=5.85,B37&gt;=3.15),5.233,IF(AND(A37&gt;=6.8,A37&gt;=6.05,D37&gt;=1.35,F37&lt;2.5,A37&gt;=5.3,B37&lt;3.15),4.9,IF(AND(G37&gt;=0.622,H37&lt;13.29,A37&lt;7.05,F37&gt;=2.5,A37&gt;=5.3,B37&lt;3.15),5.067,IF(AND(H37&lt;8.834,G37&lt;0.858,D37&lt;0.45,A37&lt;5.05,A37&lt;5.85,B37&gt;=3.15),1.4,IF(AND(G37&lt;0.774,B37&gt;=3.25,A37&lt;6.85,F37&gt;=2.5,A37&gt;=5.85,B37&gt;=3.15),5.8,IF(AND(G37&gt;=0.774,B37&gt;=3.25,A37&lt;6.85,F37&gt;=2.5,A37&gt;=5.85,B37&gt;=3.15),5.4,IF(AND(H37&gt;=12.206,A37&lt;6.8,A37&gt;=6.05,D37&gt;=1.35,F37&lt;2.5,A37&gt;=5.3,B37&lt;3.15),4.5,IF(AND(G37&gt;=0.439,G37&lt;0.622,H37&lt;13.29,A37&lt;7.05,F37&gt;=2.5,A37&gt;=5.3,B37&lt;3.15),5.667,IF(AND(G37&lt;0.227,H37&gt;=8.834,G37&lt;0.858,D37&lt;0.45,A37&lt;5.05,A37&lt;5.85,B37&gt;=3.15),1.4,IF(AND(G37&gt;=0.227,H37&gt;=8.834,G37&lt;0.858,D37&lt;0.45,A37&lt;5.05,A37&lt;5.85,B37&gt;=3.15),1.3,IF(AND(G37&gt;=0.934,B37&lt;3.75,D37&lt;0.35,B37&gt;=3.35,A37&gt;=5.05,A37&lt;5.85,B37&gt;=3.15),1.7,IF(AND(G37&lt;0.823,B37&gt;=3.75,D37&lt;0.35,B37&gt;=3.35,A37&gt;=5.05,A37&lt;5.85,B37&gt;=3.15),1.55,IF(AND(G37&gt;=0.823,B37&gt;=3.75,D37&lt;0.35,B37&gt;=3.35,A37&gt;=5.05,A37&lt;5.85,B37&gt;=3.15),1.5,IF(AND(A37&lt;6.2,H37&lt;12.206,A37&lt;6.8,A37&gt;=6.05,D37&gt;=1.35,F37&lt;2.5,A37&gt;=5.3,B37&lt;3.15),4.6,IF(AND(A37&gt;=6.2,H37&lt;12.206,A37&lt;6.8,A37&gt;=6.05,D37&gt;=1.35,F37&lt;2.5,A37&gt;=5.3,B37&lt;3.15),4.74,IF(AND(H37&gt;=10.667,G37&lt;0.439,G37&lt;0.622,H37&lt;13.29,A37&lt;7.05,F37&gt;=2.5,A37&gt;=5.3,B37&lt;3.15),5.6,IF(AND(H37&lt;13.67,G37&lt;0.934,B37&lt;3.75,D37&lt;0.35,B37&gt;=3.35,A37&gt;=5.05,A37&lt;5.85,B37&gt;=3.15),1.48,IF(AND(H37&gt;=13.67,G37&lt;0.934,B37&lt;3.75,D37&lt;0.35,B37&gt;=3.35,A37&gt;=5.05,A37&lt;5.85,B37&gt;=3.15),1.3,IF(AND(G37&lt;0.301,H37&lt;10.667,G37&lt;0.439,G37&lt;0.622,H37&lt;13.29,A37&lt;7.05,F37&gt;=2.5,A37&gt;=5.3,B37&lt;3.15),5.2,IF(AND(G37&gt;=0.301,H37&lt;10.667,G37&lt;0.439,G37&lt;0.622,H37&lt;13.29,A37&lt;7.05,F37&gt;=2.5,A37&gt;=5.3,B37&lt;3.15),5.067,"shouldnthappen"))))))))))))))))))))))))))))))))))</f>
        <v>1.42</v>
      </c>
      <c r="BE37" s="1" t="n">
        <f aca="false">IF(AND(B37&gt;=3.85,A37&gt;=5.05,F37&lt;1.5),1.4,IF(AND(A37&lt;5.25,A37&lt;5.75,F37&gt;=1.5),3.15,IF(AND(A37&lt;4.95,B37&lt;3.15,A37&lt;5.05,F37&lt;1.5),1.46,IF(AND(A37&gt;=4.95,B37&lt;3.15,A37&lt;5.05,F37&lt;1.5),1.6,IF(AND(H37&lt;8.834,B37&gt;=3.15,A37&lt;5.05,F37&lt;1.5),1.4,IF(AND(D37&lt;0.25,B37&lt;3.85,A37&gt;=5.05,F37&lt;1.5),1.48,IF(AND(D37&gt;=0.25,B37&lt;3.85,A37&gt;=5.05,F37&lt;1.5),1.7,IF(AND(F37&gt;=2.5,A37&gt;=5.25,A37&lt;5.75,F37&gt;=1.5),4.9,IF(AND(H37&lt;12.45,H37&gt;=8.834,B37&gt;=3.15,A37&lt;5.05,F37&lt;1.5),1.25,IF(AND(H37&gt;=12.45,H37&gt;=8.834,B37&gt;=3.15,A37&lt;5.05,F37&lt;1.5),1.32,IF(AND(G37&lt;0.283,F37&lt;2.5,A37&gt;=5.25,A37&lt;5.75,F37&gt;=1.5),4.3,IF(AND(H37&lt;6.712,H37&lt;11.275,D37&lt;1.55,A37&gt;=5.75,F37&gt;=1.5),5,IF(AND(H37&lt;13.101,H37&gt;=11.275,D37&lt;1.55,A37&gt;=5.75,F37&gt;=1.5),3.933,IF(AND(H37&gt;=13.101,H37&gt;=11.275,D37&lt;1.55,A37&gt;=5.75,F37&gt;=1.5),4.5,IF(AND(A37&gt;=7.3,D37&lt;2.45,D37&gt;=1.55,A37&gt;=5.75,F37&gt;=1.5),6.7,IF(AND(B37&lt;3.45,D37&gt;=2.45,D37&gt;=1.55,A37&gt;=5.75,F37&gt;=1.5),5.925,IF(AND(B37&gt;=3.45,D37&gt;=2.45,D37&gt;=1.55,A37&gt;=5.75,F37&gt;=1.5),6.1,IF(AND(B37&gt;=2.8,G37&gt;=0.283,F37&lt;2.5,A37&gt;=5.25,A37&lt;5.75,F37&gt;=1.5),4.2,IF(AND(D37&lt;1.35,H37&gt;=6.712,H37&lt;11.275,D37&lt;1.55,A37&gt;=5.75,F37&gt;=1.5),4.35,IF(AND(D37&lt;1.05,B37&lt;2.8,G37&gt;=0.283,F37&lt;2.5,A37&gt;=5.25,A37&lt;5.75,F37&gt;=1.5),3.567,IF(AND(D37&gt;=1.05,B37&lt;2.8,G37&gt;=0.283,F37&lt;2.5,A37&gt;=5.25,A37&lt;5.75,F37&gt;=1.5),3.925,IF(AND(B37&lt;2.65,D37&gt;=1.35,H37&gt;=6.712,H37&lt;11.275,D37&lt;1.55,A37&gt;=5.75,F37&gt;=1.5),4.9,IF(AND(B37&gt;=2.65,D37&gt;=1.35,H37&gt;=6.712,H37&lt;11.275,D37&lt;1.55,A37&gt;=5.75,F37&gt;=1.5),4.625,IF(AND(H37&gt;=14.683,G37&gt;=0.628,A37&lt;7.3,D37&lt;2.45,D37&gt;=1.55,A37&gt;=5.75,F37&gt;=1.5),5.4,IF(AND(D37&lt;1.95,H37&lt;8.884,G37&lt;0.628,A37&lt;7.3,D37&lt;2.45,D37&gt;=1.55,A37&gt;=5.75,F37&gt;=1.5),5.1,IF(AND(D37&gt;=1.95,H37&lt;8.884,G37&lt;0.628,A37&lt;7.3,D37&lt;2.45,D37&gt;=1.55,A37&gt;=5.75,F37&gt;=1.5),5.22,IF(AND(A37&lt;6.05,H37&gt;=8.884,G37&lt;0.628,A37&lt;7.3,D37&lt;2.45,D37&gt;=1.55,A37&gt;=5.75,F37&gt;=1.5),5.1,IF(AND(G37&lt;0.817,H37&lt;14.683,G37&gt;=0.628,A37&lt;7.3,D37&lt;2.45,D37&gt;=1.55,A37&gt;=5.75,F37&gt;=1.5),4.967,IF(AND(G37&gt;=0.817,H37&lt;14.683,G37&gt;=0.628,A37&lt;7.3,D37&lt;2.45,D37&gt;=1.55,A37&gt;=5.75,F37&gt;=1.5),5.1,IF(AND(H37&lt;9.637,A37&gt;=6.05,H37&gt;=8.884,G37&lt;0.628,A37&lt;7.3,D37&lt;2.45,D37&gt;=1.55,A37&gt;=5.75,F37&gt;=1.5),5.9,IF(AND(D37&lt;1.85,H37&gt;=9.637,A37&gt;=6.05,H37&gt;=8.884,G37&lt;0.628,A37&lt;7.3,D37&lt;2.45,D37&gt;=1.55,A37&gt;=5.75,F37&gt;=1.5),5.733,IF(AND(G37&gt;=0.388,D37&gt;=1.85,H37&gt;=9.637,A37&gt;=6.05,H37&gt;=8.884,G37&lt;0.628,A37&lt;7.3,D37&lt;2.45,D37&gt;=1.55,A37&gt;=5.75,F37&gt;=1.5),5.64,IF(AND(B37&lt;2.95,G37&lt;0.388,D37&gt;=1.85,H37&gt;=9.637,A37&gt;=6.05,H37&gt;=8.884,G37&lt;0.628,A37&lt;7.3,D37&lt;2.45,D37&gt;=1.55,A37&gt;=5.75,F37&gt;=1.5),5.5,IF(AND(B37&gt;=2.95,G37&lt;0.388,D37&gt;=1.85,H37&gt;=9.637,A37&gt;=6.05,H37&gt;=8.884,G37&lt;0.628,A37&lt;7.3,D37&lt;2.45,D37&gt;=1.55,A37&gt;=5.75,F37&gt;=1.5),5.333,"shouldnthappen"))))))))))))))))))))))))))))))))))</f>
        <v>1.46</v>
      </c>
      <c r="BF37" s="1" t="n">
        <f aca="false">IF(AND(D37&gt;=0.35,F37&lt;1.5),1.65,IF(AND(H37&gt;=16.227,D37&gt;=1.55,F37&gt;=1.5),6.533,IF(AND(A37&gt;=5.45,G37&lt;0.174,D37&lt;0.35,F37&lt;1.5),1.7,IF(AND(D37&lt;0.15,G37&gt;=0.174,D37&lt;0.35,F37&lt;1.5),1.38,IF(AND(D37&gt;=1.15,D37&lt;1.25,D37&lt;1.55,F37&gt;=1.5),3.967,IF(AND(H37&lt;8.376,A37&lt;5.45,G37&lt;0.174,D37&lt;0.35,F37&lt;1.5),1.4,IF(AND(H37&gt;=8.376,A37&lt;5.45,G37&lt;0.174,D37&lt;0.35,F37&lt;1.5),1.5,IF(AND(B37&lt;3.1,D37&gt;=0.15,G37&gt;=0.174,D37&lt;0.35,F37&lt;1.5),1.475,IF(AND(H37&lt;10.258,D37&lt;1.15,D37&lt;1.25,D37&lt;1.55,F37&gt;=1.5),3.24,IF(AND(H37&gt;=10.258,D37&lt;1.15,D37&lt;1.25,D37&lt;1.55,F37&gt;=1.5),3.875,IF(AND(F37&gt;=2.5,H37&lt;10.927,D37&gt;=1.25,D37&lt;1.55,F37&gt;=1.5),5.05,IF(AND(D37&lt;1.35,H37&gt;=10.927,D37&gt;=1.25,D37&lt;1.55,F37&gt;=1.5),4.25,IF(AND(A37&gt;=6.95,D37&lt;1.75,H37&lt;16.227,D37&gt;=1.55,F37&gt;=1.5),5.8,IF(AND(B37&lt;3.3,B37&gt;=3.1,D37&gt;=0.15,G37&gt;=0.174,D37&lt;0.35,F37&lt;1.5),1.3,IF(AND(H37&lt;12.278,D37&gt;=1.35,H37&gt;=10.927,D37&gt;=1.25,D37&lt;1.55,F37&gt;=1.5),4.9,IF(AND(G37&lt;0.226,A37&lt;6.95,D37&lt;1.75,H37&lt;16.227,D37&gt;=1.55,F37&gt;=1.5),5,IF(AND(G37&gt;=0.226,A37&lt;6.95,D37&lt;1.75,H37&lt;16.227,D37&gt;=1.55,F37&gt;=1.5),4.62,IF(AND(H37&lt;9.35,B37&lt;2.95,D37&gt;=1.75,H37&lt;16.227,D37&gt;=1.55,F37&gt;=1.5),6.3,IF(AND(H37&gt;=9.35,B37&lt;2.95,D37&gt;=1.75,H37&lt;16.227,D37&gt;=1.55,F37&gt;=1.5),5.58,IF(AND(A37&lt;5.05,B37&gt;=3.3,B37&gt;=3.1,D37&gt;=0.15,G37&gt;=0.174,D37&lt;0.35,F37&lt;1.5),1.35,IF(AND(A37&gt;=5.05,B37&gt;=3.3,B37&gt;=3.1,D37&gt;=0.15,G37&gt;=0.174,D37&lt;0.35,F37&lt;1.5),1.46,IF(AND(B37&lt;2.8,A37&lt;5.65,F37&lt;2.5,H37&lt;10.927,D37&gt;=1.25,D37&lt;1.55,F37&gt;=1.5),4.075,IF(AND(B37&gt;=2.8,A37&lt;5.65,F37&lt;2.5,H37&lt;10.927,D37&gt;=1.25,D37&lt;1.55,F37&gt;=1.5),3.933,IF(AND(A37&lt;6.25,A37&gt;=5.65,F37&lt;2.5,H37&lt;10.927,D37&gt;=1.25,D37&lt;1.55,F37&gt;=1.5),4.533,IF(AND(A37&gt;=6.25,A37&gt;=5.65,F37&lt;2.5,H37&lt;10.927,D37&gt;=1.25,D37&lt;1.55,F37&gt;=1.5),4.3,IF(AND(A37&lt;6.5,H37&gt;=12.278,D37&gt;=1.35,H37&gt;=10.927,D37&gt;=1.25,D37&lt;1.55,F37&gt;=1.5),4.55,IF(AND(A37&gt;=6.5,H37&gt;=12.278,D37&gt;=1.35,H37&gt;=10.927,D37&gt;=1.25,D37&lt;1.55,F37&gt;=1.5),4.775,IF(AND(H37&lt;9.884,D37&lt;2.1,B37&gt;=2.95,D37&gt;=1.75,H37&lt;16.227,D37&gt;=1.55,F37&gt;=1.5),5.5,IF(AND(H37&gt;=9.884,D37&lt;2.1,B37&gt;=2.95,D37&gt;=1.75,H37&lt;16.227,D37&gt;=1.55,F37&gt;=1.5),5.1,IF(AND(H37&lt;10.393,D37&gt;=2.1,B37&gt;=2.95,D37&gt;=1.75,H37&lt;16.227,D37&gt;=1.55,F37&gt;=1.5),5.74,IF(AND(D37&lt;2.25,H37&gt;=10.393,D37&gt;=2.1,B37&gt;=2.95,D37&gt;=1.75,H37&lt;16.227,D37&gt;=1.55,F37&gt;=1.5),5.8,IF(AND(D37&gt;=2.25,H37&gt;=10.393,D37&gt;=2.1,B37&gt;=2.95,D37&gt;=1.75,H37&lt;16.227,D37&gt;=1.55,F37&gt;=1.5),5.4,"shouldnthappen"))))))))))))))))))))))))))))))))</f>
        <v>1.3</v>
      </c>
      <c r="BG37" s="1" t="n">
        <f aca="false">IF(AND(G37&lt;0.096,A37&lt;5.45),2.95,IF(AND(F37&gt;=1.5,G37&gt;=0.096,A37&lt;5.45),3,IF(AND(D37&lt;0.6,A37&lt;5.9,A37&gt;=5.45),1.4,IF(AND(F37&gt;=2.5,D37&gt;=0.6,A37&lt;5.9,A37&gt;=5.45),5.1,IF(AND(A37&lt;7.45,A37&gt;=7.05,A37&gt;=5.9,A37&gt;=5.45),6.167,IF(AND(B37&gt;=3.55,G37&lt;0.587,F37&lt;1.5,G37&gt;=0.096,A37&lt;5.45),1,IF(AND(A37&lt;5.05,G37&gt;=0.587,F37&lt;1.5,G37&gt;=0.096,A37&lt;5.45),1.35,IF(AND(B37&lt;2.75,D37&lt;1.7,A37&lt;7.05,A37&gt;=5.9,A37&gt;=5.45),4.9,IF(AND(A37&lt;6.2,D37&gt;=1.7,A37&lt;7.05,A37&gt;=5.9,A37&gt;=5.45),4.833,IF(AND(H37&lt;17.32,A37&gt;=7.45,A37&gt;=7.05,A37&gt;=5.9,A37&gt;=5.45),6.68,IF(AND(H37&gt;=17.32,A37&gt;=7.45,A37&gt;=7.05,A37&gt;=5.9,A37&gt;=5.45),6.4,IF(AND(G37&lt;0.161,B37&lt;3.55,G37&lt;0.587,F37&lt;1.5,G37&gt;=0.096,A37&lt;5.45),1.5,IF(AND(H37&lt;11.016,A37&gt;=5.05,G37&gt;=0.587,F37&lt;1.5,G37&gt;=0.096,A37&lt;5.45),1.633,IF(AND(H37&lt;11.001,G37&lt;0.372,F37&lt;2.5,D37&gt;=0.6,A37&lt;5.9,A37&gt;=5.45),4.133,IF(AND(H37&gt;=11.001,G37&lt;0.372,F37&lt;2.5,D37&gt;=0.6,A37&lt;5.9,A37&gt;=5.45),4.3,IF(AND(H37&lt;6.808,G37&gt;=0.372,F37&lt;2.5,D37&gt;=0.6,A37&lt;5.9,A37&gt;=5.45),4,IF(AND(A37&gt;=6.75,B37&gt;=2.75,D37&lt;1.7,A37&lt;7.05,A37&gt;=5.9,A37&gt;=5.45),4.84,IF(AND(H37&lt;12.467,G37&gt;=0.161,B37&lt;3.55,G37&lt;0.587,F37&lt;1.5,G37&gt;=0.096,A37&lt;5.45),1.3,IF(AND(D37&lt;0.25,H37&gt;=11.016,A37&gt;=5.05,G37&gt;=0.587,F37&lt;1.5,G37&gt;=0.096,A37&lt;5.45),1.52,IF(AND(D37&gt;=0.25,H37&gt;=11.016,A37&gt;=5.05,G37&gt;=0.587,F37&lt;1.5,G37&gt;=0.096,A37&lt;5.45),1.5,IF(AND(H37&lt;11.218,H37&gt;=6.808,G37&gt;=0.372,F37&lt;2.5,D37&gt;=0.6,A37&lt;5.9,A37&gt;=5.45),3.7,IF(AND(H37&gt;=11.218,H37&gt;=6.808,G37&gt;=0.372,F37&lt;2.5,D37&gt;=0.6,A37&lt;5.9,A37&gt;=5.45),3.9,IF(AND(B37&lt;2.95,A37&lt;6.75,B37&gt;=2.75,D37&lt;1.7,A37&lt;7.05,A37&gt;=5.9,A37&gt;=5.45),4.2,IF(AND(B37&gt;=2.95,A37&lt;6.75,B37&gt;=2.75,D37&lt;1.7,A37&lt;7.05,A37&gt;=5.9,A37&gt;=5.45),4.6,IF(AND(D37&gt;=2.45,A37&lt;6.85,A37&gt;=6.2,D37&gt;=1.7,A37&lt;7.05,A37&gt;=5.9,A37&gt;=5.45),5.9,IF(AND(G37&lt;0.312,A37&gt;=6.85,A37&gt;=6.2,D37&gt;=1.7,A37&lt;7.05,A37&gt;=5.9,A37&gt;=5.45),5.1,IF(AND(G37&gt;=0.312,A37&gt;=6.85,A37&gt;=6.2,D37&gt;=1.7,A37&lt;7.05,A37&gt;=5.9,A37&gt;=5.45),5.4,IF(AND(G37&lt;0.251,H37&gt;=12.467,G37&gt;=0.161,B37&lt;3.55,G37&lt;0.587,F37&lt;1.5,G37&gt;=0.096,A37&lt;5.45),1.35,IF(AND(G37&gt;=0.251,H37&gt;=12.467,G37&gt;=0.161,B37&lt;3.55,G37&lt;0.587,F37&lt;1.5,G37&gt;=0.096,A37&lt;5.45),1.467,IF(AND(G37&gt;=0.628,D37&lt;2.45,A37&lt;6.85,A37&gt;=6.2,D37&gt;=1.7,A37&lt;7.05,A37&gt;=5.9,A37&gt;=5.45),5.1,IF(AND(A37&gt;=6.75,G37&lt;0.628,D37&lt;2.45,A37&lt;6.85,A37&gt;=6.2,D37&gt;=1.7,A37&lt;7.05,A37&gt;=5.9,A37&gt;=5.45),5.9,IF(AND(H37&lt;11.824,A37&lt;6.75,G37&lt;0.628,D37&lt;2.45,A37&lt;6.85,A37&gt;=6.2,D37&gt;=1.7,A37&lt;7.05,A37&gt;=5.9,A37&gt;=5.45),5.44,IF(AND(H37&lt;14.378,H37&gt;=11.824,A37&lt;6.75,G37&lt;0.628,D37&lt;2.45,A37&lt;6.85,A37&gt;=6.2,D37&gt;=1.7,A37&lt;7.05,A37&gt;=5.9,A37&gt;=5.45),5.6,IF(AND(H37&gt;=14.378,H37&gt;=11.824,A37&lt;6.75,G37&lt;0.628,D37&lt;2.45,A37&lt;6.85,A37&gt;=6.2,D37&gt;=1.7,A37&lt;7.05,A37&gt;=5.9,A37&gt;=5.45),5.8,"shouldnthappen"))))))))))))))))))))))))))))))))))</f>
        <v>1.35</v>
      </c>
      <c r="BH37" s="1" t="n">
        <f aca="false">IF(AND(G37&gt;=0.905,F37&lt;1.5),1.8,IF(AND(H37&lt;5.523,G37&lt;0.905,F37&lt;1.5),1,IF(AND(D37&gt;=0.4,H37&gt;=5.523,G37&lt;0.905,F37&lt;1.5),1.7,IF(AND(G37&gt;=0.878,D37&lt;1.35,F37&lt;2.5,F37&gt;=1.5),4.4,IF(AND(A37&lt;5.4,D37&gt;=1.35,F37&lt;2.5,F37&gt;=1.5),3.9,IF(AND(G37&lt;0.177,B37&lt;3.15,F37&gt;=2.5,F37&gt;=1.5),6.15,IF(AND(H37&lt;10.393,B37&gt;=3.15,F37&gt;=2.5,F37&gt;=1.5),5.94,IF(AND(H37&gt;=10.393,B37&gt;=3.15,F37&gt;=2.5,F37&gt;=1.5),5.467,IF(AND(D37&gt;=1.25,G37&lt;0.878,D37&lt;1.35,F37&lt;2.5,F37&gt;=1.5),4.18,IF(AND(G37&gt;=0.709,A37&gt;=5.4,D37&gt;=1.35,F37&lt;2.5,F37&gt;=1.5),4.9,IF(AND(B37&lt;2.6,G37&gt;=0.177,B37&lt;3.15,F37&gt;=2.5,F37&gt;=1.5),4.8,IF(AND(A37&lt;4.35,A37&lt;5.05,D37&lt;0.4,H37&gt;=5.523,G37&lt;0.905,F37&lt;1.5),1.1,IF(AND(A37&gt;=5.6,A37&gt;=5.05,D37&lt;0.4,H37&gt;=5.523,G37&lt;0.905,F37&lt;1.5),1.7,IF(AND(D37&lt;1.05,D37&lt;1.25,G37&lt;0.878,D37&lt;1.35,F37&lt;2.5,F37&gt;=1.5),3.6,IF(AND(D37&gt;=1.55,G37&lt;0.709,A37&gt;=5.4,D37&gt;=1.35,F37&lt;2.5,F37&gt;=1.5),4.975,IF(AND(D37&lt;1.7,B37&gt;=2.6,G37&gt;=0.177,B37&lt;3.15,F37&gt;=2.5,F37&gt;=1.5),5.8,IF(AND(B37&lt;3.15,A37&gt;=4.35,A37&lt;5.05,D37&lt;0.4,H37&gt;=5.523,G37&lt;0.905,F37&lt;1.5),1.46,IF(AND(A37&gt;=5.45,A37&lt;5.6,A37&gt;=5.05,D37&lt;0.4,H37&gt;=5.523,G37&lt;0.905,F37&lt;1.5),1.35,IF(AND(H37&lt;10.974,D37&gt;=1.05,D37&lt;1.25,G37&lt;0.878,D37&lt;1.35,F37&lt;2.5,F37&gt;=1.5),3.8,IF(AND(H37&gt;=13.654,D37&lt;1.55,G37&lt;0.709,A37&gt;=5.4,D37&gt;=1.35,F37&lt;2.5,F37&gt;=1.5),4.725,IF(AND(A37&lt;4.5,B37&gt;=3.15,A37&gt;=4.35,A37&lt;5.05,D37&lt;0.4,H37&gt;=5.523,G37&lt;0.905,F37&lt;1.5),1.3,IF(AND(G37&lt;0.676,A37&lt;5.45,A37&lt;5.6,A37&gt;=5.05,D37&lt;0.4,H37&gt;=5.523,G37&lt;0.905,F37&lt;1.5),1.5,IF(AND(G37&gt;=0.676,A37&lt;5.45,A37&lt;5.6,A37&gt;=5.05,D37&lt;0.4,H37&gt;=5.523,G37&lt;0.905,F37&lt;1.5),1.55,IF(AND(A37&lt;5.7,H37&gt;=10.974,D37&gt;=1.05,D37&lt;1.25,G37&lt;0.878,D37&lt;1.35,F37&lt;2.5,F37&gt;=1.5),3.9,IF(AND(A37&gt;=5.7,H37&gt;=10.974,D37&gt;=1.05,D37&lt;1.25,G37&lt;0.878,D37&lt;1.35,F37&lt;2.5,F37&gt;=1.5),3.933,IF(AND(G37&gt;=0.644,H37&lt;13.654,D37&lt;1.55,G37&lt;0.709,A37&gt;=5.4,D37&gt;=1.35,F37&lt;2.5,F37&gt;=1.5),4.4,IF(AND(B37&lt;2.9,A37&lt;6.2,D37&gt;=1.7,B37&gt;=2.6,G37&gt;=0.177,B37&lt;3.15,F37&gt;=2.5,F37&gt;=1.5),5.02,IF(AND(B37&gt;=2.9,A37&lt;6.2,D37&gt;=1.7,B37&gt;=2.6,G37&gt;=0.177,B37&lt;3.15,F37&gt;=2.5,F37&gt;=1.5),4.8,IF(AND(D37&lt;2.2,A37&gt;=6.2,D37&gt;=1.7,B37&gt;=2.6,G37&gt;=0.177,B37&lt;3.15,F37&gt;=2.5,F37&gt;=1.5),5.325,IF(AND(D37&gt;=2.2,A37&gt;=6.2,D37&gt;=1.7,B37&gt;=2.6,G37&gt;=0.177,B37&lt;3.15,F37&gt;=2.5,F37&gt;=1.5),5.1,IF(AND(D37&lt;0.25,A37&gt;=4.5,B37&gt;=3.15,A37&gt;=4.35,A37&lt;5.05,D37&lt;0.4,H37&gt;=5.523,G37&lt;0.905,F37&lt;1.5),1.357,IF(AND(D37&gt;=0.25,A37&gt;=4.5,B37&gt;=3.15,A37&gt;=4.35,A37&lt;5.05,D37&lt;0.4,H37&gt;=5.523,G37&lt;0.905,F37&lt;1.5),1.333,IF(AND(H37&lt;10.723,G37&lt;0.644,H37&lt;13.654,D37&lt;1.55,G37&lt;0.709,A37&gt;=5.4,D37&gt;=1.35,F37&lt;2.5,F37&gt;=1.5),4.6,IF(AND(H37&gt;=10.723,G37&lt;0.644,H37&lt;13.654,D37&lt;1.55,G37&lt;0.709,A37&gt;=5.4,D37&gt;=1.35,F37&lt;2.5,F37&gt;=1.5),4.5,"shouldnthappen"))))))))))))))))))))))))))))))))))</f>
        <v>1.46</v>
      </c>
      <c r="BI37" s="1" t="n">
        <f aca="false">IF(AND(D37&gt;=0.8,A37&lt;5.45),3.9,IF(AND(D37&gt;=0.45,D37&lt;0.8,A37&lt;5.45),1.66,IF(AND(H37&lt;16.447,B37&gt;=3.45,A37&gt;=5.45),1.525,IF(AND(H37&gt;=16.447,B37&gt;=3.45,A37&gt;=5.45),6.4,IF(AND(H37&lt;5.245,D37&lt;0.45,D37&lt;0.8,A37&lt;5.45),1,IF(AND(A37&gt;=7.2,G37&lt;0.154,B37&lt;3.45,A37&gt;=5.45),6.7,IF(AND(D37&lt;1.65,A37&lt;7.2,G37&lt;0.154,B37&lt;3.45,A37&gt;=5.45),4.7,IF(AND(D37&gt;=1.65,A37&lt;7.2,G37&lt;0.154,B37&lt;3.45,A37&gt;=5.45),5.52,IF(AND(D37&gt;=0.25,A37&lt;5.05,H37&gt;=5.245,D37&lt;0.45,D37&lt;0.8,A37&lt;5.45),1.35,IF(AND(H37&lt;6.089,A37&gt;=5.05,H37&gt;=5.245,D37&lt;0.45,D37&lt;0.8,A37&lt;5.45),1.7,IF(AND(D37&lt;1.2,B37&lt;2.6,A37&lt;5.75,G37&gt;=0.154,B37&lt;3.45,A37&gt;=5.45),3.85,IF(AND(D37&gt;=1.2,B37&lt;2.6,A37&lt;5.75,G37&gt;=0.154,B37&lt;3.45,A37&gt;=5.45),4,IF(AND(D37&gt;=1.65,B37&gt;=2.6,A37&lt;5.75,G37&gt;=0.154,B37&lt;3.45,A37&gt;=5.45),4.9,IF(AND(G37&lt;0.353,F37&lt;2.5,A37&gt;=5.75,G37&gt;=0.154,B37&lt;3.45,A37&gt;=5.45),4.25,IF(AND(A37&gt;=7.25,F37&gt;=2.5,A37&gt;=5.75,G37&gt;=0.154,B37&lt;3.45,A37&gt;=5.45),6.45,IF(AND(H37&lt;11.218,D37&lt;0.25,A37&lt;5.05,H37&gt;=5.245,D37&lt;0.45,D37&lt;0.8,A37&lt;5.45),1.42,IF(AND(G37&lt;0.517,H37&gt;=6.089,A37&gt;=5.05,H37&gt;=5.245,D37&lt;0.45,D37&lt;0.8,A37&lt;5.45),1.44,IF(AND(G37&gt;=0.517,H37&gt;=6.089,A37&gt;=5.05,H37&gt;=5.245,D37&lt;0.45,D37&lt;0.8,A37&lt;5.45),1.54,IF(AND(H37&gt;=10.194,D37&lt;1.65,B37&gt;=2.6,A37&lt;5.75,G37&gt;=0.154,B37&lt;3.45,A37&gt;=5.45),4.35,IF(AND(B37&gt;=3.15,G37&gt;=0.353,F37&lt;2.5,A37&gt;=5.75,G37&gt;=0.154,B37&lt;3.45,A37&gt;=5.45),4.7,IF(AND(H37&lt;7.716,A37&lt;7.25,F37&gt;=2.5,A37&gt;=5.75,G37&gt;=0.154,B37&lt;3.45,A37&gt;=5.45),5.04,IF(AND(G37&lt;0.175,H37&gt;=11.218,D37&lt;0.25,A37&lt;5.05,H37&gt;=5.245,D37&lt;0.45,D37&lt;0.8,A37&lt;5.45),1.5,IF(AND(H37&lt;7.713,H37&lt;10.194,D37&lt;1.65,B37&gt;=2.6,A37&lt;5.75,G37&gt;=0.154,B37&lt;3.45,A37&gt;=5.45),4.1,IF(AND(H37&gt;=7.713,H37&lt;10.194,D37&lt;1.65,B37&gt;=2.6,A37&lt;5.75,G37&gt;=0.154,B37&lt;3.45,A37&gt;=5.45),4.2,IF(AND(B37&gt;=3.05,B37&lt;3.15,G37&gt;=0.353,F37&lt;2.5,A37&gt;=5.75,G37&gt;=0.154,B37&lt;3.45,A37&gt;=5.45),4.4,IF(AND(D37&gt;=2.45,H37&gt;=7.716,A37&lt;7.25,F37&gt;=2.5,A37&gt;=5.75,G37&gt;=0.154,B37&lt;3.45,A37&gt;=5.45),5.85,IF(AND(D37&lt;0.15,G37&gt;=0.175,H37&gt;=11.218,D37&lt;0.25,A37&lt;5.05,H37&gt;=5.245,D37&lt;0.45,D37&lt;0.8,A37&lt;5.45),1.1,IF(AND(H37&gt;=16.317,B37&lt;3.05,B37&lt;3.15,G37&gt;=0.353,F37&lt;2.5,A37&gt;=5.75,G37&gt;=0.154,B37&lt;3.45,A37&gt;=5.45),4.8,IF(AND(G37&gt;=0.857,D37&lt;2.45,H37&gt;=7.716,A37&lt;7.25,F37&gt;=2.5,A37&gt;=5.75,G37&gt;=0.154,B37&lt;3.45,A37&gt;=5.45),5.05,IF(AND(G37&lt;0.245,D37&gt;=0.15,G37&gt;=0.175,H37&gt;=11.218,D37&lt;0.25,A37&lt;5.05,H37&gt;=5.245,D37&lt;0.45,D37&lt;0.8,A37&lt;5.45),1.3,IF(AND(G37&gt;=0.245,D37&gt;=0.15,G37&gt;=0.175,H37&gt;=11.218,D37&lt;0.25,A37&lt;5.05,H37&gt;=5.245,D37&lt;0.45,D37&lt;0.8,A37&lt;5.45),1.22,IF(AND(B37&lt;2.85,H37&lt;16.317,B37&lt;3.05,B37&lt;3.15,G37&gt;=0.353,F37&lt;2.5,A37&gt;=5.75,G37&gt;=0.154,B37&lt;3.45,A37&gt;=5.45),4.6,IF(AND(B37&gt;=2.85,H37&lt;16.317,B37&lt;3.05,B37&lt;3.15,G37&gt;=0.353,F37&lt;2.5,A37&gt;=5.75,G37&gt;=0.154,B37&lt;3.45,A37&gt;=5.45),4.633,IF(AND(D37&lt;1.85,G37&lt;0.857,D37&lt;2.45,H37&gt;=7.716,A37&lt;7.25,F37&gt;=2.5,A37&gt;=5.75,G37&gt;=0.154,B37&lt;3.45,A37&gt;=5.45),5.8,IF(AND(H37&lt;11.297,D37&gt;=1.85,G37&lt;0.857,D37&lt;2.45,H37&gt;=7.716,A37&lt;7.25,F37&gt;=2.5,A37&gt;=5.75,G37&gt;=0.154,B37&lt;3.45,A37&gt;=5.45),5.3,IF(AND(G37&lt;0.388,H37&gt;=11.297,D37&gt;=1.85,G37&lt;0.857,D37&lt;2.45,H37&gt;=7.716,A37&lt;7.25,F37&gt;=2.5,A37&gt;=5.75,G37&gt;=0.154,B37&lt;3.45,A37&gt;=5.45),5.4,IF(AND(G37&gt;=0.388,H37&gt;=11.297,D37&gt;=1.85,G37&lt;0.857,D37&lt;2.45,H37&gt;=7.716,A37&lt;7.25,F37&gt;=2.5,A37&gt;=5.75,G37&gt;=0.154,B37&lt;3.45,A37&gt;=5.45),5.6,"shouldnthappen")))))))))))))))))))))))))))))))))))))</f>
        <v>1.42</v>
      </c>
      <c r="BJ37" s="1" t="n">
        <f aca="false">IF(AND(F37&gt;=2,B37&gt;=3.35),6.1,IF(AND(H37&gt;=12.719,F37&lt;1.5,B37&lt;3.35),1.567,IF(AND(H37&lt;5.245,F37&lt;2,B37&gt;=3.35),1,IF(AND(D37&lt;0.15,H37&lt;12.719,F37&lt;1.5,B37&lt;3.35),1.5,IF(AND(D37&gt;=0.35,H37&gt;=5.245,F37&lt;2,B37&gt;=3.35),1.6,IF(AND(A37&lt;4.9,D37&gt;=0.15,H37&lt;12.719,F37&lt;1.5,B37&lt;3.35),1.36,IF(AND(B37&lt;2.65,G37&lt;0.572,D37&lt;1.45,F37&gt;=1.5,B37&lt;3.35),3.5,IF(AND(A37&lt;6.1,F37&lt;2.5,D37&gt;=1.45,F37&gt;=1.5,B37&lt;3.35),5.1,IF(AND(G37&gt;=0.607,D37&lt;0.35,H37&gt;=5.245,F37&lt;2,B37&gt;=3.35),1.65,IF(AND(G37&lt;0.546,A37&gt;=4.9,D37&gt;=0.15,H37&lt;12.719,F37&lt;1.5,B37&lt;3.35),1.2,IF(AND(G37&gt;=0.546,A37&gt;=4.9,D37&gt;=0.15,H37&lt;12.719,F37&lt;1.5,B37&lt;3.35),1.4,IF(AND(A37&gt;=6.3,B37&gt;=2.65,G37&lt;0.572,D37&lt;1.45,F37&gt;=1.5,B37&lt;3.35),4.8,IF(AND(D37&lt;1.15,B37&lt;2.85,G37&gt;=0.572,D37&lt;1.45,F37&gt;=1.5,B37&lt;3.35),3.9,IF(AND(B37&gt;=3.15,B37&gt;=2.85,G37&gt;=0.572,D37&lt;1.45,F37&gt;=1.5,B37&lt;3.35),4.7,IF(AND(B37&lt;2.95,A37&gt;=6.1,F37&lt;2.5,D37&gt;=1.45,F37&gt;=1.5,B37&lt;3.35),4.533,IF(AND(B37&gt;=2.95,A37&gt;=6.1,F37&lt;2.5,D37&gt;=1.45,F37&gt;=1.5,B37&lt;3.35),4.75,IF(AND(A37&gt;=6.7,G37&lt;0.107,F37&gt;=2.5,D37&gt;=1.45,F37&gt;=1.5,B37&lt;3.35),5.7,IF(AND(G37&gt;=0.385,G37&lt;0.607,D37&lt;0.35,H37&gt;=5.245,F37&lt;2,B37&gt;=3.35),1.325,IF(AND(D37&lt;1.25,A37&lt;6.3,B37&gt;=2.65,G37&lt;0.572,D37&lt;1.45,F37&gt;=1.5,B37&lt;3.35),4,IF(AND(D37&gt;=1.25,A37&lt;6.3,B37&gt;=2.65,G37&lt;0.572,D37&lt;1.45,F37&gt;=1.5,B37&lt;3.35),4.18,IF(AND(G37&lt;0.907,D37&gt;=1.15,B37&lt;2.85,G37&gt;=0.572,D37&lt;1.45,F37&gt;=1.5,B37&lt;3.35),4,IF(AND(G37&gt;=0.907,D37&gt;=1.15,B37&lt;2.85,G37&gt;=0.572,D37&lt;1.45,F37&gt;=1.5,B37&lt;3.35),4.4,IF(AND(H37&lt;8.326,B37&lt;3.15,B37&gt;=2.85,G37&gt;=0.572,D37&lt;1.45,F37&gt;=1.5,B37&lt;3.35),3.6,IF(AND(H37&gt;=8.326,B37&lt;3.15,B37&gt;=2.85,G37&gt;=0.572,D37&lt;1.45,F37&gt;=1.5,B37&lt;3.35),4.48,IF(AND(B37&lt;2.95,A37&lt;6.7,G37&lt;0.107,F37&gt;=2.5,D37&gt;=1.45,F37&gt;=1.5,B37&lt;3.35),5.6,IF(AND(B37&gt;=2.95,A37&lt;6.7,G37&lt;0.107,F37&gt;=2.5,D37&gt;=1.45,F37&gt;=1.5,B37&lt;3.35),5.5,IF(AND(G37&lt;0.205,G37&lt;0.432,G37&gt;=0.107,F37&gt;=2.5,D37&gt;=1.45,F37&gt;=1.5,B37&lt;3.35),5.3,IF(AND(B37&gt;=3.05,G37&gt;=0.432,G37&gt;=0.107,F37&gt;=2.5,D37&gt;=1.45,F37&gt;=1.5,B37&lt;3.35),5.86,IF(AND(H37&gt;=14.057,G37&lt;0.385,G37&lt;0.607,D37&lt;0.35,H37&gt;=5.245,F37&lt;2,B37&gt;=3.35),1.7,IF(AND(D37&lt;1.7,G37&gt;=0.205,G37&lt;0.432,G37&gt;=0.107,F37&gt;=2.5,D37&gt;=1.45,F37&gt;=1.5,B37&lt;3.35),5,IF(AND(G37&lt;0.779,B37&lt;3.05,G37&gt;=0.432,G37&gt;=0.107,F37&gt;=2.5,D37&gt;=1.45,F37&gt;=1.5,B37&lt;3.35),4.9,IF(AND(G37&gt;=0.779,B37&lt;3.05,G37&gt;=0.432,G37&gt;=0.107,F37&gt;=2.5,D37&gt;=1.45,F37&gt;=1.5,B37&lt;3.35),5.533,IF(AND(D37&gt;=0.25,H37&lt;14.057,G37&lt;0.385,G37&lt;0.607,D37&lt;0.35,H37&gt;=5.245,F37&lt;2,B37&gt;=3.35),1.4,IF(AND(B37&lt;2.85,D37&gt;=1.7,G37&gt;=0.205,G37&lt;0.432,G37&gt;=0.107,F37&gt;=2.5,D37&gt;=1.45,F37&gt;=1.5,B37&lt;3.35),5.1,IF(AND(B37&gt;=2.85,D37&gt;=1.7,G37&gt;=0.205,G37&lt;0.432,G37&gt;=0.107,F37&gt;=2.5,D37&gt;=1.45,F37&gt;=1.5,B37&lt;3.35),5.15,IF(AND(A37&lt;5.1,D37&lt;0.25,H37&lt;14.057,G37&lt;0.385,G37&lt;0.607,D37&lt;0.35,H37&gt;=5.245,F37&lt;2,B37&gt;=3.35),1.4,IF(AND(A37&gt;=5.1,D37&lt;0.25,H37&lt;14.057,G37&lt;0.385,G37&lt;0.607,D37&lt;0.35,H37&gt;=5.245,F37&lt;2,B37&gt;=3.35),1.5,"shouldnthappen")))))))))))))))))))))))))))))))))))))</f>
        <v>1.4</v>
      </c>
    </row>
    <row r="38" customFormat="false" ht="13.8" hidden="false" customHeight="false" outlineLevel="0" collapsed="false">
      <c r="A38" s="1" t="n">
        <v>5</v>
      </c>
      <c r="B38" s="1" t="n">
        <v>3.2</v>
      </c>
      <c r="C38" s="1" t="n">
        <v>1.2</v>
      </c>
      <c r="D38" s="1" t="n">
        <v>0.2</v>
      </c>
      <c r="E38" s="1" t="s">
        <v>94</v>
      </c>
      <c r="F38" s="1" t="n">
        <v>1</v>
      </c>
      <c r="G38" s="1" t="n">
        <v>0.258754731388763</v>
      </c>
      <c r="H38" s="16" t="n">
        <v>11.2627745815553</v>
      </c>
      <c r="I38" s="11" t="n">
        <f aca="false">C38</f>
        <v>1.2</v>
      </c>
      <c r="J38" s="1" t="n">
        <f aca="false">AVERAGE(M38:BJ38)</f>
        <v>1.34008</v>
      </c>
      <c r="K38" s="15" t="n">
        <f aca="false">1-SQRT(VAR(M38:BJ38, I38)) / AVERAGE(M38:BJ38)</f>
        <v>0.905649805245647</v>
      </c>
      <c r="L38" s="1" t="n">
        <f aca="false">(J38-I38)/I38</f>
        <v>0.116733333333334</v>
      </c>
      <c r="M38" s="1" t="n">
        <f aca="false">IF(AND(H38&gt;=16.241,B38&gt;=3.35),6.4,IF(AND(D38&gt;=0.75,A38&lt;5.15,B38&lt;3.35),4.1,IF(AND(D38&gt;=1.5,H38&lt;16.241,B38&gt;=3.35),5.767,IF(AND(B38&gt;=3.25,D38&lt;0.75,A38&lt;5.15,B38&lt;3.35),1.58,IF(AND(A38&lt;4.95,D38&lt;1.5,H38&lt;16.241,B38&gt;=3.35),1.4,IF(AND(A38&lt;4.5,B38&lt;3.25,D38&lt;0.75,A38&lt;5.15,B38&lt;3.35),1.26,IF(AND(A38&gt;=4.5,B38&lt;3.25,D38&lt;0.75,A38&lt;5.15,B38&lt;3.35),1.48,IF(AND(G38&lt;0.356,H38&lt;12.557,D38&lt;1.45,A38&gt;=5.15,B38&lt;3.35),4.267,IF(AND(D38&lt;1.25,H38&gt;=12.557,D38&lt;1.45,A38&gt;=5.15,B38&lt;3.35),4.05,IF(AND(D38&gt;=1.35,G38&gt;=0.356,H38&lt;12.557,D38&lt;1.45,A38&gt;=5.15,B38&lt;3.35),4.25,IF(AND(H38&lt;15.086,D38&gt;=1.25,H38&gt;=12.557,D38&lt;1.45,A38&gt;=5.15,B38&lt;3.35),4.4,IF(AND(F38&lt;2.5,G38&gt;=0.44,D38&lt;2.05,D38&gt;=1.45,A38&gt;=5.15,B38&lt;3.35),4.7,IF(AND(H38&lt;10.391,B38&lt;3.15,D38&gt;=2.05,D38&gt;=1.45,A38&gt;=5.15,B38&lt;3.35),5.1,IF(AND(G38&lt;0.505,B38&gt;=3.15,D38&gt;=2.05,D38&gt;=1.45,A38&gt;=5.15,B38&lt;3.35),5.7,IF(AND(G38&gt;=0.505,B38&gt;=3.15,D38&gt;=2.05,D38&gt;=1.45,A38&gt;=5.15,B38&lt;3.35),5.95,IF(AND(D38&gt;=0.5,G38&lt;0.905,A38&gt;=4.95,D38&lt;1.5,H38&lt;16.241,B38&gt;=3.35),1.6,IF(AND(B38&lt;3.6,G38&gt;=0.905,A38&gt;=4.95,D38&lt;1.5,H38&lt;16.241,B38&gt;=3.35),1.7,IF(AND(B38&gt;=3.6,G38&gt;=0.905,A38&gt;=4.95,D38&lt;1.5,H38&lt;16.241,B38&gt;=3.35),1.767,IF(AND(A38&gt;=5.7,D38&lt;1.35,G38&gt;=0.356,H38&lt;12.557,D38&lt;1.45,A38&gt;=5.15,B38&lt;3.35),3.9,IF(AND(A38&lt;6.35,H38&gt;=15.086,D38&gt;=1.25,H38&gt;=12.557,D38&lt;1.45,A38&gt;=5.15,B38&lt;3.35),4.7,IF(AND(A38&gt;=6.35,H38&gt;=15.086,D38&gt;=1.25,H38&gt;=12.557,D38&lt;1.45,A38&gt;=5.15,B38&lt;3.35),4.6,IF(AND(H38&lt;9.252,D38&lt;1.55,G38&lt;0.44,D38&lt;2.05,D38&gt;=1.45,A38&gt;=5.15,B38&lt;3.35),5.08,IF(AND(H38&gt;=9.252,D38&lt;1.55,G38&lt;0.44,D38&lt;2.05,D38&gt;=1.45,A38&gt;=5.15,B38&lt;3.35),4.7,IF(AND(H38&lt;8.477,D38&gt;=1.55,G38&lt;0.44,D38&lt;2.05,D38&gt;=1.45,A38&gt;=5.15,B38&lt;3.35),5.1,IF(AND(H38&gt;=8.477,D38&gt;=1.55,G38&lt;0.44,D38&lt;2.05,D38&gt;=1.45,A38&gt;=5.15,B38&lt;3.35),5.4,IF(AND(H38&lt;8.435,F38&gt;=2.5,G38&gt;=0.44,D38&lt;2.05,D38&gt;=1.45,A38&gt;=5.15,B38&lt;3.35),5.1,IF(AND(H38&gt;=8.435,F38&gt;=2.5,G38&gt;=0.44,D38&lt;2.05,D38&gt;=1.45,A38&gt;=5.15,B38&lt;3.35),4.86,IF(AND(G38&lt;0.543,H38&gt;=10.391,B38&lt;3.15,D38&gt;=2.05,D38&gt;=1.45,A38&gt;=5.15,B38&lt;3.35),5.56,IF(AND(G38&gt;=0.543,H38&gt;=10.391,B38&lt;3.15,D38&gt;=2.05,D38&gt;=1.45,A38&gt;=5.15,B38&lt;3.35),5.8,IF(AND(A38&lt;5.05,D38&lt;0.5,G38&lt;0.905,A38&gt;=4.95,D38&lt;1.5,H38&lt;16.241,B38&gt;=3.35),1.3,IF(AND(H38&lt;6.583,A38&lt;5.7,D38&lt;1.35,G38&gt;=0.356,H38&lt;12.557,D38&lt;1.45,A38&gt;=5.15,B38&lt;3.35),4,IF(AND(G38&lt;0.585,A38&gt;=5.05,D38&lt;0.5,G38&lt;0.905,A38&gt;=4.95,D38&lt;1.5,H38&lt;16.241,B38&gt;=3.35),1.475,IF(AND(G38&lt;0.62,H38&gt;=6.583,A38&lt;5.7,D38&lt;1.35,G38&gt;=0.356,H38&lt;12.557,D38&lt;1.45,A38&gt;=5.15,B38&lt;3.35),3.75,IF(AND(G38&gt;=0.62,H38&gt;=6.583,A38&lt;5.7,D38&lt;1.35,G38&gt;=0.356,H38&lt;12.557,D38&lt;1.45,A38&gt;=5.15,B38&lt;3.35),3.6,IF(AND(B38&lt;3.75,G38&gt;=0.585,A38&gt;=5.05,D38&lt;0.5,G38&lt;0.905,A38&gt;=4.95,D38&lt;1.5,H38&lt;16.241,B38&gt;=3.35),1.5,IF(AND(B38&gt;=3.75,G38&gt;=0.585,A38&gt;=5.05,D38&lt;0.5,G38&lt;0.905,A38&gt;=4.95,D38&lt;1.5,H38&lt;16.241,B38&gt;=3.35),1.6,"shouldnthappen"))))))))))))))))))))))))))))))))))))</f>
        <v>1.48</v>
      </c>
      <c r="N38" s="1" t="n">
        <f aca="false">IF(AND(H38&lt;5.245,B38&lt;3.65,F38&lt;1.5),1,IF(AND(H38&gt;=14.096,B38&gt;=3.65,F38&lt;1.5),1.65,IF(AND(A38&gt;=5.45,H38&gt;=5.245,B38&lt;3.65,F38&lt;1.5),1.3,IF(AND(H38&gt;=13.586,H38&lt;14.096,B38&gt;=3.65,F38&lt;1.5),1.3,IF(AND(H38&lt;10.258,D38&lt;1.25,F38&lt;2.5,F38&gt;=1.5),3.38,IF(AND(H38&lt;6.982,D38&gt;=1.25,F38&lt;2.5,F38&gt;=1.5),3.96,IF(AND(H38&gt;=13.646,D38&lt;2.05,F38&gt;=2.5,F38&gt;=1.5),6.1,IF(AND(B38&lt;3.05,A38&lt;5.45,H38&gt;=5.245,B38&lt;3.65,F38&lt;1.5),1.375,IF(AND(H38&lt;6.543,H38&lt;13.586,H38&lt;14.096,B38&gt;=3.65,F38&lt;1.5),1.4,IF(AND(H38&gt;=6.543,H38&lt;13.586,H38&lt;14.096,B38&gt;=3.65,F38&lt;1.5),1.5,IF(AND(H38&lt;11.522,H38&gt;=10.258,D38&lt;1.25,F38&lt;2.5,F38&gt;=1.5),3.733,IF(AND(H38&gt;=11.522,H38&gt;=10.258,D38&lt;1.25,F38&lt;2.5,F38&gt;=1.5),3.92,IF(AND(H38&lt;5.767,H38&lt;13.646,D38&lt;2.05,F38&gt;=2.5,F38&gt;=1.5),4.5,IF(AND(A38&lt;6.8,B38&lt;3.15,D38&gt;=2.05,F38&gt;=2.5,F38&gt;=1.5),5.6,IF(AND(A38&gt;=6.8,B38&lt;3.15,D38&gt;=2.05,F38&gt;=2.5,F38&gt;=1.5),5.1,IF(AND(B38&lt;3.25,B38&gt;=3.15,D38&gt;=2.05,F38&gt;=2.5,F38&gt;=1.5),5.8,IF(AND(B38&gt;=3.25,B38&gt;=3.15,D38&gt;=2.05,F38&gt;=2.5,F38&gt;=1.5),5.65,IF(AND(B38&lt;3.15,B38&gt;=3.05,A38&lt;5.45,H38&gt;=5.245,B38&lt;3.65,F38&lt;1.5),1.5,IF(AND(G38&gt;=0.735,H38&lt;13.665,H38&gt;=6.982,D38&gt;=1.25,F38&lt;2.5,F38&gt;=1.5),4.2,IF(AND(H38&lt;14.03,H38&gt;=13.665,H38&gt;=6.982,D38&gt;=1.25,F38&lt;2.5,F38&gt;=1.5),4.8,IF(AND(A38&gt;=6.6,H38&gt;=5.767,H38&lt;13.646,D38&lt;2.05,F38&gt;=2.5,F38&gt;=1.5),6.05,IF(AND(G38&gt;=0.934,B38&gt;=3.15,B38&gt;=3.05,A38&lt;5.45,H38&gt;=5.245,B38&lt;3.65,F38&lt;1.5),1.7,IF(AND(D38&gt;=1.55,G38&lt;0.735,H38&lt;13.665,H38&gt;=6.982,D38&gt;=1.25,F38&lt;2.5,F38&gt;=1.5),5.1,IF(AND(D38&lt;1.45,H38&gt;=14.03,H38&gt;=13.665,H38&gt;=6.982,D38&gt;=1.25,F38&lt;2.5,F38&gt;=1.5),4.7,IF(AND(D38&gt;=1.45,H38&gt;=14.03,H38&gt;=13.665,H38&gt;=6.982,D38&gt;=1.25,F38&lt;2.5,F38&gt;=1.5),4.5,IF(AND(A38&gt;=6.2,A38&lt;6.6,H38&gt;=5.767,H38&lt;13.646,D38&lt;2.05,F38&gt;=2.5,F38&gt;=1.5),5.325,IF(AND(B38&lt;3.25,G38&lt;0.934,B38&gt;=3.15,B38&gt;=3.05,A38&lt;5.45,H38&gt;=5.245,B38&lt;3.65,F38&lt;1.5),1.3,IF(AND(D38&lt;1.35,D38&lt;1.55,G38&lt;0.735,H38&lt;13.665,H38&gt;=6.982,D38&gt;=1.25,F38&lt;2.5,F38&gt;=1.5),4.25,IF(AND(H38&lt;8.435,A38&lt;6.2,A38&lt;6.6,H38&gt;=5.767,H38&lt;13.646,D38&lt;2.05,F38&gt;=2.5,F38&gt;=1.5),5.1,IF(AND(H38&gt;=8.435,A38&lt;6.2,A38&lt;6.6,H38&gt;=5.767,H38&lt;13.646,D38&lt;2.05,F38&gt;=2.5,F38&gt;=1.5),4.9,IF(AND(A38&gt;=5.15,B38&gt;=3.25,G38&lt;0.934,B38&gt;=3.15,B38&gt;=3.05,A38&lt;5.45,H38&gt;=5.245,B38&lt;3.65,F38&lt;1.5),1.5,IF(AND(B38&lt;2.9,D38&gt;=1.35,D38&lt;1.55,G38&lt;0.735,H38&lt;13.665,H38&gt;=6.982,D38&gt;=1.25,F38&lt;2.5,F38&gt;=1.5),4.6,IF(AND(B38&gt;=2.9,D38&gt;=1.35,D38&lt;1.55,G38&lt;0.735,H38&lt;13.665,H38&gt;=6.982,D38&gt;=1.25,F38&lt;2.5,F38&gt;=1.5),4.52,IF(AND(G38&gt;=0.862,A38&lt;5.15,B38&gt;=3.25,G38&lt;0.934,B38&gt;=3.15,B38&gt;=3.05,A38&lt;5.45,H38&gt;=5.245,B38&lt;3.65,F38&lt;1.5),1.5,IF(AND(H38&lt;9.35,G38&lt;0.862,A38&lt;5.15,B38&gt;=3.25,G38&lt;0.934,B38&gt;=3.15,B38&gt;=3.05,A38&lt;5.45,H38&gt;=5.245,B38&lt;3.65,F38&lt;1.5),1.38,IF(AND(H38&gt;=9.35,G38&lt;0.862,A38&lt;5.15,B38&gt;=3.25,G38&lt;0.934,B38&gt;=3.15,B38&gt;=3.05,A38&lt;5.45,H38&gt;=5.245,B38&lt;3.65,F38&lt;1.5),1.4,"shouldnthappen"))))))))))))))))))))))))))))))))))))</f>
        <v>1.3</v>
      </c>
      <c r="O38" s="1" t="n">
        <f aca="false">IF(AND(B38&lt;2.75,A38&lt;5.55),3.96,IF(AND(H38&lt;9.205,A38&lt;5.9,A38&gt;=5.55),3.85,IF(AND(A38&lt;4.35,D38&lt;0.35,B38&gt;=2.75,A38&lt;5.55),1.1,IF(AND(B38&lt;3.65,D38&gt;=0.35,B38&gt;=2.75,A38&lt;5.55),1.65,IF(AND(B38&gt;=3.65,D38&gt;=0.35,B38&gt;=2.75,A38&lt;5.55),1.9,IF(AND(G38&gt;=0.732,H38&gt;=9.205,A38&lt;5.9,A38&gt;=5.55),4.9,IF(AND(G38&lt;0.273,G38&lt;0.732,H38&gt;=9.205,A38&lt;5.9,A38&gt;=5.55),4.5,IF(AND(A38&lt;6.3,G38&lt;0.422,F38&lt;2.5,A38&gt;=5.9,A38&gt;=5.55),5.1,IF(AND(A38&gt;=6.3,G38&lt;0.422,F38&lt;2.5,A38&gt;=5.9,A38&gt;=5.55),4.76,IF(AND(B38&lt;2.4,G38&gt;=0.422,F38&lt;2.5,A38&gt;=5.9,A38&gt;=5.55),4.45,IF(AND(A38&gt;=7,G38&gt;=0.628,F38&gt;=2.5,A38&gt;=5.9,A38&gt;=5.55),6.45,IF(AND(D38&lt;0.15,H38&lt;13.924,A38&gt;=4.35,D38&lt;0.35,B38&gt;=2.75,A38&lt;5.55),1.5,IF(AND(B38&lt;3.15,H38&gt;=13.924,A38&gt;=4.35,D38&lt;0.35,B38&gt;=2.75,A38&lt;5.55),1.56,IF(AND(B38&gt;=3.15,H38&gt;=13.924,A38&gt;=4.35,D38&lt;0.35,B38&gt;=2.75,A38&lt;5.55),1.3,IF(AND(H38&lt;14.316,G38&gt;=0.273,G38&lt;0.732,H38&gt;=9.205,A38&lt;5.9,A38&gt;=5.55),3.95,IF(AND(H38&gt;=14.316,G38&gt;=0.273,G38&lt;0.732,H38&gt;=9.205,A38&lt;5.9,A38&gt;=5.55),4.1,IF(AND(A38&lt;6.2,B38&gt;=2.4,G38&gt;=0.422,F38&lt;2.5,A38&gt;=5.9,A38&gt;=5.55),4.3,IF(AND(A38&gt;=7.05,G38&lt;0.364,G38&lt;0.628,F38&gt;=2.5,A38&gt;=5.9,A38&gt;=5.55),6.1,IF(AND(A38&gt;=7.55,G38&gt;=0.364,G38&lt;0.628,F38&gt;=2.5,A38&gt;=5.9,A38&gt;=5.55),6.4,IF(AND(A38&lt;6.15,A38&lt;7,G38&gt;=0.628,F38&gt;=2.5,A38&gt;=5.9,A38&gt;=5.55),4.9,IF(AND(D38&lt;1.45,A38&gt;=6.2,B38&gt;=2.4,G38&gt;=0.422,F38&lt;2.5,A38&gt;=5.9,A38&gt;=5.55),4.64,IF(AND(D38&gt;=1.45,A38&gt;=6.2,B38&gt;=2.4,G38&gt;=0.422,F38&lt;2.5,A38&gt;=5.9,A38&gt;=5.55),4.9,IF(AND(D38&lt;1.65,A38&lt;7.05,G38&lt;0.364,G38&lt;0.628,F38&gt;=2.5,A38&gt;=5.9,A38&gt;=5.55),5.1,IF(AND(D38&gt;=2.35,A38&lt;7.55,G38&gt;=0.364,G38&lt;0.628,F38&gt;=2.5,A38&gt;=5.9,A38&gt;=5.55),5.633,IF(AND(D38&lt;2.15,A38&gt;=6.15,A38&lt;7,G38&gt;=0.628,F38&gt;=2.5,A38&gt;=5.9,A38&gt;=5.55),5.1,IF(AND(D38&gt;=2.15,A38&gt;=6.15,A38&lt;7,G38&gt;=0.628,F38&gt;=2.5,A38&gt;=5.9,A38&gt;=5.55),5.267,IF(AND(A38&lt;4.9,A38&lt;5.05,D38&gt;=0.15,H38&lt;13.924,A38&gt;=4.35,D38&lt;0.35,B38&gt;=2.75,A38&lt;5.55),1.375,IF(AND(A38&gt;=4.9,A38&lt;5.05,D38&gt;=0.15,H38&lt;13.924,A38&gt;=4.35,D38&lt;0.35,B38&gt;=2.75,A38&lt;5.55),1.3,IF(AND(A38&lt;5.45,A38&gt;=5.05,D38&gt;=0.15,H38&lt;13.924,A38&gt;=4.35,D38&lt;0.35,B38&gt;=2.75,A38&lt;5.55),1.475,IF(AND(A38&gt;=5.45,A38&gt;=5.05,D38&gt;=0.15,H38&lt;13.924,A38&gt;=4.35,D38&lt;0.35,B38&gt;=2.75,A38&lt;5.55),1.4,IF(AND(B38&gt;=3.25,D38&lt;2.35,A38&lt;7.55,G38&gt;=0.364,G38&lt;0.628,F38&gt;=2.5,A38&gt;=5.9,A38&gt;=5.55),5.7,IF(AND(G38&lt;0.006,G38&lt;0.107,D38&gt;=1.65,A38&lt;7.05,G38&lt;0.364,G38&lt;0.628,F38&gt;=2.5,A38&gt;=5.9,A38&gt;=5.55),5.5,IF(AND(G38&gt;=0.006,G38&lt;0.107,D38&gt;=1.65,A38&lt;7.05,G38&lt;0.364,G38&lt;0.628,F38&gt;=2.5,A38&gt;=5.9,A38&gt;=5.55),5.667,IF(AND(D38&lt;2.2,G38&gt;=0.107,D38&gt;=1.65,A38&lt;7.05,G38&lt;0.364,G38&lt;0.628,F38&gt;=2.5,A38&gt;=5.9,A38&gt;=5.55),5.35,IF(AND(D38&gt;=2.2,G38&gt;=0.107,D38&gt;=1.65,A38&lt;7.05,G38&lt;0.364,G38&lt;0.628,F38&gt;=2.5,A38&gt;=5.9,A38&gt;=5.55),5.2,IF(AND(D38&lt;2.25,B38&lt;3.25,D38&lt;2.35,A38&lt;7.55,G38&gt;=0.364,G38&lt;0.628,F38&gt;=2.5,A38&gt;=5.9,A38&gt;=5.55),5.8,IF(AND(D38&gt;=2.25,B38&lt;3.25,D38&lt;2.35,A38&lt;7.55,G38&gt;=0.364,G38&lt;0.628,F38&gt;=2.5,A38&gt;=5.9,A38&gt;=5.55),5.9,"shouldnthappen")))))))))))))))))))))))))))))))))))))</f>
        <v>1.3</v>
      </c>
      <c r="P38" s="1" t="n">
        <f aca="false">IF(AND(D38&gt;=0.75,A38&lt;5.55),3.9,IF(AND(H38&lt;7.482,A38&gt;=5.55),3.45,IF(AND(B38&gt;=3.15,B38&lt;3.25,D38&lt;0.75,A38&lt;5.55),1.262,IF(AND(G38&gt;=0.446,B38&lt;3.15,B38&lt;3.25,D38&lt;0.75,A38&lt;5.55),1.1,IF(AND(G38&lt;0.408,A38&lt;5.05,B38&gt;=3.25,D38&lt;0.75,A38&lt;5.55),1.4,IF(AND(G38&gt;=0.408,A38&lt;5.05,B38&gt;=3.25,D38&lt;0.75,A38&lt;5.55),1.233,IF(AND(G38&gt;=0.676,A38&gt;=5.05,B38&gt;=3.25,D38&lt;0.75,A38&lt;5.55),1.72,IF(AND(H38&lt;9.386,A38&lt;5.85,F38&lt;2.5,H38&gt;=7.482,A38&gt;=5.55),3.5,IF(AND(H38&gt;=9.386,A38&lt;5.85,F38&lt;2.5,H38&gt;=7.482,A38&gt;=5.55),4.275,IF(AND(H38&gt;=16.284,G38&lt;0.865,F38&gt;=2.5,H38&gt;=7.482,A38&gt;=5.55),6.6,IF(AND(G38&lt;0.912,G38&gt;=0.865,F38&gt;=2.5,H38&gt;=7.482,A38&gt;=5.55),4.8,IF(AND(G38&gt;=0.912,G38&gt;=0.865,F38&gt;=2.5,H38&gt;=7.482,A38&gt;=5.55),5.175,IF(AND(A38&gt;=4.95,G38&lt;0.446,B38&lt;3.15,B38&lt;3.25,D38&lt;0.75,A38&lt;5.55),1.6,IF(AND(H38&gt;=12.974,G38&lt;0.676,A38&gt;=5.05,B38&gt;=3.25,D38&lt;0.75,A38&lt;5.55),1.3,IF(AND(D38&lt;1.45,H38&lt;13.531,A38&gt;=5.85,F38&lt;2.5,H38&gt;=7.482,A38&gt;=5.55),4.2,IF(AND(D38&gt;=1.45,H38&lt;13.531,A38&gt;=5.85,F38&lt;2.5,H38&gt;=7.482,A38&gt;=5.55),4.967,IF(AND(G38&lt;0.187,H38&gt;=13.531,A38&gt;=5.85,F38&lt;2.5,H38&gt;=7.482,A38&gt;=5.55),5,IF(AND(H38&gt;=12.675,A38&lt;4.95,G38&lt;0.446,B38&lt;3.15,B38&lt;3.25,D38&lt;0.75,A38&lt;5.55),1.5,IF(AND(H38&lt;10.826,H38&lt;12.974,G38&lt;0.676,A38&gt;=5.05,B38&gt;=3.25,D38&lt;0.75,A38&lt;5.55),1.46,IF(AND(H38&gt;=10.826,H38&lt;12.974,G38&lt;0.676,A38&gt;=5.05,B38&gt;=3.25,D38&lt;0.75,A38&lt;5.55),1.4,IF(AND(A38&lt;6.15,G38&gt;=0.187,H38&gt;=13.531,A38&gt;=5.85,F38&lt;2.5,H38&gt;=7.482,A38&gt;=5.55),4.7,IF(AND(A38&lt;6.85,B38&lt;2.95,H38&lt;16.284,G38&lt;0.865,F38&gt;=2.5,H38&gt;=7.482,A38&gt;=5.55),5.32,IF(AND(A38&gt;=6.85,B38&lt;2.95,H38&lt;16.284,G38&lt;0.865,F38&gt;=2.5,H38&gt;=7.482,A38&gt;=5.55),6.567,IF(AND(A38&lt;4.85,H38&lt;12.675,A38&lt;4.95,G38&lt;0.446,B38&lt;3.15,B38&lt;3.25,D38&lt;0.75,A38&lt;5.55),1.4,IF(AND(A38&gt;=4.85,H38&lt;12.675,A38&lt;4.95,G38&lt;0.446,B38&lt;3.15,B38&lt;3.25,D38&lt;0.75,A38&lt;5.55),1.5,IF(AND(B38&lt;3.1,A38&gt;=6.15,G38&gt;=0.187,H38&gt;=13.531,A38&gt;=5.85,F38&lt;2.5,H38&gt;=7.482,A38&gt;=5.55),4.467,IF(AND(B38&gt;=3.1,A38&gt;=6.15,G38&gt;=0.187,H38&gt;=13.531,A38&gt;=5.85,F38&lt;2.5,H38&gt;=7.482,A38&gt;=5.55),4.7,IF(AND(G38&gt;=0.379,B38&lt;3.15,B38&gt;=2.95,H38&lt;16.284,G38&lt;0.865,F38&gt;=2.5,H38&gt;=7.482,A38&gt;=5.55),5.733,IF(AND(A38&lt;6.6,B38&gt;=3.15,B38&gt;=2.95,H38&lt;16.284,G38&lt;0.865,F38&gt;=2.5,H38&gt;=7.482,A38&gt;=5.55),5.38,IF(AND(A38&lt;6.7,G38&lt;0.379,B38&lt;3.15,B38&gt;=2.95,H38&lt;16.284,G38&lt;0.865,F38&gt;=2.5,H38&gt;=7.482,A38&gt;=5.55),5.3,IF(AND(A38&gt;=6.7,G38&lt;0.379,B38&lt;3.15,B38&gt;=2.95,H38&lt;16.284,G38&lt;0.865,F38&gt;=2.5,H38&gt;=7.482,A38&gt;=5.55),5.16,IF(AND(A38&lt;7.05,A38&gt;=6.6,B38&gt;=3.15,B38&gt;=2.95,H38&lt;16.284,G38&lt;0.865,F38&gt;=2.5,H38&gt;=7.482,A38&gt;=5.55),5.78,IF(AND(A38&gt;=7.05,A38&gt;=6.6,B38&gt;=3.15,B38&gt;=2.95,H38&lt;16.284,G38&lt;0.865,F38&gt;=2.5,H38&gt;=7.482,A38&gt;=5.55),6.1,"shouldnthappen")))))))))))))))))))))))))))))))))</f>
        <v>1.262</v>
      </c>
      <c r="Q38" s="1" t="n">
        <f aca="false">IF(AND(G38&gt;=0.422,B38&lt;3.25,F38&lt;1.5),1.25,IF(AND(G38&gt;=0.082,G38&lt;0.125,F38&gt;=1.5),6.7,IF(AND(G38&lt;0.251,G38&lt;0.422,B38&lt;3.25,F38&lt;1.5),1.38,IF(AND(G38&gt;=0.251,G38&lt;0.422,B38&lt;3.25,F38&lt;1.5),1.55,IF(AND(G38&gt;=0.385,G38&lt;0.633,B38&gt;=3.25,F38&lt;1.5),1.367,IF(AND(B38&lt;3.35,G38&gt;=0.633,B38&gt;=3.25,F38&lt;1.5),1.7,IF(AND(A38&lt;5.85,G38&lt;0.082,G38&lt;0.125,F38&gt;=1.5),4.5,IF(AND(F38&gt;=2.5,D38&lt;1.6,G38&gt;=0.125,F38&gt;=1.5),5.05,IF(AND(H38&gt;=16.774,D38&gt;=1.6,G38&gt;=0.125,F38&gt;=1.5),6.4,IF(AND(D38&gt;=0.5,G38&lt;0.385,G38&lt;0.633,B38&gt;=3.25,F38&lt;1.5),1.6,IF(AND(B38&lt;3.6,B38&gt;=3.35,G38&gt;=0.633,B38&gt;=3.25,F38&lt;1.5),1.55,IF(AND(B38&gt;=3.6,B38&gt;=3.35,G38&gt;=0.633,B38&gt;=3.25,F38&lt;1.5),1.6,IF(AND(D38&lt;1.65,A38&gt;=5.85,G38&lt;0.082,G38&lt;0.125,F38&gt;=1.5),4.7,IF(AND(A38&lt;5.3,F38&lt;2.5,D38&lt;1.6,G38&gt;=0.125,F38&gt;=1.5),3.15,IF(AND(B38&gt;=3.2,H38&lt;16.774,D38&gt;=1.6,G38&gt;=0.125,F38&gt;=1.5),5.675,IF(AND(H38&lt;11.767,D38&lt;0.5,G38&lt;0.385,G38&lt;0.633,B38&gt;=3.25,F38&lt;1.5),1.5,IF(AND(H38&gt;=11.767,D38&lt;0.5,G38&lt;0.385,G38&lt;0.633,B38&gt;=3.25,F38&lt;1.5),1.367,IF(AND(H38&lt;8.367,D38&gt;=1.65,A38&gt;=5.85,G38&lt;0.082,G38&lt;0.125,F38&gt;=1.5),5.7,IF(AND(H38&gt;=8.367,D38&gt;=1.65,A38&gt;=5.85,G38&lt;0.082,G38&lt;0.125,F38&gt;=1.5),5.575,IF(AND(A38&gt;=7.1,B38&lt;3.2,H38&lt;16.774,D38&gt;=1.6,G38&gt;=0.125,F38&gt;=1.5),6.3,IF(AND(H38&gt;=15.395,B38&lt;2.85,A38&gt;=5.3,F38&lt;2.5,D38&lt;1.6,G38&gt;=0.125,F38&gt;=1.5),4.8,IF(AND(H38&lt;8.486,B38&gt;=2.85,A38&gt;=5.3,F38&lt;2.5,D38&lt;1.6,G38&gt;=0.125,F38&gt;=1.5),3.85,IF(AND(D38&gt;=2.1,A38&lt;7.1,B38&lt;3.2,H38&lt;16.774,D38&gt;=1.6,G38&gt;=0.125,F38&gt;=1.5),5.5,IF(AND(B38&gt;=2.75,H38&lt;15.395,B38&lt;2.85,A38&gt;=5.3,F38&lt;2.5,D38&lt;1.6,G38&gt;=0.125,F38&gt;=1.5),4.489,IF(AND(H38&gt;=15.168,H38&gt;=8.486,B38&gt;=2.85,A38&gt;=5.3,F38&lt;2.5,D38&lt;1.6,G38&gt;=0.125,F38&gt;=1.5),4.7,IF(AND(G38&gt;=0.519,D38&lt;2.1,A38&lt;7.1,B38&lt;3.2,H38&lt;16.774,D38&gt;=1.6,G38&gt;=0.125,F38&gt;=1.5),4.925,IF(AND(G38&gt;=0.897,B38&lt;2.75,H38&lt;15.395,B38&lt;2.85,A38&gt;=5.3,F38&lt;2.5,D38&lt;1.6,G38&gt;=0.125,F38&gt;=1.5),4.567,IF(AND(A38&lt;5.65,H38&lt;15.168,H38&gt;=8.486,B38&gt;=2.85,A38&gt;=5.3,F38&lt;2.5,D38&lt;1.6,G38&gt;=0.125,F38&gt;=1.5),4.5,IF(AND(G38&lt;0.23,G38&lt;0.519,D38&lt;2.1,A38&lt;7.1,B38&lt;3.2,H38&lt;16.774,D38&gt;=1.6,G38&gt;=0.125,F38&gt;=1.5),5,IF(AND(A38&lt;5.9,G38&lt;0.897,B38&lt;2.75,H38&lt;15.395,B38&lt;2.85,A38&gt;=5.3,F38&lt;2.5,D38&lt;1.6,G38&gt;=0.125,F38&gt;=1.5),4.1,IF(AND(A38&gt;=5.9,G38&lt;0.897,B38&lt;2.75,H38&lt;15.395,B38&lt;2.85,A38&gt;=5.3,F38&lt;2.5,D38&lt;1.6,G38&gt;=0.125,F38&gt;=1.5),4.5,IF(AND(A38&lt;6.05,A38&gt;=5.65,H38&lt;15.168,H38&gt;=8.486,B38&gt;=2.85,A38&gt;=5.3,F38&lt;2.5,D38&lt;1.6,G38&gt;=0.125,F38&gt;=1.5),4.2,IF(AND(A38&gt;=6.05,A38&gt;=5.65,H38&lt;15.168,H38&gt;=8.486,B38&gt;=2.85,A38&gt;=5.3,F38&lt;2.5,D38&lt;1.6,G38&gt;=0.125,F38&gt;=1.5),4.35,IF(AND(D38&lt;1.95,G38&gt;=0.23,G38&lt;0.519,D38&lt;2.1,A38&lt;7.1,B38&lt;3.2,H38&lt;16.774,D38&gt;=1.6,G38&gt;=0.125,F38&gt;=1.5),5.3,IF(AND(D38&gt;=1.95,G38&gt;=0.23,G38&lt;0.519,D38&lt;2.1,A38&lt;7.1,B38&lt;3.2,H38&lt;16.774,D38&gt;=1.6,G38&gt;=0.125,F38&gt;=1.5),5.2,"shouldnthappen")))))))))))))))))))))))))))))))))))</f>
        <v>1.55</v>
      </c>
      <c r="R38" s="1" t="n">
        <f aca="false">IF(AND(G38&gt;=0.901,F38&lt;1.5),1.9,IF(AND(H38&lt;5.523,D38&lt;0.35,G38&lt;0.901,F38&lt;1.5),1,IF(AND(B38&lt;3.6,D38&gt;=0.35,G38&lt;0.901,F38&lt;1.5),1.575,IF(AND(B38&gt;=3.6,D38&gt;=0.35,G38&lt;0.901,F38&lt;1.5),1.5,IF(AND(G38&gt;=0.837,D38&lt;1.15,D38&lt;1.45,F38&gt;=1.5),3,IF(AND(G38&gt;=0.66,D38&gt;=1.15,D38&lt;1.45,F38&gt;=1.5),4,IF(AND(F38&gt;=2.5,D38&lt;1.55,D38&gt;=1.45,F38&gt;=1.5),5.025,IF(AND(F38&lt;2.5,D38&gt;=1.55,D38&gt;=1.45,F38&gt;=1.5),4.933,IF(AND(B38&lt;2.45,G38&lt;0.837,D38&lt;1.15,D38&lt;1.45,F38&gt;=1.5),3.3,IF(AND(B38&gt;=2.45,G38&lt;0.837,D38&lt;1.15,D38&lt;1.45,F38&gt;=1.5),3.86,IF(AND(B38&gt;=3.05,F38&lt;2.5,D38&lt;1.55,D38&gt;=1.45,F38&gt;=1.5),4.8,IF(AND(D38&gt;=2.45,F38&gt;=2.5,D38&gt;=1.55,D38&gt;=1.45,F38&gt;=1.5),5.875,IF(AND(H38&lt;13.187,G38&lt;0.217,H38&gt;=5.523,D38&lt;0.35,G38&lt;0.901,F38&lt;1.5),1.4,IF(AND(H38&gt;=13.187,G38&lt;0.217,H38&gt;=5.523,D38&lt;0.35,G38&lt;0.901,F38&lt;1.5),1.5,IF(AND(G38&lt;0.33,G38&gt;=0.217,H38&gt;=5.523,D38&lt;0.35,G38&lt;0.901,F38&lt;1.5),1.28,IF(AND(A38&lt;6.05,D38&lt;1.35,G38&lt;0.66,D38&gt;=1.15,D38&lt;1.45,F38&gt;=1.5),4.175,IF(AND(A38&gt;=6.05,D38&lt;1.35,G38&lt;0.66,D38&gt;=1.15,D38&lt;1.45,F38&gt;=1.5),4.3,IF(AND(A38&lt;5.65,D38&gt;=1.35,G38&lt;0.66,D38&gt;=1.15,D38&lt;1.45,F38&gt;=1.5),3.9,IF(AND(A38&gt;=5.65,D38&gt;=1.35,G38&lt;0.66,D38&gt;=1.15,D38&lt;1.45,F38&gt;=1.5),4.52,IF(AND(A38&lt;6.25,B38&lt;3.05,F38&lt;2.5,D38&lt;1.55,D38&gt;=1.45,F38&gt;=1.5),4.5,IF(AND(A38&gt;=6.25,B38&lt;3.05,F38&lt;2.5,D38&lt;1.55,D38&gt;=1.45,F38&gt;=1.5),4.675,IF(AND(A38&gt;=7.25,D38&lt;2.45,F38&gt;=2.5,D38&gt;=1.55,D38&gt;=1.45,F38&gt;=1.5),6.433,IF(AND(D38&gt;=0.25,G38&gt;=0.33,G38&gt;=0.217,H38&gt;=5.523,D38&lt;0.35,G38&lt;0.901,F38&lt;1.5),1.4,IF(AND(A38&lt;6.15,A38&lt;7.25,D38&lt;2.45,F38&gt;=2.5,D38&gt;=1.55,D38&gt;=1.45,F38&gt;=1.5),5.025,IF(AND(H38&lt;6.439,D38&lt;0.25,G38&gt;=0.33,G38&gt;=0.217,H38&gt;=5.523,D38&lt;0.35,G38&lt;0.901,F38&lt;1.5),1.5,IF(AND(H38&gt;=6.439,D38&lt;0.25,G38&gt;=0.33,G38&gt;=0.217,H38&gt;=5.523,D38&lt;0.35,G38&lt;0.901,F38&lt;1.5),1.38,IF(AND(H38&gt;=13.711,A38&gt;=6.15,A38&lt;7.25,D38&lt;2.45,F38&gt;=2.5,D38&gt;=1.55,D38&gt;=1.45,F38&gt;=1.5),5.68,IF(AND(B38&gt;=3.3,H38&lt;13.711,A38&gt;=6.15,A38&lt;7.25,D38&lt;2.45,F38&gt;=2.5,D38&gt;=1.55,D38&gt;=1.45,F38&gt;=1.5),5.6,IF(AND(G38&lt;0.093,B38&lt;3.3,H38&lt;13.711,A38&gt;=6.15,A38&lt;7.25,D38&lt;2.45,F38&gt;=2.5,D38&gt;=1.55,D38&gt;=1.45,F38&gt;=1.5),5.56,IF(AND(D38&lt;1.95,G38&gt;=0.093,B38&lt;3.3,H38&lt;13.711,A38&gt;=6.15,A38&lt;7.25,D38&lt;2.45,F38&gt;=2.5,D38&gt;=1.55,D38&gt;=1.45,F38&gt;=1.5),5.3,IF(AND(B38&lt;3.15,D38&gt;=1.95,G38&gt;=0.093,B38&lt;3.3,H38&lt;13.711,A38&gt;=6.15,A38&lt;7.25,D38&lt;2.45,F38&gt;=2.5,D38&gt;=1.55,D38&gt;=1.45,F38&gt;=1.5),5.1,IF(AND(B38&gt;=3.15,D38&gt;=1.95,G38&gt;=0.093,B38&lt;3.3,H38&lt;13.711,A38&gt;=6.15,A38&lt;7.25,D38&lt;2.45,F38&gt;=2.5,D38&gt;=1.55,D38&gt;=1.45,F38&gt;=1.5),5.15,"shouldnthappen"))))))))))))))))))))))))))))))))</f>
        <v>1.28</v>
      </c>
      <c r="S38" s="1" t="n">
        <f aca="false">IF(AND(G38&gt;=0.859,D38&gt;=0.35,F38&lt;1.5),1.9,IF(AND(D38&lt;1.75,F38&gt;=2.5,F38&gt;=1.5),4.867,IF(AND(H38&lt;8.42,A38&lt;5.05,D38&lt;0.35,F38&lt;1.5),1.42,IF(AND(H38&gt;=14.877,A38&gt;=5.05,D38&lt;0.35,F38&lt;1.5),1.3,IF(AND(B38&lt;3.35,G38&lt;0.859,D38&gt;=0.35,F38&lt;1.5),1.7,IF(AND(B38&gt;=3.35,G38&lt;0.859,D38&gt;=0.35,F38&lt;1.5),1.5,IF(AND(A38&gt;=6.05,B38&lt;2.75,F38&lt;2.5,F38&gt;=1.5),4.733,IF(AND(G38&gt;=0.68,B38&gt;=2.75,F38&lt;2.5,F38&gt;=1.5),4.025,IF(AND(H38&gt;=16.284,D38&gt;=1.75,F38&gt;=2.5,F38&gt;=1.5),6.6,IF(AND(A38&lt;4.35,H38&gt;=8.42,A38&lt;5.05,D38&lt;0.35,F38&lt;1.5),1.1,IF(AND(G38&gt;=0.948,H38&lt;14.877,A38&gt;=5.05,D38&lt;0.35,F38&lt;1.5),1.7,IF(AND(A38&lt;5.3,A38&lt;6.05,B38&lt;2.75,F38&lt;2.5,F38&gt;=1.5),3,IF(AND(H38&gt;=15.168,G38&lt;0.68,B38&gt;=2.75,F38&lt;2.5,F38&gt;=1.5),4.75,IF(AND(H38&gt;=14.005,A38&gt;=4.35,H38&gt;=8.42,A38&lt;5.05,D38&lt;0.35,F38&lt;1.5),1.375,IF(AND(A38&gt;=5.55,G38&lt;0.948,H38&lt;14.877,A38&gt;=5.05,D38&lt;0.35,F38&lt;1.5),1.7,IF(AND(H38&lt;12.363,A38&gt;=5.3,A38&lt;6.05,B38&lt;2.75,F38&lt;2.5,F38&gt;=1.5),3.825,IF(AND(H38&gt;=12.363,A38&gt;=5.3,A38&lt;6.05,B38&lt;2.75,F38&lt;2.5,F38&gt;=1.5),4.033,IF(AND(H38&gt;=14.508,H38&lt;15.168,G38&lt;0.68,B38&gt;=2.75,F38&lt;2.5,F38&gt;=1.5),4.2,IF(AND(D38&gt;=2.35,D38&gt;=2.2,H38&lt;16.284,D38&gt;=1.75,F38&gt;=2.5,F38&gt;=1.5),5.267,IF(AND(G38&lt;0.231,H38&lt;14.005,A38&gt;=4.35,H38&gt;=8.42,A38&lt;5.05,D38&lt;0.35,F38&lt;1.5),1.4,IF(AND(H38&gt;=14.494,A38&lt;5.55,G38&lt;0.948,H38&lt;14.877,A38&gt;=5.05,D38&lt;0.35,F38&lt;1.5),1.6,IF(AND(A38&lt;6.1,H38&lt;14.508,H38&lt;15.168,G38&lt;0.68,B38&gt;=2.75,F38&lt;2.5,F38&gt;=1.5),4.5,IF(AND(A38&lt;6.1,H38&lt;11.8,D38&lt;2.2,H38&lt;16.284,D38&gt;=1.75,F38&gt;=2.5,F38&gt;=1.5),4.95,IF(AND(A38&gt;=6.1,H38&lt;11.8,D38&lt;2.2,H38&lt;16.284,D38&gt;=1.75,F38&gt;=2.5,F38&gt;=1.5),5.333,IF(AND(B38&lt;2.75,H38&gt;=11.8,D38&lt;2.2,H38&lt;16.284,D38&gt;=1.75,F38&gt;=2.5,F38&gt;=1.5),5.1,IF(AND(B38&gt;=3.15,D38&lt;2.35,D38&gt;=2.2,H38&lt;16.284,D38&gt;=1.75,F38&gt;=2.5,F38&gt;=1.5),5.5,IF(AND(B38&gt;=3.35,G38&gt;=0.231,H38&lt;14.005,A38&gt;=4.35,H38&gt;=8.42,A38&lt;5.05,D38&lt;0.35,F38&lt;1.5),1.3,IF(AND(H38&lt;13.869,H38&lt;14.494,A38&lt;5.55,G38&lt;0.948,H38&lt;14.877,A38&gt;=5.05,D38&lt;0.35,F38&lt;1.5),1.5,IF(AND(H38&gt;=13.869,H38&lt;14.494,A38&lt;5.55,G38&lt;0.948,H38&lt;14.877,A38&gt;=5.05,D38&lt;0.35,F38&lt;1.5),1.4,IF(AND(G38&lt;0.636,A38&gt;=6.1,H38&lt;14.508,H38&lt;15.168,G38&lt;0.68,B38&gt;=2.75,F38&lt;2.5,F38&gt;=1.5),4.68,IF(AND(G38&gt;=0.636,A38&gt;=6.1,H38&lt;14.508,H38&lt;15.168,G38&lt;0.68,B38&gt;=2.75,F38&lt;2.5,F38&gt;=1.5),4.4,IF(AND(B38&lt;2.85,B38&gt;=2.75,H38&gt;=11.8,D38&lt;2.2,H38&lt;16.284,D38&gt;=1.75,F38&gt;=2.5,F38&gt;=1.5),6.7,IF(AND(H38&lt;10.626,B38&lt;3.15,D38&lt;2.35,D38&gt;=2.2,H38&lt;16.284,D38&gt;=1.75,F38&gt;=2.5,F38&gt;=1.5),5.1,IF(AND(H38&gt;=10.626,B38&lt;3.15,D38&lt;2.35,D38&gt;=2.2,H38&lt;16.284,D38&gt;=1.75,F38&gt;=2.5,F38&gt;=1.5),5.2,IF(AND(G38&lt;0.378,B38&lt;3.35,G38&gt;=0.231,H38&lt;14.005,A38&gt;=4.35,H38&gt;=8.42,A38&lt;5.05,D38&lt;0.35,F38&lt;1.5),1.2,IF(AND(G38&gt;=0.378,B38&lt;3.35,G38&gt;=0.231,H38&lt;14.005,A38&gt;=4.35,H38&gt;=8.42,A38&lt;5.05,D38&lt;0.35,F38&lt;1.5),1.3,IF(AND(A38&lt;6.2,B38&gt;=2.85,B38&gt;=2.75,H38&gt;=11.8,D38&lt;2.2,H38&lt;16.284,D38&gt;=1.75,F38&gt;=2.5,F38&gt;=1.5),4.9,IF(AND(G38&lt;0.388,A38&gt;=6.2,B38&gt;=2.85,B38&gt;=2.75,H38&gt;=11.8,D38&lt;2.2,H38&lt;16.284,D38&gt;=1.75,F38&gt;=2.5,F38&gt;=1.5),5.52,IF(AND(G38&gt;=0.388,A38&gt;=6.2,B38&gt;=2.85,B38&gt;=2.75,H38&gt;=11.8,D38&lt;2.2,H38&lt;16.284,D38&gt;=1.75,F38&gt;=2.5,F38&gt;=1.5),5.7,"shouldnthappen")))))))))))))))))))))))))))))))))))))))</f>
        <v>1.2</v>
      </c>
      <c r="T38" s="1" t="n">
        <f aca="false">IF(AND(D38&gt;=0.8,A38&lt;5.45),3.7,IF(AND(D38&gt;=0.35,D38&lt;0.8,A38&lt;5.45),1.56,IF(AND(G38&lt;0.164,F38&lt;2.5,A38&gt;=5.45),1.6,IF(AND(H38&gt;=16.718,F38&gt;=2.5,A38&gt;=5.45),6.4,IF(AND(G38&gt;=0.719,H38&lt;16.718,F38&gt;=2.5,A38&gt;=5.45),5.05,IF(AND(A38&lt;4.35,A38&lt;5.05,D38&lt;0.35,D38&lt;0.8,A38&lt;5.45),1.1,IF(AND(H38&gt;=14.494,A38&gt;=5.05,D38&lt;0.35,D38&lt;0.8,A38&lt;5.45),1.6,IF(AND(G38&lt;0.338,D38&lt;1.25,G38&gt;=0.164,F38&lt;2.5,A38&gt;=5.45),4.1,IF(AND(H38&lt;8.397,D38&gt;=1.25,G38&gt;=0.164,F38&lt;2.5,A38&gt;=5.45),4,IF(AND(H38&lt;11.031,H38&lt;14.494,A38&gt;=5.05,D38&lt;0.35,D38&lt;0.8,A38&lt;5.45),1.5,IF(AND(H38&gt;=11.031,H38&lt;14.494,A38&gt;=5.05,D38&lt;0.35,D38&lt;0.8,A38&lt;5.45),1.44,IF(AND(B38&lt;2.65,H38&gt;=8.397,D38&gt;=1.25,G38&gt;=0.164,F38&lt;2.5,A38&gt;=5.45),4.767,IF(AND(H38&lt;7.388,G38&lt;0.487,G38&lt;0.719,H38&lt;16.718,F38&gt;=2.5,A38&gt;=5.45),5.067,IF(AND(G38&lt;0.533,G38&gt;=0.487,G38&lt;0.719,H38&lt;16.718,F38&gt;=2.5,A38&gt;=5.45),5.8,IF(AND(G38&gt;=0.533,G38&gt;=0.487,G38&lt;0.719,H38&lt;16.718,F38&gt;=2.5,A38&gt;=5.45),5.86,IF(AND(B38&lt;3.25,A38&gt;=4.95,A38&gt;=4.35,A38&lt;5.05,D38&lt;0.35,D38&lt;0.8,A38&lt;5.45),1.2,IF(AND(A38&lt;5.6,H38&lt;11.218,G38&gt;=0.338,D38&lt;1.25,G38&gt;=0.164,F38&lt;2.5,A38&gt;=5.45),3.7,IF(AND(A38&gt;=5.6,H38&lt;11.218,G38&gt;=0.338,D38&lt;1.25,G38&gt;=0.164,F38&lt;2.5,A38&gt;=5.45),3.5,IF(AND(H38&lt;12.668,H38&gt;=11.218,G38&gt;=0.338,D38&lt;1.25,G38&gt;=0.164,F38&lt;2.5,A38&gt;=5.45),3.9,IF(AND(H38&gt;=12.668,H38&gt;=11.218,G38&gt;=0.338,D38&lt;1.25,G38&gt;=0.164,F38&lt;2.5,A38&gt;=5.45),4,IF(AND(H38&gt;=15.705,B38&gt;=2.65,H38&gt;=8.397,D38&gt;=1.25,G38&gt;=0.164,F38&lt;2.5,A38&gt;=5.45),4.8,IF(AND(B38&lt;2.75,H38&gt;=7.388,G38&lt;0.487,G38&lt;0.719,H38&lt;16.718,F38&gt;=2.5,A38&gt;=5.45),5.26,IF(AND(B38&lt;2.95,A38&lt;4.5,A38&lt;4.95,A38&gt;=4.35,A38&lt;5.05,D38&lt;0.35,D38&lt;0.8,A38&lt;5.45),1.4,IF(AND(B38&gt;=2.95,A38&lt;4.5,A38&lt;4.95,A38&gt;=4.35,A38&lt;5.05,D38&lt;0.35,D38&lt;0.8,A38&lt;5.45),1.3,IF(AND(H38&gt;=13.924,A38&gt;=4.5,A38&lt;4.95,A38&gt;=4.35,A38&lt;5.05,D38&lt;0.35,D38&lt;0.8,A38&lt;5.45),1.5,IF(AND(G38&lt;0.252,B38&gt;=3.25,A38&gt;=4.95,A38&gt;=4.35,A38&lt;5.05,D38&lt;0.35,D38&lt;0.8,A38&lt;5.45),1.4,IF(AND(G38&gt;=0.252,B38&gt;=3.25,A38&gt;=4.95,A38&gt;=4.35,A38&lt;5.05,D38&lt;0.35,D38&lt;0.8,A38&lt;5.45),1.32,IF(AND(G38&gt;=0.473,H38&lt;15.705,B38&gt;=2.65,H38&gt;=8.397,D38&gt;=1.25,G38&gt;=0.164,F38&lt;2.5,A38&gt;=5.45),4.7,IF(AND(B38&gt;=3.15,B38&gt;=2.75,H38&gt;=7.388,G38&lt;0.487,G38&lt;0.719,H38&lt;16.718,F38&gt;=2.5,A38&gt;=5.45),5.7,IF(AND(B38&lt;3.15,H38&lt;13.924,A38&gt;=4.5,A38&lt;4.95,A38&gt;=4.35,A38&lt;5.05,D38&lt;0.35,D38&lt;0.8,A38&lt;5.45),1.433,IF(AND(B38&gt;=3.15,H38&lt;13.924,A38&gt;=4.5,A38&lt;4.95,A38&gt;=4.35,A38&lt;5.05,D38&lt;0.35,D38&lt;0.8,A38&lt;5.45),1.4,IF(AND(H38&gt;=14.81,G38&lt;0.473,H38&lt;15.705,B38&gt;=2.65,H38&gt;=8.397,D38&gt;=1.25,G38&gt;=0.164,F38&lt;2.5,A38&gt;=5.45),4.2,IF(AND(A38&lt;6.65,B38&lt;3.15,B38&gt;=2.75,H38&gt;=7.388,G38&lt;0.487,G38&lt;0.719,H38&lt;16.718,F38&gt;=2.5,A38&gt;=5.45),5.6,IF(AND(A38&gt;=6.65,B38&lt;3.15,B38&gt;=2.75,H38&gt;=7.388,G38&lt;0.487,G38&lt;0.719,H38&lt;16.718,F38&gt;=2.5,A38&gt;=5.45),5.4,IF(AND(A38&lt;6.15,H38&lt;14.81,G38&lt;0.473,H38&lt;15.705,B38&gt;=2.65,H38&gt;=8.397,D38&gt;=1.25,G38&gt;=0.164,F38&lt;2.5,A38&gt;=5.45),4.5,IF(AND(A38&gt;=6.15,H38&lt;14.81,G38&lt;0.473,H38&lt;15.705,B38&gt;=2.65,H38&gt;=8.397,D38&gt;=1.25,G38&gt;=0.164,F38&lt;2.5,A38&gt;=5.45),4.4,"shouldnthappen"))))))))))))))))))))))))))))))))))))</f>
        <v>1.2</v>
      </c>
      <c r="U38" s="1" t="n">
        <f aca="false">IF(AND(G38&gt;=0.934,F38&lt;1.5),1.7,IF(AND(D38&lt;0.15,D38&lt;0.25,G38&lt;0.934,F38&lt;1.5),1.38,IF(AND(H38&gt;=14.379,D38&gt;=0.25,G38&lt;0.934,F38&lt;1.5),1.7,IF(AND(A38&lt;5.3,D38&lt;1.35,F38&lt;2.5,F38&gt;=1.5),3.15,IF(AND(H38&lt;7.148,D38&gt;=1.35,F38&lt;2.5,F38&gt;=1.5),3.9,IF(AND(G38&lt;0.352,A38&lt;6.15,F38&gt;=2.5,F38&gt;=1.5),4.5,IF(AND(G38&gt;=0.352,A38&lt;6.15,F38&gt;=2.5,F38&gt;=1.5),4.92,IF(AND(B38&lt;2.85,A38&gt;=6.15,F38&gt;=2.5,F38&gt;=1.5),6.2,IF(AND(D38&gt;=0.45,H38&lt;14.379,D38&gt;=0.25,G38&lt;0.934,F38&lt;1.5),1.65,IF(AND(G38&gt;=0.857,A38&gt;=5.3,D38&lt;1.35,F38&lt;2.5,F38&gt;=1.5),4.3,IF(AND(A38&gt;=7.25,B38&gt;=2.85,A38&gt;=6.15,F38&gt;=2.5,F38&gt;=1.5),6.425,IF(AND(H38&lt;9.499,A38&lt;5.05,D38&gt;=0.15,D38&lt;0.25,G38&lt;0.934,F38&lt;1.5),1.4,IF(AND(A38&gt;=5.45,A38&gt;=5.05,D38&gt;=0.15,D38&lt;0.25,G38&lt;0.934,F38&lt;1.5),1.3,IF(AND(B38&gt;=4.15,D38&lt;0.45,H38&lt;14.379,D38&gt;=0.25,G38&lt;0.934,F38&lt;1.5),1.5,IF(AND(A38&gt;=5.75,G38&lt;0.857,A38&gt;=5.3,D38&lt;1.35,F38&lt;2.5,F38&gt;=1.5),4.02,IF(AND(A38&lt;6.65,G38&lt;0.333,H38&gt;=7.148,D38&gt;=1.35,F38&lt;2.5,F38&gt;=1.5),4.475,IF(AND(A38&gt;=6.65,G38&lt;0.333,H38&gt;=7.148,D38&gt;=1.35,F38&lt;2.5,F38&gt;=1.5),4.8,IF(AND(D38&gt;=1.45,G38&gt;=0.333,H38&gt;=7.148,D38&gt;=1.35,F38&lt;2.5,F38&gt;=1.5),4.85,IF(AND(G38&gt;=0.861,A38&lt;7.25,B38&gt;=2.85,A38&gt;=6.15,F38&gt;=2.5,F38&gt;=1.5),5.2,IF(AND(G38&lt;0.571,H38&gt;=9.499,A38&lt;5.05,D38&gt;=0.15,D38&lt;0.25,G38&lt;0.934,F38&lt;1.5),1.2,IF(AND(G38&gt;=0.571,H38&gt;=9.499,A38&lt;5.05,D38&gt;=0.15,D38&lt;0.25,G38&lt;0.934,F38&lt;1.5),1.3,IF(AND(H38&lt;9.283,A38&lt;5.45,A38&gt;=5.05,D38&gt;=0.15,D38&lt;0.25,G38&lt;0.934,F38&lt;1.5),1.5,IF(AND(H38&gt;=9.283,A38&lt;5.45,A38&gt;=5.05,D38&gt;=0.15,D38&lt;0.25,G38&lt;0.934,F38&lt;1.5),1.425,IF(AND(A38&lt;4.9,B38&lt;4.15,D38&lt;0.45,H38&lt;14.379,D38&gt;=0.25,G38&lt;0.934,F38&lt;1.5),1.4,IF(AND(A38&gt;=4.9,B38&lt;4.15,D38&lt;0.45,H38&lt;14.379,D38&gt;=0.25,G38&lt;0.934,F38&lt;1.5),1.325,IF(AND(G38&lt;0.572,A38&lt;5.75,G38&lt;0.857,A38&gt;=5.3,D38&lt;1.35,F38&lt;2.5,F38&gt;=1.5),3.65,IF(AND(G38&gt;=0.572,A38&lt;5.75,G38&lt;0.857,A38&gt;=5.3,D38&lt;1.35,F38&lt;2.5,F38&gt;=1.5),3.9,IF(AND(A38&lt;6.75,D38&lt;1.45,G38&gt;=0.333,H38&gt;=7.148,D38&gt;=1.35,F38&lt;2.5,F38&gt;=1.5),4.4,IF(AND(A38&gt;=6.75,D38&lt;1.45,G38&gt;=0.333,H38&gt;=7.148,D38&gt;=1.35,F38&lt;2.5,F38&gt;=1.5),4.78,IF(AND(A38&lt;6.6,B38&lt;3.25,G38&lt;0.861,A38&lt;7.25,B38&gt;=2.85,A38&gt;=6.15,F38&gt;=2.5,F38&gt;=1.5),5.333,IF(AND(H38&lt;11.461,B38&gt;=3.25,G38&lt;0.861,A38&lt;7.25,B38&gt;=2.85,A38&gt;=6.15,F38&gt;=2.5,F38&gt;=1.5),6.025,IF(AND(H38&gt;=11.461,B38&gt;=3.25,G38&lt;0.861,A38&lt;7.25,B38&gt;=2.85,A38&gt;=6.15,F38&gt;=2.5,F38&gt;=1.5),5.667,IF(AND(H38&gt;=14.564,A38&gt;=6.6,B38&lt;3.25,G38&lt;0.861,A38&lt;7.25,B38&gt;=2.85,A38&gt;=6.15,F38&gt;=2.5,F38&gt;=1.5),5.4,IF(AND(D38&gt;=2.35,H38&lt;14.564,A38&gt;=6.6,B38&lt;3.25,G38&lt;0.861,A38&lt;7.25,B38&gt;=2.85,A38&gt;=6.15,F38&gt;=2.5,F38&gt;=1.5),5.6,IF(AND(A38&lt;6.85,D38&lt;2.35,H38&lt;14.564,A38&gt;=6.6,B38&lt;3.25,G38&lt;0.861,A38&lt;7.25,B38&gt;=2.85,A38&gt;=6.15,F38&gt;=2.5,F38&gt;=1.5),5.9,IF(AND(A38&gt;=6.85,D38&lt;2.35,H38&lt;14.564,A38&gt;=6.6,B38&lt;3.25,G38&lt;0.861,A38&lt;7.25,B38&gt;=2.85,A38&gt;=6.15,F38&gt;=2.5,F38&gt;=1.5),5.78,"shouldnthappen"))))))))))))))))))))))))))))))))))))</f>
        <v>1.2</v>
      </c>
      <c r="V38" s="1" t="n">
        <f aca="false">IF(AND(H38&lt;5.748,A38&lt;5.05,D38&lt;0.75),1,IF(AND(B38&lt;3.15,H38&gt;=5.748,A38&lt;5.05,D38&lt;0.75),1.475,IF(AND(G38&gt;=0.801,D38&lt;0.25,A38&gt;=5.05,D38&lt;0.75),1.7,IF(AND(D38&gt;=0.45,D38&gt;=0.25,A38&gt;=5.05,D38&lt;0.75),1.7,IF(AND(B38&lt;2.35,F38&lt;2.5,B38&lt;2.75,D38&gt;=0.75),4.16,IF(AND(D38&lt;1.75,F38&gt;=2.5,B38&lt;2.75,D38&gt;=0.75),4.875,IF(AND(D38&gt;=1.75,F38&gt;=2.5,B38&lt;2.75,D38&gt;=0.75),5.333,IF(AND(H38&gt;=16.284,D38&gt;=1.55,B38&gt;=2.75,D38&gt;=0.75),6.6,IF(AND(H38&gt;=14.144,B38&gt;=3.15,H38&gt;=5.748,A38&lt;5.05,D38&lt;0.75),1.3,IF(AND(A38&lt;5.45,G38&lt;0.801,D38&lt;0.25,A38&gt;=5.05,D38&lt;0.75),1.5,IF(AND(A38&gt;=5.45,G38&lt;0.801,D38&lt;0.25,A38&gt;=5.05,D38&lt;0.75),1.34,IF(AND(B38&lt;3.75,D38&lt;0.45,D38&gt;=0.25,A38&gt;=5.05,D38&lt;0.75),1.467,IF(AND(B38&gt;=3.75,D38&lt;0.45,D38&gt;=0.25,A38&gt;=5.05,D38&lt;0.75),1.767,IF(AND(G38&gt;=0.896,B38&gt;=2.35,F38&lt;2.5,B38&lt;2.75,D38&gt;=0.75),4.9,IF(AND(H38&lt;15.504,D38&lt;1.35,D38&lt;1.55,B38&gt;=2.75,D38&gt;=0.75),4.2,IF(AND(H38&gt;=15.504,D38&lt;1.35,D38&lt;1.55,B38&gt;=2.75,D38&gt;=0.75),4.6,IF(AND(H38&lt;9.767,D38&gt;=1.35,D38&lt;1.55,B38&gt;=2.75,D38&gt;=0.75),5.1,IF(AND(A38&lt;4.5,H38&lt;14.144,B38&gt;=3.15,H38&gt;=5.748,A38&lt;5.05,D38&lt;0.75),1.3,IF(AND(A38&gt;=4.5,H38&lt;14.144,B38&gt;=3.15,H38&gt;=5.748,A38&lt;5.05,D38&lt;0.75),1.4,IF(AND(D38&gt;=1.15,G38&lt;0.896,B38&gt;=2.35,F38&lt;2.5,B38&lt;2.75,D38&gt;=0.75),4.04,IF(AND(B38&lt;2.9,H38&gt;=9.767,D38&gt;=1.35,D38&lt;1.55,B38&gt;=2.75,D38&gt;=0.75),4.8,IF(AND(D38&lt;1.7,A38&gt;=7.05,H38&lt;16.284,D38&gt;=1.55,B38&gt;=2.75,D38&gt;=0.75),5.8,IF(AND(D38&gt;=1.7,A38&gt;=7.05,H38&lt;16.284,D38&gt;=1.55,B38&gt;=2.75,D38&gt;=0.75),6.3,IF(AND(B38&lt;2.45,D38&lt;1.15,G38&lt;0.896,B38&gt;=2.35,F38&lt;2.5,B38&lt;2.75,D38&gt;=0.75),3.767,IF(AND(B38&gt;=2.45,D38&lt;1.15,G38&lt;0.896,B38&gt;=2.35,F38&lt;2.5,B38&lt;2.75,D38&gt;=0.75),3.167,IF(AND(B38&gt;=3.15,B38&gt;=2.9,H38&gt;=9.767,D38&gt;=1.35,D38&lt;1.55,B38&gt;=2.75,D38&gt;=0.75),4.7,IF(AND(D38&lt;1.9,D38&lt;2.05,A38&lt;7.05,H38&lt;16.284,D38&gt;=1.55,B38&gt;=2.75,D38&gt;=0.75),4.82,IF(AND(D38&gt;=1.9,D38&lt;2.05,A38&lt;7.05,H38&lt;16.284,D38&gt;=1.55,B38&gt;=2.75,D38&gt;=0.75),5.067,IF(AND(H38&lt;12.721,B38&lt;3.15,B38&gt;=2.9,H38&gt;=9.767,D38&gt;=1.35,D38&lt;1.55,B38&gt;=2.75,D38&gt;=0.75),4.5,IF(AND(H38&gt;=12.721,B38&lt;3.15,B38&gt;=2.9,H38&gt;=9.767,D38&gt;=1.35,D38&lt;1.55,B38&gt;=2.75,D38&gt;=0.75),4.433,IF(AND(H38&lt;9.525,G38&lt;0.364,D38&gt;=2.05,A38&lt;7.05,H38&lt;16.284,D38&gt;=1.55,B38&gt;=2.75,D38&gt;=0.75),5.1,IF(AND(A38&lt;6.25,G38&gt;=0.364,D38&gt;=2.05,A38&lt;7.05,H38&lt;16.284,D38&gt;=1.55,B38&gt;=2.75,D38&gt;=0.75),5.4,IF(AND(H38&lt;10.898,H38&gt;=9.525,G38&lt;0.364,D38&gt;=2.05,A38&lt;7.05,H38&lt;16.284,D38&gt;=1.55,B38&gt;=2.75,D38&gt;=0.75),5.6,IF(AND(H38&lt;8.711,A38&gt;=6.25,G38&gt;=0.364,D38&gt;=2.05,A38&lt;7.05,H38&lt;16.284,D38&gt;=1.55,B38&gt;=2.75,D38&gt;=0.75),5.7,IF(AND(H38&gt;=8.711,A38&gt;=6.25,G38&gt;=0.364,D38&gt;=2.05,A38&lt;7.05,H38&lt;16.284,D38&gt;=1.55,B38&gt;=2.75,D38&gt;=0.75),5.84,IF(AND(D38&lt;2.2,H38&gt;=10.898,H38&gt;=9.525,G38&lt;0.364,D38&gt;=2.05,A38&lt;7.05,H38&lt;16.284,D38&gt;=1.55,B38&gt;=2.75,D38&gt;=0.75),5.4,IF(AND(D38&gt;=2.2,H38&gt;=10.898,H38&gt;=9.525,G38&lt;0.364,D38&gt;=2.05,A38&lt;7.05,H38&lt;16.284,D38&gt;=1.55,B38&gt;=2.75,D38&gt;=0.75),5.3,"shouldnthappen")))))))))))))))))))))))))))))))))))))</f>
        <v>1.4</v>
      </c>
      <c r="W38" s="1" t="n">
        <f aca="false">IF(AND(H38&lt;6.926,D38&gt;=0.35,D38&lt;0.8),1.9,IF(AND(H38&gt;=6.926,D38&gt;=0.35,D38&lt;0.8),1.533,IF(AND(H38&lt;13.492,A38&lt;4.75,D38&lt;0.35,D38&lt;0.8),1.1,IF(AND(H38&gt;=13.492,A38&lt;4.75,D38&lt;0.35,D38&lt;0.8),1.375,IF(AND(B38&lt;2.75,A38&gt;=5.85,F38&lt;2.5,D38&gt;=0.8),4.833,IF(AND(B38&lt;3.3,A38&gt;=7.05,F38&gt;=2.5,D38&gt;=0.8),5.8,IF(AND(B38&gt;=3.3,A38&gt;=7.05,F38&gt;=2.5,D38&gt;=0.8),6.325,IF(AND(D38&gt;=0.25,A38&lt;5.05,A38&gt;=4.75,D38&lt;0.35,D38&lt;0.8),1.3,IF(AND(B38&lt;3.6,A38&gt;=5.05,A38&gt;=4.75,D38&lt;0.35,D38&lt;0.8),1.4,IF(AND(H38&lt;10.194,G38&lt;0.412,A38&lt;5.85,F38&lt;2.5,D38&gt;=0.8),4.133,IF(AND(H38&gt;=10.194,G38&lt;0.412,A38&lt;5.85,F38&lt;2.5,D38&gt;=0.8),4.5,IF(AND(A38&lt;5.35,G38&gt;=0.412,A38&lt;5.85,F38&lt;2.5,D38&gt;=0.8),3.15,IF(AND(A38&lt;6.2,B38&gt;=2.75,A38&gt;=5.85,F38&lt;2.5,D38&gt;=0.8),4.3,IF(AND(H38&lt;5.767,A38&lt;6.2,A38&lt;7.05,F38&gt;=2.5,D38&gt;=0.8),4.5,IF(AND(G38&gt;=0.861,A38&gt;=6.2,A38&lt;7.05,F38&gt;=2.5,D38&gt;=0.8),5.2,IF(AND(B38&lt;3.15,D38&lt;0.25,A38&lt;5.05,A38&gt;=4.75,D38&lt;0.35,D38&lt;0.8),1.55,IF(AND(A38&lt;5.45,B38&gt;=3.6,A38&gt;=5.05,A38&gt;=4.75,D38&lt;0.35,D38&lt;0.8),1.5,IF(AND(A38&gt;=5.45,B38&gt;=3.6,A38&gt;=5.05,A38&gt;=4.75,D38&lt;0.35,D38&lt;0.8),1.4,IF(AND(G38&gt;=0.772,A38&gt;=5.35,G38&gt;=0.412,A38&lt;5.85,F38&lt;2.5,D38&gt;=0.8),3.9,IF(AND(D38&gt;=1.45,A38&gt;=6.2,B38&gt;=2.75,A38&gt;=5.85,F38&lt;2.5,D38&gt;=0.8),4.775,IF(AND(G38&lt;0.5,H38&gt;=5.767,A38&lt;6.2,A38&lt;7.05,F38&gt;=2.5,D38&gt;=0.8),5.1,IF(AND(G38&gt;=0.5,H38&gt;=5.767,A38&lt;6.2,A38&lt;7.05,F38&gt;=2.5,D38&gt;=0.8),4.95,IF(AND(B38&gt;=3.25,G38&lt;0.861,A38&gt;=6.2,A38&lt;7.05,F38&gt;=2.5,D38&gt;=0.8),5.75,IF(AND(A38&lt;4.95,B38&gt;=3.15,D38&lt;0.25,A38&lt;5.05,A38&gt;=4.75,D38&lt;0.35,D38&lt;0.8),1.4,IF(AND(A38&lt;5.65,G38&lt;0.772,A38&gt;=5.35,G38&gt;=0.412,A38&lt;5.85,F38&lt;2.5,D38&gt;=0.8),3.6,IF(AND(A38&gt;=5.65,G38&lt;0.772,A38&gt;=5.35,G38&gt;=0.412,A38&lt;5.85,F38&lt;2.5,D38&gt;=0.8),3.5,IF(AND(B38&gt;=3.15,D38&lt;1.45,A38&gt;=6.2,B38&gt;=2.75,A38&gt;=5.85,F38&lt;2.5,D38&gt;=0.8),4.7,IF(AND(A38&gt;=6.65,B38&lt;3.25,G38&lt;0.861,A38&gt;=6.2,A38&lt;7.05,F38&gt;=2.5,D38&gt;=0.8),5.567,IF(AND(H38&lt;9.499,A38&gt;=4.95,B38&gt;=3.15,D38&lt;0.25,A38&lt;5.05,A38&gt;=4.75,D38&lt;0.35,D38&lt;0.8),1.4,IF(AND(H38&gt;=9.499,A38&gt;=4.95,B38&gt;=3.15,D38&lt;0.25,A38&lt;5.05,A38&gt;=4.75,D38&lt;0.35,D38&lt;0.8),1.2,IF(AND(G38&lt;0.765,B38&lt;3.15,D38&lt;1.45,A38&gt;=6.2,B38&gt;=2.75,A38&gt;=5.85,F38&lt;2.5,D38&gt;=0.8),4.4,IF(AND(G38&gt;=0.765,B38&lt;3.15,D38&lt;1.45,A38&gt;=6.2,B38&gt;=2.75,A38&gt;=5.85,F38&lt;2.5,D38&gt;=0.8),4.6,IF(AND(H38&lt;10.667,A38&lt;6.65,B38&lt;3.25,G38&lt;0.861,A38&gt;=6.2,A38&lt;7.05,F38&gt;=2.5,D38&gt;=0.8),5.167,IF(AND(G38&lt;0.627,H38&gt;=10.667,A38&lt;6.65,B38&lt;3.25,G38&lt;0.861,A38&gt;=6.2,A38&lt;7.05,F38&gt;=2.5,D38&gt;=0.8),5.64,IF(AND(G38&gt;=0.627,H38&gt;=10.667,A38&lt;6.65,B38&lt;3.25,G38&lt;0.861,A38&gt;=6.2,A38&lt;7.05,F38&gt;=2.5,D38&gt;=0.8),5.1,"shouldnthappen")))))))))))))))))))))))))))))))))))</f>
        <v>1.2</v>
      </c>
      <c r="X38" s="1" t="n">
        <f aca="false">IF(AND(B38&lt;3.05,H38&lt;6.697,A38&lt;5.45),4.1,IF(AND(B38&gt;=3.05,H38&lt;6.697,A38&lt;5.45),1.48,IF(AND(D38&lt;0.7,A38&lt;5.9,A38&gt;=5.45),1.4,IF(AND(A38&lt;4.35,B38&lt;3.3,H38&gt;=6.697,A38&lt;5.45),1.1,IF(AND(G38&lt;0.372,D38&gt;=0.7,A38&lt;5.9,A38&gt;=5.45),4.36,IF(AND(A38&gt;=4.9,A38&gt;=4.35,B38&lt;3.3,H38&gt;=6.697,A38&lt;5.45),1.6,IF(AND(H38&gt;=14.171,A38&lt;5.15,B38&gt;=3.3,H38&gt;=6.697,A38&lt;5.45),1.6,IF(AND(G38&lt;0.451,A38&gt;=5.15,B38&gt;=3.3,H38&gt;=6.697,A38&lt;5.45),1.367,IF(AND(G38&gt;=0.451,A38&gt;=5.15,B38&gt;=3.3,H38&gt;=6.697,A38&lt;5.45),1.5,IF(AND(G38&lt;0.332,D38&lt;1.45,F38&lt;2.5,A38&gt;=5.9,A38&gt;=5.45),4.35,IF(AND(A38&lt;6.15,D38&gt;=1.45,F38&lt;2.5,A38&gt;=5.9,A38&gt;=5.45),5.1,IF(AND(D38&gt;=2.4,G38&lt;0.432,F38&gt;=2.5,A38&gt;=5.9,A38&gt;=5.45),5.78,IF(AND(A38&lt;6.15,G38&gt;=0.432,F38&gt;=2.5,A38&gt;=5.9,A38&gt;=5.45),4.9,IF(AND(B38&lt;3.1,A38&lt;4.9,A38&gt;=4.35,B38&lt;3.3,H38&gt;=6.697,A38&lt;5.45),1.4,IF(AND(B38&gt;=3.1,A38&lt;4.9,A38&gt;=4.35,B38&lt;3.3,H38&gt;=6.697,A38&lt;5.45),1.3,IF(AND(G38&lt;0.343,H38&lt;14.171,A38&lt;5.15,B38&gt;=3.3,H38&gt;=6.697,A38&lt;5.45),1.433,IF(AND(G38&gt;=0.343,H38&lt;14.171,A38&lt;5.15,B38&gt;=3.3,H38&gt;=6.697,A38&lt;5.45),1.525,IF(AND(D38&lt;1.05,B38&lt;2.55,G38&gt;=0.372,D38&gt;=0.7,A38&lt;5.9,A38&gt;=5.45),3.7,IF(AND(H38&lt;10.596,B38&gt;=2.55,G38&gt;=0.372,D38&gt;=0.7,A38&lt;5.9,A38&gt;=5.45),3.525,IF(AND(H38&gt;=10.596,B38&gt;=2.55,G38&gt;=0.372,D38&gt;=0.7,A38&lt;5.9,A38&gt;=5.45),3.9,IF(AND(H38&lt;14.314,G38&gt;=0.332,D38&lt;1.45,F38&lt;2.5,A38&gt;=5.9,A38&gt;=5.45),4.4,IF(AND(H38&gt;=14.314,G38&gt;=0.332,D38&lt;1.45,F38&lt;2.5,A38&gt;=5.9,A38&gt;=5.45),4.7,IF(AND(H38&lt;13.906,A38&gt;=6.15,D38&gt;=1.45,F38&lt;2.5,A38&gt;=5.9,A38&gt;=5.45),4.675,IF(AND(H38&gt;=13.906,A38&gt;=6.15,D38&gt;=1.45,F38&lt;2.5,A38&gt;=5.9,A38&gt;=5.45),4.9,IF(AND(G38&lt;0.093,D38&lt;2.4,G38&lt;0.432,F38&gt;=2.5,A38&gt;=5.9,A38&gt;=5.45),5.6,IF(AND(B38&lt;2.95,A38&gt;=6.15,G38&gt;=0.432,F38&gt;=2.5,A38&gt;=5.9,A38&gt;=5.45),5.86,IF(AND(A38&lt;5.55,D38&gt;=1.05,B38&lt;2.55,G38&gt;=0.372,D38&gt;=0.7,A38&lt;5.9,A38&gt;=5.45),4,IF(AND(A38&gt;=5.55,D38&gt;=1.05,B38&lt;2.55,G38&gt;=0.372,D38&gt;=0.7,A38&lt;5.9,A38&gt;=5.45),3.9,IF(AND(D38&lt;1.7,G38&gt;=0.093,D38&lt;2.4,G38&lt;0.432,F38&gt;=2.5,A38&gt;=5.9,A38&gt;=5.45),5.05,IF(AND(G38&gt;=0.774,B38&gt;=2.95,A38&gt;=6.15,G38&gt;=0.432,F38&gt;=2.5,A38&gt;=5.9,A38&gt;=5.45),5.3,IF(AND(G38&gt;=0.312,D38&gt;=1.7,G38&gt;=0.093,D38&lt;2.4,G38&lt;0.432,F38&gt;=2.5,A38&gt;=5.9,A38&gt;=5.45),5.4,IF(AND(D38&lt;2.45,G38&lt;0.774,B38&gt;=2.95,A38&gt;=6.15,G38&gt;=0.432,F38&gt;=2.5,A38&gt;=5.9,A38&gt;=5.45),5.66,IF(AND(D38&gt;=2.45,G38&lt;0.774,B38&gt;=2.95,A38&gt;=6.15,G38&gt;=0.432,F38&gt;=2.5,A38&gt;=5.9,A38&gt;=5.45),6,IF(AND(G38&gt;=0.301,G38&lt;0.312,D38&gt;=1.7,G38&gt;=0.093,D38&lt;2.4,G38&lt;0.432,F38&gt;=2.5,A38&gt;=5.9,A38&gt;=5.45),5.1,IF(AND(A38&lt;6.45,G38&lt;0.301,G38&lt;0.312,D38&gt;=1.7,G38&gt;=0.093,D38&lt;2.4,G38&lt;0.432,F38&gt;=2.5,A38&gt;=5.9,A38&gt;=5.45),5.3,IF(AND(A38&gt;=6.45,G38&lt;0.301,G38&lt;0.312,D38&gt;=1.7,G38&gt;=0.093,D38&lt;2.4,G38&lt;0.432,F38&gt;=2.5,A38&gt;=5.9,A38&gt;=5.45),5.2,"shouldnthappen"))))))))))))))))))))))))))))))))))))</f>
        <v>1.6</v>
      </c>
      <c r="Y38" s="1" t="n">
        <f aca="false">IF(AND(H38&lt;6.51,F38&lt;1.5),1.8,IF(AND(H38&gt;=16.674,F38&gt;=1.5),6.533,IF(AND(D38&gt;=0.45,H38&gt;=6.51,F38&lt;1.5),1.667,IF(AND(H38&gt;=13.805,G38&lt;0.154,H38&lt;16.674,F38&gt;=1.5),6.7,IF(AND(D38&lt;0.15,A38&lt;5.05,D38&lt;0.45,H38&gt;=6.51,F38&lt;1.5),1.4,IF(AND(H38&gt;=13.586,A38&gt;=5.05,D38&lt;0.45,H38&gt;=6.51,F38&lt;1.5),1.3,IF(AND(F38&lt;2.5,H38&lt;13.805,G38&lt;0.154,H38&lt;16.674,F38&gt;=1.5),4.6,IF(AND(H38&lt;8.929,D38&lt;1.35,G38&gt;=0.154,H38&lt;16.674,F38&gt;=1.5),3.64,IF(AND(G38&lt;0.05,H38&lt;13.586,A38&gt;=5.05,D38&lt;0.45,H38&gt;=6.51,F38&lt;1.5),1.4,IF(AND(G38&gt;=0.107,F38&gt;=2.5,H38&lt;13.805,G38&lt;0.154,H38&lt;16.674,F38&gt;=1.5),5.3,IF(AND(B38&gt;=2.75,H38&gt;=8.929,D38&lt;1.35,G38&gt;=0.154,H38&lt;16.674,F38&gt;=1.5),4.433,IF(AND(D38&gt;=1.55,F38&lt;2.5,D38&gt;=1.35,G38&gt;=0.154,H38&lt;16.674,F38&gt;=1.5),4.975,IF(AND(H38&lt;6.93,F38&gt;=2.5,D38&gt;=1.35,G38&gt;=0.154,H38&lt;16.674,F38&gt;=1.5),4.5,IF(AND(H38&lt;12.675,G38&lt;0.217,D38&gt;=0.15,A38&lt;5.05,D38&lt;0.45,H38&gt;=6.51,F38&lt;1.5),1.4,IF(AND(H38&gt;=12.675,G38&lt;0.217,D38&gt;=0.15,A38&lt;5.05,D38&lt;0.45,H38&gt;=6.51,F38&lt;1.5),1.5,IF(AND(A38&lt;4.65,G38&gt;=0.217,D38&gt;=0.15,A38&lt;5.05,D38&lt;0.45,H38&gt;=6.51,F38&lt;1.5),1.35,IF(AND(D38&lt;0.25,G38&gt;=0.05,H38&lt;13.586,A38&gt;=5.05,D38&lt;0.45,H38&gt;=6.51,F38&lt;1.5),1.467,IF(AND(D38&gt;=0.25,G38&gt;=0.05,H38&lt;13.586,A38&gt;=5.05,D38&lt;0.45,H38&gt;=6.51,F38&lt;1.5),1.5,IF(AND(H38&lt;9.15,G38&lt;0.107,F38&gt;=2.5,H38&lt;13.805,G38&lt;0.154,H38&lt;16.674,F38&gt;=1.5),5.7,IF(AND(H38&gt;=9.15,G38&lt;0.107,F38&gt;=2.5,H38&lt;13.805,G38&lt;0.154,H38&lt;16.674,F38&gt;=1.5),5.6,IF(AND(G38&lt;0.404,B38&lt;2.75,H38&gt;=8.929,D38&lt;1.35,G38&gt;=0.154,H38&lt;16.674,F38&gt;=1.5),4.15,IF(AND(G38&gt;=0.404,B38&lt;2.75,H38&gt;=8.929,D38&lt;1.35,G38&gt;=0.154,H38&lt;16.674,F38&gt;=1.5),3.9,IF(AND(A38&gt;=6.75,D38&lt;1.55,F38&lt;2.5,D38&gt;=1.35,G38&gt;=0.154,H38&lt;16.674,F38&gt;=1.5),4.82,IF(AND(D38&lt;0.25,A38&gt;=4.65,G38&gt;=0.217,D38&gt;=0.15,A38&lt;5.05,D38&lt;0.45,H38&gt;=6.51,F38&lt;1.5),1.325,IF(AND(D38&gt;=0.25,A38&gt;=4.65,G38&gt;=0.217,D38&gt;=0.15,A38&lt;5.05,D38&lt;0.45,H38&gt;=6.51,F38&lt;1.5),1.3,IF(AND(A38&lt;6.55,A38&lt;6.75,D38&lt;1.55,F38&lt;2.5,D38&gt;=1.35,G38&gt;=0.154,H38&lt;16.674,F38&gt;=1.5),4.575,IF(AND(A38&gt;=6.55,A38&lt;6.75,D38&lt;1.55,F38&lt;2.5,D38&gt;=1.35,G38&gt;=0.154,H38&lt;16.674,F38&gt;=1.5),4.4,IF(AND(B38&lt;2.9,D38&lt;2.05,H38&gt;=6.93,F38&gt;=2.5,D38&gt;=1.35,G38&gt;=0.154,H38&lt;16.674,F38&gt;=1.5),5.05,IF(AND(H38&lt;8.884,D38&gt;=2.05,H38&gt;=6.93,F38&gt;=2.5,D38&gt;=1.35,G38&gt;=0.154,H38&lt;16.674,F38&gt;=1.5),5.1,IF(AND(H38&lt;13.711,B38&gt;=2.9,D38&lt;2.05,H38&gt;=6.93,F38&gt;=2.5,D38&gt;=1.35,G38&gt;=0.154,H38&lt;16.674,F38&gt;=1.5),5,IF(AND(H38&gt;=13.711,B38&gt;=2.9,D38&lt;2.05,H38&gt;=6.93,F38&gt;=2.5,D38&gt;=1.35,G38&gt;=0.154,H38&lt;16.674,F38&gt;=1.5),5.8,IF(AND(B38&lt;3.15,H38&gt;=8.884,D38&gt;=2.05,H38&gt;=6.93,F38&gt;=2.5,D38&gt;=1.35,G38&gt;=0.154,H38&lt;16.674,F38&gt;=1.5),5.56,IF(AND(B38&gt;=3.15,H38&gt;=8.884,D38&gt;=2.05,H38&gt;=6.93,F38&gt;=2.5,D38&gt;=1.35,G38&gt;=0.154,H38&lt;16.674,F38&gt;=1.5),5.9,"shouldnthappen")))))))))))))))))))))))))))))))))</f>
        <v>1.325</v>
      </c>
      <c r="Z38" s="1" t="n">
        <f aca="false">IF(AND(F38&gt;=2,B38&gt;=3.35),5.6,IF(AND(A38&lt;6.65,H38&gt;=15.076,B38&lt;3.35),4.8,IF(AND(A38&gt;=6.65,H38&gt;=15.076,B38&lt;3.35),6.15,IF(AND(H38&lt;6.542,F38&lt;2,B38&gt;=3.35),1.767,IF(AND(G38&gt;=0.653,D38&lt;0.75,H38&lt;15.076,B38&lt;3.35),1.55,IF(AND(D38&lt;0.15,G38&lt;0.653,D38&lt;0.75,H38&lt;15.076,B38&lt;3.35),1.1,IF(AND(G38&lt;0.356,A38&lt;5.05,H38&gt;=6.542,F38&lt;2,B38&gt;=3.35),1.4,IF(AND(G38&gt;=0.356,A38&lt;5.05,H38&gt;=6.542,F38&lt;2,B38&gt;=3.35),1.3,IF(AND(G38&gt;=0.566,A38&gt;=5.05,H38&gt;=6.542,F38&lt;2,B38&gt;=3.35),1.6,IF(AND(B38&gt;=3.1,D38&gt;=0.15,G38&lt;0.653,D38&lt;0.75,H38&lt;15.076,B38&lt;3.35),1.367,IF(AND(B38&gt;=2.65,D38&lt;1.45,B38&lt;2.75,D38&gt;=0.75,H38&lt;15.076,B38&lt;3.35),3.96,IF(AND(G38&lt;0.352,D38&gt;=1.45,B38&lt;2.75,D38&gt;=0.75,H38&lt;15.076,B38&lt;3.35),4.5,IF(AND(D38&gt;=1.35,A38&lt;6.2,B38&gt;=2.75,D38&gt;=0.75,H38&lt;15.076,B38&lt;3.35),4.733,IF(AND(A38&lt;4.7,B38&lt;3.1,D38&gt;=0.15,G38&lt;0.653,D38&lt;0.75,H38&lt;15.076,B38&lt;3.35),1.36,IF(AND(A38&gt;=4.7,B38&lt;3.1,D38&gt;=0.15,G38&lt;0.653,D38&lt;0.75,H38&lt;15.076,B38&lt;3.35),1.6,IF(AND(A38&lt;5.2,B38&lt;2.65,D38&lt;1.45,B38&lt;2.75,D38&gt;=0.75,H38&lt;15.076,B38&lt;3.35),3.3,IF(AND(A38&lt;6.5,G38&gt;=0.352,D38&gt;=1.45,B38&lt;2.75,D38&gt;=0.75,H38&lt;15.076,B38&lt;3.35),5,IF(AND(A38&gt;=6.5,G38&gt;=0.352,D38&gt;=1.45,B38&lt;2.75,D38&gt;=0.75,H38&lt;15.076,B38&lt;3.35),5.8,IF(AND(H38&lt;8.486,D38&lt;1.35,A38&lt;6.2,B38&gt;=2.75,D38&gt;=0.75,H38&lt;15.076,B38&lt;3.35),3.975,IF(AND(G38&lt;0.187,F38&lt;2.5,A38&gt;=6.2,B38&gt;=2.75,D38&gt;=0.75,H38&lt;15.076,B38&lt;3.35),5,IF(AND(G38&gt;=0.187,F38&lt;2.5,A38&gt;=6.2,B38&gt;=2.75,D38&gt;=0.75,H38&lt;15.076,B38&lt;3.35),4.525,IF(AND(A38&gt;=7.25,F38&gt;=2.5,A38&gt;=6.2,B38&gt;=2.75,D38&gt;=0.75,H38&lt;15.076,B38&lt;3.35),6.5,IF(AND(G38&lt;0.185,B38&lt;3.6,G38&lt;0.566,A38&gt;=5.05,H38&gt;=6.542,F38&lt;2,B38&gt;=3.35),1.45,IF(AND(G38&gt;=0.185,B38&lt;3.6,G38&lt;0.566,A38&gt;=5.05,H38&gt;=6.542,F38&lt;2,B38&gt;=3.35),1.34,IF(AND(G38&lt;0.13,B38&gt;=3.6,G38&lt;0.566,A38&gt;=5.05,H38&gt;=6.542,F38&lt;2,B38&gt;=3.35),1.45,IF(AND(G38&gt;=0.13,B38&gt;=3.6,G38&lt;0.566,A38&gt;=5.05,H38&gt;=6.542,F38&lt;2,B38&gt;=3.35),1.5,IF(AND(D38&lt;1.05,A38&gt;=5.2,B38&lt;2.65,D38&lt;1.45,B38&lt;2.75,D38&gt;=0.75,H38&lt;15.076,B38&lt;3.35),3.5,IF(AND(D38&gt;=1.05,A38&gt;=5.2,B38&lt;2.65,D38&lt;1.45,B38&lt;2.75,D38&gt;=0.75,H38&lt;15.076,B38&lt;3.35),3.94,IF(AND(H38&lt;10.983,H38&gt;=8.486,D38&lt;1.35,A38&lt;6.2,B38&gt;=2.75,D38&gt;=0.75,H38&lt;15.076,B38&lt;3.35),4.38,IF(AND(H38&gt;=10.983,H38&gt;=8.486,D38&lt;1.35,A38&lt;6.2,B38&gt;=2.75,D38&gt;=0.75,H38&lt;15.076,B38&lt;3.35),4.1,IF(AND(B38&gt;=3.25,A38&lt;7.25,F38&gt;=2.5,A38&gt;=6.2,B38&gt;=2.75,D38&gt;=0.75,H38&lt;15.076,B38&lt;3.35),5.7,IF(AND(B38&lt;2.95,B38&lt;3.25,A38&lt;7.25,F38&gt;=2.5,A38&gt;=6.2,B38&gt;=2.75,D38&gt;=0.75,H38&lt;15.076,B38&lt;3.35),5.6,IF(AND(H38&gt;=13.711,B38&gt;=2.95,B38&lt;3.25,A38&lt;7.25,F38&gt;=2.5,A38&gt;=6.2,B38&gt;=2.75,D38&gt;=0.75,H38&lt;15.076,B38&lt;3.35),5.8,IF(AND(A38&gt;=6.8,H38&lt;13.711,B38&gt;=2.95,B38&lt;3.25,A38&lt;7.25,F38&gt;=2.5,A38&gt;=6.2,B38&gt;=2.75,D38&gt;=0.75,H38&lt;15.076,B38&lt;3.35),5.1,IF(AND(H38&lt;12.921,A38&lt;6.8,H38&lt;13.711,B38&gt;=2.95,B38&lt;3.25,A38&lt;7.25,F38&gt;=2.5,A38&gt;=6.2,B38&gt;=2.75,D38&gt;=0.75,H38&lt;15.076,B38&lt;3.35),5.34,IF(AND(H38&gt;=12.921,A38&lt;6.8,H38&lt;13.711,B38&gt;=2.95,B38&lt;3.25,A38&lt;7.25,F38&gt;=2.5,A38&gt;=6.2,B38&gt;=2.75,D38&gt;=0.75,H38&lt;15.076,B38&lt;3.35),5.133,"shouldnthappen"))))))))))))))))))))))))))))))))))))</f>
        <v>1.367</v>
      </c>
      <c r="AA38" s="1" t="n">
        <f aca="false">IF(AND(D38&gt;=0.45,A38&lt;5.05,D38&lt;0.8),1.6,IF(AND(D38&gt;=0.45,A38&gt;=5.05,D38&lt;0.8),1.7,IF(AND(H38&gt;=16.244,F38&gt;=2.5,D38&gt;=0.8),6.533,IF(AND(A38&lt;4.35,D38&lt;0.45,A38&lt;5.05,D38&lt;0.8),1.1,IF(AND(H38&gt;=14.877,D38&lt;0.45,A38&gt;=5.05,D38&lt;0.8),1.3,IF(AND(D38&gt;=1.4,A38&lt;5.65,F38&lt;2.5,D38&gt;=0.8),4.5,IF(AND(A38&gt;=7.25,H38&lt;16.244,F38&gt;=2.5,D38&gt;=0.8),6.5,IF(AND(A38&gt;=4.75,A38&gt;=4.35,D38&lt;0.45,A38&lt;5.05,D38&lt;0.8),1.35,IF(AND(A38&lt;5.3,D38&lt;1.4,A38&lt;5.65,F38&lt;2.5,D38&gt;=0.8),3.1,IF(AND(A38&gt;=6.8,A38&gt;=6.55,A38&gt;=5.65,F38&lt;2.5,D38&gt;=0.8),4.9,IF(AND(H38&lt;5.767,A38&lt;7.25,H38&lt;16.244,F38&gt;=2.5,D38&gt;=0.8),4.5,IF(AND(G38&gt;=0.522,A38&lt;4.75,A38&gt;=4.35,D38&lt;0.45,A38&lt;5.05,D38&lt;0.8),1.2,IF(AND(G38&gt;=0.948,D38&lt;0.35,H38&lt;14.877,D38&lt;0.45,A38&gt;=5.05,D38&lt;0.8),1.7,IF(AND(H38&lt;13.089,D38&gt;=0.35,H38&lt;14.877,D38&lt;0.45,A38&gt;=5.05,D38&lt;0.8),1.5,IF(AND(H38&gt;=13.089,D38&gt;=0.35,H38&lt;14.877,D38&lt;0.45,A38&gt;=5.05,D38&lt;0.8),1.3,IF(AND(B38&gt;=2.95,A38&gt;=5.3,D38&lt;1.4,A38&lt;5.65,F38&lt;2.5,D38&gt;=0.8),4.1,IF(AND(H38&lt;9.181,A38&lt;6.05,A38&lt;6.55,A38&gt;=5.65,F38&lt;2.5,D38&gt;=0.8),5.1,IF(AND(H38&gt;=9.181,A38&lt;6.05,A38&lt;6.55,A38&gt;=5.65,F38&lt;2.5,D38&gt;=0.8),4.3,IF(AND(G38&gt;=0.867,A38&gt;=6.05,A38&lt;6.55,A38&gt;=5.65,F38&lt;2.5,D38&gt;=0.8),4.9,IF(AND(B38&lt;3.05,A38&lt;6.8,A38&gt;=6.55,A38&gt;=5.65,F38&lt;2.5,D38&gt;=0.8),5,IF(AND(B38&gt;=3.05,A38&lt;6.8,A38&gt;=6.55,A38&gt;=5.65,F38&lt;2.5,D38&gt;=0.8),4.55,IF(AND(H38&gt;=14.144,G38&lt;0.522,A38&lt;4.75,A38&gt;=4.35,D38&lt;0.45,A38&lt;5.05,D38&lt;0.8),1.3,IF(AND(B38&lt;2.7,B38&lt;2.95,A38&gt;=5.3,D38&lt;1.4,A38&lt;5.65,F38&lt;2.5,D38&gt;=0.8),3.78,IF(AND(B38&gt;=2.7,B38&lt;2.95,A38&gt;=5.3,D38&lt;1.4,A38&lt;5.65,F38&lt;2.5,D38&gt;=0.8),3.6,IF(AND(G38&lt;0.638,G38&lt;0.867,A38&gt;=6.05,A38&lt;6.55,A38&gt;=5.65,F38&lt;2.5,D38&gt;=0.8),4.433,IF(AND(G38&gt;=0.638,G38&lt;0.867,A38&gt;=6.05,A38&lt;6.55,A38&gt;=5.65,F38&lt;2.5,D38&gt;=0.8),4,IF(AND(A38&lt;6.35,H38&lt;11.146,H38&gt;=5.767,A38&lt;7.25,H38&lt;16.244,F38&gt;=2.5,D38&gt;=0.8),5.1,IF(AND(A38&lt;4.5,H38&lt;14.144,G38&lt;0.522,A38&lt;4.75,A38&gt;=4.35,D38&lt;0.45,A38&lt;5.05,D38&lt;0.8),1.35,IF(AND(A38&gt;=4.5,H38&lt;14.144,G38&lt;0.522,A38&lt;4.75,A38&gt;=4.35,D38&lt;0.45,A38&lt;5.05,D38&lt;0.8),1.4,IF(AND(A38&lt;5.15,B38&lt;3.75,G38&lt;0.948,D38&lt;0.35,H38&lt;14.877,D38&lt;0.45,A38&gt;=5.05,D38&lt;0.8),1.4,IF(AND(A38&gt;=5.15,B38&lt;3.75,G38&lt;0.948,D38&lt;0.35,H38&lt;14.877,D38&lt;0.45,A38&gt;=5.05,D38&lt;0.8),1.5,IF(AND(G38&lt;0.112,B38&gt;=3.75,G38&lt;0.948,D38&lt;0.35,H38&lt;14.877,D38&lt;0.45,A38&gt;=5.05,D38&lt;0.8),1.5,IF(AND(G38&gt;=0.112,B38&gt;=3.75,G38&lt;0.948,D38&lt;0.35,H38&lt;14.877,D38&lt;0.45,A38&gt;=5.05,D38&lt;0.8),1.6,IF(AND(G38&lt;0.075,A38&gt;=6.35,H38&lt;11.146,H38&gt;=5.767,A38&lt;7.25,H38&lt;16.244,F38&gt;=2.5,D38&gt;=0.8),5.5,IF(AND(G38&gt;=0.075,A38&gt;=6.35,H38&lt;11.146,H38&gt;=5.767,A38&lt;7.25,H38&lt;16.244,F38&gt;=2.5,D38&gt;=0.8),5.24,IF(AND(B38&lt;2.95,D38&lt;1.9,H38&gt;=11.146,H38&gt;=5.767,A38&lt;7.25,H38&lt;16.244,F38&gt;=2.5,D38&gt;=0.8),5.65,IF(AND(B38&gt;=2.95,D38&lt;1.9,H38&gt;=11.146,H38&gt;=5.767,A38&lt;7.25,H38&lt;16.244,F38&gt;=2.5,D38&gt;=0.8),5.8,IF(AND(H38&lt;13.42,D38&gt;=1.9,H38&gt;=11.146,H38&gt;=5.767,A38&lt;7.25,H38&lt;16.244,F38&gt;=2.5,D38&gt;=0.8),5.6,IF(AND(H38&gt;=13.42,D38&gt;=1.9,H38&gt;=11.146,H38&gt;=5.767,A38&lt;7.25,H38&lt;16.244,F38&gt;=2.5,D38&gt;=0.8),5.34,"shouldnthappen")))))))))))))))))))))))))))))))))))))))</f>
        <v>1.35</v>
      </c>
      <c r="AB38" s="1" t="n">
        <f aca="false">IF(AND(D38&gt;=0.35,F38&lt;1.5),1.5,IF(AND(F38&lt;2.5,D38&gt;=1.55,F38&gt;=1.5),4.85,IF(AND(H38&lt;8.308,D38&lt;0.15,D38&lt;0.35,F38&lt;1.5),1.5,IF(AND(H38&gt;=8.308,D38&lt;0.15,D38&lt;0.35,F38&lt;1.5),1.4,IF(AND(H38&lt;5.523,D38&gt;=0.15,D38&lt;0.35,F38&lt;1.5),1,IF(AND(G38&lt;0.572,H38&lt;10.688,D38&lt;1.55,F38&gt;=1.5),3.75,IF(AND(B38&gt;=3.5,F38&gt;=2.5,D38&gt;=1.55,F38&gt;=1.5),6.3,IF(AND(A38&gt;=5.65,G38&gt;=0.572,H38&lt;10.688,D38&lt;1.55,F38&gt;=1.5),4.45,IF(AND(B38&gt;=2.85,A38&lt;6.15,H38&gt;=10.688,D38&lt;1.55,F38&gt;=1.5),4.35,IF(AND(H38&gt;=16.284,B38&lt;3.5,F38&gt;=2.5,D38&gt;=1.55,F38&gt;=1.5),6.6,IF(AND(G38&gt;=0.241,G38&lt;0.338,H38&gt;=5.523,D38&gt;=0.15,D38&lt;0.35,F38&lt;1.5),1.25,IF(AND(A38&lt;5.05,G38&gt;=0.338,H38&gt;=5.523,D38&gt;=0.15,D38&lt;0.35,F38&lt;1.5),1.35,IF(AND(B38&lt;2.7,A38&lt;5.65,G38&gt;=0.572,H38&lt;10.688,D38&lt;1.55,F38&gt;=1.5),4,IF(AND(B38&gt;=2.7,A38&lt;5.65,G38&gt;=0.572,H38&lt;10.688,D38&lt;1.55,F38&gt;=1.5),3.6,IF(AND(B38&lt;2.45,B38&lt;2.85,A38&lt;6.15,H38&gt;=10.688,D38&lt;1.55,F38&gt;=1.5),3.7,IF(AND(A38&lt;6.25,B38&lt;2.85,A38&gt;=6.15,H38&gt;=10.688,D38&lt;1.55,F38&gt;=1.5),4.5,IF(AND(A38&gt;=6.25,B38&lt;2.85,A38&gt;=6.15,H38&gt;=10.688,D38&lt;1.55,F38&gt;=1.5),4.86,IF(AND(D38&gt;=1.45,B38&gt;=2.85,A38&gt;=6.15,H38&gt;=10.688,D38&lt;1.55,F38&gt;=1.5),4.8,IF(AND(H38&lt;8.202,H38&lt;16.284,B38&lt;3.5,F38&gt;=2.5,D38&gt;=1.55,F38&gt;=1.5),5.7,IF(AND(A38&gt;=5.1,G38&lt;0.241,G38&lt;0.338,H38&gt;=5.523,D38&gt;=0.15,D38&lt;0.35,F38&lt;1.5),1.5,IF(AND(B38&gt;=3.75,A38&gt;=5.05,G38&gt;=0.338,H38&gt;=5.523,D38&gt;=0.15,D38&lt;0.35,F38&lt;1.5),1.6,IF(AND(A38&lt;5.7,B38&gt;=2.45,B38&lt;2.85,A38&lt;6.15,H38&gt;=10.688,D38&lt;1.55,F38&gt;=1.5),3.9,IF(AND(A38&gt;=5.7,B38&gt;=2.45,B38&lt;2.85,A38&lt;6.15,H38&gt;=10.688,D38&lt;1.55,F38&gt;=1.5),4.02,IF(AND(H38&lt;13.654,D38&lt;1.45,B38&gt;=2.85,A38&gt;=6.15,H38&gt;=10.688,D38&lt;1.55,F38&gt;=1.5),4.333,IF(AND(H38&gt;=13.654,D38&lt;1.45,B38&gt;=2.85,A38&gt;=6.15,H38&gt;=10.688,D38&lt;1.55,F38&gt;=1.5),4.54,IF(AND(A38&lt;6.15,H38&gt;=8.202,H38&lt;16.284,B38&lt;3.5,F38&gt;=2.5,D38&gt;=1.55,F38&gt;=1.5),5,IF(AND(H38&lt;13.924,A38&lt;5.1,G38&lt;0.241,G38&lt;0.338,H38&gt;=5.523,D38&gt;=0.15,D38&lt;0.35,F38&lt;1.5),1.4,IF(AND(H38&gt;=13.924,A38&lt;5.1,G38&lt;0.241,G38&lt;0.338,H38&gt;=5.523,D38&gt;=0.15,D38&lt;0.35,F38&lt;1.5),1.5,IF(AND(D38&lt;0.25,B38&lt;3.75,A38&gt;=5.05,G38&gt;=0.338,H38&gt;=5.523,D38&gt;=0.15,D38&lt;0.35,F38&lt;1.5),1.5,IF(AND(D38&gt;=0.25,B38&lt;3.75,A38&gt;=5.05,G38&gt;=0.338,H38&gt;=5.523,D38&gt;=0.15,D38&lt;0.35,F38&lt;1.5),1.4,IF(AND(H38&lt;8.884,B38&gt;=3.05,A38&gt;=6.15,H38&gt;=8.202,H38&lt;16.284,B38&lt;3.5,F38&gt;=2.5,D38&gt;=1.55,F38&gt;=1.5),5.1,IF(AND(A38&lt;6.45,G38&lt;0.368,B38&lt;3.05,A38&gt;=6.15,H38&gt;=8.202,H38&lt;16.284,B38&lt;3.5,F38&gt;=2.5,D38&gt;=1.55,F38&gt;=1.5),5.525,IF(AND(A38&gt;=6.45,G38&lt;0.368,B38&lt;3.05,A38&gt;=6.15,H38&gt;=8.202,H38&lt;16.284,B38&lt;3.5,F38&gt;=2.5,D38&gt;=1.55,F38&gt;=1.5),5.35,IF(AND(D38&lt;2.25,G38&gt;=0.368,B38&lt;3.05,A38&gt;=6.15,H38&gt;=8.202,H38&lt;16.284,B38&lt;3.5,F38&gt;=2.5,D38&gt;=1.55,F38&gt;=1.5),5.8,IF(AND(D38&gt;=2.25,G38&gt;=0.368,B38&lt;3.05,A38&gt;=6.15,H38&gt;=8.202,H38&lt;16.284,B38&lt;3.5,F38&gt;=2.5,D38&gt;=1.55,F38&gt;=1.5),5.2,IF(AND(H38&lt;10.257,H38&gt;=8.884,B38&gt;=3.05,A38&gt;=6.15,H38&gt;=8.202,H38&lt;16.284,B38&lt;3.5,F38&gt;=2.5,D38&gt;=1.55,F38&gt;=1.5),5.9,IF(AND(H38&gt;=10.257,H38&gt;=8.884,B38&gt;=3.05,A38&gt;=6.15,H38&gt;=8.202,H38&lt;16.284,B38&lt;3.5,F38&gt;=2.5,D38&gt;=1.55,F38&gt;=1.5),5.48,"shouldnthappen")))))))))))))))))))))))))))))))))))))</f>
        <v>1.25</v>
      </c>
      <c r="AC38" s="1" t="n">
        <f aca="false">IF(AND(H38&lt;5.748,A38&lt;5.05,D38&lt;0.8),1,IF(AND(B38&lt;3.35,A38&gt;=5.05,D38&lt;0.8),1.7,IF(AND(A38&lt;5.85,G38&lt;0.154,D38&gt;=0.8),4.5,IF(AND(D38&gt;=0.45,H38&gt;=5.748,A38&lt;5.05,D38&lt;0.8),1.6,IF(AND(G38&gt;=0.934,B38&gt;=3.35,A38&gt;=5.05,D38&lt;0.8),1.7,IF(AND(D38&lt;2.1,A38&gt;=5.85,G38&lt;0.154,D38&gt;=0.8),6.15,IF(AND(D38&gt;=2.1,A38&gt;=5.85,G38&lt;0.154,D38&gt;=0.8),5.5,IF(AND(A38&lt;6.1,D38&gt;=1.55,G38&gt;=0.154,D38&gt;=0.8),5,IF(AND(H38&gt;=14.379,G38&lt;0.934,B38&gt;=3.35,A38&gt;=5.05,D38&lt;0.8),1.58,IF(AND(G38&lt;0.379,A38&gt;=6.1,D38&gt;=1.55,G38&gt;=0.154,D38&gt;=0.8),5.42,IF(AND(H38&lt;13.924,G38&lt;0.227,D38&lt;0.45,H38&gt;=5.748,A38&lt;5.05,D38&lt;0.8),1.4,IF(AND(H38&gt;=13.924,G38&lt;0.227,D38&lt;0.45,H38&gt;=5.748,A38&lt;5.05,D38&lt;0.8),1.5,IF(AND(B38&lt;3.1,G38&gt;=0.227,D38&lt;0.45,H38&gt;=5.748,A38&lt;5.05,D38&lt;0.8),1.1,IF(AND(G38&lt;0.13,H38&lt;14.379,G38&lt;0.934,B38&gt;=3.35,A38&gt;=5.05,D38&lt;0.8),1.4,IF(AND(D38&lt;1.05,A38&lt;5.65,D38&lt;1.35,D38&lt;1.55,G38&gt;=0.154,D38&gt;=0.8),3.7,IF(AND(D38&lt;1.25,A38&gt;=5.65,D38&lt;1.35,D38&lt;1.55,G38&gt;=0.154,D38&gt;=0.8),4.06,IF(AND(D38&gt;=1.25,A38&gt;=5.65,D38&lt;1.35,D38&lt;1.55,G38&gt;=0.154,D38&gt;=0.8),4.425,IF(AND(H38&lt;13.654,D38&lt;1.45,D38&gt;=1.35,D38&lt;1.55,G38&gt;=0.154,D38&gt;=0.8),4.275,IF(AND(G38&lt;0.259,D38&gt;=1.45,D38&gt;=1.35,D38&lt;1.55,G38&gt;=0.154,D38&gt;=0.8),5.1,IF(AND(B38&lt;2.95,G38&gt;=0.379,A38&gt;=6.1,D38&gt;=1.55,G38&gt;=0.154,D38&gt;=0.8),6.3,IF(AND(B38&lt;3.25,B38&gt;=3.1,G38&gt;=0.227,D38&lt;0.45,H38&gt;=5.748,A38&lt;5.05,D38&lt;0.8),1.3,IF(AND(B38&gt;=3.25,B38&gt;=3.1,G38&gt;=0.227,D38&lt;0.45,H38&gt;=5.748,A38&lt;5.05,D38&lt;0.8),1.4,IF(AND(H38&gt;=13.372,G38&gt;=0.13,H38&lt;14.379,G38&lt;0.934,B38&gt;=3.35,A38&gt;=5.05,D38&lt;0.8),1.4,IF(AND(H38&lt;6.69,D38&gt;=1.05,A38&lt;5.65,D38&lt;1.35,D38&lt;1.55,G38&gt;=0.154,D38&gt;=0.8),4.033,IF(AND(H38&gt;=6.69,D38&gt;=1.05,A38&lt;5.65,D38&lt;1.35,D38&lt;1.55,G38&gt;=0.154,D38&gt;=0.8),3.88,IF(AND(B38&lt;2.85,H38&gt;=13.654,D38&lt;1.45,D38&gt;=1.35,D38&lt;1.55,G38&gt;=0.154,D38&gt;=0.8),4.8,IF(AND(B38&gt;=2.85,H38&gt;=13.654,D38&lt;1.45,D38&gt;=1.35,D38&lt;1.55,G38&gt;=0.154,D38&gt;=0.8),4.7,IF(AND(H38&lt;11.681,G38&gt;=0.259,D38&gt;=1.45,D38&gt;=1.35,D38&lt;1.55,G38&gt;=0.154,D38&gt;=0.8),4.85,IF(AND(H38&gt;=11.681,G38&gt;=0.259,D38&gt;=1.45,D38&gt;=1.35,D38&lt;1.55,G38&gt;=0.154,D38&gt;=0.8),4.633,IF(AND(A38&lt;6.25,B38&gt;=2.95,G38&gt;=0.379,A38&gt;=6.1,D38&gt;=1.55,G38&gt;=0.154,D38&gt;=0.8),5.4,IF(AND(D38&lt;0.3,H38&lt;13.372,G38&gt;=0.13,H38&lt;14.379,G38&lt;0.934,B38&gt;=3.35,A38&gt;=5.05,D38&lt;0.8),1.475,IF(AND(D38&gt;=0.3,H38&lt;13.372,G38&gt;=0.13,H38&lt;14.379,G38&lt;0.934,B38&gt;=3.35,A38&gt;=5.05,D38&lt;0.8),1.5,IF(AND(B38&lt;3.15,A38&gt;=6.25,B38&gt;=2.95,G38&gt;=0.379,A38&gt;=6.1,D38&gt;=1.55,G38&gt;=0.154,D38&gt;=0.8),5.7,IF(AND(B38&gt;=3.15,A38&gt;=6.25,B38&gt;=2.95,G38&gt;=0.379,A38&gt;=6.1,D38&gt;=1.55,G38&gt;=0.154,D38&gt;=0.8),5.933,"shouldnthappen"))))))))))))))))))))))))))))))))))</f>
        <v>1.3</v>
      </c>
      <c r="AD38" s="1" t="n">
        <f aca="false">IF(AND(H38&lt;6.621,A38&lt;4.95,D38&lt;0.8),1,IF(AND(H38&lt;14.144,H38&gt;=6.621,A38&lt;4.95,D38&lt;0.8),1.4,IF(AND(H38&gt;=14.144,H38&gt;=6.621,A38&lt;4.95,D38&lt;0.8),1.3,IF(AND(G38&lt;0.13,B38&gt;=3.85,A38&gt;=4.95,D38&lt;0.8),1.3,IF(AND(G38&gt;=0.13,B38&gt;=3.85,A38&gt;=4.95,D38&lt;0.8),1.425,IF(AND(A38&gt;=6.05,B38&lt;2.75,D38&lt;1.55,D38&gt;=0.8),4.9,IF(AND(A38&gt;=7.3,G38&lt;0.119,D38&gt;=1.55,D38&gt;=0.8),6.7,IF(AND(H38&lt;6.555,D38&lt;0.25,B38&lt;3.85,A38&gt;=4.95,D38&lt;0.8),1.7,IF(AND(B38&lt;3.4,D38&gt;=0.25,B38&lt;3.85,A38&gt;=4.95,D38&lt;0.8),1.7,IF(AND(B38&gt;=3.4,D38&gt;=0.25,B38&lt;3.85,A38&gt;=4.95,D38&lt;0.8),1.6,IF(AND(A38&lt;5.05,A38&lt;6.05,B38&lt;2.75,D38&lt;1.55,D38&gt;=0.8),3.3,IF(AND(B38&lt;2.85,D38&lt;1.35,B38&gt;=2.75,D38&lt;1.55,D38&gt;=0.8),4.5,IF(AND(H38&lt;12.206,D38&gt;=1.35,B38&gt;=2.75,D38&lt;1.55,D38&gt;=0.8),4.7,IF(AND(H38&gt;=12.206,D38&gt;=1.35,B38&gt;=2.75,D38&lt;1.55,D38&gt;=0.8),4.52,IF(AND(G38&lt;0.024,A38&lt;7.3,G38&lt;0.119,D38&gt;=1.55,D38&gt;=0.8),5.7,IF(AND(G38&gt;=0.024,A38&lt;7.3,G38&lt;0.119,D38&gt;=1.55,D38&gt;=0.8),5.6,IF(AND(F38&lt;2.5,G38&lt;0.417,G38&gt;=0.119,D38&gt;=1.55,D38&gt;=0.8),5.05,IF(AND(B38&lt;3.15,H38&gt;=6.555,D38&lt;0.25,B38&lt;3.85,A38&gt;=4.95,D38&lt;0.8),1.6,IF(AND(G38&lt;0.356,A38&gt;=5.05,A38&lt;6.05,B38&lt;2.75,D38&lt;1.55,D38&gt;=0.8),4.12,IF(AND(A38&lt;5.65,B38&gt;=2.85,D38&lt;1.35,B38&gt;=2.75,D38&lt;1.55,D38&gt;=0.8),3.6,IF(AND(B38&lt;3.15,F38&gt;=2.5,G38&lt;0.417,G38&gt;=0.119,D38&gt;=1.55,D38&gt;=0.8),5.18,IF(AND(B38&gt;=3.15,F38&gt;=2.5,G38&lt;0.417,G38&gt;=0.119,D38&gt;=1.55,D38&gt;=0.8),5.3,IF(AND(D38&lt;1.7,A38&lt;6.95,G38&gt;=0.417,G38&gt;=0.119,D38&gt;=1.55,D38&gt;=0.8),4.7,IF(AND(A38&lt;7.25,A38&gt;=6.95,G38&gt;=0.417,G38&gt;=0.119,D38&gt;=1.55,D38&gt;=0.8),5.8,IF(AND(A38&gt;=7.25,A38&gt;=6.95,G38&gt;=0.417,G38&gt;=0.119,D38&gt;=1.55,D38&gt;=0.8),6.333,IF(AND(H38&lt;8.594,B38&gt;=3.15,H38&gt;=6.555,D38&lt;0.25,B38&lt;3.85,A38&gt;=4.95,D38&lt;0.8),1.4,IF(AND(H38&gt;=8.594,B38&gt;=3.15,H38&gt;=6.555,D38&lt;0.25,B38&lt;3.85,A38&gt;=4.95,D38&lt;0.8),1.5,IF(AND(H38&gt;=11.218,G38&gt;=0.356,A38&gt;=5.05,A38&lt;6.05,B38&lt;2.75,D38&lt;1.55,D38&gt;=0.8),3.925,IF(AND(A38&gt;=6.5,A38&gt;=5.65,B38&gt;=2.85,D38&lt;1.35,B38&gt;=2.75,D38&lt;1.55,D38&gt;=0.8),4.6,IF(AND(H38&lt;8.602,H38&lt;11.218,G38&gt;=0.356,A38&gt;=5.05,A38&lt;6.05,B38&lt;2.75,D38&lt;1.55,D38&gt;=0.8),3.95,IF(AND(H38&gt;=8.602,H38&lt;11.218,G38&gt;=0.356,A38&gt;=5.05,A38&lt;6.05,B38&lt;2.75,D38&lt;1.55,D38&gt;=0.8),3.75,IF(AND(H38&lt;10.129,A38&lt;6.5,A38&gt;=5.65,B38&gt;=2.85,D38&lt;1.35,B38&gt;=2.75,D38&lt;1.55,D38&gt;=0.8),4.2,IF(AND(H38&gt;=10.129,A38&lt;6.5,A38&gt;=5.65,B38&gt;=2.85,D38&lt;1.35,B38&gt;=2.75,D38&lt;1.55,D38&gt;=0.8),4.267,IF(AND(D38&lt;2.2,B38&lt;3.05,D38&gt;=1.7,A38&lt;6.95,G38&gt;=0.417,G38&gt;=0.119,D38&gt;=1.55,D38&gt;=0.8),5.3,IF(AND(D38&gt;=2.2,B38&lt;3.05,D38&gt;=1.7,A38&lt;6.95,G38&gt;=0.417,G38&gt;=0.119,D38&gt;=1.55,D38&gt;=0.8),5.133,IF(AND(D38&lt;2.45,B38&gt;=3.05,D38&gt;=1.7,A38&lt;6.95,G38&gt;=0.417,G38&gt;=0.119,D38&gt;=1.55,D38&gt;=0.8),5.6,IF(AND(D38&gt;=2.45,B38&gt;=3.05,D38&gt;=1.7,A38&lt;6.95,G38&gt;=0.417,G38&gt;=0.119,D38&gt;=1.55,D38&gt;=0.8),6,"shouldnthappen")))))))))))))))))))))))))))))))))))))</f>
        <v>1.5</v>
      </c>
      <c r="AE38" s="1" t="n">
        <f aca="false">IF(AND(G38&lt;0.123,D38&gt;=0.25,D38&lt;0.75),1.3,IF(AND(H38&gt;=16.774,D38&gt;=1.75,D38&gt;=0.75),6.4,IF(AND(B38&lt;3.4,A38&lt;4.8,D38&lt;0.25,D38&lt;0.75),1.22,IF(AND(B38&gt;=3.4,A38&lt;4.8,D38&lt;0.25,D38&lt;0.75),1,IF(AND(A38&gt;=5.45,A38&gt;=4.8,D38&lt;0.25,D38&lt;0.75),1.367,IF(AND(H38&gt;=10.688,D38&lt;1.35,D38&lt;1.75,D38&gt;=0.75),4.2,IF(AND(A38&lt;5.3,D38&gt;=1.35,D38&lt;1.75,D38&gt;=0.75),4.05,IF(AND(G38&gt;=0.857,H38&lt;16.774,D38&gt;=1.75,D38&gt;=0.75),5.02,IF(AND(H38&lt;6.089,A38&lt;5.45,A38&gt;=4.8,D38&lt;0.25,D38&lt;0.75),1.7,IF(AND(G38&lt;0.184,D38&lt;0.35,G38&gt;=0.123,D38&gt;=0.25,D38&lt;0.75),1.7,IF(AND(G38&gt;=0.184,D38&lt;0.35,G38&gt;=0.123,D38&gt;=0.25,D38&lt;0.75),1.48,IF(AND(A38&lt;5.25,D38&gt;=0.35,G38&gt;=0.123,D38&gt;=0.25,D38&lt;0.75),1.75,IF(AND(A38&gt;=5.25,D38&gt;=0.35,G38&gt;=0.123,D38&gt;=0.25,D38&lt;0.75),1.5,IF(AND(A38&lt;5.3,H38&lt;10.688,D38&lt;1.35,D38&lt;1.75,D38&gt;=0.75),3.15,IF(AND(H38&lt;9.474,A38&gt;=5.3,D38&gt;=1.35,D38&lt;1.75,D38&gt;=0.75),4.95,IF(AND(G38&gt;=0.779,G38&lt;0.857,H38&lt;16.774,D38&gt;=1.75,D38&gt;=0.75),6,IF(AND(G38&lt;0.05,H38&gt;=6.089,A38&lt;5.45,A38&gt;=4.8,D38&lt;0.25,D38&lt;0.75),1.4,IF(AND(H38&lt;6.69,A38&gt;=5.3,H38&lt;10.688,D38&lt;1.35,D38&lt;1.75,D38&gt;=0.75),4.033,IF(AND(H38&gt;=6.69,A38&gt;=5.3,H38&lt;10.688,D38&lt;1.35,D38&lt;1.75,D38&gt;=0.75),3.733,IF(AND(B38&lt;2.5,H38&gt;=9.474,A38&gt;=5.3,D38&gt;=1.35,D38&lt;1.75,D38&gt;=0.75),4.5,IF(AND(D38&gt;=2.45,G38&lt;0.779,G38&lt;0.857,H38&lt;16.774,D38&gt;=1.75,D38&gt;=0.75),6,IF(AND(B38&gt;=3.75,G38&gt;=0.05,H38&gt;=6.089,A38&lt;5.45,A38&gt;=4.8,D38&lt;0.25,D38&lt;0.75),1.6,IF(AND(H38&lt;13.695,B38&gt;=2.5,H38&gt;=9.474,A38&gt;=5.3,D38&gt;=1.35,D38&lt;1.75,D38&gt;=0.75),4.567,IF(AND(G38&gt;=0.654,D38&lt;2.45,G38&lt;0.779,G38&lt;0.857,H38&lt;16.774,D38&gt;=1.75,D38&gt;=0.75),4.9,IF(AND(G38&gt;=0.73,B38&lt;3.75,G38&gt;=0.05,H38&gt;=6.089,A38&lt;5.45,A38&gt;=4.8,D38&lt;0.25,D38&lt;0.75),1.4,IF(AND(A38&lt;6.65,H38&gt;=13.695,B38&gt;=2.5,H38&gt;=9.474,A38&gt;=5.3,D38&gt;=1.35,D38&lt;1.75,D38&gt;=0.75),4.4,IF(AND(A38&gt;=6.65,H38&gt;=13.695,B38&gt;=2.5,H38&gt;=9.474,A38&gt;=5.3,D38&gt;=1.35,D38&lt;1.75,D38&gt;=0.75),4.84,IF(AND(B38&lt;2.75,G38&lt;0.654,D38&lt;2.45,G38&lt;0.779,G38&lt;0.857,H38&lt;16.774,D38&gt;=1.75,D38&gt;=0.75),5.2,IF(AND(H38&lt;9.524,G38&lt;0.73,B38&lt;3.75,G38&gt;=0.05,H38&gt;=6.089,A38&lt;5.45,A38&gt;=4.8,D38&lt;0.25,D38&lt;0.75),1.5,IF(AND(H38&gt;=9.524,G38&lt;0.73,B38&lt;3.75,G38&gt;=0.05,H38&gt;=6.089,A38&lt;5.45,A38&gt;=4.8,D38&lt;0.25,D38&lt;0.75),1.4,IF(AND(H38&gt;=13.644,B38&gt;=2.75,G38&lt;0.654,D38&lt;2.45,G38&lt;0.779,G38&lt;0.857,H38&lt;16.774,D38&gt;=1.75,D38&gt;=0.75),6.033,IF(AND(A38&gt;=6.85,H38&lt;13.644,B38&gt;=2.75,G38&lt;0.654,D38&lt;2.45,G38&lt;0.779,G38&lt;0.857,H38&lt;16.774,D38&gt;=1.75,D38&gt;=0.75),5.1,IF(AND(A38&gt;=6.75,A38&lt;6.85,H38&lt;13.644,B38&gt;=2.75,G38&lt;0.654,D38&lt;2.45,G38&lt;0.779,G38&lt;0.857,H38&lt;16.774,D38&gt;=1.75,D38&gt;=0.75),5.9,IF(AND(D38&gt;=2.35,A38&lt;6.75,A38&lt;6.85,H38&lt;13.644,B38&gt;=2.75,G38&lt;0.654,D38&lt;2.45,G38&lt;0.779,G38&lt;0.857,H38&lt;16.774,D38&gt;=1.75,D38&gt;=0.75),5.6,IF(AND(H38&lt;11.146,D38&lt;2.35,A38&lt;6.75,A38&lt;6.85,H38&lt;13.644,B38&gt;=2.75,G38&lt;0.654,D38&lt;2.45,G38&lt;0.779,G38&lt;0.857,H38&lt;16.774,D38&gt;=1.75,D38&gt;=0.75),5.4,IF(AND(H38&gt;=11.146,D38&lt;2.35,A38&lt;6.75,A38&lt;6.85,H38&lt;13.644,B38&gt;=2.75,G38&lt;0.654,D38&lt;2.45,G38&lt;0.779,G38&lt;0.857,H38&lt;16.774,D38&gt;=1.75,D38&gt;=0.75),5.6,"shouldnthappen"))))))))))))))))))))))))))))))))))))</f>
        <v>1.4</v>
      </c>
      <c r="AF38" s="1" t="n">
        <f aca="false">IF(AND(A38&lt;4.5,D38&lt;0.8),1.233,IF(AND(B38&lt;3.05,A38&gt;=4.5,D38&lt;0.8),1.4,IF(AND(D38&gt;=0.45,B38&gt;=3.05,A38&gt;=4.5,D38&lt;0.8),1.667,IF(AND(D38&lt;1.05,D38&lt;1.35,A38&lt;6.25,D38&gt;=0.8),3.633,IF(AND(H38&lt;13.935,A38&gt;=7.05,A38&gt;=6.25,D38&gt;=0.8),6,IF(AND(G38&gt;=0.948,D38&lt;0.45,B38&gt;=3.05,A38&gt;=4.5,D38&lt;0.8),1.7,IF(AND(G38&lt;0.652,D38&gt;=1.05,D38&lt;1.35,A38&lt;6.25,D38&gt;=0.8),4.16,IF(AND(D38&gt;=2.15,D38&gt;=1.75,D38&gt;=1.35,A38&lt;6.25,D38&gt;=0.8),5.4,IF(AND(G38&gt;=0.912,F38&lt;2.5,A38&lt;7.05,A38&gt;=6.25,D38&gt;=0.8),4.4,IF(AND(B38&gt;=3.25,F38&gt;=2.5,A38&lt;7.05,A38&gt;=6.25,D38&gt;=0.8),5.85,IF(AND(H38&lt;17.32,H38&gt;=13.935,A38&gt;=7.05,A38&gt;=6.25,D38&gt;=0.8),6.65,IF(AND(H38&gt;=17.32,H38&gt;=13.935,A38&gt;=7.05,A38&gt;=6.25,D38&gt;=0.8),6.4,IF(AND(H38&gt;=13.547,G38&lt;0.948,D38&lt;0.45,B38&gt;=3.05,A38&gt;=4.5,D38&lt;0.8),1.38,IF(AND(B38&gt;=2.75,G38&gt;=0.652,D38&gt;=1.05,D38&lt;1.35,A38&lt;6.25,D38&gt;=0.8),3.6,IF(AND(H38&lt;9.417,G38&lt;0.404,D38&lt;1.75,D38&gt;=1.35,A38&lt;6.25,D38&gt;=0.8),4.2,IF(AND(H38&gt;=9.417,G38&lt;0.404,D38&lt;1.75,D38&gt;=1.35,A38&lt;6.25,D38&gt;=0.8),4.5,IF(AND(G38&lt;0.464,G38&gt;=0.404,D38&lt;1.75,D38&gt;=1.35,A38&lt;6.25,D38&gt;=0.8),4.5,IF(AND(G38&gt;=0.464,G38&gt;=0.404,D38&lt;1.75,D38&gt;=1.35,A38&lt;6.25,D38&gt;=0.8),4.625,IF(AND(D38&lt;1.85,D38&lt;2.15,D38&gt;=1.75,D38&gt;=1.35,A38&lt;6.25,D38&gt;=0.8),4.9,IF(AND(D38&gt;=1.85,D38&lt;2.15,D38&gt;=1.75,D38&gt;=1.35,A38&lt;6.25,D38&gt;=0.8),5.05,IF(AND(G38&lt;0.332,G38&lt;0.912,F38&lt;2.5,A38&lt;7.05,A38&gt;=6.25,D38&gt;=0.8),4.467,IF(AND(G38&gt;=0.332,G38&lt;0.912,F38&lt;2.5,A38&lt;7.05,A38&gt;=6.25,D38&gt;=0.8),4.767,IF(AND(D38&lt;0.15,H38&lt;13.547,G38&lt;0.948,D38&lt;0.45,B38&gt;=3.05,A38&gt;=4.5,D38&lt;0.8),1.5,IF(AND(D38&lt;1.15,B38&lt;2.75,G38&gt;=0.652,D38&gt;=1.05,D38&lt;1.35,A38&lt;6.25,D38&gt;=0.8),3.9,IF(AND(D38&gt;=1.15,B38&lt;2.75,G38&gt;=0.652,D38&gt;=1.05,D38&lt;1.35,A38&lt;6.25,D38&gt;=0.8),4,IF(AND(D38&gt;=2.25,B38&lt;3.15,B38&lt;3.25,F38&gt;=2.5,A38&lt;7.05,A38&gt;=6.25,D38&gt;=0.8),5.14,IF(AND(G38&lt;0.621,B38&gt;=3.15,B38&lt;3.25,F38&gt;=2.5,A38&lt;7.05,A38&gt;=6.25,D38&gt;=0.8),5.75,IF(AND(G38&gt;=0.621,B38&gt;=3.15,B38&lt;3.25,F38&gt;=2.5,A38&lt;7.05,A38&gt;=6.25,D38&gt;=0.8),5.1,IF(AND(G38&gt;=0.862,D38&gt;=0.15,H38&lt;13.547,G38&lt;0.948,D38&lt;0.45,B38&gt;=3.05,A38&gt;=4.5,D38&lt;0.8),1.5,IF(AND(A38&lt;6.35,D38&lt;2.25,B38&lt;3.15,B38&lt;3.25,F38&gt;=2.5,A38&lt;7.05,A38&gt;=6.25,D38&gt;=0.8),5.267,IF(AND(A38&gt;=6.35,D38&lt;2.25,B38&lt;3.15,B38&lt;3.25,F38&gt;=2.5,A38&lt;7.05,A38&gt;=6.25,D38&gt;=0.8),5.42,IF(AND(A38&lt;5.1,G38&lt;0.862,D38&gt;=0.15,H38&lt;13.547,G38&lt;0.948,D38&lt;0.45,B38&gt;=3.05,A38&gt;=4.5,D38&lt;0.8),1.35,IF(AND(B38&lt;3.95,A38&gt;=5.1,G38&lt;0.862,D38&gt;=0.15,H38&lt;13.547,G38&lt;0.948,D38&lt;0.45,B38&gt;=3.05,A38&gt;=4.5,D38&lt;0.8),1.5,IF(AND(B38&gt;=3.95,A38&gt;=5.1,G38&lt;0.862,D38&gt;=0.15,H38&lt;13.547,G38&lt;0.948,D38&lt;0.45,B38&gt;=3.05,A38&gt;=4.5,D38&lt;0.8),1.467,"shouldnthappen"))))))))))))))))))))))))))))))))))</f>
        <v>1.35</v>
      </c>
      <c r="AG38" s="1" t="n">
        <f aca="false">IF(AND(H38&lt;5.748,A38&lt;4.85,D38&lt;0.75),1,IF(AND(B38&gt;=3.5,D38&gt;=1.75,D38&gt;=0.75),6.2,IF(AND(A38&gt;=4.65,H38&gt;=5.748,A38&lt;4.85,D38&lt;0.75),1.333,IF(AND(H38&lt;6.417,B38&lt;3.45,A38&gt;=4.85,D38&lt;0.75),1.7,IF(AND(A38&lt;5.05,B38&gt;=3.45,A38&gt;=4.85,D38&lt;0.75),1.4,IF(AND(A38&gt;=5.05,B38&gt;=3.45,A38&gt;=4.85,D38&lt;0.75),1.5,IF(AND(F38&gt;=2.5,H38&lt;13.641,D38&lt;1.75,D38&gt;=0.75),4.667,IF(AND(G38&lt;0.187,H38&gt;=13.641,D38&lt;1.75,D38&gt;=0.75),5,IF(AND(A38&gt;=7.1,B38&lt;3.5,D38&gt;=1.75,D38&gt;=0.75),6.575,IF(AND(G38&lt;0.161,A38&lt;4.65,H38&gt;=5.748,A38&lt;4.85,D38&lt;0.75),1.5,IF(AND(H38&lt;8.399,H38&gt;=6.417,B38&lt;3.45,A38&gt;=4.85,D38&lt;0.75),1.5,IF(AND(H38&gt;=8.399,H38&gt;=6.417,B38&lt;3.45,A38&gt;=4.85,D38&lt;0.75),1.625,IF(AND(G38&lt;0.086,F38&lt;2.5,H38&lt;13.641,D38&lt;1.75,D38&gt;=0.75),4.7,IF(AND(D38&lt;1.35,G38&gt;=0.187,H38&gt;=13.641,D38&lt;1.75,D38&gt;=0.75),4.2,IF(AND(G38&lt;0.422,G38&gt;=0.161,A38&lt;4.65,H38&gt;=5.748,A38&lt;4.85,D38&lt;0.75),1.4,IF(AND(G38&gt;=0.422,G38&gt;=0.161,A38&lt;4.65,H38&gt;=5.748,A38&lt;4.85,D38&lt;0.75),1.3,IF(AND(B38&lt;2.5,D38&gt;=1.35,G38&gt;=0.187,H38&gt;=13.641,D38&lt;1.75,D38&gt;=0.75),4.5,IF(AND(B38&lt;2.75,A38&lt;6,A38&lt;7.1,B38&lt;3.5,D38&gt;=1.75,D38&gt;=0.75),5.1,IF(AND(B38&gt;=2.75,A38&lt;6,A38&lt;7.1,B38&lt;3.5,D38&gt;=1.75,D38&gt;=0.75),5.02,IF(AND(A38&lt;5.15,A38&lt;5.9,G38&gt;=0.086,F38&lt;2.5,H38&lt;13.641,D38&lt;1.75,D38&gt;=0.75),3,IF(AND(G38&lt;0.644,A38&gt;=5.9,G38&gt;=0.086,F38&lt;2.5,H38&lt;13.641,D38&lt;1.75,D38&gt;=0.75),4.65,IF(AND(G38&gt;=0.644,A38&gt;=5.9,G38&gt;=0.086,F38&lt;2.5,H38&lt;13.641,D38&lt;1.75,D38&gt;=0.75),4.24,IF(AND(D38&lt;1.45,B38&gt;=2.5,D38&gt;=1.35,G38&gt;=0.187,H38&gt;=13.641,D38&lt;1.75,D38&gt;=0.75),4.68,IF(AND(D38&gt;=1.45,B38&gt;=2.5,D38&gt;=1.35,G38&gt;=0.187,H38&gt;=13.641,D38&lt;1.75,D38&gt;=0.75),4.833,IF(AND(H38&lt;13.18,D38&lt;2.05,A38&gt;=6,A38&lt;7.1,B38&lt;3.5,D38&gt;=1.75,D38&gt;=0.75),5.44,IF(AND(H38&gt;=13.18,D38&lt;2.05,A38&gt;=6,A38&lt;7.1,B38&lt;3.5,D38&gt;=1.75,D38&gt;=0.75),5.1,IF(AND(H38&lt;8.759,D38&gt;=2.05,A38&gt;=6,A38&lt;7.1,B38&lt;3.5,D38&gt;=1.75,D38&gt;=0.75),5.4,IF(AND(A38&gt;=5.75,A38&gt;=5.15,A38&lt;5.9,G38&gt;=0.086,F38&lt;2.5,H38&lt;13.641,D38&lt;1.75,D38&gt;=0.75),3.967,IF(AND(H38&lt;10.159,H38&gt;=8.759,D38&gt;=2.05,A38&gt;=6,A38&lt;7.1,B38&lt;3.5,D38&gt;=1.75,D38&gt;=0.75),5.925,IF(AND(D38&lt;1.2,A38&lt;5.75,A38&gt;=5.15,A38&lt;5.9,G38&gt;=0.086,F38&lt;2.5,H38&lt;13.641,D38&lt;1.75,D38&gt;=0.75),3.667,IF(AND(D38&lt;2.25,H38&gt;=10.159,H38&gt;=8.759,D38&gt;=2.05,A38&gt;=6,A38&lt;7.1,B38&lt;3.5,D38&gt;=1.75,D38&gt;=0.75),5.66,IF(AND(D38&gt;=2.25,H38&gt;=10.159,H38&gt;=8.759,D38&gt;=2.05,A38&gt;=6,A38&lt;7.1,B38&lt;3.5,D38&gt;=1.75,D38&gt;=0.75),5.34,IF(AND(D38&lt;1.35,D38&gt;=1.2,A38&lt;5.75,A38&gt;=5.15,A38&lt;5.9,G38&gt;=0.086,F38&lt;2.5,H38&lt;13.641,D38&lt;1.75,D38&gt;=0.75),4.025,IF(AND(D38&gt;=1.35,D38&gt;=1.2,A38&lt;5.75,A38&gt;=5.15,A38&lt;5.9,G38&gt;=0.086,F38&lt;2.5,H38&lt;13.641,D38&lt;1.75,D38&gt;=0.75),3.9,"shouldnthappen"))))))))))))))))))))))))))))))))))</f>
        <v>1.625</v>
      </c>
      <c r="AH38" s="1" t="n">
        <f aca="false">IF(AND(F38&lt;1.5,H38&lt;6.799,A38&lt;5.45),1.7,IF(AND(F38&gt;=1.5,H38&lt;6.799,A38&lt;5.45),4.1,IF(AND(D38&gt;=0.8,H38&gt;=6.799,A38&lt;5.45),3.9,IF(AND(H38&lt;7.564,F38&lt;2.5,A38&gt;=5.45),3.925,IF(AND(H38&gt;=16.284,F38&gt;=2.5,A38&gt;=5.45),6.5,IF(AND(A38&lt;4.35,D38&lt;0.8,H38&gt;=6.799,A38&lt;5.45),1.1,IF(AND(B38&lt;2.8,D38&lt;1.35,H38&gt;=7.564,F38&lt;2.5,A38&gt;=5.45),4.1,IF(AND(B38&gt;=2.8,D38&lt;1.35,H38&gt;=7.564,F38&lt;2.5,A38&gt;=5.45),4.267,IF(AND(B38&lt;2.75,D38&gt;=1.35,H38&gt;=7.564,F38&lt;2.5,A38&gt;=5.45),5,IF(AND(G38&gt;=0.078,G38&lt;0.26,H38&lt;16.284,F38&gt;=2.5,A38&gt;=5.45),6.06,IF(AND(G38&gt;=0.805,G38&gt;=0.26,H38&lt;16.284,F38&gt;=2.5,A38&gt;=5.45),5.02,IF(AND(H38&gt;=10.109,B38&gt;=3.45,A38&gt;=4.35,D38&lt;0.8,H38&gt;=6.799,A38&lt;5.45),1.55,IF(AND(D38&lt;2.25,G38&lt;0.078,G38&lt;0.26,H38&lt;16.284,F38&gt;=2.5,A38&gt;=5.45),5.6,IF(AND(D38&gt;=2.25,G38&lt;0.078,G38&lt;0.26,H38&lt;16.284,F38&gt;=2.5,A38&gt;=5.45),5.7,IF(AND(A38&lt;6.15,G38&lt;0.805,G38&gt;=0.26,H38&lt;16.284,F38&gt;=2.5,A38&gt;=5.45),4.967,IF(AND(A38&lt;4.65,H38&lt;12.227,B38&lt;3.45,A38&gt;=4.35,D38&lt;0.8,H38&gt;=6.799,A38&lt;5.45),1.333,IF(AND(A38&lt;4.85,H38&gt;=12.227,B38&lt;3.45,A38&gt;=4.35,D38&lt;0.8,H38&gt;=6.799,A38&lt;5.45),1.42,IF(AND(A38&gt;=4.85,H38&gt;=12.227,B38&lt;3.45,A38&gt;=4.35,D38&lt;0.8,H38&gt;=6.799,A38&lt;5.45),1.533,IF(AND(A38&lt;5.05,H38&lt;10.109,B38&gt;=3.45,A38&gt;=4.35,D38&lt;0.8,H38&gt;=6.799,A38&lt;5.45),1.4,IF(AND(A38&gt;=5.05,H38&lt;10.109,B38&gt;=3.45,A38&gt;=4.35,D38&lt;0.8,H38&gt;=6.799,A38&lt;5.45),1.5,IF(AND(G38&lt;0.14,H38&lt;13.531,B38&gt;=2.75,D38&gt;=1.35,H38&gt;=7.564,F38&lt;2.5,A38&gt;=5.45),4.7,IF(AND(G38&lt;0.187,H38&gt;=13.531,B38&gt;=2.75,D38&gt;=1.35,H38&gt;=7.564,F38&lt;2.5,A38&gt;=5.45),5,IF(AND(G38&gt;=0.187,H38&gt;=13.531,B38&gt;=2.75,D38&gt;=1.35,H38&gt;=7.564,F38&lt;2.5,A38&gt;=5.45),4.66,IF(AND(A38&lt;6.35,A38&gt;=6.15,G38&lt;0.805,G38&gt;=0.26,H38&lt;16.284,F38&gt;=2.5,A38&gt;=5.45),6,IF(AND(D38&lt;0.15,A38&gt;=4.65,H38&lt;12.227,B38&lt;3.45,A38&gt;=4.35,D38&lt;0.8,H38&gt;=6.799,A38&lt;5.45),1.5,IF(AND(H38&lt;10.723,G38&gt;=0.14,H38&lt;13.531,B38&gt;=2.75,D38&gt;=1.35,H38&gt;=7.564,F38&lt;2.5,A38&gt;=5.45),4.6,IF(AND(H38&gt;=10.723,G38&gt;=0.14,H38&lt;13.531,B38&gt;=2.75,D38&gt;=1.35,H38&gt;=7.564,F38&lt;2.5,A38&gt;=5.45),4.46,IF(AND(G38&lt;0.364,A38&gt;=6.35,A38&gt;=6.15,G38&lt;0.805,G38&gt;=0.26,H38&lt;16.284,F38&gt;=2.5,A38&gt;=5.45),5.28,IF(AND(A38&lt;5.1,D38&gt;=0.15,A38&gt;=4.65,H38&lt;12.227,B38&lt;3.45,A38&gt;=4.35,D38&lt;0.8,H38&gt;=6.799,A38&lt;5.45),1.36,IF(AND(A38&gt;=5.1,D38&gt;=0.15,A38&gt;=4.65,H38&lt;12.227,B38&lt;3.45,A38&gt;=4.35,D38&lt;0.8,H38&gt;=6.799,A38&lt;5.45),1.4,IF(AND(G38&gt;=0.6,G38&gt;=0.364,A38&gt;=6.35,A38&gt;=6.15,G38&lt;0.805,G38&gt;=0.26,H38&lt;16.284,F38&gt;=2.5,A38&gt;=5.45),5.1,IF(AND(A38&gt;=6.95,G38&lt;0.6,G38&gt;=0.364,A38&gt;=6.35,A38&gt;=6.15,G38&lt;0.805,G38&gt;=0.26,H38&lt;16.284,F38&gt;=2.5,A38&gt;=5.45),5.8,IF(AND(B38&lt;3.2,A38&lt;6.95,G38&lt;0.6,G38&gt;=0.364,A38&gt;=6.35,A38&gt;=6.15,G38&lt;0.805,G38&gt;=0.26,H38&lt;16.284,F38&gt;=2.5,A38&gt;=5.45),5.6,IF(AND(B38&gt;=3.2,A38&lt;6.95,G38&lt;0.6,G38&gt;=0.364,A38&gt;=6.35,A38&gt;=6.15,G38&lt;0.805,G38&gt;=0.26,H38&lt;16.284,F38&gt;=2.5,A38&gt;=5.45),5.7,"shouldnthappen"))))))))))))))))))))))))))))))))))</f>
        <v>1.36</v>
      </c>
      <c r="AI38" s="1" t="n">
        <f aca="false">IF(AND(B38&gt;=3.55,A38&lt;5.05,F38&lt;1.5),1,IF(AND(H38&gt;=13.436,A38&gt;=5.05,F38&lt;1.5),1.633,IF(AND(A38&lt;4.35,B38&lt;3.55,A38&lt;5.05,F38&lt;1.5),1.1,IF(AND(A38&lt;5.15,H38&lt;13.436,A38&gt;=5.05,F38&lt;1.5),1.6,IF(AND(G38&lt;0.837,D38&lt;1.2,B38&lt;2.65,F38&gt;=1.5),3.7,IF(AND(G38&gt;=0.837,D38&lt;1.2,B38&lt;2.65,F38&gt;=1.5),3,IF(AND(D38&lt;1.4,D38&gt;=1.2,B38&lt;2.65,F38&gt;=1.5),4.133,IF(AND(D38&gt;=1.4,D38&gt;=1.2,B38&lt;2.65,F38&gt;=1.5),4.633,IF(AND(G38&lt;0.302,A38&gt;=4.35,B38&lt;3.55,A38&lt;5.05,F38&lt;1.5),1.34,IF(AND(D38&gt;=0.3,A38&gt;=5.15,H38&lt;13.436,A38&gt;=5.05,F38&lt;1.5),1.5,IF(AND(G38&lt;0.233,G38&lt;0.265,D38&lt;1.55,B38&gt;=2.65,F38&gt;=1.5),4.56,IF(AND(G38&gt;=0.233,G38&lt;0.265,D38&lt;1.55,B38&gt;=2.65,F38&gt;=1.5),5.1,IF(AND(G38&lt;0.395,G38&gt;=0.265,D38&lt;1.55,B38&gt;=2.65,F38&gt;=1.5),4.025,IF(AND(H38&lt;13.935,A38&gt;=7.05,D38&gt;=1.55,B38&gt;=2.65,F38&gt;=1.5),6.12,IF(AND(H38&gt;=13.935,A38&gt;=7.05,D38&gt;=1.55,B38&gt;=2.65,F38&gt;=1.5),6.64,IF(AND(G38&gt;=0.858,G38&gt;=0.302,A38&gt;=4.35,B38&lt;3.55,A38&lt;5.05,F38&lt;1.5),1.3,IF(AND(H38&lt;6.543,D38&lt;0.3,A38&gt;=5.15,H38&lt;13.436,A38&gt;=5.05,F38&lt;1.5),1.4,IF(AND(H38&gt;=6.543,D38&lt;0.3,A38&gt;=5.15,H38&lt;13.436,A38&gt;=5.05,F38&lt;1.5),1.48,IF(AND(A38&lt;6.3,G38&gt;=0.395,G38&gt;=0.265,D38&lt;1.55,B38&gt;=2.65,F38&gt;=1.5),4.14,IF(AND(A38&gt;=6.3,G38&gt;=0.395,G38&gt;=0.265,D38&lt;1.55,B38&gt;=2.65,F38&gt;=1.5),4.767,IF(AND(G38&gt;=0.669,B38&lt;3.15,A38&lt;7.05,D38&gt;=1.55,B38&gt;=2.65,F38&gt;=1.5),5,IF(AND(H38&lt;9.459,G38&lt;0.858,G38&gt;=0.302,A38&gt;=4.35,B38&lt;3.55,A38&lt;5.05,F38&lt;1.5),1.4,IF(AND(H38&gt;=9.459,G38&lt;0.858,G38&gt;=0.302,A38&gt;=4.35,B38&lt;3.55,A38&lt;5.05,F38&lt;1.5),1.6,IF(AND(G38&gt;=0.433,G38&lt;0.669,B38&lt;3.15,A38&lt;7.05,D38&gt;=1.55,B38&gt;=2.65,F38&gt;=1.5),5.68,IF(AND(G38&lt;0.481,H38&lt;10.257,B38&gt;=3.15,A38&lt;7.05,D38&gt;=1.55,B38&gt;=2.65,F38&gt;=1.5),5.7,IF(AND(G38&gt;=0.481,H38&lt;10.257,B38&gt;=3.15,A38&lt;7.05,D38&gt;=1.55,B38&gt;=2.65,F38&gt;=1.5),5.9,IF(AND(D38&lt;2.15,H38&gt;=10.257,B38&gt;=3.15,A38&lt;7.05,D38&gt;=1.55,B38&gt;=2.65,F38&gt;=1.5),5.1,IF(AND(D38&gt;=2.15,H38&gt;=10.257,B38&gt;=3.15,A38&lt;7.05,D38&gt;=1.55,B38&gt;=2.65,F38&gt;=1.5),5.42,IF(AND(G38&lt;0.098,G38&lt;0.433,G38&lt;0.669,B38&lt;3.15,A38&lt;7.05,D38&gt;=1.55,B38&gt;=2.65,F38&gt;=1.5),5.567,IF(AND(D38&lt;1.8,G38&gt;=0.098,G38&lt;0.433,G38&lt;0.669,B38&lt;3.15,A38&lt;7.05,D38&gt;=1.55,B38&gt;=2.65,F38&gt;=1.5),5.033,IF(AND(G38&gt;=0.312,D38&gt;=1.8,G38&gt;=0.098,G38&lt;0.433,G38&lt;0.669,B38&lt;3.15,A38&lt;7.05,D38&gt;=1.55,B38&gt;=2.65,F38&gt;=1.5),5.4,IF(AND(H38&lt;9.002,G38&lt;0.312,D38&gt;=1.8,G38&gt;=0.098,G38&lt;0.433,G38&lt;0.669,B38&lt;3.15,A38&lt;7.05,D38&gt;=1.55,B38&gt;=2.65,F38&gt;=1.5),5.1,IF(AND(H38&gt;=9.002,G38&lt;0.312,D38&gt;=1.8,G38&gt;=0.098,G38&lt;0.433,G38&lt;0.669,B38&lt;3.15,A38&lt;7.05,D38&gt;=1.55,B38&gt;=2.65,F38&gt;=1.5),5.26,"shouldnthappen")))))))))))))))))))))))))))))))))</f>
        <v>1.34</v>
      </c>
      <c r="AJ38" s="1" t="n">
        <f aca="false">IF(AND(A38&gt;=5.25,D38&gt;=0.35,D38&lt;0.8),1.433,IF(AND(F38&gt;=2.5,H38&lt;6.927,D38&gt;=0.8),5.1,IF(AND(H38&lt;5.85,B38&lt;3.65,D38&lt;0.35,D38&lt;0.8),1,IF(AND(A38&lt;5.55,B38&gt;=3.65,D38&lt;0.35,D38&lt;0.8),1.5,IF(AND(A38&gt;=5.55,B38&gt;=3.65,D38&lt;0.35,D38&lt;0.8),1.7,IF(AND(H38&lt;7.949,A38&lt;5.25,D38&gt;=0.35,D38&lt;0.8),1.9,IF(AND(H38&gt;=7.949,A38&lt;5.25,D38&gt;=0.35,D38&lt;0.8),1.54,IF(AND(A38&lt;5.55,F38&lt;2.5,H38&lt;6.927,D38&gt;=0.8),3.98,IF(AND(A38&gt;=5.55,F38&lt;2.5,H38&lt;6.927,D38&gt;=0.8),4.1,IF(AND(A38&gt;=7.25,D38&gt;=1.55,H38&gt;=6.927,D38&gt;=0.8),6.65,IF(AND(A38&lt;5.75,D38&lt;1.2,D38&lt;1.55,H38&gt;=6.927,D38&gt;=0.8),3.62,IF(AND(A38&gt;=5.75,D38&lt;1.2,D38&lt;1.55,H38&gt;=6.927,D38&gt;=0.8),4.1,IF(AND(G38&lt;0.175,A38&lt;4.8,H38&gt;=5.85,B38&lt;3.65,D38&lt;0.35,D38&lt;0.8),1.5,IF(AND(G38&gt;=0.175,A38&lt;4.8,H38&gt;=5.85,B38&lt;3.65,D38&lt;0.35,D38&lt;0.8),1.3,IF(AND(A38&gt;=5.05,A38&gt;=4.8,H38&gt;=5.85,B38&lt;3.65,D38&lt;0.35,D38&lt;0.8),1.5,IF(AND(G38&gt;=0.735,A38&lt;6.25,D38&gt;=1.2,D38&lt;1.55,H38&gt;=6.927,D38&gt;=0.8),4,IF(AND(H38&lt;10.464,A38&lt;6.2,A38&lt;7.25,D38&gt;=1.55,H38&gt;=6.927,D38&gt;=0.8),5.1,IF(AND(H38&gt;=10.464,A38&lt;6.2,A38&lt;7.25,D38&gt;=1.55,H38&gt;=6.927,D38&gt;=0.8),4.9,IF(AND(G38&lt;0.418,A38&lt;5.05,A38&gt;=4.8,H38&gt;=5.85,B38&lt;3.65,D38&lt;0.35,D38&lt;0.8),1.48,IF(AND(G38&gt;=0.418,A38&lt;5.05,A38&gt;=4.8,H38&gt;=5.85,B38&lt;3.65,D38&lt;0.35,D38&lt;0.8),1.3,IF(AND(B38&lt;2.75,G38&lt;0.735,A38&lt;6.25,D38&gt;=1.2,D38&lt;1.55,H38&gt;=6.927,D38&gt;=0.8),4.35,IF(AND(H38&lt;15.422,D38&lt;1.45,A38&gt;=6.25,D38&gt;=1.2,D38&lt;1.55,H38&gt;=6.927,D38&gt;=0.8),4.375,IF(AND(H38&gt;=15.422,D38&lt;1.45,A38&gt;=6.25,D38&gt;=1.2,D38&lt;1.55,H38&gt;=6.927,D38&gt;=0.8),4.7,IF(AND(A38&lt;6.4,D38&gt;=1.45,A38&gt;=6.25,D38&gt;=1.2,D38&lt;1.55,H38&gt;=6.927,D38&gt;=0.8),5.1,IF(AND(G38&gt;=0.576,D38&lt;2.15,A38&gt;=6.2,A38&lt;7.25,D38&gt;=1.55,H38&gt;=6.927,D38&gt;=0.8),5.1,IF(AND(G38&lt;0.537,D38&gt;=2.15,A38&gt;=6.2,A38&lt;7.25,D38&gt;=1.55,H38&gt;=6.927,D38&gt;=0.8),5.533,IF(AND(G38&gt;=0.537,D38&gt;=2.15,A38&gt;=6.2,A38&lt;7.25,D38&gt;=1.55,H38&gt;=6.927,D38&gt;=0.8),5.9,IF(AND(D38&lt;1.45,B38&gt;=2.75,G38&lt;0.735,A38&lt;6.25,D38&gt;=1.2,D38&lt;1.55,H38&gt;=6.927,D38&gt;=0.8),4.6,IF(AND(D38&gt;=1.45,B38&gt;=2.75,G38&lt;0.735,A38&lt;6.25,D38&gt;=1.2,D38&lt;1.55,H38&gt;=6.927,D38&gt;=0.8),4.5,IF(AND(H38&lt;12.582,A38&gt;=6.4,D38&gt;=1.45,A38&gt;=6.25,D38&gt;=1.2,D38&lt;1.55,H38&gt;=6.927,D38&gt;=0.8),4.66,IF(AND(H38&gt;=12.582,A38&gt;=6.4,D38&gt;=1.45,A38&gt;=6.25,D38&gt;=1.2,D38&lt;1.55,H38&gt;=6.927,D38&gt;=0.8),4.9,IF(AND(B38&lt;2.75,G38&lt;0.576,D38&lt;2.15,A38&gt;=6.2,A38&lt;7.25,D38&gt;=1.55,H38&gt;=6.927,D38&gt;=0.8),5.3,IF(AND(G38&gt;=0.395,B38&gt;=2.75,G38&lt;0.576,D38&lt;2.15,A38&gt;=6.2,A38&lt;7.25,D38&gt;=1.55,H38&gt;=6.927,D38&gt;=0.8),5.6,IF(AND(D38&gt;=1.9,G38&lt;0.395,B38&gt;=2.75,G38&lt;0.576,D38&lt;2.15,A38&gt;=6.2,A38&lt;7.25,D38&gt;=1.55,H38&gt;=6.927,D38&gt;=0.8),5.333,IF(AND(B38&lt;2.95,D38&lt;1.9,G38&lt;0.395,B38&gt;=2.75,G38&lt;0.576,D38&lt;2.15,A38&gt;=6.2,A38&lt;7.25,D38&gt;=1.55,H38&gt;=6.927,D38&gt;=0.8),5.6,IF(AND(B38&gt;=2.95,D38&lt;1.9,G38&lt;0.395,B38&gt;=2.75,G38&lt;0.576,D38&lt;2.15,A38&gt;=6.2,A38&lt;7.25,D38&gt;=1.55,H38&gt;=6.927,D38&gt;=0.8),5.5,"shouldnthappen"))))))))))))))))))))))))))))))))))))</f>
        <v>1.48</v>
      </c>
      <c r="AK38" s="1" t="n">
        <f aca="false">IF(AND(H38&lt;5.85,B38&lt;3.65,F38&lt;1.5),1,IF(AND(B38&gt;=3.95,B38&gt;=3.65,F38&lt;1.5),1.433,IF(AND(A38&lt;5.15,F38&lt;2.5,F38&gt;=1.5),3.075,IF(AND(D38&gt;=0.35,H38&gt;=5.85,B38&lt;3.65,F38&lt;1.5),1.5,IF(AND(G38&lt;0.168,B38&lt;3.95,B38&gt;=3.65,F38&lt;1.5),1.7,IF(AND(H38&lt;5.767,A38&lt;7.25,F38&gt;=2.5,F38&gt;=1.5),4.5,IF(AND(D38&lt;1.9,A38&gt;=7.25,F38&gt;=2.5,F38&gt;=1.5),6.3,IF(AND(D38&gt;=1.9,A38&gt;=7.25,F38&gt;=2.5,F38&gt;=1.5),6.575,IF(AND(B38&lt;3.75,G38&gt;=0.168,B38&lt;3.95,B38&gt;=3.65,F38&lt;1.5),1.5,IF(AND(B38&gt;=3.75,G38&gt;=0.168,B38&lt;3.95,B38&gt;=3.65,F38&lt;1.5),1.6,IF(AND(D38&gt;=1.35,A38&lt;6.15,A38&gt;=5.15,F38&lt;2.5,F38&gt;=1.5),4.42,IF(AND(D38&lt;1.4,A38&gt;=6.15,A38&gt;=5.15,F38&lt;2.5,F38&gt;=1.5),4.5,IF(AND(D38&gt;=1.4,A38&gt;=6.15,A38&gt;=5.15,F38&lt;2.5,F38&gt;=1.5),4.675,IF(AND(D38&lt;0.15,H38&lt;11.218,D38&lt;0.35,H38&gt;=5.85,B38&lt;3.65,F38&lt;1.5),1.5,IF(AND(D38&lt;0.15,H38&gt;=11.218,D38&lt;0.35,H38&gt;=5.85,B38&lt;3.65,F38&lt;1.5),1.1,IF(AND(B38&lt;2.7,D38&lt;1.35,A38&lt;6.15,A38&gt;=5.15,F38&lt;2.5,F38&gt;=1.5),3.82,IF(AND(A38&lt;6.15,G38&gt;=0.755,H38&gt;=5.767,A38&lt;7.25,F38&gt;=2.5,F38&gt;=1.5),4.98,IF(AND(A38&gt;=6.15,G38&gt;=0.755,H38&gt;=5.767,A38&lt;7.25,F38&gt;=2.5,F38&gt;=1.5),5.3,IF(AND(B38&lt;3.4,D38&gt;=0.15,H38&lt;11.218,D38&lt;0.35,H38&gt;=5.85,B38&lt;3.65,F38&lt;1.5),1.4,IF(AND(B38&gt;=3.4,D38&gt;=0.15,H38&lt;11.218,D38&lt;0.35,H38&gt;=5.85,B38&lt;3.65,F38&lt;1.5),1.3,IF(AND(H38&lt;11.731,D38&gt;=0.15,H38&gt;=11.218,D38&lt;0.35,H38&gt;=5.85,B38&lt;3.65,F38&lt;1.5),1.2,IF(AND(H38&lt;9.053,B38&gt;=2.7,D38&lt;1.35,A38&lt;6.15,A38&gt;=5.15,F38&lt;2.5,F38&gt;=1.5),3.85,IF(AND(D38&gt;=2.1,B38&lt;2.85,G38&lt;0.755,H38&gt;=5.767,A38&lt;7.25,F38&gt;=2.5,F38&gt;=1.5),5.6,IF(AND(D38&gt;=2.45,B38&gt;=2.85,G38&lt;0.755,H38&gt;=5.767,A38&lt;7.25,F38&gt;=2.5,F38&gt;=1.5),5.8,IF(AND(B38&gt;=3.45,H38&gt;=11.731,D38&gt;=0.15,H38&gt;=11.218,D38&lt;0.35,H38&gt;=5.85,B38&lt;3.65,F38&lt;1.5),1.3,IF(AND(A38&lt;5.9,H38&gt;=9.053,B38&gt;=2.7,D38&lt;1.35,A38&lt;6.15,A38&gt;=5.15,F38&lt;2.5,F38&gt;=1.5),4.3,IF(AND(A38&gt;=5.9,H38&gt;=9.053,B38&gt;=2.7,D38&lt;1.35,A38&lt;6.15,A38&gt;=5.15,F38&lt;2.5,F38&gt;=1.5),4,IF(AND(G38&gt;=0.519,D38&lt;2.1,B38&lt;2.85,G38&lt;0.755,H38&gt;=5.767,A38&lt;7.25,F38&gt;=2.5,F38&gt;=1.5),4.9,IF(AND(A38&gt;=7.05,D38&lt;2.45,B38&gt;=2.85,G38&lt;0.755,H38&gt;=5.767,A38&lt;7.25,F38&gt;=2.5,F38&gt;=1.5),5.8,IF(AND(H38&lt;14.396,B38&lt;3.45,H38&gt;=11.731,D38&gt;=0.15,H38&gt;=11.218,D38&lt;0.35,H38&gt;=5.85,B38&lt;3.65,F38&lt;1.5),1.44,IF(AND(H38&gt;=14.396,B38&lt;3.45,H38&gt;=11.731,D38&gt;=0.15,H38&gt;=11.218,D38&lt;0.35,H38&gt;=5.85,B38&lt;3.65,F38&lt;1.5),1.3,IF(AND(G38&lt;0.282,G38&lt;0.519,D38&lt;2.1,B38&lt;2.85,G38&lt;0.755,H38&gt;=5.767,A38&lt;7.25,F38&gt;=2.5,F38&gt;=1.5),5.1,IF(AND(G38&gt;=0.282,G38&lt;0.519,D38&lt;2.1,B38&lt;2.85,G38&lt;0.755,H38&gt;=5.767,A38&lt;7.25,F38&gt;=2.5,F38&gt;=1.5),5.3,IF(AND(A38&lt;6.4,D38&lt;1.9,A38&lt;7.05,D38&lt;2.45,B38&gt;=2.85,G38&lt;0.755,H38&gt;=5.767,A38&lt;7.25,F38&gt;=2.5,F38&gt;=1.5),5.6,IF(AND(A38&gt;=6.4,D38&lt;1.9,A38&lt;7.05,D38&lt;2.45,B38&gt;=2.85,G38&lt;0.755,H38&gt;=5.767,A38&lt;7.25,F38&gt;=2.5,F38&gt;=1.5),5.5,IF(AND(H38&lt;8.884,D38&gt;=1.9,A38&lt;7.05,D38&lt;2.45,B38&gt;=2.85,G38&lt;0.755,H38&gt;=5.767,A38&lt;7.25,F38&gt;=2.5,F38&gt;=1.5),5.3,IF(AND(H38&gt;=8.884,D38&gt;=1.9,A38&lt;7.05,D38&lt;2.45,B38&gt;=2.85,G38&lt;0.755,H38&gt;=5.767,A38&lt;7.25,F38&gt;=2.5,F38&gt;=1.5),5.52,"shouldnthappen")))))))))))))))))))))))))))))))))))))</f>
        <v>1.2</v>
      </c>
      <c r="AL38" s="1" t="n">
        <f aca="false">IF(AND(H38&lt;5.85,A38&lt;5.05,D38&lt;0.8),1,IF(AND(B38&lt;3.35,A38&gt;=5.05,D38&lt;0.8),1.7,IF(AND(D38&gt;=2.45,F38&gt;=2.5,D38&gt;=0.8),6.05,IF(AND(H38&gt;=11.218,H38&gt;=5.85,A38&lt;5.05,D38&lt;0.8),1.28,IF(AND(G38&gt;=0.948,B38&gt;=3.35,A38&gt;=5.05,D38&lt;0.8),1.7,IF(AND(G38&gt;=0.423,H38&lt;11.218,H38&gt;=5.85,A38&lt;5.05,D38&lt;0.8),1.3,IF(AND(B38&lt;3.6,G38&lt;0.948,B38&gt;=3.35,A38&gt;=5.05,D38&lt;0.8),1.4,IF(AND(H38&lt;10.258,D38&lt;1.15,A38&lt;5.9,F38&lt;2.5,D38&gt;=0.8),3.36,IF(AND(H38&gt;=10.258,D38&lt;1.15,A38&lt;5.9,F38&lt;2.5,D38&gt;=0.8),3.9,IF(AND(A38&lt;5.3,D38&gt;=1.15,A38&lt;5.9,F38&lt;2.5,D38&gt;=0.8),3.9,IF(AND(D38&lt;1.55,B38&lt;2.75,A38&gt;=5.9,F38&lt;2.5,D38&gt;=0.8),4.64,IF(AND(D38&gt;=1.55,B38&lt;2.75,A38&gt;=5.9,F38&lt;2.5,D38&gt;=0.8),5.1,IF(AND(D38&gt;=1.6,B38&gt;=2.75,A38&gt;=5.9,F38&lt;2.5,D38&gt;=0.8),5,IF(AND(H38&lt;5.767,H38&lt;8.598,D38&lt;2.45,F38&gt;=2.5,D38&gt;=0.8),4.5,IF(AND(A38&lt;6.25,H38&gt;=8.598,D38&lt;2.45,F38&gt;=2.5,D38&gt;=0.8),5.02,IF(AND(B38&lt;3.55,G38&lt;0.423,H38&lt;11.218,H38&gt;=5.85,A38&lt;5.05,D38&lt;0.8),1.525,IF(AND(B38&gt;=3.55,G38&lt;0.423,H38&lt;11.218,H38&gt;=5.85,A38&lt;5.05,D38&lt;0.8),1.4,IF(AND(H38&gt;=13.932,B38&gt;=3.6,G38&lt;0.948,B38&gt;=3.35,A38&gt;=5.05,D38&lt;0.8),1.65,IF(AND(G38&gt;=0.652,A38&gt;=5.3,D38&gt;=1.15,A38&lt;5.9,F38&lt;2.5,D38&gt;=0.8),3.8,IF(AND(D38&lt;1.35,D38&lt;1.6,B38&gt;=2.75,A38&gt;=5.9,F38&lt;2.5,D38&gt;=0.8),4.42,IF(AND(H38&lt;6.656,H38&gt;=5.767,H38&lt;8.598,D38&lt;2.45,F38&gt;=2.5,D38&gt;=0.8),5.033,IF(AND(H38&gt;=6.656,H38&gt;=5.767,H38&lt;8.598,D38&lt;2.45,F38&gt;=2.5,D38&gt;=0.8),5.1,IF(AND(G38&gt;=0.885,A38&gt;=6.25,H38&gt;=8.598,D38&lt;2.45,F38&gt;=2.5,D38&gt;=0.8),5.2,IF(AND(H38&lt;6.926,H38&lt;13.932,B38&gt;=3.6,G38&lt;0.948,B38&gt;=3.35,A38&gt;=5.05,D38&lt;0.8),1.433,IF(AND(H38&gt;=6.926,H38&lt;13.932,B38&gt;=3.6,G38&lt;0.948,B38&gt;=3.35,A38&gt;=5.05,D38&lt;0.8),1.5,IF(AND(A38&lt;5.65,G38&lt;0.652,A38&gt;=5.3,D38&gt;=1.15,A38&lt;5.9,F38&lt;2.5,D38&gt;=0.8),4.36,IF(AND(A38&gt;=5.65,G38&lt;0.652,A38&gt;=5.3,D38&gt;=1.15,A38&lt;5.9,F38&lt;2.5,D38&gt;=0.8),4.2,IF(AND(H38&gt;=13.561,D38&gt;=1.35,D38&lt;1.6,B38&gt;=2.75,A38&gt;=5.9,F38&lt;2.5,D38&gt;=0.8),4.767,IF(AND(H38&lt;9.091,G38&lt;0.885,A38&gt;=6.25,H38&gt;=8.598,D38&lt;2.45,F38&gt;=2.5,D38&gt;=0.8),6.3,IF(AND(H38&gt;=12.206,H38&lt;13.561,D38&gt;=1.35,D38&lt;1.6,B38&gt;=2.75,A38&gt;=5.9,F38&lt;2.5,D38&gt;=0.8),4.4,IF(AND(D38&gt;=2.25,H38&gt;=9.091,G38&lt;0.885,A38&gt;=6.25,H38&gt;=8.598,D38&lt;2.45,F38&gt;=2.5,D38&gt;=0.8),5.9,IF(AND(B38&lt;3.05,H38&lt;12.206,H38&lt;13.561,D38&gt;=1.35,D38&lt;1.6,B38&gt;=2.75,A38&gt;=5.9,F38&lt;2.5,D38&gt;=0.8),4.6,IF(AND(B38&gt;=3.05,H38&lt;12.206,H38&lt;13.561,D38&gt;=1.35,D38&lt;1.6,B38&gt;=2.75,A38&gt;=5.9,F38&lt;2.5,D38&gt;=0.8),4.7,IF(AND(G38&gt;=0.596,D38&lt;2.25,H38&gt;=9.091,G38&lt;0.885,A38&gt;=6.25,H38&gt;=8.598,D38&lt;2.45,F38&gt;=2.5,D38&gt;=0.8),5.1,IF(AND(G38&gt;=0.379,G38&lt;0.596,D38&lt;2.25,H38&gt;=9.091,G38&lt;0.885,A38&gt;=6.25,H38&gt;=8.598,D38&lt;2.45,F38&gt;=2.5,D38&gt;=0.8),5.767,IF(AND(D38&lt;2.15,G38&lt;0.379,G38&lt;0.596,D38&lt;2.25,H38&gt;=9.091,G38&lt;0.885,A38&gt;=6.25,H38&gt;=8.598,D38&lt;2.45,F38&gt;=2.5,D38&gt;=0.8),5.4,IF(AND(D38&gt;=2.15,G38&lt;0.379,G38&lt;0.596,D38&lt;2.25,H38&gt;=9.091,G38&lt;0.885,A38&gt;=6.25,H38&gt;=8.598,D38&lt;2.45,F38&gt;=2.5,D38&gt;=0.8),5.6,"shouldnthappen")))))))))))))))))))))))))))))))))))))</f>
        <v>1.28</v>
      </c>
      <c r="AM38" s="1" t="n">
        <f aca="false">IF(AND(H38&lt;5.245,D38&lt;0.8),1,IF(AND(A38&lt;4.5,H38&gt;=5.245,D38&lt;0.8),1.35,IF(AND(D38&gt;=0.5,A38&gt;=4.5,H38&gt;=5.245,D38&lt;0.8),1.6,IF(AND(H38&lt;7.25,B38&lt;2.6,A38&lt;6.15,D38&gt;=0.8),4.375,IF(AND(H38&gt;=7.25,B38&lt;2.6,A38&lt;6.15,D38&gt;=0.8),3.075,IF(AND(H38&lt;13.935,A38&gt;=7.05,A38&gt;=6.15,D38&gt;=0.8),6.067,IF(AND(H38&gt;=13.935,A38&gt;=7.05,A38&gt;=6.15,D38&gt;=0.8),6.525,IF(AND(G38&gt;=0.948,D38&lt;0.5,A38&gt;=4.5,H38&gt;=5.245,D38&lt;0.8),1.7,IF(AND(G38&lt;0.568,D38&gt;=1.55,B38&gt;=2.6,A38&lt;6.15,D38&gt;=0.8),5.1,IF(AND(G38&gt;=0.568,D38&gt;=1.55,B38&gt;=2.6,A38&lt;6.15,D38&gt;=0.8),5,IF(AND(A38&gt;=6.6,B38&gt;=3.15,A38&lt;7.05,A38&gt;=6.15,D38&gt;=0.8),5.78,IF(AND(G38&lt;0.165,G38&lt;0.273,D38&lt;1.55,B38&gt;=2.6,A38&lt;6.15,D38&gt;=0.8),4.1,IF(AND(G38&gt;=0.165,G38&lt;0.273,D38&lt;1.55,B38&gt;=2.6,A38&lt;6.15,D38&gt;=0.8),4.5,IF(AND(D38&lt;1.35,G38&gt;=0.273,D38&lt;1.55,B38&gt;=2.6,A38&lt;6.15,D38&gt;=0.8),4.08,IF(AND(D38&gt;=1.35,G38&gt;=0.273,D38&lt;1.55,B38&gt;=2.6,A38&lt;6.15,D38&gt;=0.8),4.4,IF(AND(D38&lt;1.45,F38&lt;2.5,B38&lt;3.15,A38&lt;7.05,A38&gt;=6.15,D38&gt;=0.8),4.38,IF(AND(D38&gt;=1.45,F38&lt;2.5,B38&lt;3.15,A38&lt;7.05,A38&gt;=6.15,D38&gt;=0.8),4.75,IF(AND(D38&gt;=2.25,F38&gt;=2.5,B38&lt;3.15,A38&lt;7.05,A38&gt;=6.15,D38&gt;=0.8),5.16,IF(AND(H38&lt;11.488,A38&lt;6.6,B38&gt;=3.15,A38&lt;7.05,A38&gt;=6.15,D38&gt;=0.8),6,IF(AND(H38&gt;=14.396,D38&lt;0.25,G38&lt;0.948,D38&lt;0.5,A38&gt;=4.5,H38&gt;=5.245,D38&lt;0.8),1.3,IF(AND(A38&gt;=5.55,D38&gt;=0.25,G38&lt;0.948,D38&lt;0.5,A38&gt;=4.5,H38&gt;=5.245,D38&lt;0.8),1.7,IF(AND(D38&lt;1.85,D38&lt;2.25,F38&gt;=2.5,B38&lt;3.15,A38&lt;7.05,A38&gt;=6.15,D38&gt;=0.8),5.6,IF(AND(G38&lt;0.669,H38&gt;=11.488,A38&lt;6.6,B38&gt;=3.15,A38&lt;7.05,A38&gt;=6.15,D38&gt;=0.8),4.7,IF(AND(G38&gt;=0.669,H38&gt;=11.488,A38&lt;6.6,B38&gt;=3.15,A38&lt;7.05,A38&gt;=6.15,D38&gt;=0.8),5.22,IF(AND(H38&lt;6.543,H38&lt;14.396,D38&lt;0.25,G38&lt;0.948,D38&lt;0.5,A38&gt;=4.5,H38&gt;=5.245,D38&lt;0.8),1.4,IF(AND(A38&lt;4.95,A38&lt;5.55,D38&gt;=0.25,G38&lt;0.948,D38&lt;0.5,A38&gt;=4.5,H38&gt;=5.245,D38&lt;0.8),1.4,IF(AND(A38&gt;=4.95,A38&lt;5.55,D38&gt;=0.25,G38&lt;0.948,D38&lt;0.5,A38&gt;=4.5,H38&gt;=5.245,D38&lt;0.8),1.48,IF(AND(H38&lt;10.667,D38&gt;=1.85,D38&lt;2.25,F38&gt;=2.5,B38&lt;3.15,A38&lt;7.05,A38&gt;=6.15,D38&gt;=0.8),5.25,IF(AND(H38&gt;=10.667,D38&gt;=1.85,D38&lt;2.25,F38&gt;=2.5,B38&lt;3.15,A38&lt;7.05,A38&gt;=6.15,D38&gt;=0.8),5.55,IF(AND(G38&lt;0.063,H38&gt;=6.543,H38&lt;14.396,D38&lt;0.25,G38&lt;0.948,D38&lt;0.5,A38&gt;=4.5,H38&gt;=5.245,D38&lt;0.8),1.4,IF(AND(H38&lt;9.212,G38&gt;=0.063,H38&gt;=6.543,H38&lt;14.396,D38&lt;0.25,G38&lt;0.948,D38&lt;0.5,A38&gt;=4.5,H38&gt;=5.245,D38&lt;0.8),1.475,IF(AND(H38&gt;=9.212,G38&gt;=0.063,H38&gt;=6.543,H38&lt;14.396,D38&lt;0.25,G38&lt;0.948,D38&lt;0.5,A38&gt;=4.5,H38&gt;=5.245,D38&lt;0.8),1.5,"shouldnthappen"))))))))))))))))))))))))))))))))</f>
        <v>1.5</v>
      </c>
      <c r="AN38" s="1" t="n">
        <f aca="false">IF(AND(D38&lt;0.7,A38&gt;=5.55),1.633,IF(AND(G38&lt;0.38,B38&lt;2.8,A38&lt;5.55),4.3,IF(AND(G38&gt;=0.38,B38&lt;2.8,A38&lt;5.55),3.325,IF(AND(D38&gt;=0.35,B38&gt;=2.8,A38&lt;5.55),1.6,IF(AND(B38&gt;=3.4,A38&lt;4.8,D38&lt;0.35,B38&gt;=2.8,A38&lt;5.55),1,IF(AND(H38&gt;=11.789,A38&lt;5.9,D38&lt;1.55,D38&gt;=0.7,A38&gt;=5.55),4.325,IF(AND(F38&gt;=2.5,A38&gt;=5.9,D38&lt;1.55,D38&gt;=0.7,A38&gt;=5.55),5.05,IF(AND(D38&lt;1.9,A38&gt;=7.25,D38&gt;=1.55,D38&gt;=0.7,A38&gt;=5.55),6.3,IF(AND(D38&gt;=1.9,A38&gt;=7.25,D38&gt;=1.55,D38&gt;=0.7,A38&gt;=5.55),6.4,IF(AND(A38&lt;4.35,B38&lt;3.4,A38&lt;4.8,D38&lt;0.35,B38&gt;=2.8,A38&lt;5.55),1.1,IF(AND(G38&gt;=0.934,B38&lt;3.45,A38&gt;=4.8,D38&lt;0.35,B38&gt;=2.8,A38&lt;5.55),1.7,IF(AND(H38&gt;=14.877,B38&gt;=3.45,A38&gt;=4.8,D38&lt;0.35,B38&gt;=2.8,A38&lt;5.55),1.3,IF(AND(B38&lt;2.6,H38&lt;11.789,A38&lt;5.9,D38&lt;1.55,D38&gt;=0.7,A38&gt;=5.55),3.9,IF(AND(B38&gt;=2.6,H38&lt;11.789,A38&lt;5.9,D38&lt;1.55,D38&gt;=0.7,A38&gt;=5.55),4.26,IF(AND(A38&lt;6.6,F38&lt;2.5,A38&gt;=5.9,D38&lt;1.55,D38&gt;=0.7,A38&gt;=5.55),4.625,IF(AND(A38&gt;=6.6,F38&lt;2.5,A38&gt;=5.9,D38&lt;1.55,D38&gt;=0.7,A38&gt;=5.55),4.475,IF(AND(B38&lt;2.6,D38&lt;2.05,A38&lt;7.25,D38&gt;=1.55,D38&gt;=0.7,A38&gt;=5.55),5.8,IF(AND(G38&gt;=0.743,D38&gt;=2.05,A38&lt;7.25,D38&gt;=1.55,D38&gt;=0.7,A38&gt;=5.55),5.1,IF(AND(G38&lt;0.422,A38&gt;=4.35,B38&lt;3.4,A38&lt;4.8,D38&lt;0.35,B38&gt;=2.8,A38&lt;5.55),1.367,IF(AND(G38&gt;=0.422,A38&gt;=4.35,B38&lt;3.4,A38&lt;4.8,D38&lt;0.35,B38&gt;=2.8,A38&lt;5.55),1.3,IF(AND(A38&lt;5.05,G38&lt;0.934,B38&lt;3.45,A38&gt;=4.8,D38&lt;0.35,B38&gt;=2.8,A38&lt;5.55),1.525,IF(AND(A38&gt;=5.05,G38&lt;0.934,B38&lt;3.45,A38&gt;=4.8,D38&lt;0.35,B38&gt;=2.8,A38&lt;5.55),1.5,IF(AND(G38&gt;=0.585,H38&lt;14.877,B38&gt;=3.45,A38&gt;=4.8,D38&lt;0.35,B38&gt;=2.8,A38&lt;5.55),1.54,IF(AND(G38&gt;=0.537,G38&lt;0.743,D38&gt;=2.05,A38&lt;7.25,D38&gt;=1.55,D38&gt;=0.7,A38&gt;=5.55),5.833,IF(AND(D38&gt;=0.25,G38&lt;0.585,H38&lt;14.877,B38&gt;=3.45,A38&gt;=4.8,D38&lt;0.35,B38&gt;=2.8,A38&lt;5.55),1.367,IF(AND(D38&lt;1.75,H38&lt;13.795,B38&gt;=2.6,D38&lt;2.05,A38&lt;7.25,D38&gt;=1.55,D38&gt;=0.7,A38&gt;=5.55),5.45,IF(AND(B38&lt;2.85,H38&gt;=13.795,B38&gt;=2.6,D38&lt;2.05,A38&lt;7.25,D38&gt;=1.55,D38&gt;=0.7,A38&gt;=5.55),5.1,IF(AND(B38&gt;=2.85,H38&gt;=13.795,B38&gt;=2.6,D38&lt;2.05,A38&lt;7.25,D38&gt;=1.55,D38&gt;=0.7,A38&gt;=5.55),4.82,IF(AND(G38&lt;0.353,G38&lt;0.537,G38&lt;0.743,D38&gt;=2.05,A38&lt;7.25,D38&gt;=1.55,D38&gt;=0.7,A38&gt;=5.55),5.425,IF(AND(G38&gt;=0.353,G38&lt;0.537,G38&lt;0.743,D38&gt;=2.05,A38&lt;7.25,D38&gt;=1.55,D38&gt;=0.7,A38&gt;=5.55),5.62,IF(AND(G38&lt;0.311,D38&lt;0.25,G38&lt;0.585,H38&lt;14.877,B38&gt;=3.45,A38&gt;=4.8,D38&lt;0.35,B38&gt;=2.8,A38&lt;5.55),1.5,IF(AND(G38&gt;=0.311,D38&lt;0.25,G38&lt;0.585,H38&lt;14.877,B38&gt;=3.45,A38&gt;=4.8,D38&lt;0.35,B38&gt;=2.8,A38&lt;5.55),1.4,IF(AND(B38&gt;=3.1,D38&gt;=1.75,H38&lt;13.795,B38&gt;=2.6,D38&lt;2.05,A38&lt;7.25,D38&gt;=1.55,D38&gt;=0.7,A38&gt;=5.55),5.1,IF(AND(B38&lt;2.85,B38&lt;3.1,D38&gt;=1.75,H38&lt;13.795,B38&gt;=2.6,D38&lt;2.05,A38&lt;7.25,D38&gt;=1.55,D38&gt;=0.7,A38&gt;=5.55),5.2,IF(AND(B38&gt;=2.85,B38&lt;3.1,D38&gt;=1.75,H38&lt;13.795,B38&gt;=2.6,D38&lt;2.05,A38&lt;7.25,D38&gt;=1.55,D38&gt;=0.7,A38&gt;=5.55),5.2,"shouldnthappen")))))))))))))))))))))))))))))))))))</f>
        <v>1.525</v>
      </c>
      <c r="AO38" s="1" t="n">
        <f aca="false">IF(AND(H38&gt;=14.529,G38&lt;0.633,D38&lt;0.8),1.3,IF(AND(A38&lt;5.05,G38&gt;=0.633,D38&lt;0.8),1.35,IF(AND(H38&gt;=14.379,H38&lt;14.529,G38&lt;0.633,D38&lt;0.8),1.7,IF(AND(B38&lt;3.35,A38&gt;=5.05,G38&gt;=0.633,D38&lt;0.8),1.7,IF(AND(D38&gt;=1.45,A38&lt;5.95,F38&lt;2.5,D38&gt;=0.8),4.5,IF(AND(D38&lt;1.35,A38&gt;=5.95,F38&lt;2.5,D38&gt;=0.8),4,IF(AND(D38&lt;1.85,G38&gt;=0.845,F38&gt;=2.5,D38&gt;=0.8),4.8,IF(AND(B38&gt;=4.3,H38&lt;14.379,H38&lt;14.529,G38&lt;0.633,D38&lt;0.8),1.5,IF(AND(A38&lt;5.25,B38&gt;=3.35,A38&gt;=5.05,G38&gt;=0.633,D38&lt;0.8),1.55,IF(AND(A38&gt;=5.25,B38&gt;=3.35,A38&gt;=5.05,G38&gt;=0.633,D38&lt;0.8),1.633,IF(AND(A38&lt;5.05,D38&lt;1.45,A38&lt;5.95,F38&lt;2.5,D38&gt;=0.8),3.3,IF(AND(G38&lt;0.293,D38&gt;=1.35,A38&gt;=5.95,F38&lt;2.5,D38&gt;=0.8),5,IF(AND(A38&gt;=6.6,D38&lt;2.05,G38&lt;0.845,F38&gt;=2.5,D38&gt;=0.8),5.8,IF(AND(B38&lt;3.05,D38&gt;=2.05,G38&lt;0.845,F38&gt;=2.5,D38&gt;=0.8),6.15,IF(AND(B38&lt;2.9,D38&gt;=1.85,G38&gt;=0.845,F38&gt;=2.5,D38&gt;=0.8),5.1,IF(AND(B38&gt;=2.9,D38&gt;=1.85,G38&gt;=0.845,F38&gt;=2.5,D38&gt;=0.8),5.2,IF(AND(B38&gt;=3.8,B38&lt;4.3,H38&lt;14.379,H38&lt;14.529,G38&lt;0.633,D38&lt;0.8),1.333,IF(AND(A38&lt;6.25,G38&gt;=0.293,D38&gt;=1.35,A38&gt;=5.95,F38&lt;2.5,D38&gt;=0.8),4.6,IF(AND(H38&lt;10.351,A38&lt;6.6,D38&lt;2.05,G38&lt;0.845,F38&gt;=2.5,D38&gt;=0.8),5.4,IF(AND(G38&gt;=0.364,B38&gt;=3.05,D38&gt;=2.05,G38&lt;0.845,F38&gt;=2.5,D38&gt;=0.8),5.66,IF(AND(G38&gt;=0.447,B38&lt;3.8,B38&lt;4.3,H38&lt;14.379,H38&lt;14.529,G38&lt;0.633,D38&lt;0.8),1.3,IF(AND(H38&lt;6.247,A38&lt;5.65,A38&gt;=5.05,D38&lt;1.45,A38&lt;5.95,F38&lt;2.5,D38&gt;=0.8),4.033,IF(AND(D38&lt;1.25,A38&gt;=5.65,A38&gt;=5.05,D38&lt;1.45,A38&lt;5.95,F38&lt;2.5,D38&gt;=0.8),3.88,IF(AND(D38&gt;=1.25,A38&gt;=5.65,A38&gt;=5.05,D38&lt;1.45,A38&lt;5.95,F38&lt;2.5,D38&gt;=0.8),4.35,IF(AND(B38&lt;2.65,A38&gt;=6.25,G38&gt;=0.293,D38&gt;=1.35,A38&gt;=5.95,F38&lt;2.5,D38&gt;=0.8),4.9,IF(AND(B38&lt;2.75,H38&gt;=10.351,A38&lt;6.6,D38&lt;2.05,G38&lt;0.845,F38&gt;=2.5,D38&gt;=0.8),5.1,IF(AND(B38&gt;=2.75,H38&gt;=10.351,A38&lt;6.6,D38&lt;2.05,G38&lt;0.845,F38&gt;=2.5,D38&gt;=0.8),4.95,IF(AND(B38&lt;3.15,G38&lt;0.364,B38&gt;=3.05,D38&gt;=2.05,G38&lt;0.845,F38&gt;=2.5,D38&gt;=0.8),5.28,IF(AND(B38&gt;=3.15,G38&lt;0.364,B38&gt;=3.05,D38&gt;=2.05,G38&lt;0.845,F38&gt;=2.5,D38&gt;=0.8),5.5,IF(AND(H38&lt;9.212,G38&lt;0.447,B38&lt;3.8,B38&lt;4.3,H38&lt;14.379,H38&lt;14.529,G38&lt;0.633,D38&lt;0.8),1.4,IF(AND(G38&lt;0.356,H38&gt;=6.247,A38&lt;5.65,A38&gt;=5.05,D38&lt;1.45,A38&lt;5.95,F38&lt;2.5,D38&gt;=0.8),4.2,IF(AND(B38&lt;3,B38&gt;=2.65,A38&gt;=6.25,G38&gt;=0.293,D38&gt;=1.35,A38&gt;=5.95,F38&lt;2.5,D38&gt;=0.8),4.6,IF(AND(B38&gt;=3,B38&gt;=2.65,A38&gt;=6.25,G38&gt;=0.293,D38&gt;=1.35,A38&gt;=5.95,F38&lt;2.5,D38&gt;=0.8),4.7,IF(AND(A38&lt;5.05,H38&gt;=9.212,G38&lt;0.447,B38&lt;3.8,B38&lt;4.3,H38&lt;14.379,H38&lt;14.529,G38&lt;0.633,D38&lt;0.8),1.533,IF(AND(A38&gt;=5.05,H38&gt;=9.212,G38&lt;0.447,B38&lt;3.8,B38&lt;4.3,H38&lt;14.379,H38&lt;14.529,G38&lt;0.633,D38&lt;0.8),1.425,IF(AND(A38&lt;5.35,G38&gt;=0.356,H38&gt;=6.247,A38&lt;5.65,A38&gt;=5.05,D38&lt;1.45,A38&lt;5.95,F38&lt;2.5,D38&gt;=0.8),3.9,IF(AND(A38&gt;=5.35,G38&gt;=0.356,H38&gt;=6.247,A38&lt;5.65,A38&gt;=5.05,D38&lt;1.45,A38&lt;5.95,F38&lt;2.5,D38&gt;=0.8),3.72,"shouldnthappen")))))))))))))))))))))))))))))))))))))</f>
        <v>1.533</v>
      </c>
      <c r="AP38" s="1" t="n">
        <f aca="false">IF(AND(F38&gt;=1.5,A38&lt;5.55),3.84,IF(AND(G38&gt;=0.52,A38&lt;4.75,F38&lt;1.5,A38&lt;5.55),1.16,IF(AND(A38&lt;5.65,A38&lt;5.85,D38&lt;1.55,A38&gt;=5.55),4.2,IF(AND(A38&gt;=5.65,A38&lt;5.85,D38&lt;1.55,A38&gt;=5.55),3.167,IF(AND(G38&gt;=0.798,A38&gt;=5.85,D38&lt;1.55,A38&gt;=5.55),4,IF(AND(F38&lt;2.5,H38&lt;14.1,D38&gt;=1.55,A38&gt;=5.55),4.84,IF(AND(A38&lt;7.2,H38&gt;=14.1,D38&gt;=1.55,A38&gt;=5.55),5.633,IF(AND(A38&gt;=7.2,H38&gt;=14.1,D38&gt;=1.55,A38&gt;=5.55),6.6,IF(AND(G38&lt;0.161,G38&lt;0.52,A38&lt;4.75,F38&lt;1.5,A38&lt;5.55),1.5,IF(AND(D38&gt;=0.5,G38&lt;0.676,A38&gt;=4.75,F38&lt;1.5,A38&lt;5.55),1.6,IF(AND(H38&lt;11.016,G38&gt;=0.676,A38&gt;=4.75,F38&lt;1.5,A38&lt;5.55),1.75,IF(AND(G38&lt;0.209,G38&lt;0.798,A38&gt;=5.85,D38&lt;1.55,A38&gt;=5.55),4.5,IF(AND(G38&gt;=0.74,F38&gt;=2.5,H38&lt;14.1,D38&gt;=1.55,A38&gt;=5.55),6.225,IF(AND(B38&lt;2.95,G38&gt;=0.161,G38&lt;0.52,A38&lt;4.75,F38&lt;1.5,A38&lt;5.55),1.4,IF(AND(B38&gt;=2.95,G38&gt;=0.161,G38&lt;0.52,A38&lt;4.75,F38&lt;1.5,A38&lt;5.55),1.34,IF(AND(B38&lt;3.15,D38&lt;0.5,G38&lt;0.676,A38&gt;=4.75,F38&lt;1.5,A38&lt;5.55),1.52,IF(AND(D38&lt;0.25,H38&gt;=11.016,G38&gt;=0.676,A38&gt;=4.75,F38&lt;1.5,A38&lt;5.55),1.567,IF(AND(D38&gt;=0.25,H38&gt;=11.016,G38&gt;=0.676,A38&gt;=4.75,F38&lt;1.5,A38&lt;5.55),1.5,IF(AND(H38&lt;7.47,G38&gt;=0.209,G38&lt;0.798,A38&gt;=5.85,D38&lt;1.55,A38&gt;=5.55),5.05,IF(AND(B38&lt;2.85,G38&lt;0.74,F38&gt;=2.5,H38&lt;14.1,D38&gt;=1.55,A38&gt;=5.55),5.35,IF(AND(B38&lt;3.3,B38&gt;=3.15,D38&lt;0.5,G38&lt;0.676,A38&gt;=4.75,F38&lt;1.5,A38&lt;5.55),1.2,IF(AND(D38&lt;1.45,H38&gt;=7.47,G38&gt;=0.209,G38&lt;0.798,A38&gt;=5.85,D38&lt;1.55,A38&gt;=5.55),4.66,IF(AND(D38&gt;=1.45,H38&gt;=7.47,G38&gt;=0.209,G38&lt;0.798,A38&gt;=5.85,D38&lt;1.55,A38&gt;=5.55),4.64,IF(AND(A38&gt;=7.05,B38&gt;=2.85,G38&lt;0.74,F38&gt;=2.5,H38&lt;14.1,D38&gt;=1.55,A38&gt;=5.55),5.8,IF(AND(B38&gt;=3.25,A38&lt;7.05,B38&gt;=2.85,G38&lt;0.74,F38&gt;=2.5,H38&lt;14.1,D38&gt;=1.55,A38&gt;=5.55),5.7,IF(AND(H38&gt;=13.641,D38&lt;0.25,B38&gt;=3.3,B38&gt;=3.15,D38&lt;0.5,G38&lt;0.676,A38&gt;=4.75,F38&lt;1.5,A38&lt;5.55),1.3,IF(AND(D38&lt;0.35,D38&gt;=0.25,B38&gt;=3.3,B38&gt;=3.15,D38&lt;0.5,G38&lt;0.676,A38&gt;=4.75,F38&lt;1.5,A38&lt;5.55),1.367,IF(AND(D38&gt;=0.35,D38&gt;=0.25,B38&gt;=3.3,B38&gt;=3.15,D38&lt;0.5,G38&lt;0.676,A38&gt;=4.75,F38&lt;1.5,A38&lt;5.55),1.3,IF(AND(A38&lt;6.35,B38&lt;3.25,A38&lt;7.05,B38&gt;=2.85,G38&lt;0.74,F38&gt;=2.5,H38&lt;14.1,D38&gt;=1.55,A38&gt;=5.55),5.6,IF(AND(A38&gt;=6.35,B38&lt;3.25,A38&lt;7.05,B38&gt;=2.85,G38&lt;0.74,F38&gt;=2.5,H38&lt;14.1,D38&gt;=1.55,A38&gt;=5.55),5.325,IF(AND(A38&lt;5.1,H38&lt;13.641,D38&lt;0.25,B38&gt;=3.3,B38&gt;=3.15,D38&lt;0.5,G38&lt;0.676,A38&gt;=4.75,F38&lt;1.5,A38&lt;5.55),1.4,IF(AND(H38&gt;=11.031,A38&gt;=5.1,H38&lt;13.641,D38&lt;0.25,B38&gt;=3.3,B38&gt;=3.15,D38&lt;0.5,G38&lt;0.676,A38&gt;=4.75,F38&lt;1.5,A38&lt;5.55),1.4,IF(AND(A38&lt;5.45,H38&lt;11.031,A38&gt;=5.1,H38&lt;13.641,D38&lt;0.25,B38&gt;=3.3,B38&gt;=3.15,D38&lt;0.5,G38&lt;0.676,A38&gt;=4.75,F38&lt;1.5,A38&lt;5.55),1.5,IF(AND(A38&gt;=5.45,H38&lt;11.031,A38&gt;=5.1,H38&lt;13.641,D38&lt;0.25,B38&gt;=3.3,B38&gt;=3.15,D38&lt;0.5,G38&lt;0.676,A38&gt;=4.75,F38&lt;1.5,A38&lt;5.55),1.4,"shouldnthappen"))))))))))))))))))))))))))))))))))</f>
        <v>1.2</v>
      </c>
      <c r="AQ38" s="1" t="n">
        <f aca="false">IF(AND(H38&lt;6.926,D38&gt;=0.35,F38&lt;1.5),1.9,IF(AND(G38&gt;=0.869,D38&gt;=1.75,F38&gt;=1.5),5.15,IF(AND(A38&lt;4.35,A38&lt;5.05,D38&lt;0.35,F38&lt;1.5),1.1,IF(AND(H38&lt;6.089,A38&gt;=5.05,D38&lt;0.35,F38&lt;1.5),1.7,IF(AND(H38&gt;=13.089,H38&gt;=6.926,D38&gt;=0.35,F38&lt;1.5),1.3,IF(AND(G38&lt;0.695,D38&lt;1.15,D38&lt;1.75,F38&gt;=1.5),3.62,IF(AND(G38&gt;=0.695,D38&lt;1.15,D38&lt;1.75,F38&gt;=1.5),3,IF(AND(G38&gt;=0.585,H38&gt;=6.089,A38&gt;=5.05,D38&lt;0.35,F38&lt;1.5),1.5,IF(AND(H38&lt;9.582,H38&lt;13.089,H38&gt;=6.926,D38&gt;=0.35,F38&lt;1.5),1.5,IF(AND(H38&gt;=9.582,H38&lt;13.089,H38&gt;=6.926,D38&gt;=0.35,F38&lt;1.5),1.6,IF(AND(D38&lt;1.35,H38&lt;9.349,D38&gt;=1.15,D38&lt;1.75,F38&gt;=1.5),3.867,IF(AND(D38&lt;2.05,A38&lt;7.05,G38&lt;0.869,D38&gt;=1.75,F38&gt;=1.5),4.9,IF(AND(B38&gt;=3.3,A38&gt;=7.05,G38&lt;0.869,D38&gt;=1.75,F38&gt;=1.5),6.1,IF(AND(G38&lt;0.347,H38&lt;11.218,A38&gt;=4.35,A38&lt;5.05,D38&lt;0.35,F38&lt;1.5),1.4,IF(AND(G38&gt;=0.347,H38&lt;11.218,A38&gt;=4.35,A38&lt;5.05,D38&lt;0.35,F38&lt;1.5),1.5,IF(AND(G38&gt;=0.265,H38&gt;=11.218,A38&gt;=4.35,A38&lt;5.05,D38&lt;0.35,F38&lt;1.5),1.45,IF(AND(A38&gt;=5.4,G38&lt;0.585,H38&gt;=6.089,A38&gt;=5.05,D38&lt;0.35,F38&lt;1.5),1.35,IF(AND(B38&gt;=2.9,D38&gt;=1.35,H38&lt;9.349,D38&gt;=1.15,D38&lt;1.75,F38&gt;=1.5),4.6,IF(AND(D38&gt;=1.35,A38&lt;6.15,H38&gt;=9.349,D38&gt;=1.15,D38&lt;1.75,F38&gt;=1.5),4.54,IF(AND(H38&lt;10.927,A38&gt;=6.15,H38&gt;=9.349,D38&gt;=1.15,D38&lt;1.75,F38&gt;=1.5),4.3,IF(AND(G38&lt;0.512,D38&gt;=2.05,A38&lt;7.05,G38&lt;0.869,D38&gt;=1.75,F38&gt;=1.5),5.533,IF(AND(G38&gt;=0.512,D38&gt;=2.05,A38&lt;7.05,G38&lt;0.869,D38&gt;=1.75,F38&gt;=1.5),5.88,IF(AND(H38&lt;11.551,B38&lt;3.3,A38&gt;=7.05,G38&lt;0.869,D38&gt;=1.75,F38&gt;=1.5),6.3,IF(AND(G38&lt;0.227,G38&lt;0.265,H38&gt;=11.218,A38&gt;=4.35,A38&lt;5.05,D38&lt;0.35,F38&lt;1.5),1.4,IF(AND(G38&gt;=0.227,G38&lt;0.265,H38&gt;=11.218,A38&gt;=4.35,A38&lt;5.05,D38&lt;0.35,F38&lt;1.5),1.26,IF(AND(H38&lt;11.031,A38&lt;5.4,G38&lt;0.585,H38&gt;=6.089,A38&gt;=5.05,D38&lt;0.35,F38&lt;1.5),1.5,IF(AND(H38&gt;=11.031,A38&lt;5.4,G38&lt;0.585,H38&gt;=6.089,A38&gt;=5.05,D38&lt;0.35,F38&lt;1.5),1.4,IF(AND(A38&lt;5.45,B38&lt;2.9,D38&gt;=1.35,H38&lt;9.349,D38&gt;=1.15,D38&lt;1.75,F38&gt;=1.5),4.5,IF(AND(A38&lt;5.9,D38&lt;1.35,A38&lt;6.15,H38&gt;=9.349,D38&gt;=1.15,D38&lt;1.75,F38&gt;=1.5),4.2,IF(AND(A38&gt;=5.9,D38&lt;1.35,A38&lt;6.15,H38&gt;=9.349,D38&gt;=1.15,D38&lt;1.75,F38&gt;=1.5),4,IF(AND(A38&gt;=6.75,H38&gt;=10.927,A38&gt;=6.15,H38&gt;=9.349,D38&gt;=1.15,D38&lt;1.75,F38&gt;=1.5),4.767,IF(AND(B38&lt;2.9,H38&gt;=11.551,B38&lt;3.3,A38&gt;=7.05,G38&lt;0.869,D38&gt;=1.75,F38&gt;=1.5),6.7,IF(AND(B38&gt;=2.9,H38&gt;=11.551,B38&lt;3.3,A38&gt;=7.05,G38&lt;0.869,D38&gt;=1.75,F38&gt;=1.5),6.6,IF(AND(B38&lt;2.45,A38&gt;=5.45,B38&lt;2.9,D38&gt;=1.35,H38&lt;9.349,D38&gt;=1.15,D38&lt;1.75,F38&gt;=1.5),5,IF(AND(B38&gt;=2.45,A38&gt;=5.45,B38&lt;2.9,D38&gt;=1.35,H38&lt;9.349,D38&gt;=1.15,D38&lt;1.75,F38&gt;=1.5),5.1,IF(AND(H38&lt;11.166,A38&lt;6.75,H38&gt;=10.927,A38&gt;=6.15,H38&gt;=9.349,D38&gt;=1.15,D38&lt;1.75,F38&gt;=1.5),4.9,IF(AND(G38&lt;0.228,H38&gt;=11.166,A38&lt;6.75,H38&gt;=10.927,A38&gt;=6.15,H38&gt;=9.349,D38&gt;=1.15,D38&lt;1.75,F38&gt;=1.5),4.7,IF(AND(H38&lt;13.531,G38&gt;=0.228,H38&gt;=11.166,A38&lt;6.75,H38&gt;=10.927,A38&gt;=6.15,H38&gt;=9.349,D38&gt;=1.15,D38&lt;1.75,F38&gt;=1.5),4.4,IF(AND(H38&gt;=13.531,G38&gt;=0.228,H38&gt;=11.166,A38&lt;6.75,H38&gt;=10.927,A38&gt;=6.15,H38&gt;=9.349,D38&gt;=1.15,D38&lt;1.75,F38&gt;=1.5),4.6,"shouldnthappen")))))))))))))))))))))))))))))))))))))))</f>
        <v>1.26</v>
      </c>
      <c r="AR38" s="1" t="n">
        <f aca="false">IF(AND(G38&gt;=0.93,B38&lt;3.65,F38&lt;1.5),1.7,IF(AND(H38&lt;6.542,B38&gt;=3.65,F38&lt;1.5),1.767,IF(AND(A38&gt;=7.05,D38&gt;=1.55,F38&gt;=1.5),6.3,IF(AND(G38&lt;0.123,H38&gt;=6.542,B38&gt;=3.65,F38&lt;1.5),1.367,IF(AND(A38&lt;5.15,A38&lt;5.65,D38&lt;1.55,F38&gt;=1.5),3.15,IF(AND(A38&lt;4.8,G38&gt;=0.447,G38&lt;0.93,B38&lt;3.65,F38&lt;1.5),1.24,IF(AND(A38&gt;=4.8,G38&gt;=0.447,G38&lt;0.93,B38&lt;3.65,F38&lt;1.5),1.4,IF(AND(G38&lt;0.151,G38&gt;=0.123,H38&gt;=6.542,B38&gt;=3.65,F38&lt;1.5),1.7,IF(AND(G38&gt;=0.151,G38&gt;=0.123,H38&gt;=6.542,B38&gt;=3.65,F38&lt;1.5),1.5,IF(AND(D38&gt;=1.45,A38&gt;=5.15,A38&lt;5.65,D38&lt;1.55,F38&gt;=1.5),4.5,IF(AND(B38&lt;2.65,D38&gt;=1.35,A38&gt;=5.65,D38&lt;1.55,F38&gt;=1.5),4.9,IF(AND(G38&lt;0.527,F38&lt;2.5,A38&lt;7.05,D38&gt;=1.55,F38&gt;=1.5),5.075,IF(AND(G38&gt;=0.527,F38&lt;2.5,A38&lt;7.05,D38&gt;=1.55,F38&gt;=1.5),4.7,IF(AND(A38&lt;4.65,G38&lt;0.265,G38&lt;0.447,G38&lt;0.93,B38&lt;3.65,F38&lt;1.5),1.42,IF(AND(G38&lt;0.3,G38&gt;=0.265,G38&lt;0.447,G38&lt;0.93,B38&lt;3.65,F38&lt;1.5),1.6,IF(AND(G38&gt;=0.3,G38&gt;=0.265,G38&lt;0.447,G38&lt;0.93,B38&lt;3.65,F38&lt;1.5),1.4,IF(AND(G38&lt;0.356,D38&lt;1.45,A38&gt;=5.15,A38&lt;5.65,D38&lt;1.55,F38&gt;=1.5),4.125,IF(AND(D38&lt;1.1,A38&lt;6.2,D38&lt;1.35,A38&gt;=5.65,D38&lt;1.55,F38&gt;=1.5),4.1,IF(AND(D38&gt;=1.1,A38&lt;6.2,D38&lt;1.35,A38&gt;=5.65,D38&lt;1.55,F38&gt;=1.5),4.175,IF(AND(H38&gt;=13.433,A38&gt;=6.2,D38&lt;1.35,A38&gt;=5.65,D38&lt;1.55,F38&gt;=1.5),4.6,IF(AND(G38&lt;0.437,B38&gt;=2.65,D38&gt;=1.35,A38&gt;=5.65,D38&lt;1.55,F38&gt;=1.5),4.625,IF(AND(G38&gt;=0.437,B38&gt;=2.65,D38&gt;=1.35,A38&gt;=5.65,D38&lt;1.55,F38&gt;=1.5),4.75,IF(AND(B38&gt;=3.15,H38&lt;11.146,F38&gt;=2.5,A38&lt;7.05,D38&gt;=1.55,F38&gt;=1.5),5.667,IF(AND(B38&lt;2.65,H38&gt;=11.146,F38&gt;=2.5,A38&lt;7.05,D38&gt;=1.55,F38&gt;=1.5),5.8,IF(AND(B38&lt;3.3,A38&gt;=4.65,G38&lt;0.265,G38&lt;0.447,G38&lt;0.93,B38&lt;3.65,F38&lt;1.5),1.32,IF(AND(B38&gt;=3.3,A38&gt;=4.65,G38&lt;0.265,G38&lt;0.447,G38&lt;0.93,B38&lt;3.65,F38&lt;1.5),1.425,IF(AND(B38&lt;2.8,G38&gt;=0.356,D38&lt;1.45,A38&gt;=5.15,A38&lt;5.65,D38&lt;1.55,F38&gt;=1.5),3.86,IF(AND(B38&gt;=2.8,G38&gt;=0.356,D38&lt;1.45,A38&gt;=5.15,A38&lt;5.65,D38&lt;1.55,F38&gt;=1.5),3.6,IF(AND(B38&lt;2.6,H38&lt;13.433,A38&gt;=6.2,D38&lt;1.35,A38&gt;=5.65,D38&lt;1.55,F38&gt;=1.5),4.4,IF(AND(B38&gt;=2.6,H38&lt;13.433,A38&gt;=6.2,D38&lt;1.35,A38&gt;=5.65,D38&lt;1.55,F38&gt;=1.5),4.3,IF(AND(G38&lt;0.151,B38&lt;3.15,H38&lt;11.146,F38&gt;=2.5,A38&lt;7.05,D38&gt;=1.55,F38&gt;=1.5),5.5,IF(AND(H38&lt;15.52,B38&gt;=2.65,H38&gt;=11.146,F38&gt;=2.5,A38&lt;7.05,D38&gt;=1.55,F38&gt;=1.5),5.4,IF(AND(H38&gt;=15.52,B38&gt;=2.65,H38&gt;=11.146,F38&gt;=2.5,A38&lt;7.05,D38&gt;=1.55,F38&gt;=1.5),5.733,IF(AND(H38&lt;10.74,G38&gt;=0.151,B38&lt;3.15,H38&lt;11.146,F38&gt;=2.5,A38&lt;7.05,D38&gt;=1.55,F38&gt;=1.5),5.12,IF(AND(H38&gt;=10.74,G38&gt;=0.151,B38&lt;3.15,H38&lt;11.146,F38&gt;=2.5,A38&lt;7.05,D38&gt;=1.55,F38&gt;=1.5),4.9,"shouldnthappen")))))))))))))))))))))))))))))))))))</f>
        <v>1.32</v>
      </c>
      <c r="AS38" s="1" t="n">
        <f aca="false">IF(AND(F38&gt;=1.5,A38&lt;5.55),4.18,IF(AND(F38&gt;=2.5,B38&lt;2.75,A38&gt;=5.55),5.38,IF(AND(G38&gt;=0.587,B38&lt;3.75,F38&lt;1.5,A38&lt;5.55),1.48,IF(AND(H38&lt;6.51,B38&gt;=3.75,F38&lt;1.5,A38&lt;5.55),1.9,IF(AND(H38&gt;=6.51,B38&gt;=3.75,F38&lt;1.5,A38&lt;5.55),1.425,IF(AND(G38&gt;=0.868,F38&lt;2.5,B38&lt;2.75,A38&gt;=5.55),4.65,IF(AND(F38&lt;1.5,D38&lt;1.55,B38&gt;=2.75,A38&gt;=5.55),1.7,IF(AND(G38&gt;=0.857,D38&gt;=1.55,B38&gt;=2.75,A38&gt;=5.55),5.033,IF(AND(G38&gt;=0.518,G38&lt;0.587,B38&lt;3.75,F38&lt;1.5,A38&lt;5.55),1,IF(AND(D38&lt;1.05,G38&lt;0.868,F38&lt;2.5,B38&lt;2.75,A38&gt;=5.55),3.5,IF(AND(G38&lt;0.404,D38&gt;=1.05,G38&lt;0.868,F38&lt;2.5,B38&lt;2.75,A38&gt;=5.55),4.2,IF(AND(G38&gt;=0.404,D38&gt;=1.05,G38&lt;0.868,F38&lt;2.5,B38&lt;2.75,A38&gt;=5.55),3.94,IF(AND(F38&lt;2.5,B38&lt;2.95,F38&gt;=1.5,D38&lt;1.55,B38&gt;=2.75,A38&gt;=5.55),4.68,IF(AND(F38&gt;=2.5,B38&lt;2.95,F38&gt;=1.5,D38&lt;1.55,B38&gt;=2.75,A38&gt;=5.55),5.1,IF(AND(H38&lt;10.883,B38&gt;=2.95,F38&gt;=1.5,D38&lt;1.55,B38&gt;=2.75,A38&gt;=5.55),4.15,IF(AND(H38&gt;=10.883,B38&gt;=2.95,F38&gt;=1.5,D38&lt;1.55,B38&gt;=2.75,A38&gt;=5.55),4.5,IF(AND(H38&gt;=14.1,D38&lt;2.05,G38&lt;0.857,D38&gt;=1.55,B38&gt;=2.75,A38&gt;=5.55),6.6,IF(AND(G38&lt;0.063,B38&lt;3.15,G38&lt;0.518,G38&lt;0.587,B38&lt;3.75,F38&lt;1.5,A38&lt;5.55),1.4,IF(AND(G38&gt;=0.063,B38&lt;3.15,G38&lt;0.518,G38&lt;0.587,B38&lt;3.75,F38&lt;1.5,A38&lt;5.55),1.5,IF(AND(H38&gt;=10.563,B38&gt;=3.15,G38&lt;0.518,G38&lt;0.587,B38&lt;3.75,F38&lt;1.5,A38&lt;5.55),1.325,IF(AND(B38&lt;2.95,H38&lt;14.1,D38&lt;2.05,G38&lt;0.857,D38&gt;=1.55,B38&gt;=2.75,A38&gt;=5.55),6.125,IF(AND(A38&lt;6.65,G38&lt;0.364,D38&gt;=2.05,G38&lt;0.857,D38&gt;=1.55,B38&gt;=2.75,A38&gt;=5.55),5.45,IF(AND(G38&gt;=0.774,G38&gt;=0.364,D38&gt;=2.05,G38&lt;0.857,D38&gt;=1.55,B38&gt;=2.75,A38&gt;=5.55),5.4,IF(AND(H38&gt;=9.279,H38&lt;10.563,B38&gt;=3.15,G38&lt;0.518,G38&lt;0.587,B38&lt;3.75,F38&lt;1.5,A38&lt;5.55),1.475,IF(AND(D38&lt;1.65,B38&gt;=2.95,H38&lt;14.1,D38&lt;2.05,G38&lt;0.857,D38&gt;=1.55,B38&gt;=2.75,A38&gt;=5.55),5.8,IF(AND(B38&lt;3.15,A38&gt;=6.65,G38&lt;0.364,D38&gt;=2.05,G38&lt;0.857,D38&gt;=1.55,B38&gt;=2.75,A38&gt;=5.55),5.3,IF(AND(B38&gt;=3.15,A38&gt;=6.65,G38&lt;0.364,D38&gt;=2.05,G38&lt;0.857,D38&gt;=1.55,B38&gt;=2.75,A38&gt;=5.55),5.7,IF(AND(A38&gt;=6.75,G38&lt;0.774,G38&gt;=0.364,D38&gt;=2.05,G38&lt;0.857,D38&gt;=1.55,B38&gt;=2.75,A38&gt;=5.55),5.9,IF(AND(G38&lt;0.417,H38&lt;9.279,H38&lt;10.563,B38&gt;=3.15,G38&lt;0.518,G38&lt;0.587,B38&lt;3.75,F38&lt;1.5,A38&lt;5.55),1.4,IF(AND(G38&gt;=0.417,H38&lt;9.279,H38&lt;10.563,B38&gt;=3.15,G38&lt;0.518,G38&lt;0.587,B38&lt;3.75,F38&lt;1.5,A38&lt;5.55),1.3,IF(AND(A38&lt;6.3,D38&gt;=1.65,B38&gt;=2.95,H38&lt;14.1,D38&lt;2.05,G38&lt;0.857,D38&gt;=1.55,B38&gt;=2.75,A38&gt;=5.55),4.9,IF(AND(A38&gt;=6.3,D38&gt;=1.65,B38&gt;=2.95,H38&lt;14.1,D38&lt;2.05,G38&lt;0.857,D38&gt;=1.55,B38&gt;=2.75,A38&gt;=5.55),5.3,IF(AND(G38&gt;=0.657,A38&lt;6.75,G38&lt;0.774,G38&gt;=0.364,D38&gt;=2.05,G38&lt;0.857,D38&gt;=1.55,B38&gt;=2.75,A38&gt;=5.55),6,IF(AND(B38&lt;3.2,G38&lt;0.657,A38&lt;6.75,G38&lt;0.774,G38&gt;=0.364,D38&gt;=2.05,G38&lt;0.857,D38&gt;=1.55,B38&gt;=2.75,A38&gt;=5.55),5.6,IF(AND(B38&gt;=3.2,G38&lt;0.657,A38&lt;6.75,G38&lt;0.774,G38&gt;=0.364,D38&gt;=2.05,G38&lt;0.857,D38&gt;=1.55,B38&gt;=2.75,A38&gt;=5.55),5.65,"shouldnthappen")))))))))))))))))))))))))))))))))))</f>
        <v>1.325</v>
      </c>
      <c r="AT38" s="1" t="n">
        <f aca="false">IF(AND(H38&gt;=16.284,A38&gt;=5.55),6.533,IF(AND(G38&gt;=0.52,A38&lt;4.85,A38&lt;5.55),1.05,IF(AND(G38&lt;0.227,G38&lt;0.52,A38&lt;4.85,A38&lt;5.55),1.4,IF(AND(G38&gt;=0.227,G38&lt;0.52,A38&lt;4.85,A38&lt;5.55),1.3,IF(AND(D38&gt;=0.45,F38&lt;1.5,A38&gt;=4.85,A38&lt;5.55),1.667,IF(AND(B38&gt;=2.75,F38&gt;=1.5,A38&gt;=4.85,A38&lt;5.55),4.5,IF(AND(F38&lt;2.5,B38&gt;=3.15,H38&lt;16.284,A38&gt;=5.55),4.7,IF(AND(G38&gt;=0.934,D38&lt;0.45,F38&lt;1.5,A38&gt;=4.85,A38&lt;5.55),1.7,IF(AND(D38&gt;=1.2,B38&lt;2.75,F38&gt;=1.5,A38&gt;=4.85,A38&lt;5.55),4.25,IF(AND(G38&gt;=0.774,F38&gt;=2.5,B38&gt;=3.15,H38&lt;16.284,A38&gt;=5.55),5.4,IF(AND(B38&lt;3.1,G38&lt;0.934,D38&lt;0.45,F38&lt;1.5,A38&gt;=4.85,A38&lt;5.55),1.6,IF(AND(D38&lt;1.05,D38&lt;1.2,B38&lt;2.75,F38&gt;=1.5,A38&gt;=4.85,A38&lt;5.55),3.433,IF(AND(D38&gt;=1.05,D38&lt;1.2,B38&lt;2.75,F38&gt;=1.5,A38&gt;=4.85,A38&lt;5.55),3.267,IF(AND(H38&lt;8.486,D38&lt;1.35,F38&lt;2.5,B38&lt;3.15,H38&lt;16.284,A38&gt;=5.55),3.85,IF(AND(D38&gt;=1.55,D38&gt;=1.35,F38&lt;2.5,B38&lt;3.15,H38&lt;16.284,A38&gt;=5.55),5.1,IF(AND(H38&lt;10.464,A38&lt;6.35,F38&gt;=2.5,B38&lt;3.15,H38&lt;16.284,A38&gt;=5.55),5.08,IF(AND(H38&gt;=10.464,A38&lt;6.35,F38&gt;=2.5,B38&lt;3.15,H38&lt;16.284,A38&gt;=5.55),4.9,IF(AND(D38&lt;1.85,A38&gt;=6.35,F38&gt;=2.5,B38&lt;3.15,H38&lt;16.284,A38&gt;=5.55),5.8,IF(AND(H38&gt;=10.393,G38&lt;0.774,F38&gt;=2.5,B38&gt;=3.15,H38&lt;16.284,A38&gt;=5.55),5.425,IF(AND(B38&lt;2.6,H38&gt;=8.486,D38&lt;1.35,F38&lt;2.5,B38&lt;3.15,H38&lt;16.284,A38&gt;=5.55),3.9,IF(AND(G38&gt;=0.567,D38&lt;1.55,D38&gt;=1.35,F38&lt;2.5,B38&lt;3.15,H38&lt;16.284,A38&gt;=5.55),4.4,IF(AND(B38&lt;3.25,H38&lt;10.393,G38&lt;0.774,F38&gt;=2.5,B38&gt;=3.15,H38&lt;16.284,A38&gt;=5.55),5.7,IF(AND(B38&gt;=3.25,H38&lt;10.393,G38&lt;0.774,F38&gt;=2.5,B38&gt;=3.15,H38&lt;16.284,A38&gt;=5.55),5.98,IF(AND(G38&lt;0.079,G38&lt;0.338,B38&gt;=3.1,G38&lt;0.934,D38&lt;0.45,F38&lt;1.5,A38&gt;=4.85,A38&lt;5.55),1.425,IF(AND(B38&lt;3.35,G38&gt;=0.338,B38&gt;=3.1,G38&lt;0.934,D38&lt;0.45,F38&lt;1.5,A38&gt;=4.85,A38&lt;5.55),1.4,IF(AND(G38&lt;0.404,B38&gt;=2.6,H38&gt;=8.486,D38&lt;1.35,F38&lt;2.5,B38&lt;3.15,H38&lt;16.284,A38&gt;=5.55),4.3,IF(AND(G38&gt;=0.404,B38&gt;=2.6,H38&gt;=8.486,D38&lt;1.35,F38&lt;2.5,B38&lt;3.15,H38&lt;16.284,A38&gt;=5.55),4.025,IF(AND(B38&gt;=3.05,G38&lt;0.567,D38&lt;1.55,D38&gt;=1.35,F38&lt;2.5,B38&lt;3.15,H38&lt;16.284,A38&gt;=5.55),4.7,IF(AND(A38&lt;6.45,H38&lt;10.667,D38&gt;=1.85,A38&gt;=6.35,F38&gt;=2.5,B38&lt;3.15,H38&lt;16.284,A38&gt;=5.55),5.3,IF(AND(A38&gt;=6.45,H38&lt;10.667,D38&gt;=1.85,A38&gt;=6.35,F38&gt;=2.5,B38&lt;3.15,H38&lt;16.284,A38&gt;=5.55),5.167,IF(AND(B38&lt;2.95,H38&gt;=10.667,D38&gt;=1.85,A38&gt;=6.35,F38&gt;=2.5,B38&lt;3.15,H38&lt;16.284,A38&gt;=5.55),5.6,IF(AND(B38&gt;=2.95,H38&gt;=10.667,D38&gt;=1.85,A38&gt;=6.35,F38&gt;=2.5,B38&lt;3.15,H38&lt;16.284,A38&gt;=5.55),5.5,IF(AND(H38&lt;10.325,G38&gt;=0.079,G38&lt;0.338,B38&gt;=3.1,G38&lt;0.934,D38&lt;0.45,F38&lt;1.5,A38&gt;=4.85,A38&lt;5.55),1.5,IF(AND(G38&lt;0.385,B38&gt;=3.35,G38&gt;=0.338,B38&gt;=3.1,G38&lt;0.934,D38&lt;0.45,F38&lt;1.5,A38&gt;=4.85,A38&lt;5.55),1.5,IF(AND(G38&gt;=0.385,B38&gt;=3.35,G38&gt;=0.338,B38&gt;=3.1,G38&lt;0.934,D38&lt;0.45,F38&lt;1.5,A38&gt;=4.85,A38&lt;5.55),1.42,IF(AND(B38&lt;2.5,B38&lt;3.05,G38&lt;0.567,D38&lt;1.55,D38&gt;=1.35,F38&lt;2.5,B38&lt;3.15,H38&lt;16.284,A38&gt;=5.55),4.5,IF(AND(B38&gt;=2.5,B38&lt;3.05,G38&lt;0.567,D38&lt;1.55,D38&gt;=1.35,F38&lt;2.5,B38&lt;3.15,H38&lt;16.284,A38&gt;=5.55),4.56,IF(AND(H38&lt;12.506,H38&gt;=10.325,G38&gt;=0.079,G38&lt;0.338,B38&gt;=3.1,G38&lt;0.934,D38&lt;0.45,F38&lt;1.5,A38&gt;=4.85,A38&lt;5.55),1.2,IF(AND(H38&gt;=12.506,H38&gt;=10.325,G38&gt;=0.079,G38&lt;0.338,B38&gt;=3.1,G38&lt;0.934,D38&lt;0.45,F38&lt;1.5,A38&gt;=4.85,A38&lt;5.55),1.3,"shouldnthappen")))))))))))))))))))))))))))))))))))))))</f>
        <v>1.2</v>
      </c>
      <c r="AU38" s="1" t="n">
        <f aca="false">IF(AND(G38&gt;=0.52,B38&lt;3.05,F38&lt;1.5),1.1,IF(AND(G38&lt;0.35,G38&lt;0.52,B38&lt;3.05,F38&lt;1.5),1.4,IF(AND(G38&gt;=0.35,G38&lt;0.52,B38&lt;3.05,F38&lt;1.5),1.3,IF(AND(G38&gt;=0.227,G38&lt;0.347,B38&gt;=3.05,F38&lt;1.5),1.32,IF(AND(H38&lt;6.417,G38&gt;=0.347,B38&gt;=3.05,F38&lt;1.5),1.7,IF(AND(A38&gt;=7.25,A38&gt;=6.6,F38&gt;=2.5,F38&gt;=1.5),6.35,IF(AND(G38&lt;0.11,G38&lt;0.227,G38&lt;0.347,B38&gt;=3.05,F38&lt;1.5),1.333,IF(AND(H38&lt;9.441,H38&gt;=6.417,G38&gt;=0.347,B38&gt;=3.05,F38&lt;1.5),1.425,IF(AND(B38&lt;2.75,G38&lt;0.451,H38&lt;10.266,F38&lt;2.5,F38&gt;=1.5),4,IF(AND(B38&gt;=2.75,G38&lt;0.451,H38&lt;10.266,F38&lt;2.5,F38&gt;=1.5),4.433,IF(AND(G38&gt;=0.865,G38&gt;=0.451,H38&lt;10.266,F38&lt;2.5,F38&gt;=1.5),4.2,IF(AND(B38&lt;2.45,H38&lt;13.665,H38&gt;=10.266,F38&lt;2.5,F38&gt;=1.5),3.7,IF(AND(G38&lt;0.302,H38&gt;=13.665,H38&gt;=10.266,F38&lt;2.5,F38&gt;=1.5),5,IF(AND(B38&lt;2.9,A38&lt;6.1,A38&lt;6.6,F38&gt;=2.5,F38&gt;=1.5),5.06,IF(AND(B38&gt;=2.9,A38&lt;6.1,A38&lt;6.6,F38&gt;=2.5,F38&gt;=1.5),4.8,IF(AND(B38&lt;3.05,A38&gt;=6.1,A38&lt;6.6,F38&gt;=2.5,F38&gt;=1.5),5.6,IF(AND(B38&gt;=3.05,A38&gt;=6.1,A38&lt;6.6,F38&gt;=2.5,F38&gt;=1.5),5.267,IF(AND(H38&gt;=14.564,A38&lt;7.25,A38&gt;=6.6,F38&gt;=2.5,F38&gt;=1.5),5.6,IF(AND(H38&gt;=14.309,G38&gt;=0.11,G38&lt;0.227,G38&lt;0.347,B38&gt;=3.05,F38&lt;1.5),1.7,IF(AND(D38&lt;0.4,H38&gt;=9.441,H38&gt;=6.417,G38&gt;=0.347,B38&gt;=3.05,F38&lt;1.5),1.5,IF(AND(D38&gt;=0.4,H38&gt;=9.441,H38&gt;=6.417,G38&gt;=0.347,B38&gt;=3.05,F38&lt;1.5),1.633,IF(AND(A38&lt;5.35,G38&lt;0.865,G38&gt;=0.451,H38&lt;10.266,F38&lt;2.5,F38&gt;=1.5),3.15,IF(AND(D38&lt;1.45,G38&gt;=0.302,H38&gt;=13.665,H38&gt;=10.266,F38&lt;2.5,F38&gt;=1.5),4.74,IF(AND(D38&gt;=1.45,G38&gt;=0.302,H38&gt;=13.665,H38&gt;=10.266,F38&lt;2.5,F38&gt;=1.5),4.567,IF(AND(H38&lt;8.836,H38&lt;14.564,A38&lt;7.25,A38&gt;=6.6,F38&gt;=2.5,F38&gt;=1.5),5.7,IF(AND(H38&gt;=8.836,H38&lt;14.564,A38&lt;7.25,A38&gt;=6.6,F38&gt;=2.5,F38&gt;=1.5),5.9,IF(AND(H38&lt;11.53,H38&lt;14.309,G38&gt;=0.11,G38&lt;0.227,G38&lt;0.347,B38&gt;=3.05,F38&lt;1.5),1.5,IF(AND(H38&gt;=11.53,H38&lt;14.309,G38&gt;=0.11,G38&lt;0.227,G38&lt;0.347,B38&gt;=3.05,F38&lt;1.5),1.467,IF(AND(H38&lt;9.386,A38&gt;=5.35,G38&lt;0.865,G38&gt;=0.451,H38&lt;10.266,F38&lt;2.5,F38&gt;=1.5),3.56,IF(AND(H38&gt;=9.386,A38&gt;=5.35,G38&lt;0.865,G38&gt;=0.451,H38&lt;10.266,F38&lt;2.5,F38&gt;=1.5),4.2,IF(AND(H38&lt;11.036,D38&lt;1.45,B38&gt;=2.45,H38&lt;13.665,H38&gt;=10.266,F38&lt;2.5,F38&gt;=1.5),4.45,IF(AND(H38&gt;=11.036,D38&lt;1.45,B38&gt;=2.45,H38&lt;13.665,H38&gt;=10.266,F38&lt;2.5,F38&gt;=1.5),4.1,IF(AND(G38&gt;=0.585,D38&gt;=1.45,B38&gt;=2.45,H38&lt;13.665,H38&gt;=10.266,F38&lt;2.5,F38&gt;=1.5),4.9,IF(AND(H38&lt;11.743,G38&lt;0.585,D38&gt;=1.45,B38&gt;=2.45,H38&lt;13.665,H38&gt;=10.266,F38&lt;2.5,F38&gt;=1.5),4.7,IF(AND(H38&gt;=11.743,G38&lt;0.585,D38&gt;=1.45,B38&gt;=2.45,H38&lt;13.665,H38&gt;=10.266,F38&lt;2.5,F38&gt;=1.5),4.5,"shouldnthappen")))))))))))))))))))))))))))))))))))</f>
        <v>1.32</v>
      </c>
      <c r="AV38" s="1" t="n">
        <f aca="false">IF(AND(G38&gt;=0.356,F38&gt;=1.5,A38&lt;5.75),3.52,IF(AND(A38&lt;7.25,A38&gt;=7.1,A38&gt;=5.75),5.875,IF(AND(A38&gt;=7.25,A38&gt;=7.1,A38&gt;=5.75),6.5,IF(AND(D38&gt;=0.35,G38&gt;=0.586,F38&lt;1.5,A38&lt;5.75),1.8,IF(AND(D38&lt;1.4,G38&lt;0.356,F38&gt;=1.5,A38&lt;5.75),4.2,IF(AND(D38&gt;=1.4,G38&lt;0.356,F38&gt;=1.5,A38&lt;5.75),4.5,IF(AND(H38&gt;=11.218,A38&lt;5.05,G38&lt;0.586,F38&lt;1.5,A38&lt;5.75),1.225,IF(AND(G38&gt;=0.253,A38&gt;=5.05,G38&lt;0.586,F38&lt;1.5,A38&lt;5.75),1.3,IF(AND(B38&gt;=3.75,D38&lt;0.35,G38&gt;=0.586,F38&lt;1.5,A38&lt;5.75),1.567,IF(AND(B38&lt;2.85,D38&lt;1.35,D38&lt;1.65,A38&lt;7.1,A38&gt;=5.75),4.26,IF(AND(B38&gt;=2.85,D38&lt;1.35,D38&lt;1.65,A38&lt;7.1,A38&gt;=5.75),4.45,IF(AND(A38&lt;6.05,H38&lt;12.921,D38&gt;=1.65,A38&lt;7.1,A38&gt;=5.75),5.1,IF(AND(H38&gt;=15.338,H38&gt;=12.921,D38&gt;=1.65,A38&lt;7.1,A38&gt;=5.75),5.55,IF(AND(G38&lt;0.418,H38&lt;11.218,A38&lt;5.05,G38&lt;0.586,F38&lt;1.5,A38&lt;5.75),1.42,IF(AND(G38&gt;=0.418,H38&lt;11.218,A38&lt;5.05,G38&lt;0.586,F38&lt;1.5,A38&lt;5.75),1.3,IF(AND(H38&gt;=13.321,G38&lt;0.253,A38&gt;=5.05,G38&lt;0.586,F38&lt;1.5,A38&lt;5.75),1.7,IF(AND(H38&lt;6.089,B38&lt;3.75,D38&lt;0.35,G38&gt;=0.586,F38&lt;1.5,A38&lt;5.75),1.7,IF(AND(H38&gt;=6.089,B38&lt;3.75,D38&lt;0.35,G38&gt;=0.586,F38&lt;1.5,A38&lt;5.75),1.5,IF(AND(B38&lt;2.9,D38&lt;1.45,D38&gt;=1.35,D38&lt;1.65,A38&lt;7.1,A38&gt;=5.75),4.8,IF(AND(B38&gt;=2.9,D38&lt;1.45,D38&gt;=1.35,D38&lt;1.65,A38&lt;7.1,A38&gt;=5.75),4.475,IF(AND(B38&lt;2.5,D38&gt;=1.45,D38&gt;=1.35,D38&lt;1.65,A38&lt;7.1,A38&gt;=5.75),4.5,IF(AND(H38&lt;8.884,A38&gt;=6.05,H38&lt;12.921,D38&gt;=1.65,A38&lt;7.1,A38&gt;=5.75),5.4,IF(AND(A38&lt;6.3,H38&lt;15.338,H38&gt;=12.921,D38&gt;=1.65,A38&lt;7.1,A38&gt;=5.75),4.967,IF(AND(A38&gt;=6.3,H38&lt;15.338,H38&gt;=12.921,D38&gt;=1.65,A38&lt;7.1,A38&gt;=5.75),5.133,IF(AND(H38&lt;10.826,H38&lt;13.321,G38&lt;0.253,A38&gt;=5.05,G38&lt;0.586,F38&lt;1.5,A38&lt;5.75),1.5,IF(AND(H38&gt;=10.826,H38&lt;13.321,G38&lt;0.253,A38&gt;=5.05,G38&lt;0.586,F38&lt;1.5,A38&lt;5.75),1.4,IF(AND(H38&lt;7.47,B38&gt;=2.5,D38&gt;=1.45,D38&gt;=1.35,D38&lt;1.65,A38&lt;7.1,A38&gt;=5.75),5.1,IF(AND(H38&gt;=7.47,B38&gt;=2.5,D38&gt;=1.45,D38&gt;=1.35,D38&lt;1.65,A38&lt;7.1,A38&gt;=5.75),4.725,IF(AND(H38&lt;9.637,H38&gt;=8.884,A38&gt;=6.05,H38&lt;12.921,D38&gt;=1.65,A38&lt;7.1,A38&gt;=5.75),5.9,IF(AND(B38&lt;2.6,H38&gt;=9.637,H38&gt;=8.884,A38&gt;=6.05,H38&lt;12.921,D38&gt;=1.65,A38&lt;7.1,A38&gt;=5.75),5.8,IF(AND(B38&lt;2.75,B38&gt;=2.6,H38&gt;=9.637,H38&gt;=8.884,A38&gt;=6.05,H38&lt;12.921,D38&gt;=1.65,A38&lt;7.1,A38&gt;=5.75),5.3,IF(AND(D38&lt;2.25,B38&gt;=2.75,B38&gt;=2.6,H38&gt;=9.637,H38&gt;=8.884,A38&gt;=6.05,H38&lt;12.921,D38&gt;=1.65,A38&lt;7.1,A38&gt;=5.75),5.6,IF(AND(D38&gt;=2.25,B38&gt;=2.75,B38&gt;=2.6,H38&gt;=9.637,H38&gt;=8.884,A38&gt;=6.05,H38&lt;12.921,D38&gt;=1.65,A38&lt;7.1,A38&gt;=5.75),5.5,"shouldnthappen")))))))))))))))))))))))))))))))))</f>
        <v>1.225</v>
      </c>
      <c r="AW38" s="1" t="n">
        <f aca="false">IF(AND(G38&gt;=0.905,F38&lt;1.5),1.767,IF(AND(H38&gt;=16.674,F38&gt;=1.5),6.55,IF(AND(A38&lt;4.35,H38&lt;14.344,G38&lt;0.905,F38&lt;1.5),1.1,IF(AND(B38&lt;3.65,H38&gt;=14.344,G38&lt;0.905,F38&lt;1.5),1.5,IF(AND(B38&gt;=3.65,H38&gt;=14.344,G38&lt;0.905,F38&lt;1.5),1.65,IF(AND(B38&lt;2.6,F38&gt;=2.5,H38&lt;16.674,F38&gt;=1.5),4.5,IF(AND(D38&gt;=0.45,A38&gt;=4.35,H38&lt;14.344,G38&lt;0.905,F38&lt;1.5),1.65,IF(AND(D38&lt;1.15,A38&lt;5.9,F38&lt;2.5,H38&lt;16.674,F38&gt;=1.5),3.56,IF(AND(B38&lt;2.75,A38&gt;=5.9,F38&lt;2.5,H38&lt;16.674,F38&gt;=1.5),5,IF(AND(H38&lt;13.531,B38&gt;=2.75,A38&gt;=5.9,F38&lt;2.5,H38&lt;16.674,F38&gt;=1.5),4.333,IF(AND(B38&lt;3.2,G38&gt;=0.669,B38&gt;=2.6,F38&gt;=2.5,H38&lt;16.674,F38&gt;=1.5),5.08,IF(AND(B38&gt;=3.2,G38&gt;=0.669,B38&gt;=2.6,F38&gt;=2.5,H38&lt;16.674,F38&gt;=1.5),5.4,IF(AND(B38&lt;3.15,A38&lt;5.05,D38&lt;0.45,A38&gt;=4.35,H38&lt;14.344,G38&lt;0.905,F38&lt;1.5),1.45,IF(AND(A38&gt;=5.55,A38&gt;=5.05,D38&lt;0.45,A38&gt;=4.35,H38&lt;14.344,G38&lt;0.905,F38&lt;1.5),1.5,IF(AND(A38&lt;5.55,A38&lt;5.65,D38&gt;=1.15,A38&lt;5.9,F38&lt;2.5,H38&lt;16.674,F38&gt;=1.5),3.95,IF(AND(A38&gt;=5.55,A38&lt;5.65,D38&gt;=1.15,A38&lt;5.9,F38&lt;2.5,H38&lt;16.674,F38&gt;=1.5),3.82,IF(AND(G38&lt;0.39,A38&gt;=5.65,D38&gt;=1.15,A38&lt;5.9,F38&lt;2.5,H38&lt;16.674,F38&gt;=1.5),4.35,IF(AND(G38&gt;=0.39,A38&gt;=5.65,D38&gt;=1.15,A38&lt;5.9,F38&lt;2.5,H38&lt;16.674,F38&gt;=1.5),3.95,IF(AND(G38&lt;0.466,H38&gt;=13.531,B38&gt;=2.75,A38&gt;=5.9,F38&lt;2.5,H38&lt;16.674,F38&gt;=1.5),4.8,IF(AND(G38&gt;=0.466,H38&gt;=13.531,B38&gt;=2.75,A38&gt;=5.9,F38&lt;2.5,H38&lt;16.674,F38&gt;=1.5),4.7,IF(AND(H38&lt;10.144,D38&lt;2.05,G38&lt;0.669,B38&gt;=2.6,F38&gt;=2.5,H38&lt;16.674,F38&gt;=1.5),5.3,IF(AND(H38&gt;=10.144,D38&lt;2.05,G38&lt;0.669,B38&gt;=2.6,F38&gt;=2.5,H38&lt;16.674,F38&gt;=1.5),5.133,IF(AND(D38&gt;=2.45,D38&gt;=2.05,G38&lt;0.669,B38&gt;=2.6,F38&gt;=2.5,H38&lt;16.674,F38&gt;=1.5),5.9,IF(AND(B38&lt;3.25,B38&gt;=3.15,A38&lt;5.05,D38&lt;0.45,A38&gt;=4.35,H38&lt;14.344,G38&lt;0.905,F38&lt;1.5),1.2,IF(AND(B38&gt;=3.25,B38&gt;=3.15,A38&lt;5.05,D38&lt;0.45,A38&gt;=4.35,H38&lt;14.344,G38&lt;0.905,F38&lt;1.5),1.36,IF(AND(B38&gt;=3.8,A38&lt;5.55,A38&gt;=5.05,D38&lt;0.45,A38&gt;=4.35,H38&lt;14.344,G38&lt;0.905,F38&lt;1.5),1.3,IF(AND(G38&lt;0.05,B38&lt;3.8,A38&lt;5.55,A38&gt;=5.05,D38&lt;0.45,A38&gt;=4.35,H38&lt;14.344,G38&lt;0.905,F38&lt;1.5),1.4,IF(AND(G38&lt;0.107,G38&lt;0.395,D38&lt;2.45,D38&gt;=2.05,G38&lt;0.669,B38&gt;=2.6,F38&gt;=2.5,H38&lt;16.674,F38&gt;=1.5),5.667,IF(AND(G38&lt;0.537,G38&gt;=0.395,D38&lt;2.45,D38&gt;=2.05,G38&lt;0.669,B38&gt;=2.6,F38&gt;=2.5,H38&lt;16.674,F38&gt;=1.5),5.6,IF(AND(G38&gt;=0.537,G38&gt;=0.395,D38&lt;2.45,D38&gt;=2.05,G38&lt;0.669,B38&gt;=2.6,F38&gt;=2.5,H38&lt;16.674,F38&gt;=1.5),5.775,IF(AND(B38&lt;3.6,G38&gt;=0.05,B38&lt;3.8,A38&lt;5.55,A38&gt;=5.05,D38&lt;0.45,A38&gt;=4.35,H38&lt;14.344,G38&lt;0.905,F38&lt;1.5),1.475,IF(AND(B38&gt;=3.6,G38&gt;=0.05,B38&lt;3.8,A38&lt;5.55,A38&gt;=5.05,D38&lt;0.45,A38&gt;=4.35,H38&lt;14.344,G38&lt;0.905,F38&lt;1.5),1.5,IF(AND(G38&lt;0.312,G38&gt;=0.107,G38&lt;0.395,D38&lt;2.45,D38&gt;=2.05,G38&lt;0.669,B38&gt;=2.6,F38&gt;=2.5,H38&lt;16.674,F38&gt;=1.5),5.18,IF(AND(G38&gt;=0.312,G38&gt;=0.107,G38&lt;0.395,D38&lt;2.45,D38&gt;=2.05,G38&lt;0.669,B38&gt;=2.6,F38&gt;=2.5,H38&lt;16.674,F38&gt;=1.5),5.4,"shouldnthappen"))))))))))))))))))))))))))))))))))</f>
        <v>1.2</v>
      </c>
      <c r="AX38" s="1" t="n">
        <f aca="false">IF(AND(D38&gt;=1.3,B38&gt;=3.45),6.25,IF(AND(B38&lt;2.75,A38&lt;5.25,B38&lt;3.45),3.9,IF(AND(D38&lt;0.25,D38&lt;1.3,B38&gt;=3.45),1.16,IF(AND(A38&gt;=5.05,B38&gt;=2.75,A38&lt;5.25,B38&lt;3.45),1.7,IF(AND(D38&lt;0.7,F38&lt;2.5,A38&gt;=5.25,B38&lt;3.45),1.5,IF(AND(H38&gt;=16.284,F38&gt;=2.5,A38&gt;=5.25,B38&lt;3.45),6.6,IF(AND(G38&lt;0.123,D38&gt;=0.25,D38&lt;1.3,B38&gt;=3.45),1.3,IF(AND(A38&lt;4.5,A38&lt;5.05,B38&gt;=2.75,A38&lt;5.25,B38&lt;3.45),1.3,IF(AND(A38&lt;5.05,G38&gt;=0.123,D38&gt;=0.25,D38&lt;1.3,B38&gt;=3.45),1.6,IF(AND(B38&lt;3.15,A38&gt;=4.5,A38&lt;5.05,B38&gt;=2.75,A38&lt;5.25,B38&lt;3.45),1.54,IF(AND(B38&gt;=3.15,A38&gt;=4.5,A38&lt;5.05,B38&gt;=2.75,A38&lt;5.25,B38&lt;3.45),1.35,IF(AND(D38&gt;=1.4,A38&lt;5.9,D38&gt;=0.7,F38&lt;2.5,A38&gt;=5.25,B38&lt;3.45),4.5,IF(AND(D38&gt;=1.55,A38&gt;=5.9,D38&gt;=0.7,F38&lt;2.5,A38&gt;=5.25,B38&lt;3.45),4.95,IF(AND(G38&gt;=0.682,D38&gt;=2.05,H38&lt;16.284,F38&gt;=2.5,A38&gt;=5.25,B38&lt;3.45),5.26,IF(AND(A38&lt;5.4,A38&gt;=5.05,G38&gt;=0.123,D38&gt;=0.25,D38&lt;1.3,B38&gt;=3.45),1.64,IF(AND(A38&gt;=5.4,A38&gt;=5.05,G38&gt;=0.123,D38&gt;=0.25,D38&lt;1.3,B38&gt;=3.45),1.6,IF(AND(G38&lt;0.372,D38&lt;1.4,A38&lt;5.9,D38&gt;=0.7,F38&lt;2.5,A38&gt;=5.25,B38&lt;3.45),4.175,IF(AND(D38&lt;1.35,D38&lt;1.55,A38&gt;=5.9,D38&gt;=0.7,F38&lt;2.5,A38&gt;=5.25,B38&lt;3.45),4.2,IF(AND(B38&lt;2.35,G38&lt;0.596,D38&lt;2.05,H38&lt;16.284,F38&gt;=2.5,A38&gt;=5.25,B38&lt;3.45),5,IF(AND(G38&gt;=0.888,G38&gt;=0.596,D38&lt;2.05,H38&lt;16.284,F38&gt;=2.5,A38&gt;=5.25,B38&lt;3.45),4.8,IF(AND(A38&gt;=6.85,G38&lt;0.682,D38&gt;=2.05,H38&lt;16.284,F38&gt;=2.5,A38&gt;=5.25,B38&lt;3.45),5.4,IF(AND(A38&gt;=5.75,G38&gt;=0.372,D38&lt;1.4,A38&lt;5.9,D38&gt;=0.7,F38&lt;2.5,A38&gt;=5.25,B38&lt;3.45),3.933,IF(AND(A38&gt;=6.75,D38&gt;=1.35,D38&lt;1.55,A38&gt;=5.9,D38&gt;=0.7,F38&lt;2.5,A38&gt;=5.25,B38&lt;3.45),4.8,IF(AND(H38&lt;11.084,B38&gt;=2.35,G38&lt;0.596,D38&lt;2.05,H38&lt;16.284,F38&gt;=2.5,A38&gt;=5.25,B38&lt;3.45),5.3,IF(AND(H38&lt;8.435,G38&lt;0.888,G38&gt;=0.596,D38&lt;2.05,H38&lt;16.284,F38&gt;=2.5,A38&gt;=5.25,B38&lt;3.45),5.1,IF(AND(H38&gt;=8.435,G38&lt;0.888,G38&gt;=0.596,D38&lt;2.05,H38&lt;16.284,F38&gt;=2.5,A38&gt;=5.25,B38&lt;3.45),4.94,IF(AND(B38&lt;3.15,A38&lt;6.85,G38&lt;0.682,D38&gt;=2.05,H38&lt;16.284,F38&gt;=2.5,A38&gt;=5.25,B38&lt;3.45),5.6,IF(AND(B38&gt;=3.15,A38&lt;6.85,G38&lt;0.682,D38&gt;=2.05,H38&lt;16.284,F38&gt;=2.5,A38&gt;=5.25,B38&lt;3.45),5.74,IF(AND(G38&lt;0.572,A38&lt;5.75,G38&gt;=0.372,D38&lt;1.4,A38&lt;5.9,D38&gt;=0.7,F38&lt;2.5,A38&gt;=5.25,B38&lt;3.45),3.7,IF(AND(D38&lt;1.45,A38&lt;6.75,D38&gt;=1.35,D38&lt;1.55,A38&gt;=5.9,D38&gt;=0.7,F38&lt;2.5,A38&gt;=5.25,B38&lt;3.45),4.46,IF(AND(D38&gt;=1.45,A38&lt;6.75,D38&gt;=1.35,D38&lt;1.55,A38&gt;=5.9,D38&gt;=0.7,F38&lt;2.5,A38&gt;=5.25,B38&lt;3.45),4.567,IF(AND(H38&lt;12.532,H38&gt;=11.084,B38&gt;=2.35,G38&lt;0.596,D38&lt;2.05,H38&lt;16.284,F38&gt;=2.5,A38&gt;=5.25,B38&lt;3.45),5.8,IF(AND(H38&gt;=12.532,H38&gt;=11.084,B38&gt;=2.35,G38&lt;0.596,D38&lt;2.05,H38&lt;16.284,F38&gt;=2.5,A38&gt;=5.25,B38&lt;3.45),5.667,IF(AND(A38&gt;=5.65,G38&gt;=0.572,A38&lt;5.75,G38&gt;=0.372,D38&lt;1.4,A38&lt;5.9,D38&gt;=0.7,F38&lt;2.5,A38&gt;=5.25,B38&lt;3.45),4.2,IF(AND(G38&lt;0.862,A38&lt;5.65,G38&gt;=0.572,A38&lt;5.75,G38&gt;=0.372,D38&lt;1.4,A38&lt;5.9,D38&gt;=0.7,F38&lt;2.5,A38&gt;=5.25,B38&lt;3.45),3.9,IF(AND(G38&gt;=0.862,A38&lt;5.65,G38&gt;=0.572,A38&lt;5.75,G38&gt;=0.372,D38&lt;1.4,A38&lt;5.9,D38&gt;=0.7,F38&lt;2.5,A38&gt;=5.25,B38&lt;3.45),4,"shouldnthappen"))))))))))))))))))))))))))))))))))))</f>
        <v>1.35</v>
      </c>
      <c r="AY38" s="1" t="n">
        <f aca="false">IF(AND(H38&gt;=8.233,D38&gt;=0.8,A38&lt;5.55),3.525,IF(AND(B38&lt;2.9,H38&gt;=15.534,A38&gt;=5.55),4.8,IF(AND(H38&gt;=12.259,A38&lt;4.75,D38&lt;0.8,A38&lt;5.55),1.25,IF(AND(B38&gt;=3.85,A38&gt;=4.75,D38&lt;0.8,A38&lt;5.55),1.425,IF(AND(D38&lt;1.55,H38&lt;8.233,D38&gt;=0.8,A38&lt;5.55),3.975,IF(AND(D38&gt;=1.55,H38&lt;8.233,D38&gt;=0.8,A38&lt;5.55),4.5,IF(AND(D38&lt;0.65,D38&lt;1.7,H38&lt;15.534,A38&gt;=5.55),1.7,IF(AND(A38&gt;=7.05,D38&gt;=1.7,H38&lt;15.534,A38&gt;=5.55),6.3,IF(AND(B38&gt;=3.35,B38&gt;=2.9,H38&gt;=15.534,A38&gt;=5.55),5.4,IF(AND(B38&lt;3.1,H38&lt;12.259,A38&lt;4.75,D38&lt;0.8,A38&lt;5.55),1.367,IF(AND(B38&gt;=3.1,H38&lt;12.259,A38&lt;4.75,D38&lt;0.8,A38&lt;5.55),1.4,IF(AND(G38&gt;=0.905,B38&lt;3.85,A38&gt;=4.75,D38&lt;0.8,A38&lt;5.55),1.9,IF(AND(H38&lt;15.681,B38&lt;3.35,B38&gt;=2.9,H38&gt;=15.534,A38&gt;=5.55),5.8,IF(AND(H38&gt;=15.681,B38&lt;3.35,B38&gt;=2.9,H38&gt;=15.534,A38&gt;=5.55),5.7,IF(AND(H38&gt;=14.877,G38&lt;0.905,B38&lt;3.85,A38&gt;=4.75,D38&lt;0.8,A38&lt;5.55),1.3,IF(AND(D38&gt;=1.25,B38&lt;2.65,D38&gt;=0.65,D38&lt;1.7,H38&lt;15.534,A38&gt;=5.55),4.433,IF(AND(G38&gt;=0.622,B38&lt;3.15,A38&lt;7.05,D38&gt;=1.7,H38&lt;15.534,A38&gt;=5.55),5.08,IF(AND(H38&gt;=13.42,B38&gt;=3.15,A38&lt;7.05,D38&gt;=1.7,H38&lt;15.534,A38&gt;=5.55),5.1,IF(AND(G38&lt;0.265,H38&lt;14.877,G38&lt;0.905,B38&lt;3.85,A38&gt;=4.75,D38&lt;0.8,A38&lt;5.55),1.2,IF(AND(A38&lt;5.75,D38&lt;1.25,B38&lt;2.65,D38&gt;=0.65,D38&lt;1.7,H38&lt;15.534,A38&gt;=5.55),3.7,IF(AND(A38&gt;=5.75,D38&lt;1.25,B38&lt;2.65,D38&gt;=0.65,D38&lt;1.7,H38&lt;15.534,A38&gt;=5.55),4,IF(AND(G38&gt;=0.652,D38&lt;1.35,B38&gt;=2.65,D38&gt;=0.65,D38&lt;1.7,H38&lt;15.534,A38&gt;=5.55),3.6,IF(AND(H38&lt;7.47,D38&gt;=1.35,B38&gt;=2.65,D38&gt;=0.65,D38&lt;1.7,H38&lt;15.534,A38&gt;=5.55),5.1,IF(AND(H38&lt;10.914,G38&lt;0.622,B38&lt;3.15,A38&lt;7.05,D38&gt;=1.7,H38&lt;15.534,A38&gt;=5.55),5.36,IF(AND(H38&gt;=10.914,G38&lt;0.622,B38&lt;3.15,A38&lt;7.05,D38&gt;=1.7,H38&lt;15.534,A38&gt;=5.55),5.64,IF(AND(G38&gt;=0.657,H38&lt;13.42,B38&gt;=3.15,A38&lt;7.05,D38&gt;=1.7,H38&lt;15.534,A38&gt;=5.55),6,IF(AND(G38&gt;=0.782,G38&gt;=0.265,H38&lt;14.877,G38&lt;0.905,B38&lt;3.85,A38&gt;=4.75,D38&lt;0.8,A38&lt;5.55),1.48,IF(AND(H38&lt;11.286,G38&lt;0.652,D38&lt;1.35,B38&gt;=2.65,D38&gt;=0.65,D38&lt;1.7,H38&lt;15.534,A38&gt;=5.55),4.24,IF(AND(H38&gt;=11.286,G38&lt;0.652,D38&lt;1.35,B38&gt;=2.65,D38&gt;=0.65,D38&lt;1.7,H38&lt;15.534,A38&gt;=5.55),4.05,IF(AND(G38&lt;0.413,H38&gt;=7.47,D38&gt;=1.35,B38&gt;=2.65,D38&gt;=0.65,D38&lt;1.7,H38&lt;15.534,A38&gt;=5.55),5.1,IF(AND(H38&lt;11.325,G38&lt;0.657,H38&lt;13.42,B38&gt;=3.15,A38&lt;7.05,D38&gt;=1.7,H38&lt;15.534,A38&gt;=5.55),5.8,IF(AND(H38&gt;=11.325,G38&lt;0.657,H38&lt;13.42,B38&gt;=3.15,A38&lt;7.05,D38&gt;=1.7,H38&lt;15.534,A38&gt;=5.55),5.6,IF(AND(D38&gt;=0.35,G38&lt;0.782,G38&gt;=0.265,H38&lt;14.877,G38&lt;0.905,B38&lt;3.85,A38&gt;=4.75,D38&lt;0.8,A38&lt;5.55),1.633,IF(AND(B38&lt;2.85,G38&gt;=0.413,H38&gt;=7.47,D38&gt;=1.35,B38&gt;=2.65,D38&gt;=0.65,D38&lt;1.7,H38&lt;15.534,A38&gt;=5.55),4.6,IF(AND(D38&lt;0.15,D38&lt;0.35,G38&lt;0.782,G38&gt;=0.265,H38&lt;14.877,G38&lt;0.905,B38&lt;3.85,A38&gt;=4.75,D38&lt;0.8,A38&lt;5.55),1.5,IF(AND(D38&gt;=0.15,D38&lt;0.35,G38&lt;0.782,G38&gt;=0.265,H38&lt;14.877,G38&lt;0.905,B38&lt;3.85,A38&gt;=4.75,D38&lt;0.8,A38&lt;5.55),1.543,IF(AND(A38&gt;=6.8,B38&gt;=2.85,G38&gt;=0.413,H38&gt;=7.47,D38&gt;=1.35,B38&gt;=2.65,D38&gt;=0.65,D38&lt;1.7,H38&lt;15.534,A38&gt;=5.55),4.9,IF(AND(H38&lt;13.531,A38&lt;6.8,B38&gt;=2.85,G38&gt;=0.413,H38&gt;=7.47,D38&gt;=1.35,B38&gt;=2.65,D38&gt;=0.65,D38&lt;1.7,H38&lt;15.534,A38&gt;=5.55),4.5,IF(AND(H38&gt;=13.531,A38&lt;6.8,B38&gt;=2.85,G38&gt;=0.413,H38&gt;=7.47,D38&gt;=1.35,B38&gt;=2.65,D38&gt;=0.65,D38&lt;1.7,H38&lt;15.534,A38&gt;=5.55),4.7,"shouldnthappen")))))))))))))))))))))))))))))))))))))))</f>
        <v>1.2</v>
      </c>
      <c r="AZ38" s="1" t="n">
        <f aca="false">IF(AND(H38&gt;=15.371,B38&gt;=3.35),5.4,IF(AND(G38&gt;=0.851,H38&gt;=15.244,B38&lt;3.35),4.75,IF(AND(F38&gt;=2,H38&lt;15.371,B38&gt;=3.35),5.6,IF(AND(B38&lt;2.75,A38&lt;5.15,H38&lt;15.244,B38&lt;3.35),3.42,IF(AND(A38&gt;=7.25,G38&lt;0.851,H38&gt;=15.244,B38&lt;3.35),6.6,IF(AND(A38&lt;4.45,B38&gt;=2.75,A38&lt;5.15,H38&lt;15.244,B38&lt;3.35),1.1,IF(AND(G38&lt;0.527,A38&lt;7.25,G38&lt;0.851,H38&gt;=15.244,B38&lt;3.35),5.08,IF(AND(G38&gt;=0.527,A38&lt;7.25,G38&lt;0.851,H38&gt;=15.244,B38&lt;3.35),5.8,IF(AND(D38&gt;=0.35,B38&lt;3.7,F38&lt;2,H38&lt;15.371,B38&gt;=3.35),1.55,IF(AND(H38&lt;6.542,B38&gt;=3.7,F38&lt;2,H38&lt;15.371,B38&gt;=3.35),1.9,IF(AND(B38&lt;3.25,A38&gt;=4.45,B38&gt;=2.75,A38&lt;5.15,H38&lt;15.244,B38&lt;3.35),1.46,IF(AND(B38&gt;=3.25,A38&gt;=4.45,B38&gt;=2.75,A38&lt;5.15,H38&lt;15.244,B38&lt;3.35),1.7,IF(AND(H38&lt;13.654,B38&gt;=2.95,D38&lt;1.45,A38&gt;=5.15,H38&lt;15.244,B38&lt;3.35),4.3,IF(AND(H38&gt;=13.654,B38&gt;=2.95,D38&lt;1.45,A38&gt;=5.15,H38&lt;15.244,B38&lt;3.35),4.625,IF(AND(F38&gt;=2.5,D38&lt;1.75,D38&gt;=1.45,A38&gt;=5.15,H38&lt;15.244,B38&lt;3.35),5.3,IF(AND(G38&gt;=0.853,D38&gt;=1.75,D38&gt;=1.45,A38&gt;=5.15,H38&lt;15.244,B38&lt;3.35),5.15,IF(AND(D38&gt;=0.25,D38&lt;0.35,B38&lt;3.7,F38&lt;2,H38&lt;15.371,B38&gt;=3.35),1.3,IF(AND(B38&lt;3.85,H38&gt;=6.542,B38&gt;=3.7,F38&lt;2,H38&lt;15.371,B38&gt;=3.35),1.633,IF(AND(H38&lt;7.02,H38&lt;10.688,B38&lt;2.95,D38&lt;1.45,A38&gt;=5.15,H38&lt;15.244,B38&lt;3.35),3.98,IF(AND(G38&lt;0.338,H38&gt;=10.688,B38&lt;2.95,D38&lt;1.45,A38&gt;=5.15,H38&lt;15.244,B38&lt;3.35),4.22,IF(AND(G38&gt;=0.338,H38&gt;=10.688,B38&lt;2.95,D38&lt;1.45,A38&gt;=5.15,H38&lt;15.244,B38&lt;3.35),3.9,IF(AND(B38&lt;2.75,F38&lt;2.5,D38&lt;1.75,D38&gt;=1.45,A38&gt;=5.15,H38&lt;15.244,B38&lt;3.35),5.1,IF(AND(B38&gt;=2.75,F38&lt;2.5,D38&lt;1.75,D38&gt;=1.45,A38&gt;=5.15,H38&lt;15.244,B38&lt;3.35),4.74,IF(AND(A38&gt;=7,G38&lt;0.853,D38&gt;=1.75,D38&gt;=1.45,A38&gt;=5.15,H38&lt;15.244,B38&lt;3.35),6.5,IF(AND(G38&gt;=0.934,D38&lt;0.25,D38&lt;0.35,B38&lt;3.7,F38&lt;2,H38&lt;15.371,B38&gt;=3.35),1.7,IF(AND(D38&lt;0.25,B38&gt;=3.85,H38&gt;=6.542,B38&gt;=3.7,F38&lt;2,H38&lt;15.371,B38&gt;=3.35),1.5,IF(AND(D38&gt;=0.25,B38&gt;=3.85,H38&gt;=6.542,B38&gt;=3.7,F38&lt;2,H38&lt;15.371,B38&gt;=3.35),1.4,IF(AND(B38&lt;2.5,H38&gt;=7.02,H38&lt;10.688,B38&lt;2.95,D38&lt;1.45,A38&gt;=5.15,H38&lt;15.244,B38&lt;3.35),3.8,IF(AND(G38&gt;=0.74,A38&lt;7,G38&lt;0.853,D38&gt;=1.75,D38&gt;=1.45,A38&gt;=5.15,H38&lt;15.244,B38&lt;3.35),6,IF(AND(G38&gt;=0.61,G38&lt;0.934,D38&lt;0.25,D38&lt;0.35,B38&lt;3.7,F38&lt;2,H38&lt;15.371,B38&gt;=3.35),1.5,IF(AND(D38&lt;1.15,B38&gt;=2.5,H38&gt;=7.02,H38&lt;10.688,B38&lt;2.95,D38&lt;1.45,A38&gt;=5.15,H38&lt;15.244,B38&lt;3.35),3.5,IF(AND(D38&gt;=1.15,B38&gt;=2.5,H38&gt;=7.02,H38&lt;10.688,B38&lt;2.95,D38&lt;1.45,A38&gt;=5.15,H38&lt;15.244,B38&lt;3.35),3.6,IF(AND(G38&gt;=0.626,G38&lt;0.74,A38&lt;7,G38&lt;0.853,D38&gt;=1.75,D38&gt;=1.45,A38&gt;=5.15,H38&lt;15.244,B38&lt;3.35),4.9,IF(AND(H38&lt;13.641,G38&lt;0.61,G38&lt;0.934,D38&lt;0.25,D38&lt;0.35,B38&lt;3.7,F38&lt;2,H38&lt;15.371,B38&gt;=3.35),1.425,IF(AND(H38&gt;=13.641,G38&lt;0.61,G38&lt;0.934,D38&lt;0.25,D38&lt;0.35,B38&lt;3.7,F38&lt;2,H38&lt;15.371,B38&gt;=3.35),1.3,IF(AND(B38&lt;3.05,G38&lt;0.626,G38&lt;0.74,A38&lt;7,G38&lt;0.853,D38&gt;=1.75,D38&gt;=1.45,A38&gt;=5.15,H38&lt;15.244,B38&lt;3.35),5.475,IF(AND(B38&gt;=3.05,G38&lt;0.626,G38&lt;0.74,A38&lt;7,G38&lt;0.853,D38&gt;=1.75,D38&gt;=1.45,A38&gt;=5.15,H38&lt;15.244,B38&lt;3.35),5.633,"shouldnthappen")))))))))))))))))))))))))))))))))))))</f>
        <v>1.46</v>
      </c>
      <c r="BA38" s="1" t="n">
        <f aca="false">IF(AND(F38&gt;=2,B38&gt;=3.4),6.1,IF(AND(B38&lt;2.75,A38&lt;5.15,B38&lt;3.4),3.225,IF(AND(G38&gt;=0.821,F38&lt;2,B38&gt;=3.4),1.9,IF(AND(B38&gt;=3.2,B38&gt;=2.75,A38&lt;5.15,B38&lt;3.4),1.7,IF(AND(A38&lt;4.8,G38&lt;0.821,F38&lt;2,B38&gt;=3.4),1,IF(AND(G38&gt;=0.446,B38&lt;3.2,B38&gt;=2.75,A38&lt;5.15,B38&lt;3.4),1.1,IF(AND(G38&lt;0.356,D38&lt;1.45,A38&lt;6.25,A38&gt;=5.15,B38&lt;3.4),4.32,IF(AND(G38&lt;0.591,D38&gt;=1.45,A38&lt;6.25,A38&gt;=5.15,B38&lt;3.4),4.6,IF(AND(D38&lt;1.75,G38&lt;0.597,A38&gt;=6.25,A38&gt;=5.15,B38&lt;3.4),4.86,IF(AND(H38&gt;=16.472,G38&gt;=0.597,A38&gt;=6.25,A38&gt;=5.15,B38&lt;3.4),6.6,IF(AND(G38&lt;0.063,G38&lt;0.446,B38&lt;3.2,B38&gt;=2.75,A38&lt;5.15,B38&lt;3.4),1.4,IF(AND(A38&gt;=5.95,G38&gt;=0.356,D38&lt;1.45,A38&lt;6.25,A38&gt;=5.15,B38&lt;3.4),4.6,IF(AND(B38&gt;=2.9,G38&gt;=0.591,D38&gt;=1.45,A38&lt;6.25,A38&gt;=5.15,B38&lt;3.4),4.867,IF(AND(D38&gt;=2.4,H38&lt;16.472,G38&gt;=0.597,A38&gt;=6.25,A38&gt;=5.15,B38&lt;3.4),6,IF(AND(A38&lt;5.45,B38&gt;=3.85,A38&gt;=4.8,G38&lt;0.821,F38&lt;2,B38&gt;=3.4),1.3,IF(AND(A38&gt;=5.45,B38&gt;=3.85,A38&gt;=4.8,G38&lt;0.821,F38&lt;2,B38&gt;=3.4),1.45,IF(AND(H38&lt;14.273,G38&gt;=0.063,G38&lt;0.446,B38&lt;3.2,B38&gt;=2.75,A38&lt;5.15,B38&lt;3.4),1.5,IF(AND(H38&gt;=14.273,G38&gt;=0.063,G38&lt;0.446,B38&lt;3.2,B38&gt;=2.75,A38&lt;5.15,B38&lt;3.4),1.6,IF(AND(G38&gt;=0.572,A38&lt;5.95,G38&gt;=0.356,D38&lt;1.45,A38&lt;6.25,A38&gt;=5.15,B38&lt;3.4),3.9,IF(AND(G38&lt;0.827,B38&lt;2.9,G38&gt;=0.591,D38&gt;=1.45,A38&lt;6.25,A38&gt;=5.15,B38&lt;3.4),4.9,IF(AND(G38&gt;=0.827,B38&lt;2.9,G38&gt;=0.591,D38&gt;=1.45,A38&lt;6.25,A38&gt;=5.15,B38&lt;3.4),5.1,IF(AND(A38&gt;=7.2,B38&lt;3.05,D38&gt;=1.75,G38&lt;0.597,A38&gt;=6.25,A38&gt;=5.15,B38&lt;3.4),6.7,IF(AND(G38&lt;0.353,B38&gt;=3.05,D38&gt;=1.75,G38&lt;0.597,A38&gt;=6.25,A38&gt;=5.15,B38&lt;3.4),5.22,IF(AND(G38&gt;=0.353,B38&gt;=3.05,D38&gt;=1.75,G38&lt;0.597,A38&gt;=6.25,A38&gt;=5.15,B38&lt;3.4),5.65,IF(AND(A38&lt;6.55,D38&lt;2.4,H38&lt;16.472,G38&gt;=0.597,A38&gt;=6.25,A38&gt;=5.15,B38&lt;3.4),5.033,IF(AND(H38&lt;12.719,G38&lt;0.385,B38&lt;3.85,A38&gt;=4.8,G38&lt;0.821,F38&lt;2,B38&gt;=3.4),1.54,IF(AND(H38&gt;=12.719,G38&lt;0.385,B38&lt;3.85,A38&gt;=4.8,G38&lt;0.821,F38&lt;2,B38&gt;=3.4),1.3,IF(AND(B38&lt;3.6,G38&gt;=0.385,B38&lt;3.85,A38&gt;=4.8,G38&lt;0.821,F38&lt;2,B38&gt;=3.4),1.325,IF(AND(B38&gt;=3.6,G38&gt;=0.385,B38&lt;3.85,A38&gt;=4.8,G38&lt;0.821,F38&lt;2,B38&gt;=3.4),1.55,IF(AND(D38&lt;1.05,G38&lt;0.572,A38&lt;5.95,G38&gt;=0.356,D38&lt;1.45,A38&lt;6.25,A38&gt;=5.15,B38&lt;3.4),3.633,IF(AND(D38&gt;=2.15,A38&lt;7.2,B38&lt;3.05,D38&gt;=1.75,G38&lt;0.597,A38&gt;=6.25,A38&gt;=5.15,B38&lt;3.4),5.667,IF(AND(H38&lt;13.094,A38&gt;=6.55,D38&lt;2.4,H38&lt;16.472,G38&gt;=0.597,A38&gt;=6.25,A38&gt;=5.15,B38&lt;3.4),5.2,IF(AND(D38&lt;1.15,D38&gt;=1.05,G38&lt;0.572,A38&lt;5.95,G38&gt;=0.356,D38&lt;1.45,A38&lt;6.25,A38&gt;=5.15,B38&lt;3.4),3.8,IF(AND(D38&gt;=1.15,D38&gt;=1.05,G38&lt;0.572,A38&lt;5.95,G38&gt;=0.356,D38&lt;1.45,A38&lt;6.25,A38&gt;=5.15,B38&lt;3.4),3.9,IF(AND(G38&gt;=0.487,D38&lt;2.15,A38&lt;7.2,B38&lt;3.05,D38&gt;=1.75,G38&lt;0.597,A38&gt;=6.25,A38&gt;=5.15,B38&lt;3.4),5.8,IF(AND(A38&lt;6.8,H38&gt;=13.094,A38&gt;=6.55,D38&lt;2.4,H38&lt;16.472,G38&gt;=0.597,A38&gt;=6.25,A38&gt;=5.15,B38&lt;3.4),4.52,IF(AND(A38&gt;=6.8,H38&gt;=13.094,A38&gt;=6.55,D38&lt;2.4,H38&lt;16.472,G38&gt;=0.597,A38&gt;=6.25,A38&gt;=5.15,B38&lt;3.4),4.75,IF(AND(B38&lt;2.95,G38&lt;0.487,D38&lt;2.15,A38&lt;7.2,B38&lt;3.05,D38&gt;=1.75,G38&lt;0.597,A38&gt;=6.25,A38&gt;=5.15,B38&lt;3.4),5.6,IF(AND(B38&gt;=2.95,G38&lt;0.487,D38&lt;2.15,A38&lt;7.2,B38&lt;3.05,D38&gt;=1.75,G38&lt;0.597,A38&gt;=6.25,A38&gt;=5.15,B38&lt;3.4),5.5,"shouldnthappen")))))))))))))))))))))))))))))))))))))))</f>
        <v>1.7</v>
      </c>
      <c r="BB38" s="1" t="n">
        <f aca="false">IF(AND(A38&lt;4.35,B38&lt;3.25,F38&lt;1.5),1.1,IF(AND(H38&lt;14.005,A38&gt;=4.35,B38&lt;3.25,F38&lt;1.5),1.3,IF(AND(H38&gt;=14.005,A38&gt;=4.35,B38&lt;3.25,F38&lt;1.5),1.6,IF(AND(G38&gt;=0.905,A38&lt;5.15,B38&gt;=3.25,F38&lt;1.5),1.9,IF(AND(B38&lt;3.45,A38&gt;=5.15,B38&gt;=3.25,F38&lt;1.5),1.6,IF(AND(F38&gt;=2.5,D38&gt;=1.35,D38&lt;1.75,F38&gt;=1.5),4.867,IF(AND(A38&gt;=7.05,D38&gt;=2.05,D38&gt;=1.75,F38&gt;=1.5),6.35,IF(AND(D38&gt;=0.4,G38&lt;0.905,A38&lt;5.15,B38&gt;=3.25,F38&lt;1.5),1.65,IF(AND(B38&lt;3.6,B38&gt;=3.45,A38&gt;=5.15,B38&gt;=3.25,F38&lt;1.5),1.35,IF(AND(H38&lt;6.808,H38&lt;9.386,D38&lt;1.35,D38&lt;1.75,F38&gt;=1.5),4.05,IF(AND(H38&gt;=6.808,H38&lt;9.386,D38&lt;1.35,D38&lt;1.75,F38&gt;=1.5),3.46,IF(AND(B38&lt;2.45,F38&lt;2.5,D38&gt;=1.35,D38&lt;1.75,F38&gt;=1.5),4.5,IF(AND(H38&gt;=13.115,D38&lt;1.95,D38&lt;2.05,D38&gt;=1.75,F38&gt;=1.5),4.85,IF(AND(G38&lt;0.196,D38&gt;=1.95,D38&lt;2.05,D38&gt;=1.75,F38&gt;=1.5),6.7,IF(AND(G38&gt;=0.196,D38&gt;=1.95,D38&lt;2.05,D38&gt;=1.75,F38&gt;=1.5),5.12,IF(AND(H38&lt;10.925,D38&lt;0.4,G38&lt;0.905,A38&lt;5.15,B38&gt;=3.25,F38&lt;1.5),1.4,IF(AND(H38&gt;=10.925,D38&lt;0.4,G38&lt;0.905,A38&lt;5.15,B38&gt;=3.25,F38&lt;1.5),1.45,IF(AND(H38&lt;14.096,B38&gt;=3.6,B38&gt;=3.45,A38&gt;=5.15,B38&gt;=3.25,F38&lt;1.5),1.42,IF(AND(H38&gt;=14.096,B38&gt;=3.6,B38&gt;=3.45,A38&gt;=5.15,B38&gt;=3.25,F38&lt;1.5),1.7,IF(AND(B38&lt;2.45,D38&lt;1.15,H38&gt;=9.386,D38&lt;1.35,D38&lt;1.75,F38&gt;=1.5),3.6,IF(AND(B38&gt;=2.45,D38&lt;1.15,H38&gt;=9.386,D38&lt;1.35,D38&lt;1.75,F38&gt;=1.5),3.9,IF(AND(G38&lt;0.246,D38&gt;=1.15,H38&gt;=9.386,D38&lt;1.35,D38&lt;1.75,F38&gt;=1.5),4.4,IF(AND(B38&lt;2.75,B38&gt;=2.45,F38&lt;2.5,D38&gt;=1.35,D38&lt;1.75,F38&gt;=1.5),5.1,IF(AND(H38&lt;11.084,H38&lt;13.115,D38&lt;1.95,D38&lt;2.05,D38&gt;=1.75,F38&gt;=1.5),5.35,IF(AND(H38&gt;=11.084,H38&lt;13.115,D38&lt;1.95,D38&lt;2.05,D38&gt;=1.75,F38&gt;=1.5),5.7,IF(AND(H38&lt;15.52,D38&lt;2.25,A38&lt;7.05,D38&gt;=2.05,D38&gt;=1.75,F38&gt;=1.5),5.45,IF(AND(H38&gt;=15.52,D38&lt;2.25,A38&lt;7.05,D38&gt;=2.05,D38&gt;=1.75,F38&gt;=1.5),5.725,IF(AND(G38&gt;=0.775,D38&gt;=2.25,A38&lt;7.05,D38&gt;=2.05,D38&gt;=1.75,F38&gt;=1.5),5.2,IF(AND(D38&lt;1.25,G38&gt;=0.246,D38&gt;=1.15,H38&gt;=9.386,D38&lt;1.35,D38&lt;1.75,F38&gt;=1.5),4.05,IF(AND(A38&lt;5.85,B38&gt;=2.75,B38&gt;=2.45,F38&lt;2.5,D38&gt;=1.35,D38&lt;1.75,F38&gt;=1.5),4.5,IF(AND(B38&lt;3.3,G38&lt;0.775,D38&gt;=2.25,A38&lt;7.05,D38&gt;=2.05,D38&gt;=1.75,F38&gt;=1.5),5.64,IF(AND(B38&gt;=3.3,G38&lt;0.775,D38&gt;=2.25,A38&lt;7.05,D38&gt;=2.05,D38&gt;=1.75,F38&gt;=1.5),5.6,IF(AND(A38&lt;5.9,D38&gt;=1.25,G38&gt;=0.246,D38&gt;=1.15,H38&gt;=9.386,D38&lt;1.35,D38&lt;1.75,F38&gt;=1.5),4.2,IF(AND(A38&gt;=5.9,D38&gt;=1.25,G38&gt;=0.246,D38&gt;=1.15,H38&gt;=9.386,D38&lt;1.35,D38&lt;1.75,F38&gt;=1.5),4,IF(AND(G38&gt;=0.437,A38&gt;=5.85,B38&gt;=2.75,B38&gt;=2.45,F38&lt;2.5,D38&gt;=1.35,D38&lt;1.75,F38&gt;=1.5),4.75,IF(AND(H38&lt;9.446,G38&lt;0.437,A38&gt;=5.85,B38&gt;=2.75,B38&gt;=2.45,F38&lt;2.5,D38&gt;=1.35,D38&lt;1.75,F38&gt;=1.5),4.6,IF(AND(H38&gt;=9.446,G38&lt;0.437,A38&gt;=5.85,B38&gt;=2.75,B38&gt;=2.45,F38&lt;2.5,D38&gt;=1.35,D38&lt;1.75,F38&gt;=1.5),4.7,"shouldnthappen")))))))))))))))))))))))))))))))))))))</f>
        <v>1.3</v>
      </c>
      <c r="BC38" s="1" t="n">
        <f aca="false">IF(AND(G38&gt;=0.905,F38&lt;1.5),1.65,IF(AND(D38&gt;=0.45,G38&lt;0.905,F38&lt;1.5),1.65,IF(AND(A38&lt;5.15,D38&lt;1.55,F38&gt;=1.5),3.225,IF(AND(F38&gt;=2.5,A38&gt;=5.15,D38&lt;1.55,F38&gt;=1.5),5.05,IF(AND(H38&lt;5.767,A38&lt;7.05,D38&gt;=1.55,F38&gt;=1.5),4.5,IF(AND(D38&lt;1.7,A38&gt;=7.05,D38&gt;=1.55,F38&gt;=1.5),5.8,IF(AND(A38&gt;=5.3,G38&lt;0.207,D38&lt;0.45,G38&lt;0.905,F38&lt;1.5),1.3,IF(AND(D38&gt;=0.35,G38&gt;=0.207,D38&lt;0.45,G38&lt;0.905,F38&lt;1.5),1.5,IF(AND(G38&lt;0.155,D38&gt;=1.7,A38&gt;=7.05,D38&gt;=1.55,F38&gt;=1.5),6.7,IF(AND(G38&gt;=0.155,D38&gt;=1.7,A38&gt;=7.05,D38&gt;=1.55,F38&gt;=1.5),6.34,IF(AND(G38&lt;0.05,A38&lt;5.3,G38&lt;0.207,D38&lt;0.45,G38&lt;0.905,F38&lt;1.5),1.4,IF(AND(G38&gt;=0.05,A38&lt;5.3,G38&lt;0.207,D38&lt;0.45,G38&lt;0.905,F38&lt;1.5),1.5,IF(AND(A38&lt;4.5,D38&lt;0.35,G38&gt;=0.207,D38&lt;0.45,G38&lt;0.905,F38&lt;1.5),1.3,IF(AND(G38&lt;0.308,A38&lt;6.2,F38&lt;2.5,A38&gt;=5.15,D38&lt;1.55,F38&gt;=1.5),4.5,IF(AND(D38&lt;1.35,A38&gt;=6.2,F38&lt;2.5,A38&gt;=5.15,D38&lt;1.55,F38&gt;=1.5),4.367,IF(AND(D38&lt;1.85,A38&lt;6.15,H38&gt;=5.767,A38&lt;7.05,D38&gt;=1.55,F38&gt;=1.5),4.933,IF(AND(G38&gt;=0.558,A38&gt;=4.5,D38&lt;0.35,G38&gt;=0.207,D38&lt;0.45,G38&lt;0.905,F38&lt;1.5),1.5,IF(AND(H38&gt;=13.383,G38&gt;=0.308,A38&lt;6.2,F38&lt;2.5,A38&gt;=5.15,D38&lt;1.55,F38&gt;=1.5),4.7,IF(AND(H38&gt;=12.206,D38&gt;=1.35,A38&gt;=6.2,F38&lt;2.5,A38&gt;=5.15,D38&lt;1.55,F38&gt;=1.5),4.575,IF(AND(A38&lt;5.7,D38&gt;=1.85,A38&lt;6.15,H38&gt;=5.767,A38&lt;7.05,D38&gt;=1.55,F38&gt;=1.5),4.9,IF(AND(A38&gt;=5.7,D38&gt;=1.85,A38&lt;6.15,H38&gt;=5.767,A38&lt;7.05,D38&gt;=1.55,F38&gt;=1.5),5.1,IF(AND(G38&lt;0.079,G38&lt;0.364,A38&gt;=6.15,H38&gt;=5.767,A38&lt;7.05,D38&gt;=1.55,F38&gt;=1.5),5.6,IF(AND(G38&gt;=0.079,G38&lt;0.364,A38&gt;=6.15,H38&gt;=5.767,A38&lt;7.05,D38&gt;=1.55,F38&gt;=1.5),5.25,IF(AND(G38&gt;=0.447,G38&lt;0.558,A38&gt;=4.5,D38&lt;0.35,G38&gt;=0.207,D38&lt;0.45,G38&lt;0.905,F38&lt;1.5),1.3,IF(AND(B38&gt;=2.95,H38&lt;13.383,G38&gt;=0.308,A38&lt;6.2,F38&lt;2.5,A38&gt;=5.15,D38&lt;1.55,F38&gt;=1.5),4.6,IF(AND(B38&lt;2.65,H38&lt;12.206,D38&gt;=1.35,A38&gt;=6.2,F38&lt;2.5,A38&gt;=5.15,D38&lt;1.55,F38&gt;=1.5),4.9,IF(AND(D38&lt;2.45,A38&lt;6.6,G38&gt;=0.364,A38&gt;=6.15,H38&gt;=5.767,A38&lt;7.05,D38&gt;=1.55,F38&gt;=1.5),5.6,IF(AND(D38&gt;=2.45,A38&lt;6.6,G38&gt;=0.364,A38&gt;=6.15,H38&gt;=5.767,A38&lt;7.05,D38&gt;=1.55,F38&gt;=1.5),6,IF(AND(H38&lt;12.921,A38&gt;=6.6,G38&gt;=0.364,A38&gt;=6.15,H38&gt;=5.767,A38&lt;7.05,D38&gt;=1.55,F38&gt;=1.5),5.725,IF(AND(H38&gt;=12.921,A38&gt;=6.6,G38&gt;=0.364,A38&gt;=6.15,H38&gt;=5.767,A38&lt;7.05,D38&gt;=1.55,F38&gt;=1.5),5.367,IF(AND(B38&lt;3.15,G38&lt;0.447,G38&lt;0.558,A38&gt;=4.5,D38&lt;0.35,G38&gt;=0.207,D38&lt;0.45,G38&lt;0.905,F38&lt;1.5),1.5,IF(AND(B38&gt;=3.15,G38&lt;0.447,G38&lt;0.558,A38&gt;=4.5,D38&lt;0.35,G38&gt;=0.207,D38&lt;0.45,G38&lt;0.905,F38&lt;1.5),1.36,IF(AND(B38&gt;=2.85,B38&lt;2.95,H38&lt;13.383,G38&gt;=0.308,A38&lt;6.2,F38&lt;2.5,A38&gt;=5.15,D38&lt;1.55,F38&gt;=1.5),3.6,IF(AND(H38&lt;9.446,B38&gt;=2.65,H38&lt;12.206,D38&gt;=1.35,A38&gt;=6.2,F38&lt;2.5,A38&gt;=5.15,D38&lt;1.55,F38&gt;=1.5),4.6,IF(AND(H38&gt;=9.446,B38&gt;=2.65,H38&lt;12.206,D38&gt;=1.35,A38&gt;=6.2,F38&lt;2.5,A38&gt;=5.15,D38&lt;1.55,F38&gt;=1.5),4.7,IF(AND(D38&lt;1.2,B38&lt;2.85,B38&lt;2.95,H38&lt;13.383,G38&gt;=0.308,A38&lt;6.2,F38&lt;2.5,A38&gt;=5.15,D38&lt;1.55,F38&gt;=1.5),3.75,IF(AND(G38&lt;0.356,D38&gt;=1.2,B38&lt;2.85,B38&lt;2.95,H38&lt;13.383,G38&gt;=0.308,A38&lt;6.2,F38&lt;2.5,A38&gt;=5.15,D38&lt;1.55,F38&gt;=1.5),4.2,IF(AND(G38&gt;=0.356,D38&gt;=1.2,B38&lt;2.85,B38&lt;2.95,H38&lt;13.383,G38&gt;=0.308,A38&lt;6.2,F38&lt;2.5,A38&gt;=5.15,D38&lt;1.55,F38&gt;=1.5),3.96,"shouldnthappen"))))))))))))))))))))))))))))))))))))))</f>
        <v>1.36</v>
      </c>
      <c r="BD38" s="1" t="n">
        <f aca="false">IF(AND(B38&lt;2.7,A38&lt;5.3,B38&lt;3.15),3.42,IF(AND(F38&lt;2.5,A38&gt;=5.85,B38&gt;=3.15),4.7,IF(AND(A38&lt;4.35,B38&gt;=2.7,A38&lt;5.3,B38&lt;3.15),1.1,IF(AND(A38&gt;=4.35,B38&gt;=2.7,A38&lt;5.3,B38&lt;3.15),1.42,IF(AND(A38&gt;=7.05,F38&gt;=2.5,A38&gt;=5.3,B38&lt;3.15),6.067,IF(AND(D38&gt;=0.45,A38&lt;5.05,A38&lt;5.85,B38&gt;=3.15),1.6,IF(AND(B38&lt;3.35,A38&gt;=5.05,A38&lt;5.85,B38&gt;=3.15),1.7,IF(AND(A38&gt;=6.85,F38&gt;=2.5,A38&gt;=5.85,B38&gt;=3.15),6.22,IF(AND(D38&lt;1.25,D38&lt;1.35,F38&lt;2.5,A38&gt;=5.3,B38&lt;3.15),4.033,IF(AND(D38&gt;=1.25,D38&lt;1.35,F38&lt;2.5,A38&gt;=5.3,B38&lt;3.15),4.233,IF(AND(A38&lt;6.05,D38&gt;=1.35,F38&lt;2.5,A38&gt;=5.3,B38&lt;3.15),5.1,IF(AND(H38&gt;=13.29,A38&lt;7.05,F38&gt;=2.5,A38&gt;=5.3,B38&lt;3.15),4.96,IF(AND(G38&gt;=0.858,D38&lt;0.45,A38&lt;5.05,A38&lt;5.85,B38&gt;=3.15),1.3,IF(AND(D38&gt;=0.35,B38&gt;=3.35,A38&gt;=5.05,A38&lt;5.85,B38&gt;=3.15),1.4,IF(AND(B38&lt;3.25,A38&lt;6.85,F38&gt;=2.5,A38&gt;=5.85,B38&gt;=3.15),5.233,IF(AND(A38&gt;=6.8,A38&gt;=6.05,D38&gt;=1.35,F38&lt;2.5,A38&gt;=5.3,B38&lt;3.15),4.9,IF(AND(G38&gt;=0.622,H38&lt;13.29,A38&lt;7.05,F38&gt;=2.5,A38&gt;=5.3,B38&lt;3.15),5.067,IF(AND(H38&lt;8.834,G38&lt;0.858,D38&lt;0.45,A38&lt;5.05,A38&lt;5.85,B38&gt;=3.15),1.4,IF(AND(G38&lt;0.774,B38&gt;=3.25,A38&lt;6.85,F38&gt;=2.5,A38&gt;=5.85,B38&gt;=3.15),5.8,IF(AND(G38&gt;=0.774,B38&gt;=3.25,A38&lt;6.85,F38&gt;=2.5,A38&gt;=5.85,B38&gt;=3.15),5.4,IF(AND(H38&gt;=12.206,A38&lt;6.8,A38&gt;=6.05,D38&gt;=1.35,F38&lt;2.5,A38&gt;=5.3,B38&lt;3.15),4.5,IF(AND(G38&gt;=0.439,G38&lt;0.622,H38&lt;13.29,A38&lt;7.05,F38&gt;=2.5,A38&gt;=5.3,B38&lt;3.15),5.667,IF(AND(G38&lt;0.227,H38&gt;=8.834,G38&lt;0.858,D38&lt;0.45,A38&lt;5.05,A38&lt;5.85,B38&gt;=3.15),1.4,IF(AND(G38&gt;=0.227,H38&gt;=8.834,G38&lt;0.858,D38&lt;0.45,A38&lt;5.05,A38&lt;5.85,B38&gt;=3.15),1.3,IF(AND(G38&gt;=0.934,B38&lt;3.75,D38&lt;0.35,B38&gt;=3.35,A38&gt;=5.05,A38&lt;5.85,B38&gt;=3.15),1.7,IF(AND(G38&lt;0.823,B38&gt;=3.75,D38&lt;0.35,B38&gt;=3.35,A38&gt;=5.05,A38&lt;5.85,B38&gt;=3.15),1.55,IF(AND(G38&gt;=0.823,B38&gt;=3.75,D38&lt;0.35,B38&gt;=3.35,A38&gt;=5.05,A38&lt;5.85,B38&gt;=3.15),1.5,IF(AND(A38&lt;6.2,H38&lt;12.206,A38&lt;6.8,A38&gt;=6.05,D38&gt;=1.35,F38&lt;2.5,A38&gt;=5.3,B38&lt;3.15),4.6,IF(AND(A38&gt;=6.2,H38&lt;12.206,A38&lt;6.8,A38&gt;=6.05,D38&gt;=1.35,F38&lt;2.5,A38&gt;=5.3,B38&lt;3.15),4.74,IF(AND(H38&gt;=10.667,G38&lt;0.439,G38&lt;0.622,H38&lt;13.29,A38&lt;7.05,F38&gt;=2.5,A38&gt;=5.3,B38&lt;3.15),5.6,IF(AND(H38&lt;13.67,G38&lt;0.934,B38&lt;3.75,D38&lt;0.35,B38&gt;=3.35,A38&gt;=5.05,A38&lt;5.85,B38&gt;=3.15),1.48,IF(AND(H38&gt;=13.67,G38&lt;0.934,B38&lt;3.75,D38&lt;0.35,B38&gt;=3.35,A38&gt;=5.05,A38&lt;5.85,B38&gt;=3.15),1.3,IF(AND(G38&lt;0.301,H38&lt;10.667,G38&lt;0.439,G38&lt;0.622,H38&lt;13.29,A38&lt;7.05,F38&gt;=2.5,A38&gt;=5.3,B38&lt;3.15),5.2,IF(AND(G38&gt;=0.301,H38&lt;10.667,G38&lt;0.439,G38&lt;0.622,H38&lt;13.29,A38&lt;7.05,F38&gt;=2.5,A38&gt;=5.3,B38&lt;3.15),5.067,"shouldnthappen"))))))))))))))))))))))))))))))))))</f>
        <v>1.3</v>
      </c>
      <c r="BE38" s="1" t="n">
        <f aca="false">IF(AND(B38&gt;=3.85,A38&gt;=5.05,F38&lt;1.5),1.4,IF(AND(A38&lt;5.25,A38&lt;5.75,F38&gt;=1.5),3.15,IF(AND(A38&lt;4.95,B38&lt;3.15,A38&lt;5.05,F38&lt;1.5),1.46,IF(AND(A38&gt;=4.95,B38&lt;3.15,A38&lt;5.05,F38&lt;1.5),1.6,IF(AND(H38&lt;8.834,B38&gt;=3.15,A38&lt;5.05,F38&lt;1.5),1.4,IF(AND(D38&lt;0.25,B38&lt;3.85,A38&gt;=5.05,F38&lt;1.5),1.48,IF(AND(D38&gt;=0.25,B38&lt;3.85,A38&gt;=5.05,F38&lt;1.5),1.7,IF(AND(F38&gt;=2.5,A38&gt;=5.25,A38&lt;5.75,F38&gt;=1.5),4.9,IF(AND(H38&lt;12.45,H38&gt;=8.834,B38&gt;=3.15,A38&lt;5.05,F38&lt;1.5),1.25,IF(AND(H38&gt;=12.45,H38&gt;=8.834,B38&gt;=3.15,A38&lt;5.05,F38&lt;1.5),1.32,IF(AND(G38&lt;0.283,F38&lt;2.5,A38&gt;=5.25,A38&lt;5.75,F38&gt;=1.5),4.3,IF(AND(H38&lt;6.712,H38&lt;11.275,D38&lt;1.55,A38&gt;=5.75,F38&gt;=1.5),5,IF(AND(H38&lt;13.101,H38&gt;=11.275,D38&lt;1.55,A38&gt;=5.75,F38&gt;=1.5),3.933,IF(AND(H38&gt;=13.101,H38&gt;=11.275,D38&lt;1.55,A38&gt;=5.75,F38&gt;=1.5),4.5,IF(AND(A38&gt;=7.3,D38&lt;2.45,D38&gt;=1.55,A38&gt;=5.75,F38&gt;=1.5),6.7,IF(AND(B38&lt;3.45,D38&gt;=2.45,D38&gt;=1.55,A38&gt;=5.75,F38&gt;=1.5),5.925,IF(AND(B38&gt;=3.45,D38&gt;=2.45,D38&gt;=1.55,A38&gt;=5.75,F38&gt;=1.5),6.1,IF(AND(B38&gt;=2.8,G38&gt;=0.283,F38&lt;2.5,A38&gt;=5.25,A38&lt;5.75,F38&gt;=1.5),4.2,IF(AND(D38&lt;1.35,H38&gt;=6.712,H38&lt;11.275,D38&lt;1.55,A38&gt;=5.75,F38&gt;=1.5),4.35,IF(AND(D38&lt;1.05,B38&lt;2.8,G38&gt;=0.283,F38&lt;2.5,A38&gt;=5.25,A38&lt;5.75,F38&gt;=1.5),3.567,IF(AND(D38&gt;=1.05,B38&lt;2.8,G38&gt;=0.283,F38&lt;2.5,A38&gt;=5.25,A38&lt;5.75,F38&gt;=1.5),3.925,IF(AND(B38&lt;2.65,D38&gt;=1.35,H38&gt;=6.712,H38&lt;11.275,D38&lt;1.55,A38&gt;=5.75,F38&gt;=1.5),4.9,IF(AND(B38&gt;=2.65,D38&gt;=1.35,H38&gt;=6.712,H38&lt;11.275,D38&lt;1.55,A38&gt;=5.75,F38&gt;=1.5),4.625,IF(AND(H38&gt;=14.683,G38&gt;=0.628,A38&lt;7.3,D38&lt;2.45,D38&gt;=1.55,A38&gt;=5.75,F38&gt;=1.5),5.4,IF(AND(D38&lt;1.95,H38&lt;8.884,G38&lt;0.628,A38&lt;7.3,D38&lt;2.45,D38&gt;=1.55,A38&gt;=5.75,F38&gt;=1.5),5.1,IF(AND(D38&gt;=1.95,H38&lt;8.884,G38&lt;0.628,A38&lt;7.3,D38&lt;2.45,D38&gt;=1.55,A38&gt;=5.75,F38&gt;=1.5),5.22,IF(AND(A38&lt;6.05,H38&gt;=8.884,G38&lt;0.628,A38&lt;7.3,D38&lt;2.45,D38&gt;=1.55,A38&gt;=5.75,F38&gt;=1.5),5.1,IF(AND(G38&lt;0.817,H38&lt;14.683,G38&gt;=0.628,A38&lt;7.3,D38&lt;2.45,D38&gt;=1.55,A38&gt;=5.75,F38&gt;=1.5),4.967,IF(AND(G38&gt;=0.817,H38&lt;14.683,G38&gt;=0.628,A38&lt;7.3,D38&lt;2.45,D38&gt;=1.55,A38&gt;=5.75,F38&gt;=1.5),5.1,IF(AND(H38&lt;9.637,A38&gt;=6.05,H38&gt;=8.884,G38&lt;0.628,A38&lt;7.3,D38&lt;2.45,D38&gt;=1.55,A38&gt;=5.75,F38&gt;=1.5),5.9,IF(AND(D38&lt;1.85,H38&gt;=9.637,A38&gt;=6.05,H38&gt;=8.884,G38&lt;0.628,A38&lt;7.3,D38&lt;2.45,D38&gt;=1.55,A38&gt;=5.75,F38&gt;=1.5),5.733,IF(AND(G38&gt;=0.388,D38&gt;=1.85,H38&gt;=9.637,A38&gt;=6.05,H38&gt;=8.884,G38&lt;0.628,A38&lt;7.3,D38&lt;2.45,D38&gt;=1.55,A38&gt;=5.75,F38&gt;=1.5),5.64,IF(AND(B38&lt;2.95,G38&lt;0.388,D38&gt;=1.85,H38&gt;=9.637,A38&gt;=6.05,H38&gt;=8.884,G38&lt;0.628,A38&lt;7.3,D38&lt;2.45,D38&gt;=1.55,A38&gt;=5.75,F38&gt;=1.5),5.5,IF(AND(B38&gt;=2.95,G38&lt;0.388,D38&gt;=1.85,H38&gt;=9.637,A38&gt;=6.05,H38&gt;=8.884,G38&lt;0.628,A38&lt;7.3,D38&lt;2.45,D38&gt;=1.55,A38&gt;=5.75,F38&gt;=1.5),5.333,"shouldnthappen"))))))))))))))))))))))))))))))))))</f>
        <v>1.25</v>
      </c>
      <c r="BF38" s="1" t="n">
        <f aca="false">IF(AND(D38&gt;=0.35,F38&lt;1.5),1.65,IF(AND(H38&gt;=16.227,D38&gt;=1.55,F38&gt;=1.5),6.533,IF(AND(A38&gt;=5.45,G38&lt;0.174,D38&lt;0.35,F38&lt;1.5),1.7,IF(AND(D38&lt;0.15,G38&gt;=0.174,D38&lt;0.35,F38&lt;1.5),1.38,IF(AND(D38&gt;=1.15,D38&lt;1.25,D38&lt;1.55,F38&gt;=1.5),3.967,IF(AND(H38&lt;8.376,A38&lt;5.45,G38&lt;0.174,D38&lt;0.35,F38&lt;1.5),1.4,IF(AND(H38&gt;=8.376,A38&lt;5.45,G38&lt;0.174,D38&lt;0.35,F38&lt;1.5),1.5,IF(AND(B38&lt;3.1,D38&gt;=0.15,G38&gt;=0.174,D38&lt;0.35,F38&lt;1.5),1.475,IF(AND(H38&lt;10.258,D38&lt;1.15,D38&lt;1.25,D38&lt;1.55,F38&gt;=1.5),3.24,IF(AND(H38&gt;=10.258,D38&lt;1.15,D38&lt;1.25,D38&lt;1.55,F38&gt;=1.5),3.875,IF(AND(F38&gt;=2.5,H38&lt;10.927,D38&gt;=1.25,D38&lt;1.55,F38&gt;=1.5),5.05,IF(AND(D38&lt;1.35,H38&gt;=10.927,D38&gt;=1.25,D38&lt;1.55,F38&gt;=1.5),4.25,IF(AND(A38&gt;=6.95,D38&lt;1.75,H38&lt;16.227,D38&gt;=1.55,F38&gt;=1.5),5.8,IF(AND(B38&lt;3.3,B38&gt;=3.1,D38&gt;=0.15,G38&gt;=0.174,D38&lt;0.35,F38&lt;1.5),1.3,IF(AND(H38&lt;12.278,D38&gt;=1.35,H38&gt;=10.927,D38&gt;=1.25,D38&lt;1.55,F38&gt;=1.5),4.9,IF(AND(G38&lt;0.226,A38&lt;6.95,D38&lt;1.75,H38&lt;16.227,D38&gt;=1.55,F38&gt;=1.5),5,IF(AND(G38&gt;=0.226,A38&lt;6.95,D38&lt;1.75,H38&lt;16.227,D38&gt;=1.55,F38&gt;=1.5),4.62,IF(AND(H38&lt;9.35,B38&lt;2.95,D38&gt;=1.75,H38&lt;16.227,D38&gt;=1.55,F38&gt;=1.5),6.3,IF(AND(H38&gt;=9.35,B38&lt;2.95,D38&gt;=1.75,H38&lt;16.227,D38&gt;=1.55,F38&gt;=1.5),5.58,IF(AND(A38&lt;5.05,B38&gt;=3.3,B38&gt;=3.1,D38&gt;=0.15,G38&gt;=0.174,D38&lt;0.35,F38&lt;1.5),1.35,IF(AND(A38&gt;=5.05,B38&gt;=3.3,B38&gt;=3.1,D38&gt;=0.15,G38&gt;=0.174,D38&lt;0.35,F38&lt;1.5),1.46,IF(AND(B38&lt;2.8,A38&lt;5.65,F38&lt;2.5,H38&lt;10.927,D38&gt;=1.25,D38&lt;1.55,F38&gt;=1.5),4.075,IF(AND(B38&gt;=2.8,A38&lt;5.65,F38&lt;2.5,H38&lt;10.927,D38&gt;=1.25,D38&lt;1.55,F38&gt;=1.5),3.933,IF(AND(A38&lt;6.25,A38&gt;=5.65,F38&lt;2.5,H38&lt;10.927,D38&gt;=1.25,D38&lt;1.55,F38&gt;=1.5),4.533,IF(AND(A38&gt;=6.25,A38&gt;=5.65,F38&lt;2.5,H38&lt;10.927,D38&gt;=1.25,D38&lt;1.55,F38&gt;=1.5),4.3,IF(AND(A38&lt;6.5,H38&gt;=12.278,D38&gt;=1.35,H38&gt;=10.927,D38&gt;=1.25,D38&lt;1.55,F38&gt;=1.5),4.55,IF(AND(A38&gt;=6.5,H38&gt;=12.278,D38&gt;=1.35,H38&gt;=10.927,D38&gt;=1.25,D38&lt;1.55,F38&gt;=1.5),4.775,IF(AND(H38&lt;9.884,D38&lt;2.1,B38&gt;=2.95,D38&gt;=1.75,H38&lt;16.227,D38&gt;=1.55,F38&gt;=1.5),5.5,IF(AND(H38&gt;=9.884,D38&lt;2.1,B38&gt;=2.95,D38&gt;=1.75,H38&lt;16.227,D38&gt;=1.55,F38&gt;=1.5),5.1,IF(AND(H38&lt;10.393,D38&gt;=2.1,B38&gt;=2.95,D38&gt;=1.75,H38&lt;16.227,D38&gt;=1.55,F38&gt;=1.5),5.74,IF(AND(D38&lt;2.25,H38&gt;=10.393,D38&gt;=2.1,B38&gt;=2.95,D38&gt;=1.75,H38&lt;16.227,D38&gt;=1.55,F38&gt;=1.5),5.8,IF(AND(D38&gt;=2.25,H38&gt;=10.393,D38&gt;=2.1,B38&gt;=2.95,D38&gt;=1.75,H38&lt;16.227,D38&gt;=1.55,F38&gt;=1.5),5.4,"shouldnthappen"))))))))))))))))))))))))))))))))</f>
        <v>1.3</v>
      </c>
      <c r="BG38" s="1" t="n">
        <f aca="false">IF(AND(G38&lt;0.096,A38&lt;5.45),2.95,IF(AND(F38&gt;=1.5,G38&gt;=0.096,A38&lt;5.45),3,IF(AND(D38&lt;0.6,A38&lt;5.9,A38&gt;=5.45),1.4,IF(AND(F38&gt;=2.5,D38&gt;=0.6,A38&lt;5.9,A38&gt;=5.45),5.1,IF(AND(A38&lt;7.45,A38&gt;=7.05,A38&gt;=5.9,A38&gt;=5.45),6.167,IF(AND(B38&gt;=3.55,G38&lt;0.587,F38&lt;1.5,G38&gt;=0.096,A38&lt;5.45),1,IF(AND(A38&lt;5.05,G38&gt;=0.587,F38&lt;1.5,G38&gt;=0.096,A38&lt;5.45),1.35,IF(AND(B38&lt;2.75,D38&lt;1.7,A38&lt;7.05,A38&gt;=5.9,A38&gt;=5.45),4.9,IF(AND(A38&lt;6.2,D38&gt;=1.7,A38&lt;7.05,A38&gt;=5.9,A38&gt;=5.45),4.833,IF(AND(H38&lt;17.32,A38&gt;=7.45,A38&gt;=7.05,A38&gt;=5.9,A38&gt;=5.45),6.68,IF(AND(H38&gt;=17.32,A38&gt;=7.45,A38&gt;=7.05,A38&gt;=5.9,A38&gt;=5.45),6.4,IF(AND(G38&lt;0.161,B38&lt;3.55,G38&lt;0.587,F38&lt;1.5,G38&gt;=0.096,A38&lt;5.45),1.5,IF(AND(H38&lt;11.016,A38&gt;=5.05,G38&gt;=0.587,F38&lt;1.5,G38&gt;=0.096,A38&lt;5.45),1.633,IF(AND(H38&lt;11.001,G38&lt;0.372,F38&lt;2.5,D38&gt;=0.6,A38&lt;5.9,A38&gt;=5.45),4.133,IF(AND(H38&gt;=11.001,G38&lt;0.372,F38&lt;2.5,D38&gt;=0.6,A38&lt;5.9,A38&gt;=5.45),4.3,IF(AND(H38&lt;6.808,G38&gt;=0.372,F38&lt;2.5,D38&gt;=0.6,A38&lt;5.9,A38&gt;=5.45),4,IF(AND(A38&gt;=6.75,B38&gt;=2.75,D38&lt;1.7,A38&lt;7.05,A38&gt;=5.9,A38&gt;=5.45),4.84,IF(AND(H38&lt;12.467,G38&gt;=0.161,B38&lt;3.55,G38&lt;0.587,F38&lt;1.5,G38&gt;=0.096,A38&lt;5.45),1.3,IF(AND(D38&lt;0.25,H38&gt;=11.016,A38&gt;=5.05,G38&gt;=0.587,F38&lt;1.5,G38&gt;=0.096,A38&lt;5.45),1.52,IF(AND(D38&gt;=0.25,H38&gt;=11.016,A38&gt;=5.05,G38&gt;=0.587,F38&lt;1.5,G38&gt;=0.096,A38&lt;5.45),1.5,IF(AND(H38&lt;11.218,H38&gt;=6.808,G38&gt;=0.372,F38&lt;2.5,D38&gt;=0.6,A38&lt;5.9,A38&gt;=5.45),3.7,IF(AND(H38&gt;=11.218,H38&gt;=6.808,G38&gt;=0.372,F38&lt;2.5,D38&gt;=0.6,A38&lt;5.9,A38&gt;=5.45),3.9,IF(AND(B38&lt;2.95,A38&lt;6.75,B38&gt;=2.75,D38&lt;1.7,A38&lt;7.05,A38&gt;=5.9,A38&gt;=5.45),4.2,IF(AND(B38&gt;=2.95,A38&lt;6.75,B38&gt;=2.75,D38&lt;1.7,A38&lt;7.05,A38&gt;=5.9,A38&gt;=5.45),4.6,IF(AND(D38&gt;=2.45,A38&lt;6.85,A38&gt;=6.2,D38&gt;=1.7,A38&lt;7.05,A38&gt;=5.9,A38&gt;=5.45),5.9,IF(AND(G38&lt;0.312,A38&gt;=6.85,A38&gt;=6.2,D38&gt;=1.7,A38&lt;7.05,A38&gt;=5.9,A38&gt;=5.45),5.1,IF(AND(G38&gt;=0.312,A38&gt;=6.85,A38&gt;=6.2,D38&gt;=1.7,A38&lt;7.05,A38&gt;=5.9,A38&gt;=5.45),5.4,IF(AND(G38&lt;0.251,H38&gt;=12.467,G38&gt;=0.161,B38&lt;3.55,G38&lt;0.587,F38&lt;1.5,G38&gt;=0.096,A38&lt;5.45),1.35,IF(AND(G38&gt;=0.251,H38&gt;=12.467,G38&gt;=0.161,B38&lt;3.55,G38&lt;0.587,F38&lt;1.5,G38&gt;=0.096,A38&lt;5.45),1.467,IF(AND(G38&gt;=0.628,D38&lt;2.45,A38&lt;6.85,A38&gt;=6.2,D38&gt;=1.7,A38&lt;7.05,A38&gt;=5.9,A38&gt;=5.45),5.1,IF(AND(A38&gt;=6.75,G38&lt;0.628,D38&lt;2.45,A38&lt;6.85,A38&gt;=6.2,D38&gt;=1.7,A38&lt;7.05,A38&gt;=5.9,A38&gt;=5.45),5.9,IF(AND(H38&lt;11.824,A38&lt;6.75,G38&lt;0.628,D38&lt;2.45,A38&lt;6.85,A38&gt;=6.2,D38&gt;=1.7,A38&lt;7.05,A38&gt;=5.9,A38&gt;=5.45),5.44,IF(AND(H38&lt;14.378,H38&gt;=11.824,A38&lt;6.75,G38&lt;0.628,D38&lt;2.45,A38&lt;6.85,A38&gt;=6.2,D38&gt;=1.7,A38&lt;7.05,A38&gt;=5.9,A38&gt;=5.45),5.6,IF(AND(H38&gt;=14.378,H38&gt;=11.824,A38&lt;6.75,G38&lt;0.628,D38&lt;2.45,A38&lt;6.85,A38&gt;=6.2,D38&gt;=1.7,A38&lt;7.05,A38&gt;=5.9,A38&gt;=5.45),5.8,"shouldnthappen"))))))))))))))))))))))))))))))))))</f>
        <v>1.3</v>
      </c>
      <c r="BH38" s="1" t="n">
        <f aca="false">IF(AND(G38&gt;=0.905,F38&lt;1.5),1.8,IF(AND(H38&lt;5.523,G38&lt;0.905,F38&lt;1.5),1,IF(AND(D38&gt;=0.4,H38&gt;=5.523,G38&lt;0.905,F38&lt;1.5),1.7,IF(AND(G38&gt;=0.878,D38&lt;1.35,F38&lt;2.5,F38&gt;=1.5),4.4,IF(AND(A38&lt;5.4,D38&gt;=1.35,F38&lt;2.5,F38&gt;=1.5),3.9,IF(AND(G38&lt;0.177,B38&lt;3.15,F38&gt;=2.5,F38&gt;=1.5),6.15,IF(AND(H38&lt;10.393,B38&gt;=3.15,F38&gt;=2.5,F38&gt;=1.5),5.94,IF(AND(H38&gt;=10.393,B38&gt;=3.15,F38&gt;=2.5,F38&gt;=1.5),5.467,IF(AND(D38&gt;=1.25,G38&lt;0.878,D38&lt;1.35,F38&lt;2.5,F38&gt;=1.5),4.18,IF(AND(G38&gt;=0.709,A38&gt;=5.4,D38&gt;=1.35,F38&lt;2.5,F38&gt;=1.5),4.9,IF(AND(B38&lt;2.6,G38&gt;=0.177,B38&lt;3.15,F38&gt;=2.5,F38&gt;=1.5),4.8,IF(AND(A38&lt;4.35,A38&lt;5.05,D38&lt;0.4,H38&gt;=5.523,G38&lt;0.905,F38&lt;1.5),1.1,IF(AND(A38&gt;=5.6,A38&gt;=5.05,D38&lt;0.4,H38&gt;=5.523,G38&lt;0.905,F38&lt;1.5),1.7,IF(AND(D38&lt;1.05,D38&lt;1.25,G38&lt;0.878,D38&lt;1.35,F38&lt;2.5,F38&gt;=1.5),3.6,IF(AND(D38&gt;=1.55,G38&lt;0.709,A38&gt;=5.4,D38&gt;=1.35,F38&lt;2.5,F38&gt;=1.5),4.975,IF(AND(D38&lt;1.7,B38&gt;=2.6,G38&gt;=0.177,B38&lt;3.15,F38&gt;=2.5,F38&gt;=1.5),5.8,IF(AND(B38&lt;3.15,A38&gt;=4.35,A38&lt;5.05,D38&lt;0.4,H38&gt;=5.523,G38&lt;0.905,F38&lt;1.5),1.46,IF(AND(A38&gt;=5.45,A38&lt;5.6,A38&gt;=5.05,D38&lt;0.4,H38&gt;=5.523,G38&lt;0.905,F38&lt;1.5),1.35,IF(AND(H38&lt;10.974,D38&gt;=1.05,D38&lt;1.25,G38&lt;0.878,D38&lt;1.35,F38&lt;2.5,F38&gt;=1.5),3.8,IF(AND(H38&gt;=13.654,D38&lt;1.55,G38&lt;0.709,A38&gt;=5.4,D38&gt;=1.35,F38&lt;2.5,F38&gt;=1.5),4.725,IF(AND(A38&lt;4.5,B38&gt;=3.15,A38&gt;=4.35,A38&lt;5.05,D38&lt;0.4,H38&gt;=5.523,G38&lt;0.905,F38&lt;1.5),1.3,IF(AND(G38&lt;0.676,A38&lt;5.45,A38&lt;5.6,A38&gt;=5.05,D38&lt;0.4,H38&gt;=5.523,G38&lt;0.905,F38&lt;1.5),1.5,IF(AND(G38&gt;=0.676,A38&lt;5.45,A38&lt;5.6,A38&gt;=5.05,D38&lt;0.4,H38&gt;=5.523,G38&lt;0.905,F38&lt;1.5),1.55,IF(AND(A38&lt;5.7,H38&gt;=10.974,D38&gt;=1.05,D38&lt;1.25,G38&lt;0.878,D38&lt;1.35,F38&lt;2.5,F38&gt;=1.5),3.9,IF(AND(A38&gt;=5.7,H38&gt;=10.974,D38&gt;=1.05,D38&lt;1.25,G38&lt;0.878,D38&lt;1.35,F38&lt;2.5,F38&gt;=1.5),3.933,IF(AND(G38&gt;=0.644,H38&lt;13.654,D38&lt;1.55,G38&lt;0.709,A38&gt;=5.4,D38&gt;=1.35,F38&lt;2.5,F38&gt;=1.5),4.4,IF(AND(B38&lt;2.9,A38&lt;6.2,D38&gt;=1.7,B38&gt;=2.6,G38&gt;=0.177,B38&lt;3.15,F38&gt;=2.5,F38&gt;=1.5),5.02,IF(AND(B38&gt;=2.9,A38&lt;6.2,D38&gt;=1.7,B38&gt;=2.6,G38&gt;=0.177,B38&lt;3.15,F38&gt;=2.5,F38&gt;=1.5),4.8,IF(AND(D38&lt;2.2,A38&gt;=6.2,D38&gt;=1.7,B38&gt;=2.6,G38&gt;=0.177,B38&lt;3.15,F38&gt;=2.5,F38&gt;=1.5),5.325,IF(AND(D38&gt;=2.2,A38&gt;=6.2,D38&gt;=1.7,B38&gt;=2.6,G38&gt;=0.177,B38&lt;3.15,F38&gt;=2.5,F38&gt;=1.5),5.1,IF(AND(D38&lt;0.25,A38&gt;=4.5,B38&gt;=3.15,A38&gt;=4.35,A38&lt;5.05,D38&lt;0.4,H38&gt;=5.523,G38&lt;0.905,F38&lt;1.5),1.357,IF(AND(D38&gt;=0.25,A38&gt;=4.5,B38&gt;=3.15,A38&gt;=4.35,A38&lt;5.05,D38&lt;0.4,H38&gt;=5.523,G38&lt;0.905,F38&lt;1.5),1.333,IF(AND(H38&lt;10.723,G38&lt;0.644,H38&lt;13.654,D38&lt;1.55,G38&lt;0.709,A38&gt;=5.4,D38&gt;=1.35,F38&lt;2.5,F38&gt;=1.5),4.6,IF(AND(H38&gt;=10.723,G38&lt;0.644,H38&lt;13.654,D38&lt;1.55,G38&lt;0.709,A38&gt;=5.4,D38&gt;=1.35,F38&lt;2.5,F38&gt;=1.5),4.5,"shouldnthappen"))))))))))))))))))))))))))))))))))</f>
        <v>1.357</v>
      </c>
      <c r="BI38" s="1" t="n">
        <f aca="false">IF(AND(D38&gt;=0.8,A38&lt;5.45),3.9,IF(AND(D38&gt;=0.45,D38&lt;0.8,A38&lt;5.45),1.66,IF(AND(H38&lt;16.447,B38&gt;=3.45,A38&gt;=5.45),1.525,IF(AND(H38&gt;=16.447,B38&gt;=3.45,A38&gt;=5.45),6.4,IF(AND(H38&lt;5.245,D38&lt;0.45,D38&lt;0.8,A38&lt;5.45),1,IF(AND(A38&gt;=7.2,G38&lt;0.154,B38&lt;3.45,A38&gt;=5.45),6.7,IF(AND(D38&lt;1.65,A38&lt;7.2,G38&lt;0.154,B38&lt;3.45,A38&gt;=5.45),4.7,IF(AND(D38&gt;=1.65,A38&lt;7.2,G38&lt;0.154,B38&lt;3.45,A38&gt;=5.45),5.52,IF(AND(D38&gt;=0.25,A38&lt;5.05,H38&gt;=5.245,D38&lt;0.45,D38&lt;0.8,A38&lt;5.45),1.35,IF(AND(H38&lt;6.089,A38&gt;=5.05,H38&gt;=5.245,D38&lt;0.45,D38&lt;0.8,A38&lt;5.45),1.7,IF(AND(D38&lt;1.2,B38&lt;2.6,A38&lt;5.75,G38&gt;=0.154,B38&lt;3.45,A38&gt;=5.45),3.85,IF(AND(D38&gt;=1.2,B38&lt;2.6,A38&lt;5.75,G38&gt;=0.154,B38&lt;3.45,A38&gt;=5.45),4,IF(AND(D38&gt;=1.65,B38&gt;=2.6,A38&lt;5.75,G38&gt;=0.154,B38&lt;3.45,A38&gt;=5.45),4.9,IF(AND(G38&lt;0.353,F38&lt;2.5,A38&gt;=5.75,G38&gt;=0.154,B38&lt;3.45,A38&gt;=5.45),4.25,IF(AND(A38&gt;=7.25,F38&gt;=2.5,A38&gt;=5.75,G38&gt;=0.154,B38&lt;3.45,A38&gt;=5.45),6.45,IF(AND(H38&lt;11.218,D38&lt;0.25,A38&lt;5.05,H38&gt;=5.245,D38&lt;0.45,D38&lt;0.8,A38&lt;5.45),1.42,IF(AND(G38&lt;0.517,H38&gt;=6.089,A38&gt;=5.05,H38&gt;=5.245,D38&lt;0.45,D38&lt;0.8,A38&lt;5.45),1.44,IF(AND(G38&gt;=0.517,H38&gt;=6.089,A38&gt;=5.05,H38&gt;=5.245,D38&lt;0.45,D38&lt;0.8,A38&lt;5.45),1.54,IF(AND(H38&gt;=10.194,D38&lt;1.65,B38&gt;=2.6,A38&lt;5.75,G38&gt;=0.154,B38&lt;3.45,A38&gt;=5.45),4.35,IF(AND(B38&gt;=3.15,G38&gt;=0.353,F38&lt;2.5,A38&gt;=5.75,G38&gt;=0.154,B38&lt;3.45,A38&gt;=5.45),4.7,IF(AND(H38&lt;7.716,A38&lt;7.25,F38&gt;=2.5,A38&gt;=5.75,G38&gt;=0.154,B38&lt;3.45,A38&gt;=5.45),5.04,IF(AND(G38&lt;0.175,H38&gt;=11.218,D38&lt;0.25,A38&lt;5.05,H38&gt;=5.245,D38&lt;0.45,D38&lt;0.8,A38&lt;5.45),1.5,IF(AND(H38&lt;7.713,H38&lt;10.194,D38&lt;1.65,B38&gt;=2.6,A38&lt;5.75,G38&gt;=0.154,B38&lt;3.45,A38&gt;=5.45),4.1,IF(AND(H38&gt;=7.713,H38&lt;10.194,D38&lt;1.65,B38&gt;=2.6,A38&lt;5.75,G38&gt;=0.154,B38&lt;3.45,A38&gt;=5.45),4.2,IF(AND(B38&gt;=3.05,B38&lt;3.15,G38&gt;=0.353,F38&lt;2.5,A38&gt;=5.75,G38&gt;=0.154,B38&lt;3.45,A38&gt;=5.45),4.4,IF(AND(D38&gt;=2.45,H38&gt;=7.716,A38&lt;7.25,F38&gt;=2.5,A38&gt;=5.75,G38&gt;=0.154,B38&lt;3.45,A38&gt;=5.45),5.85,IF(AND(D38&lt;0.15,G38&gt;=0.175,H38&gt;=11.218,D38&lt;0.25,A38&lt;5.05,H38&gt;=5.245,D38&lt;0.45,D38&lt;0.8,A38&lt;5.45),1.1,IF(AND(H38&gt;=16.317,B38&lt;3.05,B38&lt;3.15,G38&gt;=0.353,F38&lt;2.5,A38&gt;=5.75,G38&gt;=0.154,B38&lt;3.45,A38&gt;=5.45),4.8,IF(AND(G38&gt;=0.857,D38&lt;2.45,H38&gt;=7.716,A38&lt;7.25,F38&gt;=2.5,A38&gt;=5.75,G38&gt;=0.154,B38&lt;3.45,A38&gt;=5.45),5.05,IF(AND(G38&lt;0.245,D38&gt;=0.15,G38&gt;=0.175,H38&gt;=11.218,D38&lt;0.25,A38&lt;5.05,H38&gt;=5.245,D38&lt;0.45,D38&lt;0.8,A38&lt;5.45),1.3,IF(AND(G38&gt;=0.245,D38&gt;=0.15,G38&gt;=0.175,H38&gt;=11.218,D38&lt;0.25,A38&lt;5.05,H38&gt;=5.245,D38&lt;0.45,D38&lt;0.8,A38&lt;5.45),1.22,IF(AND(B38&lt;2.85,H38&lt;16.317,B38&lt;3.05,B38&lt;3.15,G38&gt;=0.353,F38&lt;2.5,A38&gt;=5.75,G38&gt;=0.154,B38&lt;3.45,A38&gt;=5.45),4.6,IF(AND(B38&gt;=2.85,H38&lt;16.317,B38&lt;3.05,B38&lt;3.15,G38&gt;=0.353,F38&lt;2.5,A38&gt;=5.75,G38&gt;=0.154,B38&lt;3.45,A38&gt;=5.45),4.633,IF(AND(D38&lt;1.85,G38&lt;0.857,D38&lt;2.45,H38&gt;=7.716,A38&lt;7.25,F38&gt;=2.5,A38&gt;=5.75,G38&gt;=0.154,B38&lt;3.45,A38&gt;=5.45),5.8,IF(AND(H38&lt;11.297,D38&gt;=1.85,G38&lt;0.857,D38&lt;2.45,H38&gt;=7.716,A38&lt;7.25,F38&gt;=2.5,A38&gt;=5.75,G38&gt;=0.154,B38&lt;3.45,A38&gt;=5.45),5.3,IF(AND(G38&lt;0.388,H38&gt;=11.297,D38&gt;=1.85,G38&lt;0.857,D38&lt;2.45,H38&gt;=7.716,A38&lt;7.25,F38&gt;=2.5,A38&gt;=5.75,G38&gt;=0.154,B38&lt;3.45,A38&gt;=5.45),5.4,IF(AND(G38&gt;=0.388,H38&gt;=11.297,D38&gt;=1.85,G38&lt;0.857,D38&lt;2.45,H38&gt;=7.716,A38&lt;7.25,F38&gt;=2.5,A38&gt;=5.75,G38&gt;=0.154,B38&lt;3.45,A38&gt;=5.45),5.6,"shouldnthappen")))))))))))))))))))))))))))))))))))))</f>
        <v>1.22</v>
      </c>
      <c r="BJ38" s="1" t="n">
        <f aca="false">IF(AND(F38&gt;=2,B38&gt;=3.35),6.1,IF(AND(H38&gt;=12.719,F38&lt;1.5,B38&lt;3.35),1.567,IF(AND(H38&lt;5.245,F38&lt;2,B38&gt;=3.35),1,IF(AND(D38&lt;0.15,H38&lt;12.719,F38&lt;1.5,B38&lt;3.35),1.5,IF(AND(D38&gt;=0.35,H38&gt;=5.245,F38&lt;2,B38&gt;=3.35),1.6,IF(AND(A38&lt;4.9,D38&gt;=0.15,H38&lt;12.719,F38&lt;1.5,B38&lt;3.35),1.36,IF(AND(B38&lt;2.65,G38&lt;0.572,D38&lt;1.45,F38&gt;=1.5,B38&lt;3.35),3.5,IF(AND(A38&lt;6.1,F38&lt;2.5,D38&gt;=1.45,F38&gt;=1.5,B38&lt;3.35),5.1,IF(AND(G38&gt;=0.607,D38&lt;0.35,H38&gt;=5.245,F38&lt;2,B38&gt;=3.35),1.65,IF(AND(G38&lt;0.546,A38&gt;=4.9,D38&gt;=0.15,H38&lt;12.719,F38&lt;1.5,B38&lt;3.35),1.2,IF(AND(G38&gt;=0.546,A38&gt;=4.9,D38&gt;=0.15,H38&lt;12.719,F38&lt;1.5,B38&lt;3.35),1.4,IF(AND(A38&gt;=6.3,B38&gt;=2.65,G38&lt;0.572,D38&lt;1.45,F38&gt;=1.5,B38&lt;3.35),4.8,IF(AND(D38&lt;1.15,B38&lt;2.85,G38&gt;=0.572,D38&lt;1.45,F38&gt;=1.5,B38&lt;3.35),3.9,IF(AND(B38&gt;=3.15,B38&gt;=2.85,G38&gt;=0.572,D38&lt;1.45,F38&gt;=1.5,B38&lt;3.35),4.7,IF(AND(B38&lt;2.95,A38&gt;=6.1,F38&lt;2.5,D38&gt;=1.45,F38&gt;=1.5,B38&lt;3.35),4.533,IF(AND(B38&gt;=2.95,A38&gt;=6.1,F38&lt;2.5,D38&gt;=1.45,F38&gt;=1.5,B38&lt;3.35),4.75,IF(AND(A38&gt;=6.7,G38&lt;0.107,F38&gt;=2.5,D38&gt;=1.45,F38&gt;=1.5,B38&lt;3.35),5.7,IF(AND(G38&gt;=0.385,G38&lt;0.607,D38&lt;0.35,H38&gt;=5.245,F38&lt;2,B38&gt;=3.35),1.325,IF(AND(D38&lt;1.25,A38&lt;6.3,B38&gt;=2.65,G38&lt;0.572,D38&lt;1.45,F38&gt;=1.5,B38&lt;3.35),4,IF(AND(D38&gt;=1.25,A38&lt;6.3,B38&gt;=2.65,G38&lt;0.572,D38&lt;1.45,F38&gt;=1.5,B38&lt;3.35),4.18,IF(AND(G38&lt;0.907,D38&gt;=1.15,B38&lt;2.85,G38&gt;=0.572,D38&lt;1.45,F38&gt;=1.5,B38&lt;3.35),4,IF(AND(G38&gt;=0.907,D38&gt;=1.15,B38&lt;2.85,G38&gt;=0.572,D38&lt;1.45,F38&gt;=1.5,B38&lt;3.35),4.4,IF(AND(H38&lt;8.326,B38&lt;3.15,B38&gt;=2.85,G38&gt;=0.572,D38&lt;1.45,F38&gt;=1.5,B38&lt;3.35),3.6,IF(AND(H38&gt;=8.326,B38&lt;3.15,B38&gt;=2.85,G38&gt;=0.572,D38&lt;1.45,F38&gt;=1.5,B38&lt;3.35),4.48,IF(AND(B38&lt;2.95,A38&lt;6.7,G38&lt;0.107,F38&gt;=2.5,D38&gt;=1.45,F38&gt;=1.5,B38&lt;3.35),5.6,IF(AND(B38&gt;=2.95,A38&lt;6.7,G38&lt;0.107,F38&gt;=2.5,D38&gt;=1.45,F38&gt;=1.5,B38&lt;3.35),5.5,IF(AND(G38&lt;0.205,G38&lt;0.432,G38&gt;=0.107,F38&gt;=2.5,D38&gt;=1.45,F38&gt;=1.5,B38&lt;3.35),5.3,IF(AND(B38&gt;=3.05,G38&gt;=0.432,G38&gt;=0.107,F38&gt;=2.5,D38&gt;=1.45,F38&gt;=1.5,B38&lt;3.35),5.86,IF(AND(H38&gt;=14.057,G38&lt;0.385,G38&lt;0.607,D38&lt;0.35,H38&gt;=5.245,F38&lt;2,B38&gt;=3.35),1.7,IF(AND(D38&lt;1.7,G38&gt;=0.205,G38&lt;0.432,G38&gt;=0.107,F38&gt;=2.5,D38&gt;=1.45,F38&gt;=1.5,B38&lt;3.35),5,IF(AND(G38&lt;0.779,B38&lt;3.05,G38&gt;=0.432,G38&gt;=0.107,F38&gt;=2.5,D38&gt;=1.45,F38&gt;=1.5,B38&lt;3.35),4.9,IF(AND(G38&gt;=0.779,B38&lt;3.05,G38&gt;=0.432,G38&gt;=0.107,F38&gt;=2.5,D38&gt;=1.45,F38&gt;=1.5,B38&lt;3.35),5.533,IF(AND(D38&gt;=0.25,H38&lt;14.057,G38&lt;0.385,G38&lt;0.607,D38&lt;0.35,H38&gt;=5.245,F38&lt;2,B38&gt;=3.35),1.4,IF(AND(B38&lt;2.85,D38&gt;=1.7,G38&gt;=0.205,G38&lt;0.432,G38&gt;=0.107,F38&gt;=2.5,D38&gt;=1.45,F38&gt;=1.5,B38&lt;3.35),5.1,IF(AND(B38&gt;=2.85,D38&gt;=1.7,G38&gt;=0.205,G38&lt;0.432,G38&gt;=0.107,F38&gt;=2.5,D38&gt;=1.45,F38&gt;=1.5,B38&lt;3.35),5.15,IF(AND(A38&lt;5.1,D38&lt;0.25,H38&lt;14.057,G38&lt;0.385,G38&lt;0.607,D38&lt;0.35,H38&gt;=5.245,F38&lt;2,B38&gt;=3.35),1.4,IF(AND(A38&gt;=5.1,D38&lt;0.25,H38&lt;14.057,G38&lt;0.385,G38&lt;0.607,D38&lt;0.35,H38&gt;=5.245,F38&lt;2,B38&gt;=3.35),1.5,"shouldnthappen")))))))))))))))))))))))))))))))))))))</f>
        <v>1.2</v>
      </c>
    </row>
    <row r="39" customFormat="false" ht="13.8" hidden="false" customHeight="false" outlineLevel="0" collapsed="false">
      <c r="A39" s="1" t="n">
        <v>5.5</v>
      </c>
      <c r="B39" s="1" t="n">
        <v>3.5</v>
      </c>
      <c r="C39" s="1" t="n">
        <v>1.3</v>
      </c>
      <c r="D39" s="1" t="n">
        <v>0.2</v>
      </c>
      <c r="E39" s="1" t="s">
        <v>94</v>
      </c>
      <c r="F39" s="1" t="n">
        <v>1</v>
      </c>
      <c r="G39" s="1" t="n">
        <v>0.313618675805628</v>
      </c>
      <c r="H39" s="16" t="n">
        <v>15.0833668694831</v>
      </c>
      <c r="I39" s="11" t="n">
        <f aca="false">C39</f>
        <v>1.3</v>
      </c>
      <c r="J39" s="1" t="n">
        <f aca="false">AVERAGE(M39:BJ39)</f>
        <v>1.48318</v>
      </c>
      <c r="K39" s="15" t="n">
        <f aca="false">1-SQRT(VAR(M39:BJ39, I39)) / AVERAGE(M39:BJ39)</f>
        <v>0.621591247460853</v>
      </c>
      <c r="L39" s="1" t="n">
        <f aca="false">(J39-I39)/I39</f>
        <v>0.140907692307692</v>
      </c>
      <c r="M39" s="1" t="n">
        <f aca="false">IF(AND(H39&gt;=16.241,B39&gt;=3.35),6.4,IF(AND(D39&gt;=0.75,A39&lt;5.15,B39&lt;3.35),4.1,IF(AND(D39&gt;=1.5,H39&lt;16.241,B39&gt;=3.35),5.767,IF(AND(B39&gt;=3.25,D39&lt;0.75,A39&lt;5.15,B39&lt;3.35),1.58,IF(AND(A39&lt;4.95,D39&lt;1.5,H39&lt;16.241,B39&gt;=3.35),1.4,IF(AND(A39&lt;4.5,B39&lt;3.25,D39&lt;0.75,A39&lt;5.15,B39&lt;3.35),1.26,IF(AND(A39&gt;=4.5,B39&lt;3.25,D39&lt;0.75,A39&lt;5.15,B39&lt;3.35),1.48,IF(AND(G39&lt;0.356,H39&lt;12.557,D39&lt;1.45,A39&gt;=5.15,B39&lt;3.35),4.267,IF(AND(D39&lt;1.25,H39&gt;=12.557,D39&lt;1.45,A39&gt;=5.15,B39&lt;3.35),4.05,IF(AND(D39&gt;=1.35,G39&gt;=0.356,H39&lt;12.557,D39&lt;1.45,A39&gt;=5.15,B39&lt;3.35),4.25,IF(AND(H39&lt;15.086,D39&gt;=1.25,H39&gt;=12.557,D39&lt;1.45,A39&gt;=5.15,B39&lt;3.35),4.4,IF(AND(F39&lt;2.5,G39&gt;=0.44,D39&lt;2.05,D39&gt;=1.45,A39&gt;=5.15,B39&lt;3.35),4.7,IF(AND(H39&lt;10.391,B39&lt;3.15,D39&gt;=2.05,D39&gt;=1.45,A39&gt;=5.15,B39&lt;3.35),5.1,IF(AND(G39&lt;0.505,B39&gt;=3.15,D39&gt;=2.05,D39&gt;=1.45,A39&gt;=5.15,B39&lt;3.35),5.7,IF(AND(G39&gt;=0.505,B39&gt;=3.15,D39&gt;=2.05,D39&gt;=1.45,A39&gt;=5.15,B39&lt;3.35),5.95,IF(AND(D39&gt;=0.5,G39&lt;0.905,A39&gt;=4.95,D39&lt;1.5,H39&lt;16.241,B39&gt;=3.35),1.6,IF(AND(B39&lt;3.6,G39&gt;=0.905,A39&gt;=4.95,D39&lt;1.5,H39&lt;16.241,B39&gt;=3.35),1.7,IF(AND(B39&gt;=3.6,G39&gt;=0.905,A39&gt;=4.95,D39&lt;1.5,H39&lt;16.241,B39&gt;=3.35),1.767,IF(AND(A39&gt;=5.7,D39&lt;1.35,G39&gt;=0.356,H39&lt;12.557,D39&lt;1.45,A39&gt;=5.15,B39&lt;3.35),3.9,IF(AND(A39&lt;6.35,H39&gt;=15.086,D39&gt;=1.25,H39&gt;=12.557,D39&lt;1.45,A39&gt;=5.15,B39&lt;3.35),4.7,IF(AND(A39&gt;=6.35,H39&gt;=15.086,D39&gt;=1.25,H39&gt;=12.557,D39&lt;1.45,A39&gt;=5.15,B39&lt;3.35),4.6,IF(AND(H39&lt;9.252,D39&lt;1.55,G39&lt;0.44,D39&lt;2.05,D39&gt;=1.45,A39&gt;=5.15,B39&lt;3.35),5.08,IF(AND(H39&gt;=9.252,D39&lt;1.55,G39&lt;0.44,D39&lt;2.05,D39&gt;=1.45,A39&gt;=5.15,B39&lt;3.35),4.7,IF(AND(H39&lt;8.477,D39&gt;=1.55,G39&lt;0.44,D39&lt;2.05,D39&gt;=1.45,A39&gt;=5.15,B39&lt;3.35),5.1,IF(AND(H39&gt;=8.477,D39&gt;=1.55,G39&lt;0.44,D39&lt;2.05,D39&gt;=1.45,A39&gt;=5.15,B39&lt;3.35),5.4,IF(AND(H39&lt;8.435,F39&gt;=2.5,G39&gt;=0.44,D39&lt;2.05,D39&gt;=1.45,A39&gt;=5.15,B39&lt;3.35),5.1,IF(AND(H39&gt;=8.435,F39&gt;=2.5,G39&gt;=0.44,D39&lt;2.05,D39&gt;=1.45,A39&gt;=5.15,B39&lt;3.35),4.86,IF(AND(G39&lt;0.543,H39&gt;=10.391,B39&lt;3.15,D39&gt;=2.05,D39&gt;=1.45,A39&gt;=5.15,B39&lt;3.35),5.56,IF(AND(G39&gt;=0.543,H39&gt;=10.391,B39&lt;3.15,D39&gt;=2.05,D39&gt;=1.45,A39&gt;=5.15,B39&lt;3.35),5.8,IF(AND(A39&lt;5.05,D39&lt;0.5,G39&lt;0.905,A39&gt;=4.95,D39&lt;1.5,H39&lt;16.241,B39&gt;=3.35),1.3,IF(AND(H39&lt;6.583,A39&lt;5.7,D39&lt;1.35,G39&gt;=0.356,H39&lt;12.557,D39&lt;1.45,A39&gt;=5.15,B39&lt;3.35),4,IF(AND(G39&lt;0.585,A39&gt;=5.05,D39&lt;0.5,G39&lt;0.905,A39&gt;=4.95,D39&lt;1.5,H39&lt;16.241,B39&gt;=3.35),1.475,IF(AND(G39&lt;0.62,H39&gt;=6.583,A39&lt;5.7,D39&lt;1.35,G39&gt;=0.356,H39&lt;12.557,D39&lt;1.45,A39&gt;=5.15,B39&lt;3.35),3.75,IF(AND(G39&gt;=0.62,H39&gt;=6.583,A39&lt;5.7,D39&lt;1.35,G39&gt;=0.356,H39&lt;12.557,D39&lt;1.45,A39&gt;=5.15,B39&lt;3.35),3.6,IF(AND(B39&lt;3.75,G39&gt;=0.585,A39&gt;=5.05,D39&lt;0.5,G39&lt;0.905,A39&gt;=4.95,D39&lt;1.5,H39&lt;16.241,B39&gt;=3.35),1.5,IF(AND(B39&gt;=3.75,G39&gt;=0.585,A39&gt;=5.05,D39&lt;0.5,G39&lt;0.905,A39&gt;=4.95,D39&lt;1.5,H39&lt;16.241,B39&gt;=3.35),1.6,"shouldnthappen"))))))))))))))))))))))))))))))))))))</f>
        <v>1.475</v>
      </c>
      <c r="N39" s="1" t="n">
        <f aca="false">IF(AND(H39&lt;5.245,B39&lt;3.65,F39&lt;1.5),1,IF(AND(H39&gt;=14.096,B39&gt;=3.65,F39&lt;1.5),1.65,IF(AND(A39&gt;=5.45,H39&gt;=5.245,B39&lt;3.65,F39&lt;1.5),1.3,IF(AND(H39&gt;=13.586,H39&lt;14.096,B39&gt;=3.65,F39&lt;1.5),1.3,IF(AND(H39&lt;10.258,D39&lt;1.25,F39&lt;2.5,F39&gt;=1.5),3.38,IF(AND(H39&lt;6.982,D39&gt;=1.25,F39&lt;2.5,F39&gt;=1.5),3.96,IF(AND(H39&gt;=13.646,D39&lt;2.05,F39&gt;=2.5,F39&gt;=1.5),6.1,IF(AND(B39&lt;3.05,A39&lt;5.45,H39&gt;=5.245,B39&lt;3.65,F39&lt;1.5),1.375,IF(AND(H39&lt;6.543,H39&lt;13.586,H39&lt;14.096,B39&gt;=3.65,F39&lt;1.5),1.4,IF(AND(H39&gt;=6.543,H39&lt;13.586,H39&lt;14.096,B39&gt;=3.65,F39&lt;1.5),1.5,IF(AND(H39&lt;11.522,H39&gt;=10.258,D39&lt;1.25,F39&lt;2.5,F39&gt;=1.5),3.733,IF(AND(H39&gt;=11.522,H39&gt;=10.258,D39&lt;1.25,F39&lt;2.5,F39&gt;=1.5),3.92,IF(AND(H39&lt;5.767,H39&lt;13.646,D39&lt;2.05,F39&gt;=2.5,F39&gt;=1.5),4.5,IF(AND(A39&lt;6.8,B39&lt;3.15,D39&gt;=2.05,F39&gt;=2.5,F39&gt;=1.5),5.6,IF(AND(A39&gt;=6.8,B39&lt;3.15,D39&gt;=2.05,F39&gt;=2.5,F39&gt;=1.5),5.1,IF(AND(B39&lt;3.25,B39&gt;=3.15,D39&gt;=2.05,F39&gt;=2.5,F39&gt;=1.5),5.8,IF(AND(B39&gt;=3.25,B39&gt;=3.15,D39&gt;=2.05,F39&gt;=2.5,F39&gt;=1.5),5.65,IF(AND(B39&lt;3.15,B39&gt;=3.05,A39&lt;5.45,H39&gt;=5.245,B39&lt;3.65,F39&lt;1.5),1.5,IF(AND(G39&gt;=0.735,H39&lt;13.665,H39&gt;=6.982,D39&gt;=1.25,F39&lt;2.5,F39&gt;=1.5),4.2,IF(AND(H39&lt;14.03,H39&gt;=13.665,H39&gt;=6.982,D39&gt;=1.25,F39&lt;2.5,F39&gt;=1.5),4.8,IF(AND(A39&gt;=6.6,H39&gt;=5.767,H39&lt;13.646,D39&lt;2.05,F39&gt;=2.5,F39&gt;=1.5),6.05,IF(AND(G39&gt;=0.934,B39&gt;=3.15,B39&gt;=3.05,A39&lt;5.45,H39&gt;=5.245,B39&lt;3.65,F39&lt;1.5),1.7,IF(AND(D39&gt;=1.55,G39&lt;0.735,H39&lt;13.665,H39&gt;=6.982,D39&gt;=1.25,F39&lt;2.5,F39&gt;=1.5),5.1,IF(AND(D39&lt;1.45,H39&gt;=14.03,H39&gt;=13.665,H39&gt;=6.982,D39&gt;=1.25,F39&lt;2.5,F39&gt;=1.5),4.7,IF(AND(D39&gt;=1.45,H39&gt;=14.03,H39&gt;=13.665,H39&gt;=6.982,D39&gt;=1.25,F39&lt;2.5,F39&gt;=1.5),4.5,IF(AND(A39&gt;=6.2,A39&lt;6.6,H39&gt;=5.767,H39&lt;13.646,D39&lt;2.05,F39&gt;=2.5,F39&gt;=1.5),5.325,IF(AND(B39&lt;3.25,G39&lt;0.934,B39&gt;=3.15,B39&gt;=3.05,A39&lt;5.45,H39&gt;=5.245,B39&lt;3.65,F39&lt;1.5),1.3,IF(AND(D39&lt;1.35,D39&lt;1.55,G39&lt;0.735,H39&lt;13.665,H39&gt;=6.982,D39&gt;=1.25,F39&lt;2.5,F39&gt;=1.5),4.25,IF(AND(H39&lt;8.435,A39&lt;6.2,A39&lt;6.6,H39&gt;=5.767,H39&lt;13.646,D39&lt;2.05,F39&gt;=2.5,F39&gt;=1.5),5.1,IF(AND(H39&gt;=8.435,A39&lt;6.2,A39&lt;6.6,H39&gt;=5.767,H39&lt;13.646,D39&lt;2.05,F39&gt;=2.5,F39&gt;=1.5),4.9,IF(AND(A39&gt;=5.15,B39&gt;=3.25,G39&lt;0.934,B39&gt;=3.15,B39&gt;=3.05,A39&lt;5.45,H39&gt;=5.245,B39&lt;3.65,F39&lt;1.5),1.5,IF(AND(B39&lt;2.9,D39&gt;=1.35,D39&lt;1.55,G39&lt;0.735,H39&lt;13.665,H39&gt;=6.982,D39&gt;=1.25,F39&lt;2.5,F39&gt;=1.5),4.6,IF(AND(B39&gt;=2.9,D39&gt;=1.35,D39&lt;1.55,G39&lt;0.735,H39&lt;13.665,H39&gt;=6.982,D39&gt;=1.25,F39&lt;2.5,F39&gt;=1.5),4.52,IF(AND(G39&gt;=0.862,A39&lt;5.15,B39&gt;=3.25,G39&lt;0.934,B39&gt;=3.15,B39&gt;=3.05,A39&lt;5.45,H39&gt;=5.245,B39&lt;3.65,F39&lt;1.5),1.5,IF(AND(H39&lt;9.35,G39&lt;0.862,A39&lt;5.15,B39&gt;=3.25,G39&lt;0.934,B39&gt;=3.15,B39&gt;=3.05,A39&lt;5.45,H39&gt;=5.245,B39&lt;3.65,F39&lt;1.5),1.38,IF(AND(H39&gt;=9.35,G39&lt;0.862,A39&lt;5.15,B39&gt;=3.25,G39&lt;0.934,B39&gt;=3.15,B39&gt;=3.05,A39&lt;5.45,H39&gt;=5.245,B39&lt;3.65,F39&lt;1.5),1.4,"shouldnthappen"))))))))))))))))))))))))))))))))))))</f>
        <v>1.3</v>
      </c>
      <c r="O39" s="1" t="n">
        <f aca="false">IF(AND(B39&lt;2.75,A39&lt;5.55),3.96,IF(AND(H39&lt;9.205,A39&lt;5.9,A39&gt;=5.55),3.85,IF(AND(A39&lt;4.35,D39&lt;0.35,B39&gt;=2.75,A39&lt;5.55),1.1,IF(AND(B39&lt;3.65,D39&gt;=0.35,B39&gt;=2.75,A39&lt;5.55),1.65,IF(AND(B39&gt;=3.65,D39&gt;=0.35,B39&gt;=2.75,A39&lt;5.55),1.9,IF(AND(G39&gt;=0.732,H39&gt;=9.205,A39&lt;5.9,A39&gt;=5.55),4.9,IF(AND(G39&lt;0.273,G39&lt;0.732,H39&gt;=9.205,A39&lt;5.9,A39&gt;=5.55),4.5,IF(AND(A39&lt;6.3,G39&lt;0.422,F39&lt;2.5,A39&gt;=5.9,A39&gt;=5.55),5.1,IF(AND(A39&gt;=6.3,G39&lt;0.422,F39&lt;2.5,A39&gt;=5.9,A39&gt;=5.55),4.76,IF(AND(B39&lt;2.4,G39&gt;=0.422,F39&lt;2.5,A39&gt;=5.9,A39&gt;=5.55),4.45,IF(AND(A39&gt;=7,G39&gt;=0.628,F39&gt;=2.5,A39&gt;=5.9,A39&gt;=5.55),6.45,IF(AND(D39&lt;0.15,H39&lt;13.924,A39&gt;=4.35,D39&lt;0.35,B39&gt;=2.75,A39&lt;5.55),1.5,IF(AND(B39&lt;3.15,H39&gt;=13.924,A39&gt;=4.35,D39&lt;0.35,B39&gt;=2.75,A39&lt;5.55),1.56,IF(AND(B39&gt;=3.15,H39&gt;=13.924,A39&gt;=4.35,D39&lt;0.35,B39&gt;=2.75,A39&lt;5.55),1.3,IF(AND(H39&lt;14.316,G39&gt;=0.273,G39&lt;0.732,H39&gt;=9.205,A39&lt;5.9,A39&gt;=5.55),3.95,IF(AND(H39&gt;=14.316,G39&gt;=0.273,G39&lt;0.732,H39&gt;=9.205,A39&lt;5.9,A39&gt;=5.55),4.1,IF(AND(A39&lt;6.2,B39&gt;=2.4,G39&gt;=0.422,F39&lt;2.5,A39&gt;=5.9,A39&gt;=5.55),4.3,IF(AND(A39&gt;=7.05,G39&lt;0.364,G39&lt;0.628,F39&gt;=2.5,A39&gt;=5.9,A39&gt;=5.55),6.1,IF(AND(A39&gt;=7.55,G39&gt;=0.364,G39&lt;0.628,F39&gt;=2.5,A39&gt;=5.9,A39&gt;=5.55),6.4,IF(AND(A39&lt;6.15,A39&lt;7,G39&gt;=0.628,F39&gt;=2.5,A39&gt;=5.9,A39&gt;=5.55),4.9,IF(AND(D39&lt;1.45,A39&gt;=6.2,B39&gt;=2.4,G39&gt;=0.422,F39&lt;2.5,A39&gt;=5.9,A39&gt;=5.55),4.64,IF(AND(D39&gt;=1.45,A39&gt;=6.2,B39&gt;=2.4,G39&gt;=0.422,F39&lt;2.5,A39&gt;=5.9,A39&gt;=5.55),4.9,IF(AND(D39&lt;1.65,A39&lt;7.05,G39&lt;0.364,G39&lt;0.628,F39&gt;=2.5,A39&gt;=5.9,A39&gt;=5.55),5.1,IF(AND(D39&gt;=2.35,A39&lt;7.55,G39&gt;=0.364,G39&lt;0.628,F39&gt;=2.5,A39&gt;=5.9,A39&gt;=5.55),5.633,IF(AND(D39&lt;2.15,A39&gt;=6.15,A39&lt;7,G39&gt;=0.628,F39&gt;=2.5,A39&gt;=5.9,A39&gt;=5.55),5.1,IF(AND(D39&gt;=2.15,A39&gt;=6.15,A39&lt;7,G39&gt;=0.628,F39&gt;=2.5,A39&gt;=5.9,A39&gt;=5.55),5.267,IF(AND(A39&lt;4.9,A39&lt;5.05,D39&gt;=0.15,H39&lt;13.924,A39&gt;=4.35,D39&lt;0.35,B39&gt;=2.75,A39&lt;5.55),1.375,IF(AND(A39&gt;=4.9,A39&lt;5.05,D39&gt;=0.15,H39&lt;13.924,A39&gt;=4.35,D39&lt;0.35,B39&gt;=2.75,A39&lt;5.55),1.3,IF(AND(A39&lt;5.45,A39&gt;=5.05,D39&gt;=0.15,H39&lt;13.924,A39&gt;=4.35,D39&lt;0.35,B39&gt;=2.75,A39&lt;5.55),1.475,IF(AND(A39&gt;=5.45,A39&gt;=5.05,D39&gt;=0.15,H39&lt;13.924,A39&gt;=4.35,D39&lt;0.35,B39&gt;=2.75,A39&lt;5.55),1.4,IF(AND(B39&gt;=3.25,D39&lt;2.35,A39&lt;7.55,G39&gt;=0.364,G39&lt;0.628,F39&gt;=2.5,A39&gt;=5.9,A39&gt;=5.55),5.7,IF(AND(G39&lt;0.006,G39&lt;0.107,D39&gt;=1.65,A39&lt;7.05,G39&lt;0.364,G39&lt;0.628,F39&gt;=2.5,A39&gt;=5.9,A39&gt;=5.55),5.5,IF(AND(G39&gt;=0.006,G39&lt;0.107,D39&gt;=1.65,A39&lt;7.05,G39&lt;0.364,G39&lt;0.628,F39&gt;=2.5,A39&gt;=5.9,A39&gt;=5.55),5.667,IF(AND(D39&lt;2.2,G39&gt;=0.107,D39&gt;=1.65,A39&lt;7.05,G39&lt;0.364,G39&lt;0.628,F39&gt;=2.5,A39&gt;=5.9,A39&gt;=5.55),5.35,IF(AND(D39&gt;=2.2,G39&gt;=0.107,D39&gt;=1.65,A39&lt;7.05,G39&lt;0.364,G39&lt;0.628,F39&gt;=2.5,A39&gt;=5.9,A39&gt;=5.55),5.2,IF(AND(D39&lt;2.25,B39&lt;3.25,D39&lt;2.35,A39&lt;7.55,G39&gt;=0.364,G39&lt;0.628,F39&gt;=2.5,A39&gt;=5.9,A39&gt;=5.55),5.8,IF(AND(D39&gt;=2.25,B39&lt;3.25,D39&lt;2.35,A39&lt;7.55,G39&gt;=0.364,G39&lt;0.628,F39&gt;=2.5,A39&gt;=5.9,A39&gt;=5.55),5.9,"shouldnthappen")))))))))))))))))))))))))))))))))))))</f>
        <v>1.3</v>
      </c>
      <c r="P39" s="1" t="n">
        <f aca="false">IF(AND(D39&gt;=0.75,A39&lt;5.55),3.9,IF(AND(H39&lt;7.482,A39&gt;=5.55),3.45,IF(AND(B39&gt;=3.15,B39&lt;3.25,D39&lt;0.75,A39&lt;5.55),1.262,IF(AND(G39&gt;=0.446,B39&lt;3.15,B39&lt;3.25,D39&lt;0.75,A39&lt;5.55),1.1,IF(AND(G39&lt;0.408,A39&lt;5.05,B39&gt;=3.25,D39&lt;0.75,A39&lt;5.55),1.4,IF(AND(G39&gt;=0.408,A39&lt;5.05,B39&gt;=3.25,D39&lt;0.75,A39&lt;5.55),1.233,IF(AND(G39&gt;=0.676,A39&gt;=5.05,B39&gt;=3.25,D39&lt;0.75,A39&lt;5.55),1.72,IF(AND(H39&lt;9.386,A39&lt;5.85,F39&lt;2.5,H39&gt;=7.482,A39&gt;=5.55),3.5,IF(AND(H39&gt;=9.386,A39&lt;5.85,F39&lt;2.5,H39&gt;=7.482,A39&gt;=5.55),4.275,IF(AND(H39&gt;=16.284,G39&lt;0.865,F39&gt;=2.5,H39&gt;=7.482,A39&gt;=5.55),6.6,IF(AND(G39&lt;0.912,G39&gt;=0.865,F39&gt;=2.5,H39&gt;=7.482,A39&gt;=5.55),4.8,IF(AND(G39&gt;=0.912,G39&gt;=0.865,F39&gt;=2.5,H39&gt;=7.482,A39&gt;=5.55),5.175,IF(AND(A39&gt;=4.95,G39&lt;0.446,B39&lt;3.15,B39&lt;3.25,D39&lt;0.75,A39&lt;5.55),1.6,IF(AND(H39&gt;=12.974,G39&lt;0.676,A39&gt;=5.05,B39&gt;=3.25,D39&lt;0.75,A39&lt;5.55),1.3,IF(AND(D39&lt;1.45,H39&lt;13.531,A39&gt;=5.85,F39&lt;2.5,H39&gt;=7.482,A39&gt;=5.55),4.2,IF(AND(D39&gt;=1.45,H39&lt;13.531,A39&gt;=5.85,F39&lt;2.5,H39&gt;=7.482,A39&gt;=5.55),4.967,IF(AND(G39&lt;0.187,H39&gt;=13.531,A39&gt;=5.85,F39&lt;2.5,H39&gt;=7.482,A39&gt;=5.55),5,IF(AND(H39&gt;=12.675,A39&lt;4.95,G39&lt;0.446,B39&lt;3.15,B39&lt;3.25,D39&lt;0.75,A39&lt;5.55),1.5,IF(AND(H39&lt;10.826,H39&lt;12.974,G39&lt;0.676,A39&gt;=5.05,B39&gt;=3.25,D39&lt;0.75,A39&lt;5.55),1.46,IF(AND(H39&gt;=10.826,H39&lt;12.974,G39&lt;0.676,A39&gt;=5.05,B39&gt;=3.25,D39&lt;0.75,A39&lt;5.55),1.4,IF(AND(A39&lt;6.15,G39&gt;=0.187,H39&gt;=13.531,A39&gt;=5.85,F39&lt;2.5,H39&gt;=7.482,A39&gt;=5.55),4.7,IF(AND(A39&lt;6.85,B39&lt;2.95,H39&lt;16.284,G39&lt;0.865,F39&gt;=2.5,H39&gt;=7.482,A39&gt;=5.55),5.32,IF(AND(A39&gt;=6.85,B39&lt;2.95,H39&lt;16.284,G39&lt;0.865,F39&gt;=2.5,H39&gt;=7.482,A39&gt;=5.55),6.567,IF(AND(A39&lt;4.85,H39&lt;12.675,A39&lt;4.95,G39&lt;0.446,B39&lt;3.15,B39&lt;3.25,D39&lt;0.75,A39&lt;5.55),1.4,IF(AND(A39&gt;=4.85,H39&lt;12.675,A39&lt;4.95,G39&lt;0.446,B39&lt;3.15,B39&lt;3.25,D39&lt;0.75,A39&lt;5.55),1.5,IF(AND(B39&lt;3.1,A39&gt;=6.15,G39&gt;=0.187,H39&gt;=13.531,A39&gt;=5.85,F39&lt;2.5,H39&gt;=7.482,A39&gt;=5.55),4.467,IF(AND(B39&gt;=3.1,A39&gt;=6.15,G39&gt;=0.187,H39&gt;=13.531,A39&gt;=5.85,F39&lt;2.5,H39&gt;=7.482,A39&gt;=5.55),4.7,IF(AND(G39&gt;=0.379,B39&lt;3.15,B39&gt;=2.95,H39&lt;16.284,G39&lt;0.865,F39&gt;=2.5,H39&gt;=7.482,A39&gt;=5.55),5.733,IF(AND(A39&lt;6.6,B39&gt;=3.15,B39&gt;=2.95,H39&lt;16.284,G39&lt;0.865,F39&gt;=2.5,H39&gt;=7.482,A39&gt;=5.55),5.38,IF(AND(A39&lt;6.7,G39&lt;0.379,B39&lt;3.15,B39&gt;=2.95,H39&lt;16.284,G39&lt;0.865,F39&gt;=2.5,H39&gt;=7.482,A39&gt;=5.55),5.3,IF(AND(A39&gt;=6.7,G39&lt;0.379,B39&lt;3.15,B39&gt;=2.95,H39&lt;16.284,G39&lt;0.865,F39&gt;=2.5,H39&gt;=7.482,A39&gt;=5.55),5.16,IF(AND(A39&lt;7.05,A39&gt;=6.6,B39&gt;=3.15,B39&gt;=2.95,H39&lt;16.284,G39&lt;0.865,F39&gt;=2.5,H39&gt;=7.482,A39&gt;=5.55),5.78,IF(AND(A39&gt;=7.05,A39&gt;=6.6,B39&gt;=3.15,B39&gt;=2.95,H39&lt;16.284,G39&lt;0.865,F39&gt;=2.5,H39&gt;=7.482,A39&gt;=5.55),6.1,"shouldnthappen")))))))))))))))))))))))))))))))))</f>
        <v>1.3</v>
      </c>
      <c r="Q39" s="1" t="n">
        <f aca="false">IF(AND(G39&gt;=0.422,B39&lt;3.25,F39&lt;1.5),1.25,IF(AND(G39&gt;=0.082,G39&lt;0.125,F39&gt;=1.5),6.7,IF(AND(G39&lt;0.251,G39&lt;0.422,B39&lt;3.25,F39&lt;1.5),1.38,IF(AND(G39&gt;=0.251,G39&lt;0.422,B39&lt;3.25,F39&lt;1.5),1.55,IF(AND(G39&gt;=0.385,G39&lt;0.633,B39&gt;=3.25,F39&lt;1.5),1.367,IF(AND(B39&lt;3.35,G39&gt;=0.633,B39&gt;=3.25,F39&lt;1.5),1.7,IF(AND(A39&lt;5.85,G39&lt;0.082,G39&lt;0.125,F39&gt;=1.5),4.5,IF(AND(F39&gt;=2.5,D39&lt;1.6,G39&gt;=0.125,F39&gt;=1.5),5.05,IF(AND(H39&gt;=16.774,D39&gt;=1.6,G39&gt;=0.125,F39&gt;=1.5),6.4,IF(AND(D39&gt;=0.5,G39&lt;0.385,G39&lt;0.633,B39&gt;=3.25,F39&lt;1.5),1.6,IF(AND(B39&lt;3.6,B39&gt;=3.35,G39&gt;=0.633,B39&gt;=3.25,F39&lt;1.5),1.55,IF(AND(B39&gt;=3.6,B39&gt;=3.35,G39&gt;=0.633,B39&gt;=3.25,F39&lt;1.5),1.6,IF(AND(D39&lt;1.65,A39&gt;=5.85,G39&lt;0.082,G39&lt;0.125,F39&gt;=1.5),4.7,IF(AND(A39&lt;5.3,F39&lt;2.5,D39&lt;1.6,G39&gt;=0.125,F39&gt;=1.5),3.15,IF(AND(B39&gt;=3.2,H39&lt;16.774,D39&gt;=1.6,G39&gt;=0.125,F39&gt;=1.5),5.675,IF(AND(H39&lt;11.767,D39&lt;0.5,G39&lt;0.385,G39&lt;0.633,B39&gt;=3.25,F39&lt;1.5),1.5,IF(AND(H39&gt;=11.767,D39&lt;0.5,G39&lt;0.385,G39&lt;0.633,B39&gt;=3.25,F39&lt;1.5),1.367,IF(AND(H39&lt;8.367,D39&gt;=1.65,A39&gt;=5.85,G39&lt;0.082,G39&lt;0.125,F39&gt;=1.5),5.7,IF(AND(H39&gt;=8.367,D39&gt;=1.65,A39&gt;=5.85,G39&lt;0.082,G39&lt;0.125,F39&gt;=1.5),5.575,IF(AND(A39&gt;=7.1,B39&lt;3.2,H39&lt;16.774,D39&gt;=1.6,G39&gt;=0.125,F39&gt;=1.5),6.3,IF(AND(H39&gt;=15.395,B39&lt;2.85,A39&gt;=5.3,F39&lt;2.5,D39&lt;1.6,G39&gt;=0.125,F39&gt;=1.5),4.8,IF(AND(H39&lt;8.486,B39&gt;=2.85,A39&gt;=5.3,F39&lt;2.5,D39&lt;1.6,G39&gt;=0.125,F39&gt;=1.5),3.85,IF(AND(D39&gt;=2.1,A39&lt;7.1,B39&lt;3.2,H39&lt;16.774,D39&gt;=1.6,G39&gt;=0.125,F39&gt;=1.5),5.5,IF(AND(B39&gt;=2.75,H39&lt;15.395,B39&lt;2.85,A39&gt;=5.3,F39&lt;2.5,D39&lt;1.6,G39&gt;=0.125,F39&gt;=1.5),4.489,IF(AND(H39&gt;=15.168,H39&gt;=8.486,B39&gt;=2.85,A39&gt;=5.3,F39&lt;2.5,D39&lt;1.6,G39&gt;=0.125,F39&gt;=1.5),4.7,IF(AND(G39&gt;=0.519,D39&lt;2.1,A39&lt;7.1,B39&lt;3.2,H39&lt;16.774,D39&gt;=1.6,G39&gt;=0.125,F39&gt;=1.5),4.925,IF(AND(G39&gt;=0.897,B39&lt;2.75,H39&lt;15.395,B39&lt;2.85,A39&gt;=5.3,F39&lt;2.5,D39&lt;1.6,G39&gt;=0.125,F39&gt;=1.5),4.567,IF(AND(A39&lt;5.65,H39&lt;15.168,H39&gt;=8.486,B39&gt;=2.85,A39&gt;=5.3,F39&lt;2.5,D39&lt;1.6,G39&gt;=0.125,F39&gt;=1.5),4.5,IF(AND(G39&lt;0.23,G39&lt;0.519,D39&lt;2.1,A39&lt;7.1,B39&lt;3.2,H39&lt;16.774,D39&gt;=1.6,G39&gt;=0.125,F39&gt;=1.5),5,IF(AND(A39&lt;5.9,G39&lt;0.897,B39&lt;2.75,H39&lt;15.395,B39&lt;2.85,A39&gt;=5.3,F39&lt;2.5,D39&lt;1.6,G39&gt;=0.125,F39&gt;=1.5),4.1,IF(AND(A39&gt;=5.9,G39&lt;0.897,B39&lt;2.75,H39&lt;15.395,B39&lt;2.85,A39&gt;=5.3,F39&lt;2.5,D39&lt;1.6,G39&gt;=0.125,F39&gt;=1.5),4.5,IF(AND(A39&lt;6.05,A39&gt;=5.65,H39&lt;15.168,H39&gt;=8.486,B39&gt;=2.85,A39&gt;=5.3,F39&lt;2.5,D39&lt;1.6,G39&gt;=0.125,F39&gt;=1.5),4.2,IF(AND(A39&gt;=6.05,A39&gt;=5.65,H39&lt;15.168,H39&gt;=8.486,B39&gt;=2.85,A39&gt;=5.3,F39&lt;2.5,D39&lt;1.6,G39&gt;=0.125,F39&gt;=1.5),4.35,IF(AND(D39&lt;1.95,G39&gt;=0.23,G39&lt;0.519,D39&lt;2.1,A39&lt;7.1,B39&lt;3.2,H39&lt;16.774,D39&gt;=1.6,G39&gt;=0.125,F39&gt;=1.5),5.3,IF(AND(D39&gt;=1.95,G39&gt;=0.23,G39&lt;0.519,D39&lt;2.1,A39&lt;7.1,B39&lt;3.2,H39&lt;16.774,D39&gt;=1.6,G39&gt;=0.125,F39&gt;=1.5),5.2,"shouldnthappen")))))))))))))))))))))))))))))))))))</f>
        <v>1.367</v>
      </c>
      <c r="R39" s="1" t="n">
        <f aca="false">IF(AND(G39&gt;=0.901,F39&lt;1.5),1.9,IF(AND(H39&lt;5.523,D39&lt;0.35,G39&lt;0.901,F39&lt;1.5),1,IF(AND(B39&lt;3.6,D39&gt;=0.35,G39&lt;0.901,F39&lt;1.5),1.575,IF(AND(B39&gt;=3.6,D39&gt;=0.35,G39&lt;0.901,F39&lt;1.5),1.5,IF(AND(G39&gt;=0.837,D39&lt;1.15,D39&lt;1.45,F39&gt;=1.5),3,IF(AND(G39&gt;=0.66,D39&gt;=1.15,D39&lt;1.45,F39&gt;=1.5),4,IF(AND(F39&gt;=2.5,D39&lt;1.55,D39&gt;=1.45,F39&gt;=1.5),5.025,IF(AND(F39&lt;2.5,D39&gt;=1.55,D39&gt;=1.45,F39&gt;=1.5),4.933,IF(AND(B39&lt;2.45,G39&lt;0.837,D39&lt;1.15,D39&lt;1.45,F39&gt;=1.5),3.3,IF(AND(B39&gt;=2.45,G39&lt;0.837,D39&lt;1.15,D39&lt;1.45,F39&gt;=1.5),3.86,IF(AND(B39&gt;=3.05,F39&lt;2.5,D39&lt;1.55,D39&gt;=1.45,F39&gt;=1.5),4.8,IF(AND(D39&gt;=2.45,F39&gt;=2.5,D39&gt;=1.55,D39&gt;=1.45,F39&gt;=1.5),5.875,IF(AND(H39&lt;13.187,G39&lt;0.217,H39&gt;=5.523,D39&lt;0.35,G39&lt;0.901,F39&lt;1.5),1.4,IF(AND(H39&gt;=13.187,G39&lt;0.217,H39&gt;=5.523,D39&lt;0.35,G39&lt;0.901,F39&lt;1.5),1.5,IF(AND(G39&lt;0.33,G39&gt;=0.217,H39&gt;=5.523,D39&lt;0.35,G39&lt;0.901,F39&lt;1.5),1.28,IF(AND(A39&lt;6.05,D39&lt;1.35,G39&lt;0.66,D39&gt;=1.15,D39&lt;1.45,F39&gt;=1.5),4.175,IF(AND(A39&gt;=6.05,D39&lt;1.35,G39&lt;0.66,D39&gt;=1.15,D39&lt;1.45,F39&gt;=1.5),4.3,IF(AND(A39&lt;5.65,D39&gt;=1.35,G39&lt;0.66,D39&gt;=1.15,D39&lt;1.45,F39&gt;=1.5),3.9,IF(AND(A39&gt;=5.65,D39&gt;=1.35,G39&lt;0.66,D39&gt;=1.15,D39&lt;1.45,F39&gt;=1.5),4.52,IF(AND(A39&lt;6.25,B39&lt;3.05,F39&lt;2.5,D39&lt;1.55,D39&gt;=1.45,F39&gt;=1.5),4.5,IF(AND(A39&gt;=6.25,B39&lt;3.05,F39&lt;2.5,D39&lt;1.55,D39&gt;=1.45,F39&gt;=1.5),4.675,IF(AND(A39&gt;=7.25,D39&lt;2.45,F39&gt;=2.5,D39&gt;=1.55,D39&gt;=1.45,F39&gt;=1.5),6.433,IF(AND(D39&gt;=0.25,G39&gt;=0.33,G39&gt;=0.217,H39&gt;=5.523,D39&lt;0.35,G39&lt;0.901,F39&lt;1.5),1.4,IF(AND(A39&lt;6.15,A39&lt;7.25,D39&lt;2.45,F39&gt;=2.5,D39&gt;=1.55,D39&gt;=1.45,F39&gt;=1.5),5.025,IF(AND(H39&lt;6.439,D39&lt;0.25,G39&gt;=0.33,G39&gt;=0.217,H39&gt;=5.523,D39&lt;0.35,G39&lt;0.901,F39&lt;1.5),1.5,IF(AND(H39&gt;=6.439,D39&lt;0.25,G39&gt;=0.33,G39&gt;=0.217,H39&gt;=5.523,D39&lt;0.35,G39&lt;0.901,F39&lt;1.5),1.38,IF(AND(H39&gt;=13.711,A39&gt;=6.15,A39&lt;7.25,D39&lt;2.45,F39&gt;=2.5,D39&gt;=1.55,D39&gt;=1.45,F39&gt;=1.5),5.68,IF(AND(B39&gt;=3.3,H39&lt;13.711,A39&gt;=6.15,A39&lt;7.25,D39&lt;2.45,F39&gt;=2.5,D39&gt;=1.55,D39&gt;=1.45,F39&gt;=1.5),5.6,IF(AND(G39&lt;0.093,B39&lt;3.3,H39&lt;13.711,A39&gt;=6.15,A39&lt;7.25,D39&lt;2.45,F39&gt;=2.5,D39&gt;=1.55,D39&gt;=1.45,F39&gt;=1.5),5.56,IF(AND(D39&lt;1.95,G39&gt;=0.093,B39&lt;3.3,H39&lt;13.711,A39&gt;=6.15,A39&lt;7.25,D39&lt;2.45,F39&gt;=2.5,D39&gt;=1.55,D39&gt;=1.45,F39&gt;=1.5),5.3,IF(AND(B39&lt;3.15,D39&gt;=1.95,G39&gt;=0.093,B39&lt;3.3,H39&lt;13.711,A39&gt;=6.15,A39&lt;7.25,D39&lt;2.45,F39&gt;=2.5,D39&gt;=1.55,D39&gt;=1.45,F39&gt;=1.5),5.1,IF(AND(B39&gt;=3.15,D39&gt;=1.95,G39&gt;=0.093,B39&lt;3.3,H39&lt;13.711,A39&gt;=6.15,A39&lt;7.25,D39&lt;2.45,F39&gt;=2.5,D39&gt;=1.55,D39&gt;=1.45,F39&gt;=1.5),5.15,"shouldnthappen"))))))))))))))))))))))))))))))))</f>
        <v>1.28</v>
      </c>
      <c r="S39" s="1" t="n">
        <f aca="false">IF(AND(G39&gt;=0.859,D39&gt;=0.35,F39&lt;1.5),1.9,IF(AND(D39&lt;1.75,F39&gt;=2.5,F39&gt;=1.5),4.867,IF(AND(H39&lt;8.42,A39&lt;5.05,D39&lt;0.35,F39&lt;1.5),1.42,IF(AND(H39&gt;=14.877,A39&gt;=5.05,D39&lt;0.35,F39&lt;1.5),1.3,IF(AND(B39&lt;3.35,G39&lt;0.859,D39&gt;=0.35,F39&lt;1.5),1.7,IF(AND(B39&gt;=3.35,G39&lt;0.859,D39&gt;=0.35,F39&lt;1.5),1.5,IF(AND(A39&gt;=6.05,B39&lt;2.75,F39&lt;2.5,F39&gt;=1.5),4.733,IF(AND(G39&gt;=0.68,B39&gt;=2.75,F39&lt;2.5,F39&gt;=1.5),4.025,IF(AND(H39&gt;=16.284,D39&gt;=1.75,F39&gt;=2.5,F39&gt;=1.5),6.6,IF(AND(A39&lt;4.35,H39&gt;=8.42,A39&lt;5.05,D39&lt;0.35,F39&lt;1.5),1.1,IF(AND(G39&gt;=0.948,H39&lt;14.877,A39&gt;=5.05,D39&lt;0.35,F39&lt;1.5),1.7,IF(AND(A39&lt;5.3,A39&lt;6.05,B39&lt;2.75,F39&lt;2.5,F39&gt;=1.5),3,IF(AND(H39&gt;=15.168,G39&lt;0.68,B39&gt;=2.75,F39&lt;2.5,F39&gt;=1.5),4.75,IF(AND(H39&gt;=14.005,A39&gt;=4.35,H39&gt;=8.42,A39&lt;5.05,D39&lt;0.35,F39&lt;1.5),1.375,IF(AND(A39&gt;=5.55,G39&lt;0.948,H39&lt;14.877,A39&gt;=5.05,D39&lt;0.35,F39&lt;1.5),1.7,IF(AND(H39&lt;12.363,A39&gt;=5.3,A39&lt;6.05,B39&lt;2.75,F39&lt;2.5,F39&gt;=1.5),3.825,IF(AND(H39&gt;=12.363,A39&gt;=5.3,A39&lt;6.05,B39&lt;2.75,F39&lt;2.5,F39&gt;=1.5),4.033,IF(AND(H39&gt;=14.508,H39&lt;15.168,G39&lt;0.68,B39&gt;=2.75,F39&lt;2.5,F39&gt;=1.5),4.2,IF(AND(D39&gt;=2.35,D39&gt;=2.2,H39&lt;16.284,D39&gt;=1.75,F39&gt;=2.5,F39&gt;=1.5),5.267,IF(AND(G39&lt;0.231,H39&lt;14.005,A39&gt;=4.35,H39&gt;=8.42,A39&lt;5.05,D39&lt;0.35,F39&lt;1.5),1.4,IF(AND(H39&gt;=14.494,A39&lt;5.55,G39&lt;0.948,H39&lt;14.877,A39&gt;=5.05,D39&lt;0.35,F39&lt;1.5),1.6,IF(AND(A39&lt;6.1,H39&lt;14.508,H39&lt;15.168,G39&lt;0.68,B39&gt;=2.75,F39&lt;2.5,F39&gt;=1.5),4.5,IF(AND(A39&lt;6.1,H39&lt;11.8,D39&lt;2.2,H39&lt;16.284,D39&gt;=1.75,F39&gt;=2.5,F39&gt;=1.5),4.95,IF(AND(A39&gt;=6.1,H39&lt;11.8,D39&lt;2.2,H39&lt;16.284,D39&gt;=1.75,F39&gt;=2.5,F39&gt;=1.5),5.333,IF(AND(B39&lt;2.75,H39&gt;=11.8,D39&lt;2.2,H39&lt;16.284,D39&gt;=1.75,F39&gt;=2.5,F39&gt;=1.5),5.1,IF(AND(B39&gt;=3.15,D39&lt;2.35,D39&gt;=2.2,H39&lt;16.284,D39&gt;=1.75,F39&gt;=2.5,F39&gt;=1.5),5.5,IF(AND(B39&gt;=3.35,G39&gt;=0.231,H39&lt;14.005,A39&gt;=4.35,H39&gt;=8.42,A39&lt;5.05,D39&lt;0.35,F39&lt;1.5),1.3,IF(AND(H39&lt;13.869,H39&lt;14.494,A39&lt;5.55,G39&lt;0.948,H39&lt;14.877,A39&gt;=5.05,D39&lt;0.35,F39&lt;1.5),1.5,IF(AND(H39&gt;=13.869,H39&lt;14.494,A39&lt;5.55,G39&lt;0.948,H39&lt;14.877,A39&gt;=5.05,D39&lt;0.35,F39&lt;1.5),1.4,IF(AND(G39&lt;0.636,A39&gt;=6.1,H39&lt;14.508,H39&lt;15.168,G39&lt;0.68,B39&gt;=2.75,F39&lt;2.5,F39&gt;=1.5),4.68,IF(AND(G39&gt;=0.636,A39&gt;=6.1,H39&lt;14.508,H39&lt;15.168,G39&lt;0.68,B39&gt;=2.75,F39&lt;2.5,F39&gt;=1.5),4.4,IF(AND(B39&lt;2.85,B39&gt;=2.75,H39&gt;=11.8,D39&lt;2.2,H39&lt;16.284,D39&gt;=1.75,F39&gt;=2.5,F39&gt;=1.5),6.7,IF(AND(H39&lt;10.626,B39&lt;3.15,D39&lt;2.35,D39&gt;=2.2,H39&lt;16.284,D39&gt;=1.75,F39&gt;=2.5,F39&gt;=1.5),5.1,IF(AND(H39&gt;=10.626,B39&lt;3.15,D39&lt;2.35,D39&gt;=2.2,H39&lt;16.284,D39&gt;=1.75,F39&gt;=2.5,F39&gt;=1.5),5.2,IF(AND(G39&lt;0.378,B39&lt;3.35,G39&gt;=0.231,H39&lt;14.005,A39&gt;=4.35,H39&gt;=8.42,A39&lt;5.05,D39&lt;0.35,F39&lt;1.5),1.2,IF(AND(G39&gt;=0.378,B39&lt;3.35,G39&gt;=0.231,H39&lt;14.005,A39&gt;=4.35,H39&gt;=8.42,A39&lt;5.05,D39&lt;0.35,F39&lt;1.5),1.3,IF(AND(A39&lt;6.2,B39&gt;=2.85,B39&gt;=2.75,H39&gt;=11.8,D39&lt;2.2,H39&lt;16.284,D39&gt;=1.75,F39&gt;=2.5,F39&gt;=1.5),4.9,IF(AND(G39&lt;0.388,A39&gt;=6.2,B39&gt;=2.85,B39&gt;=2.75,H39&gt;=11.8,D39&lt;2.2,H39&lt;16.284,D39&gt;=1.75,F39&gt;=2.5,F39&gt;=1.5),5.52,IF(AND(G39&gt;=0.388,A39&gt;=6.2,B39&gt;=2.85,B39&gt;=2.75,H39&gt;=11.8,D39&lt;2.2,H39&lt;16.284,D39&gt;=1.75,F39&gt;=2.5,F39&gt;=1.5),5.7,"shouldnthappen")))))))))))))))))))))))))))))))))))))))</f>
        <v>1.3</v>
      </c>
      <c r="T39" s="1" t="n">
        <f aca="false">IF(AND(D39&gt;=0.8,A39&lt;5.45),3.7,IF(AND(D39&gt;=0.35,D39&lt;0.8,A39&lt;5.45),1.56,IF(AND(G39&lt;0.164,F39&lt;2.5,A39&gt;=5.45),1.6,IF(AND(H39&gt;=16.718,F39&gt;=2.5,A39&gt;=5.45),6.4,IF(AND(G39&gt;=0.719,H39&lt;16.718,F39&gt;=2.5,A39&gt;=5.45),5.05,IF(AND(A39&lt;4.35,A39&lt;5.05,D39&lt;0.35,D39&lt;0.8,A39&lt;5.45),1.1,IF(AND(H39&gt;=14.494,A39&gt;=5.05,D39&lt;0.35,D39&lt;0.8,A39&lt;5.45),1.6,IF(AND(G39&lt;0.338,D39&lt;1.25,G39&gt;=0.164,F39&lt;2.5,A39&gt;=5.45),4.1,IF(AND(H39&lt;8.397,D39&gt;=1.25,G39&gt;=0.164,F39&lt;2.5,A39&gt;=5.45),4,IF(AND(H39&lt;11.031,H39&lt;14.494,A39&gt;=5.05,D39&lt;0.35,D39&lt;0.8,A39&lt;5.45),1.5,IF(AND(H39&gt;=11.031,H39&lt;14.494,A39&gt;=5.05,D39&lt;0.35,D39&lt;0.8,A39&lt;5.45),1.44,IF(AND(B39&lt;2.65,H39&gt;=8.397,D39&gt;=1.25,G39&gt;=0.164,F39&lt;2.5,A39&gt;=5.45),4.767,IF(AND(H39&lt;7.388,G39&lt;0.487,G39&lt;0.719,H39&lt;16.718,F39&gt;=2.5,A39&gt;=5.45),5.067,IF(AND(G39&lt;0.533,G39&gt;=0.487,G39&lt;0.719,H39&lt;16.718,F39&gt;=2.5,A39&gt;=5.45),5.8,IF(AND(G39&gt;=0.533,G39&gt;=0.487,G39&lt;0.719,H39&lt;16.718,F39&gt;=2.5,A39&gt;=5.45),5.86,IF(AND(B39&lt;3.25,A39&gt;=4.95,A39&gt;=4.35,A39&lt;5.05,D39&lt;0.35,D39&lt;0.8,A39&lt;5.45),1.2,IF(AND(A39&lt;5.6,H39&lt;11.218,G39&gt;=0.338,D39&lt;1.25,G39&gt;=0.164,F39&lt;2.5,A39&gt;=5.45),3.7,IF(AND(A39&gt;=5.6,H39&lt;11.218,G39&gt;=0.338,D39&lt;1.25,G39&gt;=0.164,F39&lt;2.5,A39&gt;=5.45),3.5,IF(AND(H39&lt;12.668,H39&gt;=11.218,G39&gt;=0.338,D39&lt;1.25,G39&gt;=0.164,F39&lt;2.5,A39&gt;=5.45),3.9,IF(AND(H39&gt;=12.668,H39&gt;=11.218,G39&gt;=0.338,D39&lt;1.25,G39&gt;=0.164,F39&lt;2.5,A39&gt;=5.45),4,IF(AND(H39&gt;=15.705,B39&gt;=2.65,H39&gt;=8.397,D39&gt;=1.25,G39&gt;=0.164,F39&lt;2.5,A39&gt;=5.45),4.8,IF(AND(B39&lt;2.75,H39&gt;=7.388,G39&lt;0.487,G39&lt;0.719,H39&lt;16.718,F39&gt;=2.5,A39&gt;=5.45),5.26,IF(AND(B39&lt;2.95,A39&lt;4.5,A39&lt;4.95,A39&gt;=4.35,A39&lt;5.05,D39&lt;0.35,D39&lt;0.8,A39&lt;5.45),1.4,IF(AND(B39&gt;=2.95,A39&lt;4.5,A39&lt;4.95,A39&gt;=4.35,A39&lt;5.05,D39&lt;0.35,D39&lt;0.8,A39&lt;5.45),1.3,IF(AND(H39&gt;=13.924,A39&gt;=4.5,A39&lt;4.95,A39&gt;=4.35,A39&lt;5.05,D39&lt;0.35,D39&lt;0.8,A39&lt;5.45),1.5,IF(AND(G39&lt;0.252,B39&gt;=3.25,A39&gt;=4.95,A39&gt;=4.35,A39&lt;5.05,D39&lt;0.35,D39&lt;0.8,A39&lt;5.45),1.4,IF(AND(G39&gt;=0.252,B39&gt;=3.25,A39&gt;=4.95,A39&gt;=4.35,A39&lt;5.05,D39&lt;0.35,D39&lt;0.8,A39&lt;5.45),1.32,IF(AND(G39&gt;=0.473,H39&lt;15.705,B39&gt;=2.65,H39&gt;=8.397,D39&gt;=1.25,G39&gt;=0.164,F39&lt;2.5,A39&gt;=5.45),4.7,IF(AND(B39&gt;=3.15,B39&gt;=2.75,H39&gt;=7.388,G39&lt;0.487,G39&lt;0.719,H39&lt;16.718,F39&gt;=2.5,A39&gt;=5.45),5.7,IF(AND(B39&lt;3.15,H39&lt;13.924,A39&gt;=4.5,A39&lt;4.95,A39&gt;=4.35,A39&lt;5.05,D39&lt;0.35,D39&lt;0.8,A39&lt;5.45),1.433,IF(AND(B39&gt;=3.15,H39&lt;13.924,A39&gt;=4.5,A39&lt;4.95,A39&gt;=4.35,A39&lt;5.05,D39&lt;0.35,D39&lt;0.8,A39&lt;5.45),1.4,IF(AND(H39&gt;=14.81,G39&lt;0.473,H39&lt;15.705,B39&gt;=2.65,H39&gt;=8.397,D39&gt;=1.25,G39&gt;=0.164,F39&lt;2.5,A39&gt;=5.45),4.2,IF(AND(A39&lt;6.65,B39&lt;3.15,B39&gt;=2.75,H39&gt;=7.388,G39&lt;0.487,G39&lt;0.719,H39&lt;16.718,F39&gt;=2.5,A39&gt;=5.45),5.6,IF(AND(A39&gt;=6.65,B39&lt;3.15,B39&gt;=2.75,H39&gt;=7.388,G39&lt;0.487,G39&lt;0.719,H39&lt;16.718,F39&gt;=2.5,A39&gt;=5.45),5.4,IF(AND(A39&lt;6.15,H39&lt;14.81,G39&lt;0.473,H39&lt;15.705,B39&gt;=2.65,H39&gt;=8.397,D39&gt;=1.25,G39&gt;=0.164,F39&lt;2.5,A39&gt;=5.45),4.5,IF(AND(A39&gt;=6.15,H39&lt;14.81,G39&lt;0.473,H39&lt;15.705,B39&gt;=2.65,H39&gt;=8.397,D39&gt;=1.25,G39&gt;=0.164,F39&lt;2.5,A39&gt;=5.45),4.4,"shouldnthappen"))))))))))))))))))))))))))))))))))))</f>
        <v>4.1</v>
      </c>
      <c r="U39" s="1" t="n">
        <f aca="false">IF(AND(G39&gt;=0.934,F39&lt;1.5),1.7,IF(AND(D39&lt;0.15,D39&lt;0.25,G39&lt;0.934,F39&lt;1.5),1.38,IF(AND(H39&gt;=14.379,D39&gt;=0.25,G39&lt;0.934,F39&lt;1.5),1.7,IF(AND(A39&lt;5.3,D39&lt;1.35,F39&lt;2.5,F39&gt;=1.5),3.15,IF(AND(H39&lt;7.148,D39&gt;=1.35,F39&lt;2.5,F39&gt;=1.5),3.9,IF(AND(G39&lt;0.352,A39&lt;6.15,F39&gt;=2.5,F39&gt;=1.5),4.5,IF(AND(G39&gt;=0.352,A39&lt;6.15,F39&gt;=2.5,F39&gt;=1.5),4.92,IF(AND(B39&lt;2.85,A39&gt;=6.15,F39&gt;=2.5,F39&gt;=1.5),6.2,IF(AND(D39&gt;=0.45,H39&lt;14.379,D39&gt;=0.25,G39&lt;0.934,F39&lt;1.5),1.65,IF(AND(G39&gt;=0.857,A39&gt;=5.3,D39&lt;1.35,F39&lt;2.5,F39&gt;=1.5),4.3,IF(AND(A39&gt;=7.25,B39&gt;=2.85,A39&gt;=6.15,F39&gt;=2.5,F39&gt;=1.5),6.425,IF(AND(H39&lt;9.499,A39&lt;5.05,D39&gt;=0.15,D39&lt;0.25,G39&lt;0.934,F39&lt;1.5),1.4,IF(AND(A39&gt;=5.45,A39&gt;=5.05,D39&gt;=0.15,D39&lt;0.25,G39&lt;0.934,F39&lt;1.5),1.3,IF(AND(B39&gt;=4.15,D39&lt;0.45,H39&lt;14.379,D39&gt;=0.25,G39&lt;0.934,F39&lt;1.5),1.5,IF(AND(A39&gt;=5.75,G39&lt;0.857,A39&gt;=5.3,D39&lt;1.35,F39&lt;2.5,F39&gt;=1.5),4.02,IF(AND(A39&lt;6.65,G39&lt;0.333,H39&gt;=7.148,D39&gt;=1.35,F39&lt;2.5,F39&gt;=1.5),4.475,IF(AND(A39&gt;=6.65,G39&lt;0.333,H39&gt;=7.148,D39&gt;=1.35,F39&lt;2.5,F39&gt;=1.5),4.8,IF(AND(D39&gt;=1.45,G39&gt;=0.333,H39&gt;=7.148,D39&gt;=1.35,F39&lt;2.5,F39&gt;=1.5),4.85,IF(AND(G39&gt;=0.861,A39&lt;7.25,B39&gt;=2.85,A39&gt;=6.15,F39&gt;=2.5,F39&gt;=1.5),5.2,IF(AND(G39&lt;0.571,H39&gt;=9.499,A39&lt;5.05,D39&gt;=0.15,D39&lt;0.25,G39&lt;0.934,F39&lt;1.5),1.2,IF(AND(G39&gt;=0.571,H39&gt;=9.499,A39&lt;5.05,D39&gt;=0.15,D39&lt;0.25,G39&lt;0.934,F39&lt;1.5),1.3,IF(AND(H39&lt;9.283,A39&lt;5.45,A39&gt;=5.05,D39&gt;=0.15,D39&lt;0.25,G39&lt;0.934,F39&lt;1.5),1.5,IF(AND(H39&gt;=9.283,A39&lt;5.45,A39&gt;=5.05,D39&gt;=0.15,D39&lt;0.25,G39&lt;0.934,F39&lt;1.5),1.425,IF(AND(A39&lt;4.9,B39&lt;4.15,D39&lt;0.45,H39&lt;14.379,D39&gt;=0.25,G39&lt;0.934,F39&lt;1.5),1.4,IF(AND(A39&gt;=4.9,B39&lt;4.15,D39&lt;0.45,H39&lt;14.379,D39&gt;=0.25,G39&lt;0.934,F39&lt;1.5),1.325,IF(AND(G39&lt;0.572,A39&lt;5.75,G39&lt;0.857,A39&gt;=5.3,D39&lt;1.35,F39&lt;2.5,F39&gt;=1.5),3.65,IF(AND(G39&gt;=0.572,A39&lt;5.75,G39&lt;0.857,A39&gt;=5.3,D39&lt;1.35,F39&lt;2.5,F39&gt;=1.5),3.9,IF(AND(A39&lt;6.75,D39&lt;1.45,G39&gt;=0.333,H39&gt;=7.148,D39&gt;=1.35,F39&lt;2.5,F39&gt;=1.5),4.4,IF(AND(A39&gt;=6.75,D39&lt;1.45,G39&gt;=0.333,H39&gt;=7.148,D39&gt;=1.35,F39&lt;2.5,F39&gt;=1.5),4.78,IF(AND(A39&lt;6.6,B39&lt;3.25,G39&lt;0.861,A39&lt;7.25,B39&gt;=2.85,A39&gt;=6.15,F39&gt;=2.5,F39&gt;=1.5),5.333,IF(AND(H39&lt;11.461,B39&gt;=3.25,G39&lt;0.861,A39&lt;7.25,B39&gt;=2.85,A39&gt;=6.15,F39&gt;=2.5,F39&gt;=1.5),6.025,IF(AND(H39&gt;=11.461,B39&gt;=3.25,G39&lt;0.861,A39&lt;7.25,B39&gt;=2.85,A39&gt;=6.15,F39&gt;=2.5,F39&gt;=1.5),5.667,IF(AND(H39&gt;=14.564,A39&gt;=6.6,B39&lt;3.25,G39&lt;0.861,A39&lt;7.25,B39&gt;=2.85,A39&gt;=6.15,F39&gt;=2.5,F39&gt;=1.5),5.4,IF(AND(D39&gt;=2.35,H39&lt;14.564,A39&gt;=6.6,B39&lt;3.25,G39&lt;0.861,A39&lt;7.25,B39&gt;=2.85,A39&gt;=6.15,F39&gt;=2.5,F39&gt;=1.5),5.6,IF(AND(A39&lt;6.85,D39&lt;2.35,H39&lt;14.564,A39&gt;=6.6,B39&lt;3.25,G39&lt;0.861,A39&lt;7.25,B39&gt;=2.85,A39&gt;=6.15,F39&gt;=2.5,F39&gt;=1.5),5.9,IF(AND(A39&gt;=6.85,D39&lt;2.35,H39&lt;14.564,A39&gt;=6.6,B39&lt;3.25,G39&lt;0.861,A39&lt;7.25,B39&gt;=2.85,A39&gt;=6.15,F39&gt;=2.5,F39&gt;=1.5),5.78,"shouldnthappen"))))))))))))))))))))))))))))))))))))</f>
        <v>1.3</v>
      </c>
      <c r="V39" s="1" t="n">
        <f aca="false">IF(AND(H39&lt;5.748,A39&lt;5.05,D39&lt;0.75),1,IF(AND(B39&lt;3.15,H39&gt;=5.748,A39&lt;5.05,D39&lt;0.75),1.475,IF(AND(G39&gt;=0.801,D39&lt;0.25,A39&gt;=5.05,D39&lt;0.75),1.7,IF(AND(D39&gt;=0.45,D39&gt;=0.25,A39&gt;=5.05,D39&lt;0.75),1.7,IF(AND(B39&lt;2.35,F39&lt;2.5,B39&lt;2.75,D39&gt;=0.75),4.16,IF(AND(D39&lt;1.75,F39&gt;=2.5,B39&lt;2.75,D39&gt;=0.75),4.875,IF(AND(D39&gt;=1.75,F39&gt;=2.5,B39&lt;2.75,D39&gt;=0.75),5.333,IF(AND(H39&gt;=16.284,D39&gt;=1.55,B39&gt;=2.75,D39&gt;=0.75),6.6,IF(AND(H39&gt;=14.144,B39&gt;=3.15,H39&gt;=5.748,A39&lt;5.05,D39&lt;0.75),1.3,IF(AND(A39&lt;5.45,G39&lt;0.801,D39&lt;0.25,A39&gt;=5.05,D39&lt;0.75),1.5,IF(AND(A39&gt;=5.45,G39&lt;0.801,D39&lt;0.25,A39&gt;=5.05,D39&lt;0.75),1.34,IF(AND(B39&lt;3.75,D39&lt;0.45,D39&gt;=0.25,A39&gt;=5.05,D39&lt;0.75),1.467,IF(AND(B39&gt;=3.75,D39&lt;0.45,D39&gt;=0.25,A39&gt;=5.05,D39&lt;0.75),1.767,IF(AND(G39&gt;=0.896,B39&gt;=2.35,F39&lt;2.5,B39&lt;2.75,D39&gt;=0.75),4.9,IF(AND(H39&lt;15.504,D39&lt;1.35,D39&lt;1.55,B39&gt;=2.75,D39&gt;=0.75),4.2,IF(AND(H39&gt;=15.504,D39&lt;1.35,D39&lt;1.55,B39&gt;=2.75,D39&gt;=0.75),4.6,IF(AND(H39&lt;9.767,D39&gt;=1.35,D39&lt;1.55,B39&gt;=2.75,D39&gt;=0.75),5.1,IF(AND(A39&lt;4.5,H39&lt;14.144,B39&gt;=3.15,H39&gt;=5.748,A39&lt;5.05,D39&lt;0.75),1.3,IF(AND(A39&gt;=4.5,H39&lt;14.144,B39&gt;=3.15,H39&gt;=5.748,A39&lt;5.05,D39&lt;0.75),1.4,IF(AND(D39&gt;=1.15,G39&lt;0.896,B39&gt;=2.35,F39&lt;2.5,B39&lt;2.75,D39&gt;=0.75),4.04,IF(AND(B39&lt;2.9,H39&gt;=9.767,D39&gt;=1.35,D39&lt;1.55,B39&gt;=2.75,D39&gt;=0.75),4.8,IF(AND(D39&lt;1.7,A39&gt;=7.05,H39&lt;16.284,D39&gt;=1.55,B39&gt;=2.75,D39&gt;=0.75),5.8,IF(AND(D39&gt;=1.7,A39&gt;=7.05,H39&lt;16.284,D39&gt;=1.55,B39&gt;=2.75,D39&gt;=0.75),6.3,IF(AND(B39&lt;2.45,D39&lt;1.15,G39&lt;0.896,B39&gt;=2.35,F39&lt;2.5,B39&lt;2.75,D39&gt;=0.75),3.767,IF(AND(B39&gt;=2.45,D39&lt;1.15,G39&lt;0.896,B39&gt;=2.35,F39&lt;2.5,B39&lt;2.75,D39&gt;=0.75),3.167,IF(AND(B39&gt;=3.15,B39&gt;=2.9,H39&gt;=9.767,D39&gt;=1.35,D39&lt;1.55,B39&gt;=2.75,D39&gt;=0.75),4.7,IF(AND(D39&lt;1.9,D39&lt;2.05,A39&lt;7.05,H39&lt;16.284,D39&gt;=1.55,B39&gt;=2.75,D39&gt;=0.75),4.82,IF(AND(D39&gt;=1.9,D39&lt;2.05,A39&lt;7.05,H39&lt;16.284,D39&gt;=1.55,B39&gt;=2.75,D39&gt;=0.75),5.067,IF(AND(H39&lt;12.721,B39&lt;3.15,B39&gt;=2.9,H39&gt;=9.767,D39&gt;=1.35,D39&lt;1.55,B39&gt;=2.75,D39&gt;=0.75),4.5,IF(AND(H39&gt;=12.721,B39&lt;3.15,B39&gt;=2.9,H39&gt;=9.767,D39&gt;=1.35,D39&lt;1.55,B39&gt;=2.75,D39&gt;=0.75),4.433,IF(AND(H39&lt;9.525,G39&lt;0.364,D39&gt;=2.05,A39&lt;7.05,H39&lt;16.284,D39&gt;=1.55,B39&gt;=2.75,D39&gt;=0.75),5.1,IF(AND(A39&lt;6.25,G39&gt;=0.364,D39&gt;=2.05,A39&lt;7.05,H39&lt;16.284,D39&gt;=1.55,B39&gt;=2.75,D39&gt;=0.75),5.4,IF(AND(H39&lt;10.898,H39&gt;=9.525,G39&lt;0.364,D39&gt;=2.05,A39&lt;7.05,H39&lt;16.284,D39&gt;=1.55,B39&gt;=2.75,D39&gt;=0.75),5.6,IF(AND(H39&lt;8.711,A39&gt;=6.25,G39&gt;=0.364,D39&gt;=2.05,A39&lt;7.05,H39&lt;16.284,D39&gt;=1.55,B39&gt;=2.75,D39&gt;=0.75),5.7,IF(AND(H39&gt;=8.711,A39&gt;=6.25,G39&gt;=0.364,D39&gt;=2.05,A39&lt;7.05,H39&lt;16.284,D39&gt;=1.55,B39&gt;=2.75,D39&gt;=0.75),5.84,IF(AND(D39&lt;2.2,H39&gt;=10.898,H39&gt;=9.525,G39&lt;0.364,D39&gt;=2.05,A39&lt;7.05,H39&lt;16.284,D39&gt;=1.55,B39&gt;=2.75,D39&gt;=0.75),5.4,IF(AND(D39&gt;=2.2,H39&gt;=10.898,H39&gt;=9.525,G39&lt;0.364,D39&gt;=2.05,A39&lt;7.05,H39&lt;16.284,D39&gt;=1.55,B39&gt;=2.75,D39&gt;=0.75),5.3,"shouldnthappen")))))))))))))))))))))))))))))))))))))</f>
        <v>1.34</v>
      </c>
      <c r="W39" s="1" t="n">
        <f aca="false">IF(AND(H39&lt;6.926,D39&gt;=0.35,D39&lt;0.8),1.9,IF(AND(H39&gt;=6.926,D39&gt;=0.35,D39&lt;0.8),1.533,IF(AND(H39&lt;13.492,A39&lt;4.75,D39&lt;0.35,D39&lt;0.8),1.1,IF(AND(H39&gt;=13.492,A39&lt;4.75,D39&lt;0.35,D39&lt;0.8),1.375,IF(AND(B39&lt;2.75,A39&gt;=5.85,F39&lt;2.5,D39&gt;=0.8),4.833,IF(AND(B39&lt;3.3,A39&gt;=7.05,F39&gt;=2.5,D39&gt;=0.8),5.8,IF(AND(B39&gt;=3.3,A39&gt;=7.05,F39&gt;=2.5,D39&gt;=0.8),6.325,IF(AND(D39&gt;=0.25,A39&lt;5.05,A39&gt;=4.75,D39&lt;0.35,D39&lt;0.8),1.3,IF(AND(B39&lt;3.6,A39&gt;=5.05,A39&gt;=4.75,D39&lt;0.35,D39&lt;0.8),1.4,IF(AND(H39&lt;10.194,G39&lt;0.412,A39&lt;5.85,F39&lt;2.5,D39&gt;=0.8),4.133,IF(AND(H39&gt;=10.194,G39&lt;0.412,A39&lt;5.85,F39&lt;2.5,D39&gt;=0.8),4.5,IF(AND(A39&lt;5.35,G39&gt;=0.412,A39&lt;5.85,F39&lt;2.5,D39&gt;=0.8),3.15,IF(AND(A39&lt;6.2,B39&gt;=2.75,A39&gt;=5.85,F39&lt;2.5,D39&gt;=0.8),4.3,IF(AND(H39&lt;5.767,A39&lt;6.2,A39&lt;7.05,F39&gt;=2.5,D39&gt;=0.8),4.5,IF(AND(G39&gt;=0.861,A39&gt;=6.2,A39&lt;7.05,F39&gt;=2.5,D39&gt;=0.8),5.2,IF(AND(B39&lt;3.15,D39&lt;0.25,A39&lt;5.05,A39&gt;=4.75,D39&lt;0.35,D39&lt;0.8),1.55,IF(AND(A39&lt;5.45,B39&gt;=3.6,A39&gt;=5.05,A39&gt;=4.75,D39&lt;0.35,D39&lt;0.8),1.5,IF(AND(A39&gt;=5.45,B39&gt;=3.6,A39&gt;=5.05,A39&gt;=4.75,D39&lt;0.35,D39&lt;0.8),1.4,IF(AND(G39&gt;=0.772,A39&gt;=5.35,G39&gt;=0.412,A39&lt;5.85,F39&lt;2.5,D39&gt;=0.8),3.9,IF(AND(D39&gt;=1.45,A39&gt;=6.2,B39&gt;=2.75,A39&gt;=5.85,F39&lt;2.5,D39&gt;=0.8),4.775,IF(AND(G39&lt;0.5,H39&gt;=5.767,A39&lt;6.2,A39&lt;7.05,F39&gt;=2.5,D39&gt;=0.8),5.1,IF(AND(G39&gt;=0.5,H39&gt;=5.767,A39&lt;6.2,A39&lt;7.05,F39&gt;=2.5,D39&gt;=0.8),4.95,IF(AND(B39&gt;=3.25,G39&lt;0.861,A39&gt;=6.2,A39&lt;7.05,F39&gt;=2.5,D39&gt;=0.8),5.75,IF(AND(A39&lt;4.95,B39&gt;=3.15,D39&lt;0.25,A39&lt;5.05,A39&gt;=4.75,D39&lt;0.35,D39&lt;0.8),1.4,IF(AND(A39&lt;5.65,G39&lt;0.772,A39&gt;=5.35,G39&gt;=0.412,A39&lt;5.85,F39&lt;2.5,D39&gt;=0.8),3.6,IF(AND(A39&gt;=5.65,G39&lt;0.772,A39&gt;=5.35,G39&gt;=0.412,A39&lt;5.85,F39&lt;2.5,D39&gt;=0.8),3.5,IF(AND(B39&gt;=3.15,D39&lt;1.45,A39&gt;=6.2,B39&gt;=2.75,A39&gt;=5.85,F39&lt;2.5,D39&gt;=0.8),4.7,IF(AND(A39&gt;=6.65,B39&lt;3.25,G39&lt;0.861,A39&gt;=6.2,A39&lt;7.05,F39&gt;=2.5,D39&gt;=0.8),5.567,IF(AND(H39&lt;9.499,A39&gt;=4.95,B39&gt;=3.15,D39&lt;0.25,A39&lt;5.05,A39&gt;=4.75,D39&lt;0.35,D39&lt;0.8),1.4,IF(AND(H39&gt;=9.499,A39&gt;=4.95,B39&gt;=3.15,D39&lt;0.25,A39&lt;5.05,A39&gt;=4.75,D39&lt;0.35,D39&lt;0.8),1.2,IF(AND(G39&lt;0.765,B39&lt;3.15,D39&lt;1.45,A39&gt;=6.2,B39&gt;=2.75,A39&gt;=5.85,F39&lt;2.5,D39&gt;=0.8),4.4,IF(AND(G39&gt;=0.765,B39&lt;3.15,D39&lt;1.45,A39&gt;=6.2,B39&gt;=2.75,A39&gt;=5.85,F39&lt;2.5,D39&gt;=0.8),4.6,IF(AND(H39&lt;10.667,A39&lt;6.65,B39&lt;3.25,G39&lt;0.861,A39&gt;=6.2,A39&lt;7.05,F39&gt;=2.5,D39&gt;=0.8),5.167,IF(AND(G39&lt;0.627,H39&gt;=10.667,A39&lt;6.65,B39&lt;3.25,G39&lt;0.861,A39&gt;=6.2,A39&lt;7.05,F39&gt;=2.5,D39&gt;=0.8),5.64,IF(AND(G39&gt;=0.627,H39&gt;=10.667,A39&lt;6.65,B39&lt;3.25,G39&lt;0.861,A39&gt;=6.2,A39&lt;7.05,F39&gt;=2.5,D39&gt;=0.8),5.1,"shouldnthappen")))))))))))))))))))))))))))))))))))</f>
        <v>1.4</v>
      </c>
      <c r="X39" s="1" t="n">
        <f aca="false">IF(AND(B39&lt;3.05,H39&lt;6.697,A39&lt;5.45),4.1,IF(AND(B39&gt;=3.05,H39&lt;6.697,A39&lt;5.45),1.48,IF(AND(D39&lt;0.7,A39&lt;5.9,A39&gt;=5.45),1.4,IF(AND(A39&lt;4.35,B39&lt;3.3,H39&gt;=6.697,A39&lt;5.45),1.1,IF(AND(G39&lt;0.372,D39&gt;=0.7,A39&lt;5.9,A39&gt;=5.45),4.36,IF(AND(A39&gt;=4.9,A39&gt;=4.35,B39&lt;3.3,H39&gt;=6.697,A39&lt;5.45),1.6,IF(AND(H39&gt;=14.171,A39&lt;5.15,B39&gt;=3.3,H39&gt;=6.697,A39&lt;5.45),1.6,IF(AND(G39&lt;0.451,A39&gt;=5.15,B39&gt;=3.3,H39&gt;=6.697,A39&lt;5.45),1.367,IF(AND(G39&gt;=0.451,A39&gt;=5.15,B39&gt;=3.3,H39&gt;=6.697,A39&lt;5.45),1.5,IF(AND(G39&lt;0.332,D39&lt;1.45,F39&lt;2.5,A39&gt;=5.9,A39&gt;=5.45),4.35,IF(AND(A39&lt;6.15,D39&gt;=1.45,F39&lt;2.5,A39&gt;=5.9,A39&gt;=5.45),5.1,IF(AND(D39&gt;=2.4,G39&lt;0.432,F39&gt;=2.5,A39&gt;=5.9,A39&gt;=5.45),5.78,IF(AND(A39&lt;6.15,G39&gt;=0.432,F39&gt;=2.5,A39&gt;=5.9,A39&gt;=5.45),4.9,IF(AND(B39&lt;3.1,A39&lt;4.9,A39&gt;=4.35,B39&lt;3.3,H39&gt;=6.697,A39&lt;5.45),1.4,IF(AND(B39&gt;=3.1,A39&lt;4.9,A39&gt;=4.35,B39&lt;3.3,H39&gt;=6.697,A39&lt;5.45),1.3,IF(AND(G39&lt;0.343,H39&lt;14.171,A39&lt;5.15,B39&gt;=3.3,H39&gt;=6.697,A39&lt;5.45),1.433,IF(AND(G39&gt;=0.343,H39&lt;14.171,A39&lt;5.15,B39&gt;=3.3,H39&gt;=6.697,A39&lt;5.45),1.525,IF(AND(D39&lt;1.05,B39&lt;2.55,G39&gt;=0.372,D39&gt;=0.7,A39&lt;5.9,A39&gt;=5.45),3.7,IF(AND(H39&lt;10.596,B39&gt;=2.55,G39&gt;=0.372,D39&gt;=0.7,A39&lt;5.9,A39&gt;=5.45),3.525,IF(AND(H39&gt;=10.596,B39&gt;=2.55,G39&gt;=0.372,D39&gt;=0.7,A39&lt;5.9,A39&gt;=5.45),3.9,IF(AND(H39&lt;14.314,G39&gt;=0.332,D39&lt;1.45,F39&lt;2.5,A39&gt;=5.9,A39&gt;=5.45),4.4,IF(AND(H39&gt;=14.314,G39&gt;=0.332,D39&lt;1.45,F39&lt;2.5,A39&gt;=5.9,A39&gt;=5.45),4.7,IF(AND(H39&lt;13.906,A39&gt;=6.15,D39&gt;=1.45,F39&lt;2.5,A39&gt;=5.9,A39&gt;=5.45),4.675,IF(AND(H39&gt;=13.906,A39&gt;=6.15,D39&gt;=1.45,F39&lt;2.5,A39&gt;=5.9,A39&gt;=5.45),4.9,IF(AND(G39&lt;0.093,D39&lt;2.4,G39&lt;0.432,F39&gt;=2.5,A39&gt;=5.9,A39&gt;=5.45),5.6,IF(AND(B39&lt;2.95,A39&gt;=6.15,G39&gt;=0.432,F39&gt;=2.5,A39&gt;=5.9,A39&gt;=5.45),5.86,IF(AND(A39&lt;5.55,D39&gt;=1.05,B39&lt;2.55,G39&gt;=0.372,D39&gt;=0.7,A39&lt;5.9,A39&gt;=5.45),4,IF(AND(A39&gt;=5.55,D39&gt;=1.05,B39&lt;2.55,G39&gt;=0.372,D39&gt;=0.7,A39&lt;5.9,A39&gt;=5.45),3.9,IF(AND(D39&lt;1.7,G39&gt;=0.093,D39&lt;2.4,G39&lt;0.432,F39&gt;=2.5,A39&gt;=5.9,A39&gt;=5.45),5.05,IF(AND(G39&gt;=0.774,B39&gt;=2.95,A39&gt;=6.15,G39&gt;=0.432,F39&gt;=2.5,A39&gt;=5.9,A39&gt;=5.45),5.3,IF(AND(G39&gt;=0.312,D39&gt;=1.7,G39&gt;=0.093,D39&lt;2.4,G39&lt;0.432,F39&gt;=2.5,A39&gt;=5.9,A39&gt;=5.45),5.4,IF(AND(D39&lt;2.45,G39&lt;0.774,B39&gt;=2.95,A39&gt;=6.15,G39&gt;=0.432,F39&gt;=2.5,A39&gt;=5.9,A39&gt;=5.45),5.66,IF(AND(D39&gt;=2.45,G39&lt;0.774,B39&gt;=2.95,A39&gt;=6.15,G39&gt;=0.432,F39&gt;=2.5,A39&gt;=5.9,A39&gt;=5.45),6,IF(AND(G39&gt;=0.301,G39&lt;0.312,D39&gt;=1.7,G39&gt;=0.093,D39&lt;2.4,G39&lt;0.432,F39&gt;=2.5,A39&gt;=5.9,A39&gt;=5.45),5.1,IF(AND(A39&lt;6.45,G39&lt;0.301,G39&lt;0.312,D39&gt;=1.7,G39&gt;=0.093,D39&lt;2.4,G39&lt;0.432,F39&gt;=2.5,A39&gt;=5.9,A39&gt;=5.45),5.3,IF(AND(A39&gt;=6.45,G39&lt;0.301,G39&lt;0.312,D39&gt;=1.7,G39&gt;=0.093,D39&lt;2.4,G39&lt;0.432,F39&gt;=2.5,A39&gt;=5.9,A39&gt;=5.45),5.2,"shouldnthappen"))))))))))))))))))))))))))))))))))))</f>
        <v>1.4</v>
      </c>
      <c r="Y39" s="1" t="n">
        <f aca="false">IF(AND(H39&lt;6.51,F39&lt;1.5),1.8,IF(AND(H39&gt;=16.674,F39&gt;=1.5),6.533,IF(AND(D39&gt;=0.45,H39&gt;=6.51,F39&lt;1.5),1.667,IF(AND(H39&gt;=13.805,G39&lt;0.154,H39&lt;16.674,F39&gt;=1.5),6.7,IF(AND(D39&lt;0.15,A39&lt;5.05,D39&lt;0.45,H39&gt;=6.51,F39&lt;1.5),1.4,IF(AND(H39&gt;=13.586,A39&gt;=5.05,D39&lt;0.45,H39&gt;=6.51,F39&lt;1.5),1.3,IF(AND(F39&lt;2.5,H39&lt;13.805,G39&lt;0.154,H39&lt;16.674,F39&gt;=1.5),4.6,IF(AND(H39&lt;8.929,D39&lt;1.35,G39&gt;=0.154,H39&lt;16.674,F39&gt;=1.5),3.64,IF(AND(G39&lt;0.05,H39&lt;13.586,A39&gt;=5.05,D39&lt;0.45,H39&gt;=6.51,F39&lt;1.5),1.4,IF(AND(G39&gt;=0.107,F39&gt;=2.5,H39&lt;13.805,G39&lt;0.154,H39&lt;16.674,F39&gt;=1.5),5.3,IF(AND(B39&gt;=2.75,H39&gt;=8.929,D39&lt;1.35,G39&gt;=0.154,H39&lt;16.674,F39&gt;=1.5),4.433,IF(AND(D39&gt;=1.55,F39&lt;2.5,D39&gt;=1.35,G39&gt;=0.154,H39&lt;16.674,F39&gt;=1.5),4.975,IF(AND(H39&lt;6.93,F39&gt;=2.5,D39&gt;=1.35,G39&gt;=0.154,H39&lt;16.674,F39&gt;=1.5),4.5,IF(AND(H39&lt;12.675,G39&lt;0.217,D39&gt;=0.15,A39&lt;5.05,D39&lt;0.45,H39&gt;=6.51,F39&lt;1.5),1.4,IF(AND(H39&gt;=12.675,G39&lt;0.217,D39&gt;=0.15,A39&lt;5.05,D39&lt;0.45,H39&gt;=6.51,F39&lt;1.5),1.5,IF(AND(A39&lt;4.65,G39&gt;=0.217,D39&gt;=0.15,A39&lt;5.05,D39&lt;0.45,H39&gt;=6.51,F39&lt;1.5),1.35,IF(AND(D39&lt;0.25,G39&gt;=0.05,H39&lt;13.586,A39&gt;=5.05,D39&lt;0.45,H39&gt;=6.51,F39&lt;1.5),1.467,IF(AND(D39&gt;=0.25,G39&gt;=0.05,H39&lt;13.586,A39&gt;=5.05,D39&lt;0.45,H39&gt;=6.51,F39&lt;1.5),1.5,IF(AND(H39&lt;9.15,G39&lt;0.107,F39&gt;=2.5,H39&lt;13.805,G39&lt;0.154,H39&lt;16.674,F39&gt;=1.5),5.7,IF(AND(H39&gt;=9.15,G39&lt;0.107,F39&gt;=2.5,H39&lt;13.805,G39&lt;0.154,H39&lt;16.674,F39&gt;=1.5),5.6,IF(AND(G39&lt;0.404,B39&lt;2.75,H39&gt;=8.929,D39&lt;1.35,G39&gt;=0.154,H39&lt;16.674,F39&gt;=1.5),4.15,IF(AND(G39&gt;=0.404,B39&lt;2.75,H39&gt;=8.929,D39&lt;1.35,G39&gt;=0.154,H39&lt;16.674,F39&gt;=1.5),3.9,IF(AND(A39&gt;=6.75,D39&lt;1.55,F39&lt;2.5,D39&gt;=1.35,G39&gt;=0.154,H39&lt;16.674,F39&gt;=1.5),4.82,IF(AND(D39&lt;0.25,A39&gt;=4.65,G39&gt;=0.217,D39&gt;=0.15,A39&lt;5.05,D39&lt;0.45,H39&gt;=6.51,F39&lt;1.5),1.325,IF(AND(D39&gt;=0.25,A39&gt;=4.65,G39&gt;=0.217,D39&gt;=0.15,A39&lt;5.05,D39&lt;0.45,H39&gt;=6.51,F39&lt;1.5),1.3,IF(AND(A39&lt;6.55,A39&lt;6.75,D39&lt;1.55,F39&lt;2.5,D39&gt;=1.35,G39&gt;=0.154,H39&lt;16.674,F39&gt;=1.5),4.575,IF(AND(A39&gt;=6.55,A39&lt;6.75,D39&lt;1.55,F39&lt;2.5,D39&gt;=1.35,G39&gt;=0.154,H39&lt;16.674,F39&gt;=1.5),4.4,IF(AND(B39&lt;2.9,D39&lt;2.05,H39&gt;=6.93,F39&gt;=2.5,D39&gt;=1.35,G39&gt;=0.154,H39&lt;16.674,F39&gt;=1.5),5.05,IF(AND(H39&lt;8.884,D39&gt;=2.05,H39&gt;=6.93,F39&gt;=2.5,D39&gt;=1.35,G39&gt;=0.154,H39&lt;16.674,F39&gt;=1.5),5.1,IF(AND(H39&lt;13.711,B39&gt;=2.9,D39&lt;2.05,H39&gt;=6.93,F39&gt;=2.5,D39&gt;=1.35,G39&gt;=0.154,H39&lt;16.674,F39&gt;=1.5),5,IF(AND(H39&gt;=13.711,B39&gt;=2.9,D39&lt;2.05,H39&gt;=6.93,F39&gt;=2.5,D39&gt;=1.35,G39&gt;=0.154,H39&lt;16.674,F39&gt;=1.5),5.8,IF(AND(B39&lt;3.15,H39&gt;=8.884,D39&gt;=2.05,H39&gt;=6.93,F39&gt;=2.5,D39&gt;=1.35,G39&gt;=0.154,H39&lt;16.674,F39&gt;=1.5),5.56,IF(AND(B39&gt;=3.15,H39&gt;=8.884,D39&gt;=2.05,H39&gt;=6.93,F39&gt;=2.5,D39&gt;=1.35,G39&gt;=0.154,H39&lt;16.674,F39&gt;=1.5),5.9,"shouldnthappen")))))))))))))))))))))))))))))))))</f>
        <v>1.3</v>
      </c>
      <c r="Z39" s="1" t="n">
        <f aca="false">IF(AND(F39&gt;=2,B39&gt;=3.35),5.6,IF(AND(A39&lt;6.65,H39&gt;=15.076,B39&lt;3.35),4.8,IF(AND(A39&gt;=6.65,H39&gt;=15.076,B39&lt;3.35),6.15,IF(AND(H39&lt;6.542,F39&lt;2,B39&gt;=3.35),1.767,IF(AND(G39&gt;=0.653,D39&lt;0.75,H39&lt;15.076,B39&lt;3.35),1.55,IF(AND(D39&lt;0.15,G39&lt;0.653,D39&lt;0.75,H39&lt;15.076,B39&lt;3.35),1.1,IF(AND(G39&lt;0.356,A39&lt;5.05,H39&gt;=6.542,F39&lt;2,B39&gt;=3.35),1.4,IF(AND(G39&gt;=0.356,A39&lt;5.05,H39&gt;=6.542,F39&lt;2,B39&gt;=3.35),1.3,IF(AND(G39&gt;=0.566,A39&gt;=5.05,H39&gt;=6.542,F39&lt;2,B39&gt;=3.35),1.6,IF(AND(B39&gt;=3.1,D39&gt;=0.15,G39&lt;0.653,D39&lt;0.75,H39&lt;15.076,B39&lt;3.35),1.367,IF(AND(B39&gt;=2.65,D39&lt;1.45,B39&lt;2.75,D39&gt;=0.75,H39&lt;15.076,B39&lt;3.35),3.96,IF(AND(G39&lt;0.352,D39&gt;=1.45,B39&lt;2.75,D39&gt;=0.75,H39&lt;15.076,B39&lt;3.35),4.5,IF(AND(D39&gt;=1.35,A39&lt;6.2,B39&gt;=2.75,D39&gt;=0.75,H39&lt;15.076,B39&lt;3.35),4.733,IF(AND(A39&lt;4.7,B39&lt;3.1,D39&gt;=0.15,G39&lt;0.653,D39&lt;0.75,H39&lt;15.076,B39&lt;3.35),1.36,IF(AND(A39&gt;=4.7,B39&lt;3.1,D39&gt;=0.15,G39&lt;0.653,D39&lt;0.75,H39&lt;15.076,B39&lt;3.35),1.6,IF(AND(A39&lt;5.2,B39&lt;2.65,D39&lt;1.45,B39&lt;2.75,D39&gt;=0.75,H39&lt;15.076,B39&lt;3.35),3.3,IF(AND(A39&lt;6.5,G39&gt;=0.352,D39&gt;=1.45,B39&lt;2.75,D39&gt;=0.75,H39&lt;15.076,B39&lt;3.35),5,IF(AND(A39&gt;=6.5,G39&gt;=0.352,D39&gt;=1.45,B39&lt;2.75,D39&gt;=0.75,H39&lt;15.076,B39&lt;3.35),5.8,IF(AND(H39&lt;8.486,D39&lt;1.35,A39&lt;6.2,B39&gt;=2.75,D39&gt;=0.75,H39&lt;15.076,B39&lt;3.35),3.975,IF(AND(G39&lt;0.187,F39&lt;2.5,A39&gt;=6.2,B39&gt;=2.75,D39&gt;=0.75,H39&lt;15.076,B39&lt;3.35),5,IF(AND(G39&gt;=0.187,F39&lt;2.5,A39&gt;=6.2,B39&gt;=2.75,D39&gt;=0.75,H39&lt;15.076,B39&lt;3.35),4.525,IF(AND(A39&gt;=7.25,F39&gt;=2.5,A39&gt;=6.2,B39&gt;=2.75,D39&gt;=0.75,H39&lt;15.076,B39&lt;3.35),6.5,IF(AND(G39&lt;0.185,B39&lt;3.6,G39&lt;0.566,A39&gt;=5.05,H39&gt;=6.542,F39&lt;2,B39&gt;=3.35),1.45,IF(AND(G39&gt;=0.185,B39&lt;3.6,G39&lt;0.566,A39&gt;=5.05,H39&gt;=6.542,F39&lt;2,B39&gt;=3.35),1.34,IF(AND(G39&lt;0.13,B39&gt;=3.6,G39&lt;0.566,A39&gt;=5.05,H39&gt;=6.542,F39&lt;2,B39&gt;=3.35),1.45,IF(AND(G39&gt;=0.13,B39&gt;=3.6,G39&lt;0.566,A39&gt;=5.05,H39&gt;=6.542,F39&lt;2,B39&gt;=3.35),1.5,IF(AND(D39&lt;1.05,A39&gt;=5.2,B39&lt;2.65,D39&lt;1.45,B39&lt;2.75,D39&gt;=0.75,H39&lt;15.076,B39&lt;3.35),3.5,IF(AND(D39&gt;=1.05,A39&gt;=5.2,B39&lt;2.65,D39&lt;1.45,B39&lt;2.75,D39&gt;=0.75,H39&lt;15.076,B39&lt;3.35),3.94,IF(AND(H39&lt;10.983,H39&gt;=8.486,D39&lt;1.35,A39&lt;6.2,B39&gt;=2.75,D39&gt;=0.75,H39&lt;15.076,B39&lt;3.35),4.38,IF(AND(H39&gt;=10.983,H39&gt;=8.486,D39&lt;1.35,A39&lt;6.2,B39&gt;=2.75,D39&gt;=0.75,H39&lt;15.076,B39&lt;3.35),4.1,IF(AND(B39&gt;=3.25,A39&lt;7.25,F39&gt;=2.5,A39&gt;=6.2,B39&gt;=2.75,D39&gt;=0.75,H39&lt;15.076,B39&lt;3.35),5.7,IF(AND(B39&lt;2.95,B39&lt;3.25,A39&lt;7.25,F39&gt;=2.5,A39&gt;=6.2,B39&gt;=2.75,D39&gt;=0.75,H39&lt;15.076,B39&lt;3.35),5.6,IF(AND(H39&gt;=13.711,B39&gt;=2.95,B39&lt;3.25,A39&lt;7.25,F39&gt;=2.5,A39&gt;=6.2,B39&gt;=2.75,D39&gt;=0.75,H39&lt;15.076,B39&lt;3.35),5.8,IF(AND(A39&gt;=6.8,H39&lt;13.711,B39&gt;=2.95,B39&lt;3.25,A39&lt;7.25,F39&gt;=2.5,A39&gt;=6.2,B39&gt;=2.75,D39&gt;=0.75,H39&lt;15.076,B39&lt;3.35),5.1,IF(AND(H39&lt;12.921,A39&lt;6.8,H39&lt;13.711,B39&gt;=2.95,B39&lt;3.25,A39&lt;7.25,F39&gt;=2.5,A39&gt;=6.2,B39&gt;=2.75,D39&gt;=0.75,H39&lt;15.076,B39&lt;3.35),5.34,IF(AND(H39&gt;=12.921,A39&lt;6.8,H39&lt;13.711,B39&gt;=2.95,B39&lt;3.25,A39&lt;7.25,F39&gt;=2.5,A39&gt;=6.2,B39&gt;=2.75,D39&gt;=0.75,H39&lt;15.076,B39&lt;3.35),5.133,"shouldnthappen"))))))))))))))))))))))))))))))))))))</f>
        <v>1.34</v>
      </c>
      <c r="AA39" s="1" t="n">
        <f aca="false">IF(AND(D39&gt;=0.45,A39&lt;5.05,D39&lt;0.8),1.6,IF(AND(D39&gt;=0.45,A39&gt;=5.05,D39&lt;0.8),1.7,IF(AND(H39&gt;=16.244,F39&gt;=2.5,D39&gt;=0.8),6.533,IF(AND(A39&lt;4.35,D39&lt;0.45,A39&lt;5.05,D39&lt;0.8),1.1,IF(AND(H39&gt;=14.877,D39&lt;0.45,A39&gt;=5.05,D39&lt;0.8),1.3,IF(AND(D39&gt;=1.4,A39&lt;5.65,F39&lt;2.5,D39&gt;=0.8),4.5,IF(AND(A39&gt;=7.25,H39&lt;16.244,F39&gt;=2.5,D39&gt;=0.8),6.5,IF(AND(A39&gt;=4.75,A39&gt;=4.35,D39&lt;0.45,A39&lt;5.05,D39&lt;0.8),1.35,IF(AND(A39&lt;5.3,D39&lt;1.4,A39&lt;5.65,F39&lt;2.5,D39&gt;=0.8),3.1,IF(AND(A39&gt;=6.8,A39&gt;=6.55,A39&gt;=5.65,F39&lt;2.5,D39&gt;=0.8),4.9,IF(AND(H39&lt;5.767,A39&lt;7.25,H39&lt;16.244,F39&gt;=2.5,D39&gt;=0.8),4.5,IF(AND(G39&gt;=0.522,A39&lt;4.75,A39&gt;=4.35,D39&lt;0.45,A39&lt;5.05,D39&lt;0.8),1.2,IF(AND(G39&gt;=0.948,D39&lt;0.35,H39&lt;14.877,D39&lt;0.45,A39&gt;=5.05,D39&lt;0.8),1.7,IF(AND(H39&lt;13.089,D39&gt;=0.35,H39&lt;14.877,D39&lt;0.45,A39&gt;=5.05,D39&lt;0.8),1.5,IF(AND(H39&gt;=13.089,D39&gt;=0.35,H39&lt;14.877,D39&lt;0.45,A39&gt;=5.05,D39&lt;0.8),1.3,IF(AND(B39&gt;=2.95,A39&gt;=5.3,D39&lt;1.4,A39&lt;5.65,F39&lt;2.5,D39&gt;=0.8),4.1,IF(AND(H39&lt;9.181,A39&lt;6.05,A39&lt;6.55,A39&gt;=5.65,F39&lt;2.5,D39&gt;=0.8),5.1,IF(AND(H39&gt;=9.181,A39&lt;6.05,A39&lt;6.55,A39&gt;=5.65,F39&lt;2.5,D39&gt;=0.8),4.3,IF(AND(G39&gt;=0.867,A39&gt;=6.05,A39&lt;6.55,A39&gt;=5.65,F39&lt;2.5,D39&gt;=0.8),4.9,IF(AND(B39&lt;3.05,A39&lt;6.8,A39&gt;=6.55,A39&gt;=5.65,F39&lt;2.5,D39&gt;=0.8),5,IF(AND(B39&gt;=3.05,A39&lt;6.8,A39&gt;=6.55,A39&gt;=5.65,F39&lt;2.5,D39&gt;=0.8),4.55,IF(AND(H39&gt;=14.144,G39&lt;0.522,A39&lt;4.75,A39&gt;=4.35,D39&lt;0.45,A39&lt;5.05,D39&lt;0.8),1.3,IF(AND(B39&lt;2.7,B39&lt;2.95,A39&gt;=5.3,D39&lt;1.4,A39&lt;5.65,F39&lt;2.5,D39&gt;=0.8),3.78,IF(AND(B39&gt;=2.7,B39&lt;2.95,A39&gt;=5.3,D39&lt;1.4,A39&lt;5.65,F39&lt;2.5,D39&gt;=0.8),3.6,IF(AND(G39&lt;0.638,G39&lt;0.867,A39&gt;=6.05,A39&lt;6.55,A39&gt;=5.65,F39&lt;2.5,D39&gt;=0.8),4.433,IF(AND(G39&gt;=0.638,G39&lt;0.867,A39&gt;=6.05,A39&lt;6.55,A39&gt;=5.65,F39&lt;2.5,D39&gt;=0.8),4,IF(AND(A39&lt;6.35,H39&lt;11.146,H39&gt;=5.767,A39&lt;7.25,H39&lt;16.244,F39&gt;=2.5,D39&gt;=0.8),5.1,IF(AND(A39&lt;4.5,H39&lt;14.144,G39&lt;0.522,A39&lt;4.75,A39&gt;=4.35,D39&lt;0.45,A39&lt;5.05,D39&lt;0.8),1.35,IF(AND(A39&gt;=4.5,H39&lt;14.144,G39&lt;0.522,A39&lt;4.75,A39&gt;=4.35,D39&lt;0.45,A39&lt;5.05,D39&lt;0.8),1.4,IF(AND(A39&lt;5.15,B39&lt;3.75,G39&lt;0.948,D39&lt;0.35,H39&lt;14.877,D39&lt;0.45,A39&gt;=5.05,D39&lt;0.8),1.4,IF(AND(A39&gt;=5.15,B39&lt;3.75,G39&lt;0.948,D39&lt;0.35,H39&lt;14.877,D39&lt;0.45,A39&gt;=5.05,D39&lt;0.8),1.5,IF(AND(G39&lt;0.112,B39&gt;=3.75,G39&lt;0.948,D39&lt;0.35,H39&lt;14.877,D39&lt;0.45,A39&gt;=5.05,D39&lt;0.8),1.5,IF(AND(G39&gt;=0.112,B39&gt;=3.75,G39&lt;0.948,D39&lt;0.35,H39&lt;14.877,D39&lt;0.45,A39&gt;=5.05,D39&lt;0.8),1.6,IF(AND(G39&lt;0.075,A39&gt;=6.35,H39&lt;11.146,H39&gt;=5.767,A39&lt;7.25,H39&lt;16.244,F39&gt;=2.5,D39&gt;=0.8),5.5,IF(AND(G39&gt;=0.075,A39&gt;=6.35,H39&lt;11.146,H39&gt;=5.767,A39&lt;7.25,H39&lt;16.244,F39&gt;=2.5,D39&gt;=0.8),5.24,IF(AND(B39&lt;2.95,D39&lt;1.9,H39&gt;=11.146,H39&gt;=5.767,A39&lt;7.25,H39&lt;16.244,F39&gt;=2.5,D39&gt;=0.8),5.65,IF(AND(B39&gt;=2.95,D39&lt;1.9,H39&gt;=11.146,H39&gt;=5.767,A39&lt;7.25,H39&lt;16.244,F39&gt;=2.5,D39&gt;=0.8),5.8,IF(AND(H39&lt;13.42,D39&gt;=1.9,H39&gt;=11.146,H39&gt;=5.767,A39&lt;7.25,H39&lt;16.244,F39&gt;=2.5,D39&gt;=0.8),5.6,IF(AND(H39&gt;=13.42,D39&gt;=1.9,H39&gt;=11.146,H39&gt;=5.767,A39&lt;7.25,H39&lt;16.244,F39&gt;=2.5,D39&gt;=0.8),5.34,"shouldnthappen")))))))))))))))))))))))))))))))))))))))</f>
        <v>1.3</v>
      </c>
      <c r="AB39" s="1" t="n">
        <f aca="false">IF(AND(D39&gt;=0.35,F39&lt;1.5),1.5,IF(AND(F39&lt;2.5,D39&gt;=1.55,F39&gt;=1.5),4.85,IF(AND(H39&lt;8.308,D39&lt;0.15,D39&lt;0.35,F39&lt;1.5),1.5,IF(AND(H39&gt;=8.308,D39&lt;0.15,D39&lt;0.35,F39&lt;1.5),1.4,IF(AND(H39&lt;5.523,D39&gt;=0.15,D39&lt;0.35,F39&lt;1.5),1,IF(AND(G39&lt;0.572,H39&lt;10.688,D39&lt;1.55,F39&gt;=1.5),3.75,IF(AND(B39&gt;=3.5,F39&gt;=2.5,D39&gt;=1.55,F39&gt;=1.5),6.3,IF(AND(A39&gt;=5.65,G39&gt;=0.572,H39&lt;10.688,D39&lt;1.55,F39&gt;=1.5),4.45,IF(AND(B39&gt;=2.85,A39&lt;6.15,H39&gt;=10.688,D39&lt;1.55,F39&gt;=1.5),4.35,IF(AND(H39&gt;=16.284,B39&lt;3.5,F39&gt;=2.5,D39&gt;=1.55,F39&gt;=1.5),6.6,IF(AND(G39&gt;=0.241,G39&lt;0.338,H39&gt;=5.523,D39&gt;=0.15,D39&lt;0.35,F39&lt;1.5),1.25,IF(AND(A39&lt;5.05,G39&gt;=0.338,H39&gt;=5.523,D39&gt;=0.15,D39&lt;0.35,F39&lt;1.5),1.35,IF(AND(B39&lt;2.7,A39&lt;5.65,G39&gt;=0.572,H39&lt;10.688,D39&lt;1.55,F39&gt;=1.5),4,IF(AND(B39&gt;=2.7,A39&lt;5.65,G39&gt;=0.572,H39&lt;10.688,D39&lt;1.55,F39&gt;=1.5),3.6,IF(AND(B39&lt;2.45,B39&lt;2.85,A39&lt;6.15,H39&gt;=10.688,D39&lt;1.55,F39&gt;=1.5),3.7,IF(AND(A39&lt;6.25,B39&lt;2.85,A39&gt;=6.15,H39&gt;=10.688,D39&lt;1.55,F39&gt;=1.5),4.5,IF(AND(A39&gt;=6.25,B39&lt;2.85,A39&gt;=6.15,H39&gt;=10.688,D39&lt;1.55,F39&gt;=1.5),4.86,IF(AND(D39&gt;=1.45,B39&gt;=2.85,A39&gt;=6.15,H39&gt;=10.688,D39&lt;1.55,F39&gt;=1.5),4.8,IF(AND(H39&lt;8.202,H39&lt;16.284,B39&lt;3.5,F39&gt;=2.5,D39&gt;=1.55,F39&gt;=1.5),5.7,IF(AND(A39&gt;=5.1,G39&lt;0.241,G39&lt;0.338,H39&gt;=5.523,D39&gt;=0.15,D39&lt;0.35,F39&lt;1.5),1.5,IF(AND(B39&gt;=3.75,A39&gt;=5.05,G39&gt;=0.338,H39&gt;=5.523,D39&gt;=0.15,D39&lt;0.35,F39&lt;1.5),1.6,IF(AND(A39&lt;5.7,B39&gt;=2.45,B39&lt;2.85,A39&lt;6.15,H39&gt;=10.688,D39&lt;1.55,F39&gt;=1.5),3.9,IF(AND(A39&gt;=5.7,B39&gt;=2.45,B39&lt;2.85,A39&lt;6.15,H39&gt;=10.688,D39&lt;1.55,F39&gt;=1.5),4.02,IF(AND(H39&lt;13.654,D39&lt;1.45,B39&gt;=2.85,A39&gt;=6.15,H39&gt;=10.688,D39&lt;1.55,F39&gt;=1.5),4.333,IF(AND(H39&gt;=13.654,D39&lt;1.45,B39&gt;=2.85,A39&gt;=6.15,H39&gt;=10.688,D39&lt;1.55,F39&gt;=1.5),4.54,IF(AND(A39&lt;6.15,H39&gt;=8.202,H39&lt;16.284,B39&lt;3.5,F39&gt;=2.5,D39&gt;=1.55,F39&gt;=1.5),5,IF(AND(H39&lt;13.924,A39&lt;5.1,G39&lt;0.241,G39&lt;0.338,H39&gt;=5.523,D39&gt;=0.15,D39&lt;0.35,F39&lt;1.5),1.4,IF(AND(H39&gt;=13.924,A39&lt;5.1,G39&lt;0.241,G39&lt;0.338,H39&gt;=5.523,D39&gt;=0.15,D39&lt;0.35,F39&lt;1.5),1.5,IF(AND(D39&lt;0.25,B39&lt;3.75,A39&gt;=5.05,G39&gt;=0.338,H39&gt;=5.523,D39&gt;=0.15,D39&lt;0.35,F39&lt;1.5),1.5,IF(AND(D39&gt;=0.25,B39&lt;3.75,A39&gt;=5.05,G39&gt;=0.338,H39&gt;=5.523,D39&gt;=0.15,D39&lt;0.35,F39&lt;1.5),1.4,IF(AND(H39&lt;8.884,B39&gt;=3.05,A39&gt;=6.15,H39&gt;=8.202,H39&lt;16.284,B39&lt;3.5,F39&gt;=2.5,D39&gt;=1.55,F39&gt;=1.5),5.1,IF(AND(A39&lt;6.45,G39&lt;0.368,B39&lt;3.05,A39&gt;=6.15,H39&gt;=8.202,H39&lt;16.284,B39&lt;3.5,F39&gt;=2.5,D39&gt;=1.55,F39&gt;=1.5),5.525,IF(AND(A39&gt;=6.45,G39&lt;0.368,B39&lt;3.05,A39&gt;=6.15,H39&gt;=8.202,H39&lt;16.284,B39&lt;3.5,F39&gt;=2.5,D39&gt;=1.55,F39&gt;=1.5),5.35,IF(AND(D39&lt;2.25,G39&gt;=0.368,B39&lt;3.05,A39&gt;=6.15,H39&gt;=8.202,H39&lt;16.284,B39&lt;3.5,F39&gt;=2.5,D39&gt;=1.55,F39&gt;=1.5),5.8,IF(AND(D39&gt;=2.25,G39&gt;=0.368,B39&lt;3.05,A39&gt;=6.15,H39&gt;=8.202,H39&lt;16.284,B39&lt;3.5,F39&gt;=2.5,D39&gt;=1.55,F39&gt;=1.5),5.2,IF(AND(H39&lt;10.257,H39&gt;=8.884,B39&gt;=3.05,A39&gt;=6.15,H39&gt;=8.202,H39&lt;16.284,B39&lt;3.5,F39&gt;=2.5,D39&gt;=1.55,F39&gt;=1.5),5.9,IF(AND(H39&gt;=10.257,H39&gt;=8.884,B39&gt;=3.05,A39&gt;=6.15,H39&gt;=8.202,H39&lt;16.284,B39&lt;3.5,F39&gt;=2.5,D39&gt;=1.55,F39&gt;=1.5),5.48,"shouldnthappen")))))))))))))))))))))))))))))))))))))</f>
        <v>1.25</v>
      </c>
      <c r="AC39" s="1" t="n">
        <f aca="false">IF(AND(H39&lt;5.748,A39&lt;5.05,D39&lt;0.8),1,IF(AND(B39&lt;3.35,A39&gt;=5.05,D39&lt;0.8),1.7,IF(AND(A39&lt;5.85,G39&lt;0.154,D39&gt;=0.8),4.5,IF(AND(D39&gt;=0.45,H39&gt;=5.748,A39&lt;5.05,D39&lt;0.8),1.6,IF(AND(G39&gt;=0.934,B39&gt;=3.35,A39&gt;=5.05,D39&lt;0.8),1.7,IF(AND(D39&lt;2.1,A39&gt;=5.85,G39&lt;0.154,D39&gt;=0.8),6.15,IF(AND(D39&gt;=2.1,A39&gt;=5.85,G39&lt;0.154,D39&gt;=0.8),5.5,IF(AND(A39&lt;6.1,D39&gt;=1.55,G39&gt;=0.154,D39&gt;=0.8),5,IF(AND(H39&gt;=14.379,G39&lt;0.934,B39&gt;=3.35,A39&gt;=5.05,D39&lt;0.8),1.58,IF(AND(G39&lt;0.379,A39&gt;=6.1,D39&gt;=1.55,G39&gt;=0.154,D39&gt;=0.8),5.42,IF(AND(H39&lt;13.924,G39&lt;0.227,D39&lt;0.45,H39&gt;=5.748,A39&lt;5.05,D39&lt;0.8),1.4,IF(AND(H39&gt;=13.924,G39&lt;0.227,D39&lt;0.45,H39&gt;=5.748,A39&lt;5.05,D39&lt;0.8),1.5,IF(AND(B39&lt;3.1,G39&gt;=0.227,D39&lt;0.45,H39&gt;=5.748,A39&lt;5.05,D39&lt;0.8),1.1,IF(AND(G39&lt;0.13,H39&lt;14.379,G39&lt;0.934,B39&gt;=3.35,A39&gt;=5.05,D39&lt;0.8),1.4,IF(AND(D39&lt;1.05,A39&lt;5.65,D39&lt;1.35,D39&lt;1.55,G39&gt;=0.154,D39&gt;=0.8),3.7,IF(AND(D39&lt;1.25,A39&gt;=5.65,D39&lt;1.35,D39&lt;1.55,G39&gt;=0.154,D39&gt;=0.8),4.06,IF(AND(D39&gt;=1.25,A39&gt;=5.65,D39&lt;1.35,D39&lt;1.55,G39&gt;=0.154,D39&gt;=0.8),4.425,IF(AND(H39&lt;13.654,D39&lt;1.45,D39&gt;=1.35,D39&lt;1.55,G39&gt;=0.154,D39&gt;=0.8),4.275,IF(AND(G39&lt;0.259,D39&gt;=1.45,D39&gt;=1.35,D39&lt;1.55,G39&gt;=0.154,D39&gt;=0.8),5.1,IF(AND(B39&lt;2.95,G39&gt;=0.379,A39&gt;=6.1,D39&gt;=1.55,G39&gt;=0.154,D39&gt;=0.8),6.3,IF(AND(B39&lt;3.25,B39&gt;=3.1,G39&gt;=0.227,D39&lt;0.45,H39&gt;=5.748,A39&lt;5.05,D39&lt;0.8),1.3,IF(AND(B39&gt;=3.25,B39&gt;=3.1,G39&gt;=0.227,D39&lt;0.45,H39&gt;=5.748,A39&lt;5.05,D39&lt;0.8),1.4,IF(AND(H39&gt;=13.372,G39&gt;=0.13,H39&lt;14.379,G39&lt;0.934,B39&gt;=3.35,A39&gt;=5.05,D39&lt;0.8),1.4,IF(AND(H39&lt;6.69,D39&gt;=1.05,A39&lt;5.65,D39&lt;1.35,D39&lt;1.55,G39&gt;=0.154,D39&gt;=0.8),4.033,IF(AND(H39&gt;=6.69,D39&gt;=1.05,A39&lt;5.65,D39&lt;1.35,D39&lt;1.55,G39&gt;=0.154,D39&gt;=0.8),3.88,IF(AND(B39&lt;2.85,H39&gt;=13.654,D39&lt;1.45,D39&gt;=1.35,D39&lt;1.55,G39&gt;=0.154,D39&gt;=0.8),4.8,IF(AND(B39&gt;=2.85,H39&gt;=13.654,D39&lt;1.45,D39&gt;=1.35,D39&lt;1.55,G39&gt;=0.154,D39&gt;=0.8),4.7,IF(AND(H39&lt;11.681,G39&gt;=0.259,D39&gt;=1.45,D39&gt;=1.35,D39&lt;1.55,G39&gt;=0.154,D39&gt;=0.8),4.85,IF(AND(H39&gt;=11.681,G39&gt;=0.259,D39&gt;=1.45,D39&gt;=1.35,D39&lt;1.55,G39&gt;=0.154,D39&gt;=0.8),4.633,IF(AND(A39&lt;6.25,B39&gt;=2.95,G39&gt;=0.379,A39&gt;=6.1,D39&gt;=1.55,G39&gt;=0.154,D39&gt;=0.8),5.4,IF(AND(D39&lt;0.3,H39&lt;13.372,G39&gt;=0.13,H39&lt;14.379,G39&lt;0.934,B39&gt;=3.35,A39&gt;=5.05,D39&lt;0.8),1.475,IF(AND(D39&gt;=0.3,H39&lt;13.372,G39&gt;=0.13,H39&lt;14.379,G39&lt;0.934,B39&gt;=3.35,A39&gt;=5.05,D39&lt;0.8),1.5,IF(AND(B39&lt;3.15,A39&gt;=6.25,B39&gt;=2.95,G39&gt;=0.379,A39&gt;=6.1,D39&gt;=1.55,G39&gt;=0.154,D39&gt;=0.8),5.7,IF(AND(B39&gt;=3.15,A39&gt;=6.25,B39&gt;=2.95,G39&gt;=0.379,A39&gt;=6.1,D39&gt;=1.55,G39&gt;=0.154,D39&gt;=0.8),5.933,"shouldnthappen"))))))))))))))))))))))))))))))))))</f>
        <v>1.58</v>
      </c>
      <c r="AD39" s="1" t="n">
        <f aca="false">IF(AND(H39&lt;6.621,A39&lt;4.95,D39&lt;0.8),1,IF(AND(H39&lt;14.144,H39&gt;=6.621,A39&lt;4.95,D39&lt;0.8),1.4,IF(AND(H39&gt;=14.144,H39&gt;=6.621,A39&lt;4.95,D39&lt;0.8),1.3,IF(AND(G39&lt;0.13,B39&gt;=3.85,A39&gt;=4.95,D39&lt;0.8),1.3,IF(AND(G39&gt;=0.13,B39&gt;=3.85,A39&gt;=4.95,D39&lt;0.8),1.425,IF(AND(A39&gt;=6.05,B39&lt;2.75,D39&lt;1.55,D39&gt;=0.8),4.9,IF(AND(A39&gt;=7.3,G39&lt;0.119,D39&gt;=1.55,D39&gt;=0.8),6.7,IF(AND(H39&lt;6.555,D39&lt;0.25,B39&lt;3.85,A39&gt;=4.95,D39&lt;0.8),1.7,IF(AND(B39&lt;3.4,D39&gt;=0.25,B39&lt;3.85,A39&gt;=4.95,D39&lt;0.8),1.7,IF(AND(B39&gt;=3.4,D39&gt;=0.25,B39&lt;3.85,A39&gt;=4.95,D39&lt;0.8),1.6,IF(AND(A39&lt;5.05,A39&lt;6.05,B39&lt;2.75,D39&lt;1.55,D39&gt;=0.8),3.3,IF(AND(B39&lt;2.85,D39&lt;1.35,B39&gt;=2.75,D39&lt;1.55,D39&gt;=0.8),4.5,IF(AND(H39&lt;12.206,D39&gt;=1.35,B39&gt;=2.75,D39&lt;1.55,D39&gt;=0.8),4.7,IF(AND(H39&gt;=12.206,D39&gt;=1.35,B39&gt;=2.75,D39&lt;1.55,D39&gt;=0.8),4.52,IF(AND(G39&lt;0.024,A39&lt;7.3,G39&lt;0.119,D39&gt;=1.55,D39&gt;=0.8),5.7,IF(AND(G39&gt;=0.024,A39&lt;7.3,G39&lt;0.119,D39&gt;=1.55,D39&gt;=0.8),5.6,IF(AND(F39&lt;2.5,G39&lt;0.417,G39&gt;=0.119,D39&gt;=1.55,D39&gt;=0.8),5.05,IF(AND(B39&lt;3.15,H39&gt;=6.555,D39&lt;0.25,B39&lt;3.85,A39&gt;=4.95,D39&lt;0.8),1.6,IF(AND(G39&lt;0.356,A39&gt;=5.05,A39&lt;6.05,B39&lt;2.75,D39&lt;1.55,D39&gt;=0.8),4.12,IF(AND(A39&lt;5.65,B39&gt;=2.85,D39&lt;1.35,B39&gt;=2.75,D39&lt;1.55,D39&gt;=0.8),3.6,IF(AND(B39&lt;3.15,F39&gt;=2.5,G39&lt;0.417,G39&gt;=0.119,D39&gt;=1.55,D39&gt;=0.8),5.18,IF(AND(B39&gt;=3.15,F39&gt;=2.5,G39&lt;0.417,G39&gt;=0.119,D39&gt;=1.55,D39&gt;=0.8),5.3,IF(AND(D39&lt;1.7,A39&lt;6.95,G39&gt;=0.417,G39&gt;=0.119,D39&gt;=1.55,D39&gt;=0.8),4.7,IF(AND(A39&lt;7.25,A39&gt;=6.95,G39&gt;=0.417,G39&gt;=0.119,D39&gt;=1.55,D39&gt;=0.8),5.8,IF(AND(A39&gt;=7.25,A39&gt;=6.95,G39&gt;=0.417,G39&gt;=0.119,D39&gt;=1.55,D39&gt;=0.8),6.333,IF(AND(H39&lt;8.594,B39&gt;=3.15,H39&gt;=6.555,D39&lt;0.25,B39&lt;3.85,A39&gt;=4.95,D39&lt;0.8),1.4,IF(AND(H39&gt;=8.594,B39&gt;=3.15,H39&gt;=6.555,D39&lt;0.25,B39&lt;3.85,A39&gt;=4.95,D39&lt;0.8),1.5,IF(AND(H39&gt;=11.218,G39&gt;=0.356,A39&gt;=5.05,A39&lt;6.05,B39&lt;2.75,D39&lt;1.55,D39&gt;=0.8),3.925,IF(AND(A39&gt;=6.5,A39&gt;=5.65,B39&gt;=2.85,D39&lt;1.35,B39&gt;=2.75,D39&lt;1.55,D39&gt;=0.8),4.6,IF(AND(H39&lt;8.602,H39&lt;11.218,G39&gt;=0.356,A39&gt;=5.05,A39&lt;6.05,B39&lt;2.75,D39&lt;1.55,D39&gt;=0.8),3.95,IF(AND(H39&gt;=8.602,H39&lt;11.218,G39&gt;=0.356,A39&gt;=5.05,A39&lt;6.05,B39&lt;2.75,D39&lt;1.55,D39&gt;=0.8),3.75,IF(AND(H39&lt;10.129,A39&lt;6.5,A39&gt;=5.65,B39&gt;=2.85,D39&lt;1.35,B39&gt;=2.75,D39&lt;1.55,D39&gt;=0.8),4.2,IF(AND(H39&gt;=10.129,A39&lt;6.5,A39&gt;=5.65,B39&gt;=2.85,D39&lt;1.35,B39&gt;=2.75,D39&lt;1.55,D39&gt;=0.8),4.267,IF(AND(D39&lt;2.2,B39&lt;3.05,D39&gt;=1.7,A39&lt;6.95,G39&gt;=0.417,G39&gt;=0.119,D39&gt;=1.55,D39&gt;=0.8),5.3,IF(AND(D39&gt;=2.2,B39&lt;3.05,D39&gt;=1.7,A39&lt;6.95,G39&gt;=0.417,G39&gt;=0.119,D39&gt;=1.55,D39&gt;=0.8),5.133,IF(AND(D39&lt;2.45,B39&gt;=3.05,D39&gt;=1.7,A39&lt;6.95,G39&gt;=0.417,G39&gt;=0.119,D39&gt;=1.55,D39&gt;=0.8),5.6,IF(AND(D39&gt;=2.45,B39&gt;=3.05,D39&gt;=1.7,A39&lt;6.95,G39&gt;=0.417,G39&gt;=0.119,D39&gt;=1.55,D39&gt;=0.8),6,"shouldnthappen")))))))))))))))))))))))))))))))))))))</f>
        <v>1.5</v>
      </c>
      <c r="AE39" s="1" t="n">
        <f aca="false">IF(AND(G39&lt;0.123,D39&gt;=0.25,D39&lt;0.75),1.3,IF(AND(H39&gt;=16.774,D39&gt;=1.75,D39&gt;=0.75),6.4,IF(AND(B39&lt;3.4,A39&lt;4.8,D39&lt;0.25,D39&lt;0.75),1.22,IF(AND(B39&gt;=3.4,A39&lt;4.8,D39&lt;0.25,D39&lt;0.75),1,IF(AND(A39&gt;=5.45,A39&gt;=4.8,D39&lt;0.25,D39&lt;0.75),1.367,IF(AND(H39&gt;=10.688,D39&lt;1.35,D39&lt;1.75,D39&gt;=0.75),4.2,IF(AND(A39&lt;5.3,D39&gt;=1.35,D39&lt;1.75,D39&gt;=0.75),4.05,IF(AND(G39&gt;=0.857,H39&lt;16.774,D39&gt;=1.75,D39&gt;=0.75),5.02,IF(AND(H39&lt;6.089,A39&lt;5.45,A39&gt;=4.8,D39&lt;0.25,D39&lt;0.75),1.7,IF(AND(G39&lt;0.184,D39&lt;0.35,G39&gt;=0.123,D39&gt;=0.25,D39&lt;0.75),1.7,IF(AND(G39&gt;=0.184,D39&lt;0.35,G39&gt;=0.123,D39&gt;=0.25,D39&lt;0.75),1.48,IF(AND(A39&lt;5.25,D39&gt;=0.35,G39&gt;=0.123,D39&gt;=0.25,D39&lt;0.75),1.75,IF(AND(A39&gt;=5.25,D39&gt;=0.35,G39&gt;=0.123,D39&gt;=0.25,D39&lt;0.75),1.5,IF(AND(A39&lt;5.3,H39&lt;10.688,D39&lt;1.35,D39&lt;1.75,D39&gt;=0.75),3.15,IF(AND(H39&lt;9.474,A39&gt;=5.3,D39&gt;=1.35,D39&lt;1.75,D39&gt;=0.75),4.95,IF(AND(G39&gt;=0.779,G39&lt;0.857,H39&lt;16.774,D39&gt;=1.75,D39&gt;=0.75),6,IF(AND(G39&lt;0.05,H39&gt;=6.089,A39&lt;5.45,A39&gt;=4.8,D39&lt;0.25,D39&lt;0.75),1.4,IF(AND(H39&lt;6.69,A39&gt;=5.3,H39&lt;10.688,D39&lt;1.35,D39&lt;1.75,D39&gt;=0.75),4.033,IF(AND(H39&gt;=6.69,A39&gt;=5.3,H39&lt;10.688,D39&lt;1.35,D39&lt;1.75,D39&gt;=0.75),3.733,IF(AND(B39&lt;2.5,H39&gt;=9.474,A39&gt;=5.3,D39&gt;=1.35,D39&lt;1.75,D39&gt;=0.75),4.5,IF(AND(D39&gt;=2.45,G39&lt;0.779,G39&lt;0.857,H39&lt;16.774,D39&gt;=1.75,D39&gt;=0.75),6,IF(AND(B39&gt;=3.75,G39&gt;=0.05,H39&gt;=6.089,A39&lt;5.45,A39&gt;=4.8,D39&lt;0.25,D39&lt;0.75),1.6,IF(AND(H39&lt;13.695,B39&gt;=2.5,H39&gt;=9.474,A39&gt;=5.3,D39&gt;=1.35,D39&lt;1.75,D39&gt;=0.75),4.567,IF(AND(G39&gt;=0.654,D39&lt;2.45,G39&lt;0.779,G39&lt;0.857,H39&lt;16.774,D39&gt;=1.75,D39&gt;=0.75),4.9,IF(AND(G39&gt;=0.73,B39&lt;3.75,G39&gt;=0.05,H39&gt;=6.089,A39&lt;5.45,A39&gt;=4.8,D39&lt;0.25,D39&lt;0.75),1.4,IF(AND(A39&lt;6.65,H39&gt;=13.695,B39&gt;=2.5,H39&gt;=9.474,A39&gt;=5.3,D39&gt;=1.35,D39&lt;1.75,D39&gt;=0.75),4.4,IF(AND(A39&gt;=6.65,H39&gt;=13.695,B39&gt;=2.5,H39&gt;=9.474,A39&gt;=5.3,D39&gt;=1.35,D39&lt;1.75,D39&gt;=0.75),4.84,IF(AND(B39&lt;2.75,G39&lt;0.654,D39&lt;2.45,G39&lt;0.779,G39&lt;0.857,H39&lt;16.774,D39&gt;=1.75,D39&gt;=0.75),5.2,IF(AND(H39&lt;9.524,G39&lt;0.73,B39&lt;3.75,G39&gt;=0.05,H39&gt;=6.089,A39&lt;5.45,A39&gt;=4.8,D39&lt;0.25,D39&lt;0.75),1.5,IF(AND(H39&gt;=9.524,G39&lt;0.73,B39&lt;3.75,G39&gt;=0.05,H39&gt;=6.089,A39&lt;5.45,A39&gt;=4.8,D39&lt;0.25,D39&lt;0.75),1.4,IF(AND(H39&gt;=13.644,B39&gt;=2.75,G39&lt;0.654,D39&lt;2.45,G39&lt;0.779,G39&lt;0.857,H39&lt;16.774,D39&gt;=1.75,D39&gt;=0.75),6.033,IF(AND(A39&gt;=6.85,H39&lt;13.644,B39&gt;=2.75,G39&lt;0.654,D39&lt;2.45,G39&lt;0.779,G39&lt;0.857,H39&lt;16.774,D39&gt;=1.75,D39&gt;=0.75),5.1,IF(AND(A39&gt;=6.75,A39&lt;6.85,H39&lt;13.644,B39&gt;=2.75,G39&lt;0.654,D39&lt;2.45,G39&lt;0.779,G39&lt;0.857,H39&lt;16.774,D39&gt;=1.75,D39&gt;=0.75),5.9,IF(AND(D39&gt;=2.35,A39&lt;6.75,A39&lt;6.85,H39&lt;13.644,B39&gt;=2.75,G39&lt;0.654,D39&lt;2.45,G39&lt;0.779,G39&lt;0.857,H39&lt;16.774,D39&gt;=1.75,D39&gt;=0.75),5.6,IF(AND(H39&lt;11.146,D39&lt;2.35,A39&lt;6.75,A39&lt;6.85,H39&lt;13.644,B39&gt;=2.75,G39&lt;0.654,D39&lt;2.45,G39&lt;0.779,G39&lt;0.857,H39&lt;16.774,D39&gt;=1.75,D39&gt;=0.75),5.4,IF(AND(H39&gt;=11.146,D39&lt;2.35,A39&lt;6.75,A39&lt;6.85,H39&lt;13.644,B39&gt;=2.75,G39&lt;0.654,D39&lt;2.45,G39&lt;0.779,G39&lt;0.857,H39&lt;16.774,D39&gt;=1.75,D39&gt;=0.75),5.6,"shouldnthappen"))))))))))))))))))))))))))))))))))))</f>
        <v>1.367</v>
      </c>
      <c r="AF39" s="1" t="n">
        <f aca="false">IF(AND(A39&lt;4.5,D39&lt;0.8),1.233,IF(AND(B39&lt;3.05,A39&gt;=4.5,D39&lt;0.8),1.4,IF(AND(D39&gt;=0.45,B39&gt;=3.05,A39&gt;=4.5,D39&lt;0.8),1.667,IF(AND(D39&lt;1.05,D39&lt;1.35,A39&lt;6.25,D39&gt;=0.8),3.633,IF(AND(H39&lt;13.935,A39&gt;=7.05,A39&gt;=6.25,D39&gt;=0.8),6,IF(AND(G39&gt;=0.948,D39&lt;0.45,B39&gt;=3.05,A39&gt;=4.5,D39&lt;0.8),1.7,IF(AND(G39&lt;0.652,D39&gt;=1.05,D39&lt;1.35,A39&lt;6.25,D39&gt;=0.8),4.16,IF(AND(D39&gt;=2.15,D39&gt;=1.75,D39&gt;=1.35,A39&lt;6.25,D39&gt;=0.8),5.4,IF(AND(G39&gt;=0.912,F39&lt;2.5,A39&lt;7.05,A39&gt;=6.25,D39&gt;=0.8),4.4,IF(AND(B39&gt;=3.25,F39&gt;=2.5,A39&lt;7.05,A39&gt;=6.25,D39&gt;=0.8),5.85,IF(AND(H39&lt;17.32,H39&gt;=13.935,A39&gt;=7.05,A39&gt;=6.25,D39&gt;=0.8),6.65,IF(AND(H39&gt;=17.32,H39&gt;=13.935,A39&gt;=7.05,A39&gt;=6.25,D39&gt;=0.8),6.4,IF(AND(H39&gt;=13.547,G39&lt;0.948,D39&lt;0.45,B39&gt;=3.05,A39&gt;=4.5,D39&lt;0.8),1.38,IF(AND(B39&gt;=2.75,G39&gt;=0.652,D39&gt;=1.05,D39&lt;1.35,A39&lt;6.25,D39&gt;=0.8),3.6,IF(AND(H39&lt;9.417,G39&lt;0.404,D39&lt;1.75,D39&gt;=1.35,A39&lt;6.25,D39&gt;=0.8),4.2,IF(AND(H39&gt;=9.417,G39&lt;0.404,D39&lt;1.75,D39&gt;=1.35,A39&lt;6.25,D39&gt;=0.8),4.5,IF(AND(G39&lt;0.464,G39&gt;=0.404,D39&lt;1.75,D39&gt;=1.35,A39&lt;6.25,D39&gt;=0.8),4.5,IF(AND(G39&gt;=0.464,G39&gt;=0.404,D39&lt;1.75,D39&gt;=1.35,A39&lt;6.25,D39&gt;=0.8),4.625,IF(AND(D39&lt;1.85,D39&lt;2.15,D39&gt;=1.75,D39&gt;=1.35,A39&lt;6.25,D39&gt;=0.8),4.9,IF(AND(D39&gt;=1.85,D39&lt;2.15,D39&gt;=1.75,D39&gt;=1.35,A39&lt;6.25,D39&gt;=0.8),5.05,IF(AND(G39&lt;0.332,G39&lt;0.912,F39&lt;2.5,A39&lt;7.05,A39&gt;=6.25,D39&gt;=0.8),4.467,IF(AND(G39&gt;=0.332,G39&lt;0.912,F39&lt;2.5,A39&lt;7.05,A39&gt;=6.25,D39&gt;=0.8),4.767,IF(AND(D39&lt;0.15,H39&lt;13.547,G39&lt;0.948,D39&lt;0.45,B39&gt;=3.05,A39&gt;=4.5,D39&lt;0.8),1.5,IF(AND(D39&lt;1.15,B39&lt;2.75,G39&gt;=0.652,D39&gt;=1.05,D39&lt;1.35,A39&lt;6.25,D39&gt;=0.8),3.9,IF(AND(D39&gt;=1.15,B39&lt;2.75,G39&gt;=0.652,D39&gt;=1.05,D39&lt;1.35,A39&lt;6.25,D39&gt;=0.8),4,IF(AND(D39&gt;=2.25,B39&lt;3.15,B39&lt;3.25,F39&gt;=2.5,A39&lt;7.05,A39&gt;=6.25,D39&gt;=0.8),5.14,IF(AND(G39&lt;0.621,B39&gt;=3.15,B39&lt;3.25,F39&gt;=2.5,A39&lt;7.05,A39&gt;=6.25,D39&gt;=0.8),5.75,IF(AND(G39&gt;=0.621,B39&gt;=3.15,B39&lt;3.25,F39&gt;=2.5,A39&lt;7.05,A39&gt;=6.25,D39&gt;=0.8),5.1,IF(AND(G39&gt;=0.862,D39&gt;=0.15,H39&lt;13.547,G39&lt;0.948,D39&lt;0.45,B39&gt;=3.05,A39&gt;=4.5,D39&lt;0.8),1.5,IF(AND(A39&lt;6.35,D39&lt;2.25,B39&lt;3.15,B39&lt;3.25,F39&gt;=2.5,A39&lt;7.05,A39&gt;=6.25,D39&gt;=0.8),5.267,IF(AND(A39&gt;=6.35,D39&lt;2.25,B39&lt;3.15,B39&lt;3.25,F39&gt;=2.5,A39&lt;7.05,A39&gt;=6.25,D39&gt;=0.8),5.42,IF(AND(A39&lt;5.1,G39&lt;0.862,D39&gt;=0.15,H39&lt;13.547,G39&lt;0.948,D39&lt;0.45,B39&gt;=3.05,A39&gt;=4.5,D39&lt;0.8),1.35,IF(AND(B39&lt;3.95,A39&gt;=5.1,G39&lt;0.862,D39&gt;=0.15,H39&lt;13.547,G39&lt;0.948,D39&lt;0.45,B39&gt;=3.05,A39&gt;=4.5,D39&lt;0.8),1.5,IF(AND(B39&gt;=3.95,A39&gt;=5.1,G39&lt;0.862,D39&gt;=0.15,H39&lt;13.547,G39&lt;0.948,D39&lt;0.45,B39&gt;=3.05,A39&gt;=4.5,D39&lt;0.8),1.467,"shouldnthappen"))))))))))))))))))))))))))))))))))</f>
        <v>1.38</v>
      </c>
      <c r="AG39" s="1" t="n">
        <f aca="false">IF(AND(H39&lt;5.748,A39&lt;4.85,D39&lt;0.75),1,IF(AND(B39&gt;=3.5,D39&gt;=1.75,D39&gt;=0.75),6.2,IF(AND(A39&gt;=4.65,H39&gt;=5.748,A39&lt;4.85,D39&lt;0.75),1.333,IF(AND(H39&lt;6.417,B39&lt;3.45,A39&gt;=4.85,D39&lt;0.75),1.7,IF(AND(A39&lt;5.05,B39&gt;=3.45,A39&gt;=4.85,D39&lt;0.75),1.4,IF(AND(A39&gt;=5.05,B39&gt;=3.45,A39&gt;=4.85,D39&lt;0.75),1.5,IF(AND(F39&gt;=2.5,H39&lt;13.641,D39&lt;1.75,D39&gt;=0.75),4.667,IF(AND(G39&lt;0.187,H39&gt;=13.641,D39&lt;1.75,D39&gt;=0.75),5,IF(AND(A39&gt;=7.1,B39&lt;3.5,D39&gt;=1.75,D39&gt;=0.75),6.575,IF(AND(G39&lt;0.161,A39&lt;4.65,H39&gt;=5.748,A39&lt;4.85,D39&lt;0.75),1.5,IF(AND(H39&lt;8.399,H39&gt;=6.417,B39&lt;3.45,A39&gt;=4.85,D39&lt;0.75),1.5,IF(AND(H39&gt;=8.399,H39&gt;=6.417,B39&lt;3.45,A39&gt;=4.85,D39&lt;0.75),1.625,IF(AND(G39&lt;0.086,F39&lt;2.5,H39&lt;13.641,D39&lt;1.75,D39&gt;=0.75),4.7,IF(AND(D39&lt;1.35,G39&gt;=0.187,H39&gt;=13.641,D39&lt;1.75,D39&gt;=0.75),4.2,IF(AND(G39&lt;0.422,G39&gt;=0.161,A39&lt;4.65,H39&gt;=5.748,A39&lt;4.85,D39&lt;0.75),1.4,IF(AND(G39&gt;=0.422,G39&gt;=0.161,A39&lt;4.65,H39&gt;=5.748,A39&lt;4.85,D39&lt;0.75),1.3,IF(AND(B39&lt;2.5,D39&gt;=1.35,G39&gt;=0.187,H39&gt;=13.641,D39&lt;1.75,D39&gt;=0.75),4.5,IF(AND(B39&lt;2.75,A39&lt;6,A39&lt;7.1,B39&lt;3.5,D39&gt;=1.75,D39&gt;=0.75),5.1,IF(AND(B39&gt;=2.75,A39&lt;6,A39&lt;7.1,B39&lt;3.5,D39&gt;=1.75,D39&gt;=0.75),5.02,IF(AND(A39&lt;5.15,A39&lt;5.9,G39&gt;=0.086,F39&lt;2.5,H39&lt;13.641,D39&lt;1.75,D39&gt;=0.75),3,IF(AND(G39&lt;0.644,A39&gt;=5.9,G39&gt;=0.086,F39&lt;2.5,H39&lt;13.641,D39&lt;1.75,D39&gt;=0.75),4.65,IF(AND(G39&gt;=0.644,A39&gt;=5.9,G39&gt;=0.086,F39&lt;2.5,H39&lt;13.641,D39&lt;1.75,D39&gt;=0.75),4.24,IF(AND(D39&lt;1.45,B39&gt;=2.5,D39&gt;=1.35,G39&gt;=0.187,H39&gt;=13.641,D39&lt;1.75,D39&gt;=0.75),4.68,IF(AND(D39&gt;=1.45,B39&gt;=2.5,D39&gt;=1.35,G39&gt;=0.187,H39&gt;=13.641,D39&lt;1.75,D39&gt;=0.75),4.833,IF(AND(H39&lt;13.18,D39&lt;2.05,A39&gt;=6,A39&lt;7.1,B39&lt;3.5,D39&gt;=1.75,D39&gt;=0.75),5.44,IF(AND(H39&gt;=13.18,D39&lt;2.05,A39&gt;=6,A39&lt;7.1,B39&lt;3.5,D39&gt;=1.75,D39&gt;=0.75),5.1,IF(AND(H39&lt;8.759,D39&gt;=2.05,A39&gt;=6,A39&lt;7.1,B39&lt;3.5,D39&gt;=1.75,D39&gt;=0.75),5.4,IF(AND(A39&gt;=5.75,A39&gt;=5.15,A39&lt;5.9,G39&gt;=0.086,F39&lt;2.5,H39&lt;13.641,D39&lt;1.75,D39&gt;=0.75),3.967,IF(AND(H39&lt;10.159,H39&gt;=8.759,D39&gt;=2.05,A39&gt;=6,A39&lt;7.1,B39&lt;3.5,D39&gt;=1.75,D39&gt;=0.75),5.925,IF(AND(D39&lt;1.2,A39&lt;5.75,A39&gt;=5.15,A39&lt;5.9,G39&gt;=0.086,F39&lt;2.5,H39&lt;13.641,D39&lt;1.75,D39&gt;=0.75),3.667,IF(AND(D39&lt;2.25,H39&gt;=10.159,H39&gt;=8.759,D39&gt;=2.05,A39&gt;=6,A39&lt;7.1,B39&lt;3.5,D39&gt;=1.75,D39&gt;=0.75),5.66,IF(AND(D39&gt;=2.25,H39&gt;=10.159,H39&gt;=8.759,D39&gt;=2.05,A39&gt;=6,A39&lt;7.1,B39&lt;3.5,D39&gt;=1.75,D39&gt;=0.75),5.34,IF(AND(D39&lt;1.35,D39&gt;=1.2,A39&lt;5.75,A39&gt;=5.15,A39&lt;5.9,G39&gt;=0.086,F39&lt;2.5,H39&lt;13.641,D39&lt;1.75,D39&gt;=0.75),4.025,IF(AND(D39&gt;=1.35,D39&gt;=1.2,A39&lt;5.75,A39&gt;=5.15,A39&lt;5.9,G39&gt;=0.086,F39&lt;2.5,H39&lt;13.641,D39&lt;1.75,D39&gt;=0.75),3.9,"shouldnthappen"))))))))))))))))))))))))))))))))))</f>
        <v>1.5</v>
      </c>
      <c r="AH39" s="1" t="n">
        <f aca="false">IF(AND(F39&lt;1.5,H39&lt;6.799,A39&lt;5.45),1.7,IF(AND(F39&gt;=1.5,H39&lt;6.799,A39&lt;5.45),4.1,IF(AND(D39&gt;=0.8,H39&gt;=6.799,A39&lt;5.45),3.9,IF(AND(H39&lt;7.564,F39&lt;2.5,A39&gt;=5.45),3.925,IF(AND(H39&gt;=16.284,F39&gt;=2.5,A39&gt;=5.45),6.5,IF(AND(A39&lt;4.35,D39&lt;0.8,H39&gt;=6.799,A39&lt;5.45),1.1,IF(AND(B39&lt;2.8,D39&lt;1.35,H39&gt;=7.564,F39&lt;2.5,A39&gt;=5.45),4.1,IF(AND(B39&gt;=2.8,D39&lt;1.35,H39&gt;=7.564,F39&lt;2.5,A39&gt;=5.45),4.267,IF(AND(B39&lt;2.75,D39&gt;=1.35,H39&gt;=7.564,F39&lt;2.5,A39&gt;=5.45),5,IF(AND(G39&gt;=0.078,G39&lt;0.26,H39&lt;16.284,F39&gt;=2.5,A39&gt;=5.45),6.06,IF(AND(G39&gt;=0.805,G39&gt;=0.26,H39&lt;16.284,F39&gt;=2.5,A39&gt;=5.45),5.02,IF(AND(H39&gt;=10.109,B39&gt;=3.45,A39&gt;=4.35,D39&lt;0.8,H39&gt;=6.799,A39&lt;5.45),1.55,IF(AND(D39&lt;2.25,G39&lt;0.078,G39&lt;0.26,H39&lt;16.284,F39&gt;=2.5,A39&gt;=5.45),5.6,IF(AND(D39&gt;=2.25,G39&lt;0.078,G39&lt;0.26,H39&lt;16.284,F39&gt;=2.5,A39&gt;=5.45),5.7,IF(AND(A39&lt;6.15,G39&lt;0.805,G39&gt;=0.26,H39&lt;16.284,F39&gt;=2.5,A39&gt;=5.45),4.967,IF(AND(A39&lt;4.65,H39&lt;12.227,B39&lt;3.45,A39&gt;=4.35,D39&lt;0.8,H39&gt;=6.799,A39&lt;5.45),1.333,IF(AND(A39&lt;4.85,H39&gt;=12.227,B39&lt;3.45,A39&gt;=4.35,D39&lt;0.8,H39&gt;=6.799,A39&lt;5.45),1.42,IF(AND(A39&gt;=4.85,H39&gt;=12.227,B39&lt;3.45,A39&gt;=4.35,D39&lt;0.8,H39&gt;=6.799,A39&lt;5.45),1.533,IF(AND(A39&lt;5.05,H39&lt;10.109,B39&gt;=3.45,A39&gt;=4.35,D39&lt;0.8,H39&gt;=6.799,A39&lt;5.45),1.4,IF(AND(A39&gt;=5.05,H39&lt;10.109,B39&gt;=3.45,A39&gt;=4.35,D39&lt;0.8,H39&gt;=6.799,A39&lt;5.45),1.5,IF(AND(G39&lt;0.14,H39&lt;13.531,B39&gt;=2.75,D39&gt;=1.35,H39&gt;=7.564,F39&lt;2.5,A39&gt;=5.45),4.7,IF(AND(G39&lt;0.187,H39&gt;=13.531,B39&gt;=2.75,D39&gt;=1.35,H39&gt;=7.564,F39&lt;2.5,A39&gt;=5.45),5,IF(AND(G39&gt;=0.187,H39&gt;=13.531,B39&gt;=2.75,D39&gt;=1.35,H39&gt;=7.564,F39&lt;2.5,A39&gt;=5.45),4.66,IF(AND(A39&lt;6.35,A39&gt;=6.15,G39&lt;0.805,G39&gt;=0.26,H39&lt;16.284,F39&gt;=2.5,A39&gt;=5.45),6,IF(AND(D39&lt;0.15,A39&gt;=4.65,H39&lt;12.227,B39&lt;3.45,A39&gt;=4.35,D39&lt;0.8,H39&gt;=6.799,A39&lt;5.45),1.5,IF(AND(H39&lt;10.723,G39&gt;=0.14,H39&lt;13.531,B39&gt;=2.75,D39&gt;=1.35,H39&gt;=7.564,F39&lt;2.5,A39&gt;=5.45),4.6,IF(AND(H39&gt;=10.723,G39&gt;=0.14,H39&lt;13.531,B39&gt;=2.75,D39&gt;=1.35,H39&gt;=7.564,F39&lt;2.5,A39&gt;=5.45),4.46,IF(AND(G39&lt;0.364,A39&gt;=6.35,A39&gt;=6.15,G39&lt;0.805,G39&gt;=0.26,H39&lt;16.284,F39&gt;=2.5,A39&gt;=5.45),5.28,IF(AND(A39&lt;5.1,D39&gt;=0.15,A39&gt;=4.65,H39&lt;12.227,B39&lt;3.45,A39&gt;=4.35,D39&lt;0.8,H39&gt;=6.799,A39&lt;5.45),1.36,IF(AND(A39&gt;=5.1,D39&gt;=0.15,A39&gt;=4.65,H39&lt;12.227,B39&lt;3.45,A39&gt;=4.35,D39&lt;0.8,H39&gt;=6.799,A39&lt;5.45),1.4,IF(AND(G39&gt;=0.6,G39&gt;=0.364,A39&gt;=6.35,A39&gt;=6.15,G39&lt;0.805,G39&gt;=0.26,H39&lt;16.284,F39&gt;=2.5,A39&gt;=5.45),5.1,IF(AND(A39&gt;=6.95,G39&lt;0.6,G39&gt;=0.364,A39&gt;=6.35,A39&gt;=6.15,G39&lt;0.805,G39&gt;=0.26,H39&lt;16.284,F39&gt;=2.5,A39&gt;=5.45),5.8,IF(AND(B39&lt;3.2,A39&lt;6.95,G39&lt;0.6,G39&gt;=0.364,A39&gt;=6.35,A39&gt;=6.15,G39&lt;0.805,G39&gt;=0.26,H39&lt;16.284,F39&gt;=2.5,A39&gt;=5.45),5.6,IF(AND(B39&gt;=3.2,A39&lt;6.95,G39&lt;0.6,G39&gt;=0.364,A39&gt;=6.35,A39&gt;=6.15,G39&lt;0.805,G39&gt;=0.26,H39&lt;16.284,F39&gt;=2.5,A39&gt;=5.45),5.7,"shouldnthappen"))))))))))))))))))))))))))))))))))</f>
        <v>4.267</v>
      </c>
      <c r="AI39" s="1" t="n">
        <f aca="false">IF(AND(B39&gt;=3.55,A39&lt;5.05,F39&lt;1.5),1,IF(AND(H39&gt;=13.436,A39&gt;=5.05,F39&lt;1.5),1.633,IF(AND(A39&lt;4.35,B39&lt;3.55,A39&lt;5.05,F39&lt;1.5),1.1,IF(AND(A39&lt;5.15,H39&lt;13.436,A39&gt;=5.05,F39&lt;1.5),1.6,IF(AND(G39&lt;0.837,D39&lt;1.2,B39&lt;2.65,F39&gt;=1.5),3.7,IF(AND(G39&gt;=0.837,D39&lt;1.2,B39&lt;2.65,F39&gt;=1.5),3,IF(AND(D39&lt;1.4,D39&gt;=1.2,B39&lt;2.65,F39&gt;=1.5),4.133,IF(AND(D39&gt;=1.4,D39&gt;=1.2,B39&lt;2.65,F39&gt;=1.5),4.633,IF(AND(G39&lt;0.302,A39&gt;=4.35,B39&lt;3.55,A39&lt;5.05,F39&lt;1.5),1.34,IF(AND(D39&gt;=0.3,A39&gt;=5.15,H39&lt;13.436,A39&gt;=5.05,F39&lt;1.5),1.5,IF(AND(G39&lt;0.233,G39&lt;0.265,D39&lt;1.55,B39&gt;=2.65,F39&gt;=1.5),4.56,IF(AND(G39&gt;=0.233,G39&lt;0.265,D39&lt;1.55,B39&gt;=2.65,F39&gt;=1.5),5.1,IF(AND(G39&lt;0.395,G39&gt;=0.265,D39&lt;1.55,B39&gt;=2.65,F39&gt;=1.5),4.025,IF(AND(H39&lt;13.935,A39&gt;=7.05,D39&gt;=1.55,B39&gt;=2.65,F39&gt;=1.5),6.12,IF(AND(H39&gt;=13.935,A39&gt;=7.05,D39&gt;=1.55,B39&gt;=2.65,F39&gt;=1.5),6.64,IF(AND(G39&gt;=0.858,G39&gt;=0.302,A39&gt;=4.35,B39&lt;3.55,A39&lt;5.05,F39&lt;1.5),1.3,IF(AND(H39&lt;6.543,D39&lt;0.3,A39&gt;=5.15,H39&lt;13.436,A39&gt;=5.05,F39&lt;1.5),1.4,IF(AND(H39&gt;=6.543,D39&lt;0.3,A39&gt;=5.15,H39&lt;13.436,A39&gt;=5.05,F39&lt;1.5),1.48,IF(AND(A39&lt;6.3,G39&gt;=0.395,G39&gt;=0.265,D39&lt;1.55,B39&gt;=2.65,F39&gt;=1.5),4.14,IF(AND(A39&gt;=6.3,G39&gt;=0.395,G39&gt;=0.265,D39&lt;1.55,B39&gt;=2.65,F39&gt;=1.5),4.767,IF(AND(G39&gt;=0.669,B39&lt;3.15,A39&lt;7.05,D39&gt;=1.55,B39&gt;=2.65,F39&gt;=1.5),5,IF(AND(H39&lt;9.459,G39&lt;0.858,G39&gt;=0.302,A39&gt;=4.35,B39&lt;3.55,A39&lt;5.05,F39&lt;1.5),1.4,IF(AND(H39&gt;=9.459,G39&lt;0.858,G39&gt;=0.302,A39&gt;=4.35,B39&lt;3.55,A39&lt;5.05,F39&lt;1.5),1.6,IF(AND(G39&gt;=0.433,G39&lt;0.669,B39&lt;3.15,A39&lt;7.05,D39&gt;=1.55,B39&gt;=2.65,F39&gt;=1.5),5.68,IF(AND(G39&lt;0.481,H39&lt;10.257,B39&gt;=3.15,A39&lt;7.05,D39&gt;=1.55,B39&gt;=2.65,F39&gt;=1.5),5.7,IF(AND(G39&gt;=0.481,H39&lt;10.257,B39&gt;=3.15,A39&lt;7.05,D39&gt;=1.55,B39&gt;=2.65,F39&gt;=1.5),5.9,IF(AND(D39&lt;2.15,H39&gt;=10.257,B39&gt;=3.15,A39&lt;7.05,D39&gt;=1.55,B39&gt;=2.65,F39&gt;=1.5),5.1,IF(AND(D39&gt;=2.15,H39&gt;=10.257,B39&gt;=3.15,A39&lt;7.05,D39&gt;=1.55,B39&gt;=2.65,F39&gt;=1.5),5.42,IF(AND(G39&lt;0.098,G39&lt;0.433,G39&lt;0.669,B39&lt;3.15,A39&lt;7.05,D39&gt;=1.55,B39&gt;=2.65,F39&gt;=1.5),5.567,IF(AND(D39&lt;1.8,G39&gt;=0.098,G39&lt;0.433,G39&lt;0.669,B39&lt;3.15,A39&lt;7.05,D39&gt;=1.55,B39&gt;=2.65,F39&gt;=1.5),5.033,IF(AND(G39&gt;=0.312,D39&gt;=1.8,G39&gt;=0.098,G39&lt;0.433,G39&lt;0.669,B39&lt;3.15,A39&lt;7.05,D39&gt;=1.55,B39&gt;=2.65,F39&gt;=1.5),5.4,IF(AND(H39&lt;9.002,G39&lt;0.312,D39&gt;=1.8,G39&gt;=0.098,G39&lt;0.433,G39&lt;0.669,B39&lt;3.15,A39&lt;7.05,D39&gt;=1.55,B39&gt;=2.65,F39&gt;=1.5),5.1,IF(AND(H39&gt;=9.002,G39&lt;0.312,D39&gt;=1.8,G39&gt;=0.098,G39&lt;0.433,G39&lt;0.669,B39&lt;3.15,A39&lt;7.05,D39&gt;=1.55,B39&gt;=2.65,F39&gt;=1.5),5.26,"shouldnthappen")))))))))))))))))))))))))))))))))</f>
        <v>1.633</v>
      </c>
      <c r="AJ39" s="1" t="n">
        <f aca="false">IF(AND(A39&gt;=5.25,D39&gt;=0.35,D39&lt;0.8),1.433,IF(AND(F39&gt;=2.5,H39&lt;6.927,D39&gt;=0.8),5.1,IF(AND(H39&lt;5.85,B39&lt;3.65,D39&lt;0.35,D39&lt;0.8),1,IF(AND(A39&lt;5.55,B39&gt;=3.65,D39&lt;0.35,D39&lt;0.8),1.5,IF(AND(A39&gt;=5.55,B39&gt;=3.65,D39&lt;0.35,D39&lt;0.8),1.7,IF(AND(H39&lt;7.949,A39&lt;5.25,D39&gt;=0.35,D39&lt;0.8),1.9,IF(AND(H39&gt;=7.949,A39&lt;5.25,D39&gt;=0.35,D39&lt;0.8),1.54,IF(AND(A39&lt;5.55,F39&lt;2.5,H39&lt;6.927,D39&gt;=0.8),3.98,IF(AND(A39&gt;=5.55,F39&lt;2.5,H39&lt;6.927,D39&gt;=0.8),4.1,IF(AND(A39&gt;=7.25,D39&gt;=1.55,H39&gt;=6.927,D39&gt;=0.8),6.65,IF(AND(A39&lt;5.75,D39&lt;1.2,D39&lt;1.55,H39&gt;=6.927,D39&gt;=0.8),3.62,IF(AND(A39&gt;=5.75,D39&lt;1.2,D39&lt;1.55,H39&gt;=6.927,D39&gt;=0.8),4.1,IF(AND(G39&lt;0.175,A39&lt;4.8,H39&gt;=5.85,B39&lt;3.65,D39&lt;0.35,D39&lt;0.8),1.5,IF(AND(G39&gt;=0.175,A39&lt;4.8,H39&gt;=5.85,B39&lt;3.65,D39&lt;0.35,D39&lt;0.8),1.3,IF(AND(A39&gt;=5.05,A39&gt;=4.8,H39&gt;=5.85,B39&lt;3.65,D39&lt;0.35,D39&lt;0.8),1.5,IF(AND(G39&gt;=0.735,A39&lt;6.25,D39&gt;=1.2,D39&lt;1.55,H39&gt;=6.927,D39&gt;=0.8),4,IF(AND(H39&lt;10.464,A39&lt;6.2,A39&lt;7.25,D39&gt;=1.55,H39&gt;=6.927,D39&gt;=0.8),5.1,IF(AND(H39&gt;=10.464,A39&lt;6.2,A39&lt;7.25,D39&gt;=1.55,H39&gt;=6.927,D39&gt;=0.8),4.9,IF(AND(G39&lt;0.418,A39&lt;5.05,A39&gt;=4.8,H39&gt;=5.85,B39&lt;3.65,D39&lt;0.35,D39&lt;0.8),1.48,IF(AND(G39&gt;=0.418,A39&lt;5.05,A39&gt;=4.8,H39&gt;=5.85,B39&lt;3.65,D39&lt;0.35,D39&lt;0.8),1.3,IF(AND(B39&lt;2.75,G39&lt;0.735,A39&lt;6.25,D39&gt;=1.2,D39&lt;1.55,H39&gt;=6.927,D39&gt;=0.8),4.35,IF(AND(H39&lt;15.422,D39&lt;1.45,A39&gt;=6.25,D39&gt;=1.2,D39&lt;1.55,H39&gt;=6.927,D39&gt;=0.8),4.375,IF(AND(H39&gt;=15.422,D39&lt;1.45,A39&gt;=6.25,D39&gt;=1.2,D39&lt;1.55,H39&gt;=6.927,D39&gt;=0.8),4.7,IF(AND(A39&lt;6.4,D39&gt;=1.45,A39&gt;=6.25,D39&gt;=1.2,D39&lt;1.55,H39&gt;=6.927,D39&gt;=0.8),5.1,IF(AND(G39&gt;=0.576,D39&lt;2.15,A39&gt;=6.2,A39&lt;7.25,D39&gt;=1.55,H39&gt;=6.927,D39&gt;=0.8),5.1,IF(AND(G39&lt;0.537,D39&gt;=2.15,A39&gt;=6.2,A39&lt;7.25,D39&gt;=1.55,H39&gt;=6.927,D39&gt;=0.8),5.533,IF(AND(G39&gt;=0.537,D39&gt;=2.15,A39&gt;=6.2,A39&lt;7.25,D39&gt;=1.55,H39&gt;=6.927,D39&gt;=0.8),5.9,IF(AND(D39&lt;1.45,B39&gt;=2.75,G39&lt;0.735,A39&lt;6.25,D39&gt;=1.2,D39&lt;1.55,H39&gt;=6.927,D39&gt;=0.8),4.6,IF(AND(D39&gt;=1.45,B39&gt;=2.75,G39&lt;0.735,A39&lt;6.25,D39&gt;=1.2,D39&lt;1.55,H39&gt;=6.927,D39&gt;=0.8),4.5,IF(AND(H39&lt;12.582,A39&gt;=6.4,D39&gt;=1.45,A39&gt;=6.25,D39&gt;=1.2,D39&lt;1.55,H39&gt;=6.927,D39&gt;=0.8),4.66,IF(AND(H39&gt;=12.582,A39&gt;=6.4,D39&gt;=1.45,A39&gt;=6.25,D39&gt;=1.2,D39&lt;1.55,H39&gt;=6.927,D39&gt;=0.8),4.9,IF(AND(B39&lt;2.75,G39&lt;0.576,D39&lt;2.15,A39&gt;=6.2,A39&lt;7.25,D39&gt;=1.55,H39&gt;=6.927,D39&gt;=0.8),5.3,IF(AND(G39&gt;=0.395,B39&gt;=2.75,G39&lt;0.576,D39&lt;2.15,A39&gt;=6.2,A39&lt;7.25,D39&gt;=1.55,H39&gt;=6.927,D39&gt;=0.8),5.6,IF(AND(D39&gt;=1.9,G39&lt;0.395,B39&gt;=2.75,G39&lt;0.576,D39&lt;2.15,A39&gt;=6.2,A39&lt;7.25,D39&gt;=1.55,H39&gt;=6.927,D39&gt;=0.8),5.333,IF(AND(B39&lt;2.95,D39&lt;1.9,G39&lt;0.395,B39&gt;=2.75,G39&lt;0.576,D39&lt;2.15,A39&gt;=6.2,A39&lt;7.25,D39&gt;=1.55,H39&gt;=6.927,D39&gt;=0.8),5.6,IF(AND(B39&gt;=2.95,D39&lt;1.9,G39&lt;0.395,B39&gt;=2.75,G39&lt;0.576,D39&lt;2.15,A39&gt;=6.2,A39&lt;7.25,D39&gt;=1.55,H39&gt;=6.927,D39&gt;=0.8),5.5,"shouldnthappen"))))))))))))))))))))))))))))))))))))</f>
        <v>1.5</v>
      </c>
      <c r="AK39" s="1" t="n">
        <f aca="false">IF(AND(H39&lt;5.85,B39&lt;3.65,F39&lt;1.5),1,IF(AND(B39&gt;=3.95,B39&gt;=3.65,F39&lt;1.5),1.433,IF(AND(A39&lt;5.15,F39&lt;2.5,F39&gt;=1.5),3.075,IF(AND(D39&gt;=0.35,H39&gt;=5.85,B39&lt;3.65,F39&lt;1.5),1.5,IF(AND(G39&lt;0.168,B39&lt;3.95,B39&gt;=3.65,F39&lt;1.5),1.7,IF(AND(H39&lt;5.767,A39&lt;7.25,F39&gt;=2.5,F39&gt;=1.5),4.5,IF(AND(D39&lt;1.9,A39&gt;=7.25,F39&gt;=2.5,F39&gt;=1.5),6.3,IF(AND(D39&gt;=1.9,A39&gt;=7.25,F39&gt;=2.5,F39&gt;=1.5),6.575,IF(AND(B39&lt;3.75,G39&gt;=0.168,B39&lt;3.95,B39&gt;=3.65,F39&lt;1.5),1.5,IF(AND(B39&gt;=3.75,G39&gt;=0.168,B39&lt;3.95,B39&gt;=3.65,F39&lt;1.5),1.6,IF(AND(D39&gt;=1.35,A39&lt;6.15,A39&gt;=5.15,F39&lt;2.5,F39&gt;=1.5),4.42,IF(AND(D39&lt;1.4,A39&gt;=6.15,A39&gt;=5.15,F39&lt;2.5,F39&gt;=1.5),4.5,IF(AND(D39&gt;=1.4,A39&gt;=6.15,A39&gt;=5.15,F39&lt;2.5,F39&gt;=1.5),4.675,IF(AND(D39&lt;0.15,H39&lt;11.218,D39&lt;0.35,H39&gt;=5.85,B39&lt;3.65,F39&lt;1.5),1.5,IF(AND(D39&lt;0.15,H39&gt;=11.218,D39&lt;0.35,H39&gt;=5.85,B39&lt;3.65,F39&lt;1.5),1.1,IF(AND(B39&lt;2.7,D39&lt;1.35,A39&lt;6.15,A39&gt;=5.15,F39&lt;2.5,F39&gt;=1.5),3.82,IF(AND(A39&lt;6.15,G39&gt;=0.755,H39&gt;=5.767,A39&lt;7.25,F39&gt;=2.5,F39&gt;=1.5),4.98,IF(AND(A39&gt;=6.15,G39&gt;=0.755,H39&gt;=5.767,A39&lt;7.25,F39&gt;=2.5,F39&gt;=1.5),5.3,IF(AND(B39&lt;3.4,D39&gt;=0.15,H39&lt;11.218,D39&lt;0.35,H39&gt;=5.85,B39&lt;3.65,F39&lt;1.5),1.4,IF(AND(B39&gt;=3.4,D39&gt;=0.15,H39&lt;11.218,D39&lt;0.35,H39&gt;=5.85,B39&lt;3.65,F39&lt;1.5),1.3,IF(AND(H39&lt;11.731,D39&gt;=0.15,H39&gt;=11.218,D39&lt;0.35,H39&gt;=5.85,B39&lt;3.65,F39&lt;1.5),1.2,IF(AND(H39&lt;9.053,B39&gt;=2.7,D39&lt;1.35,A39&lt;6.15,A39&gt;=5.15,F39&lt;2.5,F39&gt;=1.5),3.85,IF(AND(D39&gt;=2.1,B39&lt;2.85,G39&lt;0.755,H39&gt;=5.767,A39&lt;7.25,F39&gt;=2.5,F39&gt;=1.5),5.6,IF(AND(D39&gt;=2.45,B39&gt;=2.85,G39&lt;0.755,H39&gt;=5.767,A39&lt;7.25,F39&gt;=2.5,F39&gt;=1.5),5.8,IF(AND(B39&gt;=3.45,H39&gt;=11.731,D39&gt;=0.15,H39&gt;=11.218,D39&lt;0.35,H39&gt;=5.85,B39&lt;3.65,F39&lt;1.5),1.3,IF(AND(A39&lt;5.9,H39&gt;=9.053,B39&gt;=2.7,D39&lt;1.35,A39&lt;6.15,A39&gt;=5.15,F39&lt;2.5,F39&gt;=1.5),4.3,IF(AND(A39&gt;=5.9,H39&gt;=9.053,B39&gt;=2.7,D39&lt;1.35,A39&lt;6.15,A39&gt;=5.15,F39&lt;2.5,F39&gt;=1.5),4,IF(AND(G39&gt;=0.519,D39&lt;2.1,B39&lt;2.85,G39&lt;0.755,H39&gt;=5.767,A39&lt;7.25,F39&gt;=2.5,F39&gt;=1.5),4.9,IF(AND(A39&gt;=7.05,D39&lt;2.45,B39&gt;=2.85,G39&lt;0.755,H39&gt;=5.767,A39&lt;7.25,F39&gt;=2.5,F39&gt;=1.5),5.8,IF(AND(H39&lt;14.396,B39&lt;3.45,H39&gt;=11.731,D39&gt;=0.15,H39&gt;=11.218,D39&lt;0.35,H39&gt;=5.85,B39&lt;3.65,F39&lt;1.5),1.44,IF(AND(H39&gt;=14.396,B39&lt;3.45,H39&gt;=11.731,D39&gt;=0.15,H39&gt;=11.218,D39&lt;0.35,H39&gt;=5.85,B39&lt;3.65,F39&lt;1.5),1.3,IF(AND(G39&lt;0.282,G39&lt;0.519,D39&lt;2.1,B39&lt;2.85,G39&lt;0.755,H39&gt;=5.767,A39&lt;7.25,F39&gt;=2.5,F39&gt;=1.5),5.1,IF(AND(G39&gt;=0.282,G39&lt;0.519,D39&lt;2.1,B39&lt;2.85,G39&lt;0.755,H39&gt;=5.767,A39&lt;7.25,F39&gt;=2.5,F39&gt;=1.5),5.3,IF(AND(A39&lt;6.4,D39&lt;1.9,A39&lt;7.05,D39&lt;2.45,B39&gt;=2.85,G39&lt;0.755,H39&gt;=5.767,A39&lt;7.25,F39&gt;=2.5,F39&gt;=1.5),5.6,IF(AND(A39&gt;=6.4,D39&lt;1.9,A39&lt;7.05,D39&lt;2.45,B39&gt;=2.85,G39&lt;0.755,H39&gt;=5.767,A39&lt;7.25,F39&gt;=2.5,F39&gt;=1.5),5.5,IF(AND(H39&lt;8.884,D39&gt;=1.9,A39&lt;7.05,D39&lt;2.45,B39&gt;=2.85,G39&lt;0.755,H39&gt;=5.767,A39&lt;7.25,F39&gt;=2.5,F39&gt;=1.5),5.3,IF(AND(H39&gt;=8.884,D39&gt;=1.9,A39&lt;7.05,D39&lt;2.45,B39&gt;=2.85,G39&lt;0.755,H39&gt;=5.767,A39&lt;7.25,F39&gt;=2.5,F39&gt;=1.5),5.52,"shouldnthappen")))))))))))))))))))))))))))))))))))))</f>
        <v>1.3</v>
      </c>
      <c r="AL39" s="1" t="n">
        <f aca="false">IF(AND(H39&lt;5.85,A39&lt;5.05,D39&lt;0.8),1,IF(AND(B39&lt;3.35,A39&gt;=5.05,D39&lt;0.8),1.7,IF(AND(D39&gt;=2.45,F39&gt;=2.5,D39&gt;=0.8),6.05,IF(AND(H39&gt;=11.218,H39&gt;=5.85,A39&lt;5.05,D39&lt;0.8),1.28,IF(AND(G39&gt;=0.948,B39&gt;=3.35,A39&gt;=5.05,D39&lt;0.8),1.7,IF(AND(G39&gt;=0.423,H39&lt;11.218,H39&gt;=5.85,A39&lt;5.05,D39&lt;0.8),1.3,IF(AND(B39&lt;3.6,G39&lt;0.948,B39&gt;=3.35,A39&gt;=5.05,D39&lt;0.8),1.4,IF(AND(H39&lt;10.258,D39&lt;1.15,A39&lt;5.9,F39&lt;2.5,D39&gt;=0.8),3.36,IF(AND(H39&gt;=10.258,D39&lt;1.15,A39&lt;5.9,F39&lt;2.5,D39&gt;=0.8),3.9,IF(AND(A39&lt;5.3,D39&gt;=1.15,A39&lt;5.9,F39&lt;2.5,D39&gt;=0.8),3.9,IF(AND(D39&lt;1.55,B39&lt;2.75,A39&gt;=5.9,F39&lt;2.5,D39&gt;=0.8),4.64,IF(AND(D39&gt;=1.55,B39&lt;2.75,A39&gt;=5.9,F39&lt;2.5,D39&gt;=0.8),5.1,IF(AND(D39&gt;=1.6,B39&gt;=2.75,A39&gt;=5.9,F39&lt;2.5,D39&gt;=0.8),5,IF(AND(H39&lt;5.767,H39&lt;8.598,D39&lt;2.45,F39&gt;=2.5,D39&gt;=0.8),4.5,IF(AND(A39&lt;6.25,H39&gt;=8.598,D39&lt;2.45,F39&gt;=2.5,D39&gt;=0.8),5.02,IF(AND(B39&lt;3.55,G39&lt;0.423,H39&lt;11.218,H39&gt;=5.85,A39&lt;5.05,D39&lt;0.8),1.525,IF(AND(B39&gt;=3.55,G39&lt;0.423,H39&lt;11.218,H39&gt;=5.85,A39&lt;5.05,D39&lt;0.8),1.4,IF(AND(H39&gt;=13.932,B39&gt;=3.6,G39&lt;0.948,B39&gt;=3.35,A39&gt;=5.05,D39&lt;0.8),1.65,IF(AND(G39&gt;=0.652,A39&gt;=5.3,D39&gt;=1.15,A39&lt;5.9,F39&lt;2.5,D39&gt;=0.8),3.8,IF(AND(D39&lt;1.35,D39&lt;1.6,B39&gt;=2.75,A39&gt;=5.9,F39&lt;2.5,D39&gt;=0.8),4.42,IF(AND(H39&lt;6.656,H39&gt;=5.767,H39&lt;8.598,D39&lt;2.45,F39&gt;=2.5,D39&gt;=0.8),5.033,IF(AND(H39&gt;=6.656,H39&gt;=5.767,H39&lt;8.598,D39&lt;2.45,F39&gt;=2.5,D39&gt;=0.8),5.1,IF(AND(G39&gt;=0.885,A39&gt;=6.25,H39&gt;=8.598,D39&lt;2.45,F39&gt;=2.5,D39&gt;=0.8),5.2,IF(AND(H39&lt;6.926,H39&lt;13.932,B39&gt;=3.6,G39&lt;0.948,B39&gt;=3.35,A39&gt;=5.05,D39&lt;0.8),1.433,IF(AND(H39&gt;=6.926,H39&lt;13.932,B39&gt;=3.6,G39&lt;0.948,B39&gt;=3.35,A39&gt;=5.05,D39&lt;0.8),1.5,IF(AND(A39&lt;5.65,G39&lt;0.652,A39&gt;=5.3,D39&gt;=1.15,A39&lt;5.9,F39&lt;2.5,D39&gt;=0.8),4.36,IF(AND(A39&gt;=5.65,G39&lt;0.652,A39&gt;=5.3,D39&gt;=1.15,A39&lt;5.9,F39&lt;2.5,D39&gt;=0.8),4.2,IF(AND(H39&gt;=13.561,D39&gt;=1.35,D39&lt;1.6,B39&gt;=2.75,A39&gt;=5.9,F39&lt;2.5,D39&gt;=0.8),4.767,IF(AND(H39&lt;9.091,G39&lt;0.885,A39&gt;=6.25,H39&gt;=8.598,D39&lt;2.45,F39&gt;=2.5,D39&gt;=0.8),6.3,IF(AND(H39&gt;=12.206,H39&lt;13.561,D39&gt;=1.35,D39&lt;1.6,B39&gt;=2.75,A39&gt;=5.9,F39&lt;2.5,D39&gt;=0.8),4.4,IF(AND(D39&gt;=2.25,H39&gt;=9.091,G39&lt;0.885,A39&gt;=6.25,H39&gt;=8.598,D39&lt;2.45,F39&gt;=2.5,D39&gt;=0.8),5.9,IF(AND(B39&lt;3.05,H39&lt;12.206,H39&lt;13.561,D39&gt;=1.35,D39&lt;1.6,B39&gt;=2.75,A39&gt;=5.9,F39&lt;2.5,D39&gt;=0.8),4.6,IF(AND(B39&gt;=3.05,H39&lt;12.206,H39&lt;13.561,D39&gt;=1.35,D39&lt;1.6,B39&gt;=2.75,A39&gt;=5.9,F39&lt;2.5,D39&gt;=0.8),4.7,IF(AND(G39&gt;=0.596,D39&lt;2.25,H39&gt;=9.091,G39&lt;0.885,A39&gt;=6.25,H39&gt;=8.598,D39&lt;2.45,F39&gt;=2.5,D39&gt;=0.8),5.1,IF(AND(G39&gt;=0.379,G39&lt;0.596,D39&lt;2.25,H39&gt;=9.091,G39&lt;0.885,A39&gt;=6.25,H39&gt;=8.598,D39&lt;2.45,F39&gt;=2.5,D39&gt;=0.8),5.767,IF(AND(D39&lt;2.15,G39&lt;0.379,G39&lt;0.596,D39&lt;2.25,H39&gt;=9.091,G39&lt;0.885,A39&gt;=6.25,H39&gt;=8.598,D39&lt;2.45,F39&gt;=2.5,D39&gt;=0.8),5.4,IF(AND(D39&gt;=2.15,G39&lt;0.379,G39&lt;0.596,D39&lt;2.25,H39&gt;=9.091,G39&lt;0.885,A39&gt;=6.25,H39&gt;=8.598,D39&lt;2.45,F39&gt;=2.5,D39&gt;=0.8),5.6,"shouldnthappen")))))))))))))))))))))))))))))))))))))</f>
        <v>1.4</v>
      </c>
      <c r="AM39" s="1" t="n">
        <f aca="false">IF(AND(H39&lt;5.245,D39&lt;0.8),1,IF(AND(A39&lt;4.5,H39&gt;=5.245,D39&lt;0.8),1.35,IF(AND(D39&gt;=0.5,A39&gt;=4.5,H39&gt;=5.245,D39&lt;0.8),1.6,IF(AND(H39&lt;7.25,B39&lt;2.6,A39&lt;6.15,D39&gt;=0.8),4.375,IF(AND(H39&gt;=7.25,B39&lt;2.6,A39&lt;6.15,D39&gt;=0.8),3.075,IF(AND(H39&lt;13.935,A39&gt;=7.05,A39&gt;=6.15,D39&gt;=0.8),6.067,IF(AND(H39&gt;=13.935,A39&gt;=7.05,A39&gt;=6.15,D39&gt;=0.8),6.525,IF(AND(G39&gt;=0.948,D39&lt;0.5,A39&gt;=4.5,H39&gt;=5.245,D39&lt;0.8),1.7,IF(AND(G39&lt;0.568,D39&gt;=1.55,B39&gt;=2.6,A39&lt;6.15,D39&gt;=0.8),5.1,IF(AND(G39&gt;=0.568,D39&gt;=1.55,B39&gt;=2.6,A39&lt;6.15,D39&gt;=0.8),5,IF(AND(A39&gt;=6.6,B39&gt;=3.15,A39&lt;7.05,A39&gt;=6.15,D39&gt;=0.8),5.78,IF(AND(G39&lt;0.165,G39&lt;0.273,D39&lt;1.55,B39&gt;=2.6,A39&lt;6.15,D39&gt;=0.8),4.1,IF(AND(G39&gt;=0.165,G39&lt;0.273,D39&lt;1.55,B39&gt;=2.6,A39&lt;6.15,D39&gt;=0.8),4.5,IF(AND(D39&lt;1.35,G39&gt;=0.273,D39&lt;1.55,B39&gt;=2.6,A39&lt;6.15,D39&gt;=0.8),4.08,IF(AND(D39&gt;=1.35,G39&gt;=0.273,D39&lt;1.55,B39&gt;=2.6,A39&lt;6.15,D39&gt;=0.8),4.4,IF(AND(D39&lt;1.45,F39&lt;2.5,B39&lt;3.15,A39&lt;7.05,A39&gt;=6.15,D39&gt;=0.8),4.38,IF(AND(D39&gt;=1.45,F39&lt;2.5,B39&lt;3.15,A39&lt;7.05,A39&gt;=6.15,D39&gt;=0.8),4.75,IF(AND(D39&gt;=2.25,F39&gt;=2.5,B39&lt;3.15,A39&lt;7.05,A39&gt;=6.15,D39&gt;=0.8),5.16,IF(AND(H39&lt;11.488,A39&lt;6.6,B39&gt;=3.15,A39&lt;7.05,A39&gt;=6.15,D39&gt;=0.8),6,IF(AND(H39&gt;=14.396,D39&lt;0.25,G39&lt;0.948,D39&lt;0.5,A39&gt;=4.5,H39&gt;=5.245,D39&lt;0.8),1.3,IF(AND(A39&gt;=5.55,D39&gt;=0.25,G39&lt;0.948,D39&lt;0.5,A39&gt;=4.5,H39&gt;=5.245,D39&lt;0.8),1.7,IF(AND(D39&lt;1.85,D39&lt;2.25,F39&gt;=2.5,B39&lt;3.15,A39&lt;7.05,A39&gt;=6.15,D39&gt;=0.8),5.6,IF(AND(G39&lt;0.669,H39&gt;=11.488,A39&lt;6.6,B39&gt;=3.15,A39&lt;7.05,A39&gt;=6.15,D39&gt;=0.8),4.7,IF(AND(G39&gt;=0.669,H39&gt;=11.488,A39&lt;6.6,B39&gt;=3.15,A39&lt;7.05,A39&gt;=6.15,D39&gt;=0.8),5.22,IF(AND(H39&lt;6.543,H39&lt;14.396,D39&lt;0.25,G39&lt;0.948,D39&lt;0.5,A39&gt;=4.5,H39&gt;=5.245,D39&lt;0.8),1.4,IF(AND(A39&lt;4.95,A39&lt;5.55,D39&gt;=0.25,G39&lt;0.948,D39&lt;0.5,A39&gt;=4.5,H39&gt;=5.245,D39&lt;0.8),1.4,IF(AND(A39&gt;=4.95,A39&lt;5.55,D39&gt;=0.25,G39&lt;0.948,D39&lt;0.5,A39&gt;=4.5,H39&gt;=5.245,D39&lt;0.8),1.48,IF(AND(H39&lt;10.667,D39&gt;=1.85,D39&lt;2.25,F39&gt;=2.5,B39&lt;3.15,A39&lt;7.05,A39&gt;=6.15,D39&gt;=0.8),5.25,IF(AND(H39&gt;=10.667,D39&gt;=1.85,D39&lt;2.25,F39&gt;=2.5,B39&lt;3.15,A39&lt;7.05,A39&gt;=6.15,D39&gt;=0.8),5.55,IF(AND(G39&lt;0.063,H39&gt;=6.543,H39&lt;14.396,D39&lt;0.25,G39&lt;0.948,D39&lt;0.5,A39&gt;=4.5,H39&gt;=5.245,D39&lt;0.8),1.4,IF(AND(H39&lt;9.212,G39&gt;=0.063,H39&gt;=6.543,H39&lt;14.396,D39&lt;0.25,G39&lt;0.948,D39&lt;0.5,A39&gt;=4.5,H39&gt;=5.245,D39&lt;0.8),1.475,IF(AND(H39&gt;=9.212,G39&gt;=0.063,H39&gt;=6.543,H39&lt;14.396,D39&lt;0.25,G39&lt;0.948,D39&lt;0.5,A39&gt;=4.5,H39&gt;=5.245,D39&lt;0.8),1.5,"shouldnthappen"))))))))))))))))))))))))))))))))</f>
        <v>1.3</v>
      </c>
      <c r="AN39" s="1" t="n">
        <f aca="false">IF(AND(D39&lt;0.7,A39&gt;=5.55),1.633,IF(AND(G39&lt;0.38,B39&lt;2.8,A39&lt;5.55),4.3,IF(AND(G39&gt;=0.38,B39&lt;2.8,A39&lt;5.55),3.325,IF(AND(D39&gt;=0.35,B39&gt;=2.8,A39&lt;5.55),1.6,IF(AND(B39&gt;=3.4,A39&lt;4.8,D39&lt;0.35,B39&gt;=2.8,A39&lt;5.55),1,IF(AND(H39&gt;=11.789,A39&lt;5.9,D39&lt;1.55,D39&gt;=0.7,A39&gt;=5.55),4.325,IF(AND(F39&gt;=2.5,A39&gt;=5.9,D39&lt;1.55,D39&gt;=0.7,A39&gt;=5.55),5.05,IF(AND(D39&lt;1.9,A39&gt;=7.25,D39&gt;=1.55,D39&gt;=0.7,A39&gt;=5.55),6.3,IF(AND(D39&gt;=1.9,A39&gt;=7.25,D39&gt;=1.55,D39&gt;=0.7,A39&gt;=5.55),6.4,IF(AND(A39&lt;4.35,B39&lt;3.4,A39&lt;4.8,D39&lt;0.35,B39&gt;=2.8,A39&lt;5.55),1.1,IF(AND(G39&gt;=0.934,B39&lt;3.45,A39&gt;=4.8,D39&lt;0.35,B39&gt;=2.8,A39&lt;5.55),1.7,IF(AND(H39&gt;=14.877,B39&gt;=3.45,A39&gt;=4.8,D39&lt;0.35,B39&gt;=2.8,A39&lt;5.55),1.3,IF(AND(B39&lt;2.6,H39&lt;11.789,A39&lt;5.9,D39&lt;1.55,D39&gt;=0.7,A39&gt;=5.55),3.9,IF(AND(B39&gt;=2.6,H39&lt;11.789,A39&lt;5.9,D39&lt;1.55,D39&gt;=0.7,A39&gt;=5.55),4.26,IF(AND(A39&lt;6.6,F39&lt;2.5,A39&gt;=5.9,D39&lt;1.55,D39&gt;=0.7,A39&gt;=5.55),4.625,IF(AND(A39&gt;=6.6,F39&lt;2.5,A39&gt;=5.9,D39&lt;1.55,D39&gt;=0.7,A39&gt;=5.55),4.475,IF(AND(B39&lt;2.6,D39&lt;2.05,A39&lt;7.25,D39&gt;=1.55,D39&gt;=0.7,A39&gt;=5.55),5.8,IF(AND(G39&gt;=0.743,D39&gt;=2.05,A39&lt;7.25,D39&gt;=1.55,D39&gt;=0.7,A39&gt;=5.55),5.1,IF(AND(G39&lt;0.422,A39&gt;=4.35,B39&lt;3.4,A39&lt;4.8,D39&lt;0.35,B39&gt;=2.8,A39&lt;5.55),1.367,IF(AND(G39&gt;=0.422,A39&gt;=4.35,B39&lt;3.4,A39&lt;4.8,D39&lt;0.35,B39&gt;=2.8,A39&lt;5.55),1.3,IF(AND(A39&lt;5.05,G39&lt;0.934,B39&lt;3.45,A39&gt;=4.8,D39&lt;0.35,B39&gt;=2.8,A39&lt;5.55),1.525,IF(AND(A39&gt;=5.05,G39&lt;0.934,B39&lt;3.45,A39&gt;=4.8,D39&lt;0.35,B39&gt;=2.8,A39&lt;5.55),1.5,IF(AND(G39&gt;=0.585,H39&lt;14.877,B39&gt;=3.45,A39&gt;=4.8,D39&lt;0.35,B39&gt;=2.8,A39&lt;5.55),1.54,IF(AND(G39&gt;=0.537,G39&lt;0.743,D39&gt;=2.05,A39&lt;7.25,D39&gt;=1.55,D39&gt;=0.7,A39&gt;=5.55),5.833,IF(AND(D39&gt;=0.25,G39&lt;0.585,H39&lt;14.877,B39&gt;=3.45,A39&gt;=4.8,D39&lt;0.35,B39&gt;=2.8,A39&lt;5.55),1.367,IF(AND(D39&lt;1.75,H39&lt;13.795,B39&gt;=2.6,D39&lt;2.05,A39&lt;7.25,D39&gt;=1.55,D39&gt;=0.7,A39&gt;=5.55),5.45,IF(AND(B39&lt;2.85,H39&gt;=13.795,B39&gt;=2.6,D39&lt;2.05,A39&lt;7.25,D39&gt;=1.55,D39&gt;=0.7,A39&gt;=5.55),5.1,IF(AND(B39&gt;=2.85,H39&gt;=13.795,B39&gt;=2.6,D39&lt;2.05,A39&lt;7.25,D39&gt;=1.55,D39&gt;=0.7,A39&gt;=5.55),4.82,IF(AND(G39&lt;0.353,G39&lt;0.537,G39&lt;0.743,D39&gt;=2.05,A39&lt;7.25,D39&gt;=1.55,D39&gt;=0.7,A39&gt;=5.55),5.425,IF(AND(G39&gt;=0.353,G39&lt;0.537,G39&lt;0.743,D39&gt;=2.05,A39&lt;7.25,D39&gt;=1.55,D39&gt;=0.7,A39&gt;=5.55),5.62,IF(AND(G39&lt;0.311,D39&lt;0.25,G39&lt;0.585,H39&lt;14.877,B39&gt;=3.45,A39&gt;=4.8,D39&lt;0.35,B39&gt;=2.8,A39&lt;5.55),1.5,IF(AND(G39&gt;=0.311,D39&lt;0.25,G39&lt;0.585,H39&lt;14.877,B39&gt;=3.45,A39&gt;=4.8,D39&lt;0.35,B39&gt;=2.8,A39&lt;5.55),1.4,IF(AND(B39&gt;=3.1,D39&gt;=1.75,H39&lt;13.795,B39&gt;=2.6,D39&lt;2.05,A39&lt;7.25,D39&gt;=1.55,D39&gt;=0.7,A39&gt;=5.55),5.1,IF(AND(B39&lt;2.85,B39&lt;3.1,D39&gt;=1.75,H39&lt;13.795,B39&gt;=2.6,D39&lt;2.05,A39&lt;7.25,D39&gt;=1.55,D39&gt;=0.7,A39&gt;=5.55),5.2,IF(AND(B39&gt;=2.85,B39&lt;3.1,D39&gt;=1.75,H39&lt;13.795,B39&gt;=2.6,D39&lt;2.05,A39&lt;7.25,D39&gt;=1.55,D39&gt;=0.7,A39&gt;=5.55),5.2,"shouldnthappen")))))))))))))))))))))))))))))))))))</f>
        <v>1.3</v>
      </c>
      <c r="AO39" s="1" t="n">
        <f aca="false">IF(AND(H39&gt;=14.529,G39&lt;0.633,D39&lt;0.8),1.3,IF(AND(A39&lt;5.05,G39&gt;=0.633,D39&lt;0.8),1.35,IF(AND(H39&gt;=14.379,H39&lt;14.529,G39&lt;0.633,D39&lt;0.8),1.7,IF(AND(B39&lt;3.35,A39&gt;=5.05,G39&gt;=0.633,D39&lt;0.8),1.7,IF(AND(D39&gt;=1.45,A39&lt;5.95,F39&lt;2.5,D39&gt;=0.8),4.5,IF(AND(D39&lt;1.35,A39&gt;=5.95,F39&lt;2.5,D39&gt;=0.8),4,IF(AND(D39&lt;1.85,G39&gt;=0.845,F39&gt;=2.5,D39&gt;=0.8),4.8,IF(AND(B39&gt;=4.3,H39&lt;14.379,H39&lt;14.529,G39&lt;0.633,D39&lt;0.8),1.5,IF(AND(A39&lt;5.25,B39&gt;=3.35,A39&gt;=5.05,G39&gt;=0.633,D39&lt;0.8),1.55,IF(AND(A39&gt;=5.25,B39&gt;=3.35,A39&gt;=5.05,G39&gt;=0.633,D39&lt;0.8),1.633,IF(AND(A39&lt;5.05,D39&lt;1.45,A39&lt;5.95,F39&lt;2.5,D39&gt;=0.8),3.3,IF(AND(G39&lt;0.293,D39&gt;=1.35,A39&gt;=5.95,F39&lt;2.5,D39&gt;=0.8),5,IF(AND(A39&gt;=6.6,D39&lt;2.05,G39&lt;0.845,F39&gt;=2.5,D39&gt;=0.8),5.8,IF(AND(B39&lt;3.05,D39&gt;=2.05,G39&lt;0.845,F39&gt;=2.5,D39&gt;=0.8),6.15,IF(AND(B39&lt;2.9,D39&gt;=1.85,G39&gt;=0.845,F39&gt;=2.5,D39&gt;=0.8),5.1,IF(AND(B39&gt;=2.9,D39&gt;=1.85,G39&gt;=0.845,F39&gt;=2.5,D39&gt;=0.8),5.2,IF(AND(B39&gt;=3.8,B39&lt;4.3,H39&lt;14.379,H39&lt;14.529,G39&lt;0.633,D39&lt;0.8),1.333,IF(AND(A39&lt;6.25,G39&gt;=0.293,D39&gt;=1.35,A39&gt;=5.95,F39&lt;2.5,D39&gt;=0.8),4.6,IF(AND(H39&lt;10.351,A39&lt;6.6,D39&lt;2.05,G39&lt;0.845,F39&gt;=2.5,D39&gt;=0.8),5.4,IF(AND(G39&gt;=0.364,B39&gt;=3.05,D39&gt;=2.05,G39&lt;0.845,F39&gt;=2.5,D39&gt;=0.8),5.66,IF(AND(G39&gt;=0.447,B39&lt;3.8,B39&lt;4.3,H39&lt;14.379,H39&lt;14.529,G39&lt;0.633,D39&lt;0.8),1.3,IF(AND(H39&lt;6.247,A39&lt;5.65,A39&gt;=5.05,D39&lt;1.45,A39&lt;5.95,F39&lt;2.5,D39&gt;=0.8),4.033,IF(AND(D39&lt;1.25,A39&gt;=5.65,A39&gt;=5.05,D39&lt;1.45,A39&lt;5.95,F39&lt;2.5,D39&gt;=0.8),3.88,IF(AND(D39&gt;=1.25,A39&gt;=5.65,A39&gt;=5.05,D39&lt;1.45,A39&lt;5.95,F39&lt;2.5,D39&gt;=0.8),4.35,IF(AND(B39&lt;2.65,A39&gt;=6.25,G39&gt;=0.293,D39&gt;=1.35,A39&gt;=5.95,F39&lt;2.5,D39&gt;=0.8),4.9,IF(AND(B39&lt;2.75,H39&gt;=10.351,A39&lt;6.6,D39&lt;2.05,G39&lt;0.845,F39&gt;=2.5,D39&gt;=0.8),5.1,IF(AND(B39&gt;=2.75,H39&gt;=10.351,A39&lt;6.6,D39&lt;2.05,G39&lt;0.845,F39&gt;=2.5,D39&gt;=0.8),4.95,IF(AND(B39&lt;3.15,G39&lt;0.364,B39&gt;=3.05,D39&gt;=2.05,G39&lt;0.845,F39&gt;=2.5,D39&gt;=0.8),5.28,IF(AND(B39&gt;=3.15,G39&lt;0.364,B39&gt;=3.05,D39&gt;=2.05,G39&lt;0.845,F39&gt;=2.5,D39&gt;=0.8),5.5,IF(AND(H39&lt;9.212,G39&lt;0.447,B39&lt;3.8,B39&lt;4.3,H39&lt;14.379,H39&lt;14.529,G39&lt;0.633,D39&lt;0.8),1.4,IF(AND(G39&lt;0.356,H39&gt;=6.247,A39&lt;5.65,A39&gt;=5.05,D39&lt;1.45,A39&lt;5.95,F39&lt;2.5,D39&gt;=0.8),4.2,IF(AND(B39&lt;3,B39&gt;=2.65,A39&gt;=6.25,G39&gt;=0.293,D39&gt;=1.35,A39&gt;=5.95,F39&lt;2.5,D39&gt;=0.8),4.6,IF(AND(B39&gt;=3,B39&gt;=2.65,A39&gt;=6.25,G39&gt;=0.293,D39&gt;=1.35,A39&gt;=5.95,F39&lt;2.5,D39&gt;=0.8),4.7,IF(AND(A39&lt;5.05,H39&gt;=9.212,G39&lt;0.447,B39&lt;3.8,B39&lt;4.3,H39&lt;14.379,H39&lt;14.529,G39&lt;0.633,D39&lt;0.8),1.533,IF(AND(A39&gt;=5.05,H39&gt;=9.212,G39&lt;0.447,B39&lt;3.8,B39&lt;4.3,H39&lt;14.379,H39&lt;14.529,G39&lt;0.633,D39&lt;0.8),1.425,IF(AND(A39&lt;5.35,G39&gt;=0.356,H39&gt;=6.247,A39&lt;5.65,A39&gt;=5.05,D39&lt;1.45,A39&lt;5.95,F39&lt;2.5,D39&gt;=0.8),3.9,IF(AND(A39&gt;=5.35,G39&gt;=0.356,H39&gt;=6.247,A39&lt;5.65,A39&gt;=5.05,D39&lt;1.45,A39&lt;5.95,F39&lt;2.5,D39&gt;=0.8),3.72,"shouldnthappen")))))))))))))))))))))))))))))))))))))</f>
        <v>1.3</v>
      </c>
      <c r="AP39" s="1" t="n">
        <f aca="false">IF(AND(F39&gt;=1.5,A39&lt;5.55),3.84,IF(AND(G39&gt;=0.52,A39&lt;4.75,F39&lt;1.5,A39&lt;5.55),1.16,IF(AND(A39&lt;5.65,A39&lt;5.85,D39&lt;1.55,A39&gt;=5.55),4.2,IF(AND(A39&gt;=5.65,A39&lt;5.85,D39&lt;1.55,A39&gt;=5.55),3.167,IF(AND(G39&gt;=0.798,A39&gt;=5.85,D39&lt;1.55,A39&gt;=5.55),4,IF(AND(F39&lt;2.5,H39&lt;14.1,D39&gt;=1.55,A39&gt;=5.55),4.84,IF(AND(A39&lt;7.2,H39&gt;=14.1,D39&gt;=1.55,A39&gt;=5.55),5.633,IF(AND(A39&gt;=7.2,H39&gt;=14.1,D39&gt;=1.55,A39&gt;=5.55),6.6,IF(AND(G39&lt;0.161,G39&lt;0.52,A39&lt;4.75,F39&lt;1.5,A39&lt;5.55),1.5,IF(AND(D39&gt;=0.5,G39&lt;0.676,A39&gt;=4.75,F39&lt;1.5,A39&lt;5.55),1.6,IF(AND(H39&lt;11.016,G39&gt;=0.676,A39&gt;=4.75,F39&lt;1.5,A39&lt;5.55),1.75,IF(AND(G39&lt;0.209,G39&lt;0.798,A39&gt;=5.85,D39&lt;1.55,A39&gt;=5.55),4.5,IF(AND(G39&gt;=0.74,F39&gt;=2.5,H39&lt;14.1,D39&gt;=1.55,A39&gt;=5.55),6.225,IF(AND(B39&lt;2.95,G39&gt;=0.161,G39&lt;0.52,A39&lt;4.75,F39&lt;1.5,A39&lt;5.55),1.4,IF(AND(B39&gt;=2.95,G39&gt;=0.161,G39&lt;0.52,A39&lt;4.75,F39&lt;1.5,A39&lt;5.55),1.34,IF(AND(B39&lt;3.15,D39&lt;0.5,G39&lt;0.676,A39&gt;=4.75,F39&lt;1.5,A39&lt;5.55),1.52,IF(AND(D39&lt;0.25,H39&gt;=11.016,G39&gt;=0.676,A39&gt;=4.75,F39&lt;1.5,A39&lt;5.55),1.567,IF(AND(D39&gt;=0.25,H39&gt;=11.016,G39&gt;=0.676,A39&gt;=4.75,F39&lt;1.5,A39&lt;5.55),1.5,IF(AND(H39&lt;7.47,G39&gt;=0.209,G39&lt;0.798,A39&gt;=5.85,D39&lt;1.55,A39&gt;=5.55),5.05,IF(AND(B39&lt;2.85,G39&lt;0.74,F39&gt;=2.5,H39&lt;14.1,D39&gt;=1.55,A39&gt;=5.55),5.35,IF(AND(B39&lt;3.3,B39&gt;=3.15,D39&lt;0.5,G39&lt;0.676,A39&gt;=4.75,F39&lt;1.5,A39&lt;5.55),1.2,IF(AND(D39&lt;1.45,H39&gt;=7.47,G39&gt;=0.209,G39&lt;0.798,A39&gt;=5.85,D39&lt;1.55,A39&gt;=5.55),4.66,IF(AND(D39&gt;=1.45,H39&gt;=7.47,G39&gt;=0.209,G39&lt;0.798,A39&gt;=5.85,D39&lt;1.55,A39&gt;=5.55),4.64,IF(AND(A39&gt;=7.05,B39&gt;=2.85,G39&lt;0.74,F39&gt;=2.5,H39&lt;14.1,D39&gt;=1.55,A39&gt;=5.55),5.8,IF(AND(B39&gt;=3.25,A39&lt;7.05,B39&gt;=2.85,G39&lt;0.74,F39&gt;=2.5,H39&lt;14.1,D39&gt;=1.55,A39&gt;=5.55),5.7,IF(AND(H39&gt;=13.641,D39&lt;0.25,B39&gt;=3.3,B39&gt;=3.15,D39&lt;0.5,G39&lt;0.676,A39&gt;=4.75,F39&lt;1.5,A39&lt;5.55),1.3,IF(AND(D39&lt;0.35,D39&gt;=0.25,B39&gt;=3.3,B39&gt;=3.15,D39&lt;0.5,G39&lt;0.676,A39&gt;=4.75,F39&lt;1.5,A39&lt;5.55),1.367,IF(AND(D39&gt;=0.35,D39&gt;=0.25,B39&gt;=3.3,B39&gt;=3.15,D39&lt;0.5,G39&lt;0.676,A39&gt;=4.75,F39&lt;1.5,A39&lt;5.55),1.3,IF(AND(A39&lt;6.35,B39&lt;3.25,A39&lt;7.05,B39&gt;=2.85,G39&lt;0.74,F39&gt;=2.5,H39&lt;14.1,D39&gt;=1.55,A39&gt;=5.55),5.6,IF(AND(A39&gt;=6.35,B39&lt;3.25,A39&lt;7.05,B39&gt;=2.85,G39&lt;0.74,F39&gt;=2.5,H39&lt;14.1,D39&gt;=1.55,A39&gt;=5.55),5.325,IF(AND(A39&lt;5.1,H39&lt;13.641,D39&lt;0.25,B39&gt;=3.3,B39&gt;=3.15,D39&lt;0.5,G39&lt;0.676,A39&gt;=4.75,F39&lt;1.5,A39&lt;5.55),1.4,IF(AND(H39&gt;=11.031,A39&gt;=5.1,H39&lt;13.641,D39&lt;0.25,B39&gt;=3.3,B39&gt;=3.15,D39&lt;0.5,G39&lt;0.676,A39&gt;=4.75,F39&lt;1.5,A39&lt;5.55),1.4,IF(AND(A39&lt;5.45,H39&lt;11.031,A39&gt;=5.1,H39&lt;13.641,D39&lt;0.25,B39&gt;=3.3,B39&gt;=3.15,D39&lt;0.5,G39&lt;0.676,A39&gt;=4.75,F39&lt;1.5,A39&lt;5.55),1.5,IF(AND(A39&gt;=5.45,H39&lt;11.031,A39&gt;=5.1,H39&lt;13.641,D39&lt;0.25,B39&gt;=3.3,B39&gt;=3.15,D39&lt;0.5,G39&lt;0.676,A39&gt;=4.75,F39&lt;1.5,A39&lt;5.55),1.4,"shouldnthappen"))))))))))))))))))))))))))))))))))</f>
        <v>1.3</v>
      </c>
      <c r="AQ39" s="1" t="n">
        <f aca="false">IF(AND(H39&lt;6.926,D39&gt;=0.35,F39&lt;1.5),1.9,IF(AND(G39&gt;=0.869,D39&gt;=1.75,F39&gt;=1.5),5.15,IF(AND(A39&lt;4.35,A39&lt;5.05,D39&lt;0.35,F39&lt;1.5),1.1,IF(AND(H39&lt;6.089,A39&gt;=5.05,D39&lt;0.35,F39&lt;1.5),1.7,IF(AND(H39&gt;=13.089,H39&gt;=6.926,D39&gt;=0.35,F39&lt;1.5),1.3,IF(AND(G39&lt;0.695,D39&lt;1.15,D39&lt;1.75,F39&gt;=1.5),3.62,IF(AND(G39&gt;=0.695,D39&lt;1.15,D39&lt;1.75,F39&gt;=1.5),3,IF(AND(G39&gt;=0.585,H39&gt;=6.089,A39&gt;=5.05,D39&lt;0.35,F39&lt;1.5),1.5,IF(AND(H39&lt;9.582,H39&lt;13.089,H39&gt;=6.926,D39&gt;=0.35,F39&lt;1.5),1.5,IF(AND(H39&gt;=9.582,H39&lt;13.089,H39&gt;=6.926,D39&gt;=0.35,F39&lt;1.5),1.6,IF(AND(D39&lt;1.35,H39&lt;9.349,D39&gt;=1.15,D39&lt;1.75,F39&gt;=1.5),3.867,IF(AND(D39&lt;2.05,A39&lt;7.05,G39&lt;0.869,D39&gt;=1.75,F39&gt;=1.5),4.9,IF(AND(B39&gt;=3.3,A39&gt;=7.05,G39&lt;0.869,D39&gt;=1.75,F39&gt;=1.5),6.1,IF(AND(G39&lt;0.347,H39&lt;11.218,A39&gt;=4.35,A39&lt;5.05,D39&lt;0.35,F39&lt;1.5),1.4,IF(AND(G39&gt;=0.347,H39&lt;11.218,A39&gt;=4.35,A39&lt;5.05,D39&lt;0.35,F39&lt;1.5),1.5,IF(AND(G39&gt;=0.265,H39&gt;=11.218,A39&gt;=4.35,A39&lt;5.05,D39&lt;0.35,F39&lt;1.5),1.45,IF(AND(A39&gt;=5.4,G39&lt;0.585,H39&gt;=6.089,A39&gt;=5.05,D39&lt;0.35,F39&lt;1.5),1.35,IF(AND(B39&gt;=2.9,D39&gt;=1.35,H39&lt;9.349,D39&gt;=1.15,D39&lt;1.75,F39&gt;=1.5),4.6,IF(AND(D39&gt;=1.35,A39&lt;6.15,H39&gt;=9.349,D39&gt;=1.15,D39&lt;1.75,F39&gt;=1.5),4.54,IF(AND(H39&lt;10.927,A39&gt;=6.15,H39&gt;=9.349,D39&gt;=1.15,D39&lt;1.75,F39&gt;=1.5),4.3,IF(AND(G39&lt;0.512,D39&gt;=2.05,A39&lt;7.05,G39&lt;0.869,D39&gt;=1.75,F39&gt;=1.5),5.533,IF(AND(G39&gt;=0.512,D39&gt;=2.05,A39&lt;7.05,G39&lt;0.869,D39&gt;=1.75,F39&gt;=1.5),5.88,IF(AND(H39&lt;11.551,B39&lt;3.3,A39&gt;=7.05,G39&lt;0.869,D39&gt;=1.75,F39&gt;=1.5),6.3,IF(AND(G39&lt;0.227,G39&lt;0.265,H39&gt;=11.218,A39&gt;=4.35,A39&lt;5.05,D39&lt;0.35,F39&lt;1.5),1.4,IF(AND(G39&gt;=0.227,G39&lt;0.265,H39&gt;=11.218,A39&gt;=4.35,A39&lt;5.05,D39&lt;0.35,F39&lt;1.5),1.26,IF(AND(H39&lt;11.031,A39&lt;5.4,G39&lt;0.585,H39&gt;=6.089,A39&gt;=5.05,D39&lt;0.35,F39&lt;1.5),1.5,IF(AND(H39&gt;=11.031,A39&lt;5.4,G39&lt;0.585,H39&gt;=6.089,A39&gt;=5.05,D39&lt;0.35,F39&lt;1.5),1.4,IF(AND(A39&lt;5.45,B39&lt;2.9,D39&gt;=1.35,H39&lt;9.349,D39&gt;=1.15,D39&lt;1.75,F39&gt;=1.5),4.5,IF(AND(A39&lt;5.9,D39&lt;1.35,A39&lt;6.15,H39&gt;=9.349,D39&gt;=1.15,D39&lt;1.75,F39&gt;=1.5),4.2,IF(AND(A39&gt;=5.9,D39&lt;1.35,A39&lt;6.15,H39&gt;=9.349,D39&gt;=1.15,D39&lt;1.75,F39&gt;=1.5),4,IF(AND(A39&gt;=6.75,H39&gt;=10.927,A39&gt;=6.15,H39&gt;=9.349,D39&gt;=1.15,D39&lt;1.75,F39&gt;=1.5),4.767,IF(AND(B39&lt;2.9,H39&gt;=11.551,B39&lt;3.3,A39&gt;=7.05,G39&lt;0.869,D39&gt;=1.75,F39&gt;=1.5),6.7,IF(AND(B39&gt;=2.9,H39&gt;=11.551,B39&lt;3.3,A39&gt;=7.05,G39&lt;0.869,D39&gt;=1.75,F39&gt;=1.5),6.6,IF(AND(B39&lt;2.45,A39&gt;=5.45,B39&lt;2.9,D39&gt;=1.35,H39&lt;9.349,D39&gt;=1.15,D39&lt;1.75,F39&gt;=1.5),5,IF(AND(B39&gt;=2.45,A39&gt;=5.45,B39&lt;2.9,D39&gt;=1.35,H39&lt;9.349,D39&gt;=1.15,D39&lt;1.75,F39&gt;=1.5),5.1,IF(AND(H39&lt;11.166,A39&lt;6.75,H39&gt;=10.927,A39&gt;=6.15,H39&gt;=9.349,D39&gt;=1.15,D39&lt;1.75,F39&gt;=1.5),4.9,IF(AND(G39&lt;0.228,H39&gt;=11.166,A39&lt;6.75,H39&gt;=10.927,A39&gt;=6.15,H39&gt;=9.349,D39&gt;=1.15,D39&lt;1.75,F39&gt;=1.5),4.7,IF(AND(H39&lt;13.531,G39&gt;=0.228,H39&gt;=11.166,A39&lt;6.75,H39&gt;=10.927,A39&gt;=6.15,H39&gt;=9.349,D39&gt;=1.15,D39&lt;1.75,F39&gt;=1.5),4.4,IF(AND(H39&gt;=13.531,G39&gt;=0.228,H39&gt;=11.166,A39&lt;6.75,H39&gt;=10.927,A39&gt;=6.15,H39&gt;=9.349,D39&gt;=1.15,D39&lt;1.75,F39&gt;=1.5),4.6,"shouldnthappen")))))))))))))))))))))))))))))))))))))))</f>
        <v>1.35</v>
      </c>
      <c r="AR39" s="1" t="n">
        <f aca="false">IF(AND(G39&gt;=0.93,B39&lt;3.65,F39&lt;1.5),1.7,IF(AND(H39&lt;6.542,B39&gt;=3.65,F39&lt;1.5),1.767,IF(AND(A39&gt;=7.05,D39&gt;=1.55,F39&gt;=1.5),6.3,IF(AND(G39&lt;0.123,H39&gt;=6.542,B39&gt;=3.65,F39&lt;1.5),1.367,IF(AND(A39&lt;5.15,A39&lt;5.65,D39&lt;1.55,F39&gt;=1.5),3.15,IF(AND(A39&lt;4.8,G39&gt;=0.447,G39&lt;0.93,B39&lt;3.65,F39&lt;1.5),1.24,IF(AND(A39&gt;=4.8,G39&gt;=0.447,G39&lt;0.93,B39&lt;3.65,F39&lt;1.5),1.4,IF(AND(G39&lt;0.151,G39&gt;=0.123,H39&gt;=6.542,B39&gt;=3.65,F39&lt;1.5),1.7,IF(AND(G39&gt;=0.151,G39&gt;=0.123,H39&gt;=6.542,B39&gt;=3.65,F39&lt;1.5),1.5,IF(AND(D39&gt;=1.45,A39&gt;=5.15,A39&lt;5.65,D39&lt;1.55,F39&gt;=1.5),4.5,IF(AND(B39&lt;2.65,D39&gt;=1.35,A39&gt;=5.65,D39&lt;1.55,F39&gt;=1.5),4.9,IF(AND(G39&lt;0.527,F39&lt;2.5,A39&lt;7.05,D39&gt;=1.55,F39&gt;=1.5),5.075,IF(AND(G39&gt;=0.527,F39&lt;2.5,A39&lt;7.05,D39&gt;=1.55,F39&gt;=1.5),4.7,IF(AND(A39&lt;4.65,G39&lt;0.265,G39&lt;0.447,G39&lt;0.93,B39&lt;3.65,F39&lt;1.5),1.42,IF(AND(G39&lt;0.3,G39&gt;=0.265,G39&lt;0.447,G39&lt;0.93,B39&lt;3.65,F39&lt;1.5),1.6,IF(AND(G39&gt;=0.3,G39&gt;=0.265,G39&lt;0.447,G39&lt;0.93,B39&lt;3.65,F39&lt;1.5),1.4,IF(AND(G39&lt;0.356,D39&lt;1.45,A39&gt;=5.15,A39&lt;5.65,D39&lt;1.55,F39&gt;=1.5),4.125,IF(AND(D39&lt;1.1,A39&lt;6.2,D39&lt;1.35,A39&gt;=5.65,D39&lt;1.55,F39&gt;=1.5),4.1,IF(AND(D39&gt;=1.1,A39&lt;6.2,D39&lt;1.35,A39&gt;=5.65,D39&lt;1.55,F39&gt;=1.5),4.175,IF(AND(H39&gt;=13.433,A39&gt;=6.2,D39&lt;1.35,A39&gt;=5.65,D39&lt;1.55,F39&gt;=1.5),4.6,IF(AND(G39&lt;0.437,B39&gt;=2.65,D39&gt;=1.35,A39&gt;=5.65,D39&lt;1.55,F39&gt;=1.5),4.625,IF(AND(G39&gt;=0.437,B39&gt;=2.65,D39&gt;=1.35,A39&gt;=5.65,D39&lt;1.55,F39&gt;=1.5),4.75,IF(AND(B39&gt;=3.15,H39&lt;11.146,F39&gt;=2.5,A39&lt;7.05,D39&gt;=1.55,F39&gt;=1.5),5.667,IF(AND(B39&lt;2.65,H39&gt;=11.146,F39&gt;=2.5,A39&lt;7.05,D39&gt;=1.55,F39&gt;=1.5),5.8,IF(AND(B39&lt;3.3,A39&gt;=4.65,G39&lt;0.265,G39&lt;0.447,G39&lt;0.93,B39&lt;3.65,F39&lt;1.5),1.32,IF(AND(B39&gt;=3.3,A39&gt;=4.65,G39&lt;0.265,G39&lt;0.447,G39&lt;0.93,B39&lt;3.65,F39&lt;1.5),1.425,IF(AND(B39&lt;2.8,G39&gt;=0.356,D39&lt;1.45,A39&gt;=5.15,A39&lt;5.65,D39&lt;1.55,F39&gt;=1.5),3.86,IF(AND(B39&gt;=2.8,G39&gt;=0.356,D39&lt;1.45,A39&gt;=5.15,A39&lt;5.65,D39&lt;1.55,F39&gt;=1.5),3.6,IF(AND(B39&lt;2.6,H39&lt;13.433,A39&gt;=6.2,D39&lt;1.35,A39&gt;=5.65,D39&lt;1.55,F39&gt;=1.5),4.4,IF(AND(B39&gt;=2.6,H39&lt;13.433,A39&gt;=6.2,D39&lt;1.35,A39&gt;=5.65,D39&lt;1.55,F39&gt;=1.5),4.3,IF(AND(G39&lt;0.151,B39&lt;3.15,H39&lt;11.146,F39&gt;=2.5,A39&lt;7.05,D39&gt;=1.55,F39&gt;=1.5),5.5,IF(AND(H39&lt;15.52,B39&gt;=2.65,H39&gt;=11.146,F39&gt;=2.5,A39&lt;7.05,D39&gt;=1.55,F39&gt;=1.5),5.4,IF(AND(H39&gt;=15.52,B39&gt;=2.65,H39&gt;=11.146,F39&gt;=2.5,A39&lt;7.05,D39&gt;=1.55,F39&gt;=1.5),5.733,IF(AND(H39&lt;10.74,G39&gt;=0.151,B39&lt;3.15,H39&lt;11.146,F39&gt;=2.5,A39&lt;7.05,D39&gt;=1.55,F39&gt;=1.5),5.12,IF(AND(H39&gt;=10.74,G39&gt;=0.151,B39&lt;3.15,H39&lt;11.146,F39&gt;=2.5,A39&lt;7.05,D39&gt;=1.55,F39&gt;=1.5),4.9,"shouldnthappen")))))))))))))))))))))))))))))))))))</f>
        <v>1.4</v>
      </c>
      <c r="AS39" s="1" t="n">
        <f aca="false">IF(AND(F39&gt;=1.5,A39&lt;5.55),4.18,IF(AND(F39&gt;=2.5,B39&lt;2.75,A39&gt;=5.55),5.38,IF(AND(G39&gt;=0.587,B39&lt;3.75,F39&lt;1.5,A39&lt;5.55),1.48,IF(AND(H39&lt;6.51,B39&gt;=3.75,F39&lt;1.5,A39&lt;5.55),1.9,IF(AND(H39&gt;=6.51,B39&gt;=3.75,F39&lt;1.5,A39&lt;5.55),1.425,IF(AND(G39&gt;=0.868,F39&lt;2.5,B39&lt;2.75,A39&gt;=5.55),4.65,IF(AND(F39&lt;1.5,D39&lt;1.55,B39&gt;=2.75,A39&gt;=5.55),1.7,IF(AND(G39&gt;=0.857,D39&gt;=1.55,B39&gt;=2.75,A39&gt;=5.55),5.033,IF(AND(G39&gt;=0.518,G39&lt;0.587,B39&lt;3.75,F39&lt;1.5,A39&lt;5.55),1,IF(AND(D39&lt;1.05,G39&lt;0.868,F39&lt;2.5,B39&lt;2.75,A39&gt;=5.55),3.5,IF(AND(G39&lt;0.404,D39&gt;=1.05,G39&lt;0.868,F39&lt;2.5,B39&lt;2.75,A39&gt;=5.55),4.2,IF(AND(G39&gt;=0.404,D39&gt;=1.05,G39&lt;0.868,F39&lt;2.5,B39&lt;2.75,A39&gt;=5.55),3.94,IF(AND(F39&lt;2.5,B39&lt;2.95,F39&gt;=1.5,D39&lt;1.55,B39&gt;=2.75,A39&gt;=5.55),4.68,IF(AND(F39&gt;=2.5,B39&lt;2.95,F39&gt;=1.5,D39&lt;1.55,B39&gt;=2.75,A39&gt;=5.55),5.1,IF(AND(H39&lt;10.883,B39&gt;=2.95,F39&gt;=1.5,D39&lt;1.55,B39&gt;=2.75,A39&gt;=5.55),4.15,IF(AND(H39&gt;=10.883,B39&gt;=2.95,F39&gt;=1.5,D39&lt;1.55,B39&gt;=2.75,A39&gt;=5.55),4.5,IF(AND(H39&gt;=14.1,D39&lt;2.05,G39&lt;0.857,D39&gt;=1.55,B39&gt;=2.75,A39&gt;=5.55),6.6,IF(AND(G39&lt;0.063,B39&lt;3.15,G39&lt;0.518,G39&lt;0.587,B39&lt;3.75,F39&lt;1.5,A39&lt;5.55),1.4,IF(AND(G39&gt;=0.063,B39&lt;3.15,G39&lt;0.518,G39&lt;0.587,B39&lt;3.75,F39&lt;1.5,A39&lt;5.55),1.5,IF(AND(H39&gt;=10.563,B39&gt;=3.15,G39&lt;0.518,G39&lt;0.587,B39&lt;3.75,F39&lt;1.5,A39&lt;5.55),1.325,IF(AND(B39&lt;2.95,H39&lt;14.1,D39&lt;2.05,G39&lt;0.857,D39&gt;=1.55,B39&gt;=2.75,A39&gt;=5.55),6.125,IF(AND(A39&lt;6.65,G39&lt;0.364,D39&gt;=2.05,G39&lt;0.857,D39&gt;=1.55,B39&gt;=2.75,A39&gt;=5.55),5.45,IF(AND(G39&gt;=0.774,G39&gt;=0.364,D39&gt;=2.05,G39&lt;0.857,D39&gt;=1.55,B39&gt;=2.75,A39&gt;=5.55),5.4,IF(AND(H39&gt;=9.279,H39&lt;10.563,B39&gt;=3.15,G39&lt;0.518,G39&lt;0.587,B39&lt;3.75,F39&lt;1.5,A39&lt;5.55),1.475,IF(AND(D39&lt;1.65,B39&gt;=2.95,H39&lt;14.1,D39&lt;2.05,G39&lt;0.857,D39&gt;=1.55,B39&gt;=2.75,A39&gt;=5.55),5.8,IF(AND(B39&lt;3.15,A39&gt;=6.65,G39&lt;0.364,D39&gt;=2.05,G39&lt;0.857,D39&gt;=1.55,B39&gt;=2.75,A39&gt;=5.55),5.3,IF(AND(B39&gt;=3.15,A39&gt;=6.65,G39&lt;0.364,D39&gt;=2.05,G39&lt;0.857,D39&gt;=1.55,B39&gt;=2.75,A39&gt;=5.55),5.7,IF(AND(A39&gt;=6.75,G39&lt;0.774,G39&gt;=0.364,D39&gt;=2.05,G39&lt;0.857,D39&gt;=1.55,B39&gt;=2.75,A39&gt;=5.55),5.9,IF(AND(G39&lt;0.417,H39&lt;9.279,H39&lt;10.563,B39&gt;=3.15,G39&lt;0.518,G39&lt;0.587,B39&lt;3.75,F39&lt;1.5,A39&lt;5.55),1.4,IF(AND(G39&gt;=0.417,H39&lt;9.279,H39&lt;10.563,B39&gt;=3.15,G39&lt;0.518,G39&lt;0.587,B39&lt;3.75,F39&lt;1.5,A39&lt;5.55),1.3,IF(AND(A39&lt;6.3,D39&gt;=1.65,B39&gt;=2.95,H39&lt;14.1,D39&lt;2.05,G39&lt;0.857,D39&gt;=1.55,B39&gt;=2.75,A39&gt;=5.55),4.9,IF(AND(A39&gt;=6.3,D39&gt;=1.65,B39&gt;=2.95,H39&lt;14.1,D39&lt;2.05,G39&lt;0.857,D39&gt;=1.55,B39&gt;=2.75,A39&gt;=5.55),5.3,IF(AND(G39&gt;=0.657,A39&lt;6.75,G39&lt;0.774,G39&gt;=0.364,D39&gt;=2.05,G39&lt;0.857,D39&gt;=1.55,B39&gt;=2.75,A39&gt;=5.55),6,IF(AND(B39&lt;3.2,G39&lt;0.657,A39&lt;6.75,G39&lt;0.774,G39&gt;=0.364,D39&gt;=2.05,G39&lt;0.857,D39&gt;=1.55,B39&gt;=2.75,A39&gt;=5.55),5.6,IF(AND(B39&gt;=3.2,G39&lt;0.657,A39&lt;6.75,G39&lt;0.774,G39&gt;=0.364,D39&gt;=2.05,G39&lt;0.857,D39&gt;=1.55,B39&gt;=2.75,A39&gt;=5.55),5.65,"shouldnthappen")))))))))))))))))))))))))))))))))))</f>
        <v>1.325</v>
      </c>
      <c r="AT39" s="1" t="n">
        <f aca="false">IF(AND(H39&gt;=16.284,A39&gt;=5.55),6.533,IF(AND(G39&gt;=0.52,A39&lt;4.85,A39&lt;5.55),1.05,IF(AND(G39&lt;0.227,G39&lt;0.52,A39&lt;4.85,A39&lt;5.55),1.4,IF(AND(G39&gt;=0.227,G39&lt;0.52,A39&lt;4.85,A39&lt;5.55),1.3,IF(AND(D39&gt;=0.45,F39&lt;1.5,A39&gt;=4.85,A39&lt;5.55),1.667,IF(AND(B39&gt;=2.75,F39&gt;=1.5,A39&gt;=4.85,A39&lt;5.55),4.5,IF(AND(F39&lt;2.5,B39&gt;=3.15,H39&lt;16.284,A39&gt;=5.55),4.7,IF(AND(G39&gt;=0.934,D39&lt;0.45,F39&lt;1.5,A39&gt;=4.85,A39&lt;5.55),1.7,IF(AND(D39&gt;=1.2,B39&lt;2.75,F39&gt;=1.5,A39&gt;=4.85,A39&lt;5.55),4.25,IF(AND(G39&gt;=0.774,F39&gt;=2.5,B39&gt;=3.15,H39&lt;16.284,A39&gt;=5.55),5.4,IF(AND(B39&lt;3.1,G39&lt;0.934,D39&lt;0.45,F39&lt;1.5,A39&gt;=4.85,A39&lt;5.55),1.6,IF(AND(D39&lt;1.05,D39&lt;1.2,B39&lt;2.75,F39&gt;=1.5,A39&gt;=4.85,A39&lt;5.55),3.433,IF(AND(D39&gt;=1.05,D39&lt;1.2,B39&lt;2.75,F39&gt;=1.5,A39&gt;=4.85,A39&lt;5.55),3.267,IF(AND(H39&lt;8.486,D39&lt;1.35,F39&lt;2.5,B39&lt;3.15,H39&lt;16.284,A39&gt;=5.55),3.85,IF(AND(D39&gt;=1.55,D39&gt;=1.35,F39&lt;2.5,B39&lt;3.15,H39&lt;16.284,A39&gt;=5.55),5.1,IF(AND(H39&lt;10.464,A39&lt;6.35,F39&gt;=2.5,B39&lt;3.15,H39&lt;16.284,A39&gt;=5.55),5.08,IF(AND(H39&gt;=10.464,A39&lt;6.35,F39&gt;=2.5,B39&lt;3.15,H39&lt;16.284,A39&gt;=5.55),4.9,IF(AND(D39&lt;1.85,A39&gt;=6.35,F39&gt;=2.5,B39&lt;3.15,H39&lt;16.284,A39&gt;=5.55),5.8,IF(AND(H39&gt;=10.393,G39&lt;0.774,F39&gt;=2.5,B39&gt;=3.15,H39&lt;16.284,A39&gt;=5.55),5.425,IF(AND(B39&lt;2.6,H39&gt;=8.486,D39&lt;1.35,F39&lt;2.5,B39&lt;3.15,H39&lt;16.284,A39&gt;=5.55),3.9,IF(AND(G39&gt;=0.567,D39&lt;1.55,D39&gt;=1.35,F39&lt;2.5,B39&lt;3.15,H39&lt;16.284,A39&gt;=5.55),4.4,IF(AND(B39&lt;3.25,H39&lt;10.393,G39&lt;0.774,F39&gt;=2.5,B39&gt;=3.15,H39&lt;16.284,A39&gt;=5.55),5.7,IF(AND(B39&gt;=3.25,H39&lt;10.393,G39&lt;0.774,F39&gt;=2.5,B39&gt;=3.15,H39&lt;16.284,A39&gt;=5.55),5.98,IF(AND(G39&lt;0.079,G39&lt;0.338,B39&gt;=3.1,G39&lt;0.934,D39&lt;0.45,F39&lt;1.5,A39&gt;=4.85,A39&lt;5.55),1.425,IF(AND(B39&lt;3.35,G39&gt;=0.338,B39&gt;=3.1,G39&lt;0.934,D39&lt;0.45,F39&lt;1.5,A39&gt;=4.85,A39&lt;5.55),1.4,IF(AND(G39&lt;0.404,B39&gt;=2.6,H39&gt;=8.486,D39&lt;1.35,F39&lt;2.5,B39&lt;3.15,H39&lt;16.284,A39&gt;=5.55),4.3,IF(AND(G39&gt;=0.404,B39&gt;=2.6,H39&gt;=8.486,D39&lt;1.35,F39&lt;2.5,B39&lt;3.15,H39&lt;16.284,A39&gt;=5.55),4.025,IF(AND(B39&gt;=3.05,G39&lt;0.567,D39&lt;1.55,D39&gt;=1.35,F39&lt;2.5,B39&lt;3.15,H39&lt;16.284,A39&gt;=5.55),4.7,IF(AND(A39&lt;6.45,H39&lt;10.667,D39&gt;=1.85,A39&gt;=6.35,F39&gt;=2.5,B39&lt;3.15,H39&lt;16.284,A39&gt;=5.55),5.3,IF(AND(A39&gt;=6.45,H39&lt;10.667,D39&gt;=1.85,A39&gt;=6.35,F39&gt;=2.5,B39&lt;3.15,H39&lt;16.284,A39&gt;=5.55),5.167,IF(AND(B39&lt;2.95,H39&gt;=10.667,D39&gt;=1.85,A39&gt;=6.35,F39&gt;=2.5,B39&lt;3.15,H39&lt;16.284,A39&gt;=5.55),5.6,IF(AND(B39&gt;=2.95,H39&gt;=10.667,D39&gt;=1.85,A39&gt;=6.35,F39&gt;=2.5,B39&lt;3.15,H39&lt;16.284,A39&gt;=5.55),5.5,IF(AND(H39&lt;10.325,G39&gt;=0.079,G39&lt;0.338,B39&gt;=3.1,G39&lt;0.934,D39&lt;0.45,F39&lt;1.5,A39&gt;=4.85,A39&lt;5.55),1.5,IF(AND(G39&lt;0.385,B39&gt;=3.35,G39&gt;=0.338,B39&gt;=3.1,G39&lt;0.934,D39&lt;0.45,F39&lt;1.5,A39&gt;=4.85,A39&lt;5.55),1.5,IF(AND(G39&gt;=0.385,B39&gt;=3.35,G39&gt;=0.338,B39&gt;=3.1,G39&lt;0.934,D39&lt;0.45,F39&lt;1.5,A39&gt;=4.85,A39&lt;5.55),1.42,IF(AND(B39&lt;2.5,B39&lt;3.05,G39&lt;0.567,D39&lt;1.55,D39&gt;=1.35,F39&lt;2.5,B39&lt;3.15,H39&lt;16.284,A39&gt;=5.55),4.5,IF(AND(B39&gt;=2.5,B39&lt;3.05,G39&lt;0.567,D39&lt;1.55,D39&gt;=1.35,F39&lt;2.5,B39&lt;3.15,H39&lt;16.284,A39&gt;=5.55),4.56,IF(AND(H39&lt;12.506,H39&gt;=10.325,G39&gt;=0.079,G39&lt;0.338,B39&gt;=3.1,G39&lt;0.934,D39&lt;0.45,F39&lt;1.5,A39&gt;=4.85,A39&lt;5.55),1.2,IF(AND(H39&gt;=12.506,H39&gt;=10.325,G39&gt;=0.079,G39&lt;0.338,B39&gt;=3.1,G39&lt;0.934,D39&lt;0.45,F39&lt;1.5,A39&gt;=4.85,A39&lt;5.55),1.3,"shouldnthappen")))))))))))))))))))))))))))))))))))))))</f>
        <v>1.3</v>
      </c>
      <c r="AU39" s="1" t="n">
        <f aca="false">IF(AND(G39&gt;=0.52,B39&lt;3.05,F39&lt;1.5),1.1,IF(AND(G39&lt;0.35,G39&lt;0.52,B39&lt;3.05,F39&lt;1.5),1.4,IF(AND(G39&gt;=0.35,G39&lt;0.52,B39&lt;3.05,F39&lt;1.5),1.3,IF(AND(G39&gt;=0.227,G39&lt;0.347,B39&gt;=3.05,F39&lt;1.5),1.32,IF(AND(H39&lt;6.417,G39&gt;=0.347,B39&gt;=3.05,F39&lt;1.5),1.7,IF(AND(A39&gt;=7.25,A39&gt;=6.6,F39&gt;=2.5,F39&gt;=1.5),6.35,IF(AND(G39&lt;0.11,G39&lt;0.227,G39&lt;0.347,B39&gt;=3.05,F39&lt;1.5),1.333,IF(AND(H39&lt;9.441,H39&gt;=6.417,G39&gt;=0.347,B39&gt;=3.05,F39&lt;1.5),1.425,IF(AND(B39&lt;2.75,G39&lt;0.451,H39&lt;10.266,F39&lt;2.5,F39&gt;=1.5),4,IF(AND(B39&gt;=2.75,G39&lt;0.451,H39&lt;10.266,F39&lt;2.5,F39&gt;=1.5),4.433,IF(AND(G39&gt;=0.865,G39&gt;=0.451,H39&lt;10.266,F39&lt;2.5,F39&gt;=1.5),4.2,IF(AND(B39&lt;2.45,H39&lt;13.665,H39&gt;=10.266,F39&lt;2.5,F39&gt;=1.5),3.7,IF(AND(G39&lt;0.302,H39&gt;=13.665,H39&gt;=10.266,F39&lt;2.5,F39&gt;=1.5),5,IF(AND(B39&lt;2.9,A39&lt;6.1,A39&lt;6.6,F39&gt;=2.5,F39&gt;=1.5),5.06,IF(AND(B39&gt;=2.9,A39&lt;6.1,A39&lt;6.6,F39&gt;=2.5,F39&gt;=1.5),4.8,IF(AND(B39&lt;3.05,A39&gt;=6.1,A39&lt;6.6,F39&gt;=2.5,F39&gt;=1.5),5.6,IF(AND(B39&gt;=3.05,A39&gt;=6.1,A39&lt;6.6,F39&gt;=2.5,F39&gt;=1.5),5.267,IF(AND(H39&gt;=14.564,A39&lt;7.25,A39&gt;=6.6,F39&gt;=2.5,F39&gt;=1.5),5.6,IF(AND(H39&gt;=14.309,G39&gt;=0.11,G39&lt;0.227,G39&lt;0.347,B39&gt;=3.05,F39&lt;1.5),1.7,IF(AND(D39&lt;0.4,H39&gt;=9.441,H39&gt;=6.417,G39&gt;=0.347,B39&gt;=3.05,F39&lt;1.5),1.5,IF(AND(D39&gt;=0.4,H39&gt;=9.441,H39&gt;=6.417,G39&gt;=0.347,B39&gt;=3.05,F39&lt;1.5),1.633,IF(AND(A39&lt;5.35,G39&lt;0.865,G39&gt;=0.451,H39&lt;10.266,F39&lt;2.5,F39&gt;=1.5),3.15,IF(AND(D39&lt;1.45,G39&gt;=0.302,H39&gt;=13.665,H39&gt;=10.266,F39&lt;2.5,F39&gt;=1.5),4.74,IF(AND(D39&gt;=1.45,G39&gt;=0.302,H39&gt;=13.665,H39&gt;=10.266,F39&lt;2.5,F39&gt;=1.5),4.567,IF(AND(H39&lt;8.836,H39&lt;14.564,A39&lt;7.25,A39&gt;=6.6,F39&gt;=2.5,F39&gt;=1.5),5.7,IF(AND(H39&gt;=8.836,H39&lt;14.564,A39&lt;7.25,A39&gt;=6.6,F39&gt;=2.5,F39&gt;=1.5),5.9,IF(AND(H39&lt;11.53,H39&lt;14.309,G39&gt;=0.11,G39&lt;0.227,G39&lt;0.347,B39&gt;=3.05,F39&lt;1.5),1.5,IF(AND(H39&gt;=11.53,H39&lt;14.309,G39&gt;=0.11,G39&lt;0.227,G39&lt;0.347,B39&gt;=3.05,F39&lt;1.5),1.467,IF(AND(H39&lt;9.386,A39&gt;=5.35,G39&lt;0.865,G39&gt;=0.451,H39&lt;10.266,F39&lt;2.5,F39&gt;=1.5),3.56,IF(AND(H39&gt;=9.386,A39&gt;=5.35,G39&lt;0.865,G39&gt;=0.451,H39&lt;10.266,F39&lt;2.5,F39&gt;=1.5),4.2,IF(AND(H39&lt;11.036,D39&lt;1.45,B39&gt;=2.45,H39&lt;13.665,H39&gt;=10.266,F39&lt;2.5,F39&gt;=1.5),4.45,IF(AND(H39&gt;=11.036,D39&lt;1.45,B39&gt;=2.45,H39&lt;13.665,H39&gt;=10.266,F39&lt;2.5,F39&gt;=1.5),4.1,IF(AND(G39&gt;=0.585,D39&gt;=1.45,B39&gt;=2.45,H39&lt;13.665,H39&gt;=10.266,F39&lt;2.5,F39&gt;=1.5),4.9,IF(AND(H39&lt;11.743,G39&lt;0.585,D39&gt;=1.45,B39&gt;=2.45,H39&lt;13.665,H39&gt;=10.266,F39&lt;2.5,F39&gt;=1.5),4.7,IF(AND(H39&gt;=11.743,G39&lt;0.585,D39&gt;=1.45,B39&gt;=2.45,H39&lt;13.665,H39&gt;=10.266,F39&lt;2.5,F39&gt;=1.5),4.5,"shouldnthappen")))))))))))))))))))))))))))))))))))</f>
        <v>1.32</v>
      </c>
      <c r="AV39" s="1" t="n">
        <f aca="false">IF(AND(G39&gt;=0.356,F39&gt;=1.5,A39&lt;5.75),3.52,IF(AND(A39&lt;7.25,A39&gt;=7.1,A39&gt;=5.75),5.875,IF(AND(A39&gt;=7.25,A39&gt;=7.1,A39&gt;=5.75),6.5,IF(AND(D39&gt;=0.35,G39&gt;=0.586,F39&lt;1.5,A39&lt;5.75),1.8,IF(AND(D39&lt;1.4,G39&lt;0.356,F39&gt;=1.5,A39&lt;5.75),4.2,IF(AND(D39&gt;=1.4,G39&lt;0.356,F39&gt;=1.5,A39&lt;5.75),4.5,IF(AND(H39&gt;=11.218,A39&lt;5.05,G39&lt;0.586,F39&lt;1.5,A39&lt;5.75),1.225,IF(AND(G39&gt;=0.253,A39&gt;=5.05,G39&lt;0.586,F39&lt;1.5,A39&lt;5.75),1.3,IF(AND(B39&gt;=3.75,D39&lt;0.35,G39&gt;=0.586,F39&lt;1.5,A39&lt;5.75),1.567,IF(AND(B39&lt;2.85,D39&lt;1.35,D39&lt;1.65,A39&lt;7.1,A39&gt;=5.75),4.26,IF(AND(B39&gt;=2.85,D39&lt;1.35,D39&lt;1.65,A39&lt;7.1,A39&gt;=5.75),4.45,IF(AND(A39&lt;6.05,H39&lt;12.921,D39&gt;=1.65,A39&lt;7.1,A39&gt;=5.75),5.1,IF(AND(H39&gt;=15.338,H39&gt;=12.921,D39&gt;=1.65,A39&lt;7.1,A39&gt;=5.75),5.55,IF(AND(G39&lt;0.418,H39&lt;11.218,A39&lt;5.05,G39&lt;0.586,F39&lt;1.5,A39&lt;5.75),1.42,IF(AND(G39&gt;=0.418,H39&lt;11.218,A39&lt;5.05,G39&lt;0.586,F39&lt;1.5,A39&lt;5.75),1.3,IF(AND(H39&gt;=13.321,G39&lt;0.253,A39&gt;=5.05,G39&lt;0.586,F39&lt;1.5,A39&lt;5.75),1.7,IF(AND(H39&lt;6.089,B39&lt;3.75,D39&lt;0.35,G39&gt;=0.586,F39&lt;1.5,A39&lt;5.75),1.7,IF(AND(H39&gt;=6.089,B39&lt;3.75,D39&lt;0.35,G39&gt;=0.586,F39&lt;1.5,A39&lt;5.75),1.5,IF(AND(B39&lt;2.9,D39&lt;1.45,D39&gt;=1.35,D39&lt;1.65,A39&lt;7.1,A39&gt;=5.75),4.8,IF(AND(B39&gt;=2.9,D39&lt;1.45,D39&gt;=1.35,D39&lt;1.65,A39&lt;7.1,A39&gt;=5.75),4.475,IF(AND(B39&lt;2.5,D39&gt;=1.45,D39&gt;=1.35,D39&lt;1.65,A39&lt;7.1,A39&gt;=5.75),4.5,IF(AND(H39&lt;8.884,A39&gt;=6.05,H39&lt;12.921,D39&gt;=1.65,A39&lt;7.1,A39&gt;=5.75),5.4,IF(AND(A39&lt;6.3,H39&lt;15.338,H39&gt;=12.921,D39&gt;=1.65,A39&lt;7.1,A39&gt;=5.75),4.967,IF(AND(A39&gt;=6.3,H39&lt;15.338,H39&gt;=12.921,D39&gt;=1.65,A39&lt;7.1,A39&gt;=5.75),5.133,IF(AND(H39&lt;10.826,H39&lt;13.321,G39&lt;0.253,A39&gt;=5.05,G39&lt;0.586,F39&lt;1.5,A39&lt;5.75),1.5,IF(AND(H39&gt;=10.826,H39&lt;13.321,G39&lt;0.253,A39&gt;=5.05,G39&lt;0.586,F39&lt;1.5,A39&lt;5.75),1.4,IF(AND(H39&lt;7.47,B39&gt;=2.5,D39&gt;=1.45,D39&gt;=1.35,D39&lt;1.65,A39&lt;7.1,A39&gt;=5.75),5.1,IF(AND(H39&gt;=7.47,B39&gt;=2.5,D39&gt;=1.45,D39&gt;=1.35,D39&lt;1.65,A39&lt;7.1,A39&gt;=5.75),4.725,IF(AND(H39&lt;9.637,H39&gt;=8.884,A39&gt;=6.05,H39&lt;12.921,D39&gt;=1.65,A39&lt;7.1,A39&gt;=5.75),5.9,IF(AND(B39&lt;2.6,H39&gt;=9.637,H39&gt;=8.884,A39&gt;=6.05,H39&lt;12.921,D39&gt;=1.65,A39&lt;7.1,A39&gt;=5.75),5.8,IF(AND(B39&lt;2.75,B39&gt;=2.6,H39&gt;=9.637,H39&gt;=8.884,A39&gt;=6.05,H39&lt;12.921,D39&gt;=1.65,A39&lt;7.1,A39&gt;=5.75),5.3,IF(AND(D39&lt;2.25,B39&gt;=2.75,B39&gt;=2.6,H39&gt;=9.637,H39&gt;=8.884,A39&gt;=6.05,H39&lt;12.921,D39&gt;=1.65,A39&lt;7.1,A39&gt;=5.75),5.6,IF(AND(D39&gt;=2.25,B39&gt;=2.75,B39&gt;=2.6,H39&gt;=9.637,H39&gt;=8.884,A39&gt;=6.05,H39&lt;12.921,D39&gt;=1.65,A39&lt;7.1,A39&gt;=5.75),5.5,"shouldnthappen")))))))))))))))))))))))))))))))))</f>
        <v>1.3</v>
      </c>
      <c r="AW39" s="1" t="n">
        <f aca="false">IF(AND(G39&gt;=0.905,F39&lt;1.5),1.767,IF(AND(H39&gt;=16.674,F39&gt;=1.5),6.55,IF(AND(A39&lt;4.35,H39&lt;14.344,G39&lt;0.905,F39&lt;1.5),1.1,IF(AND(B39&lt;3.65,H39&gt;=14.344,G39&lt;0.905,F39&lt;1.5),1.5,IF(AND(B39&gt;=3.65,H39&gt;=14.344,G39&lt;0.905,F39&lt;1.5),1.65,IF(AND(B39&lt;2.6,F39&gt;=2.5,H39&lt;16.674,F39&gt;=1.5),4.5,IF(AND(D39&gt;=0.45,A39&gt;=4.35,H39&lt;14.344,G39&lt;0.905,F39&lt;1.5),1.65,IF(AND(D39&lt;1.15,A39&lt;5.9,F39&lt;2.5,H39&lt;16.674,F39&gt;=1.5),3.56,IF(AND(B39&lt;2.75,A39&gt;=5.9,F39&lt;2.5,H39&lt;16.674,F39&gt;=1.5),5,IF(AND(H39&lt;13.531,B39&gt;=2.75,A39&gt;=5.9,F39&lt;2.5,H39&lt;16.674,F39&gt;=1.5),4.333,IF(AND(B39&lt;3.2,G39&gt;=0.669,B39&gt;=2.6,F39&gt;=2.5,H39&lt;16.674,F39&gt;=1.5),5.08,IF(AND(B39&gt;=3.2,G39&gt;=0.669,B39&gt;=2.6,F39&gt;=2.5,H39&lt;16.674,F39&gt;=1.5),5.4,IF(AND(B39&lt;3.15,A39&lt;5.05,D39&lt;0.45,A39&gt;=4.35,H39&lt;14.344,G39&lt;0.905,F39&lt;1.5),1.45,IF(AND(A39&gt;=5.55,A39&gt;=5.05,D39&lt;0.45,A39&gt;=4.35,H39&lt;14.344,G39&lt;0.905,F39&lt;1.5),1.5,IF(AND(A39&lt;5.55,A39&lt;5.65,D39&gt;=1.15,A39&lt;5.9,F39&lt;2.5,H39&lt;16.674,F39&gt;=1.5),3.95,IF(AND(A39&gt;=5.55,A39&lt;5.65,D39&gt;=1.15,A39&lt;5.9,F39&lt;2.5,H39&lt;16.674,F39&gt;=1.5),3.82,IF(AND(G39&lt;0.39,A39&gt;=5.65,D39&gt;=1.15,A39&lt;5.9,F39&lt;2.5,H39&lt;16.674,F39&gt;=1.5),4.35,IF(AND(G39&gt;=0.39,A39&gt;=5.65,D39&gt;=1.15,A39&lt;5.9,F39&lt;2.5,H39&lt;16.674,F39&gt;=1.5),3.95,IF(AND(G39&lt;0.466,H39&gt;=13.531,B39&gt;=2.75,A39&gt;=5.9,F39&lt;2.5,H39&lt;16.674,F39&gt;=1.5),4.8,IF(AND(G39&gt;=0.466,H39&gt;=13.531,B39&gt;=2.75,A39&gt;=5.9,F39&lt;2.5,H39&lt;16.674,F39&gt;=1.5),4.7,IF(AND(H39&lt;10.144,D39&lt;2.05,G39&lt;0.669,B39&gt;=2.6,F39&gt;=2.5,H39&lt;16.674,F39&gt;=1.5),5.3,IF(AND(H39&gt;=10.144,D39&lt;2.05,G39&lt;0.669,B39&gt;=2.6,F39&gt;=2.5,H39&lt;16.674,F39&gt;=1.5),5.133,IF(AND(D39&gt;=2.45,D39&gt;=2.05,G39&lt;0.669,B39&gt;=2.6,F39&gt;=2.5,H39&lt;16.674,F39&gt;=1.5),5.9,IF(AND(B39&lt;3.25,B39&gt;=3.15,A39&lt;5.05,D39&lt;0.45,A39&gt;=4.35,H39&lt;14.344,G39&lt;0.905,F39&lt;1.5),1.2,IF(AND(B39&gt;=3.25,B39&gt;=3.15,A39&lt;5.05,D39&lt;0.45,A39&gt;=4.35,H39&lt;14.344,G39&lt;0.905,F39&lt;1.5),1.36,IF(AND(B39&gt;=3.8,A39&lt;5.55,A39&gt;=5.05,D39&lt;0.45,A39&gt;=4.35,H39&lt;14.344,G39&lt;0.905,F39&lt;1.5),1.3,IF(AND(G39&lt;0.05,B39&lt;3.8,A39&lt;5.55,A39&gt;=5.05,D39&lt;0.45,A39&gt;=4.35,H39&lt;14.344,G39&lt;0.905,F39&lt;1.5),1.4,IF(AND(G39&lt;0.107,G39&lt;0.395,D39&lt;2.45,D39&gt;=2.05,G39&lt;0.669,B39&gt;=2.6,F39&gt;=2.5,H39&lt;16.674,F39&gt;=1.5),5.667,IF(AND(G39&lt;0.537,G39&gt;=0.395,D39&lt;2.45,D39&gt;=2.05,G39&lt;0.669,B39&gt;=2.6,F39&gt;=2.5,H39&lt;16.674,F39&gt;=1.5),5.6,IF(AND(G39&gt;=0.537,G39&gt;=0.395,D39&lt;2.45,D39&gt;=2.05,G39&lt;0.669,B39&gt;=2.6,F39&gt;=2.5,H39&lt;16.674,F39&gt;=1.5),5.775,IF(AND(B39&lt;3.6,G39&gt;=0.05,B39&lt;3.8,A39&lt;5.55,A39&gt;=5.05,D39&lt;0.45,A39&gt;=4.35,H39&lt;14.344,G39&lt;0.905,F39&lt;1.5),1.475,IF(AND(B39&gt;=3.6,G39&gt;=0.05,B39&lt;3.8,A39&lt;5.55,A39&gt;=5.05,D39&lt;0.45,A39&gt;=4.35,H39&lt;14.344,G39&lt;0.905,F39&lt;1.5),1.5,IF(AND(G39&lt;0.312,G39&gt;=0.107,G39&lt;0.395,D39&lt;2.45,D39&gt;=2.05,G39&lt;0.669,B39&gt;=2.6,F39&gt;=2.5,H39&lt;16.674,F39&gt;=1.5),5.18,IF(AND(G39&gt;=0.312,G39&gt;=0.107,G39&lt;0.395,D39&lt;2.45,D39&gt;=2.05,G39&lt;0.669,B39&gt;=2.6,F39&gt;=2.5,H39&lt;16.674,F39&gt;=1.5),5.4,"shouldnthappen"))))))))))))))))))))))))))))))))))</f>
        <v>1.5</v>
      </c>
      <c r="AX39" s="1" t="n">
        <f aca="false">IF(AND(D39&gt;=1.3,B39&gt;=3.45),6.25,IF(AND(B39&lt;2.75,A39&lt;5.25,B39&lt;3.45),3.9,IF(AND(D39&lt;0.25,D39&lt;1.3,B39&gt;=3.45),1.16,IF(AND(A39&gt;=5.05,B39&gt;=2.75,A39&lt;5.25,B39&lt;3.45),1.7,IF(AND(D39&lt;0.7,F39&lt;2.5,A39&gt;=5.25,B39&lt;3.45),1.5,IF(AND(H39&gt;=16.284,F39&gt;=2.5,A39&gt;=5.25,B39&lt;3.45),6.6,IF(AND(G39&lt;0.123,D39&gt;=0.25,D39&lt;1.3,B39&gt;=3.45),1.3,IF(AND(A39&lt;4.5,A39&lt;5.05,B39&gt;=2.75,A39&lt;5.25,B39&lt;3.45),1.3,IF(AND(A39&lt;5.05,G39&gt;=0.123,D39&gt;=0.25,D39&lt;1.3,B39&gt;=3.45),1.6,IF(AND(B39&lt;3.15,A39&gt;=4.5,A39&lt;5.05,B39&gt;=2.75,A39&lt;5.25,B39&lt;3.45),1.54,IF(AND(B39&gt;=3.15,A39&gt;=4.5,A39&lt;5.05,B39&gt;=2.75,A39&lt;5.25,B39&lt;3.45),1.35,IF(AND(D39&gt;=1.4,A39&lt;5.9,D39&gt;=0.7,F39&lt;2.5,A39&gt;=5.25,B39&lt;3.45),4.5,IF(AND(D39&gt;=1.55,A39&gt;=5.9,D39&gt;=0.7,F39&lt;2.5,A39&gt;=5.25,B39&lt;3.45),4.95,IF(AND(G39&gt;=0.682,D39&gt;=2.05,H39&lt;16.284,F39&gt;=2.5,A39&gt;=5.25,B39&lt;3.45),5.26,IF(AND(A39&lt;5.4,A39&gt;=5.05,G39&gt;=0.123,D39&gt;=0.25,D39&lt;1.3,B39&gt;=3.45),1.64,IF(AND(A39&gt;=5.4,A39&gt;=5.05,G39&gt;=0.123,D39&gt;=0.25,D39&lt;1.3,B39&gt;=3.45),1.6,IF(AND(G39&lt;0.372,D39&lt;1.4,A39&lt;5.9,D39&gt;=0.7,F39&lt;2.5,A39&gt;=5.25,B39&lt;3.45),4.175,IF(AND(D39&lt;1.35,D39&lt;1.55,A39&gt;=5.9,D39&gt;=0.7,F39&lt;2.5,A39&gt;=5.25,B39&lt;3.45),4.2,IF(AND(B39&lt;2.35,G39&lt;0.596,D39&lt;2.05,H39&lt;16.284,F39&gt;=2.5,A39&gt;=5.25,B39&lt;3.45),5,IF(AND(G39&gt;=0.888,G39&gt;=0.596,D39&lt;2.05,H39&lt;16.284,F39&gt;=2.5,A39&gt;=5.25,B39&lt;3.45),4.8,IF(AND(A39&gt;=6.85,G39&lt;0.682,D39&gt;=2.05,H39&lt;16.284,F39&gt;=2.5,A39&gt;=5.25,B39&lt;3.45),5.4,IF(AND(A39&gt;=5.75,G39&gt;=0.372,D39&lt;1.4,A39&lt;5.9,D39&gt;=0.7,F39&lt;2.5,A39&gt;=5.25,B39&lt;3.45),3.933,IF(AND(A39&gt;=6.75,D39&gt;=1.35,D39&lt;1.55,A39&gt;=5.9,D39&gt;=0.7,F39&lt;2.5,A39&gt;=5.25,B39&lt;3.45),4.8,IF(AND(H39&lt;11.084,B39&gt;=2.35,G39&lt;0.596,D39&lt;2.05,H39&lt;16.284,F39&gt;=2.5,A39&gt;=5.25,B39&lt;3.45),5.3,IF(AND(H39&lt;8.435,G39&lt;0.888,G39&gt;=0.596,D39&lt;2.05,H39&lt;16.284,F39&gt;=2.5,A39&gt;=5.25,B39&lt;3.45),5.1,IF(AND(H39&gt;=8.435,G39&lt;0.888,G39&gt;=0.596,D39&lt;2.05,H39&lt;16.284,F39&gt;=2.5,A39&gt;=5.25,B39&lt;3.45),4.94,IF(AND(B39&lt;3.15,A39&lt;6.85,G39&lt;0.682,D39&gt;=2.05,H39&lt;16.284,F39&gt;=2.5,A39&gt;=5.25,B39&lt;3.45),5.6,IF(AND(B39&gt;=3.15,A39&lt;6.85,G39&lt;0.682,D39&gt;=2.05,H39&lt;16.284,F39&gt;=2.5,A39&gt;=5.25,B39&lt;3.45),5.74,IF(AND(G39&lt;0.572,A39&lt;5.75,G39&gt;=0.372,D39&lt;1.4,A39&lt;5.9,D39&gt;=0.7,F39&lt;2.5,A39&gt;=5.25,B39&lt;3.45),3.7,IF(AND(D39&lt;1.45,A39&lt;6.75,D39&gt;=1.35,D39&lt;1.55,A39&gt;=5.9,D39&gt;=0.7,F39&lt;2.5,A39&gt;=5.25,B39&lt;3.45),4.46,IF(AND(D39&gt;=1.45,A39&lt;6.75,D39&gt;=1.35,D39&lt;1.55,A39&gt;=5.9,D39&gt;=0.7,F39&lt;2.5,A39&gt;=5.25,B39&lt;3.45),4.567,IF(AND(H39&lt;12.532,H39&gt;=11.084,B39&gt;=2.35,G39&lt;0.596,D39&lt;2.05,H39&lt;16.284,F39&gt;=2.5,A39&gt;=5.25,B39&lt;3.45),5.8,IF(AND(H39&gt;=12.532,H39&gt;=11.084,B39&gt;=2.35,G39&lt;0.596,D39&lt;2.05,H39&lt;16.284,F39&gt;=2.5,A39&gt;=5.25,B39&lt;3.45),5.667,IF(AND(A39&gt;=5.65,G39&gt;=0.572,A39&lt;5.75,G39&gt;=0.372,D39&lt;1.4,A39&lt;5.9,D39&gt;=0.7,F39&lt;2.5,A39&gt;=5.25,B39&lt;3.45),4.2,IF(AND(G39&lt;0.862,A39&lt;5.65,G39&gt;=0.572,A39&lt;5.75,G39&gt;=0.372,D39&lt;1.4,A39&lt;5.9,D39&gt;=0.7,F39&lt;2.5,A39&gt;=5.25,B39&lt;3.45),3.9,IF(AND(G39&gt;=0.862,A39&lt;5.65,G39&gt;=0.572,A39&lt;5.75,G39&gt;=0.372,D39&lt;1.4,A39&lt;5.9,D39&gt;=0.7,F39&lt;2.5,A39&gt;=5.25,B39&lt;3.45),4,"shouldnthappen"))))))))))))))))))))))))))))))))))))</f>
        <v>1.16</v>
      </c>
      <c r="AY39" s="1" t="n">
        <f aca="false">IF(AND(H39&gt;=8.233,D39&gt;=0.8,A39&lt;5.55),3.525,IF(AND(B39&lt;2.9,H39&gt;=15.534,A39&gt;=5.55),4.8,IF(AND(H39&gt;=12.259,A39&lt;4.75,D39&lt;0.8,A39&lt;5.55),1.25,IF(AND(B39&gt;=3.85,A39&gt;=4.75,D39&lt;0.8,A39&lt;5.55),1.425,IF(AND(D39&lt;1.55,H39&lt;8.233,D39&gt;=0.8,A39&lt;5.55),3.975,IF(AND(D39&gt;=1.55,H39&lt;8.233,D39&gt;=0.8,A39&lt;5.55),4.5,IF(AND(D39&lt;0.65,D39&lt;1.7,H39&lt;15.534,A39&gt;=5.55),1.7,IF(AND(A39&gt;=7.05,D39&gt;=1.7,H39&lt;15.534,A39&gt;=5.55),6.3,IF(AND(B39&gt;=3.35,B39&gt;=2.9,H39&gt;=15.534,A39&gt;=5.55),5.4,IF(AND(B39&lt;3.1,H39&lt;12.259,A39&lt;4.75,D39&lt;0.8,A39&lt;5.55),1.367,IF(AND(B39&gt;=3.1,H39&lt;12.259,A39&lt;4.75,D39&lt;0.8,A39&lt;5.55),1.4,IF(AND(G39&gt;=0.905,B39&lt;3.85,A39&gt;=4.75,D39&lt;0.8,A39&lt;5.55),1.9,IF(AND(H39&lt;15.681,B39&lt;3.35,B39&gt;=2.9,H39&gt;=15.534,A39&gt;=5.55),5.8,IF(AND(H39&gt;=15.681,B39&lt;3.35,B39&gt;=2.9,H39&gt;=15.534,A39&gt;=5.55),5.7,IF(AND(H39&gt;=14.877,G39&lt;0.905,B39&lt;3.85,A39&gt;=4.75,D39&lt;0.8,A39&lt;5.55),1.3,IF(AND(D39&gt;=1.25,B39&lt;2.65,D39&gt;=0.65,D39&lt;1.7,H39&lt;15.534,A39&gt;=5.55),4.433,IF(AND(G39&gt;=0.622,B39&lt;3.15,A39&lt;7.05,D39&gt;=1.7,H39&lt;15.534,A39&gt;=5.55),5.08,IF(AND(H39&gt;=13.42,B39&gt;=3.15,A39&lt;7.05,D39&gt;=1.7,H39&lt;15.534,A39&gt;=5.55),5.1,IF(AND(G39&lt;0.265,H39&lt;14.877,G39&lt;0.905,B39&lt;3.85,A39&gt;=4.75,D39&lt;0.8,A39&lt;5.55),1.2,IF(AND(A39&lt;5.75,D39&lt;1.25,B39&lt;2.65,D39&gt;=0.65,D39&lt;1.7,H39&lt;15.534,A39&gt;=5.55),3.7,IF(AND(A39&gt;=5.75,D39&lt;1.25,B39&lt;2.65,D39&gt;=0.65,D39&lt;1.7,H39&lt;15.534,A39&gt;=5.55),4,IF(AND(G39&gt;=0.652,D39&lt;1.35,B39&gt;=2.65,D39&gt;=0.65,D39&lt;1.7,H39&lt;15.534,A39&gt;=5.55),3.6,IF(AND(H39&lt;7.47,D39&gt;=1.35,B39&gt;=2.65,D39&gt;=0.65,D39&lt;1.7,H39&lt;15.534,A39&gt;=5.55),5.1,IF(AND(H39&lt;10.914,G39&lt;0.622,B39&lt;3.15,A39&lt;7.05,D39&gt;=1.7,H39&lt;15.534,A39&gt;=5.55),5.36,IF(AND(H39&gt;=10.914,G39&lt;0.622,B39&lt;3.15,A39&lt;7.05,D39&gt;=1.7,H39&lt;15.534,A39&gt;=5.55),5.64,IF(AND(G39&gt;=0.657,H39&lt;13.42,B39&gt;=3.15,A39&lt;7.05,D39&gt;=1.7,H39&lt;15.534,A39&gt;=5.55),6,IF(AND(G39&gt;=0.782,G39&gt;=0.265,H39&lt;14.877,G39&lt;0.905,B39&lt;3.85,A39&gt;=4.75,D39&lt;0.8,A39&lt;5.55),1.48,IF(AND(H39&lt;11.286,G39&lt;0.652,D39&lt;1.35,B39&gt;=2.65,D39&gt;=0.65,D39&lt;1.7,H39&lt;15.534,A39&gt;=5.55),4.24,IF(AND(H39&gt;=11.286,G39&lt;0.652,D39&lt;1.35,B39&gt;=2.65,D39&gt;=0.65,D39&lt;1.7,H39&lt;15.534,A39&gt;=5.55),4.05,IF(AND(G39&lt;0.413,H39&gt;=7.47,D39&gt;=1.35,B39&gt;=2.65,D39&gt;=0.65,D39&lt;1.7,H39&lt;15.534,A39&gt;=5.55),5.1,IF(AND(H39&lt;11.325,G39&lt;0.657,H39&lt;13.42,B39&gt;=3.15,A39&lt;7.05,D39&gt;=1.7,H39&lt;15.534,A39&gt;=5.55),5.8,IF(AND(H39&gt;=11.325,G39&lt;0.657,H39&lt;13.42,B39&gt;=3.15,A39&lt;7.05,D39&gt;=1.7,H39&lt;15.534,A39&gt;=5.55),5.6,IF(AND(D39&gt;=0.35,G39&lt;0.782,G39&gt;=0.265,H39&lt;14.877,G39&lt;0.905,B39&lt;3.85,A39&gt;=4.75,D39&lt;0.8,A39&lt;5.55),1.633,IF(AND(B39&lt;2.85,G39&gt;=0.413,H39&gt;=7.47,D39&gt;=1.35,B39&gt;=2.65,D39&gt;=0.65,D39&lt;1.7,H39&lt;15.534,A39&gt;=5.55),4.6,IF(AND(D39&lt;0.15,D39&lt;0.35,G39&lt;0.782,G39&gt;=0.265,H39&lt;14.877,G39&lt;0.905,B39&lt;3.85,A39&gt;=4.75,D39&lt;0.8,A39&lt;5.55),1.5,IF(AND(D39&gt;=0.15,D39&lt;0.35,G39&lt;0.782,G39&gt;=0.265,H39&lt;14.877,G39&lt;0.905,B39&lt;3.85,A39&gt;=4.75,D39&lt;0.8,A39&lt;5.55),1.543,IF(AND(A39&gt;=6.8,B39&gt;=2.85,G39&gt;=0.413,H39&gt;=7.47,D39&gt;=1.35,B39&gt;=2.65,D39&gt;=0.65,D39&lt;1.7,H39&lt;15.534,A39&gt;=5.55),4.9,IF(AND(H39&lt;13.531,A39&lt;6.8,B39&gt;=2.85,G39&gt;=0.413,H39&gt;=7.47,D39&gt;=1.35,B39&gt;=2.65,D39&gt;=0.65,D39&lt;1.7,H39&lt;15.534,A39&gt;=5.55),4.5,IF(AND(H39&gt;=13.531,A39&lt;6.8,B39&gt;=2.85,G39&gt;=0.413,H39&gt;=7.47,D39&gt;=1.35,B39&gt;=2.65,D39&gt;=0.65,D39&lt;1.7,H39&lt;15.534,A39&gt;=5.55),4.7,"shouldnthappen")))))))))))))))))))))))))))))))))))))))</f>
        <v>1.3</v>
      </c>
      <c r="AZ39" s="1" t="n">
        <f aca="false">IF(AND(H39&gt;=15.371,B39&gt;=3.35),5.4,IF(AND(G39&gt;=0.851,H39&gt;=15.244,B39&lt;3.35),4.75,IF(AND(F39&gt;=2,H39&lt;15.371,B39&gt;=3.35),5.6,IF(AND(B39&lt;2.75,A39&lt;5.15,H39&lt;15.244,B39&lt;3.35),3.42,IF(AND(A39&gt;=7.25,G39&lt;0.851,H39&gt;=15.244,B39&lt;3.35),6.6,IF(AND(A39&lt;4.45,B39&gt;=2.75,A39&lt;5.15,H39&lt;15.244,B39&lt;3.35),1.1,IF(AND(G39&lt;0.527,A39&lt;7.25,G39&lt;0.851,H39&gt;=15.244,B39&lt;3.35),5.08,IF(AND(G39&gt;=0.527,A39&lt;7.25,G39&lt;0.851,H39&gt;=15.244,B39&lt;3.35),5.8,IF(AND(D39&gt;=0.35,B39&lt;3.7,F39&lt;2,H39&lt;15.371,B39&gt;=3.35),1.55,IF(AND(H39&lt;6.542,B39&gt;=3.7,F39&lt;2,H39&lt;15.371,B39&gt;=3.35),1.9,IF(AND(B39&lt;3.25,A39&gt;=4.45,B39&gt;=2.75,A39&lt;5.15,H39&lt;15.244,B39&lt;3.35),1.46,IF(AND(B39&gt;=3.25,A39&gt;=4.45,B39&gt;=2.75,A39&lt;5.15,H39&lt;15.244,B39&lt;3.35),1.7,IF(AND(H39&lt;13.654,B39&gt;=2.95,D39&lt;1.45,A39&gt;=5.15,H39&lt;15.244,B39&lt;3.35),4.3,IF(AND(H39&gt;=13.654,B39&gt;=2.95,D39&lt;1.45,A39&gt;=5.15,H39&lt;15.244,B39&lt;3.35),4.625,IF(AND(F39&gt;=2.5,D39&lt;1.75,D39&gt;=1.45,A39&gt;=5.15,H39&lt;15.244,B39&lt;3.35),5.3,IF(AND(G39&gt;=0.853,D39&gt;=1.75,D39&gt;=1.45,A39&gt;=5.15,H39&lt;15.244,B39&lt;3.35),5.15,IF(AND(D39&gt;=0.25,D39&lt;0.35,B39&lt;3.7,F39&lt;2,H39&lt;15.371,B39&gt;=3.35),1.3,IF(AND(B39&lt;3.85,H39&gt;=6.542,B39&gt;=3.7,F39&lt;2,H39&lt;15.371,B39&gt;=3.35),1.633,IF(AND(H39&lt;7.02,H39&lt;10.688,B39&lt;2.95,D39&lt;1.45,A39&gt;=5.15,H39&lt;15.244,B39&lt;3.35),3.98,IF(AND(G39&lt;0.338,H39&gt;=10.688,B39&lt;2.95,D39&lt;1.45,A39&gt;=5.15,H39&lt;15.244,B39&lt;3.35),4.22,IF(AND(G39&gt;=0.338,H39&gt;=10.688,B39&lt;2.95,D39&lt;1.45,A39&gt;=5.15,H39&lt;15.244,B39&lt;3.35),3.9,IF(AND(B39&lt;2.75,F39&lt;2.5,D39&lt;1.75,D39&gt;=1.45,A39&gt;=5.15,H39&lt;15.244,B39&lt;3.35),5.1,IF(AND(B39&gt;=2.75,F39&lt;2.5,D39&lt;1.75,D39&gt;=1.45,A39&gt;=5.15,H39&lt;15.244,B39&lt;3.35),4.74,IF(AND(A39&gt;=7,G39&lt;0.853,D39&gt;=1.75,D39&gt;=1.45,A39&gt;=5.15,H39&lt;15.244,B39&lt;3.35),6.5,IF(AND(G39&gt;=0.934,D39&lt;0.25,D39&lt;0.35,B39&lt;3.7,F39&lt;2,H39&lt;15.371,B39&gt;=3.35),1.7,IF(AND(D39&lt;0.25,B39&gt;=3.85,H39&gt;=6.542,B39&gt;=3.7,F39&lt;2,H39&lt;15.371,B39&gt;=3.35),1.5,IF(AND(D39&gt;=0.25,B39&gt;=3.85,H39&gt;=6.542,B39&gt;=3.7,F39&lt;2,H39&lt;15.371,B39&gt;=3.35),1.4,IF(AND(B39&lt;2.5,H39&gt;=7.02,H39&lt;10.688,B39&lt;2.95,D39&lt;1.45,A39&gt;=5.15,H39&lt;15.244,B39&lt;3.35),3.8,IF(AND(G39&gt;=0.74,A39&lt;7,G39&lt;0.853,D39&gt;=1.75,D39&gt;=1.45,A39&gt;=5.15,H39&lt;15.244,B39&lt;3.35),6,IF(AND(G39&gt;=0.61,G39&lt;0.934,D39&lt;0.25,D39&lt;0.35,B39&lt;3.7,F39&lt;2,H39&lt;15.371,B39&gt;=3.35),1.5,IF(AND(D39&lt;1.15,B39&gt;=2.5,H39&gt;=7.02,H39&lt;10.688,B39&lt;2.95,D39&lt;1.45,A39&gt;=5.15,H39&lt;15.244,B39&lt;3.35),3.5,IF(AND(D39&gt;=1.15,B39&gt;=2.5,H39&gt;=7.02,H39&lt;10.688,B39&lt;2.95,D39&lt;1.45,A39&gt;=5.15,H39&lt;15.244,B39&lt;3.35),3.6,IF(AND(G39&gt;=0.626,G39&lt;0.74,A39&lt;7,G39&lt;0.853,D39&gt;=1.75,D39&gt;=1.45,A39&gt;=5.15,H39&lt;15.244,B39&lt;3.35),4.9,IF(AND(H39&lt;13.641,G39&lt;0.61,G39&lt;0.934,D39&lt;0.25,D39&lt;0.35,B39&lt;3.7,F39&lt;2,H39&lt;15.371,B39&gt;=3.35),1.425,IF(AND(H39&gt;=13.641,G39&lt;0.61,G39&lt;0.934,D39&lt;0.25,D39&lt;0.35,B39&lt;3.7,F39&lt;2,H39&lt;15.371,B39&gt;=3.35),1.3,IF(AND(B39&lt;3.05,G39&lt;0.626,G39&lt;0.74,A39&lt;7,G39&lt;0.853,D39&gt;=1.75,D39&gt;=1.45,A39&gt;=5.15,H39&lt;15.244,B39&lt;3.35),5.475,IF(AND(B39&gt;=3.05,G39&lt;0.626,G39&lt;0.74,A39&lt;7,G39&lt;0.853,D39&gt;=1.75,D39&gt;=1.45,A39&gt;=5.15,H39&lt;15.244,B39&lt;3.35),5.633,"shouldnthappen")))))))))))))))))))))))))))))))))))))</f>
        <v>1.3</v>
      </c>
      <c r="BA39" s="1" t="n">
        <f aca="false">IF(AND(F39&gt;=2,B39&gt;=3.4),6.1,IF(AND(B39&lt;2.75,A39&lt;5.15,B39&lt;3.4),3.225,IF(AND(G39&gt;=0.821,F39&lt;2,B39&gt;=3.4),1.9,IF(AND(B39&gt;=3.2,B39&gt;=2.75,A39&lt;5.15,B39&lt;3.4),1.7,IF(AND(A39&lt;4.8,G39&lt;0.821,F39&lt;2,B39&gt;=3.4),1,IF(AND(G39&gt;=0.446,B39&lt;3.2,B39&gt;=2.75,A39&lt;5.15,B39&lt;3.4),1.1,IF(AND(G39&lt;0.356,D39&lt;1.45,A39&lt;6.25,A39&gt;=5.15,B39&lt;3.4),4.32,IF(AND(G39&lt;0.591,D39&gt;=1.45,A39&lt;6.25,A39&gt;=5.15,B39&lt;3.4),4.6,IF(AND(D39&lt;1.75,G39&lt;0.597,A39&gt;=6.25,A39&gt;=5.15,B39&lt;3.4),4.86,IF(AND(H39&gt;=16.472,G39&gt;=0.597,A39&gt;=6.25,A39&gt;=5.15,B39&lt;3.4),6.6,IF(AND(G39&lt;0.063,G39&lt;0.446,B39&lt;3.2,B39&gt;=2.75,A39&lt;5.15,B39&lt;3.4),1.4,IF(AND(A39&gt;=5.95,G39&gt;=0.356,D39&lt;1.45,A39&lt;6.25,A39&gt;=5.15,B39&lt;3.4),4.6,IF(AND(B39&gt;=2.9,G39&gt;=0.591,D39&gt;=1.45,A39&lt;6.25,A39&gt;=5.15,B39&lt;3.4),4.867,IF(AND(D39&gt;=2.4,H39&lt;16.472,G39&gt;=0.597,A39&gt;=6.25,A39&gt;=5.15,B39&lt;3.4),6,IF(AND(A39&lt;5.45,B39&gt;=3.85,A39&gt;=4.8,G39&lt;0.821,F39&lt;2,B39&gt;=3.4),1.3,IF(AND(A39&gt;=5.45,B39&gt;=3.85,A39&gt;=4.8,G39&lt;0.821,F39&lt;2,B39&gt;=3.4),1.45,IF(AND(H39&lt;14.273,G39&gt;=0.063,G39&lt;0.446,B39&lt;3.2,B39&gt;=2.75,A39&lt;5.15,B39&lt;3.4),1.5,IF(AND(H39&gt;=14.273,G39&gt;=0.063,G39&lt;0.446,B39&lt;3.2,B39&gt;=2.75,A39&lt;5.15,B39&lt;3.4),1.6,IF(AND(G39&gt;=0.572,A39&lt;5.95,G39&gt;=0.356,D39&lt;1.45,A39&lt;6.25,A39&gt;=5.15,B39&lt;3.4),3.9,IF(AND(G39&lt;0.827,B39&lt;2.9,G39&gt;=0.591,D39&gt;=1.45,A39&lt;6.25,A39&gt;=5.15,B39&lt;3.4),4.9,IF(AND(G39&gt;=0.827,B39&lt;2.9,G39&gt;=0.591,D39&gt;=1.45,A39&lt;6.25,A39&gt;=5.15,B39&lt;3.4),5.1,IF(AND(A39&gt;=7.2,B39&lt;3.05,D39&gt;=1.75,G39&lt;0.597,A39&gt;=6.25,A39&gt;=5.15,B39&lt;3.4),6.7,IF(AND(G39&lt;0.353,B39&gt;=3.05,D39&gt;=1.75,G39&lt;0.597,A39&gt;=6.25,A39&gt;=5.15,B39&lt;3.4),5.22,IF(AND(G39&gt;=0.353,B39&gt;=3.05,D39&gt;=1.75,G39&lt;0.597,A39&gt;=6.25,A39&gt;=5.15,B39&lt;3.4),5.65,IF(AND(A39&lt;6.55,D39&lt;2.4,H39&lt;16.472,G39&gt;=0.597,A39&gt;=6.25,A39&gt;=5.15,B39&lt;3.4),5.033,IF(AND(H39&lt;12.719,G39&lt;0.385,B39&lt;3.85,A39&gt;=4.8,G39&lt;0.821,F39&lt;2,B39&gt;=3.4),1.54,IF(AND(H39&gt;=12.719,G39&lt;0.385,B39&lt;3.85,A39&gt;=4.8,G39&lt;0.821,F39&lt;2,B39&gt;=3.4),1.3,IF(AND(B39&lt;3.6,G39&gt;=0.385,B39&lt;3.85,A39&gt;=4.8,G39&lt;0.821,F39&lt;2,B39&gt;=3.4),1.325,IF(AND(B39&gt;=3.6,G39&gt;=0.385,B39&lt;3.85,A39&gt;=4.8,G39&lt;0.821,F39&lt;2,B39&gt;=3.4),1.55,IF(AND(D39&lt;1.05,G39&lt;0.572,A39&lt;5.95,G39&gt;=0.356,D39&lt;1.45,A39&lt;6.25,A39&gt;=5.15,B39&lt;3.4),3.633,IF(AND(D39&gt;=2.15,A39&lt;7.2,B39&lt;3.05,D39&gt;=1.75,G39&lt;0.597,A39&gt;=6.25,A39&gt;=5.15,B39&lt;3.4),5.667,IF(AND(H39&lt;13.094,A39&gt;=6.55,D39&lt;2.4,H39&lt;16.472,G39&gt;=0.597,A39&gt;=6.25,A39&gt;=5.15,B39&lt;3.4),5.2,IF(AND(D39&lt;1.15,D39&gt;=1.05,G39&lt;0.572,A39&lt;5.95,G39&gt;=0.356,D39&lt;1.45,A39&lt;6.25,A39&gt;=5.15,B39&lt;3.4),3.8,IF(AND(D39&gt;=1.15,D39&gt;=1.05,G39&lt;0.572,A39&lt;5.95,G39&gt;=0.356,D39&lt;1.45,A39&lt;6.25,A39&gt;=5.15,B39&lt;3.4),3.9,IF(AND(G39&gt;=0.487,D39&lt;2.15,A39&lt;7.2,B39&lt;3.05,D39&gt;=1.75,G39&lt;0.597,A39&gt;=6.25,A39&gt;=5.15,B39&lt;3.4),5.8,IF(AND(A39&lt;6.8,H39&gt;=13.094,A39&gt;=6.55,D39&lt;2.4,H39&lt;16.472,G39&gt;=0.597,A39&gt;=6.25,A39&gt;=5.15,B39&lt;3.4),4.52,IF(AND(A39&gt;=6.8,H39&gt;=13.094,A39&gt;=6.55,D39&lt;2.4,H39&lt;16.472,G39&gt;=0.597,A39&gt;=6.25,A39&gt;=5.15,B39&lt;3.4),4.75,IF(AND(B39&lt;2.95,G39&lt;0.487,D39&lt;2.15,A39&lt;7.2,B39&lt;3.05,D39&gt;=1.75,G39&lt;0.597,A39&gt;=6.25,A39&gt;=5.15,B39&lt;3.4),5.6,IF(AND(B39&gt;=2.95,G39&lt;0.487,D39&lt;2.15,A39&lt;7.2,B39&lt;3.05,D39&gt;=1.75,G39&lt;0.597,A39&gt;=6.25,A39&gt;=5.15,B39&lt;3.4),5.5,"shouldnthappen")))))))))))))))))))))))))))))))))))))))</f>
        <v>1.3</v>
      </c>
      <c r="BB39" s="1" t="n">
        <f aca="false">IF(AND(A39&lt;4.35,B39&lt;3.25,F39&lt;1.5),1.1,IF(AND(H39&lt;14.005,A39&gt;=4.35,B39&lt;3.25,F39&lt;1.5),1.3,IF(AND(H39&gt;=14.005,A39&gt;=4.35,B39&lt;3.25,F39&lt;1.5),1.6,IF(AND(G39&gt;=0.905,A39&lt;5.15,B39&gt;=3.25,F39&lt;1.5),1.9,IF(AND(B39&lt;3.45,A39&gt;=5.15,B39&gt;=3.25,F39&lt;1.5),1.6,IF(AND(F39&gt;=2.5,D39&gt;=1.35,D39&lt;1.75,F39&gt;=1.5),4.867,IF(AND(A39&gt;=7.05,D39&gt;=2.05,D39&gt;=1.75,F39&gt;=1.5),6.35,IF(AND(D39&gt;=0.4,G39&lt;0.905,A39&lt;5.15,B39&gt;=3.25,F39&lt;1.5),1.65,IF(AND(B39&lt;3.6,B39&gt;=3.45,A39&gt;=5.15,B39&gt;=3.25,F39&lt;1.5),1.35,IF(AND(H39&lt;6.808,H39&lt;9.386,D39&lt;1.35,D39&lt;1.75,F39&gt;=1.5),4.05,IF(AND(H39&gt;=6.808,H39&lt;9.386,D39&lt;1.35,D39&lt;1.75,F39&gt;=1.5),3.46,IF(AND(B39&lt;2.45,F39&lt;2.5,D39&gt;=1.35,D39&lt;1.75,F39&gt;=1.5),4.5,IF(AND(H39&gt;=13.115,D39&lt;1.95,D39&lt;2.05,D39&gt;=1.75,F39&gt;=1.5),4.85,IF(AND(G39&lt;0.196,D39&gt;=1.95,D39&lt;2.05,D39&gt;=1.75,F39&gt;=1.5),6.7,IF(AND(G39&gt;=0.196,D39&gt;=1.95,D39&lt;2.05,D39&gt;=1.75,F39&gt;=1.5),5.12,IF(AND(H39&lt;10.925,D39&lt;0.4,G39&lt;0.905,A39&lt;5.15,B39&gt;=3.25,F39&lt;1.5),1.4,IF(AND(H39&gt;=10.925,D39&lt;0.4,G39&lt;0.905,A39&lt;5.15,B39&gt;=3.25,F39&lt;1.5),1.45,IF(AND(H39&lt;14.096,B39&gt;=3.6,B39&gt;=3.45,A39&gt;=5.15,B39&gt;=3.25,F39&lt;1.5),1.42,IF(AND(H39&gt;=14.096,B39&gt;=3.6,B39&gt;=3.45,A39&gt;=5.15,B39&gt;=3.25,F39&lt;1.5),1.7,IF(AND(B39&lt;2.45,D39&lt;1.15,H39&gt;=9.386,D39&lt;1.35,D39&lt;1.75,F39&gt;=1.5),3.6,IF(AND(B39&gt;=2.45,D39&lt;1.15,H39&gt;=9.386,D39&lt;1.35,D39&lt;1.75,F39&gt;=1.5),3.9,IF(AND(G39&lt;0.246,D39&gt;=1.15,H39&gt;=9.386,D39&lt;1.35,D39&lt;1.75,F39&gt;=1.5),4.4,IF(AND(B39&lt;2.75,B39&gt;=2.45,F39&lt;2.5,D39&gt;=1.35,D39&lt;1.75,F39&gt;=1.5),5.1,IF(AND(H39&lt;11.084,H39&lt;13.115,D39&lt;1.95,D39&lt;2.05,D39&gt;=1.75,F39&gt;=1.5),5.35,IF(AND(H39&gt;=11.084,H39&lt;13.115,D39&lt;1.95,D39&lt;2.05,D39&gt;=1.75,F39&gt;=1.5),5.7,IF(AND(H39&lt;15.52,D39&lt;2.25,A39&lt;7.05,D39&gt;=2.05,D39&gt;=1.75,F39&gt;=1.5),5.45,IF(AND(H39&gt;=15.52,D39&lt;2.25,A39&lt;7.05,D39&gt;=2.05,D39&gt;=1.75,F39&gt;=1.5),5.725,IF(AND(G39&gt;=0.775,D39&gt;=2.25,A39&lt;7.05,D39&gt;=2.05,D39&gt;=1.75,F39&gt;=1.5),5.2,IF(AND(D39&lt;1.25,G39&gt;=0.246,D39&gt;=1.15,H39&gt;=9.386,D39&lt;1.35,D39&lt;1.75,F39&gt;=1.5),4.05,IF(AND(A39&lt;5.85,B39&gt;=2.75,B39&gt;=2.45,F39&lt;2.5,D39&gt;=1.35,D39&lt;1.75,F39&gt;=1.5),4.5,IF(AND(B39&lt;3.3,G39&lt;0.775,D39&gt;=2.25,A39&lt;7.05,D39&gt;=2.05,D39&gt;=1.75,F39&gt;=1.5),5.64,IF(AND(B39&gt;=3.3,G39&lt;0.775,D39&gt;=2.25,A39&lt;7.05,D39&gt;=2.05,D39&gt;=1.75,F39&gt;=1.5),5.6,IF(AND(A39&lt;5.9,D39&gt;=1.25,G39&gt;=0.246,D39&gt;=1.15,H39&gt;=9.386,D39&lt;1.35,D39&lt;1.75,F39&gt;=1.5),4.2,IF(AND(A39&gt;=5.9,D39&gt;=1.25,G39&gt;=0.246,D39&gt;=1.15,H39&gt;=9.386,D39&lt;1.35,D39&lt;1.75,F39&gt;=1.5),4,IF(AND(G39&gt;=0.437,A39&gt;=5.85,B39&gt;=2.75,B39&gt;=2.45,F39&lt;2.5,D39&gt;=1.35,D39&lt;1.75,F39&gt;=1.5),4.75,IF(AND(H39&lt;9.446,G39&lt;0.437,A39&gt;=5.85,B39&gt;=2.75,B39&gt;=2.45,F39&lt;2.5,D39&gt;=1.35,D39&lt;1.75,F39&gt;=1.5),4.6,IF(AND(H39&gt;=9.446,G39&lt;0.437,A39&gt;=5.85,B39&gt;=2.75,B39&gt;=2.45,F39&lt;2.5,D39&gt;=1.35,D39&lt;1.75,F39&gt;=1.5),4.7,"shouldnthappen")))))))))))))))))))))))))))))))))))))</f>
        <v>1.35</v>
      </c>
      <c r="BC39" s="1" t="n">
        <f aca="false">IF(AND(G39&gt;=0.905,F39&lt;1.5),1.65,IF(AND(D39&gt;=0.45,G39&lt;0.905,F39&lt;1.5),1.65,IF(AND(A39&lt;5.15,D39&lt;1.55,F39&gt;=1.5),3.225,IF(AND(F39&gt;=2.5,A39&gt;=5.15,D39&lt;1.55,F39&gt;=1.5),5.05,IF(AND(H39&lt;5.767,A39&lt;7.05,D39&gt;=1.55,F39&gt;=1.5),4.5,IF(AND(D39&lt;1.7,A39&gt;=7.05,D39&gt;=1.55,F39&gt;=1.5),5.8,IF(AND(A39&gt;=5.3,G39&lt;0.207,D39&lt;0.45,G39&lt;0.905,F39&lt;1.5),1.3,IF(AND(D39&gt;=0.35,G39&gt;=0.207,D39&lt;0.45,G39&lt;0.905,F39&lt;1.5),1.5,IF(AND(G39&lt;0.155,D39&gt;=1.7,A39&gt;=7.05,D39&gt;=1.55,F39&gt;=1.5),6.7,IF(AND(G39&gt;=0.155,D39&gt;=1.7,A39&gt;=7.05,D39&gt;=1.55,F39&gt;=1.5),6.34,IF(AND(G39&lt;0.05,A39&lt;5.3,G39&lt;0.207,D39&lt;0.45,G39&lt;0.905,F39&lt;1.5),1.4,IF(AND(G39&gt;=0.05,A39&lt;5.3,G39&lt;0.207,D39&lt;0.45,G39&lt;0.905,F39&lt;1.5),1.5,IF(AND(A39&lt;4.5,D39&lt;0.35,G39&gt;=0.207,D39&lt;0.45,G39&lt;0.905,F39&lt;1.5),1.3,IF(AND(G39&lt;0.308,A39&lt;6.2,F39&lt;2.5,A39&gt;=5.15,D39&lt;1.55,F39&gt;=1.5),4.5,IF(AND(D39&lt;1.35,A39&gt;=6.2,F39&lt;2.5,A39&gt;=5.15,D39&lt;1.55,F39&gt;=1.5),4.367,IF(AND(D39&lt;1.85,A39&lt;6.15,H39&gt;=5.767,A39&lt;7.05,D39&gt;=1.55,F39&gt;=1.5),4.933,IF(AND(G39&gt;=0.558,A39&gt;=4.5,D39&lt;0.35,G39&gt;=0.207,D39&lt;0.45,G39&lt;0.905,F39&lt;1.5),1.5,IF(AND(H39&gt;=13.383,G39&gt;=0.308,A39&lt;6.2,F39&lt;2.5,A39&gt;=5.15,D39&lt;1.55,F39&gt;=1.5),4.7,IF(AND(H39&gt;=12.206,D39&gt;=1.35,A39&gt;=6.2,F39&lt;2.5,A39&gt;=5.15,D39&lt;1.55,F39&gt;=1.5),4.575,IF(AND(A39&lt;5.7,D39&gt;=1.85,A39&lt;6.15,H39&gt;=5.767,A39&lt;7.05,D39&gt;=1.55,F39&gt;=1.5),4.9,IF(AND(A39&gt;=5.7,D39&gt;=1.85,A39&lt;6.15,H39&gt;=5.767,A39&lt;7.05,D39&gt;=1.55,F39&gt;=1.5),5.1,IF(AND(G39&lt;0.079,G39&lt;0.364,A39&gt;=6.15,H39&gt;=5.767,A39&lt;7.05,D39&gt;=1.55,F39&gt;=1.5),5.6,IF(AND(G39&gt;=0.079,G39&lt;0.364,A39&gt;=6.15,H39&gt;=5.767,A39&lt;7.05,D39&gt;=1.55,F39&gt;=1.5),5.25,IF(AND(G39&gt;=0.447,G39&lt;0.558,A39&gt;=4.5,D39&lt;0.35,G39&gt;=0.207,D39&lt;0.45,G39&lt;0.905,F39&lt;1.5),1.3,IF(AND(B39&gt;=2.95,H39&lt;13.383,G39&gt;=0.308,A39&lt;6.2,F39&lt;2.5,A39&gt;=5.15,D39&lt;1.55,F39&gt;=1.5),4.6,IF(AND(B39&lt;2.65,H39&lt;12.206,D39&gt;=1.35,A39&gt;=6.2,F39&lt;2.5,A39&gt;=5.15,D39&lt;1.55,F39&gt;=1.5),4.9,IF(AND(D39&lt;2.45,A39&lt;6.6,G39&gt;=0.364,A39&gt;=6.15,H39&gt;=5.767,A39&lt;7.05,D39&gt;=1.55,F39&gt;=1.5),5.6,IF(AND(D39&gt;=2.45,A39&lt;6.6,G39&gt;=0.364,A39&gt;=6.15,H39&gt;=5.767,A39&lt;7.05,D39&gt;=1.55,F39&gt;=1.5),6,IF(AND(H39&lt;12.921,A39&gt;=6.6,G39&gt;=0.364,A39&gt;=6.15,H39&gt;=5.767,A39&lt;7.05,D39&gt;=1.55,F39&gt;=1.5),5.725,IF(AND(H39&gt;=12.921,A39&gt;=6.6,G39&gt;=0.364,A39&gt;=6.15,H39&gt;=5.767,A39&lt;7.05,D39&gt;=1.55,F39&gt;=1.5),5.367,IF(AND(B39&lt;3.15,G39&lt;0.447,G39&lt;0.558,A39&gt;=4.5,D39&lt;0.35,G39&gt;=0.207,D39&lt;0.45,G39&lt;0.905,F39&lt;1.5),1.5,IF(AND(B39&gt;=3.15,G39&lt;0.447,G39&lt;0.558,A39&gt;=4.5,D39&lt;0.35,G39&gt;=0.207,D39&lt;0.45,G39&lt;0.905,F39&lt;1.5),1.36,IF(AND(B39&gt;=2.85,B39&lt;2.95,H39&lt;13.383,G39&gt;=0.308,A39&lt;6.2,F39&lt;2.5,A39&gt;=5.15,D39&lt;1.55,F39&gt;=1.5),3.6,IF(AND(H39&lt;9.446,B39&gt;=2.65,H39&lt;12.206,D39&gt;=1.35,A39&gt;=6.2,F39&lt;2.5,A39&gt;=5.15,D39&lt;1.55,F39&gt;=1.5),4.6,IF(AND(H39&gt;=9.446,B39&gt;=2.65,H39&lt;12.206,D39&gt;=1.35,A39&gt;=6.2,F39&lt;2.5,A39&gt;=5.15,D39&lt;1.55,F39&gt;=1.5),4.7,IF(AND(D39&lt;1.2,B39&lt;2.85,B39&lt;2.95,H39&lt;13.383,G39&gt;=0.308,A39&lt;6.2,F39&lt;2.5,A39&gt;=5.15,D39&lt;1.55,F39&gt;=1.5),3.75,IF(AND(G39&lt;0.356,D39&gt;=1.2,B39&lt;2.85,B39&lt;2.95,H39&lt;13.383,G39&gt;=0.308,A39&lt;6.2,F39&lt;2.5,A39&gt;=5.15,D39&lt;1.55,F39&gt;=1.5),4.2,IF(AND(G39&gt;=0.356,D39&gt;=1.2,B39&lt;2.85,B39&lt;2.95,H39&lt;13.383,G39&gt;=0.308,A39&lt;6.2,F39&lt;2.5,A39&gt;=5.15,D39&lt;1.55,F39&gt;=1.5),3.96,"shouldnthappen"))))))))))))))))))))))))))))))))))))))</f>
        <v>1.36</v>
      </c>
      <c r="BD39" s="1" t="n">
        <f aca="false">IF(AND(B39&lt;2.7,A39&lt;5.3,B39&lt;3.15),3.42,IF(AND(F39&lt;2.5,A39&gt;=5.85,B39&gt;=3.15),4.7,IF(AND(A39&lt;4.35,B39&gt;=2.7,A39&lt;5.3,B39&lt;3.15),1.1,IF(AND(A39&gt;=4.35,B39&gt;=2.7,A39&lt;5.3,B39&lt;3.15),1.42,IF(AND(A39&gt;=7.05,F39&gt;=2.5,A39&gt;=5.3,B39&lt;3.15),6.067,IF(AND(D39&gt;=0.45,A39&lt;5.05,A39&lt;5.85,B39&gt;=3.15),1.6,IF(AND(B39&lt;3.35,A39&gt;=5.05,A39&lt;5.85,B39&gt;=3.15),1.7,IF(AND(A39&gt;=6.85,F39&gt;=2.5,A39&gt;=5.85,B39&gt;=3.15),6.22,IF(AND(D39&lt;1.25,D39&lt;1.35,F39&lt;2.5,A39&gt;=5.3,B39&lt;3.15),4.033,IF(AND(D39&gt;=1.25,D39&lt;1.35,F39&lt;2.5,A39&gt;=5.3,B39&lt;3.15),4.233,IF(AND(A39&lt;6.05,D39&gt;=1.35,F39&lt;2.5,A39&gt;=5.3,B39&lt;3.15),5.1,IF(AND(H39&gt;=13.29,A39&lt;7.05,F39&gt;=2.5,A39&gt;=5.3,B39&lt;3.15),4.96,IF(AND(G39&gt;=0.858,D39&lt;0.45,A39&lt;5.05,A39&lt;5.85,B39&gt;=3.15),1.3,IF(AND(D39&gt;=0.35,B39&gt;=3.35,A39&gt;=5.05,A39&lt;5.85,B39&gt;=3.15),1.4,IF(AND(B39&lt;3.25,A39&lt;6.85,F39&gt;=2.5,A39&gt;=5.85,B39&gt;=3.15),5.233,IF(AND(A39&gt;=6.8,A39&gt;=6.05,D39&gt;=1.35,F39&lt;2.5,A39&gt;=5.3,B39&lt;3.15),4.9,IF(AND(G39&gt;=0.622,H39&lt;13.29,A39&lt;7.05,F39&gt;=2.5,A39&gt;=5.3,B39&lt;3.15),5.067,IF(AND(H39&lt;8.834,G39&lt;0.858,D39&lt;0.45,A39&lt;5.05,A39&lt;5.85,B39&gt;=3.15),1.4,IF(AND(G39&lt;0.774,B39&gt;=3.25,A39&lt;6.85,F39&gt;=2.5,A39&gt;=5.85,B39&gt;=3.15),5.8,IF(AND(G39&gt;=0.774,B39&gt;=3.25,A39&lt;6.85,F39&gt;=2.5,A39&gt;=5.85,B39&gt;=3.15),5.4,IF(AND(H39&gt;=12.206,A39&lt;6.8,A39&gt;=6.05,D39&gt;=1.35,F39&lt;2.5,A39&gt;=5.3,B39&lt;3.15),4.5,IF(AND(G39&gt;=0.439,G39&lt;0.622,H39&lt;13.29,A39&lt;7.05,F39&gt;=2.5,A39&gt;=5.3,B39&lt;3.15),5.667,IF(AND(G39&lt;0.227,H39&gt;=8.834,G39&lt;0.858,D39&lt;0.45,A39&lt;5.05,A39&lt;5.85,B39&gt;=3.15),1.4,IF(AND(G39&gt;=0.227,H39&gt;=8.834,G39&lt;0.858,D39&lt;0.45,A39&lt;5.05,A39&lt;5.85,B39&gt;=3.15),1.3,IF(AND(G39&gt;=0.934,B39&lt;3.75,D39&lt;0.35,B39&gt;=3.35,A39&gt;=5.05,A39&lt;5.85,B39&gt;=3.15),1.7,IF(AND(G39&lt;0.823,B39&gt;=3.75,D39&lt;0.35,B39&gt;=3.35,A39&gt;=5.05,A39&lt;5.85,B39&gt;=3.15),1.55,IF(AND(G39&gt;=0.823,B39&gt;=3.75,D39&lt;0.35,B39&gt;=3.35,A39&gt;=5.05,A39&lt;5.85,B39&gt;=3.15),1.5,IF(AND(A39&lt;6.2,H39&lt;12.206,A39&lt;6.8,A39&gt;=6.05,D39&gt;=1.35,F39&lt;2.5,A39&gt;=5.3,B39&lt;3.15),4.6,IF(AND(A39&gt;=6.2,H39&lt;12.206,A39&lt;6.8,A39&gt;=6.05,D39&gt;=1.35,F39&lt;2.5,A39&gt;=5.3,B39&lt;3.15),4.74,IF(AND(H39&gt;=10.667,G39&lt;0.439,G39&lt;0.622,H39&lt;13.29,A39&lt;7.05,F39&gt;=2.5,A39&gt;=5.3,B39&lt;3.15),5.6,IF(AND(H39&lt;13.67,G39&lt;0.934,B39&lt;3.75,D39&lt;0.35,B39&gt;=3.35,A39&gt;=5.05,A39&lt;5.85,B39&gt;=3.15),1.48,IF(AND(H39&gt;=13.67,G39&lt;0.934,B39&lt;3.75,D39&lt;0.35,B39&gt;=3.35,A39&gt;=5.05,A39&lt;5.85,B39&gt;=3.15),1.3,IF(AND(G39&lt;0.301,H39&lt;10.667,G39&lt;0.439,G39&lt;0.622,H39&lt;13.29,A39&lt;7.05,F39&gt;=2.5,A39&gt;=5.3,B39&lt;3.15),5.2,IF(AND(G39&gt;=0.301,H39&lt;10.667,G39&lt;0.439,G39&lt;0.622,H39&lt;13.29,A39&lt;7.05,F39&gt;=2.5,A39&gt;=5.3,B39&lt;3.15),5.067,"shouldnthappen"))))))))))))))))))))))))))))))))))</f>
        <v>1.3</v>
      </c>
      <c r="BE39" s="1" t="n">
        <f aca="false">IF(AND(B39&gt;=3.85,A39&gt;=5.05,F39&lt;1.5),1.4,IF(AND(A39&lt;5.25,A39&lt;5.75,F39&gt;=1.5),3.15,IF(AND(A39&lt;4.95,B39&lt;3.15,A39&lt;5.05,F39&lt;1.5),1.46,IF(AND(A39&gt;=4.95,B39&lt;3.15,A39&lt;5.05,F39&lt;1.5),1.6,IF(AND(H39&lt;8.834,B39&gt;=3.15,A39&lt;5.05,F39&lt;1.5),1.4,IF(AND(D39&lt;0.25,B39&lt;3.85,A39&gt;=5.05,F39&lt;1.5),1.48,IF(AND(D39&gt;=0.25,B39&lt;3.85,A39&gt;=5.05,F39&lt;1.5),1.7,IF(AND(F39&gt;=2.5,A39&gt;=5.25,A39&lt;5.75,F39&gt;=1.5),4.9,IF(AND(H39&lt;12.45,H39&gt;=8.834,B39&gt;=3.15,A39&lt;5.05,F39&lt;1.5),1.25,IF(AND(H39&gt;=12.45,H39&gt;=8.834,B39&gt;=3.15,A39&lt;5.05,F39&lt;1.5),1.32,IF(AND(G39&lt;0.283,F39&lt;2.5,A39&gt;=5.25,A39&lt;5.75,F39&gt;=1.5),4.3,IF(AND(H39&lt;6.712,H39&lt;11.275,D39&lt;1.55,A39&gt;=5.75,F39&gt;=1.5),5,IF(AND(H39&lt;13.101,H39&gt;=11.275,D39&lt;1.55,A39&gt;=5.75,F39&gt;=1.5),3.933,IF(AND(H39&gt;=13.101,H39&gt;=11.275,D39&lt;1.55,A39&gt;=5.75,F39&gt;=1.5),4.5,IF(AND(A39&gt;=7.3,D39&lt;2.45,D39&gt;=1.55,A39&gt;=5.75,F39&gt;=1.5),6.7,IF(AND(B39&lt;3.45,D39&gt;=2.45,D39&gt;=1.55,A39&gt;=5.75,F39&gt;=1.5),5.925,IF(AND(B39&gt;=3.45,D39&gt;=2.45,D39&gt;=1.55,A39&gt;=5.75,F39&gt;=1.5),6.1,IF(AND(B39&gt;=2.8,G39&gt;=0.283,F39&lt;2.5,A39&gt;=5.25,A39&lt;5.75,F39&gt;=1.5),4.2,IF(AND(D39&lt;1.35,H39&gt;=6.712,H39&lt;11.275,D39&lt;1.55,A39&gt;=5.75,F39&gt;=1.5),4.35,IF(AND(D39&lt;1.05,B39&lt;2.8,G39&gt;=0.283,F39&lt;2.5,A39&gt;=5.25,A39&lt;5.75,F39&gt;=1.5),3.567,IF(AND(D39&gt;=1.05,B39&lt;2.8,G39&gt;=0.283,F39&lt;2.5,A39&gt;=5.25,A39&lt;5.75,F39&gt;=1.5),3.925,IF(AND(B39&lt;2.65,D39&gt;=1.35,H39&gt;=6.712,H39&lt;11.275,D39&lt;1.55,A39&gt;=5.75,F39&gt;=1.5),4.9,IF(AND(B39&gt;=2.65,D39&gt;=1.35,H39&gt;=6.712,H39&lt;11.275,D39&lt;1.55,A39&gt;=5.75,F39&gt;=1.5),4.625,IF(AND(H39&gt;=14.683,G39&gt;=0.628,A39&lt;7.3,D39&lt;2.45,D39&gt;=1.55,A39&gt;=5.75,F39&gt;=1.5),5.4,IF(AND(D39&lt;1.95,H39&lt;8.884,G39&lt;0.628,A39&lt;7.3,D39&lt;2.45,D39&gt;=1.55,A39&gt;=5.75,F39&gt;=1.5),5.1,IF(AND(D39&gt;=1.95,H39&lt;8.884,G39&lt;0.628,A39&lt;7.3,D39&lt;2.45,D39&gt;=1.55,A39&gt;=5.75,F39&gt;=1.5),5.22,IF(AND(A39&lt;6.05,H39&gt;=8.884,G39&lt;0.628,A39&lt;7.3,D39&lt;2.45,D39&gt;=1.55,A39&gt;=5.75,F39&gt;=1.5),5.1,IF(AND(G39&lt;0.817,H39&lt;14.683,G39&gt;=0.628,A39&lt;7.3,D39&lt;2.45,D39&gt;=1.55,A39&gt;=5.75,F39&gt;=1.5),4.967,IF(AND(G39&gt;=0.817,H39&lt;14.683,G39&gt;=0.628,A39&lt;7.3,D39&lt;2.45,D39&gt;=1.55,A39&gt;=5.75,F39&gt;=1.5),5.1,IF(AND(H39&lt;9.637,A39&gt;=6.05,H39&gt;=8.884,G39&lt;0.628,A39&lt;7.3,D39&lt;2.45,D39&gt;=1.55,A39&gt;=5.75,F39&gt;=1.5),5.9,IF(AND(D39&lt;1.85,H39&gt;=9.637,A39&gt;=6.05,H39&gt;=8.884,G39&lt;0.628,A39&lt;7.3,D39&lt;2.45,D39&gt;=1.55,A39&gt;=5.75,F39&gt;=1.5),5.733,IF(AND(G39&gt;=0.388,D39&gt;=1.85,H39&gt;=9.637,A39&gt;=6.05,H39&gt;=8.884,G39&lt;0.628,A39&lt;7.3,D39&lt;2.45,D39&gt;=1.55,A39&gt;=5.75,F39&gt;=1.5),5.64,IF(AND(B39&lt;2.95,G39&lt;0.388,D39&gt;=1.85,H39&gt;=9.637,A39&gt;=6.05,H39&gt;=8.884,G39&lt;0.628,A39&lt;7.3,D39&lt;2.45,D39&gt;=1.55,A39&gt;=5.75,F39&gt;=1.5),5.5,IF(AND(B39&gt;=2.95,G39&lt;0.388,D39&gt;=1.85,H39&gt;=9.637,A39&gt;=6.05,H39&gt;=8.884,G39&lt;0.628,A39&lt;7.3,D39&lt;2.45,D39&gt;=1.55,A39&gt;=5.75,F39&gt;=1.5),5.333,"shouldnthappen"))))))))))))))))))))))))))))))))))</f>
        <v>1.48</v>
      </c>
      <c r="BF39" s="1" t="n">
        <f aca="false">IF(AND(D39&gt;=0.35,F39&lt;1.5),1.65,IF(AND(H39&gt;=16.227,D39&gt;=1.55,F39&gt;=1.5),6.533,IF(AND(A39&gt;=5.45,G39&lt;0.174,D39&lt;0.35,F39&lt;1.5),1.7,IF(AND(D39&lt;0.15,G39&gt;=0.174,D39&lt;0.35,F39&lt;1.5),1.38,IF(AND(D39&gt;=1.15,D39&lt;1.25,D39&lt;1.55,F39&gt;=1.5),3.967,IF(AND(H39&lt;8.376,A39&lt;5.45,G39&lt;0.174,D39&lt;0.35,F39&lt;1.5),1.4,IF(AND(H39&gt;=8.376,A39&lt;5.45,G39&lt;0.174,D39&lt;0.35,F39&lt;1.5),1.5,IF(AND(B39&lt;3.1,D39&gt;=0.15,G39&gt;=0.174,D39&lt;0.35,F39&lt;1.5),1.475,IF(AND(H39&lt;10.258,D39&lt;1.15,D39&lt;1.25,D39&lt;1.55,F39&gt;=1.5),3.24,IF(AND(H39&gt;=10.258,D39&lt;1.15,D39&lt;1.25,D39&lt;1.55,F39&gt;=1.5),3.875,IF(AND(F39&gt;=2.5,H39&lt;10.927,D39&gt;=1.25,D39&lt;1.55,F39&gt;=1.5),5.05,IF(AND(D39&lt;1.35,H39&gt;=10.927,D39&gt;=1.25,D39&lt;1.55,F39&gt;=1.5),4.25,IF(AND(A39&gt;=6.95,D39&lt;1.75,H39&lt;16.227,D39&gt;=1.55,F39&gt;=1.5),5.8,IF(AND(B39&lt;3.3,B39&gt;=3.1,D39&gt;=0.15,G39&gt;=0.174,D39&lt;0.35,F39&lt;1.5),1.3,IF(AND(H39&lt;12.278,D39&gt;=1.35,H39&gt;=10.927,D39&gt;=1.25,D39&lt;1.55,F39&gt;=1.5),4.9,IF(AND(G39&lt;0.226,A39&lt;6.95,D39&lt;1.75,H39&lt;16.227,D39&gt;=1.55,F39&gt;=1.5),5,IF(AND(G39&gt;=0.226,A39&lt;6.95,D39&lt;1.75,H39&lt;16.227,D39&gt;=1.55,F39&gt;=1.5),4.62,IF(AND(H39&lt;9.35,B39&lt;2.95,D39&gt;=1.75,H39&lt;16.227,D39&gt;=1.55,F39&gt;=1.5),6.3,IF(AND(H39&gt;=9.35,B39&lt;2.95,D39&gt;=1.75,H39&lt;16.227,D39&gt;=1.55,F39&gt;=1.5),5.58,IF(AND(A39&lt;5.05,B39&gt;=3.3,B39&gt;=3.1,D39&gt;=0.15,G39&gt;=0.174,D39&lt;0.35,F39&lt;1.5),1.35,IF(AND(A39&gt;=5.05,B39&gt;=3.3,B39&gt;=3.1,D39&gt;=0.15,G39&gt;=0.174,D39&lt;0.35,F39&lt;1.5),1.46,IF(AND(B39&lt;2.8,A39&lt;5.65,F39&lt;2.5,H39&lt;10.927,D39&gt;=1.25,D39&lt;1.55,F39&gt;=1.5),4.075,IF(AND(B39&gt;=2.8,A39&lt;5.65,F39&lt;2.5,H39&lt;10.927,D39&gt;=1.25,D39&lt;1.55,F39&gt;=1.5),3.933,IF(AND(A39&lt;6.25,A39&gt;=5.65,F39&lt;2.5,H39&lt;10.927,D39&gt;=1.25,D39&lt;1.55,F39&gt;=1.5),4.533,IF(AND(A39&gt;=6.25,A39&gt;=5.65,F39&lt;2.5,H39&lt;10.927,D39&gt;=1.25,D39&lt;1.55,F39&gt;=1.5),4.3,IF(AND(A39&lt;6.5,H39&gt;=12.278,D39&gt;=1.35,H39&gt;=10.927,D39&gt;=1.25,D39&lt;1.55,F39&gt;=1.5),4.55,IF(AND(A39&gt;=6.5,H39&gt;=12.278,D39&gt;=1.35,H39&gt;=10.927,D39&gt;=1.25,D39&lt;1.55,F39&gt;=1.5),4.775,IF(AND(H39&lt;9.884,D39&lt;2.1,B39&gt;=2.95,D39&gt;=1.75,H39&lt;16.227,D39&gt;=1.55,F39&gt;=1.5),5.5,IF(AND(H39&gt;=9.884,D39&lt;2.1,B39&gt;=2.95,D39&gt;=1.75,H39&lt;16.227,D39&gt;=1.55,F39&gt;=1.5),5.1,IF(AND(H39&lt;10.393,D39&gt;=2.1,B39&gt;=2.95,D39&gt;=1.75,H39&lt;16.227,D39&gt;=1.55,F39&gt;=1.5),5.74,IF(AND(D39&lt;2.25,H39&gt;=10.393,D39&gt;=2.1,B39&gt;=2.95,D39&gt;=1.75,H39&lt;16.227,D39&gt;=1.55,F39&gt;=1.5),5.8,IF(AND(D39&gt;=2.25,H39&gt;=10.393,D39&gt;=2.1,B39&gt;=2.95,D39&gt;=1.75,H39&lt;16.227,D39&gt;=1.55,F39&gt;=1.5),5.4,"shouldnthappen"))))))))))))))))))))))))))))))))</f>
        <v>1.46</v>
      </c>
      <c r="BG39" s="1" t="n">
        <f aca="false">IF(AND(G39&lt;0.096,A39&lt;5.45),2.95,IF(AND(F39&gt;=1.5,G39&gt;=0.096,A39&lt;5.45),3,IF(AND(D39&lt;0.6,A39&lt;5.9,A39&gt;=5.45),1.4,IF(AND(F39&gt;=2.5,D39&gt;=0.6,A39&lt;5.9,A39&gt;=5.45),5.1,IF(AND(A39&lt;7.45,A39&gt;=7.05,A39&gt;=5.9,A39&gt;=5.45),6.167,IF(AND(B39&gt;=3.55,G39&lt;0.587,F39&lt;1.5,G39&gt;=0.096,A39&lt;5.45),1,IF(AND(A39&lt;5.05,G39&gt;=0.587,F39&lt;1.5,G39&gt;=0.096,A39&lt;5.45),1.35,IF(AND(B39&lt;2.75,D39&lt;1.7,A39&lt;7.05,A39&gt;=5.9,A39&gt;=5.45),4.9,IF(AND(A39&lt;6.2,D39&gt;=1.7,A39&lt;7.05,A39&gt;=5.9,A39&gt;=5.45),4.833,IF(AND(H39&lt;17.32,A39&gt;=7.45,A39&gt;=7.05,A39&gt;=5.9,A39&gt;=5.45),6.68,IF(AND(H39&gt;=17.32,A39&gt;=7.45,A39&gt;=7.05,A39&gt;=5.9,A39&gt;=5.45),6.4,IF(AND(G39&lt;0.161,B39&lt;3.55,G39&lt;0.587,F39&lt;1.5,G39&gt;=0.096,A39&lt;5.45),1.5,IF(AND(H39&lt;11.016,A39&gt;=5.05,G39&gt;=0.587,F39&lt;1.5,G39&gt;=0.096,A39&lt;5.45),1.633,IF(AND(H39&lt;11.001,G39&lt;0.372,F39&lt;2.5,D39&gt;=0.6,A39&lt;5.9,A39&gt;=5.45),4.133,IF(AND(H39&gt;=11.001,G39&lt;0.372,F39&lt;2.5,D39&gt;=0.6,A39&lt;5.9,A39&gt;=5.45),4.3,IF(AND(H39&lt;6.808,G39&gt;=0.372,F39&lt;2.5,D39&gt;=0.6,A39&lt;5.9,A39&gt;=5.45),4,IF(AND(A39&gt;=6.75,B39&gt;=2.75,D39&lt;1.7,A39&lt;7.05,A39&gt;=5.9,A39&gt;=5.45),4.84,IF(AND(H39&lt;12.467,G39&gt;=0.161,B39&lt;3.55,G39&lt;0.587,F39&lt;1.5,G39&gt;=0.096,A39&lt;5.45),1.3,IF(AND(D39&lt;0.25,H39&gt;=11.016,A39&gt;=5.05,G39&gt;=0.587,F39&lt;1.5,G39&gt;=0.096,A39&lt;5.45),1.52,IF(AND(D39&gt;=0.25,H39&gt;=11.016,A39&gt;=5.05,G39&gt;=0.587,F39&lt;1.5,G39&gt;=0.096,A39&lt;5.45),1.5,IF(AND(H39&lt;11.218,H39&gt;=6.808,G39&gt;=0.372,F39&lt;2.5,D39&gt;=0.6,A39&lt;5.9,A39&gt;=5.45),3.7,IF(AND(H39&gt;=11.218,H39&gt;=6.808,G39&gt;=0.372,F39&lt;2.5,D39&gt;=0.6,A39&lt;5.9,A39&gt;=5.45),3.9,IF(AND(B39&lt;2.95,A39&lt;6.75,B39&gt;=2.75,D39&lt;1.7,A39&lt;7.05,A39&gt;=5.9,A39&gt;=5.45),4.2,IF(AND(B39&gt;=2.95,A39&lt;6.75,B39&gt;=2.75,D39&lt;1.7,A39&lt;7.05,A39&gt;=5.9,A39&gt;=5.45),4.6,IF(AND(D39&gt;=2.45,A39&lt;6.85,A39&gt;=6.2,D39&gt;=1.7,A39&lt;7.05,A39&gt;=5.9,A39&gt;=5.45),5.9,IF(AND(G39&lt;0.312,A39&gt;=6.85,A39&gt;=6.2,D39&gt;=1.7,A39&lt;7.05,A39&gt;=5.9,A39&gt;=5.45),5.1,IF(AND(G39&gt;=0.312,A39&gt;=6.85,A39&gt;=6.2,D39&gt;=1.7,A39&lt;7.05,A39&gt;=5.9,A39&gt;=5.45),5.4,IF(AND(G39&lt;0.251,H39&gt;=12.467,G39&gt;=0.161,B39&lt;3.55,G39&lt;0.587,F39&lt;1.5,G39&gt;=0.096,A39&lt;5.45),1.35,IF(AND(G39&gt;=0.251,H39&gt;=12.467,G39&gt;=0.161,B39&lt;3.55,G39&lt;0.587,F39&lt;1.5,G39&gt;=0.096,A39&lt;5.45),1.467,IF(AND(G39&gt;=0.628,D39&lt;2.45,A39&lt;6.85,A39&gt;=6.2,D39&gt;=1.7,A39&lt;7.05,A39&gt;=5.9,A39&gt;=5.45),5.1,IF(AND(A39&gt;=6.75,G39&lt;0.628,D39&lt;2.45,A39&lt;6.85,A39&gt;=6.2,D39&gt;=1.7,A39&lt;7.05,A39&gt;=5.9,A39&gt;=5.45),5.9,IF(AND(H39&lt;11.824,A39&lt;6.75,G39&lt;0.628,D39&lt;2.45,A39&lt;6.85,A39&gt;=6.2,D39&gt;=1.7,A39&lt;7.05,A39&gt;=5.9,A39&gt;=5.45),5.44,IF(AND(H39&lt;14.378,H39&gt;=11.824,A39&lt;6.75,G39&lt;0.628,D39&lt;2.45,A39&lt;6.85,A39&gt;=6.2,D39&gt;=1.7,A39&lt;7.05,A39&gt;=5.9,A39&gt;=5.45),5.6,IF(AND(H39&gt;=14.378,H39&gt;=11.824,A39&lt;6.75,G39&lt;0.628,D39&lt;2.45,A39&lt;6.85,A39&gt;=6.2,D39&gt;=1.7,A39&lt;7.05,A39&gt;=5.9,A39&gt;=5.45),5.8,"shouldnthappen"))))))))))))))))))))))))))))))))))</f>
        <v>1.4</v>
      </c>
      <c r="BH39" s="1" t="n">
        <f aca="false">IF(AND(G39&gt;=0.905,F39&lt;1.5),1.8,IF(AND(H39&lt;5.523,G39&lt;0.905,F39&lt;1.5),1,IF(AND(D39&gt;=0.4,H39&gt;=5.523,G39&lt;0.905,F39&lt;1.5),1.7,IF(AND(G39&gt;=0.878,D39&lt;1.35,F39&lt;2.5,F39&gt;=1.5),4.4,IF(AND(A39&lt;5.4,D39&gt;=1.35,F39&lt;2.5,F39&gt;=1.5),3.9,IF(AND(G39&lt;0.177,B39&lt;3.15,F39&gt;=2.5,F39&gt;=1.5),6.15,IF(AND(H39&lt;10.393,B39&gt;=3.15,F39&gt;=2.5,F39&gt;=1.5),5.94,IF(AND(H39&gt;=10.393,B39&gt;=3.15,F39&gt;=2.5,F39&gt;=1.5),5.467,IF(AND(D39&gt;=1.25,G39&lt;0.878,D39&lt;1.35,F39&lt;2.5,F39&gt;=1.5),4.18,IF(AND(G39&gt;=0.709,A39&gt;=5.4,D39&gt;=1.35,F39&lt;2.5,F39&gt;=1.5),4.9,IF(AND(B39&lt;2.6,G39&gt;=0.177,B39&lt;3.15,F39&gt;=2.5,F39&gt;=1.5),4.8,IF(AND(A39&lt;4.35,A39&lt;5.05,D39&lt;0.4,H39&gt;=5.523,G39&lt;0.905,F39&lt;1.5),1.1,IF(AND(A39&gt;=5.6,A39&gt;=5.05,D39&lt;0.4,H39&gt;=5.523,G39&lt;0.905,F39&lt;1.5),1.7,IF(AND(D39&lt;1.05,D39&lt;1.25,G39&lt;0.878,D39&lt;1.35,F39&lt;2.5,F39&gt;=1.5),3.6,IF(AND(D39&gt;=1.55,G39&lt;0.709,A39&gt;=5.4,D39&gt;=1.35,F39&lt;2.5,F39&gt;=1.5),4.975,IF(AND(D39&lt;1.7,B39&gt;=2.6,G39&gt;=0.177,B39&lt;3.15,F39&gt;=2.5,F39&gt;=1.5),5.8,IF(AND(B39&lt;3.15,A39&gt;=4.35,A39&lt;5.05,D39&lt;0.4,H39&gt;=5.523,G39&lt;0.905,F39&lt;1.5),1.46,IF(AND(A39&gt;=5.45,A39&lt;5.6,A39&gt;=5.05,D39&lt;0.4,H39&gt;=5.523,G39&lt;0.905,F39&lt;1.5),1.35,IF(AND(H39&lt;10.974,D39&gt;=1.05,D39&lt;1.25,G39&lt;0.878,D39&lt;1.35,F39&lt;2.5,F39&gt;=1.5),3.8,IF(AND(H39&gt;=13.654,D39&lt;1.55,G39&lt;0.709,A39&gt;=5.4,D39&gt;=1.35,F39&lt;2.5,F39&gt;=1.5),4.725,IF(AND(A39&lt;4.5,B39&gt;=3.15,A39&gt;=4.35,A39&lt;5.05,D39&lt;0.4,H39&gt;=5.523,G39&lt;0.905,F39&lt;1.5),1.3,IF(AND(G39&lt;0.676,A39&lt;5.45,A39&lt;5.6,A39&gt;=5.05,D39&lt;0.4,H39&gt;=5.523,G39&lt;0.905,F39&lt;1.5),1.5,IF(AND(G39&gt;=0.676,A39&lt;5.45,A39&lt;5.6,A39&gt;=5.05,D39&lt;0.4,H39&gt;=5.523,G39&lt;0.905,F39&lt;1.5),1.55,IF(AND(A39&lt;5.7,H39&gt;=10.974,D39&gt;=1.05,D39&lt;1.25,G39&lt;0.878,D39&lt;1.35,F39&lt;2.5,F39&gt;=1.5),3.9,IF(AND(A39&gt;=5.7,H39&gt;=10.974,D39&gt;=1.05,D39&lt;1.25,G39&lt;0.878,D39&lt;1.35,F39&lt;2.5,F39&gt;=1.5),3.933,IF(AND(G39&gt;=0.644,H39&lt;13.654,D39&lt;1.55,G39&lt;0.709,A39&gt;=5.4,D39&gt;=1.35,F39&lt;2.5,F39&gt;=1.5),4.4,IF(AND(B39&lt;2.9,A39&lt;6.2,D39&gt;=1.7,B39&gt;=2.6,G39&gt;=0.177,B39&lt;3.15,F39&gt;=2.5,F39&gt;=1.5),5.02,IF(AND(B39&gt;=2.9,A39&lt;6.2,D39&gt;=1.7,B39&gt;=2.6,G39&gt;=0.177,B39&lt;3.15,F39&gt;=2.5,F39&gt;=1.5),4.8,IF(AND(D39&lt;2.2,A39&gt;=6.2,D39&gt;=1.7,B39&gt;=2.6,G39&gt;=0.177,B39&lt;3.15,F39&gt;=2.5,F39&gt;=1.5),5.325,IF(AND(D39&gt;=2.2,A39&gt;=6.2,D39&gt;=1.7,B39&gt;=2.6,G39&gt;=0.177,B39&lt;3.15,F39&gt;=2.5,F39&gt;=1.5),5.1,IF(AND(D39&lt;0.25,A39&gt;=4.5,B39&gt;=3.15,A39&gt;=4.35,A39&lt;5.05,D39&lt;0.4,H39&gt;=5.523,G39&lt;0.905,F39&lt;1.5),1.357,IF(AND(D39&gt;=0.25,A39&gt;=4.5,B39&gt;=3.15,A39&gt;=4.35,A39&lt;5.05,D39&lt;0.4,H39&gt;=5.523,G39&lt;0.905,F39&lt;1.5),1.333,IF(AND(H39&lt;10.723,G39&lt;0.644,H39&lt;13.654,D39&lt;1.55,G39&lt;0.709,A39&gt;=5.4,D39&gt;=1.35,F39&lt;2.5,F39&gt;=1.5),4.6,IF(AND(H39&gt;=10.723,G39&lt;0.644,H39&lt;13.654,D39&lt;1.55,G39&lt;0.709,A39&gt;=5.4,D39&gt;=1.35,F39&lt;2.5,F39&gt;=1.5),4.5,"shouldnthappen"))))))))))))))))))))))))))))))))))</f>
        <v>1.35</v>
      </c>
      <c r="BI39" s="1" t="n">
        <f aca="false">IF(AND(D39&gt;=0.8,A39&lt;5.45),3.9,IF(AND(D39&gt;=0.45,D39&lt;0.8,A39&lt;5.45),1.66,IF(AND(H39&lt;16.447,B39&gt;=3.45,A39&gt;=5.45),1.525,IF(AND(H39&gt;=16.447,B39&gt;=3.45,A39&gt;=5.45),6.4,IF(AND(H39&lt;5.245,D39&lt;0.45,D39&lt;0.8,A39&lt;5.45),1,IF(AND(A39&gt;=7.2,G39&lt;0.154,B39&lt;3.45,A39&gt;=5.45),6.7,IF(AND(D39&lt;1.65,A39&lt;7.2,G39&lt;0.154,B39&lt;3.45,A39&gt;=5.45),4.7,IF(AND(D39&gt;=1.65,A39&lt;7.2,G39&lt;0.154,B39&lt;3.45,A39&gt;=5.45),5.52,IF(AND(D39&gt;=0.25,A39&lt;5.05,H39&gt;=5.245,D39&lt;0.45,D39&lt;0.8,A39&lt;5.45),1.35,IF(AND(H39&lt;6.089,A39&gt;=5.05,H39&gt;=5.245,D39&lt;0.45,D39&lt;0.8,A39&lt;5.45),1.7,IF(AND(D39&lt;1.2,B39&lt;2.6,A39&lt;5.75,G39&gt;=0.154,B39&lt;3.45,A39&gt;=5.45),3.85,IF(AND(D39&gt;=1.2,B39&lt;2.6,A39&lt;5.75,G39&gt;=0.154,B39&lt;3.45,A39&gt;=5.45),4,IF(AND(D39&gt;=1.65,B39&gt;=2.6,A39&lt;5.75,G39&gt;=0.154,B39&lt;3.45,A39&gt;=5.45),4.9,IF(AND(G39&lt;0.353,F39&lt;2.5,A39&gt;=5.75,G39&gt;=0.154,B39&lt;3.45,A39&gt;=5.45),4.25,IF(AND(A39&gt;=7.25,F39&gt;=2.5,A39&gt;=5.75,G39&gt;=0.154,B39&lt;3.45,A39&gt;=5.45),6.45,IF(AND(H39&lt;11.218,D39&lt;0.25,A39&lt;5.05,H39&gt;=5.245,D39&lt;0.45,D39&lt;0.8,A39&lt;5.45),1.42,IF(AND(G39&lt;0.517,H39&gt;=6.089,A39&gt;=5.05,H39&gt;=5.245,D39&lt;0.45,D39&lt;0.8,A39&lt;5.45),1.44,IF(AND(G39&gt;=0.517,H39&gt;=6.089,A39&gt;=5.05,H39&gt;=5.245,D39&lt;0.45,D39&lt;0.8,A39&lt;5.45),1.54,IF(AND(H39&gt;=10.194,D39&lt;1.65,B39&gt;=2.6,A39&lt;5.75,G39&gt;=0.154,B39&lt;3.45,A39&gt;=5.45),4.35,IF(AND(B39&gt;=3.15,G39&gt;=0.353,F39&lt;2.5,A39&gt;=5.75,G39&gt;=0.154,B39&lt;3.45,A39&gt;=5.45),4.7,IF(AND(H39&lt;7.716,A39&lt;7.25,F39&gt;=2.5,A39&gt;=5.75,G39&gt;=0.154,B39&lt;3.45,A39&gt;=5.45),5.04,IF(AND(G39&lt;0.175,H39&gt;=11.218,D39&lt;0.25,A39&lt;5.05,H39&gt;=5.245,D39&lt;0.45,D39&lt;0.8,A39&lt;5.45),1.5,IF(AND(H39&lt;7.713,H39&lt;10.194,D39&lt;1.65,B39&gt;=2.6,A39&lt;5.75,G39&gt;=0.154,B39&lt;3.45,A39&gt;=5.45),4.1,IF(AND(H39&gt;=7.713,H39&lt;10.194,D39&lt;1.65,B39&gt;=2.6,A39&lt;5.75,G39&gt;=0.154,B39&lt;3.45,A39&gt;=5.45),4.2,IF(AND(B39&gt;=3.05,B39&lt;3.15,G39&gt;=0.353,F39&lt;2.5,A39&gt;=5.75,G39&gt;=0.154,B39&lt;3.45,A39&gt;=5.45),4.4,IF(AND(D39&gt;=2.45,H39&gt;=7.716,A39&lt;7.25,F39&gt;=2.5,A39&gt;=5.75,G39&gt;=0.154,B39&lt;3.45,A39&gt;=5.45),5.85,IF(AND(D39&lt;0.15,G39&gt;=0.175,H39&gt;=11.218,D39&lt;0.25,A39&lt;5.05,H39&gt;=5.245,D39&lt;0.45,D39&lt;0.8,A39&lt;5.45),1.1,IF(AND(H39&gt;=16.317,B39&lt;3.05,B39&lt;3.15,G39&gt;=0.353,F39&lt;2.5,A39&gt;=5.75,G39&gt;=0.154,B39&lt;3.45,A39&gt;=5.45),4.8,IF(AND(G39&gt;=0.857,D39&lt;2.45,H39&gt;=7.716,A39&lt;7.25,F39&gt;=2.5,A39&gt;=5.75,G39&gt;=0.154,B39&lt;3.45,A39&gt;=5.45),5.05,IF(AND(G39&lt;0.245,D39&gt;=0.15,G39&gt;=0.175,H39&gt;=11.218,D39&lt;0.25,A39&lt;5.05,H39&gt;=5.245,D39&lt;0.45,D39&lt;0.8,A39&lt;5.45),1.3,IF(AND(G39&gt;=0.245,D39&gt;=0.15,G39&gt;=0.175,H39&gt;=11.218,D39&lt;0.25,A39&lt;5.05,H39&gt;=5.245,D39&lt;0.45,D39&lt;0.8,A39&lt;5.45),1.22,IF(AND(B39&lt;2.85,H39&lt;16.317,B39&lt;3.05,B39&lt;3.15,G39&gt;=0.353,F39&lt;2.5,A39&gt;=5.75,G39&gt;=0.154,B39&lt;3.45,A39&gt;=5.45),4.6,IF(AND(B39&gt;=2.85,H39&lt;16.317,B39&lt;3.05,B39&lt;3.15,G39&gt;=0.353,F39&lt;2.5,A39&gt;=5.75,G39&gt;=0.154,B39&lt;3.45,A39&gt;=5.45),4.633,IF(AND(D39&lt;1.85,G39&lt;0.857,D39&lt;2.45,H39&gt;=7.716,A39&lt;7.25,F39&gt;=2.5,A39&gt;=5.75,G39&gt;=0.154,B39&lt;3.45,A39&gt;=5.45),5.8,IF(AND(H39&lt;11.297,D39&gt;=1.85,G39&lt;0.857,D39&lt;2.45,H39&gt;=7.716,A39&lt;7.25,F39&gt;=2.5,A39&gt;=5.75,G39&gt;=0.154,B39&lt;3.45,A39&gt;=5.45),5.3,IF(AND(G39&lt;0.388,H39&gt;=11.297,D39&gt;=1.85,G39&lt;0.857,D39&lt;2.45,H39&gt;=7.716,A39&lt;7.25,F39&gt;=2.5,A39&gt;=5.75,G39&gt;=0.154,B39&lt;3.45,A39&gt;=5.45),5.4,IF(AND(G39&gt;=0.388,H39&gt;=11.297,D39&gt;=1.85,G39&lt;0.857,D39&lt;2.45,H39&gt;=7.716,A39&lt;7.25,F39&gt;=2.5,A39&gt;=5.75,G39&gt;=0.154,B39&lt;3.45,A39&gt;=5.45),5.6,"shouldnthappen")))))))))))))))))))))))))))))))))))))</f>
        <v>1.525</v>
      </c>
      <c r="BJ39" s="1" t="n">
        <f aca="false">IF(AND(F39&gt;=2,B39&gt;=3.35),6.1,IF(AND(H39&gt;=12.719,F39&lt;1.5,B39&lt;3.35),1.567,IF(AND(H39&lt;5.245,F39&lt;2,B39&gt;=3.35),1,IF(AND(D39&lt;0.15,H39&lt;12.719,F39&lt;1.5,B39&lt;3.35),1.5,IF(AND(D39&gt;=0.35,H39&gt;=5.245,F39&lt;2,B39&gt;=3.35),1.6,IF(AND(A39&lt;4.9,D39&gt;=0.15,H39&lt;12.719,F39&lt;1.5,B39&lt;3.35),1.36,IF(AND(B39&lt;2.65,G39&lt;0.572,D39&lt;1.45,F39&gt;=1.5,B39&lt;3.35),3.5,IF(AND(A39&lt;6.1,F39&lt;2.5,D39&gt;=1.45,F39&gt;=1.5,B39&lt;3.35),5.1,IF(AND(G39&gt;=0.607,D39&lt;0.35,H39&gt;=5.245,F39&lt;2,B39&gt;=3.35),1.65,IF(AND(G39&lt;0.546,A39&gt;=4.9,D39&gt;=0.15,H39&lt;12.719,F39&lt;1.5,B39&lt;3.35),1.2,IF(AND(G39&gt;=0.546,A39&gt;=4.9,D39&gt;=0.15,H39&lt;12.719,F39&lt;1.5,B39&lt;3.35),1.4,IF(AND(A39&gt;=6.3,B39&gt;=2.65,G39&lt;0.572,D39&lt;1.45,F39&gt;=1.5,B39&lt;3.35),4.8,IF(AND(D39&lt;1.15,B39&lt;2.85,G39&gt;=0.572,D39&lt;1.45,F39&gt;=1.5,B39&lt;3.35),3.9,IF(AND(B39&gt;=3.15,B39&gt;=2.85,G39&gt;=0.572,D39&lt;1.45,F39&gt;=1.5,B39&lt;3.35),4.7,IF(AND(B39&lt;2.95,A39&gt;=6.1,F39&lt;2.5,D39&gt;=1.45,F39&gt;=1.5,B39&lt;3.35),4.533,IF(AND(B39&gt;=2.95,A39&gt;=6.1,F39&lt;2.5,D39&gt;=1.45,F39&gt;=1.5,B39&lt;3.35),4.75,IF(AND(A39&gt;=6.7,G39&lt;0.107,F39&gt;=2.5,D39&gt;=1.45,F39&gt;=1.5,B39&lt;3.35),5.7,IF(AND(G39&gt;=0.385,G39&lt;0.607,D39&lt;0.35,H39&gt;=5.245,F39&lt;2,B39&gt;=3.35),1.325,IF(AND(D39&lt;1.25,A39&lt;6.3,B39&gt;=2.65,G39&lt;0.572,D39&lt;1.45,F39&gt;=1.5,B39&lt;3.35),4,IF(AND(D39&gt;=1.25,A39&lt;6.3,B39&gt;=2.65,G39&lt;0.572,D39&lt;1.45,F39&gt;=1.5,B39&lt;3.35),4.18,IF(AND(G39&lt;0.907,D39&gt;=1.15,B39&lt;2.85,G39&gt;=0.572,D39&lt;1.45,F39&gt;=1.5,B39&lt;3.35),4,IF(AND(G39&gt;=0.907,D39&gt;=1.15,B39&lt;2.85,G39&gt;=0.572,D39&lt;1.45,F39&gt;=1.5,B39&lt;3.35),4.4,IF(AND(H39&lt;8.326,B39&lt;3.15,B39&gt;=2.85,G39&gt;=0.572,D39&lt;1.45,F39&gt;=1.5,B39&lt;3.35),3.6,IF(AND(H39&gt;=8.326,B39&lt;3.15,B39&gt;=2.85,G39&gt;=0.572,D39&lt;1.45,F39&gt;=1.5,B39&lt;3.35),4.48,IF(AND(B39&lt;2.95,A39&lt;6.7,G39&lt;0.107,F39&gt;=2.5,D39&gt;=1.45,F39&gt;=1.5,B39&lt;3.35),5.6,IF(AND(B39&gt;=2.95,A39&lt;6.7,G39&lt;0.107,F39&gt;=2.5,D39&gt;=1.45,F39&gt;=1.5,B39&lt;3.35),5.5,IF(AND(G39&lt;0.205,G39&lt;0.432,G39&gt;=0.107,F39&gt;=2.5,D39&gt;=1.45,F39&gt;=1.5,B39&lt;3.35),5.3,IF(AND(B39&gt;=3.05,G39&gt;=0.432,G39&gt;=0.107,F39&gt;=2.5,D39&gt;=1.45,F39&gt;=1.5,B39&lt;3.35),5.86,IF(AND(H39&gt;=14.057,G39&lt;0.385,G39&lt;0.607,D39&lt;0.35,H39&gt;=5.245,F39&lt;2,B39&gt;=3.35),1.7,IF(AND(D39&lt;1.7,G39&gt;=0.205,G39&lt;0.432,G39&gt;=0.107,F39&gt;=2.5,D39&gt;=1.45,F39&gt;=1.5,B39&lt;3.35),5,IF(AND(G39&lt;0.779,B39&lt;3.05,G39&gt;=0.432,G39&gt;=0.107,F39&gt;=2.5,D39&gt;=1.45,F39&gt;=1.5,B39&lt;3.35),4.9,IF(AND(G39&gt;=0.779,B39&lt;3.05,G39&gt;=0.432,G39&gt;=0.107,F39&gt;=2.5,D39&gt;=1.45,F39&gt;=1.5,B39&lt;3.35),5.533,IF(AND(D39&gt;=0.25,H39&lt;14.057,G39&lt;0.385,G39&lt;0.607,D39&lt;0.35,H39&gt;=5.245,F39&lt;2,B39&gt;=3.35),1.4,IF(AND(B39&lt;2.85,D39&gt;=1.7,G39&gt;=0.205,G39&lt;0.432,G39&gt;=0.107,F39&gt;=2.5,D39&gt;=1.45,F39&gt;=1.5,B39&lt;3.35),5.1,IF(AND(B39&gt;=2.85,D39&gt;=1.7,G39&gt;=0.205,G39&lt;0.432,G39&gt;=0.107,F39&gt;=2.5,D39&gt;=1.45,F39&gt;=1.5,B39&lt;3.35),5.15,IF(AND(A39&lt;5.1,D39&lt;0.25,H39&lt;14.057,G39&lt;0.385,G39&lt;0.607,D39&lt;0.35,H39&gt;=5.245,F39&lt;2,B39&gt;=3.35),1.4,IF(AND(A39&gt;=5.1,D39&lt;0.25,H39&lt;14.057,G39&lt;0.385,G39&lt;0.607,D39&lt;0.35,H39&gt;=5.245,F39&lt;2,B39&gt;=3.35),1.5,"shouldnthappen")))))))))))))))))))))))))))))))))))))</f>
        <v>1.7</v>
      </c>
    </row>
    <row r="40" customFormat="false" ht="13.8" hidden="false" customHeight="false" outlineLevel="0" collapsed="false">
      <c r="A40" s="1" t="n">
        <v>4.9</v>
      </c>
      <c r="B40" s="1" t="n">
        <v>3.6</v>
      </c>
      <c r="C40" s="1" t="n">
        <v>1.4</v>
      </c>
      <c r="D40" s="1" t="n">
        <v>0.1</v>
      </c>
      <c r="E40" s="1" t="s">
        <v>94</v>
      </c>
      <c r="F40" s="1" t="n">
        <v>1</v>
      </c>
      <c r="G40" s="1" t="n">
        <v>0.327379455789924</v>
      </c>
      <c r="H40" s="16" t="n">
        <v>9.59478157348931</v>
      </c>
      <c r="I40" s="11" t="n">
        <f aca="false">C40</f>
        <v>1.4</v>
      </c>
      <c r="J40" s="1" t="n">
        <f aca="false">AVERAGE(M40:BJ40)</f>
        <v>1.38846</v>
      </c>
      <c r="K40" s="15" t="n">
        <f aca="false">1-SQRT(VAR(M40:BJ40, I40)) / AVERAGE(M40:BJ40)</f>
        <v>0.923469872159814</v>
      </c>
      <c r="L40" s="1" t="n">
        <f aca="false">(J40-I40)/I40</f>
        <v>-0.00824285714285706</v>
      </c>
      <c r="M40" s="1" t="n">
        <f aca="false">IF(AND(H40&gt;=16.241,B40&gt;=3.35),6.4,IF(AND(D40&gt;=0.75,A40&lt;5.15,B40&lt;3.35),4.1,IF(AND(D40&gt;=1.5,H40&lt;16.241,B40&gt;=3.35),5.767,IF(AND(B40&gt;=3.25,D40&lt;0.75,A40&lt;5.15,B40&lt;3.35),1.58,IF(AND(A40&lt;4.95,D40&lt;1.5,H40&lt;16.241,B40&gt;=3.35),1.4,IF(AND(A40&lt;4.5,B40&lt;3.25,D40&lt;0.75,A40&lt;5.15,B40&lt;3.35),1.26,IF(AND(A40&gt;=4.5,B40&lt;3.25,D40&lt;0.75,A40&lt;5.15,B40&lt;3.35),1.48,IF(AND(G40&lt;0.356,H40&lt;12.557,D40&lt;1.45,A40&gt;=5.15,B40&lt;3.35),4.267,IF(AND(D40&lt;1.25,H40&gt;=12.557,D40&lt;1.45,A40&gt;=5.15,B40&lt;3.35),4.05,IF(AND(D40&gt;=1.35,G40&gt;=0.356,H40&lt;12.557,D40&lt;1.45,A40&gt;=5.15,B40&lt;3.35),4.25,IF(AND(H40&lt;15.086,D40&gt;=1.25,H40&gt;=12.557,D40&lt;1.45,A40&gt;=5.15,B40&lt;3.35),4.4,IF(AND(F40&lt;2.5,G40&gt;=0.44,D40&lt;2.05,D40&gt;=1.45,A40&gt;=5.15,B40&lt;3.35),4.7,IF(AND(H40&lt;10.391,B40&lt;3.15,D40&gt;=2.05,D40&gt;=1.45,A40&gt;=5.15,B40&lt;3.35),5.1,IF(AND(G40&lt;0.505,B40&gt;=3.15,D40&gt;=2.05,D40&gt;=1.45,A40&gt;=5.15,B40&lt;3.35),5.7,IF(AND(G40&gt;=0.505,B40&gt;=3.15,D40&gt;=2.05,D40&gt;=1.45,A40&gt;=5.15,B40&lt;3.35),5.95,IF(AND(D40&gt;=0.5,G40&lt;0.905,A40&gt;=4.95,D40&lt;1.5,H40&lt;16.241,B40&gt;=3.35),1.6,IF(AND(B40&lt;3.6,G40&gt;=0.905,A40&gt;=4.95,D40&lt;1.5,H40&lt;16.241,B40&gt;=3.35),1.7,IF(AND(B40&gt;=3.6,G40&gt;=0.905,A40&gt;=4.95,D40&lt;1.5,H40&lt;16.241,B40&gt;=3.35),1.767,IF(AND(A40&gt;=5.7,D40&lt;1.35,G40&gt;=0.356,H40&lt;12.557,D40&lt;1.45,A40&gt;=5.15,B40&lt;3.35),3.9,IF(AND(A40&lt;6.35,H40&gt;=15.086,D40&gt;=1.25,H40&gt;=12.557,D40&lt;1.45,A40&gt;=5.15,B40&lt;3.35),4.7,IF(AND(A40&gt;=6.35,H40&gt;=15.086,D40&gt;=1.25,H40&gt;=12.557,D40&lt;1.45,A40&gt;=5.15,B40&lt;3.35),4.6,IF(AND(H40&lt;9.252,D40&lt;1.55,G40&lt;0.44,D40&lt;2.05,D40&gt;=1.45,A40&gt;=5.15,B40&lt;3.35),5.08,IF(AND(H40&gt;=9.252,D40&lt;1.55,G40&lt;0.44,D40&lt;2.05,D40&gt;=1.45,A40&gt;=5.15,B40&lt;3.35),4.7,IF(AND(H40&lt;8.477,D40&gt;=1.55,G40&lt;0.44,D40&lt;2.05,D40&gt;=1.45,A40&gt;=5.15,B40&lt;3.35),5.1,IF(AND(H40&gt;=8.477,D40&gt;=1.55,G40&lt;0.44,D40&lt;2.05,D40&gt;=1.45,A40&gt;=5.15,B40&lt;3.35),5.4,IF(AND(H40&lt;8.435,F40&gt;=2.5,G40&gt;=0.44,D40&lt;2.05,D40&gt;=1.45,A40&gt;=5.15,B40&lt;3.35),5.1,IF(AND(H40&gt;=8.435,F40&gt;=2.5,G40&gt;=0.44,D40&lt;2.05,D40&gt;=1.45,A40&gt;=5.15,B40&lt;3.35),4.86,IF(AND(G40&lt;0.543,H40&gt;=10.391,B40&lt;3.15,D40&gt;=2.05,D40&gt;=1.45,A40&gt;=5.15,B40&lt;3.35),5.56,IF(AND(G40&gt;=0.543,H40&gt;=10.391,B40&lt;3.15,D40&gt;=2.05,D40&gt;=1.45,A40&gt;=5.15,B40&lt;3.35),5.8,IF(AND(A40&lt;5.05,D40&lt;0.5,G40&lt;0.905,A40&gt;=4.95,D40&lt;1.5,H40&lt;16.241,B40&gt;=3.35),1.3,IF(AND(H40&lt;6.583,A40&lt;5.7,D40&lt;1.35,G40&gt;=0.356,H40&lt;12.557,D40&lt;1.45,A40&gt;=5.15,B40&lt;3.35),4,IF(AND(G40&lt;0.585,A40&gt;=5.05,D40&lt;0.5,G40&lt;0.905,A40&gt;=4.95,D40&lt;1.5,H40&lt;16.241,B40&gt;=3.35),1.475,IF(AND(G40&lt;0.62,H40&gt;=6.583,A40&lt;5.7,D40&lt;1.35,G40&gt;=0.356,H40&lt;12.557,D40&lt;1.45,A40&gt;=5.15,B40&lt;3.35),3.75,IF(AND(G40&gt;=0.62,H40&gt;=6.583,A40&lt;5.7,D40&lt;1.35,G40&gt;=0.356,H40&lt;12.557,D40&lt;1.45,A40&gt;=5.15,B40&lt;3.35),3.6,IF(AND(B40&lt;3.75,G40&gt;=0.585,A40&gt;=5.05,D40&lt;0.5,G40&lt;0.905,A40&gt;=4.95,D40&lt;1.5,H40&lt;16.241,B40&gt;=3.35),1.5,IF(AND(B40&gt;=3.75,G40&gt;=0.585,A40&gt;=5.05,D40&lt;0.5,G40&lt;0.905,A40&gt;=4.95,D40&lt;1.5,H40&lt;16.241,B40&gt;=3.35),1.6,"shouldnthappen"))))))))))))))))))))))))))))))))))))</f>
        <v>1.4</v>
      </c>
      <c r="N40" s="1" t="n">
        <f aca="false">IF(AND(H40&lt;5.245,B40&lt;3.65,F40&lt;1.5),1,IF(AND(H40&gt;=14.096,B40&gt;=3.65,F40&lt;1.5),1.65,IF(AND(A40&gt;=5.45,H40&gt;=5.245,B40&lt;3.65,F40&lt;1.5),1.3,IF(AND(H40&gt;=13.586,H40&lt;14.096,B40&gt;=3.65,F40&lt;1.5),1.3,IF(AND(H40&lt;10.258,D40&lt;1.25,F40&lt;2.5,F40&gt;=1.5),3.38,IF(AND(H40&lt;6.982,D40&gt;=1.25,F40&lt;2.5,F40&gt;=1.5),3.96,IF(AND(H40&gt;=13.646,D40&lt;2.05,F40&gt;=2.5,F40&gt;=1.5),6.1,IF(AND(B40&lt;3.05,A40&lt;5.45,H40&gt;=5.245,B40&lt;3.65,F40&lt;1.5),1.375,IF(AND(H40&lt;6.543,H40&lt;13.586,H40&lt;14.096,B40&gt;=3.65,F40&lt;1.5),1.4,IF(AND(H40&gt;=6.543,H40&lt;13.586,H40&lt;14.096,B40&gt;=3.65,F40&lt;1.5),1.5,IF(AND(H40&lt;11.522,H40&gt;=10.258,D40&lt;1.25,F40&lt;2.5,F40&gt;=1.5),3.733,IF(AND(H40&gt;=11.522,H40&gt;=10.258,D40&lt;1.25,F40&lt;2.5,F40&gt;=1.5),3.92,IF(AND(H40&lt;5.767,H40&lt;13.646,D40&lt;2.05,F40&gt;=2.5,F40&gt;=1.5),4.5,IF(AND(A40&lt;6.8,B40&lt;3.15,D40&gt;=2.05,F40&gt;=2.5,F40&gt;=1.5),5.6,IF(AND(A40&gt;=6.8,B40&lt;3.15,D40&gt;=2.05,F40&gt;=2.5,F40&gt;=1.5),5.1,IF(AND(B40&lt;3.25,B40&gt;=3.15,D40&gt;=2.05,F40&gt;=2.5,F40&gt;=1.5),5.8,IF(AND(B40&gt;=3.25,B40&gt;=3.15,D40&gt;=2.05,F40&gt;=2.5,F40&gt;=1.5),5.65,IF(AND(B40&lt;3.15,B40&gt;=3.05,A40&lt;5.45,H40&gt;=5.245,B40&lt;3.65,F40&lt;1.5),1.5,IF(AND(G40&gt;=0.735,H40&lt;13.665,H40&gt;=6.982,D40&gt;=1.25,F40&lt;2.5,F40&gt;=1.5),4.2,IF(AND(H40&lt;14.03,H40&gt;=13.665,H40&gt;=6.982,D40&gt;=1.25,F40&lt;2.5,F40&gt;=1.5),4.8,IF(AND(A40&gt;=6.6,H40&gt;=5.767,H40&lt;13.646,D40&lt;2.05,F40&gt;=2.5,F40&gt;=1.5),6.05,IF(AND(G40&gt;=0.934,B40&gt;=3.15,B40&gt;=3.05,A40&lt;5.45,H40&gt;=5.245,B40&lt;3.65,F40&lt;1.5),1.7,IF(AND(D40&gt;=1.55,G40&lt;0.735,H40&lt;13.665,H40&gt;=6.982,D40&gt;=1.25,F40&lt;2.5,F40&gt;=1.5),5.1,IF(AND(D40&lt;1.45,H40&gt;=14.03,H40&gt;=13.665,H40&gt;=6.982,D40&gt;=1.25,F40&lt;2.5,F40&gt;=1.5),4.7,IF(AND(D40&gt;=1.45,H40&gt;=14.03,H40&gt;=13.665,H40&gt;=6.982,D40&gt;=1.25,F40&lt;2.5,F40&gt;=1.5),4.5,IF(AND(A40&gt;=6.2,A40&lt;6.6,H40&gt;=5.767,H40&lt;13.646,D40&lt;2.05,F40&gt;=2.5,F40&gt;=1.5),5.325,IF(AND(B40&lt;3.25,G40&lt;0.934,B40&gt;=3.15,B40&gt;=3.05,A40&lt;5.45,H40&gt;=5.245,B40&lt;3.65,F40&lt;1.5),1.3,IF(AND(D40&lt;1.35,D40&lt;1.55,G40&lt;0.735,H40&lt;13.665,H40&gt;=6.982,D40&gt;=1.25,F40&lt;2.5,F40&gt;=1.5),4.25,IF(AND(H40&lt;8.435,A40&lt;6.2,A40&lt;6.6,H40&gt;=5.767,H40&lt;13.646,D40&lt;2.05,F40&gt;=2.5,F40&gt;=1.5),5.1,IF(AND(H40&gt;=8.435,A40&lt;6.2,A40&lt;6.6,H40&gt;=5.767,H40&lt;13.646,D40&lt;2.05,F40&gt;=2.5,F40&gt;=1.5),4.9,IF(AND(A40&gt;=5.15,B40&gt;=3.25,G40&lt;0.934,B40&gt;=3.15,B40&gt;=3.05,A40&lt;5.45,H40&gt;=5.245,B40&lt;3.65,F40&lt;1.5),1.5,IF(AND(B40&lt;2.9,D40&gt;=1.35,D40&lt;1.55,G40&lt;0.735,H40&lt;13.665,H40&gt;=6.982,D40&gt;=1.25,F40&lt;2.5,F40&gt;=1.5),4.6,IF(AND(B40&gt;=2.9,D40&gt;=1.35,D40&lt;1.55,G40&lt;0.735,H40&lt;13.665,H40&gt;=6.982,D40&gt;=1.25,F40&lt;2.5,F40&gt;=1.5),4.52,IF(AND(G40&gt;=0.862,A40&lt;5.15,B40&gt;=3.25,G40&lt;0.934,B40&gt;=3.15,B40&gt;=3.05,A40&lt;5.45,H40&gt;=5.245,B40&lt;3.65,F40&lt;1.5),1.5,IF(AND(H40&lt;9.35,G40&lt;0.862,A40&lt;5.15,B40&gt;=3.25,G40&lt;0.934,B40&gt;=3.15,B40&gt;=3.05,A40&lt;5.45,H40&gt;=5.245,B40&lt;3.65,F40&lt;1.5),1.38,IF(AND(H40&gt;=9.35,G40&lt;0.862,A40&lt;5.15,B40&gt;=3.25,G40&lt;0.934,B40&gt;=3.15,B40&gt;=3.05,A40&lt;5.45,H40&gt;=5.245,B40&lt;3.65,F40&lt;1.5),1.4,"shouldnthappen"))))))))))))))))))))))))))))))))))))</f>
        <v>1.4</v>
      </c>
      <c r="O40" s="1" t="n">
        <f aca="false">IF(AND(B40&lt;2.75,A40&lt;5.55),3.96,IF(AND(H40&lt;9.205,A40&lt;5.9,A40&gt;=5.55),3.85,IF(AND(A40&lt;4.35,D40&lt;0.35,B40&gt;=2.75,A40&lt;5.55),1.1,IF(AND(B40&lt;3.65,D40&gt;=0.35,B40&gt;=2.75,A40&lt;5.55),1.65,IF(AND(B40&gt;=3.65,D40&gt;=0.35,B40&gt;=2.75,A40&lt;5.55),1.9,IF(AND(G40&gt;=0.732,H40&gt;=9.205,A40&lt;5.9,A40&gt;=5.55),4.9,IF(AND(G40&lt;0.273,G40&lt;0.732,H40&gt;=9.205,A40&lt;5.9,A40&gt;=5.55),4.5,IF(AND(A40&lt;6.3,G40&lt;0.422,F40&lt;2.5,A40&gt;=5.9,A40&gt;=5.55),5.1,IF(AND(A40&gt;=6.3,G40&lt;0.422,F40&lt;2.5,A40&gt;=5.9,A40&gt;=5.55),4.76,IF(AND(B40&lt;2.4,G40&gt;=0.422,F40&lt;2.5,A40&gt;=5.9,A40&gt;=5.55),4.45,IF(AND(A40&gt;=7,G40&gt;=0.628,F40&gt;=2.5,A40&gt;=5.9,A40&gt;=5.55),6.45,IF(AND(D40&lt;0.15,H40&lt;13.924,A40&gt;=4.35,D40&lt;0.35,B40&gt;=2.75,A40&lt;5.55),1.5,IF(AND(B40&lt;3.15,H40&gt;=13.924,A40&gt;=4.35,D40&lt;0.35,B40&gt;=2.75,A40&lt;5.55),1.56,IF(AND(B40&gt;=3.15,H40&gt;=13.924,A40&gt;=4.35,D40&lt;0.35,B40&gt;=2.75,A40&lt;5.55),1.3,IF(AND(H40&lt;14.316,G40&gt;=0.273,G40&lt;0.732,H40&gt;=9.205,A40&lt;5.9,A40&gt;=5.55),3.95,IF(AND(H40&gt;=14.316,G40&gt;=0.273,G40&lt;0.732,H40&gt;=9.205,A40&lt;5.9,A40&gt;=5.55),4.1,IF(AND(A40&lt;6.2,B40&gt;=2.4,G40&gt;=0.422,F40&lt;2.5,A40&gt;=5.9,A40&gt;=5.55),4.3,IF(AND(A40&gt;=7.05,G40&lt;0.364,G40&lt;0.628,F40&gt;=2.5,A40&gt;=5.9,A40&gt;=5.55),6.1,IF(AND(A40&gt;=7.55,G40&gt;=0.364,G40&lt;0.628,F40&gt;=2.5,A40&gt;=5.9,A40&gt;=5.55),6.4,IF(AND(A40&lt;6.15,A40&lt;7,G40&gt;=0.628,F40&gt;=2.5,A40&gt;=5.9,A40&gt;=5.55),4.9,IF(AND(D40&lt;1.45,A40&gt;=6.2,B40&gt;=2.4,G40&gt;=0.422,F40&lt;2.5,A40&gt;=5.9,A40&gt;=5.55),4.64,IF(AND(D40&gt;=1.45,A40&gt;=6.2,B40&gt;=2.4,G40&gt;=0.422,F40&lt;2.5,A40&gt;=5.9,A40&gt;=5.55),4.9,IF(AND(D40&lt;1.65,A40&lt;7.05,G40&lt;0.364,G40&lt;0.628,F40&gt;=2.5,A40&gt;=5.9,A40&gt;=5.55),5.1,IF(AND(D40&gt;=2.35,A40&lt;7.55,G40&gt;=0.364,G40&lt;0.628,F40&gt;=2.5,A40&gt;=5.9,A40&gt;=5.55),5.633,IF(AND(D40&lt;2.15,A40&gt;=6.15,A40&lt;7,G40&gt;=0.628,F40&gt;=2.5,A40&gt;=5.9,A40&gt;=5.55),5.1,IF(AND(D40&gt;=2.15,A40&gt;=6.15,A40&lt;7,G40&gt;=0.628,F40&gt;=2.5,A40&gt;=5.9,A40&gt;=5.55),5.267,IF(AND(A40&lt;4.9,A40&lt;5.05,D40&gt;=0.15,H40&lt;13.924,A40&gt;=4.35,D40&lt;0.35,B40&gt;=2.75,A40&lt;5.55),1.375,IF(AND(A40&gt;=4.9,A40&lt;5.05,D40&gt;=0.15,H40&lt;13.924,A40&gt;=4.35,D40&lt;0.35,B40&gt;=2.75,A40&lt;5.55),1.3,IF(AND(A40&lt;5.45,A40&gt;=5.05,D40&gt;=0.15,H40&lt;13.924,A40&gt;=4.35,D40&lt;0.35,B40&gt;=2.75,A40&lt;5.55),1.475,IF(AND(A40&gt;=5.45,A40&gt;=5.05,D40&gt;=0.15,H40&lt;13.924,A40&gt;=4.35,D40&lt;0.35,B40&gt;=2.75,A40&lt;5.55),1.4,IF(AND(B40&gt;=3.25,D40&lt;2.35,A40&lt;7.55,G40&gt;=0.364,G40&lt;0.628,F40&gt;=2.5,A40&gt;=5.9,A40&gt;=5.55),5.7,IF(AND(G40&lt;0.006,G40&lt;0.107,D40&gt;=1.65,A40&lt;7.05,G40&lt;0.364,G40&lt;0.628,F40&gt;=2.5,A40&gt;=5.9,A40&gt;=5.55),5.5,IF(AND(G40&gt;=0.006,G40&lt;0.107,D40&gt;=1.65,A40&lt;7.05,G40&lt;0.364,G40&lt;0.628,F40&gt;=2.5,A40&gt;=5.9,A40&gt;=5.55),5.667,IF(AND(D40&lt;2.2,G40&gt;=0.107,D40&gt;=1.65,A40&lt;7.05,G40&lt;0.364,G40&lt;0.628,F40&gt;=2.5,A40&gt;=5.9,A40&gt;=5.55),5.35,IF(AND(D40&gt;=2.2,G40&gt;=0.107,D40&gt;=1.65,A40&lt;7.05,G40&lt;0.364,G40&lt;0.628,F40&gt;=2.5,A40&gt;=5.9,A40&gt;=5.55),5.2,IF(AND(D40&lt;2.25,B40&lt;3.25,D40&lt;2.35,A40&lt;7.55,G40&gt;=0.364,G40&lt;0.628,F40&gt;=2.5,A40&gt;=5.9,A40&gt;=5.55),5.8,IF(AND(D40&gt;=2.25,B40&lt;3.25,D40&lt;2.35,A40&lt;7.55,G40&gt;=0.364,G40&lt;0.628,F40&gt;=2.5,A40&gt;=5.9,A40&gt;=5.55),5.9,"shouldnthappen")))))))))))))))))))))))))))))))))))))</f>
        <v>1.5</v>
      </c>
      <c r="P40" s="1" t="n">
        <f aca="false">IF(AND(D40&gt;=0.75,A40&lt;5.55),3.9,IF(AND(H40&lt;7.482,A40&gt;=5.55),3.45,IF(AND(B40&gt;=3.15,B40&lt;3.25,D40&lt;0.75,A40&lt;5.55),1.262,IF(AND(G40&gt;=0.446,B40&lt;3.15,B40&lt;3.25,D40&lt;0.75,A40&lt;5.55),1.1,IF(AND(G40&lt;0.408,A40&lt;5.05,B40&gt;=3.25,D40&lt;0.75,A40&lt;5.55),1.4,IF(AND(G40&gt;=0.408,A40&lt;5.05,B40&gt;=3.25,D40&lt;0.75,A40&lt;5.55),1.233,IF(AND(G40&gt;=0.676,A40&gt;=5.05,B40&gt;=3.25,D40&lt;0.75,A40&lt;5.55),1.72,IF(AND(H40&lt;9.386,A40&lt;5.85,F40&lt;2.5,H40&gt;=7.482,A40&gt;=5.55),3.5,IF(AND(H40&gt;=9.386,A40&lt;5.85,F40&lt;2.5,H40&gt;=7.482,A40&gt;=5.55),4.275,IF(AND(H40&gt;=16.284,G40&lt;0.865,F40&gt;=2.5,H40&gt;=7.482,A40&gt;=5.55),6.6,IF(AND(G40&lt;0.912,G40&gt;=0.865,F40&gt;=2.5,H40&gt;=7.482,A40&gt;=5.55),4.8,IF(AND(G40&gt;=0.912,G40&gt;=0.865,F40&gt;=2.5,H40&gt;=7.482,A40&gt;=5.55),5.175,IF(AND(A40&gt;=4.95,G40&lt;0.446,B40&lt;3.15,B40&lt;3.25,D40&lt;0.75,A40&lt;5.55),1.6,IF(AND(H40&gt;=12.974,G40&lt;0.676,A40&gt;=5.05,B40&gt;=3.25,D40&lt;0.75,A40&lt;5.55),1.3,IF(AND(D40&lt;1.45,H40&lt;13.531,A40&gt;=5.85,F40&lt;2.5,H40&gt;=7.482,A40&gt;=5.55),4.2,IF(AND(D40&gt;=1.45,H40&lt;13.531,A40&gt;=5.85,F40&lt;2.5,H40&gt;=7.482,A40&gt;=5.55),4.967,IF(AND(G40&lt;0.187,H40&gt;=13.531,A40&gt;=5.85,F40&lt;2.5,H40&gt;=7.482,A40&gt;=5.55),5,IF(AND(H40&gt;=12.675,A40&lt;4.95,G40&lt;0.446,B40&lt;3.15,B40&lt;3.25,D40&lt;0.75,A40&lt;5.55),1.5,IF(AND(H40&lt;10.826,H40&lt;12.974,G40&lt;0.676,A40&gt;=5.05,B40&gt;=3.25,D40&lt;0.75,A40&lt;5.55),1.46,IF(AND(H40&gt;=10.826,H40&lt;12.974,G40&lt;0.676,A40&gt;=5.05,B40&gt;=3.25,D40&lt;0.75,A40&lt;5.55),1.4,IF(AND(A40&lt;6.15,G40&gt;=0.187,H40&gt;=13.531,A40&gt;=5.85,F40&lt;2.5,H40&gt;=7.482,A40&gt;=5.55),4.7,IF(AND(A40&lt;6.85,B40&lt;2.95,H40&lt;16.284,G40&lt;0.865,F40&gt;=2.5,H40&gt;=7.482,A40&gt;=5.55),5.32,IF(AND(A40&gt;=6.85,B40&lt;2.95,H40&lt;16.284,G40&lt;0.865,F40&gt;=2.5,H40&gt;=7.482,A40&gt;=5.55),6.567,IF(AND(A40&lt;4.85,H40&lt;12.675,A40&lt;4.95,G40&lt;0.446,B40&lt;3.15,B40&lt;3.25,D40&lt;0.75,A40&lt;5.55),1.4,IF(AND(A40&gt;=4.85,H40&lt;12.675,A40&lt;4.95,G40&lt;0.446,B40&lt;3.15,B40&lt;3.25,D40&lt;0.75,A40&lt;5.55),1.5,IF(AND(B40&lt;3.1,A40&gt;=6.15,G40&gt;=0.187,H40&gt;=13.531,A40&gt;=5.85,F40&lt;2.5,H40&gt;=7.482,A40&gt;=5.55),4.467,IF(AND(B40&gt;=3.1,A40&gt;=6.15,G40&gt;=0.187,H40&gt;=13.531,A40&gt;=5.85,F40&lt;2.5,H40&gt;=7.482,A40&gt;=5.55),4.7,IF(AND(G40&gt;=0.379,B40&lt;3.15,B40&gt;=2.95,H40&lt;16.284,G40&lt;0.865,F40&gt;=2.5,H40&gt;=7.482,A40&gt;=5.55),5.733,IF(AND(A40&lt;6.6,B40&gt;=3.15,B40&gt;=2.95,H40&lt;16.284,G40&lt;0.865,F40&gt;=2.5,H40&gt;=7.482,A40&gt;=5.55),5.38,IF(AND(A40&lt;6.7,G40&lt;0.379,B40&lt;3.15,B40&gt;=2.95,H40&lt;16.284,G40&lt;0.865,F40&gt;=2.5,H40&gt;=7.482,A40&gt;=5.55),5.3,IF(AND(A40&gt;=6.7,G40&lt;0.379,B40&lt;3.15,B40&gt;=2.95,H40&lt;16.284,G40&lt;0.865,F40&gt;=2.5,H40&gt;=7.482,A40&gt;=5.55),5.16,IF(AND(A40&lt;7.05,A40&gt;=6.6,B40&gt;=3.15,B40&gt;=2.95,H40&lt;16.284,G40&lt;0.865,F40&gt;=2.5,H40&gt;=7.482,A40&gt;=5.55),5.78,IF(AND(A40&gt;=7.05,A40&gt;=6.6,B40&gt;=3.15,B40&gt;=2.95,H40&lt;16.284,G40&lt;0.865,F40&gt;=2.5,H40&gt;=7.482,A40&gt;=5.55),6.1,"shouldnthappen")))))))))))))))))))))))))))))))))</f>
        <v>1.4</v>
      </c>
      <c r="Q40" s="1" t="n">
        <f aca="false">IF(AND(G40&gt;=0.422,B40&lt;3.25,F40&lt;1.5),1.25,IF(AND(G40&gt;=0.082,G40&lt;0.125,F40&gt;=1.5),6.7,IF(AND(G40&lt;0.251,G40&lt;0.422,B40&lt;3.25,F40&lt;1.5),1.38,IF(AND(G40&gt;=0.251,G40&lt;0.422,B40&lt;3.25,F40&lt;1.5),1.55,IF(AND(G40&gt;=0.385,G40&lt;0.633,B40&gt;=3.25,F40&lt;1.5),1.367,IF(AND(B40&lt;3.35,G40&gt;=0.633,B40&gt;=3.25,F40&lt;1.5),1.7,IF(AND(A40&lt;5.85,G40&lt;0.082,G40&lt;0.125,F40&gt;=1.5),4.5,IF(AND(F40&gt;=2.5,D40&lt;1.6,G40&gt;=0.125,F40&gt;=1.5),5.05,IF(AND(H40&gt;=16.774,D40&gt;=1.6,G40&gt;=0.125,F40&gt;=1.5),6.4,IF(AND(D40&gt;=0.5,G40&lt;0.385,G40&lt;0.633,B40&gt;=3.25,F40&lt;1.5),1.6,IF(AND(B40&lt;3.6,B40&gt;=3.35,G40&gt;=0.633,B40&gt;=3.25,F40&lt;1.5),1.55,IF(AND(B40&gt;=3.6,B40&gt;=3.35,G40&gt;=0.633,B40&gt;=3.25,F40&lt;1.5),1.6,IF(AND(D40&lt;1.65,A40&gt;=5.85,G40&lt;0.082,G40&lt;0.125,F40&gt;=1.5),4.7,IF(AND(A40&lt;5.3,F40&lt;2.5,D40&lt;1.6,G40&gt;=0.125,F40&gt;=1.5),3.15,IF(AND(B40&gt;=3.2,H40&lt;16.774,D40&gt;=1.6,G40&gt;=0.125,F40&gt;=1.5),5.675,IF(AND(H40&lt;11.767,D40&lt;0.5,G40&lt;0.385,G40&lt;0.633,B40&gt;=3.25,F40&lt;1.5),1.5,IF(AND(H40&gt;=11.767,D40&lt;0.5,G40&lt;0.385,G40&lt;0.633,B40&gt;=3.25,F40&lt;1.5),1.367,IF(AND(H40&lt;8.367,D40&gt;=1.65,A40&gt;=5.85,G40&lt;0.082,G40&lt;0.125,F40&gt;=1.5),5.7,IF(AND(H40&gt;=8.367,D40&gt;=1.65,A40&gt;=5.85,G40&lt;0.082,G40&lt;0.125,F40&gt;=1.5),5.575,IF(AND(A40&gt;=7.1,B40&lt;3.2,H40&lt;16.774,D40&gt;=1.6,G40&gt;=0.125,F40&gt;=1.5),6.3,IF(AND(H40&gt;=15.395,B40&lt;2.85,A40&gt;=5.3,F40&lt;2.5,D40&lt;1.6,G40&gt;=0.125,F40&gt;=1.5),4.8,IF(AND(H40&lt;8.486,B40&gt;=2.85,A40&gt;=5.3,F40&lt;2.5,D40&lt;1.6,G40&gt;=0.125,F40&gt;=1.5),3.85,IF(AND(D40&gt;=2.1,A40&lt;7.1,B40&lt;3.2,H40&lt;16.774,D40&gt;=1.6,G40&gt;=0.125,F40&gt;=1.5),5.5,IF(AND(B40&gt;=2.75,H40&lt;15.395,B40&lt;2.85,A40&gt;=5.3,F40&lt;2.5,D40&lt;1.6,G40&gt;=0.125,F40&gt;=1.5),4.489,IF(AND(H40&gt;=15.168,H40&gt;=8.486,B40&gt;=2.85,A40&gt;=5.3,F40&lt;2.5,D40&lt;1.6,G40&gt;=0.125,F40&gt;=1.5),4.7,IF(AND(G40&gt;=0.519,D40&lt;2.1,A40&lt;7.1,B40&lt;3.2,H40&lt;16.774,D40&gt;=1.6,G40&gt;=0.125,F40&gt;=1.5),4.925,IF(AND(G40&gt;=0.897,B40&lt;2.75,H40&lt;15.395,B40&lt;2.85,A40&gt;=5.3,F40&lt;2.5,D40&lt;1.6,G40&gt;=0.125,F40&gt;=1.5),4.567,IF(AND(A40&lt;5.65,H40&lt;15.168,H40&gt;=8.486,B40&gt;=2.85,A40&gt;=5.3,F40&lt;2.5,D40&lt;1.6,G40&gt;=0.125,F40&gt;=1.5),4.5,IF(AND(G40&lt;0.23,G40&lt;0.519,D40&lt;2.1,A40&lt;7.1,B40&lt;3.2,H40&lt;16.774,D40&gt;=1.6,G40&gt;=0.125,F40&gt;=1.5),5,IF(AND(A40&lt;5.9,G40&lt;0.897,B40&lt;2.75,H40&lt;15.395,B40&lt;2.85,A40&gt;=5.3,F40&lt;2.5,D40&lt;1.6,G40&gt;=0.125,F40&gt;=1.5),4.1,IF(AND(A40&gt;=5.9,G40&lt;0.897,B40&lt;2.75,H40&lt;15.395,B40&lt;2.85,A40&gt;=5.3,F40&lt;2.5,D40&lt;1.6,G40&gt;=0.125,F40&gt;=1.5),4.5,IF(AND(A40&lt;6.05,A40&gt;=5.65,H40&lt;15.168,H40&gt;=8.486,B40&gt;=2.85,A40&gt;=5.3,F40&lt;2.5,D40&lt;1.6,G40&gt;=0.125,F40&gt;=1.5),4.2,IF(AND(A40&gt;=6.05,A40&gt;=5.65,H40&lt;15.168,H40&gt;=8.486,B40&gt;=2.85,A40&gt;=5.3,F40&lt;2.5,D40&lt;1.6,G40&gt;=0.125,F40&gt;=1.5),4.35,IF(AND(D40&lt;1.95,G40&gt;=0.23,G40&lt;0.519,D40&lt;2.1,A40&lt;7.1,B40&lt;3.2,H40&lt;16.774,D40&gt;=1.6,G40&gt;=0.125,F40&gt;=1.5),5.3,IF(AND(D40&gt;=1.95,G40&gt;=0.23,G40&lt;0.519,D40&lt;2.1,A40&lt;7.1,B40&lt;3.2,H40&lt;16.774,D40&gt;=1.6,G40&gt;=0.125,F40&gt;=1.5),5.2,"shouldnthappen")))))))))))))))))))))))))))))))))))</f>
        <v>1.5</v>
      </c>
      <c r="R40" s="1" t="n">
        <f aca="false">IF(AND(G40&gt;=0.901,F40&lt;1.5),1.9,IF(AND(H40&lt;5.523,D40&lt;0.35,G40&lt;0.901,F40&lt;1.5),1,IF(AND(B40&lt;3.6,D40&gt;=0.35,G40&lt;0.901,F40&lt;1.5),1.575,IF(AND(B40&gt;=3.6,D40&gt;=0.35,G40&lt;0.901,F40&lt;1.5),1.5,IF(AND(G40&gt;=0.837,D40&lt;1.15,D40&lt;1.45,F40&gt;=1.5),3,IF(AND(G40&gt;=0.66,D40&gt;=1.15,D40&lt;1.45,F40&gt;=1.5),4,IF(AND(F40&gt;=2.5,D40&lt;1.55,D40&gt;=1.45,F40&gt;=1.5),5.025,IF(AND(F40&lt;2.5,D40&gt;=1.55,D40&gt;=1.45,F40&gt;=1.5),4.933,IF(AND(B40&lt;2.45,G40&lt;0.837,D40&lt;1.15,D40&lt;1.45,F40&gt;=1.5),3.3,IF(AND(B40&gt;=2.45,G40&lt;0.837,D40&lt;1.15,D40&lt;1.45,F40&gt;=1.5),3.86,IF(AND(B40&gt;=3.05,F40&lt;2.5,D40&lt;1.55,D40&gt;=1.45,F40&gt;=1.5),4.8,IF(AND(D40&gt;=2.45,F40&gt;=2.5,D40&gt;=1.55,D40&gt;=1.45,F40&gt;=1.5),5.875,IF(AND(H40&lt;13.187,G40&lt;0.217,H40&gt;=5.523,D40&lt;0.35,G40&lt;0.901,F40&lt;1.5),1.4,IF(AND(H40&gt;=13.187,G40&lt;0.217,H40&gt;=5.523,D40&lt;0.35,G40&lt;0.901,F40&lt;1.5),1.5,IF(AND(G40&lt;0.33,G40&gt;=0.217,H40&gt;=5.523,D40&lt;0.35,G40&lt;0.901,F40&lt;1.5),1.28,IF(AND(A40&lt;6.05,D40&lt;1.35,G40&lt;0.66,D40&gt;=1.15,D40&lt;1.45,F40&gt;=1.5),4.175,IF(AND(A40&gt;=6.05,D40&lt;1.35,G40&lt;0.66,D40&gt;=1.15,D40&lt;1.45,F40&gt;=1.5),4.3,IF(AND(A40&lt;5.65,D40&gt;=1.35,G40&lt;0.66,D40&gt;=1.15,D40&lt;1.45,F40&gt;=1.5),3.9,IF(AND(A40&gt;=5.65,D40&gt;=1.35,G40&lt;0.66,D40&gt;=1.15,D40&lt;1.45,F40&gt;=1.5),4.52,IF(AND(A40&lt;6.25,B40&lt;3.05,F40&lt;2.5,D40&lt;1.55,D40&gt;=1.45,F40&gt;=1.5),4.5,IF(AND(A40&gt;=6.25,B40&lt;3.05,F40&lt;2.5,D40&lt;1.55,D40&gt;=1.45,F40&gt;=1.5),4.675,IF(AND(A40&gt;=7.25,D40&lt;2.45,F40&gt;=2.5,D40&gt;=1.55,D40&gt;=1.45,F40&gt;=1.5),6.433,IF(AND(D40&gt;=0.25,G40&gt;=0.33,G40&gt;=0.217,H40&gt;=5.523,D40&lt;0.35,G40&lt;0.901,F40&lt;1.5),1.4,IF(AND(A40&lt;6.15,A40&lt;7.25,D40&lt;2.45,F40&gt;=2.5,D40&gt;=1.55,D40&gt;=1.45,F40&gt;=1.5),5.025,IF(AND(H40&lt;6.439,D40&lt;0.25,G40&gt;=0.33,G40&gt;=0.217,H40&gt;=5.523,D40&lt;0.35,G40&lt;0.901,F40&lt;1.5),1.5,IF(AND(H40&gt;=6.439,D40&lt;0.25,G40&gt;=0.33,G40&gt;=0.217,H40&gt;=5.523,D40&lt;0.35,G40&lt;0.901,F40&lt;1.5),1.38,IF(AND(H40&gt;=13.711,A40&gt;=6.15,A40&lt;7.25,D40&lt;2.45,F40&gt;=2.5,D40&gt;=1.55,D40&gt;=1.45,F40&gt;=1.5),5.68,IF(AND(B40&gt;=3.3,H40&lt;13.711,A40&gt;=6.15,A40&lt;7.25,D40&lt;2.45,F40&gt;=2.5,D40&gt;=1.55,D40&gt;=1.45,F40&gt;=1.5),5.6,IF(AND(G40&lt;0.093,B40&lt;3.3,H40&lt;13.711,A40&gt;=6.15,A40&lt;7.25,D40&lt;2.45,F40&gt;=2.5,D40&gt;=1.55,D40&gt;=1.45,F40&gt;=1.5),5.56,IF(AND(D40&lt;1.95,G40&gt;=0.093,B40&lt;3.3,H40&lt;13.711,A40&gt;=6.15,A40&lt;7.25,D40&lt;2.45,F40&gt;=2.5,D40&gt;=1.55,D40&gt;=1.45,F40&gt;=1.5),5.3,IF(AND(B40&lt;3.15,D40&gt;=1.95,G40&gt;=0.093,B40&lt;3.3,H40&lt;13.711,A40&gt;=6.15,A40&lt;7.25,D40&lt;2.45,F40&gt;=2.5,D40&gt;=1.55,D40&gt;=1.45,F40&gt;=1.5),5.1,IF(AND(B40&gt;=3.15,D40&gt;=1.95,G40&gt;=0.093,B40&lt;3.3,H40&lt;13.711,A40&gt;=6.15,A40&lt;7.25,D40&lt;2.45,F40&gt;=2.5,D40&gt;=1.55,D40&gt;=1.45,F40&gt;=1.5),5.15,"shouldnthappen"))))))))))))))))))))))))))))))))</f>
        <v>1.28</v>
      </c>
      <c r="S40" s="1" t="n">
        <f aca="false">IF(AND(G40&gt;=0.859,D40&gt;=0.35,F40&lt;1.5),1.9,IF(AND(D40&lt;1.75,F40&gt;=2.5,F40&gt;=1.5),4.867,IF(AND(H40&lt;8.42,A40&lt;5.05,D40&lt;0.35,F40&lt;1.5),1.42,IF(AND(H40&gt;=14.877,A40&gt;=5.05,D40&lt;0.35,F40&lt;1.5),1.3,IF(AND(B40&lt;3.35,G40&lt;0.859,D40&gt;=0.35,F40&lt;1.5),1.7,IF(AND(B40&gt;=3.35,G40&lt;0.859,D40&gt;=0.35,F40&lt;1.5),1.5,IF(AND(A40&gt;=6.05,B40&lt;2.75,F40&lt;2.5,F40&gt;=1.5),4.733,IF(AND(G40&gt;=0.68,B40&gt;=2.75,F40&lt;2.5,F40&gt;=1.5),4.025,IF(AND(H40&gt;=16.284,D40&gt;=1.75,F40&gt;=2.5,F40&gt;=1.5),6.6,IF(AND(A40&lt;4.35,H40&gt;=8.42,A40&lt;5.05,D40&lt;0.35,F40&lt;1.5),1.1,IF(AND(G40&gt;=0.948,H40&lt;14.877,A40&gt;=5.05,D40&lt;0.35,F40&lt;1.5),1.7,IF(AND(A40&lt;5.3,A40&lt;6.05,B40&lt;2.75,F40&lt;2.5,F40&gt;=1.5),3,IF(AND(H40&gt;=15.168,G40&lt;0.68,B40&gt;=2.75,F40&lt;2.5,F40&gt;=1.5),4.75,IF(AND(H40&gt;=14.005,A40&gt;=4.35,H40&gt;=8.42,A40&lt;5.05,D40&lt;0.35,F40&lt;1.5),1.375,IF(AND(A40&gt;=5.55,G40&lt;0.948,H40&lt;14.877,A40&gt;=5.05,D40&lt;0.35,F40&lt;1.5),1.7,IF(AND(H40&lt;12.363,A40&gt;=5.3,A40&lt;6.05,B40&lt;2.75,F40&lt;2.5,F40&gt;=1.5),3.825,IF(AND(H40&gt;=12.363,A40&gt;=5.3,A40&lt;6.05,B40&lt;2.75,F40&lt;2.5,F40&gt;=1.5),4.033,IF(AND(H40&gt;=14.508,H40&lt;15.168,G40&lt;0.68,B40&gt;=2.75,F40&lt;2.5,F40&gt;=1.5),4.2,IF(AND(D40&gt;=2.35,D40&gt;=2.2,H40&lt;16.284,D40&gt;=1.75,F40&gt;=2.5,F40&gt;=1.5),5.267,IF(AND(G40&lt;0.231,H40&lt;14.005,A40&gt;=4.35,H40&gt;=8.42,A40&lt;5.05,D40&lt;0.35,F40&lt;1.5),1.4,IF(AND(H40&gt;=14.494,A40&lt;5.55,G40&lt;0.948,H40&lt;14.877,A40&gt;=5.05,D40&lt;0.35,F40&lt;1.5),1.6,IF(AND(A40&lt;6.1,H40&lt;14.508,H40&lt;15.168,G40&lt;0.68,B40&gt;=2.75,F40&lt;2.5,F40&gt;=1.5),4.5,IF(AND(A40&lt;6.1,H40&lt;11.8,D40&lt;2.2,H40&lt;16.284,D40&gt;=1.75,F40&gt;=2.5,F40&gt;=1.5),4.95,IF(AND(A40&gt;=6.1,H40&lt;11.8,D40&lt;2.2,H40&lt;16.284,D40&gt;=1.75,F40&gt;=2.5,F40&gt;=1.5),5.333,IF(AND(B40&lt;2.75,H40&gt;=11.8,D40&lt;2.2,H40&lt;16.284,D40&gt;=1.75,F40&gt;=2.5,F40&gt;=1.5),5.1,IF(AND(B40&gt;=3.15,D40&lt;2.35,D40&gt;=2.2,H40&lt;16.284,D40&gt;=1.75,F40&gt;=2.5,F40&gt;=1.5),5.5,IF(AND(B40&gt;=3.35,G40&gt;=0.231,H40&lt;14.005,A40&gt;=4.35,H40&gt;=8.42,A40&lt;5.05,D40&lt;0.35,F40&lt;1.5),1.3,IF(AND(H40&lt;13.869,H40&lt;14.494,A40&lt;5.55,G40&lt;0.948,H40&lt;14.877,A40&gt;=5.05,D40&lt;0.35,F40&lt;1.5),1.5,IF(AND(H40&gt;=13.869,H40&lt;14.494,A40&lt;5.55,G40&lt;0.948,H40&lt;14.877,A40&gt;=5.05,D40&lt;0.35,F40&lt;1.5),1.4,IF(AND(G40&lt;0.636,A40&gt;=6.1,H40&lt;14.508,H40&lt;15.168,G40&lt;0.68,B40&gt;=2.75,F40&lt;2.5,F40&gt;=1.5),4.68,IF(AND(G40&gt;=0.636,A40&gt;=6.1,H40&lt;14.508,H40&lt;15.168,G40&lt;0.68,B40&gt;=2.75,F40&lt;2.5,F40&gt;=1.5),4.4,IF(AND(B40&lt;2.85,B40&gt;=2.75,H40&gt;=11.8,D40&lt;2.2,H40&lt;16.284,D40&gt;=1.75,F40&gt;=2.5,F40&gt;=1.5),6.7,IF(AND(H40&lt;10.626,B40&lt;3.15,D40&lt;2.35,D40&gt;=2.2,H40&lt;16.284,D40&gt;=1.75,F40&gt;=2.5,F40&gt;=1.5),5.1,IF(AND(H40&gt;=10.626,B40&lt;3.15,D40&lt;2.35,D40&gt;=2.2,H40&lt;16.284,D40&gt;=1.75,F40&gt;=2.5,F40&gt;=1.5),5.2,IF(AND(G40&lt;0.378,B40&lt;3.35,G40&gt;=0.231,H40&lt;14.005,A40&gt;=4.35,H40&gt;=8.42,A40&lt;5.05,D40&lt;0.35,F40&lt;1.5),1.2,IF(AND(G40&gt;=0.378,B40&lt;3.35,G40&gt;=0.231,H40&lt;14.005,A40&gt;=4.35,H40&gt;=8.42,A40&lt;5.05,D40&lt;0.35,F40&lt;1.5),1.3,IF(AND(A40&lt;6.2,B40&gt;=2.85,B40&gt;=2.75,H40&gt;=11.8,D40&lt;2.2,H40&lt;16.284,D40&gt;=1.75,F40&gt;=2.5,F40&gt;=1.5),4.9,IF(AND(G40&lt;0.388,A40&gt;=6.2,B40&gt;=2.85,B40&gt;=2.75,H40&gt;=11.8,D40&lt;2.2,H40&lt;16.284,D40&gt;=1.75,F40&gt;=2.5,F40&gt;=1.5),5.52,IF(AND(G40&gt;=0.388,A40&gt;=6.2,B40&gt;=2.85,B40&gt;=2.75,H40&gt;=11.8,D40&lt;2.2,H40&lt;16.284,D40&gt;=1.75,F40&gt;=2.5,F40&gt;=1.5),5.7,"shouldnthappen")))))))))))))))))))))))))))))))))))))))</f>
        <v>1.3</v>
      </c>
      <c r="T40" s="1" t="n">
        <f aca="false">IF(AND(D40&gt;=0.8,A40&lt;5.45),3.7,IF(AND(D40&gt;=0.35,D40&lt;0.8,A40&lt;5.45),1.56,IF(AND(G40&lt;0.164,F40&lt;2.5,A40&gt;=5.45),1.6,IF(AND(H40&gt;=16.718,F40&gt;=2.5,A40&gt;=5.45),6.4,IF(AND(G40&gt;=0.719,H40&lt;16.718,F40&gt;=2.5,A40&gt;=5.45),5.05,IF(AND(A40&lt;4.35,A40&lt;5.05,D40&lt;0.35,D40&lt;0.8,A40&lt;5.45),1.1,IF(AND(H40&gt;=14.494,A40&gt;=5.05,D40&lt;0.35,D40&lt;0.8,A40&lt;5.45),1.6,IF(AND(G40&lt;0.338,D40&lt;1.25,G40&gt;=0.164,F40&lt;2.5,A40&gt;=5.45),4.1,IF(AND(H40&lt;8.397,D40&gt;=1.25,G40&gt;=0.164,F40&lt;2.5,A40&gt;=5.45),4,IF(AND(H40&lt;11.031,H40&lt;14.494,A40&gt;=5.05,D40&lt;0.35,D40&lt;0.8,A40&lt;5.45),1.5,IF(AND(H40&gt;=11.031,H40&lt;14.494,A40&gt;=5.05,D40&lt;0.35,D40&lt;0.8,A40&lt;5.45),1.44,IF(AND(B40&lt;2.65,H40&gt;=8.397,D40&gt;=1.25,G40&gt;=0.164,F40&lt;2.5,A40&gt;=5.45),4.767,IF(AND(H40&lt;7.388,G40&lt;0.487,G40&lt;0.719,H40&lt;16.718,F40&gt;=2.5,A40&gt;=5.45),5.067,IF(AND(G40&lt;0.533,G40&gt;=0.487,G40&lt;0.719,H40&lt;16.718,F40&gt;=2.5,A40&gt;=5.45),5.8,IF(AND(G40&gt;=0.533,G40&gt;=0.487,G40&lt;0.719,H40&lt;16.718,F40&gt;=2.5,A40&gt;=5.45),5.86,IF(AND(B40&lt;3.25,A40&gt;=4.95,A40&gt;=4.35,A40&lt;5.05,D40&lt;0.35,D40&lt;0.8,A40&lt;5.45),1.2,IF(AND(A40&lt;5.6,H40&lt;11.218,G40&gt;=0.338,D40&lt;1.25,G40&gt;=0.164,F40&lt;2.5,A40&gt;=5.45),3.7,IF(AND(A40&gt;=5.6,H40&lt;11.218,G40&gt;=0.338,D40&lt;1.25,G40&gt;=0.164,F40&lt;2.5,A40&gt;=5.45),3.5,IF(AND(H40&lt;12.668,H40&gt;=11.218,G40&gt;=0.338,D40&lt;1.25,G40&gt;=0.164,F40&lt;2.5,A40&gt;=5.45),3.9,IF(AND(H40&gt;=12.668,H40&gt;=11.218,G40&gt;=0.338,D40&lt;1.25,G40&gt;=0.164,F40&lt;2.5,A40&gt;=5.45),4,IF(AND(H40&gt;=15.705,B40&gt;=2.65,H40&gt;=8.397,D40&gt;=1.25,G40&gt;=0.164,F40&lt;2.5,A40&gt;=5.45),4.8,IF(AND(B40&lt;2.75,H40&gt;=7.388,G40&lt;0.487,G40&lt;0.719,H40&lt;16.718,F40&gt;=2.5,A40&gt;=5.45),5.26,IF(AND(B40&lt;2.95,A40&lt;4.5,A40&lt;4.95,A40&gt;=4.35,A40&lt;5.05,D40&lt;0.35,D40&lt;0.8,A40&lt;5.45),1.4,IF(AND(B40&gt;=2.95,A40&lt;4.5,A40&lt;4.95,A40&gt;=4.35,A40&lt;5.05,D40&lt;0.35,D40&lt;0.8,A40&lt;5.45),1.3,IF(AND(H40&gt;=13.924,A40&gt;=4.5,A40&lt;4.95,A40&gt;=4.35,A40&lt;5.05,D40&lt;0.35,D40&lt;0.8,A40&lt;5.45),1.5,IF(AND(G40&lt;0.252,B40&gt;=3.25,A40&gt;=4.95,A40&gt;=4.35,A40&lt;5.05,D40&lt;0.35,D40&lt;0.8,A40&lt;5.45),1.4,IF(AND(G40&gt;=0.252,B40&gt;=3.25,A40&gt;=4.95,A40&gt;=4.35,A40&lt;5.05,D40&lt;0.35,D40&lt;0.8,A40&lt;5.45),1.32,IF(AND(G40&gt;=0.473,H40&lt;15.705,B40&gt;=2.65,H40&gt;=8.397,D40&gt;=1.25,G40&gt;=0.164,F40&lt;2.5,A40&gt;=5.45),4.7,IF(AND(B40&gt;=3.15,B40&gt;=2.75,H40&gt;=7.388,G40&lt;0.487,G40&lt;0.719,H40&lt;16.718,F40&gt;=2.5,A40&gt;=5.45),5.7,IF(AND(B40&lt;3.15,H40&lt;13.924,A40&gt;=4.5,A40&lt;4.95,A40&gt;=4.35,A40&lt;5.05,D40&lt;0.35,D40&lt;0.8,A40&lt;5.45),1.433,IF(AND(B40&gt;=3.15,H40&lt;13.924,A40&gt;=4.5,A40&lt;4.95,A40&gt;=4.35,A40&lt;5.05,D40&lt;0.35,D40&lt;0.8,A40&lt;5.45),1.4,IF(AND(H40&gt;=14.81,G40&lt;0.473,H40&lt;15.705,B40&gt;=2.65,H40&gt;=8.397,D40&gt;=1.25,G40&gt;=0.164,F40&lt;2.5,A40&gt;=5.45),4.2,IF(AND(A40&lt;6.65,B40&lt;3.15,B40&gt;=2.75,H40&gt;=7.388,G40&lt;0.487,G40&lt;0.719,H40&lt;16.718,F40&gt;=2.5,A40&gt;=5.45),5.6,IF(AND(A40&gt;=6.65,B40&lt;3.15,B40&gt;=2.75,H40&gt;=7.388,G40&lt;0.487,G40&lt;0.719,H40&lt;16.718,F40&gt;=2.5,A40&gt;=5.45),5.4,IF(AND(A40&lt;6.15,H40&lt;14.81,G40&lt;0.473,H40&lt;15.705,B40&gt;=2.65,H40&gt;=8.397,D40&gt;=1.25,G40&gt;=0.164,F40&lt;2.5,A40&gt;=5.45),4.5,IF(AND(A40&gt;=6.15,H40&lt;14.81,G40&lt;0.473,H40&lt;15.705,B40&gt;=2.65,H40&gt;=8.397,D40&gt;=1.25,G40&gt;=0.164,F40&lt;2.5,A40&gt;=5.45),4.4,"shouldnthappen"))))))))))))))))))))))))))))))))))))</f>
        <v>1.4</v>
      </c>
      <c r="U40" s="1" t="n">
        <f aca="false">IF(AND(G40&gt;=0.934,F40&lt;1.5),1.7,IF(AND(D40&lt;0.15,D40&lt;0.25,G40&lt;0.934,F40&lt;1.5),1.38,IF(AND(H40&gt;=14.379,D40&gt;=0.25,G40&lt;0.934,F40&lt;1.5),1.7,IF(AND(A40&lt;5.3,D40&lt;1.35,F40&lt;2.5,F40&gt;=1.5),3.15,IF(AND(H40&lt;7.148,D40&gt;=1.35,F40&lt;2.5,F40&gt;=1.5),3.9,IF(AND(G40&lt;0.352,A40&lt;6.15,F40&gt;=2.5,F40&gt;=1.5),4.5,IF(AND(G40&gt;=0.352,A40&lt;6.15,F40&gt;=2.5,F40&gt;=1.5),4.92,IF(AND(B40&lt;2.85,A40&gt;=6.15,F40&gt;=2.5,F40&gt;=1.5),6.2,IF(AND(D40&gt;=0.45,H40&lt;14.379,D40&gt;=0.25,G40&lt;0.934,F40&lt;1.5),1.65,IF(AND(G40&gt;=0.857,A40&gt;=5.3,D40&lt;1.35,F40&lt;2.5,F40&gt;=1.5),4.3,IF(AND(A40&gt;=7.25,B40&gt;=2.85,A40&gt;=6.15,F40&gt;=2.5,F40&gt;=1.5),6.425,IF(AND(H40&lt;9.499,A40&lt;5.05,D40&gt;=0.15,D40&lt;0.25,G40&lt;0.934,F40&lt;1.5),1.4,IF(AND(A40&gt;=5.45,A40&gt;=5.05,D40&gt;=0.15,D40&lt;0.25,G40&lt;0.934,F40&lt;1.5),1.3,IF(AND(B40&gt;=4.15,D40&lt;0.45,H40&lt;14.379,D40&gt;=0.25,G40&lt;0.934,F40&lt;1.5),1.5,IF(AND(A40&gt;=5.75,G40&lt;0.857,A40&gt;=5.3,D40&lt;1.35,F40&lt;2.5,F40&gt;=1.5),4.02,IF(AND(A40&lt;6.65,G40&lt;0.333,H40&gt;=7.148,D40&gt;=1.35,F40&lt;2.5,F40&gt;=1.5),4.475,IF(AND(A40&gt;=6.65,G40&lt;0.333,H40&gt;=7.148,D40&gt;=1.35,F40&lt;2.5,F40&gt;=1.5),4.8,IF(AND(D40&gt;=1.45,G40&gt;=0.333,H40&gt;=7.148,D40&gt;=1.35,F40&lt;2.5,F40&gt;=1.5),4.85,IF(AND(G40&gt;=0.861,A40&lt;7.25,B40&gt;=2.85,A40&gt;=6.15,F40&gt;=2.5,F40&gt;=1.5),5.2,IF(AND(G40&lt;0.571,H40&gt;=9.499,A40&lt;5.05,D40&gt;=0.15,D40&lt;0.25,G40&lt;0.934,F40&lt;1.5),1.2,IF(AND(G40&gt;=0.571,H40&gt;=9.499,A40&lt;5.05,D40&gt;=0.15,D40&lt;0.25,G40&lt;0.934,F40&lt;1.5),1.3,IF(AND(H40&lt;9.283,A40&lt;5.45,A40&gt;=5.05,D40&gt;=0.15,D40&lt;0.25,G40&lt;0.934,F40&lt;1.5),1.5,IF(AND(H40&gt;=9.283,A40&lt;5.45,A40&gt;=5.05,D40&gt;=0.15,D40&lt;0.25,G40&lt;0.934,F40&lt;1.5),1.425,IF(AND(A40&lt;4.9,B40&lt;4.15,D40&lt;0.45,H40&lt;14.379,D40&gt;=0.25,G40&lt;0.934,F40&lt;1.5),1.4,IF(AND(A40&gt;=4.9,B40&lt;4.15,D40&lt;0.45,H40&lt;14.379,D40&gt;=0.25,G40&lt;0.934,F40&lt;1.5),1.325,IF(AND(G40&lt;0.572,A40&lt;5.75,G40&lt;0.857,A40&gt;=5.3,D40&lt;1.35,F40&lt;2.5,F40&gt;=1.5),3.65,IF(AND(G40&gt;=0.572,A40&lt;5.75,G40&lt;0.857,A40&gt;=5.3,D40&lt;1.35,F40&lt;2.5,F40&gt;=1.5),3.9,IF(AND(A40&lt;6.75,D40&lt;1.45,G40&gt;=0.333,H40&gt;=7.148,D40&gt;=1.35,F40&lt;2.5,F40&gt;=1.5),4.4,IF(AND(A40&gt;=6.75,D40&lt;1.45,G40&gt;=0.333,H40&gt;=7.148,D40&gt;=1.35,F40&lt;2.5,F40&gt;=1.5),4.78,IF(AND(A40&lt;6.6,B40&lt;3.25,G40&lt;0.861,A40&lt;7.25,B40&gt;=2.85,A40&gt;=6.15,F40&gt;=2.5,F40&gt;=1.5),5.333,IF(AND(H40&lt;11.461,B40&gt;=3.25,G40&lt;0.861,A40&lt;7.25,B40&gt;=2.85,A40&gt;=6.15,F40&gt;=2.5,F40&gt;=1.5),6.025,IF(AND(H40&gt;=11.461,B40&gt;=3.25,G40&lt;0.861,A40&lt;7.25,B40&gt;=2.85,A40&gt;=6.15,F40&gt;=2.5,F40&gt;=1.5),5.667,IF(AND(H40&gt;=14.564,A40&gt;=6.6,B40&lt;3.25,G40&lt;0.861,A40&lt;7.25,B40&gt;=2.85,A40&gt;=6.15,F40&gt;=2.5,F40&gt;=1.5),5.4,IF(AND(D40&gt;=2.35,H40&lt;14.564,A40&gt;=6.6,B40&lt;3.25,G40&lt;0.861,A40&lt;7.25,B40&gt;=2.85,A40&gt;=6.15,F40&gt;=2.5,F40&gt;=1.5),5.6,IF(AND(A40&lt;6.85,D40&lt;2.35,H40&lt;14.564,A40&gt;=6.6,B40&lt;3.25,G40&lt;0.861,A40&lt;7.25,B40&gt;=2.85,A40&gt;=6.15,F40&gt;=2.5,F40&gt;=1.5),5.9,IF(AND(A40&gt;=6.85,D40&lt;2.35,H40&lt;14.564,A40&gt;=6.6,B40&lt;3.25,G40&lt;0.861,A40&lt;7.25,B40&gt;=2.85,A40&gt;=6.15,F40&gt;=2.5,F40&gt;=1.5),5.78,"shouldnthappen"))))))))))))))))))))))))))))))))))))</f>
        <v>1.38</v>
      </c>
      <c r="V40" s="1" t="n">
        <f aca="false">IF(AND(H40&lt;5.748,A40&lt;5.05,D40&lt;0.75),1,IF(AND(B40&lt;3.15,H40&gt;=5.748,A40&lt;5.05,D40&lt;0.75),1.475,IF(AND(G40&gt;=0.801,D40&lt;0.25,A40&gt;=5.05,D40&lt;0.75),1.7,IF(AND(D40&gt;=0.45,D40&gt;=0.25,A40&gt;=5.05,D40&lt;0.75),1.7,IF(AND(B40&lt;2.35,F40&lt;2.5,B40&lt;2.75,D40&gt;=0.75),4.16,IF(AND(D40&lt;1.75,F40&gt;=2.5,B40&lt;2.75,D40&gt;=0.75),4.875,IF(AND(D40&gt;=1.75,F40&gt;=2.5,B40&lt;2.75,D40&gt;=0.75),5.333,IF(AND(H40&gt;=16.284,D40&gt;=1.55,B40&gt;=2.75,D40&gt;=0.75),6.6,IF(AND(H40&gt;=14.144,B40&gt;=3.15,H40&gt;=5.748,A40&lt;5.05,D40&lt;0.75),1.3,IF(AND(A40&lt;5.45,G40&lt;0.801,D40&lt;0.25,A40&gt;=5.05,D40&lt;0.75),1.5,IF(AND(A40&gt;=5.45,G40&lt;0.801,D40&lt;0.25,A40&gt;=5.05,D40&lt;0.75),1.34,IF(AND(B40&lt;3.75,D40&lt;0.45,D40&gt;=0.25,A40&gt;=5.05,D40&lt;0.75),1.467,IF(AND(B40&gt;=3.75,D40&lt;0.45,D40&gt;=0.25,A40&gt;=5.05,D40&lt;0.75),1.767,IF(AND(G40&gt;=0.896,B40&gt;=2.35,F40&lt;2.5,B40&lt;2.75,D40&gt;=0.75),4.9,IF(AND(H40&lt;15.504,D40&lt;1.35,D40&lt;1.55,B40&gt;=2.75,D40&gt;=0.75),4.2,IF(AND(H40&gt;=15.504,D40&lt;1.35,D40&lt;1.55,B40&gt;=2.75,D40&gt;=0.75),4.6,IF(AND(H40&lt;9.767,D40&gt;=1.35,D40&lt;1.55,B40&gt;=2.75,D40&gt;=0.75),5.1,IF(AND(A40&lt;4.5,H40&lt;14.144,B40&gt;=3.15,H40&gt;=5.748,A40&lt;5.05,D40&lt;0.75),1.3,IF(AND(A40&gt;=4.5,H40&lt;14.144,B40&gt;=3.15,H40&gt;=5.748,A40&lt;5.05,D40&lt;0.75),1.4,IF(AND(D40&gt;=1.15,G40&lt;0.896,B40&gt;=2.35,F40&lt;2.5,B40&lt;2.75,D40&gt;=0.75),4.04,IF(AND(B40&lt;2.9,H40&gt;=9.767,D40&gt;=1.35,D40&lt;1.55,B40&gt;=2.75,D40&gt;=0.75),4.8,IF(AND(D40&lt;1.7,A40&gt;=7.05,H40&lt;16.284,D40&gt;=1.55,B40&gt;=2.75,D40&gt;=0.75),5.8,IF(AND(D40&gt;=1.7,A40&gt;=7.05,H40&lt;16.284,D40&gt;=1.55,B40&gt;=2.75,D40&gt;=0.75),6.3,IF(AND(B40&lt;2.45,D40&lt;1.15,G40&lt;0.896,B40&gt;=2.35,F40&lt;2.5,B40&lt;2.75,D40&gt;=0.75),3.767,IF(AND(B40&gt;=2.45,D40&lt;1.15,G40&lt;0.896,B40&gt;=2.35,F40&lt;2.5,B40&lt;2.75,D40&gt;=0.75),3.167,IF(AND(B40&gt;=3.15,B40&gt;=2.9,H40&gt;=9.767,D40&gt;=1.35,D40&lt;1.55,B40&gt;=2.75,D40&gt;=0.75),4.7,IF(AND(D40&lt;1.9,D40&lt;2.05,A40&lt;7.05,H40&lt;16.284,D40&gt;=1.55,B40&gt;=2.75,D40&gt;=0.75),4.82,IF(AND(D40&gt;=1.9,D40&lt;2.05,A40&lt;7.05,H40&lt;16.284,D40&gt;=1.55,B40&gt;=2.75,D40&gt;=0.75),5.067,IF(AND(H40&lt;12.721,B40&lt;3.15,B40&gt;=2.9,H40&gt;=9.767,D40&gt;=1.35,D40&lt;1.55,B40&gt;=2.75,D40&gt;=0.75),4.5,IF(AND(H40&gt;=12.721,B40&lt;3.15,B40&gt;=2.9,H40&gt;=9.767,D40&gt;=1.35,D40&lt;1.55,B40&gt;=2.75,D40&gt;=0.75),4.433,IF(AND(H40&lt;9.525,G40&lt;0.364,D40&gt;=2.05,A40&lt;7.05,H40&lt;16.284,D40&gt;=1.55,B40&gt;=2.75,D40&gt;=0.75),5.1,IF(AND(A40&lt;6.25,G40&gt;=0.364,D40&gt;=2.05,A40&lt;7.05,H40&lt;16.284,D40&gt;=1.55,B40&gt;=2.75,D40&gt;=0.75),5.4,IF(AND(H40&lt;10.898,H40&gt;=9.525,G40&lt;0.364,D40&gt;=2.05,A40&lt;7.05,H40&lt;16.284,D40&gt;=1.55,B40&gt;=2.75,D40&gt;=0.75),5.6,IF(AND(H40&lt;8.711,A40&gt;=6.25,G40&gt;=0.364,D40&gt;=2.05,A40&lt;7.05,H40&lt;16.284,D40&gt;=1.55,B40&gt;=2.75,D40&gt;=0.75),5.7,IF(AND(H40&gt;=8.711,A40&gt;=6.25,G40&gt;=0.364,D40&gt;=2.05,A40&lt;7.05,H40&lt;16.284,D40&gt;=1.55,B40&gt;=2.75,D40&gt;=0.75),5.84,IF(AND(D40&lt;2.2,H40&gt;=10.898,H40&gt;=9.525,G40&lt;0.364,D40&gt;=2.05,A40&lt;7.05,H40&lt;16.284,D40&gt;=1.55,B40&gt;=2.75,D40&gt;=0.75),5.4,IF(AND(D40&gt;=2.2,H40&gt;=10.898,H40&gt;=9.525,G40&lt;0.364,D40&gt;=2.05,A40&lt;7.05,H40&lt;16.284,D40&gt;=1.55,B40&gt;=2.75,D40&gt;=0.75),5.3,"shouldnthappen")))))))))))))))))))))))))))))))))))))</f>
        <v>1.4</v>
      </c>
      <c r="W40" s="1" t="n">
        <f aca="false">IF(AND(H40&lt;6.926,D40&gt;=0.35,D40&lt;0.8),1.9,IF(AND(H40&gt;=6.926,D40&gt;=0.35,D40&lt;0.8),1.533,IF(AND(H40&lt;13.492,A40&lt;4.75,D40&lt;0.35,D40&lt;0.8),1.1,IF(AND(H40&gt;=13.492,A40&lt;4.75,D40&lt;0.35,D40&lt;0.8),1.375,IF(AND(B40&lt;2.75,A40&gt;=5.85,F40&lt;2.5,D40&gt;=0.8),4.833,IF(AND(B40&lt;3.3,A40&gt;=7.05,F40&gt;=2.5,D40&gt;=0.8),5.8,IF(AND(B40&gt;=3.3,A40&gt;=7.05,F40&gt;=2.5,D40&gt;=0.8),6.325,IF(AND(D40&gt;=0.25,A40&lt;5.05,A40&gt;=4.75,D40&lt;0.35,D40&lt;0.8),1.3,IF(AND(B40&lt;3.6,A40&gt;=5.05,A40&gt;=4.75,D40&lt;0.35,D40&lt;0.8),1.4,IF(AND(H40&lt;10.194,G40&lt;0.412,A40&lt;5.85,F40&lt;2.5,D40&gt;=0.8),4.133,IF(AND(H40&gt;=10.194,G40&lt;0.412,A40&lt;5.85,F40&lt;2.5,D40&gt;=0.8),4.5,IF(AND(A40&lt;5.35,G40&gt;=0.412,A40&lt;5.85,F40&lt;2.5,D40&gt;=0.8),3.15,IF(AND(A40&lt;6.2,B40&gt;=2.75,A40&gt;=5.85,F40&lt;2.5,D40&gt;=0.8),4.3,IF(AND(H40&lt;5.767,A40&lt;6.2,A40&lt;7.05,F40&gt;=2.5,D40&gt;=0.8),4.5,IF(AND(G40&gt;=0.861,A40&gt;=6.2,A40&lt;7.05,F40&gt;=2.5,D40&gt;=0.8),5.2,IF(AND(B40&lt;3.15,D40&lt;0.25,A40&lt;5.05,A40&gt;=4.75,D40&lt;0.35,D40&lt;0.8),1.55,IF(AND(A40&lt;5.45,B40&gt;=3.6,A40&gt;=5.05,A40&gt;=4.75,D40&lt;0.35,D40&lt;0.8),1.5,IF(AND(A40&gt;=5.45,B40&gt;=3.6,A40&gt;=5.05,A40&gt;=4.75,D40&lt;0.35,D40&lt;0.8),1.4,IF(AND(G40&gt;=0.772,A40&gt;=5.35,G40&gt;=0.412,A40&lt;5.85,F40&lt;2.5,D40&gt;=0.8),3.9,IF(AND(D40&gt;=1.45,A40&gt;=6.2,B40&gt;=2.75,A40&gt;=5.85,F40&lt;2.5,D40&gt;=0.8),4.775,IF(AND(G40&lt;0.5,H40&gt;=5.767,A40&lt;6.2,A40&lt;7.05,F40&gt;=2.5,D40&gt;=0.8),5.1,IF(AND(G40&gt;=0.5,H40&gt;=5.767,A40&lt;6.2,A40&lt;7.05,F40&gt;=2.5,D40&gt;=0.8),4.95,IF(AND(B40&gt;=3.25,G40&lt;0.861,A40&gt;=6.2,A40&lt;7.05,F40&gt;=2.5,D40&gt;=0.8),5.75,IF(AND(A40&lt;4.95,B40&gt;=3.15,D40&lt;0.25,A40&lt;5.05,A40&gt;=4.75,D40&lt;0.35,D40&lt;0.8),1.4,IF(AND(A40&lt;5.65,G40&lt;0.772,A40&gt;=5.35,G40&gt;=0.412,A40&lt;5.85,F40&lt;2.5,D40&gt;=0.8),3.6,IF(AND(A40&gt;=5.65,G40&lt;0.772,A40&gt;=5.35,G40&gt;=0.412,A40&lt;5.85,F40&lt;2.5,D40&gt;=0.8),3.5,IF(AND(B40&gt;=3.15,D40&lt;1.45,A40&gt;=6.2,B40&gt;=2.75,A40&gt;=5.85,F40&lt;2.5,D40&gt;=0.8),4.7,IF(AND(A40&gt;=6.65,B40&lt;3.25,G40&lt;0.861,A40&gt;=6.2,A40&lt;7.05,F40&gt;=2.5,D40&gt;=0.8),5.567,IF(AND(H40&lt;9.499,A40&gt;=4.95,B40&gt;=3.15,D40&lt;0.25,A40&lt;5.05,A40&gt;=4.75,D40&lt;0.35,D40&lt;0.8),1.4,IF(AND(H40&gt;=9.499,A40&gt;=4.95,B40&gt;=3.15,D40&lt;0.25,A40&lt;5.05,A40&gt;=4.75,D40&lt;0.35,D40&lt;0.8),1.2,IF(AND(G40&lt;0.765,B40&lt;3.15,D40&lt;1.45,A40&gt;=6.2,B40&gt;=2.75,A40&gt;=5.85,F40&lt;2.5,D40&gt;=0.8),4.4,IF(AND(G40&gt;=0.765,B40&lt;3.15,D40&lt;1.45,A40&gt;=6.2,B40&gt;=2.75,A40&gt;=5.85,F40&lt;2.5,D40&gt;=0.8),4.6,IF(AND(H40&lt;10.667,A40&lt;6.65,B40&lt;3.25,G40&lt;0.861,A40&gt;=6.2,A40&lt;7.05,F40&gt;=2.5,D40&gt;=0.8),5.167,IF(AND(G40&lt;0.627,H40&gt;=10.667,A40&lt;6.65,B40&lt;3.25,G40&lt;0.861,A40&gt;=6.2,A40&lt;7.05,F40&gt;=2.5,D40&gt;=0.8),5.64,IF(AND(G40&gt;=0.627,H40&gt;=10.667,A40&lt;6.65,B40&lt;3.25,G40&lt;0.861,A40&gt;=6.2,A40&lt;7.05,F40&gt;=2.5,D40&gt;=0.8),5.1,"shouldnthappen")))))))))))))))))))))))))))))))))))</f>
        <v>1.4</v>
      </c>
      <c r="X40" s="1" t="n">
        <f aca="false">IF(AND(B40&lt;3.05,H40&lt;6.697,A40&lt;5.45),4.1,IF(AND(B40&gt;=3.05,H40&lt;6.697,A40&lt;5.45),1.48,IF(AND(D40&lt;0.7,A40&lt;5.9,A40&gt;=5.45),1.4,IF(AND(A40&lt;4.35,B40&lt;3.3,H40&gt;=6.697,A40&lt;5.45),1.1,IF(AND(G40&lt;0.372,D40&gt;=0.7,A40&lt;5.9,A40&gt;=5.45),4.36,IF(AND(A40&gt;=4.9,A40&gt;=4.35,B40&lt;3.3,H40&gt;=6.697,A40&lt;5.45),1.6,IF(AND(H40&gt;=14.171,A40&lt;5.15,B40&gt;=3.3,H40&gt;=6.697,A40&lt;5.45),1.6,IF(AND(G40&lt;0.451,A40&gt;=5.15,B40&gt;=3.3,H40&gt;=6.697,A40&lt;5.45),1.367,IF(AND(G40&gt;=0.451,A40&gt;=5.15,B40&gt;=3.3,H40&gt;=6.697,A40&lt;5.45),1.5,IF(AND(G40&lt;0.332,D40&lt;1.45,F40&lt;2.5,A40&gt;=5.9,A40&gt;=5.45),4.35,IF(AND(A40&lt;6.15,D40&gt;=1.45,F40&lt;2.5,A40&gt;=5.9,A40&gt;=5.45),5.1,IF(AND(D40&gt;=2.4,G40&lt;0.432,F40&gt;=2.5,A40&gt;=5.9,A40&gt;=5.45),5.78,IF(AND(A40&lt;6.15,G40&gt;=0.432,F40&gt;=2.5,A40&gt;=5.9,A40&gt;=5.45),4.9,IF(AND(B40&lt;3.1,A40&lt;4.9,A40&gt;=4.35,B40&lt;3.3,H40&gt;=6.697,A40&lt;5.45),1.4,IF(AND(B40&gt;=3.1,A40&lt;4.9,A40&gt;=4.35,B40&lt;3.3,H40&gt;=6.697,A40&lt;5.45),1.3,IF(AND(G40&lt;0.343,H40&lt;14.171,A40&lt;5.15,B40&gt;=3.3,H40&gt;=6.697,A40&lt;5.45),1.433,IF(AND(G40&gt;=0.343,H40&lt;14.171,A40&lt;5.15,B40&gt;=3.3,H40&gt;=6.697,A40&lt;5.45),1.525,IF(AND(D40&lt;1.05,B40&lt;2.55,G40&gt;=0.372,D40&gt;=0.7,A40&lt;5.9,A40&gt;=5.45),3.7,IF(AND(H40&lt;10.596,B40&gt;=2.55,G40&gt;=0.372,D40&gt;=0.7,A40&lt;5.9,A40&gt;=5.45),3.525,IF(AND(H40&gt;=10.596,B40&gt;=2.55,G40&gt;=0.372,D40&gt;=0.7,A40&lt;5.9,A40&gt;=5.45),3.9,IF(AND(H40&lt;14.314,G40&gt;=0.332,D40&lt;1.45,F40&lt;2.5,A40&gt;=5.9,A40&gt;=5.45),4.4,IF(AND(H40&gt;=14.314,G40&gt;=0.332,D40&lt;1.45,F40&lt;2.5,A40&gt;=5.9,A40&gt;=5.45),4.7,IF(AND(H40&lt;13.906,A40&gt;=6.15,D40&gt;=1.45,F40&lt;2.5,A40&gt;=5.9,A40&gt;=5.45),4.675,IF(AND(H40&gt;=13.906,A40&gt;=6.15,D40&gt;=1.45,F40&lt;2.5,A40&gt;=5.9,A40&gt;=5.45),4.9,IF(AND(G40&lt;0.093,D40&lt;2.4,G40&lt;0.432,F40&gt;=2.5,A40&gt;=5.9,A40&gt;=5.45),5.6,IF(AND(B40&lt;2.95,A40&gt;=6.15,G40&gt;=0.432,F40&gt;=2.5,A40&gt;=5.9,A40&gt;=5.45),5.86,IF(AND(A40&lt;5.55,D40&gt;=1.05,B40&lt;2.55,G40&gt;=0.372,D40&gt;=0.7,A40&lt;5.9,A40&gt;=5.45),4,IF(AND(A40&gt;=5.55,D40&gt;=1.05,B40&lt;2.55,G40&gt;=0.372,D40&gt;=0.7,A40&lt;5.9,A40&gt;=5.45),3.9,IF(AND(D40&lt;1.7,G40&gt;=0.093,D40&lt;2.4,G40&lt;0.432,F40&gt;=2.5,A40&gt;=5.9,A40&gt;=5.45),5.05,IF(AND(G40&gt;=0.774,B40&gt;=2.95,A40&gt;=6.15,G40&gt;=0.432,F40&gt;=2.5,A40&gt;=5.9,A40&gt;=5.45),5.3,IF(AND(G40&gt;=0.312,D40&gt;=1.7,G40&gt;=0.093,D40&lt;2.4,G40&lt;0.432,F40&gt;=2.5,A40&gt;=5.9,A40&gt;=5.45),5.4,IF(AND(D40&lt;2.45,G40&lt;0.774,B40&gt;=2.95,A40&gt;=6.15,G40&gt;=0.432,F40&gt;=2.5,A40&gt;=5.9,A40&gt;=5.45),5.66,IF(AND(D40&gt;=2.45,G40&lt;0.774,B40&gt;=2.95,A40&gt;=6.15,G40&gt;=0.432,F40&gt;=2.5,A40&gt;=5.9,A40&gt;=5.45),6,IF(AND(G40&gt;=0.301,G40&lt;0.312,D40&gt;=1.7,G40&gt;=0.093,D40&lt;2.4,G40&lt;0.432,F40&gt;=2.5,A40&gt;=5.9,A40&gt;=5.45),5.1,IF(AND(A40&lt;6.45,G40&lt;0.301,G40&lt;0.312,D40&gt;=1.7,G40&gt;=0.093,D40&lt;2.4,G40&lt;0.432,F40&gt;=2.5,A40&gt;=5.9,A40&gt;=5.45),5.3,IF(AND(A40&gt;=6.45,G40&lt;0.301,G40&lt;0.312,D40&gt;=1.7,G40&gt;=0.093,D40&lt;2.4,G40&lt;0.432,F40&gt;=2.5,A40&gt;=5.9,A40&gt;=5.45),5.2,"shouldnthappen"))))))))))))))))))))))))))))))))))))</f>
        <v>1.433</v>
      </c>
      <c r="Y40" s="1" t="n">
        <f aca="false">IF(AND(H40&lt;6.51,F40&lt;1.5),1.8,IF(AND(H40&gt;=16.674,F40&gt;=1.5),6.533,IF(AND(D40&gt;=0.45,H40&gt;=6.51,F40&lt;1.5),1.667,IF(AND(H40&gt;=13.805,G40&lt;0.154,H40&lt;16.674,F40&gt;=1.5),6.7,IF(AND(D40&lt;0.15,A40&lt;5.05,D40&lt;0.45,H40&gt;=6.51,F40&lt;1.5),1.4,IF(AND(H40&gt;=13.586,A40&gt;=5.05,D40&lt;0.45,H40&gt;=6.51,F40&lt;1.5),1.3,IF(AND(F40&lt;2.5,H40&lt;13.805,G40&lt;0.154,H40&lt;16.674,F40&gt;=1.5),4.6,IF(AND(H40&lt;8.929,D40&lt;1.35,G40&gt;=0.154,H40&lt;16.674,F40&gt;=1.5),3.64,IF(AND(G40&lt;0.05,H40&lt;13.586,A40&gt;=5.05,D40&lt;0.45,H40&gt;=6.51,F40&lt;1.5),1.4,IF(AND(G40&gt;=0.107,F40&gt;=2.5,H40&lt;13.805,G40&lt;0.154,H40&lt;16.674,F40&gt;=1.5),5.3,IF(AND(B40&gt;=2.75,H40&gt;=8.929,D40&lt;1.35,G40&gt;=0.154,H40&lt;16.674,F40&gt;=1.5),4.433,IF(AND(D40&gt;=1.55,F40&lt;2.5,D40&gt;=1.35,G40&gt;=0.154,H40&lt;16.674,F40&gt;=1.5),4.975,IF(AND(H40&lt;6.93,F40&gt;=2.5,D40&gt;=1.35,G40&gt;=0.154,H40&lt;16.674,F40&gt;=1.5),4.5,IF(AND(H40&lt;12.675,G40&lt;0.217,D40&gt;=0.15,A40&lt;5.05,D40&lt;0.45,H40&gt;=6.51,F40&lt;1.5),1.4,IF(AND(H40&gt;=12.675,G40&lt;0.217,D40&gt;=0.15,A40&lt;5.05,D40&lt;0.45,H40&gt;=6.51,F40&lt;1.5),1.5,IF(AND(A40&lt;4.65,G40&gt;=0.217,D40&gt;=0.15,A40&lt;5.05,D40&lt;0.45,H40&gt;=6.51,F40&lt;1.5),1.35,IF(AND(D40&lt;0.25,G40&gt;=0.05,H40&lt;13.586,A40&gt;=5.05,D40&lt;0.45,H40&gt;=6.51,F40&lt;1.5),1.467,IF(AND(D40&gt;=0.25,G40&gt;=0.05,H40&lt;13.586,A40&gt;=5.05,D40&lt;0.45,H40&gt;=6.51,F40&lt;1.5),1.5,IF(AND(H40&lt;9.15,G40&lt;0.107,F40&gt;=2.5,H40&lt;13.805,G40&lt;0.154,H40&lt;16.674,F40&gt;=1.5),5.7,IF(AND(H40&gt;=9.15,G40&lt;0.107,F40&gt;=2.5,H40&lt;13.805,G40&lt;0.154,H40&lt;16.674,F40&gt;=1.5),5.6,IF(AND(G40&lt;0.404,B40&lt;2.75,H40&gt;=8.929,D40&lt;1.35,G40&gt;=0.154,H40&lt;16.674,F40&gt;=1.5),4.15,IF(AND(G40&gt;=0.404,B40&lt;2.75,H40&gt;=8.929,D40&lt;1.35,G40&gt;=0.154,H40&lt;16.674,F40&gt;=1.5),3.9,IF(AND(A40&gt;=6.75,D40&lt;1.55,F40&lt;2.5,D40&gt;=1.35,G40&gt;=0.154,H40&lt;16.674,F40&gt;=1.5),4.82,IF(AND(D40&lt;0.25,A40&gt;=4.65,G40&gt;=0.217,D40&gt;=0.15,A40&lt;5.05,D40&lt;0.45,H40&gt;=6.51,F40&lt;1.5),1.325,IF(AND(D40&gt;=0.25,A40&gt;=4.65,G40&gt;=0.217,D40&gt;=0.15,A40&lt;5.05,D40&lt;0.45,H40&gt;=6.51,F40&lt;1.5),1.3,IF(AND(A40&lt;6.55,A40&lt;6.75,D40&lt;1.55,F40&lt;2.5,D40&gt;=1.35,G40&gt;=0.154,H40&lt;16.674,F40&gt;=1.5),4.575,IF(AND(A40&gt;=6.55,A40&lt;6.75,D40&lt;1.55,F40&lt;2.5,D40&gt;=1.35,G40&gt;=0.154,H40&lt;16.674,F40&gt;=1.5),4.4,IF(AND(B40&lt;2.9,D40&lt;2.05,H40&gt;=6.93,F40&gt;=2.5,D40&gt;=1.35,G40&gt;=0.154,H40&lt;16.674,F40&gt;=1.5),5.05,IF(AND(H40&lt;8.884,D40&gt;=2.05,H40&gt;=6.93,F40&gt;=2.5,D40&gt;=1.35,G40&gt;=0.154,H40&lt;16.674,F40&gt;=1.5),5.1,IF(AND(H40&lt;13.711,B40&gt;=2.9,D40&lt;2.05,H40&gt;=6.93,F40&gt;=2.5,D40&gt;=1.35,G40&gt;=0.154,H40&lt;16.674,F40&gt;=1.5),5,IF(AND(H40&gt;=13.711,B40&gt;=2.9,D40&lt;2.05,H40&gt;=6.93,F40&gt;=2.5,D40&gt;=1.35,G40&gt;=0.154,H40&lt;16.674,F40&gt;=1.5),5.8,IF(AND(B40&lt;3.15,H40&gt;=8.884,D40&gt;=2.05,H40&gt;=6.93,F40&gt;=2.5,D40&gt;=1.35,G40&gt;=0.154,H40&lt;16.674,F40&gt;=1.5),5.56,IF(AND(B40&gt;=3.15,H40&gt;=8.884,D40&gt;=2.05,H40&gt;=6.93,F40&gt;=2.5,D40&gt;=1.35,G40&gt;=0.154,H40&lt;16.674,F40&gt;=1.5),5.9,"shouldnthappen")))))))))))))))))))))))))))))))))</f>
        <v>1.4</v>
      </c>
      <c r="Z40" s="1" t="n">
        <f aca="false">IF(AND(F40&gt;=2,B40&gt;=3.35),5.6,IF(AND(A40&lt;6.65,H40&gt;=15.076,B40&lt;3.35),4.8,IF(AND(A40&gt;=6.65,H40&gt;=15.076,B40&lt;3.35),6.15,IF(AND(H40&lt;6.542,F40&lt;2,B40&gt;=3.35),1.767,IF(AND(G40&gt;=0.653,D40&lt;0.75,H40&lt;15.076,B40&lt;3.35),1.55,IF(AND(D40&lt;0.15,G40&lt;0.653,D40&lt;0.75,H40&lt;15.076,B40&lt;3.35),1.1,IF(AND(G40&lt;0.356,A40&lt;5.05,H40&gt;=6.542,F40&lt;2,B40&gt;=3.35),1.4,IF(AND(G40&gt;=0.356,A40&lt;5.05,H40&gt;=6.542,F40&lt;2,B40&gt;=3.35),1.3,IF(AND(G40&gt;=0.566,A40&gt;=5.05,H40&gt;=6.542,F40&lt;2,B40&gt;=3.35),1.6,IF(AND(B40&gt;=3.1,D40&gt;=0.15,G40&lt;0.653,D40&lt;0.75,H40&lt;15.076,B40&lt;3.35),1.367,IF(AND(B40&gt;=2.65,D40&lt;1.45,B40&lt;2.75,D40&gt;=0.75,H40&lt;15.076,B40&lt;3.35),3.96,IF(AND(G40&lt;0.352,D40&gt;=1.45,B40&lt;2.75,D40&gt;=0.75,H40&lt;15.076,B40&lt;3.35),4.5,IF(AND(D40&gt;=1.35,A40&lt;6.2,B40&gt;=2.75,D40&gt;=0.75,H40&lt;15.076,B40&lt;3.35),4.733,IF(AND(A40&lt;4.7,B40&lt;3.1,D40&gt;=0.15,G40&lt;0.653,D40&lt;0.75,H40&lt;15.076,B40&lt;3.35),1.36,IF(AND(A40&gt;=4.7,B40&lt;3.1,D40&gt;=0.15,G40&lt;0.653,D40&lt;0.75,H40&lt;15.076,B40&lt;3.35),1.6,IF(AND(A40&lt;5.2,B40&lt;2.65,D40&lt;1.45,B40&lt;2.75,D40&gt;=0.75,H40&lt;15.076,B40&lt;3.35),3.3,IF(AND(A40&lt;6.5,G40&gt;=0.352,D40&gt;=1.45,B40&lt;2.75,D40&gt;=0.75,H40&lt;15.076,B40&lt;3.35),5,IF(AND(A40&gt;=6.5,G40&gt;=0.352,D40&gt;=1.45,B40&lt;2.75,D40&gt;=0.75,H40&lt;15.076,B40&lt;3.35),5.8,IF(AND(H40&lt;8.486,D40&lt;1.35,A40&lt;6.2,B40&gt;=2.75,D40&gt;=0.75,H40&lt;15.076,B40&lt;3.35),3.975,IF(AND(G40&lt;0.187,F40&lt;2.5,A40&gt;=6.2,B40&gt;=2.75,D40&gt;=0.75,H40&lt;15.076,B40&lt;3.35),5,IF(AND(G40&gt;=0.187,F40&lt;2.5,A40&gt;=6.2,B40&gt;=2.75,D40&gt;=0.75,H40&lt;15.076,B40&lt;3.35),4.525,IF(AND(A40&gt;=7.25,F40&gt;=2.5,A40&gt;=6.2,B40&gt;=2.75,D40&gt;=0.75,H40&lt;15.076,B40&lt;3.35),6.5,IF(AND(G40&lt;0.185,B40&lt;3.6,G40&lt;0.566,A40&gt;=5.05,H40&gt;=6.542,F40&lt;2,B40&gt;=3.35),1.45,IF(AND(G40&gt;=0.185,B40&lt;3.6,G40&lt;0.566,A40&gt;=5.05,H40&gt;=6.542,F40&lt;2,B40&gt;=3.35),1.34,IF(AND(G40&lt;0.13,B40&gt;=3.6,G40&lt;0.566,A40&gt;=5.05,H40&gt;=6.542,F40&lt;2,B40&gt;=3.35),1.45,IF(AND(G40&gt;=0.13,B40&gt;=3.6,G40&lt;0.566,A40&gt;=5.05,H40&gt;=6.542,F40&lt;2,B40&gt;=3.35),1.5,IF(AND(D40&lt;1.05,A40&gt;=5.2,B40&lt;2.65,D40&lt;1.45,B40&lt;2.75,D40&gt;=0.75,H40&lt;15.076,B40&lt;3.35),3.5,IF(AND(D40&gt;=1.05,A40&gt;=5.2,B40&lt;2.65,D40&lt;1.45,B40&lt;2.75,D40&gt;=0.75,H40&lt;15.076,B40&lt;3.35),3.94,IF(AND(H40&lt;10.983,H40&gt;=8.486,D40&lt;1.35,A40&lt;6.2,B40&gt;=2.75,D40&gt;=0.75,H40&lt;15.076,B40&lt;3.35),4.38,IF(AND(H40&gt;=10.983,H40&gt;=8.486,D40&lt;1.35,A40&lt;6.2,B40&gt;=2.75,D40&gt;=0.75,H40&lt;15.076,B40&lt;3.35),4.1,IF(AND(B40&gt;=3.25,A40&lt;7.25,F40&gt;=2.5,A40&gt;=6.2,B40&gt;=2.75,D40&gt;=0.75,H40&lt;15.076,B40&lt;3.35),5.7,IF(AND(B40&lt;2.95,B40&lt;3.25,A40&lt;7.25,F40&gt;=2.5,A40&gt;=6.2,B40&gt;=2.75,D40&gt;=0.75,H40&lt;15.076,B40&lt;3.35),5.6,IF(AND(H40&gt;=13.711,B40&gt;=2.95,B40&lt;3.25,A40&lt;7.25,F40&gt;=2.5,A40&gt;=6.2,B40&gt;=2.75,D40&gt;=0.75,H40&lt;15.076,B40&lt;3.35),5.8,IF(AND(A40&gt;=6.8,H40&lt;13.711,B40&gt;=2.95,B40&lt;3.25,A40&lt;7.25,F40&gt;=2.5,A40&gt;=6.2,B40&gt;=2.75,D40&gt;=0.75,H40&lt;15.076,B40&lt;3.35),5.1,IF(AND(H40&lt;12.921,A40&lt;6.8,H40&lt;13.711,B40&gt;=2.95,B40&lt;3.25,A40&lt;7.25,F40&gt;=2.5,A40&gt;=6.2,B40&gt;=2.75,D40&gt;=0.75,H40&lt;15.076,B40&lt;3.35),5.34,IF(AND(H40&gt;=12.921,A40&lt;6.8,H40&lt;13.711,B40&gt;=2.95,B40&lt;3.25,A40&lt;7.25,F40&gt;=2.5,A40&gt;=6.2,B40&gt;=2.75,D40&gt;=0.75,H40&lt;15.076,B40&lt;3.35),5.133,"shouldnthappen"))))))))))))))))))))))))))))))))))))</f>
        <v>1.4</v>
      </c>
      <c r="AA40" s="1" t="n">
        <f aca="false">IF(AND(D40&gt;=0.45,A40&lt;5.05,D40&lt;0.8),1.6,IF(AND(D40&gt;=0.45,A40&gt;=5.05,D40&lt;0.8),1.7,IF(AND(H40&gt;=16.244,F40&gt;=2.5,D40&gt;=0.8),6.533,IF(AND(A40&lt;4.35,D40&lt;0.45,A40&lt;5.05,D40&lt;0.8),1.1,IF(AND(H40&gt;=14.877,D40&lt;0.45,A40&gt;=5.05,D40&lt;0.8),1.3,IF(AND(D40&gt;=1.4,A40&lt;5.65,F40&lt;2.5,D40&gt;=0.8),4.5,IF(AND(A40&gt;=7.25,H40&lt;16.244,F40&gt;=2.5,D40&gt;=0.8),6.5,IF(AND(A40&gt;=4.75,A40&gt;=4.35,D40&lt;0.45,A40&lt;5.05,D40&lt;0.8),1.35,IF(AND(A40&lt;5.3,D40&lt;1.4,A40&lt;5.65,F40&lt;2.5,D40&gt;=0.8),3.1,IF(AND(A40&gt;=6.8,A40&gt;=6.55,A40&gt;=5.65,F40&lt;2.5,D40&gt;=0.8),4.9,IF(AND(H40&lt;5.767,A40&lt;7.25,H40&lt;16.244,F40&gt;=2.5,D40&gt;=0.8),4.5,IF(AND(G40&gt;=0.522,A40&lt;4.75,A40&gt;=4.35,D40&lt;0.45,A40&lt;5.05,D40&lt;0.8),1.2,IF(AND(G40&gt;=0.948,D40&lt;0.35,H40&lt;14.877,D40&lt;0.45,A40&gt;=5.05,D40&lt;0.8),1.7,IF(AND(H40&lt;13.089,D40&gt;=0.35,H40&lt;14.877,D40&lt;0.45,A40&gt;=5.05,D40&lt;0.8),1.5,IF(AND(H40&gt;=13.089,D40&gt;=0.35,H40&lt;14.877,D40&lt;0.45,A40&gt;=5.05,D40&lt;0.8),1.3,IF(AND(B40&gt;=2.95,A40&gt;=5.3,D40&lt;1.4,A40&lt;5.65,F40&lt;2.5,D40&gt;=0.8),4.1,IF(AND(H40&lt;9.181,A40&lt;6.05,A40&lt;6.55,A40&gt;=5.65,F40&lt;2.5,D40&gt;=0.8),5.1,IF(AND(H40&gt;=9.181,A40&lt;6.05,A40&lt;6.55,A40&gt;=5.65,F40&lt;2.5,D40&gt;=0.8),4.3,IF(AND(G40&gt;=0.867,A40&gt;=6.05,A40&lt;6.55,A40&gt;=5.65,F40&lt;2.5,D40&gt;=0.8),4.9,IF(AND(B40&lt;3.05,A40&lt;6.8,A40&gt;=6.55,A40&gt;=5.65,F40&lt;2.5,D40&gt;=0.8),5,IF(AND(B40&gt;=3.05,A40&lt;6.8,A40&gt;=6.55,A40&gt;=5.65,F40&lt;2.5,D40&gt;=0.8),4.55,IF(AND(H40&gt;=14.144,G40&lt;0.522,A40&lt;4.75,A40&gt;=4.35,D40&lt;0.45,A40&lt;5.05,D40&lt;0.8),1.3,IF(AND(B40&lt;2.7,B40&lt;2.95,A40&gt;=5.3,D40&lt;1.4,A40&lt;5.65,F40&lt;2.5,D40&gt;=0.8),3.78,IF(AND(B40&gt;=2.7,B40&lt;2.95,A40&gt;=5.3,D40&lt;1.4,A40&lt;5.65,F40&lt;2.5,D40&gt;=0.8),3.6,IF(AND(G40&lt;0.638,G40&lt;0.867,A40&gt;=6.05,A40&lt;6.55,A40&gt;=5.65,F40&lt;2.5,D40&gt;=0.8),4.433,IF(AND(G40&gt;=0.638,G40&lt;0.867,A40&gt;=6.05,A40&lt;6.55,A40&gt;=5.65,F40&lt;2.5,D40&gt;=0.8),4,IF(AND(A40&lt;6.35,H40&lt;11.146,H40&gt;=5.767,A40&lt;7.25,H40&lt;16.244,F40&gt;=2.5,D40&gt;=0.8),5.1,IF(AND(A40&lt;4.5,H40&lt;14.144,G40&lt;0.522,A40&lt;4.75,A40&gt;=4.35,D40&lt;0.45,A40&lt;5.05,D40&lt;0.8),1.35,IF(AND(A40&gt;=4.5,H40&lt;14.144,G40&lt;0.522,A40&lt;4.75,A40&gt;=4.35,D40&lt;0.45,A40&lt;5.05,D40&lt;0.8),1.4,IF(AND(A40&lt;5.15,B40&lt;3.75,G40&lt;0.948,D40&lt;0.35,H40&lt;14.877,D40&lt;0.45,A40&gt;=5.05,D40&lt;0.8),1.4,IF(AND(A40&gt;=5.15,B40&lt;3.75,G40&lt;0.948,D40&lt;0.35,H40&lt;14.877,D40&lt;0.45,A40&gt;=5.05,D40&lt;0.8),1.5,IF(AND(G40&lt;0.112,B40&gt;=3.75,G40&lt;0.948,D40&lt;0.35,H40&lt;14.877,D40&lt;0.45,A40&gt;=5.05,D40&lt;0.8),1.5,IF(AND(G40&gt;=0.112,B40&gt;=3.75,G40&lt;0.948,D40&lt;0.35,H40&lt;14.877,D40&lt;0.45,A40&gt;=5.05,D40&lt;0.8),1.6,IF(AND(G40&lt;0.075,A40&gt;=6.35,H40&lt;11.146,H40&gt;=5.767,A40&lt;7.25,H40&lt;16.244,F40&gt;=2.5,D40&gt;=0.8),5.5,IF(AND(G40&gt;=0.075,A40&gt;=6.35,H40&lt;11.146,H40&gt;=5.767,A40&lt;7.25,H40&lt;16.244,F40&gt;=2.5,D40&gt;=0.8),5.24,IF(AND(B40&lt;2.95,D40&lt;1.9,H40&gt;=11.146,H40&gt;=5.767,A40&lt;7.25,H40&lt;16.244,F40&gt;=2.5,D40&gt;=0.8),5.65,IF(AND(B40&gt;=2.95,D40&lt;1.9,H40&gt;=11.146,H40&gt;=5.767,A40&lt;7.25,H40&lt;16.244,F40&gt;=2.5,D40&gt;=0.8),5.8,IF(AND(H40&lt;13.42,D40&gt;=1.9,H40&gt;=11.146,H40&gt;=5.767,A40&lt;7.25,H40&lt;16.244,F40&gt;=2.5,D40&gt;=0.8),5.6,IF(AND(H40&gt;=13.42,D40&gt;=1.9,H40&gt;=11.146,H40&gt;=5.767,A40&lt;7.25,H40&lt;16.244,F40&gt;=2.5,D40&gt;=0.8),5.34,"shouldnthappen")))))))))))))))))))))))))))))))))))))))</f>
        <v>1.35</v>
      </c>
      <c r="AB40" s="1" t="n">
        <f aca="false">IF(AND(D40&gt;=0.35,F40&lt;1.5),1.5,IF(AND(F40&lt;2.5,D40&gt;=1.55,F40&gt;=1.5),4.85,IF(AND(H40&lt;8.308,D40&lt;0.15,D40&lt;0.35,F40&lt;1.5),1.5,IF(AND(H40&gt;=8.308,D40&lt;0.15,D40&lt;0.35,F40&lt;1.5),1.4,IF(AND(H40&lt;5.523,D40&gt;=0.15,D40&lt;0.35,F40&lt;1.5),1,IF(AND(G40&lt;0.572,H40&lt;10.688,D40&lt;1.55,F40&gt;=1.5),3.75,IF(AND(B40&gt;=3.5,F40&gt;=2.5,D40&gt;=1.55,F40&gt;=1.5),6.3,IF(AND(A40&gt;=5.65,G40&gt;=0.572,H40&lt;10.688,D40&lt;1.55,F40&gt;=1.5),4.45,IF(AND(B40&gt;=2.85,A40&lt;6.15,H40&gt;=10.688,D40&lt;1.55,F40&gt;=1.5),4.35,IF(AND(H40&gt;=16.284,B40&lt;3.5,F40&gt;=2.5,D40&gt;=1.55,F40&gt;=1.5),6.6,IF(AND(G40&gt;=0.241,G40&lt;0.338,H40&gt;=5.523,D40&gt;=0.15,D40&lt;0.35,F40&lt;1.5),1.25,IF(AND(A40&lt;5.05,G40&gt;=0.338,H40&gt;=5.523,D40&gt;=0.15,D40&lt;0.35,F40&lt;1.5),1.35,IF(AND(B40&lt;2.7,A40&lt;5.65,G40&gt;=0.572,H40&lt;10.688,D40&lt;1.55,F40&gt;=1.5),4,IF(AND(B40&gt;=2.7,A40&lt;5.65,G40&gt;=0.572,H40&lt;10.688,D40&lt;1.55,F40&gt;=1.5),3.6,IF(AND(B40&lt;2.45,B40&lt;2.85,A40&lt;6.15,H40&gt;=10.688,D40&lt;1.55,F40&gt;=1.5),3.7,IF(AND(A40&lt;6.25,B40&lt;2.85,A40&gt;=6.15,H40&gt;=10.688,D40&lt;1.55,F40&gt;=1.5),4.5,IF(AND(A40&gt;=6.25,B40&lt;2.85,A40&gt;=6.15,H40&gt;=10.688,D40&lt;1.55,F40&gt;=1.5),4.86,IF(AND(D40&gt;=1.45,B40&gt;=2.85,A40&gt;=6.15,H40&gt;=10.688,D40&lt;1.55,F40&gt;=1.5),4.8,IF(AND(H40&lt;8.202,H40&lt;16.284,B40&lt;3.5,F40&gt;=2.5,D40&gt;=1.55,F40&gt;=1.5),5.7,IF(AND(A40&gt;=5.1,G40&lt;0.241,G40&lt;0.338,H40&gt;=5.523,D40&gt;=0.15,D40&lt;0.35,F40&lt;1.5),1.5,IF(AND(B40&gt;=3.75,A40&gt;=5.05,G40&gt;=0.338,H40&gt;=5.523,D40&gt;=0.15,D40&lt;0.35,F40&lt;1.5),1.6,IF(AND(A40&lt;5.7,B40&gt;=2.45,B40&lt;2.85,A40&lt;6.15,H40&gt;=10.688,D40&lt;1.55,F40&gt;=1.5),3.9,IF(AND(A40&gt;=5.7,B40&gt;=2.45,B40&lt;2.85,A40&lt;6.15,H40&gt;=10.688,D40&lt;1.55,F40&gt;=1.5),4.02,IF(AND(H40&lt;13.654,D40&lt;1.45,B40&gt;=2.85,A40&gt;=6.15,H40&gt;=10.688,D40&lt;1.55,F40&gt;=1.5),4.333,IF(AND(H40&gt;=13.654,D40&lt;1.45,B40&gt;=2.85,A40&gt;=6.15,H40&gt;=10.688,D40&lt;1.55,F40&gt;=1.5),4.54,IF(AND(A40&lt;6.15,H40&gt;=8.202,H40&lt;16.284,B40&lt;3.5,F40&gt;=2.5,D40&gt;=1.55,F40&gt;=1.5),5,IF(AND(H40&lt;13.924,A40&lt;5.1,G40&lt;0.241,G40&lt;0.338,H40&gt;=5.523,D40&gt;=0.15,D40&lt;0.35,F40&lt;1.5),1.4,IF(AND(H40&gt;=13.924,A40&lt;5.1,G40&lt;0.241,G40&lt;0.338,H40&gt;=5.523,D40&gt;=0.15,D40&lt;0.35,F40&lt;1.5),1.5,IF(AND(D40&lt;0.25,B40&lt;3.75,A40&gt;=5.05,G40&gt;=0.338,H40&gt;=5.523,D40&gt;=0.15,D40&lt;0.35,F40&lt;1.5),1.5,IF(AND(D40&gt;=0.25,B40&lt;3.75,A40&gt;=5.05,G40&gt;=0.338,H40&gt;=5.523,D40&gt;=0.15,D40&lt;0.35,F40&lt;1.5),1.4,IF(AND(H40&lt;8.884,B40&gt;=3.05,A40&gt;=6.15,H40&gt;=8.202,H40&lt;16.284,B40&lt;3.5,F40&gt;=2.5,D40&gt;=1.55,F40&gt;=1.5),5.1,IF(AND(A40&lt;6.45,G40&lt;0.368,B40&lt;3.05,A40&gt;=6.15,H40&gt;=8.202,H40&lt;16.284,B40&lt;3.5,F40&gt;=2.5,D40&gt;=1.55,F40&gt;=1.5),5.525,IF(AND(A40&gt;=6.45,G40&lt;0.368,B40&lt;3.05,A40&gt;=6.15,H40&gt;=8.202,H40&lt;16.284,B40&lt;3.5,F40&gt;=2.5,D40&gt;=1.55,F40&gt;=1.5),5.35,IF(AND(D40&lt;2.25,G40&gt;=0.368,B40&lt;3.05,A40&gt;=6.15,H40&gt;=8.202,H40&lt;16.284,B40&lt;3.5,F40&gt;=2.5,D40&gt;=1.55,F40&gt;=1.5),5.8,IF(AND(D40&gt;=2.25,G40&gt;=0.368,B40&lt;3.05,A40&gt;=6.15,H40&gt;=8.202,H40&lt;16.284,B40&lt;3.5,F40&gt;=2.5,D40&gt;=1.55,F40&gt;=1.5),5.2,IF(AND(H40&lt;10.257,H40&gt;=8.884,B40&gt;=3.05,A40&gt;=6.15,H40&gt;=8.202,H40&lt;16.284,B40&lt;3.5,F40&gt;=2.5,D40&gt;=1.55,F40&gt;=1.5),5.9,IF(AND(H40&gt;=10.257,H40&gt;=8.884,B40&gt;=3.05,A40&gt;=6.15,H40&gt;=8.202,H40&lt;16.284,B40&lt;3.5,F40&gt;=2.5,D40&gt;=1.55,F40&gt;=1.5),5.48,"shouldnthappen")))))))))))))))))))))))))))))))))))))</f>
        <v>1.4</v>
      </c>
      <c r="AC40" s="1" t="n">
        <f aca="false">IF(AND(H40&lt;5.748,A40&lt;5.05,D40&lt;0.8),1,IF(AND(B40&lt;3.35,A40&gt;=5.05,D40&lt;0.8),1.7,IF(AND(A40&lt;5.85,G40&lt;0.154,D40&gt;=0.8),4.5,IF(AND(D40&gt;=0.45,H40&gt;=5.748,A40&lt;5.05,D40&lt;0.8),1.6,IF(AND(G40&gt;=0.934,B40&gt;=3.35,A40&gt;=5.05,D40&lt;0.8),1.7,IF(AND(D40&lt;2.1,A40&gt;=5.85,G40&lt;0.154,D40&gt;=0.8),6.15,IF(AND(D40&gt;=2.1,A40&gt;=5.85,G40&lt;0.154,D40&gt;=0.8),5.5,IF(AND(A40&lt;6.1,D40&gt;=1.55,G40&gt;=0.154,D40&gt;=0.8),5,IF(AND(H40&gt;=14.379,G40&lt;0.934,B40&gt;=3.35,A40&gt;=5.05,D40&lt;0.8),1.58,IF(AND(G40&lt;0.379,A40&gt;=6.1,D40&gt;=1.55,G40&gt;=0.154,D40&gt;=0.8),5.42,IF(AND(H40&lt;13.924,G40&lt;0.227,D40&lt;0.45,H40&gt;=5.748,A40&lt;5.05,D40&lt;0.8),1.4,IF(AND(H40&gt;=13.924,G40&lt;0.227,D40&lt;0.45,H40&gt;=5.748,A40&lt;5.05,D40&lt;0.8),1.5,IF(AND(B40&lt;3.1,G40&gt;=0.227,D40&lt;0.45,H40&gt;=5.748,A40&lt;5.05,D40&lt;0.8),1.1,IF(AND(G40&lt;0.13,H40&lt;14.379,G40&lt;0.934,B40&gt;=3.35,A40&gt;=5.05,D40&lt;0.8),1.4,IF(AND(D40&lt;1.05,A40&lt;5.65,D40&lt;1.35,D40&lt;1.55,G40&gt;=0.154,D40&gt;=0.8),3.7,IF(AND(D40&lt;1.25,A40&gt;=5.65,D40&lt;1.35,D40&lt;1.55,G40&gt;=0.154,D40&gt;=0.8),4.06,IF(AND(D40&gt;=1.25,A40&gt;=5.65,D40&lt;1.35,D40&lt;1.55,G40&gt;=0.154,D40&gt;=0.8),4.425,IF(AND(H40&lt;13.654,D40&lt;1.45,D40&gt;=1.35,D40&lt;1.55,G40&gt;=0.154,D40&gt;=0.8),4.275,IF(AND(G40&lt;0.259,D40&gt;=1.45,D40&gt;=1.35,D40&lt;1.55,G40&gt;=0.154,D40&gt;=0.8),5.1,IF(AND(B40&lt;2.95,G40&gt;=0.379,A40&gt;=6.1,D40&gt;=1.55,G40&gt;=0.154,D40&gt;=0.8),6.3,IF(AND(B40&lt;3.25,B40&gt;=3.1,G40&gt;=0.227,D40&lt;0.45,H40&gt;=5.748,A40&lt;5.05,D40&lt;0.8),1.3,IF(AND(B40&gt;=3.25,B40&gt;=3.1,G40&gt;=0.227,D40&lt;0.45,H40&gt;=5.748,A40&lt;5.05,D40&lt;0.8),1.4,IF(AND(H40&gt;=13.372,G40&gt;=0.13,H40&lt;14.379,G40&lt;0.934,B40&gt;=3.35,A40&gt;=5.05,D40&lt;0.8),1.4,IF(AND(H40&lt;6.69,D40&gt;=1.05,A40&lt;5.65,D40&lt;1.35,D40&lt;1.55,G40&gt;=0.154,D40&gt;=0.8),4.033,IF(AND(H40&gt;=6.69,D40&gt;=1.05,A40&lt;5.65,D40&lt;1.35,D40&lt;1.55,G40&gt;=0.154,D40&gt;=0.8),3.88,IF(AND(B40&lt;2.85,H40&gt;=13.654,D40&lt;1.45,D40&gt;=1.35,D40&lt;1.55,G40&gt;=0.154,D40&gt;=0.8),4.8,IF(AND(B40&gt;=2.85,H40&gt;=13.654,D40&lt;1.45,D40&gt;=1.35,D40&lt;1.55,G40&gt;=0.154,D40&gt;=0.8),4.7,IF(AND(H40&lt;11.681,G40&gt;=0.259,D40&gt;=1.45,D40&gt;=1.35,D40&lt;1.55,G40&gt;=0.154,D40&gt;=0.8),4.85,IF(AND(H40&gt;=11.681,G40&gt;=0.259,D40&gt;=1.45,D40&gt;=1.35,D40&lt;1.55,G40&gt;=0.154,D40&gt;=0.8),4.633,IF(AND(A40&lt;6.25,B40&gt;=2.95,G40&gt;=0.379,A40&gt;=6.1,D40&gt;=1.55,G40&gt;=0.154,D40&gt;=0.8),5.4,IF(AND(D40&lt;0.3,H40&lt;13.372,G40&gt;=0.13,H40&lt;14.379,G40&lt;0.934,B40&gt;=3.35,A40&gt;=5.05,D40&lt;0.8),1.475,IF(AND(D40&gt;=0.3,H40&lt;13.372,G40&gt;=0.13,H40&lt;14.379,G40&lt;0.934,B40&gt;=3.35,A40&gt;=5.05,D40&lt;0.8),1.5,IF(AND(B40&lt;3.15,A40&gt;=6.25,B40&gt;=2.95,G40&gt;=0.379,A40&gt;=6.1,D40&gt;=1.55,G40&gt;=0.154,D40&gt;=0.8),5.7,IF(AND(B40&gt;=3.15,A40&gt;=6.25,B40&gt;=2.95,G40&gt;=0.379,A40&gt;=6.1,D40&gt;=1.55,G40&gt;=0.154,D40&gt;=0.8),5.933,"shouldnthappen"))))))))))))))))))))))))))))))))))</f>
        <v>1.4</v>
      </c>
      <c r="AD40" s="1" t="n">
        <f aca="false">IF(AND(H40&lt;6.621,A40&lt;4.95,D40&lt;0.8),1,IF(AND(H40&lt;14.144,H40&gt;=6.621,A40&lt;4.95,D40&lt;0.8),1.4,IF(AND(H40&gt;=14.144,H40&gt;=6.621,A40&lt;4.95,D40&lt;0.8),1.3,IF(AND(G40&lt;0.13,B40&gt;=3.85,A40&gt;=4.95,D40&lt;0.8),1.3,IF(AND(G40&gt;=0.13,B40&gt;=3.85,A40&gt;=4.95,D40&lt;0.8),1.425,IF(AND(A40&gt;=6.05,B40&lt;2.75,D40&lt;1.55,D40&gt;=0.8),4.9,IF(AND(A40&gt;=7.3,G40&lt;0.119,D40&gt;=1.55,D40&gt;=0.8),6.7,IF(AND(H40&lt;6.555,D40&lt;0.25,B40&lt;3.85,A40&gt;=4.95,D40&lt;0.8),1.7,IF(AND(B40&lt;3.4,D40&gt;=0.25,B40&lt;3.85,A40&gt;=4.95,D40&lt;0.8),1.7,IF(AND(B40&gt;=3.4,D40&gt;=0.25,B40&lt;3.85,A40&gt;=4.95,D40&lt;0.8),1.6,IF(AND(A40&lt;5.05,A40&lt;6.05,B40&lt;2.75,D40&lt;1.55,D40&gt;=0.8),3.3,IF(AND(B40&lt;2.85,D40&lt;1.35,B40&gt;=2.75,D40&lt;1.55,D40&gt;=0.8),4.5,IF(AND(H40&lt;12.206,D40&gt;=1.35,B40&gt;=2.75,D40&lt;1.55,D40&gt;=0.8),4.7,IF(AND(H40&gt;=12.206,D40&gt;=1.35,B40&gt;=2.75,D40&lt;1.55,D40&gt;=0.8),4.52,IF(AND(G40&lt;0.024,A40&lt;7.3,G40&lt;0.119,D40&gt;=1.55,D40&gt;=0.8),5.7,IF(AND(G40&gt;=0.024,A40&lt;7.3,G40&lt;0.119,D40&gt;=1.55,D40&gt;=0.8),5.6,IF(AND(F40&lt;2.5,G40&lt;0.417,G40&gt;=0.119,D40&gt;=1.55,D40&gt;=0.8),5.05,IF(AND(B40&lt;3.15,H40&gt;=6.555,D40&lt;0.25,B40&lt;3.85,A40&gt;=4.95,D40&lt;0.8),1.6,IF(AND(G40&lt;0.356,A40&gt;=5.05,A40&lt;6.05,B40&lt;2.75,D40&lt;1.55,D40&gt;=0.8),4.12,IF(AND(A40&lt;5.65,B40&gt;=2.85,D40&lt;1.35,B40&gt;=2.75,D40&lt;1.55,D40&gt;=0.8),3.6,IF(AND(B40&lt;3.15,F40&gt;=2.5,G40&lt;0.417,G40&gt;=0.119,D40&gt;=1.55,D40&gt;=0.8),5.18,IF(AND(B40&gt;=3.15,F40&gt;=2.5,G40&lt;0.417,G40&gt;=0.119,D40&gt;=1.55,D40&gt;=0.8),5.3,IF(AND(D40&lt;1.7,A40&lt;6.95,G40&gt;=0.417,G40&gt;=0.119,D40&gt;=1.55,D40&gt;=0.8),4.7,IF(AND(A40&lt;7.25,A40&gt;=6.95,G40&gt;=0.417,G40&gt;=0.119,D40&gt;=1.55,D40&gt;=0.8),5.8,IF(AND(A40&gt;=7.25,A40&gt;=6.95,G40&gt;=0.417,G40&gt;=0.119,D40&gt;=1.55,D40&gt;=0.8),6.333,IF(AND(H40&lt;8.594,B40&gt;=3.15,H40&gt;=6.555,D40&lt;0.25,B40&lt;3.85,A40&gt;=4.95,D40&lt;0.8),1.4,IF(AND(H40&gt;=8.594,B40&gt;=3.15,H40&gt;=6.555,D40&lt;0.25,B40&lt;3.85,A40&gt;=4.95,D40&lt;0.8),1.5,IF(AND(H40&gt;=11.218,G40&gt;=0.356,A40&gt;=5.05,A40&lt;6.05,B40&lt;2.75,D40&lt;1.55,D40&gt;=0.8),3.925,IF(AND(A40&gt;=6.5,A40&gt;=5.65,B40&gt;=2.85,D40&lt;1.35,B40&gt;=2.75,D40&lt;1.55,D40&gt;=0.8),4.6,IF(AND(H40&lt;8.602,H40&lt;11.218,G40&gt;=0.356,A40&gt;=5.05,A40&lt;6.05,B40&lt;2.75,D40&lt;1.55,D40&gt;=0.8),3.95,IF(AND(H40&gt;=8.602,H40&lt;11.218,G40&gt;=0.356,A40&gt;=5.05,A40&lt;6.05,B40&lt;2.75,D40&lt;1.55,D40&gt;=0.8),3.75,IF(AND(H40&lt;10.129,A40&lt;6.5,A40&gt;=5.65,B40&gt;=2.85,D40&lt;1.35,B40&gt;=2.75,D40&lt;1.55,D40&gt;=0.8),4.2,IF(AND(H40&gt;=10.129,A40&lt;6.5,A40&gt;=5.65,B40&gt;=2.85,D40&lt;1.35,B40&gt;=2.75,D40&lt;1.55,D40&gt;=0.8),4.267,IF(AND(D40&lt;2.2,B40&lt;3.05,D40&gt;=1.7,A40&lt;6.95,G40&gt;=0.417,G40&gt;=0.119,D40&gt;=1.55,D40&gt;=0.8),5.3,IF(AND(D40&gt;=2.2,B40&lt;3.05,D40&gt;=1.7,A40&lt;6.95,G40&gt;=0.417,G40&gt;=0.119,D40&gt;=1.55,D40&gt;=0.8),5.133,IF(AND(D40&lt;2.45,B40&gt;=3.05,D40&gt;=1.7,A40&lt;6.95,G40&gt;=0.417,G40&gt;=0.119,D40&gt;=1.55,D40&gt;=0.8),5.6,IF(AND(D40&gt;=2.45,B40&gt;=3.05,D40&gt;=1.7,A40&lt;6.95,G40&gt;=0.417,G40&gt;=0.119,D40&gt;=1.55,D40&gt;=0.8),6,"shouldnthappen")))))))))))))))))))))))))))))))))))))</f>
        <v>1.4</v>
      </c>
      <c r="AE40" s="1" t="n">
        <f aca="false">IF(AND(G40&lt;0.123,D40&gt;=0.25,D40&lt;0.75),1.3,IF(AND(H40&gt;=16.774,D40&gt;=1.75,D40&gt;=0.75),6.4,IF(AND(B40&lt;3.4,A40&lt;4.8,D40&lt;0.25,D40&lt;0.75),1.22,IF(AND(B40&gt;=3.4,A40&lt;4.8,D40&lt;0.25,D40&lt;0.75),1,IF(AND(A40&gt;=5.45,A40&gt;=4.8,D40&lt;0.25,D40&lt;0.75),1.367,IF(AND(H40&gt;=10.688,D40&lt;1.35,D40&lt;1.75,D40&gt;=0.75),4.2,IF(AND(A40&lt;5.3,D40&gt;=1.35,D40&lt;1.75,D40&gt;=0.75),4.05,IF(AND(G40&gt;=0.857,H40&lt;16.774,D40&gt;=1.75,D40&gt;=0.75),5.02,IF(AND(H40&lt;6.089,A40&lt;5.45,A40&gt;=4.8,D40&lt;0.25,D40&lt;0.75),1.7,IF(AND(G40&lt;0.184,D40&lt;0.35,G40&gt;=0.123,D40&gt;=0.25,D40&lt;0.75),1.7,IF(AND(G40&gt;=0.184,D40&lt;0.35,G40&gt;=0.123,D40&gt;=0.25,D40&lt;0.75),1.48,IF(AND(A40&lt;5.25,D40&gt;=0.35,G40&gt;=0.123,D40&gt;=0.25,D40&lt;0.75),1.75,IF(AND(A40&gt;=5.25,D40&gt;=0.35,G40&gt;=0.123,D40&gt;=0.25,D40&lt;0.75),1.5,IF(AND(A40&lt;5.3,H40&lt;10.688,D40&lt;1.35,D40&lt;1.75,D40&gt;=0.75),3.15,IF(AND(H40&lt;9.474,A40&gt;=5.3,D40&gt;=1.35,D40&lt;1.75,D40&gt;=0.75),4.95,IF(AND(G40&gt;=0.779,G40&lt;0.857,H40&lt;16.774,D40&gt;=1.75,D40&gt;=0.75),6,IF(AND(G40&lt;0.05,H40&gt;=6.089,A40&lt;5.45,A40&gt;=4.8,D40&lt;0.25,D40&lt;0.75),1.4,IF(AND(H40&lt;6.69,A40&gt;=5.3,H40&lt;10.688,D40&lt;1.35,D40&lt;1.75,D40&gt;=0.75),4.033,IF(AND(H40&gt;=6.69,A40&gt;=5.3,H40&lt;10.688,D40&lt;1.35,D40&lt;1.75,D40&gt;=0.75),3.733,IF(AND(B40&lt;2.5,H40&gt;=9.474,A40&gt;=5.3,D40&gt;=1.35,D40&lt;1.75,D40&gt;=0.75),4.5,IF(AND(D40&gt;=2.45,G40&lt;0.779,G40&lt;0.857,H40&lt;16.774,D40&gt;=1.75,D40&gt;=0.75),6,IF(AND(B40&gt;=3.75,G40&gt;=0.05,H40&gt;=6.089,A40&lt;5.45,A40&gt;=4.8,D40&lt;0.25,D40&lt;0.75),1.6,IF(AND(H40&lt;13.695,B40&gt;=2.5,H40&gt;=9.474,A40&gt;=5.3,D40&gt;=1.35,D40&lt;1.75,D40&gt;=0.75),4.567,IF(AND(G40&gt;=0.654,D40&lt;2.45,G40&lt;0.779,G40&lt;0.857,H40&lt;16.774,D40&gt;=1.75,D40&gt;=0.75),4.9,IF(AND(G40&gt;=0.73,B40&lt;3.75,G40&gt;=0.05,H40&gt;=6.089,A40&lt;5.45,A40&gt;=4.8,D40&lt;0.25,D40&lt;0.75),1.4,IF(AND(A40&lt;6.65,H40&gt;=13.695,B40&gt;=2.5,H40&gt;=9.474,A40&gt;=5.3,D40&gt;=1.35,D40&lt;1.75,D40&gt;=0.75),4.4,IF(AND(A40&gt;=6.65,H40&gt;=13.695,B40&gt;=2.5,H40&gt;=9.474,A40&gt;=5.3,D40&gt;=1.35,D40&lt;1.75,D40&gt;=0.75),4.84,IF(AND(B40&lt;2.75,G40&lt;0.654,D40&lt;2.45,G40&lt;0.779,G40&lt;0.857,H40&lt;16.774,D40&gt;=1.75,D40&gt;=0.75),5.2,IF(AND(H40&lt;9.524,G40&lt;0.73,B40&lt;3.75,G40&gt;=0.05,H40&gt;=6.089,A40&lt;5.45,A40&gt;=4.8,D40&lt;0.25,D40&lt;0.75),1.5,IF(AND(H40&gt;=9.524,G40&lt;0.73,B40&lt;3.75,G40&gt;=0.05,H40&gt;=6.089,A40&lt;5.45,A40&gt;=4.8,D40&lt;0.25,D40&lt;0.75),1.4,IF(AND(H40&gt;=13.644,B40&gt;=2.75,G40&lt;0.654,D40&lt;2.45,G40&lt;0.779,G40&lt;0.857,H40&lt;16.774,D40&gt;=1.75,D40&gt;=0.75),6.033,IF(AND(A40&gt;=6.85,H40&lt;13.644,B40&gt;=2.75,G40&lt;0.654,D40&lt;2.45,G40&lt;0.779,G40&lt;0.857,H40&lt;16.774,D40&gt;=1.75,D40&gt;=0.75),5.1,IF(AND(A40&gt;=6.75,A40&lt;6.85,H40&lt;13.644,B40&gt;=2.75,G40&lt;0.654,D40&lt;2.45,G40&lt;0.779,G40&lt;0.857,H40&lt;16.774,D40&gt;=1.75,D40&gt;=0.75),5.9,IF(AND(D40&gt;=2.35,A40&lt;6.75,A40&lt;6.85,H40&lt;13.644,B40&gt;=2.75,G40&lt;0.654,D40&lt;2.45,G40&lt;0.779,G40&lt;0.857,H40&lt;16.774,D40&gt;=1.75,D40&gt;=0.75),5.6,IF(AND(H40&lt;11.146,D40&lt;2.35,A40&lt;6.75,A40&lt;6.85,H40&lt;13.644,B40&gt;=2.75,G40&lt;0.654,D40&lt;2.45,G40&lt;0.779,G40&lt;0.857,H40&lt;16.774,D40&gt;=1.75,D40&gt;=0.75),5.4,IF(AND(H40&gt;=11.146,D40&lt;2.35,A40&lt;6.75,A40&lt;6.85,H40&lt;13.644,B40&gt;=2.75,G40&lt;0.654,D40&lt;2.45,G40&lt;0.779,G40&lt;0.857,H40&lt;16.774,D40&gt;=1.75,D40&gt;=0.75),5.6,"shouldnthappen"))))))))))))))))))))))))))))))))))))</f>
        <v>1.4</v>
      </c>
      <c r="AF40" s="1" t="n">
        <f aca="false">IF(AND(A40&lt;4.5,D40&lt;0.8),1.233,IF(AND(B40&lt;3.05,A40&gt;=4.5,D40&lt;0.8),1.4,IF(AND(D40&gt;=0.45,B40&gt;=3.05,A40&gt;=4.5,D40&lt;0.8),1.667,IF(AND(D40&lt;1.05,D40&lt;1.35,A40&lt;6.25,D40&gt;=0.8),3.633,IF(AND(H40&lt;13.935,A40&gt;=7.05,A40&gt;=6.25,D40&gt;=0.8),6,IF(AND(G40&gt;=0.948,D40&lt;0.45,B40&gt;=3.05,A40&gt;=4.5,D40&lt;0.8),1.7,IF(AND(G40&lt;0.652,D40&gt;=1.05,D40&lt;1.35,A40&lt;6.25,D40&gt;=0.8),4.16,IF(AND(D40&gt;=2.15,D40&gt;=1.75,D40&gt;=1.35,A40&lt;6.25,D40&gt;=0.8),5.4,IF(AND(G40&gt;=0.912,F40&lt;2.5,A40&lt;7.05,A40&gt;=6.25,D40&gt;=0.8),4.4,IF(AND(B40&gt;=3.25,F40&gt;=2.5,A40&lt;7.05,A40&gt;=6.25,D40&gt;=0.8),5.85,IF(AND(H40&lt;17.32,H40&gt;=13.935,A40&gt;=7.05,A40&gt;=6.25,D40&gt;=0.8),6.65,IF(AND(H40&gt;=17.32,H40&gt;=13.935,A40&gt;=7.05,A40&gt;=6.25,D40&gt;=0.8),6.4,IF(AND(H40&gt;=13.547,G40&lt;0.948,D40&lt;0.45,B40&gt;=3.05,A40&gt;=4.5,D40&lt;0.8),1.38,IF(AND(B40&gt;=2.75,G40&gt;=0.652,D40&gt;=1.05,D40&lt;1.35,A40&lt;6.25,D40&gt;=0.8),3.6,IF(AND(H40&lt;9.417,G40&lt;0.404,D40&lt;1.75,D40&gt;=1.35,A40&lt;6.25,D40&gt;=0.8),4.2,IF(AND(H40&gt;=9.417,G40&lt;0.404,D40&lt;1.75,D40&gt;=1.35,A40&lt;6.25,D40&gt;=0.8),4.5,IF(AND(G40&lt;0.464,G40&gt;=0.404,D40&lt;1.75,D40&gt;=1.35,A40&lt;6.25,D40&gt;=0.8),4.5,IF(AND(G40&gt;=0.464,G40&gt;=0.404,D40&lt;1.75,D40&gt;=1.35,A40&lt;6.25,D40&gt;=0.8),4.625,IF(AND(D40&lt;1.85,D40&lt;2.15,D40&gt;=1.75,D40&gt;=1.35,A40&lt;6.25,D40&gt;=0.8),4.9,IF(AND(D40&gt;=1.85,D40&lt;2.15,D40&gt;=1.75,D40&gt;=1.35,A40&lt;6.25,D40&gt;=0.8),5.05,IF(AND(G40&lt;0.332,G40&lt;0.912,F40&lt;2.5,A40&lt;7.05,A40&gt;=6.25,D40&gt;=0.8),4.467,IF(AND(G40&gt;=0.332,G40&lt;0.912,F40&lt;2.5,A40&lt;7.05,A40&gt;=6.25,D40&gt;=0.8),4.767,IF(AND(D40&lt;0.15,H40&lt;13.547,G40&lt;0.948,D40&lt;0.45,B40&gt;=3.05,A40&gt;=4.5,D40&lt;0.8),1.5,IF(AND(D40&lt;1.15,B40&lt;2.75,G40&gt;=0.652,D40&gt;=1.05,D40&lt;1.35,A40&lt;6.25,D40&gt;=0.8),3.9,IF(AND(D40&gt;=1.15,B40&lt;2.75,G40&gt;=0.652,D40&gt;=1.05,D40&lt;1.35,A40&lt;6.25,D40&gt;=0.8),4,IF(AND(D40&gt;=2.25,B40&lt;3.15,B40&lt;3.25,F40&gt;=2.5,A40&lt;7.05,A40&gt;=6.25,D40&gt;=0.8),5.14,IF(AND(G40&lt;0.621,B40&gt;=3.15,B40&lt;3.25,F40&gt;=2.5,A40&lt;7.05,A40&gt;=6.25,D40&gt;=0.8),5.75,IF(AND(G40&gt;=0.621,B40&gt;=3.15,B40&lt;3.25,F40&gt;=2.5,A40&lt;7.05,A40&gt;=6.25,D40&gt;=0.8),5.1,IF(AND(G40&gt;=0.862,D40&gt;=0.15,H40&lt;13.547,G40&lt;0.948,D40&lt;0.45,B40&gt;=3.05,A40&gt;=4.5,D40&lt;0.8),1.5,IF(AND(A40&lt;6.35,D40&lt;2.25,B40&lt;3.15,B40&lt;3.25,F40&gt;=2.5,A40&lt;7.05,A40&gt;=6.25,D40&gt;=0.8),5.267,IF(AND(A40&gt;=6.35,D40&lt;2.25,B40&lt;3.15,B40&lt;3.25,F40&gt;=2.5,A40&lt;7.05,A40&gt;=6.25,D40&gt;=0.8),5.42,IF(AND(A40&lt;5.1,G40&lt;0.862,D40&gt;=0.15,H40&lt;13.547,G40&lt;0.948,D40&lt;0.45,B40&gt;=3.05,A40&gt;=4.5,D40&lt;0.8),1.35,IF(AND(B40&lt;3.95,A40&gt;=5.1,G40&lt;0.862,D40&gt;=0.15,H40&lt;13.547,G40&lt;0.948,D40&lt;0.45,B40&gt;=3.05,A40&gt;=4.5,D40&lt;0.8),1.5,IF(AND(B40&gt;=3.95,A40&gt;=5.1,G40&lt;0.862,D40&gt;=0.15,H40&lt;13.547,G40&lt;0.948,D40&lt;0.45,B40&gt;=3.05,A40&gt;=4.5,D40&lt;0.8),1.467,"shouldnthappen"))))))))))))))))))))))))))))))))))</f>
        <v>1.5</v>
      </c>
      <c r="AG40" s="1" t="n">
        <f aca="false">IF(AND(H40&lt;5.748,A40&lt;4.85,D40&lt;0.75),1,IF(AND(B40&gt;=3.5,D40&gt;=1.75,D40&gt;=0.75),6.2,IF(AND(A40&gt;=4.65,H40&gt;=5.748,A40&lt;4.85,D40&lt;0.75),1.333,IF(AND(H40&lt;6.417,B40&lt;3.45,A40&gt;=4.85,D40&lt;0.75),1.7,IF(AND(A40&lt;5.05,B40&gt;=3.45,A40&gt;=4.85,D40&lt;0.75),1.4,IF(AND(A40&gt;=5.05,B40&gt;=3.45,A40&gt;=4.85,D40&lt;0.75),1.5,IF(AND(F40&gt;=2.5,H40&lt;13.641,D40&lt;1.75,D40&gt;=0.75),4.667,IF(AND(G40&lt;0.187,H40&gt;=13.641,D40&lt;1.75,D40&gt;=0.75),5,IF(AND(A40&gt;=7.1,B40&lt;3.5,D40&gt;=1.75,D40&gt;=0.75),6.575,IF(AND(G40&lt;0.161,A40&lt;4.65,H40&gt;=5.748,A40&lt;4.85,D40&lt;0.75),1.5,IF(AND(H40&lt;8.399,H40&gt;=6.417,B40&lt;3.45,A40&gt;=4.85,D40&lt;0.75),1.5,IF(AND(H40&gt;=8.399,H40&gt;=6.417,B40&lt;3.45,A40&gt;=4.85,D40&lt;0.75),1.625,IF(AND(G40&lt;0.086,F40&lt;2.5,H40&lt;13.641,D40&lt;1.75,D40&gt;=0.75),4.7,IF(AND(D40&lt;1.35,G40&gt;=0.187,H40&gt;=13.641,D40&lt;1.75,D40&gt;=0.75),4.2,IF(AND(G40&lt;0.422,G40&gt;=0.161,A40&lt;4.65,H40&gt;=5.748,A40&lt;4.85,D40&lt;0.75),1.4,IF(AND(G40&gt;=0.422,G40&gt;=0.161,A40&lt;4.65,H40&gt;=5.748,A40&lt;4.85,D40&lt;0.75),1.3,IF(AND(B40&lt;2.5,D40&gt;=1.35,G40&gt;=0.187,H40&gt;=13.641,D40&lt;1.75,D40&gt;=0.75),4.5,IF(AND(B40&lt;2.75,A40&lt;6,A40&lt;7.1,B40&lt;3.5,D40&gt;=1.75,D40&gt;=0.75),5.1,IF(AND(B40&gt;=2.75,A40&lt;6,A40&lt;7.1,B40&lt;3.5,D40&gt;=1.75,D40&gt;=0.75),5.02,IF(AND(A40&lt;5.15,A40&lt;5.9,G40&gt;=0.086,F40&lt;2.5,H40&lt;13.641,D40&lt;1.75,D40&gt;=0.75),3,IF(AND(G40&lt;0.644,A40&gt;=5.9,G40&gt;=0.086,F40&lt;2.5,H40&lt;13.641,D40&lt;1.75,D40&gt;=0.75),4.65,IF(AND(G40&gt;=0.644,A40&gt;=5.9,G40&gt;=0.086,F40&lt;2.5,H40&lt;13.641,D40&lt;1.75,D40&gt;=0.75),4.24,IF(AND(D40&lt;1.45,B40&gt;=2.5,D40&gt;=1.35,G40&gt;=0.187,H40&gt;=13.641,D40&lt;1.75,D40&gt;=0.75),4.68,IF(AND(D40&gt;=1.45,B40&gt;=2.5,D40&gt;=1.35,G40&gt;=0.187,H40&gt;=13.641,D40&lt;1.75,D40&gt;=0.75),4.833,IF(AND(H40&lt;13.18,D40&lt;2.05,A40&gt;=6,A40&lt;7.1,B40&lt;3.5,D40&gt;=1.75,D40&gt;=0.75),5.44,IF(AND(H40&gt;=13.18,D40&lt;2.05,A40&gt;=6,A40&lt;7.1,B40&lt;3.5,D40&gt;=1.75,D40&gt;=0.75),5.1,IF(AND(H40&lt;8.759,D40&gt;=2.05,A40&gt;=6,A40&lt;7.1,B40&lt;3.5,D40&gt;=1.75,D40&gt;=0.75),5.4,IF(AND(A40&gt;=5.75,A40&gt;=5.15,A40&lt;5.9,G40&gt;=0.086,F40&lt;2.5,H40&lt;13.641,D40&lt;1.75,D40&gt;=0.75),3.967,IF(AND(H40&lt;10.159,H40&gt;=8.759,D40&gt;=2.05,A40&gt;=6,A40&lt;7.1,B40&lt;3.5,D40&gt;=1.75,D40&gt;=0.75),5.925,IF(AND(D40&lt;1.2,A40&lt;5.75,A40&gt;=5.15,A40&lt;5.9,G40&gt;=0.086,F40&lt;2.5,H40&lt;13.641,D40&lt;1.75,D40&gt;=0.75),3.667,IF(AND(D40&lt;2.25,H40&gt;=10.159,H40&gt;=8.759,D40&gt;=2.05,A40&gt;=6,A40&lt;7.1,B40&lt;3.5,D40&gt;=1.75,D40&gt;=0.75),5.66,IF(AND(D40&gt;=2.25,H40&gt;=10.159,H40&gt;=8.759,D40&gt;=2.05,A40&gt;=6,A40&lt;7.1,B40&lt;3.5,D40&gt;=1.75,D40&gt;=0.75),5.34,IF(AND(D40&lt;1.35,D40&gt;=1.2,A40&lt;5.75,A40&gt;=5.15,A40&lt;5.9,G40&gt;=0.086,F40&lt;2.5,H40&lt;13.641,D40&lt;1.75,D40&gt;=0.75),4.025,IF(AND(D40&gt;=1.35,D40&gt;=1.2,A40&lt;5.75,A40&gt;=5.15,A40&lt;5.9,G40&gt;=0.086,F40&lt;2.5,H40&lt;13.641,D40&lt;1.75,D40&gt;=0.75),3.9,"shouldnthappen"))))))))))))))))))))))))))))))))))</f>
        <v>1.4</v>
      </c>
      <c r="AH40" s="1" t="n">
        <f aca="false">IF(AND(F40&lt;1.5,H40&lt;6.799,A40&lt;5.45),1.7,IF(AND(F40&gt;=1.5,H40&lt;6.799,A40&lt;5.45),4.1,IF(AND(D40&gt;=0.8,H40&gt;=6.799,A40&lt;5.45),3.9,IF(AND(H40&lt;7.564,F40&lt;2.5,A40&gt;=5.45),3.925,IF(AND(H40&gt;=16.284,F40&gt;=2.5,A40&gt;=5.45),6.5,IF(AND(A40&lt;4.35,D40&lt;0.8,H40&gt;=6.799,A40&lt;5.45),1.1,IF(AND(B40&lt;2.8,D40&lt;1.35,H40&gt;=7.564,F40&lt;2.5,A40&gt;=5.45),4.1,IF(AND(B40&gt;=2.8,D40&lt;1.35,H40&gt;=7.564,F40&lt;2.5,A40&gt;=5.45),4.267,IF(AND(B40&lt;2.75,D40&gt;=1.35,H40&gt;=7.564,F40&lt;2.5,A40&gt;=5.45),5,IF(AND(G40&gt;=0.078,G40&lt;0.26,H40&lt;16.284,F40&gt;=2.5,A40&gt;=5.45),6.06,IF(AND(G40&gt;=0.805,G40&gt;=0.26,H40&lt;16.284,F40&gt;=2.5,A40&gt;=5.45),5.02,IF(AND(H40&gt;=10.109,B40&gt;=3.45,A40&gt;=4.35,D40&lt;0.8,H40&gt;=6.799,A40&lt;5.45),1.55,IF(AND(D40&lt;2.25,G40&lt;0.078,G40&lt;0.26,H40&lt;16.284,F40&gt;=2.5,A40&gt;=5.45),5.6,IF(AND(D40&gt;=2.25,G40&lt;0.078,G40&lt;0.26,H40&lt;16.284,F40&gt;=2.5,A40&gt;=5.45),5.7,IF(AND(A40&lt;6.15,G40&lt;0.805,G40&gt;=0.26,H40&lt;16.284,F40&gt;=2.5,A40&gt;=5.45),4.967,IF(AND(A40&lt;4.65,H40&lt;12.227,B40&lt;3.45,A40&gt;=4.35,D40&lt;0.8,H40&gt;=6.799,A40&lt;5.45),1.333,IF(AND(A40&lt;4.85,H40&gt;=12.227,B40&lt;3.45,A40&gt;=4.35,D40&lt;0.8,H40&gt;=6.799,A40&lt;5.45),1.42,IF(AND(A40&gt;=4.85,H40&gt;=12.227,B40&lt;3.45,A40&gt;=4.35,D40&lt;0.8,H40&gt;=6.799,A40&lt;5.45),1.533,IF(AND(A40&lt;5.05,H40&lt;10.109,B40&gt;=3.45,A40&gt;=4.35,D40&lt;0.8,H40&gt;=6.799,A40&lt;5.45),1.4,IF(AND(A40&gt;=5.05,H40&lt;10.109,B40&gt;=3.45,A40&gt;=4.35,D40&lt;0.8,H40&gt;=6.799,A40&lt;5.45),1.5,IF(AND(G40&lt;0.14,H40&lt;13.531,B40&gt;=2.75,D40&gt;=1.35,H40&gt;=7.564,F40&lt;2.5,A40&gt;=5.45),4.7,IF(AND(G40&lt;0.187,H40&gt;=13.531,B40&gt;=2.75,D40&gt;=1.35,H40&gt;=7.564,F40&lt;2.5,A40&gt;=5.45),5,IF(AND(G40&gt;=0.187,H40&gt;=13.531,B40&gt;=2.75,D40&gt;=1.35,H40&gt;=7.564,F40&lt;2.5,A40&gt;=5.45),4.66,IF(AND(A40&lt;6.35,A40&gt;=6.15,G40&lt;0.805,G40&gt;=0.26,H40&lt;16.284,F40&gt;=2.5,A40&gt;=5.45),6,IF(AND(D40&lt;0.15,A40&gt;=4.65,H40&lt;12.227,B40&lt;3.45,A40&gt;=4.35,D40&lt;0.8,H40&gt;=6.799,A40&lt;5.45),1.5,IF(AND(H40&lt;10.723,G40&gt;=0.14,H40&lt;13.531,B40&gt;=2.75,D40&gt;=1.35,H40&gt;=7.564,F40&lt;2.5,A40&gt;=5.45),4.6,IF(AND(H40&gt;=10.723,G40&gt;=0.14,H40&lt;13.531,B40&gt;=2.75,D40&gt;=1.35,H40&gt;=7.564,F40&lt;2.5,A40&gt;=5.45),4.46,IF(AND(G40&lt;0.364,A40&gt;=6.35,A40&gt;=6.15,G40&lt;0.805,G40&gt;=0.26,H40&lt;16.284,F40&gt;=2.5,A40&gt;=5.45),5.28,IF(AND(A40&lt;5.1,D40&gt;=0.15,A40&gt;=4.65,H40&lt;12.227,B40&lt;3.45,A40&gt;=4.35,D40&lt;0.8,H40&gt;=6.799,A40&lt;5.45),1.36,IF(AND(A40&gt;=5.1,D40&gt;=0.15,A40&gt;=4.65,H40&lt;12.227,B40&lt;3.45,A40&gt;=4.35,D40&lt;0.8,H40&gt;=6.799,A40&lt;5.45),1.4,IF(AND(G40&gt;=0.6,G40&gt;=0.364,A40&gt;=6.35,A40&gt;=6.15,G40&lt;0.805,G40&gt;=0.26,H40&lt;16.284,F40&gt;=2.5,A40&gt;=5.45),5.1,IF(AND(A40&gt;=6.95,G40&lt;0.6,G40&gt;=0.364,A40&gt;=6.35,A40&gt;=6.15,G40&lt;0.805,G40&gt;=0.26,H40&lt;16.284,F40&gt;=2.5,A40&gt;=5.45),5.8,IF(AND(B40&lt;3.2,A40&lt;6.95,G40&lt;0.6,G40&gt;=0.364,A40&gt;=6.35,A40&gt;=6.15,G40&lt;0.805,G40&gt;=0.26,H40&lt;16.284,F40&gt;=2.5,A40&gt;=5.45),5.6,IF(AND(B40&gt;=3.2,A40&lt;6.95,G40&lt;0.6,G40&gt;=0.364,A40&gt;=6.35,A40&gt;=6.15,G40&lt;0.805,G40&gt;=0.26,H40&lt;16.284,F40&gt;=2.5,A40&gt;=5.45),5.7,"shouldnthappen"))))))))))))))))))))))))))))))))))</f>
        <v>1.4</v>
      </c>
      <c r="AI40" s="1" t="n">
        <f aca="false">IF(AND(B40&gt;=3.55,A40&lt;5.05,F40&lt;1.5),1,IF(AND(H40&gt;=13.436,A40&gt;=5.05,F40&lt;1.5),1.633,IF(AND(A40&lt;4.35,B40&lt;3.55,A40&lt;5.05,F40&lt;1.5),1.1,IF(AND(A40&lt;5.15,H40&lt;13.436,A40&gt;=5.05,F40&lt;1.5),1.6,IF(AND(G40&lt;0.837,D40&lt;1.2,B40&lt;2.65,F40&gt;=1.5),3.7,IF(AND(G40&gt;=0.837,D40&lt;1.2,B40&lt;2.65,F40&gt;=1.5),3,IF(AND(D40&lt;1.4,D40&gt;=1.2,B40&lt;2.65,F40&gt;=1.5),4.133,IF(AND(D40&gt;=1.4,D40&gt;=1.2,B40&lt;2.65,F40&gt;=1.5),4.633,IF(AND(G40&lt;0.302,A40&gt;=4.35,B40&lt;3.55,A40&lt;5.05,F40&lt;1.5),1.34,IF(AND(D40&gt;=0.3,A40&gt;=5.15,H40&lt;13.436,A40&gt;=5.05,F40&lt;1.5),1.5,IF(AND(G40&lt;0.233,G40&lt;0.265,D40&lt;1.55,B40&gt;=2.65,F40&gt;=1.5),4.56,IF(AND(G40&gt;=0.233,G40&lt;0.265,D40&lt;1.55,B40&gt;=2.65,F40&gt;=1.5),5.1,IF(AND(G40&lt;0.395,G40&gt;=0.265,D40&lt;1.55,B40&gt;=2.65,F40&gt;=1.5),4.025,IF(AND(H40&lt;13.935,A40&gt;=7.05,D40&gt;=1.55,B40&gt;=2.65,F40&gt;=1.5),6.12,IF(AND(H40&gt;=13.935,A40&gt;=7.05,D40&gt;=1.55,B40&gt;=2.65,F40&gt;=1.5),6.64,IF(AND(G40&gt;=0.858,G40&gt;=0.302,A40&gt;=4.35,B40&lt;3.55,A40&lt;5.05,F40&lt;1.5),1.3,IF(AND(H40&lt;6.543,D40&lt;0.3,A40&gt;=5.15,H40&lt;13.436,A40&gt;=5.05,F40&lt;1.5),1.4,IF(AND(H40&gt;=6.543,D40&lt;0.3,A40&gt;=5.15,H40&lt;13.436,A40&gt;=5.05,F40&lt;1.5),1.48,IF(AND(A40&lt;6.3,G40&gt;=0.395,G40&gt;=0.265,D40&lt;1.55,B40&gt;=2.65,F40&gt;=1.5),4.14,IF(AND(A40&gt;=6.3,G40&gt;=0.395,G40&gt;=0.265,D40&lt;1.55,B40&gt;=2.65,F40&gt;=1.5),4.767,IF(AND(G40&gt;=0.669,B40&lt;3.15,A40&lt;7.05,D40&gt;=1.55,B40&gt;=2.65,F40&gt;=1.5),5,IF(AND(H40&lt;9.459,G40&lt;0.858,G40&gt;=0.302,A40&gt;=4.35,B40&lt;3.55,A40&lt;5.05,F40&lt;1.5),1.4,IF(AND(H40&gt;=9.459,G40&lt;0.858,G40&gt;=0.302,A40&gt;=4.35,B40&lt;3.55,A40&lt;5.05,F40&lt;1.5),1.6,IF(AND(G40&gt;=0.433,G40&lt;0.669,B40&lt;3.15,A40&lt;7.05,D40&gt;=1.55,B40&gt;=2.65,F40&gt;=1.5),5.68,IF(AND(G40&lt;0.481,H40&lt;10.257,B40&gt;=3.15,A40&lt;7.05,D40&gt;=1.55,B40&gt;=2.65,F40&gt;=1.5),5.7,IF(AND(G40&gt;=0.481,H40&lt;10.257,B40&gt;=3.15,A40&lt;7.05,D40&gt;=1.55,B40&gt;=2.65,F40&gt;=1.5),5.9,IF(AND(D40&lt;2.15,H40&gt;=10.257,B40&gt;=3.15,A40&lt;7.05,D40&gt;=1.55,B40&gt;=2.65,F40&gt;=1.5),5.1,IF(AND(D40&gt;=2.15,H40&gt;=10.257,B40&gt;=3.15,A40&lt;7.05,D40&gt;=1.55,B40&gt;=2.65,F40&gt;=1.5),5.42,IF(AND(G40&lt;0.098,G40&lt;0.433,G40&lt;0.669,B40&lt;3.15,A40&lt;7.05,D40&gt;=1.55,B40&gt;=2.65,F40&gt;=1.5),5.567,IF(AND(D40&lt;1.8,G40&gt;=0.098,G40&lt;0.433,G40&lt;0.669,B40&lt;3.15,A40&lt;7.05,D40&gt;=1.55,B40&gt;=2.65,F40&gt;=1.5),5.033,IF(AND(G40&gt;=0.312,D40&gt;=1.8,G40&gt;=0.098,G40&lt;0.433,G40&lt;0.669,B40&lt;3.15,A40&lt;7.05,D40&gt;=1.55,B40&gt;=2.65,F40&gt;=1.5),5.4,IF(AND(H40&lt;9.002,G40&lt;0.312,D40&gt;=1.8,G40&gt;=0.098,G40&lt;0.433,G40&lt;0.669,B40&lt;3.15,A40&lt;7.05,D40&gt;=1.55,B40&gt;=2.65,F40&gt;=1.5),5.1,IF(AND(H40&gt;=9.002,G40&lt;0.312,D40&gt;=1.8,G40&gt;=0.098,G40&lt;0.433,G40&lt;0.669,B40&lt;3.15,A40&lt;7.05,D40&gt;=1.55,B40&gt;=2.65,F40&gt;=1.5),5.26,"shouldnthappen")))))))))))))))))))))))))))))))))</f>
        <v>1</v>
      </c>
      <c r="AJ40" s="1" t="n">
        <f aca="false">IF(AND(A40&gt;=5.25,D40&gt;=0.35,D40&lt;0.8),1.433,IF(AND(F40&gt;=2.5,H40&lt;6.927,D40&gt;=0.8),5.1,IF(AND(H40&lt;5.85,B40&lt;3.65,D40&lt;0.35,D40&lt;0.8),1,IF(AND(A40&lt;5.55,B40&gt;=3.65,D40&lt;0.35,D40&lt;0.8),1.5,IF(AND(A40&gt;=5.55,B40&gt;=3.65,D40&lt;0.35,D40&lt;0.8),1.7,IF(AND(H40&lt;7.949,A40&lt;5.25,D40&gt;=0.35,D40&lt;0.8),1.9,IF(AND(H40&gt;=7.949,A40&lt;5.25,D40&gt;=0.35,D40&lt;0.8),1.54,IF(AND(A40&lt;5.55,F40&lt;2.5,H40&lt;6.927,D40&gt;=0.8),3.98,IF(AND(A40&gt;=5.55,F40&lt;2.5,H40&lt;6.927,D40&gt;=0.8),4.1,IF(AND(A40&gt;=7.25,D40&gt;=1.55,H40&gt;=6.927,D40&gt;=0.8),6.65,IF(AND(A40&lt;5.75,D40&lt;1.2,D40&lt;1.55,H40&gt;=6.927,D40&gt;=0.8),3.62,IF(AND(A40&gt;=5.75,D40&lt;1.2,D40&lt;1.55,H40&gt;=6.927,D40&gt;=0.8),4.1,IF(AND(G40&lt;0.175,A40&lt;4.8,H40&gt;=5.85,B40&lt;3.65,D40&lt;0.35,D40&lt;0.8),1.5,IF(AND(G40&gt;=0.175,A40&lt;4.8,H40&gt;=5.85,B40&lt;3.65,D40&lt;0.35,D40&lt;0.8),1.3,IF(AND(A40&gt;=5.05,A40&gt;=4.8,H40&gt;=5.85,B40&lt;3.65,D40&lt;0.35,D40&lt;0.8),1.5,IF(AND(G40&gt;=0.735,A40&lt;6.25,D40&gt;=1.2,D40&lt;1.55,H40&gt;=6.927,D40&gt;=0.8),4,IF(AND(H40&lt;10.464,A40&lt;6.2,A40&lt;7.25,D40&gt;=1.55,H40&gt;=6.927,D40&gt;=0.8),5.1,IF(AND(H40&gt;=10.464,A40&lt;6.2,A40&lt;7.25,D40&gt;=1.55,H40&gt;=6.927,D40&gt;=0.8),4.9,IF(AND(G40&lt;0.418,A40&lt;5.05,A40&gt;=4.8,H40&gt;=5.85,B40&lt;3.65,D40&lt;0.35,D40&lt;0.8),1.48,IF(AND(G40&gt;=0.418,A40&lt;5.05,A40&gt;=4.8,H40&gt;=5.85,B40&lt;3.65,D40&lt;0.35,D40&lt;0.8),1.3,IF(AND(B40&lt;2.75,G40&lt;0.735,A40&lt;6.25,D40&gt;=1.2,D40&lt;1.55,H40&gt;=6.927,D40&gt;=0.8),4.35,IF(AND(H40&lt;15.422,D40&lt;1.45,A40&gt;=6.25,D40&gt;=1.2,D40&lt;1.55,H40&gt;=6.927,D40&gt;=0.8),4.375,IF(AND(H40&gt;=15.422,D40&lt;1.45,A40&gt;=6.25,D40&gt;=1.2,D40&lt;1.55,H40&gt;=6.927,D40&gt;=0.8),4.7,IF(AND(A40&lt;6.4,D40&gt;=1.45,A40&gt;=6.25,D40&gt;=1.2,D40&lt;1.55,H40&gt;=6.927,D40&gt;=0.8),5.1,IF(AND(G40&gt;=0.576,D40&lt;2.15,A40&gt;=6.2,A40&lt;7.25,D40&gt;=1.55,H40&gt;=6.927,D40&gt;=0.8),5.1,IF(AND(G40&lt;0.537,D40&gt;=2.15,A40&gt;=6.2,A40&lt;7.25,D40&gt;=1.55,H40&gt;=6.927,D40&gt;=0.8),5.533,IF(AND(G40&gt;=0.537,D40&gt;=2.15,A40&gt;=6.2,A40&lt;7.25,D40&gt;=1.55,H40&gt;=6.927,D40&gt;=0.8),5.9,IF(AND(D40&lt;1.45,B40&gt;=2.75,G40&lt;0.735,A40&lt;6.25,D40&gt;=1.2,D40&lt;1.55,H40&gt;=6.927,D40&gt;=0.8),4.6,IF(AND(D40&gt;=1.45,B40&gt;=2.75,G40&lt;0.735,A40&lt;6.25,D40&gt;=1.2,D40&lt;1.55,H40&gt;=6.927,D40&gt;=0.8),4.5,IF(AND(H40&lt;12.582,A40&gt;=6.4,D40&gt;=1.45,A40&gt;=6.25,D40&gt;=1.2,D40&lt;1.55,H40&gt;=6.927,D40&gt;=0.8),4.66,IF(AND(H40&gt;=12.582,A40&gt;=6.4,D40&gt;=1.45,A40&gt;=6.25,D40&gt;=1.2,D40&lt;1.55,H40&gt;=6.927,D40&gt;=0.8),4.9,IF(AND(B40&lt;2.75,G40&lt;0.576,D40&lt;2.15,A40&gt;=6.2,A40&lt;7.25,D40&gt;=1.55,H40&gt;=6.927,D40&gt;=0.8),5.3,IF(AND(G40&gt;=0.395,B40&gt;=2.75,G40&lt;0.576,D40&lt;2.15,A40&gt;=6.2,A40&lt;7.25,D40&gt;=1.55,H40&gt;=6.927,D40&gt;=0.8),5.6,IF(AND(D40&gt;=1.9,G40&lt;0.395,B40&gt;=2.75,G40&lt;0.576,D40&lt;2.15,A40&gt;=6.2,A40&lt;7.25,D40&gt;=1.55,H40&gt;=6.927,D40&gt;=0.8),5.333,IF(AND(B40&lt;2.95,D40&lt;1.9,G40&lt;0.395,B40&gt;=2.75,G40&lt;0.576,D40&lt;2.15,A40&gt;=6.2,A40&lt;7.25,D40&gt;=1.55,H40&gt;=6.927,D40&gt;=0.8),5.6,IF(AND(B40&gt;=2.95,D40&lt;1.9,G40&lt;0.395,B40&gt;=2.75,G40&lt;0.576,D40&lt;2.15,A40&gt;=6.2,A40&lt;7.25,D40&gt;=1.55,H40&gt;=6.927,D40&gt;=0.8),5.5,"shouldnthappen"))))))))))))))))))))))))))))))))))))</f>
        <v>1.48</v>
      </c>
      <c r="AK40" s="1" t="n">
        <f aca="false">IF(AND(H40&lt;5.85,B40&lt;3.65,F40&lt;1.5),1,IF(AND(B40&gt;=3.95,B40&gt;=3.65,F40&lt;1.5),1.433,IF(AND(A40&lt;5.15,F40&lt;2.5,F40&gt;=1.5),3.075,IF(AND(D40&gt;=0.35,H40&gt;=5.85,B40&lt;3.65,F40&lt;1.5),1.5,IF(AND(G40&lt;0.168,B40&lt;3.95,B40&gt;=3.65,F40&lt;1.5),1.7,IF(AND(H40&lt;5.767,A40&lt;7.25,F40&gt;=2.5,F40&gt;=1.5),4.5,IF(AND(D40&lt;1.9,A40&gt;=7.25,F40&gt;=2.5,F40&gt;=1.5),6.3,IF(AND(D40&gt;=1.9,A40&gt;=7.25,F40&gt;=2.5,F40&gt;=1.5),6.575,IF(AND(B40&lt;3.75,G40&gt;=0.168,B40&lt;3.95,B40&gt;=3.65,F40&lt;1.5),1.5,IF(AND(B40&gt;=3.75,G40&gt;=0.168,B40&lt;3.95,B40&gt;=3.65,F40&lt;1.5),1.6,IF(AND(D40&gt;=1.35,A40&lt;6.15,A40&gt;=5.15,F40&lt;2.5,F40&gt;=1.5),4.42,IF(AND(D40&lt;1.4,A40&gt;=6.15,A40&gt;=5.15,F40&lt;2.5,F40&gt;=1.5),4.5,IF(AND(D40&gt;=1.4,A40&gt;=6.15,A40&gt;=5.15,F40&lt;2.5,F40&gt;=1.5),4.675,IF(AND(D40&lt;0.15,H40&lt;11.218,D40&lt;0.35,H40&gt;=5.85,B40&lt;3.65,F40&lt;1.5),1.5,IF(AND(D40&lt;0.15,H40&gt;=11.218,D40&lt;0.35,H40&gt;=5.85,B40&lt;3.65,F40&lt;1.5),1.1,IF(AND(B40&lt;2.7,D40&lt;1.35,A40&lt;6.15,A40&gt;=5.15,F40&lt;2.5,F40&gt;=1.5),3.82,IF(AND(A40&lt;6.15,G40&gt;=0.755,H40&gt;=5.767,A40&lt;7.25,F40&gt;=2.5,F40&gt;=1.5),4.98,IF(AND(A40&gt;=6.15,G40&gt;=0.755,H40&gt;=5.767,A40&lt;7.25,F40&gt;=2.5,F40&gt;=1.5),5.3,IF(AND(B40&lt;3.4,D40&gt;=0.15,H40&lt;11.218,D40&lt;0.35,H40&gt;=5.85,B40&lt;3.65,F40&lt;1.5),1.4,IF(AND(B40&gt;=3.4,D40&gt;=0.15,H40&lt;11.218,D40&lt;0.35,H40&gt;=5.85,B40&lt;3.65,F40&lt;1.5),1.3,IF(AND(H40&lt;11.731,D40&gt;=0.15,H40&gt;=11.218,D40&lt;0.35,H40&gt;=5.85,B40&lt;3.65,F40&lt;1.5),1.2,IF(AND(H40&lt;9.053,B40&gt;=2.7,D40&lt;1.35,A40&lt;6.15,A40&gt;=5.15,F40&lt;2.5,F40&gt;=1.5),3.85,IF(AND(D40&gt;=2.1,B40&lt;2.85,G40&lt;0.755,H40&gt;=5.767,A40&lt;7.25,F40&gt;=2.5,F40&gt;=1.5),5.6,IF(AND(D40&gt;=2.45,B40&gt;=2.85,G40&lt;0.755,H40&gt;=5.767,A40&lt;7.25,F40&gt;=2.5,F40&gt;=1.5),5.8,IF(AND(B40&gt;=3.45,H40&gt;=11.731,D40&gt;=0.15,H40&gt;=11.218,D40&lt;0.35,H40&gt;=5.85,B40&lt;3.65,F40&lt;1.5),1.3,IF(AND(A40&lt;5.9,H40&gt;=9.053,B40&gt;=2.7,D40&lt;1.35,A40&lt;6.15,A40&gt;=5.15,F40&lt;2.5,F40&gt;=1.5),4.3,IF(AND(A40&gt;=5.9,H40&gt;=9.053,B40&gt;=2.7,D40&lt;1.35,A40&lt;6.15,A40&gt;=5.15,F40&lt;2.5,F40&gt;=1.5),4,IF(AND(G40&gt;=0.519,D40&lt;2.1,B40&lt;2.85,G40&lt;0.755,H40&gt;=5.767,A40&lt;7.25,F40&gt;=2.5,F40&gt;=1.5),4.9,IF(AND(A40&gt;=7.05,D40&lt;2.45,B40&gt;=2.85,G40&lt;0.755,H40&gt;=5.767,A40&lt;7.25,F40&gt;=2.5,F40&gt;=1.5),5.8,IF(AND(H40&lt;14.396,B40&lt;3.45,H40&gt;=11.731,D40&gt;=0.15,H40&gt;=11.218,D40&lt;0.35,H40&gt;=5.85,B40&lt;3.65,F40&lt;1.5),1.44,IF(AND(H40&gt;=14.396,B40&lt;3.45,H40&gt;=11.731,D40&gt;=0.15,H40&gt;=11.218,D40&lt;0.35,H40&gt;=5.85,B40&lt;3.65,F40&lt;1.5),1.3,IF(AND(G40&lt;0.282,G40&lt;0.519,D40&lt;2.1,B40&lt;2.85,G40&lt;0.755,H40&gt;=5.767,A40&lt;7.25,F40&gt;=2.5,F40&gt;=1.5),5.1,IF(AND(G40&gt;=0.282,G40&lt;0.519,D40&lt;2.1,B40&lt;2.85,G40&lt;0.755,H40&gt;=5.767,A40&lt;7.25,F40&gt;=2.5,F40&gt;=1.5),5.3,IF(AND(A40&lt;6.4,D40&lt;1.9,A40&lt;7.05,D40&lt;2.45,B40&gt;=2.85,G40&lt;0.755,H40&gt;=5.767,A40&lt;7.25,F40&gt;=2.5,F40&gt;=1.5),5.6,IF(AND(A40&gt;=6.4,D40&lt;1.9,A40&lt;7.05,D40&lt;2.45,B40&gt;=2.85,G40&lt;0.755,H40&gt;=5.767,A40&lt;7.25,F40&gt;=2.5,F40&gt;=1.5),5.5,IF(AND(H40&lt;8.884,D40&gt;=1.9,A40&lt;7.05,D40&lt;2.45,B40&gt;=2.85,G40&lt;0.755,H40&gt;=5.767,A40&lt;7.25,F40&gt;=2.5,F40&gt;=1.5),5.3,IF(AND(H40&gt;=8.884,D40&gt;=1.9,A40&lt;7.05,D40&lt;2.45,B40&gt;=2.85,G40&lt;0.755,H40&gt;=5.767,A40&lt;7.25,F40&gt;=2.5,F40&gt;=1.5),5.52,"shouldnthappen")))))))))))))))))))))))))))))))))))))</f>
        <v>1.5</v>
      </c>
      <c r="AL40" s="1" t="n">
        <f aca="false">IF(AND(H40&lt;5.85,A40&lt;5.05,D40&lt;0.8),1,IF(AND(B40&lt;3.35,A40&gt;=5.05,D40&lt;0.8),1.7,IF(AND(D40&gt;=2.45,F40&gt;=2.5,D40&gt;=0.8),6.05,IF(AND(H40&gt;=11.218,H40&gt;=5.85,A40&lt;5.05,D40&lt;0.8),1.28,IF(AND(G40&gt;=0.948,B40&gt;=3.35,A40&gt;=5.05,D40&lt;0.8),1.7,IF(AND(G40&gt;=0.423,H40&lt;11.218,H40&gt;=5.85,A40&lt;5.05,D40&lt;0.8),1.3,IF(AND(B40&lt;3.6,G40&lt;0.948,B40&gt;=3.35,A40&gt;=5.05,D40&lt;0.8),1.4,IF(AND(H40&lt;10.258,D40&lt;1.15,A40&lt;5.9,F40&lt;2.5,D40&gt;=0.8),3.36,IF(AND(H40&gt;=10.258,D40&lt;1.15,A40&lt;5.9,F40&lt;2.5,D40&gt;=0.8),3.9,IF(AND(A40&lt;5.3,D40&gt;=1.15,A40&lt;5.9,F40&lt;2.5,D40&gt;=0.8),3.9,IF(AND(D40&lt;1.55,B40&lt;2.75,A40&gt;=5.9,F40&lt;2.5,D40&gt;=0.8),4.64,IF(AND(D40&gt;=1.55,B40&lt;2.75,A40&gt;=5.9,F40&lt;2.5,D40&gt;=0.8),5.1,IF(AND(D40&gt;=1.6,B40&gt;=2.75,A40&gt;=5.9,F40&lt;2.5,D40&gt;=0.8),5,IF(AND(H40&lt;5.767,H40&lt;8.598,D40&lt;2.45,F40&gt;=2.5,D40&gt;=0.8),4.5,IF(AND(A40&lt;6.25,H40&gt;=8.598,D40&lt;2.45,F40&gt;=2.5,D40&gt;=0.8),5.02,IF(AND(B40&lt;3.55,G40&lt;0.423,H40&lt;11.218,H40&gt;=5.85,A40&lt;5.05,D40&lt;0.8),1.525,IF(AND(B40&gt;=3.55,G40&lt;0.423,H40&lt;11.218,H40&gt;=5.85,A40&lt;5.05,D40&lt;0.8),1.4,IF(AND(H40&gt;=13.932,B40&gt;=3.6,G40&lt;0.948,B40&gt;=3.35,A40&gt;=5.05,D40&lt;0.8),1.65,IF(AND(G40&gt;=0.652,A40&gt;=5.3,D40&gt;=1.15,A40&lt;5.9,F40&lt;2.5,D40&gt;=0.8),3.8,IF(AND(D40&lt;1.35,D40&lt;1.6,B40&gt;=2.75,A40&gt;=5.9,F40&lt;2.5,D40&gt;=0.8),4.42,IF(AND(H40&lt;6.656,H40&gt;=5.767,H40&lt;8.598,D40&lt;2.45,F40&gt;=2.5,D40&gt;=0.8),5.033,IF(AND(H40&gt;=6.656,H40&gt;=5.767,H40&lt;8.598,D40&lt;2.45,F40&gt;=2.5,D40&gt;=0.8),5.1,IF(AND(G40&gt;=0.885,A40&gt;=6.25,H40&gt;=8.598,D40&lt;2.45,F40&gt;=2.5,D40&gt;=0.8),5.2,IF(AND(H40&lt;6.926,H40&lt;13.932,B40&gt;=3.6,G40&lt;0.948,B40&gt;=3.35,A40&gt;=5.05,D40&lt;0.8),1.433,IF(AND(H40&gt;=6.926,H40&lt;13.932,B40&gt;=3.6,G40&lt;0.948,B40&gt;=3.35,A40&gt;=5.05,D40&lt;0.8),1.5,IF(AND(A40&lt;5.65,G40&lt;0.652,A40&gt;=5.3,D40&gt;=1.15,A40&lt;5.9,F40&lt;2.5,D40&gt;=0.8),4.36,IF(AND(A40&gt;=5.65,G40&lt;0.652,A40&gt;=5.3,D40&gt;=1.15,A40&lt;5.9,F40&lt;2.5,D40&gt;=0.8),4.2,IF(AND(H40&gt;=13.561,D40&gt;=1.35,D40&lt;1.6,B40&gt;=2.75,A40&gt;=5.9,F40&lt;2.5,D40&gt;=0.8),4.767,IF(AND(H40&lt;9.091,G40&lt;0.885,A40&gt;=6.25,H40&gt;=8.598,D40&lt;2.45,F40&gt;=2.5,D40&gt;=0.8),6.3,IF(AND(H40&gt;=12.206,H40&lt;13.561,D40&gt;=1.35,D40&lt;1.6,B40&gt;=2.75,A40&gt;=5.9,F40&lt;2.5,D40&gt;=0.8),4.4,IF(AND(D40&gt;=2.25,H40&gt;=9.091,G40&lt;0.885,A40&gt;=6.25,H40&gt;=8.598,D40&lt;2.45,F40&gt;=2.5,D40&gt;=0.8),5.9,IF(AND(B40&lt;3.05,H40&lt;12.206,H40&lt;13.561,D40&gt;=1.35,D40&lt;1.6,B40&gt;=2.75,A40&gt;=5.9,F40&lt;2.5,D40&gt;=0.8),4.6,IF(AND(B40&gt;=3.05,H40&lt;12.206,H40&lt;13.561,D40&gt;=1.35,D40&lt;1.6,B40&gt;=2.75,A40&gt;=5.9,F40&lt;2.5,D40&gt;=0.8),4.7,IF(AND(G40&gt;=0.596,D40&lt;2.25,H40&gt;=9.091,G40&lt;0.885,A40&gt;=6.25,H40&gt;=8.598,D40&lt;2.45,F40&gt;=2.5,D40&gt;=0.8),5.1,IF(AND(G40&gt;=0.379,G40&lt;0.596,D40&lt;2.25,H40&gt;=9.091,G40&lt;0.885,A40&gt;=6.25,H40&gt;=8.598,D40&lt;2.45,F40&gt;=2.5,D40&gt;=0.8),5.767,IF(AND(D40&lt;2.15,G40&lt;0.379,G40&lt;0.596,D40&lt;2.25,H40&gt;=9.091,G40&lt;0.885,A40&gt;=6.25,H40&gt;=8.598,D40&lt;2.45,F40&gt;=2.5,D40&gt;=0.8),5.4,IF(AND(D40&gt;=2.15,G40&lt;0.379,G40&lt;0.596,D40&lt;2.25,H40&gt;=9.091,G40&lt;0.885,A40&gt;=6.25,H40&gt;=8.598,D40&lt;2.45,F40&gt;=2.5,D40&gt;=0.8),5.6,"shouldnthappen")))))))))))))))))))))))))))))))))))))</f>
        <v>1.4</v>
      </c>
      <c r="AM40" s="1" t="n">
        <f aca="false">IF(AND(H40&lt;5.245,D40&lt;0.8),1,IF(AND(A40&lt;4.5,H40&gt;=5.245,D40&lt;0.8),1.35,IF(AND(D40&gt;=0.5,A40&gt;=4.5,H40&gt;=5.245,D40&lt;0.8),1.6,IF(AND(H40&lt;7.25,B40&lt;2.6,A40&lt;6.15,D40&gt;=0.8),4.375,IF(AND(H40&gt;=7.25,B40&lt;2.6,A40&lt;6.15,D40&gt;=0.8),3.075,IF(AND(H40&lt;13.935,A40&gt;=7.05,A40&gt;=6.15,D40&gt;=0.8),6.067,IF(AND(H40&gt;=13.935,A40&gt;=7.05,A40&gt;=6.15,D40&gt;=0.8),6.525,IF(AND(G40&gt;=0.948,D40&lt;0.5,A40&gt;=4.5,H40&gt;=5.245,D40&lt;0.8),1.7,IF(AND(G40&lt;0.568,D40&gt;=1.55,B40&gt;=2.6,A40&lt;6.15,D40&gt;=0.8),5.1,IF(AND(G40&gt;=0.568,D40&gt;=1.55,B40&gt;=2.6,A40&lt;6.15,D40&gt;=0.8),5,IF(AND(A40&gt;=6.6,B40&gt;=3.15,A40&lt;7.05,A40&gt;=6.15,D40&gt;=0.8),5.78,IF(AND(G40&lt;0.165,G40&lt;0.273,D40&lt;1.55,B40&gt;=2.6,A40&lt;6.15,D40&gt;=0.8),4.1,IF(AND(G40&gt;=0.165,G40&lt;0.273,D40&lt;1.55,B40&gt;=2.6,A40&lt;6.15,D40&gt;=0.8),4.5,IF(AND(D40&lt;1.35,G40&gt;=0.273,D40&lt;1.55,B40&gt;=2.6,A40&lt;6.15,D40&gt;=0.8),4.08,IF(AND(D40&gt;=1.35,G40&gt;=0.273,D40&lt;1.55,B40&gt;=2.6,A40&lt;6.15,D40&gt;=0.8),4.4,IF(AND(D40&lt;1.45,F40&lt;2.5,B40&lt;3.15,A40&lt;7.05,A40&gt;=6.15,D40&gt;=0.8),4.38,IF(AND(D40&gt;=1.45,F40&lt;2.5,B40&lt;3.15,A40&lt;7.05,A40&gt;=6.15,D40&gt;=0.8),4.75,IF(AND(D40&gt;=2.25,F40&gt;=2.5,B40&lt;3.15,A40&lt;7.05,A40&gt;=6.15,D40&gt;=0.8),5.16,IF(AND(H40&lt;11.488,A40&lt;6.6,B40&gt;=3.15,A40&lt;7.05,A40&gt;=6.15,D40&gt;=0.8),6,IF(AND(H40&gt;=14.396,D40&lt;0.25,G40&lt;0.948,D40&lt;0.5,A40&gt;=4.5,H40&gt;=5.245,D40&lt;0.8),1.3,IF(AND(A40&gt;=5.55,D40&gt;=0.25,G40&lt;0.948,D40&lt;0.5,A40&gt;=4.5,H40&gt;=5.245,D40&lt;0.8),1.7,IF(AND(D40&lt;1.85,D40&lt;2.25,F40&gt;=2.5,B40&lt;3.15,A40&lt;7.05,A40&gt;=6.15,D40&gt;=0.8),5.6,IF(AND(G40&lt;0.669,H40&gt;=11.488,A40&lt;6.6,B40&gt;=3.15,A40&lt;7.05,A40&gt;=6.15,D40&gt;=0.8),4.7,IF(AND(G40&gt;=0.669,H40&gt;=11.488,A40&lt;6.6,B40&gt;=3.15,A40&lt;7.05,A40&gt;=6.15,D40&gt;=0.8),5.22,IF(AND(H40&lt;6.543,H40&lt;14.396,D40&lt;0.25,G40&lt;0.948,D40&lt;0.5,A40&gt;=4.5,H40&gt;=5.245,D40&lt;0.8),1.4,IF(AND(A40&lt;4.95,A40&lt;5.55,D40&gt;=0.25,G40&lt;0.948,D40&lt;0.5,A40&gt;=4.5,H40&gt;=5.245,D40&lt;0.8),1.4,IF(AND(A40&gt;=4.95,A40&lt;5.55,D40&gt;=0.25,G40&lt;0.948,D40&lt;0.5,A40&gt;=4.5,H40&gt;=5.245,D40&lt;0.8),1.48,IF(AND(H40&lt;10.667,D40&gt;=1.85,D40&lt;2.25,F40&gt;=2.5,B40&lt;3.15,A40&lt;7.05,A40&gt;=6.15,D40&gt;=0.8),5.25,IF(AND(H40&gt;=10.667,D40&gt;=1.85,D40&lt;2.25,F40&gt;=2.5,B40&lt;3.15,A40&lt;7.05,A40&gt;=6.15,D40&gt;=0.8),5.55,IF(AND(G40&lt;0.063,H40&gt;=6.543,H40&lt;14.396,D40&lt;0.25,G40&lt;0.948,D40&lt;0.5,A40&gt;=4.5,H40&gt;=5.245,D40&lt;0.8),1.4,IF(AND(H40&lt;9.212,G40&gt;=0.063,H40&gt;=6.543,H40&lt;14.396,D40&lt;0.25,G40&lt;0.948,D40&lt;0.5,A40&gt;=4.5,H40&gt;=5.245,D40&lt;0.8),1.475,IF(AND(H40&gt;=9.212,G40&gt;=0.063,H40&gt;=6.543,H40&lt;14.396,D40&lt;0.25,G40&lt;0.948,D40&lt;0.5,A40&gt;=4.5,H40&gt;=5.245,D40&lt;0.8),1.5,"shouldnthappen"))))))))))))))))))))))))))))))))</f>
        <v>1.5</v>
      </c>
      <c r="AN40" s="1" t="n">
        <f aca="false">IF(AND(D40&lt;0.7,A40&gt;=5.55),1.633,IF(AND(G40&lt;0.38,B40&lt;2.8,A40&lt;5.55),4.3,IF(AND(G40&gt;=0.38,B40&lt;2.8,A40&lt;5.55),3.325,IF(AND(D40&gt;=0.35,B40&gt;=2.8,A40&lt;5.55),1.6,IF(AND(B40&gt;=3.4,A40&lt;4.8,D40&lt;0.35,B40&gt;=2.8,A40&lt;5.55),1,IF(AND(H40&gt;=11.789,A40&lt;5.9,D40&lt;1.55,D40&gt;=0.7,A40&gt;=5.55),4.325,IF(AND(F40&gt;=2.5,A40&gt;=5.9,D40&lt;1.55,D40&gt;=0.7,A40&gt;=5.55),5.05,IF(AND(D40&lt;1.9,A40&gt;=7.25,D40&gt;=1.55,D40&gt;=0.7,A40&gt;=5.55),6.3,IF(AND(D40&gt;=1.9,A40&gt;=7.25,D40&gt;=1.55,D40&gt;=0.7,A40&gt;=5.55),6.4,IF(AND(A40&lt;4.35,B40&lt;3.4,A40&lt;4.8,D40&lt;0.35,B40&gt;=2.8,A40&lt;5.55),1.1,IF(AND(G40&gt;=0.934,B40&lt;3.45,A40&gt;=4.8,D40&lt;0.35,B40&gt;=2.8,A40&lt;5.55),1.7,IF(AND(H40&gt;=14.877,B40&gt;=3.45,A40&gt;=4.8,D40&lt;0.35,B40&gt;=2.8,A40&lt;5.55),1.3,IF(AND(B40&lt;2.6,H40&lt;11.789,A40&lt;5.9,D40&lt;1.55,D40&gt;=0.7,A40&gt;=5.55),3.9,IF(AND(B40&gt;=2.6,H40&lt;11.789,A40&lt;5.9,D40&lt;1.55,D40&gt;=0.7,A40&gt;=5.55),4.26,IF(AND(A40&lt;6.6,F40&lt;2.5,A40&gt;=5.9,D40&lt;1.55,D40&gt;=0.7,A40&gt;=5.55),4.625,IF(AND(A40&gt;=6.6,F40&lt;2.5,A40&gt;=5.9,D40&lt;1.55,D40&gt;=0.7,A40&gt;=5.55),4.475,IF(AND(B40&lt;2.6,D40&lt;2.05,A40&lt;7.25,D40&gt;=1.55,D40&gt;=0.7,A40&gt;=5.55),5.8,IF(AND(G40&gt;=0.743,D40&gt;=2.05,A40&lt;7.25,D40&gt;=1.55,D40&gt;=0.7,A40&gt;=5.55),5.1,IF(AND(G40&lt;0.422,A40&gt;=4.35,B40&lt;3.4,A40&lt;4.8,D40&lt;0.35,B40&gt;=2.8,A40&lt;5.55),1.367,IF(AND(G40&gt;=0.422,A40&gt;=4.35,B40&lt;3.4,A40&lt;4.8,D40&lt;0.35,B40&gt;=2.8,A40&lt;5.55),1.3,IF(AND(A40&lt;5.05,G40&lt;0.934,B40&lt;3.45,A40&gt;=4.8,D40&lt;0.35,B40&gt;=2.8,A40&lt;5.55),1.525,IF(AND(A40&gt;=5.05,G40&lt;0.934,B40&lt;3.45,A40&gt;=4.8,D40&lt;0.35,B40&gt;=2.8,A40&lt;5.55),1.5,IF(AND(G40&gt;=0.585,H40&lt;14.877,B40&gt;=3.45,A40&gt;=4.8,D40&lt;0.35,B40&gt;=2.8,A40&lt;5.55),1.54,IF(AND(G40&gt;=0.537,G40&lt;0.743,D40&gt;=2.05,A40&lt;7.25,D40&gt;=1.55,D40&gt;=0.7,A40&gt;=5.55),5.833,IF(AND(D40&gt;=0.25,G40&lt;0.585,H40&lt;14.877,B40&gt;=3.45,A40&gt;=4.8,D40&lt;0.35,B40&gt;=2.8,A40&lt;5.55),1.367,IF(AND(D40&lt;1.75,H40&lt;13.795,B40&gt;=2.6,D40&lt;2.05,A40&lt;7.25,D40&gt;=1.55,D40&gt;=0.7,A40&gt;=5.55),5.45,IF(AND(B40&lt;2.85,H40&gt;=13.795,B40&gt;=2.6,D40&lt;2.05,A40&lt;7.25,D40&gt;=1.55,D40&gt;=0.7,A40&gt;=5.55),5.1,IF(AND(B40&gt;=2.85,H40&gt;=13.795,B40&gt;=2.6,D40&lt;2.05,A40&lt;7.25,D40&gt;=1.55,D40&gt;=0.7,A40&gt;=5.55),4.82,IF(AND(G40&lt;0.353,G40&lt;0.537,G40&lt;0.743,D40&gt;=2.05,A40&lt;7.25,D40&gt;=1.55,D40&gt;=0.7,A40&gt;=5.55),5.425,IF(AND(G40&gt;=0.353,G40&lt;0.537,G40&lt;0.743,D40&gt;=2.05,A40&lt;7.25,D40&gt;=1.55,D40&gt;=0.7,A40&gt;=5.55),5.62,IF(AND(G40&lt;0.311,D40&lt;0.25,G40&lt;0.585,H40&lt;14.877,B40&gt;=3.45,A40&gt;=4.8,D40&lt;0.35,B40&gt;=2.8,A40&lt;5.55),1.5,IF(AND(G40&gt;=0.311,D40&lt;0.25,G40&lt;0.585,H40&lt;14.877,B40&gt;=3.45,A40&gt;=4.8,D40&lt;0.35,B40&gt;=2.8,A40&lt;5.55),1.4,IF(AND(B40&gt;=3.1,D40&gt;=1.75,H40&lt;13.795,B40&gt;=2.6,D40&lt;2.05,A40&lt;7.25,D40&gt;=1.55,D40&gt;=0.7,A40&gt;=5.55),5.1,IF(AND(B40&lt;2.85,B40&lt;3.1,D40&gt;=1.75,H40&lt;13.795,B40&gt;=2.6,D40&lt;2.05,A40&lt;7.25,D40&gt;=1.55,D40&gt;=0.7,A40&gt;=5.55),5.2,IF(AND(B40&gt;=2.85,B40&lt;3.1,D40&gt;=1.75,H40&lt;13.795,B40&gt;=2.6,D40&lt;2.05,A40&lt;7.25,D40&gt;=1.55,D40&gt;=0.7,A40&gt;=5.55),5.2,"shouldnthappen")))))))))))))))))))))))))))))))))))</f>
        <v>1.4</v>
      </c>
      <c r="AO40" s="1" t="n">
        <f aca="false">IF(AND(H40&gt;=14.529,G40&lt;0.633,D40&lt;0.8),1.3,IF(AND(A40&lt;5.05,G40&gt;=0.633,D40&lt;0.8),1.35,IF(AND(H40&gt;=14.379,H40&lt;14.529,G40&lt;0.633,D40&lt;0.8),1.7,IF(AND(B40&lt;3.35,A40&gt;=5.05,G40&gt;=0.633,D40&lt;0.8),1.7,IF(AND(D40&gt;=1.45,A40&lt;5.95,F40&lt;2.5,D40&gt;=0.8),4.5,IF(AND(D40&lt;1.35,A40&gt;=5.95,F40&lt;2.5,D40&gt;=0.8),4,IF(AND(D40&lt;1.85,G40&gt;=0.845,F40&gt;=2.5,D40&gt;=0.8),4.8,IF(AND(B40&gt;=4.3,H40&lt;14.379,H40&lt;14.529,G40&lt;0.633,D40&lt;0.8),1.5,IF(AND(A40&lt;5.25,B40&gt;=3.35,A40&gt;=5.05,G40&gt;=0.633,D40&lt;0.8),1.55,IF(AND(A40&gt;=5.25,B40&gt;=3.35,A40&gt;=5.05,G40&gt;=0.633,D40&lt;0.8),1.633,IF(AND(A40&lt;5.05,D40&lt;1.45,A40&lt;5.95,F40&lt;2.5,D40&gt;=0.8),3.3,IF(AND(G40&lt;0.293,D40&gt;=1.35,A40&gt;=5.95,F40&lt;2.5,D40&gt;=0.8),5,IF(AND(A40&gt;=6.6,D40&lt;2.05,G40&lt;0.845,F40&gt;=2.5,D40&gt;=0.8),5.8,IF(AND(B40&lt;3.05,D40&gt;=2.05,G40&lt;0.845,F40&gt;=2.5,D40&gt;=0.8),6.15,IF(AND(B40&lt;2.9,D40&gt;=1.85,G40&gt;=0.845,F40&gt;=2.5,D40&gt;=0.8),5.1,IF(AND(B40&gt;=2.9,D40&gt;=1.85,G40&gt;=0.845,F40&gt;=2.5,D40&gt;=0.8),5.2,IF(AND(B40&gt;=3.8,B40&lt;4.3,H40&lt;14.379,H40&lt;14.529,G40&lt;0.633,D40&lt;0.8),1.333,IF(AND(A40&lt;6.25,G40&gt;=0.293,D40&gt;=1.35,A40&gt;=5.95,F40&lt;2.5,D40&gt;=0.8),4.6,IF(AND(H40&lt;10.351,A40&lt;6.6,D40&lt;2.05,G40&lt;0.845,F40&gt;=2.5,D40&gt;=0.8),5.4,IF(AND(G40&gt;=0.364,B40&gt;=3.05,D40&gt;=2.05,G40&lt;0.845,F40&gt;=2.5,D40&gt;=0.8),5.66,IF(AND(G40&gt;=0.447,B40&lt;3.8,B40&lt;4.3,H40&lt;14.379,H40&lt;14.529,G40&lt;0.633,D40&lt;0.8),1.3,IF(AND(H40&lt;6.247,A40&lt;5.65,A40&gt;=5.05,D40&lt;1.45,A40&lt;5.95,F40&lt;2.5,D40&gt;=0.8),4.033,IF(AND(D40&lt;1.25,A40&gt;=5.65,A40&gt;=5.05,D40&lt;1.45,A40&lt;5.95,F40&lt;2.5,D40&gt;=0.8),3.88,IF(AND(D40&gt;=1.25,A40&gt;=5.65,A40&gt;=5.05,D40&lt;1.45,A40&lt;5.95,F40&lt;2.5,D40&gt;=0.8),4.35,IF(AND(B40&lt;2.65,A40&gt;=6.25,G40&gt;=0.293,D40&gt;=1.35,A40&gt;=5.95,F40&lt;2.5,D40&gt;=0.8),4.9,IF(AND(B40&lt;2.75,H40&gt;=10.351,A40&lt;6.6,D40&lt;2.05,G40&lt;0.845,F40&gt;=2.5,D40&gt;=0.8),5.1,IF(AND(B40&gt;=2.75,H40&gt;=10.351,A40&lt;6.6,D40&lt;2.05,G40&lt;0.845,F40&gt;=2.5,D40&gt;=0.8),4.95,IF(AND(B40&lt;3.15,G40&lt;0.364,B40&gt;=3.05,D40&gt;=2.05,G40&lt;0.845,F40&gt;=2.5,D40&gt;=0.8),5.28,IF(AND(B40&gt;=3.15,G40&lt;0.364,B40&gt;=3.05,D40&gt;=2.05,G40&lt;0.845,F40&gt;=2.5,D40&gt;=0.8),5.5,IF(AND(H40&lt;9.212,G40&lt;0.447,B40&lt;3.8,B40&lt;4.3,H40&lt;14.379,H40&lt;14.529,G40&lt;0.633,D40&lt;0.8),1.4,IF(AND(G40&lt;0.356,H40&gt;=6.247,A40&lt;5.65,A40&gt;=5.05,D40&lt;1.45,A40&lt;5.95,F40&lt;2.5,D40&gt;=0.8),4.2,IF(AND(B40&lt;3,B40&gt;=2.65,A40&gt;=6.25,G40&gt;=0.293,D40&gt;=1.35,A40&gt;=5.95,F40&lt;2.5,D40&gt;=0.8),4.6,IF(AND(B40&gt;=3,B40&gt;=2.65,A40&gt;=6.25,G40&gt;=0.293,D40&gt;=1.35,A40&gt;=5.95,F40&lt;2.5,D40&gt;=0.8),4.7,IF(AND(A40&lt;5.05,H40&gt;=9.212,G40&lt;0.447,B40&lt;3.8,B40&lt;4.3,H40&lt;14.379,H40&lt;14.529,G40&lt;0.633,D40&lt;0.8),1.533,IF(AND(A40&gt;=5.05,H40&gt;=9.212,G40&lt;0.447,B40&lt;3.8,B40&lt;4.3,H40&lt;14.379,H40&lt;14.529,G40&lt;0.633,D40&lt;0.8),1.425,IF(AND(A40&lt;5.35,G40&gt;=0.356,H40&gt;=6.247,A40&lt;5.65,A40&gt;=5.05,D40&lt;1.45,A40&lt;5.95,F40&lt;2.5,D40&gt;=0.8),3.9,IF(AND(A40&gt;=5.35,G40&gt;=0.356,H40&gt;=6.247,A40&lt;5.65,A40&gt;=5.05,D40&lt;1.45,A40&lt;5.95,F40&lt;2.5,D40&gt;=0.8),3.72,"shouldnthappen")))))))))))))))))))))))))))))))))))))</f>
        <v>1.533</v>
      </c>
      <c r="AP40" s="1" t="n">
        <f aca="false">IF(AND(F40&gt;=1.5,A40&lt;5.55),3.84,IF(AND(G40&gt;=0.52,A40&lt;4.75,F40&lt;1.5,A40&lt;5.55),1.16,IF(AND(A40&lt;5.65,A40&lt;5.85,D40&lt;1.55,A40&gt;=5.55),4.2,IF(AND(A40&gt;=5.65,A40&lt;5.85,D40&lt;1.55,A40&gt;=5.55),3.167,IF(AND(G40&gt;=0.798,A40&gt;=5.85,D40&lt;1.55,A40&gt;=5.55),4,IF(AND(F40&lt;2.5,H40&lt;14.1,D40&gt;=1.55,A40&gt;=5.55),4.84,IF(AND(A40&lt;7.2,H40&gt;=14.1,D40&gt;=1.55,A40&gt;=5.55),5.633,IF(AND(A40&gt;=7.2,H40&gt;=14.1,D40&gt;=1.55,A40&gt;=5.55),6.6,IF(AND(G40&lt;0.161,G40&lt;0.52,A40&lt;4.75,F40&lt;1.5,A40&lt;5.55),1.5,IF(AND(D40&gt;=0.5,G40&lt;0.676,A40&gt;=4.75,F40&lt;1.5,A40&lt;5.55),1.6,IF(AND(H40&lt;11.016,G40&gt;=0.676,A40&gt;=4.75,F40&lt;1.5,A40&lt;5.55),1.75,IF(AND(G40&lt;0.209,G40&lt;0.798,A40&gt;=5.85,D40&lt;1.55,A40&gt;=5.55),4.5,IF(AND(G40&gt;=0.74,F40&gt;=2.5,H40&lt;14.1,D40&gt;=1.55,A40&gt;=5.55),6.225,IF(AND(B40&lt;2.95,G40&gt;=0.161,G40&lt;0.52,A40&lt;4.75,F40&lt;1.5,A40&lt;5.55),1.4,IF(AND(B40&gt;=2.95,G40&gt;=0.161,G40&lt;0.52,A40&lt;4.75,F40&lt;1.5,A40&lt;5.55),1.34,IF(AND(B40&lt;3.15,D40&lt;0.5,G40&lt;0.676,A40&gt;=4.75,F40&lt;1.5,A40&lt;5.55),1.52,IF(AND(D40&lt;0.25,H40&gt;=11.016,G40&gt;=0.676,A40&gt;=4.75,F40&lt;1.5,A40&lt;5.55),1.567,IF(AND(D40&gt;=0.25,H40&gt;=11.016,G40&gt;=0.676,A40&gt;=4.75,F40&lt;1.5,A40&lt;5.55),1.5,IF(AND(H40&lt;7.47,G40&gt;=0.209,G40&lt;0.798,A40&gt;=5.85,D40&lt;1.55,A40&gt;=5.55),5.05,IF(AND(B40&lt;2.85,G40&lt;0.74,F40&gt;=2.5,H40&lt;14.1,D40&gt;=1.55,A40&gt;=5.55),5.35,IF(AND(B40&lt;3.3,B40&gt;=3.15,D40&lt;0.5,G40&lt;0.676,A40&gt;=4.75,F40&lt;1.5,A40&lt;5.55),1.2,IF(AND(D40&lt;1.45,H40&gt;=7.47,G40&gt;=0.209,G40&lt;0.798,A40&gt;=5.85,D40&lt;1.55,A40&gt;=5.55),4.66,IF(AND(D40&gt;=1.45,H40&gt;=7.47,G40&gt;=0.209,G40&lt;0.798,A40&gt;=5.85,D40&lt;1.55,A40&gt;=5.55),4.64,IF(AND(A40&gt;=7.05,B40&gt;=2.85,G40&lt;0.74,F40&gt;=2.5,H40&lt;14.1,D40&gt;=1.55,A40&gt;=5.55),5.8,IF(AND(B40&gt;=3.25,A40&lt;7.05,B40&gt;=2.85,G40&lt;0.74,F40&gt;=2.5,H40&lt;14.1,D40&gt;=1.55,A40&gt;=5.55),5.7,IF(AND(H40&gt;=13.641,D40&lt;0.25,B40&gt;=3.3,B40&gt;=3.15,D40&lt;0.5,G40&lt;0.676,A40&gt;=4.75,F40&lt;1.5,A40&lt;5.55),1.3,IF(AND(D40&lt;0.35,D40&gt;=0.25,B40&gt;=3.3,B40&gt;=3.15,D40&lt;0.5,G40&lt;0.676,A40&gt;=4.75,F40&lt;1.5,A40&lt;5.55),1.367,IF(AND(D40&gt;=0.35,D40&gt;=0.25,B40&gt;=3.3,B40&gt;=3.15,D40&lt;0.5,G40&lt;0.676,A40&gt;=4.75,F40&lt;1.5,A40&lt;5.55),1.3,IF(AND(A40&lt;6.35,B40&lt;3.25,A40&lt;7.05,B40&gt;=2.85,G40&lt;0.74,F40&gt;=2.5,H40&lt;14.1,D40&gt;=1.55,A40&gt;=5.55),5.6,IF(AND(A40&gt;=6.35,B40&lt;3.25,A40&lt;7.05,B40&gt;=2.85,G40&lt;0.74,F40&gt;=2.5,H40&lt;14.1,D40&gt;=1.55,A40&gt;=5.55),5.325,IF(AND(A40&lt;5.1,H40&lt;13.641,D40&lt;0.25,B40&gt;=3.3,B40&gt;=3.15,D40&lt;0.5,G40&lt;0.676,A40&gt;=4.75,F40&lt;1.5,A40&lt;5.55),1.4,IF(AND(H40&gt;=11.031,A40&gt;=5.1,H40&lt;13.641,D40&lt;0.25,B40&gt;=3.3,B40&gt;=3.15,D40&lt;0.5,G40&lt;0.676,A40&gt;=4.75,F40&lt;1.5,A40&lt;5.55),1.4,IF(AND(A40&lt;5.45,H40&lt;11.031,A40&gt;=5.1,H40&lt;13.641,D40&lt;0.25,B40&gt;=3.3,B40&gt;=3.15,D40&lt;0.5,G40&lt;0.676,A40&gt;=4.75,F40&lt;1.5,A40&lt;5.55),1.5,IF(AND(A40&gt;=5.45,H40&lt;11.031,A40&gt;=5.1,H40&lt;13.641,D40&lt;0.25,B40&gt;=3.3,B40&gt;=3.15,D40&lt;0.5,G40&lt;0.676,A40&gt;=4.75,F40&lt;1.5,A40&lt;5.55),1.4,"shouldnthappen"))))))))))))))))))))))))))))))))))</f>
        <v>1.4</v>
      </c>
      <c r="AQ40" s="1" t="n">
        <f aca="false">IF(AND(H40&lt;6.926,D40&gt;=0.35,F40&lt;1.5),1.9,IF(AND(G40&gt;=0.869,D40&gt;=1.75,F40&gt;=1.5),5.15,IF(AND(A40&lt;4.35,A40&lt;5.05,D40&lt;0.35,F40&lt;1.5),1.1,IF(AND(H40&lt;6.089,A40&gt;=5.05,D40&lt;0.35,F40&lt;1.5),1.7,IF(AND(H40&gt;=13.089,H40&gt;=6.926,D40&gt;=0.35,F40&lt;1.5),1.3,IF(AND(G40&lt;0.695,D40&lt;1.15,D40&lt;1.75,F40&gt;=1.5),3.62,IF(AND(G40&gt;=0.695,D40&lt;1.15,D40&lt;1.75,F40&gt;=1.5),3,IF(AND(G40&gt;=0.585,H40&gt;=6.089,A40&gt;=5.05,D40&lt;0.35,F40&lt;1.5),1.5,IF(AND(H40&lt;9.582,H40&lt;13.089,H40&gt;=6.926,D40&gt;=0.35,F40&lt;1.5),1.5,IF(AND(H40&gt;=9.582,H40&lt;13.089,H40&gt;=6.926,D40&gt;=0.35,F40&lt;1.5),1.6,IF(AND(D40&lt;1.35,H40&lt;9.349,D40&gt;=1.15,D40&lt;1.75,F40&gt;=1.5),3.867,IF(AND(D40&lt;2.05,A40&lt;7.05,G40&lt;0.869,D40&gt;=1.75,F40&gt;=1.5),4.9,IF(AND(B40&gt;=3.3,A40&gt;=7.05,G40&lt;0.869,D40&gt;=1.75,F40&gt;=1.5),6.1,IF(AND(G40&lt;0.347,H40&lt;11.218,A40&gt;=4.35,A40&lt;5.05,D40&lt;0.35,F40&lt;1.5),1.4,IF(AND(G40&gt;=0.347,H40&lt;11.218,A40&gt;=4.35,A40&lt;5.05,D40&lt;0.35,F40&lt;1.5),1.5,IF(AND(G40&gt;=0.265,H40&gt;=11.218,A40&gt;=4.35,A40&lt;5.05,D40&lt;0.35,F40&lt;1.5),1.45,IF(AND(A40&gt;=5.4,G40&lt;0.585,H40&gt;=6.089,A40&gt;=5.05,D40&lt;0.35,F40&lt;1.5),1.35,IF(AND(B40&gt;=2.9,D40&gt;=1.35,H40&lt;9.349,D40&gt;=1.15,D40&lt;1.75,F40&gt;=1.5),4.6,IF(AND(D40&gt;=1.35,A40&lt;6.15,H40&gt;=9.349,D40&gt;=1.15,D40&lt;1.75,F40&gt;=1.5),4.54,IF(AND(H40&lt;10.927,A40&gt;=6.15,H40&gt;=9.349,D40&gt;=1.15,D40&lt;1.75,F40&gt;=1.5),4.3,IF(AND(G40&lt;0.512,D40&gt;=2.05,A40&lt;7.05,G40&lt;0.869,D40&gt;=1.75,F40&gt;=1.5),5.533,IF(AND(G40&gt;=0.512,D40&gt;=2.05,A40&lt;7.05,G40&lt;0.869,D40&gt;=1.75,F40&gt;=1.5),5.88,IF(AND(H40&lt;11.551,B40&lt;3.3,A40&gt;=7.05,G40&lt;0.869,D40&gt;=1.75,F40&gt;=1.5),6.3,IF(AND(G40&lt;0.227,G40&lt;0.265,H40&gt;=11.218,A40&gt;=4.35,A40&lt;5.05,D40&lt;0.35,F40&lt;1.5),1.4,IF(AND(G40&gt;=0.227,G40&lt;0.265,H40&gt;=11.218,A40&gt;=4.35,A40&lt;5.05,D40&lt;0.35,F40&lt;1.5),1.26,IF(AND(H40&lt;11.031,A40&lt;5.4,G40&lt;0.585,H40&gt;=6.089,A40&gt;=5.05,D40&lt;0.35,F40&lt;1.5),1.5,IF(AND(H40&gt;=11.031,A40&lt;5.4,G40&lt;0.585,H40&gt;=6.089,A40&gt;=5.05,D40&lt;0.35,F40&lt;1.5),1.4,IF(AND(A40&lt;5.45,B40&lt;2.9,D40&gt;=1.35,H40&lt;9.349,D40&gt;=1.15,D40&lt;1.75,F40&gt;=1.5),4.5,IF(AND(A40&lt;5.9,D40&lt;1.35,A40&lt;6.15,H40&gt;=9.349,D40&gt;=1.15,D40&lt;1.75,F40&gt;=1.5),4.2,IF(AND(A40&gt;=5.9,D40&lt;1.35,A40&lt;6.15,H40&gt;=9.349,D40&gt;=1.15,D40&lt;1.75,F40&gt;=1.5),4,IF(AND(A40&gt;=6.75,H40&gt;=10.927,A40&gt;=6.15,H40&gt;=9.349,D40&gt;=1.15,D40&lt;1.75,F40&gt;=1.5),4.767,IF(AND(B40&lt;2.9,H40&gt;=11.551,B40&lt;3.3,A40&gt;=7.05,G40&lt;0.869,D40&gt;=1.75,F40&gt;=1.5),6.7,IF(AND(B40&gt;=2.9,H40&gt;=11.551,B40&lt;3.3,A40&gt;=7.05,G40&lt;0.869,D40&gt;=1.75,F40&gt;=1.5),6.6,IF(AND(B40&lt;2.45,A40&gt;=5.45,B40&lt;2.9,D40&gt;=1.35,H40&lt;9.349,D40&gt;=1.15,D40&lt;1.75,F40&gt;=1.5),5,IF(AND(B40&gt;=2.45,A40&gt;=5.45,B40&lt;2.9,D40&gt;=1.35,H40&lt;9.349,D40&gt;=1.15,D40&lt;1.75,F40&gt;=1.5),5.1,IF(AND(H40&lt;11.166,A40&lt;6.75,H40&gt;=10.927,A40&gt;=6.15,H40&gt;=9.349,D40&gt;=1.15,D40&lt;1.75,F40&gt;=1.5),4.9,IF(AND(G40&lt;0.228,H40&gt;=11.166,A40&lt;6.75,H40&gt;=10.927,A40&gt;=6.15,H40&gt;=9.349,D40&gt;=1.15,D40&lt;1.75,F40&gt;=1.5),4.7,IF(AND(H40&lt;13.531,G40&gt;=0.228,H40&gt;=11.166,A40&lt;6.75,H40&gt;=10.927,A40&gt;=6.15,H40&gt;=9.349,D40&gt;=1.15,D40&lt;1.75,F40&gt;=1.5),4.4,IF(AND(H40&gt;=13.531,G40&gt;=0.228,H40&gt;=11.166,A40&lt;6.75,H40&gt;=10.927,A40&gt;=6.15,H40&gt;=9.349,D40&gt;=1.15,D40&lt;1.75,F40&gt;=1.5),4.6,"shouldnthappen")))))))))))))))))))))))))))))))))))))))</f>
        <v>1.4</v>
      </c>
      <c r="AR40" s="1" t="n">
        <f aca="false">IF(AND(G40&gt;=0.93,B40&lt;3.65,F40&lt;1.5),1.7,IF(AND(H40&lt;6.542,B40&gt;=3.65,F40&lt;1.5),1.767,IF(AND(A40&gt;=7.05,D40&gt;=1.55,F40&gt;=1.5),6.3,IF(AND(G40&lt;0.123,H40&gt;=6.542,B40&gt;=3.65,F40&lt;1.5),1.367,IF(AND(A40&lt;5.15,A40&lt;5.65,D40&lt;1.55,F40&gt;=1.5),3.15,IF(AND(A40&lt;4.8,G40&gt;=0.447,G40&lt;0.93,B40&lt;3.65,F40&lt;1.5),1.24,IF(AND(A40&gt;=4.8,G40&gt;=0.447,G40&lt;0.93,B40&lt;3.65,F40&lt;1.5),1.4,IF(AND(G40&lt;0.151,G40&gt;=0.123,H40&gt;=6.542,B40&gt;=3.65,F40&lt;1.5),1.7,IF(AND(G40&gt;=0.151,G40&gt;=0.123,H40&gt;=6.542,B40&gt;=3.65,F40&lt;1.5),1.5,IF(AND(D40&gt;=1.45,A40&gt;=5.15,A40&lt;5.65,D40&lt;1.55,F40&gt;=1.5),4.5,IF(AND(B40&lt;2.65,D40&gt;=1.35,A40&gt;=5.65,D40&lt;1.55,F40&gt;=1.5),4.9,IF(AND(G40&lt;0.527,F40&lt;2.5,A40&lt;7.05,D40&gt;=1.55,F40&gt;=1.5),5.075,IF(AND(G40&gt;=0.527,F40&lt;2.5,A40&lt;7.05,D40&gt;=1.55,F40&gt;=1.5),4.7,IF(AND(A40&lt;4.65,G40&lt;0.265,G40&lt;0.447,G40&lt;0.93,B40&lt;3.65,F40&lt;1.5),1.42,IF(AND(G40&lt;0.3,G40&gt;=0.265,G40&lt;0.447,G40&lt;0.93,B40&lt;3.65,F40&lt;1.5),1.6,IF(AND(G40&gt;=0.3,G40&gt;=0.265,G40&lt;0.447,G40&lt;0.93,B40&lt;3.65,F40&lt;1.5),1.4,IF(AND(G40&lt;0.356,D40&lt;1.45,A40&gt;=5.15,A40&lt;5.65,D40&lt;1.55,F40&gt;=1.5),4.125,IF(AND(D40&lt;1.1,A40&lt;6.2,D40&lt;1.35,A40&gt;=5.65,D40&lt;1.55,F40&gt;=1.5),4.1,IF(AND(D40&gt;=1.1,A40&lt;6.2,D40&lt;1.35,A40&gt;=5.65,D40&lt;1.55,F40&gt;=1.5),4.175,IF(AND(H40&gt;=13.433,A40&gt;=6.2,D40&lt;1.35,A40&gt;=5.65,D40&lt;1.55,F40&gt;=1.5),4.6,IF(AND(G40&lt;0.437,B40&gt;=2.65,D40&gt;=1.35,A40&gt;=5.65,D40&lt;1.55,F40&gt;=1.5),4.625,IF(AND(G40&gt;=0.437,B40&gt;=2.65,D40&gt;=1.35,A40&gt;=5.65,D40&lt;1.55,F40&gt;=1.5),4.75,IF(AND(B40&gt;=3.15,H40&lt;11.146,F40&gt;=2.5,A40&lt;7.05,D40&gt;=1.55,F40&gt;=1.5),5.667,IF(AND(B40&lt;2.65,H40&gt;=11.146,F40&gt;=2.5,A40&lt;7.05,D40&gt;=1.55,F40&gt;=1.5),5.8,IF(AND(B40&lt;3.3,A40&gt;=4.65,G40&lt;0.265,G40&lt;0.447,G40&lt;0.93,B40&lt;3.65,F40&lt;1.5),1.32,IF(AND(B40&gt;=3.3,A40&gt;=4.65,G40&lt;0.265,G40&lt;0.447,G40&lt;0.93,B40&lt;3.65,F40&lt;1.5),1.425,IF(AND(B40&lt;2.8,G40&gt;=0.356,D40&lt;1.45,A40&gt;=5.15,A40&lt;5.65,D40&lt;1.55,F40&gt;=1.5),3.86,IF(AND(B40&gt;=2.8,G40&gt;=0.356,D40&lt;1.45,A40&gt;=5.15,A40&lt;5.65,D40&lt;1.55,F40&gt;=1.5),3.6,IF(AND(B40&lt;2.6,H40&lt;13.433,A40&gt;=6.2,D40&lt;1.35,A40&gt;=5.65,D40&lt;1.55,F40&gt;=1.5),4.4,IF(AND(B40&gt;=2.6,H40&lt;13.433,A40&gt;=6.2,D40&lt;1.35,A40&gt;=5.65,D40&lt;1.55,F40&gt;=1.5),4.3,IF(AND(G40&lt;0.151,B40&lt;3.15,H40&lt;11.146,F40&gt;=2.5,A40&lt;7.05,D40&gt;=1.55,F40&gt;=1.5),5.5,IF(AND(H40&lt;15.52,B40&gt;=2.65,H40&gt;=11.146,F40&gt;=2.5,A40&lt;7.05,D40&gt;=1.55,F40&gt;=1.5),5.4,IF(AND(H40&gt;=15.52,B40&gt;=2.65,H40&gt;=11.146,F40&gt;=2.5,A40&lt;7.05,D40&gt;=1.55,F40&gt;=1.5),5.733,IF(AND(H40&lt;10.74,G40&gt;=0.151,B40&lt;3.15,H40&lt;11.146,F40&gt;=2.5,A40&lt;7.05,D40&gt;=1.55,F40&gt;=1.5),5.12,IF(AND(H40&gt;=10.74,G40&gt;=0.151,B40&lt;3.15,H40&lt;11.146,F40&gt;=2.5,A40&lt;7.05,D40&gt;=1.55,F40&gt;=1.5),4.9,"shouldnthappen")))))))))))))))))))))))))))))))))))</f>
        <v>1.4</v>
      </c>
      <c r="AS40" s="1" t="n">
        <f aca="false">IF(AND(F40&gt;=1.5,A40&lt;5.55),4.18,IF(AND(F40&gt;=2.5,B40&lt;2.75,A40&gt;=5.55),5.38,IF(AND(G40&gt;=0.587,B40&lt;3.75,F40&lt;1.5,A40&lt;5.55),1.48,IF(AND(H40&lt;6.51,B40&gt;=3.75,F40&lt;1.5,A40&lt;5.55),1.9,IF(AND(H40&gt;=6.51,B40&gt;=3.75,F40&lt;1.5,A40&lt;5.55),1.425,IF(AND(G40&gt;=0.868,F40&lt;2.5,B40&lt;2.75,A40&gt;=5.55),4.65,IF(AND(F40&lt;1.5,D40&lt;1.55,B40&gt;=2.75,A40&gt;=5.55),1.7,IF(AND(G40&gt;=0.857,D40&gt;=1.55,B40&gt;=2.75,A40&gt;=5.55),5.033,IF(AND(G40&gt;=0.518,G40&lt;0.587,B40&lt;3.75,F40&lt;1.5,A40&lt;5.55),1,IF(AND(D40&lt;1.05,G40&lt;0.868,F40&lt;2.5,B40&lt;2.75,A40&gt;=5.55),3.5,IF(AND(G40&lt;0.404,D40&gt;=1.05,G40&lt;0.868,F40&lt;2.5,B40&lt;2.75,A40&gt;=5.55),4.2,IF(AND(G40&gt;=0.404,D40&gt;=1.05,G40&lt;0.868,F40&lt;2.5,B40&lt;2.75,A40&gt;=5.55),3.94,IF(AND(F40&lt;2.5,B40&lt;2.95,F40&gt;=1.5,D40&lt;1.55,B40&gt;=2.75,A40&gt;=5.55),4.68,IF(AND(F40&gt;=2.5,B40&lt;2.95,F40&gt;=1.5,D40&lt;1.55,B40&gt;=2.75,A40&gt;=5.55),5.1,IF(AND(H40&lt;10.883,B40&gt;=2.95,F40&gt;=1.5,D40&lt;1.55,B40&gt;=2.75,A40&gt;=5.55),4.15,IF(AND(H40&gt;=10.883,B40&gt;=2.95,F40&gt;=1.5,D40&lt;1.55,B40&gt;=2.75,A40&gt;=5.55),4.5,IF(AND(H40&gt;=14.1,D40&lt;2.05,G40&lt;0.857,D40&gt;=1.55,B40&gt;=2.75,A40&gt;=5.55),6.6,IF(AND(G40&lt;0.063,B40&lt;3.15,G40&lt;0.518,G40&lt;0.587,B40&lt;3.75,F40&lt;1.5,A40&lt;5.55),1.4,IF(AND(G40&gt;=0.063,B40&lt;3.15,G40&lt;0.518,G40&lt;0.587,B40&lt;3.75,F40&lt;1.5,A40&lt;5.55),1.5,IF(AND(H40&gt;=10.563,B40&gt;=3.15,G40&lt;0.518,G40&lt;0.587,B40&lt;3.75,F40&lt;1.5,A40&lt;5.55),1.325,IF(AND(B40&lt;2.95,H40&lt;14.1,D40&lt;2.05,G40&lt;0.857,D40&gt;=1.55,B40&gt;=2.75,A40&gt;=5.55),6.125,IF(AND(A40&lt;6.65,G40&lt;0.364,D40&gt;=2.05,G40&lt;0.857,D40&gt;=1.55,B40&gt;=2.75,A40&gt;=5.55),5.45,IF(AND(G40&gt;=0.774,G40&gt;=0.364,D40&gt;=2.05,G40&lt;0.857,D40&gt;=1.55,B40&gt;=2.75,A40&gt;=5.55),5.4,IF(AND(H40&gt;=9.279,H40&lt;10.563,B40&gt;=3.15,G40&lt;0.518,G40&lt;0.587,B40&lt;3.75,F40&lt;1.5,A40&lt;5.55),1.475,IF(AND(D40&lt;1.65,B40&gt;=2.95,H40&lt;14.1,D40&lt;2.05,G40&lt;0.857,D40&gt;=1.55,B40&gt;=2.75,A40&gt;=5.55),5.8,IF(AND(B40&lt;3.15,A40&gt;=6.65,G40&lt;0.364,D40&gt;=2.05,G40&lt;0.857,D40&gt;=1.55,B40&gt;=2.75,A40&gt;=5.55),5.3,IF(AND(B40&gt;=3.15,A40&gt;=6.65,G40&lt;0.364,D40&gt;=2.05,G40&lt;0.857,D40&gt;=1.55,B40&gt;=2.75,A40&gt;=5.55),5.7,IF(AND(A40&gt;=6.75,G40&lt;0.774,G40&gt;=0.364,D40&gt;=2.05,G40&lt;0.857,D40&gt;=1.55,B40&gt;=2.75,A40&gt;=5.55),5.9,IF(AND(G40&lt;0.417,H40&lt;9.279,H40&lt;10.563,B40&gt;=3.15,G40&lt;0.518,G40&lt;0.587,B40&lt;3.75,F40&lt;1.5,A40&lt;5.55),1.4,IF(AND(G40&gt;=0.417,H40&lt;9.279,H40&lt;10.563,B40&gt;=3.15,G40&lt;0.518,G40&lt;0.587,B40&lt;3.75,F40&lt;1.5,A40&lt;5.55),1.3,IF(AND(A40&lt;6.3,D40&gt;=1.65,B40&gt;=2.95,H40&lt;14.1,D40&lt;2.05,G40&lt;0.857,D40&gt;=1.55,B40&gt;=2.75,A40&gt;=5.55),4.9,IF(AND(A40&gt;=6.3,D40&gt;=1.65,B40&gt;=2.95,H40&lt;14.1,D40&lt;2.05,G40&lt;0.857,D40&gt;=1.55,B40&gt;=2.75,A40&gt;=5.55),5.3,IF(AND(G40&gt;=0.657,A40&lt;6.75,G40&lt;0.774,G40&gt;=0.364,D40&gt;=2.05,G40&lt;0.857,D40&gt;=1.55,B40&gt;=2.75,A40&gt;=5.55),6,IF(AND(B40&lt;3.2,G40&lt;0.657,A40&lt;6.75,G40&lt;0.774,G40&gt;=0.364,D40&gt;=2.05,G40&lt;0.857,D40&gt;=1.55,B40&gt;=2.75,A40&gt;=5.55),5.6,IF(AND(B40&gt;=3.2,G40&lt;0.657,A40&lt;6.75,G40&lt;0.774,G40&gt;=0.364,D40&gt;=2.05,G40&lt;0.857,D40&gt;=1.55,B40&gt;=2.75,A40&gt;=5.55),5.65,"shouldnthappen")))))))))))))))))))))))))))))))))))</f>
        <v>1.475</v>
      </c>
      <c r="AT40" s="1" t="n">
        <f aca="false">IF(AND(H40&gt;=16.284,A40&gt;=5.55),6.533,IF(AND(G40&gt;=0.52,A40&lt;4.85,A40&lt;5.55),1.05,IF(AND(G40&lt;0.227,G40&lt;0.52,A40&lt;4.85,A40&lt;5.55),1.4,IF(AND(G40&gt;=0.227,G40&lt;0.52,A40&lt;4.85,A40&lt;5.55),1.3,IF(AND(D40&gt;=0.45,F40&lt;1.5,A40&gt;=4.85,A40&lt;5.55),1.667,IF(AND(B40&gt;=2.75,F40&gt;=1.5,A40&gt;=4.85,A40&lt;5.55),4.5,IF(AND(F40&lt;2.5,B40&gt;=3.15,H40&lt;16.284,A40&gt;=5.55),4.7,IF(AND(G40&gt;=0.934,D40&lt;0.45,F40&lt;1.5,A40&gt;=4.85,A40&lt;5.55),1.7,IF(AND(D40&gt;=1.2,B40&lt;2.75,F40&gt;=1.5,A40&gt;=4.85,A40&lt;5.55),4.25,IF(AND(G40&gt;=0.774,F40&gt;=2.5,B40&gt;=3.15,H40&lt;16.284,A40&gt;=5.55),5.4,IF(AND(B40&lt;3.1,G40&lt;0.934,D40&lt;0.45,F40&lt;1.5,A40&gt;=4.85,A40&lt;5.55),1.6,IF(AND(D40&lt;1.05,D40&lt;1.2,B40&lt;2.75,F40&gt;=1.5,A40&gt;=4.85,A40&lt;5.55),3.433,IF(AND(D40&gt;=1.05,D40&lt;1.2,B40&lt;2.75,F40&gt;=1.5,A40&gt;=4.85,A40&lt;5.55),3.267,IF(AND(H40&lt;8.486,D40&lt;1.35,F40&lt;2.5,B40&lt;3.15,H40&lt;16.284,A40&gt;=5.55),3.85,IF(AND(D40&gt;=1.55,D40&gt;=1.35,F40&lt;2.5,B40&lt;3.15,H40&lt;16.284,A40&gt;=5.55),5.1,IF(AND(H40&lt;10.464,A40&lt;6.35,F40&gt;=2.5,B40&lt;3.15,H40&lt;16.284,A40&gt;=5.55),5.08,IF(AND(H40&gt;=10.464,A40&lt;6.35,F40&gt;=2.5,B40&lt;3.15,H40&lt;16.284,A40&gt;=5.55),4.9,IF(AND(D40&lt;1.85,A40&gt;=6.35,F40&gt;=2.5,B40&lt;3.15,H40&lt;16.284,A40&gt;=5.55),5.8,IF(AND(H40&gt;=10.393,G40&lt;0.774,F40&gt;=2.5,B40&gt;=3.15,H40&lt;16.284,A40&gt;=5.55),5.425,IF(AND(B40&lt;2.6,H40&gt;=8.486,D40&lt;1.35,F40&lt;2.5,B40&lt;3.15,H40&lt;16.284,A40&gt;=5.55),3.9,IF(AND(G40&gt;=0.567,D40&lt;1.55,D40&gt;=1.35,F40&lt;2.5,B40&lt;3.15,H40&lt;16.284,A40&gt;=5.55),4.4,IF(AND(B40&lt;3.25,H40&lt;10.393,G40&lt;0.774,F40&gt;=2.5,B40&gt;=3.15,H40&lt;16.284,A40&gt;=5.55),5.7,IF(AND(B40&gt;=3.25,H40&lt;10.393,G40&lt;0.774,F40&gt;=2.5,B40&gt;=3.15,H40&lt;16.284,A40&gt;=5.55),5.98,IF(AND(G40&lt;0.079,G40&lt;0.338,B40&gt;=3.1,G40&lt;0.934,D40&lt;0.45,F40&lt;1.5,A40&gt;=4.85,A40&lt;5.55),1.425,IF(AND(B40&lt;3.35,G40&gt;=0.338,B40&gt;=3.1,G40&lt;0.934,D40&lt;0.45,F40&lt;1.5,A40&gt;=4.85,A40&lt;5.55),1.4,IF(AND(G40&lt;0.404,B40&gt;=2.6,H40&gt;=8.486,D40&lt;1.35,F40&lt;2.5,B40&lt;3.15,H40&lt;16.284,A40&gt;=5.55),4.3,IF(AND(G40&gt;=0.404,B40&gt;=2.6,H40&gt;=8.486,D40&lt;1.35,F40&lt;2.5,B40&lt;3.15,H40&lt;16.284,A40&gt;=5.55),4.025,IF(AND(B40&gt;=3.05,G40&lt;0.567,D40&lt;1.55,D40&gt;=1.35,F40&lt;2.5,B40&lt;3.15,H40&lt;16.284,A40&gt;=5.55),4.7,IF(AND(A40&lt;6.45,H40&lt;10.667,D40&gt;=1.85,A40&gt;=6.35,F40&gt;=2.5,B40&lt;3.15,H40&lt;16.284,A40&gt;=5.55),5.3,IF(AND(A40&gt;=6.45,H40&lt;10.667,D40&gt;=1.85,A40&gt;=6.35,F40&gt;=2.5,B40&lt;3.15,H40&lt;16.284,A40&gt;=5.55),5.167,IF(AND(B40&lt;2.95,H40&gt;=10.667,D40&gt;=1.85,A40&gt;=6.35,F40&gt;=2.5,B40&lt;3.15,H40&lt;16.284,A40&gt;=5.55),5.6,IF(AND(B40&gt;=2.95,H40&gt;=10.667,D40&gt;=1.85,A40&gt;=6.35,F40&gt;=2.5,B40&lt;3.15,H40&lt;16.284,A40&gt;=5.55),5.5,IF(AND(H40&lt;10.325,G40&gt;=0.079,G40&lt;0.338,B40&gt;=3.1,G40&lt;0.934,D40&lt;0.45,F40&lt;1.5,A40&gt;=4.85,A40&lt;5.55),1.5,IF(AND(G40&lt;0.385,B40&gt;=3.35,G40&gt;=0.338,B40&gt;=3.1,G40&lt;0.934,D40&lt;0.45,F40&lt;1.5,A40&gt;=4.85,A40&lt;5.55),1.5,IF(AND(G40&gt;=0.385,B40&gt;=3.35,G40&gt;=0.338,B40&gt;=3.1,G40&lt;0.934,D40&lt;0.45,F40&lt;1.5,A40&gt;=4.85,A40&lt;5.55),1.42,IF(AND(B40&lt;2.5,B40&lt;3.05,G40&lt;0.567,D40&lt;1.55,D40&gt;=1.35,F40&lt;2.5,B40&lt;3.15,H40&lt;16.284,A40&gt;=5.55),4.5,IF(AND(B40&gt;=2.5,B40&lt;3.05,G40&lt;0.567,D40&lt;1.55,D40&gt;=1.35,F40&lt;2.5,B40&lt;3.15,H40&lt;16.284,A40&gt;=5.55),4.56,IF(AND(H40&lt;12.506,H40&gt;=10.325,G40&gt;=0.079,G40&lt;0.338,B40&gt;=3.1,G40&lt;0.934,D40&lt;0.45,F40&lt;1.5,A40&gt;=4.85,A40&lt;5.55),1.2,IF(AND(H40&gt;=12.506,H40&gt;=10.325,G40&gt;=0.079,G40&lt;0.338,B40&gt;=3.1,G40&lt;0.934,D40&lt;0.45,F40&lt;1.5,A40&gt;=4.85,A40&lt;5.55),1.3,"shouldnthappen")))))))))))))))))))))))))))))))))))))))</f>
        <v>1.5</v>
      </c>
      <c r="AU40" s="1" t="n">
        <f aca="false">IF(AND(G40&gt;=0.52,B40&lt;3.05,F40&lt;1.5),1.1,IF(AND(G40&lt;0.35,G40&lt;0.52,B40&lt;3.05,F40&lt;1.5),1.4,IF(AND(G40&gt;=0.35,G40&lt;0.52,B40&lt;3.05,F40&lt;1.5),1.3,IF(AND(G40&gt;=0.227,G40&lt;0.347,B40&gt;=3.05,F40&lt;1.5),1.32,IF(AND(H40&lt;6.417,G40&gt;=0.347,B40&gt;=3.05,F40&lt;1.5),1.7,IF(AND(A40&gt;=7.25,A40&gt;=6.6,F40&gt;=2.5,F40&gt;=1.5),6.35,IF(AND(G40&lt;0.11,G40&lt;0.227,G40&lt;0.347,B40&gt;=3.05,F40&lt;1.5),1.333,IF(AND(H40&lt;9.441,H40&gt;=6.417,G40&gt;=0.347,B40&gt;=3.05,F40&lt;1.5),1.425,IF(AND(B40&lt;2.75,G40&lt;0.451,H40&lt;10.266,F40&lt;2.5,F40&gt;=1.5),4,IF(AND(B40&gt;=2.75,G40&lt;0.451,H40&lt;10.266,F40&lt;2.5,F40&gt;=1.5),4.433,IF(AND(G40&gt;=0.865,G40&gt;=0.451,H40&lt;10.266,F40&lt;2.5,F40&gt;=1.5),4.2,IF(AND(B40&lt;2.45,H40&lt;13.665,H40&gt;=10.266,F40&lt;2.5,F40&gt;=1.5),3.7,IF(AND(G40&lt;0.302,H40&gt;=13.665,H40&gt;=10.266,F40&lt;2.5,F40&gt;=1.5),5,IF(AND(B40&lt;2.9,A40&lt;6.1,A40&lt;6.6,F40&gt;=2.5,F40&gt;=1.5),5.06,IF(AND(B40&gt;=2.9,A40&lt;6.1,A40&lt;6.6,F40&gt;=2.5,F40&gt;=1.5),4.8,IF(AND(B40&lt;3.05,A40&gt;=6.1,A40&lt;6.6,F40&gt;=2.5,F40&gt;=1.5),5.6,IF(AND(B40&gt;=3.05,A40&gt;=6.1,A40&lt;6.6,F40&gt;=2.5,F40&gt;=1.5),5.267,IF(AND(H40&gt;=14.564,A40&lt;7.25,A40&gt;=6.6,F40&gt;=2.5,F40&gt;=1.5),5.6,IF(AND(H40&gt;=14.309,G40&gt;=0.11,G40&lt;0.227,G40&lt;0.347,B40&gt;=3.05,F40&lt;1.5),1.7,IF(AND(D40&lt;0.4,H40&gt;=9.441,H40&gt;=6.417,G40&gt;=0.347,B40&gt;=3.05,F40&lt;1.5),1.5,IF(AND(D40&gt;=0.4,H40&gt;=9.441,H40&gt;=6.417,G40&gt;=0.347,B40&gt;=3.05,F40&lt;1.5),1.633,IF(AND(A40&lt;5.35,G40&lt;0.865,G40&gt;=0.451,H40&lt;10.266,F40&lt;2.5,F40&gt;=1.5),3.15,IF(AND(D40&lt;1.45,G40&gt;=0.302,H40&gt;=13.665,H40&gt;=10.266,F40&lt;2.5,F40&gt;=1.5),4.74,IF(AND(D40&gt;=1.45,G40&gt;=0.302,H40&gt;=13.665,H40&gt;=10.266,F40&lt;2.5,F40&gt;=1.5),4.567,IF(AND(H40&lt;8.836,H40&lt;14.564,A40&lt;7.25,A40&gt;=6.6,F40&gt;=2.5,F40&gt;=1.5),5.7,IF(AND(H40&gt;=8.836,H40&lt;14.564,A40&lt;7.25,A40&gt;=6.6,F40&gt;=2.5,F40&gt;=1.5),5.9,IF(AND(H40&lt;11.53,H40&lt;14.309,G40&gt;=0.11,G40&lt;0.227,G40&lt;0.347,B40&gt;=3.05,F40&lt;1.5),1.5,IF(AND(H40&gt;=11.53,H40&lt;14.309,G40&gt;=0.11,G40&lt;0.227,G40&lt;0.347,B40&gt;=3.05,F40&lt;1.5),1.467,IF(AND(H40&lt;9.386,A40&gt;=5.35,G40&lt;0.865,G40&gt;=0.451,H40&lt;10.266,F40&lt;2.5,F40&gt;=1.5),3.56,IF(AND(H40&gt;=9.386,A40&gt;=5.35,G40&lt;0.865,G40&gt;=0.451,H40&lt;10.266,F40&lt;2.5,F40&gt;=1.5),4.2,IF(AND(H40&lt;11.036,D40&lt;1.45,B40&gt;=2.45,H40&lt;13.665,H40&gt;=10.266,F40&lt;2.5,F40&gt;=1.5),4.45,IF(AND(H40&gt;=11.036,D40&lt;1.45,B40&gt;=2.45,H40&lt;13.665,H40&gt;=10.266,F40&lt;2.5,F40&gt;=1.5),4.1,IF(AND(G40&gt;=0.585,D40&gt;=1.45,B40&gt;=2.45,H40&lt;13.665,H40&gt;=10.266,F40&lt;2.5,F40&gt;=1.5),4.9,IF(AND(H40&lt;11.743,G40&lt;0.585,D40&gt;=1.45,B40&gt;=2.45,H40&lt;13.665,H40&gt;=10.266,F40&lt;2.5,F40&gt;=1.5),4.7,IF(AND(H40&gt;=11.743,G40&lt;0.585,D40&gt;=1.45,B40&gt;=2.45,H40&lt;13.665,H40&gt;=10.266,F40&lt;2.5,F40&gt;=1.5),4.5,"shouldnthappen")))))))))))))))))))))))))))))))))))</f>
        <v>1.32</v>
      </c>
      <c r="AV40" s="1" t="n">
        <f aca="false">IF(AND(G40&gt;=0.356,F40&gt;=1.5,A40&lt;5.75),3.52,IF(AND(A40&lt;7.25,A40&gt;=7.1,A40&gt;=5.75),5.875,IF(AND(A40&gt;=7.25,A40&gt;=7.1,A40&gt;=5.75),6.5,IF(AND(D40&gt;=0.35,G40&gt;=0.586,F40&lt;1.5,A40&lt;5.75),1.8,IF(AND(D40&lt;1.4,G40&lt;0.356,F40&gt;=1.5,A40&lt;5.75),4.2,IF(AND(D40&gt;=1.4,G40&lt;0.356,F40&gt;=1.5,A40&lt;5.75),4.5,IF(AND(H40&gt;=11.218,A40&lt;5.05,G40&lt;0.586,F40&lt;1.5,A40&lt;5.75),1.225,IF(AND(G40&gt;=0.253,A40&gt;=5.05,G40&lt;0.586,F40&lt;1.5,A40&lt;5.75),1.3,IF(AND(B40&gt;=3.75,D40&lt;0.35,G40&gt;=0.586,F40&lt;1.5,A40&lt;5.75),1.567,IF(AND(B40&lt;2.85,D40&lt;1.35,D40&lt;1.65,A40&lt;7.1,A40&gt;=5.75),4.26,IF(AND(B40&gt;=2.85,D40&lt;1.35,D40&lt;1.65,A40&lt;7.1,A40&gt;=5.75),4.45,IF(AND(A40&lt;6.05,H40&lt;12.921,D40&gt;=1.65,A40&lt;7.1,A40&gt;=5.75),5.1,IF(AND(H40&gt;=15.338,H40&gt;=12.921,D40&gt;=1.65,A40&lt;7.1,A40&gt;=5.75),5.55,IF(AND(G40&lt;0.418,H40&lt;11.218,A40&lt;5.05,G40&lt;0.586,F40&lt;1.5,A40&lt;5.75),1.42,IF(AND(G40&gt;=0.418,H40&lt;11.218,A40&lt;5.05,G40&lt;0.586,F40&lt;1.5,A40&lt;5.75),1.3,IF(AND(H40&gt;=13.321,G40&lt;0.253,A40&gt;=5.05,G40&lt;0.586,F40&lt;1.5,A40&lt;5.75),1.7,IF(AND(H40&lt;6.089,B40&lt;3.75,D40&lt;0.35,G40&gt;=0.586,F40&lt;1.5,A40&lt;5.75),1.7,IF(AND(H40&gt;=6.089,B40&lt;3.75,D40&lt;0.35,G40&gt;=0.586,F40&lt;1.5,A40&lt;5.75),1.5,IF(AND(B40&lt;2.9,D40&lt;1.45,D40&gt;=1.35,D40&lt;1.65,A40&lt;7.1,A40&gt;=5.75),4.8,IF(AND(B40&gt;=2.9,D40&lt;1.45,D40&gt;=1.35,D40&lt;1.65,A40&lt;7.1,A40&gt;=5.75),4.475,IF(AND(B40&lt;2.5,D40&gt;=1.45,D40&gt;=1.35,D40&lt;1.65,A40&lt;7.1,A40&gt;=5.75),4.5,IF(AND(H40&lt;8.884,A40&gt;=6.05,H40&lt;12.921,D40&gt;=1.65,A40&lt;7.1,A40&gt;=5.75),5.4,IF(AND(A40&lt;6.3,H40&lt;15.338,H40&gt;=12.921,D40&gt;=1.65,A40&lt;7.1,A40&gt;=5.75),4.967,IF(AND(A40&gt;=6.3,H40&lt;15.338,H40&gt;=12.921,D40&gt;=1.65,A40&lt;7.1,A40&gt;=5.75),5.133,IF(AND(H40&lt;10.826,H40&lt;13.321,G40&lt;0.253,A40&gt;=5.05,G40&lt;0.586,F40&lt;1.5,A40&lt;5.75),1.5,IF(AND(H40&gt;=10.826,H40&lt;13.321,G40&lt;0.253,A40&gt;=5.05,G40&lt;0.586,F40&lt;1.5,A40&lt;5.75),1.4,IF(AND(H40&lt;7.47,B40&gt;=2.5,D40&gt;=1.45,D40&gt;=1.35,D40&lt;1.65,A40&lt;7.1,A40&gt;=5.75),5.1,IF(AND(H40&gt;=7.47,B40&gt;=2.5,D40&gt;=1.45,D40&gt;=1.35,D40&lt;1.65,A40&lt;7.1,A40&gt;=5.75),4.725,IF(AND(H40&lt;9.637,H40&gt;=8.884,A40&gt;=6.05,H40&lt;12.921,D40&gt;=1.65,A40&lt;7.1,A40&gt;=5.75),5.9,IF(AND(B40&lt;2.6,H40&gt;=9.637,H40&gt;=8.884,A40&gt;=6.05,H40&lt;12.921,D40&gt;=1.65,A40&lt;7.1,A40&gt;=5.75),5.8,IF(AND(B40&lt;2.75,B40&gt;=2.6,H40&gt;=9.637,H40&gt;=8.884,A40&gt;=6.05,H40&lt;12.921,D40&gt;=1.65,A40&lt;7.1,A40&gt;=5.75),5.3,IF(AND(D40&lt;2.25,B40&gt;=2.75,B40&gt;=2.6,H40&gt;=9.637,H40&gt;=8.884,A40&gt;=6.05,H40&lt;12.921,D40&gt;=1.65,A40&lt;7.1,A40&gt;=5.75),5.6,IF(AND(D40&gt;=2.25,B40&gt;=2.75,B40&gt;=2.6,H40&gt;=9.637,H40&gt;=8.884,A40&gt;=6.05,H40&lt;12.921,D40&gt;=1.65,A40&lt;7.1,A40&gt;=5.75),5.5,"shouldnthappen")))))))))))))))))))))))))))))))))</f>
        <v>1.42</v>
      </c>
      <c r="AW40" s="1" t="n">
        <f aca="false">IF(AND(G40&gt;=0.905,F40&lt;1.5),1.767,IF(AND(H40&gt;=16.674,F40&gt;=1.5),6.55,IF(AND(A40&lt;4.35,H40&lt;14.344,G40&lt;0.905,F40&lt;1.5),1.1,IF(AND(B40&lt;3.65,H40&gt;=14.344,G40&lt;0.905,F40&lt;1.5),1.5,IF(AND(B40&gt;=3.65,H40&gt;=14.344,G40&lt;0.905,F40&lt;1.5),1.65,IF(AND(B40&lt;2.6,F40&gt;=2.5,H40&lt;16.674,F40&gt;=1.5),4.5,IF(AND(D40&gt;=0.45,A40&gt;=4.35,H40&lt;14.344,G40&lt;0.905,F40&lt;1.5),1.65,IF(AND(D40&lt;1.15,A40&lt;5.9,F40&lt;2.5,H40&lt;16.674,F40&gt;=1.5),3.56,IF(AND(B40&lt;2.75,A40&gt;=5.9,F40&lt;2.5,H40&lt;16.674,F40&gt;=1.5),5,IF(AND(H40&lt;13.531,B40&gt;=2.75,A40&gt;=5.9,F40&lt;2.5,H40&lt;16.674,F40&gt;=1.5),4.333,IF(AND(B40&lt;3.2,G40&gt;=0.669,B40&gt;=2.6,F40&gt;=2.5,H40&lt;16.674,F40&gt;=1.5),5.08,IF(AND(B40&gt;=3.2,G40&gt;=0.669,B40&gt;=2.6,F40&gt;=2.5,H40&lt;16.674,F40&gt;=1.5),5.4,IF(AND(B40&lt;3.15,A40&lt;5.05,D40&lt;0.45,A40&gt;=4.35,H40&lt;14.344,G40&lt;0.905,F40&lt;1.5),1.45,IF(AND(A40&gt;=5.55,A40&gt;=5.05,D40&lt;0.45,A40&gt;=4.35,H40&lt;14.344,G40&lt;0.905,F40&lt;1.5),1.5,IF(AND(A40&lt;5.55,A40&lt;5.65,D40&gt;=1.15,A40&lt;5.9,F40&lt;2.5,H40&lt;16.674,F40&gt;=1.5),3.95,IF(AND(A40&gt;=5.55,A40&lt;5.65,D40&gt;=1.15,A40&lt;5.9,F40&lt;2.5,H40&lt;16.674,F40&gt;=1.5),3.82,IF(AND(G40&lt;0.39,A40&gt;=5.65,D40&gt;=1.15,A40&lt;5.9,F40&lt;2.5,H40&lt;16.674,F40&gt;=1.5),4.35,IF(AND(G40&gt;=0.39,A40&gt;=5.65,D40&gt;=1.15,A40&lt;5.9,F40&lt;2.5,H40&lt;16.674,F40&gt;=1.5),3.95,IF(AND(G40&lt;0.466,H40&gt;=13.531,B40&gt;=2.75,A40&gt;=5.9,F40&lt;2.5,H40&lt;16.674,F40&gt;=1.5),4.8,IF(AND(G40&gt;=0.466,H40&gt;=13.531,B40&gt;=2.75,A40&gt;=5.9,F40&lt;2.5,H40&lt;16.674,F40&gt;=1.5),4.7,IF(AND(H40&lt;10.144,D40&lt;2.05,G40&lt;0.669,B40&gt;=2.6,F40&gt;=2.5,H40&lt;16.674,F40&gt;=1.5),5.3,IF(AND(H40&gt;=10.144,D40&lt;2.05,G40&lt;0.669,B40&gt;=2.6,F40&gt;=2.5,H40&lt;16.674,F40&gt;=1.5),5.133,IF(AND(D40&gt;=2.45,D40&gt;=2.05,G40&lt;0.669,B40&gt;=2.6,F40&gt;=2.5,H40&lt;16.674,F40&gt;=1.5),5.9,IF(AND(B40&lt;3.25,B40&gt;=3.15,A40&lt;5.05,D40&lt;0.45,A40&gt;=4.35,H40&lt;14.344,G40&lt;0.905,F40&lt;1.5),1.2,IF(AND(B40&gt;=3.25,B40&gt;=3.15,A40&lt;5.05,D40&lt;0.45,A40&gt;=4.35,H40&lt;14.344,G40&lt;0.905,F40&lt;1.5),1.36,IF(AND(B40&gt;=3.8,A40&lt;5.55,A40&gt;=5.05,D40&lt;0.45,A40&gt;=4.35,H40&lt;14.344,G40&lt;0.905,F40&lt;1.5),1.3,IF(AND(G40&lt;0.05,B40&lt;3.8,A40&lt;5.55,A40&gt;=5.05,D40&lt;0.45,A40&gt;=4.35,H40&lt;14.344,G40&lt;0.905,F40&lt;1.5),1.4,IF(AND(G40&lt;0.107,G40&lt;0.395,D40&lt;2.45,D40&gt;=2.05,G40&lt;0.669,B40&gt;=2.6,F40&gt;=2.5,H40&lt;16.674,F40&gt;=1.5),5.667,IF(AND(G40&lt;0.537,G40&gt;=0.395,D40&lt;2.45,D40&gt;=2.05,G40&lt;0.669,B40&gt;=2.6,F40&gt;=2.5,H40&lt;16.674,F40&gt;=1.5),5.6,IF(AND(G40&gt;=0.537,G40&gt;=0.395,D40&lt;2.45,D40&gt;=2.05,G40&lt;0.669,B40&gt;=2.6,F40&gt;=2.5,H40&lt;16.674,F40&gt;=1.5),5.775,IF(AND(B40&lt;3.6,G40&gt;=0.05,B40&lt;3.8,A40&lt;5.55,A40&gt;=5.05,D40&lt;0.45,A40&gt;=4.35,H40&lt;14.344,G40&lt;0.905,F40&lt;1.5),1.475,IF(AND(B40&gt;=3.6,G40&gt;=0.05,B40&lt;3.8,A40&lt;5.55,A40&gt;=5.05,D40&lt;0.45,A40&gt;=4.35,H40&lt;14.344,G40&lt;0.905,F40&lt;1.5),1.5,IF(AND(G40&lt;0.312,G40&gt;=0.107,G40&lt;0.395,D40&lt;2.45,D40&gt;=2.05,G40&lt;0.669,B40&gt;=2.6,F40&gt;=2.5,H40&lt;16.674,F40&gt;=1.5),5.18,IF(AND(G40&gt;=0.312,G40&gt;=0.107,G40&lt;0.395,D40&lt;2.45,D40&gt;=2.05,G40&lt;0.669,B40&gt;=2.6,F40&gt;=2.5,H40&lt;16.674,F40&gt;=1.5),5.4,"shouldnthappen"))))))))))))))))))))))))))))))))))</f>
        <v>1.36</v>
      </c>
      <c r="AX40" s="1" t="n">
        <f aca="false">IF(AND(D40&gt;=1.3,B40&gt;=3.45),6.25,IF(AND(B40&lt;2.75,A40&lt;5.25,B40&lt;3.45),3.9,IF(AND(D40&lt;0.25,D40&lt;1.3,B40&gt;=3.45),1.16,IF(AND(A40&gt;=5.05,B40&gt;=2.75,A40&lt;5.25,B40&lt;3.45),1.7,IF(AND(D40&lt;0.7,F40&lt;2.5,A40&gt;=5.25,B40&lt;3.45),1.5,IF(AND(H40&gt;=16.284,F40&gt;=2.5,A40&gt;=5.25,B40&lt;3.45),6.6,IF(AND(G40&lt;0.123,D40&gt;=0.25,D40&lt;1.3,B40&gt;=3.45),1.3,IF(AND(A40&lt;4.5,A40&lt;5.05,B40&gt;=2.75,A40&lt;5.25,B40&lt;3.45),1.3,IF(AND(A40&lt;5.05,G40&gt;=0.123,D40&gt;=0.25,D40&lt;1.3,B40&gt;=3.45),1.6,IF(AND(B40&lt;3.15,A40&gt;=4.5,A40&lt;5.05,B40&gt;=2.75,A40&lt;5.25,B40&lt;3.45),1.54,IF(AND(B40&gt;=3.15,A40&gt;=4.5,A40&lt;5.05,B40&gt;=2.75,A40&lt;5.25,B40&lt;3.45),1.35,IF(AND(D40&gt;=1.4,A40&lt;5.9,D40&gt;=0.7,F40&lt;2.5,A40&gt;=5.25,B40&lt;3.45),4.5,IF(AND(D40&gt;=1.55,A40&gt;=5.9,D40&gt;=0.7,F40&lt;2.5,A40&gt;=5.25,B40&lt;3.45),4.95,IF(AND(G40&gt;=0.682,D40&gt;=2.05,H40&lt;16.284,F40&gt;=2.5,A40&gt;=5.25,B40&lt;3.45),5.26,IF(AND(A40&lt;5.4,A40&gt;=5.05,G40&gt;=0.123,D40&gt;=0.25,D40&lt;1.3,B40&gt;=3.45),1.64,IF(AND(A40&gt;=5.4,A40&gt;=5.05,G40&gt;=0.123,D40&gt;=0.25,D40&lt;1.3,B40&gt;=3.45),1.6,IF(AND(G40&lt;0.372,D40&lt;1.4,A40&lt;5.9,D40&gt;=0.7,F40&lt;2.5,A40&gt;=5.25,B40&lt;3.45),4.175,IF(AND(D40&lt;1.35,D40&lt;1.55,A40&gt;=5.9,D40&gt;=0.7,F40&lt;2.5,A40&gt;=5.25,B40&lt;3.45),4.2,IF(AND(B40&lt;2.35,G40&lt;0.596,D40&lt;2.05,H40&lt;16.284,F40&gt;=2.5,A40&gt;=5.25,B40&lt;3.45),5,IF(AND(G40&gt;=0.888,G40&gt;=0.596,D40&lt;2.05,H40&lt;16.284,F40&gt;=2.5,A40&gt;=5.25,B40&lt;3.45),4.8,IF(AND(A40&gt;=6.85,G40&lt;0.682,D40&gt;=2.05,H40&lt;16.284,F40&gt;=2.5,A40&gt;=5.25,B40&lt;3.45),5.4,IF(AND(A40&gt;=5.75,G40&gt;=0.372,D40&lt;1.4,A40&lt;5.9,D40&gt;=0.7,F40&lt;2.5,A40&gt;=5.25,B40&lt;3.45),3.933,IF(AND(A40&gt;=6.75,D40&gt;=1.35,D40&lt;1.55,A40&gt;=5.9,D40&gt;=0.7,F40&lt;2.5,A40&gt;=5.25,B40&lt;3.45),4.8,IF(AND(H40&lt;11.084,B40&gt;=2.35,G40&lt;0.596,D40&lt;2.05,H40&lt;16.284,F40&gt;=2.5,A40&gt;=5.25,B40&lt;3.45),5.3,IF(AND(H40&lt;8.435,G40&lt;0.888,G40&gt;=0.596,D40&lt;2.05,H40&lt;16.284,F40&gt;=2.5,A40&gt;=5.25,B40&lt;3.45),5.1,IF(AND(H40&gt;=8.435,G40&lt;0.888,G40&gt;=0.596,D40&lt;2.05,H40&lt;16.284,F40&gt;=2.5,A40&gt;=5.25,B40&lt;3.45),4.94,IF(AND(B40&lt;3.15,A40&lt;6.85,G40&lt;0.682,D40&gt;=2.05,H40&lt;16.284,F40&gt;=2.5,A40&gt;=5.25,B40&lt;3.45),5.6,IF(AND(B40&gt;=3.15,A40&lt;6.85,G40&lt;0.682,D40&gt;=2.05,H40&lt;16.284,F40&gt;=2.5,A40&gt;=5.25,B40&lt;3.45),5.74,IF(AND(G40&lt;0.572,A40&lt;5.75,G40&gt;=0.372,D40&lt;1.4,A40&lt;5.9,D40&gt;=0.7,F40&lt;2.5,A40&gt;=5.25,B40&lt;3.45),3.7,IF(AND(D40&lt;1.45,A40&lt;6.75,D40&gt;=1.35,D40&lt;1.55,A40&gt;=5.9,D40&gt;=0.7,F40&lt;2.5,A40&gt;=5.25,B40&lt;3.45),4.46,IF(AND(D40&gt;=1.45,A40&lt;6.75,D40&gt;=1.35,D40&lt;1.55,A40&gt;=5.9,D40&gt;=0.7,F40&lt;2.5,A40&gt;=5.25,B40&lt;3.45),4.567,IF(AND(H40&lt;12.532,H40&gt;=11.084,B40&gt;=2.35,G40&lt;0.596,D40&lt;2.05,H40&lt;16.284,F40&gt;=2.5,A40&gt;=5.25,B40&lt;3.45),5.8,IF(AND(H40&gt;=12.532,H40&gt;=11.084,B40&gt;=2.35,G40&lt;0.596,D40&lt;2.05,H40&lt;16.284,F40&gt;=2.5,A40&gt;=5.25,B40&lt;3.45),5.667,IF(AND(A40&gt;=5.65,G40&gt;=0.572,A40&lt;5.75,G40&gt;=0.372,D40&lt;1.4,A40&lt;5.9,D40&gt;=0.7,F40&lt;2.5,A40&gt;=5.25,B40&lt;3.45),4.2,IF(AND(G40&lt;0.862,A40&lt;5.65,G40&gt;=0.572,A40&lt;5.75,G40&gt;=0.372,D40&lt;1.4,A40&lt;5.9,D40&gt;=0.7,F40&lt;2.5,A40&gt;=5.25,B40&lt;3.45),3.9,IF(AND(G40&gt;=0.862,A40&lt;5.65,G40&gt;=0.572,A40&lt;5.75,G40&gt;=0.372,D40&lt;1.4,A40&lt;5.9,D40&gt;=0.7,F40&lt;2.5,A40&gt;=5.25,B40&lt;3.45),4,"shouldnthappen"))))))))))))))))))))))))))))))))))))</f>
        <v>1.16</v>
      </c>
      <c r="AY40" s="1" t="n">
        <f aca="false">IF(AND(H40&gt;=8.233,D40&gt;=0.8,A40&lt;5.55),3.525,IF(AND(B40&lt;2.9,H40&gt;=15.534,A40&gt;=5.55),4.8,IF(AND(H40&gt;=12.259,A40&lt;4.75,D40&lt;0.8,A40&lt;5.55),1.25,IF(AND(B40&gt;=3.85,A40&gt;=4.75,D40&lt;0.8,A40&lt;5.55),1.425,IF(AND(D40&lt;1.55,H40&lt;8.233,D40&gt;=0.8,A40&lt;5.55),3.975,IF(AND(D40&gt;=1.55,H40&lt;8.233,D40&gt;=0.8,A40&lt;5.55),4.5,IF(AND(D40&lt;0.65,D40&lt;1.7,H40&lt;15.534,A40&gt;=5.55),1.7,IF(AND(A40&gt;=7.05,D40&gt;=1.7,H40&lt;15.534,A40&gt;=5.55),6.3,IF(AND(B40&gt;=3.35,B40&gt;=2.9,H40&gt;=15.534,A40&gt;=5.55),5.4,IF(AND(B40&lt;3.1,H40&lt;12.259,A40&lt;4.75,D40&lt;0.8,A40&lt;5.55),1.367,IF(AND(B40&gt;=3.1,H40&lt;12.259,A40&lt;4.75,D40&lt;0.8,A40&lt;5.55),1.4,IF(AND(G40&gt;=0.905,B40&lt;3.85,A40&gt;=4.75,D40&lt;0.8,A40&lt;5.55),1.9,IF(AND(H40&lt;15.681,B40&lt;3.35,B40&gt;=2.9,H40&gt;=15.534,A40&gt;=5.55),5.8,IF(AND(H40&gt;=15.681,B40&lt;3.35,B40&gt;=2.9,H40&gt;=15.534,A40&gt;=5.55),5.7,IF(AND(H40&gt;=14.877,G40&lt;0.905,B40&lt;3.85,A40&gt;=4.75,D40&lt;0.8,A40&lt;5.55),1.3,IF(AND(D40&gt;=1.25,B40&lt;2.65,D40&gt;=0.65,D40&lt;1.7,H40&lt;15.534,A40&gt;=5.55),4.433,IF(AND(G40&gt;=0.622,B40&lt;3.15,A40&lt;7.05,D40&gt;=1.7,H40&lt;15.534,A40&gt;=5.55),5.08,IF(AND(H40&gt;=13.42,B40&gt;=3.15,A40&lt;7.05,D40&gt;=1.7,H40&lt;15.534,A40&gt;=5.55),5.1,IF(AND(G40&lt;0.265,H40&lt;14.877,G40&lt;0.905,B40&lt;3.85,A40&gt;=4.75,D40&lt;0.8,A40&lt;5.55),1.2,IF(AND(A40&lt;5.75,D40&lt;1.25,B40&lt;2.65,D40&gt;=0.65,D40&lt;1.7,H40&lt;15.534,A40&gt;=5.55),3.7,IF(AND(A40&gt;=5.75,D40&lt;1.25,B40&lt;2.65,D40&gt;=0.65,D40&lt;1.7,H40&lt;15.534,A40&gt;=5.55),4,IF(AND(G40&gt;=0.652,D40&lt;1.35,B40&gt;=2.65,D40&gt;=0.65,D40&lt;1.7,H40&lt;15.534,A40&gt;=5.55),3.6,IF(AND(H40&lt;7.47,D40&gt;=1.35,B40&gt;=2.65,D40&gt;=0.65,D40&lt;1.7,H40&lt;15.534,A40&gt;=5.55),5.1,IF(AND(H40&lt;10.914,G40&lt;0.622,B40&lt;3.15,A40&lt;7.05,D40&gt;=1.7,H40&lt;15.534,A40&gt;=5.55),5.36,IF(AND(H40&gt;=10.914,G40&lt;0.622,B40&lt;3.15,A40&lt;7.05,D40&gt;=1.7,H40&lt;15.534,A40&gt;=5.55),5.64,IF(AND(G40&gt;=0.657,H40&lt;13.42,B40&gt;=3.15,A40&lt;7.05,D40&gt;=1.7,H40&lt;15.534,A40&gt;=5.55),6,IF(AND(G40&gt;=0.782,G40&gt;=0.265,H40&lt;14.877,G40&lt;0.905,B40&lt;3.85,A40&gt;=4.75,D40&lt;0.8,A40&lt;5.55),1.48,IF(AND(H40&lt;11.286,G40&lt;0.652,D40&lt;1.35,B40&gt;=2.65,D40&gt;=0.65,D40&lt;1.7,H40&lt;15.534,A40&gt;=5.55),4.24,IF(AND(H40&gt;=11.286,G40&lt;0.652,D40&lt;1.35,B40&gt;=2.65,D40&gt;=0.65,D40&lt;1.7,H40&lt;15.534,A40&gt;=5.55),4.05,IF(AND(G40&lt;0.413,H40&gt;=7.47,D40&gt;=1.35,B40&gt;=2.65,D40&gt;=0.65,D40&lt;1.7,H40&lt;15.534,A40&gt;=5.55),5.1,IF(AND(H40&lt;11.325,G40&lt;0.657,H40&lt;13.42,B40&gt;=3.15,A40&lt;7.05,D40&gt;=1.7,H40&lt;15.534,A40&gt;=5.55),5.8,IF(AND(H40&gt;=11.325,G40&lt;0.657,H40&lt;13.42,B40&gt;=3.15,A40&lt;7.05,D40&gt;=1.7,H40&lt;15.534,A40&gt;=5.55),5.6,IF(AND(D40&gt;=0.35,G40&lt;0.782,G40&gt;=0.265,H40&lt;14.877,G40&lt;0.905,B40&lt;3.85,A40&gt;=4.75,D40&lt;0.8,A40&lt;5.55),1.633,IF(AND(B40&lt;2.85,G40&gt;=0.413,H40&gt;=7.47,D40&gt;=1.35,B40&gt;=2.65,D40&gt;=0.65,D40&lt;1.7,H40&lt;15.534,A40&gt;=5.55),4.6,IF(AND(D40&lt;0.15,D40&lt;0.35,G40&lt;0.782,G40&gt;=0.265,H40&lt;14.877,G40&lt;0.905,B40&lt;3.85,A40&gt;=4.75,D40&lt;0.8,A40&lt;5.55),1.5,IF(AND(D40&gt;=0.15,D40&lt;0.35,G40&lt;0.782,G40&gt;=0.265,H40&lt;14.877,G40&lt;0.905,B40&lt;3.85,A40&gt;=4.75,D40&lt;0.8,A40&lt;5.55),1.543,IF(AND(A40&gt;=6.8,B40&gt;=2.85,G40&gt;=0.413,H40&gt;=7.47,D40&gt;=1.35,B40&gt;=2.65,D40&gt;=0.65,D40&lt;1.7,H40&lt;15.534,A40&gt;=5.55),4.9,IF(AND(H40&lt;13.531,A40&lt;6.8,B40&gt;=2.85,G40&gt;=0.413,H40&gt;=7.47,D40&gt;=1.35,B40&gt;=2.65,D40&gt;=0.65,D40&lt;1.7,H40&lt;15.534,A40&gt;=5.55),4.5,IF(AND(H40&gt;=13.531,A40&lt;6.8,B40&gt;=2.85,G40&gt;=0.413,H40&gt;=7.47,D40&gt;=1.35,B40&gt;=2.65,D40&gt;=0.65,D40&lt;1.7,H40&lt;15.534,A40&gt;=5.55),4.7,"shouldnthappen")))))))))))))))))))))))))))))))))))))))</f>
        <v>1.5</v>
      </c>
      <c r="AZ40" s="1" t="n">
        <f aca="false">IF(AND(H40&gt;=15.371,B40&gt;=3.35),5.4,IF(AND(G40&gt;=0.851,H40&gt;=15.244,B40&lt;3.35),4.75,IF(AND(F40&gt;=2,H40&lt;15.371,B40&gt;=3.35),5.6,IF(AND(B40&lt;2.75,A40&lt;5.15,H40&lt;15.244,B40&lt;3.35),3.42,IF(AND(A40&gt;=7.25,G40&lt;0.851,H40&gt;=15.244,B40&lt;3.35),6.6,IF(AND(A40&lt;4.45,B40&gt;=2.75,A40&lt;5.15,H40&lt;15.244,B40&lt;3.35),1.1,IF(AND(G40&lt;0.527,A40&lt;7.25,G40&lt;0.851,H40&gt;=15.244,B40&lt;3.35),5.08,IF(AND(G40&gt;=0.527,A40&lt;7.25,G40&lt;0.851,H40&gt;=15.244,B40&lt;3.35),5.8,IF(AND(D40&gt;=0.35,B40&lt;3.7,F40&lt;2,H40&lt;15.371,B40&gt;=3.35),1.55,IF(AND(H40&lt;6.542,B40&gt;=3.7,F40&lt;2,H40&lt;15.371,B40&gt;=3.35),1.9,IF(AND(B40&lt;3.25,A40&gt;=4.45,B40&gt;=2.75,A40&lt;5.15,H40&lt;15.244,B40&lt;3.35),1.46,IF(AND(B40&gt;=3.25,A40&gt;=4.45,B40&gt;=2.75,A40&lt;5.15,H40&lt;15.244,B40&lt;3.35),1.7,IF(AND(H40&lt;13.654,B40&gt;=2.95,D40&lt;1.45,A40&gt;=5.15,H40&lt;15.244,B40&lt;3.35),4.3,IF(AND(H40&gt;=13.654,B40&gt;=2.95,D40&lt;1.45,A40&gt;=5.15,H40&lt;15.244,B40&lt;3.35),4.625,IF(AND(F40&gt;=2.5,D40&lt;1.75,D40&gt;=1.45,A40&gt;=5.15,H40&lt;15.244,B40&lt;3.35),5.3,IF(AND(G40&gt;=0.853,D40&gt;=1.75,D40&gt;=1.45,A40&gt;=5.15,H40&lt;15.244,B40&lt;3.35),5.15,IF(AND(D40&gt;=0.25,D40&lt;0.35,B40&lt;3.7,F40&lt;2,H40&lt;15.371,B40&gt;=3.35),1.3,IF(AND(B40&lt;3.85,H40&gt;=6.542,B40&gt;=3.7,F40&lt;2,H40&lt;15.371,B40&gt;=3.35),1.633,IF(AND(H40&lt;7.02,H40&lt;10.688,B40&lt;2.95,D40&lt;1.45,A40&gt;=5.15,H40&lt;15.244,B40&lt;3.35),3.98,IF(AND(G40&lt;0.338,H40&gt;=10.688,B40&lt;2.95,D40&lt;1.45,A40&gt;=5.15,H40&lt;15.244,B40&lt;3.35),4.22,IF(AND(G40&gt;=0.338,H40&gt;=10.688,B40&lt;2.95,D40&lt;1.45,A40&gt;=5.15,H40&lt;15.244,B40&lt;3.35),3.9,IF(AND(B40&lt;2.75,F40&lt;2.5,D40&lt;1.75,D40&gt;=1.45,A40&gt;=5.15,H40&lt;15.244,B40&lt;3.35),5.1,IF(AND(B40&gt;=2.75,F40&lt;2.5,D40&lt;1.75,D40&gt;=1.45,A40&gt;=5.15,H40&lt;15.244,B40&lt;3.35),4.74,IF(AND(A40&gt;=7,G40&lt;0.853,D40&gt;=1.75,D40&gt;=1.45,A40&gt;=5.15,H40&lt;15.244,B40&lt;3.35),6.5,IF(AND(G40&gt;=0.934,D40&lt;0.25,D40&lt;0.35,B40&lt;3.7,F40&lt;2,H40&lt;15.371,B40&gt;=3.35),1.7,IF(AND(D40&lt;0.25,B40&gt;=3.85,H40&gt;=6.542,B40&gt;=3.7,F40&lt;2,H40&lt;15.371,B40&gt;=3.35),1.5,IF(AND(D40&gt;=0.25,B40&gt;=3.85,H40&gt;=6.542,B40&gt;=3.7,F40&lt;2,H40&lt;15.371,B40&gt;=3.35),1.4,IF(AND(B40&lt;2.5,H40&gt;=7.02,H40&lt;10.688,B40&lt;2.95,D40&lt;1.45,A40&gt;=5.15,H40&lt;15.244,B40&lt;3.35),3.8,IF(AND(G40&gt;=0.74,A40&lt;7,G40&lt;0.853,D40&gt;=1.75,D40&gt;=1.45,A40&gt;=5.15,H40&lt;15.244,B40&lt;3.35),6,IF(AND(G40&gt;=0.61,G40&lt;0.934,D40&lt;0.25,D40&lt;0.35,B40&lt;3.7,F40&lt;2,H40&lt;15.371,B40&gt;=3.35),1.5,IF(AND(D40&lt;1.15,B40&gt;=2.5,H40&gt;=7.02,H40&lt;10.688,B40&lt;2.95,D40&lt;1.45,A40&gt;=5.15,H40&lt;15.244,B40&lt;3.35),3.5,IF(AND(D40&gt;=1.15,B40&gt;=2.5,H40&gt;=7.02,H40&lt;10.688,B40&lt;2.95,D40&lt;1.45,A40&gt;=5.15,H40&lt;15.244,B40&lt;3.35),3.6,IF(AND(G40&gt;=0.626,G40&lt;0.74,A40&lt;7,G40&lt;0.853,D40&gt;=1.75,D40&gt;=1.45,A40&gt;=5.15,H40&lt;15.244,B40&lt;3.35),4.9,IF(AND(H40&lt;13.641,G40&lt;0.61,G40&lt;0.934,D40&lt;0.25,D40&lt;0.35,B40&lt;3.7,F40&lt;2,H40&lt;15.371,B40&gt;=3.35),1.425,IF(AND(H40&gt;=13.641,G40&lt;0.61,G40&lt;0.934,D40&lt;0.25,D40&lt;0.35,B40&lt;3.7,F40&lt;2,H40&lt;15.371,B40&gt;=3.35),1.3,IF(AND(B40&lt;3.05,G40&lt;0.626,G40&lt;0.74,A40&lt;7,G40&lt;0.853,D40&gt;=1.75,D40&gt;=1.45,A40&gt;=5.15,H40&lt;15.244,B40&lt;3.35),5.475,IF(AND(B40&gt;=3.05,G40&lt;0.626,G40&lt;0.74,A40&lt;7,G40&lt;0.853,D40&gt;=1.75,D40&gt;=1.45,A40&gt;=5.15,H40&lt;15.244,B40&lt;3.35),5.633,"shouldnthappen")))))))))))))))))))))))))))))))))))))</f>
        <v>1.425</v>
      </c>
      <c r="BA40" s="1" t="n">
        <f aca="false">IF(AND(F40&gt;=2,B40&gt;=3.4),6.1,IF(AND(B40&lt;2.75,A40&lt;5.15,B40&lt;3.4),3.225,IF(AND(G40&gt;=0.821,F40&lt;2,B40&gt;=3.4),1.9,IF(AND(B40&gt;=3.2,B40&gt;=2.75,A40&lt;5.15,B40&lt;3.4),1.7,IF(AND(A40&lt;4.8,G40&lt;0.821,F40&lt;2,B40&gt;=3.4),1,IF(AND(G40&gt;=0.446,B40&lt;3.2,B40&gt;=2.75,A40&lt;5.15,B40&lt;3.4),1.1,IF(AND(G40&lt;0.356,D40&lt;1.45,A40&lt;6.25,A40&gt;=5.15,B40&lt;3.4),4.32,IF(AND(G40&lt;0.591,D40&gt;=1.45,A40&lt;6.25,A40&gt;=5.15,B40&lt;3.4),4.6,IF(AND(D40&lt;1.75,G40&lt;0.597,A40&gt;=6.25,A40&gt;=5.15,B40&lt;3.4),4.86,IF(AND(H40&gt;=16.472,G40&gt;=0.597,A40&gt;=6.25,A40&gt;=5.15,B40&lt;3.4),6.6,IF(AND(G40&lt;0.063,G40&lt;0.446,B40&lt;3.2,B40&gt;=2.75,A40&lt;5.15,B40&lt;3.4),1.4,IF(AND(A40&gt;=5.95,G40&gt;=0.356,D40&lt;1.45,A40&lt;6.25,A40&gt;=5.15,B40&lt;3.4),4.6,IF(AND(B40&gt;=2.9,G40&gt;=0.591,D40&gt;=1.45,A40&lt;6.25,A40&gt;=5.15,B40&lt;3.4),4.867,IF(AND(D40&gt;=2.4,H40&lt;16.472,G40&gt;=0.597,A40&gt;=6.25,A40&gt;=5.15,B40&lt;3.4),6,IF(AND(A40&lt;5.45,B40&gt;=3.85,A40&gt;=4.8,G40&lt;0.821,F40&lt;2,B40&gt;=3.4),1.3,IF(AND(A40&gt;=5.45,B40&gt;=3.85,A40&gt;=4.8,G40&lt;0.821,F40&lt;2,B40&gt;=3.4),1.45,IF(AND(H40&lt;14.273,G40&gt;=0.063,G40&lt;0.446,B40&lt;3.2,B40&gt;=2.75,A40&lt;5.15,B40&lt;3.4),1.5,IF(AND(H40&gt;=14.273,G40&gt;=0.063,G40&lt;0.446,B40&lt;3.2,B40&gt;=2.75,A40&lt;5.15,B40&lt;3.4),1.6,IF(AND(G40&gt;=0.572,A40&lt;5.95,G40&gt;=0.356,D40&lt;1.45,A40&lt;6.25,A40&gt;=5.15,B40&lt;3.4),3.9,IF(AND(G40&lt;0.827,B40&lt;2.9,G40&gt;=0.591,D40&gt;=1.45,A40&lt;6.25,A40&gt;=5.15,B40&lt;3.4),4.9,IF(AND(G40&gt;=0.827,B40&lt;2.9,G40&gt;=0.591,D40&gt;=1.45,A40&lt;6.25,A40&gt;=5.15,B40&lt;3.4),5.1,IF(AND(A40&gt;=7.2,B40&lt;3.05,D40&gt;=1.75,G40&lt;0.597,A40&gt;=6.25,A40&gt;=5.15,B40&lt;3.4),6.7,IF(AND(G40&lt;0.353,B40&gt;=3.05,D40&gt;=1.75,G40&lt;0.597,A40&gt;=6.25,A40&gt;=5.15,B40&lt;3.4),5.22,IF(AND(G40&gt;=0.353,B40&gt;=3.05,D40&gt;=1.75,G40&lt;0.597,A40&gt;=6.25,A40&gt;=5.15,B40&lt;3.4),5.65,IF(AND(A40&lt;6.55,D40&lt;2.4,H40&lt;16.472,G40&gt;=0.597,A40&gt;=6.25,A40&gt;=5.15,B40&lt;3.4),5.033,IF(AND(H40&lt;12.719,G40&lt;0.385,B40&lt;3.85,A40&gt;=4.8,G40&lt;0.821,F40&lt;2,B40&gt;=3.4),1.54,IF(AND(H40&gt;=12.719,G40&lt;0.385,B40&lt;3.85,A40&gt;=4.8,G40&lt;0.821,F40&lt;2,B40&gt;=3.4),1.3,IF(AND(B40&lt;3.6,G40&gt;=0.385,B40&lt;3.85,A40&gt;=4.8,G40&lt;0.821,F40&lt;2,B40&gt;=3.4),1.325,IF(AND(B40&gt;=3.6,G40&gt;=0.385,B40&lt;3.85,A40&gt;=4.8,G40&lt;0.821,F40&lt;2,B40&gt;=3.4),1.55,IF(AND(D40&lt;1.05,G40&lt;0.572,A40&lt;5.95,G40&gt;=0.356,D40&lt;1.45,A40&lt;6.25,A40&gt;=5.15,B40&lt;3.4),3.633,IF(AND(D40&gt;=2.15,A40&lt;7.2,B40&lt;3.05,D40&gt;=1.75,G40&lt;0.597,A40&gt;=6.25,A40&gt;=5.15,B40&lt;3.4),5.667,IF(AND(H40&lt;13.094,A40&gt;=6.55,D40&lt;2.4,H40&lt;16.472,G40&gt;=0.597,A40&gt;=6.25,A40&gt;=5.15,B40&lt;3.4),5.2,IF(AND(D40&lt;1.15,D40&gt;=1.05,G40&lt;0.572,A40&lt;5.95,G40&gt;=0.356,D40&lt;1.45,A40&lt;6.25,A40&gt;=5.15,B40&lt;3.4),3.8,IF(AND(D40&gt;=1.15,D40&gt;=1.05,G40&lt;0.572,A40&lt;5.95,G40&gt;=0.356,D40&lt;1.45,A40&lt;6.25,A40&gt;=5.15,B40&lt;3.4),3.9,IF(AND(G40&gt;=0.487,D40&lt;2.15,A40&lt;7.2,B40&lt;3.05,D40&gt;=1.75,G40&lt;0.597,A40&gt;=6.25,A40&gt;=5.15,B40&lt;3.4),5.8,IF(AND(A40&lt;6.8,H40&gt;=13.094,A40&gt;=6.55,D40&lt;2.4,H40&lt;16.472,G40&gt;=0.597,A40&gt;=6.25,A40&gt;=5.15,B40&lt;3.4),4.52,IF(AND(A40&gt;=6.8,H40&gt;=13.094,A40&gt;=6.55,D40&lt;2.4,H40&lt;16.472,G40&gt;=0.597,A40&gt;=6.25,A40&gt;=5.15,B40&lt;3.4),4.75,IF(AND(B40&lt;2.95,G40&lt;0.487,D40&lt;2.15,A40&lt;7.2,B40&lt;3.05,D40&gt;=1.75,G40&lt;0.597,A40&gt;=6.25,A40&gt;=5.15,B40&lt;3.4),5.6,IF(AND(B40&gt;=2.95,G40&lt;0.487,D40&lt;2.15,A40&lt;7.2,B40&lt;3.05,D40&gt;=1.75,G40&lt;0.597,A40&gt;=6.25,A40&gt;=5.15,B40&lt;3.4),5.5,"shouldnthappen")))))))))))))))))))))))))))))))))))))))</f>
        <v>1.54</v>
      </c>
      <c r="BB40" s="1" t="n">
        <f aca="false">IF(AND(A40&lt;4.35,B40&lt;3.25,F40&lt;1.5),1.1,IF(AND(H40&lt;14.005,A40&gt;=4.35,B40&lt;3.25,F40&lt;1.5),1.3,IF(AND(H40&gt;=14.005,A40&gt;=4.35,B40&lt;3.25,F40&lt;1.5),1.6,IF(AND(G40&gt;=0.905,A40&lt;5.15,B40&gt;=3.25,F40&lt;1.5),1.9,IF(AND(B40&lt;3.45,A40&gt;=5.15,B40&gt;=3.25,F40&lt;1.5),1.6,IF(AND(F40&gt;=2.5,D40&gt;=1.35,D40&lt;1.75,F40&gt;=1.5),4.867,IF(AND(A40&gt;=7.05,D40&gt;=2.05,D40&gt;=1.75,F40&gt;=1.5),6.35,IF(AND(D40&gt;=0.4,G40&lt;0.905,A40&lt;5.15,B40&gt;=3.25,F40&lt;1.5),1.65,IF(AND(B40&lt;3.6,B40&gt;=3.45,A40&gt;=5.15,B40&gt;=3.25,F40&lt;1.5),1.35,IF(AND(H40&lt;6.808,H40&lt;9.386,D40&lt;1.35,D40&lt;1.75,F40&gt;=1.5),4.05,IF(AND(H40&gt;=6.808,H40&lt;9.386,D40&lt;1.35,D40&lt;1.75,F40&gt;=1.5),3.46,IF(AND(B40&lt;2.45,F40&lt;2.5,D40&gt;=1.35,D40&lt;1.75,F40&gt;=1.5),4.5,IF(AND(H40&gt;=13.115,D40&lt;1.95,D40&lt;2.05,D40&gt;=1.75,F40&gt;=1.5),4.85,IF(AND(G40&lt;0.196,D40&gt;=1.95,D40&lt;2.05,D40&gt;=1.75,F40&gt;=1.5),6.7,IF(AND(G40&gt;=0.196,D40&gt;=1.95,D40&lt;2.05,D40&gt;=1.75,F40&gt;=1.5),5.12,IF(AND(H40&lt;10.925,D40&lt;0.4,G40&lt;0.905,A40&lt;5.15,B40&gt;=3.25,F40&lt;1.5),1.4,IF(AND(H40&gt;=10.925,D40&lt;0.4,G40&lt;0.905,A40&lt;5.15,B40&gt;=3.25,F40&lt;1.5),1.45,IF(AND(H40&lt;14.096,B40&gt;=3.6,B40&gt;=3.45,A40&gt;=5.15,B40&gt;=3.25,F40&lt;1.5),1.42,IF(AND(H40&gt;=14.096,B40&gt;=3.6,B40&gt;=3.45,A40&gt;=5.15,B40&gt;=3.25,F40&lt;1.5),1.7,IF(AND(B40&lt;2.45,D40&lt;1.15,H40&gt;=9.386,D40&lt;1.35,D40&lt;1.75,F40&gt;=1.5),3.6,IF(AND(B40&gt;=2.45,D40&lt;1.15,H40&gt;=9.386,D40&lt;1.35,D40&lt;1.75,F40&gt;=1.5),3.9,IF(AND(G40&lt;0.246,D40&gt;=1.15,H40&gt;=9.386,D40&lt;1.35,D40&lt;1.75,F40&gt;=1.5),4.4,IF(AND(B40&lt;2.75,B40&gt;=2.45,F40&lt;2.5,D40&gt;=1.35,D40&lt;1.75,F40&gt;=1.5),5.1,IF(AND(H40&lt;11.084,H40&lt;13.115,D40&lt;1.95,D40&lt;2.05,D40&gt;=1.75,F40&gt;=1.5),5.35,IF(AND(H40&gt;=11.084,H40&lt;13.115,D40&lt;1.95,D40&lt;2.05,D40&gt;=1.75,F40&gt;=1.5),5.7,IF(AND(H40&lt;15.52,D40&lt;2.25,A40&lt;7.05,D40&gt;=2.05,D40&gt;=1.75,F40&gt;=1.5),5.45,IF(AND(H40&gt;=15.52,D40&lt;2.25,A40&lt;7.05,D40&gt;=2.05,D40&gt;=1.75,F40&gt;=1.5),5.725,IF(AND(G40&gt;=0.775,D40&gt;=2.25,A40&lt;7.05,D40&gt;=2.05,D40&gt;=1.75,F40&gt;=1.5),5.2,IF(AND(D40&lt;1.25,G40&gt;=0.246,D40&gt;=1.15,H40&gt;=9.386,D40&lt;1.35,D40&lt;1.75,F40&gt;=1.5),4.05,IF(AND(A40&lt;5.85,B40&gt;=2.75,B40&gt;=2.45,F40&lt;2.5,D40&gt;=1.35,D40&lt;1.75,F40&gt;=1.5),4.5,IF(AND(B40&lt;3.3,G40&lt;0.775,D40&gt;=2.25,A40&lt;7.05,D40&gt;=2.05,D40&gt;=1.75,F40&gt;=1.5),5.64,IF(AND(B40&gt;=3.3,G40&lt;0.775,D40&gt;=2.25,A40&lt;7.05,D40&gt;=2.05,D40&gt;=1.75,F40&gt;=1.5),5.6,IF(AND(A40&lt;5.9,D40&gt;=1.25,G40&gt;=0.246,D40&gt;=1.15,H40&gt;=9.386,D40&lt;1.35,D40&lt;1.75,F40&gt;=1.5),4.2,IF(AND(A40&gt;=5.9,D40&gt;=1.25,G40&gt;=0.246,D40&gt;=1.15,H40&gt;=9.386,D40&lt;1.35,D40&lt;1.75,F40&gt;=1.5),4,IF(AND(G40&gt;=0.437,A40&gt;=5.85,B40&gt;=2.75,B40&gt;=2.45,F40&lt;2.5,D40&gt;=1.35,D40&lt;1.75,F40&gt;=1.5),4.75,IF(AND(H40&lt;9.446,G40&lt;0.437,A40&gt;=5.85,B40&gt;=2.75,B40&gt;=2.45,F40&lt;2.5,D40&gt;=1.35,D40&lt;1.75,F40&gt;=1.5),4.6,IF(AND(H40&gt;=9.446,G40&lt;0.437,A40&gt;=5.85,B40&gt;=2.75,B40&gt;=2.45,F40&lt;2.5,D40&gt;=1.35,D40&lt;1.75,F40&gt;=1.5),4.7,"shouldnthappen")))))))))))))))))))))))))))))))))))))</f>
        <v>1.4</v>
      </c>
      <c r="BC40" s="1" t="n">
        <f aca="false">IF(AND(G40&gt;=0.905,F40&lt;1.5),1.65,IF(AND(D40&gt;=0.45,G40&lt;0.905,F40&lt;1.5),1.65,IF(AND(A40&lt;5.15,D40&lt;1.55,F40&gt;=1.5),3.225,IF(AND(F40&gt;=2.5,A40&gt;=5.15,D40&lt;1.55,F40&gt;=1.5),5.05,IF(AND(H40&lt;5.767,A40&lt;7.05,D40&gt;=1.55,F40&gt;=1.5),4.5,IF(AND(D40&lt;1.7,A40&gt;=7.05,D40&gt;=1.55,F40&gt;=1.5),5.8,IF(AND(A40&gt;=5.3,G40&lt;0.207,D40&lt;0.45,G40&lt;0.905,F40&lt;1.5),1.3,IF(AND(D40&gt;=0.35,G40&gt;=0.207,D40&lt;0.45,G40&lt;0.905,F40&lt;1.5),1.5,IF(AND(G40&lt;0.155,D40&gt;=1.7,A40&gt;=7.05,D40&gt;=1.55,F40&gt;=1.5),6.7,IF(AND(G40&gt;=0.155,D40&gt;=1.7,A40&gt;=7.05,D40&gt;=1.55,F40&gt;=1.5),6.34,IF(AND(G40&lt;0.05,A40&lt;5.3,G40&lt;0.207,D40&lt;0.45,G40&lt;0.905,F40&lt;1.5),1.4,IF(AND(G40&gt;=0.05,A40&lt;5.3,G40&lt;0.207,D40&lt;0.45,G40&lt;0.905,F40&lt;1.5),1.5,IF(AND(A40&lt;4.5,D40&lt;0.35,G40&gt;=0.207,D40&lt;0.45,G40&lt;0.905,F40&lt;1.5),1.3,IF(AND(G40&lt;0.308,A40&lt;6.2,F40&lt;2.5,A40&gt;=5.15,D40&lt;1.55,F40&gt;=1.5),4.5,IF(AND(D40&lt;1.35,A40&gt;=6.2,F40&lt;2.5,A40&gt;=5.15,D40&lt;1.55,F40&gt;=1.5),4.367,IF(AND(D40&lt;1.85,A40&lt;6.15,H40&gt;=5.767,A40&lt;7.05,D40&gt;=1.55,F40&gt;=1.5),4.933,IF(AND(G40&gt;=0.558,A40&gt;=4.5,D40&lt;0.35,G40&gt;=0.207,D40&lt;0.45,G40&lt;0.905,F40&lt;1.5),1.5,IF(AND(H40&gt;=13.383,G40&gt;=0.308,A40&lt;6.2,F40&lt;2.5,A40&gt;=5.15,D40&lt;1.55,F40&gt;=1.5),4.7,IF(AND(H40&gt;=12.206,D40&gt;=1.35,A40&gt;=6.2,F40&lt;2.5,A40&gt;=5.15,D40&lt;1.55,F40&gt;=1.5),4.575,IF(AND(A40&lt;5.7,D40&gt;=1.85,A40&lt;6.15,H40&gt;=5.767,A40&lt;7.05,D40&gt;=1.55,F40&gt;=1.5),4.9,IF(AND(A40&gt;=5.7,D40&gt;=1.85,A40&lt;6.15,H40&gt;=5.767,A40&lt;7.05,D40&gt;=1.55,F40&gt;=1.5),5.1,IF(AND(G40&lt;0.079,G40&lt;0.364,A40&gt;=6.15,H40&gt;=5.767,A40&lt;7.05,D40&gt;=1.55,F40&gt;=1.5),5.6,IF(AND(G40&gt;=0.079,G40&lt;0.364,A40&gt;=6.15,H40&gt;=5.767,A40&lt;7.05,D40&gt;=1.55,F40&gt;=1.5),5.25,IF(AND(G40&gt;=0.447,G40&lt;0.558,A40&gt;=4.5,D40&lt;0.35,G40&gt;=0.207,D40&lt;0.45,G40&lt;0.905,F40&lt;1.5),1.3,IF(AND(B40&gt;=2.95,H40&lt;13.383,G40&gt;=0.308,A40&lt;6.2,F40&lt;2.5,A40&gt;=5.15,D40&lt;1.55,F40&gt;=1.5),4.6,IF(AND(B40&lt;2.65,H40&lt;12.206,D40&gt;=1.35,A40&gt;=6.2,F40&lt;2.5,A40&gt;=5.15,D40&lt;1.55,F40&gt;=1.5),4.9,IF(AND(D40&lt;2.45,A40&lt;6.6,G40&gt;=0.364,A40&gt;=6.15,H40&gt;=5.767,A40&lt;7.05,D40&gt;=1.55,F40&gt;=1.5),5.6,IF(AND(D40&gt;=2.45,A40&lt;6.6,G40&gt;=0.364,A40&gt;=6.15,H40&gt;=5.767,A40&lt;7.05,D40&gt;=1.55,F40&gt;=1.5),6,IF(AND(H40&lt;12.921,A40&gt;=6.6,G40&gt;=0.364,A40&gt;=6.15,H40&gt;=5.767,A40&lt;7.05,D40&gt;=1.55,F40&gt;=1.5),5.725,IF(AND(H40&gt;=12.921,A40&gt;=6.6,G40&gt;=0.364,A40&gt;=6.15,H40&gt;=5.767,A40&lt;7.05,D40&gt;=1.55,F40&gt;=1.5),5.367,IF(AND(B40&lt;3.15,G40&lt;0.447,G40&lt;0.558,A40&gt;=4.5,D40&lt;0.35,G40&gt;=0.207,D40&lt;0.45,G40&lt;0.905,F40&lt;1.5),1.5,IF(AND(B40&gt;=3.15,G40&lt;0.447,G40&lt;0.558,A40&gt;=4.5,D40&lt;0.35,G40&gt;=0.207,D40&lt;0.45,G40&lt;0.905,F40&lt;1.5),1.36,IF(AND(B40&gt;=2.85,B40&lt;2.95,H40&lt;13.383,G40&gt;=0.308,A40&lt;6.2,F40&lt;2.5,A40&gt;=5.15,D40&lt;1.55,F40&gt;=1.5),3.6,IF(AND(H40&lt;9.446,B40&gt;=2.65,H40&lt;12.206,D40&gt;=1.35,A40&gt;=6.2,F40&lt;2.5,A40&gt;=5.15,D40&lt;1.55,F40&gt;=1.5),4.6,IF(AND(H40&gt;=9.446,B40&gt;=2.65,H40&lt;12.206,D40&gt;=1.35,A40&gt;=6.2,F40&lt;2.5,A40&gt;=5.15,D40&lt;1.55,F40&gt;=1.5),4.7,IF(AND(D40&lt;1.2,B40&lt;2.85,B40&lt;2.95,H40&lt;13.383,G40&gt;=0.308,A40&lt;6.2,F40&lt;2.5,A40&gt;=5.15,D40&lt;1.55,F40&gt;=1.5),3.75,IF(AND(G40&lt;0.356,D40&gt;=1.2,B40&lt;2.85,B40&lt;2.95,H40&lt;13.383,G40&gt;=0.308,A40&lt;6.2,F40&lt;2.5,A40&gt;=5.15,D40&lt;1.55,F40&gt;=1.5),4.2,IF(AND(G40&gt;=0.356,D40&gt;=1.2,B40&lt;2.85,B40&lt;2.95,H40&lt;13.383,G40&gt;=0.308,A40&lt;6.2,F40&lt;2.5,A40&gt;=5.15,D40&lt;1.55,F40&gt;=1.5),3.96,"shouldnthappen"))))))))))))))))))))))))))))))))))))))</f>
        <v>1.36</v>
      </c>
      <c r="BD40" s="1" t="n">
        <f aca="false">IF(AND(B40&lt;2.7,A40&lt;5.3,B40&lt;3.15),3.42,IF(AND(F40&lt;2.5,A40&gt;=5.85,B40&gt;=3.15),4.7,IF(AND(A40&lt;4.35,B40&gt;=2.7,A40&lt;5.3,B40&lt;3.15),1.1,IF(AND(A40&gt;=4.35,B40&gt;=2.7,A40&lt;5.3,B40&lt;3.15),1.42,IF(AND(A40&gt;=7.05,F40&gt;=2.5,A40&gt;=5.3,B40&lt;3.15),6.067,IF(AND(D40&gt;=0.45,A40&lt;5.05,A40&lt;5.85,B40&gt;=3.15),1.6,IF(AND(B40&lt;3.35,A40&gt;=5.05,A40&lt;5.85,B40&gt;=3.15),1.7,IF(AND(A40&gt;=6.85,F40&gt;=2.5,A40&gt;=5.85,B40&gt;=3.15),6.22,IF(AND(D40&lt;1.25,D40&lt;1.35,F40&lt;2.5,A40&gt;=5.3,B40&lt;3.15),4.033,IF(AND(D40&gt;=1.25,D40&lt;1.35,F40&lt;2.5,A40&gt;=5.3,B40&lt;3.15),4.233,IF(AND(A40&lt;6.05,D40&gt;=1.35,F40&lt;2.5,A40&gt;=5.3,B40&lt;3.15),5.1,IF(AND(H40&gt;=13.29,A40&lt;7.05,F40&gt;=2.5,A40&gt;=5.3,B40&lt;3.15),4.96,IF(AND(G40&gt;=0.858,D40&lt;0.45,A40&lt;5.05,A40&lt;5.85,B40&gt;=3.15),1.3,IF(AND(D40&gt;=0.35,B40&gt;=3.35,A40&gt;=5.05,A40&lt;5.85,B40&gt;=3.15),1.4,IF(AND(B40&lt;3.25,A40&lt;6.85,F40&gt;=2.5,A40&gt;=5.85,B40&gt;=3.15),5.233,IF(AND(A40&gt;=6.8,A40&gt;=6.05,D40&gt;=1.35,F40&lt;2.5,A40&gt;=5.3,B40&lt;3.15),4.9,IF(AND(G40&gt;=0.622,H40&lt;13.29,A40&lt;7.05,F40&gt;=2.5,A40&gt;=5.3,B40&lt;3.15),5.067,IF(AND(H40&lt;8.834,G40&lt;0.858,D40&lt;0.45,A40&lt;5.05,A40&lt;5.85,B40&gt;=3.15),1.4,IF(AND(G40&lt;0.774,B40&gt;=3.25,A40&lt;6.85,F40&gt;=2.5,A40&gt;=5.85,B40&gt;=3.15),5.8,IF(AND(G40&gt;=0.774,B40&gt;=3.25,A40&lt;6.85,F40&gt;=2.5,A40&gt;=5.85,B40&gt;=3.15),5.4,IF(AND(H40&gt;=12.206,A40&lt;6.8,A40&gt;=6.05,D40&gt;=1.35,F40&lt;2.5,A40&gt;=5.3,B40&lt;3.15),4.5,IF(AND(G40&gt;=0.439,G40&lt;0.622,H40&lt;13.29,A40&lt;7.05,F40&gt;=2.5,A40&gt;=5.3,B40&lt;3.15),5.667,IF(AND(G40&lt;0.227,H40&gt;=8.834,G40&lt;0.858,D40&lt;0.45,A40&lt;5.05,A40&lt;5.85,B40&gt;=3.15),1.4,IF(AND(G40&gt;=0.227,H40&gt;=8.834,G40&lt;0.858,D40&lt;0.45,A40&lt;5.05,A40&lt;5.85,B40&gt;=3.15),1.3,IF(AND(G40&gt;=0.934,B40&lt;3.75,D40&lt;0.35,B40&gt;=3.35,A40&gt;=5.05,A40&lt;5.85,B40&gt;=3.15),1.7,IF(AND(G40&lt;0.823,B40&gt;=3.75,D40&lt;0.35,B40&gt;=3.35,A40&gt;=5.05,A40&lt;5.85,B40&gt;=3.15),1.55,IF(AND(G40&gt;=0.823,B40&gt;=3.75,D40&lt;0.35,B40&gt;=3.35,A40&gt;=5.05,A40&lt;5.85,B40&gt;=3.15),1.5,IF(AND(A40&lt;6.2,H40&lt;12.206,A40&lt;6.8,A40&gt;=6.05,D40&gt;=1.35,F40&lt;2.5,A40&gt;=5.3,B40&lt;3.15),4.6,IF(AND(A40&gt;=6.2,H40&lt;12.206,A40&lt;6.8,A40&gt;=6.05,D40&gt;=1.35,F40&lt;2.5,A40&gt;=5.3,B40&lt;3.15),4.74,IF(AND(H40&gt;=10.667,G40&lt;0.439,G40&lt;0.622,H40&lt;13.29,A40&lt;7.05,F40&gt;=2.5,A40&gt;=5.3,B40&lt;3.15),5.6,IF(AND(H40&lt;13.67,G40&lt;0.934,B40&lt;3.75,D40&lt;0.35,B40&gt;=3.35,A40&gt;=5.05,A40&lt;5.85,B40&gt;=3.15),1.48,IF(AND(H40&gt;=13.67,G40&lt;0.934,B40&lt;3.75,D40&lt;0.35,B40&gt;=3.35,A40&gt;=5.05,A40&lt;5.85,B40&gt;=3.15),1.3,IF(AND(G40&lt;0.301,H40&lt;10.667,G40&lt;0.439,G40&lt;0.622,H40&lt;13.29,A40&lt;7.05,F40&gt;=2.5,A40&gt;=5.3,B40&lt;3.15),5.2,IF(AND(G40&gt;=0.301,H40&lt;10.667,G40&lt;0.439,G40&lt;0.622,H40&lt;13.29,A40&lt;7.05,F40&gt;=2.5,A40&gt;=5.3,B40&lt;3.15),5.067,"shouldnthappen"))))))))))))))))))))))))))))))))))</f>
        <v>1.3</v>
      </c>
      <c r="BE40" s="1" t="n">
        <f aca="false">IF(AND(B40&gt;=3.85,A40&gt;=5.05,F40&lt;1.5),1.4,IF(AND(A40&lt;5.25,A40&lt;5.75,F40&gt;=1.5),3.15,IF(AND(A40&lt;4.95,B40&lt;3.15,A40&lt;5.05,F40&lt;1.5),1.46,IF(AND(A40&gt;=4.95,B40&lt;3.15,A40&lt;5.05,F40&lt;1.5),1.6,IF(AND(H40&lt;8.834,B40&gt;=3.15,A40&lt;5.05,F40&lt;1.5),1.4,IF(AND(D40&lt;0.25,B40&lt;3.85,A40&gt;=5.05,F40&lt;1.5),1.48,IF(AND(D40&gt;=0.25,B40&lt;3.85,A40&gt;=5.05,F40&lt;1.5),1.7,IF(AND(F40&gt;=2.5,A40&gt;=5.25,A40&lt;5.75,F40&gt;=1.5),4.9,IF(AND(H40&lt;12.45,H40&gt;=8.834,B40&gt;=3.15,A40&lt;5.05,F40&lt;1.5),1.25,IF(AND(H40&gt;=12.45,H40&gt;=8.834,B40&gt;=3.15,A40&lt;5.05,F40&lt;1.5),1.32,IF(AND(G40&lt;0.283,F40&lt;2.5,A40&gt;=5.25,A40&lt;5.75,F40&gt;=1.5),4.3,IF(AND(H40&lt;6.712,H40&lt;11.275,D40&lt;1.55,A40&gt;=5.75,F40&gt;=1.5),5,IF(AND(H40&lt;13.101,H40&gt;=11.275,D40&lt;1.55,A40&gt;=5.75,F40&gt;=1.5),3.933,IF(AND(H40&gt;=13.101,H40&gt;=11.275,D40&lt;1.55,A40&gt;=5.75,F40&gt;=1.5),4.5,IF(AND(A40&gt;=7.3,D40&lt;2.45,D40&gt;=1.55,A40&gt;=5.75,F40&gt;=1.5),6.7,IF(AND(B40&lt;3.45,D40&gt;=2.45,D40&gt;=1.55,A40&gt;=5.75,F40&gt;=1.5),5.925,IF(AND(B40&gt;=3.45,D40&gt;=2.45,D40&gt;=1.55,A40&gt;=5.75,F40&gt;=1.5),6.1,IF(AND(B40&gt;=2.8,G40&gt;=0.283,F40&lt;2.5,A40&gt;=5.25,A40&lt;5.75,F40&gt;=1.5),4.2,IF(AND(D40&lt;1.35,H40&gt;=6.712,H40&lt;11.275,D40&lt;1.55,A40&gt;=5.75,F40&gt;=1.5),4.35,IF(AND(D40&lt;1.05,B40&lt;2.8,G40&gt;=0.283,F40&lt;2.5,A40&gt;=5.25,A40&lt;5.75,F40&gt;=1.5),3.567,IF(AND(D40&gt;=1.05,B40&lt;2.8,G40&gt;=0.283,F40&lt;2.5,A40&gt;=5.25,A40&lt;5.75,F40&gt;=1.5),3.925,IF(AND(B40&lt;2.65,D40&gt;=1.35,H40&gt;=6.712,H40&lt;11.275,D40&lt;1.55,A40&gt;=5.75,F40&gt;=1.5),4.9,IF(AND(B40&gt;=2.65,D40&gt;=1.35,H40&gt;=6.712,H40&lt;11.275,D40&lt;1.55,A40&gt;=5.75,F40&gt;=1.5),4.625,IF(AND(H40&gt;=14.683,G40&gt;=0.628,A40&lt;7.3,D40&lt;2.45,D40&gt;=1.55,A40&gt;=5.75,F40&gt;=1.5),5.4,IF(AND(D40&lt;1.95,H40&lt;8.884,G40&lt;0.628,A40&lt;7.3,D40&lt;2.45,D40&gt;=1.55,A40&gt;=5.75,F40&gt;=1.5),5.1,IF(AND(D40&gt;=1.95,H40&lt;8.884,G40&lt;0.628,A40&lt;7.3,D40&lt;2.45,D40&gt;=1.55,A40&gt;=5.75,F40&gt;=1.5),5.22,IF(AND(A40&lt;6.05,H40&gt;=8.884,G40&lt;0.628,A40&lt;7.3,D40&lt;2.45,D40&gt;=1.55,A40&gt;=5.75,F40&gt;=1.5),5.1,IF(AND(G40&lt;0.817,H40&lt;14.683,G40&gt;=0.628,A40&lt;7.3,D40&lt;2.45,D40&gt;=1.55,A40&gt;=5.75,F40&gt;=1.5),4.967,IF(AND(G40&gt;=0.817,H40&lt;14.683,G40&gt;=0.628,A40&lt;7.3,D40&lt;2.45,D40&gt;=1.55,A40&gt;=5.75,F40&gt;=1.5),5.1,IF(AND(H40&lt;9.637,A40&gt;=6.05,H40&gt;=8.884,G40&lt;0.628,A40&lt;7.3,D40&lt;2.45,D40&gt;=1.55,A40&gt;=5.75,F40&gt;=1.5),5.9,IF(AND(D40&lt;1.85,H40&gt;=9.637,A40&gt;=6.05,H40&gt;=8.884,G40&lt;0.628,A40&lt;7.3,D40&lt;2.45,D40&gt;=1.55,A40&gt;=5.75,F40&gt;=1.5),5.733,IF(AND(G40&gt;=0.388,D40&gt;=1.85,H40&gt;=9.637,A40&gt;=6.05,H40&gt;=8.884,G40&lt;0.628,A40&lt;7.3,D40&lt;2.45,D40&gt;=1.55,A40&gt;=5.75,F40&gt;=1.5),5.64,IF(AND(B40&lt;2.95,G40&lt;0.388,D40&gt;=1.85,H40&gt;=9.637,A40&gt;=6.05,H40&gt;=8.884,G40&lt;0.628,A40&lt;7.3,D40&lt;2.45,D40&gt;=1.55,A40&gt;=5.75,F40&gt;=1.5),5.5,IF(AND(B40&gt;=2.95,G40&lt;0.388,D40&gt;=1.85,H40&gt;=9.637,A40&gt;=6.05,H40&gt;=8.884,G40&lt;0.628,A40&lt;7.3,D40&lt;2.45,D40&gt;=1.55,A40&gt;=5.75,F40&gt;=1.5),5.333,"shouldnthappen"))))))))))))))))))))))))))))))))))</f>
        <v>1.25</v>
      </c>
      <c r="BF40" s="1" t="n">
        <f aca="false">IF(AND(D40&gt;=0.35,F40&lt;1.5),1.65,IF(AND(H40&gt;=16.227,D40&gt;=1.55,F40&gt;=1.5),6.533,IF(AND(A40&gt;=5.45,G40&lt;0.174,D40&lt;0.35,F40&lt;1.5),1.7,IF(AND(D40&lt;0.15,G40&gt;=0.174,D40&lt;0.35,F40&lt;1.5),1.38,IF(AND(D40&gt;=1.15,D40&lt;1.25,D40&lt;1.55,F40&gt;=1.5),3.967,IF(AND(H40&lt;8.376,A40&lt;5.45,G40&lt;0.174,D40&lt;0.35,F40&lt;1.5),1.4,IF(AND(H40&gt;=8.376,A40&lt;5.45,G40&lt;0.174,D40&lt;0.35,F40&lt;1.5),1.5,IF(AND(B40&lt;3.1,D40&gt;=0.15,G40&gt;=0.174,D40&lt;0.35,F40&lt;1.5),1.475,IF(AND(H40&lt;10.258,D40&lt;1.15,D40&lt;1.25,D40&lt;1.55,F40&gt;=1.5),3.24,IF(AND(H40&gt;=10.258,D40&lt;1.15,D40&lt;1.25,D40&lt;1.55,F40&gt;=1.5),3.875,IF(AND(F40&gt;=2.5,H40&lt;10.927,D40&gt;=1.25,D40&lt;1.55,F40&gt;=1.5),5.05,IF(AND(D40&lt;1.35,H40&gt;=10.927,D40&gt;=1.25,D40&lt;1.55,F40&gt;=1.5),4.25,IF(AND(A40&gt;=6.95,D40&lt;1.75,H40&lt;16.227,D40&gt;=1.55,F40&gt;=1.5),5.8,IF(AND(B40&lt;3.3,B40&gt;=3.1,D40&gt;=0.15,G40&gt;=0.174,D40&lt;0.35,F40&lt;1.5),1.3,IF(AND(H40&lt;12.278,D40&gt;=1.35,H40&gt;=10.927,D40&gt;=1.25,D40&lt;1.55,F40&gt;=1.5),4.9,IF(AND(G40&lt;0.226,A40&lt;6.95,D40&lt;1.75,H40&lt;16.227,D40&gt;=1.55,F40&gt;=1.5),5,IF(AND(G40&gt;=0.226,A40&lt;6.95,D40&lt;1.75,H40&lt;16.227,D40&gt;=1.55,F40&gt;=1.5),4.62,IF(AND(H40&lt;9.35,B40&lt;2.95,D40&gt;=1.75,H40&lt;16.227,D40&gt;=1.55,F40&gt;=1.5),6.3,IF(AND(H40&gt;=9.35,B40&lt;2.95,D40&gt;=1.75,H40&lt;16.227,D40&gt;=1.55,F40&gt;=1.5),5.58,IF(AND(A40&lt;5.05,B40&gt;=3.3,B40&gt;=3.1,D40&gt;=0.15,G40&gt;=0.174,D40&lt;0.35,F40&lt;1.5),1.35,IF(AND(A40&gt;=5.05,B40&gt;=3.3,B40&gt;=3.1,D40&gt;=0.15,G40&gt;=0.174,D40&lt;0.35,F40&lt;1.5),1.46,IF(AND(B40&lt;2.8,A40&lt;5.65,F40&lt;2.5,H40&lt;10.927,D40&gt;=1.25,D40&lt;1.55,F40&gt;=1.5),4.075,IF(AND(B40&gt;=2.8,A40&lt;5.65,F40&lt;2.5,H40&lt;10.927,D40&gt;=1.25,D40&lt;1.55,F40&gt;=1.5),3.933,IF(AND(A40&lt;6.25,A40&gt;=5.65,F40&lt;2.5,H40&lt;10.927,D40&gt;=1.25,D40&lt;1.55,F40&gt;=1.5),4.533,IF(AND(A40&gt;=6.25,A40&gt;=5.65,F40&lt;2.5,H40&lt;10.927,D40&gt;=1.25,D40&lt;1.55,F40&gt;=1.5),4.3,IF(AND(A40&lt;6.5,H40&gt;=12.278,D40&gt;=1.35,H40&gt;=10.927,D40&gt;=1.25,D40&lt;1.55,F40&gt;=1.5),4.55,IF(AND(A40&gt;=6.5,H40&gt;=12.278,D40&gt;=1.35,H40&gt;=10.927,D40&gt;=1.25,D40&lt;1.55,F40&gt;=1.5),4.775,IF(AND(H40&lt;9.884,D40&lt;2.1,B40&gt;=2.95,D40&gt;=1.75,H40&lt;16.227,D40&gt;=1.55,F40&gt;=1.5),5.5,IF(AND(H40&gt;=9.884,D40&lt;2.1,B40&gt;=2.95,D40&gt;=1.75,H40&lt;16.227,D40&gt;=1.55,F40&gt;=1.5),5.1,IF(AND(H40&lt;10.393,D40&gt;=2.1,B40&gt;=2.95,D40&gt;=1.75,H40&lt;16.227,D40&gt;=1.55,F40&gt;=1.5),5.74,IF(AND(D40&lt;2.25,H40&gt;=10.393,D40&gt;=2.1,B40&gt;=2.95,D40&gt;=1.75,H40&lt;16.227,D40&gt;=1.55,F40&gt;=1.5),5.8,IF(AND(D40&gt;=2.25,H40&gt;=10.393,D40&gt;=2.1,B40&gt;=2.95,D40&gt;=1.75,H40&lt;16.227,D40&gt;=1.55,F40&gt;=1.5),5.4,"shouldnthappen"))))))))))))))))))))))))))))))))</f>
        <v>1.38</v>
      </c>
      <c r="BG40" s="1" t="n">
        <f aca="false">IF(AND(G40&lt;0.096,A40&lt;5.45),2.95,IF(AND(F40&gt;=1.5,G40&gt;=0.096,A40&lt;5.45),3,IF(AND(D40&lt;0.6,A40&lt;5.9,A40&gt;=5.45),1.4,IF(AND(F40&gt;=2.5,D40&gt;=0.6,A40&lt;5.9,A40&gt;=5.45),5.1,IF(AND(A40&lt;7.45,A40&gt;=7.05,A40&gt;=5.9,A40&gt;=5.45),6.167,IF(AND(B40&gt;=3.55,G40&lt;0.587,F40&lt;1.5,G40&gt;=0.096,A40&lt;5.45),1,IF(AND(A40&lt;5.05,G40&gt;=0.587,F40&lt;1.5,G40&gt;=0.096,A40&lt;5.45),1.35,IF(AND(B40&lt;2.75,D40&lt;1.7,A40&lt;7.05,A40&gt;=5.9,A40&gt;=5.45),4.9,IF(AND(A40&lt;6.2,D40&gt;=1.7,A40&lt;7.05,A40&gt;=5.9,A40&gt;=5.45),4.833,IF(AND(H40&lt;17.32,A40&gt;=7.45,A40&gt;=7.05,A40&gt;=5.9,A40&gt;=5.45),6.68,IF(AND(H40&gt;=17.32,A40&gt;=7.45,A40&gt;=7.05,A40&gt;=5.9,A40&gt;=5.45),6.4,IF(AND(G40&lt;0.161,B40&lt;3.55,G40&lt;0.587,F40&lt;1.5,G40&gt;=0.096,A40&lt;5.45),1.5,IF(AND(H40&lt;11.016,A40&gt;=5.05,G40&gt;=0.587,F40&lt;1.5,G40&gt;=0.096,A40&lt;5.45),1.633,IF(AND(H40&lt;11.001,G40&lt;0.372,F40&lt;2.5,D40&gt;=0.6,A40&lt;5.9,A40&gt;=5.45),4.133,IF(AND(H40&gt;=11.001,G40&lt;0.372,F40&lt;2.5,D40&gt;=0.6,A40&lt;5.9,A40&gt;=5.45),4.3,IF(AND(H40&lt;6.808,G40&gt;=0.372,F40&lt;2.5,D40&gt;=0.6,A40&lt;5.9,A40&gt;=5.45),4,IF(AND(A40&gt;=6.75,B40&gt;=2.75,D40&lt;1.7,A40&lt;7.05,A40&gt;=5.9,A40&gt;=5.45),4.84,IF(AND(H40&lt;12.467,G40&gt;=0.161,B40&lt;3.55,G40&lt;0.587,F40&lt;1.5,G40&gt;=0.096,A40&lt;5.45),1.3,IF(AND(D40&lt;0.25,H40&gt;=11.016,A40&gt;=5.05,G40&gt;=0.587,F40&lt;1.5,G40&gt;=0.096,A40&lt;5.45),1.52,IF(AND(D40&gt;=0.25,H40&gt;=11.016,A40&gt;=5.05,G40&gt;=0.587,F40&lt;1.5,G40&gt;=0.096,A40&lt;5.45),1.5,IF(AND(H40&lt;11.218,H40&gt;=6.808,G40&gt;=0.372,F40&lt;2.5,D40&gt;=0.6,A40&lt;5.9,A40&gt;=5.45),3.7,IF(AND(H40&gt;=11.218,H40&gt;=6.808,G40&gt;=0.372,F40&lt;2.5,D40&gt;=0.6,A40&lt;5.9,A40&gt;=5.45),3.9,IF(AND(B40&lt;2.95,A40&lt;6.75,B40&gt;=2.75,D40&lt;1.7,A40&lt;7.05,A40&gt;=5.9,A40&gt;=5.45),4.2,IF(AND(B40&gt;=2.95,A40&lt;6.75,B40&gt;=2.75,D40&lt;1.7,A40&lt;7.05,A40&gt;=5.9,A40&gt;=5.45),4.6,IF(AND(D40&gt;=2.45,A40&lt;6.85,A40&gt;=6.2,D40&gt;=1.7,A40&lt;7.05,A40&gt;=5.9,A40&gt;=5.45),5.9,IF(AND(G40&lt;0.312,A40&gt;=6.85,A40&gt;=6.2,D40&gt;=1.7,A40&lt;7.05,A40&gt;=5.9,A40&gt;=5.45),5.1,IF(AND(G40&gt;=0.312,A40&gt;=6.85,A40&gt;=6.2,D40&gt;=1.7,A40&lt;7.05,A40&gt;=5.9,A40&gt;=5.45),5.4,IF(AND(G40&lt;0.251,H40&gt;=12.467,G40&gt;=0.161,B40&lt;3.55,G40&lt;0.587,F40&lt;1.5,G40&gt;=0.096,A40&lt;5.45),1.35,IF(AND(G40&gt;=0.251,H40&gt;=12.467,G40&gt;=0.161,B40&lt;3.55,G40&lt;0.587,F40&lt;1.5,G40&gt;=0.096,A40&lt;5.45),1.467,IF(AND(G40&gt;=0.628,D40&lt;2.45,A40&lt;6.85,A40&gt;=6.2,D40&gt;=1.7,A40&lt;7.05,A40&gt;=5.9,A40&gt;=5.45),5.1,IF(AND(A40&gt;=6.75,G40&lt;0.628,D40&lt;2.45,A40&lt;6.85,A40&gt;=6.2,D40&gt;=1.7,A40&lt;7.05,A40&gt;=5.9,A40&gt;=5.45),5.9,IF(AND(H40&lt;11.824,A40&lt;6.75,G40&lt;0.628,D40&lt;2.45,A40&lt;6.85,A40&gt;=6.2,D40&gt;=1.7,A40&lt;7.05,A40&gt;=5.9,A40&gt;=5.45),5.44,IF(AND(H40&lt;14.378,H40&gt;=11.824,A40&lt;6.75,G40&lt;0.628,D40&lt;2.45,A40&lt;6.85,A40&gt;=6.2,D40&gt;=1.7,A40&lt;7.05,A40&gt;=5.9,A40&gt;=5.45),5.6,IF(AND(H40&gt;=14.378,H40&gt;=11.824,A40&lt;6.75,G40&lt;0.628,D40&lt;2.45,A40&lt;6.85,A40&gt;=6.2,D40&gt;=1.7,A40&lt;7.05,A40&gt;=5.9,A40&gt;=5.45),5.8,"shouldnthappen"))))))))))))))))))))))))))))))))))</f>
        <v>1</v>
      </c>
      <c r="BH40" s="1" t="n">
        <f aca="false">IF(AND(G40&gt;=0.905,F40&lt;1.5),1.8,IF(AND(H40&lt;5.523,G40&lt;0.905,F40&lt;1.5),1,IF(AND(D40&gt;=0.4,H40&gt;=5.523,G40&lt;0.905,F40&lt;1.5),1.7,IF(AND(G40&gt;=0.878,D40&lt;1.35,F40&lt;2.5,F40&gt;=1.5),4.4,IF(AND(A40&lt;5.4,D40&gt;=1.35,F40&lt;2.5,F40&gt;=1.5),3.9,IF(AND(G40&lt;0.177,B40&lt;3.15,F40&gt;=2.5,F40&gt;=1.5),6.15,IF(AND(H40&lt;10.393,B40&gt;=3.15,F40&gt;=2.5,F40&gt;=1.5),5.94,IF(AND(H40&gt;=10.393,B40&gt;=3.15,F40&gt;=2.5,F40&gt;=1.5),5.467,IF(AND(D40&gt;=1.25,G40&lt;0.878,D40&lt;1.35,F40&lt;2.5,F40&gt;=1.5),4.18,IF(AND(G40&gt;=0.709,A40&gt;=5.4,D40&gt;=1.35,F40&lt;2.5,F40&gt;=1.5),4.9,IF(AND(B40&lt;2.6,G40&gt;=0.177,B40&lt;3.15,F40&gt;=2.5,F40&gt;=1.5),4.8,IF(AND(A40&lt;4.35,A40&lt;5.05,D40&lt;0.4,H40&gt;=5.523,G40&lt;0.905,F40&lt;1.5),1.1,IF(AND(A40&gt;=5.6,A40&gt;=5.05,D40&lt;0.4,H40&gt;=5.523,G40&lt;0.905,F40&lt;1.5),1.7,IF(AND(D40&lt;1.05,D40&lt;1.25,G40&lt;0.878,D40&lt;1.35,F40&lt;2.5,F40&gt;=1.5),3.6,IF(AND(D40&gt;=1.55,G40&lt;0.709,A40&gt;=5.4,D40&gt;=1.35,F40&lt;2.5,F40&gt;=1.5),4.975,IF(AND(D40&lt;1.7,B40&gt;=2.6,G40&gt;=0.177,B40&lt;3.15,F40&gt;=2.5,F40&gt;=1.5),5.8,IF(AND(B40&lt;3.15,A40&gt;=4.35,A40&lt;5.05,D40&lt;0.4,H40&gt;=5.523,G40&lt;0.905,F40&lt;1.5),1.46,IF(AND(A40&gt;=5.45,A40&lt;5.6,A40&gt;=5.05,D40&lt;0.4,H40&gt;=5.523,G40&lt;0.905,F40&lt;1.5),1.35,IF(AND(H40&lt;10.974,D40&gt;=1.05,D40&lt;1.25,G40&lt;0.878,D40&lt;1.35,F40&lt;2.5,F40&gt;=1.5),3.8,IF(AND(H40&gt;=13.654,D40&lt;1.55,G40&lt;0.709,A40&gt;=5.4,D40&gt;=1.35,F40&lt;2.5,F40&gt;=1.5),4.725,IF(AND(A40&lt;4.5,B40&gt;=3.15,A40&gt;=4.35,A40&lt;5.05,D40&lt;0.4,H40&gt;=5.523,G40&lt;0.905,F40&lt;1.5),1.3,IF(AND(G40&lt;0.676,A40&lt;5.45,A40&lt;5.6,A40&gt;=5.05,D40&lt;0.4,H40&gt;=5.523,G40&lt;0.905,F40&lt;1.5),1.5,IF(AND(G40&gt;=0.676,A40&lt;5.45,A40&lt;5.6,A40&gt;=5.05,D40&lt;0.4,H40&gt;=5.523,G40&lt;0.905,F40&lt;1.5),1.55,IF(AND(A40&lt;5.7,H40&gt;=10.974,D40&gt;=1.05,D40&lt;1.25,G40&lt;0.878,D40&lt;1.35,F40&lt;2.5,F40&gt;=1.5),3.9,IF(AND(A40&gt;=5.7,H40&gt;=10.974,D40&gt;=1.05,D40&lt;1.25,G40&lt;0.878,D40&lt;1.35,F40&lt;2.5,F40&gt;=1.5),3.933,IF(AND(G40&gt;=0.644,H40&lt;13.654,D40&lt;1.55,G40&lt;0.709,A40&gt;=5.4,D40&gt;=1.35,F40&lt;2.5,F40&gt;=1.5),4.4,IF(AND(B40&lt;2.9,A40&lt;6.2,D40&gt;=1.7,B40&gt;=2.6,G40&gt;=0.177,B40&lt;3.15,F40&gt;=2.5,F40&gt;=1.5),5.02,IF(AND(B40&gt;=2.9,A40&lt;6.2,D40&gt;=1.7,B40&gt;=2.6,G40&gt;=0.177,B40&lt;3.15,F40&gt;=2.5,F40&gt;=1.5),4.8,IF(AND(D40&lt;2.2,A40&gt;=6.2,D40&gt;=1.7,B40&gt;=2.6,G40&gt;=0.177,B40&lt;3.15,F40&gt;=2.5,F40&gt;=1.5),5.325,IF(AND(D40&gt;=2.2,A40&gt;=6.2,D40&gt;=1.7,B40&gt;=2.6,G40&gt;=0.177,B40&lt;3.15,F40&gt;=2.5,F40&gt;=1.5),5.1,IF(AND(D40&lt;0.25,A40&gt;=4.5,B40&gt;=3.15,A40&gt;=4.35,A40&lt;5.05,D40&lt;0.4,H40&gt;=5.523,G40&lt;0.905,F40&lt;1.5),1.357,IF(AND(D40&gt;=0.25,A40&gt;=4.5,B40&gt;=3.15,A40&gt;=4.35,A40&lt;5.05,D40&lt;0.4,H40&gt;=5.523,G40&lt;0.905,F40&lt;1.5),1.333,IF(AND(H40&lt;10.723,G40&lt;0.644,H40&lt;13.654,D40&lt;1.55,G40&lt;0.709,A40&gt;=5.4,D40&gt;=1.35,F40&lt;2.5,F40&gt;=1.5),4.6,IF(AND(H40&gt;=10.723,G40&lt;0.644,H40&lt;13.654,D40&lt;1.55,G40&lt;0.709,A40&gt;=5.4,D40&gt;=1.35,F40&lt;2.5,F40&gt;=1.5),4.5,"shouldnthappen"))))))))))))))))))))))))))))))))))</f>
        <v>1.357</v>
      </c>
      <c r="BI40" s="1" t="n">
        <f aca="false">IF(AND(D40&gt;=0.8,A40&lt;5.45),3.9,IF(AND(D40&gt;=0.45,D40&lt;0.8,A40&lt;5.45),1.66,IF(AND(H40&lt;16.447,B40&gt;=3.45,A40&gt;=5.45),1.525,IF(AND(H40&gt;=16.447,B40&gt;=3.45,A40&gt;=5.45),6.4,IF(AND(H40&lt;5.245,D40&lt;0.45,D40&lt;0.8,A40&lt;5.45),1,IF(AND(A40&gt;=7.2,G40&lt;0.154,B40&lt;3.45,A40&gt;=5.45),6.7,IF(AND(D40&lt;1.65,A40&lt;7.2,G40&lt;0.154,B40&lt;3.45,A40&gt;=5.45),4.7,IF(AND(D40&gt;=1.65,A40&lt;7.2,G40&lt;0.154,B40&lt;3.45,A40&gt;=5.45),5.52,IF(AND(D40&gt;=0.25,A40&lt;5.05,H40&gt;=5.245,D40&lt;0.45,D40&lt;0.8,A40&lt;5.45),1.35,IF(AND(H40&lt;6.089,A40&gt;=5.05,H40&gt;=5.245,D40&lt;0.45,D40&lt;0.8,A40&lt;5.45),1.7,IF(AND(D40&lt;1.2,B40&lt;2.6,A40&lt;5.75,G40&gt;=0.154,B40&lt;3.45,A40&gt;=5.45),3.85,IF(AND(D40&gt;=1.2,B40&lt;2.6,A40&lt;5.75,G40&gt;=0.154,B40&lt;3.45,A40&gt;=5.45),4,IF(AND(D40&gt;=1.65,B40&gt;=2.6,A40&lt;5.75,G40&gt;=0.154,B40&lt;3.45,A40&gt;=5.45),4.9,IF(AND(G40&lt;0.353,F40&lt;2.5,A40&gt;=5.75,G40&gt;=0.154,B40&lt;3.45,A40&gt;=5.45),4.25,IF(AND(A40&gt;=7.25,F40&gt;=2.5,A40&gt;=5.75,G40&gt;=0.154,B40&lt;3.45,A40&gt;=5.45),6.45,IF(AND(H40&lt;11.218,D40&lt;0.25,A40&lt;5.05,H40&gt;=5.245,D40&lt;0.45,D40&lt;0.8,A40&lt;5.45),1.42,IF(AND(G40&lt;0.517,H40&gt;=6.089,A40&gt;=5.05,H40&gt;=5.245,D40&lt;0.45,D40&lt;0.8,A40&lt;5.45),1.44,IF(AND(G40&gt;=0.517,H40&gt;=6.089,A40&gt;=5.05,H40&gt;=5.245,D40&lt;0.45,D40&lt;0.8,A40&lt;5.45),1.54,IF(AND(H40&gt;=10.194,D40&lt;1.65,B40&gt;=2.6,A40&lt;5.75,G40&gt;=0.154,B40&lt;3.45,A40&gt;=5.45),4.35,IF(AND(B40&gt;=3.15,G40&gt;=0.353,F40&lt;2.5,A40&gt;=5.75,G40&gt;=0.154,B40&lt;3.45,A40&gt;=5.45),4.7,IF(AND(H40&lt;7.716,A40&lt;7.25,F40&gt;=2.5,A40&gt;=5.75,G40&gt;=0.154,B40&lt;3.45,A40&gt;=5.45),5.04,IF(AND(G40&lt;0.175,H40&gt;=11.218,D40&lt;0.25,A40&lt;5.05,H40&gt;=5.245,D40&lt;0.45,D40&lt;0.8,A40&lt;5.45),1.5,IF(AND(H40&lt;7.713,H40&lt;10.194,D40&lt;1.65,B40&gt;=2.6,A40&lt;5.75,G40&gt;=0.154,B40&lt;3.45,A40&gt;=5.45),4.1,IF(AND(H40&gt;=7.713,H40&lt;10.194,D40&lt;1.65,B40&gt;=2.6,A40&lt;5.75,G40&gt;=0.154,B40&lt;3.45,A40&gt;=5.45),4.2,IF(AND(B40&gt;=3.05,B40&lt;3.15,G40&gt;=0.353,F40&lt;2.5,A40&gt;=5.75,G40&gt;=0.154,B40&lt;3.45,A40&gt;=5.45),4.4,IF(AND(D40&gt;=2.45,H40&gt;=7.716,A40&lt;7.25,F40&gt;=2.5,A40&gt;=5.75,G40&gt;=0.154,B40&lt;3.45,A40&gt;=5.45),5.85,IF(AND(D40&lt;0.15,G40&gt;=0.175,H40&gt;=11.218,D40&lt;0.25,A40&lt;5.05,H40&gt;=5.245,D40&lt;0.45,D40&lt;0.8,A40&lt;5.45),1.1,IF(AND(H40&gt;=16.317,B40&lt;3.05,B40&lt;3.15,G40&gt;=0.353,F40&lt;2.5,A40&gt;=5.75,G40&gt;=0.154,B40&lt;3.45,A40&gt;=5.45),4.8,IF(AND(G40&gt;=0.857,D40&lt;2.45,H40&gt;=7.716,A40&lt;7.25,F40&gt;=2.5,A40&gt;=5.75,G40&gt;=0.154,B40&lt;3.45,A40&gt;=5.45),5.05,IF(AND(G40&lt;0.245,D40&gt;=0.15,G40&gt;=0.175,H40&gt;=11.218,D40&lt;0.25,A40&lt;5.05,H40&gt;=5.245,D40&lt;0.45,D40&lt;0.8,A40&lt;5.45),1.3,IF(AND(G40&gt;=0.245,D40&gt;=0.15,G40&gt;=0.175,H40&gt;=11.218,D40&lt;0.25,A40&lt;5.05,H40&gt;=5.245,D40&lt;0.45,D40&lt;0.8,A40&lt;5.45),1.22,IF(AND(B40&lt;2.85,H40&lt;16.317,B40&lt;3.05,B40&lt;3.15,G40&gt;=0.353,F40&lt;2.5,A40&gt;=5.75,G40&gt;=0.154,B40&lt;3.45,A40&gt;=5.45),4.6,IF(AND(B40&gt;=2.85,H40&lt;16.317,B40&lt;3.05,B40&lt;3.15,G40&gt;=0.353,F40&lt;2.5,A40&gt;=5.75,G40&gt;=0.154,B40&lt;3.45,A40&gt;=5.45),4.633,IF(AND(D40&lt;1.85,G40&lt;0.857,D40&lt;2.45,H40&gt;=7.716,A40&lt;7.25,F40&gt;=2.5,A40&gt;=5.75,G40&gt;=0.154,B40&lt;3.45,A40&gt;=5.45),5.8,IF(AND(H40&lt;11.297,D40&gt;=1.85,G40&lt;0.857,D40&lt;2.45,H40&gt;=7.716,A40&lt;7.25,F40&gt;=2.5,A40&gt;=5.75,G40&gt;=0.154,B40&lt;3.45,A40&gt;=5.45),5.3,IF(AND(G40&lt;0.388,H40&gt;=11.297,D40&gt;=1.85,G40&lt;0.857,D40&lt;2.45,H40&gt;=7.716,A40&lt;7.25,F40&gt;=2.5,A40&gt;=5.75,G40&gt;=0.154,B40&lt;3.45,A40&gt;=5.45),5.4,IF(AND(G40&gt;=0.388,H40&gt;=11.297,D40&gt;=1.85,G40&lt;0.857,D40&lt;2.45,H40&gt;=7.716,A40&lt;7.25,F40&gt;=2.5,A40&gt;=5.75,G40&gt;=0.154,B40&lt;3.45,A40&gt;=5.45),5.6,"shouldnthappen")))))))))))))))))))))))))))))))))))))</f>
        <v>1.42</v>
      </c>
      <c r="BJ40" s="1" t="n">
        <f aca="false">IF(AND(F40&gt;=2,B40&gt;=3.35),6.1,IF(AND(H40&gt;=12.719,F40&lt;1.5,B40&lt;3.35),1.567,IF(AND(H40&lt;5.245,F40&lt;2,B40&gt;=3.35),1,IF(AND(D40&lt;0.15,H40&lt;12.719,F40&lt;1.5,B40&lt;3.35),1.5,IF(AND(D40&gt;=0.35,H40&gt;=5.245,F40&lt;2,B40&gt;=3.35),1.6,IF(AND(A40&lt;4.9,D40&gt;=0.15,H40&lt;12.719,F40&lt;1.5,B40&lt;3.35),1.36,IF(AND(B40&lt;2.65,G40&lt;0.572,D40&lt;1.45,F40&gt;=1.5,B40&lt;3.35),3.5,IF(AND(A40&lt;6.1,F40&lt;2.5,D40&gt;=1.45,F40&gt;=1.5,B40&lt;3.35),5.1,IF(AND(G40&gt;=0.607,D40&lt;0.35,H40&gt;=5.245,F40&lt;2,B40&gt;=3.35),1.65,IF(AND(G40&lt;0.546,A40&gt;=4.9,D40&gt;=0.15,H40&lt;12.719,F40&lt;1.5,B40&lt;3.35),1.2,IF(AND(G40&gt;=0.546,A40&gt;=4.9,D40&gt;=0.15,H40&lt;12.719,F40&lt;1.5,B40&lt;3.35),1.4,IF(AND(A40&gt;=6.3,B40&gt;=2.65,G40&lt;0.572,D40&lt;1.45,F40&gt;=1.5,B40&lt;3.35),4.8,IF(AND(D40&lt;1.15,B40&lt;2.85,G40&gt;=0.572,D40&lt;1.45,F40&gt;=1.5,B40&lt;3.35),3.9,IF(AND(B40&gt;=3.15,B40&gt;=2.85,G40&gt;=0.572,D40&lt;1.45,F40&gt;=1.5,B40&lt;3.35),4.7,IF(AND(B40&lt;2.95,A40&gt;=6.1,F40&lt;2.5,D40&gt;=1.45,F40&gt;=1.5,B40&lt;3.35),4.533,IF(AND(B40&gt;=2.95,A40&gt;=6.1,F40&lt;2.5,D40&gt;=1.45,F40&gt;=1.5,B40&lt;3.35),4.75,IF(AND(A40&gt;=6.7,G40&lt;0.107,F40&gt;=2.5,D40&gt;=1.45,F40&gt;=1.5,B40&lt;3.35),5.7,IF(AND(G40&gt;=0.385,G40&lt;0.607,D40&lt;0.35,H40&gt;=5.245,F40&lt;2,B40&gt;=3.35),1.325,IF(AND(D40&lt;1.25,A40&lt;6.3,B40&gt;=2.65,G40&lt;0.572,D40&lt;1.45,F40&gt;=1.5,B40&lt;3.35),4,IF(AND(D40&gt;=1.25,A40&lt;6.3,B40&gt;=2.65,G40&lt;0.572,D40&lt;1.45,F40&gt;=1.5,B40&lt;3.35),4.18,IF(AND(G40&lt;0.907,D40&gt;=1.15,B40&lt;2.85,G40&gt;=0.572,D40&lt;1.45,F40&gt;=1.5,B40&lt;3.35),4,IF(AND(G40&gt;=0.907,D40&gt;=1.15,B40&lt;2.85,G40&gt;=0.572,D40&lt;1.45,F40&gt;=1.5,B40&lt;3.35),4.4,IF(AND(H40&lt;8.326,B40&lt;3.15,B40&gt;=2.85,G40&gt;=0.572,D40&lt;1.45,F40&gt;=1.5,B40&lt;3.35),3.6,IF(AND(H40&gt;=8.326,B40&lt;3.15,B40&gt;=2.85,G40&gt;=0.572,D40&lt;1.45,F40&gt;=1.5,B40&lt;3.35),4.48,IF(AND(B40&lt;2.95,A40&lt;6.7,G40&lt;0.107,F40&gt;=2.5,D40&gt;=1.45,F40&gt;=1.5,B40&lt;3.35),5.6,IF(AND(B40&gt;=2.95,A40&lt;6.7,G40&lt;0.107,F40&gt;=2.5,D40&gt;=1.45,F40&gt;=1.5,B40&lt;3.35),5.5,IF(AND(G40&lt;0.205,G40&lt;0.432,G40&gt;=0.107,F40&gt;=2.5,D40&gt;=1.45,F40&gt;=1.5,B40&lt;3.35),5.3,IF(AND(B40&gt;=3.05,G40&gt;=0.432,G40&gt;=0.107,F40&gt;=2.5,D40&gt;=1.45,F40&gt;=1.5,B40&lt;3.35),5.86,IF(AND(H40&gt;=14.057,G40&lt;0.385,G40&lt;0.607,D40&lt;0.35,H40&gt;=5.245,F40&lt;2,B40&gt;=3.35),1.7,IF(AND(D40&lt;1.7,G40&gt;=0.205,G40&lt;0.432,G40&gt;=0.107,F40&gt;=2.5,D40&gt;=1.45,F40&gt;=1.5,B40&lt;3.35),5,IF(AND(G40&lt;0.779,B40&lt;3.05,G40&gt;=0.432,G40&gt;=0.107,F40&gt;=2.5,D40&gt;=1.45,F40&gt;=1.5,B40&lt;3.35),4.9,IF(AND(G40&gt;=0.779,B40&lt;3.05,G40&gt;=0.432,G40&gt;=0.107,F40&gt;=2.5,D40&gt;=1.45,F40&gt;=1.5,B40&lt;3.35),5.533,IF(AND(D40&gt;=0.25,H40&lt;14.057,G40&lt;0.385,G40&lt;0.607,D40&lt;0.35,H40&gt;=5.245,F40&lt;2,B40&gt;=3.35),1.4,IF(AND(B40&lt;2.85,D40&gt;=1.7,G40&gt;=0.205,G40&lt;0.432,G40&gt;=0.107,F40&gt;=2.5,D40&gt;=1.45,F40&gt;=1.5,B40&lt;3.35),5.1,IF(AND(B40&gt;=2.85,D40&gt;=1.7,G40&gt;=0.205,G40&lt;0.432,G40&gt;=0.107,F40&gt;=2.5,D40&gt;=1.45,F40&gt;=1.5,B40&lt;3.35),5.15,IF(AND(A40&lt;5.1,D40&lt;0.25,H40&lt;14.057,G40&lt;0.385,G40&lt;0.607,D40&lt;0.35,H40&gt;=5.245,F40&lt;2,B40&gt;=3.35),1.4,IF(AND(A40&gt;=5.1,D40&lt;0.25,H40&lt;14.057,G40&lt;0.385,G40&lt;0.607,D40&lt;0.35,H40&gt;=5.245,F40&lt;2,B40&gt;=3.35),1.5,"shouldnthappen")))))))))))))))))))))))))))))))))))))</f>
        <v>1.4</v>
      </c>
    </row>
    <row r="41" customFormat="false" ht="13.8" hidden="false" customHeight="false" outlineLevel="0" collapsed="false">
      <c r="A41" s="1" t="n">
        <v>4.4</v>
      </c>
      <c r="B41" s="1" t="n">
        <v>3</v>
      </c>
      <c r="C41" s="1" t="n">
        <v>1.3</v>
      </c>
      <c r="D41" s="1" t="n">
        <v>0.2</v>
      </c>
      <c r="E41" s="1" t="s">
        <v>94</v>
      </c>
      <c r="F41" s="1" t="n">
        <v>1</v>
      </c>
      <c r="G41" s="1" t="n">
        <v>0.497048966353759</v>
      </c>
      <c r="H41" s="16" t="n">
        <v>10.6553718360141</v>
      </c>
      <c r="I41" s="11" t="n">
        <f aca="false">C41</f>
        <v>1.3</v>
      </c>
      <c r="J41" s="1" t="n">
        <f aca="false">AVERAGE(M41:BJ41)</f>
        <v>1.32706</v>
      </c>
      <c r="K41" s="15" t="n">
        <f aca="false">1-SQRT(VAR(M41:BJ41, I41)) / AVERAGE(M41:BJ41)</f>
        <v>0.91755836177459</v>
      </c>
      <c r="L41" s="1" t="n">
        <f aca="false">(J41-I41)/I41</f>
        <v>0.0208153846153845</v>
      </c>
      <c r="M41" s="1" t="n">
        <f aca="false">IF(AND(H41&gt;=16.241,B41&gt;=3.35),6.4,IF(AND(D41&gt;=0.75,A41&lt;5.15,B41&lt;3.35),4.1,IF(AND(D41&gt;=1.5,H41&lt;16.241,B41&gt;=3.35),5.767,IF(AND(B41&gt;=3.25,D41&lt;0.75,A41&lt;5.15,B41&lt;3.35),1.58,IF(AND(A41&lt;4.95,D41&lt;1.5,H41&lt;16.241,B41&gt;=3.35),1.4,IF(AND(A41&lt;4.5,B41&lt;3.25,D41&lt;0.75,A41&lt;5.15,B41&lt;3.35),1.26,IF(AND(A41&gt;=4.5,B41&lt;3.25,D41&lt;0.75,A41&lt;5.15,B41&lt;3.35),1.48,IF(AND(G41&lt;0.356,H41&lt;12.557,D41&lt;1.45,A41&gt;=5.15,B41&lt;3.35),4.267,IF(AND(D41&lt;1.25,H41&gt;=12.557,D41&lt;1.45,A41&gt;=5.15,B41&lt;3.35),4.05,IF(AND(D41&gt;=1.35,G41&gt;=0.356,H41&lt;12.557,D41&lt;1.45,A41&gt;=5.15,B41&lt;3.35),4.25,IF(AND(H41&lt;15.086,D41&gt;=1.25,H41&gt;=12.557,D41&lt;1.45,A41&gt;=5.15,B41&lt;3.35),4.4,IF(AND(F41&lt;2.5,G41&gt;=0.44,D41&lt;2.05,D41&gt;=1.45,A41&gt;=5.15,B41&lt;3.35),4.7,IF(AND(H41&lt;10.391,B41&lt;3.15,D41&gt;=2.05,D41&gt;=1.45,A41&gt;=5.15,B41&lt;3.35),5.1,IF(AND(G41&lt;0.505,B41&gt;=3.15,D41&gt;=2.05,D41&gt;=1.45,A41&gt;=5.15,B41&lt;3.35),5.7,IF(AND(G41&gt;=0.505,B41&gt;=3.15,D41&gt;=2.05,D41&gt;=1.45,A41&gt;=5.15,B41&lt;3.35),5.95,IF(AND(D41&gt;=0.5,G41&lt;0.905,A41&gt;=4.95,D41&lt;1.5,H41&lt;16.241,B41&gt;=3.35),1.6,IF(AND(B41&lt;3.6,G41&gt;=0.905,A41&gt;=4.95,D41&lt;1.5,H41&lt;16.241,B41&gt;=3.35),1.7,IF(AND(B41&gt;=3.6,G41&gt;=0.905,A41&gt;=4.95,D41&lt;1.5,H41&lt;16.241,B41&gt;=3.35),1.767,IF(AND(A41&gt;=5.7,D41&lt;1.35,G41&gt;=0.356,H41&lt;12.557,D41&lt;1.45,A41&gt;=5.15,B41&lt;3.35),3.9,IF(AND(A41&lt;6.35,H41&gt;=15.086,D41&gt;=1.25,H41&gt;=12.557,D41&lt;1.45,A41&gt;=5.15,B41&lt;3.35),4.7,IF(AND(A41&gt;=6.35,H41&gt;=15.086,D41&gt;=1.25,H41&gt;=12.557,D41&lt;1.45,A41&gt;=5.15,B41&lt;3.35),4.6,IF(AND(H41&lt;9.252,D41&lt;1.55,G41&lt;0.44,D41&lt;2.05,D41&gt;=1.45,A41&gt;=5.15,B41&lt;3.35),5.08,IF(AND(H41&gt;=9.252,D41&lt;1.55,G41&lt;0.44,D41&lt;2.05,D41&gt;=1.45,A41&gt;=5.15,B41&lt;3.35),4.7,IF(AND(H41&lt;8.477,D41&gt;=1.55,G41&lt;0.44,D41&lt;2.05,D41&gt;=1.45,A41&gt;=5.15,B41&lt;3.35),5.1,IF(AND(H41&gt;=8.477,D41&gt;=1.55,G41&lt;0.44,D41&lt;2.05,D41&gt;=1.45,A41&gt;=5.15,B41&lt;3.35),5.4,IF(AND(H41&lt;8.435,F41&gt;=2.5,G41&gt;=0.44,D41&lt;2.05,D41&gt;=1.45,A41&gt;=5.15,B41&lt;3.35),5.1,IF(AND(H41&gt;=8.435,F41&gt;=2.5,G41&gt;=0.44,D41&lt;2.05,D41&gt;=1.45,A41&gt;=5.15,B41&lt;3.35),4.86,IF(AND(G41&lt;0.543,H41&gt;=10.391,B41&lt;3.15,D41&gt;=2.05,D41&gt;=1.45,A41&gt;=5.15,B41&lt;3.35),5.56,IF(AND(G41&gt;=0.543,H41&gt;=10.391,B41&lt;3.15,D41&gt;=2.05,D41&gt;=1.45,A41&gt;=5.15,B41&lt;3.35),5.8,IF(AND(A41&lt;5.05,D41&lt;0.5,G41&lt;0.905,A41&gt;=4.95,D41&lt;1.5,H41&lt;16.241,B41&gt;=3.35),1.3,IF(AND(H41&lt;6.583,A41&lt;5.7,D41&lt;1.35,G41&gt;=0.356,H41&lt;12.557,D41&lt;1.45,A41&gt;=5.15,B41&lt;3.35),4,IF(AND(G41&lt;0.585,A41&gt;=5.05,D41&lt;0.5,G41&lt;0.905,A41&gt;=4.95,D41&lt;1.5,H41&lt;16.241,B41&gt;=3.35),1.475,IF(AND(G41&lt;0.62,H41&gt;=6.583,A41&lt;5.7,D41&lt;1.35,G41&gt;=0.356,H41&lt;12.557,D41&lt;1.45,A41&gt;=5.15,B41&lt;3.35),3.75,IF(AND(G41&gt;=0.62,H41&gt;=6.583,A41&lt;5.7,D41&lt;1.35,G41&gt;=0.356,H41&lt;12.557,D41&lt;1.45,A41&gt;=5.15,B41&lt;3.35),3.6,IF(AND(B41&lt;3.75,G41&gt;=0.585,A41&gt;=5.05,D41&lt;0.5,G41&lt;0.905,A41&gt;=4.95,D41&lt;1.5,H41&lt;16.241,B41&gt;=3.35),1.5,IF(AND(B41&gt;=3.75,G41&gt;=0.585,A41&gt;=5.05,D41&lt;0.5,G41&lt;0.905,A41&gt;=4.95,D41&lt;1.5,H41&lt;16.241,B41&gt;=3.35),1.6,"shouldnthappen"))))))))))))))))))))))))))))))))))))</f>
        <v>1.26</v>
      </c>
      <c r="N41" s="1" t="n">
        <f aca="false">IF(AND(H41&lt;5.245,B41&lt;3.65,F41&lt;1.5),1,IF(AND(H41&gt;=14.096,B41&gt;=3.65,F41&lt;1.5),1.65,IF(AND(A41&gt;=5.45,H41&gt;=5.245,B41&lt;3.65,F41&lt;1.5),1.3,IF(AND(H41&gt;=13.586,H41&lt;14.096,B41&gt;=3.65,F41&lt;1.5),1.3,IF(AND(H41&lt;10.258,D41&lt;1.25,F41&lt;2.5,F41&gt;=1.5),3.38,IF(AND(H41&lt;6.982,D41&gt;=1.25,F41&lt;2.5,F41&gt;=1.5),3.96,IF(AND(H41&gt;=13.646,D41&lt;2.05,F41&gt;=2.5,F41&gt;=1.5),6.1,IF(AND(B41&lt;3.05,A41&lt;5.45,H41&gt;=5.245,B41&lt;3.65,F41&lt;1.5),1.375,IF(AND(H41&lt;6.543,H41&lt;13.586,H41&lt;14.096,B41&gt;=3.65,F41&lt;1.5),1.4,IF(AND(H41&gt;=6.543,H41&lt;13.586,H41&lt;14.096,B41&gt;=3.65,F41&lt;1.5),1.5,IF(AND(H41&lt;11.522,H41&gt;=10.258,D41&lt;1.25,F41&lt;2.5,F41&gt;=1.5),3.733,IF(AND(H41&gt;=11.522,H41&gt;=10.258,D41&lt;1.25,F41&lt;2.5,F41&gt;=1.5),3.92,IF(AND(H41&lt;5.767,H41&lt;13.646,D41&lt;2.05,F41&gt;=2.5,F41&gt;=1.5),4.5,IF(AND(A41&lt;6.8,B41&lt;3.15,D41&gt;=2.05,F41&gt;=2.5,F41&gt;=1.5),5.6,IF(AND(A41&gt;=6.8,B41&lt;3.15,D41&gt;=2.05,F41&gt;=2.5,F41&gt;=1.5),5.1,IF(AND(B41&lt;3.25,B41&gt;=3.15,D41&gt;=2.05,F41&gt;=2.5,F41&gt;=1.5),5.8,IF(AND(B41&gt;=3.25,B41&gt;=3.15,D41&gt;=2.05,F41&gt;=2.5,F41&gt;=1.5),5.65,IF(AND(B41&lt;3.15,B41&gt;=3.05,A41&lt;5.45,H41&gt;=5.245,B41&lt;3.65,F41&lt;1.5),1.5,IF(AND(G41&gt;=0.735,H41&lt;13.665,H41&gt;=6.982,D41&gt;=1.25,F41&lt;2.5,F41&gt;=1.5),4.2,IF(AND(H41&lt;14.03,H41&gt;=13.665,H41&gt;=6.982,D41&gt;=1.25,F41&lt;2.5,F41&gt;=1.5),4.8,IF(AND(A41&gt;=6.6,H41&gt;=5.767,H41&lt;13.646,D41&lt;2.05,F41&gt;=2.5,F41&gt;=1.5),6.05,IF(AND(G41&gt;=0.934,B41&gt;=3.15,B41&gt;=3.05,A41&lt;5.45,H41&gt;=5.245,B41&lt;3.65,F41&lt;1.5),1.7,IF(AND(D41&gt;=1.55,G41&lt;0.735,H41&lt;13.665,H41&gt;=6.982,D41&gt;=1.25,F41&lt;2.5,F41&gt;=1.5),5.1,IF(AND(D41&lt;1.45,H41&gt;=14.03,H41&gt;=13.665,H41&gt;=6.982,D41&gt;=1.25,F41&lt;2.5,F41&gt;=1.5),4.7,IF(AND(D41&gt;=1.45,H41&gt;=14.03,H41&gt;=13.665,H41&gt;=6.982,D41&gt;=1.25,F41&lt;2.5,F41&gt;=1.5),4.5,IF(AND(A41&gt;=6.2,A41&lt;6.6,H41&gt;=5.767,H41&lt;13.646,D41&lt;2.05,F41&gt;=2.5,F41&gt;=1.5),5.325,IF(AND(B41&lt;3.25,G41&lt;0.934,B41&gt;=3.15,B41&gt;=3.05,A41&lt;5.45,H41&gt;=5.245,B41&lt;3.65,F41&lt;1.5),1.3,IF(AND(D41&lt;1.35,D41&lt;1.55,G41&lt;0.735,H41&lt;13.665,H41&gt;=6.982,D41&gt;=1.25,F41&lt;2.5,F41&gt;=1.5),4.25,IF(AND(H41&lt;8.435,A41&lt;6.2,A41&lt;6.6,H41&gt;=5.767,H41&lt;13.646,D41&lt;2.05,F41&gt;=2.5,F41&gt;=1.5),5.1,IF(AND(H41&gt;=8.435,A41&lt;6.2,A41&lt;6.6,H41&gt;=5.767,H41&lt;13.646,D41&lt;2.05,F41&gt;=2.5,F41&gt;=1.5),4.9,IF(AND(A41&gt;=5.15,B41&gt;=3.25,G41&lt;0.934,B41&gt;=3.15,B41&gt;=3.05,A41&lt;5.45,H41&gt;=5.245,B41&lt;3.65,F41&lt;1.5),1.5,IF(AND(B41&lt;2.9,D41&gt;=1.35,D41&lt;1.55,G41&lt;0.735,H41&lt;13.665,H41&gt;=6.982,D41&gt;=1.25,F41&lt;2.5,F41&gt;=1.5),4.6,IF(AND(B41&gt;=2.9,D41&gt;=1.35,D41&lt;1.55,G41&lt;0.735,H41&lt;13.665,H41&gt;=6.982,D41&gt;=1.25,F41&lt;2.5,F41&gt;=1.5),4.52,IF(AND(G41&gt;=0.862,A41&lt;5.15,B41&gt;=3.25,G41&lt;0.934,B41&gt;=3.15,B41&gt;=3.05,A41&lt;5.45,H41&gt;=5.245,B41&lt;3.65,F41&lt;1.5),1.5,IF(AND(H41&lt;9.35,G41&lt;0.862,A41&lt;5.15,B41&gt;=3.25,G41&lt;0.934,B41&gt;=3.15,B41&gt;=3.05,A41&lt;5.45,H41&gt;=5.245,B41&lt;3.65,F41&lt;1.5),1.38,IF(AND(H41&gt;=9.35,G41&lt;0.862,A41&lt;5.15,B41&gt;=3.25,G41&lt;0.934,B41&gt;=3.15,B41&gt;=3.05,A41&lt;5.45,H41&gt;=5.245,B41&lt;3.65,F41&lt;1.5),1.4,"shouldnthappen"))))))))))))))))))))))))))))))))))))</f>
        <v>1.375</v>
      </c>
      <c r="O41" s="1" t="n">
        <f aca="false">IF(AND(B41&lt;2.75,A41&lt;5.55),3.96,IF(AND(H41&lt;9.205,A41&lt;5.9,A41&gt;=5.55),3.85,IF(AND(A41&lt;4.35,D41&lt;0.35,B41&gt;=2.75,A41&lt;5.55),1.1,IF(AND(B41&lt;3.65,D41&gt;=0.35,B41&gt;=2.75,A41&lt;5.55),1.65,IF(AND(B41&gt;=3.65,D41&gt;=0.35,B41&gt;=2.75,A41&lt;5.55),1.9,IF(AND(G41&gt;=0.732,H41&gt;=9.205,A41&lt;5.9,A41&gt;=5.55),4.9,IF(AND(G41&lt;0.273,G41&lt;0.732,H41&gt;=9.205,A41&lt;5.9,A41&gt;=5.55),4.5,IF(AND(A41&lt;6.3,G41&lt;0.422,F41&lt;2.5,A41&gt;=5.9,A41&gt;=5.55),5.1,IF(AND(A41&gt;=6.3,G41&lt;0.422,F41&lt;2.5,A41&gt;=5.9,A41&gt;=5.55),4.76,IF(AND(B41&lt;2.4,G41&gt;=0.422,F41&lt;2.5,A41&gt;=5.9,A41&gt;=5.55),4.45,IF(AND(A41&gt;=7,G41&gt;=0.628,F41&gt;=2.5,A41&gt;=5.9,A41&gt;=5.55),6.45,IF(AND(D41&lt;0.15,H41&lt;13.924,A41&gt;=4.35,D41&lt;0.35,B41&gt;=2.75,A41&lt;5.55),1.5,IF(AND(B41&lt;3.15,H41&gt;=13.924,A41&gt;=4.35,D41&lt;0.35,B41&gt;=2.75,A41&lt;5.55),1.56,IF(AND(B41&gt;=3.15,H41&gt;=13.924,A41&gt;=4.35,D41&lt;0.35,B41&gt;=2.75,A41&lt;5.55),1.3,IF(AND(H41&lt;14.316,G41&gt;=0.273,G41&lt;0.732,H41&gt;=9.205,A41&lt;5.9,A41&gt;=5.55),3.95,IF(AND(H41&gt;=14.316,G41&gt;=0.273,G41&lt;0.732,H41&gt;=9.205,A41&lt;5.9,A41&gt;=5.55),4.1,IF(AND(A41&lt;6.2,B41&gt;=2.4,G41&gt;=0.422,F41&lt;2.5,A41&gt;=5.9,A41&gt;=5.55),4.3,IF(AND(A41&gt;=7.05,G41&lt;0.364,G41&lt;0.628,F41&gt;=2.5,A41&gt;=5.9,A41&gt;=5.55),6.1,IF(AND(A41&gt;=7.55,G41&gt;=0.364,G41&lt;0.628,F41&gt;=2.5,A41&gt;=5.9,A41&gt;=5.55),6.4,IF(AND(A41&lt;6.15,A41&lt;7,G41&gt;=0.628,F41&gt;=2.5,A41&gt;=5.9,A41&gt;=5.55),4.9,IF(AND(D41&lt;1.45,A41&gt;=6.2,B41&gt;=2.4,G41&gt;=0.422,F41&lt;2.5,A41&gt;=5.9,A41&gt;=5.55),4.64,IF(AND(D41&gt;=1.45,A41&gt;=6.2,B41&gt;=2.4,G41&gt;=0.422,F41&lt;2.5,A41&gt;=5.9,A41&gt;=5.55),4.9,IF(AND(D41&lt;1.65,A41&lt;7.05,G41&lt;0.364,G41&lt;0.628,F41&gt;=2.5,A41&gt;=5.9,A41&gt;=5.55),5.1,IF(AND(D41&gt;=2.35,A41&lt;7.55,G41&gt;=0.364,G41&lt;0.628,F41&gt;=2.5,A41&gt;=5.9,A41&gt;=5.55),5.633,IF(AND(D41&lt;2.15,A41&gt;=6.15,A41&lt;7,G41&gt;=0.628,F41&gt;=2.5,A41&gt;=5.9,A41&gt;=5.55),5.1,IF(AND(D41&gt;=2.15,A41&gt;=6.15,A41&lt;7,G41&gt;=0.628,F41&gt;=2.5,A41&gt;=5.9,A41&gt;=5.55),5.267,IF(AND(A41&lt;4.9,A41&lt;5.05,D41&gt;=0.15,H41&lt;13.924,A41&gt;=4.35,D41&lt;0.35,B41&gt;=2.75,A41&lt;5.55),1.375,IF(AND(A41&gt;=4.9,A41&lt;5.05,D41&gt;=0.15,H41&lt;13.924,A41&gt;=4.35,D41&lt;0.35,B41&gt;=2.75,A41&lt;5.55),1.3,IF(AND(A41&lt;5.45,A41&gt;=5.05,D41&gt;=0.15,H41&lt;13.924,A41&gt;=4.35,D41&lt;0.35,B41&gt;=2.75,A41&lt;5.55),1.475,IF(AND(A41&gt;=5.45,A41&gt;=5.05,D41&gt;=0.15,H41&lt;13.924,A41&gt;=4.35,D41&lt;0.35,B41&gt;=2.75,A41&lt;5.55),1.4,IF(AND(B41&gt;=3.25,D41&lt;2.35,A41&lt;7.55,G41&gt;=0.364,G41&lt;0.628,F41&gt;=2.5,A41&gt;=5.9,A41&gt;=5.55),5.7,IF(AND(G41&lt;0.006,G41&lt;0.107,D41&gt;=1.65,A41&lt;7.05,G41&lt;0.364,G41&lt;0.628,F41&gt;=2.5,A41&gt;=5.9,A41&gt;=5.55),5.5,IF(AND(G41&gt;=0.006,G41&lt;0.107,D41&gt;=1.65,A41&lt;7.05,G41&lt;0.364,G41&lt;0.628,F41&gt;=2.5,A41&gt;=5.9,A41&gt;=5.55),5.667,IF(AND(D41&lt;2.2,G41&gt;=0.107,D41&gt;=1.65,A41&lt;7.05,G41&lt;0.364,G41&lt;0.628,F41&gt;=2.5,A41&gt;=5.9,A41&gt;=5.55),5.35,IF(AND(D41&gt;=2.2,G41&gt;=0.107,D41&gt;=1.65,A41&lt;7.05,G41&lt;0.364,G41&lt;0.628,F41&gt;=2.5,A41&gt;=5.9,A41&gt;=5.55),5.2,IF(AND(D41&lt;2.25,B41&lt;3.25,D41&lt;2.35,A41&lt;7.55,G41&gt;=0.364,G41&lt;0.628,F41&gt;=2.5,A41&gt;=5.9,A41&gt;=5.55),5.8,IF(AND(D41&gt;=2.25,B41&lt;3.25,D41&lt;2.35,A41&lt;7.55,G41&gt;=0.364,G41&lt;0.628,F41&gt;=2.5,A41&gt;=5.9,A41&gt;=5.55),5.9,"shouldnthappen")))))))))))))))))))))))))))))))))))))</f>
        <v>1.375</v>
      </c>
      <c r="P41" s="1" t="n">
        <f aca="false">IF(AND(D41&gt;=0.75,A41&lt;5.55),3.9,IF(AND(H41&lt;7.482,A41&gt;=5.55),3.45,IF(AND(B41&gt;=3.15,B41&lt;3.25,D41&lt;0.75,A41&lt;5.55),1.262,IF(AND(G41&gt;=0.446,B41&lt;3.15,B41&lt;3.25,D41&lt;0.75,A41&lt;5.55),1.1,IF(AND(G41&lt;0.408,A41&lt;5.05,B41&gt;=3.25,D41&lt;0.75,A41&lt;5.55),1.4,IF(AND(G41&gt;=0.408,A41&lt;5.05,B41&gt;=3.25,D41&lt;0.75,A41&lt;5.55),1.233,IF(AND(G41&gt;=0.676,A41&gt;=5.05,B41&gt;=3.25,D41&lt;0.75,A41&lt;5.55),1.72,IF(AND(H41&lt;9.386,A41&lt;5.85,F41&lt;2.5,H41&gt;=7.482,A41&gt;=5.55),3.5,IF(AND(H41&gt;=9.386,A41&lt;5.85,F41&lt;2.5,H41&gt;=7.482,A41&gt;=5.55),4.275,IF(AND(H41&gt;=16.284,G41&lt;0.865,F41&gt;=2.5,H41&gt;=7.482,A41&gt;=5.55),6.6,IF(AND(G41&lt;0.912,G41&gt;=0.865,F41&gt;=2.5,H41&gt;=7.482,A41&gt;=5.55),4.8,IF(AND(G41&gt;=0.912,G41&gt;=0.865,F41&gt;=2.5,H41&gt;=7.482,A41&gt;=5.55),5.175,IF(AND(A41&gt;=4.95,G41&lt;0.446,B41&lt;3.15,B41&lt;3.25,D41&lt;0.75,A41&lt;5.55),1.6,IF(AND(H41&gt;=12.974,G41&lt;0.676,A41&gt;=5.05,B41&gt;=3.25,D41&lt;0.75,A41&lt;5.55),1.3,IF(AND(D41&lt;1.45,H41&lt;13.531,A41&gt;=5.85,F41&lt;2.5,H41&gt;=7.482,A41&gt;=5.55),4.2,IF(AND(D41&gt;=1.45,H41&lt;13.531,A41&gt;=5.85,F41&lt;2.5,H41&gt;=7.482,A41&gt;=5.55),4.967,IF(AND(G41&lt;0.187,H41&gt;=13.531,A41&gt;=5.85,F41&lt;2.5,H41&gt;=7.482,A41&gt;=5.55),5,IF(AND(H41&gt;=12.675,A41&lt;4.95,G41&lt;0.446,B41&lt;3.15,B41&lt;3.25,D41&lt;0.75,A41&lt;5.55),1.5,IF(AND(H41&lt;10.826,H41&lt;12.974,G41&lt;0.676,A41&gt;=5.05,B41&gt;=3.25,D41&lt;0.75,A41&lt;5.55),1.46,IF(AND(H41&gt;=10.826,H41&lt;12.974,G41&lt;0.676,A41&gt;=5.05,B41&gt;=3.25,D41&lt;0.75,A41&lt;5.55),1.4,IF(AND(A41&lt;6.15,G41&gt;=0.187,H41&gt;=13.531,A41&gt;=5.85,F41&lt;2.5,H41&gt;=7.482,A41&gt;=5.55),4.7,IF(AND(A41&lt;6.85,B41&lt;2.95,H41&lt;16.284,G41&lt;0.865,F41&gt;=2.5,H41&gt;=7.482,A41&gt;=5.55),5.32,IF(AND(A41&gt;=6.85,B41&lt;2.95,H41&lt;16.284,G41&lt;0.865,F41&gt;=2.5,H41&gt;=7.482,A41&gt;=5.55),6.567,IF(AND(A41&lt;4.85,H41&lt;12.675,A41&lt;4.95,G41&lt;0.446,B41&lt;3.15,B41&lt;3.25,D41&lt;0.75,A41&lt;5.55),1.4,IF(AND(A41&gt;=4.85,H41&lt;12.675,A41&lt;4.95,G41&lt;0.446,B41&lt;3.15,B41&lt;3.25,D41&lt;0.75,A41&lt;5.55),1.5,IF(AND(B41&lt;3.1,A41&gt;=6.15,G41&gt;=0.187,H41&gt;=13.531,A41&gt;=5.85,F41&lt;2.5,H41&gt;=7.482,A41&gt;=5.55),4.467,IF(AND(B41&gt;=3.1,A41&gt;=6.15,G41&gt;=0.187,H41&gt;=13.531,A41&gt;=5.85,F41&lt;2.5,H41&gt;=7.482,A41&gt;=5.55),4.7,IF(AND(G41&gt;=0.379,B41&lt;3.15,B41&gt;=2.95,H41&lt;16.284,G41&lt;0.865,F41&gt;=2.5,H41&gt;=7.482,A41&gt;=5.55),5.733,IF(AND(A41&lt;6.6,B41&gt;=3.15,B41&gt;=2.95,H41&lt;16.284,G41&lt;0.865,F41&gt;=2.5,H41&gt;=7.482,A41&gt;=5.55),5.38,IF(AND(A41&lt;6.7,G41&lt;0.379,B41&lt;3.15,B41&gt;=2.95,H41&lt;16.284,G41&lt;0.865,F41&gt;=2.5,H41&gt;=7.482,A41&gt;=5.55),5.3,IF(AND(A41&gt;=6.7,G41&lt;0.379,B41&lt;3.15,B41&gt;=2.95,H41&lt;16.284,G41&lt;0.865,F41&gt;=2.5,H41&gt;=7.482,A41&gt;=5.55),5.16,IF(AND(A41&lt;7.05,A41&gt;=6.6,B41&gt;=3.15,B41&gt;=2.95,H41&lt;16.284,G41&lt;0.865,F41&gt;=2.5,H41&gt;=7.482,A41&gt;=5.55),5.78,IF(AND(A41&gt;=7.05,A41&gt;=6.6,B41&gt;=3.15,B41&gt;=2.95,H41&lt;16.284,G41&lt;0.865,F41&gt;=2.5,H41&gt;=7.482,A41&gt;=5.55),6.1,"shouldnthappen")))))))))))))))))))))))))))))))))</f>
        <v>1.1</v>
      </c>
      <c r="Q41" s="1" t="n">
        <f aca="false">IF(AND(G41&gt;=0.422,B41&lt;3.25,F41&lt;1.5),1.25,IF(AND(G41&gt;=0.082,G41&lt;0.125,F41&gt;=1.5),6.7,IF(AND(G41&lt;0.251,G41&lt;0.422,B41&lt;3.25,F41&lt;1.5),1.38,IF(AND(G41&gt;=0.251,G41&lt;0.422,B41&lt;3.25,F41&lt;1.5),1.55,IF(AND(G41&gt;=0.385,G41&lt;0.633,B41&gt;=3.25,F41&lt;1.5),1.367,IF(AND(B41&lt;3.35,G41&gt;=0.633,B41&gt;=3.25,F41&lt;1.5),1.7,IF(AND(A41&lt;5.85,G41&lt;0.082,G41&lt;0.125,F41&gt;=1.5),4.5,IF(AND(F41&gt;=2.5,D41&lt;1.6,G41&gt;=0.125,F41&gt;=1.5),5.05,IF(AND(H41&gt;=16.774,D41&gt;=1.6,G41&gt;=0.125,F41&gt;=1.5),6.4,IF(AND(D41&gt;=0.5,G41&lt;0.385,G41&lt;0.633,B41&gt;=3.25,F41&lt;1.5),1.6,IF(AND(B41&lt;3.6,B41&gt;=3.35,G41&gt;=0.633,B41&gt;=3.25,F41&lt;1.5),1.55,IF(AND(B41&gt;=3.6,B41&gt;=3.35,G41&gt;=0.633,B41&gt;=3.25,F41&lt;1.5),1.6,IF(AND(D41&lt;1.65,A41&gt;=5.85,G41&lt;0.082,G41&lt;0.125,F41&gt;=1.5),4.7,IF(AND(A41&lt;5.3,F41&lt;2.5,D41&lt;1.6,G41&gt;=0.125,F41&gt;=1.5),3.15,IF(AND(B41&gt;=3.2,H41&lt;16.774,D41&gt;=1.6,G41&gt;=0.125,F41&gt;=1.5),5.675,IF(AND(H41&lt;11.767,D41&lt;0.5,G41&lt;0.385,G41&lt;0.633,B41&gt;=3.25,F41&lt;1.5),1.5,IF(AND(H41&gt;=11.767,D41&lt;0.5,G41&lt;0.385,G41&lt;0.633,B41&gt;=3.25,F41&lt;1.5),1.367,IF(AND(H41&lt;8.367,D41&gt;=1.65,A41&gt;=5.85,G41&lt;0.082,G41&lt;0.125,F41&gt;=1.5),5.7,IF(AND(H41&gt;=8.367,D41&gt;=1.65,A41&gt;=5.85,G41&lt;0.082,G41&lt;0.125,F41&gt;=1.5),5.575,IF(AND(A41&gt;=7.1,B41&lt;3.2,H41&lt;16.774,D41&gt;=1.6,G41&gt;=0.125,F41&gt;=1.5),6.3,IF(AND(H41&gt;=15.395,B41&lt;2.85,A41&gt;=5.3,F41&lt;2.5,D41&lt;1.6,G41&gt;=0.125,F41&gt;=1.5),4.8,IF(AND(H41&lt;8.486,B41&gt;=2.85,A41&gt;=5.3,F41&lt;2.5,D41&lt;1.6,G41&gt;=0.125,F41&gt;=1.5),3.85,IF(AND(D41&gt;=2.1,A41&lt;7.1,B41&lt;3.2,H41&lt;16.774,D41&gt;=1.6,G41&gt;=0.125,F41&gt;=1.5),5.5,IF(AND(B41&gt;=2.75,H41&lt;15.395,B41&lt;2.85,A41&gt;=5.3,F41&lt;2.5,D41&lt;1.6,G41&gt;=0.125,F41&gt;=1.5),4.489,IF(AND(H41&gt;=15.168,H41&gt;=8.486,B41&gt;=2.85,A41&gt;=5.3,F41&lt;2.5,D41&lt;1.6,G41&gt;=0.125,F41&gt;=1.5),4.7,IF(AND(G41&gt;=0.519,D41&lt;2.1,A41&lt;7.1,B41&lt;3.2,H41&lt;16.774,D41&gt;=1.6,G41&gt;=0.125,F41&gt;=1.5),4.925,IF(AND(G41&gt;=0.897,B41&lt;2.75,H41&lt;15.395,B41&lt;2.85,A41&gt;=5.3,F41&lt;2.5,D41&lt;1.6,G41&gt;=0.125,F41&gt;=1.5),4.567,IF(AND(A41&lt;5.65,H41&lt;15.168,H41&gt;=8.486,B41&gt;=2.85,A41&gt;=5.3,F41&lt;2.5,D41&lt;1.6,G41&gt;=0.125,F41&gt;=1.5),4.5,IF(AND(G41&lt;0.23,G41&lt;0.519,D41&lt;2.1,A41&lt;7.1,B41&lt;3.2,H41&lt;16.774,D41&gt;=1.6,G41&gt;=0.125,F41&gt;=1.5),5,IF(AND(A41&lt;5.9,G41&lt;0.897,B41&lt;2.75,H41&lt;15.395,B41&lt;2.85,A41&gt;=5.3,F41&lt;2.5,D41&lt;1.6,G41&gt;=0.125,F41&gt;=1.5),4.1,IF(AND(A41&gt;=5.9,G41&lt;0.897,B41&lt;2.75,H41&lt;15.395,B41&lt;2.85,A41&gt;=5.3,F41&lt;2.5,D41&lt;1.6,G41&gt;=0.125,F41&gt;=1.5),4.5,IF(AND(A41&lt;6.05,A41&gt;=5.65,H41&lt;15.168,H41&gt;=8.486,B41&gt;=2.85,A41&gt;=5.3,F41&lt;2.5,D41&lt;1.6,G41&gt;=0.125,F41&gt;=1.5),4.2,IF(AND(A41&gt;=6.05,A41&gt;=5.65,H41&lt;15.168,H41&gt;=8.486,B41&gt;=2.85,A41&gt;=5.3,F41&lt;2.5,D41&lt;1.6,G41&gt;=0.125,F41&gt;=1.5),4.35,IF(AND(D41&lt;1.95,G41&gt;=0.23,G41&lt;0.519,D41&lt;2.1,A41&lt;7.1,B41&lt;3.2,H41&lt;16.774,D41&gt;=1.6,G41&gt;=0.125,F41&gt;=1.5),5.3,IF(AND(D41&gt;=1.95,G41&gt;=0.23,G41&lt;0.519,D41&lt;2.1,A41&lt;7.1,B41&lt;3.2,H41&lt;16.774,D41&gt;=1.6,G41&gt;=0.125,F41&gt;=1.5),5.2,"shouldnthappen")))))))))))))))))))))))))))))))))))</f>
        <v>1.25</v>
      </c>
      <c r="R41" s="1" t="n">
        <f aca="false">IF(AND(G41&gt;=0.901,F41&lt;1.5),1.9,IF(AND(H41&lt;5.523,D41&lt;0.35,G41&lt;0.901,F41&lt;1.5),1,IF(AND(B41&lt;3.6,D41&gt;=0.35,G41&lt;0.901,F41&lt;1.5),1.575,IF(AND(B41&gt;=3.6,D41&gt;=0.35,G41&lt;0.901,F41&lt;1.5),1.5,IF(AND(G41&gt;=0.837,D41&lt;1.15,D41&lt;1.45,F41&gt;=1.5),3,IF(AND(G41&gt;=0.66,D41&gt;=1.15,D41&lt;1.45,F41&gt;=1.5),4,IF(AND(F41&gt;=2.5,D41&lt;1.55,D41&gt;=1.45,F41&gt;=1.5),5.025,IF(AND(F41&lt;2.5,D41&gt;=1.55,D41&gt;=1.45,F41&gt;=1.5),4.933,IF(AND(B41&lt;2.45,G41&lt;0.837,D41&lt;1.15,D41&lt;1.45,F41&gt;=1.5),3.3,IF(AND(B41&gt;=2.45,G41&lt;0.837,D41&lt;1.15,D41&lt;1.45,F41&gt;=1.5),3.86,IF(AND(B41&gt;=3.05,F41&lt;2.5,D41&lt;1.55,D41&gt;=1.45,F41&gt;=1.5),4.8,IF(AND(D41&gt;=2.45,F41&gt;=2.5,D41&gt;=1.55,D41&gt;=1.45,F41&gt;=1.5),5.875,IF(AND(H41&lt;13.187,G41&lt;0.217,H41&gt;=5.523,D41&lt;0.35,G41&lt;0.901,F41&lt;1.5),1.4,IF(AND(H41&gt;=13.187,G41&lt;0.217,H41&gt;=5.523,D41&lt;0.35,G41&lt;0.901,F41&lt;1.5),1.5,IF(AND(G41&lt;0.33,G41&gt;=0.217,H41&gt;=5.523,D41&lt;0.35,G41&lt;0.901,F41&lt;1.5),1.28,IF(AND(A41&lt;6.05,D41&lt;1.35,G41&lt;0.66,D41&gt;=1.15,D41&lt;1.45,F41&gt;=1.5),4.175,IF(AND(A41&gt;=6.05,D41&lt;1.35,G41&lt;0.66,D41&gt;=1.15,D41&lt;1.45,F41&gt;=1.5),4.3,IF(AND(A41&lt;5.65,D41&gt;=1.35,G41&lt;0.66,D41&gt;=1.15,D41&lt;1.45,F41&gt;=1.5),3.9,IF(AND(A41&gt;=5.65,D41&gt;=1.35,G41&lt;0.66,D41&gt;=1.15,D41&lt;1.45,F41&gt;=1.5),4.52,IF(AND(A41&lt;6.25,B41&lt;3.05,F41&lt;2.5,D41&lt;1.55,D41&gt;=1.45,F41&gt;=1.5),4.5,IF(AND(A41&gt;=6.25,B41&lt;3.05,F41&lt;2.5,D41&lt;1.55,D41&gt;=1.45,F41&gt;=1.5),4.675,IF(AND(A41&gt;=7.25,D41&lt;2.45,F41&gt;=2.5,D41&gt;=1.55,D41&gt;=1.45,F41&gt;=1.5),6.433,IF(AND(D41&gt;=0.25,G41&gt;=0.33,G41&gt;=0.217,H41&gt;=5.523,D41&lt;0.35,G41&lt;0.901,F41&lt;1.5),1.4,IF(AND(A41&lt;6.15,A41&lt;7.25,D41&lt;2.45,F41&gt;=2.5,D41&gt;=1.55,D41&gt;=1.45,F41&gt;=1.5),5.025,IF(AND(H41&lt;6.439,D41&lt;0.25,G41&gt;=0.33,G41&gt;=0.217,H41&gt;=5.523,D41&lt;0.35,G41&lt;0.901,F41&lt;1.5),1.5,IF(AND(H41&gt;=6.439,D41&lt;0.25,G41&gt;=0.33,G41&gt;=0.217,H41&gt;=5.523,D41&lt;0.35,G41&lt;0.901,F41&lt;1.5),1.38,IF(AND(H41&gt;=13.711,A41&gt;=6.15,A41&lt;7.25,D41&lt;2.45,F41&gt;=2.5,D41&gt;=1.55,D41&gt;=1.45,F41&gt;=1.5),5.68,IF(AND(B41&gt;=3.3,H41&lt;13.711,A41&gt;=6.15,A41&lt;7.25,D41&lt;2.45,F41&gt;=2.5,D41&gt;=1.55,D41&gt;=1.45,F41&gt;=1.5),5.6,IF(AND(G41&lt;0.093,B41&lt;3.3,H41&lt;13.711,A41&gt;=6.15,A41&lt;7.25,D41&lt;2.45,F41&gt;=2.5,D41&gt;=1.55,D41&gt;=1.45,F41&gt;=1.5),5.56,IF(AND(D41&lt;1.95,G41&gt;=0.093,B41&lt;3.3,H41&lt;13.711,A41&gt;=6.15,A41&lt;7.25,D41&lt;2.45,F41&gt;=2.5,D41&gt;=1.55,D41&gt;=1.45,F41&gt;=1.5),5.3,IF(AND(B41&lt;3.15,D41&gt;=1.95,G41&gt;=0.093,B41&lt;3.3,H41&lt;13.711,A41&gt;=6.15,A41&lt;7.25,D41&lt;2.45,F41&gt;=2.5,D41&gt;=1.55,D41&gt;=1.45,F41&gt;=1.5),5.1,IF(AND(B41&gt;=3.15,D41&gt;=1.95,G41&gt;=0.093,B41&lt;3.3,H41&lt;13.711,A41&gt;=6.15,A41&lt;7.25,D41&lt;2.45,F41&gt;=2.5,D41&gt;=1.55,D41&gt;=1.45,F41&gt;=1.5),5.15,"shouldnthappen"))))))))))))))))))))))))))))))))</f>
        <v>1.38</v>
      </c>
      <c r="S41" s="1" t="n">
        <f aca="false">IF(AND(G41&gt;=0.859,D41&gt;=0.35,F41&lt;1.5),1.9,IF(AND(D41&lt;1.75,F41&gt;=2.5,F41&gt;=1.5),4.867,IF(AND(H41&lt;8.42,A41&lt;5.05,D41&lt;0.35,F41&lt;1.5),1.42,IF(AND(H41&gt;=14.877,A41&gt;=5.05,D41&lt;0.35,F41&lt;1.5),1.3,IF(AND(B41&lt;3.35,G41&lt;0.859,D41&gt;=0.35,F41&lt;1.5),1.7,IF(AND(B41&gt;=3.35,G41&lt;0.859,D41&gt;=0.35,F41&lt;1.5),1.5,IF(AND(A41&gt;=6.05,B41&lt;2.75,F41&lt;2.5,F41&gt;=1.5),4.733,IF(AND(G41&gt;=0.68,B41&gt;=2.75,F41&lt;2.5,F41&gt;=1.5),4.025,IF(AND(H41&gt;=16.284,D41&gt;=1.75,F41&gt;=2.5,F41&gt;=1.5),6.6,IF(AND(A41&lt;4.35,H41&gt;=8.42,A41&lt;5.05,D41&lt;0.35,F41&lt;1.5),1.1,IF(AND(G41&gt;=0.948,H41&lt;14.877,A41&gt;=5.05,D41&lt;0.35,F41&lt;1.5),1.7,IF(AND(A41&lt;5.3,A41&lt;6.05,B41&lt;2.75,F41&lt;2.5,F41&gt;=1.5),3,IF(AND(H41&gt;=15.168,G41&lt;0.68,B41&gt;=2.75,F41&lt;2.5,F41&gt;=1.5),4.75,IF(AND(H41&gt;=14.005,A41&gt;=4.35,H41&gt;=8.42,A41&lt;5.05,D41&lt;0.35,F41&lt;1.5),1.375,IF(AND(A41&gt;=5.55,G41&lt;0.948,H41&lt;14.877,A41&gt;=5.05,D41&lt;0.35,F41&lt;1.5),1.7,IF(AND(H41&lt;12.363,A41&gt;=5.3,A41&lt;6.05,B41&lt;2.75,F41&lt;2.5,F41&gt;=1.5),3.825,IF(AND(H41&gt;=12.363,A41&gt;=5.3,A41&lt;6.05,B41&lt;2.75,F41&lt;2.5,F41&gt;=1.5),4.033,IF(AND(H41&gt;=14.508,H41&lt;15.168,G41&lt;0.68,B41&gt;=2.75,F41&lt;2.5,F41&gt;=1.5),4.2,IF(AND(D41&gt;=2.35,D41&gt;=2.2,H41&lt;16.284,D41&gt;=1.75,F41&gt;=2.5,F41&gt;=1.5),5.267,IF(AND(G41&lt;0.231,H41&lt;14.005,A41&gt;=4.35,H41&gt;=8.42,A41&lt;5.05,D41&lt;0.35,F41&lt;1.5),1.4,IF(AND(H41&gt;=14.494,A41&lt;5.55,G41&lt;0.948,H41&lt;14.877,A41&gt;=5.05,D41&lt;0.35,F41&lt;1.5),1.6,IF(AND(A41&lt;6.1,H41&lt;14.508,H41&lt;15.168,G41&lt;0.68,B41&gt;=2.75,F41&lt;2.5,F41&gt;=1.5),4.5,IF(AND(A41&lt;6.1,H41&lt;11.8,D41&lt;2.2,H41&lt;16.284,D41&gt;=1.75,F41&gt;=2.5,F41&gt;=1.5),4.95,IF(AND(A41&gt;=6.1,H41&lt;11.8,D41&lt;2.2,H41&lt;16.284,D41&gt;=1.75,F41&gt;=2.5,F41&gt;=1.5),5.333,IF(AND(B41&lt;2.75,H41&gt;=11.8,D41&lt;2.2,H41&lt;16.284,D41&gt;=1.75,F41&gt;=2.5,F41&gt;=1.5),5.1,IF(AND(B41&gt;=3.15,D41&lt;2.35,D41&gt;=2.2,H41&lt;16.284,D41&gt;=1.75,F41&gt;=2.5,F41&gt;=1.5),5.5,IF(AND(B41&gt;=3.35,G41&gt;=0.231,H41&lt;14.005,A41&gt;=4.35,H41&gt;=8.42,A41&lt;5.05,D41&lt;0.35,F41&lt;1.5),1.3,IF(AND(H41&lt;13.869,H41&lt;14.494,A41&lt;5.55,G41&lt;0.948,H41&lt;14.877,A41&gt;=5.05,D41&lt;0.35,F41&lt;1.5),1.5,IF(AND(H41&gt;=13.869,H41&lt;14.494,A41&lt;5.55,G41&lt;0.948,H41&lt;14.877,A41&gt;=5.05,D41&lt;0.35,F41&lt;1.5),1.4,IF(AND(G41&lt;0.636,A41&gt;=6.1,H41&lt;14.508,H41&lt;15.168,G41&lt;0.68,B41&gt;=2.75,F41&lt;2.5,F41&gt;=1.5),4.68,IF(AND(G41&gt;=0.636,A41&gt;=6.1,H41&lt;14.508,H41&lt;15.168,G41&lt;0.68,B41&gt;=2.75,F41&lt;2.5,F41&gt;=1.5),4.4,IF(AND(B41&lt;2.85,B41&gt;=2.75,H41&gt;=11.8,D41&lt;2.2,H41&lt;16.284,D41&gt;=1.75,F41&gt;=2.5,F41&gt;=1.5),6.7,IF(AND(H41&lt;10.626,B41&lt;3.15,D41&lt;2.35,D41&gt;=2.2,H41&lt;16.284,D41&gt;=1.75,F41&gt;=2.5,F41&gt;=1.5),5.1,IF(AND(H41&gt;=10.626,B41&lt;3.15,D41&lt;2.35,D41&gt;=2.2,H41&lt;16.284,D41&gt;=1.75,F41&gt;=2.5,F41&gt;=1.5),5.2,IF(AND(G41&lt;0.378,B41&lt;3.35,G41&gt;=0.231,H41&lt;14.005,A41&gt;=4.35,H41&gt;=8.42,A41&lt;5.05,D41&lt;0.35,F41&lt;1.5),1.2,IF(AND(G41&gt;=0.378,B41&lt;3.35,G41&gt;=0.231,H41&lt;14.005,A41&gt;=4.35,H41&gt;=8.42,A41&lt;5.05,D41&lt;0.35,F41&lt;1.5),1.3,IF(AND(A41&lt;6.2,B41&gt;=2.85,B41&gt;=2.75,H41&gt;=11.8,D41&lt;2.2,H41&lt;16.284,D41&gt;=1.75,F41&gt;=2.5,F41&gt;=1.5),4.9,IF(AND(G41&lt;0.388,A41&gt;=6.2,B41&gt;=2.85,B41&gt;=2.75,H41&gt;=11.8,D41&lt;2.2,H41&lt;16.284,D41&gt;=1.75,F41&gt;=2.5,F41&gt;=1.5),5.52,IF(AND(G41&gt;=0.388,A41&gt;=6.2,B41&gt;=2.85,B41&gt;=2.75,H41&gt;=11.8,D41&lt;2.2,H41&lt;16.284,D41&gt;=1.75,F41&gt;=2.5,F41&gt;=1.5),5.7,"shouldnthappen")))))))))))))))))))))))))))))))))))))))</f>
        <v>1.3</v>
      </c>
      <c r="T41" s="1" t="n">
        <f aca="false">IF(AND(D41&gt;=0.8,A41&lt;5.45),3.7,IF(AND(D41&gt;=0.35,D41&lt;0.8,A41&lt;5.45),1.56,IF(AND(G41&lt;0.164,F41&lt;2.5,A41&gt;=5.45),1.6,IF(AND(H41&gt;=16.718,F41&gt;=2.5,A41&gt;=5.45),6.4,IF(AND(G41&gt;=0.719,H41&lt;16.718,F41&gt;=2.5,A41&gt;=5.45),5.05,IF(AND(A41&lt;4.35,A41&lt;5.05,D41&lt;0.35,D41&lt;0.8,A41&lt;5.45),1.1,IF(AND(H41&gt;=14.494,A41&gt;=5.05,D41&lt;0.35,D41&lt;0.8,A41&lt;5.45),1.6,IF(AND(G41&lt;0.338,D41&lt;1.25,G41&gt;=0.164,F41&lt;2.5,A41&gt;=5.45),4.1,IF(AND(H41&lt;8.397,D41&gt;=1.25,G41&gt;=0.164,F41&lt;2.5,A41&gt;=5.45),4,IF(AND(H41&lt;11.031,H41&lt;14.494,A41&gt;=5.05,D41&lt;0.35,D41&lt;0.8,A41&lt;5.45),1.5,IF(AND(H41&gt;=11.031,H41&lt;14.494,A41&gt;=5.05,D41&lt;0.35,D41&lt;0.8,A41&lt;5.45),1.44,IF(AND(B41&lt;2.65,H41&gt;=8.397,D41&gt;=1.25,G41&gt;=0.164,F41&lt;2.5,A41&gt;=5.45),4.767,IF(AND(H41&lt;7.388,G41&lt;0.487,G41&lt;0.719,H41&lt;16.718,F41&gt;=2.5,A41&gt;=5.45),5.067,IF(AND(G41&lt;0.533,G41&gt;=0.487,G41&lt;0.719,H41&lt;16.718,F41&gt;=2.5,A41&gt;=5.45),5.8,IF(AND(G41&gt;=0.533,G41&gt;=0.487,G41&lt;0.719,H41&lt;16.718,F41&gt;=2.5,A41&gt;=5.45),5.86,IF(AND(B41&lt;3.25,A41&gt;=4.95,A41&gt;=4.35,A41&lt;5.05,D41&lt;0.35,D41&lt;0.8,A41&lt;5.45),1.2,IF(AND(A41&lt;5.6,H41&lt;11.218,G41&gt;=0.338,D41&lt;1.25,G41&gt;=0.164,F41&lt;2.5,A41&gt;=5.45),3.7,IF(AND(A41&gt;=5.6,H41&lt;11.218,G41&gt;=0.338,D41&lt;1.25,G41&gt;=0.164,F41&lt;2.5,A41&gt;=5.45),3.5,IF(AND(H41&lt;12.668,H41&gt;=11.218,G41&gt;=0.338,D41&lt;1.25,G41&gt;=0.164,F41&lt;2.5,A41&gt;=5.45),3.9,IF(AND(H41&gt;=12.668,H41&gt;=11.218,G41&gt;=0.338,D41&lt;1.25,G41&gt;=0.164,F41&lt;2.5,A41&gt;=5.45),4,IF(AND(H41&gt;=15.705,B41&gt;=2.65,H41&gt;=8.397,D41&gt;=1.25,G41&gt;=0.164,F41&lt;2.5,A41&gt;=5.45),4.8,IF(AND(B41&lt;2.75,H41&gt;=7.388,G41&lt;0.487,G41&lt;0.719,H41&lt;16.718,F41&gt;=2.5,A41&gt;=5.45),5.26,IF(AND(B41&lt;2.95,A41&lt;4.5,A41&lt;4.95,A41&gt;=4.35,A41&lt;5.05,D41&lt;0.35,D41&lt;0.8,A41&lt;5.45),1.4,IF(AND(B41&gt;=2.95,A41&lt;4.5,A41&lt;4.95,A41&gt;=4.35,A41&lt;5.05,D41&lt;0.35,D41&lt;0.8,A41&lt;5.45),1.3,IF(AND(H41&gt;=13.924,A41&gt;=4.5,A41&lt;4.95,A41&gt;=4.35,A41&lt;5.05,D41&lt;0.35,D41&lt;0.8,A41&lt;5.45),1.5,IF(AND(G41&lt;0.252,B41&gt;=3.25,A41&gt;=4.95,A41&gt;=4.35,A41&lt;5.05,D41&lt;0.35,D41&lt;0.8,A41&lt;5.45),1.4,IF(AND(G41&gt;=0.252,B41&gt;=3.25,A41&gt;=4.95,A41&gt;=4.35,A41&lt;5.05,D41&lt;0.35,D41&lt;0.8,A41&lt;5.45),1.32,IF(AND(G41&gt;=0.473,H41&lt;15.705,B41&gt;=2.65,H41&gt;=8.397,D41&gt;=1.25,G41&gt;=0.164,F41&lt;2.5,A41&gt;=5.45),4.7,IF(AND(B41&gt;=3.15,B41&gt;=2.75,H41&gt;=7.388,G41&lt;0.487,G41&lt;0.719,H41&lt;16.718,F41&gt;=2.5,A41&gt;=5.45),5.7,IF(AND(B41&lt;3.15,H41&lt;13.924,A41&gt;=4.5,A41&lt;4.95,A41&gt;=4.35,A41&lt;5.05,D41&lt;0.35,D41&lt;0.8,A41&lt;5.45),1.433,IF(AND(B41&gt;=3.15,H41&lt;13.924,A41&gt;=4.5,A41&lt;4.95,A41&gt;=4.35,A41&lt;5.05,D41&lt;0.35,D41&lt;0.8,A41&lt;5.45),1.4,IF(AND(H41&gt;=14.81,G41&lt;0.473,H41&lt;15.705,B41&gt;=2.65,H41&gt;=8.397,D41&gt;=1.25,G41&gt;=0.164,F41&lt;2.5,A41&gt;=5.45),4.2,IF(AND(A41&lt;6.65,B41&lt;3.15,B41&gt;=2.75,H41&gt;=7.388,G41&lt;0.487,G41&lt;0.719,H41&lt;16.718,F41&gt;=2.5,A41&gt;=5.45),5.6,IF(AND(A41&gt;=6.65,B41&lt;3.15,B41&gt;=2.75,H41&gt;=7.388,G41&lt;0.487,G41&lt;0.719,H41&lt;16.718,F41&gt;=2.5,A41&gt;=5.45),5.4,IF(AND(A41&lt;6.15,H41&lt;14.81,G41&lt;0.473,H41&lt;15.705,B41&gt;=2.65,H41&gt;=8.397,D41&gt;=1.25,G41&gt;=0.164,F41&lt;2.5,A41&gt;=5.45),4.5,IF(AND(A41&gt;=6.15,H41&lt;14.81,G41&lt;0.473,H41&lt;15.705,B41&gt;=2.65,H41&gt;=8.397,D41&gt;=1.25,G41&gt;=0.164,F41&lt;2.5,A41&gt;=5.45),4.4,"shouldnthappen"))))))))))))))))))))))))))))))))))))</f>
        <v>1.3</v>
      </c>
      <c r="U41" s="1" t="n">
        <f aca="false">IF(AND(G41&gt;=0.934,F41&lt;1.5),1.7,IF(AND(D41&lt;0.15,D41&lt;0.25,G41&lt;0.934,F41&lt;1.5),1.38,IF(AND(H41&gt;=14.379,D41&gt;=0.25,G41&lt;0.934,F41&lt;1.5),1.7,IF(AND(A41&lt;5.3,D41&lt;1.35,F41&lt;2.5,F41&gt;=1.5),3.15,IF(AND(H41&lt;7.148,D41&gt;=1.35,F41&lt;2.5,F41&gt;=1.5),3.9,IF(AND(G41&lt;0.352,A41&lt;6.15,F41&gt;=2.5,F41&gt;=1.5),4.5,IF(AND(G41&gt;=0.352,A41&lt;6.15,F41&gt;=2.5,F41&gt;=1.5),4.92,IF(AND(B41&lt;2.85,A41&gt;=6.15,F41&gt;=2.5,F41&gt;=1.5),6.2,IF(AND(D41&gt;=0.45,H41&lt;14.379,D41&gt;=0.25,G41&lt;0.934,F41&lt;1.5),1.65,IF(AND(G41&gt;=0.857,A41&gt;=5.3,D41&lt;1.35,F41&lt;2.5,F41&gt;=1.5),4.3,IF(AND(A41&gt;=7.25,B41&gt;=2.85,A41&gt;=6.15,F41&gt;=2.5,F41&gt;=1.5),6.425,IF(AND(H41&lt;9.499,A41&lt;5.05,D41&gt;=0.15,D41&lt;0.25,G41&lt;0.934,F41&lt;1.5),1.4,IF(AND(A41&gt;=5.45,A41&gt;=5.05,D41&gt;=0.15,D41&lt;0.25,G41&lt;0.934,F41&lt;1.5),1.3,IF(AND(B41&gt;=4.15,D41&lt;0.45,H41&lt;14.379,D41&gt;=0.25,G41&lt;0.934,F41&lt;1.5),1.5,IF(AND(A41&gt;=5.75,G41&lt;0.857,A41&gt;=5.3,D41&lt;1.35,F41&lt;2.5,F41&gt;=1.5),4.02,IF(AND(A41&lt;6.65,G41&lt;0.333,H41&gt;=7.148,D41&gt;=1.35,F41&lt;2.5,F41&gt;=1.5),4.475,IF(AND(A41&gt;=6.65,G41&lt;0.333,H41&gt;=7.148,D41&gt;=1.35,F41&lt;2.5,F41&gt;=1.5),4.8,IF(AND(D41&gt;=1.45,G41&gt;=0.333,H41&gt;=7.148,D41&gt;=1.35,F41&lt;2.5,F41&gt;=1.5),4.85,IF(AND(G41&gt;=0.861,A41&lt;7.25,B41&gt;=2.85,A41&gt;=6.15,F41&gt;=2.5,F41&gt;=1.5),5.2,IF(AND(G41&lt;0.571,H41&gt;=9.499,A41&lt;5.05,D41&gt;=0.15,D41&lt;0.25,G41&lt;0.934,F41&lt;1.5),1.2,IF(AND(G41&gt;=0.571,H41&gt;=9.499,A41&lt;5.05,D41&gt;=0.15,D41&lt;0.25,G41&lt;0.934,F41&lt;1.5),1.3,IF(AND(H41&lt;9.283,A41&lt;5.45,A41&gt;=5.05,D41&gt;=0.15,D41&lt;0.25,G41&lt;0.934,F41&lt;1.5),1.5,IF(AND(H41&gt;=9.283,A41&lt;5.45,A41&gt;=5.05,D41&gt;=0.15,D41&lt;0.25,G41&lt;0.934,F41&lt;1.5),1.425,IF(AND(A41&lt;4.9,B41&lt;4.15,D41&lt;0.45,H41&lt;14.379,D41&gt;=0.25,G41&lt;0.934,F41&lt;1.5),1.4,IF(AND(A41&gt;=4.9,B41&lt;4.15,D41&lt;0.45,H41&lt;14.379,D41&gt;=0.25,G41&lt;0.934,F41&lt;1.5),1.325,IF(AND(G41&lt;0.572,A41&lt;5.75,G41&lt;0.857,A41&gt;=5.3,D41&lt;1.35,F41&lt;2.5,F41&gt;=1.5),3.65,IF(AND(G41&gt;=0.572,A41&lt;5.75,G41&lt;0.857,A41&gt;=5.3,D41&lt;1.35,F41&lt;2.5,F41&gt;=1.5),3.9,IF(AND(A41&lt;6.75,D41&lt;1.45,G41&gt;=0.333,H41&gt;=7.148,D41&gt;=1.35,F41&lt;2.5,F41&gt;=1.5),4.4,IF(AND(A41&gt;=6.75,D41&lt;1.45,G41&gt;=0.333,H41&gt;=7.148,D41&gt;=1.35,F41&lt;2.5,F41&gt;=1.5),4.78,IF(AND(A41&lt;6.6,B41&lt;3.25,G41&lt;0.861,A41&lt;7.25,B41&gt;=2.85,A41&gt;=6.15,F41&gt;=2.5,F41&gt;=1.5),5.333,IF(AND(H41&lt;11.461,B41&gt;=3.25,G41&lt;0.861,A41&lt;7.25,B41&gt;=2.85,A41&gt;=6.15,F41&gt;=2.5,F41&gt;=1.5),6.025,IF(AND(H41&gt;=11.461,B41&gt;=3.25,G41&lt;0.861,A41&lt;7.25,B41&gt;=2.85,A41&gt;=6.15,F41&gt;=2.5,F41&gt;=1.5),5.667,IF(AND(H41&gt;=14.564,A41&gt;=6.6,B41&lt;3.25,G41&lt;0.861,A41&lt;7.25,B41&gt;=2.85,A41&gt;=6.15,F41&gt;=2.5,F41&gt;=1.5),5.4,IF(AND(D41&gt;=2.35,H41&lt;14.564,A41&gt;=6.6,B41&lt;3.25,G41&lt;0.861,A41&lt;7.25,B41&gt;=2.85,A41&gt;=6.15,F41&gt;=2.5,F41&gt;=1.5),5.6,IF(AND(A41&lt;6.85,D41&lt;2.35,H41&lt;14.564,A41&gt;=6.6,B41&lt;3.25,G41&lt;0.861,A41&lt;7.25,B41&gt;=2.85,A41&gt;=6.15,F41&gt;=2.5,F41&gt;=1.5),5.9,IF(AND(A41&gt;=6.85,D41&lt;2.35,H41&lt;14.564,A41&gt;=6.6,B41&lt;3.25,G41&lt;0.861,A41&lt;7.25,B41&gt;=2.85,A41&gt;=6.15,F41&gt;=2.5,F41&gt;=1.5),5.78,"shouldnthappen"))))))))))))))))))))))))))))))))))))</f>
        <v>1.2</v>
      </c>
      <c r="V41" s="1" t="n">
        <f aca="false">IF(AND(H41&lt;5.748,A41&lt;5.05,D41&lt;0.75),1,IF(AND(B41&lt;3.15,H41&gt;=5.748,A41&lt;5.05,D41&lt;0.75),1.475,IF(AND(G41&gt;=0.801,D41&lt;0.25,A41&gt;=5.05,D41&lt;0.75),1.7,IF(AND(D41&gt;=0.45,D41&gt;=0.25,A41&gt;=5.05,D41&lt;0.75),1.7,IF(AND(B41&lt;2.35,F41&lt;2.5,B41&lt;2.75,D41&gt;=0.75),4.16,IF(AND(D41&lt;1.75,F41&gt;=2.5,B41&lt;2.75,D41&gt;=0.75),4.875,IF(AND(D41&gt;=1.75,F41&gt;=2.5,B41&lt;2.75,D41&gt;=0.75),5.333,IF(AND(H41&gt;=16.284,D41&gt;=1.55,B41&gt;=2.75,D41&gt;=0.75),6.6,IF(AND(H41&gt;=14.144,B41&gt;=3.15,H41&gt;=5.748,A41&lt;5.05,D41&lt;0.75),1.3,IF(AND(A41&lt;5.45,G41&lt;0.801,D41&lt;0.25,A41&gt;=5.05,D41&lt;0.75),1.5,IF(AND(A41&gt;=5.45,G41&lt;0.801,D41&lt;0.25,A41&gt;=5.05,D41&lt;0.75),1.34,IF(AND(B41&lt;3.75,D41&lt;0.45,D41&gt;=0.25,A41&gt;=5.05,D41&lt;0.75),1.467,IF(AND(B41&gt;=3.75,D41&lt;0.45,D41&gt;=0.25,A41&gt;=5.05,D41&lt;0.75),1.767,IF(AND(G41&gt;=0.896,B41&gt;=2.35,F41&lt;2.5,B41&lt;2.75,D41&gt;=0.75),4.9,IF(AND(H41&lt;15.504,D41&lt;1.35,D41&lt;1.55,B41&gt;=2.75,D41&gt;=0.75),4.2,IF(AND(H41&gt;=15.504,D41&lt;1.35,D41&lt;1.55,B41&gt;=2.75,D41&gt;=0.75),4.6,IF(AND(H41&lt;9.767,D41&gt;=1.35,D41&lt;1.55,B41&gt;=2.75,D41&gt;=0.75),5.1,IF(AND(A41&lt;4.5,H41&lt;14.144,B41&gt;=3.15,H41&gt;=5.748,A41&lt;5.05,D41&lt;0.75),1.3,IF(AND(A41&gt;=4.5,H41&lt;14.144,B41&gt;=3.15,H41&gt;=5.748,A41&lt;5.05,D41&lt;0.75),1.4,IF(AND(D41&gt;=1.15,G41&lt;0.896,B41&gt;=2.35,F41&lt;2.5,B41&lt;2.75,D41&gt;=0.75),4.04,IF(AND(B41&lt;2.9,H41&gt;=9.767,D41&gt;=1.35,D41&lt;1.55,B41&gt;=2.75,D41&gt;=0.75),4.8,IF(AND(D41&lt;1.7,A41&gt;=7.05,H41&lt;16.284,D41&gt;=1.55,B41&gt;=2.75,D41&gt;=0.75),5.8,IF(AND(D41&gt;=1.7,A41&gt;=7.05,H41&lt;16.284,D41&gt;=1.55,B41&gt;=2.75,D41&gt;=0.75),6.3,IF(AND(B41&lt;2.45,D41&lt;1.15,G41&lt;0.896,B41&gt;=2.35,F41&lt;2.5,B41&lt;2.75,D41&gt;=0.75),3.767,IF(AND(B41&gt;=2.45,D41&lt;1.15,G41&lt;0.896,B41&gt;=2.35,F41&lt;2.5,B41&lt;2.75,D41&gt;=0.75),3.167,IF(AND(B41&gt;=3.15,B41&gt;=2.9,H41&gt;=9.767,D41&gt;=1.35,D41&lt;1.55,B41&gt;=2.75,D41&gt;=0.75),4.7,IF(AND(D41&lt;1.9,D41&lt;2.05,A41&lt;7.05,H41&lt;16.284,D41&gt;=1.55,B41&gt;=2.75,D41&gt;=0.75),4.82,IF(AND(D41&gt;=1.9,D41&lt;2.05,A41&lt;7.05,H41&lt;16.284,D41&gt;=1.55,B41&gt;=2.75,D41&gt;=0.75),5.067,IF(AND(H41&lt;12.721,B41&lt;3.15,B41&gt;=2.9,H41&gt;=9.767,D41&gt;=1.35,D41&lt;1.55,B41&gt;=2.75,D41&gt;=0.75),4.5,IF(AND(H41&gt;=12.721,B41&lt;3.15,B41&gt;=2.9,H41&gt;=9.767,D41&gt;=1.35,D41&lt;1.55,B41&gt;=2.75,D41&gt;=0.75),4.433,IF(AND(H41&lt;9.525,G41&lt;0.364,D41&gt;=2.05,A41&lt;7.05,H41&lt;16.284,D41&gt;=1.55,B41&gt;=2.75,D41&gt;=0.75),5.1,IF(AND(A41&lt;6.25,G41&gt;=0.364,D41&gt;=2.05,A41&lt;7.05,H41&lt;16.284,D41&gt;=1.55,B41&gt;=2.75,D41&gt;=0.75),5.4,IF(AND(H41&lt;10.898,H41&gt;=9.525,G41&lt;0.364,D41&gt;=2.05,A41&lt;7.05,H41&lt;16.284,D41&gt;=1.55,B41&gt;=2.75,D41&gt;=0.75),5.6,IF(AND(H41&lt;8.711,A41&gt;=6.25,G41&gt;=0.364,D41&gt;=2.05,A41&lt;7.05,H41&lt;16.284,D41&gt;=1.55,B41&gt;=2.75,D41&gt;=0.75),5.7,IF(AND(H41&gt;=8.711,A41&gt;=6.25,G41&gt;=0.364,D41&gt;=2.05,A41&lt;7.05,H41&lt;16.284,D41&gt;=1.55,B41&gt;=2.75,D41&gt;=0.75),5.84,IF(AND(D41&lt;2.2,H41&gt;=10.898,H41&gt;=9.525,G41&lt;0.364,D41&gt;=2.05,A41&lt;7.05,H41&lt;16.284,D41&gt;=1.55,B41&gt;=2.75,D41&gt;=0.75),5.4,IF(AND(D41&gt;=2.2,H41&gt;=10.898,H41&gt;=9.525,G41&lt;0.364,D41&gt;=2.05,A41&lt;7.05,H41&lt;16.284,D41&gt;=1.55,B41&gt;=2.75,D41&gt;=0.75),5.3,"shouldnthappen")))))))))))))))))))))))))))))))))))))</f>
        <v>1.475</v>
      </c>
      <c r="W41" s="1" t="n">
        <f aca="false">IF(AND(H41&lt;6.926,D41&gt;=0.35,D41&lt;0.8),1.9,IF(AND(H41&gt;=6.926,D41&gt;=0.35,D41&lt;0.8),1.533,IF(AND(H41&lt;13.492,A41&lt;4.75,D41&lt;0.35,D41&lt;0.8),1.1,IF(AND(H41&gt;=13.492,A41&lt;4.75,D41&lt;0.35,D41&lt;0.8),1.375,IF(AND(B41&lt;2.75,A41&gt;=5.85,F41&lt;2.5,D41&gt;=0.8),4.833,IF(AND(B41&lt;3.3,A41&gt;=7.05,F41&gt;=2.5,D41&gt;=0.8),5.8,IF(AND(B41&gt;=3.3,A41&gt;=7.05,F41&gt;=2.5,D41&gt;=0.8),6.325,IF(AND(D41&gt;=0.25,A41&lt;5.05,A41&gt;=4.75,D41&lt;0.35,D41&lt;0.8),1.3,IF(AND(B41&lt;3.6,A41&gt;=5.05,A41&gt;=4.75,D41&lt;0.35,D41&lt;0.8),1.4,IF(AND(H41&lt;10.194,G41&lt;0.412,A41&lt;5.85,F41&lt;2.5,D41&gt;=0.8),4.133,IF(AND(H41&gt;=10.194,G41&lt;0.412,A41&lt;5.85,F41&lt;2.5,D41&gt;=0.8),4.5,IF(AND(A41&lt;5.35,G41&gt;=0.412,A41&lt;5.85,F41&lt;2.5,D41&gt;=0.8),3.15,IF(AND(A41&lt;6.2,B41&gt;=2.75,A41&gt;=5.85,F41&lt;2.5,D41&gt;=0.8),4.3,IF(AND(H41&lt;5.767,A41&lt;6.2,A41&lt;7.05,F41&gt;=2.5,D41&gt;=0.8),4.5,IF(AND(G41&gt;=0.861,A41&gt;=6.2,A41&lt;7.05,F41&gt;=2.5,D41&gt;=0.8),5.2,IF(AND(B41&lt;3.15,D41&lt;0.25,A41&lt;5.05,A41&gt;=4.75,D41&lt;0.35,D41&lt;0.8),1.55,IF(AND(A41&lt;5.45,B41&gt;=3.6,A41&gt;=5.05,A41&gt;=4.75,D41&lt;0.35,D41&lt;0.8),1.5,IF(AND(A41&gt;=5.45,B41&gt;=3.6,A41&gt;=5.05,A41&gt;=4.75,D41&lt;0.35,D41&lt;0.8),1.4,IF(AND(G41&gt;=0.772,A41&gt;=5.35,G41&gt;=0.412,A41&lt;5.85,F41&lt;2.5,D41&gt;=0.8),3.9,IF(AND(D41&gt;=1.45,A41&gt;=6.2,B41&gt;=2.75,A41&gt;=5.85,F41&lt;2.5,D41&gt;=0.8),4.775,IF(AND(G41&lt;0.5,H41&gt;=5.767,A41&lt;6.2,A41&lt;7.05,F41&gt;=2.5,D41&gt;=0.8),5.1,IF(AND(G41&gt;=0.5,H41&gt;=5.767,A41&lt;6.2,A41&lt;7.05,F41&gt;=2.5,D41&gt;=0.8),4.95,IF(AND(B41&gt;=3.25,G41&lt;0.861,A41&gt;=6.2,A41&lt;7.05,F41&gt;=2.5,D41&gt;=0.8),5.75,IF(AND(A41&lt;4.95,B41&gt;=3.15,D41&lt;0.25,A41&lt;5.05,A41&gt;=4.75,D41&lt;0.35,D41&lt;0.8),1.4,IF(AND(A41&lt;5.65,G41&lt;0.772,A41&gt;=5.35,G41&gt;=0.412,A41&lt;5.85,F41&lt;2.5,D41&gt;=0.8),3.6,IF(AND(A41&gt;=5.65,G41&lt;0.772,A41&gt;=5.35,G41&gt;=0.412,A41&lt;5.85,F41&lt;2.5,D41&gt;=0.8),3.5,IF(AND(B41&gt;=3.15,D41&lt;1.45,A41&gt;=6.2,B41&gt;=2.75,A41&gt;=5.85,F41&lt;2.5,D41&gt;=0.8),4.7,IF(AND(A41&gt;=6.65,B41&lt;3.25,G41&lt;0.861,A41&gt;=6.2,A41&lt;7.05,F41&gt;=2.5,D41&gt;=0.8),5.567,IF(AND(H41&lt;9.499,A41&gt;=4.95,B41&gt;=3.15,D41&lt;0.25,A41&lt;5.05,A41&gt;=4.75,D41&lt;0.35,D41&lt;0.8),1.4,IF(AND(H41&gt;=9.499,A41&gt;=4.95,B41&gt;=3.15,D41&lt;0.25,A41&lt;5.05,A41&gt;=4.75,D41&lt;0.35,D41&lt;0.8),1.2,IF(AND(G41&lt;0.765,B41&lt;3.15,D41&lt;1.45,A41&gt;=6.2,B41&gt;=2.75,A41&gt;=5.85,F41&lt;2.5,D41&gt;=0.8),4.4,IF(AND(G41&gt;=0.765,B41&lt;3.15,D41&lt;1.45,A41&gt;=6.2,B41&gt;=2.75,A41&gt;=5.85,F41&lt;2.5,D41&gt;=0.8),4.6,IF(AND(H41&lt;10.667,A41&lt;6.65,B41&lt;3.25,G41&lt;0.861,A41&gt;=6.2,A41&lt;7.05,F41&gt;=2.5,D41&gt;=0.8),5.167,IF(AND(G41&lt;0.627,H41&gt;=10.667,A41&lt;6.65,B41&lt;3.25,G41&lt;0.861,A41&gt;=6.2,A41&lt;7.05,F41&gt;=2.5,D41&gt;=0.8),5.64,IF(AND(G41&gt;=0.627,H41&gt;=10.667,A41&lt;6.65,B41&lt;3.25,G41&lt;0.861,A41&gt;=6.2,A41&lt;7.05,F41&gt;=2.5,D41&gt;=0.8),5.1,"shouldnthappen")))))))))))))))))))))))))))))))))))</f>
        <v>1.1</v>
      </c>
      <c r="X41" s="1" t="n">
        <f aca="false">IF(AND(B41&lt;3.05,H41&lt;6.697,A41&lt;5.45),4.1,IF(AND(B41&gt;=3.05,H41&lt;6.697,A41&lt;5.45),1.48,IF(AND(D41&lt;0.7,A41&lt;5.9,A41&gt;=5.45),1.4,IF(AND(A41&lt;4.35,B41&lt;3.3,H41&gt;=6.697,A41&lt;5.45),1.1,IF(AND(G41&lt;0.372,D41&gt;=0.7,A41&lt;5.9,A41&gt;=5.45),4.36,IF(AND(A41&gt;=4.9,A41&gt;=4.35,B41&lt;3.3,H41&gt;=6.697,A41&lt;5.45),1.6,IF(AND(H41&gt;=14.171,A41&lt;5.15,B41&gt;=3.3,H41&gt;=6.697,A41&lt;5.45),1.6,IF(AND(G41&lt;0.451,A41&gt;=5.15,B41&gt;=3.3,H41&gt;=6.697,A41&lt;5.45),1.367,IF(AND(G41&gt;=0.451,A41&gt;=5.15,B41&gt;=3.3,H41&gt;=6.697,A41&lt;5.45),1.5,IF(AND(G41&lt;0.332,D41&lt;1.45,F41&lt;2.5,A41&gt;=5.9,A41&gt;=5.45),4.35,IF(AND(A41&lt;6.15,D41&gt;=1.45,F41&lt;2.5,A41&gt;=5.9,A41&gt;=5.45),5.1,IF(AND(D41&gt;=2.4,G41&lt;0.432,F41&gt;=2.5,A41&gt;=5.9,A41&gt;=5.45),5.78,IF(AND(A41&lt;6.15,G41&gt;=0.432,F41&gt;=2.5,A41&gt;=5.9,A41&gt;=5.45),4.9,IF(AND(B41&lt;3.1,A41&lt;4.9,A41&gt;=4.35,B41&lt;3.3,H41&gt;=6.697,A41&lt;5.45),1.4,IF(AND(B41&gt;=3.1,A41&lt;4.9,A41&gt;=4.35,B41&lt;3.3,H41&gt;=6.697,A41&lt;5.45),1.3,IF(AND(G41&lt;0.343,H41&lt;14.171,A41&lt;5.15,B41&gt;=3.3,H41&gt;=6.697,A41&lt;5.45),1.433,IF(AND(G41&gt;=0.343,H41&lt;14.171,A41&lt;5.15,B41&gt;=3.3,H41&gt;=6.697,A41&lt;5.45),1.525,IF(AND(D41&lt;1.05,B41&lt;2.55,G41&gt;=0.372,D41&gt;=0.7,A41&lt;5.9,A41&gt;=5.45),3.7,IF(AND(H41&lt;10.596,B41&gt;=2.55,G41&gt;=0.372,D41&gt;=0.7,A41&lt;5.9,A41&gt;=5.45),3.525,IF(AND(H41&gt;=10.596,B41&gt;=2.55,G41&gt;=0.372,D41&gt;=0.7,A41&lt;5.9,A41&gt;=5.45),3.9,IF(AND(H41&lt;14.314,G41&gt;=0.332,D41&lt;1.45,F41&lt;2.5,A41&gt;=5.9,A41&gt;=5.45),4.4,IF(AND(H41&gt;=14.314,G41&gt;=0.332,D41&lt;1.45,F41&lt;2.5,A41&gt;=5.9,A41&gt;=5.45),4.7,IF(AND(H41&lt;13.906,A41&gt;=6.15,D41&gt;=1.45,F41&lt;2.5,A41&gt;=5.9,A41&gt;=5.45),4.675,IF(AND(H41&gt;=13.906,A41&gt;=6.15,D41&gt;=1.45,F41&lt;2.5,A41&gt;=5.9,A41&gt;=5.45),4.9,IF(AND(G41&lt;0.093,D41&lt;2.4,G41&lt;0.432,F41&gt;=2.5,A41&gt;=5.9,A41&gt;=5.45),5.6,IF(AND(B41&lt;2.95,A41&gt;=6.15,G41&gt;=0.432,F41&gt;=2.5,A41&gt;=5.9,A41&gt;=5.45),5.86,IF(AND(A41&lt;5.55,D41&gt;=1.05,B41&lt;2.55,G41&gt;=0.372,D41&gt;=0.7,A41&lt;5.9,A41&gt;=5.45),4,IF(AND(A41&gt;=5.55,D41&gt;=1.05,B41&lt;2.55,G41&gt;=0.372,D41&gt;=0.7,A41&lt;5.9,A41&gt;=5.45),3.9,IF(AND(D41&lt;1.7,G41&gt;=0.093,D41&lt;2.4,G41&lt;0.432,F41&gt;=2.5,A41&gt;=5.9,A41&gt;=5.45),5.05,IF(AND(G41&gt;=0.774,B41&gt;=2.95,A41&gt;=6.15,G41&gt;=0.432,F41&gt;=2.5,A41&gt;=5.9,A41&gt;=5.45),5.3,IF(AND(G41&gt;=0.312,D41&gt;=1.7,G41&gt;=0.093,D41&lt;2.4,G41&lt;0.432,F41&gt;=2.5,A41&gt;=5.9,A41&gt;=5.45),5.4,IF(AND(D41&lt;2.45,G41&lt;0.774,B41&gt;=2.95,A41&gt;=6.15,G41&gt;=0.432,F41&gt;=2.5,A41&gt;=5.9,A41&gt;=5.45),5.66,IF(AND(D41&gt;=2.45,G41&lt;0.774,B41&gt;=2.95,A41&gt;=6.15,G41&gt;=0.432,F41&gt;=2.5,A41&gt;=5.9,A41&gt;=5.45),6,IF(AND(G41&gt;=0.301,G41&lt;0.312,D41&gt;=1.7,G41&gt;=0.093,D41&lt;2.4,G41&lt;0.432,F41&gt;=2.5,A41&gt;=5.9,A41&gt;=5.45),5.1,IF(AND(A41&lt;6.45,G41&lt;0.301,G41&lt;0.312,D41&gt;=1.7,G41&gt;=0.093,D41&lt;2.4,G41&lt;0.432,F41&gt;=2.5,A41&gt;=5.9,A41&gt;=5.45),5.3,IF(AND(A41&gt;=6.45,G41&lt;0.301,G41&lt;0.312,D41&gt;=1.7,G41&gt;=0.093,D41&lt;2.4,G41&lt;0.432,F41&gt;=2.5,A41&gt;=5.9,A41&gt;=5.45),5.2,"shouldnthappen"))))))))))))))))))))))))))))))))))))</f>
        <v>1.4</v>
      </c>
      <c r="Y41" s="1" t="n">
        <f aca="false">IF(AND(H41&lt;6.51,F41&lt;1.5),1.8,IF(AND(H41&gt;=16.674,F41&gt;=1.5),6.533,IF(AND(D41&gt;=0.45,H41&gt;=6.51,F41&lt;1.5),1.667,IF(AND(H41&gt;=13.805,G41&lt;0.154,H41&lt;16.674,F41&gt;=1.5),6.7,IF(AND(D41&lt;0.15,A41&lt;5.05,D41&lt;0.45,H41&gt;=6.51,F41&lt;1.5),1.4,IF(AND(H41&gt;=13.586,A41&gt;=5.05,D41&lt;0.45,H41&gt;=6.51,F41&lt;1.5),1.3,IF(AND(F41&lt;2.5,H41&lt;13.805,G41&lt;0.154,H41&lt;16.674,F41&gt;=1.5),4.6,IF(AND(H41&lt;8.929,D41&lt;1.35,G41&gt;=0.154,H41&lt;16.674,F41&gt;=1.5),3.64,IF(AND(G41&lt;0.05,H41&lt;13.586,A41&gt;=5.05,D41&lt;0.45,H41&gt;=6.51,F41&lt;1.5),1.4,IF(AND(G41&gt;=0.107,F41&gt;=2.5,H41&lt;13.805,G41&lt;0.154,H41&lt;16.674,F41&gt;=1.5),5.3,IF(AND(B41&gt;=2.75,H41&gt;=8.929,D41&lt;1.35,G41&gt;=0.154,H41&lt;16.674,F41&gt;=1.5),4.433,IF(AND(D41&gt;=1.55,F41&lt;2.5,D41&gt;=1.35,G41&gt;=0.154,H41&lt;16.674,F41&gt;=1.5),4.975,IF(AND(H41&lt;6.93,F41&gt;=2.5,D41&gt;=1.35,G41&gt;=0.154,H41&lt;16.674,F41&gt;=1.5),4.5,IF(AND(H41&lt;12.675,G41&lt;0.217,D41&gt;=0.15,A41&lt;5.05,D41&lt;0.45,H41&gt;=6.51,F41&lt;1.5),1.4,IF(AND(H41&gt;=12.675,G41&lt;0.217,D41&gt;=0.15,A41&lt;5.05,D41&lt;0.45,H41&gt;=6.51,F41&lt;1.5),1.5,IF(AND(A41&lt;4.65,G41&gt;=0.217,D41&gt;=0.15,A41&lt;5.05,D41&lt;0.45,H41&gt;=6.51,F41&lt;1.5),1.35,IF(AND(D41&lt;0.25,G41&gt;=0.05,H41&lt;13.586,A41&gt;=5.05,D41&lt;0.45,H41&gt;=6.51,F41&lt;1.5),1.467,IF(AND(D41&gt;=0.25,G41&gt;=0.05,H41&lt;13.586,A41&gt;=5.05,D41&lt;0.45,H41&gt;=6.51,F41&lt;1.5),1.5,IF(AND(H41&lt;9.15,G41&lt;0.107,F41&gt;=2.5,H41&lt;13.805,G41&lt;0.154,H41&lt;16.674,F41&gt;=1.5),5.7,IF(AND(H41&gt;=9.15,G41&lt;0.107,F41&gt;=2.5,H41&lt;13.805,G41&lt;0.154,H41&lt;16.674,F41&gt;=1.5),5.6,IF(AND(G41&lt;0.404,B41&lt;2.75,H41&gt;=8.929,D41&lt;1.35,G41&gt;=0.154,H41&lt;16.674,F41&gt;=1.5),4.15,IF(AND(G41&gt;=0.404,B41&lt;2.75,H41&gt;=8.929,D41&lt;1.35,G41&gt;=0.154,H41&lt;16.674,F41&gt;=1.5),3.9,IF(AND(A41&gt;=6.75,D41&lt;1.55,F41&lt;2.5,D41&gt;=1.35,G41&gt;=0.154,H41&lt;16.674,F41&gt;=1.5),4.82,IF(AND(D41&lt;0.25,A41&gt;=4.65,G41&gt;=0.217,D41&gt;=0.15,A41&lt;5.05,D41&lt;0.45,H41&gt;=6.51,F41&lt;1.5),1.325,IF(AND(D41&gt;=0.25,A41&gt;=4.65,G41&gt;=0.217,D41&gt;=0.15,A41&lt;5.05,D41&lt;0.45,H41&gt;=6.51,F41&lt;1.5),1.3,IF(AND(A41&lt;6.55,A41&lt;6.75,D41&lt;1.55,F41&lt;2.5,D41&gt;=1.35,G41&gt;=0.154,H41&lt;16.674,F41&gt;=1.5),4.575,IF(AND(A41&gt;=6.55,A41&lt;6.75,D41&lt;1.55,F41&lt;2.5,D41&gt;=1.35,G41&gt;=0.154,H41&lt;16.674,F41&gt;=1.5),4.4,IF(AND(B41&lt;2.9,D41&lt;2.05,H41&gt;=6.93,F41&gt;=2.5,D41&gt;=1.35,G41&gt;=0.154,H41&lt;16.674,F41&gt;=1.5),5.05,IF(AND(H41&lt;8.884,D41&gt;=2.05,H41&gt;=6.93,F41&gt;=2.5,D41&gt;=1.35,G41&gt;=0.154,H41&lt;16.674,F41&gt;=1.5),5.1,IF(AND(H41&lt;13.711,B41&gt;=2.9,D41&lt;2.05,H41&gt;=6.93,F41&gt;=2.5,D41&gt;=1.35,G41&gt;=0.154,H41&lt;16.674,F41&gt;=1.5),5,IF(AND(H41&gt;=13.711,B41&gt;=2.9,D41&lt;2.05,H41&gt;=6.93,F41&gt;=2.5,D41&gt;=1.35,G41&gt;=0.154,H41&lt;16.674,F41&gt;=1.5),5.8,IF(AND(B41&lt;3.15,H41&gt;=8.884,D41&gt;=2.05,H41&gt;=6.93,F41&gt;=2.5,D41&gt;=1.35,G41&gt;=0.154,H41&lt;16.674,F41&gt;=1.5),5.56,IF(AND(B41&gt;=3.15,H41&gt;=8.884,D41&gt;=2.05,H41&gt;=6.93,F41&gt;=2.5,D41&gt;=1.35,G41&gt;=0.154,H41&lt;16.674,F41&gt;=1.5),5.9,"shouldnthappen")))))))))))))))))))))))))))))))))</f>
        <v>1.35</v>
      </c>
      <c r="Z41" s="1" t="n">
        <f aca="false">IF(AND(F41&gt;=2,B41&gt;=3.35),5.6,IF(AND(A41&lt;6.65,H41&gt;=15.076,B41&lt;3.35),4.8,IF(AND(A41&gt;=6.65,H41&gt;=15.076,B41&lt;3.35),6.15,IF(AND(H41&lt;6.542,F41&lt;2,B41&gt;=3.35),1.767,IF(AND(G41&gt;=0.653,D41&lt;0.75,H41&lt;15.076,B41&lt;3.35),1.55,IF(AND(D41&lt;0.15,G41&lt;0.653,D41&lt;0.75,H41&lt;15.076,B41&lt;3.35),1.1,IF(AND(G41&lt;0.356,A41&lt;5.05,H41&gt;=6.542,F41&lt;2,B41&gt;=3.35),1.4,IF(AND(G41&gt;=0.356,A41&lt;5.05,H41&gt;=6.542,F41&lt;2,B41&gt;=3.35),1.3,IF(AND(G41&gt;=0.566,A41&gt;=5.05,H41&gt;=6.542,F41&lt;2,B41&gt;=3.35),1.6,IF(AND(B41&gt;=3.1,D41&gt;=0.15,G41&lt;0.653,D41&lt;0.75,H41&lt;15.076,B41&lt;3.35),1.367,IF(AND(B41&gt;=2.65,D41&lt;1.45,B41&lt;2.75,D41&gt;=0.75,H41&lt;15.076,B41&lt;3.35),3.96,IF(AND(G41&lt;0.352,D41&gt;=1.45,B41&lt;2.75,D41&gt;=0.75,H41&lt;15.076,B41&lt;3.35),4.5,IF(AND(D41&gt;=1.35,A41&lt;6.2,B41&gt;=2.75,D41&gt;=0.75,H41&lt;15.076,B41&lt;3.35),4.733,IF(AND(A41&lt;4.7,B41&lt;3.1,D41&gt;=0.15,G41&lt;0.653,D41&lt;0.75,H41&lt;15.076,B41&lt;3.35),1.36,IF(AND(A41&gt;=4.7,B41&lt;3.1,D41&gt;=0.15,G41&lt;0.653,D41&lt;0.75,H41&lt;15.076,B41&lt;3.35),1.6,IF(AND(A41&lt;5.2,B41&lt;2.65,D41&lt;1.45,B41&lt;2.75,D41&gt;=0.75,H41&lt;15.076,B41&lt;3.35),3.3,IF(AND(A41&lt;6.5,G41&gt;=0.352,D41&gt;=1.45,B41&lt;2.75,D41&gt;=0.75,H41&lt;15.076,B41&lt;3.35),5,IF(AND(A41&gt;=6.5,G41&gt;=0.352,D41&gt;=1.45,B41&lt;2.75,D41&gt;=0.75,H41&lt;15.076,B41&lt;3.35),5.8,IF(AND(H41&lt;8.486,D41&lt;1.35,A41&lt;6.2,B41&gt;=2.75,D41&gt;=0.75,H41&lt;15.076,B41&lt;3.35),3.975,IF(AND(G41&lt;0.187,F41&lt;2.5,A41&gt;=6.2,B41&gt;=2.75,D41&gt;=0.75,H41&lt;15.076,B41&lt;3.35),5,IF(AND(G41&gt;=0.187,F41&lt;2.5,A41&gt;=6.2,B41&gt;=2.75,D41&gt;=0.75,H41&lt;15.076,B41&lt;3.35),4.525,IF(AND(A41&gt;=7.25,F41&gt;=2.5,A41&gt;=6.2,B41&gt;=2.75,D41&gt;=0.75,H41&lt;15.076,B41&lt;3.35),6.5,IF(AND(G41&lt;0.185,B41&lt;3.6,G41&lt;0.566,A41&gt;=5.05,H41&gt;=6.542,F41&lt;2,B41&gt;=3.35),1.45,IF(AND(G41&gt;=0.185,B41&lt;3.6,G41&lt;0.566,A41&gt;=5.05,H41&gt;=6.542,F41&lt;2,B41&gt;=3.35),1.34,IF(AND(G41&lt;0.13,B41&gt;=3.6,G41&lt;0.566,A41&gt;=5.05,H41&gt;=6.542,F41&lt;2,B41&gt;=3.35),1.45,IF(AND(G41&gt;=0.13,B41&gt;=3.6,G41&lt;0.566,A41&gt;=5.05,H41&gt;=6.542,F41&lt;2,B41&gt;=3.35),1.5,IF(AND(D41&lt;1.05,A41&gt;=5.2,B41&lt;2.65,D41&lt;1.45,B41&lt;2.75,D41&gt;=0.75,H41&lt;15.076,B41&lt;3.35),3.5,IF(AND(D41&gt;=1.05,A41&gt;=5.2,B41&lt;2.65,D41&lt;1.45,B41&lt;2.75,D41&gt;=0.75,H41&lt;15.076,B41&lt;3.35),3.94,IF(AND(H41&lt;10.983,H41&gt;=8.486,D41&lt;1.35,A41&lt;6.2,B41&gt;=2.75,D41&gt;=0.75,H41&lt;15.076,B41&lt;3.35),4.38,IF(AND(H41&gt;=10.983,H41&gt;=8.486,D41&lt;1.35,A41&lt;6.2,B41&gt;=2.75,D41&gt;=0.75,H41&lt;15.076,B41&lt;3.35),4.1,IF(AND(B41&gt;=3.25,A41&lt;7.25,F41&gt;=2.5,A41&gt;=6.2,B41&gt;=2.75,D41&gt;=0.75,H41&lt;15.076,B41&lt;3.35),5.7,IF(AND(B41&lt;2.95,B41&lt;3.25,A41&lt;7.25,F41&gt;=2.5,A41&gt;=6.2,B41&gt;=2.75,D41&gt;=0.75,H41&lt;15.076,B41&lt;3.35),5.6,IF(AND(H41&gt;=13.711,B41&gt;=2.95,B41&lt;3.25,A41&lt;7.25,F41&gt;=2.5,A41&gt;=6.2,B41&gt;=2.75,D41&gt;=0.75,H41&lt;15.076,B41&lt;3.35),5.8,IF(AND(A41&gt;=6.8,H41&lt;13.711,B41&gt;=2.95,B41&lt;3.25,A41&lt;7.25,F41&gt;=2.5,A41&gt;=6.2,B41&gt;=2.75,D41&gt;=0.75,H41&lt;15.076,B41&lt;3.35),5.1,IF(AND(H41&lt;12.921,A41&lt;6.8,H41&lt;13.711,B41&gt;=2.95,B41&lt;3.25,A41&lt;7.25,F41&gt;=2.5,A41&gt;=6.2,B41&gt;=2.75,D41&gt;=0.75,H41&lt;15.076,B41&lt;3.35),5.34,IF(AND(H41&gt;=12.921,A41&lt;6.8,H41&lt;13.711,B41&gt;=2.95,B41&lt;3.25,A41&lt;7.25,F41&gt;=2.5,A41&gt;=6.2,B41&gt;=2.75,D41&gt;=0.75,H41&lt;15.076,B41&lt;3.35),5.133,"shouldnthappen"))))))))))))))))))))))))))))))))))))</f>
        <v>1.36</v>
      </c>
      <c r="AA41" s="1" t="n">
        <f aca="false">IF(AND(D41&gt;=0.45,A41&lt;5.05,D41&lt;0.8),1.6,IF(AND(D41&gt;=0.45,A41&gt;=5.05,D41&lt;0.8),1.7,IF(AND(H41&gt;=16.244,F41&gt;=2.5,D41&gt;=0.8),6.533,IF(AND(A41&lt;4.35,D41&lt;0.45,A41&lt;5.05,D41&lt;0.8),1.1,IF(AND(H41&gt;=14.877,D41&lt;0.45,A41&gt;=5.05,D41&lt;0.8),1.3,IF(AND(D41&gt;=1.4,A41&lt;5.65,F41&lt;2.5,D41&gt;=0.8),4.5,IF(AND(A41&gt;=7.25,H41&lt;16.244,F41&gt;=2.5,D41&gt;=0.8),6.5,IF(AND(A41&gt;=4.75,A41&gt;=4.35,D41&lt;0.45,A41&lt;5.05,D41&lt;0.8),1.35,IF(AND(A41&lt;5.3,D41&lt;1.4,A41&lt;5.65,F41&lt;2.5,D41&gt;=0.8),3.1,IF(AND(A41&gt;=6.8,A41&gt;=6.55,A41&gt;=5.65,F41&lt;2.5,D41&gt;=0.8),4.9,IF(AND(H41&lt;5.767,A41&lt;7.25,H41&lt;16.244,F41&gt;=2.5,D41&gt;=0.8),4.5,IF(AND(G41&gt;=0.522,A41&lt;4.75,A41&gt;=4.35,D41&lt;0.45,A41&lt;5.05,D41&lt;0.8),1.2,IF(AND(G41&gt;=0.948,D41&lt;0.35,H41&lt;14.877,D41&lt;0.45,A41&gt;=5.05,D41&lt;0.8),1.7,IF(AND(H41&lt;13.089,D41&gt;=0.35,H41&lt;14.877,D41&lt;0.45,A41&gt;=5.05,D41&lt;0.8),1.5,IF(AND(H41&gt;=13.089,D41&gt;=0.35,H41&lt;14.877,D41&lt;0.45,A41&gt;=5.05,D41&lt;0.8),1.3,IF(AND(B41&gt;=2.95,A41&gt;=5.3,D41&lt;1.4,A41&lt;5.65,F41&lt;2.5,D41&gt;=0.8),4.1,IF(AND(H41&lt;9.181,A41&lt;6.05,A41&lt;6.55,A41&gt;=5.65,F41&lt;2.5,D41&gt;=0.8),5.1,IF(AND(H41&gt;=9.181,A41&lt;6.05,A41&lt;6.55,A41&gt;=5.65,F41&lt;2.5,D41&gt;=0.8),4.3,IF(AND(G41&gt;=0.867,A41&gt;=6.05,A41&lt;6.55,A41&gt;=5.65,F41&lt;2.5,D41&gt;=0.8),4.9,IF(AND(B41&lt;3.05,A41&lt;6.8,A41&gt;=6.55,A41&gt;=5.65,F41&lt;2.5,D41&gt;=0.8),5,IF(AND(B41&gt;=3.05,A41&lt;6.8,A41&gt;=6.55,A41&gt;=5.65,F41&lt;2.5,D41&gt;=0.8),4.55,IF(AND(H41&gt;=14.144,G41&lt;0.522,A41&lt;4.75,A41&gt;=4.35,D41&lt;0.45,A41&lt;5.05,D41&lt;0.8),1.3,IF(AND(B41&lt;2.7,B41&lt;2.95,A41&gt;=5.3,D41&lt;1.4,A41&lt;5.65,F41&lt;2.5,D41&gt;=0.8),3.78,IF(AND(B41&gt;=2.7,B41&lt;2.95,A41&gt;=5.3,D41&lt;1.4,A41&lt;5.65,F41&lt;2.5,D41&gt;=0.8),3.6,IF(AND(G41&lt;0.638,G41&lt;0.867,A41&gt;=6.05,A41&lt;6.55,A41&gt;=5.65,F41&lt;2.5,D41&gt;=0.8),4.433,IF(AND(G41&gt;=0.638,G41&lt;0.867,A41&gt;=6.05,A41&lt;6.55,A41&gt;=5.65,F41&lt;2.5,D41&gt;=0.8),4,IF(AND(A41&lt;6.35,H41&lt;11.146,H41&gt;=5.767,A41&lt;7.25,H41&lt;16.244,F41&gt;=2.5,D41&gt;=0.8),5.1,IF(AND(A41&lt;4.5,H41&lt;14.144,G41&lt;0.522,A41&lt;4.75,A41&gt;=4.35,D41&lt;0.45,A41&lt;5.05,D41&lt;0.8),1.35,IF(AND(A41&gt;=4.5,H41&lt;14.144,G41&lt;0.522,A41&lt;4.75,A41&gt;=4.35,D41&lt;0.45,A41&lt;5.05,D41&lt;0.8),1.4,IF(AND(A41&lt;5.15,B41&lt;3.75,G41&lt;0.948,D41&lt;0.35,H41&lt;14.877,D41&lt;0.45,A41&gt;=5.05,D41&lt;0.8),1.4,IF(AND(A41&gt;=5.15,B41&lt;3.75,G41&lt;0.948,D41&lt;0.35,H41&lt;14.877,D41&lt;0.45,A41&gt;=5.05,D41&lt;0.8),1.5,IF(AND(G41&lt;0.112,B41&gt;=3.75,G41&lt;0.948,D41&lt;0.35,H41&lt;14.877,D41&lt;0.45,A41&gt;=5.05,D41&lt;0.8),1.5,IF(AND(G41&gt;=0.112,B41&gt;=3.75,G41&lt;0.948,D41&lt;0.35,H41&lt;14.877,D41&lt;0.45,A41&gt;=5.05,D41&lt;0.8),1.6,IF(AND(G41&lt;0.075,A41&gt;=6.35,H41&lt;11.146,H41&gt;=5.767,A41&lt;7.25,H41&lt;16.244,F41&gt;=2.5,D41&gt;=0.8),5.5,IF(AND(G41&gt;=0.075,A41&gt;=6.35,H41&lt;11.146,H41&gt;=5.767,A41&lt;7.25,H41&lt;16.244,F41&gt;=2.5,D41&gt;=0.8),5.24,IF(AND(B41&lt;2.95,D41&lt;1.9,H41&gt;=11.146,H41&gt;=5.767,A41&lt;7.25,H41&lt;16.244,F41&gt;=2.5,D41&gt;=0.8),5.65,IF(AND(B41&gt;=2.95,D41&lt;1.9,H41&gt;=11.146,H41&gt;=5.767,A41&lt;7.25,H41&lt;16.244,F41&gt;=2.5,D41&gt;=0.8),5.8,IF(AND(H41&lt;13.42,D41&gt;=1.9,H41&gt;=11.146,H41&gt;=5.767,A41&lt;7.25,H41&lt;16.244,F41&gt;=2.5,D41&gt;=0.8),5.6,IF(AND(H41&gt;=13.42,D41&gt;=1.9,H41&gt;=11.146,H41&gt;=5.767,A41&lt;7.25,H41&lt;16.244,F41&gt;=2.5,D41&gt;=0.8),5.34,"shouldnthappen")))))))))))))))))))))))))))))))))))))))</f>
        <v>1.35</v>
      </c>
      <c r="AB41" s="1" t="n">
        <f aca="false">IF(AND(D41&gt;=0.35,F41&lt;1.5),1.5,IF(AND(F41&lt;2.5,D41&gt;=1.55,F41&gt;=1.5),4.85,IF(AND(H41&lt;8.308,D41&lt;0.15,D41&lt;0.35,F41&lt;1.5),1.5,IF(AND(H41&gt;=8.308,D41&lt;0.15,D41&lt;0.35,F41&lt;1.5),1.4,IF(AND(H41&lt;5.523,D41&gt;=0.15,D41&lt;0.35,F41&lt;1.5),1,IF(AND(G41&lt;0.572,H41&lt;10.688,D41&lt;1.55,F41&gt;=1.5),3.75,IF(AND(B41&gt;=3.5,F41&gt;=2.5,D41&gt;=1.55,F41&gt;=1.5),6.3,IF(AND(A41&gt;=5.65,G41&gt;=0.572,H41&lt;10.688,D41&lt;1.55,F41&gt;=1.5),4.45,IF(AND(B41&gt;=2.85,A41&lt;6.15,H41&gt;=10.688,D41&lt;1.55,F41&gt;=1.5),4.35,IF(AND(H41&gt;=16.284,B41&lt;3.5,F41&gt;=2.5,D41&gt;=1.55,F41&gt;=1.5),6.6,IF(AND(G41&gt;=0.241,G41&lt;0.338,H41&gt;=5.523,D41&gt;=0.15,D41&lt;0.35,F41&lt;1.5),1.25,IF(AND(A41&lt;5.05,G41&gt;=0.338,H41&gt;=5.523,D41&gt;=0.15,D41&lt;0.35,F41&lt;1.5),1.35,IF(AND(B41&lt;2.7,A41&lt;5.65,G41&gt;=0.572,H41&lt;10.688,D41&lt;1.55,F41&gt;=1.5),4,IF(AND(B41&gt;=2.7,A41&lt;5.65,G41&gt;=0.572,H41&lt;10.688,D41&lt;1.55,F41&gt;=1.5),3.6,IF(AND(B41&lt;2.45,B41&lt;2.85,A41&lt;6.15,H41&gt;=10.688,D41&lt;1.55,F41&gt;=1.5),3.7,IF(AND(A41&lt;6.25,B41&lt;2.85,A41&gt;=6.15,H41&gt;=10.688,D41&lt;1.55,F41&gt;=1.5),4.5,IF(AND(A41&gt;=6.25,B41&lt;2.85,A41&gt;=6.15,H41&gt;=10.688,D41&lt;1.55,F41&gt;=1.5),4.86,IF(AND(D41&gt;=1.45,B41&gt;=2.85,A41&gt;=6.15,H41&gt;=10.688,D41&lt;1.55,F41&gt;=1.5),4.8,IF(AND(H41&lt;8.202,H41&lt;16.284,B41&lt;3.5,F41&gt;=2.5,D41&gt;=1.55,F41&gt;=1.5),5.7,IF(AND(A41&gt;=5.1,G41&lt;0.241,G41&lt;0.338,H41&gt;=5.523,D41&gt;=0.15,D41&lt;0.35,F41&lt;1.5),1.5,IF(AND(B41&gt;=3.75,A41&gt;=5.05,G41&gt;=0.338,H41&gt;=5.523,D41&gt;=0.15,D41&lt;0.35,F41&lt;1.5),1.6,IF(AND(A41&lt;5.7,B41&gt;=2.45,B41&lt;2.85,A41&lt;6.15,H41&gt;=10.688,D41&lt;1.55,F41&gt;=1.5),3.9,IF(AND(A41&gt;=5.7,B41&gt;=2.45,B41&lt;2.85,A41&lt;6.15,H41&gt;=10.688,D41&lt;1.55,F41&gt;=1.5),4.02,IF(AND(H41&lt;13.654,D41&lt;1.45,B41&gt;=2.85,A41&gt;=6.15,H41&gt;=10.688,D41&lt;1.55,F41&gt;=1.5),4.333,IF(AND(H41&gt;=13.654,D41&lt;1.45,B41&gt;=2.85,A41&gt;=6.15,H41&gt;=10.688,D41&lt;1.55,F41&gt;=1.5),4.54,IF(AND(A41&lt;6.15,H41&gt;=8.202,H41&lt;16.284,B41&lt;3.5,F41&gt;=2.5,D41&gt;=1.55,F41&gt;=1.5),5,IF(AND(H41&lt;13.924,A41&lt;5.1,G41&lt;0.241,G41&lt;0.338,H41&gt;=5.523,D41&gt;=0.15,D41&lt;0.35,F41&lt;1.5),1.4,IF(AND(H41&gt;=13.924,A41&lt;5.1,G41&lt;0.241,G41&lt;0.338,H41&gt;=5.523,D41&gt;=0.15,D41&lt;0.35,F41&lt;1.5),1.5,IF(AND(D41&lt;0.25,B41&lt;3.75,A41&gt;=5.05,G41&gt;=0.338,H41&gt;=5.523,D41&gt;=0.15,D41&lt;0.35,F41&lt;1.5),1.5,IF(AND(D41&gt;=0.25,B41&lt;3.75,A41&gt;=5.05,G41&gt;=0.338,H41&gt;=5.523,D41&gt;=0.15,D41&lt;0.35,F41&lt;1.5),1.4,IF(AND(H41&lt;8.884,B41&gt;=3.05,A41&gt;=6.15,H41&gt;=8.202,H41&lt;16.284,B41&lt;3.5,F41&gt;=2.5,D41&gt;=1.55,F41&gt;=1.5),5.1,IF(AND(A41&lt;6.45,G41&lt;0.368,B41&lt;3.05,A41&gt;=6.15,H41&gt;=8.202,H41&lt;16.284,B41&lt;3.5,F41&gt;=2.5,D41&gt;=1.55,F41&gt;=1.5),5.525,IF(AND(A41&gt;=6.45,G41&lt;0.368,B41&lt;3.05,A41&gt;=6.15,H41&gt;=8.202,H41&lt;16.284,B41&lt;3.5,F41&gt;=2.5,D41&gt;=1.55,F41&gt;=1.5),5.35,IF(AND(D41&lt;2.25,G41&gt;=0.368,B41&lt;3.05,A41&gt;=6.15,H41&gt;=8.202,H41&lt;16.284,B41&lt;3.5,F41&gt;=2.5,D41&gt;=1.55,F41&gt;=1.5),5.8,IF(AND(D41&gt;=2.25,G41&gt;=0.368,B41&lt;3.05,A41&gt;=6.15,H41&gt;=8.202,H41&lt;16.284,B41&lt;3.5,F41&gt;=2.5,D41&gt;=1.55,F41&gt;=1.5),5.2,IF(AND(H41&lt;10.257,H41&gt;=8.884,B41&gt;=3.05,A41&gt;=6.15,H41&gt;=8.202,H41&lt;16.284,B41&lt;3.5,F41&gt;=2.5,D41&gt;=1.55,F41&gt;=1.5),5.9,IF(AND(H41&gt;=10.257,H41&gt;=8.884,B41&gt;=3.05,A41&gt;=6.15,H41&gt;=8.202,H41&lt;16.284,B41&lt;3.5,F41&gt;=2.5,D41&gt;=1.55,F41&gt;=1.5),5.48,"shouldnthappen")))))))))))))))))))))))))))))))))))))</f>
        <v>1.35</v>
      </c>
      <c r="AC41" s="1" t="n">
        <f aca="false">IF(AND(H41&lt;5.748,A41&lt;5.05,D41&lt;0.8),1,IF(AND(B41&lt;3.35,A41&gt;=5.05,D41&lt;0.8),1.7,IF(AND(A41&lt;5.85,G41&lt;0.154,D41&gt;=0.8),4.5,IF(AND(D41&gt;=0.45,H41&gt;=5.748,A41&lt;5.05,D41&lt;0.8),1.6,IF(AND(G41&gt;=0.934,B41&gt;=3.35,A41&gt;=5.05,D41&lt;0.8),1.7,IF(AND(D41&lt;2.1,A41&gt;=5.85,G41&lt;0.154,D41&gt;=0.8),6.15,IF(AND(D41&gt;=2.1,A41&gt;=5.85,G41&lt;0.154,D41&gt;=0.8),5.5,IF(AND(A41&lt;6.1,D41&gt;=1.55,G41&gt;=0.154,D41&gt;=0.8),5,IF(AND(H41&gt;=14.379,G41&lt;0.934,B41&gt;=3.35,A41&gt;=5.05,D41&lt;0.8),1.58,IF(AND(G41&lt;0.379,A41&gt;=6.1,D41&gt;=1.55,G41&gt;=0.154,D41&gt;=0.8),5.42,IF(AND(H41&lt;13.924,G41&lt;0.227,D41&lt;0.45,H41&gt;=5.748,A41&lt;5.05,D41&lt;0.8),1.4,IF(AND(H41&gt;=13.924,G41&lt;0.227,D41&lt;0.45,H41&gt;=5.748,A41&lt;5.05,D41&lt;0.8),1.5,IF(AND(B41&lt;3.1,G41&gt;=0.227,D41&lt;0.45,H41&gt;=5.748,A41&lt;5.05,D41&lt;0.8),1.1,IF(AND(G41&lt;0.13,H41&lt;14.379,G41&lt;0.934,B41&gt;=3.35,A41&gt;=5.05,D41&lt;0.8),1.4,IF(AND(D41&lt;1.05,A41&lt;5.65,D41&lt;1.35,D41&lt;1.55,G41&gt;=0.154,D41&gt;=0.8),3.7,IF(AND(D41&lt;1.25,A41&gt;=5.65,D41&lt;1.35,D41&lt;1.55,G41&gt;=0.154,D41&gt;=0.8),4.06,IF(AND(D41&gt;=1.25,A41&gt;=5.65,D41&lt;1.35,D41&lt;1.55,G41&gt;=0.154,D41&gt;=0.8),4.425,IF(AND(H41&lt;13.654,D41&lt;1.45,D41&gt;=1.35,D41&lt;1.55,G41&gt;=0.154,D41&gt;=0.8),4.275,IF(AND(G41&lt;0.259,D41&gt;=1.45,D41&gt;=1.35,D41&lt;1.55,G41&gt;=0.154,D41&gt;=0.8),5.1,IF(AND(B41&lt;2.95,G41&gt;=0.379,A41&gt;=6.1,D41&gt;=1.55,G41&gt;=0.154,D41&gt;=0.8),6.3,IF(AND(B41&lt;3.25,B41&gt;=3.1,G41&gt;=0.227,D41&lt;0.45,H41&gt;=5.748,A41&lt;5.05,D41&lt;0.8),1.3,IF(AND(B41&gt;=3.25,B41&gt;=3.1,G41&gt;=0.227,D41&lt;0.45,H41&gt;=5.748,A41&lt;5.05,D41&lt;0.8),1.4,IF(AND(H41&gt;=13.372,G41&gt;=0.13,H41&lt;14.379,G41&lt;0.934,B41&gt;=3.35,A41&gt;=5.05,D41&lt;0.8),1.4,IF(AND(H41&lt;6.69,D41&gt;=1.05,A41&lt;5.65,D41&lt;1.35,D41&lt;1.55,G41&gt;=0.154,D41&gt;=0.8),4.033,IF(AND(H41&gt;=6.69,D41&gt;=1.05,A41&lt;5.65,D41&lt;1.35,D41&lt;1.55,G41&gt;=0.154,D41&gt;=0.8),3.88,IF(AND(B41&lt;2.85,H41&gt;=13.654,D41&lt;1.45,D41&gt;=1.35,D41&lt;1.55,G41&gt;=0.154,D41&gt;=0.8),4.8,IF(AND(B41&gt;=2.85,H41&gt;=13.654,D41&lt;1.45,D41&gt;=1.35,D41&lt;1.55,G41&gt;=0.154,D41&gt;=0.8),4.7,IF(AND(H41&lt;11.681,G41&gt;=0.259,D41&gt;=1.45,D41&gt;=1.35,D41&lt;1.55,G41&gt;=0.154,D41&gt;=0.8),4.85,IF(AND(H41&gt;=11.681,G41&gt;=0.259,D41&gt;=1.45,D41&gt;=1.35,D41&lt;1.55,G41&gt;=0.154,D41&gt;=0.8),4.633,IF(AND(A41&lt;6.25,B41&gt;=2.95,G41&gt;=0.379,A41&gt;=6.1,D41&gt;=1.55,G41&gt;=0.154,D41&gt;=0.8),5.4,IF(AND(D41&lt;0.3,H41&lt;13.372,G41&gt;=0.13,H41&lt;14.379,G41&lt;0.934,B41&gt;=3.35,A41&gt;=5.05,D41&lt;0.8),1.475,IF(AND(D41&gt;=0.3,H41&lt;13.372,G41&gt;=0.13,H41&lt;14.379,G41&lt;0.934,B41&gt;=3.35,A41&gt;=5.05,D41&lt;0.8),1.5,IF(AND(B41&lt;3.15,A41&gt;=6.25,B41&gt;=2.95,G41&gt;=0.379,A41&gt;=6.1,D41&gt;=1.55,G41&gt;=0.154,D41&gt;=0.8),5.7,IF(AND(B41&gt;=3.15,A41&gt;=6.25,B41&gt;=2.95,G41&gt;=0.379,A41&gt;=6.1,D41&gt;=1.55,G41&gt;=0.154,D41&gt;=0.8),5.933,"shouldnthappen"))))))))))))))))))))))))))))))))))</f>
        <v>1.1</v>
      </c>
      <c r="AD41" s="1" t="n">
        <f aca="false">IF(AND(H41&lt;6.621,A41&lt;4.95,D41&lt;0.8),1,IF(AND(H41&lt;14.144,H41&gt;=6.621,A41&lt;4.95,D41&lt;0.8),1.4,IF(AND(H41&gt;=14.144,H41&gt;=6.621,A41&lt;4.95,D41&lt;0.8),1.3,IF(AND(G41&lt;0.13,B41&gt;=3.85,A41&gt;=4.95,D41&lt;0.8),1.3,IF(AND(G41&gt;=0.13,B41&gt;=3.85,A41&gt;=4.95,D41&lt;0.8),1.425,IF(AND(A41&gt;=6.05,B41&lt;2.75,D41&lt;1.55,D41&gt;=0.8),4.9,IF(AND(A41&gt;=7.3,G41&lt;0.119,D41&gt;=1.55,D41&gt;=0.8),6.7,IF(AND(H41&lt;6.555,D41&lt;0.25,B41&lt;3.85,A41&gt;=4.95,D41&lt;0.8),1.7,IF(AND(B41&lt;3.4,D41&gt;=0.25,B41&lt;3.85,A41&gt;=4.95,D41&lt;0.8),1.7,IF(AND(B41&gt;=3.4,D41&gt;=0.25,B41&lt;3.85,A41&gt;=4.95,D41&lt;0.8),1.6,IF(AND(A41&lt;5.05,A41&lt;6.05,B41&lt;2.75,D41&lt;1.55,D41&gt;=0.8),3.3,IF(AND(B41&lt;2.85,D41&lt;1.35,B41&gt;=2.75,D41&lt;1.55,D41&gt;=0.8),4.5,IF(AND(H41&lt;12.206,D41&gt;=1.35,B41&gt;=2.75,D41&lt;1.55,D41&gt;=0.8),4.7,IF(AND(H41&gt;=12.206,D41&gt;=1.35,B41&gt;=2.75,D41&lt;1.55,D41&gt;=0.8),4.52,IF(AND(G41&lt;0.024,A41&lt;7.3,G41&lt;0.119,D41&gt;=1.55,D41&gt;=0.8),5.7,IF(AND(G41&gt;=0.024,A41&lt;7.3,G41&lt;0.119,D41&gt;=1.55,D41&gt;=0.8),5.6,IF(AND(F41&lt;2.5,G41&lt;0.417,G41&gt;=0.119,D41&gt;=1.55,D41&gt;=0.8),5.05,IF(AND(B41&lt;3.15,H41&gt;=6.555,D41&lt;0.25,B41&lt;3.85,A41&gt;=4.95,D41&lt;0.8),1.6,IF(AND(G41&lt;0.356,A41&gt;=5.05,A41&lt;6.05,B41&lt;2.75,D41&lt;1.55,D41&gt;=0.8),4.12,IF(AND(A41&lt;5.65,B41&gt;=2.85,D41&lt;1.35,B41&gt;=2.75,D41&lt;1.55,D41&gt;=0.8),3.6,IF(AND(B41&lt;3.15,F41&gt;=2.5,G41&lt;0.417,G41&gt;=0.119,D41&gt;=1.55,D41&gt;=0.8),5.18,IF(AND(B41&gt;=3.15,F41&gt;=2.5,G41&lt;0.417,G41&gt;=0.119,D41&gt;=1.55,D41&gt;=0.8),5.3,IF(AND(D41&lt;1.7,A41&lt;6.95,G41&gt;=0.417,G41&gt;=0.119,D41&gt;=1.55,D41&gt;=0.8),4.7,IF(AND(A41&lt;7.25,A41&gt;=6.95,G41&gt;=0.417,G41&gt;=0.119,D41&gt;=1.55,D41&gt;=0.8),5.8,IF(AND(A41&gt;=7.25,A41&gt;=6.95,G41&gt;=0.417,G41&gt;=0.119,D41&gt;=1.55,D41&gt;=0.8),6.333,IF(AND(H41&lt;8.594,B41&gt;=3.15,H41&gt;=6.555,D41&lt;0.25,B41&lt;3.85,A41&gt;=4.95,D41&lt;0.8),1.4,IF(AND(H41&gt;=8.594,B41&gt;=3.15,H41&gt;=6.555,D41&lt;0.25,B41&lt;3.85,A41&gt;=4.95,D41&lt;0.8),1.5,IF(AND(H41&gt;=11.218,G41&gt;=0.356,A41&gt;=5.05,A41&lt;6.05,B41&lt;2.75,D41&lt;1.55,D41&gt;=0.8),3.925,IF(AND(A41&gt;=6.5,A41&gt;=5.65,B41&gt;=2.85,D41&lt;1.35,B41&gt;=2.75,D41&lt;1.55,D41&gt;=0.8),4.6,IF(AND(H41&lt;8.602,H41&lt;11.218,G41&gt;=0.356,A41&gt;=5.05,A41&lt;6.05,B41&lt;2.75,D41&lt;1.55,D41&gt;=0.8),3.95,IF(AND(H41&gt;=8.602,H41&lt;11.218,G41&gt;=0.356,A41&gt;=5.05,A41&lt;6.05,B41&lt;2.75,D41&lt;1.55,D41&gt;=0.8),3.75,IF(AND(H41&lt;10.129,A41&lt;6.5,A41&gt;=5.65,B41&gt;=2.85,D41&lt;1.35,B41&gt;=2.75,D41&lt;1.55,D41&gt;=0.8),4.2,IF(AND(H41&gt;=10.129,A41&lt;6.5,A41&gt;=5.65,B41&gt;=2.85,D41&lt;1.35,B41&gt;=2.75,D41&lt;1.55,D41&gt;=0.8),4.267,IF(AND(D41&lt;2.2,B41&lt;3.05,D41&gt;=1.7,A41&lt;6.95,G41&gt;=0.417,G41&gt;=0.119,D41&gt;=1.55,D41&gt;=0.8),5.3,IF(AND(D41&gt;=2.2,B41&lt;3.05,D41&gt;=1.7,A41&lt;6.95,G41&gt;=0.417,G41&gt;=0.119,D41&gt;=1.55,D41&gt;=0.8),5.133,IF(AND(D41&lt;2.45,B41&gt;=3.05,D41&gt;=1.7,A41&lt;6.95,G41&gt;=0.417,G41&gt;=0.119,D41&gt;=1.55,D41&gt;=0.8),5.6,IF(AND(D41&gt;=2.45,B41&gt;=3.05,D41&gt;=1.7,A41&lt;6.95,G41&gt;=0.417,G41&gt;=0.119,D41&gt;=1.55,D41&gt;=0.8),6,"shouldnthappen")))))))))))))))))))))))))))))))))))))</f>
        <v>1.4</v>
      </c>
      <c r="AE41" s="1" t="n">
        <f aca="false">IF(AND(G41&lt;0.123,D41&gt;=0.25,D41&lt;0.75),1.3,IF(AND(H41&gt;=16.774,D41&gt;=1.75,D41&gt;=0.75),6.4,IF(AND(B41&lt;3.4,A41&lt;4.8,D41&lt;0.25,D41&lt;0.75),1.22,IF(AND(B41&gt;=3.4,A41&lt;4.8,D41&lt;0.25,D41&lt;0.75),1,IF(AND(A41&gt;=5.45,A41&gt;=4.8,D41&lt;0.25,D41&lt;0.75),1.367,IF(AND(H41&gt;=10.688,D41&lt;1.35,D41&lt;1.75,D41&gt;=0.75),4.2,IF(AND(A41&lt;5.3,D41&gt;=1.35,D41&lt;1.75,D41&gt;=0.75),4.05,IF(AND(G41&gt;=0.857,H41&lt;16.774,D41&gt;=1.75,D41&gt;=0.75),5.02,IF(AND(H41&lt;6.089,A41&lt;5.45,A41&gt;=4.8,D41&lt;0.25,D41&lt;0.75),1.7,IF(AND(G41&lt;0.184,D41&lt;0.35,G41&gt;=0.123,D41&gt;=0.25,D41&lt;0.75),1.7,IF(AND(G41&gt;=0.184,D41&lt;0.35,G41&gt;=0.123,D41&gt;=0.25,D41&lt;0.75),1.48,IF(AND(A41&lt;5.25,D41&gt;=0.35,G41&gt;=0.123,D41&gt;=0.25,D41&lt;0.75),1.75,IF(AND(A41&gt;=5.25,D41&gt;=0.35,G41&gt;=0.123,D41&gt;=0.25,D41&lt;0.75),1.5,IF(AND(A41&lt;5.3,H41&lt;10.688,D41&lt;1.35,D41&lt;1.75,D41&gt;=0.75),3.15,IF(AND(H41&lt;9.474,A41&gt;=5.3,D41&gt;=1.35,D41&lt;1.75,D41&gt;=0.75),4.95,IF(AND(G41&gt;=0.779,G41&lt;0.857,H41&lt;16.774,D41&gt;=1.75,D41&gt;=0.75),6,IF(AND(G41&lt;0.05,H41&gt;=6.089,A41&lt;5.45,A41&gt;=4.8,D41&lt;0.25,D41&lt;0.75),1.4,IF(AND(H41&lt;6.69,A41&gt;=5.3,H41&lt;10.688,D41&lt;1.35,D41&lt;1.75,D41&gt;=0.75),4.033,IF(AND(H41&gt;=6.69,A41&gt;=5.3,H41&lt;10.688,D41&lt;1.35,D41&lt;1.75,D41&gt;=0.75),3.733,IF(AND(B41&lt;2.5,H41&gt;=9.474,A41&gt;=5.3,D41&gt;=1.35,D41&lt;1.75,D41&gt;=0.75),4.5,IF(AND(D41&gt;=2.45,G41&lt;0.779,G41&lt;0.857,H41&lt;16.774,D41&gt;=1.75,D41&gt;=0.75),6,IF(AND(B41&gt;=3.75,G41&gt;=0.05,H41&gt;=6.089,A41&lt;5.45,A41&gt;=4.8,D41&lt;0.25,D41&lt;0.75),1.6,IF(AND(H41&lt;13.695,B41&gt;=2.5,H41&gt;=9.474,A41&gt;=5.3,D41&gt;=1.35,D41&lt;1.75,D41&gt;=0.75),4.567,IF(AND(G41&gt;=0.654,D41&lt;2.45,G41&lt;0.779,G41&lt;0.857,H41&lt;16.774,D41&gt;=1.75,D41&gt;=0.75),4.9,IF(AND(G41&gt;=0.73,B41&lt;3.75,G41&gt;=0.05,H41&gt;=6.089,A41&lt;5.45,A41&gt;=4.8,D41&lt;0.25,D41&lt;0.75),1.4,IF(AND(A41&lt;6.65,H41&gt;=13.695,B41&gt;=2.5,H41&gt;=9.474,A41&gt;=5.3,D41&gt;=1.35,D41&lt;1.75,D41&gt;=0.75),4.4,IF(AND(A41&gt;=6.65,H41&gt;=13.695,B41&gt;=2.5,H41&gt;=9.474,A41&gt;=5.3,D41&gt;=1.35,D41&lt;1.75,D41&gt;=0.75),4.84,IF(AND(B41&lt;2.75,G41&lt;0.654,D41&lt;2.45,G41&lt;0.779,G41&lt;0.857,H41&lt;16.774,D41&gt;=1.75,D41&gt;=0.75),5.2,IF(AND(H41&lt;9.524,G41&lt;0.73,B41&lt;3.75,G41&gt;=0.05,H41&gt;=6.089,A41&lt;5.45,A41&gt;=4.8,D41&lt;0.25,D41&lt;0.75),1.5,IF(AND(H41&gt;=9.524,G41&lt;0.73,B41&lt;3.75,G41&gt;=0.05,H41&gt;=6.089,A41&lt;5.45,A41&gt;=4.8,D41&lt;0.25,D41&lt;0.75),1.4,IF(AND(H41&gt;=13.644,B41&gt;=2.75,G41&lt;0.654,D41&lt;2.45,G41&lt;0.779,G41&lt;0.857,H41&lt;16.774,D41&gt;=1.75,D41&gt;=0.75),6.033,IF(AND(A41&gt;=6.85,H41&lt;13.644,B41&gt;=2.75,G41&lt;0.654,D41&lt;2.45,G41&lt;0.779,G41&lt;0.857,H41&lt;16.774,D41&gt;=1.75,D41&gt;=0.75),5.1,IF(AND(A41&gt;=6.75,A41&lt;6.85,H41&lt;13.644,B41&gt;=2.75,G41&lt;0.654,D41&lt;2.45,G41&lt;0.779,G41&lt;0.857,H41&lt;16.774,D41&gt;=1.75,D41&gt;=0.75),5.9,IF(AND(D41&gt;=2.35,A41&lt;6.75,A41&lt;6.85,H41&lt;13.644,B41&gt;=2.75,G41&lt;0.654,D41&lt;2.45,G41&lt;0.779,G41&lt;0.857,H41&lt;16.774,D41&gt;=1.75,D41&gt;=0.75),5.6,IF(AND(H41&lt;11.146,D41&lt;2.35,A41&lt;6.75,A41&lt;6.85,H41&lt;13.644,B41&gt;=2.75,G41&lt;0.654,D41&lt;2.45,G41&lt;0.779,G41&lt;0.857,H41&lt;16.774,D41&gt;=1.75,D41&gt;=0.75),5.4,IF(AND(H41&gt;=11.146,D41&lt;2.35,A41&lt;6.75,A41&lt;6.85,H41&lt;13.644,B41&gt;=2.75,G41&lt;0.654,D41&lt;2.45,G41&lt;0.779,G41&lt;0.857,H41&lt;16.774,D41&gt;=1.75,D41&gt;=0.75),5.6,"shouldnthappen"))))))))))))))))))))))))))))))))))))</f>
        <v>1.22</v>
      </c>
      <c r="AF41" s="1" t="n">
        <f aca="false">IF(AND(A41&lt;4.5,D41&lt;0.8),1.233,IF(AND(B41&lt;3.05,A41&gt;=4.5,D41&lt;0.8),1.4,IF(AND(D41&gt;=0.45,B41&gt;=3.05,A41&gt;=4.5,D41&lt;0.8),1.667,IF(AND(D41&lt;1.05,D41&lt;1.35,A41&lt;6.25,D41&gt;=0.8),3.633,IF(AND(H41&lt;13.935,A41&gt;=7.05,A41&gt;=6.25,D41&gt;=0.8),6,IF(AND(G41&gt;=0.948,D41&lt;0.45,B41&gt;=3.05,A41&gt;=4.5,D41&lt;0.8),1.7,IF(AND(G41&lt;0.652,D41&gt;=1.05,D41&lt;1.35,A41&lt;6.25,D41&gt;=0.8),4.16,IF(AND(D41&gt;=2.15,D41&gt;=1.75,D41&gt;=1.35,A41&lt;6.25,D41&gt;=0.8),5.4,IF(AND(G41&gt;=0.912,F41&lt;2.5,A41&lt;7.05,A41&gt;=6.25,D41&gt;=0.8),4.4,IF(AND(B41&gt;=3.25,F41&gt;=2.5,A41&lt;7.05,A41&gt;=6.25,D41&gt;=0.8),5.85,IF(AND(H41&lt;17.32,H41&gt;=13.935,A41&gt;=7.05,A41&gt;=6.25,D41&gt;=0.8),6.65,IF(AND(H41&gt;=17.32,H41&gt;=13.935,A41&gt;=7.05,A41&gt;=6.25,D41&gt;=0.8),6.4,IF(AND(H41&gt;=13.547,G41&lt;0.948,D41&lt;0.45,B41&gt;=3.05,A41&gt;=4.5,D41&lt;0.8),1.38,IF(AND(B41&gt;=2.75,G41&gt;=0.652,D41&gt;=1.05,D41&lt;1.35,A41&lt;6.25,D41&gt;=0.8),3.6,IF(AND(H41&lt;9.417,G41&lt;0.404,D41&lt;1.75,D41&gt;=1.35,A41&lt;6.25,D41&gt;=0.8),4.2,IF(AND(H41&gt;=9.417,G41&lt;0.404,D41&lt;1.75,D41&gt;=1.35,A41&lt;6.25,D41&gt;=0.8),4.5,IF(AND(G41&lt;0.464,G41&gt;=0.404,D41&lt;1.75,D41&gt;=1.35,A41&lt;6.25,D41&gt;=0.8),4.5,IF(AND(G41&gt;=0.464,G41&gt;=0.404,D41&lt;1.75,D41&gt;=1.35,A41&lt;6.25,D41&gt;=0.8),4.625,IF(AND(D41&lt;1.85,D41&lt;2.15,D41&gt;=1.75,D41&gt;=1.35,A41&lt;6.25,D41&gt;=0.8),4.9,IF(AND(D41&gt;=1.85,D41&lt;2.15,D41&gt;=1.75,D41&gt;=1.35,A41&lt;6.25,D41&gt;=0.8),5.05,IF(AND(G41&lt;0.332,G41&lt;0.912,F41&lt;2.5,A41&lt;7.05,A41&gt;=6.25,D41&gt;=0.8),4.467,IF(AND(G41&gt;=0.332,G41&lt;0.912,F41&lt;2.5,A41&lt;7.05,A41&gt;=6.25,D41&gt;=0.8),4.767,IF(AND(D41&lt;0.15,H41&lt;13.547,G41&lt;0.948,D41&lt;0.45,B41&gt;=3.05,A41&gt;=4.5,D41&lt;0.8),1.5,IF(AND(D41&lt;1.15,B41&lt;2.75,G41&gt;=0.652,D41&gt;=1.05,D41&lt;1.35,A41&lt;6.25,D41&gt;=0.8),3.9,IF(AND(D41&gt;=1.15,B41&lt;2.75,G41&gt;=0.652,D41&gt;=1.05,D41&lt;1.35,A41&lt;6.25,D41&gt;=0.8),4,IF(AND(D41&gt;=2.25,B41&lt;3.15,B41&lt;3.25,F41&gt;=2.5,A41&lt;7.05,A41&gt;=6.25,D41&gt;=0.8),5.14,IF(AND(G41&lt;0.621,B41&gt;=3.15,B41&lt;3.25,F41&gt;=2.5,A41&lt;7.05,A41&gt;=6.25,D41&gt;=0.8),5.75,IF(AND(G41&gt;=0.621,B41&gt;=3.15,B41&lt;3.25,F41&gt;=2.5,A41&lt;7.05,A41&gt;=6.25,D41&gt;=0.8),5.1,IF(AND(G41&gt;=0.862,D41&gt;=0.15,H41&lt;13.547,G41&lt;0.948,D41&lt;0.45,B41&gt;=3.05,A41&gt;=4.5,D41&lt;0.8),1.5,IF(AND(A41&lt;6.35,D41&lt;2.25,B41&lt;3.15,B41&lt;3.25,F41&gt;=2.5,A41&lt;7.05,A41&gt;=6.25,D41&gt;=0.8),5.267,IF(AND(A41&gt;=6.35,D41&lt;2.25,B41&lt;3.15,B41&lt;3.25,F41&gt;=2.5,A41&lt;7.05,A41&gt;=6.25,D41&gt;=0.8),5.42,IF(AND(A41&lt;5.1,G41&lt;0.862,D41&gt;=0.15,H41&lt;13.547,G41&lt;0.948,D41&lt;0.45,B41&gt;=3.05,A41&gt;=4.5,D41&lt;0.8),1.35,IF(AND(B41&lt;3.95,A41&gt;=5.1,G41&lt;0.862,D41&gt;=0.15,H41&lt;13.547,G41&lt;0.948,D41&lt;0.45,B41&gt;=3.05,A41&gt;=4.5,D41&lt;0.8),1.5,IF(AND(B41&gt;=3.95,A41&gt;=5.1,G41&lt;0.862,D41&gt;=0.15,H41&lt;13.547,G41&lt;0.948,D41&lt;0.45,B41&gt;=3.05,A41&gt;=4.5,D41&lt;0.8),1.467,"shouldnthappen"))))))))))))))))))))))))))))))))))</f>
        <v>1.233</v>
      </c>
      <c r="AG41" s="1" t="n">
        <f aca="false">IF(AND(H41&lt;5.748,A41&lt;4.85,D41&lt;0.75),1,IF(AND(B41&gt;=3.5,D41&gt;=1.75,D41&gt;=0.75),6.2,IF(AND(A41&gt;=4.65,H41&gt;=5.748,A41&lt;4.85,D41&lt;0.75),1.333,IF(AND(H41&lt;6.417,B41&lt;3.45,A41&gt;=4.85,D41&lt;0.75),1.7,IF(AND(A41&lt;5.05,B41&gt;=3.45,A41&gt;=4.85,D41&lt;0.75),1.4,IF(AND(A41&gt;=5.05,B41&gt;=3.45,A41&gt;=4.85,D41&lt;0.75),1.5,IF(AND(F41&gt;=2.5,H41&lt;13.641,D41&lt;1.75,D41&gt;=0.75),4.667,IF(AND(G41&lt;0.187,H41&gt;=13.641,D41&lt;1.75,D41&gt;=0.75),5,IF(AND(A41&gt;=7.1,B41&lt;3.5,D41&gt;=1.75,D41&gt;=0.75),6.575,IF(AND(G41&lt;0.161,A41&lt;4.65,H41&gt;=5.748,A41&lt;4.85,D41&lt;0.75),1.5,IF(AND(H41&lt;8.399,H41&gt;=6.417,B41&lt;3.45,A41&gt;=4.85,D41&lt;0.75),1.5,IF(AND(H41&gt;=8.399,H41&gt;=6.417,B41&lt;3.45,A41&gt;=4.85,D41&lt;0.75),1.625,IF(AND(G41&lt;0.086,F41&lt;2.5,H41&lt;13.641,D41&lt;1.75,D41&gt;=0.75),4.7,IF(AND(D41&lt;1.35,G41&gt;=0.187,H41&gt;=13.641,D41&lt;1.75,D41&gt;=0.75),4.2,IF(AND(G41&lt;0.422,G41&gt;=0.161,A41&lt;4.65,H41&gt;=5.748,A41&lt;4.85,D41&lt;0.75),1.4,IF(AND(G41&gt;=0.422,G41&gt;=0.161,A41&lt;4.65,H41&gt;=5.748,A41&lt;4.85,D41&lt;0.75),1.3,IF(AND(B41&lt;2.5,D41&gt;=1.35,G41&gt;=0.187,H41&gt;=13.641,D41&lt;1.75,D41&gt;=0.75),4.5,IF(AND(B41&lt;2.75,A41&lt;6,A41&lt;7.1,B41&lt;3.5,D41&gt;=1.75,D41&gt;=0.75),5.1,IF(AND(B41&gt;=2.75,A41&lt;6,A41&lt;7.1,B41&lt;3.5,D41&gt;=1.75,D41&gt;=0.75),5.02,IF(AND(A41&lt;5.15,A41&lt;5.9,G41&gt;=0.086,F41&lt;2.5,H41&lt;13.641,D41&lt;1.75,D41&gt;=0.75),3,IF(AND(G41&lt;0.644,A41&gt;=5.9,G41&gt;=0.086,F41&lt;2.5,H41&lt;13.641,D41&lt;1.75,D41&gt;=0.75),4.65,IF(AND(G41&gt;=0.644,A41&gt;=5.9,G41&gt;=0.086,F41&lt;2.5,H41&lt;13.641,D41&lt;1.75,D41&gt;=0.75),4.24,IF(AND(D41&lt;1.45,B41&gt;=2.5,D41&gt;=1.35,G41&gt;=0.187,H41&gt;=13.641,D41&lt;1.75,D41&gt;=0.75),4.68,IF(AND(D41&gt;=1.45,B41&gt;=2.5,D41&gt;=1.35,G41&gt;=0.187,H41&gt;=13.641,D41&lt;1.75,D41&gt;=0.75),4.833,IF(AND(H41&lt;13.18,D41&lt;2.05,A41&gt;=6,A41&lt;7.1,B41&lt;3.5,D41&gt;=1.75,D41&gt;=0.75),5.44,IF(AND(H41&gt;=13.18,D41&lt;2.05,A41&gt;=6,A41&lt;7.1,B41&lt;3.5,D41&gt;=1.75,D41&gt;=0.75),5.1,IF(AND(H41&lt;8.759,D41&gt;=2.05,A41&gt;=6,A41&lt;7.1,B41&lt;3.5,D41&gt;=1.75,D41&gt;=0.75),5.4,IF(AND(A41&gt;=5.75,A41&gt;=5.15,A41&lt;5.9,G41&gt;=0.086,F41&lt;2.5,H41&lt;13.641,D41&lt;1.75,D41&gt;=0.75),3.967,IF(AND(H41&lt;10.159,H41&gt;=8.759,D41&gt;=2.05,A41&gt;=6,A41&lt;7.1,B41&lt;3.5,D41&gt;=1.75,D41&gt;=0.75),5.925,IF(AND(D41&lt;1.2,A41&lt;5.75,A41&gt;=5.15,A41&lt;5.9,G41&gt;=0.086,F41&lt;2.5,H41&lt;13.641,D41&lt;1.75,D41&gt;=0.75),3.667,IF(AND(D41&lt;2.25,H41&gt;=10.159,H41&gt;=8.759,D41&gt;=2.05,A41&gt;=6,A41&lt;7.1,B41&lt;3.5,D41&gt;=1.75,D41&gt;=0.75),5.66,IF(AND(D41&gt;=2.25,H41&gt;=10.159,H41&gt;=8.759,D41&gt;=2.05,A41&gt;=6,A41&lt;7.1,B41&lt;3.5,D41&gt;=1.75,D41&gt;=0.75),5.34,IF(AND(D41&lt;1.35,D41&gt;=1.2,A41&lt;5.75,A41&gt;=5.15,A41&lt;5.9,G41&gt;=0.086,F41&lt;2.5,H41&lt;13.641,D41&lt;1.75,D41&gt;=0.75),4.025,IF(AND(D41&gt;=1.35,D41&gt;=1.2,A41&lt;5.75,A41&gt;=5.15,A41&lt;5.9,G41&gt;=0.086,F41&lt;2.5,H41&lt;13.641,D41&lt;1.75,D41&gt;=0.75),3.9,"shouldnthappen"))))))))))))))))))))))))))))))))))</f>
        <v>1.3</v>
      </c>
      <c r="AH41" s="1" t="n">
        <f aca="false">IF(AND(F41&lt;1.5,H41&lt;6.799,A41&lt;5.45),1.7,IF(AND(F41&gt;=1.5,H41&lt;6.799,A41&lt;5.45),4.1,IF(AND(D41&gt;=0.8,H41&gt;=6.799,A41&lt;5.45),3.9,IF(AND(H41&lt;7.564,F41&lt;2.5,A41&gt;=5.45),3.925,IF(AND(H41&gt;=16.284,F41&gt;=2.5,A41&gt;=5.45),6.5,IF(AND(A41&lt;4.35,D41&lt;0.8,H41&gt;=6.799,A41&lt;5.45),1.1,IF(AND(B41&lt;2.8,D41&lt;1.35,H41&gt;=7.564,F41&lt;2.5,A41&gt;=5.45),4.1,IF(AND(B41&gt;=2.8,D41&lt;1.35,H41&gt;=7.564,F41&lt;2.5,A41&gt;=5.45),4.267,IF(AND(B41&lt;2.75,D41&gt;=1.35,H41&gt;=7.564,F41&lt;2.5,A41&gt;=5.45),5,IF(AND(G41&gt;=0.078,G41&lt;0.26,H41&lt;16.284,F41&gt;=2.5,A41&gt;=5.45),6.06,IF(AND(G41&gt;=0.805,G41&gt;=0.26,H41&lt;16.284,F41&gt;=2.5,A41&gt;=5.45),5.02,IF(AND(H41&gt;=10.109,B41&gt;=3.45,A41&gt;=4.35,D41&lt;0.8,H41&gt;=6.799,A41&lt;5.45),1.55,IF(AND(D41&lt;2.25,G41&lt;0.078,G41&lt;0.26,H41&lt;16.284,F41&gt;=2.5,A41&gt;=5.45),5.6,IF(AND(D41&gt;=2.25,G41&lt;0.078,G41&lt;0.26,H41&lt;16.284,F41&gt;=2.5,A41&gt;=5.45),5.7,IF(AND(A41&lt;6.15,G41&lt;0.805,G41&gt;=0.26,H41&lt;16.284,F41&gt;=2.5,A41&gt;=5.45),4.967,IF(AND(A41&lt;4.65,H41&lt;12.227,B41&lt;3.45,A41&gt;=4.35,D41&lt;0.8,H41&gt;=6.799,A41&lt;5.45),1.333,IF(AND(A41&lt;4.85,H41&gt;=12.227,B41&lt;3.45,A41&gt;=4.35,D41&lt;0.8,H41&gt;=6.799,A41&lt;5.45),1.42,IF(AND(A41&gt;=4.85,H41&gt;=12.227,B41&lt;3.45,A41&gt;=4.35,D41&lt;0.8,H41&gt;=6.799,A41&lt;5.45),1.533,IF(AND(A41&lt;5.05,H41&lt;10.109,B41&gt;=3.45,A41&gt;=4.35,D41&lt;0.8,H41&gt;=6.799,A41&lt;5.45),1.4,IF(AND(A41&gt;=5.05,H41&lt;10.109,B41&gt;=3.45,A41&gt;=4.35,D41&lt;0.8,H41&gt;=6.799,A41&lt;5.45),1.5,IF(AND(G41&lt;0.14,H41&lt;13.531,B41&gt;=2.75,D41&gt;=1.35,H41&gt;=7.564,F41&lt;2.5,A41&gt;=5.45),4.7,IF(AND(G41&lt;0.187,H41&gt;=13.531,B41&gt;=2.75,D41&gt;=1.35,H41&gt;=7.564,F41&lt;2.5,A41&gt;=5.45),5,IF(AND(G41&gt;=0.187,H41&gt;=13.531,B41&gt;=2.75,D41&gt;=1.35,H41&gt;=7.564,F41&lt;2.5,A41&gt;=5.45),4.66,IF(AND(A41&lt;6.35,A41&gt;=6.15,G41&lt;0.805,G41&gt;=0.26,H41&lt;16.284,F41&gt;=2.5,A41&gt;=5.45),6,IF(AND(D41&lt;0.15,A41&gt;=4.65,H41&lt;12.227,B41&lt;3.45,A41&gt;=4.35,D41&lt;0.8,H41&gt;=6.799,A41&lt;5.45),1.5,IF(AND(H41&lt;10.723,G41&gt;=0.14,H41&lt;13.531,B41&gt;=2.75,D41&gt;=1.35,H41&gt;=7.564,F41&lt;2.5,A41&gt;=5.45),4.6,IF(AND(H41&gt;=10.723,G41&gt;=0.14,H41&lt;13.531,B41&gt;=2.75,D41&gt;=1.35,H41&gt;=7.564,F41&lt;2.5,A41&gt;=5.45),4.46,IF(AND(G41&lt;0.364,A41&gt;=6.35,A41&gt;=6.15,G41&lt;0.805,G41&gt;=0.26,H41&lt;16.284,F41&gt;=2.5,A41&gt;=5.45),5.28,IF(AND(A41&lt;5.1,D41&gt;=0.15,A41&gt;=4.65,H41&lt;12.227,B41&lt;3.45,A41&gt;=4.35,D41&lt;0.8,H41&gt;=6.799,A41&lt;5.45),1.36,IF(AND(A41&gt;=5.1,D41&gt;=0.15,A41&gt;=4.65,H41&lt;12.227,B41&lt;3.45,A41&gt;=4.35,D41&lt;0.8,H41&gt;=6.799,A41&lt;5.45),1.4,IF(AND(G41&gt;=0.6,G41&gt;=0.364,A41&gt;=6.35,A41&gt;=6.15,G41&lt;0.805,G41&gt;=0.26,H41&lt;16.284,F41&gt;=2.5,A41&gt;=5.45),5.1,IF(AND(A41&gt;=6.95,G41&lt;0.6,G41&gt;=0.364,A41&gt;=6.35,A41&gt;=6.15,G41&lt;0.805,G41&gt;=0.26,H41&lt;16.284,F41&gt;=2.5,A41&gt;=5.45),5.8,IF(AND(B41&lt;3.2,A41&lt;6.95,G41&lt;0.6,G41&gt;=0.364,A41&gt;=6.35,A41&gt;=6.15,G41&lt;0.805,G41&gt;=0.26,H41&lt;16.284,F41&gt;=2.5,A41&gt;=5.45),5.6,IF(AND(B41&gt;=3.2,A41&lt;6.95,G41&lt;0.6,G41&gt;=0.364,A41&gt;=6.35,A41&gt;=6.15,G41&lt;0.805,G41&gt;=0.26,H41&lt;16.284,F41&gt;=2.5,A41&gt;=5.45),5.7,"shouldnthappen"))))))))))))))))))))))))))))))))))</f>
        <v>1.333</v>
      </c>
      <c r="AI41" s="1" t="n">
        <f aca="false">IF(AND(B41&gt;=3.55,A41&lt;5.05,F41&lt;1.5),1,IF(AND(H41&gt;=13.436,A41&gt;=5.05,F41&lt;1.5),1.633,IF(AND(A41&lt;4.35,B41&lt;3.55,A41&lt;5.05,F41&lt;1.5),1.1,IF(AND(A41&lt;5.15,H41&lt;13.436,A41&gt;=5.05,F41&lt;1.5),1.6,IF(AND(G41&lt;0.837,D41&lt;1.2,B41&lt;2.65,F41&gt;=1.5),3.7,IF(AND(G41&gt;=0.837,D41&lt;1.2,B41&lt;2.65,F41&gt;=1.5),3,IF(AND(D41&lt;1.4,D41&gt;=1.2,B41&lt;2.65,F41&gt;=1.5),4.133,IF(AND(D41&gt;=1.4,D41&gt;=1.2,B41&lt;2.65,F41&gt;=1.5),4.633,IF(AND(G41&lt;0.302,A41&gt;=4.35,B41&lt;3.55,A41&lt;5.05,F41&lt;1.5),1.34,IF(AND(D41&gt;=0.3,A41&gt;=5.15,H41&lt;13.436,A41&gt;=5.05,F41&lt;1.5),1.5,IF(AND(G41&lt;0.233,G41&lt;0.265,D41&lt;1.55,B41&gt;=2.65,F41&gt;=1.5),4.56,IF(AND(G41&gt;=0.233,G41&lt;0.265,D41&lt;1.55,B41&gt;=2.65,F41&gt;=1.5),5.1,IF(AND(G41&lt;0.395,G41&gt;=0.265,D41&lt;1.55,B41&gt;=2.65,F41&gt;=1.5),4.025,IF(AND(H41&lt;13.935,A41&gt;=7.05,D41&gt;=1.55,B41&gt;=2.65,F41&gt;=1.5),6.12,IF(AND(H41&gt;=13.935,A41&gt;=7.05,D41&gt;=1.55,B41&gt;=2.65,F41&gt;=1.5),6.64,IF(AND(G41&gt;=0.858,G41&gt;=0.302,A41&gt;=4.35,B41&lt;3.55,A41&lt;5.05,F41&lt;1.5),1.3,IF(AND(H41&lt;6.543,D41&lt;0.3,A41&gt;=5.15,H41&lt;13.436,A41&gt;=5.05,F41&lt;1.5),1.4,IF(AND(H41&gt;=6.543,D41&lt;0.3,A41&gt;=5.15,H41&lt;13.436,A41&gt;=5.05,F41&lt;1.5),1.48,IF(AND(A41&lt;6.3,G41&gt;=0.395,G41&gt;=0.265,D41&lt;1.55,B41&gt;=2.65,F41&gt;=1.5),4.14,IF(AND(A41&gt;=6.3,G41&gt;=0.395,G41&gt;=0.265,D41&lt;1.55,B41&gt;=2.65,F41&gt;=1.5),4.767,IF(AND(G41&gt;=0.669,B41&lt;3.15,A41&lt;7.05,D41&gt;=1.55,B41&gt;=2.65,F41&gt;=1.5),5,IF(AND(H41&lt;9.459,G41&lt;0.858,G41&gt;=0.302,A41&gt;=4.35,B41&lt;3.55,A41&lt;5.05,F41&lt;1.5),1.4,IF(AND(H41&gt;=9.459,G41&lt;0.858,G41&gt;=0.302,A41&gt;=4.35,B41&lt;3.55,A41&lt;5.05,F41&lt;1.5),1.6,IF(AND(G41&gt;=0.433,G41&lt;0.669,B41&lt;3.15,A41&lt;7.05,D41&gt;=1.55,B41&gt;=2.65,F41&gt;=1.5),5.68,IF(AND(G41&lt;0.481,H41&lt;10.257,B41&gt;=3.15,A41&lt;7.05,D41&gt;=1.55,B41&gt;=2.65,F41&gt;=1.5),5.7,IF(AND(G41&gt;=0.481,H41&lt;10.257,B41&gt;=3.15,A41&lt;7.05,D41&gt;=1.55,B41&gt;=2.65,F41&gt;=1.5),5.9,IF(AND(D41&lt;2.15,H41&gt;=10.257,B41&gt;=3.15,A41&lt;7.05,D41&gt;=1.55,B41&gt;=2.65,F41&gt;=1.5),5.1,IF(AND(D41&gt;=2.15,H41&gt;=10.257,B41&gt;=3.15,A41&lt;7.05,D41&gt;=1.55,B41&gt;=2.65,F41&gt;=1.5),5.42,IF(AND(G41&lt;0.098,G41&lt;0.433,G41&lt;0.669,B41&lt;3.15,A41&lt;7.05,D41&gt;=1.55,B41&gt;=2.65,F41&gt;=1.5),5.567,IF(AND(D41&lt;1.8,G41&gt;=0.098,G41&lt;0.433,G41&lt;0.669,B41&lt;3.15,A41&lt;7.05,D41&gt;=1.55,B41&gt;=2.65,F41&gt;=1.5),5.033,IF(AND(G41&gt;=0.312,D41&gt;=1.8,G41&gt;=0.098,G41&lt;0.433,G41&lt;0.669,B41&lt;3.15,A41&lt;7.05,D41&gt;=1.55,B41&gt;=2.65,F41&gt;=1.5),5.4,IF(AND(H41&lt;9.002,G41&lt;0.312,D41&gt;=1.8,G41&gt;=0.098,G41&lt;0.433,G41&lt;0.669,B41&lt;3.15,A41&lt;7.05,D41&gt;=1.55,B41&gt;=2.65,F41&gt;=1.5),5.1,IF(AND(H41&gt;=9.002,G41&lt;0.312,D41&gt;=1.8,G41&gt;=0.098,G41&lt;0.433,G41&lt;0.669,B41&lt;3.15,A41&lt;7.05,D41&gt;=1.55,B41&gt;=2.65,F41&gt;=1.5),5.26,"shouldnthappen")))))))))))))))))))))))))))))))))</f>
        <v>1.6</v>
      </c>
      <c r="AJ41" s="1" t="n">
        <f aca="false">IF(AND(A41&gt;=5.25,D41&gt;=0.35,D41&lt;0.8),1.433,IF(AND(F41&gt;=2.5,H41&lt;6.927,D41&gt;=0.8),5.1,IF(AND(H41&lt;5.85,B41&lt;3.65,D41&lt;0.35,D41&lt;0.8),1,IF(AND(A41&lt;5.55,B41&gt;=3.65,D41&lt;0.35,D41&lt;0.8),1.5,IF(AND(A41&gt;=5.55,B41&gt;=3.65,D41&lt;0.35,D41&lt;0.8),1.7,IF(AND(H41&lt;7.949,A41&lt;5.25,D41&gt;=0.35,D41&lt;0.8),1.9,IF(AND(H41&gt;=7.949,A41&lt;5.25,D41&gt;=0.35,D41&lt;0.8),1.54,IF(AND(A41&lt;5.55,F41&lt;2.5,H41&lt;6.927,D41&gt;=0.8),3.98,IF(AND(A41&gt;=5.55,F41&lt;2.5,H41&lt;6.927,D41&gt;=0.8),4.1,IF(AND(A41&gt;=7.25,D41&gt;=1.55,H41&gt;=6.927,D41&gt;=0.8),6.65,IF(AND(A41&lt;5.75,D41&lt;1.2,D41&lt;1.55,H41&gt;=6.927,D41&gt;=0.8),3.62,IF(AND(A41&gt;=5.75,D41&lt;1.2,D41&lt;1.55,H41&gt;=6.927,D41&gt;=0.8),4.1,IF(AND(G41&lt;0.175,A41&lt;4.8,H41&gt;=5.85,B41&lt;3.65,D41&lt;0.35,D41&lt;0.8),1.5,IF(AND(G41&gt;=0.175,A41&lt;4.8,H41&gt;=5.85,B41&lt;3.65,D41&lt;0.35,D41&lt;0.8),1.3,IF(AND(A41&gt;=5.05,A41&gt;=4.8,H41&gt;=5.85,B41&lt;3.65,D41&lt;0.35,D41&lt;0.8),1.5,IF(AND(G41&gt;=0.735,A41&lt;6.25,D41&gt;=1.2,D41&lt;1.55,H41&gt;=6.927,D41&gt;=0.8),4,IF(AND(H41&lt;10.464,A41&lt;6.2,A41&lt;7.25,D41&gt;=1.55,H41&gt;=6.927,D41&gt;=0.8),5.1,IF(AND(H41&gt;=10.464,A41&lt;6.2,A41&lt;7.25,D41&gt;=1.55,H41&gt;=6.927,D41&gt;=0.8),4.9,IF(AND(G41&lt;0.418,A41&lt;5.05,A41&gt;=4.8,H41&gt;=5.85,B41&lt;3.65,D41&lt;0.35,D41&lt;0.8),1.48,IF(AND(G41&gt;=0.418,A41&lt;5.05,A41&gt;=4.8,H41&gt;=5.85,B41&lt;3.65,D41&lt;0.35,D41&lt;0.8),1.3,IF(AND(B41&lt;2.75,G41&lt;0.735,A41&lt;6.25,D41&gt;=1.2,D41&lt;1.55,H41&gt;=6.927,D41&gt;=0.8),4.35,IF(AND(H41&lt;15.422,D41&lt;1.45,A41&gt;=6.25,D41&gt;=1.2,D41&lt;1.55,H41&gt;=6.927,D41&gt;=0.8),4.375,IF(AND(H41&gt;=15.422,D41&lt;1.45,A41&gt;=6.25,D41&gt;=1.2,D41&lt;1.55,H41&gt;=6.927,D41&gt;=0.8),4.7,IF(AND(A41&lt;6.4,D41&gt;=1.45,A41&gt;=6.25,D41&gt;=1.2,D41&lt;1.55,H41&gt;=6.927,D41&gt;=0.8),5.1,IF(AND(G41&gt;=0.576,D41&lt;2.15,A41&gt;=6.2,A41&lt;7.25,D41&gt;=1.55,H41&gt;=6.927,D41&gt;=0.8),5.1,IF(AND(G41&lt;0.537,D41&gt;=2.15,A41&gt;=6.2,A41&lt;7.25,D41&gt;=1.55,H41&gt;=6.927,D41&gt;=0.8),5.533,IF(AND(G41&gt;=0.537,D41&gt;=2.15,A41&gt;=6.2,A41&lt;7.25,D41&gt;=1.55,H41&gt;=6.927,D41&gt;=0.8),5.9,IF(AND(D41&lt;1.45,B41&gt;=2.75,G41&lt;0.735,A41&lt;6.25,D41&gt;=1.2,D41&lt;1.55,H41&gt;=6.927,D41&gt;=0.8),4.6,IF(AND(D41&gt;=1.45,B41&gt;=2.75,G41&lt;0.735,A41&lt;6.25,D41&gt;=1.2,D41&lt;1.55,H41&gt;=6.927,D41&gt;=0.8),4.5,IF(AND(H41&lt;12.582,A41&gt;=6.4,D41&gt;=1.45,A41&gt;=6.25,D41&gt;=1.2,D41&lt;1.55,H41&gt;=6.927,D41&gt;=0.8),4.66,IF(AND(H41&gt;=12.582,A41&gt;=6.4,D41&gt;=1.45,A41&gt;=6.25,D41&gt;=1.2,D41&lt;1.55,H41&gt;=6.927,D41&gt;=0.8),4.9,IF(AND(B41&lt;2.75,G41&lt;0.576,D41&lt;2.15,A41&gt;=6.2,A41&lt;7.25,D41&gt;=1.55,H41&gt;=6.927,D41&gt;=0.8),5.3,IF(AND(G41&gt;=0.395,B41&gt;=2.75,G41&lt;0.576,D41&lt;2.15,A41&gt;=6.2,A41&lt;7.25,D41&gt;=1.55,H41&gt;=6.927,D41&gt;=0.8),5.6,IF(AND(D41&gt;=1.9,G41&lt;0.395,B41&gt;=2.75,G41&lt;0.576,D41&lt;2.15,A41&gt;=6.2,A41&lt;7.25,D41&gt;=1.55,H41&gt;=6.927,D41&gt;=0.8),5.333,IF(AND(B41&lt;2.95,D41&lt;1.9,G41&lt;0.395,B41&gt;=2.75,G41&lt;0.576,D41&lt;2.15,A41&gt;=6.2,A41&lt;7.25,D41&gt;=1.55,H41&gt;=6.927,D41&gt;=0.8),5.6,IF(AND(B41&gt;=2.95,D41&lt;1.9,G41&lt;0.395,B41&gt;=2.75,G41&lt;0.576,D41&lt;2.15,A41&gt;=6.2,A41&lt;7.25,D41&gt;=1.55,H41&gt;=6.927,D41&gt;=0.8),5.5,"shouldnthappen"))))))))))))))))))))))))))))))))))))</f>
        <v>1.3</v>
      </c>
      <c r="AK41" s="1" t="n">
        <f aca="false">IF(AND(H41&lt;5.85,B41&lt;3.65,F41&lt;1.5),1,IF(AND(B41&gt;=3.95,B41&gt;=3.65,F41&lt;1.5),1.433,IF(AND(A41&lt;5.15,F41&lt;2.5,F41&gt;=1.5),3.075,IF(AND(D41&gt;=0.35,H41&gt;=5.85,B41&lt;3.65,F41&lt;1.5),1.5,IF(AND(G41&lt;0.168,B41&lt;3.95,B41&gt;=3.65,F41&lt;1.5),1.7,IF(AND(H41&lt;5.767,A41&lt;7.25,F41&gt;=2.5,F41&gt;=1.5),4.5,IF(AND(D41&lt;1.9,A41&gt;=7.25,F41&gt;=2.5,F41&gt;=1.5),6.3,IF(AND(D41&gt;=1.9,A41&gt;=7.25,F41&gt;=2.5,F41&gt;=1.5),6.575,IF(AND(B41&lt;3.75,G41&gt;=0.168,B41&lt;3.95,B41&gt;=3.65,F41&lt;1.5),1.5,IF(AND(B41&gt;=3.75,G41&gt;=0.168,B41&lt;3.95,B41&gt;=3.65,F41&lt;1.5),1.6,IF(AND(D41&gt;=1.35,A41&lt;6.15,A41&gt;=5.15,F41&lt;2.5,F41&gt;=1.5),4.42,IF(AND(D41&lt;1.4,A41&gt;=6.15,A41&gt;=5.15,F41&lt;2.5,F41&gt;=1.5),4.5,IF(AND(D41&gt;=1.4,A41&gt;=6.15,A41&gt;=5.15,F41&lt;2.5,F41&gt;=1.5),4.675,IF(AND(D41&lt;0.15,H41&lt;11.218,D41&lt;0.35,H41&gt;=5.85,B41&lt;3.65,F41&lt;1.5),1.5,IF(AND(D41&lt;0.15,H41&gt;=11.218,D41&lt;0.35,H41&gt;=5.85,B41&lt;3.65,F41&lt;1.5),1.1,IF(AND(B41&lt;2.7,D41&lt;1.35,A41&lt;6.15,A41&gt;=5.15,F41&lt;2.5,F41&gt;=1.5),3.82,IF(AND(A41&lt;6.15,G41&gt;=0.755,H41&gt;=5.767,A41&lt;7.25,F41&gt;=2.5,F41&gt;=1.5),4.98,IF(AND(A41&gt;=6.15,G41&gt;=0.755,H41&gt;=5.767,A41&lt;7.25,F41&gt;=2.5,F41&gt;=1.5),5.3,IF(AND(B41&lt;3.4,D41&gt;=0.15,H41&lt;11.218,D41&lt;0.35,H41&gt;=5.85,B41&lt;3.65,F41&lt;1.5),1.4,IF(AND(B41&gt;=3.4,D41&gt;=0.15,H41&lt;11.218,D41&lt;0.35,H41&gt;=5.85,B41&lt;3.65,F41&lt;1.5),1.3,IF(AND(H41&lt;11.731,D41&gt;=0.15,H41&gt;=11.218,D41&lt;0.35,H41&gt;=5.85,B41&lt;3.65,F41&lt;1.5),1.2,IF(AND(H41&lt;9.053,B41&gt;=2.7,D41&lt;1.35,A41&lt;6.15,A41&gt;=5.15,F41&lt;2.5,F41&gt;=1.5),3.85,IF(AND(D41&gt;=2.1,B41&lt;2.85,G41&lt;0.755,H41&gt;=5.767,A41&lt;7.25,F41&gt;=2.5,F41&gt;=1.5),5.6,IF(AND(D41&gt;=2.45,B41&gt;=2.85,G41&lt;0.755,H41&gt;=5.767,A41&lt;7.25,F41&gt;=2.5,F41&gt;=1.5),5.8,IF(AND(B41&gt;=3.45,H41&gt;=11.731,D41&gt;=0.15,H41&gt;=11.218,D41&lt;0.35,H41&gt;=5.85,B41&lt;3.65,F41&lt;1.5),1.3,IF(AND(A41&lt;5.9,H41&gt;=9.053,B41&gt;=2.7,D41&lt;1.35,A41&lt;6.15,A41&gt;=5.15,F41&lt;2.5,F41&gt;=1.5),4.3,IF(AND(A41&gt;=5.9,H41&gt;=9.053,B41&gt;=2.7,D41&lt;1.35,A41&lt;6.15,A41&gt;=5.15,F41&lt;2.5,F41&gt;=1.5),4,IF(AND(G41&gt;=0.519,D41&lt;2.1,B41&lt;2.85,G41&lt;0.755,H41&gt;=5.767,A41&lt;7.25,F41&gt;=2.5,F41&gt;=1.5),4.9,IF(AND(A41&gt;=7.05,D41&lt;2.45,B41&gt;=2.85,G41&lt;0.755,H41&gt;=5.767,A41&lt;7.25,F41&gt;=2.5,F41&gt;=1.5),5.8,IF(AND(H41&lt;14.396,B41&lt;3.45,H41&gt;=11.731,D41&gt;=0.15,H41&gt;=11.218,D41&lt;0.35,H41&gt;=5.85,B41&lt;3.65,F41&lt;1.5),1.44,IF(AND(H41&gt;=14.396,B41&lt;3.45,H41&gt;=11.731,D41&gt;=0.15,H41&gt;=11.218,D41&lt;0.35,H41&gt;=5.85,B41&lt;3.65,F41&lt;1.5),1.3,IF(AND(G41&lt;0.282,G41&lt;0.519,D41&lt;2.1,B41&lt;2.85,G41&lt;0.755,H41&gt;=5.767,A41&lt;7.25,F41&gt;=2.5,F41&gt;=1.5),5.1,IF(AND(G41&gt;=0.282,G41&lt;0.519,D41&lt;2.1,B41&lt;2.85,G41&lt;0.755,H41&gt;=5.767,A41&lt;7.25,F41&gt;=2.5,F41&gt;=1.5),5.3,IF(AND(A41&lt;6.4,D41&lt;1.9,A41&lt;7.05,D41&lt;2.45,B41&gt;=2.85,G41&lt;0.755,H41&gt;=5.767,A41&lt;7.25,F41&gt;=2.5,F41&gt;=1.5),5.6,IF(AND(A41&gt;=6.4,D41&lt;1.9,A41&lt;7.05,D41&lt;2.45,B41&gt;=2.85,G41&lt;0.755,H41&gt;=5.767,A41&lt;7.25,F41&gt;=2.5,F41&gt;=1.5),5.5,IF(AND(H41&lt;8.884,D41&gt;=1.9,A41&lt;7.05,D41&lt;2.45,B41&gt;=2.85,G41&lt;0.755,H41&gt;=5.767,A41&lt;7.25,F41&gt;=2.5,F41&gt;=1.5),5.3,IF(AND(H41&gt;=8.884,D41&gt;=1.9,A41&lt;7.05,D41&lt;2.45,B41&gt;=2.85,G41&lt;0.755,H41&gt;=5.767,A41&lt;7.25,F41&gt;=2.5,F41&gt;=1.5),5.52,"shouldnthappen")))))))))))))))))))))))))))))))))))))</f>
        <v>1.4</v>
      </c>
      <c r="AL41" s="1" t="n">
        <f aca="false">IF(AND(H41&lt;5.85,A41&lt;5.05,D41&lt;0.8),1,IF(AND(B41&lt;3.35,A41&gt;=5.05,D41&lt;0.8),1.7,IF(AND(D41&gt;=2.45,F41&gt;=2.5,D41&gt;=0.8),6.05,IF(AND(H41&gt;=11.218,H41&gt;=5.85,A41&lt;5.05,D41&lt;0.8),1.28,IF(AND(G41&gt;=0.948,B41&gt;=3.35,A41&gt;=5.05,D41&lt;0.8),1.7,IF(AND(G41&gt;=0.423,H41&lt;11.218,H41&gt;=5.85,A41&lt;5.05,D41&lt;0.8),1.3,IF(AND(B41&lt;3.6,G41&lt;0.948,B41&gt;=3.35,A41&gt;=5.05,D41&lt;0.8),1.4,IF(AND(H41&lt;10.258,D41&lt;1.15,A41&lt;5.9,F41&lt;2.5,D41&gt;=0.8),3.36,IF(AND(H41&gt;=10.258,D41&lt;1.15,A41&lt;5.9,F41&lt;2.5,D41&gt;=0.8),3.9,IF(AND(A41&lt;5.3,D41&gt;=1.15,A41&lt;5.9,F41&lt;2.5,D41&gt;=0.8),3.9,IF(AND(D41&lt;1.55,B41&lt;2.75,A41&gt;=5.9,F41&lt;2.5,D41&gt;=0.8),4.64,IF(AND(D41&gt;=1.55,B41&lt;2.75,A41&gt;=5.9,F41&lt;2.5,D41&gt;=0.8),5.1,IF(AND(D41&gt;=1.6,B41&gt;=2.75,A41&gt;=5.9,F41&lt;2.5,D41&gt;=0.8),5,IF(AND(H41&lt;5.767,H41&lt;8.598,D41&lt;2.45,F41&gt;=2.5,D41&gt;=0.8),4.5,IF(AND(A41&lt;6.25,H41&gt;=8.598,D41&lt;2.45,F41&gt;=2.5,D41&gt;=0.8),5.02,IF(AND(B41&lt;3.55,G41&lt;0.423,H41&lt;11.218,H41&gt;=5.85,A41&lt;5.05,D41&lt;0.8),1.525,IF(AND(B41&gt;=3.55,G41&lt;0.423,H41&lt;11.218,H41&gt;=5.85,A41&lt;5.05,D41&lt;0.8),1.4,IF(AND(H41&gt;=13.932,B41&gt;=3.6,G41&lt;0.948,B41&gt;=3.35,A41&gt;=5.05,D41&lt;0.8),1.65,IF(AND(G41&gt;=0.652,A41&gt;=5.3,D41&gt;=1.15,A41&lt;5.9,F41&lt;2.5,D41&gt;=0.8),3.8,IF(AND(D41&lt;1.35,D41&lt;1.6,B41&gt;=2.75,A41&gt;=5.9,F41&lt;2.5,D41&gt;=0.8),4.42,IF(AND(H41&lt;6.656,H41&gt;=5.767,H41&lt;8.598,D41&lt;2.45,F41&gt;=2.5,D41&gt;=0.8),5.033,IF(AND(H41&gt;=6.656,H41&gt;=5.767,H41&lt;8.598,D41&lt;2.45,F41&gt;=2.5,D41&gt;=0.8),5.1,IF(AND(G41&gt;=0.885,A41&gt;=6.25,H41&gt;=8.598,D41&lt;2.45,F41&gt;=2.5,D41&gt;=0.8),5.2,IF(AND(H41&lt;6.926,H41&lt;13.932,B41&gt;=3.6,G41&lt;0.948,B41&gt;=3.35,A41&gt;=5.05,D41&lt;0.8),1.433,IF(AND(H41&gt;=6.926,H41&lt;13.932,B41&gt;=3.6,G41&lt;0.948,B41&gt;=3.35,A41&gt;=5.05,D41&lt;0.8),1.5,IF(AND(A41&lt;5.65,G41&lt;0.652,A41&gt;=5.3,D41&gt;=1.15,A41&lt;5.9,F41&lt;2.5,D41&gt;=0.8),4.36,IF(AND(A41&gt;=5.65,G41&lt;0.652,A41&gt;=5.3,D41&gt;=1.15,A41&lt;5.9,F41&lt;2.5,D41&gt;=0.8),4.2,IF(AND(H41&gt;=13.561,D41&gt;=1.35,D41&lt;1.6,B41&gt;=2.75,A41&gt;=5.9,F41&lt;2.5,D41&gt;=0.8),4.767,IF(AND(H41&lt;9.091,G41&lt;0.885,A41&gt;=6.25,H41&gt;=8.598,D41&lt;2.45,F41&gt;=2.5,D41&gt;=0.8),6.3,IF(AND(H41&gt;=12.206,H41&lt;13.561,D41&gt;=1.35,D41&lt;1.6,B41&gt;=2.75,A41&gt;=5.9,F41&lt;2.5,D41&gt;=0.8),4.4,IF(AND(D41&gt;=2.25,H41&gt;=9.091,G41&lt;0.885,A41&gt;=6.25,H41&gt;=8.598,D41&lt;2.45,F41&gt;=2.5,D41&gt;=0.8),5.9,IF(AND(B41&lt;3.05,H41&lt;12.206,H41&lt;13.561,D41&gt;=1.35,D41&lt;1.6,B41&gt;=2.75,A41&gt;=5.9,F41&lt;2.5,D41&gt;=0.8),4.6,IF(AND(B41&gt;=3.05,H41&lt;12.206,H41&lt;13.561,D41&gt;=1.35,D41&lt;1.6,B41&gt;=2.75,A41&gt;=5.9,F41&lt;2.5,D41&gt;=0.8),4.7,IF(AND(G41&gt;=0.596,D41&lt;2.25,H41&gt;=9.091,G41&lt;0.885,A41&gt;=6.25,H41&gt;=8.598,D41&lt;2.45,F41&gt;=2.5,D41&gt;=0.8),5.1,IF(AND(G41&gt;=0.379,G41&lt;0.596,D41&lt;2.25,H41&gt;=9.091,G41&lt;0.885,A41&gt;=6.25,H41&gt;=8.598,D41&lt;2.45,F41&gt;=2.5,D41&gt;=0.8),5.767,IF(AND(D41&lt;2.15,G41&lt;0.379,G41&lt;0.596,D41&lt;2.25,H41&gt;=9.091,G41&lt;0.885,A41&gt;=6.25,H41&gt;=8.598,D41&lt;2.45,F41&gt;=2.5,D41&gt;=0.8),5.4,IF(AND(D41&gt;=2.15,G41&lt;0.379,G41&lt;0.596,D41&lt;2.25,H41&gt;=9.091,G41&lt;0.885,A41&gt;=6.25,H41&gt;=8.598,D41&lt;2.45,F41&gt;=2.5,D41&gt;=0.8),5.6,"shouldnthappen")))))))))))))))))))))))))))))))))))))</f>
        <v>1.3</v>
      </c>
      <c r="AM41" s="1" t="n">
        <f aca="false">IF(AND(H41&lt;5.245,D41&lt;0.8),1,IF(AND(A41&lt;4.5,H41&gt;=5.245,D41&lt;0.8),1.35,IF(AND(D41&gt;=0.5,A41&gt;=4.5,H41&gt;=5.245,D41&lt;0.8),1.6,IF(AND(H41&lt;7.25,B41&lt;2.6,A41&lt;6.15,D41&gt;=0.8),4.375,IF(AND(H41&gt;=7.25,B41&lt;2.6,A41&lt;6.15,D41&gt;=0.8),3.075,IF(AND(H41&lt;13.935,A41&gt;=7.05,A41&gt;=6.15,D41&gt;=0.8),6.067,IF(AND(H41&gt;=13.935,A41&gt;=7.05,A41&gt;=6.15,D41&gt;=0.8),6.525,IF(AND(G41&gt;=0.948,D41&lt;0.5,A41&gt;=4.5,H41&gt;=5.245,D41&lt;0.8),1.7,IF(AND(G41&lt;0.568,D41&gt;=1.55,B41&gt;=2.6,A41&lt;6.15,D41&gt;=0.8),5.1,IF(AND(G41&gt;=0.568,D41&gt;=1.55,B41&gt;=2.6,A41&lt;6.15,D41&gt;=0.8),5,IF(AND(A41&gt;=6.6,B41&gt;=3.15,A41&lt;7.05,A41&gt;=6.15,D41&gt;=0.8),5.78,IF(AND(G41&lt;0.165,G41&lt;0.273,D41&lt;1.55,B41&gt;=2.6,A41&lt;6.15,D41&gt;=0.8),4.1,IF(AND(G41&gt;=0.165,G41&lt;0.273,D41&lt;1.55,B41&gt;=2.6,A41&lt;6.15,D41&gt;=0.8),4.5,IF(AND(D41&lt;1.35,G41&gt;=0.273,D41&lt;1.55,B41&gt;=2.6,A41&lt;6.15,D41&gt;=0.8),4.08,IF(AND(D41&gt;=1.35,G41&gt;=0.273,D41&lt;1.55,B41&gt;=2.6,A41&lt;6.15,D41&gt;=0.8),4.4,IF(AND(D41&lt;1.45,F41&lt;2.5,B41&lt;3.15,A41&lt;7.05,A41&gt;=6.15,D41&gt;=0.8),4.38,IF(AND(D41&gt;=1.45,F41&lt;2.5,B41&lt;3.15,A41&lt;7.05,A41&gt;=6.15,D41&gt;=0.8),4.75,IF(AND(D41&gt;=2.25,F41&gt;=2.5,B41&lt;3.15,A41&lt;7.05,A41&gt;=6.15,D41&gt;=0.8),5.16,IF(AND(H41&lt;11.488,A41&lt;6.6,B41&gt;=3.15,A41&lt;7.05,A41&gt;=6.15,D41&gt;=0.8),6,IF(AND(H41&gt;=14.396,D41&lt;0.25,G41&lt;0.948,D41&lt;0.5,A41&gt;=4.5,H41&gt;=5.245,D41&lt;0.8),1.3,IF(AND(A41&gt;=5.55,D41&gt;=0.25,G41&lt;0.948,D41&lt;0.5,A41&gt;=4.5,H41&gt;=5.245,D41&lt;0.8),1.7,IF(AND(D41&lt;1.85,D41&lt;2.25,F41&gt;=2.5,B41&lt;3.15,A41&lt;7.05,A41&gt;=6.15,D41&gt;=0.8),5.6,IF(AND(G41&lt;0.669,H41&gt;=11.488,A41&lt;6.6,B41&gt;=3.15,A41&lt;7.05,A41&gt;=6.15,D41&gt;=0.8),4.7,IF(AND(G41&gt;=0.669,H41&gt;=11.488,A41&lt;6.6,B41&gt;=3.15,A41&lt;7.05,A41&gt;=6.15,D41&gt;=0.8),5.22,IF(AND(H41&lt;6.543,H41&lt;14.396,D41&lt;0.25,G41&lt;0.948,D41&lt;0.5,A41&gt;=4.5,H41&gt;=5.245,D41&lt;0.8),1.4,IF(AND(A41&lt;4.95,A41&lt;5.55,D41&gt;=0.25,G41&lt;0.948,D41&lt;0.5,A41&gt;=4.5,H41&gt;=5.245,D41&lt;0.8),1.4,IF(AND(A41&gt;=4.95,A41&lt;5.55,D41&gt;=0.25,G41&lt;0.948,D41&lt;0.5,A41&gt;=4.5,H41&gt;=5.245,D41&lt;0.8),1.48,IF(AND(H41&lt;10.667,D41&gt;=1.85,D41&lt;2.25,F41&gt;=2.5,B41&lt;3.15,A41&lt;7.05,A41&gt;=6.15,D41&gt;=0.8),5.25,IF(AND(H41&gt;=10.667,D41&gt;=1.85,D41&lt;2.25,F41&gt;=2.5,B41&lt;3.15,A41&lt;7.05,A41&gt;=6.15,D41&gt;=0.8),5.55,IF(AND(G41&lt;0.063,H41&gt;=6.543,H41&lt;14.396,D41&lt;0.25,G41&lt;0.948,D41&lt;0.5,A41&gt;=4.5,H41&gt;=5.245,D41&lt;0.8),1.4,IF(AND(H41&lt;9.212,G41&gt;=0.063,H41&gt;=6.543,H41&lt;14.396,D41&lt;0.25,G41&lt;0.948,D41&lt;0.5,A41&gt;=4.5,H41&gt;=5.245,D41&lt;0.8),1.475,IF(AND(H41&gt;=9.212,G41&gt;=0.063,H41&gt;=6.543,H41&lt;14.396,D41&lt;0.25,G41&lt;0.948,D41&lt;0.5,A41&gt;=4.5,H41&gt;=5.245,D41&lt;0.8),1.5,"shouldnthappen"))))))))))))))))))))))))))))))))</f>
        <v>1.35</v>
      </c>
      <c r="AN41" s="1" t="n">
        <f aca="false">IF(AND(D41&lt;0.7,A41&gt;=5.55),1.633,IF(AND(G41&lt;0.38,B41&lt;2.8,A41&lt;5.55),4.3,IF(AND(G41&gt;=0.38,B41&lt;2.8,A41&lt;5.55),3.325,IF(AND(D41&gt;=0.35,B41&gt;=2.8,A41&lt;5.55),1.6,IF(AND(B41&gt;=3.4,A41&lt;4.8,D41&lt;0.35,B41&gt;=2.8,A41&lt;5.55),1,IF(AND(H41&gt;=11.789,A41&lt;5.9,D41&lt;1.55,D41&gt;=0.7,A41&gt;=5.55),4.325,IF(AND(F41&gt;=2.5,A41&gt;=5.9,D41&lt;1.55,D41&gt;=0.7,A41&gt;=5.55),5.05,IF(AND(D41&lt;1.9,A41&gt;=7.25,D41&gt;=1.55,D41&gt;=0.7,A41&gt;=5.55),6.3,IF(AND(D41&gt;=1.9,A41&gt;=7.25,D41&gt;=1.55,D41&gt;=0.7,A41&gt;=5.55),6.4,IF(AND(A41&lt;4.35,B41&lt;3.4,A41&lt;4.8,D41&lt;0.35,B41&gt;=2.8,A41&lt;5.55),1.1,IF(AND(G41&gt;=0.934,B41&lt;3.45,A41&gt;=4.8,D41&lt;0.35,B41&gt;=2.8,A41&lt;5.55),1.7,IF(AND(H41&gt;=14.877,B41&gt;=3.45,A41&gt;=4.8,D41&lt;0.35,B41&gt;=2.8,A41&lt;5.55),1.3,IF(AND(B41&lt;2.6,H41&lt;11.789,A41&lt;5.9,D41&lt;1.55,D41&gt;=0.7,A41&gt;=5.55),3.9,IF(AND(B41&gt;=2.6,H41&lt;11.789,A41&lt;5.9,D41&lt;1.55,D41&gt;=0.7,A41&gt;=5.55),4.26,IF(AND(A41&lt;6.6,F41&lt;2.5,A41&gt;=5.9,D41&lt;1.55,D41&gt;=0.7,A41&gt;=5.55),4.625,IF(AND(A41&gt;=6.6,F41&lt;2.5,A41&gt;=5.9,D41&lt;1.55,D41&gt;=0.7,A41&gt;=5.55),4.475,IF(AND(B41&lt;2.6,D41&lt;2.05,A41&lt;7.25,D41&gt;=1.55,D41&gt;=0.7,A41&gt;=5.55),5.8,IF(AND(G41&gt;=0.743,D41&gt;=2.05,A41&lt;7.25,D41&gt;=1.55,D41&gt;=0.7,A41&gt;=5.55),5.1,IF(AND(G41&lt;0.422,A41&gt;=4.35,B41&lt;3.4,A41&lt;4.8,D41&lt;0.35,B41&gt;=2.8,A41&lt;5.55),1.367,IF(AND(G41&gt;=0.422,A41&gt;=4.35,B41&lt;3.4,A41&lt;4.8,D41&lt;0.35,B41&gt;=2.8,A41&lt;5.55),1.3,IF(AND(A41&lt;5.05,G41&lt;0.934,B41&lt;3.45,A41&gt;=4.8,D41&lt;0.35,B41&gt;=2.8,A41&lt;5.55),1.525,IF(AND(A41&gt;=5.05,G41&lt;0.934,B41&lt;3.45,A41&gt;=4.8,D41&lt;0.35,B41&gt;=2.8,A41&lt;5.55),1.5,IF(AND(G41&gt;=0.585,H41&lt;14.877,B41&gt;=3.45,A41&gt;=4.8,D41&lt;0.35,B41&gt;=2.8,A41&lt;5.55),1.54,IF(AND(G41&gt;=0.537,G41&lt;0.743,D41&gt;=2.05,A41&lt;7.25,D41&gt;=1.55,D41&gt;=0.7,A41&gt;=5.55),5.833,IF(AND(D41&gt;=0.25,G41&lt;0.585,H41&lt;14.877,B41&gt;=3.45,A41&gt;=4.8,D41&lt;0.35,B41&gt;=2.8,A41&lt;5.55),1.367,IF(AND(D41&lt;1.75,H41&lt;13.795,B41&gt;=2.6,D41&lt;2.05,A41&lt;7.25,D41&gt;=1.55,D41&gt;=0.7,A41&gt;=5.55),5.45,IF(AND(B41&lt;2.85,H41&gt;=13.795,B41&gt;=2.6,D41&lt;2.05,A41&lt;7.25,D41&gt;=1.55,D41&gt;=0.7,A41&gt;=5.55),5.1,IF(AND(B41&gt;=2.85,H41&gt;=13.795,B41&gt;=2.6,D41&lt;2.05,A41&lt;7.25,D41&gt;=1.55,D41&gt;=0.7,A41&gt;=5.55),4.82,IF(AND(G41&lt;0.353,G41&lt;0.537,G41&lt;0.743,D41&gt;=2.05,A41&lt;7.25,D41&gt;=1.55,D41&gt;=0.7,A41&gt;=5.55),5.425,IF(AND(G41&gt;=0.353,G41&lt;0.537,G41&lt;0.743,D41&gt;=2.05,A41&lt;7.25,D41&gt;=1.55,D41&gt;=0.7,A41&gt;=5.55),5.62,IF(AND(G41&lt;0.311,D41&lt;0.25,G41&lt;0.585,H41&lt;14.877,B41&gt;=3.45,A41&gt;=4.8,D41&lt;0.35,B41&gt;=2.8,A41&lt;5.55),1.5,IF(AND(G41&gt;=0.311,D41&lt;0.25,G41&lt;0.585,H41&lt;14.877,B41&gt;=3.45,A41&gt;=4.8,D41&lt;0.35,B41&gt;=2.8,A41&lt;5.55),1.4,IF(AND(B41&gt;=3.1,D41&gt;=1.75,H41&lt;13.795,B41&gt;=2.6,D41&lt;2.05,A41&lt;7.25,D41&gt;=1.55,D41&gt;=0.7,A41&gt;=5.55),5.1,IF(AND(B41&lt;2.85,B41&lt;3.1,D41&gt;=1.75,H41&lt;13.795,B41&gt;=2.6,D41&lt;2.05,A41&lt;7.25,D41&gt;=1.55,D41&gt;=0.7,A41&gt;=5.55),5.2,IF(AND(B41&gt;=2.85,B41&lt;3.1,D41&gt;=1.75,H41&lt;13.795,B41&gt;=2.6,D41&lt;2.05,A41&lt;7.25,D41&gt;=1.55,D41&gt;=0.7,A41&gt;=5.55),5.2,"shouldnthappen")))))))))))))))))))))))))))))))))))</f>
        <v>1.3</v>
      </c>
      <c r="AO41" s="1" t="n">
        <f aca="false">IF(AND(H41&gt;=14.529,G41&lt;0.633,D41&lt;0.8),1.3,IF(AND(A41&lt;5.05,G41&gt;=0.633,D41&lt;0.8),1.35,IF(AND(H41&gt;=14.379,H41&lt;14.529,G41&lt;0.633,D41&lt;0.8),1.7,IF(AND(B41&lt;3.35,A41&gt;=5.05,G41&gt;=0.633,D41&lt;0.8),1.7,IF(AND(D41&gt;=1.45,A41&lt;5.95,F41&lt;2.5,D41&gt;=0.8),4.5,IF(AND(D41&lt;1.35,A41&gt;=5.95,F41&lt;2.5,D41&gt;=0.8),4,IF(AND(D41&lt;1.85,G41&gt;=0.845,F41&gt;=2.5,D41&gt;=0.8),4.8,IF(AND(B41&gt;=4.3,H41&lt;14.379,H41&lt;14.529,G41&lt;0.633,D41&lt;0.8),1.5,IF(AND(A41&lt;5.25,B41&gt;=3.35,A41&gt;=5.05,G41&gt;=0.633,D41&lt;0.8),1.55,IF(AND(A41&gt;=5.25,B41&gt;=3.35,A41&gt;=5.05,G41&gt;=0.633,D41&lt;0.8),1.633,IF(AND(A41&lt;5.05,D41&lt;1.45,A41&lt;5.95,F41&lt;2.5,D41&gt;=0.8),3.3,IF(AND(G41&lt;0.293,D41&gt;=1.35,A41&gt;=5.95,F41&lt;2.5,D41&gt;=0.8),5,IF(AND(A41&gt;=6.6,D41&lt;2.05,G41&lt;0.845,F41&gt;=2.5,D41&gt;=0.8),5.8,IF(AND(B41&lt;3.05,D41&gt;=2.05,G41&lt;0.845,F41&gt;=2.5,D41&gt;=0.8),6.15,IF(AND(B41&lt;2.9,D41&gt;=1.85,G41&gt;=0.845,F41&gt;=2.5,D41&gt;=0.8),5.1,IF(AND(B41&gt;=2.9,D41&gt;=1.85,G41&gt;=0.845,F41&gt;=2.5,D41&gt;=0.8),5.2,IF(AND(B41&gt;=3.8,B41&lt;4.3,H41&lt;14.379,H41&lt;14.529,G41&lt;0.633,D41&lt;0.8),1.333,IF(AND(A41&lt;6.25,G41&gt;=0.293,D41&gt;=1.35,A41&gt;=5.95,F41&lt;2.5,D41&gt;=0.8),4.6,IF(AND(H41&lt;10.351,A41&lt;6.6,D41&lt;2.05,G41&lt;0.845,F41&gt;=2.5,D41&gt;=0.8),5.4,IF(AND(G41&gt;=0.364,B41&gt;=3.05,D41&gt;=2.05,G41&lt;0.845,F41&gt;=2.5,D41&gt;=0.8),5.66,IF(AND(G41&gt;=0.447,B41&lt;3.8,B41&lt;4.3,H41&lt;14.379,H41&lt;14.529,G41&lt;0.633,D41&lt;0.8),1.3,IF(AND(H41&lt;6.247,A41&lt;5.65,A41&gt;=5.05,D41&lt;1.45,A41&lt;5.95,F41&lt;2.5,D41&gt;=0.8),4.033,IF(AND(D41&lt;1.25,A41&gt;=5.65,A41&gt;=5.05,D41&lt;1.45,A41&lt;5.95,F41&lt;2.5,D41&gt;=0.8),3.88,IF(AND(D41&gt;=1.25,A41&gt;=5.65,A41&gt;=5.05,D41&lt;1.45,A41&lt;5.95,F41&lt;2.5,D41&gt;=0.8),4.35,IF(AND(B41&lt;2.65,A41&gt;=6.25,G41&gt;=0.293,D41&gt;=1.35,A41&gt;=5.95,F41&lt;2.5,D41&gt;=0.8),4.9,IF(AND(B41&lt;2.75,H41&gt;=10.351,A41&lt;6.6,D41&lt;2.05,G41&lt;0.845,F41&gt;=2.5,D41&gt;=0.8),5.1,IF(AND(B41&gt;=2.75,H41&gt;=10.351,A41&lt;6.6,D41&lt;2.05,G41&lt;0.845,F41&gt;=2.5,D41&gt;=0.8),4.95,IF(AND(B41&lt;3.15,G41&lt;0.364,B41&gt;=3.05,D41&gt;=2.05,G41&lt;0.845,F41&gt;=2.5,D41&gt;=0.8),5.28,IF(AND(B41&gt;=3.15,G41&lt;0.364,B41&gt;=3.05,D41&gt;=2.05,G41&lt;0.845,F41&gt;=2.5,D41&gt;=0.8),5.5,IF(AND(H41&lt;9.212,G41&lt;0.447,B41&lt;3.8,B41&lt;4.3,H41&lt;14.379,H41&lt;14.529,G41&lt;0.633,D41&lt;0.8),1.4,IF(AND(G41&lt;0.356,H41&gt;=6.247,A41&lt;5.65,A41&gt;=5.05,D41&lt;1.45,A41&lt;5.95,F41&lt;2.5,D41&gt;=0.8),4.2,IF(AND(B41&lt;3,B41&gt;=2.65,A41&gt;=6.25,G41&gt;=0.293,D41&gt;=1.35,A41&gt;=5.95,F41&lt;2.5,D41&gt;=0.8),4.6,IF(AND(B41&gt;=3,B41&gt;=2.65,A41&gt;=6.25,G41&gt;=0.293,D41&gt;=1.35,A41&gt;=5.95,F41&lt;2.5,D41&gt;=0.8),4.7,IF(AND(A41&lt;5.05,H41&gt;=9.212,G41&lt;0.447,B41&lt;3.8,B41&lt;4.3,H41&lt;14.379,H41&lt;14.529,G41&lt;0.633,D41&lt;0.8),1.533,IF(AND(A41&gt;=5.05,H41&gt;=9.212,G41&lt;0.447,B41&lt;3.8,B41&lt;4.3,H41&lt;14.379,H41&lt;14.529,G41&lt;0.633,D41&lt;0.8),1.425,IF(AND(A41&lt;5.35,G41&gt;=0.356,H41&gt;=6.247,A41&lt;5.65,A41&gt;=5.05,D41&lt;1.45,A41&lt;5.95,F41&lt;2.5,D41&gt;=0.8),3.9,IF(AND(A41&gt;=5.35,G41&gt;=0.356,H41&gt;=6.247,A41&lt;5.65,A41&gt;=5.05,D41&lt;1.45,A41&lt;5.95,F41&lt;2.5,D41&gt;=0.8),3.72,"shouldnthappen")))))))))))))))))))))))))))))))))))))</f>
        <v>1.3</v>
      </c>
      <c r="AP41" s="1" t="n">
        <f aca="false">IF(AND(F41&gt;=1.5,A41&lt;5.55),3.84,IF(AND(G41&gt;=0.52,A41&lt;4.75,F41&lt;1.5,A41&lt;5.55),1.16,IF(AND(A41&lt;5.65,A41&lt;5.85,D41&lt;1.55,A41&gt;=5.55),4.2,IF(AND(A41&gt;=5.65,A41&lt;5.85,D41&lt;1.55,A41&gt;=5.55),3.167,IF(AND(G41&gt;=0.798,A41&gt;=5.85,D41&lt;1.55,A41&gt;=5.55),4,IF(AND(F41&lt;2.5,H41&lt;14.1,D41&gt;=1.55,A41&gt;=5.55),4.84,IF(AND(A41&lt;7.2,H41&gt;=14.1,D41&gt;=1.55,A41&gt;=5.55),5.633,IF(AND(A41&gt;=7.2,H41&gt;=14.1,D41&gt;=1.55,A41&gt;=5.55),6.6,IF(AND(G41&lt;0.161,G41&lt;0.52,A41&lt;4.75,F41&lt;1.5,A41&lt;5.55),1.5,IF(AND(D41&gt;=0.5,G41&lt;0.676,A41&gt;=4.75,F41&lt;1.5,A41&lt;5.55),1.6,IF(AND(H41&lt;11.016,G41&gt;=0.676,A41&gt;=4.75,F41&lt;1.5,A41&lt;5.55),1.75,IF(AND(G41&lt;0.209,G41&lt;0.798,A41&gt;=5.85,D41&lt;1.55,A41&gt;=5.55),4.5,IF(AND(G41&gt;=0.74,F41&gt;=2.5,H41&lt;14.1,D41&gt;=1.55,A41&gt;=5.55),6.225,IF(AND(B41&lt;2.95,G41&gt;=0.161,G41&lt;0.52,A41&lt;4.75,F41&lt;1.5,A41&lt;5.55),1.4,IF(AND(B41&gt;=2.95,G41&gt;=0.161,G41&lt;0.52,A41&lt;4.75,F41&lt;1.5,A41&lt;5.55),1.34,IF(AND(B41&lt;3.15,D41&lt;0.5,G41&lt;0.676,A41&gt;=4.75,F41&lt;1.5,A41&lt;5.55),1.52,IF(AND(D41&lt;0.25,H41&gt;=11.016,G41&gt;=0.676,A41&gt;=4.75,F41&lt;1.5,A41&lt;5.55),1.567,IF(AND(D41&gt;=0.25,H41&gt;=11.016,G41&gt;=0.676,A41&gt;=4.75,F41&lt;1.5,A41&lt;5.55),1.5,IF(AND(H41&lt;7.47,G41&gt;=0.209,G41&lt;0.798,A41&gt;=5.85,D41&lt;1.55,A41&gt;=5.55),5.05,IF(AND(B41&lt;2.85,G41&lt;0.74,F41&gt;=2.5,H41&lt;14.1,D41&gt;=1.55,A41&gt;=5.55),5.35,IF(AND(B41&lt;3.3,B41&gt;=3.15,D41&lt;0.5,G41&lt;0.676,A41&gt;=4.75,F41&lt;1.5,A41&lt;5.55),1.2,IF(AND(D41&lt;1.45,H41&gt;=7.47,G41&gt;=0.209,G41&lt;0.798,A41&gt;=5.85,D41&lt;1.55,A41&gt;=5.55),4.66,IF(AND(D41&gt;=1.45,H41&gt;=7.47,G41&gt;=0.209,G41&lt;0.798,A41&gt;=5.85,D41&lt;1.55,A41&gt;=5.55),4.64,IF(AND(A41&gt;=7.05,B41&gt;=2.85,G41&lt;0.74,F41&gt;=2.5,H41&lt;14.1,D41&gt;=1.55,A41&gt;=5.55),5.8,IF(AND(B41&gt;=3.25,A41&lt;7.05,B41&gt;=2.85,G41&lt;0.74,F41&gt;=2.5,H41&lt;14.1,D41&gt;=1.55,A41&gt;=5.55),5.7,IF(AND(H41&gt;=13.641,D41&lt;0.25,B41&gt;=3.3,B41&gt;=3.15,D41&lt;0.5,G41&lt;0.676,A41&gt;=4.75,F41&lt;1.5,A41&lt;5.55),1.3,IF(AND(D41&lt;0.35,D41&gt;=0.25,B41&gt;=3.3,B41&gt;=3.15,D41&lt;0.5,G41&lt;0.676,A41&gt;=4.75,F41&lt;1.5,A41&lt;5.55),1.367,IF(AND(D41&gt;=0.35,D41&gt;=0.25,B41&gt;=3.3,B41&gt;=3.15,D41&lt;0.5,G41&lt;0.676,A41&gt;=4.75,F41&lt;1.5,A41&lt;5.55),1.3,IF(AND(A41&lt;6.35,B41&lt;3.25,A41&lt;7.05,B41&gt;=2.85,G41&lt;0.74,F41&gt;=2.5,H41&lt;14.1,D41&gt;=1.55,A41&gt;=5.55),5.6,IF(AND(A41&gt;=6.35,B41&lt;3.25,A41&lt;7.05,B41&gt;=2.85,G41&lt;0.74,F41&gt;=2.5,H41&lt;14.1,D41&gt;=1.55,A41&gt;=5.55),5.325,IF(AND(A41&lt;5.1,H41&lt;13.641,D41&lt;0.25,B41&gt;=3.3,B41&gt;=3.15,D41&lt;0.5,G41&lt;0.676,A41&gt;=4.75,F41&lt;1.5,A41&lt;5.55),1.4,IF(AND(H41&gt;=11.031,A41&gt;=5.1,H41&lt;13.641,D41&lt;0.25,B41&gt;=3.3,B41&gt;=3.15,D41&lt;0.5,G41&lt;0.676,A41&gt;=4.75,F41&lt;1.5,A41&lt;5.55),1.4,IF(AND(A41&lt;5.45,H41&lt;11.031,A41&gt;=5.1,H41&lt;13.641,D41&lt;0.25,B41&gt;=3.3,B41&gt;=3.15,D41&lt;0.5,G41&lt;0.676,A41&gt;=4.75,F41&lt;1.5,A41&lt;5.55),1.5,IF(AND(A41&gt;=5.45,H41&lt;11.031,A41&gt;=5.1,H41&lt;13.641,D41&lt;0.25,B41&gt;=3.3,B41&gt;=3.15,D41&lt;0.5,G41&lt;0.676,A41&gt;=4.75,F41&lt;1.5,A41&lt;5.55),1.4,"shouldnthappen"))))))))))))))))))))))))))))))))))</f>
        <v>1.34</v>
      </c>
      <c r="AQ41" s="1" t="n">
        <f aca="false">IF(AND(H41&lt;6.926,D41&gt;=0.35,F41&lt;1.5),1.9,IF(AND(G41&gt;=0.869,D41&gt;=1.75,F41&gt;=1.5),5.15,IF(AND(A41&lt;4.35,A41&lt;5.05,D41&lt;0.35,F41&lt;1.5),1.1,IF(AND(H41&lt;6.089,A41&gt;=5.05,D41&lt;0.35,F41&lt;1.5),1.7,IF(AND(H41&gt;=13.089,H41&gt;=6.926,D41&gt;=0.35,F41&lt;1.5),1.3,IF(AND(G41&lt;0.695,D41&lt;1.15,D41&lt;1.75,F41&gt;=1.5),3.62,IF(AND(G41&gt;=0.695,D41&lt;1.15,D41&lt;1.75,F41&gt;=1.5),3,IF(AND(G41&gt;=0.585,H41&gt;=6.089,A41&gt;=5.05,D41&lt;0.35,F41&lt;1.5),1.5,IF(AND(H41&lt;9.582,H41&lt;13.089,H41&gt;=6.926,D41&gt;=0.35,F41&lt;1.5),1.5,IF(AND(H41&gt;=9.582,H41&lt;13.089,H41&gt;=6.926,D41&gt;=0.35,F41&lt;1.5),1.6,IF(AND(D41&lt;1.35,H41&lt;9.349,D41&gt;=1.15,D41&lt;1.75,F41&gt;=1.5),3.867,IF(AND(D41&lt;2.05,A41&lt;7.05,G41&lt;0.869,D41&gt;=1.75,F41&gt;=1.5),4.9,IF(AND(B41&gt;=3.3,A41&gt;=7.05,G41&lt;0.869,D41&gt;=1.75,F41&gt;=1.5),6.1,IF(AND(G41&lt;0.347,H41&lt;11.218,A41&gt;=4.35,A41&lt;5.05,D41&lt;0.35,F41&lt;1.5),1.4,IF(AND(G41&gt;=0.347,H41&lt;11.218,A41&gt;=4.35,A41&lt;5.05,D41&lt;0.35,F41&lt;1.5),1.5,IF(AND(G41&gt;=0.265,H41&gt;=11.218,A41&gt;=4.35,A41&lt;5.05,D41&lt;0.35,F41&lt;1.5),1.45,IF(AND(A41&gt;=5.4,G41&lt;0.585,H41&gt;=6.089,A41&gt;=5.05,D41&lt;0.35,F41&lt;1.5),1.35,IF(AND(B41&gt;=2.9,D41&gt;=1.35,H41&lt;9.349,D41&gt;=1.15,D41&lt;1.75,F41&gt;=1.5),4.6,IF(AND(D41&gt;=1.35,A41&lt;6.15,H41&gt;=9.349,D41&gt;=1.15,D41&lt;1.75,F41&gt;=1.5),4.54,IF(AND(H41&lt;10.927,A41&gt;=6.15,H41&gt;=9.349,D41&gt;=1.15,D41&lt;1.75,F41&gt;=1.5),4.3,IF(AND(G41&lt;0.512,D41&gt;=2.05,A41&lt;7.05,G41&lt;0.869,D41&gt;=1.75,F41&gt;=1.5),5.533,IF(AND(G41&gt;=0.512,D41&gt;=2.05,A41&lt;7.05,G41&lt;0.869,D41&gt;=1.75,F41&gt;=1.5),5.88,IF(AND(H41&lt;11.551,B41&lt;3.3,A41&gt;=7.05,G41&lt;0.869,D41&gt;=1.75,F41&gt;=1.5),6.3,IF(AND(G41&lt;0.227,G41&lt;0.265,H41&gt;=11.218,A41&gt;=4.35,A41&lt;5.05,D41&lt;0.35,F41&lt;1.5),1.4,IF(AND(G41&gt;=0.227,G41&lt;0.265,H41&gt;=11.218,A41&gt;=4.35,A41&lt;5.05,D41&lt;0.35,F41&lt;1.5),1.26,IF(AND(H41&lt;11.031,A41&lt;5.4,G41&lt;0.585,H41&gt;=6.089,A41&gt;=5.05,D41&lt;0.35,F41&lt;1.5),1.5,IF(AND(H41&gt;=11.031,A41&lt;5.4,G41&lt;0.585,H41&gt;=6.089,A41&gt;=5.05,D41&lt;0.35,F41&lt;1.5),1.4,IF(AND(A41&lt;5.45,B41&lt;2.9,D41&gt;=1.35,H41&lt;9.349,D41&gt;=1.15,D41&lt;1.75,F41&gt;=1.5),4.5,IF(AND(A41&lt;5.9,D41&lt;1.35,A41&lt;6.15,H41&gt;=9.349,D41&gt;=1.15,D41&lt;1.75,F41&gt;=1.5),4.2,IF(AND(A41&gt;=5.9,D41&lt;1.35,A41&lt;6.15,H41&gt;=9.349,D41&gt;=1.15,D41&lt;1.75,F41&gt;=1.5),4,IF(AND(A41&gt;=6.75,H41&gt;=10.927,A41&gt;=6.15,H41&gt;=9.349,D41&gt;=1.15,D41&lt;1.75,F41&gt;=1.5),4.767,IF(AND(B41&lt;2.9,H41&gt;=11.551,B41&lt;3.3,A41&gt;=7.05,G41&lt;0.869,D41&gt;=1.75,F41&gt;=1.5),6.7,IF(AND(B41&gt;=2.9,H41&gt;=11.551,B41&lt;3.3,A41&gt;=7.05,G41&lt;0.869,D41&gt;=1.75,F41&gt;=1.5),6.6,IF(AND(B41&lt;2.45,A41&gt;=5.45,B41&lt;2.9,D41&gt;=1.35,H41&lt;9.349,D41&gt;=1.15,D41&lt;1.75,F41&gt;=1.5),5,IF(AND(B41&gt;=2.45,A41&gt;=5.45,B41&lt;2.9,D41&gt;=1.35,H41&lt;9.349,D41&gt;=1.15,D41&lt;1.75,F41&gt;=1.5),5.1,IF(AND(H41&lt;11.166,A41&lt;6.75,H41&gt;=10.927,A41&gt;=6.15,H41&gt;=9.349,D41&gt;=1.15,D41&lt;1.75,F41&gt;=1.5),4.9,IF(AND(G41&lt;0.228,H41&gt;=11.166,A41&lt;6.75,H41&gt;=10.927,A41&gt;=6.15,H41&gt;=9.349,D41&gt;=1.15,D41&lt;1.75,F41&gt;=1.5),4.7,IF(AND(H41&lt;13.531,G41&gt;=0.228,H41&gt;=11.166,A41&lt;6.75,H41&gt;=10.927,A41&gt;=6.15,H41&gt;=9.349,D41&gt;=1.15,D41&lt;1.75,F41&gt;=1.5),4.4,IF(AND(H41&gt;=13.531,G41&gt;=0.228,H41&gt;=11.166,A41&lt;6.75,H41&gt;=10.927,A41&gt;=6.15,H41&gt;=9.349,D41&gt;=1.15,D41&lt;1.75,F41&gt;=1.5),4.6,"shouldnthappen")))))))))))))))))))))))))))))))))))))))</f>
        <v>1.5</v>
      </c>
      <c r="AR41" s="1" t="n">
        <f aca="false">IF(AND(G41&gt;=0.93,B41&lt;3.65,F41&lt;1.5),1.7,IF(AND(H41&lt;6.542,B41&gt;=3.65,F41&lt;1.5),1.767,IF(AND(A41&gt;=7.05,D41&gt;=1.55,F41&gt;=1.5),6.3,IF(AND(G41&lt;0.123,H41&gt;=6.542,B41&gt;=3.65,F41&lt;1.5),1.367,IF(AND(A41&lt;5.15,A41&lt;5.65,D41&lt;1.55,F41&gt;=1.5),3.15,IF(AND(A41&lt;4.8,G41&gt;=0.447,G41&lt;0.93,B41&lt;3.65,F41&lt;1.5),1.24,IF(AND(A41&gt;=4.8,G41&gt;=0.447,G41&lt;0.93,B41&lt;3.65,F41&lt;1.5),1.4,IF(AND(G41&lt;0.151,G41&gt;=0.123,H41&gt;=6.542,B41&gt;=3.65,F41&lt;1.5),1.7,IF(AND(G41&gt;=0.151,G41&gt;=0.123,H41&gt;=6.542,B41&gt;=3.65,F41&lt;1.5),1.5,IF(AND(D41&gt;=1.45,A41&gt;=5.15,A41&lt;5.65,D41&lt;1.55,F41&gt;=1.5),4.5,IF(AND(B41&lt;2.65,D41&gt;=1.35,A41&gt;=5.65,D41&lt;1.55,F41&gt;=1.5),4.9,IF(AND(G41&lt;0.527,F41&lt;2.5,A41&lt;7.05,D41&gt;=1.55,F41&gt;=1.5),5.075,IF(AND(G41&gt;=0.527,F41&lt;2.5,A41&lt;7.05,D41&gt;=1.55,F41&gt;=1.5),4.7,IF(AND(A41&lt;4.65,G41&lt;0.265,G41&lt;0.447,G41&lt;0.93,B41&lt;3.65,F41&lt;1.5),1.42,IF(AND(G41&lt;0.3,G41&gt;=0.265,G41&lt;0.447,G41&lt;0.93,B41&lt;3.65,F41&lt;1.5),1.6,IF(AND(G41&gt;=0.3,G41&gt;=0.265,G41&lt;0.447,G41&lt;0.93,B41&lt;3.65,F41&lt;1.5),1.4,IF(AND(G41&lt;0.356,D41&lt;1.45,A41&gt;=5.15,A41&lt;5.65,D41&lt;1.55,F41&gt;=1.5),4.125,IF(AND(D41&lt;1.1,A41&lt;6.2,D41&lt;1.35,A41&gt;=5.65,D41&lt;1.55,F41&gt;=1.5),4.1,IF(AND(D41&gt;=1.1,A41&lt;6.2,D41&lt;1.35,A41&gt;=5.65,D41&lt;1.55,F41&gt;=1.5),4.175,IF(AND(H41&gt;=13.433,A41&gt;=6.2,D41&lt;1.35,A41&gt;=5.65,D41&lt;1.55,F41&gt;=1.5),4.6,IF(AND(G41&lt;0.437,B41&gt;=2.65,D41&gt;=1.35,A41&gt;=5.65,D41&lt;1.55,F41&gt;=1.5),4.625,IF(AND(G41&gt;=0.437,B41&gt;=2.65,D41&gt;=1.35,A41&gt;=5.65,D41&lt;1.55,F41&gt;=1.5),4.75,IF(AND(B41&gt;=3.15,H41&lt;11.146,F41&gt;=2.5,A41&lt;7.05,D41&gt;=1.55,F41&gt;=1.5),5.667,IF(AND(B41&lt;2.65,H41&gt;=11.146,F41&gt;=2.5,A41&lt;7.05,D41&gt;=1.55,F41&gt;=1.5),5.8,IF(AND(B41&lt;3.3,A41&gt;=4.65,G41&lt;0.265,G41&lt;0.447,G41&lt;0.93,B41&lt;3.65,F41&lt;1.5),1.32,IF(AND(B41&gt;=3.3,A41&gt;=4.65,G41&lt;0.265,G41&lt;0.447,G41&lt;0.93,B41&lt;3.65,F41&lt;1.5),1.425,IF(AND(B41&lt;2.8,G41&gt;=0.356,D41&lt;1.45,A41&gt;=5.15,A41&lt;5.65,D41&lt;1.55,F41&gt;=1.5),3.86,IF(AND(B41&gt;=2.8,G41&gt;=0.356,D41&lt;1.45,A41&gt;=5.15,A41&lt;5.65,D41&lt;1.55,F41&gt;=1.5),3.6,IF(AND(B41&lt;2.6,H41&lt;13.433,A41&gt;=6.2,D41&lt;1.35,A41&gt;=5.65,D41&lt;1.55,F41&gt;=1.5),4.4,IF(AND(B41&gt;=2.6,H41&lt;13.433,A41&gt;=6.2,D41&lt;1.35,A41&gt;=5.65,D41&lt;1.55,F41&gt;=1.5),4.3,IF(AND(G41&lt;0.151,B41&lt;3.15,H41&lt;11.146,F41&gt;=2.5,A41&lt;7.05,D41&gt;=1.55,F41&gt;=1.5),5.5,IF(AND(H41&lt;15.52,B41&gt;=2.65,H41&gt;=11.146,F41&gt;=2.5,A41&lt;7.05,D41&gt;=1.55,F41&gt;=1.5),5.4,IF(AND(H41&gt;=15.52,B41&gt;=2.65,H41&gt;=11.146,F41&gt;=2.5,A41&lt;7.05,D41&gt;=1.55,F41&gt;=1.5),5.733,IF(AND(H41&lt;10.74,G41&gt;=0.151,B41&lt;3.15,H41&lt;11.146,F41&gt;=2.5,A41&lt;7.05,D41&gt;=1.55,F41&gt;=1.5),5.12,IF(AND(H41&gt;=10.74,G41&gt;=0.151,B41&lt;3.15,H41&lt;11.146,F41&gt;=2.5,A41&lt;7.05,D41&gt;=1.55,F41&gt;=1.5),4.9,"shouldnthappen")))))))))))))))))))))))))))))))))))</f>
        <v>1.24</v>
      </c>
      <c r="AS41" s="1" t="n">
        <f aca="false">IF(AND(F41&gt;=1.5,A41&lt;5.55),4.18,IF(AND(F41&gt;=2.5,B41&lt;2.75,A41&gt;=5.55),5.38,IF(AND(G41&gt;=0.587,B41&lt;3.75,F41&lt;1.5,A41&lt;5.55),1.48,IF(AND(H41&lt;6.51,B41&gt;=3.75,F41&lt;1.5,A41&lt;5.55),1.9,IF(AND(H41&gt;=6.51,B41&gt;=3.75,F41&lt;1.5,A41&lt;5.55),1.425,IF(AND(G41&gt;=0.868,F41&lt;2.5,B41&lt;2.75,A41&gt;=5.55),4.65,IF(AND(F41&lt;1.5,D41&lt;1.55,B41&gt;=2.75,A41&gt;=5.55),1.7,IF(AND(G41&gt;=0.857,D41&gt;=1.55,B41&gt;=2.75,A41&gt;=5.55),5.033,IF(AND(G41&gt;=0.518,G41&lt;0.587,B41&lt;3.75,F41&lt;1.5,A41&lt;5.55),1,IF(AND(D41&lt;1.05,G41&lt;0.868,F41&lt;2.5,B41&lt;2.75,A41&gt;=5.55),3.5,IF(AND(G41&lt;0.404,D41&gt;=1.05,G41&lt;0.868,F41&lt;2.5,B41&lt;2.75,A41&gt;=5.55),4.2,IF(AND(G41&gt;=0.404,D41&gt;=1.05,G41&lt;0.868,F41&lt;2.5,B41&lt;2.75,A41&gt;=5.55),3.94,IF(AND(F41&lt;2.5,B41&lt;2.95,F41&gt;=1.5,D41&lt;1.55,B41&gt;=2.75,A41&gt;=5.55),4.68,IF(AND(F41&gt;=2.5,B41&lt;2.95,F41&gt;=1.5,D41&lt;1.55,B41&gt;=2.75,A41&gt;=5.55),5.1,IF(AND(H41&lt;10.883,B41&gt;=2.95,F41&gt;=1.5,D41&lt;1.55,B41&gt;=2.75,A41&gt;=5.55),4.15,IF(AND(H41&gt;=10.883,B41&gt;=2.95,F41&gt;=1.5,D41&lt;1.55,B41&gt;=2.75,A41&gt;=5.55),4.5,IF(AND(H41&gt;=14.1,D41&lt;2.05,G41&lt;0.857,D41&gt;=1.55,B41&gt;=2.75,A41&gt;=5.55),6.6,IF(AND(G41&lt;0.063,B41&lt;3.15,G41&lt;0.518,G41&lt;0.587,B41&lt;3.75,F41&lt;1.5,A41&lt;5.55),1.4,IF(AND(G41&gt;=0.063,B41&lt;3.15,G41&lt;0.518,G41&lt;0.587,B41&lt;3.75,F41&lt;1.5,A41&lt;5.55),1.5,IF(AND(H41&gt;=10.563,B41&gt;=3.15,G41&lt;0.518,G41&lt;0.587,B41&lt;3.75,F41&lt;1.5,A41&lt;5.55),1.325,IF(AND(B41&lt;2.95,H41&lt;14.1,D41&lt;2.05,G41&lt;0.857,D41&gt;=1.55,B41&gt;=2.75,A41&gt;=5.55),6.125,IF(AND(A41&lt;6.65,G41&lt;0.364,D41&gt;=2.05,G41&lt;0.857,D41&gt;=1.55,B41&gt;=2.75,A41&gt;=5.55),5.45,IF(AND(G41&gt;=0.774,G41&gt;=0.364,D41&gt;=2.05,G41&lt;0.857,D41&gt;=1.55,B41&gt;=2.75,A41&gt;=5.55),5.4,IF(AND(H41&gt;=9.279,H41&lt;10.563,B41&gt;=3.15,G41&lt;0.518,G41&lt;0.587,B41&lt;3.75,F41&lt;1.5,A41&lt;5.55),1.475,IF(AND(D41&lt;1.65,B41&gt;=2.95,H41&lt;14.1,D41&lt;2.05,G41&lt;0.857,D41&gt;=1.55,B41&gt;=2.75,A41&gt;=5.55),5.8,IF(AND(B41&lt;3.15,A41&gt;=6.65,G41&lt;0.364,D41&gt;=2.05,G41&lt;0.857,D41&gt;=1.55,B41&gt;=2.75,A41&gt;=5.55),5.3,IF(AND(B41&gt;=3.15,A41&gt;=6.65,G41&lt;0.364,D41&gt;=2.05,G41&lt;0.857,D41&gt;=1.55,B41&gt;=2.75,A41&gt;=5.55),5.7,IF(AND(A41&gt;=6.75,G41&lt;0.774,G41&gt;=0.364,D41&gt;=2.05,G41&lt;0.857,D41&gt;=1.55,B41&gt;=2.75,A41&gt;=5.55),5.9,IF(AND(G41&lt;0.417,H41&lt;9.279,H41&lt;10.563,B41&gt;=3.15,G41&lt;0.518,G41&lt;0.587,B41&lt;3.75,F41&lt;1.5,A41&lt;5.55),1.4,IF(AND(G41&gt;=0.417,H41&lt;9.279,H41&lt;10.563,B41&gt;=3.15,G41&lt;0.518,G41&lt;0.587,B41&lt;3.75,F41&lt;1.5,A41&lt;5.55),1.3,IF(AND(A41&lt;6.3,D41&gt;=1.65,B41&gt;=2.95,H41&lt;14.1,D41&lt;2.05,G41&lt;0.857,D41&gt;=1.55,B41&gt;=2.75,A41&gt;=5.55),4.9,IF(AND(A41&gt;=6.3,D41&gt;=1.65,B41&gt;=2.95,H41&lt;14.1,D41&lt;2.05,G41&lt;0.857,D41&gt;=1.55,B41&gt;=2.75,A41&gt;=5.55),5.3,IF(AND(G41&gt;=0.657,A41&lt;6.75,G41&lt;0.774,G41&gt;=0.364,D41&gt;=2.05,G41&lt;0.857,D41&gt;=1.55,B41&gt;=2.75,A41&gt;=5.55),6,IF(AND(B41&lt;3.2,G41&lt;0.657,A41&lt;6.75,G41&lt;0.774,G41&gt;=0.364,D41&gt;=2.05,G41&lt;0.857,D41&gt;=1.55,B41&gt;=2.75,A41&gt;=5.55),5.6,IF(AND(B41&gt;=3.2,G41&lt;0.657,A41&lt;6.75,G41&lt;0.774,G41&gt;=0.364,D41&gt;=2.05,G41&lt;0.857,D41&gt;=1.55,B41&gt;=2.75,A41&gt;=5.55),5.65,"shouldnthappen")))))))))))))))))))))))))))))))))))</f>
        <v>1.5</v>
      </c>
      <c r="AT41" s="1" t="n">
        <f aca="false">IF(AND(H41&gt;=16.284,A41&gt;=5.55),6.533,IF(AND(G41&gt;=0.52,A41&lt;4.85,A41&lt;5.55),1.05,IF(AND(G41&lt;0.227,G41&lt;0.52,A41&lt;4.85,A41&lt;5.55),1.4,IF(AND(G41&gt;=0.227,G41&lt;0.52,A41&lt;4.85,A41&lt;5.55),1.3,IF(AND(D41&gt;=0.45,F41&lt;1.5,A41&gt;=4.85,A41&lt;5.55),1.667,IF(AND(B41&gt;=2.75,F41&gt;=1.5,A41&gt;=4.85,A41&lt;5.55),4.5,IF(AND(F41&lt;2.5,B41&gt;=3.15,H41&lt;16.284,A41&gt;=5.55),4.7,IF(AND(G41&gt;=0.934,D41&lt;0.45,F41&lt;1.5,A41&gt;=4.85,A41&lt;5.55),1.7,IF(AND(D41&gt;=1.2,B41&lt;2.75,F41&gt;=1.5,A41&gt;=4.85,A41&lt;5.55),4.25,IF(AND(G41&gt;=0.774,F41&gt;=2.5,B41&gt;=3.15,H41&lt;16.284,A41&gt;=5.55),5.4,IF(AND(B41&lt;3.1,G41&lt;0.934,D41&lt;0.45,F41&lt;1.5,A41&gt;=4.85,A41&lt;5.55),1.6,IF(AND(D41&lt;1.05,D41&lt;1.2,B41&lt;2.75,F41&gt;=1.5,A41&gt;=4.85,A41&lt;5.55),3.433,IF(AND(D41&gt;=1.05,D41&lt;1.2,B41&lt;2.75,F41&gt;=1.5,A41&gt;=4.85,A41&lt;5.55),3.267,IF(AND(H41&lt;8.486,D41&lt;1.35,F41&lt;2.5,B41&lt;3.15,H41&lt;16.284,A41&gt;=5.55),3.85,IF(AND(D41&gt;=1.55,D41&gt;=1.35,F41&lt;2.5,B41&lt;3.15,H41&lt;16.284,A41&gt;=5.55),5.1,IF(AND(H41&lt;10.464,A41&lt;6.35,F41&gt;=2.5,B41&lt;3.15,H41&lt;16.284,A41&gt;=5.55),5.08,IF(AND(H41&gt;=10.464,A41&lt;6.35,F41&gt;=2.5,B41&lt;3.15,H41&lt;16.284,A41&gt;=5.55),4.9,IF(AND(D41&lt;1.85,A41&gt;=6.35,F41&gt;=2.5,B41&lt;3.15,H41&lt;16.284,A41&gt;=5.55),5.8,IF(AND(H41&gt;=10.393,G41&lt;0.774,F41&gt;=2.5,B41&gt;=3.15,H41&lt;16.284,A41&gt;=5.55),5.425,IF(AND(B41&lt;2.6,H41&gt;=8.486,D41&lt;1.35,F41&lt;2.5,B41&lt;3.15,H41&lt;16.284,A41&gt;=5.55),3.9,IF(AND(G41&gt;=0.567,D41&lt;1.55,D41&gt;=1.35,F41&lt;2.5,B41&lt;3.15,H41&lt;16.284,A41&gt;=5.55),4.4,IF(AND(B41&lt;3.25,H41&lt;10.393,G41&lt;0.774,F41&gt;=2.5,B41&gt;=3.15,H41&lt;16.284,A41&gt;=5.55),5.7,IF(AND(B41&gt;=3.25,H41&lt;10.393,G41&lt;0.774,F41&gt;=2.5,B41&gt;=3.15,H41&lt;16.284,A41&gt;=5.55),5.98,IF(AND(G41&lt;0.079,G41&lt;0.338,B41&gt;=3.1,G41&lt;0.934,D41&lt;0.45,F41&lt;1.5,A41&gt;=4.85,A41&lt;5.55),1.425,IF(AND(B41&lt;3.35,G41&gt;=0.338,B41&gt;=3.1,G41&lt;0.934,D41&lt;0.45,F41&lt;1.5,A41&gt;=4.85,A41&lt;5.55),1.4,IF(AND(G41&lt;0.404,B41&gt;=2.6,H41&gt;=8.486,D41&lt;1.35,F41&lt;2.5,B41&lt;3.15,H41&lt;16.284,A41&gt;=5.55),4.3,IF(AND(G41&gt;=0.404,B41&gt;=2.6,H41&gt;=8.486,D41&lt;1.35,F41&lt;2.5,B41&lt;3.15,H41&lt;16.284,A41&gt;=5.55),4.025,IF(AND(B41&gt;=3.05,G41&lt;0.567,D41&lt;1.55,D41&gt;=1.35,F41&lt;2.5,B41&lt;3.15,H41&lt;16.284,A41&gt;=5.55),4.7,IF(AND(A41&lt;6.45,H41&lt;10.667,D41&gt;=1.85,A41&gt;=6.35,F41&gt;=2.5,B41&lt;3.15,H41&lt;16.284,A41&gt;=5.55),5.3,IF(AND(A41&gt;=6.45,H41&lt;10.667,D41&gt;=1.85,A41&gt;=6.35,F41&gt;=2.5,B41&lt;3.15,H41&lt;16.284,A41&gt;=5.55),5.167,IF(AND(B41&lt;2.95,H41&gt;=10.667,D41&gt;=1.85,A41&gt;=6.35,F41&gt;=2.5,B41&lt;3.15,H41&lt;16.284,A41&gt;=5.55),5.6,IF(AND(B41&gt;=2.95,H41&gt;=10.667,D41&gt;=1.85,A41&gt;=6.35,F41&gt;=2.5,B41&lt;3.15,H41&lt;16.284,A41&gt;=5.55),5.5,IF(AND(H41&lt;10.325,G41&gt;=0.079,G41&lt;0.338,B41&gt;=3.1,G41&lt;0.934,D41&lt;0.45,F41&lt;1.5,A41&gt;=4.85,A41&lt;5.55),1.5,IF(AND(G41&lt;0.385,B41&gt;=3.35,G41&gt;=0.338,B41&gt;=3.1,G41&lt;0.934,D41&lt;0.45,F41&lt;1.5,A41&gt;=4.85,A41&lt;5.55),1.5,IF(AND(G41&gt;=0.385,B41&gt;=3.35,G41&gt;=0.338,B41&gt;=3.1,G41&lt;0.934,D41&lt;0.45,F41&lt;1.5,A41&gt;=4.85,A41&lt;5.55),1.42,IF(AND(B41&lt;2.5,B41&lt;3.05,G41&lt;0.567,D41&lt;1.55,D41&gt;=1.35,F41&lt;2.5,B41&lt;3.15,H41&lt;16.284,A41&gt;=5.55),4.5,IF(AND(B41&gt;=2.5,B41&lt;3.05,G41&lt;0.567,D41&lt;1.55,D41&gt;=1.35,F41&lt;2.5,B41&lt;3.15,H41&lt;16.284,A41&gt;=5.55),4.56,IF(AND(H41&lt;12.506,H41&gt;=10.325,G41&gt;=0.079,G41&lt;0.338,B41&gt;=3.1,G41&lt;0.934,D41&lt;0.45,F41&lt;1.5,A41&gt;=4.85,A41&lt;5.55),1.2,IF(AND(H41&gt;=12.506,H41&gt;=10.325,G41&gt;=0.079,G41&lt;0.338,B41&gt;=3.1,G41&lt;0.934,D41&lt;0.45,F41&lt;1.5,A41&gt;=4.85,A41&lt;5.55),1.3,"shouldnthappen")))))))))))))))))))))))))))))))))))))))</f>
        <v>1.3</v>
      </c>
      <c r="AU41" s="1" t="n">
        <f aca="false">IF(AND(G41&gt;=0.52,B41&lt;3.05,F41&lt;1.5),1.1,IF(AND(G41&lt;0.35,G41&lt;0.52,B41&lt;3.05,F41&lt;1.5),1.4,IF(AND(G41&gt;=0.35,G41&lt;0.52,B41&lt;3.05,F41&lt;1.5),1.3,IF(AND(G41&gt;=0.227,G41&lt;0.347,B41&gt;=3.05,F41&lt;1.5),1.32,IF(AND(H41&lt;6.417,G41&gt;=0.347,B41&gt;=3.05,F41&lt;1.5),1.7,IF(AND(A41&gt;=7.25,A41&gt;=6.6,F41&gt;=2.5,F41&gt;=1.5),6.35,IF(AND(G41&lt;0.11,G41&lt;0.227,G41&lt;0.347,B41&gt;=3.05,F41&lt;1.5),1.333,IF(AND(H41&lt;9.441,H41&gt;=6.417,G41&gt;=0.347,B41&gt;=3.05,F41&lt;1.5),1.425,IF(AND(B41&lt;2.75,G41&lt;0.451,H41&lt;10.266,F41&lt;2.5,F41&gt;=1.5),4,IF(AND(B41&gt;=2.75,G41&lt;0.451,H41&lt;10.266,F41&lt;2.5,F41&gt;=1.5),4.433,IF(AND(G41&gt;=0.865,G41&gt;=0.451,H41&lt;10.266,F41&lt;2.5,F41&gt;=1.5),4.2,IF(AND(B41&lt;2.45,H41&lt;13.665,H41&gt;=10.266,F41&lt;2.5,F41&gt;=1.5),3.7,IF(AND(G41&lt;0.302,H41&gt;=13.665,H41&gt;=10.266,F41&lt;2.5,F41&gt;=1.5),5,IF(AND(B41&lt;2.9,A41&lt;6.1,A41&lt;6.6,F41&gt;=2.5,F41&gt;=1.5),5.06,IF(AND(B41&gt;=2.9,A41&lt;6.1,A41&lt;6.6,F41&gt;=2.5,F41&gt;=1.5),4.8,IF(AND(B41&lt;3.05,A41&gt;=6.1,A41&lt;6.6,F41&gt;=2.5,F41&gt;=1.5),5.6,IF(AND(B41&gt;=3.05,A41&gt;=6.1,A41&lt;6.6,F41&gt;=2.5,F41&gt;=1.5),5.267,IF(AND(H41&gt;=14.564,A41&lt;7.25,A41&gt;=6.6,F41&gt;=2.5,F41&gt;=1.5),5.6,IF(AND(H41&gt;=14.309,G41&gt;=0.11,G41&lt;0.227,G41&lt;0.347,B41&gt;=3.05,F41&lt;1.5),1.7,IF(AND(D41&lt;0.4,H41&gt;=9.441,H41&gt;=6.417,G41&gt;=0.347,B41&gt;=3.05,F41&lt;1.5),1.5,IF(AND(D41&gt;=0.4,H41&gt;=9.441,H41&gt;=6.417,G41&gt;=0.347,B41&gt;=3.05,F41&lt;1.5),1.633,IF(AND(A41&lt;5.35,G41&lt;0.865,G41&gt;=0.451,H41&lt;10.266,F41&lt;2.5,F41&gt;=1.5),3.15,IF(AND(D41&lt;1.45,G41&gt;=0.302,H41&gt;=13.665,H41&gt;=10.266,F41&lt;2.5,F41&gt;=1.5),4.74,IF(AND(D41&gt;=1.45,G41&gt;=0.302,H41&gt;=13.665,H41&gt;=10.266,F41&lt;2.5,F41&gt;=1.5),4.567,IF(AND(H41&lt;8.836,H41&lt;14.564,A41&lt;7.25,A41&gt;=6.6,F41&gt;=2.5,F41&gt;=1.5),5.7,IF(AND(H41&gt;=8.836,H41&lt;14.564,A41&lt;7.25,A41&gt;=6.6,F41&gt;=2.5,F41&gt;=1.5),5.9,IF(AND(H41&lt;11.53,H41&lt;14.309,G41&gt;=0.11,G41&lt;0.227,G41&lt;0.347,B41&gt;=3.05,F41&lt;1.5),1.5,IF(AND(H41&gt;=11.53,H41&lt;14.309,G41&gt;=0.11,G41&lt;0.227,G41&lt;0.347,B41&gt;=3.05,F41&lt;1.5),1.467,IF(AND(H41&lt;9.386,A41&gt;=5.35,G41&lt;0.865,G41&gt;=0.451,H41&lt;10.266,F41&lt;2.5,F41&gt;=1.5),3.56,IF(AND(H41&gt;=9.386,A41&gt;=5.35,G41&lt;0.865,G41&gt;=0.451,H41&lt;10.266,F41&lt;2.5,F41&gt;=1.5),4.2,IF(AND(H41&lt;11.036,D41&lt;1.45,B41&gt;=2.45,H41&lt;13.665,H41&gt;=10.266,F41&lt;2.5,F41&gt;=1.5),4.45,IF(AND(H41&gt;=11.036,D41&lt;1.45,B41&gt;=2.45,H41&lt;13.665,H41&gt;=10.266,F41&lt;2.5,F41&gt;=1.5),4.1,IF(AND(G41&gt;=0.585,D41&gt;=1.45,B41&gt;=2.45,H41&lt;13.665,H41&gt;=10.266,F41&lt;2.5,F41&gt;=1.5),4.9,IF(AND(H41&lt;11.743,G41&lt;0.585,D41&gt;=1.45,B41&gt;=2.45,H41&lt;13.665,H41&gt;=10.266,F41&lt;2.5,F41&gt;=1.5),4.7,IF(AND(H41&gt;=11.743,G41&lt;0.585,D41&gt;=1.45,B41&gt;=2.45,H41&lt;13.665,H41&gt;=10.266,F41&lt;2.5,F41&gt;=1.5),4.5,"shouldnthappen")))))))))))))))))))))))))))))))))))</f>
        <v>1.3</v>
      </c>
      <c r="AV41" s="1" t="n">
        <f aca="false">IF(AND(G41&gt;=0.356,F41&gt;=1.5,A41&lt;5.75),3.52,IF(AND(A41&lt;7.25,A41&gt;=7.1,A41&gt;=5.75),5.875,IF(AND(A41&gt;=7.25,A41&gt;=7.1,A41&gt;=5.75),6.5,IF(AND(D41&gt;=0.35,G41&gt;=0.586,F41&lt;1.5,A41&lt;5.75),1.8,IF(AND(D41&lt;1.4,G41&lt;0.356,F41&gt;=1.5,A41&lt;5.75),4.2,IF(AND(D41&gt;=1.4,G41&lt;0.356,F41&gt;=1.5,A41&lt;5.75),4.5,IF(AND(H41&gt;=11.218,A41&lt;5.05,G41&lt;0.586,F41&lt;1.5,A41&lt;5.75),1.225,IF(AND(G41&gt;=0.253,A41&gt;=5.05,G41&lt;0.586,F41&lt;1.5,A41&lt;5.75),1.3,IF(AND(B41&gt;=3.75,D41&lt;0.35,G41&gt;=0.586,F41&lt;1.5,A41&lt;5.75),1.567,IF(AND(B41&lt;2.85,D41&lt;1.35,D41&lt;1.65,A41&lt;7.1,A41&gt;=5.75),4.26,IF(AND(B41&gt;=2.85,D41&lt;1.35,D41&lt;1.65,A41&lt;7.1,A41&gt;=5.75),4.45,IF(AND(A41&lt;6.05,H41&lt;12.921,D41&gt;=1.65,A41&lt;7.1,A41&gt;=5.75),5.1,IF(AND(H41&gt;=15.338,H41&gt;=12.921,D41&gt;=1.65,A41&lt;7.1,A41&gt;=5.75),5.55,IF(AND(G41&lt;0.418,H41&lt;11.218,A41&lt;5.05,G41&lt;0.586,F41&lt;1.5,A41&lt;5.75),1.42,IF(AND(G41&gt;=0.418,H41&lt;11.218,A41&lt;5.05,G41&lt;0.586,F41&lt;1.5,A41&lt;5.75),1.3,IF(AND(H41&gt;=13.321,G41&lt;0.253,A41&gt;=5.05,G41&lt;0.586,F41&lt;1.5,A41&lt;5.75),1.7,IF(AND(H41&lt;6.089,B41&lt;3.75,D41&lt;0.35,G41&gt;=0.586,F41&lt;1.5,A41&lt;5.75),1.7,IF(AND(H41&gt;=6.089,B41&lt;3.75,D41&lt;0.35,G41&gt;=0.586,F41&lt;1.5,A41&lt;5.75),1.5,IF(AND(B41&lt;2.9,D41&lt;1.45,D41&gt;=1.35,D41&lt;1.65,A41&lt;7.1,A41&gt;=5.75),4.8,IF(AND(B41&gt;=2.9,D41&lt;1.45,D41&gt;=1.35,D41&lt;1.65,A41&lt;7.1,A41&gt;=5.75),4.475,IF(AND(B41&lt;2.5,D41&gt;=1.45,D41&gt;=1.35,D41&lt;1.65,A41&lt;7.1,A41&gt;=5.75),4.5,IF(AND(H41&lt;8.884,A41&gt;=6.05,H41&lt;12.921,D41&gt;=1.65,A41&lt;7.1,A41&gt;=5.75),5.4,IF(AND(A41&lt;6.3,H41&lt;15.338,H41&gt;=12.921,D41&gt;=1.65,A41&lt;7.1,A41&gt;=5.75),4.967,IF(AND(A41&gt;=6.3,H41&lt;15.338,H41&gt;=12.921,D41&gt;=1.65,A41&lt;7.1,A41&gt;=5.75),5.133,IF(AND(H41&lt;10.826,H41&lt;13.321,G41&lt;0.253,A41&gt;=5.05,G41&lt;0.586,F41&lt;1.5,A41&lt;5.75),1.5,IF(AND(H41&gt;=10.826,H41&lt;13.321,G41&lt;0.253,A41&gt;=5.05,G41&lt;0.586,F41&lt;1.5,A41&lt;5.75),1.4,IF(AND(H41&lt;7.47,B41&gt;=2.5,D41&gt;=1.45,D41&gt;=1.35,D41&lt;1.65,A41&lt;7.1,A41&gt;=5.75),5.1,IF(AND(H41&gt;=7.47,B41&gt;=2.5,D41&gt;=1.45,D41&gt;=1.35,D41&lt;1.65,A41&lt;7.1,A41&gt;=5.75),4.725,IF(AND(H41&lt;9.637,H41&gt;=8.884,A41&gt;=6.05,H41&lt;12.921,D41&gt;=1.65,A41&lt;7.1,A41&gt;=5.75),5.9,IF(AND(B41&lt;2.6,H41&gt;=9.637,H41&gt;=8.884,A41&gt;=6.05,H41&lt;12.921,D41&gt;=1.65,A41&lt;7.1,A41&gt;=5.75),5.8,IF(AND(B41&lt;2.75,B41&gt;=2.6,H41&gt;=9.637,H41&gt;=8.884,A41&gt;=6.05,H41&lt;12.921,D41&gt;=1.65,A41&lt;7.1,A41&gt;=5.75),5.3,IF(AND(D41&lt;2.25,B41&gt;=2.75,B41&gt;=2.6,H41&gt;=9.637,H41&gt;=8.884,A41&gt;=6.05,H41&lt;12.921,D41&gt;=1.65,A41&lt;7.1,A41&gt;=5.75),5.6,IF(AND(D41&gt;=2.25,B41&gt;=2.75,B41&gt;=2.6,H41&gt;=9.637,H41&gt;=8.884,A41&gt;=6.05,H41&lt;12.921,D41&gt;=1.65,A41&lt;7.1,A41&gt;=5.75),5.5,"shouldnthappen")))))))))))))))))))))))))))))))))</f>
        <v>1.3</v>
      </c>
      <c r="AW41" s="1" t="n">
        <f aca="false">IF(AND(G41&gt;=0.905,F41&lt;1.5),1.767,IF(AND(H41&gt;=16.674,F41&gt;=1.5),6.55,IF(AND(A41&lt;4.35,H41&lt;14.344,G41&lt;0.905,F41&lt;1.5),1.1,IF(AND(B41&lt;3.65,H41&gt;=14.344,G41&lt;0.905,F41&lt;1.5),1.5,IF(AND(B41&gt;=3.65,H41&gt;=14.344,G41&lt;0.905,F41&lt;1.5),1.65,IF(AND(B41&lt;2.6,F41&gt;=2.5,H41&lt;16.674,F41&gt;=1.5),4.5,IF(AND(D41&gt;=0.45,A41&gt;=4.35,H41&lt;14.344,G41&lt;0.905,F41&lt;1.5),1.65,IF(AND(D41&lt;1.15,A41&lt;5.9,F41&lt;2.5,H41&lt;16.674,F41&gt;=1.5),3.56,IF(AND(B41&lt;2.75,A41&gt;=5.9,F41&lt;2.5,H41&lt;16.674,F41&gt;=1.5),5,IF(AND(H41&lt;13.531,B41&gt;=2.75,A41&gt;=5.9,F41&lt;2.5,H41&lt;16.674,F41&gt;=1.5),4.333,IF(AND(B41&lt;3.2,G41&gt;=0.669,B41&gt;=2.6,F41&gt;=2.5,H41&lt;16.674,F41&gt;=1.5),5.08,IF(AND(B41&gt;=3.2,G41&gt;=0.669,B41&gt;=2.6,F41&gt;=2.5,H41&lt;16.674,F41&gt;=1.5),5.4,IF(AND(B41&lt;3.15,A41&lt;5.05,D41&lt;0.45,A41&gt;=4.35,H41&lt;14.344,G41&lt;0.905,F41&lt;1.5),1.45,IF(AND(A41&gt;=5.55,A41&gt;=5.05,D41&lt;0.45,A41&gt;=4.35,H41&lt;14.344,G41&lt;0.905,F41&lt;1.5),1.5,IF(AND(A41&lt;5.55,A41&lt;5.65,D41&gt;=1.15,A41&lt;5.9,F41&lt;2.5,H41&lt;16.674,F41&gt;=1.5),3.95,IF(AND(A41&gt;=5.55,A41&lt;5.65,D41&gt;=1.15,A41&lt;5.9,F41&lt;2.5,H41&lt;16.674,F41&gt;=1.5),3.82,IF(AND(G41&lt;0.39,A41&gt;=5.65,D41&gt;=1.15,A41&lt;5.9,F41&lt;2.5,H41&lt;16.674,F41&gt;=1.5),4.35,IF(AND(G41&gt;=0.39,A41&gt;=5.65,D41&gt;=1.15,A41&lt;5.9,F41&lt;2.5,H41&lt;16.674,F41&gt;=1.5),3.95,IF(AND(G41&lt;0.466,H41&gt;=13.531,B41&gt;=2.75,A41&gt;=5.9,F41&lt;2.5,H41&lt;16.674,F41&gt;=1.5),4.8,IF(AND(G41&gt;=0.466,H41&gt;=13.531,B41&gt;=2.75,A41&gt;=5.9,F41&lt;2.5,H41&lt;16.674,F41&gt;=1.5),4.7,IF(AND(H41&lt;10.144,D41&lt;2.05,G41&lt;0.669,B41&gt;=2.6,F41&gt;=2.5,H41&lt;16.674,F41&gt;=1.5),5.3,IF(AND(H41&gt;=10.144,D41&lt;2.05,G41&lt;0.669,B41&gt;=2.6,F41&gt;=2.5,H41&lt;16.674,F41&gt;=1.5),5.133,IF(AND(D41&gt;=2.45,D41&gt;=2.05,G41&lt;0.669,B41&gt;=2.6,F41&gt;=2.5,H41&lt;16.674,F41&gt;=1.5),5.9,IF(AND(B41&lt;3.25,B41&gt;=3.15,A41&lt;5.05,D41&lt;0.45,A41&gt;=4.35,H41&lt;14.344,G41&lt;0.905,F41&lt;1.5),1.2,IF(AND(B41&gt;=3.25,B41&gt;=3.15,A41&lt;5.05,D41&lt;0.45,A41&gt;=4.35,H41&lt;14.344,G41&lt;0.905,F41&lt;1.5),1.36,IF(AND(B41&gt;=3.8,A41&lt;5.55,A41&gt;=5.05,D41&lt;0.45,A41&gt;=4.35,H41&lt;14.344,G41&lt;0.905,F41&lt;1.5),1.3,IF(AND(G41&lt;0.05,B41&lt;3.8,A41&lt;5.55,A41&gt;=5.05,D41&lt;0.45,A41&gt;=4.35,H41&lt;14.344,G41&lt;0.905,F41&lt;1.5),1.4,IF(AND(G41&lt;0.107,G41&lt;0.395,D41&lt;2.45,D41&gt;=2.05,G41&lt;0.669,B41&gt;=2.6,F41&gt;=2.5,H41&lt;16.674,F41&gt;=1.5),5.667,IF(AND(G41&lt;0.537,G41&gt;=0.395,D41&lt;2.45,D41&gt;=2.05,G41&lt;0.669,B41&gt;=2.6,F41&gt;=2.5,H41&lt;16.674,F41&gt;=1.5),5.6,IF(AND(G41&gt;=0.537,G41&gt;=0.395,D41&lt;2.45,D41&gt;=2.05,G41&lt;0.669,B41&gt;=2.6,F41&gt;=2.5,H41&lt;16.674,F41&gt;=1.5),5.775,IF(AND(B41&lt;3.6,G41&gt;=0.05,B41&lt;3.8,A41&lt;5.55,A41&gt;=5.05,D41&lt;0.45,A41&gt;=4.35,H41&lt;14.344,G41&lt;0.905,F41&lt;1.5),1.475,IF(AND(B41&gt;=3.6,G41&gt;=0.05,B41&lt;3.8,A41&lt;5.55,A41&gt;=5.05,D41&lt;0.45,A41&gt;=4.35,H41&lt;14.344,G41&lt;0.905,F41&lt;1.5),1.5,IF(AND(G41&lt;0.312,G41&gt;=0.107,G41&lt;0.395,D41&lt;2.45,D41&gt;=2.05,G41&lt;0.669,B41&gt;=2.6,F41&gt;=2.5,H41&lt;16.674,F41&gt;=1.5),5.18,IF(AND(G41&gt;=0.312,G41&gt;=0.107,G41&lt;0.395,D41&lt;2.45,D41&gt;=2.05,G41&lt;0.669,B41&gt;=2.6,F41&gt;=2.5,H41&lt;16.674,F41&gt;=1.5),5.4,"shouldnthappen"))))))))))))))))))))))))))))))))))</f>
        <v>1.45</v>
      </c>
      <c r="AX41" s="1" t="n">
        <f aca="false">IF(AND(D41&gt;=1.3,B41&gt;=3.45),6.25,IF(AND(B41&lt;2.75,A41&lt;5.25,B41&lt;3.45),3.9,IF(AND(D41&lt;0.25,D41&lt;1.3,B41&gt;=3.45),1.16,IF(AND(A41&gt;=5.05,B41&gt;=2.75,A41&lt;5.25,B41&lt;3.45),1.7,IF(AND(D41&lt;0.7,F41&lt;2.5,A41&gt;=5.25,B41&lt;3.45),1.5,IF(AND(H41&gt;=16.284,F41&gt;=2.5,A41&gt;=5.25,B41&lt;3.45),6.6,IF(AND(G41&lt;0.123,D41&gt;=0.25,D41&lt;1.3,B41&gt;=3.45),1.3,IF(AND(A41&lt;4.5,A41&lt;5.05,B41&gt;=2.75,A41&lt;5.25,B41&lt;3.45),1.3,IF(AND(A41&lt;5.05,G41&gt;=0.123,D41&gt;=0.25,D41&lt;1.3,B41&gt;=3.45),1.6,IF(AND(B41&lt;3.15,A41&gt;=4.5,A41&lt;5.05,B41&gt;=2.75,A41&lt;5.25,B41&lt;3.45),1.54,IF(AND(B41&gt;=3.15,A41&gt;=4.5,A41&lt;5.05,B41&gt;=2.75,A41&lt;5.25,B41&lt;3.45),1.35,IF(AND(D41&gt;=1.4,A41&lt;5.9,D41&gt;=0.7,F41&lt;2.5,A41&gt;=5.25,B41&lt;3.45),4.5,IF(AND(D41&gt;=1.55,A41&gt;=5.9,D41&gt;=0.7,F41&lt;2.5,A41&gt;=5.25,B41&lt;3.45),4.95,IF(AND(G41&gt;=0.682,D41&gt;=2.05,H41&lt;16.284,F41&gt;=2.5,A41&gt;=5.25,B41&lt;3.45),5.26,IF(AND(A41&lt;5.4,A41&gt;=5.05,G41&gt;=0.123,D41&gt;=0.25,D41&lt;1.3,B41&gt;=3.45),1.64,IF(AND(A41&gt;=5.4,A41&gt;=5.05,G41&gt;=0.123,D41&gt;=0.25,D41&lt;1.3,B41&gt;=3.45),1.6,IF(AND(G41&lt;0.372,D41&lt;1.4,A41&lt;5.9,D41&gt;=0.7,F41&lt;2.5,A41&gt;=5.25,B41&lt;3.45),4.175,IF(AND(D41&lt;1.35,D41&lt;1.55,A41&gt;=5.9,D41&gt;=0.7,F41&lt;2.5,A41&gt;=5.25,B41&lt;3.45),4.2,IF(AND(B41&lt;2.35,G41&lt;0.596,D41&lt;2.05,H41&lt;16.284,F41&gt;=2.5,A41&gt;=5.25,B41&lt;3.45),5,IF(AND(G41&gt;=0.888,G41&gt;=0.596,D41&lt;2.05,H41&lt;16.284,F41&gt;=2.5,A41&gt;=5.25,B41&lt;3.45),4.8,IF(AND(A41&gt;=6.85,G41&lt;0.682,D41&gt;=2.05,H41&lt;16.284,F41&gt;=2.5,A41&gt;=5.25,B41&lt;3.45),5.4,IF(AND(A41&gt;=5.75,G41&gt;=0.372,D41&lt;1.4,A41&lt;5.9,D41&gt;=0.7,F41&lt;2.5,A41&gt;=5.25,B41&lt;3.45),3.933,IF(AND(A41&gt;=6.75,D41&gt;=1.35,D41&lt;1.55,A41&gt;=5.9,D41&gt;=0.7,F41&lt;2.5,A41&gt;=5.25,B41&lt;3.45),4.8,IF(AND(H41&lt;11.084,B41&gt;=2.35,G41&lt;0.596,D41&lt;2.05,H41&lt;16.284,F41&gt;=2.5,A41&gt;=5.25,B41&lt;3.45),5.3,IF(AND(H41&lt;8.435,G41&lt;0.888,G41&gt;=0.596,D41&lt;2.05,H41&lt;16.284,F41&gt;=2.5,A41&gt;=5.25,B41&lt;3.45),5.1,IF(AND(H41&gt;=8.435,G41&lt;0.888,G41&gt;=0.596,D41&lt;2.05,H41&lt;16.284,F41&gt;=2.5,A41&gt;=5.25,B41&lt;3.45),4.94,IF(AND(B41&lt;3.15,A41&lt;6.85,G41&lt;0.682,D41&gt;=2.05,H41&lt;16.284,F41&gt;=2.5,A41&gt;=5.25,B41&lt;3.45),5.6,IF(AND(B41&gt;=3.15,A41&lt;6.85,G41&lt;0.682,D41&gt;=2.05,H41&lt;16.284,F41&gt;=2.5,A41&gt;=5.25,B41&lt;3.45),5.74,IF(AND(G41&lt;0.572,A41&lt;5.75,G41&gt;=0.372,D41&lt;1.4,A41&lt;5.9,D41&gt;=0.7,F41&lt;2.5,A41&gt;=5.25,B41&lt;3.45),3.7,IF(AND(D41&lt;1.45,A41&lt;6.75,D41&gt;=1.35,D41&lt;1.55,A41&gt;=5.9,D41&gt;=0.7,F41&lt;2.5,A41&gt;=5.25,B41&lt;3.45),4.46,IF(AND(D41&gt;=1.45,A41&lt;6.75,D41&gt;=1.35,D41&lt;1.55,A41&gt;=5.9,D41&gt;=0.7,F41&lt;2.5,A41&gt;=5.25,B41&lt;3.45),4.567,IF(AND(H41&lt;12.532,H41&gt;=11.084,B41&gt;=2.35,G41&lt;0.596,D41&lt;2.05,H41&lt;16.284,F41&gt;=2.5,A41&gt;=5.25,B41&lt;3.45),5.8,IF(AND(H41&gt;=12.532,H41&gt;=11.084,B41&gt;=2.35,G41&lt;0.596,D41&lt;2.05,H41&lt;16.284,F41&gt;=2.5,A41&gt;=5.25,B41&lt;3.45),5.667,IF(AND(A41&gt;=5.65,G41&gt;=0.572,A41&lt;5.75,G41&gt;=0.372,D41&lt;1.4,A41&lt;5.9,D41&gt;=0.7,F41&lt;2.5,A41&gt;=5.25,B41&lt;3.45),4.2,IF(AND(G41&lt;0.862,A41&lt;5.65,G41&gt;=0.572,A41&lt;5.75,G41&gt;=0.372,D41&lt;1.4,A41&lt;5.9,D41&gt;=0.7,F41&lt;2.5,A41&gt;=5.25,B41&lt;3.45),3.9,IF(AND(G41&gt;=0.862,A41&lt;5.65,G41&gt;=0.572,A41&lt;5.75,G41&gt;=0.372,D41&lt;1.4,A41&lt;5.9,D41&gt;=0.7,F41&lt;2.5,A41&gt;=5.25,B41&lt;3.45),4,"shouldnthappen"))))))))))))))))))))))))))))))))))))</f>
        <v>1.3</v>
      </c>
      <c r="AY41" s="1" t="n">
        <f aca="false">IF(AND(H41&gt;=8.233,D41&gt;=0.8,A41&lt;5.55),3.525,IF(AND(B41&lt;2.9,H41&gt;=15.534,A41&gt;=5.55),4.8,IF(AND(H41&gt;=12.259,A41&lt;4.75,D41&lt;0.8,A41&lt;5.55),1.25,IF(AND(B41&gt;=3.85,A41&gt;=4.75,D41&lt;0.8,A41&lt;5.55),1.425,IF(AND(D41&lt;1.55,H41&lt;8.233,D41&gt;=0.8,A41&lt;5.55),3.975,IF(AND(D41&gt;=1.55,H41&lt;8.233,D41&gt;=0.8,A41&lt;5.55),4.5,IF(AND(D41&lt;0.65,D41&lt;1.7,H41&lt;15.534,A41&gt;=5.55),1.7,IF(AND(A41&gt;=7.05,D41&gt;=1.7,H41&lt;15.534,A41&gt;=5.55),6.3,IF(AND(B41&gt;=3.35,B41&gt;=2.9,H41&gt;=15.534,A41&gt;=5.55),5.4,IF(AND(B41&lt;3.1,H41&lt;12.259,A41&lt;4.75,D41&lt;0.8,A41&lt;5.55),1.367,IF(AND(B41&gt;=3.1,H41&lt;12.259,A41&lt;4.75,D41&lt;0.8,A41&lt;5.55),1.4,IF(AND(G41&gt;=0.905,B41&lt;3.85,A41&gt;=4.75,D41&lt;0.8,A41&lt;5.55),1.9,IF(AND(H41&lt;15.681,B41&lt;3.35,B41&gt;=2.9,H41&gt;=15.534,A41&gt;=5.55),5.8,IF(AND(H41&gt;=15.681,B41&lt;3.35,B41&gt;=2.9,H41&gt;=15.534,A41&gt;=5.55),5.7,IF(AND(H41&gt;=14.877,G41&lt;0.905,B41&lt;3.85,A41&gt;=4.75,D41&lt;0.8,A41&lt;5.55),1.3,IF(AND(D41&gt;=1.25,B41&lt;2.65,D41&gt;=0.65,D41&lt;1.7,H41&lt;15.534,A41&gt;=5.55),4.433,IF(AND(G41&gt;=0.622,B41&lt;3.15,A41&lt;7.05,D41&gt;=1.7,H41&lt;15.534,A41&gt;=5.55),5.08,IF(AND(H41&gt;=13.42,B41&gt;=3.15,A41&lt;7.05,D41&gt;=1.7,H41&lt;15.534,A41&gt;=5.55),5.1,IF(AND(G41&lt;0.265,H41&lt;14.877,G41&lt;0.905,B41&lt;3.85,A41&gt;=4.75,D41&lt;0.8,A41&lt;5.55),1.2,IF(AND(A41&lt;5.75,D41&lt;1.25,B41&lt;2.65,D41&gt;=0.65,D41&lt;1.7,H41&lt;15.534,A41&gt;=5.55),3.7,IF(AND(A41&gt;=5.75,D41&lt;1.25,B41&lt;2.65,D41&gt;=0.65,D41&lt;1.7,H41&lt;15.534,A41&gt;=5.55),4,IF(AND(G41&gt;=0.652,D41&lt;1.35,B41&gt;=2.65,D41&gt;=0.65,D41&lt;1.7,H41&lt;15.534,A41&gt;=5.55),3.6,IF(AND(H41&lt;7.47,D41&gt;=1.35,B41&gt;=2.65,D41&gt;=0.65,D41&lt;1.7,H41&lt;15.534,A41&gt;=5.55),5.1,IF(AND(H41&lt;10.914,G41&lt;0.622,B41&lt;3.15,A41&lt;7.05,D41&gt;=1.7,H41&lt;15.534,A41&gt;=5.55),5.36,IF(AND(H41&gt;=10.914,G41&lt;0.622,B41&lt;3.15,A41&lt;7.05,D41&gt;=1.7,H41&lt;15.534,A41&gt;=5.55),5.64,IF(AND(G41&gt;=0.657,H41&lt;13.42,B41&gt;=3.15,A41&lt;7.05,D41&gt;=1.7,H41&lt;15.534,A41&gt;=5.55),6,IF(AND(G41&gt;=0.782,G41&gt;=0.265,H41&lt;14.877,G41&lt;0.905,B41&lt;3.85,A41&gt;=4.75,D41&lt;0.8,A41&lt;5.55),1.48,IF(AND(H41&lt;11.286,G41&lt;0.652,D41&lt;1.35,B41&gt;=2.65,D41&gt;=0.65,D41&lt;1.7,H41&lt;15.534,A41&gt;=5.55),4.24,IF(AND(H41&gt;=11.286,G41&lt;0.652,D41&lt;1.35,B41&gt;=2.65,D41&gt;=0.65,D41&lt;1.7,H41&lt;15.534,A41&gt;=5.55),4.05,IF(AND(G41&lt;0.413,H41&gt;=7.47,D41&gt;=1.35,B41&gt;=2.65,D41&gt;=0.65,D41&lt;1.7,H41&lt;15.534,A41&gt;=5.55),5.1,IF(AND(H41&lt;11.325,G41&lt;0.657,H41&lt;13.42,B41&gt;=3.15,A41&lt;7.05,D41&gt;=1.7,H41&lt;15.534,A41&gt;=5.55),5.8,IF(AND(H41&gt;=11.325,G41&lt;0.657,H41&lt;13.42,B41&gt;=3.15,A41&lt;7.05,D41&gt;=1.7,H41&lt;15.534,A41&gt;=5.55),5.6,IF(AND(D41&gt;=0.35,G41&lt;0.782,G41&gt;=0.265,H41&lt;14.877,G41&lt;0.905,B41&lt;3.85,A41&gt;=4.75,D41&lt;0.8,A41&lt;5.55),1.633,IF(AND(B41&lt;2.85,G41&gt;=0.413,H41&gt;=7.47,D41&gt;=1.35,B41&gt;=2.65,D41&gt;=0.65,D41&lt;1.7,H41&lt;15.534,A41&gt;=5.55),4.6,IF(AND(D41&lt;0.15,D41&lt;0.35,G41&lt;0.782,G41&gt;=0.265,H41&lt;14.877,G41&lt;0.905,B41&lt;3.85,A41&gt;=4.75,D41&lt;0.8,A41&lt;5.55),1.5,IF(AND(D41&gt;=0.15,D41&lt;0.35,G41&lt;0.782,G41&gt;=0.265,H41&lt;14.877,G41&lt;0.905,B41&lt;3.85,A41&gt;=4.75,D41&lt;0.8,A41&lt;5.55),1.543,IF(AND(A41&gt;=6.8,B41&gt;=2.85,G41&gt;=0.413,H41&gt;=7.47,D41&gt;=1.35,B41&gt;=2.65,D41&gt;=0.65,D41&lt;1.7,H41&lt;15.534,A41&gt;=5.55),4.9,IF(AND(H41&lt;13.531,A41&lt;6.8,B41&gt;=2.85,G41&gt;=0.413,H41&gt;=7.47,D41&gt;=1.35,B41&gt;=2.65,D41&gt;=0.65,D41&lt;1.7,H41&lt;15.534,A41&gt;=5.55),4.5,IF(AND(H41&gt;=13.531,A41&lt;6.8,B41&gt;=2.85,G41&gt;=0.413,H41&gt;=7.47,D41&gt;=1.35,B41&gt;=2.65,D41&gt;=0.65,D41&lt;1.7,H41&lt;15.534,A41&gt;=5.55),4.7,"shouldnthappen")))))))))))))))))))))))))))))))))))))))</f>
        <v>1.367</v>
      </c>
      <c r="AZ41" s="1" t="n">
        <f aca="false">IF(AND(H41&gt;=15.371,B41&gt;=3.35),5.4,IF(AND(G41&gt;=0.851,H41&gt;=15.244,B41&lt;3.35),4.75,IF(AND(F41&gt;=2,H41&lt;15.371,B41&gt;=3.35),5.6,IF(AND(B41&lt;2.75,A41&lt;5.15,H41&lt;15.244,B41&lt;3.35),3.42,IF(AND(A41&gt;=7.25,G41&lt;0.851,H41&gt;=15.244,B41&lt;3.35),6.6,IF(AND(A41&lt;4.45,B41&gt;=2.75,A41&lt;5.15,H41&lt;15.244,B41&lt;3.35),1.1,IF(AND(G41&lt;0.527,A41&lt;7.25,G41&lt;0.851,H41&gt;=15.244,B41&lt;3.35),5.08,IF(AND(G41&gt;=0.527,A41&lt;7.25,G41&lt;0.851,H41&gt;=15.244,B41&lt;3.35),5.8,IF(AND(D41&gt;=0.35,B41&lt;3.7,F41&lt;2,H41&lt;15.371,B41&gt;=3.35),1.55,IF(AND(H41&lt;6.542,B41&gt;=3.7,F41&lt;2,H41&lt;15.371,B41&gt;=3.35),1.9,IF(AND(B41&lt;3.25,A41&gt;=4.45,B41&gt;=2.75,A41&lt;5.15,H41&lt;15.244,B41&lt;3.35),1.46,IF(AND(B41&gt;=3.25,A41&gt;=4.45,B41&gt;=2.75,A41&lt;5.15,H41&lt;15.244,B41&lt;3.35),1.7,IF(AND(H41&lt;13.654,B41&gt;=2.95,D41&lt;1.45,A41&gt;=5.15,H41&lt;15.244,B41&lt;3.35),4.3,IF(AND(H41&gt;=13.654,B41&gt;=2.95,D41&lt;1.45,A41&gt;=5.15,H41&lt;15.244,B41&lt;3.35),4.625,IF(AND(F41&gt;=2.5,D41&lt;1.75,D41&gt;=1.45,A41&gt;=5.15,H41&lt;15.244,B41&lt;3.35),5.3,IF(AND(G41&gt;=0.853,D41&gt;=1.75,D41&gt;=1.45,A41&gt;=5.15,H41&lt;15.244,B41&lt;3.35),5.15,IF(AND(D41&gt;=0.25,D41&lt;0.35,B41&lt;3.7,F41&lt;2,H41&lt;15.371,B41&gt;=3.35),1.3,IF(AND(B41&lt;3.85,H41&gt;=6.542,B41&gt;=3.7,F41&lt;2,H41&lt;15.371,B41&gt;=3.35),1.633,IF(AND(H41&lt;7.02,H41&lt;10.688,B41&lt;2.95,D41&lt;1.45,A41&gt;=5.15,H41&lt;15.244,B41&lt;3.35),3.98,IF(AND(G41&lt;0.338,H41&gt;=10.688,B41&lt;2.95,D41&lt;1.45,A41&gt;=5.15,H41&lt;15.244,B41&lt;3.35),4.22,IF(AND(G41&gt;=0.338,H41&gt;=10.688,B41&lt;2.95,D41&lt;1.45,A41&gt;=5.15,H41&lt;15.244,B41&lt;3.35),3.9,IF(AND(B41&lt;2.75,F41&lt;2.5,D41&lt;1.75,D41&gt;=1.45,A41&gt;=5.15,H41&lt;15.244,B41&lt;3.35),5.1,IF(AND(B41&gt;=2.75,F41&lt;2.5,D41&lt;1.75,D41&gt;=1.45,A41&gt;=5.15,H41&lt;15.244,B41&lt;3.35),4.74,IF(AND(A41&gt;=7,G41&lt;0.853,D41&gt;=1.75,D41&gt;=1.45,A41&gt;=5.15,H41&lt;15.244,B41&lt;3.35),6.5,IF(AND(G41&gt;=0.934,D41&lt;0.25,D41&lt;0.35,B41&lt;3.7,F41&lt;2,H41&lt;15.371,B41&gt;=3.35),1.7,IF(AND(D41&lt;0.25,B41&gt;=3.85,H41&gt;=6.542,B41&gt;=3.7,F41&lt;2,H41&lt;15.371,B41&gt;=3.35),1.5,IF(AND(D41&gt;=0.25,B41&gt;=3.85,H41&gt;=6.542,B41&gt;=3.7,F41&lt;2,H41&lt;15.371,B41&gt;=3.35),1.4,IF(AND(B41&lt;2.5,H41&gt;=7.02,H41&lt;10.688,B41&lt;2.95,D41&lt;1.45,A41&gt;=5.15,H41&lt;15.244,B41&lt;3.35),3.8,IF(AND(G41&gt;=0.74,A41&lt;7,G41&lt;0.853,D41&gt;=1.75,D41&gt;=1.45,A41&gt;=5.15,H41&lt;15.244,B41&lt;3.35),6,IF(AND(G41&gt;=0.61,G41&lt;0.934,D41&lt;0.25,D41&lt;0.35,B41&lt;3.7,F41&lt;2,H41&lt;15.371,B41&gt;=3.35),1.5,IF(AND(D41&lt;1.15,B41&gt;=2.5,H41&gt;=7.02,H41&lt;10.688,B41&lt;2.95,D41&lt;1.45,A41&gt;=5.15,H41&lt;15.244,B41&lt;3.35),3.5,IF(AND(D41&gt;=1.15,B41&gt;=2.5,H41&gt;=7.02,H41&lt;10.688,B41&lt;2.95,D41&lt;1.45,A41&gt;=5.15,H41&lt;15.244,B41&lt;3.35),3.6,IF(AND(G41&gt;=0.626,G41&lt;0.74,A41&lt;7,G41&lt;0.853,D41&gt;=1.75,D41&gt;=1.45,A41&gt;=5.15,H41&lt;15.244,B41&lt;3.35),4.9,IF(AND(H41&lt;13.641,G41&lt;0.61,G41&lt;0.934,D41&lt;0.25,D41&lt;0.35,B41&lt;3.7,F41&lt;2,H41&lt;15.371,B41&gt;=3.35),1.425,IF(AND(H41&gt;=13.641,G41&lt;0.61,G41&lt;0.934,D41&lt;0.25,D41&lt;0.35,B41&lt;3.7,F41&lt;2,H41&lt;15.371,B41&gt;=3.35),1.3,IF(AND(B41&lt;3.05,G41&lt;0.626,G41&lt;0.74,A41&lt;7,G41&lt;0.853,D41&gt;=1.75,D41&gt;=1.45,A41&gt;=5.15,H41&lt;15.244,B41&lt;3.35),5.475,IF(AND(B41&gt;=3.05,G41&lt;0.626,G41&lt;0.74,A41&lt;7,G41&lt;0.853,D41&gt;=1.75,D41&gt;=1.45,A41&gt;=5.15,H41&lt;15.244,B41&lt;3.35),5.633,"shouldnthappen")))))))))))))))))))))))))))))))))))))</f>
        <v>1.1</v>
      </c>
      <c r="BA41" s="1" t="n">
        <f aca="false">IF(AND(F41&gt;=2,B41&gt;=3.4),6.1,IF(AND(B41&lt;2.75,A41&lt;5.15,B41&lt;3.4),3.225,IF(AND(G41&gt;=0.821,F41&lt;2,B41&gt;=3.4),1.9,IF(AND(B41&gt;=3.2,B41&gt;=2.75,A41&lt;5.15,B41&lt;3.4),1.7,IF(AND(A41&lt;4.8,G41&lt;0.821,F41&lt;2,B41&gt;=3.4),1,IF(AND(G41&gt;=0.446,B41&lt;3.2,B41&gt;=2.75,A41&lt;5.15,B41&lt;3.4),1.1,IF(AND(G41&lt;0.356,D41&lt;1.45,A41&lt;6.25,A41&gt;=5.15,B41&lt;3.4),4.32,IF(AND(G41&lt;0.591,D41&gt;=1.45,A41&lt;6.25,A41&gt;=5.15,B41&lt;3.4),4.6,IF(AND(D41&lt;1.75,G41&lt;0.597,A41&gt;=6.25,A41&gt;=5.15,B41&lt;3.4),4.86,IF(AND(H41&gt;=16.472,G41&gt;=0.597,A41&gt;=6.25,A41&gt;=5.15,B41&lt;3.4),6.6,IF(AND(G41&lt;0.063,G41&lt;0.446,B41&lt;3.2,B41&gt;=2.75,A41&lt;5.15,B41&lt;3.4),1.4,IF(AND(A41&gt;=5.95,G41&gt;=0.356,D41&lt;1.45,A41&lt;6.25,A41&gt;=5.15,B41&lt;3.4),4.6,IF(AND(B41&gt;=2.9,G41&gt;=0.591,D41&gt;=1.45,A41&lt;6.25,A41&gt;=5.15,B41&lt;3.4),4.867,IF(AND(D41&gt;=2.4,H41&lt;16.472,G41&gt;=0.597,A41&gt;=6.25,A41&gt;=5.15,B41&lt;3.4),6,IF(AND(A41&lt;5.45,B41&gt;=3.85,A41&gt;=4.8,G41&lt;0.821,F41&lt;2,B41&gt;=3.4),1.3,IF(AND(A41&gt;=5.45,B41&gt;=3.85,A41&gt;=4.8,G41&lt;0.821,F41&lt;2,B41&gt;=3.4),1.45,IF(AND(H41&lt;14.273,G41&gt;=0.063,G41&lt;0.446,B41&lt;3.2,B41&gt;=2.75,A41&lt;5.15,B41&lt;3.4),1.5,IF(AND(H41&gt;=14.273,G41&gt;=0.063,G41&lt;0.446,B41&lt;3.2,B41&gt;=2.75,A41&lt;5.15,B41&lt;3.4),1.6,IF(AND(G41&gt;=0.572,A41&lt;5.95,G41&gt;=0.356,D41&lt;1.45,A41&lt;6.25,A41&gt;=5.15,B41&lt;3.4),3.9,IF(AND(G41&lt;0.827,B41&lt;2.9,G41&gt;=0.591,D41&gt;=1.45,A41&lt;6.25,A41&gt;=5.15,B41&lt;3.4),4.9,IF(AND(G41&gt;=0.827,B41&lt;2.9,G41&gt;=0.591,D41&gt;=1.45,A41&lt;6.25,A41&gt;=5.15,B41&lt;3.4),5.1,IF(AND(A41&gt;=7.2,B41&lt;3.05,D41&gt;=1.75,G41&lt;0.597,A41&gt;=6.25,A41&gt;=5.15,B41&lt;3.4),6.7,IF(AND(G41&lt;0.353,B41&gt;=3.05,D41&gt;=1.75,G41&lt;0.597,A41&gt;=6.25,A41&gt;=5.15,B41&lt;3.4),5.22,IF(AND(G41&gt;=0.353,B41&gt;=3.05,D41&gt;=1.75,G41&lt;0.597,A41&gt;=6.25,A41&gt;=5.15,B41&lt;3.4),5.65,IF(AND(A41&lt;6.55,D41&lt;2.4,H41&lt;16.472,G41&gt;=0.597,A41&gt;=6.25,A41&gt;=5.15,B41&lt;3.4),5.033,IF(AND(H41&lt;12.719,G41&lt;0.385,B41&lt;3.85,A41&gt;=4.8,G41&lt;0.821,F41&lt;2,B41&gt;=3.4),1.54,IF(AND(H41&gt;=12.719,G41&lt;0.385,B41&lt;3.85,A41&gt;=4.8,G41&lt;0.821,F41&lt;2,B41&gt;=3.4),1.3,IF(AND(B41&lt;3.6,G41&gt;=0.385,B41&lt;3.85,A41&gt;=4.8,G41&lt;0.821,F41&lt;2,B41&gt;=3.4),1.325,IF(AND(B41&gt;=3.6,G41&gt;=0.385,B41&lt;3.85,A41&gt;=4.8,G41&lt;0.821,F41&lt;2,B41&gt;=3.4),1.55,IF(AND(D41&lt;1.05,G41&lt;0.572,A41&lt;5.95,G41&gt;=0.356,D41&lt;1.45,A41&lt;6.25,A41&gt;=5.15,B41&lt;3.4),3.633,IF(AND(D41&gt;=2.15,A41&lt;7.2,B41&lt;3.05,D41&gt;=1.75,G41&lt;0.597,A41&gt;=6.25,A41&gt;=5.15,B41&lt;3.4),5.667,IF(AND(H41&lt;13.094,A41&gt;=6.55,D41&lt;2.4,H41&lt;16.472,G41&gt;=0.597,A41&gt;=6.25,A41&gt;=5.15,B41&lt;3.4),5.2,IF(AND(D41&lt;1.15,D41&gt;=1.05,G41&lt;0.572,A41&lt;5.95,G41&gt;=0.356,D41&lt;1.45,A41&lt;6.25,A41&gt;=5.15,B41&lt;3.4),3.8,IF(AND(D41&gt;=1.15,D41&gt;=1.05,G41&lt;0.572,A41&lt;5.95,G41&gt;=0.356,D41&lt;1.45,A41&lt;6.25,A41&gt;=5.15,B41&lt;3.4),3.9,IF(AND(G41&gt;=0.487,D41&lt;2.15,A41&lt;7.2,B41&lt;3.05,D41&gt;=1.75,G41&lt;0.597,A41&gt;=6.25,A41&gt;=5.15,B41&lt;3.4),5.8,IF(AND(A41&lt;6.8,H41&gt;=13.094,A41&gt;=6.55,D41&lt;2.4,H41&lt;16.472,G41&gt;=0.597,A41&gt;=6.25,A41&gt;=5.15,B41&lt;3.4),4.52,IF(AND(A41&gt;=6.8,H41&gt;=13.094,A41&gt;=6.55,D41&lt;2.4,H41&lt;16.472,G41&gt;=0.597,A41&gt;=6.25,A41&gt;=5.15,B41&lt;3.4),4.75,IF(AND(B41&lt;2.95,G41&lt;0.487,D41&lt;2.15,A41&lt;7.2,B41&lt;3.05,D41&gt;=1.75,G41&lt;0.597,A41&gt;=6.25,A41&gt;=5.15,B41&lt;3.4),5.6,IF(AND(B41&gt;=2.95,G41&lt;0.487,D41&lt;2.15,A41&lt;7.2,B41&lt;3.05,D41&gt;=1.75,G41&lt;0.597,A41&gt;=6.25,A41&gt;=5.15,B41&lt;3.4),5.5,"shouldnthappen")))))))))))))))))))))))))))))))))))))))</f>
        <v>1.1</v>
      </c>
      <c r="BB41" s="1" t="n">
        <f aca="false">IF(AND(A41&lt;4.35,B41&lt;3.25,F41&lt;1.5),1.1,IF(AND(H41&lt;14.005,A41&gt;=4.35,B41&lt;3.25,F41&lt;1.5),1.3,IF(AND(H41&gt;=14.005,A41&gt;=4.35,B41&lt;3.25,F41&lt;1.5),1.6,IF(AND(G41&gt;=0.905,A41&lt;5.15,B41&gt;=3.25,F41&lt;1.5),1.9,IF(AND(B41&lt;3.45,A41&gt;=5.15,B41&gt;=3.25,F41&lt;1.5),1.6,IF(AND(F41&gt;=2.5,D41&gt;=1.35,D41&lt;1.75,F41&gt;=1.5),4.867,IF(AND(A41&gt;=7.05,D41&gt;=2.05,D41&gt;=1.75,F41&gt;=1.5),6.35,IF(AND(D41&gt;=0.4,G41&lt;0.905,A41&lt;5.15,B41&gt;=3.25,F41&lt;1.5),1.65,IF(AND(B41&lt;3.6,B41&gt;=3.45,A41&gt;=5.15,B41&gt;=3.25,F41&lt;1.5),1.35,IF(AND(H41&lt;6.808,H41&lt;9.386,D41&lt;1.35,D41&lt;1.75,F41&gt;=1.5),4.05,IF(AND(H41&gt;=6.808,H41&lt;9.386,D41&lt;1.35,D41&lt;1.75,F41&gt;=1.5),3.46,IF(AND(B41&lt;2.45,F41&lt;2.5,D41&gt;=1.35,D41&lt;1.75,F41&gt;=1.5),4.5,IF(AND(H41&gt;=13.115,D41&lt;1.95,D41&lt;2.05,D41&gt;=1.75,F41&gt;=1.5),4.85,IF(AND(G41&lt;0.196,D41&gt;=1.95,D41&lt;2.05,D41&gt;=1.75,F41&gt;=1.5),6.7,IF(AND(G41&gt;=0.196,D41&gt;=1.95,D41&lt;2.05,D41&gt;=1.75,F41&gt;=1.5),5.12,IF(AND(H41&lt;10.925,D41&lt;0.4,G41&lt;0.905,A41&lt;5.15,B41&gt;=3.25,F41&lt;1.5),1.4,IF(AND(H41&gt;=10.925,D41&lt;0.4,G41&lt;0.905,A41&lt;5.15,B41&gt;=3.25,F41&lt;1.5),1.45,IF(AND(H41&lt;14.096,B41&gt;=3.6,B41&gt;=3.45,A41&gt;=5.15,B41&gt;=3.25,F41&lt;1.5),1.42,IF(AND(H41&gt;=14.096,B41&gt;=3.6,B41&gt;=3.45,A41&gt;=5.15,B41&gt;=3.25,F41&lt;1.5),1.7,IF(AND(B41&lt;2.45,D41&lt;1.15,H41&gt;=9.386,D41&lt;1.35,D41&lt;1.75,F41&gt;=1.5),3.6,IF(AND(B41&gt;=2.45,D41&lt;1.15,H41&gt;=9.386,D41&lt;1.35,D41&lt;1.75,F41&gt;=1.5),3.9,IF(AND(G41&lt;0.246,D41&gt;=1.15,H41&gt;=9.386,D41&lt;1.35,D41&lt;1.75,F41&gt;=1.5),4.4,IF(AND(B41&lt;2.75,B41&gt;=2.45,F41&lt;2.5,D41&gt;=1.35,D41&lt;1.75,F41&gt;=1.5),5.1,IF(AND(H41&lt;11.084,H41&lt;13.115,D41&lt;1.95,D41&lt;2.05,D41&gt;=1.75,F41&gt;=1.5),5.35,IF(AND(H41&gt;=11.084,H41&lt;13.115,D41&lt;1.95,D41&lt;2.05,D41&gt;=1.75,F41&gt;=1.5),5.7,IF(AND(H41&lt;15.52,D41&lt;2.25,A41&lt;7.05,D41&gt;=2.05,D41&gt;=1.75,F41&gt;=1.5),5.45,IF(AND(H41&gt;=15.52,D41&lt;2.25,A41&lt;7.05,D41&gt;=2.05,D41&gt;=1.75,F41&gt;=1.5),5.725,IF(AND(G41&gt;=0.775,D41&gt;=2.25,A41&lt;7.05,D41&gt;=2.05,D41&gt;=1.75,F41&gt;=1.5),5.2,IF(AND(D41&lt;1.25,G41&gt;=0.246,D41&gt;=1.15,H41&gt;=9.386,D41&lt;1.35,D41&lt;1.75,F41&gt;=1.5),4.05,IF(AND(A41&lt;5.85,B41&gt;=2.75,B41&gt;=2.45,F41&lt;2.5,D41&gt;=1.35,D41&lt;1.75,F41&gt;=1.5),4.5,IF(AND(B41&lt;3.3,G41&lt;0.775,D41&gt;=2.25,A41&lt;7.05,D41&gt;=2.05,D41&gt;=1.75,F41&gt;=1.5),5.64,IF(AND(B41&gt;=3.3,G41&lt;0.775,D41&gt;=2.25,A41&lt;7.05,D41&gt;=2.05,D41&gt;=1.75,F41&gt;=1.5),5.6,IF(AND(A41&lt;5.9,D41&gt;=1.25,G41&gt;=0.246,D41&gt;=1.15,H41&gt;=9.386,D41&lt;1.35,D41&lt;1.75,F41&gt;=1.5),4.2,IF(AND(A41&gt;=5.9,D41&gt;=1.25,G41&gt;=0.246,D41&gt;=1.15,H41&gt;=9.386,D41&lt;1.35,D41&lt;1.75,F41&gt;=1.5),4,IF(AND(G41&gt;=0.437,A41&gt;=5.85,B41&gt;=2.75,B41&gt;=2.45,F41&lt;2.5,D41&gt;=1.35,D41&lt;1.75,F41&gt;=1.5),4.75,IF(AND(H41&lt;9.446,G41&lt;0.437,A41&gt;=5.85,B41&gt;=2.75,B41&gt;=2.45,F41&lt;2.5,D41&gt;=1.35,D41&lt;1.75,F41&gt;=1.5),4.6,IF(AND(H41&gt;=9.446,G41&lt;0.437,A41&gt;=5.85,B41&gt;=2.75,B41&gt;=2.45,F41&lt;2.5,D41&gt;=1.35,D41&lt;1.75,F41&gt;=1.5),4.7,"shouldnthappen")))))))))))))))))))))))))))))))))))))</f>
        <v>1.3</v>
      </c>
      <c r="BC41" s="1" t="n">
        <f aca="false">IF(AND(G41&gt;=0.905,F41&lt;1.5),1.65,IF(AND(D41&gt;=0.45,G41&lt;0.905,F41&lt;1.5),1.65,IF(AND(A41&lt;5.15,D41&lt;1.55,F41&gt;=1.5),3.225,IF(AND(F41&gt;=2.5,A41&gt;=5.15,D41&lt;1.55,F41&gt;=1.5),5.05,IF(AND(H41&lt;5.767,A41&lt;7.05,D41&gt;=1.55,F41&gt;=1.5),4.5,IF(AND(D41&lt;1.7,A41&gt;=7.05,D41&gt;=1.55,F41&gt;=1.5),5.8,IF(AND(A41&gt;=5.3,G41&lt;0.207,D41&lt;0.45,G41&lt;0.905,F41&lt;1.5),1.3,IF(AND(D41&gt;=0.35,G41&gt;=0.207,D41&lt;0.45,G41&lt;0.905,F41&lt;1.5),1.5,IF(AND(G41&lt;0.155,D41&gt;=1.7,A41&gt;=7.05,D41&gt;=1.55,F41&gt;=1.5),6.7,IF(AND(G41&gt;=0.155,D41&gt;=1.7,A41&gt;=7.05,D41&gt;=1.55,F41&gt;=1.5),6.34,IF(AND(G41&lt;0.05,A41&lt;5.3,G41&lt;0.207,D41&lt;0.45,G41&lt;0.905,F41&lt;1.5),1.4,IF(AND(G41&gt;=0.05,A41&lt;5.3,G41&lt;0.207,D41&lt;0.45,G41&lt;0.905,F41&lt;1.5),1.5,IF(AND(A41&lt;4.5,D41&lt;0.35,G41&gt;=0.207,D41&lt;0.45,G41&lt;0.905,F41&lt;1.5),1.3,IF(AND(G41&lt;0.308,A41&lt;6.2,F41&lt;2.5,A41&gt;=5.15,D41&lt;1.55,F41&gt;=1.5),4.5,IF(AND(D41&lt;1.35,A41&gt;=6.2,F41&lt;2.5,A41&gt;=5.15,D41&lt;1.55,F41&gt;=1.5),4.367,IF(AND(D41&lt;1.85,A41&lt;6.15,H41&gt;=5.767,A41&lt;7.05,D41&gt;=1.55,F41&gt;=1.5),4.933,IF(AND(G41&gt;=0.558,A41&gt;=4.5,D41&lt;0.35,G41&gt;=0.207,D41&lt;0.45,G41&lt;0.905,F41&lt;1.5),1.5,IF(AND(H41&gt;=13.383,G41&gt;=0.308,A41&lt;6.2,F41&lt;2.5,A41&gt;=5.15,D41&lt;1.55,F41&gt;=1.5),4.7,IF(AND(H41&gt;=12.206,D41&gt;=1.35,A41&gt;=6.2,F41&lt;2.5,A41&gt;=5.15,D41&lt;1.55,F41&gt;=1.5),4.575,IF(AND(A41&lt;5.7,D41&gt;=1.85,A41&lt;6.15,H41&gt;=5.767,A41&lt;7.05,D41&gt;=1.55,F41&gt;=1.5),4.9,IF(AND(A41&gt;=5.7,D41&gt;=1.85,A41&lt;6.15,H41&gt;=5.767,A41&lt;7.05,D41&gt;=1.55,F41&gt;=1.5),5.1,IF(AND(G41&lt;0.079,G41&lt;0.364,A41&gt;=6.15,H41&gt;=5.767,A41&lt;7.05,D41&gt;=1.55,F41&gt;=1.5),5.6,IF(AND(G41&gt;=0.079,G41&lt;0.364,A41&gt;=6.15,H41&gt;=5.767,A41&lt;7.05,D41&gt;=1.55,F41&gt;=1.5),5.25,IF(AND(G41&gt;=0.447,G41&lt;0.558,A41&gt;=4.5,D41&lt;0.35,G41&gt;=0.207,D41&lt;0.45,G41&lt;0.905,F41&lt;1.5),1.3,IF(AND(B41&gt;=2.95,H41&lt;13.383,G41&gt;=0.308,A41&lt;6.2,F41&lt;2.5,A41&gt;=5.15,D41&lt;1.55,F41&gt;=1.5),4.6,IF(AND(B41&lt;2.65,H41&lt;12.206,D41&gt;=1.35,A41&gt;=6.2,F41&lt;2.5,A41&gt;=5.15,D41&lt;1.55,F41&gt;=1.5),4.9,IF(AND(D41&lt;2.45,A41&lt;6.6,G41&gt;=0.364,A41&gt;=6.15,H41&gt;=5.767,A41&lt;7.05,D41&gt;=1.55,F41&gt;=1.5),5.6,IF(AND(D41&gt;=2.45,A41&lt;6.6,G41&gt;=0.364,A41&gt;=6.15,H41&gt;=5.767,A41&lt;7.05,D41&gt;=1.55,F41&gt;=1.5),6,IF(AND(H41&lt;12.921,A41&gt;=6.6,G41&gt;=0.364,A41&gt;=6.15,H41&gt;=5.767,A41&lt;7.05,D41&gt;=1.55,F41&gt;=1.5),5.725,IF(AND(H41&gt;=12.921,A41&gt;=6.6,G41&gt;=0.364,A41&gt;=6.15,H41&gt;=5.767,A41&lt;7.05,D41&gt;=1.55,F41&gt;=1.5),5.367,IF(AND(B41&lt;3.15,G41&lt;0.447,G41&lt;0.558,A41&gt;=4.5,D41&lt;0.35,G41&gt;=0.207,D41&lt;0.45,G41&lt;0.905,F41&lt;1.5),1.5,IF(AND(B41&gt;=3.15,G41&lt;0.447,G41&lt;0.558,A41&gt;=4.5,D41&lt;0.35,G41&gt;=0.207,D41&lt;0.45,G41&lt;0.905,F41&lt;1.5),1.36,IF(AND(B41&gt;=2.85,B41&lt;2.95,H41&lt;13.383,G41&gt;=0.308,A41&lt;6.2,F41&lt;2.5,A41&gt;=5.15,D41&lt;1.55,F41&gt;=1.5),3.6,IF(AND(H41&lt;9.446,B41&gt;=2.65,H41&lt;12.206,D41&gt;=1.35,A41&gt;=6.2,F41&lt;2.5,A41&gt;=5.15,D41&lt;1.55,F41&gt;=1.5),4.6,IF(AND(H41&gt;=9.446,B41&gt;=2.65,H41&lt;12.206,D41&gt;=1.35,A41&gt;=6.2,F41&lt;2.5,A41&gt;=5.15,D41&lt;1.55,F41&gt;=1.5),4.7,IF(AND(D41&lt;1.2,B41&lt;2.85,B41&lt;2.95,H41&lt;13.383,G41&gt;=0.308,A41&lt;6.2,F41&lt;2.5,A41&gt;=5.15,D41&lt;1.55,F41&gt;=1.5),3.75,IF(AND(G41&lt;0.356,D41&gt;=1.2,B41&lt;2.85,B41&lt;2.95,H41&lt;13.383,G41&gt;=0.308,A41&lt;6.2,F41&lt;2.5,A41&gt;=5.15,D41&lt;1.55,F41&gt;=1.5),4.2,IF(AND(G41&gt;=0.356,D41&gt;=1.2,B41&lt;2.85,B41&lt;2.95,H41&lt;13.383,G41&gt;=0.308,A41&lt;6.2,F41&lt;2.5,A41&gt;=5.15,D41&lt;1.55,F41&gt;=1.5),3.96,"shouldnthappen"))))))))))))))))))))))))))))))))))))))</f>
        <v>1.3</v>
      </c>
      <c r="BD41" s="1" t="n">
        <f aca="false">IF(AND(B41&lt;2.7,A41&lt;5.3,B41&lt;3.15),3.42,IF(AND(F41&lt;2.5,A41&gt;=5.85,B41&gt;=3.15),4.7,IF(AND(A41&lt;4.35,B41&gt;=2.7,A41&lt;5.3,B41&lt;3.15),1.1,IF(AND(A41&gt;=4.35,B41&gt;=2.7,A41&lt;5.3,B41&lt;3.15),1.42,IF(AND(A41&gt;=7.05,F41&gt;=2.5,A41&gt;=5.3,B41&lt;3.15),6.067,IF(AND(D41&gt;=0.45,A41&lt;5.05,A41&lt;5.85,B41&gt;=3.15),1.6,IF(AND(B41&lt;3.35,A41&gt;=5.05,A41&lt;5.85,B41&gt;=3.15),1.7,IF(AND(A41&gt;=6.85,F41&gt;=2.5,A41&gt;=5.85,B41&gt;=3.15),6.22,IF(AND(D41&lt;1.25,D41&lt;1.35,F41&lt;2.5,A41&gt;=5.3,B41&lt;3.15),4.033,IF(AND(D41&gt;=1.25,D41&lt;1.35,F41&lt;2.5,A41&gt;=5.3,B41&lt;3.15),4.233,IF(AND(A41&lt;6.05,D41&gt;=1.35,F41&lt;2.5,A41&gt;=5.3,B41&lt;3.15),5.1,IF(AND(H41&gt;=13.29,A41&lt;7.05,F41&gt;=2.5,A41&gt;=5.3,B41&lt;3.15),4.96,IF(AND(G41&gt;=0.858,D41&lt;0.45,A41&lt;5.05,A41&lt;5.85,B41&gt;=3.15),1.3,IF(AND(D41&gt;=0.35,B41&gt;=3.35,A41&gt;=5.05,A41&lt;5.85,B41&gt;=3.15),1.4,IF(AND(B41&lt;3.25,A41&lt;6.85,F41&gt;=2.5,A41&gt;=5.85,B41&gt;=3.15),5.233,IF(AND(A41&gt;=6.8,A41&gt;=6.05,D41&gt;=1.35,F41&lt;2.5,A41&gt;=5.3,B41&lt;3.15),4.9,IF(AND(G41&gt;=0.622,H41&lt;13.29,A41&lt;7.05,F41&gt;=2.5,A41&gt;=5.3,B41&lt;3.15),5.067,IF(AND(H41&lt;8.834,G41&lt;0.858,D41&lt;0.45,A41&lt;5.05,A41&lt;5.85,B41&gt;=3.15),1.4,IF(AND(G41&lt;0.774,B41&gt;=3.25,A41&lt;6.85,F41&gt;=2.5,A41&gt;=5.85,B41&gt;=3.15),5.8,IF(AND(G41&gt;=0.774,B41&gt;=3.25,A41&lt;6.85,F41&gt;=2.5,A41&gt;=5.85,B41&gt;=3.15),5.4,IF(AND(H41&gt;=12.206,A41&lt;6.8,A41&gt;=6.05,D41&gt;=1.35,F41&lt;2.5,A41&gt;=5.3,B41&lt;3.15),4.5,IF(AND(G41&gt;=0.439,G41&lt;0.622,H41&lt;13.29,A41&lt;7.05,F41&gt;=2.5,A41&gt;=5.3,B41&lt;3.15),5.667,IF(AND(G41&lt;0.227,H41&gt;=8.834,G41&lt;0.858,D41&lt;0.45,A41&lt;5.05,A41&lt;5.85,B41&gt;=3.15),1.4,IF(AND(G41&gt;=0.227,H41&gt;=8.834,G41&lt;0.858,D41&lt;0.45,A41&lt;5.05,A41&lt;5.85,B41&gt;=3.15),1.3,IF(AND(G41&gt;=0.934,B41&lt;3.75,D41&lt;0.35,B41&gt;=3.35,A41&gt;=5.05,A41&lt;5.85,B41&gt;=3.15),1.7,IF(AND(G41&lt;0.823,B41&gt;=3.75,D41&lt;0.35,B41&gt;=3.35,A41&gt;=5.05,A41&lt;5.85,B41&gt;=3.15),1.55,IF(AND(G41&gt;=0.823,B41&gt;=3.75,D41&lt;0.35,B41&gt;=3.35,A41&gt;=5.05,A41&lt;5.85,B41&gt;=3.15),1.5,IF(AND(A41&lt;6.2,H41&lt;12.206,A41&lt;6.8,A41&gt;=6.05,D41&gt;=1.35,F41&lt;2.5,A41&gt;=5.3,B41&lt;3.15),4.6,IF(AND(A41&gt;=6.2,H41&lt;12.206,A41&lt;6.8,A41&gt;=6.05,D41&gt;=1.35,F41&lt;2.5,A41&gt;=5.3,B41&lt;3.15),4.74,IF(AND(H41&gt;=10.667,G41&lt;0.439,G41&lt;0.622,H41&lt;13.29,A41&lt;7.05,F41&gt;=2.5,A41&gt;=5.3,B41&lt;3.15),5.6,IF(AND(H41&lt;13.67,G41&lt;0.934,B41&lt;3.75,D41&lt;0.35,B41&gt;=3.35,A41&gt;=5.05,A41&lt;5.85,B41&gt;=3.15),1.48,IF(AND(H41&gt;=13.67,G41&lt;0.934,B41&lt;3.75,D41&lt;0.35,B41&gt;=3.35,A41&gt;=5.05,A41&lt;5.85,B41&gt;=3.15),1.3,IF(AND(G41&lt;0.301,H41&lt;10.667,G41&lt;0.439,G41&lt;0.622,H41&lt;13.29,A41&lt;7.05,F41&gt;=2.5,A41&gt;=5.3,B41&lt;3.15),5.2,IF(AND(G41&gt;=0.301,H41&lt;10.667,G41&lt;0.439,G41&lt;0.622,H41&lt;13.29,A41&lt;7.05,F41&gt;=2.5,A41&gt;=5.3,B41&lt;3.15),5.067,"shouldnthappen"))))))))))))))))))))))))))))))))))</f>
        <v>1.42</v>
      </c>
      <c r="BE41" s="1" t="n">
        <f aca="false">IF(AND(B41&gt;=3.85,A41&gt;=5.05,F41&lt;1.5),1.4,IF(AND(A41&lt;5.25,A41&lt;5.75,F41&gt;=1.5),3.15,IF(AND(A41&lt;4.95,B41&lt;3.15,A41&lt;5.05,F41&lt;1.5),1.46,IF(AND(A41&gt;=4.95,B41&lt;3.15,A41&lt;5.05,F41&lt;1.5),1.6,IF(AND(H41&lt;8.834,B41&gt;=3.15,A41&lt;5.05,F41&lt;1.5),1.4,IF(AND(D41&lt;0.25,B41&lt;3.85,A41&gt;=5.05,F41&lt;1.5),1.48,IF(AND(D41&gt;=0.25,B41&lt;3.85,A41&gt;=5.05,F41&lt;1.5),1.7,IF(AND(F41&gt;=2.5,A41&gt;=5.25,A41&lt;5.75,F41&gt;=1.5),4.9,IF(AND(H41&lt;12.45,H41&gt;=8.834,B41&gt;=3.15,A41&lt;5.05,F41&lt;1.5),1.25,IF(AND(H41&gt;=12.45,H41&gt;=8.834,B41&gt;=3.15,A41&lt;5.05,F41&lt;1.5),1.32,IF(AND(G41&lt;0.283,F41&lt;2.5,A41&gt;=5.25,A41&lt;5.75,F41&gt;=1.5),4.3,IF(AND(H41&lt;6.712,H41&lt;11.275,D41&lt;1.55,A41&gt;=5.75,F41&gt;=1.5),5,IF(AND(H41&lt;13.101,H41&gt;=11.275,D41&lt;1.55,A41&gt;=5.75,F41&gt;=1.5),3.933,IF(AND(H41&gt;=13.101,H41&gt;=11.275,D41&lt;1.55,A41&gt;=5.75,F41&gt;=1.5),4.5,IF(AND(A41&gt;=7.3,D41&lt;2.45,D41&gt;=1.55,A41&gt;=5.75,F41&gt;=1.5),6.7,IF(AND(B41&lt;3.45,D41&gt;=2.45,D41&gt;=1.55,A41&gt;=5.75,F41&gt;=1.5),5.925,IF(AND(B41&gt;=3.45,D41&gt;=2.45,D41&gt;=1.55,A41&gt;=5.75,F41&gt;=1.5),6.1,IF(AND(B41&gt;=2.8,G41&gt;=0.283,F41&lt;2.5,A41&gt;=5.25,A41&lt;5.75,F41&gt;=1.5),4.2,IF(AND(D41&lt;1.35,H41&gt;=6.712,H41&lt;11.275,D41&lt;1.55,A41&gt;=5.75,F41&gt;=1.5),4.35,IF(AND(D41&lt;1.05,B41&lt;2.8,G41&gt;=0.283,F41&lt;2.5,A41&gt;=5.25,A41&lt;5.75,F41&gt;=1.5),3.567,IF(AND(D41&gt;=1.05,B41&lt;2.8,G41&gt;=0.283,F41&lt;2.5,A41&gt;=5.25,A41&lt;5.75,F41&gt;=1.5),3.925,IF(AND(B41&lt;2.65,D41&gt;=1.35,H41&gt;=6.712,H41&lt;11.275,D41&lt;1.55,A41&gt;=5.75,F41&gt;=1.5),4.9,IF(AND(B41&gt;=2.65,D41&gt;=1.35,H41&gt;=6.712,H41&lt;11.275,D41&lt;1.55,A41&gt;=5.75,F41&gt;=1.5),4.625,IF(AND(H41&gt;=14.683,G41&gt;=0.628,A41&lt;7.3,D41&lt;2.45,D41&gt;=1.55,A41&gt;=5.75,F41&gt;=1.5),5.4,IF(AND(D41&lt;1.95,H41&lt;8.884,G41&lt;0.628,A41&lt;7.3,D41&lt;2.45,D41&gt;=1.55,A41&gt;=5.75,F41&gt;=1.5),5.1,IF(AND(D41&gt;=1.95,H41&lt;8.884,G41&lt;0.628,A41&lt;7.3,D41&lt;2.45,D41&gt;=1.55,A41&gt;=5.75,F41&gt;=1.5),5.22,IF(AND(A41&lt;6.05,H41&gt;=8.884,G41&lt;0.628,A41&lt;7.3,D41&lt;2.45,D41&gt;=1.55,A41&gt;=5.75,F41&gt;=1.5),5.1,IF(AND(G41&lt;0.817,H41&lt;14.683,G41&gt;=0.628,A41&lt;7.3,D41&lt;2.45,D41&gt;=1.55,A41&gt;=5.75,F41&gt;=1.5),4.967,IF(AND(G41&gt;=0.817,H41&lt;14.683,G41&gt;=0.628,A41&lt;7.3,D41&lt;2.45,D41&gt;=1.55,A41&gt;=5.75,F41&gt;=1.5),5.1,IF(AND(H41&lt;9.637,A41&gt;=6.05,H41&gt;=8.884,G41&lt;0.628,A41&lt;7.3,D41&lt;2.45,D41&gt;=1.55,A41&gt;=5.75,F41&gt;=1.5),5.9,IF(AND(D41&lt;1.85,H41&gt;=9.637,A41&gt;=6.05,H41&gt;=8.884,G41&lt;0.628,A41&lt;7.3,D41&lt;2.45,D41&gt;=1.55,A41&gt;=5.75,F41&gt;=1.5),5.733,IF(AND(G41&gt;=0.388,D41&gt;=1.85,H41&gt;=9.637,A41&gt;=6.05,H41&gt;=8.884,G41&lt;0.628,A41&lt;7.3,D41&lt;2.45,D41&gt;=1.55,A41&gt;=5.75,F41&gt;=1.5),5.64,IF(AND(B41&lt;2.95,G41&lt;0.388,D41&gt;=1.85,H41&gt;=9.637,A41&gt;=6.05,H41&gt;=8.884,G41&lt;0.628,A41&lt;7.3,D41&lt;2.45,D41&gt;=1.55,A41&gt;=5.75,F41&gt;=1.5),5.5,IF(AND(B41&gt;=2.95,G41&lt;0.388,D41&gt;=1.85,H41&gt;=9.637,A41&gt;=6.05,H41&gt;=8.884,G41&lt;0.628,A41&lt;7.3,D41&lt;2.45,D41&gt;=1.55,A41&gt;=5.75,F41&gt;=1.5),5.333,"shouldnthappen"))))))))))))))))))))))))))))))))))</f>
        <v>1.46</v>
      </c>
      <c r="BF41" s="1" t="n">
        <f aca="false">IF(AND(D41&gt;=0.35,F41&lt;1.5),1.65,IF(AND(H41&gt;=16.227,D41&gt;=1.55,F41&gt;=1.5),6.533,IF(AND(A41&gt;=5.45,G41&lt;0.174,D41&lt;0.35,F41&lt;1.5),1.7,IF(AND(D41&lt;0.15,G41&gt;=0.174,D41&lt;0.35,F41&lt;1.5),1.38,IF(AND(D41&gt;=1.15,D41&lt;1.25,D41&lt;1.55,F41&gt;=1.5),3.967,IF(AND(H41&lt;8.376,A41&lt;5.45,G41&lt;0.174,D41&lt;0.35,F41&lt;1.5),1.4,IF(AND(H41&gt;=8.376,A41&lt;5.45,G41&lt;0.174,D41&lt;0.35,F41&lt;1.5),1.5,IF(AND(B41&lt;3.1,D41&gt;=0.15,G41&gt;=0.174,D41&lt;0.35,F41&lt;1.5),1.475,IF(AND(H41&lt;10.258,D41&lt;1.15,D41&lt;1.25,D41&lt;1.55,F41&gt;=1.5),3.24,IF(AND(H41&gt;=10.258,D41&lt;1.15,D41&lt;1.25,D41&lt;1.55,F41&gt;=1.5),3.875,IF(AND(F41&gt;=2.5,H41&lt;10.927,D41&gt;=1.25,D41&lt;1.55,F41&gt;=1.5),5.05,IF(AND(D41&lt;1.35,H41&gt;=10.927,D41&gt;=1.25,D41&lt;1.55,F41&gt;=1.5),4.25,IF(AND(A41&gt;=6.95,D41&lt;1.75,H41&lt;16.227,D41&gt;=1.55,F41&gt;=1.5),5.8,IF(AND(B41&lt;3.3,B41&gt;=3.1,D41&gt;=0.15,G41&gt;=0.174,D41&lt;0.35,F41&lt;1.5),1.3,IF(AND(H41&lt;12.278,D41&gt;=1.35,H41&gt;=10.927,D41&gt;=1.25,D41&lt;1.55,F41&gt;=1.5),4.9,IF(AND(G41&lt;0.226,A41&lt;6.95,D41&lt;1.75,H41&lt;16.227,D41&gt;=1.55,F41&gt;=1.5),5,IF(AND(G41&gt;=0.226,A41&lt;6.95,D41&lt;1.75,H41&lt;16.227,D41&gt;=1.55,F41&gt;=1.5),4.62,IF(AND(H41&lt;9.35,B41&lt;2.95,D41&gt;=1.75,H41&lt;16.227,D41&gt;=1.55,F41&gt;=1.5),6.3,IF(AND(H41&gt;=9.35,B41&lt;2.95,D41&gt;=1.75,H41&lt;16.227,D41&gt;=1.55,F41&gt;=1.5),5.58,IF(AND(A41&lt;5.05,B41&gt;=3.3,B41&gt;=3.1,D41&gt;=0.15,G41&gt;=0.174,D41&lt;0.35,F41&lt;1.5),1.35,IF(AND(A41&gt;=5.05,B41&gt;=3.3,B41&gt;=3.1,D41&gt;=0.15,G41&gt;=0.174,D41&lt;0.35,F41&lt;1.5),1.46,IF(AND(B41&lt;2.8,A41&lt;5.65,F41&lt;2.5,H41&lt;10.927,D41&gt;=1.25,D41&lt;1.55,F41&gt;=1.5),4.075,IF(AND(B41&gt;=2.8,A41&lt;5.65,F41&lt;2.5,H41&lt;10.927,D41&gt;=1.25,D41&lt;1.55,F41&gt;=1.5),3.933,IF(AND(A41&lt;6.25,A41&gt;=5.65,F41&lt;2.5,H41&lt;10.927,D41&gt;=1.25,D41&lt;1.55,F41&gt;=1.5),4.533,IF(AND(A41&gt;=6.25,A41&gt;=5.65,F41&lt;2.5,H41&lt;10.927,D41&gt;=1.25,D41&lt;1.55,F41&gt;=1.5),4.3,IF(AND(A41&lt;6.5,H41&gt;=12.278,D41&gt;=1.35,H41&gt;=10.927,D41&gt;=1.25,D41&lt;1.55,F41&gt;=1.5),4.55,IF(AND(A41&gt;=6.5,H41&gt;=12.278,D41&gt;=1.35,H41&gt;=10.927,D41&gt;=1.25,D41&lt;1.55,F41&gt;=1.5),4.775,IF(AND(H41&lt;9.884,D41&lt;2.1,B41&gt;=2.95,D41&gt;=1.75,H41&lt;16.227,D41&gt;=1.55,F41&gt;=1.5),5.5,IF(AND(H41&gt;=9.884,D41&lt;2.1,B41&gt;=2.95,D41&gt;=1.75,H41&lt;16.227,D41&gt;=1.55,F41&gt;=1.5),5.1,IF(AND(H41&lt;10.393,D41&gt;=2.1,B41&gt;=2.95,D41&gt;=1.75,H41&lt;16.227,D41&gt;=1.55,F41&gt;=1.5),5.74,IF(AND(D41&lt;2.25,H41&gt;=10.393,D41&gt;=2.1,B41&gt;=2.95,D41&gt;=1.75,H41&lt;16.227,D41&gt;=1.55,F41&gt;=1.5),5.8,IF(AND(D41&gt;=2.25,H41&gt;=10.393,D41&gt;=2.1,B41&gt;=2.95,D41&gt;=1.75,H41&lt;16.227,D41&gt;=1.55,F41&gt;=1.5),5.4,"shouldnthappen"))))))))))))))))))))))))))))))))</f>
        <v>1.475</v>
      </c>
      <c r="BG41" s="1" t="n">
        <f aca="false">IF(AND(G41&lt;0.096,A41&lt;5.45),2.95,IF(AND(F41&gt;=1.5,G41&gt;=0.096,A41&lt;5.45),3,IF(AND(D41&lt;0.6,A41&lt;5.9,A41&gt;=5.45),1.4,IF(AND(F41&gt;=2.5,D41&gt;=0.6,A41&lt;5.9,A41&gt;=5.45),5.1,IF(AND(A41&lt;7.45,A41&gt;=7.05,A41&gt;=5.9,A41&gt;=5.45),6.167,IF(AND(B41&gt;=3.55,G41&lt;0.587,F41&lt;1.5,G41&gt;=0.096,A41&lt;5.45),1,IF(AND(A41&lt;5.05,G41&gt;=0.587,F41&lt;1.5,G41&gt;=0.096,A41&lt;5.45),1.35,IF(AND(B41&lt;2.75,D41&lt;1.7,A41&lt;7.05,A41&gt;=5.9,A41&gt;=5.45),4.9,IF(AND(A41&lt;6.2,D41&gt;=1.7,A41&lt;7.05,A41&gt;=5.9,A41&gt;=5.45),4.833,IF(AND(H41&lt;17.32,A41&gt;=7.45,A41&gt;=7.05,A41&gt;=5.9,A41&gt;=5.45),6.68,IF(AND(H41&gt;=17.32,A41&gt;=7.45,A41&gt;=7.05,A41&gt;=5.9,A41&gt;=5.45),6.4,IF(AND(G41&lt;0.161,B41&lt;3.55,G41&lt;0.587,F41&lt;1.5,G41&gt;=0.096,A41&lt;5.45),1.5,IF(AND(H41&lt;11.016,A41&gt;=5.05,G41&gt;=0.587,F41&lt;1.5,G41&gt;=0.096,A41&lt;5.45),1.633,IF(AND(H41&lt;11.001,G41&lt;0.372,F41&lt;2.5,D41&gt;=0.6,A41&lt;5.9,A41&gt;=5.45),4.133,IF(AND(H41&gt;=11.001,G41&lt;0.372,F41&lt;2.5,D41&gt;=0.6,A41&lt;5.9,A41&gt;=5.45),4.3,IF(AND(H41&lt;6.808,G41&gt;=0.372,F41&lt;2.5,D41&gt;=0.6,A41&lt;5.9,A41&gt;=5.45),4,IF(AND(A41&gt;=6.75,B41&gt;=2.75,D41&lt;1.7,A41&lt;7.05,A41&gt;=5.9,A41&gt;=5.45),4.84,IF(AND(H41&lt;12.467,G41&gt;=0.161,B41&lt;3.55,G41&lt;0.587,F41&lt;1.5,G41&gt;=0.096,A41&lt;5.45),1.3,IF(AND(D41&lt;0.25,H41&gt;=11.016,A41&gt;=5.05,G41&gt;=0.587,F41&lt;1.5,G41&gt;=0.096,A41&lt;5.45),1.52,IF(AND(D41&gt;=0.25,H41&gt;=11.016,A41&gt;=5.05,G41&gt;=0.587,F41&lt;1.5,G41&gt;=0.096,A41&lt;5.45),1.5,IF(AND(H41&lt;11.218,H41&gt;=6.808,G41&gt;=0.372,F41&lt;2.5,D41&gt;=0.6,A41&lt;5.9,A41&gt;=5.45),3.7,IF(AND(H41&gt;=11.218,H41&gt;=6.808,G41&gt;=0.372,F41&lt;2.5,D41&gt;=0.6,A41&lt;5.9,A41&gt;=5.45),3.9,IF(AND(B41&lt;2.95,A41&lt;6.75,B41&gt;=2.75,D41&lt;1.7,A41&lt;7.05,A41&gt;=5.9,A41&gt;=5.45),4.2,IF(AND(B41&gt;=2.95,A41&lt;6.75,B41&gt;=2.75,D41&lt;1.7,A41&lt;7.05,A41&gt;=5.9,A41&gt;=5.45),4.6,IF(AND(D41&gt;=2.45,A41&lt;6.85,A41&gt;=6.2,D41&gt;=1.7,A41&lt;7.05,A41&gt;=5.9,A41&gt;=5.45),5.9,IF(AND(G41&lt;0.312,A41&gt;=6.85,A41&gt;=6.2,D41&gt;=1.7,A41&lt;7.05,A41&gt;=5.9,A41&gt;=5.45),5.1,IF(AND(G41&gt;=0.312,A41&gt;=6.85,A41&gt;=6.2,D41&gt;=1.7,A41&lt;7.05,A41&gt;=5.9,A41&gt;=5.45),5.4,IF(AND(G41&lt;0.251,H41&gt;=12.467,G41&gt;=0.161,B41&lt;3.55,G41&lt;0.587,F41&lt;1.5,G41&gt;=0.096,A41&lt;5.45),1.35,IF(AND(G41&gt;=0.251,H41&gt;=12.467,G41&gt;=0.161,B41&lt;3.55,G41&lt;0.587,F41&lt;1.5,G41&gt;=0.096,A41&lt;5.45),1.467,IF(AND(G41&gt;=0.628,D41&lt;2.45,A41&lt;6.85,A41&gt;=6.2,D41&gt;=1.7,A41&lt;7.05,A41&gt;=5.9,A41&gt;=5.45),5.1,IF(AND(A41&gt;=6.75,G41&lt;0.628,D41&lt;2.45,A41&lt;6.85,A41&gt;=6.2,D41&gt;=1.7,A41&lt;7.05,A41&gt;=5.9,A41&gt;=5.45),5.9,IF(AND(H41&lt;11.824,A41&lt;6.75,G41&lt;0.628,D41&lt;2.45,A41&lt;6.85,A41&gt;=6.2,D41&gt;=1.7,A41&lt;7.05,A41&gt;=5.9,A41&gt;=5.45),5.44,IF(AND(H41&lt;14.378,H41&gt;=11.824,A41&lt;6.75,G41&lt;0.628,D41&lt;2.45,A41&lt;6.85,A41&gt;=6.2,D41&gt;=1.7,A41&lt;7.05,A41&gt;=5.9,A41&gt;=5.45),5.6,IF(AND(H41&gt;=14.378,H41&gt;=11.824,A41&lt;6.75,G41&lt;0.628,D41&lt;2.45,A41&lt;6.85,A41&gt;=6.2,D41&gt;=1.7,A41&lt;7.05,A41&gt;=5.9,A41&gt;=5.45),5.8,"shouldnthappen"))))))))))))))))))))))))))))))))))</f>
        <v>1.3</v>
      </c>
      <c r="BH41" s="1" t="n">
        <f aca="false">IF(AND(G41&gt;=0.905,F41&lt;1.5),1.8,IF(AND(H41&lt;5.523,G41&lt;0.905,F41&lt;1.5),1,IF(AND(D41&gt;=0.4,H41&gt;=5.523,G41&lt;0.905,F41&lt;1.5),1.7,IF(AND(G41&gt;=0.878,D41&lt;1.35,F41&lt;2.5,F41&gt;=1.5),4.4,IF(AND(A41&lt;5.4,D41&gt;=1.35,F41&lt;2.5,F41&gt;=1.5),3.9,IF(AND(G41&lt;0.177,B41&lt;3.15,F41&gt;=2.5,F41&gt;=1.5),6.15,IF(AND(H41&lt;10.393,B41&gt;=3.15,F41&gt;=2.5,F41&gt;=1.5),5.94,IF(AND(H41&gt;=10.393,B41&gt;=3.15,F41&gt;=2.5,F41&gt;=1.5),5.467,IF(AND(D41&gt;=1.25,G41&lt;0.878,D41&lt;1.35,F41&lt;2.5,F41&gt;=1.5),4.18,IF(AND(G41&gt;=0.709,A41&gt;=5.4,D41&gt;=1.35,F41&lt;2.5,F41&gt;=1.5),4.9,IF(AND(B41&lt;2.6,G41&gt;=0.177,B41&lt;3.15,F41&gt;=2.5,F41&gt;=1.5),4.8,IF(AND(A41&lt;4.35,A41&lt;5.05,D41&lt;0.4,H41&gt;=5.523,G41&lt;0.905,F41&lt;1.5),1.1,IF(AND(A41&gt;=5.6,A41&gt;=5.05,D41&lt;0.4,H41&gt;=5.523,G41&lt;0.905,F41&lt;1.5),1.7,IF(AND(D41&lt;1.05,D41&lt;1.25,G41&lt;0.878,D41&lt;1.35,F41&lt;2.5,F41&gt;=1.5),3.6,IF(AND(D41&gt;=1.55,G41&lt;0.709,A41&gt;=5.4,D41&gt;=1.35,F41&lt;2.5,F41&gt;=1.5),4.975,IF(AND(D41&lt;1.7,B41&gt;=2.6,G41&gt;=0.177,B41&lt;3.15,F41&gt;=2.5,F41&gt;=1.5),5.8,IF(AND(B41&lt;3.15,A41&gt;=4.35,A41&lt;5.05,D41&lt;0.4,H41&gt;=5.523,G41&lt;0.905,F41&lt;1.5),1.46,IF(AND(A41&gt;=5.45,A41&lt;5.6,A41&gt;=5.05,D41&lt;0.4,H41&gt;=5.523,G41&lt;0.905,F41&lt;1.5),1.35,IF(AND(H41&lt;10.974,D41&gt;=1.05,D41&lt;1.25,G41&lt;0.878,D41&lt;1.35,F41&lt;2.5,F41&gt;=1.5),3.8,IF(AND(H41&gt;=13.654,D41&lt;1.55,G41&lt;0.709,A41&gt;=5.4,D41&gt;=1.35,F41&lt;2.5,F41&gt;=1.5),4.725,IF(AND(A41&lt;4.5,B41&gt;=3.15,A41&gt;=4.35,A41&lt;5.05,D41&lt;0.4,H41&gt;=5.523,G41&lt;0.905,F41&lt;1.5),1.3,IF(AND(G41&lt;0.676,A41&lt;5.45,A41&lt;5.6,A41&gt;=5.05,D41&lt;0.4,H41&gt;=5.523,G41&lt;0.905,F41&lt;1.5),1.5,IF(AND(G41&gt;=0.676,A41&lt;5.45,A41&lt;5.6,A41&gt;=5.05,D41&lt;0.4,H41&gt;=5.523,G41&lt;0.905,F41&lt;1.5),1.55,IF(AND(A41&lt;5.7,H41&gt;=10.974,D41&gt;=1.05,D41&lt;1.25,G41&lt;0.878,D41&lt;1.35,F41&lt;2.5,F41&gt;=1.5),3.9,IF(AND(A41&gt;=5.7,H41&gt;=10.974,D41&gt;=1.05,D41&lt;1.25,G41&lt;0.878,D41&lt;1.35,F41&lt;2.5,F41&gt;=1.5),3.933,IF(AND(G41&gt;=0.644,H41&lt;13.654,D41&lt;1.55,G41&lt;0.709,A41&gt;=5.4,D41&gt;=1.35,F41&lt;2.5,F41&gt;=1.5),4.4,IF(AND(B41&lt;2.9,A41&lt;6.2,D41&gt;=1.7,B41&gt;=2.6,G41&gt;=0.177,B41&lt;3.15,F41&gt;=2.5,F41&gt;=1.5),5.02,IF(AND(B41&gt;=2.9,A41&lt;6.2,D41&gt;=1.7,B41&gt;=2.6,G41&gt;=0.177,B41&lt;3.15,F41&gt;=2.5,F41&gt;=1.5),4.8,IF(AND(D41&lt;2.2,A41&gt;=6.2,D41&gt;=1.7,B41&gt;=2.6,G41&gt;=0.177,B41&lt;3.15,F41&gt;=2.5,F41&gt;=1.5),5.325,IF(AND(D41&gt;=2.2,A41&gt;=6.2,D41&gt;=1.7,B41&gt;=2.6,G41&gt;=0.177,B41&lt;3.15,F41&gt;=2.5,F41&gt;=1.5),5.1,IF(AND(D41&lt;0.25,A41&gt;=4.5,B41&gt;=3.15,A41&gt;=4.35,A41&lt;5.05,D41&lt;0.4,H41&gt;=5.523,G41&lt;0.905,F41&lt;1.5),1.357,IF(AND(D41&gt;=0.25,A41&gt;=4.5,B41&gt;=3.15,A41&gt;=4.35,A41&lt;5.05,D41&lt;0.4,H41&gt;=5.523,G41&lt;0.905,F41&lt;1.5),1.333,IF(AND(H41&lt;10.723,G41&lt;0.644,H41&lt;13.654,D41&lt;1.55,G41&lt;0.709,A41&gt;=5.4,D41&gt;=1.35,F41&lt;2.5,F41&gt;=1.5),4.6,IF(AND(H41&gt;=10.723,G41&lt;0.644,H41&lt;13.654,D41&lt;1.55,G41&lt;0.709,A41&gt;=5.4,D41&gt;=1.35,F41&lt;2.5,F41&gt;=1.5),4.5,"shouldnthappen"))))))))))))))))))))))))))))))))))</f>
        <v>1.46</v>
      </c>
      <c r="BI41" s="1" t="n">
        <f aca="false">IF(AND(D41&gt;=0.8,A41&lt;5.45),3.9,IF(AND(D41&gt;=0.45,D41&lt;0.8,A41&lt;5.45),1.66,IF(AND(H41&lt;16.447,B41&gt;=3.45,A41&gt;=5.45),1.525,IF(AND(H41&gt;=16.447,B41&gt;=3.45,A41&gt;=5.45),6.4,IF(AND(H41&lt;5.245,D41&lt;0.45,D41&lt;0.8,A41&lt;5.45),1,IF(AND(A41&gt;=7.2,G41&lt;0.154,B41&lt;3.45,A41&gt;=5.45),6.7,IF(AND(D41&lt;1.65,A41&lt;7.2,G41&lt;0.154,B41&lt;3.45,A41&gt;=5.45),4.7,IF(AND(D41&gt;=1.65,A41&lt;7.2,G41&lt;0.154,B41&lt;3.45,A41&gt;=5.45),5.52,IF(AND(D41&gt;=0.25,A41&lt;5.05,H41&gt;=5.245,D41&lt;0.45,D41&lt;0.8,A41&lt;5.45),1.35,IF(AND(H41&lt;6.089,A41&gt;=5.05,H41&gt;=5.245,D41&lt;0.45,D41&lt;0.8,A41&lt;5.45),1.7,IF(AND(D41&lt;1.2,B41&lt;2.6,A41&lt;5.75,G41&gt;=0.154,B41&lt;3.45,A41&gt;=5.45),3.85,IF(AND(D41&gt;=1.2,B41&lt;2.6,A41&lt;5.75,G41&gt;=0.154,B41&lt;3.45,A41&gt;=5.45),4,IF(AND(D41&gt;=1.65,B41&gt;=2.6,A41&lt;5.75,G41&gt;=0.154,B41&lt;3.45,A41&gt;=5.45),4.9,IF(AND(G41&lt;0.353,F41&lt;2.5,A41&gt;=5.75,G41&gt;=0.154,B41&lt;3.45,A41&gt;=5.45),4.25,IF(AND(A41&gt;=7.25,F41&gt;=2.5,A41&gt;=5.75,G41&gt;=0.154,B41&lt;3.45,A41&gt;=5.45),6.45,IF(AND(H41&lt;11.218,D41&lt;0.25,A41&lt;5.05,H41&gt;=5.245,D41&lt;0.45,D41&lt;0.8,A41&lt;5.45),1.42,IF(AND(G41&lt;0.517,H41&gt;=6.089,A41&gt;=5.05,H41&gt;=5.245,D41&lt;0.45,D41&lt;0.8,A41&lt;5.45),1.44,IF(AND(G41&gt;=0.517,H41&gt;=6.089,A41&gt;=5.05,H41&gt;=5.245,D41&lt;0.45,D41&lt;0.8,A41&lt;5.45),1.54,IF(AND(H41&gt;=10.194,D41&lt;1.65,B41&gt;=2.6,A41&lt;5.75,G41&gt;=0.154,B41&lt;3.45,A41&gt;=5.45),4.35,IF(AND(B41&gt;=3.15,G41&gt;=0.353,F41&lt;2.5,A41&gt;=5.75,G41&gt;=0.154,B41&lt;3.45,A41&gt;=5.45),4.7,IF(AND(H41&lt;7.716,A41&lt;7.25,F41&gt;=2.5,A41&gt;=5.75,G41&gt;=0.154,B41&lt;3.45,A41&gt;=5.45),5.04,IF(AND(G41&lt;0.175,H41&gt;=11.218,D41&lt;0.25,A41&lt;5.05,H41&gt;=5.245,D41&lt;0.45,D41&lt;0.8,A41&lt;5.45),1.5,IF(AND(H41&lt;7.713,H41&lt;10.194,D41&lt;1.65,B41&gt;=2.6,A41&lt;5.75,G41&gt;=0.154,B41&lt;3.45,A41&gt;=5.45),4.1,IF(AND(H41&gt;=7.713,H41&lt;10.194,D41&lt;1.65,B41&gt;=2.6,A41&lt;5.75,G41&gt;=0.154,B41&lt;3.45,A41&gt;=5.45),4.2,IF(AND(B41&gt;=3.05,B41&lt;3.15,G41&gt;=0.353,F41&lt;2.5,A41&gt;=5.75,G41&gt;=0.154,B41&lt;3.45,A41&gt;=5.45),4.4,IF(AND(D41&gt;=2.45,H41&gt;=7.716,A41&lt;7.25,F41&gt;=2.5,A41&gt;=5.75,G41&gt;=0.154,B41&lt;3.45,A41&gt;=5.45),5.85,IF(AND(D41&lt;0.15,G41&gt;=0.175,H41&gt;=11.218,D41&lt;0.25,A41&lt;5.05,H41&gt;=5.245,D41&lt;0.45,D41&lt;0.8,A41&lt;5.45),1.1,IF(AND(H41&gt;=16.317,B41&lt;3.05,B41&lt;3.15,G41&gt;=0.353,F41&lt;2.5,A41&gt;=5.75,G41&gt;=0.154,B41&lt;3.45,A41&gt;=5.45),4.8,IF(AND(G41&gt;=0.857,D41&lt;2.45,H41&gt;=7.716,A41&lt;7.25,F41&gt;=2.5,A41&gt;=5.75,G41&gt;=0.154,B41&lt;3.45,A41&gt;=5.45),5.05,IF(AND(G41&lt;0.245,D41&gt;=0.15,G41&gt;=0.175,H41&gt;=11.218,D41&lt;0.25,A41&lt;5.05,H41&gt;=5.245,D41&lt;0.45,D41&lt;0.8,A41&lt;5.45),1.3,IF(AND(G41&gt;=0.245,D41&gt;=0.15,G41&gt;=0.175,H41&gt;=11.218,D41&lt;0.25,A41&lt;5.05,H41&gt;=5.245,D41&lt;0.45,D41&lt;0.8,A41&lt;5.45),1.22,IF(AND(B41&lt;2.85,H41&lt;16.317,B41&lt;3.05,B41&lt;3.15,G41&gt;=0.353,F41&lt;2.5,A41&gt;=5.75,G41&gt;=0.154,B41&lt;3.45,A41&gt;=5.45),4.6,IF(AND(B41&gt;=2.85,H41&lt;16.317,B41&lt;3.05,B41&lt;3.15,G41&gt;=0.353,F41&lt;2.5,A41&gt;=5.75,G41&gt;=0.154,B41&lt;3.45,A41&gt;=5.45),4.633,IF(AND(D41&lt;1.85,G41&lt;0.857,D41&lt;2.45,H41&gt;=7.716,A41&lt;7.25,F41&gt;=2.5,A41&gt;=5.75,G41&gt;=0.154,B41&lt;3.45,A41&gt;=5.45),5.8,IF(AND(H41&lt;11.297,D41&gt;=1.85,G41&lt;0.857,D41&lt;2.45,H41&gt;=7.716,A41&lt;7.25,F41&gt;=2.5,A41&gt;=5.75,G41&gt;=0.154,B41&lt;3.45,A41&gt;=5.45),5.3,IF(AND(G41&lt;0.388,H41&gt;=11.297,D41&gt;=1.85,G41&lt;0.857,D41&lt;2.45,H41&gt;=7.716,A41&lt;7.25,F41&gt;=2.5,A41&gt;=5.75,G41&gt;=0.154,B41&lt;3.45,A41&gt;=5.45),5.4,IF(AND(G41&gt;=0.388,H41&gt;=11.297,D41&gt;=1.85,G41&lt;0.857,D41&lt;2.45,H41&gt;=7.716,A41&lt;7.25,F41&gt;=2.5,A41&gt;=5.75,G41&gt;=0.154,B41&lt;3.45,A41&gt;=5.45),5.6,"shouldnthappen")))))))))))))))))))))))))))))))))))))</f>
        <v>1.42</v>
      </c>
      <c r="BJ41" s="1" t="n">
        <f aca="false">IF(AND(F41&gt;=2,B41&gt;=3.35),6.1,IF(AND(H41&gt;=12.719,F41&lt;1.5,B41&lt;3.35),1.567,IF(AND(H41&lt;5.245,F41&lt;2,B41&gt;=3.35),1,IF(AND(D41&lt;0.15,H41&lt;12.719,F41&lt;1.5,B41&lt;3.35),1.5,IF(AND(D41&gt;=0.35,H41&gt;=5.245,F41&lt;2,B41&gt;=3.35),1.6,IF(AND(A41&lt;4.9,D41&gt;=0.15,H41&lt;12.719,F41&lt;1.5,B41&lt;3.35),1.36,IF(AND(B41&lt;2.65,G41&lt;0.572,D41&lt;1.45,F41&gt;=1.5,B41&lt;3.35),3.5,IF(AND(A41&lt;6.1,F41&lt;2.5,D41&gt;=1.45,F41&gt;=1.5,B41&lt;3.35),5.1,IF(AND(G41&gt;=0.607,D41&lt;0.35,H41&gt;=5.245,F41&lt;2,B41&gt;=3.35),1.65,IF(AND(G41&lt;0.546,A41&gt;=4.9,D41&gt;=0.15,H41&lt;12.719,F41&lt;1.5,B41&lt;3.35),1.2,IF(AND(G41&gt;=0.546,A41&gt;=4.9,D41&gt;=0.15,H41&lt;12.719,F41&lt;1.5,B41&lt;3.35),1.4,IF(AND(A41&gt;=6.3,B41&gt;=2.65,G41&lt;0.572,D41&lt;1.45,F41&gt;=1.5,B41&lt;3.35),4.8,IF(AND(D41&lt;1.15,B41&lt;2.85,G41&gt;=0.572,D41&lt;1.45,F41&gt;=1.5,B41&lt;3.35),3.9,IF(AND(B41&gt;=3.15,B41&gt;=2.85,G41&gt;=0.572,D41&lt;1.45,F41&gt;=1.5,B41&lt;3.35),4.7,IF(AND(B41&lt;2.95,A41&gt;=6.1,F41&lt;2.5,D41&gt;=1.45,F41&gt;=1.5,B41&lt;3.35),4.533,IF(AND(B41&gt;=2.95,A41&gt;=6.1,F41&lt;2.5,D41&gt;=1.45,F41&gt;=1.5,B41&lt;3.35),4.75,IF(AND(A41&gt;=6.7,G41&lt;0.107,F41&gt;=2.5,D41&gt;=1.45,F41&gt;=1.5,B41&lt;3.35),5.7,IF(AND(G41&gt;=0.385,G41&lt;0.607,D41&lt;0.35,H41&gt;=5.245,F41&lt;2,B41&gt;=3.35),1.325,IF(AND(D41&lt;1.25,A41&lt;6.3,B41&gt;=2.65,G41&lt;0.572,D41&lt;1.45,F41&gt;=1.5,B41&lt;3.35),4,IF(AND(D41&gt;=1.25,A41&lt;6.3,B41&gt;=2.65,G41&lt;0.572,D41&lt;1.45,F41&gt;=1.5,B41&lt;3.35),4.18,IF(AND(G41&lt;0.907,D41&gt;=1.15,B41&lt;2.85,G41&gt;=0.572,D41&lt;1.45,F41&gt;=1.5,B41&lt;3.35),4,IF(AND(G41&gt;=0.907,D41&gt;=1.15,B41&lt;2.85,G41&gt;=0.572,D41&lt;1.45,F41&gt;=1.5,B41&lt;3.35),4.4,IF(AND(H41&lt;8.326,B41&lt;3.15,B41&gt;=2.85,G41&gt;=0.572,D41&lt;1.45,F41&gt;=1.5,B41&lt;3.35),3.6,IF(AND(H41&gt;=8.326,B41&lt;3.15,B41&gt;=2.85,G41&gt;=0.572,D41&lt;1.45,F41&gt;=1.5,B41&lt;3.35),4.48,IF(AND(B41&lt;2.95,A41&lt;6.7,G41&lt;0.107,F41&gt;=2.5,D41&gt;=1.45,F41&gt;=1.5,B41&lt;3.35),5.6,IF(AND(B41&gt;=2.95,A41&lt;6.7,G41&lt;0.107,F41&gt;=2.5,D41&gt;=1.45,F41&gt;=1.5,B41&lt;3.35),5.5,IF(AND(G41&lt;0.205,G41&lt;0.432,G41&gt;=0.107,F41&gt;=2.5,D41&gt;=1.45,F41&gt;=1.5,B41&lt;3.35),5.3,IF(AND(B41&gt;=3.05,G41&gt;=0.432,G41&gt;=0.107,F41&gt;=2.5,D41&gt;=1.45,F41&gt;=1.5,B41&lt;3.35),5.86,IF(AND(H41&gt;=14.057,G41&lt;0.385,G41&lt;0.607,D41&lt;0.35,H41&gt;=5.245,F41&lt;2,B41&gt;=3.35),1.7,IF(AND(D41&lt;1.7,G41&gt;=0.205,G41&lt;0.432,G41&gt;=0.107,F41&gt;=2.5,D41&gt;=1.45,F41&gt;=1.5,B41&lt;3.35),5,IF(AND(G41&lt;0.779,B41&lt;3.05,G41&gt;=0.432,G41&gt;=0.107,F41&gt;=2.5,D41&gt;=1.45,F41&gt;=1.5,B41&lt;3.35),4.9,IF(AND(G41&gt;=0.779,B41&lt;3.05,G41&gt;=0.432,G41&gt;=0.107,F41&gt;=2.5,D41&gt;=1.45,F41&gt;=1.5,B41&lt;3.35),5.533,IF(AND(D41&gt;=0.25,H41&lt;14.057,G41&lt;0.385,G41&lt;0.607,D41&lt;0.35,H41&gt;=5.245,F41&lt;2,B41&gt;=3.35),1.4,IF(AND(B41&lt;2.85,D41&gt;=1.7,G41&gt;=0.205,G41&lt;0.432,G41&gt;=0.107,F41&gt;=2.5,D41&gt;=1.45,F41&gt;=1.5,B41&lt;3.35),5.1,IF(AND(B41&gt;=2.85,D41&gt;=1.7,G41&gt;=0.205,G41&lt;0.432,G41&gt;=0.107,F41&gt;=2.5,D41&gt;=1.45,F41&gt;=1.5,B41&lt;3.35),5.15,IF(AND(A41&lt;5.1,D41&lt;0.25,H41&lt;14.057,G41&lt;0.385,G41&lt;0.607,D41&lt;0.35,H41&gt;=5.245,F41&lt;2,B41&gt;=3.35),1.4,IF(AND(A41&gt;=5.1,D41&lt;0.25,H41&lt;14.057,G41&lt;0.385,G41&lt;0.607,D41&lt;0.35,H41&gt;=5.245,F41&lt;2,B41&gt;=3.35),1.5,"shouldnthappen")))))))))))))))))))))))))))))))))))))</f>
        <v>1.36</v>
      </c>
    </row>
    <row r="42" customFormat="false" ht="13.8" hidden="false" customHeight="false" outlineLevel="0" collapsed="false">
      <c r="A42" s="1" t="n">
        <v>5.1</v>
      </c>
      <c r="B42" s="1" t="n">
        <v>3.4</v>
      </c>
      <c r="C42" s="1" t="n">
        <v>1.5</v>
      </c>
      <c r="D42" s="1" t="n">
        <v>0.2</v>
      </c>
      <c r="E42" s="1" t="s">
        <v>94</v>
      </c>
      <c r="F42" s="1" t="n">
        <v>1</v>
      </c>
      <c r="G42" s="1" t="n">
        <v>0.892565324204043</v>
      </c>
      <c r="H42" s="16" t="n">
        <v>12.2557058324106</v>
      </c>
      <c r="I42" s="11" t="n">
        <f aca="false">C42</f>
        <v>1.5</v>
      </c>
      <c r="J42" s="1" t="n">
        <f aca="false">AVERAGE(M42:BJ42)</f>
        <v>1.51314</v>
      </c>
      <c r="K42" s="15" t="n">
        <f aca="false">1-SQRT(VAR(M42:BJ42, I42)) / AVERAGE(M42:BJ42)</f>
        <v>0.937579209931101</v>
      </c>
      <c r="L42" s="1" t="n">
        <f aca="false">(J42-I42)/I42</f>
        <v>0.00875999999999995</v>
      </c>
      <c r="M42" s="1" t="n">
        <f aca="false">IF(AND(H42&gt;=16.241,B42&gt;=3.35),6.4,IF(AND(D42&gt;=0.75,A42&lt;5.15,B42&lt;3.35),4.1,IF(AND(D42&gt;=1.5,H42&lt;16.241,B42&gt;=3.35),5.767,IF(AND(B42&gt;=3.25,D42&lt;0.75,A42&lt;5.15,B42&lt;3.35),1.58,IF(AND(A42&lt;4.95,D42&lt;1.5,H42&lt;16.241,B42&gt;=3.35),1.4,IF(AND(A42&lt;4.5,B42&lt;3.25,D42&lt;0.75,A42&lt;5.15,B42&lt;3.35),1.26,IF(AND(A42&gt;=4.5,B42&lt;3.25,D42&lt;0.75,A42&lt;5.15,B42&lt;3.35),1.48,IF(AND(G42&lt;0.356,H42&lt;12.557,D42&lt;1.45,A42&gt;=5.15,B42&lt;3.35),4.267,IF(AND(D42&lt;1.25,H42&gt;=12.557,D42&lt;1.45,A42&gt;=5.15,B42&lt;3.35),4.05,IF(AND(D42&gt;=1.35,G42&gt;=0.356,H42&lt;12.557,D42&lt;1.45,A42&gt;=5.15,B42&lt;3.35),4.25,IF(AND(H42&lt;15.086,D42&gt;=1.25,H42&gt;=12.557,D42&lt;1.45,A42&gt;=5.15,B42&lt;3.35),4.4,IF(AND(F42&lt;2.5,G42&gt;=0.44,D42&lt;2.05,D42&gt;=1.45,A42&gt;=5.15,B42&lt;3.35),4.7,IF(AND(H42&lt;10.391,B42&lt;3.15,D42&gt;=2.05,D42&gt;=1.45,A42&gt;=5.15,B42&lt;3.35),5.1,IF(AND(G42&lt;0.505,B42&gt;=3.15,D42&gt;=2.05,D42&gt;=1.45,A42&gt;=5.15,B42&lt;3.35),5.7,IF(AND(G42&gt;=0.505,B42&gt;=3.15,D42&gt;=2.05,D42&gt;=1.45,A42&gt;=5.15,B42&lt;3.35),5.95,IF(AND(D42&gt;=0.5,G42&lt;0.905,A42&gt;=4.95,D42&lt;1.5,H42&lt;16.241,B42&gt;=3.35),1.6,IF(AND(B42&lt;3.6,G42&gt;=0.905,A42&gt;=4.95,D42&lt;1.5,H42&lt;16.241,B42&gt;=3.35),1.7,IF(AND(B42&gt;=3.6,G42&gt;=0.905,A42&gt;=4.95,D42&lt;1.5,H42&lt;16.241,B42&gt;=3.35),1.767,IF(AND(A42&gt;=5.7,D42&lt;1.35,G42&gt;=0.356,H42&lt;12.557,D42&lt;1.45,A42&gt;=5.15,B42&lt;3.35),3.9,IF(AND(A42&lt;6.35,H42&gt;=15.086,D42&gt;=1.25,H42&gt;=12.557,D42&lt;1.45,A42&gt;=5.15,B42&lt;3.35),4.7,IF(AND(A42&gt;=6.35,H42&gt;=15.086,D42&gt;=1.25,H42&gt;=12.557,D42&lt;1.45,A42&gt;=5.15,B42&lt;3.35),4.6,IF(AND(H42&lt;9.252,D42&lt;1.55,G42&lt;0.44,D42&lt;2.05,D42&gt;=1.45,A42&gt;=5.15,B42&lt;3.35),5.08,IF(AND(H42&gt;=9.252,D42&lt;1.55,G42&lt;0.44,D42&lt;2.05,D42&gt;=1.45,A42&gt;=5.15,B42&lt;3.35),4.7,IF(AND(H42&lt;8.477,D42&gt;=1.55,G42&lt;0.44,D42&lt;2.05,D42&gt;=1.45,A42&gt;=5.15,B42&lt;3.35),5.1,IF(AND(H42&gt;=8.477,D42&gt;=1.55,G42&lt;0.44,D42&lt;2.05,D42&gt;=1.45,A42&gt;=5.15,B42&lt;3.35),5.4,IF(AND(H42&lt;8.435,F42&gt;=2.5,G42&gt;=0.44,D42&lt;2.05,D42&gt;=1.45,A42&gt;=5.15,B42&lt;3.35),5.1,IF(AND(H42&gt;=8.435,F42&gt;=2.5,G42&gt;=0.44,D42&lt;2.05,D42&gt;=1.45,A42&gt;=5.15,B42&lt;3.35),4.86,IF(AND(G42&lt;0.543,H42&gt;=10.391,B42&lt;3.15,D42&gt;=2.05,D42&gt;=1.45,A42&gt;=5.15,B42&lt;3.35),5.56,IF(AND(G42&gt;=0.543,H42&gt;=10.391,B42&lt;3.15,D42&gt;=2.05,D42&gt;=1.45,A42&gt;=5.15,B42&lt;3.35),5.8,IF(AND(A42&lt;5.05,D42&lt;0.5,G42&lt;0.905,A42&gt;=4.95,D42&lt;1.5,H42&lt;16.241,B42&gt;=3.35),1.3,IF(AND(H42&lt;6.583,A42&lt;5.7,D42&lt;1.35,G42&gt;=0.356,H42&lt;12.557,D42&lt;1.45,A42&gt;=5.15,B42&lt;3.35),4,IF(AND(G42&lt;0.585,A42&gt;=5.05,D42&lt;0.5,G42&lt;0.905,A42&gt;=4.95,D42&lt;1.5,H42&lt;16.241,B42&gt;=3.35),1.475,IF(AND(G42&lt;0.62,H42&gt;=6.583,A42&lt;5.7,D42&lt;1.35,G42&gt;=0.356,H42&lt;12.557,D42&lt;1.45,A42&gt;=5.15,B42&lt;3.35),3.75,IF(AND(G42&gt;=0.62,H42&gt;=6.583,A42&lt;5.7,D42&lt;1.35,G42&gt;=0.356,H42&lt;12.557,D42&lt;1.45,A42&gt;=5.15,B42&lt;3.35),3.6,IF(AND(B42&lt;3.75,G42&gt;=0.585,A42&gt;=5.05,D42&lt;0.5,G42&lt;0.905,A42&gt;=4.95,D42&lt;1.5,H42&lt;16.241,B42&gt;=3.35),1.5,IF(AND(B42&gt;=3.75,G42&gt;=0.585,A42&gt;=5.05,D42&lt;0.5,G42&lt;0.905,A42&gt;=4.95,D42&lt;1.5,H42&lt;16.241,B42&gt;=3.35),1.6,"shouldnthappen"))))))))))))))))))))))))))))))))))))</f>
        <v>1.5</v>
      </c>
      <c r="N42" s="1" t="n">
        <f aca="false">IF(AND(H42&lt;5.245,B42&lt;3.65,F42&lt;1.5),1,IF(AND(H42&gt;=14.096,B42&gt;=3.65,F42&lt;1.5),1.65,IF(AND(A42&gt;=5.45,H42&gt;=5.245,B42&lt;3.65,F42&lt;1.5),1.3,IF(AND(H42&gt;=13.586,H42&lt;14.096,B42&gt;=3.65,F42&lt;1.5),1.3,IF(AND(H42&lt;10.258,D42&lt;1.25,F42&lt;2.5,F42&gt;=1.5),3.38,IF(AND(H42&lt;6.982,D42&gt;=1.25,F42&lt;2.5,F42&gt;=1.5),3.96,IF(AND(H42&gt;=13.646,D42&lt;2.05,F42&gt;=2.5,F42&gt;=1.5),6.1,IF(AND(B42&lt;3.05,A42&lt;5.45,H42&gt;=5.245,B42&lt;3.65,F42&lt;1.5),1.375,IF(AND(H42&lt;6.543,H42&lt;13.586,H42&lt;14.096,B42&gt;=3.65,F42&lt;1.5),1.4,IF(AND(H42&gt;=6.543,H42&lt;13.586,H42&lt;14.096,B42&gt;=3.65,F42&lt;1.5),1.5,IF(AND(H42&lt;11.522,H42&gt;=10.258,D42&lt;1.25,F42&lt;2.5,F42&gt;=1.5),3.733,IF(AND(H42&gt;=11.522,H42&gt;=10.258,D42&lt;1.25,F42&lt;2.5,F42&gt;=1.5),3.92,IF(AND(H42&lt;5.767,H42&lt;13.646,D42&lt;2.05,F42&gt;=2.5,F42&gt;=1.5),4.5,IF(AND(A42&lt;6.8,B42&lt;3.15,D42&gt;=2.05,F42&gt;=2.5,F42&gt;=1.5),5.6,IF(AND(A42&gt;=6.8,B42&lt;3.15,D42&gt;=2.05,F42&gt;=2.5,F42&gt;=1.5),5.1,IF(AND(B42&lt;3.25,B42&gt;=3.15,D42&gt;=2.05,F42&gt;=2.5,F42&gt;=1.5),5.8,IF(AND(B42&gt;=3.25,B42&gt;=3.15,D42&gt;=2.05,F42&gt;=2.5,F42&gt;=1.5),5.65,IF(AND(B42&lt;3.15,B42&gt;=3.05,A42&lt;5.45,H42&gt;=5.245,B42&lt;3.65,F42&lt;1.5),1.5,IF(AND(G42&gt;=0.735,H42&lt;13.665,H42&gt;=6.982,D42&gt;=1.25,F42&lt;2.5,F42&gt;=1.5),4.2,IF(AND(H42&lt;14.03,H42&gt;=13.665,H42&gt;=6.982,D42&gt;=1.25,F42&lt;2.5,F42&gt;=1.5),4.8,IF(AND(A42&gt;=6.6,H42&gt;=5.767,H42&lt;13.646,D42&lt;2.05,F42&gt;=2.5,F42&gt;=1.5),6.05,IF(AND(G42&gt;=0.934,B42&gt;=3.15,B42&gt;=3.05,A42&lt;5.45,H42&gt;=5.245,B42&lt;3.65,F42&lt;1.5),1.7,IF(AND(D42&gt;=1.55,G42&lt;0.735,H42&lt;13.665,H42&gt;=6.982,D42&gt;=1.25,F42&lt;2.5,F42&gt;=1.5),5.1,IF(AND(D42&lt;1.45,H42&gt;=14.03,H42&gt;=13.665,H42&gt;=6.982,D42&gt;=1.25,F42&lt;2.5,F42&gt;=1.5),4.7,IF(AND(D42&gt;=1.45,H42&gt;=14.03,H42&gt;=13.665,H42&gt;=6.982,D42&gt;=1.25,F42&lt;2.5,F42&gt;=1.5),4.5,IF(AND(A42&gt;=6.2,A42&lt;6.6,H42&gt;=5.767,H42&lt;13.646,D42&lt;2.05,F42&gt;=2.5,F42&gt;=1.5),5.325,IF(AND(B42&lt;3.25,G42&lt;0.934,B42&gt;=3.15,B42&gt;=3.05,A42&lt;5.45,H42&gt;=5.245,B42&lt;3.65,F42&lt;1.5),1.3,IF(AND(D42&lt;1.35,D42&lt;1.55,G42&lt;0.735,H42&lt;13.665,H42&gt;=6.982,D42&gt;=1.25,F42&lt;2.5,F42&gt;=1.5),4.25,IF(AND(H42&lt;8.435,A42&lt;6.2,A42&lt;6.6,H42&gt;=5.767,H42&lt;13.646,D42&lt;2.05,F42&gt;=2.5,F42&gt;=1.5),5.1,IF(AND(H42&gt;=8.435,A42&lt;6.2,A42&lt;6.6,H42&gt;=5.767,H42&lt;13.646,D42&lt;2.05,F42&gt;=2.5,F42&gt;=1.5),4.9,IF(AND(A42&gt;=5.15,B42&gt;=3.25,G42&lt;0.934,B42&gt;=3.15,B42&gt;=3.05,A42&lt;5.45,H42&gt;=5.245,B42&lt;3.65,F42&lt;1.5),1.5,IF(AND(B42&lt;2.9,D42&gt;=1.35,D42&lt;1.55,G42&lt;0.735,H42&lt;13.665,H42&gt;=6.982,D42&gt;=1.25,F42&lt;2.5,F42&gt;=1.5),4.6,IF(AND(B42&gt;=2.9,D42&gt;=1.35,D42&lt;1.55,G42&lt;0.735,H42&lt;13.665,H42&gt;=6.982,D42&gt;=1.25,F42&lt;2.5,F42&gt;=1.5),4.52,IF(AND(G42&gt;=0.862,A42&lt;5.15,B42&gt;=3.25,G42&lt;0.934,B42&gt;=3.15,B42&gt;=3.05,A42&lt;5.45,H42&gt;=5.245,B42&lt;3.65,F42&lt;1.5),1.5,IF(AND(H42&lt;9.35,G42&lt;0.862,A42&lt;5.15,B42&gt;=3.25,G42&lt;0.934,B42&gt;=3.15,B42&gt;=3.05,A42&lt;5.45,H42&gt;=5.245,B42&lt;3.65,F42&lt;1.5),1.38,IF(AND(H42&gt;=9.35,G42&lt;0.862,A42&lt;5.15,B42&gt;=3.25,G42&lt;0.934,B42&gt;=3.15,B42&gt;=3.05,A42&lt;5.45,H42&gt;=5.245,B42&lt;3.65,F42&lt;1.5),1.4,"shouldnthappen"))))))))))))))))))))))))))))))))))))</f>
        <v>1.5</v>
      </c>
      <c r="O42" s="1" t="n">
        <f aca="false">IF(AND(B42&lt;2.75,A42&lt;5.55),3.96,IF(AND(H42&lt;9.205,A42&lt;5.9,A42&gt;=5.55),3.85,IF(AND(A42&lt;4.35,D42&lt;0.35,B42&gt;=2.75,A42&lt;5.55),1.1,IF(AND(B42&lt;3.65,D42&gt;=0.35,B42&gt;=2.75,A42&lt;5.55),1.65,IF(AND(B42&gt;=3.65,D42&gt;=0.35,B42&gt;=2.75,A42&lt;5.55),1.9,IF(AND(G42&gt;=0.732,H42&gt;=9.205,A42&lt;5.9,A42&gt;=5.55),4.9,IF(AND(G42&lt;0.273,G42&lt;0.732,H42&gt;=9.205,A42&lt;5.9,A42&gt;=5.55),4.5,IF(AND(A42&lt;6.3,G42&lt;0.422,F42&lt;2.5,A42&gt;=5.9,A42&gt;=5.55),5.1,IF(AND(A42&gt;=6.3,G42&lt;0.422,F42&lt;2.5,A42&gt;=5.9,A42&gt;=5.55),4.76,IF(AND(B42&lt;2.4,G42&gt;=0.422,F42&lt;2.5,A42&gt;=5.9,A42&gt;=5.55),4.45,IF(AND(A42&gt;=7,G42&gt;=0.628,F42&gt;=2.5,A42&gt;=5.9,A42&gt;=5.55),6.45,IF(AND(D42&lt;0.15,H42&lt;13.924,A42&gt;=4.35,D42&lt;0.35,B42&gt;=2.75,A42&lt;5.55),1.5,IF(AND(B42&lt;3.15,H42&gt;=13.924,A42&gt;=4.35,D42&lt;0.35,B42&gt;=2.75,A42&lt;5.55),1.56,IF(AND(B42&gt;=3.15,H42&gt;=13.924,A42&gt;=4.35,D42&lt;0.35,B42&gt;=2.75,A42&lt;5.55),1.3,IF(AND(H42&lt;14.316,G42&gt;=0.273,G42&lt;0.732,H42&gt;=9.205,A42&lt;5.9,A42&gt;=5.55),3.95,IF(AND(H42&gt;=14.316,G42&gt;=0.273,G42&lt;0.732,H42&gt;=9.205,A42&lt;5.9,A42&gt;=5.55),4.1,IF(AND(A42&lt;6.2,B42&gt;=2.4,G42&gt;=0.422,F42&lt;2.5,A42&gt;=5.9,A42&gt;=5.55),4.3,IF(AND(A42&gt;=7.05,G42&lt;0.364,G42&lt;0.628,F42&gt;=2.5,A42&gt;=5.9,A42&gt;=5.55),6.1,IF(AND(A42&gt;=7.55,G42&gt;=0.364,G42&lt;0.628,F42&gt;=2.5,A42&gt;=5.9,A42&gt;=5.55),6.4,IF(AND(A42&lt;6.15,A42&lt;7,G42&gt;=0.628,F42&gt;=2.5,A42&gt;=5.9,A42&gt;=5.55),4.9,IF(AND(D42&lt;1.45,A42&gt;=6.2,B42&gt;=2.4,G42&gt;=0.422,F42&lt;2.5,A42&gt;=5.9,A42&gt;=5.55),4.64,IF(AND(D42&gt;=1.45,A42&gt;=6.2,B42&gt;=2.4,G42&gt;=0.422,F42&lt;2.5,A42&gt;=5.9,A42&gt;=5.55),4.9,IF(AND(D42&lt;1.65,A42&lt;7.05,G42&lt;0.364,G42&lt;0.628,F42&gt;=2.5,A42&gt;=5.9,A42&gt;=5.55),5.1,IF(AND(D42&gt;=2.35,A42&lt;7.55,G42&gt;=0.364,G42&lt;0.628,F42&gt;=2.5,A42&gt;=5.9,A42&gt;=5.55),5.633,IF(AND(D42&lt;2.15,A42&gt;=6.15,A42&lt;7,G42&gt;=0.628,F42&gt;=2.5,A42&gt;=5.9,A42&gt;=5.55),5.1,IF(AND(D42&gt;=2.15,A42&gt;=6.15,A42&lt;7,G42&gt;=0.628,F42&gt;=2.5,A42&gt;=5.9,A42&gt;=5.55),5.267,IF(AND(A42&lt;4.9,A42&lt;5.05,D42&gt;=0.15,H42&lt;13.924,A42&gt;=4.35,D42&lt;0.35,B42&gt;=2.75,A42&lt;5.55),1.375,IF(AND(A42&gt;=4.9,A42&lt;5.05,D42&gt;=0.15,H42&lt;13.924,A42&gt;=4.35,D42&lt;0.35,B42&gt;=2.75,A42&lt;5.55),1.3,IF(AND(A42&lt;5.45,A42&gt;=5.05,D42&gt;=0.15,H42&lt;13.924,A42&gt;=4.35,D42&lt;0.35,B42&gt;=2.75,A42&lt;5.55),1.475,IF(AND(A42&gt;=5.45,A42&gt;=5.05,D42&gt;=0.15,H42&lt;13.924,A42&gt;=4.35,D42&lt;0.35,B42&gt;=2.75,A42&lt;5.55),1.4,IF(AND(B42&gt;=3.25,D42&lt;2.35,A42&lt;7.55,G42&gt;=0.364,G42&lt;0.628,F42&gt;=2.5,A42&gt;=5.9,A42&gt;=5.55),5.7,IF(AND(G42&lt;0.006,G42&lt;0.107,D42&gt;=1.65,A42&lt;7.05,G42&lt;0.364,G42&lt;0.628,F42&gt;=2.5,A42&gt;=5.9,A42&gt;=5.55),5.5,IF(AND(G42&gt;=0.006,G42&lt;0.107,D42&gt;=1.65,A42&lt;7.05,G42&lt;0.364,G42&lt;0.628,F42&gt;=2.5,A42&gt;=5.9,A42&gt;=5.55),5.667,IF(AND(D42&lt;2.2,G42&gt;=0.107,D42&gt;=1.65,A42&lt;7.05,G42&lt;0.364,G42&lt;0.628,F42&gt;=2.5,A42&gt;=5.9,A42&gt;=5.55),5.35,IF(AND(D42&gt;=2.2,G42&gt;=0.107,D42&gt;=1.65,A42&lt;7.05,G42&lt;0.364,G42&lt;0.628,F42&gt;=2.5,A42&gt;=5.9,A42&gt;=5.55),5.2,IF(AND(D42&lt;2.25,B42&lt;3.25,D42&lt;2.35,A42&lt;7.55,G42&gt;=0.364,G42&lt;0.628,F42&gt;=2.5,A42&gt;=5.9,A42&gt;=5.55),5.8,IF(AND(D42&gt;=2.25,B42&lt;3.25,D42&lt;2.35,A42&lt;7.55,G42&gt;=0.364,G42&lt;0.628,F42&gt;=2.5,A42&gt;=5.9,A42&gt;=5.55),5.9,"shouldnthappen")))))))))))))))))))))))))))))))))))))</f>
        <v>1.475</v>
      </c>
      <c r="P42" s="1" t="n">
        <f aca="false">IF(AND(D42&gt;=0.75,A42&lt;5.55),3.9,IF(AND(H42&lt;7.482,A42&gt;=5.55),3.45,IF(AND(B42&gt;=3.15,B42&lt;3.25,D42&lt;0.75,A42&lt;5.55),1.262,IF(AND(G42&gt;=0.446,B42&lt;3.15,B42&lt;3.25,D42&lt;0.75,A42&lt;5.55),1.1,IF(AND(G42&lt;0.408,A42&lt;5.05,B42&gt;=3.25,D42&lt;0.75,A42&lt;5.55),1.4,IF(AND(G42&gt;=0.408,A42&lt;5.05,B42&gt;=3.25,D42&lt;0.75,A42&lt;5.55),1.233,IF(AND(G42&gt;=0.676,A42&gt;=5.05,B42&gt;=3.25,D42&lt;0.75,A42&lt;5.55),1.72,IF(AND(H42&lt;9.386,A42&lt;5.85,F42&lt;2.5,H42&gt;=7.482,A42&gt;=5.55),3.5,IF(AND(H42&gt;=9.386,A42&lt;5.85,F42&lt;2.5,H42&gt;=7.482,A42&gt;=5.55),4.275,IF(AND(H42&gt;=16.284,G42&lt;0.865,F42&gt;=2.5,H42&gt;=7.482,A42&gt;=5.55),6.6,IF(AND(G42&lt;0.912,G42&gt;=0.865,F42&gt;=2.5,H42&gt;=7.482,A42&gt;=5.55),4.8,IF(AND(G42&gt;=0.912,G42&gt;=0.865,F42&gt;=2.5,H42&gt;=7.482,A42&gt;=5.55),5.175,IF(AND(A42&gt;=4.95,G42&lt;0.446,B42&lt;3.15,B42&lt;3.25,D42&lt;0.75,A42&lt;5.55),1.6,IF(AND(H42&gt;=12.974,G42&lt;0.676,A42&gt;=5.05,B42&gt;=3.25,D42&lt;0.75,A42&lt;5.55),1.3,IF(AND(D42&lt;1.45,H42&lt;13.531,A42&gt;=5.85,F42&lt;2.5,H42&gt;=7.482,A42&gt;=5.55),4.2,IF(AND(D42&gt;=1.45,H42&lt;13.531,A42&gt;=5.85,F42&lt;2.5,H42&gt;=7.482,A42&gt;=5.55),4.967,IF(AND(G42&lt;0.187,H42&gt;=13.531,A42&gt;=5.85,F42&lt;2.5,H42&gt;=7.482,A42&gt;=5.55),5,IF(AND(H42&gt;=12.675,A42&lt;4.95,G42&lt;0.446,B42&lt;3.15,B42&lt;3.25,D42&lt;0.75,A42&lt;5.55),1.5,IF(AND(H42&lt;10.826,H42&lt;12.974,G42&lt;0.676,A42&gt;=5.05,B42&gt;=3.25,D42&lt;0.75,A42&lt;5.55),1.46,IF(AND(H42&gt;=10.826,H42&lt;12.974,G42&lt;0.676,A42&gt;=5.05,B42&gt;=3.25,D42&lt;0.75,A42&lt;5.55),1.4,IF(AND(A42&lt;6.15,G42&gt;=0.187,H42&gt;=13.531,A42&gt;=5.85,F42&lt;2.5,H42&gt;=7.482,A42&gt;=5.55),4.7,IF(AND(A42&lt;6.85,B42&lt;2.95,H42&lt;16.284,G42&lt;0.865,F42&gt;=2.5,H42&gt;=7.482,A42&gt;=5.55),5.32,IF(AND(A42&gt;=6.85,B42&lt;2.95,H42&lt;16.284,G42&lt;0.865,F42&gt;=2.5,H42&gt;=7.482,A42&gt;=5.55),6.567,IF(AND(A42&lt;4.85,H42&lt;12.675,A42&lt;4.95,G42&lt;0.446,B42&lt;3.15,B42&lt;3.25,D42&lt;0.75,A42&lt;5.55),1.4,IF(AND(A42&gt;=4.85,H42&lt;12.675,A42&lt;4.95,G42&lt;0.446,B42&lt;3.15,B42&lt;3.25,D42&lt;0.75,A42&lt;5.55),1.5,IF(AND(B42&lt;3.1,A42&gt;=6.15,G42&gt;=0.187,H42&gt;=13.531,A42&gt;=5.85,F42&lt;2.5,H42&gt;=7.482,A42&gt;=5.55),4.467,IF(AND(B42&gt;=3.1,A42&gt;=6.15,G42&gt;=0.187,H42&gt;=13.531,A42&gt;=5.85,F42&lt;2.5,H42&gt;=7.482,A42&gt;=5.55),4.7,IF(AND(G42&gt;=0.379,B42&lt;3.15,B42&gt;=2.95,H42&lt;16.284,G42&lt;0.865,F42&gt;=2.5,H42&gt;=7.482,A42&gt;=5.55),5.733,IF(AND(A42&lt;6.6,B42&gt;=3.15,B42&gt;=2.95,H42&lt;16.284,G42&lt;0.865,F42&gt;=2.5,H42&gt;=7.482,A42&gt;=5.55),5.38,IF(AND(A42&lt;6.7,G42&lt;0.379,B42&lt;3.15,B42&gt;=2.95,H42&lt;16.284,G42&lt;0.865,F42&gt;=2.5,H42&gt;=7.482,A42&gt;=5.55),5.3,IF(AND(A42&gt;=6.7,G42&lt;0.379,B42&lt;3.15,B42&gt;=2.95,H42&lt;16.284,G42&lt;0.865,F42&gt;=2.5,H42&gt;=7.482,A42&gt;=5.55),5.16,IF(AND(A42&lt;7.05,A42&gt;=6.6,B42&gt;=3.15,B42&gt;=2.95,H42&lt;16.284,G42&lt;0.865,F42&gt;=2.5,H42&gt;=7.482,A42&gt;=5.55),5.78,IF(AND(A42&gt;=7.05,A42&gt;=6.6,B42&gt;=3.15,B42&gt;=2.95,H42&lt;16.284,G42&lt;0.865,F42&gt;=2.5,H42&gt;=7.482,A42&gt;=5.55),6.1,"shouldnthappen")))))))))))))))))))))))))))))))))</f>
        <v>1.72</v>
      </c>
      <c r="Q42" s="1" t="n">
        <f aca="false">IF(AND(G42&gt;=0.422,B42&lt;3.25,F42&lt;1.5),1.25,IF(AND(G42&gt;=0.082,G42&lt;0.125,F42&gt;=1.5),6.7,IF(AND(G42&lt;0.251,G42&lt;0.422,B42&lt;3.25,F42&lt;1.5),1.38,IF(AND(G42&gt;=0.251,G42&lt;0.422,B42&lt;3.25,F42&lt;1.5),1.55,IF(AND(G42&gt;=0.385,G42&lt;0.633,B42&gt;=3.25,F42&lt;1.5),1.367,IF(AND(B42&lt;3.35,G42&gt;=0.633,B42&gt;=3.25,F42&lt;1.5),1.7,IF(AND(A42&lt;5.85,G42&lt;0.082,G42&lt;0.125,F42&gt;=1.5),4.5,IF(AND(F42&gt;=2.5,D42&lt;1.6,G42&gt;=0.125,F42&gt;=1.5),5.05,IF(AND(H42&gt;=16.774,D42&gt;=1.6,G42&gt;=0.125,F42&gt;=1.5),6.4,IF(AND(D42&gt;=0.5,G42&lt;0.385,G42&lt;0.633,B42&gt;=3.25,F42&lt;1.5),1.6,IF(AND(B42&lt;3.6,B42&gt;=3.35,G42&gt;=0.633,B42&gt;=3.25,F42&lt;1.5),1.55,IF(AND(B42&gt;=3.6,B42&gt;=3.35,G42&gt;=0.633,B42&gt;=3.25,F42&lt;1.5),1.6,IF(AND(D42&lt;1.65,A42&gt;=5.85,G42&lt;0.082,G42&lt;0.125,F42&gt;=1.5),4.7,IF(AND(A42&lt;5.3,F42&lt;2.5,D42&lt;1.6,G42&gt;=0.125,F42&gt;=1.5),3.15,IF(AND(B42&gt;=3.2,H42&lt;16.774,D42&gt;=1.6,G42&gt;=0.125,F42&gt;=1.5),5.675,IF(AND(H42&lt;11.767,D42&lt;0.5,G42&lt;0.385,G42&lt;0.633,B42&gt;=3.25,F42&lt;1.5),1.5,IF(AND(H42&gt;=11.767,D42&lt;0.5,G42&lt;0.385,G42&lt;0.633,B42&gt;=3.25,F42&lt;1.5),1.367,IF(AND(H42&lt;8.367,D42&gt;=1.65,A42&gt;=5.85,G42&lt;0.082,G42&lt;0.125,F42&gt;=1.5),5.7,IF(AND(H42&gt;=8.367,D42&gt;=1.65,A42&gt;=5.85,G42&lt;0.082,G42&lt;0.125,F42&gt;=1.5),5.575,IF(AND(A42&gt;=7.1,B42&lt;3.2,H42&lt;16.774,D42&gt;=1.6,G42&gt;=0.125,F42&gt;=1.5),6.3,IF(AND(H42&gt;=15.395,B42&lt;2.85,A42&gt;=5.3,F42&lt;2.5,D42&lt;1.6,G42&gt;=0.125,F42&gt;=1.5),4.8,IF(AND(H42&lt;8.486,B42&gt;=2.85,A42&gt;=5.3,F42&lt;2.5,D42&lt;1.6,G42&gt;=0.125,F42&gt;=1.5),3.85,IF(AND(D42&gt;=2.1,A42&lt;7.1,B42&lt;3.2,H42&lt;16.774,D42&gt;=1.6,G42&gt;=0.125,F42&gt;=1.5),5.5,IF(AND(B42&gt;=2.75,H42&lt;15.395,B42&lt;2.85,A42&gt;=5.3,F42&lt;2.5,D42&lt;1.6,G42&gt;=0.125,F42&gt;=1.5),4.489,IF(AND(H42&gt;=15.168,H42&gt;=8.486,B42&gt;=2.85,A42&gt;=5.3,F42&lt;2.5,D42&lt;1.6,G42&gt;=0.125,F42&gt;=1.5),4.7,IF(AND(G42&gt;=0.519,D42&lt;2.1,A42&lt;7.1,B42&lt;3.2,H42&lt;16.774,D42&gt;=1.6,G42&gt;=0.125,F42&gt;=1.5),4.925,IF(AND(G42&gt;=0.897,B42&lt;2.75,H42&lt;15.395,B42&lt;2.85,A42&gt;=5.3,F42&lt;2.5,D42&lt;1.6,G42&gt;=0.125,F42&gt;=1.5),4.567,IF(AND(A42&lt;5.65,H42&lt;15.168,H42&gt;=8.486,B42&gt;=2.85,A42&gt;=5.3,F42&lt;2.5,D42&lt;1.6,G42&gt;=0.125,F42&gt;=1.5),4.5,IF(AND(G42&lt;0.23,G42&lt;0.519,D42&lt;2.1,A42&lt;7.1,B42&lt;3.2,H42&lt;16.774,D42&gt;=1.6,G42&gt;=0.125,F42&gt;=1.5),5,IF(AND(A42&lt;5.9,G42&lt;0.897,B42&lt;2.75,H42&lt;15.395,B42&lt;2.85,A42&gt;=5.3,F42&lt;2.5,D42&lt;1.6,G42&gt;=0.125,F42&gt;=1.5),4.1,IF(AND(A42&gt;=5.9,G42&lt;0.897,B42&lt;2.75,H42&lt;15.395,B42&lt;2.85,A42&gt;=5.3,F42&lt;2.5,D42&lt;1.6,G42&gt;=0.125,F42&gt;=1.5),4.5,IF(AND(A42&lt;6.05,A42&gt;=5.65,H42&lt;15.168,H42&gt;=8.486,B42&gt;=2.85,A42&gt;=5.3,F42&lt;2.5,D42&lt;1.6,G42&gt;=0.125,F42&gt;=1.5),4.2,IF(AND(A42&gt;=6.05,A42&gt;=5.65,H42&lt;15.168,H42&gt;=8.486,B42&gt;=2.85,A42&gt;=5.3,F42&lt;2.5,D42&lt;1.6,G42&gt;=0.125,F42&gt;=1.5),4.35,IF(AND(D42&lt;1.95,G42&gt;=0.23,G42&lt;0.519,D42&lt;2.1,A42&lt;7.1,B42&lt;3.2,H42&lt;16.774,D42&gt;=1.6,G42&gt;=0.125,F42&gt;=1.5),5.3,IF(AND(D42&gt;=1.95,G42&gt;=0.23,G42&lt;0.519,D42&lt;2.1,A42&lt;7.1,B42&lt;3.2,H42&lt;16.774,D42&gt;=1.6,G42&gt;=0.125,F42&gt;=1.5),5.2,"shouldnthappen")))))))))))))))))))))))))))))))))))</f>
        <v>1.55</v>
      </c>
      <c r="R42" s="1" t="n">
        <f aca="false">IF(AND(G42&gt;=0.901,F42&lt;1.5),1.9,IF(AND(H42&lt;5.523,D42&lt;0.35,G42&lt;0.901,F42&lt;1.5),1,IF(AND(B42&lt;3.6,D42&gt;=0.35,G42&lt;0.901,F42&lt;1.5),1.575,IF(AND(B42&gt;=3.6,D42&gt;=0.35,G42&lt;0.901,F42&lt;1.5),1.5,IF(AND(G42&gt;=0.837,D42&lt;1.15,D42&lt;1.45,F42&gt;=1.5),3,IF(AND(G42&gt;=0.66,D42&gt;=1.15,D42&lt;1.45,F42&gt;=1.5),4,IF(AND(F42&gt;=2.5,D42&lt;1.55,D42&gt;=1.45,F42&gt;=1.5),5.025,IF(AND(F42&lt;2.5,D42&gt;=1.55,D42&gt;=1.45,F42&gt;=1.5),4.933,IF(AND(B42&lt;2.45,G42&lt;0.837,D42&lt;1.15,D42&lt;1.45,F42&gt;=1.5),3.3,IF(AND(B42&gt;=2.45,G42&lt;0.837,D42&lt;1.15,D42&lt;1.45,F42&gt;=1.5),3.86,IF(AND(B42&gt;=3.05,F42&lt;2.5,D42&lt;1.55,D42&gt;=1.45,F42&gt;=1.5),4.8,IF(AND(D42&gt;=2.45,F42&gt;=2.5,D42&gt;=1.55,D42&gt;=1.45,F42&gt;=1.5),5.875,IF(AND(H42&lt;13.187,G42&lt;0.217,H42&gt;=5.523,D42&lt;0.35,G42&lt;0.901,F42&lt;1.5),1.4,IF(AND(H42&gt;=13.187,G42&lt;0.217,H42&gt;=5.523,D42&lt;0.35,G42&lt;0.901,F42&lt;1.5),1.5,IF(AND(G42&lt;0.33,G42&gt;=0.217,H42&gt;=5.523,D42&lt;0.35,G42&lt;0.901,F42&lt;1.5),1.28,IF(AND(A42&lt;6.05,D42&lt;1.35,G42&lt;0.66,D42&gt;=1.15,D42&lt;1.45,F42&gt;=1.5),4.175,IF(AND(A42&gt;=6.05,D42&lt;1.35,G42&lt;0.66,D42&gt;=1.15,D42&lt;1.45,F42&gt;=1.5),4.3,IF(AND(A42&lt;5.65,D42&gt;=1.35,G42&lt;0.66,D42&gt;=1.15,D42&lt;1.45,F42&gt;=1.5),3.9,IF(AND(A42&gt;=5.65,D42&gt;=1.35,G42&lt;0.66,D42&gt;=1.15,D42&lt;1.45,F42&gt;=1.5),4.52,IF(AND(A42&lt;6.25,B42&lt;3.05,F42&lt;2.5,D42&lt;1.55,D42&gt;=1.45,F42&gt;=1.5),4.5,IF(AND(A42&gt;=6.25,B42&lt;3.05,F42&lt;2.5,D42&lt;1.55,D42&gt;=1.45,F42&gt;=1.5),4.675,IF(AND(A42&gt;=7.25,D42&lt;2.45,F42&gt;=2.5,D42&gt;=1.55,D42&gt;=1.45,F42&gt;=1.5),6.433,IF(AND(D42&gt;=0.25,G42&gt;=0.33,G42&gt;=0.217,H42&gt;=5.523,D42&lt;0.35,G42&lt;0.901,F42&lt;1.5),1.4,IF(AND(A42&lt;6.15,A42&lt;7.25,D42&lt;2.45,F42&gt;=2.5,D42&gt;=1.55,D42&gt;=1.45,F42&gt;=1.5),5.025,IF(AND(H42&lt;6.439,D42&lt;0.25,G42&gt;=0.33,G42&gt;=0.217,H42&gt;=5.523,D42&lt;0.35,G42&lt;0.901,F42&lt;1.5),1.5,IF(AND(H42&gt;=6.439,D42&lt;0.25,G42&gt;=0.33,G42&gt;=0.217,H42&gt;=5.523,D42&lt;0.35,G42&lt;0.901,F42&lt;1.5),1.38,IF(AND(H42&gt;=13.711,A42&gt;=6.15,A42&lt;7.25,D42&lt;2.45,F42&gt;=2.5,D42&gt;=1.55,D42&gt;=1.45,F42&gt;=1.5),5.68,IF(AND(B42&gt;=3.3,H42&lt;13.711,A42&gt;=6.15,A42&lt;7.25,D42&lt;2.45,F42&gt;=2.5,D42&gt;=1.55,D42&gt;=1.45,F42&gt;=1.5),5.6,IF(AND(G42&lt;0.093,B42&lt;3.3,H42&lt;13.711,A42&gt;=6.15,A42&lt;7.25,D42&lt;2.45,F42&gt;=2.5,D42&gt;=1.55,D42&gt;=1.45,F42&gt;=1.5),5.56,IF(AND(D42&lt;1.95,G42&gt;=0.093,B42&lt;3.3,H42&lt;13.711,A42&gt;=6.15,A42&lt;7.25,D42&lt;2.45,F42&gt;=2.5,D42&gt;=1.55,D42&gt;=1.45,F42&gt;=1.5),5.3,IF(AND(B42&lt;3.15,D42&gt;=1.95,G42&gt;=0.093,B42&lt;3.3,H42&lt;13.711,A42&gt;=6.15,A42&lt;7.25,D42&lt;2.45,F42&gt;=2.5,D42&gt;=1.55,D42&gt;=1.45,F42&gt;=1.5),5.1,IF(AND(B42&gt;=3.15,D42&gt;=1.95,G42&gt;=0.093,B42&lt;3.3,H42&lt;13.711,A42&gt;=6.15,A42&lt;7.25,D42&lt;2.45,F42&gt;=2.5,D42&gt;=1.55,D42&gt;=1.45,F42&gt;=1.5),5.15,"shouldnthappen"))))))))))))))))))))))))))))))))</f>
        <v>1.38</v>
      </c>
      <c r="S42" s="1" t="n">
        <f aca="false">IF(AND(G42&gt;=0.859,D42&gt;=0.35,F42&lt;1.5),1.9,IF(AND(D42&lt;1.75,F42&gt;=2.5,F42&gt;=1.5),4.867,IF(AND(H42&lt;8.42,A42&lt;5.05,D42&lt;0.35,F42&lt;1.5),1.42,IF(AND(H42&gt;=14.877,A42&gt;=5.05,D42&lt;0.35,F42&lt;1.5),1.3,IF(AND(B42&lt;3.35,G42&lt;0.859,D42&gt;=0.35,F42&lt;1.5),1.7,IF(AND(B42&gt;=3.35,G42&lt;0.859,D42&gt;=0.35,F42&lt;1.5),1.5,IF(AND(A42&gt;=6.05,B42&lt;2.75,F42&lt;2.5,F42&gt;=1.5),4.733,IF(AND(G42&gt;=0.68,B42&gt;=2.75,F42&lt;2.5,F42&gt;=1.5),4.025,IF(AND(H42&gt;=16.284,D42&gt;=1.75,F42&gt;=2.5,F42&gt;=1.5),6.6,IF(AND(A42&lt;4.35,H42&gt;=8.42,A42&lt;5.05,D42&lt;0.35,F42&lt;1.5),1.1,IF(AND(G42&gt;=0.948,H42&lt;14.877,A42&gt;=5.05,D42&lt;0.35,F42&lt;1.5),1.7,IF(AND(A42&lt;5.3,A42&lt;6.05,B42&lt;2.75,F42&lt;2.5,F42&gt;=1.5),3,IF(AND(H42&gt;=15.168,G42&lt;0.68,B42&gt;=2.75,F42&lt;2.5,F42&gt;=1.5),4.75,IF(AND(H42&gt;=14.005,A42&gt;=4.35,H42&gt;=8.42,A42&lt;5.05,D42&lt;0.35,F42&lt;1.5),1.375,IF(AND(A42&gt;=5.55,G42&lt;0.948,H42&lt;14.877,A42&gt;=5.05,D42&lt;0.35,F42&lt;1.5),1.7,IF(AND(H42&lt;12.363,A42&gt;=5.3,A42&lt;6.05,B42&lt;2.75,F42&lt;2.5,F42&gt;=1.5),3.825,IF(AND(H42&gt;=12.363,A42&gt;=5.3,A42&lt;6.05,B42&lt;2.75,F42&lt;2.5,F42&gt;=1.5),4.033,IF(AND(H42&gt;=14.508,H42&lt;15.168,G42&lt;0.68,B42&gt;=2.75,F42&lt;2.5,F42&gt;=1.5),4.2,IF(AND(D42&gt;=2.35,D42&gt;=2.2,H42&lt;16.284,D42&gt;=1.75,F42&gt;=2.5,F42&gt;=1.5),5.267,IF(AND(G42&lt;0.231,H42&lt;14.005,A42&gt;=4.35,H42&gt;=8.42,A42&lt;5.05,D42&lt;0.35,F42&lt;1.5),1.4,IF(AND(H42&gt;=14.494,A42&lt;5.55,G42&lt;0.948,H42&lt;14.877,A42&gt;=5.05,D42&lt;0.35,F42&lt;1.5),1.6,IF(AND(A42&lt;6.1,H42&lt;14.508,H42&lt;15.168,G42&lt;0.68,B42&gt;=2.75,F42&lt;2.5,F42&gt;=1.5),4.5,IF(AND(A42&lt;6.1,H42&lt;11.8,D42&lt;2.2,H42&lt;16.284,D42&gt;=1.75,F42&gt;=2.5,F42&gt;=1.5),4.95,IF(AND(A42&gt;=6.1,H42&lt;11.8,D42&lt;2.2,H42&lt;16.284,D42&gt;=1.75,F42&gt;=2.5,F42&gt;=1.5),5.333,IF(AND(B42&lt;2.75,H42&gt;=11.8,D42&lt;2.2,H42&lt;16.284,D42&gt;=1.75,F42&gt;=2.5,F42&gt;=1.5),5.1,IF(AND(B42&gt;=3.15,D42&lt;2.35,D42&gt;=2.2,H42&lt;16.284,D42&gt;=1.75,F42&gt;=2.5,F42&gt;=1.5),5.5,IF(AND(B42&gt;=3.35,G42&gt;=0.231,H42&lt;14.005,A42&gt;=4.35,H42&gt;=8.42,A42&lt;5.05,D42&lt;0.35,F42&lt;1.5),1.3,IF(AND(H42&lt;13.869,H42&lt;14.494,A42&lt;5.55,G42&lt;0.948,H42&lt;14.877,A42&gt;=5.05,D42&lt;0.35,F42&lt;1.5),1.5,IF(AND(H42&gt;=13.869,H42&lt;14.494,A42&lt;5.55,G42&lt;0.948,H42&lt;14.877,A42&gt;=5.05,D42&lt;0.35,F42&lt;1.5),1.4,IF(AND(G42&lt;0.636,A42&gt;=6.1,H42&lt;14.508,H42&lt;15.168,G42&lt;0.68,B42&gt;=2.75,F42&lt;2.5,F42&gt;=1.5),4.68,IF(AND(G42&gt;=0.636,A42&gt;=6.1,H42&lt;14.508,H42&lt;15.168,G42&lt;0.68,B42&gt;=2.75,F42&lt;2.5,F42&gt;=1.5),4.4,IF(AND(B42&lt;2.85,B42&gt;=2.75,H42&gt;=11.8,D42&lt;2.2,H42&lt;16.284,D42&gt;=1.75,F42&gt;=2.5,F42&gt;=1.5),6.7,IF(AND(H42&lt;10.626,B42&lt;3.15,D42&lt;2.35,D42&gt;=2.2,H42&lt;16.284,D42&gt;=1.75,F42&gt;=2.5,F42&gt;=1.5),5.1,IF(AND(H42&gt;=10.626,B42&lt;3.15,D42&lt;2.35,D42&gt;=2.2,H42&lt;16.284,D42&gt;=1.75,F42&gt;=2.5,F42&gt;=1.5),5.2,IF(AND(G42&lt;0.378,B42&lt;3.35,G42&gt;=0.231,H42&lt;14.005,A42&gt;=4.35,H42&gt;=8.42,A42&lt;5.05,D42&lt;0.35,F42&lt;1.5),1.2,IF(AND(G42&gt;=0.378,B42&lt;3.35,G42&gt;=0.231,H42&lt;14.005,A42&gt;=4.35,H42&gt;=8.42,A42&lt;5.05,D42&lt;0.35,F42&lt;1.5),1.3,IF(AND(A42&lt;6.2,B42&gt;=2.85,B42&gt;=2.75,H42&gt;=11.8,D42&lt;2.2,H42&lt;16.284,D42&gt;=1.75,F42&gt;=2.5,F42&gt;=1.5),4.9,IF(AND(G42&lt;0.388,A42&gt;=6.2,B42&gt;=2.85,B42&gt;=2.75,H42&gt;=11.8,D42&lt;2.2,H42&lt;16.284,D42&gt;=1.75,F42&gt;=2.5,F42&gt;=1.5),5.52,IF(AND(G42&gt;=0.388,A42&gt;=6.2,B42&gt;=2.85,B42&gt;=2.75,H42&gt;=11.8,D42&lt;2.2,H42&lt;16.284,D42&gt;=1.75,F42&gt;=2.5,F42&gt;=1.5),5.7,"shouldnthappen")))))))))))))))))))))))))))))))))))))))</f>
        <v>1.5</v>
      </c>
      <c r="T42" s="1" t="n">
        <f aca="false">IF(AND(D42&gt;=0.8,A42&lt;5.45),3.7,IF(AND(D42&gt;=0.35,D42&lt;0.8,A42&lt;5.45),1.56,IF(AND(G42&lt;0.164,F42&lt;2.5,A42&gt;=5.45),1.6,IF(AND(H42&gt;=16.718,F42&gt;=2.5,A42&gt;=5.45),6.4,IF(AND(G42&gt;=0.719,H42&lt;16.718,F42&gt;=2.5,A42&gt;=5.45),5.05,IF(AND(A42&lt;4.35,A42&lt;5.05,D42&lt;0.35,D42&lt;0.8,A42&lt;5.45),1.1,IF(AND(H42&gt;=14.494,A42&gt;=5.05,D42&lt;0.35,D42&lt;0.8,A42&lt;5.45),1.6,IF(AND(G42&lt;0.338,D42&lt;1.25,G42&gt;=0.164,F42&lt;2.5,A42&gt;=5.45),4.1,IF(AND(H42&lt;8.397,D42&gt;=1.25,G42&gt;=0.164,F42&lt;2.5,A42&gt;=5.45),4,IF(AND(H42&lt;11.031,H42&lt;14.494,A42&gt;=5.05,D42&lt;0.35,D42&lt;0.8,A42&lt;5.45),1.5,IF(AND(H42&gt;=11.031,H42&lt;14.494,A42&gt;=5.05,D42&lt;0.35,D42&lt;0.8,A42&lt;5.45),1.44,IF(AND(B42&lt;2.65,H42&gt;=8.397,D42&gt;=1.25,G42&gt;=0.164,F42&lt;2.5,A42&gt;=5.45),4.767,IF(AND(H42&lt;7.388,G42&lt;0.487,G42&lt;0.719,H42&lt;16.718,F42&gt;=2.5,A42&gt;=5.45),5.067,IF(AND(G42&lt;0.533,G42&gt;=0.487,G42&lt;0.719,H42&lt;16.718,F42&gt;=2.5,A42&gt;=5.45),5.8,IF(AND(G42&gt;=0.533,G42&gt;=0.487,G42&lt;0.719,H42&lt;16.718,F42&gt;=2.5,A42&gt;=5.45),5.86,IF(AND(B42&lt;3.25,A42&gt;=4.95,A42&gt;=4.35,A42&lt;5.05,D42&lt;0.35,D42&lt;0.8,A42&lt;5.45),1.2,IF(AND(A42&lt;5.6,H42&lt;11.218,G42&gt;=0.338,D42&lt;1.25,G42&gt;=0.164,F42&lt;2.5,A42&gt;=5.45),3.7,IF(AND(A42&gt;=5.6,H42&lt;11.218,G42&gt;=0.338,D42&lt;1.25,G42&gt;=0.164,F42&lt;2.5,A42&gt;=5.45),3.5,IF(AND(H42&lt;12.668,H42&gt;=11.218,G42&gt;=0.338,D42&lt;1.25,G42&gt;=0.164,F42&lt;2.5,A42&gt;=5.45),3.9,IF(AND(H42&gt;=12.668,H42&gt;=11.218,G42&gt;=0.338,D42&lt;1.25,G42&gt;=0.164,F42&lt;2.5,A42&gt;=5.45),4,IF(AND(H42&gt;=15.705,B42&gt;=2.65,H42&gt;=8.397,D42&gt;=1.25,G42&gt;=0.164,F42&lt;2.5,A42&gt;=5.45),4.8,IF(AND(B42&lt;2.75,H42&gt;=7.388,G42&lt;0.487,G42&lt;0.719,H42&lt;16.718,F42&gt;=2.5,A42&gt;=5.45),5.26,IF(AND(B42&lt;2.95,A42&lt;4.5,A42&lt;4.95,A42&gt;=4.35,A42&lt;5.05,D42&lt;0.35,D42&lt;0.8,A42&lt;5.45),1.4,IF(AND(B42&gt;=2.95,A42&lt;4.5,A42&lt;4.95,A42&gt;=4.35,A42&lt;5.05,D42&lt;0.35,D42&lt;0.8,A42&lt;5.45),1.3,IF(AND(H42&gt;=13.924,A42&gt;=4.5,A42&lt;4.95,A42&gt;=4.35,A42&lt;5.05,D42&lt;0.35,D42&lt;0.8,A42&lt;5.45),1.5,IF(AND(G42&lt;0.252,B42&gt;=3.25,A42&gt;=4.95,A42&gt;=4.35,A42&lt;5.05,D42&lt;0.35,D42&lt;0.8,A42&lt;5.45),1.4,IF(AND(G42&gt;=0.252,B42&gt;=3.25,A42&gt;=4.95,A42&gt;=4.35,A42&lt;5.05,D42&lt;0.35,D42&lt;0.8,A42&lt;5.45),1.32,IF(AND(G42&gt;=0.473,H42&lt;15.705,B42&gt;=2.65,H42&gt;=8.397,D42&gt;=1.25,G42&gt;=0.164,F42&lt;2.5,A42&gt;=5.45),4.7,IF(AND(B42&gt;=3.15,B42&gt;=2.75,H42&gt;=7.388,G42&lt;0.487,G42&lt;0.719,H42&lt;16.718,F42&gt;=2.5,A42&gt;=5.45),5.7,IF(AND(B42&lt;3.15,H42&lt;13.924,A42&gt;=4.5,A42&lt;4.95,A42&gt;=4.35,A42&lt;5.05,D42&lt;0.35,D42&lt;0.8,A42&lt;5.45),1.433,IF(AND(B42&gt;=3.15,H42&lt;13.924,A42&gt;=4.5,A42&lt;4.95,A42&gt;=4.35,A42&lt;5.05,D42&lt;0.35,D42&lt;0.8,A42&lt;5.45),1.4,IF(AND(H42&gt;=14.81,G42&lt;0.473,H42&lt;15.705,B42&gt;=2.65,H42&gt;=8.397,D42&gt;=1.25,G42&gt;=0.164,F42&lt;2.5,A42&gt;=5.45),4.2,IF(AND(A42&lt;6.65,B42&lt;3.15,B42&gt;=2.75,H42&gt;=7.388,G42&lt;0.487,G42&lt;0.719,H42&lt;16.718,F42&gt;=2.5,A42&gt;=5.45),5.6,IF(AND(A42&gt;=6.65,B42&lt;3.15,B42&gt;=2.75,H42&gt;=7.388,G42&lt;0.487,G42&lt;0.719,H42&lt;16.718,F42&gt;=2.5,A42&gt;=5.45),5.4,IF(AND(A42&lt;6.15,H42&lt;14.81,G42&lt;0.473,H42&lt;15.705,B42&gt;=2.65,H42&gt;=8.397,D42&gt;=1.25,G42&gt;=0.164,F42&lt;2.5,A42&gt;=5.45),4.5,IF(AND(A42&gt;=6.15,H42&lt;14.81,G42&lt;0.473,H42&lt;15.705,B42&gt;=2.65,H42&gt;=8.397,D42&gt;=1.25,G42&gt;=0.164,F42&lt;2.5,A42&gt;=5.45),4.4,"shouldnthappen"))))))))))))))))))))))))))))))))))))</f>
        <v>1.44</v>
      </c>
      <c r="U42" s="1" t="n">
        <f aca="false">IF(AND(G42&gt;=0.934,F42&lt;1.5),1.7,IF(AND(D42&lt;0.15,D42&lt;0.25,G42&lt;0.934,F42&lt;1.5),1.38,IF(AND(H42&gt;=14.379,D42&gt;=0.25,G42&lt;0.934,F42&lt;1.5),1.7,IF(AND(A42&lt;5.3,D42&lt;1.35,F42&lt;2.5,F42&gt;=1.5),3.15,IF(AND(H42&lt;7.148,D42&gt;=1.35,F42&lt;2.5,F42&gt;=1.5),3.9,IF(AND(G42&lt;0.352,A42&lt;6.15,F42&gt;=2.5,F42&gt;=1.5),4.5,IF(AND(G42&gt;=0.352,A42&lt;6.15,F42&gt;=2.5,F42&gt;=1.5),4.92,IF(AND(B42&lt;2.85,A42&gt;=6.15,F42&gt;=2.5,F42&gt;=1.5),6.2,IF(AND(D42&gt;=0.45,H42&lt;14.379,D42&gt;=0.25,G42&lt;0.934,F42&lt;1.5),1.65,IF(AND(G42&gt;=0.857,A42&gt;=5.3,D42&lt;1.35,F42&lt;2.5,F42&gt;=1.5),4.3,IF(AND(A42&gt;=7.25,B42&gt;=2.85,A42&gt;=6.15,F42&gt;=2.5,F42&gt;=1.5),6.425,IF(AND(H42&lt;9.499,A42&lt;5.05,D42&gt;=0.15,D42&lt;0.25,G42&lt;0.934,F42&lt;1.5),1.4,IF(AND(A42&gt;=5.45,A42&gt;=5.05,D42&gt;=0.15,D42&lt;0.25,G42&lt;0.934,F42&lt;1.5),1.3,IF(AND(B42&gt;=4.15,D42&lt;0.45,H42&lt;14.379,D42&gt;=0.25,G42&lt;0.934,F42&lt;1.5),1.5,IF(AND(A42&gt;=5.75,G42&lt;0.857,A42&gt;=5.3,D42&lt;1.35,F42&lt;2.5,F42&gt;=1.5),4.02,IF(AND(A42&lt;6.65,G42&lt;0.333,H42&gt;=7.148,D42&gt;=1.35,F42&lt;2.5,F42&gt;=1.5),4.475,IF(AND(A42&gt;=6.65,G42&lt;0.333,H42&gt;=7.148,D42&gt;=1.35,F42&lt;2.5,F42&gt;=1.5),4.8,IF(AND(D42&gt;=1.45,G42&gt;=0.333,H42&gt;=7.148,D42&gt;=1.35,F42&lt;2.5,F42&gt;=1.5),4.85,IF(AND(G42&gt;=0.861,A42&lt;7.25,B42&gt;=2.85,A42&gt;=6.15,F42&gt;=2.5,F42&gt;=1.5),5.2,IF(AND(G42&lt;0.571,H42&gt;=9.499,A42&lt;5.05,D42&gt;=0.15,D42&lt;0.25,G42&lt;0.934,F42&lt;1.5),1.2,IF(AND(G42&gt;=0.571,H42&gt;=9.499,A42&lt;5.05,D42&gt;=0.15,D42&lt;0.25,G42&lt;0.934,F42&lt;1.5),1.3,IF(AND(H42&lt;9.283,A42&lt;5.45,A42&gt;=5.05,D42&gt;=0.15,D42&lt;0.25,G42&lt;0.934,F42&lt;1.5),1.5,IF(AND(H42&gt;=9.283,A42&lt;5.45,A42&gt;=5.05,D42&gt;=0.15,D42&lt;0.25,G42&lt;0.934,F42&lt;1.5),1.425,IF(AND(A42&lt;4.9,B42&lt;4.15,D42&lt;0.45,H42&lt;14.379,D42&gt;=0.25,G42&lt;0.934,F42&lt;1.5),1.4,IF(AND(A42&gt;=4.9,B42&lt;4.15,D42&lt;0.45,H42&lt;14.379,D42&gt;=0.25,G42&lt;0.934,F42&lt;1.5),1.325,IF(AND(G42&lt;0.572,A42&lt;5.75,G42&lt;0.857,A42&gt;=5.3,D42&lt;1.35,F42&lt;2.5,F42&gt;=1.5),3.65,IF(AND(G42&gt;=0.572,A42&lt;5.75,G42&lt;0.857,A42&gt;=5.3,D42&lt;1.35,F42&lt;2.5,F42&gt;=1.5),3.9,IF(AND(A42&lt;6.75,D42&lt;1.45,G42&gt;=0.333,H42&gt;=7.148,D42&gt;=1.35,F42&lt;2.5,F42&gt;=1.5),4.4,IF(AND(A42&gt;=6.75,D42&lt;1.45,G42&gt;=0.333,H42&gt;=7.148,D42&gt;=1.35,F42&lt;2.5,F42&gt;=1.5),4.78,IF(AND(A42&lt;6.6,B42&lt;3.25,G42&lt;0.861,A42&lt;7.25,B42&gt;=2.85,A42&gt;=6.15,F42&gt;=2.5,F42&gt;=1.5),5.333,IF(AND(H42&lt;11.461,B42&gt;=3.25,G42&lt;0.861,A42&lt;7.25,B42&gt;=2.85,A42&gt;=6.15,F42&gt;=2.5,F42&gt;=1.5),6.025,IF(AND(H42&gt;=11.461,B42&gt;=3.25,G42&lt;0.861,A42&lt;7.25,B42&gt;=2.85,A42&gt;=6.15,F42&gt;=2.5,F42&gt;=1.5),5.667,IF(AND(H42&gt;=14.564,A42&gt;=6.6,B42&lt;3.25,G42&lt;0.861,A42&lt;7.25,B42&gt;=2.85,A42&gt;=6.15,F42&gt;=2.5,F42&gt;=1.5),5.4,IF(AND(D42&gt;=2.35,H42&lt;14.564,A42&gt;=6.6,B42&lt;3.25,G42&lt;0.861,A42&lt;7.25,B42&gt;=2.85,A42&gt;=6.15,F42&gt;=2.5,F42&gt;=1.5),5.6,IF(AND(A42&lt;6.85,D42&lt;2.35,H42&lt;14.564,A42&gt;=6.6,B42&lt;3.25,G42&lt;0.861,A42&lt;7.25,B42&gt;=2.85,A42&gt;=6.15,F42&gt;=2.5,F42&gt;=1.5),5.9,IF(AND(A42&gt;=6.85,D42&lt;2.35,H42&lt;14.564,A42&gt;=6.6,B42&lt;3.25,G42&lt;0.861,A42&lt;7.25,B42&gt;=2.85,A42&gt;=6.15,F42&gt;=2.5,F42&gt;=1.5),5.78,"shouldnthappen"))))))))))))))))))))))))))))))))))))</f>
        <v>1.425</v>
      </c>
      <c r="V42" s="1" t="n">
        <f aca="false">IF(AND(H42&lt;5.748,A42&lt;5.05,D42&lt;0.75),1,IF(AND(B42&lt;3.15,H42&gt;=5.748,A42&lt;5.05,D42&lt;0.75),1.475,IF(AND(G42&gt;=0.801,D42&lt;0.25,A42&gt;=5.05,D42&lt;0.75),1.7,IF(AND(D42&gt;=0.45,D42&gt;=0.25,A42&gt;=5.05,D42&lt;0.75),1.7,IF(AND(B42&lt;2.35,F42&lt;2.5,B42&lt;2.75,D42&gt;=0.75),4.16,IF(AND(D42&lt;1.75,F42&gt;=2.5,B42&lt;2.75,D42&gt;=0.75),4.875,IF(AND(D42&gt;=1.75,F42&gt;=2.5,B42&lt;2.75,D42&gt;=0.75),5.333,IF(AND(H42&gt;=16.284,D42&gt;=1.55,B42&gt;=2.75,D42&gt;=0.75),6.6,IF(AND(H42&gt;=14.144,B42&gt;=3.15,H42&gt;=5.748,A42&lt;5.05,D42&lt;0.75),1.3,IF(AND(A42&lt;5.45,G42&lt;0.801,D42&lt;0.25,A42&gt;=5.05,D42&lt;0.75),1.5,IF(AND(A42&gt;=5.45,G42&lt;0.801,D42&lt;0.25,A42&gt;=5.05,D42&lt;0.75),1.34,IF(AND(B42&lt;3.75,D42&lt;0.45,D42&gt;=0.25,A42&gt;=5.05,D42&lt;0.75),1.467,IF(AND(B42&gt;=3.75,D42&lt;0.45,D42&gt;=0.25,A42&gt;=5.05,D42&lt;0.75),1.767,IF(AND(G42&gt;=0.896,B42&gt;=2.35,F42&lt;2.5,B42&lt;2.75,D42&gt;=0.75),4.9,IF(AND(H42&lt;15.504,D42&lt;1.35,D42&lt;1.55,B42&gt;=2.75,D42&gt;=0.75),4.2,IF(AND(H42&gt;=15.504,D42&lt;1.35,D42&lt;1.55,B42&gt;=2.75,D42&gt;=0.75),4.6,IF(AND(H42&lt;9.767,D42&gt;=1.35,D42&lt;1.55,B42&gt;=2.75,D42&gt;=0.75),5.1,IF(AND(A42&lt;4.5,H42&lt;14.144,B42&gt;=3.15,H42&gt;=5.748,A42&lt;5.05,D42&lt;0.75),1.3,IF(AND(A42&gt;=4.5,H42&lt;14.144,B42&gt;=3.15,H42&gt;=5.748,A42&lt;5.05,D42&lt;0.75),1.4,IF(AND(D42&gt;=1.15,G42&lt;0.896,B42&gt;=2.35,F42&lt;2.5,B42&lt;2.75,D42&gt;=0.75),4.04,IF(AND(B42&lt;2.9,H42&gt;=9.767,D42&gt;=1.35,D42&lt;1.55,B42&gt;=2.75,D42&gt;=0.75),4.8,IF(AND(D42&lt;1.7,A42&gt;=7.05,H42&lt;16.284,D42&gt;=1.55,B42&gt;=2.75,D42&gt;=0.75),5.8,IF(AND(D42&gt;=1.7,A42&gt;=7.05,H42&lt;16.284,D42&gt;=1.55,B42&gt;=2.75,D42&gt;=0.75),6.3,IF(AND(B42&lt;2.45,D42&lt;1.15,G42&lt;0.896,B42&gt;=2.35,F42&lt;2.5,B42&lt;2.75,D42&gt;=0.75),3.767,IF(AND(B42&gt;=2.45,D42&lt;1.15,G42&lt;0.896,B42&gt;=2.35,F42&lt;2.5,B42&lt;2.75,D42&gt;=0.75),3.167,IF(AND(B42&gt;=3.15,B42&gt;=2.9,H42&gt;=9.767,D42&gt;=1.35,D42&lt;1.55,B42&gt;=2.75,D42&gt;=0.75),4.7,IF(AND(D42&lt;1.9,D42&lt;2.05,A42&lt;7.05,H42&lt;16.284,D42&gt;=1.55,B42&gt;=2.75,D42&gt;=0.75),4.82,IF(AND(D42&gt;=1.9,D42&lt;2.05,A42&lt;7.05,H42&lt;16.284,D42&gt;=1.55,B42&gt;=2.75,D42&gt;=0.75),5.067,IF(AND(H42&lt;12.721,B42&lt;3.15,B42&gt;=2.9,H42&gt;=9.767,D42&gt;=1.35,D42&lt;1.55,B42&gt;=2.75,D42&gt;=0.75),4.5,IF(AND(H42&gt;=12.721,B42&lt;3.15,B42&gt;=2.9,H42&gt;=9.767,D42&gt;=1.35,D42&lt;1.55,B42&gt;=2.75,D42&gt;=0.75),4.433,IF(AND(H42&lt;9.525,G42&lt;0.364,D42&gt;=2.05,A42&lt;7.05,H42&lt;16.284,D42&gt;=1.55,B42&gt;=2.75,D42&gt;=0.75),5.1,IF(AND(A42&lt;6.25,G42&gt;=0.364,D42&gt;=2.05,A42&lt;7.05,H42&lt;16.284,D42&gt;=1.55,B42&gt;=2.75,D42&gt;=0.75),5.4,IF(AND(H42&lt;10.898,H42&gt;=9.525,G42&lt;0.364,D42&gt;=2.05,A42&lt;7.05,H42&lt;16.284,D42&gt;=1.55,B42&gt;=2.75,D42&gt;=0.75),5.6,IF(AND(H42&lt;8.711,A42&gt;=6.25,G42&gt;=0.364,D42&gt;=2.05,A42&lt;7.05,H42&lt;16.284,D42&gt;=1.55,B42&gt;=2.75,D42&gt;=0.75),5.7,IF(AND(H42&gt;=8.711,A42&gt;=6.25,G42&gt;=0.364,D42&gt;=2.05,A42&lt;7.05,H42&lt;16.284,D42&gt;=1.55,B42&gt;=2.75,D42&gt;=0.75),5.84,IF(AND(D42&lt;2.2,H42&gt;=10.898,H42&gt;=9.525,G42&lt;0.364,D42&gt;=2.05,A42&lt;7.05,H42&lt;16.284,D42&gt;=1.55,B42&gt;=2.75,D42&gt;=0.75),5.4,IF(AND(D42&gt;=2.2,H42&gt;=10.898,H42&gt;=9.525,G42&lt;0.364,D42&gt;=2.05,A42&lt;7.05,H42&lt;16.284,D42&gt;=1.55,B42&gt;=2.75,D42&gt;=0.75),5.3,"shouldnthappen")))))))))))))))))))))))))))))))))))))</f>
        <v>1.7</v>
      </c>
      <c r="W42" s="1" t="n">
        <f aca="false">IF(AND(H42&lt;6.926,D42&gt;=0.35,D42&lt;0.8),1.9,IF(AND(H42&gt;=6.926,D42&gt;=0.35,D42&lt;0.8),1.533,IF(AND(H42&lt;13.492,A42&lt;4.75,D42&lt;0.35,D42&lt;0.8),1.1,IF(AND(H42&gt;=13.492,A42&lt;4.75,D42&lt;0.35,D42&lt;0.8),1.375,IF(AND(B42&lt;2.75,A42&gt;=5.85,F42&lt;2.5,D42&gt;=0.8),4.833,IF(AND(B42&lt;3.3,A42&gt;=7.05,F42&gt;=2.5,D42&gt;=0.8),5.8,IF(AND(B42&gt;=3.3,A42&gt;=7.05,F42&gt;=2.5,D42&gt;=0.8),6.325,IF(AND(D42&gt;=0.25,A42&lt;5.05,A42&gt;=4.75,D42&lt;0.35,D42&lt;0.8),1.3,IF(AND(B42&lt;3.6,A42&gt;=5.05,A42&gt;=4.75,D42&lt;0.35,D42&lt;0.8),1.4,IF(AND(H42&lt;10.194,G42&lt;0.412,A42&lt;5.85,F42&lt;2.5,D42&gt;=0.8),4.133,IF(AND(H42&gt;=10.194,G42&lt;0.412,A42&lt;5.85,F42&lt;2.5,D42&gt;=0.8),4.5,IF(AND(A42&lt;5.35,G42&gt;=0.412,A42&lt;5.85,F42&lt;2.5,D42&gt;=0.8),3.15,IF(AND(A42&lt;6.2,B42&gt;=2.75,A42&gt;=5.85,F42&lt;2.5,D42&gt;=0.8),4.3,IF(AND(H42&lt;5.767,A42&lt;6.2,A42&lt;7.05,F42&gt;=2.5,D42&gt;=0.8),4.5,IF(AND(G42&gt;=0.861,A42&gt;=6.2,A42&lt;7.05,F42&gt;=2.5,D42&gt;=0.8),5.2,IF(AND(B42&lt;3.15,D42&lt;0.25,A42&lt;5.05,A42&gt;=4.75,D42&lt;0.35,D42&lt;0.8),1.55,IF(AND(A42&lt;5.45,B42&gt;=3.6,A42&gt;=5.05,A42&gt;=4.75,D42&lt;0.35,D42&lt;0.8),1.5,IF(AND(A42&gt;=5.45,B42&gt;=3.6,A42&gt;=5.05,A42&gt;=4.75,D42&lt;0.35,D42&lt;0.8),1.4,IF(AND(G42&gt;=0.772,A42&gt;=5.35,G42&gt;=0.412,A42&lt;5.85,F42&lt;2.5,D42&gt;=0.8),3.9,IF(AND(D42&gt;=1.45,A42&gt;=6.2,B42&gt;=2.75,A42&gt;=5.85,F42&lt;2.5,D42&gt;=0.8),4.775,IF(AND(G42&lt;0.5,H42&gt;=5.767,A42&lt;6.2,A42&lt;7.05,F42&gt;=2.5,D42&gt;=0.8),5.1,IF(AND(G42&gt;=0.5,H42&gt;=5.767,A42&lt;6.2,A42&lt;7.05,F42&gt;=2.5,D42&gt;=0.8),4.95,IF(AND(B42&gt;=3.25,G42&lt;0.861,A42&gt;=6.2,A42&lt;7.05,F42&gt;=2.5,D42&gt;=0.8),5.75,IF(AND(A42&lt;4.95,B42&gt;=3.15,D42&lt;0.25,A42&lt;5.05,A42&gt;=4.75,D42&lt;0.35,D42&lt;0.8),1.4,IF(AND(A42&lt;5.65,G42&lt;0.772,A42&gt;=5.35,G42&gt;=0.412,A42&lt;5.85,F42&lt;2.5,D42&gt;=0.8),3.6,IF(AND(A42&gt;=5.65,G42&lt;0.772,A42&gt;=5.35,G42&gt;=0.412,A42&lt;5.85,F42&lt;2.5,D42&gt;=0.8),3.5,IF(AND(B42&gt;=3.15,D42&lt;1.45,A42&gt;=6.2,B42&gt;=2.75,A42&gt;=5.85,F42&lt;2.5,D42&gt;=0.8),4.7,IF(AND(A42&gt;=6.65,B42&lt;3.25,G42&lt;0.861,A42&gt;=6.2,A42&lt;7.05,F42&gt;=2.5,D42&gt;=0.8),5.567,IF(AND(H42&lt;9.499,A42&gt;=4.95,B42&gt;=3.15,D42&lt;0.25,A42&lt;5.05,A42&gt;=4.75,D42&lt;0.35,D42&lt;0.8),1.4,IF(AND(H42&gt;=9.499,A42&gt;=4.95,B42&gt;=3.15,D42&lt;0.25,A42&lt;5.05,A42&gt;=4.75,D42&lt;0.35,D42&lt;0.8),1.2,IF(AND(G42&lt;0.765,B42&lt;3.15,D42&lt;1.45,A42&gt;=6.2,B42&gt;=2.75,A42&gt;=5.85,F42&lt;2.5,D42&gt;=0.8),4.4,IF(AND(G42&gt;=0.765,B42&lt;3.15,D42&lt;1.45,A42&gt;=6.2,B42&gt;=2.75,A42&gt;=5.85,F42&lt;2.5,D42&gt;=0.8),4.6,IF(AND(H42&lt;10.667,A42&lt;6.65,B42&lt;3.25,G42&lt;0.861,A42&gt;=6.2,A42&lt;7.05,F42&gt;=2.5,D42&gt;=0.8),5.167,IF(AND(G42&lt;0.627,H42&gt;=10.667,A42&lt;6.65,B42&lt;3.25,G42&lt;0.861,A42&gt;=6.2,A42&lt;7.05,F42&gt;=2.5,D42&gt;=0.8),5.64,IF(AND(G42&gt;=0.627,H42&gt;=10.667,A42&lt;6.65,B42&lt;3.25,G42&lt;0.861,A42&gt;=6.2,A42&lt;7.05,F42&gt;=2.5,D42&gt;=0.8),5.1,"shouldnthappen")))))))))))))))))))))))))))))))))))</f>
        <v>1.4</v>
      </c>
      <c r="X42" s="1" t="n">
        <f aca="false">IF(AND(B42&lt;3.05,H42&lt;6.697,A42&lt;5.45),4.1,IF(AND(B42&gt;=3.05,H42&lt;6.697,A42&lt;5.45),1.48,IF(AND(D42&lt;0.7,A42&lt;5.9,A42&gt;=5.45),1.4,IF(AND(A42&lt;4.35,B42&lt;3.3,H42&gt;=6.697,A42&lt;5.45),1.1,IF(AND(G42&lt;0.372,D42&gt;=0.7,A42&lt;5.9,A42&gt;=5.45),4.36,IF(AND(A42&gt;=4.9,A42&gt;=4.35,B42&lt;3.3,H42&gt;=6.697,A42&lt;5.45),1.6,IF(AND(H42&gt;=14.171,A42&lt;5.15,B42&gt;=3.3,H42&gt;=6.697,A42&lt;5.45),1.6,IF(AND(G42&lt;0.451,A42&gt;=5.15,B42&gt;=3.3,H42&gt;=6.697,A42&lt;5.45),1.367,IF(AND(G42&gt;=0.451,A42&gt;=5.15,B42&gt;=3.3,H42&gt;=6.697,A42&lt;5.45),1.5,IF(AND(G42&lt;0.332,D42&lt;1.45,F42&lt;2.5,A42&gt;=5.9,A42&gt;=5.45),4.35,IF(AND(A42&lt;6.15,D42&gt;=1.45,F42&lt;2.5,A42&gt;=5.9,A42&gt;=5.45),5.1,IF(AND(D42&gt;=2.4,G42&lt;0.432,F42&gt;=2.5,A42&gt;=5.9,A42&gt;=5.45),5.78,IF(AND(A42&lt;6.15,G42&gt;=0.432,F42&gt;=2.5,A42&gt;=5.9,A42&gt;=5.45),4.9,IF(AND(B42&lt;3.1,A42&lt;4.9,A42&gt;=4.35,B42&lt;3.3,H42&gt;=6.697,A42&lt;5.45),1.4,IF(AND(B42&gt;=3.1,A42&lt;4.9,A42&gt;=4.35,B42&lt;3.3,H42&gt;=6.697,A42&lt;5.45),1.3,IF(AND(G42&lt;0.343,H42&lt;14.171,A42&lt;5.15,B42&gt;=3.3,H42&gt;=6.697,A42&lt;5.45),1.433,IF(AND(G42&gt;=0.343,H42&lt;14.171,A42&lt;5.15,B42&gt;=3.3,H42&gt;=6.697,A42&lt;5.45),1.525,IF(AND(D42&lt;1.05,B42&lt;2.55,G42&gt;=0.372,D42&gt;=0.7,A42&lt;5.9,A42&gt;=5.45),3.7,IF(AND(H42&lt;10.596,B42&gt;=2.55,G42&gt;=0.372,D42&gt;=0.7,A42&lt;5.9,A42&gt;=5.45),3.525,IF(AND(H42&gt;=10.596,B42&gt;=2.55,G42&gt;=0.372,D42&gt;=0.7,A42&lt;5.9,A42&gt;=5.45),3.9,IF(AND(H42&lt;14.314,G42&gt;=0.332,D42&lt;1.45,F42&lt;2.5,A42&gt;=5.9,A42&gt;=5.45),4.4,IF(AND(H42&gt;=14.314,G42&gt;=0.332,D42&lt;1.45,F42&lt;2.5,A42&gt;=5.9,A42&gt;=5.45),4.7,IF(AND(H42&lt;13.906,A42&gt;=6.15,D42&gt;=1.45,F42&lt;2.5,A42&gt;=5.9,A42&gt;=5.45),4.675,IF(AND(H42&gt;=13.906,A42&gt;=6.15,D42&gt;=1.45,F42&lt;2.5,A42&gt;=5.9,A42&gt;=5.45),4.9,IF(AND(G42&lt;0.093,D42&lt;2.4,G42&lt;0.432,F42&gt;=2.5,A42&gt;=5.9,A42&gt;=5.45),5.6,IF(AND(B42&lt;2.95,A42&gt;=6.15,G42&gt;=0.432,F42&gt;=2.5,A42&gt;=5.9,A42&gt;=5.45),5.86,IF(AND(A42&lt;5.55,D42&gt;=1.05,B42&lt;2.55,G42&gt;=0.372,D42&gt;=0.7,A42&lt;5.9,A42&gt;=5.45),4,IF(AND(A42&gt;=5.55,D42&gt;=1.05,B42&lt;2.55,G42&gt;=0.372,D42&gt;=0.7,A42&lt;5.9,A42&gt;=5.45),3.9,IF(AND(D42&lt;1.7,G42&gt;=0.093,D42&lt;2.4,G42&lt;0.432,F42&gt;=2.5,A42&gt;=5.9,A42&gt;=5.45),5.05,IF(AND(G42&gt;=0.774,B42&gt;=2.95,A42&gt;=6.15,G42&gt;=0.432,F42&gt;=2.5,A42&gt;=5.9,A42&gt;=5.45),5.3,IF(AND(G42&gt;=0.312,D42&gt;=1.7,G42&gt;=0.093,D42&lt;2.4,G42&lt;0.432,F42&gt;=2.5,A42&gt;=5.9,A42&gt;=5.45),5.4,IF(AND(D42&lt;2.45,G42&lt;0.774,B42&gt;=2.95,A42&gt;=6.15,G42&gt;=0.432,F42&gt;=2.5,A42&gt;=5.9,A42&gt;=5.45),5.66,IF(AND(D42&gt;=2.45,G42&lt;0.774,B42&gt;=2.95,A42&gt;=6.15,G42&gt;=0.432,F42&gt;=2.5,A42&gt;=5.9,A42&gt;=5.45),6,IF(AND(G42&gt;=0.301,G42&lt;0.312,D42&gt;=1.7,G42&gt;=0.093,D42&lt;2.4,G42&lt;0.432,F42&gt;=2.5,A42&gt;=5.9,A42&gt;=5.45),5.1,IF(AND(A42&lt;6.45,G42&lt;0.301,G42&lt;0.312,D42&gt;=1.7,G42&gt;=0.093,D42&lt;2.4,G42&lt;0.432,F42&gt;=2.5,A42&gt;=5.9,A42&gt;=5.45),5.3,IF(AND(A42&gt;=6.45,G42&lt;0.301,G42&lt;0.312,D42&gt;=1.7,G42&gt;=0.093,D42&lt;2.4,G42&lt;0.432,F42&gt;=2.5,A42&gt;=5.9,A42&gt;=5.45),5.2,"shouldnthappen"))))))))))))))))))))))))))))))))))))</f>
        <v>1.525</v>
      </c>
      <c r="Y42" s="1" t="n">
        <f aca="false">IF(AND(H42&lt;6.51,F42&lt;1.5),1.8,IF(AND(H42&gt;=16.674,F42&gt;=1.5),6.533,IF(AND(D42&gt;=0.45,H42&gt;=6.51,F42&lt;1.5),1.667,IF(AND(H42&gt;=13.805,G42&lt;0.154,H42&lt;16.674,F42&gt;=1.5),6.7,IF(AND(D42&lt;0.15,A42&lt;5.05,D42&lt;0.45,H42&gt;=6.51,F42&lt;1.5),1.4,IF(AND(H42&gt;=13.586,A42&gt;=5.05,D42&lt;0.45,H42&gt;=6.51,F42&lt;1.5),1.3,IF(AND(F42&lt;2.5,H42&lt;13.805,G42&lt;0.154,H42&lt;16.674,F42&gt;=1.5),4.6,IF(AND(H42&lt;8.929,D42&lt;1.35,G42&gt;=0.154,H42&lt;16.674,F42&gt;=1.5),3.64,IF(AND(G42&lt;0.05,H42&lt;13.586,A42&gt;=5.05,D42&lt;0.45,H42&gt;=6.51,F42&lt;1.5),1.4,IF(AND(G42&gt;=0.107,F42&gt;=2.5,H42&lt;13.805,G42&lt;0.154,H42&lt;16.674,F42&gt;=1.5),5.3,IF(AND(B42&gt;=2.75,H42&gt;=8.929,D42&lt;1.35,G42&gt;=0.154,H42&lt;16.674,F42&gt;=1.5),4.433,IF(AND(D42&gt;=1.55,F42&lt;2.5,D42&gt;=1.35,G42&gt;=0.154,H42&lt;16.674,F42&gt;=1.5),4.975,IF(AND(H42&lt;6.93,F42&gt;=2.5,D42&gt;=1.35,G42&gt;=0.154,H42&lt;16.674,F42&gt;=1.5),4.5,IF(AND(H42&lt;12.675,G42&lt;0.217,D42&gt;=0.15,A42&lt;5.05,D42&lt;0.45,H42&gt;=6.51,F42&lt;1.5),1.4,IF(AND(H42&gt;=12.675,G42&lt;0.217,D42&gt;=0.15,A42&lt;5.05,D42&lt;0.45,H42&gt;=6.51,F42&lt;1.5),1.5,IF(AND(A42&lt;4.65,G42&gt;=0.217,D42&gt;=0.15,A42&lt;5.05,D42&lt;0.45,H42&gt;=6.51,F42&lt;1.5),1.35,IF(AND(D42&lt;0.25,G42&gt;=0.05,H42&lt;13.586,A42&gt;=5.05,D42&lt;0.45,H42&gt;=6.51,F42&lt;1.5),1.467,IF(AND(D42&gt;=0.25,G42&gt;=0.05,H42&lt;13.586,A42&gt;=5.05,D42&lt;0.45,H42&gt;=6.51,F42&lt;1.5),1.5,IF(AND(H42&lt;9.15,G42&lt;0.107,F42&gt;=2.5,H42&lt;13.805,G42&lt;0.154,H42&lt;16.674,F42&gt;=1.5),5.7,IF(AND(H42&gt;=9.15,G42&lt;0.107,F42&gt;=2.5,H42&lt;13.805,G42&lt;0.154,H42&lt;16.674,F42&gt;=1.5),5.6,IF(AND(G42&lt;0.404,B42&lt;2.75,H42&gt;=8.929,D42&lt;1.35,G42&gt;=0.154,H42&lt;16.674,F42&gt;=1.5),4.15,IF(AND(G42&gt;=0.404,B42&lt;2.75,H42&gt;=8.929,D42&lt;1.35,G42&gt;=0.154,H42&lt;16.674,F42&gt;=1.5),3.9,IF(AND(A42&gt;=6.75,D42&lt;1.55,F42&lt;2.5,D42&gt;=1.35,G42&gt;=0.154,H42&lt;16.674,F42&gt;=1.5),4.82,IF(AND(D42&lt;0.25,A42&gt;=4.65,G42&gt;=0.217,D42&gt;=0.15,A42&lt;5.05,D42&lt;0.45,H42&gt;=6.51,F42&lt;1.5),1.325,IF(AND(D42&gt;=0.25,A42&gt;=4.65,G42&gt;=0.217,D42&gt;=0.15,A42&lt;5.05,D42&lt;0.45,H42&gt;=6.51,F42&lt;1.5),1.3,IF(AND(A42&lt;6.55,A42&lt;6.75,D42&lt;1.55,F42&lt;2.5,D42&gt;=1.35,G42&gt;=0.154,H42&lt;16.674,F42&gt;=1.5),4.575,IF(AND(A42&gt;=6.55,A42&lt;6.75,D42&lt;1.55,F42&lt;2.5,D42&gt;=1.35,G42&gt;=0.154,H42&lt;16.674,F42&gt;=1.5),4.4,IF(AND(B42&lt;2.9,D42&lt;2.05,H42&gt;=6.93,F42&gt;=2.5,D42&gt;=1.35,G42&gt;=0.154,H42&lt;16.674,F42&gt;=1.5),5.05,IF(AND(H42&lt;8.884,D42&gt;=2.05,H42&gt;=6.93,F42&gt;=2.5,D42&gt;=1.35,G42&gt;=0.154,H42&lt;16.674,F42&gt;=1.5),5.1,IF(AND(H42&lt;13.711,B42&gt;=2.9,D42&lt;2.05,H42&gt;=6.93,F42&gt;=2.5,D42&gt;=1.35,G42&gt;=0.154,H42&lt;16.674,F42&gt;=1.5),5,IF(AND(H42&gt;=13.711,B42&gt;=2.9,D42&lt;2.05,H42&gt;=6.93,F42&gt;=2.5,D42&gt;=1.35,G42&gt;=0.154,H42&lt;16.674,F42&gt;=1.5),5.8,IF(AND(B42&lt;3.15,H42&gt;=8.884,D42&gt;=2.05,H42&gt;=6.93,F42&gt;=2.5,D42&gt;=1.35,G42&gt;=0.154,H42&lt;16.674,F42&gt;=1.5),5.56,IF(AND(B42&gt;=3.15,H42&gt;=8.884,D42&gt;=2.05,H42&gt;=6.93,F42&gt;=2.5,D42&gt;=1.35,G42&gt;=0.154,H42&lt;16.674,F42&gt;=1.5),5.9,"shouldnthappen")))))))))))))))))))))))))))))))))</f>
        <v>1.467</v>
      </c>
      <c r="Z42" s="1" t="n">
        <f aca="false">IF(AND(F42&gt;=2,B42&gt;=3.35),5.6,IF(AND(A42&lt;6.65,H42&gt;=15.076,B42&lt;3.35),4.8,IF(AND(A42&gt;=6.65,H42&gt;=15.076,B42&lt;3.35),6.15,IF(AND(H42&lt;6.542,F42&lt;2,B42&gt;=3.35),1.767,IF(AND(G42&gt;=0.653,D42&lt;0.75,H42&lt;15.076,B42&lt;3.35),1.55,IF(AND(D42&lt;0.15,G42&lt;0.653,D42&lt;0.75,H42&lt;15.076,B42&lt;3.35),1.1,IF(AND(G42&lt;0.356,A42&lt;5.05,H42&gt;=6.542,F42&lt;2,B42&gt;=3.35),1.4,IF(AND(G42&gt;=0.356,A42&lt;5.05,H42&gt;=6.542,F42&lt;2,B42&gt;=3.35),1.3,IF(AND(G42&gt;=0.566,A42&gt;=5.05,H42&gt;=6.542,F42&lt;2,B42&gt;=3.35),1.6,IF(AND(B42&gt;=3.1,D42&gt;=0.15,G42&lt;0.653,D42&lt;0.75,H42&lt;15.076,B42&lt;3.35),1.367,IF(AND(B42&gt;=2.65,D42&lt;1.45,B42&lt;2.75,D42&gt;=0.75,H42&lt;15.076,B42&lt;3.35),3.96,IF(AND(G42&lt;0.352,D42&gt;=1.45,B42&lt;2.75,D42&gt;=0.75,H42&lt;15.076,B42&lt;3.35),4.5,IF(AND(D42&gt;=1.35,A42&lt;6.2,B42&gt;=2.75,D42&gt;=0.75,H42&lt;15.076,B42&lt;3.35),4.733,IF(AND(A42&lt;4.7,B42&lt;3.1,D42&gt;=0.15,G42&lt;0.653,D42&lt;0.75,H42&lt;15.076,B42&lt;3.35),1.36,IF(AND(A42&gt;=4.7,B42&lt;3.1,D42&gt;=0.15,G42&lt;0.653,D42&lt;0.75,H42&lt;15.076,B42&lt;3.35),1.6,IF(AND(A42&lt;5.2,B42&lt;2.65,D42&lt;1.45,B42&lt;2.75,D42&gt;=0.75,H42&lt;15.076,B42&lt;3.35),3.3,IF(AND(A42&lt;6.5,G42&gt;=0.352,D42&gt;=1.45,B42&lt;2.75,D42&gt;=0.75,H42&lt;15.076,B42&lt;3.35),5,IF(AND(A42&gt;=6.5,G42&gt;=0.352,D42&gt;=1.45,B42&lt;2.75,D42&gt;=0.75,H42&lt;15.076,B42&lt;3.35),5.8,IF(AND(H42&lt;8.486,D42&lt;1.35,A42&lt;6.2,B42&gt;=2.75,D42&gt;=0.75,H42&lt;15.076,B42&lt;3.35),3.975,IF(AND(G42&lt;0.187,F42&lt;2.5,A42&gt;=6.2,B42&gt;=2.75,D42&gt;=0.75,H42&lt;15.076,B42&lt;3.35),5,IF(AND(G42&gt;=0.187,F42&lt;2.5,A42&gt;=6.2,B42&gt;=2.75,D42&gt;=0.75,H42&lt;15.076,B42&lt;3.35),4.525,IF(AND(A42&gt;=7.25,F42&gt;=2.5,A42&gt;=6.2,B42&gt;=2.75,D42&gt;=0.75,H42&lt;15.076,B42&lt;3.35),6.5,IF(AND(G42&lt;0.185,B42&lt;3.6,G42&lt;0.566,A42&gt;=5.05,H42&gt;=6.542,F42&lt;2,B42&gt;=3.35),1.45,IF(AND(G42&gt;=0.185,B42&lt;3.6,G42&lt;0.566,A42&gt;=5.05,H42&gt;=6.542,F42&lt;2,B42&gt;=3.35),1.34,IF(AND(G42&lt;0.13,B42&gt;=3.6,G42&lt;0.566,A42&gt;=5.05,H42&gt;=6.542,F42&lt;2,B42&gt;=3.35),1.45,IF(AND(G42&gt;=0.13,B42&gt;=3.6,G42&lt;0.566,A42&gt;=5.05,H42&gt;=6.542,F42&lt;2,B42&gt;=3.35),1.5,IF(AND(D42&lt;1.05,A42&gt;=5.2,B42&lt;2.65,D42&lt;1.45,B42&lt;2.75,D42&gt;=0.75,H42&lt;15.076,B42&lt;3.35),3.5,IF(AND(D42&gt;=1.05,A42&gt;=5.2,B42&lt;2.65,D42&lt;1.45,B42&lt;2.75,D42&gt;=0.75,H42&lt;15.076,B42&lt;3.35),3.94,IF(AND(H42&lt;10.983,H42&gt;=8.486,D42&lt;1.35,A42&lt;6.2,B42&gt;=2.75,D42&gt;=0.75,H42&lt;15.076,B42&lt;3.35),4.38,IF(AND(H42&gt;=10.983,H42&gt;=8.486,D42&lt;1.35,A42&lt;6.2,B42&gt;=2.75,D42&gt;=0.75,H42&lt;15.076,B42&lt;3.35),4.1,IF(AND(B42&gt;=3.25,A42&lt;7.25,F42&gt;=2.5,A42&gt;=6.2,B42&gt;=2.75,D42&gt;=0.75,H42&lt;15.076,B42&lt;3.35),5.7,IF(AND(B42&lt;2.95,B42&lt;3.25,A42&lt;7.25,F42&gt;=2.5,A42&gt;=6.2,B42&gt;=2.75,D42&gt;=0.75,H42&lt;15.076,B42&lt;3.35),5.6,IF(AND(H42&gt;=13.711,B42&gt;=2.95,B42&lt;3.25,A42&lt;7.25,F42&gt;=2.5,A42&gt;=6.2,B42&gt;=2.75,D42&gt;=0.75,H42&lt;15.076,B42&lt;3.35),5.8,IF(AND(A42&gt;=6.8,H42&lt;13.711,B42&gt;=2.95,B42&lt;3.25,A42&lt;7.25,F42&gt;=2.5,A42&gt;=6.2,B42&gt;=2.75,D42&gt;=0.75,H42&lt;15.076,B42&lt;3.35),5.1,IF(AND(H42&lt;12.921,A42&lt;6.8,H42&lt;13.711,B42&gt;=2.95,B42&lt;3.25,A42&lt;7.25,F42&gt;=2.5,A42&gt;=6.2,B42&gt;=2.75,D42&gt;=0.75,H42&lt;15.076,B42&lt;3.35),5.34,IF(AND(H42&gt;=12.921,A42&lt;6.8,H42&lt;13.711,B42&gt;=2.95,B42&lt;3.25,A42&lt;7.25,F42&gt;=2.5,A42&gt;=6.2,B42&gt;=2.75,D42&gt;=0.75,H42&lt;15.076,B42&lt;3.35),5.133,"shouldnthappen"))))))))))))))))))))))))))))))))))))</f>
        <v>1.6</v>
      </c>
      <c r="AA42" s="1" t="n">
        <f aca="false">IF(AND(D42&gt;=0.45,A42&lt;5.05,D42&lt;0.8),1.6,IF(AND(D42&gt;=0.45,A42&gt;=5.05,D42&lt;0.8),1.7,IF(AND(H42&gt;=16.244,F42&gt;=2.5,D42&gt;=0.8),6.533,IF(AND(A42&lt;4.35,D42&lt;0.45,A42&lt;5.05,D42&lt;0.8),1.1,IF(AND(H42&gt;=14.877,D42&lt;0.45,A42&gt;=5.05,D42&lt;0.8),1.3,IF(AND(D42&gt;=1.4,A42&lt;5.65,F42&lt;2.5,D42&gt;=0.8),4.5,IF(AND(A42&gt;=7.25,H42&lt;16.244,F42&gt;=2.5,D42&gt;=0.8),6.5,IF(AND(A42&gt;=4.75,A42&gt;=4.35,D42&lt;0.45,A42&lt;5.05,D42&lt;0.8),1.35,IF(AND(A42&lt;5.3,D42&lt;1.4,A42&lt;5.65,F42&lt;2.5,D42&gt;=0.8),3.1,IF(AND(A42&gt;=6.8,A42&gt;=6.55,A42&gt;=5.65,F42&lt;2.5,D42&gt;=0.8),4.9,IF(AND(H42&lt;5.767,A42&lt;7.25,H42&lt;16.244,F42&gt;=2.5,D42&gt;=0.8),4.5,IF(AND(G42&gt;=0.522,A42&lt;4.75,A42&gt;=4.35,D42&lt;0.45,A42&lt;5.05,D42&lt;0.8),1.2,IF(AND(G42&gt;=0.948,D42&lt;0.35,H42&lt;14.877,D42&lt;0.45,A42&gt;=5.05,D42&lt;0.8),1.7,IF(AND(H42&lt;13.089,D42&gt;=0.35,H42&lt;14.877,D42&lt;0.45,A42&gt;=5.05,D42&lt;0.8),1.5,IF(AND(H42&gt;=13.089,D42&gt;=0.35,H42&lt;14.877,D42&lt;0.45,A42&gt;=5.05,D42&lt;0.8),1.3,IF(AND(B42&gt;=2.95,A42&gt;=5.3,D42&lt;1.4,A42&lt;5.65,F42&lt;2.5,D42&gt;=0.8),4.1,IF(AND(H42&lt;9.181,A42&lt;6.05,A42&lt;6.55,A42&gt;=5.65,F42&lt;2.5,D42&gt;=0.8),5.1,IF(AND(H42&gt;=9.181,A42&lt;6.05,A42&lt;6.55,A42&gt;=5.65,F42&lt;2.5,D42&gt;=0.8),4.3,IF(AND(G42&gt;=0.867,A42&gt;=6.05,A42&lt;6.55,A42&gt;=5.65,F42&lt;2.5,D42&gt;=0.8),4.9,IF(AND(B42&lt;3.05,A42&lt;6.8,A42&gt;=6.55,A42&gt;=5.65,F42&lt;2.5,D42&gt;=0.8),5,IF(AND(B42&gt;=3.05,A42&lt;6.8,A42&gt;=6.55,A42&gt;=5.65,F42&lt;2.5,D42&gt;=0.8),4.55,IF(AND(H42&gt;=14.144,G42&lt;0.522,A42&lt;4.75,A42&gt;=4.35,D42&lt;0.45,A42&lt;5.05,D42&lt;0.8),1.3,IF(AND(B42&lt;2.7,B42&lt;2.95,A42&gt;=5.3,D42&lt;1.4,A42&lt;5.65,F42&lt;2.5,D42&gt;=0.8),3.78,IF(AND(B42&gt;=2.7,B42&lt;2.95,A42&gt;=5.3,D42&lt;1.4,A42&lt;5.65,F42&lt;2.5,D42&gt;=0.8),3.6,IF(AND(G42&lt;0.638,G42&lt;0.867,A42&gt;=6.05,A42&lt;6.55,A42&gt;=5.65,F42&lt;2.5,D42&gt;=0.8),4.433,IF(AND(G42&gt;=0.638,G42&lt;0.867,A42&gt;=6.05,A42&lt;6.55,A42&gt;=5.65,F42&lt;2.5,D42&gt;=0.8),4,IF(AND(A42&lt;6.35,H42&lt;11.146,H42&gt;=5.767,A42&lt;7.25,H42&lt;16.244,F42&gt;=2.5,D42&gt;=0.8),5.1,IF(AND(A42&lt;4.5,H42&lt;14.144,G42&lt;0.522,A42&lt;4.75,A42&gt;=4.35,D42&lt;0.45,A42&lt;5.05,D42&lt;0.8),1.35,IF(AND(A42&gt;=4.5,H42&lt;14.144,G42&lt;0.522,A42&lt;4.75,A42&gt;=4.35,D42&lt;0.45,A42&lt;5.05,D42&lt;0.8),1.4,IF(AND(A42&lt;5.15,B42&lt;3.75,G42&lt;0.948,D42&lt;0.35,H42&lt;14.877,D42&lt;0.45,A42&gt;=5.05,D42&lt;0.8),1.4,IF(AND(A42&gt;=5.15,B42&lt;3.75,G42&lt;0.948,D42&lt;0.35,H42&lt;14.877,D42&lt;0.45,A42&gt;=5.05,D42&lt;0.8),1.5,IF(AND(G42&lt;0.112,B42&gt;=3.75,G42&lt;0.948,D42&lt;0.35,H42&lt;14.877,D42&lt;0.45,A42&gt;=5.05,D42&lt;0.8),1.5,IF(AND(G42&gt;=0.112,B42&gt;=3.75,G42&lt;0.948,D42&lt;0.35,H42&lt;14.877,D42&lt;0.45,A42&gt;=5.05,D42&lt;0.8),1.6,IF(AND(G42&lt;0.075,A42&gt;=6.35,H42&lt;11.146,H42&gt;=5.767,A42&lt;7.25,H42&lt;16.244,F42&gt;=2.5,D42&gt;=0.8),5.5,IF(AND(G42&gt;=0.075,A42&gt;=6.35,H42&lt;11.146,H42&gt;=5.767,A42&lt;7.25,H42&lt;16.244,F42&gt;=2.5,D42&gt;=0.8),5.24,IF(AND(B42&lt;2.95,D42&lt;1.9,H42&gt;=11.146,H42&gt;=5.767,A42&lt;7.25,H42&lt;16.244,F42&gt;=2.5,D42&gt;=0.8),5.65,IF(AND(B42&gt;=2.95,D42&lt;1.9,H42&gt;=11.146,H42&gt;=5.767,A42&lt;7.25,H42&lt;16.244,F42&gt;=2.5,D42&gt;=0.8),5.8,IF(AND(H42&lt;13.42,D42&gt;=1.9,H42&gt;=11.146,H42&gt;=5.767,A42&lt;7.25,H42&lt;16.244,F42&gt;=2.5,D42&gt;=0.8),5.6,IF(AND(H42&gt;=13.42,D42&gt;=1.9,H42&gt;=11.146,H42&gt;=5.767,A42&lt;7.25,H42&lt;16.244,F42&gt;=2.5,D42&gt;=0.8),5.34,"shouldnthappen")))))))))))))))))))))))))))))))))))))))</f>
        <v>1.4</v>
      </c>
      <c r="AB42" s="1" t="n">
        <f aca="false">IF(AND(D42&gt;=0.35,F42&lt;1.5),1.5,IF(AND(F42&lt;2.5,D42&gt;=1.55,F42&gt;=1.5),4.85,IF(AND(H42&lt;8.308,D42&lt;0.15,D42&lt;0.35,F42&lt;1.5),1.5,IF(AND(H42&gt;=8.308,D42&lt;0.15,D42&lt;0.35,F42&lt;1.5),1.4,IF(AND(H42&lt;5.523,D42&gt;=0.15,D42&lt;0.35,F42&lt;1.5),1,IF(AND(G42&lt;0.572,H42&lt;10.688,D42&lt;1.55,F42&gt;=1.5),3.75,IF(AND(B42&gt;=3.5,F42&gt;=2.5,D42&gt;=1.55,F42&gt;=1.5),6.3,IF(AND(A42&gt;=5.65,G42&gt;=0.572,H42&lt;10.688,D42&lt;1.55,F42&gt;=1.5),4.45,IF(AND(B42&gt;=2.85,A42&lt;6.15,H42&gt;=10.688,D42&lt;1.55,F42&gt;=1.5),4.35,IF(AND(H42&gt;=16.284,B42&lt;3.5,F42&gt;=2.5,D42&gt;=1.55,F42&gt;=1.5),6.6,IF(AND(G42&gt;=0.241,G42&lt;0.338,H42&gt;=5.523,D42&gt;=0.15,D42&lt;0.35,F42&lt;1.5),1.25,IF(AND(A42&lt;5.05,G42&gt;=0.338,H42&gt;=5.523,D42&gt;=0.15,D42&lt;0.35,F42&lt;1.5),1.35,IF(AND(B42&lt;2.7,A42&lt;5.65,G42&gt;=0.572,H42&lt;10.688,D42&lt;1.55,F42&gt;=1.5),4,IF(AND(B42&gt;=2.7,A42&lt;5.65,G42&gt;=0.572,H42&lt;10.688,D42&lt;1.55,F42&gt;=1.5),3.6,IF(AND(B42&lt;2.45,B42&lt;2.85,A42&lt;6.15,H42&gt;=10.688,D42&lt;1.55,F42&gt;=1.5),3.7,IF(AND(A42&lt;6.25,B42&lt;2.85,A42&gt;=6.15,H42&gt;=10.688,D42&lt;1.55,F42&gt;=1.5),4.5,IF(AND(A42&gt;=6.25,B42&lt;2.85,A42&gt;=6.15,H42&gt;=10.688,D42&lt;1.55,F42&gt;=1.5),4.86,IF(AND(D42&gt;=1.45,B42&gt;=2.85,A42&gt;=6.15,H42&gt;=10.688,D42&lt;1.55,F42&gt;=1.5),4.8,IF(AND(H42&lt;8.202,H42&lt;16.284,B42&lt;3.5,F42&gt;=2.5,D42&gt;=1.55,F42&gt;=1.5),5.7,IF(AND(A42&gt;=5.1,G42&lt;0.241,G42&lt;0.338,H42&gt;=5.523,D42&gt;=0.15,D42&lt;0.35,F42&lt;1.5),1.5,IF(AND(B42&gt;=3.75,A42&gt;=5.05,G42&gt;=0.338,H42&gt;=5.523,D42&gt;=0.15,D42&lt;0.35,F42&lt;1.5),1.6,IF(AND(A42&lt;5.7,B42&gt;=2.45,B42&lt;2.85,A42&lt;6.15,H42&gt;=10.688,D42&lt;1.55,F42&gt;=1.5),3.9,IF(AND(A42&gt;=5.7,B42&gt;=2.45,B42&lt;2.85,A42&lt;6.15,H42&gt;=10.688,D42&lt;1.55,F42&gt;=1.5),4.02,IF(AND(H42&lt;13.654,D42&lt;1.45,B42&gt;=2.85,A42&gt;=6.15,H42&gt;=10.688,D42&lt;1.55,F42&gt;=1.5),4.333,IF(AND(H42&gt;=13.654,D42&lt;1.45,B42&gt;=2.85,A42&gt;=6.15,H42&gt;=10.688,D42&lt;1.55,F42&gt;=1.5),4.54,IF(AND(A42&lt;6.15,H42&gt;=8.202,H42&lt;16.284,B42&lt;3.5,F42&gt;=2.5,D42&gt;=1.55,F42&gt;=1.5),5,IF(AND(H42&lt;13.924,A42&lt;5.1,G42&lt;0.241,G42&lt;0.338,H42&gt;=5.523,D42&gt;=0.15,D42&lt;0.35,F42&lt;1.5),1.4,IF(AND(H42&gt;=13.924,A42&lt;5.1,G42&lt;0.241,G42&lt;0.338,H42&gt;=5.523,D42&gt;=0.15,D42&lt;0.35,F42&lt;1.5),1.5,IF(AND(D42&lt;0.25,B42&lt;3.75,A42&gt;=5.05,G42&gt;=0.338,H42&gt;=5.523,D42&gt;=0.15,D42&lt;0.35,F42&lt;1.5),1.5,IF(AND(D42&gt;=0.25,B42&lt;3.75,A42&gt;=5.05,G42&gt;=0.338,H42&gt;=5.523,D42&gt;=0.15,D42&lt;0.35,F42&lt;1.5),1.4,IF(AND(H42&lt;8.884,B42&gt;=3.05,A42&gt;=6.15,H42&gt;=8.202,H42&lt;16.284,B42&lt;3.5,F42&gt;=2.5,D42&gt;=1.55,F42&gt;=1.5),5.1,IF(AND(A42&lt;6.45,G42&lt;0.368,B42&lt;3.05,A42&gt;=6.15,H42&gt;=8.202,H42&lt;16.284,B42&lt;3.5,F42&gt;=2.5,D42&gt;=1.55,F42&gt;=1.5),5.525,IF(AND(A42&gt;=6.45,G42&lt;0.368,B42&lt;3.05,A42&gt;=6.15,H42&gt;=8.202,H42&lt;16.284,B42&lt;3.5,F42&gt;=2.5,D42&gt;=1.55,F42&gt;=1.5),5.35,IF(AND(D42&lt;2.25,G42&gt;=0.368,B42&lt;3.05,A42&gt;=6.15,H42&gt;=8.202,H42&lt;16.284,B42&lt;3.5,F42&gt;=2.5,D42&gt;=1.55,F42&gt;=1.5),5.8,IF(AND(D42&gt;=2.25,G42&gt;=0.368,B42&lt;3.05,A42&gt;=6.15,H42&gt;=8.202,H42&lt;16.284,B42&lt;3.5,F42&gt;=2.5,D42&gt;=1.55,F42&gt;=1.5),5.2,IF(AND(H42&lt;10.257,H42&gt;=8.884,B42&gt;=3.05,A42&gt;=6.15,H42&gt;=8.202,H42&lt;16.284,B42&lt;3.5,F42&gt;=2.5,D42&gt;=1.55,F42&gt;=1.5),5.9,IF(AND(H42&gt;=10.257,H42&gt;=8.884,B42&gt;=3.05,A42&gt;=6.15,H42&gt;=8.202,H42&lt;16.284,B42&lt;3.5,F42&gt;=2.5,D42&gt;=1.55,F42&gt;=1.5),5.48,"shouldnthappen")))))))))))))))))))))))))))))))))))))</f>
        <v>1.5</v>
      </c>
      <c r="AC42" s="1" t="n">
        <f aca="false">IF(AND(H42&lt;5.748,A42&lt;5.05,D42&lt;0.8),1,IF(AND(B42&lt;3.35,A42&gt;=5.05,D42&lt;0.8),1.7,IF(AND(A42&lt;5.85,G42&lt;0.154,D42&gt;=0.8),4.5,IF(AND(D42&gt;=0.45,H42&gt;=5.748,A42&lt;5.05,D42&lt;0.8),1.6,IF(AND(G42&gt;=0.934,B42&gt;=3.35,A42&gt;=5.05,D42&lt;0.8),1.7,IF(AND(D42&lt;2.1,A42&gt;=5.85,G42&lt;0.154,D42&gt;=0.8),6.15,IF(AND(D42&gt;=2.1,A42&gt;=5.85,G42&lt;0.154,D42&gt;=0.8),5.5,IF(AND(A42&lt;6.1,D42&gt;=1.55,G42&gt;=0.154,D42&gt;=0.8),5,IF(AND(H42&gt;=14.379,G42&lt;0.934,B42&gt;=3.35,A42&gt;=5.05,D42&lt;0.8),1.58,IF(AND(G42&lt;0.379,A42&gt;=6.1,D42&gt;=1.55,G42&gt;=0.154,D42&gt;=0.8),5.42,IF(AND(H42&lt;13.924,G42&lt;0.227,D42&lt;0.45,H42&gt;=5.748,A42&lt;5.05,D42&lt;0.8),1.4,IF(AND(H42&gt;=13.924,G42&lt;0.227,D42&lt;0.45,H42&gt;=5.748,A42&lt;5.05,D42&lt;0.8),1.5,IF(AND(B42&lt;3.1,G42&gt;=0.227,D42&lt;0.45,H42&gt;=5.748,A42&lt;5.05,D42&lt;0.8),1.1,IF(AND(G42&lt;0.13,H42&lt;14.379,G42&lt;0.934,B42&gt;=3.35,A42&gt;=5.05,D42&lt;0.8),1.4,IF(AND(D42&lt;1.05,A42&lt;5.65,D42&lt;1.35,D42&lt;1.55,G42&gt;=0.154,D42&gt;=0.8),3.7,IF(AND(D42&lt;1.25,A42&gt;=5.65,D42&lt;1.35,D42&lt;1.55,G42&gt;=0.154,D42&gt;=0.8),4.06,IF(AND(D42&gt;=1.25,A42&gt;=5.65,D42&lt;1.35,D42&lt;1.55,G42&gt;=0.154,D42&gt;=0.8),4.425,IF(AND(H42&lt;13.654,D42&lt;1.45,D42&gt;=1.35,D42&lt;1.55,G42&gt;=0.154,D42&gt;=0.8),4.275,IF(AND(G42&lt;0.259,D42&gt;=1.45,D42&gt;=1.35,D42&lt;1.55,G42&gt;=0.154,D42&gt;=0.8),5.1,IF(AND(B42&lt;2.95,G42&gt;=0.379,A42&gt;=6.1,D42&gt;=1.55,G42&gt;=0.154,D42&gt;=0.8),6.3,IF(AND(B42&lt;3.25,B42&gt;=3.1,G42&gt;=0.227,D42&lt;0.45,H42&gt;=5.748,A42&lt;5.05,D42&lt;0.8),1.3,IF(AND(B42&gt;=3.25,B42&gt;=3.1,G42&gt;=0.227,D42&lt;0.45,H42&gt;=5.748,A42&lt;5.05,D42&lt;0.8),1.4,IF(AND(H42&gt;=13.372,G42&gt;=0.13,H42&lt;14.379,G42&lt;0.934,B42&gt;=3.35,A42&gt;=5.05,D42&lt;0.8),1.4,IF(AND(H42&lt;6.69,D42&gt;=1.05,A42&lt;5.65,D42&lt;1.35,D42&lt;1.55,G42&gt;=0.154,D42&gt;=0.8),4.033,IF(AND(H42&gt;=6.69,D42&gt;=1.05,A42&lt;5.65,D42&lt;1.35,D42&lt;1.55,G42&gt;=0.154,D42&gt;=0.8),3.88,IF(AND(B42&lt;2.85,H42&gt;=13.654,D42&lt;1.45,D42&gt;=1.35,D42&lt;1.55,G42&gt;=0.154,D42&gt;=0.8),4.8,IF(AND(B42&gt;=2.85,H42&gt;=13.654,D42&lt;1.45,D42&gt;=1.35,D42&lt;1.55,G42&gt;=0.154,D42&gt;=0.8),4.7,IF(AND(H42&lt;11.681,G42&gt;=0.259,D42&gt;=1.45,D42&gt;=1.35,D42&lt;1.55,G42&gt;=0.154,D42&gt;=0.8),4.85,IF(AND(H42&gt;=11.681,G42&gt;=0.259,D42&gt;=1.45,D42&gt;=1.35,D42&lt;1.55,G42&gt;=0.154,D42&gt;=0.8),4.633,IF(AND(A42&lt;6.25,B42&gt;=2.95,G42&gt;=0.379,A42&gt;=6.1,D42&gt;=1.55,G42&gt;=0.154,D42&gt;=0.8),5.4,IF(AND(D42&lt;0.3,H42&lt;13.372,G42&gt;=0.13,H42&lt;14.379,G42&lt;0.934,B42&gt;=3.35,A42&gt;=5.05,D42&lt;0.8),1.475,IF(AND(D42&gt;=0.3,H42&lt;13.372,G42&gt;=0.13,H42&lt;14.379,G42&lt;0.934,B42&gt;=3.35,A42&gt;=5.05,D42&lt;0.8),1.5,IF(AND(B42&lt;3.15,A42&gt;=6.25,B42&gt;=2.95,G42&gt;=0.379,A42&gt;=6.1,D42&gt;=1.55,G42&gt;=0.154,D42&gt;=0.8),5.7,IF(AND(B42&gt;=3.15,A42&gt;=6.25,B42&gt;=2.95,G42&gt;=0.379,A42&gt;=6.1,D42&gt;=1.55,G42&gt;=0.154,D42&gt;=0.8),5.933,"shouldnthappen"))))))))))))))))))))))))))))))))))</f>
        <v>1.475</v>
      </c>
      <c r="AD42" s="1" t="n">
        <f aca="false">IF(AND(H42&lt;6.621,A42&lt;4.95,D42&lt;0.8),1,IF(AND(H42&lt;14.144,H42&gt;=6.621,A42&lt;4.95,D42&lt;0.8),1.4,IF(AND(H42&gt;=14.144,H42&gt;=6.621,A42&lt;4.95,D42&lt;0.8),1.3,IF(AND(G42&lt;0.13,B42&gt;=3.85,A42&gt;=4.95,D42&lt;0.8),1.3,IF(AND(G42&gt;=0.13,B42&gt;=3.85,A42&gt;=4.95,D42&lt;0.8),1.425,IF(AND(A42&gt;=6.05,B42&lt;2.75,D42&lt;1.55,D42&gt;=0.8),4.9,IF(AND(A42&gt;=7.3,G42&lt;0.119,D42&gt;=1.55,D42&gt;=0.8),6.7,IF(AND(H42&lt;6.555,D42&lt;0.25,B42&lt;3.85,A42&gt;=4.95,D42&lt;0.8),1.7,IF(AND(B42&lt;3.4,D42&gt;=0.25,B42&lt;3.85,A42&gt;=4.95,D42&lt;0.8),1.7,IF(AND(B42&gt;=3.4,D42&gt;=0.25,B42&lt;3.85,A42&gt;=4.95,D42&lt;0.8),1.6,IF(AND(A42&lt;5.05,A42&lt;6.05,B42&lt;2.75,D42&lt;1.55,D42&gt;=0.8),3.3,IF(AND(B42&lt;2.85,D42&lt;1.35,B42&gt;=2.75,D42&lt;1.55,D42&gt;=0.8),4.5,IF(AND(H42&lt;12.206,D42&gt;=1.35,B42&gt;=2.75,D42&lt;1.55,D42&gt;=0.8),4.7,IF(AND(H42&gt;=12.206,D42&gt;=1.35,B42&gt;=2.75,D42&lt;1.55,D42&gt;=0.8),4.52,IF(AND(G42&lt;0.024,A42&lt;7.3,G42&lt;0.119,D42&gt;=1.55,D42&gt;=0.8),5.7,IF(AND(G42&gt;=0.024,A42&lt;7.3,G42&lt;0.119,D42&gt;=1.55,D42&gt;=0.8),5.6,IF(AND(F42&lt;2.5,G42&lt;0.417,G42&gt;=0.119,D42&gt;=1.55,D42&gt;=0.8),5.05,IF(AND(B42&lt;3.15,H42&gt;=6.555,D42&lt;0.25,B42&lt;3.85,A42&gt;=4.95,D42&lt;0.8),1.6,IF(AND(G42&lt;0.356,A42&gt;=5.05,A42&lt;6.05,B42&lt;2.75,D42&lt;1.55,D42&gt;=0.8),4.12,IF(AND(A42&lt;5.65,B42&gt;=2.85,D42&lt;1.35,B42&gt;=2.75,D42&lt;1.55,D42&gt;=0.8),3.6,IF(AND(B42&lt;3.15,F42&gt;=2.5,G42&lt;0.417,G42&gt;=0.119,D42&gt;=1.55,D42&gt;=0.8),5.18,IF(AND(B42&gt;=3.15,F42&gt;=2.5,G42&lt;0.417,G42&gt;=0.119,D42&gt;=1.55,D42&gt;=0.8),5.3,IF(AND(D42&lt;1.7,A42&lt;6.95,G42&gt;=0.417,G42&gt;=0.119,D42&gt;=1.55,D42&gt;=0.8),4.7,IF(AND(A42&lt;7.25,A42&gt;=6.95,G42&gt;=0.417,G42&gt;=0.119,D42&gt;=1.55,D42&gt;=0.8),5.8,IF(AND(A42&gt;=7.25,A42&gt;=6.95,G42&gt;=0.417,G42&gt;=0.119,D42&gt;=1.55,D42&gt;=0.8),6.333,IF(AND(H42&lt;8.594,B42&gt;=3.15,H42&gt;=6.555,D42&lt;0.25,B42&lt;3.85,A42&gt;=4.95,D42&lt;0.8),1.4,IF(AND(H42&gt;=8.594,B42&gt;=3.15,H42&gt;=6.555,D42&lt;0.25,B42&lt;3.85,A42&gt;=4.95,D42&lt;0.8),1.5,IF(AND(H42&gt;=11.218,G42&gt;=0.356,A42&gt;=5.05,A42&lt;6.05,B42&lt;2.75,D42&lt;1.55,D42&gt;=0.8),3.925,IF(AND(A42&gt;=6.5,A42&gt;=5.65,B42&gt;=2.85,D42&lt;1.35,B42&gt;=2.75,D42&lt;1.55,D42&gt;=0.8),4.6,IF(AND(H42&lt;8.602,H42&lt;11.218,G42&gt;=0.356,A42&gt;=5.05,A42&lt;6.05,B42&lt;2.75,D42&lt;1.55,D42&gt;=0.8),3.95,IF(AND(H42&gt;=8.602,H42&lt;11.218,G42&gt;=0.356,A42&gt;=5.05,A42&lt;6.05,B42&lt;2.75,D42&lt;1.55,D42&gt;=0.8),3.75,IF(AND(H42&lt;10.129,A42&lt;6.5,A42&gt;=5.65,B42&gt;=2.85,D42&lt;1.35,B42&gt;=2.75,D42&lt;1.55,D42&gt;=0.8),4.2,IF(AND(H42&gt;=10.129,A42&lt;6.5,A42&gt;=5.65,B42&gt;=2.85,D42&lt;1.35,B42&gt;=2.75,D42&lt;1.55,D42&gt;=0.8),4.267,IF(AND(D42&lt;2.2,B42&lt;3.05,D42&gt;=1.7,A42&lt;6.95,G42&gt;=0.417,G42&gt;=0.119,D42&gt;=1.55,D42&gt;=0.8),5.3,IF(AND(D42&gt;=2.2,B42&lt;3.05,D42&gt;=1.7,A42&lt;6.95,G42&gt;=0.417,G42&gt;=0.119,D42&gt;=1.55,D42&gt;=0.8),5.133,IF(AND(D42&lt;2.45,B42&gt;=3.05,D42&gt;=1.7,A42&lt;6.95,G42&gt;=0.417,G42&gt;=0.119,D42&gt;=1.55,D42&gt;=0.8),5.6,IF(AND(D42&gt;=2.45,B42&gt;=3.05,D42&gt;=1.7,A42&lt;6.95,G42&gt;=0.417,G42&gt;=0.119,D42&gt;=1.55,D42&gt;=0.8),6,"shouldnthappen")))))))))))))))))))))))))))))))))))))</f>
        <v>1.5</v>
      </c>
      <c r="AE42" s="1" t="n">
        <f aca="false">IF(AND(G42&lt;0.123,D42&gt;=0.25,D42&lt;0.75),1.3,IF(AND(H42&gt;=16.774,D42&gt;=1.75,D42&gt;=0.75),6.4,IF(AND(B42&lt;3.4,A42&lt;4.8,D42&lt;0.25,D42&lt;0.75),1.22,IF(AND(B42&gt;=3.4,A42&lt;4.8,D42&lt;0.25,D42&lt;0.75),1,IF(AND(A42&gt;=5.45,A42&gt;=4.8,D42&lt;0.25,D42&lt;0.75),1.367,IF(AND(H42&gt;=10.688,D42&lt;1.35,D42&lt;1.75,D42&gt;=0.75),4.2,IF(AND(A42&lt;5.3,D42&gt;=1.35,D42&lt;1.75,D42&gt;=0.75),4.05,IF(AND(G42&gt;=0.857,H42&lt;16.774,D42&gt;=1.75,D42&gt;=0.75),5.02,IF(AND(H42&lt;6.089,A42&lt;5.45,A42&gt;=4.8,D42&lt;0.25,D42&lt;0.75),1.7,IF(AND(G42&lt;0.184,D42&lt;0.35,G42&gt;=0.123,D42&gt;=0.25,D42&lt;0.75),1.7,IF(AND(G42&gt;=0.184,D42&lt;0.35,G42&gt;=0.123,D42&gt;=0.25,D42&lt;0.75),1.48,IF(AND(A42&lt;5.25,D42&gt;=0.35,G42&gt;=0.123,D42&gt;=0.25,D42&lt;0.75),1.75,IF(AND(A42&gt;=5.25,D42&gt;=0.35,G42&gt;=0.123,D42&gt;=0.25,D42&lt;0.75),1.5,IF(AND(A42&lt;5.3,H42&lt;10.688,D42&lt;1.35,D42&lt;1.75,D42&gt;=0.75),3.15,IF(AND(H42&lt;9.474,A42&gt;=5.3,D42&gt;=1.35,D42&lt;1.75,D42&gt;=0.75),4.95,IF(AND(G42&gt;=0.779,G42&lt;0.857,H42&lt;16.774,D42&gt;=1.75,D42&gt;=0.75),6,IF(AND(G42&lt;0.05,H42&gt;=6.089,A42&lt;5.45,A42&gt;=4.8,D42&lt;0.25,D42&lt;0.75),1.4,IF(AND(H42&lt;6.69,A42&gt;=5.3,H42&lt;10.688,D42&lt;1.35,D42&lt;1.75,D42&gt;=0.75),4.033,IF(AND(H42&gt;=6.69,A42&gt;=5.3,H42&lt;10.688,D42&lt;1.35,D42&lt;1.75,D42&gt;=0.75),3.733,IF(AND(B42&lt;2.5,H42&gt;=9.474,A42&gt;=5.3,D42&gt;=1.35,D42&lt;1.75,D42&gt;=0.75),4.5,IF(AND(D42&gt;=2.45,G42&lt;0.779,G42&lt;0.857,H42&lt;16.774,D42&gt;=1.75,D42&gt;=0.75),6,IF(AND(B42&gt;=3.75,G42&gt;=0.05,H42&gt;=6.089,A42&lt;5.45,A42&gt;=4.8,D42&lt;0.25,D42&lt;0.75),1.6,IF(AND(H42&lt;13.695,B42&gt;=2.5,H42&gt;=9.474,A42&gt;=5.3,D42&gt;=1.35,D42&lt;1.75,D42&gt;=0.75),4.567,IF(AND(G42&gt;=0.654,D42&lt;2.45,G42&lt;0.779,G42&lt;0.857,H42&lt;16.774,D42&gt;=1.75,D42&gt;=0.75),4.9,IF(AND(G42&gt;=0.73,B42&lt;3.75,G42&gt;=0.05,H42&gt;=6.089,A42&lt;5.45,A42&gt;=4.8,D42&lt;0.25,D42&lt;0.75),1.4,IF(AND(A42&lt;6.65,H42&gt;=13.695,B42&gt;=2.5,H42&gt;=9.474,A42&gt;=5.3,D42&gt;=1.35,D42&lt;1.75,D42&gt;=0.75),4.4,IF(AND(A42&gt;=6.65,H42&gt;=13.695,B42&gt;=2.5,H42&gt;=9.474,A42&gt;=5.3,D42&gt;=1.35,D42&lt;1.75,D42&gt;=0.75),4.84,IF(AND(B42&lt;2.75,G42&lt;0.654,D42&lt;2.45,G42&lt;0.779,G42&lt;0.857,H42&lt;16.774,D42&gt;=1.75,D42&gt;=0.75),5.2,IF(AND(H42&lt;9.524,G42&lt;0.73,B42&lt;3.75,G42&gt;=0.05,H42&gt;=6.089,A42&lt;5.45,A42&gt;=4.8,D42&lt;0.25,D42&lt;0.75),1.5,IF(AND(H42&gt;=9.524,G42&lt;0.73,B42&lt;3.75,G42&gt;=0.05,H42&gt;=6.089,A42&lt;5.45,A42&gt;=4.8,D42&lt;0.25,D42&lt;0.75),1.4,IF(AND(H42&gt;=13.644,B42&gt;=2.75,G42&lt;0.654,D42&lt;2.45,G42&lt;0.779,G42&lt;0.857,H42&lt;16.774,D42&gt;=1.75,D42&gt;=0.75),6.033,IF(AND(A42&gt;=6.85,H42&lt;13.644,B42&gt;=2.75,G42&lt;0.654,D42&lt;2.45,G42&lt;0.779,G42&lt;0.857,H42&lt;16.774,D42&gt;=1.75,D42&gt;=0.75),5.1,IF(AND(A42&gt;=6.75,A42&lt;6.85,H42&lt;13.644,B42&gt;=2.75,G42&lt;0.654,D42&lt;2.45,G42&lt;0.779,G42&lt;0.857,H42&lt;16.774,D42&gt;=1.75,D42&gt;=0.75),5.9,IF(AND(D42&gt;=2.35,A42&lt;6.75,A42&lt;6.85,H42&lt;13.644,B42&gt;=2.75,G42&lt;0.654,D42&lt;2.45,G42&lt;0.779,G42&lt;0.857,H42&lt;16.774,D42&gt;=1.75,D42&gt;=0.75),5.6,IF(AND(H42&lt;11.146,D42&lt;2.35,A42&lt;6.75,A42&lt;6.85,H42&lt;13.644,B42&gt;=2.75,G42&lt;0.654,D42&lt;2.45,G42&lt;0.779,G42&lt;0.857,H42&lt;16.774,D42&gt;=1.75,D42&gt;=0.75),5.4,IF(AND(H42&gt;=11.146,D42&lt;2.35,A42&lt;6.75,A42&lt;6.85,H42&lt;13.644,B42&gt;=2.75,G42&lt;0.654,D42&lt;2.45,G42&lt;0.779,G42&lt;0.857,H42&lt;16.774,D42&gt;=1.75,D42&gt;=0.75),5.6,"shouldnthappen"))))))))))))))))))))))))))))))))))))</f>
        <v>1.4</v>
      </c>
      <c r="AF42" s="1" t="n">
        <f aca="false">IF(AND(A42&lt;4.5,D42&lt;0.8),1.233,IF(AND(B42&lt;3.05,A42&gt;=4.5,D42&lt;0.8),1.4,IF(AND(D42&gt;=0.45,B42&gt;=3.05,A42&gt;=4.5,D42&lt;0.8),1.667,IF(AND(D42&lt;1.05,D42&lt;1.35,A42&lt;6.25,D42&gt;=0.8),3.633,IF(AND(H42&lt;13.935,A42&gt;=7.05,A42&gt;=6.25,D42&gt;=0.8),6,IF(AND(G42&gt;=0.948,D42&lt;0.45,B42&gt;=3.05,A42&gt;=4.5,D42&lt;0.8),1.7,IF(AND(G42&lt;0.652,D42&gt;=1.05,D42&lt;1.35,A42&lt;6.25,D42&gt;=0.8),4.16,IF(AND(D42&gt;=2.15,D42&gt;=1.75,D42&gt;=1.35,A42&lt;6.25,D42&gt;=0.8),5.4,IF(AND(G42&gt;=0.912,F42&lt;2.5,A42&lt;7.05,A42&gt;=6.25,D42&gt;=0.8),4.4,IF(AND(B42&gt;=3.25,F42&gt;=2.5,A42&lt;7.05,A42&gt;=6.25,D42&gt;=0.8),5.85,IF(AND(H42&lt;17.32,H42&gt;=13.935,A42&gt;=7.05,A42&gt;=6.25,D42&gt;=0.8),6.65,IF(AND(H42&gt;=17.32,H42&gt;=13.935,A42&gt;=7.05,A42&gt;=6.25,D42&gt;=0.8),6.4,IF(AND(H42&gt;=13.547,G42&lt;0.948,D42&lt;0.45,B42&gt;=3.05,A42&gt;=4.5,D42&lt;0.8),1.38,IF(AND(B42&gt;=2.75,G42&gt;=0.652,D42&gt;=1.05,D42&lt;1.35,A42&lt;6.25,D42&gt;=0.8),3.6,IF(AND(H42&lt;9.417,G42&lt;0.404,D42&lt;1.75,D42&gt;=1.35,A42&lt;6.25,D42&gt;=0.8),4.2,IF(AND(H42&gt;=9.417,G42&lt;0.404,D42&lt;1.75,D42&gt;=1.35,A42&lt;6.25,D42&gt;=0.8),4.5,IF(AND(G42&lt;0.464,G42&gt;=0.404,D42&lt;1.75,D42&gt;=1.35,A42&lt;6.25,D42&gt;=0.8),4.5,IF(AND(G42&gt;=0.464,G42&gt;=0.404,D42&lt;1.75,D42&gt;=1.35,A42&lt;6.25,D42&gt;=0.8),4.625,IF(AND(D42&lt;1.85,D42&lt;2.15,D42&gt;=1.75,D42&gt;=1.35,A42&lt;6.25,D42&gt;=0.8),4.9,IF(AND(D42&gt;=1.85,D42&lt;2.15,D42&gt;=1.75,D42&gt;=1.35,A42&lt;6.25,D42&gt;=0.8),5.05,IF(AND(G42&lt;0.332,G42&lt;0.912,F42&lt;2.5,A42&lt;7.05,A42&gt;=6.25,D42&gt;=0.8),4.467,IF(AND(G42&gt;=0.332,G42&lt;0.912,F42&lt;2.5,A42&lt;7.05,A42&gt;=6.25,D42&gt;=0.8),4.767,IF(AND(D42&lt;0.15,H42&lt;13.547,G42&lt;0.948,D42&lt;0.45,B42&gt;=3.05,A42&gt;=4.5,D42&lt;0.8),1.5,IF(AND(D42&lt;1.15,B42&lt;2.75,G42&gt;=0.652,D42&gt;=1.05,D42&lt;1.35,A42&lt;6.25,D42&gt;=0.8),3.9,IF(AND(D42&gt;=1.15,B42&lt;2.75,G42&gt;=0.652,D42&gt;=1.05,D42&lt;1.35,A42&lt;6.25,D42&gt;=0.8),4,IF(AND(D42&gt;=2.25,B42&lt;3.15,B42&lt;3.25,F42&gt;=2.5,A42&lt;7.05,A42&gt;=6.25,D42&gt;=0.8),5.14,IF(AND(G42&lt;0.621,B42&gt;=3.15,B42&lt;3.25,F42&gt;=2.5,A42&lt;7.05,A42&gt;=6.25,D42&gt;=0.8),5.75,IF(AND(G42&gt;=0.621,B42&gt;=3.15,B42&lt;3.25,F42&gt;=2.5,A42&lt;7.05,A42&gt;=6.25,D42&gt;=0.8),5.1,IF(AND(G42&gt;=0.862,D42&gt;=0.15,H42&lt;13.547,G42&lt;0.948,D42&lt;0.45,B42&gt;=3.05,A42&gt;=4.5,D42&lt;0.8),1.5,IF(AND(A42&lt;6.35,D42&lt;2.25,B42&lt;3.15,B42&lt;3.25,F42&gt;=2.5,A42&lt;7.05,A42&gt;=6.25,D42&gt;=0.8),5.267,IF(AND(A42&gt;=6.35,D42&lt;2.25,B42&lt;3.15,B42&lt;3.25,F42&gt;=2.5,A42&lt;7.05,A42&gt;=6.25,D42&gt;=0.8),5.42,IF(AND(A42&lt;5.1,G42&lt;0.862,D42&gt;=0.15,H42&lt;13.547,G42&lt;0.948,D42&lt;0.45,B42&gt;=3.05,A42&gt;=4.5,D42&lt;0.8),1.35,IF(AND(B42&lt;3.95,A42&gt;=5.1,G42&lt;0.862,D42&gt;=0.15,H42&lt;13.547,G42&lt;0.948,D42&lt;0.45,B42&gt;=3.05,A42&gt;=4.5,D42&lt;0.8),1.5,IF(AND(B42&gt;=3.95,A42&gt;=5.1,G42&lt;0.862,D42&gt;=0.15,H42&lt;13.547,G42&lt;0.948,D42&lt;0.45,B42&gt;=3.05,A42&gt;=4.5,D42&lt;0.8),1.467,"shouldnthappen"))))))))))))))))))))))))))))))))))</f>
        <v>1.5</v>
      </c>
      <c r="AG42" s="1" t="n">
        <f aca="false">IF(AND(H42&lt;5.748,A42&lt;4.85,D42&lt;0.75),1,IF(AND(B42&gt;=3.5,D42&gt;=1.75,D42&gt;=0.75),6.2,IF(AND(A42&gt;=4.65,H42&gt;=5.748,A42&lt;4.85,D42&lt;0.75),1.333,IF(AND(H42&lt;6.417,B42&lt;3.45,A42&gt;=4.85,D42&lt;0.75),1.7,IF(AND(A42&lt;5.05,B42&gt;=3.45,A42&gt;=4.85,D42&lt;0.75),1.4,IF(AND(A42&gt;=5.05,B42&gt;=3.45,A42&gt;=4.85,D42&lt;0.75),1.5,IF(AND(F42&gt;=2.5,H42&lt;13.641,D42&lt;1.75,D42&gt;=0.75),4.667,IF(AND(G42&lt;0.187,H42&gt;=13.641,D42&lt;1.75,D42&gt;=0.75),5,IF(AND(A42&gt;=7.1,B42&lt;3.5,D42&gt;=1.75,D42&gt;=0.75),6.575,IF(AND(G42&lt;0.161,A42&lt;4.65,H42&gt;=5.748,A42&lt;4.85,D42&lt;0.75),1.5,IF(AND(H42&lt;8.399,H42&gt;=6.417,B42&lt;3.45,A42&gt;=4.85,D42&lt;0.75),1.5,IF(AND(H42&gt;=8.399,H42&gt;=6.417,B42&lt;3.45,A42&gt;=4.85,D42&lt;0.75),1.625,IF(AND(G42&lt;0.086,F42&lt;2.5,H42&lt;13.641,D42&lt;1.75,D42&gt;=0.75),4.7,IF(AND(D42&lt;1.35,G42&gt;=0.187,H42&gt;=13.641,D42&lt;1.75,D42&gt;=0.75),4.2,IF(AND(G42&lt;0.422,G42&gt;=0.161,A42&lt;4.65,H42&gt;=5.748,A42&lt;4.85,D42&lt;0.75),1.4,IF(AND(G42&gt;=0.422,G42&gt;=0.161,A42&lt;4.65,H42&gt;=5.748,A42&lt;4.85,D42&lt;0.75),1.3,IF(AND(B42&lt;2.5,D42&gt;=1.35,G42&gt;=0.187,H42&gt;=13.641,D42&lt;1.75,D42&gt;=0.75),4.5,IF(AND(B42&lt;2.75,A42&lt;6,A42&lt;7.1,B42&lt;3.5,D42&gt;=1.75,D42&gt;=0.75),5.1,IF(AND(B42&gt;=2.75,A42&lt;6,A42&lt;7.1,B42&lt;3.5,D42&gt;=1.75,D42&gt;=0.75),5.02,IF(AND(A42&lt;5.15,A42&lt;5.9,G42&gt;=0.086,F42&lt;2.5,H42&lt;13.641,D42&lt;1.75,D42&gt;=0.75),3,IF(AND(G42&lt;0.644,A42&gt;=5.9,G42&gt;=0.086,F42&lt;2.5,H42&lt;13.641,D42&lt;1.75,D42&gt;=0.75),4.65,IF(AND(G42&gt;=0.644,A42&gt;=5.9,G42&gt;=0.086,F42&lt;2.5,H42&lt;13.641,D42&lt;1.75,D42&gt;=0.75),4.24,IF(AND(D42&lt;1.45,B42&gt;=2.5,D42&gt;=1.35,G42&gt;=0.187,H42&gt;=13.641,D42&lt;1.75,D42&gt;=0.75),4.68,IF(AND(D42&gt;=1.45,B42&gt;=2.5,D42&gt;=1.35,G42&gt;=0.187,H42&gt;=13.641,D42&lt;1.75,D42&gt;=0.75),4.833,IF(AND(H42&lt;13.18,D42&lt;2.05,A42&gt;=6,A42&lt;7.1,B42&lt;3.5,D42&gt;=1.75,D42&gt;=0.75),5.44,IF(AND(H42&gt;=13.18,D42&lt;2.05,A42&gt;=6,A42&lt;7.1,B42&lt;3.5,D42&gt;=1.75,D42&gt;=0.75),5.1,IF(AND(H42&lt;8.759,D42&gt;=2.05,A42&gt;=6,A42&lt;7.1,B42&lt;3.5,D42&gt;=1.75,D42&gt;=0.75),5.4,IF(AND(A42&gt;=5.75,A42&gt;=5.15,A42&lt;5.9,G42&gt;=0.086,F42&lt;2.5,H42&lt;13.641,D42&lt;1.75,D42&gt;=0.75),3.967,IF(AND(H42&lt;10.159,H42&gt;=8.759,D42&gt;=2.05,A42&gt;=6,A42&lt;7.1,B42&lt;3.5,D42&gt;=1.75,D42&gt;=0.75),5.925,IF(AND(D42&lt;1.2,A42&lt;5.75,A42&gt;=5.15,A42&lt;5.9,G42&gt;=0.086,F42&lt;2.5,H42&lt;13.641,D42&lt;1.75,D42&gt;=0.75),3.667,IF(AND(D42&lt;2.25,H42&gt;=10.159,H42&gt;=8.759,D42&gt;=2.05,A42&gt;=6,A42&lt;7.1,B42&lt;3.5,D42&gt;=1.75,D42&gt;=0.75),5.66,IF(AND(D42&gt;=2.25,H42&gt;=10.159,H42&gt;=8.759,D42&gt;=2.05,A42&gt;=6,A42&lt;7.1,B42&lt;3.5,D42&gt;=1.75,D42&gt;=0.75),5.34,IF(AND(D42&lt;1.35,D42&gt;=1.2,A42&lt;5.75,A42&gt;=5.15,A42&lt;5.9,G42&gt;=0.086,F42&lt;2.5,H42&lt;13.641,D42&lt;1.75,D42&gt;=0.75),4.025,IF(AND(D42&gt;=1.35,D42&gt;=1.2,A42&lt;5.75,A42&gt;=5.15,A42&lt;5.9,G42&gt;=0.086,F42&lt;2.5,H42&lt;13.641,D42&lt;1.75,D42&gt;=0.75),3.9,"shouldnthappen"))))))))))))))))))))))))))))))))))</f>
        <v>1.625</v>
      </c>
      <c r="AH42" s="1" t="n">
        <f aca="false">IF(AND(F42&lt;1.5,H42&lt;6.799,A42&lt;5.45),1.7,IF(AND(F42&gt;=1.5,H42&lt;6.799,A42&lt;5.45),4.1,IF(AND(D42&gt;=0.8,H42&gt;=6.799,A42&lt;5.45),3.9,IF(AND(H42&lt;7.564,F42&lt;2.5,A42&gt;=5.45),3.925,IF(AND(H42&gt;=16.284,F42&gt;=2.5,A42&gt;=5.45),6.5,IF(AND(A42&lt;4.35,D42&lt;0.8,H42&gt;=6.799,A42&lt;5.45),1.1,IF(AND(B42&lt;2.8,D42&lt;1.35,H42&gt;=7.564,F42&lt;2.5,A42&gt;=5.45),4.1,IF(AND(B42&gt;=2.8,D42&lt;1.35,H42&gt;=7.564,F42&lt;2.5,A42&gt;=5.45),4.267,IF(AND(B42&lt;2.75,D42&gt;=1.35,H42&gt;=7.564,F42&lt;2.5,A42&gt;=5.45),5,IF(AND(G42&gt;=0.078,G42&lt;0.26,H42&lt;16.284,F42&gt;=2.5,A42&gt;=5.45),6.06,IF(AND(G42&gt;=0.805,G42&gt;=0.26,H42&lt;16.284,F42&gt;=2.5,A42&gt;=5.45),5.02,IF(AND(H42&gt;=10.109,B42&gt;=3.45,A42&gt;=4.35,D42&lt;0.8,H42&gt;=6.799,A42&lt;5.45),1.55,IF(AND(D42&lt;2.25,G42&lt;0.078,G42&lt;0.26,H42&lt;16.284,F42&gt;=2.5,A42&gt;=5.45),5.6,IF(AND(D42&gt;=2.25,G42&lt;0.078,G42&lt;0.26,H42&lt;16.284,F42&gt;=2.5,A42&gt;=5.45),5.7,IF(AND(A42&lt;6.15,G42&lt;0.805,G42&gt;=0.26,H42&lt;16.284,F42&gt;=2.5,A42&gt;=5.45),4.967,IF(AND(A42&lt;4.65,H42&lt;12.227,B42&lt;3.45,A42&gt;=4.35,D42&lt;0.8,H42&gt;=6.799,A42&lt;5.45),1.333,IF(AND(A42&lt;4.85,H42&gt;=12.227,B42&lt;3.45,A42&gt;=4.35,D42&lt;0.8,H42&gt;=6.799,A42&lt;5.45),1.42,IF(AND(A42&gt;=4.85,H42&gt;=12.227,B42&lt;3.45,A42&gt;=4.35,D42&lt;0.8,H42&gt;=6.799,A42&lt;5.45),1.533,IF(AND(A42&lt;5.05,H42&lt;10.109,B42&gt;=3.45,A42&gt;=4.35,D42&lt;0.8,H42&gt;=6.799,A42&lt;5.45),1.4,IF(AND(A42&gt;=5.05,H42&lt;10.109,B42&gt;=3.45,A42&gt;=4.35,D42&lt;0.8,H42&gt;=6.799,A42&lt;5.45),1.5,IF(AND(G42&lt;0.14,H42&lt;13.531,B42&gt;=2.75,D42&gt;=1.35,H42&gt;=7.564,F42&lt;2.5,A42&gt;=5.45),4.7,IF(AND(G42&lt;0.187,H42&gt;=13.531,B42&gt;=2.75,D42&gt;=1.35,H42&gt;=7.564,F42&lt;2.5,A42&gt;=5.45),5,IF(AND(G42&gt;=0.187,H42&gt;=13.531,B42&gt;=2.75,D42&gt;=1.35,H42&gt;=7.564,F42&lt;2.5,A42&gt;=5.45),4.66,IF(AND(A42&lt;6.35,A42&gt;=6.15,G42&lt;0.805,G42&gt;=0.26,H42&lt;16.284,F42&gt;=2.5,A42&gt;=5.45),6,IF(AND(D42&lt;0.15,A42&gt;=4.65,H42&lt;12.227,B42&lt;3.45,A42&gt;=4.35,D42&lt;0.8,H42&gt;=6.799,A42&lt;5.45),1.5,IF(AND(H42&lt;10.723,G42&gt;=0.14,H42&lt;13.531,B42&gt;=2.75,D42&gt;=1.35,H42&gt;=7.564,F42&lt;2.5,A42&gt;=5.45),4.6,IF(AND(H42&gt;=10.723,G42&gt;=0.14,H42&lt;13.531,B42&gt;=2.75,D42&gt;=1.35,H42&gt;=7.564,F42&lt;2.5,A42&gt;=5.45),4.46,IF(AND(G42&lt;0.364,A42&gt;=6.35,A42&gt;=6.15,G42&lt;0.805,G42&gt;=0.26,H42&lt;16.284,F42&gt;=2.5,A42&gt;=5.45),5.28,IF(AND(A42&lt;5.1,D42&gt;=0.15,A42&gt;=4.65,H42&lt;12.227,B42&lt;3.45,A42&gt;=4.35,D42&lt;0.8,H42&gt;=6.799,A42&lt;5.45),1.36,IF(AND(A42&gt;=5.1,D42&gt;=0.15,A42&gt;=4.65,H42&lt;12.227,B42&lt;3.45,A42&gt;=4.35,D42&lt;0.8,H42&gt;=6.799,A42&lt;5.45),1.4,IF(AND(G42&gt;=0.6,G42&gt;=0.364,A42&gt;=6.35,A42&gt;=6.15,G42&lt;0.805,G42&gt;=0.26,H42&lt;16.284,F42&gt;=2.5,A42&gt;=5.45),5.1,IF(AND(A42&gt;=6.95,G42&lt;0.6,G42&gt;=0.364,A42&gt;=6.35,A42&gt;=6.15,G42&lt;0.805,G42&gt;=0.26,H42&lt;16.284,F42&gt;=2.5,A42&gt;=5.45),5.8,IF(AND(B42&lt;3.2,A42&lt;6.95,G42&lt;0.6,G42&gt;=0.364,A42&gt;=6.35,A42&gt;=6.15,G42&lt;0.805,G42&gt;=0.26,H42&lt;16.284,F42&gt;=2.5,A42&gt;=5.45),5.6,IF(AND(B42&gt;=3.2,A42&lt;6.95,G42&lt;0.6,G42&gt;=0.364,A42&gt;=6.35,A42&gt;=6.15,G42&lt;0.805,G42&gt;=0.26,H42&lt;16.284,F42&gt;=2.5,A42&gt;=5.45),5.7,"shouldnthappen"))))))))))))))))))))))))))))))))))</f>
        <v>1.533</v>
      </c>
      <c r="AI42" s="1" t="n">
        <f aca="false">IF(AND(B42&gt;=3.55,A42&lt;5.05,F42&lt;1.5),1,IF(AND(H42&gt;=13.436,A42&gt;=5.05,F42&lt;1.5),1.633,IF(AND(A42&lt;4.35,B42&lt;3.55,A42&lt;5.05,F42&lt;1.5),1.1,IF(AND(A42&lt;5.15,H42&lt;13.436,A42&gt;=5.05,F42&lt;1.5),1.6,IF(AND(G42&lt;0.837,D42&lt;1.2,B42&lt;2.65,F42&gt;=1.5),3.7,IF(AND(G42&gt;=0.837,D42&lt;1.2,B42&lt;2.65,F42&gt;=1.5),3,IF(AND(D42&lt;1.4,D42&gt;=1.2,B42&lt;2.65,F42&gt;=1.5),4.133,IF(AND(D42&gt;=1.4,D42&gt;=1.2,B42&lt;2.65,F42&gt;=1.5),4.633,IF(AND(G42&lt;0.302,A42&gt;=4.35,B42&lt;3.55,A42&lt;5.05,F42&lt;1.5),1.34,IF(AND(D42&gt;=0.3,A42&gt;=5.15,H42&lt;13.436,A42&gt;=5.05,F42&lt;1.5),1.5,IF(AND(G42&lt;0.233,G42&lt;0.265,D42&lt;1.55,B42&gt;=2.65,F42&gt;=1.5),4.56,IF(AND(G42&gt;=0.233,G42&lt;0.265,D42&lt;1.55,B42&gt;=2.65,F42&gt;=1.5),5.1,IF(AND(G42&lt;0.395,G42&gt;=0.265,D42&lt;1.55,B42&gt;=2.65,F42&gt;=1.5),4.025,IF(AND(H42&lt;13.935,A42&gt;=7.05,D42&gt;=1.55,B42&gt;=2.65,F42&gt;=1.5),6.12,IF(AND(H42&gt;=13.935,A42&gt;=7.05,D42&gt;=1.55,B42&gt;=2.65,F42&gt;=1.5),6.64,IF(AND(G42&gt;=0.858,G42&gt;=0.302,A42&gt;=4.35,B42&lt;3.55,A42&lt;5.05,F42&lt;1.5),1.3,IF(AND(H42&lt;6.543,D42&lt;0.3,A42&gt;=5.15,H42&lt;13.436,A42&gt;=5.05,F42&lt;1.5),1.4,IF(AND(H42&gt;=6.543,D42&lt;0.3,A42&gt;=5.15,H42&lt;13.436,A42&gt;=5.05,F42&lt;1.5),1.48,IF(AND(A42&lt;6.3,G42&gt;=0.395,G42&gt;=0.265,D42&lt;1.55,B42&gt;=2.65,F42&gt;=1.5),4.14,IF(AND(A42&gt;=6.3,G42&gt;=0.395,G42&gt;=0.265,D42&lt;1.55,B42&gt;=2.65,F42&gt;=1.5),4.767,IF(AND(G42&gt;=0.669,B42&lt;3.15,A42&lt;7.05,D42&gt;=1.55,B42&gt;=2.65,F42&gt;=1.5),5,IF(AND(H42&lt;9.459,G42&lt;0.858,G42&gt;=0.302,A42&gt;=4.35,B42&lt;3.55,A42&lt;5.05,F42&lt;1.5),1.4,IF(AND(H42&gt;=9.459,G42&lt;0.858,G42&gt;=0.302,A42&gt;=4.35,B42&lt;3.55,A42&lt;5.05,F42&lt;1.5),1.6,IF(AND(G42&gt;=0.433,G42&lt;0.669,B42&lt;3.15,A42&lt;7.05,D42&gt;=1.55,B42&gt;=2.65,F42&gt;=1.5),5.68,IF(AND(G42&lt;0.481,H42&lt;10.257,B42&gt;=3.15,A42&lt;7.05,D42&gt;=1.55,B42&gt;=2.65,F42&gt;=1.5),5.7,IF(AND(G42&gt;=0.481,H42&lt;10.257,B42&gt;=3.15,A42&lt;7.05,D42&gt;=1.55,B42&gt;=2.65,F42&gt;=1.5),5.9,IF(AND(D42&lt;2.15,H42&gt;=10.257,B42&gt;=3.15,A42&lt;7.05,D42&gt;=1.55,B42&gt;=2.65,F42&gt;=1.5),5.1,IF(AND(D42&gt;=2.15,H42&gt;=10.257,B42&gt;=3.15,A42&lt;7.05,D42&gt;=1.55,B42&gt;=2.65,F42&gt;=1.5),5.42,IF(AND(G42&lt;0.098,G42&lt;0.433,G42&lt;0.669,B42&lt;3.15,A42&lt;7.05,D42&gt;=1.55,B42&gt;=2.65,F42&gt;=1.5),5.567,IF(AND(D42&lt;1.8,G42&gt;=0.098,G42&lt;0.433,G42&lt;0.669,B42&lt;3.15,A42&lt;7.05,D42&gt;=1.55,B42&gt;=2.65,F42&gt;=1.5),5.033,IF(AND(G42&gt;=0.312,D42&gt;=1.8,G42&gt;=0.098,G42&lt;0.433,G42&lt;0.669,B42&lt;3.15,A42&lt;7.05,D42&gt;=1.55,B42&gt;=2.65,F42&gt;=1.5),5.4,IF(AND(H42&lt;9.002,G42&lt;0.312,D42&gt;=1.8,G42&gt;=0.098,G42&lt;0.433,G42&lt;0.669,B42&lt;3.15,A42&lt;7.05,D42&gt;=1.55,B42&gt;=2.65,F42&gt;=1.5),5.1,IF(AND(H42&gt;=9.002,G42&lt;0.312,D42&gt;=1.8,G42&gt;=0.098,G42&lt;0.433,G42&lt;0.669,B42&lt;3.15,A42&lt;7.05,D42&gt;=1.55,B42&gt;=2.65,F42&gt;=1.5),5.26,"shouldnthappen")))))))))))))))))))))))))))))))))</f>
        <v>1.6</v>
      </c>
      <c r="AJ42" s="1" t="n">
        <f aca="false">IF(AND(A42&gt;=5.25,D42&gt;=0.35,D42&lt;0.8),1.433,IF(AND(F42&gt;=2.5,H42&lt;6.927,D42&gt;=0.8),5.1,IF(AND(H42&lt;5.85,B42&lt;3.65,D42&lt;0.35,D42&lt;0.8),1,IF(AND(A42&lt;5.55,B42&gt;=3.65,D42&lt;0.35,D42&lt;0.8),1.5,IF(AND(A42&gt;=5.55,B42&gt;=3.65,D42&lt;0.35,D42&lt;0.8),1.7,IF(AND(H42&lt;7.949,A42&lt;5.25,D42&gt;=0.35,D42&lt;0.8),1.9,IF(AND(H42&gt;=7.949,A42&lt;5.25,D42&gt;=0.35,D42&lt;0.8),1.54,IF(AND(A42&lt;5.55,F42&lt;2.5,H42&lt;6.927,D42&gt;=0.8),3.98,IF(AND(A42&gt;=5.55,F42&lt;2.5,H42&lt;6.927,D42&gt;=0.8),4.1,IF(AND(A42&gt;=7.25,D42&gt;=1.55,H42&gt;=6.927,D42&gt;=0.8),6.65,IF(AND(A42&lt;5.75,D42&lt;1.2,D42&lt;1.55,H42&gt;=6.927,D42&gt;=0.8),3.62,IF(AND(A42&gt;=5.75,D42&lt;1.2,D42&lt;1.55,H42&gt;=6.927,D42&gt;=0.8),4.1,IF(AND(G42&lt;0.175,A42&lt;4.8,H42&gt;=5.85,B42&lt;3.65,D42&lt;0.35,D42&lt;0.8),1.5,IF(AND(G42&gt;=0.175,A42&lt;4.8,H42&gt;=5.85,B42&lt;3.65,D42&lt;0.35,D42&lt;0.8),1.3,IF(AND(A42&gt;=5.05,A42&gt;=4.8,H42&gt;=5.85,B42&lt;3.65,D42&lt;0.35,D42&lt;0.8),1.5,IF(AND(G42&gt;=0.735,A42&lt;6.25,D42&gt;=1.2,D42&lt;1.55,H42&gt;=6.927,D42&gt;=0.8),4,IF(AND(H42&lt;10.464,A42&lt;6.2,A42&lt;7.25,D42&gt;=1.55,H42&gt;=6.927,D42&gt;=0.8),5.1,IF(AND(H42&gt;=10.464,A42&lt;6.2,A42&lt;7.25,D42&gt;=1.55,H42&gt;=6.927,D42&gt;=0.8),4.9,IF(AND(G42&lt;0.418,A42&lt;5.05,A42&gt;=4.8,H42&gt;=5.85,B42&lt;3.65,D42&lt;0.35,D42&lt;0.8),1.48,IF(AND(G42&gt;=0.418,A42&lt;5.05,A42&gt;=4.8,H42&gt;=5.85,B42&lt;3.65,D42&lt;0.35,D42&lt;0.8),1.3,IF(AND(B42&lt;2.75,G42&lt;0.735,A42&lt;6.25,D42&gt;=1.2,D42&lt;1.55,H42&gt;=6.927,D42&gt;=0.8),4.35,IF(AND(H42&lt;15.422,D42&lt;1.45,A42&gt;=6.25,D42&gt;=1.2,D42&lt;1.55,H42&gt;=6.927,D42&gt;=0.8),4.375,IF(AND(H42&gt;=15.422,D42&lt;1.45,A42&gt;=6.25,D42&gt;=1.2,D42&lt;1.55,H42&gt;=6.927,D42&gt;=0.8),4.7,IF(AND(A42&lt;6.4,D42&gt;=1.45,A42&gt;=6.25,D42&gt;=1.2,D42&lt;1.55,H42&gt;=6.927,D42&gt;=0.8),5.1,IF(AND(G42&gt;=0.576,D42&lt;2.15,A42&gt;=6.2,A42&lt;7.25,D42&gt;=1.55,H42&gt;=6.927,D42&gt;=0.8),5.1,IF(AND(G42&lt;0.537,D42&gt;=2.15,A42&gt;=6.2,A42&lt;7.25,D42&gt;=1.55,H42&gt;=6.927,D42&gt;=0.8),5.533,IF(AND(G42&gt;=0.537,D42&gt;=2.15,A42&gt;=6.2,A42&lt;7.25,D42&gt;=1.55,H42&gt;=6.927,D42&gt;=0.8),5.9,IF(AND(D42&lt;1.45,B42&gt;=2.75,G42&lt;0.735,A42&lt;6.25,D42&gt;=1.2,D42&lt;1.55,H42&gt;=6.927,D42&gt;=0.8),4.6,IF(AND(D42&gt;=1.45,B42&gt;=2.75,G42&lt;0.735,A42&lt;6.25,D42&gt;=1.2,D42&lt;1.55,H42&gt;=6.927,D42&gt;=0.8),4.5,IF(AND(H42&lt;12.582,A42&gt;=6.4,D42&gt;=1.45,A42&gt;=6.25,D42&gt;=1.2,D42&lt;1.55,H42&gt;=6.927,D42&gt;=0.8),4.66,IF(AND(H42&gt;=12.582,A42&gt;=6.4,D42&gt;=1.45,A42&gt;=6.25,D42&gt;=1.2,D42&lt;1.55,H42&gt;=6.927,D42&gt;=0.8),4.9,IF(AND(B42&lt;2.75,G42&lt;0.576,D42&lt;2.15,A42&gt;=6.2,A42&lt;7.25,D42&gt;=1.55,H42&gt;=6.927,D42&gt;=0.8),5.3,IF(AND(G42&gt;=0.395,B42&gt;=2.75,G42&lt;0.576,D42&lt;2.15,A42&gt;=6.2,A42&lt;7.25,D42&gt;=1.55,H42&gt;=6.927,D42&gt;=0.8),5.6,IF(AND(D42&gt;=1.9,G42&lt;0.395,B42&gt;=2.75,G42&lt;0.576,D42&lt;2.15,A42&gt;=6.2,A42&lt;7.25,D42&gt;=1.55,H42&gt;=6.927,D42&gt;=0.8),5.333,IF(AND(B42&lt;2.95,D42&lt;1.9,G42&lt;0.395,B42&gt;=2.75,G42&lt;0.576,D42&lt;2.15,A42&gt;=6.2,A42&lt;7.25,D42&gt;=1.55,H42&gt;=6.927,D42&gt;=0.8),5.6,IF(AND(B42&gt;=2.95,D42&lt;1.9,G42&lt;0.395,B42&gt;=2.75,G42&lt;0.576,D42&lt;2.15,A42&gt;=6.2,A42&lt;7.25,D42&gt;=1.55,H42&gt;=6.927,D42&gt;=0.8),5.5,"shouldnthappen"))))))))))))))))))))))))))))))))))))</f>
        <v>1.5</v>
      </c>
      <c r="AK42" s="1" t="n">
        <f aca="false">IF(AND(H42&lt;5.85,B42&lt;3.65,F42&lt;1.5),1,IF(AND(B42&gt;=3.95,B42&gt;=3.65,F42&lt;1.5),1.433,IF(AND(A42&lt;5.15,F42&lt;2.5,F42&gt;=1.5),3.075,IF(AND(D42&gt;=0.35,H42&gt;=5.85,B42&lt;3.65,F42&lt;1.5),1.5,IF(AND(G42&lt;0.168,B42&lt;3.95,B42&gt;=3.65,F42&lt;1.5),1.7,IF(AND(H42&lt;5.767,A42&lt;7.25,F42&gt;=2.5,F42&gt;=1.5),4.5,IF(AND(D42&lt;1.9,A42&gt;=7.25,F42&gt;=2.5,F42&gt;=1.5),6.3,IF(AND(D42&gt;=1.9,A42&gt;=7.25,F42&gt;=2.5,F42&gt;=1.5),6.575,IF(AND(B42&lt;3.75,G42&gt;=0.168,B42&lt;3.95,B42&gt;=3.65,F42&lt;1.5),1.5,IF(AND(B42&gt;=3.75,G42&gt;=0.168,B42&lt;3.95,B42&gt;=3.65,F42&lt;1.5),1.6,IF(AND(D42&gt;=1.35,A42&lt;6.15,A42&gt;=5.15,F42&lt;2.5,F42&gt;=1.5),4.42,IF(AND(D42&lt;1.4,A42&gt;=6.15,A42&gt;=5.15,F42&lt;2.5,F42&gt;=1.5),4.5,IF(AND(D42&gt;=1.4,A42&gt;=6.15,A42&gt;=5.15,F42&lt;2.5,F42&gt;=1.5),4.675,IF(AND(D42&lt;0.15,H42&lt;11.218,D42&lt;0.35,H42&gt;=5.85,B42&lt;3.65,F42&lt;1.5),1.5,IF(AND(D42&lt;0.15,H42&gt;=11.218,D42&lt;0.35,H42&gt;=5.85,B42&lt;3.65,F42&lt;1.5),1.1,IF(AND(B42&lt;2.7,D42&lt;1.35,A42&lt;6.15,A42&gt;=5.15,F42&lt;2.5,F42&gt;=1.5),3.82,IF(AND(A42&lt;6.15,G42&gt;=0.755,H42&gt;=5.767,A42&lt;7.25,F42&gt;=2.5,F42&gt;=1.5),4.98,IF(AND(A42&gt;=6.15,G42&gt;=0.755,H42&gt;=5.767,A42&lt;7.25,F42&gt;=2.5,F42&gt;=1.5),5.3,IF(AND(B42&lt;3.4,D42&gt;=0.15,H42&lt;11.218,D42&lt;0.35,H42&gt;=5.85,B42&lt;3.65,F42&lt;1.5),1.4,IF(AND(B42&gt;=3.4,D42&gt;=0.15,H42&lt;11.218,D42&lt;0.35,H42&gt;=5.85,B42&lt;3.65,F42&lt;1.5),1.3,IF(AND(H42&lt;11.731,D42&gt;=0.15,H42&gt;=11.218,D42&lt;0.35,H42&gt;=5.85,B42&lt;3.65,F42&lt;1.5),1.2,IF(AND(H42&lt;9.053,B42&gt;=2.7,D42&lt;1.35,A42&lt;6.15,A42&gt;=5.15,F42&lt;2.5,F42&gt;=1.5),3.85,IF(AND(D42&gt;=2.1,B42&lt;2.85,G42&lt;0.755,H42&gt;=5.767,A42&lt;7.25,F42&gt;=2.5,F42&gt;=1.5),5.6,IF(AND(D42&gt;=2.45,B42&gt;=2.85,G42&lt;0.755,H42&gt;=5.767,A42&lt;7.25,F42&gt;=2.5,F42&gt;=1.5),5.8,IF(AND(B42&gt;=3.45,H42&gt;=11.731,D42&gt;=0.15,H42&gt;=11.218,D42&lt;0.35,H42&gt;=5.85,B42&lt;3.65,F42&lt;1.5),1.3,IF(AND(A42&lt;5.9,H42&gt;=9.053,B42&gt;=2.7,D42&lt;1.35,A42&lt;6.15,A42&gt;=5.15,F42&lt;2.5,F42&gt;=1.5),4.3,IF(AND(A42&gt;=5.9,H42&gt;=9.053,B42&gt;=2.7,D42&lt;1.35,A42&lt;6.15,A42&gt;=5.15,F42&lt;2.5,F42&gt;=1.5),4,IF(AND(G42&gt;=0.519,D42&lt;2.1,B42&lt;2.85,G42&lt;0.755,H42&gt;=5.767,A42&lt;7.25,F42&gt;=2.5,F42&gt;=1.5),4.9,IF(AND(A42&gt;=7.05,D42&lt;2.45,B42&gt;=2.85,G42&lt;0.755,H42&gt;=5.767,A42&lt;7.25,F42&gt;=2.5,F42&gt;=1.5),5.8,IF(AND(H42&lt;14.396,B42&lt;3.45,H42&gt;=11.731,D42&gt;=0.15,H42&gt;=11.218,D42&lt;0.35,H42&gt;=5.85,B42&lt;3.65,F42&lt;1.5),1.44,IF(AND(H42&gt;=14.396,B42&lt;3.45,H42&gt;=11.731,D42&gt;=0.15,H42&gt;=11.218,D42&lt;0.35,H42&gt;=5.85,B42&lt;3.65,F42&lt;1.5),1.3,IF(AND(G42&lt;0.282,G42&lt;0.519,D42&lt;2.1,B42&lt;2.85,G42&lt;0.755,H42&gt;=5.767,A42&lt;7.25,F42&gt;=2.5,F42&gt;=1.5),5.1,IF(AND(G42&gt;=0.282,G42&lt;0.519,D42&lt;2.1,B42&lt;2.85,G42&lt;0.755,H42&gt;=5.767,A42&lt;7.25,F42&gt;=2.5,F42&gt;=1.5),5.3,IF(AND(A42&lt;6.4,D42&lt;1.9,A42&lt;7.05,D42&lt;2.45,B42&gt;=2.85,G42&lt;0.755,H42&gt;=5.767,A42&lt;7.25,F42&gt;=2.5,F42&gt;=1.5),5.6,IF(AND(A42&gt;=6.4,D42&lt;1.9,A42&lt;7.05,D42&lt;2.45,B42&gt;=2.85,G42&lt;0.755,H42&gt;=5.767,A42&lt;7.25,F42&gt;=2.5,F42&gt;=1.5),5.5,IF(AND(H42&lt;8.884,D42&gt;=1.9,A42&lt;7.05,D42&lt;2.45,B42&gt;=2.85,G42&lt;0.755,H42&gt;=5.767,A42&lt;7.25,F42&gt;=2.5,F42&gt;=1.5),5.3,IF(AND(H42&gt;=8.884,D42&gt;=1.9,A42&lt;7.05,D42&lt;2.45,B42&gt;=2.85,G42&lt;0.755,H42&gt;=5.767,A42&lt;7.25,F42&gt;=2.5,F42&gt;=1.5),5.52,"shouldnthappen")))))))))))))))))))))))))))))))))))))</f>
        <v>1.44</v>
      </c>
      <c r="AL42" s="1" t="n">
        <f aca="false">IF(AND(H42&lt;5.85,A42&lt;5.05,D42&lt;0.8),1,IF(AND(B42&lt;3.35,A42&gt;=5.05,D42&lt;0.8),1.7,IF(AND(D42&gt;=2.45,F42&gt;=2.5,D42&gt;=0.8),6.05,IF(AND(H42&gt;=11.218,H42&gt;=5.85,A42&lt;5.05,D42&lt;0.8),1.28,IF(AND(G42&gt;=0.948,B42&gt;=3.35,A42&gt;=5.05,D42&lt;0.8),1.7,IF(AND(G42&gt;=0.423,H42&lt;11.218,H42&gt;=5.85,A42&lt;5.05,D42&lt;0.8),1.3,IF(AND(B42&lt;3.6,G42&lt;0.948,B42&gt;=3.35,A42&gt;=5.05,D42&lt;0.8),1.4,IF(AND(H42&lt;10.258,D42&lt;1.15,A42&lt;5.9,F42&lt;2.5,D42&gt;=0.8),3.36,IF(AND(H42&gt;=10.258,D42&lt;1.15,A42&lt;5.9,F42&lt;2.5,D42&gt;=0.8),3.9,IF(AND(A42&lt;5.3,D42&gt;=1.15,A42&lt;5.9,F42&lt;2.5,D42&gt;=0.8),3.9,IF(AND(D42&lt;1.55,B42&lt;2.75,A42&gt;=5.9,F42&lt;2.5,D42&gt;=0.8),4.64,IF(AND(D42&gt;=1.55,B42&lt;2.75,A42&gt;=5.9,F42&lt;2.5,D42&gt;=0.8),5.1,IF(AND(D42&gt;=1.6,B42&gt;=2.75,A42&gt;=5.9,F42&lt;2.5,D42&gt;=0.8),5,IF(AND(H42&lt;5.767,H42&lt;8.598,D42&lt;2.45,F42&gt;=2.5,D42&gt;=0.8),4.5,IF(AND(A42&lt;6.25,H42&gt;=8.598,D42&lt;2.45,F42&gt;=2.5,D42&gt;=0.8),5.02,IF(AND(B42&lt;3.55,G42&lt;0.423,H42&lt;11.218,H42&gt;=5.85,A42&lt;5.05,D42&lt;0.8),1.525,IF(AND(B42&gt;=3.55,G42&lt;0.423,H42&lt;11.218,H42&gt;=5.85,A42&lt;5.05,D42&lt;0.8),1.4,IF(AND(H42&gt;=13.932,B42&gt;=3.6,G42&lt;0.948,B42&gt;=3.35,A42&gt;=5.05,D42&lt;0.8),1.65,IF(AND(G42&gt;=0.652,A42&gt;=5.3,D42&gt;=1.15,A42&lt;5.9,F42&lt;2.5,D42&gt;=0.8),3.8,IF(AND(D42&lt;1.35,D42&lt;1.6,B42&gt;=2.75,A42&gt;=5.9,F42&lt;2.5,D42&gt;=0.8),4.42,IF(AND(H42&lt;6.656,H42&gt;=5.767,H42&lt;8.598,D42&lt;2.45,F42&gt;=2.5,D42&gt;=0.8),5.033,IF(AND(H42&gt;=6.656,H42&gt;=5.767,H42&lt;8.598,D42&lt;2.45,F42&gt;=2.5,D42&gt;=0.8),5.1,IF(AND(G42&gt;=0.885,A42&gt;=6.25,H42&gt;=8.598,D42&lt;2.45,F42&gt;=2.5,D42&gt;=0.8),5.2,IF(AND(H42&lt;6.926,H42&lt;13.932,B42&gt;=3.6,G42&lt;0.948,B42&gt;=3.35,A42&gt;=5.05,D42&lt;0.8),1.433,IF(AND(H42&gt;=6.926,H42&lt;13.932,B42&gt;=3.6,G42&lt;0.948,B42&gt;=3.35,A42&gt;=5.05,D42&lt;0.8),1.5,IF(AND(A42&lt;5.65,G42&lt;0.652,A42&gt;=5.3,D42&gt;=1.15,A42&lt;5.9,F42&lt;2.5,D42&gt;=0.8),4.36,IF(AND(A42&gt;=5.65,G42&lt;0.652,A42&gt;=5.3,D42&gt;=1.15,A42&lt;5.9,F42&lt;2.5,D42&gt;=0.8),4.2,IF(AND(H42&gt;=13.561,D42&gt;=1.35,D42&lt;1.6,B42&gt;=2.75,A42&gt;=5.9,F42&lt;2.5,D42&gt;=0.8),4.767,IF(AND(H42&lt;9.091,G42&lt;0.885,A42&gt;=6.25,H42&gt;=8.598,D42&lt;2.45,F42&gt;=2.5,D42&gt;=0.8),6.3,IF(AND(H42&gt;=12.206,H42&lt;13.561,D42&gt;=1.35,D42&lt;1.6,B42&gt;=2.75,A42&gt;=5.9,F42&lt;2.5,D42&gt;=0.8),4.4,IF(AND(D42&gt;=2.25,H42&gt;=9.091,G42&lt;0.885,A42&gt;=6.25,H42&gt;=8.598,D42&lt;2.45,F42&gt;=2.5,D42&gt;=0.8),5.9,IF(AND(B42&lt;3.05,H42&lt;12.206,H42&lt;13.561,D42&gt;=1.35,D42&lt;1.6,B42&gt;=2.75,A42&gt;=5.9,F42&lt;2.5,D42&gt;=0.8),4.6,IF(AND(B42&gt;=3.05,H42&lt;12.206,H42&lt;13.561,D42&gt;=1.35,D42&lt;1.6,B42&gt;=2.75,A42&gt;=5.9,F42&lt;2.5,D42&gt;=0.8),4.7,IF(AND(G42&gt;=0.596,D42&lt;2.25,H42&gt;=9.091,G42&lt;0.885,A42&gt;=6.25,H42&gt;=8.598,D42&lt;2.45,F42&gt;=2.5,D42&gt;=0.8),5.1,IF(AND(G42&gt;=0.379,G42&lt;0.596,D42&lt;2.25,H42&gt;=9.091,G42&lt;0.885,A42&gt;=6.25,H42&gt;=8.598,D42&lt;2.45,F42&gt;=2.5,D42&gt;=0.8),5.767,IF(AND(D42&lt;2.15,G42&lt;0.379,G42&lt;0.596,D42&lt;2.25,H42&gt;=9.091,G42&lt;0.885,A42&gt;=6.25,H42&gt;=8.598,D42&lt;2.45,F42&gt;=2.5,D42&gt;=0.8),5.4,IF(AND(D42&gt;=2.15,G42&lt;0.379,G42&lt;0.596,D42&lt;2.25,H42&gt;=9.091,G42&lt;0.885,A42&gt;=6.25,H42&gt;=8.598,D42&lt;2.45,F42&gt;=2.5,D42&gt;=0.8),5.6,"shouldnthappen")))))))))))))))))))))))))))))))))))))</f>
        <v>1.4</v>
      </c>
      <c r="AM42" s="1" t="n">
        <f aca="false">IF(AND(H42&lt;5.245,D42&lt;0.8),1,IF(AND(A42&lt;4.5,H42&gt;=5.245,D42&lt;0.8),1.35,IF(AND(D42&gt;=0.5,A42&gt;=4.5,H42&gt;=5.245,D42&lt;0.8),1.6,IF(AND(H42&lt;7.25,B42&lt;2.6,A42&lt;6.15,D42&gt;=0.8),4.375,IF(AND(H42&gt;=7.25,B42&lt;2.6,A42&lt;6.15,D42&gt;=0.8),3.075,IF(AND(H42&lt;13.935,A42&gt;=7.05,A42&gt;=6.15,D42&gt;=0.8),6.067,IF(AND(H42&gt;=13.935,A42&gt;=7.05,A42&gt;=6.15,D42&gt;=0.8),6.525,IF(AND(G42&gt;=0.948,D42&lt;0.5,A42&gt;=4.5,H42&gt;=5.245,D42&lt;0.8),1.7,IF(AND(G42&lt;0.568,D42&gt;=1.55,B42&gt;=2.6,A42&lt;6.15,D42&gt;=0.8),5.1,IF(AND(G42&gt;=0.568,D42&gt;=1.55,B42&gt;=2.6,A42&lt;6.15,D42&gt;=0.8),5,IF(AND(A42&gt;=6.6,B42&gt;=3.15,A42&lt;7.05,A42&gt;=6.15,D42&gt;=0.8),5.78,IF(AND(G42&lt;0.165,G42&lt;0.273,D42&lt;1.55,B42&gt;=2.6,A42&lt;6.15,D42&gt;=0.8),4.1,IF(AND(G42&gt;=0.165,G42&lt;0.273,D42&lt;1.55,B42&gt;=2.6,A42&lt;6.15,D42&gt;=0.8),4.5,IF(AND(D42&lt;1.35,G42&gt;=0.273,D42&lt;1.55,B42&gt;=2.6,A42&lt;6.15,D42&gt;=0.8),4.08,IF(AND(D42&gt;=1.35,G42&gt;=0.273,D42&lt;1.55,B42&gt;=2.6,A42&lt;6.15,D42&gt;=0.8),4.4,IF(AND(D42&lt;1.45,F42&lt;2.5,B42&lt;3.15,A42&lt;7.05,A42&gt;=6.15,D42&gt;=0.8),4.38,IF(AND(D42&gt;=1.45,F42&lt;2.5,B42&lt;3.15,A42&lt;7.05,A42&gt;=6.15,D42&gt;=0.8),4.75,IF(AND(D42&gt;=2.25,F42&gt;=2.5,B42&lt;3.15,A42&lt;7.05,A42&gt;=6.15,D42&gt;=0.8),5.16,IF(AND(H42&lt;11.488,A42&lt;6.6,B42&gt;=3.15,A42&lt;7.05,A42&gt;=6.15,D42&gt;=0.8),6,IF(AND(H42&gt;=14.396,D42&lt;0.25,G42&lt;0.948,D42&lt;0.5,A42&gt;=4.5,H42&gt;=5.245,D42&lt;0.8),1.3,IF(AND(A42&gt;=5.55,D42&gt;=0.25,G42&lt;0.948,D42&lt;0.5,A42&gt;=4.5,H42&gt;=5.245,D42&lt;0.8),1.7,IF(AND(D42&lt;1.85,D42&lt;2.25,F42&gt;=2.5,B42&lt;3.15,A42&lt;7.05,A42&gt;=6.15,D42&gt;=0.8),5.6,IF(AND(G42&lt;0.669,H42&gt;=11.488,A42&lt;6.6,B42&gt;=3.15,A42&lt;7.05,A42&gt;=6.15,D42&gt;=0.8),4.7,IF(AND(G42&gt;=0.669,H42&gt;=11.488,A42&lt;6.6,B42&gt;=3.15,A42&lt;7.05,A42&gt;=6.15,D42&gt;=0.8),5.22,IF(AND(H42&lt;6.543,H42&lt;14.396,D42&lt;0.25,G42&lt;0.948,D42&lt;0.5,A42&gt;=4.5,H42&gt;=5.245,D42&lt;0.8),1.4,IF(AND(A42&lt;4.95,A42&lt;5.55,D42&gt;=0.25,G42&lt;0.948,D42&lt;0.5,A42&gt;=4.5,H42&gt;=5.245,D42&lt;0.8),1.4,IF(AND(A42&gt;=4.95,A42&lt;5.55,D42&gt;=0.25,G42&lt;0.948,D42&lt;0.5,A42&gt;=4.5,H42&gt;=5.245,D42&lt;0.8),1.48,IF(AND(H42&lt;10.667,D42&gt;=1.85,D42&lt;2.25,F42&gt;=2.5,B42&lt;3.15,A42&lt;7.05,A42&gt;=6.15,D42&gt;=0.8),5.25,IF(AND(H42&gt;=10.667,D42&gt;=1.85,D42&lt;2.25,F42&gt;=2.5,B42&lt;3.15,A42&lt;7.05,A42&gt;=6.15,D42&gt;=0.8),5.55,IF(AND(G42&lt;0.063,H42&gt;=6.543,H42&lt;14.396,D42&lt;0.25,G42&lt;0.948,D42&lt;0.5,A42&gt;=4.5,H42&gt;=5.245,D42&lt;0.8),1.4,IF(AND(H42&lt;9.212,G42&gt;=0.063,H42&gt;=6.543,H42&lt;14.396,D42&lt;0.25,G42&lt;0.948,D42&lt;0.5,A42&gt;=4.5,H42&gt;=5.245,D42&lt;0.8),1.475,IF(AND(H42&gt;=9.212,G42&gt;=0.063,H42&gt;=6.543,H42&lt;14.396,D42&lt;0.25,G42&lt;0.948,D42&lt;0.5,A42&gt;=4.5,H42&gt;=5.245,D42&lt;0.8),1.5,"shouldnthappen"))))))))))))))))))))))))))))))))</f>
        <v>1.5</v>
      </c>
      <c r="AN42" s="1" t="n">
        <f aca="false">IF(AND(D42&lt;0.7,A42&gt;=5.55),1.633,IF(AND(G42&lt;0.38,B42&lt;2.8,A42&lt;5.55),4.3,IF(AND(G42&gt;=0.38,B42&lt;2.8,A42&lt;5.55),3.325,IF(AND(D42&gt;=0.35,B42&gt;=2.8,A42&lt;5.55),1.6,IF(AND(B42&gt;=3.4,A42&lt;4.8,D42&lt;0.35,B42&gt;=2.8,A42&lt;5.55),1,IF(AND(H42&gt;=11.789,A42&lt;5.9,D42&lt;1.55,D42&gt;=0.7,A42&gt;=5.55),4.325,IF(AND(F42&gt;=2.5,A42&gt;=5.9,D42&lt;1.55,D42&gt;=0.7,A42&gt;=5.55),5.05,IF(AND(D42&lt;1.9,A42&gt;=7.25,D42&gt;=1.55,D42&gt;=0.7,A42&gt;=5.55),6.3,IF(AND(D42&gt;=1.9,A42&gt;=7.25,D42&gt;=1.55,D42&gt;=0.7,A42&gt;=5.55),6.4,IF(AND(A42&lt;4.35,B42&lt;3.4,A42&lt;4.8,D42&lt;0.35,B42&gt;=2.8,A42&lt;5.55),1.1,IF(AND(G42&gt;=0.934,B42&lt;3.45,A42&gt;=4.8,D42&lt;0.35,B42&gt;=2.8,A42&lt;5.55),1.7,IF(AND(H42&gt;=14.877,B42&gt;=3.45,A42&gt;=4.8,D42&lt;0.35,B42&gt;=2.8,A42&lt;5.55),1.3,IF(AND(B42&lt;2.6,H42&lt;11.789,A42&lt;5.9,D42&lt;1.55,D42&gt;=0.7,A42&gt;=5.55),3.9,IF(AND(B42&gt;=2.6,H42&lt;11.789,A42&lt;5.9,D42&lt;1.55,D42&gt;=0.7,A42&gt;=5.55),4.26,IF(AND(A42&lt;6.6,F42&lt;2.5,A42&gt;=5.9,D42&lt;1.55,D42&gt;=0.7,A42&gt;=5.55),4.625,IF(AND(A42&gt;=6.6,F42&lt;2.5,A42&gt;=5.9,D42&lt;1.55,D42&gt;=0.7,A42&gt;=5.55),4.475,IF(AND(B42&lt;2.6,D42&lt;2.05,A42&lt;7.25,D42&gt;=1.55,D42&gt;=0.7,A42&gt;=5.55),5.8,IF(AND(G42&gt;=0.743,D42&gt;=2.05,A42&lt;7.25,D42&gt;=1.55,D42&gt;=0.7,A42&gt;=5.55),5.1,IF(AND(G42&lt;0.422,A42&gt;=4.35,B42&lt;3.4,A42&lt;4.8,D42&lt;0.35,B42&gt;=2.8,A42&lt;5.55),1.367,IF(AND(G42&gt;=0.422,A42&gt;=4.35,B42&lt;3.4,A42&lt;4.8,D42&lt;0.35,B42&gt;=2.8,A42&lt;5.55),1.3,IF(AND(A42&lt;5.05,G42&lt;0.934,B42&lt;3.45,A42&gt;=4.8,D42&lt;0.35,B42&gt;=2.8,A42&lt;5.55),1.525,IF(AND(A42&gt;=5.05,G42&lt;0.934,B42&lt;3.45,A42&gt;=4.8,D42&lt;0.35,B42&gt;=2.8,A42&lt;5.55),1.5,IF(AND(G42&gt;=0.585,H42&lt;14.877,B42&gt;=3.45,A42&gt;=4.8,D42&lt;0.35,B42&gt;=2.8,A42&lt;5.55),1.54,IF(AND(G42&gt;=0.537,G42&lt;0.743,D42&gt;=2.05,A42&lt;7.25,D42&gt;=1.55,D42&gt;=0.7,A42&gt;=5.55),5.833,IF(AND(D42&gt;=0.25,G42&lt;0.585,H42&lt;14.877,B42&gt;=3.45,A42&gt;=4.8,D42&lt;0.35,B42&gt;=2.8,A42&lt;5.55),1.367,IF(AND(D42&lt;1.75,H42&lt;13.795,B42&gt;=2.6,D42&lt;2.05,A42&lt;7.25,D42&gt;=1.55,D42&gt;=0.7,A42&gt;=5.55),5.45,IF(AND(B42&lt;2.85,H42&gt;=13.795,B42&gt;=2.6,D42&lt;2.05,A42&lt;7.25,D42&gt;=1.55,D42&gt;=0.7,A42&gt;=5.55),5.1,IF(AND(B42&gt;=2.85,H42&gt;=13.795,B42&gt;=2.6,D42&lt;2.05,A42&lt;7.25,D42&gt;=1.55,D42&gt;=0.7,A42&gt;=5.55),4.82,IF(AND(G42&lt;0.353,G42&lt;0.537,G42&lt;0.743,D42&gt;=2.05,A42&lt;7.25,D42&gt;=1.55,D42&gt;=0.7,A42&gt;=5.55),5.425,IF(AND(G42&gt;=0.353,G42&lt;0.537,G42&lt;0.743,D42&gt;=2.05,A42&lt;7.25,D42&gt;=1.55,D42&gt;=0.7,A42&gt;=5.55),5.62,IF(AND(G42&lt;0.311,D42&lt;0.25,G42&lt;0.585,H42&lt;14.877,B42&gt;=3.45,A42&gt;=4.8,D42&lt;0.35,B42&gt;=2.8,A42&lt;5.55),1.5,IF(AND(G42&gt;=0.311,D42&lt;0.25,G42&lt;0.585,H42&lt;14.877,B42&gt;=3.45,A42&gt;=4.8,D42&lt;0.35,B42&gt;=2.8,A42&lt;5.55),1.4,IF(AND(B42&gt;=3.1,D42&gt;=1.75,H42&lt;13.795,B42&gt;=2.6,D42&lt;2.05,A42&lt;7.25,D42&gt;=1.55,D42&gt;=0.7,A42&gt;=5.55),5.1,IF(AND(B42&lt;2.85,B42&lt;3.1,D42&gt;=1.75,H42&lt;13.795,B42&gt;=2.6,D42&lt;2.05,A42&lt;7.25,D42&gt;=1.55,D42&gt;=0.7,A42&gt;=5.55),5.2,IF(AND(B42&gt;=2.85,B42&lt;3.1,D42&gt;=1.75,H42&lt;13.795,B42&gt;=2.6,D42&lt;2.05,A42&lt;7.25,D42&gt;=1.55,D42&gt;=0.7,A42&gt;=5.55),5.2,"shouldnthappen")))))))))))))))))))))))))))))))))))</f>
        <v>1.5</v>
      </c>
      <c r="AO42" s="1" t="n">
        <f aca="false">IF(AND(H42&gt;=14.529,G42&lt;0.633,D42&lt;0.8),1.3,IF(AND(A42&lt;5.05,G42&gt;=0.633,D42&lt;0.8),1.35,IF(AND(H42&gt;=14.379,H42&lt;14.529,G42&lt;0.633,D42&lt;0.8),1.7,IF(AND(B42&lt;3.35,A42&gt;=5.05,G42&gt;=0.633,D42&lt;0.8),1.7,IF(AND(D42&gt;=1.45,A42&lt;5.95,F42&lt;2.5,D42&gt;=0.8),4.5,IF(AND(D42&lt;1.35,A42&gt;=5.95,F42&lt;2.5,D42&gt;=0.8),4,IF(AND(D42&lt;1.85,G42&gt;=0.845,F42&gt;=2.5,D42&gt;=0.8),4.8,IF(AND(B42&gt;=4.3,H42&lt;14.379,H42&lt;14.529,G42&lt;0.633,D42&lt;0.8),1.5,IF(AND(A42&lt;5.25,B42&gt;=3.35,A42&gt;=5.05,G42&gt;=0.633,D42&lt;0.8),1.55,IF(AND(A42&gt;=5.25,B42&gt;=3.35,A42&gt;=5.05,G42&gt;=0.633,D42&lt;0.8),1.633,IF(AND(A42&lt;5.05,D42&lt;1.45,A42&lt;5.95,F42&lt;2.5,D42&gt;=0.8),3.3,IF(AND(G42&lt;0.293,D42&gt;=1.35,A42&gt;=5.95,F42&lt;2.5,D42&gt;=0.8),5,IF(AND(A42&gt;=6.6,D42&lt;2.05,G42&lt;0.845,F42&gt;=2.5,D42&gt;=0.8),5.8,IF(AND(B42&lt;3.05,D42&gt;=2.05,G42&lt;0.845,F42&gt;=2.5,D42&gt;=0.8),6.15,IF(AND(B42&lt;2.9,D42&gt;=1.85,G42&gt;=0.845,F42&gt;=2.5,D42&gt;=0.8),5.1,IF(AND(B42&gt;=2.9,D42&gt;=1.85,G42&gt;=0.845,F42&gt;=2.5,D42&gt;=0.8),5.2,IF(AND(B42&gt;=3.8,B42&lt;4.3,H42&lt;14.379,H42&lt;14.529,G42&lt;0.633,D42&lt;0.8),1.333,IF(AND(A42&lt;6.25,G42&gt;=0.293,D42&gt;=1.35,A42&gt;=5.95,F42&lt;2.5,D42&gt;=0.8),4.6,IF(AND(H42&lt;10.351,A42&lt;6.6,D42&lt;2.05,G42&lt;0.845,F42&gt;=2.5,D42&gt;=0.8),5.4,IF(AND(G42&gt;=0.364,B42&gt;=3.05,D42&gt;=2.05,G42&lt;0.845,F42&gt;=2.5,D42&gt;=0.8),5.66,IF(AND(G42&gt;=0.447,B42&lt;3.8,B42&lt;4.3,H42&lt;14.379,H42&lt;14.529,G42&lt;0.633,D42&lt;0.8),1.3,IF(AND(H42&lt;6.247,A42&lt;5.65,A42&gt;=5.05,D42&lt;1.45,A42&lt;5.95,F42&lt;2.5,D42&gt;=0.8),4.033,IF(AND(D42&lt;1.25,A42&gt;=5.65,A42&gt;=5.05,D42&lt;1.45,A42&lt;5.95,F42&lt;2.5,D42&gt;=0.8),3.88,IF(AND(D42&gt;=1.25,A42&gt;=5.65,A42&gt;=5.05,D42&lt;1.45,A42&lt;5.95,F42&lt;2.5,D42&gt;=0.8),4.35,IF(AND(B42&lt;2.65,A42&gt;=6.25,G42&gt;=0.293,D42&gt;=1.35,A42&gt;=5.95,F42&lt;2.5,D42&gt;=0.8),4.9,IF(AND(B42&lt;2.75,H42&gt;=10.351,A42&lt;6.6,D42&lt;2.05,G42&lt;0.845,F42&gt;=2.5,D42&gt;=0.8),5.1,IF(AND(B42&gt;=2.75,H42&gt;=10.351,A42&lt;6.6,D42&lt;2.05,G42&lt;0.845,F42&gt;=2.5,D42&gt;=0.8),4.95,IF(AND(B42&lt;3.15,G42&lt;0.364,B42&gt;=3.05,D42&gt;=2.05,G42&lt;0.845,F42&gt;=2.5,D42&gt;=0.8),5.28,IF(AND(B42&gt;=3.15,G42&lt;0.364,B42&gt;=3.05,D42&gt;=2.05,G42&lt;0.845,F42&gt;=2.5,D42&gt;=0.8),5.5,IF(AND(H42&lt;9.212,G42&lt;0.447,B42&lt;3.8,B42&lt;4.3,H42&lt;14.379,H42&lt;14.529,G42&lt;0.633,D42&lt;0.8),1.4,IF(AND(G42&lt;0.356,H42&gt;=6.247,A42&lt;5.65,A42&gt;=5.05,D42&lt;1.45,A42&lt;5.95,F42&lt;2.5,D42&gt;=0.8),4.2,IF(AND(B42&lt;3,B42&gt;=2.65,A42&gt;=6.25,G42&gt;=0.293,D42&gt;=1.35,A42&gt;=5.95,F42&lt;2.5,D42&gt;=0.8),4.6,IF(AND(B42&gt;=3,B42&gt;=2.65,A42&gt;=6.25,G42&gt;=0.293,D42&gt;=1.35,A42&gt;=5.95,F42&lt;2.5,D42&gt;=0.8),4.7,IF(AND(A42&lt;5.05,H42&gt;=9.212,G42&lt;0.447,B42&lt;3.8,B42&lt;4.3,H42&lt;14.379,H42&lt;14.529,G42&lt;0.633,D42&lt;0.8),1.533,IF(AND(A42&gt;=5.05,H42&gt;=9.212,G42&lt;0.447,B42&lt;3.8,B42&lt;4.3,H42&lt;14.379,H42&lt;14.529,G42&lt;0.633,D42&lt;0.8),1.425,IF(AND(A42&lt;5.35,G42&gt;=0.356,H42&gt;=6.247,A42&lt;5.65,A42&gt;=5.05,D42&lt;1.45,A42&lt;5.95,F42&lt;2.5,D42&gt;=0.8),3.9,IF(AND(A42&gt;=5.35,G42&gt;=0.356,H42&gt;=6.247,A42&lt;5.65,A42&gt;=5.05,D42&lt;1.45,A42&lt;5.95,F42&lt;2.5,D42&gt;=0.8),3.72,"shouldnthappen")))))))))))))))))))))))))))))))))))))</f>
        <v>1.55</v>
      </c>
      <c r="AP42" s="1" t="n">
        <f aca="false">IF(AND(F42&gt;=1.5,A42&lt;5.55),3.84,IF(AND(G42&gt;=0.52,A42&lt;4.75,F42&lt;1.5,A42&lt;5.55),1.16,IF(AND(A42&lt;5.65,A42&lt;5.85,D42&lt;1.55,A42&gt;=5.55),4.2,IF(AND(A42&gt;=5.65,A42&lt;5.85,D42&lt;1.55,A42&gt;=5.55),3.167,IF(AND(G42&gt;=0.798,A42&gt;=5.85,D42&lt;1.55,A42&gt;=5.55),4,IF(AND(F42&lt;2.5,H42&lt;14.1,D42&gt;=1.55,A42&gt;=5.55),4.84,IF(AND(A42&lt;7.2,H42&gt;=14.1,D42&gt;=1.55,A42&gt;=5.55),5.633,IF(AND(A42&gt;=7.2,H42&gt;=14.1,D42&gt;=1.55,A42&gt;=5.55),6.6,IF(AND(G42&lt;0.161,G42&lt;0.52,A42&lt;4.75,F42&lt;1.5,A42&lt;5.55),1.5,IF(AND(D42&gt;=0.5,G42&lt;0.676,A42&gt;=4.75,F42&lt;1.5,A42&lt;5.55),1.6,IF(AND(H42&lt;11.016,G42&gt;=0.676,A42&gt;=4.75,F42&lt;1.5,A42&lt;5.55),1.75,IF(AND(G42&lt;0.209,G42&lt;0.798,A42&gt;=5.85,D42&lt;1.55,A42&gt;=5.55),4.5,IF(AND(G42&gt;=0.74,F42&gt;=2.5,H42&lt;14.1,D42&gt;=1.55,A42&gt;=5.55),6.225,IF(AND(B42&lt;2.95,G42&gt;=0.161,G42&lt;0.52,A42&lt;4.75,F42&lt;1.5,A42&lt;5.55),1.4,IF(AND(B42&gt;=2.95,G42&gt;=0.161,G42&lt;0.52,A42&lt;4.75,F42&lt;1.5,A42&lt;5.55),1.34,IF(AND(B42&lt;3.15,D42&lt;0.5,G42&lt;0.676,A42&gt;=4.75,F42&lt;1.5,A42&lt;5.55),1.52,IF(AND(D42&lt;0.25,H42&gt;=11.016,G42&gt;=0.676,A42&gt;=4.75,F42&lt;1.5,A42&lt;5.55),1.567,IF(AND(D42&gt;=0.25,H42&gt;=11.016,G42&gt;=0.676,A42&gt;=4.75,F42&lt;1.5,A42&lt;5.55),1.5,IF(AND(H42&lt;7.47,G42&gt;=0.209,G42&lt;0.798,A42&gt;=5.85,D42&lt;1.55,A42&gt;=5.55),5.05,IF(AND(B42&lt;2.85,G42&lt;0.74,F42&gt;=2.5,H42&lt;14.1,D42&gt;=1.55,A42&gt;=5.55),5.35,IF(AND(B42&lt;3.3,B42&gt;=3.15,D42&lt;0.5,G42&lt;0.676,A42&gt;=4.75,F42&lt;1.5,A42&lt;5.55),1.2,IF(AND(D42&lt;1.45,H42&gt;=7.47,G42&gt;=0.209,G42&lt;0.798,A42&gt;=5.85,D42&lt;1.55,A42&gt;=5.55),4.66,IF(AND(D42&gt;=1.45,H42&gt;=7.47,G42&gt;=0.209,G42&lt;0.798,A42&gt;=5.85,D42&lt;1.55,A42&gt;=5.55),4.64,IF(AND(A42&gt;=7.05,B42&gt;=2.85,G42&lt;0.74,F42&gt;=2.5,H42&lt;14.1,D42&gt;=1.55,A42&gt;=5.55),5.8,IF(AND(B42&gt;=3.25,A42&lt;7.05,B42&gt;=2.85,G42&lt;0.74,F42&gt;=2.5,H42&lt;14.1,D42&gt;=1.55,A42&gt;=5.55),5.7,IF(AND(H42&gt;=13.641,D42&lt;0.25,B42&gt;=3.3,B42&gt;=3.15,D42&lt;0.5,G42&lt;0.676,A42&gt;=4.75,F42&lt;1.5,A42&lt;5.55),1.3,IF(AND(D42&lt;0.35,D42&gt;=0.25,B42&gt;=3.3,B42&gt;=3.15,D42&lt;0.5,G42&lt;0.676,A42&gt;=4.75,F42&lt;1.5,A42&lt;5.55),1.367,IF(AND(D42&gt;=0.35,D42&gt;=0.25,B42&gt;=3.3,B42&gt;=3.15,D42&lt;0.5,G42&lt;0.676,A42&gt;=4.75,F42&lt;1.5,A42&lt;5.55),1.3,IF(AND(A42&lt;6.35,B42&lt;3.25,A42&lt;7.05,B42&gt;=2.85,G42&lt;0.74,F42&gt;=2.5,H42&lt;14.1,D42&gt;=1.55,A42&gt;=5.55),5.6,IF(AND(A42&gt;=6.35,B42&lt;3.25,A42&lt;7.05,B42&gt;=2.85,G42&lt;0.74,F42&gt;=2.5,H42&lt;14.1,D42&gt;=1.55,A42&gt;=5.55),5.325,IF(AND(A42&lt;5.1,H42&lt;13.641,D42&lt;0.25,B42&gt;=3.3,B42&gt;=3.15,D42&lt;0.5,G42&lt;0.676,A42&gt;=4.75,F42&lt;1.5,A42&lt;5.55),1.4,IF(AND(H42&gt;=11.031,A42&gt;=5.1,H42&lt;13.641,D42&lt;0.25,B42&gt;=3.3,B42&gt;=3.15,D42&lt;0.5,G42&lt;0.676,A42&gt;=4.75,F42&lt;1.5,A42&lt;5.55),1.4,IF(AND(A42&lt;5.45,H42&lt;11.031,A42&gt;=5.1,H42&lt;13.641,D42&lt;0.25,B42&gt;=3.3,B42&gt;=3.15,D42&lt;0.5,G42&lt;0.676,A42&gt;=4.75,F42&lt;1.5,A42&lt;5.55),1.5,IF(AND(A42&gt;=5.45,H42&lt;11.031,A42&gt;=5.1,H42&lt;13.641,D42&lt;0.25,B42&gt;=3.3,B42&gt;=3.15,D42&lt;0.5,G42&lt;0.676,A42&gt;=4.75,F42&lt;1.5,A42&lt;5.55),1.4,"shouldnthappen"))))))))))))))))))))))))))))))))))</f>
        <v>1.567</v>
      </c>
      <c r="AQ42" s="1" t="n">
        <f aca="false">IF(AND(H42&lt;6.926,D42&gt;=0.35,F42&lt;1.5),1.9,IF(AND(G42&gt;=0.869,D42&gt;=1.75,F42&gt;=1.5),5.15,IF(AND(A42&lt;4.35,A42&lt;5.05,D42&lt;0.35,F42&lt;1.5),1.1,IF(AND(H42&lt;6.089,A42&gt;=5.05,D42&lt;0.35,F42&lt;1.5),1.7,IF(AND(H42&gt;=13.089,H42&gt;=6.926,D42&gt;=0.35,F42&lt;1.5),1.3,IF(AND(G42&lt;0.695,D42&lt;1.15,D42&lt;1.75,F42&gt;=1.5),3.62,IF(AND(G42&gt;=0.695,D42&lt;1.15,D42&lt;1.75,F42&gt;=1.5),3,IF(AND(G42&gt;=0.585,H42&gt;=6.089,A42&gt;=5.05,D42&lt;0.35,F42&lt;1.5),1.5,IF(AND(H42&lt;9.582,H42&lt;13.089,H42&gt;=6.926,D42&gt;=0.35,F42&lt;1.5),1.5,IF(AND(H42&gt;=9.582,H42&lt;13.089,H42&gt;=6.926,D42&gt;=0.35,F42&lt;1.5),1.6,IF(AND(D42&lt;1.35,H42&lt;9.349,D42&gt;=1.15,D42&lt;1.75,F42&gt;=1.5),3.867,IF(AND(D42&lt;2.05,A42&lt;7.05,G42&lt;0.869,D42&gt;=1.75,F42&gt;=1.5),4.9,IF(AND(B42&gt;=3.3,A42&gt;=7.05,G42&lt;0.869,D42&gt;=1.75,F42&gt;=1.5),6.1,IF(AND(G42&lt;0.347,H42&lt;11.218,A42&gt;=4.35,A42&lt;5.05,D42&lt;0.35,F42&lt;1.5),1.4,IF(AND(G42&gt;=0.347,H42&lt;11.218,A42&gt;=4.35,A42&lt;5.05,D42&lt;0.35,F42&lt;1.5),1.5,IF(AND(G42&gt;=0.265,H42&gt;=11.218,A42&gt;=4.35,A42&lt;5.05,D42&lt;0.35,F42&lt;1.5),1.45,IF(AND(A42&gt;=5.4,G42&lt;0.585,H42&gt;=6.089,A42&gt;=5.05,D42&lt;0.35,F42&lt;1.5),1.35,IF(AND(B42&gt;=2.9,D42&gt;=1.35,H42&lt;9.349,D42&gt;=1.15,D42&lt;1.75,F42&gt;=1.5),4.6,IF(AND(D42&gt;=1.35,A42&lt;6.15,H42&gt;=9.349,D42&gt;=1.15,D42&lt;1.75,F42&gt;=1.5),4.54,IF(AND(H42&lt;10.927,A42&gt;=6.15,H42&gt;=9.349,D42&gt;=1.15,D42&lt;1.75,F42&gt;=1.5),4.3,IF(AND(G42&lt;0.512,D42&gt;=2.05,A42&lt;7.05,G42&lt;0.869,D42&gt;=1.75,F42&gt;=1.5),5.533,IF(AND(G42&gt;=0.512,D42&gt;=2.05,A42&lt;7.05,G42&lt;0.869,D42&gt;=1.75,F42&gt;=1.5),5.88,IF(AND(H42&lt;11.551,B42&lt;3.3,A42&gt;=7.05,G42&lt;0.869,D42&gt;=1.75,F42&gt;=1.5),6.3,IF(AND(G42&lt;0.227,G42&lt;0.265,H42&gt;=11.218,A42&gt;=4.35,A42&lt;5.05,D42&lt;0.35,F42&lt;1.5),1.4,IF(AND(G42&gt;=0.227,G42&lt;0.265,H42&gt;=11.218,A42&gt;=4.35,A42&lt;5.05,D42&lt;0.35,F42&lt;1.5),1.26,IF(AND(H42&lt;11.031,A42&lt;5.4,G42&lt;0.585,H42&gt;=6.089,A42&gt;=5.05,D42&lt;0.35,F42&lt;1.5),1.5,IF(AND(H42&gt;=11.031,A42&lt;5.4,G42&lt;0.585,H42&gt;=6.089,A42&gt;=5.05,D42&lt;0.35,F42&lt;1.5),1.4,IF(AND(A42&lt;5.45,B42&lt;2.9,D42&gt;=1.35,H42&lt;9.349,D42&gt;=1.15,D42&lt;1.75,F42&gt;=1.5),4.5,IF(AND(A42&lt;5.9,D42&lt;1.35,A42&lt;6.15,H42&gt;=9.349,D42&gt;=1.15,D42&lt;1.75,F42&gt;=1.5),4.2,IF(AND(A42&gt;=5.9,D42&lt;1.35,A42&lt;6.15,H42&gt;=9.349,D42&gt;=1.15,D42&lt;1.75,F42&gt;=1.5),4,IF(AND(A42&gt;=6.75,H42&gt;=10.927,A42&gt;=6.15,H42&gt;=9.349,D42&gt;=1.15,D42&lt;1.75,F42&gt;=1.5),4.767,IF(AND(B42&lt;2.9,H42&gt;=11.551,B42&lt;3.3,A42&gt;=7.05,G42&lt;0.869,D42&gt;=1.75,F42&gt;=1.5),6.7,IF(AND(B42&gt;=2.9,H42&gt;=11.551,B42&lt;3.3,A42&gt;=7.05,G42&lt;0.869,D42&gt;=1.75,F42&gt;=1.5),6.6,IF(AND(B42&lt;2.45,A42&gt;=5.45,B42&lt;2.9,D42&gt;=1.35,H42&lt;9.349,D42&gt;=1.15,D42&lt;1.75,F42&gt;=1.5),5,IF(AND(B42&gt;=2.45,A42&gt;=5.45,B42&lt;2.9,D42&gt;=1.35,H42&lt;9.349,D42&gt;=1.15,D42&lt;1.75,F42&gt;=1.5),5.1,IF(AND(H42&lt;11.166,A42&lt;6.75,H42&gt;=10.927,A42&gt;=6.15,H42&gt;=9.349,D42&gt;=1.15,D42&lt;1.75,F42&gt;=1.5),4.9,IF(AND(G42&lt;0.228,H42&gt;=11.166,A42&lt;6.75,H42&gt;=10.927,A42&gt;=6.15,H42&gt;=9.349,D42&gt;=1.15,D42&lt;1.75,F42&gt;=1.5),4.7,IF(AND(H42&lt;13.531,G42&gt;=0.228,H42&gt;=11.166,A42&lt;6.75,H42&gt;=10.927,A42&gt;=6.15,H42&gt;=9.349,D42&gt;=1.15,D42&lt;1.75,F42&gt;=1.5),4.4,IF(AND(H42&gt;=13.531,G42&gt;=0.228,H42&gt;=11.166,A42&lt;6.75,H42&gt;=10.927,A42&gt;=6.15,H42&gt;=9.349,D42&gt;=1.15,D42&lt;1.75,F42&gt;=1.5),4.6,"shouldnthappen")))))))))))))))))))))))))))))))))))))))</f>
        <v>1.5</v>
      </c>
      <c r="AR42" s="1" t="n">
        <f aca="false">IF(AND(G42&gt;=0.93,B42&lt;3.65,F42&lt;1.5),1.7,IF(AND(H42&lt;6.542,B42&gt;=3.65,F42&lt;1.5),1.767,IF(AND(A42&gt;=7.05,D42&gt;=1.55,F42&gt;=1.5),6.3,IF(AND(G42&lt;0.123,H42&gt;=6.542,B42&gt;=3.65,F42&lt;1.5),1.367,IF(AND(A42&lt;5.15,A42&lt;5.65,D42&lt;1.55,F42&gt;=1.5),3.15,IF(AND(A42&lt;4.8,G42&gt;=0.447,G42&lt;0.93,B42&lt;3.65,F42&lt;1.5),1.24,IF(AND(A42&gt;=4.8,G42&gt;=0.447,G42&lt;0.93,B42&lt;3.65,F42&lt;1.5),1.4,IF(AND(G42&lt;0.151,G42&gt;=0.123,H42&gt;=6.542,B42&gt;=3.65,F42&lt;1.5),1.7,IF(AND(G42&gt;=0.151,G42&gt;=0.123,H42&gt;=6.542,B42&gt;=3.65,F42&lt;1.5),1.5,IF(AND(D42&gt;=1.45,A42&gt;=5.15,A42&lt;5.65,D42&lt;1.55,F42&gt;=1.5),4.5,IF(AND(B42&lt;2.65,D42&gt;=1.35,A42&gt;=5.65,D42&lt;1.55,F42&gt;=1.5),4.9,IF(AND(G42&lt;0.527,F42&lt;2.5,A42&lt;7.05,D42&gt;=1.55,F42&gt;=1.5),5.075,IF(AND(G42&gt;=0.527,F42&lt;2.5,A42&lt;7.05,D42&gt;=1.55,F42&gt;=1.5),4.7,IF(AND(A42&lt;4.65,G42&lt;0.265,G42&lt;0.447,G42&lt;0.93,B42&lt;3.65,F42&lt;1.5),1.42,IF(AND(G42&lt;0.3,G42&gt;=0.265,G42&lt;0.447,G42&lt;0.93,B42&lt;3.65,F42&lt;1.5),1.6,IF(AND(G42&gt;=0.3,G42&gt;=0.265,G42&lt;0.447,G42&lt;0.93,B42&lt;3.65,F42&lt;1.5),1.4,IF(AND(G42&lt;0.356,D42&lt;1.45,A42&gt;=5.15,A42&lt;5.65,D42&lt;1.55,F42&gt;=1.5),4.125,IF(AND(D42&lt;1.1,A42&lt;6.2,D42&lt;1.35,A42&gt;=5.65,D42&lt;1.55,F42&gt;=1.5),4.1,IF(AND(D42&gt;=1.1,A42&lt;6.2,D42&lt;1.35,A42&gt;=5.65,D42&lt;1.55,F42&gt;=1.5),4.175,IF(AND(H42&gt;=13.433,A42&gt;=6.2,D42&lt;1.35,A42&gt;=5.65,D42&lt;1.55,F42&gt;=1.5),4.6,IF(AND(G42&lt;0.437,B42&gt;=2.65,D42&gt;=1.35,A42&gt;=5.65,D42&lt;1.55,F42&gt;=1.5),4.625,IF(AND(G42&gt;=0.437,B42&gt;=2.65,D42&gt;=1.35,A42&gt;=5.65,D42&lt;1.55,F42&gt;=1.5),4.75,IF(AND(B42&gt;=3.15,H42&lt;11.146,F42&gt;=2.5,A42&lt;7.05,D42&gt;=1.55,F42&gt;=1.5),5.667,IF(AND(B42&lt;2.65,H42&gt;=11.146,F42&gt;=2.5,A42&lt;7.05,D42&gt;=1.55,F42&gt;=1.5),5.8,IF(AND(B42&lt;3.3,A42&gt;=4.65,G42&lt;0.265,G42&lt;0.447,G42&lt;0.93,B42&lt;3.65,F42&lt;1.5),1.32,IF(AND(B42&gt;=3.3,A42&gt;=4.65,G42&lt;0.265,G42&lt;0.447,G42&lt;0.93,B42&lt;3.65,F42&lt;1.5),1.425,IF(AND(B42&lt;2.8,G42&gt;=0.356,D42&lt;1.45,A42&gt;=5.15,A42&lt;5.65,D42&lt;1.55,F42&gt;=1.5),3.86,IF(AND(B42&gt;=2.8,G42&gt;=0.356,D42&lt;1.45,A42&gt;=5.15,A42&lt;5.65,D42&lt;1.55,F42&gt;=1.5),3.6,IF(AND(B42&lt;2.6,H42&lt;13.433,A42&gt;=6.2,D42&lt;1.35,A42&gt;=5.65,D42&lt;1.55,F42&gt;=1.5),4.4,IF(AND(B42&gt;=2.6,H42&lt;13.433,A42&gt;=6.2,D42&lt;1.35,A42&gt;=5.65,D42&lt;1.55,F42&gt;=1.5),4.3,IF(AND(G42&lt;0.151,B42&lt;3.15,H42&lt;11.146,F42&gt;=2.5,A42&lt;7.05,D42&gt;=1.55,F42&gt;=1.5),5.5,IF(AND(H42&lt;15.52,B42&gt;=2.65,H42&gt;=11.146,F42&gt;=2.5,A42&lt;7.05,D42&gt;=1.55,F42&gt;=1.5),5.4,IF(AND(H42&gt;=15.52,B42&gt;=2.65,H42&gt;=11.146,F42&gt;=2.5,A42&lt;7.05,D42&gt;=1.55,F42&gt;=1.5),5.733,IF(AND(H42&lt;10.74,G42&gt;=0.151,B42&lt;3.15,H42&lt;11.146,F42&gt;=2.5,A42&lt;7.05,D42&gt;=1.55,F42&gt;=1.5),5.12,IF(AND(H42&gt;=10.74,G42&gt;=0.151,B42&lt;3.15,H42&lt;11.146,F42&gt;=2.5,A42&lt;7.05,D42&gt;=1.55,F42&gt;=1.5),4.9,"shouldnthappen")))))))))))))))))))))))))))))))))))</f>
        <v>1.4</v>
      </c>
      <c r="AS42" s="1" t="n">
        <f aca="false">IF(AND(F42&gt;=1.5,A42&lt;5.55),4.18,IF(AND(F42&gt;=2.5,B42&lt;2.75,A42&gt;=5.55),5.38,IF(AND(G42&gt;=0.587,B42&lt;3.75,F42&lt;1.5,A42&lt;5.55),1.48,IF(AND(H42&lt;6.51,B42&gt;=3.75,F42&lt;1.5,A42&lt;5.55),1.9,IF(AND(H42&gt;=6.51,B42&gt;=3.75,F42&lt;1.5,A42&lt;5.55),1.425,IF(AND(G42&gt;=0.868,F42&lt;2.5,B42&lt;2.75,A42&gt;=5.55),4.65,IF(AND(F42&lt;1.5,D42&lt;1.55,B42&gt;=2.75,A42&gt;=5.55),1.7,IF(AND(G42&gt;=0.857,D42&gt;=1.55,B42&gt;=2.75,A42&gt;=5.55),5.033,IF(AND(G42&gt;=0.518,G42&lt;0.587,B42&lt;3.75,F42&lt;1.5,A42&lt;5.55),1,IF(AND(D42&lt;1.05,G42&lt;0.868,F42&lt;2.5,B42&lt;2.75,A42&gt;=5.55),3.5,IF(AND(G42&lt;0.404,D42&gt;=1.05,G42&lt;0.868,F42&lt;2.5,B42&lt;2.75,A42&gt;=5.55),4.2,IF(AND(G42&gt;=0.404,D42&gt;=1.05,G42&lt;0.868,F42&lt;2.5,B42&lt;2.75,A42&gt;=5.55),3.94,IF(AND(F42&lt;2.5,B42&lt;2.95,F42&gt;=1.5,D42&lt;1.55,B42&gt;=2.75,A42&gt;=5.55),4.68,IF(AND(F42&gt;=2.5,B42&lt;2.95,F42&gt;=1.5,D42&lt;1.55,B42&gt;=2.75,A42&gt;=5.55),5.1,IF(AND(H42&lt;10.883,B42&gt;=2.95,F42&gt;=1.5,D42&lt;1.55,B42&gt;=2.75,A42&gt;=5.55),4.15,IF(AND(H42&gt;=10.883,B42&gt;=2.95,F42&gt;=1.5,D42&lt;1.55,B42&gt;=2.75,A42&gt;=5.55),4.5,IF(AND(H42&gt;=14.1,D42&lt;2.05,G42&lt;0.857,D42&gt;=1.55,B42&gt;=2.75,A42&gt;=5.55),6.6,IF(AND(G42&lt;0.063,B42&lt;3.15,G42&lt;0.518,G42&lt;0.587,B42&lt;3.75,F42&lt;1.5,A42&lt;5.55),1.4,IF(AND(G42&gt;=0.063,B42&lt;3.15,G42&lt;0.518,G42&lt;0.587,B42&lt;3.75,F42&lt;1.5,A42&lt;5.55),1.5,IF(AND(H42&gt;=10.563,B42&gt;=3.15,G42&lt;0.518,G42&lt;0.587,B42&lt;3.75,F42&lt;1.5,A42&lt;5.55),1.325,IF(AND(B42&lt;2.95,H42&lt;14.1,D42&lt;2.05,G42&lt;0.857,D42&gt;=1.55,B42&gt;=2.75,A42&gt;=5.55),6.125,IF(AND(A42&lt;6.65,G42&lt;0.364,D42&gt;=2.05,G42&lt;0.857,D42&gt;=1.55,B42&gt;=2.75,A42&gt;=5.55),5.45,IF(AND(G42&gt;=0.774,G42&gt;=0.364,D42&gt;=2.05,G42&lt;0.857,D42&gt;=1.55,B42&gt;=2.75,A42&gt;=5.55),5.4,IF(AND(H42&gt;=9.279,H42&lt;10.563,B42&gt;=3.15,G42&lt;0.518,G42&lt;0.587,B42&lt;3.75,F42&lt;1.5,A42&lt;5.55),1.475,IF(AND(D42&lt;1.65,B42&gt;=2.95,H42&lt;14.1,D42&lt;2.05,G42&lt;0.857,D42&gt;=1.55,B42&gt;=2.75,A42&gt;=5.55),5.8,IF(AND(B42&lt;3.15,A42&gt;=6.65,G42&lt;0.364,D42&gt;=2.05,G42&lt;0.857,D42&gt;=1.55,B42&gt;=2.75,A42&gt;=5.55),5.3,IF(AND(B42&gt;=3.15,A42&gt;=6.65,G42&lt;0.364,D42&gt;=2.05,G42&lt;0.857,D42&gt;=1.55,B42&gt;=2.75,A42&gt;=5.55),5.7,IF(AND(A42&gt;=6.75,G42&lt;0.774,G42&gt;=0.364,D42&gt;=2.05,G42&lt;0.857,D42&gt;=1.55,B42&gt;=2.75,A42&gt;=5.55),5.9,IF(AND(G42&lt;0.417,H42&lt;9.279,H42&lt;10.563,B42&gt;=3.15,G42&lt;0.518,G42&lt;0.587,B42&lt;3.75,F42&lt;1.5,A42&lt;5.55),1.4,IF(AND(G42&gt;=0.417,H42&lt;9.279,H42&lt;10.563,B42&gt;=3.15,G42&lt;0.518,G42&lt;0.587,B42&lt;3.75,F42&lt;1.5,A42&lt;5.55),1.3,IF(AND(A42&lt;6.3,D42&gt;=1.65,B42&gt;=2.95,H42&lt;14.1,D42&lt;2.05,G42&lt;0.857,D42&gt;=1.55,B42&gt;=2.75,A42&gt;=5.55),4.9,IF(AND(A42&gt;=6.3,D42&gt;=1.65,B42&gt;=2.95,H42&lt;14.1,D42&lt;2.05,G42&lt;0.857,D42&gt;=1.55,B42&gt;=2.75,A42&gt;=5.55),5.3,IF(AND(G42&gt;=0.657,A42&lt;6.75,G42&lt;0.774,G42&gt;=0.364,D42&gt;=2.05,G42&lt;0.857,D42&gt;=1.55,B42&gt;=2.75,A42&gt;=5.55),6,IF(AND(B42&lt;3.2,G42&lt;0.657,A42&lt;6.75,G42&lt;0.774,G42&gt;=0.364,D42&gt;=2.05,G42&lt;0.857,D42&gt;=1.55,B42&gt;=2.75,A42&gt;=5.55),5.6,IF(AND(B42&gt;=3.2,G42&lt;0.657,A42&lt;6.75,G42&lt;0.774,G42&gt;=0.364,D42&gt;=2.05,G42&lt;0.857,D42&gt;=1.55,B42&gt;=2.75,A42&gt;=5.55),5.65,"shouldnthappen")))))))))))))))))))))))))))))))))))</f>
        <v>1.48</v>
      </c>
      <c r="AT42" s="1" t="n">
        <f aca="false">IF(AND(H42&gt;=16.284,A42&gt;=5.55),6.533,IF(AND(G42&gt;=0.52,A42&lt;4.85,A42&lt;5.55),1.05,IF(AND(G42&lt;0.227,G42&lt;0.52,A42&lt;4.85,A42&lt;5.55),1.4,IF(AND(G42&gt;=0.227,G42&lt;0.52,A42&lt;4.85,A42&lt;5.55),1.3,IF(AND(D42&gt;=0.45,F42&lt;1.5,A42&gt;=4.85,A42&lt;5.55),1.667,IF(AND(B42&gt;=2.75,F42&gt;=1.5,A42&gt;=4.85,A42&lt;5.55),4.5,IF(AND(F42&lt;2.5,B42&gt;=3.15,H42&lt;16.284,A42&gt;=5.55),4.7,IF(AND(G42&gt;=0.934,D42&lt;0.45,F42&lt;1.5,A42&gt;=4.85,A42&lt;5.55),1.7,IF(AND(D42&gt;=1.2,B42&lt;2.75,F42&gt;=1.5,A42&gt;=4.85,A42&lt;5.55),4.25,IF(AND(G42&gt;=0.774,F42&gt;=2.5,B42&gt;=3.15,H42&lt;16.284,A42&gt;=5.55),5.4,IF(AND(B42&lt;3.1,G42&lt;0.934,D42&lt;0.45,F42&lt;1.5,A42&gt;=4.85,A42&lt;5.55),1.6,IF(AND(D42&lt;1.05,D42&lt;1.2,B42&lt;2.75,F42&gt;=1.5,A42&gt;=4.85,A42&lt;5.55),3.433,IF(AND(D42&gt;=1.05,D42&lt;1.2,B42&lt;2.75,F42&gt;=1.5,A42&gt;=4.85,A42&lt;5.55),3.267,IF(AND(H42&lt;8.486,D42&lt;1.35,F42&lt;2.5,B42&lt;3.15,H42&lt;16.284,A42&gt;=5.55),3.85,IF(AND(D42&gt;=1.55,D42&gt;=1.35,F42&lt;2.5,B42&lt;3.15,H42&lt;16.284,A42&gt;=5.55),5.1,IF(AND(H42&lt;10.464,A42&lt;6.35,F42&gt;=2.5,B42&lt;3.15,H42&lt;16.284,A42&gt;=5.55),5.08,IF(AND(H42&gt;=10.464,A42&lt;6.35,F42&gt;=2.5,B42&lt;3.15,H42&lt;16.284,A42&gt;=5.55),4.9,IF(AND(D42&lt;1.85,A42&gt;=6.35,F42&gt;=2.5,B42&lt;3.15,H42&lt;16.284,A42&gt;=5.55),5.8,IF(AND(H42&gt;=10.393,G42&lt;0.774,F42&gt;=2.5,B42&gt;=3.15,H42&lt;16.284,A42&gt;=5.55),5.425,IF(AND(B42&lt;2.6,H42&gt;=8.486,D42&lt;1.35,F42&lt;2.5,B42&lt;3.15,H42&lt;16.284,A42&gt;=5.55),3.9,IF(AND(G42&gt;=0.567,D42&lt;1.55,D42&gt;=1.35,F42&lt;2.5,B42&lt;3.15,H42&lt;16.284,A42&gt;=5.55),4.4,IF(AND(B42&lt;3.25,H42&lt;10.393,G42&lt;0.774,F42&gt;=2.5,B42&gt;=3.15,H42&lt;16.284,A42&gt;=5.55),5.7,IF(AND(B42&gt;=3.25,H42&lt;10.393,G42&lt;0.774,F42&gt;=2.5,B42&gt;=3.15,H42&lt;16.284,A42&gt;=5.55),5.98,IF(AND(G42&lt;0.079,G42&lt;0.338,B42&gt;=3.1,G42&lt;0.934,D42&lt;0.45,F42&lt;1.5,A42&gt;=4.85,A42&lt;5.55),1.425,IF(AND(B42&lt;3.35,G42&gt;=0.338,B42&gt;=3.1,G42&lt;0.934,D42&lt;0.45,F42&lt;1.5,A42&gt;=4.85,A42&lt;5.55),1.4,IF(AND(G42&lt;0.404,B42&gt;=2.6,H42&gt;=8.486,D42&lt;1.35,F42&lt;2.5,B42&lt;3.15,H42&lt;16.284,A42&gt;=5.55),4.3,IF(AND(G42&gt;=0.404,B42&gt;=2.6,H42&gt;=8.486,D42&lt;1.35,F42&lt;2.5,B42&lt;3.15,H42&lt;16.284,A42&gt;=5.55),4.025,IF(AND(B42&gt;=3.05,G42&lt;0.567,D42&lt;1.55,D42&gt;=1.35,F42&lt;2.5,B42&lt;3.15,H42&lt;16.284,A42&gt;=5.55),4.7,IF(AND(A42&lt;6.45,H42&lt;10.667,D42&gt;=1.85,A42&gt;=6.35,F42&gt;=2.5,B42&lt;3.15,H42&lt;16.284,A42&gt;=5.55),5.3,IF(AND(A42&gt;=6.45,H42&lt;10.667,D42&gt;=1.85,A42&gt;=6.35,F42&gt;=2.5,B42&lt;3.15,H42&lt;16.284,A42&gt;=5.55),5.167,IF(AND(B42&lt;2.95,H42&gt;=10.667,D42&gt;=1.85,A42&gt;=6.35,F42&gt;=2.5,B42&lt;3.15,H42&lt;16.284,A42&gt;=5.55),5.6,IF(AND(B42&gt;=2.95,H42&gt;=10.667,D42&gt;=1.85,A42&gt;=6.35,F42&gt;=2.5,B42&lt;3.15,H42&lt;16.284,A42&gt;=5.55),5.5,IF(AND(H42&lt;10.325,G42&gt;=0.079,G42&lt;0.338,B42&gt;=3.1,G42&lt;0.934,D42&lt;0.45,F42&lt;1.5,A42&gt;=4.85,A42&lt;5.55),1.5,IF(AND(G42&lt;0.385,B42&gt;=3.35,G42&gt;=0.338,B42&gt;=3.1,G42&lt;0.934,D42&lt;0.45,F42&lt;1.5,A42&gt;=4.85,A42&lt;5.55),1.5,IF(AND(G42&gt;=0.385,B42&gt;=3.35,G42&gt;=0.338,B42&gt;=3.1,G42&lt;0.934,D42&lt;0.45,F42&lt;1.5,A42&gt;=4.85,A42&lt;5.55),1.42,IF(AND(B42&lt;2.5,B42&lt;3.05,G42&lt;0.567,D42&lt;1.55,D42&gt;=1.35,F42&lt;2.5,B42&lt;3.15,H42&lt;16.284,A42&gt;=5.55),4.5,IF(AND(B42&gt;=2.5,B42&lt;3.05,G42&lt;0.567,D42&lt;1.55,D42&gt;=1.35,F42&lt;2.5,B42&lt;3.15,H42&lt;16.284,A42&gt;=5.55),4.56,IF(AND(H42&lt;12.506,H42&gt;=10.325,G42&gt;=0.079,G42&lt;0.338,B42&gt;=3.1,G42&lt;0.934,D42&lt;0.45,F42&lt;1.5,A42&gt;=4.85,A42&lt;5.55),1.2,IF(AND(H42&gt;=12.506,H42&gt;=10.325,G42&gt;=0.079,G42&lt;0.338,B42&gt;=3.1,G42&lt;0.934,D42&lt;0.45,F42&lt;1.5,A42&gt;=4.85,A42&lt;5.55),1.3,"shouldnthappen")))))))))))))))))))))))))))))))))))))))</f>
        <v>1.42</v>
      </c>
      <c r="AU42" s="1" t="n">
        <f aca="false">IF(AND(G42&gt;=0.52,B42&lt;3.05,F42&lt;1.5),1.1,IF(AND(G42&lt;0.35,G42&lt;0.52,B42&lt;3.05,F42&lt;1.5),1.4,IF(AND(G42&gt;=0.35,G42&lt;0.52,B42&lt;3.05,F42&lt;1.5),1.3,IF(AND(G42&gt;=0.227,G42&lt;0.347,B42&gt;=3.05,F42&lt;1.5),1.32,IF(AND(H42&lt;6.417,G42&gt;=0.347,B42&gt;=3.05,F42&lt;1.5),1.7,IF(AND(A42&gt;=7.25,A42&gt;=6.6,F42&gt;=2.5,F42&gt;=1.5),6.35,IF(AND(G42&lt;0.11,G42&lt;0.227,G42&lt;0.347,B42&gt;=3.05,F42&lt;1.5),1.333,IF(AND(H42&lt;9.441,H42&gt;=6.417,G42&gt;=0.347,B42&gt;=3.05,F42&lt;1.5),1.425,IF(AND(B42&lt;2.75,G42&lt;0.451,H42&lt;10.266,F42&lt;2.5,F42&gt;=1.5),4,IF(AND(B42&gt;=2.75,G42&lt;0.451,H42&lt;10.266,F42&lt;2.5,F42&gt;=1.5),4.433,IF(AND(G42&gt;=0.865,G42&gt;=0.451,H42&lt;10.266,F42&lt;2.5,F42&gt;=1.5),4.2,IF(AND(B42&lt;2.45,H42&lt;13.665,H42&gt;=10.266,F42&lt;2.5,F42&gt;=1.5),3.7,IF(AND(G42&lt;0.302,H42&gt;=13.665,H42&gt;=10.266,F42&lt;2.5,F42&gt;=1.5),5,IF(AND(B42&lt;2.9,A42&lt;6.1,A42&lt;6.6,F42&gt;=2.5,F42&gt;=1.5),5.06,IF(AND(B42&gt;=2.9,A42&lt;6.1,A42&lt;6.6,F42&gt;=2.5,F42&gt;=1.5),4.8,IF(AND(B42&lt;3.05,A42&gt;=6.1,A42&lt;6.6,F42&gt;=2.5,F42&gt;=1.5),5.6,IF(AND(B42&gt;=3.05,A42&gt;=6.1,A42&lt;6.6,F42&gt;=2.5,F42&gt;=1.5),5.267,IF(AND(H42&gt;=14.564,A42&lt;7.25,A42&gt;=6.6,F42&gt;=2.5,F42&gt;=1.5),5.6,IF(AND(H42&gt;=14.309,G42&gt;=0.11,G42&lt;0.227,G42&lt;0.347,B42&gt;=3.05,F42&lt;1.5),1.7,IF(AND(D42&lt;0.4,H42&gt;=9.441,H42&gt;=6.417,G42&gt;=0.347,B42&gt;=3.05,F42&lt;1.5),1.5,IF(AND(D42&gt;=0.4,H42&gt;=9.441,H42&gt;=6.417,G42&gt;=0.347,B42&gt;=3.05,F42&lt;1.5),1.633,IF(AND(A42&lt;5.35,G42&lt;0.865,G42&gt;=0.451,H42&lt;10.266,F42&lt;2.5,F42&gt;=1.5),3.15,IF(AND(D42&lt;1.45,G42&gt;=0.302,H42&gt;=13.665,H42&gt;=10.266,F42&lt;2.5,F42&gt;=1.5),4.74,IF(AND(D42&gt;=1.45,G42&gt;=0.302,H42&gt;=13.665,H42&gt;=10.266,F42&lt;2.5,F42&gt;=1.5),4.567,IF(AND(H42&lt;8.836,H42&lt;14.564,A42&lt;7.25,A42&gt;=6.6,F42&gt;=2.5,F42&gt;=1.5),5.7,IF(AND(H42&gt;=8.836,H42&lt;14.564,A42&lt;7.25,A42&gt;=6.6,F42&gt;=2.5,F42&gt;=1.5),5.9,IF(AND(H42&lt;11.53,H42&lt;14.309,G42&gt;=0.11,G42&lt;0.227,G42&lt;0.347,B42&gt;=3.05,F42&lt;1.5),1.5,IF(AND(H42&gt;=11.53,H42&lt;14.309,G42&gt;=0.11,G42&lt;0.227,G42&lt;0.347,B42&gt;=3.05,F42&lt;1.5),1.467,IF(AND(H42&lt;9.386,A42&gt;=5.35,G42&lt;0.865,G42&gt;=0.451,H42&lt;10.266,F42&lt;2.5,F42&gt;=1.5),3.56,IF(AND(H42&gt;=9.386,A42&gt;=5.35,G42&lt;0.865,G42&gt;=0.451,H42&lt;10.266,F42&lt;2.5,F42&gt;=1.5),4.2,IF(AND(H42&lt;11.036,D42&lt;1.45,B42&gt;=2.45,H42&lt;13.665,H42&gt;=10.266,F42&lt;2.5,F42&gt;=1.5),4.45,IF(AND(H42&gt;=11.036,D42&lt;1.45,B42&gt;=2.45,H42&lt;13.665,H42&gt;=10.266,F42&lt;2.5,F42&gt;=1.5),4.1,IF(AND(G42&gt;=0.585,D42&gt;=1.45,B42&gt;=2.45,H42&lt;13.665,H42&gt;=10.266,F42&lt;2.5,F42&gt;=1.5),4.9,IF(AND(H42&lt;11.743,G42&lt;0.585,D42&gt;=1.45,B42&gt;=2.45,H42&lt;13.665,H42&gt;=10.266,F42&lt;2.5,F42&gt;=1.5),4.7,IF(AND(H42&gt;=11.743,G42&lt;0.585,D42&gt;=1.45,B42&gt;=2.45,H42&lt;13.665,H42&gt;=10.266,F42&lt;2.5,F42&gt;=1.5),4.5,"shouldnthappen")))))))))))))))))))))))))))))))))))</f>
        <v>1.5</v>
      </c>
      <c r="AV42" s="1" t="n">
        <f aca="false">IF(AND(G42&gt;=0.356,F42&gt;=1.5,A42&lt;5.75),3.52,IF(AND(A42&lt;7.25,A42&gt;=7.1,A42&gt;=5.75),5.875,IF(AND(A42&gt;=7.25,A42&gt;=7.1,A42&gt;=5.75),6.5,IF(AND(D42&gt;=0.35,G42&gt;=0.586,F42&lt;1.5,A42&lt;5.75),1.8,IF(AND(D42&lt;1.4,G42&lt;0.356,F42&gt;=1.5,A42&lt;5.75),4.2,IF(AND(D42&gt;=1.4,G42&lt;0.356,F42&gt;=1.5,A42&lt;5.75),4.5,IF(AND(H42&gt;=11.218,A42&lt;5.05,G42&lt;0.586,F42&lt;1.5,A42&lt;5.75),1.225,IF(AND(G42&gt;=0.253,A42&gt;=5.05,G42&lt;0.586,F42&lt;1.5,A42&lt;5.75),1.3,IF(AND(B42&gt;=3.75,D42&lt;0.35,G42&gt;=0.586,F42&lt;1.5,A42&lt;5.75),1.567,IF(AND(B42&lt;2.85,D42&lt;1.35,D42&lt;1.65,A42&lt;7.1,A42&gt;=5.75),4.26,IF(AND(B42&gt;=2.85,D42&lt;1.35,D42&lt;1.65,A42&lt;7.1,A42&gt;=5.75),4.45,IF(AND(A42&lt;6.05,H42&lt;12.921,D42&gt;=1.65,A42&lt;7.1,A42&gt;=5.75),5.1,IF(AND(H42&gt;=15.338,H42&gt;=12.921,D42&gt;=1.65,A42&lt;7.1,A42&gt;=5.75),5.55,IF(AND(G42&lt;0.418,H42&lt;11.218,A42&lt;5.05,G42&lt;0.586,F42&lt;1.5,A42&lt;5.75),1.42,IF(AND(G42&gt;=0.418,H42&lt;11.218,A42&lt;5.05,G42&lt;0.586,F42&lt;1.5,A42&lt;5.75),1.3,IF(AND(H42&gt;=13.321,G42&lt;0.253,A42&gt;=5.05,G42&lt;0.586,F42&lt;1.5,A42&lt;5.75),1.7,IF(AND(H42&lt;6.089,B42&lt;3.75,D42&lt;0.35,G42&gt;=0.586,F42&lt;1.5,A42&lt;5.75),1.7,IF(AND(H42&gt;=6.089,B42&lt;3.75,D42&lt;0.35,G42&gt;=0.586,F42&lt;1.5,A42&lt;5.75),1.5,IF(AND(B42&lt;2.9,D42&lt;1.45,D42&gt;=1.35,D42&lt;1.65,A42&lt;7.1,A42&gt;=5.75),4.8,IF(AND(B42&gt;=2.9,D42&lt;1.45,D42&gt;=1.35,D42&lt;1.65,A42&lt;7.1,A42&gt;=5.75),4.475,IF(AND(B42&lt;2.5,D42&gt;=1.45,D42&gt;=1.35,D42&lt;1.65,A42&lt;7.1,A42&gt;=5.75),4.5,IF(AND(H42&lt;8.884,A42&gt;=6.05,H42&lt;12.921,D42&gt;=1.65,A42&lt;7.1,A42&gt;=5.75),5.4,IF(AND(A42&lt;6.3,H42&lt;15.338,H42&gt;=12.921,D42&gt;=1.65,A42&lt;7.1,A42&gt;=5.75),4.967,IF(AND(A42&gt;=6.3,H42&lt;15.338,H42&gt;=12.921,D42&gt;=1.65,A42&lt;7.1,A42&gt;=5.75),5.133,IF(AND(H42&lt;10.826,H42&lt;13.321,G42&lt;0.253,A42&gt;=5.05,G42&lt;0.586,F42&lt;1.5,A42&lt;5.75),1.5,IF(AND(H42&gt;=10.826,H42&lt;13.321,G42&lt;0.253,A42&gt;=5.05,G42&lt;0.586,F42&lt;1.5,A42&lt;5.75),1.4,IF(AND(H42&lt;7.47,B42&gt;=2.5,D42&gt;=1.45,D42&gt;=1.35,D42&lt;1.65,A42&lt;7.1,A42&gt;=5.75),5.1,IF(AND(H42&gt;=7.47,B42&gt;=2.5,D42&gt;=1.45,D42&gt;=1.35,D42&lt;1.65,A42&lt;7.1,A42&gt;=5.75),4.725,IF(AND(H42&lt;9.637,H42&gt;=8.884,A42&gt;=6.05,H42&lt;12.921,D42&gt;=1.65,A42&lt;7.1,A42&gt;=5.75),5.9,IF(AND(B42&lt;2.6,H42&gt;=9.637,H42&gt;=8.884,A42&gt;=6.05,H42&lt;12.921,D42&gt;=1.65,A42&lt;7.1,A42&gt;=5.75),5.8,IF(AND(B42&lt;2.75,B42&gt;=2.6,H42&gt;=9.637,H42&gt;=8.884,A42&gt;=6.05,H42&lt;12.921,D42&gt;=1.65,A42&lt;7.1,A42&gt;=5.75),5.3,IF(AND(D42&lt;2.25,B42&gt;=2.75,B42&gt;=2.6,H42&gt;=9.637,H42&gt;=8.884,A42&gt;=6.05,H42&lt;12.921,D42&gt;=1.65,A42&lt;7.1,A42&gt;=5.75),5.6,IF(AND(D42&gt;=2.25,B42&gt;=2.75,B42&gt;=2.6,H42&gt;=9.637,H42&gt;=8.884,A42&gt;=6.05,H42&lt;12.921,D42&gt;=1.65,A42&lt;7.1,A42&gt;=5.75),5.5,"shouldnthappen")))))))))))))))))))))))))))))))))</f>
        <v>1.5</v>
      </c>
      <c r="AW42" s="1" t="n">
        <f aca="false">IF(AND(G42&gt;=0.905,F42&lt;1.5),1.767,IF(AND(H42&gt;=16.674,F42&gt;=1.5),6.55,IF(AND(A42&lt;4.35,H42&lt;14.344,G42&lt;0.905,F42&lt;1.5),1.1,IF(AND(B42&lt;3.65,H42&gt;=14.344,G42&lt;0.905,F42&lt;1.5),1.5,IF(AND(B42&gt;=3.65,H42&gt;=14.344,G42&lt;0.905,F42&lt;1.5),1.65,IF(AND(B42&lt;2.6,F42&gt;=2.5,H42&lt;16.674,F42&gt;=1.5),4.5,IF(AND(D42&gt;=0.45,A42&gt;=4.35,H42&lt;14.344,G42&lt;0.905,F42&lt;1.5),1.65,IF(AND(D42&lt;1.15,A42&lt;5.9,F42&lt;2.5,H42&lt;16.674,F42&gt;=1.5),3.56,IF(AND(B42&lt;2.75,A42&gt;=5.9,F42&lt;2.5,H42&lt;16.674,F42&gt;=1.5),5,IF(AND(H42&lt;13.531,B42&gt;=2.75,A42&gt;=5.9,F42&lt;2.5,H42&lt;16.674,F42&gt;=1.5),4.333,IF(AND(B42&lt;3.2,G42&gt;=0.669,B42&gt;=2.6,F42&gt;=2.5,H42&lt;16.674,F42&gt;=1.5),5.08,IF(AND(B42&gt;=3.2,G42&gt;=0.669,B42&gt;=2.6,F42&gt;=2.5,H42&lt;16.674,F42&gt;=1.5),5.4,IF(AND(B42&lt;3.15,A42&lt;5.05,D42&lt;0.45,A42&gt;=4.35,H42&lt;14.344,G42&lt;0.905,F42&lt;1.5),1.45,IF(AND(A42&gt;=5.55,A42&gt;=5.05,D42&lt;0.45,A42&gt;=4.35,H42&lt;14.344,G42&lt;0.905,F42&lt;1.5),1.5,IF(AND(A42&lt;5.55,A42&lt;5.65,D42&gt;=1.15,A42&lt;5.9,F42&lt;2.5,H42&lt;16.674,F42&gt;=1.5),3.95,IF(AND(A42&gt;=5.55,A42&lt;5.65,D42&gt;=1.15,A42&lt;5.9,F42&lt;2.5,H42&lt;16.674,F42&gt;=1.5),3.82,IF(AND(G42&lt;0.39,A42&gt;=5.65,D42&gt;=1.15,A42&lt;5.9,F42&lt;2.5,H42&lt;16.674,F42&gt;=1.5),4.35,IF(AND(G42&gt;=0.39,A42&gt;=5.65,D42&gt;=1.15,A42&lt;5.9,F42&lt;2.5,H42&lt;16.674,F42&gt;=1.5),3.95,IF(AND(G42&lt;0.466,H42&gt;=13.531,B42&gt;=2.75,A42&gt;=5.9,F42&lt;2.5,H42&lt;16.674,F42&gt;=1.5),4.8,IF(AND(G42&gt;=0.466,H42&gt;=13.531,B42&gt;=2.75,A42&gt;=5.9,F42&lt;2.5,H42&lt;16.674,F42&gt;=1.5),4.7,IF(AND(H42&lt;10.144,D42&lt;2.05,G42&lt;0.669,B42&gt;=2.6,F42&gt;=2.5,H42&lt;16.674,F42&gt;=1.5),5.3,IF(AND(H42&gt;=10.144,D42&lt;2.05,G42&lt;0.669,B42&gt;=2.6,F42&gt;=2.5,H42&lt;16.674,F42&gt;=1.5),5.133,IF(AND(D42&gt;=2.45,D42&gt;=2.05,G42&lt;0.669,B42&gt;=2.6,F42&gt;=2.5,H42&lt;16.674,F42&gt;=1.5),5.9,IF(AND(B42&lt;3.25,B42&gt;=3.15,A42&lt;5.05,D42&lt;0.45,A42&gt;=4.35,H42&lt;14.344,G42&lt;0.905,F42&lt;1.5),1.2,IF(AND(B42&gt;=3.25,B42&gt;=3.15,A42&lt;5.05,D42&lt;0.45,A42&gt;=4.35,H42&lt;14.344,G42&lt;0.905,F42&lt;1.5),1.36,IF(AND(B42&gt;=3.8,A42&lt;5.55,A42&gt;=5.05,D42&lt;0.45,A42&gt;=4.35,H42&lt;14.344,G42&lt;0.905,F42&lt;1.5),1.3,IF(AND(G42&lt;0.05,B42&lt;3.8,A42&lt;5.55,A42&gt;=5.05,D42&lt;0.45,A42&gt;=4.35,H42&lt;14.344,G42&lt;0.905,F42&lt;1.5),1.4,IF(AND(G42&lt;0.107,G42&lt;0.395,D42&lt;2.45,D42&gt;=2.05,G42&lt;0.669,B42&gt;=2.6,F42&gt;=2.5,H42&lt;16.674,F42&gt;=1.5),5.667,IF(AND(G42&lt;0.537,G42&gt;=0.395,D42&lt;2.45,D42&gt;=2.05,G42&lt;0.669,B42&gt;=2.6,F42&gt;=2.5,H42&lt;16.674,F42&gt;=1.5),5.6,IF(AND(G42&gt;=0.537,G42&gt;=0.395,D42&lt;2.45,D42&gt;=2.05,G42&lt;0.669,B42&gt;=2.6,F42&gt;=2.5,H42&lt;16.674,F42&gt;=1.5),5.775,IF(AND(B42&lt;3.6,G42&gt;=0.05,B42&lt;3.8,A42&lt;5.55,A42&gt;=5.05,D42&lt;0.45,A42&gt;=4.35,H42&lt;14.344,G42&lt;0.905,F42&lt;1.5),1.475,IF(AND(B42&gt;=3.6,G42&gt;=0.05,B42&lt;3.8,A42&lt;5.55,A42&gt;=5.05,D42&lt;0.45,A42&gt;=4.35,H42&lt;14.344,G42&lt;0.905,F42&lt;1.5),1.5,IF(AND(G42&lt;0.312,G42&gt;=0.107,G42&lt;0.395,D42&lt;2.45,D42&gt;=2.05,G42&lt;0.669,B42&gt;=2.6,F42&gt;=2.5,H42&lt;16.674,F42&gt;=1.5),5.18,IF(AND(G42&gt;=0.312,G42&gt;=0.107,G42&lt;0.395,D42&lt;2.45,D42&gt;=2.05,G42&lt;0.669,B42&gt;=2.6,F42&gt;=2.5,H42&lt;16.674,F42&gt;=1.5),5.4,"shouldnthappen"))))))))))))))))))))))))))))))))))</f>
        <v>1.475</v>
      </c>
      <c r="AX42" s="1" t="n">
        <f aca="false">IF(AND(D42&gt;=1.3,B42&gt;=3.45),6.25,IF(AND(B42&lt;2.75,A42&lt;5.25,B42&lt;3.45),3.9,IF(AND(D42&lt;0.25,D42&lt;1.3,B42&gt;=3.45),1.16,IF(AND(A42&gt;=5.05,B42&gt;=2.75,A42&lt;5.25,B42&lt;3.45),1.7,IF(AND(D42&lt;0.7,F42&lt;2.5,A42&gt;=5.25,B42&lt;3.45),1.5,IF(AND(H42&gt;=16.284,F42&gt;=2.5,A42&gt;=5.25,B42&lt;3.45),6.6,IF(AND(G42&lt;0.123,D42&gt;=0.25,D42&lt;1.3,B42&gt;=3.45),1.3,IF(AND(A42&lt;4.5,A42&lt;5.05,B42&gt;=2.75,A42&lt;5.25,B42&lt;3.45),1.3,IF(AND(A42&lt;5.05,G42&gt;=0.123,D42&gt;=0.25,D42&lt;1.3,B42&gt;=3.45),1.6,IF(AND(B42&lt;3.15,A42&gt;=4.5,A42&lt;5.05,B42&gt;=2.75,A42&lt;5.25,B42&lt;3.45),1.54,IF(AND(B42&gt;=3.15,A42&gt;=4.5,A42&lt;5.05,B42&gt;=2.75,A42&lt;5.25,B42&lt;3.45),1.35,IF(AND(D42&gt;=1.4,A42&lt;5.9,D42&gt;=0.7,F42&lt;2.5,A42&gt;=5.25,B42&lt;3.45),4.5,IF(AND(D42&gt;=1.55,A42&gt;=5.9,D42&gt;=0.7,F42&lt;2.5,A42&gt;=5.25,B42&lt;3.45),4.95,IF(AND(G42&gt;=0.682,D42&gt;=2.05,H42&lt;16.284,F42&gt;=2.5,A42&gt;=5.25,B42&lt;3.45),5.26,IF(AND(A42&lt;5.4,A42&gt;=5.05,G42&gt;=0.123,D42&gt;=0.25,D42&lt;1.3,B42&gt;=3.45),1.64,IF(AND(A42&gt;=5.4,A42&gt;=5.05,G42&gt;=0.123,D42&gt;=0.25,D42&lt;1.3,B42&gt;=3.45),1.6,IF(AND(G42&lt;0.372,D42&lt;1.4,A42&lt;5.9,D42&gt;=0.7,F42&lt;2.5,A42&gt;=5.25,B42&lt;3.45),4.175,IF(AND(D42&lt;1.35,D42&lt;1.55,A42&gt;=5.9,D42&gt;=0.7,F42&lt;2.5,A42&gt;=5.25,B42&lt;3.45),4.2,IF(AND(B42&lt;2.35,G42&lt;0.596,D42&lt;2.05,H42&lt;16.284,F42&gt;=2.5,A42&gt;=5.25,B42&lt;3.45),5,IF(AND(G42&gt;=0.888,G42&gt;=0.596,D42&lt;2.05,H42&lt;16.284,F42&gt;=2.5,A42&gt;=5.25,B42&lt;3.45),4.8,IF(AND(A42&gt;=6.85,G42&lt;0.682,D42&gt;=2.05,H42&lt;16.284,F42&gt;=2.5,A42&gt;=5.25,B42&lt;3.45),5.4,IF(AND(A42&gt;=5.75,G42&gt;=0.372,D42&lt;1.4,A42&lt;5.9,D42&gt;=0.7,F42&lt;2.5,A42&gt;=5.25,B42&lt;3.45),3.933,IF(AND(A42&gt;=6.75,D42&gt;=1.35,D42&lt;1.55,A42&gt;=5.9,D42&gt;=0.7,F42&lt;2.5,A42&gt;=5.25,B42&lt;3.45),4.8,IF(AND(H42&lt;11.084,B42&gt;=2.35,G42&lt;0.596,D42&lt;2.05,H42&lt;16.284,F42&gt;=2.5,A42&gt;=5.25,B42&lt;3.45),5.3,IF(AND(H42&lt;8.435,G42&lt;0.888,G42&gt;=0.596,D42&lt;2.05,H42&lt;16.284,F42&gt;=2.5,A42&gt;=5.25,B42&lt;3.45),5.1,IF(AND(H42&gt;=8.435,G42&lt;0.888,G42&gt;=0.596,D42&lt;2.05,H42&lt;16.284,F42&gt;=2.5,A42&gt;=5.25,B42&lt;3.45),4.94,IF(AND(B42&lt;3.15,A42&lt;6.85,G42&lt;0.682,D42&gt;=2.05,H42&lt;16.284,F42&gt;=2.5,A42&gt;=5.25,B42&lt;3.45),5.6,IF(AND(B42&gt;=3.15,A42&lt;6.85,G42&lt;0.682,D42&gt;=2.05,H42&lt;16.284,F42&gt;=2.5,A42&gt;=5.25,B42&lt;3.45),5.74,IF(AND(G42&lt;0.572,A42&lt;5.75,G42&gt;=0.372,D42&lt;1.4,A42&lt;5.9,D42&gt;=0.7,F42&lt;2.5,A42&gt;=5.25,B42&lt;3.45),3.7,IF(AND(D42&lt;1.45,A42&lt;6.75,D42&gt;=1.35,D42&lt;1.55,A42&gt;=5.9,D42&gt;=0.7,F42&lt;2.5,A42&gt;=5.25,B42&lt;3.45),4.46,IF(AND(D42&gt;=1.45,A42&lt;6.75,D42&gt;=1.35,D42&lt;1.55,A42&gt;=5.9,D42&gt;=0.7,F42&lt;2.5,A42&gt;=5.25,B42&lt;3.45),4.567,IF(AND(H42&lt;12.532,H42&gt;=11.084,B42&gt;=2.35,G42&lt;0.596,D42&lt;2.05,H42&lt;16.284,F42&gt;=2.5,A42&gt;=5.25,B42&lt;3.45),5.8,IF(AND(H42&gt;=12.532,H42&gt;=11.084,B42&gt;=2.35,G42&lt;0.596,D42&lt;2.05,H42&lt;16.284,F42&gt;=2.5,A42&gt;=5.25,B42&lt;3.45),5.667,IF(AND(A42&gt;=5.65,G42&gt;=0.572,A42&lt;5.75,G42&gt;=0.372,D42&lt;1.4,A42&lt;5.9,D42&gt;=0.7,F42&lt;2.5,A42&gt;=5.25,B42&lt;3.45),4.2,IF(AND(G42&lt;0.862,A42&lt;5.65,G42&gt;=0.572,A42&lt;5.75,G42&gt;=0.372,D42&lt;1.4,A42&lt;5.9,D42&gt;=0.7,F42&lt;2.5,A42&gt;=5.25,B42&lt;3.45),3.9,IF(AND(G42&gt;=0.862,A42&lt;5.65,G42&gt;=0.572,A42&lt;5.75,G42&gt;=0.372,D42&lt;1.4,A42&lt;5.9,D42&gt;=0.7,F42&lt;2.5,A42&gt;=5.25,B42&lt;3.45),4,"shouldnthappen"))))))))))))))))))))))))))))))))))))</f>
        <v>1.7</v>
      </c>
      <c r="AY42" s="1" t="n">
        <f aca="false">IF(AND(H42&gt;=8.233,D42&gt;=0.8,A42&lt;5.55),3.525,IF(AND(B42&lt;2.9,H42&gt;=15.534,A42&gt;=5.55),4.8,IF(AND(H42&gt;=12.259,A42&lt;4.75,D42&lt;0.8,A42&lt;5.55),1.25,IF(AND(B42&gt;=3.85,A42&gt;=4.75,D42&lt;0.8,A42&lt;5.55),1.425,IF(AND(D42&lt;1.55,H42&lt;8.233,D42&gt;=0.8,A42&lt;5.55),3.975,IF(AND(D42&gt;=1.55,H42&lt;8.233,D42&gt;=0.8,A42&lt;5.55),4.5,IF(AND(D42&lt;0.65,D42&lt;1.7,H42&lt;15.534,A42&gt;=5.55),1.7,IF(AND(A42&gt;=7.05,D42&gt;=1.7,H42&lt;15.534,A42&gt;=5.55),6.3,IF(AND(B42&gt;=3.35,B42&gt;=2.9,H42&gt;=15.534,A42&gt;=5.55),5.4,IF(AND(B42&lt;3.1,H42&lt;12.259,A42&lt;4.75,D42&lt;0.8,A42&lt;5.55),1.367,IF(AND(B42&gt;=3.1,H42&lt;12.259,A42&lt;4.75,D42&lt;0.8,A42&lt;5.55),1.4,IF(AND(G42&gt;=0.905,B42&lt;3.85,A42&gt;=4.75,D42&lt;0.8,A42&lt;5.55),1.9,IF(AND(H42&lt;15.681,B42&lt;3.35,B42&gt;=2.9,H42&gt;=15.534,A42&gt;=5.55),5.8,IF(AND(H42&gt;=15.681,B42&lt;3.35,B42&gt;=2.9,H42&gt;=15.534,A42&gt;=5.55),5.7,IF(AND(H42&gt;=14.877,G42&lt;0.905,B42&lt;3.85,A42&gt;=4.75,D42&lt;0.8,A42&lt;5.55),1.3,IF(AND(D42&gt;=1.25,B42&lt;2.65,D42&gt;=0.65,D42&lt;1.7,H42&lt;15.534,A42&gt;=5.55),4.433,IF(AND(G42&gt;=0.622,B42&lt;3.15,A42&lt;7.05,D42&gt;=1.7,H42&lt;15.534,A42&gt;=5.55),5.08,IF(AND(H42&gt;=13.42,B42&gt;=3.15,A42&lt;7.05,D42&gt;=1.7,H42&lt;15.534,A42&gt;=5.55),5.1,IF(AND(G42&lt;0.265,H42&lt;14.877,G42&lt;0.905,B42&lt;3.85,A42&gt;=4.75,D42&lt;0.8,A42&lt;5.55),1.2,IF(AND(A42&lt;5.75,D42&lt;1.25,B42&lt;2.65,D42&gt;=0.65,D42&lt;1.7,H42&lt;15.534,A42&gt;=5.55),3.7,IF(AND(A42&gt;=5.75,D42&lt;1.25,B42&lt;2.65,D42&gt;=0.65,D42&lt;1.7,H42&lt;15.534,A42&gt;=5.55),4,IF(AND(G42&gt;=0.652,D42&lt;1.35,B42&gt;=2.65,D42&gt;=0.65,D42&lt;1.7,H42&lt;15.534,A42&gt;=5.55),3.6,IF(AND(H42&lt;7.47,D42&gt;=1.35,B42&gt;=2.65,D42&gt;=0.65,D42&lt;1.7,H42&lt;15.534,A42&gt;=5.55),5.1,IF(AND(H42&lt;10.914,G42&lt;0.622,B42&lt;3.15,A42&lt;7.05,D42&gt;=1.7,H42&lt;15.534,A42&gt;=5.55),5.36,IF(AND(H42&gt;=10.914,G42&lt;0.622,B42&lt;3.15,A42&lt;7.05,D42&gt;=1.7,H42&lt;15.534,A42&gt;=5.55),5.64,IF(AND(G42&gt;=0.657,H42&lt;13.42,B42&gt;=3.15,A42&lt;7.05,D42&gt;=1.7,H42&lt;15.534,A42&gt;=5.55),6,IF(AND(G42&gt;=0.782,G42&gt;=0.265,H42&lt;14.877,G42&lt;0.905,B42&lt;3.85,A42&gt;=4.75,D42&lt;0.8,A42&lt;5.55),1.48,IF(AND(H42&lt;11.286,G42&lt;0.652,D42&lt;1.35,B42&gt;=2.65,D42&gt;=0.65,D42&lt;1.7,H42&lt;15.534,A42&gt;=5.55),4.24,IF(AND(H42&gt;=11.286,G42&lt;0.652,D42&lt;1.35,B42&gt;=2.65,D42&gt;=0.65,D42&lt;1.7,H42&lt;15.534,A42&gt;=5.55),4.05,IF(AND(G42&lt;0.413,H42&gt;=7.47,D42&gt;=1.35,B42&gt;=2.65,D42&gt;=0.65,D42&lt;1.7,H42&lt;15.534,A42&gt;=5.55),5.1,IF(AND(H42&lt;11.325,G42&lt;0.657,H42&lt;13.42,B42&gt;=3.15,A42&lt;7.05,D42&gt;=1.7,H42&lt;15.534,A42&gt;=5.55),5.8,IF(AND(H42&gt;=11.325,G42&lt;0.657,H42&lt;13.42,B42&gt;=3.15,A42&lt;7.05,D42&gt;=1.7,H42&lt;15.534,A42&gt;=5.55),5.6,IF(AND(D42&gt;=0.35,G42&lt;0.782,G42&gt;=0.265,H42&lt;14.877,G42&lt;0.905,B42&lt;3.85,A42&gt;=4.75,D42&lt;0.8,A42&lt;5.55),1.633,IF(AND(B42&lt;2.85,G42&gt;=0.413,H42&gt;=7.47,D42&gt;=1.35,B42&gt;=2.65,D42&gt;=0.65,D42&lt;1.7,H42&lt;15.534,A42&gt;=5.55),4.6,IF(AND(D42&lt;0.15,D42&lt;0.35,G42&lt;0.782,G42&gt;=0.265,H42&lt;14.877,G42&lt;0.905,B42&lt;3.85,A42&gt;=4.75,D42&lt;0.8,A42&lt;5.55),1.5,IF(AND(D42&gt;=0.15,D42&lt;0.35,G42&lt;0.782,G42&gt;=0.265,H42&lt;14.877,G42&lt;0.905,B42&lt;3.85,A42&gt;=4.75,D42&lt;0.8,A42&lt;5.55),1.543,IF(AND(A42&gt;=6.8,B42&gt;=2.85,G42&gt;=0.413,H42&gt;=7.47,D42&gt;=1.35,B42&gt;=2.65,D42&gt;=0.65,D42&lt;1.7,H42&lt;15.534,A42&gt;=5.55),4.9,IF(AND(H42&lt;13.531,A42&lt;6.8,B42&gt;=2.85,G42&gt;=0.413,H42&gt;=7.47,D42&gt;=1.35,B42&gt;=2.65,D42&gt;=0.65,D42&lt;1.7,H42&lt;15.534,A42&gt;=5.55),4.5,IF(AND(H42&gt;=13.531,A42&lt;6.8,B42&gt;=2.85,G42&gt;=0.413,H42&gt;=7.47,D42&gt;=1.35,B42&gt;=2.65,D42&gt;=0.65,D42&lt;1.7,H42&lt;15.534,A42&gt;=5.55),4.7,"shouldnthappen")))))))))))))))))))))))))))))))))))))))</f>
        <v>1.48</v>
      </c>
      <c r="AZ42" s="1" t="n">
        <f aca="false">IF(AND(H42&gt;=15.371,B42&gt;=3.35),5.4,IF(AND(G42&gt;=0.851,H42&gt;=15.244,B42&lt;3.35),4.75,IF(AND(F42&gt;=2,H42&lt;15.371,B42&gt;=3.35),5.6,IF(AND(B42&lt;2.75,A42&lt;5.15,H42&lt;15.244,B42&lt;3.35),3.42,IF(AND(A42&gt;=7.25,G42&lt;0.851,H42&gt;=15.244,B42&lt;3.35),6.6,IF(AND(A42&lt;4.45,B42&gt;=2.75,A42&lt;5.15,H42&lt;15.244,B42&lt;3.35),1.1,IF(AND(G42&lt;0.527,A42&lt;7.25,G42&lt;0.851,H42&gt;=15.244,B42&lt;3.35),5.08,IF(AND(G42&gt;=0.527,A42&lt;7.25,G42&lt;0.851,H42&gt;=15.244,B42&lt;3.35),5.8,IF(AND(D42&gt;=0.35,B42&lt;3.7,F42&lt;2,H42&lt;15.371,B42&gt;=3.35),1.55,IF(AND(H42&lt;6.542,B42&gt;=3.7,F42&lt;2,H42&lt;15.371,B42&gt;=3.35),1.9,IF(AND(B42&lt;3.25,A42&gt;=4.45,B42&gt;=2.75,A42&lt;5.15,H42&lt;15.244,B42&lt;3.35),1.46,IF(AND(B42&gt;=3.25,A42&gt;=4.45,B42&gt;=2.75,A42&lt;5.15,H42&lt;15.244,B42&lt;3.35),1.7,IF(AND(H42&lt;13.654,B42&gt;=2.95,D42&lt;1.45,A42&gt;=5.15,H42&lt;15.244,B42&lt;3.35),4.3,IF(AND(H42&gt;=13.654,B42&gt;=2.95,D42&lt;1.45,A42&gt;=5.15,H42&lt;15.244,B42&lt;3.35),4.625,IF(AND(F42&gt;=2.5,D42&lt;1.75,D42&gt;=1.45,A42&gt;=5.15,H42&lt;15.244,B42&lt;3.35),5.3,IF(AND(G42&gt;=0.853,D42&gt;=1.75,D42&gt;=1.45,A42&gt;=5.15,H42&lt;15.244,B42&lt;3.35),5.15,IF(AND(D42&gt;=0.25,D42&lt;0.35,B42&lt;3.7,F42&lt;2,H42&lt;15.371,B42&gt;=3.35),1.3,IF(AND(B42&lt;3.85,H42&gt;=6.542,B42&gt;=3.7,F42&lt;2,H42&lt;15.371,B42&gt;=3.35),1.633,IF(AND(H42&lt;7.02,H42&lt;10.688,B42&lt;2.95,D42&lt;1.45,A42&gt;=5.15,H42&lt;15.244,B42&lt;3.35),3.98,IF(AND(G42&lt;0.338,H42&gt;=10.688,B42&lt;2.95,D42&lt;1.45,A42&gt;=5.15,H42&lt;15.244,B42&lt;3.35),4.22,IF(AND(G42&gt;=0.338,H42&gt;=10.688,B42&lt;2.95,D42&lt;1.45,A42&gt;=5.15,H42&lt;15.244,B42&lt;3.35),3.9,IF(AND(B42&lt;2.75,F42&lt;2.5,D42&lt;1.75,D42&gt;=1.45,A42&gt;=5.15,H42&lt;15.244,B42&lt;3.35),5.1,IF(AND(B42&gt;=2.75,F42&lt;2.5,D42&lt;1.75,D42&gt;=1.45,A42&gt;=5.15,H42&lt;15.244,B42&lt;3.35),4.74,IF(AND(A42&gt;=7,G42&lt;0.853,D42&gt;=1.75,D42&gt;=1.45,A42&gt;=5.15,H42&lt;15.244,B42&lt;3.35),6.5,IF(AND(G42&gt;=0.934,D42&lt;0.25,D42&lt;0.35,B42&lt;3.7,F42&lt;2,H42&lt;15.371,B42&gt;=3.35),1.7,IF(AND(D42&lt;0.25,B42&gt;=3.85,H42&gt;=6.542,B42&gt;=3.7,F42&lt;2,H42&lt;15.371,B42&gt;=3.35),1.5,IF(AND(D42&gt;=0.25,B42&gt;=3.85,H42&gt;=6.542,B42&gt;=3.7,F42&lt;2,H42&lt;15.371,B42&gt;=3.35),1.4,IF(AND(B42&lt;2.5,H42&gt;=7.02,H42&lt;10.688,B42&lt;2.95,D42&lt;1.45,A42&gt;=5.15,H42&lt;15.244,B42&lt;3.35),3.8,IF(AND(G42&gt;=0.74,A42&lt;7,G42&lt;0.853,D42&gt;=1.75,D42&gt;=1.45,A42&gt;=5.15,H42&lt;15.244,B42&lt;3.35),6,IF(AND(G42&gt;=0.61,G42&lt;0.934,D42&lt;0.25,D42&lt;0.35,B42&lt;3.7,F42&lt;2,H42&lt;15.371,B42&gt;=3.35),1.5,IF(AND(D42&lt;1.15,B42&gt;=2.5,H42&gt;=7.02,H42&lt;10.688,B42&lt;2.95,D42&lt;1.45,A42&gt;=5.15,H42&lt;15.244,B42&lt;3.35),3.5,IF(AND(D42&gt;=1.15,B42&gt;=2.5,H42&gt;=7.02,H42&lt;10.688,B42&lt;2.95,D42&lt;1.45,A42&gt;=5.15,H42&lt;15.244,B42&lt;3.35),3.6,IF(AND(G42&gt;=0.626,G42&lt;0.74,A42&lt;7,G42&lt;0.853,D42&gt;=1.75,D42&gt;=1.45,A42&gt;=5.15,H42&lt;15.244,B42&lt;3.35),4.9,IF(AND(H42&lt;13.641,G42&lt;0.61,G42&lt;0.934,D42&lt;0.25,D42&lt;0.35,B42&lt;3.7,F42&lt;2,H42&lt;15.371,B42&gt;=3.35),1.425,IF(AND(H42&gt;=13.641,G42&lt;0.61,G42&lt;0.934,D42&lt;0.25,D42&lt;0.35,B42&lt;3.7,F42&lt;2,H42&lt;15.371,B42&gt;=3.35),1.3,IF(AND(B42&lt;3.05,G42&lt;0.626,G42&lt;0.74,A42&lt;7,G42&lt;0.853,D42&gt;=1.75,D42&gt;=1.45,A42&gt;=5.15,H42&lt;15.244,B42&lt;3.35),5.475,IF(AND(B42&gt;=3.05,G42&lt;0.626,G42&lt;0.74,A42&lt;7,G42&lt;0.853,D42&gt;=1.75,D42&gt;=1.45,A42&gt;=5.15,H42&lt;15.244,B42&lt;3.35),5.633,"shouldnthappen")))))))))))))))))))))))))))))))))))))</f>
        <v>1.5</v>
      </c>
      <c r="BA42" s="1" t="n">
        <f aca="false">IF(AND(F42&gt;=2,B42&gt;=3.4),6.1,IF(AND(B42&lt;2.75,A42&lt;5.15,B42&lt;3.4),3.225,IF(AND(G42&gt;=0.821,F42&lt;2,B42&gt;=3.4),1.9,IF(AND(B42&gt;=3.2,B42&gt;=2.75,A42&lt;5.15,B42&lt;3.4),1.7,IF(AND(A42&lt;4.8,G42&lt;0.821,F42&lt;2,B42&gt;=3.4),1,IF(AND(G42&gt;=0.446,B42&lt;3.2,B42&gt;=2.75,A42&lt;5.15,B42&lt;3.4),1.1,IF(AND(G42&lt;0.356,D42&lt;1.45,A42&lt;6.25,A42&gt;=5.15,B42&lt;3.4),4.32,IF(AND(G42&lt;0.591,D42&gt;=1.45,A42&lt;6.25,A42&gt;=5.15,B42&lt;3.4),4.6,IF(AND(D42&lt;1.75,G42&lt;0.597,A42&gt;=6.25,A42&gt;=5.15,B42&lt;3.4),4.86,IF(AND(H42&gt;=16.472,G42&gt;=0.597,A42&gt;=6.25,A42&gt;=5.15,B42&lt;3.4),6.6,IF(AND(G42&lt;0.063,G42&lt;0.446,B42&lt;3.2,B42&gt;=2.75,A42&lt;5.15,B42&lt;3.4),1.4,IF(AND(A42&gt;=5.95,G42&gt;=0.356,D42&lt;1.45,A42&lt;6.25,A42&gt;=5.15,B42&lt;3.4),4.6,IF(AND(B42&gt;=2.9,G42&gt;=0.591,D42&gt;=1.45,A42&lt;6.25,A42&gt;=5.15,B42&lt;3.4),4.867,IF(AND(D42&gt;=2.4,H42&lt;16.472,G42&gt;=0.597,A42&gt;=6.25,A42&gt;=5.15,B42&lt;3.4),6,IF(AND(A42&lt;5.45,B42&gt;=3.85,A42&gt;=4.8,G42&lt;0.821,F42&lt;2,B42&gt;=3.4),1.3,IF(AND(A42&gt;=5.45,B42&gt;=3.85,A42&gt;=4.8,G42&lt;0.821,F42&lt;2,B42&gt;=3.4),1.45,IF(AND(H42&lt;14.273,G42&gt;=0.063,G42&lt;0.446,B42&lt;3.2,B42&gt;=2.75,A42&lt;5.15,B42&lt;3.4),1.5,IF(AND(H42&gt;=14.273,G42&gt;=0.063,G42&lt;0.446,B42&lt;3.2,B42&gt;=2.75,A42&lt;5.15,B42&lt;3.4),1.6,IF(AND(G42&gt;=0.572,A42&lt;5.95,G42&gt;=0.356,D42&lt;1.45,A42&lt;6.25,A42&gt;=5.15,B42&lt;3.4),3.9,IF(AND(G42&lt;0.827,B42&lt;2.9,G42&gt;=0.591,D42&gt;=1.45,A42&lt;6.25,A42&gt;=5.15,B42&lt;3.4),4.9,IF(AND(G42&gt;=0.827,B42&lt;2.9,G42&gt;=0.591,D42&gt;=1.45,A42&lt;6.25,A42&gt;=5.15,B42&lt;3.4),5.1,IF(AND(A42&gt;=7.2,B42&lt;3.05,D42&gt;=1.75,G42&lt;0.597,A42&gt;=6.25,A42&gt;=5.15,B42&lt;3.4),6.7,IF(AND(G42&lt;0.353,B42&gt;=3.05,D42&gt;=1.75,G42&lt;0.597,A42&gt;=6.25,A42&gt;=5.15,B42&lt;3.4),5.22,IF(AND(G42&gt;=0.353,B42&gt;=3.05,D42&gt;=1.75,G42&lt;0.597,A42&gt;=6.25,A42&gt;=5.15,B42&lt;3.4),5.65,IF(AND(A42&lt;6.55,D42&lt;2.4,H42&lt;16.472,G42&gt;=0.597,A42&gt;=6.25,A42&gt;=5.15,B42&lt;3.4),5.033,IF(AND(H42&lt;12.719,G42&lt;0.385,B42&lt;3.85,A42&gt;=4.8,G42&lt;0.821,F42&lt;2,B42&gt;=3.4),1.54,IF(AND(H42&gt;=12.719,G42&lt;0.385,B42&lt;3.85,A42&gt;=4.8,G42&lt;0.821,F42&lt;2,B42&gt;=3.4),1.3,IF(AND(B42&lt;3.6,G42&gt;=0.385,B42&lt;3.85,A42&gt;=4.8,G42&lt;0.821,F42&lt;2,B42&gt;=3.4),1.325,IF(AND(B42&gt;=3.6,G42&gt;=0.385,B42&lt;3.85,A42&gt;=4.8,G42&lt;0.821,F42&lt;2,B42&gt;=3.4),1.55,IF(AND(D42&lt;1.05,G42&lt;0.572,A42&lt;5.95,G42&gt;=0.356,D42&lt;1.45,A42&lt;6.25,A42&gt;=5.15,B42&lt;3.4),3.633,IF(AND(D42&gt;=2.15,A42&lt;7.2,B42&lt;3.05,D42&gt;=1.75,G42&lt;0.597,A42&gt;=6.25,A42&gt;=5.15,B42&lt;3.4),5.667,IF(AND(H42&lt;13.094,A42&gt;=6.55,D42&lt;2.4,H42&lt;16.472,G42&gt;=0.597,A42&gt;=6.25,A42&gt;=5.15,B42&lt;3.4),5.2,IF(AND(D42&lt;1.15,D42&gt;=1.05,G42&lt;0.572,A42&lt;5.95,G42&gt;=0.356,D42&lt;1.45,A42&lt;6.25,A42&gt;=5.15,B42&lt;3.4),3.8,IF(AND(D42&gt;=1.15,D42&gt;=1.05,G42&lt;0.572,A42&lt;5.95,G42&gt;=0.356,D42&lt;1.45,A42&lt;6.25,A42&gt;=5.15,B42&lt;3.4),3.9,IF(AND(G42&gt;=0.487,D42&lt;2.15,A42&lt;7.2,B42&lt;3.05,D42&gt;=1.75,G42&lt;0.597,A42&gt;=6.25,A42&gt;=5.15,B42&lt;3.4),5.8,IF(AND(A42&lt;6.8,H42&gt;=13.094,A42&gt;=6.55,D42&lt;2.4,H42&lt;16.472,G42&gt;=0.597,A42&gt;=6.25,A42&gt;=5.15,B42&lt;3.4),4.52,IF(AND(A42&gt;=6.8,H42&gt;=13.094,A42&gt;=6.55,D42&lt;2.4,H42&lt;16.472,G42&gt;=0.597,A42&gt;=6.25,A42&gt;=5.15,B42&lt;3.4),4.75,IF(AND(B42&lt;2.95,G42&lt;0.487,D42&lt;2.15,A42&lt;7.2,B42&lt;3.05,D42&gt;=1.75,G42&lt;0.597,A42&gt;=6.25,A42&gt;=5.15,B42&lt;3.4),5.6,IF(AND(B42&gt;=2.95,G42&lt;0.487,D42&lt;2.15,A42&lt;7.2,B42&lt;3.05,D42&gt;=1.75,G42&lt;0.597,A42&gt;=6.25,A42&gt;=5.15,B42&lt;3.4),5.5,"shouldnthappen")))))))))))))))))))))))))))))))))))))))</f>
        <v>1.9</v>
      </c>
      <c r="BB42" s="1" t="n">
        <f aca="false">IF(AND(A42&lt;4.35,B42&lt;3.25,F42&lt;1.5),1.1,IF(AND(H42&lt;14.005,A42&gt;=4.35,B42&lt;3.25,F42&lt;1.5),1.3,IF(AND(H42&gt;=14.005,A42&gt;=4.35,B42&lt;3.25,F42&lt;1.5),1.6,IF(AND(G42&gt;=0.905,A42&lt;5.15,B42&gt;=3.25,F42&lt;1.5),1.9,IF(AND(B42&lt;3.45,A42&gt;=5.15,B42&gt;=3.25,F42&lt;1.5),1.6,IF(AND(F42&gt;=2.5,D42&gt;=1.35,D42&lt;1.75,F42&gt;=1.5),4.867,IF(AND(A42&gt;=7.05,D42&gt;=2.05,D42&gt;=1.75,F42&gt;=1.5),6.35,IF(AND(D42&gt;=0.4,G42&lt;0.905,A42&lt;5.15,B42&gt;=3.25,F42&lt;1.5),1.65,IF(AND(B42&lt;3.6,B42&gt;=3.45,A42&gt;=5.15,B42&gt;=3.25,F42&lt;1.5),1.35,IF(AND(H42&lt;6.808,H42&lt;9.386,D42&lt;1.35,D42&lt;1.75,F42&gt;=1.5),4.05,IF(AND(H42&gt;=6.808,H42&lt;9.386,D42&lt;1.35,D42&lt;1.75,F42&gt;=1.5),3.46,IF(AND(B42&lt;2.45,F42&lt;2.5,D42&gt;=1.35,D42&lt;1.75,F42&gt;=1.5),4.5,IF(AND(H42&gt;=13.115,D42&lt;1.95,D42&lt;2.05,D42&gt;=1.75,F42&gt;=1.5),4.85,IF(AND(G42&lt;0.196,D42&gt;=1.95,D42&lt;2.05,D42&gt;=1.75,F42&gt;=1.5),6.7,IF(AND(G42&gt;=0.196,D42&gt;=1.95,D42&lt;2.05,D42&gt;=1.75,F42&gt;=1.5),5.12,IF(AND(H42&lt;10.925,D42&lt;0.4,G42&lt;0.905,A42&lt;5.15,B42&gt;=3.25,F42&lt;1.5),1.4,IF(AND(H42&gt;=10.925,D42&lt;0.4,G42&lt;0.905,A42&lt;5.15,B42&gt;=3.25,F42&lt;1.5),1.45,IF(AND(H42&lt;14.096,B42&gt;=3.6,B42&gt;=3.45,A42&gt;=5.15,B42&gt;=3.25,F42&lt;1.5),1.42,IF(AND(H42&gt;=14.096,B42&gt;=3.6,B42&gt;=3.45,A42&gt;=5.15,B42&gt;=3.25,F42&lt;1.5),1.7,IF(AND(B42&lt;2.45,D42&lt;1.15,H42&gt;=9.386,D42&lt;1.35,D42&lt;1.75,F42&gt;=1.5),3.6,IF(AND(B42&gt;=2.45,D42&lt;1.15,H42&gt;=9.386,D42&lt;1.35,D42&lt;1.75,F42&gt;=1.5),3.9,IF(AND(G42&lt;0.246,D42&gt;=1.15,H42&gt;=9.386,D42&lt;1.35,D42&lt;1.75,F42&gt;=1.5),4.4,IF(AND(B42&lt;2.75,B42&gt;=2.45,F42&lt;2.5,D42&gt;=1.35,D42&lt;1.75,F42&gt;=1.5),5.1,IF(AND(H42&lt;11.084,H42&lt;13.115,D42&lt;1.95,D42&lt;2.05,D42&gt;=1.75,F42&gt;=1.5),5.35,IF(AND(H42&gt;=11.084,H42&lt;13.115,D42&lt;1.95,D42&lt;2.05,D42&gt;=1.75,F42&gt;=1.5),5.7,IF(AND(H42&lt;15.52,D42&lt;2.25,A42&lt;7.05,D42&gt;=2.05,D42&gt;=1.75,F42&gt;=1.5),5.45,IF(AND(H42&gt;=15.52,D42&lt;2.25,A42&lt;7.05,D42&gt;=2.05,D42&gt;=1.75,F42&gt;=1.5),5.725,IF(AND(G42&gt;=0.775,D42&gt;=2.25,A42&lt;7.05,D42&gt;=2.05,D42&gt;=1.75,F42&gt;=1.5),5.2,IF(AND(D42&lt;1.25,G42&gt;=0.246,D42&gt;=1.15,H42&gt;=9.386,D42&lt;1.35,D42&lt;1.75,F42&gt;=1.5),4.05,IF(AND(A42&lt;5.85,B42&gt;=2.75,B42&gt;=2.45,F42&lt;2.5,D42&gt;=1.35,D42&lt;1.75,F42&gt;=1.5),4.5,IF(AND(B42&lt;3.3,G42&lt;0.775,D42&gt;=2.25,A42&lt;7.05,D42&gt;=2.05,D42&gt;=1.75,F42&gt;=1.5),5.64,IF(AND(B42&gt;=3.3,G42&lt;0.775,D42&gt;=2.25,A42&lt;7.05,D42&gt;=2.05,D42&gt;=1.75,F42&gt;=1.5),5.6,IF(AND(A42&lt;5.9,D42&gt;=1.25,G42&gt;=0.246,D42&gt;=1.15,H42&gt;=9.386,D42&lt;1.35,D42&lt;1.75,F42&gt;=1.5),4.2,IF(AND(A42&gt;=5.9,D42&gt;=1.25,G42&gt;=0.246,D42&gt;=1.15,H42&gt;=9.386,D42&lt;1.35,D42&lt;1.75,F42&gt;=1.5),4,IF(AND(G42&gt;=0.437,A42&gt;=5.85,B42&gt;=2.75,B42&gt;=2.45,F42&lt;2.5,D42&gt;=1.35,D42&lt;1.75,F42&gt;=1.5),4.75,IF(AND(H42&lt;9.446,G42&lt;0.437,A42&gt;=5.85,B42&gt;=2.75,B42&gt;=2.45,F42&lt;2.5,D42&gt;=1.35,D42&lt;1.75,F42&gt;=1.5),4.6,IF(AND(H42&gt;=9.446,G42&lt;0.437,A42&gt;=5.85,B42&gt;=2.75,B42&gt;=2.45,F42&lt;2.5,D42&gt;=1.35,D42&lt;1.75,F42&gt;=1.5),4.7,"shouldnthappen")))))))))))))))))))))))))))))))))))))</f>
        <v>1.45</v>
      </c>
      <c r="BC42" s="1" t="n">
        <f aca="false">IF(AND(G42&gt;=0.905,F42&lt;1.5),1.65,IF(AND(D42&gt;=0.45,G42&lt;0.905,F42&lt;1.5),1.65,IF(AND(A42&lt;5.15,D42&lt;1.55,F42&gt;=1.5),3.225,IF(AND(F42&gt;=2.5,A42&gt;=5.15,D42&lt;1.55,F42&gt;=1.5),5.05,IF(AND(H42&lt;5.767,A42&lt;7.05,D42&gt;=1.55,F42&gt;=1.5),4.5,IF(AND(D42&lt;1.7,A42&gt;=7.05,D42&gt;=1.55,F42&gt;=1.5),5.8,IF(AND(A42&gt;=5.3,G42&lt;0.207,D42&lt;0.45,G42&lt;0.905,F42&lt;1.5),1.3,IF(AND(D42&gt;=0.35,G42&gt;=0.207,D42&lt;0.45,G42&lt;0.905,F42&lt;1.5),1.5,IF(AND(G42&lt;0.155,D42&gt;=1.7,A42&gt;=7.05,D42&gt;=1.55,F42&gt;=1.5),6.7,IF(AND(G42&gt;=0.155,D42&gt;=1.7,A42&gt;=7.05,D42&gt;=1.55,F42&gt;=1.5),6.34,IF(AND(G42&lt;0.05,A42&lt;5.3,G42&lt;0.207,D42&lt;0.45,G42&lt;0.905,F42&lt;1.5),1.4,IF(AND(G42&gt;=0.05,A42&lt;5.3,G42&lt;0.207,D42&lt;0.45,G42&lt;0.905,F42&lt;1.5),1.5,IF(AND(A42&lt;4.5,D42&lt;0.35,G42&gt;=0.207,D42&lt;0.45,G42&lt;0.905,F42&lt;1.5),1.3,IF(AND(G42&lt;0.308,A42&lt;6.2,F42&lt;2.5,A42&gt;=5.15,D42&lt;1.55,F42&gt;=1.5),4.5,IF(AND(D42&lt;1.35,A42&gt;=6.2,F42&lt;2.5,A42&gt;=5.15,D42&lt;1.55,F42&gt;=1.5),4.367,IF(AND(D42&lt;1.85,A42&lt;6.15,H42&gt;=5.767,A42&lt;7.05,D42&gt;=1.55,F42&gt;=1.5),4.933,IF(AND(G42&gt;=0.558,A42&gt;=4.5,D42&lt;0.35,G42&gt;=0.207,D42&lt;0.45,G42&lt;0.905,F42&lt;1.5),1.5,IF(AND(H42&gt;=13.383,G42&gt;=0.308,A42&lt;6.2,F42&lt;2.5,A42&gt;=5.15,D42&lt;1.55,F42&gt;=1.5),4.7,IF(AND(H42&gt;=12.206,D42&gt;=1.35,A42&gt;=6.2,F42&lt;2.5,A42&gt;=5.15,D42&lt;1.55,F42&gt;=1.5),4.575,IF(AND(A42&lt;5.7,D42&gt;=1.85,A42&lt;6.15,H42&gt;=5.767,A42&lt;7.05,D42&gt;=1.55,F42&gt;=1.5),4.9,IF(AND(A42&gt;=5.7,D42&gt;=1.85,A42&lt;6.15,H42&gt;=5.767,A42&lt;7.05,D42&gt;=1.55,F42&gt;=1.5),5.1,IF(AND(G42&lt;0.079,G42&lt;0.364,A42&gt;=6.15,H42&gt;=5.767,A42&lt;7.05,D42&gt;=1.55,F42&gt;=1.5),5.6,IF(AND(G42&gt;=0.079,G42&lt;0.364,A42&gt;=6.15,H42&gt;=5.767,A42&lt;7.05,D42&gt;=1.55,F42&gt;=1.5),5.25,IF(AND(G42&gt;=0.447,G42&lt;0.558,A42&gt;=4.5,D42&lt;0.35,G42&gt;=0.207,D42&lt;0.45,G42&lt;0.905,F42&lt;1.5),1.3,IF(AND(B42&gt;=2.95,H42&lt;13.383,G42&gt;=0.308,A42&lt;6.2,F42&lt;2.5,A42&gt;=5.15,D42&lt;1.55,F42&gt;=1.5),4.6,IF(AND(B42&lt;2.65,H42&lt;12.206,D42&gt;=1.35,A42&gt;=6.2,F42&lt;2.5,A42&gt;=5.15,D42&lt;1.55,F42&gt;=1.5),4.9,IF(AND(D42&lt;2.45,A42&lt;6.6,G42&gt;=0.364,A42&gt;=6.15,H42&gt;=5.767,A42&lt;7.05,D42&gt;=1.55,F42&gt;=1.5),5.6,IF(AND(D42&gt;=2.45,A42&lt;6.6,G42&gt;=0.364,A42&gt;=6.15,H42&gt;=5.767,A42&lt;7.05,D42&gt;=1.55,F42&gt;=1.5),6,IF(AND(H42&lt;12.921,A42&gt;=6.6,G42&gt;=0.364,A42&gt;=6.15,H42&gt;=5.767,A42&lt;7.05,D42&gt;=1.55,F42&gt;=1.5),5.725,IF(AND(H42&gt;=12.921,A42&gt;=6.6,G42&gt;=0.364,A42&gt;=6.15,H42&gt;=5.767,A42&lt;7.05,D42&gt;=1.55,F42&gt;=1.5),5.367,IF(AND(B42&lt;3.15,G42&lt;0.447,G42&lt;0.558,A42&gt;=4.5,D42&lt;0.35,G42&gt;=0.207,D42&lt;0.45,G42&lt;0.905,F42&lt;1.5),1.5,IF(AND(B42&gt;=3.15,G42&lt;0.447,G42&lt;0.558,A42&gt;=4.5,D42&lt;0.35,G42&gt;=0.207,D42&lt;0.45,G42&lt;0.905,F42&lt;1.5),1.36,IF(AND(B42&gt;=2.85,B42&lt;2.95,H42&lt;13.383,G42&gt;=0.308,A42&lt;6.2,F42&lt;2.5,A42&gt;=5.15,D42&lt;1.55,F42&gt;=1.5),3.6,IF(AND(H42&lt;9.446,B42&gt;=2.65,H42&lt;12.206,D42&gt;=1.35,A42&gt;=6.2,F42&lt;2.5,A42&gt;=5.15,D42&lt;1.55,F42&gt;=1.5),4.6,IF(AND(H42&gt;=9.446,B42&gt;=2.65,H42&lt;12.206,D42&gt;=1.35,A42&gt;=6.2,F42&lt;2.5,A42&gt;=5.15,D42&lt;1.55,F42&gt;=1.5),4.7,IF(AND(D42&lt;1.2,B42&lt;2.85,B42&lt;2.95,H42&lt;13.383,G42&gt;=0.308,A42&lt;6.2,F42&lt;2.5,A42&gt;=5.15,D42&lt;1.55,F42&gt;=1.5),3.75,IF(AND(G42&lt;0.356,D42&gt;=1.2,B42&lt;2.85,B42&lt;2.95,H42&lt;13.383,G42&gt;=0.308,A42&lt;6.2,F42&lt;2.5,A42&gt;=5.15,D42&lt;1.55,F42&gt;=1.5),4.2,IF(AND(G42&gt;=0.356,D42&gt;=1.2,B42&lt;2.85,B42&lt;2.95,H42&lt;13.383,G42&gt;=0.308,A42&lt;6.2,F42&lt;2.5,A42&gt;=5.15,D42&lt;1.55,F42&gt;=1.5),3.96,"shouldnthappen"))))))))))))))))))))))))))))))))))))))</f>
        <v>1.5</v>
      </c>
      <c r="BD42" s="1" t="n">
        <f aca="false">IF(AND(B42&lt;2.7,A42&lt;5.3,B42&lt;3.15),3.42,IF(AND(F42&lt;2.5,A42&gt;=5.85,B42&gt;=3.15),4.7,IF(AND(A42&lt;4.35,B42&gt;=2.7,A42&lt;5.3,B42&lt;3.15),1.1,IF(AND(A42&gt;=4.35,B42&gt;=2.7,A42&lt;5.3,B42&lt;3.15),1.42,IF(AND(A42&gt;=7.05,F42&gt;=2.5,A42&gt;=5.3,B42&lt;3.15),6.067,IF(AND(D42&gt;=0.45,A42&lt;5.05,A42&lt;5.85,B42&gt;=3.15),1.6,IF(AND(B42&lt;3.35,A42&gt;=5.05,A42&lt;5.85,B42&gt;=3.15),1.7,IF(AND(A42&gt;=6.85,F42&gt;=2.5,A42&gt;=5.85,B42&gt;=3.15),6.22,IF(AND(D42&lt;1.25,D42&lt;1.35,F42&lt;2.5,A42&gt;=5.3,B42&lt;3.15),4.033,IF(AND(D42&gt;=1.25,D42&lt;1.35,F42&lt;2.5,A42&gt;=5.3,B42&lt;3.15),4.233,IF(AND(A42&lt;6.05,D42&gt;=1.35,F42&lt;2.5,A42&gt;=5.3,B42&lt;3.15),5.1,IF(AND(H42&gt;=13.29,A42&lt;7.05,F42&gt;=2.5,A42&gt;=5.3,B42&lt;3.15),4.96,IF(AND(G42&gt;=0.858,D42&lt;0.45,A42&lt;5.05,A42&lt;5.85,B42&gt;=3.15),1.3,IF(AND(D42&gt;=0.35,B42&gt;=3.35,A42&gt;=5.05,A42&lt;5.85,B42&gt;=3.15),1.4,IF(AND(B42&lt;3.25,A42&lt;6.85,F42&gt;=2.5,A42&gt;=5.85,B42&gt;=3.15),5.233,IF(AND(A42&gt;=6.8,A42&gt;=6.05,D42&gt;=1.35,F42&lt;2.5,A42&gt;=5.3,B42&lt;3.15),4.9,IF(AND(G42&gt;=0.622,H42&lt;13.29,A42&lt;7.05,F42&gt;=2.5,A42&gt;=5.3,B42&lt;3.15),5.067,IF(AND(H42&lt;8.834,G42&lt;0.858,D42&lt;0.45,A42&lt;5.05,A42&lt;5.85,B42&gt;=3.15),1.4,IF(AND(G42&lt;0.774,B42&gt;=3.25,A42&lt;6.85,F42&gt;=2.5,A42&gt;=5.85,B42&gt;=3.15),5.8,IF(AND(G42&gt;=0.774,B42&gt;=3.25,A42&lt;6.85,F42&gt;=2.5,A42&gt;=5.85,B42&gt;=3.15),5.4,IF(AND(H42&gt;=12.206,A42&lt;6.8,A42&gt;=6.05,D42&gt;=1.35,F42&lt;2.5,A42&gt;=5.3,B42&lt;3.15),4.5,IF(AND(G42&gt;=0.439,G42&lt;0.622,H42&lt;13.29,A42&lt;7.05,F42&gt;=2.5,A42&gt;=5.3,B42&lt;3.15),5.667,IF(AND(G42&lt;0.227,H42&gt;=8.834,G42&lt;0.858,D42&lt;0.45,A42&lt;5.05,A42&lt;5.85,B42&gt;=3.15),1.4,IF(AND(G42&gt;=0.227,H42&gt;=8.834,G42&lt;0.858,D42&lt;0.45,A42&lt;5.05,A42&lt;5.85,B42&gt;=3.15),1.3,IF(AND(G42&gt;=0.934,B42&lt;3.75,D42&lt;0.35,B42&gt;=3.35,A42&gt;=5.05,A42&lt;5.85,B42&gt;=3.15),1.7,IF(AND(G42&lt;0.823,B42&gt;=3.75,D42&lt;0.35,B42&gt;=3.35,A42&gt;=5.05,A42&lt;5.85,B42&gt;=3.15),1.55,IF(AND(G42&gt;=0.823,B42&gt;=3.75,D42&lt;0.35,B42&gt;=3.35,A42&gt;=5.05,A42&lt;5.85,B42&gt;=3.15),1.5,IF(AND(A42&lt;6.2,H42&lt;12.206,A42&lt;6.8,A42&gt;=6.05,D42&gt;=1.35,F42&lt;2.5,A42&gt;=5.3,B42&lt;3.15),4.6,IF(AND(A42&gt;=6.2,H42&lt;12.206,A42&lt;6.8,A42&gt;=6.05,D42&gt;=1.35,F42&lt;2.5,A42&gt;=5.3,B42&lt;3.15),4.74,IF(AND(H42&gt;=10.667,G42&lt;0.439,G42&lt;0.622,H42&lt;13.29,A42&lt;7.05,F42&gt;=2.5,A42&gt;=5.3,B42&lt;3.15),5.6,IF(AND(H42&lt;13.67,G42&lt;0.934,B42&lt;3.75,D42&lt;0.35,B42&gt;=3.35,A42&gt;=5.05,A42&lt;5.85,B42&gt;=3.15),1.48,IF(AND(H42&gt;=13.67,G42&lt;0.934,B42&lt;3.75,D42&lt;0.35,B42&gt;=3.35,A42&gt;=5.05,A42&lt;5.85,B42&gt;=3.15),1.3,IF(AND(G42&lt;0.301,H42&lt;10.667,G42&lt;0.439,G42&lt;0.622,H42&lt;13.29,A42&lt;7.05,F42&gt;=2.5,A42&gt;=5.3,B42&lt;3.15),5.2,IF(AND(G42&gt;=0.301,H42&lt;10.667,G42&lt;0.439,G42&lt;0.622,H42&lt;13.29,A42&lt;7.05,F42&gt;=2.5,A42&gt;=5.3,B42&lt;3.15),5.067,"shouldnthappen"))))))))))))))))))))))))))))))))))</f>
        <v>1.48</v>
      </c>
      <c r="BE42" s="1" t="n">
        <f aca="false">IF(AND(B42&gt;=3.85,A42&gt;=5.05,F42&lt;1.5),1.4,IF(AND(A42&lt;5.25,A42&lt;5.75,F42&gt;=1.5),3.15,IF(AND(A42&lt;4.95,B42&lt;3.15,A42&lt;5.05,F42&lt;1.5),1.46,IF(AND(A42&gt;=4.95,B42&lt;3.15,A42&lt;5.05,F42&lt;1.5),1.6,IF(AND(H42&lt;8.834,B42&gt;=3.15,A42&lt;5.05,F42&lt;1.5),1.4,IF(AND(D42&lt;0.25,B42&lt;3.85,A42&gt;=5.05,F42&lt;1.5),1.48,IF(AND(D42&gt;=0.25,B42&lt;3.85,A42&gt;=5.05,F42&lt;1.5),1.7,IF(AND(F42&gt;=2.5,A42&gt;=5.25,A42&lt;5.75,F42&gt;=1.5),4.9,IF(AND(H42&lt;12.45,H42&gt;=8.834,B42&gt;=3.15,A42&lt;5.05,F42&lt;1.5),1.25,IF(AND(H42&gt;=12.45,H42&gt;=8.834,B42&gt;=3.15,A42&lt;5.05,F42&lt;1.5),1.32,IF(AND(G42&lt;0.283,F42&lt;2.5,A42&gt;=5.25,A42&lt;5.75,F42&gt;=1.5),4.3,IF(AND(H42&lt;6.712,H42&lt;11.275,D42&lt;1.55,A42&gt;=5.75,F42&gt;=1.5),5,IF(AND(H42&lt;13.101,H42&gt;=11.275,D42&lt;1.55,A42&gt;=5.75,F42&gt;=1.5),3.933,IF(AND(H42&gt;=13.101,H42&gt;=11.275,D42&lt;1.55,A42&gt;=5.75,F42&gt;=1.5),4.5,IF(AND(A42&gt;=7.3,D42&lt;2.45,D42&gt;=1.55,A42&gt;=5.75,F42&gt;=1.5),6.7,IF(AND(B42&lt;3.45,D42&gt;=2.45,D42&gt;=1.55,A42&gt;=5.75,F42&gt;=1.5),5.925,IF(AND(B42&gt;=3.45,D42&gt;=2.45,D42&gt;=1.55,A42&gt;=5.75,F42&gt;=1.5),6.1,IF(AND(B42&gt;=2.8,G42&gt;=0.283,F42&lt;2.5,A42&gt;=5.25,A42&lt;5.75,F42&gt;=1.5),4.2,IF(AND(D42&lt;1.35,H42&gt;=6.712,H42&lt;11.275,D42&lt;1.55,A42&gt;=5.75,F42&gt;=1.5),4.35,IF(AND(D42&lt;1.05,B42&lt;2.8,G42&gt;=0.283,F42&lt;2.5,A42&gt;=5.25,A42&lt;5.75,F42&gt;=1.5),3.567,IF(AND(D42&gt;=1.05,B42&lt;2.8,G42&gt;=0.283,F42&lt;2.5,A42&gt;=5.25,A42&lt;5.75,F42&gt;=1.5),3.925,IF(AND(B42&lt;2.65,D42&gt;=1.35,H42&gt;=6.712,H42&lt;11.275,D42&lt;1.55,A42&gt;=5.75,F42&gt;=1.5),4.9,IF(AND(B42&gt;=2.65,D42&gt;=1.35,H42&gt;=6.712,H42&lt;11.275,D42&lt;1.55,A42&gt;=5.75,F42&gt;=1.5),4.625,IF(AND(H42&gt;=14.683,G42&gt;=0.628,A42&lt;7.3,D42&lt;2.45,D42&gt;=1.55,A42&gt;=5.75,F42&gt;=1.5),5.4,IF(AND(D42&lt;1.95,H42&lt;8.884,G42&lt;0.628,A42&lt;7.3,D42&lt;2.45,D42&gt;=1.55,A42&gt;=5.75,F42&gt;=1.5),5.1,IF(AND(D42&gt;=1.95,H42&lt;8.884,G42&lt;0.628,A42&lt;7.3,D42&lt;2.45,D42&gt;=1.55,A42&gt;=5.75,F42&gt;=1.5),5.22,IF(AND(A42&lt;6.05,H42&gt;=8.884,G42&lt;0.628,A42&lt;7.3,D42&lt;2.45,D42&gt;=1.55,A42&gt;=5.75,F42&gt;=1.5),5.1,IF(AND(G42&lt;0.817,H42&lt;14.683,G42&gt;=0.628,A42&lt;7.3,D42&lt;2.45,D42&gt;=1.55,A42&gt;=5.75,F42&gt;=1.5),4.967,IF(AND(G42&gt;=0.817,H42&lt;14.683,G42&gt;=0.628,A42&lt;7.3,D42&lt;2.45,D42&gt;=1.55,A42&gt;=5.75,F42&gt;=1.5),5.1,IF(AND(H42&lt;9.637,A42&gt;=6.05,H42&gt;=8.884,G42&lt;0.628,A42&lt;7.3,D42&lt;2.45,D42&gt;=1.55,A42&gt;=5.75,F42&gt;=1.5),5.9,IF(AND(D42&lt;1.85,H42&gt;=9.637,A42&gt;=6.05,H42&gt;=8.884,G42&lt;0.628,A42&lt;7.3,D42&lt;2.45,D42&gt;=1.55,A42&gt;=5.75,F42&gt;=1.5),5.733,IF(AND(G42&gt;=0.388,D42&gt;=1.85,H42&gt;=9.637,A42&gt;=6.05,H42&gt;=8.884,G42&lt;0.628,A42&lt;7.3,D42&lt;2.45,D42&gt;=1.55,A42&gt;=5.75,F42&gt;=1.5),5.64,IF(AND(B42&lt;2.95,G42&lt;0.388,D42&gt;=1.85,H42&gt;=9.637,A42&gt;=6.05,H42&gt;=8.884,G42&lt;0.628,A42&lt;7.3,D42&lt;2.45,D42&gt;=1.55,A42&gt;=5.75,F42&gt;=1.5),5.5,IF(AND(B42&gt;=2.95,G42&lt;0.388,D42&gt;=1.85,H42&gt;=9.637,A42&gt;=6.05,H42&gt;=8.884,G42&lt;0.628,A42&lt;7.3,D42&lt;2.45,D42&gt;=1.55,A42&gt;=5.75,F42&gt;=1.5),5.333,"shouldnthappen"))))))))))))))))))))))))))))))))))</f>
        <v>1.48</v>
      </c>
      <c r="BF42" s="1" t="n">
        <f aca="false">IF(AND(D42&gt;=0.35,F42&lt;1.5),1.65,IF(AND(H42&gt;=16.227,D42&gt;=1.55,F42&gt;=1.5),6.533,IF(AND(A42&gt;=5.45,G42&lt;0.174,D42&lt;0.35,F42&lt;1.5),1.7,IF(AND(D42&lt;0.15,G42&gt;=0.174,D42&lt;0.35,F42&lt;1.5),1.38,IF(AND(D42&gt;=1.15,D42&lt;1.25,D42&lt;1.55,F42&gt;=1.5),3.967,IF(AND(H42&lt;8.376,A42&lt;5.45,G42&lt;0.174,D42&lt;0.35,F42&lt;1.5),1.4,IF(AND(H42&gt;=8.376,A42&lt;5.45,G42&lt;0.174,D42&lt;0.35,F42&lt;1.5),1.5,IF(AND(B42&lt;3.1,D42&gt;=0.15,G42&gt;=0.174,D42&lt;0.35,F42&lt;1.5),1.475,IF(AND(H42&lt;10.258,D42&lt;1.15,D42&lt;1.25,D42&lt;1.55,F42&gt;=1.5),3.24,IF(AND(H42&gt;=10.258,D42&lt;1.15,D42&lt;1.25,D42&lt;1.55,F42&gt;=1.5),3.875,IF(AND(F42&gt;=2.5,H42&lt;10.927,D42&gt;=1.25,D42&lt;1.55,F42&gt;=1.5),5.05,IF(AND(D42&lt;1.35,H42&gt;=10.927,D42&gt;=1.25,D42&lt;1.55,F42&gt;=1.5),4.25,IF(AND(A42&gt;=6.95,D42&lt;1.75,H42&lt;16.227,D42&gt;=1.55,F42&gt;=1.5),5.8,IF(AND(B42&lt;3.3,B42&gt;=3.1,D42&gt;=0.15,G42&gt;=0.174,D42&lt;0.35,F42&lt;1.5),1.3,IF(AND(H42&lt;12.278,D42&gt;=1.35,H42&gt;=10.927,D42&gt;=1.25,D42&lt;1.55,F42&gt;=1.5),4.9,IF(AND(G42&lt;0.226,A42&lt;6.95,D42&lt;1.75,H42&lt;16.227,D42&gt;=1.55,F42&gt;=1.5),5,IF(AND(G42&gt;=0.226,A42&lt;6.95,D42&lt;1.75,H42&lt;16.227,D42&gt;=1.55,F42&gt;=1.5),4.62,IF(AND(H42&lt;9.35,B42&lt;2.95,D42&gt;=1.75,H42&lt;16.227,D42&gt;=1.55,F42&gt;=1.5),6.3,IF(AND(H42&gt;=9.35,B42&lt;2.95,D42&gt;=1.75,H42&lt;16.227,D42&gt;=1.55,F42&gt;=1.5),5.58,IF(AND(A42&lt;5.05,B42&gt;=3.3,B42&gt;=3.1,D42&gt;=0.15,G42&gt;=0.174,D42&lt;0.35,F42&lt;1.5),1.35,IF(AND(A42&gt;=5.05,B42&gt;=3.3,B42&gt;=3.1,D42&gt;=0.15,G42&gt;=0.174,D42&lt;0.35,F42&lt;1.5),1.46,IF(AND(B42&lt;2.8,A42&lt;5.65,F42&lt;2.5,H42&lt;10.927,D42&gt;=1.25,D42&lt;1.55,F42&gt;=1.5),4.075,IF(AND(B42&gt;=2.8,A42&lt;5.65,F42&lt;2.5,H42&lt;10.927,D42&gt;=1.25,D42&lt;1.55,F42&gt;=1.5),3.933,IF(AND(A42&lt;6.25,A42&gt;=5.65,F42&lt;2.5,H42&lt;10.927,D42&gt;=1.25,D42&lt;1.55,F42&gt;=1.5),4.533,IF(AND(A42&gt;=6.25,A42&gt;=5.65,F42&lt;2.5,H42&lt;10.927,D42&gt;=1.25,D42&lt;1.55,F42&gt;=1.5),4.3,IF(AND(A42&lt;6.5,H42&gt;=12.278,D42&gt;=1.35,H42&gt;=10.927,D42&gt;=1.25,D42&lt;1.55,F42&gt;=1.5),4.55,IF(AND(A42&gt;=6.5,H42&gt;=12.278,D42&gt;=1.35,H42&gt;=10.927,D42&gt;=1.25,D42&lt;1.55,F42&gt;=1.5),4.775,IF(AND(H42&lt;9.884,D42&lt;2.1,B42&gt;=2.95,D42&gt;=1.75,H42&lt;16.227,D42&gt;=1.55,F42&gt;=1.5),5.5,IF(AND(H42&gt;=9.884,D42&lt;2.1,B42&gt;=2.95,D42&gt;=1.75,H42&lt;16.227,D42&gt;=1.55,F42&gt;=1.5),5.1,IF(AND(H42&lt;10.393,D42&gt;=2.1,B42&gt;=2.95,D42&gt;=1.75,H42&lt;16.227,D42&gt;=1.55,F42&gt;=1.5),5.74,IF(AND(D42&lt;2.25,H42&gt;=10.393,D42&gt;=2.1,B42&gt;=2.95,D42&gt;=1.75,H42&lt;16.227,D42&gt;=1.55,F42&gt;=1.5),5.8,IF(AND(D42&gt;=2.25,H42&gt;=10.393,D42&gt;=2.1,B42&gt;=2.95,D42&gt;=1.75,H42&lt;16.227,D42&gt;=1.55,F42&gt;=1.5),5.4,"shouldnthappen"))))))))))))))))))))))))))))))))</f>
        <v>1.46</v>
      </c>
      <c r="BG42" s="1" t="n">
        <f aca="false">IF(AND(G42&lt;0.096,A42&lt;5.45),2.95,IF(AND(F42&gt;=1.5,G42&gt;=0.096,A42&lt;5.45),3,IF(AND(D42&lt;0.6,A42&lt;5.9,A42&gt;=5.45),1.4,IF(AND(F42&gt;=2.5,D42&gt;=0.6,A42&lt;5.9,A42&gt;=5.45),5.1,IF(AND(A42&lt;7.45,A42&gt;=7.05,A42&gt;=5.9,A42&gt;=5.45),6.167,IF(AND(B42&gt;=3.55,G42&lt;0.587,F42&lt;1.5,G42&gt;=0.096,A42&lt;5.45),1,IF(AND(A42&lt;5.05,G42&gt;=0.587,F42&lt;1.5,G42&gt;=0.096,A42&lt;5.45),1.35,IF(AND(B42&lt;2.75,D42&lt;1.7,A42&lt;7.05,A42&gt;=5.9,A42&gt;=5.45),4.9,IF(AND(A42&lt;6.2,D42&gt;=1.7,A42&lt;7.05,A42&gt;=5.9,A42&gt;=5.45),4.833,IF(AND(H42&lt;17.32,A42&gt;=7.45,A42&gt;=7.05,A42&gt;=5.9,A42&gt;=5.45),6.68,IF(AND(H42&gt;=17.32,A42&gt;=7.45,A42&gt;=7.05,A42&gt;=5.9,A42&gt;=5.45),6.4,IF(AND(G42&lt;0.161,B42&lt;3.55,G42&lt;0.587,F42&lt;1.5,G42&gt;=0.096,A42&lt;5.45),1.5,IF(AND(H42&lt;11.016,A42&gt;=5.05,G42&gt;=0.587,F42&lt;1.5,G42&gt;=0.096,A42&lt;5.45),1.633,IF(AND(H42&lt;11.001,G42&lt;0.372,F42&lt;2.5,D42&gt;=0.6,A42&lt;5.9,A42&gt;=5.45),4.133,IF(AND(H42&gt;=11.001,G42&lt;0.372,F42&lt;2.5,D42&gt;=0.6,A42&lt;5.9,A42&gt;=5.45),4.3,IF(AND(H42&lt;6.808,G42&gt;=0.372,F42&lt;2.5,D42&gt;=0.6,A42&lt;5.9,A42&gt;=5.45),4,IF(AND(A42&gt;=6.75,B42&gt;=2.75,D42&lt;1.7,A42&lt;7.05,A42&gt;=5.9,A42&gt;=5.45),4.84,IF(AND(H42&lt;12.467,G42&gt;=0.161,B42&lt;3.55,G42&lt;0.587,F42&lt;1.5,G42&gt;=0.096,A42&lt;5.45),1.3,IF(AND(D42&lt;0.25,H42&gt;=11.016,A42&gt;=5.05,G42&gt;=0.587,F42&lt;1.5,G42&gt;=0.096,A42&lt;5.45),1.52,IF(AND(D42&gt;=0.25,H42&gt;=11.016,A42&gt;=5.05,G42&gt;=0.587,F42&lt;1.5,G42&gt;=0.096,A42&lt;5.45),1.5,IF(AND(H42&lt;11.218,H42&gt;=6.808,G42&gt;=0.372,F42&lt;2.5,D42&gt;=0.6,A42&lt;5.9,A42&gt;=5.45),3.7,IF(AND(H42&gt;=11.218,H42&gt;=6.808,G42&gt;=0.372,F42&lt;2.5,D42&gt;=0.6,A42&lt;5.9,A42&gt;=5.45),3.9,IF(AND(B42&lt;2.95,A42&lt;6.75,B42&gt;=2.75,D42&lt;1.7,A42&lt;7.05,A42&gt;=5.9,A42&gt;=5.45),4.2,IF(AND(B42&gt;=2.95,A42&lt;6.75,B42&gt;=2.75,D42&lt;1.7,A42&lt;7.05,A42&gt;=5.9,A42&gt;=5.45),4.6,IF(AND(D42&gt;=2.45,A42&lt;6.85,A42&gt;=6.2,D42&gt;=1.7,A42&lt;7.05,A42&gt;=5.9,A42&gt;=5.45),5.9,IF(AND(G42&lt;0.312,A42&gt;=6.85,A42&gt;=6.2,D42&gt;=1.7,A42&lt;7.05,A42&gt;=5.9,A42&gt;=5.45),5.1,IF(AND(G42&gt;=0.312,A42&gt;=6.85,A42&gt;=6.2,D42&gt;=1.7,A42&lt;7.05,A42&gt;=5.9,A42&gt;=5.45),5.4,IF(AND(G42&lt;0.251,H42&gt;=12.467,G42&gt;=0.161,B42&lt;3.55,G42&lt;0.587,F42&lt;1.5,G42&gt;=0.096,A42&lt;5.45),1.35,IF(AND(G42&gt;=0.251,H42&gt;=12.467,G42&gt;=0.161,B42&lt;3.55,G42&lt;0.587,F42&lt;1.5,G42&gt;=0.096,A42&lt;5.45),1.467,IF(AND(G42&gt;=0.628,D42&lt;2.45,A42&lt;6.85,A42&gt;=6.2,D42&gt;=1.7,A42&lt;7.05,A42&gt;=5.9,A42&gt;=5.45),5.1,IF(AND(A42&gt;=6.75,G42&lt;0.628,D42&lt;2.45,A42&lt;6.85,A42&gt;=6.2,D42&gt;=1.7,A42&lt;7.05,A42&gt;=5.9,A42&gt;=5.45),5.9,IF(AND(H42&lt;11.824,A42&lt;6.75,G42&lt;0.628,D42&lt;2.45,A42&lt;6.85,A42&gt;=6.2,D42&gt;=1.7,A42&lt;7.05,A42&gt;=5.9,A42&gt;=5.45),5.44,IF(AND(H42&lt;14.378,H42&gt;=11.824,A42&lt;6.75,G42&lt;0.628,D42&lt;2.45,A42&lt;6.85,A42&gt;=6.2,D42&gt;=1.7,A42&lt;7.05,A42&gt;=5.9,A42&gt;=5.45),5.6,IF(AND(H42&gt;=14.378,H42&gt;=11.824,A42&lt;6.75,G42&lt;0.628,D42&lt;2.45,A42&lt;6.85,A42&gt;=6.2,D42&gt;=1.7,A42&lt;7.05,A42&gt;=5.9,A42&gt;=5.45),5.8,"shouldnthappen"))))))))))))))))))))))))))))))))))</f>
        <v>1.52</v>
      </c>
      <c r="BH42" s="1" t="n">
        <f aca="false">IF(AND(G42&gt;=0.905,F42&lt;1.5),1.8,IF(AND(H42&lt;5.523,G42&lt;0.905,F42&lt;1.5),1,IF(AND(D42&gt;=0.4,H42&gt;=5.523,G42&lt;0.905,F42&lt;1.5),1.7,IF(AND(G42&gt;=0.878,D42&lt;1.35,F42&lt;2.5,F42&gt;=1.5),4.4,IF(AND(A42&lt;5.4,D42&gt;=1.35,F42&lt;2.5,F42&gt;=1.5),3.9,IF(AND(G42&lt;0.177,B42&lt;3.15,F42&gt;=2.5,F42&gt;=1.5),6.15,IF(AND(H42&lt;10.393,B42&gt;=3.15,F42&gt;=2.5,F42&gt;=1.5),5.94,IF(AND(H42&gt;=10.393,B42&gt;=3.15,F42&gt;=2.5,F42&gt;=1.5),5.467,IF(AND(D42&gt;=1.25,G42&lt;0.878,D42&lt;1.35,F42&lt;2.5,F42&gt;=1.5),4.18,IF(AND(G42&gt;=0.709,A42&gt;=5.4,D42&gt;=1.35,F42&lt;2.5,F42&gt;=1.5),4.9,IF(AND(B42&lt;2.6,G42&gt;=0.177,B42&lt;3.15,F42&gt;=2.5,F42&gt;=1.5),4.8,IF(AND(A42&lt;4.35,A42&lt;5.05,D42&lt;0.4,H42&gt;=5.523,G42&lt;0.905,F42&lt;1.5),1.1,IF(AND(A42&gt;=5.6,A42&gt;=5.05,D42&lt;0.4,H42&gt;=5.523,G42&lt;0.905,F42&lt;1.5),1.7,IF(AND(D42&lt;1.05,D42&lt;1.25,G42&lt;0.878,D42&lt;1.35,F42&lt;2.5,F42&gt;=1.5),3.6,IF(AND(D42&gt;=1.55,G42&lt;0.709,A42&gt;=5.4,D42&gt;=1.35,F42&lt;2.5,F42&gt;=1.5),4.975,IF(AND(D42&lt;1.7,B42&gt;=2.6,G42&gt;=0.177,B42&lt;3.15,F42&gt;=2.5,F42&gt;=1.5),5.8,IF(AND(B42&lt;3.15,A42&gt;=4.35,A42&lt;5.05,D42&lt;0.4,H42&gt;=5.523,G42&lt;0.905,F42&lt;1.5),1.46,IF(AND(A42&gt;=5.45,A42&lt;5.6,A42&gt;=5.05,D42&lt;0.4,H42&gt;=5.523,G42&lt;0.905,F42&lt;1.5),1.35,IF(AND(H42&lt;10.974,D42&gt;=1.05,D42&lt;1.25,G42&lt;0.878,D42&lt;1.35,F42&lt;2.5,F42&gt;=1.5),3.8,IF(AND(H42&gt;=13.654,D42&lt;1.55,G42&lt;0.709,A42&gt;=5.4,D42&gt;=1.35,F42&lt;2.5,F42&gt;=1.5),4.725,IF(AND(A42&lt;4.5,B42&gt;=3.15,A42&gt;=4.35,A42&lt;5.05,D42&lt;0.4,H42&gt;=5.523,G42&lt;0.905,F42&lt;1.5),1.3,IF(AND(G42&lt;0.676,A42&lt;5.45,A42&lt;5.6,A42&gt;=5.05,D42&lt;0.4,H42&gt;=5.523,G42&lt;0.905,F42&lt;1.5),1.5,IF(AND(G42&gt;=0.676,A42&lt;5.45,A42&lt;5.6,A42&gt;=5.05,D42&lt;0.4,H42&gt;=5.523,G42&lt;0.905,F42&lt;1.5),1.55,IF(AND(A42&lt;5.7,H42&gt;=10.974,D42&gt;=1.05,D42&lt;1.25,G42&lt;0.878,D42&lt;1.35,F42&lt;2.5,F42&gt;=1.5),3.9,IF(AND(A42&gt;=5.7,H42&gt;=10.974,D42&gt;=1.05,D42&lt;1.25,G42&lt;0.878,D42&lt;1.35,F42&lt;2.5,F42&gt;=1.5),3.933,IF(AND(G42&gt;=0.644,H42&lt;13.654,D42&lt;1.55,G42&lt;0.709,A42&gt;=5.4,D42&gt;=1.35,F42&lt;2.5,F42&gt;=1.5),4.4,IF(AND(B42&lt;2.9,A42&lt;6.2,D42&gt;=1.7,B42&gt;=2.6,G42&gt;=0.177,B42&lt;3.15,F42&gt;=2.5,F42&gt;=1.5),5.02,IF(AND(B42&gt;=2.9,A42&lt;6.2,D42&gt;=1.7,B42&gt;=2.6,G42&gt;=0.177,B42&lt;3.15,F42&gt;=2.5,F42&gt;=1.5),4.8,IF(AND(D42&lt;2.2,A42&gt;=6.2,D42&gt;=1.7,B42&gt;=2.6,G42&gt;=0.177,B42&lt;3.15,F42&gt;=2.5,F42&gt;=1.5),5.325,IF(AND(D42&gt;=2.2,A42&gt;=6.2,D42&gt;=1.7,B42&gt;=2.6,G42&gt;=0.177,B42&lt;3.15,F42&gt;=2.5,F42&gt;=1.5),5.1,IF(AND(D42&lt;0.25,A42&gt;=4.5,B42&gt;=3.15,A42&gt;=4.35,A42&lt;5.05,D42&lt;0.4,H42&gt;=5.523,G42&lt;0.905,F42&lt;1.5),1.357,IF(AND(D42&gt;=0.25,A42&gt;=4.5,B42&gt;=3.15,A42&gt;=4.35,A42&lt;5.05,D42&lt;0.4,H42&gt;=5.523,G42&lt;0.905,F42&lt;1.5),1.333,IF(AND(H42&lt;10.723,G42&lt;0.644,H42&lt;13.654,D42&lt;1.55,G42&lt;0.709,A42&gt;=5.4,D42&gt;=1.35,F42&lt;2.5,F42&gt;=1.5),4.6,IF(AND(H42&gt;=10.723,G42&lt;0.644,H42&lt;13.654,D42&lt;1.55,G42&lt;0.709,A42&gt;=5.4,D42&gt;=1.35,F42&lt;2.5,F42&gt;=1.5),4.5,"shouldnthappen"))))))))))))))))))))))))))))))))))</f>
        <v>1.55</v>
      </c>
      <c r="BI42" s="1" t="n">
        <f aca="false">IF(AND(D42&gt;=0.8,A42&lt;5.45),3.9,IF(AND(D42&gt;=0.45,D42&lt;0.8,A42&lt;5.45),1.66,IF(AND(H42&lt;16.447,B42&gt;=3.45,A42&gt;=5.45),1.525,IF(AND(H42&gt;=16.447,B42&gt;=3.45,A42&gt;=5.45),6.4,IF(AND(H42&lt;5.245,D42&lt;0.45,D42&lt;0.8,A42&lt;5.45),1,IF(AND(A42&gt;=7.2,G42&lt;0.154,B42&lt;3.45,A42&gt;=5.45),6.7,IF(AND(D42&lt;1.65,A42&lt;7.2,G42&lt;0.154,B42&lt;3.45,A42&gt;=5.45),4.7,IF(AND(D42&gt;=1.65,A42&lt;7.2,G42&lt;0.154,B42&lt;3.45,A42&gt;=5.45),5.52,IF(AND(D42&gt;=0.25,A42&lt;5.05,H42&gt;=5.245,D42&lt;0.45,D42&lt;0.8,A42&lt;5.45),1.35,IF(AND(H42&lt;6.089,A42&gt;=5.05,H42&gt;=5.245,D42&lt;0.45,D42&lt;0.8,A42&lt;5.45),1.7,IF(AND(D42&lt;1.2,B42&lt;2.6,A42&lt;5.75,G42&gt;=0.154,B42&lt;3.45,A42&gt;=5.45),3.85,IF(AND(D42&gt;=1.2,B42&lt;2.6,A42&lt;5.75,G42&gt;=0.154,B42&lt;3.45,A42&gt;=5.45),4,IF(AND(D42&gt;=1.65,B42&gt;=2.6,A42&lt;5.75,G42&gt;=0.154,B42&lt;3.45,A42&gt;=5.45),4.9,IF(AND(G42&lt;0.353,F42&lt;2.5,A42&gt;=5.75,G42&gt;=0.154,B42&lt;3.45,A42&gt;=5.45),4.25,IF(AND(A42&gt;=7.25,F42&gt;=2.5,A42&gt;=5.75,G42&gt;=0.154,B42&lt;3.45,A42&gt;=5.45),6.45,IF(AND(H42&lt;11.218,D42&lt;0.25,A42&lt;5.05,H42&gt;=5.245,D42&lt;0.45,D42&lt;0.8,A42&lt;5.45),1.42,IF(AND(G42&lt;0.517,H42&gt;=6.089,A42&gt;=5.05,H42&gt;=5.245,D42&lt;0.45,D42&lt;0.8,A42&lt;5.45),1.44,IF(AND(G42&gt;=0.517,H42&gt;=6.089,A42&gt;=5.05,H42&gt;=5.245,D42&lt;0.45,D42&lt;0.8,A42&lt;5.45),1.54,IF(AND(H42&gt;=10.194,D42&lt;1.65,B42&gt;=2.6,A42&lt;5.75,G42&gt;=0.154,B42&lt;3.45,A42&gt;=5.45),4.35,IF(AND(B42&gt;=3.15,G42&gt;=0.353,F42&lt;2.5,A42&gt;=5.75,G42&gt;=0.154,B42&lt;3.45,A42&gt;=5.45),4.7,IF(AND(H42&lt;7.716,A42&lt;7.25,F42&gt;=2.5,A42&gt;=5.75,G42&gt;=0.154,B42&lt;3.45,A42&gt;=5.45),5.04,IF(AND(G42&lt;0.175,H42&gt;=11.218,D42&lt;0.25,A42&lt;5.05,H42&gt;=5.245,D42&lt;0.45,D42&lt;0.8,A42&lt;5.45),1.5,IF(AND(H42&lt;7.713,H42&lt;10.194,D42&lt;1.65,B42&gt;=2.6,A42&lt;5.75,G42&gt;=0.154,B42&lt;3.45,A42&gt;=5.45),4.1,IF(AND(H42&gt;=7.713,H42&lt;10.194,D42&lt;1.65,B42&gt;=2.6,A42&lt;5.75,G42&gt;=0.154,B42&lt;3.45,A42&gt;=5.45),4.2,IF(AND(B42&gt;=3.05,B42&lt;3.15,G42&gt;=0.353,F42&lt;2.5,A42&gt;=5.75,G42&gt;=0.154,B42&lt;3.45,A42&gt;=5.45),4.4,IF(AND(D42&gt;=2.45,H42&gt;=7.716,A42&lt;7.25,F42&gt;=2.5,A42&gt;=5.75,G42&gt;=0.154,B42&lt;3.45,A42&gt;=5.45),5.85,IF(AND(D42&lt;0.15,G42&gt;=0.175,H42&gt;=11.218,D42&lt;0.25,A42&lt;5.05,H42&gt;=5.245,D42&lt;0.45,D42&lt;0.8,A42&lt;5.45),1.1,IF(AND(H42&gt;=16.317,B42&lt;3.05,B42&lt;3.15,G42&gt;=0.353,F42&lt;2.5,A42&gt;=5.75,G42&gt;=0.154,B42&lt;3.45,A42&gt;=5.45),4.8,IF(AND(G42&gt;=0.857,D42&lt;2.45,H42&gt;=7.716,A42&lt;7.25,F42&gt;=2.5,A42&gt;=5.75,G42&gt;=0.154,B42&lt;3.45,A42&gt;=5.45),5.05,IF(AND(G42&lt;0.245,D42&gt;=0.15,G42&gt;=0.175,H42&gt;=11.218,D42&lt;0.25,A42&lt;5.05,H42&gt;=5.245,D42&lt;0.45,D42&lt;0.8,A42&lt;5.45),1.3,IF(AND(G42&gt;=0.245,D42&gt;=0.15,G42&gt;=0.175,H42&gt;=11.218,D42&lt;0.25,A42&lt;5.05,H42&gt;=5.245,D42&lt;0.45,D42&lt;0.8,A42&lt;5.45),1.22,IF(AND(B42&lt;2.85,H42&lt;16.317,B42&lt;3.05,B42&lt;3.15,G42&gt;=0.353,F42&lt;2.5,A42&gt;=5.75,G42&gt;=0.154,B42&lt;3.45,A42&gt;=5.45),4.6,IF(AND(B42&gt;=2.85,H42&lt;16.317,B42&lt;3.05,B42&lt;3.15,G42&gt;=0.353,F42&lt;2.5,A42&gt;=5.75,G42&gt;=0.154,B42&lt;3.45,A42&gt;=5.45),4.633,IF(AND(D42&lt;1.85,G42&lt;0.857,D42&lt;2.45,H42&gt;=7.716,A42&lt;7.25,F42&gt;=2.5,A42&gt;=5.75,G42&gt;=0.154,B42&lt;3.45,A42&gt;=5.45),5.8,IF(AND(H42&lt;11.297,D42&gt;=1.85,G42&lt;0.857,D42&lt;2.45,H42&gt;=7.716,A42&lt;7.25,F42&gt;=2.5,A42&gt;=5.75,G42&gt;=0.154,B42&lt;3.45,A42&gt;=5.45),5.3,IF(AND(G42&lt;0.388,H42&gt;=11.297,D42&gt;=1.85,G42&lt;0.857,D42&lt;2.45,H42&gt;=7.716,A42&lt;7.25,F42&gt;=2.5,A42&gt;=5.75,G42&gt;=0.154,B42&lt;3.45,A42&gt;=5.45),5.4,IF(AND(G42&gt;=0.388,H42&gt;=11.297,D42&gt;=1.85,G42&lt;0.857,D42&lt;2.45,H42&gt;=7.716,A42&lt;7.25,F42&gt;=2.5,A42&gt;=5.75,G42&gt;=0.154,B42&lt;3.45,A42&gt;=5.45),5.6,"shouldnthappen")))))))))))))))))))))))))))))))))))))</f>
        <v>1.54</v>
      </c>
      <c r="BJ42" s="1" t="n">
        <f aca="false">IF(AND(F42&gt;=2,B42&gt;=3.35),6.1,IF(AND(H42&gt;=12.719,F42&lt;1.5,B42&lt;3.35),1.567,IF(AND(H42&lt;5.245,F42&lt;2,B42&gt;=3.35),1,IF(AND(D42&lt;0.15,H42&lt;12.719,F42&lt;1.5,B42&lt;3.35),1.5,IF(AND(D42&gt;=0.35,H42&gt;=5.245,F42&lt;2,B42&gt;=3.35),1.6,IF(AND(A42&lt;4.9,D42&gt;=0.15,H42&lt;12.719,F42&lt;1.5,B42&lt;3.35),1.36,IF(AND(B42&lt;2.65,G42&lt;0.572,D42&lt;1.45,F42&gt;=1.5,B42&lt;3.35),3.5,IF(AND(A42&lt;6.1,F42&lt;2.5,D42&gt;=1.45,F42&gt;=1.5,B42&lt;3.35),5.1,IF(AND(G42&gt;=0.607,D42&lt;0.35,H42&gt;=5.245,F42&lt;2,B42&gt;=3.35),1.65,IF(AND(G42&lt;0.546,A42&gt;=4.9,D42&gt;=0.15,H42&lt;12.719,F42&lt;1.5,B42&lt;3.35),1.2,IF(AND(G42&gt;=0.546,A42&gt;=4.9,D42&gt;=0.15,H42&lt;12.719,F42&lt;1.5,B42&lt;3.35),1.4,IF(AND(A42&gt;=6.3,B42&gt;=2.65,G42&lt;0.572,D42&lt;1.45,F42&gt;=1.5,B42&lt;3.35),4.8,IF(AND(D42&lt;1.15,B42&lt;2.85,G42&gt;=0.572,D42&lt;1.45,F42&gt;=1.5,B42&lt;3.35),3.9,IF(AND(B42&gt;=3.15,B42&gt;=2.85,G42&gt;=0.572,D42&lt;1.45,F42&gt;=1.5,B42&lt;3.35),4.7,IF(AND(B42&lt;2.95,A42&gt;=6.1,F42&lt;2.5,D42&gt;=1.45,F42&gt;=1.5,B42&lt;3.35),4.533,IF(AND(B42&gt;=2.95,A42&gt;=6.1,F42&lt;2.5,D42&gt;=1.45,F42&gt;=1.5,B42&lt;3.35),4.75,IF(AND(A42&gt;=6.7,G42&lt;0.107,F42&gt;=2.5,D42&gt;=1.45,F42&gt;=1.5,B42&lt;3.35),5.7,IF(AND(G42&gt;=0.385,G42&lt;0.607,D42&lt;0.35,H42&gt;=5.245,F42&lt;2,B42&gt;=3.35),1.325,IF(AND(D42&lt;1.25,A42&lt;6.3,B42&gt;=2.65,G42&lt;0.572,D42&lt;1.45,F42&gt;=1.5,B42&lt;3.35),4,IF(AND(D42&gt;=1.25,A42&lt;6.3,B42&gt;=2.65,G42&lt;0.572,D42&lt;1.45,F42&gt;=1.5,B42&lt;3.35),4.18,IF(AND(G42&lt;0.907,D42&gt;=1.15,B42&lt;2.85,G42&gt;=0.572,D42&lt;1.45,F42&gt;=1.5,B42&lt;3.35),4,IF(AND(G42&gt;=0.907,D42&gt;=1.15,B42&lt;2.85,G42&gt;=0.572,D42&lt;1.45,F42&gt;=1.5,B42&lt;3.35),4.4,IF(AND(H42&lt;8.326,B42&lt;3.15,B42&gt;=2.85,G42&gt;=0.572,D42&lt;1.45,F42&gt;=1.5,B42&lt;3.35),3.6,IF(AND(H42&gt;=8.326,B42&lt;3.15,B42&gt;=2.85,G42&gt;=0.572,D42&lt;1.45,F42&gt;=1.5,B42&lt;3.35),4.48,IF(AND(B42&lt;2.95,A42&lt;6.7,G42&lt;0.107,F42&gt;=2.5,D42&gt;=1.45,F42&gt;=1.5,B42&lt;3.35),5.6,IF(AND(B42&gt;=2.95,A42&lt;6.7,G42&lt;0.107,F42&gt;=2.5,D42&gt;=1.45,F42&gt;=1.5,B42&lt;3.35),5.5,IF(AND(G42&lt;0.205,G42&lt;0.432,G42&gt;=0.107,F42&gt;=2.5,D42&gt;=1.45,F42&gt;=1.5,B42&lt;3.35),5.3,IF(AND(B42&gt;=3.05,G42&gt;=0.432,G42&gt;=0.107,F42&gt;=2.5,D42&gt;=1.45,F42&gt;=1.5,B42&lt;3.35),5.86,IF(AND(H42&gt;=14.057,G42&lt;0.385,G42&lt;0.607,D42&lt;0.35,H42&gt;=5.245,F42&lt;2,B42&gt;=3.35),1.7,IF(AND(D42&lt;1.7,G42&gt;=0.205,G42&lt;0.432,G42&gt;=0.107,F42&gt;=2.5,D42&gt;=1.45,F42&gt;=1.5,B42&lt;3.35),5,IF(AND(G42&lt;0.779,B42&lt;3.05,G42&gt;=0.432,G42&gt;=0.107,F42&gt;=2.5,D42&gt;=1.45,F42&gt;=1.5,B42&lt;3.35),4.9,IF(AND(G42&gt;=0.779,B42&lt;3.05,G42&gt;=0.432,G42&gt;=0.107,F42&gt;=2.5,D42&gt;=1.45,F42&gt;=1.5,B42&lt;3.35),5.533,IF(AND(D42&gt;=0.25,H42&lt;14.057,G42&lt;0.385,G42&lt;0.607,D42&lt;0.35,H42&gt;=5.245,F42&lt;2,B42&gt;=3.35),1.4,IF(AND(B42&lt;2.85,D42&gt;=1.7,G42&gt;=0.205,G42&lt;0.432,G42&gt;=0.107,F42&gt;=2.5,D42&gt;=1.45,F42&gt;=1.5,B42&lt;3.35),5.1,IF(AND(B42&gt;=2.85,D42&gt;=1.7,G42&gt;=0.205,G42&lt;0.432,G42&gt;=0.107,F42&gt;=2.5,D42&gt;=1.45,F42&gt;=1.5,B42&lt;3.35),5.15,IF(AND(A42&lt;5.1,D42&lt;0.25,H42&lt;14.057,G42&lt;0.385,G42&lt;0.607,D42&lt;0.35,H42&gt;=5.245,F42&lt;2,B42&gt;=3.35),1.4,IF(AND(A42&gt;=5.1,D42&lt;0.25,H42&lt;14.057,G42&lt;0.385,G42&lt;0.607,D42&lt;0.35,H42&gt;=5.245,F42&lt;2,B42&gt;=3.35),1.5,"shouldnthappen")))))))))))))))))))))))))))))))))))))</f>
        <v>1.65</v>
      </c>
    </row>
    <row r="43" customFormat="false" ht="13.8" hidden="false" customHeight="false" outlineLevel="0" collapsed="false">
      <c r="A43" s="1" t="n">
        <v>5</v>
      </c>
      <c r="B43" s="1" t="n">
        <v>3.5</v>
      </c>
      <c r="C43" s="1" t="n">
        <v>1.3</v>
      </c>
      <c r="D43" s="1" t="n">
        <v>0.3</v>
      </c>
      <c r="E43" s="1" t="s">
        <v>94</v>
      </c>
      <c r="F43" s="1" t="n">
        <v>1</v>
      </c>
      <c r="G43" s="1" t="n">
        <v>0.488252673996612</v>
      </c>
      <c r="H43" s="16" t="n">
        <v>9.10577685339376</v>
      </c>
      <c r="I43" s="11" t="n">
        <f aca="false">C43</f>
        <v>1.3</v>
      </c>
      <c r="J43" s="1" t="n">
        <f aca="false">AVERAGE(M43:BJ43)</f>
        <v>1.3655</v>
      </c>
      <c r="K43" s="15" t="n">
        <f aca="false">1-SQRT(VAR(M43:BJ43, I43)) / AVERAGE(M43:BJ43)</f>
        <v>0.939564808269817</v>
      </c>
      <c r="L43" s="1" t="n">
        <f aca="false">(J43-I43)/I43</f>
        <v>0.0503846153846155</v>
      </c>
      <c r="M43" s="1" t="n">
        <f aca="false">IF(AND(H43&gt;=16.241,B43&gt;=3.35),6.4,IF(AND(D43&gt;=0.75,A43&lt;5.15,B43&lt;3.35),4.1,IF(AND(D43&gt;=1.5,H43&lt;16.241,B43&gt;=3.35),5.767,IF(AND(B43&gt;=3.25,D43&lt;0.75,A43&lt;5.15,B43&lt;3.35),1.58,IF(AND(A43&lt;4.95,D43&lt;1.5,H43&lt;16.241,B43&gt;=3.35),1.4,IF(AND(A43&lt;4.5,B43&lt;3.25,D43&lt;0.75,A43&lt;5.15,B43&lt;3.35),1.26,IF(AND(A43&gt;=4.5,B43&lt;3.25,D43&lt;0.75,A43&lt;5.15,B43&lt;3.35),1.48,IF(AND(G43&lt;0.356,H43&lt;12.557,D43&lt;1.45,A43&gt;=5.15,B43&lt;3.35),4.267,IF(AND(D43&lt;1.25,H43&gt;=12.557,D43&lt;1.45,A43&gt;=5.15,B43&lt;3.35),4.05,IF(AND(D43&gt;=1.35,G43&gt;=0.356,H43&lt;12.557,D43&lt;1.45,A43&gt;=5.15,B43&lt;3.35),4.25,IF(AND(H43&lt;15.086,D43&gt;=1.25,H43&gt;=12.557,D43&lt;1.45,A43&gt;=5.15,B43&lt;3.35),4.4,IF(AND(F43&lt;2.5,G43&gt;=0.44,D43&lt;2.05,D43&gt;=1.45,A43&gt;=5.15,B43&lt;3.35),4.7,IF(AND(H43&lt;10.391,B43&lt;3.15,D43&gt;=2.05,D43&gt;=1.45,A43&gt;=5.15,B43&lt;3.35),5.1,IF(AND(G43&lt;0.505,B43&gt;=3.15,D43&gt;=2.05,D43&gt;=1.45,A43&gt;=5.15,B43&lt;3.35),5.7,IF(AND(G43&gt;=0.505,B43&gt;=3.15,D43&gt;=2.05,D43&gt;=1.45,A43&gt;=5.15,B43&lt;3.35),5.95,IF(AND(D43&gt;=0.5,G43&lt;0.905,A43&gt;=4.95,D43&lt;1.5,H43&lt;16.241,B43&gt;=3.35),1.6,IF(AND(B43&lt;3.6,G43&gt;=0.905,A43&gt;=4.95,D43&lt;1.5,H43&lt;16.241,B43&gt;=3.35),1.7,IF(AND(B43&gt;=3.6,G43&gt;=0.905,A43&gt;=4.95,D43&lt;1.5,H43&lt;16.241,B43&gt;=3.35),1.767,IF(AND(A43&gt;=5.7,D43&lt;1.35,G43&gt;=0.356,H43&lt;12.557,D43&lt;1.45,A43&gt;=5.15,B43&lt;3.35),3.9,IF(AND(A43&lt;6.35,H43&gt;=15.086,D43&gt;=1.25,H43&gt;=12.557,D43&lt;1.45,A43&gt;=5.15,B43&lt;3.35),4.7,IF(AND(A43&gt;=6.35,H43&gt;=15.086,D43&gt;=1.25,H43&gt;=12.557,D43&lt;1.45,A43&gt;=5.15,B43&lt;3.35),4.6,IF(AND(H43&lt;9.252,D43&lt;1.55,G43&lt;0.44,D43&lt;2.05,D43&gt;=1.45,A43&gt;=5.15,B43&lt;3.35),5.08,IF(AND(H43&gt;=9.252,D43&lt;1.55,G43&lt;0.44,D43&lt;2.05,D43&gt;=1.45,A43&gt;=5.15,B43&lt;3.35),4.7,IF(AND(H43&lt;8.477,D43&gt;=1.55,G43&lt;0.44,D43&lt;2.05,D43&gt;=1.45,A43&gt;=5.15,B43&lt;3.35),5.1,IF(AND(H43&gt;=8.477,D43&gt;=1.55,G43&lt;0.44,D43&lt;2.05,D43&gt;=1.45,A43&gt;=5.15,B43&lt;3.35),5.4,IF(AND(H43&lt;8.435,F43&gt;=2.5,G43&gt;=0.44,D43&lt;2.05,D43&gt;=1.45,A43&gt;=5.15,B43&lt;3.35),5.1,IF(AND(H43&gt;=8.435,F43&gt;=2.5,G43&gt;=0.44,D43&lt;2.05,D43&gt;=1.45,A43&gt;=5.15,B43&lt;3.35),4.86,IF(AND(G43&lt;0.543,H43&gt;=10.391,B43&lt;3.15,D43&gt;=2.05,D43&gt;=1.45,A43&gt;=5.15,B43&lt;3.35),5.56,IF(AND(G43&gt;=0.543,H43&gt;=10.391,B43&lt;3.15,D43&gt;=2.05,D43&gt;=1.45,A43&gt;=5.15,B43&lt;3.35),5.8,IF(AND(A43&lt;5.05,D43&lt;0.5,G43&lt;0.905,A43&gt;=4.95,D43&lt;1.5,H43&lt;16.241,B43&gt;=3.35),1.3,IF(AND(H43&lt;6.583,A43&lt;5.7,D43&lt;1.35,G43&gt;=0.356,H43&lt;12.557,D43&lt;1.45,A43&gt;=5.15,B43&lt;3.35),4,IF(AND(G43&lt;0.585,A43&gt;=5.05,D43&lt;0.5,G43&lt;0.905,A43&gt;=4.95,D43&lt;1.5,H43&lt;16.241,B43&gt;=3.35),1.475,IF(AND(G43&lt;0.62,H43&gt;=6.583,A43&lt;5.7,D43&lt;1.35,G43&gt;=0.356,H43&lt;12.557,D43&lt;1.45,A43&gt;=5.15,B43&lt;3.35),3.75,IF(AND(G43&gt;=0.62,H43&gt;=6.583,A43&lt;5.7,D43&lt;1.35,G43&gt;=0.356,H43&lt;12.557,D43&lt;1.45,A43&gt;=5.15,B43&lt;3.35),3.6,IF(AND(B43&lt;3.75,G43&gt;=0.585,A43&gt;=5.05,D43&lt;0.5,G43&lt;0.905,A43&gt;=4.95,D43&lt;1.5,H43&lt;16.241,B43&gt;=3.35),1.5,IF(AND(B43&gt;=3.75,G43&gt;=0.585,A43&gt;=5.05,D43&lt;0.5,G43&lt;0.905,A43&gt;=4.95,D43&lt;1.5,H43&lt;16.241,B43&gt;=3.35),1.6,"shouldnthappen"))))))))))))))))))))))))))))))))))))</f>
        <v>1.3</v>
      </c>
      <c r="N43" s="1" t="n">
        <f aca="false">IF(AND(H43&lt;5.245,B43&lt;3.65,F43&lt;1.5),1,IF(AND(H43&gt;=14.096,B43&gt;=3.65,F43&lt;1.5),1.65,IF(AND(A43&gt;=5.45,H43&gt;=5.245,B43&lt;3.65,F43&lt;1.5),1.3,IF(AND(H43&gt;=13.586,H43&lt;14.096,B43&gt;=3.65,F43&lt;1.5),1.3,IF(AND(H43&lt;10.258,D43&lt;1.25,F43&lt;2.5,F43&gt;=1.5),3.38,IF(AND(H43&lt;6.982,D43&gt;=1.25,F43&lt;2.5,F43&gt;=1.5),3.96,IF(AND(H43&gt;=13.646,D43&lt;2.05,F43&gt;=2.5,F43&gt;=1.5),6.1,IF(AND(B43&lt;3.05,A43&lt;5.45,H43&gt;=5.245,B43&lt;3.65,F43&lt;1.5),1.375,IF(AND(H43&lt;6.543,H43&lt;13.586,H43&lt;14.096,B43&gt;=3.65,F43&lt;1.5),1.4,IF(AND(H43&gt;=6.543,H43&lt;13.586,H43&lt;14.096,B43&gt;=3.65,F43&lt;1.5),1.5,IF(AND(H43&lt;11.522,H43&gt;=10.258,D43&lt;1.25,F43&lt;2.5,F43&gt;=1.5),3.733,IF(AND(H43&gt;=11.522,H43&gt;=10.258,D43&lt;1.25,F43&lt;2.5,F43&gt;=1.5),3.92,IF(AND(H43&lt;5.767,H43&lt;13.646,D43&lt;2.05,F43&gt;=2.5,F43&gt;=1.5),4.5,IF(AND(A43&lt;6.8,B43&lt;3.15,D43&gt;=2.05,F43&gt;=2.5,F43&gt;=1.5),5.6,IF(AND(A43&gt;=6.8,B43&lt;3.15,D43&gt;=2.05,F43&gt;=2.5,F43&gt;=1.5),5.1,IF(AND(B43&lt;3.25,B43&gt;=3.15,D43&gt;=2.05,F43&gt;=2.5,F43&gt;=1.5),5.8,IF(AND(B43&gt;=3.25,B43&gt;=3.15,D43&gt;=2.05,F43&gt;=2.5,F43&gt;=1.5),5.65,IF(AND(B43&lt;3.15,B43&gt;=3.05,A43&lt;5.45,H43&gt;=5.245,B43&lt;3.65,F43&lt;1.5),1.5,IF(AND(G43&gt;=0.735,H43&lt;13.665,H43&gt;=6.982,D43&gt;=1.25,F43&lt;2.5,F43&gt;=1.5),4.2,IF(AND(H43&lt;14.03,H43&gt;=13.665,H43&gt;=6.982,D43&gt;=1.25,F43&lt;2.5,F43&gt;=1.5),4.8,IF(AND(A43&gt;=6.6,H43&gt;=5.767,H43&lt;13.646,D43&lt;2.05,F43&gt;=2.5,F43&gt;=1.5),6.05,IF(AND(G43&gt;=0.934,B43&gt;=3.15,B43&gt;=3.05,A43&lt;5.45,H43&gt;=5.245,B43&lt;3.65,F43&lt;1.5),1.7,IF(AND(D43&gt;=1.55,G43&lt;0.735,H43&lt;13.665,H43&gt;=6.982,D43&gt;=1.25,F43&lt;2.5,F43&gt;=1.5),5.1,IF(AND(D43&lt;1.45,H43&gt;=14.03,H43&gt;=13.665,H43&gt;=6.982,D43&gt;=1.25,F43&lt;2.5,F43&gt;=1.5),4.7,IF(AND(D43&gt;=1.45,H43&gt;=14.03,H43&gt;=13.665,H43&gt;=6.982,D43&gt;=1.25,F43&lt;2.5,F43&gt;=1.5),4.5,IF(AND(A43&gt;=6.2,A43&lt;6.6,H43&gt;=5.767,H43&lt;13.646,D43&lt;2.05,F43&gt;=2.5,F43&gt;=1.5),5.325,IF(AND(B43&lt;3.25,G43&lt;0.934,B43&gt;=3.15,B43&gt;=3.05,A43&lt;5.45,H43&gt;=5.245,B43&lt;3.65,F43&lt;1.5),1.3,IF(AND(D43&lt;1.35,D43&lt;1.55,G43&lt;0.735,H43&lt;13.665,H43&gt;=6.982,D43&gt;=1.25,F43&lt;2.5,F43&gt;=1.5),4.25,IF(AND(H43&lt;8.435,A43&lt;6.2,A43&lt;6.6,H43&gt;=5.767,H43&lt;13.646,D43&lt;2.05,F43&gt;=2.5,F43&gt;=1.5),5.1,IF(AND(H43&gt;=8.435,A43&lt;6.2,A43&lt;6.6,H43&gt;=5.767,H43&lt;13.646,D43&lt;2.05,F43&gt;=2.5,F43&gt;=1.5),4.9,IF(AND(A43&gt;=5.15,B43&gt;=3.25,G43&lt;0.934,B43&gt;=3.15,B43&gt;=3.05,A43&lt;5.45,H43&gt;=5.245,B43&lt;3.65,F43&lt;1.5),1.5,IF(AND(B43&lt;2.9,D43&gt;=1.35,D43&lt;1.55,G43&lt;0.735,H43&lt;13.665,H43&gt;=6.982,D43&gt;=1.25,F43&lt;2.5,F43&gt;=1.5),4.6,IF(AND(B43&gt;=2.9,D43&gt;=1.35,D43&lt;1.55,G43&lt;0.735,H43&lt;13.665,H43&gt;=6.982,D43&gt;=1.25,F43&lt;2.5,F43&gt;=1.5),4.52,IF(AND(G43&gt;=0.862,A43&lt;5.15,B43&gt;=3.25,G43&lt;0.934,B43&gt;=3.15,B43&gt;=3.05,A43&lt;5.45,H43&gt;=5.245,B43&lt;3.65,F43&lt;1.5),1.5,IF(AND(H43&lt;9.35,G43&lt;0.862,A43&lt;5.15,B43&gt;=3.25,G43&lt;0.934,B43&gt;=3.15,B43&gt;=3.05,A43&lt;5.45,H43&gt;=5.245,B43&lt;3.65,F43&lt;1.5),1.38,IF(AND(H43&gt;=9.35,G43&lt;0.862,A43&lt;5.15,B43&gt;=3.25,G43&lt;0.934,B43&gt;=3.15,B43&gt;=3.05,A43&lt;5.45,H43&gt;=5.245,B43&lt;3.65,F43&lt;1.5),1.4,"shouldnthappen"))))))))))))))))))))))))))))))))))))</f>
        <v>1.38</v>
      </c>
      <c r="O43" s="1" t="n">
        <f aca="false">IF(AND(B43&lt;2.75,A43&lt;5.55),3.96,IF(AND(H43&lt;9.205,A43&lt;5.9,A43&gt;=5.55),3.85,IF(AND(A43&lt;4.35,D43&lt;0.35,B43&gt;=2.75,A43&lt;5.55),1.1,IF(AND(B43&lt;3.65,D43&gt;=0.35,B43&gt;=2.75,A43&lt;5.55),1.65,IF(AND(B43&gt;=3.65,D43&gt;=0.35,B43&gt;=2.75,A43&lt;5.55),1.9,IF(AND(G43&gt;=0.732,H43&gt;=9.205,A43&lt;5.9,A43&gt;=5.55),4.9,IF(AND(G43&lt;0.273,G43&lt;0.732,H43&gt;=9.205,A43&lt;5.9,A43&gt;=5.55),4.5,IF(AND(A43&lt;6.3,G43&lt;0.422,F43&lt;2.5,A43&gt;=5.9,A43&gt;=5.55),5.1,IF(AND(A43&gt;=6.3,G43&lt;0.422,F43&lt;2.5,A43&gt;=5.9,A43&gt;=5.55),4.76,IF(AND(B43&lt;2.4,G43&gt;=0.422,F43&lt;2.5,A43&gt;=5.9,A43&gt;=5.55),4.45,IF(AND(A43&gt;=7,G43&gt;=0.628,F43&gt;=2.5,A43&gt;=5.9,A43&gt;=5.55),6.45,IF(AND(D43&lt;0.15,H43&lt;13.924,A43&gt;=4.35,D43&lt;0.35,B43&gt;=2.75,A43&lt;5.55),1.5,IF(AND(B43&lt;3.15,H43&gt;=13.924,A43&gt;=4.35,D43&lt;0.35,B43&gt;=2.75,A43&lt;5.55),1.56,IF(AND(B43&gt;=3.15,H43&gt;=13.924,A43&gt;=4.35,D43&lt;0.35,B43&gt;=2.75,A43&lt;5.55),1.3,IF(AND(H43&lt;14.316,G43&gt;=0.273,G43&lt;0.732,H43&gt;=9.205,A43&lt;5.9,A43&gt;=5.55),3.95,IF(AND(H43&gt;=14.316,G43&gt;=0.273,G43&lt;0.732,H43&gt;=9.205,A43&lt;5.9,A43&gt;=5.55),4.1,IF(AND(A43&lt;6.2,B43&gt;=2.4,G43&gt;=0.422,F43&lt;2.5,A43&gt;=5.9,A43&gt;=5.55),4.3,IF(AND(A43&gt;=7.05,G43&lt;0.364,G43&lt;0.628,F43&gt;=2.5,A43&gt;=5.9,A43&gt;=5.55),6.1,IF(AND(A43&gt;=7.55,G43&gt;=0.364,G43&lt;0.628,F43&gt;=2.5,A43&gt;=5.9,A43&gt;=5.55),6.4,IF(AND(A43&lt;6.15,A43&lt;7,G43&gt;=0.628,F43&gt;=2.5,A43&gt;=5.9,A43&gt;=5.55),4.9,IF(AND(D43&lt;1.45,A43&gt;=6.2,B43&gt;=2.4,G43&gt;=0.422,F43&lt;2.5,A43&gt;=5.9,A43&gt;=5.55),4.64,IF(AND(D43&gt;=1.45,A43&gt;=6.2,B43&gt;=2.4,G43&gt;=0.422,F43&lt;2.5,A43&gt;=5.9,A43&gt;=5.55),4.9,IF(AND(D43&lt;1.65,A43&lt;7.05,G43&lt;0.364,G43&lt;0.628,F43&gt;=2.5,A43&gt;=5.9,A43&gt;=5.55),5.1,IF(AND(D43&gt;=2.35,A43&lt;7.55,G43&gt;=0.364,G43&lt;0.628,F43&gt;=2.5,A43&gt;=5.9,A43&gt;=5.55),5.633,IF(AND(D43&lt;2.15,A43&gt;=6.15,A43&lt;7,G43&gt;=0.628,F43&gt;=2.5,A43&gt;=5.9,A43&gt;=5.55),5.1,IF(AND(D43&gt;=2.15,A43&gt;=6.15,A43&lt;7,G43&gt;=0.628,F43&gt;=2.5,A43&gt;=5.9,A43&gt;=5.55),5.267,IF(AND(A43&lt;4.9,A43&lt;5.05,D43&gt;=0.15,H43&lt;13.924,A43&gt;=4.35,D43&lt;0.35,B43&gt;=2.75,A43&lt;5.55),1.375,IF(AND(A43&gt;=4.9,A43&lt;5.05,D43&gt;=0.15,H43&lt;13.924,A43&gt;=4.35,D43&lt;0.35,B43&gt;=2.75,A43&lt;5.55),1.3,IF(AND(A43&lt;5.45,A43&gt;=5.05,D43&gt;=0.15,H43&lt;13.924,A43&gt;=4.35,D43&lt;0.35,B43&gt;=2.75,A43&lt;5.55),1.475,IF(AND(A43&gt;=5.45,A43&gt;=5.05,D43&gt;=0.15,H43&lt;13.924,A43&gt;=4.35,D43&lt;0.35,B43&gt;=2.75,A43&lt;5.55),1.4,IF(AND(B43&gt;=3.25,D43&lt;2.35,A43&lt;7.55,G43&gt;=0.364,G43&lt;0.628,F43&gt;=2.5,A43&gt;=5.9,A43&gt;=5.55),5.7,IF(AND(G43&lt;0.006,G43&lt;0.107,D43&gt;=1.65,A43&lt;7.05,G43&lt;0.364,G43&lt;0.628,F43&gt;=2.5,A43&gt;=5.9,A43&gt;=5.55),5.5,IF(AND(G43&gt;=0.006,G43&lt;0.107,D43&gt;=1.65,A43&lt;7.05,G43&lt;0.364,G43&lt;0.628,F43&gt;=2.5,A43&gt;=5.9,A43&gt;=5.55),5.667,IF(AND(D43&lt;2.2,G43&gt;=0.107,D43&gt;=1.65,A43&lt;7.05,G43&lt;0.364,G43&lt;0.628,F43&gt;=2.5,A43&gt;=5.9,A43&gt;=5.55),5.35,IF(AND(D43&gt;=2.2,G43&gt;=0.107,D43&gt;=1.65,A43&lt;7.05,G43&lt;0.364,G43&lt;0.628,F43&gt;=2.5,A43&gt;=5.9,A43&gt;=5.55),5.2,IF(AND(D43&lt;2.25,B43&lt;3.25,D43&lt;2.35,A43&lt;7.55,G43&gt;=0.364,G43&lt;0.628,F43&gt;=2.5,A43&gt;=5.9,A43&gt;=5.55),5.8,IF(AND(D43&gt;=2.25,B43&lt;3.25,D43&lt;2.35,A43&lt;7.55,G43&gt;=0.364,G43&lt;0.628,F43&gt;=2.5,A43&gt;=5.9,A43&gt;=5.55),5.9,"shouldnthappen")))))))))))))))))))))))))))))))))))))</f>
        <v>1.3</v>
      </c>
      <c r="P43" s="1" t="n">
        <f aca="false">IF(AND(D43&gt;=0.75,A43&lt;5.55),3.9,IF(AND(H43&lt;7.482,A43&gt;=5.55),3.45,IF(AND(B43&gt;=3.15,B43&lt;3.25,D43&lt;0.75,A43&lt;5.55),1.262,IF(AND(G43&gt;=0.446,B43&lt;3.15,B43&lt;3.25,D43&lt;0.75,A43&lt;5.55),1.1,IF(AND(G43&lt;0.408,A43&lt;5.05,B43&gt;=3.25,D43&lt;0.75,A43&lt;5.55),1.4,IF(AND(G43&gt;=0.408,A43&lt;5.05,B43&gt;=3.25,D43&lt;0.75,A43&lt;5.55),1.233,IF(AND(G43&gt;=0.676,A43&gt;=5.05,B43&gt;=3.25,D43&lt;0.75,A43&lt;5.55),1.72,IF(AND(H43&lt;9.386,A43&lt;5.85,F43&lt;2.5,H43&gt;=7.482,A43&gt;=5.55),3.5,IF(AND(H43&gt;=9.386,A43&lt;5.85,F43&lt;2.5,H43&gt;=7.482,A43&gt;=5.55),4.275,IF(AND(H43&gt;=16.284,G43&lt;0.865,F43&gt;=2.5,H43&gt;=7.482,A43&gt;=5.55),6.6,IF(AND(G43&lt;0.912,G43&gt;=0.865,F43&gt;=2.5,H43&gt;=7.482,A43&gt;=5.55),4.8,IF(AND(G43&gt;=0.912,G43&gt;=0.865,F43&gt;=2.5,H43&gt;=7.482,A43&gt;=5.55),5.175,IF(AND(A43&gt;=4.95,G43&lt;0.446,B43&lt;3.15,B43&lt;3.25,D43&lt;0.75,A43&lt;5.55),1.6,IF(AND(H43&gt;=12.974,G43&lt;0.676,A43&gt;=5.05,B43&gt;=3.25,D43&lt;0.75,A43&lt;5.55),1.3,IF(AND(D43&lt;1.45,H43&lt;13.531,A43&gt;=5.85,F43&lt;2.5,H43&gt;=7.482,A43&gt;=5.55),4.2,IF(AND(D43&gt;=1.45,H43&lt;13.531,A43&gt;=5.85,F43&lt;2.5,H43&gt;=7.482,A43&gt;=5.55),4.967,IF(AND(G43&lt;0.187,H43&gt;=13.531,A43&gt;=5.85,F43&lt;2.5,H43&gt;=7.482,A43&gt;=5.55),5,IF(AND(H43&gt;=12.675,A43&lt;4.95,G43&lt;0.446,B43&lt;3.15,B43&lt;3.25,D43&lt;0.75,A43&lt;5.55),1.5,IF(AND(H43&lt;10.826,H43&lt;12.974,G43&lt;0.676,A43&gt;=5.05,B43&gt;=3.25,D43&lt;0.75,A43&lt;5.55),1.46,IF(AND(H43&gt;=10.826,H43&lt;12.974,G43&lt;0.676,A43&gt;=5.05,B43&gt;=3.25,D43&lt;0.75,A43&lt;5.55),1.4,IF(AND(A43&lt;6.15,G43&gt;=0.187,H43&gt;=13.531,A43&gt;=5.85,F43&lt;2.5,H43&gt;=7.482,A43&gt;=5.55),4.7,IF(AND(A43&lt;6.85,B43&lt;2.95,H43&lt;16.284,G43&lt;0.865,F43&gt;=2.5,H43&gt;=7.482,A43&gt;=5.55),5.32,IF(AND(A43&gt;=6.85,B43&lt;2.95,H43&lt;16.284,G43&lt;0.865,F43&gt;=2.5,H43&gt;=7.482,A43&gt;=5.55),6.567,IF(AND(A43&lt;4.85,H43&lt;12.675,A43&lt;4.95,G43&lt;0.446,B43&lt;3.15,B43&lt;3.25,D43&lt;0.75,A43&lt;5.55),1.4,IF(AND(A43&gt;=4.85,H43&lt;12.675,A43&lt;4.95,G43&lt;0.446,B43&lt;3.15,B43&lt;3.25,D43&lt;0.75,A43&lt;5.55),1.5,IF(AND(B43&lt;3.1,A43&gt;=6.15,G43&gt;=0.187,H43&gt;=13.531,A43&gt;=5.85,F43&lt;2.5,H43&gt;=7.482,A43&gt;=5.55),4.467,IF(AND(B43&gt;=3.1,A43&gt;=6.15,G43&gt;=0.187,H43&gt;=13.531,A43&gt;=5.85,F43&lt;2.5,H43&gt;=7.482,A43&gt;=5.55),4.7,IF(AND(G43&gt;=0.379,B43&lt;3.15,B43&gt;=2.95,H43&lt;16.284,G43&lt;0.865,F43&gt;=2.5,H43&gt;=7.482,A43&gt;=5.55),5.733,IF(AND(A43&lt;6.6,B43&gt;=3.15,B43&gt;=2.95,H43&lt;16.284,G43&lt;0.865,F43&gt;=2.5,H43&gt;=7.482,A43&gt;=5.55),5.38,IF(AND(A43&lt;6.7,G43&lt;0.379,B43&lt;3.15,B43&gt;=2.95,H43&lt;16.284,G43&lt;0.865,F43&gt;=2.5,H43&gt;=7.482,A43&gt;=5.55),5.3,IF(AND(A43&gt;=6.7,G43&lt;0.379,B43&lt;3.15,B43&gt;=2.95,H43&lt;16.284,G43&lt;0.865,F43&gt;=2.5,H43&gt;=7.482,A43&gt;=5.55),5.16,IF(AND(A43&lt;7.05,A43&gt;=6.6,B43&gt;=3.15,B43&gt;=2.95,H43&lt;16.284,G43&lt;0.865,F43&gt;=2.5,H43&gt;=7.482,A43&gt;=5.55),5.78,IF(AND(A43&gt;=7.05,A43&gt;=6.6,B43&gt;=3.15,B43&gt;=2.95,H43&lt;16.284,G43&lt;0.865,F43&gt;=2.5,H43&gt;=7.482,A43&gt;=5.55),6.1,"shouldnthappen")))))))))))))))))))))))))))))))))</f>
        <v>1.233</v>
      </c>
      <c r="Q43" s="1" t="n">
        <f aca="false">IF(AND(G43&gt;=0.422,B43&lt;3.25,F43&lt;1.5),1.25,IF(AND(G43&gt;=0.082,G43&lt;0.125,F43&gt;=1.5),6.7,IF(AND(G43&lt;0.251,G43&lt;0.422,B43&lt;3.25,F43&lt;1.5),1.38,IF(AND(G43&gt;=0.251,G43&lt;0.422,B43&lt;3.25,F43&lt;1.5),1.55,IF(AND(G43&gt;=0.385,G43&lt;0.633,B43&gt;=3.25,F43&lt;1.5),1.367,IF(AND(B43&lt;3.35,G43&gt;=0.633,B43&gt;=3.25,F43&lt;1.5),1.7,IF(AND(A43&lt;5.85,G43&lt;0.082,G43&lt;0.125,F43&gt;=1.5),4.5,IF(AND(F43&gt;=2.5,D43&lt;1.6,G43&gt;=0.125,F43&gt;=1.5),5.05,IF(AND(H43&gt;=16.774,D43&gt;=1.6,G43&gt;=0.125,F43&gt;=1.5),6.4,IF(AND(D43&gt;=0.5,G43&lt;0.385,G43&lt;0.633,B43&gt;=3.25,F43&lt;1.5),1.6,IF(AND(B43&lt;3.6,B43&gt;=3.35,G43&gt;=0.633,B43&gt;=3.25,F43&lt;1.5),1.55,IF(AND(B43&gt;=3.6,B43&gt;=3.35,G43&gt;=0.633,B43&gt;=3.25,F43&lt;1.5),1.6,IF(AND(D43&lt;1.65,A43&gt;=5.85,G43&lt;0.082,G43&lt;0.125,F43&gt;=1.5),4.7,IF(AND(A43&lt;5.3,F43&lt;2.5,D43&lt;1.6,G43&gt;=0.125,F43&gt;=1.5),3.15,IF(AND(B43&gt;=3.2,H43&lt;16.774,D43&gt;=1.6,G43&gt;=0.125,F43&gt;=1.5),5.675,IF(AND(H43&lt;11.767,D43&lt;0.5,G43&lt;0.385,G43&lt;0.633,B43&gt;=3.25,F43&lt;1.5),1.5,IF(AND(H43&gt;=11.767,D43&lt;0.5,G43&lt;0.385,G43&lt;0.633,B43&gt;=3.25,F43&lt;1.5),1.367,IF(AND(H43&lt;8.367,D43&gt;=1.65,A43&gt;=5.85,G43&lt;0.082,G43&lt;0.125,F43&gt;=1.5),5.7,IF(AND(H43&gt;=8.367,D43&gt;=1.65,A43&gt;=5.85,G43&lt;0.082,G43&lt;0.125,F43&gt;=1.5),5.575,IF(AND(A43&gt;=7.1,B43&lt;3.2,H43&lt;16.774,D43&gt;=1.6,G43&gt;=0.125,F43&gt;=1.5),6.3,IF(AND(H43&gt;=15.395,B43&lt;2.85,A43&gt;=5.3,F43&lt;2.5,D43&lt;1.6,G43&gt;=0.125,F43&gt;=1.5),4.8,IF(AND(H43&lt;8.486,B43&gt;=2.85,A43&gt;=5.3,F43&lt;2.5,D43&lt;1.6,G43&gt;=0.125,F43&gt;=1.5),3.85,IF(AND(D43&gt;=2.1,A43&lt;7.1,B43&lt;3.2,H43&lt;16.774,D43&gt;=1.6,G43&gt;=0.125,F43&gt;=1.5),5.5,IF(AND(B43&gt;=2.75,H43&lt;15.395,B43&lt;2.85,A43&gt;=5.3,F43&lt;2.5,D43&lt;1.6,G43&gt;=0.125,F43&gt;=1.5),4.489,IF(AND(H43&gt;=15.168,H43&gt;=8.486,B43&gt;=2.85,A43&gt;=5.3,F43&lt;2.5,D43&lt;1.6,G43&gt;=0.125,F43&gt;=1.5),4.7,IF(AND(G43&gt;=0.519,D43&lt;2.1,A43&lt;7.1,B43&lt;3.2,H43&lt;16.774,D43&gt;=1.6,G43&gt;=0.125,F43&gt;=1.5),4.925,IF(AND(G43&gt;=0.897,B43&lt;2.75,H43&lt;15.395,B43&lt;2.85,A43&gt;=5.3,F43&lt;2.5,D43&lt;1.6,G43&gt;=0.125,F43&gt;=1.5),4.567,IF(AND(A43&lt;5.65,H43&lt;15.168,H43&gt;=8.486,B43&gt;=2.85,A43&gt;=5.3,F43&lt;2.5,D43&lt;1.6,G43&gt;=0.125,F43&gt;=1.5),4.5,IF(AND(G43&lt;0.23,G43&lt;0.519,D43&lt;2.1,A43&lt;7.1,B43&lt;3.2,H43&lt;16.774,D43&gt;=1.6,G43&gt;=0.125,F43&gt;=1.5),5,IF(AND(A43&lt;5.9,G43&lt;0.897,B43&lt;2.75,H43&lt;15.395,B43&lt;2.85,A43&gt;=5.3,F43&lt;2.5,D43&lt;1.6,G43&gt;=0.125,F43&gt;=1.5),4.1,IF(AND(A43&gt;=5.9,G43&lt;0.897,B43&lt;2.75,H43&lt;15.395,B43&lt;2.85,A43&gt;=5.3,F43&lt;2.5,D43&lt;1.6,G43&gt;=0.125,F43&gt;=1.5),4.5,IF(AND(A43&lt;6.05,A43&gt;=5.65,H43&lt;15.168,H43&gt;=8.486,B43&gt;=2.85,A43&gt;=5.3,F43&lt;2.5,D43&lt;1.6,G43&gt;=0.125,F43&gt;=1.5),4.2,IF(AND(A43&gt;=6.05,A43&gt;=5.65,H43&lt;15.168,H43&gt;=8.486,B43&gt;=2.85,A43&gt;=5.3,F43&lt;2.5,D43&lt;1.6,G43&gt;=0.125,F43&gt;=1.5),4.35,IF(AND(D43&lt;1.95,G43&gt;=0.23,G43&lt;0.519,D43&lt;2.1,A43&lt;7.1,B43&lt;3.2,H43&lt;16.774,D43&gt;=1.6,G43&gt;=0.125,F43&gt;=1.5),5.3,IF(AND(D43&gt;=1.95,G43&gt;=0.23,G43&lt;0.519,D43&lt;2.1,A43&lt;7.1,B43&lt;3.2,H43&lt;16.774,D43&gt;=1.6,G43&gt;=0.125,F43&gt;=1.5),5.2,"shouldnthappen")))))))))))))))))))))))))))))))))))</f>
        <v>1.367</v>
      </c>
      <c r="R43" s="1" t="n">
        <f aca="false">IF(AND(G43&gt;=0.901,F43&lt;1.5),1.9,IF(AND(H43&lt;5.523,D43&lt;0.35,G43&lt;0.901,F43&lt;1.5),1,IF(AND(B43&lt;3.6,D43&gt;=0.35,G43&lt;0.901,F43&lt;1.5),1.575,IF(AND(B43&gt;=3.6,D43&gt;=0.35,G43&lt;0.901,F43&lt;1.5),1.5,IF(AND(G43&gt;=0.837,D43&lt;1.15,D43&lt;1.45,F43&gt;=1.5),3,IF(AND(G43&gt;=0.66,D43&gt;=1.15,D43&lt;1.45,F43&gt;=1.5),4,IF(AND(F43&gt;=2.5,D43&lt;1.55,D43&gt;=1.45,F43&gt;=1.5),5.025,IF(AND(F43&lt;2.5,D43&gt;=1.55,D43&gt;=1.45,F43&gt;=1.5),4.933,IF(AND(B43&lt;2.45,G43&lt;0.837,D43&lt;1.15,D43&lt;1.45,F43&gt;=1.5),3.3,IF(AND(B43&gt;=2.45,G43&lt;0.837,D43&lt;1.15,D43&lt;1.45,F43&gt;=1.5),3.86,IF(AND(B43&gt;=3.05,F43&lt;2.5,D43&lt;1.55,D43&gt;=1.45,F43&gt;=1.5),4.8,IF(AND(D43&gt;=2.45,F43&gt;=2.5,D43&gt;=1.55,D43&gt;=1.45,F43&gt;=1.5),5.875,IF(AND(H43&lt;13.187,G43&lt;0.217,H43&gt;=5.523,D43&lt;0.35,G43&lt;0.901,F43&lt;1.5),1.4,IF(AND(H43&gt;=13.187,G43&lt;0.217,H43&gt;=5.523,D43&lt;0.35,G43&lt;0.901,F43&lt;1.5),1.5,IF(AND(G43&lt;0.33,G43&gt;=0.217,H43&gt;=5.523,D43&lt;0.35,G43&lt;0.901,F43&lt;1.5),1.28,IF(AND(A43&lt;6.05,D43&lt;1.35,G43&lt;0.66,D43&gt;=1.15,D43&lt;1.45,F43&gt;=1.5),4.175,IF(AND(A43&gt;=6.05,D43&lt;1.35,G43&lt;0.66,D43&gt;=1.15,D43&lt;1.45,F43&gt;=1.5),4.3,IF(AND(A43&lt;5.65,D43&gt;=1.35,G43&lt;0.66,D43&gt;=1.15,D43&lt;1.45,F43&gt;=1.5),3.9,IF(AND(A43&gt;=5.65,D43&gt;=1.35,G43&lt;0.66,D43&gt;=1.15,D43&lt;1.45,F43&gt;=1.5),4.52,IF(AND(A43&lt;6.25,B43&lt;3.05,F43&lt;2.5,D43&lt;1.55,D43&gt;=1.45,F43&gt;=1.5),4.5,IF(AND(A43&gt;=6.25,B43&lt;3.05,F43&lt;2.5,D43&lt;1.55,D43&gt;=1.45,F43&gt;=1.5),4.675,IF(AND(A43&gt;=7.25,D43&lt;2.45,F43&gt;=2.5,D43&gt;=1.55,D43&gt;=1.45,F43&gt;=1.5),6.433,IF(AND(D43&gt;=0.25,G43&gt;=0.33,G43&gt;=0.217,H43&gt;=5.523,D43&lt;0.35,G43&lt;0.901,F43&lt;1.5),1.4,IF(AND(A43&lt;6.15,A43&lt;7.25,D43&lt;2.45,F43&gt;=2.5,D43&gt;=1.55,D43&gt;=1.45,F43&gt;=1.5),5.025,IF(AND(H43&lt;6.439,D43&lt;0.25,G43&gt;=0.33,G43&gt;=0.217,H43&gt;=5.523,D43&lt;0.35,G43&lt;0.901,F43&lt;1.5),1.5,IF(AND(H43&gt;=6.439,D43&lt;0.25,G43&gt;=0.33,G43&gt;=0.217,H43&gt;=5.523,D43&lt;0.35,G43&lt;0.901,F43&lt;1.5),1.38,IF(AND(H43&gt;=13.711,A43&gt;=6.15,A43&lt;7.25,D43&lt;2.45,F43&gt;=2.5,D43&gt;=1.55,D43&gt;=1.45,F43&gt;=1.5),5.68,IF(AND(B43&gt;=3.3,H43&lt;13.711,A43&gt;=6.15,A43&lt;7.25,D43&lt;2.45,F43&gt;=2.5,D43&gt;=1.55,D43&gt;=1.45,F43&gt;=1.5),5.6,IF(AND(G43&lt;0.093,B43&lt;3.3,H43&lt;13.711,A43&gt;=6.15,A43&lt;7.25,D43&lt;2.45,F43&gt;=2.5,D43&gt;=1.55,D43&gt;=1.45,F43&gt;=1.5),5.56,IF(AND(D43&lt;1.95,G43&gt;=0.093,B43&lt;3.3,H43&lt;13.711,A43&gt;=6.15,A43&lt;7.25,D43&lt;2.45,F43&gt;=2.5,D43&gt;=1.55,D43&gt;=1.45,F43&gt;=1.5),5.3,IF(AND(B43&lt;3.15,D43&gt;=1.95,G43&gt;=0.093,B43&lt;3.3,H43&lt;13.711,A43&gt;=6.15,A43&lt;7.25,D43&lt;2.45,F43&gt;=2.5,D43&gt;=1.55,D43&gt;=1.45,F43&gt;=1.5),5.1,IF(AND(B43&gt;=3.15,D43&gt;=1.95,G43&gt;=0.093,B43&lt;3.3,H43&lt;13.711,A43&gt;=6.15,A43&lt;7.25,D43&lt;2.45,F43&gt;=2.5,D43&gt;=1.55,D43&gt;=1.45,F43&gt;=1.5),5.15,"shouldnthappen"))))))))))))))))))))))))))))))))</f>
        <v>1.4</v>
      </c>
      <c r="S43" s="1" t="n">
        <f aca="false">IF(AND(G43&gt;=0.859,D43&gt;=0.35,F43&lt;1.5),1.9,IF(AND(D43&lt;1.75,F43&gt;=2.5,F43&gt;=1.5),4.867,IF(AND(H43&lt;8.42,A43&lt;5.05,D43&lt;0.35,F43&lt;1.5),1.42,IF(AND(H43&gt;=14.877,A43&gt;=5.05,D43&lt;0.35,F43&lt;1.5),1.3,IF(AND(B43&lt;3.35,G43&lt;0.859,D43&gt;=0.35,F43&lt;1.5),1.7,IF(AND(B43&gt;=3.35,G43&lt;0.859,D43&gt;=0.35,F43&lt;1.5),1.5,IF(AND(A43&gt;=6.05,B43&lt;2.75,F43&lt;2.5,F43&gt;=1.5),4.733,IF(AND(G43&gt;=0.68,B43&gt;=2.75,F43&lt;2.5,F43&gt;=1.5),4.025,IF(AND(H43&gt;=16.284,D43&gt;=1.75,F43&gt;=2.5,F43&gt;=1.5),6.6,IF(AND(A43&lt;4.35,H43&gt;=8.42,A43&lt;5.05,D43&lt;0.35,F43&lt;1.5),1.1,IF(AND(G43&gt;=0.948,H43&lt;14.877,A43&gt;=5.05,D43&lt;0.35,F43&lt;1.5),1.7,IF(AND(A43&lt;5.3,A43&lt;6.05,B43&lt;2.75,F43&lt;2.5,F43&gt;=1.5),3,IF(AND(H43&gt;=15.168,G43&lt;0.68,B43&gt;=2.75,F43&lt;2.5,F43&gt;=1.5),4.75,IF(AND(H43&gt;=14.005,A43&gt;=4.35,H43&gt;=8.42,A43&lt;5.05,D43&lt;0.35,F43&lt;1.5),1.375,IF(AND(A43&gt;=5.55,G43&lt;0.948,H43&lt;14.877,A43&gt;=5.05,D43&lt;0.35,F43&lt;1.5),1.7,IF(AND(H43&lt;12.363,A43&gt;=5.3,A43&lt;6.05,B43&lt;2.75,F43&lt;2.5,F43&gt;=1.5),3.825,IF(AND(H43&gt;=12.363,A43&gt;=5.3,A43&lt;6.05,B43&lt;2.75,F43&lt;2.5,F43&gt;=1.5),4.033,IF(AND(H43&gt;=14.508,H43&lt;15.168,G43&lt;0.68,B43&gt;=2.75,F43&lt;2.5,F43&gt;=1.5),4.2,IF(AND(D43&gt;=2.35,D43&gt;=2.2,H43&lt;16.284,D43&gt;=1.75,F43&gt;=2.5,F43&gt;=1.5),5.267,IF(AND(G43&lt;0.231,H43&lt;14.005,A43&gt;=4.35,H43&gt;=8.42,A43&lt;5.05,D43&lt;0.35,F43&lt;1.5),1.4,IF(AND(H43&gt;=14.494,A43&lt;5.55,G43&lt;0.948,H43&lt;14.877,A43&gt;=5.05,D43&lt;0.35,F43&lt;1.5),1.6,IF(AND(A43&lt;6.1,H43&lt;14.508,H43&lt;15.168,G43&lt;0.68,B43&gt;=2.75,F43&lt;2.5,F43&gt;=1.5),4.5,IF(AND(A43&lt;6.1,H43&lt;11.8,D43&lt;2.2,H43&lt;16.284,D43&gt;=1.75,F43&gt;=2.5,F43&gt;=1.5),4.95,IF(AND(A43&gt;=6.1,H43&lt;11.8,D43&lt;2.2,H43&lt;16.284,D43&gt;=1.75,F43&gt;=2.5,F43&gt;=1.5),5.333,IF(AND(B43&lt;2.75,H43&gt;=11.8,D43&lt;2.2,H43&lt;16.284,D43&gt;=1.75,F43&gt;=2.5,F43&gt;=1.5),5.1,IF(AND(B43&gt;=3.15,D43&lt;2.35,D43&gt;=2.2,H43&lt;16.284,D43&gt;=1.75,F43&gt;=2.5,F43&gt;=1.5),5.5,IF(AND(B43&gt;=3.35,G43&gt;=0.231,H43&lt;14.005,A43&gt;=4.35,H43&gt;=8.42,A43&lt;5.05,D43&lt;0.35,F43&lt;1.5),1.3,IF(AND(H43&lt;13.869,H43&lt;14.494,A43&lt;5.55,G43&lt;0.948,H43&lt;14.877,A43&gt;=5.05,D43&lt;0.35,F43&lt;1.5),1.5,IF(AND(H43&gt;=13.869,H43&lt;14.494,A43&lt;5.55,G43&lt;0.948,H43&lt;14.877,A43&gt;=5.05,D43&lt;0.35,F43&lt;1.5),1.4,IF(AND(G43&lt;0.636,A43&gt;=6.1,H43&lt;14.508,H43&lt;15.168,G43&lt;0.68,B43&gt;=2.75,F43&lt;2.5,F43&gt;=1.5),4.68,IF(AND(G43&gt;=0.636,A43&gt;=6.1,H43&lt;14.508,H43&lt;15.168,G43&lt;0.68,B43&gt;=2.75,F43&lt;2.5,F43&gt;=1.5),4.4,IF(AND(B43&lt;2.85,B43&gt;=2.75,H43&gt;=11.8,D43&lt;2.2,H43&lt;16.284,D43&gt;=1.75,F43&gt;=2.5,F43&gt;=1.5),6.7,IF(AND(H43&lt;10.626,B43&lt;3.15,D43&lt;2.35,D43&gt;=2.2,H43&lt;16.284,D43&gt;=1.75,F43&gt;=2.5,F43&gt;=1.5),5.1,IF(AND(H43&gt;=10.626,B43&lt;3.15,D43&lt;2.35,D43&gt;=2.2,H43&lt;16.284,D43&gt;=1.75,F43&gt;=2.5,F43&gt;=1.5),5.2,IF(AND(G43&lt;0.378,B43&lt;3.35,G43&gt;=0.231,H43&lt;14.005,A43&gt;=4.35,H43&gt;=8.42,A43&lt;5.05,D43&lt;0.35,F43&lt;1.5),1.2,IF(AND(G43&gt;=0.378,B43&lt;3.35,G43&gt;=0.231,H43&lt;14.005,A43&gt;=4.35,H43&gt;=8.42,A43&lt;5.05,D43&lt;0.35,F43&lt;1.5),1.3,IF(AND(A43&lt;6.2,B43&gt;=2.85,B43&gt;=2.75,H43&gt;=11.8,D43&lt;2.2,H43&lt;16.284,D43&gt;=1.75,F43&gt;=2.5,F43&gt;=1.5),4.9,IF(AND(G43&lt;0.388,A43&gt;=6.2,B43&gt;=2.85,B43&gt;=2.75,H43&gt;=11.8,D43&lt;2.2,H43&lt;16.284,D43&gt;=1.75,F43&gt;=2.5,F43&gt;=1.5),5.52,IF(AND(G43&gt;=0.388,A43&gt;=6.2,B43&gt;=2.85,B43&gt;=2.75,H43&gt;=11.8,D43&lt;2.2,H43&lt;16.284,D43&gt;=1.75,F43&gt;=2.5,F43&gt;=1.5),5.7,"shouldnthappen")))))))))))))))))))))))))))))))))))))))</f>
        <v>1.3</v>
      </c>
      <c r="T43" s="1" t="n">
        <f aca="false">IF(AND(D43&gt;=0.8,A43&lt;5.45),3.7,IF(AND(D43&gt;=0.35,D43&lt;0.8,A43&lt;5.45),1.56,IF(AND(G43&lt;0.164,F43&lt;2.5,A43&gt;=5.45),1.6,IF(AND(H43&gt;=16.718,F43&gt;=2.5,A43&gt;=5.45),6.4,IF(AND(G43&gt;=0.719,H43&lt;16.718,F43&gt;=2.5,A43&gt;=5.45),5.05,IF(AND(A43&lt;4.35,A43&lt;5.05,D43&lt;0.35,D43&lt;0.8,A43&lt;5.45),1.1,IF(AND(H43&gt;=14.494,A43&gt;=5.05,D43&lt;0.35,D43&lt;0.8,A43&lt;5.45),1.6,IF(AND(G43&lt;0.338,D43&lt;1.25,G43&gt;=0.164,F43&lt;2.5,A43&gt;=5.45),4.1,IF(AND(H43&lt;8.397,D43&gt;=1.25,G43&gt;=0.164,F43&lt;2.5,A43&gt;=5.45),4,IF(AND(H43&lt;11.031,H43&lt;14.494,A43&gt;=5.05,D43&lt;0.35,D43&lt;0.8,A43&lt;5.45),1.5,IF(AND(H43&gt;=11.031,H43&lt;14.494,A43&gt;=5.05,D43&lt;0.35,D43&lt;0.8,A43&lt;5.45),1.44,IF(AND(B43&lt;2.65,H43&gt;=8.397,D43&gt;=1.25,G43&gt;=0.164,F43&lt;2.5,A43&gt;=5.45),4.767,IF(AND(H43&lt;7.388,G43&lt;0.487,G43&lt;0.719,H43&lt;16.718,F43&gt;=2.5,A43&gt;=5.45),5.067,IF(AND(G43&lt;0.533,G43&gt;=0.487,G43&lt;0.719,H43&lt;16.718,F43&gt;=2.5,A43&gt;=5.45),5.8,IF(AND(G43&gt;=0.533,G43&gt;=0.487,G43&lt;0.719,H43&lt;16.718,F43&gt;=2.5,A43&gt;=5.45),5.86,IF(AND(B43&lt;3.25,A43&gt;=4.95,A43&gt;=4.35,A43&lt;5.05,D43&lt;0.35,D43&lt;0.8,A43&lt;5.45),1.2,IF(AND(A43&lt;5.6,H43&lt;11.218,G43&gt;=0.338,D43&lt;1.25,G43&gt;=0.164,F43&lt;2.5,A43&gt;=5.45),3.7,IF(AND(A43&gt;=5.6,H43&lt;11.218,G43&gt;=0.338,D43&lt;1.25,G43&gt;=0.164,F43&lt;2.5,A43&gt;=5.45),3.5,IF(AND(H43&lt;12.668,H43&gt;=11.218,G43&gt;=0.338,D43&lt;1.25,G43&gt;=0.164,F43&lt;2.5,A43&gt;=5.45),3.9,IF(AND(H43&gt;=12.668,H43&gt;=11.218,G43&gt;=0.338,D43&lt;1.25,G43&gt;=0.164,F43&lt;2.5,A43&gt;=5.45),4,IF(AND(H43&gt;=15.705,B43&gt;=2.65,H43&gt;=8.397,D43&gt;=1.25,G43&gt;=0.164,F43&lt;2.5,A43&gt;=5.45),4.8,IF(AND(B43&lt;2.75,H43&gt;=7.388,G43&lt;0.487,G43&lt;0.719,H43&lt;16.718,F43&gt;=2.5,A43&gt;=5.45),5.26,IF(AND(B43&lt;2.95,A43&lt;4.5,A43&lt;4.95,A43&gt;=4.35,A43&lt;5.05,D43&lt;0.35,D43&lt;0.8,A43&lt;5.45),1.4,IF(AND(B43&gt;=2.95,A43&lt;4.5,A43&lt;4.95,A43&gt;=4.35,A43&lt;5.05,D43&lt;0.35,D43&lt;0.8,A43&lt;5.45),1.3,IF(AND(H43&gt;=13.924,A43&gt;=4.5,A43&lt;4.95,A43&gt;=4.35,A43&lt;5.05,D43&lt;0.35,D43&lt;0.8,A43&lt;5.45),1.5,IF(AND(G43&lt;0.252,B43&gt;=3.25,A43&gt;=4.95,A43&gt;=4.35,A43&lt;5.05,D43&lt;0.35,D43&lt;0.8,A43&lt;5.45),1.4,IF(AND(G43&gt;=0.252,B43&gt;=3.25,A43&gt;=4.95,A43&gt;=4.35,A43&lt;5.05,D43&lt;0.35,D43&lt;0.8,A43&lt;5.45),1.32,IF(AND(G43&gt;=0.473,H43&lt;15.705,B43&gt;=2.65,H43&gt;=8.397,D43&gt;=1.25,G43&gt;=0.164,F43&lt;2.5,A43&gt;=5.45),4.7,IF(AND(B43&gt;=3.15,B43&gt;=2.75,H43&gt;=7.388,G43&lt;0.487,G43&lt;0.719,H43&lt;16.718,F43&gt;=2.5,A43&gt;=5.45),5.7,IF(AND(B43&lt;3.15,H43&lt;13.924,A43&gt;=4.5,A43&lt;4.95,A43&gt;=4.35,A43&lt;5.05,D43&lt;0.35,D43&lt;0.8,A43&lt;5.45),1.433,IF(AND(B43&gt;=3.15,H43&lt;13.924,A43&gt;=4.5,A43&lt;4.95,A43&gt;=4.35,A43&lt;5.05,D43&lt;0.35,D43&lt;0.8,A43&lt;5.45),1.4,IF(AND(H43&gt;=14.81,G43&lt;0.473,H43&lt;15.705,B43&gt;=2.65,H43&gt;=8.397,D43&gt;=1.25,G43&gt;=0.164,F43&lt;2.5,A43&gt;=5.45),4.2,IF(AND(A43&lt;6.65,B43&lt;3.15,B43&gt;=2.75,H43&gt;=7.388,G43&lt;0.487,G43&lt;0.719,H43&lt;16.718,F43&gt;=2.5,A43&gt;=5.45),5.6,IF(AND(A43&gt;=6.65,B43&lt;3.15,B43&gt;=2.75,H43&gt;=7.388,G43&lt;0.487,G43&lt;0.719,H43&lt;16.718,F43&gt;=2.5,A43&gt;=5.45),5.4,IF(AND(A43&lt;6.15,H43&lt;14.81,G43&lt;0.473,H43&lt;15.705,B43&gt;=2.65,H43&gt;=8.397,D43&gt;=1.25,G43&gt;=0.164,F43&lt;2.5,A43&gt;=5.45),4.5,IF(AND(A43&gt;=6.15,H43&lt;14.81,G43&lt;0.473,H43&lt;15.705,B43&gt;=2.65,H43&gt;=8.397,D43&gt;=1.25,G43&gt;=0.164,F43&lt;2.5,A43&gt;=5.45),4.4,"shouldnthappen"))))))))))))))))))))))))))))))))))))</f>
        <v>1.32</v>
      </c>
      <c r="U43" s="1" t="n">
        <f aca="false">IF(AND(G43&gt;=0.934,F43&lt;1.5),1.7,IF(AND(D43&lt;0.15,D43&lt;0.25,G43&lt;0.934,F43&lt;1.5),1.38,IF(AND(H43&gt;=14.379,D43&gt;=0.25,G43&lt;0.934,F43&lt;1.5),1.7,IF(AND(A43&lt;5.3,D43&lt;1.35,F43&lt;2.5,F43&gt;=1.5),3.15,IF(AND(H43&lt;7.148,D43&gt;=1.35,F43&lt;2.5,F43&gt;=1.5),3.9,IF(AND(G43&lt;0.352,A43&lt;6.15,F43&gt;=2.5,F43&gt;=1.5),4.5,IF(AND(G43&gt;=0.352,A43&lt;6.15,F43&gt;=2.5,F43&gt;=1.5),4.92,IF(AND(B43&lt;2.85,A43&gt;=6.15,F43&gt;=2.5,F43&gt;=1.5),6.2,IF(AND(D43&gt;=0.45,H43&lt;14.379,D43&gt;=0.25,G43&lt;0.934,F43&lt;1.5),1.65,IF(AND(G43&gt;=0.857,A43&gt;=5.3,D43&lt;1.35,F43&lt;2.5,F43&gt;=1.5),4.3,IF(AND(A43&gt;=7.25,B43&gt;=2.85,A43&gt;=6.15,F43&gt;=2.5,F43&gt;=1.5),6.425,IF(AND(H43&lt;9.499,A43&lt;5.05,D43&gt;=0.15,D43&lt;0.25,G43&lt;0.934,F43&lt;1.5),1.4,IF(AND(A43&gt;=5.45,A43&gt;=5.05,D43&gt;=0.15,D43&lt;0.25,G43&lt;0.934,F43&lt;1.5),1.3,IF(AND(B43&gt;=4.15,D43&lt;0.45,H43&lt;14.379,D43&gt;=0.25,G43&lt;0.934,F43&lt;1.5),1.5,IF(AND(A43&gt;=5.75,G43&lt;0.857,A43&gt;=5.3,D43&lt;1.35,F43&lt;2.5,F43&gt;=1.5),4.02,IF(AND(A43&lt;6.65,G43&lt;0.333,H43&gt;=7.148,D43&gt;=1.35,F43&lt;2.5,F43&gt;=1.5),4.475,IF(AND(A43&gt;=6.65,G43&lt;0.333,H43&gt;=7.148,D43&gt;=1.35,F43&lt;2.5,F43&gt;=1.5),4.8,IF(AND(D43&gt;=1.45,G43&gt;=0.333,H43&gt;=7.148,D43&gt;=1.35,F43&lt;2.5,F43&gt;=1.5),4.85,IF(AND(G43&gt;=0.861,A43&lt;7.25,B43&gt;=2.85,A43&gt;=6.15,F43&gt;=2.5,F43&gt;=1.5),5.2,IF(AND(G43&lt;0.571,H43&gt;=9.499,A43&lt;5.05,D43&gt;=0.15,D43&lt;0.25,G43&lt;0.934,F43&lt;1.5),1.2,IF(AND(G43&gt;=0.571,H43&gt;=9.499,A43&lt;5.05,D43&gt;=0.15,D43&lt;0.25,G43&lt;0.934,F43&lt;1.5),1.3,IF(AND(H43&lt;9.283,A43&lt;5.45,A43&gt;=5.05,D43&gt;=0.15,D43&lt;0.25,G43&lt;0.934,F43&lt;1.5),1.5,IF(AND(H43&gt;=9.283,A43&lt;5.45,A43&gt;=5.05,D43&gt;=0.15,D43&lt;0.25,G43&lt;0.934,F43&lt;1.5),1.425,IF(AND(A43&lt;4.9,B43&lt;4.15,D43&lt;0.45,H43&lt;14.379,D43&gt;=0.25,G43&lt;0.934,F43&lt;1.5),1.4,IF(AND(A43&gt;=4.9,B43&lt;4.15,D43&lt;0.45,H43&lt;14.379,D43&gt;=0.25,G43&lt;0.934,F43&lt;1.5),1.325,IF(AND(G43&lt;0.572,A43&lt;5.75,G43&lt;0.857,A43&gt;=5.3,D43&lt;1.35,F43&lt;2.5,F43&gt;=1.5),3.65,IF(AND(G43&gt;=0.572,A43&lt;5.75,G43&lt;0.857,A43&gt;=5.3,D43&lt;1.35,F43&lt;2.5,F43&gt;=1.5),3.9,IF(AND(A43&lt;6.75,D43&lt;1.45,G43&gt;=0.333,H43&gt;=7.148,D43&gt;=1.35,F43&lt;2.5,F43&gt;=1.5),4.4,IF(AND(A43&gt;=6.75,D43&lt;1.45,G43&gt;=0.333,H43&gt;=7.148,D43&gt;=1.35,F43&lt;2.5,F43&gt;=1.5),4.78,IF(AND(A43&lt;6.6,B43&lt;3.25,G43&lt;0.861,A43&lt;7.25,B43&gt;=2.85,A43&gt;=6.15,F43&gt;=2.5,F43&gt;=1.5),5.333,IF(AND(H43&lt;11.461,B43&gt;=3.25,G43&lt;0.861,A43&lt;7.25,B43&gt;=2.85,A43&gt;=6.15,F43&gt;=2.5,F43&gt;=1.5),6.025,IF(AND(H43&gt;=11.461,B43&gt;=3.25,G43&lt;0.861,A43&lt;7.25,B43&gt;=2.85,A43&gt;=6.15,F43&gt;=2.5,F43&gt;=1.5),5.667,IF(AND(H43&gt;=14.564,A43&gt;=6.6,B43&lt;3.25,G43&lt;0.861,A43&lt;7.25,B43&gt;=2.85,A43&gt;=6.15,F43&gt;=2.5,F43&gt;=1.5),5.4,IF(AND(D43&gt;=2.35,H43&lt;14.564,A43&gt;=6.6,B43&lt;3.25,G43&lt;0.861,A43&lt;7.25,B43&gt;=2.85,A43&gt;=6.15,F43&gt;=2.5,F43&gt;=1.5),5.6,IF(AND(A43&lt;6.85,D43&lt;2.35,H43&lt;14.564,A43&gt;=6.6,B43&lt;3.25,G43&lt;0.861,A43&lt;7.25,B43&gt;=2.85,A43&gt;=6.15,F43&gt;=2.5,F43&gt;=1.5),5.9,IF(AND(A43&gt;=6.85,D43&lt;2.35,H43&lt;14.564,A43&gt;=6.6,B43&lt;3.25,G43&lt;0.861,A43&lt;7.25,B43&gt;=2.85,A43&gt;=6.15,F43&gt;=2.5,F43&gt;=1.5),5.78,"shouldnthappen"))))))))))))))))))))))))))))))))))))</f>
        <v>1.325</v>
      </c>
      <c r="V43" s="1" t="n">
        <f aca="false">IF(AND(H43&lt;5.748,A43&lt;5.05,D43&lt;0.75),1,IF(AND(B43&lt;3.15,H43&gt;=5.748,A43&lt;5.05,D43&lt;0.75),1.475,IF(AND(G43&gt;=0.801,D43&lt;0.25,A43&gt;=5.05,D43&lt;0.75),1.7,IF(AND(D43&gt;=0.45,D43&gt;=0.25,A43&gt;=5.05,D43&lt;0.75),1.7,IF(AND(B43&lt;2.35,F43&lt;2.5,B43&lt;2.75,D43&gt;=0.75),4.16,IF(AND(D43&lt;1.75,F43&gt;=2.5,B43&lt;2.75,D43&gt;=0.75),4.875,IF(AND(D43&gt;=1.75,F43&gt;=2.5,B43&lt;2.75,D43&gt;=0.75),5.333,IF(AND(H43&gt;=16.284,D43&gt;=1.55,B43&gt;=2.75,D43&gt;=0.75),6.6,IF(AND(H43&gt;=14.144,B43&gt;=3.15,H43&gt;=5.748,A43&lt;5.05,D43&lt;0.75),1.3,IF(AND(A43&lt;5.45,G43&lt;0.801,D43&lt;0.25,A43&gt;=5.05,D43&lt;0.75),1.5,IF(AND(A43&gt;=5.45,G43&lt;0.801,D43&lt;0.25,A43&gt;=5.05,D43&lt;0.75),1.34,IF(AND(B43&lt;3.75,D43&lt;0.45,D43&gt;=0.25,A43&gt;=5.05,D43&lt;0.75),1.467,IF(AND(B43&gt;=3.75,D43&lt;0.45,D43&gt;=0.25,A43&gt;=5.05,D43&lt;0.75),1.767,IF(AND(G43&gt;=0.896,B43&gt;=2.35,F43&lt;2.5,B43&lt;2.75,D43&gt;=0.75),4.9,IF(AND(H43&lt;15.504,D43&lt;1.35,D43&lt;1.55,B43&gt;=2.75,D43&gt;=0.75),4.2,IF(AND(H43&gt;=15.504,D43&lt;1.35,D43&lt;1.55,B43&gt;=2.75,D43&gt;=0.75),4.6,IF(AND(H43&lt;9.767,D43&gt;=1.35,D43&lt;1.55,B43&gt;=2.75,D43&gt;=0.75),5.1,IF(AND(A43&lt;4.5,H43&lt;14.144,B43&gt;=3.15,H43&gt;=5.748,A43&lt;5.05,D43&lt;0.75),1.3,IF(AND(A43&gt;=4.5,H43&lt;14.144,B43&gt;=3.15,H43&gt;=5.748,A43&lt;5.05,D43&lt;0.75),1.4,IF(AND(D43&gt;=1.15,G43&lt;0.896,B43&gt;=2.35,F43&lt;2.5,B43&lt;2.75,D43&gt;=0.75),4.04,IF(AND(B43&lt;2.9,H43&gt;=9.767,D43&gt;=1.35,D43&lt;1.55,B43&gt;=2.75,D43&gt;=0.75),4.8,IF(AND(D43&lt;1.7,A43&gt;=7.05,H43&lt;16.284,D43&gt;=1.55,B43&gt;=2.75,D43&gt;=0.75),5.8,IF(AND(D43&gt;=1.7,A43&gt;=7.05,H43&lt;16.284,D43&gt;=1.55,B43&gt;=2.75,D43&gt;=0.75),6.3,IF(AND(B43&lt;2.45,D43&lt;1.15,G43&lt;0.896,B43&gt;=2.35,F43&lt;2.5,B43&lt;2.75,D43&gt;=0.75),3.767,IF(AND(B43&gt;=2.45,D43&lt;1.15,G43&lt;0.896,B43&gt;=2.35,F43&lt;2.5,B43&lt;2.75,D43&gt;=0.75),3.167,IF(AND(B43&gt;=3.15,B43&gt;=2.9,H43&gt;=9.767,D43&gt;=1.35,D43&lt;1.55,B43&gt;=2.75,D43&gt;=0.75),4.7,IF(AND(D43&lt;1.9,D43&lt;2.05,A43&lt;7.05,H43&lt;16.284,D43&gt;=1.55,B43&gt;=2.75,D43&gt;=0.75),4.82,IF(AND(D43&gt;=1.9,D43&lt;2.05,A43&lt;7.05,H43&lt;16.284,D43&gt;=1.55,B43&gt;=2.75,D43&gt;=0.75),5.067,IF(AND(H43&lt;12.721,B43&lt;3.15,B43&gt;=2.9,H43&gt;=9.767,D43&gt;=1.35,D43&lt;1.55,B43&gt;=2.75,D43&gt;=0.75),4.5,IF(AND(H43&gt;=12.721,B43&lt;3.15,B43&gt;=2.9,H43&gt;=9.767,D43&gt;=1.35,D43&lt;1.55,B43&gt;=2.75,D43&gt;=0.75),4.433,IF(AND(H43&lt;9.525,G43&lt;0.364,D43&gt;=2.05,A43&lt;7.05,H43&lt;16.284,D43&gt;=1.55,B43&gt;=2.75,D43&gt;=0.75),5.1,IF(AND(A43&lt;6.25,G43&gt;=0.364,D43&gt;=2.05,A43&lt;7.05,H43&lt;16.284,D43&gt;=1.55,B43&gt;=2.75,D43&gt;=0.75),5.4,IF(AND(H43&lt;10.898,H43&gt;=9.525,G43&lt;0.364,D43&gt;=2.05,A43&lt;7.05,H43&lt;16.284,D43&gt;=1.55,B43&gt;=2.75,D43&gt;=0.75),5.6,IF(AND(H43&lt;8.711,A43&gt;=6.25,G43&gt;=0.364,D43&gt;=2.05,A43&lt;7.05,H43&lt;16.284,D43&gt;=1.55,B43&gt;=2.75,D43&gt;=0.75),5.7,IF(AND(H43&gt;=8.711,A43&gt;=6.25,G43&gt;=0.364,D43&gt;=2.05,A43&lt;7.05,H43&lt;16.284,D43&gt;=1.55,B43&gt;=2.75,D43&gt;=0.75),5.84,IF(AND(D43&lt;2.2,H43&gt;=10.898,H43&gt;=9.525,G43&lt;0.364,D43&gt;=2.05,A43&lt;7.05,H43&lt;16.284,D43&gt;=1.55,B43&gt;=2.75,D43&gt;=0.75),5.4,IF(AND(D43&gt;=2.2,H43&gt;=10.898,H43&gt;=9.525,G43&lt;0.364,D43&gt;=2.05,A43&lt;7.05,H43&lt;16.284,D43&gt;=1.55,B43&gt;=2.75,D43&gt;=0.75),5.3,"shouldnthappen")))))))))))))))))))))))))))))))))))))</f>
        <v>1.4</v>
      </c>
      <c r="W43" s="1" t="n">
        <f aca="false">IF(AND(H43&lt;6.926,D43&gt;=0.35,D43&lt;0.8),1.9,IF(AND(H43&gt;=6.926,D43&gt;=0.35,D43&lt;0.8),1.533,IF(AND(H43&lt;13.492,A43&lt;4.75,D43&lt;0.35,D43&lt;0.8),1.1,IF(AND(H43&gt;=13.492,A43&lt;4.75,D43&lt;0.35,D43&lt;0.8),1.375,IF(AND(B43&lt;2.75,A43&gt;=5.85,F43&lt;2.5,D43&gt;=0.8),4.833,IF(AND(B43&lt;3.3,A43&gt;=7.05,F43&gt;=2.5,D43&gt;=0.8),5.8,IF(AND(B43&gt;=3.3,A43&gt;=7.05,F43&gt;=2.5,D43&gt;=0.8),6.325,IF(AND(D43&gt;=0.25,A43&lt;5.05,A43&gt;=4.75,D43&lt;0.35,D43&lt;0.8),1.3,IF(AND(B43&lt;3.6,A43&gt;=5.05,A43&gt;=4.75,D43&lt;0.35,D43&lt;0.8),1.4,IF(AND(H43&lt;10.194,G43&lt;0.412,A43&lt;5.85,F43&lt;2.5,D43&gt;=0.8),4.133,IF(AND(H43&gt;=10.194,G43&lt;0.412,A43&lt;5.85,F43&lt;2.5,D43&gt;=0.8),4.5,IF(AND(A43&lt;5.35,G43&gt;=0.412,A43&lt;5.85,F43&lt;2.5,D43&gt;=0.8),3.15,IF(AND(A43&lt;6.2,B43&gt;=2.75,A43&gt;=5.85,F43&lt;2.5,D43&gt;=0.8),4.3,IF(AND(H43&lt;5.767,A43&lt;6.2,A43&lt;7.05,F43&gt;=2.5,D43&gt;=0.8),4.5,IF(AND(G43&gt;=0.861,A43&gt;=6.2,A43&lt;7.05,F43&gt;=2.5,D43&gt;=0.8),5.2,IF(AND(B43&lt;3.15,D43&lt;0.25,A43&lt;5.05,A43&gt;=4.75,D43&lt;0.35,D43&lt;0.8),1.55,IF(AND(A43&lt;5.45,B43&gt;=3.6,A43&gt;=5.05,A43&gt;=4.75,D43&lt;0.35,D43&lt;0.8),1.5,IF(AND(A43&gt;=5.45,B43&gt;=3.6,A43&gt;=5.05,A43&gt;=4.75,D43&lt;0.35,D43&lt;0.8),1.4,IF(AND(G43&gt;=0.772,A43&gt;=5.35,G43&gt;=0.412,A43&lt;5.85,F43&lt;2.5,D43&gt;=0.8),3.9,IF(AND(D43&gt;=1.45,A43&gt;=6.2,B43&gt;=2.75,A43&gt;=5.85,F43&lt;2.5,D43&gt;=0.8),4.775,IF(AND(G43&lt;0.5,H43&gt;=5.767,A43&lt;6.2,A43&lt;7.05,F43&gt;=2.5,D43&gt;=0.8),5.1,IF(AND(G43&gt;=0.5,H43&gt;=5.767,A43&lt;6.2,A43&lt;7.05,F43&gt;=2.5,D43&gt;=0.8),4.95,IF(AND(B43&gt;=3.25,G43&lt;0.861,A43&gt;=6.2,A43&lt;7.05,F43&gt;=2.5,D43&gt;=0.8),5.75,IF(AND(A43&lt;4.95,B43&gt;=3.15,D43&lt;0.25,A43&lt;5.05,A43&gt;=4.75,D43&lt;0.35,D43&lt;0.8),1.4,IF(AND(A43&lt;5.65,G43&lt;0.772,A43&gt;=5.35,G43&gt;=0.412,A43&lt;5.85,F43&lt;2.5,D43&gt;=0.8),3.6,IF(AND(A43&gt;=5.65,G43&lt;0.772,A43&gt;=5.35,G43&gt;=0.412,A43&lt;5.85,F43&lt;2.5,D43&gt;=0.8),3.5,IF(AND(B43&gt;=3.15,D43&lt;1.45,A43&gt;=6.2,B43&gt;=2.75,A43&gt;=5.85,F43&lt;2.5,D43&gt;=0.8),4.7,IF(AND(A43&gt;=6.65,B43&lt;3.25,G43&lt;0.861,A43&gt;=6.2,A43&lt;7.05,F43&gt;=2.5,D43&gt;=0.8),5.567,IF(AND(H43&lt;9.499,A43&gt;=4.95,B43&gt;=3.15,D43&lt;0.25,A43&lt;5.05,A43&gt;=4.75,D43&lt;0.35,D43&lt;0.8),1.4,IF(AND(H43&gt;=9.499,A43&gt;=4.95,B43&gt;=3.15,D43&lt;0.25,A43&lt;5.05,A43&gt;=4.75,D43&lt;0.35,D43&lt;0.8),1.2,IF(AND(G43&lt;0.765,B43&lt;3.15,D43&lt;1.45,A43&gt;=6.2,B43&gt;=2.75,A43&gt;=5.85,F43&lt;2.5,D43&gt;=0.8),4.4,IF(AND(G43&gt;=0.765,B43&lt;3.15,D43&lt;1.45,A43&gt;=6.2,B43&gt;=2.75,A43&gt;=5.85,F43&lt;2.5,D43&gt;=0.8),4.6,IF(AND(H43&lt;10.667,A43&lt;6.65,B43&lt;3.25,G43&lt;0.861,A43&gt;=6.2,A43&lt;7.05,F43&gt;=2.5,D43&gt;=0.8),5.167,IF(AND(G43&lt;0.627,H43&gt;=10.667,A43&lt;6.65,B43&lt;3.25,G43&lt;0.861,A43&gt;=6.2,A43&lt;7.05,F43&gt;=2.5,D43&gt;=0.8),5.64,IF(AND(G43&gt;=0.627,H43&gt;=10.667,A43&lt;6.65,B43&lt;3.25,G43&lt;0.861,A43&gt;=6.2,A43&lt;7.05,F43&gt;=2.5,D43&gt;=0.8),5.1,"shouldnthappen")))))))))))))))))))))))))))))))))))</f>
        <v>1.3</v>
      </c>
      <c r="X43" s="1" t="n">
        <f aca="false">IF(AND(B43&lt;3.05,H43&lt;6.697,A43&lt;5.45),4.1,IF(AND(B43&gt;=3.05,H43&lt;6.697,A43&lt;5.45),1.48,IF(AND(D43&lt;0.7,A43&lt;5.9,A43&gt;=5.45),1.4,IF(AND(A43&lt;4.35,B43&lt;3.3,H43&gt;=6.697,A43&lt;5.45),1.1,IF(AND(G43&lt;0.372,D43&gt;=0.7,A43&lt;5.9,A43&gt;=5.45),4.36,IF(AND(A43&gt;=4.9,A43&gt;=4.35,B43&lt;3.3,H43&gt;=6.697,A43&lt;5.45),1.6,IF(AND(H43&gt;=14.171,A43&lt;5.15,B43&gt;=3.3,H43&gt;=6.697,A43&lt;5.45),1.6,IF(AND(G43&lt;0.451,A43&gt;=5.15,B43&gt;=3.3,H43&gt;=6.697,A43&lt;5.45),1.367,IF(AND(G43&gt;=0.451,A43&gt;=5.15,B43&gt;=3.3,H43&gt;=6.697,A43&lt;5.45),1.5,IF(AND(G43&lt;0.332,D43&lt;1.45,F43&lt;2.5,A43&gt;=5.9,A43&gt;=5.45),4.35,IF(AND(A43&lt;6.15,D43&gt;=1.45,F43&lt;2.5,A43&gt;=5.9,A43&gt;=5.45),5.1,IF(AND(D43&gt;=2.4,G43&lt;0.432,F43&gt;=2.5,A43&gt;=5.9,A43&gt;=5.45),5.78,IF(AND(A43&lt;6.15,G43&gt;=0.432,F43&gt;=2.5,A43&gt;=5.9,A43&gt;=5.45),4.9,IF(AND(B43&lt;3.1,A43&lt;4.9,A43&gt;=4.35,B43&lt;3.3,H43&gt;=6.697,A43&lt;5.45),1.4,IF(AND(B43&gt;=3.1,A43&lt;4.9,A43&gt;=4.35,B43&lt;3.3,H43&gt;=6.697,A43&lt;5.45),1.3,IF(AND(G43&lt;0.343,H43&lt;14.171,A43&lt;5.15,B43&gt;=3.3,H43&gt;=6.697,A43&lt;5.45),1.433,IF(AND(G43&gt;=0.343,H43&lt;14.171,A43&lt;5.15,B43&gt;=3.3,H43&gt;=6.697,A43&lt;5.45),1.525,IF(AND(D43&lt;1.05,B43&lt;2.55,G43&gt;=0.372,D43&gt;=0.7,A43&lt;5.9,A43&gt;=5.45),3.7,IF(AND(H43&lt;10.596,B43&gt;=2.55,G43&gt;=0.372,D43&gt;=0.7,A43&lt;5.9,A43&gt;=5.45),3.525,IF(AND(H43&gt;=10.596,B43&gt;=2.55,G43&gt;=0.372,D43&gt;=0.7,A43&lt;5.9,A43&gt;=5.45),3.9,IF(AND(H43&lt;14.314,G43&gt;=0.332,D43&lt;1.45,F43&lt;2.5,A43&gt;=5.9,A43&gt;=5.45),4.4,IF(AND(H43&gt;=14.314,G43&gt;=0.332,D43&lt;1.45,F43&lt;2.5,A43&gt;=5.9,A43&gt;=5.45),4.7,IF(AND(H43&lt;13.906,A43&gt;=6.15,D43&gt;=1.45,F43&lt;2.5,A43&gt;=5.9,A43&gt;=5.45),4.675,IF(AND(H43&gt;=13.906,A43&gt;=6.15,D43&gt;=1.45,F43&lt;2.5,A43&gt;=5.9,A43&gt;=5.45),4.9,IF(AND(G43&lt;0.093,D43&lt;2.4,G43&lt;0.432,F43&gt;=2.5,A43&gt;=5.9,A43&gt;=5.45),5.6,IF(AND(B43&lt;2.95,A43&gt;=6.15,G43&gt;=0.432,F43&gt;=2.5,A43&gt;=5.9,A43&gt;=5.45),5.86,IF(AND(A43&lt;5.55,D43&gt;=1.05,B43&lt;2.55,G43&gt;=0.372,D43&gt;=0.7,A43&lt;5.9,A43&gt;=5.45),4,IF(AND(A43&gt;=5.55,D43&gt;=1.05,B43&lt;2.55,G43&gt;=0.372,D43&gt;=0.7,A43&lt;5.9,A43&gt;=5.45),3.9,IF(AND(D43&lt;1.7,G43&gt;=0.093,D43&lt;2.4,G43&lt;0.432,F43&gt;=2.5,A43&gt;=5.9,A43&gt;=5.45),5.05,IF(AND(G43&gt;=0.774,B43&gt;=2.95,A43&gt;=6.15,G43&gt;=0.432,F43&gt;=2.5,A43&gt;=5.9,A43&gt;=5.45),5.3,IF(AND(G43&gt;=0.312,D43&gt;=1.7,G43&gt;=0.093,D43&lt;2.4,G43&lt;0.432,F43&gt;=2.5,A43&gt;=5.9,A43&gt;=5.45),5.4,IF(AND(D43&lt;2.45,G43&lt;0.774,B43&gt;=2.95,A43&gt;=6.15,G43&gt;=0.432,F43&gt;=2.5,A43&gt;=5.9,A43&gt;=5.45),5.66,IF(AND(D43&gt;=2.45,G43&lt;0.774,B43&gt;=2.95,A43&gt;=6.15,G43&gt;=0.432,F43&gt;=2.5,A43&gt;=5.9,A43&gt;=5.45),6,IF(AND(G43&gt;=0.301,G43&lt;0.312,D43&gt;=1.7,G43&gt;=0.093,D43&lt;2.4,G43&lt;0.432,F43&gt;=2.5,A43&gt;=5.9,A43&gt;=5.45),5.1,IF(AND(A43&lt;6.45,G43&lt;0.301,G43&lt;0.312,D43&gt;=1.7,G43&gt;=0.093,D43&lt;2.4,G43&lt;0.432,F43&gt;=2.5,A43&gt;=5.9,A43&gt;=5.45),5.3,IF(AND(A43&gt;=6.45,G43&lt;0.301,G43&lt;0.312,D43&gt;=1.7,G43&gt;=0.093,D43&lt;2.4,G43&lt;0.432,F43&gt;=2.5,A43&gt;=5.9,A43&gt;=5.45),5.2,"shouldnthappen"))))))))))))))))))))))))))))))))))))</f>
        <v>1.525</v>
      </c>
      <c r="Y43" s="1" t="n">
        <f aca="false">IF(AND(H43&lt;6.51,F43&lt;1.5),1.8,IF(AND(H43&gt;=16.674,F43&gt;=1.5),6.533,IF(AND(D43&gt;=0.45,H43&gt;=6.51,F43&lt;1.5),1.667,IF(AND(H43&gt;=13.805,G43&lt;0.154,H43&lt;16.674,F43&gt;=1.5),6.7,IF(AND(D43&lt;0.15,A43&lt;5.05,D43&lt;0.45,H43&gt;=6.51,F43&lt;1.5),1.4,IF(AND(H43&gt;=13.586,A43&gt;=5.05,D43&lt;0.45,H43&gt;=6.51,F43&lt;1.5),1.3,IF(AND(F43&lt;2.5,H43&lt;13.805,G43&lt;0.154,H43&lt;16.674,F43&gt;=1.5),4.6,IF(AND(H43&lt;8.929,D43&lt;1.35,G43&gt;=0.154,H43&lt;16.674,F43&gt;=1.5),3.64,IF(AND(G43&lt;0.05,H43&lt;13.586,A43&gt;=5.05,D43&lt;0.45,H43&gt;=6.51,F43&lt;1.5),1.4,IF(AND(G43&gt;=0.107,F43&gt;=2.5,H43&lt;13.805,G43&lt;0.154,H43&lt;16.674,F43&gt;=1.5),5.3,IF(AND(B43&gt;=2.75,H43&gt;=8.929,D43&lt;1.35,G43&gt;=0.154,H43&lt;16.674,F43&gt;=1.5),4.433,IF(AND(D43&gt;=1.55,F43&lt;2.5,D43&gt;=1.35,G43&gt;=0.154,H43&lt;16.674,F43&gt;=1.5),4.975,IF(AND(H43&lt;6.93,F43&gt;=2.5,D43&gt;=1.35,G43&gt;=0.154,H43&lt;16.674,F43&gt;=1.5),4.5,IF(AND(H43&lt;12.675,G43&lt;0.217,D43&gt;=0.15,A43&lt;5.05,D43&lt;0.45,H43&gt;=6.51,F43&lt;1.5),1.4,IF(AND(H43&gt;=12.675,G43&lt;0.217,D43&gt;=0.15,A43&lt;5.05,D43&lt;0.45,H43&gt;=6.51,F43&lt;1.5),1.5,IF(AND(A43&lt;4.65,G43&gt;=0.217,D43&gt;=0.15,A43&lt;5.05,D43&lt;0.45,H43&gt;=6.51,F43&lt;1.5),1.35,IF(AND(D43&lt;0.25,G43&gt;=0.05,H43&lt;13.586,A43&gt;=5.05,D43&lt;0.45,H43&gt;=6.51,F43&lt;1.5),1.467,IF(AND(D43&gt;=0.25,G43&gt;=0.05,H43&lt;13.586,A43&gt;=5.05,D43&lt;0.45,H43&gt;=6.51,F43&lt;1.5),1.5,IF(AND(H43&lt;9.15,G43&lt;0.107,F43&gt;=2.5,H43&lt;13.805,G43&lt;0.154,H43&lt;16.674,F43&gt;=1.5),5.7,IF(AND(H43&gt;=9.15,G43&lt;0.107,F43&gt;=2.5,H43&lt;13.805,G43&lt;0.154,H43&lt;16.674,F43&gt;=1.5),5.6,IF(AND(G43&lt;0.404,B43&lt;2.75,H43&gt;=8.929,D43&lt;1.35,G43&gt;=0.154,H43&lt;16.674,F43&gt;=1.5),4.15,IF(AND(G43&gt;=0.404,B43&lt;2.75,H43&gt;=8.929,D43&lt;1.35,G43&gt;=0.154,H43&lt;16.674,F43&gt;=1.5),3.9,IF(AND(A43&gt;=6.75,D43&lt;1.55,F43&lt;2.5,D43&gt;=1.35,G43&gt;=0.154,H43&lt;16.674,F43&gt;=1.5),4.82,IF(AND(D43&lt;0.25,A43&gt;=4.65,G43&gt;=0.217,D43&gt;=0.15,A43&lt;5.05,D43&lt;0.45,H43&gt;=6.51,F43&lt;1.5),1.325,IF(AND(D43&gt;=0.25,A43&gt;=4.65,G43&gt;=0.217,D43&gt;=0.15,A43&lt;5.05,D43&lt;0.45,H43&gt;=6.51,F43&lt;1.5),1.3,IF(AND(A43&lt;6.55,A43&lt;6.75,D43&lt;1.55,F43&lt;2.5,D43&gt;=1.35,G43&gt;=0.154,H43&lt;16.674,F43&gt;=1.5),4.575,IF(AND(A43&gt;=6.55,A43&lt;6.75,D43&lt;1.55,F43&lt;2.5,D43&gt;=1.35,G43&gt;=0.154,H43&lt;16.674,F43&gt;=1.5),4.4,IF(AND(B43&lt;2.9,D43&lt;2.05,H43&gt;=6.93,F43&gt;=2.5,D43&gt;=1.35,G43&gt;=0.154,H43&lt;16.674,F43&gt;=1.5),5.05,IF(AND(H43&lt;8.884,D43&gt;=2.05,H43&gt;=6.93,F43&gt;=2.5,D43&gt;=1.35,G43&gt;=0.154,H43&lt;16.674,F43&gt;=1.5),5.1,IF(AND(H43&lt;13.711,B43&gt;=2.9,D43&lt;2.05,H43&gt;=6.93,F43&gt;=2.5,D43&gt;=1.35,G43&gt;=0.154,H43&lt;16.674,F43&gt;=1.5),5,IF(AND(H43&gt;=13.711,B43&gt;=2.9,D43&lt;2.05,H43&gt;=6.93,F43&gt;=2.5,D43&gt;=1.35,G43&gt;=0.154,H43&lt;16.674,F43&gt;=1.5),5.8,IF(AND(B43&lt;3.15,H43&gt;=8.884,D43&gt;=2.05,H43&gt;=6.93,F43&gt;=2.5,D43&gt;=1.35,G43&gt;=0.154,H43&lt;16.674,F43&gt;=1.5),5.56,IF(AND(B43&gt;=3.15,H43&gt;=8.884,D43&gt;=2.05,H43&gt;=6.93,F43&gt;=2.5,D43&gt;=1.35,G43&gt;=0.154,H43&lt;16.674,F43&gt;=1.5),5.9,"shouldnthappen")))))))))))))))))))))))))))))))))</f>
        <v>1.3</v>
      </c>
      <c r="Z43" s="1" t="n">
        <f aca="false">IF(AND(F43&gt;=2,B43&gt;=3.35),5.6,IF(AND(A43&lt;6.65,H43&gt;=15.076,B43&lt;3.35),4.8,IF(AND(A43&gt;=6.65,H43&gt;=15.076,B43&lt;3.35),6.15,IF(AND(H43&lt;6.542,F43&lt;2,B43&gt;=3.35),1.767,IF(AND(G43&gt;=0.653,D43&lt;0.75,H43&lt;15.076,B43&lt;3.35),1.55,IF(AND(D43&lt;0.15,G43&lt;0.653,D43&lt;0.75,H43&lt;15.076,B43&lt;3.35),1.1,IF(AND(G43&lt;0.356,A43&lt;5.05,H43&gt;=6.542,F43&lt;2,B43&gt;=3.35),1.4,IF(AND(G43&gt;=0.356,A43&lt;5.05,H43&gt;=6.542,F43&lt;2,B43&gt;=3.35),1.3,IF(AND(G43&gt;=0.566,A43&gt;=5.05,H43&gt;=6.542,F43&lt;2,B43&gt;=3.35),1.6,IF(AND(B43&gt;=3.1,D43&gt;=0.15,G43&lt;0.653,D43&lt;0.75,H43&lt;15.076,B43&lt;3.35),1.367,IF(AND(B43&gt;=2.65,D43&lt;1.45,B43&lt;2.75,D43&gt;=0.75,H43&lt;15.076,B43&lt;3.35),3.96,IF(AND(G43&lt;0.352,D43&gt;=1.45,B43&lt;2.75,D43&gt;=0.75,H43&lt;15.076,B43&lt;3.35),4.5,IF(AND(D43&gt;=1.35,A43&lt;6.2,B43&gt;=2.75,D43&gt;=0.75,H43&lt;15.076,B43&lt;3.35),4.733,IF(AND(A43&lt;4.7,B43&lt;3.1,D43&gt;=0.15,G43&lt;0.653,D43&lt;0.75,H43&lt;15.076,B43&lt;3.35),1.36,IF(AND(A43&gt;=4.7,B43&lt;3.1,D43&gt;=0.15,G43&lt;0.653,D43&lt;0.75,H43&lt;15.076,B43&lt;3.35),1.6,IF(AND(A43&lt;5.2,B43&lt;2.65,D43&lt;1.45,B43&lt;2.75,D43&gt;=0.75,H43&lt;15.076,B43&lt;3.35),3.3,IF(AND(A43&lt;6.5,G43&gt;=0.352,D43&gt;=1.45,B43&lt;2.75,D43&gt;=0.75,H43&lt;15.076,B43&lt;3.35),5,IF(AND(A43&gt;=6.5,G43&gt;=0.352,D43&gt;=1.45,B43&lt;2.75,D43&gt;=0.75,H43&lt;15.076,B43&lt;3.35),5.8,IF(AND(H43&lt;8.486,D43&lt;1.35,A43&lt;6.2,B43&gt;=2.75,D43&gt;=0.75,H43&lt;15.076,B43&lt;3.35),3.975,IF(AND(G43&lt;0.187,F43&lt;2.5,A43&gt;=6.2,B43&gt;=2.75,D43&gt;=0.75,H43&lt;15.076,B43&lt;3.35),5,IF(AND(G43&gt;=0.187,F43&lt;2.5,A43&gt;=6.2,B43&gt;=2.75,D43&gt;=0.75,H43&lt;15.076,B43&lt;3.35),4.525,IF(AND(A43&gt;=7.25,F43&gt;=2.5,A43&gt;=6.2,B43&gt;=2.75,D43&gt;=0.75,H43&lt;15.076,B43&lt;3.35),6.5,IF(AND(G43&lt;0.185,B43&lt;3.6,G43&lt;0.566,A43&gt;=5.05,H43&gt;=6.542,F43&lt;2,B43&gt;=3.35),1.45,IF(AND(G43&gt;=0.185,B43&lt;3.6,G43&lt;0.566,A43&gt;=5.05,H43&gt;=6.542,F43&lt;2,B43&gt;=3.35),1.34,IF(AND(G43&lt;0.13,B43&gt;=3.6,G43&lt;0.566,A43&gt;=5.05,H43&gt;=6.542,F43&lt;2,B43&gt;=3.35),1.45,IF(AND(G43&gt;=0.13,B43&gt;=3.6,G43&lt;0.566,A43&gt;=5.05,H43&gt;=6.542,F43&lt;2,B43&gt;=3.35),1.5,IF(AND(D43&lt;1.05,A43&gt;=5.2,B43&lt;2.65,D43&lt;1.45,B43&lt;2.75,D43&gt;=0.75,H43&lt;15.076,B43&lt;3.35),3.5,IF(AND(D43&gt;=1.05,A43&gt;=5.2,B43&lt;2.65,D43&lt;1.45,B43&lt;2.75,D43&gt;=0.75,H43&lt;15.076,B43&lt;3.35),3.94,IF(AND(H43&lt;10.983,H43&gt;=8.486,D43&lt;1.35,A43&lt;6.2,B43&gt;=2.75,D43&gt;=0.75,H43&lt;15.076,B43&lt;3.35),4.38,IF(AND(H43&gt;=10.983,H43&gt;=8.486,D43&lt;1.35,A43&lt;6.2,B43&gt;=2.75,D43&gt;=0.75,H43&lt;15.076,B43&lt;3.35),4.1,IF(AND(B43&gt;=3.25,A43&lt;7.25,F43&gt;=2.5,A43&gt;=6.2,B43&gt;=2.75,D43&gt;=0.75,H43&lt;15.076,B43&lt;3.35),5.7,IF(AND(B43&lt;2.95,B43&lt;3.25,A43&lt;7.25,F43&gt;=2.5,A43&gt;=6.2,B43&gt;=2.75,D43&gt;=0.75,H43&lt;15.076,B43&lt;3.35),5.6,IF(AND(H43&gt;=13.711,B43&gt;=2.95,B43&lt;3.25,A43&lt;7.25,F43&gt;=2.5,A43&gt;=6.2,B43&gt;=2.75,D43&gt;=0.75,H43&lt;15.076,B43&lt;3.35),5.8,IF(AND(A43&gt;=6.8,H43&lt;13.711,B43&gt;=2.95,B43&lt;3.25,A43&lt;7.25,F43&gt;=2.5,A43&gt;=6.2,B43&gt;=2.75,D43&gt;=0.75,H43&lt;15.076,B43&lt;3.35),5.1,IF(AND(H43&lt;12.921,A43&lt;6.8,H43&lt;13.711,B43&gt;=2.95,B43&lt;3.25,A43&lt;7.25,F43&gt;=2.5,A43&gt;=6.2,B43&gt;=2.75,D43&gt;=0.75,H43&lt;15.076,B43&lt;3.35),5.34,IF(AND(H43&gt;=12.921,A43&lt;6.8,H43&lt;13.711,B43&gt;=2.95,B43&lt;3.25,A43&lt;7.25,F43&gt;=2.5,A43&gt;=6.2,B43&gt;=2.75,D43&gt;=0.75,H43&lt;15.076,B43&lt;3.35),5.133,"shouldnthappen"))))))))))))))))))))))))))))))))))))</f>
        <v>1.3</v>
      </c>
      <c r="AA43" s="1" t="n">
        <f aca="false">IF(AND(D43&gt;=0.45,A43&lt;5.05,D43&lt;0.8),1.6,IF(AND(D43&gt;=0.45,A43&gt;=5.05,D43&lt;0.8),1.7,IF(AND(H43&gt;=16.244,F43&gt;=2.5,D43&gt;=0.8),6.533,IF(AND(A43&lt;4.35,D43&lt;0.45,A43&lt;5.05,D43&lt;0.8),1.1,IF(AND(H43&gt;=14.877,D43&lt;0.45,A43&gt;=5.05,D43&lt;0.8),1.3,IF(AND(D43&gt;=1.4,A43&lt;5.65,F43&lt;2.5,D43&gt;=0.8),4.5,IF(AND(A43&gt;=7.25,H43&lt;16.244,F43&gt;=2.5,D43&gt;=0.8),6.5,IF(AND(A43&gt;=4.75,A43&gt;=4.35,D43&lt;0.45,A43&lt;5.05,D43&lt;0.8),1.35,IF(AND(A43&lt;5.3,D43&lt;1.4,A43&lt;5.65,F43&lt;2.5,D43&gt;=0.8),3.1,IF(AND(A43&gt;=6.8,A43&gt;=6.55,A43&gt;=5.65,F43&lt;2.5,D43&gt;=0.8),4.9,IF(AND(H43&lt;5.767,A43&lt;7.25,H43&lt;16.244,F43&gt;=2.5,D43&gt;=0.8),4.5,IF(AND(G43&gt;=0.522,A43&lt;4.75,A43&gt;=4.35,D43&lt;0.45,A43&lt;5.05,D43&lt;0.8),1.2,IF(AND(G43&gt;=0.948,D43&lt;0.35,H43&lt;14.877,D43&lt;0.45,A43&gt;=5.05,D43&lt;0.8),1.7,IF(AND(H43&lt;13.089,D43&gt;=0.35,H43&lt;14.877,D43&lt;0.45,A43&gt;=5.05,D43&lt;0.8),1.5,IF(AND(H43&gt;=13.089,D43&gt;=0.35,H43&lt;14.877,D43&lt;0.45,A43&gt;=5.05,D43&lt;0.8),1.3,IF(AND(B43&gt;=2.95,A43&gt;=5.3,D43&lt;1.4,A43&lt;5.65,F43&lt;2.5,D43&gt;=0.8),4.1,IF(AND(H43&lt;9.181,A43&lt;6.05,A43&lt;6.55,A43&gt;=5.65,F43&lt;2.5,D43&gt;=0.8),5.1,IF(AND(H43&gt;=9.181,A43&lt;6.05,A43&lt;6.55,A43&gt;=5.65,F43&lt;2.5,D43&gt;=0.8),4.3,IF(AND(G43&gt;=0.867,A43&gt;=6.05,A43&lt;6.55,A43&gt;=5.65,F43&lt;2.5,D43&gt;=0.8),4.9,IF(AND(B43&lt;3.05,A43&lt;6.8,A43&gt;=6.55,A43&gt;=5.65,F43&lt;2.5,D43&gt;=0.8),5,IF(AND(B43&gt;=3.05,A43&lt;6.8,A43&gt;=6.55,A43&gt;=5.65,F43&lt;2.5,D43&gt;=0.8),4.55,IF(AND(H43&gt;=14.144,G43&lt;0.522,A43&lt;4.75,A43&gt;=4.35,D43&lt;0.45,A43&lt;5.05,D43&lt;0.8),1.3,IF(AND(B43&lt;2.7,B43&lt;2.95,A43&gt;=5.3,D43&lt;1.4,A43&lt;5.65,F43&lt;2.5,D43&gt;=0.8),3.78,IF(AND(B43&gt;=2.7,B43&lt;2.95,A43&gt;=5.3,D43&lt;1.4,A43&lt;5.65,F43&lt;2.5,D43&gt;=0.8),3.6,IF(AND(G43&lt;0.638,G43&lt;0.867,A43&gt;=6.05,A43&lt;6.55,A43&gt;=5.65,F43&lt;2.5,D43&gt;=0.8),4.433,IF(AND(G43&gt;=0.638,G43&lt;0.867,A43&gt;=6.05,A43&lt;6.55,A43&gt;=5.65,F43&lt;2.5,D43&gt;=0.8),4,IF(AND(A43&lt;6.35,H43&lt;11.146,H43&gt;=5.767,A43&lt;7.25,H43&lt;16.244,F43&gt;=2.5,D43&gt;=0.8),5.1,IF(AND(A43&lt;4.5,H43&lt;14.144,G43&lt;0.522,A43&lt;4.75,A43&gt;=4.35,D43&lt;0.45,A43&lt;5.05,D43&lt;0.8),1.35,IF(AND(A43&gt;=4.5,H43&lt;14.144,G43&lt;0.522,A43&lt;4.75,A43&gt;=4.35,D43&lt;0.45,A43&lt;5.05,D43&lt;0.8),1.4,IF(AND(A43&lt;5.15,B43&lt;3.75,G43&lt;0.948,D43&lt;0.35,H43&lt;14.877,D43&lt;0.45,A43&gt;=5.05,D43&lt;0.8),1.4,IF(AND(A43&gt;=5.15,B43&lt;3.75,G43&lt;0.948,D43&lt;0.35,H43&lt;14.877,D43&lt;0.45,A43&gt;=5.05,D43&lt;0.8),1.5,IF(AND(G43&lt;0.112,B43&gt;=3.75,G43&lt;0.948,D43&lt;0.35,H43&lt;14.877,D43&lt;0.45,A43&gt;=5.05,D43&lt;0.8),1.5,IF(AND(G43&gt;=0.112,B43&gt;=3.75,G43&lt;0.948,D43&lt;0.35,H43&lt;14.877,D43&lt;0.45,A43&gt;=5.05,D43&lt;0.8),1.6,IF(AND(G43&lt;0.075,A43&gt;=6.35,H43&lt;11.146,H43&gt;=5.767,A43&lt;7.25,H43&lt;16.244,F43&gt;=2.5,D43&gt;=0.8),5.5,IF(AND(G43&gt;=0.075,A43&gt;=6.35,H43&lt;11.146,H43&gt;=5.767,A43&lt;7.25,H43&lt;16.244,F43&gt;=2.5,D43&gt;=0.8),5.24,IF(AND(B43&lt;2.95,D43&lt;1.9,H43&gt;=11.146,H43&gt;=5.767,A43&lt;7.25,H43&lt;16.244,F43&gt;=2.5,D43&gt;=0.8),5.65,IF(AND(B43&gt;=2.95,D43&lt;1.9,H43&gt;=11.146,H43&gt;=5.767,A43&lt;7.25,H43&lt;16.244,F43&gt;=2.5,D43&gt;=0.8),5.8,IF(AND(H43&lt;13.42,D43&gt;=1.9,H43&gt;=11.146,H43&gt;=5.767,A43&lt;7.25,H43&lt;16.244,F43&gt;=2.5,D43&gt;=0.8),5.6,IF(AND(H43&gt;=13.42,D43&gt;=1.9,H43&gt;=11.146,H43&gt;=5.767,A43&lt;7.25,H43&lt;16.244,F43&gt;=2.5,D43&gt;=0.8),5.34,"shouldnthappen")))))))))))))))))))))))))))))))))))))))</f>
        <v>1.35</v>
      </c>
      <c r="AB43" s="1" t="n">
        <f aca="false">IF(AND(D43&gt;=0.35,F43&lt;1.5),1.5,IF(AND(F43&lt;2.5,D43&gt;=1.55,F43&gt;=1.5),4.85,IF(AND(H43&lt;8.308,D43&lt;0.15,D43&lt;0.35,F43&lt;1.5),1.5,IF(AND(H43&gt;=8.308,D43&lt;0.15,D43&lt;0.35,F43&lt;1.5),1.4,IF(AND(H43&lt;5.523,D43&gt;=0.15,D43&lt;0.35,F43&lt;1.5),1,IF(AND(G43&lt;0.572,H43&lt;10.688,D43&lt;1.55,F43&gt;=1.5),3.75,IF(AND(B43&gt;=3.5,F43&gt;=2.5,D43&gt;=1.55,F43&gt;=1.5),6.3,IF(AND(A43&gt;=5.65,G43&gt;=0.572,H43&lt;10.688,D43&lt;1.55,F43&gt;=1.5),4.45,IF(AND(B43&gt;=2.85,A43&lt;6.15,H43&gt;=10.688,D43&lt;1.55,F43&gt;=1.5),4.35,IF(AND(H43&gt;=16.284,B43&lt;3.5,F43&gt;=2.5,D43&gt;=1.55,F43&gt;=1.5),6.6,IF(AND(G43&gt;=0.241,G43&lt;0.338,H43&gt;=5.523,D43&gt;=0.15,D43&lt;0.35,F43&lt;1.5),1.25,IF(AND(A43&lt;5.05,G43&gt;=0.338,H43&gt;=5.523,D43&gt;=0.15,D43&lt;0.35,F43&lt;1.5),1.35,IF(AND(B43&lt;2.7,A43&lt;5.65,G43&gt;=0.572,H43&lt;10.688,D43&lt;1.55,F43&gt;=1.5),4,IF(AND(B43&gt;=2.7,A43&lt;5.65,G43&gt;=0.572,H43&lt;10.688,D43&lt;1.55,F43&gt;=1.5),3.6,IF(AND(B43&lt;2.45,B43&lt;2.85,A43&lt;6.15,H43&gt;=10.688,D43&lt;1.55,F43&gt;=1.5),3.7,IF(AND(A43&lt;6.25,B43&lt;2.85,A43&gt;=6.15,H43&gt;=10.688,D43&lt;1.55,F43&gt;=1.5),4.5,IF(AND(A43&gt;=6.25,B43&lt;2.85,A43&gt;=6.15,H43&gt;=10.688,D43&lt;1.55,F43&gt;=1.5),4.86,IF(AND(D43&gt;=1.45,B43&gt;=2.85,A43&gt;=6.15,H43&gt;=10.688,D43&lt;1.55,F43&gt;=1.5),4.8,IF(AND(H43&lt;8.202,H43&lt;16.284,B43&lt;3.5,F43&gt;=2.5,D43&gt;=1.55,F43&gt;=1.5),5.7,IF(AND(A43&gt;=5.1,G43&lt;0.241,G43&lt;0.338,H43&gt;=5.523,D43&gt;=0.15,D43&lt;0.35,F43&lt;1.5),1.5,IF(AND(B43&gt;=3.75,A43&gt;=5.05,G43&gt;=0.338,H43&gt;=5.523,D43&gt;=0.15,D43&lt;0.35,F43&lt;1.5),1.6,IF(AND(A43&lt;5.7,B43&gt;=2.45,B43&lt;2.85,A43&lt;6.15,H43&gt;=10.688,D43&lt;1.55,F43&gt;=1.5),3.9,IF(AND(A43&gt;=5.7,B43&gt;=2.45,B43&lt;2.85,A43&lt;6.15,H43&gt;=10.688,D43&lt;1.55,F43&gt;=1.5),4.02,IF(AND(H43&lt;13.654,D43&lt;1.45,B43&gt;=2.85,A43&gt;=6.15,H43&gt;=10.688,D43&lt;1.55,F43&gt;=1.5),4.333,IF(AND(H43&gt;=13.654,D43&lt;1.45,B43&gt;=2.85,A43&gt;=6.15,H43&gt;=10.688,D43&lt;1.55,F43&gt;=1.5),4.54,IF(AND(A43&lt;6.15,H43&gt;=8.202,H43&lt;16.284,B43&lt;3.5,F43&gt;=2.5,D43&gt;=1.55,F43&gt;=1.5),5,IF(AND(H43&lt;13.924,A43&lt;5.1,G43&lt;0.241,G43&lt;0.338,H43&gt;=5.523,D43&gt;=0.15,D43&lt;0.35,F43&lt;1.5),1.4,IF(AND(H43&gt;=13.924,A43&lt;5.1,G43&lt;0.241,G43&lt;0.338,H43&gt;=5.523,D43&gt;=0.15,D43&lt;0.35,F43&lt;1.5),1.5,IF(AND(D43&lt;0.25,B43&lt;3.75,A43&gt;=5.05,G43&gt;=0.338,H43&gt;=5.523,D43&gt;=0.15,D43&lt;0.35,F43&lt;1.5),1.5,IF(AND(D43&gt;=0.25,B43&lt;3.75,A43&gt;=5.05,G43&gt;=0.338,H43&gt;=5.523,D43&gt;=0.15,D43&lt;0.35,F43&lt;1.5),1.4,IF(AND(H43&lt;8.884,B43&gt;=3.05,A43&gt;=6.15,H43&gt;=8.202,H43&lt;16.284,B43&lt;3.5,F43&gt;=2.5,D43&gt;=1.55,F43&gt;=1.5),5.1,IF(AND(A43&lt;6.45,G43&lt;0.368,B43&lt;3.05,A43&gt;=6.15,H43&gt;=8.202,H43&lt;16.284,B43&lt;3.5,F43&gt;=2.5,D43&gt;=1.55,F43&gt;=1.5),5.525,IF(AND(A43&gt;=6.45,G43&lt;0.368,B43&lt;3.05,A43&gt;=6.15,H43&gt;=8.202,H43&lt;16.284,B43&lt;3.5,F43&gt;=2.5,D43&gt;=1.55,F43&gt;=1.5),5.35,IF(AND(D43&lt;2.25,G43&gt;=0.368,B43&lt;3.05,A43&gt;=6.15,H43&gt;=8.202,H43&lt;16.284,B43&lt;3.5,F43&gt;=2.5,D43&gt;=1.55,F43&gt;=1.5),5.8,IF(AND(D43&gt;=2.25,G43&gt;=0.368,B43&lt;3.05,A43&gt;=6.15,H43&gt;=8.202,H43&lt;16.284,B43&lt;3.5,F43&gt;=2.5,D43&gt;=1.55,F43&gt;=1.5),5.2,IF(AND(H43&lt;10.257,H43&gt;=8.884,B43&gt;=3.05,A43&gt;=6.15,H43&gt;=8.202,H43&lt;16.284,B43&lt;3.5,F43&gt;=2.5,D43&gt;=1.55,F43&gt;=1.5),5.9,IF(AND(H43&gt;=10.257,H43&gt;=8.884,B43&gt;=3.05,A43&gt;=6.15,H43&gt;=8.202,H43&lt;16.284,B43&lt;3.5,F43&gt;=2.5,D43&gt;=1.55,F43&gt;=1.5),5.48,"shouldnthappen")))))))))))))))))))))))))))))))))))))</f>
        <v>1.35</v>
      </c>
      <c r="AC43" s="1" t="n">
        <f aca="false">IF(AND(H43&lt;5.748,A43&lt;5.05,D43&lt;0.8),1,IF(AND(B43&lt;3.35,A43&gt;=5.05,D43&lt;0.8),1.7,IF(AND(A43&lt;5.85,G43&lt;0.154,D43&gt;=0.8),4.5,IF(AND(D43&gt;=0.45,H43&gt;=5.748,A43&lt;5.05,D43&lt;0.8),1.6,IF(AND(G43&gt;=0.934,B43&gt;=3.35,A43&gt;=5.05,D43&lt;0.8),1.7,IF(AND(D43&lt;2.1,A43&gt;=5.85,G43&lt;0.154,D43&gt;=0.8),6.15,IF(AND(D43&gt;=2.1,A43&gt;=5.85,G43&lt;0.154,D43&gt;=0.8),5.5,IF(AND(A43&lt;6.1,D43&gt;=1.55,G43&gt;=0.154,D43&gt;=0.8),5,IF(AND(H43&gt;=14.379,G43&lt;0.934,B43&gt;=3.35,A43&gt;=5.05,D43&lt;0.8),1.58,IF(AND(G43&lt;0.379,A43&gt;=6.1,D43&gt;=1.55,G43&gt;=0.154,D43&gt;=0.8),5.42,IF(AND(H43&lt;13.924,G43&lt;0.227,D43&lt;0.45,H43&gt;=5.748,A43&lt;5.05,D43&lt;0.8),1.4,IF(AND(H43&gt;=13.924,G43&lt;0.227,D43&lt;0.45,H43&gt;=5.748,A43&lt;5.05,D43&lt;0.8),1.5,IF(AND(B43&lt;3.1,G43&gt;=0.227,D43&lt;0.45,H43&gt;=5.748,A43&lt;5.05,D43&lt;0.8),1.1,IF(AND(G43&lt;0.13,H43&lt;14.379,G43&lt;0.934,B43&gt;=3.35,A43&gt;=5.05,D43&lt;0.8),1.4,IF(AND(D43&lt;1.05,A43&lt;5.65,D43&lt;1.35,D43&lt;1.55,G43&gt;=0.154,D43&gt;=0.8),3.7,IF(AND(D43&lt;1.25,A43&gt;=5.65,D43&lt;1.35,D43&lt;1.55,G43&gt;=0.154,D43&gt;=0.8),4.06,IF(AND(D43&gt;=1.25,A43&gt;=5.65,D43&lt;1.35,D43&lt;1.55,G43&gt;=0.154,D43&gt;=0.8),4.425,IF(AND(H43&lt;13.654,D43&lt;1.45,D43&gt;=1.35,D43&lt;1.55,G43&gt;=0.154,D43&gt;=0.8),4.275,IF(AND(G43&lt;0.259,D43&gt;=1.45,D43&gt;=1.35,D43&lt;1.55,G43&gt;=0.154,D43&gt;=0.8),5.1,IF(AND(B43&lt;2.95,G43&gt;=0.379,A43&gt;=6.1,D43&gt;=1.55,G43&gt;=0.154,D43&gt;=0.8),6.3,IF(AND(B43&lt;3.25,B43&gt;=3.1,G43&gt;=0.227,D43&lt;0.45,H43&gt;=5.748,A43&lt;5.05,D43&lt;0.8),1.3,IF(AND(B43&gt;=3.25,B43&gt;=3.1,G43&gt;=0.227,D43&lt;0.45,H43&gt;=5.748,A43&lt;5.05,D43&lt;0.8),1.4,IF(AND(H43&gt;=13.372,G43&gt;=0.13,H43&lt;14.379,G43&lt;0.934,B43&gt;=3.35,A43&gt;=5.05,D43&lt;0.8),1.4,IF(AND(H43&lt;6.69,D43&gt;=1.05,A43&lt;5.65,D43&lt;1.35,D43&lt;1.55,G43&gt;=0.154,D43&gt;=0.8),4.033,IF(AND(H43&gt;=6.69,D43&gt;=1.05,A43&lt;5.65,D43&lt;1.35,D43&lt;1.55,G43&gt;=0.154,D43&gt;=0.8),3.88,IF(AND(B43&lt;2.85,H43&gt;=13.654,D43&lt;1.45,D43&gt;=1.35,D43&lt;1.55,G43&gt;=0.154,D43&gt;=0.8),4.8,IF(AND(B43&gt;=2.85,H43&gt;=13.654,D43&lt;1.45,D43&gt;=1.35,D43&lt;1.55,G43&gt;=0.154,D43&gt;=0.8),4.7,IF(AND(H43&lt;11.681,G43&gt;=0.259,D43&gt;=1.45,D43&gt;=1.35,D43&lt;1.55,G43&gt;=0.154,D43&gt;=0.8),4.85,IF(AND(H43&gt;=11.681,G43&gt;=0.259,D43&gt;=1.45,D43&gt;=1.35,D43&lt;1.55,G43&gt;=0.154,D43&gt;=0.8),4.633,IF(AND(A43&lt;6.25,B43&gt;=2.95,G43&gt;=0.379,A43&gt;=6.1,D43&gt;=1.55,G43&gt;=0.154,D43&gt;=0.8),5.4,IF(AND(D43&lt;0.3,H43&lt;13.372,G43&gt;=0.13,H43&lt;14.379,G43&lt;0.934,B43&gt;=3.35,A43&gt;=5.05,D43&lt;0.8),1.475,IF(AND(D43&gt;=0.3,H43&lt;13.372,G43&gt;=0.13,H43&lt;14.379,G43&lt;0.934,B43&gt;=3.35,A43&gt;=5.05,D43&lt;0.8),1.5,IF(AND(B43&lt;3.15,A43&gt;=6.25,B43&gt;=2.95,G43&gt;=0.379,A43&gt;=6.1,D43&gt;=1.55,G43&gt;=0.154,D43&gt;=0.8),5.7,IF(AND(B43&gt;=3.15,A43&gt;=6.25,B43&gt;=2.95,G43&gt;=0.379,A43&gt;=6.1,D43&gt;=1.55,G43&gt;=0.154,D43&gt;=0.8),5.933,"shouldnthappen"))))))))))))))))))))))))))))))))))</f>
        <v>1.4</v>
      </c>
      <c r="AD43" s="1" t="n">
        <f aca="false">IF(AND(H43&lt;6.621,A43&lt;4.95,D43&lt;0.8),1,IF(AND(H43&lt;14.144,H43&gt;=6.621,A43&lt;4.95,D43&lt;0.8),1.4,IF(AND(H43&gt;=14.144,H43&gt;=6.621,A43&lt;4.95,D43&lt;0.8),1.3,IF(AND(G43&lt;0.13,B43&gt;=3.85,A43&gt;=4.95,D43&lt;0.8),1.3,IF(AND(G43&gt;=0.13,B43&gt;=3.85,A43&gt;=4.95,D43&lt;0.8),1.425,IF(AND(A43&gt;=6.05,B43&lt;2.75,D43&lt;1.55,D43&gt;=0.8),4.9,IF(AND(A43&gt;=7.3,G43&lt;0.119,D43&gt;=1.55,D43&gt;=0.8),6.7,IF(AND(H43&lt;6.555,D43&lt;0.25,B43&lt;3.85,A43&gt;=4.95,D43&lt;0.8),1.7,IF(AND(B43&lt;3.4,D43&gt;=0.25,B43&lt;3.85,A43&gt;=4.95,D43&lt;0.8),1.7,IF(AND(B43&gt;=3.4,D43&gt;=0.25,B43&lt;3.85,A43&gt;=4.95,D43&lt;0.8),1.6,IF(AND(A43&lt;5.05,A43&lt;6.05,B43&lt;2.75,D43&lt;1.55,D43&gt;=0.8),3.3,IF(AND(B43&lt;2.85,D43&lt;1.35,B43&gt;=2.75,D43&lt;1.55,D43&gt;=0.8),4.5,IF(AND(H43&lt;12.206,D43&gt;=1.35,B43&gt;=2.75,D43&lt;1.55,D43&gt;=0.8),4.7,IF(AND(H43&gt;=12.206,D43&gt;=1.35,B43&gt;=2.75,D43&lt;1.55,D43&gt;=0.8),4.52,IF(AND(G43&lt;0.024,A43&lt;7.3,G43&lt;0.119,D43&gt;=1.55,D43&gt;=0.8),5.7,IF(AND(G43&gt;=0.024,A43&lt;7.3,G43&lt;0.119,D43&gt;=1.55,D43&gt;=0.8),5.6,IF(AND(F43&lt;2.5,G43&lt;0.417,G43&gt;=0.119,D43&gt;=1.55,D43&gt;=0.8),5.05,IF(AND(B43&lt;3.15,H43&gt;=6.555,D43&lt;0.25,B43&lt;3.85,A43&gt;=4.95,D43&lt;0.8),1.6,IF(AND(G43&lt;0.356,A43&gt;=5.05,A43&lt;6.05,B43&lt;2.75,D43&lt;1.55,D43&gt;=0.8),4.12,IF(AND(A43&lt;5.65,B43&gt;=2.85,D43&lt;1.35,B43&gt;=2.75,D43&lt;1.55,D43&gt;=0.8),3.6,IF(AND(B43&lt;3.15,F43&gt;=2.5,G43&lt;0.417,G43&gt;=0.119,D43&gt;=1.55,D43&gt;=0.8),5.18,IF(AND(B43&gt;=3.15,F43&gt;=2.5,G43&lt;0.417,G43&gt;=0.119,D43&gt;=1.55,D43&gt;=0.8),5.3,IF(AND(D43&lt;1.7,A43&lt;6.95,G43&gt;=0.417,G43&gt;=0.119,D43&gt;=1.55,D43&gt;=0.8),4.7,IF(AND(A43&lt;7.25,A43&gt;=6.95,G43&gt;=0.417,G43&gt;=0.119,D43&gt;=1.55,D43&gt;=0.8),5.8,IF(AND(A43&gt;=7.25,A43&gt;=6.95,G43&gt;=0.417,G43&gt;=0.119,D43&gt;=1.55,D43&gt;=0.8),6.333,IF(AND(H43&lt;8.594,B43&gt;=3.15,H43&gt;=6.555,D43&lt;0.25,B43&lt;3.85,A43&gt;=4.95,D43&lt;0.8),1.4,IF(AND(H43&gt;=8.594,B43&gt;=3.15,H43&gt;=6.555,D43&lt;0.25,B43&lt;3.85,A43&gt;=4.95,D43&lt;0.8),1.5,IF(AND(H43&gt;=11.218,G43&gt;=0.356,A43&gt;=5.05,A43&lt;6.05,B43&lt;2.75,D43&lt;1.55,D43&gt;=0.8),3.925,IF(AND(A43&gt;=6.5,A43&gt;=5.65,B43&gt;=2.85,D43&lt;1.35,B43&gt;=2.75,D43&lt;1.55,D43&gt;=0.8),4.6,IF(AND(H43&lt;8.602,H43&lt;11.218,G43&gt;=0.356,A43&gt;=5.05,A43&lt;6.05,B43&lt;2.75,D43&lt;1.55,D43&gt;=0.8),3.95,IF(AND(H43&gt;=8.602,H43&lt;11.218,G43&gt;=0.356,A43&gt;=5.05,A43&lt;6.05,B43&lt;2.75,D43&lt;1.55,D43&gt;=0.8),3.75,IF(AND(H43&lt;10.129,A43&lt;6.5,A43&gt;=5.65,B43&gt;=2.85,D43&lt;1.35,B43&gt;=2.75,D43&lt;1.55,D43&gt;=0.8),4.2,IF(AND(H43&gt;=10.129,A43&lt;6.5,A43&gt;=5.65,B43&gt;=2.85,D43&lt;1.35,B43&gt;=2.75,D43&lt;1.55,D43&gt;=0.8),4.267,IF(AND(D43&lt;2.2,B43&lt;3.05,D43&gt;=1.7,A43&lt;6.95,G43&gt;=0.417,G43&gt;=0.119,D43&gt;=1.55,D43&gt;=0.8),5.3,IF(AND(D43&gt;=2.2,B43&lt;3.05,D43&gt;=1.7,A43&lt;6.95,G43&gt;=0.417,G43&gt;=0.119,D43&gt;=1.55,D43&gt;=0.8),5.133,IF(AND(D43&lt;2.45,B43&gt;=3.05,D43&gt;=1.7,A43&lt;6.95,G43&gt;=0.417,G43&gt;=0.119,D43&gt;=1.55,D43&gt;=0.8),5.6,IF(AND(D43&gt;=2.45,B43&gt;=3.05,D43&gt;=1.7,A43&lt;6.95,G43&gt;=0.417,G43&gt;=0.119,D43&gt;=1.55,D43&gt;=0.8),6,"shouldnthappen")))))))))))))))))))))))))))))))))))))</f>
        <v>1.6</v>
      </c>
      <c r="AE43" s="1" t="n">
        <f aca="false">IF(AND(G43&lt;0.123,D43&gt;=0.25,D43&lt;0.75),1.3,IF(AND(H43&gt;=16.774,D43&gt;=1.75,D43&gt;=0.75),6.4,IF(AND(B43&lt;3.4,A43&lt;4.8,D43&lt;0.25,D43&lt;0.75),1.22,IF(AND(B43&gt;=3.4,A43&lt;4.8,D43&lt;0.25,D43&lt;0.75),1,IF(AND(A43&gt;=5.45,A43&gt;=4.8,D43&lt;0.25,D43&lt;0.75),1.367,IF(AND(H43&gt;=10.688,D43&lt;1.35,D43&lt;1.75,D43&gt;=0.75),4.2,IF(AND(A43&lt;5.3,D43&gt;=1.35,D43&lt;1.75,D43&gt;=0.75),4.05,IF(AND(G43&gt;=0.857,H43&lt;16.774,D43&gt;=1.75,D43&gt;=0.75),5.02,IF(AND(H43&lt;6.089,A43&lt;5.45,A43&gt;=4.8,D43&lt;0.25,D43&lt;0.75),1.7,IF(AND(G43&lt;0.184,D43&lt;0.35,G43&gt;=0.123,D43&gt;=0.25,D43&lt;0.75),1.7,IF(AND(G43&gt;=0.184,D43&lt;0.35,G43&gt;=0.123,D43&gt;=0.25,D43&lt;0.75),1.48,IF(AND(A43&lt;5.25,D43&gt;=0.35,G43&gt;=0.123,D43&gt;=0.25,D43&lt;0.75),1.75,IF(AND(A43&gt;=5.25,D43&gt;=0.35,G43&gt;=0.123,D43&gt;=0.25,D43&lt;0.75),1.5,IF(AND(A43&lt;5.3,H43&lt;10.688,D43&lt;1.35,D43&lt;1.75,D43&gt;=0.75),3.15,IF(AND(H43&lt;9.474,A43&gt;=5.3,D43&gt;=1.35,D43&lt;1.75,D43&gt;=0.75),4.95,IF(AND(G43&gt;=0.779,G43&lt;0.857,H43&lt;16.774,D43&gt;=1.75,D43&gt;=0.75),6,IF(AND(G43&lt;0.05,H43&gt;=6.089,A43&lt;5.45,A43&gt;=4.8,D43&lt;0.25,D43&lt;0.75),1.4,IF(AND(H43&lt;6.69,A43&gt;=5.3,H43&lt;10.688,D43&lt;1.35,D43&lt;1.75,D43&gt;=0.75),4.033,IF(AND(H43&gt;=6.69,A43&gt;=5.3,H43&lt;10.688,D43&lt;1.35,D43&lt;1.75,D43&gt;=0.75),3.733,IF(AND(B43&lt;2.5,H43&gt;=9.474,A43&gt;=5.3,D43&gt;=1.35,D43&lt;1.75,D43&gt;=0.75),4.5,IF(AND(D43&gt;=2.45,G43&lt;0.779,G43&lt;0.857,H43&lt;16.774,D43&gt;=1.75,D43&gt;=0.75),6,IF(AND(B43&gt;=3.75,G43&gt;=0.05,H43&gt;=6.089,A43&lt;5.45,A43&gt;=4.8,D43&lt;0.25,D43&lt;0.75),1.6,IF(AND(H43&lt;13.695,B43&gt;=2.5,H43&gt;=9.474,A43&gt;=5.3,D43&gt;=1.35,D43&lt;1.75,D43&gt;=0.75),4.567,IF(AND(G43&gt;=0.654,D43&lt;2.45,G43&lt;0.779,G43&lt;0.857,H43&lt;16.774,D43&gt;=1.75,D43&gt;=0.75),4.9,IF(AND(G43&gt;=0.73,B43&lt;3.75,G43&gt;=0.05,H43&gt;=6.089,A43&lt;5.45,A43&gt;=4.8,D43&lt;0.25,D43&lt;0.75),1.4,IF(AND(A43&lt;6.65,H43&gt;=13.695,B43&gt;=2.5,H43&gt;=9.474,A43&gt;=5.3,D43&gt;=1.35,D43&lt;1.75,D43&gt;=0.75),4.4,IF(AND(A43&gt;=6.65,H43&gt;=13.695,B43&gt;=2.5,H43&gt;=9.474,A43&gt;=5.3,D43&gt;=1.35,D43&lt;1.75,D43&gt;=0.75),4.84,IF(AND(B43&lt;2.75,G43&lt;0.654,D43&lt;2.45,G43&lt;0.779,G43&lt;0.857,H43&lt;16.774,D43&gt;=1.75,D43&gt;=0.75),5.2,IF(AND(H43&lt;9.524,G43&lt;0.73,B43&lt;3.75,G43&gt;=0.05,H43&gt;=6.089,A43&lt;5.45,A43&gt;=4.8,D43&lt;0.25,D43&lt;0.75),1.5,IF(AND(H43&gt;=9.524,G43&lt;0.73,B43&lt;3.75,G43&gt;=0.05,H43&gt;=6.089,A43&lt;5.45,A43&gt;=4.8,D43&lt;0.25,D43&lt;0.75),1.4,IF(AND(H43&gt;=13.644,B43&gt;=2.75,G43&lt;0.654,D43&lt;2.45,G43&lt;0.779,G43&lt;0.857,H43&lt;16.774,D43&gt;=1.75,D43&gt;=0.75),6.033,IF(AND(A43&gt;=6.85,H43&lt;13.644,B43&gt;=2.75,G43&lt;0.654,D43&lt;2.45,G43&lt;0.779,G43&lt;0.857,H43&lt;16.774,D43&gt;=1.75,D43&gt;=0.75),5.1,IF(AND(A43&gt;=6.75,A43&lt;6.85,H43&lt;13.644,B43&gt;=2.75,G43&lt;0.654,D43&lt;2.45,G43&lt;0.779,G43&lt;0.857,H43&lt;16.774,D43&gt;=1.75,D43&gt;=0.75),5.9,IF(AND(D43&gt;=2.35,A43&lt;6.75,A43&lt;6.85,H43&lt;13.644,B43&gt;=2.75,G43&lt;0.654,D43&lt;2.45,G43&lt;0.779,G43&lt;0.857,H43&lt;16.774,D43&gt;=1.75,D43&gt;=0.75),5.6,IF(AND(H43&lt;11.146,D43&lt;2.35,A43&lt;6.75,A43&lt;6.85,H43&lt;13.644,B43&gt;=2.75,G43&lt;0.654,D43&lt;2.45,G43&lt;0.779,G43&lt;0.857,H43&lt;16.774,D43&gt;=1.75,D43&gt;=0.75),5.4,IF(AND(H43&gt;=11.146,D43&lt;2.35,A43&lt;6.75,A43&lt;6.85,H43&lt;13.644,B43&gt;=2.75,G43&lt;0.654,D43&lt;2.45,G43&lt;0.779,G43&lt;0.857,H43&lt;16.774,D43&gt;=1.75,D43&gt;=0.75),5.6,"shouldnthappen"))))))))))))))))))))))))))))))))))))</f>
        <v>1.48</v>
      </c>
      <c r="AF43" s="1" t="n">
        <f aca="false">IF(AND(A43&lt;4.5,D43&lt;0.8),1.233,IF(AND(B43&lt;3.05,A43&gt;=4.5,D43&lt;0.8),1.4,IF(AND(D43&gt;=0.45,B43&gt;=3.05,A43&gt;=4.5,D43&lt;0.8),1.667,IF(AND(D43&lt;1.05,D43&lt;1.35,A43&lt;6.25,D43&gt;=0.8),3.633,IF(AND(H43&lt;13.935,A43&gt;=7.05,A43&gt;=6.25,D43&gt;=0.8),6,IF(AND(G43&gt;=0.948,D43&lt;0.45,B43&gt;=3.05,A43&gt;=4.5,D43&lt;0.8),1.7,IF(AND(G43&lt;0.652,D43&gt;=1.05,D43&lt;1.35,A43&lt;6.25,D43&gt;=0.8),4.16,IF(AND(D43&gt;=2.15,D43&gt;=1.75,D43&gt;=1.35,A43&lt;6.25,D43&gt;=0.8),5.4,IF(AND(G43&gt;=0.912,F43&lt;2.5,A43&lt;7.05,A43&gt;=6.25,D43&gt;=0.8),4.4,IF(AND(B43&gt;=3.25,F43&gt;=2.5,A43&lt;7.05,A43&gt;=6.25,D43&gt;=0.8),5.85,IF(AND(H43&lt;17.32,H43&gt;=13.935,A43&gt;=7.05,A43&gt;=6.25,D43&gt;=0.8),6.65,IF(AND(H43&gt;=17.32,H43&gt;=13.935,A43&gt;=7.05,A43&gt;=6.25,D43&gt;=0.8),6.4,IF(AND(H43&gt;=13.547,G43&lt;0.948,D43&lt;0.45,B43&gt;=3.05,A43&gt;=4.5,D43&lt;0.8),1.38,IF(AND(B43&gt;=2.75,G43&gt;=0.652,D43&gt;=1.05,D43&lt;1.35,A43&lt;6.25,D43&gt;=0.8),3.6,IF(AND(H43&lt;9.417,G43&lt;0.404,D43&lt;1.75,D43&gt;=1.35,A43&lt;6.25,D43&gt;=0.8),4.2,IF(AND(H43&gt;=9.417,G43&lt;0.404,D43&lt;1.75,D43&gt;=1.35,A43&lt;6.25,D43&gt;=0.8),4.5,IF(AND(G43&lt;0.464,G43&gt;=0.404,D43&lt;1.75,D43&gt;=1.35,A43&lt;6.25,D43&gt;=0.8),4.5,IF(AND(G43&gt;=0.464,G43&gt;=0.404,D43&lt;1.75,D43&gt;=1.35,A43&lt;6.25,D43&gt;=0.8),4.625,IF(AND(D43&lt;1.85,D43&lt;2.15,D43&gt;=1.75,D43&gt;=1.35,A43&lt;6.25,D43&gt;=0.8),4.9,IF(AND(D43&gt;=1.85,D43&lt;2.15,D43&gt;=1.75,D43&gt;=1.35,A43&lt;6.25,D43&gt;=0.8),5.05,IF(AND(G43&lt;0.332,G43&lt;0.912,F43&lt;2.5,A43&lt;7.05,A43&gt;=6.25,D43&gt;=0.8),4.467,IF(AND(G43&gt;=0.332,G43&lt;0.912,F43&lt;2.5,A43&lt;7.05,A43&gt;=6.25,D43&gt;=0.8),4.767,IF(AND(D43&lt;0.15,H43&lt;13.547,G43&lt;0.948,D43&lt;0.45,B43&gt;=3.05,A43&gt;=4.5,D43&lt;0.8),1.5,IF(AND(D43&lt;1.15,B43&lt;2.75,G43&gt;=0.652,D43&gt;=1.05,D43&lt;1.35,A43&lt;6.25,D43&gt;=0.8),3.9,IF(AND(D43&gt;=1.15,B43&lt;2.75,G43&gt;=0.652,D43&gt;=1.05,D43&lt;1.35,A43&lt;6.25,D43&gt;=0.8),4,IF(AND(D43&gt;=2.25,B43&lt;3.15,B43&lt;3.25,F43&gt;=2.5,A43&lt;7.05,A43&gt;=6.25,D43&gt;=0.8),5.14,IF(AND(G43&lt;0.621,B43&gt;=3.15,B43&lt;3.25,F43&gt;=2.5,A43&lt;7.05,A43&gt;=6.25,D43&gt;=0.8),5.75,IF(AND(G43&gt;=0.621,B43&gt;=3.15,B43&lt;3.25,F43&gt;=2.5,A43&lt;7.05,A43&gt;=6.25,D43&gt;=0.8),5.1,IF(AND(G43&gt;=0.862,D43&gt;=0.15,H43&lt;13.547,G43&lt;0.948,D43&lt;0.45,B43&gt;=3.05,A43&gt;=4.5,D43&lt;0.8),1.5,IF(AND(A43&lt;6.35,D43&lt;2.25,B43&lt;3.15,B43&lt;3.25,F43&gt;=2.5,A43&lt;7.05,A43&gt;=6.25,D43&gt;=0.8),5.267,IF(AND(A43&gt;=6.35,D43&lt;2.25,B43&lt;3.15,B43&lt;3.25,F43&gt;=2.5,A43&lt;7.05,A43&gt;=6.25,D43&gt;=0.8),5.42,IF(AND(A43&lt;5.1,G43&lt;0.862,D43&gt;=0.15,H43&lt;13.547,G43&lt;0.948,D43&lt;0.45,B43&gt;=3.05,A43&gt;=4.5,D43&lt;0.8),1.35,IF(AND(B43&lt;3.95,A43&gt;=5.1,G43&lt;0.862,D43&gt;=0.15,H43&lt;13.547,G43&lt;0.948,D43&lt;0.45,B43&gt;=3.05,A43&gt;=4.5,D43&lt;0.8),1.5,IF(AND(B43&gt;=3.95,A43&gt;=5.1,G43&lt;0.862,D43&gt;=0.15,H43&lt;13.547,G43&lt;0.948,D43&lt;0.45,B43&gt;=3.05,A43&gt;=4.5,D43&lt;0.8),1.467,"shouldnthappen"))))))))))))))))))))))))))))))))))</f>
        <v>1.35</v>
      </c>
      <c r="AG43" s="1" t="n">
        <f aca="false">IF(AND(H43&lt;5.748,A43&lt;4.85,D43&lt;0.75),1,IF(AND(B43&gt;=3.5,D43&gt;=1.75,D43&gt;=0.75),6.2,IF(AND(A43&gt;=4.65,H43&gt;=5.748,A43&lt;4.85,D43&lt;0.75),1.333,IF(AND(H43&lt;6.417,B43&lt;3.45,A43&gt;=4.85,D43&lt;0.75),1.7,IF(AND(A43&lt;5.05,B43&gt;=3.45,A43&gt;=4.85,D43&lt;0.75),1.4,IF(AND(A43&gt;=5.05,B43&gt;=3.45,A43&gt;=4.85,D43&lt;0.75),1.5,IF(AND(F43&gt;=2.5,H43&lt;13.641,D43&lt;1.75,D43&gt;=0.75),4.667,IF(AND(G43&lt;0.187,H43&gt;=13.641,D43&lt;1.75,D43&gt;=0.75),5,IF(AND(A43&gt;=7.1,B43&lt;3.5,D43&gt;=1.75,D43&gt;=0.75),6.575,IF(AND(G43&lt;0.161,A43&lt;4.65,H43&gt;=5.748,A43&lt;4.85,D43&lt;0.75),1.5,IF(AND(H43&lt;8.399,H43&gt;=6.417,B43&lt;3.45,A43&gt;=4.85,D43&lt;0.75),1.5,IF(AND(H43&gt;=8.399,H43&gt;=6.417,B43&lt;3.45,A43&gt;=4.85,D43&lt;0.75),1.625,IF(AND(G43&lt;0.086,F43&lt;2.5,H43&lt;13.641,D43&lt;1.75,D43&gt;=0.75),4.7,IF(AND(D43&lt;1.35,G43&gt;=0.187,H43&gt;=13.641,D43&lt;1.75,D43&gt;=0.75),4.2,IF(AND(G43&lt;0.422,G43&gt;=0.161,A43&lt;4.65,H43&gt;=5.748,A43&lt;4.85,D43&lt;0.75),1.4,IF(AND(G43&gt;=0.422,G43&gt;=0.161,A43&lt;4.65,H43&gt;=5.748,A43&lt;4.85,D43&lt;0.75),1.3,IF(AND(B43&lt;2.5,D43&gt;=1.35,G43&gt;=0.187,H43&gt;=13.641,D43&lt;1.75,D43&gt;=0.75),4.5,IF(AND(B43&lt;2.75,A43&lt;6,A43&lt;7.1,B43&lt;3.5,D43&gt;=1.75,D43&gt;=0.75),5.1,IF(AND(B43&gt;=2.75,A43&lt;6,A43&lt;7.1,B43&lt;3.5,D43&gt;=1.75,D43&gt;=0.75),5.02,IF(AND(A43&lt;5.15,A43&lt;5.9,G43&gt;=0.086,F43&lt;2.5,H43&lt;13.641,D43&lt;1.75,D43&gt;=0.75),3,IF(AND(G43&lt;0.644,A43&gt;=5.9,G43&gt;=0.086,F43&lt;2.5,H43&lt;13.641,D43&lt;1.75,D43&gt;=0.75),4.65,IF(AND(G43&gt;=0.644,A43&gt;=5.9,G43&gt;=0.086,F43&lt;2.5,H43&lt;13.641,D43&lt;1.75,D43&gt;=0.75),4.24,IF(AND(D43&lt;1.45,B43&gt;=2.5,D43&gt;=1.35,G43&gt;=0.187,H43&gt;=13.641,D43&lt;1.75,D43&gt;=0.75),4.68,IF(AND(D43&gt;=1.45,B43&gt;=2.5,D43&gt;=1.35,G43&gt;=0.187,H43&gt;=13.641,D43&lt;1.75,D43&gt;=0.75),4.833,IF(AND(H43&lt;13.18,D43&lt;2.05,A43&gt;=6,A43&lt;7.1,B43&lt;3.5,D43&gt;=1.75,D43&gt;=0.75),5.44,IF(AND(H43&gt;=13.18,D43&lt;2.05,A43&gt;=6,A43&lt;7.1,B43&lt;3.5,D43&gt;=1.75,D43&gt;=0.75),5.1,IF(AND(H43&lt;8.759,D43&gt;=2.05,A43&gt;=6,A43&lt;7.1,B43&lt;3.5,D43&gt;=1.75,D43&gt;=0.75),5.4,IF(AND(A43&gt;=5.75,A43&gt;=5.15,A43&lt;5.9,G43&gt;=0.086,F43&lt;2.5,H43&lt;13.641,D43&lt;1.75,D43&gt;=0.75),3.967,IF(AND(H43&lt;10.159,H43&gt;=8.759,D43&gt;=2.05,A43&gt;=6,A43&lt;7.1,B43&lt;3.5,D43&gt;=1.75,D43&gt;=0.75),5.925,IF(AND(D43&lt;1.2,A43&lt;5.75,A43&gt;=5.15,A43&lt;5.9,G43&gt;=0.086,F43&lt;2.5,H43&lt;13.641,D43&lt;1.75,D43&gt;=0.75),3.667,IF(AND(D43&lt;2.25,H43&gt;=10.159,H43&gt;=8.759,D43&gt;=2.05,A43&gt;=6,A43&lt;7.1,B43&lt;3.5,D43&gt;=1.75,D43&gt;=0.75),5.66,IF(AND(D43&gt;=2.25,H43&gt;=10.159,H43&gt;=8.759,D43&gt;=2.05,A43&gt;=6,A43&lt;7.1,B43&lt;3.5,D43&gt;=1.75,D43&gt;=0.75),5.34,IF(AND(D43&lt;1.35,D43&gt;=1.2,A43&lt;5.75,A43&gt;=5.15,A43&lt;5.9,G43&gt;=0.086,F43&lt;2.5,H43&lt;13.641,D43&lt;1.75,D43&gt;=0.75),4.025,IF(AND(D43&gt;=1.35,D43&gt;=1.2,A43&lt;5.75,A43&gt;=5.15,A43&lt;5.9,G43&gt;=0.086,F43&lt;2.5,H43&lt;13.641,D43&lt;1.75,D43&gt;=0.75),3.9,"shouldnthappen"))))))))))))))))))))))))))))))))))</f>
        <v>1.4</v>
      </c>
      <c r="AH43" s="1" t="n">
        <f aca="false">IF(AND(F43&lt;1.5,H43&lt;6.799,A43&lt;5.45),1.7,IF(AND(F43&gt;=1.5,H43&lt;6.799,A43&lt;5.45),4.1,IF(AND(D43&gt;=0.8,H43&gt;=6.799,A43&lt;5.45),3.9,IF(AND(H43&lt;7.564,F43&lt;2.5,A43&gt;=5.45),3.925,IF(AND(H43&gt;=16.284,F43&gt;=2.5,A43&gt;=5.45),6.5,IF(AND(A43&lt;4.35,D43&lt;0.8,H43&gt;=6.799,A43&lt;5.45),1.1,IF(AND(B43&lt;2.8,D43&lt;1.35,H43&gt;=7.564,F43&lt;2.5,A43&gt;=5.45),4.1,IF(AND(B43&gt;=2.8,D43&lt;1.35,H43&gt;=7.564,F43&lt;2.5,A43&gt;=5.45),4.267,IF(AND(B43&lt;2.75,D43&gt;=1.35,H43&gt;=7.564,F43&lt;2.5,A43&gt;=5.45),5,IF(AND(G43&gt;=0.078,G43&lt;0.26,H43&lt;16.284,F43&gt;=2.5,A43&gt;=5.45),6.06,IF(AND(G43&gt;=0.805,G43&gt;=0.26,H43&lt;16.284,F43&gt;=2.5,A43&gt;=5.45),5.02,IF(AND(H43&gt;=10.109,B43&gt;=3.45,A43&gt;=4.35,D43&lt;0.8,H43&gt;=6.799,A43&lt;5.45),1.55,IF(AND(D43&lt;2.25,G43&lt;0.078,G43&lt;0.26,H43&lt;16.284,F43&gt;=2.5,A43&gt;=5.45),5.6,IF(AND(D43&gt;=2.25,G43&lt;0.078,G43&lt;0.26,H43&lt;16.284,F43&gt;=2.5,A43&gt;=5.45),5.7,IF(AND(A43&lt;6.15,G43&lt;0.805,G43&gt;=0.26,H43&lt;16.284,F43&gt;=2.5,A43&gt;=5.45),4.967,IF(AND(A43&lt;4.65,H43&lt;12.227,B43&lt;3.45,A43&gt;=4.35,D43&lt;0.8,H43&gt;=6.799,A43&lt;5.45),1.333,IF(AND(A43&lt;4.85,H43&gt;=12.227,B43&lt;3.45,A43&gt;=4.35,D43&lt;0.8,H43&gt;=6.799,A43&lt;5.45),1.42,IF(AND(A43&gt;=4.85,H43&gt;=12.227,B43&lt;3.45,A43&gt;=4.35,D43&lt;0.8,H43&gt;=6.799,A43&lt;5.45),1.533,IF(AND(A43&lt;5.05,H43&lt;10.109,B43&gt;=3.45,A43&gt;=4.35,D43&lt;0.8,H43&gt;=6.799,A43&lt;5.45),1.4,IF(AND(A43&gt;=5.05,H43&lt;10.109,B43&gt;=3.45,A43&gt;=4.35,D43&lt;0.8,H43&gt;=6.799,A43&lt;5.45),1.5,IF(AND(G43&lt;0.14,H43&lt;13.531,B43&gt;=2.75,D43&gt;=1.35,H43&gt;=7.564,F43&lt;2.5,A43&gt;=5.45),4.7,IF(AND(G43&lt;0.187,H43&gt;=13.531,B43&gt;=2.75,D43&gt;=1.35,H43&gt;=7.564,F43&lt;2.5,A43&gt;=5.45),5,IF(AND(G43&gt;=0.187,H43&gt;=13.531,B43&gt;=2.75,D43&gt;=1.35,H43&gt;=7.564,F43&lt;2.5,A43&gt;=5.45),4.66,IF(AND(A43&lt;6.35,A43&gt;=6.15,G43&lt;0.805,G43&gt;=0.26,H43&lt;16.284,F43&gt;=2.5,A43&gt;=5.45),6,IF(AND(D43&lt;0.15,A43&gt;=4.65,H43&lt;12.227,B43&lt;3.45,A43&gt;=4.35,D43&lt;0.8,H43&gt;=6.799,A43&lt;5.45),1.5,IF(AND(H43&lt;10.723,G43&gt;=0.14,H43&lt;13.531,B43&gt;=2.75,D43&gt;=1.35,H43&gt;=7.564,F43&lt;2.5,A43&gt;=5.45),4.6,IF(AND(H43&gt;=10.723,G43&gt;=0.14,H43&lt;13.531,B43&gt;=2.75,D43&gt;=1.35,H43&gt;=7.564,F43&lt;2.5,A43&gt;=5.45),4.46,IF(AND(G43&lt;0.364,A43&gt;=6.35,A43&gt;=6.15,G43&lt;0.805,G43&gt;=0.26,H43&lt;16.284,F43&gt;=2.5,A43&gt;=5.45),5.28,IF(AND(A43&lt;5.1,D43&gt;=0.15,A43&gt;=4.65,H43&lt;12.227,B43&lt;3.45,A43&gt;=4.35,D43&lt;0.8,H43&gt;=6.799,A43&lt;5.45),1.36,IF(AND(A43&gt;=5.1,D43&gt;=0.15,A43&gt;=4.65,H43&lt;12.227,B43&lt;3.45,A43&gt;=4.35,D43&lt;0.8,H43&gt;=6.799,A43&lt;5.45),1.4,IF(AND(G43&gt;=0.6,G43&gt;=0.364,A43&gt;=6.35,A43&gt;=6.15,G43&lt;0.805,G43&gt;=0.26,H43&lt;16.284,F43&gt;=2.5,A43&gt;=5.45),5.1,IF(AND(A43&gt;=6.95,G43&lt;0.6,G43&gt;=0.364,A43&gt;=6.35,A43&gt;=6.15,G43&lt;0.805,G43&gt;=0.26,H43&lt;16.284,F43&gt;=2.5,A43&gt;=5.45),5.8,IF(AND(B43&lt;3.2,A43&lt;6.95,G43&lt;0.6,G43&gt;=0.364,A43&gt;=6.35,A43&gt;=6.15,G43&lt;0.805,G43&gt;=0.26,H43&lt;16.284,F43&gt;=2.5,A43&gt;=5.45),5.6,IF(AND(B43&gt;=3.2,A43&lt;6.95,G43&lt;0.6,G43&gt;=0.364,A43&gt;=6.35,A43&gt;=6.15,G43&lt;0.805,G43&gt;=0.26,H43&lt;16.284,F43&gt;=2.5,A43&gt;=5.45),5.7,"shouldnthappen"))))))))))))))))))))))))))))))))))</f>
        <v>1.4</v>
      </c>
      <c r="AI43" s="1" t="n">
        <f aca="false">IF(AND(B43&gt;=3.55,A43&lt;5.05,F43&lt;1.5),1,IF(AND(H43&gt;=13.436,A43&gt;=5.05,F43&lt;1.5),1.633,IF(AND(A43&lt;4.35,B43&lt;3.55,A43&lt;5.05,F43&lt;1.5),1.1,IF(AND(A43&lt;5.15,H43&lt;13.436,A43&gt;=5.05,F43&lt;1.5),1.6,IF(AND(G43&lt;0.837,D43&lt;1.2,B43&lt;2.65,F43&gt;=1.5),3.7,IF(AND(G43&gt;=0.837,D43&lt;1.2,B43&lt;2.65,F43&gt;=1.5),3,IF(AND(D43&lt;1.4,D43&gt;=1.2,B43&lt;2.65,F43&gt;=1.5),4.133,IF(AND(D43&gt;=1.4,D43&gt;=1.2,B43&lt;2.65,F43&gt;=1.5),4.633,IF(AND(G43&lt;0.302,A43&gt;=4.35,B43&lt;3.55,A43&lt;5.05,F43&lt;1.5),1.34,IF(AND(D43&gt;=0.3,A43&gt;=5.15,H43&lt;13.436,A43&gt;=5.05,F43&lt;1.5),1.5,IF(AND(G43&lt;0.233,G43&lt;0.265,D43&lt;1.55,B43&gt;=2.65,F43&gt;=1.5),4.56,IF(AND(G43&gt;=0.233,G43&lt;0.265,D43&lt;1.55,B43&gt;=2.65,F43&gt;=1.5),5.1,IF(AND(G43&lt;0.395,G43&gt;=0.265,D43&lt;1.55,B43&gt;=2.65,F43&gt;=1.5),4.025,IF(AND(H43&lt;13.935,A43&gt;=7.05,D43&gt;=1.55,B43&gt;=2.65,F43&gt;=1.5),6.12,IF(AND(H43&gt;=13.935,A43&gt;=7.05,D43&gt;=1.55,B43&gt;=2.65,F43&gt;=1.5),6.64,IF(AND(G43&gt;=0.858,G43&gt;=0.302,A43&gt;=4.35,B43&lt;3.55,A43&lt;5.05,F43&lt;1.5),1.3,IF(AND(H43&lt;6.543,D43&lt;0.3,A43&gt;=5.15,H43&lt;13.436,A43&gt;=5.05,F43&lt;1.5),1.4,IF(AND(H43&gt;=6.543,D43&lt;0.3,A43&gt;=5.15,H43&lt;13.436,A43&gt;=5.05,F43&lt;1.5),1.48,IF(AND(A43&lt;6.3,G43&gt;=0.395,G43&gt;=0.265,D43&lt;1.55,B43&gt;=2.65,F43&gt;=1.5),4.14,IF(AND(A43&gt;=6.3,G43&gt;=0.395,G43&gt;=0.265,D43&lt;1.55,B43&gt;=2.65,F43&gt;=1.5),4.767,IF(AND(G43&gt;=0.669,B43&lt;3.15,A43&lt;7.05,D43&gt;=1.55,B43&gt;=2.65,F43&gt;=1.5),5,IF(AND(H43&lt;9.459,G43&lt;0.858,G43&gt;=0.302,A43&gt;=4.35,B43&lt;3.55,A43&lt;5.05,F43&lt;1.5),1.4,IF(AND(H43&gt;=9.459,G43&lt;0.858,G43&gt;=0.302,A43&gt;=4.35,B43&lt;3.55,A43&lt;5.05,F43&lt;1.5),1.6,IF(AND(G43&gt;=0.433,G43&lt;0.669,B43&lt;3.15,A43&lt;7.05,D43&gt;=1.55,B43&gt;=2.65,F43&gt;=1.5),5.68,IF(AND(G43&lt;0.481,H43&lt;10.257,B43&gt;=3.15,A43&lt;7.05,D43&gt;=1.55,B43&gt;=2.65,F43&gt;=1.5),5.7,IF(AND(G43&gt;=0.481,H43&lt;10.257,B43&gt;=3.15,A43&lt;7.05,D43&gt;=1.55,B43&gt;=2.65,F43&gt;=1.5),5.9,IF(AND(D43&lt;2.15,H43&gt;=10.257,B43&gt;=3.15,A43&lt;7.05,D43&gt;=1.55,B43&gt;=2.65,F43&gt;=1.5),5.1,IF(AND(D43&gt;=2.15,H43&gt;=10.257,B43&gt;=3.15,A43&lt;7.05,D43&gt;=1.55,B43&gt;=2.65,F43&gt;=1.5),5.42,IF(AND(G43&lt;0.098,G43&lt;0.433,G43&lt;0.669,B43&lt;3.15,A43&lt;7.05,D43&gt;=1.55,B43&gt;=2.65,F43&gt;=1.5),5.567,IF(AND(D43&lt;1.8,G43&gt;=0.098,G43&lt;0.433,G43&lt;0.669,B43&lt;3.15,A43&lt;7.05,D43&gt;=1.55,B43&gt;=2.65,F43&gt;=1.5),5.033,IF(AND(G43&gt;=0.312,D43&gt;=1.8,G43&gt;=0.098,G43&lt;0.433,G43&lt;0.669,B43&lt;3.15,A43&lt;7.05,D43&gt;=1.55,B43&gt;=2.65,F43&gt;=1.5),5.4,IF(AND(H43&lt;9.002,G43&lt;0.312,D43&gt;=1.8,G43&gt;=0.098,G43&lt;0.433,G43&lt;0.669,B43&lt;3.15,A43&lt;7.05,D43&gt;=1.55,B43&gt;=2.65,F43&gt;=1.5),5.1,IF(AND(H43&gt;=9.002,G43&lt;0.312,D43&gt;=1.8,G43&gt;=0.098,G43&lt;0.433,G43&lt;0.669,B43&lt;3.15,A43&lt;7.05,D43&gt;=1.55,B43&gt;=2.65,F43&gt;=1.5),5.26,"shouldnthappen")))))))))))))))))))))))))))))))))</f>
        <v>1.4</v>
      </c>
      <c r="AJ43" s="1" t="n">
        <f aca="false">IF(AND(A43&gt;=5.25,D43&gt;=0.35,D43&lt;0.8),1.433,IF(AND(F43&gt;=2.5,H43&lt;6.927,D43&gt;=0.8),5.1,IF(AND(H43&lt;5.85,B43&lt;3.65,D43&lt;0.35,D43&lt;0.8),1,IF(AND(A43&lt;5.55,B43&gt;=3.65,D43&lt;0.35,D43&lt;0.8),1.5,IF(AND(A43&gt;=5.55,B43&gt;=3.65,D43&lt;0.35,D43&lt;0.8),1.7,IF(AND(H43&lt;7.949,A43&lt;5.25,D43&gt;=0.35,D43&lt;0.8),1.9,IF(AND(H43&gt;=7.949,A43&lt;5.25,D43&gt;=0.35,D43&lt;0.8),1.54,IF(AND(A43&lt;5.55,F43&lt;2.5,H43&lt;6.927,D43&gt;=0.8),3.98,IF(AND(A43&gt;=5.55,F43&lt;2.5,H43&lt;6.927,D43&gt;=0.8),4.1,IF(AND(A43&gt;=7.25,D43&gt;=1.55,H43&gt;=6.927,D43&gt;=0.8),6.65,IF(AND(A43&lt;5.75,D43&lt;1.2,D43&lt;1.55,H43&gt;=6.927,D43&gt;=0.8),3.62,IF(AND(A43&gt;=5.75,D43&lt;1.2,D43&lt;1.55,H43&gt;=6.927,D43&gt;=0.8),4.1,IF(AND(G43&lt;0.175,A43&lt;4.8,H43&gt;=5.85,B43&lt;3.65,D43&lt;0.35,D43&lt;0.8),1.5,IF(AND(G43&gt;=0.175,A43&lt;4.8,H43&gt;=5.85,B43&lt;3.65,D43&lt;0.35,D43&lt;0.8),1.3,IF(AND(A43&gt;=5.05,A43&gt;=4.8,H43&gt;=5.85,B43&lt;3.65,D43&lt;0.35,D43&lt;0.8),1.5,IF(AND(G43&gt;=0.735,A43&lt;6.25,D43&gt;=1.2,D43&lt;1.55,H43&gt;=6.927,D43&gt;=0.8),4,IF(AND(H43&lt;10.464,A43&lt;6.2,A43&lt;7.25,D43&gt;=1.55,H43&gt;=6.927,D43&gt;=0.8),5.1,IF(AND(H43&gt;=10.464,A43&lt;6.2,A43&lt;7.25,D43&gt;=1.55,H43&gt;=6.927,D43&gt;=0.8),4.9,IF(AND(G43&lt;0.418,A43&lt;5.05,A43&gt;=4.8,H43&gt;=5.85,B43&lt;3.65,D43&lt;0.35,D43&lt;0.8),1.48,IF(AND(G43&gt;=0.418,A43&lt;5.05,A43&gt;=4.8,H43&gt;=5.85,B43&lt;3.65,D43&lt;0.35,D43&lt;0.8),1.3,IF(AND(B43&lt;2.75,G43&lt;0.735,A43&lt;6.25,D43&gt;=1.2,D43&lt;1.55,H43&gt;=6.927,D43&gt;=0.8),4.35,IF(AND(H43&lt;15.422,D43&lt;1.45,A43&gt;=6.25,D43&gt;=1.2,D43&lt;1.55,H43&gt;=6.927,D43&gt;=0.8),4.375,IF(AND(H43&gt;=15.422,D43&lt;1.45,A43&gt;=6.25,D43&gt;=1.2,D43&lt;1.55,H43&gt;=6.927,D43&gt;=0.8),4.7,IF(AND(A43&lt;6.4,D43&gt;=1.45,A43&gt;=6.25,D43&gt;=1.2,D43&lt;1.55,H43&gt;=6.927,D43&gt;=0.8),5.1,IF(AND(G43&gt;=0.576,D43&lt;2.15,A43&gt;=6.2,A43&lt;7.25,D43&gt;=1.55,H43&gt;=6.927,D43&gt;=0.8),5.1,IF(AND(G43&lt;0.537,D43&gt;=2.15,A43&gt;=6.2,A43&lt;7.25,D43&gt;=1.55,H43&gt;=6.927,D43&gt;=0.8),5.533,IF(AND(G43&gt;=0.537,D43&gt;=2.15,A43&gt;=6.2,A43&lt;7.25,D43&gt;=1.55,H43&gt;=6.927,D43&gt;=0.8),5.9,IF(AND(D43&lt;1.45,B43&gt;=2.75,G43&lt;0.735,A43&lt;6.25,D43&gt;=1.2,D43&lt;1.55,H43&gt;=6.927,D43&gt;=0.8),4.6,IF(AND(D43&gt;=1.45,B43&gt;=2.75,G43&lt;0.735,A43&lt;6.25,D43&gt;=1.2,D43&lt;1.55,H43&gt;=6.927,D43&gt;=0.8),4.5,IF(AND(H43&lt;12.582,A43&gt;=6.4,D43&gt;=1.45,A43&gt;=6.25,D43&gt;=1.2,D43&lt;1.55,H43&gt;=6.927,D43&gt;=0.8),4.66,IF(AND(H43&gt;=12.582,A43&gt;=6.4,D43&gt;=1.45,A43&gt;=6.25,D43&gt;=1.2,D43&lt;1.55,H43&gt;=6.927,D43&gt;=0.8),4.9,IF(AND(B43&lt;2.75,G43&lt;0.576,D43&lt;2.15,A43&gt;=6.2,A43&lt;7.25,D43&gt;=1.55,H43&gt;=6.927,D43&gt;=0.8),5.3,IF(AND(G43&gt;=0.395,B43&gt;=2.75,G43&lt;0.576,D43&lt;2.15,A43&gt;=6.2,A43&lt;7.25,D43&gt;=1.55,H43&gt;=6.927,D43&gt;=0.8),5.6,IF(AND(D43&gt;=1.9,G43&lt;0.395,B43&gt;=2.75,G43&lt;0.576,D43&lt;2.15,A43&gt;=6.2,A43&lt;7.25,D43&gt;=1.55,H43&gt;=6.927,D43&gt;=0.8),5.333,IF(AND(B43&lt;2.95,D43&lt;1.9,G43&lt;0.395,B43&gt;=2.75,G43&lt;0.576,D43&lt;2.15,A43&gt;=6.2,A43&lt;7.25,D43&gt;=1.55,H43&gt;=6.927,D43&gt;=0.8),5.6,IF(AND(B43&gt;=2.95,D43&lt;1.9,G43&lt;0.395,B43&gt;=2.75,G43&lt;0.576,D43&lt;2.15,A43&gt;=6.2,A43&lt;7.25,D43&gt;=1.55,H43&gt;=6.927,D43&gt;=0.8),5.5,"shouldnthappen"))))))))))))))))))))))))))))))))))))</f>
        <v>1.3</v>
      </c>
      <c r="AK43" s="1" t="n">
        <f aca="false">IF(AND(H43&lt;5.85,B43&lt;3.65,F43&lt;1.5),1,IF(AND(B43&gt;=3.95,B43&gt;=3.65,F43&lt;1.5),1.433,IF(AND(A43&lt;5.15,F43&lt;2.5,F43&gt;=1.5),3.075,IF(AND(D43&gt;=0.35,H43&gt;=5.85,B43&lt;3.65,F43&lt;1.5),1.5,IF(AND(G43&lt;0.168,B43&lt;3.95,B43&gt;=3.65,F43&lt;1.5),1.7,IF(AND(H43&lt;5.767,A43&lt;7.25,F43&gt;=2.5,F43&gt;=1.5),4.5,IF(AND(D43&lt;1.9,A43&gt;=7.25,F43&gt;=2.5,F43&gt;=1.5),6.3,IF(AND(D43&gt;=1.9,A43&gt;=7.25,F43&gt;=2.5,F43&gt;=1.5),6.575,IF(AND(B43&lt;3.75,G43&gt;=0.168,B43&lt;3.95,B43&gt;=3.65,F43&lt;1.5),1.5,IF(AND(B43&gt;=3.75,G43&gt;=0.168,B43&lt;3.95,B43&gt;=3.65,F43&lt;1.5),1.6,IF(AND(D43&gt;=1.35,A43&lt;6.15,A43&gt;=5.15,F43&lt;2.5,F43&gt;=1.5),4.42,IF(AND(D43&lt;1.4,A43&gt;=6.15,A43&gt;=5.15,F43&lt;2.5,F43&gt;=1.5),4.5,IF(AND(D43&gt;=1.4,A43&gt;=6.15,A43&gt;=5.15,F43&lt;2.5,F43&gt;=1.5),4.675,IF(AND(D43&lt;0.15,H43&lt;11.218,D43&lt;0.35,H43&gt;=5.85,B43&lt;3.65,F43&lt;1.5),1.5,IF(AND(D43&lt;0.15,H43&gt;=11.218,D43&lt;0.35,H43&gt;=5.85,B43&lt;3.65,F43&lt;1.5),1.1,IF(AND(B43&lt;2.7,D43&lt;1.35,A43&lt;6.15,A43&gt;=5.15,F43&lt;2.5,F43&gt;=1.5),3.82,IF(AND(A43&lt;6.15,G43&gt;=0.755,H43&gt;=5.767,A43&lt;7.25,F43&gt;=2.5,F43&gt;=1.5),4.98,IF(AND(A43&gt;=6.15,G43&gt;=0.755,H43&gt;=5.767,A43&lt;7.25,F43&gt;=2.5,F43&gt;=1.5),5.3,IF(AND(B43&lt;3.4,D43&gt;=0.15,H43&lt;11.218,D43&lt;0.35,H43&gt;=5.85,B43&lt;3.65,F43&lt;1.5),1.4,IF(AND(B43&gt;=3.4,D43&gt;=0.15,H43&lt;11.218,D43&lt;0.35,H43&gt;=5.85,B43&lt;3.65,F43&lt;1.5),1.3,IF(AND(H43&lt;11.731,D43&gt;=0.15,H43&gt;=11.218,D43&lt;0.35,H43&gt;=5.85,B43&lt;3.65,F43&lt;1.5),1.2,IF(AND(H43&lt;9.053,B43&gt;=2.7,D43&lt;1.35,A43&lt;6.15,A43&gt;=5.15,F43&lt;2.5,F43&gt;=1.5),3.85,IF(AND(D43&gt;=2.1,B43&lt;2.85,G43&lt;0.755,H43&gt;=5.767,A43&lt;7.25,F43&gt;=2.5,F43&gt;=1.5),5.6,IF(AND(D43&gt;=2.45,B43&gt;=2.85,G43&lt;0.755,H43&gt;=5.767,A43&lt;7.25,F43&gt;=2.5,F43&gt;=1.5),5.8,IF(AND(B43&gt;=3.45,H43&gt;=11.731,D43&gt;=0.15,H43&gt;=11.218,D43&lt;0.35,H43&gt;=5.85,B43&lt;3.65,F43&lt;1.5),1.3,IF(AND(A43&lt;5.9,H43&gt;=9.053,B43&gt;=2.7,D43&lt;1.35,A43&lt;6.15,A43&gt;=5.15,F43&lt;2.5,F43&gt;=1.5),4.3,IF(AND(A43&gt;=5.9,H43&gt;=9.053,B43&gt;=2.7,D43&lt;1.35,A43&lt;6.15,A43&gt;=5.15,F43&lt;2.5,F43&gt;=1.5),4,IF(AND(G43&gt;=0.519,D43&lt;2.1,B43&lt;2.85,G43&lt;0.755,H43&gt;=5.767,A43&lt;7.25,F43&gt;=2.5,F43&gt;=1.5),4.9,IF(AND(A43&gt;=7.05,D43&lt;2.45,B43&gt;=2.85,G43&lt;0.755,H43&gt;=5.767,A43&lt;7.25,F43&gt;=2.5,F43&gt;=1.5),5.8,IF(AND(H43&lt;14.396,B43&lt;3.45,H43&gt;=11.731,D43&gt;=0.15,H43&gt;=11.218,D43&lt;0.35,H43&gt;=5.85,B43&lt;3.65,F43&lt;1.5),1.44,IF(AND(H43&gt;=14.396,B43&lt;3.45,H43&gt;=11.731,D43&gt;=0.15,H43&gt;=11.218,D43&lt;0.35,H43&gt;=5.85,B43&lt;3.65,F43&lt;1.5),1.3,IF(AND(G43&lt;0.282,G43&lt;0.519,D43&lt;2.1,B43&lt;2.85,G43&lt;0.755,H43&gt;=5.767,A43&lt;7.25,F43&gt;=2.5,F43&gt;=1.5),5.1,IF(AND(G43&gt;=0.282,G43&lt;0.519,D43&lt;2.1,B43&lt;2.85,G43&lt;0.755,H43&gt;=5.767,A43&lt;7.25,F43&gt;=2.5,F43&gt;=1.5),5.3,IF(AND(A43&lt;6.4,D43&lt;1.9,A43&lt;7.05,D43&lt;2.45,B43&gt;=2.85,G43&lt;0.755,H43&gt;=5.767,A43&lt;7.25,F43&gt;=2.5,F43&gt;=1.5),5.6,IF(AND(A43&gt;=6.4,D43&lt;1.9,A43&lt;7.05,D43&lt;2.45,B43&gt;=2.85,G43&lt;0.755,H43&gt;=5.767,A43&lt;7.25,F43&gt;=2.5,F43&gt;=1.5),5.5,IF(AND(H43&lt;8.884,D43&gt;=1.9,A43&lt;7.05,D43&lt;2.45,B43&gt;=2.85,G43&lt;0.755,H43&gt;=5.767,A43&lt;7.25,F43&gt;=2.5,F43&gt;=1.5),5.3,IF(AND(H43&gt;=8.884,D43&gt;=1.9,A43&lt;7.05,D43&lt;2.45,B43&gt;=2.85,G43&lt;0.755,H43&gt;=5.767,A43&lt;7.25,F43&gt;=2.5,F43&gt;=1.5),5.52,"shouldnthappen")))))))))))))))))))))))))))))))))))))</f>
        <v>1.3</v>
      </c>
      <c r="AL43" s="1" t="n">
        <f aca="false">IF(AND(H43&lt;5.85,A43&lt;5.05,D43&lt;0.8),1,IF(AND(B43&lt;3.35,A43&gt;=5.05,D43&lt;0.8),1.7,IF(AND(D43&gt;=2.45,F43&gt;=2.5,D43&gt;=0.8),6.05,IF(AND(H43&gt;=11.218,H43&gt;=5.85,A43&lt;5.05,D43&lt;0.8),1.28,IF(AND(G43&gt;=0.948,B43&gt;=3.35,A43&gt;=5.05,D43&lt;0.8),1.7,IF(AND(G43&gt;=0.423,H43&lt;11.218,H43&gt;=5.85,A43&lt;5.05,D43&lt;0.8),1.3,IF(AND(B43&lt;3.6,G43&lt;0.948,B43&gt;=3.35,A43&gt;=5.05,D43&lt;0.8),1.4,IF(AND(H43&lt;10.258,D43&lt;1.15,A43&lt;5.9,F43&lt;2.5,D43&gt;=0.8),3.36,IF(AND(H43&gt;=10.258,D43&lt;1.15,A43&lt;5.9,F43&lt;2.5,D43&gt;=0.8),3.9,IF(AND(A43&lt;5.3,D43&gt;=1.15,A43&lt;5.9,F43&lt;2.5,D43&gt;=0.8),3.9,IF(AND(D43&lt;1.55,B43&lt;2.75,A43&gt;=5.9,F43&lt;2.5,D43&gt;=0.8),4.64,IF(AND(D43&gt;=1.55,B43&lt;2.75,A43&gt;=5.9,F43&lt;2.5,D43&gt;=0.8),5.1,IF(AND(D43&gt;=1.6,B43&gt;=2.75,A43&gt;=5.9,F43&lt;2.5,D43&gt;=0.8),5,IF(AND(H43&lt;5.767,H43&lt;8.598,D43&lt;2.45,F43&gt;=2.5,D43&gt;=0.8),4.5,IF(AND(A43&lt;6.25,H43&gt;=8.598,D43&lt;2.45,F43&gt;=2.5,D43&gt;=0.8),5.02,IF(AND(B43&lt;3.55,G43&lt;0.423,H43&lt;11.218,H43&gt;=5.85,A43&lt;5.05,D43&lt;0.8),1.525,IF(AND(B43&gt;=3.55,G43&lt;0.423,H43&lt;11.218,H43&gt;=5.85,A43&lt;5.05,D43&lt;0.8),1.4,IF(AND(H43&gt;=13.932,B43&gt;=3.6,G43&lt;0.948,B43&gt;=3.35,A43&gt;=5.05,D43&lt;0.8),1.65,IF(AND(G43&gt;=0.652,A43&gt;=5.3,D43&gt;=1.15,A43&lt;5.9,F43&lt;2.5,D43&gt;=0.8),3.8,IF(AND(D43&lt;1.35,D43&lt;1.6,B43&gt;=2.75,A43&gt;=5.9,F43&lt;2.5,D43&gt;=0.8),4.42,IF(AND(H43&lt;6.656,H43&gt;=5.767,H43&lt;8.598,D43&lt;2.45,F43&gt;=2.5,D43&gt;=0.8),5.033,IF(AND(H43&gt;=6.656,H43&gt;=5.767,H43&lt;8.598,D43&lt;2.45,F43&gt;=2.5,D43&gt;=0.8),5.1,IF(AND(G43&gt;=0.885,A43&gt;=6.25,H43&gt;=8.598,D43&lt;2.45,F43&gt;=2.5,D43&gt;=0.8),5.2,IF(AND(H43&lt;6.926,H43&lt;13.932,B43&gt;=3.6,G43&lt;0.948,B43&gt;=3.35,A43&gt;=5.05,D43&lt;0.8),1.433,IF(AND(H43&gt;=6.926,H43&lt;13.932,B43&gt;=3.6,G43&lt;0.948,B43&gt;=3.35,A43&gt;=5.05,D43&lt;0.8),1.5,IF(AND(A43&lt;5.65,G43&lt;0.652,A43&gt;=5.3,D43&gt;=1.15,A43&lt;5.9,F43&lt;2.5,D43&gt;=0.8),4.36,IF(AND(A43&gt;=5.65,G43&lt;0.652,A43&gt;=5.3,D43&gt;=1.15,A43&lt;5.9,F43&lt;2.5,D43&gt;=0.8),4.2,IF(AND(H43&gt;=13.561,D43&gt;=1.35,D43&lt;1.6,B43&gt;=2.75,A43&gt;=5.9,F43&lt;2.5,D43&gt;=0.8),4.767,IF(AND(H43&lt;9.091,G43&lt;0.885,A43&gt;=6.25,H43&gt;=8.598,D43&lt;2.45,F43&gt;=2.5,D43&gt;=0.8),6.3,IF(AND(H43&gt;=12.206,H43&lt;13.561,D43&gt;=1.35,D43&lt;1.6,B43&gt;=2.75,A43&gt;=5.9,F43&lt;2.5,D43&gt;=0.8),4.4,IF(AND(D43&gt;=2.25,H43&gt;=9.091,G43&lt;0.885,A43&gt;=6.25,H43&gt;=8.598,D43&lt;2.45,F43&gt;=2.5,D43&gt;=0.8),5.9,IF(AND(B43&lt;3.05,H43&lt;12.206,H43&lt;13.561,D43&gt;=1.35,D43&lt;1.6,B43&gt;=2.75,A43&gt;=5.9,F43&lt;2.5,D43&gt;=0.8),4.6,IF(AND(B43&gt;=3.05,H43&lt;12.206,H43&lt;13.561,D43&gt;=1.35,D43&lt;1.6,B43&gt;=2.75,A43&gt;=5.9,F43&lt;2.5,D43&gt;=0.8),4.7,IF(AND(G43&gt;=0.596,D43&lt;2.25,H43&gt;=9.091,G43&lt;0.885,A43&gt;=6.25,H43&gt;=8.598,D43&lt;2.45,F43&gt;=2.5,D43&gt;=0.8),5.1,IF(AND(G43&gt;=0.379,G43&lt;0.596,D43&lt;2.25,H43&gt;=9.091,G43&lt;0.885,A43&gt;=6.25,H43&gt;=8.598,D43&lt;2.45,F43&gt;=2.5,D43&gt;=0.8),5.767,IF(AND(D43&lt;2.15,G43&lt;0.379,G43&lt;0.596,D43&lt;2.25,H43&gt;=9.091,G43&lt;0.885,A43&gt;=6.25,H43&gt;=8.598,D43&lt;2.45,F43&gt;=2.5,D43&gt;=0.8),5.4,IF(AND(D43&gt;=2.15,G43&lt;0.379,G43&lt;0.596,D43&lt;2.25,H43&gt;=9.091,G43&lt;0.885,A43&gt;=6.25,H43&gt;=8.598,D43&lt;2.45,F43&gt;=2.5,D43&gt;=0.8),5.6,"shouldnthappen")))))))))))))))))))))))))))))))))))))</f>
        <v>1.3</v>
      </c>
      <c r="AM43" s="1" t="n">
        <f aca="false">IF(AND(H43&lt;5.245,D43&lt;0.8),1,IF(AND(A43&lt;4.5,H43&gt;=5.245,D43&lt;0.8),1.35,IF(AND(D43&gt;=0.5,A43&gt;=4.5,H43&gt;=5.245,D43&lt;0.8),1.6,IF(AND(H43&lt;7.25,B43&lt;2.6,A43&lt;6.15,D43&gt;=0.8),4.375,IF(AND(H43&gt;=7.25,B43&lt;2.6,A43&lt;6.15,D43&gt;=0.8),3.075,IF(AND(H43&lt;13.935,A43&gt;=7.05,A43&gt;=6.15,D43&gt;=0.8),6.067,IF(AND(H43&gt;=13.935,A43&gt;=7.05,A43&gt;=6.15,D43&gt;=0.8),6.525,IF(AND(G43&gt;=0.948,D43&lt;0.5,A43&gt;=4.5,H43&gt;=5.245,D43&lt;0.8),1.7,IF(AND(G43&lt;0.568,D43&gt;=1.55,B43&gt;=2.6,A43&lt;6.15,D43&gt;=0.8),5.1,IF(AND(G43&gt;=0.568,D43&gt;=1.55,B43&gt;=2.6,A43&lt;6.15,D43&gt;=0.8),5,IF(AND(A43&gt;=6.6,B43&gt;=3.15,A43&lt;7.05,A43&gt;=6.15,D43&gt;=0.8),5.78,IF(AND(G43&lt;0.165,G43&lt;0.273,D43&lt;1.55,B43&gt;=2.6,A43&lt;6.15,D43&gt;=0.8),4.1,IF(AND(G43&gt;=0.165,G43&lt;0.273,D43&lt;1.55,B43&gt;=2.6,A43&lt;6.15,D43&gt;=0.8),4.5,IF(AND(D43&lt;1.35,G43&gt;=0.273,D43&lt;1.55,B43&gt;=2.6,A43&lt;6.15,D43&gt;=0.8),4.08,IF(AND(D43&gt;=1.35,G43&gt;=0.273,D43&lt;1.55,B43&gt;=2.6,A43&lt;6.15,D43&gt;=0.8),4.4,IF(AND(D43&lt;1.45,F43&lt;2.5,B43&lt;3.15,A43&lt;7.05,A43&gt;=6.15,D43&gt;=0.8),4.38,IF(AND(D43&gt;=1.45,F43&lt;2.5,B43&lt;3.15,A43&lt;7.05,A43&gt;=6.15,D43&gt;=0.8),4.75,IF(AND(D43&gt;=2.25,F43&gt;=2.5,B43&lt;3.15,A43&lt;7.05,A43&gt;=6.15,D43&gt;=0.8),5.16,IF(AND(H43&lt;11.488,A43&lt;6.6,B43&gt;=3.15,A43&lt;7.05,A43&gt;=6.15,D43&gt;=0.8),6,IF(AND(H43&gt;=14.396,D43&lt;0.25,G43&lt;0.948,D43&lt;0.5,A43&gt;=4.5,H43&gt;=5.245,D43&lt;0.8),1.3,IF(AND(A43&gt;=5.55,D43&gt;=0.25,G43&lt;0.948,D43&lt;0.5,A43&gt;=4.5,H43&gt;=5.245,D43&lt;0.8),1.7,IF(AND(D43&lt;1.85,D43&lt;2.25,F43&gt;=2.5,B43&lt;3.15,A43&lt;7.05,A43&gt;=6.15,D43&gt;=0.8),5.6,IF(AND(G43&lt;0.669,H43&gt;=11.488,A43&lt;6.6,B43&gt;=3.15,A43&lt;7.05,A43&gt;=6.15,D43&gt;=0.8),4.7,IF(AND(G43&gt;=0.669,H43&gt;=11.488,A43&lt;6.6,B43&gt;=3.15,A43&lt;7.05,A43&gt;=6.15,D43&gt;=0.8),5.22,IF(AND(H43&lt;6.543,H43&lt;14.396,D43&lt;0.25,G43&lt;0.948,D43&lt;0.5,A43&gt;=4.5,H43&gt;=5.245,D43&lt;0.8),1.4,IF(AND(A43&lt;4.95,A43&lt;5.55,D43&gt;=0.25,G43&lt;0.948,D43&lt;0.5,A43&gt;=4.5,H43&gt;=5.245,D43&lt;0.8),1.4,IF(AND(A43&gt;=4.95,A43&lt;5.55,D43&gt;=0.25,G43&lt;0.948,D43&lt;0.5,A43&gt;=4.5,H43&gt;=5.245,D43&lt;0.8),1.48,IF(AND(H43&lt;10.667,D43&gt;=1.85,D43&lt;2.25,F43&gt;=2.5,B43&lt;3.15,A43&lt;7.05,A43&gt;=6.15,D43&gt;=0.8),5.25,IF(AND(H43&gt;=10.667,D43&gt;=1.85,D43&lt;2.25,F43&gt;=2.5,B43&lt;3.15,A43&lt;7.05,A43&gt;=6.15,D43&gt;=0.8),5.55,IF(AND(G43&lt;0.063,H43&gt;=6.543,H43&lt;14.396,D43&lt;0.25,G43&lt;0.948,D43&lt;0.5,A43&gt;=4.5,H43&gt;=5.245,D43&lt;0.8),1.4,IF(AND(H43&lt;9.212,G43&gt;=0.063,H43&gt;=6.543,H43&lt;14.396,D43&lt;0.25,G43&lt;0.948,D43&lt;0.5,A43&gt;=4.5,H43&gt;=5.245,D43&lt;0.8),1.475,IF(AND(H43&gt;=9.212,G43&gt;=0.063,H43&gt;=6.543,H43&lt;14.396,D43&lt;0.25,G43&lt;0.948,D43&lt;0.5,A43&gt;=4.5,H43&gt;=5.245,D43&lt;0.8),1.5,"shouldnthappen"))))))))))))))))))))))))))))))))</f>
        <v>1.48</v>
      </c>
      <c r="AN43" s="1" t="n">
        <f aca="false">IF(AND(D43&lt;0.7,A43&gt;=5.55),1.633,IF(AND(G43&lt;0.38,B43&lt;2.8,A43&lt;5.55),4.3,IF(AND(G43&gt;=0.38,B43&lt;2.8,A43&lt;5.55),3.325,IF(AND(D43&gt;=0.35,B43&gt;=2.8,A43&lt;5.55),1.6,IF(AND(B43&gt;=3.4,A43&lt;4.8,D43&lt;0.35,B43&gt;=2.8,A43&lt;5.55),1,IF(AND(H43&gt;=11.789,A43&lt;5.9,D43&lt;1.55,D43&gt;=0.7,A43&gt;=5.55),4.325,IF(AND(F43&gt;=2.5,A43&gt;=5.9,D43&lt;1.55,D43&gt;=0.7,A43&gt;=5.55),5.05,IF(AND(D43&lt;1.9,A43&gt;=7.25,D43&gt;=1.55,D43&gt;=0.7,A43&gt;=5.55),6.3,IF(AND(D43&gt;=1.9,A43&gt;=7.25,D43&gt;=1.55,D43&gt;=0.7,A43&gt;=5.55),6.4,IF(AND(A43&lt;4.35,B43&lt;3.4,A43&lt;4.8,D43&lt;0.35,B43&gt;=2.8,A43&lt;5.55),1.1,IF(AND(G43&gt;=0.934,B43&lt;3.45,A43&gt;=4.8,D43&lt;0.35,B43&gt;=2.8,A43&lt;5.55),1.7,IF(AND(H43&gt;=14.877,B43&gt;=3.45,A43&gt;=4.8,D43&lt;0.35,B43&gt;=2.8,A43&lt;5.55),1.3,IF(AND(B43&lt;2.6,H43&lt;11.789,A43&lt;5.9,D43&lt;1.55,D43&gt;=0.7,A43&gt;=5.55),3.9,IF(AND(B43&gt;=2.6,H43&lt;11.789,A43&lt;5.9,D43&lt;1.55,D43&gt;=0.7,A43&gt;=5.55),4.26,IF(AND(A43&lt;6.6,F43&lt;2.5,A43&gt;=5.9,D43&lt;1.55,D43&gt;=0.7,A43&gt;=5.55),4.625,IF(AND(A43&gt;=6.6,F43&lt;2.5,A43&gt;=5.9,D43&lt;1.55,D43&gt;=0.7,A43&gt;=5.55),4.475,IF(AND(B43&lt;2.6,D43&lt;2.05,A43&lt;7.25,D43&gt;=1.55,D43&gt;=0.7,A43&gt;=5.55),5.8,IF(AND(G43&gt;=0.743,D43&gt;=2.05,A43&lt;7.25,D43&gt;=1.55,D43&gt;=0.7,A43&gt;=5.55),5.1,IF(AND(G43&lt;0.422,A43&gt;=4.35,B43&lt;3.4,A43&lt;4.8,D43&lt;0.35,B43&gt;=2.8,A43&lt;5.55),1.367,IF(AND(G43&gt;=0.422,A43&gt;=4.35,B43&lt;3.4,A43&lt;4.8,D43&lt;0.35,B43&gt;=2.8,A43&lt;5.55),1.3,IF(AND(A43&lt;5.05,G43&lt;0.934,B43&lt;3.45,A43&gt;=4.8,D43&lt;0.35,B43&gt;=2.8,A43&lt;5.55),1.525,IF(AND(A43&gt;=5.05,G43&lt;0.934,B43&lt;3.45,A43&gt;=4.8,D43&lt;0.35,B43&gt;=2.8,A43&lt;5.55),1.5,IF(AND(G43&gt;=0.585,H43&lt;14.877,B43&gt;=3.45,A43&gt;=4.8,D43&lt;0.35,B43&gt;=2.8,A43&lt;5.55),1.54,IF(AND(G43&gt;=0.537,G43&lt;0.743,D43&gt;=2.05,A43&lt;7.25,D43&gt;=1.55,D43&gt;=0.7,A43&gt;=5.55),5.833,IF(AND(D43&gt;=0.25,G43&lt;0.585,H43&lt;14.877,B43&gt;=3.45,A43&gt;=4.8,D43&lt;0.35,B43&gt;=2.8,A43&lt;5.55),1.367,IF(AND(D43&lt;1.75,H43&lt;13.795,B43&gt;=2.6,D43&lt;2.05,A43&lt;7.25,D43&gt;=1.55,D43&gt;=0.7,A43&gt;=5.55),5.45,IF(AND(B43&lt;2.85,H43&gt;=13.795,B43&gt;=2.6,D43&lt;2.05,A43&lt;7.25,D43&gt;=1.55,D43&gt;=0.7,A43&gt;=5.55),5.1,IF(AND(B43&gt;=2.85,H43&gt;=13.795,B43&gt;=2.6,D43&lt;2.05,A43&lt;7.25,D43&gt;=1.55,D43&gt;=0.7,A43&gt;=5.55),4.82,IF(AND(G43&lt;0.353,G43&lt;0.537,G43&lt;0.743,D43&gt;=2.05,A43&lt;7.25,D43&gt;=1.55,D43&gt;=0.7,A43&gt;=5.55),5.425,IF(AND(G43&gt;=0.353,G43&lt;0.537,G43&lt;0.743,D43&gt;=2.05,A43&lt;7.25,D43&gt;=1.55,D43&gt;=0.7,A43&gt;=5.55),5.62,IF(AND(G43&lt;0.311,D43&lt;0.25,G43&lt;0.585,H43&lt;14.877,B43&gt;=3.45,A43&gt;=4.8,D43&lt;0.35,B43&gt;=2.8,A43&lt;5.55),1.5,IF(AND(G43&gt;=0.311,D43&lt;0.25,G43&lt;0.585,H43&lt;14.877,B43&gt;=3.45,A43&gt;=4.8,D43&lt;0.35,B43&gt;=2.8,A43&lt;5.55),1.4,IF(AND(B43&gt;=3.1,D43&gt;=1.75,H43&lt;13.795,B43&gt;=2.6,D43&lt;2.05,A43&lt;7.25,D43&gt;=1.55,D43&gt;=0.7,A43&gt;=5.55),5.1,IF(AND(B43&lt;2.85,B43&lt;3.1,D43&gt;=1.75,H43&lt;13.795,B43&gt;=2.6,D43&lt;2.05,A43&lt;7.25,D43&gt;=1.55,D43&gt;=0.7,A43&gt;=5.55),5.2,IF(AND(B43&gt;=2.85,B43&lt;3.1,D43&gt;=1.75,H43&lt;13.795,B43&gt;=2.6,D43&lt;2.05,A43&lt;7.25,D43&gt;=1.55,D43&gt;=0.7,A43&gt;=5.55),5.2,"shouldnthappen")))))))))))))))))))))))))))))))))))</f>
        <v>1.367</v>
      </c>
      <c r="AO43" s="1" t="n">
        <f aca="false">IF(AND(H43&gt;=14.529,G43&lt;0.633,D43&lt;0.8),1.3,IF(AND(A43&lt;5.05,G43&gt;=0.633,D43&lt;0.8),1.35,IF(AND(H43&gt;=14.379,H43&lt;14.529,G43&lt;0.633,D43&lt;0.8),1.7,IF(AND(B43&lt;3.35,A43&gt;=5.05,G43&gt;=0.633,D43&lt;0.8),1.7,IF(AND(D43&gt;=1.45,A43&lt;5.95,F43&lt;2.5,D43&gt;=0.8),4.5,IF(AND(D43&lt;1.35,A43&gt;=5.95,F43&lt;2.5,D43&gt;=0.8),4,IF(AND(D43&lt;1.85,G43&gt;=0.845,F43&gt;=2.5,D43&gt;=0.8),4.8,IF(AND(B43&gt;=4.3,H43&lt;14.379,H43&lt;14.529,G43&lt;0.633,D43&lt;0.8),1.5,IF(AND(A43&lt;5.25,B43&gt;=3.35,A43&gt;=5.05,G43&gt;=0.633,D43&lt;0.8),1.55,IF(AND(A43&gt;=5.25,B43&gt;=3.35,A43&gt;=5.05,G43&gt;=0.633,D43&lt;0.8),1.633,IF(AND(A43&lt;5.05,D43&lt;1.45,A43&lt;5.95,F43&lt;2.5,D43&gt;=0.8),3.3,IF(AND(G43&lt;0.293,D43&gt;=1.35,A43&gt;=5.95,F43&lt;2.5,D43&gt;=0.8),5,IF(AND(A43&gt;=6.6,D43&lt;2.05,G43&lt;0.845,F43&gt;=2.5,D43&gt;=0.8),5.8,IF(AND(B43&lt;3.05,D43&gt;=2.05,G43&lt;0.845,F43&gt;=2.5,D43&gt;=0.8),6.15,IF(AND(B43&lt;2.9,D43&gt;=1.85,G43&gt;=0.845,F43&gt;=2.5,D43&gt;=0.8),5.1,IF(AND(B43&gt;=2.9,D43&gt;=1.85,G43&gt;=0.845,F43&gt;=2.5,D43&gt;=0.8),5.2,IF(AND(B43&gt;=3.8,B43&lt;4.3,H43&lt;14.379,H43&lt;14.529,G43&lt;0.633,D43&lt;0.8),1.333,IF(AND(A43&lt;6.25,G43&gt;=0.293,D43&gt;=1.35,A43&gt;=5.95,F43&lt;2.5,D43&gt;=0.8),4.6,IF(AND(H43&lt;10.351,A43&lt;6.6,D43&lt;2.05,G43&lt;0.845,F43&gt;=2.5,D43&gt;=0.8),5.4,IF(AND(G43&gt;=0.364,B43&gt;=3.05,D43&gt;=2.05,G43&lt;0.845,F43&gt;=2.5,D43&gt;=0.8),5.66,IF(AND(G43&gt;=0.447,B43&lt;3.8,B43&lt;4.3,H43&lt;14.379,H43&lt;14.529,G43&lt;0.633,D43&lt;0.8),1.3,IF(AND(H43&lt;6.247,A43&lt;5.65,A43&gt;=5.05,D43&lt;1.45,A43&lt;5.95,F43&lt;2.5,D43&gt;=0.8),4.033,IF(AND(D43&lt;1.25,A43&gt;=5.65,A43&gt;=5.05,D43&lt;1.45,A43&lt;5.95,F43&lt;2.5,D43&gt;=0.8),3.88,IF(AND(D43&gt;=1.25,A43&gt;=5.65,A43&gt;=5.05,D43&lt;1.45,A43&lt;5.95,F43&lt;2.5,D43&gt;=0.8),4.35,IF(AND(B43&lt;2.65,A43&gt;=6.25,G43&gt;=0.293,D43&gt;=1.35,A43&gt;=5.95,F43&lt;2.5,D43&gt;=0.8),4.9,IF(AND(B43&lt;2.75,H43&gt;=10.351,A43&lt;6.6,D43&lt;2.05,G43&lt;0.845,F43&gt;=2.5,D43&gt;=0.8),5.1,IF(AND(B43&gt;=2.75,H43&gt;=10.351,A43&lt;6.6,D43&lt;2.05,G43&lt;0.845,F43&gt;=2.5,D43&gt;=0.8),4.95,IF(AND(B43&lt;3.15,G43&lt;0.364,B43&gt;=3.05,D43&gt;=2.05,G43&lt;0.845,F43&gt;=2.5,D43&gt;=0.8),5.28,IF(AND(B43&gt;=3.15,G43&lt;0.364,B43&gt;=3.05,D43&gt;=2.05,G43&lt;0.845,F43&gt;=2.5,D43&gt;=0.8),5.5,IF(AND(H43&lt;9.212,G43&lt;0.447,B43&lt;3.8,B43&lt;4.3,H43&lt;14.379,H43&lt;14.529,G43&lt;0.633,D43&lt;0.8),1.4,IF(AND(G43&lt;0.356,H43&gt;=6.247,A43&lt;5.65,A43&gt;=5.05,D43&lt;1.45,A43&lt;5.95,F43&lt;2.5,D43&gt;=0.8),4.2,IF(AND(B43&lt;3,B43&gt;=2.65,A43&gt;=6.25,G43&gt;=0.293,D43&gt;=1.35,A43&gt;=5.95,F43&lt;2.5,D43&gt;=0.8),4.6,IF(AND(B43&gt;=3,B43&gt;=2.65,A43&gt;=6.25,G43&gt;=0.293,D43&gt;=1.35,A43&gt;=5.95,F43&lt;2.5,D43&gt;=0.8),4.7,IF(AND(A43&lt;5.05,H43&gt;=9.212,G43&lt;0.447,B43&lt;3.8,B43&lt;4.3,H43&lt;14.379,H43&lt;14.529,G43&lt;0.633,D43&lt;0.8),1.533,IF(AND(A43&gt;=5.05,H43&gt;=9.212,G43&lt;0.447,B43&lt;3.8,B43&lt;4.3,H43&lt;14.379,H43&lt;14.529,G43&lt;0.633,D43&lt;0.8),1.425,IF(AND(A43&lt;5.35,G43&gt;=0.356,H43&gt;=6.247,A43&lt;5.65,A43&gt;=5.05,D43&lt;1.45,A43&lt;5.95,F43&lt;2.5,D43&gt;=0.8),3.9,IF(AND(A43&gt;=5.35,G43&gt;=0.356,H43&gt;=6.247,A43&lt;5.65,A43&gt;=5.05,D43&lt;1.45,A43&lt;5.95,F43&lt;2.5,D43&gt;=0.8),3.72,"shouldnthappen")))))))))))))))))))))))))))))))))))))</f>
        <v>1.3</v>
      </c>
      <c r="AP43" s="1" t="n">
        <f aca="false">IF(AND(F43&gt;=1.5,A43&lt;5.55),3.84,IF(AND(G43&gt;=0.52,A43&lt;4.75,F43&lt;1.5,A43&lt;5.55),1.16,IF(AND(A43&lt;5.65,A43&lt;5.85,D43&lt;1.55,A43&gt;=5.55),4.2,IF(AND(A43&gt;=5.65,A43&lt;5.85,D43&lt;1.55,A43&gt;=5.55),3.167,IF(AND(G43&gt;=0.798,A43&gt;=5.85,D43&lt;1.55,A43&gt;=5.55),4,IF(AND(F43&lt;2.5,H43&lt;14.1,D43&gt;=1.55,A43&gt;=5.55),4.84,IF(AND(A43&lt;7.2,H43&gt;=14.1,D43&gt;=1.55,A43&gt;=5.55),5.633,IF(AND(A43&gt;=7.2,H43&gt;=14.1,D43&gt;=1.55,A43&gt;=5.55),6.6,IF(AND(G43&lt;0.161,G43&lt;0.52,A43&lt;4.75,F43&lt;1.5,A43&lt;5.55),1.5,IF(AND(D43&gt;=0.5,G43&lt;0.676,A43&gt;=4.75,F43&lt;1.5,A43&lt;5.55),1.6,IF(AND(H43&lt;11.016,G43&gt;=0.676,A43&gt;=4.75,F43&lt;1.5,A43&lt;5.55),1.75,IF(AND(G43&lt;0.209,G43&lt;0.798,A43&gt;=5.85,D43&lt;1.55,A43&gt;=5.55),4.5,IF(AND(G43&gt;=0.74,F43&gt;=2.5,H43&lt;14.1,D43&gt;=1.55,A43&gt;=5.55),6.225,IF(AND(B43&lt;2.95,G43&gt;=0.161,G43&lt;0.52,A43&lt;4.75,F43&lt;1.5,A43&lt;5.55),1.4,IF(AND(B43&gt;=2.95,G43&gt;=0.161,G43&lt;0.52,A43&lt;4.75,F43&lt;1.5,A43&lt;5.55),1.34,IF(AND(B43&lt;3.15,D43&lt;0.5,G43&lt;0.676,A43&gt;=4.75,F43&lt;1.5,A43&lt;5.55),1.52,IF(AND(D43&lt;0.25,H43&gt;=11.016,G43&gt;=0.676,A43&gt;=4.75,F43&lt;1.5,A43&lt;5.55),1.567,IF(AND(D43&gt;=0.25,H43&gt;=11.016,G43&gt;=0.676,A43&gt;=4.75,F43&lt;1.5,A43&lt;5.55),1.5,IF(AND(H43&lt;7.47,G43&gt;=0.209,G43&lt;0.798,A43&gt;=5.85,D43&lt;1.55,A43&gt;=5.55),5.05,IF(AND(B43&lt;2.85,G43&lt;0.74,F43&gt;=2.5,H43&lt;14.1,D43&gt;=1.55,A43&gt;=5.55),5.35,IF(AND(B43&lt;3.3,B43&gt;=3.15,D43&lt;0.5,G43&lt;0.676,A43&gt;=4.75,F43&lt;1.5,A43&lt;5.55),1.2,IF(AND(D43&lt;1.45,H43&gt;=7.47,G43&gt;=0.209,G43&lt;0.798,A43&gt;=5.85,D43&lt;1.55,A43&gt;=5.55),4.66,IF(AND(D43&gt;=1.45,H43&gt;=7.47,G43&gt;=0.209,G43&lt;0.798,A43&gt;=5.85,D43&lt;1.55,A43&gt;=5.55),4.64,IF(AND(A43&gt;=7.05,B43&gt;=2.85,G43&lt;0.74,F43&gt;=2.5,H43&lt;14.1,D43&gt;=1.55,A43&gt;=5.55),5.8,IF(AND(B43&gt;=3.25,A43&lt;7.05,B43&gt;=2.85,G43&lt;0.74,F43&gt;=2.5,H43&lt;14.1,D43&gt;=1.55,A43&gt;=5.55),5.7,IF(AND(H43&gt;=13.641,D43&lt;0.25,B43&gt;=3.3,B43&gt;=3.15,D43&lt;0.5,G43&lt;0.676,A43&gt;=4.75,F43&lt;1.5,A43&lt;5.55),1.3,IF(AND(D43&lt;0.35,D43&gt;=0.25,B43&gt;=3.3,B43&gt;=3.15,D43&lt;0.5,G43&lt;0.676,A43&gt;=4.75,F43&lt;1.5,A43&lt;5.55),1.367,IF(AND(D43&gt;=0.35,D43&gt;=0.25,B43&gt;=3.3,B43&gt;=3.15,D43&lt;0.5,G43&lt;0.676,A43&gt;=4.75,F43&lt;1.5,A43&lt;5.55),1.3,IF(AND(A43&lt;6.35,B43&lt;3.25,A43&lt;7.05,B43&gt;=2.85,G43&lt;0.74,F43&gt;=2.5,H43&lt;14.1,D43&gt;=1.55,A43&gt;=5.55),5.6,IF(AND(A43&gt;=6.35,B43&lt;3.25,A43&lt;7.05,B43&gt;=2.85,G43&lt;0.74,F43&gt;=2.5,H43&lt;14.1,D43&gt;=1.55,A43&gt;=5.55),5.325,IF(AND(A43&lt;5.1,H43&lt;13.641,D43&lt;0.25,B43&gt;=3.3,B43&gt;=3.15,D43&lt;0.5,G43&lt;0.676,A43&gt;=4.75,F43&lt;1.5,A43&lt;5.55),1.4,IF(AND(H43&gt;=11.031,A43&gt;=5.1,H43&lt;13.641,D43&lt;0.25,B43&gt;=3.3,B43&gt;=3.15,D43&lt;0.5,G43&lt;0.676,A43&gt;=4.75,F43&lt;1.5,A43&lt;5.55),1.4,IF(AND(A43&lt;5.45,H43&lt;11.031,A43&gt;=5.1,H43&lt;13.641,D43&lt;0.25,B43&gt;=3.3,B43&gt;=3.15,D43&lt;0.5,G43&lt;0.676,A43&gt;=4.75,F43&lt;1.5,A43&lt;5.55),1.5,IF(AND(A43&gt;=5.45,H43&lt;11.031,A43&gt;=5.1,H43&lt;13.641,D43&lt;0.25,B43&gt;=3.3,B43&gt;=3.15,D43&lt;0.5,G43&lt;0.676,A43&gt;=4.75,F43&lt;1.5,A43&lt;5.55),1.4,"shouldnthappen"))))))))))))))))))))))))))))))))))</f>
        <v>1.367</v>
      </c>
      <c r="AQ43" s="1" t="n">
        <f aca="false">IF(AND(H43&lt;6.926,D43&gt;=0.35,F43&lt;1.5),1.9,IF(AND(G43&gt;=0.869,D43&gt;=1.75,F43&gt;=1.5),5.15,IF(AND(A43&lt;4.35,A43&lt;5.05,D43&lt;0.35,F43&lt;1.5),1.1,IF(AND(H43&lt;6.089,A43&gt;=5.05,D43&lt;0.35,F43&lt;1.5),1.7,IF(AND(H43&gt;=13.089,H43&gt;=6.926,D43&gt;=0.35,F43&lt;1.5),1.3,IF(AND(G43&lt;0.695,D43&lt;1.15,D43&lt;1.75,F43&gt;=1.5),3.62,IF(AND(G43&gt;=0.695,D43&lt;1.15,D43&lt;1.75,F43&gt;=1.5),3,IF(AND(G43&gt;=0.585,H43&gt;=6.089,A43&gt;=5.05,D43&lt;0.35,F43&lt;1.5),1.5,IF(AND(H43&lt;9.582,H43&lt;13.089,H43&gt;=6.926,D43&gt;=0.35,F43&lt;1.5),1.5,IF(AND(H43&gt;=9.582,H43&lt;13.089,H43&gt;=6.926,D43&gt;=0.35,F43&lt;1.5),1.6,IF(AND(D43&lt;1.35,H43&lt;9.349,D43&gt;=1.15,D43&lt;1.75,F43&gt;=1.5),3.867,IF(AND(D43&lt;2.05,A43&lt;7.05,G43&lt;0.869,D43&gt;=1.75,F43&gt;=1.5),4.9,IF(AND(B43&gt;=3.3,A43&gt;=7.05,G43&lt;0.869,D43&gt;=1.75,F43&gt;=1.5),6.1,IF(AND(G43&lt;0.347,H43&lt;11.218,A43&gt;=4.35,A43&lt;5.05,D43&lt;0.35,F43&lt;1.5),1.4,IF(AND(G43&gt;=0.347,H43&lt;11.218,A43&gt;=4.35,A43&lt;5.05,D43&lt;0.35,F43&lt;1.5),1.5,IF(AND(G43&gt;=0.265,H43&gt;=11.218,A43&gt;=4.35,A43&lt;5.05,D43&lt;0.35,F43&lt;1.5),1.45,IF(AND(A43&gt;=5.4,G43&lt;0.585,H43&gt;=6.089,A43&gt;=5.05,D43&lt;0.35,F43&lt;1.5),1.35,IF(AND(B43&gt;=2.9,D43&gt;=1.35,H43&lt;9.349,D43&gt;=1.15,D43&lt;1.75,F43&gt;=1.5),4.6,IF(AND(D43&gt;=1.35,A43&lt;6.15,H43&gt;=9.349,D43&gt;=1.15,D43&lt;1.75,F43&gt;=1.5),4.54,IF(AND(H43&lt;10.927,A43&gt;=6.15,H43&gt;=9.349,D43&gt;=1.15,D43&lt;1.75,F43&gt;=1.5),4.3,IF(AND(G43&lt;0.512,D43&gt;=2.05,A43&lt;7.05,G43&lt;0.869,D43&gt;=1.75,F43&gt;=1.5),5.533,IF(AND(G43&gt;=0.512,D43&gt;=2.05,A43&lt;7.05,G43&lt;0.869,D43&gt;=1.75,F43&gt;=1.5),5.88,IF(AND(H43&lt;11.551,B43&lt;3.3,A43&gt;=7.05,G43&lt;0.869,D43&gt;=1.75,F43&gt;=1.5),6.3,IF(AND(G43&lt;0.227,G43&lt;0.265,H43&gt;=11.218,A43&gt;=4.35,A43&lt;5.05,D43&lt;0.35,F43&lt;1.5),1.4,IF(AND(G43&gt;=0.227,G43&lt;0.265,H43&gt;=11.218,A43&gt;=4.35,A43&lt;5.05,D43&lt;0.35,F43&lt;1.5),1.26,IF(AND(H43&lt;11.031,A43&lt;5.4,G43&lt;0.585,H43&gt;=6.089,A43&gt;=5.05,D43&lt;0.35,F43&lt;1.5),1.5,IF(AND(H43&gt;=11.031,A43&lt;5.4,G43&lt;0.585,H43&gt;=6.089,A43&gt;=5.05,D43&lt;0.35,F43&lt;1.5),1.4,IF(AND(A43&lt;5.45,B43&lt;2.9,D43&gt;=1.35,H43&lt;9.349,D43&gt;=1.15,D43&lt;1.75,F43&gt;=1.5),4.5,IF(AND(A43&lt;5.9,D43&lt;1.35,A43&lt;6.15,H43&gt;=9.349,D43&gt;=1.15,D43&lt;1.75,F43&gt;=1.5),4.2,IF(AND(A43&gt;=5.9,D43&lt;1.35,A43&lt;6.15,H43&gt;=9.349,D43&gt;=1.15,D43&lt;1.75,F43&gt;=1.5),4,IF(AND(A43&gt;=6.75,H43&gt;=10.927,A43&gt;=6.15,H43&gt;=9.349,D43&gt;=1.15,D43&lt;1.75,F43&gt;=1.5),4.767,IF(AND(B43&lt;2.9,H43&gt;=11.551,B43&lt;3.3,A43&gt;=7.05,G43&lt;0.869,D43&gt;=1.75,F43&gt;=1.5),6.7,IF(AND(B43&gt;=2.9,H43&gt;=11.551,B43&lt;3.3,A43&gt;=7.05,G43&lt;0.869,D43&gt;=1.75,F43&gt;=1.5),6.6,IF(AND(B43&lt;2.45,A43&gt;=5.45,B43&lt;2.9,D43&gt;=1.35,H43&lt;9.349,D43&gt;=1.15,D43&lt;1.75,F43&gt;=1.5),5,IF(AND(B43&gt;=2.45,A43&gt;=5.45,B43&lt;2.9,D43&gt;=1.35,H43&lt;9.349,D43&gt;=1.15,D43&lt;1.75,F43&gt;=1.5),5.1,IF(AND(H43&lt;11.166,A43&lt;6.75,H43&gt;=10.927,A43&gt;=6.15,H43&gt;=9.349,D43&gt;=1.15,D43&lt;1.75,F43&gt;=1.5),4.9,IF(AND(G43&lt;0.228,H43&gt;=11.166,A43&lt;6.75,H43&gt;=10.927,A43&gt;=6.15,H43&gt;=9.349,D43&gt;=1.15,D43&lt;1.75,F43&gt;=1.5),4.7,IF(AND(H43&lt;13.531,G43&gt;=0.228,H43&gt;=11.166,A43&lt;6.75,H43&gt;=10.927,A43&gt;=6.15,H43&gt;=9.349,D43&gt;=1.15,D43&lt;1.75,F43&gt;=1.5),4.4,IF(AND(H43&gt;=13.531,G43&gt;=0.228,H43&gt;=11.166,A43&lt;6.75,H43&gt;=10.927,A43&gt;=6.15,H43&gt;=9.349,D43&gt;=1.15,D43&lt;1.75,F43&gt;=1.5),4.6,"shouldnthappen")))))))))))))))))))))))))))))))))))))))</f>
        <v>1.5</v>
      </c>
      <c r="AR43" s="1" t="n">
        <f aca="false">IF(AND(G43&gt;=0.93,B43&lt;3.65,F43&lt;1.5),1.7,IF(AND(H43&lt;6.542,B43&gt;=3.65,F43&lt;1.5),1.767,IF(AND(A43&gt;=7.05,D43&gt;=1.55,F43&gt;=1.5),6.3,IF(AND(G43&lt;0.123,H43&gt;=6.542,B43&gt;=3.65,F43&lt;1.5),1.367,IF(AND(A43&lt;5.15,A43&lt;5.65,D43&lt;1.55,F43&gt;=1.5),3.15,IF(AND(A43&lt;4.8,G43&gt;=0.447,G43&lt;0.93,B43&lt;3.65,F43&lt;1.5),1.24,IF(AND(A43&gt;=4.8,G43&gt;=0.447,G43&lt;0.93,B43&lt;3.65,F43&lt;1.5),1.4,IF(AND(G43&lt;0.151,G43&gt;=0.123,H43&gt;=6.542,B43&gt;=3.65,F43&lt;1.5),1.7,IF(AND(G43&gt;=0.151,G43&gt;=0.123,H43&gt;=6.542,B43&gt;=3.65,F43&lt;1.5),1.5,IF(AND(D43&gt;=1.45,A43&gt;=5.15,A43&lt;5.65,D43&lt;1.55,F43&gt;=1.5),4.5,IF(AND(B43&lt;2.65,D43&gt;=1.35,A43&gt;=5.65,D43&lt;1.55,F43&gt;=1.5),4.9,IF(AND(G43&lt;0.527,F43&lt;2.5,A43&lt;7.05,D43&gt;=1.55,F43&gt;=1.5),5.075,IF(AND(G43&gt;=0.527,F43&lt;2.5,A43&lt;7.05,D43&gt;=1.55,F43&gt;=1.5),4.7,IF(AND(A43&lt;4.65,G43&lt;0.265,G43&lt;0.447,G43&lt;0.93,B43&lt;3.65,F43&lt;1.5),1.42,IF(AND(G43&lt;0.3,G43&gt;=0.265,G43&lt;0.447,G43&lt;0.93,B43&lt;3.65,F43&lt;1.5),1.6,IF(AND(G43&gt;=0.3,G43&gt;=0.265,G43&lt;0.447,G43&lt;0.93,B43&lt;3.65,F43&lt;1.5),1.4,IF(AND(G43&lt;0.356,D43&lt;1.45,A43&gt;=5.15,A43&lt;5.65,D43&lt;1.55,F43&gt;=1.5),4.125,IF(AND(D43&lt;1.1,A43&lt;6.2,D43&lt;1.35,A43&gt;=5.65,D43&lt;1.55,F43&gt;=1.5),4.1,IF(AND(D43&gt;=1.1,A43&lt;6.2,D43&lt;1.35,A43&gt;=5.65,D43&lt;1.55,F43&gt;=1.5),4.175,IF(AND(H43&gt;=13.433,A43&gt;=6.2,D43&lt;1.35,A43&gt;=5.65,D43&lt;1.55,F43&gt;=1.5),4.6,IF(AND(G43&lt;0.437,B43&gt;=2.65,D43&gt;=1.35,A43&gt;=5.65,D43&lt;1.55,F43&gt;=1.5),4.625,IF(AND(G43&gt;=0.437,B43&gt;=2.65,D43&gt;=1.35,A43&gt;=5.65,D43&lt;1.55,F43&gt;=1.5),4.75,IF(AND(B43&gt;=3.15,H43&lt;11.146,F43&gt;=2.5,A43&lt;7.05,D43&gt;=1.55,F43&gt;=1.5),5.667,IF(AND(B43&lt;2.65,H43&gt;=11.146,F43&gt;=2.5,A43&lt;7.05,D43&gt;=1.55,F43&gt;=1.5),5.8,IF(AND(B43&lt;3.3,A43&gt;=4.65,G43&lt;0.265,G43&lt;0.447,G43&lt;0.93,B43&lt;3.65,F43&lt;1.5),1.32,IF(AND(B43&gt;=3.3,A43&gt;=4.65,G43&lt;0.265,G43&lt;0.447,G43&lt;0.93,B43&lt;3.65,F43&lt;1.5),1.425,IF(AND(B43&lt;2.8,G43&gt;=0.356,D43&lt;1.45,A43&gt;=5.15,A43&lt;5.65,D43&lt;1.55,F43&gt;=1.5),3.86,IF(AND(B43&gt;=2.8,G43&gt;=0.356,D43&lt;1.45,A43&gt;=5.15,A43&lt;5.65,D43&lt;1.55,F43&gt;=1.5),3.6,IF(AND(B43&lt;2.6,H43&lt;13.433,A43&gt;=6.2,D43&lt;1.35,A43&gt;=5.65,D43&lt;1.55,F43&gt;=1.5),4.4,IF(AND(B43&gt;=2.6,H43&lt;13.433,A43&gt;=6.2,D43&lt;1.35,A43&gt;=5.65,D43&lt;1.55,F43&gt;=1.5),4.3,IF(AND(G43&lt;0.151,B43&lt;3.15,H43&lt;11.146,F43&gt;=2.5,A43&lt;7.05,D43&gt;=1.55,F43&gt;=1.5),5.5,IF(AND(H43&lt;15.52,B43&gt;=2.65,H43&gt;=11.146,F43&gt;=2.5,A43&lt;7.05,D43&gt;=1.55,F43&gt;=1.5),5.4,IF(AND(H43&gt;=15.52,B43&gt;=2.65,H43&gt;=11.146,F43&gt;=2.5,A43&lt;7.05,D43&gt;=1.55,F43&gt;=1.5),5.733,IF(AND(H43&lt;10.74,G43&gt;=0.151,B43&lt;3.15,H43&lt;11.146,F43&gt;=2.5,A43&lt;7.05,D43&gt;=1.55,F43&gt;=1.5),5.12,IF(AND(H43&gt;=10.74,G43&gt;=0.151,B43&lt;3.15,H43&lt;11.146,F43&gt;=2.5,A43&lt;7.05,D43&gt;=1.55,F43&gt;=1.5),4.9,"shouldnthappen")))))))))))))))))))))))))))))))))))</f>
        <v>1.4</v>
      </c>
      <c r="AS43" s="1" t="n">
        <f aca="false">IF(AND(F43&gt;=1.5,A43&lt;5.55),4.18,IF(AND(F43&gt;=2.5,B43&lt;2.75,A43&gt;=5.55),5.38,IF(AND(G43&gt;=0.587,B43&lt;3.75,F43&lt;1.5,A43&lt;5.55),1.48,IF(AND(H43&lt;6.51,B43&gt;=3.75,F43&lt;1.5,A43&lt;5.55),1.9,IF(AND(H43&gt;=6.51,B43&gt;=3.75,F43&lt;1.5,A43&lt;5.55),1.425,IF(AND(G43&gt;=0.868,F43&lt;2.5,B43&lt;2.75,A43&gt;=5.55),4.65,IF(AND(F43&lt;1.5,D43&lt;1.55,B43&gt;=2.75,A43&gt;=5.55),1.7,IF(AND(G43&gt;=0.857,D43&gt;=1.55,B43&gt;=2.75,A43&gt;=5.55),5.033,IF(AND(G43&gt;=0.518,G43&lt;0.587,B43&lt;3.75,F43&lt;1.5,A43&lt;5.55),1,IF(AND(D43&lt;1.05,G43&lt;0.868,F43&lt;2.5,B43&lt;2.75,A43&gt;=5.55),3.5,IF(AND(G43&lt;0.404,D43&gt;=1.05,G43&lt;0.868,F43&lt;2.5,B43&lt;2.75,A43&gt;=5.55),4.2,IF(AND(G43&gt;=0.404,D43&gt;=1.05,G43&lt;0.868,F43&lt;2.5,B43&lt;2.75,A43&gt;=5.55),3.94,IF(AND(F43&lt;2.5,B43&lt;2.95,F43&gt;=1.5,D43&lt;1.55,B43&gt;=2.75,A43&gt;=5.55),4.68,IF(AND(F43&gt;=2.5,B43&lt;2.95,F43&gt;=1.5,D43&lt;1.55,B43&gt;=2.75,A43&gt;=5.55),5.1,IF(AND(H43&lt;10.883,B43&gt;=2.95,F43&gt;=1.5,D43&lt;1.55,B43&gt;=2.75,A43&gt;=5.55),4.15,IF(AND(H43&gt;=10.883,B43&gt;=2.95,F43&gt;=1.5,D43&lt;1.55,B43&gt;=2.75,A43&gt;=5.55),4.5,IF(AND(H43&gt;=14.1,D43&lt;2.05,G43&lt;0.857,D43&gt;=1.55,B43&gt;=2.75,A43&gt;=5.55),6.6,IF(AND(G43&lt;0.063,B43&lt;3.15,G43&lt;0.518,G43&lt;0.587,B43&lt;3.75,F43&lt;1.5,A43&lt;5.55),1.4,IF(AND(G43&gt;=0.063,B43&lt;3.15,G43&lt;0.518,G43&lt;0.587,B43&lt;3.75,F43&lt;1.5,A43&lt;5.55),1.5,IF(AND(H43&gt;=10.563,B43&gt;=3.15,G43&lt;0.518,G43&lt;0.587,B43&lt;3.75,F43&lt;1.5,A43&lt;5.55),1.325,IF(AND(B43&lt;2.95,H43&lt;14.1,D43&lt;2.05,G43&lt;0.857,D43&gt;=1.55,B43&gt;=2.75,A43&gt;=5.55),6.125,IF(AND(A43&lt;6.65,G43&lt;0.364,D43&gt;=2.05,G43&lt;0.857,D43&gt;=1.55,B43&gt;=2.75,A43&gt;=5.55),5.45,IF(AND(G43&gt;=0.774,G43&gt;=0.364,D43&gt;=2.05,G43&lt;0.857,D43&gt;=1.55,B43&gt;=2.75,A43&gt;=5.55),5.4,IF(AND(H43&gt;=9.279,H43&lt;10.563,B43&gt;=3.15,G43&lt;0.518,G43&lt;0.587,B43&lt;3.75,F43&lt;1.5,A43&lt;5.55),1.475,IF(AND(D43&lt;1.65,B43&gt;=2.95,H43&lt;14.1,D43&lt;2.05,G43&lt;0.857,D43&gt;=1.55,B43&gt;=2.75,A43&gt;=5.55),5.8,IF(AND(B43&lt;3.15,A43&gt;=6.65,G43&lt;0.364,D43&gt;=2.05,G43&lt;0.857,D43&gt;=1.55,B43&gt;=2.75,A43&gt;=5.55),5.3,IF(AND(B43&gt;=3.15,A43&gt;=6.65,G43&lt;0.364,D43&gt;=2.05,G43&lt;0.857,D43&gt;=1.55,B43&gt;=2.75,A43&gt;=5.55),5.7,IF(AND(A43&gt;=6.75,G43&lt;0.774,G43&gt;=0.364,D43&gt;=2.05,G43&lt;0.857,D43&gt;=1.55,B43&gt;=2.75,A43&gt;=5.55),5.9,IF(AND(G43&lt;0.417,H43&lt;9.279,H43&lt;10.563,B43&gt;=3.15,G43&lt;0.518,G43&lt;0.587,B43&lt;3.75,F43&lt;1.5,A43&lt;5.55),1.4,IF(AND(G43&gt;=0.417,H43&lt;9.279,H43&lt;10.563,B43&gt;=3.15,G43&lt;0.518,G43&lt;0.587,B43&lt;3.75,F43&lt;1.5,A43&lt;5.55),1.3,IF(AND(A43&lt;6.3,D43&gt;=1.65,B43&gt;=2.95,H43&lt;14.1,D43&lt;2.05,G43&lt;0.857,D43&gt;=1.55,B43&gt;=2.75,A43&gt;=5.55),4.9,IF(AND(A43&gt;=6.3,D43&gt;=1.65,B43&gt;=2.95,H43&lt;14.1,D43&lt;2.05,G43&lt;0.857,D43&gt;=1.55,B43&gt;=2.75,A43&gt;=5.55),5.3,IF(AND(G43&gt;=0.657,A43&lt;6.75,G43&lt;0.774,G43&gt;=0.364,D43&gt;=2.05,G43&lt;0.857,D43&gt;=1.55,B43&gt;=2.75,A43&gt;=5.55),6,IF(AND(B43&lt;3.2,G43&lt;0.657,A43&lt;6.75,G43&lt;0.774,G43&gt;=0.364,D43&gt;=2.05,G43&lt;0.857,D43&gt;=1.55,B43&gt;=2.75,A43&gt;=5.55),5.6,IF(AND(B43&gt;=3.2,G43&lt;0.657,A43&lt;6.75,G43&lt;0.774,G43&gt;=0.364,D43&gt;=2.05,G43&lt;0.857,D43&gt;=1.55,B43&gt;=2.75,A43&gt;=5.55),5.65,"shouldnthappen")))))))))))))))))))))))))))))))))))</f>
        <v>1.3</v>
      </c>
      <c r="AT43" s="1" t="n">
        <f aca="false">IF(AND(H43&gt;=16.284,A43&gt;=5.55),6.533,IF(AND(G43&gt;=0.52,A43&lt;4.85,A43&lt;5.55),1.05,IF(AND(G43&lt;0.227,G43&lt;0.52,A43&lt;4.85,A43&lt;5.55),1.4,IF(AND(G43&gt;=0.227,G43&lt;0.52,A43&lt;4.85,A43&lt;5.55),1.3,IF(AND(D43&gt;=0.45,F43&lt;1.5,A43&gt;=4.85,A43&lt;5.55),1.667,IF(AND(B43&gt;=2.75,F43&gt;=1.5,A43&gt;=4.85,A43&lt;5.55),4.5,IF(AND(F43&lt;2.5,B43&gt;=3.15,H43&lt;16.284,A43&gt;=5.55),4.7,IF(AND(G43&gt;=0.934,D43&lt;0.45,F43&lt;1.5,A43&gt;=4.85,A43&lt;5.55),1.7,IF(AND(D43&gt;=1.2,B43&lt;2.75,F43&gt;=1.5,A43&gt;=4.85,A43&lt;5.55),4.25,IF(AND(G43&gt;=0.774,F43&gt;=2.5,B43&gt;=3.15,H43&lt;16.284,A43&gt;=5.55),5.4,IF(AND(B43&lt;3.1,G43&lt;0.934,D43&lt;0.45,F43&lt;1.5,A43&gt;=4.85,A43&lt;5.55),1.6,IF(AND(D43&lt;1.05,D43&lt;1.2,B43&lt;2.75,F43&gt;=1.5,A43&gt;=4.85,A43&lt;5.55),3.433,IF(AND(D43&gt;=1.05,D43&lt;1.2,B43&lt;2.75,F43&gt;=1.5,A43&gt;=4.85,A43&lt;5.55),3.267,IF(AND(H43&lt;8.486,D43&lt;1.35,F43&lt;2.5,B43&lt;3.15,H43&lt;16.284,A43&gt;=5.55),3.85,IF(AND(D43&gt;=1.55,D43&gt;=1.35,F43&lt;2.5,B43&lt;3.15,H43&lt;16.284,A43&gt;=5.55),5.1,IF(AND(H43&lt;10.464,A43&lt;6.35,F43&gt;=2.5,B43&lt;3.15,H43&lt;16.284,A43&gt;=5.55),5.08,IF(AND(H43&gt;=10.464,A43&lt;6.35,F43&gt;=2.5,B43&lt;3.15,H43&lt;16.284,A43&gt;=5.55),4.9,IF(AND(D43&lt;1.85,A43&gt;=6.35,F43&gt;=2.5,B43&lt;3.15,H43&lt;16.284,A43&gt;=5.55),5.8,IF(AND(H43&gt;=10.393,G43&lt;0.774,F43&gt;=2.5,B43&gt;=3.15,H43&lt;16.284,A43&gt;=5.55),5.425,IF(AND(B43&lt;2.6,H43&gt;=8.486,D43&lt;1.35,F43&lt;2.5,B43&lt;3.15,H43&lt;16.284,A43&gt;=5.55),3.9,IF(AND(G43&gt;=0.567,D43&lt;1.55,D43&gt;=1.35,F43&lt;2.5,B43&lt;3.15,H43&lt;16.284,A43&gt;=5.55),4.4,IF(AND(B43&lt;3.25,H43&lt;10.393,G43&lt;0.774,F43&gt;=2.5,B43&gt;=3.15,H43&lt;16.284,A43&gt;=5.55),5.7,IF(AND(B43&gt;=3.25,H43&lt;10.393,G43&lt;0.774,F43&gt;=2.5,B43&gt;=3.15,H43&lt;16.284,A43&gt;=5.55),5.98,IF(AND(G43&lt;0.079,G43&lt;0.338,B43&gt;=3.1,G43&lt;0.934,D43&lt;0.45,F43&lt;1.5,A43&gt;=4.85,A43&lt;5.55),1.425,IF(AND(B43&lt;3.35,G43&gt;=0.338,B43&gt;=3.1,G43&lt;0.934,D43&lt;0.45,F43&lt;1.5,A43&gt;=4.85,A43&lt;5.55),1.4,IF(AND(G43&lt;0.404,B43&gt;=2.6,H43&gt;=8.486,D43&lt;1.35,F43&lt;2.5,B43&lt;3.15,H43&lt;16.284,A43&gt;=5.55),4.3,IF(AND(G43&gt;=0.404,B43&gt;=2.6,H43&gt;=8.486,D43&lt;1.35,F43&lt;2.5,B43&lt;3.15,H43&lt;16.284,A43&gt;=5.55),4.025,IF(AND(B43&gt;=3.05,G43&lt;0.567,D43&lt;1.55,D43&gt;=1.35,F43&lt;2.5,B43&lt;3.15,H43&lt;16.284,A43&gt;=5.55),4.7,IF(AND(A43&lt;6.45,H43&lt;10.667,D43&gt;=1.85,A43&gt;=6.35,F43&gt;=2.5,B43&lt;3.15,H43&lt;16.284,A43&gt;=5.55),5.3,IF(AND(A43&gt;=6.45,H43&lt;10.667,D43&gt;=1.85,A43&gt;=6.35,F43&gt;=2.5,B43&lt;3.15,H43&lt;16.284,A43&gt;=5.55),5.167,IF(AND(B43&lt;2.95,H43&gt;=10.667,D43&gt;=1.85,A43&gt;=6.35,F43&gt;=2.5,B43&lt;3.15,H43&lt;16.284,A43&gt;=5.55),5.6,IF(AND(B43&gt;=2.95,H43&gt;=10.667,D43&gt;=1.85,A43&gt;=6.35,F43&gt;=2.5,B43&lt;3.15,H43&lt;16.284,A43&gt;=5.55),5.5,IF(AND(H43&lt;10.325,G43&gt;=0.079,G43&lt;0.338,B43&gt;=3.1,G43&lt;0.934,D43&lt;0.45,F43&lt;1.5,A43&gt;=4.85,A43&lt;5.55),1.5,IF(AND(G43&lt;0.385,B43&gt;=3.35,G43&gt;=0.338,B43&gt;=3.1,G43&lt;0.934,D43&lt;0.45,F43&lt;1.5,A43&gt;=4.85,A43&lt;5.55),1.5,IF(AND(G43&gt;=0.385,B43&gt;=3.35,G43&gt;=0.338,B43&gt;=3.1,G43&lt;0.934,D43&lt;0.45,F43&lt;1.5,A43&gt;=4.85,A43&lt;5.55),1.42,IF(AND(B43&lt;2.5,B43&lt;3.05,G43&lt;0.567,D43&lt;1.55,D43&gt;=1.35,F43&lt;2.5,B43&lt;3.15,H43&lt;16.284,A43&gt;=5.55),4.5,IF(AND(B43&gt;=2.5,B43&lt;3.05,G43&lt;0.567,D43&lt;1.55,D43&gt;=1.35,F43&lt;2.5,B43&lt;3.15,H43&lt;16.284,A43&gt;=5.55),4.56,IF(AND(H43&lt;12.506,H43&gt;=10.325,G43&gt;=0.079,G43&lt;0.338,B43&gt;=3.1,G43&lt;0.934,D43&lt;0.45,F43&lt;1.5,A43&gt;=4.85,A43&lt;5.55),1.2,IF(AND(H43&gt;=12.506,H43&gt;=10.325,G43&gt;=0.079,G43&lt;0.338,B43&gt;=3.1,G43&lt;0.934,D43&lt;0.45,F43&lt;1.5,A43&gt;=4.85,A43&lt;5.55),1.3,"shouldnthappen")))))))))))))))))))))))))))))))))))))))</f>
        <v>1.42</v>
      </c>
      <c r="AU43" s="1" t="n">
        <f aca="false">IF(AND(G43&gt;=0.52,B43&lt;3.05,F43&lt;1.5),1.1,IF(AND(G43&lt;0.35,G43&lt;0.52,B43&lt;3.05,F43&lt;1.5),1.4,IF(AND(G43&gt;=0.35,G43&lt;0.52,B43&lt;3.05,F43&lt;1.5),1.3,IF(AND(G43&gt;=0.227,G43&lt;0.347,B43&gt;=3.05,F43&lt;1.5),1.32,IF(AND(H43&lt;6.417,G43&gt;=0.347,B43&gt;=3.05,F43&lt;1.5),1.7,IF(AND(A43&gt;=7.25,A43&gt;=6.6,F43&gt;=2.5,F43&gt;=1.5),6.35,IF(AND(G43&lt;0.11,G43&lt;0.227,G43&lt;0.347,B43&gt;=3.05,F43&lt;1.5),1.333,IF(AND(H43&lt;9.441,H43&gt;=6.417,G43&gt;=0.347,B43&gt;=3.05,F43&lt;1.5),1.425,IF(AND(B43&lt;2.75,G43&lt;0.451,H43&lt;10.266,F43&lt;2.5,F43&gt;=1.5),4,IF(AND(B43&gt;=2.75,G43&lt;0.451,H43&lt;10.266,F43&lt;2.5,F43&gt;=1.5),4.433,IF(AND(G43&gt;=0.865,G43&gt;=0.451,H43&lt;10.266,F43&lt;2.5,F43&gt;=1.5),4.2,IF(AND(B43&lt;2.45,H43&lt;13.665,H43&gt;=10.266,F43&lt;2.5,F43&gt;=1.5),3.7,IF(AND(G43&lt;0.302,H43&gt;=13.665,H43&gt;=10.266,F43&lt;2.5,F43&gt;=1.5),5,IF(AND(B43&lt;2.9,A43&lt;6.1,A43&lt;6.6,F43&gt;=2.5,F43&gt;=1.5),5.06,IF(AND(B43&gt;=2.9,A43&lt;6.1,A43&lt;6.6,F43&gt;=2.5,F43&gt;=1.5),4.8,IF(AND(B43&lt;3.05,A43&gt;=6.1,A43&lt;6.6,F43&gt;=2.5,F43&gt;=1.5),5.6,IF(AND(B43&gt;=3.05,A43&gt;=6.1,A43&lt;6.6,F43&gt;=2.5,F43&gt;=1.5),5.267,IF(AND(H43&gt;=14.564,A43&lt;7.25,A43&gt;=6.6,F43&gt;=2.5,F43&gt;=1.5),5.6,IF(AND(H43&gt;=14.309,G43&gt;=0.11,G43&lt;0.227,G43&lt;0.347,B43&gt;=3.05,F43&lt;1.5),1.7,IF(AND(D43&lt;0.4,H43&gt;=9.441,H43&gt;=6.417,G43&gt;=0.347,B43&gt;=3.05,F43&lt;1.5),1.5,IF(AND(D43&gt;=0.4,H43&gt;=9.441,H43&gt;=6.417,G43&gt;=0.347,B43&gt;=3.05,F43&lt;1.5),1.633,IF(AND(A43&lt;5.35,G43&lt;0.865,G43&gt;=0.451,H43&lt;10.266,F43&lt;2.5,F43&gt;=1.5),3.15,IF(AND(D43&lt;1.45,G43&gt;=0.302,H43&gt;=13.665,H43&gt;=10.266,F43&lt;2.5,F43&gt;=1.5),4.74,IF(AND(D43&gt;=1.45,G43&gt;=0.302,H43&gt;=13.665,H43&gt;=10.266,F43&lt;2.5,F43&gt;=1.5),4.567,IF(AND(H43&lt;8.836,H43&lt;14.564,A43&lt;7.25,A43&gt;=6.6,F43&gt;=2.5,F43&gt;=1.5),5.7,IF(AND(H43&gt;=8.836,H43&lt;14.564,A43&lt;7.25,A43&gt;=6.6,F43&gt;=2.5,F43&gt;=1.5),5.9,IF(AND(H43&lt;11.53,H43&lt;14.309,G43&gt;=0.11,G43&lt;0.227,G43&lt;0.347,B43&gt;=3.05,F43&lt;1.5),1.5,IF(AND(H43&gt;=11.53,H43&lt;14.309,G43&gt;=0.11,G43&lt;0.227,G43&lt;0.347,B43&gt;=3.05,F43&lt;1.5),1.467,IF(AND(H43&lt;9.386,A43&gt;=5.35,G43&lt;0.865,G43&gt;=0.451,H43&lt;10.266,F43&lt;2.5,F43&gt;=1.5),3.56,IF(AND(H43&gt;=9.386,A43&gt;=5.35,G43&lt;0.865,G43&gt;=0.451,H43&lt;10.266,F43&lt;2.5,F43&gt;=1.5),4.2,IF(AND(H43&lt;11.036,D43&lt;1.45,B43&gt;=2.45,H43&lt;13.665,H43&gt;=10.266,F43&lt;2.5,F43&gt;=1.5),4.45,IF(AND(H43&gt;=11.036,D43&lt;1.45,B43&gt;=2.45,H43&lt;13.665,H43&gt;=10.266,F43&lt;2.5,F43&gt;=1.5),4.1,IF(AND(G43&gt;=0.585,D43&gt;=1.45,B43&gt;=2.45,H43&lt;13.665,H43&gt;=10.266,F43&lt;2.5,F43&gt;=1.5),4.9,IF(AND(H43&lt;11.743,G43&lt;0.585,D43&gt;=1.45,B43&gt;=2.45,H43&lt;13.665,H43&gt;=10.266,F43&lt;2.5,F43&gt;=1.5),4.7,IF(AND(H43&gt;=11.743,G43&lt;0.585,D43&gt;=1.45,B43&gt;=2.45,H43&lt;13.665,H43&gt;=10.266,F43&lt;2.5,F43&gt;=1.5),4.5,"shouldnthappen")))))))))))))))))))))))))))))))))))</f>
        <v>1.425</v>
      </c>
      <c r="AV43" s="1" t="n">
        <f aca="false">IF(AND(G43&gt;=0.356,F43&gt;=1.5,A43&lt;5.75),3.52,IF(AND(A43&lt;7.25,A43&gt;=7.1,A43&gt;=5.75),5.875,IF(AND(A43&gt;=7.25,A43&gt;=7.1,A43&gt;=5.75),6.5,IF(AND(D43&gt;=0.35,G43&gt;=0.586,F43&lt;1.5,A43&lt;5.75),1.8,IF(AND(D43&lt;1.4,G43&lt;0.356,F43&gt;=1.5,A43&lt;5.75),4.2,IF(AND(D43&gt;=1.4,G43&lt;0.356,F43&gt;=1.5,A43&lt;5.75),4.5,IF(AND(H43&gt;=11.218,A43&lt;5.05,G43&lt;0.586,F43&lt;1.5,A43&lt;5.75),1.225,IF(AND(G43&gt;=0.253,A43&gt;=5.05,G43&lt;0.586,F43&lt;1.5,A43&lt;5.75),1.3,IF(AND(B43&gt;=3.75,D43&lt;0.35,G43&gt;=0.586,F43&lt;1.5,A43&lt;5.75),1.567,IF(AND(B43&lt;2.85,D43&lt;1.35,D43&lt;1.65,A43&lt;7.1,A43&gt;=5.75),4.26,IF(AND(B43&gt;=2.85,D43&lt;1.35,D43&lt;1.65,A43&lt;7.1,A43&gt;=5.75),4.45,IF(AND(A43&lt;6.05,H43&lt;12.921,D43&gt;=1.65,A43&lt;7.1,A43&gt;=5.75),5.1,IF(AND(H43&gt;=15.338,H43&gt;=12.921,D43&gt;=1.65,A43&lt;7.1,A43&gt;=5.75),5.55,IF(AND(G43&lt;0.418,H43&lt;11.218,A43&lt;5.05,G43&lt;0.586,F43&lt;1.5,A43&lt;5.75),1.42,IF(AND(G43&gt;=0.418,H43&lt;11.218,A43&lt;5.05,G43&lt;0.586,F43&lt;1.5,A43&lt;5.75),1.3,IF(AND(H43&gt;=13.321,G43&lt;0.253,A43&gt;=5.05,G43&lt;0.586,F43&lt;1.5,A43&lt;5.75),1.7,IF(AND(H43&lt;6.089,B43&lt;3.75,D43&lt;0.35,G43&gt;=0.586,F43&lt;1.5,A43&lt;5.75),1.7,IF(AND(H43&gt;=6.089,B43&lt;3.75,D43&lt;0.35,G43&gt;=0.586,F43&lt;1.5,A43&lt;5.75),1.5,IF(AND(B43&lt;2.9,D43&lt;1.45,D43&gt;=1.35,D43&lt;1.65,A43&lt;7.1,A43&gt;=5.75),4.8,IF(AND(B43&gt;=2.9,D43&lt;1.45,D43&gt;=1.35,D43&lt;1.65,A43&lt;7.1,A43&gt;=5.75),4.475,IF(AND(B43&lt;2.5,D43&gt;=1.45,D43&gt;=1.35,D43&lt;1.65,A43&lt;7.1,A43&gt;=5.75),4.5,IF(AND(H43&lt;8.884,A43&gt;=6.05,H43&lt;12.921,D43&gt;=1.65,A43&lt;7.1,A43&gt;=5.75),5.4,IF(AND(A43&lt;6.3,H43&lt;15.338,H43&gt;=12.921,D43&gt;=1.65,A43&lt;7.1,A43&gt;=5.75),4.967,IF(AND(A43&gt;=6.3,H43&lt;15.338,H43&gt;=12.921,D43&gt;=1.65,A43&lt;7.1,A43&gt;=5.75),5.133,IF(AND(H43&lt;10.826,H43&lt;13.321,G43&lt;0.253,A43&gt;=5.05,G43&lt;0.586,F43&lt;1.5,A43&lt;5.75),1.5,IF(AND(H43&gt;=10.826,H43&lt;13.321,G43&lt;0.253,A43&gt;=5.05,G43&lt;0.586,F43&lt;1.5,A43&lt;5.75),1.4,IF(AND(H43&lt;7.47,B43&gt;=2.5,D43&gt;=1.45,D43&gt;=1.35,D43&lt;1.65,A43&lt;7.1,A43&gt;=5.75),5.1,IF(AND(H43&gt;=7.47,B43&gt;=2.5,D43&gt;=1.45,D43&gt;=1.35,D43&lt;1.65,A43&lt;7.1,A43&gt;=5.75),4.725,IF(AND(H43&lt;9.637,H43&gt;=8.884,A43&gt;=6.05,H43&lt;12.921,D43&gt;=1.65,A43&lt;7.1,A43&gt;=5.75),5.9,IF(AND(B43&lt;2.6,H43&gt;=9.637,H43&gt;=8.884,A43&gt;=6.05,H43&lt;12.921,D43&gt;=1.65,A43&lt;7.1,A43&gt;=5.75),5.8,IF(AND(B43&lt;2.75,B43&gt;=2.6,H43&gt;=9.637,H43&gt;=8.884,A43&gt;=6.05,H43&lt;12.921,D43&gt;=1.65,A43&lt;7.1,A43&gt;=5.75),5.3,IF(AND(D43&lt;2.25,B43&gt;=2.75,B43&gt;=2.6,H43&gt;=9.637,H43&gt;=8.884,A43&gt;=6.05,H43&lt;12.921,D43&gt;=1.65,A43&lt;7.1,A43&gt;=5.75),5.6,IF(AND(D43&gt;=2.25,B43&gt;=2.75,B43&gt;=2.6,H43&gt;=9.637,H43&gt;=8.884,A43&gt;=6.05,H43&lt;12.921,D43&gt;=1.65,A43&lt;7.1,A43&gt;=5.75),5.5,"shouldnthappen")))))))))))))))))))))))))))))))))</f>
        <v>1.3</v>
      </c>
      <c r="AW43" s="1" t="n">
        <f aca="false">IF(AND(G43&gt;=0.905,F43&lt;1.5),1.767,IF(AND(H43&gt;=16.674,F43&gt;=1.5),6.55,IF(AND(A43&lt;4.35,H43&lt;14.344,G43&lt;0.905,F43&lt;1.5),1.1,IF(AND(B43&lt;3.65,H43&gt;=14.344,G43&lt;0.905,F43&lt;1.5),1.5,IF(AND(B43&gt;=3.65,H43&gt;=14.344,G43&lt;0.905,F43&lt;1.5),1.65,IF(AND(B43&lt;2.6,F43&gt;=2.5,H43&lt;16.674,F43&gt;=1.5),4.5,IF(AND(D43&gt;=0.45,A43&gt;=4.35,H43&lt;14.344,G43&lt;0.905,F43&lt;1.5),1.65,IF(AND(D43&lt;1.15,A43&lt;5.9,F43&lt;2.5,H43&lt;16.674,F43&gt;=1.5),3.56,IF(AND(B43&lt;2.75,A43&gt;=5.9,F43&lt;2.5,H43&lt;16.674,F43&gt;=1.5),5,IF(AND(H43&lt;13.531,B43&gt;=2.75,A43&gt;=5.9,F43&lt;2.5,H43&lt;16.674,F43&gt;=1.5),4.333,IF(AND(B43&lt;3.2,G43&gt;=0.669,B43&gt;=2.6,F43&gt;=2.5,H43&lt;16.674,F43&gt;=1.5),5.08,IF(AND(B43&gt;=3.2,G43&gt;=0.669,B43&gt;=2.6,F43&gt;=2.5,H43&lt;16.674,F43&gt;=1.5),5.4,IF(AND(B43&lt;3.15,A43&lt;5.05,D43&lt;0.45,A43&gt;=4.35,H43&lt;14.344,G43&lt;0.905,F43&lt;1.5),1.45,IF(AND(A43&gt;=5.55,A43&gt;=5.05,D43&lt;0.45,A43&gt;=4.35,H43&lt;14.344,G43&lt;0.905,F43&lt;1.5),1.5,IF(AND(A43&lt;5.55,A43&lt;5.65,D43&gt;=1.15,A43&lt;5.9,F43&lt;2.5,H43&lt;16.674,F43&gt;=1.5),3.95,IF(AND(A43&gt;=5.55,A43&lt;5.65,D43&gt;=1.15,A43&lt;5.9,F43&lt;2.5,H43&lt;16.674,F43&gt;=1.5),3.82,IF(AND(G43&lt;0.39,A43&gt;=5.65,D43&gt;=1.15,A43&lt;5.9,F43&lt;2.5,H43&lt;16.674,F43&gt;=1.5),4.35,IF(AND(G43&gt;=0.39,A43&gt;=5.65,D43&gt;=1.15,A43&lt;5.9,F43&lt;2.5,H43&lt;16.674,F43&gt;=1.5),3.95,IF(AND(G43&lt;0.466,H43&gt;=13.531,B43&gt;=2.75,A43&gt;=5.9,F43&lt;2.5,H43&lt;16.674,F43&gt;=1.5),4.8,IF(AND(G43&gt;=0.466,H43&gt;=13.531,B43&gt;=2.75,A43&gt;=5.9,F43&lt;2.5,H43&lt;16.674,F43&gt;=1.5),4.7,IF(AND(H43&lt;10.144,D43&lt;2.05,G43&lt;0.669,B43&gt;=2.6,F43&gt;=2.5,H43&lt;16.674,F43&gt;=1.5),5.3,IF(AND(H43&gt;=10.144,D43&lt;2.05,G43&lt;0.669,B43&gt;=2.6,F43&gt;=2.5,H43&lt;16.674,F43&gt;=1.5),5.133,IF(AND(D43&gt;=2.45,D43&gt;=2.05,G43&lt;0.669,B43&gt;=2.6,F43&gt;=2.5,H43&lt;16.674,F43&gt;=1.5),5.9,IF(AND(B43&lt;3.25,B43&gt;=3.15,A43&lt;5.05,D43&lt;0.45,A43&gt;=4.35,H43&lt;14.344,G43&lt;0.905,F43&lt;1.5),1.2,IF(AND(B43&gt;=3.25,B43&gt;=3.15,A43&lt;5.05,D43&lt;0.45,A43&gt;=4.35,H43&lt;14.344,G43&lt;0.905,F43&lt;1.5),1.36,IF(AND(B43&gt;=3.8,A43&lt;5.55,A43&gt;=5.05,D43&lt;0.45,A43&gt;=4.35,H43&lt;14.344,G43&lt;0.905,F43&lt;1.5),1.3,IF(AND(G43&lt;0.05,B43&lt;3.8,A43&lt;5.55,A43&gt;=5.05,D43&lt;0.45,A43&gt;=4.35,H43&lt;14.344,G43&lt;0.905,F43&lt;1.5),1.4,IF(AND(G43&lt;0.107,G43&lt;0.395,D43&lt;2.45,D43&gt;=2.05,G43&lt;0.669,B43&gt;=2.6,F43&gt;=2.5,H43&lt;16.674,F43&gt;=1.5),5.667,IF(AND(G43&lt;0.537,G43&gt;=0.395,D43&lt;2.45,D43&gt;=2.05,G43&lt;0.669,B43&gt;=2.6,F43&gt;=2.5,H43&lt;16.674,F43&gt;=1.5),5.6,IF(AND(G43&gt;=0.537,G43&gt;=0.395,D43&lt;2.45,D43&gt;=2.05,G43&lt;0.669,B43&gt;=2.6,F43&gt;=2.5,H43&lt;16.674,F43&gt;=1.5),5.775,IF(AND(B43&lt;3.6,G43&gt;=0.05,B43&lt;3.8,A43&lt;5.55,A43&gt;=5.05,D43&lt;0.45,A43&gt;=4.35,H43&lt;14.344,G43&lt;0.905,F43&lt;1.5),1.475,IF(AND(B43&gt;=3.6,G43&gt;=0.05,B43&lt;3.8,A43&lt;5.55,A43&gt;=5.05,D43&lt;0.45,A43&gt;=4.35,H43&lt;14.344,G43&lt;0.905,F43&lt;1.5),1.5,IF(AND(G43&lt;0.312,G43&gt;=0.107,G43&lt;0.395,D43&lt;2.45,D43&gt;=2.05,G43&lt;0.669,B43&gt;=2.6,F43&gt;=2.5,H43&lt;16.674,F43&gt;=1.5),5.18,IF(AND(G43&gt;=0.312,G43&gt;=0.107,G43&lt;0.395,D43&lt;2.45,D43&gt;=2.05,G43&lt;0.669,B43&gt;=2.6,F43&gt;=2.5,H43&lt;16.674,F43&gt;=1.5),5.4,"shouldnthappen"))))))))))))))))))))))))))))))))))</f>
        <v>1.36</v>
      </c>
      <c r="AX43" s="1" t="n">
        <f aca="false">IF(AND(D43&gt;=1.3,B43&gt;=3.45),6.25,IF(AND(B43&lt;2.75,A43&lt;5.25,B43&lt;3.45),3.9,IF(AND(D43&lt;0.25,D43&lt;1.3,B43&gt;=3.45),1.16,IF(AND(A43&gt;=5.05,B43&gt;=2.75,A43&lt;5.25,B43&lt;3.45),1.7,IF(AND(D43&lt;0.7,F43&lt;2.5,A43&gt;=5.25,B43&lt;3.45),1.5,IF(AND(H43&gt;=16.284,F43&gt;=2.5,A43&gt;=5.25,B43&lt;3.45),6.6,IF(AND(G43&lt;0.123,D43&gt;=0.25,D43&lt;1.3,B43&gt;=3.45),1.3,IF(AND(A43&lt;4.5,A43&lt;5.05,B43&gt;=2.75,A43&lt;5.25,B43&lt;3.45),1.3,IF(AND(A43&lt;5.05,G43&gt;=0.123,D43&gt;=0.25,D43&lt;1.3,B43&gt;=3.45),1.6,IF(AND(B43&lt;3.15,A43&gt;=4.5,A43&lt;5.05,B43&gt;=2.75,A43&lt;5.25,B43&lt;3.45),1.54,IF(AND(B43&gt;=3.15,A43&gt;=4.5,A43&lt;5.05,B43&gt;=2.75,A43&lt;5.25,B43&lt;3.45),1.35,IF(AND(D43&gt;=1.4,A43&lt;5.9,D43&gt;=0.7,F43&lt;2.5,A43&gt;=5.25,B43&lt;3.45),4.5,IF(AND(D43&gt;=1.55,A43&gt;=5.9,D43&gt;=0.7,F43&lt;2.5,A43&gt;=5.25,B43&lt;3.45),4.95,IF(AND(G43&gt;=0.682,D43&gt;=2.05,H43&lt;16.284,F43&gt;=2.5,A43&gt;=5.25,B43&lt;3.45),5.26,IF(AND(A43&lt;5.4,A43&gt;=5.05,G43&gt;=0.123,D43&gt;=0.25,D43&lt;1.3,B43&gt;=3.45),1.64,IF(AND(A43&gt;=5.4,A43&gt;=5.05,G43&gt;=0.123,D43&gt;=0.25,D43&lt;1.3,B43&gt;=3.45),1.6,IF(AND(G43&lt;0.372,D43&lt;1.4,A43&lt;5.9,D43&gt;=0.7,F43&lt;2.5,A43&gt;=5.25,B43&lt;3.45),4.175,IF(AND(D43&lt;1.35,D43&lt;1.55,A43&gt;=5.9,D43&gt;=0.7,F43&lt;2.5,A43&gt;=5.25,B43&lt;3.45),4.2,IF(AND(B43&lt;2.35,G43&lt;0.596,D43&lt;2.05,H43&lt;16.284,F43&gt;=2.5,A43&gt;=5.25,B43&lt;3.45),5,IF(AND(G43&gt;=0.888,G43&gt;=0.596,D43&lt;2.05,H43&lt;16.284,F43&gt;=2.5,A43&gt;=5.25,B43&lt;3.45),4.8,IF(AND(A43&gt;=6.85,G43&lt;0.682,D43&gt;=2.05,H43&lt;16.284,F43&gt;=2.5,A43&gt;=5.25,B43&lt;3.45),5.4,IF(AND(A43&gt;=5.75,G43&gt;=0.372,D43&lt;1.4,A43&lt;5.9,D43&gt;=0.7,F43&lt;2.5,A43&gt;=5.25,B43&lt;3.45),3.933,IF(AND(A43&gt;=6.75,D43&gt;=1.35,D43&lt;1.55,A43&gt;=5.9,D43&gt;=0.7,F43&lt;2.5,A43&gt;=5.25,B43&lt;3.45),4.8,IF(AND(H43&lt;11.084,B43&gt;=2.35,G43&lt;0.596,D43&lt;2.05,H43&lt;16.284,F43&gt;=2.5,A43&gt;=5.25,B43&lt;3.45),5.3,IF(AND(H43&lt;8.435,G43&lt;0.888,G43&gt;=0.596,D43&lt;2.05,H43&lt;16.284,F43&gt;=2.5,A43&gt;=5.25,B43&lt;3.45),5.1,IF(AND(H43&gt;=8.435,G43&lt;0.888,G43&gt;=0.596,D43&lt;2.05,H43&lt;16.284,F43&gt;=2.5,A43&gt;=5.25,B43&lt;3.45),4.94,IF(AND(B43&lt;3.15,A43&lt;6.85,G43&lt;0.682,D43&gt;=2.05,H43&lt;16.284,F43&gt;=2.5,A43&gt;=5.25,B43&lt;3.45),5.6,IF(AND(B43&gt;=3.15,A43&lt;6.85,G43&lt;0.682,D43&gt;=2.05,H43&lt;16.284,F43&gt;=2.5,A43&gt;=5.25,B43&lt;3.45),5.74,IF(AND(G43&lt;0.572,A43&lt;5.75,G43&gt;=0.372,D43&lt;1.4,A43&lt;5.9,D43&gt;=0.7,F43&lt;2.5,A43&gt;=5.25,B43&lt;3.45),3.7,IF(AND(D43&lt;1.45,A43&lt;6.75,D43&gt;=1.35,D43&lt;1.55,A43&gt;=5.9,D43&gt;=0.7,F43&lt;2.5,A43&gt;=5.25,B43&lt;3.45),4.46,IF(AND(D43&gt;=1.45,A43&lt;6.75,D43&gt;=1.35,D43&lt;1.55,A43&gt;=5.9,D43&gt;=0.7,F43&lt;2.5,A43&gt;=5.25,B43&lt;3.45),4.567,IF(AND(H43&lt;12.532,H43&gt;=11.084,B43&gt;=2.35,G43&lt;0.596,D43&lt;2.05,H43&lt;16.284,F43&gt;=2.5,A43&gt;=5.25,B43&lt;3.45),5.8,IF(AND(H43&gt;=12.532,H43&gt;=11.084,B43&gt;=2.35,G43&lt;0.596,D43&lt;2.05,H43&lt;16.284,F43&gt;=2.5,A43&gt;=5.25,B43&lt;3.45),5.667,IF(AND(A43&gt;=5.65,G43&gt;=0.572,A43&lt;5.75,G43&gt;=0.372,D43&lt;1.4,A43&lt;5.9,D43&gt;=0.7,F43&lt;2.5,A43&gt;=5.25,B43&lt;3.45),4.2,IF(AND(G43&lt;0.862,A43&lt;5.65,G43&gt;=0.572,A43&lt;5.75,G43&gt;=0.372,D43&lt;1.4,A43&lt;5.9,D43&gt;=0.7,F43&lt;2.5,A43&gt;=5.25,B43&lt;3.45),3.9,IF(AND(G43&gt;=0.862,A43&lt;5.65,G43&gt;=0.572,A43&lt;5.75,G43&gt;=0.372,D43&lt;1.4,A43&lt;5.9,D43&gt;=0.7,F43&lt;2.5,A43&gt;=5.25,B43&lt;3.45),4,"shouldnthappen"))))))))))))))))))))))))))))))))))))</f>
        <v>1.6</v>
      </c>
      <c r="AY43" s="1" t="n">
        <f aca="false">IF(AND(H43&gt;=8.233,D43&gt;=0.8,A43&lt;5.55),3.525,IF(AND(B43&lt;2.9,H43&gt;=15.534,A43&gt;=5.55),4.8,IF(AND(H43&gt;=12.259,A43&lt;4.75,D43&lt;0.8,A43&lt;5.55),1.25,IF(AND(B43&gt;=3.85,A43&gt;=4.75,D43&lt;0.8,A43&lt;5.55),1.425,IF(AND(D43&lt;1.55,H43&lt;8.233,D43&gt;=0.8,A43&lt;5.55),3.975,IF(AND(D43&gt;=1.55,H43&lt;8.233,D43&gt;=0.8,A43&lt;5.55),4.5,IF(AND(D43&lt;0.65,D43&lt;1.7,H43&lt;15.534,A43&gt;=5.55),1.7,IF(AND(A43&gt;=7.05,D43&gt;=1.7,H43&lt;15.534,A43&gt;=5.55),6.3,IF(AND(B43&gt;=3.35,B43&gt;=2.9,H43&gt;=15.534,A43&gt;=5.55),5.4,IF(AND(B43&lt;3.1,H43&lt;12.259,A43&lt;4.75,D43&lt;0.8,A43&lt;5.55),1.367,IF(AND(B43&gt;=3.1,H43&lt;12.259,A43&lt;4.75,D43&lt;0.8,A43&lt;5.55),1.4,IF(AND(G43&gt;=0.905,B43&lt;3.85,A43&gt;=4.75,D43&lt;0.8,A43&lt;5.55),1.9,IF(AND(H43&lt;15.681,B43&lt;3.35,B43&gt;=2.9,H43&gt;=15.534,A43&gt;=5.55),5.8,IF(AND(H43&gt;=15.681,B43&lt;3.35,B43&gt;=2.9,H43&gt;=15.534,A43&gt;=5.55),5.7,IF(AND(H43&gt;=14.877,G43&lt;0.905,B43&lt;3.85,A43&gt;=4.75,D43&lt;0.8,A43&lt;5.55),1.3,IF(AND(D43&gt;=1.25,B43&lt;2.65,D43&gt;=0.65,D43&lt;1.7,H43&lt;15.534,A43&gt;=5.55),4.433,IF(AND(G43&gt;=0.622,B43&lt;3.15,A43&lt;7.05,D43&gt;=1.7,H43&lt;15.534,A43&gt;=5.55),5.08,IF(AND(H43&gt;=13.42,B43&gt;=3.15,A43&lt;7.05,D43&gt;=1.7,H43&lt;15.534,A43&gt;=5.55),5.1,IF(AND(G43&lt;0.265,H43&lt;14.877,G43&lt;0.905,B43&lt;3.85,A43&gt;=4.75,D43&lt;0.8,A43&lt;5.55),1.2,IF(AND(A43&lt;5.75,D43&lt;1.25,B43&lt;2.65,D43&gt;=0.65,D43&lt;1.7,H43&lt;15.534,A43&gt;=5.55),3.7,IF(AND(A43&gt;=5.75,D43&lt;1.25,B43&lt;2.65,D43&gt;=0.65,D43&lt;1.7,H43&lt;15.534,A43&gt;=5.55),4,IF(AND(G43&gt;=0.652,D43&lt;1.35,B43&gt;=2.65,D43&gt;=0.65,D43&lt;1.7,H43&lt;15.534,A43&gt;=5.55),3.6,IF(AND(H43&lt;7.47,D43&gt;=1.35,B43&gt;=2.65,D43&gt;=0.65,D43&lt;1.7,H43&lt;15.534,A43&gt;=5.55),5.1,IF(AND(H43&lt;10.914,G43&lt;0.622,B43&lt;3.15,A43&lt;7.05,D43&gt;=1.7,H43&lt;15.534,A43&gt;=5.55),5.36,IF(AND(H43&gt;=10.914,G43&lt;0.622,B43&lt;3.15,A43&lt;7.05,D43&gt;=1.7,H43&lt;15.534,A43&gt;=5.55),5.64,IF(AND(G43&gt;=0.657,H43&lt;13.42,B43&gt;=3.15,A43&lt;7.05,D43&gt;=1.7,H43&lt;15.534,A43&gt;=5.55),6,IF(AND(G43&gt;=0.782,G43&gt;=0.265,H43&lt;14.877,G43&lt;0.905,B43&lt;3.85,A43&gt;=4.75,D43&lt;0.8,A43&lt;5.55),1.48,IF(AND(H43&lt;11.286,G43&lt;0.652,D43&lt;1.35,B43&gt;=2.65,D43&gt;=0.65,D43&lt;1.7,H43&lt;15.534,A43&gt;=5.55),4.24,IF(AND(H43&gt;=11.286,G43&lt;0.652,D43&lt;1.35,B43&gt;=2.65,D43&gt;=0.65,D43&lt;1.7,H43&lt;15.534,A43&gt;=5.55),4.05,IF(AND(G43&lt;0.413,H43&gt;=7.47,D43&gt;=1.35,B43&gt;=2.65,D43&gt;=0.65,D43&lt;1.7,H43&lt;15.534,A43&gt;=5.55),5.1,IF(AND(H43&lt;11.325,G43&lt;0.657,H43&lt;13.42,B43&gt;=3.15,A43&lt;7.05,D43&gt;=1.7,H43&lt;15.534,A43&gt;=5.55),5.8,IF(AND(H43&gt;=11.325,G43&lt;0.657,H43&lt;13.42,B43&gt;=3.15,A43&lt;7.05,D43&gt;=1.7,H43&lt;15.534,A43&gt;=5.55),5.6,IF(AND(D43&gt;=0.35,G43&lt;0.782,G43&gt;=0.265,H43&lt;14.877,G43&lt;0.905,B43&lt;3.85,A43&gt;=4.75,D43&lt;0.8,A43&lt;5.55),1.633,IF(AND(B43&lt;2.85,G43&gt;=0.413,H43&gt;=7.47,D43&gt;=1.35,B43&gt;=2.65,D43&gt;=0.65,D43&lt;1.7,H43&lt;15.534,A43&gt;=5.55),4.6,IF(AND(D43&lt;0.15,D43&lt;0.35,G43&lt;0.782,G43&gt;=0.265,H43&lt;14.877,G43&lt;0.905,B43&lt;3.85,A43&gt;=4.75,D43&lt;0.8,A43&lt;5.55),1.5,IF(AND(D43&gt;=0.15,D43&lt;0.35,G43&lt;0.782,G43&gt;=0.265,H43&lt;14.877,G43&lt;0.905,B43&lt;3.85,A43&gt;=4.75,D43&lt;0.8,A43&lt;5.55),1.543,IF(AND(A43&gt;=6.8,B43&gt;=2.85,G43&gt;=0.413,H43&gt;=7.47,D43&gt;=1.35,B43&gt;=2.65,D43&gt;=0.65,D43&lt;1.7,H43&lt;15.534,A43&gt;=5.55),4.9,IF(AND(H43&lt;13.531,A43&lt;6.8,B43&gt;=2.85,G43&gt;=0.413,H43&gt;=7.47,D43&gt;=1.35,B43&gt;=2.65,D43&gt;=0.65,D43&lt;1.7,H43&lt;15.534,A43&gt;=5.55),4.5,IF(AND(H43&gt;=13.531,A43&lt;6.8,B43&gt;=2.85,G43&gt;=0.413,H43&gt;=7.47,D43&gt;=1.35,B43&gt;=2.65,D43&gt;=0.65,D43&lt;1.7,H43&lt;15.534,A43&gt;=5.55),4.7,"shouldnthappen")))))))))))))))))))))))))))))))))))))))</f>
        <v>1.543</v>
      </c>
      <c r="AZ43" s="1" t="n">
        <f aca="false">IF(AND(H43&gt;=15.371,B43&gt;=3.35),5.4,IF(AND(G43&gt;=0.851,H43&gt;=15.244,B43&lt;3.35),4.75,IF(AND(F43&gt;=2,H43&lt;15.371,B43&gt;=3.35),5.6,IF(AND(B43&lt;2.75,A43&lt;5.15,H43&lt;15.244,B43&lt;3.35),3.42,IF(AND(A43&gt;=7.25,G43&lt;0.851,H43&gt;=15.244,B43&lt;3.35),6.6,IF(AND(A43&lt;4.45,B43&gt;=2.75,A43&lt;5.15,H43&lt;15.244,B43&lt;3.35),1.1,IF(AND(G43&lt;0.527,A43&lt;7.25,G43&lt;0.851,H43&gt;=15.244,B43&lt;3.35),5.08,IF(AND(G43&gt;=0.527,A43&lt;7.25,G43&lt;0.851,H43&gt;=15.244,B43&lt;3.35),5.8,IF(AND(D43&gt;=0.35,B43&lt;3.7,F43&lt;2,H43&lt;15.371,B43&gt;=3.35),1.55,IF(AND(H43&lt;6.542,B43&gt;=3.7,F43&lt;2,H43&lt;15.371,B43&gt;=3.35),1.9,IF(AND(B43&lt;3.25,A43&gt;=4.45,B43&gt;=2.75,A43&lt;5.15,H43&lt;15.244,B43&lt;3.35),1.46,IF(AND(B43&gt;=3.25,A43&gt;=4.45,B43&gt;=2.75,A43&lt;5.15,H43&lt;15.244,B43&lt;3.35),1.7,IF(AND(H43&lt;13.654,B43&gt;=2.95,D43&lt;1.45,A43&gt;=5.15,H43&lt;15.244,B43&lt;3.35),4.3,IF(AND(H43&gt;=13.654,B43&gt;=2.95,D43&lt;1.45,A43&gt;=5.15,H43&lt;15.244,B43&lt;3.35),4.625,IF(AND(F43&gt;=2.5,D43&lt;1.75,D43&gt;=1.45,A43&gt;=5.15,H43&lt;15.244,B43&lt;3.35),5.3,IF(AND(G43&gt;=0.853,D43&gt;=1.75,D43&gt;=1.45,A43&gt;=5.15,H43&lt;15.244,B43&lt;3.35),5.15,IF(AND(D43&gt;=0.25,D43&lt;0.35,B43&lt;3.7,F43&lt;2,H43&lt;15.371,B43&gt;=3.35),1.3,IF(AND(B43&lt;3.85,H43&gt;=6.542,B43&gt;=3.7,F43&lt;2,H43&lt;15.371,B43&gt;=3.35),1.633,IF(AND(H43&lt;7.02,H43&lt;10.688,B43&lt;2.95,D43&lt;1.45,A43&gt;=5.15,H43&lt;15.244,B43&lt;3.35),3.98,IF(AND(G43&lt;0.338,H43&gt;=10.688,B43&lt;2.95,D43&lt;1.45,A43&gt;=5.15,H43&lt;15.244,B43&lt;3.35),4.22,IF(AND(G43&gt;=0.338,H43&gt;=10.688,B43&lt;2.95,D43&lt;1.45,A43&gt;=5.15,H43&lt;15.244,B43&lt;3.35),3.9,IF(AND(B43&lt;2.75,F43&lt;2.5,D43&lt;1.75,D43&gt;=1.45,A43&gt;=5.15,H43&lt;15.244,B43&lt;3.35),5.1,IF(AND(B43&gt;=2.75,F43&lt;2.5,D43&lt;1.75,D43&gt;=1.45,A43&gt;=5.15,H43&lt;15.244,B43&lt;3.35),4.74,IF(AND(A43&gt;=7,G43&lt;0.853,D43&gt;=1.75,D43&gt;=1.45,A43&gt;=5.15,H43&lt;15.244,B43&lt;3.35),6.5,IF(AND(G43&gt;=0.934,D43&lt;0.25,D43&lt;0.35,B43&lt;3.7,F43&lt;2,H43&lt;15.371,B43&gt;=3.35),1.7,IF(AND(D43&lt;0.25,B43&gt;=3.85,H43&gt;=6.542,B43&gt;=3.7,F43&lt;2,H43&lt;15.371,B43&gt;=3.35),1.5,IF(AND(D43&gt;=0.25,B43&gt;=3.85,H43&gt;=6.542,B43&gt;=3.7,F43&lt;2,H43&lt;15.371,B43&gt;=3.35),1.4,IF(AND(B43&lt;2.5,H43&gt;=7.02,H43&lt;10.688,B43&lt;2.95,D43&lt;1.45,A43&gt;=5.15,H43&lt;15.244,B43&lt;3.35),3.8,IF(AND(G43&gt;=0.74,A43&lt;7,G43&lt;0.853,D43&gt;=1.75,D43&gt;=1.45,A43&gt;=5.15,H43&lt;15.244,B43&lt;3.35),6,IF(AND(G43&gt;=0.61,G43&lt;0.934,D43&lt;0.25,D43&lt;0.35,B43&lt;3.7,F43&lt;2,H43&lt;15.371,B43&gt;=3.35),1.5,IF(AND(D43&lt;1.15,B43&gt;=2.5,H43&gt;=7.02,H43&lt;10.688,B43&lt;2.95,D43&lt;1.45,A43&gt;=5.15,H43&lt;15.244,B43&lt;3.35),3.5,IF(AND(D43&gt;=1.15,B43&gt;=2.5,H43&gt;=7.02,H43&lt;10.688,B43&lt;2.95,D43&lt;1.45,A43&gt;=5.15,H43&lt;15.244,B43&lt;3.35),3.6,IF(AND(G43&gt;=0.626,G43&lt;0.74,A43&lt;7,G43&lt;0.853,D43&gt;=1.75,D43&gt;=1.45,A43&gt;=5.15,H43&lt;15.244,B43&lt;3.35),4.9,IF(AND(H43&lt;13.641,G43&lt;0.61,G43&lt;0.934,D43&lt;0.25,D43&lt;0.35,B43&lt;3.7,F43&lt;2,H43&lt;15.371,B43&gt;=3.35),1.425,IF(AND(H43&gt;=13.641,G43&lt;0.61,G43&lt;0.934,D43&lt;0.25,D43&lt;0.35,B43&lt;3.7,F43&lt;2,H43&lt;15.371,B43&gt;=3.35),1.3,IF(AND(B43&lt;3.05,G43&lt;0.626,G43&lt;0.74,A43&lt;7,G43&lt;0.853,D43&gt;=1.75,D43&gt;=1.45,A43&gt;=5.15,H43&lt;15.244,B43&lt;3.35),5.475,IF(AND(B43&gt;=3.05,G43&lt;0.626,G43&lt;0.74,A43&lt;7,G43&lt;0.853,D43&gt;=1.75,D43&gt;=1.45,A43&gt;=5.15,H43&lt;15.244,B43&lt;3.35),5.633,"shouldnthappen")))))))))))))))))))))))))))))))))))))</f>
        <v>1.3</v>
      </c>
      <c r="BA43" s="1" t="n">
        <f aca="false">IF(AND(F43&gt;=2,B43&gt;=3.4),6.1,IF(AND(B43&lt;2.75,A43&lt;5.15,B43&lt;3.4),3.225,IF(AND(G43&gt;=0.821,F43&lt;2,B43&gt;=3.4),1.9,IF(AND(B43&gt;=3.2,B43&gt;=2.75,A43&lt;5.15,B43&lt;3.4),1.7,IF(AND(A43&lt;4.8,G43&lt;0.821,F43&lt;2,B43&gt;=3.4),1,IF(AND(G43&gt;=0.446,B43&lt;3.2,B43&gt;=2.75,A43&lt;5.15,B43&lt;3.4),1.1,IF(AND(G43&lt;0.356,D43&lt;1.45,A43&lt;6.25,A43&gt;=5.15,B43&lt;3.4),4.32,IF(AND(G43&lt;0.591,D43&gt;=1.45,A43&lt;6.25,A43&gt;=5.15,B43&lt;3.4),4.6,IF(AND(D43&lt;1.75,G43&lt;0.597,A43&gt;=6.25,A43&gt;=5.15,B43&lt;3.4),4.86,IF(AND(H43&gt;=16.472,G43&gt;=0.597,A43&gt;=6.25,A43&gt;=5.15,B43&lt;3.4),6.6,IF(AND(G43&lt;0.063,G43&lt;0.446,B43&lt;3.2,B43&gt;=2.75,A43&lt;5.15,B43&lt;3.4),1.4,IF(AND(A43&gt;=5.95,G43&gt;=0.356,D43&lt;1.45,A43&lt;6.25,A43&gt;=5.15,B43&lt;3.4),4.6,IF(AND(B43&gt;=2.9,G43&gt;=0.591,D43&gt;=1.45,A43&lt;6.25,A43&gt;=5.15,B43&lt;3.4),4.867,IF(AND(D43&gt;=2.4,H43&lt;16.472,G43&gt;=0.597,A43&gt;=6.25,A43&gt;=5.15,B43&lt;3.4),6,IF(AND(A43&lt;5.45,B43&gt;=3.85,A43&gt;=4.8,G43&lt;0.821,F43&lt;2,B43&gt;=3.4),1.3,IF(AND(A43&gt;=5.45,B43&gt;=3.85,A43&gt;=4.8,G43&lt;0.821,F43&lt;2,B43&gt;=3.4),1.45,IF(AND(H43&lt;14.273,G43&gt;=0.063,G43&lt;0.446,B43&lt;3.2,B43&gt;=2.75,A43&lt;5.15,B43&lt;3.4),1.5,IF(AND(H43&gt;=14.273,G43&gt;=0.063,G43&lt;0.446,B43&lt;3.2,B43&gt;=2.75,A43&lt;5.15,B43&lt;3.4),1.6,IF(AND(G43&gt;=0.572,A43&lt;5.95,G43&gt;=0.356,D43&lt;1.45,A43&lt;6.25,A43&gt;=5.15,B43&lt;3.4),3.9,IF(AND(G43&lt;0.827,B43&lt;2.9,G43&gt;=0.591,D43&gt;=1.45,A43&lt;6.25,A43&gt;=5.15,B43&lt;3.4),4.9,IF(AND(G43&gt;=0.827,B43&lt;2.9,G43&gt;=0.591,D43&gt;=1.45,A43&lt;6.25,A43&gt;=5.15,B43&lt;3.4),5.1,IF(AND(A43&gt;=7.2,B43&lt;3.05,D43&gt;=1.75,G43&lt;0.597,A43&gt;=6.25,A43&gt;=5.15,B43&lt;3.4),6.7,IF(AND(G43&lt;0.353,B43&gt;=3.05,D43&gt;=1.75,G43&lt;0.597,A43&gt;=6.25,A43&gt;=5.15,B43&lt;3.4),5.22,IF(AND(G43&gt;=0.353,B43&gt;=3.05,D43&gt;=1.75,G43&lt;0.597,A43&gt;=6.25,A43&gt;=5.15,B43&lt;3.4),5.65,IF(AND(A43&lt;6.55,D43&lt;2.4,H43&lt;16.472,G43&gt;=0.597,A43&gt;=6.25,A43&gt;=5.15,B43&lt;3.4),5.033,IF(AND(H43&lt;12.719,G43&lt;0.385,B43&lt;3.85,A43&gt;=4.8,G43&lt;0.821,F43&lt;2,B43&gt;=3.4),1.54,IF(AND(H43&gt;=12.719,G43&lt;0.385,B43&lt;3.85,A43&gt;=4.8,G43&lt;0.821,F43&lt;2,B43&gt;=3.4),1.3,IF(AND(B43&lt;3.6,G43&gt;=0.385,B43&lt;3.85,A43&gt;=4.8,G43&lt;0.821,F43&lt;2,B43&gt;=3.4),1.325,IF(AND(B43&gt;=3.6,G43&gt;=0.385,B43&lt;3.85,A43&gt;=4.8,G43&lt;0.821,F43&lt;2,B43&gt;=3.4),1.55,IF(AND(D43&lt;1.05,G43&lt;0.572,A43&lt;5.95,G43&gt;=0.356,D43&lt;1.45,A43&lt;6.25,A43&gt;=5.15,B43&lt;3.4),3.633,IF(AND(D43&gt;=2.15,A43&lt;7.2,B43&lt;3.05,D43&gt;=1.75,G43&lt;0.597,A43&gt;=6.25,A43&gt;=5.15,B43&lt;3.4),5.667,IF(AND(H43&lt;13.094,A43&gt;=6.55,D43&lt;2.4,H43&lt;16.472,G43&gt;=0.597,A43&gt;=6.25,A43&gt;=5.15,B43&lt;3.4),5.2,IF(AND(D43&lt;1.15,D43&gt;=1.05,G43&lt;0.572,A43&lt;5.95,G43&gt;=0.356,D43&lt;1.45,A43&lt;6.25,A43&gt;=5.15,B43&lt;3.4),3.8,IF(AND(D43&gt;=1.15,D43&gt;=1.05,G43&lt;0.572,A43&lt;5.95,G43&gt;=0.356,D43&lt;1.45,A43&lt;6.25,A43&gt;=5.15,B43&lt;3.4),3.9,IF(AND(G43&gt;=0.487,D43&lt;2.15,A43&lt;7.2,B43&lt;3.05,D43&gt;=1.75,G43&lt;0.597,A43&gt;=6.25,A43&gt;=5.15,B43&lt;3.4),5.8,IF(AND(A43&lt;6.8,H43&gt;=13.094,A43&gt;=6.55,D43&lt;2.4,H43&lt;16.472,G43&gt;=0.597,A43&gt;=6.25,A43&gt;=5.15,B43&lt;3.4),4.52,IF(AND(A43&gt;=6.8,H43&gt;=13.094,A43&gt;=6.55,D43&lt;2.4,H43&lt;16.472,G43&gt;=0.597,A43&gt;=6.25,A43&gt;=5.15,B43&lt;3.4),4.75,IF(AND(B43&lt;2.95,G43&lt;0.487,D43&lt;2.15,A43&lt;7.2,B43&lt;3.05,D43&gt;=1.75,G43&lt;0.597,A43&gt;=6.25,A43&gt;=5.15,B43&lt;3.4),5.6,IF(AND(B43&gt;=2.95,G43&lt;0.487,D43&lt;2.15,A43&lt;7.2,B43&lt;3.05,D43&gt;=1.75,G43&lt;0.597,A43&gt;=6.25,A43&gt;=5.15,B43&lt;3.4),5.5,"shouldnthappen")))))))))))))))))))))))))))))))))))))))</f>
        <v>1.325</v>
      </c>
      <c r="BB43" s="1" t="n">
        <f aca="false">IF(AND(A43&lt;4.35,B43&lt;3.25,F43&lt;1.5),1.1,IF(AND(H43&lt;14.005,A43&gt;=4.35,B43&lt;3.25,F43&lt;1.5),1.3,IF(AND(H43&gt;=14.005,A43&gt;=4.35,B43&lt;3.25,F43&lt;1.5),1.6,IF(AND(G43&gt;=0.905,A43&lt;5.15,B43&gt;=3.25,F43&lt;1.5),1.9,IF(AND(B43&lt;3.45,A43&gt;=5.15,B43&gt;=3.25,F43&lt;1.5),1.6,IF(AND(F43&gt;=2.5,D43&gt;=1.35,D43&lt;1.75,F43&gt;=1.5),4.867,IF(AND(A43&gt;=7.05,D43&gt;=2.05,D43&gt;=1.75,F43&gt;=1.5),6.35,IF(AND(D43&gt;=0.4,G43&lt;0.905,A43&lt;5.15,B43&gt;=3.25,F43&lt;1.5),1.65,IF(AND(B43&lt;3.6,B43&gt;=3.45,A43&gt;=5.15,B43&gt;=3.25,F43&lt;1.5),1.35,IF(AND(H43&lt;6.808,H43&lt;9.386,D43&lt;1.35,D43&lt;1.75,F43&gt;=1.5),4.05,IF(AND(H43&gt;=6.808,H43&lt;9.386,D43&lt;1.35,D43&lt;1.75,F43&gt;=1.5),3.46,IF(AND(B43&lt;2.45,F43&lt;2.5,D43&gt;=1.35,D43&lt;1.75,F43&gt;=1.5),4.5,IF(AND(H43&gt;=13.115,D43&lt;1.95,D43&lt;2.05,D43&gt;=1.75,F43&gt;=1.5),4.85,IF(AND(G43&lt;0.196,D43&gt;=1.95,D43&lt;2.05,D43&gt;=1.75,F43&gt;=1.5),6.7,IF(AND(G43&gt;=0.196,D43&gt;=1.95,D43&lt;2.05,D43&gt;=1.75,F43&gt;=1.5),5.12,IF(AND(H43&lt;10.925,D43&lt;0.4,G43&lt;0.905,A43&lt;5.15,B43&gt;=3.25,F43&lt;1.5),1.4,IF(AND(H43&gt;=10.925,D43&lt;0.4,G43&lt;0.905,A43&lt;5.15,B43&gt;=3.25,F43&lt;1.5),1.45,IF(AND(H43&lt;14.096,B43&gt;=3.6,B43&gt;=3.45,A43&gt;=5.15,B43&gt;=3.25,F43&lt;1.5),1.42,IF(AND(H43&gt;=14.096,B43&gt;=3.6,B43&gt;=3.45,A43&gt;=5.15,B43&gt;=3.25,F43&lt;1.5),1.7,IF(AND(B43&lt;2.45,D43&lt;1.15,H43&gt;=9.386,D43&lt;1.35,D43&lt;1.75,F43&gt;=1.5),3.6,IF(AND(B43&gt;=2.45,D43&lt;1.15,H43&gt;=9.386,D43&lt;1.35,D43&lt;1.75,F43&gt;=1.5),3.9,IF(AND(G43&lt;0.246,D43&gt;=1.15,H43&gt;=9.386,D43&lt;1.35,D43&lt;1.75,F43&gt;=1.5),4.4,IF(AND(B43&lt;2.75,B43&gt;=2.45,F43&lt;2.5,D43&gt;=1.35,D43&lt;1.75,F43&gt;=1.5),5.1,IF(AND(H43&lt;11.084,H43&lt;13.115,D43&lt;1.95,D43&lt;2.05,D43&gt;=1.75,F43&gt;=1.5),5.35,IF(AND(H43&gt;=11.084,H43&lt;13.115,D43&lt;1.95,D43&lt;2.05,D43&gt;=1.75,F43&gt;=1.5),5.7,IF(AND(H43&lt;15.52,D43&lt;2.25,A43&lt;7.05,D43&gt;=2.05,D43&gt;=1.75,F43&gt;=1.5),5.45,IF(AND(H43&gt;=15.52,D43&lt;2.25,A43&lt;7.05,D43&gt;=2.05,D43&gt;=1.75,F43&gt;=1.5),5.725,IF(AND(G43&gt;=0.775,D43&gt;=2.25,A43&lt;7.05,D43&gt;=2.05,D43&gt;=1.75,F43&gt;=1.5),5.2,IF(AND(D43&lt;1.25,G43&gt;=0.246,D43&gt;=1.15,H43&gt;=9.386,D43&lt;1.35,D43&lt;1.75,F43&gt;=1.5),4.05,IF(AND(A43&lt;5.85,B43&gt;=2.75,B43&gt;=2.45,F43&lt;2.5,D43&gt;=1.35,D43&lt;1.75,F43&gt;=1.5),4.5,IF(AND(B43&lt;3.3,G43&lt;0.775,D43&gt;=2.25,A43&lt;7.05,D43&gt;=2.05,D43&gt;=1.75,F43&gt;=1.5),5.64,IF(AND(B43&gt;=3.3,G43&lt;0.775,D43&gt;=2.25,A43&lt;7.05,D43&gt;=2.05,D43&gt;=1.75,F43&gt;=1.5),5.6,IF(AND(A43&lt;5.9,D43&gt;=1.25,G43&gt;=0.246,D43&gt;=1.15,H43&gt;=9.386,D43&lt;1.35,D43&lt;1.75,F43&gt;=1.5),4.2,IF(AND(A43&gt;=5.9,D43&gt;=1.25,G43&gt;=0.246,D43&gt;=1.15,H43&gt;=9.386,D43&lt;1.35,D43&lt;1.75,F43&gt;=1.5),4,IF(AND(G43&gt;=0.437,A43&gt;=5.85,B43&gt;=2.75,B43&gt;=2.45,F43&lt;2.5,D43&gt;=1.35,D43&lt;1.75,F43&gt;=1.5),4.75,IF(AND(H43&lt;9.446,G43&lt;0.437,A43&gt;=5.85,B43&gt;=2.75,B43&gt;=2.45,F43&lt;2.5,D43&gt;=1.35,D43&lt;1.75,F43&gt;=1.5),4.6,IF(AND(H43&gt;=9.446,G43&lt;0.437,A43&gt;=5.85,B43&gt;=2.75,B43&gt;=2.45,F43&lt;2.5,D43&gt;=1.35,D43&lt;1.75,F43&gt;=1.5),4.7,"shouldnthappen")))))))))))))))))))))))))))))))))))))</f>
        <v>1.4</v>
      </c>
      <c r="BC43" s="1" t="n">
        <f aca="false">IF(AND(G43&gt;=0.905,F43&lt;1.5),1.65,IF(AND(D43&gt;=0.45,G43&lt;0.905,F43&lt;1.5),1.65,IF(AND(A43&lt;5.15,D43&lt;1.55,F43&gt;=1.5),3.225,IF(AND(F43&gt;=2.5,A43&gt;=5.15,D43&lt;1.55,F43&gt;=1.5),5.05,IF(AND(H43&lt;5.767,A43&lt;7.05,D43&gt;=1.55,F43&gt;=1.5),4.5,IF(AND(D43&lt;1.7,A43&gt;=7.05,D43&gt;=1.55,F43&gt;=1.5),5.8,IF(AND(A43&gt;=5.3,G43&lt;0.207,D43&lt;0.45,G43&lt;0.905,F43&lt;1.5),1.3,IF(AND(D43&gt;=0.35,G43&gt;=0.207,D43&lt;0.45,G43&lt;0.905,F43&lt;1.5),1.5,IF(AND(G43&lt;0.155,D43&gt;=1.7,A43&gt;=7.05,D43&gt;=1.55,F43&gt;=1.5),6.7,IF(AND(G43&gt;=0.155,D43&gt;=1.7,A43&gt;=7.05,D43&gt;=1.55,F43&gt;=1.5),6.34,IF(AND(G43&lt;0.05,A43&lt;5.3,G43&lt;0.207,D43&lt;0.45,G43&lt;0.905,F43&lt;1.5),1.4,IF(AND(G43&gt;=0.05,A43&lt;5.3,G43&lt;0.207,D43&lt;0.45,G43&lt;0.905,F43&lt;1.5),1.5,IF(AND(A43&lt;4.5,D43&lt;0.35,G43&gt;=0.207,D43&lt;0.45,G43&lt;0.905,F43&lt;1.5),1.3,IF(AND(G43&lt;0.308,A43&lt;6.2,F43&lt;2.5,A43&gt;=5.15,D43&lt;1.55,F43&gt;=1.5),4.5,IF(AND(D43&lt;1.35,A43&gt;=6.2,F43&lt;2.5,A43&gt;=5.15,D43&lt;1.55,F43&gt;=1.5),4.367,IF(AND(D43&lt;1.85,A43&lt;6.15,H43&gt;=5.767,A43&lt;7.05,D43&gt;=1.55,F43&gt;=1.5),4.933,IF(AND(G43&gt;=0.558,A43&gt;=4.5,D43&lt;0.35,G43&gt;=0.207,D43&lt;0.45,G43&lt;0.905,F43&lt;1.5),1.5,IF(AND(H43&gt;=13.383,G43&gt;=0.308,A43&lt;6.2,F43&lt;2.5,A43&gt;=5.15,D43&lt;1.55,F43&gt;=1.5),4.7,IF(AND(H43&gt;=12.206,D43&gt;=1.35,A43&gt;=6.2,F43&lt;2.5,A43&gt;=5.15,D43&lt;1.55,F43&gt;=1.5),4.575,IF(AND(A43&lt;5.7,D43&gt;=1.85,A43&lt;6.15,H43&gt;=5.767,A43&lt;7.05,D43&gt;=1.55,F43&gt;=1.5),4.9,IF(AND(A43&gt;=5.7,D43&gt;=1.85,A43&lt;6.15,H43&gt;=5.767,A43&lt;7.05,D43&gt;=1.55,F43&gt;=1.5),5.1,IF(AND(G43&lt;0.079,G43&lt;0.364,A43&gt;=6.15,H43&gt;=5.767,A43&lt;7.05,D43&gt;=1.55,F43&gt;=1.5),5.6,IF(AND(G43&gt;=0.079,G43&lt;0.364,A43&gt;=6.15,H43&gt;=5.767,A43&lt;7.05,D43&gt;=1.55,F43&gt;=1.5),5.25,IF(AND(G43&gt;=0.447,G43&lt;0.558,A43&gt;=4.5,D43&lt;0.35,G43&gt;=0.207,D43&lt;0.45,G43&lt;0.905,F43&lt;1.5),1.3,IF(AND(B43&gt;=2.95,H43&lt;13.383,G43&gt;=0.308,A43&lt;6.2,F43&lt;2.5,A43&gt;=5.15,D43&lt;1.55,F43&gt;=1.5),4.6,IF(AND(B43&lt;2.65,H43&lt;12.206,D43&gt;=1.35,A43&gt;=6.2,F43&lt;2.5,A43&gt;=5.15,D43&lt;1.55,F43&gt;=1.5),4.9,IF(AND(D43&lt;2.45,A43&lt;6.6,G43&gt;=0.364,A43&gt;=6.15,H43&gt;=5.767,A43&lt;7.05,D43&gt;=1.55,F43&gt;=1.5),5.6,IF(AND(D43&gt;=2.45,A43&lt;6.6,G43&gt;=0.364,A43&gt;=6.15,H43&gt;=5.767,A43&lt;7.05,D43&gt;=1.55,F43&gt;=1.5),6,IF(AND(H43&lt;12.921,A43&gt;=6.6,G43&gt;=0.364,A43&gt;=6.15,H43&gt;=5.767,A43&lt;7.05,D43&gt;=1.55,F43&gt;=1.5),5.725,IF(AND(H43&gt;=12.921,A43&gt;=6.6,G43&gt;=0.364,A43&gt;=6.15,H43&gt;=5.767,A43&lt;7.05,D43&gt;=1.55,F43&gt;=1.5),5.367,IF(AND(B43&lt;3.15,G43&lt;0.447,G43&lt;0.558,A43&gt;=4.5,D43&lt;0.35,G43&gt;=0.207,D43&lt;0.45,G43&lt;0.905,F43&lt;1.5),1.5,IF(AND(B43&gt;=3.15,G43&lt;0.447,G43&lt;0.558,A43&gt;=4.5,D43&lt;0.35,G43&gt;=0.207,D43&lt;0.45,G43&lt;0.905,F43&lt;1.5),1.36,IF(AND(B43&gt;=2.85,B43&lt;2.95,H43&lt;13.383,G43&gt;=0.308,A43&lt;6.2,F43&lt;2.5,A43&gt;=5.15,D43&lt;1.55,F43&gt;=1.5),3.6,IF(AND(H43&lt;9.446,B43&gt;=2.65,H43&lt;12.206,D43&gt;=1.35,A43&gt;=6.2,F43&lt;2.5,A43&gt;=5.15,D43&lt;1.55,F43&gt;=1.5),4.6,IF(AND(H43&gt;=9.446,B43&gt;=2.65,H43&lt;12.206,D43&gt;=1.35,A43&gt;=6.2,F43&lt;2.5,A43&gt;=5.15,D43&lt;1.55,F43&gt;=1.5),4.7,IF(AND(D43&lt;1.2,B43&lt;2.85,B43&lt;2.95,H43&lt;13.383,G43&gt;=0.308,A43&lt;6.2,F43&lt;2.5,A43&gt;=5.15,D43&lt;1.55,F43&gt;=1.5),3.75,IF(AND(G43&lt;0.356,D43&gt;=1.2,B43&lt;2.85,B43&lt;2.95,H43&lt;13.383,G43&gt;=0.308,A43&lt;6.2,F43&lt;2.5,A43&gt;=5.15,D43&lt;1.55,F43&gt;=1.5),4.2,IF(AND(G43&gt;=0.356,D43&gt;=1.2,B43&lt;2.85,B43&lt;2.95,H43&lt;13.383,G43&gt;=0.308,A43&lt;6.2,F43&lt;2.5,A43&gt;=5.15,D43&lt;1.55,F43&gt;=1.5),3.96,"shouldnthappen"))))))))))))))))))))))))))))))))))))))</f>
        <v>1.3</v>
      </c>
      <c r="BD43" s="1" t="n">
        <f aca="false">IF(AND(B43&lt;2.7,A43&lt;5.3,B43&lt;3.15),3.42,IF(AND(F43&lt;2.5,A43&gt;=5.85,B43&gt;=3.15),4.7,IF(AND(A43&lt;4.35,B43&gt;=2.7,A43&lt;5.3,B43&lt;3.15),1.1,IF(AND(A43&gt;=4.35,B43&gt;=2.7,A43&lt;5.3,B43&lt;3.15),1.42,IF(AND(A43&gt;=7.05,F43&gt;=2.5,A43&gt;=5.3,B43&lt;3.15),6.067,IF(AND(D43&gt;=0.45,A43&lt;5.05,A43&lt;5.85,B43&gt;=3.15),1.6,IF(AND(B43&lt;3.35,A43&gt;=5.05,A43&lt;5.85,B43&gt;=3.15),1.7,IF(AND(A43&gt;=6.85,F43&gt;=2.5,A43&gt;=5.85,B43&gt;=3.15),6.22,IF(AND(D43&lt;1.25,D43&lt;1.35,F43&lt;2.5,A43&gt;=5.3,B43&lt;3.15),4.033,IF(AND(D43&gt;=1.25,D43&lt;1.35,F43&lt;2.5,A43&gt;=5.3,B43&lt;3.15),4.233,IF(AND(A43&lt;6.05,D43&gt;=1.35,F43&lt;2.5,A43&gt;=5.3,B43&lt;3.15),5.1,IF(AND(H43&gt;=13.29,A43&lt;7.05,F43&gt;=2.5,A43&gt;=5.3,B43&lt;3.15),4.96,IF(AND(G43&gt;=0.858,D43&lt;0.45,A43&lt;5.05,A43&lt;5.85,B43&gt;=3.15),1.3,IF(AND(D43&gt;=0.35,B43&gt;=3.35,A43&gt;=5.05,A43&lt;5.85,B43&gt;=3.15),1.4,IF(AND(B43&lt;3.25,A43&lt;6.85,F43&gt;=2.5,A43&gt;=5.85,B43&gt;=3.15),5.233,IF(AND(A43&gt;=6.8,A43&gt;=6.05,D43&gt;=1.35,F43&lt;2.5,A43&gt;=5.3,B43&lt;3.15),4.9,IF(AND(G43&gt;=0.622,H43&lt;13.29,A43&lt;7.05,F43&gt;=2.5,A43&gt;=5.3,B43&lt;3.15),5.067,IF(AND(H43&lt;8.834,G43&lt;0.858,D43&lt;0.45,A43&lt;5.05,A43&lt;5.85,B43&gt;=3.15),1.4,IF(AND(G43&lt;0.774,B43&gt;=3.25,A43&lt;6.85,F43&gt;=2.5,A43&gt;=5.85,B43&gt;=3.15),5.8,IF(AND(G43&gt;=0.774,B43&gt;=3.25,A43&lt;6.85,F43&gt;=2.5,A43&gt;=5.85,B43&gt;=3.15),5.4,IF(AND(H43&gt;=12.206,A43&lt;6.8,A43&gt;=6.05,D43&gt;=1.35,F43&lt;2.5,A43&gt;=5.3,B43&lt;3.15),4.5,IF(AND(G43&gt;=0.439,G43&lt;0.622,H43&lt;13.29,A43&lt;7.05,F43&gt;=2.5,A43&gt;=5.3,B43&lt;3.15),5.667,IF(AND(G43&lt;0.227,H43&gt;=8.834,G43&lt;0.858,D43&lt;0.45,A43&lt;5.05,A43&lt;5.85,B43&gt;=3.15),1.4,IF(AND(G43&gt;=0.227,H43&gt;=8.834,G43&lt;0.858,D43&lt;0.45,A43&lt;5.05,A43&lt;5.85,B43&gt;=3.15),1.3,IF(AND(G43&gt;=0.934,B43&lt;3.75,D43&lt;0.35,B43&gt;=3.35,A43&gt;=5.05,A43&lt;5.85,B43&gt;=3.15),1.7,IF(AND(G43&lt;0.823,B43&gt;=3.75,D43&lt;0.35,B43&gt;=3.35,A43&gt;=5.05,A43&lt;5.85,B43&gt;=3.15),1.55,IF(AND(G43&gt;=0.823,B43&gt;=3.75,D43&lt;0.35,B43&gt;=3.35,A43&gt;=5.05,A43&lt;5.85,B43&gt;=3.15),1.5,IF(AND(A43&lt;6.2,H43&lt;12.206,A43&lt;6.8,A43&gt;=6.05,D43&gt;=1.35,F43&lt;2.5,A43&gt;=5.3,B43&lt;3.15),4.6,IF(AND(A43&gt;=6.2,H43&lt;12.206,A43&lt;6.8,A43&gt;=6.05,D43&gt;=1.35,F43&lt;2.5,A43&gt;=5.3,B43&lt;3.15),4.74,IF(AND(H43&gt;=10.667,G43&lt;0.439,G43&lt;0.622,H43&lt;13.29,A43&lt;7.05,F43&gt;=2.5,A43&gt;=5.3,B43&lt;3.15),5.6,IF(AND(H43&lt;13.67,G43&lt;0.934,B43&lt;3.75,D43&lt;0.35,B43&gt;=3.35,A43&gt;=5.05,A43&lt;5.85,B43&gt;=3.15),1.48,IF(AND(H43&gt;=13.67,G43&lt;0.934,B43&lt;3.75,D43&lt;0.35,B43&gt;=3.35,A43&gt;=5.05,A43&lt;5.85,B43&gt;=3.15),1.3,IF(AND(G43&lt;0.301,H43&lt;10.667,G43&lt;0.439,G43&lt;0.622,H43&lt;13.29,A43&lt;7.05,F43&gt;=2.5,A43&gt;=5.3,B43&lt;3.15),5.2,IF(AND(G43&gt;=0.301,H43&lt;10.667,G43&lt;0.439,G43&lt;0.622,H43&lt;13.29,A43&lt;7.05,F43&gt;=2.5,A43&gt;=5.3,B43&lt;3.15),5.067,"shouldnthappen"))))))))))))))))))))))))))))))))))</f>
        <v>1.3</v>
      </c>
      <c r="BE43" s="1" t="n">
        <f aca="false">IF(AND(B43&gt;=3.85,A43&gt;=5.05,F43&lt;1.5),1.4,IF(AND(A43&lt;5.25,A43&lt;5.75,F43&gt;=1.5),3.15,IF(AND(A43&lt;4.95,B43&lt;3.15,A43&lt;5.05,F43&lt;1.5),1.46,IF(AND(A43&gt;=4.95,B43&lt;3.15,A43&lt;5.05,F43&lt;1.5),1.6,IF(AND(H43&lt;8.834,B43&gt;=3.15,A43&lt;5.05,F43&lt;1.5),1.4,IF(AND(D43&lt;0.25,B43&lt;3.85,A43&gt;=5.05,F43&lt;1.5),1.48,IF(AND(D43&gt;=0.25,B43&lt;3.85,A43&gt;=5.05,F43&lt;1.5),1.7,IF(AND(F43&gt;=2.5,A43&gt;=5.25,A43&lt;5.75,F43&gt;=1.5),4.9,IF(AND(H43&lt;12.45,H43&gt;=8.834,B43&gt;=3.15,A43&lt;5.05,F43&lt;1.5),1.25,IF(AND(H43&gt;=12.45,H43&gt;=8.834,B43&gt;=3.15,A43&lt;5.05,F43&lt;1.5),1.32,IF(AND(G43&lt;0.283,F43&lt;2.5,A43&gt;=5.25,A43&lt;5.75,F43&gt;=1.5),4.3,IF(AND(H43&lt;6.712,H43&lt;11.275,D43&lt;1.55,A43&gt;=5.75,F43&gt;=1.5),5,IF(AND(H43&lt;13.101,H43&gt;=11.275,D43&lt;1.55,A43&gt;=5.75,F43&gt;=1.5),3.933,IF(AND(H43&gt;=13.101,H43&gt;=11.275,D43&lt;1.55,A43&gt;=5.75,F43&gt;=1.5),4.5,IF(AND(A43&gt;=7.3,D43&lt;2.45,D43&gt;=1.55,A43&gt;=5.75,F43&gt;=1.5),6.7,IF(AND(B43&lt;3.45,D43&gt;=2.45,D43&gt;=1.55,A43&gt;=5.75,F43&gt;=1.5),5.925,IF(AND(B43&gt;=3.45,D43&gt;=2.45,D43&gt;=1.55,A43&gt;=5.75,F43&gt;=1.5),6.1,IF(AND(B43&gt;=2.8,G43&gt;=0.283,F43&lt;2.5,A43&gt;=5.25,A43&lt;5.75,F43&gt;=1.5),4.2,IF(AND(D43&lt;1.35,H43&gt;=6.712,H43&lt;11.275,D43&lt;1.55,A43&gt;=5.75,F43&gt;=1.5),4.35,IF(AND(D43&lt;1.05,B43&lt;2.8,G43&gt;=0.283,F43&lt;2.5,A43&gt;=5.25,A43&lt;5.75,F43&gt;=1.5),3.567,IF(AND(D43&gt;=1.05,B43&lt;2.8,G43&gt;=0.283,F43&lt;2.5,A43&gt;=5.25,A43&lt;5.75,F43&gt;=1.5),3.925,IF(AND(B43&lt;2.65,D43&gt;=1.35,H43&gt;=6.712,H43&lt;11.275,D43&lt;1.55,A43&gt;=5.75,F43&gt;=1.5),4.9,IF(AND(B43&gt;=2.65,D43&gt;=1.35,H43&gt;=6.712,H43&lt;11.275,D43&lt;1.55,A43&gt;=5.75,F43&gt;=1.5),4.625,IF(AND(H43&gt;=14.683,G43&gt;=0.628,A43&lt;7.3,D43&lt;2.45,D43&gt;=1.55,A43&gt;=5.75,F43&gt;=1.5),5.4,IF(AND(D43&lt;1.95,H43&lt;8.884,G43&lt;0.628,A43&lt;7.3,D43&lt;2.45,D43&gt;=1.55,A43&gt;=5.75,F43&gt;=1.5),5.1,IF(AND(D43&gt;=1.95,H43&lt;8.884,G43&lt;0.628,A43&lt;7.3,D43&lt;2.45,D43&gt;=1.55,A43&gt;=5.75,F43&gt;=1.5),5.22,IF(AND(A43&lt;6.05,H43&gt;=8.884,G43&lt;0.628,A43&lt;7.3,D43&lt;2.45,D43&gt;=1.55,A43&gt;=5.75,F43&gt;=1.5),5.1,IF(AND(G43&lt;0.817,H43&lt;14.683,G43&gt;=0.628,A43&lt;7.3,D43&lt;2.45,D43&gt;=1.55,A43&gt;=5.75,F43&gt;=1.5),4.967,IF(AND(G43&gt;=0.817,H43&lt;14.683,G43&gt;=0.628,A43&lt;7.3,D43&lt;2.45,D43&gt;=1.55,A43&gt;=5.75,F43&gt;=1.5),5.1,IF(AND(H43&lt;9.637,A43&gt;=6.05,H43&gt;=8.884,G43&lt;0.628,A43&lt;7.3,D43&lt;2.45,D43&gt;=1.55,A43&gt;=5.75,F43&gt;=1.5),5.9,IF(AND(D43&lt;1.85,H43&gt;=9.637,A43&gt;=6.05,H43&gt;=8.884,G43&lt;0.628,A43&lt;7.3,D43&lt;2.45,D43&gt;=1.55,A43&gt;=5.75,F43&gt;=1.5),5.733,IF(AND(G43&gt;=0.388,D43&gt;=1.85,H43&gt;=9.637,A43&gt;=6.05,H43&gt;=8.884,G43&lt;0.628,A43&lt;7.3,D43&lt;2.45,D43&gt;=1.55,A43&gt;=5.75,F43&gt;=1.5),5.64,IF(AND(B43&lt;2.95,G43&lt;0.388,D43&gt;=1.85,H43&gt;=9.637,A43&gt;=6.05,H43&gt;=8.884,G43&lt;0.628,A43&lt;7.3,D43&lt;2.45,D43&gt;=1.55,A43&gt;=5.75,F43&gt;=1.5),5.5,IF(AND(B43&gt;=2.95,G43&lt;0.388,D43&gt;=1.85,H43&gt;=9.637,A43&gt;=6.05,H43&gt;=8.884,G43&lt;0.628,A43&lt;7.3,D43&lt;2.45,D43&gt;=1.55,A43&gt;=5.75,F43&gt;=1.5),5.333,"shouldnthappen"))))))))))))))))))))))))))))))))))</f>
        <v>1.25</v>
      </c>
      <c r="BF43" s="1" t="n">
        <f aca="false">IF(AND(D43&gt;=0.35,F43&lt;1.5),1.65,IF(AND(H43&gt;=16.227,D43&gt;=1.55,F43&gt;=1.5),6.533,IF(AND(A43&gt;=5.45,G43&lt;0.174,D43&lt;0.35,F43&lt;1.5),1.7,IF(AND(D43&lt;0.15,G43&gt;=0.174,D43&lt;0.35,F43&lt;1.5),1.38,IF(AND(D43&gt;=1.15,D43&lt;1.25,D43&lt;1.55,F43&gt;=1.5),3.967,IF(AND(H43&lt;8.376,A43&lt;5.45,G43&lt;0.174,D43&lt;0.35,F43&lt;1.5),1.4,IF(AND(H43&gt;=8.376,A43&lt;5.45,G43&lt;0.174,D43&lt;0.35,F43&lt;1.5),1.5,IF(AND(B43&lt;3.1,D43&gt;=0.15,G43&gt;=0.174,D43&lt;0.35,F43&lt;1.5),1.475,IF(AND(H43&lt;10.258,D43&lt;1.15,D43&lt;1.25,D43&lt;1.55,F43&gt;=1.5),3.24,IF(AND(H43&gt;=10.258,D43&lt;1.15,D43&lt;1.25,D43&lt;1.55,F43&gt;=1.5),3.875,IF(AND(F43&gt;=2.5,H43&lt;10.927,D43&gt;=1.25,D43&lt;1.55,F43&gt;=1.5),5.05,IF(AND(D43&lt;1.35,H43&gt;=10.927,D43&gt;=1.25,D43&lt;1.55,F43&gt;=1.5),4.25,IF(AND(A43&gt;=6.95,D43&lt;1.75,H43&lt;16.227,D43&gt;=1.55,F43&gt;=1.5),5.8,IF(AND(B43&lt;3.3,B43&gt;=3.1,D43&gt;=0.15,G43&gt;=0.174,D43&lt;0.35,F43&lt;1.5),1.3,IF(AND(H43&lt;12.278,D43&gt;=1.35,H43&gt;=10.927,D43&gt;=1.25,D43&lt;1.55,F43&gt;=1.5),4.9,IF(AND(G43&lt;0.226,A43&lt;6.95,D43&lt;1.75,H43&lt;16.227,D43&gt;=1.55,F43&gt;=1.5),5,IF(AND(G43&gt;=0.226,A43&lt;6.95,D43&lt;1.75,H43&lt;16.227,D43&gt;=1.55,F43&gt;=1.5),4.62,IF(AND(H43&lt;9.35,B43&lt;2.95,D43&gt;=1.75,H43&lt;16.227,D43&gt;=1.55,F43&gt;=1.5),6.3,IF(AND(H43&gt;=9.35,B43&lt;2.95,D43&gt;=1.75,H43&lt;16.227,D43&gt;=1.55,F43&gt;=1.5),5.58,IF(AND(A43&lt;5.05,B43&gt;=3.3,B43&gt;=3.1,D43&gt;=0.15,G43&gt;=0.174,D43&lt;0.35,F43&lt;1.5),1.35,IF(AND(A43&gt;=5.05,B43&gt;=3.3,B43&gt;=3.1,D43&gt;=0.15,G43&gt;=0.174,D43&lt;0.35,F43&lt;1.5),1.46,IF(AND(B43&lt;2.8,A43&lt;5.65,F43&lt;2.5,H43&lt;10.927,D43&gt;=1.25,D43&lt;1.55,F43&gt;=1.5),4.075,IF(AND(B43&gt;=2.8,A43&lt;5.65,F43&lt;2.5,H43&lt;10.927,D43&gt;=1.25,D43&lt;1.55,F43&gt;=1.5),3.933,IF(AND(A43&lt;6.25,A43&gt;=5.65,F43&lt;2.5,H43&lt;10.927,D43&gt;=1.25,D43&lt;1.55,F43&gt;=1.5),4.533,IF(AND(A43&gt;=6.25,A43&gt;=5.65,F43&lt;2.5,H43&lt;10.927,D43&gt;=1.25,D43&lt;1.55,F43&gt;=1.5),4.3,IF(AND(A43&lt;6.5,H43&gt;=12.278,D43&gt;=1.35,H43&gt;=10.927,D43&gt;=1.25,D43&lt;1.55,F43&gt;=1.5),4.55,IF(AND(A43&gt;=6.5,H43&gt;=12.278,D43&gt;=1.35,H43&gt;=10.927,D43&gt;=1.25,D43&lt;1.55,F43&gt;=1.5),4.775,IF(AND(H43&lt;9.884,D43&lt;2.1,B43&gt;=2.95,D43&gt;=1.75,H43&lt;16.227,D43&gt;=1.55,F43&gt;=1.5),5.5,IF(AND(H43&gt;=9.884,D43&lt;2.1,B43&gt;=2.95,D43&gt;=1.75,H43&lt;16.227,D43&gt;=1.55,F43&gt;=1.5),5.1,IF(AND(H43&lt;10.393,D43&gt;=2.1,B43&gt;=2.95,D43&gt;=1.75,H43&lt;16.227,D43&gt;=1.55,F43&gt;=1.5),5.74,IF(AND(D43&lt;2.25,H43&gt;=10.393,D43&gt;=2.1,B43&gt;=2.95,D43&gt;=1.75,H43&lt;16.227,D43&gt;=1.55,F43&gt;=1.5),5.8,IF(AND(D43&gt;=2.25,H43&gt;=10.393,D43&gt;=2.1,B43&gt;=2.95,D43&gt;=1.75,H43&lt;16.227,D43&gt;=1.55,F43&gt;=1.5),5.4,"shouldnthappen"))))))))))))))))))))))))))))))))</f>
        <v>1.35</v>
      </c>
      <c r="BG43" s="1" t="n">
        <f aca="false">IF(AND(G43&lt;0.096,A43&lt;5.45),2.95,IF(AND(F43&gt;=1.5,G43&gt;=0.096,A43&lt;5.45),3,IF(AND(D43&lt;0.6,A43&lt;5.9,A43&gt;=5.45),1.4,IF(AND(F43&gt;=2.5,D43&gt;=0.6,A43&lt;5.9,A43&gt;=5.45),5.1,IF(AND(A43&lt;7.45,A43&gt;=7.05,A43&gt;=5.9,A43&gt;=5.45),6.167,IF(AND(B43&gt;=3.55,G43&lt;0.587,F43&lt;1.5,G43&gt;=0.096,A43&lt;5.45),1,IF(AND(A43&lt;5.05,G43&gt;=0.587,F43&lt;1.5,G43&gt;=0.096,A43&lt;5.45),1.35,IF(AND(B43&lt;2.75,D43&lt;1.7,A43&lt;7.05,A43&gt;=5.9,A43&gt;=5.45),4.9,IF(AND(A43&lt;6.2,D43&gt;=1.7,A43&lt;7.05,A43&gt;=5.9,A43&gt;=5.45),4.833,IF(AND(H43&lt;17.32,A43&gt;=7.45,A43&gt;=7.05,A43&gt;=5.9,A43&gt;=5.45),6.68,IF(AND(H43&gt;=17.32,A43&gt;=7.45,A43&gt;=7.05,A43&gt;=5.9,A43&gt;=5.45),6.4,IF(AND(G43&lt;0.161,B43&lt;3.55,G43&lt;0.587,F43&lt;1.5,G43&gt;=0.096,A43&lt;5.45),1.5,IF(AND(H43&lt;11.016,A43&gt;=5.05,G43&gt;=0.587,F43&lt;1.5,G43&gt;=0.096,A43&lt;5.45),1.633,IF(AND(H43&lt;11.001,G43&lt;0.372,F43&lt;2.5,D43&gt;=0.6,A43&lt;5.9,A43&gt;=5.45),4.133,IF(AND(H43&gt;=11.001,G43&lt;0.372,F43&lt;2.5,D43&gt;=0.6,A43&lt;5.9,A43&gt;=5.45),4.3,IF(AND(H43&lt;6.808,G43&gt;=0.372,F43&lt;2.5,D43&gt;=0.6,A43&lt;5.9,A43&gt;=5.45),4,IF(AND(A43&gt;=6.75,B43&gt;=2.75,D43&lt;1.7,A43&lt;7.05,A43&gt;=5.9,A43&gt;=5.45),4.84,IF(AND(H43&lt;12.467,G43&gt;=0.161,B43&lt;3.55,G43&lt;0.587,F43&lt;1.5,G43&gt;=0.096,A43&lt;5.45),1.3,IF(AND(D43&lt;0.25,H43&gt;=11.016,A43&gt;=5.05,G43&gt;=0.587,F43&lt;1.5,G43&gt;=0.096,A43&lt;5.45),1.52,IF(AND(D43&gt;=0.25,H43&gt;=11.016,A43&gt;=5.05,G43&gt;=0.587,F43&lt;1.5,G43&gt;=0.096,A43&lt;5.45),1.5,IF(AND(H43&lt;11.218,H43&gt;=6.808,G43&gt;=0.372,F43&lt;2.5,D43&gt;=0.6,A43&lt;5.9,A43&gt;=5.45),3.7,IF(AND(H43&gt;=11.218,H43&gt;=6.808,G43&gt;=0.372,F43&lt;2.5,D43&gt;=0.6,A43&lt;5.9,A43&gt;=5.45),3.9,IF(AND(B43&lt;2.95,A43&lt;6.75,B43&gt;=2.75,D43&lt;1.7,A43&lt;7.05,A43&gt;=5.9,A43&gt;=5.45),4.2,IF(AND(B43&gt;=2.95,A43&lt;6.75,B43&gt;=2.75,D43&lt;1.7,A43&lt;7.05,A43&gt;=5.9,A43&gt;=5.45),4.6,IF(AND(D43&gt;=2.45,A43&lt;6.85,A43&gt;=6.2,D43&gt;=1.7,A43&lt;7.05,A43&gt;=5.9,A43&gt;=5.45),5.9,IF(AND(G43&lt;0.312,A43&gt;=6.85,A43&gt;=6.2,D43&gt;=1.7,A43&lt;7.05,A43&gt;=5.9,A43&gt;=5.45),5.1,IF(AND(G43&gt;=0.312,A43&gt;=6.85,A43&gt;=6.2,D43&gt;=1.7,A43&lt;7.05,A43&gt;=5.9,A43&gt;=5.45),5.4,IF(AND(G43&lt;0.251,H43&gt;=12.467,G43&gt;=0.161,B43&lt;3.55,G43&lt;0.587,F43&lt;1.5,G43&gt;=0.096,A43&lt;5.45),1.35,IF(AND(G43&gt;=0.251,H43&gt;=12.467,G43&gt;=0.161,B43&lt;3.55,G43&lt;0.587,F43&lt;1.5,G43&gt;=0.096,A43&lt;5.45),1.467,IF(AND(G43&gt;=0.628,D43&lt;2.45,A43&lt;6.85,A43&gt;=6.2,D43&gt;=1.7,A43&lt;7.05,A43&gt;=5.9,A43&gt;=5.45),5.1,IF(AND(A43&gt;=6.75,G43&lt;0.628,D43&lt;2.45,A43&lt;6.85,A43&gt;=6.2,D43&gt;=1.7,A43&lt;7.05,A43&gt;=5.9,A43&gt;=5.45),5.9,IF(AND(H43&lt;11.824,A43&lt;6.75,G43&lt;0.628,D43&lt;2.45,A43&lt;6.85,A43&gt;=6.2,D43&gt;=1.7,A43&lt;7.05,A43&gt;=5.9,A43&gt;=5.45),5.44,IF(AND(H43&lt;14.378,H43&gt;=11.824,A43&lt;6.75,G43&lt;0.628,D43&lt;2.45,A43&lt;6.85,A43&gt;=6.2,D43&gt;=1.7,A43&lt;7.05,A43&gt;=5.9,A43&gt;=5.45),5.6,IF(AND(H43&gt;=14.378,H43&gt;=11.824,A43&lt;6.75,G43&lt;0.628,D43&lt;2.45,A43&lt;6.85,A43&gt;=6.2,D43&gt;=1.7,A43&lt;7.05,A43&gt;=5.9,A43&gt;=5.45),5.8,"shouldnthappen"))))))))))))))))))))))))))))))))))</f>
        <v>1.3</v>
      </c>
      <c r="BH43" s="1" t="n">
        <f aca="false">IF(AND(G43&gt;=0.905,F43&lt;1.5),1.8,IF(AND(H43&lt;5.523,G43&lt;0.905,F43&lt;1.5),1,IF(AND(D43&gt;=0.4,H43&gt;=5.523,G43&lt;0.905,F43&lt;1.5),1.7,IF(AND(G43&gt;=0.878,D43&lt;1.35,F43&lt;2.5,F43&gt;=1.5),4.4,IF(AND(A43&lt;5.4,D43&gt;=1.35,F43&lt;2.5,F43&gt;=1.5),3.9,IF(AND(G43&lt;0.177,B43&lt;3.15,F43&gt;=2.5,F43&gt;=1.5),6.15,IF(AND(H43&lt;10.393,B43&gt;=3.15,F43&gt;=2.5,F43&gt;=1.5),5.94,IF(AND(H43&gt;=10.393,B43&gt;=3.15,F43&gt;=2.5,F43&gt;=1.5),5.467,IF(AND(D43&gt;=1.25,G43&lt;0.878,D43&lt;1.35,F43&lt;2.5,F43&gt;=1.5),4.18,IF(AND(G43&gt;=0.709,A43&gt;=5.4,D43&gt;=1.35,F43&lt;2.5,F43&gt;=1.5),4.9,IF(AND(B43&lt;2.6,G43&gt;=0.177,B43&lt;3.15,F43&gt;=2.5,F43&gt;=1.5),4.8,IF(AND(A43&lt;4.35,A43&lt;5.05,D43&lt;0.4,H43&gt;=5.523,G43&lt;0.905,F43&lt;1.5),1.1,IF(AND(A43&gt;=5.6,A43&gt;=5.05,D43&lt;0.4,H43&gt;=5.523,G43&lt;0.905,F43&lt;1.5),1.7,IF(AND(D43&lt;1.05,D43&lt;1.25,G43&lt;0.878,D43&lt;1.35,F43&lt;2.5,F43&gt;=1.5),3.6,IF(AND(D43&gt;=1.55,G43&lt;0.709,A43&gt;=5.4,D43&gt;=1.35,F43&lt;2.5,F43&gt;=1.5),4.975,IF(AND(D43&lt;1.7,B43&gt;=2.6,G43&gt;=0.177,B43&lt;3.15,F43&gt;=2.5,F43&gt;=1.5),5.8,IF(AND(B43&lt;3.15,A43&gt;=4.35,A43&lt;5.05,D43&lt;0.4,H43&gt;=5.523,G43&lt;0.905,F43&lt;1.5),1.46,IF(AND(A43&gt;=5.45,A43&lt;5.6,A43&gt;=5.05,D43&lt;0.4,H43&gt;=5.523,G43&lt;0.905,F43&lt;1.5),1.35,IF(AND(H43&lt;10.974,D43&gt;=1.05,D43&lt;1.25,G43&lt;0.878,D43&lt;1.35,F43&lt;2.5,F43&gt;=1.5),3.8,IF(AND(H43&gt;=13.654,D43&lt;1.55,G43&lt;0.709,A43&gt;=5.4,D43&gt;=1.35,F43&lt;2.5,F43&gt;=1.5),4.725,IF(AND(A43&lt;4.5,B43&gt;=3.15,A43&gt;=4.35,A43&lt;5.05,D43&lt;0.4,H43&gt;=5.523,G43&lt;0.905,F43&lt;1.5),1.3,IF(AND(G43&lt;0.676,A43&lt;5.45,A43&lt;5.6,A43&gt;=5.05,D43&lt;0.4,H43&gt;=5.523,G43&lt;0.905,F43&lt;1.5),1.5,IF(AND(G43&gt;=0.676,A43&lt;5.45,A43&lt;5.6,A43&gt;=5.05,D43&lt;0.4,H43&gt;=5.523,G43&lt;0.905,F43&lt;1.5),1.55,IF(AND(A43&lt;5.7,H43&gt;=10.974,D43&gt;=1.05,D43&lt;1.25,G43&lt;0.878,D43&lt;1.35,F43&lt;2.5,F43&gt;=1.5),3.9,IF(AND(A43&gt;=5.7,H43&gt;=10.974,D43&gt;=1.05,D43&lt;1.25,G43&lt;0.878,D43&lt;1.35,F43&lt;2.5,F43&gt;=1.5),3.933,IF(AND(G43&gt;=0.644,H43&lt;13.654,D43&lt;1.55,G43&lt;0.709,A43&gt;=5.4,D43&gt;=1.35,F43&lt;2.5,F43&gt;=1.5),4.4,IF(AND(B43&lt;2.9,A43&lt;6.2,D43&gt;=1.7,B43&gt;=2.6,G43&gt;=0.177,B43&lt;3.15,F43&gt;=2.5,F43&gt;=1.5),5.02,IF(AND(B43&gt;=2.9,A43&lt;6.2,D43&gt;=1.7,B43&gt;=2.6,G43&gt;=0.177,B43&lt;3.15,F43&gt;=2.5,F43&gt;=1.5),4.8,IF(AND(D43&lt;2.2,A43&gt;=6.2,D43&gt;=1.7,B43&gt;=2.6,G43&gt;=0.177,B43&lt;3.15,F43&gt;=2.5,F43&gt;=1.5),5.325,IF(AND(D43&gt;=2.2,A43&gt;=6.2,D43&gt;=1.7,B43&gt;=2.6,G43&gt;=0.177,B43&lt;3.15,F43&gt;=2.5,F43&gt;=1.5),5.1,IF(AND(D43&lt;0.25,A43&gt;=4.5,B43&gt;=3.15,A43&gt;=4.35,A43&lt;5.05,D43&lt;0.4,H43&gt;=5.523,G43&lt;0.905,F43&lt;1.5),1.357,IF(AND(D43&gt;=0.25,A43&gt;=4.5,B43&gt;=3.15,A43&gt;=4.35,A43&lt;5.05,D43&lt;0.4,H43&gt;=5.523,G43&lt;0.905,F43&lt;1.5),1.333,IF(AND(H43&lt;10.723,G43&lt;0.644,H43&lt;13.654,D43&lt;1.55,G43&lt;0.709,A43&gt;=5.4,D43&gt;=1.35,F43&lt;2.5,F43&gt;=1.5),4.6,IF(AND(H43&gt;=10.723,G43&lt;0.644,H43&lt;13.654,D43&lt;1.55,G43&lt;0.709,A43&gt;=5.4,D43&gt;=1.35,F43&lt;2.5,F43&gt;=1.5),4.5,"shouldnthappen"))))))))))))))))))))))))))))))))))</f>
        <v>1.333</v>
      </c>
      <c r="BI43" s="1" t="n">
        <f aca="false">IF(AND(D43&gt;=0.8,A43&lt;5.45),3.9,IF(AND(D43&gt;=0.45,D43&lt;0.8,A43&lt;5.45),1.66,IF(AND(H43&lt;16.447,B43&gt;=3.45,A43&gt;=5.45),1.525,IF(AND(H43&gt;=16.447,B43&gt;=3.45,A43&gt;=5.45),6.4,IF(AND(H43&lt;5.245,D43&lt;0.45,D43&lt;0.8,A43&lt;5.45),1,IF(AND(A43&gt;=7.2,G43&lt;0.154,B43&lt;3.45,A43&gt;=5.45),6.7,IF(AND(D43&lt;1.65,A43&lt;7.2,G43&lt;0.154,B43&lt;3.45,A43&gt;=5.45),4.7,IF(AND(D43&gt;=1.65,A43&lt;7.2,G43&lt;0.154,B43&lt;3.45,A43&gt;=5.45),5.52,IF(AND(D43&gt;=0.25,A43&lt;5.05,H43&gt;=5.245,D43&lt;0.45,D43&lt;0.8,A43&lt;5.45),1.35,IF(AND(H43&lt;6.089,A43&gt;=5.05,H43&gt;=5.245,D43&lt;0.45,D43&lt;0.8,A43&lt;5.45),1.7,IF(AND(D43&lt;1.2,B43&lt;2.6,A43&lt;5.75,G43&gt;=0.154,B43&lt;3.45,A43&gt;=5.45),3.85,IF(AND(D43&gt;=1.2,B43&lt;2.6,A43&lt;5.75,G43&gt;=0.154,B43&lt;3.45,A43&gt;=5.45),4,IF(AND(D43&gt;=1.65,B43&gt;=2.6,A43&lt;5.75,G43&gt;=0.154,B43&lt;3.45,A43&gt;=5.45),4.9,IF(AND(G43&lt;0.353,F43&lt;2.5,A43&gt;=5.75,G43&gt;=0.154,B43&lt;3.45,A43&gt;=5.45),4.25,IF(AND(A43&gt;=7.25,F43&gt;=2.5,A43&gt;=5.75,G43&gt;=0.154,B43&lt;3.45,A43&gt;=5.45),6.45,IF(AND(H43&lt;11.218,D43&lt;0.25,A43&lt;5.05,H43&gt;=5.245,D43&lt;0.45,D43&lt;0.8,A43&lt;5.45),1.42,IF(AND(G43&lt;0.517,H43&gt;=6.089,A43&gt;=5.05,H43&gt;=5.245,D43&lt;0.45,D43&lt;0.8,A43&lt;5.45),1.44,IF(AND(G43&gt;=0.517,H43&gt;=6.089,A43&gt;=5.05,H43&gt;=5.245,D43&lt;0.45,D43&lt;0.8,A43&lt;5.45),1.54,IF(AND(H43&gt;=10.194,D43&lt;1.65,B43&gt;=2.6,A43&lt;5.75,G43&gt;=0.154,B43&lt;3.45,A43&gt;=5.45),4.35,IF(AND(B43&gt;=3.15,G43&gt;=0.353,F43&lt;2.5,A43&gt;=5.75,G43&gt;=0.154,B43&lt;3.45,A43&gt;=5.45),4.7,IF(AND(H43&lt;7.716,A43&lt;7.25,F43&gt;=2.5,A43&gt;=5.75,G43&gt;=0.154,B43&lt;3.45,A43&gt;=5.45),5.04,IF(AND(G43&lt;0.175,H43&gt;=11.218,D43&lt;0.25,A43&lt;5.05,H43&gt;=5.245,D43&lt;0.45,D43&lt;0.8,A43&lt;5.45),1.5,IF(AND(H43&lt;7.713,H43&lt;10.194,D43&lt;1.65,B43&gt;=2.6,A43&lt;5.75,G43&gt;=0.154,B43&lt;3.45,A43&gt;=5.45),4.1,IF(AND(H43&gt;=7.713,H43&lt;10.194,D43&lt;1.65,B43&gt;=2.6,A43&lt;5.75,G43&gt;=0.154,B43&lt;3.45,A43&gt;=5.45),4.2,IF(AND(B43&gt;=3.05,B43&lt;3.15,G43&gt;=0.353,F43&lt;2.5,A43&gt;=5.75,G43&gt;=0.154,B43&lt;3.45,A43&gt;=5.45),4.4,IF(AND(D43&gt;=2.45,H43&gt;=7.716,A43&lt;7.25,F43&gt;=2.5,A43&gt;=5.75,G43&gt;=0.154,B43&lt;3.45,A43&gt;=5.45),5.85,IF(AND(D43&lt;0.15,G43&gt;=0.175,H43&gt;=11.218,D43&lt;0.25,A43&lt;5.05,H43&gt;=5.245,D43&lt;0.45,D43&lt;0.8,A43&lt;5.45),1.1,IF(AND(H43&gt;=16.317,B43&lt;3.05,B43&lt;3.15,G43&gt;=0.353,F43&lt;2.5,A43&gt;=5.75,G43&gt;=0.154,B43&lt;3.45,A43&gt;=5.45),4.8,IF(AND(G43&gt;=0.857,D43&lt;2.45,H43&gt;=7.716,A43&lt;7.25,F43&gt;=2.5,A43&gt;=5.75,G43&gt;=0.154,B43&lt;3.45,A43&gt;=5.45),5.05,IF(AND(G43&lt;0.245,D43&gt;=0.15,G43&gt;=0.175,H43&gt;=11.218,D43&lt;0.25,A43&lt;5.05,H43&gt;=5.245,D43&lt;0.45,D43&lt;0.8,A43&lt;5.45),1.3,IF(AND(G43&gt;=0.245,D43&gt;=0.15,G43&gt;=0.175,H43&gt;=11.218,D43&lt;0.25,A43&lt;5.05,H43&gt;=5.245,D43&lt;0.45,D43&lt;0.8,A43&lt;5.45),1.22,IF(AND(B43&lt;2.85,H43&lt;16.317,B43&lt;3.05,B43&lt;3.15,G43&gt;=0.353,F43&lt;2.5,A43&gt;=5.75,G43&gt;=0.154,B43&lt;3.45,A43&gt;=5.45),4.6,IF(AND(B43&gt;=2.85,H43&lt;16.317,B43&lt;3.05,B43&lt;3.15,G43&gt;=0.353,F43&lt;2.5,A43&gt;=5.75,G43&gt;=0.154,B43&lt;3.45,A43&gt;=5.45),4.633,IF(AND(D43&lt;1.85,G43&lt;0.857,D43&lt;2.45,H43&gt;=7.716,A43&lt;7.25,F43&gt;=2.5,A43&gt;=5.75,G43&gt;=0.154,B43&lt;3.45,A43&gt;=5.45),5.8,IF(AND(H43&lt;11.297,D43&gt;=1.85,G43&lt;0.857,D43&lt;2.45,H43&gt;=7.716,A43&lt;7.25,F43&gt;=2.5,A43&gt;=5.75,G43&gt;=0.154,B43&lt;3.45,A43&gt;=5.45),5.3,IF(AND(G43&lt;0.388,H43&gt;=11.297,D43&gt;=1.85,G43&lt;0.857,D43&lt;2.45,H43&gt;=7.716,A43&lt;7.25,F43&gt;=2.5,A43&gt;=5.75,G43&gt;=0.154,B43&lt;3.45,A43&gt;=5.45),5.4,IF(AND(G43&gt;=0.388,H43&gt;=11.297,D43&gt;=1.85,G43&lt;0.857,D43&lt;2.45,H43&gt;=7.716,A43&lt;7.25,F43&gt;=2.5,A43&gt;=5.75,G43&gt;=0.154,B43&lt;3.45,A43&gt;=5.45),5.6,"shouldnthappen")))))))))))))))))))))))))))))))))))))</f>
        <v>1.35</v>
      </c>
      <c r="BJ43" s="1" t="n">
        <f aca="false">IF(AND(F43&gt;=2,B43&gt;=3.35),6.1,IF(AND(H43&gt;=12.719,F43&lt;1.5,B43&lt;3.35),1.567,IF(AND(H43&lt;5.245,F43&lt;2,B43&gt;=3.35),1,IF(AND(D43&lt;0.15,H43&lt;12.719,F43&lt;1.5,B43&lt;3.35),1.5,IF(AND(D43&gt;=0.35,H43&gt;=5.245,F43&lt;2,B43&gt;=3.35),1.6,IF(AND(A43&lt;4.9,D43&gt;=0.15,H43&lt;12.719,F43&lt;1.5,B43&lt;3.35),1.36,IF(AND(B43&lt;2.65,G43&lt;0.572,D43&lt;1.45,F43&gt;=1.5,B43&lt;3.35),3.5,IF(AND(A43&lt;6.1,F43&lt;2.5,D43&gt;=1.45,F43&gt;=1.5,B43&lt;3.35),5.1,IF(AND(G43&gt;=0.607,D43&lt;0.35,H43&gt;=5.245,F43&lt;2,B43&gt;=3.35),1.65,IF(AND(G43&lt;0.546,A43&gt;=4.9,D43&gt;=0.15,H43&lt;12.719,F43&lt;1.5,B43&lt;3.35),1.2,IF(AND(G43&gt;=0.546,A43&gt;=4.9,D43&gt;=0.15,H43&lt;12.719,F43&lt;1.5,B43&lt;3.35),1.4,IF(AND(A43&gt;=6.3,B43&gt;=2.65,G43&lt;0.572,D43&lt;1.45,F43&gt;=1.5,B43&lt;3.35),4.8,IF(AND(D43&lt;1.15,B43&lt;2.85,G43&gt;=0.572,D43&lt;1.45,F43&gt;=1.5,B43&lt;3.35),3.9,IF(AND(B43&gt;=3.15,B43&gt;=2.85,G43&gt;=0.572,D43&lt;1.45,F43&gt;=1.5,B43&lt;3.35),4.7,IF(AND(B43&lt;2.95,A43&gt;=6.1,F43&lt;2.5,D43&gt;=1.45,F43&gt;=1.5,B43&lt;3.35),4.533,IF(AND(B43&gt;=2.95,A43&gt;=6.1,F43&lt;2.5,D43&gt;=1.45,F43&gt;=1.5,B43&lt;3.35),4.75,IF(AND(A43&gt;=6.7,G43&lt;0.107,F43&gt;=2.5,D43&gt;=1.45,F43&gt;=1.5,B43&lt;3.35),5.7,IF(AND(G43&gt;=0.385,G43&lt;0.607,D43&lt;0.35,H43&gt;=5.245,F43&lt;2,B43&gt;=3.35),1.325,IF(AND(D43&lt;1.25,A43&lt;6.3,B43&gt;=2.65,G43&lt;0.572,D43&lt;1.45,F43&gt;=1.5,B43&lt;3.35),4,IF(AND(D43&gt;=1.25,A43&lt;6.3,B43&gt;=2.65,G43&lt;0.572,D43&lt;1.45,F43&gt;=1.5,B43&lt;3.35),4.18,IF(AND(G43&lt;0.907,D43&gt;=1.15,B43&lt;2.85,G43&gt;=0.572,D43&lt;1.45,F43&gt;=1.5,B43&lt;3.35),4,IF(AND(G43&gt;=0.907,D43&gt;=1.15,B43&lt;2.85,G43&gt;=0.572,D43&lt;1.45,F43&gt;=1.5,B43&lt;3.35),4.4,IF(AND(H43&lt;8.326,B43&lt;3.15,B43&gt;=2.85,G43&gt;=0.572,D43&lt;1.45,F43&gt;=1.5,B43&lt;3.35),3.6,IF(AND(H43&gt;=8.326,B43&lt;3.15,B43&gt;=2.85,G43&gt;=0.572,D43&lt;1.45,F43&gt;=1.5,B43&lt;3.35),4.48,IF(AND(B43&lt;2.95,A43&lt;6.7,G43&lt;0.107,F43&gt;=2.5,D43&gt;=1.45,F43&gt;=1.5,B43&lt;3.35),5.6,IF(AND(B43&gt;=2.95,A43&lt;6.7,G43&lt;0.107,F43&gt;=2.5,D43&gt;=1.45,F43&gt;=1.5,B43&lt;3.35),5.5,IF(AND(G43&lt;0.205,G43&lt;0.432,G43&gt;=0.107,F43&gt;=2.5,D43&gt;=1.45,F43&gt;=1.5,B43&lt;3.35),5.3,IF(AND(B43&gt;=3.05,G43&gt;=0.432,G43&gt;=0.107,F43&gt;=2.5,D43&gt;=1.45,F43&gt;=1.5,B43&lt;3.35),5.86,IF(AND(H43&gt;=14.057,G43&lt;0.385,G43&lt;0.607,D43&lt;0.35,H43&gt;=5.245,F43&lt;2,B43&gt;=3.35),1.7,IF(AND(D43&lt;1.7,G43&gt;=0.205,G43&lt;0.432,G43&gt;=0.107,F43&gt;=2.5,D43&gt;=1.45,F43&gt;=1.5,B43&lt;3.35),5,IF(AND(G43&lt;0.779,B43&lt;3.05,G43&gt;=0.432,G43&gt;=0.107,F43&gt;=2.5,D43&gt;=1.45,F43&gt;=1.5,B43&lt;3.35),4.9,IF(AND(G43&gt;=0.779,B43&lt;3.05,G43&gt;=0.432,G43&gt;=0.107,F43&gt;=2.5,D43&gt;=1.45,F43&gt;=1.5,B43&lt;3.35),5.533,IF(AND(D43&gt;=0.25,H43&lt;14.057,G43&lt;0.385,G43&lt;0.607,D43&lt;0.35,H43&gt;=5.245,F43&lt;2,B43&gt;=3.35),1.4,IF(AND(B43&lt;2.85,D43&gt;=1.7,G43&gt;=0.205,G43&lt;0.432,G43&gt;=0.107,F43&gt;=2.5,D43&gt;=1.45,F43&gt;=1.5,B43&lt;3.35),5.1,IF(AND(B43&gt;=2.85,D43&gt;=1.7,G43&gt;=0.205,G43&lt;0.432,G43&gt;=0.107,F43&gt;=2.5,D43&gt;=1.45,F43&gt;=1.5,B43&lt;3.35),5.15,IF(AND(A43&lt;5.1,D43&lt;0.25,H43&lt;14.057,G43&lt;0.385,G43&lt;0.607,D43&lt;0.35,H43&gt;=5.245,F43&lt;2,B43&gt;=3.35),1.4,IF(AND(A43&gt;=5.1,D43&lt;0.25,H43&lt;14.057,G43&lt;0.385,G43&lt;0.607,D43&lt;0.35,H43&gt;=5.245,F43&lt;2,B43&gt;=3.35),1.5,"shouldnthappen")))))))))))))))))))))))))))))))))))))</f>
        <v>1.325</v>
      </c>
    </row>
    <row r="44" customFormat="false" ht="13.8" hidden="false" customHeight="false" outlineLevel="0" collapsed="false">
      <c r="A44" s="1" t="n">
        <v>4.5</v>
      </c>
      <c r="B44" s="1" t="n">
        <v>2.3</v>
      </c>
      <c r="C44" s="1" t="n">
        <v>1.3</v>
      </c>
      <c r="D44" s="1" t="n">
        <v>0.3</v>
      </c>
      <c r="E44" s="1" t="s">
        <v>94</v>
      </c>
      <c r="F44" s="1" t="n">
        <v>1</v>
      </c>
      <c r="G44" s="1" t="n">
        <v>0.5639762529172</v>
      </c>
      <c r="H44" s="16" t="n">
        <v>13.2264674995095</v>
      </c>
      <c r="I44" s="11" t="n">
        <f aca="false">C44</f>
        <v>1.3</v>
      </c>
      <c r="J44" s="1" t="n">
        <f aca="false">AVERAGE(M44:BJ44)</f>
        <v>1.60294</v>
      </c>
      <c r="K44" s="15" t="n">
        <f aca="false">1-SQRT(VAR(M44:BJ44, I44)) / AVERAGE(M44:BJ44)</f>
        <v>0.540981391968236</v>
      </c>
      <c r="L44" s="1" t="n">
        <f aca="false">(J44-I44)/I44</f>
        <v>0.233030769230769</v>
      </c>
      <c r="M44" s="1" t="n">
        <f aca="false">IF(AND(H44&gt;=16.241,B44&gt;=3.35),6.4,IF(AND(D44&gt;=0.75,A44&lt;5.15,B44&lt;3.35),4.1,IF(AND(D44&gt;=1.5,H44&lt;16.241,B44&gt;=3.35),5.767,IF(AND(B44&gt;=3.25,D44&lt;0.75,A44&lt;5.15,B44&lt;3.35),1.58,IF(AND(A44&lt;4.95,D44&lt;1.5,H44&lt;16.241,B44&gt;=3.35),1.4,IF(AND(A44&lt;4.5,B44&lt;3.25,D44&lt;0.75,A44&lt;5.15,B44&lt;3.35),1.26,IF(AND(A44&gt;=4.5,B44&lt;3.25,D44&lt;0.75,A44&lt;5.15,B44&lt;3.35),1.48,IF(AND(G44&lt;0.356,H44&lt;12.557,D44&lt;1.45,A44&gt;=5.15,B44&lt;3.35),4.267,IF(AND(D44&lt;1.25,H44&gt;=12.557,D44&lt;1.45,A44&gt;=5.15,B44&lt;3.35),4.05,IF(AND(D44&gt;=1.35,G44&gt;=0.356,H44&lt;12.557,D44&lt;1.45,A44&gt;=5.15,B44&lt;3.35),4.25,IF(AND(H44&lt;15.086,D44&gt;=1.25,H44&gt;=12.557,D44&lt;1.45,A44&gt;=5.15,B44&lt;3.35),4.4,IF(AND(F44&lt;2.5,G44&gt;=0.44,D44&lt;2.05,D44&gt;=1.45,A44&gt;=5.15,B44&lt;3.35),4.7,IF(AND(H44&lt;10.391,B44&lt;3.15,D44&gt;=2.05,D44&gt;=1.45,A44&gt;=5.15,B44&lt;3.35),5.1,IF(AND(G44&lt;0.505,B44&gt;=3.15,D44&gt;=2.05,D44&gt;=1.45,A44&gt;=5.15,B44&lt;3.35),5.7,IF(AND(G44&gt;=0.505,B44&gt;=3.15,D44&gt;=2.05,D44&gt;=1.45,A44&gt;=5.15,B44&lt;3.35),5.95,IF(AND(D44&gt;=0.5,G44&lt;0.905,A44&gt;=4.95,D44&lt;1.5,H44&lt;16.241,B44&gt;=3.35),1.6,IF(AND(B44&lt;3.6,G44&gt;=0.905,A44&gt;=4.95,D44&lt;1.5,H44&lt;16.241,B44&gt;=3.35),1.7,IF(AND(B44&gt;=3.6,G44&gt;=0.905,A44&gt;=4.95,D44&lt;1.5,H44&lt;16.241,B44&gt;=3.35),1.767,IF(AND(A44&gt;=5.7,D44&lt;1.35,G44&gt;=0.356,H44&lt;12.557,D44&lt;1.45,A44&gt;=5.15,B44&lt;3.35),3.9,IF(AND(A44&lt;6.35,H44&gt;=15.086,D44&gt;=1.25,H44&gt;=12.557,D44&lt;1.45,A44&gt;=5.15,B44&lt;3.35),4.7,IF(AND(A44&gt;=6.35,H44&gt;=15.086,D44&gt;=1.25,H44&gt;=12.557,D44&lt;1.45,A44&gt;=5.15,B44&lt;3.35),4.6,IF(AND(H44&lt;9.252,D44&lt;1.55,G44&lt;0.44,D44&lt;2.05,D44&gt;=1.45,A44&gt;=5.15,B44&lt;3.35),5.08,IF(AND(H44&gt;=9.252,D44&lt;1.55,G44&lt;0.44,D44&lt;2.05,D44&gt;=1.45,A44&gt;=5.15,B44&lt;3.35),4.7,IF(AND(H44&lt;8.477,D44&gt;=1.55,G44&lt;0.44,D44&lt;2.05,D44&gt;=1.45,A44&gt;=5.15,B44&lt;3.35),5.1,IF(AND(H44&gt;=8.477,D44&gt;=1.55,G44&lt;0.44,D44&lt;2.05,D44&gt;=1.45,A44&gt;=5.15,B44&lt;3.35),5.4,IF(AND(H44&lt;8.435,F44&gt;=2.5,G44&gt;=0.44,D44&lt;2.05,D44&gt;=1.45,A44&gt;=5.15,B44&lt;3.35),5.1,IF(AND(H44&gt;=8.435,F44&gt;=2.5,G44&gt;=0.44,D44&lt;2.05,D44&gt;=1.45,A44&gt;=5.15,B44&lt;3.35),4.86,IF(AND(G44&lt;0.543,H44&gt;=10.391,B44&lt;3.15,D44&gt;=2.05,D44&gt;=1.45,A44&gt;=5.15,B44&lt;3.35),5.56,IF(AND(G44&gt;=0.543,H44&gt;=10.391,B44&lt;3.15,D44&gt;=2.05,D44&gt;=1.45,A44&gt;=5.15,B44&lt;3.35),5.8,IF(AND(A44&lt;5.05,D44&lt;0.5,G44&lt;0.905,A44&gt;=4.95,D44&lt;1.5,H44&lt;16.241,B44&gt;=3.35),1.3,IF(AND(H44&lt;6.583,A44&lt;5.7,D44&lt;1.35,G44&gt;=0.356,H44&lt;12.557,D44&lt;1.45,A44&gt;=5.15,B44&lt;3.35),4,IF(AND(G44&lt;0.585,A44&gt;=5.05,D44&lt;0.5,G44&lt;0.905,A44&gt;=4.95,D44&lt;1.5,H44&lt;16.241,B44&gt;=3.35),1.475,IF(AND(G44&lt;0.62,H44&gt;=6.583,A44&lt;5.7,D44&lt;1.35,G44&gt;=0.356,H44&lt;12.557,D44&lt;1.45,A44&gt;=5.15,B44&lt;3.35),3.75,IF(AND(G44&gt;=0.62,H44&gt;=6.583,A44&lt;5.7,D44&lt;1.35,G44&gt;=0.356,H44&lt;12.557,D44&lt;1.45,A44&gt;=5.15,B44&lt;3.35),3.6,IF(AND(B44&lt;3.75,G44&gt;=0.585,A44&gt;=5.05,D44&lt;0.5,G44&lt;0.905,A44&gt;=4.95,D44&lt;1.5,H44&lt;16.241,B44&gt;=3.35),1.5,IF(AND(B44&gt;=3.75,G44&gt;=0.585,A44&gt;=5.05,D44&lt;0.5,G44&lt;0.905,A44&gt;=4.95,D44&lt;1.5,H44&lt;16.241,B44&gt;=3.35),1.6,"shouldnthappen"))))))))))))))))))))))))))))))))))))</f>
        <v>1.48</v>
      </c>
      <c r="N44" s="1" t="n">
        <f aca="false">IF(AND(H44&lt;5.245,B44&lt;3.65,F44&lt;1.5),1,IF(AND(H44&gt;=14.096,B44&gt;=3.65,F44&lt;1.5),1.65,IF(AND(A44&gt;=5.45,H44&gt;=5.245,B44&lt;3.65,F44&lt;1.5),1.3,IF(AND(H44&gt;=13.586,H44&lt;14.096,B44&gt;=3.65,F44&lt;1.5),1.3,IF(AND(H44&lt;10.258,D44&lt;1.25,F44&lt;2.5,F44&gt;=1.5),3.38,IF(AND(H44&lt;6.982,D44&gt;=1.25,F44&lt;2.5,F44&gt;=1.5),3.96,IF(AND(H44&gt;=13.646,D44&lt;2.05,F44&gt;=2.5,F44&gt;=1.5),6.1,IF(AND(B44&lt;3.05,A44&lt;5.45,H44&gt;=5.245,B44&lt;3.65,F44&lt;1.5),1.375,IF(AND(H44&lt;6.543,H44&lt;13.586,H44&lt;14.096,B44&gt;=3.65,F44&lt;1.5),1.4,IF(AND(H44&gt;=6.543,H44&lt;13.586,H44&lt;14.096,B44&gt;=3.65,F44&lt;1.5),1.5,IF(AND(H44&lt;11.522,H44&gt;=10.258,D44&lt;1.25,F44&lt;2.5,F44&gt;=1.5),3.733,IF(AND(H44&gt;=11.522,H44&gt;=10.258,D44&lt;1.25,F44&lt;2.5,F44&gt;=1.5),3.92,IF(AND(H44&lt;5.767,H44&lt;13.646,D44&lt;2.05,F44&gt;=2.5,F44&gt;=1.5),4.5,IF(AND(A44&lt;6.8,B44&lt;3.15,D44&gt;=2.05,F44&gt;=2.5,F44&gt;=1.5),5.6,IF(AND(A44&gt;=6.8,B44&lt;3.15,D44&gt;=2.05,F44&gt;=2.5,F44&gt;=1.5),5.1,IF(AND(B44&lt;3.25,B44&gt;=3.15,D44&gt;=2.05,F44&gt;=2.5,F44&gt;=1.5),5.8,IF(AND(B44&gt;=3.25,B44&gt;=3.15,D44&gt;=2.05,F44&gt;=2.5,F44&gt;=1.5),5.65,IF(AND(B44&lt;3.15,B44&gt;=3.05,A44&lt;5.45,H44&gt;=5.245,B44&lt;3.65,F44&lt;1.5),1.5,IF(AND(G44&gt;=0.735,H44&lt;13.665,H44&gt;=6.982,D44&gt;=1.25,F44&lt;2.5,F44&gt;=1.5),4.2,IF(AND(H44&lt;14.03,H44&gt;=13.665,H44&gt;=6.982,D44&gt;=1.25,F44&lt;2.5,F44&gt;=1.5),4.8,IF(AND(A44&gt;=6.6,H44&gt;=5.767,H44&lt;13.646,D44&lt;2.05,F44&gt;=2.5,F44&gt;=1.5),6.05,IF(AND(G44&gt;=0.934,B44&gt;=3.15,B44&gt;=3.05,A44&lt;5.45,H44&gt;=5.245,B44&lt;3.65,F44&lt;1.5),1.7,IF(AND(D44&gt;=1.55,G44&lt;0.735,H44&lt;13.665,H44&gt;=6.982,D44&gt;=1.25,F44&lt;2.5,F44&gt;=1.5),5.1,IF(AND(D44&lt;1.45,H44&gt;=14.03,H44&gt;=13.665,H44&gt;=6.982,D44&gt;=1.25,F44&lt;2.5,F44&gt;=1.5),4.7,IF(AND(D44&gt;=1.45,H44&gt;=14.03,H44&gt;=13.665,H44&gt;=6.982,D44&gt;=1.25,F44&lt;2.5,F44&gt;=1.5),4.5,IF(AND(A44&gt;=6.2,A44&lt;6.6,H44&gt;=5.767,H44&lt;13.646,D44&lt;2.05,F44&gt;=2.5,F44&gt;=1.5),5.325,IF(AND(B44&lt;3.25,G44&lt;0.934,B44&gt;=3.15,B44&gt;=3.05,A44&lt;5.45,H44&gt;=5.245,B44&lt;3.65,F44&lt;1.5),1.3,IF(AND(D44&lt;1.35,D44&lt;1.55,G44&lt;0.735,H44&lt;13.665,H44&gt;=6.982,D44&gt;=1.25,F44&lt;2.5,F44&gt;=1.5),4.25,IF(AND(H44&lt;8.435,A44&lt;6.2,A44&lt;6.6,H44&gt;=5.767,H44&lt;13.646,D44&lt;2.05,F44&gt;=2.5,F44&gt;=1.5),5.1,IF(AND(H44&gt;=8.435,A44&lt;6.2,A44&lt;6.6,H44&gt;=5.767,H44&lt;13.646,D44&lt;2.05,F44&gt;=2.5,F44&gt;=1.5),4.9,IF(AND(A44&gt;=5.15,B44&gt;=3.25,G44&lt;0.934,B44&gt;=3.15,B44&gt;=3.05,A44&lt;5.45,H44&gt;=5.245,B44&lt;3.65,F44&lt;1.5),1.5,IF(AND(B44&lt;2.9,D44&gt;=1.35,D44&lt;1.55,G44&lt;0.735,H44&lt;13.665,H44&gt;=6.982,D44&gt;=1.25,F44&lt;2.5,F44&gt;=1.5),4.6,IF(AND(B44&gt;=2.9,D44&gt;=1.35,D44&lt;1.55,G44&lt;0.735,H44&lt;13.665,H44&gt;=6.982,D44&gt;=1.25,F44&lt;2.5,F44&gt;=1.5),4.52,IF(AND(G44&gt;=0.862,A44&lt;5.15,B44&gt;=3.25,G44&lt;0.934,B44&gt;=3.15,B44&gt;=3.05,A44&lt;5.45,H44&gt;=5.245,B44&lt;3.65,F44&lt;1.5),1.5,IF(AND(H44&lt;9.35,G44&lt;0.862,A44&lt;5.15,B44&gt;=3.25,G44&lt;0.934,B44&gt;=3.15,B44&gt;=3.05,A44&lt;5.45,H44&gt;=5.245,B44&lt;3.65,F44&lt;1.5),1.38,IF(AND(H44&gt;=9.35,G44&lt;0.862,A44&lt;5.15,B44&gt;=3.25,G44&lt;0.934,B44&gt;=3.15,B44&gt;=3.05,A44&lt;5.45,H44&gt;=5.245,B44&lt;3.65,F44&lt;1.5),1.4,"shouldnthappen"))))))))))))))))))))))))))))))))))))</f>
        <v>1.375</v>
      </c>
      <c r="O44" s="1" t="n">
        <f aca="false">IF(AND(B44&lt;2.75,A44&lt;5.55),3.96,IF(AND(H44&lt;9.205,A44&lt;5.9,A44&gt;=5.55),3.85,IF(AND(A44&lt;4.35,D44&lt;0.35,B44&gt;=2.75,A44&lt;5.55),1.1,IF(AND(B44&lt;3.65,D44&gt;=0.35,B44&gt;=2.75,A44&lt;5.55),1.65,IF(AND(B44&gt;=3.65,D44&gt;=0.35,B44&gt;=2.75,A44&lt;5.55),1.9,IF(AND(G44&gt;=0.732,H44&gt;=9.205,A44&lt;5.9,A44&gt;=5.55),4.9,IF(AND(G44&lt;0.273,G44&lt;0.732,H44&gt;=9.205,A44&lt;5.9,A44&gt;=5.55),4.5,IF(AND(A44&lt;6.3,G44&lt;0.422,F44&lt;2.5,A44&gt;=5.9,A44&gt;=5.55),5.1,IF(AND(A44&gt;=6.3,G44&lt;0.422,F44&lt;2.5,A44&gt;=5.9,A44&gt;=5.55),4.76,IF(AND(B44&lt;2.4,G44&gt;=0.422,F44&lt;2.5,A44&gt;=5.9,A44&gt;=5.55),4.45,IF(AND(A44&gt;=7,G44&gt;=0.628,F44&gt;=2.5,A44&gt;=5.9,A44&gt;=5.55),6.45,IF(AND(D44&lt;0.15,H44&lt;13.924,A44&gt;=4.35,D44&lt;0.35,B44&gt;=2.75,A44&lt;5.55),1.5,IF(AND(B44&lt;3.15,H44&gt;=13.924,A44&gt;=4.35,D44&lt;0.35,B44&gt;=2.75,A44&lt;5.55),1.56,IF(AND(B44&gt;=3.15,H44&gt;=13.924,A44&gt;=4.35,D44&lt;0.35,B44&gt;=2.75,A44&lt;5.55),1.3,IF(AND(H44&lt;14.316,G44&gt;=0.273,G44&lt;0.732,H44&gt;=9.205,A44&lt;5.9,A44&gt;=5.55),3.95,IF(AND(H44&gt;=14.316,G44&gt;=0.273,G44&lt;0.732,H44&gt;=9.205,A44&lt;5.9,A44&gt;=5.55),4.1,IF(AND(A44&lt;6.2,B44&gt;=2.4,G44&gt;=0.422,F44&lt;2.5,A44&gt;=5.9,A44&gt;=5.55),4.3,IF(AND(A44&gt;=7.05,G44&lt;0.364,G44&lt;0.628,F44&gt;=2.5,A44&gt;=5.9,A44&gt;=5.55),6.1,IF(AND(A44&gt;=7.55,G44&gt;=0.364,G44&lt;0.628,F44&gt;=2.5,A44&gt;=5.9,A44&gt;=5.55),6.4,IF(AND(A44&lt;6.15,A44&lt;7,G44&gt;=0.628,F44&gt;=2.5,A44&gt;=5.9,A44&gt;=5.55),4.9,IF(AND(D44&lt;1.45,A44&gt;=6.2,B44&gt;=2.4,G44&gt;=0.422,F44&lt;2.5,A44&gt;=5.9,A44&gt;=5.55),4.64,IF(AND(D44&gt;=1.45,A44&gt;=6.2,B44&gt;=2.4,G44&gt;=0.422,F44&lt;2.5,A44&gt;=5.9,A44&gt;=5.55),4.9,IF(AND(D44&lt;1.65,A44&lt;7.05,G44&lt;0.364,G44&lt;0.628,F44&gt;=2.5,A44&gt;=5.9,A44&gt;=5.55),5.1,IF(AND(D44&gt;=2.35,A44&lt;7.55,G44&gt;=0.364,G44&lt;0.628,F44&gt;=2.5,A44&gt;=5.9,A44&gt;=5.55),5.633,IF(AND(D44&lt;2.15,A44&gt;=6.15,A44&lt;7,G44&gt;=0.628,F44&gt;=2.5,A44&gt;=5.9,A44&gt;=5.55),5.1,IF(AND(D44&gt;=2.15,A44&gt;=6.15,A44&lt;7,G44&gt;=0.628,F44&gt;=2.5,A44&gt;=5.9,A44&gt;=5.55),5.267,IF(AND(A44&lt;4.9,A44&lt;5.05,D44&gt;=0.15,H44&lt;13.924,A44&gt;=4.35,D44&lt;0.35,B44&gt;=2.75,A44&lt;5.55),1.375,IF(AND(A44&gt;=4.9,A44&lt;5.05,D44&gt;=0.15,H44&lt;13.924,A44&gt;=4.35,D44&lt;0.35,B44&gt;=2.75,A44&lt;5.55),1.3,IF(AND(A44&lt;5.45,A44&gt;=5.05,D44&gt;=0.15,H44&lt;13.924,A44&gt;=4.35,D44&lt;0.35,B44&gt;=2.75,A44&lt;5.55),1.475,IF(AND(A44&gt;=5.45,A44&gt;=5.05,D44&gt;=0.15,H44&lt;13.924,A44&gt;=4.35,D44&lt;0.35,B44&gt;=2.75,A44&lt;5.55),1.4,IF(AND(B44&gt;=3.25,D44&lt;2.35,A44&lt;7.55,G44&gt;=0.364,G44&lt;0.628,F44&gt;=2.5,A44&gt;=5.9,A44&gt;=5.55),5.7,IF(AND(G44&lt;0.006,G44&lt;0.107,D44&gt;=1.65,A44&lt;7.05,G44&lt;0.364,G44&lt;0.628,F44&gt;=2.5,A44&gt;=5.9,A44&gt;=5.55),5.5,IF(AND(G44&gt;=0.006,G44&lt;0.107,D44&gt;=1.65,A44&lt;7.05,G44&lt;0.364,G44&lt;0.628,F44&gt;=2.5,A44&gt;=5.9,A44&gt;=5.55),5.667,IF(AND(D44&lt;2.2,G44&gt;=0.107,D44&gt;=1.65,A44&lt;7.05,G44&lt;0.364,G44&lt;0.628,F44&gt;=2.5,A44&gt;=5.9,A44&gt;=5.55),5.35,IF(AND(D44&gt;=2.2,G44&gt;=0.107,D44&gt;=1.65,A44&lt;7.05,G44&lt;0.364,G44&lt;0.628,F44&gt;=2.5,A44&gt;=5.9,A44&gt;=5.55),5.2,IF(AND(D44&lt;2.25,B44&lt;3.25,D44&lt;2.35,A44&lt;7.55,G44&gt;=0.364,G44&lt;0.628,F44&gt;=2.5,A44&gt;=5.9,A44&gt;=5.55),5.8,IF(AND(D44&gt;=2.25,B44&lt;3.25,D44&lt;2.35,A44&lt;7.55,G44&gt;=0.364,G44&lt;0.628,F44&gt;=2.5,A44&gt;=5.9,A44&gt;=5.55),5.9,"shouldnthappen")))))))))))))))))))))))))))))))))))))</f>
        <v>3.96</v>
      </c>
      <c r="P44" s="1" t="n">
        <f aca="false">IF(AND(D44&gt;=0.75,A44&lt;5.55),3.9,IF(AND(H44&lt;7.482,A44&gt;=5.55),3.45,IF(AND(B44&gt;=3.15,B44&lt;3.25,D44&lt;0.75,A44&lt;5.55),1.262,IF(AND(G44&gt;=0.446,B44&lt;3.15,B44&lt;3.25,D44&lt;0.75,A44&lt;5.55),1.1,IF(AND(G44&lt;0.408,A44&lt;5.05,B44&gt;=3.25,D44&lt;0.75,A44&lt;5.55),1.4,IF(AND(G44&gt;=0.408,A44&lt;5.05,B44&gt;=3.25,D44&lt;0.75,A44&lt;5.55),1.233,IF(AND(G44&gt;=0.676,A44&gt;=5.05,B44&gt;=3.25,D44&lt;0.75,A44&lt;5.55),1.72,IF(AND(H44&lt;9.386,A44&lt;5.85,F44&lt;2.5,H44&gt;=7.482,A44&gt;=5.55),3.5,IF(AND(H44&gt;=9.386,A44&lt;5.85,F44&lt;2.5,H44&gt;=7.482,A44&gt;=5.55),4.275,IF(AND(H44&gt;=16.284,G44&lt;0.865,F44&gt;=2.5,H44&gt;=7.482,A44&gt;=5.55),6.6,IF(AND(G44&lt;0.912,G44&gt;=0.865,F44&gt;=2.5,H44&gt;=7.482,A44&gt;=5.55),4.8,IF(AND(G44&gt;=0.912,G44&gt;=0.865,F44&gt;=2.5,H44&gt;=7.482,A44&gt;=5.55),5.175,IF(AND(A44&gt;=4.95,G44&lt;0.446,B44&lt;3.15,B44&lt;3.25,D44&lt;0.75,A44&lt;5.55),1.6,IF(AND(H44&gt;=12.974,G44&lt;0.676,A44&gt;=5.05,B44&gt;=3.25,D44&lt;0.75,A44&lt;5.55),1.3,IF(AND(D44&lt;1.45,H44&lt;13.531,A44&gt;=5.85,F44&lt;2.5,H44&gt;=7.482,A44&gt;=5.55),4.2,IF(AND(D44&gt;=1.45,H44&lt;13.531,A44&gt;=5.85,F44&lt;2.5,H44&gt;=7.482,A44&gt;=5.55),4.967,IF(AND(G44&lt;0.187,H44&gt;=13.531,A44&gt;=5.85,F44&lt;2.5,H44&gt;=7.482,A44&gt;=5.55),5,IF(AND(H44&gt;=12.675,A44&lt;4.95,G44&lt;0.446,B44&lt;3.15,B44&lt;3.25,D44&lt;0.75,A44&lt;5.55),1.5,IF(AND(H44&lt;10.826,H44&lt;12.974,G44&lt;0.676,A44&gt;=5.05,B44&gt;=3.25,D44&lt;0.75,A44&lt;5.55),1.46,IF(AND(H44&gt;=10.826,H44&lt;12.974,G44&lt;0.676,A44&gt;=5.05,B44&gt;=3.25,D44&lt;0.75,A44&lt;5.55),1.4,IF(AND(A44&lt;6.15,G44&gt;=0.187,H44&gt;=13.531,A44&gt;=5.85,F44&lt;2.5,H44&gt;=7.482,A44&gt;=5.55),4.7,IF(AND(A44&lt;6.85,B44&lt;2.95,H44&lt;16.284,G44&lt;0.865,F44&gt;=2.5,H44&gt;=7.482,A44&gt;=5.55),5.32,IF(AND(A44&gt;=6.85,B44&lt;2.95,H44&lt;16.284,G44&lt;0.865,F44&gt;=2.5,H44&gt;=7.482,A44&gt;=5.55),6.567,IF(AND(A44&lt;4.85,H44&lt;12.675,A44&lt;4.95,G44&lt;0.446,B44&lt;3.15,B44&lt;3.25,D44&lt;0.75,A44&lt;5.55),1.4,IF(AND(A44&gt;=4.85,H44&lt;12.675,A44&lt;4.95,G44&lt;0.446,B44&lt;3.15,B44&lt;3.25,D44&lt;0.75,A44&lt;5.55),1.5,IF(AND(B44&lt;3.1,A44&gt;=6.15,G44&gt;=0.187,H44&gt;=13.531,A44&gt;=5.85,F44&lt;2.5,H44&gt;=7.482,A44&gt;=5.55),4.467,IF(AND(B44&gt;=3.1,A44&gt;=6.15,G44&gt;=0.187,H44&gt;=13.531,A44&gt;=5.85,F44&lt;2.5,H44&gt;=7.482,A44&gt;=5.55),4.7,IF(AND(G44&gt;=0.379,B44&lt;3.15,B44&gt;=2.95,H44&lt;16.284,G44&lt;0.865,F44&gt;=2.5,H44&gt;=7.482,A44&gt;=5.55),5.733,IF(AND(A44&lt;6.6,B44&gt;=3.15,B44&gt;=2.95,H44&lt;16.284,G44&lt;0.865,F44&gt;=2.5,H44&gt;=7.482,A44&gt;=5.55),5.38,IF(AND(A44&lt;6.7,G44&lt;0.379,B44&lt;3.15,B44&gt;=2.95,H44&lt;16.284,G44&lt;0.865,F44&gt;=2.5,H44&gt;=7.482,A44&gt;=5.55),5.3,IF(AND(A44&gt;=6.7,G44&lt;0.379,B44&lt;3.15,B44&gt;=2.95,H44&lt;16.284,G44&lt;0.865,F44&gt;=2.5,H44&gt;=7.482,A44&gt;=5.55),5.16,IF(AND(A44&lt;7.05,A44&gt;=6.6,B44&gt;=3.15,B44&gt;=2.95,H44&lt;16.284,G44&lt;0.865,F44&gt;=2.5,H44&gt;=7.482,A44&gt;=5.55),5.78,IF(AND(A44&gt;=7.05,A44&gt;=6.6,B44&gt;=3.15,B44&gt;=2.95,H44&lt;16.284,G44&lt;0.865,F44&gt;=2.5,H44&gt;=7.482,A44&gt;=5.55),6.1,"shouldnthappen")))))))))))))))))))))))))))))))))</f>
        <v>1.1</v>
      </c>
      <c r="Q44" s="1" t="n">
        <f aca="false">IF(AND(G44&gt;=0.422,B44&lt;3.25,F44&lt;1.5),1.25,IF(AND(G44&gt;=0.082,G44&lt;0.125,F44&gt;=1.5),6.7,IF(AND(G44&lt;0.251,G44&lt;0.422,B44&lt;3.25,F44&lt;1.5),1.38,IF(AND(G44&gt;=0.251,G44&lt;0.422,B44&lt;3.25,F44&lt;1.5),1.55,IF(AND(G44&gt;=0.385,G44&lt;0.633,B44&gt;=3.25,F44&lt;1.5),1.367,IF(AND(B44&lt;3.35,G44&gt;=0.633,B44&gt;=3.25,F44&lt;1.5),1.7,IF(AND(A44&lt;5.85,G44&lt;0.082,G44&lt;0.125,F44&gt;=1.5),4.5,IF(AND(F44&gt;=2.5,D44&lt;1.6,G44&gt;=0.125,F44&gt;=1.5),5.05,IF(AND(H44&gt;=16.774,D44&gt;=1.6,G44&gt;=0.125,F44&gt;=1.5),6.4,IF(AND(D44&gt;=0.5,G44&lt;0.385,G44&lt;0.633,B44&gt;=3.25,F44&lt;1.5),1.6,IF(AND(B44&lt;3.6,B44&gt;=3.35,G44&gt;=0.633,B44&gt;=3.25,F44&lt;1.5),1.55,IF(AND(B44&gt;=3.6,B44&gt;=3.35,G44&gt;=0.633,B44&gt;=3.25,F44&lt;1.5),1.6,IF(AND(D44&lt;1.65,A44&gt;=5.85,G44&lt;0.082,G44&lt;0.125,F44&gt;=1.5),4.7,IF(AND(A44&lt;5.3,F44&lt;2.5,D44&lt;1.6,G44&gt;=0.125,F44&gt;=1.5),3.15,IF(AND(B44&gt;=3.2,H44&lt;16.774,D44&gt;=1.6,G44&gt;=0.125,F44&gt;=1.5),5.675,IF(AND(H44&lt;11.767,D44&lt;0.5,G44&lt;0.385,G44&lt;0.633,B44&gt;=3.25,F44&lt;1.5),1.5,IF(AND(H44&gt;=11.767,D44&lt;0.5,G44&lt;0.385,G44&lt;0.633,B44&gt;=3.25,F44&lt;1.5),1.367,IF(AND(H44&lt;8.367,D44&gt;=1.65,A44&gt;=5.85,G44&lt;0.082,G44&lt;0.125,F44&gt;=1.5),5.7,IF(AND(H44&gt;=8.367,D44&gt;=1.65,A44&gt;=5.85,G44&lt;0.082,G44&lt;0.125,F44&gt;=1.5),5.575,IF(AND(A44&gt;=7.1,B44&lt;3.2,H44&lt;16.774,D44&gt;=1.6,G44&gt;=0.125,F44&gt;=1.5),6.3,IF(AND(H44&gt;=15.395,B44&lt;2.85,A44&gt;=5.3,F44&lt;2.5,D44&lt;1.6,G44&gt;=0.125,F44&gt;=1.5),4.8,IF(AND(H44&lt;8.486,B44&gt;=2.85,A44&gt;=5.3,F44&lt;2.5,D44&lt;1.6,G44&gt;=0.125,F44&gt;=1.5),3.85,IF(AND(D44&gt;=2.1,A44&lt;7.1,B44&lt;3.2,H44&lt;16.774,D44&gt;=1.6,G44&gt;=0.125,F44&gt;=1.5),5.5,IF(AND(B44&gt;=2.75,H44&lt;15.395,B44&lt;2.85,A44&gt;=5.3,F44&lt;2.5,D44&lt;1.6,G44&gt;=0.125,F44&gt;=1.5),4.489,IF(AND(H44&gt;=15.168,H44&gt;=8.486,B44&gt;=2.85,A44&gt;=5.3,F44&lt;2.5,D44&lt;1.6,G44&gt;=0.125,F44&gt;=1.5),4.7,IF(AND(G44&gt;=0.519,D44&lt;2.1,A44&lt;7.1,B44&lt;3.2,H44&lt;16.774,D44&gt;=1.6,G44&gt;=0.125,F44&gt;=1.5),4.925,IF(AND(G44&gt;=0.897,B44&lt;2.75,H44&lt;15.395,B44&lt;2.85,A44&gt;=5.3,F44&lt;2.5,D44&lt;1.6,G44&gt;=0.125,F44&gt;=1.5),4.567,IF(AND(A44&lt;5.65,H44&lt;15.168,H44&gt;=8.486,B44&gt;=2.85,A44&gt;=5.3,F44&lt;2.5,D44&lt;1.6,G44&gt;=0.125,F44&gt;=1.5),4.5,IF(AND(G44&lt;0.23,G44&lt;0.519,D44&lt;2.1,A44&lt;7.1,B44&lt;3.2,H44&lt;16.774,D44&gt;=1.6,G44&gt;=0.125,F44&gt;=1.5),5,IF(AND(A44&lt;5.9,G44&lt;0.897,B44&lt;2.75,H44&lt;15.395,B44&lt;2.85,A44&gt;=5.3,F44&lt;2.5,D44&lt;1.6,G44&gt;=0.125,F44&gt;=1.5),4.1,IF(AND(A44&gt;=5.9,G44&lt;0.897,B44&lt;2.75,H44&lt;15.395,B44&lt;2.85,A44&gt;=5.3,F44&lt;2.5,D44&lt;1.6,G44&gt;=0.125,F44&gt;=1.5),4.5,IF(AND(A44&lt;6.05,A44&gt;=5.65,H44&lt;15.168,H44&gt;=8.486,B44&gt;=2.85,A44&gt;=5.3,F44&lt;2.5,D44&lt;1.6,G44&gt;=0.125,F44&gt;=1.5),4.2,IF(AND(A44&gt;=6.05,A44&gt;=5.65,H44&lt;15.168,H44&gt;=8.486,B44&gt;=2.85,A44&gt;=5.3,F44&lt;2.5,D44&lt;1.6,G44&gt;=0.125,F44&gt;=1.5),4.35,IF(AND(D44&lt;1.95,G44&gt;=0.23,G44&lt;0.519,D44&lt;2.1,A44&lt;7.1,B44&lt;3.2,H44&lt;16.774,D44&gt;=1.6,G44&gt;=0.125,F44&gt;=1.5),5.3,IF(AND(D44&gt;=1.95,G44&gt;=0.23,G44&lt;0.519,D44&lt;2.1,A44&lt;7.1,B44&lt;3.2,H44&lt;16.774,D44&gt;=1.6,G44&gt;=0.125,F44&gt;=1.5),5.2,"shouldnthappen")))))))))))))))))))))))))))))))))))</f>
        <v>1.25</v>
      </c>
      <c r="R44" s="1" t="n">
        <f aca="false">IF(AND(G44&gt;=0.901,F44&lt;1.5),1.9,IF(AND(H44&lt;5.523,D44&lt;0.35,G44&lt;0.901,F44&lt;1.5),1,IF(AND(B44&lt;3.6,D44&gt;=0.35,G44&lt;0.901,F44&lt;1.5),1.575,IF(AND(B44&gt;=3.6,D44&gt;=0.35,G44&lt;0.901,F44&lt;1.5),1.5,IF(AND(G44&gt;=0.837,D44&lt;1.15,D44&lt;1.45,F44&gt;=1.5),3,IF(AND(G44&gt;=0.66,D44&gt;=1.15,D44&lt;1.45,F44&gt;=1.5),4,IF(AND(F44&gt;=2.5,D44&lt;1.55,D44&gt;=1.45,F44&gt;=1.5),5.025,IF(AND(F44&lt;2.5,D44&gt;=1.55,D44&gt;=1.45,F44&gt;=1.5),4.933,IF(AND(B44&lt;2.45,G44&lt;0.837,D44&lt;1.15,D44&lt;1.45,F44&gt;=1.5),3.3,IF(AND(B44&gt;=2.45,G44&lt;0.837,D44&lt;1.15,D44&lt;1.45,F44&gt;=1.5),3.86,IF(AND(B44&gt;=3.05,F44&lt;2.5,D44&lt;1.55,D44&gt;=1.45,F44&gt;=1.5),4.8,IF(AND(D44&gt;=2.45,F44&gt;=2.5,D44&gt;=1.55,D44&gt;=1.45,F44&gt;=1.5),5.875,IF(AND(H44&lt;13.187,G44&lt;0.217,H44&gt;=5.523,D44&lt;0.35,G44&lt;0.901,F44&lt;1.5),1.4,IF(AND(H44&gt;=13.187,G44&lt;0.217,H44&gt;=5.523,D44&lt;0.35,G44&lt;0.901,F44&lt;1.5),1.5,IF(AND(G44&lt;0.33,G44&gt;=0.217,H44&gt;=5.523,D44&lt;0.35,G44&lt;0.901,F44&lt;1.5),1.28,IF(AND(A44&lt;6.05,D44&lt;1.35,G44&lt;0.66,D44&gt;=1.15,D44&lt;1.45,F44&gt;=1.5),4.175,IF(AND(A44&gt;=6.05,D44&lt;1.35,G44&lt;0.66,D44&gt;=1.15,D44&lt;1.45,F44&gt;=1.5),4.3,IF(AND(A44&lt;5.65,D44&gt;=1.35,G44&lt;0.66,D44&gt;=1.15,D44&lt;1.45,F44&gt;=1.5),3.9,IF(AND(A44&gt;=5.65,D44&gt;=1.35,G44&lt;0.66,D44&gt;=1.15,D44&lt;1.45,F44&gt;=1.5),4.52,IF(AND(A44&lt;6.25,B44&lt;3.05,F44&lt;2.5,D44&lt;1.55,D44&gt;=1.45,F44&gt;=1.5),4.5,IF(AND(A44&gt;=6.25,B44&lt;3.05,F44&lt;2.5,D44&lt;1.55,D44&gt;=1.45,F44&gt;=1.5),4.675,IF(AND(A44&gt;=7.25,D44&lt;2.45,F44&gt;=2.5,D44&gt;=1.55,D44&gt;=1.45,F44&gt;=1.5),6.433,IF(AND(D44&gt;=0.25,G44&gt;=0.33,G44&gt;=0.217,H44&gt;=5.523,D44&lt;0.35,G44&lt;0.901,F44&lt;1.5),1.4,IF(AND(A44&lt;6.15,A44&lt;7.25,D44&lt;2.45,F44&gt;=2.5,D44&gt;=1.55,D44&gt;=1.45,F44&gt;=1.5),5.025,IF(AND(H44&lt;6.439,D44&lt;0.25,G44&gt;=0.33,G44&gt;=0.217,H44&gt;=5.523,D44&lt;0.35,G44&lt;0.901,F44&lt;1.5),1.5,IF(AND(H44&gt;=6.439,D44&lt;0.25,G44&gt;=0.33,G44&gt;=0.217,H44&gt;=5.523,D44&lt;0.35,G44&lt;0.901,F44&lt;1.5),1.38,IF(AND(H44&gt;=13.711,A44&gt;=6.15,A44&lt;7.25,D44&lt;2.45,F44&gt;=2.5,D44&gt;=1.55,D44&gt;=1.45,F44&gt;=1.5),5.68,IF(AND(B44&gt;=3.3,H44&lt;13.711,A44&gt;=6.15,A44&lt;7.25,D44&lt;2.45,F44&gt;=2.5,D44&gt;=1.55,D44&gt;=1.45,F44&gt;=1.5),5.6,IF(AND(G44&lt;0.093,B44&lt;3.3,H44&lt;13.711,A44&gt;=6.15,A44&lt;7.25,D44&lt;2.45,F44&gt;=2.5,D44&gt;=1.55,D44&gt;=1.45,F44&gt;=1.5),5.56,IF(AND(D44&lt;1.95,G44&gt;=0.093,B44&lt;3.3,H44&lt;13.711,A44&gt;=6.15,A44&lt;7.25,D44&lt;2.45,F44&gt;=2.5,D44&gt;=1.55,D44&gt;=1.45,F44&gt;=1.5),5.3,IF(AND(B44&lt;3.15,D44&gt;=1.95,G44&gt;=0.093,B44&lt;3.3,H44&lt;13.711,A44&gt;=6.15,A44&lt;7.25,D44&lt;2.45,F44&gt;=2.5,D44&gt;=1.55,D44&gt;=1.45,F44&gt;=1.5),5.1,IF(AND(B44&gt;=3.15,D44&gt;=1.95,G44&gt;=0.093,B44&lt;3.3,H44&lt;13.711,A44&gt;=6.15,A44&lt;7.25,D44&lt;2.45,F44&gt;=2.5,D44&gt;=1.55,D44&gt;=1.45,F44&gt;=1.5),5.15,"shouldnthappen"))))))))))))))))))))))))))))))))</f>
        <v>1.4</v>
      </c>
      <c r="S44" s="1" t="n">
        <f aca="false">IF(AND(G44&gt;=0.859,D44&gt;=0.35,F44&lt;1.5),1.9,IF(AND(D44&lt;1.75,F44&gt;=2.5,F44&gt;=1.5),4.867,IF(AND(H44&lt;8.42,A44&lt;5.05,D44&lt;0.35,F44&lt;1.5),1.42,IF(AND(H44&gt;=14.877,A44&gt;=5.05,D44&lt;0.35,F44&lt;1.5),1.3,IF(AND(B44&lt;3.35,G44&lt;0.859,D44&gt;=0.35,F44&lt;1.5),1.7,IF(AND(B44&gt;=3.35,G44&lt;0.859,D44&gt;=0.35,F44&lt;1.5),1.5,IF(AND(A44&gt;=6.05,B44&lt;2.75,F44&lt;2.5,F44&gt;=1.5),4.733,IF(AND(G44&gt;=0.68,B44&gt;=2.75,F44&lt;2.5,F44&gt;=1.5),4.025,IF(AND(H44&gt;=16.284,D44&gt;=1.75,F44&gt;=2.5,F44&gt;=1.5),6.6,IF(AND(A44&lt;4.35,H44&gt;=8.42,A44&lt;5.05,D44&lt;0.35,F44&lt;1.5),1.1,IF(AND(G44&gt;=0.948,H44&lt;14.877,A44&gt;=5.05,D44&lt;0.35,F44&lt;1.5),1.7,IF(AND(A44&lt;5.3,A44&lt;6.05,B44&lt;2.75,F44&lt;2.5,F44&gt;=1.5),3,IF(AND(H44&gt;=15.168,G44&lt;0.68,B44&gt;=2.75,F44&lt;2.5,F44&gt;=1.5),4.75,IF(AND(H44&gt;=14.005,A44&gt;=4.35,H44&gt;=8.42,A44&lt;5.05,D44&lt;0.35,F44&lt;1.5),1.375,IF(AND(A44&gt;=5.55,G44&lt;0.948,H44&lt;14.877,A44&gt;=5.05,D44&lt;0.35,F44&lt;1.5),1.7,IF(AND(H44&lt;12.363,A44&gt;=5.3,A44&lt;6.05,B44&lt;2.75,F44&lt;2.5,F44&gt;=1.5),3.825,IF(AND(H44&gt;=12.363,A44&gt;=5.3,A44&lt;6.05,B44&lt;2.75,F44&lt;2.5,F44&gt;=1.5),4.033,IF(AND(H44&gt;=14.508,H44&lt;15.168,G44&lt;0.68,B44&gt;=2.75,F44&lt;2.5,F44&gt;=1.5),4.2,IF(AND(D44&gt;=2.35,D44&gt;=2.2,H44&lt;16.284,D44&gt;=1.75,F44&gt;=2.5,F44&gt;=1.5),5.267,IF(AND(G44&lt;0.231,H44&lt;14.005,A44&gt;=4.35,H44&gt;=8.42,A44&lt;5.05,D44&lt;0.35,F44&lt;1.5),1.4,IF(AND(H44&gt;=14.494,A44&lt;5.55,G44&lt;0.948,H44&lt;14.877,A44&gt;=5.05,D44&lt;0.35,F44&lt;1.5),1.6,IF(AND(A44&lt;6.1,H44&lt;14.508,H44&lt;15.168,G44&lt;0.68,B44&gt;=2.75,F44&lt;2.5,F44&gt;=1.5),4.5,IF(AND(A44&lt;6.1,H44&lt;11.8,D44&lt;2.2,H44&lt;16.284,D44&gt;=1.75,F44&gt;=2.5,F44&gt;=1.5),4.95,IF(AND(A44&gt;=6.1,H44&lt;11.8,D44&lt;2.2,H44&lt;16.284,D44&gt;=1.75,F44&gt;=2.5,F44&gt;=1.5),5.333,IF(AND(B44&lt;2.75,H44&gt;=11.8,D44&lt;2.2,H44&lt;16.284,D44&gt;=1.75,F44&gt;=2.5,F44&gt;=1.5),5.1,IF(AND(B44&gt;=3.15,D44&lt;2.35,D44&gt;=2.2,H44&lt;16.284,D44&gt;=1.75,F44&gt;=2.5,F44&gt;=1.5),5.5,IF(AND(B44&gt;=3.35,G44&gt;=0.231,H44&lt;14.005,A44&gt;=4.35,H44&gt;=8.42,A44&lt;5.05,D44&lt;0.35,F44&lt;1.5),1.3,IF(AND(H44&lt;13.869,H44&lt;14.494,A44&lt;5.55,G44&lt;0.948,H44&lt;14.877,A44&gt;=5.05,D44&lt;0.35,F44&lt;1.5),1.5,IF(AND(H44&gt;=13.869,H44&lt;14.494,A44&lt;5.55,G44&lt;0.948,H44&lt;14.877,A44&gt;=5.05,D44&lt;0.35,F44&lt;1.5),1.4,IF(AND(G44&lt;0.636,A44&gt;=6.1,H44&lt;14.508,H44&lt;15.168,G44&lt;0.68,B44&gt;=2.75,F44&lt;2.5,F44&gt;=1.5),4.68,IF(AND(G44&gt;=0.636,A44&gt;=6.1,H44&lt;14.508,H44&lt;15.168,G44&lt;0.68,B44&gt;=2.75,F44&lt;2.5,F44&gt;=1.5),4.4,IF(AND(B44&lt;2.85,B44&gt;=2.75,H44&gt;=11.8,D44&lt;2.2,H44&lt;16.284,D44&gt;=1.75,F44&gt;=2.5,F44&gt;=1.5),6.7,IF(AND(H44&lt;10.626,B44&lt;3.15,D44&lt;2.35,D44&gt;=2.2,H44&lt;16.284,D44&gt;=1.75,F44&gt;=2.5,F44&gt;=1.5),5.1,IF(AND(H44&gt;=10.626,B44&lt;3.15,D44&lt;2.35,D44&gt;=2.2,H44&lt;16.284,D44&gt;=1.75,F44&gt;=2.5,F44&gt;=1.5),5.2,IF(AND(G44&lt;0.378,B44&lt;3.35,G44&gt;=0.231,H44&lt;14.005,A44&gt;=4.35,H44&gt;=8.42,A44&lt;5.05,D44&lt;0.35,F44&lt;1.5),1.2,IF(AND(G44&gt;=0.378,B44&lt;3.35,G44&gt;=0.231,H44&lt;14.005,A44&gt;=4.35,H44&gt;=8.42,A44&lt;5.05,D44&lt;0.35,F44&lt;1.5),1.3,IF(AND(A44&lt;6.2,B44&gt;=2.85,B44&gt;=2.75,H44&gt;=11.8,D44&lt;2.2,H44&lt;16.284,D44&gt;=1.75,F44&gt;=2.5,F44&gt;=1.5),4.9,IF(AND(G44&lt;0.388,A44&gt;=6.2,B44&gt;=2.85,B44&gt;=2.75,H44&gt;=11.8,D44&lt;2.2,H44&lt;16.284,D44&gt;=1.75,F44&gt;=2.5,F44&gt;=1.5),5.52,IF(AND(G44&gt;=0.388,A44&gt;=6.2,B44&gt;=2.85,B44&gt;=2.75,H44&gt;=11.8,D44&lt;2.2,H44&lt;16.284,D44&gt;=1.75,F44&gt;=2.5,F44&gt;=1.5),5.7,"shouldnthappen")))))))))))))))))))))))))))))))))))))))</f>
        <v>1.3</v>
      </c>
      <c r="T44" s="1" t="n">
        <f aca="false">IF(AND(D44&gt;=0.8,A44&lt;5.45),3.7,IF(AND(D44&gt;=0.35,D44&lt;0.8,A44&lt;5.45),1.56,IF(AND(G44&lt;0.164,F44&lt;2.5,A44&gt;=5.45),1.6,IF(AND(H44&gt;=16.718,F44&gt;=2.5,A44&gt;=5.45),6.4,IF(AND(G44&gt;=0.719,H44&lt;16.718,F44&gt;=2.5,A44&gt;=5.45),5.05,IF(AND(A44&lt;4.35,A44&lt;5.05,D44&lt;0.35,D44&lt;0.8,A44&lt;5.45),1.1,IF(AND(H44&gt;=14.494,A44&gt;=5.05,D44&lt;0.35,D44&lt;0.8,A44&lt;5.45),1.6,IF(AND(G44&lt;0.338,D44&lt;1.25,G44&gt;=0.164,F44&lt;2.5,A44&gt;=5.45),4.1,IF(AND(H44&lt;8.397,D44&gt;=1.25,G44&gt;=0.164,F44&lt;2.5,A44&gt;=5.45),4,IF(AND(H44&lt;11.031,H44&lt;14.494,A44&gt;=5.05,D44&lt;0.35,D44&lt;0.8,A44&lt;5.45),1.5,IF(AND(H44&gt;=11.031,H44&lt;14.494,A44&gt;=5.05,D44&lt;0.35,D44&lt;0.8,A44&lt;5.45),1.44,IF(AND(B44&lt;2.65,H44&gt;=8.397,D44&gt;=1.25,G44&gt;=0.164,F44&lt;2.5,A44&gt;=5.45),4.767,IF(AND(H44&lt;7.388,G44&lt;0.487,G44&lt;0.719,H44&lt;16.718,F44&gt;=2.5,A44&gt;=5.45),5.067,IF(AND(G44&lt;0.533,G44&gt;=0.487,G44&lt;0.719,H44&lt;16.718,F44&gt;=2.5,A44&gt;=5.45),5.8,IF(AND(G44&gt;=0.533,G44&gt;=0.487,G44&lt;0.719,H44&lt;16.718,F44&gt;=2.5,A44&gt;=5.45),5.86,IF(AND(B44&lt;3.25,A44&gt;=4.95,A44&gt;=4.35,A44&lt;5.05,D44&lt;0.35,D44&lt;0.8,A44&lt;5.45),1.2,IF(AND(A44&lt;5.6,H44&lt;11.218,G44&gt;=0.338,D44&lt;1.25,G44&gt;=0.164,F44&lt;2.5,A44&gt;=5.45),3.7,IF(AND(A44&gt;=5.6,H44&lt;11.218,G44&gt;=0.338,D44&lt;1.25,G44&gt;=0.164,F44&lt;2.5,A44&gt;=5.45),3.5,IF(AND(H44&lt;12.668,H44&gt;=11.218,G44&gt;=0.338,D44&lt;1.25,G44&gt;=0.164,F44&lt;2.5,A44&gt;=5.45),3.9,IF(AND(H44&gt;=12.668,H44&gt;=11.218,G44&gt;=0.338,D44&lt;1.25,G44&gt;=0.164,F44&lt;2.5,A44&gt;=5.45),4,IF(AND(H44&gt;=15.705,B44&gt;=2.65,H44&gt;=8.397,D44&gt;=1.25,G44&gt;=0.164,F44&lt;2.5,A44&gt;=5.45),4.8,IF(AND(B44&lt;2.75,H44&gt;=7.388,G44&lt;0.487,G44&lt;0.719,H44&lt;16.718,F44&gt;=2.5,A44&gt;=5.45),5.26,IF(AND(B44&lt;2.95,A44&lt;4.5,A44&lt;4.95,A44&gt;=4.35,A44&lt;5.05,D44&lt;0.35,D44&lt;0.8,A44&lt;5.45),1.4,IF(AND(B44&gt;=2.95,A44&lt;4.5,A44&lt;4.95,A44&gt;=4.35,A44&lt;5.05,D44&lt;0.35,D44&lt;0.8,A44&lt;5.45),1.3,IF(AND(H44&gt;=13.924,A44&gt;=4.5,A44&lt;4.95,A44&gt;=4.35,A44&lt;5.05,D44&lt;0.35,D44&lt;0.8,A44&lt;5.45),1.5,IF(AND(G44&lt;0.252,B44&gt;=3.25,A44&gt;=4.95,A44&gt;=4.35,A44&lt;5.05,D44&lt;0.35,D44&lt;0.8,A44&lt;5.45),1.4,IF(AND(G44&gt;=0.252,B44&gt;=3.25,A44&gt;=4.95,A44&gt;=4.35,A44&lt;5.05,D44&lt;0.35,D44&lt;0.8,A44&lt;5.45),1.32,IF(AND(G44&gt;=0.473,H44&lt;15.705,B44&gt;=2.65,H44&gt;=8.397,D44&gt;=1.25,G44&gt;=0.164,F44&lt;2.5,A44&gt;=5.45),4.7,IF(AND(B44&gt;=3.15,B44&gt;=2.75,H44&gt;=7.388,G44&lt;0.487,G44&lt;0.719,H44&lt;16.718,F44&gt;=2.5,A44&gt;=5.45),5.7,IF(AND(B44&lt;3.15,H44&lt;13.924,A44&gt;=4.5,A44&lt;4.95,A44&gt;=4.35,A44&lt;5.05,D44&lt;0.35,D44&lt;0.8,A44&lt;5.45),1.433,IF(AND(B44&gt;=3.15,H44&lt;13.924,A44&gt;=4.5,A44&lt;4.95,A44&gt;=4.35,A44&lt;5.05,D44&lt;0.35,D44&lt;0.8,A44&lt;5.45),1.4,IF(AND(H44&gt;=14.81,G44&lt;0.473,H44&lt;15.705,B44&gt;=2.65,H44&gt;=8.397,D44&gt;=1.25,G44&gt;=0.164,F44&lt;2.5,A44&gt;=5.45),4.2,IF(AND(A44&lt;6.65,B44&lt;3.15,B44&gt;=2.75,H44&gt;=7.388,G44&lt;0.487,G44&lt;0.719,H44&lt;16.718,F44&gt;=2.5,A44&gt;=5.45),5.6,IF(AND(A44&gt;=6.65,B44&lt;3.15,B44&gt;=2.75,H44&gt;=7.388,G44&lt;0.487,G44&lt;0.719,H44&lt;16.718,F44&gt;=2.5,A44&gt;=5.45),5.4,IF(AND(A44&lt;6.15,H44&lt;14.81,G44&lt;0.473,H44&lt;15.705,B44&gt;=2.65,H44&gt;=8.397,D44&gt;=1.25,G44&gt;=0.164,F44&lt;2.5,A44&gt;=5.45),4.5,IF(AND(A44&gt;=6.15,H44&lt;14.81,G44&lt;0.473,H44&lt;15.705,B44&gt;=2.65,H44&gt;=8.397,D44&gt;=1.25,G44&gt;=0.164,F44&lt;2.5,A44&gt;=5.45),4.4,"shouldnthappen"))))))))))))))))))))))))))))))))))))</f>
        <v>1.433</v>
      </c>
      <c r="U44" s="1" t="n">
        <f aca="false">IF(AND(G44&gt;=0.934,F44&lt;1.5),1.7,IF(AND(D44&lt;0.15,D44&lt;0.25,G44&lt;0.934,F44&lt;1.5),1.38,IF(AND(H44&gt;=14.379,D44&gt;=0.25,G44&lt;0.934,F44&lt;1.5),1.7,IF(AND(A44&lt;5.3,D44&lt;1.35,F44&lt;2.5,F44&gt;=1.5),3.15,IF(AND(H44&lt;7.148,D44&gt;=1.35,F44&lt;2.5,F44&gt;=1.5),3.9,IF(AND(G44&lt;0.352,A44&lt;6.15,F44&gt;=2.5,F44&gt;=1.5),4.5,IF(AND(G44&gt;=0.352,A44&lt;6.15,F44&gt;=2.5,F44&gt;=1.5),4.92,IF(AND(B44&lt;2.85,A44&gt;=6.15,F44&gt;=2.5,F44&gt;=1.5),6.2,IF(AND(D44&gt;=0.45,H44&lt;14.379,D44&gt;=0.25,G44&lt;0.934,F44&lt;1.5),1.65,IF(AND(G44&gt;=0.857,A44&gt;=5.3,D44&lt;1.35,F44&lt;2.5,F44&gt;=1.5),4.3,IF(AND(A44&gt;=7.25,B44&gt;=2.85,A44&gt;=6.15,F44&gt;=2.5,F44&gt;=1.5),6.425,IF(AND(H44&lt;9.499,A44&lt;5.05,D44&gt;=0.15,D44&lt;0.25,G44&lt;0.934,F44&lt;1.5),1.4,IF(AND(A44&gt;=5.45,A44&gt;=5.05,D44&gt;=0.15,D44&lt;0.25,G44&lt;0.934,F44&lt;1.5),1.3,IF(AND(B44&gt;=4.15,D44&lt;0.45,H44&lt;14.379,D44&gt;=0.25,G44&lt;0.934,F44&lt;1.5),1.5,IF(AND(A44&gt;=5.75,G44&lt;0.857,A44&gt;=5.3,D44&lt;1.35,F44&lt;2.5,F44&gt;=1.5),4.02,IF(AND(A44&lt;6.65,G44&lt;0.333,H44&gt;=7.148,D44&gt;=1.35,F44&lt;2.5,F44&gt;=1.5),4.475,IF(AND(A44&gt;=6.65,G44&lt;0.333,H44&gt;=7.148,D44&gt;=1.35,F44&lt;2.5,F44&gt;=1.5),4.8,IF(AND(D44&gt;=1.45,G44&gt;=0.333,H44&gt;=7.148,D44&gt;=1.35,F44&lt;2.5,F44&gt;=1.5),4.85,IF(AND(G44&gt;=0.861,A44&lt;7.25,B44&gt;=2.85,A44&gt;=6.15,F44&gt;=2.5,F44&gt;=1.5),5.2,IF(AND(G44&lt;0.571,H44&gt;=9.499,A44&lt;5.05,D44&gt;=0.15,D44&lt;0.25,G44&lt;0.934,F44&lt;1.5),1.2,IF(AND(G44&gt;=0.571,H44&gt;=9.499,A44&lt;5.05,D44&gt;=0.15,D44&lt;0.25,G44&lt;0.934,F44&lt;1.5),1.3,IF(AND(H44&lt;9.283,A44&lt;5.45,A44&gt;=5.05,D44&gt;=0.15,D44&lt;0.25,G44&lt;0.934,F44&lt;1.5),1.5,IF(AND(H44&gt;=9.283,A44&lt;5.45,A44&gt;=5.05,D44&gt;=0.15,D44&lt;0.25,G44&lt;0.934,F44&lt;1.5),1.425,IF(AND(A44&lt;4.9,B44&lt;4.15,D44&lt;0.45,H44&lt;14.379,D44&gt;=0.25,G44&lt;0.934,F44&lt;1.5),1.4,IF(AND(A44&gt;=4.9,B44&lt;4.15,D44&lt;0.45,H44&lt;14.379,D44&gt;=0.25,G44&lt;0.934,F44&lt;1.5),1.325,IF(AND(G44&lt;0.572,A44&lt;5.75,G44&lt;0.857,A44&gt;=5.3,D44&lt;1.35,F44&lt;2.5,F44&gt;=1.5),3.65,IF(AND(G44&gt;=0.572,A44&lt;5.75,G44&lt;0.857,A44&gt;=5.3,D44&lt;1.35,F44&lt;2.5,F44&gt;=1.5),3.9,IF(AND(A44&lt;6.75,D44&lt;1.45,G44&gt;=0.333,H44&gt;=7.148,D44&gt;=1.35,F44&lt;2.5,F44&gt;=1.5),4.4,IF(AND(A44&gt;=6.75,D44&lt;1.45,G44&gt;=0.333,H44&gt;=7.148,D44&gt;=1.35,F44&lt;2.5,F44&gt;=1.5),4.78,IF(AND(A44&lt;6.6,B44&lt;3.25,G44&lt;0.861,A44&lt;7.25,B44&gt;=2.85,A44&gt;=6.15,F44&gt;=2.5,F44&gt;=1.5),5.333,IF(AND(H44&lt;11.461,B44&gt;=3.25,G44&lt;0.861,A44&lt;7.25,B44&gt;=2.85,A44&gt;=6.15,F44&gt;=2.5,F44&gt;=1.5),6.025,IF(AND(H44&gt;=11.461,B44&gt;=3.25,G44&lt;0.861,A44&lt;7.25,B44&gt;=2.85,A44&gt;=6.15,F44&gt;=2.5,F44&gt;=1.5),5.667,IF(AND(H44&gt;=14.564,A44&gt;=6.6,B44&lt;3.25,G44&lt;0.861,A44&lt;7.25,B44&gt;=2.85,A44&gt;=6.15,F44&gt;=2.5,F44&gt;=1.5),5.4,IF(AND(D44&gt;=2.35,H44&lt;14.564,A44&gt;=6.6,B44&lt;3.25,G44&lt;0.861,A44&lt;7.25,B44&gt;=2.85,A44&gt;=6.15,F44&gt;=2.5,F44&gt;=1.5),5.6,IF(AND(A44&lt;6.85,D44&lt;2.35,H44&lt;14.564,A44&gt;=6.6,B44&lt;3.25,G44&lt;0.861,A44&lt;7.25,B44&gt;=2.85,A44&gt;=6.15,F44&gt;=2.5,F44&gt;=1.5),5.9,IF(AND(A44&gt;=6.85,D44&lt;2.35,H44&lt;14.564,A44&gt;=6.6,B44&lt;3.25,G44&lt;0.861,A44&lt;7.25,B44&gt;=2.85,A44&gt;=6.15,F44&gt;=2.5,F44&gt;=1.5),5.78,"shouldnthappen"))))))))))))))))))))))))))))))))))))</f>
        <v>1.4</v>
      </c>
      <c r="V44" s="1" t="n">
        <f aca="false">IF(AND(H44&lt;5.748,A44&lt;5.05,D44&lt;0.75),1,IF(AND(B44&lt;3.15,H44&gt;=5.748,A44&lt;5.05,D44&lt;0.75),1.475,IF(AND(G44&gt;=0.801,D44&lt;0.25,A44&gt;=5.05,D44&lt;0.75),1.7,IF(AND(D44&gt;=0.45,D44&gt;=0.25,A44&gt;=5.05,D44&lt;0.75),1.7,IF(AND(B44&lt;2.35,F44&lt;2.5,B44&lt;2.75,D44&gt;=0.75),4.16,IF(AND(D44&lt;1.75,F44&gt;=2.5,B44&lt;2.75,D44&gt;=0.75),4.875,IF(AND(D44&gt;=1.75,F44&gt;=2.5,B44&lt;2.75,D44&gt;=0.75),5.333,IF(AND(H44&gt;=16.284,D44&gt;=1.55,B44&gt;=2.75,D44&gt;=0.75),6.6,IF(AND(H44&gt;=14.144,B44&gt;=3.15,H44&gt;=5.748,A44&lt;5.05,D44&lt;0.75),1.3,IF(AND(A44&lt;5.45,G44&lt;0.801,D44&lt;0.25,A44&gt;=5.05,D44&lt;0.75),1.5,IF(AND(A44&gt;=5.45,G44&lt;0.801,D44&lt;0.25,A44&gt;=5.05,D44&lt;0.75),1.34,IF(AND(B44&lt;3.75,D44&lt;0.45,D44&gt;=0.25,A44&gt;=5.05,D44&lt;0.75),1.467,IF(AND(B44&gt;=3.75,D44&lt;0.45,D44&gt;=0.25,A44&gt;=5.05,D44&lt;0.75),1.767,IF(AND(G44&gt;=0.896,B44&gt;=2.35,F44&lt;2.5,B44&lt;2.75,D44&gt;=0.75),4.9,IF(AND(H44&lt;15.504,D44&lt;1.35,D44&lt;1.55,B44&gt;=2.75,D44&gt;=0.75),4.2,IF(AND(H44&gt;=15.504,D44&lt;1.35,D44&lt;1.55,B44&gt;=2.75,D44&gt;=0.75),4.6,IF(AND(H44&lt;9.767,D44&gt;=1.35,D44&lt;1.55,B44&gt;=2.75,D44&gt;=0.75),5.1,IF(AND(A44&lt;4.5,H44&lt;14.144,B44&gt;=3.15,H44&gt;=5.748,A44&lt;5.05,D44&lt;0.75),1.3,IF(AND(A44&gt;=4.5,H44&lt;14.144,B44&gt;=3.15,H44&gt;=5.748,A44&lt;5.05,D44&lt;0.75),1.4,IF(AND(D44&gt;=1.15,G44&lt;0.896,B44&gt;=2.35,F44&lt;2.5,B44&lt;2.75,D44&gt;=0.75),4.04,IF(AND(B44&lt;2.9,H44&gt;=9.767,D44&gt;=1.35,D44&lt;1.55,B44&gt;=2.75,D44&gt;=0.75),4.8,IF(AND(D44&lt;1.7,A44&gt;=7.05,H44&lt;16.284,D44&gt;=1.55,B44&gt;=2.75,D44&gt;=0.75),5.8,IF(AND(D44&gt;=1.7,A44&gt;=7.05,H44&lt;16.284,D44&gt;=1.55,B44&gt;=2.75,D44&gt;=0.75),6.3,IF(AND(B44&lt;2.45,D44&lt;1.15,G44&lt;0.896,B44&gt;=2.35,F44&lt;2.5,B44&lt;2.75,D44&gt;=0.75),3.767,IF(AND(B44&gt;=2.45,D44&lt;1.15,G44&lt;0.896,B44&gt;=2.35,F44&lt;2.5,B44&lt;2.75,D44&gt;=0.75),3.167,IF(AND(B44&gt;=3.15,B44&gt;=2.9,H44&gt;=9.767,D44&gt;=1.35,D44&lt;1.55,B44&gt;=2.75,D44&gt;=0.75),4.7,IF(AND(D44&lt;1.9,D44&lt;2.05,A44&lt;7.05,H44&lt;16.284,D44&gt;=1.55,B44&gt;=2.75,D44&gt;=0.75),4.82,IF(AND(D44&gt;=1.9,D44&lt;2.05,A44&lt;7.05,H44&lt;16.284,D44&gt;=1.55,B44&gt;=2.75,D44&gt;=0.75),5.067,IF(AND(H44&lt;12.721,B44&lt;3.15,B44&gt;=2.9,H44&gt;=9.767,D44&gt;=1.35,D44&lt;1.55,B44&gt;=2.75,D44&gt;=0.75),4.5,IF(AND(H44&gt;=12.721,B44&lt;3.15,B44&gt;=2.9,H44&gt;=9.767,D44&gt;=1.35,D44&lt;1.55,B44&gt;=2.75,D44&gt;=0.75),4.433,IF(AND(H44&lt;9.525,G44&lt;0.364,D44&gt;=2.05,A44&lt;7.05,H44&lt;16.284,D44&gt;=1.55,B44&gt;=2.75,D44&gt;=0.75),5.1,IF(AND(A44&lt;6.25,G44&gt;=0.364,D44&gt;=2.05,A44&lt;7.05,H44&lt;16.284,D44&gt;=1.55,B44&gt;=2.75,D44&gt;=0.75),5.4,IF(AND(H44&lt;10.898,H44&gt;=9.525,G44&lt;0.364,D44&gt;=2.05,A44&lt;7.05,H44&lt;16.284,D44&gt;=1.55,B44&gt;=2.75,D44&gt;=0.75),5.6,IF(AND(H44&lt;8.711,A44&gt;=6.25,G44&gt;=0.364,D44&gt;=2.05,A44&lt;7.05,H44&lt;16.284,D44&gt;=1.55,B44&gt;=2.75,D44&gt;=0.75),5.7,IF(AND(H44&gt;=8.711,A44&gt;=6.25,G44&gt;=0.364,D44&gt;=2.05,A44&lt;7.05,H44&lt;16.284,D44&gt;=1.55,B44&gt;=2.75,D44&gt;=0.75),5.84,IF(AND(D44&lt;2.2,H44&gt;=10.898,H44&gt;=9.525,G44&lt;0.364,D44&gt;=2.05,A44&lt;7.05,H44&lt;16.284,D44&gt;=1.55,B44&gt;=2.75,D44&gt;=0.75),5.4,IF(AND(D44&gt;=2.2,H44&gt;=10.898,H44&gt;=9.525,G44&lt;0.364,D44&gt;=2.05,A44&lt;7.05,H44&lt;16.284,D44&gt;=1.55,B44&gt;=2.75,D44&gt;=0.75),5.3,"shouldnthappen")))))))))))))))))))))))))))))))))))))</f>
        <v>1.475</v>
      </c>
      <c r="W44" s="1" t="n">
        <f aca="false">IF(AND(H44&lt;6.926,D44&gt;=0.35,D44&lt;0.8),1.9,IF(AND(H44&gt;=6.926,D44&gt;=0.35,D44&lt;0.8),1.533,IF(AND(H44&lt;13.492,A44&lt;4.75,D44&lt;0.35,D44&lt;0.8),1.1,IF(AND(H44&gt;=13.492,A44&lt;4.75,D44&lt;0.35,D44&lt;0.8),1.375,IF(AND(B44&lt;2.75,A44&gt;=5.85,F44&lt;2.5,D44&gt;=0.8),4.833,IF(AND(B44&lt;3.3,A44&gt;=7.05,F44&gt;=2.5,D44&gt;=0.8),5.8,IF(AND(B44&gt;=3.3,A44&gt;=7.05,F44&gt;=2.5,D44&gt;=0.8),6.325,IF(AND(D44&gt;=0.25,A44&lt;5.05,A44&gt;=4.75,D44&lt;0.35,D44&lt;0.8),1.3,IF(AND(B44&lt;3.6,A44&gt;=5.05,A44&gt;=4.75,D44&lt;0.35,D44&lt;0.8),1.4,IF(AND(H44&lt;10.194,G44&lt;0.412,A44&lt;5.85,F44&lt;2.5,D44&gt;=0.8),4.133,IF(AND(H44&gt;=10.194,G44&lt;0.412,A44&lt;5.85,F44&lt;2.5,D44&gt;=0.8),4.5,IF(AND(A44&lt;5.35,G44&gt;=0.412,A44&lt;5.85,F44&lt;2.5,D44&gt;=0.8),3.15,IF(AND(A44&lt;6.2,B44&gt;=2.75,A44&gt;=5.85,F44&lt;2.5,D44&gt;=0.8),4.3,IF(AND(H44&lt;5.767,A44&lt;6.2,A44&lt;7.05,F44&gt;=2.5,D44&gt;=0.8),4.5,IF(AND(G44&gt;=0.861,A44&gt;=6.2,A44&lt;7.05,F44&gt;=2.5,D44&gt;=0.8),5.2,IF(AND(B44&lt;3.15,D44&lt;0.25,A44&lt;5.05,A44&gt;=4.75,D44&lt;0.35,D44&lt;0.8),1.55,IF(AND(A44&lt;5.45,B44&gt;=3.6,A44&gt;=5.05,A44&gt;=4.75,D44&lt;0.35,D44&lt;0.8),1.5,IF(AND(A44&gt;=5.45,B44&gt;=3.6,A44&gt;=5.05,A44&gt;=4.75,D44&lt;0.35,D44&lt;0.8),1.4,IF(AND(G44&gt;=0.772,A44&gt;=5.35,G44&gt;=0.412,A44&lt;5.85,F44&lt;2.5,D44&gt;=0.8),3.9,IF(AND(D44&gt;=1.45,A44&gt;=6.2,B44&gt;=2.75,A44&gt;=5.85,F44&lt;2.5,D44&gt;=0.8),4.775,IF(AND(G44&lt;0.5,H44&gt;=5.767,A44&lt;6.2,A44&lt;7.05,F44&gt;=2.5,D44&gt;=0.8),5.1,IF(AND(G44&gt;=0.5,H44&gt;=5.767,A44&lt;6.2,A44&lt;7.05,F44&gt;=2.5,D44&gt;=0.8),4.95,IF(AND(B44&gt;=3.25,G44&lt;0.861,A44&gt;=6.2,A44&lt;7.05,F44&gt;=2.5,D44&gt;=0.8),5.75,IF(AND(A44&lt;4.95,B44&gt;=3.15,D44&lt;0.25,A44&lt;5.05,A44&gt;=4.75,D44&lt;0.35,D44&lt;0.8),1.4,IF(AND(A44&lt;5.65,G44&lt;0.772,A44&gt;=5.35,G44&gt;=0.412,A44&lt;5.85,F44&lt;2.5,D44&gt;=0.8),3.6,IF(AND(A44&gt;=5.65,G44&lt;0.772,A44&gt;=5.35,G44&gt;=0.412,A44&lt;5.85,F44&lt;2.5,D44&gt;=0.8),3.5,IF(AND(B44&gt;=3.15,D44&lt;1.45,A44&gt;=6.2,B44&gt;=2.75,A44&gt;=5.85,F44&lt;2.5,D44&gt;=0.8),4.7,IF(AND(A44&gt;=6.65,B44&lt;3.25,G44&lt;0.861,A44&gt;=6.2,A44&lt;7.05,F44&gt;=2.5,D44&gt;=0.8),5.567,IF(AND(H44&lt;9.499,A44&gt;=4.95,B44&gt;=3.15,D44&lt;0.25,A44&lt;5.05,A44&gt;=4.75,D44&lt;0.35,D44&lt;0.8),1.4,IF(AND(H44&gt;=9.499,A44&gt;=4.95,B44&gt;=3.15,D44&lt;0.25,A44&lt;5.05,A44&gt;=4.75,D44&lt;0.35,D44&lt;0.8),1.2,IF(AND(G44&lt;0.765,B44&lt;3.15,D44&lt;1.45,A44&gt;=6.2,B44&gt;=2.75,A44&gt;=5.85,F44&lt;2.5,D44&gt;=0.8),4.4,IF(AND(G44&gt;=0.765,B44&lt;3.15,D44&lt;1.45,A44&gt;=6.2,B44&gt;=2.75,A44&gt;=5.85,F44&lt;2.5,D44&gt;=0.8),4.6,IF(AND(H44&lt;10.667,A44&lt;6.65,B44&lt;3.25,G44&lt;0.861,A44&gt;=6.2,A44&lt;7.05,F44&gt;=2.5,D44&gt;=0.8),5.167,IF(AND(G44&lt;0.627,H44&gt;=10.667,A44&lt;6.65,B44&lt;3.25,G44&lt;0.861,A44&gt;=6.2,A44&lt;7.05,F44&gt;=2.5,D44&gt;=0.8),5.64,IF(AND(G44&gt;=0.627,H44&gt;=10.667,A44&lt;6.65,B44&lt;3.25,G44&lt;0.861,A44&gt;=6.2,A44&lt;7.05,F44&gt;=2.5,D44&gt;=0.8),5.1,"shouldnthappen")))))))))))))))))))))))))))))))))))</f>
        <v>1.1</v>
      </c>
      <c r="X44" s="1" t="n">
        <f aca="false">IF(AND(B44&lt;3.05,H44&lt;6.697,A44&lt;5.45),4.1,IF(AND(B44&gt;=3.05,H44&lt;6.697,A44&lt;5.45),1.48,IF(AND(D44&lt;0.7,A44&lt;5.9,A44&gt;=5.45),1.4,IF(AND(A44&lt;4.35,B44&lt;3.3,H44&gt;=6.697,A44&lt;5.45),1.1,IF(AND(G44&lt;0.372,D44&gt;=0.7,A44&lt;5.9,A44&gt;=5.45),4.36,IF(AND(A44&gt;=4.9,A44&gt;=4.35,B44&lt;3.3,H44&gt;=6.697,A44&lt;5.45),1.6,IF(AND(H44&gt;=14.171,A44&lt;5.15,B44&gt;=3.3,H44&gt;=6.697,A44&lt;5.45),1.6,IF(AND(G44&lt;0.451,A44&gt;=5.15,B44&gt;=3.3,H44&gt;=6.697,A44&lt;5.45),1.367,IF(AND(G44&gt;=0.451,A44&gt;=5.15,B44&gt;=3.3,H44&gt;=6.697,A44&lt;5.45),1.5,IF(AND(G44&lt;0.332,D44&lt;1.45,F44&lt;2.5,A44&gt;=5.9,A44&gt;=5.45),4.35,IF(AND(A44&lt;6.15,D44&gt;=1.45,F44&lt;2.5,A44&gt;=5.9,A44&gt;=5.45),5.1,IF(AND(D44&gt;=2.4,G44&lt;0.432,F44&gt;=2.5,A44&gt;=5.9,A44&gt;=5.45),5.78,IF(AND(A44&lt;6.15,G44&gt;=0.432,F44&gt;=2.5,A44&gt;=5.9,A44&gt;=5.45),4.9,IF(AND(B44&lt;3.1,A44&lt;4.9,A44&gt;=4.35,B44&lt;3.3,H44&gt;=6.697,A44&lt;5.45),1.4,IF(AND(B44&gt;=3.1,A44&lt;4.9,A44&gt;=4.35,B44&lt;3.3,H44&gt;=6.697,A44&lt;5.45),1.3,IF(AND(G44&lt;0.343,H44&lt;14.171,A44&lt;5.15,B44&gt;=3.3,H44&gt;=6.697,A44&lt;5.45),1.433,IF(AND(G44&gt;=0.343,H44&lt;14.171,A44&lt;5.15,B44&gt;=3.3,H44&gt;=6.697,A44&lt;5.45),1.525,IF(AND(D44&lt;1.05,B44&lt;2.55,G44&gt;=0.372,D44&gt;=0.7,A44&lt;5.9,A44&gt;=5.45),3.7,IF(AND(H44&lt;10.596,B44&gt;=2.55,G44&gt;=0.372,D44&gt;=0.7,A44&lt;5.9,A44&gt;=5.45),3.525,IF(AND(H44&gt;=10.596,B44&gt;=2.55,G44&gt;=0.372,D44&gt;=0.7,A44&lt;5.9,A44&gt;=5.45),3.9,IF(AND(H44&lt;14.314,G44&gt;=0.332,D44&lt;1.45,F44&lt;2.5,A44&gt;=5.9,A44&gt;=5.45),4.4,IF(AND(H44&gt;=14.314,G44&gt;=0.332,D44&lt;1.45,F44&lt;2.5,A44&gt;=5.9,A44&gt;=5.45),4.7,IF(AND(H44&lt;13.906,A44&gt;=6.15,D44&gt;=1.45,F44&lt;2.5,A44&gt;=5.9,A44&gt;=5.45),4.675,IF(AND(H44&gt;=13.906,A44&gt;=6.15,D44&gt;=1.45,F44&lt;2.5,A44&gt;=5.9,A44&gt;=5.45),4.9,IF(AND(G44&lt;0.093,D44&lt;2.4,G44&lt;0.432,F44&gt;=2.5,A44&gt;=5.9,A44&gt;=5.45),5.6,IF(AND(B44&lt;2.95,A44&gt;=6.15,G44&gt;=0.432,F44&gt;=2.5,A44&gt;=5.9,A44&gt;=5.45),5.86,IF(AND(A44&lt;5.55,D44&gt;=1.05,B44&lt;2.55,G44&gt;=0.372,D44&gt;=0.7,A44&lt;5.9,A44&gt;=5.45),4,IF(AND(A44&gt;=5.55,D44&gt;=1.05,B44&lt;2.55,G44&gt;=0.372,D44&gt;=0.7,A44&lt;5.9,A44&gt;=5.45),3.9,IF(AND(D44&lt;1.7,G44&gt;=0.093,D44&lt;2.4,G44&lt;0.432,F44&gt;=2.5,A44&gt;=5.9,A44&gt;=5.45),5.05,IF(AND(G44&gt;=0.774,B44&gt;=2.95,A44&gt;=6.15,G44&gt;=0.432,F44&gt;=2.5,A44&gt;=5.9,A44&gt;=5.45),5.3,IF(AND(G44&gt;=0.312,D44&gt;=1.7,G44&gt;=0.093,D44&lt;2.4,G44&lt;0.432,F44&gt;=2.5,A44&gt;=5.9,A44&gt;=5.45),5.4,IF(AND(D44&lt;2.45,G44&lt;0.774,B44&gt;=2.95,A44&gt;=6.15,G44&gt;=0.432,F44&gt;=2.5,A44&gt;=5.9,A44&gt;=5.45),5.66,IF(AND(D44&gt;=2.45,G44&lt;0.774,B44&gt;=2.95,A44&gt;=6.15,G44&gt;=0.432,F44&gt;=2.5,A44&gt;=5.9,A44&gt;=5.45),6,IF(AND(G44&gt;=0.301,G44&lt;0.312,D44&gt;=1.7,G44&gt;=0.093,D44&lt;2.4,G44&lt;0.432,F44&gt;=2.5,A44&gt;=5.9,A44&gt;=5.45),5.1,IF(AND(A44&lt;6.45,G44&lt;0.301,G44&lt;0.312,D44&gt;=1.7,G44&gt;=0.093,D44&lt;2.4,G44&lt;0.432,F44&gt;=2.5,A44&gt;=5.9,A44&gt;=5.45),5.3,IF(AND(A44&gt;=6.45,G44&lt;0.301,G44&lt;0.312,D44&gt;=1.7,G44&gt;=0.093,D44&lt;2.4,G44&lt;0.432,F44&gt;=2.5,A44&gt;=5.9,A44&gt;=5.45),5.2,"shouldnthappen"))))))))))))))))))))))))))))))))))))</f>
        <v>1.4</v>
      </c>
      <c r="Y44" s="1" t="n">
        <f aca="false">IF(AND(H44&lt;6.51,F44&lt;1.5),1.8,IF(AND(H44&gt;=16.674,F44&gt;=1.5),6.533,IF(AND(D44&gt;=0.45,H44&gt;=6.51,F44&lt;1.5),1.667,IF(AND(H44&gt;=13.805,G44&lt;0.154,H44&lt;16.674,F44&gt;=1.5),6.7,IF(AND(D44&lt;0.15,A44&lt;5.05,D44&lt;0.45,H44&gt;=6.51,F44&lt;1.5),1.4,IF(AND(H44&gt;=13.586,A44&gt;=5.05,D44&lt;0.45,H44&gt;=6.51,F44&lt;1.5),1.3,IF(AND(F44&lt;2.5,H44&lt;13.805,G44&lt;0.154,H44&lt;16.674,F44&gt;=1.5),4.6,IF(AND(H44&lt;8.929,D44&lt;1.35,G44&gt;=0.154,H44&lt;16.674,F44&gt;=1.5),3.64,IF(AND(G44&lt;0.05,H44&lt;13.586,A44&gt;=5.05,D44&lt;0.45,H44&gt;=6.51,F44&lt;1.5),1.4,IF(AND(G44&gt;=0.107,F44&gt;=2.5,H44&lt;13.805,G44&lt;0.154,H44&lt;16.674,F44&gt;=1.5),5.3,IF(AND(B44&gt;=2.75,H44&gt;=8.929,D44&lt;1.35,G44&gt;=0.154,H44&lt;16.674,F44&gt;=1.5),4.433,IF(AND(D44&gt;=1.55,F44&lt;2.5,D44&gt;=1.35,G44&gt;=0.154,H44&lt;16.674,F44&gt;=1.5),4.975,IF(AND(H44&lt;6.93,F44&gt;=2.5,D44&gt;=1.35,G44&gt;=0.154,H44&lt;16.674,F44&gt;=1.5),4.5,IF(AND(H44&lt;12.675,G44&lt;0.217,D44&gt;=0.15,A44&lt;5.05,D44&lt;0.45,H44&gt;=6.51,F44&lt;1.5),1.4,IF(AND(H44&gt;=12.675,G44&lt;0.217,D44&gt;=0.15,A44&lt;5.05,D44&lt;0.45,H44&gt;=6.51,F44&lt;1.5),1.5,IF(AND(A44&lt;4.65,G44&gt;=0.217,D44&gt;=0.15,A44&lt;5.05,D44&lt;0.45,H44&gt;=6.51,F44&lt;1.5),1.35,IF(AND(D44&lt;0.25,G44&gt;=0.05,H44&lt;13.586,A44&gt;=5.05,D44&lt;0.45,H44&gt;=6.51,F44&lt;1.5),1.467,IF(AND(D44&gt;=0.25,G44&gt;=0.05,H44&lt;13.586,A44&gt;=5.05,D44&lt;0.45,H44&gt;=6.51,F44&lt;1.5),1.5,IF(AND(H44&lt;9.15,G44&lt;0.107,F44&gt;=2.5,H44&lt;13.805,G44&lt;0.154,H44&lt;16.674,F44&gt;=1.5),5.7,IF(AND(H44&gt;=9.15,G44&lt;0.107,F44&gt;=2.5,H44&lt;13.805,G44&lt;0.154,H44&lt;16.674,F44&gt;=1.5),5.6,IF(AND(G44&lt;0.404,B44&lt;2.75,H44&gt;=8.929,D44&lt;1.35,G44&gt;=0.154,H44&lt;16.674,F44&gt;=1.5),4.15,IF(AND(G44&gt;=0.404,B44&lt;2.75,H44&gt;=8.929,D44&lt;1.35,G44&gt;=0.154,H44&lt;16.674,F44&gt;=1.5),3.9,IF(AND(A44&gt;=6.75,D44&lt;1.55,F44&lt;2.5,D44&gt;=1.35,G44&gt;=0.154,H44&lt;16.674,F44&gt;=1.5),4.82,IF(AND(D44&lt;0.25,A44&gt;=4.65,G44&gt;=0.217,D44&gt;=0.15,A44&lt;5.05,D44&lt;0.45,H44&gt;=6.51,F44&lt;1.5),1.325,IF(AND(D44&gt;=0.25,A44&gt;=4.65,G44&gt;=0.217,D44&gt;=0.15,A44&lt;5.05,D44&lt;0.45,H44&gt;=6.51,F44&lt;1.5),1.3,IF(AND(A44&lt;6.55,A44&lt;6.75,D44&lt;1.55,F44&lt;2.5,D44&gt;=1.35,G44&gt;=0.154,H44&lt;16.674,F44&gt;=1.5),4.575,IF(AND(A44&gt;=6.55,A44&lt;6.75,D44&lt;1.55,F44&lt;2.5,D44&gt;=1.35,G44&gt;=0.154,H44&lt;16.674,F44&gt;=1.5),4.4,IF(AND(B44&lt;2.9,D44&lt;2.05,H44&gt;=6.93,F44&gt;=2.5,D44&gt;=1.35,G44&gt;=0.154,H44&lt;16.674,F44&gt;=1.5),5.05,IF(AND(H44&lt;8.884,D44&gt;=2.05,H44&gt;=6.93,F44&gt;=2.5,D44&gt;=1.35,G44&gt;=0.154,H44&lt;16.674,F44&gt;=1.5),5.1,IF(AND(H44&lt;13.711,B44&gt;=2.9,D44&lt;2.05,H44&gt;=6.93,F44&gt;=2.5,D44&gt;=1.35,G44&gt;=0.154,H44&lt;16.674,F44&gt;=1.5),5,IF(AND(H44&gt;=13.711,B44&gt;=2.9,D44&lt;2.05,H44&gt;=6.93,F44&gt;=2.5,D44&gt;=1.35,G44&gt;=0.154,H44&lt;16.674,F44&gt;=1.5),5.8,IF(AND(B44&lt;3.15,H44&gt;=8.884,D44&gt;=2.05,H44&gt;=6.93,F44&gt;=2.5,D44&gt;=1.35,G44&gt;=0.154,H44&lt;16.674,F44&gt;=1.5),5.56,IF(AND(B44&gt;=3.15,H44&gt;=8.884,D44&gt;=2.05,H44&gt;=6.93,F44&gt;=2.5,D44&gt;=1.35,G44&gt;=0.154,H44&lt;16.674,F44&gt;=1.5),5.9,"shouldnthappen")))))))))))))))))))))))))))))))))</f>
        <v>1.35</v>
      </c>
      <c r="Z44" s="1" t="n">
        <f aca="false">IF(AND(F44&gt;=2,B44&gt;=3.35),5.6,IF(AND(A44&lt;6.65,H44&gt;=15.076,B44&lt;3.35),4.8,IF(AND(A44&gt;=6.65,H44&gt;=15.076,B44&lt;3.35),6.15,IF(AND(H44&lt;6.542,F44&lt;2,B44&gt;=3.35),1.767,IF(AND(G44&gt;=0.653,D44&lt;0.75,H44&lt;15.076,B44&lt;3.35),1.55,IF(AND(D44&lt;0.15,G44&lt;0.653,D44&lt;0.75,H44&lt;15.076,B44&lt;3.35),1.1,IF(AND(G44&lt;0.356,A44&lt;5.05,H44&gt;=6.542,F44&lt;2,B44&gt;=3.35),1.4,IF(AND(G44&gt;=0.356,A44&lt;5.05,H44&gt;=6.542,F44&lt;2,B44&gt;=3.35),1.3,IF(AND(G44&gt;=0.566,A44&gt;=5.05,H44&gt;=6.542,F44&lt;2,B44&gt;=3.35),1.6,IF(AND(B44&gt;=3.1,D44&gt;=0.15,G44&lt;0.653,D44&lt;0.75,H44&lt;15.076,B44&lt;3.35),1.367,IF(AND(B44&gt;=2.65,D44&lt;1.45,B44&lt;2.75,D44&gt;=0.75,H44&lt;15.076,B44&lt;3.35),3.96,IF(AND(G44&lt;0.352,D44&gt;=1.45,B44&lt;2.75,D44&gt;=0.75,H44&lt;15.076,B44&lt;3.35),4.5,IF(AND(D44&gt;=1.35,A44&lt;6.2,B44&gt;=2.75,D44&gt;=0.75,H44&lt;15.076,B44&lt;3.35),4.733,IF(AND(A44&lt;4.7,B44&lt;3.1,D44&gt;=0.15,G44&lt;0.653,D44&lt;0.75,H44&lt;15.076,B44&lt;3.35),1.36,IF(AND(A44&gt;=4.7,B44&lt;3.1,D44&gt;=0.15,G44&lt;0.653,D44&lt;0.75,H44&lt;15.076,B44&lt;3.35),1.6,IF(AND(A44&lt;5.2,B44&lt;2.65,D44&lt;1.45,B44&lt;2.75,D44&gt;=0.75,H44&lt;15.076,B44&lt;3.35),3.3,IF(AND(A44&lt;6.5,G44&gt;=0.352,D44&gt;=1.45,B44&lt;2.75,D44&gt;=0.75,H44&lt;15.076,B44&lt;3.35),5,IF(AND(A44&gt;=6.5,G44&gt;=0.352,D44&gt;=1.45,B44&lt;2.75,D44&gt;=0.75,H44&lt;15.076,B44&lt;3.35),5.8,IF(AND(H44&lt;8.486,D44&lt;1.35,A44&lt;6.2,B44&gt;=2.75,D44&gt;=0.75,H44&lt;15.076,B44&lt;3.35),3.975,IF(AND(G44&lt;0.187,F44&lt;2.5,A44&gt;=6.2,B44&gt;=2.75,D44&gt;=0.75,H44&lt;15.076,B44&lt;3.35),5,IF(AND(G44&gt;=0.187,F44&lt;2.5,A44&gt;=6.2,B44&gt;=2.75,D44&gt;=0.75,H44&lt;15.076,B44&lt;3.35),4.525,IF(AND(A44&gt;=7.25,F44&gt;=2.5,A44&gt;=6.2,B44&gt;=2.75,D44&gt;=0.75,H44&lt;15.076,B44&lt;3.35),6.5,IF(AND(G44&lt;0.185,B44&lt;3.6,G44&lt;0.566,A44&gt;=5.05,H44&gt;=6.542,F44&lt;2,B44&gt;=3.35),1.45,IF(AND(G44&gt;=0.185,B44&lt;3.6,G44&lt;0.566,A44&gt;=5.05,H44&gt;=6.542,F44&lt;2,B44&gt;=3.35),1.34,IF(AND(G44&lt;0.13,B44&gt;=3.6,G44&lt;0.566,A44&gt;=5.05,H44&gt;=6.542,F44&lt;2,B44&gt;=3.35),1.45,IF(AND(G44&gt;=0.13,B44&gt;=3.6,G44&lt;0.566,A44&gt;=5.05,H44&gt;=6.542,F44&lt;2,B44&gt;=3.35),1.5,IF(AND(D44&lt;1.05,A44&gt;=5.2,B44&lt;2.65,D44&lt;1.45,B44&lt;2.75,D44&gt;=0.75,H44&lt;15.076,B44&lt;3.35),3.5,IF(AND(D44&gt;=1.05,A44&gt;=5.2,B44&lt;2.65,D44&lt;1.45,B44&lt;2.75,D44&gt;=0.75,H44&lt;15.076,B44&lt;3.35),3.94,IF(AND(H44&lt;10.983,H44&gt;=8.486,D44&lt;1.35,A44&lt;6.2,B44&gt;=2.75,D44&gt;=0.75,H44&lt;15.076,B44&lt;3.35),4.38,IF(AND(H44&gt;=10.983,H44&gt;=8.486,D44&lt;1.35,A44&lt;6.2,B44&gt;=2.75,D44&gt;=0.75,H44&lt;15.076,B44&lt;3.35),4.1,IF(AND(B44&gt;=3.25,A44&lt;7.25,F44&gt;=2.5,A44&gt;=6.2,B44&gt;=2.75,D44&gt;=0.75,H44&lt;15.076,B44&lt;3.35),5.7,IF(AND(B44&lt;2.95,B44&lt;3.25,A44&lt;7.25,F44&gt;=2.5,A44&gt;=6.2,B44&gt;=2.75,D44&gt;=0.75,H44&lt;15.076,B44&lt;3.35),5.6,IF(AND(H44&gt;=13.711,B44&gt;=2.95,B44&lt;3.25,A44&lt;7.25,F44&gt;=2.5,A44&gt;=6.2,B44&gt;=2.75,D44&gt;=0.75,H44&lt;15.076,B44&lt;3.35),5.8,IF(AND(A44&gt;=6.8,H44&lt;13.711,B44&gt;=2.95,B44&lt;3.25,A44&lt;7.25,F44&gt;=2.5,A44&gt;=6.2,B44&gt;=2.75,D44&gt;=0.75,H44&lt;15.076,B44&lt;3.35),5.1,IF(AND(H44&lt;12.921,A44&lt;6.8,H44&lt;13.711,B44&gt;=2.95,B44&lt;3.25,A44&lt;7.25,F44&gt;=2.5,A44&gt;=6.2,B44&gt;=2.75,D44&gt;=0.75,H44&lt;15.076,B44&lt;3.35),5.34,IF(AND(H44&gt;=12.921,A44&lt;6.8,H44&lt;13.711,B44&gt;=2.95,B44&lt;3.25,A44&lt;7.25,F44&gt;=2.5,A44&gt;=6.2,B44&gt;=2.75,D44&gt;=0.75,H44&lt;15.076,B44&lt;3.35),5.133,"shouldnthappen"))))))))))))))))))))))))))))))))))))</f>
        <v>1.36</v>
      </c>
      <c r="AA44" s="1" t="n">
        <f aca="false">IF(AND(D44&gt;=0.45,A44&lt;5.05,D44&lt;0.8),1.6,IF(AND(D44&gt;=0.45,A44&gt;=5.05,D44&lt;0.8),1.7,IF(AND(H44&gt;=16.244,F44&gt;=2.5,D44&gt;=0.8),6.533,IF(AND(A44&lt;4.35,D44&lt;0.45,A44&lt;5.05,D44&lt;0.8),1.1,IF(AND(H44&gt;=14.877,D44&lt;0.45,A44&gt;=5.05,D44&lt;0.8),1.3,IF(AND(D44&gt;=1.4,A44&lt;5.65,F44&lt;2.5,D44&gt;=0.8),4.5,IF(AND(A44&gt;=7.25,H44&lt;16.244,F44&gt;=2.5,D44&gt;=0.8),6.5,IF(AND(A44&gt;=4.75,A44&gt;=4.35,D44&lt;0.45,A44&lt;5.05,D44&lt;0.8),1.35,IF(AND(A44&lt;5.3,D44&lt;1.4,A44&lt;5.65,F44&lt;2.5,D44&gt;=0.8),3.1,IF(AND(A44&gt;=6.8,A44&gt;=6.55,A44&gt;=5.65,F44&lt;2.5,D44&gt;=0.8),4.9,IF(AND(H44&lt;5.767,A44&lt;7.25,H44&lt;16.244,F44&gt;=2.5,D44&gt;=0.8),4.5,IF(AND(G44&gt;=0.522,A44&lt;4.75,A44&gt;=4.35,D44&lt;0.45,A44&lt;5.05,D44&lt;0.8),1.2,IF(AND(G44&gt;=0.948,D44&lt;0.35,H44&lt;14.877,D44&lt;0.45,A44&gt;=5.05,D44&lt;0.8),1.7,IF(AND(H44&lt;13.089,D44&gt;=0.35,H44&lt;14.877,D44&lt;0.45,A44&gt;=5.05,D44&lt;0.8),1.5,IF(AND(H44&gt;=13.089,D44&gt;=0.35,H44&lt;14.877,D44&lt;0.45,A44&gt;=5.05,D44&lt;0.8),1.3,IF(AND(B44&gt;=2.95,A44&gt;=5.3,D44&lt;1.4,A44&lt;5.65,F44&lt;2.5,D44&gt;=0.8),4.1,IF(AND(H44&lt;9.181,A44&lt;6.05,A44&lt;6.55,A44&gt;=5.65,F44&lt;2.5,D44&gt;=0.8),5.1,IF(AND(H44&gt;=9.181,A44&lt;6.05,A44&lt;6.55,A44&gt;=5.65,F44&lt;2.5,D44&gt;=0.8),4.3,IF(AND(G44&gt;=0.867,A44&gt;=6.05,A44&lt;6.55,A44&gt;=5.65,F44&lt;2.5,D44&gt;=0.8),4.9,IF(AND(B44&lt;3.05,A44&lt;6.8,A44&gt;=6.55,A44&gt;=5.65,F44&lt;2.5,D44&gt;=0.8),5,IF(AND(B44&gt;=3.05,A44&lt;6.8,A44&gt;=6.55,A44&gt;=5.65,F44&lt;2.5,D44&gt;=0.8),4.55,IF(AND(H44&gt;=14.144,G44&lt;0.522,A44&lt;4.75,A44&gt;=4.35,D44&lt;0.45,A44&lt;5.05,D44&lt;0.8),1.3,IF(AND(B44&lt;2.7,B44&lt;2.95,A44&gt;=5.3,D44&lt;1.4,A44&lt;5.65,F44&lt;2.5,D44&gt;=0.8),3.78,IF(AND(B44&gt;=2.7,B44&lt;2.95,A44&gt;=5.3,D44&lt;1.4,A44&lt;5.65,F44&lt;2.5,D44&gt;=0.8),3.6,IF(AND(G44&lt;0.638,G44&lt;0.867,A44&gt;=6.05,A44&lt;6.55,A44&gt;=5.65,F44&lt;2.5,D44&gt;=0.8),4.433,IF(AND(G44&gt;=0.638,G44&lt;0.867,A44&gt;=6.05,A44&lt;6.55,A44&gt;=5.65,F44&lt;2.5,D44&gt;=0.8),4,IF(AND(A44&lt;6.35,H44&lt;11.146,H44&gt;=5.767,A44&lt;7.25,H44&lt;16.244,F44&gt;=2.5,D44&gt;=0.8),5.1,IF(AND(A44&lt;4.5,H44&lt;14.144,G44&lt;0.522,A44&lt;4.75,A44&gt;=4.35,D44&lt;0.45,A44&lt;5.05,D44&lt;0.8),1.35,IF(AND(A44&gt;=4.5,H44&lt;14.144,G44&lt;0.522,A44&lt;4.75,A44&gt;=4.35,D44&lt;0.45,A44&lt;5.05,D44&lt;0.8),1.4,IF(AND(A44&lt;5.15,B44&lt;3.75,G44&lt;0.948,D44&lt;0.35,H44&lt;14.877,D44&lt;0.45,A44&gt;=5.05,D44&lt;0.8),1.4,IF(AND(A44&gt;=5.15,B44&lt;3.75,G44&lt;0.948,D44&lt;0.35,H44&lt;14.877,D44&lt;0.45,A44&gt;=5.05,D44&lt;0.8),1.5,IF(AND(G44&lt;0.112,B44&gt;=3.75,G44&lt;0.948,D44&lt;0.35,H44&lt;14.877,D44&lt;0.45,A44&gt;=5.05,D44&lt;0.8),1.5,IF(AND(G44&gt;=0.112,B44&gt;=3.75,G44&lt;0.948,D44&lt;0.35,H44&lt;14.877,D44&lt;0.45,A44&gt;=5.05,D44&lt;0.8),1.6,IF(AND(G44&lt;0.075,A44&gt;=6.35,H44&lt;11.146,H44&gt;=5.767,A44&lt;7.25,H44&lt;16.244,F44&gt;=2.5,D44&gt;=0.8),5.5,IF(AND(G44&gt;=0.075,A44&gt;=6.35,H44&lt;11.146,H44&gt;=5.767,A44&lt;7.25,H44&lt;16.244,F44&gt;=2.5,D44&gt;=0.8),5.24,IF(AND(B44&lt;2.95,D44&lt;1.9,H44&gt;=11.146,H44&gt;=5.767,A44&lt;7.25,H44&lt;16.244,F44&gt;=2.5,D44&gt;=0.8),5.65,IF(AND(B44&gt;=2.95,D44&lt;1.9,H44&gt;=11.146,H44&gt;=5.767,A44&lt;7.25,H44&lt;16.244,F44&gt;=2.5,D44&gt;=0.8),5.8,IF(AND(H44&lt;13.42,D44&gt;=1.9,H44&gt;=11.146,H44&gt;=5.767,A44&lt;7.25,H44&lt;16.244,F44&gt;=2.5,D44&gt;=0.8),5.6,IF(AND(H44&gt;=13.42,D44&gt;=1.9,H44&gt;=11.146,H44&gt;=5.767,A44&lt;7.25,H44&lt;16.244,F44&gt;=2.5,D44&gt;=0.8),5.34,"shouldnthappen")))))))))))))))))))))))))))))))))))))))</f>
        <v>1.2</v>
      </c>
      <c r="AB44" s="1" t="n">
        <f aca="false">IF(AND(D44&gt;=0.35,F44&lt;1.5),1.5,IF(AND(F44&lt;2.5,D44&gt;=1.55,F44&gt;=1.5),4.85,IF(AND(H44&lt;8.308,D44&lt;0.15,D44&lt;0.35,F44&lt;1.5),1.5,IF(AND(H44&gt;=8.308,D44&lt;0.15,D44&lt;0.35,F44&lt;1.5),1.4,IF(AND(H44&lt;5.523,D44&gt;=0.15,D44&lt;0.35,F44&lt;1.5),1,IF(AND(G44&lt;0.572,H44&lt;10.688,D44&lt;1.55,F44&gt;=1.5),3.75,IF(AND(B44&gt;=3.5,F44&gt;=2.5,D44&gt;=1.55,F44&gt;=1.5),6.3,IF(AND(A44&gt;=5.65,G44&gt;=0.572,H44&lt;10.688,D44&lt;1.55,F44&gt;=1.5),4.45,IF(AND(B44&gt;=2.85,A44&lt;6.15,H44&gt;=10.688,D44&lt;1.55,F44&gt;=1.5),4.35,IF(AND(H44&gt;=16.284,B44&lt;3.5,F44&gt;=2.5,D44&gt;=1.55,F44&gt;=1.5),6.6,IF(AND(G44&gt;=0.241,G44&lt;0.338,H44&gt;=5.523,D44&gt;=0.15,D44&lt;0.35,F44&lt;1.5),1.25,IF(AND(A44&lt;5.05,G44&gt;=0.338,H44&gt;=5.523,D44&gt;=0.15,D44&lt;0.35,F44&lt;1.5),1.35,IF(AND(B44&lt;2.7,A44&lt;5.65,G44&gt;=0.572,H44&lt;10.688,D44&lt;1.55,F44&gt;=1.5),4,IF(AND(B44&gt;=2.7,A44&lt;5.65,G44&gt;=0.572,H44&lt;10.688,D44&lt;1.55,F44&gt;=1.5),3.6,IF(AND(B44&lt;2.45,B44&lt;2.85,A44&lt;6.15,H44&gt;=10.688,D44&lt;1.55,F44&gt;=1.5),3.7,IF(AND(A44&lt;6.25,B44&lt;2.85,A44&gt;=6.15,H44&gt;=10.688,D44&lt;1.55,F44&gt;=1.5),4.5,IF(AND(A44&gt;=6.25,B44&lt;2.85,A44&gt;=6.15,H44&gt;=10.688,D44&lt;1.55,F44&gt;=1.5),4.86,IF(AND(D44&gt;=1.45,B44&gt;=2.85,A44&gt;=6.15,H44&gt;=10.688,D44&lt;1.55,F44&gt;=1.5),4.8,IF(AND(H44&lt;8.202,H44&lt;16.284,B44&lt;3.5,F44&gt;=2.5,D44&gt;=1.55,F44&gt;=1.5),5.7,IF(AND(A44&gt;=5.1,G44&lt;0.241,G44&lt;0.338,H44&gt;=5.523,D44&gt;=0.15,D44&lt;0.35,F44&lt;1.5),1.5,IF(AND(B44&gt;=3.75,A44&gt;=5.05,G44&gt;=0.338,H44&gt;=5.523,D44&gt;=0.15,D44&lt;0.35,F44&lt;1.5),1.6,IF(AND(A44&lt;5.7,B44&gt;=2.45,B44&lt;2.85,A44&lt;6.15,H44&gt;=10.688,D44&lt;1.55,F44&gt;=1.5),3.9,IF(AND(A44&gt;=5.7,B44&gt;=2.45,B44&lt;2.85,A44&lt;6.15,H44&gt;=10.688,D44&lt;1.55,F44&gt;=1.5),4.02,IF(AND(H44&lt;13.654,D44&lt;1.45,B44&gt;=2.85,A44&gt;=6.15,H44&gt;=10.688,D44&lt;1.55,F44&gt;=1.5),4.333,IF(AND(H44&gt;=13.654,D44&lt;1.45,B44&gt;=2.85,A44&gt;=6.15,H44&gt;=10.688,D44&lt;1.55,F44&gt;=1.5),4.54,IF(AND(A44&lt;6.15,H44&gt;=8.202,H44&lt;16.284,B44&lt;3.5,F44&gt;=2.5,D44&gt;=1.55,F44&gt;=1.5),5,IF(AND(H44&lt;13.924,A44&lt;5.1,G44&lt;0.241,G44&lt;0.338,H44&gt;=5.523,D44&gt;=0.15,D44&lt;0.35,F44&lt;1.5),1.4,IF(AND(H44&gt;=13.924,A44&lt;5.1,G44&lt;0.241,G44&lt;0.338,H44&gt;=5.523,D44&gt;=0.15,D44&lt;0.35,F44&lt;1.5),1.5,IF(AND(D44&lt;0.25,B44&lt;3.75,A44&gt;=5.05,G44&gt;=0.338,H44&gt;=5.523,D44&gt;=0.15,D44&lt;0.35,F44&lt;1.5),1.5,IF(AND(D44&gt;=0.25,B44&lt;3.75,A44&gt;=5.05,G44&gt;=0.338,H44&gt;=5.523,D44&gt;=0.15,D44&lt;0.35,F44&lt;1.5),1.4,IF(AND(H44&lt;8.884,B44&gt;=3.05,A44&gt;=6.15,H44&gt;=8.202,H44&lt;16.284,B44&lt;3.5,F44&gt;=2.5,D44&gt;=1.55,F44&gt;=1.5),5.1,IF(AND(A44&lt;6.45,G44&lt;0.368,B44&lt;3.05,A44&gt;=6.15,H44&gt;=8.202,H44&lt;16.284,B44&lt;3.5,F44&gt;=2.5,D44&gt;=1.55,F44&gt;=1.5),5.525,IF(AND(A44&gt;=6.45,G44&lt;0.368,B44&lt;3.05,A44&gt;=6.15,H44&gt;=8.202,H44&lt;16.284,B44&lt;3.5,F44&gt;=2.5,D44&gt;=1.55,F44&gt;=1.5),5.35,IF(AND(D44&lt;2.25,G44&gt;=0.368,B44&lt;3.05,A44&gt;=6.15,H44&gt;=8.202,H44&lt;16.284,B44&lt;3.5,F44&gt;=2.5,D44&gt;=1.55,F44&gt;=1.5),5.8,IF(AND(D44&gt;=2.25,G44&gt;=0.368,B44&lt;3.05,A44&gt;=6.15,H44&gt;=8.202,H44&lt;16.284,B44&lt;3.5,F44&gt;=2.5,D44&gt;=1.55,F44&gt;=1.5),5.2,IF(AND(H44&lt;10.257,H44&gt;=8.884,B44&gt;=3.05,A44&gt;=6.15,H44&gt;=8.202,H44&lt;16.284,B44&lt;3.5,F44&gt;=2.5,D44&gt;=1.55,F44&gt;=1.5),5.9,IF(AND(H44&gt;=10.257,H44&gt;=8.884,B44&gt;=3.05,A44&gt;=6.15,H44&gt;=8.202,H44&lt;16.284,B44&lt;3.5,F44&gt;=2.5,D44&gt;=1.55,F44&gt;=1.5),5.48,"shouldnthappen")))))))))))))))))))))))))))))))))))))</f>
        <v>1.35</v>
      </c>
      <c r="AC44" s="1" t="n">
        <f aca="false">IF(AND(H44&lt;5.748,A44&lt;5.05,D44&lt;0.8),1,IF(AND(B44&lt;3.35,A44&gt;=5.05,D44&lt;0.8),1.7,IF(AND(A44&lt;5.85,G44&lt;0.154,D44&gt;=0.8),4.5,IF(AND(D44&gt;=0.45,H44&gt;=5.748,A44&lt;5.05,D44&lt;0.8),1.6,IF(AND(G44&gt;=0.934,B44&gt;=3.35,A44&gt;=5.05,D44&lt;0.8),1.7,IF(AND(D44&lt;2.1,A44&gt;=5.85,G44&lt;0.154,D44&gt;=0.8),6.15,IF(AND(D44&gt;=2.1,A44&gt;=5.85,G44&lt;0.154,D44&gt;=0.8),5.5,IF(AND(A44&lt;6.1,D44&gt;=1.55,G44&gt;=0.154,D44&gt;=0.8),5,IF(AND(H44&gt;=14.379,G44&lt;0.934,B44&gt;=3.35,A44&gt;=5.05,D44&lt;0.8),1.58,IF(AND(G44&lt;0.379,A44&gt;=6.1,D44&gt;=1.55,G44&gt;=0.154,D44&gt;=0.8),5.42,IF(AND(H44&lt;13.924,G44&lt;0.227,D44&lt;0.45,H44&gt;=5.748,A44&lt;5.05,D44&lt;0.8),1.4,IF(AND(H44&gt;=13.924,G44&lt;0.227,D44&lt;0.45,H44&gt;=5.748,A44&lt;5.05,D44&lt;0.8),1.5,IF(AND(B44&lt;3.1,G44&gt;=0.227,D44&lt;0.45,H44&gt;=5.748,A44&lt;5.05,D44&lt;0.8),1.1,IF(AND(G44&lt;0.13,H44&lt;14.379,G44&lt;0.934,B44&gt;=3.35,A44&gt;=5.05,D44&lt;0.8),1.4,IF(AND(D44&lt;1.05,A44&lt;5.65,D44&lt;1.35,D44&lt;1.55,G44&gt;=0.154,D44&gt;=0.8),3.7,IF(AND(D44&lt;1.25,A44&gt;=5.65,D44&lt;1.35,D44&lt;1.55,G44&gt;=0.154,D44&gt;=0.8),4.06,IF(AND(D44&gt;=1.25,A44&gt;=5.65,D44&lt;1.35,D44&lt;1.55,G44&gt;=0.154,D44&gt;=0.8),4.425,IF(AND(H44&lt;13.654,D44&lt;1.45,D44&gt;=1.35,D44&lt;1.55,G44&gt;=0.154,D44&gt;=0.8),4.275,IF(AND(G44&lt;0.259,D44&gt;=1.45,D44&gt;=1.35,D44&lt;1.55,G44&gt;=0.154,D44&gt;=0.8),5.1,IF(AND(B44&lt;2.95,G44&gt;=0.379,A44&gt;=6.1,D44&gt;=1.55,G44&gt;=0.154,D44&gt;=0.8),6.3,IF(AND(B44&lt;3.25,B44&gt;=3.1,G44&gt;=0.227,D44&lt;0.45,H44&gt;=5.748,A44&lt;5.05,D44&lt;0.8),1.3,IF(AND(B44&gt;=3.25,B44&gt;=3.1,G44&gt;=0.227,D44&lt;0.45,H44&gt;=5.748,A44&lt;5.05,D44&lt;0.8),1.4,IF(AND(H44&gt;=13.372,G44&gt;=0.13,H44&lt;14.379,G44&lt;0.934,B44&gt;=3.35,A44&gt;=5.05,D44&lt;0.8),1.4,IF(AND(H44&lt;6.69,D44&gt;=1.05,A44&lt;5.65,D44&lt;1.35,D44&lt;1.55,G44&gt;=0.154,D44&gt;=0.8),4.033,IF(AND(H44&gt;=6.69,D44&gt;=1.05,A44&lt;5.65,D44&lt;1.35,D44&lt;1.55,G44&gt;=0.154,D44&gt;=0.8),3.88,IF(AND(B44&lt;2.85,H44&gt;=13.654,D44&lt;1.45,D44&gt;=1.35,D44&lt;1.55,G44&gt;=0.154,D44&gt;=0.8),4.8,IF(AND(B44&gt;=2.85,H44&gt;=13.654,D44&lt;1.45,D44&gt;=1.35,D44&lt;1.55,G44&gt;=0.154,D44&gt;=0.8),4.7,IF(AND(H44&lt;11.681,G44&gt;=0.259,D44&gt;=1.45,D44&gt;=1.35,D44&lt;1.55,G44&gt;=0.154,D44&gt;=0.8),4.85,IF(AND(H44&gt;=11.681,G44&gt;=0.259,D44&gt;=1.45,D44&gt;=1.35,D44&lt;1.55,G44&gt;=0.154,D44&gt;=0.8),4.633,IF(AND(A44&lt;6.25,B44&gt;=2.95,G44&gt;=0.379,A44&gt;=6.1,D44&gt;=1.55,G44&gt;=0.154,D44&gt;=0.8),5.4,IF(AND(D44&lt;0.3,H44&lt;13.372,G44&gt;=0.13,H44&lt;14.379,G44&lt;0.934,B44&gt;=3.35,A44&gt;=5.05,D44&lt;0.8),1.475,IF(AND(D44&gt;=0.3,H44&lt;13.372,G44&gt;=0.13,H44&lt;14.379,G44&lt;0.934,B44&gt;=3.35,A44&gt;=5.05,D44&lt;0.8),1.5,IF(AND(B44&lt;3.15,A44&gt;=6.25,B44&gt;=2.95,G44&gt;=0.379,A44&gt;=6.1,D44&gt;=1.55,G44&gt;=0.154,D44&gt;=0.8),5.7,IF(AND(B44&gt;=3.15,A44&gt;=6.25,B44&gt;=2.95,G44&gt;=0.379,A44&gt;=6.1,D44&gt;=1.55,G44&gt;=0.154,D44&gt;=0.8),5.933,"shouldnthappen"))))))))))))))))))))))))))))))))))</f>
        <v>1.1</v>
      </c>
      <c r="AD44" s="1" t="n">
        <f aca="false">IF(AND(H44&lt;6.621,A44&lt;4.95,D44&lt;0.8),1,IF(AND(H44&lt;14.144,H44&gt;=6.621,A44&lt;4.95,D44&lt;0.8),1.4,IF(AND(H44&gt;=14.144,H44&gt;=6.621,A44&lt;4.95,D44&lt;0.8),1.3,IF(AND(G44&lt;0.13,B44&gt;=3.85,A44&gt;=4.95,D44&lt;0.8),1.3,IF(AND(G44&gt;=0.13,B44&gt;=3.85,A44&gt;=4.95,D44&lt;0.8),1.425,IF(AND(A44&gt;=6.05,B44&lt;2.75,D44&lt;1.55,D44&gt;=0.8),4.9,IF(AND(A44&gt;=7.3,G44&lt;0.119,D44&gt;=1.55,D44&gt;=0.8),6.7,IF(AND(H44&lt;6.555,D44&lt;0.25,B44&lt;3.85,A44&gt;=4.95,D44&lt;0.8),1.7,IF(AND(B44&lt;3.4,D44&gt;=0.25,B44&lt;3.85,A44&gt;=4.95,D44&lt;0.8),1.7,IF(AND(B44&gt;=3.4,D44&gt;=0.25,B44&lt;3.85,A44&gt;=4.95,D44&lt;0.8),1.6,IF(AND(A44&lt;5.05,A44&lt;6.05,B44&lt;2.75,D44&lt;1.55,D44&gt;=0.8),3.3,IF(AND(B44&lt;2.85,D44&lt;1.35,B44&gt;=2.75,D44&lt;1.55,D44&gt;=0.8),4.5,IF(AND(H44&lt;12.206,D44&gt;=1.35,B44&gt;=2.75,D44&lt;1.55,D44&gt;=0.8),4.7,IF(AND(H44&gt;=12.206,D44&gt;=1.35,B44&gt;=2.75,D44&lt;1.55,D44&gt;=0.8),4.52,IF(AND(G44&lt;0.024,A44&lt;7.3,G44&lt;0.119,D44&gt;=1.55,D44&gt;=0.8),5.7,IF(AND(G44&gt;=0.024,A44&lt;7.3,G44&lt;0.119,D44&gt;=1.55,D44&gt;=0.8),5.6,IF(AND(F44&lt;2.5,G44&lt;0.417,G44&gt;=0.119,D44&gt;=1.55,D44&gt;=0.8),5.05,IF(AND(B44&lt;3.15,H44&gt;=6.555,D44&lt;0.25,B44&lt;3.85,A44&gt;=4.95,D44&lt;0.8),1.6,IF(AND(G44&lt;0.356,A44&gt;=5.05,A44&lt;6.05,B44&lt;2.75,D44&lt;1.55,D44&gt;=0.8),4.12,IF(AND(A44&lt;5.65,B44&gt;=2.85,D44&lt;1.35,B44&gt;=2.75,D44&lt;1.55,D44&gt;=0.8),3.6,IF(AND(B44&lt;3.15,F44&gt;=2.5,G44&lt;0.417,G44&gt;=0.119,D44&gt;=1.55,D44&gt;=0.8),5.18,IF(AND(B44&gt;=3.15,F44&gt;=2.5,G44&lt;0.417,G44&gt;=0.119,D44&gt;=1.55,D44&gt;=0.8),5.3,IF(AND(D44&lt;1.7,A44&lt;6.95,G44&gt;=0.417,G44&gt;=0.119,D44&gt;=1.55,D44&gt;=0.8),4.7,IF(AND(A44&lt;7.25,A44&gt;=6.95,G44&gt;=0.417,G44&gt;=0.119,D44&gt;=1.55,D44&gt;=0.8),5.8,IF(AND(A44&gt;=7.25,A44&gt;=6.95,G44&gt;=0.417,G44&gt;=0.119,D44&gt;=1.55,D44&gt;=0.8),6.333,IF(AND(H44&lt;8.594,B44&gt;=3.15,H44&gt;=6.555,D44&lt;0.25,B44&lt;3.85,A44&gt;=4.95,D44&lt;0.8),1.4,IF(AND(H44&gt;=8.594,B44&gt;=3.15,H44&gt;=6.555,D44&lt;0.25,B44&lt;3.85,A44&gt;=4.95,D44&lt;0.8),1.5,IF(AND(H44&gt;=11.218,G44&gt;=0.356,A44&gt;=5.05,A44&lt;6.05,B44&lt;2.75,D44&lt;1.55,D44&gt;=0.8),3.925,IF(AND(A44&gt;=6.5,A44&gt;=5.65,B44&gt;=2.85,D44&lt;1.35,B44&gt;=2.75,D44&lt;1.55,D44&gt;=0.8),4.6,IF(AND(H44&lt;8.602,H44&lt;11.218,G44&gt;=0.356,A44&gt;=5.05,A44&lt;6.05,B44&lt;2.75,D44&lt;1.55,D44&gt;=0.8),3.95,IF(AND(H44&gt;=8.602,H44&lt;11.218,G44&gt;=0.356,A44&gt;=5.05,A44&lt;6.05,B44&lt;2.75,D44&lt;1.55,D44&gt;=0.8),3.75,IF(AND(H44&lt;10.129,A44&lt;6.5,A44&gt;=5.65,B44&gt;=2.85,D44&lt;1.35,B44&gt;=2.75,D44&lt;1.55,D44&gt;=0.8),4.2,IF(AND(H44&gt;=10.129,A44&lt;6.5,A44&gt;=5.65,B44&gt;=2.85,D44&lt;1.35,B44&gt;=2.75,D44&lt;1.55,D44&gt;=0.8),4.267,IF(AND(D44&lt;2.2,B44&lt;3.05,D44&gt;=1.7,A44&lt;6.95,G44&gt;=0.417,G44&gt;=0.119,D44&gt;=1.55,D44&gt;=0.8),5.3,IF(AND(D44&gt;=2.2,B44&lt;3.05,D44&gt;=1.7,A44&lt;6.95,G44&gt;=0.417,G44&gt;=0.119,D44&gt;=1.55,D44&gt;=0.8),5.133,IF(AND(D44&lt;2.45,B44&gt;=3.05,D44&gt;=1.7,A44&lt;6.95,G44&gt;=0.417,G44&gt;=0.119,D44&gt;=1.55,D44&gt;=0.8),5.6,IF(AND(D44&gt;=2.45,B44&gt;=3.05,D44&gt;=1.7,A44&lt;6.95,G44&gt;=0.417,G44&gt;=0.119,D44&gt;=1.55,D44&gt;=0.8),6,"shouldnthappen")))))))))))))))))))))))))))))))))))))</f>
        <v>1.4</v>
      </c>
      <c r="AE44" s="1" t="n">
        <f aca="false">IF(AND(G44&lt;0.123,D44&gt;=0.25,D44&lt;0.75),1.3,IF(AND(H44&gt;=16.774,D44&gt;=1.75,D44&gt;=0.75),6.4,IF(AND(B44&lt;3.4,A44&lt;4.8,D44&lt;0.25,D44&lt;0.75),1.22,IF(AND(B44&gt;=3.4,A44&lt;4.8,D44&lt;0.25,D44&lt;0.75),1,IF(AND(A44&gt;=5.45,A44&gt;=4.8,D44&lt;0.25,D44&lt;0.75),1.367,IF(AND(H44&gt;=10.688,D44&lt;1.35,D44&lt;1.75,D44&gt;=0.75),4.2,IF(AND(A44&lt;5.3,D44&gt;=1.35,D44&lt;1.75,D44&gt;=0.75),4.05,IF(AND(G44&gt;=0.857,H44&lt;16.774,D44&gt;=1.75,D44&gt;=0.75),5.02,IF(AND(H44&lt;6.089,A44&lt;5.45,A44&gt;=4.8,D44&lt;0.25,D44&lt;0.75),1.7,IF(AND(G44&lt;0.184,D44&lt;0.35,G44&gt;=0.123,D44&gt;=0.25,D44&lt;0.75),1.7,IF(AND(G44&gt;=0.184,D44&lt;0.35,G44&gt;=0.123,D44&gt;=0.25,D44&lt;0.75),1.48,IF(AND(A44&lt;5.25,D44&gt;=0.35,G44&gt;=0.123,D44&gt;=0.25,D44&lt;0.75),1.75,IF(AND(A44&gt;=5.25,D44&gt;=0.35,G44&gt;=0.123,D44&gt;=0.25,D44&lt;0.75),1.5,IF(AND(A44&lt;5.3,H44&lt;10.688,D44&lt;1.35,D44&lt;1.75,D44&gt;=0.75),3.15,IF(AND(H44&lt;9.474,A44&gt;=5.3,D44&gt;=1.35,D44&lt;1.75,D44&gt;=0.75),4.95,IF(AND(G44&gt;=0.779,G44&lt;0.857,H44&lt;16.774,D44&gt;=1.75,D44&gt;=0.75),6,IF(AND(G44&lt;0.05,H44&gt;=6.089,A44&lt;5.45,A44&gt;=4.8,D44&lt;0.25,D44&lt;0.75),1.4,IF(AND(H44&lt;6.69,A44&gt;=5.3,H44&lt;10.688,D44&lt;1.35,D44&lt;1.75,D44&gt;=0.75),4.033,IF(AND(H44&gt;=6.69,A44&gt;=5.3,H44&lt;10.688,D44&lt;1.35,D44&lt;1.75,D44&gt;=0.75),3.733,IF(AND(B44&lt;2.5,H44&gt;=9.474,A44&gt;=5.3,D44&gt;=1.35,D44&lt;1.75,D44&gt;=0.75),4.5,IF(AND(D44&gt;=2.45,G44&lt;0.779,G44&lt;0.857,H44&lt;16.774,D44&gt;=1.75,D44&gt;=0.75),6,IF(AND(B44&gt;=3.75,G44&gt;=0.05,H44&gt;=6.089,A44&lt;5.45,A44&gt;=4.8,D44&lt;0.25,D44&lt;0.75),1.6,IF(AND(H44&lt;13.695,B44&gt;=2.5,H44&gt;=9.474,A44&gt;=5.3,D44&gt;=1.35,D44&lt;1.75,D44&gt;=0.75),4.567,IF(AND(G44&gt;=0.654,D44&lt;2.45,G44&lt;0.779,G44&lt;0.857,H44&lt;16.774,D44&gt;=1.75,D44&gt;=0.75),4.9,IF(AND(G44&gt;=0.73,B44&lt;3.75,G44&gt;=0.05,H44&gt;=6.089,A44&lt;5.45,A44&gt;=4.8,D44&lt;0.25,D44&lt;0.75),1.4,IF(AND(A44&lt;6.65,H44&gt;=13.695,B44&gt;=2.5,H44&gt;=9.474,A44&gt;=5.3,D44&gt;=1.35,D44&lt;1.75,D44&gt;=0.75),4.4,IF(AND(A44&gt;=6.65,H44&gt;=13.695,B44&gt;=2.5,H44&gt;=9.474,A44&gt;=5.3,D44&gt;=1.35,D44&lt;1.75,D44&gt;=0.75),4.84,IF(AND(B44&lt;2.75,G44&lt;0.654,D44&lt;2.45,G44&lt;0.779,G44&lt;0.857,H44&lt;16.774,D44&gt;=1.75,D44&gt;=0.75),5.2,IF(AND(H44&lt;9.524,G44&lt;0.73,B44&lt;3.75,G44&gt;=0.05,H44&gt;=6.089,A44&lt;5.45,A44&gt;=4.8,D44&lt;0.25,D44&lt;0.75),1.5,IF(AND(H44&gt;=9.524,G44&lt;0.73,B44&lt;3.75,G44&gt;=0.05,H44&gt;=6.089,A44&lt;5.45,A44&gt;=4.8,D44&lt;0.25,D44&lt;0.75),1.4,IF(AND(H44&gt;=13.644,B44&gt;=2.75,G44&lt;0.654,D44&lt;2.45,G44&lt;0.779,G44&lt;0.857,H44&lt;16.774,D44&gt;=1.75,D44&gt;=0.75),6.033,IF(AND(A44&gt;=6.85,H44&lt;13.644,B44&gt;=2.75,G44&lt;0.654,D44&lt;2.45,G44&lt;0.779,G44&lt;0.857,H44&lt;16.774,D44&gt;=1.75,D44&gt;=0.75),5.1,IF(AND(A44&gt;=6.75,A44&lt;6.85,H44&lt;13.644,B44&gt;=2.75,G44&lt;0.654,D44&lt;2.45,G44&lt;0.779,G44&lt;0.857,H44&lt;16.774,D44&gt;=1.75,D44&gt;=0.75),5.9,IF(AND(D44&gt;=2.35,A44&lt;6.75,A44&lt;6.85,H44&lt;13.644,B44&gt;=2.75,G44&lt;0.654,D44&lt;2.45,G44&lt;0.779,G44&lt;0.857,H44&lt;16.774,D44&gt;=1.75,D44&gt;=0.75),5.6,IF(AND(H44&lt;11.146,D44&lt;2.35,A44&lt;6.75,A44&lt;6.85,H44&lt;13.644,B44&gt;=2.75,G44&lt;0.654,D44&lt;2.45,G44&lt;0.779,G44&lt;0.857,H44&lt;16.774,D44&gt;=1.75,D44&gt;=0.75),5.4,IF(AND(H44&gt;=11.146,D44&lt;2.35,A44&lt;6.75,A44&lt;6.85,H44&lt;13.644,B44&gt;=2.75,G44&lt;0.654,D44&lt;2.45,G44&lt;0.779,G44&lt;0.857,H44&lt;16.774,D44&gt;=1.75,D44&gt;=0.75),5.6,"shouldnthappen"))))))))))))))))))))))))))))))))))))</f>
        <v>1.48</v>
      </c>
      <c r="AF44" s="1" t="n">
        <f aca="false">IF(AND(A44&lt;4.5,D44&lt;0.8),1.233,IF(AND(B44&lt;3.05,A44&gt;=4.5,D44&lt;0.8),1.4,IF(AND(D44&gt;=0.45,B44&gt;=3.05,A44&gt;=4.5,D44&lt;0.8),1.667,IF(AND(D44&lt;1.05,D44&lt;1.35,A44&lt;6.25,D44&gt;=0.8),3.633,IF(AND(H44&lt;13.935,A44&gt;=7.05,A44&gt;=6.25,D44&gt;=0.8),6,IF(AND(G44&gt;=0.948,D44&lt;0.45,B44&gt;=3.05,A44&gt;=4.5,D44&lt;0.8),1.7,IF(AND(G44&lt;0.652,D44&gt;=1.05,D44&lt;1.35,A44&lt;6.25,D44&gt;=0.8),4.16,IF(AND(D44&gt;=2.15,D44&gt;=1.75,D44&gt;=1.35,A44&lt;6.25,D44&gt;=0.8),5.4,IF(AND(G44&gt;=0.912,F44&lt;2.5,A44&lt;7.05,A44&gt;=6.25,D44&gt;=0.8),4.4,IF(AND(B44&gt;=3.25,F44&gt;=2.5,A44&lt;7.05,A44&gt;=6.25,D44&gt;=0.8),5.85,IF(AND(H44&lt;17.32,H44&gt;=13.935,A44&gt;=7.05,A44&gt;=6.25,D44&gt;=0.8),6.65,IF(AND(H44&gt;=17.32,H44&gt;=13.935,A44&gt;=7.05,A44&gt;=6.25,D44&gt;=0.8),6.4,IF(AND(H44&gt;=13.547,G44&lt;0.948,D44&lt;0.45,B44&gt;=3.05,A44&gt;=4.5,D44&lt;0.8),1.38,IF(AND(B44&gt;=2.75,G44&gt;=0.652,D44&gt;=1.05,D44&lt;1.35,A44&lt;6.25,D44&gt;=0.8),3.6,IF(AND(H44&lt;9.417,G44&lt;0.404,D44&lt;1.75,D44&gt;=1.35,A44&lt;6.25,D44&gt;=0.8),4.2,IF(AND(H44&gt;=9.417,G44&lt;0.404,D44&lt;1.75,D44&gt;=1.35,A44&lt;6.25,D44&gt;=0.8),4.5,IF(AND(G44&lt;0.464,G44&gt;=0.404,D44&lt;1.75,D44&gt;=1.35,A44&lt;6.25,D44&gt;=0.8),4.5,IF(AND(G44&gt;=0.464,G44&gt;=0.404,D44&lt;1.75,D44&gt;=1.35,A44&lt;6.25,D44&gt;=0.8),4.625,IF(AND(D44&lt;1.85,D44&lt;2.15,D44&gt;=1.75,D44&gt;=1.35,A44&lt;6.25,D44&gt;=0.8),4.9,IF(AND(D44&gt;=1.85,D44&lt;2.15,D44&gt;=1.75,D44&gt;=1.35,A44&lt;6.25,D44&gt;=0.8),5.05,IF(AND(G44&lt;0.332,G44&lt;0.912,F44&lt;2.5,A44&lt;7.05,A44&gt;=6.25,D44&gt;=0.8),4.467,IF(AND(G44&gt;=0.332,G44&lt;0.912,F44&lt;2.5,A44&lt;7.05,A44&gt;=6.25,D44&gt;=0.8),4.767,IF(AND(D44&lt;0.15,H44&lt;13.547,G44&lt;0.948,D44&lt;0.45,B44&gt;=3.05,A44&gt;=4.5,D44&lt;0.8),1.5,IF(AND(D44&lt;1.15,B44&lt;2.75,G44&gt;=0.652,D44&gt;=1.05,D44&lt;1.35,A44&lt;6.25,D44&gt;=0.8),3.9,IF(AND(D44&gt;=1.15,B44&lt;2.75,G44&gt;=0.652,D44&gt;=1.05,D44&lt;1.35,A44&lt;6.25,D44&gt;=0.8),4,IF(AND(D44&gt;=2.25,B44&lt;3.15,B44&lt;3.25,F44&gt;=2.5,A44&lt;7.05,A44&gt;=6.25,D44&gt;=0.8),5.14,IF(AND(G44&lt;0.621,B44&gt;=3.15,B44&lt;3.25,F44&gt;=2.5,A44&lt;7.05,A44&gt;=6.25,D44&gt;=0.8),5.75,IF(AND(G44&gt;=0.621,B44&gt;=3.15,B44&lt;3.25,F44&gt;=2.5,A44&lt;7.05,A44&gt;=6.25,D44&gt;=0.8),5.1,IF(AND(G44&gt;=0.862,D44&gt;=0.15,H44&lt;13.547,G44&lt;0.948,D44&lt;0.45,B44&gt;=3.05,A44&gt;=4.5,D44&lt;0.8),1.5,IF(AND(A44&lt;6.35,D44&lt;2.25,B44&lt;3.15,B44&lt;3.25,F44&gt;=2.5,A44&lt;7.05,A44&gt;=6.25,D44&gt;=0.8),5.267,IF(AND(A44&gt;=6.35,D44&lt;2.25,B44&lt;3.15,B44&lt;3.25,F44&gt;=2.5,A44&lt;7.05,A44&gt;=6.25,D44&gt;=0.8),5.42,IF(AND(A44&lt;5.1,G44&lt;0.862,D44&gt;=0.15,H44&lt;13.547,G44&lt;0.948,D44&lt;0.45,B44&gt;=3.05,A44&gt;=4.5,D44&lt;0.8),1.35,IF(AND(B44&lt;3.95,A44&gt;=5.1,G44&lt;0.862,D44&gt;=0.15,H44&lt;13.547,G44&lt;0.948,D44&lt;0.45,B44&gt;=3.05,A44&gt;=4.5,D44&lt;0.8),1.5,IF(AND(B44&gt;=3.95,A44&gt;=5.1,G44&lt;0.862,D44&gt;=0.15,H44&lt;13.547,G44&lt;0.948,D44&lt;0.45,B44&gt;=3.05,A44&gt;=4.5,D44&lt;0.8),1.467,"shouldnthappen"))))))))))))))))))))))))))))))))))</f>
        <v>1.4</v>
      </c>
      <c r="AG44" s="1" t="n">
        <f aca="false">IF(AND(H44&lt;5.748,A44&lt;4.85,D44&lt;0.75),1,IF(AND(B44&gt;=3.5,D44&gt;=1.75,D44&gt;=0.75),6.2,IF(AND(A44&gt;=4.65,H44&gt;=5.748,A44&lt;4.85,D44&lt;0.75),1.333,IF(AND(H44&lt;6.417,B44&lt;3.45,A44&gt;=4.85,D44&lt;0.75),1.7,IF(AND(A44&lt;5.05,B44&gt;=3.45,A44&gt;=4.85,D44&lt;0.75),1.4,IF(AND(A44&gt;=5.05,B44&gt;=3.45,A44&gt;=4.85,D44&lt;0.75),1.5,IF(AND(F44&gt;=2.5,H44&lt;13.641,D44&lt;1.75,D44&gt;=0.75),4.667,IF(AND(G44&lt;0.187,H44&gt;=13.641,D44&lt;1.75,D44&gt;=0.75),5,IF(AND(A44&gt;=7.1,B44&lt;3.5,D44&gt;=1.75,D44&gt;=0.75),6.575,IF(AND(G44&lt;0.161,A44&lt;4.65,H44&gt;=5.748,A44&lt;4.85,D44&lt;0.75),1.5,IF(AND(H44&lt;8.399,H44&gt;=6.417,B44&lt;3.45,A44&gt;=4.85,D44&lt;0.75),1.5,IF(AND(H44&gt;=8.399,H44&gt;=6.417,B44&lt;3.45,A44&gt;=4.85,D44&lt;0.75),1.625,IF(AND(G44&lt;0.086,F44&lt;2.5,H44&lt;13.641,D44&lt;1.75,D44&gt;=0.75),4.7,IF(AND(D44&lt;1.35,G44&gt;=0.187,H44&gt;=13.641,D44&lt;1.75,D44&gt;=0.75),4.2,IF(AND(G44&lt;0.422,G44&gt;=0.161,A44&lt;4.65,H44&gt;=5.748,A44&lt;4.85,D44&lt;0.75),1.4,IF(AND(G44&gt;=0.422,G44&gt;=0.161,A44&lt;4.65,H44&gt;=5.748,A44&lt;4.85,D44&lt;0.75),1.3,IF(AND(B44&lt;2.5,D44&gt;=1.35,G44&gt;=0.187,H44&gt;=13.641,D44&lt;1.75,D44&gt;=0.75),4.5,IF(AND(B44&lt;2.75,A44&lt;6,A44&lt;7.1,B44&lt;3.5,D44&gt;=1.75,D44&gt;=0.75),5.1,IF(AND(B44&gt;=2.75,A44&lt;6,A44&lt;7.1,B44&lt;3.5,D44&gt;=1.75,D44&gt;=0.75),5.02,IF(AND(A44&lt;5.15,A44&lt;5.9,G44&gt;=0.086,F44&lt;2.5,H44&lt;13.641,D44&lt;1.75,D44&gt;=0.75),3,IF(AND(G44&lt;0.644,A44&gt;=5.9,G44&gt;=0.086,F44&lt;2.5,H44&lt;13.641,D44&lt;1.75,D44&gt;=0.75),4.65,IF(AND(G44&gt;=0.644,A44&gt;=5.9,G44&gt;=0.086,F44&lt;2.5,H44&lt;13.641,D44&lt;1.75,D44&gt;=0.75),4.24,IF(AND(D44&lt;1.45,B44&gt;=2.5,D44&gt;=1.35,G44&gt;=0.187,H44&gt;=13.641,D44&lt;1.75,D44&gt;=0.75),4.68,IF(AND(D44&gt;=1.45,B44&gt;=2.5,D44&gt;=1.35,G44&gt;=0.187,H44&gt;=13.641,D44&lt;1.75,D44&gt;=0.75),4.833,IF(AND(H44&lt;13.18,D44&lt;2.05,A44&gt;=6,A44&lt;7.1,B44&lt;3.5,D44&gt;=1.75,D44&gt;=0.75),5.44,IF(AND(H44&gt;=13.18,D44&lt;2.05,A44&gt;=6,A44&lt;7.1,B44&lt;3.5,D44&gt;=1.75,D44&gt;=0.75),5.1,IF(AND(H44&lt;8.759,D44&gt;=2.05,A44&gt;=6,A44&lt;7.1,B44&lt;3.5,D44&gt;=1.75,D44&gt;=0.75),5.4,IF(AND(A44&gt;=5.75,A44&gt;=5.15,A44&lt;5.9,G44&gt;=0.086,F44&lt;2.5,H44&lt;13.641,D44&lt;1.75,D44&gt;=0.75),3.967,IF(AND(H44&lt;10.159,H44&gt;=8.759,D44&gt;=2.05,A44&gt;=6,A44&lt;7.1,B44&lt;3.5,D44&gt;=1.75,D44&gt;=0.75),5.925,IF(AND(D44&lt;1.2,A44&lt;5.75,A44&gt;=5.15,A44&lt;5.9,G44&gt;=0.086,F44&lt;2.5,H44&lt;13.641,D44&lt;1.75,D44&gt;=0.75),3.667,IF(AND(D44&lt;2.25,H44&gt;=10.159,H44&gt;=8.759,D44&gt;=2.05,A44&gt;=6,A44&lt;7.1,B44&lt;3.5,D44&gt;=1.75,D44&gt;=0.75),5.66,IF(AND(D44&gt;=2.25,H44&gt;=10.159,H44&gt;=8.759,D44&gt;=2.05,A44&gt;=6,A44&lt;7.1,B44&lt;3.5,D44&gt;=1.75,D44&gt;=0.75),5.34,IF(AND(D44&lt;1.35,D44&gt;=1.2,A44&lt;5.75,A44&gt;=5.15,A44&lt;5.9,G44&gt;=0.086,F44&lt;2.5,H44&lt;13.641,D44&lt;1.75,D44&gt;=0.75),4.025,IF(AND(D44&gt;=1.35,D44&gt;=1.2,A44&lt;5.75,A44&gt;=5.15,A44&lt;5.9,G44&gt;=0.086,F44&lt;2.5,H44&lt;13.641,D44&lt;1.75,D44&gt;=0.75),3.9,"shouldnthappen"))))))))))))))))))))))))))))))))))</f>
        <v>1.3</v>
      </c>
      <c r="AH44" s="1" t="n">
        <f aca="false">IF(AND(F44&lt;1.5,H44&lt;6.799,A44&lt;5.45),1.7,IF(AND(F44&gt;=1.5,H44&lt;6.799,A44&lt;5.45),4.1,IF(AND(D44&gt;=0.8,H44&gt;=6.799,A44&lt;5.45),3.9,IF(AND(H44&lt;7.564,F44&lt;2.5,A44&gt;=5.45),3.925,IF(AND(H44&gt;=16.284,F44&gt;=2.5,A44&gt;=5.45),6.5,IF(AND(A44&lt;4.35,D44&lt;0.8,H44&gt;=6.799,A44&lt;5.45),1.1,IF(AND(B44&lt;2.8,D44&lt;1.35,H44&gt;=7.564,F44&lt;2.5,A44&gt;=5.45),4.1,IF(AND(B44&gt;=2.8,D44&lt;1.35,H44&gt;=7.564,F44&lt;2.5,A44&gt;=5.45),4.267,IF(AND(B44&lt;2.75,D44&gt;=1.35,H44&gt;=7.564,F44&lt;2.5,A44&gt;=5.45),5,IF(AND(G44&gt;=0.078,G44&lt;0.26,H44&lt;16.284,F44&gt;=2.5,A44&gt;=5.45),6.06,IF(AND(G44&gt;=0.805,G44&gt;=0.26,H44&lt;16.284,F44&gt;=2.5,A44&gt;=5.45),5.02,IF(AND(H44&gt;=10.109,B44&gt;=3.45,A44&gt;=4.35,D44&lt;0.8,H44&gt;=6.799,A44&lt;5.45),1.55,IF(AND(D44&lt;2.25,G44&lt;0.078,G44&lt;0.26,H44&lt;16.284,F44&gt;=2.5,A44&gt;=5.45),5.6,IF(AND(D44&gt;=2.25,G44&lt;0.078,G44&lt;0.26,H44&lt;16.284,F44&gt;=2.5,A44&gt;=5.45),5.7,IF(AND(A44&lt;6.15,G44&lt;0.805,G44&gt;=0.26,H44&lt;16.284,F44&gt;=2.5,A44&gt;=5.45),4.967,IF(AND(A44&lt;4.65,H44&lt;12.227,B44&lt;3.45,A44&gt;=4.35,D44&lt;0.8,H44&gt;=6.799,A44&lt;5.45),1.333,IF(AND(A44&lt;4.85,H44&gt;=12.227,B44&lt;3.45,A44&gt;=4.35,D44&lt;0.8,H44&gt;=6.799,A44&lt;5.45),1.42,IF(AND(A44&gt;=4.85,H44&gt;=12.227,B44&lt;3.45,A44&gt;=4.35,D44&lt;0.8,H44&gt;=6.799,A44&lt;5.45),1.533,IF(AND(A44&lt;5.05,H44&lt;10.109,B44&gt;=3.45,A44&gt;=4.35,D44&lt;0.8,H44&gt;=6.799,A44&lt;5.45),1.4,IF(AND(A44&gt;=5.05,H44&lt;10.109,B44&gt;=3.45,A44&gt;=4.35,D44&lt;0.8,H44&gt;=6.799,A44&lt;5.45),1.5,IF(AND(G44&lt;0.14,H44&lt;13.531,B44&gt;=2.75,D44&gt;=1.35,H44&gt;=7.564,F44&lt;2.5,A44&gt;=5.45),4.7,IF(AND(G44&lt;0.187,H44&gt;=13.531,B44&gt;=2.75,D44&gt;=1.35,H44&gt;=7.564,F44&lt;2.5,A44&gt;=5.45),5,IF(AND(G44&gt;=0.187,H44&gt;=13.531,B44&gt;=2.75,D44&gt;=1.35,H44&gt;=7.564,F44&lt;2.5,A44&gt;=5.45),4.66,IF(AND(A44&lt;6.35,A44&gt;=6.15,G44&lt;0.805,G44&gt;=0.26,H44&lt;16.284,F44&gt;=2.5,A44&gt;=5.45),6,IF(AND(D44&lt;0.15,A44&gt;=4.65,H44&lt;12.227,B44&lt;3.45,A44&gt;=4.35,D44&lt;0.8,H44&gt;=6.799,A44&lt;5.45),1.5,IF(AND(H44&lt;10.723,G44&gt;=0.14,H44&lt;13.531,B44&gt;=2.75,D44&gt;=1.35,H44&gt;=7.564,F44&lt;2.5,A44&gt;=5.45),4.6,IF(AND(H44&gt;=10.723,G44&gt;=0.14,H44&lt;13.531,B44&gt;=2.75,D44&gt;=1.35,H44&gt;=7.564,F44&lt;2.5,A44&gt;=5.45),4.46,IF(AND(G44&lt;0.364,A44&gt;=6.35,A44&gt;=6.15,G44&lt;0.805,G44&gt;=0.26,H44&lt;16.284,F44&gt;=2.5,A44&gt;=5.45),5.28,IF(AND(A44&lt;5.1,D44&gt;=0.15,A44&gt;=4.65,H44&lt;12.227,B44&lt;3.45,A44&gt;=4.35,D44&lt;0.8,H44&gt;=6.799,A44&lt;5.45),1.36,IF(AND(A44&gt;=5.1,D44&gt;=0.15,A44&gt;=4.65,H44&lt;12.227,B44&lt;3.45,A44&gt;=4.35,D44&lt;0.8,H44&gt;=6.799,A44&lt;5.45),1.4,IF(AND(G44&gt;=0.6,G44&gt;=0.364,A44&gt;=6.35,A44&gt;=6.15,G44&lt;0.805,G44&gt;=0.26,H44&lt;16.284,F44&gt;=2.5,A44&gt;=5.45),5.1,IF(AND(A44&gt;=6.95,G44&lt;0.6,G44&gt;=0.364,A44&gt;=6.35,A44&gt;=6.15,G44&lt;0.805,G44&gt;=0.26,H44&lt;16.284,F44&gt;=2.5,A44&gt;=5.45),5.8,IF(AND(B44&lt;3.2,A44&lt;6.95,G44&lt;0.6,G44&gt;=0.364,A44&gt;=6.35,A44&gt;=6.15,G44&lt;0.805,G44&gt;=0.26,H44&lt;16.284,F44&gt;=2.5,A44&gt;=5.45),5.6,IF(AND(B44&gt;=3.2,A44&lt;6.95,G44&lt;0.6,G44&gt;=0.364,A44&gt;=6.35,A44&gt;=6.15,G44&lt;0.805,G44&gt;=0.26,H44&lt;16.284,F44&gt;=2.5,A44&gt;=5.45),5.7,"shouldnthappen"))))))))))))))))))))))))))))))))))</f>
        <v>1.42</v>
      </c>
      <c r="AI44" s="1" t="n">
        <f aca="false">IF(AND(B44&gt;=3.55,A44&lt;5.05,F44&lt;1.5),1,IF(AND(H44&gt;=13.436,A44&gt;=5.05,F44&lt;1.5),1.633,IF(AND(A44&lt;4.35,B44&lt;3.55,A44&lt;5.05,F44&lt;1.5),1.1,IF(AND(A44&lt;5.15,H44&lt;13.436,A44&gt;=5.05,F44&lt;1.5),1.6,IF(AND(G44&lt;0.837,D44&lt;1.2,B44&lt;2.65,F44&gt;=1.5),3.7,IF(AND(G44&gt;=0.837,D44&lt;1.2,B44&lt;2.65,F44&gt;=1.5),3,IF(AND(D44&lt;1.4,D44&gt;=1.2,B44&lt;2.65,F44&gt;=1.5),4.133,IF(AND(D44&gt;=1.4,D44&gt;=1.2,B44&lt;2.65,F44&gt;=1.5),4.633,IF(AND(G44&lt;0.302,A44&gt;=4.35,B44&lt;3.55,A44&lt;5.05,F44&lt;1.5),1.34,IF(AND(D44&gt;=0.3,A44&gt;=5.15,H44&lt;13.436,A44&gt;=5.05,F44&lt;1.5),1.5,IF(AND(G44&lt;0.233,G44&lt;0.265,D44&lt;1.55,B44&gt;=2.65,F44&gt;=1.5),4.56,IF(AND(G44&gt;=0.233,G44&lt;0.265,D44&lt;1.55,B44&gt;=2.65,F44&gt;=1.5),5.1,IF(AND(G44&lt;0.395,G44&gt;=0.265,D44&lt;1.55,B44&gt;=2.65,F44&gt;=1.5),4.025,IF(AND(H44&lt;13.935,A44&gt;=7.05,D44&gt;=1.55,B44&gt;=2.65,F44&gt;=1.5),6.12,IF(AND(H44&gt;=13.935,A44&gt;=7.05,D44&gt;=1.55,B44&gt;=2.65,F44&gt;=1.5),6.64,IF(AND(G44&gt;=0.858,G44&gt;=0.302,A44&gt;=4.35,B44&lt;3.55,A44&lt;5.05,F44&lt;1.5),1.3,IF(AND(H44&lt;6.543,D44&lt;0.3,A44&gt;=5.15,H44&lt;13.436,A44&gt;=5.05,F44&lt;1.5),1.4,IF(AND(H44&gt;=6.543,D44&lt;0.3,A44&gt;=5.15,H44&lt;13.436,A44&gt;=5.05,F44&lt;1.5),1.48,IF(AND(A44&lt;6.3,G44&gt;=0.395,G44&gt;=0.265,D44&lt;1.55,B44&gt;=2.65,F44&gt;=1.5),4.14,IF(AND(A44&gt;=6.3,G44&gt;=0.395,G44&gt;=0.265,D44&lt;1.55,B44&gt;=2.65,F44&gt;=1.5),4.767,IF(AND(G44&gt;=0.669,B44&lt;3.15,A44&lt;7.05,D44&gt;=1.55,B44&gt;=2.65,F44&gt;=1.5),5,IF(AND(H44&lt;9.459,G44&lt;0.858,G44&gt;=0.302,A44&gt;=4.35,B44&lt;3.55,A44&lt;5.05,F44&lt;1.5),1.4,IF(AND(H44&gt;=9.459,G44&lt;0.858,G44&gt;=0.302,A44&gt;=4.35,B44&lt;3.55,A44&lt;5.05,F44&lt;1.5),1.6,IF(AND(G44&gt;=0.433,G44&lt;0.669,B44&lt;3.15,A44&lt;7.05,D44&gt;=1.55,B44&gt;=2.65,F44&gt;=1.5),5.68,IF(AND(G44&lt;0.481,H44&lt;10.257,B44&gt;=3.15,A44&lt;7.05,D44&gt;=1.55,B44&gt;=2.65,F44&gt;=1.5),5.7,IF(AND(G44&gt;=0.481,H44&lt;10.257,B44&gt;=3.15,A44&lt;7.05,D44&gt;=1.55,B44&gt;=2.65,F44&gt;=1.5),5.9,IF(AND(D44&lt;2.15,H44&gt;=10.257,B44&gt;=3.15,A44&lt;7.05,D44&gt;=1.55,B44&gt;=2.65,F44&gt;=1.5),5.1,IF(AND(D44&gt;=2.15,H44&gt;=10.257,B44&gt;=3.15,A44&lt;7.05,D44&gt;=1.55,B44&gt;=2.65,F44&gt;=1.5),5.42,IF(AND(G44&lt;0.098,G44&lt;0.433,G44&lt;0.669,B44&lt;3.15,A44&lt;7.05,D44&gt;=1.55,B44&gt;=2.65,F44&gt;=1.5),5.567,IF(AND(D44&lt;1.8,G44&gt;=0.098,G44&lt;0.433,G44&lt;0.669,B44&lt;3.15,A44&lt;7.05,D44&gt;=1.55,B44&gt;=2.65,F44&gt;=1.5),5.033,IF(AND(G44&gt;=0.312,D44&gt;=1.8,G44&gt;=0.098,G44&lt;0.433,G44&lt;0.669,B44&lt;3.15,A44&lt;7.05,D44&gt;=1.55,B44&gt;=2.65,F44&gt;=1.5),5.4,IF(AND(H44&lt;9.002,G44&lt;0.312,D44&gt;=1.8,G44&gt;=0.098,G44&lt;0.433,G44&lt;0.669,B44&lt;3.15,A44&lt;7.05,D44&gt;=1.55,B44&gt;=2.65,F44&gt;=1.5),5.1,IF(AND(H44&gt;=9.002,G44&lt;0.312,D44&gt;=1.8,G44&gt;=0.098,G44&lt;0.433,G44&lt;0.669,B44&lt;3.15,A44&lt;7.05,D44&gt;=1.55,B44&gt;=2.65,F44&gt;=1.5),5.26,"shouldnthappen")))))))))))))))))))))))))))))))))</f>
        <v>1.6</v>
      </c>
      <c r="AJ44" s="1" t="n">
        <f aca="false">IF(AND(A44&gt;=5.25,D44&gt;=0.35,D44&lt;0.8),1.433,IF(AND(F44&gt;=2.5,H44&lt;6.927,D44&gt;=0.8),5.1,IF(AND(H44&lt;5.85,B44&lt;3.65,D44&lt;0.35,D44&lt;0.8),1,IF(AND(A44&lt;5.55,B44&gt;=3.65,D44&lt;0.35,D44&lt;0.8),1.5,IF(AND(A44&gt;=5.55,B44&gt;=3.65,D44&lt;0.35,D44&lt;0.8),1.7,IF(AND(H44&lt;7.949,A44&lt;5.25,D44&gt;=0.35,D44&lt;0.8),1.9,IF(AND(H44&gt;=7.949,A44&lt;5.25,D44&gt;=0.35,D44&lt;0.8),1.54,IF(AND(A44&lt;5.55,F44&lt;2.5,H44&lt;6.927,D44&gt;=0.8),3.98,IF(AND(A44&gt;=5.55,F44&lt;2.5,H44&lt;6.927,D44&gt;=0.8),4.1,IF(AND(A44&gt;=7.25,D44&gt;=1.55,H44&gt;=6.927,D44&gt;=0.8),6.65,IF(AND(A44&lt;5.75,D44&lt;1.2,D44&lt;1.55,H44&gt;=6.927,D44&gt;=0.8),3.62,IF(AND(A44&gt;=5.75,D44&lt;1.2,D44&lt;1.55,H44&gt;=6.927,D44&gt;=0.8),4.1,IF(AND(G44&lt;0.175,A44&lt;4.8,H44&gt;=5.85,B44&lt;3.65,D44&lt;0.35,D44&lt;0.8),1.5,IF(AND(G44&gt;=0.175,A44&lt;4.8,H44&gt;=5.85,B44&lt;3.65,D44&lt;0.35,D44&lt;0.8),1.3,IF(AND(A44&gt;=5.05,A44&gt;=4.8,H44&gt;=5.85,B44&lt;3.65,D44&lt;0.35,D44&lt;0.8),1.5,IF(AND(G44&gt;=0.735,A44&lt;6.25,D44&gt;=1.2,D44&lt;1.55,H44&gt;=6.927,D44&gt;=0.8),4,IF(AND(H44&lt;10.464,A44&lt;6.2,A44&lt;7.25,D44&gt;=1.55,H44&gt;=6.927,D44&gt;=0.8),5.1,IF(AND(H44&gt;=10.464,A44&lt;6.2,A44&lt;7.25,D44&gt;=1.55,H44&gt;=6.927,D44&gt;=0.8),4.9,IF(AND(G44&lt;0.418,A44&lt;5.05,A44&gt;=4.8,H44&gt;=5.85,B44&lt;3.65,D44&lt;0.35,D44&lt;0.8),1.48,IF(AND(G44&gt;=0.418,A44&lt;5.05,A44&gt;=4.8,H44&gt;=5.85,B44&lt;3.65,D44&lt;0.35,D44&lt;0.8),1.3,IF(AND(B44&lt;2.75,G44&lt;0.735,A44&lt;6.25,D44&gt;=1.2,D44&lt;1.55,H44&gt;=6.927,D44&gt;=0.8),4.35,IF(AND(H44&lt;15.422,D44&lt;1.45,A44&gt;=6.25,D44&gt;=1.2,D44&lt;1.55,H44&gt;=6.927,D44&gt;=0.8),4.375,IF(AND(H44&gt;=15.422,D44&lt;1.45,A44&gt;=6.25,D44&gt;=1.2,D44&lt;1.55,H44&gt;=6.927,D44&gt;=0.8),4.7,IF(AND(A44&lt;6.4,D44&gt;=1.45,A44&gt;=6.25,D44&gt;=1.2,D44&lt;1.55,H44&gt;=6.927,D44&gt;=0.8),5.1,IF(AND(G44&gt;=0.576,D44&lt;2.15,A44&gt;=6.2,A44&lt;7.25,D44&gt;=1.55,H44&gt;=6.927,D44&gt;=0.8),5.1,IF(AND(G44&lt;0.537,D44&gt;=2.15,A44&gt;=6.2,A44&lt;7.25,D44&gt;=1.55,H44&gt;=6.927,D44&gt;=0.8),5.533,IF(AND(G44&gt;=0.537,D44&gt;=2.15,A44&gt;=6.2,A44&lt;7.25,D44&gt;=1.55,H44&gt;=6.927,D44&gt;=0.8),5.9,IF(AND(D44&lt;1.45,B44&gt;=2.75,G44&lt;0.735,A44&lt;6.25,D44&gt;=1.2,D44&lt;1.55,H44&gt;=6.927,D44&gt;=0.8),4.6,IF(AND(D44&gt;=1.45,B44&gt;=2.75,G44&lt;0.735,A44&lt;6.25,D44&gt;=1.2,D44&lt;1.55,H44&gt;=6.927,D44&gt;=0.8),4.5,IF(AND(H44&lt;12.582,A44&gt;=6.4,D44&gt;=1.45,A44&gt;=6.25,D44&gt;=1.2,D44&lt;1.55,H44&gt;=6.927,D44&gt;=0.8),4.66,IF(AND(H44&gt;=12.582,A44&gt;=6.4,D44&gt;=1.45,A44&gt;=6.25,D44&gt;=1.2,D44&lt;1.55,H44&gt;=6.927,D44&gt;=0.8),4.9,IF(AND(B44&lt;2.75,G44&lt;0.576,D44&lt;2.15,A44&gt;=6.2,A44&lt;7.25,D44&gt;=1.55,H44&gt;=6.927,D44&gt;=0.8),5.3,IF(AND(G44&gt;=0.395,B44&gt;=2.75,G44&lt;0.576,D44&lt;2.15,A44&gt;=6.2,A44&lt;7.25,D44&gt;=1.55,H44&gt;=6.927,D44&gt;=0.8),5.6,IF(AND(D44&gt;=1.9,G44&lt;0.395,B44&gt;=2.75,G44&lt;0.576,D44&lt;2.15,A44&gt;=6.2,A44&lt;7.25,D44&gt;=1.55,H44&gt;=6.927,D44&gt;=0.8),5.333,IF(AND(B44&lt;2.95,D44&lt;1.9,G44&lt;0.395,B44&gt;=2.75,G44&lt;0.576,D44&lt;2.15,A44&gt;=6.2,A44&lt;7.25,D44&gt;=1.55,H44&gt;=6.927,D44&gt;=0.8),5.6,IF(AND(B44&gt;=2.95,D44&lt;1.9,G44&lt;0.395,B44&gt;=2.75,G44&lt;0.576,D44&lt;2.15,A44&gt;=6.2,A44&lt;7.25,D44&gt;=1.55,H44&gt;=6.927,D44&gt;=0.8),5.5,"shouldnthappen"))))))))))))))))))))))))))))))))))))</f>
        <v>1.3</v>
      </c>
      <c r="AK44" s="1" t="n">
        <f aca="false">IF(AND(H44&lt;5.85,B44&lt;3.65,F44&lt;1.5),1,IF(AND(B44&gt;=3.95,B44&gt;=3.65,F44&lt;1.5),1.433,IF(AND(A44&lt;5.15,F44&lt;2.5,F44&gt;=1.5),3.075,IF(AND(D44&gt;=0.35,H44&gt;=5.85,B44&lt;3.65,F44&lt;1.5),1.5,IF(AND(G44&lt;0.168,B44&lt;3.95,B44&gt;=3.65,F44&lt;1.5),1.7,IF(AND(H44&lt;5.767,A44&lt;7.25,F44&gt;=2.5,F44&gt;=1.5),4.5,IF(AND(D44&lt;1.9,A44&gt;=7.25,F44&gt;=2.5,F44&gt;=1.5),6.3,IF(AND(D44&gt;=1.9,A44&gt;=7.25,F44&gt;=2.5,F44&gt;=1.5),6.575,IF(AND(B44&lt;3.75,G44&gt;=0.168,B44&lt;3.95,B44&gt;=3.65,F44&lt;1.5),1.5,IF(AND(B44&gt;=3.75,G44&gt;=0.168,B44&lt;3.95,B44&gt;=3.65,F44&lt;1.5),1.6,IF(AND(D44&gt;=1.35,A44&lt;6.15,A44&gt;=5.15,F44&lt;2.5,F44&gt;=1.5),4.42,IF(AND(D44&lt;1.4,A44&gt;=6.15,A44&gt;=5.15,F44&lt;2.5,F44&gt;=1.5),4.5,IF(AND(D44&gt;=1.4,A44&gt;=6.15,A44&gt;=5.15,F44&lt;2.5,F44&gt;=1.5),4.675,IF(AND(D44&lt;0.15,H44&lt;11.218,D44&lt;0.35,H44&gt;=5.85,B44&lt;3.65,F44&lt;1.5),1.5,IF(AND(D44&lt;0.15,H44&gt;=11.218,D44&lt;0.35,H44&gt;=5.85,B44&lt;3.65,F44&lt;1.5),1.1,IF(AND(B44&lt;2.7,D44&lt;1.35,A44&lt;6.15,A44&gt;=5.15,F44&lt;2.5,F44&gt;=1.5),3.82,IF(AND(A44&lt;6.15,G44&gt;=0.755,H44&gt;=5.767,A44&lt;7.25,F44&gt;=2.5,F44&gt;=1.5),4.98,IF(AND(A44&gt;=6.15,G44&gt;=0.755,H44&gt;=5.767,A44&lt;7.25,F44&gt;=2.5,F44&gt;=1.5),5.3,IF(AND(B44&lt;3.4,D44&gt;=0.15,H44&lt;11.218,D44&lt;0.35,H44&gt;=5.85,B44&lt;3.65,F44&lt;1.5),1.4,IF(AND(B44&gt;=3.4,D44&gt;=0.15,H44&lt;11.218,D44&lt;0.35,H44&gt;=5.85,B44&lt;3.65,F44&lt;1.5),1.3,IF(AND(H44&lt;11.731,D44&gt;=0.15,H44&gt;=11.218,D44&lt;0.35,H44&gt;=5.85,B44&lt;3.65,F44&lt;1.5),1.2,IF(AND(H44&lt;9.053,B44&gt;=2.7,D44&lt;1.35,A44&lt;6.15,A44&gt;=5.15,F44&lt;2.5,F44&gt;=1.5),3.85,IF(AND(D44&gt;=2.1,B44&lt;2.85,G44&lt;0.755,H44&gt;=5.767,A44&lt;7.25,F44&gt;=2.5,F44&gt;=1.5),5.6,IF(AND(D44&gt;=2.45,B44&gt;=2.85,G44&lt;0.755,H44&gt;=5.767,A44&lt;7.25,F44&gt;=2.5,F44&gt;=1.5),5.8,IF(AND(B44&gt;=3.45,H44&gt;=11.731,D44&gt;=0.15,H44&gt;=11.218,D44&lt;0.35,H44&gt;=5.85,B44&lt;3.65,F44&lt;1.5),1.3,IF(AND(A44&lt;5.9,H44&gt;=9.053,B44&gt;=2.7,D44&lt;1.35,A44&lt;6.15,A44&gt;=5.15,F44&lt;2.5,F44&gt;=1.5),4.3,IF(AND(A44&gt;=5.9,H44&gt;=9.053,B44&gt;=2.7,D44&lt;1.35,A44&lt;6.15,A44&gt;=5.15,F44&lt;2.5,F44&gt;=1.5),4,IF(AND(G44&gt;=0.519,D44&lt;2.1,B44&lt;2.85,G44&lt;0.755,H44&gt;=5.767,A44&lt;7.25,F44&gt;=2.5,F44&gt;=1.5),4.9,IF(AND(A44&gt;=7.05,D44&lt;2.45,B44&gt;=2.85,G44&lt;0.755,H44&gt;=5.767,A44&lt;7.25,F44&gt;=2.5,F44&gt;=1.5),5.8,IF(AND(H44&lt;14.396,B44&lt;3.45,H44&gt;=11.731,D44&gt;=0.15,H44&gt;=11.218,D44&lt;0.35,H44&gt;=5.85,B44&lt;3.65,F44&lt;1.5),1.44,IF(AND(H44&gt;=14.396,B44&lt;3.45,H44&gt;=11.731,D44&gt;=0.15,H44&gt;=11.218,D44&lt;0.35,H44&gt;=5.85,B44&lt;3.65,F44&lt;1.5),1.3,IF(AND(G44&lt;0.282,G44&lt;0.519,D44&lt;2.1,B44&lt;2.85,G44&lt;0.755,H44&gt;=5.767,A44&lt;7.25,F44&gt;=2.5,F44&gt;=1.5),5.1,IF(AND(G44&gt;=0.282,G44&lt;0.519,D44&lt;2.1,B44&lt;2.85,G44&lt;0.755,H44&gt;=5.767,A44&lt;7.25,F44&gt;=2.5,F44&gt;=1.5),5.3,IF(AND(A44&lt;6.4,D44&lt;1.9,A44&lt;7.05,D44&lt;2.45,B44&gt;=2.85,G44&lt;0.755,H44&gt;=5.767,A44&lt;7.25,F44&gt;=2.5,F44&gt;=1.5),5.6,IF(AND(A44&gt;=6.4,D44&lt;1.9,A44&lt;7.05,D44&lt;2.45,B44&gt;=2.85,G44&lt;0.755,H44&gt;=5.767,A44&lt;7.25,F44&gt;=2.5,F44&gt;=1.5),5.5,IF(AND(H44&lt;8.884,D44&gt;=1.9,A44&lt;7.05,D44&lt;2.45,B44&gt;=2.85,G44&lt;0.755,H44&gt;=5.767,A44&lt;7.25,F44&gt;=2.5,F44&gt;=1.5),5.3,IF(AND(H44&gt;=8.884,D44&gt;=1.9,A44&lt;7.05,D44&lt;2.45,B44&gt;=2.85,G44&lt;0.755,H44&gt;=5.767,A44&lt;7.25,F44&gt;=2.5,F44&gt;=1.5),5.52,"shouldnthappen")))))))))))))))))))))))))))))))))))))</f>
        <v>1.44</v>
      </c>
      <c r="AL44" s="1" t="n">
        <f aca="false">IF(AND(H44&lt;5.85,A44&lt;5.05,D44&lt;0.8),1,IF(AND(B44&lt;3.35,A44&gt;=5.05,D44&lt;0.8),1.7,IF(AND(D44&gt;=2.45,F44&gt;=2.5,D44&gt;=0.8),6.05,IF(AND(H44&gt;=11.218,H44&gt;=5.85,A44&lt;5.05,D44&lt;0.8),1.28,IF(AND(G44&gt;=0.948,B44&gt;=3.35,A44&gt;=5.05,D44&lt;0.8),1.7,IF(AND(G44&gt;=0.423,H44&lt;11.218,H44&gt;=5.85,A44&lt;5.05,D44&lt;0.8),1.3,IF(AND(B44&lt;3.6,G44&lt;0.948,B44&gt;=3.35,A44&gt;=5.05,D44&lt;0.8),1.4,IF(AND(H44&lt;10.258,D44&lt;1.15,A44&lt;5.9,F44&lt;2.5,D44&gt;=0.8),3.36,IF(AND(H44&gt;=10.258,D44&lt;1.15,A44&lt;5.9,F44&lt;2.5,D44&gt;=0.8),3.9,IF(AND(A44&lt;5.3,D44&gt;=1.15,A44&lt;5.9,F44&lt;2.5,D44&gt;=0.8),3.9,IF(AND(D44&lt;1.55,B44&lt;2.75,A44&gt;=5.9,F44&lt;2.5,D44&gt;=0.8),4.64,IF(AND(D44&gt;=1.55,B44&lt;2.75,A44&gt;=5.9,F44&lt;2.5,D44&gt;=0.8),5.1,IF(AND(D44&gt;=1.6,B44&gt;=2.75,A44&gt;=5.9,F44&lt;2.5,D44&gt;=0.8),5,IF(AND(H44&lt;5.767,H44&lt;8.598,D44&lt;2.45,F44&gt;=2.5,D44&gt;=0.8),4.5,IF(AND(A44&lt;6.25,H44&gt;=8.598,D44&lt;2.45,F44&gt;=2.5,D44&gt;=0.8),5.02,IF(AND(B44&lt;3.55,G44&lt;0.423,H44&lt;11.218,H44&gt;=5.85,A44&lt;5.05,D44&lt;0.8),1.525,IF(AND(B44&gt;=3.55,G44&lt;0.423,H44&lt;11.218,H44&gt;=5.85,A44&lt;5.05,D44&lt;0.8),1.4,IF(AND(H44&gt;=13.932,B44&gt;=3.6,G44&lt;0.948,B44&gt;=3.35,A44&gt;=5.05,D44&lt;0.8),1.65,IF(AND(G44&gt;=0.652,A44&gt;=5.3,D44&gt;=1.15,A44&lt;5.9,F44&lt;2.5,D44&gt;=0.8),3.8,IF(AND(D44&lt;1.35,D44&lt;1.6,B44&gt;=2.75,A44&gt;=5.9,F44&lt;2.5,D44&gt;=0.8),4.42,IF(AND(H44&lt;6.656,H44&gt;=5.767,H44&lt;8.598,D44&lt;2.45,F44&gt;=2.5,D44&gt;=0.8),5.033,IF(AND(H44&gt;=6.656,H44&gt;=5.767,H44&lt;8.598,D44&lt;2.45,F44&gt;=2.5,D44&gt;=0.8),5.1,IF(AND(G44&gt;=0.885,A44&gt;=6.25,H44&gt;=8.598,D44&lt;2.45,F44&gt;=2.5,D44&gt;=0.8),5.2,IF(AND(H44&lt;6.926,H44&lt;13.932,B44&gt;=3.6,G44&lt;0.948,B44&gt;=3.35,A44&gt;=5.05,D44&lt;0.8),1.433,IF(AND(H44&gt;=6.926,H44&lt;13.932,B44&gt;=3.6,G44&lt;0.948,B44&gt;=3.35,A44&gt;=5.05,D44&lt;0.8),1.5,IF(AND(A44&lt;5.65,G44&lt;0.652,A44&gt;=5.3,D44&gt;=1.15,A44&lt;5.9,F44&lt;2.5,D44&gt;=0.8),4.36,IF(AND(A44&gt;=5.65,G44&lt;0.652,A44&gt;=5.3,D44&gt;=1.15,A44&lt;5.9,F44&lt;2.5,D44&gt;=0.8),4.2,IF(AND(H44&gt;=13.561,D44&gt;=1.35,D44&lt;1.6,B44&gt;=2.75,A44&gt;=5.9,F44&lt;2.5,D44&gt;=0.8),4.767,IF(AND(H44&lt;9.091,G44&lt;0.885,A44&gt;=6.25,H44&gt;=8.598,D44&lt;2.45,F44&gt;=2.5,D44&gt;=0.8),6.3,IF(AND(H44&gt;=12.206,H44&lt;13.561,D44&gt;=1.35,D44&lt;1.6,B44&gt;=2.75,A44&gt;=5.9,F44&lt;2.5,D44&gt;=0.8),4.4,IF(AND(D44&gt;=2.25,H44&gt;=9.091,G44&lt;0.885,A44&gt;=6.25,H44&gt;=8.598,D44&lt;2.45,F44&gt;=2.5,D44&gt;=0.8),5.9,IF(AND(B44&lt;3.05,H44&lt;12.206,H44&lt;13.561,D44&gt;=1.35,D44&lt;1.6,B44&gt;=2.75,A44&gt;=5.9,F44&lt;2.5,D44&gt;=0.8),4.6,IF(AND(B44&gt;=3.05,H44&lt;12.206,H44&lt;13.561,D44&gt;=1.35,D44&lt;1.6,B44&gt;=2.75,A44&gt;=5.9,F44&lt;2.5,D44&gt;=0.8),4.7,IF(AND(G44&gt;=0.596,D44&lt;2.25,H44&gt;=9.091,G44&lt;0.885,A44&gt;=6.25,H44&gt;=8.598,D44&lt;2.45,F44&gt;=2.5,D44&gt;=0.8),5.1,IF(AND(G44&gt;=0.379,G44&lt;0.596,D44&lt;2.25,H44&gt;=9.091,G44&lt;0.885,A44&gt;=6.25,H44&gt;=8.598,D44&lt;2.45,F44&gt;=2.5,D44&gt;=0.8),5.767,IF(AND(D44&lt;2.15,G44&lt;0.379,G44&lt;0.596,D44&lt;2.25,H44&gt;=9.091,G44&lt;0.885,A44&gt;=6.25,H44&gt;=8.598,D44&lt;2.45,F44&gt;=2.5,D44&gt;=0.8),5.4,IF(AND(D44&gt;=2.15,G44&lt;0.379,G44&lt;0.596,D44&lt;2.25,H44&gt;=9.091,G44&lt;0.885,A44&gt;=6.25,H44&gt;=8.598,D44&lt;2.45,F44&gt;=2.5,D44&gt;=0.8),5.6,"shouldnthappen")))))))))))))))))))))))))))))))))))))</f>
        <v>1.28</v>
      </c>
      <c r="AM44" s="1" t="n">
        <f aca="false">IF(AND(H44&lt;5.245,D44&lt;0.8),1,IF(AND(A44&lt;4.5,H44&gt;=5.245,D44&lt;0.8),1.35,IF(AND(D44&gt;=0.5,A44&gt;=4.5,H44&gt;=5.245,D44&lt;0.8),1.6,IF(AND(H44&lt;7.25,B44&lt;2.6,A44&lt;6.15,D44&gt;=0.8),4.375,IF(AND(H44&gt;=7.25,B44&lt;2.6,A44&lt;6.15,D44&gt;=0.8),3.075,IF(AND(H44&lt;13.935,A44&gt;=7.05,A44&gt;=6.15,D44&gt;=0.8),6.067,IF(AND(H44&gt;=13.935,A44&gt;=7.05,A44&gt;=6.15,D44&gt;=0.8),6.525,IF(AND(G44&gt;=0.948,D44&lt;0.5,A44&gt;=4.5,H44&gt;=5.245,D44&lt;0.8),1.7,IF(AND(G44&lt;0.568,D44&gt;=1.55,B44&gt;=2.6,A44&lt;6.15,D44&gt;=0.8),5.1,IF(AND(G44&gt;=0.568,D44&gt;=1.55,B44&gt;=2.6,A44&lt;6.15,D44&gt;=0.8),5,IF(AND(A44&gt;=6.6,B44&gt;=3.15,A44&lt;7.05,A44&gt;=6.15,D44&gt;=0.8),5.78,IF(AND(G44&lt;0.165,G44&lt;0.273,D44&lt;1.55,B44&gt;=2.6,A44&lt;6.15,D44&gt;=0.8),4.1,IF(AND(G44&gt;=0.165,G44&lt;0.273,D44&lt;1.55,B44&gt;=2.6,A44&lt;6.15,D44&gt;=0.8),4.5,IF(AND(D44&lt;1.35,G44&gt;=0.273,D44&lt;1.55,B44&gt;=2.6,A44&lt;6.15,D44&gt;=0.8),4.08,IF(AND(D44&gt;=1.35,G44&gt;=0.273,D44&lt;1.55,B44&gt;=2.6,A44&lt;6.15,D44&gt;=0.8),4.4,IF(AND(D44&lt;1.45,F44&lt;2.5,B44&lt;3.15,A44&lt;7.05,A44&gt;=6.15,D44&gt;=0.8),4.38,IF(AND(D44&gt;=1.45,F44&lt;2.5,B44&lt;3.15,A44&lt;7.05,A44&gt;=6.15,D44&gt;=0.8),4.75,IF(AND(D44&gt;=2.25,F44&gt;=2.5,B44&lt;3.15,A44&lt;7.05,A44&gt;=6.15,D44&gt;=0.8),5.16,IF(AND(H44&lt;11.488,A44&lt;6.6,B44&gt;=3.15,A44&lt;7.05,A44&gt;=6.15,D44&gt;=0.8),6,IF(AND(H44&gt;=14.396,D44&lt;0.25,G44&lt;0.948,D44&lt;0.5,A44&gt;=4.5,H44&gt;=5.245,D44&lt;0.8),1.3,IF(AND(A44&gt;=5.55,D44&gt;=0.25,G44&lt;0.948,D44&lt;0.5,A44&gt;=4.5,H44&gt;=5.245,D44&lt;0.8),1.7,IF(AND(D44&lt;1.85,D44&lt;2.25,F44&gt;=2.5,B44&lt;3.15,A44&lt;7.05,A44&gt;=6.15,D44&gt;=0.8),5.6,IF(AND(G44&lt;0.669,H44&gt;=11.488,A44&lt;6.6,B44&gt;=3.15,A44&lt;7.05,A44&gt;=6.15,D44&gt;=0.8),4.7,IF(AND(G44&gt;=0.669,H44&gt;=11.488,A44&lt;6.6,B44&gt;=3.15,A44&lt;7.05,A44&gt;=6.15,D44&gt;=0.8),5.22,IF(AND(H44&lt;6.543,H44&lt;14.396,D44&lt;0.25,G44&lt;0.948,D44&lt;0.5,A44&gt;=4.5,H44&gt;=5.245,D44&lt;0.8),1.4,IF(AND(A44&lt;4.95,A44&lt;5.55,D44&gt;=0.25,G44&lt;0.948,D44&lt;0.5,A44&gt;=4.5,H44&gt;=5.245,D44&lt;0.8),1.4,IF(AND(A44&gt;=4.95,A44&lt;5.55,D44&gt;=0.25,G44&lt;0.948,D44&lt;0.5,A44&gt;=4.5,H44&gt;=5.245,D44&lt;0.8),1.48,IF(AND(H44&lt;10.667,D44&gt;=1.85,D44&lt;2.25,F44&gt;=2.5,B44&lt;3.15,A44&lt;7.05,A44&gt;=6.15,D44&gt;=0.8),5.25,IF(AND(H44&gt;=10.667,D44&gt;=1.85,D44&lt;2.25,F44&gt;=2.5,B44&lt;3.15,A44&lt;7.05,A44&gt;=6.15,D44&gt;=0.8),5.55,IF(AND(G44&lt;0.063,H44&gt;=6.543,H44&lt;14.396,D44&lt;0.25,G44&lt;0.948,D44&lt;0.5,A44&gt;=4.5,H44&gt;=5.245,D44&lt;0.8),1.4,IF(AND(H44&lt;9.212,G44&gt;=0.063,H44&gt;=6.543,H44&lt;14.396,D44&lt;0.25,G44&lt;0.948,D44&lt;0.5,A44&gt;=4.5,H44&gt;=5.245,D44&lt;0.8),1.475,IF(AND(H44&gt;=9.212,G44&gt;=0.063,H44&gt;=6.543,H44&lt;14.396,D44&lt;0.25,G44&lt;0.948,D44&lt;0.5,A44&gt;=4.5,H44&gt;=5.245,D44&lt;0.8),1.5,"shouldnthappen"))))))))))))))))))))))))))))))))</f>
        <v>1.4</v>
      </c>
      <c r="AN44" s="1" t="n">
        <f aca="false">IF(AND(D44&lt;0.7,A44&gt;=5.55),1.633,IF(AND(G44&lt;0.38,B44&lt;2.8,A44&lt;5.55),4.3,IF(AND(G44&gt;=0.38,B44&lt;2.8,A44&lt;5.55),3.325,IF(AND(D44&gt;=0.35,B44&gt;=2.8,A44&lt;5.55),1.6,IF(AND(B44&gt;=3.4,A44&lt;4.8,D44&lt;0.35,B44&gt;=2.8,A44&lt;5.55),1,IF(AND(H44&gt;=11.789,A44&lt;5.9,D44&lt;1.55,D44&gt;=0.7,A44&gt;=5.55),4.325,IF(AND(F44&gt;=2.5,A44&gt;=5.9,D44&lt;1.55,D44&gt;=0.7,A44&gt;=5.55),5.05,IF(AND(D44&lt;1.9,A44&gt;=7.25,D44&gt;=1.55,D44&gt;=0.7,A44&gt;=5.55),6.3,IF(AND(D44&gt;=1.9,A44&gt;=7.25,D44&gt;=1.55,D44&gt;=0.7,A44&gt;=5.55),6.4,IF(AND(A44&lt;4.35,B44&lt;3.4,A44&lt;4.8,D44&lt;0.35,B44&gt;=2.8,A44&lt;5.55),1.1,IF(AND(G44&gt;=0.934,B44&lt;3.45,A44&gt;=4.8,D44&lt;0.35,B44&gt;=2.8,A44&lt;5.55),1.7,IF(AND(H44&gt;=14.877,B44&gt;=3.45,A44&gt;=4.8,D44&lt;0.35,B44&gt;=2.8,A44&lt;5.55),1.3,IF(AND(B44&lt;2.6,H44&lt;11.789,A44&lt;5.9,D44&lt;1.55,D44&gt;=0.7,A44&gt;=5.55),3.9,IF(AND(B44&gt;=2.6,H44&lt;11.789,A44&lt;5.9,D44&lt;1.55,D44&gt;=0.7,A44&gt;=5.55),4.26,IF(AND(A44&lt;6.6,F44&lt;2.5,A44&gt;=5.9,D44&lt;1.55,D44&gt;=0.7,A44&gt;=5.55),4.625,IF(AND(A44&gt;=6.6,F44&lt;2.5,A44&gt;=5.9,D44&lt;1.55,D44&gt;=0.7,A44&gt;=5.55),4.475,IF(AND(B44&lt;2.6,D44&lt;2.05,A44&lt;7.25,D44&gt;=1.55,D44&gt;=0.7,A44&gt;=5.55),5.8,IF(AND(G44&gt;=0.743,D44&gt;=2.05,A44&lt;7.25,D44&gt;=1.55,D44&gt;=0.7,A44&gt;=5.55),5.1,IF(AND(G44&lt;0.422,A44&gt;=4.35,B44&lt;3.4,A44&lt;4.8,D44&lt;0.35,B44&gt;=2.8,A44&lt;5.55),1.367,IF(AND(G44&gt;=0.422,A44&gt;=4.35,B44&lt;3.4,A44&lt;4.8,D44&lt;0.35,B44&gt;=2.8,A44&lt;5.55),1.3,IF(AND(A44&lt;5.05,G44&lt;0.934,B44&lt;3.45,A44&gt;=4.8,D44&lt;0.35,B44&gt;=2.8,A44&lt;5.55),1.525,IF(AND(A44&gt;=5.05,G44&lt;0.934,B44&lt;3.45,A44&gt;=4.8,D44&lt;0.35,B44&gt;=2.8,A44&lt;5.55),1.5,IF(AND(G44&gt;=0.585,H44&lt;14.877,B44&gt;=3.45,A44&gt;=4.8,D44&lt;0.35,B44&gt;=2.8,A44&lt;5.55),1.54,IF(AND(G44&gt;=0.537,G44&lt;0.743,D44&gt;=2.05,A44&lt;7.25,D44&gt;=1.55,D44&gt;=0.7,A44&gt;=5.55),5.833,IF(AND(D44&gt;=0.25,G44&lt;0.585,H44&lt;14.877,B44&gt;=3.45,A44&gt;=4.8,D44&lt;0.35,B44&gt;=2.8,A44&lt;5.55),1.367,IF(AND(D44&lt;1.75,H44&lt;13.795,B44&gt;=2.6,D44&lt;2.05,A44&lt;7.25,D44&gt;=1.55,D44&gt;=0.7,A44&gt;=5.55),5.45,IF(AND(B44&lt;2.85,H44&gt;=13.795,B44&gt;=2.6,D44&lt;2.05,A44&lt;7.25,D44&gt;=1.55,D44&gt;=0.7,A44&gt;=5.55),5.1,IF(AND(B44&gt;=2.85,H44&gt;=13.795,B44&gt;=2.6,D44&lt;2.05,A44&lt;7.25,D44&gt;=1.55,D44&gt;=0.7,A44&gt;=5.55),4.82,IF(AND(G44&lt;0.353,G44&lt;0.537,G44&lt;0.743,D44&gt;=2.05,A44&lt;7.25,D44&gt;=1.55,D44&gt;=0.7,A44&gt;=5.55),5.425,IF(AND(G44&gt;=0.353,G44&lt;0.537,G44&lt;0.743,D44&gt;=2.05,A44&lt;7.25,D44&gt;=1.55,D44&gt;=0.7,A44&gt;=5.55),5.62,IF(AND(G44&lt;0.311,D44&lt;0.25,G44&lt;0.585,H44&lt;14.877,B44&gt;=3.45,A44&gt;=4.8,D44&lt;0.35,B44&gt;=2.8,A44&lt;5.55),1.5,IF(AND(G44&gt;=0.311,D44&lt;0.25,G44&lt;0.585,H44&lt;14.877,B44&gt;=3.45,A44&gt;=4.8,D44&lt;0.35,B44&gt;=2.8,A44&lt;5.55),1.4,IF(AND(B44&gt;=3.1,D44&gt;=1.75,H44&lt;13.795,B44&gt;=2.6,D44&lt;2.05,A44&lt;7.25,D44&gt;=1.55,D44&gt;=0.7,A44&gt;=5.55),5.1,IF(AND(B44&lt;2.85,B44&lt;3.1,D44&gt;=1.75,H44&lt;13.795,B44&gt;=2.6,D44&lt;2.05,A44&lt;7.25,D44&gt;=1.55,D44&gt;=0.7,A44&gt;=5.55),5.2,IF(AND(B44&gt;=2.85,B44&lt;3.1,D44&gt;=1.75,H44&lt;13.795,B44&gt;=2.6,D44&lt;2.05,A44&lt;7.25,D44&gt;=1.55,D44&gt;=0.7,A44&gt;=5.55),5.2,"shouldnthappen")))))))))))))))))))))))))))))))))))</f>
        <v>3.325</v>
      </c>
      <c r="AO44" s="1" t="n">
        <f aca="false">IF(AND(H44&gt;=14.529,G44&lt;0.633,D44&lt;0.8),1.3,IF(AND(A44&lt;5.05,G44&gt;=0.633,D44&lt;0.8),1.35,IF(AND(H44&gt;=14.379,H44&lt;14.529,G44&lt;0.633,D44&lt;0.8),1.7,IF(AND(B44&lt;3.35,A44&gt;=5.05,G44&gt;=0.633,D44&lt;0.8),1.7,IF(AND(D44&gt;=1.45,A44&lt;5.95,F44&lt;2.5,D44&gt;=0.8),4.5,IF(AND(D44&lt;1.35,A44&gt;=5.95,F44&lt;2.5,D44&gt;=0.8),4,IF(AND(D44&lt;1.85,G44&gt;=0.845,F44&gt;=2.5,D44&gt;=0.8),4.8,IF(AND(B44&gt;=4.3,H44&lt;14.379,H44&lt;14.529,G44&lt;0.633,D44&lt;0.8),1.5,IF(AND(A44&lt;5.25,B44&gt;=3.35,A44&gt;=5.05,G44&gt;=0.633,D44&lt;0.8),1.55,IF(AND(A44&gt;=5.25,B44&gt;=3.35,A44&gt;=5.05,G44&gt;=0.633,D44&lt;0.8),1.633,IF(AND(A44&lt;5.05,D44&lt;1.45,A44&lt;5.95,F44&lt;2.5,D44&gt;=0.8),3.3,IF(AND(G44&lt;0.293,D44&gt;=1.35,A44&gt;=5.95,F44&lt;2.5,D44&gt;=0.8),5,IF(AND(A44&gt;=6.6,D44&lt;2.05,G44&lt;0.845,F44&gt;=2.5,D44&gt;=0.8),5.8,IF(AND(B44&lt;3.05,D44&gt;=2.05,G44&lt;0.845,F44&gt;=2.5,D44&gt;=0.8),6.15,IF(AND(B44&lt;2.9,D44&gt;=1.85,G44&gt;=0.845,F44&gt;=2.5,D44&gt;=0.8),5.1,IF(AND(B44&gt;=2.9,D44&gt;=1.85,G44&gt;=0.845,F44&gt;=2.5,D44&gt;=0.8),5.2,IF(AND(B44&gt;=3.8,B44&lt;4.3,H44&lt;14.379,H44&lt;14.529,G44&lt;0.633,D44&lt;0.8),1.333,IF(AND(A44&lt;6.25,G44&gt;=0.293,D44&gt;=1.35,A44&gt;=5.95,F44&lt;2.5,D44&gt;=0.8),4.6,IF(AND(H44&lt;10.351,A44&lt;6.6,D44&lt;2.05,G44&lt;0.845,F44&gt;=2.5,D44&gt;=0.8),5.4,IF(AND(G44&gt;=0.364,B44&gt;=3.05,D44&gt;=2.05,G44&lt;0.845,F44&gt;=2.5,D44&gt;=0.8),5.66,IF(AND(G44&gt;=0.447,B44&lt;3.8,B44&lt;4.3,H44&lt;14.379,H44&lt;14.529,G44&lt;0.633,D44&lt;0.8),1.3,IF(AND(H44&lt;6.247,A44&lt;5.65,A44&gt;=5.05,D44&lt;1.45,A44&lt;5.95,F44&lt;2.5,D44&gt;=0.8),4.033,IF(AND(D44&lt;1.25,A44&gt;=5.65,A44&gt;=5.05,D44&lt;1.45,A44&lt;5.95,F44&lt;2.5,D44&gt;=0.8),3.88,IF(AND(D44&gt;=1.25,A44&gt;=5.65,A44&gt;=5.05,D44&lt;1.45,A44&lt;5.95,F44&lt;2.5,D44&gt;=0.8),4.35,IF(AND(B44&lt;2.65,A44&gt;=6.25,G44&gt;=0.293,D44&gt;=1.35,A44&gt;=5.95,F44&lt;2.5,D44&gt;=0.8),4.9,IF(AND(B44&lt;2.75,H44&gt;=10.351,A44&lt;6.6,D44&lt;2.05,G44&lt;0.845,F44&gt;=2.5,D44&gt;=0.8),5.1,IF(AND(B44&gt;=2.75,H44&gt;=10.351,A44&lt;6.6,D44&lt;2.05,G44&lt;0.845,F44&gt;=2.5,D44&gt;=0.8),4.95,IF(AND(B44&lt;3.15,G44&lt;0.364,B44&gt;=3.05,D44&gt;=2.05,G44&lt;0.845,F44&gt;=2.5,D44&gt;=0.8),5.28,IF(AND(B44&gt;=3.15,G44&lt;0.364,B44&gt;=3.05,D44&gt;=2.05,G44&lt;0.845,F44&gt;=2.5,D44&gt;=0.8),5.5,IF(AND(H44&lt;9.212,G44&lt;0.447,B44&lt;3.8,B44&lt;4.3,H44&lt;14.379,H44&lt;14.529,G44&lt;0.633,D44&lt;0.8),1.4,IF(AND(G44&lt;0.356,H44&gt;=6.247,A44&lt;5.65,A44&gt;=5.05,D44&lt;1.45,A44&lt;5.95,F44&lt;2.5,D44&gt;=0.8),4.2,IF(AND(B44&lt;3,B44&gt;=2.65,A44&gt;=6.25,G44&gt;=0.293,D44&gt;=1.35,A44&gt;=5.95,F44&lt;2.5,D44&gt;=0.8),4.6,IF(AND(B44&gt;=3,B44&gt;=2.65,A44&gt;=6.25,G44&gt;=0.293,D44&gt;=1.35,A44&gt;=5.95,F44&lt;2.5,D44&gt;=0.8),4.7,IF(AND(A44&lt;5.05,H44&gt;=9.212,G44&lt;0.447,B44&lt;3.8,B44&lt;4.3,H44&lt;14.379,H44&lt;14.529,G44&lt;0.633,D44&lt;0.8),1.533,IF(AND(A44&gt;=5.05,H44&gt;=9.212,G44&lt;0.447,B44&lt;3.8,B44&lt;4.3,H44&lt;14.379,H44&lt;14.529,G44&lt;0.633,D44&lt;0.8),1.425,IF(AND(A44&lt;5.35,G44&gt;=0.356,H44&gt;=6.247,A44&lt;5.65,A44&gt;=5.05,D44&lt;1.45,A44&lt;5.95,F44&lt;2.5,D44&gt;=0.8),3.9,IF(AND(A44&gt;=5.35,G44&gt;=0.356,H44&gt;=6.247,A44&lt;5.65,A44&gt;=5.05,D44&lt;1.45,A44&lt;5.95,F44&lt;2.5,D44&gt;=0.8),3.72,"shouldnthappen")))))))))))))))))))))))))))))))))))))</f>
        <v>1.3</v>
      </c>
      <c r="AP44" s="1" t="n">
        <f aca="false">IF(AND(F44&gt;=1.5,A44&lt;5.55),3.84,IF(AND(G44&gt;=0.52,A44&lt;4.75,F44&lt;1.5,A44&lt;5.55),1.16,IF(AND(A44&lt;5.65,A44&lt;5.85,D44&lt;1.55,A44&gt;=5.55),4.2,IF(AND(A44&gt;=5.65,A44&lt;5.85,D44&lt;1.55,A44&gt;=5.55),3.167,IF(AND(G44&gt;=0.798,A44&gt;=5.85,D44&lt;1.55,A44&gt;=5.55),4,IF(AND(F44&lt;2.5,H44&lt;14.1,D44&gt;=1.55,A44&gt;=5.55),4.84,IF(AND(A44&lt;7.2,H44&gt;=14.1,D44&gt;=1.55,A44&gt;=5.55),5.633,IF(AND(A44&gt;=7.2,H44&gt;=14.1,D44&gt;=1.55,A44&gt;=5.55),6.6,IF(AND(G44&lt;0.161,G44&lt;0.52,A44&lt;4.75,F44&lt;1.5,A44&lt;5.55),1.5,IF(AND(D44&gt;=0.5,G44&lt;0.676,A44&gt;=4.75,F44&lt;1.5,A44&lt;5.55),1.6,IF(AND(H44&lt;11.016,G44&gt;=0.676,A44&gt;=4.75,F44&lt;1.5,A44&lt;5.55),1.75,IF(AND(G44&lt;0.209,G44&lt;0.798,A44&gt;=5.85,D44&lt;1.55,A44&gt;=5.55),4.5,IF(AND(G44&gt;=0.74,F44&gt;=2.5,H44&lt;14.1,D44&gt;=1.55,A44&gt;=5.55),6.225,IF(AND(B44&lt;2.95,G44&gt;=0.161,G44&lt;0.52,A44&lt;4.75,F44&lt;1.5,A44&lt;5.55),1.4,IF(AND(B44&gt;=2.95,G44&gt;=0.161,G44&lt;0.52,A44&lt;4.75,F44&lt;1.5,A44&lt;5.55),1.34,IF(AND(B44&lt;3.15,D44&lt;0.5,G44&lt;0.676,A44&gt;=4.75,F44&lt;1.5,A44&lt;5.55),1.52,IF(AND(D44&lt;0.25,H44&gt;=11.016,G44&gt;=0.676,A44&gt;=4.75,F44&lt;1.5,A44&lt;5.55),1.567,IF(AND(D44&gt;=0.25,H44&gt;=11.016,G44&gt;=0.676,A44&gt;=4.75,F44&lt;1.5,A44&lt;5.55),1.5,IF(AND(H44&lt;7.47,G44&gt;=0.209,G44&lt;0.798,A44&gt;=5.85,D44&lt;1.55,A44&gt;=5.55),5.05,IF(AND(B44&lt;2.85,G44&lt;0.74,F44&gt;=2.5,H44&lt;14.1,D44&gt;=1.55,A44&gt;=5.55),5.35,IF(AND(B44&lt;3.3,B44&gt;=3.15,D44&lt;0.5,G44&lt;0.676,A44&gt;=4.75,F44&lt;1.5,A44&lt;5.55),1.2,IF(AND(D44&lt;1.45,H44&gt;=7.47,G44&gt;=0.209,G44&lt;0.798,A44&gt;=5.85,D44&lt;1.55,A44&gt;=5.55),4.66,IF(AND(D44&gt;=1.45,H44&gt;=7.47,G44&gt;=0.209,G44&lt;0.798,A44&gt;=5.85,D44&lt;1.55,A44&gt;=5.55),4.64,IF(AND(A44&gt;=7.05,B44&gt;=2.85,G44&lt;0.74,F44&gt;=2.5,H44&lt;14.1,D44&gt;=1.55,A44&gt;=5.55),5.8,IF(AND(B44&gt;=3.25,A44&lt;7.05,B44&gt;=2.85,G44&lt;0.74,F44&gt;=2.5,H44&lt;14.1,D44&gt;=1.55,A44&gt;=5.55),5.7,IF(AND(H44&gt;=13.641,D44&lt;0.25,B44&gt;=3.3,B44&gt;=3.15,D44&lt;0.5,G44&lt;0.676,A44&gt;=4.75,F44&lt;1.5,A44&lt;5.55),1.3,IF(AND(D44&lt;0.35,D44&gt;=0.25,B44&gt;=3.3,B44&gt;=3.15,D44&lt;0.5,G44&lt;0.676,A44&gt;=4.75,F44&lt;1.5,A44&lt;5.55),1.367,IF(AND(D44&gt;=0.35,D44&gt;=0.25,B44&gt;=3.3,B44&gt;=3.15,D44&lt;0.5,G44&lt;0.676,A44&gt;=4.75,F44&lt;1.5,A44&lt;5.55),1.3,IF(AND(A44&lt;6.35,B44&lt;3.25,A44&lt;7.05,B44&gt;=2.85,G44&lt;0.74,F44&gt;=2.5,H44&lt;14.1,D44&gt;=1.55,A44&gt;=5.55),5.6,IF(AND(A44&gt;=6.35,B44&lt;3.25,A44&lt;7.05,B44&gt;=2.85,G44&lt;0.74,F44&gt;=2.5,H44&lt;14.1,D44&gt;=1.55,A44&gt;=5.55),5.325,IF(AND(A44&lt;5.1,H44&lt;13.641,D44&lt;0.25,B44&gt;=3.3,B44&gt;=3.15,D44&lt;0.5,G44&lt;0.676,A44&gt;=4.75,F44&lt;1.5,A44&lt;5.55),1.4,IF(AND(H44&gt;=11.031,A44&gt;=5.1,H44&lt;13.641,D44&lt;0.25,B44&gt;=3.3,B44&gt;=3.15,D44&lt;0.5,G44&lt;0.676,A44&gt;=4.75,F44&lt;1.5,A44&lt;5.55),1.4,IF(AND(A44&lt;5.45,H44&lt;11.031,A44&gt;=5.1,H44&lt;13.641,D44&lt;0.25,B44&gt;=3.3,B44&gt;=3.15,D44&lt;0.5,G44&lt;0.676,A44&gt;=4.75,F44&lt;1.5,A44&lt;5.55),1.5,IF(AND(A44&gt;=5.45,H44&lt;11.031,A44&gt;=5.1,H44&lt;13.641,D44&lt;0.25,B44&gt;=3.3,B44&gt;=3.15,D44&lt;0.5,G44&lt;0.676,A44&gt;=4.75,F44&lt;1.5,A44&lt;5.55),1.4,"shouldnthappen"))))))))))))))))))))))))))))))))))</f>
        <v>1.16</v>
      </c>
      <c r="AQ44" s="1" t="n">
        <f aca="false">IF(AND(H44&lt;6.926,D44&gt;=0.35,F44&lt;1.5),1.9,IF(AND(G44&gt;=0.869,D44&gt;=1.75,F44&gt;=1.5),5.15,IF(AND(A44&lt;4.35,A44&lt;5.05,D44&lt;0.35,F44&lt;1.5),1.1,IF(AND(H44&lt;6.089,A44&gt;=5.05,D44&lt;0.35,F44&lt;1.5),1.7,IF(AND(H44&gt;=13.089,H44&gt;=6.926,D44&gt;=0.35,F44&lt;1.5),1.3,IF(AND(G44&lt;0.695,D44&lt;1.15,D44&lt;1.75,F44&gt;=1.5),3.62,IF(AND(G44&gt;=0.695,D44&lt;1.15,D44&lt;1.75,F44&gt;=1.5),3,IF(AND(G44&gt;=0.585,H44&gt;=6.089,A44&gt;=5.05,D44&lt;0.35,F44&lt;1.5),1.5,IF(AND(H44&lt;9.582,H44&lt;13.089,H44&gt;=6.926,D44&gt;=0.35,F44&lt;1.5),1.5,IF(AND(H44&gt;=9.582,H44&lt;13.089,H44&gt;=6.926,D44&gt;=0.35,F44&lt;1.5),1.6,IF(AND(D44&lt;1.35,H44&lt;9.349,D44&gt;=1.15,D44&lt;1.75,F44&gt;=1.5),3.867,IF(AND(D44&lt;2.05,A44&lt;7.05,G44&lt;0.869,D44&gt;=1.75,F44&gt;=1.5),4.9,IF(AND(B44&gt;=3.3,A44&gt;=7.05,G44&lt;0.869,D44&gt;=1.75,F44&gt;=1.5),6.1,IF(AND(G44&lt;0.347,H44&lt;11.218,A44&gt;=4.35,A44&lt;5.05,D44&lt;0.35,F44&lt;1.5),1.4,IF(AND(G44&gt;=0.347,H44&lt;11.218,A44&gt;=4.35,A44&lt;5.05,D44&lt;0.35,F44&lt;1.5),1.5,IF(AND(G44&gt;=0.265,H44&gt;=11.218,A44&gt;=4.35,A44&lt;5.05,D44&lt;0.35,F44&lt;1.5),1.45,IF(AND(A44&gt;=5.4,G44&lt;0.585,H44&gt;=6.089,A44&gt;=5.05,D44&lt;0.35,F44&lt;1.5),1.35,IF(AND(B44&gt;=2.9,D44&gt;=1.35,H44&lt;9.349,D44&gt;=1.15,D44&lt;1.75,F44&gt;=1.5),4.6,IF(AND(D44&gt;=1.35,A44&lt;6.15,H44&gt;=9.349,D44&gt;=1.15,D44&lt;1.75,F44&gt;=1.5),4.54,IF(AND(H44&lt;10.927,A44&gt;=6.15,H44&gt;=9.349,D44&gt;=1.15,D44&lt;1.75,F44&gt;=1.5),4.3,IF(AND(G44&lt;0.512,D44&gt;=2.05,A44&lt;7.05,G44&lt;0.869,D44&gt;=1.75,F44&gt;=1.5),5.533,IF(AND(G44&gt;=0.512,D44&gt;=2.05,A44&lt;7.05,G44&lt;0.869,D44&gt;=1.75,F44&gt;=1.5),5.88,IF(AND(H44&lt;11.551,B44&lt;3.3,A44&gt;=7.05,G44&lt;0.869,D44&gt;=1.75,F44&gt;=1.5),6.3,IF(AND(G44&lt;0.227,G44&lt;0.265,H44&gt;=11.218,A44&gt;=4.35,A44&lt;5.05,D44&lt;0.35,F44&lt;1.5),1.4,IF(AND(G44&gt;=0.227,G44&lt;0.265,H44&gt;=11.218,A44&gt;=4.35,A44&lt;5.05,D44&lt;0.35,F44&lt;1.5),1.26,IF(AND(H44&lt;11.031,A44&lt;5.4,G44&lt;0.585,H44&gt;=6.089,A44&gt;=5.05,D44&lt;0.35,F44&lt;1.5),1.5,IF(AND(H44&gt;=11.031,A44&lt;5.4,G44&lt;0.585,H44&gt;=6.089,A44&gt;=5.05,D44&lt;0.35,F44&lt;1.5),1.4,IF(AND(A44&lt;5.45,B44&lt;2.9,D44&gt;=1.35,H44&lt;9.349,D44&gt;=1.15,D44&lt;1.75,F44&gt;=1.5),4.5,IF(AND(A44&lt;5.9,D44&lt;1.35,A44&lt;6.15,H44&gt;=9.349,D44&gt;=1.15,D44&lt;1.75,F44&gt;=1.5),4.2,IF(AND(A44&gt;=5.9,D44&lt;1.35,A44&lt;6.15,H44&gt;=9.349,D44&gt;=1.15,D44&lt;1.75,F44&gt;=1.5),4,IF(AND(A44&gt;=6.75,H44&gt;=10.927,A44&gt;=6.15,H44&gt;=9.349,D44&gt;=1.15,D44&lt;1.75,F44&gt;=1.5),4.767,IF(AND(B44&lt;2.9,H44&gt;=11.551,B44&lt;3.3,A44&gt;=7.05,G44&lt;0.869,D44&gt;=1.75,F44&gt;=1.5),6.7,IF(AND(B44&gt;=2.9,H44&gt;=11.551,B44&lt;3.3,A44&gt;=7.05,G44&lt;0.869,D44&gt;=1.75,F44&gt;=1.5),6.6,IF(AND(B44&lt;2.45,A44&gt;=5.45,B44&lt;2.9,D44&gt;=1.35,H44&lt;9.349,D44&gt;=1.15,D44&lt;1.75,F44&gt;=1.5),5,IF(AND(B44&gt;=2.45,A44&gt;=5.45,B44&lt;2.9,D44&gt;=1.35,H44&lt;9.349,D44&gt;=1.15,D44&lt;1.75,F44&gt;=1.5),5.1,IF(AND(H44&lt;11.166,A44&lt;6.75,H44&gt;=10.927,A44&gt;=6.15,H44&gt;=9.349,D44&gt;=1.15,D44&lt;1.75,F44&gt;=1.5),4.9,IF(AND(G44&lt;0.228,H44&gt;=11.166,A44&lt;6.75,H44&gt;=10.927,A44&gt;=6.15,H44&gt;=9.349,D44&gt;=1.15,D44&lt;1.75,F44&gt;=1.5),4.7,IF(AND(H44&lt;13.531,G44&gt;=0.228,H44&gt;=11.166,A44&lt;6.75,H44&gt;=10.927,A44&gt;=6.15,H44&gt;=9.349,D44&gt;=1.15,D44&lt;1.75,F44&gt;=1.5),4.4,IF(AND(H44&gt;=13.531,G44&gt;=0.228,H44&gt;=11.166,A44&lt;6.75,H44&gt;=10.927,A44&gt;=6.15,H44&gt;=9.349,D44&gt;=1.15,D44&lt;1.75,F44&gt;=1.5),4.6,"shouldnthappen")))))))))))))))))))))))))))))))))))))))</f>
        <v>1.45</v>
      </c>
      <c r="AR44" s="1" t="n">
        <f aca="false">IF(AND(G44&gt;=0.93,B44&lt;3.65,F44&lt;1.5),1.7,IF(AND(H44&lt;6.542,B44&gt;=3.65,F44&lt;1.5),1.767,IF(AND(A44&gt;=7.05,D44&gt;=1.55,F44&gt;=1.5),6.3,IF(AND(G44&lt;0.123,H44&gt;=6.542,B44&gt;=3.65,F44&lt;1.5),1.367,IF(AND(A44&lt;5.15,A44&lt;5.65,D44&lt;1.55,F44&gt;=1.5),3.15,IF(AND(A44&lt;4.8,G44&gt;=0.447,G44&lt;0.93,B44&lt;3.65,F44&lt;1.5),1.24,IF(AND(A44&gt;=4.8,G44&gt;=0.447,G44&lt;0.93,B44&lt;3.65,F44&lt;1.5),1.4,IF(AND(G44&lt;0.151,G44&gt;=0.123,H44&gt;=6.542,B44&gt;=3.65,F44&lt;1.5),1.7,IF(AND(G44&gt;=0.151,G44&gt;=0.123,H44&gt;=6.542,B44&gt;=3.65,F44&lt;1.5),1.5,IF(AND(D44&gt;=1.45,A44&gt;=5.15,A44&lt;5.65,D44&lt;1.55,F44&gt;=1.5),4.5,IF(AND(B44&lt;2.65,D44&gt;=1.35,A44&gt;=5.65,D44&lt;1.55,F44&gt;=1.5),4.9,IF(AND(G44&lt;0.527,F44&lt;2.5,A44&lt;7.05,D44&gt;=1.55,F44&gt;=1.5),5.075,IF(AND(G44&gt;=0.527,F44&lt;2.5,A44&lt;7.05,D44&gt;=1.55,F44&gt;=1.5),4.7,IF(AND(A44&lt;4.65,G44&lt;0.265,G44&lt;0.447,G44&lt;0.93,B44&lt;3.65,F44&lt;1.5),1.42,IF(AND(G44&lt;0.3,G44&gt;=0.265,G44&lt;0.447,G44&lt;0.93,B44&lt;3.65,F44&lt;1.5),1.6,IF(AND(G44&gt;=0.3,G44&gt;=0.265,G44&lt;0.447,G44&lt;0.93,B44&lt;3.65,F44&lt;1.5),1.4,IF(AND(G44&lt;0.356,D44&lt;1.45,A44&gt;=5.15,A44&lt;5.65,D44&lt;1.55,F44&gt;=1.5),4.125,IF(AND(D44&lt;1.1,A44&lt;6.2,D44&lt;1.35,A44&gt;=5.65,D44&lt;1.55,F44&gt;=1.5),4.1,IF(AND(D44&gt;=1.1,A44&lt;6.2,D44&lt;1.35,A44&gt;=5.65,D44&lt;1.55,F44&gt;=1.5),4.175,IF(AND(H44&gt;=13.433,A44&gt;=6.2,D44&lt;1.35,A44&gt;=5.65,D44&lt;1.55,F44&gt;=1.5),4.6,IF(AND(G44&lt;0.437,B44&gt;=2.65,D44&gt;=1.35,A44&gt;=5.65,D44&lt;1.55,F44&gt;=1.5),4.625,IF(AND(G44&gt;=0.437,B44&gt;=2.65,D44&gt;=1.35,A44&gt;=5.65,D44&lt;1.55,F44&gt;=1.5),4.75,IF(AND(B44&gt;=3.15,H44&lt;11.146,F44&gt;=2.5,A44&lt;7.05,D44&gt;=1.55,F44&gt;=1.5),5.667,IF(AND(B44&lt;2.65,H44&gt;=11.146,F44&gt;=2.5,A44&lt;7.05,D44&gt;=1.55,F44&gt;=1.5),5.8,IF(AND(B44&lt;3.3,A44&gt;=4.65,G44&lt;0.265,G44&lt;0.447,G44&lt;0.93,B44&lt;3.65,F44&lt;1.5),1.32,IF(AND(B44&gt;=3.3,A44&gt;=4.65,G44&lt;0.265,G44&lt;0.447,G44&lt;0.93,B44&lt;3.65,F44&lt;1.5),1.425,IF(AND(B44&lt;2.8,G44&gt;=0.356,D44&lt;1.45,A44&gt;=5.15,A44&lt;5.65,D44&lt;1.55,F44&gt;=1.5),3.86,IF(AND(B44&gt;=2.8,G44&gt;=0.356,D44&lt;1.45,A44&gt;=5.15,A44&lt;5.65,D44&lt;1.55,F44&gt;=1.5),3.6,IF(AND(B44&lt;2.6,H44&lt;13.433,A44&gt;=6.2,D44&lt;1.35,A44&gt;=5.65,D44&lt;1.55,F44&gt;=1.5),4.4,IF(AND(B44&gt;=2.6,H44&lt;13.433,A44&gt;=6.2,D44&lt;1.35,A44&gt;=5.65,D44&lt;1.55,F44&gt;=1.5),4.3,IF(AND(G44&lt;0.151,B44&lt;3.15,H44&lt;11.146,F44&gt;=2.5,A44&lt;7.05,D44&gt;=1.55,F44&gt;=1.5),5.5,IF(AND(H44&lt;15.52,B44&gt;=2.65,H44&gt;=11.146,F44&gt;=2.5,A44&lt;7.05,D44&gt;=1.55,F44&gt;=1.5),5.4,IF(AND(H44&gt;=15.52,B44&gt;=2.65,H44&gt;=11.146,F44&gt;=2.5,A44&lt;7.05,D44&gt;=1.55,F44&gt;=1.5),5.733,IF(AND(H44&lt;10.74,G44&gt;=0.151,B44&lt;3.15,H44&lt;11.146,F44&gt;=2.5,A44&lt;7.05,D44&gt;=1.55,F44&gt;=1.5),5.12,IF(AND(H44&gt;=10.74,G44&gt;=0.151,B44&lt;3.15,H44&lt;11.146,F44&gt;=2.5,A44&lt;7.05,D44&gt;=1.55,F44&gt;=1.5),4.9,"shouldnthappen")))))))))))))))))))))))))))))))))))</f>
        <v>1.24</v>
      </c>
      <c r="AS44" s="1" t="n">
        <f aca="false">IF(AND(F44&gt;=1.5,A44&lt;5.55),4.18,IF(AND(F44&gt;=2.5,B44&lt;2.75,A44&gt;=5.55),5.38,IF(AND(G44&gt;=0.587,B44&lt;3.75,F44&lt;1.5,A44&lt;5.55),1.48,IF(AND(H44&lt;6.51,B44&gt;=3.75,F44&lt;1.5,A44&lt;5.55),1.9,IF(AND(H44&gt;=6.51,B44&gt;=3.75,F44&lt;1.5,A44&lt;5.55),1.425,IF(AND(G44&gt;=0.868,F44&lt;2.5,B44&lt;2.75,A44&gt;=5.55),4.65,IF(AND(F44&lt;1.5,D44&lt;1.55,B44&gt;=2.75,A44&gt;=5.55),1.7,IF(AND(G44&gt;=0.857,D44&gt;=1.55,B44&gt;=2.75,A44&gt;=5.55),5.033,IF(AND(G44&gt;=0.518,G44&lt;0.587,B44&lt;3.75,F44&lt;1.5,A44&lt;5.55),1,IF(AND(D44&lt;1.05,G44&lt;0.868,F44&lt;2.5,B44&lt;2.75,A44&gt;=5.55),3.5,IF(AND(G44&lt;0.404,D44&gt;=1.05,G44&lt;0.868,F44&lt;2.5,B44&lt;2.75,A44&gt;=5.55),4.2,IF(AND(G44&gt;=0.404,D44&gt;=1.05,G44&lt;0.868,F44&lt;2.5,B44&lt;2.75,A44&gt;=5.55),3.94,IF(AND(F44&lt;2.5,B44&lt;2.95,F44&gt;=1.5,D44&lt;1.55,B44&gt;=2.75,A44&gt;=5.55),4.68,IF(AND(F44&gt;=2.5,B44&lt;2.95,F44&gt;=1.5,D44&lt;1.55,B44&gt;=2.75,A44&gt;=5.55),5.1,IF(AND(H44&lt;10.883,B44&gt;=2.95,F44&gt;=1.5,D44&lt;1.55,B44&gt;=2.75,A44&gt;=5.55),4.15,IF(AND(H44&gt;=10.883,B44&gt;=2.95,F44&gt;=1.5,D44&lt;1.55,B44&gt;=2.75,A44&gt;=5.55),4.5,IF(AND(H44&gt;=14.1,D44&lt;2.05,G44&lt;0.857,D44&gt;=1.55,B44&gt;=2.75,A44&gt;=5.55),6.6,IF(AND(G44&lt;0.063,B44&lt;3.15,G44&lt;0.518,G44&lt;0.587,B44&lt;3.75,F44&lt;1.5,A44&lt;5.55),1.4,IF(AND(G44&gt;=0.063,B44&lt;3.15,G44&lt;0.518,G44&lt;0.587,B44&lt;3.75,F44&lt;1.5,A44&lt;5.55),1.5,IF(AND(H44&gt;=10.563,B44&gt;=3.15,G44&lt;0.518,G44&lt;0.587,B44&lt;3.75,F44&lt;1.5,A44&lt;5.55),1.325,IF(AND(B44&lt;2.95,H44&lt;14.1,D44&lt;2.05,G44&lt;0.857,D44&gt;=1.55,B44&gt;=2.75,A44&gt;=5.55),6.125,IF(AND(A44&lt;6.65,G44&lt;0.364,D44&gt;=2.05,G44&lt;0.857,D44&gt;=1.55,B44&gt;=2.75,A44&gt;=5.55),5.45,IF(AND(G44&gt;=0.774,G44&gt;=0.364,D44&gt;=2.05,G44&lt;0.857,D44&gt;=1.55,B44&gt;=2.75,A44&gt;=5.55),5.4,IF(AND(H44&gt;=9.279,H44&lt;10.563,B44&gt;=3.15,G44&lt;0.518,G44&lt;0.587,B44&lt;3.75,F44&lt;1.5,A44&lt;5.55),1.475,IF(AND(D44&lt;1.65,B44&gt;=2.95,H44&lt;14.1,D44&lt;2.05,G44&lt;0.857,D44&gt;=1.55,B44&gt;=2.75,A44&gt;=5.55),5.8,IF(AND(B44&lt;3.15,A44&gt;=6.65,G44&lt;0.364,D44&gt;=2.05,G44&lt;0.857,D44&gt;=1.55,B44&gt;=2.75,A44&gt;=5.55),5.3,IF(AND(B44&gt;=3.15,A44&gt;=6.65,G44&lt;0.364,D44&gt;=2.05,G44&lt;0.857,D44&gt;=1.55,B44&gt;=2.75,A44&gt;=5.55),5.7,IF(AND(A44&gt;=6.75,G44&lt;0.774,G44&gt;=0.364,D44&gt;=2.05,G44&lt;0.857,D44&gt;=1.55,B44&gt;=2.75,A44&gt;=5.55),5.9,IF(AND(G44&lt;0.417,H44&lt;9.279,H44&lt;10.563,B44&gt;=3.15,G44&lt;0.518,G44&lt;0.587,B44&lt;3.75,F44&lt;1.5,A44&lt;5.55),1.4,IF(AND(G44&gt;=0.417,H44&lt;9.279,H44&lt;10.563,B44&gt;=3.15,G44&lt;0.518,G44&lt;0.587,B44&lt;3.75,F44&lt;1.5,A44&lt;5.55),1.3,IF(AND(A44&lt;6.3,D44&gt;=1.65,B44&gt;=2.95,H44&lt;14.1,D44&lt;2.05,G44&lt;0.857,D44&gt;=1.55,B44&gt;=2.75,A44&gt;=5.55),4.9,IF(AND(A44&gt;=6.3,D44&gt;=1.65,B44&gt;=2.95,H44&lt;14.1,D44&lt;2.05,G44&lt;0.857,D44&gt;=1.55,B44&gt;=2.75,A44&gt;=5.55),5.3,IF(AND(G44&gt;=0.657,A44&lt;6.75,G44&lt;0.774,G44&gt;=0.364,D44&gt;=2.05,G44&lt;0.857,D44&gt;=1.55,B44&gt;=2.75,A44&gt;=5.55),6,IF(AND(B44&lt;3.2,G44&lt;0.657,A44&lt;6.75,G44&lt;0.774,G44&gt;=0.364,D44&gt;=2.05,G44&lt;0.857,D44&gt;=1.55,B44&gt;=2.75,A44&gt;=5.55),5.6,IF(AND(B44&gt;=3.2,G44&lt;0.657,A44&lt;6.75,G44&lt;0.774,G44&gt;=0.364,D44&gt;=2.05,G44&lt;0.857,D44&gt;=1.55,B44&gt;=2.75,A44&gt;=5.55),5.65,"shouldnthappen")))))))))))))))))))))))))))))))))))</f>
        <v>1</v>
      </c>
      <c r="AT44" s="1" t="n">
        <f aca="false">IF(AND(H44&gt;=16.284,A44&gt;=5.55),6.533,IF(AND(G44&gt;=0.52,A44&lt;4.85,A44&lt;5.55),1.05,IF(AND(G44&lt;0.227,G44&lt;0.52,A44&lt;4.85,A44&lt;5.55),1.4,IF(AND(G44&gt;=0.227,G44&lt;0.52,A44&lt;4.85,A44&lt;5.55),1.3,IF(AND(D44&gt;=0.45,F44&lt;1.5,A44&gt;=4.85,A44&lt;5.55),1.667,IF(AND(B44&gt;=2.75,F44&gt;=1.5,A44&gt;=4.85,A44&lt;5.55),4.5,IF(AND(F44&lt;2.5,B44&gt;=3.15,H44&lt;16.284,A44&gt;=5.55),4.7,IF(AND(G44&gt;=0.934,D44&lt;0.45,F44&lt;1.5,A44&gt;=4.85,A44&lt;5.55),1.7,IF(AND(D44&gt;=1.2,B44&lt;2.75,F44&gt;=1.5,A44&gt;=4.85,A44&lt;5.55),4.25,IF(AND(G44&gt;=0.774,F44&gt;=2.5,B44&gt;=3.15,H44&lt;16.284,A44&gt;=5.55),5.4,IF(AND(B44&lt;3.1,G44&lt;0.934,D44&lt;0.45,F44&lt;1.5,A44&gt;=4.85,A44&lt;5.55),1.6,IF(AND(D44&lt;1.05,D44&lt;1.2,B44&lt;2.75,F44&gt;=1.5,A44&gt;=4.85,A44&lt;5.55),3.433,IF(AND(D44&gt;=1.05,D44&lt;1.2,B44&lt;2.75,F44&gt;=1.5,A44&gt;=4.85,A44&lt;5.55),3.267,IF(AND(H44&lt;8.486,D44&lt;1.35,F44&lt;2.5,B44&lt;3.15,H44&lt;16.284,A44&gt;=5.55),3.85,IF(AND(D44&gt;=1.55,D44&gt;=1.35,F44&lt;2.5,B44&lt;3.15,H44&lt;16.284,A44&gt;=5.55),5.1,IF(AND(H44&lt;10.464,A44&lt;6.35,F44&gt;=2.5,B44&lt;3.15,H44&lt;16.284,A44&gt;=5.55),5.08,IF(AND(H44&gt;=10.464,A44&lt;6.35,F44&gt;=2.5,B44&lt;3.15,H44&lt;16.284,A44&gt;=5.55),4.9,IF(AND(D44&lt;1.85,A44&gt;=6.35,F44&gt;=2.5,B44&lt;3.15,H44&lt;16.284,A44&gt;=5.55),5.8,IF(AND(H44&gt;=10.393,G44&lt;0.774,F44&gt;=2.5,B44&gt;=3.15,H44&lt;16.284,A44&gt;=5.55),5.425,IF(AND(B44&lt;2.6,H44&gt;=8.486,D44&lt;1.35,F44&lt;2.5,B44&lt;3.15,H44&lt;16.284,A44&gt;=5.55),3.9,IF(AND(G44&gt;=0.567,D44&lt;1.55,D44&gt;=1.35,F44&lt;2.5,B44&lt;3.15,H44&lt;16.284,A44&gt;=5.55),4.4,IF(AND(B44&lt;3.25,H44&lt;10.393,G44&lt;0.774,F44&gt;=2.5,B44&gt;=3.15,H44&lt;16.284,A44&gt;=5.55),5.7,IF(AND(B44&gt;=3.25,H44&lt;10.393,G44&lt;0.774,F44&gt;=2.5,B44&gt;=3.15,H44&lt;16.284,A44&gt;=5.55),5.98,IF(AND(G44&lt;0.079,G44&lt;0.338,B44&gt;=3.1,G44&lt;0.934,D44&lt;0.45,F44&lt;1.5,A44&gt;=4.85,A44&lt;5.55),1.425,IF(AND(B44&lt;3.35,G44&gt;=0.338,B44&gt;=3.1,G44&lt;0.934,D44&lt;0.45,F44&lt;1.5,A44&gt;=4.85,A44&lt;5.55),1.4,IF(AND(G44&lt;0.404,B44&gt;=2.6,H44&gt;=8.486,D44&lt;1.35,F44&lt;2.5,B44&lt;3.15,H44&lt;16.284,A44&gt;=5.55),4.3,IF(AND(G44&gt;=0.404,B44&gt;=2.6,H44&gt;=8.486,D44&lt;1.35,F44&lt;2.5,B44&lt;3.15,H44&lt;16.284,A44&gt;=5.55),4.025,IF(AND(B44&gt;=3.05,G44&lt;0.567,D44&lt;1.55,D44&gt;=1.35,F44&lt;2.5,B44&lt;3.15,H44&lt;16.284,A44&gt;=5.55),4.7,IF(AND(A44&lt;6.45,H44&lt;10.667,D44&gt;=1.85,A44&gt;=6.35,F44&gt;=2.5,B44&lt;3.15,H44&lt;16.284,A44&gt;=5.55),5.3,IF(AND(A44&gt;=6.45,H44&lt;10.667,D44&gt;=1.85,A44&gt;=6.35,F44&gt;=2.5,B44&lt;3.15,H44&lt;16.284,A44&gt;=5.55),5.167,IF(AND(B44&lt;2.95,H44&gt;=10.667,D44&gt;=1.85,A44&gt;=6.35,F44&gt;=2.5,B44&lt;3.15,H44&lt;16.284,A44&gt;=5.55),5.6,IF(AND(B44&gt;=2.95,H44&gt;=10.667,D44&gt;=1.85,A44&gt;=6.35,F44&gt;=2.5,B44&lt;3.15,H44&lt;16.284,A44&gt;=5.55),5.5,IF(AND(H44&lt;10.325,G44&gt;=0.079,G44&lt;0.338,B44&gt;=3.1,G44&lt;0.934,D44&lt;0.45,F44&lt;1.5,A44&gt;=4.85,A44&lt;5.55),1.5,IF(AND(G44&lt;0.385,B44&gt;=3.35,G44&gt;=0.338,B44&gt;=3.1,G44&lt;0.934,D44&lt;0.45,F44&lt;1.5,A44&gt;=4.85,A44&lt;5.55),1.5,IF(AND(G44&gt;=0.385,B44&gt;=3.35,G44&gt;=0.338,B44&gt;=3.1,G44&lt;0.934,D44&lt;0.45,F44&lt;1.5,A44&gt;=4.85,A44&lt;5.55),1.42,IF(AND(B44&lt;2.5,B44&lt;3.05,G44&lt;0.567,D44&lt;1.55,D44&gt;=1.35,F44&lt;2.5,B44&lt;3.15,H44&lt;16.284,A44&gt;=5.55),4.5,IF(AND(B44&gt;=2.5,B44&lt;3.05,G44&lt;0.567,D44&lt;1.55,D44&gt;=1.35,F44&lt;2.5,B44&lt;3.15,H44&lt;16.284,A44&gt;=5.55),4.56,IF(AND(H44&lt;12.506,H44&gt;=10.325,G44&gt;=0.079,G44&lt;0.338,B44&gt;=3.1,G44&lt;0.934,D44&lt;0.45,F44&lt;1.5,A44&gt;=4.85,A44&lt;5.55),1.2,IF(AND(H44&gt;=12.506,H44&gt;=10.325,G44&gt;=0.079,G44&lt;0.338,B44&gt;=3.1,G44&lt;0.934,D44&lt;0.45,F44&lt;1.5,A44&gt;=4.85,A44&lt;5.55),1.3,"shouldnthappen")))))))))))))))))))))))))))))))))))))))</f>
        <v>1.05</v>
      </c>
      <c r="AU44" s="1" t="n">
        <f aca="false">IF(AND(G44&gt;=0.52,B44&lt;3.05,F44&lt;1.5),1.1,IF(AND(G44&lt;0.35,G44&lt;0.52,B44&lt;3.05,F44&lt;1.5),1.4,IF(AND(G44&gt;=0.35,G44&lt;0.52,B44&lt;3.05,F44&lt;1.5),1.3,IF(AND(G44&gt;=0.227,G44&lt;0.347,B44&gt;=3.05,F44&lt;1.5),1.32,IF(AND(H44&lt;6.417,G44&gt;=0.347,B44&gt;=3.05,F44&lt;1.5),1.7,IF(AND(A44&gt;=7.25,A44&gt;=6.6,F44&gt;=2.5,F44&gt;=1.5),6.35,IF(AND(G44&lt;0.11,G44&lt;0.227,G44&lt;0.347,B44&gt;=3.05,F44&lt;1.5),1.333,IF(AND(H44&lt;9.441,H44&gt;=6.417,G44&gt;=0.347,B44&gt;=3.05,F44&lt;1.5),1.425,IF(AND(B44&lt;2.75,G44&lt;0.451,H44&lt;10.266,F44&lt;2.5,F44&gt;=1.5),4,IF(AND(B44&gt;=2.75,G44&lt;0.451,H44&lt;10.266,F44&lt;2.5,F44&gt;=1.5),4.433,IF(AND(G44&gt;=0.865,G44&gt;=0.451,H44&lt;10.266,F44&lt;2.5,F44&gt;=1.5),4.2,IF(AND(B44&lt;2.45,H44&lt;13.665,H44&gt;=10.266,F44&lt;2.5,F44&gt;=1.5),3.7,IF(AND(G44&lt;0.302,H44&gt;=13.665,H44&gt;=10.266,F44&lt;2.5,F44&gt;=1.5),5,IF(AND(B44&lt;2.9,A44&lt;6.1,A44&lt;6.6,F44&gt;=2.5,F44&gt;=1.5),5.06,IF(AND(B44&gt;=2.9,A44&lt;6.1,A44&lt;6.6,F44&gt;=2.5,F44&gt;=1.5),4.8,IF(AND(B44&lt;3.05,A44&gt;=6.1,A44&lt;6.6,F44&gt;=2.5,F44&gt;=1.5),5.6,IF(AND(B44&gt;=3.05,A44&gt;=6.1,A44&lt;6.6,F44&gt;=2.5,F44&gt;=1.5),5.267,IF(AND(H44&gt;=14.564,A44&lt;7.25,A44&gt;=6.6,F44&gt;=2.5,F44&gt;=1.5),5.6,IF(AND(H44&gt;=14.309,G44&gt;=0.11,G44&lt;0.227,G44&lt;0.347,B44&gt;=3.05,F44&lt;1.5),1.7,IF(AND(D44&lt;0.4,H44&gt;=9.441,H44&gt;=6.417,G44&gt;=0.347,B44&gt;=3.05,F44&lt;1.5),1.5,IF(AND(D44&gt;=0.4,H44&gt;=9.441,H44&gt;=6.417,G44&gt;=0.347,B44&gt;=3.05,F44&lt;1.5),1.633,IF(AND(A44&lt;5.35,G44&lt;0.865,G44&gt;=0.451,H44&lt;10.266,F44&lt;2.5,F44&gt;=1.5),3.15,IF(AND(D44&lt;1.45,G44&gt;=0.302,H44&gt;=13.665,H44&gt;=10.266,F44&lt;2.5,F44&gt;=1.5),4.74,IF(AND(D44&gt;=1.45,G44&gt;=0.302,H44&gt;=13.665,H44&gt;=10.266,F44&lt;2.5,F44&gt;=1.5),4.567,IF(AND(H44&lt;8.836,H44&lt;14.564,A44&lt;7.25,A44&gt;=6.6,F44&gt;=2.5,F44&gt;=1.5),5.7,IF(AND(H44&gt;=8.836,H44&lt;14.564,A44&lt;7.25,A44&gt;=6.6,F44&gt;=2.5,F44&gt;=1.5),5.9,IF(AND(H44&lt;11.53,H44&lt;14.309,G44&gt;=0.11,G44&lt;0.227,G44&lt;0.347,B44&gt;=3.05,F44&lt;1.5),1.5,IF(AND(H44&gt;=11.53,H44&lt;14.309,G44&gt;=0.11,G44&lt;0.227,G44&lt;0.347,B44&gt;=3.05,F44&lt;1.5),1.467,IF(AND(H44&lt;9.386,A44&gt;=5.35,G44&lt;0.865,G44&gt;=0.451,H44&lt;10.266,F44&lt;2.5,F44&gt;=1.5),3.56,IF(AND(H44&gt;=9.386,A44&gt;=5.35,G44&lt;0.865,G44&gt;=0.451,H44&lt;10.266,F44&lt;2.5,F44&gt;=1.5),4.2,IF(AND(H44&lt;11.036,D44&lt;1.45,B44&gt;=2.45,H44&lt;13.665,H44&gt;=10.266,F44&lt;2.5,F44&gt;=1.5),4.45,IF(AND(H44&gt;=11.036,D44&lt;1.45,B44&gt;=2.45,H44&lt;13.665,H44&gt;=10.266,F44&lt;2.5,F44&gt;=1.5),4.1,IF(AND(G44&gt;=0.585,D44&gt;=1.45,B44&gt;=2.45,H44&lt;13.665,H44&gt;=10.266,F44&lt;2.5,F44&gt;=1.5),4.9,IF(AND(H44&lt;11.743,G44&lt;0.585,D44&gt;=1.45,B44&gt;=2.45,H44&lt;13.665,H44&gt;=10.266,F44&lt;2.5,F44&gt;=1.5),4.7,IF(AND(H44&gt;=11.743,G44&lt;0.585,D44&gt;=1.45,B44&gt;=2.45,H44&lt;13.665,H44&gt;=10.266,F44&lt;2.5,F44&gt;=1.5),4.5,"shouldnthappen")))))))))))))))))))))))))))))))))))</f>
        <v>1.1</v>
      </c>
      <c r="AV44" s="1" t="n">
        <f aca="false">IF(AND(G44&gt;=0.356,F44&gt;=1.5,A44&lt;5.75),3.52,IF(AND(A44&lt;7.25,A44&gt;=7.1,A44&gt;=5.75),5.875,IF(AND(A44&gt;=7.25,A44&gt;=7.1,A44&gt;=5.75),6.5,IF(AND(D44&gt;=0.35,G44&gt;=0.586,F44&lt;1.5,A44&lt;5.75),1.8,IF(AND(D44&lt;1.4,G44&lt;0.356,F44&gt;=1.5,A44&lt;5.75),4.2,IF(AND(D44&gt;=1.4,G44&lt;0.356,F44&gt;=1.5,A44&lt;5.75),4.5,IF(AND(H44&gt;=11.218,A44&lt;5.05,G44&lt;0.586,F44&lt;1.5,A44&lt;5.75),1.225,IF(AND(G44&gt;=0.253,A44&gt;=5.05,G44&lt;0.586,F44&lt;1.5,A44&lt;5.75),1.3,IF(AND(B44&gt;=3.75,D44&lt;0.35,G44&gt;=0.586,F44&lt;1.5,A44&lt;5.75),1.567,IF(AND(B44&lt;2.85,D44&lt;1.35,D44&lt;1.65,A44&lt;7.1,A44&gt;=5.75),4.26,IF(AND(B44&gt;=2.85,D44&lt;1.35,D44&lt;1.65,A44&lt;7.1,A44&gt;=5.75),4.45,IF(AND(A44&lt;6.05,H44&lt;12.921,D44&gt;=1.65,A44&lt;7.1,A44&gt;=5.75),5.1,IF(AND(H44&gt;=15.338,H44&gt;=12.921,D44&gt;=1.65,A44&lt;7.1,A44&gt;=5.75),5.55,IF(AND(G44&lt;0.418,H44&lt;11.218,A44&lt;5.05,G44&lt;0.586,F44&lt;1.5,A44&lt;5.75),1.42,IF(AND(G44&gt;=0.418,H44&lt;11.218,A44&lt;5.05,G44&lt;0.586,F44&lt;1.5,A44&lt;5.75),1.3,IF(AND(H44&gt;=13.321,G44&lt;0.253,A44&gt;=5.05,G44&lt;0.586,F44&lt;1.5,A44&lt;5.75),1.7,IF(AND(H44&lt;6.089,B44&lt;3.75,D44&lt;0.35,G44&gt;=0.586,F44&lt;1.5,A44&lt;5.75),1.7,IF(AND(H44&gt;=6.089,B44&lt;3.75,D44&lt;0.35,G44&gt;=0.586,F44&lt;1.5,A44&lt;5.75),1.5,IF(AND(B44&lt;2.9,D44&lt;1.45,D44&gt;=1.35,D44&lt;1.65,A44&lt;7.1,A44&gt;=5.75),4.8,IF(AND(B44&gt;=2.9,D44&lt;1.45,D44&gt;=1.35,D44&lt;1.65,A44&lt;7.1,A44&gt;=5.75),4.475,IF(AND(B44&lt;2.5,D44&gt;=1.45,D44&gt;=1.35,D44&lt;1.65,A44&lt;7.1,A44&gt;=5.75),4.5,IF(AND(H44&lt;8.884,A44&gt;=6.05,H44&lt;12.921,D44&gt;=1.65,A44&lt;7.1,A44&gt;=5.75),5.4,IF(AND(A44&lt;6.3,H44&lt;15.338,H44&gt;=12.921,D44&gt;=1.65,A44&lt;7.1,A44&gt;=5.75),4.967,IF(AND(A44&gt;=6.3,H44&lt;15.338,H44&gt;=12.921,D44&gt;=1.65,A44&lt;7.1,A44&gt;=5.75),5.133,IF(AND(H44&lt;10.826,H44&lt;13.321,G44&lt;0.253,A44&gt;=5.05,G44&lt;0.586,F44&lt;1.5,A44&lt;5.75),1.5,IF(AND(H44&gt;=10.826,H44&lt;13.321,G44&lt;0.253,A44&gt;=5.05,G44&lt;0.586,F44&lt;1.5,A44&lt;5.75),1.4,IF(AND(H44&lt;7.47,B44&gt;=2.5,D44&gt;=1.45,D44&gt;=1.35,D44&lt;1.65,A44&lt;7.1,A44&gt;=5.75),5.1,IF(AND(H44&gt;=7.47,B44&gt;=2.5,D44&gt;=1.45,D44&gt;=1.35,D44&lt;1.65,A44&lt;7.1,A44&gt;=5.75),4.725,IF(AND(H44&lt;9.637,H44&gt;=8.884,A44&gt;=6.05,H44&lt;12.921,D44&gt;=1.65,A44&lt;7.1,A44&gt;=5.75),5.9,IF(AND(B44&lt;2.6,H44&gt;=9.637,H44&gt;=8.884,A44&gt;=6.05,H44&lt;12.921,D44&gt;=1.65,A44&lt;7.1,A44&gt;=5.75),5.8,IF(AND(B44&lt;2.75,B44&gt;=2.6,H44&gt;=9.637,H44&gt;=8.884,A44&gt;=6.05,H44&lt;12.921,D44&gt;=1.65,A44&lt;7.1,A44&gt;=5.75),5.3,IF(AND(D44&lt;2.25,B44&gt;=2.75,B44&gt;=2.6,H44&gt;=9.637,H44&gt;=8.884,A44&gt;=6.05,H44&lt;12.921,D44&gt;=1.65,A44&lt;7.1,A44&gt;=5.75),5.6,IF(AND(D44&gt;=2.25,B44&gt;=2.75,B44&gt;=2.6,H44&gt;=9.637,H44&gt;=8.884,A44&gt;=6.05,H44&lt;12.921,D44&gt;=1.65,A44&lt;7.1,A44&gt;=5.75),5.5,"shouldnthappen")))))))))))))))))))))))))))))))))</f>
        <v>1.225</v>
      </c>
      <c r="AW44" s="1" t="n">
        <f aca="false">IF(AND(G44&gt;=0.905,F44&lt;1.5),1.767,IF(AND(H44&gt;=16.674,F44&gt;=1.5),6.55,IF(AND(A44&lt;4.35,H44&lt;14.344,G44&lt;0.905,F44&lt;1.5),1.1,IF(AND(B44&lt;3.65,H44&gt;=14.344,G44&lt;0.905,F44&lt;1.5),1.5,IF(AND(B44&gt;=3.65,H44&gt;=14.344,G44&lt;0.905,F44&lt;1.5),1.65,IF(AND(B44&lt;2.6,F44&gt;=2.5,H44&lt;16.674,F44&gt;=1.5),4.5,IF(AND(D44&gt;=0.45,A44&gt;=4.35,H44&lt;14.344,G44&lt;0.905,F44&lt;1.5),1.65,IF(AND(D44&lt;1.15,A44&lt;5.9,F44&lt;2.5,H44&lt;16.674,F44&gt;=1.5),3.56,IF(AND(B44&lt;2.75,A44&gt;=5.9,F44&lt;2.5,H44&lt;16.674,F44&gt;=1.5),5,IF(AND(H44&lt;13.531,B44&gt;=2.75,A44&gt;=5.9,F44&lt;2.5,H44&lt;16.674,F44&gt;=1.5),4.333,IF(AND(B44&lt;3.2,G44&gt;=0.669,B44&gt;=2.6,F44&gt;=2.5,H44&lt;16.674,F44&gt;=1.5),5.08,IF(AND(B44&gt;=3.2,G44&gt;=0.669,B44&gt;=2.6,F44&gt;=2.5,H44&lt;16.674,F44&gt;=1.5),5.4,IF(AND(B44&lt;3.15,A44&lt;5.05,D44&lt;0.45,A44&gt;=4.35,H44&lt;14.344,G44&lt;0.905,F44&lt;1.5),1.45,IF(AND(A44&gt;=5.55,A44&gt;=5.05,D44&lt;0.45,A44&gt;=4.35,H44&lt;14.344,G44&lt;0.905,F44&lt;1.5),1.5,IF(AND(A44&lt;5.55,A44&lt;5.65,D44&gt;=1.15,A44&lt;5.9,F44&lt;2.5,H44&lt;16.674,F44&gt;=1.5),3.95,IF(AND(A44&gt;=5.55,A44&lt;5.65,D44&gt;=1.15,A44&lt;5.9,F44&lt;2.5,H44&lt;16.674,F44&gt;=1.5),3.82,IF(AND(G44&lt;0.39,A44&gt;=5.65,D44&gt;=1.15,A44&lt;5.9,F44&lt;2.5,H44&lt;16.674,F44&gt;=1.5),4.35,IF(AND(G44&gt;=0.39,A44&gt;=5.65,D44&gt;=1.15,A44&lt;5.9,F44&lt;2.5,H44&lt;16.674,F44&gt;=1.5),3.95,IF(AND(G44&lt;0.466,H44&gt;=13.531,B44&gt;=2.75,A44&gt;=5.9,F44&lt;2.5,H44&lt;16.674,F44&gt;=1.5),4.8,IF(AND(G44&gt;=0.466,H44&gt;=13.531,B44&gt;=2.75,A44&gt;=5.9,F44&lt;2.5,H44&lt;16.674,F44&gt;=1.5),4.7,IF(AND(H44&lt;10.144,D44&lt;2.05,G44&lt;0.669,B44&gt;=2.6,F44&gt;=2.5,H44&lt;16.674,F44&gt;=1.5),5.3,IF(AND(H44&gt;=10.144,D44&lt;2.05,G44&lt;0.669,B44&gt;=2.6,F44&gt;=2.5,H44&lt;16.674,F44&gt;=1.5),5.133,IF(AND(D44&gt;=2.45,D44&gt;=2.05,G44&lt;0.669,B44&gt;=2.6,F44&gt;=2.5,H44&lt;16.674,F44&gt;=1.5),5.9,IF(AND(B44&lt;3.25,B44&gt;=3.15,A44&lt;5.05,D44&lt;0.45,A44&gt;=4.35,H44&lt;14.344,G44&lt;0.905,F44&lt;1.5),1.2,IF(AND(B44&gt;=3.25,B44&gt;=3.15,A44&lt;5.05,D44&lt;0.45,A44&gt;=4.35,H44&lt;14.344,G44&lt;0.905,F44&lt;1.5),1.36,IF(AND(B44&gt;=3.8,A44&lt;5.55,A44&gt;=5.05,D44&lt;0.45,A44&gt;=4.35,H44&lt;14.344,G44&lt;0.905,F44&lt;1.5),1.3,IF(AND(G44&lt;0.05,B44&lt;3.8,A44&lt;5.55,A44&gt;=5.05,D44&lt;0.45,A44&gt;=4.35,H44&lt;14.344,G44&lt;0.905,F44&lt;1.5),1.4,IF(AND(G44&lt;0.107,G44&lt;0.395,D44&lt;2.45,D44&gt;=2.05,G44&lt;0.669,B44&gt;=2.6,F44&gt;=2.5,H44&lt;16.674,F44&gt;=1.5),5.667,IF(AND(G44&lt;0.537,G44&gt;=0.395,D44&lt;2.45,D44&gt;=2.05,G44&lt;0.669,B44&gt;=2.6,F44&gt;=2.5,H44&lt;16.674,F44&gt;=1.5),5.6,IF(AND(G44&gt;=0.537,G44&gt;=0.395,D44&lt;2.45,D44&gt;=2.05,G44&lt;0.669,B44&gt;=2.6,F44&gt;=2.5,H44&lt;16.674,F44&gt;=1.5),5.775,IF(AND(B44&lt;3.6,G44&gt;=0.05,B44&lt;3.8,A44&lt;5.55,A44&gt;=5.05,D44&lt;0.45,A44&gt;=4.35,H44&lt;14.344,G44&lt;0.905,F44&lt;1.5),1.475,IF(AND(B44&gt;=3.6,G44&gt;=0.05,B44&lt;3.8,A44&lt;5.55,A44&gt;=5.05,D44&lt;0.45,A44&gt;=4.35,H44&lt;14.344,G44&lt;0.905,F44&lt;1.5),1.5,IF(AND(G44&lt;0.312,G44&gt;=0.107,G44&lt;0.395,D44&lt;2.45,D44&gt;=2.05,G44&lt;0.669,B44&gt;=2.6,F44&gt;=2.5,H44&lt;16.674,F44&gt;=1.5),5.18,IF(AND(G44&gt;=0.312,G44&gt;=0.107,G44&lt;0.395,D44&lt;2.45,D44&gt;=2.05,G44&lt;0.669,B44&gt;=2.6,F44&gt;=2.5,H44&lt;16.674,F44&gt;=1.5),5.4,"shouldnthappen"))))))))))))))))))))))))))))))))))</f>
        <v>1.45</v>
      </c>
      <c r="AX44" s="1" t="n">
        <f aca="false">IF(AND(D44&gt;=1.3,B44&gt;=3.45),6.25,IF(AND(B44&lt;2.75,A44&lt;5.25,B44&lt;3.45),3.9,IF(AND(D44&lt;0.25,D44&lt;1.3,B44&gt;=3.45),1.16,IF(AND(A44&gt;=5.05,B44&gt;=2.75,A44&lt;5.25,B44&lt;3.45),1.7,IF(AND(D44&lt;0.7,F44&lt;2.5,A44&gt;=5.25,B44&lt;3.45),1.5,IF(AND(H44&gt;=16.284,F44&gt;=2.5,A44&gt;=5.25,B44&lt;3.45),6.6,IF(AND(G44&lt;0.123,D44&gt;=0.25,D44&lt;1.3,B44&gt;=3.45),1.3,IF(AND(A44&lt;4.5,A44&lt;5.05,B44&gt;=2.75,A44&lt;5.25,B44&lt;3.45),1.3,IF(AND(A44&lt;5.05,G44&gt;=0.123,D44&gt;=0.25,D44&lt;1.3,B44&gt;=3.45),1.6,IF(AND(B44&lt;3.15,A44&gt;=4.5,A44&lt;5.05,B44&gt;=2.75,A44&lt;5.25,B44&lt;3.45),1.54,IF(AND(B44&gt;=3.15,A44&gt;=4.5,A44&lt;5.05,B44&gt;=2.75,A44&lt;5.25,B44&lt;3.45),1.35,IF(AND(D44&gt;=1.4,A44&lt;5.9,D44&gt;=0.7,F44&lt;2.5,A44&gt;=5.25,B44&lt;3.45),4.5,IF(AND(D44&gt;=1.55,A44&gt;=5.9,D44&gt;=0.7,F44&lt;2.5,A44&gt;=5.25,B44&lt;3.45),4.95,IF(AND(G44&gt;=0.682,D44&gt;=2.05,H44&lt;16.284,F44&gt;=2.5,A44&gt;=5.25,B44&lt;3.45),5.26,IF(AND(A44&lt;5.4,A44&gt;=5.05,G44&gt;=0.123,D44&gt;=0.25,D44&lt;1.3,B44&gt;=3.45),1.64,IF(AND(A44&gt;=5.4,A44&gt;=5.05,G44&gt;=0.123,D44&gt;=0.25,D44&lt;1.3,B44&gt;=3.45),1.6,IF(AND(G44&lt;0.372,D44&lt;1.4,A44&lt;5.9,D44&gt;=0.7,F44&lt;2.5,A44&gt;=5.25,B44&lt;3.45),4.175,IF(AND(D44&lt;1.35,D44&lt;1.55,A44&gt;=5.9,D44&gt;=0.7,F44&lt;2.5,A44&gt;=5.25,B44&lt;3.45),4.2,IF(AND(B44&lt;2.35,G44&lt;0.596,D44&lt;2.05,H44&lt;16.284,F44&gt;=2.5,A44&gt;=5.25,B44&lt;3.45),5,IF(AND(G44&gt;=0.888,G44&gt;=0.596,D44&lt;2.05,H44&lt;16.284,F44&gt;=2.5,A44&gt;=5.25,B44&lt;3.45),4.8,IF(AND(A44&gt;=6.85,G44&lt;0.682,D44&gt;=2.05,H44&lt;16.284,F44&gt;=2.5,A44&gt;=5.25,B44&lt;3.45),5.4,IF(AND(A44&gt;=5.75,G44&gt;=0.372,D44&lt;1.4,A44&lt;5.9,D44&gt;=0.7,F44&lt;2.5,A44&gt;=5.25,B44&lt;3.45),3.933,IF(AND(A44&gt;=6.75,D44&gt;=1.35,D44&lt;1.55,A44&gt;=5.9,D44&gt;=0.7,F44&lt;2.5,A44&gt;=5.25,B44&lt;3.45),4.8,IF(AND(H44&lt;11.084,B44&gt;=2.35,G44&lt;0.596,D44&lt;2.05,H44&lt;16.284,F44&gt;=2.5,A44&gt;=5.25,B44&lt;3.45),5.3,IF(AND(H44&lt;8.435,G44&lt;0.888,G44&gt;=0.596,D44&lt;2.05,H44&lt;16.284,F44&gt;=2.5,A44&gt;=5.25,B44&lt;3.45),5.1,IF(AND(H44&gt;=8.435,G44&lt;0.888,G44&gt;=0.596,D44&lt;2.05,H44&lt;16.284,F44&gt;=2.5,A44&gt;=5.25,B44&lt;3.45),4.94,IF(AND(B44&lt;3.15,A44&lt;6.85,G44&lt;0.682,D44&gt;=2.05,H44&lt;16.284,F44&gt;=2.5,A44&gt;=5.25,B44&lt;3.45),5.6,IF(AND(B44&gt;=3.15,A44&lt;6.85,G44&lt;0.682,D44&gt;=2.05,H44&lt;16.284,F44&gt;=2.5,A44&gt;=5.25,B44&lt;3.45),5.74,IF(AND(G44&lt;0.572,A44&lt;5.75,G44&gt;=0.372,D44&lt;1.4,A44&lt;5.9,D44&gt;=0.7,F44&lt;2.5,A44&gt;=5.25,B44&lt;3.45),3.7,IF(AND(D44&lt;1.45,A44&lt;6.75,D44&gt;=1.35,D44&lt;1.55,A44&gt;=5.9,D44&gt;=0.7,F44&lt;2.5,A44&gt;=5.25,B44&lt;3.45),4.46,IF(AND(D44&gt;=1.45,A44&lt;6.75,D44&gt;=1.35,D44&lt;1.55,A44&gt;=5.9,D44&gt;=0.7,F44&lt;2.5,A44&gt;=5.25,B44&lt;3.45),4.567,IF(AND(H44&lt;12.532,H44&gt;=11.084,B44&gt;=2.35,G44&lt;0.596,D44&lt;2.05,H44&lt;16.284,F44&gt;=2.5,A44&gt;=5.25,B44&lt;3.45),5.8,IF(AND(H44&gt;=12.532,H44&gt;=11.084,B44&gt;=2.35,G44&lt;0.596,D44&lt;2.05,H44&lt;16.284,F44&gt;=2.5,A44&gt;=5.25,B44&lt;3.45),5.667,IF(AND(A44&gt;=5.65,G44&gt;=0.572,A44&lt;5.75,G44&gt;=0.372,D44&lt;1.4,A44&lt;5.9,D44&gt;=0.7,F44&lt;2.5,A44&gt;=5.25,B44&lt;3.45),4.2,IF(AND(G44&lt;0.862,A44&lt;5.65,G44&gt;=0.572,A44&lt;5.75,G44&gt;=0.372,D44&lt;1.4,A44&lt;5.9,D44&gt;=0.7,F44&lt;2.5,A44&gt;=5.25,B44&lt;3.45),3.9,IF(AND(G44&gt;=0.862,A44&lt;5.65,G44&gt;=0.572,A44&lt;5.75,G44&gt;=0.372,D44&lt;1.4,A44&lt;5.9,D44&gt;=0.7,F44&lt;2.5,A44&gt;=5.25,B44&lt;3.45),4,"shouldnthappen"))))))))))))))))))))))))))))))))))))</f>
        <v>3.9</v>
      </c>
      <c r="AY44" s="1" t="n">
        <f aca="false">IF(AND(H44&gt;=8.233,D44&gt;=0.8,A44&lt;5.55),3.525,IF(AND(B44&lt;2.9,H44&gt;=15.534,A44&gt;=5.55),4.8,IF(AND(H44&gt;=12.259,A44&lt;4.75,D44&lt;0.8,A44&lt;5.55),1.25,IF(AND(B44&gt;=3.85,A44&gt;=4.75,D44&lt;0.8,A44&lt;5.55),1.425,IF(AND(D44&lt;1.55,H44&lt;8.233,D44&gt;=0.8,A44&lt;5.55),3.975,IF(AND(D44&gt;=1.55,H44&lt;8.233,D44&gt;=0.8,A44&lt;5.55),4.5,IF(AND(D44&lt;0.65,D44&lt;1.7,H44&lt;15.534,A44&gt;=5.55),1.7,IF(AND(A44&gt;=7.05,D44&gt;=1.7,H44&lt;15.534,A44&gt;=5.55),6.3,IF(AND(B44&gt;=3.35,B44&gt;=2.9,H44&gt;=15.534,A44&gt;=5.55),5.4,IF(AND(B44&lt;3.1,H44&lt;12.259,A44&lt;4.75,D44&lt;0.8,A44&lt;5.55),1.367,IF(AND(B44&gt;=3.1,H44&lt;12.259,A44&lt;4.75,D44&lt;0.8,A44&lt;5.55),1.4,IF(AND(G44&gt;=0.905,B44&lt;3.85,A44&gt;=4.75,D44&lt;0.8,A44&lt;5.55),1.9,IF(AND(H44&lt;15.681,B44&lt;3.35,B44&gt;=2.9,H44&gt;=15.534,A44&gt;=5.55),5.8,IF(AND(H44&gt;=15.681,B44&lt;3.35,B44&gt;=2.9,H44&gt;=15.534,A44&gt;=5.55),5.7,IF(AND(H44&gt;=14.877,G44&lt;0.905,B44&lt;3.85,A44&gt;=4.75,D44&lt;0.8,A44&lt;5.55),1.3,IF(AND(D44&gt;=1.25,B44&lt;2.65,D44&gt;=0.65,D44&lt;1.7,H44&lt;15.534,A44&gt;=5.55),4.433,IF(AND(G44&gt;=0.622,B44&lt;3.15,A44&lt;7.05,D44&gt;=1.7,H44&lt;15.534,A44&gt;=5.55),5.08,IF(AND(H44&gt;=13.42,B44&gt;=3.15,A44&lt;7.05,D44&gt;=1.7,H44&lt;15.534,A44&gt;=5.55),5.1,IF(AND(G44&lt;0.265,H44&lt;14.877,G44&lt;0.905,B44&lt;3.85,A44&gt;=4.75,D44&lt;0.8,A44&lt;5.55),1.2,IF(AND(A44&lt;5.75,D44&lt;1.25,B44&lt;2.65,D44&gt;=0.65,D44&lt;1.7,H44&lt;15.534,A44&gt;=5.55),3.7,IF(AND(A44&gt;=5.75,D44&lt;1.25,B44&lt;2.65,D44&gt;=0.65,D44&lt;1.7,H44&lt;15.534,A44&gt;=5.55),4,IF(AND(G44&gt;=0.652,D44&lt;1.35,B44&gt;=2.65,D44&gt;=0.65,D44&lt;1.7,H44&lt;15.534,A44&gt;=5.55),3.6,IF(AND(H44&lt;7.47,D44&gt;=1.35,B44&gt;=2.65,D44&gt;=0.65,D44&lt;1.7,H44&lt;15.534,A44&gt;=5.55),5.1,IF(AND(H44&lt;10.914,G44&lt;0.622,B44&lt;3.15,A44&lt;7.05,D44&gt;=1.7,H44&lt;15.534,A44&gt;=5.55),5.36,IF(AND(H44&gt;=10.914,G44&lt;0.622,B44&lt;3.15,A44&lt;7.05,D44&gt;=1.7,H44&lt;15.534,A44&gt;=5.55),5.64,IF(AND(G44&gt;=0.657,H44&lt;13.42,B44&gt;=3.15,A44&lt;7.05,D44&gt;=1.7,H44&lt;15.534,A44&gt;=5.55),6,IF(AND(G44&gt;=0.782,G44&gt;=0.265,H44&lt;14.877,G44&lt;0.905,B44&lt;3.85,A44&gt;=4.75,D44&lt;0.8,A44&lt;5.55),1.48,IF(AND(H44&lt;11.286,G44&lt;0.652,D44&lt;1.35,B44&gt;=2.65,D44&gt;=0.65,D44&lt;1.7,H44&lt;15.534,A44&gt;=5.55),4.24,IF(AND(H44&gt;=11.286,G44&lt;0.652,D44&lt;1.35,B44&gt;=2.65,D44&gt;=0.65,D44&lt;1.7,H44&lt;15.534,A44&gt;=5.55),4.05,IF(AND(G44&lt;0.413,H44&gt;=7.47,D44&gt;=1.35,B44&gt;=2.65,D44&gt;=0.65,D44&lt;1.7,H44&lt;15.534,A44&gt;=5.55),5.1,IF(AND(H44&lt;11.325,G44&lt;0.657,H44&lt;13.42,B44&gt;=3.15,A44&lt;7.05,D44&gt;=1.7,H44&lt;15.534,A44&gt;=5.55),5.8,IF(AND(H44&gt;=11.325,G44&lt;0.657,H44&lt;13.42,B44&gt;=3.15,A44&lt;7.05,D44&gt;=1.7,H44&lt;15.534,A44&gt;=5.55),5.6,IF(AND(D44&gt;=0.35,G44&lt;0.782,G44&gt;=0.265,H44&lt;14.877,G44&lt;0.905,B44&lt;3.85,A44&gt;=4.75,D44&lt;0.8,A44&lt;5.55),1.633,IF(AND(B44&lt;2.85,G44&gt;=0.413,H44&gt;=7.47,D44&gt;=1.35,B44&gt;=2.65,D44&gt;=0.65,D44&lt;1.7,H44&lt;15.534,A44&gt;=5.55),4.6,IF(AND(D44&lt;0.15,D44&lt;0.35,G44&lt;0.782,G44&gt;=0.265,H44&lt;14.877,G44&lt;0.905,B44&lt;3.85,A44&gt;=4.75,D44&lt;0.8,A44&lt;5.55),1.5,IF(AND(D44&gt;=0.15,D44&lt;0.35,G44&lt;0.782,G44&gt;=0.265,H44&lt;14.877,G44&lt;0.905,B44&lt;3.85,A44&gt;=4.75,D44&lt;0.8,A44&lt;5.55),1.543,IF(AND(A44&gt;=6.8,B44&gt;=2.85,G44&gt;=0.413,H44&gt;=7.47,D44&gt;=1.35,B44&gt;=2.65,D44&gt;=0.65,D44&lt;1.7,H44&lt;15.534,A44&gt;=5.55),4.9,IF(AND(H44&lt;13.531,A44&lt;6.8,B44&gt;=2.85,G44&gt;=0.413,H44&gt;=7.47,D44&gt;=1.35,B44&gt;=2.65,D44&gt;=0.65,D44&lt;1.7,H44&lt;15.534,A44&gt;=5.55),4.5,IF(AND(H44&gt;=13.531,A44&lt;6.8,B44&gt;=2.85,G44&gt;=0.413,H44&gt;=7.47,D44&gt;=1.35,B44&gt;=2.65,D44&gt;=0.65,D44&lt;1.7,H44&lt;15.534,A44&gt;=5.55),4.7,"shouldnthappen")))))))))))))))))))))))))))))))))))))))</f>
        <v>1.25</v>
      </c>
      <c r="AZ44" s="1" t="n">
        <f aca="false">IF(AND(H44&gt;=15.371,B44&gt;=3.35),5.4,IF(AND(G44&gt;=0.851,H44&gt;=15.244,B44&lt;3.35),4.75,IF(AND(F44&gt;=2,H44&lt;15.371,B44&gt;=3.35),5.6,IF(AND(B44&lt;2.75,A44&lt;5.15,H44&lt;15.244,B44&lt;3.35),3.42,IF(AND(A44&gt;=7.25,G44&lt;0.851,H44&gt;=15.244,B44&lt;3.35),6.6,IF(AND(A44&lt;4.45,B44&gt;=2.75,A44&lt;5.15,H44&lt;15.244,B44&lt;3.35),1.1,IF(AND(G44&lt;0.527,A44&lt;7.25,G44&lt;0.851,H44&gt;=15.244,B44&lt;3.35),5.08,IF(AND(G44&gt;=0.527,A44&lt;7.25,G44&lt;0.851,H44&gt;=15.244,B44&lt;3.35),5.8,IF(AND(D44&gt;=0.35,B44&lt;3.7,F44&lt;2,H44&lt;15.371,B44&gt;=3.35),1.55,IF(AND(H44&lt;6.542,B44&gt;=3.7,F44&lt;2,H44&lt;15.371,B44&gt;=3.35),1.9,IF(AND(B44&lt;3.25,A44&gt;=4.45,B44&gt;=2.75,A44&lt;5.15,H44&lt;15.244,B44&lt;3.35),1.46,IF(AND(B44&gt;=3.25,A44&gt;=4.45,B44&gt;=2.75,A44&lt;5.15,H44&lt;15.244,B44&lt;3.35),1.7,IF(AND(H44&lt;13.654,B44&gt;=2.95,D44&lt;1.45,A44&gt;=5.15,H44&lt;15.244,B44&lt;3.35),4.3,IF(AND(H44&gt;=13.654,B44&gt;=2.95,D44&lt;1.45,A44&gt;=5.15,H44&lt;15.244,B44&lt;3.35),4.625,IF(AND(F44&gt;=2.5,D44&lt;1.75,D44&gt;=1.45,A44&gt;=5.15,H44&lt;15.244,B44&lt;3.35),5.3,IF(AND(G44&gt;=0.853,D44&gt;=1.75,D44&gt;=1.45,A44&gt;=5.15,H44&lt;15.244,B44&lt;3.35),5.15,IF(AND(D44&gt;=0.25,D44&lt;0.35,B44&lt;3.7,F44&lt;2,H44&lt;15.371,B44&gt;=3.35),1.3,IF(AND(B44&lt;3.85,H44&gt;=6.542,B44&gt;=3.7,F44&lt;2,H44&lt;15.371,B44&gt;=3.35),1.633,IF(AND(H44&lt;7.02,H44&lt;10.688,B44&lt;2.95,D44&lt;1.45,A44&gt;=5.15,H44&lt;15.244,B44&lt;3.35),3.98,IF(AND(G44&lt;0.338,H44&gt;=10.688,B44&lt;2.95,D44&lt;1.45,A44&gt;=5.15,H44&lt;15.244,B44&lt;3.35),4.22,IF(AND(G44&gt;=0.338,H44&gt;=10.688,B44&lt;2.95,D44&lt;1.45,A44&gt;=5.15,H44&lt;15.244,B44&lt;3.35),3.9,IF(AND(B44&lt;2.75,F44&lt;2.5,D44&lt;1.75,D44&gt;=1.45,A44&gt;=5.15,H44&lt;15.244,B44&lt;3.35),5.1,IF(AND(B44&gt;=2.75,F44&lt;2.5,D44&lt;1.75,D44&gt;=1.45,A44&gt;=5.15,H44&lt;15.244,B44&lt;3.35),4.74,IF(AND(A44&gt;=7,G44&lt;0.853,D44&gt;=1.75,D44&gt;=1.45,A44&gt;=5.15,H44&lt;15.244,B44&lt;3.35),6.5,IF(AND(G44&gt;=0.934,D44&lt;0.25,D44&lt;0.35,B44&lt;3.7,F44&lt;2,H44&lt;15.371,B44&gt;=3.35),1.7,IF(AND(D44&lt;0.25,B44&gt;=3.85,H44&gt;=6.542,B44&gt;=3.7,F44&lt;2,H44&lt;15.371,B44&gt;=3.35),1.5,IF(AND(D44&gt;=0.25,B44&gt;=3.85,H44&gt;=6.542,B44&gt;=3.7,F44&lt;2,H44&lt;15.371,B44&gt;=3.35),1.4,IF(AND(B44&lt;2.5,H44&gt;=7.02,H44&lt;10.688,B44&lt;2.95,D44&lt;1.45,A44&gt;=5.15,H44&lt;15.244,B44&lt;3.35),3.8,IF(AND(G44&gt;=0.74,A44&lt;7,G44&lt;0.853,D44&gt;=1.75,D44&gt;=1.45,A44&gt;=5.15,H44&lt;15.244,B44&lt;3.35),6,IF(AND(G44&gt;=0.61,G44&lt;0.934,D44&lt;0.25,D44&lt;0.35,B44&lt;3.7,F44&lt;2,H44&lt;15.371,B44&gt;=3.35),1.5,IF(AND(D44&lt;1.15,B44&gt;=2.5,H44&gt;=7.02,H44&lt;10.688,B44&lt;2.95,D44&lt;1.45,A44&gt;=5.15,H44&lt;15.244,B44&lt;3.35),3.5,IF(AND(D44&gt;=1.15,B44&gt;=2.5,H44&gt;=7.02,H44&lt;10.688,B44&lt;2.95,D44&lt;1.45,A44&gt;=5.15,H44&lt;15.244,B44&lt;3.35),3.6,IF(AND(G44&gt;=0.626,G44&lt;0.74,A44&lt;7,G44&lt;0.853,D44&gt;=1.75,D44&gt;=1.45,A44&gt;=5.15,H44&lt;15.244,B44&lt;3.35),4.9,IF(AND(H44&lt;13.641,G44&lt;0.61,G44&lt;0.934,D44&lt;0.25,D44&lt;0.35,B44&lt;3.7,F44&lt;2,H44&lt;15.371,B44&gt;=3.35),1.425,IF(AND(H44&gt;=13.641,G44&lt;0.61,G44&lt;0.934,D44&lt;0.25,D44&lt;0.35,B44&lt;3.7,F44&lt;2,H44&lt;15.371,B44&gt;=3.35),1.3,IF(AND(B44&lt;3.05,G44&lt;0.626,G44&lt;0.74,A44&lt;7,G44&lt;0.853,D44&gt;=1.75,D44&gt;=1.45,A44&gt;=5.15,H44&lt;15.244,B44&lt;3.35),5.475,IF(AND(B44&gt;=3.05,G44&lt;0.626,G44&lt;0.74,A44&lt;7,G44&lt;0.853,D44&gt;=1.75,D44&gt;=1.45,A44&gt;=5.15,H44&lt;15.244,B44&lt;3.35),5.633,"shouldnthappen")))))))))))))))))))))))))))))))))))))</f>
        <v>3.42</v>
      </c>
      <c r="BA44" s="1" t="n">
        <f aca="false">IF(AND(F44&gt;=2,B44&gt;=3.4),6.1,IF(AND(B44&lt;2.75,A44&lt;5.15,B44&lt;3.4),3.225,IF(AND(G44&gt;=0.821,F44&lt;2,B44&gt;=3.4),1.9,IF(AND(B44&gt;=3.2,B44&gt;=2.75,A44&lt;5.15,B44&lt;3.4),1.7,IF(AND(A44&lt;4.8,G44&lt;0.821,F44&lt;2,B44&gt;=3.4),1,IF(AND(G44&gt;=0.446,B44&lt;3.2,B44&gt;=2.75,A44&lt;5.15,B44&lt;3.4),1.1,IF(AND(G44&lt;0.356,D44&lt;1.45,A44&lt;6.25,A44&gt;=5.15,B44&lt;3.4),4.32,IF(AND(G44&lt;0.591,D44&gt;=1.45,A44&lt;6.25,A44&gt;=5.15,B44&lt;3.4),4.6,IF(AND(D44&lt;1.75,G44&lt;0.597,A44&gt;=6.25,A44&gt;=5.15,B44&lt;3.4),4.86,IF(AND(H44&gt;=16.472,G44&gt;=0.597,A44&gt;=6.25,A44&gt;=5.15,B44&lt;3.4),6.6,IF(AND(G44&lt;0.063,G44&lt;0.446,B44&lt;3.2,B44&gt;=2.75,A44&lt;5.15,B44&lt;3.4),1.4,IF(AND(A44&gt;=5.95,G44&gt;=0.356,D44&lt;1.45,A44&lt;6.25,A44&gt;=5.15,B44&lt;3.4),4.6,IF(AND(B44&gt;=2.9,G44&gt;=0.591,D44&gt;=1.45,A44&lt;6.25,A44&gt;=5.15,B44&lt;3.4),4.867,IF(AND(D44&gt;=2.4,H44&lt;16.472,G44&gt;=0.597,A44&gt;=6.25,A44&gt;=5.15,B44&lt;3.4),6,IF(AND(A44&lt;5.45,B44&gt;=3.85,A44&gt;=4.8,G44&lt;0.821,F44&lt;2,B44&gt;=3.4),1.3,IF(AND(A44&gt;=5.45,B44&gt;=3.85,A44&gt;=4.8,G44&lt;0.821,F44&lt;2,B44&gt;=3.4),1.45,IF(AND(H44&lt;14.273,G44&gt;=0.063,G44&lt;0.446,B44&lt;3.2,B44&gt;=2.75,A44&lt;5.15,B44&lt;3.4),1.5,IF(AND(H44&gt;=14.273,G44&gt;=0.063,G44&lt;0.446,B44&lt;3.2,B44&gt;=2.75,A44&lt;5.15,B44&lt;3.4),1.6,IF(AND(G44&gt;=0.572,A44&lt;5.95,G44&gt;=0.356,D44&lt;1.45,A44&lt;6.25,A44&gt;=5.15,B44&lt;3.4),3.9,IF(AND(G44&lt;0.827,B44&lt;2.9,G44&gt;=0.591,D44&gt;=1.45,A44&lt;6.25,A44&gt;=5.15,B44&lt;3.4),4.9,IF(AND(G44&gt;=0.827,B44&lt;2.9,G44&gt;=0.591,D44&gt;=1.45,A44&lt;6.25,A44&gt;=5.15,B44&lt;3.4),5.1,IF(AND(A44&gt;=7.2,B44&lt;3.05,D44&gt;=1.75,G44&lt;0.597,A44&gt;=6.25,A44&gt;=5.15,B44&lt;3.4),6.7,IF(AND(G44&lt;0.353,B44&gt;=3.05,D44&gt;=1.75,G44&lt;0.597,A44&gt;=6.25,A44&gt;=5.15,B44&lt;3.4),5.22,IF(AND(G44&gt;=0.353,B44&gt;=3.05,D44&gt;=1.75,G44&lt;0.597,A44&gt;=6.25,A44&gt;=5.15,B44&lt;3.4),5.65,IF(AND(A44&lt;6.55,D44&lt;2.4,H44&lt;16.472,G44&gt;=0.597,A44&gt;=6.25,A44&gt;=5.15,B44&lt;3.4),5.033,IF(AND(H44&lt;12.719,G44&lt;0.385,B44&lt;3.85,A44&gt;=4.8,G44&lt;0.821,F44&lt;2,B44&gt;=3.4),1.54,IF(AND(H44&gt;=12.719,G44&lt;0.385,B44&lt;3.85,A44&gt;=4.8,G44&lt;0.821,F44&lt;2,B44&gt;=3.4),1.3,IF(AND(B44&lt;3.6,G44&gt;=0.385,B44&lt;3.85,A44&gt;=4.8,G44&lt;0.821,F44&lt;2,B44&gt;=3.4),1.325,IF(AND(B44&gt;=3.6,G44&gt;=0.385,B44&lt;3.85,A44&gt;=4.8,G44&lt;0.821,F44&lt;2,B44&gt;=3.4),1.55,IF(AND(D44&lt;1.05,G44&lt;0.572,A44&lt;5.95,G44&gt;=0.356,D44&lt;1.45,A44&lt;6.25,A44&gt;=5.15,B44&lt;3.4),3.633,IF(AND(D44&gt;=2.15,A44&lt;7.2,B44&lt;3.05,D44&gt;=1.75,G44&lt;0.597,A44&gt;=6.25,A44&gt;=5.15,B44&lt;3.4),5.667,IF(AND(H44&lt;13.094,A44&gt;=6.55,D44&lt;2.4,H44&lt;16.472,G44&gt;=0.597,A44&gt;=6.25,A44&gt;=5.15,B44&lt;3.4),5.2,IF(AND(D44&lt;1.15,D44&gt;=1.05,G44&lt;0.572,A44&lt;5.95,G44&gt;=0.356,D44&lt;1.45,A44&lt;6.25,A44&gt;=5.15,B44&lt;3.4),3.8,IF(AND(D44&gt;=1.15,D44&gt;=1.05,G44&lt;0.572,A44&lt;5.95,G44&gt;=0.356,D44&lt;1.45,A44&lt;6.25,A44&gt;=5.15,B44&lt;3.4),3.9,IF(AND(G44&gt;=0.487,D44&lt;2.15,A44&lt;7.2,B44&lt;3.05,D44&gt;=1.75,G44&lt;0.597,A44&gt;=6.25,A44&gt;=5.15,B44&lt;3.4),5.8,IF(AND(A44&lt;6.8,H44&gt;=13.094,A44&gt;=6.55,D44&lt;2.4,H44&lt;16.472,G44&gt;=0.597,A44&gt;=6.25,A44&gt;=5.15,B44&lt;3.4),4.52,IF(AND(A44&gt;=6.8,H44&gt;=13.094,A44&gt;=6.55,D44&lt;2.4,H44&lt;16.472,G44&gt;=0.597,A44&gt;=6.25,A44&gt;=5.15,B44&lt;3.4),4.75,IF(AND(B44&lt;2.95,G44&lt;0.487,D44&lt;2.15,A44&lt;7.2,B44&lt;3.05,D44&gt;=1.75,G44&lt;0.597,A44&gt;=6.25,A44&gt;=5.15,B44&lt;3.4),5.6,IF(AND(B44&gt;=2.95,G44&lt;0.487,D44&lt;2.15,A44&lt;7.2,B44&lt;3.05,D44&gt;=1.75,G44&lt;0.597,A44&gt;=6.25,A44&gt;=5.15,B44&lt;3.4),5.5,"shouldnthappen")))))))))))))))))))))))))))))))))))))))</f>
        <v>3.225</v>
      </c>
      <c r="BB44" s="1" t="n">
        <f aca="false">IF(AND(A44&lt;4.35,B44&lt;3.25,F44&lt;1.5),1.1,IF(AND(H44&lt;14.005,A44&gt;=4.35,B44&lt;3.25,F44&lt;1.5),1.3,IF(AND(H44&gt;=14.005,A44&gt;=4.35,B44&lt;3.25,F44&lt;1.5),1.6,IF(AND(G44&gt;=0.905,A44&lt;5.15,B44&gt;=3.25,F44&lt;1.5),1.9,IF(AND(B44&lt;3.45,A44&gt;=5.15,B44&gt;=3.25,F44&lt;1.5),1.6,IF(AND(F44&gt;=2.5,D44&gt;=1.35,D44&lt;1.75,F44&gt;=1.5),4.867,IF(AND(A44&gt;=7.05,D44&gt;=2.05,D44&gt;=1.75,F44&gt;=1.5),6.35,IF(AND(D44&gt;=0.4,G44&lt;0.905,A44&lt;5.15,B44&gt;=3.25,F44&lt;1.5),1.65,IF(AND(B44&lt;3.6,B44&gt;=3.45,A44&gt;=5.15,B44&gt;=3.25,F44&lt;1.5),1.35,IF(AND(H44&lt;6.808,H44&lt;9.386,D44&lt;1.35,D44&lt;1.75,F44&gt;=1.5),4.05,IF(AND(H44&gt;=6.808,H44&lt;9.386,D44&lt;1.35,D44&lt;1.75,F44&gt;=1.5),3.46,IF(AND(B44&lt;2.45,F44&lt;2.5,D44&gt;=1.35,D44&lt;1.75,F44&gt;=1.5),4.5,IF(AND(H44&gt;=13.115,D44&lt;1.95,D44&lt;2.05,D44&gt;=1.75,F44&gt;=1.5),4.85,IF(AND(G44&lt;0.196,D44&gt;=1.95,D44&lt;2.05,D44&gt;=1.75,F44&gt;=1.5),6.7,IF(AND(G44&gt;=0.196,D44&gt;=1.95,D44&lt;2.05,D44&gt;=1.75,F44&gt;=1.5),5.12,IF(AND(H44&lt;10.925,D44&lt;0.4,G44&lt;0.905,A44&lt;5.15,B44&gt;=3.25,F44&lt;1.5),1.4,IF(AND(H44&gt;=10.925,D44&lt;0.4,G44&lt;0.905,A44&lt;5.15,B44&gt;=3.25,F44&lt;1.5),1.45,IF(AND(H44&lt;14.096,B44&gt;=3.6,B44&gt;=3.45,A44&gt;=5.15,B44&gt;=3.25,F44&lt;1.5),1.42,IF(AND(H44&gt;=14.096,B44&gt;=3.6,B44&gt;=3.45,A44&gt;=5.15,B44&gt;=3.25,F44&lt;1.5),1.7,IF(AND(B44&lt;2.45,D44&lt;1.15,H44&gt;=9.386,D44&lt;1.35,D44&lt;1.75,F44&gt;=1.5),3.6,IF(AND(B44&gt;=2.45,D44&lt;1.15,H44&gt;=9.386,D44&lt;1.35,D44&lt;1.75,F44&gt;=1.5),3.9,IF(AND(G44&lt;0.246,D44&gt;=1.15,H44&gt;=9.386,D44&lt;1.35,D44&lt;1.75,F44&gt;=1.5),4.4,IF(AND(B44&lt;2.75,B44&gt;=2.45,F44&lt;2.5,D44&gt;=1.35,D44&lt;1.75,F44&gt;=1.5),5.1,IF(AND(H44&lt;11.084,H44&lt;13.115,D44&lt;1.95,D44&lt;2.05,D44&gt;=1.75,F44&gt;=1.5),5.35,IF(AND(H44&gt;=11.084,H44&lt;13.115,D44&lt;1.95,D44&lt;2.05,D44&gt;=1.75,F44&gt;=1.5),5.7,IF(AND(H44&lt;15.52,D44&lt;2.25,A44&lt;7.05,D44&gt;=2.05,D44&gt;=1.75,F44&gt;=1.5),5.45,IF(AND(H44&gt;=15.52,D44&lt;2.25,A44&lt;7.05,D44&gt;=2.05,D44&gt;=1.75,F44&gt;=1.5),5.725,IF(AND(G44&gt;=0.775,D44&gt;=2.25,A44&lt;7.05,D44&gt;=2.05,D44&gt;=1.75,F44&gt;=1.5),5.2,IF(AND(D44&lt;1.25,G44&gt;=0.246,D44&gt;=1.15,H44&gt;=9.386,D44&lt;1.35,D44&lt;1.75,F44&gt;=1.5),4.05,IF(AND(A44&lt;5.85,B44&gt;=2.75,B44&gt;=2.45,F44&lt;2.5,D44&gt;=1.35,D44&lt;1.75,F44&gt;=1.5),4.5,IF(AND(B44&lt;3.3,G44&lt;0.775,D44&gt;=2.25,A44&lt;7.05,D44&gt;=2.05,D44&gt;=1.75,F44&gt;=1.5),5.64,IF(AND(B44&gt;=3.3,G44&lt;0.775,D44&gt;=2.25,A44&lt;7.05,D44&gt;=2.05,D44&gt;=1.75,F44&gt;=1.5),5.6,IF(AND(A44&lt;5.9,D44&gt;=1.25,G44&gt;=0.246,D44&gt;=1.15,H44&gt;=9.386,D44&lt;1.35,D44&lt;1.75,F44&gt;=1.5),4.2,IF(AND(A44&gt;=5.9,D44&gt;=1.25,G44&gt;=0.246,D44&gt;=1.15,H44&gt;=9.386,D44&lt;1.35,D44&lt;1.75,F44&gt;=1.5),4,IF(AND(G44&gt;=0.437,A44&gt;=5.85,B44&gt;=2.75,B44&gt;=2.45,F44&lt;2.5,D44&gt;=1.35,D44&lt;1.75,F44&gt;=1.5),4.75,IF(AND(H44&lt;9.446,G44&lt;0.437,A44&gt;=5.85,B44&gt;=2.75,B44&gt;=2.45,F44&lt;2.5,D44&gt;=1.35,D44&lt;1.75,F44&gt;=1.5),4.6,IF(AND(H44&gt;=9.446,G44&lt;0.437,A44&gt;=5.85,B44&gt;=2.75,B44&gt;=2.45,F44&lt;2.5,D44&gt;=1.35,D44&lt;1.75,F44&gt;=1.5),4.7,"shouldnthappen")))))))))))))))))))))))))))))))))))))</f>
        <v>1.3</v>
      </c>
      <c r="BC44" s="1" t="n">
        <f aca="false">IF(AND(G44&gt;=0.905,F44&lt;1.5),1.65,IF(AND(D44&gt;=0.45,G44&lt;0.905,F44&lt;1.5),1.65,IF(AND(A44&lt;5.15,D44&lt;1.55,F44&gt;=1.5),3.225,IF(AND(F44&gt;=2.5,A44&gt;=5.15,D44&lt;1.55,F44&gt;=1.5),5.05,IF(AND(H44&lt;5.767,A44&lt;7.05,D44&gt;=1.55,F44&gt;=1.5),4.5,IF(AND(D44&lt;1.7,A44&gt;=7.05,D44&gt;=1.55,F44&gt;=1.5),5.8,IF(AND(A44&gt;=5.3,G44&lt;0.207,D44&lt;0.45,G44&lt;0.905,F44&lt;1.5),1.3,IF(AND(D44&gt;=0.35,G44&gt;=0.207,D44&lt;0.45,G44&lt;0.905,F44&lt;1.5),1.5,IF(AND(G44&lt;0.155,D44&gt;=1.7,A44&gt;=7.05,D44&gt;=1.55,F44&gt;=1.5),6.7,IF(AND(G44&gt;=0.155,D44&gt;=1.7,A44&gt;=7.05,D44&gt;=1.55,F44&gt;=1.5),6.34,IF(AND(G44&lt;0.05,A44&lt;5.3,G44&lt;0.207,D44&lt;0.45,G44&lt;0.905,F44&lt;1.5),1.4,IF(AND(G44&gt;=0.05,A44&lt;5.3,G44&lt;0.207,D44&lt;0.45,G44&lt;0.905,F44&lt;1.5),1.5,IF(AND(A44&lt;4.5,D44&lt;0.35,G44&gt;=0.207,D44&lt;0.45,G44&lt;0.905,F44&lt;1.5),1.3,IF(AND(G44&lt;0.308,A44&lt;6.2,F44&lt;2.5,A44&gt;=5.15,D44&lt;1.55,F44&gt;=1.5),4.5,IF(AND(D44&lt;1.35,A44&gt;=6.2,F44&lt;2.5,A44&gt;=5.15,D44&lt;1.55,F44&gt;=1.5),4.367,IF(AND(D44&lt;1.85,A44&lt;6.15,H44&gt;=5.767,A44&lt;7.05,D44&gt;=1.55,F44&gt;=1.5),4.933,IF(AND(G44&gt;=0.558,A44&gt;=4.5,D44&lt;0.35,G44&gt;=0.207,D44&lt;0.45,G44&lt;0.905,F44&lt;1.5),1.5,IF(AND(H44&gt;=13.383,G44&gt;=0.308,A44&lt;6.2,F44&lt;2.5,A44&gt;=5.15,D44&lt;1.55,F44&gt;=1.5),4.7,IF(AND(H44&gt;=12.206,D44&gt;=1.35,A44&gt;=6.2,F44&lt;2.5,A44&gt;=5.15,D44&lt;1.55,F44&gt;=1.5),4.575,IF(AND(A44&lt;5.7,D44&gt;=1.85,A44&lt;6.15,H44&gt;=5.767,A44&lt;7.05,D44&gt;=1.55,F44&gt;=1.5),4.9,IF(AND(A44&gt;=5.7,D44&gt;=1.85,A44&lt;6.15,H44&gt;=5.767,A44&lt;7.05,D44&gt;=1.55,F44&gt;=1.5),5.1,IF(AND(G44&lt;0.079,G44&lt;0.364,A44&gt;=6.15,H44&gt;=5.767,A44&lt;7.05,D44&gt;=1.55,F44&gt;=1.5),5.6,IF(AND(G44&gt;=0.079,G44&lt;0.364,A44&gt;=6.15,H44&gt;=5.767,A44&lt;7.05,D44&gt;=1.55,F44&gt;=1.5),5.25,IF(AND(G44&gt;=0.447,G44&lt;0.558,A44&gt;=4.5,D44&lt;0.35,G44&gt;=0.207,D44&lt;0.45,G44&lt;0.905,F44&lt;1.5),1.3,IF(AND(B44&gt;=2.95,H44&lt;13.383,G44&gt;=0.308,A44&lt;6.2,F44&lt;2.5,A44&gt;=5.15,D44&lt;1.55,F44&gt;=1.5),4.6,IF(AND(B44&lt;2.65,H44&lt;12.206,D44&gt;=1.35,A44&gt;=6.2,F44&lt;2.5,A44&gt;=5.15,D44&lt;1.55,F44&gt;=1.5),4.9,IF(AND(D44&lt;2.45,A44&lt;6.6,G44&gt;=0.364,A44&gt;=6.15,H44&gt;=5.767,A44&lt;7.05,D44&gt;=1.55,F44&gt;=1.5),5.6,IF(AND(D44&gt;=2.45,A44&lt;6.6,G44&gt;=0.364,A44&gt;=6.15,H44&gt;=5.767,A44&lt;7.05,D44&gt;=1.55,F44&gt;=1.5),6,IF(AND(H44&lt;12.921,A44&gt;=6.6,G44&gt;=0.364,A44&gt;=6.15,H44&gt;=5.767,A44&lt;7.05,D44&gt;=1.55,F44&gt;=1.5),5.725,IF(AND(H44&gt;=12.921,A44&gt;=6.6,G44&gt;=0.364,A44&gt;=6.15,H44&gt;=5.767,A44&lt;7.05,D44&gt;=1.55,F44&gt;=1.5),5.367,IF(AND(B44&lt;3.15,G44&lt;0.447,G44&lt;0.558,A44&gt;=4.5,D44&lt;0.35,G44&gt;=0.207,D44&lt;0.45,G44&lt;0.905,F44&lt;1.5),1.5,IF(AND(B44&gt;=3.15,G44&lt;0.447,G44&lt;0.558,A44&gt;=4.5,D44&lt;0.35,G44&gt;=0.207,D44&lt;0.45,G44&lt;0.905,F44&lt;1.5),1.36,IF(AND(B44&gt;=2.85,B44&lt;2.95,H44&lt;13.383,G44&gt;=0.308,A44&lt;6.2,F44&lt;2.5,A44&gt;=5.15,D44&lt;1.55,F44&gt;=1.5),3.6,IF(AND(H44&lt;9.446,B44&gt;=2.65,H44&lt;12.206,D44&gt;=1.35,A44&gt;=6.2,F44&lt;2.5,A44&gt;=5.15,D44&lt;1.55,F44&gt;=1.5),4.6,IF(AND(H44&gt;=9.446,B44&gt;=2.65,H44&lt;12.206,D44&gt;=1.35,A44&gt;=6.2,F44&lt;2.5,A44&gt;=5.15,D44&lt;1.55,F44&gt;=1.5),4.7,IF(AND(D44&lt;1.2,B44&lt;2.85,B44&lt;2.95,H44&lt;13.383,G44&gt;=0.308,A44&lt;6.2,F44&lt;2.5,A44&gt;=5.15,D44&lt;1.55,F44&gt;=1.5),3.75,IF(AND(G44&lt;0.356,D44&gt;=1.2,B44&lt;2.85,B44&lt;2.95,H44&lt;13.383,G44&gt;=0.308,A44&lt;6.2,F44&lt;2.5,A44&gt;=5.15,D44&lt;1.55,F44&gt;=1.5),4.2,IF(AND(G44&gt;=0.356,D44&gt;=1.2,B44&lt;2.85,B44&lt;2.95,H44&lt;13.383,G44&gt;=0.308,A44&lt;6.2,F44&lt;2.5,A44&gt;=5.15,D44&lt;1.55,F44&gt;=1.5),3.96,"shouldnthappen"))))))))))))))))))))))))))))))))))))))</f>
        <v>1.5</v>
      </c>
      <c r="BD44" s="1" t="n">
        <f aca="false">IF(AND(B44&lt;2.7,A44&lt;5.3,B44&lt;3.15),3.42,IF(AND(F44&lt;2.5,A44&gt;=5.85,B44&gt;=3.15),4.7,IF(AND(A44&lt;4.35,B44&gt;=2.7,A44&lt;5.3,B44&lt;3.15),1.1,IF(AND(A44&gt;=4.35,B44&gt;=2.7,A44&lt;5.3,B44&lt;3.15),1.42,IF(AND(A44&gt;=7.05,F44&gt;=2.5,A44&gt;=5.3,B44&lt;3.15),6.067,IF(AND(D44&gt;=0.45,A44&lt;5.05,A44&lt;5.85,B44&gt;=3.15),1.6,IF(AND(B44&lt;3.35,A44&gt;=5.05,A44&lt;5.85,B44&gt;=3.15),1.7,IF(AND(A44&gt;=6.85,F44&gt;=2.5,A44&gt;=5.85,B44&gt;=3.15),6.22,IF(AND(D44&lt;1.25,D44&lt;1.35,F44&lt;2.5,A44&gt;=5.3,B44&lt;3.15),4.033,IF(AND(D44&gt;=1.25,D44&lt;1.35,F44&lt;2.5,A44&gt;=5.3,B44&lt;3.15),4.233,IF(AND(A44&lt;6.05,D44&gt;=1.35,F44&lt;2.5,A44&gt;=5.3,B44&lt;3.15),5.1,IF(AND(H44&gt;=13.29,A44&lt;7.05,F44&gt;=2.5,A44&gt;=5.3,B44&lt;3.15),4.96,IF(AND(G44&gt;=0.858,D44&lt;0.45,A44&lt;5.05,A44&lt;5.85,B44&gt;=3.15),1.3,IF(AND(D44&gt;=0.35,B44&gt;=3.35,A44&gt;=5.05,A44&lt;5.85,B44&gt;=3.15),1.4,IF(AND(B44&lt;3.25,A44&lt;6.85,F44&gt;=2.5,A44&gt;=5.85,B44&gt;=3.15),5.233,IF(AND(A44&gt;=6.8,A44&gt;=6.05,D44&gt;=1.35,F44&lt;2.5,A44&gt;=5.3,B44&lt;3.15),4.9,IF(AND(G44&gt;=0.622,H44&lt;13.29,A44&lt;7.05,F44&gt;=2.5,A44&gt;=5.3,B44&lt;3.15),5.067,IF(AND(H44&lt;8.834,G44&lt;0.858,D44&lt;0.45,A44&lt;5.05,A44&lt;5.85,B44&gt;=3.15),1.4,IF(AND(G44&lt;0.774,B44&gt;=3.25,A44&lt;6.85,F44&gt;=2.5,A44&gt;=5.85,B44&gt;=3.15),5.8,IF(AND(G44&gt;=0.774,B44&gt;=3.25,A44&lt;6.85,F44&gt;=2.5,A44&gt;=5.85,B44&gt;=3.15),5.4,IF(AND(H44&gt;=12.206,A44&lt;6.8,A44&gt;=6.05,D44&gt;=1.35,F44&lt;2.5,A44&gt;=5.3,B44&lt;3.15),4.5,IF(AND(G44&gt;=0.439,G44&lt;0.622,H44&lt;13.29,A44&lt;7.05,F44&gt;=2.5,A44&gt;=5.3,B44&lt;3.15),5.667,IF(AND(G44&lt;0.227,H44&gt;=8.834,G44&lt;0.858,D44&lt;0.45,A44&lt;5.05,A44&lt;5.85,B44&gt;=3.15),1.4,IF(AND(G44&gt;=0.227,H44&gt;=8.834,G44&lt;0.858,D44&lt;0.45,A44&lt;5.05,A44&lt;5.85,B44&gt;=3.15),1.3,IF(AND(G44&gt;=0.934,B44&lt;3.75,D44&lt;0.35,B44&gt;=3.35,A44&gt;=5.05,A44&lt;5.85,B44&gt;=3.15),1.7,IF(AND(G44&lt;0.823,B44&gt;=3.75,D44&lt;0.35,B44&gt;=3.35,A44&gt;=5.05,A44&lt;5.85,B44&gt;=3.15),1.55,IF(AND(G44&gt;=0.823,B44&gt;=3.75,D44&lt;0.35,B44&gt;=3.35,A44&gt;=5.05,A44&lt;5.85,B44&gt;=3.15),1.5,IF(AND(A44&lt;6.2,H44&lt;12.206,A44&lt;6.8,A44&gt;=6.05,D44&gt;=1.35,F44&lt;2.5,A44&gt;=5.3,B44&lt;3.15),4.6,IF(AND(A44&gt;=6.2,H44&lt;12.206,A44&lt;6.8,A44&gt;=6.05,D44&gt;=1.35,F44&lt;2.5,A44&gt;=5.3,B44&lt;3.15),4.74,IF(AND(H44&gt;=10.667,G44&lt;0.439,G44&lt;0.622,H44&lt;13.29,A44&lt;7.05,F44&gt;=2.5,A44&gt;=5.3,B44&lt;3.15),5.6,IF(AND(H44&lt;13.67,G44&lt;0.934,B44&lt;3.75,D44&lt;0.35,B44&gt;=3.35,A44&gt;=5.05,A44&lt;5.85,B44&gt;=3.15),1.48,IF(AND(H44&gt;=13.67,G44&lt;0.934,B44&lt;3.75,D44&lt;0.35,B44&gt;=3.35,A44&gt;=5.05,A44&lt;5.85,B44&gt;=3.15),1.3,IF(AND(G44&lt;0.301,H44&lt;10.667,G44&lt;0.439,G44&lt;0.622,H44&lt;13.29,A44&lt;7.05,F44&gt;=2.5,A44&gt;=5.3,B44&lt;3.15),5.2,IF(AND(G44&gt;=0.301,H44&lt;10.667,G44&lt;0.439,G44&lt;0.622,H44&lt;13.29,A44&lt;7.05,F44&gt;=2.5,A44&gt;=5.3,B44&lt;3.15),5.067,"shouldnthappen"))))))))))))))))))))))))))))))))))</f>
        <v>3.42</v>
      </c>
      <c r="BE44" s="1" t="n">
        <f aca="false">IF(AND(B44&gt;=3.85,A44&gt;=5.05,F44&lt;1.5),1.4,IF(AND(A44&lt;5.25,A44&lt;5.75,F44&gt;=1.5),3.15,IF(AND(A44&lt;4.95,B44&lt;3.15,A44&lt;5.05,F44&lt;1.5),1.46,IF(AND(A44&gt;=4.95,B44&lt;3.15,A44&lt;5.05,F44&lt;1.5),1.6,IF(AND(H44&lt;8.834,B44&gt;=3.15,A44&lt;5.05,F44&lt;1.5),1.4,IF(AND(D44&lt;0.25,B44&lt;3.85,A44&gt;=5.05,F44&lt;1.5),1.48,IF(AND(D44&gt;=0.25,B44&lt;3.85,A44&gt;=5.05,F44&lt;1.5),1.7,IF(AND(F44&gt;=2.5,A44&gt;=5.25,A44&lt;5.75,F44&gt;=1.5),4.9,IF(AND(H44&lt;12.45,H44&gt;=8.834,B44&gt;=3.15,A44&lt;5.05,F44&lt;1.5),1.25,IF(AND(H44&gt;=12.45,H44&gt;=8.834,B44&gt;=3.15,A44&lt;5.05,F44&lt;1.5),1.32,IF(AND(G44&lt;0.283,F44&lt;2.5,A44&gt;=5.25,A44&lt;5.75,F44&gt;=1.5),4.3,IF(AND(H44&lt;6.712,H44&lt;11.275,D44&lt;1.55,A44&gt;=5.75,F44&gt;=1.5),5,IF(AND(H44&lt;13.101,H44&gt;=11.275,D44&lt;1.55,A44&gt;=5.75,F44&gt;=1.5),3.933,IF(AND(H44&gt;=13.101,H44&gt;=11.275,D44&lt;1.55,A44&gt;=5.75,F44&gt;=1.5),4.5,IF(AND(A44&gt;=7.3,D44&lt;2.45,D44&gt;=1.55,A44&gt;=5.75,F44&gt;=1.5),6.7,IF(AND(B44&lt;3.45,D44&gt;=2.45,D44&gt;=1.55,A44&gt;=5.75,F44&gt;=1.5),5.925,IF(AND(B44&gt;=3.45,D44&gt;=2.45,D44&gt;=1.55,A44&gt;=5.75,F44&gt;=1.5),6.1,IF(AND(B44&gt;=2.8,G44&gt;=0.283,F44&lt;2.5,A44&gt;=5.25,A44&lt;5.75,F44&gt;=1.5),4.2,IF(AND(D44&lt;1.35,H44&gt;=6.712,H44&lt;11.275,D44&lt;1.55,A44&gt;=5.75,F44&gt;=1.5),4.35,IF(AND(D44&lt;1.05,B44&lt;2.8,G44&gt;=0.283,F44&lt;2.5,A44&gt;=5.25,A44&lt;5.75,F44&gt;=1.5),3.567,IF(AND(D44&gt;=1.05,B44&lt;2.8,G44&gt;=0.283,F44&lt;2.5,A44&gt;=5.25,A44&lt;5.75,F44&gt;=1.5),3.925,IF(AND(B44&lt;2.65,D44&gt;=1.35,H44&gt;=6.712,H44&lt;11.275,D44&lt;1.55,A44&gt;=5.75,F44&gt;=1.5),4.9,IF(AND(B44&gt;=2.65,D44&gt;=1.35,H44&gt;=6.712,H44&lt;11.275,D44&lt;1.55,A44&gt;=5.75,F44&gt;=1.5),4.625,IF(AND(H44&gt;=14.683,G44&gt;=0.628,A44&lt;7.3,D44&lt;2.45,D44&gt;=1.55,A44&gt;=5.75,F44&gt;=1.5),5.4,IF(AND(D44&lt;1.95,H44&lt;8.884,G44&lt;0.628,A44&lt;7.3,D44&lt;2.45,D44&gt;=1.55,A44&gt;=5.75,F44&gt;=1.5),5.1,IF(AND(D44&gt;=1.95,H44&lt;8.884,G44&lt;0.628,A44&lt;7.3,D44&lt;2.45,D44&gt;=1.55,A44&gt;=5.75,F44&gt;=1.5),5.22,IF(AND(A44&lt;6.05,H44&gt;=8.884,G44&lt;0.628,A44&lt;7.3,D44&lt;2.45,D44&gt;=1.55,A44&gt;=5.75,F44&gt;=1.5),5.1,IF(AND(G44&lt;0.817,H44&lt;14.683,G44&gt;=0.628,A44&lt;7.3,D44&lt;2.45,D44&gt;=1.55,A44&gt;=5.75,F44&gt;=1.5),4.967,IF(AND(G44&gt;=0.817,H44&lt;14.683,G44&gt;=0.628,A44&lt;7.3,D44&lt;2.45,D44&gt;=1.55,A44&gt;=5.75,F44&gt;=1.5),5.1,IF(AND(H44&lt;9.637,A44&gt;=6.05,H44&gt;=8.884,G44&lt;0.628,A44&lt;7.3,D44&lt;2.45,D44&gt;=1.55,A44&gt;=5.75,F44&gt;=1.5),5.9,IF(AND(D44&lt;1.85,H44&gt;=9.637,A44&gt;=6.05,H44&gt;=8.884,G44&lt;0.628,A44&lt;7.3,D44&lt;2.45,D44&gt;=1.55,A44&gt;=5.75,F44&gt;=1.5),5.733,IF(AND(G44&gt;=0.388,D44&gt;=1.85,H44&gt;=9.637,A44&gt;=6.05,H44&gt;=8.884,G44&lt;0.628,A44&lt;7.3,D44&lt;2.45,D44&gt;=1.55,A44&gt;=5.75,F44&gt;=1.5),5.64,IF(AND(B44&lt;2.95,G44&lt;0.388,D44&gt;=1.85,H44&gt;=9.637,A44&gt;=6.05,H44&gt;=8.884,G44&lt;0.628,A44&lt;7.3,D44&lt;2.45,D44&gt;=1.55,A44&gt;=5.75,F44&gt;=1.5),5.5,IF(AND(B44&gt;=2.95,G44&lt;0.388,D44&gt;=1.85,H44&gt;=9.637,A44&gt;=6.05,H44&gt;=8.884,G44&lt;0.628,A44&lt;7.3,D44&lt;2.45,D44&gt;=1.55,A44&gt;=5.75,F44&gt;=1.5),5.333,"shouldnthappen"))))))))))))))))))))))))))))))))))</f>
        <v>1.46</v>
      </c>
      <c r="BF44" s="1" t="n">
        <f aca="false">IF(AND(D44&gt;=0.35,F44&lt;1.5),1.65,IF(AND(H44&gt;=16.227,D44&gt;=1.55,F44&gt;=1.5),6.533,IF(AND(A44&gt;=5.45,G44&lt;0.174,D44&lt;0.35,F44&lt;1.5),1.7,IF(AND(D44&lt;0.15,G44&gt;=0.174,D44&lt;0.35,F44&lt;1.5),1.38,IF(AND(D44&gt;=1.15,D44&lt;1.25,D44&lt;1.55,F44&gt;=1.5),3.967,IF(AND(H44&lt;8.376,A44&lt;5.45,G44&lt;0.174,D44&lt;0.35,F44&lt;1.5),1.4,IF(AND(H44&gt;=8.376,A44&lt;5.45,G44&lt;0.174,D44&lt;0.35,F44&lt;1.5),1.5,IF(AND(B44&lt;3.1,D44&gt;=0.15,G44&gt;=0.174,D44&lt;0.35,F44&lt;1.5),1.475,IF(AND(H44&lt;10.258,D44&lt;1.15,D44&lt;1.25,D44&lt;1.55,F44&gt;=1.5),3.24,IF(AND(H44&gt;=10.258,D44&lt;1.15,D44&lt;1.25,D44&lt;1.55,F44&gt;=1.5),3.875,IF(AND(F44&gt;=2.5,H44&lt;10.927,D44&gt;=1.25,D44&lt;1.55,F44&gt;=1.5),5.05,IF(AND(D44&lt;1.35,H44&gt;=10.927,D44&gt;=1.25,D44&lt;1.55,F44&gt;=1.5),4.25,IF(AND(A44&gt;=6.95,D44&lt;1.75,H44&lt;16.227,D44&gt;=1.55,F44&gt;=1.5),5.8,IF(AND(B44&lt;3.3,B44&gt;=3.1,D44&gt;=0.15,G44&gt;=0.174,D44&lt;0.35,F44&lt;1.5),1.3,IF(AND(H44&lt;12.278,D44&gt;=1.35,H44&gt;=10.927,D44&gt;=1.25,D44&lt;1.55,F44&gt;=1.5),4.9,IF(AND(G44&lt;0.226,A44&lt;6.95,D44&lt;1.75,H44&lt;16.227,D44&gt;=1.55,F44&gt;=1.5),5,IF(AND(G44&gt;=0.226,A44&lt;6.95,D44&lt;1.75,H44&lt;16.227,D44&gt;=1.55,F44&gt;=1.5),4.62,IF(AND(H44&lt;9.35,B44&lt;2.95,D44&gt;=1.75,H44&lt;16.227,D44&gt;=1.55,F44&gt;=1.5),6.3,IF(AND(H44&gt;=9.35,B44&lt;2.95,D44&gt;=1.75,H44&lt;16.227,D44&gt;=1.55,F44&gt;=1.5),5.58,IF(AND(A44&lt;5.05,B44&gt;=3.3,B44&gt;=3.1,D44&gt;=0.15,G44&gt;=0.174,D44&lt;0.35,F44&lt;1.5),1.35,IF(AND(A44&gt;=5.05,B44&gt;=3.3,B44&gt;=3.1,D44&gt;=0.15,G44&gt;=0.174,D44&lt;0.35,F44&lt;1.5),1.46,IF(AND(B44&lt;2.8,A44&lt;5.65,F44&lt;2.5,H44&lt;10.927,D44&gt;=1.25,D44&lt;1.55,F44&gt;=1.5),4.075,IF(AND(B44&gt;=2.8,A44&lt;5.65,F44&lt;2.5,H44&lt;10.927,D44&gt;=1.25,D44&lt;1.55,F44&gt;=1.5),3.933,IF(AND(A44&lt;6.25,A44&gt;=5.65,F44&lt;2.5,H44&lt;10.927,D44&gt;=1.25,D44&lt;1.55,F44&gt;=1.5),4.533,IF(AND(A44&gt;=6.25,A44&gt;=5.65,F44&lt;2.5,H44&lt;10.927,D44&gt;=1.25,D44&lt;1.55,F44&gt;=1.5),4.3,IF(AND(A44&lt;6.5,H44&gt;=12.278,D44&gt;=1.35,H44&gt;=10.927,D44&gt;=1.25,D44&lt;1.55,F44&gt;=1.5),4.55,IF(AND(A44&gt;=6.5,H44&gt;=12.278,D44&gt;=1.35,H44&gt;=10.927,D44&gt;=1.25,D44&lt;1.55,F44&gt;=1.5),4.775,IF(AND(H44&lt;9.884,D44&lt;2.1,B44&gt;=2.95,D44&gt;=1.75,H44&lt;16.227,D44&gt;=1.55,F44&gt;=1.5),5.5,IF(AND(H44&gt;=9.884,D44&lt;2.1,B44&gt;=2.95,D44&gt;=1.75,H44&lt;16.227,D44&gt;=1.55,F44&gt;=1.5),5.1,IF(AND(H44&lt;10.393,D44&gt;=2.1,B44&gt;=2.95,D44&gt;=1.75,H44&lt;16.227,D44&gt;=1.55,F44&gt;=1.5),5.74,IF(AND(D44&lt;2.25,H44&gt;=10.393,D44&gt;=2.1,B44&gt;=2.95,D44&gt;=1.75,H44&lt;16.227,D44&gt;=1.55,F44&gt;=1.5),5.8,IF(AND(D44&gt;=2.25,H44&gt;=10.393,D44&gt;=2.1,B44&gt;=2.95,D44&gt;=1.75,H44&lt;16.227,D44&gt;=1.55,F44&gt;=1.5),5.4,"shouldnthappen"))))))))))))))))))))))))))))))))</f>
        <v>1.475</v>
      </c>
      <c r="BG44" s="1" t="n">
        <f aca="false">IF(AND(G44&lt;0.096,A44&lt;5.45),2.95,IF(AND(F44&gt;=1.5,G44&gt;=0.096,A44&lt;5.45),3,IF(AND(D44&lt;0.6,A44&lt;5.9,A44&gt;=5.45),1.4,IF(AND(F44&gt;=2.5,D44&gt;=0.6,A44&lt;5.9,A44&gt;=5.45),5.1,IF(AND(A44&lt;7.45,A44&gt;=7.05,A44&gt;=5.9,A44&gt;=5.45),6.167,IF(AND(B44&gt;=3.55,G44&lt;0.587,F44&lt;1.5,G44&gt;=0.096,A44&lt;5.45),1,IF(AND(A44&lt;5.05,G44&gt;=0.587,F44&lt;1.5,G44&gt;=0.096,A44&lt;5.45),1.35,IF(AND(B44&lt;2.75,D44&lt;1.7,A44&lt;7.05,A44&gt;=5.9,A44&gt;=5.45),4.9,IF(AND(A44&lt;6.2,D44&gt;=1.7,A44&lt;7.05,A44&gt;=5.9,A44&gt;=5.45),4.833,IF(AND(H44&lt;17.32,A44&gt;=7.45,A44&gt;=7.05,A44&gt;=5.9,A44&gt;=5.45),6.68,IF(AND(H44&gt;=17.32,A44&gt;=7.45,A44&gt;=7.05,A44&gt;=5.9,A44&gt;=5.45),6.4,IF(AND(G44&lt;0.161,B44&lt;3.55,G44&lt;0.587,F44&lt;1.5,G44&gt;=0.096,A44&lt;5.45),1.5,IF(AND(H44&lt;11.016,A44&gt;=5.05,G44&gt;=0.587,F44&lt;1.5,G44&gt;=0.096,A44&lt;5.45),1.633,IF(AND(H44&lt;11.001,G44&lt;0.372,F44&lt;2.5,D44&gt;=0.6,A44&lt;5.9,A44&gt;=5.45),4.133,IF(AND(H44&gt;=11.001,G44&lt;0.372,F44&lt;2.5,D44&gt;=0.6,A44&lt;5.9,A44&gt;=5.45),4.3,IF(AND(H44&lt;6.808,G44&gt;=0.372,F44&lt;2.5,D44&gt;=0.6,A44&lt;5.9,A44&gt;=5.45),4,IF(AND(A44&gt;=6.75,B44&gt;=2.75,D44&lt;1.7,A44&lt;7.05,A44&gt;=5.9,A44&gt;=5.45),4.84,IF(AND(H44&lt;12.467,G44&gt;=0.161,B44&lt;3.55,G44&lt;0.587,F44&lt;1.5,G44&gt;=0.096,A44&lt;5.45),1.3,IF(AND(D44&lt;0.25,H44&gt;=11.016,A44&gt;=5.05,G44&gt;=0.587,F44&lt;1.5,G44&gt;=0.096,A44&lt;5.45),1.52,IF(AND(D44&gt;=0.25,H44&gt;=11.016,A44&gt;=5.05,G44&gt;=0.587,F44&lt;1.5,G44&gt;=0.096,A44&lt;5.45),1.5,IF(AND(H44&lt;11.218,H44&gt;=6.808,G44&gt;=0.372,F44&lt;2.5,D44&gt;=0.6,A44&lt;5.9,A44&gt;=5.45),3.7,IF(AND(H44&gt;=11.218,H44&gt;=6.808,G44&gt;=0.372,F44&lt;2.5,D44&gt;=0.6,A44&lt;5.9,A44&gt;=5.45),3.9,IF(AND(B44&lt;2.95,A44&lt;6.75,B44&gt;=2.75,D44&lt;1.7,A44&lt;7.05,A44&gt;=5.9,A44&gt;=5.45),4.2,IF(AND(B44&gt;=2.95,A44&lt;6.75,B44&gt;=2.75,D44&lt;1.7,A44&lt;7.05,A44&gt;=5.9,A44&gt;=5.45),4.6,IF(AND(D44&gt;=2.45,A44&lt;6.85,A44&gt;=6.2,D44&gt;=1.7,A44&lt;7.05,A44&gt;=5.9,A44&gt;=5.45),5.9,IF(AND(G44&lt;0.312,A44&gt;=6.85,A44&gt;=6.2,D44&gt;=1.7,A44&lt;7.05,A44&gt;=5.9,A44&gt;=5.45),5.1,IF(AND(G44&gt;=0.312,A44&gt;=6.85,A44&gt;=6.2,D44&gt;=1.7,A44&lt;7.05,A44&gt;=5.9,A44&gt;=5.45),5.4,IF(AND(G44&lt;0.251,H44&gt;=12.467,G44&gt;=0.161,B44&lt;3.55,G44&lt;0.587,F44&lt;1.5,G44&gt;=0.096,A44&lt;5.45),1.35,IF(AND(G44&gt;=0.251,H44&gt;=12.467,G44&gt;=0.161,B44&lt;3.55,G44&lt;0.587,F44&lt;1.5,G44&gt;=0.096,A44&lt;5.45),1.467,IF(AND(G44&gt;=0.628,D44&lt;2.45,A44&lt;6.85,A44&gt;=6.2,D44&gt;=1.7,A44&lt;7.05,A44&gt;=5.9,A44&gt;=5.45),5.1,IF(AND(A44&gt;=6.75,G44&lt;0.628,D44&lt;2.45,A44&lt;6.85,A44&gt;=6.2,D44&gt;=1.7,A44&lt;7.05,A44&gt;=5.9,A44&gt;=5.45),5.9,IF(AND(H44&lt;11.824,A44&lt;6.75,G44&lt;0.628,D44&lt;2.45,A44&lt;6.85,A44&gt;=6.2,D44&gt;=1.7,A44&lt;7.05,A44&gt;=5.9,A44&gt;=5.45),5.44,IF(AND(H44&lt;14.378,H44&gt;=11.824,A44&lt;6.75,G44&lt;0.628,D44&lt;2.45,A44&lt;6.85,A44&gt;=6.2,D44&gt;=1.7,A44&lt;7.05,A44&gt;=5.9,A44&gt;=5.45),5.6,IF(AND(H44&gt;=14.378,H44&gt;=11.824,A44&lt;6.75,G44&lt;0.628,D44&lt;2.45,A44&lt;6.85,A44&gt;=6.2,D44&gt;=1.7,A44&lt;7.05,A44&gt;=5.9,A44&gt;=5.45),5.8,"shouldnthappen"))))))))))))))))))))))))))))))))))</f>
        <v>1.467</v>
      </c>
      <c r="BH44" s="1" t="n">
        <f aca="false">IF(AND(G44&gt;=0.905,F44&lt;1.5),1.8,IF(AND(H44&lt;5.523,G44&lt;0.905,F44&lt;1.5),1,IF(AND(D44&gt;=0.4,H44&gt;=5.523,G44&lt;0.905,F44&lt;1.5),1.7,IF(AND(G44&gt;=0.878,D44&lt;1.35,F44&lt;2.5,F44&gt;=1.5),4.4,IF(AND(A44&lt;5.4,D44&gt;=1.35,F44&lt;2.5,F44&gt;=1.5),3.9,IF(AND(G44&lt;0.177,B44&lt;3.15,F44&gt;=2.5,F44&gt;=1.5),6.15,IF(AND(H44&lt;10.393,B44&gt;=3.15,F44&gt;=2.5,F44&gt;=1.5),5.94,IF(AND(H44&gt;=10.393,B44&gt;=3.15,F44&gt;=2.5,F44&gt;=1.5),5.467,IF(AND(D44&gt;=1.25,G44&lt;0.878,D44&lt;1.35,F44&lt;2.5,F44&gt;=1.5),4.18,IF(AND(G44&gt;=0.709,A44&gt;=5.4,D44&gt;=1.35,F44&lt;2.5,F44&gt;=1.5),4.9,IF(AND(B44&lt;2.6,G44&gt;=0.177,B44&lt;3.15,F44&gt;=2.5,F44&gt;=1.5),4.8,IF(AND(A44&lt;4.35,A44&lt;5.05,D44&lt;0.4,H44&gt;=5.523,G44&lt;0.905,F44&lt;1.5),1.1,IF(AND(A44&gt;=5.6,A44&gt;=5.05,D44&lt;0.4,H44&gt;=5.523,G44&lt;0.905,F44&lt;1.5),1.7,IF(AND(D44&lt;1.05,D44&lt;1.25,G44&lt;0.878,D44&lt;1.35,F44&lt;2.5,F44&gt;=1.5),3.6,IF(AND(D44&gt;=1.55,G44&lt;0.709,A44&gt;=5.4,D44&gt;=1.35,F44&lt;2.5,F44&gt;=1.5),4.975,IF(AND(D44&lt;1.7,B44&gt;=2.6,G44&gt;=0.177,B44&lt;3.15,F44&gt;=2.5,F44&gt;=1.5),5.8,IF(AND(B44&lt;3.15,A44&gt;=4.35,A44&lt;5.05,D44&lt;0.4,H44&gt;=5.523,G44&lt;0.905,F44&lt;1.5),1.46,IF(AND(A44&gt;=5.45,A44&lt;5.6,A44&gt;=5.05,D44&lt;0.4,H44&gt;=5.523,G44&lt;0.905,F44&lt;1.5),1.35,IF(AND(H44&lt;10.974,D44&gt;=1.05,D44&lt;1.25,G44&lt;0.878,D44&lt;1.35,F44&lt;2.5,F44&gt;=1.5),3.8,IF(AND(H44&gt;=13.654,D44&lt;1.55,G44&lt;0.709,A44&gt;=5.4,D44&gt;=1.35,F44&lt;2.5,F44&gt;=1.5),4.725,IF(AND(A44&lt;4.5,B44&gt;=3.15,A44&gt;=4.35,A44&lt;5.05,D44&lt;0.4,H44&gt;=5.523,G44&lt;0.905,F44&lt;1.5),1.3,IF(AND(G44&lt;0.676,A44&lt;5.45,A44&lt;5.6,A44&gt;=5.05,D44&lt;0.4,H44&gt;=5.523,G44&lt;0.905,F44&lt;1.5),1.5,IF(AND(G44&gt;=0.676,A44&lt;5.45,A44&lt;5.6,A44&gt;=5.05,D44&lt;0.4,H44&gt;=5.523,G44&lt;0.905,F44&lt;1.5),1.55,IF(AND(A44&lt;5.7,H44&gt;=10.974,D44&gt;=1.05,D44&lt;1.25,G44&lt;0.878,D44&lt;1.35,F44&lt;2.5,F44&gt;=1.5),3.9,IF(AND(A44&gt;=5.7,H44&gt;=10.974,D44&gt;=1.05,D44&lt;1.25,G44&lt;0.878,D44&lt;1.35,F44&lt;2.5,F44&gt;=1.5),3.933,IF(AND(G44&gt;=0.644,H44&lt;13.654,D44&lt;1.55,G44&lt;0.709,A44&gt;=5.4,D44&gt;=1.35,F44&lt;2.5,F44&gt;=1.5),4.4,IF(AND(B44&lt;2.9,A44&lt;6.2,D44&gt;=1.7,B44&gt;=2.6,G44&gt;=0.177,B44&lt;3.15,F44&gt;=2.5,F44&gt;=1.5),5.02,IF(AND(B44&gt;=2.9,A44&lt;6.2,D44&gt;=1.7,B44&gt;=2.6,G44&gt;=0.177,B44&lt;3.15,F44&gt;=2.5,F44&gt;=1.5),4.8,IF(AND(D44&lt;2.2,A44&gt;=6.2,D44&gt;=1.7,B44&gt;=2.6,G44&gt;=0.177,B44&lt;3.15,F44&gt;=2.5,F44&gt;=1.5),5.325,IF(AND(D44&gt;=2.2,A44&gt;=6.2,D44&gt;=1.7,B44&gt;=2.6,G44&gt;=0.177,B44&lt;3.15,F44&gt;=2.5,F44&gt;=1.5),5.1,IF(AND(D44&lt;0.25,A44&gt;=4.5,B44&gt;=3.15,A44&gt;=4.35,A44&lt;5.05,D44&lt;0.4,H44&gt;=5.523,G44&lt;0.905,F44&lt;1.5),1.357,IF(AND(D44&gt;=0.25,A44&gt;=4.5,B44&gt;=3.15,A44&gt;=4.35,A44&lt;5.05,D44&lt;0.4,H44&gt;=5.523,G44&lt;0.905,F44&lt;1.5),1.333,IF(AND(H44&lt;10.723,G44&lt;0.644,H44&lt;13.654,D44&lt;1.55,G44&lt;0.709,A44&gt;=5.4,D44&gt;=1.35,F44&lt;2.5,F44&gt;=1.5),4.6,IF(AND(H44&gt;=10.723,G44&lt;0.644,H44&lt;13.654,D44&lt;1.55,G44&lt;0.709,A44&gt;=5.4,D44&gt;=1.35,F44&lt;2.5,F44&gt;=1.5),4.5,"shouldnthappen"))))))))))))))))))))))))))))))))))</f>
        <v>1.46</v>
      </c>
      <c r="BI44" s="1" t="n">
        <f aca="false">IF(AND(D44&gt;=0.8,A44&lt;5.45),3.9,IF(AND(D44&gt;=0.45,D44&lt;0.8,A44&lt;5.45),1.66,IF(AND(H44&lt;16.447,B44&gt;=3.45,A44&gt;=5.45),1.525,IF(AND(H44&gt;=16.447,B44&gt;=3.45,A44&gt;=5.45),6.4,IF(AND(H44&lt;5.245,D44&lt;0.45,D44&lt;0.8,A44&lt;5.45),1,IF(AND(A44&gt;=7.2,G44&lt;0.154,B44&lt;3.45,A44&gt;=5.45),6.7,IF(AND(D44&lt;1.65,A44&lt;7.2,G44&lt;0.154,B44&lt;3.45,A44&gt;=5.45),4.7,IF(AND(D44&gt;=1.65,A44&lt;7.2,G44&lt;0.154,B44&lt;3.45,A44&gt;=5.45),5.52,IF(AND(D44&gt;=0.25,A44&lt;5.05,H44&gt;=5.245,D44&lt;0.45,D44&lt;0.8,A44&lt;5.45),1.35,IF(AND(H44&lt;6.089,A44&gt;=5.05,H44&gt;=5.245,D44&lt;0.45,D44&lt;0.8,A44&lt;5.45),1.7,IF(AND(D44&lt;1.2,B44&lt;2.6,A44&lt;5.75,G44&gt;=0.154,B44&lt;3.45,A44&gt;=5.45),3.85,IF(AND(D44&gt;=1.2,B44&lt;2.6,A44&lt;5.75,G44&gt;=0.154,B44&lt;3.45,A44&gt;=5.45),4,IF(AND(D44&gt;=1.65,B44&gt;=2.6,A44&lt;5.75,G44&gt;=0.154,B44&lt;3.45,A44&gt;=5.45),4.9,IF(AND(G44&lt;0.353,F44&lt;2.5,A44&gt;=5.75,G44&gt;=0.154,B44&lt;3.45,A44&gt;=5.45),4.25,IF(AND(A44&gt;=7.25,F44&gt;=2.5,A44&gt;=5.75,G44&gt;=0.154,B44&lt;3.45,A44&gt;=5.45),6.45,IF(AND(H44&lt;11.218,D44&lt;0.25,A44&lt;5.05,H44&gt;=5.245,D44&lt;0.45,D44&lt;0.8,A44&lt;5.45),1.42,IF(AND(G44&lt;0.517,H44&gt;=6.089,A44&gt;=5.05,H44&gt;=5.245,D44&lt;0.45,D44&lt;0.8,A44&lt;5.45),1.44,IF(AND(G44&gt;=0.517,H44&gt;=6.089,A44&gt;=5.05,H44&gt;=5.245,D44&lt;0.45,D44&lt;0.8,A44&lt;5.45),1.54,IF(AND(H44&gt;=10.194,D44&lt;1.65,B44&gt;=2.6,A44&lt;5.75,G44&gt;=0.154,B44&lt;3.45,A44&gt;=5.45),4.35,IF(AND(B44&gt;=3.15,G44&gt;=0.353,F44&lt;2.5,A44&gt;=5.75,G44&gt;=0.154,B44&lt;3.45,A44&gt;=5.45),4.7,IF(AND(H44&lt;7.716,A44&lt;7.25,F44&gt;=2.5,A44&gt;=5.75,G44&gt;=0.154,B44&lt;3.45,A44&gt;=5.45),5.04,IF(AND(G44&lt;0.175,H44&gt;=11.218,D44&lt;0.25,A44&lt;5.05,H44&gt;=5.245,D44&lt;0.45,D44&lt;0.8,A44&lt;5.45),1.5,IF(AND(H44&lt;7.713,H44&lt;10.194,D44&lt;1.65,B44&gt;=2.6,A44&lt;5.75,G44&gt;=0.154,B44&lt;3.45,A44&gt;=5.45),4.1,IF(AND(H44&gt;=7.713,H44&lt;10.194,D44&lt;1.65,B44&gt;=2.6,A44&lt;5.75,G44&gt;=0.154,B44&lt;3.45,A44&gt;=5.45),4.2,IF(AND(B44&gt;=3.05,B44&lt;3.15,G44&gt;=0.353,F44&lt;2.5,A44&gt;=5.75,G44&gt;=0.154,B44&lt;3.45,A44&gt;=5.45),4.4,IF(AND(D44&gt;=2.45,H44&gt;=7.716,A44&lt;7.25,F44&gt;=2.5,A44&gt;=5.75,G44&gt;=0.154,B44&lt;3.45,A44&gt;=5.45),5.85,IF(AND(D44&lt;0.15,G44&gt;=0.175,H44&gt;=11.218,D44&lt;0.25,A44&lt;5.05,H44&gt;=5.245,D44&lt;0.45,D44&lt;0.8,A44&lt;5.45),1.1,IF(AND(H44&gt;=16.317,B44&lt;3.05,B44&lt;3.15,G44&gt;=0.353,F44&lt;2.5,A44&gt;=5.75,G44&gt;=0.154,B44&lt;3.45,A44&gt;=5.45),4.8,IF(AND(G44&gt;=0.857,D44&lt;2.45,H44&gt;=7.716,A44&lt;7.25,F44&gt;=2.5,A44&gt;=5.75,G44&gt;=0.154,B44&lt;3.45,A44&gt;=5.45),5.05,IF(AND(G44&lt;0.245,D44&gt;=0.15,G44&gt;=0.175,H44&gt;=11.218,D44&lt;0.25,A44&lt;5.05,H44&gt;=5.245,D44&lt;0.45,D44&lt;0.8,A44&lt;5.45),1.3,IF(AND(G44&gt;=0.245,D44&gt;=0.15,G44&gt;=0.175,H44&gt;=11.218,D44&lt;0.25,A44&lt;5.05,H44&gt;=5.245,D44&lt;0.45,D44&lt;0.8,A44&lt;5.45),1.22,IF(AND(B44&lt;2.85,H44&lt;16.317,B44&lt;3.05,B44&lt;3.15,G44&gt;=0.353,F44&lt;2.5,A44&gt;=5.75,G44&gt;=0.154,B44&lt;3.45,A44&gt;=5.45),4.6,IF(AND(B44&gt;=2.85,H44&lt;16.317,B44&lt;3.05,B44&lt;3.15,G44&gt;=0.353,F44&lt;2.5,A44&gt;=5.75,G44&gt;=0.154,B44&lt;3.45,A44&gt;=5.45),4.633,IF(AND(D44&lt;1.85,G44&lt;0.857,D44&lt;2.45,H44&gt;=7.716,A44&lt;7.25,F44&gt;=2.5,A44&gt;=5.75,G44&gt;=0.154,B44&lt;3.45,A44&gt;=5.45),5.8,IF(AND(H44&lt;11.297,D44&gt;=1.85,G44&lt;0.857,D44&lt;2.45,H44&gt;=7.716,A44&lt;7.25,F44&gt;=2.5,A44&gt;=5.75,G44&gt;=0.154,B44&lt;3.45,A44&gt;=5.45),5.3,IF(AND(G44&lt;0.388,H44&gt;=11.297,D44&gt;=1.85,G44&lt;0.857,D44&lt;2.45,H44&gt;=7.716,A44&lt;7.25,F44&gt;=2.5,A44&gt;=5.75,G44&gt;=0.154,B44&lt;3.45,A44&gt;=5.45),5.4,IF(AND(G44&gt;=0.388,H44&gt;=11.297,D44&gt;=1.85,G44&lt;0.857,D44&lt;2.45,H44&gt;=7.716,A44&lt;7.25,F44&gt;=2.5,A44&gt;=5.75,G44&gt;=0.154,B44&lt;3.45,A44&gt;=5.45),5.6,"shouldnthappen")))))))))))))))))))))))))))))))))))))</f>
        <v>1.35</v>
      </c>
      <c r="BJ44" s="1" t="n">
        <f aca="false">IF(AND(F44&gt;=2,B44&gt;=3.35),6.1,IF(AND(H44&gt;=12.719,F44&lt;1.5,B44&lt;3.35),1.567,IF(AND(H44&lt;5.245,F44&lt;2,B44&gt;=3.35),1,IF(AND(D44&lt;0.15,H44&lt;12.719,F44&lt;1.5,B44&lt;3.35),1.5,IF(AND(D44&gt;=0.35,H44&gt;=5.245,F44&lt;2,B44&gt;=3.35),1.6,IF(AND(A44&lt;4.9,D44&gt;=0.15,H44&lt;12.719,F44&lt;1.5,B44&lt;3.35),1.36,IF(AND(B44&lt;2.65,G44&lt;0.572,D44&lt;1.45,F44&gt;=1.5,B44&lt;3.35),3.5,IF(AND(A44&lt;6.1,F44&lt;2.5,D44&gt;=1.45,F44&gt;=1.5,B44&lt;3.35),5.1,IF(AND(G44&gt;=0.607,D44&lt;0.35,H44&gt;=5.245,F44&lt;2,B44&gt;=3.35),1.65,IF(AND(G44&lt;0.546,A44&gt;=4.9,D44&gt;=0.15,H44&lt;12.719,F44&lt;1.5,B44&lt;3.35),1.2,IF(AND(G44&gt;=0.546,A44&gt;=4.9,D44&gt;=0.15,H44&lt;12.719,F44&lt;1.5,B44&lt;3.35),1.4,IF(AND(A44&gt;=6.3,B44&gt;=2.65,G44&lt;0.572,D44&lt;1.45,F44&gt;=1.5,B44&lt;3.35),4.8,IF(AND(D44&lt;1.15,B44&lt;2.85,G44&gt;=0.572,D44&lt;1.45,F44&gt;=1.5,B44&lt;3.35),3.9,IF(AND(B44&gt;=3.15,B44&gt;=2.85,G44&gt;=0.572,D44&lt;1.45,F44&gt;=1.5,B44&lt;3.35),4.7,IF(AND(B44&lt;2.95,A44&gt;=6.1,F44&lt;2.5,D44&gt;=1.45,F44&gt;=1.5,B44&lt;3.35),4.533,IF(AND(B44&gt;=2.95,A44&gt;=6.1,F44&lt;2.5,D44&gt;=1.45,F44&gt;=1.5,B44&lt;3.35),4.75,IF(AND(A44&gt;=6.7,G44&lt;0.107,F44&gt;=2.5,D44&gt;=1.45,F44&gt;=1.5,B44&lt;3.35),5.7,IF(AND(G44&gt;=0.385,G44&lt;0.607,D44&lt;0.35,H44&gt;=5.245,F44&lt;2,B44&gt;=3.35),1.325,IF(AND(D44&lt;1.25,A44&lt;6.3,B44&gt;=2.65,G44&lt;0.572,D44&lt;1.45,F44&gt;=1.5,B44&lt;3.35),4,IF(AND(D44&gt;=1.25,A44&lt;6.3,B44&gt;=2.65,G44&lt;0.572,D44&lt;1.45,F44&gt;=1.5,B44&lt;3.35),4.18,IF(AND(G44&lt;0.907,D44&gt;=1.15,B44&lt;2.85,G44&gt;=0.572,D44&lt;1.45,F44&gt;=1.5,B44&lt;3.35),4,IF(AND(G44&gt;=0.907,D44&gt;=1.15,B44&lt;2.85,G44&gt;=0.572,D44&lt;1.45,F44&gt;=1.5,B44&lt;3.35),4.4,IF(AND(H44&lt;8.326,B44&lt;3.15,B44&gt;=2.85,G44&gt;=0.572,D44&lt;1.45,F44&gt;=1.5,B44&lt;3.35),3.6,IF(AND(H44&gt;=8.326,B44&lt;3.15,B44&gt;=2.85,G44&gt;=0.572,D44&lt;1.45,F44&gt;=1.5,B44&lt;3.35),4.48,IF(AND(B44&lt;2.95,A44&lt;6.7,G44&lt;0.107,F44&gt;=2.5,D44&gt;=1.45,F44&gt;=1.5,B44&lt;3.35),5.6,IF(AND(B44&gt;=2.95,A44&lt;6.7,G44&lt;0.107,F44&gt;=2.5,D44&gt;=1.45,F44&gt;=1.5,B44&lt;3.35),5.5,IF(AND(G44&lt;0.205,G44&lt;0.432,G44&gt;=0.107,F44&gt;=2.5,D44&gt;=1.45,F44&gt;=1.5,B44&lt;3.35),5.3,IF(AND(B44&gt;=3.05,G44&gt;=0.432,G44&gt;=0.107,F44&gt;=2.5,D44&gt;=1.45,F44&gt;=1.5,B44&lt;3.35),5.86,IF(AND(H44&gt;=14.057,G44&lt;0.385,G44&lt;0.607,D44&lt;0.35,H44&gt;=5.245,F44&lt;2,B44&gt;=3.35),1.7,IF(AND(D44&lt;1.7,G44&gt;=0.205,G44&lt;0.432,G44&gt;=0.107,F44&gt;=2.5,D44&gt;=1.45,F44&gt;=1.5,B44&lt;3.35),5,IF(AND(G44&lt;0.779,B44&lt;3.05,G44&gt;=0.432,G44&gt;=0.107,F44&gt;=2.5,D44&gt;=1.45,F44&gt;=1.5,B44&lt;3.35),4.9,IF(AND(G44&gt;=0.779,B44&lt;3.05,G44&gt;=0.432,G44&gt;=0.107,F44&gt;=2.5,D44&gt;=1.45,F44&gt;=1.5,B44&lt;3.35),5.533,IF(AND(D44&gt;=0.25,H44&lt;14.057,G44&lt;0.385,G44&lt;0.607,D44&lt;0.35,H44&gt;=5.245,F44&lt;2,B44&gt;=3.35),1.4,IF(AND(B44&lt;2.85,D44&gt;=1.7,G44&gt;=0.205,G44&lt;0.432,G44&gt;=0.107,F44&gt;=2.5,D44&gt;=1.45,F44&gt;=1.5,B44&lt;3.35),5.1,IF(AND(B44&gt;=2.85,D44&gt;=1.7,G44&gt;=0.205,G44&lt;0.432,G44&gt;=0.107,F44&gt;=2.5,D44&gt;=1.45,F44&gt;=1.5,B44&lt;3.35),5.15,IF(AND(A44&lt;5.1,D44&lt;0.25,H44&lt;14.057,G44&lt;0.385,G44&lt;0.607,D44&lt;0.35,H44&gt;=5.245,F44&lt;2,B44&gt;=3.35),1.4,IF(AND(A44&gt;=5.1,D44&lt;0.25,H44&lt;14.057,G44&lt;0.385,G44&lt;0.607,D44&lt;0.35,H44&gt;=5.245,F44&lt;2,B44&gt;=3.35),1.5,"shouldnthappen")))))))))))))))))))))))))))))))))))))</f>
        <v>1.567</v>
      </c>
    </row>
    <row r="45" customFormat="false" ht="13.8" hidden="false" customHeight="false" outlineLevel="0" collapsed="false">
      <c r="A45" s="1" t="n">
        <v>4.4</v>
      </c>
      <c r="B45" s="1" t="n">
        <v>3.2</v>
      </c>
      <c r="C45" s="1" t="n">
        <v>1.3</v>
      </c>
      <c r="D45" s="1" t="n">
        <v>0.2</v>
      </c>
      <c r="E45" s="1" t="s">
        <v>94</v>
      </c>
      <c r="F45" s="1" t="n">
        <v>1</v>
      </c>
      <c r="G45" s="1" t="n">
        <v>0.883874133229256</v>
      </c>
      <c r="H45" s="16" t="n">
        <v>13.6381906765513</v>
      </c>
      <c r="I45" s="11" t="n">
        <f aca="false">C45</f>
        <v>1.3</v>
      </c>
      <c r="J45" s="1" t="n">
        <f aca="false">AVERAGE(M45:BJ45)</f>
        <v>1.32464</v>
      </c>
      <c r="K45" s="15" t="n">
        <f aca="false">1-SQRT(VAR(M45:BJ45, I45)) / AVERAGE(M45:BJ45)</f>
        <v>0.914263265348931</v>
      </c>
      <c r="L45" s="1" t="n">
        <f aca="false">(J45-I45)/I45</f>
        <v>0.0189538461538462</v>
      </c>
      <c r="M45" s="1" t="n">
        <f aca="false">IF(AND(H45&gt;=16.241,B45&gt;=3.35),6.4,IF(AND(D45&gt;=0.75,A45&lt;5.15,B45&lt;3.35),4.1,IF(AND(D45&gt;=1.5,H45&lt;16.241,B45&gt;=3.35),5.767,IF(AND(B45&gt;=3.25,D45&lt;0.75,A45&lt;5.15,B45&lt;3.35),1.58,IF(AND(A45&lt;4.95,D45&lt;1.5,H45&lt;16.241,B45&gt;=3.35),1.4,IF(AND(A45&lt;4.5,B45&lt;3.25,D45&lt;0.75,A45&lt;5.15,B45&lt;3.35),1.26,IF(AND(A45&gt;=4.5,B45&lt;3.25,D45&lt;0.75,A45&lt;5.15,B45&lt;3.35),1.48,IF(AND(G45&lt;0.356,H45&lt;12.557,D45&lt;1.45,A45&gt;=5.15,B45&lt;3.35),4.267,IF(AND(D45&lt;1.25,H45&gt;=12.557,D45&lt;1.45,A45&gt;=5.15,B45&lt;3.35),4.05,IF(AND(D45&gt;=1.35,G45&gt;=0.356,H45&lt;12.557,D45&lt;1.45,A45&gt;=5.15,B45&lt;3.35),4.25,IF(AND(H45&lt;15.086,D45&gt;=1.25,H45&gt;=12.557,D45&lt;1.45,A45&gt;=5.15,B45&lt;3.35),4.4,IF(AND(F45&lt;2.5,G45&gt;=0.44,D45&lt;2.05,D45&gt;=1.45,A45&gt;=5.15,B45&lt;3.35),4.7,IF(AND(H45&lt;10.391,B45&lt;3.15,D45&gt;=2.05,D45&gt;=1.45,A45&gt;=5.15,B45&lt;3.35),5.1,IF(AND(G45&lt;0.505,B45&gt;=3.15,D45&gt;=2.05,D45&gt;=1.45,A45&gt;=5.15,B45&lt;3.35),5.7,IF(AND(G45&gt;=0.505,B45&gt;=3.15,D45&gt;=2.05,D45&gt;=1.45,A45&gt;=5.15,B45&lt;3.35),5.95,IF(AND(D45&gt;=0.5,G45&lt;0.905,A45&gt;=4.95,D45&lt;1.5,H45&lt;16.241,B45&gt;=3.35),1.6,IF(AND(B45&lt;3.6,G45&gt;=0.905,A45&gt;=4.95,D45&lt;1.5,H45&lt;16.241,B45&gt;=3.35),1.7,IF(AND(B45&gt;=3.6,G45&gt;=0.905,A45&gt;=4.95,D45&lt;1.5,H45&lt;16.241,B45&gt;=3.35),1.767,IF(AND(A45&gt;=5.7,D45&lt;1.35,G45&gt;=0.356,H45&lt;12.557,D45&lt;1.45,A45&gt;=5.15,B45&lt;3.35),3.9,IF(AND(A45&lt;6.35,H45&gt;=15.086,D45&gt;=1.25,H45&gt;=12.557,D45&lt;1.45,A45&gt;=5.15,B45&lt;3.35),4.7,IF(AND(A45&gt;=6.35,H45&gt;=15.086,D45&gt;=1.25,H45&gt;=12.557,D45&lt;1.45,A45&gt;=5.15,B45&lt;3.35),4.6,IF(AND(H45&lt;9.252,D45&lt;1.55,G45&lt;0.44,D45&lt;2.05,D45&gt;=1.45,A45&gt;=5.15,B45&lt;3.35),5.08,IF(AND(H45&gt;=9.252,D45&lt;1.55,G45&lt;0.44,D45&lt;2.05,D45&gt;=1.45,A45&gt;=5.15,B45&lt;3.35),4.7,IF(AND(H45&lt;8.477,D45&gt;=1.55,G45&lt;0.44,D45&lt;2.05,D45&gt;=1.45,A45&gt;=5.15,B45&lt;3.35),5.1,IF(AND(H45&gt;=8.477,D45&gt;=1.55,G45&lt;0.44,D45&lt;2.05,D45&gt;=1.45,A45&gt;=5.15,B45&lt;3.35),5.4,IF(AND(H45&lt;8.435,F45&gt;=2.5,G45&gt;=0.44,D45&lt;2.05,D45&gt;=1.45,A45&gt;=5.15,B45&lt;3.35),5.1,IF(AND(H45&gt;=8.435,F45&gt;=2.5,G45&gt;=0.44,D45&lt;2.05,D45&gt;=1.45,A45&gt;=5.15,B45&lt;3.35),4.86,IF(AND(G45&lt;0.543,H45&gt;=10.391,B45&lt;3.15,D45&gt;=2.05,D45&gt;=1.45,A45&gt;=5.15,B45&lt;3.35),5.56,IF(AND(G45&gt;=0.543,H45&gt;=10.391,B45&lt;3.15,D45&gt;=2.05,D45&gt;=1.45,A45&gt;=5.15,B45&lt;3.35),5.8,IF(AND(A45&lt;5.05,D45&lt;0.5,G45&lt;0.905,A45&gt;=4.95,D45&lt;1.5,H45&lt;16.241,B45&gt;=3.35),1.3,IF(AND(H45&lt;6.583,A45&lt;5.7,D45&lt;1.35,G45&gt;=0.356,H45&lt;12.557,D45&lt;1.45,A45&gt;=5.15,B45&lt;3.35),4,IF(AND(G45&lt;0.585,A45&gt;=5.05,D45&lt;0.5,G45&lt;0.905,A45&gt;=4.95,D45&lt;1.5,H45&lt;16.241,B45&gt;=3.35),1.475,IF(AND(G45&lt;0.62,H45&gt;=6.583,A45&lt;5.7,D45&lt;1.35,G45&gt;=0.356,H45&lt;12.557,D45&lt;1.45,A45&gt;=5.15,B45&lt;3.35),3.75,IF(AND(G45&gt;=0.62,H45&gt;=6.583,A45&lt;5.7,D45&lt;1.35,G45&gt;=0.356,H45&lt;12.557,D45&lt;1.45,A45&gt;=5.15,B45&lt;3.35),3.6,IF(AND(B45&lt;3.75,G45&gt;=0.585,A45&gt;=5.05,D45&lt;0.5,G45&lt;0.905,A45&gt;=4.95,D45&lt;1.5,H45&lt;16.241,B45&gt;=3.35),1.5,IF(AND(B45&gt;=3.75,G45&gt;=0.585,A45&gt;=5.05,D45&lt;0.5,G45&lt;0.905,A45&gt;=4.95,D45&lt;1.5,H45&lt;16.241,B45&gt;=3.35),1.6,"shouldnthappen"))))))))))))))))))))))))))))))))))))</f>
        <v>1.26</v>
      </c>
      <c r="N45" s="1" t="n">
        <f aca="false">IF(AND(H45&lt;5.245,B45&lt;3.65,F45&lt;1.5),1,IF(AND(H45&gt;=14.096,B45&gt;=3.65,F45&lt;1.5),1.65,IF(AND(A45&gt;=5.45,H45&gt;=5.245,B45&lt;3.65,F45&lt;1.5),1.3,IF(AND(H45&gt;=13.586,H45&lt;14.096,B45&gt;=3.65,F45&lt;1.5),1.3,IF(AND(H45&lt;10.258,D45&lt;1.25,F45&lt;2.5,F45&gt;=1.5),3.38,IF(AND(H45&lt;6.982,D45&gt;=1.25,F45&lt;2.5,F45&gt;=1.5),3.96,IF(AND(H45&gt;=13.646,D45&lt;2.05,F45&gt;=2.5,F45&gt;=1.5),6.1,IF(AND(B45&lt;3.05,A45&lt;5.45,H45&gt;=5.245,B45&lt;3.65,F45&lt;1.5),1.375,IF(AND(H45&lt;6.543,H45&lt;13.586,H45&lt;14.096,B45&gt;=3.65,F45&lt;1.5),1.4,IF(AND(H45&gt;=6.543,H45&lt;13.586,H45&lt;14.096,B45&gt;=3.65,F45&lt;1.5),1.5,IF(AND(H45&lt;11.522,H45&gt;=10.258,D45&lt;1.25,F45&lt;2.5,F45&gt;=1.5),3.733,IF(AND(H45&gt;=11.522,H45&gt;=10.258,D45&lt;1.25,F45&lt;2.5,F45&gt;=1.5),3.92,IF(AND(H45&lt;5.767,H45&lt;13.646,D45&lt;2.05,F45&gt;=2.5,F45&gt;=1.5),4.5,IF(AND(A45&lt;6.8,B45&lt;3.15,D45&gt;=2.05,F45&gt;=2.5,F45&gt;=1.5),5.6,IF(AND(A45&gt;=6.8,B45&lt;3.15,D45&gt;=2.05,F45&gt;=2.5,F45&gt;=1.5),5.1,IF(AND(B45&lt;3.25,B45&gt;=3.15,D45&gt;=2.05,F45&gt;=2.5,F45&gt;=1.5),5.8,IF(AND(B45&gt;=3.25,B45&gt;=3.15,D45&gt;=2.05,F45&gt;=2.5,F45&gt;=1.5),5.65,IF(AND(B45&lt;3.15,B45&gt;=3.05,A45&lt;5.45,H45&gt;=5.245,B45&lt;3.65,F45&lt;1.5),1.5,IF(AND(G45&gt;=0.735,H45&lt;13.665,H45&gt;=6.982,D45&gt;=1.25,F45&lt;2.5,F45&gt;=1.5),4.2,IF(AND(H45&lt;14.03,H45&gt;=13.665,H45&gt;=6.982,D45&gt;=1.25,F45&lt;2.5,F45&gt;=1.5),4.8,IF(AND(A45&gt;=6.6,H45&gt;=5.767,H45&lt;13.646,D45&lt;2.05,F45&gt;=2.5,F45&gt;=1.5),6.05,IF(AND(G45&gt;=0.934,B45&gt;=3.15,B45&gt;=3.05,A45&lt;5.45,H45&gt;=5.245,B45&lt;3.65,F45&lt;1.5),1.7,IF(AND(D45&gt;=1.55,G45&lt;0.735,H45&lt;13.665,H45&gt;=6.982,D45&gt;=1.25,F45&lt;2.5,F45&gt;=1.5),5.1,IF(AND(D45&lt;1.45,H45&gt;=14.03,H45&gt;=13.665,H45&gt;=6.982,D45&gt;=1.25,F45&lt;2.5,F45&gt;=1.5),4.7,IF(AND(D45&gt;=1.45,H45&gt;=14.03,H45&gt;=13.665,H45&gt;=6.982,D45&gt;=1.25,F45&lt;2.5,F45&gt;=1.5),4.5,IF(AND(A45&gt;=6.2,A45&lt;6.6,H45&gt;=5.767,H45&lt;13.646,D45&lt;2.05,F45&gt;=2.5,F45&gt;=1.5),5.325,IF(AND(B45&lt;3.25,G45&lt;0.934,B45&gt;=3.15,B45&gt;=3.05,A45&lt;5.45,H45&gt;=5.245,B45&lt;3.65,F45&lt;1.5),1.3,IF(AND(D45&lt;1.35,D45&lt;1.55,G45&lt;0.735,H45&lt;13.665,H45&gt;=6.982,D45&gt;=1.25,F45&lt;2.5,F45&gt;=1.5),4.25,IF(AND(H45&lt;8.435,A45&lt;6.2,A45&lt;6.6,H45&gt;=5.767,H45&lt;13.646,D45&lt;2.05,F45&gt;=2.5,F45&gt;=1.5),5.1,IF(AND(H45&gt;=8.435,A45&lt;6.2,A45&lt;6.6,H45&gt;=5.767,H45&lt;13.646,D45&lt;2.05,F45&gt;=2.5,F45&gt;=1.5),4.9,IF(AND(A45&gt;=5.15,B45&gt;=3.25,G45&lt;0.934,B45&gt;=3.15,B45&gt;=3.05,A45&lt;5.45,H45&gt;=5.245,B45&lt;3.65,F45&lt;1.5),1.5,IF(AND(B45&lt;2.9,D45&gt;=1.35,D45&lt;1.55,G45&lt;0.735,H45&lt;13.665,H45&gt;=6.982,D45&gt;=1.25,F45&lt;2.5,F45&gt;=1.5),4.6,IF(AND(B45&gt;=2.9,D45&gt;=1.35,D45&lt;1.55,G45&lt;0.735,H45&lt;13.665,H45&gt;=6.982,D45&gt;=1.25,F45&lt;2.5,F45&gt;=1.5),4.52,IF(AND(G45&gt;=0.862,A45&lt;5.15,B45&gt;=3.25,G45&lt;0.934,B45&gt;=3.15,B45&gt;=3.05,A45&lt;5.45,H45&gt;=5.245,B45&lt;3.65,F45&lt;1.5),1.5,IF(AND(H45&lt;9.35,G45&lt;0.862,A45&lt;5.15,B45&gt;=3.25,G45&lt;0.934,B45&gt;=3.15,B45&gt;=3.05,A45&lt;5.45,H45&gt;=5.245,B45&lt;3.65,F45&lt;1.5),1.38,IF(AND(H45&gt;=9.35,G45&lt;0.862,A45&lt;5.15,B45&gt;=3.25,G45&lt;0.934,B45&gt;=3.15,B45&gt;=3.05,A45&lt;5.45,H45&gt;=5.245,B45&lt;3.65,F45&lt;1.5),1.4,"shouldnthappen"))))))))))))))))))))))))))))))))))))</f>
        <v>1.3</v>
      </c>
      <c r="O45" s="1" t="n">
        <f aca="false">IF(AND(B45&lt;2.75,A45&lt;5.55),3.96,IF(AND(H45&lt;9.205,A45&lt;5.9,A45&gt;=5.55),3.85,IF(AND(A45&lt;4.35,D45&lt;0.35,B45&gt;=2.75,A45&lt;5.55),1.1,IF(AND(B45&lt;3.65,D45&gt;=0.35,B45&gt;=2.75,A45&lt;5.55),1.65,IF(AND(B45&gt;=3.65,D45&gt;=0.35,B45&gt;=2.75,A45&lt;5.55),1.9,IF(AND(G45&gt;=0.732,H45&gt;=9.205,A45&lt;5.9,A45&gt;=5.55),4.9,IF(AND(G45&lt;0.273,G45&lt;0.732,H45&gt;=9.205,A45&lt;5.9,A45&gt;=5.55),4.5,IF(AND(A45&lt;6.3,G45&lt;0.422,F45&lt;2.5,A45&gt;=5.9,A45&gt;=5.55),5.1,IF(AND(A45&gt;=6.3,G45&lt;0.422,F45&lt;2.5,A45&gt;=5.9,A45&gt;=5.55),4.76,IF(AND(B45&lt;2.4,G45&gt;=0.422,F45&lt;2.5,A45&gt;=5.9,A45&gt;=5.55),4.45,IF(AND(A45&gt;=7,G45&gt;=0.628,F45&gt;=2.5,A45&gt;=5.9,A45&gt;=5.55),6.45,IF(AND(D45&lt;0.15,H45&lt;13.924,A45&gt;=4.35,D45&lt;0.35,B45&gt;=2.75,A45&lt;5.55),1.5,IF(AND(B45&lt;3.15,H45&gt;=13.924,A45&gt;=4.35,D45&lt;0.35,B45&gt;=2.75,A45&lt;5.55),1.56,IF(AND(B45&gt;=3.15,H45&gt;=13.924,A45&gt;=4.35,D45&lt;0.35,B45&gt;=2.75,A45&lt;5.55),1.3,IF(AND(H45&lt;14.316,G45&gt;=0.273,G45&lt;0.732,H45&gt;=9.205,A45&lt;5.9,A45&gt;=5.55),3.95,IF(AND(H45&gt;=14.316,G45&gt;=0.273,G45&lt;0.732,H45&gt;=9.205,A45&lt;5.9,A45&gt;=5.55),4.1,IF(AND(A45&lt;6.2,B45&gt;=2.4,G45&gt;=0.422,F45&lt;2.5,A45&gt;=5.9,A45&gt;=5.55),4.3,IF(AND(A45&gt;=7.05,G45&lt;0.364,G45&lt;0.628,F45&gt;=2.5,A45&gt;=5.9,A45&gt;=5.55),6.1,IF(AND(A45&gt;=7.55,G45&gt;=0.364,G45&lt;0.628,F45&gt;=2.5,A45&gt;=5.9,A45&gt;=5.55),6.4,IF(AND(A45&lt;6.15,A45&lt;7,G45&gt;=0.628,F45&gt;=2.5,A45&gt;=5.9,A45&gt;=5.55),4.9,IF(AND(D45&lt;1.45,A45&gt;=6.2,B45&gt;=2.4,G45&gt;=0.422,F45&lt;2.5,A45&gt;=5.9,A45&gt;=5.55),4.64,IF(AND(D45&gt;=1.45,A45&gt;=6.2,B45&gt;=2.4,G45&gt;=0.422,F45&lt;2.5,A45&gt;=5.9,A45&gt;=5.55),4.9,IF(AND(D45&lt;1.65,A45&lt;7.05,G45&lt;0.364,G45&lt;0.628,F45&gt;=2.5,A45&gt;=5.9,A45&gt;=5.55),5.1,IF(AND(D45&gt;=2.35,A45&lt;7.55,G45&gt;=0.364,G45&lt;0.628,F45&gt;=2.5,A45&gt;=5.9,A45&gt;=5.55),5.633,IF(AND(D45&lt;2.15,A45&gt;=6.15,A45&lt;7,G45&gt;=0.628,F45&gt;=2.5,A45&gt;=5.9,A45&gt;=5.55),5.1,IF(AND(D45&gt;=2.15,A45&gt;=6.15,A45&lt;7,G45&gt;=0.628,F45&gt;=2.5,A45&gt;=5.9,A45&gt;=5.55),5.267,IF(AND(A45&lt;4.9,A45&lt;5.05,D45&gt;=0.15,H45&lt;13.924,A45&gt;=4.35,D45&lt;0.35,B45&gt;=2.75,A45&lt;5.55),1.375,IF(AND(A45&gt;=4.9,A45&lt;5.05,D45&gt;=0.15,H45&lt;13.924,A45&gt;=4.35,D45&lt;0.35,B45&gt;=2.75,A45&lt;5.55),1.3,IF(AND(A45&lt;5.45,A45&gt;=5.05,D45&gt;=0.15,H45&lt;13.924,A45&gt;=4.35,D45&lt;0.35,B45&gt;=2.75,A45&lt;5.55),1.475,IF(AND(A45&gt;=5.45,A45&gt;=5.05,D45&gt;=0.15,H45&lt;13.924,A45&gt;=4.35,D45&lt;0.35,B45&gt;=2.75,A45&lt;5.55),1.4,IF(AND(B45&gt;=3.25,D45&lt;2.35,A45&lt;7.55,G45&gt;=0.364,G45&lt;0.628,F45&gt;=2.5,A45&gt;=5.9,A45&gt;=5.55),5.7,IF(AND(G45&lt;0.006,G45&lt;0.107,D45&gt;=1.65,A45&lt;7.05,G45&lt;0.364,G45&lt;0.628,F45&gt;=2.5,A45&gt;=5.9,A45&gt;=5.55),5.5,IF(AND(G45&gt;=0.006,G45&lt;0.107,D45&gt;=1.65,A45&lt;7.05,G45&lt;0.364,G45&lt;0.628,F45&gt;=2.5,A45&gt;=5.9,A45&gt;=5.55),5.667,IF(AND(D45&lt;2.2,G45&gt;=0.107,D45&gt;=1.65,A45&lt;7.05,G45&lt;0.364,G45&lt;0.628,F45&gt;=2.5,A45&gt;=5.9,A45&gt;=5.55),5.35,IF(AND(D45&gt;=2.2,G45&gt;=0.107,D45&gt;=1.65,A45&lt;7.05,G45&lt;0.364,G45&lt;0.628,F45&gt;=2.5,A45&gt;=5.9,A45&gt;=5.55),5.2,IF(AND(D45&lt;2.25,B45&lt;3.25,D45&lt;2.35,A45&lt;7.55,G45&gt;=0.364,G45&lt;0.628,F45&gt;=2.5,A45&gt;=5.9,A45&gt;=5.55),5.8,IF(AND(D45&gt;=2.25,B45&lt;3.25,D45&lt;2.35,A45&lt;7.55,G45&gt;=0.364,G45&lt;0.628,F45&gt;=2.5,A45&gt;=5.9,A45&gt;=5.55),5.9,"shouldnthappen")))))))))))))))))))))))))))))))))))))</f>
        <v>1.375</v>
      </c>
      <c r="P45" s="1" t="n">
        <f aca="false">IF(AND(D45&gt;=0.75,A45&lt;5.55),3.9,IF(AND(H45&lt;7.482,A45&gt;=5.55),3.45,IF(AND(B45&gt;=3.15,B45&lt;3.25,D45&lt;0.75,A45&lt;5.55),1.262,IF(AND(G45&gt;=0.446,B45&lt;3.15,B45&lt;3.25,D45&lt;0.75,A45&lt;5.55),1.1,IF(AND(G45&lt;0.408,A45&lt;5.05,B45&gt;=3.25,D45&lt;0.75,A45&lt;5.55),1.4,IF(AND(G45&gt;=0.408,A45&lt;5.05,B45&gt;=3.25,D45&lt;0.75,A45&lt;5.55),1.233,IF(AND(G45&gt;=0.676,A45&gt;=5.05,B45&gt;=3.25,D45&lt;0.75,A45&lt;5.55),1.72,IF(AND(H45&lt;9.386,A45&lt;5.85,F45&lt;2.5,H45&gt;=7.482,A45&gt;=5.55),3.5,IF(AND(H45&gt;=9.386,A45&lt;5.85,F45&lt;2.5,H45&gt;=7.482,A45&gt;=5.55),4.275,IF(AND(H45&gt;=16.284,G45&lt;0.865,F45&gt;=2.5,H45&gt;=7.482,A45&gt;=5.55),6.6,IF(AND(G45&lt;0.912,G45&gt;=0.865,F45&gt;=2.5,H45&gt;=7.482,A45&gt;=5.55),4.8,IF(AND(G45&gt;=0.912,G45&gt;=0.865,F45&gt;=2.5,H45&gt;=7.482,A45&gt;=5.55),5.175,IF(AND(A45&gt;=4.95,G45&lt;0.446,B45&lt;3.15,B45&lt;3.25,D45&lt;0.75,A45&lt;5.55),1.6,IF(AND(H45&gt;=12.974,G45&lt;0.676,A45&gt;=5.05,B45&gt;=3.25,D45&lt;0.75,A45&lt;5.55),1.3,IF(AND(D45&lt;1.45,H45&lt;13.531,A45&gt;=5.85,F45&lt;2.5,H45&gt;=7.482,A45&gt;=5.55),4.2,IF(AND(D45&gt;=1.45,H45&lt;13.531,A45&gt;=5.85,F45&lt;2.5,H45&gt;=7.482,A45&gt;=5.55),4.967,IF(AND(G45&lt;0.187,H45&gt;=13.531,A45&gt;=5.85,F45&lt;2.5,H45&gt;=7.482,A45&gt;=5.55),5,IF(AND(H45&gt;=12.675,A45&lt;4.95,G45&lt;0.446,B45&lt;3.15,B45&lt;3.25,D45&lt;0.75,A45&lt;5.55),1.5,IF(AND(H45&lt;10.826,H45&lt;12.974,G45&lt;0.676,A45&gt;=5.05,B45&gt;=3.25,D45&lt;0.75,A45&lt;5.55),1.46,IF(AND(H45&gt;=10.826,H45&lt;12.974,G45&lt;0.676,A45&gt;=5.05,B45&gt;=3.25,D45&lt;0.75,A45&lt;5.55),1.4,IF(AND(A45&lt;6.15,G45&gt;=0.187,H45&gt;=13.531,A45&gt;=5.85,F45&lt;2.5,H45&gt;=7.482,A45&gt;=5.55),4.7,IF(AND(A45&lt;6.85,B45&lt;2.95,H45&lt;16.284,G45&lt;0.865,F45&gt;=2.5,H45&gt;=7.482,A45&gt;=5.55),5.32,IF(AND(A45&gt;=6.85,B45&lt;2.95,H45&lt;16.284,G45&lt;0.865,F45&gt;=2.5,H45&gt;=7.482,A45&gt;=5.55),6.567,IF(AND(A45&lt;4.85,H45&lt;12.675,A45&lt;4.95,G45&lt;0.446,B45&lt;3.15,B45&lt;3.25,D45&lt;0.75,A45&lt;5.55),1.4,IF(AND(A45&gt;=4.85,H45&lt;12.675,A45&lt;4.95,G45&lt;0.446,B45&lt;3.15,B45&lt;3.25,D45&lt;0.75,A45&lt;5.55),1.5,IF(AND(B45&lt;3.1,A45&gt;=6.15,G45&gt;=0.187,H45&gt;=13.531,A45&gt;=5.85,F45&lt;2.5,H45&gt;=7.482,A45&gt;=5.55),4.467,IF(AND(B45&gt;=3.1,A45&gt;=6.15,G45&gt;=0.187,H45&gt;=13.531,A45&gt;=5.85,F45&lt;2.5,H45&gt;=7.482,A45&gt;=5.55),4.7,IF(AND(G45&gt;=0.379,B45&lt;3.15,B45&gt;=2.95,H45&lt;16.284,G45&lt;0.865,F45&gt;=2.5,H45&gt;=7.482,A45&gt;=5.55),5.733,IF(AND(A45&lt;6.6,B45&gt;=3.15,B45&gt;=2.95,H45&lt;16.284,G45&lt;0.865,F45&gt;=2.5,H45&gt;=7.482,A45&gt;=5.55),5.38,IF(AND(A45&lt;6.7,G45&lt;0.379,B45&lt;3.15,B45&gt;=2.95,H45&lt;16.284,G45&lt;0.865,F45&gt;=2.5,H45&gt;=7.482,A45&gt;=5.55),5.3,IF(AND(A45&gt;=6.7,G45&lt;0.379,B45&lt;3.15,B45&gt;=2.95,H45&lt;16.284,G45&lt;0.865,F45&gt;=2.5,H45&gt;=7.482,A45&gt;=5.55),5.16,IF(AND(A45&lt;7.05,A45&gt;=6.6,B45&gt;=3.15,B45&gt;=2.95,H45&lt;16.284,G45&lt;0.865,F45&gt;=2.5,H45&gt;=7.482,A45&gt;=5.55),5.78,IF(AND(A45&gt;=7.05,A45&gt;=6.6,B45&gt;=3.15,B45&gt;=2.95,H45&lt;16.284,G45&lt;0.865,F45&gt;=2.5,H45&gt;=7.482,A45&gt;=5.55),6.1,"shouldnthappen")))))))))))))))))))))))))))))))))</f>
        <v>1.262</v>
      </c>
      <c r="Q45" s="1" t="n">
        <f aca="false">IF(AND(G45&gt;=0.422,B45&lt;3.25,F45&lt;1.5),1.25,IF(AND(G45&gt;=0.082,G45&lt;0.125,F45&gt;=1.5),6.7,IF(AND(G45&lt;0.251,G45&lt;0.422,B45&lt;3.25,F45&lt;1.5),1.38,IF(AND(G45&gt;=0.251,G45&lt;0.422,B45&lt;3.25,F45&lt;1.5),1.55,IF(AND(G45&gt;=0.385,G45&lt;0.633,B45&gt;=3.25,F45&lt;1.5),1.367,IF(AND(B45&lt;3.35,G45&gt;=0.633,B45&gt;=3.25,F45&lt;1.5),1.7,IF(AND(A45&lt;5.85,G45&lt;0.082,G45&lt;0.125,F45&gt;=1.5),4.5,IF(AND(F45&gt;=2.5,D45&lt;1.6,G45&gt;=0.125,F45&gt;=1.5),5.05,IF(AND(H45&gt;=16.774,D45&gt;=1.6,G45&gt;=0.125,F45&gt;=1.5),6.4,IF(AND(D45&gt;=0.5,G45&lt;0.385,G45&lt;0.633,B45&gt;=3.25,F45&lt;1.5),1.6,IF(AND(B45&lt;3.6,B45&gt;=3.35,G45&gt;=0.633,B45&gt;=3.25,F45&lt;1.5),1.55,IF(AND(B45&gt;=3.6,B45&gt;=3.35,G45&gt;=0.633,B45&gt;=3.25,F45&lt;1.5),1.6,IF(AND(D45&lt;1.65,A45&gt;=5.85,G45&lt;0.082,G45&lt;0.125,F45&gt;=1.5),4.7,IF(AND(A45&lt;5.3,F45&lt;2.5,D45&lt;1.6,G45&gt;=0.125,F45&gt;=1.5),3.15,IF(AND(B45&gt;=3.2,H45&lt;16.774,D45&gt;=1.6,G45&gt;=0.125,F45&gt;=1.5),5.675,IF(AND(H45&lt;11.767,D45&lt;0.5,G45&lt;0.385,G45&lt;0.633,B45&gt;=3.25,F45&lt;1.5),1.5,IF(AND(H45&gt;=11.767,D45&lt;0.5,G45&lt;0.385,G45&lt;0.633,B45&gt;=3.25,F45&lt;1.5),1.367,IF(AND(H45&lt;8.367,D45&gt;=1.65,A45&gt;=5.85,G45&lt;0.082,G45&lt;0.125,F45&gt;=1.5),5.7,IF(AND(H45&gt;=8.367,D45&gt;=1.65,A45&gt;=5.85,G45&lt;0.082,G45&lt;0.125,F45&gt;=1.5),5.575,IF(AND(A45&gt;=7.1,B45&lt;3.2,H45&lt;16.774,D45&gt;=1.6,G45&gt;=0.125,F45&gt;=1.5),6.3,IF(AND(H45&gt;=15.395,B45&lt;2.85,A45&gt;=5.3,F45&lt;2.5,D45&lt;1.6,G45&gt;=0.125,F45&gt;=1.5),4.8,IF(AND(H45&lt;8.486,B45&gt;=2.85,A45&gt;=5.3,F45&lt;2.5,D45&lt;1.6,G45&gt;=0.125,F45&gt;=1.5),3.85,IF(AND(D45&gt;=2.1,A45&lt;7.1,B45&lt;3.2,H45&lt;16.774,D45&gt;=1.6,G45&gt;=0.125,F45&gt;=1.5),5.5,IF(AND(B45&gt;=2.75,H45&lt;15.395,B45&lt;2.85,A45&gt;=5.3,F45&lt;2.5,D45&lt;1.6,G45&gt;=0.125,F45&gt;=1.5),4.489,IF(AND(H45&gt;=15.168,H45&gt;=8.486,B45&gt;=2.85,A45&gt;=5.3,F45&lt;2.5,D45&lt;1.6,G45&gt;=0.125,F45&gt;=1.5),4.7,IF(AND(G45&gt;=0.519,D45&lt;2.1,A45&lt;7.1,B45&lt;3.2,H45&lt;16.774,D45&gt;=1.6,G45&gt;=0.125,F45&gt;=1.5),4.925,IF(AND(G45&gt;=0.897,B45&lt;2.75,H45&lt;15.395,B45&lt;2.85,A45&gt;=5.3,F45&lt;2.5,D45&lt;1.6,G45&gt;=0.125,F45&gt;=1.5),4.567,IF(AND(A45&lt;5.65,H45&lt;15.168,H45&gt;=8.486,B45&gt;=2.85,A45&gt;=5.3,F45&lt;2.5,D45&lt;1.6,G45&gt;=0.125,F45&gt;=1.5),4.5,IF(AND(G45&lt;0.23,G45&lt;0.519,D45&lt;2.1,A45&lt;7.1,B45&lt;3.2,H45&lt;16.774,D45&gt;=1.6,G45&gt;=0.125,F45&gt;=1.5),5,IF(AND(A45&lt;5.9,G45&lt;0.897,B45&lt;2.75,H45&lt;15.395,B45&lt;2.85,A45&gt;=5.3,F45&lt;2.5,D45&lt;1.6,G45&gt;=0.125,F45&gt;=1.5),4.1,IF(AND(A45&gt;=5.9,G45&lt;0.897,B45&lt;2.75,H45&lt;15.395,B45&lt;2.85,A45&gt;=5.3,F45&lt;2.5,D45&lt;1.6,G45&gt;=0.125,F45&gt;=1.5),4.5,IF(AND(A45&lt;6.05,A45&gt;=5.65,H45&lt;15.168,H45&gt;=8.486,B45&gt;=2.85,A45&gt;=5.3,F45&lt;2.5,D45&lt;1.6,G45&gt;=0.125,F45&gt;=1.5),4.2,IF(AND(A45&gt;=6.05,A45&gt;=5.65,H45&lt;15.168,H45&gt;=8.486,B45&gt;=2.85,A45&gt;=5.3,F45&lt;2.5,D45&lt;1.6,G45&gt;=0.125,F45&gt;=1.5),4.35,IF(AND(D45&lt;1.95,G45&gt;=0.23,G45&lt;0.519,D45&lt;2.1,A45&lt;7.1,B45&lt;3.2,H45&lt;16.774,D45&gt;=1.6,G45&gt;=0.125,F45&gt;=1.5),5.3,IF(AND(D45&gt;=1.95,G45&gt;=0.23,G45&lt;0.519,D45&lt;2.1,A45&lt;7.1,B45&lt;3.2,H45&lt;16.774,D45&gt;=1.6,G45&gt;=0.125,F45&gt;=1.5),5.2,"shouldnthappen")))))))))))))))))))))))))))))))))))</f>
        <v>1.25</v>
      </c>
      <c r="R45" s="1" t="n">
        <f aca="false">IF(AND(G45&gt;=0.901,F45&lt;1.5),1.9,IF(AND(H45&lt;5.523,D45&lt;0.35,G45&lt;0.901,F45&lt;1.5),1,IF(AND(B45&lt;3.6,D45&gt;=0.35,G45&lt;0.901,F45&lt;1.5),1.575,IF(AND(B45&gt;=3.6,D45&gt;=0.35,G45&lt;0.901,F45&lt;1.5),1.5,IF(AND(G45&gt;=0.837,D45&lt;1.15,D45&lt;1.45,F45&gt;=1.5),3,IF(AND(G45&gt;=0.66,D45&gt;=1.15,D45&lt;1.45,F45&gt;=1.5),4,IF(AND(F45&gt;=2.5,D45&lt;1.55,D45&gt;=1.45,F45&gt;=1.5),5.025,IF(AND(F45&lt;2.5,D45&gt;=1.55,D45&gt;=1.45,F45&gt;=1.5),4.933,IF(AND(B45&lt;2.45,G45&lt;0.837,D45&lt;1.15,D45&lt;1.45,F45&gt;=1.5),3.3,IF(AND(B45&gt;=2.45,G45&lt;0.837,D45&lt;1.15,D45&lt;1.45,F45&gt;=1.5),3.86,IF(AND(B45&gt;=3.05,F45&lt;2.5,D45&lt;1.55,D45&gt;=1.45,F45&gt;=1.5),4.8,IF(AND(D45&gt;=2.45,F45&gt;=2.5,D45&gt;=1.55,D45&gt;=1.45,F45&gt;=1.5),5.875,IF(AND(H45&lt;13.187,G45&lt;0.217,H45&gt;=5.523,D45&lt;0.35,G45&lt;0.901,F45&lt;1.5),1.4,IF(AND(H45&gt;=13.187,G45&lt;0.217,H45&gt;=5.523,D45&lt;0.35,G45&lt;0.901,F45&lt;1.5),1.5,IF(AND(G45&lt;0.33,G45&gt;=0.217,H45&gt;=5.523,D45&lt;0.35,G45&lt;0.901,F45&lt;1.5),1.28,IF(AND(A45&lt;6.05,D45&lt;1.35,G45&lt;0.66,D45&gt;=1.15,D45&lt;1.45,F45&gt;=1.5),4.175,IF(AND(A45&gt;=6.05,D45&lt;1.35,G45&lt;0.66,D45&gt;=1.15,D45&lt;1.45,F45&gt;=1.5),4.3,IF(AND(A45&lt;5.65,D45&gt;=1.35,G45&lt;0.66,D45&gt;=1.15,D45&lt;1.45,F45&gt;=1.5),3.9,IF(AND(A45&gt;=5.65,D45&gt;=1.35,G45&lt;0.66,D45&gt;=1.15,D45&lt;1.45,F45&gt;=1.5),4.52,IF(AND(A45&lt;6.25,B45&lt;3.05,F45&lt;2.5,D45&lt;1.55,D45&gt;=1.45,F45&gt;=1.5),4.5,IF(AND(A45&gt;=6.25,B45&lt;3.05,F45&lt;2.5,D45&lt;1.55,D45&gt;=1.45,F45&gt;=1.5),4.675,IF(AND(A45&gt;=7.25,D45&lt;2.45,F45&gt;=2.5,D45&gt;=1.55,D45&gt;=1.45,F45&gt;=1.5),6.433,IF(AND(D45&gt;=0.25,G45&gt;=0.33,G45&gt;=0.217,H45&gt;=5.523,D45&lt;0.35,G45&lt;0.901,F45&lt;1.5),1.4,IF(AND(A45&lt;6.15,A45&lt;7.25,D45&lt;2.45,F45&gt;=2.5,D45&gt;=1.55,D45&gt;=1.45,F45&gt;=1.5),5.025,IF(AND(H45&lt;6.439,D45&lt;0.25,G45&gt;=0.33,G45&gt;=0.217,H45&gt;=5.523,D45&lt;0.35,G45&lt;0.901,F45&lt;1.5),1.5,IF(AND(H45&gt;=6.439,D45&lt;0.25,G45&gt;=0.33,G45&gt;=0.217,H45&gt;=5.523,D45&lt;0.35,G45&lt;0.901,F45&lt;1.5),1.38,IF(AND(H45&gt;=13.711,A45&gt;=6.15,A45&lt;7.25,D45&lt;2.45,F45&gt;=2.5,D45&gt;=1.55,D45&gt;=1.45,F45&gt;=1.5),5.68,IF(AND(B45&gt;=3.3,H45&lt;13.711,A45&gt;=6.15,A45&lt;7.25,D45&lt;2.45,F45&gt;=2.5,D45&gt;=1.55,D45&gt;=1.45,F45&gt;=1.5),5.6,IF(AND(G45&lt;0.093,B45&lt;3.3,H45&lt;13.711,A45&gt;=6.15,A45&lt;7.25,D45&lt;2.45,F45&gt;=2.5,D45&gt;=1.55,D45&gt;=1.45,F45&gt;=1.5),5.56,IF(AND(D45&lt;1.95,G45&gt;=0.093,B45&lt;3.3,H45&lt;13.711,A45&gt;=6.15,A45&lt;7.25,D45&lt;2.45,F45&gt;=2.5,D45&gt;=1.55,D45&gt;=1.45,F45&gt;=1.5),5.3,IF(AND(B45&lt;3.15,D45&gt;=1.95,G45&gt;=0.093,B45&lt;3.3,H45&lt;13.711,A45&gt;=6.15,A45&lt;7.25,D45&lt;2.45,F45&gt;=2.5,D45&gt;=1.55,D45&gt;=1.45,F45&gt;=1.5),5.1,IF(AND(B45&gt;=3.15,D45&gt;=1.95,G45&gt;=0.093,B45&lt;3.3,H45&lt;13.711,A45&gt;=6.15,A45&lt;7.25,D45&lt;2.45,F45&gt;=2.5,D45&gt;=1.55,D45&gt;=1.45,F45&gt;=1.5),5.15,"shouldnthappen"))))))))))))))))))))))))))))))))</f>
        <v>1.38</v>
      </c>
      <c r="S45" s="1" t="n">
        <f aca="false">IF(AND(G45&gt;=0.859,D45&gt;=0.35,F45&lt;1.5),1.9,IF(AND(D45&lt;1.75,F45&gt;=2.5,F45&gt;=1.5),4.867,IF(AND(H45&lt;8.42,A45&lt;5.05,D45&lt;0.35,F45&lt;1.5),1.42,IF(AND(H45&gt;=14.877,A45&gt;=5.05,D45&lt;0.35,F45&lt;1.5),1.3,IF(AND(B45&lt;3.35,G45&lt;0.859,D45&gt;=0.35,F45&lt;1.5),1.7,IF(AND(B45&gt;=3.35,G45&lt;0.859,D45&gt;=0.35,F45&lt;1.5),1.5,IF(AND(A45&gt;=6.05,B45&lt;2.75,F45&lt;2.5,F45&gt;=1.5),4.733,IF(AND(G45&gt;=0.68,B45&gt;=2.75,F45&lt;2.5,F45&gt;=1.5),4.025,IF(AND(H45&gt;=16.284,D45&gt;=1.75,F45&gt;=2.5,F45&gt;=1.5),6.6,IF(AND(A45&lt;4.35,H45&gt;=8.42,A45&lt;5.05,D45&lt;0.35,F45&lt;1.5),1.1,IF(AND(G45&gt;=0.948,H45&lt;14.877,A45&gt;=5.05,D45&lt;0.35,F45&lt;1.5),1.7,IF(AND(A45&lt;5.3,A45&lt;6.05,B45&lt;2.75,F45&lt;2.5,F45&gt;=1.5),3,IF(AND(H45&gt;=15.168,G45&lt;0.68,B45&gt;=2.75,F45&lt;2.5,F45&gt;=1.5),4.75,IF(AND(H45&gt;=14.005,A45&gt;=4.35,H45&gt;=8.42,A45&lt;5.05,D45&lt;0.35,F45&lt;1.5),1.375,IF(AND(A45&gt;=5.55,G45&lt;0.948,H45&lt;14.877,A45&gt;=5.05,D45&lt;0.35,F45&lt;1.5),1.7,IF(AND(H45&lt;12.363,A45&gt;=5.3,A45&lt;6.05,B45&lt;2.75,F45&lt;2.5,F45&gt;=1.5),3.825,IF(AND(H45&gt;=12.363,A45&gt;=5.3,A45&lt;6.05,B45&lt;2.75,F45&lt;2.5,F45&gt;=1.5),4.033,IF(AND(H45&gt;=14.508,H45&lt;15.168,G45&lt;0.68,B45&gt;=2.75,F45&lt;2.5,F45&gt;=1.5),4.2,IF(AND(D45&gt;=2.35,D45&gt;=2.2,H45&lt;16.284,D45&gt;=1.75,F45&gt;=2.5,F45&gt;=1.5),5.267,IF(AND(G45&lt;0.231,H45&lt;14.005,A45&gt;=4.35,H45&gt;=8.42,A45&lt;5.05,D45&lt;0.35,F45&lt;1.5),1.4,IF(AND(H45&gt;=14.494,A45&lt;5.55,G45&lt;0.948,H45&lt;14.877,A45&gt;=5.05,D45&lt;0.35,F45&lt;1.5),1.6,IF(AND(A45&lt;6.1,H45&lt;14.508,H45&lt;15.168,G45&lt;0.68,B45&gt;=2.75,F45&lt;2.5,F45&gt;=1.5),4.5,IF(AND(A45&lt;6.1,H45&lt;11.8,D45&lt;2.2,H45&lt;16.284,D45&gt;=1.75,F45&gt;=2.5,F45&gt;=1.5),4.95,IF(AND(A45&gt;=6.1,H45&lt;11.8,D45&lt;2.2,H45&lt;16.284,D45&gt;=1.75,F45&gt;=2.5,F45&gt;=1.5),5.333,IF(AND(B45&lt;2.75,H45&gt;=11.8,D45&lt;2.2,H45&lt;16.284,D45&gt;=1.75,F45&gt;=2.5,F45&gt;=1.5),5.1,IF(AND(B45&gt;=3.15,D45&lt;2.35,D45&gt;=2.2,H45&lt;16.284,D45&gt;=1.75,F45&gt;=2.5,F45&gt;=1.5),5.5,IF(AND(B45&gt;=3.35,G45&gt;=0.231,H45&lt;14.005,A45&gt;=4.35,H45&gt;=8.42,A45&lt;5.05,D45&lt;0.35,F45&lt;1.5),1.3,IF(AND(H45&lt;13.869,H45&lt;14.494,A45&lt;5.55,G45&lt;0.948,H45&lt;14.877,A45&gt;=5.05,D45&lt;0.35,F45&lt;1.5),1.5,IF(AND(H45&gt;=13.869,H45&lt;14.494,A45&lt;5.55,G45&lt;0.948,H45&lt;14.877,A45&gt;=5.05,D45&lt;0.35,F45&lt;1.5),1.4,IF(AND(G45&lt;0.636,A45&gt;=6.1,H45&lt;14.508,H45&lt;15.168,G45&lt;0.68,B45&gt;=2.75,F45&lt;2.5,F45&gt;=1.5),4.68,IF(AND(G45&gt;=0.636,A45&gt;=6.1,H45&lt;14.508,H45&lt;15.168,G45&lt;0.68,B45&gt;=2.75,F45&lt;2.5,F45&gt;=1.5),4.4,IF(AND(B45&lt;2.85,B45&gt;=2.75,H45&gt;=11.8,D45&lt;2.2,H45&lt;16.284,D45&gt;=1.75,F45&gt;=2.5,F45&gt;=1.5),6.7,IF(AND(H45&lt;10.626,B45&lt;3.15,D45&lt;2.35,D45&gt;=2.2,H45&lt;16.284,D45&gt;=1.75,F45&gt;=2.5,F45&gt;=1.5),5.1,IF(AND(H45&gt;=10.626,B45&lt;3.15,D45&lt;2.35,D45&gt;=2.2,H45&lt;16.284,D45&gt;=1.75,F45&gt;=2.5,F45&gt;=1.5),5.2,IF(AND(G45&lt;0.378,B45&lt;3.35,G45&gt;=0.231,H45&lt;14.005,A45&gt;=4.35,H45&gt;=8.42,A45&lt;5.05,D45&lt;0.35,F45&lt;1.5),1.2,IF(AND(G45&gt;=0.378,B45&lt;3.35,G45&gt;=0.231,H45&lt;14.005,A45&gt;=4.35,H45&gt;=8.42,A45&lt;5.05,D45&lt;0.35,F45&lt;1.5),1.3,IF(AND(A45&lt;6.2,B45&gt;=2.85,B45&gt;=2.75,H45&gt;=11.8,D45&lt;2.2,H45&lt;16.284,D45&gt;=1.75,F45&gt;=2.5,F45&gt;=1.5),4.9,IF(AND(G45&lt;0.388,A45&gt;=6.2,B45&gt;=2.85,B45&gt;=2.75,H45&gt;=11.8,D45&lt;2.2,H45&lt;16.284,D45&gt;=1.75,F45&gt;=2.5,F45&gt;=1.5),5.52,IF(AND(G45&gt;=0.388,A45&gt;=6.2,B45&gt;=2.85,B45&gt;=2.75,H45&gt;=11.8,D45&lt;2.2,H45&lt;16.284,D45&gt;=1.75,F45&gt;=2.5,F45&gt;=1.5),5.7,"shouldnthappen")))))))))))))))))))))))))))))))))))))))</f>
        <v>1.3</v>
      </c>
      <c r="T45" s="1" t="n">
        <f aca="false">IF(AND(D45&gt;=0.8,A45&lt;5.45),3.7,IF(AND(D45&gt;=0.35,D45&lt;0.8,A45&lt;5.45),1.56,IF(AND(G45&lt;0.164,F45&lt;2.5,A45&gt;=5.45),1.6,IF(AND(H45&gt;=16.718,F45&gt;=2.5,A45&gt;=5.45),6.4,IF(AND(G45&gt;=0.719,H45&lt;16.718,F45&gt;=2.5,A45&gt;=5.45),5.05,IF(AND(A45&lt;4.35,A45&lt;5.05,D45&lt;0.35,D45&lt;0.8,A45&lt;5.45),1.1,IF(AND(H45&gt;=14.494,A45&gt;=5.05,D45&lt;0.35,D45&lt;0.8,A45&lt;5.45),1.6,IF(AND(G45&lt;0.338,D45&lt;1.25,G45&gt;=0.164,F45&lt;2.5,A45&gt;=5.45),4.1,IF(AND(H45&lt;8.397,D45&gt;=1.25,G45&gt;=0.164,F45&lt;2.5,A45&gt;=5.45),4,IF(AND(H45&lt;11.031,H45&lt;14.494,A45&gt;=5.05,D45&lt;0.35,D45&lt;0.8,A45&lt;5.45),1.5,IF(AND(H45&gt;=11.031,H45&lt;14.494,A45&gt;=5.05,D45&lt;0.35,D45&lt;0.8,A45&lt;5.45),1.44,IF(AND(B45&lt;2.65,H45&gt;=8.397,D45&gt;=1.25,G45&gt;=0.164,F45&lt;2.5,A45&gt;=5.45),4.767,IF(AND(H45&lt;7.388,G45&lt;0.487,G45&lt;0.719,H45&lt;16.718,F45&gt;=2.5,A45&gt;=5.45),5.067,IF(AND(G45&lt;0.533,G45&gt;=0.487,G45&lt;0.719,H45&lt;16.718,F45&gt;=2.5,A45&gt;=5.45),5.8,IF(AND(G45&gt;=0.533,G45&gt;=0.487,G45&lt;0.719,H45&lt;16.718,F45&gt;=2.5,A45&gt;=5.45),5.86,IF(AND(B45&lt;3.25,A45&gt;=4.95,A45&gt;=4.35,A45&lt;5.05,D45&lt;0.35,D45&lt;0.8,A45&lt;5.45),1.2,IF(AND(A45&lt;5.6,H45&lt;11.218,G45&gt;=0.338,D45&lt;1.25,G45&gt;=0.164,F45&lt;2.5,A45&gt;=5.45),3.7,IF(AND(A45&gt;=5.6,H45&lt;11.218,G45&gt;=0.338,D45&lt;1.25,G45&gt;=0.164,F45&lt;2.5,A45&gt;=5.45),3.5,IF(AND(H45&lt;12.668,H45&gt;=11.218,G45&gt;=0.338,D45&lt;1.25,G45&gt;=0.164,F45&lt;2.5,A45&gt;=5.45),3.9,IF(AND(H45&gt;=12.668,H45&gt;=11.218,G45&gt;=0.338,D45&lt;1.25,G45&gt;=0.164,F45&lt;2.5,A45&gt;=5.45),4,IF(AND(H45&gt;=15.705,B45&gt;=2.65,H45&gt;=8.397,D45&gt;=1.25,G45&gt;=0.164,F45&lt;2.5,A45&gt;=5.45),4.8,IF(AND(B45&lt;2.75,H45&gt;=7.388,G45&lt;0.487,G45&lt;0.719,H45&lt;16.718,F45&gt;=2.5,A45&gt;=5.45),5.26,IF(AND(B45&lt;2.95,A45&lt;4.5,A45&lt;4.95,A45&gt;=4.35,A45&lt;5.05,D45&lt;0.35,D45&lt;0.8,A45&lt;5.45),1.4,IF(AND(B45&gt;=2.95,A45&lt;4.5,A45&lt;4.95,A45&gt;=4.35,A45&lt;5.05,D45&lt;0.35,D45&lt;0.8,A45&lt;5.45),1.3,IF(AND(H45&gt;=13.924,A45&gt;=4.5,A45&lt;4.95,A45&gt;=4.35,A45&lt;5.05,D45&lt;0.35,D45&lt;0.8,A45&lt;5.45),1.5,IF(AND(G45&lt;0.252,B45&gt;=3.25,A45&gt;=4.95,A45&gt;=4.35,A45&lt;5.05,D45&lt;0.35,D45&lt;0.8,A45&lt;5.45),1.4,IF(AND(G45&gt;=0.252,B45&gt;=3.25,A45&gt;=4.95,A45&gt;=4.35,A45&lt;5.05,D45&lt;0.35,D45&lt;0.8,A45&lt;5.45),1.32,IF(AND(G45&gt;=0.473,H45&lt;15.705,B45&gt;=2.65,H45&gt;=8.397,D45&gt;=1.25,G45&gt;=0.164,F45&lt;2.5,A45&gt;=5.45),4.7,IF(AND(B45&gt;=3.15,B45&gt;=2.75,H45&gt;=7.388,G45&lt;0.487,G45&lt;0.719,H45&lt;16.718,F45&gt;=2.5,A45&gt;=5.45),5.7,IF(AND(B45&lt;3.15,H45&lt;13.924,A45&gt;=4.5,A45&lt;4.95,A45&gt;=4.35,A45&lt;5.05,D45&lt;0.35,D45&lt;0.8,A45&lt;5.45),1.433,IF(AND(B45&gt;=3.15,H45&lt;13.924,A45&gt;=4.5,A45&lt;4.95,A45&gt;=4.35,A45&lt;5.05,D45&lt;0.35,D45&lt;0.8,A45&lt;5.45),1.4,IF(AND(H45&gt;=14.81,G45&lt;0.473,H45&lt;15.705,B45&gt;=2.65,H45&gt;=8.397,D45&gt;=1.25,G45&gt;=0.164,F45&lt;2.5,A45&gt;=5.45),4.2,IF(AND(A45&lt;6.65,B45&lt;3.15,B45&gt;=2.75,H45&gt;=7.388,G45&lt;0.487,G45&lt;0.719,H45&lt;16.718,F45&gt;=2.5,A45&gt;=5.45),5.6,IF(AND(A45&gt;=6.65,B45&lt;3.15,B45&gt;=2.75,H45&gt;=7.388,G45&lt;0.487,G45&lt;0.719,H45&lt;16.718,F45&gt;=2.5,A45&gt;=5.45),5.4,IF(AND(A45&lt;6.15,H45&lt;14.81,G45&lt;0.473,H45&lt;15.705,B45&gt;=2.65,H45&gt;=8.397,D45&gt;=1.25,G45&gt;=0.164,F45&lt;2.5,A45&gt;=5.45),4.5,IF(AND(A45&gt;=6.15,H45&lt;14.81,G45&lt;0.473,H45&lt;15.705,B45&gt;=2.65,H45&gt;=8.397,D45&gt;=1.25,G45&gt;=0.164,F45&lt;2.5,A45&gt;=5.45),4.4,"shouldnthappen"))))))))))))))))))))))))))))))))))))</f>
        <v>1.3</v>
      </c>
      <c r="U45" s="1" t="n">
        <f aca="false">IF(AND(G45&gt;=0.934,F45&lt;1.5),1.7,IF(AND(D45&lt;0.15,D45&lt;0.25,G45&lt;0.934,F45&lt;1.5),1.38,IF(AND(H45&gt;=14.379,D45&gt;=0.25,G45&lt;0.934,F45&lt;1.5),1.7,IF(AND(A45&lt;5.3,D45&lt;1.35,F45&lt;2.5,F45&gt;=1.5),3.15,IF(AND(H45&lt;7.148,D45&gt;=1.35,F45&lt;2.5,F45&gt;=1.5),3.9,IF(AND(G45&lt;0.352,A45&lt;6.15,F45&gt;=2.5,F45&gt;=1.5),4.5,IF(AND(G45&gt;=0.352,A45&lt;6.15,F45&gt;=2.5,F45&gt;=1.5),4.92,IF(AND(B45&lt;2.85,A45&gt;=6.15,F45&gt;=2.5,F45&gt;=1.5),6.2,IF(AND(D45&gt;=0.45,H45&lt;14.379,D45&gt;=0.25,G45&lt;0.934,F45&lt;1.5),1.65,IF(AND(G45&gt;=0.857,A45&gt;=5.3,D45&lt;1.35,F45&lt;2.5,F45&gt;=1.5),4.3,IF(AND(A45&gt;=7.25,B45&gt;=2.85,A45&gt;=6.15,F45&gt;=2.5,F45&gt;=1.5),6.425,IF(AND(H45&lt;9.499,A45&lt;5.05,D45&gt;=0.15,D45&lt;0.25,G45&lt;0.934,F45&lt;1.5),1.4,IF(AND(A45&gt;=5.45,A45&gt;=5.05,D45&gt;=0.15,D45&lt;0.25,G45&lt;0.934,F45&lt;1.5),1.3,IF(AND(B45&gt;=4.15,D45&lt;0.45,H45&lt;14.379,D45&gt;=0.25,G45&lt;0.934,F45&lt;1.5),1.5,IF(AND(A45&gt;=5.75,G45&lt;0.857,A45&gt;=5.3,D45&lt;1.35,F45&lt;2.5,F45&gt;=1.5),4.02,IF(AND(A45&lt;6.65,G45&lt;0.333,H45&gt;=7.148,D45&gt;=1.35,F45&lt;2.5,F45&gt;=1.5),4.475,IF(AND(A45&gt;=6.65,G45&lt;0.333,H45&gt;=7.148,D45&gt;=1.35,F45&lt;2.5,F45&gt;=1.5),4.8,IF(AND(D45&gt;=1.45,G45&gt;=0.333,H45&gt;=7.148,D45&gt;=1.35,F45&lt;2.5,F45&gt;=1.5),4.85,IF(AND(G45&gt;=0.861,A45&lt;7.25,B45&gt;=2.85,A45&gt;=6.15,F45&gt;=2.5,F45&gt;=1.5),5.2,IF(AND(G45&lt;0.571,H45&gt;=9.499,A45&lt;5.05,D45&gt;=0.15,D45&lt;0.25,G45&lt;0.934,F45&lt;1.5),1.2,IF(AND(G45&gt;=0.571,H45&gt;=9.499,A45&lt;5.05,D45&gt;=0.15,D45&lt;0.25,G45&lt;0.934,F45&lt;1.5),1.3,IF(AND(H45&lt;9.283,A45&lt;5.45,A45&gt;=5.05,D45&gt;=0.15,D45&lt;0.25,G45&lt;0.934,F45&lt;1.5),1.5,IF(AND(H45&gt;=9.283,A45&lt;5.45,A45&gt;=5.05,D45&gt;=0.15,D45&lt;0.25,G45&lt;0.934,F45&lt;1.5),1.425,IF(AND(A45&lt;4.9,B45&lt;4.15,D45&lt;0.45,H45&lt;14.379,D45&gt;=0.25,G45&lt;0.934,F45&lt;1.5),1.4,IF(AND(A45&gt;=4.9,B45&lt;4.15,D45&lt;0.45,H45&lt;14.379,D45&gt;=0.25,G45&lt;0.934,F45&lt;1.5),1.325,IF(AND(G45&lt;0.572,A45&lt;5.75,G45&lt;0.857,A45&gt;=5.3,D45&lt;1.35,F45&lt;2.5,F45&gt;=1.5),3.65,IF(AND(G45&gt;=0.572,A45&lt;5.75,G45&lt;0.857,A45&gt;=5.3,D45&lt;1.35,F45&lt;2.5,F45&gt;=1.5),3.9,IF(AND(A45&lt;6.75,D45&lt;1.45,G45&gt;=0.333,H45&gt;=7.148,D45&gt;=1.35,F45&lt;2.5,F45&gt;=1.5),4.4,IF(AND(A45&gt;=6.75,D45&lt;1.45,G45&gt;=0.333,H45&gt;=7.148,D45&gt;=1.35,F45&lt;2.5,F45&gt;=1.5),4.78,IF(AND(A45&lt;6.6,B45&lt;3.25,G45&lt;0.861,A45&lt;7.25,B45&gt;=2.85,A45&gt;=6.15,F45&gt;=2.5,F45&gt;=1.5),5.333,IF(AND(H45&lt;11.461,B45&gt;=3.25,G45&lt;0.861,A45&lt;7.25,B45&gt;=2.85,A45&gt;=6.15,F45&gt;=2.5,F45&gt;=1.5),6.025,IF(AND(H45&gt;=11.461,B45&gt;=3.25,G45&lt;0.861,A45&lt;7.25,B45&gt;=2.85,A45&gt;=6.15,F45&gt;=2.5,F45&gt;=1.5),5.667,IF(AND(H45&gt;=14.564,A45&gt;=6.6,B45&lt;3.25,G45&lt;0.861,A45&lt;7.25,B45&gt;=2.85,A45&gt;=6.15,F45&gt;=2.5,F45&gt;=1.5),5.4,IF(AND(D45&gt;=2.35,H45&lt;14.564,A45&gt;=6.6,B45&lt;3.25,G45&lt;0.861,A45&lt;7.25,B45&gt;=2.85,A45&gt;=6.15,F45&gt;=2.5,F45&gt;=1.5),5.6,IF(AND(A45&lt;6.85,D45&lt;2.35,H45&lt;14.564,A45&gt;=6.6,B45&lt;3.25,G45&lt;0.861,A45&lt;7.25,B45&gt;=2.85,A45&gt;=6.15,F45&gt;=2.5,F45&gt;=1.5),5.9,IF(AND(A45&gt;=6.85,D45&lt;2.35,H45&lt;14.564,A45&gt;=6.6,B45&lt;3.25,G45&lt;0.861,A45&lt;7.25,B45&gt;=2.85,A45&gt;=6.15,F45&gt;=2.5,F45&gt;=1.5),5.78,"shouldnthappen"))))))))))))))))))))))))))))))))))))</f>
        <v>1.3</v>
      </c>
      <c r="V45" s="1" t="n">
        <f aca="false">IF(AND(H45&lt;5.748,A45&lt;5.05,D45&lt;0.75),1,IF(AND(B45&lt;3.15,H45&gt;=5.748,A45&lt;5.05,D45&lt;0.75),1.475,IF(AND(G45&gt;=0.801,D45&lt;0.25,A45&gt;=5.05,D45&lt;0.75),1.7,IF(AND(D45&gt;=0.45,D45&gt;=0.25,A45&gt;=5.05,D45&lt;0.75),1.7,IF(AND(B45&lt;2.35,F45&lt;2.5,B45&lt;2.75,D45&gt;=0.75),4.16,IF(AND(D45&lt;1.75,F45&gt;=2.5,B45&lt;2.75,D45&gt;=0.75),4.875,IF(AND(D45&gt;=1.75,F45&gt;=2.5,B45&lt;2.75,D45&gt;=0.75),5.333,IF(AND(H45&gt;=16.284,D45&gt;=1.55,B45&gt;=2.75,D45&gt;=0.75),6.6,IF(AND(H45&gt;=14.144,B45&gt;=3.15,H45&gt;=5.748,A45&lt;5.05,D45&lt;0.75),1.3,IF(AND(A45&lt;5.45,G45&lt;0.801,D45&lt;0.25,A45&gt;=5.05,D45&lt;0.75),1.5,IF(AND(A45&gt;=5.45,G45&lt;0.801,D45&lt;0.25,A45&gt;=5.05,D45&lt;0.75),1.34,IF(AND(B45&lt;3.75,D45&lt;0.45,D45&gt;=0.25,A45&gt;=5.05,D45&lt;0.75),1.467,IF(AND(B45&gt;=3.75,D45&lt;0.45,D45&gt;=0.25,A45&gt;=5.05,D45&lt;0.75),1.767,IF(AND(G45&gt;=0.896,B45&gt;=2.35,F45&lt;2.5,B45&lt;2.75,D45&gt;=0.75),4.9,IF(AND(H45&lt;15.504,D45&lt;1.35,D45&lt;1.55,B45&gt;=2.75,D45&gt;=0.75),4.2,IF(AND(H45&gt;=15.504,D45&lt;1.35,D45&lt;1.55,B45&gt;=2.75,D45&gt;=0.75),4.6,IF(AND(H45&lt;9.767,D45&gt;=1.35,D45&lt;1.55,B45&gt;=2.75,D45&gt;=0.75),5.1,IF(AND(A45&lt;4.5,H45&lt;14.144,B45&gt;=3.15,H45&gt;=5.748,A45&lt;5.05,D45&lt;0.75),1.3,IF(AND(A45&gt;=4.5,H45&lt;14.144,B45&gt;=3.15,H45&gt;=5.748,A45&lt;5.05,D45&lt;0.75),1.4,IF(AND(D45&gt;=1.15,G45&lt;0.896,B45&gt;=2.35,F45&lt;2.5,B45&lt;2.75,D45&gt;=0.75),4.04,IF(AND(B45&lt;2.9,H45&gt;=9.767,D45&gt;=1.35,D45&lt;1.55,B45&gt;=2.75,D45&gt;=0.75),4.8,IF(AND(D45&lt;1.7,A45&gt;=7.05,H45&lt;16.284,D45&gt;=1.55,B45&gt;=2.75,D45&gt;=0.75),5.8,IF(AND(D45&gt;=1.7,A45&gt;=7.05,H45&lt;16.284,D45&gt;=1.55,B45&gt;=2.75,D45&gt;=0.75),6.3,IF(AND(B45&lt;2.45,D45&lt;1.15,G45&lt;0.896,B45&gt;=2.35,F45&lt;2.5,B45&lt;2.75,D45&gt;=0.75),3.767,IF(AND(B45&gt;=2.45,D45&lt;1.15,G45&lt;0.896,B45&gt;=2.35,F45&lt;2.5,B45&lt;2.75,D45&gt;=0.75),3.167,IF(AND(B45&gt;=3.15,B45&gt;=2.9,H45&gt;=9.767,D45&gt;=1.35,D45&lt;1.55,B45&gt;=2.75,D45&gt;=0.75),4.7,IF(AND(D45&lt;1.9,D45&lt;2.05,A45&lt;7.05,H45&lt;16.284,D45&gt;=1.55,B45&gt;=2.75,D45&gt;=0.75),4.82,IF(AND(D45&gt;=1.9,D45&lt;2.05,A45&lt;7.05,H45&lt;16.284,D45&gt;=1.55,B45&gt;=2.75,D45&gt;=0.75),5.067,IF(AND(H45&lt;12.721,B45&lt;3.15,B45&gt;=2.9,H45&gt;=9.767,D45&gt;=1.35,D45&lt;1.55,B45&gt;=2.75,D45&gt;=0.75),4.5,IF(AND(H45&gt;=12.721,B45&lt;3.15,B45&gt;=2.9,H45&gt;=9.767,D45&gt;=1.35,D45&lt;1.55,B45&gt;=2.75,D45&gt;=0.75),4.433,IF(AND(H45&lt;9.525,G45&lt;0.364,D45&gt;=2.05,A45&lt;7.05,H45&lt;16.284,D45&gt;=1.55,B45&gt;=2.75,D45&gt;=0.75),5.1,IF(AND(A45&lt;6.25,G45&gt;=0.364,D45&gt;=2.05,A45&lt;7.05,H45&lt;16.284,D45&gt;=1.55,B45&gt;=2.75,D45&gt;=0.75),5.4,IF(AND(H45&lt;10.898,H45&gt;=9.525,G45&lt;0.364,D45&gt;=2.05,A45&lt;7.05,H45&lt;16.284,D45&gt;=1.55,B45&gt;=2.75,D45&gt;=0.75),5.6,IF(AND(H45&lt;8.711,A45&gt;=6.25,G45&gt;=0.364,D45&gt;=2.05,A45&lt;7.05,H45&lt;16.284,D45&gt;=1.55,B45&gt;=2.75,D45&gt;=0.75),5.7,IF(AND(H45&gt;=8.711,A45&gt;=6.25,G45&gt;=0.364,D45&gt;=2.05,A45&lt;7.05,H45&lt;16.284,D45&gt;=1.55,B45&gt;=2.75,D45&gt;=0.75),5.84,IF(AND(D45&lt;2.2,H45&gt;=10.898,H45&gt;=9.525,G45&lt;0.364,D45&gt;=2.05,A45&lt;7.05,H45&lt;16.284,D45&gt;=1.55,B45&gt;=2.75,D45&gt;=0.75),5.4,IF(AND(D45&gt;=2.2,H45&gt;=10.898,H45&gt;=9.525,G45&lt;0.364,D45&gt;=2.05,A45&lt;7.05,H45&lt;16.284,D45&gt;=1.55,B45&gt;=2.75,D45&gt;=0.75),5.3,"shouldnthappen")))))))))))))))))))))))))))))))))))))</f>
        <v>1.3</v>
      </c>
      <c r="W45" s="1" t="n">
        <f aca="false">IF(AND(H45&lt;6.926,D45&gt;=0.35,D45&lt;0.8),1.9,IF(AND(H45&gt;=6.926,D45&gt;=0.35,D45&lt;0.8),1.533,IF(AND(H45&lt;13.492,A45&lt;4.75,D45&lt;0.35,D45&lt;0.8),1.1,IF(AND(H45&gt;=13.492,A45&lt;4.75,D45&lt;0.35,D45&lt;0.8),1.375,IF(AND(B45&lt;2.75,A45&gt;=5.85,F45&lt;2.5,D45&gt;=0.8),4.833,IF(AND(B45&lt;3.3,A45&gt;=7.05,F45&gt;=2.5,D45&gt;=0.8),5.8,IF(AND(B45&gt;=3.3,A45&gt;=7.05,F45&gt;=2.5,D45&gt;=0.8),6.325,IF(AND(D45&gt;=0.25,A45&lt;5.05,A45&gt;=4.75,D45&lt;0.35,D45&lt;0.8),1.3,IF(AND(B45&lt;3.6,A45&gt;=5.05,A45&gt;=4.75,D45&lt;0.35,D45&lt;0.8),1.4,IF(AND(H45&lt;10.194,G45&lt;0.412,A45&lt;5.85,F45&lt;2.5,D45&gt;=0.8),4.133,IF(AND(H45&gt;=10.194,G45&lt;0.412,A45&lt;5.85,F45&lt;2.5,D45&gt;=0.8),4.5,IF(AND(A45&lt;5.35,G45&gt;=0.412,A45&lt;5.85,F45&lt;2.5,D45&gt;=0.8),3.15,IF(AND(A45&lt;6.2,B45&gt;=2.75,A45&gt;=5.85,F45&lt;2.5,D45&gt;=0.8),4.3,IF(AND(H45&lt;5.767,A45&lt;6.2,A45&lt;7.05,F45&gt;=2.5,D45&gt;=0.8),4.5,IF(AND(G45&gt;=0.861,A45&gt;=6.2,A45&lt;7.05,F45&gt;=2.5,D45&gt;=0.8),5.2,IF(AND(B45&lt;3.15,D45&lt;0.25,A45&lt;5.05,A45&gt;=4.75,D45&lt;0.35,D45&lt;0.8),1.55,IF(AND(A45&lt;5.45,B45&gt;=3.6,A45&gt;=5.05,A45&gt;=4.75,D45&lt;0.35,D45&lt;0.8),1.5,IF(AND(A45&gt;=5.45,B45&gt;=3.6,A45&gt;=5.05,A45&gt;=4.75,D45&lt;0.35,D45&lt;0.8),1.4,IF(AND(G45&gt;=0.772,A45&gt;=5.35,G45&gt;=0.412,A45&lt;5.85,F45&lt;2.5,D45&gt;=0.8),3.9,IF(AND(D45&gt;=1.45,A45&gt;=6.2,B45&gt;=2.75,A45&gt;=5.85,F45&lt;2.5,D45&gt;=0.8),4.775,IF(AND(G45&lt;0.5,H45&gt;=5.767,A45&lt;6.2,A45&lt;7.05,F45&gt;=2.5,D45&gt;=0.8),5.1,IF(AND(G45&gt;=0.5,H45&gt;=5.767,A45&lt;6.2,A45&lt;7.05,F45&gt;=2.5,D45&gt;=0.8),4.95,IF(AND(B45&gt;=3.25,G45&lt;0.861,A45&gt;=6.2,A45&lt;7.05,F45&gt;=2.5,D45&gt;=0.8),5.75,IF(AND(A45&lt;4.95,B45&gt;=3.15,D45&lt;0.25,A45&lt;5.05,A45&gt;=4.75,D45&lt;0.35,D45&lt;0.8),1.4,IF(AND(A45&lt;5.65,G45&lt;0.772,A45&gt;=5.35,G45&gt;=0.412,A45&lt;5.85,F45&lt;2.5,D45&gt;=0.8),3.6,IF(AND(A45&gt;=5.65,G45&lt;0.772,A45&gt;=5.35,G45&gt;=0.412,A45&lt;5.85,F45&lt;2.5,D45&gt;=0.8),3.5,IF(AND(B45&gt;=3.15,D45&lt;1.45,A45&gt;=6.2,B45&gt;=2.75,A45&gt;=5.85,F45&lt;2.5,D45&gt;=0.8),4.7,IF(AND(A45&gt;=6.65,B45&lt;3.25,G45&lt;0.861,A45&gt;=6.2,A45&lt;7.05,F45&gt;=2.5,D45&gt;=0.8),5.567,IF(AND(H45&lt;9.499,A45&gt;=4.95,B45&gt;=3.15,D45&lt;0.25,A45&lt;5.05,A45&gt;=4.75,D45&lt;0.35,D45&lt;0.8),1.4,IF(AND(H45&gt;=9.499,A45&gt;=4.95,B45&gt;=3.15,D45&lt;0.25,A45&lt;5.05,A45&gt;=4.75,D45&lt;0.35,D45&lt;0.8),1.2,IF(AND(G45&lt;0.765,B45&lt;3.15,D45&lt;1.45,A45&gt;=6.2,B45&gt;=2.75,A45&gt;=5.85,F45&lt;2.5,D45&gt;=0.8),4.4,IF(AND(G45&gt;=0.765,B45&lt;3.15,D45&lt;1.45,A45&gt;=6.2,B45&gt;=2.75,A45&gt;=5.85,F45&lt;2.5,D45&gt;=0.8),4.6,IF(AND(H45&lt;10.667,A45&lt;6.65,B45&lt;3.25,G45&lt;0.861,A45&gt;=6.2,A45&lt;7.05,F45&gt;=2.5,D45&gt;=0.8),5.167,IF(AND(G45&lt;0.627,H45&gt;=10.667,A45&lt;6.65,B45&lt;3.25,G45&lt;0.861,A45&gt;=6.2,A45&lt;7.05,F45&gt;=2.5,D45&gt;=0.8),5.64,IF(AND(G45&gt;=0.627,H45&gt;=10.667,A45&lt;6.65,B45&lt;3.25,G45&lt;0.861,A45&gt;=6.2,A45&lt;7.05,F45&gt;=2.5,D45&gt;=0.8),5.1,"shouldnthappen")))))))))))))))))))))))))))))))))))</f>
        <v>1.375</v>
      </c>
      <c r="X45" s="1" t="n">
        <f aca="false">IF(AND(B45&lt;3.05,H45&lt;6.697,A45&lt;5.45),4.1,IF(AND(B45&gt;=3.05,H45&lt;6.697,A45&lt;5.45),1.48,IF(AND(D45&lt;0.7,A45&lt;5.9,A45&gt;=5.45),1.4,IF(AND(A45&lt;4.35,B45&lt;3.3,H45&gt;=6.697,A45&lt;5.45),1.1,IF(AND(G45&lt;0.372,D45&gt;=0.7,A45&lt;5.9,A45&gt;=5.45),4.36,IF(AND(A45&gt;=4.9,A45&gt;=4.35,B45&lt;3.3,H45&gt;=6.697,A45&lt;5.45),1.6,IF(AND(H45&gt;=14.171,A45&lt;5.15,B45&gt;=3.3,H45&gt;=6.697,A45&lt;5.45),1.6,IF(AND(G45&lt;0.451,A45&gt;=5.15,B45&gt;=3.3,H45&gt;=6.697,A45&lt;5.45),1.367,IF(AND(G45&gt;=0.451,A45&gt;=5.15,B45&gt;=3.3,H45&gt;=6.697,A45&lt;5.45),1.5,IF(AND(G45&lt;0.332,D45&lt;1.45,F45&lt;2.5,A45&gt;=5.9,A45&gt;=5.45),4.35,IF(AND(A45&lt;6.15,D45&gt;=1.45,F45&lt;2.5,A45&gt;=5.9,A45&gt;=5.45),5.1,IF(AND(D45&gt;=2.4,G45&lt;0.432,F45&gt;=2.5,A45&gt;=5.9,A45&gt;=5.45),5.78,IF(AND(A45&lt;6.15,G45&gt;=0.432,F45&gt;=2.5,A45&gt;=5.9,A45&gt;=5.45),4.9,IF(AND(B45&lt;3.1,A45&lt;4.9,A45&gt;=4.35,B45&lt;3.3,H45&gt;=6.697,A45&lt;5.45),1.4,IF(AND(B45&gt;=3.1,A45&lt;4.9,A45&gt;=4.35,B45&lt;3.3,H45&gt;=6.697,A45&lt;5.45),1.3,IF(AND(G45&lt;0.343,H45&lt;14.171,A45&lt;5.15,B45&gt;=3.3,H45&gt;=6.697,A45&lt;5.45),1.433,IF(AND(G45&gt;=0.343,H45&lt;14.171,A45&lt;5.15,B45&gt;=3.3,H45&gt;=6.697,A45&lt;5.45),1.525,IF(AND(D45&lt;1.05,B45&lt;2.55,G45&gt;=0.372,D45&gt;=0.7,A45&lt;5.9,A45&gt;=5.45),3.7,IF(AND(H45&lt;10.596,B45&gt;=2.55,G45&gt;=0.372,D45&gt;=0.7,A45&lt;5.9,A45&gt;=5.45),3.525,IF(AND(H45&gt;=10.596,B45&gt;=2.55,G45&gt;=0.372,D45&gt;=0.7,A45&lt;5.9,A45&gt;=5.45),3.9,IF(AND(H45&lt;14.314,G45&gt;=0.332,D45&lt;1.45,F45&lt;2.5,A45&gt;=5.9,A45&gt;=5.45),4.4,IF(AND(H45&gt;=14.314,G45&gt;=0.332,D45&lt;1.45,F45&lt;2.5,A45&gt;=5.9,A45&gt;=5.45),4.7,IF(AND(H45&lt;13.906,A45&gt;=6.15,D45&gt;=1.45,F45&lt;2.5,A45&gt;=5.9,A45&gt;=5.45),4.675,IF(AND(H45&gt;=13.906,A45&gt;=6.15,D45&gt;=1.45,F45&lt;2.5,A45&gt;=5.9,A45&gt;=5.45),4.9,IF(AND(G45&lt;0.093,D45&lt;2.4,G45&lt;0.432,F45&gt;=2.5,A45&gt;=5.9,A45&gt;=5.45),5.6,IF(AND(B45&lt;2.95,A45&gt;=6.15,G45&gt;=0.432,F45&gt;=2.5,A45&gt;=5.9,A45&gt;=5.45),5.86,IF(AND(A45&lt;5.55,D45&gt;=1.05,B45&lt;2.55,G45&gt;=0.372,D45&gt;=0.7,A45&lt;5.9,A45&gt;=5.45),4,IF(AND(A45&gt;=5.55,D45&gt;=1.05,B45&lt;2.55,G45&gt;=0.372,D45&gt;=0.7,A45&lt;5.9,A45&gt;=5.45),3.9,IF(AND(D45&lt;1.7,G45&gt;=0.093,D45&lt;2.4,G45&lt;0.432,F45&gt;=2.5,A45&gt;=5.9,A45&gt;=5.45),5.05,IF(AND(G45&gt;=0.774,B45&gt;=2.95,A45&gt;=6.15,G45&gt;=0.432,F45&gt;=2.5,A45&gt;=5.9,A45&gt;=5.45),5.3,IF(AND(G45&gt;=0.312,D45&gt;=1.7,G45&gt;=0.093,D45&lt;2.4,G45&lt;0.432,F45&gt;=2.5,A45&gt;=5.9,A45&gt;=5.45),5.4,IF(AND(D45&lt;2.45,G45&lt;0.774,B45&gt;=2.95,A45&gt;=6.15,G45&gt;=0.432,F45&gt;=2.5,A45&gt;=5.9,A45&gt;=5.45),5.66,IF(AND(D45&gt;=2.45,G45&lt;0.774,B45&gt;=2.95,A45&gt;=6.15,G45&gt;=0.432,F45&gt;=2.5,A45&gt;=5.9,A45&gt;=5.45),6,IF(AND(G45&gt;=0.301,G45&lt;0.312,D45&gt;=1.7,G45&gt;=0.093,D45&lt;2.4,G45&lt;0.432,F45&gt;=2.5,A45&gt;=5.9,A45&gt;=5.45),5.1,IF(AND(A45&lt;6.45,G45&lt;0.301,G45&lt;0.312,D45&gt;=1.7,G45&gt;=0.093,D45&lt;2.4,G45&lt;0.432,F45&gt;=2.5,A45&gt;=5.9,A45&gt;=5.45),5.3,IF(AND(A45&gt;=6.45,G45&lt;0.301,G45&lt;0.312,D45&gt;=1.7,G45&gt;=0.093,D45&lt;2.4,G45&lt;0.432,F45&gt;=2.5,A45&gt;=5.9,A45&gt;=5.45),5.2,"shouldnthappen"))))))))))))))))))))))))))))))))))))</f>
        <v>1.3</v>
      </c>
      <c r="Y45" s="1" t="n">
        <f aca="false">IF(AND(H45&lt;6.51,F45&lt;1.5),1.8,IF(AND(H45&gt;=16.674,F45&gt;=1.5),6.533,IF(AND(D45&gt;=0.45,H45&gt;=6.51,F45&lt;1.5),1.667,IF(AND(H45&gt;=13.805,G45&lt;0.154,H45&lt;16.674,F45&gt;=1.5),6.7,IF(AND(D45&lt;0.15,A45&lt;5.05,D45&lt;0.45,H45&gt;=6.51,F45&lt;1.5),1.4,IF(AND(H45&gt;=13.586,A45&gt;=5.05,D45&lt;0.45,H45&gt;=6.51,F45&lt;1.5),1.3,IF(AND(F45&lt;2.5,H45&lt;13.805,G45&lt;0.154,H45&lt;16.674,F45&gt;=1.5),4.6,IF(AND(H45&lt;8.929,D45&lt;1.35,G45&gt;=0.154,H45&lt;16.674,F45&gt;=1.5),3.64,IF(AND(G45&lt;0.05,H45&lt;13.586,A45&gt;=5.05,D45&lt;0.45,H45&gt;=6.51,F45&lt;1.5),1.4,IF(AND(G45&gt;=0.107,F45&gt;=2.5,H45&lt;13.805,G45&lt;0.154,H45&lt;16.674,F45&gt;=1.5),5.3,IF(AND(B45&gt;=2.75,H45&gt;=8.929,D45&lt;1.35,G45&gt;=0.154,H45&lt;16.674,F45&gt;=1.5),4.433,IF(AND(D45&gt;=1.55,F45&lt;2.5,D45&gt;=1.35,G45&gt;=0.154,H45&lt;16.674,F45&gt;=1.5),4.975,IF(AND(H45&lt;6.93,F45&gt;=2.5,D45&gt;=1.35,G45&gt;=0.154,H45&lt;16.674,F45&gt;=1.5),4.5,IF(AND(H45&lt;12.675,G45&lt;0.217,D45&gt;=0.15,A45&lt;5.05,D45&lt;0.45,H45&gt;=6.51,F45&lt;1.5),1.4,IF(AND(H45&gt;=12.675,G45&lt;0.217,D45&gt;=0.15,A45&lt;5.05,D45&lt;0.45,H45&gt;=6.51,F45&lt;1.5),1.5,IF(AND(A45&lt;4.65,G45&gt;=0.217,D45&gt;=0.15,A45&lt;5.05,D45&lt;0.45,H45&gt;=6.51,F45&lt;1.5),1.35,IF(AND(D45&lt;0.25,G45&gt;=0.05,H45&lt;13.586,A45&gt;=5.05,D45&lt;0.45,H45&gt;=6.51,F45&lt;1.5),1.467,IF(AND(D45&gt;=0.25,G45&gt;=0.05,H45&lt;13.586,A45&gt;=5.05,D45&lt;0.45,H45&gt;=6.51,F45&lt;1.5),1.5,IF(AND(H45&lt;9.15,G45&lt;0.107,F45&gt;=2.5,H45&lt;13.805,G45&lt;0.154,H45&lt;16.674,F45&gt;=1.5),5.7,IF(AND(H45&gt;=9.15,G45&lt;0.107,F45&gt;=2.5,H45&lt;13.805,G45&lt;0.154,H45&lt;16.674,F45&gt;=1.5),5.6,IF(AND(G45&lt;0.404,B45&lt;2.75,H45&gt;=8.929,D45&lt;1.35,G45&gt;=0.154,H45&lt;16.674,F45&gt;=1.5),4.15,IF(AND(G45&gt;=0.404,B45&lt;2.75,H45&gt;=8.929,D45&lt;1.35,G45&gt;=0.154,H45&lt;16.674,F45&gt;=1.5),3.9,IF(AND(A45&gt;=6.75,D45&lt;1.55,F45&lt;2.5,D45&gt;=1.35,G45&gt;=0.154,H45&lt;16.674,F45&gt;=1.5),4.82,IF(AND(D45&lt;0.25,A45&gt;=4.65,G45&gt;=0.217,D45&gt;=0.15,A45&lt;5.05,D45&lt;0.45,H45&gt;=6.51,F45&lt;1.5),1.325,IF(AND(D45&gt;=0.25,A45&gt;=4.65,G45&gt;=0.217,D45&gt;=0.15,A45&lt;5.05,D45&lt;0.45,H45&gt;=6.51,F45&lt;1.5),1.3,IF(AND(A45&lt;6.55,A45&lt;6.75,D45&lt;1.55,F45&lt;2.5,D45&gt;=1.35,G45&gt;=0.154,H45&lt;16.674,F45&gt;=1.5),4.575,IF(AND(A45&gt;=6.55,A45&lt;6.75,D45&lt;1.55,F45&lt;2.5,D45&gt;=1.35,G45&gt;=0.154,H45&lt;16.674,F45&gt;=1.5),4.4,IF(AND(B45&lt;2.9,D45&lt;2.05,H45&gt;=6.93,F45&gt;=2.5,D45&gt;=1.35,G45&gt;=0.154,H45&lt;16.674,F45&gt;=1.5),5.05,IF(AND(H45&lt;8.884,D45&gt;=2.05,H45&gt;=6.93,F45&gt;=2.5,D45&gt;=1.35,G45&gt;=0.154,H45&lt;16.674,F45&gt;=1.5),5.1,IF(AND(H45&lt;13.711,B45&gt;=2.9,D45&lt;2.05,H45&gt;=6.93,F45&gt;=2.5,D45&gt;=1.35,G45&gt;=0.154,H45&lt;16.674,F45&gt;=1.5),5,IF(AND(H45&gt;=13.711,B45&gt;=2.9,D45&lt;2.05,H45&gt;=6.93,F45&gt;=2.5,D45&gt;=1.35,G45&gt;=0.154,H45&lt;16.674,F45&gt;=1.5),5.8,IF(AND(B45&lt;3.15,H45&gt;=8.884,D45&gt;=2.05,H45&gt;=6.93,F45&gt;=2.5,D45&gt;=1.35,G45&gt;=0.154,H45&lt;16.674,F45&gt;=1.5),5.56,IF(AND(B45&gt;=3.15,H45&gt;=8.884,D45&gt;=2.05,H45&gt;=6.93,F45&gt;=2.5,D45&gt;=1.35,G45&gt;=0.154,H45&lt;16.674,F45&gt;=1.5),5.9,"shouldnthappen")))))))))))))))))))))))))))))))))</f>
        <v>1.35</v>
      </c>
      <c r="Z45" s="1" t="n">
        <f aca="false">IF(AND(F45&gt;=2,B45&gt;=3.35),5.6,IF(AND(A45&lt;6.65,H45&gt;=15.076,B45&lt;3.35),4.8,IF(AND(A45&gt;=6.65,H45&gt;=15.076,B45&lt;3.35),6.15,IF(AND(H45&lt;6.542,F45&lt;2,B45&gt;=3.35),1.767,IF(AND(G45&gt;=0.653,D45&lt;0.75,H45&lt;15.076,B45&lt;3.35),1.55,IF(AND(D45&lt;0.15,G45&lt;0.653,D45&lt;0.75,H45&lt;15.076,B45&lt;3.35),1.1,IF(AND(G45&lt;0.356,A45&lt;5.05,H45&gt;=6.542,F45&lt;2,B45&gt;=3.35),1.4,IF(AND(G45&gt;=0.356,A45&lt;5.05,H45&gt;=6.542,F45&lt;2,B45&gt;=3.35),1.3,IF(AND(G45&gt;=0.566,A45&gt;=5.05,H45&gt;=6.542,F45&lt;2,B45&gt;=3.35),1.6,IF(AND(B45&gt;=3.1,D45&gt;=0.15,G45&lt;0.653,D45&lt;0.75,H45&lt;15.076,B45&lt;3.35),1.367,IF(AND(B45&gt;=2.65,D45&lt;1.45,B45&lt;2.75,D45&gt;=0.75,H45&lt;15.076,B45&lt;3.35),3.96,IF(AND(G45&lt;0.352,D45&gt;=1.45,B45&lt;2.75,D45&gt;=0.75,H45&lt;15.076,B45&lt;3.35),4.5,IF(AND(D45&gt;=1.35,A45&lt;6.2,B45&gt;=2.75,D45&gt;=0.75,H45&lt;15.076,B45&lt;3.35),4.733,IF(AND(A45&lt;4.7,B45&lt;3.1,D45&gt;=0.15,G45&lt;0.653,D45&lt;0.75,H45&lt;15.076,B45&lt;3.35),1.36,IF(AND(A45&gt;=4.7,B45&lt;3.1,D45&gt;=0.15,G45&lt;0.653,D45&lt;0.75,H45&lt;15.076,B45&lt;3.35),1.6,IF(AND(A45&lt;5.2,B45&lt;2.65,D45&lt;1.45,B45&lt;2.75,D45&gt;=0.75,H45&lt;15.076,B45&lt;3.35),3.3,IF(AND(A45&lt;6.5,G45&gt;=0.352,D45&gt;=1.45,B45&lt;2.75,D45&gt;=0.75,H45&lt;15.076,B45&lt;3.35),5,IF(AND(A45&gt;=6.5,G45&gt;=0.352,D45&gt;=1.45,B45&lt;2.75,D45&gt;=0.75,H45&lt;15.076,B45&lt;3.35),5.8,IF(AND(H45&lt;8.486,D45&lt;1.35,A45&lt;6.2,B45&gt;=2.75,D45&gt;=0.75,H45&lt;15.076,B45&lt;3.35),3.975,IF(AND(G45&lt;0.187,F45&lt;2.5,A45&gt;=6.2,B45&gt;=2.75,D45&gt;=0.75,H45&lt;15.076,B45&lt;3.35),5,IF(AND(G45&gt;=0.187,F45&lt;2.5,A45&gt;=6.2,B45&gt;=2.75,D45&gt;=0.75,H45&lt;15.076,B45&lt;3.35),4.525,IF(AND(A45&gt;=7.25,F45&gt;=2.5,A45&gt;=6.2,B45&gt;=2.75,D45&gt;=0.75,H45&lt;15.076,B45&lt;3.35),6.5,IF(AND(G45&lt;0.185,B45&lt;3.6,G45&lt;0.566,A45&gt;=5.05,H45&gt;=6.542,F45&lt;2,B45&gt;=3.35),1.45,IF(AND(G45&gt;=0.185,B45&lt;3.6,G45&lt;0.566,A45&gt;=5.05,H45&gt;=6.542,F45&lt;2,B45&gt;=3.35),1.34,IF(AND(G45&lt;0.13,B45&gt;=3.6,G45&lt;0.566,A45&gt;=5.05,H45&gt;=6.542,F45&lt;2,B45&gt;=3.35),1.45,IF(AND(G45&gt;=0.13,B45&gt;=3.6,G45&lt;0.566,A45&gt;=5.05,H45&gt;=6.542,F45&lt;2,B45&gt;=3.35),1.5,IF(AND(D45&lt;1.05,A45&gt;=5.2,B45&lt;2.65,D45&lt;1.45,B45&lt;2.75,D45&gt;=0.75,H45&lt;15.076,B45&lt;3.35),3.5,IF(AND(D45&gt;=1.05,A45&gt;=5.2,B45&lt;2.65,D45&lt;1.45,B45&lt;2.75,D45&gt;=0.75,H45&lt;15.076,B45&lt;3.35),3.94,IF(AND(H45&lt;10.983,H45&gt;=8.486,D45&lt;1.35,A45&lt;6.2,B45&gt;=2.75,D45&gt;=0.75,H45&lt;15.076,B45&lt;3.35),4.38,IF(AND(H45&gt;=10.983,H45&gt;=8.486,D45&lt;1.35,A45&lt;6.2,B45&gt;=2.75,D45&gt;=0.75,H45&lt;15.076,B45&lt;3.35),4.1,IF(AND(B45&gt;=3.25,A45&lt;7.25,F45&gt;=2.5,A45&gt;=6.2,B45&gt;=2.75,D45&gt;=0.75,H45&lt;15.076,B45&lt;3.35),5.7,IF(AND(B45&lt;2.95,B45&lt;3.25,A45&lt;7.25,F45&gt;=2.5,A45&gt;=6.2,B45&gt;=2.75,D45&gt;=0.75,H45&lt;15.076,B45&lt;3.35),5.6,IF(AND(H45&gt;=13.711,B45&gt;=2.95,B45&lt;3.25,A45&lt;7.25,F45&gt;=2.5,A45&gt;=6.2,B45&gt;=2.75,D45&gt;=0.75,H45&lt;15.076,B45&lt;3.35),5.8,IF(AND(A45&gt;=6.8,H45&lt;13.711,B45&gt;=2.95,B45&lt;3.25,A45&lt;7.25,F45&gt;=2.5,A45&gt;=6.2,B45&gt;=2.75,D45&gt;=0.75,H45&lt;15.076,B45&lt;3.35),5.1,IF(AND(H45&lt;12.921,A45&lt;6.8,H45&lt;13.711,B45&gt;=2.95,B45&lt;3.25,A45&lt;7.25,F45&gt;=2.5,A45&gt;=6.2,B45&gt;=2.75,D45&gt;=0.75,H45&lt;15.076,B45&lt;3.35),5.34,IF(AND(H45&gt;=12.921,A45&lt;6.8,H45&lt;13.711,B45&gt;=2.95,B45&lt;3.25,A45&lt;7.25,F45&gt;=2.5,A45&gt;=6.2,B45&gt;=2.75,D45&gt;=0.75,H45&lt;15.076,B45&lt;3.35),5.133,"shouldnthappen"))))))))))))))))))))))))))))))))))))</f>
        <v>1.55</v>
      </c>
      <c r="AA45" s="1" t="n">
        <f aca="false">IF(AND(D45&gt;=0.45,A45&lt;5.05,D45&lt;0.8),1.6,IF(AND(D45&gt;=0.45,A45&gt;=5.05,D45&lt;0.8),1.7,IF(AND(H45&gt;=16.244,F45&gt;=2.5,D45&gt;=0.8),6.533,IF(AND(A45&lt;4.35,D45&lt;0.45,A45&lt;5.05,D45&lt;0.8),1.1,IF(AND(H45&gt;=14.877,D45&lt;0.45,A45&gt;=5.05,D45&lt;0.8),1.3,IF(AND(D45&gt;=1.4,A45&lt;5.65,F45&lt;2.5,D45&gt;=0.8),4.5,IF(AND(A45&gt;=7.25,H45&lt;16.244,F45&gt;=2.5,D45&gt;=0.8),6.5,IF(AND(A45&gt;=4.75,A45&gt;=4.35,D45&lt;0.45,A45&lt;5.05,D45&lt;0.8),1.35,IF(AND(A45&lt;5.3,D45&lt;1.4,A45&lt;5.65,F45&lt;2.5,D45&gt;=0.8),3.1,IF(AND(A45&gt;=6.8,A45&gt;=6.55,A45&gt;=5.65,F45&lt;2.5,D45&gt;=0.8),4.9,IF(AND(H45&lt;5.767,A45&lt;7.25,H45&lt;16.244,F45&gt;=2.5,D45&gt;=0.8),4.5,IF(AND(G45&gt;=0.522,A45&lt;4.75,A45&gt;=4.35,D45&lt;0.45,A45&lt;5.05,D45&lt;0.8),1.2,IF(AND(G45&gt;=0.948,D45&lt;0.35,H45&lt;14.877,D45&lt;0.45,A45&gt;=5.05,D45&lt;0.8),1.7,IF(AND(H45&lt;13.089,D45&gt;=0.35,H45&lt;14.877,D45&lt;0.45,A45&gt;=5.05,D45&lt;0.8),1.5,IF(AND(H45&gt;=13.089,D45&gt;=0.35,H45&lt;14.877,D45&lt;0.45,A45&gt;=5.05,D45&lt;0.8),1.3,IF(AND(B45&gt;=2.95,A45&gt;=5.3,D45&lt;1.4,A45&lt;5.65,F45&lt;2.5,D45&gt;=0.8),4.1,IF(AND(H45&lt;9.181,A45&lt;6.05,A45&lt;6.55,A45&gt;=5.65,F45&lt;2.5,D45&gt;=0.8),5.1,IF(AND(H45&gt;=9.181,A45&lt;6.05,A45&lt;6.55,A45&gt;=5.65,F45&lt;2.5,D45&gt;=0.8),4.3,IF(AND(G45&gt;=0.867,A45&gt;=6.05,A45&lt;6.55,A45&gt;=5.65,F45&lt;2.5,D45&gt;=0.8),4.9,IF(AND(B45&lt;3.05,A45&lt;6.8,A45&gt;=6.55,A45&gt;=5.65,F45&lt;2.5,D45&gt;=0.8),5,IF(AND(B45&gt;=3.05,A45&lt;6.8,A45&gt;=6.55,A45&gt;=5.65,F45&lt;2.5,D45&gt;=0.8),4.55,IF(AND(H45&gt;=14.144,G45&lt;0.522,A45&lt;4.75,A45&gt;=4.35,D45&lt;0.45,A45&lt;5.05,D45&lt;0.8),1.3,IF(AND(B45&lt;2.7,B45&lt;2.95,A45&gt;=5.3,D45&lt;1.4,A45&lt;5.65,F45&lt;2.5,D45&gt;=0.8),3.78,IF(AND(B45&gt;=2.7,B45&lt;2.95,A45&gt;=5.3,D45&lt;1.4,A45&lt;5.65,F45&lt;2.5,D45&gt;=0.8),3.6,IF(AND(G45&lt;0.638,G45&lt;0.867,A45&gt;=6.05,A45&lt;6.55,A45&gt;=5.65,F45&lt;2.5,D45&gt;=0.8),4.433,IF(AND(G45&gt;=0.638,G45&lt;0.867,A45&gt;=6.05,A45&lt;6.55,A45&gt;=5.65,F45&lt;2.5,D45&gt;=0.8),4,IF(AND(A45&lt;6.35,H45&lt;11.146,H45&gt;=5.767,A45&lt;7.25,H45&lt;16.244,F45&gt;=2.5,D45&gt;=0.8),5.1,IF(AND(A45&lt;4.5,H45&lt;14.144,G45&lt;0.522,A45&lt;4.75,A45&gt;=4.35,D45&lt;0.45,A45&lt;5.05,D45&lt;0.8),1.35,IF(AND(A45&gt;=4.5,H45&lt;14.144,G45&lt;0.522,A45&lt;4.75,A45&gt;=4.35,D45&lt;0.45,A45&lt;5.05,D45&lt;0.8),1.4,IF(AND(A45&lt;5.15,B45&lt;3.75,G45&lt;0.948,D45&lt;0.35,H45&lt;14.877,D45&lt;0.45,A45&gt;=5.05,D45&lt;0.8),1.4,IF(AND(A45&gt;=5.15,B45&lt;3.75,G45&lt;0.948,D45&lt;0.35,H45&lt;14.877,D45&lt;0.45,A45&gt;=5.05,D45&lt;0.8),1.5,IF(AND(G45&lt;0.112,B45&gt;=3.75,G45&lt;0.948,D45&lt;0.35,H45&lt;14.877,D45&lt;0.45,A45&gt;=5.05,D45&lt;0.8),1.5,IF(AND(G45&gt;=0.112,B45&gt;=3.75,G45&lt;0.948,D45&lt;0.35,H45&lt;14.877,D45&lt;0.45,A45&gt;=5.05,D45&lt;0.8),1.6,IF(AND(G45&lt;0.075,A45&gt;=6.35,H45&lt;11.146,H45&gt;=5.767,A45&lt;7.25,H45&lt;16.244,F45&gt;=2.5,D45&gt;=0.8),5.5,IF(AND(G45&gt;=0.075,A45&gt;=6.35,H45&lt;11.146,H45&gt;=5.767,A45&lt;7.25,H45&lt;16.244,F45&gt;=2.5,D45&gt;=0.8),5.24,IF(AND(B45&lt;2.95,D45&lt;1.9,H45&gt;=11.146,H45&gt;=5.767,A45&lt;7.25,H45&lt;16.244,F45&gt;=2.5,D45&gt;=0.8),5.65,IF(AND(B45&gt;=2.95,D45&lt;1.9,H45&gt;=11.146,H45&gt;=5.767,A45&lt;7.25,H45&lt;16.244,F45&gt;=2.5,D45&gt;=0.8),5.8,IF(AND(H45&lt;13.42,D45&gt;=1.9,H45&gt;=11.146,H45&gt;=5.767,A45&lt;7.25,H45&lt;16.244,F45&gt;=2.5,D45&gt;=0.8),5.6,IF(AND(H45&gt;=13.42,D45&gt;=1.9,H45&gt;=11.146,H45&gt;=5.767,A45&lt;7.25,H45&lt;16.244,F45&gt;=2.5,D45&gt;=0.8),5.34,"shouldnthappen")))))))))))))))))))))))))))))))))))))))</f>
        <v>1.2</v>
      </c>
      <c r="AB45" s="1" t="n">
        <f aca="false">IF(AND(D45&gt;=0.35,F45&lt;1.5),1.5,IF(AND(F45&lt;2.5,D45&gt;=1.55,F45&gt;=1.5),4.85,IF(AND(H45&lt;8.308,D45&lt;0.15,D45&lt;0.35,F45&lt;1.5),1.5,IF(AND(H45&gt;=8.308,D45&lt;0.15,D45&lt;0.35,F45&lt;1.5),1.4,IF(AND(H45&lt;5.523,D45&gt;=0.15,D45&lt;0.35,F45&lt;1.5),1,IF(AND(G45&lt;0.572,H45&lt;10.688,D45&lt;1.55,F45&gt;=1.5),3.75,IF(AND(B45&gt;=3.5,F45&gt;=2.5,D45&gt;=1.55,F45&gt;=1.5),6.3,IF(AND(A45&gt;=5.65,G45&gt;=0.572,H45&lt;10.688,D45&lt;1.55,F45&gt;=1.5),4.45,IF(AND(B45&gt;=2.85,A45&lt;6.15,H45&gt;=10.688,D45&lt;1.55,F45&gt;=1.5),4.35,IF(AND(H45&gt;=16.284,B45&lt;3.5,F45&gt;=2.5,D45&gt;=1.55,F45&gt;=1.5),6.6,IF(AND(G45&gt;=0.241,G45&lt;0.338,H45&gt;=5.523,D45&gt;=0.15,D45&lt;0.35,F45&lt;1.5),1.25,IF(AND(A45&lt;5.05,G45&gt;=0.338,H45&gt;=5.523,D45&gt;=0.15,D45&lt;0.35,F45&lt;1.5),1.35,IF(AND(B45&lt;2.7,A45&lt;5.65,G45&gt;=0.572,H45&lt;10.688,D45&lt;1.55,F45&gt;=1.5),4,IF(AND(B45&gt;=2.7,A45&lt;5.65,G45&gt;=0.572,H45&lt;10.688,D45&lt;1.55,F45&gt;=1.5),3.6,IF(AND(B45&lt;2.45,B45&lt;2.85,A45&lt;6.15,H45&gt;=10.688,D45&lt;1.55,F45&gt;=1.5),3.7,IF(AND(A45&lt;6.25,B45&lt;2.85,A45&gt;=6.15,H45&gt;=10.688,D45&lt;1.55,F45&gt;=1.5),4.5,IF(AND(A45&gt;=6.25,B45&lt;2.85,A45&gt;=6.15,H45&gt;=10.688,D45&lt;1.55,F45&gt;=1.5),4.86,IF(AND(D45&gt;=1.45,B45&gt;=2.85,A45&gt;=6.15,H45&gt;=10.688,D45&lt;1.55,F45&gt;=1.5),4.8,IF(AND(H45&lt;8.202,H45&lt;16.284,B45&lt;3.5,F45&gt;=2.5,D45&gt;=1.55,F45&gt;=1.5),5.7,IF(AND(A45&gt;=5.1,G45&lt;0.241,G45&lt;0.338,H45&gt;=5.523,D45&gt;=0.15,D45&lt;0.35,F45&lt;1.5),1.5,IF(AND(B45&gt;=3.75,A45&gt;=5.05,G45&gt;=0.338,H45&gt;=5.523,D45&gt;=0.15,D45&lt;0.35,F45&lt;1.5),1.6,IF(AND(A45&lt;5.7,B45&gt;=2.45,B45&lt;2.85,A45&lt;6.15,H45&gt;=10.688,D45&lt;1.55,F45&gt;=1.5),3.9,IF(AND(A45&gt;=5.7,B45&gt;=2.45,B45&lt;2.85,A45&lt;6.15,H45&gt;=10.688,D45&lt;1.55,F45&gt;=1.5),4.02,IF(AND(H45&lt;13.654,D45&lt;1.45,B45&gt;=2.85,A45&gt;=6.15,H45&gt;=10.688,D45&lt;1.55,F45&gt;=1.5),4.333,IF(AND(H45&gt;=13.654,D45&lt;1.45,B45&gt;=2.85,A45&gt;=6.15,H45&gt;=10.688,D45&lt;1.55,F45&gt;=1.5),4.54,IF(AND(A45&lt;6.15,H45&gt;=8.202,H45&lt;16.284,B45&lt;3.5,F45&gt;=2.5,D45&gt;=1.55,F45&gt;=1.5),5,IF(AND(H45&lt;13.924,A45&lt;5.1,G45&lt;0.241,G45&lt;0.338,H45&gt;=5.523,D45&gt;=0.15,D45&lt;0.35,F45&lt;1.5),1.4,IF(AND(H45&gt;=13.924,A45&lt;5.1,G45&lt;0.241,G45&lt;0.338,H45&gt;=5.523,D45&gt;=0.15,D45&lt;0.35,F45&lt;1.5),1.5,IF(AND(D45&lt;0.25,B45&lt;3.75,A45&gt;=5.05,G45&gt;=0.338,H45&gt;=5.523,D45&gt;=0.15,D45&lt;0.35,F45&lt;1.5),1.5,IF(AND(D45&gt;=0.25,B45&lt;3.75,A45&gt;=5.05,G45&gt;=0.338,H45&gt;=5.523,D45&gt;=0.15,D45&lt;0.35,F45&lt;1.5),1.4,IF(AND(H45&lt;8.884,B45&gt;=3.05,A45&gt;=6.15,H45&gt;=8.202,H45&lt;16.284,B45&lt;3.5,F45&gt;=2.5,D45&gt;=1.55,F45&gt;=1.5),5.1,IF(AND(A45&lt;6.45,G45&lt;0.368,B45&lt;3.05,A45&gt;=6.15,H45&gt;=8.202,H45&lt;16.284,B45&lt;3.5,F45&gt;=2.5,D45&gt;=1.55,F45&gt;=1.5),5.525,IF(AND(A45&gt;=6.45,G45&lt;0.368,B45&lt;3.05,A45&gt;=6.15,H45&gt;=8.202,H45&lt;16.284,B45&lt;3.5,F45&gt;=2.5,D45&gt;=1.55,F45&gt;=1.5),5.35,IF(AND(D45&lt;2.25,G45&gt;=0.368,B45&lt;3.05,A45&gt;=6.15,H45&gt;=8.202,H45&lt;16.284,B45&lt;3.5,F45&gt;=2.5,D45&gt;=1.55,F45&gt;=1.5),5.8,IF(AND(D45&gt;=2.25,G45&gt;=0.368,B45&lt;3.05,A45&gt;=6.15,H45&gt;=8.202,H45&lt;16.284,B45&lt;3.5,F45&gt;=2.5,D45&gt;=1.55,F45&gt;=1.5),5.2,IF(AND(H45&lt;10.257,H45&gt;=8.884,B45&gt;=3.05,A45&gt;=6.15,H45&gt;=8.202,H45&lt;16.284,B45&lt;3.5,F45&gt;=2.5,D45&gt;=1.55,F45&gt;=1.5),5.9,IF(AND(H45&gt;=10.257,H45&gt;=8.884,B45&gt;=3.05,A45&gt;=6.15,H45&gt;=8.202,H45&lt;16.284,B45&lt;3.5,F45&gt;=2.5,D45&gt;=1.55,F45&gt;=1.5),5.48,"shouldnthappen")))))))))))))))))))))))))))))))))))))</f>
        <v>1.35</v>
      </c>
      <c r="AC45" s="1" t="n">
        <f aca="false">IF(AND(H45&lt;5.748,A45&lt;5.05,D45&lt;0.8),1,IF(AND(B45&lt;3.35,A45&gt;=5.05,D45&lt;0.8),1.7,IF(AND(A45&lt;5.85,G45&lt;0.154,D45&gt;=0.8),4.5,IF(AND(D45&gt;=0.45,H45&gt;=5.748,A45&lt;5.05,D45&lt;0.8),1.6,IF(AND(G45&gt;=0.934,B45&gt;=3.35,A45&gt;=5.05,D45&lt;0.8),1.7,IF(AND(D45&lt;2.1,A45&gt;=5.85,G45&lt;0.154,D45&gt;=0.8),6.15,IF(AND(D45&gt;=2.1,A45&gt;=5.85,G45&lt;0.154,D45&gt;=0.8),5.5,IF(AND(A45&lt;6.1,D45&gt;=1.55,G45&gt;=0.154,D45&gt;=0.8),5,IF(AND(H45&gt;=14.379,G45&lt;0.934,B45&gt;=3.35,A45&gt;=5.05,D45&lt;0.8),1.58,IF(AND(G45&lt;0.379,A45&gt;=6.1,D45&gt;=1.55,G45&gt;=0.154,D45&gt;=0.8),5.42,IF(AND(H45&lt;13.924,G45&lt;0.227,D45&lt;0.45,H45&gt;=5.748,A45&lt;5.05,D45&lt;0.8),1.4,IF(AND(H45&gt;=13.924,G45&lt;0.227,D45&lt;0.45,H45&gt;=5.748,A45&lt;5.05,D45&lt;0.8),1.5,IF(AND(B45&lt;3.1,G45&gt;=0.227,D45&lt;0.45,H45&gt;=5.748,A45&lt;5.05,D45&lt;0.8),1.1,IF(AND(G45&lt;0.13,H45&lt;14.379,G45&lt;0.934,B45&gt;=3.35,A45&gt;=5.05,D45&lt;0.8),1.4,IF(AND(D45&lt;1.05,A45&lt;5.65,D45&lt;1.35,D45&lt;1.55,G45&gt;=0.154,D45&gt;=0.8),3.7,IF(AND(D45&lt;1.25,A45&gt;=5.65,D45&lt;1.35,D45&lt;1.55,G45&gt;=0.154,D45&gt;=0.8),4.06,IF(AND(D45&gt;=1.25,A45&gt;=5.65,D45&lt;1.35,D45&lt;1.55,G45&gt;=0.154,D45&gt;=0.8),4.425,IF(AND(H45&lt;13.654,D45&lt;1.45,D45&gt;=1.35,D45&lt;1.55,G45&gt;=0.154,D45&gt;=0.8),4.275,IF(AND(G45&lt;0.259,D45&gt;=1.45,D45&gt;=1.35,D45&lt;1.55,G45&gt;=0.154,D45&gt;=0.8),5.1,IF(AND(B45&lt;2.95,G45&gt;=0.379,A45&gt;=6.1,D45&gt;=1.55,G45&gt;=0.154,D45&gt;=0.8),6.3,IF(AND(B45&lt;3.25,B45&gt;=3.1,G45&gt;=0.227,D45&lt;0.45,H45&gt;=5.748,A45&lt;5.05,D45&lt;0.8),1.3,IF(AND(B45&gt;=3.25,B45&gt;=3.1,G45&gt;=0.227,D45&lt;0.45,H45&gt;=5.748,A45&lt;5.05,D45&lt;0.8),1.4,IF(AND(H45&gt;=13.372,G45&gt;=0.13,H45&lt;14.379,G45&lt;0.934,B45&gt;=3.35,A45&gt;=5.05,D45&lt;0.8),1.4,IF(AND(H45&lt;6.69,D45&gt;=1.05,A45&lt;5.65,D45&lt;1.35,D45&lt;1.55,G45&gt;=0.154,D45&gt;=0.8),4.033,IF(AND(H45&gt;=6.69,D45&gt;=1.05,A45&lt;5.65,D45&lt;1.35,D45&lt;1.55,G45&gt;=0.154,D45&gt;=0.8),3.88,IF(AND(B45&lt;2.85,H45&gt;=13.654,D45&lt;1.45,D45&gt;=1.35,D45&lt;1.55,G45&gt;=0.154,D45&gt;=0.8),4.8,IF(AND(B45&gt;=2.85,H45&gt;=13.654,D45&lt;1.45,D45&gt;=1.35,D45&lt;1.55,G45&gt;=0.154,D45&gt;=0.8),4.7,IF(AND(H45&lt;11.681,G45&gt;=0.259,D45&gt;=1.45,D45&gt;=1.35,D45&lt;1.55,G45&gt;=0.154,D45&gt;=0.8),4.85,IF(AND(H45&gt;=11.681,G45&gt;=0.259,D45&gt;=1.45,D45&gt;=1.35,D45&lt;1.55,G45&gt;=0.154,D45&gt;=0.8),4.633,IF(AND(A45&lt;6.25,B45&gt;=2.95,G45&gt;=0.379,A45&gt;=6.1,D45&gt;=1.55,G45&gt;=0.154,D45&gt;=0.8),5.4,IF(AND(D45&lt;0.3,H45&lt;13.372,G45&gt;=0.13,H45&lt;14.379,G45&lt;0.934,B45&gt;=3.35,A45&gt;=5.05,D45&lt;0.8),1.475,IF(AND(D45&gt;=0.3,H45&lt;13.372,G45&gt;=0.13,H45&lt;14.379,G45&lt;0.934,B45&gt;=3.35,A45&gt;=5.05,D45&lt;0.8),1.5,IF(AND(B45&lt;3.15,A45&gt;=6.25,B45&gt;=2.95,G45&gt;=0.379,A45&gt;=6.1,D45&gt;=1.55,G45&gt;=0.154,D45&gt;=0.8),5.7,IF(AND(B45&gt;=3.15,A45&gt;=6.25,B45&gt;=2.95,G45&gt;=0.379,A45&gt;=6.1,D45&gt;=1.55,G45&gt;=0.154,D45&gt;=0.8),5.933,"shouldnthappen"))))))))))))))))))))))))))))))))))</f>
        <v>1.3</v>
      </c>
      <c r="AD45" s="1" t="n">
        <f aca="false">IF(AND(H45&lt;6.621,A45&lt;4.95,D45&lt;0.8),1,IF(AND(H45&lt;14.144,H45&gt;=6.621,A45&lt;4.95,D45&lt;0.8),1.4,IF(AND(H45&gt;=14.144,H45&gt;=6.621,A45&lt;4.95,D45&lt;0.8),1.3,IF(AND(G45&lt;0.13,B45&gt;=3.85,A45&gt;=4.95,D45&lt;0.8),1.3,IF(AND(G45&gt;=0.13,B45&gt;=3.85,A45&gt;=4.95,D45&lt;0.8),1.425,IF(AND(A45&gt;=6.05,B45&lt;2.75,D45&lt;1.55,D45&gt;=0.8),4.9,IF(AND(A45&gt;=7.3,G45&lt;0.119,D45&gt;=1.55,D45&gt;=0.8),6.7,IF(AND(H45&lt;6.555,D45&lt;0.25,B45&lt;3.85,A45&gt;=4.95,D45&lt;0.8),1.7,IF(AND(B45&lt;3.4,D45&gt;=0.25,B45&lt;3.85,A45&gt;=4.95,D45&lt;0.8),1.7,IF(AND(B45&gt;=3.4,D45&gt;=0.25,B45&lt;3.85,A45&gt;=4.95,D45&lt;0.8),1.6,IF(AND(A45&lt;5.05,A45&lt;6.05,B45&lt;2.75,D45&lt;1.55,D45&gt;=0.8),3.3,IF(AND(B45&lt;2.85,D45&lt;1.35,B45&gt;=2.75,D45&lt;1.55,D45&gt;=0.8),4.5,IF(AND(H45&lt;12.206,D45&gt;=1.35,B45&gt;=2.75,D45&lt;1.55,D45&gt;=0.8),4.7,IF(AND(H45&gt;=12.206,D45&gt;=1.35,B45&gt;=2.75,D45&lt;1.55,D45&gt;=0.8),4.52,IF(AND(G45&lt;0.024,A45&lt;7.3,G45&lt;0.119,D45&gt;=1.55,D45&gt;=0.8),5.7,IF(AND(G45&gt;=0.024,A45&lt;7.3,G45&lt;0.119,D45&gt;=1.55,D45&gt;=0.8),5.6,IF(AND(F45&lt;2.5,G45&lt;0.417,G45&gt;=0.119,D45&gt;=1.55,D45&gt;=0.8),5.05,IF(AND(B45&lt;3.15,H45&gt;=6.555,D45&lt;0.25,B45&lt;3.85,A45&gt;=4.95,D45&lt;0.8),1.6,IF(AND(G45&lt;0.356,A45&gt;=5.05,A45&lt;6.05,B45&lt;2.75,D45&lt;1.55,D45&gt;=0.8),4.12,IF(AND(A45&lt;5.65,B45&gt;=2.85,D45&lt;1.35,B45&gt;=2.75,D45&lt;1.55,D45&gt;=0.8),3.6,IF(AND(B45&lt;3.15,F45&gt;=2.5,G45&lt;0.417,G45&gt;=0.119,D45&gt;=1.55,D45&gt;=0.8),5.18,IF(AND(B45&gt;=3.15,F45&gt;=2.5,G45&lt;0.417,G45&gt;=0.119,D45&gt;=1.55,D45&gt;=0.8),5.3,IF(AND(D45&lt;1.7,A45&lt;6.95,G45&gt;=0.417,G45&gt;=0.119,D45&gt;=1.55,D45&gt;=0.8),4.7,IF(AND(A45&lt;7.25,A45&gt;=6.95,G45&gt;=0.417,G45&gt;=0.119,D45&gt;=1.55,D45&gt;=0.8),5.8,IF(AND(A45&gt;=7.25,A45&gt;=6.95,G45&gt;=0.417,G45&gt;=0.119,D45&gt;=1.55,D45&gt;=0.8),6.333,IF(AND(H45&lt;8.594,B45&gt;=3.15,H45&gt;=6.555,D45&lt;0.25,B45&lt;3.85,A45&gt;=4.95,D45&lt;0.8),1.4,IF(AND(H45&gt;=8.594,B45&gt;=3.15,H45&gt;=6.555,D45&lt;0.25,B45&lt;3.85,A45&gt;=4.95,D45&lt;0.8),1.5,IF(AND(H45&gt;=11.218,G45&gt;=0.356,A45&gt;=5.05,A45&lt;6.05,B45&lt;2.75,D45&lt;1.55,D45&gt;=0.8),3.925,IF(AND(A45&gt;=6.5,A45&gt;=5.65,B45&gt;=2.85,D45&lt;1.35,B45&gt;=2.75,D45&lt;1.55,D45&gt;=0.8),4.6,IF(AND(H45&lt;8.602,H45&lt;11.218,G45&gt;=0.356,A45&gt;=5.05,A45&lt;6.05,B45&lt;2.75,D45&lt;1.55,D45&gt;=0.8),3.95,IF(AND(H45&gt;=8.602,H45&lt;11.218,G45&gt;=0.356,A45&gt;=5.05,A45&lt;6.05,B45&lt;2.75,D45&lt;1.55,D45&gt;=0.8),3.75,IF(AND(H45&lt;10.129,A45&lt;6.5,A45&gt;=5.65,B45&gt;=2.85,D45&lt;1.35,B45&gt;=2.75,D45&lt;1.55,D45&gt;=0.8),4.2,IF(AND(H45&gt;=10.129,A45&lt;6.5,A45&gt;=5.65,B45&gt;=2.85,D45&lt;1.35,B45&gt;=2.75,D45&lt;1.55,D45&gt;=0.8),4.267,IF(AND(D45&lt;2.2,B45&lt;3.05,D45&gt;=1.7,A45&lt;6.95,G45&gt;=0.417,G45&gt;=0.119,D45&gt;=1.55,D45&gt;=0.8),5.3,IF(AND(D45&gt;=2.2,B45&lt;3.05,D45&gt;=1.7,A45&lt;6.95,G45&gt;=0.417,G45&gt;=0.119,D45&gt;=1.55,D45&gt;=0.8),5.133,IF(AND(D45&lt;2.45,B45&gt;=3.05,D45&gt;=1.7,A45&lt;6.95,G45&gt;=0.417,G45&gt;=0.119,D45&gt;=1.55,D45&gt;=0.8),5.6,IF(AND(D45&gt;=2.45,B45&gt;=3.05,D45&gt;=1.7,A45&lt;6.95,G45&gt;=0.417,G45&gt;=0.119,D45&gt;=1.55,D45&gt;=0.8),6,"shouldnthappen")))))))))))))))))))))))))))))))))))))</f>
        <v>1.4</v>
      </c>
      <c r="AE45" s="1" t="n">
        <f aca="false">IF(AND(G45&lt;0.123,D45&gt;=0.25,D45&lt;0.75),1.3,IF(AND(H45&gt;=16.774,D45&gt;=1.75,D45&gt;=0.75),6.4,IF(AND(B45&lt;3.4,A45&lt;4.8,D45&lt;0.25,D45&lt;0.75),1.22,IF(AND(B45&gt;=3.4,A45&lt;4.8,D45&lt;0.25,D45&lt;0.75),1,IF(AND(A45&gt;=5.45,A45&gt;=4.8,D45&lt;0.25,D45&lt;0.75),1.367,IF(AND(H45&gt;=10.688,D45&lt;1.35,D45&lt;1.75,D45&gt;=0.75),4.2,IF(AND(A45&lt;5.3,D45&gt;=1.35,D45&lt;1.75,D45&gt;=0.75),4.05,IF(AND(G45&gt;=0.857,H45&lt;16.774,D45&gt;=1.75,D45&gt;=0.75),5.02,IF(AND(H45&lt;6.089,A45&lt;5.45,A45&gt;=4.8,D45&lt;0.25,D45&lt;0.75),1.7,IF(AND(G45&lt;0.184,D45&lt;0.35,G45&gt;=0.123,D45&gt;=0.25,D45&lt;0.75),1.7,IF(AND(G45&gt;=0.184,D45&lt;0.35,G45&gt;=0.123,D45&gt;=0.25,D45&lt;0.75),1.48,IF(AND(A45&lt;5.25,D45&gt;=0.35,G45&gt;=0.123,D45&gt;=0.25,D45&lt;0.75),1.75,IF(AND(A45&gt;=5.25,D45&gt;=0.35,G45&gt;=0.123,D45&gt;=0.25,D45&lt;0.75),1.5,IF(AND(A45&lt;5.3,H45&lt;10.688,D45&lt;1.35,D45&lt;1.75,D45&gt;=0.75),3.15,IF(AND(H45&lt;9.474,A45&gt;=5.3,D45&gt;=1.35,D45&lt;1.75,D45&gt;=0.75),4.95,IF(AND(G45&gt;=0.779,G45&lt;0.857,H45&lt;16.774,D45&gt;=1.75,D45&gt;=0.75),6,IF(AND(G45&lt;0.05,H45&gt;=6.089,A45&lt;5.45,A45&gt;=4.8,D45&lt;0.25,D45&lt;0.75),1.4,IF(AND(H45&lt;6.69,A45&gt;=5.3,H45&lt;10.688,D45&lt;1.35,D45&lt;1.75,D45&gt;=0.75),4.033,IF(AND(H45&gt;=6.69,A45&gt;=5.3,H45&lt;10.688,D45&lt;1.35,D45&lt;1.75,D45&gt;=0.75),3.733,IF(AND(B45&lt;2.5,H45&gt;=9.474,A45&gt;=5.3,D45&gt;=1.35,D45&lt;1.75,D45&gt;=0.75),4.5,IF(AND(D45&gt;=2.45,G45&lt;0.779,G45&lt;0.857,H45&lt;16.774,D45&gt;=1.75,D45&gt;=0.75),6,IF(AND(B45&gt;=3.75,G45&gt;=0.05,H45&gt;=6.089,A45&lt;5.45,A45&gt;=4.8,D45&lt;0.25,D45&lt;0.75),1.6,IF(AND(H45&lt;13.695,B45&gt;=2.5,H45&gt;=9.474,A45&gt;=5.3,D45&gt;=1.35,D45&lt;1.75,D45&gt;=0.75),4.567,IF(AND(G45&gt;=0.654,D45&lt;2.45,G45&lt;0.779,G45&lt;0.857,H45&lt;16.774,D45&gt;=1.75,D45&gt;=0.75),4.9,IF(AND(G45&gt;=0.73,B45&lt;3.75,G45&gt;=0.05,H45&gt;=6.089,A45&lt;5.45,A45&gt;=4.8,D45&lt;0.25,D45&lt;0.75),1.4,IF(AND(A45&lt;6.65,H45&gt;=13.695,B45&gt;=2.5,H45&gt;=9.474,A45&gt;=5.3,D45&gt;=1.35,D45&lt;1.75,D45&gt;=0.75),4.4,IF(AND(A45&gt;=6.65,H45&gt;=13.695,B45&gt;=2.5,H45&gt;=9.474,A45&gt;=5.3,D45&gt;=1.35,D45&lt;1.75,D45&gt;=0.75),4.84,IF(AND(B45&lt;2.75,G45&lt;0.654,D45&lt;2.45,G45&lt;0.779,G45&lt;0.857,H45&lt;16.774,D45&gt;=1.75,D45&gt;=0.75),5.2,IF(AND(H45&lt;9.524,G45&lt;0.73,B45&lt;3.75,G45&gt;=0.05,H45&gt;=6.089,A45&lt;5.45,A45&gt;=4.8,D45&lt;0.25,D45&lt;0.75),1.5,IF(AND(H45&gt;=9.524,G45&lt;0.73,B45&lt;3.75,G45&gt;=0.05,H45&gt;=6.089,A45&lt;5.45,A45&gt;=4.8,D45&lt;0.25,D45&lt;0.75),1.4,IF(AND(H45&gt;=13.644,B45&gt;=2.75,G45&lt;0.654,D45&lt;2.45,G45&lt;0.779,G45&lt;0.857,H45&lt;16.774,D45&gt;=1.75,D45&gt;=0.75),6.033,IF(AND(A45&gt;=6.85,H45&lt;13.644,B45&gt;=2.75,G45&lt;0.654,D45&lt;2.45,G45&lt;0.779,G45&lt;0.857,H45&lt;16.774,D45&gt;=1.75,D45&gt;=0.75),5.1,IF(AND(A45&gt;=6.75,A45&lt;6.85,H45&lt;13.644,B45&gt;=2.75,G45&lt;0.654,D45&lt;2.45,G45&lt;0.779,G45&lt;0.857,H45&lt;16.774,D45&gt;=1.75,D45&gt;=0.75),5.9,IF(AND(D45&gt;=2.35,A45&lt;6.75,A45&lt;6.85,H45&lt;13.644,B45&gt;=2.75,G45&lt;0.654,D45&lt;2.45,G45&lt;0.779,G45&lt;0.857,H45&lt;16.774,D45&gt;=1.75,D45&gt;=0.75),5.6,IF(AND(H45&lt;11.146,D45&lt;2.35,A45&lt;6.75,A45&lt;6.85,H45&lt;13.644,B45&gt;=2.75,G45&lt;0.654,D45&lt;2.45,G45&lt;0.779,G45&lt;0.857,H45&lt;16.774,D45&gt;=1.75,D45&gt;=0.75),5.4,IF(AND(H45&gt;=11.146,D45&lt;2.35,A45&lt;6.75,A45&lt;6.85,H45&lt;13.644,B45&gt;=2.75,G45&lt;0.654,D45&lt;2.45,G45&lt;0.779,G45&lt;0.857,H45&lt;16.774,D45&gt;=1.75,D45&gt;=0.75),5.6,"shouldnthappen"))))))))))))))))))))))))))))))))))))</f>
        <v>1.22</v>
      </c>
      <c r="AF45" s="1" t="n">
        <f aca="false">IF(AND(A45&lt;4.5,D45&lt;0.8),1.233,IF(AND(B45&lt;3.05,A45&gt;=4.5,D45&lt;0.8),1.4,IF(AND(D45&gt;=0.45,B45&gt;=3.05,A45&gt;=4.5,D45&lt;0.8),1.667,IF(AND(D45&lt;1.05,D45&lt;1.35,A45&lt;6.25,D45&gt;=0.8),3.633,IF(AND(H45&lt;13.935,A45&gt;=7.05,A45&gt;=6.25,D45&gt;=0.8),6,IF(AND(G45&gt;=0.948,D45&lt;0.45,B45&gt;=3.05,A45&gt;=4.5,D45&lt;0.8),1.7,IF(AND(G45&lt;0.652,D45&gt;=1.05,D45&lt;1.35,A45&lt;6.25,D45&gt;=0.8),4.16,IF(AND(D45&gt;=2.15,D45&gt;=1.75,D45&gt;=1.35,A45&lt;6.25,D45&gt;=0.8),5.4,IF(AND(G45&gt;=0.912,F45&lt;2.5,A45&lt;7.05,A45&gt;=6.25,D45&gt;=0.8),4.4,IF(AND(B45&gt;=3.25,F45&gt;=2.5,A45&lt;7.05,A45&gt;=6.25,D45&gt;=0.8),5.85,IF(AND(H45&lt;17.32,H45&gt;=13.935,A45&gt;=7.05,A45&gt;=6.25,D45&gt;=0.8),6.65,IF(AND(H45&gt;=17.32,H45&gt;=13.935,A45&gt;=7.05,A45&gt;=6.25,D45&gt;=0.8),6.4,IF(AND(H45&gt;=13.547,G45&lt;0.948,D45&lt;0.45,B45&gt;=3.05,A45&gt;=4.5,D45&lt;0.8),1.38,IF(AND(B45&gt;=2.75,G45&gt;=0.652,D45&gt;=1.05,D45&lt;1.35,A45&lt;6.25,D45&gt;=0.8),3.6,IF(AND(H45&lt;9.417,G45&lt;0.404,D45&lt;1.75,D45&gt;=1.35,A45&lt;6.25,D45&gt;=0.8),4.2,IF(AND(H45&gt;=9.417,G45&lt;0.404,D45&lt;1.75,D45&gt;=1.35,A45&lt;6.25,D45&gt;=0.8),4.5,IF(AND(G45&lt;0.464,G45&gt;=0.404,D45&lt;1.75,D45&gt;=1.35,A45&lt;6.25,D45&gt;=0.8),4.5,IF(AND(G45&gt;=0.464,G45&gt;=0.404,D45&lt;1.75,D45&gt;=1.35,A45&lt;6.25,D45&gt;=0.8),4.625,IF(AND(D45&lt;1.85,D45&lt;2.15,D45&gt;=1.75,D45&gt;=1.35,A45&lt;6.25,D45&gt;=0.8),4.9,IF(AND(D45&gt;=1.85,D45&lt;2.15,D45&gt;=1.75,D45&gt;=1.35,A45&lt;6.25,D45&gt;=0.8),5.05,IF(AND(G45&lt;0.332,G45&lt;0.912,F45&lt;2.5,A45&lt;7.05,A45&gt;=6.25,D45&gt;=0.8),4.467,IF(AND(G45&gt;=0.332,G45&lt;0.912,F45&lt;2.5,A45&lt;7.05,A45&gt;=6.25,D45&gt;=0.8),4.767,IF(AND(D45&lt;0.15,H45&lt;13.547,G45&lt;0.948,D45&lt;0.45,B45&gt;=3.05,A45&gt;=4.5,D45&lt;0.8),1.5,IF(AND(D45&lt;1.15,B45&lt;2.75,G45&gt;=0.652,D45&gt;=1.05,D45&lt;1.35,A45&lt;6.25,D45&gt;=0.8),3.9,IF(AND(D45&gt;=1.15,B45&lt;2.75,G45&gt;=0.652,D45&gt;=1.05,D45&lt;1.35,A45&lt;6.25,D45&gt;=0.8),4,IF(AND(D45&gt;=2.25,B45&lt;3.15,B45&lt;3.25,F45&gt;=2.5,A45&lt;7.05,A45&gt;=6.25,D45&gt;=0.8),5.14,IF(AND(G45&lt;0.621,B45&gt;=3.15,B45&lt;3.25,F45&gt;=2.5,A45&lt;7.05,A45&gt;=6.25,D45&gt;=0.8),5.75,IF(AND(G45&gt;=0.621,B45&gt;=3.15,B45&lt;3.25,F45&gt;=2.5,A45&lt;7.05,A45&gt;=6.25,D45&gt;=0.8),5.1,IF(AND(G45&gt;=0.862,D45&gt;=0.15,H45&lt;13.547,G45&lt;0.948,D45&lt;0.45,B45&gt;=3.05,A45&gt;=4.5,D45&lt;0.8),1.5,IF(AND(A45&lt;6.35,D45&lt;2.25,B45&lt;3.15,B45&lt;3.25,F45&gt;=2.5,A45&lt;7.05,A45&gt;=6.25,D45&gt;=0.8),5.267,IF(AND(A45&gt;=6.35,D45&lt;2.25,B45&lt;3.15,B45&lt;3.25,F45&gt;=2.5,A45&lt;7.05,A45&gt;=6.25,D45&gt;=0.8),5.42,IF(AND(A45&lt;5.1,G45&lt;0.862,D45&gt;=0.15,H45&lt;13.547,G45&lt;0.948,D45&lt;0.45,B45&gt;=3.05,A45&gt;=4.5,D45&lt;0.8),1.35,IF(AND(B45&lt;3.95,A45&gt;=5.1,G45&lt;0.862,D45&gt;=0.15,H45&lt;13.547,G45&lt;0.948,D45&lt;0.45,B45&gt;=3.05,A45&gt;=4.5,D45&lt;0.8),1.5,IF(AND(B45&gt;=3.95,A45&gt;=5.1,G45&lt;0.862,D45&gt;=0.15,H45&lt;13.547,G45&lt;0.948,D45&lt;0.45,B45&gt;=3.05,A45&gt;=4.5,D45&lt;0.8),1.467,"shouldnthappen"))))))))))))))))))))))))))))))))))</f>
        <v>1.233</v>
      </c>
      <c r="AG45" s="1" t="n">
        <f aca="false">IF(AND(H45&lt;5.748,A45&lt;4.85,D45&lt;0.75),1,IF(AND(B45&gt;=3.5,D45&gt;=1.75,D45&gt;=0.75),6.2,IF(AND(A45&gt;=4.65,H45&gt;=5.748,A45&lt;4.85,D45&lt;0.75),1.333,IF(AND(H45&lt;6.417,B45&lt;3.45,A45&gt;=4.85,D45&lt;0.75),1.7,IF(AND(A45&lt;5.05,B45&gt;=3.45,A45&gt;=4.85,D45&lt;0.75),1.4,IF(AND(A45&gt;=5.05,B45&gt;=3.45,A45&gt;=4.85,D45&lt;0.75),1.5,IF(AND(F45&gt;=2.5,H45&lt;13.641,D45&lt;1.75,D45&gt;=0.75),4.667,IF(AND(G45&lt;0.187,H45&gt;=13.641,D45&lt;1.75,D45&gt;=0.75),5,IF(AND(A45&gt;=7.1,B45&lt;3.5,D45&gt;=1.75,D45&gt;=0.75),6.575,IF(AND(G45&lt;0.161,A45&lt;4.65,H45&gt;=5.748,A45&lt;4.85,D45&lt;0.75),1.5,IF(AND(H45&lt;8.399,H45&gt;=6.417,B45&lt;3.45,A45&gt;=4.85,D45&lt;0.75),1.5,IF(AND(H45&gt;=8.399,H45&gt;=6.417,B45&lt;3.45,A45&gt;=4.85,D45&lt;0.75),1.625,IF(AND(G45&lt;0.086,F45&lt;2.5,H45&lt;13.641,D45&lt;1.75,D45&gt;=0.75),4.7,IF(AND(D45&lt;1.35,G45&gt;=0.187,H45&gt;=13.641,D45&lt;1.75,D45&gt;=0.75),4.2,IF(AND(G45&lt;0.422,G45&gt;=0.161,A45&lt;4.65,H45&gt;=5.748,A45&lt;4.85,D45&lt;0.75),1.4,IF(AND(G45&gt;=0.422,G45&gt;=0.161,A45&lt;4.65,H45&gt;=5.748,A45&lt;4.85,D45&lt;0.75),1.3,IF(AND(B45&lt;2.5,D45&gt;=1.35,G45&gt;=0.187,H45&gt;=13.641,D45&lt;1.75,D45&gt;=0.75),4.5,IF(AND(B45&lt;2.75,A45&lt;6,A45&lt;7.1,B45&lt;3.5,D45&gt;=1.75,D45&gt;=0.75),5.1,IF(AND(B45&gt;=2.75,A45&lt;6,A45&lt;7.1,B45&lt;3.5,D45&gt;=1.75,D45&gt;=0.75),5.02,IF(AND(A45&lt;5.15,A45&lt;5.9,G45&gt;=0.086,F45&lt;2.5,H45&lt;13.641,D45&lt;1.75,D45&gt;=0.75),3,IF(AND(G45&lt;0.644,A45&gt;=5.9,G45&gt;=0.086,F45&lt;2.5,H45&lt;13.641,D45&lt;1.75,D45&gt;=0.75),4.65,IF(AND(G45&gt;=0.644,A45&gt;=5.9,G45&gt;=0.086,F45&lt;2.5,H45&lt;13.641,D45&lt;1.75,D45&gt;=0.75),4.24,IF(AND(D45&lt;1.45,B45&gt;=2.5,D45&gt;=1.35,G45&gt;=0.187,H45&gt;=13.641,D45&lt;1.75,D45&gt;=0.75),4.68,IF(AND(D45&gt;=1.45,B45&gt;=2.5,D45&gt;=1.35,G45&gt;=0.187,H45&gt;=13.641,D45&lt;1.75,D45&gt;=0.75),4.833,IF(AND(H45&lt;13.18,D45&lt;2.05,A45&gt;=6,A45&lt;7.1,B45&lt;3.5,D45&gt;=1.75,D45&gt;=0.75),5.44,IF(AND(H45&gt;=13.18,D45&lt;2.05,A45&gt;=6,A45&lt;7.1,B45&lt;3.5,D45&gt;=1.75,D45&gt;=0.75),5.1,IF(AND(H45&lt;8.759,D45&gt;=2.05,A45&gt;=6,A45&lt;7.1,B45&lt;3.5,D45&gt;=1.75,D45&gt;=0.75),5.4,IF(AND(A45&gt;=5.75,A45&gt;=5.15,A45&lt;5.9,G45&gt;=0.086,F45&lt;2.5,H45&lt;13.641,D45&lt;1.75,D45&gt;=0.75),3.967,IF(AND(H45&lt;10.159,H45&gt;=8.759,D45&gt;=2.05,A45&gt;=6,A45&lt;7.1,B45&lt;3.5,D45&gt;=1.75,D45&gt;=0.75),5.925,IF(AND(D45&lt;1.2,A45&lt;5.75,A45&gt;=5.15,A45&lt;5.9,G45&gt;=0.086,F45&lt;2.5,H45&lt;13.641,D45&lt;1.75,D45&gt;=0.75),3.667,IF(AND(D45&lt;2.25,H45&gt;=10.159,H45&gt;=8.759,D45&gt;=2.05,A45&gt;=6,A45&lt;7.1,B45&lt;3.5,D45&gt;=1.75,D45&gt;=0.75),5.66,IF(AND(D45&gt;=2.25,H45&gt;=10.159,H45&gt;=8.759,D45&gt;=2.05,A45&gt;=6,A45&lt;7.1,B45&lt;3.5,D45&gt;=1.75,D45&gt;=0.75),5.34,IF(AND(D45&lt;1.35,D45&gt;=1.2,A45&lt;5.75,A45&gt;=5.15,A45&lt;5.9,G45&gt;=0.086,F45&lt;2.5,H45&lt;13.641,D45&lt;1.75,D45&gt;=0.75),4.025,IF(AND(D45&gt;=1.35,D45&gt;=1.2,A45&lt;5.75,A45&gt;=5.15,A45&lt;5.9,G45&gt;=0.086,F45&lt;2.5,H45&lt;13.641,D45&lt;1.75,D45&gt;=0.75),3.9,"shouldnthappen"))))))))))))))))))))))))))))))))))</f>
        <v>1.3</v>
      </c>
      <c r="AH45" s="1" t="n">
        <f aca="false">IF(AND(F45&lt;1.5,H45&lt;6.799,A45&lt;5.45),1.7,IF(AND(F45&gt;=1.5,H45&lt;6.799,A45&lt;5.45),4.1,IF(AND(D45&gt;=0.8,H45&gt;=6.799,A45&lt;5.45),3.9,IF(AND(H45&lt;7.564,F45&lt;2.5,A45&gt;=5.45),3.925,IF(AND(H45&gt;=16.284,F45&gt;=2.5,A45&gt;=5.45),6.5,IF(AND(A45&lt;4.35,D45&lt;0.8,H45&gt;=6.799,A45&lt;5.45),1.1,IF(AND(B45&lt;2.8,D45&lt;1.35,H45&gt;=7.564,F45&lt;2.5,A45&gt;=5.45),4.1,IF(AND(B45&gt;=2.8,D45&lt;1.35,H45&gt;=7.564,F45&lt;2.5,A45&gt;=5.45),4.267,IF(AND(B45&lt;2.75,D45&gt;=1.35,H45&gt;=7.564,F45&lt;2.5,A45&gt;=5.45),5,IF(AND(G45&gt;=0.078,G45&lt;0.26,H45&lt;16.284,F45&gt;=2.5,A45&gt;=5.45),6.06,IF(AND(G45&gt;=0.805,G45&gt;=0.26,H45&lt;16.284,F45&gt;=2.5,A45&gt;=5.45),5.02,IF(AND(H45&gt;=10.109,B45&gt;=3.45,A45&gt;=4.35,D45&lt;0.8,H45&gt;=6.799,A45&lt;5.45),1.55,IF(AND(D45&lt;2.25,G45&lt;0.078,G45&lt;0.26,H45&lt;16.284,F45&gt;=2.5,A45&gt;=5.45),5.6,IF(AND(D45&gt;=2.25,G45&lt;0.078,G45&lt;0.26,H45&lt;16.284,F45&gt;=2.5,A45&gt;=5.45),5.7,IF(AND(A45&lt;6.15,G45&lt;0.805,G45&gt;=0.26,H45&lt;16.284,F45&gt;=2.5,A45&gt;=5.45),4.967,IF(AND(A45&lt;4.65,H45&lt;12.227,B45&lt;3.45,A45&gt;=4.35,D45&lt;0.8,H45&gt;=6.799,A45&lt;5.45),1.333,IF(AND(A45&lt;4.85,H45&gt;=12.227,B45&lt;3.45,A45&gt;=4.35,D45&lt;0.8,H45&gt;=6.799,A45&lt;5.45),1.42,IF(AND(A45&gt;=4.85,H45&gt;=12.227,B45&lt;3.45,A45&gt;=4.35,D45&lt;0.8,H45&gt;=6.799,A45&lt;5.45),1.533,IF(AND(A45&lt;5.05,H45&lt;10.109,B45&gt;=3.45,A45&gt;=4.35,D45&lt;0.8,H45&gt;=6.799,A45&lt;5.45),1.4,IF(AND(A45&gt;=5.05,H45&lt;10.109,B45&gt;=3.45,A45&gt;=4.35,D45&lt;0.8,H45&gt;=6.799,A45&lt;5.45),1.5,IF(AND(G45&lt;0.14,H45&lt;13.531,B45&gt;=2.75,D45&gt;=1.35,H45&gt;=7.564,F45&lt;2.5,A45&gt;=5.45),4.7,IF(AND(G45&lt;0.187,H45&gt;=13.531,B45&gt;=2.75,D45&gt;=1.35,H45&gt;=7.564,F45&lt;2.5,A45&gt;=5.45),5,IF(AND(G45&gt;=0.187,H45&gt;=13.531,B45&gt;=2.75,D45&gt;=1.35,H45&gt;=7.564,F45&lt;2.5,A45&gt;=5.45),4.66,IF(AND(A45&lt;6.35,A45&gt;=6.15,G45&lt;0.805,G45&gt;=0.26,H45&lt;16.284,F45&gt;=2.5,A45&gt;=5.45),6,IF(AND(D45&lt;0.15,A45&gt;=4.65,H45&lt;12.227,B45&lt;3.45,A45&gt;=4.35,D45&lt;0.8,H45&gt;=6.799,A45&lt;5.45),1.5,IF(AND(H45&lt;10.723,G45&gt;=0.14,H45&lt;13.531,B45&gt;=2.75,D45&gt;=1.35,H45&gt;=7.564,F45&lt;2.5,A45&gt;=5.45),4.6,IF(AND(H45&gt;=10.723,G45&gt;=0.14,H45&lt;13.531,B45&gt;=2.75,D45&gt;=1.35,H45&gt;=7.564,F45&lt;2.5,A45&gt;=5.45),4.46,IF(AND(G45&lt;0.364,A45&gt;=6.35,A45&gt;=6.15,G45&lt;0.805,G45&gt;=0.26,H45&lt;16.284,F45&gt;=2.5,A45&gt;=5.45),5.28,IF(AND(A45&lt;5.1,D45&gt;=0.15,A45&gt;=4.65,H45&lt;12.227,B45&lt;3.45,A45&gt;=4.35,D45&lt;0.8,H45&gt;=6.799,A45&lt;5.45),1.36,IF(AND(A45&gt;=5.1,D45&gt;=0.15,A45&gt;=4.65,H45&lt;12.227,B45&lt;3.45,A45&gt;=4.35,D45&lt;0.8,H45&gt;=6.799,A45&lt;5.45),1.4,IF(AND(G45&gt;=0.6,G45&gt;=0.364,A45&gt;=6.35,A45&gt;=6.15,G45&lt;0.805,G45&gt;=0.26,H45&lt;16.284,F45&gt;=2.5,A45&gt;=5.45),5.1,IF(AND(A45&gt;=6.95,G45&lt;0.6,G45&gt;=0.364,A45&gt;=6.35,A45&gt;=6.15,G45&lt;0.805,G45&gt;=0.26,H45&lt;16.284,F45&gt;=2.5,A45&gt;=5.45),5.8,IF(AND(B45&lt;3.2,A45&lt;6.95,G45&lt;0.6,G45&gt;=0.364,A45&gt;=6.35,A45&gt;=6.15,G45&lt;0.805,G45&gt;=0.26,H45&lt;16.284,F45&gt;=2.5,A45&gt;=5.45),5.6,IF(AND(B45&gt;=3.2,A45&lt;6.95,G45&lt;0.6,G45&gt;=0.364,A45&gt;=6.35,A45&gt;=6.15,G45&lt;0.805,G45&gt;=0.26,H45&lt;16.284,F45&gt;=2.5,A45&gt;=5.45),5.7,"shouldnthappen"))))))))))))))))))))))))))))))))))</f>
        <v>1.42</v>
      </c>
      <c r="AI45" s="1" t="n">
        <f aca="false">IF(AND(B45&gt;=3.55,A45&lt;5.05,F45&lt;1.5),1,IF(AND(H45&gt;=13.436,A45&gt;=5.05,F45&lt;1.5),1.633,IF(AND(A45&lt;4.35,B45&lt;3.55,A45&lt;5.05,F45&lt;1.5),1.1,IF(AND(A45&lt;5.15,H45&lt;13.436,A45&gt;=5.05,F45&lt;1.5),1.6,IF(AND(G45&lt;0.837,D45&lt;1.2,B45&lt;2.65,F45&gt;=1.5),3.7,IF(AND(G45&gt;=0.837,D45&lt;1.2,B45&lt;2.65,F45&gt;=1.5),3,IF(AND(D45&lt;1.4,D45&gt;=1.2,B45&lt;2.65,F45&gt;=1.5),4.133,IF(AND(D45&gt;=1.4,D45&gt;=1.2,B45&lt;2.65,F45&gt;=1.5),4.633,IF(AND(G45&lt;0.302,A45&gt;=4.35,B45&lt;3.55,A45&lt;5.05,F45&lt;1.5),1.34,IF(AND(D45&gt;=0.3,A45&gt;=5.15,H45&lt;13.436,A45&gt;=5.05,F45&lt;1.5),1.5,IF(AND(G45&lt;0.233,G45&lt;0.265,D45&lt;1.55,B45&gt;=2.65,F45&gt;=1.5),4.56,IF(AND(G45&gt;=0.233,G45&lt;0.265,D45&lt;1.55,B45&gt;=2.65,F45&gt;=1.5),5.1,IF(AND(G45&lt;0.395,G45&gt;=0.265,D45&lt;1.55,B45&gt;=2.65,F45&gt;=1.5),4.025,IF(AND(H45&lt;13.935,A45&gt;=7.05,D45&gt;=1.55,B45&gt;=2.65,F45&gt;=1.5),6.12,IF(AND(H45&gt;=13.935,A45&gt;=7.05,D45&gt;=1.55,B45&gt;=2.65,F45&gt;=1.5),6.64,IF(AND(G45&gt;=0.858,G45&gt;=0.302,A45&gt;=4.35,B45&lt;3.55,A45&lt;5.05,F45&lt;1.5),1.3,IF(AND(H45&lt;6.543,D45&lt;0.3,A45&gt;=5.15,H45&lt;13.436,A45&gt;=5.05,F45&lt;1.5),1.4,IF(AND(H45&gt;=6.543,D45&lt;0.3,A45&gt;=5.15,H45&lt;13.436,A45&gt;=5.05,F45&lt;1.5),1.48,IF(AND(A45&lt;6.3,G45&gt;=0.395,G45&gt;=0.265,D45&lt;1.55,B45&gt;=2.65,F45&gt;=1.5),4.14,IF(AND(A45&gt;=6.3,G45&gt;=0.395,G45&gt;=0.265,D45&lt;1.55,B45&gt;=2.65,F45&gt;=1.5),4.767,IF(AND(G45&gt;=0.669,B45&lt;3.15,A45&lt;7.05,D45&gt;=1.55,B45&gt;=2.65,F45&gt;=1.5),5,IF(AND(H45&lt;9.459,G45&lt;0.858,G45&gt;=0.302,A45&gt;=4.35,B45&lt;3.55,A45&lt;5.05,F45&lt;1.5),1.4,IF(AND(H45&gt;=9.459,G45&lt;0.858,G45&gt;=0.302,A45&gt;=4.35,B45&lt;3.55,A45&lt;5.05,F45&lt;1.5),1.6,IF(AND(G45&gt;=0.433,G45&lt;0.669,B45&lt;3.15,A45&lt;7.05,D45&gt;=1.55,B45&gt;=2.65,F45&gt;=1.5),5.68,IF(AND(G45&lt;0.481,H45&lt;10.257,B45&gt;=3.15,A45&lt;7.05,D45&gt;=1.55,B45&gt;=2.65,F45&gt;=1.5),5.7,IF(AND(G45&gt;=0.481,H45&lt;10.257,B45&gt;=3.15,A45&lt;7.05,D45&gt;=1.55,B45&gt;=2.65,F45&gt;=1.5),5.9,IF(AND(D45&lt;2.15,H45&gt;=10.257,B45&gt;=3.15,A45&lt;7.05,D45&gt;=1.55,B45&gt;=2.65,F45&gt;=1.5),5.1,IF(AND(D45&gt;=2.15,H45&gt;=10.257,B45&gt;=3.15,A45&lt;7.05,D45&gt;=1.55,B45&gt;=2.65,F45&gt;=1.5),5.42,IF(AND(G45&lt;0.098,G45&lt;0.433,G45&lt;0.669,B45&lt;3.15,A45&lt;7.05,D45&gt;=1.55,B45&gt;=2.65,F45&gt;=1.5),5.567,IF(AND(D45&lt;1.8,G45&gt;=0.098,G45&lt;0.433,G45&lt;0.669,B45&lt;3.15,A45&lt;7.05,D45&gt;=1.55,B45&gt;=2.65,F45&gt;=1.5),5.033,IF(AND(G45&gt;=0.312,D45&gt;=1.8,G45&gt;=0.098,G45&lt;0.433,G45&lt;0.669,B45&lt;3.15,A45&lt;7.05,D45&gt;=1.55,B45&gt;=2.65,F45&gt;=1.5),5.4,IF(AND(H45&lt;9.002,G45&lt;0.312,D45&gt;=1.8,G45&gt;=0.098,G45&lt;0.433,G45&lt;0.669,B45&lt;3.15,A45&lt;7.05,D45&gt;=1.55,B45&gt;=2.65,F45&gt;=1.5),5.1,IF(AND(H45&gt;=9.002,G45&lt;0.312,D45&gt;=1.8,G45&gt;=0.098,G45&lt;0.433,G45&lt;0.669,B45&lt;3.15,A45&lt;7.05,D45&gt;=1.55,B45&gt;=2.65,F45&gt;=1.5),5.26,"shouldnthappen")))))))))))))))))))))))))))))))))</f>
        <v>1.3</v>
      </c>
      <c r="AJ45" s="1" t="n">
        <f aca="false">IF(AND(A45&gt;=5.25,D45&gt;=0.35,D45&lt;0.8),1.433,IF(AND(F45&gt;=2.5,H45&lt;6.927,D45&gt;=0.8),5.1,IF(AND(H45&lt;5.85,B45&lt;3.65,D45&lt;0.35,D45&lt;0.8),1,IF(AND(A45&lt;5.55,B45&gt;=3.65,D45&lt;0.35,D45&lt;0.8),1.5,IF(AND(A45&gt;=5.55,B45&gt;=3.65,D45&lt;0.35,D45&lt;0.8),1.7,IF(AND(H45&lt;7.949,A45&lt;5.25,D45&gt;=0.35,D45&lt;0.8),1.9,IF(AND(H45&gt;=7.949,A45&lt;5.25,D45&gt;=0.35,D45&lt;0.8),1.54,IF(AND(A45&lt;5.55,F45&lt;2.5,H45&lt;6.927,D45&gt;=0.8),3.98,IF(AND(A45&gt;=5.55,F45&lt;2.5,H45&lt;6.927,D45&gt;=0.8),4.1,IF(AND(A45&gt;=7.25,D45&gt;=1.55,H45&gt;=6.927,D45&gt;=0.8),6.65,IF(AND(A45&lt;5.75,D45&lt;1.2,D45&lt;1.55,H45&gt;=6.927,D45&gt;=0.8),3.62,IF(AND(A45&gt;=5.75,D45&lt;1.2,D45&lt;1.55,H45&gt;=6.927,D45&gt;=0.8),4.1,IF(AND(G45&lt;0.175,A45&lt;4.8,H45&gt;=5.85,B45&lt;3.65,D45&lt;0.35,D45&lt;0.8),1.5,IF(AND(G45&gt;=0.175,A45&lt;4.8,H45&gt;=5.85,B45&lt;3.65,D45&lt;0.35,D45&lt;0.8),1.3,IF(AND(A45&gt;=5.05,A45&gt;=4.8,H45&gt;=5.85,B45&lt;3.65,D45&lt;0.35,D45&lt;0.8),1.5,IF(AND(G45&gt;=0.735,A45&lt;6.25,D45&gt;=1.2,D45&lt;1.55,H45&gt;=6.927,D45&gt;=0.8),4,IF(AND(H45&lt;10.464,A45&lt;6.2,A45&lt;7.25,D45&gt;=1.55,H45&gt;=6.927,D45&gt;=0.8),5.1,IF(AND(H45&gt;=10.464,A45&lt;6.2,A45&lt;7.25,D45&gt;=1.55,H45&gt;=6.927,D45&gt;=0.8),4.9,IF(AND(G45&lt;0.418,A45&lt;5.05,A45&gt;=4.8,H45&gt;=5.85,B45&lt;3.65,D45&lt;0.35,D45&lt;0.8),1.48,IF(AND(G45&gt;=0.418,A45&lt;5.05,A45&gt;=4.8,H45&gt;=5.85,B45&lt;3.65,D45&lt;0.35,D45&lt;0.8),1.3,IF(AND(B45&lt;2.75,G45&lt;0.735,A45&lt;6.25,D45&gt;=1.2,D45&lt;1.55,H45&gt;=6.927,D45&gt;=0.8),4.35,IF(AND(H45&lt;15.422,D45&lt;1.45,A45&gt;=6.25,D45&gt;=1.2,D45&lt;1.55,H45&gt;=6.927,D45&gt;=0.8),4.375,IF(AND(H45&gt;=15.422,D45&lt;1.45,A45&gt;=6.25,D45&gt;=1.2,D45&lt;1.55,H45&gt;=6.927,D45&gt;=0.8),4.7,IF(AND(A45&lt;6.4,D45&gt;=1.45,A45&gt;=6.25,D45&gt;=1.2,D45&lt;1.55,H45&gt;=6.927,D45&gt;=0.8),5.1,IF(AND(G45&gt;=0.576,D45&lt;2.15,A45&gt;=6.2,A45&lt;7.25,D45&gt;=1.55,H45&gt;=6.927,D45&gt;=0.8),5.1,IF(AND(G45&lt;0.537,D45&gt;=2.15,A45&gt;=6.2,A45&lt;7.25,D45&gt;=1.55,H45&gt;=6.927,D45&gt;=0.8),5.533,IF(AND(G45&gt;=0.537,D45&gt;=2.15,A45&gt;=6.2,A45&lt;7.25,D45&gt;=1.55,H45&gt;=6.927,D45&gt;=0.8),5.9,IF(AND(D45&lt;1.45,B45&gt;=2.75,G45&lt;0.735,A45&lt;6.25,D45&gt;=1.2,D45&lt;1.55,H45&gt;=6.927,D45&gt;=0.8),4.6,IF(AND(D45&gt;=1.45,B45&gt;=2.75,G45&lt;0.735,A45&lt;6.25,D45&gt;=1.2,D45&lt;1.55,H45&gt;=6.927,D45&gt;=0.8),4.5,IF(AND(H45&lt;12.582,A45&gt;=6.4,D45&gt;=1.45,A45&gt;=6.25,D45&gt;=1.2,D45&lt;1.55,H45&gt;=6.927,D45&gt;=0.8),4.66,IF(AND(H45&gt;=12.582,A45&gt;=6.4,D45&gt;=1.45,A45&gt;=6.25,D45&gt;=1.2,D45&lt;1.55,H45&gt;=6.927,D45&gt;=0.8),4.9,IF(AND(B45&lt;2.75,G45&lt;0.576,D45&lt;2.15,A45&gt;=6.2,A45&lt;7.25,D45&gt;=1.55,H45&gt;=6.927,D45&gt;=0.8),5.3,IF(AND(G45&gt;=0.395,B45&gt;=2.75,G45&lt;0.576,D45&lt;2.15,A45&gt;=6.2,A45&lt;7.25,D45&gt;=1.55,H45&gt;=6.927,D45&gt;=0.8),5.6,IF(AND(D45&gt;=1.9,G45&lt;0.395,B45&gt;=2.75,G45&lt;0.576,D45&lt;2.15,A45&gt;=6.2,A45&lt;7.25,D45&gt;=1.55,H45&gt;=6.927,D45&gt;=0.8),5.333,IF(AND(B45&lt;2.95,D45&lt;1.9,G45&lt;0.395,B45&gt;=2.75,G45&lt;0.576,D45&lt;2.15,A45&gt;=6.2,A45&lt;7.25,D45&gt;=1.55,H45&gt;=6.927,D45&gt;=0.8),5.6,IF(AND(B45&gt;=2.95,D45&lt;1.9,G45&lt;0.395,B45&gt;=2.75,G45&lt;0.576,D45&lt;2.15,A45&gt;=6.2,A45&lt;7.25,D45&gt;=1.55,H45&gt;=6.927,D45&gt;=0.8),5.5,"shouldnthappen"))))))))))))))))))))))))))))))))))))</f>
        <v>1.3</v>
      </c>
      <c r="AK45" s="1" t="n">
        <f aca="false">IF(AND(H45&lt;5.85,B45&lt;3.65,F45&lt;1.5),1,IF(AND(B45&gt;=3.95,B45&gt;=3.65,F45&lt;1.5),1.433,IF(AND(A45&lt;5.15,F45&lt;2.5,F45&gt;=1.5),3.075,IF(AND(D45&gt;=0.35,H45&gt;=5.85,B45&lt;3.65,F45&lt;1.5),1.5,IF(AND(G45&lt;0.168,B45&lt;3.95,B45&gt;=3.65,F45&lt;1.5),1.7,IF(AND(H45&lt;5.767,A45&lt;7.25,F45&gt;=2.5,F45&gt;=1.5),4.5,IF(AND(D45&lt;1.9,A45&gt;=7.25,F45&gt;=2.5,F45&gt;=1.5),6.3,IF(AND(D45&gt;=1.9,A45&gt;=7.25,F45&gt;=2.5,F45&gt;=1.5),6.575,IF(AND(B45&lt;3.75,G45&gt;=0.168,B45&lt;3.95,B45&gt;=3.65,F45&lt;1.5),1.5,IF(AND(B45&gt;=3.75,G45&gt;=0.168,B45&lt;3.95,B45&gt;=3.65,F45&lt;1.5),1.6,IF(AND(D45&gt;=1.35,A45&lt;6.15,A45&gt;=5.15,F45&lt;2.5,F45&gt;=1.5),4.42,IF(AND(D45&lt;1.4,A45&gt;=6.15,A45&gt;=5.15,F45&lt;2.5,F45&gt;=1.5),4.5,IF(AND(D45&gt;=1.4,A45&gt;=6.15,A45&gt;=5.15,F45&lt;2.5,F45&gt;=1.5),4.675,IF(AND(D45&lt;0.15,H45&lt;11.218,D45&lt;0.35,H45&gt;=5.85,B45&lt;3.65,F45&lt;1.5),1.5,IF(AND(D45&lt;0.15,H45&gt;=11.218,D45&lt;0.35,H45&gt;=5.85,B45&lt;3.65,F45&lt;1.5),1.1,IF(AND(B45&lt;2.7,D45&lt;1.35,A45&lt;6.15,A45&gt;=5.15,F45&lt;2.5,F45&gt;=1.5),3.82,IF(AND(A45&lt;6.15,G45&gt;=0.755,H45&gt;=5.767,A45&lt;7.25,F45&gt;=2.5,F45&gt;=1.5),4.98,IF(AND(A45&gt;=6.15,G45&gt;=0.755,H45&gt;=5.767,A45&lt;7.25,F45&gt;=2.5,F45&gt;=1.5),5.3,IF(AND(B45&lt;3.4,D45&gt;=0.15,H45&lt;11.218,D45&lt;0.35,H45&gt;=5.85,B45&lt;3.65,F45&lt;1.5),1.4,IF(AND(B45&gt;=3.4,D45&gt;=0.15,H45&lt;11.218,D45&lt;0.35,H45&gt;=5.85,B45&lt;3.65,F45&lt;1.5),1.3,IF(AND(H45&lt;11.731,D45&gt;=0.15,H45&gt;=11.218,D45&lt;0.35,H45&gt;=5.85,B45&lt;3.65,F45&lt;1.5),1.2,IF(AND(H45&lt;9.053,B45&gt;=2.7,D45&lt;1.35,A45&lt;6.15,A45&gt;=5.15,F45&lt;2.5,F45&gt;=1.5),3.85,IF(AND(D45&gt;=2.1,B45&lt;2.85,G45&lt;0.755,H45&gt;=5.767,A45&lt;7.25,F45&gt;=2.5,F45&gt;=1.5),5.6,IF(AND(D45&gt;=2.45,B45&gt;=2.85,G45&lt;0.755,H45&gt;=5.767,A45&lt;7.25,F45&gt;=2.5,F45&gt;=1.5),5.8,IF(AND(B45&gt;=3.45,H45&gt;=11.731,D45&gt;=0.15,H45&gt;=11.218,D45&lt;0.35,H45&gt;=5.85,B45&lt;3.65,F45&lt;1.5),1.3,IF(AND(A45&lt;5.9,H45&gt;=9.053,B45&gt;=2.7,D45&lt;1.35,A45&lt;6.15,A45&gt;=5.15,F45&lt;2.5,F45&gt;=1.5),4.3,IF(AND(A45&gt;=5.9,H45&gt;=9.053,B45&gt;=2.7,D45&lt;1.35,A45&lt;6.15,A45&gt;=5.15,F45&lt;2.5,F45&gt;=1.5),4,IF(AND(G45&gt;=0.519,D45&lt;2.1,B45&lt;2.85,G45&lt;0.755,H45&gt;=5.767,A45&lt;7.25,F45&gt;=2.5,F45&gt;=1.5),4.9,IF(AND(A45&gt;=7.05,D45&lt;2.45,B45&gt;=2.85,G45&lt;0.755,H45&gt;=5.767,A45&lt;7.25,F45&gt;=2.5,F45&gt;=1.5),5.8,IF(AND(H45&lt;14.396,B45&lt;3.45,H45&gt;=11.731,D45&gt;=0.15,H45&gt;=11.218,D45&lt;0.35,H45&gt;=5.85,B45&lt;3.65,F45&lt;1.5),1.44,IF(AND(H45&gt;=14.396,B45&lt;3.45,H45&gt;=11.731,D45&gt;=0.15,H45&gt;=11.218,D45&lt;0.35,H45&gt;=5.85,B45&lt;3.65,F45&lt;1.5),1.3,IF(AND(G45&lt;0.282,G45&lt;0.519,D45&lt;2.1,B45&lt;2.85,G45&lt;0.755,H45&gt;=5.767,A45&lt;7.25,F45&gt;=2.5,F45&gt;=1.5),5.1,IF(AND(G45&gt;=0.282,G45&lt;0.519,D45&lt;2.1,B45&lt;2.85,G45&lt;0.755,H45&gt;=5.767,A45&lt;7.25,F45&gt;=2.5,F45&gt;=1.5),5.3,IF(AND(A45&lt;6.4,D45&lt;1.9,A45&lt;7.05,D45&lt;2.45,B45&gt;=2.85,G45&lt;0.755,H45&gt;=5.767,A45&lt;7.25,F45&gt;=2.5,F45&gt;=1.5),5.6,IF(AND(A45&gt;=6.4,D45&lt;1.9,A45&lt;7.05,D45&lt;2.45,B45&gt;=2.85,G45&lt;0.755,H45&gt;=5.767,A45&lt;7.25,F45&gt;=2.5,F45&gt;=1.5),5.5,IF(AND(H45&lt;8.884,D45&gt;=1.9,A45&lt;7.05,D45&lt;2.45,B45&gt;=2.85,G45&lt;0.755,H45&gt;=5.767,A45&lt;7.25,F45&gt;=2.5,F45&gt;=1.5),5.3,IF(AND(H45&gt;=8.884,D45&gt;=1.9,A45&lt;7.05,D45&lt;2.45,B45&gt;=2.85,G45&lt;0.755,H45&gt;=5.767,A45&lt;7.25,F45&gt;=2.5,F45&gt;=1.5),5.52,"shouldnthappen")))))))))))))))))))))))))))))))))))))</f>
        <v>1.44</v>
      </c>
      <c r="AL45" s="1" t="n">
        <f aca="false">IF(AND(H45&lt;5.85,A45&lt;5.05,D45&lt;0.8),1,IF(AND(B45&lt;3.35,A45&gt;=5.05,D45&lt;0.8),1.7,IF(AND(D45&gt;=2.45,F45&gt;=2.5,D45&gt;=0.8),6.05,IF(AND(H45&gt;=11.218,H45&gt;=5.85,A45&lt;5.05,D45&lt;0.8),1.28,IF(AND(G45&gt;=0.948,B45&gt;=3.35,A45&gt;=5.05,D45&lt;0.8),1.7,IF(AND(G45&gt;=0.423,H45&lt;11.218,H45&gt;=5.85,A45&lt;5.05,D45&lt;0.8),1.3,IF(AND(B45&lt;3.6,G45&lt;0.948,B45&gt;=3.35,A45&gt;=5.05,D45&lt;0.8),1.4,IF(AND(H45&lt;10.258,D45&lt;1.15,A45&lt;5.9,F45&lt;2.5,D45&gt;=0.8),3.36,IF(AND(H45&gt;=10.258,D45&lt;1.15,A45&lt;5.9,F45&lt;2.5,D45&gt;=0.8),3.9,IF(AND(A45&lt;5.3,D45&gt;=1.15,A45&lt;5.9,F45&lt;2.5,D45&gt;=0.8),3.9,IF(AND(D45&lt;1.55,B45&lt;2.75,A45&gt;=5.9,F45&lt;2.5,D45&gt;=0.8),4.64,IF(AND(D45&gt;=1.55,B45&lt;2.75,A45&gt;=5.9,F45&lt;2.5,D45&gt;=0.8),5.1,IF(AND(D45&gt;=1.6,B45&gt;=2.75,A45&gt;=5.9,F45&lt;2.5,D45&gt;=0.8),5,IF(AND(H45&lt;5.767,H45&lt;8.598,D45&lt;2.45,F45&gt;=2.5,D45&gt;=0.8),4.5,IF(AND(A45&lt;6.25,H45&gt;=8.598,D45&lt;2.45,F45&gt;=2.5,D45&gt;=0.8),5.02,IF(AND(B45&lt;3.55,G45&lt;0.423,H45&lt;11.218,H45&gt;=5.85,A45&lt;5.05,D45&lt;0.8),1.525,IF(AND(B45&gt;=3.55,G45&lt;0.423,H45&lt;11.218,H45&gt;=5.85,A45&lt;5.05,D45&lt;0.8),1.4,IF(AND(H45&gt;=13.932,B45&gt;=3.6,G45&lt;0.948,B45&gt;=3.35,A45&gt;=5.05,D45&lt;0.8),1.65,IF(AND(G45&gt;=0.652,A45&gt;=5.3,D45&gt;=1.15,A45&lt;5.9,F45&lt;2.5,D45&gt;=0.8),3.8,IF(AND(D45&lt;1.35,D45&lt;1.6,B45&gt;=2.75,A45&gt;=5.9,F45&lt;2.5,D45&gt;=0.8),4.42,IF(AND(H45&lt;6.656,H45&gt;=5.767,H45&lt;8.598,D45&lt;2.45,F45&gt;=2.5,D45&gt;=0.8),5.033,IF(AND(H45&gt;=6.656,H45&gt;=5.767,H45&lt;8.598,D45&lt;2.45,F45&gt;=2.5,D45&gt;=0.8),5.1,IF(AND(G45&gt;=0.885,A45&gt;=6.25,H45&gt;=8.598,D45&lt;2.45,F45&gt;=2.5,D45&gt;=0.8),5.2,IF(AND(H45&lt;6.926,H45&lt;13.932,B45&gt;=3.6,G45&lt;0.948,B45&gt;=3.35,A45&gt;=5.05,D45&lt;0.8),1.433,IF(AND(H45&gt;=6.926,H45&lt;13.932,B45&gt;=3.6,G45&lt;0.948,B45&gt;=3.35,A45&gt;=5.05,D45&lt;0.8),1.5,IF(AND(A45&lt;5.65,G45&lt;0.652,A45&gt;=5.3,D45&gt;=1.15,A45&lt;5.9,F45&lt;2.5,D45&gt;=0.8),4.36,IF(AND(A45&gt;=5.65,G45&lt;0.652,A45&gt;=5.3,D45&gt;=1.15,A45&lt;5.9,F45&lt;2.5,D45&gt;=0.8),4.2,IF(AND(H45&gt;=13.561,D45&gt;=1.35,D45&lt;1.6,B45&gt;=2.75,A45&gt;=5.9,F45&lt;2.5,D45&gt;=0.8),4.767,IF(AND(H45&lt;9.091,G45&lt;0.885,A45&gt;=6.25,H45&gt;=8.598,D45&lt;2.45,F45&gt;=2.5,D45&gt;=0.8),6.3,IF(AND(H45&gt;=12.206,H45&lt;13.561,D45&gt;=1.35,D45&lt;1.6,B45&gt;=2.75,A45&gt;=5.9,F45&lt;2.5,D45&gt;=0.8),4.4,IF(AND(D45&gt;=2.25,H45&gt;=9.091,G45&lt;0.885,A45&gt;=6.25,H45&gt;=8.598,D45&lt;2.45,F45&gt;=2.5,D45&gt;=0.8),5.9,IF(AND(B45&lt;3.05,H45&lt;12.206,H45&lt;13.561,D45&gt;=1.35,D45&lt;1.6,B45&gt;=2.75,A45&gt;=5.9,F45&lt;2.5,D45&gt;=0.8),4.6,IF(AND(B45&gt;=3.05,H45&lt;12.206,H45&lt;13.561,D45&gt;=1.35,D45&lt;1.6,B45&gt;=2.75,A45&gt;=5.9,F45&lt;2.5,D45&gt;=0.8),4.7,IF(AND(G45&gt;=0.596,D45&lt;2.25,H45&gt;=9.091,G45&lt;0.885,A45&gt;=6.25,H45&gt;=8.598,D45&lt;2.45,F45&gt;=2.5,D45&gt;=0.8),5.1,IF(AND(G45&gt;=0.379,G45&lt;0.596,D45&lt;2.25,H45&gt;=9.091,G45&lt;0.885,A45&gt;=6.25,H45&gt;=8.598,D45&lt;2.45,F45&gt;=2.5,D45&gt;=0.8),5.767,IF(AND(D45&lt;2.15,G45&lt;0.379,G45&lt;0.596,D45&lt;2.25,H45&gt;=9.091,G45&lt;0.885,A45&gt;=6.25,H45&gt;=8.598,D45&lt;2.45,F45&gt;=2.5,D45&gt;=0.8),5.4,IF(AND(D45&gt;=2.15,G45&lt;0.379,G45&lt;0.596,D45&lt;2.25,H45&gt;=9.091,G45&lt;0.885,A45&gt;=6.25,H45&gt;=8.598,D45&lt;2.45,F45&gt;=2.5,D45&gt;=0.8),5.6,"shouldnthappen")))))))))))))))))))))))))))))))))))))</f>
        <v>1.28</v>
      </c>
      <c r="AM45" s="1" t="n">
        <f aca="false">IF(AND(H45&lt;5.245,D45&lt;0.8),1,IF(AND(A45&lt;4.5,H45&gt;=5.245,D45&lt;0.8),1.35,IF(AND(D45&gt;=0.5,A45&gt;=4.5,H45&gt;=5.245,D45&lt;0.8),1.6,IF(AND(H45&lt;7.25,B45&lt;2.6,A45&lt;6.15,D45&gt;=0.8),4.375,IF(AND(H45&gt;=7.25,B45&lt;2.6,A45&lt;6.15,D45&gt;=0.8),3.075,IF(AND(H45&lt;13.935,A45&gt;=7.05,A45&gt;=6.15,D45&gt;=0.8),6.067,IF(AND(H45&gt;=13.935,A45&gt;=7.05,A45&gt;=6.15,D45&gt;=0.8),6.525,IF(AND(G45&gt;=0.948,D45&lt;0.5,A45&gt;=4.5,H45&gt;=5.245,D45&lt;0.8),1.7,IF(AND(G45&lt;0.568,D45&gt;=1.55,B45&gt;=2.6,A45&lt;6.15,D45&gt;=0.8),5.1,IF(AND(G45&gt;=0.568,D45&gt;=1.55,B45&gt;=2.6,A45&lt;6.15,D45&gt;=0.8),5,IF(AND(A45&gt;=6.6,B45&gt;=3.15,A45&lt;7.05,A45&gt;=6.15,D45&gt;=0.8),5.78,IF(AND(G45&lt;0.165,G45&lt;0.273,D45&lt;1.55,B45&gt;=2.6,A45&lt;6.15,D45&gt;=0.8),4.1,IF(AND(G45&gt;=0.165,G45&lt;0.273,D45&lt;1.55,B45&gt;=2.6,A45&lt;6.15,D45&gt;=0.8),4.5,IF(AND(D45&lt;1.35,G45&gt;=0.273,D45&lt;1.55,B45&gt;=2.6,A45&lt;6.15,D45&gt;=0.8),4.08,IF(AND(D45&gt;=1.35,G45&gt;=0.273,D45&lt;1.55,B45&gt;=2.6,A45&lt;6.15,D45&gt;=0.8),4.4,IF(AND(D45&lt;1.45,F45&lt;2.5,B45&lt;3.15,A45&lt;7.05,A45&gt;=6.15,D45&gt;=0.8),4.38,IF(AND(D45&gt;=1.45,F45&lt;2.5,B45&lt;3.15,A45&lt;7.05,A45&gt;=6.15,D45&gt;=0.8),4.75,IF(AND(D45&gt;=2.25,F45&gt;=2.5,B45&lt;3.15,A45&lt;7.05,A45&gt;=6.15,D45&gt;=0.8),5.16,IF(AND(H45&lt;11.488,A45&lt;6.6,B45&gt;=3.15,A45&lt;7.05,A45&gt;=6.15,D45&gt;=0.8),6,IF(AND(H45&gt;=14.396,D45&lt;0.25,G45&lt;0.948,D45&lt;0.5,A45&gt;=4.5,H45&gt;=5.245,D45&lt;0.8),1.3,IF(AND(A45&gt;=5.55,D45&gt;=0.25,G45&lt;0.948,D45&lt;0.5,A45&gt;=4.5,H45&gt;=5.245,D45&lt;0.8),1.7,IF(AND(D45&lt;1.85,D45&lt;2.25,F45&gt;=2.5,B45&lt;3.15,A45&lt;7.05,A45&gt;=6.15,D45&gt;=0.8),5.6,IF(AND(G45&lt;0.669,H45&gt;=11.488,A45&lt;6.6,B45&gt;=3.15,A45&lt;7.05,A45&gt;=6.15,D45&gt;=0.8),4.7,IF(AND(G45&gt;=0.669,H45&gt;=11.488,A45&lt;6.6,B45&gt;=3.15,A45&lt;7.05,A45&gt;=6.15,D45&gt;=0.8),5.22,IF(AND(H45&lt;6.543,H45&lt;14.396,D45&lt;0.25,G45&lt;0.948,D45&lt;0.5,A45&gt;=4.5,H45&gt;=5.245,D45&lt;0.8),1.4,IF(AND(A45&lt;4.95,A45&lt;5.55,D45&gt;=0.25,G45&lt;0.948,D45&lt;0.5,A45&gt;=4.5,H45&gt;=5.245,D45&lt;0.8),1.4,IF(AND(A45&gt;=4.95,A45&lt;5.55,D45&gt;=0.25,G45&lt;0.948,D45&lt;0.5,A45&gt;=4.5,H45&gt;=5.245,D45&lt;0.8),1.48,IF(AND(H45&lt;10.667,D45&gt;=1.85,D45&lt;2.25,F45&gt;=2.5,B45&lt;3.15,A45&lt;7.05,A45&gt;=6.15,D45&gt;=0.8),5.25,IF(AND(H45&gt;=10.667,D45&gt;=1.85,D45&lt;2.25,F45&gt;=2.5,B45&lt;3.15,A45&lt;7.05,A45&gt;=6.15,D45&gt;=0.8),5.55,IF(AND(G45&lt;0.063,H45&gt;=6.543,H45&lt;14.396,D45&lt;0.25,G45&lt;0.948,D45&lt;0.5,A45&gt;=4.5,H45&gt;=5.245,D45&lt;0.8),1.4,IF(AND(H45&lt;9.212,G45&gt;=0.063,H45&gt;=6.543,H45&lt;14.396,D45&lt;0.25,G45&lt;0.948,D45&lt;0.5,A45&gt;=4.5,H45&gt;=5.245,D45&lt;0.8),1.475,IF(AND(H45&gt;=9.212,G45&gt;=0.063,H45&gt;=6.543,H45&lt;14.396,D45&lt;0.25,G45&lt;0.948,D45&lt;0.5,A45&gt;=4.5,H45&gt;=5.245,D45&lt;0.8),1.5,"shouldnthappen"))))))))))))))))))))))))))))))))</f>
        <v>1.35</v>
      </c>
      <c r="AN45" s="1" t="n">
        <f aca="false">IF(AND(D45&lt;0.7,A45&gt;=5.55),1.633,IF(AND(G45&lt;0.38,B45&lt;2.8,A45&lt;5.55),4.3,IF(AND(G45&gt;=0.38,B45&lt;2.8,A45&lt;5.55),3.325,IF(AND(D45&gt;=0.35,B45&gt;=2.8,A45&lt;5.55),1.6,IF(AND(B45&gt;=3.4,A45&lt;4.8,D45&lt;0.35,B45&gt;=2.8,A45&lt;5.55),1,IF(AND(H45&gt;=11.789,A45&lt;5.9,D45&lt;1.55,D45&gt;=0.7,A45&gt;=5.55),4.325,IF(AND(F45&gt;=2.5,A45&gt;=5.9,D45&lt;1.55,D45&gt;=0.7,A45&gt;=5.55),5.05,IF(AND(D45&lt;1.9,A45&gt;=7.25,D45&gt;=1.55,D45&gt;=0.7,A45&gt;=5.55),6.3,IF(AND(D45&gt;=1.9,A45&gt;=7.25,D45&gt;=1.55,D45&gt;=0.7,A45&gt;=5.55),6.4,IF(AND(A45&lt;4.35,B45&lt;3.4,A45&lt;4.8,D45&lt;0.35,B45&gt;=2.8,A45&lt;5.55),1.1,IF(AND(G45&gt;=0.934,B45&lt;3.45,A45&gt;=4.8,D45&lt;0.35,B45&gt;=2.8,A45&lt;5.55),1.7,IF(AND(H45&gt;=14.877,B45&gt;=3.45,A45&gt;=4.8,D45&lt;0.35,B45&gt;=2.8,A45&lt;5.55),1.3,IF(AND(B45&lt;2.6,H45&lt;11.789,A45&lt;5.9,D45&lt;1.55,D45&gt;=0.7,A45&gt;=5.55),3.9,IF(AND(B45&gt;=2.6,H45&lt;11.789,A45&lt;5.9,D45&lt;1.55,D45&gt;=0.7,A45&gt;=5.55),4.26,IF(AND(A45&lt;6.6,F45&lt;2.5,A45&gt;=5.9,D45&lt;1.55,D45&gt;=0.7,A45&gt;=5.55),4.625,IF(AND(A45&gt;=6.6,F45&lt;2.5,A45&gt;=5.9,D45&lt;1.55,D45&gt;=0.7,A45&gt;=5.55),4.475,IF(AND(B45&lt;2.6,D45&lt;2.05,A45&lt;7.25,D45&gt;=1.55,D45&gt;=0.7,A45&gt;=5.55),5.8,IF(AND(G45&gt;=0.743,D45&gt;=2.05,A45&lt;7.25,D45&gt;=1.55,D45&gt;=0.7,A45&gt;=5.55),5.1,IF(AND(G45&lt;0.422,A45&gt;=4.35,B45&lt;3.4,A45&lt;4.8,D45&lt;0.35,B45&gt;=2.8,A45&lt;5.55),1.367,IF(AND(G45&gt;=0.422,A45&gt;=4.35,B45&lt;3.4,A45&lt;4.8,D45&lt;0.35,B45&gt;=2.8,A45&lt;5.55),1.3,IF(AND(A45&lt;5.05,G45&lt;0.934,B45&lt;3.45,A45&gt;=4.8,D45&lt;0.35,B45&gt;=2.8,A45&lt;5.55),1.525,IF(AND(A45&gt;=5.05,G45&lt;0.934,B45&lt;3.45,A45&gt;=4.8,D45&lt;0.35,B45&gt;=2.8,A45&lt;5.55),1.5,IF(AND(G45&gt;=0.585,H45&lt;14.877,B45&gt;=3.45,A45&gt;=4.8,D45&lt;0.35,B45&gt;=2.8,A45&lt;5.55),1.54,IF(AND(G45&gt;=0.537,G45&lt;0.743,D45&gt;=2.05,A45&lt;7.25,D45&gt;=1.55,D45&gt;=0.7,A45&gt;=5.55),5.833,IF(AND(D45&gt;=0.25,G45&lt;0.585,H45&lt;14.877,B45&gt;=3.45,A45&gt;=4.8,D45&lt;0.35,B45&gt;=2.8,A45&lt;5.55),1.367,IF(AND(D45&lt;1.75,H45&lt;13.795,B45&gt;=2.6,D45&lt;2.05,A45&lt;7.25,D45&gt;=1.55,D45&gt;=0.7,A45&gt;=5.55),5.45,IF(AND(B45&lt;2.85,H45&gt;=13.795,B45&gt;=2.6,D45&lt;2.05,A45&lt;7.25,D45&gt;=1.55,D45&gt;=0.7,A45&gt;=5.55),5.1,IF(AND(B45&gt;=2.85,H45&gt;=13.795,B45&gt;=2.6,D45&lt;2.05,A45&lt;7.25,D45&gt;=1.55,D45&gt;=0.7,A45&gt;=5.55),4.82,IF(AND(G45&lt;0.353,G45&lt;0.537,G45&lt;0.743,D45&gt;=2.05,A45&lt;7.25,D45&gt;=1.55,D45&gt;=0.7,A45&gt;=5.55),5.425,IF(AND(G45&gt;=0.353,G45&lt;0.537,G45&lt;0.743,D45&gt;=2.05,A45&lt;7.25,D45&gt;=1.55,D45&gt;=0.7,A45&gt;=5.55),5.62,IF(AND(G45&lt;0.311,D45&lt;0.25,G45&lt;0.585,H45&lt;14.877,B45&gt;=3.45,A45&gt;=4.8,D45&lt;0.35,B45&gt;=2.8,A45&lt;5.55),1.5,IF(AND(G45&gt;=0.311,D45&lt;0.25,G45&lt;0.585,H45&lt;14.877,B45&gt;=3.45,A45&gt;=4.8,D45&lt;0.35,B45&gt;=2.8,A45&lt;5.55),1.4,IF(AND(B45&gt;=3.1,D45&gt;=1.75,H45&lt;13.795,B45&gt;=2.6,D45&lt;2.05,A45&lt;7.25,D45&gt;=1.55,D45&gt;=0.7,A45&gt;=5.55),5.1,IF(AND(B45&lt;2.85,B45&lt;3.1,D45&gt;=1.75,H45&lt;13.795,B45&gt;=2.6,D45&lt;2.05,A45&lt;7.25,D45&gt;=1.55,D45&gt;=0.7,A45&gt;=5.55),5.2,IF(AND(B45&gt;=2.85,B45&lt;3.1,D45&gt;=1.75,H45&lt;13.795,B45&gt;=2.6,D45&lt;2.05,A45&lt;7.25,D45&gt;=1.55,D45&gt;=0.7,A45&gt;=5.55),5.2,"shouldnthappen")))))))))))))))))))))))))))))))))))</f>
        <v>1.3</v>
      </c>
      <c r="AO45" s="1" t="n">
        <f aca="false">IF(AND(H45&gt;=14.529,G45&lt;0.633,D45&lt;0.8),1.3,IF(AND(A45&lt;5.05,G45&gt;=0.633,D45&lt;0.8),1.35,IF(AND(H45&gt;=14.379,H45&lt;14.529,G45&lt;0.633,D45&lt;0.8),1.7,IF(AND(B45&lt;3.35,A45&gt;=5.05,G45&gt;=0.633,D45&lt;0.8),1.7,IF(AND(D45&gt;=1.45,A45&lt;5.95,F45&lt;2.5,D45&gt;=0.8),4.5,IF(AND(D45&lt;1.35,A45&gt;=5.95,F45&lt;2.5,D45&gt;=0.8),4,IF(AND(D45&lt;1.85,G45&gt;=0.845,F45&gt;=2.5,D45&gt;=0.8),4.8,IF(AND(B45&gt;=4.3,H45&lt;14.379,H45&lt;14.529,G45&lt;0.633,D45&lt;0.8),1.5,IF(AND(A45&lt;5.25,B45&gt;=3.35,A45&gt;=5.05,G45&gt;=0.633,D45&lt;0.8),1.55,IF(AND(A45&gt;=5.25,B45&gt;=3.35,A45&gt;=5.05,G45&gt;=0.633,D45&lt;0.8),1.633,IF(AND(A45&lt;5.05,D45&lt;1.45,A45&lt;5.95,F45&lt;2.5,D45&gt;=0.8),3.3,IF(AND(G45&lt;0.293,D45&gt;=1.35,A45&gt;=5.95,F45&lt;2.5,D45&gt;=0.8),5,IF(AND(A45&gt;=6.6,D45&lt;2.05,G45&lt;0.845,F45&gt;=2.5,D45&gt;=0.8),5.8,IF(AND(B45&lt;3.05,D45&gt;=2.05,G45&lt;0.845,F45&gt;=2.5,D45&gt;=0.8),6.15,IF(AND(B45&lt;2.9,D45&gt;=1.85,G45&gt;=0.845,F45&gt;=2.5,D45&gt;=0.8),5.1,IF(AND(B45&gt;=2.9,D45&gt;=1.85,G45&gt;=0.845,F45&gt;=2.5,D45&gt;=0.8),5.2,IF(AND(B45&gt;=3.8,B45&lt;4.3,H45&lt;14.379,H45&lt;14.529,G45&lt;0.633,D45&lt;0.8),1.333,IF(AND(A45&lt;6.25,G45&gt;=0.293,D45&gt;=1.35,A45&gt;=5.95,F45&lt;2.5,D45&gt;=0.8),4.6,IF(AND(H45&lt;10.351,A45&lt;6.6,D45&lt;2.05,G45&lt;0.845,F45&gt;=2.5,D45&gt;=0.8),5.4,IF(AND(G45&gt;=0.364,B45&gt;=3.05,D45&gt;=2.05,G45&lt;0.845,F45&gt;=2.5,D45&gt;=0.8),5.66,IF(AND(G45&gt;=0.447,B45&lt;3.8,B45&lt;4.3,H45&lt;14.379,H45&lt;14.529,G45&lt;0.633,D45&lt;0.8),1.3,IF(AND(H45&lt;6.247,A45&lt;5.65,A45&gt;=5.05,D45&lt;1.45,A45&lt;5.95,F45&lt;2.5,D45&gt;=0.8),4.033,IF(AND(D45&lt;1.25,A45&gt;=5.65,A45&gt;=5.05,D45&lt;1.45,A45&lt;5.95,F45&lt;2.5,D45&gt;=0.8),3.88,IF(AND(D45&gt;=1.25,A45&gt;=5.65,A45&gt;=5.05,D45&lt;1.45,A45&lt;5.95,F45&lt;2.5,D45&gt;=0.8),4.35,IF(AND(B45&lt;2.65,A45&gt;=6.25,G45&gt;=0.293,D45&gt;=1.35,A45&gt;=5.95,F45&lt;2.5,D45&gt;=0.8),4.9,IF(AND(B45&lt;2.75,H45&gt;=10.351,A45&lt;6.6,D45&lt;2.05,G45&lt;0.845,F45&gt;=2.5,D45&gt;=0.8),5.1,IF(AND(B45&gt;=2.75,H45&gt;=10.351,A45&lt;6.6,D45&lt;2.05,G45&lt;0.845,F45&gt;=2.5,D45&gt;=0.8),4.95,IF(AND(B45&lt;3.15,G45&lt;0.364,B45&gt;=3.05,D45&gt;=2.05,G45&lt;0.845,F45&gt;=2.5,D45&gt;=0.8),5.28,IF(AND(B45&gt;=3.15,G45&lt;0.364,B45&gt;=3.05,D45&gt;=2.05,G45&lt;0.845,F45&gt;=2.5,D45&gt;=0.8),5.5,IF(AND(H45&lt;9.212,G45&lt;0.447,B45&lt;3.8,B45&lt;4.3,H45&lt;14.379,H45&lt;14.529,G45&lt;0.633,D45&lt;0.8),1.4,IF(AND(G45&lt;0.356,H45&gt;=6.247,A45&lt;5.65,A45&gt;=5.05,D45&lt;1.45,A45&lt;5.95,F45&lt;2.5,D45&gt;=0.8),4.2,IF(AND(B45&lt;3,B45&gt;=2.65,A45&gt;=6.25,G45&gt;=0.293,D45&gt;=1.35,A45&gt;=5.95,F45&lt;2.5,D45&gt;=0.8),4.6,IF(AND(B45&gt;=3,B45&gt;=2.65,A45&gt;=6.25,G45&gt;=0.293,D45&gt;=1.35,A45&gt;=5.95,F45&lt;2.5,D45&gt;=0.8),4.7,IF(AND(A45&lt;5.05,H45&gt;=9.212,G45&lt;0.447,B45&lt;3.8,B45&lt;4.3,H45&lt;14.379,H45&lt;14.529,G45&lt;0.633,D45&lt;0.8),1.533,IF(AND(A45&gt;=5.05,H45&gt;=9.212,G45&lt;0.447,B45&lt;3.8,B45&lt;4.3,H45&lt;14.379,H45&lt;14.529,G45&lt;0.633,D45&lt;0.8),1.425,IF(AND(A45&lt;5.35,G45&gt;=0.356,H45&gt;=6.247,A45&lt;5.65,A45&gt;=5.05,D45&lt;1.45,A45&lt;5.95,F45&lt;2.5,D45&gt;=0.8),3.9,IF(AND(A45&gt;=5.35,G45&gt;=0.356,H45&gt;=6.247,A45&lt;5.65,A45&gt;=5.05,D45&lt;1.45,A45&lt;5.95,F45&lt;2.5,D45&gt;=0.8),3.72,"shouldnthappen")))))))))))))))))))))))))))))))))))))</f>
        <v>1.35</v>
      </c>
      <c r="AP45" s="1" t="n">
        <f aca="false">IF(AND(F45&gt;=1.5,A45&lt;5.55),3.84,IF(AND(G45&gt;=0.52,A45&lt;4.75,F45&lt;1.5,A45&lt;5.55),1.16,IF(AND(A45&lt;5.65,A45&lt;5.85,D45&lt;1.55,A45&gt;=5.55),4.2,IF(AND(A45&gt;=5.65,A45&lt;5.85,D45&lt;1.55,A45&gt;=5.55),3.167,IF(AND(G45&gt;=0.798,A45&gt;=5.85,D45&lt;1.55,A45&gt;=5.55),4,IF(AND(F45&lt;2.5,H45&lt;14.1,D45&gt;=1.55,A45&gt;=5.55),4.84,IF(AND(A45&lt;7.2,H45&gt;=14.1,D45&gt;=1.55,A45&gt;=5.55),5.633,IF(AND(A45&gt;=7.2,H45&gt;=14.1,D45&gt;=1.55,A45&gt;=5.55),6.6,IF(AND(G45&lt;0.161,G45&lt;0.52,A45&lt;4.75,F45&lt;1.5,A45&lt;5.55),1.5,IF(AND(D45&gt;=0.5,G45&lt;0.676,A45&gt;=4.75,F45&lt;1.5,A45&lt;5.55),1.6,IF(AND(H45&lt;11.016,G45&gt;=0.676,A45&gt;=4.75,F45&lt;1.5,A45&lt;5.55),1.75,IF(AND(G45&lt;0.209,G45&lt;0.798,A45&gt;=5.85,D45&lt;1.55,A45&gt;=5.55),4.5,IF(AND(G45&gt;=0.74,F45&gt;=2.5,H45&lt;14.1,D45&gt;=1.55,A45&gt;=5.55),6.225,IF(AND(B45&lt;2.95,G45&gt;=0.161,G45&lt;0.52,A45&lt;4.75,F45&lt;1.5,A45&lt;5.55),1.4,IF(AND(B45&gt;=2.95,G45&gt;=0.161,G45&lt;0.52,A45&lt;4.75,F45&lt;1.5,A45&lt;5.55),1.34,IF(AND(B45&lt;3.15,D45&lt;0.5,G45&lt;0.676,A45&gt;=4.75,F45&lt;1.5,A45&lt;5.55),1.52,IF(AND(D45&lt;0.25,H45&gt;=11.016,G45&gt;=0.676,A45&gt;=4.75,F45&lt;1.5,A45&lt;5.55),1.567,IF(AND(D45&gt;=0.25,H45&gt;=11.016,G45&gt;=0.676,A45&gt;=4.75,F45&lt;1.5,A45&lt;5.55),1.5,IF(AND(H45&lt;7.47,G45&gt;=0.209,G45&lt;0.798,A45&gt;=5.85,D45&lt;1.55,A45&gt;=5.55),5.05,IF(AND(B45&lt;2.85,G45&lt;0.74,F45&gt;=2.5,H45&lt;14.1,D45&gt;=1.55,A45&gt;=5.55),5.35,IF(AND(B45&lt;3.3,B45&gt;=3.15,D45&lt;0.5,G45&lt;0.676,A45&gt;=4.75,F45&lt;1.5,A45&lt;5.55),1.2,IF(AND(D45&lt;1.45,H45&gt;=7.47,G45&gt;=0.209,G45&lt;0.798,A45&gt;=5.85,D45&lt;1.55,A45&gt;=5.55),4.66,IF(AND(D45&gt;=1.45,H45&gt;=7.47,G45&gt;=0.209,G45&lt;0.798,A45&gt;=5.85,D45&lt;1.55,A45&gt;=5.55),4.64,IF(AND(A45&gt;=7.05,B45&gt;=2.85,G45&lt;0.74,F45&gt;=2.5,H45&lt;14.1,D45&gt;=1.55,A45&gt;=5.55),5.8,IF(AND(B45&gt;=3.25,A45&lt;7.05,B45&gt;=2.85,G45&lt;0.74,F45&gt;=2.5,H45&lt;14.1,D45&gt;=1.55,A45&gt;=5.55),5.7,IF(AND(H45&gt;=13.641,D45&lt;0.25,B45&gt;=3.3,B45&gt;=3.15,D45&lt;0.5,G45&lt;0.676,A45&gt;=4.75,F45&lt;1.5,A45&lt;5.55),1.3,IF(AND(D45&lt;0.35,D45&gt;=0.25,B45&gt;=3.3,B45&gt;=3.15,D45&lt;0.5,G45&lt;0.676,A45&gt;=4.75,F45&lt;1.5,A45&lt;5.55),1.367,IF(AND(D45&gt;=0.35,D45&gt;=0.25,B45&gt;=3.3,B45&gt;=3.15,D45&lt;0.5,G45&lt;0.676,A45&gt;=4.75,F45&lt;1.5,A45&lt;5.55),1.3,IF(AND(A45&lt;6.35,B45&lt;3.25,A45&lt;7.05,B45&gt;=2.85,G45&lt;0.74,F45&gt;=2.5,H45&lt;14.1,D45&gt;=1.55,A45&gt;=5.55),5.6,IF(AND(A45&gt;=6.35,B45&lt;3.25,A45&lt;7.05,B45&gt;=2.85,G45&lt;0.74,F45&gt;=2.5,H45&lt;14.1,D45&gt;=1.55,A45&gt;=5.55),5.325,IF(AND(A45&lt;5.1,H45&lt;13.641,D45&lt;0.25,B45&gt;=3.3,B45&gt;=3.15,D45&lt;0.5,G45&lt;0.676,A45&gt;=4.75,F45&lt;1.5,A45&lt;5.55),1.4,IF(AND(H45&gt;=11.031,A45&gt;=5.1,H45&lt;13.641,D45&lt;0.25,B45&gt;=3.3,B45&gt;=3.15,D45&lt;0.5,G45&lt;0.676,A45&gt;=4.75,F45&lt;1.5,A45&lt;5.55),1.4,IF(AND(A45&lt;5.45,H45&lt;11.031,A45&gt;=5.1,H45&lt;13.641,D45&lt;0.25,B45&gt;=3.3,B45&gt;=3.15,D45&lt;0.5,G45&lt;0.676,A45&gt;=4.75,F45&lt;1.5,A45&lt;5.55),1.5,IF(AND(A45&gt;=5.45,H45&lt;11.031,A45&gt;=5.1,H45&lt;13.641,D45&lt;0.25,B45&gt;=3.3,B45&gt;=3.15,D45&lt;0.5,G45&lt;0.676,A45&gt;=4.75,F45&lt;1.5,A45&lt;5.55),1.4,"shouldnthappen"))))))))))))))))))))))))))))))))))</f>
        <v>1.16</v>
      </c>
      <c r="AQ45" s="1" t="n">
        <f aca="false">IF(AND(H45&lt;6.926,D45&gt;=0.35,F45&lt;1.5),1.9,IF(AND(G45&gt;=0.869,D45&gt;=1.75,F45&gt;=1.5),5.15,IF(AND(A45&lt;4.35,A45&lt;5.05,D45&lt;0.35,F45&lt;1.5),1.1,IF(AND(H45&lt;6.089,A45&gt;=5.05,D45&lt;0.35,F45&lt;1.5),1.7,IF(AND(H45&gt;=13.089,H45&gt;=6.926,D45&gt;=0.35,F45&lt;1.5),1.3,IF(AND(G45&lt;0.695,D45&lt;1.15,D45&lt;1.75,F45&gt;=1.5),3.62,IF(AND(G45&gt;=0.695,D45&lt;1.15,D45&lt;1.75,F45&gt;=1.5),3,IF(AND(G45&gt;=0.585,H45&gt;=6.089,A45&gt;=5.05,D45&lt;0.35,F45&lt;1.5),1.5,IF(AND(H45&lt;9.582,H45&lt;13.089,H45&gt;=6.926,D45&gt;=0.35,F45&lt;1.5),1.5,IF(AND(H45&gt;=9.582,H45&lt;13.089,H45&gt;=6.926,D45&gt;=0.35,F45&lt;1.5),1.6,IF(AND(D45&lt;1.35,H45&lt;9.349,D45&gt;=1.15,D45&lt;1.75,F45&gt;=1.5),3.867,IF(AND(D45&lt;2.05,A45&lt;7.05,G45&lt;0.869,D45&gt;=1.75,F45&gt;=1.5),4.9,IF(AND(B45&gt;=3.3,A45&gt;=7.05,G45&lt;0.869,D45&gt;=1.75,F45&gt;=1.5),6.1,IF(AND(G45&lt;0.347,H45&lt;11.218,A45&gt;=4.35,A45&lt;5.05,D45&lt;0.35,F45&lt;1.5),1.4,IF(AND(G45&gt;=0.347,H45&lt;11.218,A45&gt;=4.35,A45&lt;5.05,D45&lt;0.35,F45&lt;1.5),1.5,IF(AND(G45&gt;=0.265,H45&gt;=11.218,A45&gt;=4.35,A45&lt;5.05,D45&lt;0.35,F45&lt;1.5),1.45,IF(AND(A45&gt;=5.4,G45&lt;0.585,H45&gt;=6.089,A45&gt;=5.05,D45&lt;0.35,F45&lt;1.5),1.35,IF(AND(B45&gt;=2.9,D45&gt;=1.35,H45&lt;9.349,D45&gt;=1.15,D45&lt;1.75,F45&gt;=1.5),4.6,IF(AND(D45&gt;=1.35,A45&lt;6.15,H45&gt;=9.349,D45&gt;=1.15,D45&lt;1.75,F45&gt;=1.5),4.54,IF(AND(H45&lt;10.927,A45&gt;=6.15,H45&gt;=9.349,D45&gt;=1.15,D45&lt;1.75,F45&gt;=1.5),4.3,IF(AND(G45&lt;0.512,D45&gt;=2.05,A45&lt;7.05,G45&lt;0.869,D45&gt;=1.75,F45&gt;=1.5),5.533,IF(AND(G45&gt;=0.512,D45&gt;=2.05,A45&lt;7.05,G45&lt;0.869,D45&gt;=1.75,F45&gt;=1.5),5.88,IF(AND(H45&lt;11.551,B45&lt;3.3,A45&gt;=7.05,G45&lt;0.869,D45&gt;=1.75,F45&gt;=1.5),6.3,IF(AND(G45&lt;0.227,G45&lt;0.265,H45&gt;=11.218,A45&gt;=4.35,A45&lt;5.05,D45&lt;0.35,F45&lt;1.5),1.4,IF(AND(G45&gt;=0.227,G45&lt;0.265,H45&gt;=11.218,A45&gt;=4.35,A45&lt;5.05,D45&lt;0.35,F45&lt;1.5),1.26,IF(AND(H45&lt;11.031,A45&lt;5.4,G45&lt;0.585,H45&gt;=6.089,A45&gt;=5.05,D45&lt;0.35,F45&lt;1.5),1.5,IF(AND(H45&gt;=11.031,A45&lt;5.4,G45&lt;0.585,H45&gt;=6.089,A45&gt;=5.05,D45&lt;0.35,F45&lt;1.5),1.4,IF(AND(A45&lt;5.45,B45&lt;2.9,D45&gt;=1.35,H45&lt;9.349,D45&gt;=1.15,D45&lt;1.75,F45&gt;=1.5),4.5,IF(AND(A45&lt;5.9,D45&lt;1.35,A45&lt;6.15,H45&gt;=9.349,D45&gt;=1.15,D45&lt;1.75,F45&gt;=1.5),4.2,IF(AND(A45&gt;=5.9,D45&lt;1.35,A45&lt;6.15,H45&gt;=9.349,D45&gt;=1.15,D45&lt;1.75,F45&gt;=1.5),4,IF(AND(A45&gt;=6.75,H45&gt;=10.927,A45&gt;=6.15,H45&gt;=9.349,D45&gt;=1.15,D45&lt;1.75,F45&gt;=1.5),4.767,IF(AND(B45&lt;2.9,H45&gt;=11.551,B45&lt;3.3,A45&gt;=7.05,G45&lt;0.869,D45&gt;=1.75,F45&gt;=1.5),6.7,IF(AND(B45&gt;=2.9,H45&gt;=11.551,B45&lt;3.3,A45&gt;=7.05,G45&lt;0.869,D45&gt;=1.75,F45&gt;=1.5),6.6,IF(AND(B45&lt;2.45,A45&gt;=5.45,B45&lt;2.9,D45&gt;=1.35,H45&lt;9.349,D45&gt;=1.15,D45&lt;1.75,F45&gt;=1.5),5,IF(AND(B45&gt;=2.45,A45&gt;=5.45,B45&lt;2.9,D45&gt;=1.35,H45&lt;9.349,D45&gt;=1.15,D45&lt;1.75,F45&gt;=1.5),5.1,IF(AND(H45&lt;11.166,A45&lt;6.75,H45&gt;=10.927,A45&gt;=6.15,H45&gt;=9.349,D45&gt;=1.15,D45&lt;1.75,F45&gt;=1.5),4.9,IF(AND(G45&lt;0.228,H45&gt;=11.166,A45&lt;6.75,H45&gt;=10.927,A45&gt;=6.15,H45&gt;=9.349,D45&gt;=1.15,D45&lt;1.75,F45&gt;=1.5),4.7,IF(AND(H45&lt;13.531,G45&gt;=0.228,H45&gt;=11.166,A45&lt;6.75,H45&gt;=10.927,A45&gt;=6.15,H45&gt;=9.349,D45&gt;=1.15,D45&lt;1.75,F45&gt;=1.5),4.4,IF(AND(H45&gt;=13.531,G45&gt;=0.228,H45&gt;=11.166,A45&lt;6.75,H45&gt;=10.927,A45&gt;=6.15,H45&gt;=9.349,D45&gt;=1.15,D45&lt;1.75,F45&gt;=1.5),4.6,"shouldnthappen")))))))))))))))))))))))))))))))))))))))</f>
        <v>1.45</v>
      </c>
      <c r="AR45" s="1" t="n">
        <f aca="false">IF(AND(G45&gt;=0.93,B45&lt;3.65,F45&lt;1.5),1.7,IF(AND(H45&lt;6.542,B45&gt;=3.65,F45&lt;1.5),1.767,IF(AND(A45&gt;=7.05,D45&gt;=1.55,F45&gt;=1.5),6.3,IF(AND(G45&lt;0.123,H45&gt;=6.542,B45&gt;=3.65,F45&lt;1.5),1.367,IF(AND(A45&lt;5.15,A45&lt;5.65,D45&lt;1.55,F45&gt;=1.5),3.15,IF(AND(A45&lt;4.8,G45&gt;=0.447,G45&lt;0.93,B45&lt;3.65,F45&lt;1.5),1.24,IF(AND(A45&gt;=4.8,G45&gt;=0.447,G45&lt;0.93,B45&lt;3.65,F45&lt;1.5),1.4,IF(AND(G45&lt;0.151,G45&gt;=0.123,H45&gt;=6.542,B45&gt;=3.65,F45&lt;1.5),1.7,IF(AND(G45&gt;=0.151,G45&gt;=0.123,H45&gt;=6.542,B45&gt;=3.65,F45&lt;1.5),1.5,IF(AND(D45&gt;=1.45,A45&gt;=5.15,A45&lt;5.65,D45&lt;1.55,F45&gt;=1.5),4.5,IF(AND(B45&lt;2.65,D45&gt;=1.35,A45&gt;=5.65,D45&lt;1.55,F45&gt;=1.5),4.9,IF(AND(G45&lt;0.527,F45&lt;2.5,A45&lt;7.05,D45&gt;=1.55,F45&gt;=1.5),5.075,IF(AND(G45&gt;=0.527,F45&lt;2.5,A45&lt;7.05,D45&gt;=1.55,F45&gt;=1.5),4.7,IF(AND(A45&lt;4.65,G45&lt;0.265,G45&lt;0.447,G45&lt;0.93,B45&lt;3.65,F45&lt;1.5),1.42,IF(AND(G45&lt;0.3,G45&gt;=0.265,G45&lt;0.447,G45&lt;0.93,B45&lt;3.65,F45&lt;1.5),1.6,IF(AND(G45&gt;=0.3,G45&gt;=0.265,G45&lt;0.447,G45&lt;0.93,B45&lt;3.65,F45&lt;1.5),1.4,IF(AND(G45&lt;0.356,D45&lt;1.45,A45&gt;=5.15,A45&lt;5.65,D45&lt;1.55,F45&gt;=1.5),4.125,IF(AND(D45&lt;1.1,A45&lt;6.2,D45&lt;1.35,A45&gt;=5.65,D45&lt;1.55,F45&gt;=1.5),4.1,IF(AND(D45&gt;=1.1,A45&lt;6.2,D45&lt;1.35,A45&gt;=5.65,D45&lt;1.55,F45&gt;=1.5),4.175,IF(AND(H45&gt;=13.433,A45&gt;=6.2,D45&lt;1.35,A45&gt;=5.65,D45&lt;1.55,F45&gt;=1.5),4.6,IF(AND(G45&lt;0.437,B45&gt;=2.65,D45&gt;=1.35,A45&gt;=5.65,D45&lt;1.55,F45&gt;=1.5),4.625,IF(AND(G45&gt;=0.437,B45&gt;=2.65,D45&gt;=1.35,A45&gt;=5.65,D45&lt;1.55,F45&gt;=1.5),4.75,IF(AND(B45&gt;=3.15,H45&lt;11.146,F45&gt;=2.5,A45&lt;7.05,D45&gt;=1.55,F45&gt;=1.5),5.667,IF(AND(B45&lt;2.65,H45&gt;=11.146,F45&gt;=2.5,A45&lt;7.05,D45&gt;=1.55,F45&gt;=1.5),5.8,IF(AND(B45&lt;3.3,A45&gt;=4.65,G45&lt;0.265,G45&lt;0.447,G45&lt;0.93,B45&lt;3.65,F45&lt;1.5),1.32,IF(AND(B45&gt;=3.3,A45&gt;=4.65,G45&lt;0.265,G45&lt;0.447,G45&lt;0.93,B45&lt;3.65,F45&lt;1.5),1.425,IF(AND(B45&lt;2.8,G45&gt;=0.356,D45&lt;1.45,A45&gt;=5.15,A45&lt;5.65,D45&lt;1.55,F45&gt;=1.5),3.86,IF(AND(B45&gt;=2.8,G45&gt;=0.356,D45&lt;1.45,A45&gt;=5.15,A45&lt;5.65,D45&lt;1.55,F45&gt;=1.5),3.6,IF(AND(B45&lt;2.6,H45&lt;13.433,A45&gt;=6.2,D45&lt;1.35,A45&gt;=5.65,D45&lt;1.55,F45&gt;=1.5),4.4,IF(AND(B45&gt;=2.6,H45&lt;13.433,A45&gt;=6.2,D45&lt;1.35,A45&gt;=5.65,D45&lt;1.55,F45&gt;=1.5),4.3,IF(AND(G45&lt;0.151,B45&lt;3.15,H45&lt;11.146,F45&gt;=2.5,A45&lt;7.05,D45&gt;=1.55,F45&gt;=1.5),5.5,IF(AND(H45&lt;15.52,B45&gt;=2.65,H45&gt;=11.146,F45&gt;=2.5,A45&lt;7.05,D45&gt;=1.55,F45&gt;=1.5),5.4,IF(AND(H45&gt;=15.52,B45&gt;=2.65,H45&gt;=11.146,F45&gt;=2.5,A45&lt;7.05,D45&gt;=1.55,F45&gt;=1.5),5.733,IF(AND(H45&lt;10.74,G45&gt;=0.151,B45&lt;3.15,H45&lt;11.146,F45&gt;=2.5,A45&lt;7.05,D45&gt;=1.55,F45&gt;=1.5),5.12,IF(AND(H45&gt;=10.74,G45&gt;=0.151,B45&lt;3.15,H45&lt;11.146,F45&gt;=2.5,A45&lt;7.05,D45&gt;=1.55,F45&gt;=1.5),4.9,"shouldnthappen")))))))))))))))))))))))))))))))))))</f>
        <v>1.24</v>
      </c>
      <c r="AS45" s="1" t="n">
        <f aca="false">IF(AND(F45&gt;=1.5,A45&lt;5.55),4.18,IF(AND(F45&gt;=2.5,B45&lt;2.75,A45&gt;=5.55),5.38,IF(AND(G45&gt;=0.587,B45&lt;3.75,F45&lt;1.5,A45&lt;5.55),1.48,IF(AND(H45&lt;6.51,B45&gt;=3.75,F45&lt;1.5,A45&lt;5.55),1.9,IF(AND(H45&gt;=6.51,B45&gt;=3.75,F45&lt;1.5,A45&lt;5.55),1.425,IF(AND(G45&gt;=0.868,F45&lt;2.5,B45&lt;2.75,A45&gt;=5.55),4.65,IF(AND(F45&lt;1.5,D45&lt;1.55,B45&gt;=2.75,A45&gt;=5.55),1.7,IF(AND(G45&gt;=0.857,D45&gt;=1.55,B45&gt;=2.75,A45&gt;=5.55),5.033,IF(AND(G45&gt;=0.518,G45&lt;0.587,B45&lt;3.75,F45&lt;1.5,A45&lt;5.55),1,IF(AND(D45&lt;1.05,G45&lt;0.868,F45&lt;2.5,B45&lt;2.75,A45&gt;=5.55),3.5,IF(AND(G45&lt;0.404,D45&gt;=1.05,G45&lt;0.868,F45&lt;2.5,B45&lt;2.75,A45&gt;=5.55),4.2,IF(AND(G45&gt;=0.404,D45&gt;=1.05,G45&lt;0.868,F45&lt;2.5,B45&lt;2.75,A45&gt;=5.55),3.94,IF(AND(F45&lt;2.5,B45&lt;2.95,F45&gt;=1.5,D45&lt;1.55,B45&gt;=2.75,A45&gt;=5.55),4.68,IF(AND(F45&gt;=2.5,B45&lt;2.95,F45&gt;=1.5,D45&lt;1.55,B45&gt;=2.75,A45&gt;=5.55),5.1,IF(AND(H45&lt;10.883,B45&gt;=2.95,F45&gt;=1.5,D45&lt;1.55,B45&gt;=2.75,A45&gt;=5.55),4.15,IF(AND(H45&gt;=10.883,B45&gt;=2.95,F45&gt;=1.5,D45&lt;1.55,B45&gt;=2.75,A45&gt;=5.55),4.5,IF(AND(H45&gt;=14.1,D45&lt;2.05,G45&lt;0.857,D45&gt;=1.55,B45&gt;=2.75,A45&gt;=5.55),6.6,IF(AND(G45&lt;0.063,B45&lt;3.15,G45&lt;0.518,G45&lt;0.587,B45&lt;3.75,F45&lt;1.5,A45&lt;5.55),1.4,IF(AND(G45&gt;=0.063,B45&lt;3.15,G45&lt;0.518,G45&lt;0.587,B45&lt;3.75,F45&lt;1.5,A45&lt;5.55),1.5,IF(AND(H45&gt;=10.563,B45&gt;=3.15,G45&lt;0.518,G45&lt;0.587,B45&lt;3.75,F45&lt;1.5,A45&lt;5.55),1.325,IF(AND(B45&lt;2.95,H45&lt;14.1,D45&lt;2.05,G45&lt;0.857,D45&gt;=1.55,B45&gt;=2.75,A45&gt;=5.55),6.125,IF(AND(A45&lt;6.65,G45&lt;0.364,D45&gt;=2.05,G45&lt;0.857,D45&gt;=1.55,B45&gt;=2.75,A45&gt;=5.55),5.45,IF(AND(G45&gt;=0.774,G45&gt;=0.364,D45&gt;=2.05,G45&lt;0.857,D45&gt;=1.55,B45&gt;=2.75,A45&gt;=5.55),5.4,IF(AND(H45&gt;=9.279,H45&lt;10.563,B45&gt;=3.15,G45&lt;0.518,G45&lt;0.587,B45&lt;3.75,F45&lt;1.5,A45&lt;5.55),1.475,IF(AND(D45&lt;1.65,B45&gt;=2.95,H45&lt;14.1,D45&lt;2.05,G45&lt;0.857,D45&gt;=1.55,B45&gt;=2.75,A45&gt;=5.55),5.8,IF(AND(B45&lt;3.15,A45&gt;=6.65,G45&lt;0.364,D45&gt;=2.05,G45&lt;0.857,D45&gt;=1.55,B45&gt;=2.75,A45&gt;=5.55),5.3,IF(AND(B45&gt;=3.15,A45&gt;=6.65,G45&lt;0.364,D45&gt;=2.05,G45&lt;0.857,D45&gt;=1.55,B45&gt;=2.75,A45&gt;=5.55),5.7,IF(AND(A45&gt;=6.75,G45&lt;0.774,G45&gt;=0.364,D45&gt;=2.05,G45&lt;0.857,D45&gt;=1.55,B45&gt;=2.75,A45&gt;=5.55),5.9,IF(AND(G45&lt;0.417,H45&lt;9.279,H45&lt;10.563,B45&gt;=3.15,G45&lt;0.518,G45&lt;0.587,B45&lt;3.75,F45&lt;1.5,A45&lt;5.55),1.4,IF(AND(G45&gt;=0.417,H45&lt;9.279,H45&lt;10.563,B45&gt;=3.15,G45&lt;0.518,G45&lt;0.587,B45&lt;3.75,F45&lt;1.5,A45&lt;5.55),1.3,IF(AND(A45&lt;6.3,D45&gt;=1.65,B45&gt;=2.95,H45&lt;14.1,D45&lt;2.05,G45&lt;0.857,D45&gt;=1.55,B45&gt;=2.75,A45&gt;=5.55),4.9,IF(AND(A45&gt;=6.3,D45&gt;=1.65,B45&gt;=2.95,H45&lt;14.1,D45&lt;2.05,G45&lt;0.857,D45&gt;=1.55,B45&gt;=2.75,A45&gt;=5.55),5.3,IF(AND(G45&gt;=0.657,A45&lt;6.75,G45&lt;0.774,G45&gt;=0.364,D45&gt;=2.05,G45&lt;0.857,D45&gt;=1.55,B45&gt;=2.75,A45&gt;=5.55),6,IF(AND(B45&lt;3.2,G45&lt;0.657,A45&lt;6.75,G45&lt;0.774,G45&gt;=0.364,D45&gt;=2.05,G45&lt;0.857,D45&gt;=1.55,B45&gt;=2.75,A45&gt;=5.55),5.6,IF(AND(B45&gt;=3.2,G45&lt;0.657,A45&lt;6.75,G45&lt;0.774,G45&gt;=0.364,D45&gt;=2.05,G45&lt;0.857,D45&gt;=1.55,B45&gt;=2.75,A45&gt;=5.55),5.65,"shouldnthappen")))))))))))))))))))))))))))))))))))</f>
        <v>1.48</v>
      </c>
      <c r="AT45" s="1" t="n">
        <f aca="false">IF(AND(H45&gt;=16.284,A45&gt;=5.55),6.533,IF(AND(G45&gt;=0.52,A45&lt;4.85,A45&lt;5.55),1.05,IF(AND(G45&lt;0.227,G45&lt;0.52,A45&lt;4.85,A45&lt;5.55),1.4,IF(AND(G45&gt;=0.227,G45&lt;0.52,A45&lt;4.85,A45&lt;5.55),1.3,IF(AND(D45&gt;=0.45,F45&lt;1.5,A45&gt;=4.85,A45&lt;5.55),1.667,IF(AND(B45&gt;=2.75,F45&gt;=1.5,A45&gt;=4.85,A45&lt;5.55),4.5,IF(AND(F45&lt;2.5,B45&gt;=3.15,H45&lt;16.284,A45&gt;=5.55),4.7,IF(AND(G45&gt;=0.934,D45&lt;0.45,F45&lt;1.5,A45&gt;=4.85,A45&lt;5.55),1.7,IF(AND(D45&gt;=1.2,B45&lt;2.75,F45&gt;=1.5,A45&gt;=4.85,A45&lt;5.55),4.25,IF(AND(G45&gt;=0.774,F45&gt;=2.5,B45&gt;=3.15,H45&lt;16.284,A45&gt;=5.55),5.4,IF(AND(B45&lt;3.1,G45&lt;0.934,D45&lt;0.45,F45&lt;1.5,A45&gt;=4.85,A45&lt;5.55),1.6,IF(AND(D45&lt;1.05,D45&lt;1.2,B45&lt;2.75,F45&gt;=1.5,A45&gt;=4.85,A45&lt;5.55),3.433,IF(AND(D45&gt;=1.05,D45&lt;1.2,B45&lt;2.75,F45&gt;=1.5,A45&gt;=4.85,A45&lt;5.55),3.267,IF(AND(H45&lt;8.486,D45&lt;1.35,F45&lt;2.5,B45&lt;3.15,H45&lt;16.284,A45&gt;=5.55),3.85,IF(AND(D45&gt;=1.55,D45&gt;=1.35,F45&lt;2.5,B45&lt;3.15,H45&lt;16.284,A45&gt;=5.55),5.1,IF(AND(H45&lt;10.464,A45&lt;6.35,F45&gt;=2.5,B45&lt;3.15,H45&lt;16.284,A45&gt;=5.55),5.08,IF(AND(H45&gt;=10.464,A45&lt;6.35,F45&gt;=2.5,B45&lt;3.15,H45&lt;16.284,A45&gt;=5.55),4.9,IF(AND(D45&lt;1.85,A45&gt;=6.35,F45&gt;=2.5,B45&lt;3.15,H45&lt;16.284,A45&gt;=5.55),5.8,IF(AND(H45&gt;=10.393,G45&lt;0.774,F45&gt;=2.5,B45&gt;=3.15,H45&lt;16.284,A45&gt;=5.55),5.425,IF(AND(B45&lt;2.6,H45&gt;=8.486,D45&lt;1.35,F45&lt;2.5,B45&lt;3.15,H45&lt;16.284,A45&gt;=5.55),3.9,IF(AND(G45&gt;=0.567,D45&lt;1.55,D45&gt;=1.35,F45&lt;2.5,B45&lt;3.15,H45&lt;16.284,A45&gt;=5.55),4.4,IF(AND(B45&lt;3.25,H45&lt;10.393,G45&lt;0.774,F45&gt;=2.5,B45&gt;=3.15,H45&lt;16.284,A45&gt;=5.55),5.7,IF(AND(B45&gt;=3.25,H45&lt;10.393,G45&lt;0.774,F45&gt;=2.5,B45&gt;=3.15,H45&lt;16.284,A45&gt;=5.55),5.98,IF(AND(G45&lt;0.079,G45&lt;0.338,B45&gt;=3.1,G45&lt;0.934,D45&lt;0.45,F45&lt;1.5,A45&gt;=4.85,A45&lt;5.55),1.425,IF(AND(B45&lt;3.35,G45&gt;=0.338,B45&gt;=3.1,G45&lt;0.934,D45&lt;0.45,F45&lt;1.5,A45&gt;=4.85,A45&lt;5.55),1.4,IF(AND(G45&lt;0.404,B45&gt;=2.6,H45&gt;=8.486,D45&lt;1.35,F45&lt;2.5,B45&lt;3.15,H45&lt;16.284,A45&gt;=5.55),4.3,IF(AND(G45&gt;=0.404,B45&gt;=2.6,H45&gt;=8.486,D45&lt;1.35,F45&lt;2.5,B45&lt;3.15,H45&lt;16.284,A45&gt;=5.55),4.025,IF(AND(B45&gt;=3.05,G45&lt;0.567,D45&lt;1.55,D45&gt;=1.35,F45&lt;2.5,B45&lt;3.15,H45&lt;16.284,A45&gt;=5.55),4.7,IF(AND(A45&lt;6.45,H45&lt;10.667,D45&gt;=1.85,A45&gt;=6.35,F45&gt;=2.5,B45&lt;3.15,H45&lt;16.284,A45&gt;=5.55),5.3,IF(AND(A45&gt;=6.45,H45&lt;10.667,D45&gt;=1.85,A45&gt;=6.35,F45&gt;=2.5,B45&lt;3.15,H45&lt;16.284,A45&gt;=5.55),5.167,IF(AND(B45&lt;2.95,H45&gt;=10.667,D45&gt;=1.85,A45&gt;=6.35,F45&gt;=2.5,B45&lt;3.15,H45&lt;16.284,A45&gt;=5.55),5.6,IF(AND(B45&gt;=2.95,H45&gt;=10.667,D45&gt;=1.85,A45&gt;=6.35,F45&gt;=2.5,B45&lt;3.15,H45&lt;16.284,A45&gt;=5.55),5.5,IF(AND(H45&lt;10.325,G45&gt;=0.079,G45&lt;0.338,B45&gt;=3.1,G45&lt;0.934,D45&lt;0.45,F45&lt;1.5,A45&gt;=4.85,A45&lt;5.55),1.5,IF(AND(G45&lt;0.385,B45&gt;=3.35,G45&gt;=0.338,B45&gt;=3.1,G45&lt;0.934,D45&lt;0.45,F45&lt;1.5,A45&gt;=4.85,A45&lt;5.55),1.5,IF(AND(G45&gt;=0.385,B45&gt;=3.35,G45&gt;=0.338,B45&gt;=3.1,G45&lt;0.934,D45&lt;0.45,F45&lt;1.5,A45&gt;=4.85,A45&lt;5.55),1.42,IF(AND(B45&lt;2.5,B45&lt;3.05,G45&lt;0.567,D45&lt;1.55,D45&gt;=1.35,F45&lt;2.5,B45&lt;3.15,H45&lt;16.284,A45&gt;=5.55),4.5,IF(AND(B45&gt;=2.5,B45&lt;3.05,G45&lt;0.567,D45&lt;1.55,D45&gt;=1.35,F45&lt;2.5,B45&lt;3.15,H45&lt;16.284,A45&gt;=5.55),4.56,IF(AND(H45&lt;12.506,H45&gt;=10.325,G45&gt;=0.079,G45&lt;0.338,B45&gt;=3.1,G45&lt;0.934,D45&lt;0.45,F45&lt;1.5,A45&gt;=4.85,A45&lt;5.55),1.2,IF(AND(H45&gt;=12.506,H45&gt;=10.325,G45&gt;=0.079,G45&lt;0.338,B45&gt;=3.1,G45&lt;0.934,D45&lt;0.45,F45&lt;1.5,A45&gt;=4.85,A45&lt;5.55),1.3,"shouldnthappen")))))))))))))))))))))))))))))))))))))))</f>
        <v>1.05</v>
      </c>
      <c r="AU45" s="1" t="n">
        <f aca="false">IF(AND(G45&gt;=0.52,B45&lt;3.05,F45&lt;1.5),1.1,IF(AND(G45&lt;0.35,G45&lt;0.52,B45&lt;3.05,F45&lt;1.5),1.4,IF(AND(G45&gt;=0.35,G45&lt;0.52,B45&lt;3.05,F45&lt;1.5),1.3,IF(AND(G45&gt;=0.227,G45&lt;0.347,B45&gt;=3.05,F45&lt;1.5),1.32,IF(AND(H45&lt;6.417,G45&gt;=0.347,B45&gt;=3.05,F45&lt;1.5),1.7,IF(AND(A45&gt;=7.25,A45&gt;=6.6,F45&gt;=2.5,F45&gt;=1.5),6.35,IF(AND(G45&lt;0.11,G45&lt;0.227,G45&lt;0.347,B45&gt;=3.05,F45&lt;1.5),1.333,IF(AND(H45&lt;9.441,H45&gt;=6.417,G45&gt;=0.347,B45&gt;=3.05,F45&lt;1.5),1.425,IF(AND(B45&lt;2.75,G45&lt;0.451,H45&lt;10.266,F45&lt;2.5,F45&gt;=1.5),4,IF(AND(B45&gt;=2.75,G45&lt;0.451,H45&lt;10.266,F45&lt;2.5,F45&gt;=1.5),4.433,IF(AND(G45&gt;=0.865,G45&gt;=0.451,H45&lt;10.266,F45&lt;2.5,F45&gt;=1.5),4.2,IF(AND(B45&lt;2.45,H45&lt;13.665,H45&gt;=10.266,F45&lt;2.5,F45&gt;=1.5),3.7,IF(AND(G45&lt;0.302,H45&gt;=13.665,H45&gt;=10.266,F45&lt;2.5,F45&gt;=1.5),5,IF(AND(B45&lt;2.9,A45&lt;6.1,A45&lt;6.6,F45&gt;=2.5,F45&gt;=1.5),5.06,IF(AND(B45&gt;=2.9,A45&lt;6.1,A45&lt;6.6,F45&gt;=2.5,F45&gt;=1.5),4.8,IF(AND(B45&lt;3.05,A45&gt;=6.1,A45&lt;6.6,F45&gt;=2.5,F45&gt;=1.5),5.6,IF(AND(B45&gt;=3.05,A45&gt;=6.1,A45&lt;6.6,F45&gt;=2.5,F45&gt;=1.5),5.267,IF(AND(H45&gt;=14.564,A45&lt;7.25,A45&gt;=6.6,F45&gt;=2.5,F45&gt;=1.5),5.6,IF(AND(H45&gt;=14.309,G45&gt;=0.11,G45&lt;0.227,G45&lt;0.347,B45&gt;=3.05,F45&lt;1.5),1.7,IF(AND(D45&lt;0.4,H45&gt;=9.441,H45&gt;=6.417,G45&gt;=0.347,B45&gt;=3.05,F45&lt;1.5),1.5,IF(AND(D45&gt;=0.4,H45&gt;=9.441,H45&gt;=6.417,G45&gt;=0.347,B45&gt;=3.05,F45&lt;1.5),1.633,IF(AND(A45&lt;5.35,G45&lt;0.865,G45&gt;=0.451,H45&lt;10.266,F45&lt;2.5,F45&gt;=1.5),3.15,IF(AND(D45&lt;1.45,G45&gt;=0.302,H45&gt;=13.665,H45&gt;=10.266,F45&lt;2.5,F45&gt;=1.5),4.74,IF(AND(D45&gt;=1.45,G45&gt;=0.302,H45&gt;=13.665,H45&gt;=10.266,F45&lt;2.5,F45&gt;=1.5),4.567,IF(AND(H45&lt;8.836,H45&lt;14.564,A45&lt;7.25,A45&gt;=6.6,F45&gt;=2.5,F45&gt;=1.5),5.7,IF(AND(H45&gt;=8.836,H45&lt;14.564,A45&lt;7.25,A45&gt;=6.6,F45&gt;=2.5,F45&gt;=1.5),5.9,IF(AND(H45&lt;11.53,H45&lt;14.309,G45&gt;=0.11,G45&lt;0.227,G45&lt;0.347,B45&gt;=3.05,F45&lt;1.5),1.5,IF(AND(H45&gt;=11.53,H45&lt;14.309,G45&gt;=0.11,G45&lt;0.227,G45&lt;0.347,B45&gt;=3.05,F45&lt;1.5),1.467,IF(AND(H45&lt;9.386,A45&gt;=5.35,G45&lt;0.865,G45&gt;=0.451,H45&lt;10.266,F45&lt;2.5,F45&gt;=1.5),3.56,IF(AND(H45&gt;=9.386,A45&gt;=5.35,G45&lt;0.865,G45&gt;=0.451,H45&lt;10.266,F45&lt;2.5,F45&gt;=1.5),4.2,IF(AND(H45&lt;11.036,D45&lt;1.45,B45&gt;=2.45,H45&lt;13.665,H45&gt;=10.266,F45&lt;2.5,F45&gt;=1.5),4.45,IF(AND(H45&gt;=11.036,D45&lt;1.45,B45&gt;=2.45,H45&lt;13.665,H45&gt;=10.266,F45&lt;2.5,F45&gt;=1.5),4.1,IF(AND(G45&gt;=0.585,D45&gt;=1.45,B45&gt;=2.45,H45&lt;13.665,H45&gt;=10.266,F45&lt;2.5,F45&gt;=1.5),4.9,IF(AND(H45&lt;11.743,G45&lt;0.585,D45&gt;=1.45,B45&gt;=2.45,H45&lt;13.665,H45&gt;=10.266,F45&lt;2.5,F45&gt;=1.5),4.7,IF(AND(H45&gt;=11.743,G45&lt;0.585,D45&gt;=1.45,B45&gt;=2.45,H45&lt;13.665,H45&gt;=10.266,F45&lt;2.5,F45&gt;=1.5),4.5,"shouldnthappen")))))))))))))))))))))))))))))))))))</f>
        <v>1.5</v>
      </c>
      <c r="AV45" s="1" t="n">
        <f aca="false">IF(AND(G45&gt;=0.356,F45&gt;=1.5,A45&lt;5.75),3.52,IF(AND(A45&lt;7.25,A45&gt;=7.1,A45&gt;=5.75),5.875,IF(AND(A45&gt;=7.25,A45&gt;=7.1,A45&gt;=5.75),6.5,IF(AND(D45&gt;=0.35,G45&gt;=0.586,F45&lt;1.5,A45&lt;5.75),1.8,IF(AND(D45&lt;1.4,G45&lt;0.356,F45&gt;=1.5,A45&lt;5.75),4.2,IF(AND(D45&gt;=1.4,G45&lt;0.356,F45&gt;=1.5,A45&lt;5.75),4.5,IF(AND(H45&gt;=11.218,A45&lt;5.05,G45&lt;0.586,F45&lt;1.5,A45&lt;5.75),1.225,IF(AND(G45&gt;=0.253,A45&gt;=5.05,G45&lt;0.586,F45&lt;1.5,A45&lt;5.75),1.3,IF(AND(B45&gt;=3.75,D45&lt;0.35,G45&gt;=0.586,F45&lt;1.5,A45&lt;5.75),1.567,IF(AND(B45&lt;2.85,D45&lt;1.35,D45&lt;1.65,A45&lt;7.1,A45&gt;=5.75),4.26,IF(AND(B45&gt;=2.85,D45&lt;1.35,D45&lt;1.65,A45&lt;7.1,A45&gt;=5.75),4.45,IF(AND(A45&lt;6.05,H45&lt;12.921,D45&gt;=1.65,A45&lt;7.1,A45&gt;=5.75),5.1,IF(AND(H45&gt;=15.338,H45&gt;=12.921,D45&gt;=1.65,A45&lt;7.1,A45&gt;=5.75),5.55,IF(AND(G45&lt;0.418,H45&lt;11.218,A45&lt;5.05,G45&lt;0.586,F45&lt;1.5,A45&lt;5.75),1.42,IF(AND(G45&gt;=0.418,H45&lt;11.218,A45&lt;5.05,G45&lt;0.586,F45&lt;1.5,A45&lt;5.75),1.3,IF(AND(H45&gt;=13.321,G45&lt;0.253,A45&gt;=5.05,G45&lt;0.586,F45&lt;1.5,A45&lt;5.75),1.7,IF(AND(H45&lt;6.089,B45&lt;3.75,D45&lt;0.35,G45&gt;=0.586,F45&lt;1.5,A45&lt;5.75),1.7,IF(AND(H45&gt;=6.089,B45&lt;3.75,D45&lt;0.35,G45&gt;=0.586,F45&lt;1.5,A45&lt;5.75),1.5,IF(AND(B45&lt;2.9,D45&lt;1.45,D45&gt;=1.35,D45&lt;1.65,A45&lt;7.1,A45&gt;=5.75),4.8,IF(AND(B45&gt;=2.9,D45&lt;1.45,D45&gt;=1.35,D45&lt;1.65,A45&lt;7.1,A45&gt;=5.75),4.475,IF(AND(B45&lt;2.5,D45&gt;=1.45,D45&gt;=1.35,D45&lt;1.65,A45&lt;7.1,A45&gt;=5.75),4.5,IF(AND(H45&lt;8.884,A45&gt;=6.05,H45&lt;12.921,D45&gt;=1.65,A45&lt;7.1,A45&gt;=5.75),5.4,IF(AND(A45&lt;6.3,H45&lt;15.338,H45&gt;=12.921,D45&gt;=1.65,A45&lt;7.1,A45&gt;=5.75),4.967,IF(AND(A45&gt;=6.3,H45&lt;15.338,H45&gt;=12.921,D45&gt;=1.65,A45&lt;7.1,A45&gt;=5.75),5.133,IF(AND(H45&lt;10.826,H45&lt;13.321,G45&lt;0.253,A45&gt;=5.05,G45&lt;0.586,F45&lt;1.5,A45&lt;5.75),1.5,IF(AND(H45&gt;=10.826,H45&lt;13.321,G45&lt;0.253,A45&gt;=5.05,G45&lt;0.586,F45&lt;1.5,A45&lt;5.75),1.4,IF(AND(H45&lt;7.47,B45&gt;=2.5,D45&gt;=1.45,D45&gt;=1.35,D45&lt;1.65,A45&lt;7.1,A45&gt;=5.75),5.1,IF(AND(H45&gt;=7.47,B45&gt;=2.5,D45&gt;=1.45,D45&gt;=1.35,D45&lt;1.65,A45&lt;7.1,A45&gt;=5.75),4.725,IF(AND(H45&lt;9.637,H45&gt;=8.884,A45&gt;=6.05,H45&lt;12.921,D45&gt;=1.65,A45&lt;7.1,A45&gt;=5.75),5.9,IF(AND(B45&lt;2.6,H45&gt;=9.637,H45&gt;=8.884,A45&gt;=6.05,H45&lt;12.921,D45&gt;=1.65,A45&lt;7.1,A45&gt;=5.75),5.8,IF(AND(B45&lt;2.75,B45&gt;=2.6,H45&gt;=9.637,H45&gt;=8.884,A45&gt;=6.05,H45&lt;12.921,D45&gt;=1.65,A45&lt;7.1,A45&gt;=5.75),5.3,IF(AND(D45&lt;2.25,B45&gt;=2.75,B45&gt;=2.6,H45&gt;=9.637,H45&gt;=8.884,A45&gt;=6.05,H45&lt;12.921,D45&gt;=1.65,A45&lt;7.1,A45&gt;=5.75),5.6,IF(AND(D45&gt;=2.25,B45&gt;=2.75,B45&gt;=2.6,H45&gt;=9.637,H45&gt;=8.884,A45&gt;=6.05,H45&lt;12.921,D45&gt;=1.65,A45&lt;7.1,A45&gt;=5.75),5.5,"shouldnthappen")))))))))))))))))))))))))))))))))</f>
        <v>1.5</v>
      </c>
      <c r="AW45" s="1" t="n">
        <f aca="false">IF(AND(G45&gt;=0.905,F45&lt;1.5),1.767,IF(AND(H45&gt;=16.674,F45&gt;=1.5),6.55,IF(AND(A45&lt;4.35,H45&lt;14.344,G45&lt;0.905,F45&lt;1.5),1.1,IF(AND(B45&lt;3.65,H45&gt;=14.344,G45&lt;0.905,F45&lt;1.5),1.5,IF(AND(B45&gt;=3.65,H45&gt;=14.344,G45&lt;0.905,F45&lt;1.5),1.65,IF(AND(B45&lt;2.6,F45&gt;=2.5,H45&lt;16.674,F45&gt;=1.5),4.5,IF(AND(D45&gt;=0.45,A45&gt;=4.35,H45&lt;14.344,G45&lt;0.905,F45&lt;1.5),1.65,IF(AND(D45&lt;1.15,A45&lt;5.9,F45&lt;2.5,H45&lt;16.674,F45&gt;=1.5),3.56,IF(AND(B45&lt;2.75,A45&gt;=5.9,F45&lt;2.5,H45&lt;16.674,F45&gt;=1.5),5,IF(AND(H45&lt;13.531,B45&gt;=2.75,A45&gt;=5.9,F45&lt;2.5,H45&lt;16.674,F45&gt;=1.5),4.333,IF(AND(B45&lt;3.2,G45&gt;=0.669,B45&gt;=2.6,F45&gt;=2.5,H45&lt;16.674,F45&gt;=1.5),5.08,IF(AND(B45&gt;=3.2,G45&gt;=0.669,B45&gt;=2.6,F45&gt;=2.5,H45&lt;16.674,F45&gt;=1.5),5.4,IF(AND(B45&lt;3.15,A45&lt;5.05,D45&lt;0.45,A45&gt;=4.35,H45&lt;14.344,G45&lt;0.905,F45&lt;1.5),1.45,IF(AND(A45&gt;=5.55,A45&gt;=5.05,D45&lt;0.45,A45&gt;=4.35,H45&lt;14.344,G45&lt;0.905,F45&lt;1.5),1.5,IF(AND(A45&lt;5.55,A45&lt;5.65,D45&gt;=1.15,A45&lt;5.9,F45&lt;2.5,H45&lt;16.674,F45&gt;=1.5),3.95,IF(AND(A45&gt;=5.55,A45&lt;5.65,D45&gt;=1.15,A45&lt;5.9,F45&lt;2.5,H45&lt;16.674,F45&gt;=1.5),3.82,IF(AND(G45&lt;0.39,A45&gt;=5.65,D45&gt;=1.15,A45&lt;5.9,F45&lt;2.5,H45&lt;16.674,F45&gt;=1.5),4.35,IF(AND(G45&gt;=0.39,A45&gt;=5.65,D45&gt;=1.15,A45&lt;5.9,F45&lt;2.5,H45&lt;16.674,F45&gt;=1.5),3.95,IF(AND(G45&lt;0.466,H45&gt;=13.531,B45&gt;=2.75,A45&gt;=5.9,F45&lt;2.5,H45&lt;16.674,F45&gt;=1.5),4.8,IF(AND(G45&gt;=0.466,H45&gt;=13.531,B45&gt;=2.75,A45&gt;=5.9,F45&lt;2.5,H45&lt;16.674,F45&gt;=1.5),4.7,IF(AND(H45&lt;10.144,D45&lt;2.05,G45&lt;0.669,B45&gt;=2.6,F45&gt;=2.5,H45&lt;16.674,F45&gt;=1.5),5.3,IF(AND(H45&gt;=10.144,D45&lt;2.05,G45&lt;0.669,B45&gt;=2.6,F45&gt;=2.5,H45&lt;16.674,F45&gt;=1.5),5.133,IF(AND(D45&gt;=2.45,D45&gt;=2.05,G45&lt;0.669,B45&gt;=2.6,F45&gt;=2.5,H45&lt;16.674,F45&gt;=1.5),5.9,IF(AND(B45&lt;3.25,B45&gt;=3.15,A45&lt;5.05,D45&lt;0.45,A45&gt;=4.35,H45&lt;14.344,G45&lt;0.905,F45&lt;1.5),1.2,IF(AND(B45&gt;=3.25,B45&gt;=3.15,A45&lt;5.05,D45&lt;0.45,A45&gt;=4.35,H45&lt;14.344,G45&lt;0.905,F45&lt;1.5),1.36,IF(AND(B45&gt;=3.8,A45&lt;5.55,A45&gt;=5.05,D45&lt;0.45,A45&gt;=4.35,H45&lt;14.344,G45&lt;0.905,F45&lt;1.5),1.3,IF(AND(G45&lt;0.05,B45&lt;3.8,A45&lt;5.55,A45&gt;=5.05,D45&lt;0.45,A45&gt;=4.35,H45&lt;14.344,G45&lt;0.905,F45&lt;1.5),1.4,IF(AND(G45&lt;0.107,G45&lt;0.395,D45&lt;2.45,D45&gt;=2.05,G45&lt;0.669,B45&gt;=2.6,F45&gt;=2.5,H45&lt;16.674,F45&gt;=1.5),5.667,IF(AND(G45&lt;0.537,G45&gt;=0.395,D45&lt;2.45,D45&gt;=2.05,G45&lt;0.669,B45&gt;=2.6,F45&gt;=2.5,H45&lt;16.674,F45&gt;=1.5),5.6,IF(AND(G45&gt;=0.537,G45&gt;=0.395,D45&lt;2.45,D45&gt;=2.05,G45&lt;0.669,B45&gt;=2.6,F45&gt;=2.5,H45&lt;16.674,F45&gt;=1.5),5.775,IF(AND(B45&lt;3.6,G45&gt;=0.05,B45&lt;3.8,A45&lt;5.55,A45&gt;=5.05,D45&lt;0.45,A45&gt;=4.35,H45&lt;14.344,G45&lt;0.905,F45&lt;1.5),1.475,IF(AND(B45&gt;=3.6,G45&gt;=0.05,B45&lt;3.8,A45&lt;5.55,A45&gt;=5.05,D45&lt;0.45,A45&gt;=4.35,H45&lt;14.344,G45&lt;0.905,F45&lt;1.5),1.5,IF(AND(G45&lt;0.312,G45&gt;=0.107,G45&lt;0.395,D45&lt;2.45,D45&gt;=2.05,G45&lt;0.669,B45&gt;=2.6,F45&gt;=2.5,H45&lt;16.674,F45&gt;=1.5),5.18,IF(AND(G45&gt;=0.312,G45&gt;=0.107,G45&lt;0.395,D45&lt;2.45,D45&gt;=2.05,G45&lt;0.669,B45&gt;=2.6,F45&gt;=2.5,H45&lt;16.674,F45&gt;=1.5),5.4,"shouldnthappen"))))))))))))))))))))))))))))))))))</f>
        <v>1.2</v>
      </c>
      <c r="AX45" s="1" t="n">
        <f aca="false">IF(AND(D45&gt;=1.3,B45&gt;=3.45),6.25,IF(AND(B45&lt;2.75,A45&lt;5.25,B45&lt;3.45),3.9,IF(AND(D45&lt;0.25,D45&lt;1.3,B45&gt;=3.45),1.16,IF(AND(A45&gt;=5.05,B45&gt;=2.75,A45&lt;5.25,B45&lt;3.45),1.7,IF(AND(D45&lt;0.7,F45&lt;2.5,A45&gt;=5.25,B45&lt;3.45),1.5,IF(AND(H45&gt;=16.284,F45&gt;=2.5,A45&gt;=5.25,B45&lt;3.45),6.6,IF(AND(G45&lt;0.123,D45&gt;=0.25,D45&lt;1.3,B45&gt;=3.45),1.3,IF(AND(A45&lt;4.5,A45&lt;5.05,B45&gt;=2.75,A45&lt;5.25,B45&lt;3.45),1.3,IF(AND(A45&lt;5.05,G45&gt;=0.123,D45&gt;=0.25,D45&lt;1.3,B45&gt;=3.45),1.6,IF(AND(B45&lt;3.15,A45&gt;=4.5,A45&lt;5.05,B45&gt;=2.75,A45&lt;5.25,B45&lt;3.45),1.54,IF(AND(B45&gt;=3.15,A45&gt;=4.5,A45&lt;5.05,B45&gt;=2.75,A45&lt;5.25,B45&lt;3.45),1.35,IF(AND(D45&gt;=1.4,A45&lt;5.9,D45&gt;=0.7,F45&lt;2.5,A45&gt;=5.25,B45&lt;3.45),4.5,IF(AND(D45&gt;=1.55,A45&gt;=5.9,D45&gt;=0.7,F45&lt;2.5,A45&gt;=5.25,B45&lt;3.45),4.95,IF(AND(G45&gt;=0.682,D45&gt;=2.05,H45&lt;16.284,F45&gt;=2.5,A45&gt;=5.25,B45&lt;3.45),5.26,IF(AND(A45&lt;5.4,A45&gt;=5.05,G45&gt;=0.123,D45&gt;=0.25,D45&lt;1.3,B45&gt;=3.45),1.64,IF(AND(A45&gt;=5.4,A45&gt;=5.05,G45&gt;=0.123,D45&gt;=0.25,D45&lt;1.3,B45&gt;=3.45),1.6,IF(AND(G45&lt;0.372,D45&lt;1.4,A45&lt;5.9,D45&gt;=0.7,F45&lt;2.5,A45&gt;=5.25,B45&lt;3.45),4.175,IF(AND(D45&lt;1.35,D45&lt;1.55,A45&gt;=5.9,D45&gt;=0.7,F45&lt;2.5,A45&gt;=5.25,B45&lt;3.45),4.2,IF(AND(B45&lt;2.35,G45&lt;0.596,D45&lt;2.05,H45&lt;16.284,F45&gt;=2.5,A45&gt;=5.25,B45&lt;3.45),5,IF(AND(G45&gt;=0.888,G45&gt;=0.596,D45&lt;2.05,H45&lt;16.284,F45&gt;=2.5,A45&gt;=5.25,B45&lt;3.45),4.8,IF(AND(A45&gt;=6.85,G45&lt;0.682,D45&gt;=2.05,H45&lt;16.284,F45&gt;=2.5,A45&gt;=5.25,B45&lt;3.45),5.4,IF(AND(A45&gt;=5.75,G45&gt;=0.372,D45&lt;1.4,A45&lt;5.9,D45&gt;=0.7,F45&lt;2.5,A45&gt;=5.25,B45&lt;3.45),3.933,IF(AND(A45&gt;=6.75,D45&gt;=1.35,D45&lt;1.55,A45&gt;=5.9,D45&gt;=0.7,F45&lt;2.5,A45&gt;=5.25,B45&lt;3.45),4.8,IF(AND(H45&lt;11.084,B45&gt;=2.35,G45&lt;0.596,D45&lt;2.05,H45&lt;16.284,F45&gt;=2.5,A45&gt;=5.25,B45&lt;3.45),5.3,IF(AND(H45&lt;8.435,G45&lt;0.888,G45&gt;=0.596,D45&lt;2.05,H45&lt;16.284,F45&gt;=2.5,A45&gt;=5.25,B45&lt;3.45),5.1,IF(AND(H45&gt;=8.435,G45&lt;0.888,G45&gt;=0.596,D45&lt;2.05,H45&lt;16.284,F45&gt;=2.5,A45&gt;=5.25,B45&lt;3.45),4.94,IF(AND(B45&lt;3.15,A45&lt;6.85,G45&lt;0.682,D45&gt;=2.05,H45&lt;16.284,F45&gt;=2.5,A45&gt;=5.25,B45&lt;3.45),5.6,IF(AND(B45&gt;=3.15,A45&lt;6.85,G45&lt;0.682,D45&gt;=2.05,H45&lt;16.284,F45&gt;=2.5,A45&gt;=5.25,B45&lt;3.45),5.74,IF(AND(G45&lt;0.572,A45&lt;5.75,G45&gt;=0.372,D45&lt;1.4,A45&lt;5.9,D45&gt;=0.7,F45&lt;2.5,A45&gt;=5.25,B45&lt;3.45),3.7,IF(AND(D45&lt;1.45,A45&lt;6.75,D45&gt;=1.35,D45&lt;1.55,A45&gt;=5.9,D45&gt;=0.7,F45&lt;2.5,A45&gt;=5.25,B45&lt;3.45),4.46,IF(AND(D45&gt;=1.45,A45&lt;6.75,D45&gt;=1.35,D45&lt;1.55,A45&gt;=5.9,D45&gt;=0.7,F45&lt;2.5,A45&gt;=5.25,B45&lt;3.45),4.567,IF(AND(H45&lt;12.532,H45&gt;=11.084,B45&gt;=2.35,G45&lt;0.596,D45&lt;2.05,H45&lt;16.284,F45&gt;=2.5,A45&gt;=5.25,B45&lt;3.45),5.8,IF(AND(H45&gt;=12.532,H45&gt;=11.084,B45&gt;=2.35,G45&lt;0.596,D45&lt;2.05,H45&lt;16.284,F45&gt;=2.5,A45&gt;=5.25,B45&lt;3.45),5.667,IF(AND(A45&gt;=5.65,G45&gt;=0.572,A45&lt;5.75,G45&gt;=0.372,D45&lt;1.4,A45&lt;5.9,D45&gt;=0.7,F45&lt;2.5,A45&gt;=5.25,B45&lt;3.45),4.2,IF(AND(G45&lt;0.862,A45&lt;5.65,G45&gt;=0.572,A45&lt;5.75,G45&gt;=0.372,D45&lt;1.4,A45&lt;5.9,D45&gt;=0.7,F45&lt;2.5,A45&gt;=5.25,B45&lt;3.45),3.9,IF(AND(G45&gt;=0.862,A45&lt;5.65,G45&gt;=0.572,A45&lt;5.75,G45&gt;=0.372,D45&lt;1.4,A45&lt;5.9,D45&gt;=0.7,F45&lt;2.5,A45&gt;=5.25,B45&lt;3.45),4,"shouldnthappen"))))))))))))))))))))))))))))))))))))</f>
        <v>1.3</v>
      </c>
      <c r="AY45" s="1" t="n">
        <f aca="false">IF(AND(H45&gt;=8.233,D45&gt;=0.8,A45&lt;5.55),3.525,IF(AND(B45&lt;2.9,H45&gt;=15.534,A45&gt;=5.55),4.8,IF(AND(H45&gt;=12.259,A45&lt;4.75,D45&lt;0.8,A45&lt;5.55),1.25,IF(AND(B45&gt;=3.85,A45&gt;=4.75,D45&lt;0.8,A45&lt;5.55),1.425,IF(AND(D45&lt;1.55,H45&lt;8.233,D45&gt;=0.8,A45&lt;5.55),3.975,IF(AND(D45&gt;=1.55,H45&lt;8.233,D45&gt;=0.8,A45&lt;5.55),4.5,IF(AND(D45&lt;0.65,D45&lt;1.7,H45&lt;15.534,A45&gt;=5.55),1.7,IF(AND(A45&gt;=7.05,D45&gt;=1.7,H45&lt;15.534,A45&gt;=5.55),6.3,IF(AND(B45&gt;=3.35,B45&gt;=2.9,H45&gt;=15.534,A45&gt;=5.55),5.4,IF(AND(B45&lt;3.1,H45&lt;12.259,A45&lt;4.75,D45&lt;0.8,A45&lt;5.55),1.367,IF(AND(B45&gt;=3.1,H45&lt;12.259,A45&lt;4.75,D45&lt;0.8,A45&lt;5.55),1.4,IF(AND(G45&gt;=0.905,B45&lt;3.85,A45&gt;=4.75,D45&lt;0.8,A45&lt;5.55),1.9,IF(AND(H45&lt;15.681,B45&lt;3.35,B45&gt;=2.9,H45&gt;=15.534,A45&gt;=5.55),5.8,IF(AND(H45&gt;=15.681,B45&lt;3.35,B45&gt;=2.9,H45&gt;=15.534,A45&gt;=5.55),5.7,IF(AND(H45&gt;=14.877,G45&lt;0.905,B45&lt;3.85,A45&gt;=4.75,D45&lt;0.8,A45&lt;5.55),1.3,IF(AND(D45&gt;=1.25,B45&lt;2.65,D45&gt;=0.65,D45&lt;1.7,H45&lt;15.534,A45&gt;=5.55),4.433,IF(AND(G45&gt;=0.622,B45&lt;3.15,A45&lt;7.05,D45&gt;=1.7,H45&lt;15.534,A45&gt;=5.55),5.08,IF(AND(H45&gt;=13.42,B45&gt;=3.15,A45&lt;7.05,D45&gt;=1.7,H45&lt;15.534,A45&gt;=5.55),5.1,IF(AND(G45&lt;0.265,H45&lt;14.877,G45&lt;0.905,B45&lt;3.85,A45&gt;=4.75,D45&lt;0.8,A45&lt;5.55),1.2,IF(AND(A45&lt;5.75,D45&lt;1.25,B45&lt;2.65,D45&gt;=0.65,D45&lt;1.7,H45&lt;15.534,A45&gt;=5.55),3.7,IF(AND(A45&gt;=5.75,D45&lt;1.25,B45&lt;2.65,D45&gt;=0.65,D45&lt;1.7,H45&lt;15.534,A45&gt;=5.55),4,IF(AND(G45&gt;=0.652,D45&lt;1.35,B45&gt;=2.65,D45&gt;=0.65,D45&lt;1.7,H45&lt;15.534,A45&gt;=5.55),3.6,IF(AND(H45&lt;7.47,D45&gt;=1.35,B45&gt;=2.65,D45&gt;=0.65,D45&lt;1.7,H45&lt;15.534,A45&gt;=5.55),5.1,IF(AND(H45&lt;10.914,G45&lt;0.622,B45&lt;3.15,A45&lt;7.05,D45&gt;=1.7,H45&lt;15.534,A45&gt;=5.55),5.36,IF(AND(H45&gt;=10.914,G45&lt;0.622,B45&lt;3.15,A45&lt;7.05,D45&gt;=1.7,H45&lt;15.534,A45&gt;=5.55),5.64,IF(AND(G45&gt;=0.657,H45&lt;13.42,B45&gt;=3.15,A45&lt;7.05,D45&gt;=1.7,H45&lt;15.534,A45&gt;=5.55),6,IF(AND(G45&gt;=0.782,G45&gt;=0.265,H45&lt;14.877,G45&lt;0.905,B45&lt;3.85,A45&gt;=4.75,D45&lt;0.8,A45&lt;5.55),1.48,IF(AND(H45&lt;11.286,G45&lt;0.652,D45&lt;1.35,B45&gt;=2.65,D45&gt;=0.65,D45&lt;1.7,H45&lt;15.534,A45&gt;=5.55),4.24,IF(AND(H45&gt;=11.286,G45&lt;0.652,D45&lt;1.35,B45&gt;=2.65,D45&gt;=0.65,D45&lt;1.7,H45&lt;15.534,A45&gt;=5.55),4.05,IF(AND(G45&lt;0.413,H45&gt;=7.47,D45&gt;=1.35,B45&gt;=2.65,D45&gt;=0.65,D45&lt;1.7,H45&lt;15.534,A45&gt;=5.55),5.1,IF(AND(H45&lt;11.325,G45&lt;0.657,H45&lt;13.42,B45&gt;=3.15,A45&lt;7.05,D45&gt;=1.7,H45&lt;15.534,A45&gt;=5.55),5.8,IF(AND(H45&gt;=11.325,G45&lt;0.657,H45&lt;13.42,B45&gt;=3.15,A45&lt;7.05,D45&gt;=1.7,H45&lt;15.534,A45&gt;=5.55),5.6,IF(AND(D45&gt;=0.35,G45&lt;0.782,G45&gt;=0.265,H45&lt;14.877,G45&lt;0.905,B45&lt;3.85,A45&gt;=4.75,D45&lt;0.8,A45&lt;5.55),1.633,IF(AND(B45&lt;2.85,G45&gt;=0.413,H45&gt;=7.47,D45&gt;=1.35,B45&gt;=2.65,D45&gt;=0.65,D45&lt;1.7,H45&lt;15.534,A45&gt;=5.55),4.6,IF(AND(D45&lt;0.15,D45&lt;0.35,G45&lt;0.782,G45&gt;=0.265,H45&lt;14.877,G45&lt;0.905,B45&lt;3.85,A45&gt;=4.75,D45&lt;0.8,A45&lt;5.55),1.5,IF(AND(D45&gt;=0.15,D45&lt;0.35,G45&lt;0.782,G45&gt;=0.265,H45&lt;14.877,G45&lt;0.905,B45&lt;3.85,A45&gt;=4.75,D45&lt;0.8,A45&lt;5.55),1.543,IF(AND(A45&gt;=6.8,B45&gt;=2.85,G45&gt;=0.413,H45&gt;=7.47,D45&gt;=1.35,B45&gt;=2.65,D45&gt;=0.65,D45&lt;1.7,H45&lt;15.534,A45&gt;=5.55),4.9,IF(AND(H45&lt;13.531,A45&lt;6.8,B45&gt;=2.85,G45&gt;=0.413,H45&gt;=7.47,D45&gt;=1.35,B45&gt;=2.65,D45&gt;=0.65,D45&lt;1.7,H45&lt;15.534,A45&gt;=5.55),4.5,IF(AND(H45&gt;=13.531,A45&lt;6.8,B45&gt;=2.85,G45&gt;=0.413,H45&gt;=7.47,D45&gt;=1.35,B45&gt;=2.65,D45&gt;=0.65,D45&lt;1.7,H45&lt;15.534,A45&gt;=5.55),4.7,"shouldnthappen")))))))))))))))))))))))))))))))))))))))</f>
        <v>1.25</v>
      </c>
      <c r="AZ45" s="1" t="n">
        <f aca="false">IF(AND(H45&gt;=15.371,B45&gt;=3.35),5.4,IF(AND(G45&gt;=0.851,H45&gt;=15.244,B45&lt;3.35),4.75,IF(AND(F45&gt;=2,H45&lt;15.371,B45&gt;=3.35),5.6,IF(AND(B45&lt;2.75,A45&lt;5.15,H45&lt;15.244,B45&lt;3.35),3.42,IF(AND(A45&gt;=7.25,G45&lt;0.851,H45&gt;=15.244,B45&lt;3.35),6.6,IF(AND(A45&lt;4.45,B45&gt;=2.75,A45&lt;5.15,H45&lt;15.244,B45&lt;3.35),1.1,IF(AND(G45&lt;0.527,A45&lt;7.25,G45&lt;0.851,H45&gt;=15.244,B45&lt;3.35),5.08,IF(AND(G45&gt;=0.527,A45&lt;7.25,G45&lt;0.851,H45&gt;=15.244,B45&lt;3.35),5.8,IF(AND(D45&gt;=0.35,B45&lt;3.7,F45&lt;2,H45&lt;15.371,B45&gt;=3.35),1.55,IF(AND(H45&lt;6.542,B45&gt;=3.7,F45&lt;2,H45&lt;15.371,B45&gt;=3.35),1.9,IF(AND(B45&lt;3.25,A45&gt;=4.45,B45&gt;=2.75,A45&lt;5.15,H45&lt;15.244,B45&lt;3.35),1.46,IF(AND(B45&gt;=3.25,A45&gt;=4.45,B45&gt;=2.75,A45&lt;5.15,H45&lt;15.244,B45&lt;3.35),1.7,IF(AND(H45&lt;13.654,B45&gt;=2.95,D45&lt;1.45,A45&gt;=5.15,H45&lt;15.244,B45&lt;3.35),4.3,IF(AND(H45&gt;=13.654,B45&gt;=2.95,D45&lt;1.45,A45&gt;=5.15,H45&lt;15.244,B45&lt;3.35),4.625,IF(AND(F45&gt;=2.5,D45&lt;1.75,D45&gt;=1.45,A45&gt;=5.15,H45&lt;15.244,B45&lt;3.35),5.3,IF(AND(G45&gt;=0.853,D45&gt;=1.75,D45&gt;=1.45,A45&gt;=5.15,H45&lt;15.244,B45&lt;3.35),5.15,IF(AND(D45&gt;=0.25,D45&lt;0.35,B45&lt;3.7,F45&lt;2,H45&lt;15.371,B45&gt;=3.35),1.3,IF(AND(B45&lt;3.85,H45&gt;=6.542,B45&gt;=3.7,F45&lt;2,H45&lt;15.371,B45&gt;=3.35),1.633,IF(AND(H45&lt;7.02,H45&lt;10.688,B45&lt;2.95,D45&lt;1.45,A45&gt;=5.15,H45&lt;15.244,B45&lt;3.35),3.98,IF(AND(G45&lt;0.338,H45&gt;=10.688,B45&lt;2.95,D45&lt;1.45,A45&gt;=5.15,H45&lt;15.244,B45&lt;3.35),4.22,IF(AND(G45&gt;=0.338,H45&gt;=10.688,B45&lt;2.95,D45&lt;1.45,A45&gt;=5.15,H45&lt;15.244,B45&lt;3.35),3.9,IF(AND(B45&lt;2.75,F45&lt;2.5,D45&lt;1.75,D45&gt;=1.45,A45&gt;=5.15,H45&lt;15.244,B45&lt;3.35),5.1,IF(AND(B45&gt;=2.75,F45&lt;2.5,D45&lt;1.75,D45&gt;=1.45,A45&gt;=5.15,H45&lt;15.244,B45&lt;3.35),4.74,IF(AND(A45&gt;=7,G45&lt;0.853,D45&gt;=1.75,D45&gt;=1.45,A45&gt;=5.15,H45&lt;15.244,B45&lt;3.35),6.5,IF(AND(G45&gt;=0.934,D45&lt;0.25,D45&lt;0.35,B45&lt;3.7,F45&lt;2,H45&lt;15.371,B45&gt;=3.35),1.7,IF(AND(D45&lt;0.25,B45&gt;=3.85,H45&gt;=6.542,B45&gt;=3.7,F45&lt;2,H45&lt;15.371,B45&gt;=3.35),1.5,IF(AND(D45&gt;=0.25,B45&gt;=3.85,H45&gt;=6.542,B45&gt;=3.7,F45&lt;2,H45&lt;15.371,B45&gt;=3.35),1.4,IF(AND(B45&lt;2.5,H45&gt;=7.02,H45&lt;10.688,B45&lt;2.95,D45&lt;1.45,A45&gt;=5.15,H45&lt;15.244,B45&lt;3.35),3.8,IF(AND(G45&gt;=0.74,A45&lt;7,G45&lt;0.853,D45&gt;=1.75,D45&gt;=1.45,A45&gt;=5.15,H45&lt;15.244,B45&lt;3.35),6,IF(AND(G45&gt;=0.61,G45&lt;0.934,D45&lt;0.25,D45&lt;0.35,B45&lt;3.7,F45&lt;2,H45&lt;15.371,B45&gt;=3.35),1.5,IF(AND(D45&lt;1.15,B45&gt;=2.5,H45&gt;=7.02,H45&lt;10.688,B45&lt;2.95,D45&lt;1.45,A45&gt;=5.15,H45&lt;15.244,B45&lt;3.35),3.5,IF(AND(D45&gt;=1.15,B45&gt;=2.5,H45&gt;=7.02,H45&lt;10.688,B45&lt;2.95,D45&lt;1.45,A45&gt;=5.15,H45&lt;15.244,B45&lt;3.35),3.6,IF(AND(G45&gt;=0.626,G45&lt;0.74,A45&lt;7,G45&lt;0.853,D45&gt;=1.75,D45&gt;=1.45,A45&gt;=5.15,H45&lt;15.244,B45&lt;3.35),4.9,IF(AND(H45&lt;13.641,G45&lt;0.61,G45&lt;0.934,D45&lt;0.25,D45&lt;0.35,B45&lt;3.7,F45&lt;2,H45&lt;15.371,B45&gt;=3.35),1.425,IF(AND(H45&gt;=13.641,G45&lt;0.61,G45&lt;0.934,D45&lt;0.25,D45&lt;0.35,B45&lt;3.7,F45&lt;2,H45&lt;15.371,B45&gt;=3.35),1.3,IF(AND(B45&lt;3.05,G45&lt;0.626,G45&lt;0.74,A45&lt;7,G45&lt;0.853,D45&gt;=1.75,D45&gt;=1.45,A45&gt;=5.15,H45&lt;15.244,B45&lt;3.35),5.475,IF(AND(B45&gt;=3.05,G45&lt;0.626,G45&lt;0.74,A45&lt;7,G45&lt;0.853,D45&gt;=1.75,D45&gt;=1.45,A45&gt;=5.15,H45&lt;15.244,B45&lt;3.35),5.633,"shouldnthappen")))))))))))))))))))))))))))))))))))))</f>
        <v>1.1</v>
      </c>
      <c r="BA45" s="1" t="n">
        <f aca="false">IF(AND(F45&gt;=2,B45&gt;=3.4),6.1,IF(AND(B45&lt;2.75,A45&lt;5.15,B45&lt;3.4),3.225,IF(AND(G45&gt;=0.821,F45&lt;2,B45&gt;=3.4),1.9,IF(AND(B45&gt;=3.2,B45&gt;=2.75,A45&lt;5.15,B45&lt;3.4),1.7,IF(AND(A45&lt;4.8,G45&lt;0.821,F45&lt;2,B45&gt;=3.4),1,IF(AND(G45&gt;=0.446,B45&lt;3.2,B45&gt;=2.75,A45&lt;5.15,B45&lt;3.4),1.1,IF(AND(G45&lt;0.356,D45&lt;1.45,A45&lt;6.25,A45&gt;=5.15,B45&lt;3.4),4.32,IF(AND(G45&lt;0.591,D45&gt;=1.45,A45&lt;6.25,A45&gt;=5.15,B45&lt;3.4),4.6,IF(AND(D45&lt;1.75,G45&lt;0.597,A45&gt;=6.25,A45&gt;=5.15,B45&lt;3.4),4.86,IF(AND(H45&gt;=16.472,G45&gt;=0.597,A45&gt;=6.25,A45&gt;=5.15,B45&lt;3.4),6.6,IF(AND(G45&lt;0.063,G45&lt;0.446,B45&lt;3.2,B45&gt;=2.75,A45&lt;5.15,B45&lt;3.4),1.4,IF(AND(A45&gt;=5.95,G45&gt;=0.356,D45&lt;1.45,A45&lt;6.25,A45&gt;=5.15,B45&lt;3.4),4.6,IF(AND(B45&gt;=2.9,G45&gt;=0.591,D45&gt;=1.45,A45&lt;6.25,A45&gt;=5.15,B45&lt;3.4),4.867,IF(AND(D45&gt;=2.4,H45&lt;16.472,G45&gt;=0.597,A45&gt;=6.25,A45&gt;=5.15,B45&lt;3.4),6,IF(AND(A45&lt;5.45,B45&gt;=3.85,A45&gt;=4.8,G45&lt;0.821,F45&lt;2,B45&gt;=3.4),1.3,IF(AND(A45&gt;=5.45,B45&gt;=3.85,A45&gt;=4.8,G45&lt;0.821,F45&lt;2,B45&gt;=3.4),1.45,IF(AND(H45&lt;14.273,G45&gt;=0.063,G45&lt;0.446,B45&lt;3.2,B45&gt;=2.75,A45&lt;5.15,B45&lt;3.4),1.5,IF(AND(H45&gt;=14.273,G45&gt;=0.063,G45&lt;0.446,B45&lt;3.2,B45&gt;=2.75,A45&lt;5.15,B45&lt;3.4),1.6,IF(AND(G45&gt;=0.572,A45&lt;5.95,G45&gt;=0.356,D45&lt;1.45,A45&lt;6.25,A45&gt;=5.15,B45&lt;3.4),3.9,IF(AND(G45&lt;0.827,B45&lt;2.9,G45&gt;=0.591,D45&gt;=1.45,A45&lt;6.25,A45&gt;=5.15,B45&lt;3.4),4.9,IF(AND(G45&gt;=0.827,B45&lt;2.9,G45&gt;=0.591,D45&gt;=1.45,A45&lt;6.25,A45&gt;=5.15,B45&lt;3.4),5.1,IF(AND(A45&gt;=7.2,B45&lt;3.05,D45&gt;=1.75,G45&lt;0.597,A45&gt;=6.25,A45&gt;=5.15,B45&lt;3.4),6.7,IF(AND(G45&lt;0.353,B45&gt;=3.05,D45&gt;=1.75,G45&lt;0.597,A45&gt;=6.25,A45&gt;=5.15,B45&lt;3.4),5.22,IF(AND(G45&gt;=0.353,B45&gt;=3.05,D45&gt;=1.75,G45&lt;0.597,A45&gt;=6.25,A45&gt;=5.15,B45&lt;3.4),5.65,IF(AND(A45&lt;6.55,D45&lt;2.4,H45&lt;16.472,G45&gt;=0.597,A45&gt;=6.25,A45&gt;=5.15,B45&lt;3.4),5.033,IF(AND(H45&lt;12.719,G45&lt;0.385,B45&lt;3.85,A45&gt;=4.8,G45&lt;0.821,F45&lt;2,B45&gt;=3.4),1.54,IF(AND(H45&gt;=12.719,G45&lt;0.385,B45&lt;3.85,A45&gt;=4.8,G45&lt;0.821,F45&lt;2,B45&gt;=3.4),1.3,IF(AND(B45&lt;3.6,G45&gt;=0.385,B45&lt;3.85,A45&gt;=4.8,G45&lt;0.821,F45&lt;2,B45&gt;=3.4),1.325,IF(AND(B45&gt;=3.6,G45&gt;=0.385,B45&lt;3.85,A45&gt;=4.8,G45&lt;0.821,F45&lt;2,B45&gt;=3.4),1.55,IF(AND(D45&lt;1.05,G45&lt;0.572,A45&lt;5.95,G45&gt;=0.356,D45&lt;1.45,A45&lt;6.25,A45&gt;=5.15,B45&lt;3.4),3.633,IF(AND(D45&gt;=2.15,A45&lt;7.2,B45&lt;3.05,D45&gt;=1.75,G45&lt;0.597,A45&gt;=6.25,A45&gt;=5.15,B45&lt;3.4),5.667,IF(AND(H45&lt;13.094,A45&gt;=6.55,D45&lt;2.4,H45&lt;16.472,G45&gt;=0.597,A45&gt;=6.25,A45&gt;=5.15,B45&lt;3.4),5.2,IF(AND(D45&lt;1.15,D45&gt;=1.05,G45&lt;0.572,A45&lt;5.95,G45&gt;=0.356,D45&lt;1.45,A45&lt;6.25,A45&gt;=5.15,B45&lt;3.4),3.8,IF(AND(D45&gt;=1.15,D45&gt;=1.05,G45&lt;0.572,A45&lt;5.95,G45&gt;=0.356,D45&lt;1.45,A45&lt;6.25,A45&gt;=5.15,B45&lt;3.4),3.9,IF(AND(G45&gt;=0.487,D45&lt;2.15,A45&lt;7.2,B45&lt;3.05,D45&gt;=1.75,G45&lt;0.597,A45&gt;=6.25,A45&gt;=5.15,B45&lt;3.4),5.8,IF(AND(A45&lt;6.8,H45&gt;=13.094,A45&gt;=6.55,D45&lt;2.4,H45&lt;16.472,G45&gt;=0.597,A45&gt;=6.25,A45&gt;=5.15,B45&lt;3.4),4.52,IF(AND(A45&gt;=6.8,H45&gt;=13.094,A45&gt;=6.55,D45&lt;2.4,H45&lt;16.472,G45&gt;=0.597,A45&gt;=6.25,A45&gt;=5.15,B45&lt;3.4),4.75,IF(AND(B45&lt;2.95,G45&lt;0.487,D45&lt;2.15,A45&lt;7.2,B45&lt;3.05,D45&gt;=1.75,G45&lt;0.597,A45&gt;=6.25,A45&gt;=5.15,B45&lt;3.4),5.6,IF(AND(B45&gt;=2.95,G45&lt;0.487,D45&lt;2.15,A45&lt;7.2,B45&lt;3.05,D45&gt;=1.75,G45&lt;0.597,A45&gt;=6.25,A45&gt;=5.15,B45&lt;3.4),5.5,"shouldnthappen")))))))))))))))))))))))))))))))))))))))</f>
        <v>1.7</v>
      </c>
      <c r="BB45" s="1" t="n">
        <f aca="false">IF(AND(A45&lt;4.35,B45&lt;3.25,F45&lt;1.5),1.1,IF(AND(H45&lt;14.005,A45&gt;=4.35,B45&lt;3.25,F45&lt;1.5),1.3,IF(AND(H45&gt;=14.005,A45&gt;=4.35,B45&lt;3.25,F45&lt;1.5),1.6,IF(AND(G45&gt;=0.905,A45&lt;5.15,B45&gt;=3.25,F45&lt;1.5),1.9,IF(AND(B45&lt;3.45,A45&gt;=5.15,B45&gt;=3.25,F45&lt;1.5),1.6,IF(AND(F45&gt;=2.5,D45&gt;=1.35,D45&lt;1.75,F45&gt;=1.5),4.867,IF(AND(A45&gt;=7.05,D45&gt;=2.05,D45&gt;=1.75,F45&gt;=1.5),6.35,IF(AND(D45&gt;=0.4,G45&lt;0.905,A45&lt;5.15,B45&gt;=3.25,F45&lt;1.5),1.65,IF(AND(B45&lt;3.6,B45&gt;=3.45,A45&gt;=5.15,B45&gt;=3.25,F45&lt;1.5),1.35,IF(AND(H45&lt;6.808,H45&lt;9.386,D45&lt;1.35,D45&lt;1.75,F45&gt;=1.5),4.05,IF(AND(H45&gt;=6.808,H45&lt;9.386,D45&lt;1.35,D45&lt;1.75,F45&gt;=1.5),3.46,IF(AND(B45&lt;2.45,F45&lt;2.5,D45&gt;=1.35,D45&lt;1.75,F45&gt;=1.5),4.5,IF(AND(H45&gt;=13.115,D45&lt;1.95,D45&lt;2.05,D45&gt;=1.75,F45&gt;=1.5),4.85,IF(AND(G45&lt;0.196,D45&gt;=1.95,D45&lt;2.05,D45&gt;=1.75,F45&gt;=1.5),6.7,IF(AND(G45&gt;=0.196,D45&gt;=1.95,D45&lt;2.05,D45&gt;=1.75,F45&gt;=1.5),5.12,IF(AND(H45&lt;10.925,D45&lt;0.4,G45&lt;0.905,A45&lt;5.15,B45&gt;=3.25,F45&lt;1.5),1.4,IF(AND(H45&gt;=10.925,D45&lt;0.4,G45&lt;0.905,A45&lt;5.15,B45&gt;=3.25,F45&lt;1.5),1.45,IF(AND(H45&lt;14.096,B45&gt;=3.6,B45&gt;=3.45,A45&gt;=5.15,B45&gt;=3.25,F45&lt;1.5),1.42,IF(AND(H45&gt;=14.096,B45&gt;=3.6,B45&gt;=3.45,A45&gt;=5.15,B45&gt;=3.25,F45&lt;1.5),1.7,IF(AND(B45&lt;2.45,D45&lt;1.15,H45&gt;=9.386,D45&lt;1.35,D45&lt;1.75,F45&gt;=1.5),3.6,IF(AND(B45&gt;=2.45,D45&lt;1.15,H45&gt;=9.386,D45&lt;1.35,D45&lt;1.75,F45&gt;=1.5),3.9,IF(AND(G45&lt;0.246,D45&gt;=1.15,H45&gt;=9.386,D45&lt;1.35,D45&lt;1.75,F45&gt;=1.5),4.4,IF(AND(B45&lt;2.75,B45&gt;=2.45,F45&lt;2.5,D45&gt;=1.35,D45&lt;1.75,F45&gt;=1.5),5.1,IF(AND(H45&lt;11.084,H45&lt;13.115,D45&lt;1.95,D45&lt;2.05,D45&gt;=1.75,F45&gt;=1.5),5.35,IF(AND(H45&gt;=11.084,H45&lt;13.115,D45&lt;1.95,D45&lt;2.05,D45&gt;=1.75,F45&gt;=1.5),5.7,IF(AND(H45&lt;15.52,D45&lt;2.25,A45&lt;7.05,D45&gt;=2.05,D45&gt;=1.75,F45&gt;=1.5),5.45,IF(AND(H45&gt;=15.52,D45&lt;2.25,A45&lt;7.05,D45&gt;=2.05,D45&gt;=1.75,F45&gt;=1.5),5.725,IF(AND(G45&gt;=0.775,D45&gt;=2.25,A45&lt;7.05,D45&gt;=2.05,D45&gt;=1.75,F45&gt;=1.5),5.2,IF(AND(D45&lt;1.25,G45&gt;=0.246,D45&gt;=1.15,H45&gt;=9.386,D45&lt;1.35,D45&lt;1.75,F45&gt;=1.5),4.05,IF(AND(A45&lt;5.85,B45&gt;=2.75,B45&gt;=2.45,F45&lt;2.5,D45&gt;=1.35,D45&lt;1.75,F45&gt;=1.5),4.5,IF(AND(B45&lt;3.3,G45&lt;0.775,D45&gt;=2.25,A45&lt;7.05,D45&gt;=2.05,D45&gt;=1.75,F45&gt;=1.5),5.64,IF(AND(B45&gt;=3.3,G45&lt;0.775,D45&gt;=2.25,A45&lt;7.05,D45&gt;=2.05,D45&gt;=1.75,F45&gt;=1.5),5.6,IF(AND(A45&lt;5.9,D45&gt;=1.25,G45&gt;=0.246,D45&gt;=1.15,H45&gt;=9.386,D45&lt;1.35,D45&lt;1.75,F45&gt;=1.5),4.2,IF(AND(A45&gt;=5.9,D45&gt;=1.25,G45&gt;=0.246,D45&gt;=1.15,H45&gt;=9.386,D45&lt;1.35,D45&lt;1.75,F45&gt;=1.5),4,IF(AND(G45&gt;=0.437,A45&gt;=5.85,B45&gt;=2.75,B45&gt;=2.45,F45&lt;2.5,D45&gt;=1.35,D45&lt;1.75,F45&gt;=1.5),4.75,IF(AND(H45&lt;9.446,G45&lt;0.437,A45&gt;=5.85,B45&gt;=2.75,B45&gt;=2.45,F45&lt;2.5,D45&gt;=1.35,D45&lt;1.75,F45&gt;=1.5),4.6,IF(AND(H45&gt;=9.446,G45&lt;0.437,A45&gt;=5.85,B45&gt;=2.75,B45&gt;=2.45,F45&lt;2.5,D45&gt;=1.35,D45&lt;1.75,F45&gt;=1.5),4.7,"shouldnthappen")))))))))))))))))))))))))))))))))))))</f>
        <v>1.3</v>
      </c>
      <c r="BC45" s="1" t="n">
        <f aca="false">IF(AND(G45&gt;=0.905,F45&lt;1.5),1.65,IF(AND(D45&gt;=0.45,G45&lt;0.905,F45&lt;1.5),1.65,IF(AND(A45&lt;5.15,D45&lt;1.55,F45&gt;=1.5),3.225,IF(AND(F45&gt;=2.5,A45&gt;=5.15,D45&lt;1.55,F45&gt;=1.5),5.05,IF(AND(H45&lt;5.767,A45&lt;7.05,D45&gt;=1.55,F45&gt;=1.5),4.5,IF(AND(D45&lt;1.7,A45&gt;=7.05,D45&gt;=1.55,F45&gt;=1.5),5.8,IF(AND(A45&gt;=5.3,G45&lt;0.207,D45&lt;0.45,G45&lt;0.905,F45&lt;1.5),1.3,IF(AND(D45&gt;=0.35,G45&gt;=0.207,D45&lt;0.45,G45&lt;0.905,F45&lt;1.5),1.5,IF(AND(G45&lt;0.155,D45&gt;=1.7,A45&gt;=7.05,D45&gt;=1.55,F45&gt;=1.5),6.7,IF(AND(G45&gt;=0.155,D45&gt;=1.7,A45&gt;=7.05,D45&gt;=1.55,F45&gt;=1.5),6.34,IF(AND(G45&lt;0.05,A45&lt;5.3,G45&lt;0.207,D45&lt;0.45,G45&lt;0.905,F45&lt;1.5),1.4,IF(AND(G45&gt;=0.05,A45&lt;5.3,G45&lt;0.207,D45&lt;0.45,G45&lt;0.905,F45&lt;1.5),1.5,IF(AND(A45&lt;4.5,D45&lt;0.35,G45&gt;=0.207,D45&lt;0.45,G45&lt;0.905,F45&lt;1.5),1.3,IF(AND(G45&lt;0.308,A45&lt;6.2,F45&lt;2.5,A45&gt;=5.15,D45&lt;1.55,F45&gt;=1.5),4.5,IF(AND(D45&lt;1.35,A45&gt;=6.2,F45&lt;2.5,A45&gt;=5.15,D45&lt;1.55,F45&gt;=1.5),4.367,IF(AND(D45&lt;1.85,A45&lt;6.15,H45&gt;=5.767,A45&lt;7.05,D45&gt;=1.55,F45&gt;=1.5),4.933,IF(AND(G45&gt;=0.558,A45&gt;=4.5,D45&lt;0.35,G45&gt;=0.207,D45&lt;0.45,G45&lt;0.905,F45&lt;1.5),1.5,IF(AND(H45&gt;=13.383,G45&gt;=0.308,A45&lt;6.2,F45&lt;2.5,A45&gt;=5.15,D45&lt;1.55,F45&gt;=1.5),4.7,IF(AND(H45&gt;=12.206,D45&gt;=1.35,A45&gt;=6.2,F45&lt;2.5,A45&gt;=5.15,D45&lt;1.55,F45&gt;=1.5),4.575,IF(AND(A45&lt;5.7,D45&gt;=1.85,A45&lt;6.15,H45&gt;=5.767,A45&lt;7.05,D45&gt;=1.55,F45&gt;=1.5),4.9,IF(AND(A45&gt;=5.7,D45&gt;=1.85,A45&lt;6.15,H45&gt;=5.767,A45&lt;7.05,D45&gt;=1.55,F45&gt;=1.5),5.1,IF(AND(G45&lt;0.079,G45&lt;0.364,A45&gt;=6.15,H45&gt;=5.767,A45&lt;7.05,D45&gt;=1.55,F45&gt;=1.5),5.6,IF(AND(G45&gt;=0.079,G45&lt;0.364,A45&gt;=6.15,H45&gt;=5.767,A45&lt;7.05,D45&gt;=1.55,F45&gt;=1.5),5.25,IF(AND(G45&gt;=0.447,G45&lt;0.558,A45&gt;=4.5,D45&lt;0.35,G45&gt;=0.207,D45&lt;0.45,G45&lt;0.905,F45&lt;1.5),1.3,IF(AND(B45&gt;=2.95,H45&lt;13.383,G45&gt;=0.308,A45&lt;6.2,F45&lt;2.5,A45&gt;=5.15,D45&lt;1.55,F45&gt;=1.5),4.6,IF(AND(B45&lt;2.65,H45&lt;12.206,D45&gt;=1.35,A45&gt;=6.2,F45&lt;2.5,A45&gt;=5.15,D45&lt;1.55,F45&gt;=1.5),4.9,IF(AND(D45&lt;2.45,A45&lt;6.6,G45&gt;=0.364,A45&gt;=6.15,H45&gt;=5.767,A45&lt;7.05,D45&gt;=1.55,F45&gt;=1.5),5.6,IF(AND(D45&gt;=2.45,A45&lt;6.6,G45&gt;=0.364,A45&gt;=6.15,H45&gt;=5.767,A45&lt;7.05,D45&gt;=1.55,F45&gt;=1.5),6,IF(AND(H45&lt;12.921,A45&gt;=6.6,G45&gt;=0.364,A45&gt;=6.15,H45&gt;=5.767,A45&lt;7.05,D45&gt;=1.55,F45&gt;=1.5),5.725,IF(AND(H45&gt;=12.921,A45&gt;=6.6,G45&gt;=0.364,A45&gt;=6.15,H45&gt;=5.767,A45&lt;7.05,D45&gt;=1.55,F45&gt;=1.5),5.367,IF(AND(B45&lt;3.15,G45&lt;0.447,G45&lt;0.558,A45&gt;=4.5,D45&lt;0.35,G45&gt;=0.207,D45&lt;0.45,G45&lt;0.905,F45&lt;1.5),1.5,IF(AND(B45&gt;=3.15,G45&lt;0.447,G45&lt;0.558,A45&gt;=4.5,D45&lt;0.35,G45&gt;=0.207,D45&lt;0.45,G45&lt;0.905,F45&lt;1.5),1.36,IF(AND(B45&gt;=2.85,B45&lt;2.95,H45&lt;13.383,G45&gt;=0.308,A45&lt;6.2,F45&lt;2.5,A45&gt;=5.15,D45&lt;1.55,F45&gt;=1.5),3.6,IF(AND(H45&lt;9.446,B45&gt;=2.65,H45&lt;12.206,D45&gt;=1.35,A45&gt;=6.2,F45&lt;2.5,A45&gt;=5.15,D45&lt;1.55,F45&gt;=1.5),4.6,IF(AND(H45&gt;=9.446,B45&gt;=2.65,H45&lt;12.206,D45&gt;=1.35,A45&gt;=6.2,F45&lt;2.5,A45&gt;=5.15,D45&lt;1.55,F45&gt;=1.5),4.7,IF(AND(D45&lt;1.2,B45&lt;2.85,B45&lt;2.95,H45&lt;13.383,G45&gt;=0.308,A45&lt;6.2,F45&lt;2.5,A45&gt;=5.15,D45&lt;1.55,F45&gt;=1.5),3.75,IF(AND(G45&lt;0.356,D45&gt;=1.2,B45&lt;2.85,B45&lt;2.95,H45&lt;13.383,G45&gt;=0.308,A45&lt;6.2,F45&lt;2.5,A45&gt;=5.15,D45&lt;1.55,F45&gt;=1.5),4.2,IF(AND(G45&gt;=0.356,D45&gt;=1.2,B45&lt;2.85,B45&lt;2.95,H45&lt;13.383,G45&gt;=0.308,A45&lt;6.2,F45&lt;2.5,A45&gt;=5.15,D45&lt;1.55,F45&gt;=1.5),3.96,"shouldnthappen"))))))))))))))))))))))))))))))))))))))</f>
        <v>1.3</v>
      </c>
      <c r="BD45" s="1" t="n">
        <f aca="false">IF(AND(B45&lt;2.7,A45&lt;5.3,B45&lt;3.15),3.42,IF(AND(F45&lt;2.5,A45&gt;=5.85,B45&gt;=3.15),4.7,IF(AND(A45&lt;4.35,B45&gt;=2.7,A45&lt;5.3,B45&lt;3.15),1.1,IF(AND(A45&gt;=4.35,B45&gt;=2.7,A45&lt;5.3,B45&lt;3.15),1.42,IF(AND(A45&gt;=7.05,F45&gt;=2.5,A45&gt;=5.3,B45&lt;3.15),6.067,IF(AND(D45&gt;=0.45,A45&lt;5.05,A45&lt;5.85,B45&gt;=3.15),1.6,IF(AND(B45&lt;3.35,A45&gt;=5.05,A45&lt;5.85,B45&gt;=3.15),1.7,IF(AND(A45&gt;=6.85,F45&gt;=2.5,A45&gt;=5.85,B45&gt;=3.15),6.22,IF(AND(D45&lt;1.25,D45&lt;1.35,F45&lt;2.5,A45&gt;=5.3,B45&lt;3.15),4.033,IF(AND(D45&gt;=1.25,D45&lt;1.35,F45&lt;2.5,A45&gt;=5.3,B45&lt;3.15),4.233,IF(AND(A45&lt;6.05,D45&gt;=1.35,F45&lt;2.5,A45&gt;=5.3,B45&lt;3.15),5.1,IF(AND(H45&gt;=13.29,A45&lt;7.05,F45&gt;=2.5,A45&gt;=5.3,B45&lt;3.15),4.96,IF(AND(G45&gt;=0.858,D45&lt;0.45,A45&lt;5.05,A45&lt;5.85,B45&gt;=3.15),1.3,IF(AND(D45&gt;=0.35,B45&gt;=3.35,A45&gt;=5.05,A45&lt;5.85,B45&gt;=3.15),1.4,IF(AND(B45&lt;3.25,A45&lt;6.85,F45&gt;=2.5,A45&gt;=5.85,B45&gt;=3.15),5.233,IF(AND(A45&gt;=6.8,A45&gt;=6.05,D45&gt;=1.35,F45&lt;2.5,A45&gt;=5.3,B45&lt;3.15),4.9,IF(AND(G45&gt;=0.622,H45&lt;13.29,A45&lt;7.05,F45&gt;=2.5,A45&gt;=5.3,B45&lt;3.15),5.067,IF(AND(H45&lt;8.834,G45&lt;0.858,D45&lt;0.45,A45&lt;5.05,A45&lt;5.85,B45&gt;=3.15),1.4,IF(AND(G45&lt;0.774,B45&gt;=3.25,A45&lt;6.85,F45&gt;=2.5,A45&gt;=5.85,B45&gt;=3.15),5.8,IF(AND(G45&gt;=0.774,B45&gt;=3.25,A45&lt;6.85,F45&gt;=2.5,A45&gt;=5.85,B45&gt;=3.15),5.4,IF(AND(H45&gt;=12.206,A45&lt;6.8,A45&gt;=6.05,D45&gt;=1.35,F45&lt;2.5,A45&gt;=5.3,B45&lt;3.15),4.5,IF(AND(G45&gt;=0.439,G45&lt;0.622,H45&lt;13.29,A45&lt;7.05,F45&gt;=2.5,A45&gt;=5.3,B45&lt;3.15),5.667,IF(AND(G45&lt;0.227,H45&gt;=8.834,G45&lt;0.858,D45&lt;0.45,A45&lt;5.05,A45&lt;5.85,B45&gt;=3.15),1.4,IF(AND(G45&gt;=0.227,H45&gt;=8.834,G45&lt;0.858,D45&lt;0.45,A45&lt;5.05,A45&lt;5.85,B45&gt;=3.15),1.3,IF(AND(G45&gt;=0.934,B45&lt;3.75,D45&lt;0.35,B45&gt;=3.35,A45&gt;=5.05,A45&lt;5.85,B45&gt;=3.15),1.7,IF(AND(G45&lt;0.823,B45&gt;=3.75,D45&lt;0.35,B45&gt;=3.35,A45&gt;=5.05,A45&lt;5.85,B45&gt;=3.15),1.55,IF(AND(G45&gt;=0.823,B45&gt;=3.75,D45&lt;0.35,B45&gt;=3.35,A45&gt;=5.05,A45&lt;5.85,B45&gt;=3.15),1.5,IF(AND(A45&lt;6.2,H45&lt;12.206,A45&lt;6.8,A45&gt;=6.05,D45&gt;=1.35,F45&lt;2.5,A45&gt;=5.3,B45&lt;3.15),4.6,IF(AND(A45&gt;=6.2,H45&lt;12.206,A45&lt;6.8,A45&gt;=6.05,D45&gt;=1.35,F45&lt;2.5,A45&gt;=5.3,B45&lt;3.15),4.74,IF(AND(H45&gt;=10.667,G45&lt;0.439,G45&lt;0.622,H45&lt;13.29,A45&lt;7.05,F45&gt;=2.5,A45&gt;=5.3,B45&lt;3.15),5.6,IF(AND(H45&lt;13.67,G45&lt;0.934,B45&lt;3.75,D45&lt;0.35,B45&gt;=3.35,A45&gt;=5.05,A45&lt;5.85,B45&gt;=3.15),1.48,IF(AND(H45&gt;=13.67,G45&lt;0.934,B45&lt;3.75,D45&lt;0.35,B45&gt;=3.35,A45&gt;=5.05,A45&lt;5.85,B45&gt;=3.15),1.3,IF(AND(G45&lt;0.301,H45&lt;10.667,G45&lt;0.439,G45&lt;0.622,H45&lt;13.29,A45&lt;7.05,F45&gt;=2.5,A45&gt;=5.3,B45&lt;3.15),5.2,IF(AND(G45&gt;=0.301,H45&lt;10.667,G45&lt;0.439,G45&lt;0.622,H45&lt;13.29,A45&lt;7.05,F45&gt;=2.5,A45&gt;=5.3,B45&lt;3.15),5.067,"shouldnthappen"))))))))))))))))))))))))))))))))))</f>
        <v>1.3</v>
      </c>
      <c r="BE45" s="1" t="n">
        <f aca="false">IF(AND(B45&gt;=3.85,A45&gt;=5.05,F45&lt;1.5),1.4,IF(AND(A45&lt;5.25,A45&lt;5.75,F45&gt;=1.5),3.15,IF(AND(A45&lt;4.95,B45&lt;3.15,A45&lt;5.05,F45&lt;1.5),1.46,IF(AND(A45&gt;=4.95,B45&lt;3.15,A45&lt;5.05,F45&lt;1.5),1.6,IF(AND(H45&lt;8.834,B45&gt;=3.15,A45&lt;5.05,F45&lt;1.5),1.4,IF(AND(D45&lt;0.25,B45&lt;3.85,A45&gt;=5.05,F45&lt;1.5),1.48,IF(AND(D45&gt;=0.25,B45&lt;3.85,A45&gt;=5.05,F45&lt;1.5),1.7,IF(AND(F45&gt;=2.5,A45&gt;=5.25,A45&lt;5.75,F45&gt;=1.5),4.9,IF(AND(H45&lt;12.45,H45&gt;=8.834,B45&gt;=3.15,A45&lt;5.05,F45&lt;1.5),1.25,IF(AND(H45&gt;=12.45,H45&gt;=8.834,B45&gt;=3.15,A45&lt;5.05,F45&lt;1.5),1.32,IF(AND(G45&lt;0.283,F45&lt;2.5,A45&gt;=5.25,A45&lt;5.75,F45&gt;=1.5),4.3,IF(AND(H45&lt;6.712,H45&lt;11.275,D45&lt;1.55,A45&gt;=5.75,F45&gt;=1.5),5,IF(AND(H45&lt;13.101,H45&gt;=11.275,D45&lt;1.55,A45&gt;=5.75,F45&gt;=1.5),3.933,IF(AND(H45&gt;=13.101,H45&gt;=11.275,D45&lt;1.55,A45&gt;=5.75,F45&gt;=1.5),4.5,IF(AND(A45&gt;=7.3,D45&lt;2.45,D45&gt;=1.55,A45&gt;=5.75,F45&gt;=1.5),6.7,IF(AND(B45&lt;3.45,D45&gt;=2.45,D45&gt;=1.55,A45&gt;=5.75,F45&gt;=1.5),5.925,IF(AND(B45&gt;=3.45,D45&gt;=2.45,D45&gt;=1.55,A45&gt;=5.75,F45&gt;=1.5),6.1,IF(AND(B45&gt;=2.8,G45&gt;=0.283,F45&lt;2.5,A45&gt;=5.25,A45&lt;5.75,F45&gt;=1.5),4.2,IF(AND(D45&lt;1.35,H45&gt;=6.712,H45&lt;11.275,D45&lt;1.55,A45&gt;=5.75,F45&gt;=1.5),4.35,IF(AND(D45&lt;1.05,B45&lt;2.8,G45&gt;=0.283,F45&lt;2.5,A45&gt;=5.25,A45&lt;5.75,F45&gt;=1.5),3.567,IF(AND(D45&gt;=1.05,B45&lt;2.8,G45&gt;=0.283,F45&lt;2.5,A45&gt;=5.25,A45&lt;5.75,F45&gt;=1.5),3.925,IF(AND(B45&lt;2.65,D45&gt;=1.35,H45&gt;=6.712,H45&lt;11.275,D45&lt;1.55,A45&gt;=5.75,F45&gt;=1.5),4.9,IF(AND(B45&gt;=2.65,D45&gt;=1.35,H45&gt;=6.712,H45&lt;11.275,D45&lt;1.55,A45&gt;=5.75,F45&gt;=1.5),4.625,IF(AND(H45&gt;=14.683,G45&gt;=0.628,A45&lt;7.3,D45&lt;2.45,D45&gt;=1.55,A45&gt;=5.75,F45&gt;=1.5),5.4,IF(AND(D45&lt;1.95,H45&lt;8.884,G45&lt;0.628,A45&lt;7.3,D45&lt;2.45,D45&gt;=1.55,A45&gt;=5.75,F45&gt;=1.5),5.1,IF(AND(D45&gt;=1.95,H45&lt;8.884,G45&lt;0.628,A45&lt;7.3,D45&lt;2.45,D45&gt;=1.55,A45&gt;=5.75,F45&gt;=1.5),5.22,IF(AND(A45&lt;6.05,H45&gt;=8.884,G45&lt;0.628,A45&lt;7.3,D45&lt;2.45,D45&gt;=1.55,A45&gt;=5.75,F45&gt;=1.5),5.1,IF(AND(G45&lt;0.817,H45&lt;14.683,G45&gt;=0.628,A45&lt;7.3,D45&lt;2.45,D45&gt;=1.55,A45&gt;=5.75,F45&gt;=1.5),4.967,IF(AND(G45&gt;=0.817,H45&lt;14.683,G45&gt;=0.628,A45&lt;7.3,D45&lt;2.45,D45&gt;=1.55,A45&gt;=5.75,F45&gt;=1.5),5.1,IF(AND(H45&lt;9.637,A45&gt;=6.05,H45&gt;=8.884,G45&lt;0.628,A45&lt;7.3,D45&lt;2.45,D45&gt;=1.55,A45&gt;=5.75,F45&gt;=1.5),5.9,IF(AND(D45&lt;1.85,H45&gt;=9.637,A45&gt;=6.05,H45&gt;=8.884,G45&lt;0.628,A45&lt;7.3,D45&lt;2.45,D45&gt;=1.55,A45&gt;=5.75,F45&gt;=1.5),5.733,IF(AND(G45&gt;=0.388,D45&gt;=1.85,H45&gt;=9.637,A45&gt;=6.05,H45&gt;=8.884,G45&lt;0.628,A45&lt;7.3,D45&lt;2.45,D45&gt;=1.55,A45&gt;=5.75,F45&gt;=1.5),5.64,IF(AND(B45&lt;2.95,G45&lt;0.388,D45&gt;=1.85,H45&gt;=9.637,A45&gt;=6.05,H45&gt;=8.884,G45&lt;0.628,A45&lt;7.3,D45&lt;2.45,D45&gt;=1.55,A45&gt;=5.75,F45&gt;=1.5),5.5,IF(AND(B45&gt;=2.95,G45&lt;0.388,D45&gt;=1.85,H45&gt;=9.637,A45&gt;=6.05,H45&gt;=8.884,G45&lt;0.628,A45&lt;7.3,D45&lt;2.45,D45&gt;=1.55,A45&gt;=5.75,F45&gt;=1.5),5.333,"shouldnthappen"))))))))))))))))))))))))))))))))))</f>
        <v>1.32</v>
      </c>
      <c r="BF45" s="1" t="n">
        <f aca="false">IF(AND(D45&gt;=0.35,F45&lt;1.5),1.65,IF(AND(H45&gt;=16.227,D45&gt;=1.55,F45&gt;=1.5),6.533,IF(AND(A45&gt;=5.45,G45&lt;0.174,D45&lt;0.35,F45&lt;1.5),1.7,IF(AND(D45&lt;0.15,G45&gt;=0.174,D45&lt;0.35,F45&lt;1.5),1.38,IF(AND(D45&gt;=1.15,D45&lt;1.25,D45&lt;1.55,F45&gt;=1.5),3.967,IF(AND(H45&lt;8.376,A45&lt;5.45,G45&lt;0.174,D45&lt;0.35,F45&lt;1.5),1.4,IF(AND(H45&gt;=8.376,A45&lt;5.45,G45&lt;0.174,D45&lt;0.35,F45&lt;1.5),1.5,IF(AND(B45&lt;3.1,D45&gt;=0.15,G45&gt;=0.174,D45&lt;0.35,F45&lt;1.5),1.475,IF(AND(H45&lt;10.258,D45&lt;1.15,D45&lt;1.25,D45&lt;1.55,F45&gt;=1.5),3.24,IF(AND(H45&gt;=10.258,D45&lt;1.15,D45&lt;1.25,D45&lt;1.55,F45&gt;=1.5),3.875,IF(AND(F45&gt;=2.5,H45&lt;10.927,D45&gt;=1.25,D45&lt;1.55,F45&gt;=1.5),5.05,IF(AND(D45&lt;1.35,H45&gt;=10.927,D45&gt;=1.25,D45&lt;1.55,F45&gt;=1.5),4.25,IF(AND(A45&gt;=6.95,D45&lt;1.75,H45&lt;16.227,D45&gt;=1.55,F45&gt;=1.5),5.8,IF(AND(B45&lt;3.3,B45&gt;=3.1,D45&gt;=0.15,G45&gt;=0.174,D45&lt;0.35,F45&lt;1.5),1.3,IF(AND(H45&lt;12.278,D45&gt;=1.35,H45&gt;=10.927,D45&gt;=1.25,D45&lt;1.55,F45&gt;=1.5),4.9,IF(AND(G45&lt;0.226,A45&lt;6.95,D45&lt;1.75,H45&lt;16.227,D45&gt;=1.55,F45&gt;=1.5),5,IF(AND(G45&gt;=0.226,A45&lt;6.95,D45&lt;1.75,H45&lt;16.227,D45&gt;=1.55,F45&gt;=1.5),4.62,IF(AND(H45&lt;9.35,B45&lt;2.95,D45&gt;=1.75,H45&lt;16.227,D45&gt;=1.55,F45&gt;=1.5),6.3,IF(AND(H45&gt;=9.35,B45&lt;2.95,D45&gt;=1.75,H45&lt;16.227,D45&gt;=1.55,F45&gt;=1.5),5.58,IF(AND(A45&lt;5.05,B45&gt;=3.3,B45&gt;=3.1,D45&gt;=0.15,G45&gt;=0.174,D45&lt;0.35,F45&lt;1.5),1.35,IF(AND(A45&gt;=5.05,B45&gt;=3.3,B45&gt;=3.1,D45&gt;=0.15,G45&gt;=0.174,D45&lt;0.35,F45&lt;1.5),1.46,IF(AND(B45&lt;2.8,A45&lt;5.65,F45&lt;2.5,H45&lt;10.927,D45&gt;=1.25,D45&lt;1.55,F45&gt;=1.5),4.075,IF(AND(B45&gt;=2.8,A45&lt;5.65,F45&lt;2.5,H45&lt;10.927,D45&gt;=1.25,D45&lt;1.55,F45&gt;=1.5),3.933,IF(AND(A45&lt;6.25,A45&gt;=5.65,F45&lt;2.5,H45&lt;10.927,D45&gt;=1.25,D45&lt;1.55,F45&gt;=1.5),4.533,IF(AND(A45&gt;=6.25,A45&gt;=5.65,F45&lt;2.5,H45&lt;10.927,D45&gt;=1.25,D45&lt;1.55,F45&gt;=1.5),4.3,IF(AND(A45&lt;6.5,H45&gt;=12.278,D45&gt;=1.35,H45&gt;=10.927,D45&gt;=1.25,D45&lt;1.55,F45&gt;=1.5),4.55,IF(AND(A45&gt;=6.5,H45&gt;=12.278,D45&gt;=1.35,H45&gt;=10.927,D45&gt;=1.25,D45&lt;1.55,F45&gt;=1.5),4.775,IF(AND(H45&lt;9.884,D45&lt;2.1,B45&gt;=2.95,D45&gt;=1.75,H45&lt;16.227,D45&gt;=1.55,F45&gt;=1.5),5.5,IF(AND(H45&gt;=9.884,D45&lt;2.1,B45&gt;=2.95,D45&gt;=1.75,H45&lt;16.227,D45&gt;=1.55,F45&gt;=1.5),5.1,IF(AND(H45&lt;10.393,D45&gt;=2.1,B45&gt;=2.95,D45&gt;=1.75,H45&lt;16.227,D45&gt;=1.55,F45&gt;=1.5),5.74,IF(AND(D45&lt;2.25,H45&gt;=10.393,D45&gt;=2.1,B45&gt;=2.95,D45&gt;=1.75,H45&lt;16.227,D45&gt;=1.55,F45&gt;=1.5),5.8,IF(AND(D45&gt;=2.25,H45&gt;=10.393,D45&gt;=2.1,B45&gt;=2.95,D45&gt;=1.75,H45&lt;16.227,D45&gt;=1.55,F45&gt;=1.5),5.4,"shouldnthappen"))))))))))))))))))))))))))))))))</f>
        <v>1.3</v>
      </c>
      <c r="BG45" s="1" t="n">
        <f aca="false">IF(AND(G45&lt;0.096,A45&lt;5.45),2.95,IF(AND(F45&gt;=1.5,G45&gt;=0.096,A45&lt;5.45),3,IF(AND(D45&lt;0.6,A45&lt;5.9,A45&gt;=5.45),1.4,IF(AND(F45&gt;=2.5,D45&gt;=0.6,A45&lt;5.9,A45&gt;=5.45),5.1,IF(AND(A45&lt;7.45,A45&gt;=7.05,A45&gt;=5.9,A45&gt;=5.45),6.167,IF(AND(B45&gt;=3.55,G45&lt;0.587,F45&lt;1.5,G45&gt;=0.096,A45&lt;5.45),1,IF(AND(A45&lt;5.05,G45&gt;=0.587,F45&lt;1.5,G45&gt;=0.096,A45&lt;5.45),1.35,IF(AND(B45&lt;2.75,D45&lt;1.7,A45&lt;7.05,A45&gt;=5.9,A45&gt;=5.45),4.9,IF(AND(A45&lt;6.2,D45&gt;=1.7,A45&lt;7.05,A45&gt;=5.9,A45&gt;=5.45),4.833,IF(AND(H45&lt;17.32,A45&gt;=7.45,A45&gt;=7.05,A45&gt;=5.9,A45&gt;=5.45),6.68,IF(AND(H45&gt;=17.32,A45&gt;=7.45,A45&gt;=7.05,A45&gt;=5.9,A45&gt;=5.45),6.4,IF(AND(G45&lt;0.161,B45&lt;3.55,G45&lt;0.587,F45&lt;1.5,G45&gt;=0.096,A45&lt;5.45),1.5,IF(AND(H45&lt;11.016,A45&gt;=5.05,G45&gt;=0.587,F45&lt;1.5,G45&gt;=0.096,A45&lt;5.45),1.633,IF(AND(H45&lt;11.001,G45&lt;0.372,F45&lt;2.5,D45&gt;=0.6,A45&lt;5.9,A45&gt;=5.45),4.133,IF(AND(H45&gt;=11.001,G45&lt;0.372,F45&lt;2.5,D45&gt;=0.6,A45&lt;5.9,A45&gt;=5.45),4.3,IF(AND(H45&lt;6.808,G45&gt;=0.372,F45&lt;2.5,D45&gt;=0.6,A45&lt;5.9,A45&gt;=5.45),4,IF(AND(A45&gt;=6.75,B45&gt;=2.75,D45&lt;1.7,A45&lt;7.05,A45&gt;=5.9,A45&gt;=5.45),4.84,IF(AND(H45&lt;12.467,G45&gt;=0.161,B45&lt;3.55,G45&lt;0.587,F45&lt;1.5,G45&gt;=0.096,A45&lt;5.45),1.3,IF(AND(D45&lt;0.25,H45&gt;=11.016,A45&gt;=5.05,G45&gt;=0.587,F45&lt;1.5,G45&gt;=0.096,A45&lt;5.45),1.52,IF(AND(D45&gt;=0.25,H45&gt;=11.016,A45&gt;=5.05,G45&gt;=0.587,F45&lt;1.5,G45&gt;=0.096,A45&lt;5.45),1.5,IF(AND(H45&lt;11.218,H45&gt;=6.808,G45&gt;=0.372,F45&lt;2.5,D45&gt;=0.6,A45&lt;5.9,A45&gt;=5.45),3.7,IF(AND(H45&gt;=11.218,H45&gt;=6.808,G45&gt;=0.372,F45&lt;2.5,D45&gt;=0.6,A45&lt;5.9,A45&gt;=5.45),3.9,IF(AND(B45&lt;2.95,A45&lt;6.75,B45&gt;=2.75,D45&lt;1.7,A45&lt;7.05,A45&gt;=5.9,A45&gt;=5.45),4.2,IF(AND(B45&gt;=2.95,A45&lt;6.75,B45&gt;=2.75,D45&lt;1.7,A45&lt;7.05,A45&gt;=5.9,A45&gt;=5.45),4.6,IF(AND(D45&gt;=2.45,A45&lt;6.85,A45&gt;=6.2,D45&gt;=1.7,A45&lt;7.05,A45&gt;=5.9,A45&gt;=5.45),5.9,IF(AND(G45&lt;0.312,A45&gt;=6.85,A45&gt;=6.2,D45&gt;=1.7,A45&lt;7.05,A45&gt;=5.9,A45&gt;=5.45),5.1,IF(AND(G45&gt;=0.312,A45&gt;=6.85,A45&gt;=6.2,D45&gt;=1.7,A45&lt;7.05,A45&gt;=5.9,A45&gt;=5.45),5.4,IF(AND(G45&lt;0.251,H45&gt;=12.467,G45&gt;=0.161,B45&lt;3.55,G45&lt;0.587,F45&lt;1.5,G45&gt;=0.096,A45&lt;5.45),1.35,IF(AND(G45&gt;=0.251,H45&gt;=12.467,G45&gt;=0.161,B45&lt;3.55,G45&lt;0.587,F45&lt;1.5,G45&gt;=0.096,A45&lt;5.45),1.467,IF(AND(G45&gt;=0.628,D45&lt;2.45,A45&lt;6.85,A45&gt;=6.2,D45&gt;=1.7,A45&lt;7.05,A45&gt;=5.9,A45&gt;=5.45),5.1,IF(AND(A45&gt;=6.75,G45&lt;0.628,D45&lt;2.45,A45&lt;6.85,A45&gt;=6.2,D45&gt;=1.7,A45&lt;7.05,A45&gt;=5.9,A45&gt;=5.45),5.9,IF(AND(H45&lt;11.824,A45&lt;6.75,G45&lt;0.628,D45&lt;2.45,A45&lt;6.85,A45&gt;=6.2,D45&gt;=1.7,A45&lt;7.05,A45&gt;=5.9,A45&gt;=5.45),5.44,IF(AND(H45&lt;14.378,H45&gt;=11.824,A45&lt;6.75,G45&lt;0.628,D45&lt;2.45,A45&lt;6.85,A45&gt;=6.2,D45&gt;=1.7,A45&lt;7.05,A45&gt;=5.9,A45&gt;=5.45),5.6,IF(AND(H45&gt;=14.378,H45&gt;=11.824,A45&lt;6.75,G45&lt;0.628,D45&lt;2.45,A45&lt;6.85,A45&gt;=6.2,D45&gt;=1.7,A45&lt;7.05,A45&gt;=5.9,A45&gt;=5.45),5.8,"shouldnthappen"))))))))))))))))))))))))))))))))))</f>
        <v>1.35</v>
      </c>
      <c r="BH45" s="1" t="n">
        <f aca="false">IF(AND(G45&gt;=0.905,F45&lt;1.5),1.8,IF(AND(H45&lt;5.523,G45&lt;0.905,F45&lt;1.5),1,IF(AND(D45&gt;=0.4,H45&gt;=5.523,G45&lt;0.905,F45&lt;1.5),1.7,IF(AND(G45&gt;=0.878,D45&lt;1.35,F45&lt;2.5,F45&gt;=1.5),4.4,IF(AND(A45&lt;5.4,D45&gt;=1.35,F45&lt;2.5,F45&gt;=1.5),3.9,IF(AND(G45&lt;0.177,B45&lt;3.15,F45&gt;=2.5,F45&gt;=1.5),6.15,IF(AND(H45&lt;10.393,B45&gt;=3.15,F45&gt;=2.5,F45&gt;=1.5),5.94,IF(AND(H45&gt;=10.393,B45&gt;=3.15,F45&gt;=2.5,F45&gt;=1.5),5.467,IF(AND(D45&gt;=1.25,G45&lt;0.878,D45&lt;1.35,F45&lt;2.5,F45&gt;=1.5),4.18,IF(AND(G45&gt;=0.709,A45&gt;=5.4,D45&gt;=1.35,F45&lt;2.5,F45&gt;=1.5),4.9,IF(AND(B45&lt;2.6,G45&gt;=0.177,B45&lt;3.15,F45&gt;=2.5,F45&gt;=1.5),4.8,IF(AND(A45&lt;4.35,A45&lt;5.05,D45&lt;0.4,H45&gt;=5.523,G45&lt;0.905,F45&lt;1.5),1.1,IF(AND(A45&gt;=5.6,A45&gt;=5.05,D45&lt;0.4,H45&gt;=5.523,G45&lt;0.905,F45&lt;1.5),1.7,IF(AND(D45&lt;1.05,D45&lt;1.25,G45&lt;0.878,D45&lt;1.35,F45&lt;2.5,F45&gt;=1.5),3.6,IF(AND(D45&gt;=1.55,G45&lt;0.709,A45&gt;=5.4,D45&gt;=1.35,F45&lt;2.5,F45&gt;=1.5),4.975,IF(AND(D45&lt;1.7,B45&gt;=2.6,G45&gt;=0.177,B45&lt;3.15,F45&gt;=2.5,F45&gt;=1.5),5.8,IF(AND(B45&lt;3.15,A45&gt;=4.35,A45&lt;5.05,D45&lt;0.4,H45&gt;=5.523,G45&lt;0.905,F45&lt;1.5),1.46,IF(AND(A45&gt;=5.45,A45&lt;5.6,A45&gt;=5.05,D45&lt;0.4,H45&gt;=5.523,G45&lt;0.905,F45&lt;1.5),1.35,IF(AND(H45&lt;10.974,D45&gt;=1.05,D45&lt;1.25,G45&lt;0.878,D45&lt;1.35,F45&lt;2.5,F45&gt;=1.5),3.8,IF(AND(H45&gt;=13.654,D45&lt;1.55,G45&lt;0.709,A45&gt;=5.4,D45&gt;=1.35,F45&lt;2.5,F45&gt;=1.5),4.725,IF(AND(A45&lt;4.5,B45&gt;=3.15,A45&gt;=4.35,A45&lt;5.05,D45&lt;0.4,H45&gt;=5.523,G45&lt;0.905,F45&lt;1.5),1.3,IF(AND(G45&lt;0.676,A45&lt;5.45,A45&lt;5.6,A45&gt;=5.05,D45&lt;0.4,H45&gt;=5.523,G45&lt;0.905,F45&lt;1.5),1.5,IF(AND(G45&gt;=0.676,A45&lt;5.45,A45&lt;5.6,A45&gt;=5.05,D45&lt;0.4,H45&gt;=5.523,G45&lt;0.905,F45&lt;1.5),1.55,IF(AND(A45&lt;5.7,H45&gt;=10.974,D45&gt;=1.05,D45&lt;1.25,G45&lt;0.878,D45&lt;1.35,F45&lt;2.5,F45&gt;=1.5),3.9,IF(AND(A45&gt;=5.7,H45&gt;=10.974,D45&gt;=1.05,D45&lt;1.25,G45&lt;0.878,D45&lt;1.35,F45&lt;2.5,F45&gt;=1.5),3.933,IF(AND(G45&gt;=0.644,H45&lt;13.654,D45&lt;1.55,G45&lt;0.709,A45&gt;=5.4,D45&gt;=1.35,F45&lt;2.5,F45&gt;=1.5),4.4,IF(AND(B45&lt;2.9,A45&lt;6.2,D45&gt;=1.7,B45&gt;=2.6,G45&gt;=0.177,B45&lt;3.15,F45&gt;=2.5,F45&gt;=1.5),5.02,IF(AND(B45&gt;=2.9,A45&lt;6.2,D45&gt;=1.7,B45&gt;=2.6,G45&gt;=0.177,B45&lt;3.15,F45&gt;=2.5,F45&gt;=1.5),4.8,IF(AND(D45&lt;2.2,A45&gt;=6.2,D45&gt;=1.7,B45&gt;=2.6,G45&gt;=0.177,B45&lt;3.15,F45&gt;=2.5,F45&gt;=1.5),5.325,IF(AND(D45&gt;=2.2,A45&gt;=6.2,D45&gt;=1.7,B45&gt;=2.6,G45&gt;=0.177,B45&lt;3.15,F45&gt;=2.5,F45&gt;=1.5),5.1,IF(AND(D45&lt;0.25,A45&gt;=4.5,B45&gt;=3.15,A45&gt;=4.35,A45&lt;5.05,D45&lt;0.4,H45&gt;=5.523,G45&lt;0.905,F45&lt;1.5),1.357,IF(AND(D45&gt;=0.25,A45&gt;=4.5,B45&gt;=3.15,A45&gt;=4.35,A45&lt;5.05,D45&lt;0.4,H45&gt;=5.523,G45&lt;0.905,F45&lt;1.5),1.333,IF(AND(H45&lt;10.723,G45&lt;0.644,H45&lt;13.654,D45&lt;1.55,G45&lt;0.709,A45&gt;=5.4,D45&gt;=1.35,F45&lt;2.5,F45&gt;=1.5),4.6,IF(AND(H45&gt;=10.723,G45&lt;0.644,H45&lt;13.654,D45&lt;1.55,G45&lt;0.709,A45&gt;=5.4,D45&gt;=1.35,F45&lt;2.5,F45&gt;=1.5),4.5,"shouldnthappen"))))))))))))))))))))))))))))))))))</f>
        <v>1.3</v>
      </c>
      <c r="BI45" s="1" t="n">
        <f aca="false">IF(AND(D45&gt;=0.8,A45&lt;5.45),3.9,IF(AND(D45&gt;=0.45,D45&lt;0.8,A45&lt;5.45),1.66,IF(AND(H45&lt;16.447,B45&gt;=3.45,A45&gt;=5.45),1.525,IF(AND(H45&gt;=16.447,B45&gt;=3.45,A45&gt;=5.45),6.4,IF(AND(H45&lt;5.245,D45&lt;0.45,D45&lt;0.8,A45&lt;5.45),1,IF(AND(A45&gt;=7.2,G45&lt;0.154,B45&lt;3.45,A45&gt;=5.45),6.7,IF(AND(D45&lt;1.65,A45&lt;7.2,G45&lt;0.154,B45&lt;3.45,A45&gt;=5.45),4.7,IF(AND(D45&gt;=1.65,A45&lt;7.2,G45&lt;0.154,B45&lt;3.45,A45&gt;=5.45),5.52,IF(AND(D45&gt;=0.25,A45&lt;5.05,H45&gt;=5.245,D45&lt;0.45,D45&lt;0.8,A45&lt;5.45),1.35,IF(AND(H45&lt;6.089,A45&gt;=5.05,H45&gt;=5.245,D45&lt;0.45,D45&lt;0.8,A45&lt;5.45),1.7,IF(AND(D45&lt;1.2,B45&lt;2.6,A45&lt;5.75,G45&gt;=0.154,B45&lt;3.45,A45&gt;=5.45),3.85,IF(AND(D45&gt;=1.2,B45&lt;2.6,A45&lt;5.75,G45&gt;=0.154,B45&lt;3.45,A45&gt;=5.45),4,IF(AND(D45&gt;=1.65,B45&gt;=2.6,A45&lt;5.75,G45&gt;=0.154,B45&lt;3.45,A45&gt;=5.45),4.9,IF(AND(G45&lt;0.353,F45&lt;2.5,A45&gt;=5.75,G45&gt;=0.154,B45&lt;3.45,A45&gt;=5.45),4.25,IF(AND(A45&gt;=7.25,F45&gt;=2.5,A45&gt;=5.75,G45&gt;=0.154,B45&lt;3.45,A45&gt;=5.45),6.45,IF(AND(H45&lt;11.218,D45&lt;0.25,A45&lt;5.05,H45&gt;=5.245,D45&lt;0.45,D45&lt;0.8,A45&lt;5.45),1.42,IF(AND(G45&lt;0.517,H45&gt;=6.089,A45&gt;=5.05,H45&gt;=5.245,D45&lt;0.45,D45&lt;0.8,A45&lt;5.45),1.44,IF(AND(G45&gt;=0.517,H45&gt;=6.089,A45&gt;=5.05,H45&gt;=5.245,D45&lt;0.45,D45&lt;0.8,A45&lt;5.45),1.54,IF(AND(H45&gt;=10.194,D45&lt;1.65,B45&gt;=2.6,A45&lt;5.75,G45&gt;=0.154,B45&lt;3.45,A45&gt;=5.45),4.35,IF(AND(B45&gt;=3.15,G45&gt;=0.353,F45&lt;2.5,A45&gt;=5.75,G45&gt;=0.154,B45&lt;3.45,A45&gt;=5.45),4.7,IF(AND(H45&lt;7.716,A45&lt;7.25,F45&gt;=2.5,A45&gt;=5.75,G45&gt;=0.154,B45&lt;3.45,A45&gt;=5.45),5.04,IF(AND(G45&lt;0.175,H45&gt;=11.218,D45&lt;0.25,A45&lt;5.05,H45&gt;=5.245,D45&lt;0.45,D45&lt;0.8,A45&lt;5.45),1.5,IF(AND(H45&lt;7.713,H45&lt;10.194,D45&lt;1.65,B45&gt;=2.6,A45&lt;5.75,G45&gt;=0.154,B45&lt;3.45,A45&gt;=5.45),4.1,IF(AND(H45&gt;=7.713,H45&lt;10.194,D45&lt;1.65,B45&gt;=2.6,A45&lt;5.75,G45&gt;=0.154,B45&lt;3.45,A45&gt;=5.45),4.2,IF(AND(B45&gt;=3.05,B45&lt;3.15,G45&gt;=0.353,F45&lt;2.5,A45&gt;=5.75,G45&gt;=0.154,B45&lt;3.45,A45&gt;=5.45),4.4,IF(AND(D45&gt;=2.45,H45&gt;=7.716,A45&lt;7.25,F45&gt;=2.5,A45&gt;=5.75,G45&gt;=0.154,B45&lt;3.45,A45&gt;=5.45),5.85,IF(AND(D45&lt;0.15,G45&gt;=0.175,H45&gt;=11.218,D45&lt;0.25,A45&lt;5.05,H45&gt;=5.245,D45&lt;0.45,D45&lt;0.8,A45&lt;5.45),1.1,IF(AND(H45&gt;=16.317,B45&lt;3.05,B45&lt;3.15,G45&gt;=0.353,F45&lt;2.5,A45&gt;=5.75,G45&gt;=0.154,B45&lt;3.45,A45&gt;=5.45),4.8,IF(AND(G45&gt;=0.857,D45&lt;2.45,H45&gt;=7.716,A45&lt;7.25,F45&gt;=2.5,A45&gt;=5.75,G45&gt;=0.154,B45&lt;3.45,A45&gt;=5.45),5.05,IF(AND(G45&lt;0.245,D45&gt;=0.15,G45&gt;=0.175,H45&gt;=11.218,D45&lt;0.25,A45&lt;5.05,H45&gt;=5.245,D45&lt;0.45,D45&lt;0.8,A45&lt;5.45),1.3,IF(AND(G45&gt;=0.245,D45&gt;=0.15,G45&gt;=0.175,H45&gt;=11.218,D45&lt;0.25,A45&lt;5.05,H45&gt;=5.245,D45&lt;0.45,D45&lt;0.8,A45&lt;5.45),1.22,IF(AND(B45&lt;2.85,H45&lt;16.317,B45&lt;3.05,B45&lt;3.15,G45&gt;=0.353,F45&lt;2.5,A45&gt;=5.75,G45&gt;=0.154,B45&lt;3.45,A45&gt;=5.45),4.6,IF(AND(B45&gt;=2.85,H45&lt;16.317,B45&lt;3.05,B45&lt;3.15,G45&gt;=0.353,F45&lt;2.5,A45&gt;=5.75,G45&gt;=0.154,B45&lt;3.45,A45&gt;=5.45),4.633,IF(AND(D45&lt;1.85,G45&lt;0.857,D45&lt;2.45,H45&gt;=7.716,A45&lt;7.25,F45&gt;=2.5,A45&gt;=5.75,G45&gt;=0.154,B45&lt;3.45,A45&gt;=5.45),5.8,IF(AND(H45&lt;11.297,D45&gt;=1.85,G45&lt;0.857,D45&lt;2.45,H45&gt;=7.716,A45&lt;7.25,F45&gt;=2.5,A45&gt;=5.75,G45&gt;=0.154,B45&lt;3.45,A45&gt;=5.45),5.3,IF(AND(G45&lt;0.388,H45&gt;=11.297,D45&gt;=1.85,G45&lt;0.857,D45&lt;2.45,H45&gt;=7.716,A45&lt;7.25,F45&gt;=2.5,A45&gt;=5.75,G45&gt;=0.154,B45&lt;3.45,A45&gt;=5.45),5.4,IF(AND(G45&gt;=0.388,H45&gt;=11.297,D45&gt;=1.85,G45&lt;0.857,D45&lt;2.45,H45&gt;=7.716,A45&lt;7.25,F45&gt;=2.5,A45&gt;=5.75,G45&gt;=0.154,B45&lt;3.45,A45&gt;=5.45),5.6,"shouldnthappen")))))))))))))))))))))))))))))))))))))</f>
        <v>1.22</v>
      </c>
      <c r="BJ45" s="1" t="n">
        <f aca="false">IF(AND(F45&gt;=2,B45&gt;=3.35),6.1,IF(AND(H45&gt;=12.719,F45&lt;1.5,B45&lt;3.35),1.567,IF(AND(H45&lt;5.245,F45&lt;2,B45&gt;=3.35),1,IF(AND(D45&lt;0.15,H45&lt;12.719,F45&lt;1.5,B45&lt;3.35),1.5,IF(AND(D45&gt;=0.35,H45&gt;=5.245,F45&lt;2,B45&gt;=3.35),1.6,IF(AND(A45&lt;4.9,D45&gt;=0.15,H45&lt;12.719,F45&lt;1.5,B45&lt;3.35),1.36,IF(AND(B45&lt;2.65,G45&lt;0.572,D45&lt;1.45,F45&gt;=1.5,B45&lt;3.35),3.5,IF(AND(A45&lt;6.1,F45&lt;2.5,D45&gt;=1.45,F45&gt;=1.5,B45&lt;3.35),5.1,IF(AND(G45&gt;=0.607,D45&lt;0.35,H45&gt;=5.245,F45&lt;2,B45&gt;=3.35),1.65,IF(AND(G45&lt;0.546,A45&gt;=4.9,D45&gt;=0.15,H45&lt;12.719,F45&lt;1.5,B45&lt;3.35),1.2,IF(AND(G45&gt;=0.546,A45&gt;=4.9,D45&gt;=0.15,H45&lt;12.719,F45&lt;1.5,B45&lt;3.35),1.4,IF(AND(A45&gt;=6.3,B45&gt;=2.65,G45&lt;0.572,D45&lt;1.45,F45&gt;=1.5,B45&lt;3.35),4.8,IF(AND(D45&lt;1.15,B45&lt;2.85,G45&gt;=0.572,D45&lt;1.45,F45&gt;=1.5,B45&lt;3.35),3.9,IF(AND(B45&gt;=3.15,B45&gt;=2.85,G45&gt;=0.572,D45&lt;1.45,F45&gt;=1.5,B45&lt;3.35),4.7,IF(AND(B45&lt;2.95,A45&gt;=6.1,F45&lt;2.5,D45&gt;=1.45,F45&gt;=1.5,B45&lt;3.35),4.533,IF(AND(B45&gt;=2.95,A45&gt;=6.1,F45&lt;2.5,D45&gt;=1.45,F45&gt;=1.5,B45&lt;3.35),4.75,IF(AND(A45&gt;=6.7,G45&lt;0.107,F45&gt;=2.5,D45&gt;=1.45,F45&gt;=1.5,B45&lt;3.35),5.7,IF(AND(G45&gt;=0.385,G45&lt;0.607,D45&lt;0.35,H45&gt;=5.245,F45&lt;2,B45&gt;=3.35),1.325,IF(AND(D45&lt;1.25,A45&lt;6.3,B45&gt;=2.65,G45&lt;0.572,D45&lt;1.45,F45&gt;=1.5,B45&lt;3.35),4,IF(AND(D45&gt;=1.25,A45&lt;6.3,B45&gt;=2.65,G45&lt;0.572,D45&lt;1.45,F45&gt;=1.5,B45&lt;3.35),4.18,IF(AND(G45&lt;0.907,D45&gt;=1.15,B45&lt;2.85,G45&gt;=0.572,D45&lt;1.45,F45&gt;=1.5,B45&lt;3.35),4,IF(AND(G45&gt;=0.907,D45&gt;=1.15,B45&lt;2.85,G45&gt;=0.572,D45&lt;1.45,F45&gt;=1.5,B45&lt;3.35),4.4,IF(AND(H45&lt;8.326,B45&lt;3.15,B45&gt;=2.85,G45&gt;=0.572,D45&lt;1.45,F45&gt;=1.5,B45&lt;3.35),3.6,IF(AND(H45&gt;=8.326,B45&lt;3.15,B45&gt;=2.85,G45&gt;=0.572,D45&lt;1.45,F45&gt;=1.5,B45&lt;3.35),4.48,IF(AND(B45&lt;2.95,A45&lt;6.7,G45&lt;0.107,F45&gt;=2.5,D45&gt;=1.45,F45&gt;=1.5,B45&lt;3.35),5.6,IF(AND(B45&gt;=2.95,A45&lt;6.7,G45&lt;0.107,F45&gt;=2.5,D45&gt;=1.45,F45&gt;=1.5,B45&lt;3.35),5.5,IF(AND(G45&lt;0.205,G45&lt;0.432,G45&gt;=0.107,F45&gt;=2.5,D45&gt;=1.45,F45&gt;=1.5,B45&lt;3.35),5.3,IF(AND(B45&gt;=3.05,G45&gt;=0.432,G45&gt;=0.107,F45&gt;=2.5,D45&gt;=1.45,F45&gt;=1.5,B45&lt;3.35),5.86,IF(AND(H45&gt;=14.057,G45&lt;0.385,G45&lt;0.607,D45&lt;0.35,H45&gt;=5.245,F45&lt;2,B45&gt;=3.35),1.7,IF(AND(D45&lt;1.7,G45&gt;=0.205,G45&lt;0.432,G45&gt;=0.107,F45&gt;=2.5,D45&gt;=1.45,F45&gt;=1.5,B45&lt;3.35),5,IF(AND(G45&lt;0.779,B45&lt;3.05,G45&gt;=0.432,G45&gt;=0.107,F45&gt;=2.5,D45&gt;=1.45,F45&gt;=1.5,B45&lt;3.35),4.9,IF(AND(G45&gt;=0.779,B45&lt;3.05,G45&gt;=0.432,G45&gt;=0.107,F45&gt;=2.5,D45&gt;=1.45,F45&gt;=1.5,B45&lt;3.35),5.533,IF(AND(D45&gt;=0.25,H45&lt;14.057,G45&lt;0.385,G45&lt;0.607,D45&lt;0.35,H45&gt;=5.245,F45&lt;2,B45&gt;=3.35),1.4,IF(AND(B45&lt;2.85,D45&gt;=1.7,G45&gt;=0.205,G45&lt;0.432,G45&gt;=0.107,F45&gt;=2.5,D45&gt;=1.45,F45&gt;=1.5,B45&lt;3.35),5.1,IF(AND(B45&gt;=2.85,D45&gt;=1.7,G45&gt;=0.205,G45&lt;0.432,G45&gt;=0.107,F45&gt;=2.5,D45&gt;=1.45,F45&gt;=1.5,B45&lt;3.35),5.15,IF(AND(A45&lt;5.1,D45&lt;0.25,H45&lt;14.057,G45&lt;0.385,G45&lt;0.607,D45&lt;0.35,H45&gt;=5.245,F45&lt;2,B45&gt;=3.35),1.4,IF(AND(A45&gt;=5.1,D45&lt;0.25,H45&lt;14.057,G45&lt;0.385,G45&lt;0.607,D45&lt;0.35,H45&gt;=5.245,F45&lt;2,B45&gt;=3.35),1.5,"shouldnthappen")))))))))))))))))))))))))))))))))))))</f>
        <v>1.567</v>
      </c>
    </row>
    <row r="46" customFormat="false" ht="13.8" hidden="false" customHeight="false" outlineLevel="0" collapsed="false">
      <c r="A46" s="1" t="n">
        <v>5</v>
      </c>
      <c r="B46" s="1" t="n">
        <v>3.5</v>
      </c>
      <c r="C46" s="1" t="n">
        <v>1.6</v>
      </c>
      <c r="D46" s="1" t="n">
        <v>0.6</v>
      </c>
      <c r="E46" s="1" t="s">
        <v>94</v>
      </c>
      <c r="F46" s="1" t="n">
        <v>1</v>
      </c>
      <c r="G46" s="1" t="n">
        <v>0.357712857192382</v>
      </c>
      <c r="H46" s="16" t="n">
        <v>10.3548251837492</v>
      </c>
      <c r="I46" s="11" t="n">
        <f aca="false">C46</f>
        <v>1.6</v>
      </c>
      <c r="J46" s="1" t="n">
        <f aca="false">AVERAGE(M46:BJ46)</f>
        <v>1.55506</v>
      </c>
      <c r="K46" s="15" t="n">
        <f aca="false">1-SQRT(VAR(M46:BJ46, I46)) / AVERAGE(M46:BJ46)</f>
        <v>0.930565809382353</v>
      </c>
      <c r="L46" s="1" t="n">
        <f aca="false">(J46-I46)/I46</f>
        <v>-0.0280875</v>
      </c>
      <c r="M46" s="1" t="n">
        <f aca="false">IF(AND(H46&gt;=16.241,B46&gt;=3.35),6.4,IF(AND(D46&gt;=0.75,A46&lt;5.15,B46&lt;3.35),4.1,IF(AND(D46&gt;=1.5,H46&lt;16.241,B46&gt;=3.35),5.767,IF(AND(B46&gt;=3.25,D46&lt;0.75,A46&lt;5.15,B46&lt;3.35),1.58,IF(AND(A46&lt;4.95,D46&lt;1.5,H46&lt;16.241,B46&gt;=3.35),1.4,IF(AND(A46&lt;4.5,B46&lt;3.25,D46&lt;0.75,A46&lt;5.15,B46&lt;3.35),1.26,IF(AND(A46&gt;=4.5,B46&lt;3.25,D46&lt;0.75,A46&lt;5.15,B46&lt;3.35),1.48,IF(AND(G46&lt;0.356,H46&lt;12.557,D46&lt;1.45,A46&gt;=5.15,B46&lt;3.35),4.267,IF(AND(D46&lt;1.25,H46&gt;=12.557,D46&lt;1.45,A46&gt;=5.15,B46&lt;3.35),4.05,IF(AND(D46&gt;=1.35,G46&gt;=0.356,H46&lt;12.557,D46&lt;1.45,A46&gt;=5.15,B46&lt;3.35),4.25,IF(AND(H46&lt;15.086,D46&gt;=1.25,H46&gt;=12.557,D46&lt;1.45,A46&gt;=5.15,B46&lt;3.35),4.4,IF(AND(F46&lt;2.5,G46&gt;=0.44,D46&lt;2.05,D46&gt;=1.45,A46&gt;=5.15,B46&lt;3.35),4.7,IF(AND(H46&lt;10.391,B46&lt;3.15,D46&gt;=2.05,D46&gt;=1.45,A46&gt;=5.15,B46&lt;3.35),5.1,IF(AND(G46&lt;0.505,B46&gt;=3.15,D46&gt;=2.05,D46&gt;=1.45,A46&gt;=5.15,B46&lt;3.35),5.7,IF(AND(G46&gt;=0.505,B46&gt;=3.15,D46&gt;=2.05,D46&gt;=1.45,A46&gt;=5.15,B46&lt;3.35),5.95,IF(AND(D46&gt;=0.5,G46&lt;0.905,A46&gt;=4.95,D46&lt;1.5,H46&lt;16.241,B46&gt;=3.35),1.6,IF(AND(B46&lt;3.6,G46&gt;=0.905,A46&gt;=4.95,D46&lt;1.5,H46&lt;16.241,B46&gt;=3.35),1.7,IF(AND(B46&gt;=3.6,G46&gt;=0.905,A46&gt;=4.95,D46&lt;1.5,H46&lt;16.241,B46&gt;=3.35),1.767,IF(AND(A46&gt;=5.7,D46&lt;1.35,G46&gt;=0.356,H46&lt;12.557,D46&lt;1.45,A46&gt;=5.15,B46&lt;3.35),3.9,IF(AND(A46&lt;6.35,H46&gt;=15.086,D46&gt;=1.25,H46&gt;=12.557,D46&lt;1.45,A46&gt;=5.15,B46&lt;3.35),4.7,IF(AND(A46&gt;=6.35,H46&gt;=15.086,D46&gt;=1.25,H46&gt;=12.557,D46&lt;1.45,A46&gt;=5.15,B46&lt;3.35),4.6,IF(AND(H46&lt;9.252,D46&lt;1.55,G46&lt;0.44,D46&lt;2.05,D46&gt;=1.45,A46&gt;=5.15,B46&lt;3.35),5.08,IF(AND(H46&gt;=9.252,D46&lt;1.55,G46&lt;0.44,D46&lt;2.05,D46&gt;=1.45,A46&gt;=5.15,B46&lt;3.35),4.7,IF(AND(H46&lt;8.477,D46&gt;=1.55,G46&lt;0.44,D46&lt;2.05,D46&gt;=1.45,A46&gt;=5.15,B46&lt;3.35),5.1,IF(AND(H46&gt;=8.477,D46&gt;=1.55,G46&lt;0.44,D46&lt;2.05,D46&gt;=1.45,A46&gt;=5.15,B46&lt;3.35),5.4,IF(AND(H46&lt;8.435,F46&gt;=2.5,G46&gt;=0.44,D46&lt;2.05,D46&gt;=1.45,A46&gt;=5.15,B46&lt;3.35),5.1,IF(AND(H46&gt;=8.435,F46&gt;=2.5,G46&gt;=0.44,D46&lt;2.05,D46&gt;=1.45,A46&gt;=5.15,B46&lt;3.35),4.86,IF(AND(G46&lt;0.543,H46&gt;=10.391,B46&lt;3.15,D46&gt;=2.05,D46&gt;=1.45,A46&gt;=5.15,B46&lt;3.35),5.56,IF(AND(G46&gt;=0.543,H46&gt;=10.391,B46&lt;3.15,D46&gt;=2.05,D46&gt;=1.45,A46&gt;=5.15,B46&lt;3.35),5.8,IF(AND(A46&lt;5.05,D46&lt;0.5,G46&lt;0.905,A46&gt;=4.95,D46&lt;1.5,H46&lt;16.241,B46&gt;=3.35),1.3,IF(AND(H46&lt;6.583,A46&lt;5.7,D46&lt;1.35,G46&gt;=0.356,H46&lt;12.557,D46&lt;1.45,A46&gt;=5.15,B46&lt;3.35),4,IF(AND(G46&lt;0.585,A46&gt;=5.05,D46&lt;0.5,G46&lt;0.905,A46&gt;=4.95,D46&lt;1.5,H46&lt;16.241,B46&gt;=3.35),1.475,IF(AND(G46&lt;0.62,H46&gt;=6.583,A46&lt;5.7,D46&lt;1.35,G46&gt;=0.356,H46&lt;12.557,D46&lt;1.45,A46&gt;=5.15,B46&lt;3.35),3.75,IF(AND(G46&gt;=0.62,H46&gt;=6.583,A46&lt;5.7,D46&lt;1.35,G46&gt;=0.356,H46&lt;12.557,D46&lt;1.45,A46&gt;=5.15,B46&lt;3.35),3.6,IF(AND(B46&lt;3.75,G46&gt;=0.585,A46&gt;=5.05,D46&lt;0.5,G46&lt;0.905,A46&gt;=4.95,D46&lt;1.5,H46&lt;16.241,B46&gt;=3.35),1.5,IF(AND(B46&gt;=3.75,G46&gt;=0.585,A46&gt;=5.05,D46&lt;0.5,G46&lt;0.905,A46&gt;=4.95,D46&lt;1.5,H46&lt;16.241,B46&gt;=3.35),1.6,"shouldnthappen"))))))))))))))))))))))))))))))))))))</f>
        <v>1.6</v>
      </c>
      <c r="N46" s="1" t="n">
        <f aca="false">IF(AND(H46&lt;5.245,B46&lt;3.65,F46&lt;1.5),1,IF(AND(H46&gt;=14.096,B46&gt;=3.65,F46&lt;1.5),1.65,IF(AND(A46&gt;=5.45,H46&gt;=5.245,B46&lt;3.65,F46&lt;1.5),1.3,IF(AND(H46&gt;=13.586,H46&lt;14.096,B46&gt;=3.65,F46&lt;1.5),1.3,IF(AND(H46&lt;10.258,D46&lt;1.25,F46&lt;2.5,F46&gt;=1.5),3.38,IF(AND(H46&lt;6.982,D46&gt;=1.25,F46&lt;2.5,F46&gt;=1.5),3.96,IF(AND(H46&gt;=13.646,D46&lt;2.05,F46&gt;=2.5,F46&gt;=1.5),6.1,IF(AND(B46&lt;3.05,A46&lt;5.45,H46&gt;=5.245,B46&lt;3.65,F46&lt;1.5),1.375,IF(AND(H46&lt;6.543,H46&lt;13.586,H46&lt;14.096,B46&gt;=3.65,F46&lt;1.5),1.4,IF(AND(H46&gt;=6.543,H46&lt;13.586,H46&lt;14.096,B46&gt;=3.65,F46&lt;1.5),1.5,IF(AND(H46&lt;11.522,H46&gt;=10.258,D46&lt;1.25,F46&lt;2.5,F46&gt;=1.5),3.733,IF(AND(H46&gt;=11.522,H46&gt;=10.258,D46&lt;1.25,F46&lt;2.5,F46&gt;=1.5),3.92,IF(AND(H46&lt;5.767,H46&lt;13.646,D46&lt;2.05,F46&gt;=2.5,F46&gt;=1.5),4.5,IF(AND(A46&lt;6.8,B46&lt;3.15,D46&gt;=2.05,F46&gt;=2.5,F46&gt;=1.5),5.6,IF(AND(A46&gt;=6.8,B46&lt;3.15,D46&gt;=2.05,F46&gt;=2.5,F46&gt;=1.5),5.1,IF(AND(B46&lt;3.25,B46&gt;=3.15,D46&gt;=2.05,F46&gt;=2.5,F46&gt;=1.5),5.8,IF(AND(B46&gt;=3.25,B46&gt;=3.15,D46&gt;=2.05,F46&gt;=2.5,F46&gt;=1.5),5.65,IF(AND(B46&lt;3.15,B46&gt;=3.05,A46&lt;5.45,H46&gt;=5.245,B46&lt;3.65,F46&lt;1.5),1.5,IF(AND(G46&gt;=0.735,H46&lt;13.665,H46&gt;=6.982,D46&gt;=1.25,F46&lt;2.5,F46&gt;=1.5),4.2,IF(AND(H46&lt;14.03,H46&gt;=13.665,H46&gt;=6.982,D46&gt;=1.25,F46&lt;2.5,F46&gt;=1.5),4.8,IF(AND(A46&gt;=6.6,H46&gt;=5.767,H46&lt;13.646,D46&lt;2.05,F46&gt;=2.5,F46&gt;=1.5),6.05,IF(AND(G46&gt;=0.934,B46&gt;=3.15,B46&gt;=3.05,A46&lt;5.45,H46&gt;=5.245,B46&lt;3.65,F46&lt;1.5),1.7,IF(AND(D46&gt;=1.55,G46&lt;0.735,H46&lt;13.665,H46&gt;=6.982,D46&gt;=1.25,F46&lt;2.5,F46&gt;=1.5),5.1,IF(AND(D46&lt;1.45,H46&gt;=14.03,H46&gt;=13.665,H46&gt;=6.982,D46&gt;=1.25,F46&lt;2.5,F46&gt;=1.5),4.7,IF(AND(D46&gt;=1.45,H46&gt;=14.03,H46&gt;=13.665,H46&gt;=6.982,D46&gt;=1.25,F46&lt;2.5,F46&gt;=1.5),4.5,IF(AND(A46&gt;=6.2,A46&lt;6.6,H46&gt;=5.767,H46&lt;13.646,D46&lt;2.05,F46&gt;=2.5,F46&gt;=1.5),5.325,IF(AND(B46&lt;3.25,G46&lt;0.934,B46&gt;=3.15,B46&gt;=3.05,A46&lt;5.45,H46&gt;=5.245,B46&lt;3.65,F46&lt;1.5),1.3,IF(AND(D46&lt;1.35,D46&lt;1.55,G46&lt;0.735,H46&lt;13.665,H46&gt;=6.982,D46&gt;=1.25,F46&lt;2.5,F46&gt;=1.5),4.25,IF(AND(H46&lt;8.435,A46&lt;6.2,A46&lt;6.6,H46&gt;=5.767,H46&lt;13.646,D46&lt;2.05,F46&gt;=2.5,F46&gt;=1.5),5.1,IF(AND(H46&gt;=8.435,A46&lt;6.2,A46&lt;6.6,H46&gt;=5.767,H46&lt;13.646,D46&lt;2.05,F46&gt;=2.5,F46&gt;=1.5),4.9,IF(AND(A46&gt;=5.15,B46&gt;=3.25,G46&lt;0.934,B46&gt;=3.15,B46&gt;=3.05,A46&lt;5.45,H46&gt;=5.245,B46&lt;3.65,F46&lt;1.5),1.5,IF(AND(B46&lt;2.9,D46&gt;=1.35,D46&lt;1.55,G46&lt;0.735,H46&lt;13.665,H46&gt;=6.982,D46&gt;=1.25,F46&lt;2.5,F46&gt;=1.5),4.6,IF(AND(B46&gt;=2.9,D46&gt;=1.35,D46&lt;1.55,G46&lt;0.735,H46&lt;13.665,H46&gt;=6.982,D46&gt;=1.25,F46&lt;2.5,F46&gt;=1.5),4.52,IF(AND(G46&gt;=0.862,A46&lt;5.15,B46&gt;=3.25,G46&lt;0.934,B46&gt;=3.15,B46&gt;=3.05,A46&lt;5.45,H46&gt;=5.245,B46&lt;3.65,F46&lt;1.5),1.5,IF(AND(H46&lt;9.35,G46&lt;0.862,A46&lt;5.15,B46&gt;=3.25,G46&lt;0.934,B46&gt;=3.15,B46&gt;=3.05,A46&lt;5.45,H46&gt;=5.245,B46&lt;3.65,F46&lt;1.5),1.38,IF(AND(H46&gt;=9.35,G46&lt;0.862,A46&lt;5.15,B46&gt;=3.25,G46&lt;0.934,B46&gt;=3.15,B46&gt;=3.05,A46&lt;5.45,H46&gt;=5.245,B46&lt;3.65,F46&lt;1.5),1.4,"shouldnthappen"))))))))))))))))))))))))))))))))))))</f>
        <v>1.4</v>
      </c>
      <c r="O46" s="1" t="n">
        <f aca="false">IF(AND(B46&lt;2.75,A46&lt;5.55),3.96,IF(AND(H46&lt;9.205,A46&lt;5.9,A46&gt;=5.55),3.85,IF(AND(A46&lt;4.35,D46&lt;0.35,B46&gt;=2.75,A46&lt;5.55),1.1,IF(AND(B46&lt;3.65,D46&gt;=0.35,B46&gt;=2.75,A46&lt;5.55),1.65,IF(AND(B46&gt;=3.65,D46&gt;=0.35,B46&gt;=2.75,A46&lt;5.55),1.9,IF(AND(G46&gt;=0.732,H46&gt;=9.205,A46&lt;5.9,A46&gt;=5.55),4.9,IF(AND(G46&lt;0.273,G46&lt;0.732,H46&gt;=9.205,A46&lt;5.9,A46&gt;=5.55),4.5,IF(AND(A46&lt;6.3,G46&lt;0.422,F46&lt;2.5,A46&gt;=5.9,A46&gt;=5.55),5.1,IF(AND(A46&gt;=6.3,G46&lt;0.422,F46&lt;2.5,A46&gt;=5.9,A46&gt;=5.55),4.76,IF(AND(B46&lt;2.4,G46&gt;=0.422,F46&lt;2.5,A46&gt;=5.9,A46&gt;=5.55),4.45,IF(AND(A46&gt;=7,G46&gt;=0.628,F46&gt;=2.5,A46&gt;=5.9,A46&gt;=5.55),6.45,IF(AND(D46&lt;0.15,H46&lt;13.924,A46&gt;=4.35,D46&lt;0.35,B46&gt;=2.75,A46&lt;5.55),1.5,IF(AND(B46&lt;3.15,H46&gt;=13.924,A46&gt;=4.35,D46&lt;0.35,B46&gt;=2.75,A46&lt;5.55),1.56,IF(AND(B46&gt;=3.15,H46&gt;=13.924,A46&gt;=4.35,D46&lt;0.35,B46&gt;=2.75,A46&lt;5.55),1.3,IF(AND(H46&lt;14.316,G46&gt;=0.273,G46&lt;0.732,H46&gt;=9.205,A46&lt;5.9,A46&gt;=5.55),3.95,IF(AND(H46&gt;=14.316,G46&gt;=0.273,G46&lt;0.732,H46&gt;=9.205,A46&lt;5.9,A46&gt;=5.55),4.1,IF(AND(A46&lt;6.2,B46&gt;=2.4,G46&gt;=0.422,F46&lt;2.5,A46&gt;=5.9,A46&gt;=5.55),4.3,IF(AND(A46&gt;=7.05,G46&lt;0.364,G46&lt;0.628,F46&gt;=2.5,A46&gt;=5.9,A46&gt;=5.55),6.1,IF(AND(A46&gt;=7.55,G46&gt;=0.364,G46&lt;0.628,F46&gt;=2.5,A46&gt;=5.9,A46&gt;=5.55),6.4,IF(AND(A46&lt;6.15,A46&lt;7,G46&gt;=0.628,F46&gt;=2.5,A46&gt;=5.9,A46&gt;=5.55),4.9,IF(AND(D46&lt;1.45,A46&gt;=6.2,B46&gt;=2.4,G46&gt;=0.422,F46&lt;2.5,A46&gt;=5.9,A46&gt;=5.55),4.64,IF(AND(D46&gt;=1.45,A46&gt;=6.2,B46&gt;=2.4,G46&gt;=0.422,F46&lt;2.5,A46&gt;=5.9,A46&gt;=5.55),4.9,IF(AND(D46&lt;1.65,A46&lt;7.05,G46&lt;0.364,G46&lt;0.628,F46&gt;=2.5,A46&gt;=5.9,A46&gt;=5.55),5.1,IF(AND(D46&gt;=2.35,A46&lt;7.55,G46&gt;=0.364,G46&lt;0.628,F46&gt;=2.5,A46&gt;=5.9,A46&gt;=5.55),5.633,IF(AND(D46&lt;2.15,A46&gt;=6.15,A46&lt;7,G46&gt;=0.628,F46&gt;=2.5,A46&gt;=5.9,A46&gt;=5.55),5.1,IF(AND(D46&gt;=2.15,A46&gt;=6.15,A46&lt;7,G46&gt;=0.628,F46&gt;=2.5,A46&gt;=5.9,A46&gt;=5.55),5.267,IF(AND(A46&lt;4.9,A46&lt;5.05,D46&gt;=0.15,H46&lt;13.924,A46&gt;=4.35,D46&lt;0.35,B46&gt;=2.75,A46&lt;5.55),1.375,IF(AND(A46&gt;=4.9,A46&lt;5.05,D46&gt;=0.15,H46&lt;13.924,A46&gt;=4.35,D46&lt;0.35,B46&gt;=2.75,A46&lt;5.55),1.3,IF(AND(A46&lt;5.45,A46&gt;=5.05,D46&gt;=0.15,H46&lt;13.924,A46&gt;=4.35,D46&lt;0.35,B46&gt;=2.75,A46&lt;5.55),1.475,IF(AND(A46&gt;=5.45,A46&gt;=5.05,D46&gt;=0.15,H46&lt;13.924,A46&gt;=4.35,D46&lt;0.35,B46&gt;=2.75,A46&lt;5.55),1.4,IF(AND(B46&gt;=3.25,D46&lt;2.35,A46&lt;7.55,G46&gt;=0.364,G46&lt;0.628,F46&gt;=2.5,A46&gt;=5.9,A46&gt;=5.55),5.7,IF(AND(G46&lt;0.006,G46&lt;0.107,D46&gt;=1.65,A46&lt;7.05,G46&lt;0.364,G46&lt;0.628,F46&gt;=2.5,A46&gt;=5.9,A46&gt;=5.55),5.5,IF(AND(G46&gt;=0.006,G46&lt;0.107,D46&gt;=1.65,A46&lt;7.05,G46&lt;0.364,G46&lt;0.628,F46&gt;=2.5,A46&gt;=5.9,A46&gt;=5.55),5.667,IF(AND(D46&lt;2.2,G46&gt;=0.107,D46&gt;=1.65,A46&lt;7.05,G46&lt;0.364,G46&lt;0.628,F46&gt;=2.5,A46&gt;=5.9,A46&gt;=5.55),5.35,IF(AND(D46&gt;=2.2,G46&gt;=0.107,D46&gt;=1.65,A46&lt;7.05,G46&lt;0.364,G46&lt;0.628,F46&gt;=2.5,A46&gt;=5.9,A46&gt;=5.55),5.2,IF(AND(D46&lt;2.25,B46&lt;3.25,D46&lt;2.35,A46&lt;7.55,G46&gt;=0.364,G46&lt;0.628,F46&gt;=2.5,A46&gt;=5.9,A46&gt;=5.55),5.8,IF(AND(D46&gt;=2.25,B46&lt;3.25,D46&lt;2.35,A46&lt;7.55,G46&gt;=0.364,G46&lt;0.628,F46&gt;=2.5,A46&gt;=5.9,A46&gt;=5.55),5.9,"shouldnthappen")))))))))))))))))))))))))))))))))))))</f>
        <v>1.65</v>
      </c>
      <c r="P46" s="1" t="n">
        <f aca="false">IF(AND(D46&gt;=0.75,A46&lt;5.55),3.9,IF(AND(H46&lt;7.482,A46&gt;=5.55),3.45,IF(AND(B46&gt;=3.15,B46&lt;3.25,D46&lt;0.75,A46&lt;5.55),1.262,IF(AND(G46&gt;=0.446,B46&lt;3.15,B46&lt;3.25,D46&lt;0.75,A46&lt;5.55),1.1,IF(AND(G46&lt;0.408,A46&lt;5.05,B46&gt;=3.25,D46&lt;0.75,A46&lt;5.55),1.4,IF(AND(G46&gt;=0.408,A46&lt;5.05,B46&gt;=3.25,D46&lt;0.75,A46&lt;5.55),1.233,IF(AND(G46&gt;=0.676,A46&gt;=5.05,B46&gt;=3.25,D46&lt;0.75,A46&lt;5.55),1.72,IF(AND(H46&lt;9.386,A46&lt;5.85,F46&lt;2.5,H46&gt;=7.482,A46&gt;=5.55),3.5,IF(AND(H46&gt;=9.386,A46&lt;5.85,F46&lt;2.5,H46&gt;=7.482,A46&gt;=5.55),4.275,IF(AND(H46&gt;=16.284,G46&lt;0.865,F46&gt;=2.5,H46&gt;=7.482,A46&gt;=5.55),6.6,IF(AND(G46&lt;0.912,G46&gt;=0.865,F46&gt;=2.5,H46&gt;=7.482,A46&gt;=5.55),4.8,IF(AND(G46&gt;=0.912,G46&gt;=0.865,F46&gt;=2.5,H46&gt;=7.482,A46&gt;=5.55),5.175,IF(AND(A46&gt;=4.95,G46&lt;0.446,B46&lt;3.15,B46&lt;3.25,D46&lt;0.75,A46&lt;5.55),1.6,IF(AND(H46&gt;=12.974,G46&lt;0.676,A46&gt;=5.05,B46&gt;=3.25,D46&lt;0.75,A46&lt;5.55),1.3,IF(AND(D46&lt;1.45,H46&lt;13.531,A46&gt;=5.85,F46&lt;2.5,H46&gt;=7.482,A46&gt;=5.55),4.2,IF(AND(D46&gt;=1.45,H46&lt;13.531,A46&gt;=5.85,F46&lt;2.5,H46&gt;=7.482,A46&gt;=5.55),4.967,IF(AND(G46&lt;0.187,H46&gt;=13.531,A46&gt;=5.85,F46&lt;2.5,H46&gt;=7.482,A46&gt;=5.55),5,IF(AND(H46&gt;=12.675,A46&lt;4.95,G46&lt;0.446,B46&lt;3.15,B46&lt;3.25,D46&lt;0.75,A46&lt;5.55),1.5,IF(AND(H46&lt;10.826,H46&lt;12.974,G46&lt;0.676,A46&gt;=5.05,B46&gt;=3.25,D46&lt;0.75,A46&lt;5.55),1.46,IF(AND(H46&gt;=10.826,H46&lt;12.974,G46&lt;0.676,A46&gt;=5.05,B46&gt;=3.25,D46&lt;0.75,A46&lt;5.55),1.4,IF(AND(A46&lt;6.15,G46&gt;=0.187,H46&gt;=13.531,A46&gt;=5.85,F46&lt;2.5,H46&gt;=7.482,A46&gt;=5.55),4.7,IF(AND(A46&lt;6.85,B46&lt;2.95,H46&lt;16.284,G46&lt;0.865,F46&gt;=2.5,H46&gt;=7.482,A46&gt;=5.55),5.32,IF(AND(A46&gt;=6.85,B46&lt;2.95,H46&lt;16.284,G46&lt;0.865,F46&gt;=2.5,H46&gt;=7.482,A46&gt;=5.55),6.567,IF(AND(A46&lt;4.85,H46&lt;12.675,A46&lt;4.95,G46&lt;0.446,B46&lt;3.15,B46&lt;3.25,D46&lt;0.75,A46&lt;5.55),1.4,IF(AND(A46&gt;=4.85,H46&lt;12.675,A46&lt;4.95,G46&lt;0.446,B46&lt;3.15,B46&lt;3.25,D46&lt;0.75,A46&lt;5.55),1.5,IF(AND(B46&lt;3.1,A46&gt;=6.15,G46&gt;=0.187,H46&gt;=13.531,A46&gt;=5.85,F46&lt;2.5,H46&gt;=7.482,A46&gt;=5.55),4.467,IF(AND(B46&gt;=3.1,A46&gt;=6.15,G46&gt;=0.187,H46&gt;=13.531,A46&gt;=5.85,F46&lt;2.5,H46&gt;=7.482,A46&gt;=5.55),4.7,IF(AND(G46&gt;=0.379,B46&lt;3.15,B46&gt;=2.95,H46&lt;16.284,G46&lt;0.865,F46&gt;=2.5,H46&gt;=7.482,A46&gt;=5.55),5.733,IF(AND(A46&lt;6.6,B46&gt;=3.15,B46&gt;=2.95,H46&lt;16.284,G46&lt;0.865,F46&gt;=2.5,H46&gt;=7.482,A46&gt;=5.55),5.38,IF(AND(A46&lt;6.7,G46&lt;0.379,B46&lt;3.15,B46&gt;=2.95,H46&lt;16.284,G46&lt;0.865,F46&gt;=2.5,H46&gt;=7.482,A46&gt;=5.55),5.3,IF(AND(A46&gt;=6.7,G46&lt;0.379,B46&lt;3.15,B46&gt;=2.95,H46&lt;16.284,G46&lt;0.865,F46&gt;=2.5,H46&gt;=7.482,A46&gt;=5.55),5.16,IF(AND(A46&lt;7.05,A46&gt;=6.6,B46&gt;=3.15,B46&gt;=2.95,H46&lt;16.284,G46&lt;0.865,F46&gt;=2.5,H46&gt;=7.482,A46&gt;=5.55),5.78,IF(AND(A46&gt;=7.05,A46&gt;=6.6,B46&gt;=3.15,B46&gt;=2.95,H46&lt;16.284,G46&lt;0.865,F46&gt;=2.5,H46&gt;=7.482,A46&gt;=5.55),6.1,"shouldnthappen")))))))))))))))))))))))))))))))))</f>
        <v>1.4</v>
      </c>
      <c r="Q46" s="1" t="n">
        <f aca="false">IF(AND(G46&gt;=0.422,B46&lt;3.25,F46&lt;1.5),1.25,IF(AND(G46&gt;=0.082,G46&lt;0.125,F46&gt;=1.5),6.7,IF(AND(G46&lt;0.251,G46&lt;0.422,B46&lt;3.25,F46&lt;1.5),1.38,IF(AND(G46&gt;=0.251,G46&lt;0.422,B46&lt;3.25,F46&lt;1.5),1.55,IF(AND(G46&gt;=0.385,G46&lt;0.633,B46&gt;=3.25,F46&lt;1.5),1.367,IF(AND(B46&lt;3.35,G46&gt;=0.633,B46&gt;=3.25,F46&lt;1.5),1.7,IF(AND(A46&lt;5.85,G46&lt;0.082,G46&lt;0.125,F46&gt;=1.5),4.5,IF(AND(F46&gt;=2.5,D46&lt;1.6,G46&gt;=0.125,F46&gt;=1.5),5.05,IF(AND(H46&gt;=16.774,D46&gt;=1.6,G46&gt;=0.125,F46&gt;=1.5),6.4,IF(AND(D46&gt;=0.5,G46&lt;0.385,G46&lt;0.633,B46&gt;=3.25,F46&lt;1.5),1.6,IF(AND(B46&lt;3.6,B46&gt;=3.35,G46&gt;=0.633,B46&gt;=3.25,F46&lt;1.5),1.55,IF(AND(B46&gt;=3.6,B46&gt;=3.35,G46&gt;=0.633,B46&gt;=3.25,F46&lt;1.5),1.6,IF(AND(D46&lt;1.65,A46&gt;=5.85,G46&lt;0.082,G46&lt;0.125,F46&gt;=1.5),4.7,IF(AND(A46&lt;5.3,F46&lt;2.5,D46&lt;1.6,G46&gt;=0.125,F46&gt;=1.5),3.15,IF(AND(B46&gt;=3.2,H46&lt;16.774,D46&gt;=1.6,G46&gt;=0.125,F46&gt;=1.5),5.675,IF(AND(H46&lt;11.767,D46&lt;0.5,G46&lt;0.385,G46&lt;0.633,B46&gt;=3.25,F46&lt;1.5),1.5,IF(AND(H46&gt;=11.767,D46&lt;0.5,G46&lt;0.385,G46&lt;0.633,B46&gt;=3.25,F46&lt;1.5),1.367,IF(AND(H46&lt;8.367,D46&gt;=1.65,A46&gt;=5.85,G46&lt;0.082,G46&lt;0.125,F46&gt;=1.5),5.7,IF(AND(H46&gt;=8.367,D46&gt;=1.65,A46&gt;=5.85,G46&lt;0.082,G46&lt;0.125,F46&gt;=1.5),5.575,IF(AND(A46&gt;=7.1,B46&lt;3.2,H46&lt;16.774,D46&gt;=1.6,G46&gt;=0.125,F46&gt;=1.5),6.3,IF(AND(H46&gt;=15.395,B46&lt;2.85,A46&gt;=5.3,F46&lt;2.5,D46&lt;1.6,G46&gt;=0.125,F46&gt;=1.5),4.8,IF(AND(H46&lt;8.486,B46&gt;=2.85,A46&gt;=5.3,F46&lt;2.5,D46&lt;1.6,G46&gt;=0.125,F46&gt;=1.5),3.85,IF(AND(D46&gt;=2.1,A46&lt;7.1,B46&lt;3.2,H46&lt;16.774,D46&gt;=1.6,G46&gt;=0.125,F46&gt;=1.5),5.5,IF(AND(B46&gt;=2.75,H46&lt;15.395,B46&lt;2.85,A46&gt;=5.3,F46&lt;2.5,D46&lt;1.6,G46&gt;=0.125,F46&gt;=1.5),4.489,IF(AND(H46&gt;=15.168,H46&gt;=8.486,B46&gt;=2.85,A46&gt;=5.3,F46&lt;2.5,D46&lt;1.6,G46&gt;=0.125,F46&gt;=1.5),4.7,IF(AND(G46&gt;=0.519,D46&lt;2.1,A46&lt;7.1,B46&lt;3.2,H46&lt;16.774,D46&gt;=1.6,G46&gt;=0.125,F46&gt;=1.5),4.925,IF(AND(G46&gt;=0.897,B46&lt;2.75,H46&lt;15.395,B46&lt;2.85,A46&gt;=5.3,F46&lt;2.5,D46&lt;1.6,G46&gt;=0.125,F46&gt;=1.5),4.567,IF(AND(A46&lt;5.65,H46&lt;15.168,H46&gt;=8.486,B46&gt;=2.85,A46&gt;=5.3,F46&lt;2.5,D46&lt;1.6,G46&gt;=0.125,F46&gt;=1.5),4.5,IF(AND(G46&lt;0.23,G46&lt;0.519,D46&lt;2.1,A46&lt;7.1,B46&lt;3.2,H46&lt;16.774,D46&gt;=1.6,G46&gt;=0.125,F46&gt;=1.5),5,IF(AND(A46&lt;5.9,G46&lt;0.897,B46&lt;2.75,H46&lt;15.395,B46&lt;2.85,A46&gt;=5.3,F46&lt;2.5,D46&lt;1.6,G46&gt;=0.125,F46&gt;=1.5),4.1,IF(AND(A46&gt;=5.9,G46&lt;0.897,B46&lt;2.75,H46&lt;15.395,B46&lt;2.85,A46&gt;=5.3,F46&lt;2.5,D46&lt;1.6,G46&gt;=0.125,F46&gt;=1.5),4.5,IF(AND(A46&lt;6.05,A46&gt;=5.65,H46&lt;15.168,H46&gt;=8.486,B46&gt;=2.85,A46&gt;=5.3,F46&lt;2.5,D46&lt;1.6,G46&gt;=0.125,F46&gt;=1.5),4.2,IF(AND(A46&gt;=6.05,A46&gt;=5.65,H46&lt;15.168,H46&gt;=8.486,B46&gt;=2.85,A46&gt;=5.3,F46&lt;2.5,D46&lt;1.6,G46&gt;=0.125,F46&gt;=1.5),4.35,IF(AND(D46&lt;1.95,G46&gt;=0.23,G46&lt;0.519,D46&lt;2.1,A46&lt;7.1,B46&lt;3.2,H46&lt;16.774,D46&gt;=1.6,G46&gt;=0.125,F46&gt;=1.5),5.3,IF(AND(D46&gt;=1.95,G46&gt;=0.23,G46&lt;0.519,D46&lt;2.1,A46&lt;7.1,B46&lt;3.2,H46&lt;16.774,D46&gt;=1.6,G46&gt;=0.125,F46&gt;=1.5),5.2,"shouldnthappen")))))))))))))))))))))))))))))))))))</f>
        <v>1.6</v>
      </c>
      <c r="R46" s="1" t="n">
        <f aca="false">IF(AND(G46&gt;=0.901,F46&lt;1.5),1.9,IF(AND(H46&lt;5.523,D46&lt;0.35,G46&lt;0.901,F46&lt;1.5),1,IF(AND(B46&lt;3.6,D46&gt;=0.35,G46&lt;0.901,F46&lt;1.5),1.575,IF(AND(B46&gt;=3.6,D46&gt;=0.35,G46&lt;0.901,F46&lt;1.5),1.5,IF(AND(G46&gt;=0.837,D46&lt;1.15,D46&lt;1.45,F46&gt;=1.5),3,IF(AND(G46&gt;=0.66,D46&gt;=1.15,D46&lt;1.45,F46&gt;=1.5),4,IF(AND(F46&gt;=2.5,D46&lt;1.55,D46&gt;=1.45,F46&gt;=1.5),5.025,IF(AND(F46&lt;2.5,D46&gt;=1.55,D46&gt;=1.45,F46&gt;=1.5),4.933,IF(AND(B46&lt;2.45,G46&lt;0.837,D46&lt;1.15,D46&lt;1.45,F46&gt;=1.5),3.3,IF(AND(B46&gt;=2.45,G46&lt;0.837,D46&lt;1.15,D46&lt;1.45,F46&gt;=1.5),3.86,IF(AND(B46&gt;=3.05,F46&lt;2.5,D46&lt;1.55,D46&gt;=1.45,F46&gt;=1.5),4.8,IF(AND(D46&gt;=2.45,F46&gt;=2.5,D46&gt;=1.55,D46&gt;=1.45,F46&gt;=1.5),5.875,IF(AND(H46&lt;13.187,G46&lt;0.217,H46&gt;=5.523,D46&lt;0.35,G46&lt;0.901,F46&lt;1.5),1.4,IF(AND(H46&gt;=13.187,G46&lt;0.217,H46&gt;=5.523,D46&lt;0.35,G46&lt;0.901,F46&lt;1.5),1.5,IF(AND(G46&lt;0.33,G46&gt;=0.217,H46&gt;=5.523,D46&lt;0.35,G46&lt;0.901,F46&lt;1.5),1.28,IF(AND(A46&lt;6.05,D46&lt;1.35,G46&lt;0.66,D46&gt;=1.15,D46&lt;1.45,F46&gt;=1.5),4.175,IF(AND(A46&gt;=6.05,D46&lt;1.35,G46&lt;0.66,D46&gt;=1.15,D46&lt;1.45,F46&gt;=1.5),4.3,IF(AND(A46&lt;5.65,D46&gt;=1.35,G46&lt;0.66,D46&gt;=1.15,D46&lt;1.45,F46&gt;=1.5),3.9,IF(AND(A46&gt;=5.65,D46&gt;=1.35,G46&lt;0.66,D46&gt;=1.15,D46&lt;1.45,F46&gt;=1.5),4.52,IF(AND(A46&lt;6.25,B46&lt;3.05,F46&lt;2.5,D46&lt;1.55,D46&gt;=1.45,F46&gt;=1.5),4.5,IF(AND(A46&gt;=6.25,B46&lt;3.05,F46&lt;2.5,D46&lt;1.55,D46&gt;=1.45,F46&gt;=1.5),4.675,IF(AND(A46&gt;=7.25,D46&lt;2.45,F46&gt;=2.5,D46&gt;=1.55,D46&gt;=1.45,F46&gt;=1.5),6.433,IF(AND(D46&gt;=0.25,G46&gt;=0.33,G46&gt;=0.217,H46&gt;=5.523,D46&lt;0.35,G46&lt;0.901,F46&lt;1.5),1.4,IF(AND(A46&lt;6.15,A46&lt;7.25,D46&lt;2.45,F46&gt;=2.5,D46&gt;=1.55,D46&gt;=1.45,F46&gt;=1.5),5.025,IF(AND(H46&lt;6.439,D46&lt;0.25,G46&gt;=0.33,G46&gt;=0.217,H46&gt;=5.523,D46&lt;0.35,G46&lt;0.901,F46&lt;1.5),1.5,IF(AND(H46&gt;=6.439,D46&lt;0.25,G46&gt;=0.33,G46&gt;=0.217,H46&gt;=5.523,D46&lt;0.35,G46&lt;0.901,F46&lt;1.5),1.38,IF(AND(H46&gt;=13.711,A46&gt;=6.15,A46&lt;7.25,D46&lt;2.45,F46&gt;=2.5,D46&gt;=1.55,D46&gt;=1.45,F46&gt;=1.5),5.68,IF(AND(B46&gt;=3.3,H46&lt;13.711,A46&gt;=6.15,A46&lt;7.25,D46&lt;2.45,F46&gt;=2.5,D46&gt;=1.55,D46&gt;=1.45,F46&gt;=1.5),5.6,IF(AND(G46&lt;0.093,B46&lt;3.3,H46&lt;13.711,A46&gt;=6.15,A46&lt;7.25,D46&lt;2.45,F46&gt;=2.5,D46&gt;=1.55,D46&gt;=1.45,F46&gt;=1.5),5.56,IF(AND(D46&lt;1.95,G46&gt;=0.093,B46&lt;3.3,H46&lt;13.711,A46&gt;=6.15,A46&lt;7.25,D46&lt;2.45,F46&gt;=2.5,D46&gt;=1.55,D46&gt;=1.45,F46&gt;=1.5),5.3,IF(AND(B46&lt;3.15,D46&gt;=1.95,G46&gt;=0.093,B46&lt;3.3,H46&lt;13.711,A46&gt;=6.15,A46&lt;7.25,D46&lt;2.45,F46&gt;=2.5,D46&gt;=1.55,D46&gt;=1.45,F46&gt;=1.5),5.1,IF(AND(B46&gt;=3.15,D46&gt;=1.95,G46&gt;=0.093,B46&lt;3.3,H46&lt;13.711,A46&gt;=6.15,A46&lt;7.25,D46&lt;2.45,F46&gt;=2.5,D46&gt;=1.55,D46&gt;=1.45,F46&gt;=1.5),5.15,"shouldnthappen"))))))))))))))))))))))))))))))))</f>
        <v>1.575</v>
      </c>
      <c r="S46" s="1" t="n">
        <f aca="false">IF(AND(G46&gt;=0.859,D46&gt;=0.35,F46&lt;1.5),1.9,IF(AND(D46&lt;1.75,F46&gt;=2.5,F46&gt;=1.5),4.867,IF(AND(H46&lt;8.42,A46&lt;5.05,D46&lt;0.35,F46&lt;1.5),1.42,IF(AND(H46&gt;=14.877,A46&gt;=5.05,D46&lt;0.35,F46&lt;1.5),1.3,IF(AND(B46&lt;3.35,G46&lt;0.859,D46&gt;=0.35,F46&lt;1.5),1.7,IF(AND(B46&gt;=3.35,G46&lt;0.859,D46&gt;=0.35,F46&lt;1.5),1.5,IF(AND(A46&gt;=6.05,B46&lt;2.75,F46&lt;2.5,F46&gt;=1.5),4.733,IF(AND(G46&gt;=0.68,B46&gt;=2.75,F46&lt;2.5,F46&gt;=1.5),4.025,IF(AND(H46&gt;=16.284,D46&gt;=1.75,F46&gt;=2.5,F46&gt;=1.5),6.6,IF(AND(A46&lt;4.35,H46&gt;=8.42,A46&lt;5.05,D46&lt;0.35,F46&lt;1.5),1.1,IF(AND(G46&gt;=0.948,H46&lt;14.877,A46&gt;=5.05,D46&lt;0.35,F46&lt;1.5),1.7,IF(AND(A46&lt;5.3,A46&lt;6.05,B46&lt;2.75,F46&lt;2.5,F46&gt;=1.5),3,IF(AND(H46&gt;=15.168,G46&lt;0.68,B46&gt;=2.75,F46&lt;2.5,F46&gt;=1.5),4.75,IF(AND(H46&gt;=14.005,A46&gt;=4.35,H46&gt;=8.42,A46&lt;5.05,D46&lt;0.35,F46&lt;1.5),1.375,IF(AND(A46&gt;=5.55,G46&lt;0.948,H46&lt;14.877,A46&gt;=5.05,D46&lt;0.35,F46&lt;1.5),1.7,IF(AND(H46&lt;12.363,A46&gt;=5.3,A46&lt;6.05,B46&lt;2.75,F46&lt;2.5,F46&gt;=1.5),3.825,IF(AND(H46&gt;=12.363,A46&gt;=5.3,A46&lt;6.05,B46&lt;2.75,F46&lt;2.5,F46&gt;=1.5),4.033,IF(AND(H46&gt;=14.508,H46&lt;15.168,G46&lt;0.68,B46&gt;=2.75,F46&lt;2.5,F46&gt;=1.5),4.2,IF(AND(D46&gt;=2.35,D46&gt;=2.2,H46&lt;16.284,D46&gt;=1.75,F46&gt;=2.5,F46&gt;=1.5),5.267,IF(AND(G46&lt;0.231,H46&lt;14.005,A46&gt;=4.35,H46&gt;=8.42,A46&lt;5.05,D46&lt;0.35,F46&lt;1.5),1.4,IF(AND(H46&gt;=14.494,A46&lt;5.55,G46&lt;0.948,H46&lt;14.877,A46&gt;=5.05,D46&lt;0.35,F46&lt;1.5),1.6,IF(AND(A46&lt;6.1,H46&lt;14.508,H46&lt;15.168,G46&lt;0.68,B46&gt;=2.75,F46&lt;2.5,F46&gt;=1.5),4.5,IF(AND(A46&lt;6.1,H46&lt;11.8,D46&lt;2.2,H46&lt;16.284,D46&gt;=1.75,F46&gt;=2.5,F46&gt;=1.5),4.95,IF(AND(A46&gt;=6.1,H46&lt;11.8,D46&lt;2.2,H46&lt;16.284,D46&gt;=1.75,F46&gt;=2.5,F46&gt;=1.5),5.333,IF(AND(B46&lt;2.75,H46&gt;=11.8,D46&lt;2.2,H46&lt;16.284,D46&gt;=1.75,F46&gt;=2.5,F46&gt;=1.5),5.1,IF(AND(B46&gt;=3.15,D46&lt;2.35,D46&gt;=2.2,H46&lt;16.284,D46&gt;=1.75,F46&gt;=2.5,F46&gt;=1.5),5.5,IF(AND(B46&gt;=3.35,G46&gt;=0.231,H46&lt;14.005,A46&gt;=4.35,H46&gt;=8.42,A46&lt;5.05,D46&lt;0.35,F46&lt;1.5),1.3,IF(AND(H46&lt;13.869,H46&lt;14.494,A46&lt;5.55,G46&lt;0.948,H46&lt;14.877,A46&gt;=5.05,D46&lt;0.35,F46&lt;1.5),1.5,IF(AND(H46&gt;=13.869,H46&lt;14.494,A46&lt;5.55,G46&lt;0.948,H46&lt;14.877,A46&gt;=5.05,D46&lt;0.35,F46&lt;1.5),1.4,IF(AND(G46&lt;0.636,A46&gt;=6.1,H46&lt;14.508,H46&lt;15.168,G46&lt;0.68,B46&gt;=2.75,F46&lt;2.5,F46&gt;=1.5),4.68,IF(AND(G46&gt;=0.636,A46&gt;=6.1,H46&lt;14.508,H46&lt;15.168,G46&lt;0.68,B46&gt;=2.75,F46&lt;2.5,F46&gt;=1.5),4.4,IF(AND(B46&lt;2.85,B46&gt;=2.75,H46&gt;=11.8,D46&lt;2.2,H46&lt;16.284,D46&gt;=1.75,F46&gt;=2.5,F46&gt;=1.5),6.7,IF(AND(H46&lt;10.626,B46&lt;3.15,D46&lt;2.35,D46&gt;=2.2,H46&lt;16.284,D46&gt;=1.75,F46&gt;=2.5,F46&gt;=1.5),5.1,IF(AND(H46&gt;=10.626,B46&lt;3.15,D46&lt;2.35,D46&gt;=2.2,H46&lt;16.284,D46&gt;=1.75,F46&gt;=2.5,F46&gt;=1.5),5.2,IF(AND(G46&lt;0.378,B46&lt;3.35,G46&gt;=0.231,H46&lt;14.005,A46&gt;=4.35,H46&gt;=8.42,A46&lt;5.05,D46&lt;0.35,F46&lt;1.5),1.2,IF(AND(G46&gt;=0.378,B46&lt;3.35,G46&gt;=0.231,H46&lt;14.005,A46&gt;=4.35,H46&gt;=8.42,A46&lt;5.05,D46&lt;0.35,F46&lt;1.5),1.3,IF(AND(A46&lt;6.2,B46&gt;=2.85,B46&gt;=2.75,H46&gt;=11.8,D46&lt;2.2,H46&lt;16.284,D46&gt;=1.75,F46&gt;=2.5,F46&gt;=1.5),4.9,IF(AND(G46&lt;0.388,A46&gt;=6.2,B46&gt;=2.85,B46&gt;=2.75,H46&gt;=11.8,D46&lt;2.2,H46&lt;16.284,D46&gt;=1.75,F46&gt;=2.5,F46&gt;=1.5),5.52,IF(AND(G46&gt;=0.388,A46&gt;=6.2,B46&gt;=2.85,B46&gt;=2.75,H46&gt;=11.8,D46&lt;2.2,H46&lt;16.284,D46&gt;=1.75,F46&gt;=2.5,F46&gt;=1.5),5.7,"shouldnthappen")))))))))))))))))))))))))))))))))))))))</f>
        <v>1.5</v>
      </c>
      <c r="T46" s="1" t="n">
        <f aca="false">IF(AND(D46&gt;=0.8,A46&lt;5.45),3.7,IF(AND(D46&gt;=0.35,D46&lt;0.8,A46&lt;5.45),1.56,IF(AND(G46&lt;0.164,F46&lt;2.5,A46&gt;=5.45),1.6,IF(AND(H46&gt;=16.718,F46&gt;=2.5,A46&gt;=5.45),6.4,IF(AND(G46&gt;=0.719,H46&lt;16.718,F46&gt;=2.5,A46&gt;=5.45),5.05,IF(AND(A46&lt;4.35,A46&lt;5.05,D46&lt;0.35,D46&lt;0.8,A46&lt;5.45),1.1,IF(AND(H46&gt;=14.494,A46&gt;=5.05,D46&lt;0.35,D46&lt;0.8,A46&lt;5.45),1.6,IF(AND(G46&lt;0.338,D46&lt;1.25,G46&gt;=0.164,F46&lt;2.5,A46&gt;=5.45),4.1,IF(AND(H46&lt;8.397,D46&gt;=1.25,G46&gt;=0.164,F46&lt;2.5,A46&gt;=5.45),4,IF(AND(H46&lt;11.031,H46&lt;14.494,A46&gt;=5.05,D46&lt;0.35,D46&lt;0.8,A46&lt;5.45),1.5,IF(AND(H46&gt;=11.031,H46&lt;14.494,A46&gt;=5.05,D46&lt;0.35,D46&lt;0.8,A46&lt;5.45),1.44,IF(AND(B46&lt;2.65,H46&gt;=8.397,D46&gt;=1.25,G46&gt;=0.164,F46&lt;2.5,A46&gt;=5.45),4.767,IF(AND(H46&lt;7.388,G46&lt;0.487,G46&lt;0.719,H46&lt;16.718,F46&gt;=2.5,A46&gt;=5.45),5.067,IF(AND(G46&lt;0.533,G46&gt;=0.487,G46&lt;0.719,H46&lt;16.718,F46&gt;=2.5,A46&gt;=5.45),5.8,IF(AND(G46&gt;=0.533,G46&gt;=0.487,G46&lt;0.719,H46&lt;16.718,F46&gt;=2.5,A46&gt;=5.45),5.86,IF(AND(B46&lt;3.25,A46&gt;=4.95,A46&gt;=4.35,A46&lt;5.05,D46&lt;0.35,D46&lt;0.8,A46&lt;5.45),1.2,IF(AND(A46&lt;5.6,H46&lt;11.218,G46&gt;=0.338,D46&lt;1.25,G46&gt;=0.164,F46&lt;2.5,A46&gt;=5.45),3.7,IF(AND(A46&gt;=5.6,H46&lt;11.218,G46&gt;=0.338,D46&lt;1.25,G46&gt;=0.164,F46&lt;2.5,A46&gt;=5.45),3.5,IF(AND(H46&lt;12.668,H46&gt;=11.218,G46&gt;=0.338,D46&lt;1.25,G46&gt;=0.164,F46&lt;2.5,A46&gt;=5.45),3.9,IF(AND(H46&gt;=12.668,H46&gt;=11.218,G46&gt;=0.338,D46&lt;1.25,G46&gt;=0.164,F46&lt;2.5,A46&gt;=5.45),4,IF(AND(H46&gt;=15.705,B46&gt;=2.65,H46&gt;=8.397,D46&gt;=1.25,G46&gt;=0.164,F46&lt;2.5,A46&gt;=5.45),4.8,IF(AND(B46&lt;2.75,H46&gt;=7.388,G46&lt;0.487,G46&lt;0.719,H46&lt;16.718,F46&gt;=2.5,A46&gt;=5.45),5.26,IF(AND(B46&lt;2.95,A46&lt;4.5,A46&lt;4.95,A46&gt;=4.35,A46&lt;5.05,D46&lt;0.35,D46&lt;0.8,A46&lt;5.45),1.4,IF(AND(B46&gt;=2.95,A46&lt;4.5,A46&lt;4.95,A46&gt;=4.35,A46&lt;5.05,D46&lt;0.35,D46&lt;0.8,A46&lt;5.45),1.3,IF(AND(H46&gt;=13.924,A46&gt;=4.5,A46&lt;4.95,A46&gt;=4.35,A46&lt;5.05,D46&lt;0.35,D46&lt;0.8,A46&lt;5.45),1.5,IF(AND(G46&lt;0.252,B46&gt;=3.25,A46&gt;=4.95,A46&gt;=4.35,A46&lt;5.05,D46&lt;0.35,D46&lt;0.8,A46&lt;5.45),1.4,IF(AND(G46&gt;=0.252,B46&gt;=3.25,A46&gt;=4.95,A46&gt;=4.35,A46&lt;5.05,D46&lt;0.35,D46&lt;0.8,A46&lt;5.45),1.32,IF(AND(G46&gt;=0.473,H46&lt;15.705,B46&gt;=2.65,H46&gt;=8.397,D46&gt;=1.25,G46&gt;=0.164,F46&lt;2.5,A46&gt;=5.45),4.7,IF(AND(B46&gt;=3.15,B46&gt;=2.75,H46&gt;=7.388,G46&lt;0.487,G46&lt;0.719,H46&lt;16.718,F46&gt;=2.5,A46&gt;=5.45),5.7,IF(AND(B46&lt;3.15,H46&lt;13.924,A46&gt;=4.5,A46&lt;4.95,A46&gt;=4.35,A46&lt;5.05,D46&lt;0.35,D46&lt;0.8,A46&lt;5.45),1.433,IF(AND(B46&gt;=3.15,H46&lt;13.924,A46&gt;=4.5,A46&lt;4.95,A46&gt;=4.35,A46&lt;5.05,D46&lt;0.35,D46&lt;0.8,A46&lt;5.45),1.4,IF(AND(H46&gt;=14.81,G46&lt;0.473,H46&lt;15.705,B46&gt;=2.65,H46&gt;=8.397,D46&gt;=1.25,G46&gt;=0.164,F46&lt;2.5,A46&gt;=5.45),4.2,IF(AND(A46&lt;6.65,B46&lt;3.15,B46&gt;=2.75,H46&gt;=7.388,G46&lt;0.487,G46&lt;0.719,H46&lt;16.718,F46&gt;=2.5,A46&gt;=5.45),5.6,IF(AND(A46&gt;=6.65,B46&lt;3.15,B46&gt;=2.75,H46&gt;=7.388,G46&lt;0.487,G46&lt;0.719,H46&lt;16.718,F46&gt;=2.5,A46&gt;=5.45),5.4,IF(AND(A46&lt;6.15,H46&lt;14.81,G46&lt;0.473,H46&lt;15.705,B46&gt;=2.65,H46&gt;=8.397,D46&gt;=1.25,G46&gt;=0.164,F46&lt;2.5,A46&gt;=5.45),4.5,IF(AND(A46&gt;=6.15,H46&lt;14.81,G46&lt;0.473,H46&lt;15.705,B46&gt;=2.65,H46&gt;=8.397,D46&gt;=1.25,G46&gt;=0.164,F46&lt;2.5,A46&gt;=5.45),4.4,"shouldnthappen"))))))))))))))))))))))))))))))))))))</f>
        <v>1.56</v>
      </c>
      <c r="U46" s="1" t="n">
        <f aca="false">IF(AND(G46&gt;=0.934,F46&lt;1.5),1.7,IF(AND(D46&lt;0.15,D46&lt;0.25,G46&lt;0.934,F46&lt;1.5),1.38,IF(AND(H46&gt;=14.379,D46&gt;=0.25,G46&lt;0.934,F46&lt;1.5),1.7,IF(AND(A46&lt;5.3,D46&lt;1.35,F46&lt;2.5,F46&gt;=1.5),3.15,IF(AND(H46&lt;7.148,D46&gt;=1.35,F46&lt;2.5,F46&gt;=1.5),3.9,IF(AND(G46&lt;0.352,A46&lt;6.15,F46&gt;=2.5,F46&gt;=1.5),4.5,IF(AND(G46&gt;=0.352,A46&lt;6.15,F46&gt;=2.5,F46&gt;=1.5),4.92,IF(AND(B46&lt;2.85,A46&gt;=6.15,F46&gt;=2.5,F46&gt;=1.5),6.2,IF(AND(D46&gt;=0.45,H46&lt;14.379,D46&gt;=0.25,G46&lt;0.934,F46&lt;1.5),1.65,IF(AND(G46&gt;=0.857,A46&gt;=5.3,D46&lt;1.35,F46&lt;2.5,F46&gt;=1.5),4.3,IF(AND(A46&gt;=7.25,B46&gt;=2.85,A46&gt;=6.15,F46&gt;=2.5,F46&gt;=1.5),6.425,IF(AND(H46&lt;9.499,A46&lt;5.05,D46&gt;=0.15,D46&lt;0.25,G46&lt;0.934,F46&lt;1.5),1.4,IF(AND(A46&gt;=5.45,A46&gt;=5.05,D46&gt;=0.15,D46&lt;0.25,G46&lt;0.934,F46&lt;1.5),1.3,IF(AND(B46&gt;=4.15,D46&lt;0.45,H46&lt;14.379,D46&gt;=0.25,G46&lt;0.934,F46&lt;1.5),1.5,IF(AND(A46&gt;=5.75,G46&lt;0.857,A46&gt;=5.3,D46&lt;1.35,F46&lt;2.5,F46&gt;=1.5),4.02,IF(AND(A46&lt;6.65,G46&lt;0.333,H46&gt;=7.148,D46&gt;=1.35,F46&lt;2.5,F46&gt;=1.5),4.475,IF(AND(A46&gt;=6.65,G46&lt;0.333,H46&gt;=7.148,D46&gt;=1.35,F46&lt;2.5,F46&gt;=1.5),4.8,IF(AND(D46&gt;=1.45,G46&gt;=0.333,H46&gt;=7.148,D46&gt;=1.35,F46&lt;2.5,F46&gt;=1.5),4.85,IF(AND(G46&gt;=0.861,A46&lt;7.25,B46&gt;=2.85,A46&gt;=6.15,F46&gt;=2.5,F46&gt;=1.5),5.2,IF(AND(G46&lt;0.571,H46&gt;=9.499,A46&lt;5.05,D46&gt;=0.15,D46&lt;0.25,G46&lt;0.934,F46&lt;1.5),1.2,IF(AND(G46&gt;=0.571,H46&gt;=9.499,A46&lt;5.05,D46&gt;=0.15,D46&lt;0.25,G46&lt;0.934,F46&lt;1.5),1.3,IF(AND(H46&lt;9.283,A46&lt;5.45,A46&gt;=5.05,D46&gt;=0.15,D46&lt;0.25,G46&lt;0.934,F46&lt;1.5),1.5,IF(AND(H46&gt;=9.283,A46&lt;5.45,A46&gt;=5.05,D46&gt;=0.15,D46&lt;0.25,G46&lt;0.934,F46&lt;1.5),1.425,IF(AND(A46&lt;4.9,B46&lt;4.15,D46&lt;0.45,H46&lt;14.379,D46&gt;=0.25,G46&lt;0.934,F46&lt;1.5),1.4,IF(AND(A46&gt;=4.9,B46&lt;4.15,D46&lt;0.45,H46&lt;14.379,D46&gt;=0.25,G46&lt;0.934,F46&lt;1.5),1.325,IF(AND(G46&lt;0.572,A46&lt;5.75,G46&lt;0.857,A46&gt;=5.3,D46&lt;1.35,F46&lt;2.5,F46&gt;=1.5),3.65,IF(AND(G46&gt;=0.572,A46&lt;5.75,G46&lt;0.857,A46&gt;=5.3,D46&lt;1.35,F46&lt;2.5,F46&gt;=1.5),3.9,IF(AND(A46&lt;6.75,D46&lt;1.45,G46&gt;=0.333,H46&gt;=7.148,D46&gt;=1.35,F46&lt;2.5,F46&gt;=1.5),4.4,IF(AND(A46&gt;=6.75,D46&lt;1.45,G46&gt;=0.333,H46&gt;=7.148,D46&gt;=1.35,F46&lt;2.5,F46&gt;=1.5),4.78,IF(AND(A46&lt;6.6,B46&lt;3.25,G46&lt;0.861,A46&lt;7.25,B46&gt;=2.85,A46&gt;=6.15,F46&gt;=2.5,F46&gt;=1.5),5.333,IF(AND(H46&lt;11.461,B46&gt;=3.25,G46&lt;0.861,A46&lt;7.25,B46&gt;=2.85,A46&gt;=6.15,F46&gt;=2.5,F46&gt;=1.5),6.025,IF(AND(H46&gt;=11.461,B46&gt;=3.25,G46&lt;0.861,A46&lt;7.25,B46&gt;=2.85,A46&gt;=6.15,F46&gt;=2.5,F46&gt;=1.5),5.667,IF(AND(H46&gt;=14.564,A46&gt;=6.6,B46&lt;3.25,G46&lt;0.861,A46&lt;7.25,B46&gt;=2.85,A46&gt;=6.15,F46&gt;=2.5,F46&gt;=1.5),5.4,IF(AND(D46&gt;=2.35,H46&lt;14.564,A46&gt;=6.6,B46&lt;3.25,G46&lt;0.861,A46&lt;7.25,B46&gt;=2.85,A46&gt;=6.15,F46&gt;=2.5,F46&gt;=1.5),5.6,IF(AND(A46&lt;6.85,D46&lt;2.35,H46&lt;14.564,A46&gt;=6.6,B46&lt;3.25,G46&lt;0.861,A46&lt;7.25,B46&gt;=2.85,A46&gt;=6.15,F46&gt;=2.5,F46&gt;=1.5),5.9,IF(AND(A46&gt;=6.85,D46&lt;2.35,H46&lt;14.564,A46&gt;=6.6,B46&lt;3.25,G46&lt;0.861,A46&lt;7.25,B46&gt;=2.85,A46&gt;=6.15,F46&gt;=2.5,F46&gt;=1.5),5.78,"shouldnthappen"))))))))))))))))))))))))))))))))))))</f>
        <v>1.65</v>
      </c>
      <c r="V46" s="1" t="n">
        <f aca="false">IF(AND(H46&lt;5.748,A46&lt;5.05,D46&lt;0.75),1,IF(AND(B46&lt;3.15,H46&gt;=5.748,A46&lt;5.05,D46&lt;0.75),1.475,IF(AND(G46&gt;=0.801,D46&lt;0.25,A46&gt;=5.05,D46&lt;0.75),1.7,IF(AND(D46&gt;=0.45,D46&gt;=0.25,A46&gt;=5.05,D46&lt;0.75),1.7,IF(AND(B46&lt;2.35,F46&lt;2.5,B46&lt;2.75,D46&gt;=0.75),4.16,IF(AND(D46&lt;1.75,F46&gt;=2.5,B46&lt;2.75,D46&gt;=0.75),4.875,IF(AND(D46&gt;=1.75,F46&gt;=2.5,B46&lt;2.75,D46&gt;=0.75),5.333,IF(AND(H46&gt;=16.284,D46&gt;=1.55,B46&gt;=2.75,D46&gt;=0.75),6.6,IF(AND(H46&gt;=14.144,B46&gt;=3.15,H46&gt;=5.748,A46&lt;5.05,D46&lt;0.75),1.3,IF(AND(A46&lt;5.45,G46&lt;0.801,D46&lt;0.25,A46&gt;=5.05,D46&lt;0.75),1.5,IF(AND(A46&gt;=5.45,G46&lt;0.801,D46&lt;0.25,A46&gt;=5.05,D46&lt;0.75),1.34,IF(AND(B46&lt;3.75,D46&lt;0.45,D46&gt;=0.25,A46&gt;=5.05,D46&lt;0.75),1.467,IF(AND(B46&gt;=3.75,D46&lt;0.45,D46&gt;=0.25,A46&gt;=5.05,D46&lt;0.75),1.767,IF(AND(G46&gt;=0.896,B46&gt;=2.35,F46&lt;2.5,B46&lt;2.75,D46&gt;=0.75),4.9,IF(AND(H46&lt;15.504,D46&lt;1.35,D46&lt;1.55,B46&gt;=2.75,D46&gt;=0.75),4.2,IF(AND(H46&gt;=15.504,D46&lt;1.35,D46&lt;1.55,B46&gt;=2.75,D46&gt;=0.75),4.6,IF(AND(H46&lt;9.767,D46&gt;=1.35,D46&lt;1.55,B46&gt;=2.75,D46&gt;=0.75),5.1,IF(AND(A46&lt;4.5,H46&lt;14.144,B46&gt;=3.15,H46&gt;=5.748,A46&lt;5.05,D46&lt;0.75),1.3,IF(AND(A46&gt;=4.5,H46&lt;14.144,B46&gt;=3.15,H46&gt;=5.748,A46&lt;5.05,D46&lt;0.75),1.4,IF(AND(D46&gt;=1.15,G46&lt;0.896,B46&gt;=2.35,F46&lt;2.5,B46&lt;2.75,D46&gt;=0.75),4.04,IF(AND(B46&lt;2.9,H46&gt;=9.767,D46&gt;=1.35,D46&lt;1.55,B46&gt;=2.75,D46&gt;=0.75),4.8,IF(AND(D46&lt;1.7,A46&gt;=7.05,H46&lt;16.284,D46&gt;=1.55,B46&gt;=2.75,D46&gt;=0.75),5.8,IF(AND(D46&gt;=1.7,A46&gt;=7.05,H46&lt;16.284,D46&gt;=1.55,B46&gt;=2.75,D46&gt;=0.75),6.3,IF(AND(B46&lt;2.45,D46&lt;1.15,G46&lt;0.896,B46&gt;=2.35,F46&lt;2.5,B46&lt;2.75,D46&gt;=0.75),3.767,IF(AND(B46&gt;=2.45,D46&lt;1.15,G46&lt;0.896,B46&gt;=2.35,F46&lt;2.5,B46&lt;2.75,D46&gt;=0.75),3.167,IF(AND(B46&gt;=3.15,B46&gt;=2.9,H46&gt;=9.767,D46&gt;=1.35,D46&lt;1.55,B46&gt;=2.75,D46&gt;=0.75),4.7,IF(AND(D46&lt;1.9,D46&lt;2.05,A46&lt;7.05,H46&lt;16.284,D46&gt;=1.55,B46&gt;=2.75,D46&gt;=0.75),4.82,IF(AND(D46&gt;=1.9,D46&lt;2.05,A46&lt;7.05,H46&lt;16.284,D46&gt;=1.55,B46&gt;=2.75,D46&gt;=0.75),5.067,IF(AND(H46&lt;12.721,B46&lt;3.15,B46&gt;=2.9,H46&gt;=9.767,D46&gt;=1.35,D46&lt;1.55,B46&gt;=2.75,D46&gt;=0.75),4.5,IF(AND(H46&gt;=12.721,B46&lt;3.15,B46&gt;=2.9,H46&gt;=9.767,D46&gt;=1.35,D46&lt;1.55,B46&gt;=2.75,D46&gt;=0.75),4.433,IF(AND(H46&lt;9.525,G46&lt;0.364,D46&gt;=2.05,A46&lt;7.05,H46&lt;16.284,D46&gt;=1.55,B46&gt;=2.75,D46&gt;=0.75),5.1,IF(AND(A46&lt;6.25,G46&gt;=0.364,D46&gt;=2.05,A46&lt;7.05,H46&lt;16.284,D46&gt;=1.55,B46&gt;=2.75,D46&gt;=0.75),5.4,IF(AND(H46&lt;10.898,H46&gt;=9.525,G46&lt;0.364,D46&gt;=2.05,A46&lt;7.05,H46&lt;16.284,D46&gt;=1.55,B46&gt;=2.75,D46&gt;=0.75),5.6,IF(AND(H46&lt;8.711,A46&gt;=6.25,G46&gt;=0.364,D46&gt;=2.05,A46&lt;7.05,H46&lt;16.284,D46&gt;=1.55,B46&gt;=2.75,D46&gt;=0.75),5.7,IF(AND(H46&gt;=8.711,A46&gt;=6.25,G46&gt;=0.364,D46&gt;=2.05,A46&lt;7.05,H46&lt;16.284,D46&gt;=1.55,B46&gt;=2.75,D46&gt;=0.75),5.84,IF(AND(D46&lt;2.2,H46&gt;=10.898,H46&gt;=9.525,G46&lt;0.364,D46&gt;=2.05,A46&lt;7.05,H46&lt;16.284,D46&gt;=1.55,B46&gt;=2.75,D46&gt;=0.75),5.4,IF(AND(D46&gt;=2.2,H46&gt;=10.898,H46&gt;=9.525,G46&lt;0.364,D46&gt;=2.05,A46&lt;7.05,H46&lt;16.284,D46&gt;=1.55,B46&gt;=2.75,D46&gt;=0.75),5.3,"shouldnthappen")))))))))))))))))))))))))))))))))))))</f>
        <v>1.4</v>
      </c>
      <c r="W46" s="1" t="n">
        <f aca="false">IF(AND(H46&lt;6.926,D46&gt;=0.35,D46&lt;0.8),1.9,IF(AND(H46&gt;=6.926,D46&gt;=0.35,D46&lt;0.8),1.533,IF(AND(H46&lt;13.492,A46&lt;4.75,D46&lt;0.35,D46&lt;0.8),1.1,IF(AND(H46&gt;=13.492,A46&lt;4.75,D46&lt;0.35,D46&lt;0.8),1.375,IF(AND(B46&lt;2.75,A46&gt;=5.85,F46&lt;2.5,D46&gt;=0.8),4.833,IF(AND(B46&lt;3.3,A46&gt;=7.05,F46&gt;=2.5,D46&gt;=0.8),5.8,IF(AND(B46&gt;=3.3,A46&gt;=7.05,F46&gt;=2.5,D46&gt;=0.8),6.325,IF(AND(D46&gt;=0.25,A46&lt;5.05,A46&gt;=4.75,D46&lt;0.35,D46&lt;0.8),1.3,IF(AND(B46&lt;3.6,A46&gt;=5.05,A46&gt;=4.75,D46&lt;0.35,D46&lt;0.8),1.4,IF(AND(H46&lt;10.194,G46&lt;0.412,A46&lt;5.85,F46&lt;2.5,D46&gt;=0.8),4.133,IF(AND(H46&gt;=10.194,G46&lt;0.412,A46&lt;5.85,F46&lt;2.5,D46&gt;=0.8),4.5,IF(AND(A46&lt;5.35,G46&gt;=0.412,A46&lt;5.85,F46&lt;2.5,D46&gt;=0.8),3.15,IF(AND(A46&lt;6.2,B46&gt;=2.75,A46&gt;=5.85,F46&lt;2.5,D46&gt;=0.8),4.3,IF(AND(H46&lt;5.767,A46&lt;6.2,A46&lt;7.05,F46&gt;=2.5,D46&gt;=0.8),4.5,IF(AND(G46&gt;=0.861,A46&gt;=6.2,A46&lt;7.05,F46&gt;=2.5,D46&gt;=0.8),5.2,IF(AND(B46&lt;3.15,D46&lt;0.25,A46&lt;5.05,A46&gt;=4.75,D46&lt;0.35,D46&lt;0.8),1.55,IF(AND(A46&lt;5.45,B46&gt;=3.6,A46&gt;=5.05,A46&gt;=4.75,D46&lt;0.35,D46&lt;0.8),1.5,IF(AND(A46&gt;=5.45,B46&gt;=3.6,A46&gt;=5.05,A46&gt;=4.75,D46&lt;0.35,D46&lt;0.8),1.4,IF(AND(G46&gt;=0.772,A46&gt;=5.35,G46&gt;=0.412,A46&lt;5.85,F46&lt;2.5,D46&gt;=0.8),3.9,IF(AND(D46&gt;=1.45,A46&gt;=6.2,B46&gt;=2.75,A46&gt;=5.85,F46&lt;2.5,D46&gt;=0.8),4.775,IF(AND(G46&lt;0.5,H46&gt;=5.767,A46&lt;6.2,A46&lt;7.05,F46&gt;=2.5,D46&gt;=0.8),5.1,IF(AND(G46&gt;=0.5,H46&gt;=5.767,A46&lt;6.2,A46&lt;7.05,F46&gt;=2.5,D46&gt;=0.8),4.95,IF(AND(B46&gt;=3.25,G46&lt;0.861,A46&gt;=6.2,A46&lt;7.05,F46&gt;=2.5,D46&gt;=0.8),5.75,IF(AND(A46&lt;4.95,B46&gt;=3.15,D46&lt;0.25,A46&lt;5.05,A46&gt;=4.75,D46&lt;0.35,D46&lt;0.8),1.4,IF(AND(A46&lt;5.65,G46&lt;0.772,A46&gt;=5.35,G46&gt;=0.412,A46&lt;5.85,F46&lt;2.5,D46&gt;=0.8),3.6,IF(AND(A46&gt;=5.65,G46&lt;0.772,A46&gt;=5.35,G46&gt;=0.412,A46&lt;5.85,F46&lt;2.5,D46&gt;=0.8),3.5,IF(AND(B46&gt;=3.15,D46&lt;1.45,A46&gt;=6.2,B46&gt;=2.75,A46&gt;=5.85,F46&lt;2.5,D46&gt;=0.8),4.7,IF(AND(A46&gt;=6.65,B46&lt;3.25,G46&lt;0.861,A46&gt;=6.2,A46&lt;7.05,F46&gt;=2.5,D46&gt;=0.8),5.567,IF(AND(H46&lt;9.499,A46&gt;=4.95,B46&gt;=3.15,D46&lt;0.25,A46&lt;5.05,A46&gt;=4.75,D46&lt;0.35,D46&lt;0.8),1.4,IF(AND(H46&gt;=9.499,A46&gt;=4.95,B46&gt;=3.15,D46&lt;0.25,A46&lt;5.05,A46&gt;=4.75,D46&lt;0.35,D46&lt;0.8),1.2,IF(AND(G46&lt;0.765,B46&lt;3.15,D46&lt;1.45,A46&gt;=6.2,B46&gt;=2.75,A46&gt;=5.85,F46&lt;2.5,D46&gt;=0.8),4.4,IF(AND(G46&gt;=0.765,B46&lt;3.15,D46&lt;1.45,A46&gt;=6.2,B46&gt;=2.75,A46&gt;=5.85,F46&lt;2.5,D46&gt;=0.8),4.6,IF(AND(H46&lt;10.667,A46&lt;6.65,B46&lt;3.25,G46&lt;0.861,A46&gt;=6.2,A46&lt;7.05,F46&gt;=2.5,D46&gt;=0.8),5.167,IF(AND(G46&lt;0.627,H46&gt;=10.667,A46&lt;6.65,B46&lt;3.25,G46&lt;0.861,A46&gt;=6.2,A46&lt;7.05,F46&gt;=2.5,D46&gt;=0.8),5.64,IF(AND(G46&gt;=0.627,H46&gt;=10.667,A46&lt;6.65,B46&lt;3.25,G46&lt;0.861,A46&gt;=6.2,A46&lt;7.05,F46&gt;=2.5,D46&gt;=0.8),5.1,"shouldnthappen")))))))))))))))))))))))))))))))))))</f>
        <v>1.533</v>
      </c>
      <c r="X46" s="1" t="n">
        <f aca="false">IF(AND(B46&lt;3.05,H46&lt;6.697,A46&lt;5.45),4.1,IF(AND(B46&gt;=3.05,H46&lt;6.697,A46&lt;5.45),1.48,IF(AND(D46&lt;0.7,A46&lt;5.9,A46&gt;=5.45),1.4,IF(AND(A46&lt;4.35,B46&lt;3.3,H46&gt;=6.697,A46&lt;5.45),1.1,IF(AND(G46&lt;0.372,D46&gt;=0.7,A46&lt;5.9,A46&gt;=5.45),4.36,IF(AND(A46&gt;=4.9,A46&gt;=4.35,B46&lt;3.3,H46&gt;=6.697,A46&lt;5.45),1.6,IF(AND(H46&gt;=14.171,A46&lt;5.15,B46&gt;=3.3,H46&gt;=6.697,A46&lt;5.45),1.6,IF(AND(G46&lt;0.451,A46&gt;=5.15,B46&gt;=3.3,H46&gt;=6.697,A46&lt;5.45),1.367,IF(AND(G46&gt;=0.451,A46&gt;=5.15,B46&gt;=3.3,H46&gt;=6.697,A46&lt;5.45),1.5,IF(AND(G46&lt;0.332,D46&lt;1.45,F46&lt;2.5,A46&gt;=5.9,A46&gt;=5.45),4.35,IF(AND(A46&lt;6.15,D46&gt;=1.45,F46&lt;2.5,A46&gt;=5.9,A46&gt;=5.45),5.1,IF(AND(D46&gt;=2.4,G46&lt;0.432,F46&gt;=2.5,A46&gt;=5.9,A46&gt;=5.45),5.78,IF(AND(A46&lt;6.15,G46&gt;=0.432,F46&gt;=2.5,A46&gt;=5.9,A46&gt;=5.45),4.9,IF(AND(B46&lt;3.1,A46&lt;4.9,A46&gt;=4.35,B46&lt;3.3,H46&gt;=6.697,A46&lt;5.45),1.4,IF(AND(B46&gt;=3.1,A46&lt;4.9,A46&gt;=4.35,B46&lt;3.3,H46&gt;=6.697,A46&lt;5.45),1.3,IF(AND(G46&lt;0.343,H46&lt;14.171,A46&lt;5.15,B46&gt;=3.3,H46&gt;=6.697,A46&lt;5.45),1.433,IF(AND(G46&gt;=0.343,H46&lt;14.171,A46&lt;5.15,B46&gt;=3.3,H46&gt;=6.697,A46&lt;5.45),1.525,IF(AND(D46&lt;1.05,B46&lt;2.55,G46&gt;=0.372,D46&gt;=0.7,A46&lt;5.9,A46&gt;=5.45),3.7,IF(AND(H46&lt;10.596,B46&gt;=2.55,G46&gt;=0.372,D46&gt;=0.7,A46&lt;5.9,A46&gt;=5.45),3.525,IF(AND(H46&gt;=10.596,B46&gt;=2.55,G46&gt;=0.372,D46&gt;=0.7,A46&lt;5.9,A46&gt;=5.45),3.9,IF(AND(H46&lt;14.314,G46&gt;=0.332,D46&lt;1.45,F46&lt;2.5,A46&gt;=5.9,A46&gt;=5.45),4.4,IF(AND(H46&gt;=14.314,G46&gt;=0.332,D46&lt;1.45,F46&lt;2.5,A46&gt;=5.9,A46&gt;=5.45),4.7,IF(AND(H46&lt;13.906,A46&gt;=6.15,D46&gt;=1.45,F46&lt;2.5,A46&gt;=5.9,A46&gt;=5.45),4.675,IF(AND(H46&gt;=13.906,A46&gt;=6.15,D46&gt;=1.45,F46&lt;2.5,A46&gt;=5.9,A46&gt;=5.45),4.9,IF(AND(G46&lt;0.093,D46&lt;2.4,G46&lt;0.432,F46&gt;=2.5,A46&gt;=5.9,A46&gt;=5.45),5.6,IF(AND(B46&lt;2.95,A46&gt;=6.15,G46&gt;=0.432,F46&gt;=2.5,A46&gt;=5.9,A46&gt;=5.45),5.86,IF(AND(A46&lt;5.55,D46&gt;=1.05,B46&lt;2.55,G46&gt;=0.372,D46&gt;=0.7,A46&lt;5.9,A46&gt;=5.45),4,IF(AND(A46&gt;=5.55,D46&gt;=1.05,B46&lt;2.55,G46&gt;=0.372,D46&gt;=0.7,A46&lt;5.9,A46&gt;=5.45),3.9,IF(AND(D46&lt;1.7,G46&gt;=0.093,D46&lt;2.4,G46&lt;0.432,F46&gt;=2.5,A46&gt;=5.9,A46&gt;=5.45),5.05,IF(AND(G46&gt;=0.774,B46&gt;=2.95,A46&gt;=6.15,G46&gt;=0.432,F46&gt;=2.5,A46&gt;=5.9,A46&gt;=5.45),5.3,IF(AND(G46&gt;=0.312,D46&gt;=1.7,G46&gt;=0.093,D46&lt;2.4,G46&lt;0.432,F46&gt;=2.5,A46&gt;=5.9,A46&gt;=5.45),5.4,IF(AND(D46&lt;2.45,G46&lt;0.774,B46&gt;=2.95,A46&gt;=6.15,G46&gt;=0.432,F46&gt;=2.5,A46&gt;=5.9,A46&gt;=5.45),5.66,IF(AND(D46&gt;=2.45,G46&lt;0.774,B46&gt;=2.95,A46&gt;=6.15,G46&gt;=0.432,F46&gt;=2.5,A46&gt;=5.9,A46&gt;=5.45),6,IF(AND(G46&gt;=0.301,G46&lt;0.312,D46&gt;=1.7,G46&gt;=0.093,D46&lt;2.4,G46&lt;0.432,F46&gt;=2.5,A46&gt;=5.9,A46&gt;=5.45),5.1,IF(AND(A46&lt;6.45,G46&lt;0.301,G46&lt;0.312,D46&gt;=1.7,G46&gt;=0.093,D46&lt;2.4,G46&lt;0.432,F46&gt;=2.5,A46&gt;=5.9,A46&gt;=5.45),5.3,IF(AND(A46&gt;=6.45,G46&lt;0.301,G46&lt;0.312,D46&gt;=1.7,G46&gt;=0.093,D46&lt;2.4,G46&lt;0.432,F46&gt;=2.5,A46&gt;=5.9,A46&gt;=5.45),5.2,"shouldnthappen"))))))))))))))))))))))))))))))))))))</f>
        <v>1.525</v>
      </c>
      <c r="Y46" s="1" t="n">
        <f aca="false">IF(AND(H46&lt;6.51,F46&lt;1.5),1.8,IF(AND(H46&gt;=16.674,F46&gt;=1.5),6.533,IF(AND(D46&gt;=0.45,H46&gt;=6.51,F46&lt;1.5),1.667,IF(AND(H46&gt;=13.805,G46&lt;0.154,H46&lt;16.674,F46&gt;=1.5),6.7,IF(AND(D46&lt;0.15,A46&lt;5.05,D46&lt;0.45,H46&gt;=6.51,F46&lt;1.5),1.4,IF(AND(H46&gt;=13.586,A46&gt;=5.05,D46&lt;0.45,H46&gt;=6.51,F46&lt;1.5),1.3,IF(AND(F46&lt;2.5,H46&lt;13.805,G46&lt;0.154,H46&lt;16.674,F46&gt;=1.5),4.6,IF(AND(H46&lt;8.929,D46&lt;1.35,G46&gt;=0.154,H46&lt;16.674,F46&gt;=1.5),3.64,IF(AND(G46&lt;0.05,H46&lt;13.586,A46&gt;=5.05,D46&lt;0.45,H46&gt;=6.51,F46&lt;1.5),1.4,IF(AND(G46&gt;=0.107,F46&gt;=2.5,H46&lt;13.805,G46&lt;0.154,H46&lt;16.674,F46&gt;=1.5),5.3,IF(AND(B46&gt;=2.75,H46&gt;=8.929,D46&lt;1.35,G46&gt;=0.154,H46&lt;16.674,F46&gt;=1.5),4.433,IF(AND(D46&gt;=1.55,F46&lt;2.5,D46&gt;=1.35,G46&gt;=0.154,H46&lt;16.674,F46&gt;=1.5),4.975,IF(AND(H46&lt;6.93,F46&gt;=2.5,D46&gt;=1.35,G46&gt;=0.154,H46&lt;16.674,F46&gt;=1.5),4.5,IF(AND(H46&lt;12.675,G46&lt;0.217,D46&gt;=0.15,A46&lt;5.05,D46&lt;0.45,H46&gt;=6.51,F46&lt;1.5),1.4,IF(AND(H46&gt;=12.675,G46&lt;0.217,D46&gt;=0.15,A46&lt;5.05,D46&lt;0.45,H46&gt;=6.51,F46&lt;1.5),1.5,IF(AND(A46&lt;4.65,G46&gt;=0.217,D46&gt;=0.15,A46&lt;5.05,D46&lt;0.45,H46&gt;=6.51,F46&lt;1.5),1.35,IF(AND(D46&lt;0.25,G46&gt;=0.05,H46&lt;13.586,A46&gt;=5.05,D46&lt;0.45,H46&gt;=6.51,F46&lt;1.5),1.467,IF(AND(D46&gt;=0.25,G46&gt;=0.05,H46&lt;13.586,A46&gt;=5.05,D46&lt;0.45,H46&gt;=6.51,F46&lt;1.5),1.5,IF(AND(H46&lt;9.15,G46&lt;0.107,F46&gt;=2.5,H46&lt;13.805,G46&lt;0.154,H46&lt;16.674,F46&gt;=1.5),5.7,IF(AND(H46&gt;=9.15,G46&lt;0.107,F46&gt;=2.5,H46&lt;13.805,G46&lt;0.154,H46&lt;16.674,F46&gt;=1.5),5.6,IF(AND(G46&lt;0.404,B46&lt;2.75,H46&gt;=8.929,D46&lt;1.35,G46&gt;=0.154,H46&lt;16.674,F46&gt;=1.5),4.15,IF(AND(G46&gt;=0.404,B46&lt;2.75,H46&gt;=8.929,D46&lt;1.35,G46&gt;=0.154,H46&lt;16.674,F46&gt;=1.5),3.9,IF(AND(A46&gt;=6.75,D46&lt;1.55,F46&lt;2.5,D46&gt;=1.35,G46&gt;=0.154,H46&lt;16.674,F46&gt;=1.5),4.82,IF(AND(D46&lt;0.25,A46&gt;=4.65,G46&gt;=0.217,D46&gt;=0.15,A46&lt;5.05,D46&lt;0.45,H46&gt;=6.51,F46&lt;1.5),1.325,IF(AND(D46&gt;=0.25,A46&gt;=4.65,G46&gt;=0.217,D46&gt;=0.15,A46&lt;5.05,D46&lt;0.45,H46&gt;=6.51,F46&lt;1.5),1.3,IF(AND(A46&lt;6.55,A46&lt;6.75,D46&lt;1.55,F46&lt;2.5,D46&gt;=1.35,G46&gt;=0.154,H46&lt;16.674,F46&gt;=1.5),4.575,IF(AND(A46&gt;=6.55,A46&lt;6.75,D46&lt;1.55,F46&lt;2.5,D46&gt;=1.35,G46&gt;=0.154,H46&lt;16.674,F46&gt;=1.5),4.4,IF(AND(B46&lt;2.9,D46&lt;2.05,H46&gt;=6.93,F46&gt;=2.5,D46&gt;=1.35,G46&gt;=0.154,H46&lt;16.674,F46&gt;=1.5),5.05,IF(AND(H46&lt;8.884,D46&gt;=2.05,H46&gt;=6.93,F46&gt;=2.5,D46&gt;=1.35,G46&gt;=0.154,H46&lt;16.674,F46&gt;=1.5),5.1,IF(AND(H46&lt;13.711,B46&gt;=2.9,D46&lt;2.05,H46&gt;=6.93,F46&gt;=2.5,D46&gt;=1.35,G46&gt;=0.154,H46&lt;16.674,F46&gt;=1.5),5,IF(AND(H46&gt;=13.711,B46&gt;=2.9,D46&lt;2.05,H46&gt;=6.93,F46&gt;=2.5,D46&gt;=1.35,G46&gt;=0.154,H46&lt;16.674,F46&gt;=1.5),5.8,IF(AND(B46&lt;3.15,H46&gt;=8.884,D46&gt;=2.05,H46&gt;=6.93,F46&gt;=2.5,D46&gt;=1.35,G46&gt;=0.154,H46&lt;16.674,F46&gt;=1.5),5.56,IF(AND(B46&gt;=3.15,H46&gt;=8.884,D46&gt;=2.05,H46&gt;=6.93,F46&gt;=2.5,D46&gt;=1.35,G46&gt;=0.154,H46&lt;16.674,F46&gt;=1.5),5.9,"shouldnthappen")))))))))))))))))))))))))))))))))</f>
        <v>1.667</v>
      </c>
      <c r="Z46" s="1" t="n">
        <f aca="false">IF(AND(F46&gt;=2,B46&gt;=3.35),5.6,IF(AND(A46&lt;6.65,H46&gt;=15.076,B46&lt;3.35),4.8,IF(AND(A46&gt;=6.65,H46&gt;=15.076,B46&lt;3.35),6.15,IF(AND(H46&lt;6.542,F46&lt;2,B46&gt;=3.35),1.767,IF(AND(G46&gt;=0.653,D46&lt;0.75,H46&lt;15.076,B46&lt;3.35),1.55,IF(AND(D46&lt;0.15,G46&lt;0.653,D46&lt;0.75,H46&lt;15.076,B46&lt;3.35),1.1,IF(AND(G46&lt;0.356,A46&lt;5.05,H46&gt;=6.542,F46&lt;2,B46&gt;=3.35),1.4,IF(AND(G46&gt;=0.356,A46&lt;5.05,H46&gt;=6.542,F46&lt;2,B46&gt;=3.35),1.3,IF(AND(G46&gt;=0.566,A46&gt;=5.05,H46&gt;=6.542,F46&lt;2,B46&gt;=3.35),1.6,IF(AND(B46&gt;=3.1,D46&gt;=0.15,G46&lt;0.653,D46&lt;0.75,H46&lt;15.076,B46&lt;3.35),1.367,IF(AND(B46&gt;=2.65,D46&lt;1.45,B46&lt;2.75,D46&gt;=0.75,H46&lt;15.076,B46&lt;3.35),3.96,IF(AND(G46&lt;0.352,D46&gt;=1.45,B46&lt;2.75,D46&gt;=0.75,H46&lt;15.076,B46&lt;3.35),4.5,IF(AND(D46&gt;=1.35,A46&lt;6.2,B46&gt;=2.75,D46&gt;=0.75,H46&lt;15.076,B46&lt;3.35),4.733,IF(AND(A46&lt;4.7,B46&lt;3.1,D46&gt;=0.15,G46&lt;0.653,D46&lt;0.75,H46&lt;15.076,B46&lt;3.35),1.36,IF(AND(A46&gt;=4.7,B46&lt;3.1,D46&gt;=0.15,G46&lt;0.653,D46&lt;0.75,H46&lt;15.076,B46&lt;3.35),1.6,IF(AND(A46&lt;5.2,B46&lt;2.65,D46&lt;1.45,B46&lt;2.75,D46&gt;=0.75,H46&lt;15.076,B46&lt;3.35),3.3,IF(AND(A46&lt;6.5,G46&gt;=0.352,D46&gt;=1.45,B46&lt;2.75,D46&gt;=0.75,H46&lt;15.076,B46&lt;3.35),5,IF(AND(A46&gt;=6.5,G46&gt;=0.352,D46&gt;=1.45,B46&lt;2.75,D46&gt;=0.75,H46&lt;15.076,B46&lt;3.35),5.8,IF(AND(H46&lt;8.486,D46&lt;1.35,A46&lt;6.2,B46&gt;=2.75,D46&gt;=0.75,H46&lt;15.076,B46&lt;3.35),3.975,IF(AND(G46&lt;0.187,F46&lt;2.5,A46&gt;=6.2,B46&gt;=2.75,D46&gt;=0.75,H46&lt;15.076,B46&lt;3.35),5,IF(AND(G46&gt;=0.187,F46&lt;2.5,A46&gt;=6.2,B46&gt;=2.75,D46&gt;=0.75,H46&lt;15.076,B46&lt;3.35),4.525,IF(AND(A46&gt;=7.25,F46&gt;=2.5,A46&gt;=6.2,B46&gt;=2.75,D46&gt;=0.75,H46&lt;15.076,B46&lt;3.35),6.5,IF(AND(G46&lt;0.185,B46&lt;3.6,G46&lt;0.566,A46&gt;=5.05,H46&gt;=6.542,F46&lt;2,B46&gt;=3.35),1.45,IF(AND(G46&gt;=0.185,B46&lt;3.6,G46&lt;0.566,A46&gt;=5.05,H46&gt;=6.542,F46&lt;2,B46&gt;=3.35),1.34,IF(AND(G46&lt;0.13,B46&gt;=3.6,G46&lt;0.566,A46&gt;=5.05,H46&gt;=6.542,F46&lt;2,B46&gt;=3.35),1.45,IF(AND(G46&gt;=0.13,B46&gt;=3.6,G46&lt;0.566,A46&gt;=5.05,H46&gt;=6.542,F46&lt;2,B46&gt;=3.35),1.5,IF(AND(D46&lt;1.05,A46&gt;=5.2,B46&lt;2.65,D46&lt;1.45,B46&lt;2.75,D46&gt;=0.75,H46&lt;15.076,B46&lt;3.35),3.5,IF(AND(D46&gt;=1.05,A46&gt;=5.2,B46&lt;2.65,D46&lt;1.45,B46&lt;2.75,D46&gt;=0.75,H46&lt;15.076,B46&lt;3.35),3.94,IF(AND(H46&lt;10.983,H46&gt;=8.486,D46&lt;1.35,A46&lt;6.2,B46&gt;=2.75,D46&gt;=0.75,H46&lt;15.076,B46&lt;3.35),4.38,IF(AND(H46&gt;=10.983,H46&gt;=8.486,D46&lt;1.35,A46&lt;6.2,B46&gt;=2.75,D46&gt;=0.75,H46&lt;15.076,B46&lt;3.35),4.1,IF(AND(B46&gt;=3.25,A46&lt;7.25,F46&gt;=2.5,A46&gt;=6.2,B46&gt;=2.75,D46&gt;=0.75,H46&lt;15.076,B46&lt;3.35),5.7,IF(AND(B46&lt;2.95,B46&lt;3.25,A46&lt;7.25,F46&gt;=2.5,A46&gt;=6.2,B46&gt;=2.75,D46&gt;=0.75,H46&lt;15.076,B46&lt;3.35),5.6,IF(AND(H46&gt;=13.711,B46&gt;=2.95,B46&lt;3.25,A46&lt;7.25,F46&gt;=2.5,A46&gt;=6.2,B46&gt;=2.75,D46&gt;=0.75,H46&lt;15.076,B46&lt;3.35),5.8,IF(AND(A46&gt;=6.8,H46&lt;13.711,B46&gt;=2.95,B46&lt;3.25,A46&lt;7.25,F46&gt;=2.5,A46&gt;=6.2,B46&gt;=2.75,D46&gt;=0.75,H46&lt;15.076,B46&lt;3.35),5.1,IF(AND(H46&lt;12.921,A46&lt;6.8,H46&lt;13.711,B46&gt;=2.95,B46&lt;3.25,A46&lt;7.25,F46&gt;=2.5,A46&gt;=6.2,B46&gt;=2.75,D46&gt;=0.75,H46&lt;15.076,B46&lt;3.35),5.34,IF(AND(H46&gt;=12.921,A46&lt;6.8,H46&lt;13.711,B46&gt;=2.95,B46&lt;3.25,A46&lt;7.25,F46&gt;=2.5,A46&gt;=6.2,B46&gt;=2.75,D46&gt;=0.75,H46&lt;15.076,B46&lt;3.35),5.133,"shouldnthappen"))))))))))))))))))))))))))))))))))))</f>
        <v>1.3</v>
      </c>
      <c r="AA46" s="1" t="n">
        <f aca="false">IF(AND(D46&gt;=0.45,A46&lt;5.05,D46&lt;0.8),1.6,IF(AND(D46&gt;=0.45,A46&gt;=5.05,D46&lt;0.8),1.7,IF(AND(H46&gt;=16.244,F46&gt;=2.5,D46&gt;=0.8),6.533,IF(AND(A46&lt;4.35,D46&lt;0.45,A46&lt;5.05,D46&lt;0.8),1.1,IF(AND(H46&gt;=14.877,D46&lt;0.45,A46&gt;=5.05,D46&lt;0.8),1.3,IF(AND(D46&gt;=1.4,A46&lt;5.65,F46&lt;2.5,D46&gt;=0.8),4.5,IF(AND(A46&gt;=7.25,H46&lt;16.244,F46&gt;=2.5,D46&gt;=0.8),6.5,IF(AND(A46&gt;=4.75,A46&gt;=4.35,D46&lt;0.45,A46&lt;5.05,D46&lt;0.8),1.35,IF(AND(A46&lt;5.3,D46&lt;1.4,A46&lt;5.65,F46&lt;2.5,D46&gt;=0.8),3.1,IF(AND(A46&gt;=6.8,A46&gt;=6.55,A46&gt;=5.65,F46&lt;2.5,D46&gt;=0.8),4.9,IF(AND(H46&lt;5.767,A46&lt;7.25,H46&lt;16.244,F46&gt;=2.5,D46&gt;=0.8),4.5,IF(AND(G46&gt;=0.522,A46&lt;4.75,A46&gt;=4.35,D46&lt;0.45,A46&lt;5.05,D46&lt;0.8),1.2,IF(AND(G46&gt;=0.948,D46&lt;0.35,H46&lt;14.877,D46&lt;0.45,A46&gt;=5.05,D46&lt;0.8),1.7,IF(AND(H46&lt;13.089,D46&gt;=0.35,H46&lt;14.877,D46&lt;0.45,A46&gt;=5.05,D46&lt;0.8),1.5,IF(AND(H46&gt;=13.089,D46&gt;=0.35,H46&lt;14.877,D46&lt;0.45,A46&gt;=5.05,D46&lt;0.8),1.3,IF(AND(B46&gt;=2.95,A46&gt;=5.3,D46&lt;1.4,A46&lt;5.65,F46&lt;2.5,D46&gt;=0.8),4.1,IF(AND(H46&lt;9.181,A46&lt;6.05,A46&lt;6.55,A46&gt;=5.65,F46&lt;2.5,D46&gt;=0.8),5.1,IF(AND(H46&gt;=9.181,A46&lt;6.05,A46&lt;6.55,A46&gt;=5.65,F46&lt;2.5,D46&gt;=0.8),4.3,IF(AND(G46&gt;=0.867,A46&gt;=6.05,A46&lt;6.55,A46&gt;=5.65,F46&lt;2.5,D46&gt;=0.8),4.9,IF(AND(B46&lt;3.05,A46&lt;6.8,A46&gt;=6.55,A46&gt;=5.65,F46&lt;2.5,D46&gt;=0.8),5,IF(AND(B46&gt;=3.05,A46&lt;6.8,A46&gt;=6.55,A46&gt;=5.65,F46&lt;2.5,D46&gt;=0.8),4.55,IF(AND(H46&gt;=14.144,G46&lt;0.522,A46&lt;4.75,A46&gt;=4.35,D46&lt;0.45,A46&lt;5.05,D46&lt;0.8),1.3,IF(AND(B46&lt;2.7,B46&lt;2.95,A46&gt;=5.3,D46&lt;1.4,A46&lt;5.65,F46&lt;2.5,D46&gt;=0.8),3.78,IF(AND(B46&gt;=2.7,B46&lt;2.95,A46&gt;=5.3,D46&lt;1.4,A46&lt;5.65,F46&lt;2.5,D46&gt;=0.8),3.6,IF(AND(G46&lt;0.638,G46&lt;0.867,A46&gt;=6.05,A46&lt;6.55,A46&gt;=5.65,F46&lt;2.5,D46&gt;=0.8),4.433,IF(AND(G46&gt;=0.638,G46&lt;0.867,A46&gt;=6.05,A46&lt;6.55,A46&gt;=5.65,F46&lt;2.5,D46&gt;=0.8),4,IF(AND(A46&lt;6.35,H46&lt;11.146,H46&gt;=5.767,A46&lt;7.25,H46&lt;16.244,F46&gt;=2.5,D46&gt;=0.8),5.1,IF(AND(A46&lt;4.5,H46&lt;14.144,G46&lt;0.522,A46&lt;4.75,A46&gt;=4.35,D46&lt;0.45,A46&lt;5.05,D46&lt;0.8),1.35,IF(AND(A46&gt;=4.5,H46&lt;14.144,G46&lt;0.522,A46&lt;4.75,A46&gt;=4.35,D46&lt;0.45,A46&lt;5.05,D46&lt;0.8),1.4,IF(AND(A46&lt;5.15,B46&lt;3.75,G46&lt;0.948,D46&lt;0.35,H46&lt;14.877,D46&lt;0.45,A46&gt;=5.05,D46&lt;0.8),1.4,IF(AND(A46&gt;=5.15,B46&lt;3.75,G46&lt;0.948,D46&lt;0.35,H46&lt;14.877,D46&lt;0.45,A46&gt;=5.05,D46&lt;0.8),1.5,IF(AND(G46&lt;0.112,B46&gt;=3.75,G46&lt;0.948,D46&lt;0.35,H46&lt;14.877,D46&lt;0.45,A46&gt;=5.05,D46&lt;0.8),1.5,IF(AND(G46&gt;=0.112,B46&gt;=3.75,G46&lt;0.948,D46&lt;0.35,H46&lt;14.877,D46&lt;0.45,A46&gt;=5.05,D46&lt;0.8),1.6,IF(AND(G46&lt;0.075,A46&gt;=6.35,H46&lt;11.146,H46&gt;=5.767,A46&lt;7.25,H46&lt;16.244,F46&gt;=2.5,D46&gt;=0.8),5.5,IF(AND(G46&gt;=0.075,A46&gt;=6.35,H46&lt;11.146,H46&gt;=5.767,A46&lt;7.25,H46&lt;16.244,F46&gt;=2.5,D46&gt;=0.8),5.24,IF(AND(B46&lt;2.95,D46&lt;1.9,H46&gt;=11.146,H46&gt;=5.767,A46&lt;7.25,H46&lt;16.244,F46&gt;=2.5,D46&gt;=0.8),5.65,IF(AND(B46&gt;=2.95,D46&lt;1.9,H46&gt;=11.146,H46&gt;=5.767,A46&lt;7.25,H46&lt;16.244,F46&gt;=2.5,D46&gt;=0.8),5.8,IF(AND(H46&lt;13.42,D46&gt;=1.9,H46&gt;=11.146,H46&gt;=5.767,A46&lt;7.25,H46&lt;16.244,F46&gt;=2.5,D46&gt;=0.8),5.6,IF(AND(H46&gt;=13.42,D46&gt;=1.9,H46&gt;=11.146,H46&gt;=5.767,A46&lt;7.25,H46&lt;16.244,F46&gt;=2.5,D46&gt;=0.8),5.34,"shouldnthappen")))))))))))))))))))))))))))))))))))))))</f>
        <v>1.6</v>
      </c>
      <c r="AB46" s="1" t="n">
        <f aca="false">IF(AND(D46&gt;=0.35,F46&lt;1.5),1.5,IF(AND(F46&lt;2.5,D46&gt;=1.55,F46&gt;=1.5),4.85,IF(AND(H46&lt;8.308,D46&lt;0.15,D46&lt;0.35,F46&lt;1.5),1.5,IF(AND(H46&gt;=8.308,D46&lt;0.15,D46&lt;0.35,F46&lt;1.5),1.4,IF(AND(H46&lt;5.523,D46&gt;=0.15,D46&lt;0.35,F46&lt;1.5),1,IF(AND(G46&lt;0.572,H46&lt;10.688,D46&lt;1.55,F46&gt;=1.5),3.75,IF(AND(B46&gt;=3.5,F46&gt;=2.5,D46&gt;=1.55,F46&gt;=1.5),6.3,IF(AND(A46&gt;=5.65,G46&gt;=0.572,H46&lt;10.688,D46&lt;1.55,F46&gt;=1.5),4.45,IF(AND(B46&gt;=2.85,A46&lt;6.15,H46&gt;=10.688,D46&lt;1.55,F46&gt;=1.5),4.35,IF(AND(H46&gt;=16.284,B46&lt;3.5,F46&gt;=2.5,D46&gt;=1.55,F46&gt;=1.5),6.6,IF(AND(G46&gt;=0.241,G46&lt;0.338,H46&gt;=5.523,D46&gt;=0.15,D46&lt;0.35,F46&lt;1.5),1.25,IF(AND(A46&lt;5.05,G46&gt;=0.338,H46&gt;=5.523,D46&gt;=0.15,D46&lt;0.35,F46&lt;1.5),1.35,IF(AND(B46&lt;2.7,A46&lt;5.65,G46&gt;=0.572,H46&lt;10.688,D46&lt;1.55,F46&gt;=1.5),4,IF(AND(B46&gt;=2.7,A46&lt;5.65,G46&gt;=0.572,H46&lt;10.688,D46&lt;1.55,F46&gt;=1.5),3.6,IF(AND(B46&lt;2.45,B46&lt;2.85,A46&lt;6.15,H46&gt;=10.688,D46&lt;1.55,F46&gt;=1.5),3.7,IF(AND(A46&lt;6.25,B46&lt;2.85,A46&gt;=6.15,H46&gt;=10.688,D46&lt;1.55,F46&gt;=1.5),4.5,IF(AND(A46&gt;=6.25,B46&lt;2.85,A46&gt;=6.15,H46&gt;=10.688,D46&lt;1.55,F46&gt;=1.5),4.86,IF(AND(D46&gt;=1.45,B46&gt;=2.85,A46&gt;=6.15,H46&gt;=10.688,D46&lt;1.55,F46&gt;=1.5),4.8,IF(AND(H46&lt;8.202,H46&lt;16.284,B46&lt;3.5,F46&gt;=2.5,D46&gt;=1.55,F46&gt;=1.5),5.7,IF(AND(A46&gt;=5.1,G46&lt;0.241,G46&lt;0.338,H46&gt;=5.523,D46&gt;=0.15,D46&lt;0.35,F46&lt;1.5),1.5,IF(AND(B46&gt;=3.75,A46&gt;=5.05,G46&gt;=0.338,H46&gt;=5.523,D46&gt;=0.15,D46&lt;0.35,F46&lt;1.5),1.6,IF(AND(A46&lt;5.7,B46&gt;=2.45,B46&lt;2.85,A46&lt;6.15,H46&gt;=10.688,D46&lt;1.55,F46&gt;=1.5),3.9,IF(AND(A46&gt;=5.7,B46&gt;=2.45,B46&lt;2.85,A46&lt;6.15,H46&gt;=10.688,D46&lt;1.55,F46&gt;=1.5),4.02,IF(AND(H46&lt;13.654,D46&lt;1.45,B46&gt;=2.85,A46&gt;=6.15,H46&gt;=10.688,D46&lt;1.55,F46&gt;=1.5),4.333,IF(AND(H46&gt;=13.654,D46&lt;1.45,B46&gt;=2.85,A46&gt;=6.15,H46&gt;=10.688,D46&lt;1.55,F46&gt;=1.5),4.54,IF(AND(A46&lt;6.15,H46&gt;=8.202,H46&lt;16.284,B46&lt;3.5,F46&gt;=2.5,D46&gt;=1.55,F46&gt;=1.5),5,IF(AND(H46&lt;13.924,A46&lt;5.1,G46&lt;0.241,G46&lt;0.338,H46&gt;=5.523,D46&gt;=0.15,D46&lt;0.35,F46&lt;1.5),1.4,IF(AND(H46&gt;=13.924,A46&lt;5.1,G46&lt;0.241,G46&lt;0.338,H46&gt;=5.523,D46&gt;=0.15,D46&lt;0.35,F46&lt;1.5),1.5,IF(AND(D46&lt;0.25,B46&lt;3.75,A46&gt;=5.05,G46&gt;=0.338,H46&gt;=5.523,D46&gt;=0.15,D46&lt;0.35,F46&lt;1.5),1.5,IF(AND(D46&gt;=0.25,B46&lt;3.75,A46&gt;=5.05,G46&gt;=0.338,H46&gt;=5.523,D46&gt;=0.15,D46&lt;0.35,F46&lt;1.5),1.4,IF(AND(H46&lt;8.884,B46&gt;=3.05,A46&gt;=6.15,H46&gt;=8.202,H46&lt;16.284,B46&lt;3.5,F46&gt;=2.5,D46&gt;=1.55,F46&gt;=1.5),5.1,IF(AND(A46&lt;6.45,G46&lt;0.368,B46&lt;3.05,A46&gt;=6.15,H46&gt;=8.202,H46&lt;16.284,B46&lt;3.5,F46&gt;=2.5,D46&gt;=1.55,F46&gt;=1.5),5.525,IF(AND(A46&gt;=6.45,G46&lt;0.368,B46&lt;3.05,A46&gt;=6.15,H46&gt;=8.202,H46&lt;16.284,B46&lt;3.5,F46&gt;=2.5,D46&gt;=1.55,F46&gt;=1.5),5.35,IF(AND(D46&lt;2.25,G46&gt;=0.368,B46&lt;3.05,A46&gt;=6.15,H46&gt;=8.202,H46&lt;16.284,B46&lt;3.5,F46&gt;=2.5,D46&gt;=1.55,F46&gt;=1.5),5.8,IF(AND(D46&gt;=2.25,G46&gt;=0.368,B46&lt;3.05,A46&gt;=6.15,H46&gt;=8.202,H46&lt;16.284,B46&lt;3.5,F46&gt;=2.5,D46&gt;=1.55,F46&gt;=1.5),5.2,IF(AND(H46&lt;10.257,H46&gt;=8.884,B46&gt;=3.05,A46&gt;=6.15,H46&gt;=8.202,H46&lt;16.284,B46&lt;3.5,F46&gt;=2.5,D46&gt;=1.55,F46&gt;=1.5),5.9,IF(AND(H46&gt;=10.257,H46&gt;=8.884,B46&gt;=3.05,A46&gt;=6.15,H46&gt;=8.202,H46&lt;16.284,B46&lt;3.5,F46&gt;=2.5,D46&gt;=1.55,F46&gt;=1.5),5.48,"shouldnthappen")))))))))))))))))))))))))))))))))))))</f>
        <v>1.5</v>
      </c>
      <c r="AC46" s="1" t="n">
        <f aca="false">IF(AND(H46&lt;5.748,A46&lt;5.05,D46&lt;0.8),1,IF(AND(B46&lt;3.35,A46&gt;=5.05,D46&lt;0.8),1.7,IF(AND(A46&lt;5.85,G46&lt;0.154,D46&gt;=0.8),4.5,IF(AND(D46&gt;=0.45,H46&gt;=5.748,A46&lt;5.05,D46&lt;0.8),1.6,IF(AND(G46&gt;=0.934,B46&gt;=3.35,A46&gt;=5.05,D46&lt;0.8),1.7,IF(AND(D46&lt;2.1,A46&gt;=5.85,G46&lt;0.154,D46&gt;=0.8),6.15,IF(AND(D46&gt;=2.1,A46&gt;=5.85,G46&lt;0.154,D46&gt;=0.8),5.5,IF(AND(A46&lt;6.1,D46&gt;=1.55,G46&gt;=0.154,D46&gt;=0.8),5,IF(AND(H46&gt;=14.379,G46&lt;0.934,B46&gt;=3.35,A46&gt;=5.05,D46&lt;0.8),1.58,IF(AND(G46&lt;0.379,A46&gt;=6.1,D46&gt;=1.55,G46&gt;=0.154,D46&gt;=0.8),5.42,IF(AND(H46&lt;13.924,G46&lt;0.227,D46&lt;0.45,H46&gt;=5.748,A46&lt;5.05,D46&lt;0.8),1.4,IF(AND(H46&gt;=13.924,G46&lt;0.227,D46&lt;0.45,H46&gt;=5.748,A46&lt;5.05,D46&lt;0.8),1.5,IF(AND(B46&lt;3.1,G46&gt;=0.227,D46&lt;0.45,H46&gt;=5.748,A46&lt;5.05,D46&lt;0.8),1.1,IF(AND(G46&lt;0.13,H46&lt;14.379,G46&lt;0.934,B46&gt;=3.35,A46&gt;=5.05,D46&lt;0.8),1.4,IF(AND(D46&lt;1.05,A46&lt;5.65,D46&lt;1.35,D46&lt;1.55,G46&gt;=0.154,D46&gt;=0.8),3.7,IF(AND(D46&lt;1.25,A46&gt;=5.65,D46&lt;1.35,D46&lt;1.55,G46&gt;=0.154,D46&gt;=0.8),4.06,IF(AND(D46&gt;=1.25,A46&gt;=5.65,D46&lt;1.35,D46&lt;1.55,G46&gt;=0.154,D46&gt;=0.8),4.425,IF(AND(H46&lt;13.654,D46&lt;1.45,D46&gt;=1.35,D46&lt;1.55,G46&gt;=0.154,D46&gt;=0.8),4.275,IF(AND(G46&lt;0.259,D46&gt;=1.45,D46&gt;=1.35,D46&lt;1.55,G46&gt;=0.154,D46&gt;=0.8),5.1,IF(AND(B46&lt;2.95,G46&gt;=0.379,A46&gt;=6.1,D46&gt;=1.55,G46&gt;=0.154,D46&gt;=0.8),6.3,IF(AND(B46&lt;3.25,B46&gt;=3.1,G46&gt;=0.227,D46&lt;0.45,H46&gt;=5.748,A46&lt;5.05,D46&lt;0.8),1.3,IF(AND(B46&gt;=3.25,B46&gt;=3.1,G46&gt;=0.227,D46&lt;0.45,H46&gt;=5.748,A46&lt;5.05,D46&lt;0.8),1.4,IF(AND(H46&gt;=13.372,G46&gt;=0.13,H46&lt;14.379,G46&lt;0.934,B46&gt;=3.35,A46&gt;=5.05,D46&lt;0.8),1.4,IF(AND(H46&lt;6.69,D46&gt;=1.05,A46&lt;5.65,D46&lt;1.35,D46&lt;1.55,G46&gt;=0.154,D46&gt;=0.8),4.033,IF(AND(H46&gt;=6.69,D46&gt;=1.05,A46&lt;5.65,D46&lt;1.35,D46&lt;1.55,G46&gt;=0.154,D46&gt;=0.8),3.88,IF(AND(B46&lt;2.85,H46&gt;=13.654,D46&lt;1.45,D46&gt;=1.35,D46&lt;1.55,G46&gt;=0.154,D46&gt;=0.8),4.8,IF(AND(B46&gt;=2.85,H46&gt;=13.654,D46&lt;1.45,D46&gt;=1.35,D46&lt;1.55,G46&gt;=0.154,D46&gt;=0.8),4.7,IF(AND(H46&lt;11.681,G46&gt;=0.259,D46&gt;=1.45,D46&gt;=1.35,D46&lt;1.55,G46&gt;=0.154,D46&gt;=0.8),4.85,IF(AND(H46&gt;=11.681,G46&gt;=0.259,D46&gt;=1.45,D46&gt;=1.35,D46&lt;1.55,G46&gt;=0.154,D46&gt;=0.8),4.633,IF(AND(A46&lt;6.25,B46&gt;=2.95,G46&gt;=0.379,A46&gt;=6.1,D46&gt;=1.55,G46&gt;=0.154,D46&gt;=0.8),5.4,IF(AND(D46&lt;0.3,H46&lt;13.372,G46&gt;=0.13,H46&lt;14.379,G46&lt;0.934,B46&gt;=3.35,A46&gt;=5.05,D46&lt;0.8),1.475,IF(AND(D46&gt;=0.3,H46&lt;13.372,G46&gt;=0.13,H46&lt;14.379,G46&lt;0.934,B46&gt;=3.35,A46&gt;=5.05,D46&lt;0.8),1.5,IF(AND(B46&lt;3.15,A46&gt;=6.25,B46&gt;=2.95,G46&gt;=0.379,A46&gt;=6.1,D46&gt;=1.55,G46&gt;=0.154,D46&gt;=0.8),5.7,IF(AND(B46&gt;=3.15,A46&gt;=6.25,B46&gt;=2.95,G46&gt;=0.379,A46&gt;=6.1,D46&gt;=1.55,G46&gt;=0.154,D46&gt;=0.8),5.933,"shouldnthappen"))))))))))))))))))))))))))))))))))</f>
        <v>1.6</v>
      </c>
      <c r="AD46" s="1" t="n">
        <f aca="false">IF(AND(H46&lt;6.621,A46&lt;4.95,D46&lt;0.8),1,IF(AND(H46&lt;14.144,H46&gt;=6.621,A46&lt;4.95,D46&lt;0.8),1.4,IF(AND(H46&gt;=14.144,H46&gt;=6.621,A46&lt;4.95,D46&lt;0.8),1.3,IF(AND(G46&lt;0.13,B46&gt;=3.85,A46&gt;=4.95,D46&lt;0.8),1.3,IF(AND(G46&gt;=0.13,B46&gt;=3.85,A46&gt;=4.95,D46&lt;0.8),1.425,IF(AND(A46&gt;=6.05,B46&lt;2.75,D46&lt;1.55,D46&gt;=0.8),4.9,IF(AND(A46&gt;=7.3,G46&lt;0.119,D46&gt;=1.55,D46&gt;=0.8),6.7,IF(AND(H46&lt;6.555,D46&lt;0.25,B46&lt;3.85,A46&gt;=4.95,D46&lt;0.8),1.7,IF(AND(B46&lt;3.4,D46&gt;=0.25,B46&lt;3.85,A46&gt;=4.95,D46&lt;0.8),1.7,IF(AND(B46&gt;=3.4,D46&gt;=0.25,B46&lt;3.85,A46&gt;=4.95,D46&lt;0.8),1.6,IF(AND(A46&lt;5.05,A46&lt;6.05,B46&lt;2.75,D46&lt;1.55,D46&gt;=0.8),3.3,IF(AND(B46&lt;2.85,D46&lt;1.35,B46&gt;=2.75,D46&lt;1.55,D46&gt;=0.8),4.5,IF(AND(H46&lt;12.206,D46&gt;=1.35,B46&gt;=2.75,D46&lt;1.55,D46&gt;=0.8),4.7,IF(AND(H46&gt;=12.206,D46&gt;=1.35,B46&gt;=2.75,D46&lt;1.55,D46&gt;=0.8),4.52,IF(AND(G46&lt;0.024,A46&lt;7.3,G46&lt;0.119,D46&gt;=1.55,D46&gt;=0.8),5.7,IF(AND(G46&gt;=0.024,A46&lt;7.3,G46&lt;0.119,D46&gt;=1.55,D46&gt;=0.8),5.6,IF(AND(F46&lt;2.5,G46&lt;0.417,G46&gt;=0.119,D46&gt;=1.55,D46&gt;=0.8),5.05,IF(AND(B46&lt;3.15,H46&gt;=6.555,D46&lt;0.25,B46&lt;3.85,A46&gt;=4.95,D46&lt;0.8),1.6,IF(AND(G46&lt;0.356,A46&gt;=5.05,A46&lt;6.05,B46&lt;2.75,D46&lt;1.55,D46&gt;=0.8),4.12,IF(AND(A46&lt;5.65,B46&gt;=2.85,D46&lt;1.35,B46&gt;=2.75,D46&lt;1.55,D46&gt;=0.8),3.6,IF(AND(B46&lt;3.15,F46&gt;=2.5,G46&lt;0.417,G46&gt;=0.119,D46&gt;=1.55,D46&gt;=0.8),5.18,IF(AND(B46&gt;=3.15,F46&gt;=2.5,G46&lt;0.417,G46&gt;=0.119,D46&gt;=1.55,D46&gt;=0.8),5.3,IF(AND(D46&lt;1.7,A46&lt;6.95,G46&gt;=0.417,G46&gt;=0.119,D46&gt;=1.55,D46&gt;=0.8),4.7,IF(AND(A46&lt;7.25,A46&gt;=6.95,G46&gt;=0.417,G46&gt;=0.119,D46&gt;=1.55,D46&gt;=0.8),5.8,IF(AND(A46&gt;=7.25,A46&gt;=6.95,G46&gt;=0.417,G46&gt;=0.119,D46&gt;=1.55,D46&gt;=0.8),6.333,IF(AND(H46&lt;8.594,B46&gt;=3.15,H46&gt;=6.555,D46&lt;0.25,B46&lt;3.85,A46&gt;=4.95,D46&lt;0.8),1.4,IF(AND(H46&gt;=8.594,B46&gt;=3.15,H46&gt;=6.555,D46&lt;0.25,B46&lt;3.85,A46&gt;=4.95,D46&lt;0.8),1.5,IF(AND(H46&gt;=11.218,G46&gt;=0.356,A46&gt;=5.05,A46&lt;6.05,B46&lt;2.75,D46&lt;1.55,D46&gt;=0.8),3.925,IF(AND(A46&gt;=6.5,A46&gt;=5.65,B46&gt;=2.85,D46&lt;1.35,B46&gt;=2.75,D46&lt;1.55,D46&gt;=0.8),4.6,IF(AND(H46&lt;8.602,H46&lt;11.218,G46&gt;=0.356,A46&gt;=5.05,A46&lt;6.05,B46&lt;2.75,D46&lt;1.55,D46&gt;=0.8),3.95,IF(AND(H46&gt;=8.602,H46&lt;11.218,G46&gt;=0.356,A46&gt;=5.05,A46&lt;6.05,B46&lt;2.75,D46&lt;1.55,D46&gt;=0.8),3.75,IF(AND(H46&lt;10.129,A46&lt;6.5,A46&gt;=5.65,B46&gt;=2.85,D46&lt;1.35,B46&gt;=2.75,D46&lt;1.55,D46&gt;=0.8),4.2,IF(AND(H46&gt;=10.129,A46&lt;6.5,A46&gt;=5.65,B46&gt;=2.85,D46&lt;1.35,B46&gt;=2.75,D46&lt;1.55,D46&gt;=0.8),4.267,IF(AND(D46&lt;2.2,B46&lt;3.05,D46&gt;=1.7,A46&lt;6.95,G46&gt;=0.417,G46&gt;=0.119,D46&gt;=1.55,D46&gt;=0.8),5.3,IF(AND(D46&gt;=2.2,B46&lt;3.05,D46&gt;=1.7,A46&lt;6.95,G46&gt;=0.417,G46&gt;=0.119,D46&gt;=1.55,D46&gt;=0.8),5.133,IF(AND(D46&lt;2.45,B46&gt;=3.05,D46&gt;=1.7,A46&lt;6.95,G46&gt;=0.417,G46&gt;=0.119,D46&gt;=1.55,D46&gt;=0.8),5.6,IF(AND(D46&gt;=2.45,B46&gt;=3.05,D46&gt;=1.7,A46&lt;6.95,G46&gt;=0.417,G46&gt;=0.119,D46&gt;=1.55,D46&gt;=0.8),6,"shouldnthappen")))))))))))))))))))))))))))))))))))))</f>
        <v>1.6</v>
      </c>
      <c r="AE46" s="1" t="n">
        <f aca="false">IF(AND(G46&lt;0.123,D46&gt;=0.25,D46&lt;0.75),1.3,IF(AND(H46&gt;=16.774,D46&gt;=1.75,D46&gt;=0.75),6.4,IF(AND(B46&lt;3.4,A46&lt;4.8,D46&lt;0.25,D46&lt;0.75),1.22,IF(AND(B46&gt;=3.4,A46&lt;4.8,D46&lt;0.25,D46&lt;0.75),1,IF(AND(A46&gt;=5.45,A46&gt;=4.8,D46&lt;0.25,D46&lt;0.75),1.367,IF(AND(H46&gt;=10.688,D46&lt;1.35,D46&lt;1.75,D46&gt;=0.75),4.2,IF(AND(A46&lt;5.3,D46&gt;=1.35,D46&lt;1.75,D46&gt;=0.75),4.05,IF(AND(G46&gt;=0.857,H46&lt;16.774,D46&gt;=1.75,D46&gt;=0.75),5.02,IF(AND(H46&lt;6.089,A46&lt;5.45,A46&gt;=4.8,D46&lt;0.25,D46&lt;0.75),1.7,IF(AND(G46&lt;0.184,D46&lt;0.35,G46&gt;=0.123,D46&gt;=0.25,D46&lt;0.75),1.7,IF(AND(G46&gt;=0.184,D46&lt;0.35,G46&gt;=0.123,D46&gt;=0.25,D46&lt;0.75),1.48,IF(AND(A46&lt;5.25,D46&gt;=0.35,G46&gt;=0.123,D46&gt;=0.25,D46&lt;0.75),1.75,IF(AND(A46&gt;=5.25,D46&gt;=0.35,G46&gt;=0.123,D46&gt;=0.25,D46&lt;0.75),1.5,IF(AND(A46&lt;5.3,H46&lt;10.688,D46&lt;1.35,D46&lt;1.75,D46&gt;=0.75),3.15,IF(AND(H46&lt;9.474,A46&gt;=5.3,D46&gt;=1.35,D46&lt;1.75,D46&gt;=0.75),4.95,IF(AND(G46&gt;=0.779,G46&lt;0.857,H46&lt;16.774,D46&gt;=1.75,D46&gt;=0.75),6,IF(AND(G46&lt;0.05,H46&gt;=6.089,A46&lt;5.45,A46&gt;=4.8,D46&lt;0.25,D46&lt;0.75),1.4,IF(AND(H46&lt;6.69,A46&gt;=5.3,H46&lt;10.688,D46&lt;1.35,D46&lt;1.75,D46&gt;=0.75),4.033,IF(AND(H46&gt;=6.69,A46&gt;=5.3,H46&lt;10.688,D46&lt;1.35,D46&lt;1.75,D46&gt;=0.75),3.733,IF(AND(B46&lt;2.5,H46&gt;=9.474,A46&gt;=5.3,D46&gt;=1.35,D46&lt;1.75,D46&gt;=0.75),4.5,IF(AND(D46&gt;=2.45,G46&lt;0.779,G46&lt;0.857,H46&lt;16.774,D46&gt;=1.75,D46&gt;=0.75),6,IF(AND(B46&gt;=3.75,G46&gt;=0.05,H46&gt;=6.089,A46&lt;5.45,A46&gt;=4.8,D46&lt;0.25,D46&lt;0.75),1.6,IF(AND(H46&lt;13.695,B46&gt;=2.5,H46&gt;=9.474,A46&gt;=5.3,D46&gt;=1.35,D46&lt;1.75,D46&gt;=0.75),4.567,IF(AND(G46&gt;=0.654,D46&lt;2.45,G46&lt;0.779,G46&lt;0.857,H46&lt;16.774,D46&gt;=1.75,D46&gt;=0.75),4.9,IF(AND(G46&gt;=0.73,B46&lt;3.75,G46&gt;=0.05,H46&gt;=6.089,A46&lt;5.45,A46&gt;=4.8,D46&lt;0.25,D46&lt;0.75),1.4,IF(AND(A46&lt;6.65,H46&gt;=13.695,B46&gt;=2.5,H46&gt;=9.474,A46&gt;=5.3,D46&gt;=1.35,D46&lt;1.75,D46&gt;=0.75),4.4,IF(AND(A46&gt;=6.65,H46&gt;=13.695,B46&gt;=2.5,H46&gt;=9.474,A46&gt;=5.3,D46&gt;=1.35,D46&lt;1.75,D46&gt;=0.75),4.84,IF(AND(B46&lt;2.75,G46&lt;0.654,D46&lt;2.45,G46&lt;0.779,G46&lt;0.857,H46&lt;16.774,D46&gt;=1.75,D46&gt;=0.75),5.2,IF(AND(H46&lt;9.524,G46&lt;0.73,B46&lt;3.75,G46&gt;=0.05,H46&gt;=6.089,A46&lt;5.45,A46&gt;=4.8,D46&lt;0.25,D46&lt;0.75),1.5,IF(AND(H46&gt;=9.524,G46&lt;0.73,B46&lt;3.75,G46&gt;=0.05,H46&gt;=6.089,A46&lt;5.45,A46&gt;=4.8,D46&lt;0.25,D46&lt;0.75),1.4,IF(AND(H46&gt;=13.644,B46&gt;=2.75,G46&lt;0.654,D46&lt;2.45,G46&lt;0.779,G46&lt;0.857,H46&lt;16.774,D46&gt;=1.75,D46&gt;=0.75),6.033,IF(AND(A46&gt;=6.85,H46&lt;13.644,B46&gt;=2.75,G46&lt;0.654,D46&lt;2.45,G46&lt;0.779,G46&lt;0.857,H46&lt;16.774,D46&gt;=1.75,D46&gt;=0.75),5.1,IF(AND(A46&gt;=6.75,A46&lt;6.85,H46&lt;13.644,B46&gt;=2.75,G46&lt;0.654,D46&lt;2.45,G46&lt;0.779,G46&lt;0.857,H46&lt;16.774,D46&gt;=1.75,D46&gt;=0.75),5.9,IF(AND(D46&gt;=2.35,A46&lt;6.75,A46&lt;6.85,H46&lt;13.644,B46&gt;=2.75,G46&lt;0.654,D46&lt;2.45,G46&lt;0.779,G46&lt;0.857,H46&lt;16.774,D46&gt;=1.75,D46&gt;=0.75),5.6,IF(AND(H46&lt;11.146,D46&lt;2.35,A46&lt;6.75,A46&lt;6.85,H46&lt;13.644,B46&gt;=2.75,G46&lt;0.654,D46&lt;2.45,G46&lt;0.779,G46&lt;0.857,H46&lt;16.774,D46&gt;=1.75,D46&gt;=0.75),5.4,IF(AND(H46&gt;=11.146,D46&lt;2.35,A46&lt;6.75,A46&lt;6.85,H46&lt;13.644,B46&gt;=2.75,G46&lt;0.654,D46&lt;2.45,G46&lt;0.779,G46&lt;0.857,H46&lt;16.774,D46&gt;=1.75,D46&gt;=0.75),5.6,"shouldnthappen"))))))))))))))))))))))))))))))))))))</f>
        <v>1.75</v>
      </c>
      <c r="AF46" s="1" t="n">
        <f aca="false">IF(AND(A46&lt;4.5,D46&lt;0.8),1.233,IF(AND(B46&lt;3.05,A46&gt;=4.5,D46&lt;0.8),1.4,IF(AND(D46&gt;=0.45,B46&gt;=3.05,A46&gt;=4.5,D46&lt;0.8),1.667,IF(AND(D46&lt;1.05,D46&lt;1.35,A46&lt;6.25,D46&gt;=0.8),3.633,IF(AND(H46&lt;13.935,A46&gt;=7.05,A46&gt;=6.25,D46&gt;=0.8),6,IF(AND(G46&gt;=0.948,D46&lt;0.45,B46&gt;=3.05,A46&gt;=4.5,D46&lt;0.8),1.7,IF(AND(G46&lt;0.652,D46&gt;=1.05,D46&lt;1.35,A46&lt;6.25,D46&gt;=0.8),4.16,IF(AND(D46&gt;=2.15,D46&gt;=1.75,D46&gt;=1.35,A46&lt;6.25,D46&gt;=0.8),5.4,IF(AND(G46&gt;=0.912,F46&lt;2.5,A46&lt;7.05,A46&gt;=6.25,D46&gt;=0.8),4.4,IF(AND(B46&gt;=3.25,F46&gt;=2.5,A46&lt;7.05,A46&gt;=6.25,D46&gt;=0.8),5.85,IF(AND(H46&lt;17.32,H46&gt;=13.935,A46&gt;=7.05,A46&gt;=6.25,D46&gt;=0.8),6.65,IF(AND(H46&gt;=17.32,H46&gt;=13.935,A46&gt;=7.05,A46&gt;=6.25,D46&gt;=0.8),6.4,IF(AND(H46&gt;=13.547,G46&lt;0.948,D46&lt;0.45,B46&gt;=3.05,A46&gt;=4.5,D46&lt;0.8),1.38,IF(AND(B46&gt;=2.75,G46&gt;=0.652,D46&gt;=1.05,D46&lt;1.35,A46&lt;6.25,D46&gt;=0.8),3.6,IF(AND(H46&lt;9.417,G46&lt;0.404,D46&lt;1.75,D46&gt;=1.35,A46&lt;6.25,D46&gt;=0.8),4.2,IF(AND(H46&gt;=9.417,G46&lt;0.404,D46&lt;1.75,D46&gt;=1.35,A46&lt;6.25,D46&gt;=0.8),4.5,IF(AND(G46&lt;0.464,G46&gt;=0.404,D46&lt;1.75,D46&gt;=1.35,A46&lt;6.25,D46&gt;=0.8),4.5,IF(AND(G46&gt;=0.464,G46&gt;=0.404,D46&lt;1.75,D46&gt;=1.35,A46&lt;6.25,D46&gt;=0.8),4.625,IF(AND(D46&lt;1.85,D46&lt;2.15,D46&gt;=1.75,D46&gt;=1.35,A46&lt;6.25,D46&gt;=0.8),4.9,IF(AND(D46&gt;=1.85,D46&lt;2.15,D46&gt;=1.75,D46&gt;=1.35,A46&lt;6.25,D46&gt;=0.8),5.05,IF(AND(G46&lt;0.332,G46&lt;0.912,F46&lt;2.5,A46&lt;7.05,A46&gt;=6.25,D46&gt;=0.8),4.467,IF(AND(G46&gt;=0.332,G46&lt;0.912,F46&lt;2.5,A46&lt;7.05,A46&gt;=6.25,D46&gt;=0.8),4.767,IF(AND(D46&lt;0.15,H46&lt;13.547,G46&lt;0.948,D46&lt;0.45,B46&gt;=3.05,A46&gt;=4.5,D46&lt;0.8),1.5,IF(AND(D46&lt;1.15,B46&lt;2.75,G46&gt;=0.652,D46&gt;=1.05,D46&lt;1.35,A46&lt;6.25,D46&gt;=0.8),3.9,IF(AND(D46&gt;=1.15,B46&lt;2.75,G46&gt;=0.652,D46&gt;=1.05,D46&lt;1.35,A46&lt;6.25,D46&gt;=0.8),4,IF(AND(D46&gt;=2.25,B46&lt;3.15,B46&lt;3.25,F46&gt;=2.5,A46&lt;7.05,A46&gt;=6.25,D46&gt;=0.8),5.14,IF(AND(G46&lt;0.621,B46&gt;=3.15,B46&lt;3.25,F46&gt;=2.5,A46&lt;7.05,A46&gt;=6.25,D46&gt;=0.8),5.75,IF(AND(G46&gt;=0.621,B46&gt;=3.15,B46&lt;3.25,F46&gt;=2.5,A46&lt;7.05,A46&gt;=6.25,D46&gt;=0.8),5.1,IF(AND(G46&gt;=0.862,D46&gt;=0.15,H46&lt;13.547,G46&lt;0.948,D46&lt;0.45,B46&gt;=3.05,A46&gt;=4.5,D46&lt;0.8),1.5,IF(AND(A46&lt;6.35,D46&lt;2.25,B46&lt;3.15,B46&lt;3.25,F46&gt;=2.5,A46&lt;7.05,A46&gt;=6.25,D46&gt;=0.8),5.267,IF(AND(A46&gt;=6.35,D46&lt;2.25,B46&lt;3.15,B46&lt;3.25,F46&gt;=2.5,A46&lt;7.05,A46&gt;=6.25,D46&gt;=0.8),5.42,IF(AND(A46&lt;5.1,G46&lt;0.862,D46&gt;=0.15,H46&lt;13.547,G46&lt;0.948,D46&lt;0.45,B46&gt;=3.05,A46&gt;=4.5,D46&lt;0.8),1.35,IF(AND(B46&lt;3.95,A46&gt;=5.1,G46&lt;0.862,D46&gt;=0.15,H46&lt;13.547,G46&lt;0.948,D46&lt;0.45,B46&gt;=3.05,A46&gt;=4.5,D46&lt;0.8),1.5,IF(AND(B46&gt;=3.95,A46&gt;=5.1,G46&lt;0.862,D46&gt;=0.15,H46&lt;13.547,G46&lt;0.948,D46&lt;0.45,B46&gt;=3.05,A46&gt;=4.5,D46&lt;0.8),1.467,"shouldnthappen"))))))))))))))))))))))))))))))))))</f>
        <v>1.667</v>
      </c>
      <c r="AG46" s="1" t="n">
        <f aca="false">IF(AND(H46&lt;5.748,A46&lt;4.85,D46&lt;0.75),1,IF(AND(B46&gt;=3.5,D46&gt;=1.75,D46&gt;=0.75),6.2,IF(AND(A46&gt;=4.65,H46&gt;=5.748,A46&lt;4.85,D46&lt;0.75),1.333,IF(AND(H46&lt;6.417,B46&lt;3.45,A46&gt;=4.85,D46&lt;0.75),1.7,IF(AND(A46&lt;5.05,B46&gt;=3.45,A46&gt;=4.85,D46&lt;0.75),1.4,IF(AND(A46&gt;=5.05,B46&gt;=3.45,A46&gt;=4.85,D46&lt;0.75),1.5,IF(AND(F46&gt;=2.5,H46&lt;13.641,D46&lt;1.75,D46&gt;=0.75),4.667,IF(AND(G46&lt;0.187,H46&gt;=13.641,D46&lt;1.75,D46&gt;=0.75),5,IF(AND(A46&gt;=7.1,B46&lt;3.5,D46&gt;=1.75,D46&gt;=0.75),6.575,IF(AND(G46&lt;0.161,A46&lt;4.65,H46&gt;=5.748,A46&lt;4.85,D46&lt;0.75),1.5,IF(AND(H46&lt;8.399,H46&gt;=6.417,B46&lt;3.45,A46&gt;=4.85,D46&lt;0.75),1.5,IF(AND(H46&gt;=8.399,H46&gt;=6.417,B46&lt;3.45,A46&gt;=4.85,D46&lt;0.75),1.625,IF(AND(G46&lt;0.086,F46&lt;2.5,H46&lt;13.641,D46&lt;1.75,D46&gt;=0.75),4.7,IF(AND(D46&lt;1.35,G46&gt;=0.187,H46&gt;=13.641,D46&lt;1.75,D46&gt;=0.75),4.2,IF(AND(G46&lt;0.422,G46&gt;=0.161,A46&lt;4.65,H46&gt;=5.748,A46&lt;4.85,D46&lt;0.75),1.4,IF(AND(G46&gt;=0.422,G46&gt;=0.161,A46&lt;4.65,H46&gt;=5.748,A46&lt;4.85,D46&lt;0.75),1.3,IF(AND(B46&lt;2.5,D46&gt;=1.35,G46&gt;=0.187,H46&gt;=13.641,D46&lt;1.75,D46&gt;=0.75),4.5,IF(AND(B46&lt;2.75,A46&lt;6,A46&lt;7.1,B46&lt;3.5,D46&gt;=1.75,D46&gt;=0.75),5.1,IF(AND(B46&gt;=2.75,A46&lt;6,A46&lt;7.1,B46&lt;3.5,D46&gt;=1.75,D46&gt;=0.75),5.02,IF(AND(A46&lt;5.15,A46&lt;5.9,G46&gt;=0.086,F46&lt;2.5,H46&lt;13.641,D46&lt;1.75,D46&gt;=0.75),3,IF(AND(G46&lt;0.644,A46&gt;=5.9,G46&gt;=0.086,F46&lt;2.5,H46&lt;13.641,D46&lt;1.75,D46&gt;=0.75),4.65,IF(AND(G46&gt;=0.644,A46&gt;=5.9,G46&gt;=0.086,F46&lt;2.5,H46&lt;13.641,D46&lt;1.75,D46&gt;=0.75),4.24,IF(AND(D46&lt;1.45,B46&gt;=2.5,D46&gt;=1.35,G46&gt;=0.187,H46&gt;=13.641,D46&lt;1.75,D46&gt;=0.75),4.68,IF(AND(D46&gt;=1.45,B46&gt;=2.5,D46&gt;=1.35,G46&gt;=0.187,H46&gt;=13.641,D46&lt;1.75,D46&gt;=0.75),4.833,IF(AND(H46&lt;13.18,D46&lt;2.05,A46&gt;=6,A46&lt;7.1,B46&lt;3.5,D46&gt;=1.75,D46&gt;=0.75),5.44,IF(AND(H46&gt;=13.18,D46&lt;2.05,A46&gt;=6,A46&lt;7.1,B46&lt;3.5,D46&gt;=1.75,D46&gt;=0.75),5.1,IF(AND(H46&lt;8.759,D46&gt;=2.05,A46&gt;=6,A46&lt;7.1,B46&lt;3.5,D46&gt;=1.75,D46&gt;=0.75),5.4,IF(AND(A46&gt;=5.75,A46&gt;=5.15,A46&lt;5.9,G46&gt;=0.086,F46&lt;2.5,H46&lt;13.641,D46&lt;1.75,D46&gt;=0.75),3.967,IF(AND(H46&lt;10.159,H46&gt;=8.759,D46&gt;=2.05,A46&gt;=6,A46&lt;7.1,B46&lt;3.5,D46&gt;=1.75,D46&gt;=0.75),5.925,IF(AND(D46&lt;1.2,A46&lt;5.75,A46&gt;=5.15,A46&lt;5.9,G46&gt;=0.086,F46&lt;2.5,H46&lt;13.641,D46&lt;1.75,D46&gt;=0.75),3.667,IF(AND(D46&lt;2.25,H46&gt;=10.159,H46&gt;=8.759,D46&gt;=2.05,A46&gt;=6,A46&lt;7.1,B46&lt;3.5,D46&gt;=1.75,D46&gt;=0.75),5.66,IF(AND(D46&gt;=2.25,H46&gt;=10.159,H46&gt;=8.759,D46&gt;=2.05,A46&gt;=6,A46&lt;7.1,B46&lt;3.5,D46&gt;=1.75,D46&gt;=0.75),5.34,IF(AND(D46&lt;1.35,D46&gt;=1.2,A46&lt;5.75,A46&gt;=5.15,A46&lt;5.9,G46&gt;=0.086,F46&lt;2.5,H46&lt;13.641,D46&lt;1.75,D46&gt;=0.75),4.025,IF(AND(D46&gt;=1.35,D46&gt;=1.2,A46&lt;5.75,A46&gt;=5.15,A46&lt;5.9,G46&gt;=0.086,F46&lt;2.5,H46&lt;13.641,D46&lt;1.75,D46&gt;=0.75),3.9,"shouldnthappen"))))))))))))))))))))))))))))))))))</f>
        <v>1.4</v>
      </c>
      <c r="AH46" s="1" t="n">
        <f aca="false">IF(AND(F46&lt;1.5,H46&lt;6.799,A46&lt;5.45),1.7,IF(AND(F46&gt;=1.5,H46&lt;6.799,A46&lt;5.45),4.1,IF(AND(D46&gt;=0.8,H46&gt;=6.799,A46&lt;5.45),3.9,IF(AND(H46&lt;7.564,F46&lt;2.5,A46&gt;=5.45),3.925,IF(AND(H46&gt;=16.284,F46&gt;=2.5,A46&gt;=5.45),6.5,IF(AND(A46&lt;4.35,D46&lt;0.8,H46&gt;=6.799,A46&lt;5.45),1.1,IF(AND(B46&lt;2.8,D46&lt;1.35,H46&gt;=7.564,F46&lt;2.5,A46&gt;=5.45),4.1,IF(AND(B46&gt;=2.8,D46&lt;1.35,H46&gt;=7.564,F46&lt;2.5,A46&gt;=5.45),4.267,IF(AND(B46&lt;2.75,D46&gt;=1.35,H46&gt;=7.564,F46&lt;2.5,A46&gt;=5.45),5,IF(AND(G46&gt;=0.078,G46&lt;0.26,H46&lt;16.284,F46&gt;=2.5,A46&gt;=5.45),6.06,IF(AND(G46&gt;=0.805,G46&gt;=0.26,H46&lt;16.284,F46&gt;=2.5,A46&gt;=5.45),5.02,IF(AND(H46&gt;=10.109,B46&gt;=3.45,A46&gt;=4.35,D46&lt;0.8,H46&gt;=6.799,A46&lt;5.45),1.55,IF(AND(D46&lt;2.25,G46&lt;0.078,G46&lt;0.26,H46&lt;16.284,F46&gt;=2.5,A46&gt;=5.45),5.6,IF(AND(D46&gt;=2.25,G46&lt;0.078,G46&lt;0.26,H46&lt;16.284,F46&gt;=2.5,A46&gt;=5.45),5.7,IF(AND(A46&lt;6.15,G46&lt;0.805,G46&gt;=0.26,H46&lt;16.284,F46&gt;=2.5,A46&gt;=5.45),4.967,IF(AND(A46&lt;4.65,H46&lt;12.227,B46&lt;3.45,A46&gt;=4.35,D46&lt;0.8,H46&gt;=6.799,A46&lt;5.45),1.333,IF(AND(A46&lt;4.85,H46&gt;=12.227,B46&lt;3.45,A46&gt;=4.35,D46&lt;0.8,H46&gt;=6.799,A46&lt;5.45),1.42,IF(AND(A46&gt;=4.85,H46&gt;=12.227,B46&lt;3.45,A46&gt;=4.35,D46&lt;0.8,H46&gt;=6.799,A46&lt;5.45),1.533,IF(AND(A46&lt;5.05,H46&lt;10.109,B46&gt;=3.45,A46&gt;=4.35,D46&lt;0.8,H46&gt;=6.799,A46&lt;5.45),1.4,IF(AND(A46&gt;=5.05,H46&lt;10.109,B46&gt;=3.45,A46&gt;=4.35,D46&lt;0.8,H46&gt;=6.799,A46&lt;5.45),1.5,IF(AND(G46&lt;0.14,H46&lt;13.531,B46&gt;=2.75,D46&gt;=1.35,H46&gt;=7.564,F46&lt;2.5,A46&gt;=5.45),4.7,IF(AND(G46&lt;0.187,H46&gt;=13.531,B46&gt;=2.75,D46&gt;=1.35,H46&gt;=7.564,F46&lt;2.5,A46&gt;=5.45),5,IF(AND(G46&gt;=0.187,H46&gt;=13.531,B46&gt;=2.75,D46&gt;=1.35,H46&gt;=7.564,F46&lt;2.5,A46&gt;=5.45),4.66,IF(AND(A46&lt;6.35,A46&gt;=6.15,G46&lt;0.805,G46&gt;=0.26,H46&lt;16.284,F46&gt;=2.5,A46&gt;=5.45),6,IF(AND(D46&lt;0.15,A46&gt;=4.65,H46&lt;12.227,B46&lt;3.45,A46&gt;=4.35,D46&lt;0.8,H46&gt;=6.799,A46&lt;5.45),1.5,IF(AND(H46&lt;10.723,G46&gt;=0.14,H46&lt;13.531,B46&gt;=2.75,D46&gt;=1.35,H46&gt;=7.564,F46&lt;2.5,A46&gt;=5.45),4.6,IF(AND(H46&gt;=10.723,G46&gt;=0.14,H46&lt;13.531,B46&gt;=2.75,D46&gt;=1.35,H46&gt;=7.564,F46&lt;2.5,A46&gt;=5.45),4.46,IF(AND(G46&lt;0.364,A46&gt;=6.35,A46&gt;=6.15,G46&lt;0.805,G46&gt;=0.26,H46&lt;16.284,F46&gt;=2.5,A46&gt;=5.45),5.28,IF(AND(A46&lt;5.1,D46&gt;=0.15,A46&gt;=4.65,H46&lt;12.227,B46&lt;3.45,A46&gt;=4.35,D46&lt;0.8,H46&gt;=6.799,A46&lt;5.45),1.36,IF(AND(A46&gt;=5.1,D46&gt;=0.15,A46&gt;=4.65,H46&lt;12.227,B46&lt;3.45,A46&gt;=4.35,D46&lt;0.8,H46&gt;=6.799,A46&lt;5.45),1.4,IF(AND(G46&gt;=0.6,G46&gt;=0.364,A46&gt;=6.35,A46&gt;=6.15,G46&lt;0.805,G46&gt;=0.26,H46&lt;16.284,F46&gt;=2.5,A46&gt;=5.45),5.1,IF(AND(A46&gt;=6.95,G46&lt;0.6,G46&gt;=0.364,A46&gt;=6.35,A46&gt;=6.15,G46&lt;0.805,G46&gt;=0.26,H46&lt;16.284,F46&gt;=2.5,A46&gt;=5.45),5.8,IF(AND(B46&lt;3.2,A46&lt;6.95,G46&lt;0.6,G46&gt;=0.364,A46&gt;=6.35,A46&gt;=6.15,G46&lt;0.805,G46&gt;=0.26,H46&lt;16.284,F46&gt;=2.5,A46&gt;=5.45),5.6,IF(AND(B46&gt;=3.2,A46&lt;6.95,G46&lt;0.6,G46&gt;=0.364,A46&gt;=6.35,A46&gt;=6.15,G46&lt;0.805,G46&gt;=0.26,H46&lt;16.284,F46&gt;=2.5,A46&gt;=5.45),5.7,"shouldnthappen"))))))))))))))))))))))))))))))))))</f>
        <v>1.55</v>
      </c>
      <c r="AI46" s="1" t="n">
        <f aca="false">IF(AND(B46&gt;=3.55,A46&lt;5.05,F46&lt;1.5),1,IF(AND(H46&gt;=13.436,A46&gt;=5.05,F46&lt;1.5),1.633,IF(AND(A46&lt;4.35,B46&lt;3.55,A46&lt;5.05,F46&lt;1.5),1.1,IF(AND(A46&lt;5.15,H46&lt;13.436,A46&gt;=5.05,F46&lt;1.5),1.6,IF(AND(G46&lt;0.837,D46&lt;1.2,B46&lt;2.65,F46&gt;=1.5),3.7,IF(AND(G46&gt;=0.837,D46&lt;1.2,B46&lt;2.65,F46&gt;=1.5),3,IF(AND(D46&lt;1.4,D46&gt;=1.2,B46&lt;2.65,F46&gt;=1.5),4.133,IF(AND(D46&gt;=1.4,D46&gt;=1.2,B46&lt;2.65,F46&gt;=1.5),4.633,IF(AND(G46&lt;0.302,A46&gt;=4.35,B46&lt;3.55,A46&lt;5.05,F46&lt;1.5),1.34,IF(AND(D46&gt;=0.3,A46&gt;=5.15,H46&lt;13.436,A46&gt;=5.05,F46&lt;1.5),1.5,IF(AND(G46&lt;0.233,G46&lt;0.265,D46&lt;1.55,B46&gt;=2.65,F46&gt;=1.5),4.56,IF(AND(G46&gt;=0.233,G46&lt;0.265,D46&lt;1.55,B46&gt;=2.65,F46&gt;=1.5),5.1,IF(AND(G46&lt;0.395,G46&gt;=0.265,D46&lt;1.55,B46&gt;=2.65,F46&gt;=1.5),4.025,IF(AND(H46&lt;13.935,A46&gt;=7.05,D46&gt;=1.55,B46&gt;=2.65,F46&gt;=1.5),6.12,IF(AND(H46&gt;=13.935,A46&gt;=7.05,D46&gt;=1.55,B46&gt;=2.65,F46&gt;=1.5),6.64,IF(AND(G46&gt;=0.858,G46&gt;=0.302,A46&gt;=4.35,B46&lt;3.55,A46&lt;5.05,F46&lt;1.5),1.3,IF(AND(H46&lt;6.543,D46&lt;0.3,A46&gt;=5.15,H46&lt;13.436,A46&gt;=5.05,F46&lt;1.5),1.4,IF(AND(H46&gt;=6.543,D46&lt;0.3,A46&gt;=5.15,H46&lt;13.436,A46&gt;=5.05,F46&lt;1.5),1.48,IF(AND(A46&lt;6.3,G46&gt;=0.395,G46&gt;=0.265,D46&lt;1.55,B46&gt;=2.65,F46&gt;=1.5),4.14,IF(AND(A46&gt;=6.3,G46&gt;=0.395,G46&gt;=0.265,D46&lt;1.55,B46&gt;=2.65,F46&gt;=1.5),4.767,IF(AND(G46&gt;=0.669,B46&lt;3.15,A46&lt;7.05,D46&gt;=1.55,B46&gt;=2.65,F46&gt;=1.5),5,IF(AND(H46&lt;9.459,G46&lt;0.858,G46&gt;=0.302,A46&gt;=4.35,B46&lt;3.55,A46&lt;5.05,F46&lt;1.5),1.4,IF(AND(H46&gt;=9.459,G46&lt;0.858,G46&gt;=0.302,A46&gt;=4.35,B46&lt;3.55,A46&lt;5.05,F46&lt;1.5),1.6,IF(AND(G46&gt;=0.433,G46&lt;0.669,B46&lt;3.15,A46&lt;7.05,D46&gt;=1.55,B46&gt;=2.65,F46&gt;=1.5),5.68,IF(AND(G46&lt;0.481,H46&lt;10.257,B46&gt;=3.15,A46&lt;7.05,D46&gt;=1.55,B46&gt;=2.65,F46&gt;=1.5),5.7,IF(AND(G46&gt;=0.481,H46&lt;10.257,B46&gt;=3.15,A46&lt;7.05,D46&gt;=1.55,B46&gt;=2.65,F46&gt;=1.5),5.9,IF(AND(D46&lt;2.15,H46&gt;=10.257,B46&gt;=3.15,A46&lt;7.05,D46&gt;=1.55,B46&gt;=2.65,F46&gt;=1.5),5.1,IF(AND(D46&gt;=2.15,H46&gt;=10.257,B46&gt;=3.15,A46&lt;7.05,D46&gt;=1.55,B46&gt;=2.65,F46&gt;=1.5),5.42,IF(AND(G46&lt;0.098,G46&lt;0.433,G46&lt;0.669,B46&lt;3.15,A46&lt;7.05,D46&gt;=1.55,B46&gt;=2.65,F46&gt;=1.5),5.567,IF(AND(D46&lt;1.8,G46&gt;=0.098,G46&lt;0.433,G46&lt;0.669,B46&lt;3.15,A46&lt;7.05,D46&gt;=1.55,B46&gt;=2.65,F46&gt;=1.5),5.033,IF(AND(G46&gt;=0.312,D46&gt;=1.8,G46&gt;=0.098,G46&lt;0.433,G46&lt;0.669,B46&lt;3.15,A46&lt;7.05,D46&gt;=1.55,B46&gt;=2.65,F46&gt;=1.5),5.4,IF(AND(H46&lt;9.002,G46&lt;0.312,D46&gt;=1.8,G46&gt;=0.098,G46&lt;0.433,G46&lt;0.669,B46&lt;3.15,A46&lt;7.05,D46&gt;=1.55,B46&gt;=2.65,F46&gt;=1.5),5.1,IF(AND(H46&gt;=9.002,G46&lt;0.312,D46&gt;=1.8,G46&gt;=0.098,G46&lt;0.433,G46&lt;0.669,B46&lt;3.15,A46&lt;7.05,D46&gt;=1.55,B46&gt;=2.65,F46&gt;=1.5),5.26,"shouldnthappen")))))))))))))))))))))))))))))))))</f>
        <v>1.6</v>
      </c>
      <c r="AJ46" s="1" t="n">
        <f aca="false">IF(AND(A46&gt;=5.25,D46&gt;=0.35,D46&lt;0.8),1.433,IF(AND(F46&gt;=2.5,H46&lt;6.927,D46&gt;=0.8),5.1,IF(AND(H46&lt;5.85,B46&lt;3.65,D46&lt;0.35,D46&lt;0.8),1,IF(AND(A46&lt;5.55,B46&gt;=3.65,D46&lt;0.35,D46&lt;0.8),1.5,IF(AND(A46&gt;=5.55,B46&gt;=3.65,D46&lt;0.35,D46&lt;0.8),1.7,IF(AND(H46&lt;7.949,A46&lt;5.25,D46&gt;=0.35,D46&lt;0.8),1.9,IF(AND(H46&gt;=7.949,A46&lt;5.25,D46&gt;=0.35,D46&lt;0.8),1.54,IF(AND(A46&lt;5.55,F46&lt;2.5,H46&lt;6.927,D46&gt;=0.8),3.98,IF(AND(A46&gt;=5.55,F46&lt;2.5,H46&lt;6.927,D46&gt;=0.8),4.1,IF(AND(A46&gt;=7.25,D46&gt;=1.55,H46&gt;=6.927,D46&gt;=0.8),6.65,IF(AND(A46&lt;5.75,D46&lt;1.2,D46&lt;1.55,H46&gt;=6.927,D46&gt;=0.8),3.62,IF(AND(A46&gt;=5.75,D46&lt;1.2,D46&lt;1.55,H46&gt;=6.927,D46&gt;=0.8),4.1,IF(AND(G46&lt;0.175,A46&lt;4.8,H46&gt;=5.85,B46&lt;3.65,D46&lt;0.35,D46&lt;0.8),1.5,IF(AND(G46&gt;=0.175,A46&lt;4.8,H46&gt;=5.85,B46&lt;3.65,D46&lt;0.35,D46&lt;0.8),1.3,IF(AND(A46&gt;=5.05,A46&gt;=4.8,H46&gt;=5.85,B46&lt;3.65,D46&lt;0.35,D46&lt;0.8),1.5,IF(AND(G46&gt;=0.735,A46&lt;6.25,D46&gt;=1.2,D46&lt;1.55,H46&gt;=6.927,D46&gt;=0.8),4,IF(AND(H46&lt;10.464,A46&lt;6.2,A46&lt;7.25,D46&gt;=1.55,H46&gt;=6.927,D46&gt;=0.8),5.1,IF(AND(H46&gt;=10.464,A46&lt;6.2,A46&lt;7.25,D46&gt;=1.55,H46&gt;=6.927,D46&gt;=0.8),4.9,IF(AND(G46&lt;0.418,A46&lt;5.05,A46&gt;=4.8,H46&gt;=5.85,B46&lt;3.65,D46&lt;0.35,D46&lt;0.8),1.48,IF(AND(G46&gt;=0.418,A46&lt;5.05,A46&gt;=4.8,H46&gt;=5.85,B46&lt;3.65,D46&lt;0.35,D46&lt;0.8),1.3,IF(AND(B46&lt;2.75,G46&lt;0.735,A46&lt;6.25,D46&gt;=1.2,D46&lt;1.55,H46&gt;=6.927,D46&gt;=0.8),4.35,IF(AND(H46&lt;15.422,D46&lt;1.45,A46&gt;=6.25,D46&gt;=1.2,D46&lt;1.55,H46&gt;=6.927,D46&gt;=0.8),4.375,IF(AND(H46&gt;=15.422,D46&lt;1.45,A46&gt;=6.25,D46&gt;=1.2,D46&lt;1.55,H46&gt;=6.927,D46&gt;=0.8),4.7,IF(AND(A46&lt;6.4,D46&gt;=1.45,A46&gt;=6.25,D46&gt;=1.2,D46&lt;1.55,H46&gt;=6.927,D46&gt;=0.8),5.1,IF(AND(G46&gt;=0.576,D46&lt;2.15,A46&gt;=6.2,A46&lt;7.25,D46&gt;=1.55,H46&gt;=6.927,D46&gt;=0.8),5.1,IF(AND(G46&lt;0.537,D46&gt;=2.15,A46&gt;=6.2,A46&lt;7.25,D46&gt;=1.55,H46&gt;=6.927,D46&gt;=0.8),5.533,IF(AND(G46&gt;=0.537,D46&gt;=2.15,A46&gt;=6.2,A46&lt;7.25,D46&gt;=1.55,H46&gt;=6.927,D46&gt;=0.8),5.9,IF(AND(D46&lt;1.45,B46&gt;=2.75,G46&lt;0.735,A46&lt;6.25,D46&gt;=1.2,D46&lt;1.55,H46&gt;=6.927,D46&gt;=0.8),4.6,IF(AND(D46&gt;=1.45,B46&gt;=2.75,G46&lt;0.735,A46&lt;6.25,D46&gt;=1.2,D46&lt;1.55,H46&gt;=6.927,D46&gt;=0.8),4.5,IF(AND(H46&lt;12.582,A46&gt;=6.4,D46&gt;=1.45,A46&gt;=6.25,D46&gt;=1.2,D46&lt;1.55,H46&gt;=6.927,D46&gt;=0.8),4.66,IF(AND(H46&gt;=12.582,A46&gt;=6.4,D46&gt;=1.45,A46&gt;=6.25,D46&gt;=1.2,D46&lt;1.55,H46&gt;=6.927,D46&gt;=0.8),4.9,IF(AND(B46&lt;2.75,G46&lt;0.576,D46&lt;2.15,A46&gt;=6.2,A46&lt;7.25,D46&gt;=1.55,H46&gt;=6.927,D46&gt;=0.8),5.3,IF(AND(G46&gt;=0.395,B46&gt;=2.75,G46&lt;0.576,D46&lt;2.15,A46&gt;=6.2,A46&lt;7.25,D46&gt;=1.55,H46&gt;=6.927,D46&gt;=0.8),5.6,IF(AND(D46&gt;=1.9,G46&lt;0.395,B46&gt;=2.75,G46&lt;0.576,D46&lt;2.15,A46&gt;=6.2,A46&lt;7.25,D46&gt;=1.55,H46&gt;=6.927,D46&gt;=0.8),5.333,IF(AND(B46&lt;2.95,D46&lt;1.9,G46&lt;0.395,B46&gt;=2.75,G46&lt;0.576,D46&lt;2.15,A46&gt;=6.2,A46&lt;7.25,D46&gt;=1.55,H46&gt;=6.927,D46&gt;=0.8),5.6,IF(AND(B46&gt;=2.95,D46&lt;1.9,G46&lt;0.395,B46&gt;=2.75,G46&lt;0.576,D46&lt;2.15,A46&gt;=6.2,A46&lt;7.25,D46&gt;=1.55,H46&gt;=6.927,D46&gt;=0.8),5.5,"shouldnthappen"))))))))))))))))))))))))))))))))))))</f>
        <v>1.54</v>
      </c>
      <c r="AK46" s="1" t="n">
        <f aca="false">IF(AND(H46&lt;5.85,B46&lt;3.65,F46&lt;1.5),1,IF(AND(B46&gt;=3.95,B46&gt;=3.65,F46&lt;1.5),1.433,IF(AND(A46&lt;5.15,F46&lt;2.5,F46&gt;=1.5),3.075,IF(AND(D46&gt;=0.35,H46&gt;=5.85,B46&lt;3.65,F46&lt;1.5),1.5,IF(AND(G46&lt;0.168,B46&lt;3.95,B46&gt;=3.65,F46&lt;1.5),1.7,IF(AND(H46&lt;5.767,A46&lt;7.25,F46&gt;=2.5,F46&gt;=1.5),4.5,IF(AND(D46&lt;1.9,A46&gt;=7.25,F46&gt;=2.5,F46&gt;=1.5),6.3,IF(AND(D46&gt;=1.9,A46&gt;=7.25,F46&gt;=2.5,F46&gt;=1.5),6.575,IF(AND(B46&lt;3.75,G46&gt;=0.168,B46&lt;3.95,B46&gt;=3.65,F46&lt;1.5),1.5,IF(AND(B46&gt;=3.75,G46&gt;=0.168,B46&lt;3.95,B46&gt;=3.65,F46&lt;1.5),1.6,IF(AND(D46&gt;=1.35,A46&lt;6.15,A46&gt;=5.15,F46&lt;2.5,F46&gt;=1.5),4.42,IF(AND(D46&lt;1.4,A46&gt;=6.15,A46&gt;=5.15,F46&lt;2.5,F46&gt;=1.5),4.5,IF(AND(D46&gt;=1.4,A46&gt;=6.15,A46&gt;=5.15,F46&lt;2.5,F46&gt;=1.5),4.675,IF(AND(D46&lt;0.15,H46&lt;11.218,D46&lt;0.35,H46&gt;=5.85,B46&lt;3.65,F46&lt;1.5),1.5,IF(AND(D46&lt;0.15,H46&gt;=11.218,D46&lt;0.35,H46&gt;=5.85,B46&lt;3.65,F46&lt;1.5),1.1,IF(AND(B46&lt;2.7,D46&lt;1.35,A46&lt;6.15,A46&gt;=5.15,F46&lt;2.5,F46&gt;=1.5),3.82,IF(AND(A46&lt;6.15,G46&gt;=0.755,H46&gt;=5.767,A46&lt;7.25,F46&gt;=2.5,F46&gt;=1.5),4.98,IF(AND(A46&gt;=6.15,G46&gt;=0.755,H46&gt;=5.767,A46&lt;7.25,F46&gt;=2.5,F46&gt;=1.5),5.3,IF(AND(B46&lt;3.4,D46&gt;=0.15,H46&lt;11.218,D46&lt;0.35,H46&gt;=5.85,B46&lt;3.65,F46&lt;1.5),1.4,IF(AND(B46&gt;=3.4,D46&gt;=0.15,H46&lt;11.218,D46&lt;0.35,H46&gt;=5.85,B46&lt;3.65,F46&lt;1.5),1.3,IF(AND(H46&lt;11.731,D46&gt;=0.15,H46&gt;=11.218,D46&lt;0.35,H46&gt;=5.85,B46&lt;3.65,F46&lt;1.5),1.2,IF(AND(H46&lt;9.053,B46&gt;=2.7,D46&lt;1.35,A46&lt;6.15,A46&gt;=5.15,F46&lt;2.5,F46&gt;=1.5),3.85,IF(AND(D46&gt;=2.1,B46&lt;2.85,G46&lt;0.755,H46&gt;=5.767,A46&lt;7.25,F46&gt;=2.5,F46&gt;=1.5),5.6,IF(AND(D46&gt;=2.45,B46&gt;=2.85,G46&lt;0.755,H46&gt;=5.767,A46&lt;7.25,F46&gt;=2.5,F46&gt;=1.5),5.8,IF(AND(B46&gt;=3.45,H46&gt;=11.731,D46&gt;=0.15,H46&gt;=11.218,D46&lt;0.35,H46&gt;=5.85,B46&lt;3.65,F46&lt;1.5),1.3,IF(AND(A46&lt;5.9,H46&gt;=9.053,B46&gt;=2.7,D46&lt;1.35,A46&lt;6.15,A46&gt;=5.15,F46&lt;2.5,F46&gt;=1.5),4.3,IF(AND(A46&gt;=5.9,H46&gt;=9.053,B46&gt;=2.7,D46&lt;1.35,A46&lt;6.15,A46&gt;=5.15,F46&lt;2.5,F46&gt;=1.5),4,IF(AND(G46&gt;=0.519,D46&lt;2.1,B46&lt;2.85,G46&lt;0.755,H46&gt;=5.767,A46&lt;7.25,F46&gt;=2.5,F46&gt;=1.5),4.9,IF(AND(A46&gt;=7.05,D46&lt;2.45,B46&gt;=2.85,G46&lt;0.755,H46&gt;=5.767,A46&lt;7.25,F46&gt;=2.5,F46&gt;=1.5),5.8,IF(AND(H46&lt;14.396,B46&lt;3.45,H46&gt;=11.731,D46&gt;=0.15,H46&gt;=11.218,D46&lt;0.35,H46&gt;=5.85,B46&lt;3.65,F46&lt;1.5),1.44,IF(AND(H46&gt;=14.396,B46&lt;3.45,H46&gt;=11.731,D46&gt;=0.15,H46&gt;=11.218,D46&lt;0.35,H46&gt;=5.85,B46&lt;3.65,F46&lt;1.5),1.3,IF(AND(G46&lt;0.282,G46&lt;0.519,D46&lt;2.1,B46&lt;2.85,G46&lt;0.755,H46&gt;=5.767,A46&lt;7.25,F46&gt;=2.5,F46&gt;=1.5),5.1,IF(AND(G46&gt;=0.282,G46&lt;0.519,D46&lt;2.1,B46&lt;2.85,G46&lt;0.755,H46&gt;=5.767,A46&lt;7.25,F46&gt;=2.5,F46&gt;=1.5),5.3,IF(AND(A46&lt;6.4,D46&lt;1.9,A46&lt;7.05,D46&lt;2.45,B46&gt;=2.85,G46&lt;0.755,H46&gt;=5.767,A46&lt;7.25,F46&gt;=2.5,F46&gt;=1.5),5.6,IF(AND(A46&gt;=6.4,D46&lt;1.9,A46&lt;7.05,D46&lt;2.45,B46&gt;=2.85,G46&lt;0.755,H46&gt;=5.767,A46&lt;7.25,F46&gt;=2.5,F46&gt;=1.5),5.5,IF(AND(H46&lt;8.884,D46&gt;=1.9,A46&lt;7.05,D46&lt;2.45,B46&gt;=2.85,G46&lt;0.755,H46&gt;=5.767,A46&lt;7.25,F46&gt;=2.5,F46&gt;=1.5),5.3,IF(AND(H46&gt;=8.884,D46&gt;=1.9,A46&lt;7.05,D46&lt;2.45,B46&gt;=2.85,G46&lt;0.755,H46&gt;=5.767,A46&lt;7.25,F46&gt;=2.5,F46&gt;=1.5),5.52,"shouldnthappen")))))))))))))))))))))))))))))))))))))</f>
        <v>1.5</v>
      </c>
      <c r="AL46" s="1" t="n">
        <f aca="false">IF(AND(H46&lt;5.85,A46&lt;5.05,D46&lt;0.8),1,IF(AND(B46&lt;3.35,A46&gt;=5.05,D46&lt;0.8),1.7,IF(AND(D46&gt;=2.45,F46&gt;=2.5,D46&gt;=0.8),6.05,IF(AND(H46&gt;=11.218,H46&gt;=5.85,A46&lt;5.05,D46&lt;0.8),1.28,IF(AND(G46&gt;=0.948,B46&gt;=3.35,A46&gt;=5.05,D46&lt;0.8),1.7,IF(AND(G46&gt;=0.423,H46&lt;11.218,H46&gt;=5.85,A46&lt;5.05,D46&lt;0.8),1.3,IF(AND(B46&lt;3.6,G46&lt;0.948,B46&gt;=3.35,A46&gt;=5.05,D46&lt;0.8),1.4,IF(AND(H46&lt;10.258,D46&lt;1.15,A46&lt;5.9,F46&lt;2.5,D46&gt;=0.8),3.36,IF(AND(H46&gt;=10.258,D46&lt;1.15,A46&lt;5.9,F46&lt;2.5,D46&gt;=0.8),3.9,IF(AND(A46&lt;5.3,D46&gt;=1.15,A46&lt;5.9,F46&lt;2.5,D46&gt;=0.8),3.9,IF(AND(D46&lt;1.55,B46&lt;2.75,A46&gt;=5.9,F46&lt;2.5,D46&gt;=0.8),4.64,IF(AND(D46&gt;=1.55,B46&lt;2.75,A46&gt;=5.9,F46&lt;2.5,D46&gt;=0.8),5.1,IF(AND(D46&gt;=1.6,B46&gt;=2.75,A46&gt;=5.9,F46&lt;2.5,D46&gt;=0.8),5,IF(AND(H46&lt;5.767,H46&lt;8.598,D46&lt;2.45,F46&gt;=2.5,D46&gt;=0.8),4.5,IF(AND(A46&lt;6.25,H46&gt;=8.598,D46&lt;2.45,F46&gt;=2.5,D46&gt;=0.8),5.02,IF(AND(B46&lt;3.55,G46&lt;0.423,H46&lt;11.218,H46&gt;=5.85,A46&lt;5.05,D46&lt;0.8),1.525,IF(AND(B46&gt;=3.55,G46&lt;0.423,H46&lt;11.218,H46&gt;=5.85,A46&lt;5.05,D46&lt;0.8),1.4,IF(AND(H46&gt;=13.932,B46&gt;=3.6,G46&lt;0.948,B46&gt;=3.35,A46&gt;=5.05,D46&lt;0.8),1.65,IF(AND(G46&gt;=0.652,A46&gt;=5.3,D46&gt;=1.15,A46&lt;5.9,F46&lt;2.5,D46&gt;=0.8),3.8,IF(AND(D46&lt;1.35,D46&lt;1.6,B46&gt;=2.75,A46&gt;=5.9,F46&lt;2.5,D46&gt;=0.8),4.42,IF(AND(H46&lt;6.656,H46&gt;=5.767,H46&lt;8.598,D46&lt;2.45,F46&gt;=2.5,D46&gt;=0.8),5.033,IF(AND(H46&gt;=6.656,H46&gt;=5.767,H46&lt;8.598,D46&lt;2.45,F46&gt;=2.5,D46&gt;=0.8),5.1,IF(AND(G46&gt;=0.885,A46&gt;=6.25,H46&gt;=8.598,D46&lt;2.45,F46&gt;=2.5,D46&gt;=0.8),5.2,IF(AND(H46&lt;6.926,H46&lt;13.932,B46&gt;=3.6,G46&lt;0.948,B46&gt;=3.35,A46&gt;=5.05,D46&lt;0.8),1.433,IF(AND(H46&gt;=6.926,H46&lt;13.932,B46&gt;=3.6,G46&lt;0.948,B46&gt;=3.35,A46&gt;=5.05,D46&lt;0.8),1.5,IF(AND(A46&lt;5.65,G46&lt;0.652,A46&gt;=5.3,D46&gt;=1.15,A46&lt;5.9,F46&lt;2.5,D46&gt;=0.8),4.36,IF(AND(A46&gt;=5.65,G46&lt;0.652,A46&gt;=5.3,D46&gt;=1.15,A46&lt;5.9,F46&lt;2.5,D46&gt;=0.8),4.2,IF(AND(H46&gt;=13.561,D46&gt;=1.35,D46&lt;1.6,B46&gt;=2.75,A46&gt;=5.9,F46&lt;2.5,D46&gt;=0.8),4.767,IF(AND(H46&lt;9.091,G46&lt;0.885,A46&gt;=6.25,H46&gt;=8.598,D46&lt;2.45,F46&gt;=2.5,D46&gt;=0.8),6.3,IF(AND(H46&gt;=12.206,H46&lt;13.561,D46&gt;=1.35,D46&lt;1.6,B46&gt;=2.75,A46&gt;=5.9,F46&lt;2.5,D46&gt;=0.8),4.4,IF(AND(D46&gt;=2.25,H46&gt;=9.091,G46&lt;0.885,A46&gt;=6.25,H46&gt;=8.598,D46&lt;2.45,F46&gt;=2.5,D46&gt;=0.8),5.9,IF(AND(B46&lt;3.05,H46&lt;12.206,H46&lt;13.561,D46&gt;=1.35,D46&lt;1.6,B46&gt;=2.75,A46&gt;=5.9,F46&lt;2.5,D46&gt;=0.8),4.6,IF(AND(B46&gt;=3.05,H46&lt;12.206,H46&lt;13.561,D46&gt;=1.35,D46&lt;1.6,B46&gt;=2.75,A46&gt;=5.9,F46&lt;2.5,D46&gt;=0.8),4.7,IF(AND(G46&gt;=0.596,D46&lt;2.25,H46&gt;=9.091,G46&lt;0.885,A46&gt;=6.25,H46&gt;=8.598,D46&lt;2.45,F46&gt;=2.5,D46&gt;=0.8),5.1,IF(AND(G46&gt;=0.379,G46&lt;0.596,D46&lt;2.25,H46&gt;=9.091,G46&lt;0.885,A46&gt;=6.25,H46&gt;=8.598,D46&lt;2.45,F46&gt;=2.5,D46&gt;=0.8),5.767,IF(AND(D46&lt;2.15,G46&lt;0.379,G46&lt;0.596,D46&lt;2.25,H46&gt;=9.091,G46&lt;0.885,A46&gt;=6.25,H46&gt;=8.598,D46&lt;2.45,F46&gt;=2.5,D46&gt;=0.8),5.4,IF(AND(D46&gt;=2.15,G46&lt;0.379,G46&lt;0.596,D46&lt;2.25,H46&gt;=9.091,G46&lt;0.885,A46&gt;=6.25,H46&gt;=8.598,D46&lt;2.45,F46&gt;=2.5,D46&gt;=0.8),5.6,"shouldnthappen")))))))))))))))))))))))))))))))))))))</f>
        <v>1.525</v>
      </c>
      <c r="AM46" s="1" t="n">
        <f aca="false">IF(AND(H46&lt;5.245,D46&lt;0.8),1,IF(AND(A46&lt;4.5,H46&gt;=5.245,D46&lt;0.8),1.35,IF(AND(D46&gt;=0.5,A46&gt;=4.5,H46&gt;=5.245,D46&lt;0.8),1.6,IF(AND(H46&lt;7.25,B46&lt;2.6,A46&lt;6.15,D46&gt;=0.8),4.375,IF(AND(H46&gt;=7.25,B46&lt;2.6,A46&lt;6.15,D46&gt;=0.8),3.075,IF(AND(H46&lt;13.935,A46&gt;=7.05,A46&gt;=6.15,D46&gt;=0.8),6.067,IF(AND(H46&gt;=13.935,A46&gt;=7.05,A46&gt;=6.15,D46&gt;=0.8),6.525,IF(AND(G46&gt;=0.948,D46&lt;0.5,A46&gt;=4.5,H46&gt;=5.245,D46&lt;0.8),1.7,IF(AND(G46&lt;0.568,D46&gt;=1.55,B46&gt;=2.6,A46&lt;6.15,D46&gt;=0.8),5.1,IF(AND(G46&gt;=0.568,D46&gt;=1.55,B46&gt;=2.6,A46&lt;6.15,D46&gt;=0.8),5,IF(AND(A46&gt;=6.6,B46&gt;=3.15,A46&lt;7.05,A46&gt;=6.15,D46&gt;=0.8),5.78,IF(AND(G46&lt;0.165,G46&lt;0.273,D46&lt;1.55,B46&gt;=2.6,A46&lt;6.15,D46&gt;=0.8),4.1,IF(AND(G46&gt;=0.165,G46&lt;0.273,D46&lt;1.55,B46&gt;=2.6,A46&lt;6.15,D46&gt;=0.8),4.5,IF(AND(D46&lt;1.35,G46&gt;=0.273,D46&lt;1.55,B46&gt;=2.6,A46&lt;6.15,D46&gt;=0.8),4.08,IF(AND(D46&gt;=1.35,G46&gt;=0.273,D46&lt;1.55,B46&gt;=2.6,A46&lt;6.15,D46&gt;=0.8),4.4,IF(AND(D46&lt;1.45,F46&lt;2.5,B46&lt;3.15,A46&lt;7.05,A46&gt;=6.15,D46&gt;=0.8),4.38,IF(AND(D46&gt;=1.45,F46&lt;2.5,B46&lt;3.15,A46&lt;7.05,A46&gt;=6.15,D46&gt;=0.8),4.75,IF(AND(D46&gt;=2.25,F46&gt;=2.5,B46&lt;3.15,A46&lt;7.05,A46&gt;=6.15,D46&gt;=0.8),5.16,IF(AND(H46&lt;11.488,A46&lt;6.6,B46&gt;=3.15,A46&lt;7.05,A46&gt;=6.15,D46&gt;=0.8),6,IF(AND(H46&gt;=14.396,D46&lt;0.25,G46&lt;0.948,D46&lt;0.5,A46&gt;=4.5,H46&gt;=5.245,D46&lt;0.8),1.3,IF(AND(A46&gt;=5.55,D46&gt;=0.25,G46&lt;0.948,D46&lt;0.5,A46&gt;=4.5,H46&gt;=5.245,D46&lt;0.8),1.7,IF(AND(D46&lt;1.85,D46&lt;2.25,F46&gt;=2.5,B46&lt;3.15,A46&lt;7.05,A46&gt;=6.15,D46&gt;=0.8),5.6,IF(AND(G46&lt;0.669,H46&gt;=11.488,A46&lt;6.6,B46&gt;=3.15,A46&lt;7.05,A46&gt;=6.15,D46&gt;=0.8),4.7,IF(AND(G46&gt;=0.669,H46&gt;=11.488,A46&lt;6.6,B46&gt;=3.15,A46&lt;7.05,A46&gt;=6.15,D46&gt;=0.8),5.22,IF(AND(H46&lt;6.543,H46&lt;14.396,D46&lt;0.25,G46&lt;0.948,D46&lt;0.5,A46&gt;=4.5,H46&gt;=5.245,D46&lt;0.8),1.4,IF(AND(A46&lt;4.95,A46&lt;5.55,D46&gt;=0.25,G46&lt;0.948,D46&lt;0.5,A46&gt;=4.5,H46&gt;=5.245,D46&lt;0.8),1.4,IF(AND(A46&gt;=4.95,A46&lt;5.55,D46&gt;=0.25,G46&lt;0.948,D46&lt;0.5,A46&gt;=4.5,H46&gt;=5.245,D46&lt;0.8),1.48,IF(AND(H46&lt;10.667,D46&gt;=1.85,D46&lt;2.25,F46&gt;=2.5,B46&lt;3.15,A46&lt;7.05,A46&gt;=6.15,D46&gt;=0.8),5.25,IF(AND(H46&gt;=10.667,D46&gt;=1.85,D46&lt;2.25,F46&gt;=2.5,B46&lt;3.15,A46&lt;7.05,A46&gt;=6.15,D46&gt;=0.8),5.55,IF(AND(G46&lt;0.063,H46&gt;=6.543,H46&lt;14.396,D46&lt;0.25,G46&lt;0.948,D46&lt;0.5,A46&gt;=4.5,H46&gt;=5.245,D46&lt;0.8),1.4,IF(AND(H46&lt;9.212,G46&gt;=0.063,H46&gt;=6.543,H46&lt;14.396,D46&lt;0.25,G46&lt;0.948,D46&lt;0.5,A46&gt;=4.5,H46&gt;=5.245,D46&lt;0.8),1.475,IF(AND(H46&gt;=9.212,G46&gt;=0.063,H46&gt;=6.543,H46&lt;14.396,D46&lt;0.25,G46&lt;0.948,D46&lt;0.5,A46&gt;=4.5,H46&gt;=5.245,D46&lt;0.8),1.5,"shouldnthappen"))))))))))))))))))))))))))))))))</f>
        <v>1.6</v>
      </c>
      <c r="AN46" s="1" t="n">
        <f aca="false">IF(AND(D46&lt;0.7,A46&gt;=5.55),1.633,IF(AND(G46&lt;0.38,B46&lt;2.8,A46&lt;5.55),4.3,IF(AND(G46&gt;=0.38,B46&lt;2.8,A46&lt;5.55),3.325,IF(AND(D46&gt;=0.35,B46&gt;=2.8,A46&lt;5.55),1.6,IF(AND(B46&gt;=3.4,A46&lt;4.8,D46&lt;0.35,B46&gt;=2.8,A46&lt;5.55),1,IF(AND(H46&gt;=11.789,A46&lt;5.9,D46&lt;1.55,D46&gt;=0.7,A46&gt;=5.55),4.325,IF(AND(F46&gt;=2.5,A46&gt;=5.9,D46&lt;1.55,D46&gt;=0.7,A46&gt;=5.55),5.05,IF(AND(D46&lt;1.9,A46&gt;=7.25,D46&gt;=1.55,D46&gt;=0.7,A46&gt;=5.55),6.3,IF(AND(D46&gt;=1.9,A46&gt;=7.25,D46&gt;=1.55,D46&gt;=0.7,A46&gt;=5.55),6.4,IF(AND(A46&lt;4.35,B46&lt;3.4,A46&lt;4.8,D46&lt;0.35,B46&gt;=2.8,A46&lt;5.55),1.1,IF(AND(G46&gt;=0.934,B46&lt;3.45,A46&gt;=4.8,D46&lt;0.35,B46&gt;=2.8,A46&lt;5.55),1.7,IF(AND(H46&gt;=14.877,B46&gt;=3.45,A46&gt;=4.8,D46&lt;0.35,B46&gt;=2.8,A46&lt;5.55),1.3,IF(AND(B46&lt;2.6,H46&lt;11.789,A46&lt;5.9,D46&lt;1.55,D46&gt;=0.7,A46&gt;=5.55),3.9,IF(AND(B46&gt;=2.6,H46&lt;11.789,A46&lt;5.9,D46&lt;1.55,D46&gt;=0.7,A46&gt;=5.55),4.26,IF(AND(A46&lt;6.6,F46&lt;2.5,A46&gt;=5.9,D46&lt;1.55,D46&gt;=0.7,A46&gt;=5.55),4.625,IF(AND(A46&gt;=6.6,F46&lt;2.5,A46&gt;=5.9,D46&lt;1.55,D46&gt;=0.7,A46&gt;=5.55),4.475,IF(AND(B46&lt;2.6,D46&lt;2.05,A46&lt;7.25,D46&gt;=1.55,D46&gt;=0.7,A46&gt;=5.55),5.8,IF(AND(G46&gt;=0.743,D46&gt;=2.05,A46&lt;7.25,D46&gt;=1.55,D46&gt;=0.7,A46&gt;=5.55),5.1,IF(AND(G46&lt;0.422,A46&gt;=4.35,B46&lt;3.4,A46&lt;4.8,D46&lt;0.35,B46&gt;=2.8,A46&lt;5.55),1.367,IF(AND(G46&gt;=0.422,A46&gt;=4.35,B46&lt;3.4,A46&lt;4.8,D46&lt;0.35,B46&gt;=2.8,A46&lt;5.55),1.3,IF(AND(A46&lt;5.05,G46&lt;0.934,B46&lt;3.45,A46&gt;=4.8,D46&lt;0.35,B46&gt;=2.8,A46&lt;5.55),1.525,IF(AND(A46&gt;=5.05,G46&lt;0.934,B46&lt;3.45,A46&gt;=4.8,D46&lt;0.35,B46&gt;=2.8,A46&lt;5.55),1.5,IF(AND(G46&gt;=0.585,H46&lt;14.877,B46&gt;=3.45,A46&gt;=4.8,D46&lt;0.35,B46&gt;=2.8,A46&lt;5.55),1.54,IF(AND(G46&gt;=0.537,G46&lt;0.743,D46&gt;=2.05,A46&lt;7.25,D46&gt;=1.55,D46&gt;=0.7,A46&gt;=5.55),5.833,IF(AND(D46&gt;=0.25,G46&lt;0.585,H46&lt;14.877,B46&gt;=3.45,A46&gt;=4.8,D46&lt;0.35,B46&gt;=2.8,A46&lt;5.55),1.367,IF(AND(D46&lt;1.75,H46&lt;13.795,B46&gt;=2.6,D46&lt;2.05,A46&lt;7.25,D46&gt;=1.55,D46&gt;=0.7,A46&gt;=5.55),5.45,IF(AND(B46&lt;2.85,H46&gt;=13.795,B46&gt;=2.6,D46&lt;2.05,A46&lt;7.25,D46&gt;=1.55,D46&gt;=0.7,A46&gt;=5.55),5.1,IF(AND(B46&gt;=2.85,H46&gt;=13.795,B46&gt;=2.6,D46&lt;2.05,A46&lt;7.25,D46&gt;=1.55,D46&gt;=0.7,A46&gt;=5.55),4.82,IF(AND(G46&lt;0.353,G46&lt;0.537,G46&lt;0.743,D46&gt;=2.05,A46&lt;7.25,D46&gt;=1.55,D46&gt;=0.7,A46&gt;=5.55),5.425,IF(AND(G46&gt;=0.353,G46&lt;0.537,G46&lt;0.743,D46&gt;=2.05,A46&lt;7.25,D46&gt;=1.55,D46&gt;=0.7,A46&gt;=5.55),5.62,IF(AND(G46&lt;0.311,D46&lt;0.25,G46&lt;0.585,H46&lt;14.877,B46&gt;=3.45,A46&gt;=4.8,D46&lt;0.35,B46&gt;=2.8,A46&lt;5.55),1.5,IF(AND(G46&gt;=0.311,D46&lt;0.25,G46&lt;0.585,H46&lt;14.877,B46&gt;=3.45,A46&gt;=4.8,D46&lt;0.35,B46&gt;=2.8,A46&lt;5.55),1.4,IF(AND(B46&gt;=3.1,D46&gt;=1.75,H46&lt;13.795,B46&gt;=2.6,D46&lt;2.05,A46&lt;7.25,D46&gt;=1.55,D46&gt;=0.7,A46&gt;=5.55),5.1,IF(AND(B46&lt;2.85,B46&lt;3.1,D46&gt;=1.75,H46&lt;13.795,B46&gt;=2.6,D46&lt;2.05,A46&lt;7.25,D46&gt;=1.55,D46&gt;=0.7,A46&gt;=5.55),5.2,IF(AND(B46&gt;=2.85,B46&lt;3.1,D46&gt;=1.75,H46&lt;13.795,B46&gt;=2.6,D46&lt;2.05,A46&lt;7.25,D46&gt;=1.55,D46&gt;=0.7,A46&gt;=5.55),5.2,"shouldnthappen")))))))))))))))))))))))))))))))))))</f>
        <v>1.6</v>
      </c>
      <c r="AO46" s="1" t="n">
        <f aca="false">IF(AND(H46&gt;=14.529,G46&lt;0.633,D46&lt;0.8),1.3,IF(AND(A46&lt;5.05,G46&gt;=0.633,D46&lt;0.8),1.35,IF(AND(H46&gt;=14.379,H46&lt;14.529,G46&lt;0.633,D46&lt;0.8),1.7,IF(AND(B46&lt;3.35,A46&gt;=5.05,G46&gt;=0.633,D46&lt;0.8),1.7,IF(AND(D46&gt;=1.45,A46&lt;5.95,F46&lt;2.5,D46&gt;=0.8),4.5,IF(AND(D46&lt;1.35,A46&gt;=5.95,F46&lt;2.5,D46&gt;=0.8),4,IF(AND(D46&lt;1.85,G46&gt;=0.845,F46&gt;=2.5,D46&gt;=0.8),4.8,IF(AND(B46&gt;=4.3,H46&lt;14.379,H46&lt;14.529,G46&lt;0.633,D46&lt;0.8),1.5,IF(AND(A46&lt;5.25,B46&gt;=3.35,A46&gt;=5.05,G46&gt;=0.633,D46&lt;0.8),1.55,IF(AND(A46&gt;=5.25,B46&gt;=3.35,A46&gt;=5.05,G46&gt;=0.633,D46&lt;0.8),1.633,IF(AND(A46&lt;5.05,D46&lt;1.45,A46&lt;5.95,F46&lt;2.5,D46&gt;=0.8),3.3,IF(AND(G46&lt;0.293,D46&gt;=1.35,A46&gt;=5.95,F46&lt;2.5,D46&gt;=0.8),5,IF(AND(A46&gt;=6.6,D46&lt;2.05,G46&lt;0.845,F46&gt;=2.5,D46&gt;=0.8),5.8,IF(AND(B46&lt;3.05,D46&gt;=2.05,G46&lt;0.845,F46&gt;=2.5,D46&gt;=0.8),6.15,IF(AND(B46&lt;2.9,D46&gt;=1.85,G46&gt;=0.845,F46&gt;=2.5,D46&gt;=0.8),5.1,IF(AND(B46&gt;=2.9,D46&gt;=1.85,G46&gt;=0.845,F46&gt;=2.5,D46&gt;=0.8),5.2,IF(AND(B46&gt;=3.8,B46&lt;4.3,H46&lt;14.379,H46&lt;14.529,G46&lt;0.633,D46&lt;0.8),1.333,IF(AND(A46&lt;6.25,G46&gt;=0.293,D46&gt;=1.35,A46&gt;=5.95,F46&lt;2.5,D46&gt;=0.8),4.6,IF(AND(H46&lt;10.351,A46&lt;6.6,D46&lt;2.05,G46&lt;0.845,F46&gt;=2.5,D46&gt;=0.8),5.4,IF(AND(G46&gt;=0.364,B46&gt;=3.05,D46&gt;=2.05,G46&lt;0.845,F46&gt;=2.5,D46&gt;=0.8),5.66,IF(AND(G46&gt;=0.447,B46&lt;3.8,B46&lt;4.3,H46&lt;14.379,H46&lt;14.529,G46&lt;0.633,D46&lt;0.8),1.3,IF(AND(H46&lt;6.247,A46&lt;5.65,A46&gt;=5.05,D46&lt;1.45,A46&lt;5.95,F46&lt;2.5,D46&gt;=0.8),4.033,IF(AND(D46&lt;1.25,A46&gt;=5.65,A46&gt;=5.05,D46&lt;1.45,A46&lt;5.95,F46&lt;2.5,D46&gt;=0.8),3.88,IF(AND(D46&gt;=1.25,A46&gt;=5.65,A46&gt;=5.05,D46&lt;1.45,A46&lt;5.95,F46&lt;2.5,D46&gt;=0.8),4.35,IF(AND(B46&lt;2.65,A46&gt;=6.25,G46&gt;=0.293,D46&gt;=1.35,A46&gt;=5.95,F46&lt;2.5,D46&gt;=0.8),4.9,IF(AND(B46&lt;2.75,H46&gt;=10.351,A46&lt;6.6,D46&lt;2.05,G46&lt;0.845,F46&gt;=2.5,D46&gt;=0.8),5.1,IF(AND(B46&gt;=2.75,H46&gt;=10.351,A46&lt;6.6,D46&lt;2.05,G46&lt;0.845,F46&gt;=2.5,D46&gt;=0.8),4.95,IF(AND(B46&lt;3.15,G46&lt;0.364,B46&gt;=3.05,D46&gt;=2.05,G46&lt;0.845,F46&gt;=2.5,D46&gt;=0.8),5.28,IF(AND(B46&gt;=3.15,G46&lt;0.364,B46&gt;=3.05,D46&gt;=2.05,G46&lt;0.845,F46&gt;=2.5,D46&gt;=0.8),5.5,IF(AND(H46&lt;9.212,G46&lt;0.447,B46&lt;3.8,B46&lt;4.3,H46&lt;14.379,H46&lt;14.529,G46&lt;0.633,D46&lt;0.8),1.4,IF(AND(G46&lt;0.356,H46&gt;=6.247,A46&lt;5.65,A46&gt;=5.05,D46&lt;1.45,A46&lt;5.95,F46&lt;2.5,D46&gt;=0.8),4.2,IF(AND(B46&lt;3,B46&gt;=2.65,A46&gt;=6.25,G46&gt;=0.293,D46&gt;=1.35,A46&gt;=5.95,F46&lt;2.5,D46&gt;=0.8),4.6,IF(AND(B46&gt;=3,B46&gt;=2.65,A46&gt;=6.25,G46&gt;=0.293,D46&gt;=1.35,A46&gt;=5.95,F46&lt;2.5,D46&gt;=0.8),4.7,IF(AND(A46&lt;5.05,H46&gt;=9.212,G46&lt;0.447,B46&lt;3.8,B46&lt;4.3,H46&lt;14.379,H46&lt;14.529,G46&lt;0.633,D46&lt;0.8),1.533,IF(AND(A46&gt;=5.05,H46&gt;=9.212,G46&lt;0.447,B46&lt;3.8,B46&lt;4.3,H46&lt;14.379,H46&lt;14.529,G46&lt;0.633,D46&lt;0.8),1.425,IF(AND(A46&lt;5.35,G46&gt;=0.356,H46&gt;=6.247,A46&lt;5.65,A46&gt;=5.05,D46&lt;1.45,A46&lt;5.95,F46&lt;2.5,D46&gt;=0.8),3.9,IF(AND(A46&gt;=5.35,G46&gt;=0.356,H46&gt;=6.247,A46&lt;5.65,A46&gt;=5.05,D46&lt;1.45,A46&lt;5.95,F46&lt;2.5,D46&gt;=0.8),3.72,"shouldnthappen")))))))))))))))))))))))))))))))))))))</f>
        <v>1.533</v>
      </c>
      <c r="AP46" s="1" t="n">
        <f aca="false">IF(AND(F46&gt;=1.5,A46&lt;5.55),3.84,IF(AND(G46&gt;=0.52,A46&lt;4.75,F46&lt;1.5,A46&lt;5.55),1.16,IF(AND(A46&lt;5.65,A46&lt;5.85,D46&lt;1.55,A46&gt;=5.55),4.2,IF(AND(A46&gt;=5.65,A46&lt;5.85,D46&lt;1.55,A46&gt;=5.55),3.167,IF(AND(G46&gt;=0.798,A46&gt;=5.85,D46&lt;1.55,A46&gt;=5.55),4,IF(AND(F46&lt;2.5,H46&lt;14.1,D46&gt;=1.55,A46&gt;=5.55),4.84,IF(AND(A46&lt;7.2,H46&gt;=14.1,D46&gt;=1.55,A46&gt;=5.55),5.633,IF(AND(A46&gt;=7.2,H46&gt;=14.1,D46&gt;=1.55,A46&gt;=5.55),6.6,IF(AND(G46&lt;0.161,G46&lt;0.52,A46&lt;4.75,F46&lt;1.5,A46&lt;5.55),1.5,IF(AND(D46&gt;=0.5,G46&lt;0.676,A46&gt;=4.75,F46&lt;1.5,A46&lt;5.55),1.6,IF(AND(H46&lt;11.016,G46&gt;=0.676,A46&gt;=4.75,F46&lt;1.5,A46&lt;5.55),1.75,IF(AND(G46&lt;0.209,G46&lt;0.798,A46&gt;=5.85,D46&lt;1.55,A46&gt;=5.55),4.5,IF(AND(G46&gt;=0.74,F46&gt;=2.5,H46&lt;14.1,D46&gt;=1.55,A46&gt;=5.55),6.225,IF(AND(B46&lt;2.95,G46&gt;=0.161,G46&lt;0.52,A46&lt;4.75,F46&lt;1.5,A46&lt;5.55),1.4,IF(AND(B46&gt;=2.95,G46&gt;=0.161,G46&lt;0.52,A46&lt;4.75,F46&lt;1.5,A46&lt;5.55),1.34,IF(AND(B46&lt;3.15,D46&lt;0.5,G46&lt;0.676,A46&gt;=4.75,F46&lt;1.5,A46&lt;5.55),1.52,IF(AND(D46&lt;0.25,H46&gt;=11.016,G46&gt;=0.676,A46&gt;=4.75,F46&lt;1.5,A46&lt;5.55),1.567,IF(AND(D46&gt;=0.25,H46&gt;=11.016,G46&gt;=0.676,A46&gt;=4.75,F46&lt;1.5,A46&lt;5.55),1.5,IF(AND(H46&lt;7.47,G46&gt;=0.209,G46&lt;0.798,A46&gt;=5.85,D46&lt;1.55,A46&gt;=5.55),5.05,IF(AND(B46&lt;2.85,G46&lt;0.74,F46&gt;=2.5,H46&lt;14.1,D46&gt;=1.55,A46&gt;=5.55),5.35,IF(AND(B46&lt;3.3,B46&gt;=3.15,D46&lt;0.5,G46&lt;0.676,A46&gt;=4.75,F46&lt;1.5,A46&lt;5.55),1.2,IF(AND(D46&lt;1.45,H46&gt;=7.47,G46&gt;=0.209,G46&lt;0.798,A46&gt;=5.85,D46&lt;1.55,A46&gt;=5.55),4.66,IF(AND(D46&gt;=1.45,H46&gt;=7.47,G46&gt;=0.209,G46&lt;0.798,A46&gt;=5.85,D46&lt;1.55,A46&gt;=5.55),4.64,IF(AND(A46&gt;=7.05,B46&gt;=2.85,G46&lt;0.74,F46&gt;=2.5,H46&lt;14.1,D46&gt;=1.55,A46&gt;=5.55),5.8,IF(AND(B46&gt;=3.25,A46&lt;7.05,B46&gt;=2.85,G46&lt;0.74,F46&gt;=2.5,H46&lt;14.1,D46&gt;=1.55,A46&gt;=5.55),5.7,IF(AND(H46&gt;=13.641,D46&lt;0.25,B46&gt;=3.3,B46&gt;=3.15,D46&lt;0.5,G46&lt;0.676,A46&gt;=4.75,F46&lt;1.5,A46&lt;5.55),1.3,IF(AND(D46&lt;0.35,D46&gt;=0.25,B46&gt;=3.3,B46&gt;=3.15,D46&lt;0.5,G46&lt;0.676,A46&gt;=4.75,F46&lt;1.5,A46&lt;5.55),1.367,IF(AND(D46&gt;=0.35,D46&gt;=0.25,B46&gt;=3.3,B46&gt;=3.15,D46&lt;0.5,G46&lt;0.676,A46&gt;=4.75,F46&lt;1.5,A46&lt;5.55),1.3,IF(AND(A46&lt;6.35,B46&lt;3.25,A46&lt;7.05,B46&gt;=2.85,G46&lt;0.74,F46&gt;=2.5,H46&lt;14.1,D46&gt;=1.55,A46&gt;=5.55),5.6,IF(AND(A46&gt;=6.35,B46&lt;3.25,A46&lt;7.05,B46&gt;=2.85,G46&lt;0.74,F46&gt;=2.5,H46&lt;14.1,D46&gt;=1.55,A46&gt;=5.55),5.325,IF(AND(A46&lt;5.1,H46&lt;13.641,D46&lt;0.25,B46&gt;=3.3,B46&gt;=3.15,D46&lt;0.5,G46&lt;0.676,A46&gt;=4.75,F46&lt;1.5,A46&lt;5.55),1.4,IF(AND(H46&gt;=11.031,A46&gt;=5.1,H46&lt;13.641,D46&lt;0.25,B46&gt;=3.3,B46&gt;=3.15,D46&lt;0.5,G46&lt;0.676,A46&gt;=4.75,F46&lt;1.5,A46&lt;5.55),1.4,IF(AND(A46&lt;5.45,H46&lt;11.031,A46&gt;=5.1,H46&lt;13.641,D46&lt;0.25,B46&gt;=3.3,B46&gt;=3.15,D46&lt;0.5,G46&lt;0.676,A46&gt;=4.75,F46&lt;1.5,A46&lt;5.55),1.5,IF(AND(A46&gt;=5.45,H46&lt;11.031,A46&gt;=5.1,H46&lt;13.641,D46&lt;0.25,B46&gt;=3.3,B46&gt;=3.15,D46&lt;0.5,G46&lt;0.676,A46&gt;=4.75,F46&lt;1.5,A46&lt;5.55),1.4,"shouldnthappen"))))))))))))))))))))))))))))))))))</f>
        <v>1.6</v>
      </c>
      <c r="AQ46" s="1" t="n">
        <f aca="false">IF(AND(H46&lt;6.926,D46&gt;=0.35,F46&lt;1.5),1.9,IF(AND(G46&gt;=0.869,D46&gt;=1.75,F46&gt;=1.5),5.15,IF(AND(A46&lt;4.35,A46&lt;5.05,D46&lt;0.35,F46&lt;1.5),1.1,IF(AND(H46&lt;6.089,A46&gt;=5.05,D46&lt;0.35,F46&lt;1.5),1.7,IF(AND(H46&gt;=13.089,H46&gt;=6.926,D46&gt;=0.35,F46&lt;1.5),1.3,IF(AND(G46&lt;0.695,D46&lt;1.15,D46&lt;1.75,F46&gt;=1.5),3.62,IF(AND(G46&gt;=0.695,D46&lt;1.15,D46&lt;1.75,F46&gt;=1.5),3,IF(AND(G46&gt;=0.585,H46&gt;=6.089,A46&gt;=5.05,D46&lt;0.35,F46&lt;1.5),1.5,IF(AND(H46&lt;9.582,H46&lt;13.089,H46&gt;=6.926,D46&gt;=0.35,F46&lt;1.5),1.5,IF(AND(H46&gt;=9.582,H46&lt;13.089,H46&gt;=6.926,D46&gt;=0.35,F46&lt;1.5),1.6,IF(AND(D46&lt;1.35,H46&lt;9.349,D46&gt;=1.15,D46&lt;1.75,F46&gt;=1.5),3.867,IF(AND(D46&lt;2.05,A46&lt;7.05,G46&lt;0.869,D46&gt;=1.75,F46&gt;=1.5),4.9,IF(AND(B46&gt;=3.3,A46&gt;=7.05,G46&lt;0.869,D46&gt;=1.75,F46&gt;=1.5),6.1,IF(AND(G46&lt;0.347,H46&lt;11.218,A46&gt;=4.35,A46&lt;5.05,D46&lt;0.35,F46&lt;1.5),1.4,IF(AND(G46&gt;=0.347,H46&lt;11.218,A46&gt;=4.35,A46&lt;5.05,D46&lt;0.35,F46&lt;1.5),1.5,IF(AND(G46&gt;=0.265,H46&gt;=11.218,A46&gt;=4.35,A46&lt;5.05,D46&lt;0.35,F46&lt;1.5),1.45,IF(AND(A46&gt;=5.4,G46&lt;0.585,H46&gt;=6.089,A46&gt;=5.05,D46&lt;0.35,F46&lt;1.5),1.35,IF(AND(B46&gt;=2.9,D46&gt;=1.35,H46&lt;9.349,D46&gt;=1.15,D46&lt;1.75,F46&gt;=1.5),4.6,IF(AND(D46&gt;=1.35,A46&lt;6.15,H46&gt;=9.349,D46&gt;=1.15,D46&lt;1.75,F46&gt;=1.5),4.54,IF(AND(H46&lt;10.927,A46&gt;=6.15,H46&gt;=9.349,D46&gt;=1.15,D46&lt;1.75,F46&gt;=1.5),4.3,IF(AND(G46&lt;0.512,D46&gt;=2.05,A46&lt;7.05,G46&lt;0.869,D46&gt;=1.75,F46&gt;=1.5),5.533,IF(AND(G46&gt;=0.512,D46&gt;=2.05,A46&lt;7.05,G46&lt;0.869,D46&gt;=1.75,F46&gt;=1.5),5.88,IF(AND(H46&lt;11.551,B46&lt;3.3,A46&gt;=7.05,G46&lt;0.869,D46&gt;=1.75,F46&gt;=1.5),6.3,IF(AND(G46&lt;0.227,G46&lt;0.265,H46&gt;=11.218,A46&gt;=4.35,A46&lt;5.05,D46&lt;0.35,F46&lt;1.5),1.4,IF(AND(G46&gt;=0.227,G46&lt;0.265,H46&gt;=11.218,A46&gt;=4.35,A46&lt;5.05,D46&lt;0.35,F46&lt;1.5),1.26,IF(AND(H46&lt;11.031,A46&lt;5.4,G46&lt;0.585,H46&gt;=6.089,A46&gt;=5.05,D46&lt;0.35,F46&lt;1.5),1.5,IF(AND(H46&gt;=11.031,A46&lt;5.4,G46&lt;0.585,H46&gt;=6.089,A46&gt;=5.05,D46&lt;0.35,F46&lt;1.5),1.4,IF(AND(A46&lt;5.45,B46&lt;2.9,D46&gt;=1.35,H46&lt;9.349,D46&gt;=1.15,D46&lt;1.75,F46&gt;=1.5),4.5,IF(AND(A46&lt;5.9,D46&lt;1.35,A46&lt;6.15,H46&gt;=9.349,D46&gt;=1.15,D46&lt;1.75,F46&gt;=1.5),4.2,IF(AND(A46&gt;=5.9,D46&lt;1.35,A46&lt;6.15,H46&gt;=9.349,D46&gt;=1.15,D46&lt;1.75,F46&gt;=1.5),4,IF(AND(A46&gt;=6.75,H46&gt;=10.927,A46&gt;=6.15,H46&gt;=9.349,D46&gt;=1.15,D46&lt;1.75,F46&gt;=1.5),4.767,IF(AND(B46&lt;2.9,H46&gt;=11.551,B46&lt;3.3,A46&gt;=7.05,G46&lt;0.869,D46&gt;=1.75,F46&gt;=1.5),6.7,IF(AND(B46&gt;=2.9,H46&gt;=11.551,B46&lt;3.3,A46&gt;=7.05,G46&lt;0.869,D46&gt;=1.75,F46&gt;=1.5),6.6,IF(AND(B46&lt;2.45,A46&gt;=5.45,B46&lt;2.9,D46&gt;=1.35,H46&lt;9.349,D46&gt;=1.15,D46&lt;1.75,F46&gt;=1.5),5,IF(AND(B46&gt;=2.45,A46&gt;=5.45,B46&lt;2.9,D46&gt;=1.35,H46&lt;9.349,D46&gt;=1.15,D46&lt;1.75,F46&gt;=1.5),5.1,IF(AND(H46&lt;11.166,A46&lt;6.75,H46&gt;=10.927,A46&gt;=6.15,H46&gt;=9.349,D46&gt;=1.15,D46&lt;1.75,F46&gt;=1.5),4.9,IF(AND(G46&lt;0.228,H46&gt;=11.166,A46&lt;6.75,H46&gt;=10.927,A46&gt;=6.15,H46&gt;=9.349,D46&gt;=1.15,D46&lt;1.75,F46&gt;=1.5),4.7,IF(AND(H46&lt;13.531,G46&gt;=0.228,H46&gt;=11.166,A46&lt;6.75,H46&gt;=10.927,A46&gt;=6.15,H46&gt;=9.349,D46&gt;=1.15,D46&lt;1.75,F46&gt;=1.5),4.4,IF(AND(H46&gt;=13.531,G46&gt;=0.228,H46&gt;=11.166,A46&lt;6.75,H46&gt;=10.927,A46&gt;=6.15,H46&gt;=9.349,D46&gt;=1.15,D46&lt;1.75,F46&gt;=1.5),4.6,"shouldnthappen")))))))))))))))))))))))))))))))))))))))</f>
        <v>1.6</v>
      </c>
      <c r="AR46" s="1" t="n">
        <f aca="false">IF(AND(G46&gt;=0.93,B46&lt;3.65,F46&lt;1.5),1.7,IF(AND(H46&lt;6.542,B46&gt;=3.65,F46&lt;1.5),1.767,IF(AND(A46&gt;=7.05,D46&gt;=1.55,F46&gt;=1.5),6.3,IF(AND(G46&lt;0.123,H46&gt;=6.542,B46&gt;=3.65,F46&lt;1.5),1.367,IF(AND(A46&lt;5.15,A46&lt;5.65,D46&lt;1.55,F46&gt;=1.5),3.15,IF(AND(A46&lt;4.8,G46&gt;=0.447,G46&lt;0.93,B46&lt;3.65,F46&lt;1.5),1.24,IF(AND(A46&gt;=4.8,G46&gt;=0.447,G46&lt;0.93,B46&lt;3.65,F46&lt;1.5),1.4,IF(AND(G46&lt;0.151,G46&gt;=0.123,H46&gt;=6.542,B46&gt;=3.65,F46&lt;1.5),1.7,IF(AND(G46&gt;=0.151,G46&gt;=0.123,H46&gt;=6.542,B46&gt;=3.65,F46&lt;1.5),1.5,IF(AND(D46&gt;=1.45,A46&gt;=5.15,A46&lt;5.65,D46&lt;1.55,F46&gt;=1.5),4.5,IF(AND(B46&lt;2.65,D46&gt;=1.35,A46&gt;=5.65,D46&lt;1.55,F46&gt;=1.5),4.9,IF(AND(G46&lt;0.527,F46&lt;2.5,A46&lt;7.05,D46&gt;=1.55,F46&gt;=1.5),5.075,IF(AND(G46&gt;=0.527,F46&lt;2.5,A46&lt;7.05,D46&gt;=1.55,F46&gt;=1.5),4.7,IF(AND(A46&lt;4.65,G46&lt;0.265,G46&lt;0.447,G46&lt;0.93,B46&lt;3.65,F46&lt;1.5),1.42,IF(AND(G46&lt;0.3,G46&gt;=0.265,G46&lt;0.447,G46&lt;0.93,B46&lt;3.65,F46&lt;1.5),1.6,IF(AND(G46&gt;=0.3,G46&gt;=0.265,G46&lt;0.447,G46&lt;0.93,B46&lt;3.65,F46&lt;1.5),1.4,IF(AND(G46&lt;0.356,D46&lt;1.45,A46&gt;=5.15,A46&lt;5.65,D46&lt;1.55,F46&gt;=1.5),4.125,IF(AND(D46&lt;1.1,A46&lt;6.2,D46&lt;1.35,A46&gt;=5.65,D46&lt;1.55,F46&gt;=1.5),4.1,IF(AND(D46&gt;=1.1,A46&lt;6.2,D46&lt;1.35,A46&gt;=5.65,D46&lt;1.55,F46&gt;=1.5),4.175,IF(AND(H46&gt;=13.433,A46&gt;=6.2,D46&lt;1.35,A46&gt;=5.65,D46&lt;1.55,F46&gt;=1.5),4.6,IF(AND(G46&lt;0.437,B46&gt;=2.65,D46&gt;=1.35,A46&gt;=5.65,D46&lt;1.55,F46&gt;=1.5),4.625,IF(AND(G46&gt;=0.437,B46&gt;=2.65,D46&gt;=1.35,A46&gt;=5.65,D46&lt;1.55,F46&gt;=1.5),4.75,IF(AND(B46&gt;=3.15,H46&lt;11.146,F46&gt;=2.5,A46&lt;7.05,D46&gt;=1.55,F46&gt;=1.5),5.667,IF(AND(B46&lt;2.65,H46&gt;=11.146,F46&gt;=2.5,A46&lt;7.05,D46&gt;=1.55,F46&gt;=1.5),5.8,IF(AND(B46&lt;3.3,A46&gt;=4.65,G46&lt;0.265,G46&lt;0.447,G46&lt;0.93,B46&lt;3.65,F46&lt;1.5),1.32,IF(AND(B46&gt;=3.3,A46&gt;=4.65,G46&lt;0.265,G46&lt;0.447,G46&lt;0.93,B46&lt;3.65,F46&lt;1.5),1.425,IF(AND(B46&lt;2.8,G46&gt;=0.356,D46&lt;1.45,A46&gt;=5.15,A46&lt;5.65,D46&lt;1.55,F46&gt;=1.5),3.86,IF(AND(B46&gt;=2.8,G46&gt;=0.356,D46&lt;1.45,A46&gt;=5.15,A46&lt;5.65,D46&lt;1.55,F46&gt;=1.5),3.6,IF(AND(B46&lt;2.6,H46&lt;13.433,A46&gt;=6.2,D46&lt;1.35,A46&gt;=5.65,D46&lt;1.55,F46&gt;=1.5),4.4,IF(AND(B46&gt;=2.6,H46&lt;13.433,A46&gt;=6.2,D46&lt;1.35,A46&gt;=5.65,D46&lt;1.55,F46&gt;=1.5),4.3,IF(AND(G46&lt;0.151,B46&lt;3.15,H46&lt;11.146,F46&gt;=2.5,A46&lt;7.05,D46&gt;=1.55,F46&gt;=1.5),5.5,IF(AND(H46&lt;15.52,B46&gt;=2.65,H46&gt;=11.146,F46&gt;=2.5,A46&lt;7.05,D46&gt;=1.55,F46&gt;=1.5),5.4,IF(AND(H46&gt;=15.52,B46&gt;=2.65,H46&gt;=11.146,F46&gt;=2.5,A46&lt;7.05,D46&gt;=1.55,F46&gt;=1.5),5.733,IF(AND(H46&lt;10.74,G46&gt;=0.151,B46&lt;3.15,H46&lt;11.146,F46&gt;=2.5,A46&lt;7.05,D46&gt;=1.55,F46&gt;=1.5),5.12,IF(AND(H46&gt;=10.74,G46&gt;=0.151,B46&lt;3.15,H46&lt;11.146,F46&gt;=2.5,A46&lt;7.05,D46&gt;=1.55,F46&gt;=1.5),4.9,"shouldnthappen")))))))))))))))))))))))))))))))))))</f>
        <v>1.4</v>
      </c>
      <c r="AS46" s="1" t="n">
        <f aca="false">IF(AND(F46&gt;=1.5,A46&lt;5.55),4.18,IF(AND(F46&gt;=2.5,B46&lt;2.75,A46&gt;=5.55),5.38,IF(AND(G46&gt;=0.587,B46&lt;3.75,F46&lt;1.5,A46&lt;5.55),1.48,IF(AND(H46&lt;6.51,B46&gt;=3.75,F46&lt;1.5,A46&lt;5.55),1.9,IF(AND(H46&gt;=6.51,B46&gt;=3.75,F46&lt;1.5,A46&lt;5.55),1.425,IF(AND(G46&gt;=0.868,F46&lt;2.5,B46&lt;2.75,A46&gt;=5.55),4.65,IF(AND(F46&lt;1.5,D46&lt;1.55,B46&gt;=2.75,A46&gt;=5.55),1.7,IF(AND(G46&gt;=0.857,D46&gt;=1.55,B46&gt;=2.75,A46&gt;=5.55),5.033,IF(AND(G46&gt;=0.518,G46&lt;0.587,B46&lt;3.75,F46&lt;1.5,A46&lt;5.55),1,IF(AND(D46&lt;1.05,G46&lt;0.868,F46&lt;2.5,B46&lt;2.75,A46&gt;=5.55),3.5,IF(AND(G46&lt;0.404,D46&gt;=1.05,G46&lt;0.868,F46&lt;2.5,B46&lt;2.75,A46&gt;=5.55),4.2,IF(AND(G46&gt;=0.404,D46&gt;=1.05,G46&lt;0.868,F46&lt;2.5,B46&lt;2.75,A46&gt;=5.55),3.94,IF(AND(F46&lt;2.5,B46&lt;2.95,F46&gt;=1.5,D46&lt;1.55,B46&gt;=2.75,A46&gt;=5.55),4.68,IF(AND(F46&gt;=2.5,B46&lt;2.95,F46&gt;=1.5,D46&lt;1.55,B46&gt;=2.75,A46&gt;=5.55),5.1,IF(AND(H46&lt;10.883,B46&gt;=2.95,F46&gt;=1.5,D46&lt;1.55,B46&gt;=2.75,A46&gt;=5.55),4.15,IF(AND(H46&gt;=10.883,B46&gt;=2.95,F46&gt;=1.5,D46&lt;1.55,B46&gt;=2.75,A46&gt;=5.55),4.5,IF(AND(H46&gt;=14.1,D46&lt;2.05,G46&lt;0.857,D46&gt;=1.55,B46&gt;=2.75,A46&gt;=5.55),6.6,IF(AND(G46&lt;0.063,B46&lt;3.15,G46&lt;0.518,G46&lt;0.587,B46&lt;3.75,F46&lt;1.5,A46&lt;5.55),1.4,IF(AND(G46&gt;=0.063,B46&lt;3.15,G46&lt;0.518,G46&lt;0.587,B46&lt;3.75,F46&lt;1.5,A46&lt;5.55),1.5,IF(AND(H46&gt;=10.563,B46&gt;=3.15,G46&lt;0.518,G46&lt;0.587,B46&lt;3.75,F46&lt;1.5,A46&lt;5.55),1.325,IF(AND(B46&lt;2.95,H46&lt;14.1,D46&lt;2.05,G46&lt;0.857,D46&gt;=1.55,B46&gt;=2.75,A46&gt;=5.55),6.125,IF(AND(A46&lt;6.65,G46&lt;0.364,D46&gt;=2.05,G46&lt;0.857,D46&gt;=1.55,B46&gt;=2.75,A46&gt;=5.55),5.45,IF(AND(G46&gt;=0.774,G46&gt;=0.364,D46&gt;=2.05,G46&lt;0.857,D46&gt;=1.55,B46&gt;=2.75,A46&gt;=5.55),5.4,IF(AND(H46&gt;=9.279,H46&lt;10.563,B46&gt;=3.15,G46&lt;0.518,G46&lt;0.587,B46&lt;3.75,F46&lt;1.5,A46&lt;5.55),1.475,IF(AND(D46&lt;1.65,B46&gt;=2.95,H46&lt;14.1,D46&lt;2.05,G46&lt;0.857,D46&gt;=1.55,B46&gt;=2.75,A46&gt;=5.55),5.8,IF(AND(B46&lt;3.15,A46&gt;=6.65,G46&lt;0.364,D46&gt;=2.05,G46&lt;0.857,D46&gt;=1.55,B46&gt;=2.75,A46&gt;=5.55),5.3,IF(AND(B46&gt;=3.15,A46&gt;=6.65,G46&lt;0.364,D46&gt;=2.05,G46&lt;0.857,D46&gt;=1.55,B46&gt;=2.75,A46&gt;=5.55),5.7,IF(AND(A46&gt;=6.75,G46&lt;0.774,G46&gt;=0.364,D46&gt;=2.05,G46&lt;0.857,D46&gt;=1.55,B46&gt;=2.75,A46&gt;=5.55),5.9,IF(AND(G46&lt;0.417,H46&lt;9.279,H46&lt;10.563,B46&gt;=3.15,G46&lt;0.518,G46&lt;0.587,B46&lt;3.75,F46&lt;1.5,A46&lt;5.55),1.4,IF(AND(G46&gt;=0.417,H46&lt;9.279,H46&lt;10.563,B46&gt;=3.15,G46&lt;0.518,G46&lt;0.587,B46&lt;3.75,F46&lt;1.5,A46&lt;5.55),1.3,IF(AND(A46&lt;6.3,D46&gt;=1.65,B46&gt;=2.95,H46&lt;14.1,D46&lt;2.05,G46&lt;0.857,D46&gt;=1.55,B46&gt;=2.75,A46&gt;=5.55),4.9,IF(AND(A46&gt;=6.3,D46&gt;=1.65,B46&gt;=2.95,H46&lt;14.1,D46&lt;2.05,G46&lt;0.857,D46&gt;=1.55,B46&gt;=2.75,A46&gt;=5.55),5.3,IF(AND(G46&gt;=0.657,A46&lt;6.75,G46&lt;0.774,G46&gt;=0.364,D46&gt;=2.05,G46&lt;0.857,D46&gt;=1.55,B46&gt;=2.75,A46&gt;=5.55),6,IF(AND(B46&lt;3.2,G46&lt;0.657,A46&lt;6.75,G46&lt;0.774,G46&gt;=0.364,D46&gt;=2.05,G46&lt;0.857,D46&gt;=1.55,B46&gt;=2.75,A46&gt;=5.55),5.6,IF(AND(B46&gt;=3.2,G46&lt;0.657,A46&lt;6.75,G46&lt;0.774,G46&gt;=0.364,D46&gt;=2.05,G46&lt;0.857,D46&gt;=1.55,B46&gt;=2.75,A46&gt;=5.55),5.65,"shouldnthappen")))))))))))))))))))))))))))))))))))</f>
        <v>1.475</v>
      </c>
      <c r="AT46" s="1" t="n">
        <f aca="false">IF(AND(H46&gt;=16.284,A46&gt;=5.55),6.533,IF(AND(G46&gt;=0.52,A46&lt;4.85,A46&lt;5.55),1.05,IF(AND(G46&lt;0.227,G46&lt;0.52,A46&lt;4.85,A46&lt;5.55),1.4,IF(AND(G46&gt;=0.227,G46&lt;0.52,A46&lt;4.85,A46&lt;5.55),1.3,IF(AND(D46&gt;=0.45,F46&lt;1.5,A46&gt;=4.85,A46&lt;5.55),1.667,IF(AND(B46&gt;=2.75,F46&gt;=1.5,A46&gt;=4.85,A46&lt;5.55),4.5,IF(AND(F46&lt;2.5,B46&gt;=3.15,H46&lt;16.284,A46&gt;=5.55),4.7,IF(AND(G46&gt;=0.934,D46&lt;0.45,F46&lt;1.5,A46&gt;=4.85,A46&lt;5.55),1.7,IF(AND(D46&gt;=1.2,B46&lt;2.75,F46&gt;=1.5,A46&gt;=4.85,A46&lt;5.55),4.25,IF(AND(G46&gt;=0.774,F46&gt;=2.5,B46&gt;=3.15,H46&lt;16.284,A46&gt;=5.55),5.4,IF(AND(B46&lt;3.1,G46&lt;0.934,D46&lt;0.45,F46&lt;1.5,A46&gt;=4.85,A46&lt;5.55),1.6,IF(AND(D46&lt;1.05,D46&lt;1.2,B46&lt;2.75,F46&gt;=1.5,A46&gt;=4.85,A46&lt;5.55),3.433,IF(AND(D46&gt;=1.05,D46&lt;1.2,B46&lt;2.75,F46&gt;=1.5,A46&gt;=4.85,A46&lt;5.55),3.267,IF(AND(H46&lt;8.486,D46&lt;1.35,F46&lt;2.5,B46&lt;3.15,H46&lt;16.284,A46&gt;=5.55),3.85,IF(AND(D46&gt;=1.55,D46&gt;=1.35,F46&lt;2.5,B46&lt;3.15,H46&lt;16.284,A46&gt;=5.55),5.1,IF(AND(H46&lt;10.464,A46&lt;6.35,F46&gt;=2.5,B46&lt;3.15,H46&lt;16.284,A46&gt;=5.55),5.08,IF(AND(H46&gt;=10.464,A46&lt;6.35,F46&gt;=2.5,B46&lt;3.15,H46&lt;16.284,A46&gt;=5.55),4.9,IF(AND(D46&lt;1.85,A46&gt;=6.35,F46&gt;=2.5,B46&lt;3.15,H46&lt;16.284,A46&gt;=5.55),5.8,IF(AND(H46&gt;=10.393,G46&lt;0.774,F46&gt;=2.5,B46&gt;=3.15,H46&lt;16.284,A46&gt;=5.55),5.425,IF(AND(B46&lt;2.6,H46&gt;=8.486,D46&lt;1.35,F46&lt;2.5,B46&lt;3.15,H46&lt;16.284,A46&gt;=5.55),3.9,IF(AND(G46&gt;=0.567,D46&lt;1.55,D46&gt;=1.35,F46&lt;2.5,B46&lt;3.15,H46&lt;16.284,A46&gt;=5.55),4.4,IF(AND(B46&lt;3.25,H46&lt;10.393,G46&lt;0.774,F46&gt;=2.5,B46&gt;=3.15,H46&lt;16.284,A46&gt;=5.55),5.7,IF(AND(B46&gt;=3.25,H46&lt;10.393,G46&lt;0.774,F46&gt;=2.5,B46&gt;=3.15,H46&lt;16.284,A46&gt;=5.55),5.98,IF(AND(G46&lt;0.079,G46&lt;0.338,B46&gt;=3.1,G46&lt;0.934,D46&lt;0.45,F46&lt;1.5,A46&gt;=4.85,A46&lt;5.55),1.425,IF(AND(B46&lt;3.35,G46&gt;=0.338,B46&gt;=3.1,G46&lt;0.934,D46&lt;0.45,F46&lt;1.5,A46&gt;=4.85,A46&lt;5.55),1.4,IF(AND(G46&lt;0.404,B46&gt;=2.6,H46&gt;=8.486,D46&lt;1.35,F46&lt;2.5,B46&lt;3.15,H46&lt;16.284,A46&gt;=5.55),4.3,IF(AND(G46&gt;=0.404,B46&gt;=2.6,H46&gt;=8.486,D46&lt;1.35,F46&lt;2.5,B46&lt;3.15,H46&lt;16.284,A46&gt;=5.55),4.025,IF(AND(B46&gt;=3.05,G46&lt;0.567,D46&lt;1.55,D46&gt;=1.35,F46&lt;2.5,B46&lt;3.15,H46&lt;16.284,A46&gt;=5.55),4.7,IF(AND(A46&lt;6.45,H46&lt;10.667,D46&gt;=1.85,A46&gt;=6.35,F46&gt;=2.5,B46&lt;3.15,H46&lt;16.284,A46&gt;=5.55),5.3,IF(AND(A46&gt;=6.45,H46&lt;10.667,D46&gt;=1.85,A46&gt;=6.35,F46&gt;=2.5,B46&lt;3.15,H46&lt;16.284,A46&gt;=5.55),5.167,IF(AND(B46&lt;2.95,H46&gt;=10.667,D46&gt;=1.85,A46&gt;=6.35,F46&gt;=2.5,B46&lt;3.15,H46&lt;16.284,A46&gt;=5.55),5.6,IF(AND(B46&gt;=2.95,H46&gt;=10.667,D46&gt;=1.85,A46&gt;=6.35,F46&gt;=2.5,B46&lt;3.15,H46&lt;16.284,A46&gt;=5.55),5.5,IF(AND(H46&lt;10.325,G46&gt;=0.079,G46&lt;0.338,B46&gt;=3.1,G46&lt;0.934,D46&lt;0.45,F46&lt;1.5,A46&gt;=4.85,A46&lt;5.55),1.5,IF(AND(G46&lt;0.385,B46&gt;=3.35,G46&gt;=0.338,B46&gt;=3.1,G46&lt;0.934,D46&lt;0.45,F46&lt;1.5,A46&gt;=4.85,A46&lt;5.55),1.5,IF(AND(G46&gt;=0.385,B46&gt;=3.35,G46&gt;=0.338,B46&gt;=3.1,G46&lt;0.934,D46&lt;0.45,F46&lt;1.5,A46&gt;=4.85,A46&lt;5.55),1.42,IF(AND(B46&lt;2.5,B46&lt;3.05,G46&lt;0.567,D46&lt;1.55,D46&gt;=1.35,F46&lt;2.5,B46&lt;3.15,H46&lt;16.284,A46&gt;=5.55),4.5,IF(AND(B46&gt;=2.5,B46&lt;3.05,G46&lt;0.567,D46&lt;1.55,D46&gt;=1.35,F46&lt;2.5,B46&lt;3.15,H46&lt;16.284,A46&gt;=5.55),4.56,IF(AND(H46&lt;12.506,H46&gt;=10.325,G46&gt;=0.079,G46&lt;0.338,B46&gt;=3.1,G46&lt;0.934,D46&lt;0.45,F46&lt;1.5,A46&gt;=4.85,A46&lt;5.55),1.2,IF(AND(H46&gt;=12.506,H46&gt;=10.325,G46&gt;=0.079,G46&lt;0.338,B46&gt;=3.1,G46&lt;0.934,D46&lt;0.45,F46&lt;1.5,A46&gt;=4.85,A46&lt;5.55),1.3,"shouldnthappen")))))))))))))))))))))))))))))))))))))))</f>
        <v>1.667</v>
      </c>
      <c r="AU46" s="1" t="n">
        <f aca="false">IF(AND(G46&gt;=0.52,B46&lt;3.05,F46&lt;1.5),1.1,IF(AND(G46&lt;0.35,G46&lt;0.52,B46&lt;3.05,F46&lt;1.5),1.4,IF(AND(G46&gt;=0.35,G46&lt;0.52,B46&lt;3.05,F46&lt;1.5),1.3,IF(AND(G46&gt;=0.227,G46&lt;0.347,B46&gt;=3.05,F46&lt;1.5),1.32,IF(AND(H46&lt;6.417,G46&gt;=0.347,B46&gt;=3.05,F46&lt;1.5),1.7,IF(AND(A46&gt;=7.25,A46&gt;=6.6,F46&gt;=2.5,F46&gt;=1.5),6.35,IF(AND(G46&lt;0.11,G46&lt;0.227,G46&lt;0.347,B46&gt;=3.05,F46&lt;1.5),1.333,IF(AND(H46&lt;9.441,H46&gt;=6.417,G46&gt;=0.347,B46&gt;=3.05,F46&lt;1.5),1.425,IF(AND(B46&lt;2.75,G46&lt;0.451,H46&lt;10.266,F46&lt;2.5,F46&gt;=1.5),4,IF(AND(B46&gt;=2.75,G46&lt;0.451,H46&lt;10.266,F46&lt;2.5,F46&gt;=1.5),4.433,IF(AND(G46&gt;=0.865,G46&gt;=0.451,H46&lt;10.266,F46&lt;2.5,F46&gt;=1.5),4.2,IF(AND(B46&lt;2.45,H46&lt;13.665,H46&gt;=10.266,F46&lt;2.5,F46&gt;=1.5),3.7,IF(AND(G46&lt;0.302,H46&gt;=13.665,H46&gt;=10.266,F46&lt;2.5,F46&gt;=1.5),5,IF(AND(B46&lt;2.9,A46&lt;6.1,A46&lt;6.6,F46&gt;=2.5,F46&gt;=1.5),5.06,IF(AND(B46&gt;=2.9,A46&lt;6.1,A46&lt;6.6,F46&gt;=2.5,F46&gt;=1.5),4.8,IF(AND(B46&lt;3.05,A46&gt;=6.1,A46&lt;6.6,F46&gt;=2.5,F46&gt;=1.5),5.6,IF(AND(B46&gt;=3.05,A46&gt;=6.1,A46&lt;6.6,F46&gt;=2.5,F46&gt;=1.5),5.267,IF(AND(H46&gt;=14.564,A46&lt;7.25,A46&gt;=6.6,F46&gt;=2.5,F46&gt;=1.5),5.6,IF(AND(H46&gt;=14.309,G46&gt;=0.11,G46&lt;0.227,G46&lt;0.347,B46&gt;=3.05,F46&lt;1.5),1.7,IF(AND(D46&lt;0.4,H46&gt;=9.441,H46&gt;=6.417,G46&gt;=0.347,B46&gt;=3.05,F46&lt;1.5),1.5,IF(AND(D46&gt;=0.4,H46&gt;=9.441,H46&gt;=6.417,G46&gt;=0.347,B46&gt;=3.05,F46&lt;1.5),1.633,IF(AND(A46&lt;5.35,G46&lt;0.865,G46&gt;=0.451,H46&lt;10.266,F46&lt;2.5,F46&gt;=1.5),3.15,IF(AND(D46&lt;1.45,G46&gt;=0.302,H46&gt;=13.665,H46&gt;=10.266,F46&lt;2.5,F46&gt;=1.5),4.74,IF(AND(D46&gt;=1.45,G46&gt;=0.302,H46&gt;=13.665,H46&gt;=10.266,F46&lt;2.5,F46&gt;=1.5),4.567,IF(AND(H46&lt;8.836,H46&lt;14.564,A46&lt;7.25,A46&gt;=6.6,F46&gt;=2.5,F46&gt;=1.5),5.7,IF(AND(H46&gt;=8.836,H46&lt;14.564,A46&lt;7.25,A46&gt;=6.6,F46&gt;=2.5,F46&gt;=1.5),5.9,IF(AND(H46&lt;11.53,H46&lt;14.309,G46&gt;=0.11,G46&lt;0.227,G46&lt;0.347,B46&gt;=3.05,F46&lt;1.5),1.5,IF(AND(H46&gt;=11.53,H46&lt;14.309,G46&gt;=0.11,G46&lt;0.227,G46&lt;0.347,B46&gt;=3.05,F46&lt;1.5),1.467,IF(AND(H46&lt;9.386,A46&gt;=5.35,G46&lt;0.865,G46&gt;=0.451,H46&lt;10.266,F46&lt;2.5,F46&gt;=1.5),3.56,IF(AND(H46&gt;=9.386,A46&gt;=5.35,G46&lt;0.865,G46&gt;=0.451,H46&lt;10.266,F46&lt;2.5,F46&gt;=1.5),4.2,IF(AND(H46&lt;11.036,D46&lt;1.45,B46&gt;=2.45,H46&lt;13.665,H46&gt;=10.266,F46&lt;2.5,F46&gt;=1.5),4.45,IF(AND(H46&gt;=11.036,D46&lt;1.45,B46&gt;=2.45,H46&lt;13.665,H46&gt;=10.266,F46&lt;2.5,F46&gt;=1.5),4.1,IF(AND(G46&gt;=0.585,D46&gt;=1.45,B46&gt;=2.45,H46&lt;13.665,H46&gt;=10.266,F46&lt;2.5,F46&gt;=1.5),4.9,IF(AND(H46&lt;11.743,G46&lt;0.585,D46&gt;=1.45,B46&gt;=2.45,H46&lt;13.665,H46&gt;=10.266,F46&lt;2.5,F46&gt;=1.5),4.7,IF(AND(H46&gt;=11.743,G46&lt;0.585,D46&gt;=1.45,B46&gt;=2.45,H46&lt;13.665,H46&gt;=10.266,F46&lt;2.5,F46&gt;=1.5),4.5,"shouldnthappen")))))))))))))))))))))))))))))))))))</f>
        <v>1.633</v>
      </c>
      <c r="AV46" s="1" t="n">
        <f aca="false">IF(AND(G46&gt;=0.356,F46&gt;=1.5,A46&lt;5.75),3.52,IF(AND(A46&lt;7.25,A46&gt;=7.1,A46&gt;=5.75),5.875,IF(AND(A46&gt;=7.25,A46&gt;=7.1,A46&gt;=5.75),6.5,IF(AND(D46&gt;=0.35,G46&gt;=0.586,F46&lt;1.5,A46&lt;5.75),1.8,IF(AND(D46&lt;1.4,G46&lt;0.356,F46&gt;=1.5,A46&lt;5.75),4.2,IF(AND(D46&gt;=1.4,G46&lt;0.356,F46&gt;=1.5,A46&lt;5.75),4.5,IF(AND(H46&gt;=11.218,A46&lt;5.05,G46&lt;0.586,F46&lt;1.5,A46&lt;5.75),1.225,IF(AND(G46&gt;=0.253,A46&gt;=5.05,G46&lt;0.586,F46&lt;1.5,A46&lt;5.75),1.3,IF(AND(B46&gt;=3.75,D46&lt;0.35,G46&gt;=0.586,F46&lt;1.5,A46&lt;5.75),1.567,IF(AND(B46&lt;2.85,D46&lt;1.35,D46&lt;1.65,A46&lt;7.1,A46&gt;=5.75),4.26,IF(AND(B46&gt;=2.85,D46&lt;1.35,D46&lt;1.65,A46&lt;7.1,A46&gt;=5.75),4.45,IF(AND(A46&lt;6.05,H46&lt;12.921,D46&gt;=1.65,A46&lt;7.1,A46&gt;=5.75),5.1,IF(AND(H46&gt;=15.338,H46&gt;=12.921,D46&gt;=1.65,A46&lt;7.1,A46&gt;=5.75),5.55,IF(AND(G46&lt;0.418,H46&lt;11.218,A46&lt;5.05,G46&lt;0.586,F46&lt;1.5,A46&lt;5.75),1.42,IF(AND(G46&gt;=0.418,H46&lt;11.218,A46&lt;5.05,G46&lt;0.586,F46&lt;1.5,A46&lt;5.75),1.3,IF(AND(H46&gt;=13.321,G46&lt;0.253,A46&gt;=5.05,G46&lt;0.586,F46&lt;1.5,A46&lt;5.75),1.7,IF(AND(H46&lt;6.089,B46&lt;3.75,D46&lt;0.35,G46&gt;=0.586,F46&lt;1.5,A46&lt;5.75),1.7,IF(AND(H46&gt;=6.089,B46&lt;3.75,D46&lt;0.35,G46&gt;=0.586,F46&lt;1.5,A46&lt;5.75),1.5,IF(AND(B46&lt;2.9,D46&lt;1.45,D46&gt;=1.35,D46&lt;1.65,A46&lt;7.1,A46&gt;=5.75),4.8,IF(AND(B46&gt;=2.9,D46&lt;1.45,D46&gt;=1.35,D46&lt;1.65,A46&lt;7.1,A46&gt;=5.75),4.475,IF(AND(B46&lt;2.5,D46&gt;=1.45,D46&gt;=1.35,D46&lt;1.65,A46&lt;7.1,A46&gt;=5.75),4.5,IF(AND(H46&lt;8.884,A46&gt;=6.05,H46&lt;12.921,D46&gt;=1.65,A46&lt;7.1,A46&gt;=5.75),5.4,IF(AND(A46&lt;6.3,H46&lt;15.338,H46&gt;=12.921,D46&gt;=1.65,A46&lt;7.1,A46&gt;=5.75),4.967,IF(AND(A46&gt;=6.3,H46&lt;15.338,H46&gt;=12.921,D46&gt;=1.65,A46&lt;7.1,A46&gt;=5.75),5.133,IF(AND(H46&lt;10.826,H46&lt;13.321,G46&lt;0.253,A46&gt;=5.05,G46&lt;0.586,F46&lt;1.5,A46&lt;5.75),1.5,IF(AND(H46&gt;=10.826,H46&lt;13.321,G46&lt;0.253,A46&gt;=5.05,G46&lt;0.586,F46&lt;1.5,A46&lt;5.75),1.4,IF(AND(H46&lt;7.47,B46&gt;=2.5,D46&gt;=1.45,D46&gt;=1.35,D46&lt;1.65,A46&lt;7.1,A46&gt;=5.75),5.1,IF(AND(H46&gt;=7.47,B46&gt;=2.5,D46&gt;=1.45,D46&gt;=1.35,D46&lt;1.65,A46&lt;7.1,A46&gt;=5.75),4.725,IF(AND(H46&lt;9.637,H46&gt;=8.884,A46&gt;=6.05,H46&lt;12.921,D46&gt;=1.65,A46&lt;7.1,A46&gt;=5.75),5.9,IF(AND(B46&lt;2.6,H46&gt;=9.637,H46&gt;=8.884,A46&gt;=6.05,H46&lt;12.921,D46&gt;=1.65,A46&lt;7.1,A46&gt;=5.75),5.8,IF(AND(B46&lt;2.75,B46&gt;=2.6,H46&gt;=9.637,H46&gt;=8.884,A46&gt;=6.05,H46&lt;12.921,D46&gt;=1.65,A46&lt;7.1,A46&gt;=5.75),5.3,IF(AND(D46&lt;2.25,B46&gt;=2.75,B46&gt;=2.6,H46&gt;=9.637,H46&gt;=8.884,A46&gt;=6.05,H46&lt;12.921,D46&gt;=1.65,A46&lt;7.1,A46&gt;=5.75),5.6,IF(AND(D46&gt;=2.25,B46&gt;=2.75,B46&gt;=2.6,H46&gt;=9.637,H46&gt;=8.884,A46&gt;=6.05,H46&lt;12.921,D46&gt;=1.65,A46&lt;7.1,A46&gt;=5.75),5.5,"shouldnthappen")))))))))))))))))))))))))))))))))</f>
        <v>1.42</v>
      </c>
      <c r="AW46" s="1" t="n">
        <f aca="false">IF(AND(G46&gt;=0.905,F46&lt;1.5),1.767,IF(AND(H46&gt;=16.674,F46&gt;=1.5),6.55,IF(AND(A46&lt;4.35,H46&lt;14.344,G46&lt;0.905,F46&lt;1.5),1.1,IF(AND(B46&lt;3.65,H46&gt;=14.344,G46&lt;0.905,F46&lt;1.5),1.5,IF(AND(B46&gt;=3.65,H46&gt;=14.344,G46&lt;0.905,F46&lt;1.5),1.65,IF(AND(B46&lt;2.6,F46&gt;=2.5,H46&lt;16.674,F46&gt;=1.5),4.5,IF(AND(D46&gt;=0.45,A46&gt;=4.35,H46&lt;14.344,G46&lt;0.905,F46&lt;1.5),1.65,IF(AND(D46&lt;1.15,A46&lt;5.9,F46&lt;2.5,H46&lt;16.674,F46&gt;=1.5),3.56,IF(AND(B46&lt;2.75,A46&gt;=5.9,F46&lt;2.5,H46&lt;16.674,F46&gt;=1.5),5,IF(AND(H46&lt;13.531,B46&gt;=2.75,A46&gt;=5.9,F46&lt;2.5,H46&lt;16.674,F46&gt;=1.5),4.333,IF(AND(B46&lt;3.2,G46&gt;=0.669,B46&gt;=2.6,F46&gt;=2.5,H46&lt;16.674,F46&gt;=1.5),5.08,IF(AND(B46&gt;=3.2,G46&gt;=0.669,B46&gt;=2.6,F46&gt;=2.5,H46&lt;16.674,F46&gt;=1.5),5.4,IF(AND(B46&lt;3.15,A46&lt;5.05,D46&lt;0.45,A46&gt;=4.35,H46&lt;14.344,G46&lt;0.905,F46&lt;1.5),1.45,IF(AND(A46&gt;=5.55,A46&gt;=5.05,D46&lt;0.45,A46&gt;=4.35,H46&lt;14.344,G46&lt;0.905,F46&lt;1.5),1.5,IF(AND(A46&lt;5.55,A46&lt;5.65,D46&gt;=1.15,A46&lt;5.9,F46&lt;2.5,H46&lt;16.674,F46&gt;=1.5),3.95,IF(AND(A46&gt;=5.55,A46&lt;5.65,D46&gt;=1.15,A46&lt;5.9,F46&lt;2.5,H46&lt;16.674,F46&gt;=1.5),3.82,IF(AND(G46&lt;0.39,A46&gt;=5.65,D46&gt;=1.15,A46&lt;5.9,F46&lt;2.5,H46&lt;16.674,F46&gt;=1.5),4.35,IF(AND(G46&gt;=0.39,A46&gt;=5.65,D46&gt;=1.15,A46&lt;5.9,F46&lt;2.5,H46&lt;16.674,F46&gt;=1.5),3.95,IF(AND(G46&lt;0.466,H46&gt;=13.531,B46&gt;=2.75,A46&gt;=5.9,F46&lt;2.5,H46&lt;16.674,F46&gt;=1.5),4.8,IF(AND(G46&gt;=0.466,H46&gt;=13.531,B46&gt;=2.75,A46&gt;=5.9,F46&lt;2.5,H46&lt;16.674,F46&gt;=1.5),4.7,IF(AND(H46&lt;10.144,D46&lt;2.05,G46&lt;0.669,B46&gt;=2.6,F46&gt;=2.5,H46&lt;16.674,F46&gt;=1.5),5.3,IF(AND(H46&gt;=10.144,D46&lt;2.05,G46&lt;0.669,B46&gt;=2.6,F46&gt;=2.5,H46&lt;16.674,F46&gt;=1.5),5.133,IF(AND(D46&gt;=2.45,D46&gt;=2.05,G46&lt;0.669,B46&gt;=2.6,F46&gt;=2.5,H46&lt;16.674,F46&gt;=1.5),5.9,IF(AND(B46&lt;3.25,B46&gt;=3.15,A46&lt;5.05,D46&lt;0.45,A46&gt;=4.35,H46&lt;14.344,G46&lt;0.905,F46&lt;1.5),1.2,IF(AND(B46&gt;=3.25,B46&gt;=3.15,A46&lt;5.05,D46&lt;0.45,A46&gt;=4.35,H46&lt;14.344,G46&lt;0.905,F46&lt;1.5),1.36,IF(AND(B46&gt;=3.8,A46&lt;5.55,A46&gt;=5.05,D46&lt;0.45,A46&gt;=4.35,H46&lt;14.344,G46&lt;0.905,F46&lt;1.5),1.3,IF(AND(G46&lt;0.05,B46&lt;3.8,A46&lt;5.55,A46&gt;=5.05,D46&lt;0.45,A46&gt;=4.35,H46&lt;14.344,G46&lt;0.905,F46&lt;1.5),1.4,IF(AND(G46&lt;0.107,G46&lt;0.395,D46&lt;2.45,D46&gt;=2.05,G46&lt;0.669,B46&gt;=2.6,F46&gt;=2.5,H46&lt;16.674,F46&gt;=1.5),5.667,IF(AND(G46&lt;0.537,G46&gt;=0.395,D46&lt;2.45,D46&gt;=2.05,G46&lt;0.669,B46&gt;=2.6,F46&gt;=2.5,H46&lt;16.674,F46&gt;=1.5),5.6,IF(AND(G46&gt;=0.537,G46&gt;=0.395,D46&lt;2.45,D46&gt;=2.05,G46&lt;0.669,B46&gt;=2.6,F46&gt;=2.5,H46&lt;16.674,F46&gt;=1.5),5.775,IF(AND(B46&lt;3.6,G46&gt;=0.05,B46&lt;3.8,A46&lt;5.55,A46&gt;=5.05,D46&lt;0.45,A46&gt;=4.35,H46&lt;14.344,G46&lt;0.905,F46&lt;1.5),1.475,IF(AND(B46&gt;=3.6,G46&gt;=0.05,B46&lt;3.8,A46&lt;5.55,A46&gt;=5.05,D46&lt;0.45,A46&gt;=4.35,H46&lt;14.344,G46&lt;0.905,F46&lt;1.5),1.5,IF(AND(G46&lt;0.312,G46&gt;=0.107,G46&lt;0.395,D46&lt;2.45,D46&gt;=2.05,G46&lt;0.669,B46&gt;=2.6,F46&gt;=2.5,H46&lt;16.674,F46&gt;=1.5),5.18,IF(AND(G46&gt;=0.312,G46&gt;=0.107,G46&lt;0.395,D46&lt;2.45,D46&gt;=2.05,G46&lt;0.669,B46&gt;=2.6,F46&gt;=2.5,H46&lt;16.674,F46&gt;=1.5),5.4,"shouldnthappen"))))))))))))))))))))))))))))))))))</f>
        <v>1.65</v>
      </c>
      <c r="AX46" s="1" t="n">
        <f aca="false">IF(AND(D46&gt;=1.3,B46&gt;=3.45),6.25,IF(AND(B46&lt;2.75,A46&lt;5.25,B46&lt;3.45),3.9,IF(AND(D46&lt;0.25,D46&lt;1.3,B46&gt;=3.45),1.16,IF(AND(A46&gt;=5.05,B46&gt;=2.75,A46&lt;5.25,B46&lt;3.45),1.7,IF(AND(D46&lt;0.7,F46&lt;2.5,A46&gt;=5.25,B46&lt;3.45),1.5,IF(AND(H46&gt;=16.284,F46&gt;=2.5,A46&gt;=5.25,B46&lt;3.45),6.6,IF(AND(G46&lt;0.123,D46&gt;=0.25,D46&lt;1.3,B46&gt;=3.45),1.3,IF(AND(A46&lt;4.5,A46&lt;5.05,B46&gt;=2.75,A46&lt;5.25,B46&lt;3.45),1.3,IF(AND(A46&lt;5.05,G46&gt;=0.123,D46&gt;=0.25,D46&lt;1.3,B46&gt;=3.45),1.6,IF(AND(B46&lt;3.15,A46&gt;=4.5,A46&lt;5.05,B46&gt;=2.75,A46&lt;5.25,B46&lt;3.45),1.54,IF(AND(B46&gt;=3.15,A46&gt;=4.5,A46&lt;5.05,B46&gt;=2.75,A46&lt;5.25,B46&lt;3.45),1.35,IF(AND(D46&gt;=1.4,A46&lt;5.9,D46&gt;=0.7,F46&lt;2.5,A46&gt;=5.25,B46&lt;3.45),4.5,IF(AND(D46&gt;=1.55,A46&gt;=5.9,D46&gt;=0.7,F46&lt;2.5,A46&gt;=5.25,B46&lt;3.45),4.95,IF(AND(G46&gt;=0.682,D46&gt;=2.05,H46&lt;16.284,F46&gt;=2.5,A46&gt;=5.25,B46&lt;3.45),5.26,IF(AND(A46&lt;5.4,A46&gt;=5.05,G46&gt;=0.123,D46&gt;=0.25,D46&lt;1.3,B46&gt;=3.45),1.64,IF(AND(A46&gt;=5.4,A46&gt;=5.05,G46&gt;=0.123,D46&gt;=0.25,D46&lt;1.3,B46&gt;=3.45),1.6,IF(AND(G46&lt;0.372,D46&lt;1.4,A46&lt;5.9,D46&gt;=0.7,F46&lt;2.5,A46&gt;=5.25,B46&lt;3.45),4.175,IF(AND(D46&lt;1.35,D46&lt;1.55,A46&gt;=5.9,D46&gt;=0.7,F46&lt;2.5,A46&gt;=5.25,B46&lt;3.45),4.2,IF(AND(B46&lt;2.35,G46&lt;0.596,D46&lt;2.05,H46&lt;16.284,F46&gt;=2.5,A46&gt;=5.25,B46&lt;3.45),5,IF(AND(G46&gt;=0.888,G46&gt;=0.596,D46&lt;2.05,H46&lt;16.284,F46&gt;=2.5,A46&gt;=5.25,B46&lt;3.45),4.8,IF(AND(A46&gt;=6.85,G46&lt;0.682,D46&gt;=2.05,H46&lt;16.284,F46&gt;=2.5,A46&gt;=5.25,B46&lt;3.45),5.4,IF(AND(A46&gt;=5.75,G46&gt;=0.372,D46&lt;1.4,A46&lt;5.9,D46&gt;=0.7,F46&lt;2.5,A46&gt;=5.25,B46&lt;3.45),3.933,IF(AND(A46&gt;=6.75,D46&gt;=1.35,D46&lt;1.55,A46&gt;=5.9,D46&gt;=0.7,F46&lt;2.5,A46&gt;=5.25,B46&lt;3.45),4.8,IF(AND(H46&lt;11.084,B46&gt;=2.35,G46&lt;0.596,D46&lt;2.05,H46&lt;16.284,F46&gt;=2.5,A46&gt;=5.25,B46&lt;3.45),5.3,IF(AND(H46&lt;8.435,G46&lt;0.888,G46&gt;=0.596,D46&lt;2.05,H46&lt;16.284,F46&gt;=2.5,A46&gt;=5.25,B46&lt;3.45),5.1,IF(AND(H46&gt;=8.435,G46&lt;0.888,G46&gt;=0.596,D46&lt;2.05,H46&lt;16.284,F46&gt;=2.5,A46&gt;=5.25,B46&lt;3.45),4.94,IF(AND(B46&lt;3.15,A46&lt;6.85,G46&lt;0.682,D46&gt;=2.05,H46&lt;16.284,F46&gt;=2.5,A46&gt;=5.25,B46&lt;3.45),5.6,IF(AND(B46&gt;=3.15,A46&lt;6.85,G46&lt;0.682,D46&gt;=2.05,H46&lt;16.284,F46&gt;=2.5,A46&gt;=5.25,B46&lt;3.45),5.74,IF(AND(G46&lt;0.572,A46&lt;5.75,G46&gt;=0.372,D46&lt;1.4,A46&lt;5.9,D46&gt;=0.7,F46&lt;2.5,A46&gt;=5.25,B46&lt;3.45),3.7,IF(AND(D46&lt;1.45,A46&lt;6.75,D46&gt;=1.35,D46&lt;1.55,A46&gt;=5.9,D46&gt;=0.7,F46&lt;2.5,A46&gt;=5.25,B46&lt;3.45),4.46,IF(AND(D46&gt;=1.45,A46&lt;6.75,D46&gt;=1.35,D46&lt;1.55,A46&gt;=5.9,D46&gt;=0.7,F46&lt;2.5,A46&gt;=5.25,B46&lt;3.45),4.567,IF(AND(H46&lt;12.532,H46&gt;=11.084,B46&gt;=2.35,G46&lt;0.596,D46&lt;2.05,H46&lt;16.284,F46&gt;=2.5,A46&gt;=5.25,B46&lt;3.45),5.8,IF(AND(H46&gt;=12.532,H46&gt;=11.084,B46&gt;=2.35,G46&lt;0.596,D46&lt;2.05,H46&lt;16.284,F46&gt;=2.5,A46&gt;=5.25,B46&lt;3.45),5.667,IF(AND(A46&gt;=5.65,G46&gt;=0.572,A46&lt;5.75,G46&gt;=0.372,D46&lt;1.4,A46&lt;5.9,D46&gt;=0.7,F46&lt;2.5,A46&gt;=5.25,B46&lt;3.45),4.2,IF(AND(G46&lt;0.862,A46&lt;5.65,G46&gt;=0.572,A46&lt;5.75,G46&gt;=0.372,D46&lt;1.4,A46&lt;5.9,D46&gt;=0.7,F46&lt;2.5,A46&gt;=5.25,B46&lt;3.45),3.9,IF(AND(G46&gt;=0.862,A46&lt;5.65,G46&gt;=0.572,A46&lt;5.75,G46&gt;=0.372,D46&lt;1.4,A46&lt;5.9,D46&gt;=0.7,F46&lt;2.5,A46&gt;=5.25,B46&lt;3.45),4,"shouldnthappen"))))))))))))))))))))))))))))))))))))</f>
        <v>1.6</v>
      </c>
      <c r="AY46" s="1" t="n">
        <f aca="false">IF(AND(H46&gt;=8.233,D46&gt;=0.8,A46&lt;5.55),3.525,IF(AND(B46&lt;2.9,H46&gt;=15.534,A46&gt;=5.55),4.8,IF(AND(H46&gt;=12.259,A46&lt;4.75,D46&lt;0.8,A46&lt;5.55),1.25,IF(AND(B46&gt;=3.85,A46&gt;=4.75,D46&lt;0.8,A46&lt;5.55),1.425,IF(AND(D46&lt;1.55,H46&lt;8.233,D46&gt;=0.8,A46&lt;5.55),3.975,IF(AND(D46&gt;=1.55,H46&lt;8.233,D46&gt;=0.8,A46&lt;5.55),4.5,IF(AND(D46&lt;0.65,D46&lt;1.7,H46&lt;15.534,A46&gt;=5.55),1.7,IF(AND(A46&gt;=7.05,D46&gt;=1.7,H46&lt;15.534,A46&gt;=5.55),6.3,IF(AND(B46&gt;=3.35,B46&gt;=2.9,H46&gt;=15.534,A46&gt;=5.55),5.4,IF(AND(B46&lt;3.1,H46&lt;12.259,A46&lt;4.75,D46&lt;0.8,A46&lt;5.55),1.367,IF(AND(B46&gt;=3.1,H46&lt;12.259,A46&lt;4.75,D46&lt;0.8,A46&lt;5.55),1.4,IF(AND(G46&gt;=0.905,B46&lt;3.85,A46&gt;=4.75,D46&lt;0.8,A46&lt;5.55),1.9,IF(AND(H46&lt;15.681,B46&lt;3.35,B46&gt;=2.9,H46&gt;=15.534,A46&gt;=5.55),5.8,IF(AND(H46&gt;=15.681,B46&lt;3.35,B46&gt;=2.9,H46&gt;=15.534,A46&gt;=5.55),5.7,IF(AND(H46&gt;=14.877,G46&lt;0.905,B46&lt;3.85,A46&gt;=4.75,D46&lt;0.8,A46&lt;5.55),1.3,IF(AND(D46&gt;=1.25,B46&lt;2.65,D46&gt;=0.65,D46&lt;1.7,H46&lt;15.534,A46&gt;=5.55),4.433,IF(AND(G46&gt;=0.622,B46&lt;3.15,A46&lt;7.05,D46&gt;=1.7,H46&lt;15.534,A46&gt;=5.55),5.08,IF(AND(H46&gt;=13.42,B46&gt;=3.15,A46&lt;7.05,D46&gt;=1.7,H46&lt;15.534,A46&gt;=5.55),5.1,IF(AND(G46&lt;0.265,H46&lt;14.877,G46&lt;0.905,B46&lt;3.85,A46&gt;=4.75,D46&lt;0.8,A46&lt;5.55),1.2,IF(AND(A46&lt;5.75,D46&lt;1.25,B46&lt;2.65,D46&gt;=0.65,D46&lt;1.7,H46&lt;15.534,A46&gt;=5.55),3.7,IF(AND(A46&gt;=5.75,D46&lt;1.25,B46&lt;2.65,D46&gt;=0.65,D46&lt;1.7,H46&lt;15.534,A46&gt;=5.55),4,IF(AND(G46&gt;=0.652,D46&lt;1.35,B46&gt;=2.65,D46&gt;=0.65,D46&lt;1.7,H46&lt;15.534,A46&gt;=5.55),3.6,IF(AND(H46&lt;7.47,D46&gt;=1.35,B46&gt;=2.65,D46&gt;=0.65,D46&lt;1.7,H46&lt;15.534,A46&gt;=5.55),5.1,IF(AND(H46&lt;10.914,G46&lt;0.622,B46&lt;3.15,A46&lt;7.05,D46&gt;=1.7,H46&lt;15.534,A46&gt;=5.55),5.36,IF(AND(H46&gt;=10.914,G46&lt;0.622,B46&lt;3.15,A46&lt;7.05,D46&gt;=1.7,H46&lt;15.534,A46&gt;=5.55),5.64,IF(AND(G46&gt;=0.657,H46&lt;13.42,B46&gt;=3.15,A46&lt;7.05,D46&gt;=1.7,H46&lt;15.534,A46&gt;=5.55),6,IF(AND(G46&gt;=0.782,G46&gt;=0.265,H46&lt;14.877,G46&lt;0.905,B46&lt;3.85,A46&gt;=4.75,D46&lt;0.8,A46&lt;5.55),1.48,IF(AND(H46&lt;11.286,G46&lt;0.652,D46&lt;1.35,B46&gt;=2.65,D46&gt;=0.65,D46&lt;1.7,H46&lt;15.534,A46&gt;=5.55),4.24,IF(AND(H46&gt;=11.286,G46&lt;0.652,D46&lt;1.35,B46&gt;=2.65,D46&gt;=0.65,D46&lt;1.7,H46&lt;15.534,A46&gt;=5.55),4.05,IF(AND(G46&lt;0.413,H46&gt;=7.47,D46&gt;=1.35,B46&gt;=2.65,D46&gt;=0.65,D46&lt;1.7,H46&lt;15.534,A46&gt;=5.55),5.1,IF(AND(H46&lt;11.325,G46&lt;0.657,H46&lt;13.42,B46&gt;=3.15,A46&lt;7.05,D46&gt;=1.7,H46&lt;15.534,A46&gt;=5.55),5.8,IF(AND(H46&gt;=11.325,G46&lt;0.657,H46&lt;13.42,B46&gt;=3.15,A46&lt;7.05,D46&gt;=1.7,H46&lt;15.534,A46&gt;=5.55),5.6,IF(AND(D46&gt;=0.35,G46&lt;0.782,G46&gt;=0.265,H46&lt;14.877,G46&lt;0.905,B46&lt;3.85,A46&gt;=4.75,D46&lt;0.8,A46&lt;5.55),1.633,IF(AND(B46&lt;2.85,G46&gt;=0.413,H46&gt;=7.47,D46&gt;=1.35,B46&gt;=2.65,D46&gt;=0.65,D46&lt;1.7,H46&lt;15.534,A46&gt;=5.55),4.6,IF(AND(D46&lt;0.15,D46&lt;0.35,G46&lt;0.782,G46&gt;=0.265,H46&lt;14.877,G46&lt;0.905,B46&lt;3.85,A46&gt;=4.75,D46&lt;0.8,A46&lt;5.55),1.5,IF(AND(D46&gt;=0.15,D46&lt;0.35,G46&lt;0.782,G46&gt;=0.265,H46&lt;14.877,G46&lt;0.905,B46&lt;3.85,A46&gt;=4.75,D46&lt;0.8,A46&lt;5.55),1.543,IF(AND(A46&gt;=6.8,B46&gt;=2.85,G46&gt;=0.413,H46&gt;=7.47,D46&gt;=1.35,B46&gt;=2.65,D46&gt;=0.65,D46&lt;1.7,H46&lt;15.534,A46&gt;=5.55),4.9,IF(AND(H46&lt;13.531,A46&lt;6.8,B46&gt;=2.85,G46&gt;=0.413,H46&gt;=7.47,D46&gt;=1.35,B46&gt;=2.65,D46&gt;=0.65,D46&lt;1.7,H46&lt;15.534,A46&gt;=5.55),4.5,IF(AND(H46&gt;=13.531,A46&lt;6.8,B46&gt;=2.85,G46&gt;=0.413,H46&gt;=7.47,D46&gt;=1.35,B46&gt;=2.65,D46&gt;=0.65,D46&lt;1.7,H46&lt;15.534,A46&gt;=5.55),4.7,"shouldnthappen")))))))))))))))))))))))))))))))))))))))</f>
        <v>1.633</v>
      </c>
      <c r="AZ46" s="1" t="n">
        <f aca="false">IF(AND(H46&gt;=15.371,B46&gt;=3.35),5.4,IF(AND(G46&gt;=0.851,H46&gt;=15.244,B46&lt;3.35),4.75,IF(AND(F46&gt;=2,H46&lt;15.371,B46&gt;=3.35),5.6,IF(AND(B46&lt;2.75,A46&lt;5.15,H46&lt;15.244,B46&lt;3.35),3.42,IF(AND(A46&gt;=7.25,G46&lt;0.851,H46&gt;=15.244,B46&lt;3.35),6.6,IF(AND(A46&lt;4.45,B46&gt;=2.75,A46&lt;5.15,H46&lt;15.244,B46&lt;3.35),1.1,IF(AND(G46&lt;0.527,A46&lt;7.25,G46&lt;0.851,H46&gt;=15.244,B46&lt;3.35),5.08,IF(AND(G46&gt;=0.527,A46&lt;7.25,G46&lt;0.851,H46&gt;=15.244,B46&lt;3.35),5.8,IF(AND(D46&gt;=0.35,B46&lt;3.7,F46&lt;2,H46&lt;15.371,B46&gt;=3.35),1.55,IF(AND(H46&lt;6.542,B46&gt;=3.7,F46&lt;2,H46&lt;15.371,B46&gt;=3.35),1.9,IF(AND(B46&lt;3.25,A46&gt;=4.45,B46&gt;=2.75,A46&lt;5.15,H46&lt;15.244,B46&lt;3.35),1.46,IF(AND(B46&gt;=3.25,A46&gt;=4.45,B46&gt;=2.75,A46&lt;5.15,H46&lt;15.244,B46&lt;3.35),1.7,IF(AND(H46&lt;13.654,B46&gt;=2.95,D46&lt;1.45,A46&gt;=5.15,H46&lt;15.244,B46&lt;3.35),4.3,IF(AND(H46&gt;=13.654,B46&gt;=2.95,D46&lt;1.45,A46&gt;=5.15,H46&lt;15.244,B46&lt;3.35),4.625,IF(AND(F46&gt;=2.5,D46&lt;1.75,D46&gt;=1.45,A46&gt;=5.15,H46&lt;15.244,B46&lt;3.35),5.3,IF(AND(G46&gt;=0.853,D46&gt;=1.75,D46&gt;=1.45,A46&gt;=5.15,H46&lt;15.244,B46&lt;3.35),5.15,IF(AND(D46&gt;=0.25,D46&lt;0.35,B46&lt;3.7,F46&lt;2,H46&lt;15.371,B46&gt;=3.35),1.3,IF(AND(B46&lt;3.85,H46&gt;=6.542,B46&gt;=3.7,F46&lt;2,H46&lt;15.371,B46&gt;=3.35),1.633,IF(AND(H46&lt;7.02,H46&lt;10.688,B46&lt;2.95,D46&lt;1.45,A46&gt;=5.15,H46&lt;15.244,B46&lt;3.35),3.98,IF(AND(G46&lt;0.338,H46&gt;=10.688,B46&lt;2.95,D46&lt;1.45,A46&gt;=5.15,H46&lt;15.244,B46&lt;3.35),4.22,IF(AND(G46&gt;=0.338,H46&gt;=10.688,B46&lt;2.95,D46&lt;1.45,A46&gt;=5.15,H46&lt;15.244,B46&lt;3.35),3.9,IF(AND(B46&lt;2.75,F46&lt;2.5,D46&lt;1.75,D46&gt;=1.45,A46&gt;=5.15,H46&lt;15.244,B46&lt;3.35),5.1,IF(AND(B46&gt;=2.75,F46&lt;2.5,D46&lt;1.75,D46&gt;=1.45,A46&gt;=5.15,H46&lt;15.244,B46&lt;3.35),4.74,IF(AND(A46&gt;=7,G46&lt;0.853,D46&gt;=1.75,D46&gt;=1.45,A46&gt;=5.15,H46&lt;15.244,B46&lt;3.35),6.5,IF(AND(G46&gt;=0.934,D46&lt;0.25,D46&lt;0.35,B46&lt;3.7,F46&lt;2,H46&lt;15.371,B46&gt;=3.35),1.7,IF(AND(D46&lt;0.25,B46&gt;=3.85,H46&gt;=6.542,B46&gt;=3.7,F46&lt;2,H46&lt;15.371,B46&gt;=3.35),1.5,IF(AND(D46&gt;=0.25,B46&gt;=3.85,H46&gt;=6.542,B46&gt;=3.7,F46&lt;2,H46&lt;15.371,B46&gt;=3.35),1.4,IF(AND(B46&lt;2.5,H46&gt;=7.02,H46&lt;10.688,B46&lt;2.95,D46&lt;1.45,A46&gt;=5.15,H46&lt;15.244,B46&lt;3.35),3.8,IF(AND(G46&gt;=0.74,A46&lt;7,G46&lt;0.853,D46&gt;=1.75,D46&gt;=1.45,A46&gt;=5.15,H46&lt;15.244,B46&lt;3.35),6,IF(AND(G46&gt;=0.61,G46&lt;0.934,D46&lt;0.25,D46&lt;0.35,B46&lt;3.7,F46&lt;2,H46&lt;15.371,B46&gt;=3.35),1.5,IF(AND(D46&lt;1.15,B46&gt;=2.5,H46&gt;=7.02,H46&lt;10.688,B46&lt;2.95,D46&lt;1.45,A46&gt;=5.15,H46&lt;15.244,B46&lt;3.35),3.5,IF(AND(D46&gt;=1.15,B46&gt;=2.5,H46&gt;=7.02,H46&lt;10.688,B46&lt;2.95,D46&lt;1.45,A46&gt;=5.15,H46&lt;15.244,B46&lt;3.35),3.6,IF(AND(G46&gt;=0.626,G46&lt;0.74,A46&lt;7,G46&lt;0.853,D46&gt;=1.75,D46&gt;=1.45,A46&gt;=5.15,H46&lt;15.244,B46&lt;3.35),4.9,IF(AND(H46&lt;13.641,G46&lt;0.61,G46&lt;0.934,D46&lt;0.25,D46&lt;0.35,B46&lt;3.7,F46&lt;2,H46&lt;15.371,B46&gt;=3.35),1.425,IF(AND(H46&gt;=13.641,G46&lt;0.61,G46&lt;0.934,D46&lt;0.25,D46&lt;0.35,B46&lt;3.7,F46&lt;2,H46&lt;15.371,B46&gt;=3.35),1.3,IF(AND(B46&lt;3.05,G46&lt;0.626,G46&lt;0.74,A46&lt;7,G46&lt;0.853,D46&gt;=1.75,D46&gt;=1.45,A46&gt;=5.15,H46&lt;15.244,B46&lt;3.35),5.475,IF(AND(B46&gt;=3.05,G46&lt;0.626,G46&lt;0.74,A46&lt;7,G46&lt;0.853,D46&gt;=1.75,D46&gt;=1.45,A46&gt;=5.15,H46&lt;15.244,B46&lt;3.35),5.633,"shouldnthappen")))))))))))))))))))))))))))))))))))))</f>
        <v>1.55</v>
      </c>
      <c r="BA46" s="1" t="n">
        <f aca="false">IF(AND(F46&gt;=2,B46&gt;=3.4),6.1,IF(AND(B46&lt;2.75,A46&lt;5.15,B46&lt;3.4),3.225,IF(AND(G46&gt;=0.821,F46&lt;2,B46&gt;=3.4),1.9,IF(AND(B46&gt;=3.2,B46&gt;=2.75,A46&lt;5.15,B46&lt;3.4),1.7,IF(AND(A46&lt;4.8,G46&lt;0.821,F46&lt;2,B46&gt;=3.4),1,IF(AND(G46&gt;=0.446,B46&lt;3.2,B46&gt;=2.75,A46&lt;5.15,B46&lt;3.4),1.1,IF(AND(G46&lt;0.356,D46&lt;1.45,A46&lt;6.25,A46&gt;=5.15,B46&lt;3.4),4.32,IF(AND(G46&lt;0.591,D46&gt;=1.45,A46&lt;6.25,A46&gt;=5.15,B46&lt;3.4),4.6,IF(AND(D46&lt;1.75,G46&lt;0.597,A46&gt;=6.25,A46&gt;=5.15,B46&lt;3.4),4.86,IF(AND(H46&gt;=16.472,G46&gt;=0.597,A46&gt;=6.25,A46&gt;=5.15,B46&lt;3.4),6.6,IF(AND(G46&lt;0.063,G46&lt;0.446,B46&lt;3.2,B46&gt;=2.75,A46&lt;5.15,B46&lt;3.4),1.4,IF(AND(A46&gt;=5.95,G46&gt;=0.356,D46&lt;1.45,A46&lt;6.25,A46&gt;=5.15,B46&lt;3.4),4.6,IF(AND(B46&gt;=2.9,G46&gt;=0.591,D46&gt;=1.45,A46&lt;6.25,A46&gt;=5.15,B46&lt;3.4),4.867,IF(AND(D46&gt;=2.4,H46&lt;16.472,G46&gt;=0.597,A46&gt;=6.25,A46&gt;=5.15,B46&lt;3.4),6,IF(AND(A46&lt;5.45,B46&gt;=3.85,A46&gt;=4.8,G46&lt;0.821,F46&lt;2,B46&gt;=3.4),1.3,IF(AND(A46&gt;=5.45,B46&gt;=3.85,A46&gt;=4.8,G46&lt;0.821,F46&lt;2,B46&gt;=3.4),1.45,IF(AND(H46&lt;14.273,G46&gt;=0.063,G46&lt;0.446,B46&lt;3.2,B46&gt;=2.75,A46&lt;5.15,B46&lt;3.4),1.5,IF(AND(H46&gt;=14.273,G46&gt;=0.063,G46&lt;0.446,B46&lt;3.2,B46&gt;=2.75,A46&lt;5.15,B46&lt;3.4),1.6,IF(AND(G46&gt;=0.572,A46&lt;5.95,G46&gt;=0.356,D46&lt;1.45,A46&lt;6.25,A46&gt;=5.15,B46&lt;3.4),3.9,IF(AND(G46&lt;0.827,B46&lt;2.9,G46&gt;=0.591,D46&gt;=1.45,A46&lt;6.25,A46&gt;=5.15,B46&lt;3.4),4.9,IF(AND(G46&gt;=0.827,B46&lt;2.9,G46&gt;=0.591,D46&gt;=1.45,A46&lt;6.25,A46&gt;=5.15,B46&lt;3.4),5.1,IF(AND(A46&gt;=7.2,B46&lt;3.05,D46&gt;=1.75,G46&lt;0.597,A46&gt;=6.25,A46&gt;=5.15,B46&lt;3.4),6.7,IF(AND(G46&lt;0.353,B46&gt;=3.05,D46&gt;=1.75,G46&lt;0.597,A46&gt;=6.25,A46&gt;=5.15,B46&lt;3.4),5.22,IF(AND(G46&gt;=0.353,B46&gt;=3.05,D46&gt;=1.75,G46&lt;0.597,A46&gt;=6.25,A46&gt;=5.15,B46&lt;3.4),5.65,IF(AND(A46&lt;6.55,D46&lt;2.4,H46&lt;16.472,G46&gt;=0.597,A46&gt;=6.25,A46&gt;=5.15,B46&lt;3.4),5.033,IF(AND(H46&lt;12.719,G46&lt;0.385,B46&lt;3.85,A46&gt;=4.8,G46&lt;0.821,F46&lt;2,B46&gt;=3.4),1.54,IF(AND(H46&gt;=12.719,G46&lt;0.385,B46&lt;3.85,A46&gt;=4.8,G46&lt;0.821,F46&lt;2,B46&gt;=3.4),1.3,IF(AND(B46&lt;3.6,G46&gt;=0.385,B46&lt;3.85,A46&gt;=4.8,G46&lt;0.821,F46&lt;2,B46&gt;=3.4),1.325,IF(AND(B46&gt;=3.6,G46&gt;=0.385,B46&lt;3.85,A46&gt;=4.8,G46&lt;0.821,F46&lt;2,B46&gt;=3.4),1.55,IF(AND(D46&lt;1.05,G46&lt;0.572,A46&lt;5.95,G46&gt;=0.356,D46&lt;1.45,A46&lt;6.25,A46&gt;=5.15,B46&lt;3.4),3.633,IF(AND(D46&gt;=2.15,A46&lt;7.2,B46&lt;3.05,D46&gt;=1.75,G46&lt;0.597,A46&gt;=6.25,A46&gt;=5.15,B46&lt;3.4),5.667,IF(AND(H46&lt;13.094,A46&gt;=6.55,D46&lt;2.4,H46&lt;16.472,G46&gt;=0.597,A46&gt;=6.25,A46&gt;=5.15,B46&lt;3.4),5.2,IF(AND(D46&lt;1.15,D46&gt;=1.05,G46&lt;0.572,A46&lt;5.95,G46&gt;=0.356,D46&lt;1.45,A46&lt;6.25,A46&gt;=5.15,B46&lt;3.4),3.8,IF(AND(D46&gt;=1.15,D46&gt;=1.05,G46&lt;0.572,A46&lt;5.95,G46&gt;=0.356,D46&lt;1.45,A46&lt;6.25,A46&gt;=5.15,B46&lt;3.4),3.9,IF(AND(G46&gt;=0.487,D46&lt;2.15,A46&lt;7.2,B46&lt;3.05,D46&gt;=1.75,G46&lt;0.597,A46&gt;=6.25,A46&gt;=5.15,B46&lt;3.4),5.8,IF(AND(A46&lt;6.8,H46&gt;=13.094,A46&gt;=6.55,D46&lt;2.4,H46&lt;16.472,G46&gt;=0.597,A46&gt;=6.25,A46&gt;=5.15,B46&lt;3.4),4.52,IF(AND(A46&gt;=6.8,H46&gt;=13.094,A46&gt;=6.55,D46&lt;2.4,H46&lt;16.472,G46&gt;=0.597,A46&gt;=6.25,A46&gt;=5.15,B46&lt;3.4),4.75,IF(AND(B46&lt;2.95,G46&lt;0.487,D46&lt;2.15,A46&lt;7.2,B46&lt;3.05,D46&gt;=1.75,G46&lt;0.597,A46&gt;=6.25,A46&gt;=5.15,B46&lt;3.4),5.6,IF(AND(B46&gt;=2.95,G46&lt;0.487,D46&lt;2.15,A46&lt;7.2,B46&lt;3.05,D46&gt;=1.75,G46&lt;0.597,A46&gt;=6.25,A46&gt;=5.15,B46&lt;3.4),5.5,"shouldnthappen")))))))))))))))))))))))))))))))))))))))</f>
        <v>1.54</v>
      </c>
      <c r="BB46" s="1" t="n">
        <f aca="false">IF(AND(A46&lt;4.35,B46&lt;3.25,F46&lt;1.5),1.1,IF(AND(H46&lt;14.005,A46&gt;=4.35,B46&lt;3.25,F46&lt;1.5),1.3,IF(AND(H46&gt;=14.005,A46&gt;=4.35,B46&lt;3.25,F46&lt;1.5),1.6,IF(AND(G46&gt;=0.905,A46&lt;5.15,B46&gt;=3.25,F46&lt;1.5),1.9,IF(AND(B46&lt;3.45,A46&gt;=5.15,B46&gt;=3.25,F46&lt;1.5),1.6,IF(AND(F46&gt;=2.5,D46&gt;=1.35,D46&lt;1.75,F46&gt;=1.5),4.867,IF(AND(A46&gt;=7.05,D46&gt;=2.05,D46&gt;=1.75,F46&gt;=1.5),6.35,IF(AND(D46&gt;=0.4,G46&lt;0.905,A46&lt;5.15,B46&gt;=3.25,F46&lt;1.5),1.65,IF(AND(B46&lt;3.6,B46&gt;=3.45,A46&gt;=5.15,B46&gt;=3.25,F46&lt;1.5),1.35,IF(AND(H46&lt;6.808,H46&lt;9.386,D46&lt;1.35,D46&lt;1.75,F46&gt;=1.5),4.05,IF(AND(H46&gt;=6.808,H46&lt;9.386,D46&lt;1.35,D46&lt;1.75,F46&gt;=1.5),3.46,IF(AND(B46&lt;2.45,F46&lt;2.5,D46&gt;=1.35,D46&lt;1.75,F46&gt;=1.5),4.5,IF(AND(H46&gt;=13.115,D46&lt;1.95,D46&lt;2.05,D46&gt;=1.75,F46&gt;=1.5),4.85,IF(AND(G46&lt;0.196,D46&gt;=1.95,D46&lt;2.05,D46&gt;=1.75,F46&gt;=1.5),6.7,IF(AND(G46&gt;=0.196,D46&gt;=1.95,D46&lt;2.05,D46&gt;=1.75,F46&gt;=1.5),5.12,IF(AND(H46&lt;10.925,D46&lt;0.4,G46&lt;0.905,A46&lt;5.15,B46&gt;=3.25,F46&lt;1.5),1.4,IF(AND(H46&gt;=10.925,D46&lt;0.4,G46&lt;0.905,A46&lt;5.15,B46&gt;=3.25,F46&lt;1.5),1.45,IF(AND(H46&lt;14.096,B46&gt;=3.6,B46&gt;=3.45,A46&gt;=5.15,B46&gt;=3.25,F46&lt;1.5),1.42,IF(AND(H46&gt;=14.096,B46&gt;=3.6,B46&gt;=3.45,A46&gt;=5.15,B46&gt;=3.25,F46&lt;1.5),1.7,IF(AND(B46&lt;2.45,D46&lt;1.15,H46&gt;=9.386,D46&lt;1.35,D46&lt;1.75,F46&gt;=1.5),3.6,IF(AND(B46&gt;=2.45,D46&lt;1.15,H46&gt;=9.386,D46&lt;1.35,D46&lt;1.75,F46&gt;=1.5),3.9,IF(AND(G46&lt;0.246,D46&gt;=1.15,H46&gt;=9.386,D46&lt;1.35,D46&lt;1.75,F46&gt;=1.5),4.4,IF(AND(B46&lt;2.75,B46&gt;=2.45,F46&lt;2.5,D46&gt;=1.35,D46&lt;1.75,F46&gt;=1.5),5.1,IF(AND(H46&lt;11.084,H46&lt;13.115,D46&lt;1.95,D46&lt;2.05,D46&gt;=1.75,F46&gt;=1.5),5.35,IF(AND(H46&gt;=11.084,H46&lt;13.115,D46&lt;1.95,D46&lt;2.05,D46&gt;=1.75,F46&gt;=1.5),5.7,IF(AND(H46&lt;15.52,D46&lt;2.25,A46&lt;7.05,D46&gt;=2.05,D46&gt;=1.75,F46&gt;=1.5),5.45,IF(AND(H46&gt;=15.52,D46&lt;2.25,A46&lt;7.05,D46&gt;=2.05,D46&gt;=1.75,F46&gt;=1.5),5.725,IF(AND(G46&gt;=0.775,D46&gt;=2.25,A46&lt;7.05,D46&gt;=2.05,D46&gt;=1.75,F46&gt;=1.5),5.2,IF(AND(D46&lt;1.25,G46&gt;=0.246,D46&gt;=1.15,H46&gt;=9.386,D46&lt;1.35,D46&lt;1.75,F46&gt;=1.5),4.05,IF(AND(A46&lt;5.85,B46&gt;=2.75,B46&gt;=2.45,F46&lt;2.5,D46&gt;=1.35,D46&lt;1.75,F46&gt;=1.5),4.5,IF(AND(B46&lt;3.3,G46&lt;0.775,D46&gt;=2.25,A46&lt;7.05,D46&gt;=2.05,D46&gt;=1.75,F46&gt;=1.5),5.64,IF(AND(B46&gt;=3.3,G46&lt;0.775,D46&gt;=2.25,A46&lt;7.05,D46&gt;=2.05,D46&gt;=1.75,F46&gt;=1.5),5.6,IF(AND(A46&lt;5.9,D46&gt;=1.25,G46&gt;=0.246,D46&gt;=1.15,H46&gt;=9.386,D46&lt;1.35,D46&lt;1.75,F46&gt;=1.5),4.2,IF(AND(A46&gt;=5.9,D46&gt;=1.25,G46&gt;=0.246,D46&gt;=1.15,H46&gt;=9.386,D46&lt;1.35,D46&lt;1.75,F46&gt;=1.5),4,IF(AND(G46&gt;=0.437,A46&gt;=5.85,B46&gt;=2.75,B46&gt;=2.45,F46&lt;2.5,D46&gt;=1.35,D46&lt;1.75,F46&gt;=1.5),4.75,IF(AND(H46&lt;9.446,G46&lt;0.437,A46&gt;=5.85,B46&gt;=2.75,B46&gt;=2.45,F46&lt;2.5,D46&gt;=1.35,D46&lt;1.75,F46&gt;=1.5),4.6,IF(AND(H46&gt;=9.446,G46&lt;0.437,A46&gt;=5.85,B46&gt;=2.75,B46&gt;=2.45,F46&lt;2.5,D46&gt;=1.35,D46&lt;1.75,F46&gt;=1.5),4.7,"shouldnthappen")))))))))))))))))))))))))))))))))))))</f>
        <v>1.65</v>
      </c>
      <c r="BC46" s="1" t="n">
        <f aca="false">IF(AND(G46&gt;=0.905,F46&lt;1.5),1.65,IF(AND(D46&gt;=0.45,G46&lt;0.905,F46&lt;1.5),1.65,IF(AND(A46&lt;5.15,D46&lt;1.55,F46&gt;=1.5),3.225,IF(AND(F46&gt;=2.5,A46&gt;=5.15,D46&lt;1.55,F46&gt;=1.5),5.05,IF(AND(H46&lt;5.767,A46&lt;7.05,D46&gt;=1.55,F46&gt;=1.5),4.5,IF(AND(D46&lt;1.7,A46&gt;=7.05,D46&gt;=1.55,F46&gt;=1.5),5.8,IF(AND(A46&gt;=5.3,G46&lt;0.207,D46&lt;0.45,G46&lt;0.905,F46&lt;1.5),1.3,IF(AND(D46&gt;=0.35,G46&gt;=0.207,D46&lt;0.45,G46&lt;0.905,F46&lt;1.5),1.5,IF(AND(G46&lt;0.155,D46&gt;=1.7,A46&gt;=7.05,D46&gt;=1.55,F46&gt;=1.5),6.7,IF(AND(G46&gt;=0.155,D46&gt;=1.7,A46&gt;=7.05,D46&gt;=1.55,F46&gt;=1.5),6.34,IF(AND(G46&lt;0.05,A46&lt;5.3,G46&lt;0.207,D46&lt;0.45,G46&lt;0.905,F46&lt;1.5),1.4,IF(AND(G46&gt;=0.05,A46&lt;5.3,G46&lt;0.207,D46&lt;0.45,G46&lt;0.905,F46&lt;1.5),1.5,IF(AND(A46&lt;4.5,D46&lt;0.35,G46&gt;=0.207,D46&lt;0.45,G46&lt;0.905,F46&lt;1.5),1.3,IF(AND(G46&lt;0.308,A46&lt;6.2,F46&lt;2.5,A46&gt;=5.15,D46&lt;1.55,F46&gt;=1.5),4.5,IF(AND(D46&lt;1.35,A46&gt;=6.2,F46&lt;2.5,A46&gt;=5.15,D46&lt;1.55,F46&gt;=1.5),4.367,IF(AND(D46&lt;1.85,A46&lt;6.15,H46&gt;=5.767,A46&lt;7.05,D46&gt;=1.55,F46&gt;=1.5),4.933,IF(AND(G46&gt;=0.558,A46&gt;=4.5,D46&lt;0.35,G46&gt;=0.207,D46&lt;0.45,G46&lt;0.905,F46&lt;1.5),1.5,IF(AND(H46&gt;=13.383,G46&gt;=0.308,A46&lt;6.2,F46&lt;2.5,A46&gt;=5.15,D46&lt;1.55,F46&gt;=1.5),4.7,IF(AND(H46&gt;=12.206,D46&gt;=1.35,A46&gt;=6.2,F46&lt;2.5,A46&gt;=5.15,D46&lt;1.55,F46&gt;=1.5),4.575,IF(AND(A46&lt;5.7,D46&gt;=1.85,A46&lt;6.15,H46&gt;=5.767,A46&lt;7.05,D46&gt;=1.55,F46&gt;=1.5),4.9,IF(AND(A46&gt;=5.7,D46&gt;=1.85,A46&lt;6.15,H46&gt;=5.767,A46&lt;7.05,D46&gt;=1.55,F46&gt;=1.5),5.1,IF(AND(G46&lt;0.079,G46&lt;0.364,A46&gt;=6.15,H46&gt;=5.767,A46&lt;7.05,D46&gt;=1.55,F46&gt;=1.5),5.6,IF(AND(G46&gt;=0.079,G46&lt;0.364,A46&gt;=6.15,H46&gt;=5.767,A46&lt;7.05,D46&gt;=1.55,F46&gt;=1.5),5.25,IF(AND(G46&gt;=0.447,G46&lt;0.558,A46&gt;=4.5,D46&lt;0.35,G46&gt;=0.207,D46&lt;0.45,G46&lt;0.905,F46&lt;1.5),1.3,IF(AND(B46&gt;=2.95,H46&lt;13.383,G46&gt;=0.308,A46&lt;6.2,F46&lt;2.5,A46&gt;=5.15,D46&lt;1.55,F46&gt;=1.5),4.6,IF(AND(B46&lt;2.65,H46&lt;12.206,D46&gt;=1.35,A46&gt;=6.2,F46&lt;2.5,A46&gt;=5.15,D46&lt;1.55,F46&gt;=1.5),4.9,IF(AND(D46&lt;2.45,A46&lt;6.6,G46&gt;=0.364,A46&gt;=6.15,H46&gt;=5.767,A46&lt;7.05,D46&gt;=1.55,F46&gt;=1.5),5.6,IF(AND(D46&gt;=2.45,A46&lt;6.6,G46&gt;=0.364,A46&gt;=6.15,H46&gt;=5.767,A46&lt;7.05,D46&gt;=1.55,F46&gt;=1.5),6,IF(AND(H46&lt;12.921,A46&gt;=6.6,G46&gt;=0.364,A46&gt;=6.15,H46&gt;=5.767,A46&lt;7.05,D46&gt;=1.55,F46&gt;=1.5),5.725,IF(AND(H46&gt;=12.921,A46&gt;=6.6,G46&gt;=0.364,A46&gt;=6.15,H46&gt;=5.767,A46&lt;7.05,D46&gt;=1.55,F46&gt;=1.5),5.367,IF(AND(B46&lt;3.15,G46&lt;0.447,G46&lt;0.558,A46&gt;=4.5,D46&lt;0.35,G46&gt;=0.207,D46&lt;0.45,G46&lt;0.905,F46&lt;1.5),1.5,IF(AND(B46&gt;=3.15,G46&lt;0.447,G46&lt;0.558,A46&gt;=4.5,D46&lt;0.35,G46&gt;=0.207,D46&lt;0.45,G46&lt;0.905,F46&lt;1.5),1.36,IF(AND(B46&gt;=2.85,B46&lt;2.95,H46&lt;13.383,G46&gt;=0.308,A46&lt;6.2,F46&lt;2.5,A46&gt;=5.15,D46&lt;1.55,F46&gt;=1.5),3.6,IF(AND(H46&lt;9.446,B46&gt;=2.65,H46&lt;12.206,D46&gt;=1.35,A46&gt;=6.2,F46&lt;2.5,A46&gt;=5.15,D46&lt;1.55,F46&gt;=1.5),4.6,IF(AND(H46&gt;=9.446,B46&gt;=2.65,H46&lt;12.206,D46&gt;=1.35,A46&gt;=6.2,F46&lt;2.5,A46&gt;=5.15,D46&lt;1.55,F46&gt;=1.5),4.7,IF(AND(D46&lt;1.2,B46&lt;2.85,B46&lt;2.95,H46&lt;13.383,G46&gt;=0.308,A46&lt;6.2,F46&lt;2.5,A46&gt;=5.15,D46&lt;1.55,F46&gt;=1.5),3.75,IF(AND(G46&lt;0.356,D46&gt;=1.2,B46&lt;2.85,B46&lt;2.95,H46&lt;13.383,G46&gt;=0.308,A46&lt;6.2,F46&lt;2.5,A46&gt;=5.15,D46&lt;1.55,F46&gt;=1.5),4.2,IF(AND(G46&gt;=0.356,D46&gt;=1.2,B46&lt;2.85,B46&lt;2.95,H46&lt;13.383,G46&gt;=0.308,A46&lt;6.2,F46&lt;2.5,A46&gt;=5.15,D46&lt;1.55,F46&gt;=1.5),3.96,"shouldnthappen"))))))))))))))))))))))))))))))))))))))</f>
        <v>1.65</v>
      </c>
      <c r="BD46" s="1" t="n">
        <f aca="false">IF(AND(B46&lt;2.7,A46&lt;5.3,B46&lt;3.15),3.42,IF(AND(F46&lt;2.5,A46&gt;=5.85,B46&gt;=3.15),4.7,IF(AND(A46&lt;4.35,B46&gt;=2.7,A46&lt;5.3,B46&lt;3.15),1.1,IF(AND(A46&gt;=4.35,B46&gt;=2.7,A46&lt;5.3,B46&lt;3.15),1.42,IF(AND(A46&gt;=7.05,F46&gt;=2.5,A46&gt;=5.3,B46&lt;3.15),6.067,IF(AND(D46&gt;=0.45,A46&lt;5.05,A46&lt;5.85,B46&gt;=3.15),1.6,IF(AND(B46&lt;3.35,A46&gt;=5.05,A46&lt;5.85,B46&gt;=3.15),1.7,IF(AND(A46&gt;=6.85,F46&gt;=2.5,A46&gt;=5.85,B46&gt;=3.15),6.22,IF(AND(D46&lt;1.25,D46&lt;1.35,F46&lt;2.5,A46&gt;=5.3,B46&lt;3.15),4.033,IF(AND(D46&gt;=1.25,D46&lt;1.35,F46&lt;2.5,A46&gt;=5.3,B46&lt;3.15),4.233,IF(AND(A46&lt;6.05,D46&gt;=1.35,F46&lt;2.5,A46&gt;=5.3,B46&lt;3.15),5.1,IF(AND(H46&gt;=13.29,A46&lt;7.05,F46&gt;=2.5,A46&gt;=5.3,B46&lt;3.15),4.96,IF(AND(G46&gt;=0.858,D46&lt;0.45,A46&lt;5.05,A46&lt;5.85,B46&gt;=3.15),1.3,IF(AND(D46&gt;=0.35,B46&gt;=3.35,A46&gt;=5.05,A46&lt;5.85,B46&gt;=3.15),1.4,IF(AND(B46&lt;3.25,A46&lt;6.85,F46&gt;=2.5,A46&gt;=5.85,B46&gt;=3.15),5.233,IF(AND(A46&gt;=6.8,A46&gt;=6.05,D46&gt;=1.35,F46&lt;2.5,A46&gt;=5.3,B46&lt;3.15),4.9,IF(AND(G46&gt;=0.622,H46&lt;13.29,A46&lt;7.05,F46&gt;=2.5,A46&gt;=5.3,B46&lt;3.15),5.067,IF(AND(H46&lt;8.834,G46&lt;0.858,D46&lt;0.45,A46&lt;5.05,A46&lt;5.85,B46&gt;=3.15),1.4,IF(AND(G46&lt;0.774,B46&gt;=3.25,A46&lt;6.85,F46&gt;=2.5,A46&gt;=5.85,B46&gt;=3.15),5.8,IF(AND(G46&gt;=0.774,B46&gt;=3.25,A46&lt;6.85,F46&gt;=2.5,A46&gt;=5.85,B46&gt;=3.15),5.4,IF(AND(H46&gt;=12.206,A46&lt;6.8,A46&gt;=6.05,D46&gt;=1.35,F46&lt;2.5,A46&gt;=5.3,B46&lt;3.15),4.5,IF(AND(G46&gt;=0.439,G46&lt;0.622,H46&lt;13.29,A46&lt;7.05,F46&gt;=2.5,A46&gt;=5.3,B46&lt;3.15),5.667,IF(AND(G46&lt;0.227,H46&gt;=8.834,G46&lt;0.858,D46&lt;0.45,A46&lt;5.05,A46&lt;5.85,B46&gt;=3.15),1.4,IF(AND(G46&gt;=0.227,H46&gt;=8.834,G46&lt;0.858,D46&lt;0.45,A46&lt;5.05,A46&lt;5.85,B46&gt;=3.15),1.3,IF(AND(G46&gt;=0.934,B46&lt;3.75,D46&lt;0.35,B46&gt;=3.35,A46&gt;=5.05,A46&lt;5.85,B46&gt;=3.15),1.7,IF(AND(G46&lt;0.823,B46&gt;=3.75,D46&lt;0.35,B46&gt;=3.35,A46&gt;=5.05,A46&lt;5.85,B46&gt;=3.15),1.55,IF(AND(G46&gt;=0.823,B46&gt;=3.75,D46&lt;0.35,B46&gt;=3.35,A46&gt;=5.05,A46&lt;5.85,B46&gt;=3.15),1.5,IF(AND(A46&lt;6.2,H46&lt;12.206,A46&lt;6.8,A46&gt;=6.05,D46&gt;=1.35,F46&lt;2.5,A46&gt;=5.3,B46&lt;3.15),4.6,IF(AND(A46&gt;=6.2,H46&lt;12.206,A46&lt;6.8,A46&gt;=6.05,D46&gt;=1.35,F46&lt;2.5,A46&gt;=5.3,B46&lt;3.15),4.74,IF(AND(H46&gt;=10.667,G46&lt;0.439,G46&lt;0.622,H46&lt;13.29,A46&lt;7.05,F46&gt;=2.5,A46&gt;=5.3,B46&lt;3.15),5.6,IF(AND(H46&lt;13.67,G46&lt;0.934,B46&lt;3.75,D46&lt;0.35,B46&gt;=3.35,A46&gt;=5.05,A46&lt;5.85,B46&gt;=3.15),1.48,IF(AND(H46&gt;=13.67,G46&lt;0.934,B46&lt;3.75,D46&lt;0.35,B46&gt;=3.35,A46&gt;=5.05,A46&lt;5.85,B46&gt;=3.15),1.3,IF(AND(G46&lt;0.301,H46&lt;10.667,G46&lt;0.439,G46&lt;0.622,H46&lt;13.29,A46&lt;7.05,F46&gt;=2.5,A46&gt;=5.3,B46&lt;3.15),5.2,IF(AND(G46&gt;=0.301,H46&lt;10.667,G46&lt;0.439,G46&lt;0.622,H46&lt;13.29,A46&lt;7.05,F46&gt;=2.5,A46&gt;=5.3,B46&lt;3.15),5.067,"shouldnthappen"))))))))))))))))))))))))))))))))))</f>
        <v>1.6</v>
      </c>
      <c r="BE46" s="1" t="n">
        <f aca="false">IF(AND(B46&gt;=3.85,A46&gt;=5.05,F46&lt;1.5),1.4,IF(AND(A46&lt;5.25,A46&lt;5.75,F46&gt;=1.5),3.15,IF(AND(A46&lt;4.95,B46&lt;3.15,A46&lt;5.05,F46&lt;1.5),1.46,IF(AND(A46&gt;=4.95,B46&lt;3.15,A46&lt;5.05,F46&lt;1.5),1.6,IF(AND(H46&lt;8.834,B46&gt;=3.15,A46&lt;5.05,F46&lt;1.5),1.4,IF(AND(D46&lt;0.25,B46&lt;3.85,A46&gt;=5.05,F46&lt;1.5),1.48,IF(AND(D46&gt;=0.25,B46&lt;3.85,A46&gt;=5.05,F46&lt;1.5),1.7,IF(AND(F46&gt;=2.5,A46&gt;=5.25,A46&lt;5.75,F46&gt;=1.5),4.9,IF(AND(H46&lt;12.45,H46&gt;=8.834,B46&gt;=3.15,A46&lt;5.05,F46&lt;1.5),1.25,IF(AND(H46&gt;=12.45,H46&gt;=8.834,B46&gt;=3.15,A46&lt;5.05,F46&lt;1.5),1.32,IF(AND(G46&lt;0.283,F46&lt;2.5,A46&gt;=5.25,A46&lt;5.75,F46&gt;=1.5),4.3,IF(AND(H46&lt;6.712,H46&lt;11.275,D46&lt;1.55,A46&gt;=5.75,F46&gt;=1.5),5,IF(AND(H46&lt;13.101,H46&gt;=11.275,D46&lt;1.55,A46&gt;=5.75,F46&gt;=1.5),3.933,IF(AND(H46&gt;=13.101,H46&gt;=11.275,D46&lt;1.55,A46&gt;=5.75,F46&gt;=1.5),4.5,IF(AND(A46&gt;=7.3,D46&lt;2.45,D46&gt;=1.55,A46&gt;=5.75,F46&gt;=1.5),6.7,IF(AND(B46&lt;3.45,D46&gt;=2.45,D46&gt;=1.55,A46&gt;=5.75,F46&gt;=1.5),5.925,IF(AND(B46&gt;=3.45,D46&gt;=2.45,D46&gt;=1.55,A46&gt;=5.75,F46&gt;=1.5),6.1,IF(AND(B46&gt;=2.8,G46&gt;=0.283,F46&lt;2.5,A46&gt;=5.25,A46&lt;5.75,F46&gt;=1.5),4.2,IF(AND(D46&lt;1.35,H46&gt;=6.712,H46&lt;11.275,D46&lt;1.55,A46&gt;=5.75,F46&gt;=1.5),4.35,IF(AND(D46&lt;1.05,B46&lt;2.8,G46&gt;=0.283,F46&lt;2.5,A46&gt;=5.25,A46&lt;5.75,F46&gt;=1.5),3.567,IF(AND(D46&gt;=1.05,B46&lt;2.8,G46&gt;=0.283,F46&lt;2.5,A46&gt;=5.25,A46&lt;5.75,F46&gt;=1.5),3.925,IF(AND(B46&lt;2.65,D46&gt;=1.35,H46&gt;=6.712,H46&lt;11.275,D46&lt;1.55,A46&gt;=5.75,F46&gt;=1.5),4.9,IF(AND(B46&gt;=2.65,D46&gt;=1.35,H46&gt;=6.712,H46&lt;11.275,D46&lt;1.55,A46&gt;=5.75,F46&gt;=1.5),4.625,IF(AND(H46&gt;=14.683,G46&gt;=0.628,A46&lt;7.3,D46&lt;2.45,D46&gt;=1.55,A46&gt;=5.75,F46&gt;=1.5),5.4,IF(AND(D46&lt;1.95,H46&lt;8.884,G46&lt;0.628,A46&lt;7.3,D46&lt;2.45,D46&gt;=1.55,A46&gt;=5.75,F46&gt;=1.5),5.1,IF(AND(D46&gt;=1.95,H46&lt;8.884,G46&lt;0.628,A46&lt;7.3,D46&lt;2.45,D46&gt;=1.55,A46&gt;=5.75,F46&gt;=1.5),5.22,IF(AND(A46&lt;6.05,H46&gt;=8.884,G46&lt;0.628,A46&lt;7.3,D46&lt;2.45,D46&gt;=1.55,A46&gt;=5.75,F46&gt;=1.5),5.1,IF(AND(G46&lt;0.817,H46&lt;14.683,G46&gt;=0.628,A46&lt;7.3,D46&lt;2.45,D46&gt;=1.55,A46&gt;=5.75,F46&gt;=1.5),4.967,IF(AND(G46&gt;=0.817,H46&lt;14.683,G46&gt;=0.628,A46&lt;7.3,D46&lt;2.45,D46&gt;=1.55,A46&gt;=5.75,F46&gt;=1.5),5.1,IF(AND(H46&lt;9.637,A46&gt;=6.05,H46&gt;=8.884,G46&lt;0.628,A46&lt;7.3,D46&lt;2.45,D46&gt;=1.55,A46&gt;=5.75,F46&gt;=1.5),5.9,IF(AND(D46&lt;1.85,H46&gt;=9.637,A46&gt;=6.05,H46&gt;=8.884,G46&lt;0.628,A46&lt;7.3,D46&lt;2.45,D46&gt;=1.55,A46&gt;=5.75,F46&gt;=1.5),5.733,IF(AND(G46&gt;=0.388,D46&gt;=1.85,H46&gt;=9.637,A46&gt;=6.05,H46&gt;=8.884,G46&lt;0.628,A46&lt;7.3,D46&lt;2.45,D46&gt;=1.55,A46&gt;=5.75,F46&gt;=1.5),5.64,IF(AND(B46&lt;2.95,G46&lt;0.388,D46&gt;=1.85,H46&gt;=9.637,A46&gt;=6.05,H46&gt;=8.884,G46&lt;0.628,A46&lt;7.3,D46&lt;2.45,D46&gt;=1.55,A46&gt;=5.75,F46&gt;=1.5),5.5,IF(AND(B46&gt;=2.95,G46&lt;0.388,D46&gt;=1.85,H46&gt;=9.637,A46&gt;=6.05,H46&gt;=8.884,G46&lt;0.628,A46&lt;7.3,D46&lt;2.45,D46&gt;=1.55,A46&gt;=5.75,F46&gt;=1.5),5.333,"shouldnthappen"))))))))))))))))))))))))))))))))))</f>
        <v>1.25</v>
      </c>
      <c r="BF46" s="1" t="n">
        <f aca="false">IF(AND(D46&gt;=0.35,F46&lt;1.5),1.65,IF(AND(H46&gt;=16.227,D46&gt;=1.55,F46&gt;=1.5),6.533,IF(AND(A46&gt;=5.45,G46&lt;0.174,D46&lt;0.35,F46&lt;1.5),1.7,IF(AND(D46&lt;0.15,G46&gt;=0.174,D46&lt;0.35,F46&lt;1.5),1.38,IF(AND(D46&gt;=1.15,D46&lt;1.25,D46&lt;1.55,F46&gt;=1.5),3.967,IF(AND(H46&lt;8.376,A46&lt;5.45,G46&lt;0.174,D46&lt;0.35,F46&lt;1.5),1.4,IF(AND(H46&gt;=8.376,A46&lt;5.45,G46&lt;0.174,D46&lt;0.35,F46&lt;1.5),1.5,IF(AND(B46&lt;3.1,D46&gt;=0.15,G46&gt;=0.174,D46&lt;0.35,F46&lt;1.5),1.475,IF(AND(H46&lt;10.258,D46&lt;1.15,D46&lt;1.25,D46&lt;1.55,F46&gt;=1.5),3.24,IF(AND(H46&gt;=10.258,D46&lt;1.15,D46&lt;1.25,D46&lt;1.55,F46&gt;=1.5),3.875,IF(AND(F46&gt;=2.5,H46&lt;10.927,D46&gt;=1.25,D46&lt;1.55,F46&gt;=1.5),5.05,IF(AND(D46&lt;1.35,H46&gt;=10.927,D46&gt;=1.25,D46&lt;1.55,F46&gt;=1.5),4.25,IF(AND(A46&gt;=6.95,D46&lt;1.75,H46&lt;16.227,D46&gt;=1.55,F46&gt;=1.5),5.8,IF(AND(B46&lt;3.3,B46&gt;=3.1,D46&gt;=0.15,G46&gt;=0.174,D46&lt;0.35,F46&lt;1.5),1.3,IF(AND(H46&lt;12.278,D46&gt;=1.35,H46&gt;=10.927,D46&gt;=1.25,D46&lt;1.55,F46&gt;=1.5),4.9,IF(AND(G46&lt;0.226,A46&lt;6.95,D46&lt;1.75,H46&lt;16.227,D46&gt;=1.55,F46&gt;=1.5),5,IF(AND(G46&gt;=0.226,A46&lt;6.95,D46&lt;1.75,H46&lt;16.227,D46&gt;=1.55,F46&gt;=1.5),4.62,IF(AND(H46&lt;9.35,B46&lt;2.95,D46&gt;=1.75,H46&lt;16.227,D46&gt;=1.55,F46&gt;=1.5),6.3,IF(AND(H46&gt;=9.35,B46&lt;2.95,D46&gt;=1.75,H46&lt;16.227,D46&gt;=1.55,F46&gt;=1.5),5.58,IF(AND(A46&lt;5.05,B46&gt;=3.3,B46&gt;=3.1,D46&gt;=0.15,G46&gt;=0.174,D46&lt;0.35,F46&lt;1.5),1.35,IF(AND(A46&gt;=5.05,B46&gt;=3.3,B46&gt;=3.1,D46&gt;=0.15,G46&gt;=0.174,D46&lt;0.35,F46&lt;1.5),1.46,IF(AND(B46&lt;2.8,A46&lt;5.65,F46&lt;2.5,H46&lt;10.927,D46&gt;=1.25,D46&lt;1.55,F46&gt;=1.5),4.075,IF(AND(B46&gt;=2.8,A46&lt;5.65,F46&lt;2.5,H46&lt;10.927,D46&gt;=1.25,D46&lt;1.55,F46&gt;=1.5),3.933,IF(AND(A46&lt;6.25,A46&gt;=5.65,F46&lt;2.5,H46&lt;10.927,D46&gt;=1.25,D46&lt;1.55,F46&gt;=1.5),4.533,IF(AND(A46&gt;=6.25,A46&gt;=5.65,F46&lt;2.5,H46&lt;10.927,D46&gt;=1.25,D46&lt;1.55,F46&gt;=1.5),4.3,IF(AND(A46&lt;6.5,H46&gt;=12.278,D46&gt;=1.35,H46&gt;=10.927,D46&gt;=1.25,D46&lt;1.55,F46&gt;=1.5),4.55,IF(AND(A46&gt;=6.5,H46&gt;=12.278,D46&gt;=1.35,H46&gt;=10.927,D46&gt;=1.25,D46&lt;1.55,F46&gt;=1.5),4.775,IF(AND(H46&lt;9.884,D46&lt;2.1,B46&gt;=2.95,D46&gt;=1.75,H46&lt;16.227,D46&gt;=1.55,F46&gt;=1.5),5.5,IF(AND(H46&gt;=9.884,D46&lt;2.1,B46&gt;=2.95,D46&gt;=1.75,H46&lt;16.227,D46&gt;=1.55,F46&gt;=1.5),5.1,IF(AND(H46&lt;10.393,D46&gt;=2.1,B46&gt;=2.95,D46&gt;=1.75,H46&lt;16.227,D46&gt;=1.55,F46&gt;=1.5),5.74,IF(AND(D46&lt;2.25,H46&gt;=10.393,D46&gt;=2.1,B46&gt;=2.95,D46&gt;=1.75,H46&lt;16.227,D46&gt;=1.55,F46&gt;=1.5),5.8,IF(AND(D46&gt;=2.25,H46&gt;=10.393,D46&gt;=2.1,B46&gt;=2.95,D46&gt;=1.75,H46&lt;16.227,D46&gt;=1.55,F46&gt;=1.5),5.4,"shouldnthappen"))))))))))))))))))))))))))))))))</f>
        <v>1.65</v>
      </c>
      <c r="BG46" s="1" t="n">
        <f aca="false">IF(AND(G46&lt;0.096,A46&lt;5.45),2.95,IF(AND(F46&gt;=1.5,G46&gt;=0.096,A46&lt;5.45),3,IF(AND(D46&lt;0.6,A46&lt;5.9,A46&gt;=5.45),1.4,IF(AND(F46&gt;=2.5,D46&gt;=0.6,A46&lt;5.9,A46&gt;=5.45),5.1,IF(AND(A46&lt;7.45,A46&gt;=7.05,A46&gt;=5.9,A46&gt;=5.45),6.167,IF(AND(B46&gt;=3.55,G46&lt;0.587,F46&lt;1.5,G46&gt;=0.096,A46&lt;5.45),1,IF(AND(A46&lt;5.05,G46&gt;=0.587,F46&lt;1.5,G46&gt;=0.096,A46&lt;5.45),1.35,IF(AND(B46&lt;2.75,D46&lt;1.7,A46&lt;7.05,A46&gt;=5.9,A46&gt;=5.45),4.9,IF(AND(A46&lt;6.2,D46&gt;=1.7,A46&lt;7.05,A46&gt;=5.9,A46&gt;=5.45),4.833,IF(AND(H46&lt;17.32,A46&gt;=7.45,A46&gt;=7.05,A46&gt;=5.9,A46&gt;=5.45),6.68,IF(AND(H46&gt;=17.32,A46&gt;=7.45,A46&gt;=7.05,A46&gt;=5.9,A46&gt;=5.45),6.4,IF(AND(G46&lt;0.161,B46&lt;3.55,G46&lt;0.587,F46&lt;1.5,G46&gt;=0.096,A46&lt;5.45),1.5,IF(AND(H46&lt;11.016,A46&gt;=5.05,G46&gt;=0.587,F46&lt;1.5,G46&gt;=0.096,A46&lt;5.45),1.633,IF(AND(H46&lt;11.001,G46&lt;0.372,F46&lt;2.5,D46&gt;=0.6,A46&lt;5.9,A46&gt;=5.45),4.133,IF(AND(H46&gt;=11.001,G46&lt;0.372,F46&lt;2.5,D46&gt;=0.6,A46&lt;5.9,A46&gt;=5.45),4.3,IF(AND(H46&lt;6.808,G46&gt;=0.372,F46&lt;2.5,D46&gt;=0.6,A46&lt;5.9,A46&gt;=5.45),4,IF(AND(A46&gt;=6.75,B46&gt;=2.75,D46&lt;1.7,A46&lt;7.05,A46&gt;=5.9,A46&gt;=5.45),4.84,IF(AND(H46&lt;12.467,G46&gt;=0.161,B46&lt;3.55,G46&lt;0.587,F46&lt;1.5,G46&gt;=0.096,A46&lt;5.45),1.3,IF(AND(D46&lt;0.25,H46&gt;=11.016,A46&gt;=5.05,G46&gt;=0.587,F46&lt;1.5,G46&gt;=0.096,A46&lt;5.45),1.52,IF(AND(D46&gt;=0.25,H46&gt;=11.016,A46&gt;=5.05,G46&gt;=0.587,F46&lt;1.5,G46&gt;=0.096,A46&lt;5.45),1.5,IF(AND(H46&lt;11.218,H46&gt;=6.808,G46&gt;=0.372,F46&lt;2.5,D46&gt;=0.6,A46&lt;5.9,A46&gt;=5.45),3.7,IF(AND(H46&gt;=11.218,H46&gt;=6.808,G46&gt;=0.372,F46&lt;2.5,D46&gt;=0.6,A46&lt;5.9,A46&gt;=5.45),3.9,IF(AND(B46&lt;2.95,A46&lt;6.75,B46&gt;=2.75,D46&lt;1.7,A46&lt;7.05,A46&gt;=5.9,A46&gt;=5.45),4.2,IF(AND(B46&gt;=2.95,A46&lt;6.75,B46&gt;=2.75,D46&lt;1.7,A46&lt;7.05,A46&gt;=5.9,A46&gt;=5.45),4.6,IF(AND(D46&gt;=2.45,A46&lt;6.85,A46&gt;=6.2,D46&gt;=1.7,A46&lt;7.05,A46&gt;=5.9,A46&gt;=5.45),5.9,IF(AND(G46&lt;0.312,A46&gt;=6.85,A46&gt;=6.2,D46&gt;=1.7,A46&lt;7.05,A46&gt;=5.9,A46&gt;=5.45),5.1,IF(AND(G46&gt;=0.312,A46&gt;=6.85,A46&gt;=6.2,D46&gt;=1.7,A46&lt;7.05,A46&gt;=5.9,A46&gt;=5.45),5.4,IF(AND(G46&lt;0.251,H46&gt;=12.467,G46&gt;=0.161,B46&lt;3.55,G46&lt;0.587,F46&lt;1.5,G46&gt;=0.096,A46&lt;5.45),1.35,IF(AND(G46&gt;=0.251,H46&gt;=12.467,G46&gt;=0.161,B46&lt;3.55,G46&lt;0.587,F46&lt;1.5,G46&gt;=0.096,A46&lt;5.45),1.467,IF(AND(G46&gt;=0.628,D46&lt;2.45,A46&lt;6.85,A46&gt;=6.2,D46&gt;=1.7,A46&lt;7.05,A46&gt;=5.9,A46&gt;=5.45),5.1,IF(AND(A46&gt;=6.75,G46&lt;0.628,D46&lt;2.45,A46&lt;6.85,A46&gt;=6.2,D46&gt;=1.7,A46&lt;7.05,A46&gt;=5.9,A46&gt;=5.45),5.9,IF(AND(H46&lt;11.824,A46&lt;6.75,G46&lt;0.628,D46&lt;2.45,A46&lt;6.85,A46&gt;=6.2,D46&gt;=1.7,A46&lt;7.05,A46&gt;=5.9,A46&gt;=5.45),5.44,IF(AND(H46&lt;14.378,H46&gt;=11.824,A46&lt;6.75,G46&lt;0.628,D46&lt;2.45,A46&lt;6.85,A46&gt;=6.2,D46&gt;=1.7,A46&lt;7.05,A46&gt;=5.9,A46&gt;=5.45),5.6,IF(AND(H46&gt;=14.378,H46&gt;=11.824,A46&lt;6.75,G46&lt;0.628,D46&lt;2.45,A46&lt;6.85,A46&gt;=6.2,D46&gt;=1.7,A46&lt;7.05,A46&gt;=5.9,A46&gt;=5.45),5.8,"shouldnthappen"))))))))))))))))))))))))))))))))))</f>
        <v>1.3</v>
      </c>
      <c r="BH46" s="1" t="n">
        <f aca="false">IF(AND(G46&gt;=0.905,F46&lt;1.5),1.8,IF(AND(H46&lt;5.523,G46&lt;0.905,F46&lt;1.5),1,IF(AND(D46&gt;=0.4,H46&gt;=5.523,G46&lt;0.905,F46&lt;1.5),1.7,IF(AND(G46&gt;=0.878,D46&lt;1.35,F46&lt;2.5,F46&gt;=1.5),4.4,IF(AND(A46&lt;5.4,D46&gt;=1.35,F46&lt;2.5,F46&gt;=1.5),3.9,IF(AND(G46&lt;0.177,B46&lt;3.15,F46&gt;=2.5,F46&gt;=1.5),6.15,IF(AND(H46&lt;10.393,B46&gt;=3.15,F46&gt;=2.5,F46&gt;=1.5),5.94,IF(AND(H46&gt;=10.393,B46&gt;=3.15,F46&gt;=2.5,F46&gt;=1.5),5.467,IF(AND(D46&gt;=1.25,G46&lt;0.878,D46&lt;1.35,F46&lt;2.5,F46&gt;=1.5),4.18,IF(AND(G46&gt;=0.709,A46&gt;=5.4,D46&gt;=1.35,F46&lt;2.5,F46&gt;=1.5),4.9,IF(AND(B46&lt;2.6,G46&gt;=0.177,B46&lt;3.15,F46&gt;=2.5,F46&gt;=1.5),4.8,IF(AND(A46&lt;4.35,A46&lt;5.05,D46&lt;0.4,H46&gt;=5.523,G46&lt;0.905,F46&lt;1.5),1.1,IF(AND(A46&gt;=5.6,A46&gt;=5.05,D46&lt;0.4,H46&gt;=5.523,G46&lt;0.905,F46&lt;1.5),1.7,IF(AND(D46&lt;1.05,D46&lt;1.25,G46&lt;0.878,D46&lt;1.35,F46&lt;2.5,F46&gt;=1.5),3.6,IF(AND(D46&gt;=1.55,G46&lt;0.709,A46&gt;=5.4,D46&gt;=1.35,F46&lt;2.5,F46&gt;=1.5),4.975,IF(AND(D46&lt;1.7,B46&gt;=2.6,G46&gt;=0.177,B46&lt;3.15,F46&gt;=2.5,F46&gt;=1.5),5.8,IF(AND(B46&lt;3.15,A46&gt;=4.35,A46&lt;5.05,D46&lt;0.4,H46&gt;=5.523,G46&lt;0.905,F46&lt;1.5),1.46,IF(AND(A46&gt;=5.45,A46&lt;5.6,A46&gt;=5.05,D46&lt;0.4,H46&gt;=5.523,G46&lt;0.905,F46&lt;1.5),1.35,IF(AND(H46&lt;10.974,D46&gt;=1.05,D46&lt;1.25,G46&lt;0.878,D46&lt;1.35,F46&lt;2.5,F46&gt;=1.5),3.8,IF(AND(H46&gt;=13.654,D46&lt;1.55,G46&lt;0.709,A46&gt;=5.4,D46&gt;=1.35,F46&lt;2.5,F46&gt;=1.5),4.725,IF(AND(A46&lt;4.5,B46&gt;=3.15,A46&gt;=4.35,A46&lt;5.05,D46&lt;0.4,H46&gt;=5.523,G46&lt;0.905,F46&lt;1.5),1.3,IF(AND(G46&lt;0.676,A46&lt;5.45,A46&lt;5.6,A46&gt;=5.05,D46&lt;0.4,H46&gt;=5.523,G46&lt;0.905,F46&lt;1.5),1.5,IF(AND(G46&gt;=0.676,A46&lt;5.45,A46&lt;5.6,A46&gt;=5.05,D46&lt;0.4,H46&gt;=5.523,G46&lt;0.905,F46&lt;1.5),1.55,IF(AND(A46&lt;5.7,H46&gt;=10.974,D46&gt;=1.05,D46&lt;1.25,G46&lt;0.878,D46&lt;1.35,F46&lt;2.5,F46&gt;=1.5),3.9,IF(AND(A46&gt;=5.7,H46&gt;=10.974,D46&gt;=1.05,D46&lt;1.25,G46&lt;0.878,D46&lt;1.35,F46&lt;2.5,F46&gt;=1.5),3.933,IF(AND(G46&gt;=0.644,H46&lt;13.654,D46&lt;1.55,G46&lt;0.709,A46&gt;=5.4,D46&gt;=1.35,F46&lt;2.5,F46&gt;=1.5),4.4,IF(AND(B46&lt;2.9,A46&lt;6.2,D46&gt;=1.7,B46&gt;=2.6,G46&gt;=0.177,B46&lt;3.15,F46&gt;=2.5,F46&gt;=1.5),5.02,IF(AND(B46&gt;=2.9,A46&lt;6.2,D46&gt;=1.7,B46&gt;=2.6,G46&gt;=0.177,B46&lt;3.15,F46&gt;=2.5,F46&gt;=1.5),4.8,IF(AND(D46&lt;2.2,A46&gt;=6.2,D46&gt;=1.7,B46&gt;=2.6,G46&gt;=0.177,B46&lt;3.15,F46&gt;=2.5,F46&gt;=1.5),5.325,IF(AND(D46&gt;=2.2,A46&gt;=6.2,D46&gt;=1.7,B46&gt;=2.6,G46&gt;=0.177,B46&lt;3.15,F46&gt;=2.5,F46&gt;=1.5),5.1,IF(AND(D46&lt;0.25,A46&gt;=4.5,B46&gt;=3.15,A46&gt;=4.35,A46&lt;5.05,D46&lt;0.4,H46&gt;=5.523,G46&lt;0.905,F46&lt;1.5),1.357,IF(AND(D46&gt;=0.25,A46&gt;=4.5,B46&gt;=3.15,A46&gt;=4.35,A46&lt;5.05,D46&lt;0.4,H46&gt;=5.523,G46&lt;0.905,F46&lt;1.5),1.333,IF(AND(H46&lt;10.723,G46&lt;0.644,H46&lt;13.654,D46&lt;1.55,G46&lt;0.709,A46&gt;=5.4,D46&gt;=1.35,F46&lt;2.5,F46&gt;=1.5),4.6,IF(AND(H46&gt;=10.723,G46&lt;0.644,H46&lt;13.654,D46&lt;1.55,G46&lt;0.709,A46&gt;=5.4,D46&gt;=1.35,F46&lt;2.5,F46&gt;=1.5),4.5,"shouldnthappen"))))))))))))))))))))))))))))))))))</f>
        <v>1.7</v>
      </c>
      <c r="BI46" s="1" t="n">
        <f aca="false">IF(AND(D46&gt;=0.8,A46&lt;5.45),3.9,IF(AND(D46&gt;=0.45,D46&lt;0.8,A46&lt;5.45),1.66,IF(AND(H46&lt;16.447,B46&gt;=3.45,A46&gt;=5.45),1.525,IF(AND(H46&gt;=16.447,B46&gt;=3.45,A46&gt;=5.45),6.4,IF(AND(H46&lt;5.245,D46&lt;0.45,D46&lt;0.8,A46&lt;5.45),1,IF(AND(A46&gt;=7.2,G46&lt;0.154,B46&lt;3.45,A46&gt;=5.45),6.7,IF(AND(D46&lt;1.65,A46&lt;7.2,G46&lt;0.154,B46&lt;3.45,A46&gt;=5.45),4.7,IF(AND(D46&gt;=1.65,A46&lt;7.2,G46&lt;0.154,B46&lt;3.45,A46&gt;=5.45),5.52,IF(AND(D46&gt;=0.25,A46&lt;5.05,H46&gt;=5.245,D46&lt;0.45,D46&lt;0.8,A46&lt;5.45),1.35,IF(AND(H46&lt;6.089,A46&gt;=5.05,H46&gt;=5.245,D46&lt;0.45,D46&lt;0.8,A46&lt;5.45),1.7,IF(AND(D46&lt;1.2,B46&lt;2.6,A46&lt;5.75,G46&gt;=0.154,B46&lt;3.45,A46&gt;=5.45),3.85,IF(AND(D46&gt;=1.2,B46&lt;2.6,A46&lt;5.75,G46&gt;=0.154,B46&lt;3.45,A46&gt;=5.45),4,IF(AND(D46&gt;=1.65,B46&gt;=2.6,A46&lt;5.75,G46&gt;=0.154,B46&lt;3.45,A46&gt;=5.45),4.9,IF(AND(G46&lt;0.353,F46&lt;2.5,A46&gt;=5.75,G46&gt;=0.154,B46&lt;3.45,A46&gt;=5.45),4.25,IF(AND(A46&gt;=7.25,F46&gt;=2.5,A46&gt;=5.75,G46&gt;=0.154,B46&lt;3.45,A46&gt;=5.45),6.45,IF(AND(H46&lt;11.218,D46&lt;0.25,A46&lt;5.05,H46&gt;=5.245,D46&lt;0.45,D46&lt;0.8,A46&lt;5.45),1.42,IF(AND(G46&lt;0.517,H46&gt;=6.089,A46&gt;=5.05,H46&gt;=5.245,D46&lt;0.45,D46&lt;0.8,A46&lt;5.45),1.44,IF(AND(G46&gt;=0.517,H46&gt;=6.089,A46&gt;=5.05,H46&gt;=5.245,D46&lt;0.45,D46&lt;0.8,A46&lt;5.45),1.54,IF(AND(H46&gt;=10.194,D46&lt;1.65,B46&gt;=2.6,A46&lt;5.75,G46&gt;=0.154,B46&lt;3.45,A46&gt;=5.45),4.35,IF(AND(B46&gt;=3.15,G46&gt;=0.353,F46&lt;2.5,A46&gt;=5.75,G46&gt;=0.154,B46&lt;3.45,A46&gt;=5.45),4.7,IF(AND(H46&lt;7.716,A46&lt;7.25,F46&gt;=2.5,A46&gt;=5.75,G46&gt;=0.154,B46&lt;3.45,A46&gt;=5.45),5.04,IF(AND(G46&lt;0.175,H46&gt;=11.218,D46&lt;0.25,A46&lt;5.05,H46&gt;=5.245,D46&lt;0.45,D46&lt;0.8,A46&lt;5.45),1.5,IF(AND(H46&lt;7.713,H46&lt;10.194,D46&lt;1.65,B46&gt;=2.6,A46&lt;5.75,G46&gt;=0.154,B46&lt;3.45,A46&gt;=5.45),4.1,IF(AND(H46&gt;=7.713,H46&lt;10.194,D46&lt;1.65,B46&gt;=2.6,A46&lt;5.75,G46&gt;=0.154,B46&lt;3.45,A46&gt;=5.45),4.2,IF(AND(B46&gt;=3.05,B46&lt;3.15,G46&gt;=0.353,F46&lt;2.5,A46&gt;=5.75,G46&gt;=0.154,B46&lt;3.45,A46&gt;=5.45),4.4,IF(AND(D46&gt;=2.45,H46&gt;=7.716,A46&lt;7.25,F46&gt;=2.5,A46&gt;=5.75,G46&gt;=0.154,B46&lt;3.45,A46&gt;=5.45),5.85,IF(AND(D46&lt;0.15,G46&gt;=0.175,H46&gt;=11.218,D46&lt;0.25,A46&lt;5.05,H46&gt;=5.245,D46&lt;0.45,D46&lt;0.8,A46&lt;5.45),1.1,IF(AND(H46&gt;=16.317,B46&lt;3.05,B46&lt;3.15,G46&gt;=0.353,F46&lt;2.5,A46&gt;=5.75,G46&gt;=0.154,B46&lt;3.45,A46&gt;=5.45),4.8,IF(AND(G46&gt;=0.857,D46&lt;2.45,H46&gt;=7.716,A46&lt;7.25,F46&gt;=2.5,A46&gt;=5.75,G46&gt;=0.154,B46&lt;3.45,A46&gt;=5.45),5.05,IF(AND(G46&lt;0.245,D46&gt;=0.15,G46&gt;=0.175,H46&gt;=11.218,D46&lt;0.25,A46&lt;5.05,H46&gt;=5.245,D46&lt;0.45,D46&lt;0.8,A46&lt;5.45),1.3,IF(AND(G46&gt;=0.245,D46&gt;=0.15,G46&gt;=0.175,H46&gt;=11.218,D46&lt;0.25,A46&lt;5.05,H46&gt;=5.245,D46&lt;0.45,D46&lt;0.8,A46&lt;5.45),1.22,IF(AND(B46&lt;2.85,H46&lt;16.317,B46&lt;3.05,B46&lt;3.15,G46&gt;=0.353,F46&lt;2.5,A46&gt;=5.75,G46&gt;=0.154,B46&lt;3.45,A46&gt;=5.45),4.6,IF(AND(B46&gt;=2.85,H46&lt;16.317,B46&lt;3.05,B46&lt;3.15,G46&gt;=0.353,F46&lt;2.5,A46&gt;=5.75,G46&gt;=0.154,B46&lt;3.45,A46&gt;=5.45),4.633,IF(AND(D46&lt;1.85,G46&lt;0.857,D46&lt;2.45,H46&gt;=7.716,A46&lt;7.25,F46&gt;=2.5,A46&gt;=5.75,G46&gt;=0.154,B46&lt;3.45,A46&gt;=5.45),5.8,IF(AND(H46&lt;11.297,D46&gt;=1.85,G46&lt;0.857,D46&lt;2.45,H46&gt;=7.716,A46&lt;7.25,F46&gt;=2.5,A46&gt;=5.75,G46&gt;=0.154,B46&lt;3.45,A46&gt;=5.45),5.3,IF(AND(G46&lt;0.388,H46&gt;=11.297,D46&gt;=1.85,G46&lt;0.857,D46&lt;2.45,H46&gt;=7.716,A46&lt;7.25,F46&gt;=2.5,A46&gt;=5.75,G46&gt;=0.154,B46&lt;3.45,A46&gt;=5.45),5.4,IF(AND(G46&gt;=0.388,H46&gt;=11.297,D46&gt;=1.85,G46&lt;0.857,D46&lt;2.45,H46&gt;=7.716,A46&lt;7.25,F46&gt;=2.5,A46&gt;=5.75,G46&gt;=0.154,B46&lt;3.45,A46&gt;=5.45),5.6,"shouldnthappen")))))))))))))))))))))))))))))))))))))</f>
        <v>1.66</v>
      </c>
      <c r="BJ46" s="1" t="n">
        <f aca="false">IF(AND(F46&gt;=2,B46&gt;=3.35),6.1,IF(AND(H46&gt;=12.719,F46&lt;1.5,B46&lt;3.35),1.567,IF(AND(H46&lt;5.245,F46&lt;2,B46&gt;=3.35),1,IF(AND(D46&lt;0.15,H46&lt;12.719,F46&lt;1.5,B46&lt;3.35),1.5,IF(AND(D46&gt;=0.35,H46&gt;=5.245,F46&lt;2,B46&gt;=3.35),1.6,IF(AND(A46&lt;4.9,D46&gt;=0.15,H46&lt;12.719,F46&lt;1.5,B46&lt;3.35),1.36,IF(AND(B46&lt;2.65,G46&lt;0.572,D46&lt;1.45,F46&gt;=1.5,B46&lt;3.35),3.5,IF(AND(A46&lt;6.1,F46&lt;2.5,D46&gt;=1.45,F46&gt;=1.5,B46&lt;3.35),5.1,IF(AND(G46&gt;=0.607,D46&lt;0.35,H46&gt;=5.245,F46&lt;2,B46&gt;=3.35),1.65,IF(AND(G46&lt;0.546,A46&gt;=4.9,D46&gt;=0.15,H46&lt;12.719,F46&lt;1.5,B46&lt;3.35),1.2,IF(AND(G46&gt;=0.546,A46&gt;=4.9,D46&gt;=0.15,H46&lt;12.719,F46&lt;1.5,B46&lt;3.35),1.4,IF(AND(A46&gt;=6.3,B46&gt;=2.65,G46&lt;0.572,D46&lt;1.45,F46&gt;=1.5,B46&lt;3.35),4.8,IF(AND(D46&lt;1.15,B46&lt;2.85,G46&gt;=0.572,D46&lt;1.45,F46&gt;=1.5,B46&lt;3.35),3.9,IF(AND(B46&gt;=3.15,B46&gt;=2.85,G46&gt;=0.572,D46&lt;1.45,F46&gt;=1.5,B46&lt;3.35),4.7,IF(AND(B46&lt;2.95,A46&gt;=6.1,F46&lt;2.5,D46&gt;=1.45,F46&gt;=1.5,B46&lt;3.35),4.533,IF(AND(B46&gt;=2.95,A46&gt;=6.1,F46&lt;2.5,D46&gt;=1.45,F46&gt;=1.5,B46&lt;3.35),4.75,IF(AND(A46&gt;=6.7,G46&lt;0.107,F46&gt;=2.5,D46&gt;=1.45,F46&gt;=1.5,B46&lt;3.35),5.7,IF(AND(G46&gt;=0.385,G46&lt;0.607,D46&lt;0.35,H46&gt;=5.245,F46&lt;2,B46&gt;=3.35),1.325,IF(AND(D46&lt;1.25,A46&lt;6.3,B46&gt;=2.65,G46&lt;0.572,D46&lt;1.45,F46&gt;=1.5,B46&lt;3.35),4,IF(AND(D46&gt;=1.25,A46&lt;6.3,B46&gt;=2.65,G46&lt;0.572,D46&lt;1.45,F46&gt;=1.5,B46&lt;3.35),4.18,IF(AND(G46&lt;0.907,D46&gt;=1.15,B46&lt;2.85,G46&gt;=0.572,D46&lt;1.45,F46&gt;=1.5,B46&lt;3.35),4,IF(AND(G46&gt;=0.907,D46&gt;=1.15,B46&lt;2.85,G46&gt;=0.572,D46&lt;1.45,F46&gt;=1.5,B46&lt;3.35),4.4,IF(AND(H46&lt;8.326,B46&lt;3.15,B46&gt;=2.85,G46&gt;=0.572,D46&lt;1.45,F46&gt;=1.5,B46&lt;3.35),3.6,IF(AND(H46&gt;=8.326,B46&lt;3.15,B46&gt;=2.85,G46&gt;=0.572,D46&lt;1.45,F46&gt;=1.5,B46&lt;3.35),4.48,IF(AND(B46&lt;2.95,A46&lt;6.7,G46&lt;0.107,F46&gt;=2.5,D46&gt;=1.45,F46&gt;=1.5,B46&lt;3.35),5.6,IF(AND(B46&gt;=2.95,A46&lt;6.7,G46&lt;0.107,F46&gt;=2.5,D46&gt;=1.45,F46&gt;=1.5,B46&lt;3.35),5.5,IF(AND(G46&lt;0.205,G46&lt;0.432,G46&gt;=0.107,F46&gt;=2.5,D46&gt;=1.45,F46&gt;=1.5,B46&lt;3.35),5.3,IF(AND(B46&gt;=3.05,G46&gt;=0.432,G46&gt;=0.107,F46&gt;=2.5,D46&gt;=1.45,F46&gt;=1.5,B46&lt;3.35),5.86,IF(AND(H46&gt;=14.057,G46&lt;0.385,G46&lt;0.607,D46&lt;0.35,H46&gt;=5.245,F46&lt;2,B46&gt;=3.35),1.7,IF(AND(D46&lt;1.7,G46&gt;=0.205,G46&lt;0.432,G46&gt;=0.107,F46&gt;=2.5,D46&gt;=1.45,F46&gt;=1.5,B46&lt;3.35),5,IF(AND(G46&lt;0.779,B46&lt;3.05,G46&gt;=0.432,G46&gt;=0.107,F46&gt;=2.5,D46&gt;=1.45,F46&gt;=1.5,B46&lt;3.35),4.9,IF(AND(G46&gt;=0.779,B46&lt;3.05,G46&gt;=0.432,G46&gt;=0.107,F46&gt;=2.5,D46&gt;=1.45,F46&gt;=1.5,B46&lt;3.35),5.533,IF(AND(D46&gt;=0.25,H46&lt;14.057,G46&lt;0.385,G46&lt;0.607,D46&lt;0.35,H46&gt;=5.245,F46&lt;2,B46&gt;=3.35),1.4,IF(AND(B46&lt;2.85,D46&gt;=1.7,G46&gt;=0.205,G46&lt;0.432,G46&gt;=0.107,F46&gt;=2.5,D46&gt;=1.45,F46&gt;=1.5,B46&lt;3.35),5.1,IF(AND(B46&gt;=2.85,D46&gt;=1.7,G46&gt;=0.205,G46&lt;0.432,G46&gt;=0.107,F46&gt;=2.5,D46&gt;=1.45,F46&gt;=1.5,B46&lt;3.35),5.15,IF(AND(A46&lt;5.1,D46&lt;0.25,H46&lt;14.057,G46&lt;0.385,G46&lt;0.607,D46&lt;0.35,H46&gt;=5.245,F46&lt;2,B46&gt;=3.35),1.4,IF(AND(A46&gt;=5.1,D46&lt;0.25,H46&lt;14.057,G46&lt;0.385,G46&lt;0.607,D46&lt;0.35,H46&gt;=5.245,F46&lt;2,B46&gt;=3.35),1.5,"shouldnthappen")))))))))))))))))))))))))))))))))))))</f>
        <v>1.6</v>
      </c>
    </row>
    <row r="47" customFormat="false" ht="13.8" hidden="false" customHeight="false" outlineLevel="0" collapsed="false">
      <c r="A47" s="1" t="n">
        <v>5.1</v>
      </c>
      <c r="B47" s="1" t="n">
        <v>3.8</v>
      </c>
      <c r="C47" s="1" t="n">
        <v>1.9</v>
      </c>
      <c r="D47" s="1" t="n">
        <v>0.4</v>
      </c>
      <c r="E47" s="1" t="s">
        <v>94</v>
      </c>
      <c r="F47" s="1" t="n">
        <v>1</v>
      </c>
      <c r="G47" s="1" t="n">
        <v>0.918034626636654</v>
      </c>
      <c r="H47" s="16" t="n">
        <v>6.5099694066681</v>
      </c>
      <c r="I47" s="11" t="n">
        <f aca="false">C47</f>
        <v>1.9</v>
      </c>
      <c r="J47" s="1" t="n">
        <f aca="false">AVERAGE(M47:BJ47)</f>
        <v>1.66882</v>
      </c>
      <c r="K47" s="15" t="n">
        <f aca="false">1-SQRT(VAR(M47:BJ47, I47)) / AVERAGE(M47:BJ47)</f>
        <v>0.896725744652446</v>
      </c>
      <c r="L47" s="1" t="n">
        <f aca="false">(J47-I47)/I47</f>
        <v>-0.121673684210526</v>
      </c>
      <c r="M47" s="1" t="n">
        <f aca="false">IF(AND(H47&gt;=16.241,B47&gt;=3.35),6.4,IF(AND(D47&gt;=0.75,A47&lt;5.15,B47&lt;3.35),4.1,IF(AND(D47&gt;=1.5,H47&lt;16.241,B47&gt;=3.35),5.767,IF(AND(B47&gt;=3.25,D47&lt;0.75,A47&lt;5.15,B47&lt;3.35),1.58,IF(AND(A47&lt;4.95,D47&lt;1.5,H47&lt;16.241,B47&gt;=3.35),1.4,IF(AND(A47&lt;4.5,B47&lt;3.25,D47&lt;0.75,A47&lt;5.15,B47&lt;3.35),1.26,IF(AND(A47&gt;=4.5,B47&lt;3.25,D47&lt;0.75,A47&lt;5.15,B47&lt;3.35),1.48,IF(AND(G47&lt;0.356,H47&lt;12.557,D47&lt;1.45,A47&gt;=5.15,B47&lt;3.35),4.267,IF(AND(D47&lt;1.25,H47&gt;=12.557,D47&lt;1.45,A47&gt;=5.15,B47&lt;3.35),4.05,IF(AND(D47&gt;=1.35,G47&gt;=0.356,H47&lt;12.557,D47&lt;1.45,A47&gt;=5.15,B47&lt;3.35),4.25,IF(AND(H47&lt;15.086,D47&gt;=1.25,H47&gt;=12.557,D47&lt;1.45,A47&gt;=5.15,B47&lt;3.35),4.4,IF(AND(F47&lt;2.5,G47&gt;=0.44,D47&lt;2.05,D47&gt;=1.45,A47&gt;=5.15,B47&lt;3.35),4.7,IF(AND(H47&lt;10.391,B47&lt;3.15,D47&gt;=2.05,D47&gt;=1.45,A47&gt;=5.15,B47&lt;3.35),5.1,IF(AND(G47&lt;0.505,B47&gt;=3.15,D47&gt;=2.05,D47&gt;=1.45,A47&gt;=5.15,B47&lt;3.35),5.7,IF(AND(G47&gt;=0.505,B47&gt;=3.15,D47&gt;=2.05,D47&gt;=1.45,A47&gt;=5.15,B47&lt;3.35),5.95,IF(AND(D47&gt;=0.5,G47&lt;0.905,A47&gt;=4.95,D47&lt;1.5,H47&lt;16.241,B47&gt;=3.35),1.6,IF(AND(B47&lt;3.6,G47&gt;=0.905,A47&gt;=4.95,D47&lt;1.5,H47&lt;16.241,B47&gt;=3.35),1.7,IF(AND(B47&gt;=3.6,G47&gt;=0.905,A47&gt;=4.95,D47&lt;1.5,H47&lt;16.241,B47&gt;=3.35),1.767,IF(AND(A47&gt;=5.7,D47&lt;1.35,G47&gt;=0.356,H47&lt;12.557,D47&lt;1.45,A47&gt;=5.15,B47&lt;3.35),3.9,IF(AND(A47&lt;6.35,H47&gt;=15.086,D47&gt;=1.25,H47&gt;=12.557,D47&lt;1.45,A47&gt;=5.15,B47&lt;3.35),4.7,IF(AND(A47&gt;=6.35,H47&gt;=15.086,D47&gt;=1.25,H47&gt;=12.557,D47&lt;1.45,A47&gt;=5.15,B47&lt;3.35),4.6,IF(AND(H47&lt;9.252,D47&lt;1.55,G47&lt;0.44,D47&lt;2.05,D47&gt;=1.45,A47&gt;=5.15,B47&lt;3.35),5.08,IF(AND(H47&gt;=9.252,D47&lt;1.55,G47&lt;0.44,D47&lt;2.05,D47&gt;=1.45,A47&gt;=5.15,B47&lt;3.35),4.7,IF(AND(H47&lt;8.477,D47&gt;=1.55,G47&lt;0.44,D47&lt;2.05,D47&gt;=1.45,A47&gt;=5.15,B47&lt;3.35),5.1,IF(AND(H47&gt;=8.477,D47&gt;=1.55,G47&lt;0.44,D47&lt;2.05,D47&gt;=1.45,A47&gt;=5.15,B47&lt;3.35),5.4,IF(AND(H47&lt;8.435,F47&gt;=2.5,G47&gt;=0.44,D47&lt;2.05,D47&gt;=1.45,A47&gt;=5.15,B47&lt;3.35),5.1,IF(AND(H47&gt;=8.435,F47&gt;=2.5,G47&gt;=0.44,D47&lt;2.05,D47&gt;=1.45,A47&gt;=5.15,B47&lt;3.35),4.86,IF(AND(G47&lt;0.543,H47&gt;=10.391,B47&lt;3.15,D47&gt;=2.05,D47&gt;=1.45,A47&gt;=5.15,B47&lt;3.35),5.56,IF(AND(G47&gt;=0.543,H47&gt;=10.391,B47&lt;3.15,D47&gt;=2.05,D47&gt;=1.45,A47&gt;=5.15,B47&lt;3.35),5.8,IF(AND(A47&lt;5.05,D47&lt;0.5,G47&lt;0.905,A47&gt;=4.95,D47&lt;1.5,H47&lt;16.241,B47&gt;=3.35),1.3,IF(AND(H47&lt;6.583,A47&lt;5.7,D47&lt;1.35,G47&gt;=0.356,H47&lt;12.557,D47&lt;1.45,A47&gt;=5.15,B47&lt;3.35),4,IF(AND(G47&lt;0.585,A47&gt;=5.05,D47&lt;0.5,G47&lt;0.905,A47&gt;=4.95,D47&lt;1.5,H47&lt;16.241,B47&gt;=3.35),1.475,IF(AND(G47&lt;0.62,H47&gt;=6.583,A47&lt;5.7,D47&lt;1.35,G47&gt;=0.356,H47&lt;12.557,D47&lt;1.45,A47&gt;=5.15,B47&lt;3.35),3.75,IF(AND(G47&gt;=0.62,H47&gt;=6.583,A47&lt;5.7,D47&lt;1.35,G47&gt;=0.356,H47&lt;12.557,D47&lt;1.45,A47&gt;=5.15,B47&lt;3.35),3.6,IF(AND(B47&lt;3.75,G47&gt;=0.585,A47&gt;=5.05,D47&lt;0.5,G47&lt;0.905,A47&gt;=4.95,D47&lt;1.5,H47&lt;16.241,B47&gt;=3.35),1.5,IF(AND(B47&gt;=3.75,G47&gt;=0.585,A47&gt;=5.05,D47&lt;0.5,G47&lt;0.905,A47&gt;=4.95,D47&lt;1.5,H47&lt;16.241,B47&gt;=3.35),1.6,"shouldnthappen"))))))))))))))))))))))))))))))))))))</f>
        <v>1.767</v>
      </c>
      <c r="N47" s="1" t="n">
        <f aca="false">IF(AND(H47&lt;5.245,B47&lt;3.65,F47&lt;1.5),1,IF(AND(H47&gt;=14.096,B47&gt;=3.65,F47&lt;1.5),1.65,IF(AND(A47&gt;=5.45,H47&gt;=5.245,B47&lt;3.65,F47&lt;1.5),1.3,IF(AND(H47&gt;=13.586,H47&lt;14.096,B47&gt;=3.65,F47&lt;1.5),1.3,IF(AND(H47&lt;10.258,D47&lt;1.25,F47&lt;2.5,F47&gt;=1.5),3.38,IF(AND(H47&lt;6.982,D47&gt;=1.25,F47&lt;2.5,F47&gt;=1.5),3.96,IF(AND(H47&gt;=13.646,D47&lt;2.05,F47&gt;=2.5,F47&gt;=1.5),6.1,IF(AND(B47&lt;3.05,A47&lt;5.45,H47&gt;=5.245,B47&lt;3.65,F47&lt;1.5),1.375,IF(AND(H47&lt;6.543,H47&lt;13.586,H47&lt;14.096,B47&gt;=3.65,F47&lt;1.5),1.4,IF(AND(H47&gt;=6.543,H47&lt;13.586,H47&lt;14.096,B47&gt;=3.65,F47&lt;1.5),1.5,IF(AND(H47&lt;11.522,H47&gt;=10.258,D47&lt;1.25,F47&lt;2.5,F47&gt;=1.5),3.733,IF(AND(H47&gt;=11.522,H47&gt;=10.258,D47&lt;1.25,F47&lt;2.5,F47&gt;=1.5),3.92,IF(AND(H47&lt;5.767,H47&lt;13.646,D47&lt;2.05,F47&gt;=2.5,F47&gt;=1.5),4.5,IF(AND(A47&lt;6.8,B47&lt;3.15,D47&gt;=2.05,F47&gt;=2.5,F47&gt;=1.5),5.6,IF(AND(A47&gt;=6.8,B47&lt;3.15,D47&gt;=2.05,F47&gt;=2.5,F47&gt;=1.5),5.1,IF(AND(B47&lt;3.25,B47&gt;=3.15,D47&gt;=2.05,F47&gt;=2.5,F47&gt;=1.5),5.8,IF(AND(B47&gt;=3.25,B47&gt;=3.15,D47&gt;=2.05,F47&gt;=2.5,F47&gt;=1.5),5.65,IF(AND(B47&lt;3.15,B47&gt;=3.05,A47&lt;5.45,H47&gt;=5.245,B47&lt;3.65,F47&lt;1.5),1.5,IF(AND(G47&gt;=0.735,H47&lt;13.665,H47&gt;=6.982,D47&gt;=1.25,F47&lt;2.5,F47&gt;=1.5),4.2,IF(AND(H47&lt;14.03,H47&gt;=13.665,H47&gt;=6.982,D47&gt;=1.25,F47&lt;2.5,F47&gt;=1.5),4.8,IF(AND(A47&gt;=6.6,H47&gt;=5.767,H47&lt;13.646,D47&lt;2.05,F47&gt;=2.5,F47&gt;=1.5),6.05,IF(AND(G47&gt;=0.934,B47&gt;=3.15,B47&gt;=3.05,A47&lt;5.45,H47&gt;=5.245,B47&lt;3.65,F47&lt;1.5),1.7,IF(AND(D47&gt;=1.55,G47&lt;0.735,H47&lt;13.665,H47&gt;=6.982,D47&gt;=1.25,F47&lt;2.5,F47&gt;=1.5),5.1,IF(AND(D47&lt;1.45,H47&gt;=14.03,H47&gt;=13.665,H47&gt;=6.982,D47&gt;=1.25,F47&lt;2.5,F47&gt;=1.5),4.7,IF(AND(D47&gt;=1.45,H47&gt;=14.03,H47&gt;=13.665,H47&gt;=6.982,D47&gt;=1.25,F47&lt;2.5,F47&gt;=1.5),4.5,IF(AND(A47&gt;=6.2,A47&lt;6.6,H47&gt;=5.767,H47&lt;13.646,D47&lt;2.05,F47&gt;=2.5,F47&gt;=1.5),5.325,IF(AND(B47&lt;3.25,G47&lt;0.934,B47&gt;=3.15,B47&gt;=3.05,A47&lt;5.45,H47&gt;=5.245,B47&lt;3.65,F47&lt;1.5),1.3,IF(AND(D47&lt;1.35,D47&lt;1.55,G47&lt;0.735,H47&lt;13.665,H47&gt;=6.982,D47&gt;=1.25,F47&lt;2.5,F47&gt;=1.5),4.25,IF(AND(H47&lt;8.435,A47&lt;6.2,A47&lt;6.6,H47&gt;=5.767,H47&lt;13.646,D47&lt;2.05,F47&gt;=2.5,F47&gt;=1.5),5.1,IF(AND(H47&gt;=8.435,A47&lt;6.2,A47&lt;6.6,H47&gt;=5.767,H47&lt;13.646,D47&lt;2.05,F47&gt;=2.5,F47&gt;=1.5),4.9,IF(AND(A47&gt;=5.15,B47&gt;=3.25,G47&lt;0.934,B47&gt;=3.15,B47&gt;=3.05,A47&lt;5.45,H47&gt;=5.245,B47&lt;3.65,F47&lt;1.5),1.5,IF(AND(B47&lt;2.9,D47&gt;=1.35,D47&lt;1.55,G47&lt;0.735,H47&lt;13.665,H47&gt;=6.982,D47&gt;=1.25,F47&lt;2.5,F47&gt;=1.5),4.6,IF(AND(B47&gt;=2.9,D47&gt;=1.35,D47&lt;1.55,G47&lt;0.735,H47&lt;13.665,H47&gt;=6.982,D47&gt;=1.25,F47&lt;2.5,F47&gt;=1.5),4.52,IF(AND(G47&gt;=0.862,A47&lt;5.15,B47&gt;=3.25,G47&lt;0.934,B47&gt;=3.15,B47&gt;=3.05,A47&lt;5.45,H47&gt;=5.245,B47&lt;3.65,F47&lt;1.5),1.5,IF(AND(H47&lt;9.35,G47&lt;0.862,A47&lt;5.15,B47&gt;=3.25,G47&lt;0.934,B47&gt;=3.15,B47&gt;=3.05,A47&lt;5.45,H47&gt;=5.245,B47&lt;3.65,F47&lt;1.5),1.38,IF(AND(H47&gt;=9.35,G47&lt;0.862,A47&lt;5.15,B47&gt;=3.25,G47&lt;0.934,B47&gt;=3.15,B47&gt;=3.05,A47&lt;5.45,H47&gt;=5.245,B47&lt;3.65,F47&lt;1.5),1.4,"shouldnthappen"))))))))))))))))))))))))))))))))))))</f>
        <v>1.4</v>
      </c>
      <c r="O47" s="1" t="n">
        <f aca="false">IF(AND(B47&lt;2.75,A47&lt;5.55),3.96,IF(AND(H47&lt;9.205,A47&lt;5.9,A47&gt;=5.55),3.85,IF(AND(A47&lt;4.35,D47&lt;0.35,B47&gt;=2.75,A47&lt;5.55),1.1,IF(AND(B47&lt;3.65,D47&gt;=0.35,B47&gt;=2.75,A47&lt;5.55),1.65,IF(AND(B47&gt;=3.65,D47&gt;=0.35,B47&gt;=2.75,A47&lt;5.55),1.9,IF(AND(G47&gt;=0.732,H47&gt;=9.205,A47&lt;5.9,A47&gt;=5.55),4.9,IF(AND(G47&lt;0.273,G47&lt;0.732,H47&gt;=9.205,A47&lt;5.9,A47&gt;=5.55),4.5,IF(AND(A47&lt;6.3,G47&lt;0.422,F47&lt;2.5,A47&gt;=5.9,A47&gt;=5.55),5.1,IF(AND(A47&gt;=6.3,G47&lt;0.422,F47&lt;2.5,A47&gt;=5.9,A47&gt;=5.55),4.76,IF(AND(B47&lt;2.4,G47&gt;=0.422,F47&lt;2.5,A47&gt;=5.9,A47&gt;=5.55),4.45,IF(AND(A47&gt;=7,G47&gt;=0.628,F47&gt;=2.5,A47&gt;=5.9,A47&gt;=5.55),6.45,IF(AND(D47&lt;0.15,H47&lt;13.924,A47&gt;=4.35,D47&lt;0.35,B47&gt;=2.75,A47&lt;5.55),1.5,IF(AND(B47&lt;3.15,H47&gt;=13.924,A47&gt;=4.35,D47&lt;0.35,B47&gt;=2.75,A47&lt;5.55),1.56,IF(AND(B47&gt;=3.15,H47&gt;=13.924,A47&gt;=4.35,D47&lt;0.35,B47&gt;=2.75,A47&lt;5.55),1.3,IF(AND(H47&lt;14.316,G47&gt;=0.273,G47&lt;0.732,H47&gt;=9.205,A47&lt;5.9,A47&gt;=5.55),3.95,IF(AND(H47&gt;=14.316,G47&gt;=0.273,G47&lt;0.732,H47&gt;=9.205,A47&lt;5.9,A47&gt;=5.55),4.1,IF(AND(A47&lt;6.2,B47&gt;=2.4,G47&gt;=0.422,F47&lt;2.5,A47&gt;=5.9,A47&gt;=5.55),4.3,IF(AND(A47&gt;=7.05,G47&lt;0.364,G47&lt;0.628,F47&gt;=2.5,A47&gt;=5.9,A47&gt;=5.55),6.1,IF(AND(A47&gt;=7.55,G47&gt;=0.364,G47&lt;0.628,F47&gt;=2.5,A47&gt;=5.9,A47&gt;=5.55),6.4,IF(AND(A47&lt;6.15,A47&lt;7,G47&gt;=0.628,F47&gt;=2.5,A47&gt;=5.9,A47&gt;=5.55),4.9,IF(AND(D47&lt;1.45,A47&gt;=6.2,B47&gt;=2.4,G47&gt;=0.422,F47&lt;2.5,A47&gt;=5.9,A47&gt;=5.55),4.64,IF(AND(D47&gt;=1.45,A47&gt;=6.2,B47&gt;=2.4,G47&gt;=0.422,F47&lt;2.5,A47&gt;=5.9,A47&gt;=5.55),4.9,IF(AND(D47&lt;1.65,A47&lt;7.05,G47&lt;0.364,G47&lt;0.628,F47&gt;=2.5,A47&gt;=5.9,A47&gt;=5.55),5.1,IF(AND(D47&gt;=2.35,A47&lt;7.55,G47&gt;=0.364,G47&lt;0.628,F47&gt;=2.5,A47&gt;=5.9,A47&gt;=5.55),5.633,IF(AND(D47&lt;2.15,A47&gt;=6.15,A47&lt;7,G47&gt;=0.628,F47&gt;=2.5,A47&gt;=5.9,A47&gt;=5.55),5.1,IF(AND(D47&gt;=2.15,A47&gt;=6.15,A47&lt;7,G47&gt;=0.628,F47&gt;=2.5,A47&gt;=5.9,A47&gt;=5.55),5.267,IF(AND(A47&lt;4.9,A47&lt;5.05,D47&gt;=0.15,H47&lt;13.924,A47&gt;=4.35,D47&lt;0.35,B47&gt;=2.75,A47&lt;5.55),1.375,IF(AND(A47&gt;=4.9,A47&lt;5.05,D47&gt;=0.15,H47&lt;13.924,A47&gt;=4.35,D47&lt;0.35,B47&gt;=2.75,A47&lt;5.55),1.3,IF(AND(A47&lt;5.45,A47&gt;=5.05,D47&gt;=0.15,H47&lt;13.924,A47&gt;=4.35,D47&lt;0.35,B47&gt;=2.75,A47&lt;5.55),1.475,IF(AND(A47&gt;=5.45,A47&gt;=5.05,D47&gt;=0.15,H47&lt;13.924,A47&gt;=4.35,D47&lt;0.35,B47&gt;=2.75,A47&lt;5.55),1.4,IF(AND(B47&gt;=3.25,D47&lt;2.35,A47&lt;7.55,G47&gt;=0.364,G47&lt;0.628,F47&gt;=2.5,A47&gt;=5.9,A47&gt;=5.55),5.7,IF(AND(G47&lt;0.006,G47&lt;0.107,D47&gt;=1.65,A47&lt;7.05,G47&lt;0.364,G47&lt;0.628,F47&gt;=2.5,A47&gt;=5.9,A47&gt;=5.55),5.5,IF(AND(G47&gt;=0.006,G47&lt;0.107,D47&gt;=1.65,A47&lt;7.05,G47&lt;0.364,G47&lt;0.628,F47&gt;=2.5,A47&gt;=5.9,A47&gt;=5.55),5.667,IF(AND(D47&lt;2.2,G47&gt;=0.107,D47&gt;=1.65,A47&lt;7.05,G47&lt;0.364,G47&lt;0.628,F47&gt;=2.5,A47&gt;=5.9,A47&gt;=5.55),5.35,IF(AND(D47&gt;=2.2,G47&gt;=0.107,D47&gt;=1.65,A47&lt;7.05,G47&lt;0.364,G47&lt;0.628,F47&gt;=2.5,A47&gt;=5.9,A47&gt;=5.55),5.2,IF(AND(D47&lt;2.25,B47&lt;3.25,D47&lt;2.35,A47&lt;7.55,G47&gt;=0.364,G47&lt;0.628,F47&gt;=2.5,A47&gt;=5.9,A47&gt;=5.55),5.8,IF(AND(D47&gt;=2.25,B47&lt;3.25,D47&lt;2.35,A47&lt;7.55,G47&gt;=0.364,G47&lt;0.628,F47&gt;=2.5,A47&gt;=5.9,A47&gt;=5.55),5.9,"shouldnthappen")))))))))))))))))))))))))))))))))))))</f>
        <v>1.9</v>
      </c>
      <c r="P47" s="1" t="n">
        <f aca="false">IF(AND(D47&gt;=0.75,A47&lt;5.55),3.9,IF(AND(H47&lt;7.482,A47&gt;=5.55),3.45,IF(AND(B47&gt;=3.15,B47&lt;3.25,D47&lt;0.75,A47&lt;5.55),1.262,IF(AND(G47&gt;=0.446,B47&lt;3.15,B47&lt;3.25,D47&lt;0.75,A47&lt;5.55),1.1,IF(AND(G47&lt;0.408,A47&lt;5.05,B47&gt;=3.25,D47&lt;0.75,A47&lt;5.55),1.4,IF(AND(G47&gt;=0.408,A47&lt;5.05,B47&gt;=3.25,D47&lt;0.75,A47&lt;5.55),1.233,IF(AND(G47&gt;=0.676,A47&gt;=5.05,B47&gt;=3.25,D47&lt;0.75,A47&lt;5.55),1.72,IF(AND(H47&lt;9.386,A47&lt;5.85,F47&lt;2.5,H47&gt;=7.482,A47&gt;=5.55),3.5,IF(AND(H47&gt;=9.386,A47&lt;5.85,F47&lt;2.5,H47&gt;=7.482,A47&gt;=5.55),4.275,IF(AND(H47&gt;=16.284,G47&lt;0.865,F47&gt;=2.5,H47&gt;=7.482,A47&gt;=5.55),6.6,IF(AND(G47&lt;0.912,G47&gt;=0.865,F47&gt;=2.5,H47&gt;=7.482,A47&gt;=5.55),4.8,IF(AND(G47&gt;=0.912,G47&gt;=0.865,F47&gt;=2.5,H47&gt;=7.482,A47&gt;=5.55),5.175,IF(AND(A47&gt;=4.95,G47&lt;0.446,B47&lt;3.15,B47&lt;3.25,D47&lt;0.75,A47&lt;5.55),1.6,IF(AND(H47&gt;=12.974,G47&lt;0.676,A47&gt;=5.05,B47&gt;=3.25,D47&lt;0.75,A47&lt;5.55),1.3,IF(AND(D47&lt;1.45,H47&lt;13.531,A47&gt;=5.85,F47&lt;2.5,H47&gt;=7.482,A47&gt;=5.55),4.2,IF(AND(D47&gt;=1.45,H47&lt;13.531,A47&gt;=5.85,F47&lt;2.5,H47&gt;=7.482,A47&gt;=5.55),4.967,IF(AND(G47&lt;0.187,H47&gt;=13.531,A47&gt;=5.85,F47&lt;2.5,H47&gt;=7.482,A47&gt;=5.55),5,IF(AND(H47&gt;=12.675,A47&lt;4.95,G47&lt;0.446,B47&lt;3.15,B47&lt;3.25,D47&lt;0.75,A47&lt;5.55),1.5,IF(AND(H47&lt;10.826,H47&lt;12.974,G47&lt;0.676,A47&gt;=5.05,B47&gt;=3.25,D47&lt;0.75,A47&lt;5.55),1.46,IF(AND(H47&gt;=10.826,H47&lt;12.974,G47&lt;0.676,A47&gt;=5.05,B47&gt;=3.25,D47&lt;0.75,A47&lt;5.55),1.4,IF(AND(A47&lt;6.15,G47&gt;=0.187,H47&gt;=13.531,A47&gt;=5.85,F47&lt;2.5,H47&gt;=7.482,A47&gt;=5.55),4.7,IF(AND(A47&lt;6.85,B47&lt;2.95,H47&lt;16.284,G47&lt;0.865,F47&gt;=2.5,H47&gt;=7.482,A47&gt;=5.55),5.32,IF(AND(A47&gt;=6.85,B47&lt;2.95,H47&lt;16.284,G47&lt;0.865,F47&gt;=2.5,H47&gt;=7.482,A47&gt;=5.55),6.567,IF(AND(A47&lt;4.85,H47&lt;12.675,A47&lt;4.95,G47&lt;0.446,B47&lt;3.15,B47&lt;3.25,D47&lt;0.75,A47&lt;5.55),1.4,IF(AND(A47&gt;=4.85,H47&lt;12.675,A47&lt;4.95,G47&lt;0.446,B47&lt;3.15,B47&lt;3.25,D47&lt;0.75,A47&lt;5.55),1.5,IF(AND(B47&lt;3.1,A47&gt;=6.15,G47&gt;=0.187,H47&gt;=13.531,A47&gt;=5.85,F47&lt;2.5,H47&gt;=7.482,A47&gt;=5.55),4.467,IF(AND(B47&gt;=3.1,A47&gt;=6.15,G47&gt;=0.187,H47&gt;=13.531,A47&gt;=5.85,F47&lt;2.5,H47&gt;=7.482,A47&gt;=5.55),4.7,IF(AND(G47&gt;=0.379,B47&lt;3.15,B47&gt;=2.95,H47&lt;16.284,G47&lt;0.865,F47&gt;=2.5,H47&gt;=7.482,A47&gt;=5.55),5.733,IF(AND(A47&lt;6.6,B47&gt;=3.15,B47&gt;=2.95,H47&lt;16.284,G47&lt;0.865,F47&gt;=2.5,H47&gt;=7.482,A47&gt;=5.55),5.38,IF(AND(A47&lt;6.7,G47&lt;0.379,B47&lt;3.15,B47&gt;=2.95,H47&lt;16.284,G47&lt;0.865,F47&gt;=2.5,H47&gt;=7.482,A47&gt;=5.55),5.3,IF(AND(A47&gt;=6.7,G47&lt;0.379,B47&lt;3.15,B47&gt;=2.95,H47&lt;16.284,G47&lt;0.865,F47&gt;=2.5,H47&gt;=7.482,A47&gt;=5.55),5.16,IF(AND(A47&lt;7.05,A47&gt;=6.6,B47&gt;=3.15,B47&gt;=2.95,H47&lt;16.284,G47&lt;0.865,F47&gt;=2.5,H47&gt;=7.482,A47&gt;=5.55),5.78,IF(AND(A47&gt;=7.05,A47&gt;=6.6,B47&gt;=3.15,B47&gt;=2.95,H47&lt;16.284,G47&lt;0.865,F47&gt;=2.5,H47&gt;=7.482,A47&gt;=5.55),6.1,"shouldnthappen")))))))))))))))))))))))))))))))))</f>
        <v>1.72</v>
      </c>
      <c r="Q47" s="1" t="n">
        <f aca="false">IF(AND(G47&gt;=0.422,B47&lt;3.25,F47&lt;1.5),1.25,IF(AND(G47&gt;=0.082,G47&lt;0.125,F47&gt;=1.5),6.7,IF(AND(G47&lt;0.251,G47&lt;0.422,B47&lt;3.25,F47&lt;1.5),1.38,IF(AND(G47&gt;=0.251,G47&lt;0.422,B47&lt;3.25,F47&lt;1.5),1.55,IF(AND(G47&gt;=0.385,G47&lt;0.633,B47&gt;=3.25,F47&lt;1.5),1.367,IF(AND(B47&lt;3.35,G47&gt;=0.633,B47&gt;=3.25,F47&lt;1.5),1.7,IF(AND(A47&lt;5.85,G47&lt;0.082,G47&lt;0.125,F47&gt;=1.5),4.5,IF(AND(F47&gt;=2.5,D47&lt;1.6,G47&gt;=0.125,F47&gt;=1.5),5.05,IF(AND(H47&gt;=16.774,D47&gt;=1.6,G47&gt;=0.125,F47&gt;=1.5),6.4,IF(AND(D47&gt;=0.5,G47&lt;0.385,G47&lt;0.633,B47&gt;=3.25,F47&lt;1.5),1.6,IF(AND(B47&lt;3.6,B47&gt;=3.35,G47&gt;=0.633,B47&gt;=3.25,F47&lt;1.5),1.55,IF(AND(B47&gt;=3.6,B47&gt;=3.35,G47&gt;=0.633,B47&gt;=3.25,F47&lt;1.5),1.6,IF(AND(D47&lt;1.65,A47&gt;=5.85,G47&lt;0.082,G47&lt;0.125,F47&gt;=1.5),4.7,IF(AND(A47&lt;5.3,F47&lt;2.5,D47&lt;1.6,G47&gt;=0.125,F47&gt;=1.5),3.15,IF(AND(B47&gt;=3.2,H47&lt;16.774,D47&gt;=1.6,G47&gt;=0.125,F47&gt;=1.5),5.675,IF(AND(H47&lt;11.767,D47&lt;0.5,G47&lt;0.385,G47&lt;0.633,B47&gt;=3.25,F47&lt;1.5),1.5,IF(AND(H47&gt;=11.767,D47&lt;0.5,G47&lt;0.385,G47&lt;0.633,B47&gt;=3.25,F47&lt;1.5),1.367,IF(AND(H47&lt;8.367,D47&gt;=1.65,A47&gt;=5.85,G47&lt;0.082,G47&lt;0.125,F47&gt;=1.5),5.7,IF(AND(H47&gt;=8.367,D47&gt;=1.65,A47&gt;=5.85,G47&lt;0.082,G47&lt;0.125,F47&gt;=1.5),5.575,IF(AND(A47&gt;=7.1,B47&lt;3.2,H47&lt;16.774,D47&gt;=1.6,G47&gt;=0.125,F47&gt;=1.5),6.3,IF(AND(H47&gt;=15.395,B47&lt;2.85,A47&gt;=5.3,F47&lt;2.5,D47&lt;1.6,G47&gt;=0.125,F47&gt;=1.5),4.8,IF(AND(H47&lt;8.486,B47&gt;=2.85,A47&gt;=5.3,F47&lt;2.5,D47&lt;1.6,G47&gt;=0.125,F47&gt;=1.5),3.85,IF(AND(D47&gt;=2.1,A47&lt;7.1,B47&lt;3.2,H47&lt;16.774,D47&gt;=1.6,G47&gt;=0.125,F47&gt;=1.5),5.5,IF(AND(B47&gt;=2.75,H47&lt;15.395,B47&lt;2.85,A47&gt;=5.3,F47&lt;2.5,D47&lt;1.6,G47&gt;=0.125,F47&gt;=1.5),4.489,IF(AND(H47&gt;=15.168,H47&gt;=8.486,B47&gt;=2.85,A47&gt;=5.3,F47&lt;2.5,D47&lt;1.6,G47&gt;=0.125,F47&gt;=1.5),4.7,IF(AND(G47&gt;=0.519,D47&lt;2.1,A47&lt;7.1,B47&lt;3.2,H47&lt;16.774,D47&gt;=1.6,G47&gt;=0.125,F47&gt;=1.5),4.925,IF(AND(G47&gt;=0.897,B47&lt;2.75,H47&lt;15.395,B47&lt;2.85,A47&gt;=5.3,F47&lt;2.5,D47&lt;1.6,G47&gt;=0.125,F47&gt;=1.5),4.567,IF(AND(A47&lt;5.65,H47&lt;15.168,H47&gt;=8.486,B47&gt;=2.85,A47&gt;=5.3,F47&lt;2.5,D47&lt;1.6,G47&gt;=0.125,F47&gt;=1.5),4.5,IF(AND(G47&lt;0.23,G47&lt;0.519,D47&lt;2.1,A47&lt;7.1,B47&lt;3.2,H47&lt;16.774,D47&gt;=1.6,G47&gt;=0.125,F47&gt;=1.5),5,IF(AND(A47&lt;5.9,G47&lt;0.897,B47&lt;2.75,H47&lt;15.395,B47&lt;2.85,A47&gt;=5.3,F47&lt;2.5,D47&lt;1.6,G47&gt;=0.125,F47&gt;=1.5),4.1,IF(AND(A47&gt;=5.9,G47&lt;0.897,B47&lt;2.75,H47&lt;15.395,B47&lt;2.85,A47&gt;=5.3,F47&lt;2.5,D47&lt;1.6,G47&gt;=0.125,F47&gt;=1.5),4.5,IF(AND(A47&lt;6.05,A47&gt;=5.65,H47&lt;15.168,H47&gt;=8.486,B47&gt;=2.85,A47&gt;=5.3,F47&lt;2.5,D47&lt;1.6,G47&gt;=0.125,F47&gt;=1.5),4.2,IF(AND(A47&gt;=6.05,A47&gt;=5.65,H47&lt;15.168,H47&gt;=8.486,B47&gt;=2.85,A47&gt;=5.3,F47&lt;2.5,D47&lt;1.6,G47&gt;=0.125,F47&gt;=1.5),4.35,IF(AND(D47&lt;1.95,G47&gt;=0.23,G47&lt;0.519,D47&lt;2.1,A47&lt;7.1,B47&lt;3.2,H47&lt;16.774,D47&gt;=1.6,G47&gt;=0.125,F47&gt;=1.5),5.3,IF(AND(D47&gt;=1.95,G47&gt;=0.23,G47&lt;0.519,D47&lt;2.1,A47&lt;7.1,B47&lt;3.2,H47&lt;16.774,D47&gt;=1.6,G47&gt;=0.125,F47&gt;=1.5),5.2,"shouldnthappen")))))))))))))))))))))))))))))))))))</f>
        <v>1.6</v>
      </c>
      <c r="R47" s="1" t="n">
        <f aca="false">IF(AND(G47&gt;=0.901,F47&lt;1.5),1.9,IF(AND(H47&lt;5.523,D47&lt;0.35,G47&lt;0.901,F47&lt;1.5),1,IF(AND(B47&lt;3.6,D47&gt;=0.35,G47&lt;0.901,F47&lt;1.5),1.575,IF(AND(B47&gt;=3.6,D47&gt;=0.35,G47&lt;0.901,F47&lt;1.5),1.5,IF(AND(G47&gt;=0.837,D47&lt;1.15,D47&lt;1.45,F47&gt;=1.5),3,IF(AND(G47&gt;=0.66,D47&gt;=1.15,D47&lt;1.45,F47&gt;=1.5),4,IF(AND(F47&gt;=2.5,D47&lt;1.55,D47&gt;=1.45,F47&gt;=1.5),5.025,IF(AND(F47&lt;2.5,D47&gt;=1.55,D47&gt;=1.45,F47&gt;=1.5),4.933,IF(AND(B47&lt;2.45,G47&lt;0.837,D47&lt;1.15,D47&lt;1.45,F47&gt;=1.5),3.3,IF(AND(B47&gt;=2.45,G47&lt;0.837,D47&lt;1.15,D47&lt;1.45,F47&gt;=1.5),3.86,IF(AND(B47&gt;=3.05,F47&lt;2.5,D47&lt;1.55,D47&gt;=1.45,F47&gt;=1.5),4.8,IF(AND(D47&gt;=2.45,F47&gt;=2.5,D47&gt;=1.55,D47&gt;=1.45,F47&gt;=1.5),5.875,IF(AND(H47&lt;13.187,G47&lt;0.217,H47&gt;=5.523,D47&lt;0.35,G47&lt;0.901,F47&lt;1.5),1.4,IF(AND(H47&gt;=13.187,G47&lt;0.217,H47&gt;=5.523,D47&lt;0.35,G47&lt;0.901,F47&lt;1.5),1.5,IF(AND(G47&lt;0.33,G47&gt;=0.217,H47&gt;=5.523,D47&lt;0.35,G47&lt;0.901,F47&lt;1.5),1.28,IF(AND(A47&lt;6.05,D47&lt;1.35,G47&lt;0.66,D47&gt;=1.15,D47&lt;1.45,F47&gt;=1.5),4.175,IF(AND(A47&gt;=6.05,D47&lt;1.35,G47&lt;0.66,D47&gt;=1.15,D47&lt;1.45,F47&gt;=1.5),4.3,IF(AND(A47&lt;5.65,D47&gt;=1.35,G47&lt;0.66,D47&gt;=1.15,D47&lt;1.45,F47&gt;=1.5),3.9,IF(AND(A47&gt;=5.65,D47&gt;=1.35,G47&lt;0.66,D47&gt;=1.15,D47&lt;1.45,F47&gt;=1.5),4.52,IF(AND(A47&lt;6.25,B47&lt;3.05,F47&lt;2.5,D47&lt;1.55,D47&gt;=1.45,F47&gt;=1.5),4.5,IF(AND(A47&gt;=6.25,B47&lt;3.05,F47&lt;2.5,D47&lt;1.55,D47&gt;=1.45,F47&gt;=1.5),4.675,IF(AND(A47&gt;=7.25,D47&lt;2.45,F47&gt;=2.5,D47&gt;=1.55,D47&gt;=1.45,F47&gt;=1.5),6.433,IF(AND(D47&gt;=0.25,G47&gt;=0.33,G47&gt;=0.217,H47&gt;=5.523,D47&lt;0.35,G47&lt;0.901,F47&lt;1.5),1.4,IF(AND(A47&lt;6.15,A47&lt;7.25,D47&lt;2.45,F47&gt;=2.5,D47&gt;=1.55,D47&gt;=1.45,F47&gt;=1.5),5.025,IF(AND(H47&lt;6.439,D47&lt;0.25,G47&gt;=0.33,G47&gt;=0.217,H47&gt;=5.523,D47&lt;0.35,G47&lt;0.901,F47&lt;1.5),1.5,IF(AND(H47&gt;=6.439,D47&lt;0.25,G47&gt;=0.33,G47&gt;=0.217,H47&gt;=5.523,D47&lt;0.35,G47&lt;0.901,F47&lt;1.5),1.38,IF(AND(H47&gt;=13.711,A47&gt;=6.15,A47&lt;7.25,D47&lt;2.45,F47&gt;=2.5,D47&gt;=1.55,D47&gt;=1.45,F47&gt;=1.5),5.68,IF(AND(B47&gt;=3.3,H47&lt;13.711,A47&gt;=6.15,A47&lt;7.25,D47&lt;2.45,F47&gt;=2.5,D47&gt;=1.55,D47&gt;=1.45,F47&gt;=1.5),5.6,IF(AND(G47&lt;0.093,B47&lt;3.3,H47&lt;13.711,A47&gt;=6.15,A47&lt;7.25,D47&lt;2.45,F47&gt;=2.5,D47&gt;=1.55,D47&gt;=1.45,F47&gt;=1.5),5.56,IF(AND(D47&lt;1.95,G47&gt;=0.093,B47&lt;3.3,H47&lt;13.711,A47&gt;=6.15,A47&lt;7.25,D47&lt;2.45,F47&gt;=2.5,D47&gt;=1.55,D47&gt;=1.45,F47&gt;=1.5),5.3,IF(AND(B47&lt;3.15,D47&gt;=1.95,G47&gt;=0.093,B47&lt;3.3,H47&lt;13.711,A47&gt;=6.15,A47&lt;7.25,D47&lt;2.45,F47&gt;=2.5,D47&gt;=1.55,D47&gt;=1.45,F47&gt;=1.5),5.1,IF(AND(B47&gt;=3.15,D47&gt;=1.95,G47&gt;=0.093,B47&lt;3.3,H47&lt;13.711,A47&gt;=6.15,A47&lt;7.25,D47&lt;2.45,F47&gt;=2.5,D47&gt;=1.55,D47&gt;=1.45,F47&gt;=1.5),5.15,"shouldnthappen"))))))))))))))))))))))))))))))))</f>
        <v>1.9</v>
      </c>
      <c r="S47" s="1" t="n">
        <f aca="false">IF(AND(G47&gt;=0.859,D47&gt;=0.35,F47&lt;1.5),1.9,IF(AND(D47&lt;1.75,F47&gt;=2.5,F47&gt;=1.5),4.867,IF(AND(H47&lt;8.42,A47&lt;5.05,D47&lt;0.35,F47&lt;1.5),1.42,IF(AND(H47&gt;=14.877,A47&gt;=5.05,D47&lt;0.35,F47&lt;1.5),1.3,IF(AND(B47&lt;3.35,G47&lt;0.859,D47&gt;=0.35,F47&lt;1.5),1.7,IF(AND(B47&gt;=3.35,G47&lt;0.859,D47&gt;=0.35,F47&lt;1.5),1.5,IF(AND(A47&gt;=6.05,B47&lt;2.75,F47&lt;2.5,F47&gt;=1.5),4.733,IF(AND(G47&gt;=0.68,B47&gt;=2.75,F47&lt;2.5,F47&gt;=1.5),4.025,IF(AND(H47&gt;=16.284,D47&gt;=1.75,F47&gt;=2.5,F47&gt;=1.5),6.6,IF(AND(A47&lt;4.35,H47&gt;=8.42,A47&lt;5.05,D47&lt;0.35,F47&lt;1.5),1.1,IF(AND(G47&gt;=0.948,H47&lt;14.877,A47&gt;=5.05,D47&lt;0.35,F47&lt;1.5),1.7,IF(AND(A47&lt;5.3,A47&lt;6.05,B47&lt;2.75,F47&lt;2.5,F47&gt;=1.5),3,IF(AND(H47&gt;=15.168,G47&lt;0.68,B47&gt;=2.75,F47&lt;2.5,F47&gt;=1.5),4.75,IF(AND(H47&gt;=14.005,A47&gt;=4.35,H47&gt;=8.42,A47&lt;5.05,D47&lt;0.35,F47&lt;1.5),1.375,IF(AND(A47&gt;=5.55,G47&lt;0.948,H47&lt;14.877,A47&gt;=5.05,D47&lt;0.35,F47&lt;1.5),1.7,IF(AND(H47&lt;12.363,A47&gt;=5.3,A47&lt;6.05,B47&lt;2.75,F47&lt;2.5,F47&gt;=1.5),3.825,IF(AND(H47&gt;=12.363,A47&gt;=5.3,A47&lt;6.05,B47&lt;2.75,F47&lt;2.5,F47&gt;=1.5),4.033,IF(AND(H47&gt;=14.508,H47&lt;15.168,G47&lt;0.68,B47&gt;=2.75,F47&lt;2.5,F47&gt;=1.5),4.2,IF(AND(D47&gt;=2.35,D47&gt;=2.2,H47&lt;16.284,D47&gt;=1.75,F47&gt;=2.5,F47&gt;=1.5),5.267,IF(AND(G47&lt;0.231,H47&lt;14.005,A47&gt;=4.35,H47&gt;=8.42,A47&lt;5.05,D47&lt;0.35,F47&lt;1.5),1.4,IF(AND(H47&gt;=14.494,A47&lt;5.55,G47&lt;0.948,H47&lt;14.877,A47&gt;=5.05,D47&lt;0.35,F47&lt;1.5),1.6,IF(AND(A47&lt;6.1,H47&lt;14.508,H47&lt;15.168,G47&lt;0.68,B47&gt;=2.75,F47&lt;2.5,F47&gt;=1.5),4.5,IF(AND(A47&lt;6.1,H47&lt;11.8,D47&lt;2.2,H47&lt;16.284,D47&gt;=1.75,F47&gt;=2.5,F47&gt;=1.5),4.95,IF(AND(A47&gt;=6.1,H47&lt;11.8,D47&lt;2.2,H47&lt;16.284,D47&gt;=1.75,F47&gt;=2.5,F47&gt;=1.5),5.333,IF(AND(B47&lt;2.75,H47&gt;=11.8,D47&lt;2.2,H47&lt;16.284,D47&gt;=1.75,F47&gt;=2.5,F47&gt;=1.5),5.1,IF(AND(B47&gt;=3.15,D47&lt;2.35,D47&gt;=2.2,H47&lt;16.284,D47&gt;=1.75,F47&gt;=2.5,F47&gt;=1.5),5.5,IF(AND(B47&gt;=3.35,G47&gt;=0.231,H47&lt;14.005,A47&gt;=4.35,H47&gt;=8.42,A47&lt;5.05,D47&lt;0.35,F47&lt;1.5),1.3,IF(AND(H47&lt;13.869,H47&lt;14.494,A47&lt;5.55,G47&lt;0.948,H47&lt;14.877,A47&gt;=5.05,D47&lt;0.35,F47&lt;1.5),1.5,IF(AND(H47&gt;=13.869,H47&lt;14.494,A47&lt;5.55,G47&lt;0.948,H47&lt;14.877,A47&gt;=5.05,D47&lt;0.35,F47&lt;1.5),1.4,IF(AND(G47&lt;0.636,A47&gt;=6.1,H47&lt;14.508,H47&lt;15.168,G47&lt;0.68,B47&gt;=2.75,F47&lt;2.5,F47&gt;=1.5),4.68,IF(AND(G47&gt;=0.636,A47&gt;=6.1,H47&lt;14.508,H47&lt;15.168,G47&lt;0.68,B47&gt;=2.75,F47&lt;2.5,F47&gt;=1.5),4.4,IF(AND(B47&lt;2.85,B47&gt;=2.75,H47&gt;=11.8,D47&lt;2.2,H47&lt;16.284,D47&gt;=1.75,F47&gt;=2.5,F47&gt;=1.5),6.7,IF(AND(H47&lt;10.626,B47&lt;3.15,D47&lt;2.35,D47&gt;=2.2,H47&lt;16.284,D47&gt;=1.75,F47&gt;=2.5,F47&gt;=1.5),5.1,IF(AND(H47&gt;=10.626,B47&lt;3.15,D47&lt;2.35,D47&gt;=2.2,H47&lt;16.284,D47&gt;=1.75,F47&gt;=2.5,F47&gt;=1.5),5.2,IF(AND(G47&lt;0.378,B47&lt;3.35,G47&gt;=0.231,H47&lt;14.005,A47&gt;=4.35,H47&gt;=8.42,A47&lt;5.05,D47&lt;0.35,F47&lt;1.5),1.2,IF(AND(G47&gt;=0.378,B47&lt;3.35,G47&gt;=0.231,H47&lt;14.005,A47&gt;=4.35,H47&gt;=8.42,A47&lt;5.05,D47&lt;0.35,F47&lt;1.5),1.3,IF(AND(A47&lt;6.2,B47&gt;=2.85,B47&gt;=2.75,H47&gt;=11.8,D47&lt;2.2,H47&lt;16.284,D47&gt;=1.75,F47&gt;=2.5,F47&gt;=1.5),4.9,IF(AND(G47&lt;0.388,A47&gt;=6.2,B47&gt;=2.85,B47&gt;=2.75,H47&gt;=11.8,D47&lt;2.2,H47&lt;16.284,D47&gt;=1.75,F47&gt;=2.5,F47&gt;=1.5),5.52,IF(AND(G47&gt;=0.388,A47&gt;=6.2,B47&gt;=2.85,B47&gt;=2.75,H47&gt;=11.8,D47&lt;2.2,H47&lt;16.284,D47&gt;=1.75,F47&gt;=2.5,F47&gt;=1.5),5.7,"shouldnthappen")))))))))))))))))))))))))))))))))))))))</f>
        <v>1.9</v>
      </c>
      <c r="T47" s="1" t="n">
        <f aca="false">IF(AND(D47&gt;=0.8,A47&lt;5.45),3.7,IF(AND(D47&gt;=0.35,D47&lt;0.8,A47&lt;5.45),1.56,IF(AND(G47&lt;0.164,F47&lt;2.5,A47&gt;=5.45),1.6,IF(AND(H47&gt;=16.718,F47&gt;=2.5,A47&gt;=5.45),6.4,IF(AND(G47&gt;=0.719,H47&lt;16.718,F47&gt;=2.5,A47&gt;=5.45),5.05,IF(AND(A47&lt;4.35,A47&lt;5.05,D47&lt;0.35,D47&lt;0.8,A47&lt;5.45),1.1,IF(AND(H47&gt;=14.494,A47&gt;=5.05,D47&lt;0.35,D47&lt;0.8,A47&lt;5.45),1.6,IF(AND(G47&lt;0.338,D47&lt;1.25,G47&gt;=0.164,F47&lt;2.5,A47&gt;=5.45),4.1,IF(AND(H47&lt;8.397,D47&gt;=1.25,G47&gt;=0.164,F47&lt;2.5,A47&gt;=5.45),4,IF(AND(H47&lt;11.031,H47&lt;14.494,A47&gt;=5.05,D47&lt;0.35,D47&lt;0.8,A47&lt;5.45),1.5,IF(AND(H47&gt;=11.031,H47&lt;14.494,A47&gt;=5.05,D47&lt;0.35,D47&lt;0.8,A47&lt;5.45),1.44,IF(AND(B47&lt;2.65,H47&gt;=8.397,D47&gt;=1.25,G47&gt;=0.164,F47&lt;2.5,A47&gt;=5.45),4.767,IF(AND(H47&lt;7.388,G47&lt;0.487,G47&lt;0.719,H47&lt;16.718,F47&gt;=2.5,A47&gt;=5.45),5.067,IF(AND(G47&lt;0.533,G47&gt;=0.487,G47&lt;0.719,H47&lt;16.718,F47&gt;=2.5,A47&gt;=5.45),5.8,IF(AND(G47&gt;=0.533,G47&gt;=0.487,G47&lt;0.719,H47&lt;16.718,F47&gt;=2.5,A47&gt;=5.45),5.86,IF(AND(B47&lt;3.25,A47&gt;=4.95,A47&gt;=4.35,A47&lt;5.05,D47&lt;0.35,D47&lt;0.8,A47&lt;5.45),1.2,IF(AND(A47&lt;5.6,H47&lt;11.218,G47&gt;=0.338,D47&lt;1.25,G47&gt;=0.164,F47&lt;2.5,A47&gt;=5.45),3.7,IF(AND(A47&gt;=5.6,H47&lt;11.218,G47&gt;=0.338,D47&lt;1.25,G47&gt;=0.164,F47&lt;2.5,A47&gt;=5.45),3.5,IF(AND(H47&lt;12.668,H47&gt;=11.218,G47&gt;=0.338,D47&lt;1.25,G47&gt;=0.164,F47&lt;2.5,A47&gt;=5.45),3.9,IF(AND(H47&gt;=12.668,H47&gt;=11.218,G47&gt;=0.338,D47&lt;1.25,G47&gt;=0.164,F47&lt;2.5,A47&gt;=5.45),4,IF(AND(H47&gt;=15.705,B47&gt;=2.65,H47&gt;=8.397,D47&gt;=1.25,G47&gt;=0.164,F47&lt;2.5,A47&gt;=5.45),4.8,IF(AND(B47&lt;2.75,H47&gt;=7.388,G47&lt;0.487,G47&lt;0.719,H47&lt;16.718,F47&gt;=2.5,A47&gt;=5.45),5.26,IF(AND(B47&lt;2.95,A47&lt;4.5,A47&lt;4.95,A47&gt;=4.35,A47&lt;5.05,D47&lt;0.35,D47&lt;0.8,A47&lt;5.45),1.4,IF(AND(B47&gt;=2.95,A47&lt;4.5,A47&lt;4.95,A47&gt;=4.35,A47&lt;5.05,D47&lt;0.35,D47&lt;0.8,A47&lt;5.45),1.3,IF(AND(H47&gt;=13.924,A47&gt;=4.5,A47&lt;4.95,A47&gt;=4.35,A47&lt;5.05,D47&lt;0.35,D47&lt;0.8,A47&lt;5.45),1.5,IF(AND(G47&lt;0.252,B47&gt;=3.25,A47&gt;=4.95,A47&gt;=4.35,A47&lt;5.05,D47&lt;0.35,D47&lt;0.8,A47&lt;5.45),1.4,IF(AND(G47&gt;=0.252,B47&gt;=3.25,A47&gt;=4.95,A47&gt;=4.35,A47&lt;5.05,D47&lt;0.35,D47&lt;0.8,A47&lt;5.45),1.32,IF(AND(G47&gt;=0.473,H47&lt;15.705,B47&gt;=2.65,H47&gt;=8.397,D47&gt;=1.25,G47&gt;=0.164,F47&lt;2.5,A47&gt;=5.45),4.7,IF(AND(B47&gt;=3.15,B47&gt;=2.75,H47&gt;=7.388,G47&lt;0.487,G47&lt;0.719,H47&lt;16.718,F47&gt;=2.5,A47&gt;=5.45),5.7,IF(AND(B47&lt;3.15,H47&lt;13.924,A47&gt;=4.5,A47&lt;4.95,A47&gt;=4.35,A47&lt;5.05,D47&lt;0.35,D47&lt;0.8,A47&lt;5.45),1.433,IF(AND(B47&gt;=3.15,H47&lt;13.924,A47&gt;=4.5,A47&lt;4.95,A47&gt;=4.35,A47&lt;5.05,D47&lt;0.35,D47&lt;0.8,A47&lt;5.45),1.4,IF(AND(H47&gt;=14.81,G47&lt;0.473,H47&lt;15.705,B47&gt;=2.65,H47&gt;=8.397,D47&gt;=1.25,G47&gt;=0.164,F47&lt;2.5,A47&gt;=5.45),4.2,IF(AND(A47&lt;6.65,B47&lt;3.15,B47&gt;=2.75,H47&gt;=7.388,G47&lt;0.487,G47&lt;0.719,H47&lt;16.718,F47&gt;=2.5,A47&gt;=5.45),5.6,IF(AND(A47&gt;=6.65,B47&lt;3.15,B47&gt;=2.75,H47&gt;=7.388,G47&lt;0.487,G47&lt;0.719,H47&lt;16.718,F47&gt;=2.5,A47&gt;=5.45),5.4,IF(AND(A47&lt;6.15,H47&lt;14.81,G47&lt;0.473,H47&lt;15.705,B47&gt;=2.65,H47&gt;=8.397,D47&gt;=1.25,G47&gt;=0.164,F47&lt;2.5,A47&gt;=5.45),4.5,IF(AND(A47&gt;=6.15,H47&lt;14.81,G47&lt;0.473,H47&lt;15.705,B47&gt;=2.65,H47&gt;=8.397,D47&gt;=1.25,G47&gt;=0.164,F47&lt;2.5,A47&gt;=5.45),4.4,"shouldnthappen"))))))))))))))))))))))))))))))))))))</f>
        <v>1.56</v>
      </c>
      <c r="U47" s="1" t="n">
        <f aca="false">IF(AND(G47&gt;=0.934,F47&lt;1.5),1.7,IF(AND(D47&lt;0.15,D47&lt;0.25,G47&lt;0.934,F47&lt;1.5),1.38,IF(AND(H47&gt;=14.379,D47&gt;=0.25,G47&lt;0.934,F47&lt;1.5),1.7,IF(AND(A47&lt;5.3,D47&lt;1.35,F47&lt;2.5,F47&gt;=1.5),3.15,IF(AND(H47&lt;7.148,D47&gt;=1.35,F47&lt;2.5,F47&gt;=1.5),3.9,IF(AND(G47&lt;0.352,A47&lt;6.15,F47&gt;=2.5,F47&gt;=1.5),4.5,IF(AND(G47&gt;=0.352,A47&lt;6.15,F47&gt;=2.5,F47&gt;=1.5),4.92,IF(AND(B47&lt;2.85,A47&gt;=6.15,F47&gt;=2.5,F47&gt;=1.5),6.2,IF(AND(D47&gt;=0.45,H47&lt;14.379,D47&gt;=0.25,G47&lt;0.934,F47&lt;1.5),1.65,IF(AND(G47&gt;=0.857,A47&gt;=5.3,D47&lt;1.35,F47&lt;2.5,F47&gt;=1.5),4.3,IF(AND(A47&gt;=7.25,B47&gt;=2.85,A47&gt;=6.15,F47&gt;=2.5,F47&gt;=1.5),6.425,IF(AND(H47&lt;9.499,A47&lt;5.05,D47&gt;=0.15,D47&lt;0.25,G47&lt;0.934,F47&lt;1.5),1.4,IF(AND(A47&gt;=5.45,A47&gt;=5.05,D47&gt;=0.15,D47&lt;0.25,G47&lt;0.934,F47&lt;1.5),1.3,IF(AND(B47&gt;=4.15,D47&lt;0.45,H47&lt;14.379,D47&gt;=0.25,G47&lt;0.934,F47&lt;1.5),1.5,IF(AND(A47&gt;=5.75,G47&lt;0.857,A47&gt;=5.3,D47&lt;1.35,F47&lt;2.5,F47&gt;=1.5),4.02,IF(AND(A47&lt;6.65,G47&lt;0.333,H47&gt;=7.148,D47&gt;=1.35,F47&lt;2.5,F47&gt;=1.5),4.475,IF(AND(A47&gt;=6.65,G47&lt;0.333,H47&gt;=7.148,D47&gt;=1.35,F47&lt;2.5,F47&gt;=1.5),4.8,IF(AND(D47&gt;=1.45,G47&gt;=0.333,H47&gt;=7.148,D47&gt;=1.35,F47&lt;2.5,F47&gt;=1.5),4.85,IF(AND(G47&gt;=0.861,A47&lt;7.25,B47&gt;=2.85,A47&gt;=6.15,F47&gt;=2.5,F47&gt;=1.5),5.2,IF(AND(G47&lt;0.571,H47&gt;=9.499,A47&lt;5.05,D47&gt;=0.15,D47&lt;0.25,G47&lt;0.934,F47&lt;1.5),1.2,IF(AND(G47&gt;=0.571,H47&gt;=9.499,A47&lt;5.05,D47&gt;=0.15,D47&lt;0.25,G47&lt;0.934,F47&lt;1.5),1.3,IF(AND(H47&lt;9.283,A47&lt;5.45,A47&gt;=5.05,D47&gt;=0.15,D47&lt;0.25,G47&lt;0.934,F47&lt;1.5),1.5,IF(AND(H47&gt;=9.283,A47&lt;5.45,A47&gt;=5.05,D47&gt;=0.15,D47&lt;0.25,G47&lt;0.934,F47&lt;1.5),1.425,IF(AND(A47&lt;4.9,B47&lt;4.15,D47&lt;0.45,H47&lt;14.379,D47&gt;=0.25,G47&lt;0.934,F47&lt;1.5),1.4,IF(AND(A47&gt;=4.9,B47&lt;4.15,D47&lt;0.45,H47&lt;14.379,D47&gt;=0.25,G47&lt;0.934,F47&lt;1.5),1.325,IF(AND(G47&lt;0.572,A47&lt;5.75,G47&lt;0.857,A47&gt;=5.3,D47&lt;1.35,F47&lt;2.5,F47&gt;=1.5),3.65,IF(AND(G47&gt;=0.572,A47&lt;5.75,G47&lt;0.857,A47&gt;=5.3,D47&lt;1.35,F47&lt;2.5,F47&gt;=1.5),3.9,IF(AND(A47&lt;6.75,D47&lt;1.45,G47&gt;=0.333,H47&gt;=7.148,D47&gt;=1.35,F47&lt;2.5,F47&gt;=1.5),4.4,IF(AND(A47&gt;=6.75,D47&lt;1.45,G47&gt;=0.333,H47&gt;=7.148,D47&gt;=1.35,F47&lt;2.5,F47&gt;=1.5),4.78,IF(AND(A47&lt;6.6,B47&lt;3.25,G47&lt;0.861,A47&lt;7.25,B47&gt;=2.85,A47&gt;=6.15,F47&gt;=2.5,F47&gt;=1.5),5.333,IF(AND(H47&lt;11.461,B47&gt;=3.25,G47&lt;0.861,A47&lt;7.25,B47&gt;=2.85,A47&gt;=6.15,F47&gt;=2.5,F47&gt;=1.5),6.025,IF(AND(H47&gt;=11.461,B47&gt;=3.25,G47&lt;0.861,A47&lt;7.25,B47&gt;=2.85,A47&gt;=6.15,F47&gt;=2.5,F47&gt;=1.5),5.667,IF(AND(H47&gt;=14.564,A47&gt;=6.6,B47&lt;3.25,G47&lt;0.861,A47&lt;7.25,B47&gt;=2.85,A47&gt;=6.15,F47&gt;=2.5,F47&gt;=1.5),5.4,IF(AND(D47&gt;=2.35,H47&lt;14.564,A47&gt;=6.6,B47&lt;3.25,G47&lt;0.861,A47&lt;7.25,B47&gt;=2.85,A47&gt;=6.15,F47&gt;=2.5,F47&gt;=1.5),5.6,IF(AND(A47&lt;6.85,D47&lt;2.35,H47&lt;14.564,A47&gt;=6.6,B47&lt;3.25,G47&lt;0.861,A47&lt;7.25,B47&gt;=2.85,A47&gt;=6.15,F47&gt;=2.5,F47&gt;=1.5),5.9,IF(AND(A47&gt;=6.85,D47&lt;2.35,H47&lt;14.564,A47&gt;=6.6,B47&lt;3.25,G47&lt;0.861,A47&lt;7.25,B47&gt;=2.85,A47&gt;=6.15,F47&gt;=2.5,F47&gt;=1.5),5.78,"shouldnthappen"))))))))))))))))))))))))))))))))))))</f>
        <v>1.325</v>
      </c>
      <c r="V47" s="1" t="n">
        <f aca="false">IF(AND(H47&lt;5.748,A47&lt;5.05,D47&lt;0.75),1,IF(AND(B47&lt;3.15,H47&gt;=5.748,A47&lt;5.05,D47&lt;0.75),1.475,IF(AND(G47&gt;=0.801,D47&lt;0.25,A47&gt;=5.05,D47&lt;0.75),1.7,IF(AND(D47&gt;=0.45,D47&gt;=0.25,A47&gt;=5.05,D47&lt;0.75),1.7,IF(AND(B47&lt;2.35,F47&lt;2.5,B47&lt;2.75,D47&gt;=0.75),4.16,IF(AND(D47&lt;1.75,F47&gt;=2.5,B47&lt;2.75,D47&gt;=0.75),4.875,IF(AND(D47&gt;=1.75,F47&gt;=2.5,B47&lt;2.75,D47&gt;=0.75),5.333,IF(AND(H47&gt;=16.284,D47&gt;=1.55,B47&gt;=2.75,D47&gt;=0.75),6.6,IF(AND(H47&gt;=14.144,B47&gt;=3.15,H47&gt;=5.748,A47&lt;5.05,D47&lt;0.75),1.3,IF(AND(A47&lt;5.45,G47&lt;0.801,D47&lt;0.25,A47&gt;=5.05,D47&lt;0.75),1.5,IF(AND(A47&gt;=5.45,G47&lt;0.801,D47&lt;0.25,A47&gt;=5.05,D47&lt;0.75),1.34,IF(AND(B47&lt;3.75,D47&lt;0.45,D47&gt;=0.25,A47&gt;=5.05,D47&lt;0.75),1.467,IF(AND(B47&gt;=3.75,D47&lt;0.45,D47&gt;=0.25,A47&gt;=5.05,D47&lt;0.75),1.767,IF(AND(G47&gt;=0.896,B47&gt;=2.35,F47&lt;2.5,B47&lt;2.75,D47&gt;=0.75),4.9,IF(AND(H47&lt;15.504,D47&lt;1.35,D47&lt;1.55,B47&gt;=2.75,D47&gt;=0.75),4.2,IF(AND(H47&gt;=15.504,D47&lt;1.35,D47&lt;1.55,B47&gt;=2.75,D47&gt;=0.75),4.6,IF(AND(H47&lt;9.767,D47&gt;=1.35,D47&lt;1.55,B47&gt;=2.75,D47&gt;=0.75),5.1,IF(AND(A47&lt;4.5,H47&lt;14.144,B47&gt;=3.15,H47&gt;=5.748,A47&lt;5.05,D47&lt;0.75),1.3,IF(AND(A47&gt;=4.5,H47&lt;14.144,B47&gt;=3.15,H47&gt;=5.748,A47&lt;5.05,D47&lt;0.75),1.4,IF(AND(D47&gt;=1.15,G47&lt;0.896,B47&gt;=2.35,F47&lt;2.5,B47&lt;2.75,D47&gt;=0.75),4.04,IF(AND(B47&lt;2.9,H47&gt;=9.767,D47&gt;=1.35,D47&lt;1.55,B47&gt;=2.75,D47&gt;=0.75),4.8,IF(AND(D47&lt;1.7,A47&gt;=7.05,H47&lt;16.284,D47&gt;=1.55,B47&gt;=2.75,D47&gt;=0.75),5.8,IF(AND(D47&gt;=1.7,A47&gt;=7.05,H47&lt;16.284,D47&gt;=1.55,B47&gt;=2.75,D47&gt;=0.75),6.3,IF(AND(B47&lt;2.45,D47&lt;1.15,G47&lt;0.896,B47&gt;=2.35,F47&lt;2.5,B47&lt;2.75,D47&gt;=0.75),3.767,IF(AND(B47&gt;=2.45,D47&lt;1.15,G47&lt;0.896,B47&gt;=2.35,F47&lt;2.5,B47&lt;2.75,D47&gt;=0.75),3.167,IF(AND(B47&gt;=3.15,B47&gt;=2.9,H47&gt;=9.767,D47&gt;=1.35,D47&lt;1.55,B47&gt;=2.75,D47&gt;=0.75),4.7,IF(AND(D47&lt;1.9,D47&lt;2.05,A47&lt;7.05,H47&lt;16.284,D47&gt;=1.55,B47&gt;=2.75,D47&gt;=0.75),4.82,IF(AND(D47&gt;=1.9,D47&lt;2.05,A47&lt;7.05,H47&lt;16.284,D47&gt;=1.55,B47&gt;=2.75,D47&gt;=0.75),5.067,IF(AND(H47&lt;12.721,B47&lt;3.15,B47&gt;=2.9,H47&gt;=9.767,D47&gt;=1.35,D47&lt;1.55,B47&gt;=2.75,D47&gt;=0.75),4.5,IF(AND(H47&gt;=12.721,B47&lt;3.15,B47&gt;=2.9,H47&gt;=9.767,D47&gt;=1.35,D47&lt;1.55,B47&gt;=2.75,D47&gt;=0.75),4.433,IF(AND(H47&lt;9.525,G47&lt;0.364,D47&gt;=2.05,A47&lt;7.05,H47&lt;16.284,D47&gt;=1.55,B47&gt;=2.75,D47&gt;=0.75),5.1,IF(AND(A47&lt;6.25,G47&gt;=0.364,D47&gt;=2.05,A47&lt;7.05,H47&lt;16.284,D47&gt;=1.55,B47&gt;=2.75,D47&gt;=0.75),5.4,IF(AND(H47&lt;10.898,H47&gt;=9.525,G47&lt;0.364,D47&gt;=2.05,A47&lt;7.05,H47&lt;16.284,D47&gt;=1.55,B47&gt;=2.75,D47&gt;=0.75),5.6,IF(AND(H47&lt;8.711,A47&gt;=6.25,G47&gt;=0.364,D47&gt;=2.05,A47&lt;7.05,H47&lt;16.284,D47&gt;=1.55,B47&gt;=2.75,D47&gt;=0.75),5.7,IF(AND(H47&gt;=8.711,A47&gt;=6.25,G47&gt;=0.364,D47&gt;=2.05,A47&lt;7.05,H47&lt;16.284,D47&gt;=1.55,B47&gt;=2.75,D47&gt;=0.75),5.84,IF(AND(D47&lt;2.2,H47&gt;=10.898,H47&gt;=9.525,G47&lt;0.364,D47&gt;=2.05,A47&lt;7.05,H47&lt;16.284,D47&gt;=1.55,B47&gt;=2.75,D47&gt;=0.75),5.4,IF(AND(D47&gt;=2.2,H47&gt;=10.898,H47&gt;=9.525,G47&lt;0.364,D47&gt;=2.05,A47&lt;7.05,H47&lt;16.284,D47&gt;=1.55,B47&gt;=2.75,D47&gt;=0.75),5.3,"shouldnthappen")))))))))))))))))))))))))))))))))))))</f>
        <v>1.767</v>
      </c>
      <c r="W47" s="1" t="n">
        <f aca="false">IF(AND(H47&lt;6.926,D47&gt;=0.35,D47&lt;0.8),1.9,IF(AND(H47&gt;=6.926,D47&gt;=0.35,D47&lt;0.8),1.533,IF(AND(H47&lt;13.492,A47&lt;4.75,D47&lt;0.35,D47&lt;0.8),1.1,IF(AND(H47&gt;=13.492,A47&lt;4.75,D47&lt;0.35,D47&lt;0.8),1.375,IF(AND(B47&lt;2.75,A47&gt;=5.85,F47&lt;2.5,D47&gt;=0.8),4.833,IF(AND(B47&lt;3.3,A47&gt;=7.05,F47&gt;=2.5,D47&gt;=0.8),5.8,IF(AND(B47&gt;=3.3,A47&gt;=7.05,F47&gt;=2.5,D47&gt;=0.8),6.325,IF(AND(D47&gt;=0.25,A47&lt;5.05,A47&gt;=4.75,D47&lt;0.35,D47&lt;0.8),1.3,IF(AND(B47&lt;3.6,A47&gt;=5.05,A47&gt;=4.75,D47&lt;0.35,D47&lt;0.8),1.4,IF(AND(H47&lt;10.194,G47&lt;0.412,A47&lt;5.85,F47&lt;2.5,D47&gt;=0.8),4.133,IF(AND(H47&gt;=10.194,G47&lt;0.412,A47&lt;5.85,F47&lt;2.5,D47&gt;=0.8),4.5,IF(AND(A47&lt;5.35,G47&gt;=0.412,A47&lt;5.85,F47&lt;2.5,D47&gt;=0.8),3.15,IF(AND(A47&lt;6.2,B47&gt;=2.75,A47&gt;=5.85,F47&lt;2.5,D47&gt;=0.8),4.3,IF(AND(H47&lt;5.767,A47&lt;6.2,A47&lt;7.05,F47&gt;=2.5,D47&gt;=0.8),4.5,IF(AND(G47&gt;=0.861,A47&gt;=6.2,A47&lt;7.05,F47&gt;=2.5,D47&gt;=0.8),5.2,IF(AND(B47&lt;3.15,D47&lt;0.25,A47&lt;5.05,A47&gt;=4.75,D47&lt;0.35,D47&lt;0.8),1.55,IF(AND(A47&lt;5.45,B47&gt;=3.6,A47&gt;=5.05,A47&gt;=4.75,D47&lt;0.35,D47&lt;0.8),1.5,IF(AND(A47&gt;=5.45,B47&gt;=3.6,A47&gt;=5.05,A47&gt;=4.75,D47&lt;0.35,D47&lt;0.8),1.4,IF(AND(G47&gt;=0.772,A47&gt;=5.35,G47&gt;=0.412,A47&lt;5.85,F47&lt;2.5,D47&gt;=0.8),3.9,IF(AND(D47&gt;=1.45,A47&gt;=6.2,B47&gt;=2.75,A47&gt;=5.85,F47&lt;2.5,D47&gt;=0.8),4.775,IF(AND(G47&lt;0.5,H47&gt;=5.767,A47&lt;6.2,A47&lt;7.05,F47&gt;=2.5,D47&gt;=0.8),5.1,IF(AND(G47&gt;=0.5,H47&gt;=5.767,A47&lt;6.2,A47&lt;7.05,F47&gt;=2.5,D47&gt;=0.8),4.95,IF(AND(B47&gt;=3.25,G47&lt;0.861,A47&gt;=6.2,A47&lt;7.05,F47&gt;=2.5,D47&gt;=0.8),5.75,IF(AND(A47&lt;4.95,B47&gt;=3.15,D47&lt;0.25,A47&lt;5.05,A47&gt;=4.75,D47&lt;0.35,D47&lt;0.8),1.4,IF(AND(A47&lt;5.65,G47&lt;0.772,A47&gt;=5.35,G47&gt;=0.412,A47&lt;5.85,F47&lt;2.5,D47&gt;=0.8),3.6,IF(AND(A47&gt;=5.65,G47&lt;0.772,A47&gt;=5.35,G47&gt;=0.412,A47&lt;5.85,F47&lt;2.5,D47&gt;=0.8),3.5,IF(AND(B47&gt;=3.15,D47&lt;1.45,A47&gt;=6.2,B47&gt;=2.75,A47&gt;=5.85,F47&lt;2.5,D47&gt;=0.8),4.7,IF(AND(A47&gt;=6.65,B47&lt;3.25,G47&lt;0.861,A47&gt;=6.2,A47&lt;7.05,F47&gt;=2.5,D47&gt;=0.8),5.567,IF(AND(H47&lt;9.499,A47&gt;=4.95,B47&gt;=3.15,D47&lt;0.25,A47&lt;5.05,A47&gt;=4.75,D47&lt;0.35,D47&lt;0.8),1.4,IF(AND(H47&gt;=9.499,A47&gt;=4.95,B47&gt;=3.15,D47&lt;0.25,A47&lt;5.05,A47&gt;=4.75,D47&lt;0.35,D47&lt;0.8),1.2,IF(AND(G47&lt;0.765,B47&lt;3.15,D47&lt;1.45,A47&gt;=6.2,B47&gt;=2.75,A47&gt;=5.85,F47&lt;2.5,D47&gt;=0.8),4.4,IF(AND(G47&gt;=0.765,B47&lt;3.15,D47&lt;1.45,A47&gt;=6.2,B47&gt;=2.75,A47&gt;=5.85,F47&lt;2.5,D47&gt;=0.8),4.6,IF(AND(H47&lt;10.667,A47&lt;6.65,B47&lt;3.25,G47&lt;0.861,A47&gt;=6.2,A47&lt;7.05,F47&gt;=2.5,D47&gt;=0.8),5.167,IF(AND(G47&lt;0.627,H47&gt;=10.667,A47&lt;6.65,B47&lt;3.25,G47&lt;0.861,A47&gt;=6.2,A47&lt;7.05,F47&gt;=2.5,D47&gt;=0.8),5.64,IF(AND(G47&gt;=0.627,H47&gt;=10.667,A47&lt;6.65,B47&lt;3.25,G47&lt;0.861,A47&gt;=6.2,A47&lt;7.05,F47&gt;=2.5,D47&gt;=0.8),5.1,"shouldnthappen")))))))))))))))))))))))))))))))))))</f>
        <v>1.9</v>
      </c>
      <c r="X47" s="1" t="n">
        <f aca="false">IF(AND(B47&lt;3.05,H47&lt;6.697,A47&lt;5.45),4.1,IF(AND(B47&gt;=3.05,H47&lt;6.697,A47&lt;5.45),1.48,IF(AND(D47&lt;0.7,A47&lt;5.9,A47&gt;=5.45),1.4,IF(AND(A47&lt;4.35,B47&lt;3.3,H47&gt;=6.697,A47&lt;5.45),1.1,IF(AND(G47&lt;0.372,D47&gt;=0.7,A47&lt;5.9,A47&gt;=5.45),4.36,IF(AND(A47&gt;=4.9,A47&gt;=4.35,B47&lt;3.3,H47&gt;=6.697,A47&lt;5.45),1.6,IF(AND(H47&gt;=14.171,A47&lt;5.15,B47&gt;=3.3,H47&gt;=6.697,A47&lt;5.45),1.6,IF(AND(G47&lt;0.451,A47&gt;=5.15,B47&gt;=3.3,H47&gt;=6.697,A47&lt;5.45),1.367,IF(AND(G47&gt;=0.451,A47&gt;=5.15,B47&gt;=3.3,H47&gt;=6.697,A47&lt;5.45),1.5,IF(AND(G47&lt;0.332,D47&lt;1.45,F47&lt;2.5,A47&gt;=5.9,A47&gt;=5.45),4.35,IF(AND(A47&lt;6.15,D47&gt;=1.45,F47&lt;2.5,A47&gt;=5.9,A47&gt;=5.45),5.1,IF(AND(D47&gt;=2.4,G47&lt;0.432,F47&gt;=2.5,A47&gt;=5.9,A47&gt;=5.45),5.78,IF(AND(A47&lt;6.15,G47&gt;=0.432,F47&gt;=2.5,A47&gt;=5.9,A47&gt;=5.45),4.9,IF(AND(B47&lt;3.1,A47&lt;4.9,A47&gt;=4.35,B47&lt;3.3,H47&gt;=6.697,A47&lt;5.45),1.4,IF(AND(B47&gt;=3.1,A47&lt;4.9,A47&gt;=4.35,B47&lt;3.3,H47&gt;=6.697,A47&lt;5.45),1.3,IF(AND(G47&lt;0.343,H47&lt;14.171,A47&lt;5.15,B47&gt;=3.3,H47&gt;=6.697,A47&lt;5.45),1.433,IF(AND(G47&gt;=0.343,H47&lt;14.171,A47&lt;5.15,B47&gt;=3.3,H47&gt;=6.697,A47&lt;5.45),1.525,IF(AND(D47&lt;1.05,B47&lt;2.55,G47&gt;=0.372,D47&gt;=0.7,A47&lt;5.9,A47&gt;=5.45),3.7,IF(AND(H47&lt;10.596,B47&gt;=2.55,G47&gt;=0.372,D47&gt;=0.7,A47&lt;5.9,A47&gt;=5.45),3.525,IF(AND(H47&gt;=10.596,B47&gt;=2.55,G47&gt;=0.372,D47&gt;=0.7,A47&lt;5.9,A47&gt;=5.45),3.9,IF(AND(H47&lt;14.314,G47&gt;=0.332,D47&lt;1.45,F47&lt;2.5,A47&gt;=5.9,A47&gt;=5.45),4.4,IF(AND(H47&gt;=14.314,G47&gt;=0.332,D47&lt;1.45,F47&lt;2.5,A47&gt;=5.9,A47&gt;=5.45),4.7,IF(AND(H47&lt;13.906,A47&gt;=6.15,D47&gt;=1.45,F47&lt;2.5,A47&gt;=5.9,A47&gt;=5.45),4.675,IF(AND(H47&gt;=13.906,A47&gt;=6.15,D47&gt;=1.45,F47&lt;2.5,A47&gt;=5.9,A47&gt;=5.45),4.9,IF(AND(G47&lt;0.093,D47&lt;2.4,G47&lt;0.432,F47&gt;=2.5,A47&gt;=5.9,A47&gt;=5.45),5.6,IF(AND(B47&lt;2.95,A47&gt;=6.15,G47&gt;=0.432,F47&gt;=2.5,A47&gt;=5.9,A47&gt;=5.45),5.86,IF(AND(A47&lt;5.55,D47&gt;=1.05,B47&lt;2.55,G47&gt;=0.372,D47&gt;=0.7,A47&lt;5.9,A47&gt;=5.45),4,IF(AND(A47&gt;=5.55,D47&gt;=1.05,B47&lt;2.55,G47&gt;=0.372,D47&gt;=0.7,A47&lt;5.9,A47&gt;=5.45),3.9,IF(AND(D47&lt;1.7,G47&gt;=0.093,D47&lt;2.4,G47&lt;0.432,F47&gt;=2.5,A47&gt;=5.9,A47&gt;=5.45),5.05,IF(AND(G47&gt;=0.774,B47&gt;=2.95,A47&gt;=6.15,G47&gt;=0.432,F47&gt;=2.5,A47&gt;=5.9,A47&gt;=5.45),5.3,IF(AND(G47&gt;=0.312,D47&gt;=1.7,G47&gt;=0.093,D47&lt;2.4,G47&lt;0.432,F47&gt;=2.5,A47&gt;=5.9,A47&gt;=5.45),5.4,IF(AND(D47&lt;2.45,G47&lt;0.774,B47&gt;=2.95,A47&gt;=6.15,G47&gt;=0.432,F47&gt;=2.5,A47&gt;=5.9,A47&gt;=5.45),5.66,IF(AND(D47&gt;=2.45,G47&lt;0.774,B47&gt;=2.95,A47&gt;=6.15,G47&gt;=0.432,F47&gt;=2.5,A47&gt;=5.9,A47&gt;=5.45),6,IF(AND(G47&gt;=0.301,G47&lt;0.312,D47&gt;=1.7,G47&gt;=0.093,D47&lt;2.4,G47&lt;0.432,F47&gt;=2.5,A47&gt;=5.9,A47&gt;=5.45),5.1,IF(AND(A47&lt;6.45,G47&lt;0.301,G47&lt;0.312,D47&gt;=1.7,G47&gt;=0.093,D47&lt;2.4,G47&lt;0.432,F47&gt;=2.5,A47&gt;=5.9,A47&gt;=5.45),5.3,IF(AND(A47&gt;=6.45,G47&lt;0.301,G47&lt;0.312,D47&gt;=1.7,G47&gt;=0.093,D47&lt;2.4,G47&lt;0.432,F47&gt;=2.5,A47&gt;=5.9,A47&gt;=5.45),5.2,"shouldnthappen"))))))))))))))))))))))))))))))))))))</f>
        <v>1.48</v>
      </c>
      <c r="Y47" s="1" t="n">
        <f aca="false">IF(AND(H47&lt;6.51,F47&lt;1.5),1.8,IF(AND(H47&gt;=16.674,F47&gt;=1.5),6.533,IF(AND(D47&gt;=0.45,H47&gt;=6.51,F47&lt;1.5),1.667,IF(AND(H47&gt;=13.805,G47&lt;0.154,H47&lt;16.674,F47&gt;=1.5),6.7,IF(AND(D47&lt;0.15,A47&lt;5.05,D47&lt;0.45,H47&gt;=6.51,F47&lt;1.5),1.4,IF(AND(H47&gt;=13.586,A47&gt;=5.05,D47&lt;0.45,H47&gt;=6.51,F47&lt;1.5),1.3,IF(AND(F47&lt;2.5,H47&lt;13.805,G47&lt;0.154,H47&lt;16.674,F47&gt;=1.5),4.6,IF(AND(H47&lt;8.929,D47&lt;1.35,G47&gt;=0.154,H47&lt;16.674,F47&gt;=1.5),3.64,IF(AND(G47&lt;0.05,H47&lt;13.586,A47&gt;=5.05,D47&lt;0.45,H47&gt;=6.51,F47&lt;1.5),1.4,IF(AND(G47&gt;=0.107,F47&gt;=2.5,H47&lt;13.805,G47&lt;0.154,H47&lt;16.674,F47&gt;=1.5),5.3,IF(AND(B47&gt;=2.75,H47&gt;=8.929,D47&lt;1.35,G47&gt;=0.154,H47&lt;16.674,F47&gt;=1.5),4.433,IF(AND(D47&gt;=1.55,F47&lt;2.5,D47&gt;=1.35,G47&gt;=0.154,H47&lt;16.674,F47&gt;=1.5),4.975,IF(AND(H47&lt;6.93,F47&gt;=2.5,D47&gt;=1.35,G47&gt;=0.154,H47&lt;16.674,F47&gt;=1.5),4.5,IF(AND(H47&lt;12.675,G47&lt;0.217,D47&gt;=0.15,A47&lt;5.05,D47&lt;0.45,H47&gt;=6.51,F47&lt;1.5),1.4,IF(AND(H47&gt;=12.675,G47&lt;0.217,D47&gt;=0.15,A47&lt;5.05,D47&lt;0.45,H47&gt;=6.51,F47&lt;1.5),1.5,IF(AND(A47&lt;4.65,G47&gt;=0.217,D47&gt;=0.15,A47&lt;5.05,D47&lt;0.45,H47&gt;=6.51,F47&lt;1.5),1.35,IF(AND(D47&lt;0.25,G47&gt;=0.05,H47&lt;13.586,A47&gt;=5.05,D47&lt;0.45,H47&gt;=6.51,F47&lt;1.5),1.467,IF(AND(D47&gt;=0.25,G47&gt;=0.05,H47&lt;13.586,A47&gt;=5.05,D47&lt;0.45,H47&gt;=6.51,F47&lt;1.5),1.5,IF(AND(H47&lt;9.15,G47&lt;0.107,F47&gt;=2.5,H47&lt;13.805,G47&lt;0.154,H47&lt;16.674,F47&gt;=1.5),5.7,IF(AND(H47&gt;=9.15,G47&lt;0.107,F47&gt;=2.5,H47&lt;13.805,G47&lt;0.154,H47&lt;16.674,F47&gt;=1.5),5.6,IF(AND(G47&lt;0.404,B47&lt;2.75,H47&gt;=8.929,D47&lt;1.35,G47&gt;=0.154,H47&lt;16.674,F47&gt;=1.5),4.15,IF(AND(G47&gt;=0.404,B47&lt;2.75,H47&gt;=8.929,D47&lt;1.35,G47&gt;=0.154,H47&lt;16.674,F47&gt;=1.5),3.9,IF(AND(A47&gt;=6.75,D47&lt;1.55,F47&lt;2.5,D47&gt;=1.35,G47&gt;=0.154,H47&lt;16.674,F47&gt;=1.5),4.82,IF(AND(D47&lt;0.25,A47&gt;=4.65,G47&gt;=0.217,D47&gt;=0.15,A47&lt;5.05,D47&lt;0.45,H47&gt;=6.51,F47&lt;1.5),1.325,IF(AND(D47&gt;=0.25,A47&gt;=4.65,G47&gt;=0.217,D47&gt;=0.15,A47&lt;5.05,D47&lt;0.45,H47&gt;=6.51,F47&lt;1.5),1.3,IF(AND(A47&lt;6.55,A47&lt;6.75,D47&lt;1.55,F47&lt;2.5,D47&gt;=1.35,G47&gt;=0.154,H47&lt;16.674,F47&gt;=1.5),4.575,IF(AND(A47&gt;=6.55,A47&lt;6.75,D47&lt;1.55,F47&lt;2.5,D47&gt;=1.35,G47&gt;=0.154,H47&lt;16.674,F47&gt;=1.5),4.4,IF(AND(B47&lt;2.9,D47&lt;2.05,H47&gt;=6.93,F47&gt;=2.5,D47&gt;=1.35,G47&gt;=0.154,H47&lt;16.674,F47&gt;=1.5),5.05,IF(AND(H47&lt;8.884,D47&gt;=2.05,H47&gt;=6.93,F47&gt;=2.5,D47&gt;=1.35,G47&gt;=0.154,H47&lt;16.674,F47&gt;=1.5),5.1,IF(AND(H47&lt;13.711,B47&gt;=2.9,D47&lt;2.05,H47&gt;=6.93,F47&gt;=2.5,D47&gt;=1.35,G47&gt;=0.154,H47&lt;16.674,F47&gt;=1.5),5,IF(AND(H47&gt;=13.711,B47&gt;=2.9,D47&lt;2.05,H47&gt;=6.93,F47&gt;=2.5,D47&gt;=1.35,G47&gt;=0.154,H47&lt;16.674,F47&gt;=1.5),5.8,IF(AND(B47&lt;3.15,H47&gt;=8.884,D47&gt;=2.05,H47&gt;=6.93,F47&gt;=2.5,D47&gt;=1.35,G47&gt;=0.154,H47&lt;16.674,F47&gt;=1.5),5.56,IF(AND(B47&gt;=3.15,H47&gt;=8.884,D47&gt;=2.05,H47&gt;=6.93,F47&gt;=2.5,D47&gt;=1.35,G47&gt;=0.154,H47&lt;16.674,F47&gt;=1.5),5.9,"shouldnthappen")))))))))))))))))))))))))))))))))</f>
        <v>1.8</v>
      </c>
      <c r="Z47" s="1" t="n">
        <f aca="false">IF(AND(F47&gt;=2,B47&gt;=3.35),5.6,IF(AND(A47&lt;6.65,H47&gt;=15.076,B47&lt;3.35),4.8,IF(AND(A47&gt;=6.65,H47&gt;=15.076,B47&lt;3.35),6.15,IF(AND(H47&lt;6.542,F47&lt;2,B47&gt;=3.35),1.767,IF(AND(G47&gt;=0.653,D47&lt;0.75,H47&lt;15.076,B47&lt;3.35),1.55,IF(AND(D47&lt;0.15,G47&lt;0.653,D47&lt;0.75,H47&lt;15.076,B47&lt;3.35),1.1,IF(AND(G47&lt;0.356,A47&lt;5.05,H47&gt;=6.542,F47&lt;2,B47&gt;=3.35),1.4,IF(AND(G47&gt;=0.356,A47&lt;5.05,H47&gt;=6.542,F47&lt;2,B47&gt;=3.35),1.3,IF(AND(G47&gt;=0.566,A47&gt;=5.05,H47&gt;=6.542,F47&lt;2,B47&gt;=3.35),1.6,IF(AND(B47&gt;=3.1,D47&gt;=0.15,G47&lt;0.653,D47&lt;0.75,H47&lt;15.076,B47&lt;3.35),1.367,IF(AND(B47&gt;=2.65,D47&lt;1.45,B47&lt;2.75,D47&gt;=0.75,H47&lt;15.076,B47&lt;3.35),3.96,IF(AND(G47&lt;0.352,D47&gt;=1.45,B47&lt;2.75,D47&gt;=0.75,H47&lt;15.076,B47&lt;3.35),4.5,IF(AND(D47&gt;=1.35,A47&lt;6.2,B47&gt;=2.75,D47&gt;=0.75,H47&lt;15.076,B47&lt;3.35),4.733,IF(AND(A47&lt;4.7,B47&lt;3.1,D47&gt;=0.15,G47&lt;0.653,D47&lt;0.75,H47&lt;15.076,B47&lt;3.35),1.36,IF(AND(A47&gt;=4.7,B47&lt;3.1,D47&gt;=0.15,G47&lt;0.653,D47&lt;0.75,H47&lt;15.076,B47&lt;3.35),1.6,IF(AND(A47&lt;5.2,B47&lt;2.65,D47&lt;1.45,B47&lt;2.75,D47&gt;=0.75,H47&lt;15.076,B47&lt;3.35),3.3,IF(AND(A47&lt;6.5,G47&gt;=0.352,D47&gt;=1.45,B47&lt;2.75,D47&gt;=0.75,H47&lt;15.076,B47&lt;3.35),5,IF(AND(A47&gt;=6.5,G47&gt;=0.352,D47&gt;=1.45,B47&lt;2.75,D47&gt;=0.75,H47&lt;15.076,B47&lt;3.35),5.8,IF(AND(H47&lt;8.486,D47&lt;1.35,A47&lt;6.2,B47&gt;=2.75,D47&gt;=0.75,H47&lt;15.076,B47&lt;3.35),3.975,IF(AND(G47&lt;0.187,F47&lt;2.5,A47&gt;=6.2,B47&gt;=2.75,D47&gt;=0.75,H47&lt;15.076,B47&lt;3.35),5,IF(AND(G47&gt;=0.187,F47&lt;2.5,A47&gt;=6.2,B47&gt;=2.75,D47&gt;=0.75,H47&lt;15.076,B47&lt;3.35),4.525,IF(AND(A47&gt;=7.25,F47&gt;=2.5,A47&gt;=6.2,B47&gt;=2.75,D47&gt;=0.75,H47&lt;15.076,B47&lt;3.35),6.5,IF(AND(G47&lt;0.185,B47&lt;3.6,G47&lt;0.566,A47&gt;=5.05,H47&gt;=6.542,F47&lt;2,B47&gt;=3.35),1.45,IF(AND(G47&gt;=0.185,B47&lt;3.6,G47&lt;0.566,A47&gt;=5.05,H47&gt;=6.542,F47&lt;2,B47&gt;=3.35),1.34,IF(AND(G47&lt;0.13,B47&gt;=3.6,G47&lt;0.566,A47&gt;=5.05,H47&gt;=6.542,F47&lt;2,B47&gt;=3.35),1.45,IF(AND(G47&gt;=0.13,B47&gt;=3.6,G47&lt;0.566,A47&gt;=5.05,H47&gt;=6.542,F47&lt;2,B47&gt;=3.35),1.5,IF(AND(D47&lt;1.05,A47&gt;=5.2,B47&lt;2.65,D47&lt;1.45,B47&lt;2.75,D47&gt;=0.75,H47&lt;15.076,B47&lt;3.35),3.5,IF(AND(D47&gt;=1.05,A47&gt;=5.2,B47&lt;2.65,D47&lt;1.45,B47&lt;2.75,D47&gt;=0.75,H47&lt;15.076,B47&lt;3.35),3.94,IF(AND(H47&lt;10.983,H47&gt;=8.486,D47&lt;1.35,A47&lt;6.2,B47&gt;=2.75,D47&gt;=0.75,H47&lt;15.076,B47&lt;3.35),4.38,IF(AND(H47&gt;=10.983,H47&gt;=8.486,D47&lt;1.35,A47&lt;6.2,B47&gt;=2.75,D47&gt;=0.75,H47&lt;15.076,B47&lt;3.35),4.1,IF(AND(B47&gt;=3.25,A47&lt;7.25,F47&gt;=2.5,A47&gt;=6.2,B47&gt;=2.75,D47&gt;=0.75,H47&lt;15.076,B47&lt;3.35),5.7,IF(AND(B47&lt;2.95,B47&lt;3.25,A47&lt;7.25,F47&gt;=2.5,A47&gt;=6.2,B47&gt;=2.75,D47&gt;=0.75,H47&lt;15.076,B47&lt;3.35),5.6,IF(AND(H47&gt;=13.711,B47&gt;=2.95,B47&lt;3.25,A47&lt;7.25,F47&gt;=2.5,A47&gt;=6.2,B47&gt;=2.75,D47&gt;=0.75,H47&lt;15.076,B47&lt;3.35),5.8,IF(AND(A47&gt;=6.8,H47&lt;13.711,B47&gt;=2.95,B47&lt;3.25,A47&lt;7.25,F47&gt;=2.5,A47&gt;=6.2,B47&gt;=2.75,D47&gt;=0.75,H47&lt;15.076,B47&lt;3.35),5.1,IF(AND(H47&lt;12.921,A47&lt;6.8,H47&lt;13.711,B47&gt;=2.95,B47&lt;3.25,A47&lt;7.25,F47&gt;=2.5,A47&gt;=6.2,B47&gt;=2.75,D47&gt;=0.75,H47&lt;15.076,B47&lt;3.35),5.34,IF(AND(H47&gt;=12.921,A47&lt;6.8,H47&lt;13.711,B47&gt;=2.95,B47&lt;3.25,A47&lt;7.25,F47&gt;=2.5,A47&gt;=6.2,B47&gt;=2.75,D47&gt;=0.75,H47&lt;15.076,B47&lt;3.35),5.133,"shouldnthappen"))))))))))))))))))))))))))))))))))))</f>
        <v>1.767</v>
      </c>
      <c r="AA47" s="1" t="n">
        <f aca="false">IF(AND(D47&gt;=0.45,A47&lt;5.05,D47&lt;0.8),1.6,IF(AND(D47&gt;=0.45,A47&gt;=5.05,D47&lt;0.8),1.7,IF(AND(H47&gt;=16.244,F47&gt;=2.5,D47&gt;=0.8),6.533,IF(AND(A47&lt;4.35,D47&lt;0.45,A47&lt;5.05,D47&lt;0.8),1.1,IF(AND(H47&gt;=14.877,D47&lt;0.45,A47&gt;=5.05,D47&lt;0.8),1.3,IF(AND(D47&gt;=1.4,A47&lt;5.65,F47&lt;2.5,D47&gt;=0.8),4.5,IF(AND(A47&gt;=7.25,H47&lt;16.244,F47&gt;=2.5,D47&gt;=0.8),6.5,IF(AND(A47&gt;=4.75,A47&gt;=4.35,D47&lt;0.45,A47&lt;5.05,D47&lt;0.8),1.35,IF(AND(A47&lt;5.3,D47&lt;1.4,A47&lt;5.65,F47&lt;2.5,D47&gt;=0.8),3.1,IF(AND(A47&gt;=6.8,A47&gt;=6.55,A47&gt;=5.65,F47&lt;2.5,D47&gt;=0.8),4.9,IF(AND(H47&lt;5.767,A47&lt;7.25,H47&lt;16.244,F47&gt;=2.5,D47&gt;=0.8),4.5,IF(AND(G47&gt;=0.522,A47&lt;4.75,A47&gt;=4.35,D47&lt;0.45,A47&lt;5.05,D47&lt;0.8),1.2,IF(AND(G47&gt;=0.948,D47&lt;0.35,H47&lt;14.877,D47&lt;0.45,A47&gt;=5.05,D47&lt;0.8),1.7,IF(AND(H47&lt;13.089,D47&gt;=0.35,H47&lt;14.877,D47&lt;0.45,A47&gt;=5.05,D47&lt;0.8),1.5,IF(AND(H47&gt;=13.089,D47&gt;=0.35,H47&lt;14.877,D47&lt;0.45,A47&gt;=5.05,D47&lt;0.8),1.3,IF(AND(B47&gt;=2.95,A47&gt;=5.3,D47&lt;1.4,A47&lt;5.65,F47&lt;2.5,D47&gt;=0.8),4.1,IF(AND(H47&lt;9.181,A47&lt;6.05,A47&lt;6.55,A47&gt;=5.65,F47&lt;2.5,D47&gt;=0.8),5.1,IF(AND(H47&gt;=9.181,A47&lt;6.05,A47&lt;6.55,A47&gt;=5.65,F47&lt;2.5,D47&gt;=0.8),4.3,IF(AND(G47&gt;=0.867,A47&gt;=6.05,A47&lt;6.55,A47&gt;=5.65,F47&lt;2.5,D47&gt;=0.8),4.9,IF(AND(B47&lt;3.05,A47&lt;6.8,A47&gt;=6.55,A47&gt;=5.65,F47&lt;2.5,D47&gt;=0.8),5,IF(AND(B47&gt;=3.05,A47&lt;6.8,A47&gt;=6.55,A47&gt;=5.65,F47&lt;2.5,D47&gt;=0.8),4.55,IF(AND(H47&gt;=14.144,G47&lt;0.522,A47&lt;4.75,A47&gt;=4.35,D47&lt;0.45,A47&lt;5.05,D47&lt;0.8),1.3,IF(AND(B47&lt;2.7,B47&lt;2.95,A47&gt;=5.3,D47&lt;1.4,A47&lt;5.65,F47&lt;2.5,D47&gt;=0.8),3.78,IF(AND(B47&gt;=2.7,B47&lt;2.95,A47&gt;=5.3,D47&lt;1.4,A47&lt;5.65,F47&lt;2.5,D47&gt;=0.8),3.6,IF(AND(G47&lt;0.638,G47&lt;0.867,A47&gt;=6.05,A47&lt;6.55,A47&gt;=5.65,F47&lt;2.5,D47&gt;=0.8),4.433,IF(AND(G47&gt;=0.638,G47&lt;0.867,A47&gt;=6.05,A47&lt;6.55,A47&gt;=5.65,F47&lt;2.5,D47&gt;=0.8),4,IF(AND(A47&lt;6.35,H47&lt;11.146,H47&gt;=5.767,A47&lt;7.25,H47&lt;16.244,F47&gt;=2.5,D47&gt;=0.8),5.1,IF(AND(A47&lt;4.5,H47&lt;14.144,G47&lt;0.522,A47&lt;4.75,A47&gt;=4.35,D47&lt;0.45,A47&lt;5.05,D47&lt;0.8),1.35,IF(AND(A47&gt;=4.5,H47&lt;14.144,G47&lt;0.522,A47&lt;4.75,A47&gt;=4.35,D47&lt;0.45,A47&lt;5.05,D47&lt;0.8),1.4,IF(AND(A47&lt;5.15,B47&lt;3.75,G47&lt;0.948,D47&lt;0.35,H47&lt;14.877,D47&lt;0.45,A47&gt;=5.05,D47&lt;0.8),1.4,IF(AND(A47&gt;=5.15,B47&lt;3.75,G47&lt;0.948,D47&lt;0.35,H47&lt;14.877,D47&lt;0.45,A47&gt;=5.05,D47&lt;0.8),1.5,IF(AND(G47&lt;0.112,B47&gt;=3.75,G47&lt;0.948,D47&lt;0.35,H47&lt;14.877,D47&lt;0.45,A47&gt;=5.05,D47&lt;0.8),1.5,IF(AND(G47&gt;=0.112,B47&gt;=3.75,G47&lt;0.948,D47&lt;0.35,H47&lt;14.877,D47&lt;0.45,A47&gt;=5.05,D47&lt;0.8),1.6,IF(AND(G47&lt;0.075,A47&gt;=6.35,H47&lt;11.146,H47&gt;=5.767,A47&lt;7.25,H47&lt;16.244,F47&gt;=2.5,D47&gt;=0.8),5.5,IF(AND(G47&gt;=0.075,A47&gt;=6.35,H47&lt;11.146,H47&gt;=5.767,A47&lt;7.25,H47&lt;16.244,F47&gt;=2.5,D47&gt;=0.8),5.24,IF(AND(B47&lt;2.95,D47&lt;1.9,H47&gt;=11.146,H47&gt;=5.767,A47&lt;7.25,H47&lt;16.244,F47&gt;=2.5,D47&gt;=0.8),5.65,IF(AND(B47&gt;=2.95,D47&lt;1.9,H47&gt;=11.146,H47&gt;=5.767,A47&lt;7.25,H47&lt;16.244,F47&gt;=2.5,D47&gt;=0.8),5.8,IF(AND(H47&lt;13.42,D47&gt;=1.9,H47&gt;=11.146,H47&gt;=5.767,A47&lt;7.25,H47&lt;16.244,F47&gt;=2.5,D47&gt;=0.8),5.6,IF(AND(H47&gt;=13.42,D47&gt;=1.9,H47&gt;=11.146,H47&gt;=5.767,A47&lt;7.25,H47&lt;16.244,F47&gt;=2.5,D47&gt;=0.8),5.34,"shouldnthappen")))))))))))))))))))))))))))))))))))))))</f>
        <v>1.5</v>
      </c>
      <c r="AB47" s="1" t="n">
        <f aca="false">IF(AND(D47&gt;=0.35,F47&lt;1.5),1.5,IF(AND(F47&lt;2.5,D47&gt;=1.55,F47&gt;=1.5),4.85,IF(AND(H47&lt;8.308,D47&lt;0.15,D47&lt;0.35,F47&lt;1.5),1.5,IF(AND(H47&gt;=8.308,D47&lt;0.15,D47&lt;0.35,F47&lt;1.5),1.4,IF(AND(H47&lt;5.523,D47&gt;=0.15,D47&lt;0.35,F47&lt;1.5),1,IF(AND(G47&lt;0.572,H47&lt;10.688,D47&lt;1.55,F47&gt;=1.5),3.75,IF(AND(B47&gt;=3.5,F47&gt;=2.5,D47&gt;=1.55,F47&gt;=1.5),6.3,IF(AND(A47&gt;=5.65,G47&gt;=0.572,H47&lt;10.688,D47&lt;1.55,F47&gt;=1.5),4.45,IF(AND(B47&gt;=2.85,A47&lt;6.15,H47&gt;=10.688,D47&lt;1.55,F47&gt;=1.5),4.35,IF(AND(H47&gt;=16.284,B47&lt;3.5,F47&gt;=2.5,D47&gt;=1.55,F47&gt;=1.5),6.6,IF(AND(G47&gt;=0.241,G47&lt;0.338,H47&gt;=5.523,D47&gt;=0.15,D47&lt;0.35,F47&lt;1.5),1.25,IF(AND(A47&lt;5.05,G47&gt;=0.338,H47&gt;=5.523,D47&gt;=0.15,D47&lt;0.35,F47&lt;1.5),1.35,IF(AND(B47&lt;2.7,A47&lt;5.65,G47&gt;=0.572,H47&lt;10.688,D47&lt;1.55,F47&gt;=1.5),4,IF(AND(B47&gt;=2.7,A47&lt;5.65,G47&gt;=0.572,H47&lt;10.688,D47&lt;1.55,F47&gt;=1.5),3.6,IF(AND(B47&lt;2.45,B47&lt;2.85,A47&lt;6.15,H47&gt;=10.688,D47&lt;1.55,F47&gt;=1.5),3.7,IF(AND(A47&lt;6.25,B47&lt;2.85,A47&gt;=6.15,H47&gt;=10.688,D47&lt;1.55,F47&gt;=1.5),4.5,IF(AND(A47&gt;=6.25,B47&lt;2.85,A47&gt;=6.15,H47&gt;=10.688,D47&lt;1.55,F47&gt;=1.5),4.86,IF(AND(D47&gt;=1.45,B47&gt;=2.85,A47&gt;=6.15,H47&gt;=10.688,D47&lt;1.55,F47&gt;=1.5),4.8,IF(AND(H47&lt;8.202,H47&lt;16.284,B47&lt;3.5,F47&gt;=2.5,D47&gt;=1.55,F47&gt;=1.5),5.7,IF(AND(A47&gt;=5.1,G47&lt;0.241,G47&lt;0.338,H47&gt;=5.523,D47&gt;=0.15,D47&lt;0.35,F47&lt;1.5),1.5,IF(AND(B47&gt;=3.75,A47&gt;=5.05,G47&gt;=0.338,H47&gt;=5.523,D47&gt;=0.15,D47&lt;0.35,F47&lt;1.5),1.6,IF(AND(A47&lt;5.7,B47&gt;=2.45,B47&lt;2.85,A47&lt;6.15,H47&gt;=10.688,D47&lt;1.55,F47&gt;=1.5),3.9,IF(AND(A47&gt;=5.7,B47&gt;=2.45,B47&lt;2.85,A47&lt;6.15,H47&gt;=10.688,D47&lt;1.55,F47&gt;=1.5),4.02,IF(AND(H47&lt;13.654,D47&lt;1.45,B47&gt;=2.85,A47&gt;=6.15,H47&gt;=10.688,D47&lt;1.55,F47&gt;=1.5),4.333,IF(AND(H47&gt;=13.654,D47&lt;1.45,B47&gt;=2.85,A47&gt;=6.15,H47&gt;=10.688,D47&lt;1.55,F47&gt;=1.5),4.54,IF(AND(A47&lt;6.15,H47&gt;=8.202,H47&lt;16.284,B47&lt;3.5,F47&gt;=2.5,D47&gt;=1.55,F47&gt;=1.5),5,IF(AND(H47&lt;13.924,A47&lt;5.1,G47&lt;0.241,G47&lt;0.338,H47&gt;=5.523,D47&gt;=0.15,D47&lt;0.35,F47&lt;1.5),1.4,IF(AND(H47&gt;=13.924,A47&lt;5.1,G47&lt;0.241,G47&lt;0.338,H47&gt;=5.523,D47&gt;=0.15,D47&lt;0.35,F47&lt;1.5),1.5,IF(AND(D47&lt;0.25,B47&lt;3.75,A47&gt;=5.05,G47&gt;=0.338,H47&gt;=5.523,D47&gt;=0.15,D47&lt;0.35,F47&lt;1.5),1.5,IF(AND(D47&gt;=0.25,B47&lt;3.75,A47&gt;=5.05,G47&gt;=0.338,H47&gt;=5.523,D47&gt;=0.15,D47&lt;0.35,F47&lt;1.5),1.4,IF(AND(H47&lt;8.884,B47&gt;=3.05,A47&gt;=6.15,H47&gt;=8.202,H47&lt;16.284,B47&lt;3.5,F47&gt;=2.5,D47&gt;=1.55,F47&gt;=1.5),5.1,IF(AND(A47&lt;6.45,G47&lt;0.368,B47&lt;3.05,A47&gt;=6.15,H47&gt;=8.202,H47&lt;16.284,B47&lt;3.5,F47&gt;=2.5,D47&gt;=1.55,F47&gt;=1.5),5.525,IF(AND(A47&gt;=6.45,G47&lt;0.368,B47&lt;3.05,A47&gt;=6.15,H47&gt;=8.202,H47&lt;16.284,B47&lt;3.5,F47&gt;=2.5,D47&gt;=1.55,F47&gt;=1.5),5.35,IF(AND(D47&lt;2.25,G47&gt;=0.368,B47&lt;3.05,A47&gt;=6.15,H47&gt;=8.202,H47&lt;16.284,B47&lt;3.5,F47&gt;=2.5,D47&gt;=1.55,F47&gt;=1.5),5.8,IF(AND(D47&gt;=2.25,G47&gt;=0.368,B47&lt;3.05,A47&gt;=6.15,H47&gt;=8.202,H47&lt;16.284,B47&lt;3.5,F47&gt;=2.5,D47&gt;=1.55,F47&gt;=1.5),5.2,IF(AND(H47&lt;10.257,H47&gt;=8.884,B47&gt;=3.05,A47&gt;=6.15,H47&gt;=8.202,H47&lt;16.284,B47&lt;3.5,F47&gt;=2.5,D47&gt;=1.55,F47&gt;=1.5),5.9,IF(AND(H47&gt;=10.257,H47&gt;=8.884,B47&gt;=3.05,A47&gt;=6.15,H47&gt;=8.202,H47&lt;16.284,B47&lt;3.5,F47&gt;=2.5,D47&gt;=1.55,F47&gt;=1.5),5.48,"shouldnthappen")))))))))))))))))))))))))))))))))))))</f>
        <v>1.5</v>
      </c>
      <c r="AC47" s="1" t="n">
        <f aca="false">IF(AND(H47&lt;5.748,A47&lt;5.05,D47&lt;0.8),1,IF(AND(B47&lt;3.35,A47&gt;=5.05,D47&lt;0.8),1.7,IF(AND(A47&lt;5.85,G47&lt;0.154,D47&gt;=0.8),4.5,IF(AND(D47&gt;=0.45,H47&gt;=5.748,A47&lt;5.05,D47&lt;0.8),1.6,IF(AND(G47&gt;=0.934,B47&gt;=3.35,A47&gt;=5.05,D47&lt;0.8),1.7,IF(AND(D47&lt;2.1,A47&gt;=5.85,G47&lt;0.154,D47&gt;=0.8),6.15,IF(AND(D47&gt;=2.1,A47&gt;=5.85,G47&lt;0.154,D47&gt;=0.8),5.5,IF(AND(A47&lt;6.1,D47&gt;=1.55,G47&gt;=0.154,D47&gt;=0.8),5,IF(AND(H47&gt;=14.379,G47&lt;0.934,B47&gt;=3.35,A47&gt;=5.05,D47&lt;0.8),1.58,IF(AND(G47&lt;0.379,A47&gt;=6.1,D47&gt;=1.55,G47&gt;=0.154,D47&gt;=0.8),5.42,IF(AND(H47&lt;13.924,G47&lt;0.227,D47&lt;0.45,H47&gt;=5.748,A47&lt;5.05,D47&lt;0.8),1.4,IF(AND(H47&gt;=13.924,G47&lt;0.227,D47&lt;0.45,H47&gt;=5.748,A47&lt;5.05,D47&lt;0.8),1.5,IF(AND(B47&lt;3.1,G47&gt;=0.227,D47&lt;0.45,H47&gt;=5.748,A47&lt;5.05,D47&lt;0.8),1.1,IF(AND(G47&lt;0.13,H47&lt;14.379,G47&lt;0.934,B47&gt;=3.35,A47&gt;=5.05,D47&lt;0.8),1.4,IF(AND(D47&lt;1.05,A47&lt;5.65,D47&lt;1.35,D47&lt;1.55,G47&gt;=0.154,D47&gt;=0.8),3.7,IF(AND(D47&lt;1.25,A47&gt;=5.65,D47&lt;1.35,D47&lt;1.55,G47&gt;=0.154,D47&gt;=0.8),4.06,IF(AND(D47&gt;=1.25,A47&gt;=5.65,D47&lt;1.35,D47&lt;1.55,G47&gt;=0.154,D47&gt;=0.8),4.425,IF(AND(H47&lt;13.654,D47&lt;1.45,D47&gt;=1.35,D47&lt;1.55,G47&gt;=0.154,D47&gt;=0.8),4.275,IF(AND(G47&lt;0.259,D47&gt;=1.45,D47&gt;=1.35,D47&lt;1.55,G47&gt;=0.154,D47&gt;=0.8),5.1,IF(AND(B47&lt;2.95,G47&gt;=0.379,A47&gt;=6.1,D47&gt;=1.55,G47&gt;=0.154,D47&gt;=0.8),6.3,IF(AND(B47&lt;3.25,B47&gt;=3.1,G47&gt;=0.227,D47&lt;0.45,H47&gt;=5.748,A47&lt;5.05,D47&lt;0.8),1.3,IF(AND(B47&gt;=3.25,B47&gt;=3.1,G47&gt;=0.227,D47&lt;0.45,H47&gt;=5.748,A47&lt;5.05,D47&lt;0.8),1.4,IF(AND(H47&gt;=13.372,G47&gt;=0.13,H47&lt;14.379,G47&lt;0.934,B47&gt;=3.35,A47&gt;=5.05,D47&lt;0.8),1.4,IF(AND(H47&lt;6.69,D47&gt;=1.05,A47&lt;5.65,D47&lt;1.35,D47&lt;1.55,G47&gt;=0.154,D47&gt;=0.8),4.033,IF(AND(H47&gt;=6.69,D47&gt;=1.05,A47&lt;5.65,D47&lt;1.35,D47&lt;1.55,G47&gt;=0.154,D47&gt;=0.8),3.88,IF(AND(B47&lt;2.85,H47&gt;=13.654,D47&lt;1.45,D47&gt;=1.35,D47&lt;1.55,G47&gt;=0.154,D47&gt;=0.8),4.8,IF(AND(B47&gt;=2.85,H47&gt;=13.654,D47&lt;1.45,D47&gt;=1.35,D47&lt;1.55,G47&gt;=0.154,D47&gt;=0.8),4.7,IF(AND(H47&lt;11.681,G47&gt;=0.259,D47&gt;=1.45,D47&gt;=1.35,D47&lt;1.55,G47&gt;=0.154,D47&gt;=0.8),4.85,IF(AND(H47&gt;=11.681,G47&gt;=0.259,D47&gt;=1.45,D47&gt;=1.35,D47&lt;1.55,G47&gt;=0.154,D47&gt;=0.8),4.633,IF(AND(A47&lt;6.25,B47&gt;=2.95,G47&gt;=0.379,A47&gt;=6.1,D47&gt;=1.55,G47&gt;=0.154,D47&gt;=0.8),5.4,IF(AND(D47&lt;0.3,H47&lt;13.372,G47&gt;=0.13,H47&lt;14.379,G47&lt;0.934,B47&gt;=3.35,A47&gt;=5.05,D47&lt;0.8),1.475,IF(AND(D47&gt;=0.3,H47&lt;13.372,G47&gt;=0.13,H47&lt;14.379,G47&lt;0.934,B47&gt;=3.35,A47&gt;=5.05,D47&lt;0.8),1.5,IF(AND(B47&lt;3.15,A47&gt;=6.25,B47&gt;=2.95,G47&gt;=0.379,A47&gt;=6.1,D47&gt;=1.55,G47&gt;=0.154,D47&gt;=0.8),5.7,IF(AND(B47&gt;=3.15,A47&gt;=6.25,B47&gt;=2.95,G47&gt;=0.379,A47&gt;=6.1,D47&gt;=1.55,G47&gt;=0.154,D47&gt;=0.8),5.933,"shouldnthappen"))))))))))))))))))))))))))))))))))</f>
        <v>1.5</v>
      </c>
      <c r="AD47" s="1" t="n">
        <f aca="false">IF(AND(H47&lt;6.621,A47&lt;4.95,D47&lt;0.8),1,IF(AND(H47&lt;14.144,H47&gt;=6.621,A47&lt;4.95,D47&lt;0.8),1.4,IF(AND(H47&gt;=14.144,H47&gt;=6.621,A47&lt;4.95,D47&lt;0.8),1.3,IF(AND(G47&lt;0.13,B47&gt;=3.85,A47&gt;=4.95,D47&lt;0.8),1.3,IF(AND(G47&gt;=0.13,B47&gt;=3.85,A47&gt;=4.95,D47&lt;0.8),1.425,IF(AND(A47&gt;=6.05,B47&lt;2.75,D47&lt;1.55,D47&gt;=0.8),4.9,IF(AND(A47&gt;=7.3,G47&lt;0.119,D47&gt;=1.55,D47&gt;=0.8),6.7,IF(AND(H47&lt;6.555,D47&lt;0.25,B47&lt;3.85,A47&gt;=4.95,D47&lt;0.8),1.7,IF(AND(B47&lt;3.4,D47&gt;=0.25,B47&lt;3.85,A47&gt;=4.95,D47&lt;0.8),1.7,IF(AND(B47&gt;=3.4,D47&gt;=0.25,B47&lt;3.85,A47&gt;=4.95,D47&lt;0.8),1.6,IF(AND(A47&lt;5.05,A47&lt;6.05,B47&lt;2.75,D47&lt;1.55,D47&gt;=0.8),3.3,IF(AND(B47&lt;2.85,D47&lt;1.35,B47&gt;=2.75,D47&lt;1.55,D47&gt;=0.8),4.5,IF(AND(H47&lt;12.206,D47&gt;=1.35,B47&gt;=2.75,D47&lt;1.55,D47&gt;=0.8),4.7,IF(AND(H47&gt;=12.206,D47&gt;=1.35,B47&gt;=2.75,D47&lt;1.55,D47&gt;=0.8),4.52,IF(AND(G47&lt;0.024,A47&lt;7.3,G47&lt;0.119,D47&gt;=1.55,D47&gt;=0.8),5.7,IF(AND(G47&gt;=0.024,A47&lt;7.3,G47&lt;0.119,D47&gt;=1.55,D47&gt;=0.8),5.6,IF(AND(F47&lt;2.5,G47&lt;0.417,G47&gt;=0.119,D47&gt;=1.55,D47&gt;=0.8),5.05,IF(AND(B47&lt;3.15,H47&gt;=6.555,D47&lt;0.25,B47&lt;3.85,A47&gt;=4.95,D47&lt;0.8),1.6,IF(AND(G47&lt;0.356,A47&gt;=5.05,A47&lt;6.05,B47&lt;2.75,D47&lt;1.55,D47&gt;=0.8),4.12,IF(AND(A47&lt;5.65,B47&gt;=2.85,D47&lt;1.35,B47&gt;=2.75,D47&lt;1.55,D47&gt;=0.8),3.6,IF(AND(B47&lt;3.15,F47&gt;=2.5,G47&lt;0.417,G47&gt;=0.119,D47&gt;=1.55,D47&gt;=0.8),5.18,IF(AND(B47&gt;=3.15,F47&gt;=2.5,G47&lt;0.417,G47&gt;=0.119,D47&gt;=1.55,D47&gt;=0.8),5.3,IF(AND(D47&lt;1.7,A47&lt;6.95,G47&gt;=0.417,G47&gt;=0.119,D47&gt;=1.55,D47&gt;=0.8),4.7,IF(AND(A47&lt;7.25,A47&gt;=6.95,G47&gt;=0.417,G47&gt;=0.119,D47&gt;=1.55,D47&gt;=0.8),5.8,IF(AND(A47&gt;=7.25,A47&gt;=6.95,G47&gt;=0.417,G47&gt;=0.119,D47&gt;=1.55,D47&gt;=0.8),6.333,IF(AND(H47&lt;8.594,B47&gt;=3.15,H47&gt;=6.555,D47&lt;0.25,B47&lt;3.85,A47&gt;=4.95,D47&lt;0.8),1.4,IF(AND(H47&gt;=8.594,B47&gt;=3.15,H47&gt;=6.555,D47&lt;0.25,B47&lt;3.85,A47&gt;=4.95,D47&lt;0.8),1.5,IF(AND(H47&gt;=11.218,G47&gt;=0.356,A47&gt;=5.05,A47&lt;6.05,B47&lt;2.75,D47&lt;1.55,D47&gt;=0.8),3.925,IF(AND(A47&gt;=6.5,A47&gt;=5.65,B47&gt;=2.85,D47&lt;1.35,B47&gt;=2.75,D47&lt;1.55,D47&gt;=0.8),4.6,IF(AND(H47&lt;8.602,H47&lt;11.218,G47&gt;=0.356,A47&gt;=5.05,A47&lt;6.05,B47&lt;2.75,D47&lt;1.55,D47&gt;=0.8),3.95,IF(AND(H47&gt;=8.602,H47&lt;11.218,G47&gt;=0.356,A47&gt;=5.05,A47&lt;6.05,B47&lt;2.75,D47&lt;1.55,D47&gt;=0.8),3.75,IF(AND(H47&lt;10.129,A47&lt;6.5,A47&gt;=5.65,B47&gt;=2.85,D47&lt;1.35,B47&gt;=2.75,D47&lt;1.55,D47&gt;=0.8),4.2,IF(AND(H47&gt;=10.129,A47&lt;6.5,A47&gt;=5.65,B47&gt;=2.85,D47&lt;1.35,B47&gt;=2.75,D47&lt;1.55,D47&gt;=0.8),4.267,IF(AND(D47&lt;2.2,B47&lt;3.05,D47&gt;=1.7,A47&lt;6.95,G47&gt;=0.417,G47&gt;=0.119,D47&gt;=1.55,D47&gt;=0.8),5.3,IF(AND(D47&gt;=2.2,B47&lt;3.05,D47&gt;=1.7,A47&lt;6.95,G47&gt;=0.417,G47&gt;=0.119,D47&gt;=1.55,D47&gt;=0.8),5.133,IF(AND(D47&lt;2.45,B47&gt;=3.05,D47&gt;=1.7,A47&lt;6.95,G47&gt;=0.417,G47&gt;=0.119,D47&gt;=1.55,D47&gt;=0.8),5.6,IF(AND(D47&gt;=2.45,B47&gt;=3.05,D47&gt;=1.7,A47&lt;6.95,G47&gt;=0.417,G47&gt;=0.119,D47&gt;=1.55,D47&gt;=0.8),6,"shouldnthappen")))))))))))))))))))))))))))))))))))))</f>
        <v>1.6</v>
      </c>
      <c r="AE47" s="1" t="n">
        <f aca="false">IF(AND(G47&lt;0.123,D47&gt;=0.25,D47&lt;0.75),1.3,IF(AND(H47&gt;=16.774,D47&gt;=1.75,D47&gt;=0.75),6.4,IF(AND(B47&lt;3.4,A47&lt;4.8,D47&lt;0.25,D47&lt;0.75),1.22,IF(AND(B47&gt;=3.4,A47&lt;4.8,D47&lt;0.25,D47&lt;0.75),1,IF(AND(A47&gt;=5.45,A47&gt;=4.8,D47&lt;0.25,D47&lt;0.75),1.367,IF(AND(H47&gt;=10.688,D47&lt;1.35,D47&lt;1.75,D47&gt;=0.75),4.2,IF(AND(A47&lt;5.3,D47&gt;=1.35,D47&lt;1.75,D47&gt;=0.75),4.05,IF(AND(G47&gt;=0.857,H47&lt;16.774,D47&gt;=1.75,D47&gt;=0.75),5.02,IF(AND(H47&lt;6.089,A47&lt;5.45,A47&gt;=4.8,D47&lt;0.25,D47&lt;0.75),1.7,IF(AND(G47&lt;0.184,D47&lt;0.35,G47&gt;=0.123,D47&gt;=0.25,D47&lt;0.75),1.7,IF(AND(G47&gt;=0.184,D47&lt;0.35,G47&gt;=0.123,D47&gt;=0.25,D47&lt;0.75),1.48,IF(AND(A47&lt;5.25,D47&gt;=0.35,G47&gt;=0.123,D47&gt;=0.25,D47&lt;0.75),1.75,IF(AND(A47&gt;=5.25,D47&gt;=0.35,G47&gt;=0.123,D47&gt;=0.25,D47&lt;0.75),1.5,IF(AND(A47&lt;5.3,H47&lt;10.688,D47&lt;1.35,D47&lt;1.75,D47&gt;=0.75),3.15,IF(AND(H47&lt;9.474,A47&gt;=5.3,D47&gt;=1.35,D47&lt;1.75,D47&gt;=0.75),4.95,IF(AND(G47&gt;=0.779,G47&lt;0.857,H47&lt;16.774,D47&gt;=1.75,D47&gt;=0.75),6,IF(AND(G47&lt;0.05,H47&gt;=6.089,A47&lt;5.45,A47&gt;=4.8,D47&lt;0.25,D47&lt;0.75),1.4,IF(AND(H47&lt;6.69,A47&gt;=5.3,H47&lt;10.688,D47&lt;1.35,D47&lt;1.75,D47&gt;=0.75),4.033,IF(AND(H47&gt;=6.69,A47&gt;=5.3,H47&lt;10.688,D47&lt;1.35,D47&lt;1.75,D47&gt;=0.75),3.733,IF(AND(B47&lt;2.5,H47&gt;=9.474,A47&gt;=5.3,D47&gt;=1.35,D47&lt;1.75,D47&gt;=0.75),4.5,IF(AND(D47&gt;=2.45,G47&lt;0.779,G47&lt;0.857,H47&lt;16.774,D47&gt;=1.75,D47&gt;=0.75),6,IF(AND(B47&gt;=3.75,G47&gt;=0.05,H47&gt;=6.089,A47&lt;5.45,A47&gt;=4.8,D47&lt;0.25,D47&lt;0.75),1.6,IF(AND(H47&lt;13.695,B47&gt;=2.5,H47&gt;=9.474,A47&gt;=5.3,D47&gt;=1.35,D47&lt;1.75,D47&gt;=0.75),4.567,IF(AND(G47&gt;=0.654,D47&lt;2.45,G47&lt;0.779,G47&lt;0.857,H47&lt;16.774,D47&gt;=1.75,D47&gt;=0.75),4.9,IF(AND(G47&gt;=0.73,B47&lt;3.75,G47&gt;=0.05,H47&gt;=6.089,A47&lt;5.45,A47&gt;=4.8,D47&lt;0.25,D47&lt;0.75),1.4,IF(AND(A47&lt;6.65,H47&gt;=13.695,B47&gt;=2.5,H47&gt;=9.474,A47&gt;=5.3,D47&gt;=1.35,D47&lt;1.75,D47&gt;=0.75),4.4,IF(AND(A47&gt;=6.65,H47&gt;=13.695,B47&gt;=2.5,H47&gt;=9.474,A47&gt;=5.3,D47&gt;=1.35,D47&lt;1.75,D47&gt;=0.75),4.84,IF(AND(B47&lt;2.75,G47&lt;0.654,D47&lt;2.45,G47&lt;0.779,G47&lt;0.857,H47&lt;16.774,D47&gt;=1.75,D47&gt;=0.75),5.2,IF(AND(H47&lt;9.524,G47&lt;0.73,B47&lt;3.75,G47&gt;=0.05,H47&gt;=6.089,A47&lt;5.45,A47&gt;=4.8,D47&lt;0.25,D47&lt;0.75),1.5,IF(AND(H47&gt;=9.524,G47&lt;0.73,B47&lt;3.75,G47&gt;=0.05,H47&gt;=6.089,A47&lt;5.45,A47&gt;=4.8,D47&lt;0.25,D47&lt;0.75),1.4,IF(AND(H47&gt;=13.644,B47&gt;=2.75,G47&lt;0.654,D47&lt;2.45,G47&lt;0.779,G47&lt;0.857,H47&lt;16.774,D47&gt;=1.75,D47&gt;=0.75),6.033,IF(AND(A47&gt;=6.85,H47&lt;13.644,B47&gt;=2.75,G47&lt;0.654,D47&lt;2.45,G47&lt;0.779,G47&lt;0.857,H47&lt;16.774,D47&gt;=1.75,D47&gt;=0.75),5.1,IF(AND(A47&gt;=6.75,A47&lt;6.85,H47&lt;13.644,B47&gt;=2.75,G47&lt;0.654,D47&lt;2.45,G47&lt;0.779,G47&lt;0.857,H47&lt;16.774,D47&gt;=1.75,D47&gt;=0.75),5.9,IF(AND(D47&gt;=2.35,A47&lt;6.75,A47&lt;6.85,H47&lt;13.644,B47&gt;=2.75,G47&lt;0.654,D47&lt;2.45,G47&lt;0.779,G47&lt;0.857,H47&lt;16.774,D47&gt;=1.75,D47&gt;=0.75),5.6,IF(AND(H47&lt;11.146,D47&lt;2.35,A47&lt;6.75,A47&lt;6.85,H47&lt;13.644,B47&gt;=2.75,G47&lt;0.654,D47&lt;2.45,G47&lt;0.779,G47&lt;0.857,H47&lt;16.774,D47&gt;=1.75,D47&gt;=0.75),5.4,IF(AND(H47&gt;=11.146,D47&lt;2.35,A47&lt;6.75,A47&lt;6.85,H47&lt;13.644,B47&gt;=2.75,G47&lt;0.654,D47&lt;2.45,G47&lt;0.779,G47&lt;0.857,H47&lt;16.774,D47&gt;=1.75,D47&gt;=0.75),5.6,"shouldnthappen"))))))))))))))))))))))))))))))))))))</f>
        <v>1.75</v>
      </c>
      <c r="AF47" s="1" t="n">
        <f aca="false">IF(AND(A47&lt;4.5,D47&lt;0.8),1.233,IF(AND(B47&lt;3.05,A47&gt;=4.5,D47&lt;0.8),1.4,IF(AND(D47&gt;=0.45,B47&gt;=3.05,A47&gt;=4.5,D47&lt;0.8),1.667,IF(AND(D47&lt;1.05,D47&lt;1.35,A47&lt;6.25,D47&gt;=0.8),3.633,IF(AND(H47&lt;13.935,A47&gt;=7.05,A47&gt;=6.25,D47&gt;=0.8),6,IF(AND(G47&gt;=0.948,D47&lt;0.45,B47&gt;=3.05,A47&gt;=4.5,D47&lt;0.8),1.7,IF(AND(G47&lt;0.652,D47&gt;=1.05,D47&lt;1.35,A47&lt;6.25,D47&gt;=0.8),4.16,IF(AND(D47&gt;=2.15,D47&gt;=1.75,D47&gt;=1.35,A47&lt;6.25,D47&gt;=0.8),5.4,IF(AND(G47&gt;=0.912,F47&lt;2.5,A47&lt;7.05,A47&gt;=6.25,D47&gt;=0.8),4.4,IF(AND(B47&gt;=3.25,F47&gt;=2.5,A47&lt;7.05,A47&gt;=6.25,D47&gt;=0.8),5.85,IF(AND(H47&lt;17.32,H47&gt;=13.935,A47&gt;=7.05,A47&gt;=6.25,D47&gt;=0.8),6.65,IF(AND(H47&gt;=17.32,H47&gt;=13.935,A47&gt;=7.05,A47&gt;=6.25,D47&gt;=0.8),6.4,IF(AND(H47&gt;=13.547,G47&lt;0.948,D47&lt;0.45,B47&gt;=3.05,A47&gt;=4.5,D47&lt;0.8),1.38,IF(AND(B47&gt;=2.75,G47&gt;=0.652,D47&gt;=1.05,D47&lt;1.35,A47&lt;6.25,D47&gt;=0.8),3.6,IF(AND(H47&lt;9.417,G47&lt;0.404,D47&lt;1.75,D47&gt;=1.35,A47&lt;6.25,D47&gt;=0.8),4.2,IF(AND(H47&gt;=9.417,G47&lt;0.404,D47&lt;1.75,D47&gt;=1.35,A47&lt;6.25,D47&gt;=0.8),4.5,IF(AND(G47&lt;0.464,G47&gt;=0.404,D47&lt;1.75,D47&gt;=1.35,A47&lt;6.25,D47&gt;=0.8),4.5,IF(AND(G47&gt;=0.464,G47&gt;=0.404,D47&lt;1.75,D47&gt;=1.35,A47&lt;6.25,D47&gt;=0.8),4.625,IF(AND(D47&lt;1.85,D47&lt;2.15,D47&gt;=1.75,D47&gt;=1.35,A47&lt;6.25,D47&gt;=0.8),4.9,IF(AND(D47&gt;=1.85,D47&lt;2.15,D47&gt;=1.75,D47&gt;=1.35,A47&lt;6.25,D47&gt;=0.8),5.05,IF(AND(G47&lt;0.332,G47&lt;0.912,F47&lt;2.5,A47&lt;7.05,A47&gt;=6.25,D47&gt;=0.8),4.467,IF(AND(G47&gt;=0.332,G47&lt;0.912,F47&lt;2.5,A47&lt;7.05,A47&gt;=6.25,D47&gt;=0.8),4.767,IF(AND(D47&lt;0.15,H47&lt;13.547,G47&lt;0.948,D47&lt;0.45,B47&gt;=3.05,A47&gt;=4.5,D47&lt;0.8),1.5,IF(AND(D47&lt;1.15,B47&lt;2.75,G47&gt;=0.652,D47&gt;=1.05,D47&lt;1.35,A47&lt;6.25,D47&gt;=0.8),3.9,IF(AND(D47&gt;=1.15,B47&lt;2.75,G47&gt;=0.652,D47&gt;=1.05,D47&lt;1.35,A47&lt;6.25,D47&gt;=0.8),4,IF(AND(D47&gt;=2.25,B47&lt;3.15,B47&lt;3.25,F47&gt;=2.5,A47&lt;7.05,A47&gt;=6.25,D47&gt;=0.8),5.14,IF(AND(G47&lt;0.621,B47&gt;=3.15,B47&lt;3.25,F47&gt;=2.5,A47&lt;7.05,A47&gt;=6.25,D47&gt;=0.8),5.75,IF(AND(G47&gt;=0.621,B47&gt;=3.15,B47&lt;3.25,F47&gt;=2.5,A47&lt;7.05,A47&gt;=6.25,D47&gt;=0.8),5.1,IF(AND(G47&gt;=0.862,D47&gt;=0.15,H47&lt;13.547,G47&lt;0.948,D47&lt;0.45,B47&gt;=3.05,A47&gt;=4.5,D47&lt;0.8),1.5,IF(AND(A47&lt;6.35,D47&lt;2.25,B47&lt;3.15,B47&lt;3.25,F47&gt;=2.5,A47&lt;7.05,A47&gt;=6.25,D47&gt;=0.8),5.267,IF(AND(A47&gt;=6.35,D47&lt;2.25,B47&lt;3.15,B47&lt;3.25,F47&gt;=2.5,A47&lt;7.05,A47&gt;=6.25,D47&gt;=0.8),5.42,IF(AND(A47&lt;5.1,G47&lt;0.862,D47&gt;=0.15,H47&lt;13.547,G47&lt;0.948,D47&lt;0.45,B47&gt;=3.05,A47&gt;=4.5,D47&lt;0.8),1.35,IF(AND(B47&lt;3.95,A47&gt;=5.1,G47&lt;0.862,D47&gt;=0.15,H47&lt;13.547,G47&lt;0.948,D47&lt;0.45,B47&gt;=3.05,A47&gt;=4.5,D47&lt;0.8),1.5,IF(AND(B47&gt;=3.95,A47&gt;=5.1,G47&lt;0.862,D47&gt;=0.15,H47&lt;13.547,G47&lt;0.948,D47&lt;0.45,B47&gt;=3.05,A47&gt;=4.5,D47&lt;0.8),1.467,"shouldnthappen"))))))))))))))))))))))))))))))))))</f>
        <v>1.5</v>
      </c>
      <c r="AG47" s="1" t="n">
        <f aca="false">IF(AND(H47&lt;5.748,A47&lt;4.85,D47&lt;0.75),1,IF(AND(B47&gt;=3.5,D47&gt;=1.75,D47&gt;=0.75),6.2,IF(AND(A47&gt;=4.65,H47&gt;=5.748,A47&lt;4.85,D47&lt;0.75),1.333,IF(AND(H47&lt;6.417,B47&lt;3.45,A47&gt;=4.85,D47&lt;0.75),1.7,IF(AND(A47&lt;5.05,B47&gt;=3.45,A47&gt;=4.85,D47&lt;0.75),1.4,IF(AND(A47&gt;=5.05,B47&gt;=3.45,A47&gt;=4.85,D47&lt;0.75),1.5,IF(AND(F47&gt;=2.5,H47&lt;13.641,D47&lt;1.75,D47&gt;=0.75),4.667,IF(AND(G47&lt;0.187,H47&gt;=13.641,D47&lt;1.75,D47&gt;=0.75),5,IF(AND(A47&gt;=7.1,B47&lt;3.5,D47&gt;=1.75,D47&gt;=0.75),6.575,IF(AND(G47&lt;0.161,A47&lt;4.65,H47&gt;=5.748,A47&lt;4.85,D47&lt;0.75),1.5,IF(AND(H47&lt;8.399,H47&gt;=6.417,B47&lt;3.45,A47&gt;=4.85,D47&lt;0.75),1.5,IF(AND(H47&gt;=8.399,H47&gt;=6.417,B47&lt;3.45,A47&gt;=4.85,D47&lt;0.75),1.625,IF(AND(G47&lt;0.086,F47&lt;2.5,H47&lt;13.641,D47&lt;1.75,D47&gt;=0.75),4.7,IF(AND(D47&lt;1.35,G47&gt;=0.187,H47&gt;=13.641,D47&lt;1.75,D47&gt;=0.75),4.2,IF(AND(G47&lt;0.422,G47&gt;=0.161,A47&lt;4.65,H47&gt;=5.748,A47&lt;4.85,D47&lt;0.75),1.4,IF(AND(G47&gt;=0.422,G47&gt;=0.161,A47&lt;4.65,H47&gt;=5.748,A47&lt;4.85,D47&lt;0.75),1.3,IF(AND(B47&lt;2.5,D47&gt;=1.35,G47&gt;=0.187,H47&gt;=13.641,D47&lt;1.75,D47&gt;=0.75),4.5,IF(AND(B47&lt;2.75,A47&lt;6,A47&lt;7.1,B47&lt;3.5,D47&gt;=1.75,D47&gt;=0.75),5.1,IF(AND(B47&gt;=2.75,A47&lt;6,A47&lt;7.1,B47&lt;3.5,D47&gt;=1.75,D47&gt;=0.75),5.02,IF(AND(A47&lt;5.15,A47&lt;5.9,G47&gt;=0.086,F47&lt;2.5,H47&lt;13.641,D47&lt;1.75,D47&gt;=0.75),3,IF(AND(G47&lt;0.644,A47&gt;=5.9,G47&gt;=0.086,F47&lt;2.5,H47&lt;13.641,D47&lt;1.75,D47&gt;=0.75),4.65,IF(AND(G47&gt;=0.644,A47&gt;=5.9,G47&gt;=0.086,F47&lt;2.5,H47&lt;13.641,D47&lt;1.75,D47&gt;=0.75),4.24,IF(AND(D47&lt;1.45,B47&gt;=2.5,D47&gt;=1.35,G47&gt;=0.187,H47&gt;=13.641,D47&lt;1.75,D47&gt;=0.75),4.68,IF(AND(D47&gt;=1.45,B47&gt;=2.5,D47&gt;=1.35,G47&gt;=0.187,H47&gt;=13.641,D47&lt;1.75,D47&gt;=0.75),4.833,IF(AND(H47&lt;13.18,D47&lt;2.05,A47&gt;=6,A47&lt;7.1,B47&lt;3.5,D47&gt;=1.75,D47&gt;=0.75),5.44,IF(AND(H47&gt;=13.18,D47&lt;2.05,A47&gt;=6,A47&lt;7.1,B47&lt;3.5,D47&gt;=1.75,D47&gt;=0.75),5.1,IF(AND(H47&lt;8.759,D47&gt;=2.05,A47&gt;=6,A47&lt;7.1,B47&lt;3.5,D47&gt;=1.75,D47&gt;=0.75),5.4,IF(AND(A47&gt;=5.75,A47&gt;=5.15,A47&lt;5.9,G47&gt;=0.086,F47&lt;2.5,H47&lt;13.641,D47&lt;1.75,D47&gt;=0.75),3.967,IF(AND(H47&lt;10.159,H47&gt;=8.759,D47&gt;=2.05,A47&gt;=6,A47&lt;7.1,B47&lt;3.5,D47&gt;=1.75,D47&gt;=0.75),5.925,IF(AND(D47&lt;1.2,A47&lt;5.75,A47&gt;=5.15,A47&lt;5.9,G47&gt;=0.086,F47&lt;2.5,H47&lt;13.641,D47&lt;1.75,D47&gt;=0.75),3.667,IF(AND(D47&lt;2.25,H47&gt;=10.159,H47&gt;=8.759,D47&gt;=2.05,A47&gt;=6,A47&lt;7.1,B47&lt;3.5,D47&gt;=1.75,D47&gt;=0.75),5.66,IF(AND(D47&gt;=2.25,H47&gt;=10.159,H47&gt;=8.759,D47&gt;=2.05,A47&gt;=6,A47&lt;7.1,B47&lt;3.5,D47&gt;=1.75,D47&gt;=0.75),5.34,IF(AND(D47&lt;1.35,D47&gt;=1.2,A47&lt;5.75,A47&gt;=5.15,A47&lt;5.9,G47&gt;=0.086,F47&lt;2.5,H47&lt;13.641,D47&lt;1.75,D47&gt;=0.75),4.025,IF(AND(D47&gt;=1.35,D47&gt;=1.2,A47&lt;5.75,A47&gt;=5.15,A47&lt;5.9,G47&gt;=0.086,F47&lt;2.5,H47&lt;13.641,D47&lt;1.75,D47&gt;=0.75),3.9,"shouldnthappen"))))))))))))))))))))))))))))))))))</f>
        <v>1.5</v>
      </c>
      <c r="AH47" s="1" t="n">
        <f aca="false">IF(AND(F47&lt;1.5,H47&lt;6.799,A47&lt;5.45),1.7,IF(AND(F47&gt;=1.5,H47&lt;6.799,A47&lt;5.45),4.1,IF(AND(D47&gt;=0.8,H47&gt;=6.799,A47&lt;5.45),3.9,IF(AND(H47&lt;7.564,F47&lt;2.5,A47&gt;=5.45),3.925,IF(AND(H47&gt;=16.284,F47&gt;=2.5,A47&gt;=5.45),6.5,IF(AND(A47&lt;4.35,D47&lt;0.8,H47&gt;=6.799,A47&lt;5.45),1.1,IF(AND(B47&lt;2.8,D47&lt;1.35,H47&gt;=7.564,F47&lt;2.5,A47&gt;=5.45),4.1,IF(AND(B47&gt;=2.8,D47&lt;1.35,H47&gt;=7.564,F47&lt;2.5,A47&gt;=5.45),4.267,IF(AND(B47&lt;2.75,D47&gt;=1.35,H47&gt;=7.564,F47&lt;2.5,A47&gt;=5.45),5,IF(AND(G47&gt;=0.078,G47&lt;0.26,H47&lt;16.284,F47&gt;=2.5,A47&gt;=5.45),6.06,IF(AND(G47&gt;=0.805,G47&gt;=0.26,H47&lt;16.284,F47&gt;=2.5,A47&gt;=5.45),5.02,IF(AND(H47&gt;=10.109,B47&gt;=3.45,A47&gt;=4.35,D47&lt;0.8,H47&gt;=6.799,A47&lt;5.45),1.55,IF(AND(D47&lt;2.25,G47&lt;0.078,G47&lt;0.26,H47&lt;16.284,F47&gt;=2.5,A47&gt;=5.45),5.6,IF(AND(D47&gt;=2.25,G47&lt;0.078,G47&lt;0.26,H47&lt;16.284,F47&gt;=2.5,A47&gt;=5.45),5.7,IF(AND(A47&lt;6.15,G47&lt;0.805,G47&gt;=0.26,H47&lt;16.284,F47&gt;=2.5,A47&gt;=5.45),4.967,IF(AND(A47&lt;4.65,H47&lt;12.227,B47&lt;3.45,A47&gt;=4.35,D47&lt;0.8,H47&gt;=6.799,A47&lt;5.45),1.333,IF(AND(A47&lt;4.85,H47&gt;=12.227,B47&lt;3.45,A47&gt;=4.35,D47&lt;0.8,H47&gt;=6.799,A47&lt;5.45),1.42,IF(AND(A47&gt;=4.85,H47&gt;=12.227,B47&lt;3.45,A47&gt;=4.35,D47&lt;0.8,H47&gt;=6.799,A47&lt;5.45),1.533,IF(AND(A47&lt;5.05,H47&lt;10.109,B47&gt;=3.45,A47&gt;=4.35,D47&lt;0.8,H47&gt;=6.799,A47&lt;5.45),1.4,IF(AND(A47&gt;=5.05,H47&lt;10.109,B47&gt;=3.45,A47&gt;=4.35,D47&lt;0.8,H47&gt;=6.799,A47&lt;5.45),1.5,IF(AND(G47&lt;0.14,H47&lt;13.531,B47&gt;=2.75,D47&gt;=1.35,H47&gt;=7.564,F47&lt;2.5,A47&gt;=5.45),4.7,IF(AND(G47&lt;0.187,H47&gt;=13.531,B47&gt;=2.75,D47&gt;=1.35,H47&gt;=7.564,F47&lt;2.5,A47&gt;=5.45),5,IF(AND(G47&gt;=0.187,H47&gt;=13.531,B47&gt;=2.75,D47&gt;=1.35,H47&gt;=7.564,F47&lt;2.5,A47&gt;=5.45),4.66,IF(AND(A47&lt;6.35,A47&gt;=6.15,G47&lt;0.805,G47&gt;=0.26,H47&lt;16.284,F47&gt;=2.5,A47&gt;=5.45),6,IF(AND(D47&lt;0.15,A47&gt;=4.65,H47&lt;12.227,B47&lt;3.45,A47&gt;=4.35,D47&lt;0.8,H47&gt;=6.799,A47&lt;5.45),1.5,IF(AND(H47&lt;10.723,G47&gt;=0.14,H47&lt;13.531,B47&gt;=2.75,D47&gt;=1.35,H47&gt;=7.564,F47&lt;2.5,A47&gt;=5.45),4.6,IF(AND(H47&gt;=10.723,G47&gt;=0.14,H47&lt;13.531,B47&gt;=2.75,D47&gt;=1.35,H47&gt;=7.564,F47&lt;2.5,A47&gt;=5.45),4.46,IF(AND(G47&lt;0.364,A47&gt;=6.35,A47&gt;=6.15,G47&lt;0.805,G47&gt;=0.26,H47&lt;16.284,F47&gt;=2.5,A47&gt;=5.45),5.28,IF(AND(A47&lt;5.1,D47&gt;=0.15,A47&gt;=4.65,H47&lt;12.227,B47&lt;3.45,A47&gt;=4.35,D47&lt;0.8,H47&gt;=6.799,A47&lt;5.45),1.36,IF(AND(A47&gt;=5.1,D47&gt;=0.15,A47&gt;=4.65,H47&lt;12.227,B47&lt;3.45,A47&gt;=4.35,D47&lt;0.8,H47&gt;=6.799,A47&lt;5.45),1.4,IF(AND(G47&gt;=0.6,G47&gt;=0.364,A47&gt;=6.35,A47&gt;=6.15,G47&lt;0.805,G47&gt;=0.26,H47&lt;16.284,F47&gt;=2.5,A47&gt;=5.45),5.1,IF(AND(A47&gt;=6.95,G47&lt;0.6,G47&gt;=0.364,A47&gt;=6.35,A47&gt;=6.15,G47&lt;0.805,G47&gt;=0.26,H47&lt;16.284,F47&gt;=2.5,A47&gt;=5.45),5.8,IF(AND(B47&lt;3.2,A47&lt;6.95,G47&lt;0.6,G47&gt;=0.364,A47&gt;=6.35,A47&gt;=6.15,G47&lt;0.805,G47&gt;=0.26,H47&lt;16.284,F47&gt;=2.5,A47&gt;=5.45),5.6,IF(AND(B47&gt;=3.2,A47&lt;6.95,G47&lt;0.6,G47&gt;=0.364,A47&gt;=6.35,A47&gt;=6.15,G47&lt;0.805,G47&gt;=0.26,H47&lt;16.284,F47&gt;=2.5,A47&gt;=5.45),5.7,"shouldnthappen"))))))))))))))))))))))))))))))))))</f>
        <v>1.7</v>
      </c>
      <c r="AI47" s="1" t="n">
        <f aca="false">IF(AND(B47&gt;=3.55,A47&lt;5.05,F47&lt;1.5),1,IF(AND(H47&gt;=13.436,A47&gt;=5.05,F47&lt;1.5),1.633,IF(AND(A47&lt;4.35,B47&lt;3.55,A47&lt;5.05,F47&lt;1.5),1.1,IF(AND(A47&lt;5.15,H47&lt;13.436,A47&gt;=5.05,F47&lt;1.5),1.6,IF(AND(G47&lt;0.837,D47&lt;1.2,B47&lt;2.65,F47&gt;=1.5),3.7,IF(AND(G47&gt;=0.837,D47&lt;1.2,B47&lt;2.65,F47&gt;=1.5),3,IF(AND(D47&lt;1.4,D47&gt;=1.2,B47&lt;2.65,F47&gt;=1.5),4.133,IF(AND(D47&gt;=1.4,D47&gt;=1.2,B47&lt;2.65,F47&gt;=1.5),4.633,IF(AND(G47&lt;0.302,A47&gt;=4.35,B47&lt;3.55,A47&lt;5.05,F47&lt;1.5),1.34,IF(AND(D47&gt;=0.3,A47&gt;=5.15,H47&lt;13.436,A47&gt;=5.05,F47&lt;1.5),1.5,IF(AND(G47&lt;0.233,G47&lt;0.265,D47&lt;1.55,B47&gt;=2.65,F47&gt;=1.5),4.56,IF(AND(G47&gt;=0.233,G47&lt;0.265,D47&lt;1.55,B47&gt;=2.65,F47&gt;=1.5),5.1,IF(AND(G47&lt;0.395,G47&gt;=0.265,D47&lt;1.55,B47&gt;=2.65,F47&gt;=1.5),4.025,IF(AND(H47&lt;13.935,A47&gt;=7.05,D47&gt;=1.55,B47&gt;=2.65,F47&gt;=1.5),6.12,IF(AND(H47&gt;=13.935,A47&gt;=7.05,D47&gt;=1.55,B47&gt;=2.65,F47&gt;=1.5),6.64,IF(AND(G47&gt;=0.858,G47&gt;=0.302,A47&gt;=4.35,B47&lt;3.55,A47&lt;5.05,F47&lt;1.5),1.3,IF(AND(H47&lt;6.543,D47&lt;0.3,A47&gt;=5.15,H47&lt;13.436,A47&gt;=5.05,F47&lt;1.5),1.4,IF(AND(H47&gt;=6.543,D47&lt;0.3,A47&gt;=5.15,H47&lt;13.436,A47&gt;=5.05,F47&lt;1.5),1.48,IF(AND(A47&lt;6.3,G47&gt;=0.395,G47&gt;=0.265,D47&lt;1.55,B47&gt;=2.65,F47&gt;=1.5),4.14,IF(AND(A47&gt;=6.3,G47&gt;=0.395,G47&gt;=0.265,D47&lt;1.55,B47&gt;=2.65,F47&gt;=1.5),4.767,IF(AND(G47&gt;=0.669,B47&lt;3.15,A47&lt;7.05,D47&gt;=1.55,B47&gt;=2.65,F47&gt;=1.5),5,IF(AND(H47&lt;9.459,G47&lt;0.858,G47&gt;=0.302,A47&gt;=4.35,B47&lt;3.55,A47&lt;5.05,F47&lt;1.5),1.4,IF(AND(H47&gt;=9.459,G47&lt;0.858,G47&gt;=0.302,A47&gt;=4.35,B47&lt;3.55,A47&lt;5.05,F47&lt;1.5),1.6,IF(AND(G47&gt;=0.433,G47&lt;0.669,B47&lt;3.15,A47&lt;7.05,D47&gt;=1.55,B47&gt;=2.65,F47&gt;=1.5),5.68,IF(AND(G47&lt;0.481,H47&lt;10.257,B47&gt;=3.15,A47&lt;7.05,D47&gt;=1.55,B47&gt;=2.65,F47&gt;=1.5),5.7,IF(AND(G47&gt;=0.481,H47&lt;10.257,B47&gt;=3.15,A47&lt;7.05,D47&gt;=1.55,B47&gt;=2.65,F47&gt;=1.5),5.9,IF(AND(D47&lt;2.15,H47&gt;=10.257,B47&gt;=3.15,A47&lt;7.05,D47&gt;=1.55,B47&gt;=2.65,F47&gt;=1.5),5.1,IF(AND(D47&gt;=2.15,H47&gt;=10.257,B47&gt;=3.15,A47&lt;7.05,D47&gt;=1.55,B47&gt;=2.65,F47&gt;=1.5),5.42,IF(AND(G47&lt;0.098,G47&lt;0.433,G47&lt;0.669,B47&lt;3.15,A47&lt;7.05,D47&gt;=1.55,B47&gt;=2.65,F47&gt;=1.5),5.567,IF(AND(D47&lt;1.8,G47&gt;=0.098,G47&lt;0.433,G47&lt;0.669,B47&lt;3.15,A47&lt;7.05,D47&gt;=1.55,B47&gt;=2.65,F47&gt;=1.5),5.033,IF(AND(G47&gt;=0.312,D47&gt;=1.8,G47&gt;=0.098,G47&lt;0.433,G47&lt;0.669,B47&lt;3.15,A47&lt;7.05,D47&gt;=1.55,B47&gt;=2.65,F47&gt;=1.5),5.4,IF(AND(H47&lt;9.002,G47&lt;0.312,D47&gt;=1.8,G47&gt;=0.098,G47&lt;0.433,G47&lt;0.669,B47&lt;3.15,A47&lt;7.05,D47&gt;=1.55,B47&gt;=2.65,F47&gt;=1.5),5.1,IF(AND(H47&gt;=9.002,G47&lt;0.312,D47&gt;=1.8,G47&gt;=0.098,G47&lt;0.433,G47&lt;0.669,B47&lt;3.15,A47&lt;7.05,D47&gt;=1.55,B47&gt;=2.65,F47&gt;=1.5),5.26,"shouldnthappen")))))))))))))))))))))))))))))))))</f>
        <v>1.6</v>
      </c>
      <c r="AJ47" s="1" t="n">
        <f aca="false">IF(AND(A47&gt;=5.25,D47&gt;=0.35,D47&lt;0.8),1.433,IF(AND(F47&gt;=2.5,H47&lt;6.927,D47&gt;=0.8),5.1,IF(AND(H47&lt;5.85,B47&lt;3.65,D47&lt;0.35,D47&lt;0.8),1,IF(AND(A47&lt;5.55,B47&gt;=3.65,D47&lt;0.35,D47&lt;0.8),1.5,IF(AND(A47&gt;=5.55,B47&gt;=3.65,D47&lt;0.35,D47&lt;0.8),1.7,IF(AND(H47&lt;7.949,A47&lt;5.25,D47&gt;=0.35,D47&lt;0.8),1.9,IF(AND(H47&gt;=7.949,A47&lt;5.25,D47&gt;=0.35,D47&lt;0.8),1.54,IF(AND(A47&lt;5.55,F47&lt;2.5,H47&lt;6.927,D47&gt;=0.8),3.98,IF(AND(A47&gt;=5.55,F47&lt;2.5,H47&lt;6.927,D47&gt;=0.8),4.1,IF(AND(A47&gt;=7.25,D47&gt;=1.55,H47&gt;=6.927,D47&gt;=0.8),6.65,IF(AND(A47&lt;5.75,D47&lt;1.2,D47&lt;1.55,H47&gt;=6.927,D47&gt;=0.8),3.62,IF(AND(A47&gt;=5.75,D47&lt;1.2,D47&lt;1.55,H47&gt;=6.927,D47&gt;=0.8),4.1,IF(AND(G47&lt;0.175,A47&lt;4.8,H47&gt;=5.85,B47&lt;3.65,D47&lt;0.35,D47&lt;0.8),1.5,IF(AND(G47&gt;=0.175,A47&lt;4.8,H47&gt;=5.85,B47&lt;3.65,D47&lt;0.35,D47&lt;0.8),1.3,IF(AND(A47&gt;=5.05,A47&gt;=4.8,H47&gt;=5.85,B47&lt;3.65,D47&lt;0.35,D47&lt;0.8),1.5,IF(AND(G47&gt;=0.735,A47&lt;6.25,D47&gt;=1.2,D47&lt;1.55,H47&gt;=6.927,D47&gt;=0.8),4,IF(AND(H47&lt;10.464,A47&lt;6.2,A47&lt;7.25,D47&gt;=1.55,H47&gt;=6.927,D47&gt;=0.8),5.1,IF(AND(H47&gt;=10.464,A47&lt;6.2,A47&lt;7.25,D47&gt;=1.55,H47&gt;=6.927,D47&gt;=0.8),4.9,IF(AND(G47&lt;0.418,A47&lt;5.05,A47&gt;=4.8,H47&gt;=5.85,B47&lt;3.65,D47&lt;0.35,D47&lt;0.8),1.48,IF(AND(G47&gt;=0.418,A47&lt;5.05,A47&gt;=4.8,H47&gt;=5.85,B47&lt;3.65,D47&lt;0.35,D47&lt;0.8),1.3,IF(AND(B47&lt;2.75,G47&lt;0.735,A47&lt;6.25,D47&gt;=1.2,D47&lt;1.55,H47&gt;=6.927,D47&gt;=0.8),4.35,IF(AND(H47&lt;15.422,D47&lt;1.45,A47&gt;=6.25,D47&gt;=1.2,D47&lt;1.55,H47&gt;=6.927,D47&gt;=0.8),4.375,IF(AND(H47&gt;=15.422,D47&lt;1.45,A47&gt;=6.25,D47&gt;=1.2,D47&lt;1.55,H47&gt;=6.927,D47&gt;=0.8),4.7,IF(AND(A47&lt;6.4,D47&gt;=1.45,A47&gt;=6.25,D47&gt;=1.2,D47&lt;1.55,H47&gt;=6.927,D47&gt;=0.8),5.1,IF(AND(G47&gt;=0.576,D47&lt;2.15,A47&gt;=6.2,A47&lt;7.25,D47&gt;=1.55,H47&gt;=6.927,D47&gt;=0.8),5.1,IF(AND(G47&lt;0.537,D47&gt;=2.15,A47&gt;=6.2,A47&lt;7.25,D47&gt;=1.55,H47&gt;=6.927,D47&gt;=0.8),5.533,IF(AND(G47&gt;=0.537,D47&gt;=2.15,A47&gt;=6.2,A47&lt;7.25,D47&gt;=1.55,H47&gt;=6.927,D47&gt;=0.8),5.9,IF(AND(D47&lt;1.45,B47&gt;=2.75,G47&lt;0.735,A47&lt;6.25,D47&gt;=1.2,D47&lt;1.55,H47&gt;=6.927,D47&gt;=0.8),4.6,IF(AND(D47&gt;=1.45,B47&gt;=2.75,G47&lt;0.735,A47&lt;6.25,D47&gt;=1.2,D47&lt;1.55,H47&gt;=6.927,D47&gt;=0.8),4.5,IF(AND(H47&lt;12.582,A47&gt;=6.4,D47&gt;=1.45,A47&gt;=6.25,D47&gt;=1.2,D47&lt;1.55,H47&gt;=6.927,D47&gt;=0.8),4.66,IF(AND(H47&gt;=12.582,A47&gt;=6.4,D47&gt;=1.45,A47&gt;=6.25,D47&gt;=1.2,D47&lt;1.55,H47&gt;=6.927,D47&gt;=0.8),4.9,IF(AND(B47&lt;2.75,G47&lt;0.576,D47&lt;2.15,A47&gt;=6.2,A47&lt;7.25,D47&gt;=1.55,H47&gt;=6.927,D47&gt;=0.8),5.3,IF(AND(G47&gt;=0.395,B47&gt;=2.75,G47&lt;0.576,D47&lt;2.15,A47&gt;=6.2,A47&lt;7.25,D47&gt;=1.55,H47&gt;=6.927,D47&gt;=0.8),5.6,IF(AND(D47&gt;=1.9,G47&lt;0.395,B47&gt;=2.75,G47&lt;0.576,D47&lt;2.15,A47&gt;=6.2,A47&lt;7.25,D47&gt;=1.55,H47&gt;=6.927,D47&gt;=0.8),5.333,IF(AND(B47&lt;2.95,D47&lt;1.9,G47&lt;0.395,B47&gt;=2.75,G47&lt;0.576,D47&lt;2.15,A47&gt;=6.2,A47&lt;7.25,D47&gt;=1.55,H47&gt;=6.927,D47&gt;=0.8),5.6,IF(AND(B47&gt;=2.95,D47&lt;1.9,G47&lt;0.395,B47&gt;=2.75,G47&lt;0.576,D47&lt;2.15,A47&gt;=6.2,A47&lt;7.25,D47&gt;=1.55,H47&gt;=6.927,D47&gt;=0.8),5.5,"shouldnthappen"))))))))))))))))))))))))))))))))))))</f>
        <v>1.9</v>
      </c>
      <c r="AK47" s="1" t="n">
        <f aca="false">IF(AND(H47&lt;5.85,B47&lt;3.65,F47&lt;1.5),1,IF(AND(B47&gt;=3.95,B47&gt;=3.65,F47&lt;1.5),1.433,IF(AND(A47&lt;5.15,F47&lt;2.5,F47&gt;=1.5),3.075,IF(AND(D47&gt;=0.35,H47&gt;=5.85,B47&lt;3.65,F47&lt;1.5),1.5,IF(AND(G47&lt;0.168,B47&lt;3.95,B47&gt;=3.65,F47&lt;1.5),1.7,IF(AND(H47&lt;5.767,A47&lt;7.25,F47&gt;=2.5,F47&gt;=1.5),4.5,IF(AND(D47&lt;1.9,A47&gt;=7.25,F47&gt;=2.5,F47&gt;=1.5),6.3,IF(AND(D47&gt;=1.9,A47&gt;=7.25,F47&gt;=2.5,F47&gt;=1.5),6.575,IF(AND(B47&lt;3.75,G47&gt;=0.168,B47&lt;3.95,B47&gt;=3.65,F47&lt;1.5),1.5,IF(AND(B47&gt;=3.75,G47&gt;=0.168,B47&lt;3.95,B47&gt;=3.65,F47&lt;1.5),1.6,IF(AND(D47&gt;=1.35,A47&lt;6.15,A47&gt;=5.15,F47&lt;2.5,F47&gt;=1.5),4.42,IF(AND(D47&lt;1.4,A47&gt;=6.15,A47&gt;=5.15,F47&lt;2.5,F47&gt;=1.5),4.5,IF(AND(D47&gt;=1.4,A47&gt;=6.15,A47&gt;=5.15,F47&lt;2.5,F47&gt;=1.5),4.675,IF(AND(D47&lt;0.15,H47&lt;11.218,D47&lt;0.35,H47&gt;=5.85,B47&lt;3.65,F47&lt;1.5),1.5,IF(AND(D47&lt;0.15,H47&gt;=11.218,D47&lt;0.35,H47&gt;=5.85,B47&lt;3.65,F47&lt;1.5),1.1,IF(AND(B47&lt;2.7,D47&lt;1.35,A47&lt;6.15,A47&gt;=5.15,F47&lt;2.5,F47&gt;=1.5),3.82,IF(AND(A47&lt;6.15,G47&gt;=0.755,H47&gt;=5.767,A47&lt;7.25,F47&gt;=2.5,F47&gt;=1.5),4.98,IF(AND(A47&gt;=6.15,G47&gt;=0.755,H47&gt;=5.767,A47&lt;7.25,F47&gt;=2.5,F47&gt;=1.5),5.3,IF(AND(B47&lt;3.4,D47&gt;=0.15,H47&lt;11.218,D47&lt;0.35,H47&gt;=5.85,B47&lt;3.65,F47&lt;1.5),1.4,IF(AND(B47&gt;=3.4,D47&gt;=0.15,H47&lt;11.218,D47&lt;0.35,H47&gt;=5.85,B47&lt;3.65,F47&lt;1.5),1.3,IF(AND(H47&lt;11.731,D47&gt;=0.15,H47&gt;=11.218,D47&lt;0.35,H47&gt;=5.85,B47&lt;3.65,F47&lt;1.5),1.2,IF(AND(H47&lt;9.053,B47&gt;=2.7,D47&lt;1.35,A47&lt;6.15,A47&gt;=5.15,F47&lt;2.5,F47&gt;=1.5),3.85,IF(AND(D47&gt;=2.1,B47&lt;2.85,G47&lt;0.755,H47&gt;=5.767,A47&lt;7.25,F47&gt;=2.5,F47&gt;=1.5),5.6,IF(AND(D47&gt;=2.45,B47&gt;=2.85,G47&lt;0.755,H47&gt;=5.767,A47&lt;7.25,F47&gt;=2.5,F47&gt;=1.5),5.8,IF(AND(B47&gt;=3.45,H47&gt;=11.731,D47&gt;=0.15,H47&gt;=11.218,D47&lt;0.35,H47&gt;=5.85,B47&lt;3.65,F47&lt;1.5),1.3,IF(AND(A47&lt;5.9,H47&gt;=9.053,B47&gt;=2.7,D47&lt;1.35,A47&lt;6.15,A47&gt;=5.15,F47&lt;2.5,F47&gt;=1.5),4.3,IF(AND(A47&gt;=5.9,H47&gt;=9.053,B47&gt;=2.7,D47&lt;1.35,A47&lt;6.15,A47&gt;=5.15,F47&lt;2.5,F47&gt;=1.5),4,IF(AND(G47&gt;=0.519,D47&lt;2.1,B47&lt;2.85,G47&lt;0.755,H47&gt;=5.767,A47&lt;7.25,F47&gt;=2.5,F47&gt;=1.5),4.9,IF(AND(A47&gt;=7.05,D47&lt;2.45,B47&gt;=2.85,G47&lt;0.755,H47&gt;=5.767,A47&lt;7.25,F47&gt;=2.5,F47&gt;=1.5),5.8,IF(AND(H47&lt;14.396,B47&lt;3.45,H47&gt;=11.731,D47&gt;=0.15,H47&gt;=11.218,D47&lt;0.35,H47&gt;=5.85,B47&lt;3.65,F47&lt;1.5),1.44,IF(AND(H47&gt;=14.396,B47&lt;3.45,H47&gt;=11.731,D47&gt;=0.15,H47&gt;=11.218,D47&lt;0.35,H47&gt;=5.85,B47&lt;3.65,F47&lt;1.5),1.3,IF(AND(G47&lt;0.282,G47&lt;0.519,D47&lt;2.1,B47&lt;2.85,G47&lt;0.755,H47&gt;=5.767,A47&lt;7.25,F47&gt;=2.5,F47&gt;=1.5),5.1,IF(AND(G47&gt;=0.282,G47&lt;0.519,D47&lt;2.1,B47&lt;2.85,G47&lt;0.755,H47&gt;=5.767,A47&lt;7.25,F47&gt;=2.5,F47&gt;=1.5),5.3,IF(AND(A47&lt;6.4,D47&lt;1.9,A47&lt;7.05,D47&lt;2.45,B47&gt;=2.85,G47&lt;0.755,H47&gt;=5.767,A47&lt;7.25,F47&gt;=2.5,F47&gt;=1.5),5.6,IF(AND(A47&gt;=6.4,D47&lt;1.9,A47&lt;7.05,D47&lt;2.45,B47&gt;=2.85,G47&lt;0.755,H47&gt;=5.767,A47&lt;7.25,F47&gt;=2.5,F47&gt;=1.5),5.5,IF(AND(H47&lt;8.884,D47&gt;=1.9,A47&lt;7.05,D47&lt;2.45,B47&gt;=2.85,G47&lt;0.755,H47&gt;=5.767,A47&lt;7.25,F47&gt;=2.5,F47&gt;=1.5),5.3,IF(AND(H47&gt;=8.884,D47&gt;=1.9,A47&lt;7.05,D47&lt;2.45,B47&gt;=2.85,G47&lt;0.755,H47&gt;=5.767,A47&lt;7.25,F47&gt;=2.5,F47&gt;=1.5),5.52,"shouldnthappen")))))))))))))))))))))))))))))))))))))</f>
        <v>1.6</v>
      </c>
      <c r="AL47" s="1" t="n">
        <f aca="false">IF(AND(H47&lt;5.85,A47&lt;5.05,D47&lt;0.8),1,IF(AND(B47&lt;3.35,A47&gt;=5.05,D47&lt;0.8),1.7,IF(AND(D47&gt;=2.45,F47&gt;=2.5,D47&gt;=0.8),6.05,IF(AND(H47&gt;=11.218,H47&gt;=5.85,A47&lt;5.05,D47&lt;0.8),1.28,IF(AND(G47&gt;=0.948,B47&gt;=3.35,A47&gt;=5.05,D47&lt;0.8),1.7,IF(AND(G47&gt;=0.423,H47&lt;11.218,H47&gt;=5.85,A47&lt;5.05,D47&lt;0.8),1.3,IF(AND(B47&lt;3.6,G47&lt;0.948,B47&gt;=3.35,A47&gt;=5.05,D47&lt;0.8),1.4,IF(AND(H47&lt;10.258,D47&lt;1.15,A47&lt;5.9,F47&lt;2.5,D47&gt;=0.8),3.36,IF(AND(H47&gt;=10.258,D47&lt;1.15,A47&lt;5.9,F47&lt;2.5,D47&gt;=0.8),3.9,IF(AND(A47&lt;5.3,D47&gt;=1.15,A47&lt;5.9,F47&lt;2.5,D47&gt;=0.8),3.9,IF(AND(D47&lt;1.55,B47&lt;2.75,A47&gt;=5.9,F47&lt;2.5,D47&gt;=0.8),4.64,IF(AND(D47&gt;=1.55,B47&lt;2.75,A47&gt;=5.9,F47&lt;2.5,D47&gt;=0.8),5.1,IF(AND(D47&gt;=1.6,B47&gt;=2.75,A47&gt;=5.9,F47&lt;2.5,D47&gt;=0.8),5,IF(AND(H47&lt;5.767,H47&lt;8.598,D47&lt;2.45,F47&gt;=2.5,D47&gt;=0.8),4.5,IF(AND(A47&lt;6.25,H47&gt;=8.598,D47&lt;2.45,F47&gt;=2.5,D47&gt;=0.8),5.02,IF(AND(B47&lt;3.55,G47&lt;0.423,H47&lt;11.218,H47&gt;=5.85,A47&lt;5.05,D47&lt;0.8),1.525,IF(AND(B47&gt;=3.55,G47&lt;0.423,H47&lt;11.218,H47&gt;=5.85,A47&lt;5.05,D47&lt;0.8),1.4,IF(AND(H47&gt;=13.932,B47&gt;=3.6,G47&lt;0.948,B47&gt;=3.35,A47&gt;=5.05,D47&lt;0.8),1.65,IF(AND(G47&gt;=0.652,A47&gt;=5.3,D47&gt;=1.15,A47&lt;5.9,F47&lt;2.5,D47&gt;=0.8),3.8,IF(AND(D47&lt;1.35,D47&lt;1.6,B47&gt;=2.75,A47&gt;=5.9,F47&lt;2.5,D47&gt;=0.8),4.42,IF(AND(H47&lt;6.656,H47&gt;=5.767,H47&lt;8.598,D47&lt;2.45,F47&gt;=2.5,D47&gt;=0.8),5.033,IF(AND(H47&gt;=6.656,H47&gt;=5.767,H47&lt;8.598,D47&lt;2.45,F47&gt;=2.5,D47&gt;=0.8),5.1,IF(AND(G47&gt;=0.885,A47&gt;=6.25,H47&gt;=8.598,D47&lt;2.45,F47&gt;=2.5,D47&gt;=0.8),5.2,IF(AND(H47&lt;6.926,H47&lt;13.932,B47&gt;=3.6,G47&lt;0.948,B47&gt;=3.35,A47&gt;=5.05,D47&lt;0.8),1.433,IF(AND(H47&gt;=6.926,H47&lt;13.932,B47&gt;=3.6,G47&lt;0.948,B47&gt;=3.35,A47&gt;=5.05,D47&lt;0.8),1.5,IF(AND(A47&lt;5.65,G47&lt;0.652,A47&gt;=5.3,D47&gt;=1.15,A47&lt;5.9,F47&lt;2.5,D47&gt;=0.8),4.36,IF(AND(A47&gt;=5.65,G47&lt;0.652,A47&gt;=5.3,D47&gt;=1.15,A47&lt;5.9,F47&lt;2.5,D47&gt;=0.8),4.2,IF(AND(H47&gt;=13.561,D47&gt;=1.35,D47&lt;1.6,B47&gt;=2.75,A47&gt;=5.9,F47&lt;2.5,D47&gt;=0.8),4.767,IF(AND(H47&lt;9.091,G47&lt;0.885,A47&gt;=6.25,H47&gt;=8.598,D47&lt;2.45,F47&gt;=2.5,D47&gt;=0.8),6.3,IF(AND(H47&gt;=12.206,H47&lt;13.561,D47&gt;=1.35,D47&lt;1.6,B47&gt;=2.75,A47&gt;=5.9,F47&lt;2.5,D47&gt;=0.8),4.4,IF(AND(D47&gt;=2.25,H47&gt;=9.091,G47&lt;0.885,A47&gt;=6.25,H47&gt;=8.598,D47&lt;2.45,F47&gt;=2.5,D47&gt;=0.8),5.9,IF(AND(B47&lt;3.05,H47&lt;12.206,H47&lt;13.561,D47&gt;=1.35,D47&lt;1.6,B47&gt;=2.75,A47&gt;=5.9,F47&lt;2.5,D47&gt;=0.8),4.6,IF(AND(B47&gt;=3.05,H47&lt;12.206,H47&lt;13.561,D47&gt;=1.35,D47&lt;1.6,B47&gt;=2.75,A47&gt;=5.9,F47&lt;2.5,D47&gt;=0.8),4.7,IF(AND(G47&gt;=0.596,D47&lt;2.25,H47&gt;=9.091,G47&lt;0.885,A47&gt;=6.25,H47&gt;=8.598,D47&lt;2.45,F47&gt;=2.5,D47&gt;=0.8),5.1,IF(AND(G47&gt;=0.379,G47&lt;0.596,D47&lt;2.25,H47&gt;=9.091,G47&lt;0.885,A47&gt;=6.25,H47&gt;=8.598,D47&lt;2.45,F47&gt;=2.5,D47&gt;=0.8),5.767,IF(AND(D47&lt;2.15,G47&lt;0.379,G47&lt;0.596,D47&lt;2.25,H47&gt;=9.091,G47&lt;0.885,A47&gt;=6.25,H47&gt;=8.598,D47&lt;2.45,F47&gt;=2.5,D47&gt;=0.8),5.4,IF(AND(D47&gt;=2.15,G47&lt;0.379,G47&lt;0.596,D47&lt;2.25,H47&gt;=9.091,G47&lt;0.885,A47&gt;=6.25,H47&gt;=8.598,D47&lt;2.45,F47&gt;=2.5,D47&gt;=0.8),5.6,"shouldnthappen")))))))))))))))))))))))))))))))))))))</f>
        <v>1.433</v>
      </c>
      <c r="AM47" s="1" t="n">
        <f aca="false">IF(AND(H47&lt;5.245,D47&lt;0.8),1,IF(AND(A47&lt;4.5,H47&gt;=5.245,D47&lt;0.8),1.35,IF(AND(D47&gt;=0.5,A47&gt;=4.5,H47&gt;=5.245,D47&lt;0.8),1.6,IF(AND(H47&lt;7.25,B47&lt;2.6,A47&lt;6.15,D47&gt;=0.8),4.375,IF(AND(H47&gt;=7.25,B47&lt;2.6,A47&lt;6.15,D47&gt;=0.8),3.075,IF(AND(H47&lt;13.935,A47&gt;=7.05,A47&gt;=6.15,D47&gt;=0.8),6.067,IF(AND(H47&gt;=13.935,A47&gt;=7.05,A47&gt;=6.15,D47&gt;=0.8),6.525,IF(AND(G47&gt;=0.948,D47&lt;0.5,A47&gt;=4.5,H47&gt;=5.245,D47&lt;0.8),1.7,IF(AND(G47&lt;0.568,D47&gt;=1.55,B47&gt;=2.6,A47&lt;6.15,D47&gt;=0.8),5.1,IF(AND(G47&gt;=0.568,D47&gt;=1.55,B47&gt;=2.6,A47&lt;6.15,D47&gt;=0.8),5,IF(AND(A47&gt;=6.6,B47&gt;=3.15,A47&lt;7.05,A47&gt;=6.15,D47&gt;=0.8),5.78,IF(AND(G47&lt;0.165,G47&lt;0.273,D47&lt;1.55,B47&gt;=2.6,A47&lt;6.15,D47&gt;=0.8),4.1,IF(AND(G47&gt;=0.165,G47&lt;0.273,D47&lt;1.55,B47&gt;=2.6,A47&lt;6.15,D47&gt;=0.8),4.5,IF(AND(D47&lt;1.35,G47&gt;=0.273,D47&lt;1.55,B47&gt;=2.6,A47&lt;6.15,D47&gt;=0.8),4.08,IF(AND(D47&gt;=1.35,G47&gt;=0.273,D47&lt;1.55,B47&gt;=2.6,A47&lt;6.15,D47&gt;=0.8),4.4,IF(AND(D47&lt;1.45,F47&lt;2.5,B47&lt;3.15,A47&lt;7.05,A47&gt;=6.15,D47&gt;=0.8),4.38,IF(AND(D47&gt;=1.45,F47&lt;2.5,B47&lt;3.15,A47&lt;7.05,A47&gt;=6.15,D47&gt;=0.8),4.75,IF(AND(D47&gt;=2.25,F47&gt;=2.5,B47&lt;3.15,A47&lt;7.05,A47&gt;=6.15,D47&gt;=0.8),5.16,IF(AND(H47&lt;11.488,A47&lt;6.6,B47&gt;=3.15,A47&lt;7.05,A47&gt;=6.15,D47&gt;=0.8),6,IF(AND(H47&gt;=14.396,D47&lt;0.25,G47&lt;0.948,D47&lt;0.5,A47&gt;=4.5,H47&gt;=5.245,D47&lt;0.8),1.3,IF(AND(A47&gt;=5.55,D47&gt;=0.25,G47&lt;0.948,D47&lt;0.5,A47&gt;=4.5,H47&gt;=5.245,D47&lt;0.8),1.7,IF(AND(D47&lt;1.85,D47&lt;2.25,F47&gt;=2.5,B47&lt;3.15,A47&lt;7.05,A47&gt;=6.15,D47&gt;=0.8),5.6,IF(AND(G47&lt;0.669,H47&gt;=11.488,A47&lt;6.6,B47&gt;=3.15,A47&lt;7.05,A47&gt;=6.15,D47&gt;=0.8),4.7,IF(AND(G47&gt;=0.669,H47&gt;=11.488,A47&lt;6.6,B47&gt;=3.15,A47&lt;7.05,A47&gt;=6.15,D47&gt;=0.8),5.22,IF(AND(H47&lt;6.543,H47&lt;14.396,D47&lt;0.25,G47&lt;0.948,D47&lt;0.5,A47&gt;=4.5,H47&gt;=5.245,D47&lt;0.8),1.4,IF(AND(A47&lt;4.95,A47&lt;5.55,D47&gt;=0.25,G47&lt;0.948,D47&lt;0.5,A47&gt;=4.5,H47&gt;=5.245,D47&lt;0.8),1.4,IF(AND(A47&gt;=4.95,A47&lt;5.55,D47&gt;=0.25,G47&lt;0.948,D47&lt;0.5,A47&gt;=4.5,H47&gt;=5.245,D47&lt;0.8),1.48,IF(AND(H47&lt;10.667,D47&gt;=1.85,D47&lt;2.25,F47&gt;=2.5,B47&lt;3.15,A47&lt;7.05,A47&gt;=6.15,D47&gt;=0.8),5.25,IF(AND(H47&gt;=10.667,D47&gt;=1.85,D47&lt;2.25,F47&gt;=2.5,B47&lt;3.15,A47&lt;7.05,A47&gt;=6.15,D47&gt;=0.8),5.55,IF(AND(G47&lt;0.063,H47&gt;=6.543,H47&lt;14.396,D47&lt;0.25,G47&lt;0.948,D47&lt;0.5,A47&gt;=4.5,H47&gt;=5.245,D47&lt;0.8),1.4,IF(AND(H47&lt;9.212,G47&gt;=0.063,H47&gt;=6.543,H47&lt;14.396,D47&lt;0.25,G47&lt;0.948,D47&lt;0.5,A47&gt;=4.5,H47&gt;=5.245,D47&lt;0.8),1.475,IF(AND(H47&gt;=9.212,G47&gt;=0.063,H47&gt;=6.543,H47&lt;14.396,D47&lt;0.25,G47&lt;0.948,D47&lt;0.5,A47&gt;=4.5,H47&gt;=5.245,D47&lt;0.8),1.5,"shouldnthappen"))))))))))))))))))))))))))))))))</f>
        <v>1.48</v>
      </c>
      <c r="AN47" s="1" t="n">
        <f aca="false">IF(AND(D47&lt;0.7,A47&gt;=5.55),1.633,IF(AND(G47&lt;0.38,B47&lt;2.8,A47&lt;5.55),4.3,IF(AND(G47&gt;=0.38,B47&lt;2.8,A47&lt;5.55),3.325,IF(AND(D47&gt;=0.35,B47&gt;=2.8,A47&lt;5.55),1.6,IF(AND(B47&gt;=3.4,A47&lt;4.8,D47&lt;0.35,B47&gt;=2.8,A47&lt;5.55),1,IF(AND(H47&gt;=11.789,A47&lt;5.9,D47&lt;1.55,D47&gt;=0.7,A47&gt;=5.55),4.325,IF(AND(F47&gt;=2.5,A47&gt;=5.9,D47&lt;1.55,D47&gt;=0.7,A47&gt;=5.55),5.05,IF(AND(D47&lt;1.9,A47&gt;=7.25,D47&gt;=1.55,D47&gt;=0.7,A47&gt;=5.55),6.3,IF(AND(D47&gt;=1.9,A47&gt;=7.25,D47&gt;=1.55,D47&gt;=0.7,A47&gt;=5.55),6.4,IF(AND(A47&lt;4.35,B47&lt;3.4,A47&lt;4.8,D47&lt;0.35,B47&gt;=2.8,A47&lt;5.55),1.1,IF(AND(G47&gt;=0.934,B47&lt;3.45,A47&gt;=4.8,D47&lt;0.35,B47&gt;=2.8,A47&lt;5.55),1.7,IF(AND(H47&gt;=14.877,B47&gt;=3.45,A47&gt;=4.8,D47&lt;0.35,B47&gt;=2.8,A47&lt;5.55),1.3,IF(AND(B47&lt;2.6,H47&lt;11.789,A47&lt;5.9,D47&lt;1.55,D47&gt;=0.7,A47&gt;=5.55),3.9,IF(AND(B47&gt;=2.6,H47&lt;11.789,A47&lt;5.9,D47&lt;1.55,D47&gt;=0.7,A47&gt;=5.55),4.26,IF(AND(A47&lt;6.6,F47&lt;2.5,A47&gt;=5.9,D47&lt;1.55,D47&gt;=0.7,A47&gt;=5.55),4.625,IF(AND(A47&gt;=6.6,F47&lt;2.5,A47&gt;=5.9,D47&lt;1.55,D47&gt;=0.7,A47&gt;=5.55),4.475,IF(AND(B47&lt;2.6,D47&lt;2.05,A47&lt;7.25,D47&gt;=1.55,D47&gt;=0.7,A47&gt;=5.55),5.8,IF(AND(G47&gt;=0.743,D47&gt;=2.05,A47&lt;7.25,D47&gt;=1.55,D47&gt;=0.7,A47&gt;=5.55),5.1,IF(AND(G47&lt;0.422,A47&gt;=4.35,B47&lt;3.4,A47&lt;4.8,D47&lt;0.35,B47&gt;=2.8,A47&lt;5.55),1.367,IF(AND(G47&gt;=0.422,A47&gt;=4.35,B47&lt;3.4,A47&lt;4.8,D47&lt;0.35,B47&gt;=2.8,A47&lt;5.55),1.3,IF(AND(A47&lt;5.05,G47&lt;0.934,B47&lt;3.45,A47&gt;=4.8,D47&lt;0.35,B47&gt;=2.8,A47&lt;5.55),1.525,IF(AND(A47&gt;=5.05,G47&lt;0.934,B47&lt;3.45,A47&gt;=4.8,D47&lt;0.35,B47&gt;=2.8,A47&lt;5.55),1.5,IF(AND(G47&gt;=0.585,H47&lt;14.877,B47&gt;=3.45,A47&gt;=4.8,D47&lt;0.35,B47&gt;=2.8,A47&lt;5.55),1.54,IF(AND(G47&gt;=0.537,G47&lt;0.743,D47&gt;=2.05,A47&lt;7.25,D47&gt;=1.55,D47&gt;=0.7,A47&gt;=5.55),5.833,IF(AND(D47&gt;=0.25,G47&lt;0.585,H47&lt;14.877,B47&gt;=3.45,A47&gt;=4.8,D47&lt;0.35,B47&gt;=2.8,A47&lt;5.55),1.367,IF(AND(D47&lt;1.75,H47&lt;13.795,B47&gt;=2.6,D47&lt;2.05,A47&lt;7.25,D47&gt;=1.55,D47&gt;=0.7,A47&gt;=5.55),5.45,IF(AND(B47&lt;2.85,H47&gt;=13.795,B47&gt;=2.6,D47&lt;2.05,A47&lt;7.25,D47&gt;=1.55,D47&gt;=0.7,A47&gt;=5.55),5.1,IF(AND(B47&gt;=2.85,H47&gt;=13.795,B47&gt;=2.6,D47&lt;2.05,A47&lt;7.25,D47&gt;=1.55,D47&gt;=0.7,A47&gt;=5.55),4.82,IF(AND(G47&lt;0.353,G47&lt;0.537,G47&lt;0.743,D47&gt;=2.05,A47&lt;7.25,D47&gt;=1.55,D47&gt;=0.7,A47&gt;=5.55),5.425,IF(AND(G47&gt;=0.353,G47&lt;0.537,G47&lt;0.743,D47&gt;=2.05,A47&lt;7.25,D47&gt;=1.55,D47&gt;=0.7,A47&gt;=5.55),5.62,IF(AND(G47&lt;0.311,D47&lt;0.25,G47&lt;0.585,H47&lt;14.877,B47&gt;=3.45,A47&gt;=4.8,D47&lt;0.35,B47&gt;=2.8,A47&lt;5.55),1.5,IF(AND(G47&gt;=0.311,D47&lt;0.25,G47&lt;0.585,H47&lt;14.877,B47&gt;=3.45,A47&gt;=4.8,D47&lt;0.35,B47&gt;=2.8,A47&lt;5.55),1.4,IF(AND(B47&gt;=3.1,D47&gt;=1.75,H47&lt;13.795,B47&gt;=2.6,D47&lt;2.05,A47&lt;7.25,D47&gt;=1.55,D47&gt;=0.7,A47&gt;=5.55),5.1,IF(AND(B47&lt;2.85,B47&lt;3.1,D47&gt;=1.75,H47&lt;13.795,B47&gt;=2.6,D47&lt;2.05,A47&lt;7.25,D47&gt;=1.55,D47&gt;=0.7,A47&gt;=5.55),5.2,IF(AND(B47&gt;=2.85,B47&lt;3.1,D47&gt;=1.75,H47&lt;13.795,B47&gt;=2.6,D47&lt;2.05,A47&lt;7.25,D47&gt;=1.55,D47&gt;=0.7,A47&gt;=5.55),5.2,"shouldnthappen")))))))))))))))))))))))))))))))))))</f>
        <v>1.6</v>
      </c>
      <c r="AO47" s="1" t="n">
        <f aca="false">IF(AND(H47&gt;=14.529,G47&lt;0.633,D47&lt;0.8),1.3,IF(AND(A47&lt;5.05,G47&gt;=0.633,D47&lt;0.8),1.35,IF(AND(H47&gt;=14.379,H47&lt;14.529,G47&lt;0.633,D47&lt;0.8),1.7,IF(AND(B47&lt;3.35,A47&gt;=5.05,G47&gt;=0.633,D47&lt;0.8),1.7,IF(AND(D47&gt;=1.45,A47&lt;5.95,F47&lt;2.5,D47&gt;=0.8),4.5,IF(AND(D47&lt;1.35,A47&gt;=5.95,F47&lt;2.5,D47&gt;=0.8),4,IF(AND(D47&lt;1.85,G47&gt;=0.845,F47&gt;=2.5,D47&gt;=0.8),4.8,IF(AND(B47&gt;=4.3,H47&lt;14.379,H47&lt;14.529,G47&lt;0.633,D47&lt;0.8),1.5,IF(AND(A47&lt;5.25,B47&gt;=3.35,A47&gt;=5.05,G47&gt;=0.633,D47&lt;0.8),1.55,IF(AND(A47&gt;=5.25,B47&gt;=3.35,A47&gt;=5.05,G47&gt;=0.633,D47&lt;0.8),1.633,IF(AND(A47&lt;5.05,D47&lt;1.45,A47&lt;5.95,F47&lt;2.5,D47&gt;=0.8),3.3,IF(AND(G47&lt;0.293,D47&gt;=1.35,A47&gt;=5.95,F47&lt;2.5,D47&gt;=0.8),5,IF(AND(A47&gt;=6.6,D47&lt;2.05,G47&lt;0.845,F47&gt;=2.5,D47&gt;=0.8),5.8,IF(AND(B47&lt;3.05,D47&gt;=2.05,G47&lt;0.845,F47&gt;=2.5,D47&gt;=0.8),6.15,IF(AND(B47&lt;2.9,D47&gt;=1.85,G47&gt;=0.845,F47&gt;=2.5,D47&gt;=0.8),5.1,IF(AND(B47&gt;=2.9,D47&gt;=1.85,G47&gt;=0.845,F47&gt;=2.5,D47&gt;=0.8),5.2,IF(AND(B47&gt;=3.8,B47&lt;4.3,H47&lt;14.379,H47&lt;14.529,G47&lt;0.633,D47&lt;0.8),1.333,IF(AND(A47&lt;6.25,G47&gt;=0.293,D47&gt;=1.35,A47&gt;=5.95,F47&lt;2.5,D47&gt;=0.8),4.6,IF(AND(H47&lt;10.351,A47&lt;6.6,D47&lt;2.05,G47&lt;0.845,F47&gt;=2.5,D47&gt;=0.8),5.4,IF(AND(G47&gt;=0.364,B47&gt;=3.05,D47&gt;=2.05,G47&lt;0.845,F47&gt;=2.5,D47&gt;=0.8),5.66,IF(AND(G47&gt;=0.447,B47&lt;3.8,B47&lt;4.3,H47&lt;14.379,H47&lt;14.529,G47&lt;0.633,D47&lt;0.8),1.3,IF(AND(H47&lt;6.247,A47&lt;5.65,A47&gt;=5.05,D47&lt;1.45,A47&lt;5.95,F47&lt;2.5,D47&gt;=0.8),4.033,IF(AND(D47&lt;1.25,A47&gt;=5.65,A47&gt;=5.05,D47&lt;1.45,A47&lt;5.95,F47&lt;2.5,D47&gt;=0.8),3.88,IF(AND(D47&gt;=1.25,A47&gt;=5.65,A47&gt;=5.05,D47&lt;1.45,A47&lt;5.95,F47&lt;2.5,D47&gt;=0.8),4.35,IF(AND(B47&lt;2.65,A47&gt;=6.25,G47&gt;=0.293,D47&gt;=1.35,A47&gt;=5.95,F47&lt;2.5,D47&gt;=0.8),4.9,IF(AND(B47&lt;2.75,H47&gt;=10.351,A47&lt;6.6,D47&lt;2.05,G47&lt;0.845,F47&gt;=2.5,D47&gt;=0.8),5.1,IF(AND(B47&gt;=2.75,H47&gt;=10.351,A47&lt;6.6,D47&lt;2.05,G47&lt;0.845,F47&gt;=2.5,D47&gt;=0.8),4.95,IF(AND(B47&lt;3.15,G47&lt;0.364,B47&gt;=3.05,D47&gt;=2.05,G47&lt;0.845,F47&gt;=2.5,D47&gt;=0.8),5.28,IF(AND(B47&gt;=3.15,G47&lt;0.364,B47&gt;=3.05,D47&gt;=2.05,G47&lt;0.845,F47&gt;=2.5,D47&gt;=0.8),5.5,IF(AND(H47&lt;9.212,G47&lt;0.447,B47&lt;3.8,B47&lt;4.3,H47&lt;14.379,H47&lt;14.529,G47&lt;0.633,D47&lt;0.8),1.4,IF(AND(G47&lt;0.356,H47&gt;=6.247,A47&lt;5.65,A47&gt;=5.05,D47&lt;1.45,A47&lt;5.95,F47&lt;2.5,D47&gt;=0.8),4.2,IF(AND(B47&lt;3,B47&gt;=2.65,A47&gt;=6.25,G47&gt;=0.293,D47&gt;=1.35,A47&gt;=5.95,F47&lt;2.5,D47&gt;=0.8),4.6,IF(AND(B47&gt;=3,B47&gt;=2.65,A47&gt;=6.25,G47&gt;=0.293,D47&gt;=1.35,A47&gt;=5.95,F47&lt;2.5,D47&gt;=0.8),4.7,IF(AND(A47&lt;5.05,H47&gt;=9.212,G47&lt;0.447,B47&lt;3.8,B47&lt;4.3,H47&lt;14.379,H47&lt;14.529,G47&lt;0.633,D47&lt;0.8),1.533,IF(AND(A47&gt;=5.05,H47&gt;=9.212,G47&lt;0.447,B47&lt;3.8,B47&lt;4.3,H47&lt;14.379,H47&lt;14.529,G47&lt;0.633,D47&lt;0.8),1.425,IF(AND(A47&lt;5.35,G47&gt;=0.356,H47&gt;=6.247,A47&lt;5.65,A47&gt;=5.05,D47&lt;1.45,A47&lt;5.95,F47&lt;2.5,D47&gt;=0.8),3.9,IF(AND(A47&gt;=5.35,G47&gt;=0.356,H47&gt;=6.247,A47&lt;5.65,A47&gt;=5.05,D47&lt;1.45,A47&lt;5.95,F47&lt;2.5,D47&gt;=0.8),3.72,"shouldnthappen")))))))))))))))))))))))))))))))))))))</f>
        <v>1.55</v>
      </c>
      <c r="AP47" s="1" t="n">
        <f aca="false">IF(AND(F47&gt;=1.5,A47&lt;5.55),3.84,IF(AND(G47&gt;=0.52,A47&lt;4.75,F47&lt;1.5,A47&lt;5.55),1.16,IF(AND(A47&lt;5.65,A47&lt;5.85,D47&lt;1.55,A47&gt;=5.55),4.2,IF(AND(A47&gt;=5.65,A47&lt;5.85,D47&lt;1.55,A47&gt;=5.55),3.167,IF(AND(G47&gt;=0.798,A47&gt;=5.85,D47&lt;1.55,A47&gt;=5.55),4,IF(AND(F47&lt;2.5,H47&lt;14.1,D47&gt;=1.55,A47&gt;=5.55),4.84,IF(AND(A47&lt;7.2,H47&gt;=14.1,D47&gt;=1.55,A47&gt;=5.55),5.633,IF(AND(A47&gt;=7.2,H47&gt;=14.1,D47&gt;=1.55,A47&gt;=5.55),6.6,IF(AND(G47&lt;0.161,G47&lt;0.52,A47&lt;4.75,F47&lt;1.5,A47&lt;5.55),1.5,IF(AND(D47&gt;=0.5,G47&lt;0.676,A47&gt;=4.75,F47&lt;1.5,A47&lt;5.55),1.6,IF(AND(H47&lt;11.016,G47&gt;=0.676,A47&gt;=4.75,F47&lt;1.5,A47&lt;5.55),1.75,IF(AND(G47&lt;0.209,G47&lt;0.798,A47&gt;=5.85,D47&lt;1.55,A47&gt;=5.55),4.5,IF(AND(G47&gt;=0.74,F47&gt;=2.5,H47&lt;14.1,D47&gt;=1.55,A47&gt;=5.55),6.225,IF(AND(B47&lt;2.95,G47&gt;=0.161,G47&lt;0.52,A47&lt;4.75,F47&lt;1.5,A47&lt;5.55),1.4,IF(AND(B47&gt;=2.95,G47&gt;=0.161,G47&lt;0.52,A47&lt;4.75,F47&lt;1.5,A47&lt;5.55),1.34,IF(AND(B47&lt;3.15,D47&lt;0.5,G47&lt;0.676,A47&gt;=4.75,F47&lt;1.5,A47&lt;5.55),1.52,IF(AND(D47&lt;0.25,H47&gt;=11.016,G47&gt;=0.676,A47&gt;=4.75,F47&lt;1.5,A47&lt;5.55),1.567,IF(AND(D47&gt;=0.25,H47&gt;=11.016,G47&gt;=0.676,A47&gt;=4.75,F47&lt;1.5,A47&lt;5.55),1.5,IF(AND(H47&lt;7.47,G47&gt;=0.209,G47&lt;0.798,A47&gt;=5.85,D47&lt;1.55,A47&gt;=5.55),5.05,IF(AND(B47&lt;2.85,G47&lt;0.74,F47&gt;=2.5,H47&lt;14.1,D47&gt;=1.55,A47&gt;=5.55),5.35,IF(AND(B47&lt;3.3,B47&gt;=3.15,D47&lt;0.5,G47&lt;0.676,A47&gt;=4.75,F47&lt;1.5,A47&lt;5.55),1.2,IF(AND(D47&lt;1.45,H47&gt;=7.47,G47&gt;=0.209,G47&lt;0.798,A47&gt;=5.85,D47&lt;1.55,A47&gt;=5.55),4.66,IF(AND(D47&gt;=1.45,H47&gt;=7.47,G47&gt;=0.209,G47&lt;0.798,A47&gt;=5.85,D47&lt;1.55,A47&gt;=5.55),4.64,IF(AND(A47&gt;=7.05,B47&gt;=2.85,G47&lt;0.74,F47&gt;=2.5,H47&lt;14.1,D47&gt;=1.55,A47&gt;=5.55),5.8,IF(AND(B47&gt;=3.25,A47&lt;7.05,B47&gt;=2.85,G47&lt;0.74,F47&gt;=2.5,H47&lt;14.1,D47&gt;=1.55,A47&gt;=5.55),5.7,IF(AND(H47&gt;=13.641,D47&lt;0.25,B47&gt;=3.3,B47&gt;=3.15,D47&lt;0.5,G47&lt;0.676,A47&gt;=4.75,F47&lt;1.5,A47&lt;5.55),1.3,IF(AND(D47&lt;0.35,D47&gt;=0.25,B47&gt;=3.3,B47&gt;=3.15,D47&lt;0.5,G47&lt;0.676,A47&gt;=4.75,F47&lt;1.5,A47&lt;5.55),1.367,IF(AND(D47&gt;=0.35,D47&gt;=0.25,B47&gt;=3.3,B47&gt;=3.15,D47&lt;0.5,G47&lt;0.676,A47&gt;=4.75,F47&lt;1.5,A47&lt;5.55),1.3,IF(AND(A47&lt;6.35,B47&lt;3.25,A47&lt;7.05,B47&gt;=2.85,G47&lt;0.74,F47&gt;=2.5,H47&lt;14.1,D47&gt;=1.55,A47&gt;=5.55),5.6,IF(AND(A47&gt;=6.35,B47&lt;3.25,A47&lt;7.05,B47&gt;=2.85,G47&lt;0.74,F47&gt;=2.5,H47&lt;14.1,D47&gt;=1.55,A47&gt;=5.55),5.325,IF(AND(A47&lt;5.1,H47&lt;13.641,D47&lt;0.25,B47&gt;=3.3,B47&gt;=3.15,D47&lt;0.5,G47&lt;0.676,A47&gt;=4.75,F47&lt;1.5,A47&lt;5.55),1.4,IF(AND(H47&gt;=11.031,A47&gt;=5.1,H47&lt;13.641,D47&lt;0.25,B47&gt;=3.3,B47&gt;=3.15,D47&lt;0.5,G47&lt;0.676,A47&gt;=4.75,F47&lt;1.5,A47&lt;5.55),1.4,IF(AND(A47&lt;5.45,H47&lt;11.031,A47&gt;=5.1,H47&lt;13.641,D47&lt;0.25,B47&gt;=3.3,B47&gt;=3.15,D47&lt;0.5,G47&lt;0.676,A47&gt;=4.75,F47&lt;1.5,A47&lt;5.55),1.5,IF(AND(A47&gt;=5.45,H47&lt;11.031,A47&gt;=5.1,H47&lt;13.641,D47&lt;0.25,B47&gt;=3.3,B47&gt;=3.15,D47&lt;0.5,G47&lt;0.676,A47&gt;=4.75,F47&lt;1.5,A47&lt;5.55),1.4,"shouldnthappen"))))))))))))))))))))))))))))))))))</f>
        <v>1.75</v>
      </c>
      <c r="AQ47" s="1" t="n">
        <f aca="false">IF(AND(H47&lt;6.926,D47&gt;=0.35,F47&lt;1.5),1.9,IF(AND(G47&gt;=0.869,D47&gt;=1.75,F47&gt;=1.5),5.15,IF(AND(A47&lt;4.35,A47&lt;5.05,D47&lt;0.35,F47&lt;1.5),1.1,IF(AND(H47&lt;6.089,A47&gt;=5.05,D47&lt;0.35,F47&lt;1.5),1.7,IF(AND(H47&gt;=13.089,H47&gt;=6.926,D47&gt;=0.35,F47&lt;1.5),1.3,IF(AND(G47&lt;0.695,D47&lt;1.15,D47&lt;1.75,F47&gt;=1.5),3.62,IF(AND(G47&gt;=0.695,D47&lt;1.15,D47&lt;1.75,F47&gt;=1.5),3,IF(AND(G47&gt;=0.585,H47&gt;=6.089,A47&gt;=5.05,D47&lt;0.35,F47&lt;1.5),1.5,IF(AND(H47&lt;9.582,H47&lt;13.089,H47&gt;=6.926,D47&gt;=0.35,F47&lt;1.5),1.5,IF(AND(H47&gt;=9.582,H47&lt;13.089,H47&gt;=6.926,D47&gt;=0.35,F47&lt;1.5),1.6,IF(AND(D47&lt;1.35,H47&lt;9.349,D47&gt;=1.15,D47&lt;1.75,F47&gt;=1.5),3.867,IF(AND(D47&lt;2.05,A47&lt;7.05,G47&lt;0.869,D47&gt;=1.75,F47&gt;=1.5),4.9,IF(AND(B47&gt;=3.3,A47&gt;=7.05,G47&lt;0.869,D47&gt;=1.75,F47&gt;=1.5),6.1,IF(AND(G47&lt;0.347,H47&lt;11.218,A47&gt;=4.35,A47&lt;5.05,D47&lt;0.35,F47&lt;1.5),1.4,IF(AND(G47&gt;=0.347,H47&lt;11.218,A47&gt;=4.35,A47&lt;5.05,D47&lt;0.35,F47&lt;1.5),1.5,IF(AND(G47&gt;=0.265,H47&gt;=11.218,A47&gt;=4.35,A47&lt;5.05,D47&lt;0.35,F47&lt;1.5),1.45,IF(AND(A47&gt;=5.4,G47&lt;0.585,H47&gt;=6.089,A47&gt;=5.05,D47&lt;0.35,F47&lt;1.5),1.35,IF(AND(B47&gt;=2.9,D47&gt;=1.35,H47&lt;9.349,D47&gt;=1.15,D47&lt;1.75,F47&gt;=1.5),4.6,IF(AND(D47&gt;=1.35,A47&lt;6.15,H47&gt;=9.349,D47&gt;=1.15,D47&lt;1.75,F47&gt;=1.5),4.54,IF(AND(H47&lt;10.927,A47&gt;=6.15,H47&gt;=9.349,D47&gt;=1.15,D47&lt;1.75,F47&gt;=1.5),4.3,IF(AND(G47&lt;0.512,D47&gt;=2.05,A47&lt;7.05,G47&lt;0.869,D47&gt;=1.75,F47&gt;=1.5),5.533,IF(AND(G47&gt;=0.512,D47&gt;=2.05,A47&lt;7.05,G47&lt;0.869,D47&gt;=1.75,F47&gt;=1.5),5.88,IF(AND(H47&lt;11.551,B47&lt;3.3,A47&gt;=7.05,G47&lt;0.869,D47&gt;=1.75,F47&gt;=1.5),6.3,IF(AND(G47&lt;0.227,G47&lt;0.265,H47&gt;=11.218,A47&gt;=4.35,A47&lt;5.05,D47&lt;0.35,F47&lt;1.5),1.4,IF(AND(G47&gt;=0.227,G47&lt;0.265,H47&gt;=11.218,A47&gt;=4.35,A47&lt;5.05,D47&lt;0.35,F47&lt;1.5),1.26,IF(AND(H47&lt;11.031,A47&lt;5.4,G47&lt;0.585,H47&gt;=6.089,A47&gt;=5.05,D47&lt;0.35,F47&lt;1.5),1.5,IF(AND(H47&gt;=11.031,A47&lt;5.4,G47&lt;0.585,H47&gt;=6.089,A47&gt;=5.05,D47&lt;0.35,F47&lt;1.5),1.4,IF(AND(A47&lt;5.45,B47&lt;2.9,D47&gt;=1.35,H47&lt;9.349,D47&gt;=1.15,D47&lt;1.75,F47&gt;=1.5),4.5,IF(AND(A47&lt;5.9,D47&lt;1.35,A47&lt;6.15,H47&gt;=9.349,D47&gt;=1.15,D47&lt;1.75,F47&gt;=1.5),4.2,IF(AND(A47&gt;=5.9,D47&lt;1.35,A47&lt;6.15,H47&gt;=9.349,D47&gt;=1.15,D47&lt;1.75,F47&gt;=1.5),4,IF(AND(A47&gt;=6.75,H47&gt;=10.927,A47&gt;=6.15,H47&gt;=9.349,D47&gt;=1.15,D47&lt;1.75,F47&gt;=1.5),4.767,IF(AND(B47&lt;2.9,H47&gt;=11.551,B47&lt;3.3,A47&gt;=7.05,G47&lt;0.869,D47&gt;=1.75,F47&gt;=1.5),6.7,IF(AND(B47&gt;=2.9,H47&gt;=11.551,B47&lt;3.3,A47&gt;=7.05,G47&lt;0.869,D47&gt;=1.75,F47&gt;=1.5),6.6,IF(AND(B47&lt;2.45,A47&gt;=5.45,B47&lt;2.9,D47&gt;=1.35,H47&lt;9.349,D47&gt;=1.15,D47&lt;1.75,F47&gt;=1.5),5,IF(AND(B47&gt;=2.45,A47&gt;=5.45,B47&lt;2.9,D47&gt;=1.35,H47&lt;9.349,D47&gt;=1.15,D47&lt;1.75,F47&gt;=1.5),5.1,IF(AND(H47&lt;11.166,A47&lt;6.75,H47&gt;=10.927,A47&gt;=6.15,H47&gt;=9.349,D47&gt;=1.15,D47&lt;1.75,F47&gt;=1.5),4.9,IF(AND(G47&lt;0.228,H47&gt;=11.166,A47&lt;6.75,H47&gt;=10.927,A47&gt;=6.15,H47&gt;=9.349,D47&gt;=1.15,D47&lt;1.75,F47&gt;=1.5),4.7,IF(AND(H47&lt;13.531,G47&gt;=0.228,H47&gt;=11.166,A47&lt;6.75,H47&gt;=10.927,A47&gt;=6.15,H47&gt;=9.349,D47&gt;=1.15,D47&lt;1.75,F47&gt;=1.5),4.4,IF(AND(H47&gt;=13.531,G47&gt;=0.228,H47&gt;=11.166,A47&lt;6.75,H47&gt;=10.927,A47&gt;=6.15,H47&gt;=9.349,D47&gt;=1.15,D47&lt;1.75,F47&gt;=1.5),4.6,"shouldnthappen")))))))))))))))))))))))))))))))))))))))</f>
        <v>1.9</v>
      </c>
      <c r="AR47" s="1" t="n">
        <f aca="false">IF(AND(G47&gt;=0.93,B47&lt;3.65,F47&lt;1.5),1.7,IF(AND(H47&lt;6.542,B47&gt;=3.65,F47&lt;1.5),1.767,IF(AND(A47&gt;=7.05,D47&gt;=1.55,F47&gt;=1.5),6.3,IF(AND(G47&lt;0.123,H47&gt;=6.542,B47&gt;=3.65,F47&lt;1.5),1.367,IF(AND(A47&lt;5.15,A47&lt;5.65,D47&lt;1.55,F47&gt;=1.5),3.15,IF(AND(A47&lt;4.8,G47&gt;=0.447,G47&lt;0.93,B47&lt;3.65,F47&lt;1.5),1.24,IF(AND(A47&gt;=4.8,G47&gt;=0.447,G47&lt;0.93,B47&lt;3.65,F47&lt;1.5),1.4,IF(AND(G47&lt;0.151,G47&gt;=0.123,H47&gt;=6.542,B47&gt;=3.65,F47&lt;1.5),1.7,IF(AND(G47&gt;=0.151,G47&gt;=0.123,H47&gt;=6.542,B47&gt;=3.65,F47&lt;1.5),1.5,IF(AND(D47&gt;=1.45,A47&gt;=5.15,A47&lt;5.65,D47&lt;1.55,F47&gt;=1.5),4.5,IF(AND(B47&lt;2.65,D47&gt;=1.35,A47&gt;=5.65,D47&lt;1.55,F47&gt;=1.5),4.9,IF(AND(G47&lt;0.527,F47&lt;2.5,A47&lt;7.05,D47&gt;=1.55,F47&gt;=1.5),5.075,IF(AND(G47&gt;=0.527,F47&lt;2.5,A47&lt;7.05,D47&gt;=1.55,F47&gt;=1.5),4.7,IF(AND(A47&lt;4.65,G47&lt;0.265,G47&lt;0.447,G47&lt;0.93,B47&lt;3.65,F47&lt;1.5),1.42,IF(AND(G47&lt;0.3,G47&gt;=0.265,G47&lt;0.447,G47&lt;0.93,B47&lt;3.65,F47&lt;1.5),1.6,IF(AND(G47&gt;=0.3,G47&gt;=0.265,G47&lt;0.447,G47&lt;0.93,B47&lt;3.65,F47&lt;1.5),1.4,IF(AND(G47&lt;0.356,D47&lt;1.45,A47&gt;=5.15,A47&lt;5.65,D47&lt;1.55,F47&gt;=1.5),4.125,IF(AND(D47&lt;1.1,A47&lt;6.2,D47&lt;1.35,A47&gt;=5.65,D47&lt;1.55,F47&gt;=1.5),4.1,IF(AND(D47&gt;=1.1,A47&lt;6.2,D47&lt;1.35,A47&gt;=5.65,D47&lt;1.55,F47&gt;=1.5),4.175,IF(AND(H47&gt;=13.433,A47&gt;=6.2,D47&lt;1.35,A47&gt;=5.65,D47&lt;1.55,F47&gt;=1.5),4.6,IF(AND(G47&lt;0.437,B47&gt;=2.65,D47&gt;=1.35,A47&gt;=5.65,D47&lt;1.55,F47&gt;=1.5),4.625,IF(AND(G47&gt;=0.437,B47&gt;=2.65,D47&gt;=1.35,A47&gt;=5.65,D47&lt;1.55,F47&gt;=1.5),4.75,IF(AND(B47&gt;=3.15,H47&lt;11.146,F47&gt;=2.5,A47&lt;7.05,D47&gt;=1.55,F47&gt;=1.5),5.667,IF(AND(B47&lt;2.65,H47&gt;=11.146,F47&gt;=2.5,A47&lt;7.05,D47&gt;=1.55,F47&gt;=1.5),5.8,IF(AND(B47&lt;3.3,A47&gt;=4.65,G47&lt;0.265,G47&lt;0.447,G47&lt;0.93,B47&lt;3.65,F47&lt;1.5),1.32,IF(AND(B47&gt;=3.3,A47&gt;=4.65,G47&lt;0.265,G47&lt;0.447,G47&lt;0.93,B47&lt;3.65,F47&lt;1.5),1.425,IF(AND(B47&lt;2.8,G47&gt;=0.356,D47&lt;1.45,A47&gt;=5.15,A47&lt;5.65,D47&lt;1.55,F47&gt;=1.5),3.86,IF(AND(B47&gt;=2.8,G47&gt;=0.356,D47&lt;1.45,A47&gt;=5.15,A47&lt;5.65,D47&lt;1.55,F47&gt;=1.5),3.6,IF(AND(B47&lt;2.6,H47&lt;13.433,A47&gt;=6.2,D47&lt;1.35,A47&gt;=5.65,D47&lt;1.55,F47&gt;=1.5),4.4,IF(AND(B47&gt;=2.6,H47&lt;13.433,A47&gt;=6.2,D47&lt;1.35,A47&gt;=5.65,D47&lt;1.55,F47&gt;=1.5),4.3,IF(AND(G47&lt;0.151,B47&lt;3.15,H47&lt;11.146,F47&gt;=2.5,A47&lt;7.05,D47&gt;=1.55,F47&gt;=1.5),5.5,IF(AND(H47&lt;15.52,B47&gt;=2.65,H47&gt;=11.146,F47&gt;=2.5,A47&lt;7.05,D47&gt;=1.55,F47&gt;=1.5),5.4,IF(AND(H47&gt;=15.52,B47&gt;=2.65,H47&gt;=11.146,F47&gt;=2.5,A47&lt;7.05,D47&gt;=1.55,F47&gt;=1.5),5.733,IF(AND(H47&lt;10.74,G47&gt;=0.151,B47&lt;3.15,H47&lt;11.146,F47&gt;=2.5,A47&lt;7.05,D47&gt;=1.55,F47&gt;=1.5),5.12,IF(AND(H47&gt;=10.74,G47&gt;=0.151,B47&lt;3.15,H47&lt;11.146,F47&gt;=2.5,A47&lt;7.05,D47&gt;=1.55,F47&gt;=1.5),4.9,"shouldnthappen")))))))))))))))))))))))))))))))))))</f>
        <v>1.767</v>
      </c>
      <c r="AS47" s="1" t="n">
        <f aca="false">IF(AND(F47&gt;=1.5,A47&lt;5.55),4.18,IF(AND(F47&gt;=2.5,B47&lt;2.75,A47&gt;=5.55),5.38,IF(AND(G47&gt;=0.587,B47&lt;3.75,F47&lt;1.5,A47&lt;5.55),1.48,IF(AND(H47&lt;6.51,B47&gt;=3.75,F47&lt;1.5,A47&lt;5.55),1.9,IF(AND(H47&gt;=6.51,B47&gt;=3.75,F47&lt;1.5,A47&lt;5.55),1.425,IF(AND(G47&gt;=0.868,F47&lt;2.5,B47&lt;2.75,A47&gt;=5.55),4.65,IF(AND(F47&lt;1.5,D47&lt;1.55,B47&gt;=2.75,A47&gt;=5.55),1.7,IF(AND(G47&gt;=0.857,D47&gt;=1.55,B47&gt;=2.75,A47&gt;=5.55),5.033,IF(AND(G47&gt;=0.518,G47&lt;0.587,B47&lt;3.75,F47&lt;1.5,A47&lt;5.55),1,IF(AND(D47&lt;1.05,G47&lt;0.868,F47&lt;2.5,B47&lt;2.75,A47&gt;=5.55),3.5,IF(AND(G47&lt;0.404,D47&gt;=1.05,G47&lt;0.868,F47&lt;2.5,B47&lt;2.75,A47&gt;=5.55),4.2,IF(AND(G47&gt;=0.404,D47&gt;=1.05,G47&lt;0.868,F47&lt;2.5,B47&lt;2.75,A47&gt;=5.55),3.94,IF(AND(F47&lt;2.5,B47&lt;2.95,F47&gt;=1.5,D47&lt;1.55,B47&gt;=2.75,A47&gt;=5.55),4.68,IF(AND(F47&gt;=2.5,B47&lt;2.95,F47&gt;=1.5,D47&lt;1.55,B47&gt;=2.75,A47&gt;=5.55),5.1,IF(AND(H47&lt;10.883,B47&gt;=2.95,F47&gt;=1.5,D47&lt;1.55,B47&gt;=2.75,A47&gt;=5.55),4.15,IF(AND(H47&gt;=10.883,B47&gt;=2.95,F47&gt;=1.5,D47&lt;1.55,B47&gt;=2.75,A47&gt;=5.55),4.5,IF(AND(H47&gt;=14.1,D47&lt;2.05,G47&lt;0.857,D47&gt;=1.55,B47&gt;=2.75,A47&gt;=5.55),6.6,IF(AND(G47&lt;0.063,B47&lt;3.15,G47&lt;0.518,G47&lt;0.587,B47&lt;3.75,F47&lt;1.5,A47&lt;5.55),1.4,IF(AND(G47&gt;=0.063,B47&lt;3.15,G47&lt;0.518,G47&lt;0.587,B47&lt;3.75,F47&lt;1.5,A47&lt;5.55),1.5,IF(AND(H47&gt;=10.563,B47&gt;=3.15,G47&lt;0.518,G47&lt;0.587,B47&lt;3.75,F47&lt;1.5,A47&lt;5.55),1.325,IF(AND(B47&lt;2.95,H47&lt;14.1,D47&lt;2.05,G47&lt;0.857,D47&gt;=1.55,B47&gt;=2.75,A47&gt;=5.55),6.125,IF(AND(A47&lt;6.65,G47&lt;0.364,D47&gt;=2.05,G47&lt;0.857,D47&gt;=1.55,B47&gt;=2.75,A47&gt;=5.55),5.45,IF(AND(G47&gt;=0.774,G47&gt;=0.364,D47&gt;=2.05,G47&lt;0.857,D47&gt;=1.55,B47&gt;=2.75,A47&gt;=5.55),5.4,IF(AND(H47&gt;=9.279,H47&lt;10.563,B47&gt;=3.15,G47&lt;0.518,G47&lt;0.587,B47&lt;3.75,F47&lt;1.5,A47&lt;5.55),1.475,IF(AND(D47&lt;1.65,B47&gt;=2.95,H47&lt;14.1,D47&lt;2.05,G47&lt;0.857,D47&gt;=1.55,B47&gt;=2.75,A47&gt;=5.55),5.8,IF(AND(B47&lt;3.15,A47&gt;=6.65,G47&lt;0.364,D47&gt;=2.05,G47&lt;0.857,D47&gt;=1.55,B47&gt;=2.75,A47&gt;=5.55),5.3,IF(AND(B47&gt;=3.15,A47&gt;=6.65,G47&lt;0.364,D47&gt;=2.05,G47&lt;0.857,D47&gt;=1.55,B47&gt;=2.75,A47&gt;=5.55),5.7,IF(AND(A47&gt;=6.75,G47&lt;0.774,G47&gt;=0.364,D47&gt;=2.05,G47&lt;0.857,D47&gt;=1.55,B47&gt;=2.75,A47&gt;=5.55),5.9,IF(AND(G47&lt;0.417,H47&lt;9.279,H47&lt;10.563,B47&gt;=3.15,G47&lt;0.518,G47&lt;0.587,B47&lt;3.75,F47&lt;1.5,A47&lt;5.55),1.4,IF(AND(G47&gt;=0.417,H47&lt;9.279,H47&lt;10.563,B47&gt;=3.15,G47&lt;0.518,G47&lt;0.587,B47&lt;3.75,F47&lt;1.5,A47&lt;5.55),1.3,IF(AND(A47&lt;6.3,D47&gt;=1.65,B47&gt;=2.95,H47&lt;14.1,D47&lt;2.05,G47&lt;0.857,D47&gt;=1.55,B47&gt;=2.75,A47&gt;=5.55),4.9,IF(AND(A47&gt;=6.3,D47&gt;=1.65,B47&gt;=2.95,H47&lt;14.1,D47&lt;2.05,G47&lt;0.857,D47&gt;=1.55,B47&gt;=2.75,A47&gt;=5.55),5.3,IF(AND(G47&gt;=0.657,A47&lt;6.75,G47&lt;0.774,G47&gt;=0.364,D47&gt;=2.05,G47&lt;0.857,D47&gt;=1.55,B47&gt;=2.75,A47&gt;=5.55),6,IF(AND(B47&lt;3.2,G47&lt;0.657,A47&lt;6.75,G47&lt;0.774,G47&gt;=0.364,D47&gt;=2.05,G47&lt;0.857,D47&gt;=1.55,B47&gt;=2.75,A47&gt;=5.55),5.6,IF(AND(B47&gt;=3.2,G47&lt;0.657,A47&lt;6.75,G47&lt;0.774,G47&gt;=0.364,D47&gt;=2.05,G47&lt;0.857,D47&gt;=1.55,B47&gt;=2.75,A47&gt;=5.55),5.65,"shouldnthappen")))))))))))))))))))))))))))))))))))</f>
        <v>1.9</v>
      </c>
      <c r="AT47" s="1" t="n">
        <f aca="false">IF(AND(H47&gt;=16.284,A47&gt;=5.55),6.533,IF(AND(G47&gt;=0.52,A47&lt;4.85,A47&lt;5.55),1.05,IF(AND(G47&lt;0.227,G47&lt;0.52,A47&lt;4.85,A47&lt;5.55),1.4,IF(AND(G47&gt;=0.227,G47&lt;0.52,A47&lt;4.85,A47&lt;5.55),1.3,IF(AND(D47&gt;=0.45,F47&lt;1.5,A47&gt;=4.85,A47&lt;5.55),1.667,IF(AND(B47&gt;=2.75,F47&gt;=1.5,A47&gt;=4.85,A47&lt;5.55),4.5,IF(AND(F47&lt;2.5,B47&gt;=3.15,H47&lt;16.284,A47&gt;=5.55),4.7,IF(AND(G47&gt;=0.934,D47&lt;0.45,F47&lt;1.5,A47&gt;=4.85,A47&lt;5.55),1.7,IF(AND(D47&gt;=1.2,B47&lt;2.75,F47&gt;=1.5,A47&gt;=4.85,A47&lt;5.55),4.25,IF(AND(G47&gt;=0.774,F47&gt;=2.5,B47&gt;=3.15,H47&lt;16.284,A47&gt;=5.55),5.4,IF(AND(B47&lt;3.1,G47&lt;0.934,D47&lt;0.45,F47&lt;1.5,A47&gt;=4.85,A47&lt;5.55),1.6,IF(AND(D47&lt;1.05,D47&lt;1.2,B47&lt;2.75,F47&gt;=1.5,A47&gt;=4.85,A47&lt;5.55),3.433,IF(AND(D47&gt;=1.05,D47&lt;1.2,B47&lt;2.75,F47&gt;=1.5,A47&gt;=4.85,A47&lt;5.55),3.267,IF(AND(H47&lt;8.486,D47&lt;1.35,F47&lt;2.5,B47&lt;3.15,H47&lt;16.284,A47&gt;=5.55),3.85,IF(AND(D47&gt;=1.55,D47&gt;=1.35,F47&lt;2.5,B47&lt;3.15,H47&lt;16.284,A47&gt;=5.55),5.1,IF(AND(H47&lt;10.464,A47&lt;6.35,F47&gt;=2.5,B47&lt;3.15,H47&lt;16.284,A47&gt;=5.55),5.08,IF(AND(H47&gt;=10.464,A47&lt;6.35,F47&gt;=2.5,B47&lt;3.15,H47&lt;16.284,A47&gt;=5.55),4.9,IF(AND(D47&lt;1.85,A47&gt;=6.35,F47&gt;=2.5,B47&lt;3.15,H47&lt;16.284,A47&gt;=5.55),5.8,IF(AND(H47&gt;=10.393,G47&lt;0.774,F47&gt;=2.5,B47&gt;=3.15,H47&lt;16.284,A47&gt;=5.55),5.425,IF(AND(B47&lt;2.6,H47&gt;=8.486,D47&lt;1.35,F47&lt;2.5,B47&lt;3.15,H47&lt;16.284,A47&gt;=5.55),3.9,IF(AND(G47&gt;=0.567,D47&lt;1.55,D47&gt;=1.35,F47&lt;2.5,B47&lt;3.15,H47&lt;16.284,A47&gt;=5.55),4.4,IF(AND(B47&lt;3.25,H47&lt;10.393,G47&lt;0.774,F47&gt;=2.5,B47&gt;=3.15,H47&lt;16.284,A47&gt;=5.55),5.7,IF(AND(B47&gt;=3.25,H47&lt;10.393,G47&lt;0.774,F47&gt;=2.5,B47&gt;=3.15,H47&lt;16.284,A47&gt;=5.55),5.98,IF(AND(G47&lt;0.079,G47&lt;0.338,B47&gt;=3.1,G47&lt;0.934,D47&lt;0.45,F47&lt;1.5,A47&gt;=4.85,A47&lt;5.55),1.425,IF(AND(B47&lt;3.35,G47&gt;=0.338,B47&gt;=3.1,G47&lt;0.934,D47&lt;0.45,F47&lt;1.5,A47&gt;=4.85,A47&lt;5.55),1.4,IF(AND(G47&lt;0.404,B47&gt;=2.6,H47&gt;=8.486,D47&lt;1.35,F47&lt;2.5,B47&lt;3.15,H47&lt;16.284,A47&gt;=5.55),4.3,IF(AND(G47&gt;=0.404,B47&gt;=2.6,H47&gt;=8.486,D47&lt;1.35,F47&lt;2.5,B47&lt;3.15,H47&lt;16.284,A47&gt;=5.55),4.025,IF(AND(B47&gt;=3.05,G47&lt;0.567,D47&lt;1.55,D47&gt;=1.35,F47&lt;2.5,B47&lt;3.15,H47&lt;16.284,A47&gt;=5.55),4.7,IF(AND(A47&lt;6.45,H47&lt;10.667,D47&gt;=1.85,A47&gt;=6.35,F47&gt;=2.5,B47&lt;3.15,H47&lt;16.284,A47&gt;=5.55),5.3,IF(AND(A47&gt;=6.45,H47&lt;10.667,D47&gt;=1.85,A47&gt;=6.35,F47&gt;=2.5,B47&lt;3.15,H47&lt;16.284,A47&gt;=5.55),5.167,IF(AND(B47&lt;2.95,H47&gt;=10.667,D47&gt;=1.85,A47&gt;=6.35,F47&gt;=2.5,B47&lt;3.15,H47&lt;16.284,A47&gt;=5.55),5.6,IF(AND(B47&gt;=2.95,H47&gt;=10.667,D47&gt;=1.85,A47&gt;=6.35,F47&gt;=2.5,B47&lt;3.15,H47&lt;16.284,A47&gt;=5.55),5.5,IF(AND(H47&lt;10.325,G47&gt;=0.079,G47&lt;0.338,B47&gt;=3.1,G47&lt;0.934,D47&lt;0.45,F47&lt;1.5,A47&gt;=4.85,A47&lt;5.55),1.5,IF(AND(G47&lt;0.385,B47&gt;=3.35,G47&gt;=0.338,B47&gt;=3.1,G47&lt;0.934,D47&lt;0.45,F47&lt;1.5,A47&gt;=4.85,A47&lt;5.55),1.5,IF(AND(G47&gt;=0.385,B47&gt;=3.35,G47&gt;=0.338,B47&gt;=3.1,G47&lt;0.934,D47&lt;0.45,F47&lt;1.5,A47&gt;=4.85,A47&lt;5.55),1.42,IF(AND(B47&lt;2.5,B47&lt;3.05,G47&lt;0.567,D47&lt;1.55,D47&gt;=1.35,F47&lt;2.5,B47&lt;3.15,H47&lt;16.284,A47&gt;=5.55),4.5,IF(AND(B47&gt;=2.5,B47&lt;3.05,G47&lt;0.567,D47&lt;1.55,D47&gt;=1.35,F47&lt;2.5,B47&lt;3.15,H47&lt;16.284,A47&gt;=5.55),4.56,IF(AND(H47&lt;12.506,H47&gt;=10.325,G47&gt;=0.079,G47&lt;0.338,B47&gt;=3.1,G47&lt;0.934,D47&lt;0.45,F47&lt;1.5,A47&gt;=4.85,A47&lt;5.55),1.2,IF(AND(H47&gt;=12.506,H47&gt;=10.325,G47&gt;=0.079,G47&lt;0.338,B47&gt;=3.1,G47&lt;0.934,D47&lt;0.45,F47&lt;1.5,A47&gt;=4.85,A47&lt;5.55),1.3,"shouldnthappen")))))))))))))))))))))))))))))))))))))))</f>
        <v>1.42</v>
      </c>
      <c r="AU47" s="1" t="n">
        <f aca="false">IF(AND(G47&gt;=0.52,B47&lt;3.05,F47&lt;1.5),1.1,IF(AND(G47&lt;0.35,G47&lt;0.52,B47&lt;3.05,F47&lt;1.5),1.4,IF(AND(G47&gt;=0.35,G47&lt;0.52,B47&lt;3.05,F47&lt;1.5),1.3,IF(AND(G47&gt;=0.227,G47&lt;0.347,B47&gt;=3.05,F47&lt;1.5),1.32,IF(AND(H47&lt;6.417,G47&gt;=0.347,B47&gt;=3.05,F47&lt;1.5),1.7,IF(AND(A47&gt;=7.25,A47&gt;=6.6,F47&gt;=2.5,F47&gt;=1.5),6.35,IF(AND(G47&lt;0.11,G47&lt;0.227,G47&lt;0.347,B47&gt;=3.05,F47&lt;1.5),1.333,IF(AND(H47&lt;9.441,H47&gt;=6.417,G47&gt;=0.347,B47&gt;=3.05,F47&lt;1.5),1.425,IF(AND(B47&lt;2.75,G47&lt;0.451,H47&lt;10.266,F47&lt;2.5,F47&gt;=1.5),4,IF(AND(B47&gt;=2.75,G47&lt;0.451,H47&lt;10.266,F47&lt;2.5,F47&gt;=1.5),4.433,IF(AND(G47&gt;=0.865,G47&gt;=0.451,H47&lt;10.266,F47&lt;2.5,F47&gt;=1.5),4.2,IF(AND(B47&lt;2.45,H47&lt;13.665,H47&gt;=10.266,F47&lt;2.5,F47&gt;=1.5),3.7,IF(AND(G47&lt;0.302,H47&gt;=13.665,H47&gt;=10.266,F47&lt;2.5,F47&gt;=1.5),5,IF(AND(B47&lt;2.9,A47&lt;6.1,A47&lt;6.6,F47&gt;=2.5,F47&gt;=1.5),5.06,IF(AND(B47&gt;=2.9,A47&lt;6.1,A47&lt;6.6,F47&gt;=2.5,F47&gt;=1.5),4.8,IF(AND(B47&lt;3.05,A47&gt;=6.1,A47&lt;6.6,F47&gt;=2.5,F47&gt;=1.5),5.6,IF(AND(B47&gt;=3.05,A47&gt;=6.1,A47&lt;6.6,F47&gt;=2.5,F47&gt;=1.5),5.267,IF(AND(H47&gt;=14.564,A47&lt;7.25,A47&gt;=6.6,F47&gt;=2.5,F47&gt;=1.5),5.6,IF(AND(H47&gt;=14.309,G47&gt;=0.11,G47&lt;0.227,G47&lt;0.347,B47&gt;=3.05,F47&lt;1.5),1.7,IF(AND(D47&lt;0.4,H47&gt;=9.441,H47&gt;=6.417,G47&gt;=0.347,B47&gt;=3.05,F47&lt;1.5),1.5,IF(AND(D47&gt;=0.4,H47&gt;=9.441,H47&gt;=6.417,G47&gt;=0.347,B47&gt;=3.05,F47&lt;1.5),1.633,IF(AND(A47&lt;5.35,G47&lt;0.865,G47&gt;=0.451,H47&lt;10.266,F47&lt;2.5,F47&gt;=1.5),3.15,IF(AND(D47&lt;1.45,G47&gt;=0.302,H47&gt;=13.665,H47&gt;=10.266,F47&lt;2.5,F47&gt;=1.5),4.74,IF(AND(D47&gt;=1.45,G47&gt;=0.302,H47&gt;=13.665,H47&gt;=10.266,F47&lt;2.5,F47&gt;=1.5),4.567,IF(AND(H47&lt;8.836,H47&lt;14.564,A47&lt;7.25,A47&gt;=6.6,F47&gt;=2.5,F47&gt;=1.5),5.7,IF(AND(H47&gt;=8.836,H47&lt;14.564,A47&lt;7.25,A47&gt;=6.6,F47&gt;=2.5,F47&gt;=1.5),5.9,IF(AND(H47&lt;11.53,H47&lt;14.309,G47&gt;=0.11,G47&lt;0.227,G47&lt;0.347,B47&gt;=3.05,F47&lt;1.5),1.5,IF(AND(H47&gt;=11.53,H47&lt;14.309,G47&gt;=0.11,G47&lt;0.227,G47&lt;0.347,B47&gt;=3.05,F47&lt;1.5),1.467,IF(AND(H47&lt;9.386,A47&gt;=5.35,G47&lt;0.865,G47&gt;=0.451,H47&lt;10.266,F47&lt;2.5,F47&gt;=1.5),3.56,IF(AND(H47&gt;=9.386,A47&gt;=5.35,G47&lt;0.865,G47&gt;=0.451,H47&lt;10.266,F47&lt;2.5,F47&gt;=1.5),4.2,IF(AND(H47&lt;11.036,D47&lt;1.45,B47&gt;=2.45,H47&lt;13.665,H47&gt;=10.266,F47&lt;2.5,F47&gt;=1.5),4.45,IF(AND(H47&gt;=11.036,D47&lt;1.45,B47&gt;=2.45,H47&lt;13.665,H47&gt;=10.266,F47&lt;2.5,F47&gt;=1.5),4.1,IF(AND(G47&gt;=0.585,D47&gt;=1.45,B47&gt;=2.45,H47&lt;13.665,H47&gt;=10.266,F47&lt;2.5,F47&gt;=1.5),4.9,IF(AND(H47&lt;11.743,G47&lt;0.585,D47&gt;=1.45,B47&gt;=2.45,H47&lt;13.665,H47&gt;=10.266,F47&lt;2.5,F47&gt;=1.5),4.7,IF(AND(H47&gt;=11.743,G47&lt;0.585,D47&gt;=1.45,B47&gt;=2.45,H47&lt;13.665,H47&gt;=10.266,F47&lt;2.5,F47&gt;=1.5),4.5,"shouldnthappen")))))))))))))))))))))))))))))))))))</f>
        <v>1.425</v>
      </c>
      <c r="AV47" s="1" t="n">
        <f aca="false">IF(AND(G47&gt;=0.356,F47&gt;=1.5,A47&lt;5.75),3.52,IF(AND(A47&lt;7.25,A47&gt;=7.1,A47&gt;=5.75),5.875,IF(AND(A47&gt;=7.25,A47&gt;=7.1,A47&gt;=5.75),6.5,IF(AND(D47&gt;=0.35,G47&gt;=0.586,F47&lt;1.5,A47&lt;5.75),1.8,IF(AND(D47&lt;1.4,G47&lt;0.356,F47&gt;=1.5,A47&lt;5.75),4.2,IF(AND(D47&gt;=1.4,G47&lt;0.356,F47&gt;=1.5,A47&lt;5.75),4.5,IF(AND(H47&gt;=11.218,A47&lt;5.05,G47&lt;0.586,F47&lt;1.5,A47&lt;5.75),1.225,IF(AND(G47&gt;=0.253,A47&gt;=5.05,G47&lt;0.586,F47&lt;1.5,A47&lt;5.75),1.3,IF(AND(B47&gt;=3.75,D47&lt;0.35,G47&gt;=0.586,F47&lt;1.5,A47&lt;5.75),1.567,IF(AND(B47&lt;2.85,D47&lt;1.35,D47&lt;1.65,A47&lt;7.1,A47&gt;=5.75),4.26,IF(AND(B47&gt;=2.85,D47&lt;1.35,D47&lt;1.65,A47&lt;7.1,A47&gt;=5.75),4.45,IF(AND(A47&lt;6.05,H47&lt;12.921,D47&gt;=1.65,A47&lt;7.1,A47&gt;=5.75),5.1,IF(AND(H47&gt;=15.338,H47&gt;=12.921,D47&gt;=1.65,A47&lt;7.1,A47&gt;=5.75),5.55,IF(AND(G47&lt;0.418,H47&lt;11.218,A47&lt;5.05,G47&lt;0.586,F47&lt;1.5,A47&lt;5.75),1.42,IF(AND(G47&gt;=0.418,H47&lt;11.218,A47&lt;5.05,G47&lt;0.586,F47&lt;1.5,A47&lt;5.75),1.3,IF(AND(H47&gt;=13.321,G47&lt;0.253,A47&gt;=5.05,G47&lt;0.586,F47&lt;1.5,A47&lt;5.75),1.7,IF(AND(H47&lt;6.089,B47&lt;3.75,D47&lt;0.35,G47&gt;=0.586,F47&lt;1.5,A47&lt;5.75),1.7,IF(AND(H47&gt;=6.089,B47&lt;3.75,D47&lt;0.35,G47&gt;=0.586,F47&lt;1.5,A47&lt;5.75),1.5,IF(AND(B47&lt;2.9,D47&lt;1.45,D47&gt;=1.35,D47&lt;1.65,A47&lt;7.1,A47&gt;=5.75),4.8,IF(AND(B47&gt;=2.9,D47&lt;1.45,D47&gt;=1.35,D47&lt;1.65,A47&lt;7.1,A47&gt;=5.75),4.475,IF(AND(B47&lt;2.5,D47&gt;=1.45,D47&gt;=1.35,D47&lt;1.65,A47&lt;7.1,A47&gt;=5.75),4.5,IF(AND(H47&lt;8.884,A47&gt;=6.05,H47&lt;12.921,D47&gt;=1.65,A47&lt;7.1,A47&gt;=5.75),5.4,IF(AND(A47&lt;6.3,H47&lt;15.338,H47&gt;=12.921,D47&gt;=1.65,A47&lt;7.1,A47&gt;=5.75),4.967,IF(AND(A47&gt;=6.3,H47&lt;15.338,H47&gt;=12.921,D47&gt;=1.65,A47&lt;7.1,A47&gt;=5.75),5.133,IF(AND(H47&lt;10.826,H47&lt;13.321,G47&lt;0.253,A47&gt;=5.05,G47&lt;0.586,F47&lt;1.5,A47&lt;5.75),1.5,IF(AND(H47&gt;=10.826,H47&lt;13.321,G47&lt;0.253,A47&gt;=5.05,G47&lt;0.586,F47&lt;1.5,A47&lt;5.75),1.4,IF(AND(H47&lt;7.47,B47&gt;=2.5,D47&gt;=1.45,D47&gt;=1.35,D47&lt;1.65,A47&lt;7.1,A47&gt;=5.75),5.1,IF(AND(H47&gt;=7.47,B47&gt;=2.5,D47&gt;=1.45,D47&gt;=1.35,D47&lt;1.65,A47&lt;7.1,A47&gt;=5.75),4.725,IF(AND(H47&lt;9.637,H47&gt;=8.884,A47&gt;=6.05,H47&lt;12.921,D47&gt;=1.65,A47&lt;7.1,A47&gt;=5.75),5.9,IF(AND(B47&lt;2.6,H47&gt;=9.637,H47&gt;=8.884,A47&gt;=6.05,H47&lt;12.921,D47&gt;=1.65,A47&lt;7.1,A47&gt;=5.75),5.8,IF(AND(B47&lt;2.75,B47&gt;=2.6,H47&gt;=9.637,H47&gt;=8.884,A47&gt;=6.05,H47&lt;12.921,D47&gt;=1.65,A47&lt;7.1,A47&gt;=5.75),5.3,IF(AND(D47&lt;2.25,B47&gt;=2.75,B47&gt;=2.6,H47&gt;=9.637,H47&gt;=8.884,A47&gt;=6.05,H47&lt;12.921,D47&gt;=1.65,A47&lt;7.1,A47&gt;=5.75),5.6,IF(AND(D47&gt;=2.25,B47&gt;=2.75,B47&gt;=2.6,H47&gt;=9.637,H47&gt;=8.884,A47&gt;=6.05,H47&lt;12.921,D47&gt;=1.65,A47&lt;7.1,A47&gt;=5.75),5.5,"shouldnthappen")))))))))))))))))))))))))))))))))</f>
        <v>1.8</v>
      </c>
      <c r="AW47" s="1" t="n">
        <f aca="false">IF(AND(G47&gt;=0.905,F47&lt;1.5),1.767,IF(AND(H47&gt;=16.674,F47&gt;=1.5),6.55,IF(AND(A47&lt;4.35,H47&lt;14.344,G47&lt;0.905,F47&lt;1.5),1.1,IF(AND(B47&lt;3.65,H47&gt;=14.344,G47&lt;0.905,F47&lt;1.5),1.5,IF(AND(B47&gt;=3.65,H47&gt;=14.344,G47&lt;0.905,F47&lt;1.5),1.65,IF(AND(B47&lt;2.6,F47&gt;=2.5,H47&lt;16.674,F47&gt;=1.5),4.5,IF(AND(D47&gt;=0.45,A47&gt;=4.35,H47&lt;14.344,G47&lt;0.905,F47&lt;1.5),1.65,IF(AND(D47&lt;1.15,A47&lt;5.9,F47&lt;2.5,H47&lt;16.674,F47&gt;=1.5),3.56,IF(AND(B47&lt;2.75,A47&gt;=5.9,F47&lt;2.5,H47&lt;16.674,F47&gt;=1.5),5,IF(AND(H47&lt;13.531,B47&gt;=2.75,A47&gt;=5.9,F47&lt;2.5,H47&lt;16.674,F47&gt;=1.5),4.333,IF(AND(B47&lt;3.2,G47&gt;=0.669,B47&gt;=2.6,F47&gt;=2.5,H47&lt;16.674,F47&gt;=1.5),5.08,IF(AND(B47&gt;=3.2,G47&gt;=0.669,B47&gt;=2.6,F47&gt;=2.5,H47&lt;16.674,F47&gt;=1.5),5.4,IF(AND(B47&lt;3.15,A47&lt;5.05,D47&lt;0.45,A47&gt;=4.35,H47&lt;14.344,G47&lt;0.905,F47&lt;1.5),1.45,IF(AND(A47&gt;=5.55,A47&gt;=5.05,D47&lt;0.45,A47&gt;=4.35,H47&lt;14.344,G47&lt;0.905,F47&lt;1.5),1.5,IF(AND(A47&lt;5.55,A47&lt;5.65,D47&gt;=1.15,A47&lt;5.9,F47&lt;2.5,H47&lt;16.674,F47&gt;=1.5),3.95,IF(AND(A47&gt;=5.55,A47&lt;5.65,D47&gt;=1.15,A47&lt;5.9,F47&lt;2.5,H47&lt;16.674,F47&gt;=1.5),3.82,IF(AND(G47&lt;0.39,A47&gt;=5.65,D47&gt;=1.15,A47&lt;5.9,F47&lt;2.5,H47&lt;16.674,F47&gt;=1.5),4.35,IF(AND(G47&gt;=0.39,A47&gt;=5.65,D47&gt;=1.15,A47&lt;5.9,F47&lt;2.5,H47&lt;16.674,F47&gt;=1.5),3.95,IF(AND(G47&lt;0.466,H47&gt;=13.531,B47&gt;=2.75,A47&gt;=5.9,F47&lt;2.5,H47&lt;16.674,F47&gt;=1.5),4.8,IF(AND(G47&gt;=0.466,H47&gt;=13.531,B47&gt;=2.75,A47&gt;=5.9,F47&lt;2.5,H47&lt;16.674,F47&gt;=1.5),4.7,IF(AND(H47&lt;10.144,D47&lt;2.05,G47&lt;0.669,B47&gt;=2.6,F47&gt;=2.5,H47&lt;16.674,F47&gt;=1.5),5.3,IF(AND(H47&gt;=10.144,D47&lt;2.05,G47&lt;0.669,B47&gt;=2.6,F47&gt;=2.5,H47&lt;16.674,F47&gt;=1.5),5.133,IF(AND(D47&gt;=2.45,D47&gt;=2.05,G47&lt;0.669,B47&gt;=2.6,F47&gt;=2.5,H47&lt;16.674,F47&gt;=1.5),5.9,IF(AND(B47&lt;3.25,B47&gt;=3.15,A47&lt;5.05,D47&lt;0.45,A47&gt;=4.35,H47&lt;14.344,G47&lt;0.905,F47&lt;1.5),1.2,IF(AND(B47&gt;=3.25,B47&gt;=3.15,A47&lt;5.05,D47&lt;0.45,A47&gt;=4.35,H47&lt;14.344,G47&lt;0.905,F47&lt;1.5),1.36,IF(AND(B47&gt;=3.8,A47&lt;5.55,A47&gt;=5.05,D47&lt;0.45,A47&gt;=4.35,H47&lt;14.344,G47&lt;0.905,F47&lt;1.5),1.3,IF(AND(G47&lt;0.05,B47&lt;3.8,A47&lt;5.55,A47&gt;=5.05,D47&lt;0.45,A47&gt;=4.35,H47&lt;14.344,G47&lt;0.905,F47&lt;1.5),1.4,IF(AND(G47&lt;0.107,G47&lt;0.395,D47&lt;2.45,D47&gt;=2.05,G47&lt;0.669,B47&gt;=2.6,F47&gt;=2.5,H47&lt;16.674,F47&gt;=1.5),5.667,IF(AND(G47&lt;0.537,G47&gt;=0.395,D47&lt;2.45,D47&gt;=2.05,G47&lt;0.669,B47&gt;=2.6,F47&gt;=2.5,H47&lt;16.674,F47&gt;=1.5),5.6,IF(AND(G47&gt;=0.537,G47&gt;=0.395,D47&lt;2.45,D47&gt;=2.05,G47&lt;0.669,B47&gt;=2.6,F47&gt;=2.5,H47&lt;16.674,F47&gt;=1.5),5.775,IF(AND(B47&lt;3.6,G47&gt;=0.05,B47&lt;3.8,A47&lt;5.55,A47&gt;=5.05,D47&lt;0.45,A47&gt;=4.35,H47&lt;14.344,G47&lt;0.905,F47&lt;1.5),1.475,IF(AND(B47&gt;=3.6,G47&gt;=0.05,B47&lt;3.8,A47&lt;5.55,A47&gt;=5.05,D47&lt;0.45,A47&gt;=4.35,H47&lt;14.344,G47&lt;0.905,F47&lt;1.5),1.5,IF(AND(G47&lt;0.312,G47&gt;=0.107,G47&lt;0.395,D47&lt;2.45,D47&gt;=2.05,G47&lt;0.669,B47&gt;=2.6,F47&gt;=2.5,H47&lt;16.674,F47&gt;=1.5),5.18,IF(AND(G47&gt;=0.312,G47&gt;=0.107,G47&lt;0.395,D47&lt;2.45,D47&gt;=2.05,G47&lt;0.669,B47&gt;=2.6,F47&gt;=2.5,H47&lt;16.674,F47&gt;=1.5),5.4,"shouldnthappen"))))))))))))))))))))))))))))))))))</f>
        <v>1.767</v>
      </c>
      <c r="AX47" s="1" t="n">
        <f aca="false">IF(AND(D47&gt;=1.3,B47&gt;=3.45),6.25,IF(AND(B47&lt;2.75,A47&lt;5.25,B47&lt;3.45),3.9,IF(AND(D47&lt;0.25,D47&lt;1.3,B47&gt;=3.45),1.16,IF(AND(A47&gt;=5.05,B47&gt;=2.75,A47&lt;5.25,B47&lt;3.45),1.7,IF(AND(D47&lt;0.7,F47&lt;2.5,A47&gt;=5.25,B47&lt;3.45),1.5,IF(AND(H47&gt;=16.284,F47&gt;=2.5,A47&gt;=5.25,B47&lt;3.45),6.6,IF(AND(G47&lt;0.123,D47&gt;=0.25,D47&lt;1.3,B47&gt;=3.45),1.3,IF(AND(A47&lt;4.5,A47&lt;5.05,B47&gt;=2.75,A47&lt;5.25,B47&lt;3.45),1.3,IF(AND(A47&lt;5.05,G47&gt;=0.123,D47&gt;=0.25,D47&lt;1.3,B47&gt;=3.45),1.6,IF(AND(B47&lt;3.15,A47&gt;=4.5,A47&lt;5.05,B47&gt;=2.75,A47&lt;5.25,B47&lt;3.45),1.54,IF(AND(B47&gt;=3.15,A47&gt;=4.5,A47&lt;5.05,B47&gt;=2.75,A47&lt;5.25,B47&lt;3.45),1.35,IF(AND(D47&gt;=1.4,A47&lt;5.9,D47&gt;=0.7,F47&lt;2.5,A47&gt;=5.25,B47&lt;3.45),4.5,IF(AND(D47&gt;=1.55,A47&gt;=5.9,D47&gt;=0.7,F47&lt;2.5,A47&gt;=5.25,B47&lt;3.45),4.95,IF(AND(G47&gt;=0.682,D47&gt;=2.05,H47&lt;16.284,F47&gt;=2.5,A47&gt;=5.25,B47&lt;3.45),5.26,IF(AND(A47&lt;5.4,A47&gt;=5.05,G47&gt;=0.123,D47&gt;=0.25,D47&lt;1.3,B47&gt;=3.45),1.64,IF(AND(A47&gt;=5.4,A47&gt;=5.05,G47&gt;=0.123,D47&gt;=0.25,D47&lt;1.3,B47&gt;=3.45),1.6,IF(AND(G47&lt;0.372,D47&lt;1.4,A47&lt;5.9,D47&gt;=0.7,F47&lt;2.5,A47&gt;=5.25,B47&lt;3.45),4.175,IF(AND(D47&lt;1.35,D47&lt;1.55,A47&gt;=5.9,D47&gt;=0.7,F47&lt;2.5,A47&gt;=5.25,B47&lt;3.45),4.2,IF(AND(B47&lt;2.35,G47&lt;0.596,D47&lt;2.05,H47&lt;16.284,F47&gt;=2.5,A47&gt;=5.25,B47&lt;3.45),5,IF(AND(G47&gt;=0.888,G47&gt;=0.596,D47&lt;2.05,H47&lt;16.284,F47&gt;=2.5,A47&gt;=5.25,B47&lt;3.45),4.8,IF(AND(A47&gt;=6.85,G47&lt;0.682,D47&gt;=2.05,H47&lt;16.284,F47&gt;=2.5,A47&gt;=5.25,B47&lt;3.45),5.4,IF(AND(A47&gt;=5.75,G47&gt;=0.372,D47&lt;1.4,A47&lt;5.9,D47&gt;=0.7,F47&lt;2.5,A47&gt;=5.25,B47&lt;3.45),3.933,IF(AND(A47&gt;=6.75,D47&gt;=1.35,D47&lt;1.55,A47&gt;=5.9,D47&gt;=0.7,F47&lt;2.5,A47&gt;=5.25,B47&lt;3.45),4.8,IF(AND(H47&lt;11.084,B47&gt;=2.35,G47&lt;0.596,D47&lt;2.05,H47&lt;16.284,F47&gt;=2.5,A47&gt;=5.25,B47&lt;3.45),5.3,IF(AND(H47&lt;8.435,G47&lt;0.888,G47&gt;=0.596,D47&lt;2.05,H47&lt;16.284,F47&gt;=2.5,A47&gt;=5.25,B47&lt;3.45),5.1,IF(AND(H47&gt;=8.435,G47&lt;0.888,G47&gt;=0.596,D47&lt;2.05,H47&lt;16.284,F47&gt;=2.5,A47&gt;=5.25,B47&lt;3.45),4.94,IF(AND(B47&lt;3.15,A47&lt;6.85,G47&lt;0.682,D47&gt;=2.05,H47&lt;16.284,F47&gt;=2.5,A47&gt;=5.25,B47&lt;3.45),5.6,IF(AND(B47&gt;=3.15,A47&lt;6.85,G47&lt;0.682,D47&gt;=2.05,H47&lt;16.284,F47&gt;=2.5,A47&gt;=5.25,B47&lt;3.45),5.74,IF(AND(G47&lt;0.572,A47&lt;5.75,G47&gt;=0.372,D47&lt;1.4,A47&lt;5.9,D47&gt;=0.7,F47&lt;2.5,A47&gt;=5.25,B47&lt;3.45),3.7,IF(AND(D47&lt;1.45,A47&lt;6.75,D47&gt;=1.35,D47&lt;1.55,A47&gt;=5.9,D47&gt;=0.7,F47&lt;2.5,A47&gt;=5.25,B47&lt;3.45),4.46,IF(AND(D47&gt;=1.45,A47&lt;6.75,D47&gt;=1.35,D47&lt;1.55,A47&gt;=5.9,D47&gt;=0.7,F47&lt;2.5,A47&gt;=5.25,B47&lt;3.45),4.567,IF(AND(H47&lt;12.532,H47&gt;=11.084,B47&gt;=2.35,G47&lt;0.596,D47&lt;2.05,H47&lt;16.284,F47&gt;=2.5,A47&gt;=5.25,B47&lt;3.45),5.8,IF(AND(H47&gt;=12.532,H47&gt;=11.084,B47&gt;=2.35,G47&lt;0.596,D47&lt;2.05,H47&lt;16.284,F47&gt;=2.5,A47&gt;=5.25,B47&lt;3.45),5.667,IF(AND(A47&gt;=5.65,G47&gt;=0.572,A47&lt;5.75,G47&gt;=0.372,D47&lt;1.4,A47&lt;5.9,D47&gt;=0.7,F47&lt;2.5,A47&gt;=5.25,B47&lt;3.45),4.2,IF(AND(G47&lt;0.862,A47&lt;5.65,G47&gt;=0.572,A47&lt;5.75,G47&gt;=0.372,D47&lt;1.4,A47&lt;5.9,D47&gt;=0.7,F47&lt;2.5,A47&gt;=5.25,B47&lt;3.45),3.9,IF(AND(G47&gt;=0.862,A47&lt;5.65,G47&gt;=0.572,A47&lt;5.75,G47&gt;=0.372,D47&lt;1.4,A47&lt;5.9,D47&gt;=0.7,F47&lt;2.5,A47&gt;=5.25,B47&lt;3.45),4,"shouldnthappen"))))))))))))))))))))))))))))))))))))</f>
        <v>1.64</v>
      </c>
      <c r="AY47" s="1" t="n">
        <f aca="false">IF(AND(H47&gt;=8.233,D47&gt;=0.8,A47&lt;5.55),3.525,IF(AND(B47&lt;2.9,H47&gt;=15.534,A47&gt;=5.55),4.8,IF(AND(H47&gt;=12.259,A47&lt;4.75,D47&lt;0.8,A47&lt;5.55),1.25,IF(AND(B47&gt;=3.85,A47&gt;=4.75,D47&lt;0.8,A47&lt;5.55),1.425,IF(AND(D47&lt;1.55,H47&lt;8.233,D47&gt;=0.8,A47&lt;5.55),3.975,IF(AND(D47&gt;=1.55,H47&lt;8.233,D47&gt;=0.8,A47&lt;5.55),4.5,IF(AND(D47&lt;0.65,D47&lt;1.7,H47&lt;15.534,A47&gt;=5.55),1.7,IF(AND(A47&gt;=7.05,D47&gt;=1.7,H47&lt;15.534,A47&gt;=5.55),6.3,IF(AND(B47&gt;=3.35,B47&gt;=2.9,H47&gt;=15.534,A47&gt;=5.55),5.4,IF(AND(B47&lt;3.1,H47&lt;12.259,A47&lt;4.75,D47&lt;0.8,A47&lt;5.55),1.367,IF(AND(B47&gt;=3.1,H47&lt;12.259,A47&lt;4.75,D47&lt;0.8,A47&lt;5.55),1.4,IF(AND(G47&gt;=0.905,B47&lt;3.85,A47&gt;=4.75,D47&lt;0.8,A47&lt;5.55),1.9,IF(AND(H47&lt;15.681,B47&lt;3.35,B47&gt;=2.9,H47&gt;=15.534,A47&gt;=5.55),5.8,IF(AND(H47&gt;=15.681,B47&lt;3.35,B47&gt;=2.9,H47&gt;=15.534,A47&gt;=5.55),5.7,IF(AND(H47&gt;=14.877,G47&lt;0.905,B47&lt;3.85,A47&gt;=4.75,D47&lt;0.8,A47&lt;5.55),1.3,IF(AND(D47&gt;=1.25,B47&lt;2.65,D47&gt;=0.65,D47&lt;1.7,H47&lt;15.534,A47&gt;=5.55),4.433,IF(AND(G47&gt;=0.622,B47&lt;3.15,A47&lt;7.05,D47&gt;=1.7,H47&lt;15.534,A47&gt;=5.55),5.08,IF(AND(H47&gt;=13.42,B47&gt;=3.15,A47&lt;7.05,D47&gt;=1.7,H47&lt;15.534,A47&gt;=5.55),5.1,IF(AND(G47&lt;0.265,H47&lt;14.877,G47&lt;0.905,B47&lt;3.85,A47&gt;=4.75,D47&lt;0.8,A47&lt;5.55),1.2,IF(AND(A47&lt;5.75,D47&lt;1.25,B47&lt;2.65,D47&gt;=0.65,D47&lt;1.7,H47&lt;15.534,A47&gt;=5.55),3.7,IF(AND(A47&gt;=5.75,D47&lt;1.25,B47&lt;2.65,D47&gt;=0.65,D47&lt;1.7,H47&lt;15.534,A47&gt;=5.55),4,IF(AND(G47&gt;=0.652,D47&lt;1.35,B47&gt;=2.65,D47&gt;=0.65,D47&lt;1.7,H47&lt;15.534,A47&gt;=5.55),3.6,IF(AND(H47&lt;7.47,D47&gt;=1.35,B47&gt;=2.65,D47&gt;=0.65,D47&lt;1.7,H47&lt;15.534,A47&gt;=5.55),5.1,IF(AND(H47&lt;10.914,G47&lt;0.622,B47&lt;3.15,A47&lt;7.05,D47&gt;=1.7,H47&lt;15.534,A47&gt;=5.55),5.36,IF(AND(H47&gt;=10.914,G47&lt;0.622,B47&lt;3.15,A47&lt;7.05,D47&gt;=1.7,H47&lt;15.534,A47&gt;=5.55),5.64,IF(AND(G47&gt;=0.657,H47&lt;13.42,B47&gt;=3.15,A47&lt;7.05,D47&gt;=1.7,H47&lt;15.534,A47&gt;=5.55),6,IF(AND(G47&gt;=0.782,G47&gt;=0.265,H47&lt;14.877,G47&lt;0.905,B47&lt;3.85,A47&gt;=4.75,D47&lt;0.8,A47&lt;5.55),1.48,IF(AND(H47&lt;11.286,G47&lt;0.652,D47&lt;1.35,B47&gt;=2.65,D47&gt;=0.65,D47&lt;1.7,H47&lt;15.534,A47&gt;=5.55),4.24,IF(AND(H47&gt;=11.286,G47&lt;0.652,D47&lt;1.35,B47&gt;=2.65,D47&gt;=0.65,D47&lt;1.7,H47&lt;15.534,A47&gt;=5.55),4.05,IF(AND(G47&lt;0.413,H47&gt;=7.47,D47&gt;=1.35,B47&gt;=2.65,D47&gt;=0.65,D47&lt;1.7,H47&lt;15.534,A47&gt;=5.55),5.1,IF(AND(H47&lt;11.325,G47&lt;0.657,H47&lt;13.42,B47&gt;=3.15,A47&lt;7.05,D47&gt;=1.7,H47&lt;15.534,A47&gt;=5.55),5.8,IF(AND(H47&gt;=11.325,G47&lt;0.657,H47&lt;13.42,B47&gt;=3.15,A47&lt;7.05,D47&gt;=1.7,H47&lt;15.534,A47&gt;=5.55),5.6,IF(AND(D47&gt;=0.35,G47&lt;0.782,G47&gt;=0.265,H47&lt;14.877,G47&lt;0.905,B47&lt;3.85,A47&gt;=4.75,D47&lt;0.8,A47&lt;5.55),1.633,IF(AND(B47&lt;2.85,G47&gt;=0.413,H47&gt;=7.47,D47&gt;=1.35,B47&gt;=2.65,D47&gt;=0.65,D47&lt;1.7,H47&lt;15.534,A47&gt;=5.55),4.6,IF(AND(D47&lt;0.15,D47&lt;0.35,G47&lt;0.782,G47&gt;=0.265,H47&lt;14.877,G47&lt;0.905,B47&lt;3.85,A47&gt;=4.75,D47&lt;0.8,A47&lt;5.55),1.5,IF(AND(D47&gt;=0.15,D47&lt;0.35,G47&lt;0.782,G47&gt;=0.265,H47&lt;14.877,G47&lt;0.905,B47&lt;3.85,A47&gt;=4.75,D47&lt;0.8,A47&lt;5.55),1.543,IF(AND(A47&gt;=6.8,B47&gt;=2.85,G47&gt;=0.413,H47&gt;=7.47,D47&gt;=1.35,B47&gt;=2.65,D47&gt;=0.65,D47&lt;1.7,H47&lt;15.534,A47&gt;=5.55),4.9,IF(AND(H47&lt;13.531,A47&lt;6.8,B47&gt;=2.85,G47&gt;=0.413,H47&gt;=7.47,D47&gt;=1.35,B47&gt;=2.65,D47&gt;=0.65,D47&lt;1.7,H47&lt;15.534,A47&gt;=5.55),4.5,IF(AND(H47&gt;=13.531,A47&lt;6.8,B47&gt;=2.85,G47&gt;=0.413,H47&gt;=7.47,D47&gt;=1.35,B47&gt;=2.65,D47&gt;=0.65,D47&lt;1.7,H47&lt;15.534,A47&gt;=5.55),4.7,"shouldnthappen")))))))))))))))))))))))))))))))))))))))</f>
        <v>1.9</v>
      </c>
      <c r="AZ47" s="1" t="n">
        <f aca="false">IF(AND(H47&gt;=15.371,B47&gt;=3.35),5.4,IF(AND(G47&gt;=0.851,H47&gt;=15.244,B47&lt;3.35),4.75,IF(AND(F47&gt;=2,H47&lt;15.371,B47&gt;=3.35),5.6,IF(AND(B47&lt;2.75,A47&lt;5.15,H47&lt;15.244,B47&lt;3.35),3.42,IF(AND(A47&gt;=7.25,G47&lt;0.851,H47&gt;=15.244,B47&lt;3.35),6.6,IF(AND(A47&lt;4.45,B47&gt;=2.75,A47&lt;5.15,H47&lt;15.244,B47&lt;3.35),1.1,IF(AND(G47&lt;0.527,A47&lt;7.25,G47&lt;0.851,H47&gt;=15.244,B47&lt;3.35),5.08,IF(AND(G47&gt;=0.527,A47&lt;7.25,G47&lt;0.851,H47&gt;=15.244,B47&lt;3.35),5.8,IF(AND(D47&gt;=0.35,B47&lt;3.7,F47&lt;2,H47&lt;15.371,B47&gt;=3.35),1.55,IF(AND(H47&lt;6.542,B47&gt;=3.7,F47&lt;2,H47&lt;15.371,B47&gt;=3.35),1.9,IF(AND(B47&lt;3.25,A47&gt;=4.45,B47&gt;=2.75,A47&lt;5.15,H47&lt;15.244,B47&lt;3.35),1.46,IF(AND(B47&gt;=3.25,A47&gt;=4.45,B47&gt;=2.75,A47&lt;5.15,H47&lt;15.244,B47&lt;3.35),1.7,IF(AND(H47&lt;13.654,B47&gt;=2.95,D47&lt;1.45,A47&gt;=5.15,H47&lt;15.244,B47&lt;3.35),4.3,IF(AND(H47&gt;=13.654,B47&gt;=2.95,D47&lt;1.45,A47&gt;=5.15,H47&lt;15.244,B47&lt;3.35),4.625,IF(AND(F47&gt;=2.5,D47&lt;1.75,D47&gt;=1.45,A47&gt;=5.15,H47&lt;15.244,B47&lt;3.35),5.3,IF(AND(G47&gt;=0.853,D47&gt;=1.75,D47&gt;=1.45,A47&gt;=5.15,H47&lt;15.244,B47&lt;3.35),5.15,IF(AND(D47&gt;=0.25,D47&lt;0.35,B47&lt;3.7,F47&lt;2,H47&lt;15.371,B47&gt;=3.35),1.3,IF(AND(B47&lt;3.85,H47&gt;=6.542,B47&gt;=3.7,F47&lt;2,H47&lt;15.371,B47&gt;=3.35),1.633,IF(AND(H47&lt;7.02,H47&lt;10.688,B47&lt;2.95,D47&lt;1.45,A47&gt;=5.15,H47&lt;15.244,B47&lt;3.35),3.98,IF(AND(G47&lt;0.338,H47&gt;=10.688,B47&lt;2.95,D47&lt;1.45,A47&gt;=5.15,H47&lt;15.244,B47&lt;3.35),4.22,IF(AND(G47&gt;=0.338,H47&gt;=10.688,B47&lt;2.95,D47&lt;1.45,A47&gt;=5.15,H47&lt;15.244,B47&lt;3.35),3.9,IF(AND(B47&lt;2.75,F47&lt;2.5,D47&lt;1.75,D47&gt;=1.45,A47&gt;=5.15,H47&lt;15.244,B47&lt;3.35),5.1,IF(AND(B47&gt;=2.75,F47&lt;2.5,D47&lt;1.75,D47&gt;=1.45,A47&gt;=5.15,H47&lt;15.244,B47&lt;3.35),4.74,IF(AND(A47&gt;=7,G47&lt;0.853,D47&gt;=1.75,D47&gt;=1.45,A47&gt;=5.15,H47&lt;15.244,B47&lt;3.35),6.5,IF(AND(G47&gt;=0.934,D47&lt;0.25,D47&lt;0.35,B47&lt;3.7,F47&lt;2,H47&lt;15.371,B47&gt;=3.35),1.7,IF(AND(D47&lt;0.25,B47&gt;=3.85,H47&gt;=6.542,B47&gt;=3.7,F47&lt;2,H47&lt;15.371,B47&gt;=3.35),1.5,IF(AND(D47&gt;=0.25,B47&gt;=3.85,H47&gt;=6.542,B47&gt;=3.7,F47&lt;2,H47&lt;15.371,B47&gt;=3.35),1.4,IF(AND(B47&lt;2.5,H47&gt;=7.02,H47&lt;10.688,B47&lt;2.95,D47&lt;1.45,A47&gt;=5.15,H47&lt;15.244,B47&lt;3.35),3.8,IF(AND(G47&gt;=0.74,A47&lt;7,G47&lt;0.853,D47&gt;=1.75,D47&gt;=1.45,A47&gt;=5.15,H47&lt;15.244,B47&lt;3.35),6,IF(AND(G47&gt;=0.61,G47&lt;0.934,D47&lt;0.25,D47&lt;0.35,B47&lt;3.7,F47&lt;2,H47&lt;15.371,B47&gt;=3.35),1.5,IF(AND(D47&lt;1.15,B47&gt;=2.5,H47&gt;=7.02,H47&lt;10.688,B47&lt;2.95,D47&lt;1.45,A47&gt;=5.15,H47&lt;15.244,B47&lt;3.35),3.5,IF(AND(D47&gt;=1.15,B47&gt;=2.5,H47&gt;=7.02,H47&lt;10.688,B47&lt;2.95,D47&lt;1.45,A47&gt;=5.15,H47&lt;15.244,B47&lt;3.35),3.6,IF(AND(G47&gt;=0.626,G47&lt;0.74,A47&lt;7,G47&lt;0.853,D47&gt;=1.75,D47&gt;=1.45,A47&gt;=5.15,H47&lt;15.244,B47&lt;3.35),4.9,IF(AND(H47&lt;13.641,G47&lt;0.61,G47&lt;0.934,D47&lt;0.25,D47&lt;0.35,B47&lt;3.7,F47&lt;2,H47&lt;15.371,B47&gt;=3.35),1.425,IF(AND(H47&gt;=13.641,G47&lt;0.61,G47&lt;0.934,D47&lt;0.25,D47&lt;0.35,B47&lt;3.7,F47&lt;2,H47&lt;15.371,B47&gt;=3.35),1.3,IF(AND(B47&lt;3.05,G47&lt;0.626,G47&lt;0.74,A47&lt;7,G47&lt;0.853,D47&gt;=1.75,D47&gt;=1.45,A47&gt;=5.15,H47&lt;15.244,B47&lt;3.35),5.475,IF(AND(B47&gt;=3.05,G47&lt;0.626,G47&lt;0.74,A47&lt;7,G47&lt;0.853,D47&gt;=1.75,D47&gt;=1.45,A47&gt;=5.15,H47&lt;15.244,B47&lt;3.35),5.633,"shouldnthappen")))))))))))))))))))))))))))))))))))))</f>
        <v>1.9</v>
      </c>
      <c r="BA47" s="1" t="n">
        <f aca="false">IF(AND(F47&gt;=2,B47&gt;=3.4),6.1,IF(AND(B47&lt;2.75,A47&lt;5.15,B47&lt;3.4),3.225,IF(AND(G47&gt;=0.821,F47&lt;2,B47&gt;=3.4),1.9,IF(AND(B47&gt;=3.2,B47&gt;=2.75,A47&lt;5.15,B47&lt;3.4),1.7,IF(AND(A47&lt;4.8,G47&lt;0.821,F47&lt;2,B47&gt;=3.4),1,IF(AND(G47&gt;=0.446,B47&lt;3.2,B47&gt;=2.75,A47&lt;5.15,B47&lt;3.4),1.1,IF(AND(G47&lt;0.356,D47&lt;1.45,A47&lt;6.25,A47&gt;=5.15,B47&lt;3.4),4.32,IF(AND(G47&lt;0.591,D47&gt;=1.45,A47&lt;6.25,A47&gt;=5.15,B47&lt;3.4),4.6,IF(AND(D47&lt;1.75,G47&lt;0.597,A47&gt;=6.25,A47&gt;=5.15,B47&lt;3.4),4.86,IF(AND(H47&gt;=16.472,G47&gt;=0.597,A47&gt;=6.25,A47&gt;=5.15,B47&lt;3.4),6.6,IF(AND(G47&lt;0.063,G47&lt;0.446,B47&lt;3.2,B47&gt;=2.75,A47&lt;5.15,B47&lt;3.4),1.4,IF(AND(A47&gt;=5.95,G47&gt;=0.356,D47&lt;1.45,A47&lt;6.25,A47&gt;=5.15,B47&lt;3.4),4.6,IF(AND(B47&gt;=2.9,G47&gt;=0.591,D47&gt;=1.45,A47&lt;6.25,A47&gt;=5.15,B47&lt;3.4),4.867,IF(AND(D47&gt;=2.4,H47&lt;16.472,G47&gt;=0.597,A47&gt;=6.25,A47&gt;=5.15,B47&lt;3.4),6,IF(AND(A47&lt;5.45,B47&gt;=3.85,A47&gt;=4.8,G47&lt;0.821,F47&lt;2,B47&gt;=3.4),1.3,IF(AND(A47&gt;=5.45,B47&gt;=3.85,A47&gt;=4.8,G47&lt;0.821,F47&lt;2,B47&gt;=3.4),1.45,IF(AND(H47&lt;14.273,G47&gt;=0.063,G47&lt;0.446,B47&lt;3.2,B47&gt;=2.75,A47&lt;5.15,B47&lt;3.4),1.5,IF(AND(H47&gt;=14.273,G47&gt;=0.063,G47&lt;0.446,B47&lt;3.2,B47&gt;=2.75,A47&lt;5.15,B47&lt;3.4),1.6,IF(AND(G47&gt;=0.572,A47&lt;5.95,G47&gt;=0.356,D47&lt;1.45,A47&lt;6.25,A47&gt;=5.15,B47&lt;3.4),3.9,IF(AND(G47&lt;0.827,B47&lt;2.9,G47&gt;=0.591,D47&gt;=1.45,A47&lt;6.25,A47&gt;=5.15,B47&lt;3.4),4.9,IF(AND(G47&gt;=0.827,B47&lt;2.9,G47&gt;=0.591,D47&gt;=1.45,A47&lt;6.25,A47&gt;=5.15,B47&lt;3.4),5.1,IF(AND(A47&gt;=7.2,B47&lt;3.05,D47&gt;=1.75,G47&lt;0.597,A47&gt;=6.25,A47&gt;=5.15,B47&lt;3.4),6.7,IF(AND(G47&lt;0.353,B47&gt;=3.05,D47&gt;=1.75,G47&lt;0.597,A47&gt;=6.25,A47&gt;=5.15,B47&lt;3.4),5.22,IF(AND(G47&gt;=0.353,B47&gt;=3.05,D47&gt;=1.75,G47&lt;0.597,A47&gt;=6.25,A47&gt;=5.15,B47&lt;3.4),5.65,IF(AND(A47&lt;6.55,D47&lt;2.4,H47&lt;16.472,G47&gt;=0.597,A47&gt;=6.25,A47&gt;=5.15,B47&lt;3.4),5.033,IF(AND(H47&lt;12.719,G47&lt;0.385,B47&lt;3.85,A47&gt;=4.8,G47&lt;0.821,F47&lt;2,B47&gt;=3.4),1.54,IF(AND(H47&gt;=12.719,G47&lt;0.385,B47&lt;3.85,A47&gt;=4.8,G47&lt;0.821,F47&lt;2,B47&gt;=3.4),1.3,IF(AND(B47&lt;3.6,G47&gt;=0.385,B47&lt;3.85,A47&gt;=4.8,G47&lt;0.821,F47&lt;2,B47&gt;=3.4),1.325,IF(AND(B47&gt;=3.6,G47&gt;=0.385,B47&lt;3.85,A47&gt;=4.8,G47&lt;0.821,F47&lt;2,B47&gt;=3.4),1.55,IF(AND(D47&lt;1.05,G47&lt;0.572,A47&lt;5.95,G47&gt;=0.356,D47&lt;1.45,A47&lt;6.25,A47&gt;=5.15,B47&lt;3.4),3.633,IF(AND(D47&gt;=2.15,A47&lt;7.2,B47&lt;3.05,D47&gt;=1.75,G47&lt;0.597,A47&gt;=6.25,A47&gt;=5.15,B47&lt;3.4),5.667,IF(AND(H47&lt;13.094,A47&gt;=6.55,D47&lt;2.4,H47&lt;16.472,G47&gt;=0.597,A47&gt;=6.25,A47&gt;=5.15,B47&lt;3.4),5.2,IF(AND(D47&lt;1.15,D47&gt;=1.05,G47&lt;0.572,A47&lt;5.95,G47&gt;=0.356,D47&lt;1.45,A47&lt;6.25,A47&gt;=5.15,B47&lt;3.4),3.8,IF(AND(D47&gt;=1.15,D47&gt;=1.05,G47&lt;0.572,A47&lt;5.95,G47&gt;=0.356,D47&lt;1.45,A47&lt;6.25,A47&gt;=5.15,B47&lt;3.4),3.9,IF(AND(G47&gt;=0.487,D47&lt;2.15,A47&lt;7.2,B47&lt;3.05,D47&gt;=1.75,G47&lt;0.597,A47&gt;=6.25,A47&gt;=5.15,B47&lt;3.4),5.8,IF(AND(A47&lt;6.8,H47&gt;=13.094,A47&gt;=6.55,D47&lt;2.4,H47&lt;16.472,G47&gt;=0.597,A47&gt;=6.25,A47&gt;=5.15,B47&lt;3.4),4.52,IF(AND(A47&gt;=6.8,H47&gt;=13.094,A47&gt;=6.55,D47&lt;2.4,H47&lt;16.472,G47&gt;=0.597,A47&gt;=6.25,A47&gt;=5.15,B47&lt;3.4),4.75,IF(AND(B47&lt;2.95,G47&lt;0.487,D47&lt;2.15,A47&lt;7.2,B47&lt;3.05,D47&gt;=1.75,G47&lt;0.597,A47&gt;=6.25,A47&gt;=5.15,B47&lt;3.4),5.6,IF(AND(B47&gt;=2.95,G47&lt;0.487,D47&lt;2.15,A47&lt;7.2,B47&lt;3.05,D47&gt;=1.75,G47&lt;0.597,A47&gt;=6.25,A47&gt;=5.15,B47&lt;3.4),5.5,"shouldnthappen")))))))))))))))))))))))))))))))))))))))</f>
        <v>1.9</v>
      </c>
      <c r="BB47" s="1" t="n">
        <f aca="false">IF(AND(A47&lt;4.35,B47&lt;3.25,F47&lt;1.5),1.1,IF(AND(H47&lt;14.005,A47&gt;=4.35,B47&lt;3.25,F47&lt;1.5),1.3,IF(AND(H47&gt;=14.005,A47&gt;=4.35,B47&lt;3.25,F47&lt;1.5),1.6,IF(AND(G47&gt;=0.905,A47&lt;5.15,B47&gt;=3.25,F47&lt;1.5),1.9,IF(AND(B47&lt;3.45,A47&gt;=5.15,B47&gt;=3.25,F47&lt;1.5),1.6,IF(AND(F47&gt;=2.5,D47&gt;=1.35,D47&lt;1.75,F47&gt;=1.5),4.867,IF(AND(A47&gt;=7.05,D47&gt;=2.05,D47&gt;=1.75,F47&gt;=1.5),6.35,IF(AND(D47&gt;=0.4,G47&lt;0.905,A47&lt;5.15,B47&gt;=3.25,F47&lt;1.5),1.65,IF(AND(B47&lt;3.6,B47&gt;=3.45,A47&gt;=5.15,B47&gt;=3.25,F47&lt;1.5),1.35,IF(AND(H47&lt;6.808,H47&lt;9.386,D47&lt;1.35,D47&lt;1.75,F47&gt;=1.5),4.05,IF(AND(H47&gt;=6.808,H47&lt;9.386,D47&lt;1.35,D47&lt;1.75,F47&gt;=1.5),3.46,IF(AND(B47&lt;2.45,F47&lt;2.5,D47&gt;=1.35,D47&lt;1.75,F47&gt;=1.5),4.5,IF(AND(H47&gt;=13.115,D47&lt;1.95,D47&lt;2.05,D47&gt;=1.75,F47&gt;=1.5),4.85,IF(AND(G47&lt;0.196,D47&gt;=1.95,D47&lt;2.05,D47&gt;=1.75,F47&gt;=1.5),6.7,IF(AND(G47&gt;=0.196,D47&gt;=1.95,D47&lt;2.05,D47&gt;=1.75,F47&gt;=1.5),5.12,IF(AND(H47&lt;10.925,D47&lt;0.4,G47&lt;0.905,A47&lt;5.15,B47&gt;=3.25,F47&lt;1.5),1.4,IF(AND(H47&gt;=10.925,D47&lt;0.4,G47&lt;0.905,A47&lt;5.15,B47&gt;=3.25,F47&lt;1.5),1.45,IF(AND(H47&lt;14.096,B47&gt;=3.6,B47&gt;=3.45,A47&gt;=5.15,B47&gt;=3.25,F47&lt;1.5),1.42,IF(AND(H47&gt;=14.096,B47&gt;=3.6,B47&gt;=3.45,A47&gt;=5.15,B47&gt;=3.25,F47&lt;1.5),1.7,IF(AND(B47&lt;2.45,D47&lt;1.15,H47&gt;=9.386,D47&lt;1.35,D47&lt;1.75,F47&gt;=1.5),3.6,IF(AND(B47&gt;=2.45,D47&lt;1.15,H47&gt;=9.386,D47&lt;1.35,D47&lt;1.75,F47&gt;=1.5),3.9,IF(AND(G47&lt;0.246,D47&gt;=1.15,H47&gt;=9.386,D47&lt;1.35,D47&lt;1.75,F47&gt;=1.5),4.4,IF(AND(B47&lt;2.75,B47&gt;=2.45,F47&lt;2.5,D47&gt;=1.35,D47&lt;1.75,F47&gt;=1.5),5.1,IF(AND(H47&lt;11.084,H47&lt;13.115,D47&lt;1.95,D47&lt;2.05,D47&gt;=1.75,F47&gt;=1.5),5.35,IF(AND(H47&gt;=11.084,H47&lt;13.115,D47&lt;1.95,D47&lt;2.05,D47&gt;=1.75,F47&gt;=1.5),5.7,IF(AND(H47&lt;15.52,D47&lt;2.25,A47&lt;7.05,D47&gt;=2.05,D47&gt;=1.75,F47&gt;=1.5),5.45,IF(AND(H47&gt;=15.52,D47&lt;2.25,A47&lt;7.05,D47&gt;=2.05,D47&gt;=1.75,F47&gt;=1.5),5.725,IF(AND(G47&gt;=0.775,D47&gt;=2.25,A47&lt;7.05,D47&gt;=2.05,D47&gt;=1.75,F47&gt;=1.5),5.2,IF(AND(D47&lt;1.25,G47&gt;=0.246,D47&gt;=1.15,H47&gt;=9.386,D47&lt;1.35,D47&lt;1.75,F47&gt;=1.5),4.05,IF(AND(A47&lt;5.85,B47&gt;=2.75,B47&gt;=2.45,F47&lt;2.5,D47&gt;=1.35,D47&lt;1.75,F47&gt;=1.5),4.5,IF(AND(B47&lt;3.3,G47&lt;0.775,D47&gt;=2.25,A47&lt;7.05,D47&gt;=2.05,D47&gt;=1.75,F47&gt;=1.5),5.64,IF(AND(B47&gt;=3.3,G47&lt;0.775,D47&gt;=2.25,A47&lt;7.05,D47&gt;=2.05,D47&gt;=1.75,F47&gt;=1.5),5.6,IF(AND(A47&lt;5.9,D47&gt;=1.25,G47&gt;=0.246,D47&gt;=1.15,H47&gt;=9.386,D47&lt;1.35,D47&lt;1.75,F47&gt;=1.5),4.2,IF(AND(A47&gt;=5.9,D47&gt;=1.25,G47&gt;=0.246,D47&gt;=1.15,H47&gt;=9.386,D47&lt;1.35,D47&lt;1.75,F47&gt;=1.5),4,IF(AND(G47&gt;=0.437,A47&gt;=5.85,B47&gt;=2.75,B47&gt;=2.45,F47&lt;2.5,D47&gt;=1.35,D47&lt;1.75,F47&gt;=1.5),4.75,IF(AND(H47&lt;9.446,G47&lt;0.437,A47&gt;=5.85,B47&gt;=2.75,B47&gt;=2.45,F47&lt;2.5,D47&gt;=1.35,D47&lt;1.75,F47&gt;=1.5),4.6,IF(AND(H47&gt;=9.446,G47&lt;0.437,A47&gt;=5.85,B47&gt;=2.75,B47&gt;=2.45,F47&lt;2.5,D47&gt;=1.35,D47&lt;1.75,F47&gt;=1.5),4.7,"shouldnthappen")))))))))))))))))))))))))))))))))))))</f>
        <v>1.9</v>
      </c>
      <c r="BC47" s="1" t="n">
        <f aca="false">IF(AND(G47&gt;=0.905,F47&lt;1.5),1.65,IF(AND(D47&gt;=0.45,G47&lt;0.905,F47&lt;1.5),1.65,IF(AND(A47&lt;5.15,D47&lt;1.55,F47&gt;=1.5),3.225,IF(AND(F47&gt;=2.5,A47&gt;=5.15,D47&lt;1.55,F47&gt;=1.5),5.05,IF(AND(H47&lt;5.767,A47&lt;7.05,D47&gt;=1.55,F47&gt;=1.5),4.5,IF(AND(D47&lt;1.7,A47&gt;=7.05,D47&gt;=1.55,F47&gt;=1.5),5.8,IF(AND(A47&gt;=5.3,G47&lt;0.207,D47&lt;0.45,G47&lt;0.905,F47&lt;1.5),1.3,IF(AND(D47&gt;=0.35,G47&gt;=0.207,D47&lt;0.45,G47&lt;0.905,F47&lt;1.5),1.5,IF(AND(G47&lt;0.155,D47&gt;=1.7,A47&gt;=7.05,D47&gt;=1.55,F47&gt;=1.5),6.7,IF(AND(G47&gt;=0.155,D47&gt;=1.7,A47&gt;=7.05,D47&gt;=1.55,F47&gt;=1.5),6.34,IF(AND(G47&lt;0.05,A47&lt;5.3,G47&lt;0.207,D47&lt;0.45,G47&lt;0.905,F47&lt;1.5),1.4,IF(AND(G47&gt;=0.05,A47&lt;5.3,G47&lt;0.207,D47&lt;0.45,G47&lt;0.905,F47&lt;1.5),1.5,IF(AND(A47&lt;4.5,D47&lt;0.35,G47&gt;=0.207,D47&lt;0.45,G47&lt;0.905,F47&lt;1.5),1.3,IF(AND(G47&lt;0.308,A47&lt;6.2,F47&lt;2.5,A47&gt;=5.15,D47&lt;1.55,F47&gt;=1.5),4.5,IF(AND(D47&lt;1.35,A47&gt;=6.2,F47&lt;2.5,A47&gt;=5.15,D47&lt;1.55,F47&gt;=1.5),4.367,IF(AND(D47&lt;1.85,A47&lt;6.15,H47&gt;=5.767,A47&lt;7.05,D47&gt;=1.55,F47&gt;=1.5),4.933,IF(AND(G47&gt;=0.558,A47&gt;=4.5,D47&lt;0.35,G47&gt;=0.207,D47&lt;0.45,G47&lt;0.905,F47&lt;1.5),1.5,IF(AND(H47&gt;=13.383,G47&gt;=0.308,A47&lt;6.2,F47&lt;2.5,A47&gt;=5.15,D47&lt;1.55,F47&gt;=1.5),4.7,IF(AND(H47&gt;=12.206,D47&gt;=1.35,A47&gt;=6.2,F47&lt;2.5,A47&gt;=5.15,D47&lt;1.55,F47&gt;=1.5),4.575,IF(AND(A47&lt;5.7,D47&gt;=1.85,A47&lt;6.15,H47&gt;=5.767,A47&lt;7.05,D47&gt;=1.55,F47&gt;=1.5),4.9,IF(AND(A47&gt;=5.7,D47&gt;=1.85,A47&lt;6.15,H47&gt;=5.767,A47&lt;7.05,D47&gt;=1.55,F47&gt;=1.5),5.1,IF(AND(G47&lt;0.079,G47&lt;0.364,A47&gt;=6.15,H47&gt;=5.767,A47&lt;7.05,D47&gt;=1.55,F47&gt;=1.5),5.6,IF(AND(G47&gt;=0.079,G47&lt;0.364,A47&gt;=6.15,H47&gt;=5.767,A47&lt;7.05,D47&gt;=1.55,F47&gt;=1.5),5.25,IF(AND(G47&gt;=0.447,G47&lt;0.558,A47&gt;=4.5,D47&lt;0.35,G47&gt;=0.207,D47&lt;0.45,G47&lt;0.905,F47&lt;1.5),1.3,IF(AND(B47&gt;=2.95,H47&lt;13.383,G47&gt;=0.308,A47&lt;6.2,F47&lt;2.5,A47&gt;=5.15,D47&lt;1.55,F47&gt;=1.5),4.6,IF(AND(B47&lt;2.65,H47&lt;12.206,D47&gt;=1.35,A47&gt;=6.2,F47&lt;2.5,A47&gt;=5.15,D47&lt;1.55,F47&gt;=1.5),4.9,IF(AND(D47&lt;2.45,A47&lt;6.6,G47&gt;=0.364,A47&gt;=6.15,H47&gt;=5.767,A47&lt;7.05,D47&gt;=1.55,F47&gt;=1.5),5.6,IF(AND(D47&gt;=2.45,A47&lt;6.6,G47&gt;=0.364,A47&gt;=6.15,H47&gt;=5.767,A47&lt;7.05,D47&gt;=1.55,F47&gt;=1.5),6,IF(AND(H47&lt;12.921,A47&gt;=6.6,G47&gt;=0.364,A47&gt;=6.15,H47&gt;=5.767,A47&lt;7.05,D47&gt;=1.55,F47&gt;=1.5),5.725,IF(AND(H47&gt;=12.921,A47&gt;=6.6,G47&gt;=0.364,A47&gt;=6.15,H47&gt;=5.767,A47&lt;7.05,D47&gt;=1.55,F47&gt;=1.5),5.367,IF(AND(B47&lt;3.15,G47&lt;0.447,G47&lt;0.558,A47&gt;=4.5,D47&lt;0.35,G47&gt;=0.207,D47&lt;0.45,G47&lt;0.905,F47&lt;1.5),1.5,IF(AND(B47&gt;=3.15,G47&lt;0.447,G47&lt;0.558,A47&gt;=4.5,D47&lt;0.35,G47&gt;=0.207,D47&lt;0.45,G47&lt;0.905,F47&lt;1.5),1.36,IF(AND(B47&gt;=2.85,B47&lt;2.95,H47&lt;13.383,G47&gt;=0.308,A47&lt;6.2,F47&lt;2.5,A47&gt;=5.15,D47&lt;1.55,F47&gt;=1.5),3.6,IF(AND(H47&lt;9.446,B47&gt;=2.65,H47&lt;12.206,D47&gt;=1.35,A47&gt;=6.2,F47&lt;2.5,A47&gt;=5.15,D47&lt;1.55,F47&gt;=1.5),4.6,IF(AND(H47&gt;=9.446,B47&gt;=2.65,H47&lt;12.206,D47&gt;=1.35,A47&gt;=6.2,F47&lt;2.5,A47&gt;=5.15,D47&lt;1.55,F47&gt;=1.5),4.7,IF(AND(D47&lt;1.2,B47&lt;2.85,B47&lt;2.95,H47&lt;13.383,G47&gt;=0.308,A47&lt;6.2,F47&lt;2.5,A47&gt;=5.15,D47&lt;1.55,F47&gt;=1.5),3.75,IF(AND(G47&lt;0.356,D47&gt;=1.2,B47&lt;2.85,B47&lt;2.95,H47&lt;13.383,G47&gt;=0.308,A47&lt;6.2,F47&lt;2.5,A47&gt;=5.15,D47&lt;1.55,F47&gt;=1.5),4.2,IF(AND(G47&gt;=0.356,D47&gt;=1.2,B47&lt;2.85,B47&lt;2.95,H47&lt;13.383,G47&gt;=0.308,A47&lt;6.2,F47&lt;2.5,A47&gt;=5.15,D47&lt;1.55,F47&gt;=1.5),3.96,"shouldnthappen"))))))))))))))))))))))))))))))))))))))</f>
        <v>1.65</v>
      </c>
      <c r="BD47" s="1" t="n">
        <f aca="false">IF(AND(B47&lt;2.7,A47&lt;5.3,B47&lt;3.15),3.42,IF(AND(F47&lt;2.5,A47&gt;=5.85,B47&gt;=3.15),4.7,IF(AND(A47&lt;4.35,B47&gt;=2.7,A47&lt;5.3,B47&lt;3.15),1.1,IF(AND(A47&gt;=4.35,B47&gt;=2.7,A47&lt;5.3,B47&lt;3.15),1.42,IF(AND(A47&gt;=7.05,F47&gt;=2.5,A47&gt;=5.3,B47&lt;3.15),6.067,IF(AND(D47&gt;=0.45,A47&lt;5.05,A47&lt;5.85,B47&gt;=3.15),1.6,IF(AND(B47&lt;3.35,A47&gt;=5.05,A47&lt;5.85,B47&gt;=3.15),1.7,IF(AND(A47&gt;=6.85,F47&gt;=2.5,A47&gt;=5.85,B47&gt;=3.15),6.22,IF(AND(D47&lt;1.25,D47&lt;1.35,F47&lt;2.5,A47&gt;=5.3,B47&lt;3.15),4.033,IF(AND(D47&gt;=1.25,D47&lt;1.35,F47&lt;2.5,A47&gt;=5.3,B47&lt;3.15),4.233,IF(AND(A47&lt;6.05,D47&gt;=1.35,F47&lt;2.5,A47&gt;=5.3,B47&lt;3.15),5.1,IF(AND(H47&gt;=13.29,A47&lt;7.05,F47&gt;=2.5,A47&gt;=5.3,B47&lt;3.15),4.96,IF(AND(G47&gt;=0.858,D47&lt;0.45,A47&lt;5.05,A47&lt;5.85,B47&gt;=3.15),1.3,IF(AND(D47&gt;=0.35,B47&gt;=3.35,A47&gt;=5.05,A47&lt;5.85,B47&gt;=3.15),1.4,IF(AND(B47&lt;3.25,A47&lt;6.85,F47&gt;=2.5,A47&gt;=5.85,B47&gt;=3.15),5.233,IF(AND(A47&gt;=6.8,A47&gt;=6.05,D47&gt;=1.35,F47&lt;2.5,A47&gt;=5.3,B47&lt;3.15),4.9,IF(AND(G47&gt;=0.622,H47&lt;13.29,A47&lt;7.05,F47&gt;=2.5,A47&gt;=5.3,B47&lt;3.15),5.067,IF(AND(H47&lt;8.834,G47&lt;0.858,D47&lt;0.45,A47&lt;5.05,A47&lt;5.85,B47&gt;=3.15),1.4,IF(AND(G47&lt;0.774,B47&gt;=3.25,A47&lt;6.85,F47&gt;=2.5,A47&gt;=5.85,B47&gt;=3.15),5.8,IF(AND(G47&gt;=0.774,B47&gt;=3.25,A47&lt;6.85,F47&gt;=2.5,A47&gt;=5.85,B47&gt;=3.15),5.4,IF(AND(H47&gt;=12.206,A47&lt;6.8,A47&gt;=6.05,D47&gt;=1.35,F47&lt;2.5,A47&gt;=5.3,B47&lt;3.15),4.5,IF(AND(G47&gt;=0.439,G47&lt;0.622,H47&lt;13.29,A47&lt;7.05,F47&gt;=2.5,A47&gt;=5.3,B47&lt;3.15),5.667,IF(AND(G47&lt;0.227,H47&gt;=8.834,G47&lt;0.858,D47&lt;0.45,A47&lt;5.05,A47&lt;5.85,B47&gt;=3.15),1.4,IF(AND(G47&gt;=0.227,H47&gt;=8.834,G47&lt;0.858,D47&lt;0.45,A47&lt;5.05,A47&lt;5.85,B47&gt;=3.15),1.3,IF(AND(G47&gt;=0.934,B47&lt;3.75,D47&lt;0.35,B47&gt;=3.35,A47&gt;=5.05,A47&lt;5.85,B47&gt;=3.15),1.7,IF(AND(G47&lt;0.823,B47&gt;=3.75,D47&lt;0.35,B47&gt;=3.35,A47&gt;=5.05,A47&lt;5.85,B47&gt;=3.15),1.55,IF(AND(G47&gt;=0.823,B47&gt;=3.75,D47&lt;0.35,B47&gt;=3.35,A47&gt;=5.05,A47&lt;5.85,B47&gt;=3.15),1.5,IF(AND(A47&lt;6.2,H47&lt;12.206,A47&lt;6.8,A47&gt;=6.05,D47&gt;=1.35,F47&lt;2.5,A47&gt;=5.3,B47&lt;3.15),4.6,IF(AND(A47&gt;=6.2,H47&lt;12.206,A47&lt;6.8,A47&gt;=6.05,D47&gt;=1.35,F47&lt;2.5,A47&gt;=5.3,B47&lt;3.15),4.74,IF(AND(H47&gt;=10.667,G47&lt;0.439,G47&lt;0.622,H47&lt;13.29,A47&lt;7.05,F47&gt;=2.5,A47&gt;=5.3,B47&lt;3.15),5.6,IF(AND(H47&lt;13.67,G47&lt;0.934,B47&lt;3.75,D47&lt;0.35,B47&gt;=3.35,A47&gt;=5.05,A47&lt;5.85,B47&gt;=3.15),1.48,IF(AND(H47&gt;=13.67,G47&lt;0.934,B47&lt;3.75,D47&lt;0.35,B47&gt;=3.35,A47&gt;=5.05,A47&lt;5.85,B47&gt;=3.15),1.3,IF(AND(G47&lt;0.301,H47&lt;10.667,G47&lt;0.439,G47&lt;0.622,H47&lt;13.29,A47&lt;7.05,F47&gt;=2.5,A47&gt;=5.3,B47&lt;3.15),5.2,IF(AND(G47&gt;=0.301,H47&lt;10.667,G47&lt;0.439,G47&lt;0.622,H47&lt;13.29,A47&lt;7.05,F47&gt;=2.5,A47&gt;=5.3,B47&lt;3.15),5.067,"shouldnthappen"))))))))))))))))))))))))))))))))))</f>
        <v>1.4</v>
      </c>
      <c r="BE47" s="1" t="n">
        <f aca="false">IF(AND(B47&gt;=3.85,A47&gt;=5.05,F47&lt;1.5),1.4,IF(AND(A47&lt;5.25,A47&lt;5.75,F47&gt;=1.5),3.15,IF(AND(A47&lt;4.95,B47&lt;3.15,A47&lt;5.05,F47&lt;1.5),1.46,IF(AND(A47&gt;=4.95,B47&lt;3.15,A47&lt;5.05,F47&lt;1.5),1.6,IF(AND(H47&lt;8.834,B47&gt;=3.15,A47&lt;5.05,F47&lt;1.5),1.4,IF(AND(D47&lt;0.25,B47&lt;3.85,A47&gt;=5.05,F47&lt;1.5),1.48,IF(AND(D47&gt;=0.25,B47&lt;3.85,A47&gt;=5.05,F47&lt;1.5),1.7,IF(AND(F47&gt;=2.5,A47&gt;=5.25,A47&lt;5.75,F47&gt;=1.5),4.9,IF(AND(H47&lt;12.45,H47&gt;=8.834,B47&gt;=3.15,A47&lt;5.05,F47&lt;1.5),1.25,IF(AND(H47&gt;=12.45,H47&gt;=8.834,B47&gt;=3.15,A47&lt;5.05,F47&lt;1.5),1.32,IF(AND(G47&lt;0.283,F47&lt;2.5,A47&gt;=5.25,A47&lt;5.75,F47&gt;=1.5),4.3,IF(AND(H47&lt;6.712,H47&lt;11.275,D47&lt;1.55,A47&gt;=5.75,F47&gt;=1.5),5,IF(AND(H47&lt;13.101,H47&gt;=11.275,D47&lt;1.55,A47&gt;=5.75,F47&gt;=1.5),3.933,IF(AND(H47&gt;=13.101,H47&gt;=11.275,D47&lt;1.55,A47&gt;=5.75,F47&gt;=1.5),4.5,IF(AND(A47&gt;=7.3,D47&lt;2.45,D47&gt;=1.55,A47&gt;=5.75,F47&gt;=1.5),6.7,IF(AND(B47&lt;3.45,D47&gt;=2.45,D47&gt;=1.55,A47&gt;=5.75,F47&gt;=1.5),5.925,IF(AND(B47&gt;=3.45,D47&gt;=2.45,D47&gt;=1.55,A47&gt;=5.75,F47&gt;=1.5),6.1,IF(AND(B47&gt;=2.8,G47&gt;=0.283,F47&lt;2.5,A47&gt;=5.25,A47&lt;5.75,F47&gt;=1.5),4.2,IF(AND(D47&lt;1.35,H47&gt;=6.712,H47&lt;11.275,D47&lt;1.55,A47&gt;=5.75,F47&gt;=1.5),4.35,IF(AND(D47&lt;1.05,B47&lt;2.8,G47&gt;=0.283,F47&lt;2.5,A47&gt;=5.25,A47&lt;5.75,F47&gt;=1.5),3.567,IF(AND(D47&gt;=1.05,B47&lt;2.8,G47&gt;=0.283,F47&lt;2.5,A47&gt;=5.25,A47&lt;5.75,F47&gt;=1.5),3.925,IF(AND(B47&lt;2.65,D47&gt;=1.35,H47&gt;=6.712,H47&lt;11.275,D47&lt;1.55,A47&gt;=5.75,F47&gt;=1.5),4.9,IF(AND(B47&gt;=2.65,D47&gt;=1.35,H47&gt;=6.712,H47&lt;11.275,D47&lt;1.55,A47&gt;=5.75,F47&gt;=1.5),4.625,IF(AND(H47&gt;=14.683,G47&gt;=0.628,A47&lt;7.3,D47&lt;2.45,D47&gt;=1.55,A47&gt;=5.75,F47&gt;=1.5),5.4,IF(AND(D47&lt;1.95,H47&lt;8.884,G47&lt;0.628,A47&lt;7.3,D47&lt;2.45,D47&gt;=1.55,A47&gt;=5.75,F47&gt;=1.5),5.1,IF(AND(D47&gt;=1.95,H47&lt;8.884,G47&lt;0.628,A47&lt;7.3,D47&lt;2.45,D47&gt;=1.55,A47&gt;=5.75,F47&gt;=1.5),5.22,IF(AND(A47&lt;6.05,H47&gt;=8.884,G47&lt;0.628,A47&lt;7.3,D47&lt;2.45,D47&gt;=1.55,A47&gt;=5.75,F47&gt;=1.5),5.1,IF(AND(G47&lt;0.817,H47&lt;14.683,G47&gt;=0.628,A47&lt;7.3,D47&lt;2.45,D47&gt;=1.55,A47&gt;=5.75,F47&gt;=1.5),4.967,IF(AND(G47&gt;=0.817,H47&lt;14.683,G47&gt;=0.628,A47&lt;7.3,D47&lt;2.45,D47&gt;=1.55,A47&gt;=5.75,F47&gt;=1.5),5.1,IF(AND(H47&lt;9.637,A47&gt;=6.05,H47&gt;=8.884,G47&lt;0.628,A47&lt;7.3,D47&lt;2.45,D47&gt;=1.55,A47&gt;=5.75,F47&gt;=1.5),5.9,IF(AND(D47&lt;1.85,H47&gt;=9.637,A47&gt;=6.05,H47&gt;=8.884,G47&lt;0.628,A47&lt;7.3,D47&lt;2.45,D47&gt;=1.55,A47&gt;=5.75,F47&gt;=1.5),5.733,IF(AND(G47&gt;=0.388,D47&gt;=1.85,H47&gt;=9.637,A47&gt;=6.05,H47&gt;=8.884,G47&lt;0.628,A47&lt;7.3,D47&lt;2.45,D47&gt;=1.55,A47&gt;=5.75,F47&gt;=1.5),5.64,IF(AND(B47&lt;2.95,G47&lt;0.388,D47&gt;=1.85,H47&gt;=9.637,A47&gt;=6.05,H47&gt;=8.884,G47&lt;0.628,A47&lt;7.3,D47&lt;2.45,D47&gt;=1.55,A47&gt;=5.75,F47&gt;=1.5),5.5,IF(AND(B47&gt;=2.95,G47&lt;0.388,D47&gt;=1.85,H47&gt;=9.637,A47&gt;=6.05,H47&gt;=8.884,G47&lt;0.628,A47&lt;7.3,D47&lt;2.45,D47&gt;=1.55,A47&gt;=5.75,F47&gt;=1.5),5.333,"shouldnthappen"))))))))))))))))))))))))))))))))))</f>
        <v>1.7</v>
      </c>
      <c r="BF47" s="1" t="n">
        <f aca="false">IF(AND(D47&gt;=0.35,F47&lt;1.5),1.65,IF(AND(H47&gt;=16.227,D47&gt;=1.55,F47&gt;=1.5),6.533,IF(AND(A47&gt;=5.45,G47&lt;0.174,D47&lt;0.35,F47&lt;1.5),1.7,IF(AND(D47&lt;0.15,G47&gt;=0.174,D47&lt;0.35,F47&lt;1.5),1.38,IF(AND(D47&gt;=1.15,D47&lt;1.25,D47&lt;1.55,F47&gt;=1.5),3.967,IF(AND(H47&lt;8.376,A47&lt;5.45,G47&lt;0.174,D47&lt;0.35,F47&lt;1.5),1.4,IF(AND(H47&gt;=8.376,A47&lt;5.45,G47&lt;0.174,D47&lt;0.35,F47&lt;1.5),1.5,IF(AND(B47&lt;3.1,D47&gt;=0.15,G47&gt;=0.174,D47&lt;0.35,F47&lt;1.5),1.475,IF(AND(H47&lt;10.258,D47&lt;1.15,D47&lt;1.25,D47&lt;1.55,F47&gt;=1.5),3.24,IF(AND(H47&gt;=10.258,D47&lt;1.15,D47&lt;1.25,D47&lt;1.55,F47&gt;=1.5),3.875,IF(AND(F47&gt;=2.5,H47&lt;10.927,D47&gt;=1.25,D47&lt;1.55,F47&gt;=1.5),5.05,IF(AND(D47&lt;1.35,H47&gt;=10.927,D47&gt;=1.25,D47&lt;1.55,F47&gt;=1.5),4.25,IF(AND(A47&gt;=6.95,D47&lt;1.75,H47&lt;16.227,D47&gt;=1.55,F47&gt;=1.5),5.8,IF(AND(B47&lt;3.3,B47&gt;=3.1,D47&gt;=0.15,G47&gt;=0.174,D47&lt;0.35,F47&lt;1.5),1.3,IF(AND(H47&lt;12.278,D47&gt;=1.35,H47&gt;=10.927,D47&gt;=1.25,D47&lt;1.55,F47&gt;=1.5),4.9,IF(AND(G47&lt;0.226,A47&lt;6.95,D47&lt;1.75,H47&lt;16.227,D47&gt;=1.55,F47&gt;=1.5),5,IF(AND(G47&gt;=0.226,A47&lt;6.95,D47&lt;1.75,H47&lt;16.227,D47&gt;=1.55,F47&gt;=1.5),4.62,IF(AND(H47&lt;9.35,B47&lt;2.95,D47&gt;=1.75,H47&lt;16.227,D47&gt;=1.55,F47&gt;=1.5),6.3,IF(AND(H47&gt;=9.35,B47&lt;2.95,D47&gt;=1.75,H47&lt;16.227,D47&gt;=1.55,F47&gt;=1.5),5.58,IF(AND(A47&lt;5.05,B47&gt;=3.3,B47&gt;=3.1,D47&gt;=0.15,G47&gt;=0.174,D47&lt;0.35,F47&lt;1.5),1.35,IF(AND(A47&gt;=5.05,B47&gt;=3.3,B47&gt;=3.1,D47&gt;=0.15,G47&gt;=0.174,D47&lt;0.35,F47&lt;1.5),1.46,IF(AND(B47&lt;2.8,A47&lt;5.65,F47&lt;2.5,H47&lt;10.927,D47&gt;=1.25,D47&lt;1.55,F47&gt;=1.5),4.075,IF(AND(B47&gt;=2.8,A47&lt;5.65,F47&lt;2.5,H47&lt;10.927,D47&gt;=1.25,D47&lt;1.55,F47&gt;=1.5),3.933,IF(AND(A47&lt;6.25,A47&gt;=5.65,F47&lt;2.5,H47&lt;10.927,D47&gt;=1.25,D47&lt;1.55,F47&gt;=1.5),4.533,IF(AND(A47&gt;=6.25,A47&gt;=5.65,F47&lt;2.5,H47&lt;10.927,D47&gt;=1.25,D47&lt;1.55,F47&gt;=1.5),4.3,IF(AND(A47&lt;6.5,H47&gt;=12.278,D47&gt;=1.35,H47&gt;=10.927,D47&gt;=1.25,D47&lt;1.55,F47&gt;=1.5),4.55,IF(AND(A47&gt;=6.5,H47&gt;=12.278,D47&gt;=1.35,H47&gt;=10.927,D47&gt;=1.25,D47&lt;1.55,F47&gt;=1.5),4.775,IF(AND(H47&lt;9.884,D47&lt;2.1,B47&gt;=2.95,D47&gt;=1.75,H47&lt;16.227,D47&gt;=1.55,F47&gt;=1.5),5.5,IF(AND(H47&gt;=9.884,D47&lt;2.1,B47&gt;=2.95,D47&gt;=1.75,H47&lt;16.227,D47&gt;=1.55,F47&gt;=1.5),5.1,IF(AND(H47&lt;10.393,D47&gt;=2.1,B47&gt;=2.95,D47&gt;=1.75,H47&lt;16.227,D47&gt;=1.55,F47&gt;=1.5),5.74,IF(AND(D47&lt;2.25,H47&gt;=10.393,D47&gt;=2.1,B47&gt;=2.95,D47&gt;=1.75,H47&lt;16.227,D47&gt;=1.55,F47&gt;=1.5),5.8,IF(AND(D47&gt;=2.25,H47&gt;=10.393,D47&gt;=2.1,B47&gt;=2.95,D47&gt;=1.75,H47&lt;16.227,D47&gt;=1.55,F47&gt;=1.5),5.4,"shouldnthappen"))))))))))))))))))))))))))))))))</f>
        <v>1.65</v>
      </c>
      <c r="BG47" s="1" t="n">
        <f aca="false">IF(AND(G47&lt;0.096,A47&lt;5.45),2.95,IF(AND(F47&gt;=1.5,G47&gt;=0.096,A47&lt;5.45),3,IF(AND(D47&lt;0.6,A47&lt;5.9,A47&gt;=5.45),1.4,IF(AND(F47&gt;=2.5,D47&gt;=0.6,A47&lt;5.9,A47&gt;=5.45),5.1,IF(AND(A47&lt;7.45,A47&gt;=7.05,A47&gt;=5.9,A47&gt;=5.45),6.167,IF(AND(B47&gt;=3.55,G47&lt;0.587,F47&lt;1.5,G47&gt;=0.096,A47&lt;5.45),1,IF(AND(A47&lt;5.05,G47&gt;=0.587,F47&lt;1.5,G47&gt;=0.096,A47&lt;5.45),1.35,IF(AND(B47&lt;2.75,D47&lt;1.7,A47&lt;7.05,A47&gt;=5.9,A47&gt;=5.45),4.9,IF(AND(A47&lt;6.2,D47&gt;=1.7,A47&lt;7.05,A47&gt;=5.9,A47&gt;=5.45),4.833,IF(AND(H47&lt;17.32,A47&gt;=7.45,A47&gt;=7.05,A47&gt;=5.9,A47&gt;=5.45),6.68,IF(AND(H47&gt;=17.32,A47&gt;=7.45,A47&gt;=7.05,A47&gt;=5.9,A47&gt;=5.45),6.4,IF(AND(G47&lt;0.161,B47&lt;3.55,G47&lt;0.587,F47&lt;1.5,G47&gt;=0.096,A47&lt;5.45),1.5,IF(AND(H47&lt;11.016,A47&gt;=5.05,G47&gt;=0.587,F47&lt;1.5,G47&gt;=0.096,A47&lt;5.45),1.633,IF(AND(H47&lt;11.001,G47&lt;0.372,F47&lt;2.5,D47&gt;=0.6,A47&lt;5.9,A47&gt;=5.45),4.133,IF(AND(H47&gt;=11.001,G47&lt;0.372,F47&lt;2.5,D47&gt;=0.6,A47&lt;5.9,A47&gt;=5.45),4.3,IF(AND(H47&lt;6.808,G47&gt;=0.372,F47&lt;2.5,D47&gt;=0.6,A47&lt;5.9,A47&gt;=5.45),4,IF(AND(A47&gt;=6.75,B47&gt;=2.75,D47&lt;1.7,A47&lt;7.05,A47&gt;=5.9,A47&gt;=5.45),4.84,IF(AND(H47&lt;12.467,G47&gt;=0.161,B47&lt;3.55,G47&lt;0.587,F47&lt;1.5,G47&gt;=0.096,A47&lt;5.45),1.3,IF(AND(D47&lt;0.25,H47&gt;=11.016,A47&gt;=5.05,G47&gt;=0.587,F47&lt;1.5,G47&gt;=0.096,A47&lt;5.45),1.52,IF(AND(D47&gt;=0.25,H47&gt;=11.016,A47&gt;=5.05,G47&gt;=0.587,F47&lt;1.5,G47&gt;=0.096,A47&lt;5.45),1.5,IF(AND(H47&lt;11.218,H47&gt;=6.808,G47&gt;=0.372,F47&lt;2.5,D47&gt;=0.6,A47&lt;5.9,A47&gt;=5.45),3.7,IF(AND(H47&gt;=11.218,H47&gt;=6.808,G47&gt;=0.372,F47&lt;2.5,D47&gt;=0.6,A47&lt;5.9,A47&gt;=5.45),3.9,IF(AND(B47&lt;2.95,A47&lt;6.75,B47&gt;=2.75,D47&lt;1.7,A47&lt;7.05,A47&gt;=5.9,A47&gt;=5.45),4.2,IF(AND(B47&gt;=2.95,A47&lt;6.75,B47&gt;=2.75,D47&lt;1.7,A47&lt;7.05,A47&gt;=5.9,A47&gt;=5.45),4.6,IF(AND(D47&gt;=2.45,A47&lt;6.85,A47&gt;=6.2,D47&gt;=1.7,A47&lt;7.05,A47&gt;=5.9,A47&gt;=5.45),5.9,IF(AND(G47&lt;0.312,A47&gt;=6.85,A47&gt;=6.2,D47&gt;=1.7,A47&lt;7.05,A47&gt;=5.9,A47&gt;=5.45),5.1,IF(AND(G47&gt;=0.312,A47&gt;=6.85,A47&gt;=6.2,D47&gt;=1.7,A47&lt;7.05,A47&gt;=5.9,A47&gt;=5.45),5.4,IF(AND(G47&lt;0.251,H47&gt;=12.467,G47&gt;=0.161,B47&lt;3.55,G47&lt;0.587,F47&lt;1.5,G47&gt;=0.096,A47&lt;5.45),1.35,IF(AND(G47&gt;=0.251,H47&gt;=12.467,G47&gt;=0.161,B47&lt;3.55,G47&lt;0.587,F47&lt;1.5,G47&gt;=0.096,A47&lt;5.45),1.467,IF(AND(G47&gt;=0.628,D47&lt;2.45,A47&lt;6.85,A47&gt;=6.2,D47&gt;=1.7,A47&lt;7.05,A47&gt;=5.9,A47&gt;=5.45),5.1,IF(AND(A47&gt;=6.75,G47&lt;0.628,D47&lt;2.45,A47&lt;6.85,A47&gt;=6.2,D47&gt;=1.7,A47&lt;7.05,A47&gt;=5.9,A47&gt;=5.45),5.9,IF(AND(H47&lt;11.824,A47&lt;6.75,G47&lt;0.628,D47&lt;2.45,A47&lt;6.85,A47&gt;=6.2,D47&gt;=1.7,A47&lt;7.05,A47&gt;=5.9,A47&gt;=5.45),5.44,IF(AND(H47&lt;14.378,H47&gt;=11.824,A47&lt;6.75,G47&lt;0.628,D47&lt;2.45,A47&lt;6.85,A47&gt;=6.2,D47&gt;=1.7,A47&lt;7.05,A47&gt;=5.9,A47&gt;=5.45),5.6,IF(AND(H47&gt;=14.378,H47&gt;=11.824,A47&lt;6.75,G47&lt;0.628,D47&lt;2.45,A47&lt;6.85,A47&gt;=6.2,D47&gt;=1.7,A47&lt;7.05,A47&gt;=5.9,A47&gt;=5.45),5.8,"shouldnthappen"))))))))))))))))))))))))))))))))))</f>
        <v>1.633</v>
      </c>
      <c r="BH47" s="1" t="n">
        <f aca="false">IF(AND(G47&gt;=0.905,F47&lt;1.5),1.8,IF(AND(H47&lt;5.523,G47&lt;0.905,F47&lt;1.5),1,IF(AND(D47&gt;=0.4,H47&gt;=5.523,G47&lt;0.905,F47&lt;1.5),1.7,IF(AND(G47&gt;=0.878,D47&lt;1.35,F47&lt;2.5,F47&gt;=1.5),4.4,IF(AND(A47&lt;5.4,D47&gt;=1.35,F47&lt;2.5,F47&gt;=1.5),3.9,IF(AND(G47&lt;0.177,B47&lt;3.15,F47&gt;=2.5,F47&gt;=1.5),6.15,IF(AND(H47&lt;10.393,B47&gt;=3.15,F47&gt;=2.5,F47&gt;=1.5),5.94,IF(AND(H47&gt;=10.393,B47&gt;=3.15,F47&gt;=2.5,F47&gt;=1.5),5.467,IF(AND(D47&gt;=1.25,G47&lt;0.878,D47&lt;1.35,F47&lt;2.5,F47&gt;=1.5),4.18,IF(AND(G47&gt;=0.709,A47&gt;=5.4,D47&gt;=1.35,F47&lt;2.5,F47&gt;=1.5),4.9,IF(AND(B47&lt;2.6,G47&gt;=0.177,B47&lt;3.15,F47&gt;=2.5,F47&gt;=1.5),4.8,IF(AND(A47&lt;4.35,A47&lt;5.05,D47&lt;0.4,H47&gt;=5.523,G47&lt;0.905,F47&lt;1.5),1.1,IF(AND(A47&gt;=5.6,A47&gt;=5.05,D47&lt;0.4,H47&gt;=5.523,G47&lt;0.905,F47&lt;1.5),1.7,IF(AND(D47&lt;1.05,D47&lt;1.25,G47&lt;0.878,D47&lt;1.35,F47&lt;2.5,F47&gt;=1.5),3.6,IF(AND(D47&gt;=1.55,G47&lt;0.709,A47&gt;=5.4,D47&gt;=1.35,F47&lt;2.5,F47&gt;=1.5),4.975,IF(AND(D47&lt;1.7,B47&gt;=2.6,G47&gt;=0.177,B47&lt;3.15,F47&gt;=2.5,F47&gt;=1.5),5.8,IF(AND(B47&lt;3.15,A47&gt;=4.35,A47&lt;5.05,D47&lt;0.4,H47&gt;=5.523,G47&lt;0.905,F47&lt;1.5),1.46,IF(AND(A47&gt;=5.45,A47&lt;5.6,A47&gt;=5.05,D47&lt;0.4,H47&gt;=5.523,G47&lt;0.905,F47&lt;1.5),1.35,IF(AND(H47&lt;10.974,D47&gt;=1.05,D47&lt;1.25,G47&lt;0.878,D47&lt;1.35,F47&lt;2.5,F47&gt;=1.5),3.8,IF(AND(H47&gt;=13.654,D47&lt;1.55,G47&lt;0.709,A47&gt;=5.4,D47&gt;=1.35,F47&lt;2.5,F47&gt;=1.5),4.725,IF(AND(A47&lt;4.5,B47&gt;=3.15,A47&gt;=4.35,A47&lt;5.05,D47&lt;0.4,H47&gt;=5.523,G47&lt;0.905,F47&lt;1.5),1.3,IF(AND(G47&lt;0.676,A47&lt;5.45,A47&lt;5.6,A47&gt;=5.05,D47&lt;0.4,H47&gt;=5.523,G47&lt;0.905,F47&lt;1.5),1.5,IF(AND(G47&gt;=0.676,A47&lt;5.45,A47&lt;5.6,A47&gt;=5.05,D47&lt;0.4,H47&gt;=5.523,G47&lt;0.905,F47&lt;1.5),1.55,IF(AND(A47&lt;5.7,H47&gt;=10.974,D47&gt;=1.05,D47&lt;1.25,G47&lt;0.878,D47&lt;1.35,F47&lt;2.5,F47&gt;=1.5),3.9,IF(AND(A47&gt;=5.7,H47&gt;=10.974,D47&gt;=1.05,D47&lt;1.25,G47&lt;0.878,D47&lt;1.35,F47&lt;2.5,F47&gt;=1.5),3.933,IF(AND(G47&gt;=0.644,H47&lt;13.654,D47&lt;1.55,G47&lt;0.709,A47&gt;=5.4,D47&gt;=1.35,F47&lt;2.5,F47&gt;=1.5),4.4,IF(AND(B47&lt;2.9,A47&lt;6.2,D47&gt;=1.7,B47&gt;=2.6,G47&gt;=0.177,B47&lt;3.15,F47&gt;=2.5,F47&gt;=1.5),5.02,IF(AND(B47&gt;=2.9,A47&lt;6.2,D47&gt;=1.7,B47&gt;=2.6,G47&gt;=0.177,B47&lt;3.15,F47&gt;=2.5,F47&gt;=1.5),4.8,IF(AND(D47&lt;2.2,A47&gt;=6.2,D47&gt;=1.7,B47&gt;=2.6,G47&gt;=0.177,B47&lt;3.15,F47&gt;=2.5,F47&gt;=1.5),5.325,IF(AND(D47&gt;=2.2,A47&gt;=6.2,D47&gt;=1.7,B47&gt;=2.6,G47&gt;=0.177,B47&lt;3.15,F47&gt;=2.5,F47&gt;=1.5),5.1,IF(AND(D47&lt;0.25,A47&gt;=4.5,B47&gt;=3.15,A47&gt;=4.35,A47&lt;5.05,D47&lt;0.4,H47&gt;=5.523,G47&lt;0.905,F47&lt;1.5),1.357,IF(AND(D47&gt;=0.25,A47&gt;=4.5,B47&gt;=3.15,A47&gt;=4.35,A47&lt;5.05,D47&lt;0.4,H47&gt;=5.523,G47&lt;0.905,F47&lt;1.5),1.333,IF(AND(H47&lt;10.723,G47&lt;0.644,H47&lt;13.654,D47&lt;1.55,G47&lt;0.709,A47&gt;=5.4,D47&gt;=1.35,F47&lt;2.5,F47&gt;=1.5),4.6,IF(AND(H47&gt;=10.723,G47&lt;0.644,H47&lt;13.654,D47&lt;1.55,G47&lt;0.709,A47&gt;=5.4,D47&gt;=1.35,F47&lt;2.5,F47&gt;=1.5),4.5,"shouldnthappen"))))))))))))))))))))))))))))))))))</f>
        <v>1.8</v>
      </c>
      <c r="BI47" s="1" t="n">
        <f aca="false">IF(AND(D47&gt;=0.8,A47&lt;5.45),3.9,IF(AND(D47&gt;=0.45,D47&lt;0.8,A47&lt;5.45),1.66,IF(AND(H47&lt;16.447,B47&gt;=3.45,A47&gt;=5.45),1.525,IF(AND(H47&gt;=16.447,B47&gt;=3.45,A47&gt;=5.45),6.4,IF(AND(H47&lt;5.245,D47&lt;0.45,D47&lt;0.8,A47&lt;5.45),1,IF(AND(A47&gt;=7.2,G47&lt;0.154,B47&lt;3.45,A47&gt;=5.45),6.7,IF(AND(D47&lt;1.65,A47&lt;7.2,G47&lt;0.154,B47&lt;3.45,A47&gt;=5.45),4.7,IF(AND(D47&gt;=1.65,A47&lt;7.2,G47&lt;0.154,B47&lt;3.45,A47&gt;=5.45),5.52,IF(AND(D47&gt;=0.25,A47&lt;5.05,H47&gt;=5.245,D47&lt;0.45,D47&lt;0.8,A47&lt;5.45),1.35,IF(AND(H47&lt;6.089,A47&gt;=5.05,H47&gt;=5.245,D47&lt;0.45,D47&lt;0.8,A47&lt;5.45),1.7,IF(AND(D47&lt;1.2,B47&lt;2.6,A47&lt;5.75,G47&gt;=0.154,B47&lt;3.45,A47&gt;=5.45),3.85,IF(AND(D47&gt;=1.2,B47&lt;2.6,A47&lt;5.75,G47&gt;=0.154,B47&lt;3.45,A47&gt;=5.45),4,IF(AND(D47&gt;=1.65,B47&gt;=2.6,A47&lt;5.75,G47&gt;=0.154,B47&lt;3.45,A47&gt;=5.45),4.9,IF(AND(G47&lt;0.353,F47&lt;2.5,A47&gt;=5.75,G47&gt;=0.154,B47&lt;3.45,A47&gt;=5.45),4.25,IF(AND(A47&gt;=7.25,F47&gt;=2.5,A47&gt;=5.75,G47&gt;=0.154,B47&lt;3.45,A47&gt;=5.45),6.45,IF(AND(H47&lt;11.218,D47&lt;0.25,A47&lt;5.05,H47&gt;=5.245,D47&lt;0.45,D47&lt;0.8,A47&lt;5.45),1.42,IF(AND(G47&lt;0.517,H47&gt;=6.089,A47&gt;=5.05,H47&gt;=5.245,D47&lt;0.45,D47&lt;0.8,A47&lt;5.45),1.44,IF(AND(G47&gt;=0.517,H47&gt;=6.089,A47&gt;=5.05,H47&gt;=5.245,D47&lt;0.45,D47&lt;0.8,A47&lt;5.45),1.54,IF(AND(H47&gt;=10.194,D47&lt;1.65,B47&gt;=2.6,A47&lt;5.75,G47&gt;=0.154,B47&lt;3.45,A47&gt;=5.45),4.35,IF(AND(B47&gt;=3.15,G47&gt;=0.353,F47&lt;2.5,A47&gt;=5.75,G47&gt;=0.154,B47&lt;3.45,A47&gt;=5.45),4.7,IF(AND(H47&lt;7.716,A47&lt;7.25,F47&gt;=2.5,A47&gt;=5.75,G47&gt;=0.154,B47&lt;3.45,A47&gt;=5.45),5.04,IF(AND(G47&lt;0.175,H47&gt;=11.218,D47&lt;0.25,A47&lt;5.05,H47&gt;=5.245,D47&lt;0.45,D47&lt;0.8,A47&lt;5.45),1.5,IF(AND(H47&lt;7.713,H47&lt;10.194,D47&lt;1.65,B47&gt;=2.6,A47&lt;5.75,G47&gt;=0.154,B47&lt;3.45,A47&gt;=5.45),4.1,IF(AND(H47&gt;=7.713,H47&lt;10.194,D47&lt;1.65,B47&gt;=2.6,A47&lt;5.75,G47&gt;=0.154,B47&lt;3.45,A47&gt;=5.45),4.2,IF(AND(B47&gt;=3.05,B47&lt;3.15,G47&gt;=0.353,F47&lt;2.5,A47&gt;=5.75,G47&gt;=0.154,B47&lt;3.45,A47&gt;=5.45),4.4,IF(AND(D47&gt;=2.45,H47&gt;=7.716,A47&lt;7.25,F47&gt;=2.5,A47&gt;=5.75,G47&gt;=0.154,B47&lt;3.45,A47&gt;=5.45),5.85,IF(AND(D47&lt;0.15,G47&gt;=0.175,H47&gt;=11.218,D47&lt;0.25,A47&lt;5.05,H47&gt;=5.245,D47&lt;0.45,D47&lt;0.8,A47&lt;5.45),1.1,IF(AND(H47&gt;=16.317,B47&lt;3.05,B47&lt;3.15,G47&gt;=0.353,F47&lt;2.5,A47&gt;=5.75,G47&gt;=0.154,B47&lt;3.45,A47&gt;=5.45),4.8,IF(AND(G47&gt;=0.857,D47&lt;2.45,H47&gt;=7.716,A47&lt;7.25,F47&gt;=2.5,A47&gt;=5.75,G47&gt;=0.154,B47&lt;3.45,A47&gt;=5.45),5.05,IF(AND(G47&lt;0.245,D47&gt;=0.15,G47&gt;=0.175,H47&gt;=11.218,D47&lt;0.25,A47&lt;5.05,H47&gt;=5.245,D47&lt;0.45,D47&lt;0.8,A47&lt;5.45),1.3,IF(AND(G47&gt;=0.245,D47&gt;=0.15,G47&gt;=0.175,H47&gt;=11.218,D47&lt;0.25,A47&lt;5.05,H47&gt;=5.245,D47&lt;0.45,D47&lt;0.8,A47&lt;5.45),1.22,IF(AND(B47&lt;2.85,H47&lt;16.317,B47&lt;3.05,B47&lt;3.15,G47&gt;=0.353,F47&lt;2.5,A47&gt;=5.75,G47&gt;=0.154,B47&lt;3.45,A47&gt;=5.45),4.6,IF(AND(B47&gt;=2.85,H47&lt;16.317,B47&lt;3.05,B47&lt;3.15,G47&gt;=0.353,F47&lt;2.5,A47&gt;=5.75,G47&gt;=0.154,B47&lt;3.45,A47&gt;=5.45),4.633,IF(AND(D47&lt;1.85,G47&lt;0.857,D47&lt;2.45,H47&gt;=7.716,A47&lt;7.25,F47&gt;=2.5,A47&gt;=5.75,G47&gt;=0.154,B47&lt;3.45,A47&gt;=5.45),5.8,IF(AND(H47&lt;11.297,D47&gt;=1.85,G47&lt;0.857,D47&lt;2.45,H47&gt;=7.716,A47&lt;7.25,F47&gt;=2.5,A47&gt;=5.75,G47&gt;=0.154,B47&lt;3.45,A47&gt;=5.45),5.3,IF(AND(G47&lt;0.388,H47&gt;=11.297,D47&gt;=1.85,G47&lt;0.857,D47&lt;2.45,H47&gt;=7.716,A47&lt;7.25,F47&gt;=2.5,A47&gt;=5.75,G47&gt;=0.154,B47&lt;3.45,A47&gt;=5.45),5.4,IF(AND(G47&gt;=0.388,H47&gt;=11.297,D47&gt;=1.85,G47&lt;0.857,D47&lt;2.45,H47&gt;=7.716,A47&lt;7.25,F47&gt;=2.5,A47&gt;=5.75,G47&gt;=0.154,B47&lt;3.45,A47&gt;=5.45),5.6,"shouldnthappen")))))))))))))))))))))))))))))))))))))</f>
        <v>1.54</v>
      </c>
      <c r="BJ47" s="1" t="n">
        <f aca="false">IF(AND(F47&gt;=2,B47&gt;=3.35),6.1,IF(AND(H47&gt;=12.719,F47&lt;1.5,B47&lt;3.35),1.567,IF(AND(H47&lt;5.245,F47&lt;2,B47&gt;=3.35),1,IF(AND(D47&lt;0.15,H47&lt;12.719,F47&lt;1.5,B47&lt;3.35),1.5,IF(AND(D47&gt;=0.35,H47&gt;=5.245,F47&lt;2,B47&gt;=3.35),1.6,IF(AND(A47&lt;4.9,D47&gt;=0.15,H47&lt;12.719,F47&lt;1.5,B47&lt;3.35),1.36,IF(AND(B47&lt;2.65,G47&lt;0.572,D47&lt;1.45,F47&gt;=1.5,B47&lt;3.35),3.5,IF(AND(A47&lt;6.1,F47&lt;2.5,D47&gt;=1.45,F47&gt;=1.5,B47&lt;3.35),5.1,IF(AND(G47&gt;=0.607,D47&lt;0.35,H47&gt;=5.245,F47&lt;2,B47&gt;=3.35),1.65,IF(AND(G47&lt;0.546,A47&gt;=4.9,D47&gt;=0.15,H47&lt;12.719,F47&lt;1.5,B47&lt;3.35),1.2,IF(AND(G47&gt;=0.546,A47&gt;=4.9,D47&gt;=0.15,H47&lt;12.719,F47&lt;1.5,B47&lt;3.35),1.4,IF(AND(A47&gt;=6.3,B47&gt;=2.65,G47&lt;0.572,D47&lt;1.45,F47&gt;=1.5,B47&lt;3.35),4.8,IF(AND(D47&lt;1.15,B47&lt;2.85,G47&gt;=0.572,D47&lt;1.45,F47&gt;=1.5,B47&lt;3.35),3.9,IF(AND(B47&gt;=3.15,B47&gt;=2.85,G47&gt;=0.572,D47&lt;1.45,F47&gt;=1.5,B47&lt;3.35),4.7,IF(AND(B47&lt;2.95,A47&gt;=6.1,F47&lt;2.5,D47&gt;=1.45,F47&gt;=1.5,B47&lt;3.35),4.533,IF(AND(B47&gt;=2.95,A47&gt;=6.1,F47&lt;2.5,D47&gt;=1.45,F47&gt;=1.5,B47&lt;3.35),4.75,IF(AND(A47&gt;=6.7,G47&lt;0.107,F47&gt;=2.5,D47&gt;=1.45,F47&gt;=1.5,B47&lt;3.35),5.7,IF(AND(G47&gt;=0.385,G47&lt;0.607,D47&lt;0.35,H47&gt;=5.245,F47&lt;2,B47&gt;=3.35),1.325,IF(AND(D47&lt;1.25,A47&lt;6.3,B47&gt;=2.65,G47&lt;0.572,D47&lt;1.45,F47&gt;=1.5,B47&lt;3.35),4,IF(AND(D47&gt;=1.25,A47&lt;6.3,B47&gt;=2.65,G47&lt;0.572,D47&lt;1.45,F47&gt;=1.5,B47&lt;3.35),4.18,IF(AND(G47&lt;0.907,D47&gt;=1.15,B47&lt;2.85,G47&gt;=0.572,D47&lt;1.45,F47&gt;=1.5,B47&lt;3.35),4,IF(AND(G47&gt;=0.907,D47&gt;=1.15,B47&lt;2.85,G47&gt;=0.572,D47&lt;1.45,F47&gt;=1.5,B47&lt;3.35),4.4,IF(AND(H47&lt;8.326,B47&lt;3.15,B47&gt;=2.85,G47&gt;=0.572,D47&lt;1.45,F47&gt;=1.5,B47&lt;3.35),3.6,IF(AND(H47&gt;=8.326,B47&lt;3.15,B47&gt;=2.85,G47&gt;=0.572,D47&lt;1.45,F47&gt;=1.5,B47&lt;3.35),4.48,IF(AND(B47&lt;2.95,A47&lt;6.7,G47&lt;0.107,F47&gt;=2.5,D47&gt;=1.45,F47&gt;=1.5,B47&lt;3.35),5.6,IF(AND(B47&gt;=2.95,A47&lt;6.7,G47&lt;0.107,F47&gt;=2.5,D47&gt;=1.45,F47&gt;=1.5,B47&lt;3.35),5.5,IF(AND(G47&lt;0.205,G47&lt;0.432,G47&gt;=0.107,F47&gt;=2.5,D47&gt;=1.45,F47&gt;=1.5,B47&lt;3.35),5.3,IF(AND(B47&gt;=3.05,G47&gt;=0.432,G47&gt;=0.107,F47&gt;=2.5,D47&gt;=1.45,F47&gt;=1.5,B47&lt;3.35),5.86,IF(AND(H47&gt;=14.057,G47&lt;0.385,G47&lt;0.607,D47&lt;0.35,H47&gt;=5.245,F47&lt;2,B47&gt;=3.35),1.7,IF(AND(D47&lt;1.7,G47&gt;=0.205,G47&lt;0.432,G47&gt;=0.107,F47&gt;=2.5,D47&gt;=1.45,F47&gt;=1.5,B47&lt;3.35),5,IF(AND(G47&lt;0.779,B47&lt;3.05,G47&gt;=0.432,G47&gt;=0.107,F47&gt;=2.5,D47&gt;=1.45,F47&gt;=1.5,B47&lt;3.35),4.9,IF(AND(G47&gt;=0.779,B47&lt;3.05,G47&gt;=0.432,G47&gt;=0.107,F47&gt;=2.5,D47&gt;=1.45,F47&gt;=1.5,B47&lt;3.35),5.533,IF(AND(D47&gt;=0.25,H47&lt;14.057,G47&lt;0.385,G47&lt;0.607,D47&lt;0.35,H47&gt;=5.245,F47&lt;2,B47&gt;=3.35),1.4,IF(AND(B47&lt;2.85,D47&gt;=1.7,G47&gt;=0.205,G47&lt;0.432,G47&gt;=0.107,F47&gt;=2.5,D47&gt;=1.45,F47&gt;=1.5,B47&lt;3.35),5.1,IF(AND(B47&gt;=2.85,D47&gt;=1.7,G47&gt;=0.205,G47&lt;0.432,G47&gt;=0.107,F47&gt;=2.5,D47&gt;=1.45,F47&gt;=1.5,B47&lt;3.35),5.15,IF(AND(A47&lt;5.1,D47&lt;0.25,H47&lt;14.057,G47&lt;0.385,G47&lt;0.607,D47&lt;0.35,H47&gt;=5.245,F47&lt;2,B47&gt;=3.35),1.4,IF(AND(A47&gt;=5.1,D47&lt;0.25,H47&lt;14.057,G47&lt;0.385,G47&lt;0.607,D47&lt;0.35,H47&gt;=5.245,F47&lt;2,B47&gt;=3.35),1.5,"shouldnthappen")))))))))))))))))))))))))))))))))))))</f>
        <v>1.6</v>
      </c>
    </row>
    <row r="48" customFormat="false" ht="13.8" hidden="false" customHeight="false" outlineLevel="0" collapsed="false">
      <c r="A48" s="1" t="n">
        <v>4.8</v>
      </c>
      <c r="B48" s="1" t="n">
        <v>3</v>
      </c>
      <c r="C48" s="1" t="n">
        <v>1.4</v>
      </c>
      <c r="D48" s="1" t="n">
        <v>0.3</v>
      </c>
      <c r="E48" s="1" t="s">
        <v>94</v>
      </c>
      <c r="F48" s="1" t="n">
        <v>1</v>
      </c>
      <c r="G48" s="1" t="n">
        <v>0.00715964357368648</v>
      </c>
      <c r="H48" s="16" t="n">
        <v>6.81689990703017</v>
      </c>
      <c r="I48" s="11" t="n">
        <f aca="false">C48</f>
        <v>1.4</v>
      </c>
      <c r="J48" s="1" t="n">
        <f aca="false">AVERAGE(M48:BJ48)</f>
        <v>1.43722</v>
      </c>
      <c r="K48" s="15" t="n">
        <f aca="false">1-SQRT(VAR(M48:BJ48, I48)) / AVERAGE(M48:BJ48)</f>
        <v>0.842309430284247</v>
      </c>
      <c r="L48" s="1" t="n">
        <f aca="false">(J48-I48)/I48</f>
        <v>0.0265857142857145</v>
      </c>
      <c r="M48" s="1" t="n">
        <f aca="false">IF(AND(H48&gt;=16.241,B48&gt;=3.35),6.4,IF(AND(D48&gt;=0.75,A48&lt;5.15,B48&lt;3.35),4.1,IF(AND(D48&gt;=1.5,H48&lt;16.241,B48&gt;=3.35),5.767,IF(AND(B48&gt;=3.25,D48&lt;0.75,A48&lt;5.15,B48&lt;3.35),1.58,IF(AND(A48&lt;4.95,D48&lt;1.5,H48&lt;16.241,B48&gt;=3.35),1.4,IF(AND(A48&lt;4.5,B48&lt;3.25,D48&lt;0.75,A48&lt;5.15,B48&lt;3.35),1.26,IF(AND(A48&gt;=4.5,B48&lt;3.25,D48&lt;0.75,A48&lt;5.15,B48&lt;3.35),1.48,IF(AND(G48&lt;0.356,H48&lt;12.557,D48&lt;1.45,A48&gt;=5.15,B48&lt;3.35),4.267,IF(AND(D48&lt;1.25,H48&gt;=12.557,D48&lt;1.45,A48&gt;=5.15,B48&lt;3.35),4.05,IF(AND(D48&gt;=1.35,G48&gt;=0.356,H48&lt;12.557,D48&lt;1.45,A48&gt;=5.15,B48&lt;3.35),4.25,IF(AND(H48&lt;15.086,D48&gt;=1.25,H48&gt;=12.557,D48&lt;1.45,A48&gt;=5.15,B48&lt;3.35),4.4,IF(AND(F48&lt;2.5,G48&gt;=0.44,D48&lt;2.05,D48&gt;=1.45,A48&gt;=5.15,B48&lt;3.35),4.7,IF(AND(H48&lt;10.391,B48&lt;3.15,D48&gt;=2.05,D48&gt;=1.45,A48&gt;=5.15,B48&lt;3.35),5.1,IF(AND(G48&lt;0.505,B48&gt;=3.15,D48&gt;=2.05,D48&gt;=1.45,A48&gt;=5.15,B48&lt;3.35),5.7,IF(AND(G48&gt;=0.505,B48&gt;=3.15,D48&gt;=2.05,D48&gt;=1.45,A48&gt;=5.15,B48&lt;3.35),5.95,IF(AND(D48&gt;=0.5,G48&lt;0.905,A48&gt;=4.95,D48&lt;1.5,H48&lt;16.241,B48&gt;=3.35),1.6,IF(AND(B48&lt;3.6,G48&gt;=0.905,A48&gt;=4.95,D48&lt;1.5,H48&lt;16.241,B48&gt;=3.35),1.7,IF(AND(B48&gt;=3.6,G48&gt;=0.905,A48&gt;=4.95,D48&lt;1.5,H48&lt;16.241,B48&gt;=3.35),1.767,IF(AND(A48&gt;=5.7,D48&lt;1.35,G48&gt;=0.356,H48&lt;12.557,D48&lt;1.45,A48&gt;=5.15,B48&lt;3.35),3.9,IF(AND(A48&lt;6.35,H48&gt;=15.086,D48&gt;=1.25,H48&gt;=12.557,D48&lt;1.45,A48&gt;=5.15,B48&lt;3.35),4.7,IF(AND(A48&gt;=6.35,H48&gt;=15.086,D48&gt;=1.25,H48&gt;=12.557,D48&lt;1.45,A48&gt;=5.15,B48&lt;3.35),4.6,IF(AND(H48&lt;9.252,D48&lt;1.55,G48&lt;0.44,D48&lt;2.05,D48&gt;=1.45,A48&gt;=5.15,B48&lt;3.35),5.08,IF(AND(H48&gt;=9.252,D48&lt;1.55,G48&lt;0.44,D48&lt;2.05,D48&gt;=1.45,A48&gt;=5.15,B48&lt;3.35),4.7,IF(AND(H48&lt;8.477,D48&gt;=1.55,G48&lt;0.44,D48&lt;2.05,D48&gt;=1.45,A48&gt;=5.15,B48&lt;3.35),5.1,IF(AND(H48&gt;=8.477,D48&gt;=1.55,G48&lt;0.44,D48&lt;2.05,D48&gt;=1.45,A48&gt;=5.15,B48&lt;3.35),5.4,IF(AND(H48&lt;8.435,F48&gt;=2.5,G48&gt;=0.44,D48&lt;2.05,D48&gt;=1.45,A48&gt;=5.15,B48&lt;3.35),5.1,IF(AND(H48&gt;=8.435,F48&gt;=2.5,G48&gt;=0.44,D48&lt;2.05,D48&gt;=1.45,A48&gt;=5.15,B48&lt;3.35),4.86,IF(AND(G48&lt;0.543,H48&gt;=10.391,B48&lt;3.15,D48&gt;=2.05,D48&gt;=1.45,A48&gt;=5.15,B48&lt;3.35),5.56,IF(AND(G48&gt;=0.543,H48&gt;=10.391,B48&lt;3.15,D48&gt;=2.05,D48&gt;=1.45,A48&gt;=5.15,B48&lt;3.35),5.8,IF(AND(A48&lt;5.05,D48&lt;0.5,G48&lt;0.905,A48&gt;=4.95,D48&lt;1.5,H48&lt;16.241,B48&gt;=3.35),1.3,IF(AND(H48&lt;6.583,A48&lt;5.7,D48&lt;1.35,G48&gt;=0.356,H48&lt;12.557,D48&lt;1.45,A48&gt;=5.15,B48&lt;3.35),4,IF(AND(G48&lt;0.585,A48&gt;=5.05,D48&lt;0.5,G48&lt;0.905,A48&gt;=4.95,D48&lt;1.5,H48&lt;16.241,B48&gt;=3.35),1.475,IF(AND(G48&lt;0.62,H48&gt;=6.583,A48&lt;5.7,D48&lt;1.35,G48&gt;=0.356,H48&lt;12.557,D48&lt;1.45,A48&gt;=5.15,B48&lt;3.35),3.75,IF(AND(G48&gt;=0.62,H48&gt;=6.583,A48&lt;5.7,D48&lt;1.35,G48&gt;=0.356,H48&lt;12.557,D48&lt;1.45,A48&gt;=5.15,B48&lt;3.35),3.6,IF(AND(B48&lt;3.75,G48&gt;=0.585,A48&gt;=5.05,D48&lt;0.5,G48&lt;0.905,A48&gt;=4.95,D48&lt;1.5,H48&lt;16.241,B48&gt;=3.35),1.5,IF(AND(B48&gt;=3.75,G48&gt;=0.585,A48&gt;=5.05,D48&lt;0.5,G48&lt;0.905,A48&gt;=4.95,D48&lt;1.5,H48&lt;16.241,B48&gt;=3.35),1.6,"shouldnthappen"))))))))))))))))))))))))))))))))))))</f>
        <v>1.48</v>
      </c>
      <c r="N48" s="1" t="n">
        <f aca="false">IF(AND(H48&lt;5.245,B48&lt;3.65,F48&lt;1.5),1,IF(AND(H48&gt;=14.096,B48&gt;=3.65,F48&lt;1.5),1.65,IF(AND(A48&gt;=5.45,H48&gt;=5.245,B48&lt;3.65,F48&lt;1.5),1.3,IF(AND(H48&gt;=13.586,H48&lt;14.096,B48&gt;=3.65,F48&lt;1.5),1.3,IF(AND(H48&lt;10.258,D48&lt;1.25,F48&lt;2.5,F48&gt;=1.5),3.38,IF(AND(H48&lt;6.982,D48&gt;=1.25,F48&lt;2.5,F48&gt;=1.5),3.96,IF(AND(H48&gt;=13.646,D48&lt;2.05,F48&gt;=2.5,F48&gt;=1.5),6.1,IF(AND(B48&lt;3.05,A48&lt;5.45,H48&gt;=5.245,B48&lt;3.65,F48&lt;1.5),1.375,IF(AND(H48&lt;6.543,H48&lt;13.586,H48&lt;14.096,B48&gt;=3.65,F48&lt;1.5),1.4,IF(AND(H48&gt;=6.543,H48&lt;13.586,H48&lt;14.096,B48&gt;=3.65,F48&lt;1.5),1.5,IF(AND(H48&lt;11.522,H48&gt;=10.258,D48&lt;1.25,F48&lt;2.5,F48&gt;=1.5),3.733,IF(AND(H48&gt;=11.522,H48&gt;=10.258,D48&lt;1.25,F48&lt;2.5,F48&gt;=1.5),3.92,IF(AND(H48&lt;5.767,H48&lt;13.646,D48&lt;2.05,F48&gt;=2.5,F48&gt;=1.5),4.5,IF(AND(A48&lt;6.8,B48&lt;3.15,D48&gt;=2.05,F48&gt;=2.5,F48&gt;=1.5),5.6,IF(AND(A48&gt;=6.8,B48&lt;3.15,D48&gt;=2.05,F48&gt;=2.5,F48&gt;=1.5),5.1,IF(AND(B48&lt;3.25,B48&gt;=3.15,D48&gt;=2.05,F48&gt;=2.5,F48&gt;=1.5),5.8,IF(AND(B48&gt;=3.25,B48&gt;=3.15,D48&gt;=2.05,F48&gt;=2.5,F48&gt;=1.5),5.65,IF(AND(B48&lt;3.15,B48&gt;=3.05,A48&lt;5.45,H48&gt;=5.245,B48&lt;3.65,F48&lt;1.5),1.5,IF(AND(G48&gt;=0.735,H48&lt;13.665,H48&gt;=6.982,D48&gt;=1.25,F48&lt;2.5,F48&gt;=1.5),4.2,IF(AND(H48&lt;14.03,H48&gt;=13.665,H48&gt;=6.982,D48&gt;=1.25,F48&lt;2.5,F48&gt;=1.5),4.8,IF(AND(A48&gt;=6.6,H48&gt;=5.767,H48&lt;13.646,D48&lt;2.05,F48&gt;=2.5,F48&gt;=1.5),6.05,IF(AND(G48&gt;=0.934,B48&gt;=3.15,B48&gt;=3.05,A48&lt;5.45,H48&gt;=5.245,B48&lt;3.65,F48&lt;1.5),1.7,IF(AND(D48&gt;=1.55,G48&lt;0.735,H48&lt;13.665,H48&gt;=6.982,D48&gt;=1.25,F48&lt;2.5,F48&gt;=1.5),5.1,IF(AND(D48&lt;1.45,H48&gt;=14.03,H48&gt;=13.665,H48&gt;=6.982,D48&gt;=1.25,F48&lt;2.5,F48&gt;=1.5),4.7,IF(AND(D48&gt;=1.45,H48&gt;=14.03,H48&gt;=13.665,H48&gt;=6.982,D48&gt;=1.25,F48&lt;2.5,F48&gt;=1.5),4.5,IF(AND(A48&gt;=6.2,A48&lt;6.6,H48&gt;=5.767,H48&lt;13.646,D48&lt;2.05,F48&gt;=2.5,F48&gt;=1.5),5.325,IF(AND(B48&lt;3.25,G48&lt;0.934,B48&gt;=3.15,B48&gt;=3.05,A48&lt;5.45,H48&gt;=5.245,B48&lt;3.65,F48&lt;1.5),1.3,IF(AND(D48&lt;1.35,D48&lt;1.55,G48&lt;0.735,H48&lt;13.665,H48&gt;=6.982,D48&gt;=1.25,F48&lt;2.5,F48&gt;=1.5),4.25,IF(AND(H48&lt;8.435,A48&lt;6.2,A48&lt;6.6,H48&gt;=5.767,H48&lt;13.646,D48&lt;2.05,F48&gt;=2.5,F48&gt;=1.5),5.1,IF(AND(H48&gt;=8.435,A48&lt;6.2,A48&lt;6.6,H48&gt;=5.767,H48&lt;13.646,D48&lt;2.05,F48&gt;=2.5,F48&gt;=1.5),4.9,IF(AND(A48&gt;=5.15,B48&gt;=3.25,G48&lt;0.934,B48&gt;=3.15,B48&gt;=3.05,A48&lt;5.45,H48&gt;=5.245,B48&lt;3.65,F48&lt;1.5),1.5,IF(AND(B48&lt;2.9,D48&gt;=1.35,D48&lt;1.55,G48&lt;0.735,H48&lt;13.665,H48&gt;=6.982,D48&gt;=1.25,F48&lt;2.5,F48&gt;=1.5),4.6,IF(AND(B48&gt;=2.9,D48&gt;=1.35,D48&lt;1.55,G48&lt;0.735,H48&lt;13.665,H48&gt;=6.982,D48&gt;=1.25,F48&lt;2.5,F48&gt;=1.5),4.52,IF(AND(G48&gt;=0.862,A48&lt;5.15,B48&gt;=3.25,G48&lt;0.934,B48&gt;=3.15,B48&gt;=3.05,A48&lt;5.45,H48&gt;=5.245,B48&lt;3.65,F48&lt;1.5),1.5,IF(AND(H48&lt;9.35,G48&lt;0.862,A48&lt;5.15,B48&gt;=3.25,G48&lt;0.934,B48&gt;=3.15,B48&gt;=3.05,A48&lt;5.45,H48&gt;=5.245,B48&lt;3.65,F48&lt;1.5),1.38,IF(AND(H48&gt;=9.35,G48&lt;0.862,A48&lt;5.15,B48&gt;=3.25,G48&lt;0.934,B48&gt;=3.15,B48&gt;=3.05,A48&lt;5.45,H48&gt;=5.245,B48&lt;3.65,F48&lt;1.5),1.4,"shouldnthappen"))))))))))))))))))))))))))))))))))))</f>
        <v>1.375</v>
      </c>
      <c r="O48" s="1" t="n">
        <f aca="false">IF(AND(B48&lt;2.75,A48&lt;5.55),3.96,IF(AND(H48&lt;9.205,A48&lt;5.9,A48&gt;=5.55),3.85,IF(AND(A48&lt;4.35,D48&lt;0.35,B48&gt;=2.75,A48&lt;5.55),1.1,IF(AND(B48&lt;3.65,D48&gt;=0.35,B48&gt;=2.75,A48&lt;5.55),1.65,IF(AND(B48&gt;=3.65,D48&gt;=0.35,B48&gt;=2.75,A48&lt;5.55),1.9,IF(AND(G48&gt;=0.732,H48&gt;=9.205,A48&lt;5.9,A48&gt;=5.55),4.9,IF(AND(G48&lt;0.273,G48&lt;0.732,H48&gt;=9.205,A48&lt;5.9,A48&gt;=5.55),4.5,IF(AND(A48&lt;6.3,G48&lt;0.422,F48&lt;2.5,A48&gt;=5.9,A48&gt;=5.55),5.1,IF(AND(A48&gt;=6.3,G48&lt;0.422,F48&lt;2.5,A48&gt;=5.9,A48&gt;=5.55),4.76,IF(AND(B48&lt;2.4,G48&gt;=0.422,F48&lt;2.5,A48&gt;=5.9,A48&gt;=5.55),4.45,IF(AND(A48&gt;=7,G48&gt;=0.628,F48&gt;=2.5,A48&gt;=5.9,A48&gt;=5.55),6.45,IF(AND(D48&lt;0.15,H48&lt;13.924,A48&gt;=4.35,D48&lt;0.35,B48&gt;=2.75,A48&lt;5.55),1.5,IF(AND(B48&lt;3.15,H48&gt;=13.924,A48&gt;=4.35,D48&lt;0.35,B48&gt;=2.75,A48&lt;5.55),1.56,IF(AND(B48&gt;=3.15,H48&gt;=13.924,A48&gt;=4.35,D48&lt;0.35,B48&gt;=2.75,A48&lt;5.55),1.3,IF(AND(H48&lt;14.316,G48&gt;=0.273,G48&lt;0.732,H48&gt;=9.205,A48&lt;5.9,A48&gt;=5.55),3.95,IF(AND(H48&gt;=14.316,G48&gt;=0.273,G48&lt;0.732,H48&gt;=9.205,A48&lt;5.9,A48&gt;=5.55),4.1,IF(AND(A48&lt;6.2,B48&gt;=2.4,G48&gt;=0.422,F48&lt;2.5,A48&gt;=5.9,A48&gt;=5.55),4.3,IF(AND(A48&gt;=7.05,G48&lt;0.364,G48&lt;0.628,F48&gt;=2.5,A48&gt;=5.9,A48&gt;=5.55),6.1,IF(AND(A48&gt;=7.55,G48&gt;=0.364,G48&lt;0.628,F48&gt;=2.5,A48&gt;=5.9,A48&gt;=5.55),6.4,IF(AND(A48&lt;6.15,A48&lt;7,G48&gt;=0.628,F48&gt;=2.5,A48&gt;=5.9,A48&gt;=5.55),4.9,IF(AND(D48&lt;1.45,A48&gt;=6.2,B48&gt;=2.4,G48&gt;=0.422,F48&lt;2.5,A48&gt;=5.9,A48&gt;=5.55),4.64,IF(AND(D48&gt;=1.45,A48&gt;=6.2,B48&gt;=2.4,G48&gt;=0.422,F48&lt;2.5,A48&gt;=5.9,A48&gt;=5.55),4.9,IF(AND(D48&lt;1.65,A48&lt;7.05,G48&lt;0.364,G48&lt;0.628,F48&gt;=2.5,A48&gt;=5.9,A48&gt;=5.55),5.1,IF(AND(D48&gt;=2.35,A48&lt;7.55,G48&gt;=0.364,G48&lt;0.628,F48&gt;=2.5,A48&gt;=5.9,A48&gt;=5.55),5.633,IF(AND(D48&lt;2.15,A48&gt;=6.15,A48&lt;7,G48&gt;=0.628,F48&gt;=2.5,A48&gt;=5.9,A48&gt;=5.55),5.1,IF(AND(D48&gt;=2.15,A48&gt;=6.15,A48&lt;7,G48&gt;=0.628,F48&gt;=2.5,A48&gt;=5.9,A48&gt;=5.55),5.267,IF(AND(A48&lt;4.9,A48&lt;5.05,D48&gt;=0.15,H48&lt;13.924,A48&gt;=4.35,D48&lt;0.35,B48&gt;=2.75,A48&lt;5.55),1.375,IF(AND(A48&gt;=4.9,A48&lt;5.05,D48&gt;=0.15,H48&lt;13.924,A48&gt;=4.35,D48&lt;0.35,B48&gt;=2.75,A48&lt;5.55),1.3,IF(AND(A48&lt;5.45,A48&gt;=5.05,D48&gt;=0.15,H48&lt;13.924,A48&gt;=4.35,D48&lt;0.35,B48&gt;=2.75,A48&lt;5.55),1.475,IF(AND(A48&gt;=5.45,A48&gt;=5.05,D48&gt;=0.15,H48&lt;13.924,A48&gt;=4.35,D48&lt;0.35,B48&gt;=2.75,A48&lt;5.55),1.4,IF(AND(B48&gt;=3.25,D48&lt;2.35,A48&lt;7.55,G48&gt;=0.364,G48&lt;0.628,F48&gt;=2.5,A48&gt;=5.9,A48&gt;=5.55),5.7,IF(AND(G48&lt;0.006,G48&lt;0.107,D48&gt;=1.65,A48&lt;7.05,G48&lt;0.364,G48&lt;0.628,F48&gt;=2.5,A48&gt;=5.9,A48&gt;=5.55),5.5,IF(AND(G48&gt;=0.006,G48&lt;0.107,D48&gt;=1.65,A48&lt;7.05,G48&lt;0.364,G48&lt;0.628,F48&gt;=2.5,A48&gt;=5.9,A48&gt;=5.55),5.667,IF(AND(D48&lt;2.2,G48&gt;=0.107,D48&gt;=1.65,A48&lt;7.05,G48&lt;0.364,G48&lt;0.628,F48&gt;=2.5,A48&gt;=5.9,A48&gt;=5.55),5.35,IF(AND(D48&gt;=2.2,G48&gt;=0.107,D48&gt;=1.65,A48&lt;7.05,G48&lt;0.364,G48&lt;0.628,F48&gt;=2.5,A48&gt;=5.9,A48&gt;=5.55),5.2,IF(AND(D48&lt;2.25,B48&lt;3.25,D48&lt;2.35,A48&lt;7.55,G48&gt;=0.364,G48&lt;0.628,F48&gt;=2.5,A48&gt;=5.9,A48&gt;=5.55),5.8,IF(AND(D48&gt;=2.25,B48&lt;3.25,D48&lt;2.35,A48&lt;7.55,G48&gt;=0.364,G48&lt;0.628,F48&gt;=2.5,A48&gt;=5.9,A48&gt;=5.55),5.9,"shouldnthappen")))))))))))))))))))))))))))))))))))))</f>
        <v>1.375</v>
      </c>
      <c r="P48" s="1" t="n">
        <f aca="false">IF(AND(D48&gt;=0.75,A48&lt;5.55),3.9,IF(AND(H48&lt;7.482,A48&gt;=5.55),3.45,IF(AND(B48&gt;=3.15,B48&lt;3.25,D48&lt;0.75,A48&lt;5.55),1.262,IF(AND(G48&gt;=0.446,B48&lt;3.15,B48&lt;3.25,D48&lt;0.75,A48&lt;5.55),1.1,IF(AND(G48&lt;0.408,A48&lt;5.05,B48&gt;=3.25,D48&lt;0.75,A48&lt;5.55),1.4,IF(AND(G48&gt;=0.408,A48&lt;5.05,B48&gt;=3.25,D48&lt;0.75,A48&lt;5.55),1.233,IF(AND(G48&gt;=0.676,A48&gt;=5.05,B48&gt;=3.25,D48&lt;0.75,A48&lt;5.55),1.72,IF(AND(H48&lt;9.386,A48&lt;5.85,F48&lt;2.5,H48&gt;=7.482,A48&gt;=5.55),3.5,IF(AND(H48&gt;=9.386,A48&lt;5.85,F48&lt;2.5,H48&gt;=7.482,A48&gt;=5.55),4.275,IF(AND(H48&gt;=16.284,G48&lt;0.865,F48&gt;=2.5,H48&gt;=7.482,A48&gt;=5.55),6.6,IF(AND(G48&lt;0.912,G48&gt;=0.865,F48&gt;=2.5,H48&gt;=7.482,A48&gt;=5.55),4.8,IF(AND(G48&gt;=0.912,G48&gt;=0.865,F48&gt;=2.5,H48&gt;=7.482,A48&gt;=5.55),5.175,IF(AND(A48&gt;=4.95,G48&lt;0.446,B48&lt;3.15,B48&lt;3.25,D48&lt;0.75,A48&lt;5.55),1.6,IF(AND(H48&gt;=12.974,G48&lt;0.676,A48&gt;=5.05,B48&gt;=3.25,D48&lt;0.75,A48&lt;5.55),1.3,IF(AND(D48&lt;1.45,H48&lt;13.531,A48&gt;=5.85,F48&lt;2.5,H48&gt;=7.482,A48&gt;=5.55),4.2,IF(AND(D48&gt;=1.45,H48&lt;13.531,A48&gt;=5.85,F48&lt;2.5,H48&gt;=7.482,A48&gt;=5.55),4.967,IF(AND(G48&lt;0.187,H48&gt;=13.531,A48&gt;=5.85,F48&lt;2.5,H48&gt;=7.482,A48&gt;=5.55),5,IF(AND(H48&gt;=12.675,A48&lt;4.95,G48&lt;0.446,B48&lt;3.15,B48&lt;3.25,D48&lt;0.75,A48&lt;5.55),1.5,IF(AND(H48&lt;10.826,H48&lt;12.974,G48&lt;0.676,A48&gt;=5.05,B48&gt;=3.25,D48&lt;0.75,A48&lt;5.55),1.46,IF(AND(H48&gt;=10.826,H48&lt;12.974,G48&lt;0.676,A48&gt;=5.05,B48&gt;=3.25,D48&lt;0.75,A48&lt;5.55),1.4,IF(AND(A48&lt;6.15,G48&gt;=0.187,H48&gt;=13.531,A48&gt;=5.85,F48&lt;2.5,H48&gt;=7.482,A48&gt;=5.55),4.7,IF(AND(A48&lt;6.85,B48&lt;2.95,H48&lt;16.284,G48&lt;0.865,F48&gt;=2.5,H48&gt;=7.482,A48&gt;=5.55),5.32,IF(AND(A48&gt;=6.85,B48&lt;2.95,H48&lt;16.284,G48&lt;0.865,F48&gt;=2.5,H48&gt;=7.482,A48&gt;=5.55),6.567,IF(AND(A48&lt;4.85,H48&lt;12.675,A48&lt;4.95,G48&lt;0.446,B48&lt;3.15,B48&lt;3.25,D48&lt;0.75,A48&lt;5.55),1.4,IF(AND(A48&gt;=4.85,H48&lt;12.675,A48&lt;4.95,G48&lt;0.446,B48&lt;3.15,B48&lt;3.25,D48&lt;0.75,A48&lt;5.55),1.5,IF(AND(B48&lt;3.1,A48&gt;=6.15,G48&gt;=0.187,H48&gt;=13.531,A48&gt;=5.85,F48&lt;2.5,H48&gt;=7.482,A48&gt;=5.55),4.467,IF(AND(B48&gt;=3.1,A48&gt;=6.15,G48&gt;=0.187,H48&gt;=13.531,A48&gt;=5.85,F48&lt;2.5,H48&gt;=7.482,A48&gt;=5.55),4.7,IF(AND(G48&gt;=0.379,B48&lt;3.15,B48&gt;=2.95,H48&lt;16.284,G48&lt;0.865,F48&gt;=2.5,H48&gt;=7.482,A48&gt;=5.55),5.733,IF(AND(A48&lt;6.6,B48&gt;=3.15,B48&gt;=2.95,H48&lt;16.284,G48&lt;0.865,F48&gt;=2.5,H48&gt;=7.482,A48&gt;=5.55),5.38,IF(AND(A48&lt;6.7,G48&lt;0.379,B48&lt;3.15,B48&gt;=2.95,H48&lt;16.284,G48&lt;0.865,F48&gt;=2.5,H48&gt;=7.482,A48&gt;=5.55),5.3,IF(AND(A48&gt;=6.7,G48&lt;0.379,B48&lt;3.15,B48&gt;=2.95,H48&lt;16.284,G48&lt;0.865,F48&gt;=2.5,H48&gt;=7.482,A48&gt;=5.55),5.16,IF(AND(A48&lt;7.05,A48&gt;=6.6,B48&gt;=3.15,B48&gt;=2.95,H48&lt;16.284,G48&lt;0.865,F48&gt;=2.5,H48&gt;=7.482,A48&gt;=5.55),5.78,IF(AND(A48&gt;=7.05,A48&gt;=6.6,B48&gt;=3.15,B48&gt;=2.95,H48&lt;16.284,G48&lt;0.865,F48&gt;=2.5,H48&gt;=7.482,A48&gt;=5.55),6.1,"shouldnthappen")))))))))))))))))))))))))))))))))</f>
        <v>1.4</v>
      </c>
      <c r="Q48" s="1" t="n">
        <f aca="false">IF(AND(G48&gt;=0.422,B48&lt;3.25,F48&lt;1.5),1.25,IF(AND(G48&gt;=0.082,G48&lt;0.125,F48&gt;=1.5),6.7,IF(AND(G48&lt;0.251,G48&lt;0.422,B48&lt;3.25,F48&lt;1.5),1.38,IF(AND(G48&gt;=0.251,G48&lt;0.422,B48&lt;3.25,F48&lt;1.5),1.55,IF(AND(G48&gt;=0.385,G48&lt;0.633,B48&gt;=3.25,F48&lt;1.5),1.367,IF(AND(B48&lt;3.35,G48&gt;=0.633,B48&gt;=3.25,F48&lt;1.5),1.7,IF(AND(A48&lt;5.85,G48&lt;0.082,G48&lt;0.125,F48&gt;=1.5),4.5,IF(AND(F48&gt;=2.5,D48&lt;1.6,G48&gt;=0.125,F48&gt;=1.5),5.05,IF(AND(H48&gt;=16.774,D48&gt;=1.6,G48&gt;=0.125,F48&gt;=1.5),6.4,IF(AND(D48&gt;=0.5,G48&lt;0.385,G48&lt;0.633,B48&gt;=3.25,F48&lt;1.5),1.6,IF(AND(B48&lt;3.6,B48&gt;=3.35,G48&gt;=0.633,B48&gt;=3.25,F48&lt;1.5),1.55,IF(AND(B48&gt;=3.6,B48&gt;=3.35,G48&gt;=0.633,B48&gt;=3.25,F48&lt;1.5),1.6,IF(AND(D48&lt;1.65,A48&gt;=5.85,G48&lt;0.082,G48&lt;0.125,F48&gt;=1.5),4.7,IF(AND(A48&lt;5.3,F48&lt;2.5,D48&lt;1.6,G48&gt;=0.125,F48&gt;=1.5),3.15,IF(AND(B48&gt;=3.2,H48&lt;16.774,D48&gt;=1.6,G48&gt;=0.125,F48&gt;=1.5),5.675,IF(AND(H48&lt;11.767,D48&lt;0.5,G48&lt;0.385,G48&lt;0.633,B48&gt;=3.25,F48&lt;1.5),1.5,IF(AND(H48&gt;=11.767,D48&lt;0.5,G48&lt;0.385,G48&lt;0.633,B48&gt;=3.25,F48&lt;1.5),1.367,IF(AND(H48&lt;8.367,D48&gt;=1.65,A48&gt;=5.85,G48&lt;0.082,G48&lt;0.125,F48&gt;=1.5),5.7,IF(AND(H48&gt;=8.367,D48&gt;=1.65,A48&gt;=5.85,G48&lt;0.082,G48&lt;0.125,F48&gt;=1.5),5.575,IF(AND(A48&gt;=7.1,B48&lt;3.2,H48&lt;16.774,D48&gt;=1.6,G48&gt;=0.125,F48&gt;=1.5),6.3,IF(AND(H48&gt;=15.395,B48&lt;2.85,A48&gt;=5.3,F48&lt;2.5,D48&lt;1.6,G48&gt;=0.125,F48&gt;=1.5),4.8,IF(AND(H48&lt;8.486,B48&gt;=2.85,A48&gt;=5.3,F48&lt;2.5,D48&lt;1.6,G48&gt;=0.125,F48&gt;=1.5),3.85,IF(AND(D48&gt;=2.1,A48&lt;7.1,B48&lt;3.2,H48&lt;16.774,D48&gt;=1.6,G48&gt;=0.125,F48&gt;=1.5),5.5,IF(AND(B48&gt;=2.75,H48&lt;15.395,B48&lt;2.85,A48&gt;=5.3,F48&lt;2.5,D48&lt;1.6,G48&gt;=0.125,F48&gt;=1.5),4.489,IF(AND(H48&gt;=15.168,H48&gt;=8.486,B48&gt;=2.85,A48&gt;=5.3,F48&lt;2.5,D48&lt;1.6,G48&gt;=0.125,F48&gt;=1.5),4.7,IF(AND(G48&gt;=0.519,D48&lt;2.1,A48&lt;7.1,B48&lt;3.2,H48&lt;16.774,D48&gt;=1.6,G48&gt;=0.125,F48&gt;=1.5),4.925,IF(AND(G48&gt;=0.897,B48&lt;2.75,H48&lt;15.395,B48&lt;2.85,A48&gt;=5.3,F48&lt;2.5,D48&lt;1.6,G48&gt;=0.125,F48&gt;=1.5),4.567,IF(AND(A48&lt;5.65,H48&lt;15.168,H48&gt;=8.486,B48&gt;=2.85,A48&gt;=5.3,F48&lt;2.5,D48&lt;1.6,G48&gt;=0.125,F48&gt;=1.5),4.5,IF(AND(G48&lt;0.23,G48&lt;0.519,D48&lt;2.1,A48&lt;7.1,B48&lt;3.2,H48&lt;16.774,D48&gt;=1.6,G48&gt;=0.125,F48&gt;=1.5),5,IF(AND(A48&lt;5.9,G48&lt;0.897,B48&lt;2.75,H48&lt;15.395,B48&lt;2.85,A48&gt;=5.3,F48&lt;2.5,D48&lt;1.6,G48&gt;=0.125,F48&gt;=1.5),4.1,IF(AND(A48&gt;=5.9,G48&lt;0.897,B48&lt;2.75,H48&lt;15.395,B48&lt;2.85,A48&gt;=5.3,F48&lt;2.5,D48&lt;1.6,G48&gt;=0.125,F48&gt;=1.5),4.5,IF(AND(A48&lt;6.05,A48&gt;=5.65,H48&lt;15.168,H48&gt;=8.486,B48&gt;=2.85,A48&gt;=5.3,F48&lt;2.5,D48&lt;1.6,G48&gt;=0.125,F48&gt;=1.5),4.2,IF(AND(A48&gt;=6.05,A48&gt;=5.65,H48&lt;15.168,H48&gt;=8.486,B48&gt;=2.85,A48&gt;=5.3,F48&lt;2.5,D48&lt;1.6,G48&gt;=0.125,F48&gt;=1.5),4.35,IF(AND(D48&lt;1.95,G48&gt;=0.23,G48&lt;0.519,D48&lt;2.1,A48&lt;7.1,B48&lt;3.2,H48&lt;16.774,D48&gt;=1.6,G48&gt;=0.125,F48&gt;=1.5),5.3,IF(AND(D48&gt;=1.95,G48&gt;=0.23,G48&lt;0.519,D48&lt;2.1,A48&lt;7.1,B48&lt;3.2,H48&lt;16.774,D48&gt;=1.6,G48&gt;=0.125,F48&gt;=1.5),5.2,"shouldnthappen")))))))))))))))))))))))))))))))))))</f>
        <v>1.38</v>
      </c>
      <c r="R48" s="1" t="n">
        <f aca="false">IF(AND(G48&gt;=0.901,F48&lt;1.5),1.9,IF(AND(H48&lt;5.523,D48&lt;0.35,G48&lt;0.901,F48&lt;1.5),1,IF(AND(B48&lt;3.6,D48&gt;=0.35,G48&lt;0.901,F48&lt;1.5),1.575,IF(AND(B48&gt;=3.6,D48&gt;=0.35,G48&lt;0.901,F48&lt;1.5),1.5,IF(AND(G48&gt;=0.837,D48&lt;1.15,D48&lt;1.45,F48&gt;=1.5),3,IF(AND(G48&gt;=0.66,D48&gt;=1.15,D48&lt;1.45,F48&gt;=1.5),4,IF(AND(F48&gt;=2.5,D48&lt;1.55,D48&gt;=1.45,F48&gt;=1.5),5.025,IF(AND(F48&lt;2.5,D48&gt;=1.55,D48&gt;=1.45,F48&gt;=1.5),4.933,IF(AND(B48&lt;2.45,G48&lt;0.837,D48&lt;1.15,D48&lt;1.45,F48&gt;=1.5),3.3,IF(AND(B48&gt;=2.45,G48&lt;0.837,D48&lt;1.15,D48&lt;1.45,F48&gt;=1.5),3.86,IF(AND(B48&gt;=3.05,F48&lt;2.5,D48&lt;1.55,D48&gt;=1.45,F48&gt;=1.5),4.8,IF(AND(D48&gt;=2.45,F48&gt;=2.5,D48&gt;=1.55,D48&gt;=1.45,F48&gt;=1.5),5.875,IF(AND(H48&lt;13.187,G48&lt;0.217,H48&gt;=5.523,D48&lt;0.35,G48&lt;0.901,F48&lt;1.5),1.4,IF(AND(H48&gt;=13.187,G48&lt;0.217,H48&gt;=5.523,D48&lt;0.35,G48&lt;0.901,F48&lt;1.5),1.5,IF(AND(G48&lt;0.33,G48&gt;=0.217,H48&gt;=5.523,D48&lt;0.35,G48&lt;0.901,F48&lt;1.5),1.28,IF(AND(A48&lt;6.05,D48&lt;1.35,G48&lt;0.66,D48&gt;=1.15,D48&lt;1.45,F48&gt;=1.5),4.175,IF(AND(A48&gt;=6.05,D48&lt;1.35,G48&lt;0.66,D48&gt;=1.15,D48&lt;1.45,F48&gt;=1.5),4.3,IF(AND(A48&lt;5.65,D48&gt;=1.35,G48&lt;0.66,D48&gt;=1.15,D48&lt;1.45,F48&gt;=1.5),3.9,IF(AND(A48&gt;=5.65,D48&gt;=1.35,G48&lt;0.66,D48&gt;=1.15,D48&lt;1.45,F48&gt;=1.5),4.52,IF(AND(A48&lt;6.25,B48&lt;3.05,F48&lt;2.5,D48&lt;1.55,D48&gt;=1.45,F48&gt;=1.5),4.5,IF(AND(A48&gt;=6.25,B48&lt;3.05,F48&lt;2.5,D48&lt;1.55,D48&gt;=1.45,F48&gt;=1.5),4.675,IF(AND(A48&gt;=7.25,D48&lt;2.45,F48&gt;=2.5,D48&gt;=1.55,D48&gt;=1.45,F48&gt;=1.5),6.433,IF(AND(D48&gt;=0.25,G48&gt;=0.33,G48&gt;=0.217,H48&gt;=5.523,D48&lt;0.35,G48&lt;0.901,F48&lt;1.5),1.4,IF(AND(A48&lt;6.15,A48&lt;7.25,D48&lt;2.45,F48&gt;=2.5,D48&gt;=1.55,D48&gt;=1.45,F48&gt;=1.5),5.025,IF(AND(H48&lt;6.439,D48&lt;0.25,G48&gt;=0.33,G48&gt;=0.217,H48&gt;=5.523,D48&lt;0.35,G48&lt;0.901,F48&lt;1.5),1.5,IF(AND(H48&gt;=6.439,D48&lt;0.25,G48&gt;=0.33,G48&gt;=0.217,H48&gt;=5.523,D48&lt;0.35,G48&lt;0.901,F48&lt;1.5),1.38,IF(AND(H48&gt;=13.711,A48&gt;=6.15,A48&lt;7.25,D48&lt;2.45,F48&gt;=2.5,D48&gt;=1.55,D48&gt;=1.45,F48&gt;=1.5),5.68,IF(AND(B48&gt;=3.3,H48&lt;13.711,A48&gt;=6.15,A48&lt;7.25,D48&lt;2.45,F48&gt;=2.5,D48&gt;=1.55,D48&gt;=1.45,F48&gt;=1.5),5.6,IF(AND(G48&lt;0.093,B48&lt;3.3,H48&lt;13.711,A48&gt;=6.15,A48&lt;7.25,D48&lt;2.45,F48&gt;=2.5,D48&gt;=1.55,D48&gt;=1.45,F48&gt;=1.5),5.56,IF(AND(D48&lt;1.95,G48&gt;=0.093,B48&lt;3.3,H48&lt;13.711,A48&gt;=6.15,A48&lt;7.25,D48&lt;2.45,F48&gt;=2.5,D48&gt;=1.55,D48&gt;=1.45,F48&gt;=1.5),5.3,IF(AND(B48&lt;3.15,D48&gt;=1.95,G48&gt;=0.093,B48&lt;3.3,H48&lt;13.711,A48&gt;=6.15,A48&lt;7.25,D48&lt;2.45,F48&gt;=2.5,D48&gt;=1.55,D48&gt;=1.45,F48&gt;=1.5),5.1,IF(AND(B48&gt;=3.15,D48&gt;=1.95,G48&gt;=0.093,B48&lt;3.3,H48&lt;13.711,A48&gt;=6.15,A48&lt;7.25,D48&lt;2.45,F48&gt;=2.5,D48&gt;=1.55,D48&gt;=1.45,F48&gt;=1.5),5.15,"shouldnthappen"))))))))))))))))))))))))))))))))</f>
        <v>1.4</v>
      </c>
      <c r="S48" s="1" t="n">
        <f aca="false">IF(AND(G48&gt;=0.859,D48&gt;=0.35,F48&lt;1.5),1.9,IF(AND(D48&lt;1.75,F48&gt;=2.5,F48&gt;=1.5),4.867,IF(AND(H48&lt;8.42,A48&lt;5.05,D48&lt;0.35,F48&lt;1.5),1.42,IF(AND(H48&gt;=14.877,A48&gt;=5.05,D48&lt;0.35,F48&lt;1.5),1.3,IF(AND(B48&lt;3.35,G48&lt;0.859,D48&gt;=0.35,F48&lt;1.5),1.7,IF(AND(B48&gt;=3.35,G48&lt;0.859,D48&gt;=0.35,F48&lt;1.5),1.5,IF(AND(A48&gt;=6.05,B48&lt;2.75,F48&lt;2.5,F48&gt;=1.5),4.733,IF(AND(G48&gt;=0.68,B48&gt;=2.75,F48&lt;2.5,F48&gt;=1.5),4.025,IF(AND(H48&gt;=16.284,D48&gt;=1.75,F48&gt;=2.5,F48&gt;=1.5),6.6,IF(AND(A48&lt;4.35,H48&gt;=8.42,A48&lt;5.05,D48&lt;0.35,F48&lt;1.5),1.1,IF(AND(G48&gt;=0.948,H48&lt;14.877,A48&gt;=5.05,D48&lt;0.35,F48&lt;1.5),1.7,IF(AND(A48&lt;5.3,A48&lt;6.05,B48&lt;2.75,F48&lt;2.5,F48&gt;=1.5),3,IF(AND(H48&gt;=15.168,G48&lt;0.68,B48&gt;=2.75,F48&lt;2.5,F48&gt;=1.5),4.75,IF(AND(H48&gt;=14.005,A48&gt;=4.35,H48&gt;=8.42,A48&lt;5.05,D48&lt;0.35,F48&lt;1.5),1.375,IF(AND(A48&gt;=5.55,G48&lt;0.948,H48&lt;14.877,A48&gt;=5.05,D48&lt;0.35,F48&lt;1.5),1.7,IF(AND(H48&lt;12.363,A48&gt;=5.3,A48&lt;6.05,B48&lt;2.75,F48&lt;2.5,F48&gt;=1.5),3.825,IF(AND(H48&gt;=12.363,A48&gt;=5.3,A48&lt;6.05,B48&lt;2.75,F48&lt;2.5,F48&gt;=1.5),4.033,IF(AND(H48&gt;=14.508,H48&lt;15.168,G48&lt;0.68,B48&gt;=2.75,F48&lt;2.5,F48&gt;=1.5),4.2,IF(AND(D48&gt;=2.35,D48&gt;=2.2,H48&lt;16.284,D48&gt;=1.75,F48&gt;=2.5,F48&gt;=1.5),5.267,IF(AND(G48&lt;0.231,H48&lt;14.005,A48&gt;=4.35,H48&gt;=8.42,A48&lt;5.05,D48&lt;0.35,F48&lt;1.5),1.4,IF(AND(H48&gt;=14.494,A48&lt;5.55,G48&lt;0.948,H48&lt;14.877,A48&gt;=5.05,D48&lt;0.35,F48&lt;1.5),1.6,IF(AND(A48&lt;6.1,H48&lt;14.508,H48&lt;15.168,G48&lt;0.68,B48&gt;=2.75,F48&lt;2.5,F48&gt;=1.5),4.5,IF(AND(A48&lt;6.1,H48&lt;11.8,D48&lt;2.2,H48&lt;16.284,D48&gt;=1.75,F48&gt;=2.5,F48&gt;=1.5),4.95,IF(AND(A48&gt;=6.1,H48&lt;11.8,D48&lt;2.2,H48&lt;16.284,D48&gt;=1.75,F48&gt;=2.5,F48&gt;=1.5),5.333,IF(AND(B48&lt;2.75,H48&gt;=11.8,D48&lt;2.2,H48&lt;16.284,D48&gt;=1.75,F48&gt;=2.5,F48&gt;=1.5),5.1,IF(AND(B48&gt;=3.15,D48&lt;2.35,D48&gt;=2.2,H48&lt;16.284,D48&gt;=1.75,F48&gt;=2.5,F48&gt;=1.5),5.5,IF(AND(B48&gt;=3.35,G48&gt;=0.231,H48&lt;14.005,A48&gt;=4.35,H48&gt;=8.42,A48&lt;5.05,D48&lt;0.35,F48&lt;1.5),1.3,IF(AND(H48&lt;13.869,H48&lt;14.494,A48&lt;5.55,G48&lt;0.948,H48&lt;14.877,A48&gt;=5.05,D48&lt;0.35,F48&lt;1.5),1.5,IF(AND(H48&gt;=13.869,H48&lt;14.494,A48&lt;5.55,G48&lt;0.948,H48&lt;14.877,A48&gt;=5.05,D48&lt;0.35,F48&lt;1.5),1.4,IF(AND(G48&lt;0.636,A48&gt;=6.1,H48&lt;14.508,H48&lt;15.168,G48&lt;0.68,B48&gt;=2.75,F48&lt;2.5,F48&gt;=1.5),4.68,IF(AND(G48&gt;=0.636,A48&gt;=6.1,H48&lt;14.508,H48&lt;15.168,G48&lt;0.68,B48&gt;=2.75,F48&lt;2.5,F48&gt;=1.5),4.4,IF(AND(B48&lt;2.85,B48&gt;=2.75,H48&gt;=11.8,D48&lt;2.2,H48&lt;16.284,D48&gt;=1.75,F48&gt;=2.5,F48&gt;=1.5),6.7,IF(AND(H48&lt;10.626,B48&lt;3.15,D48&lt;2.35,D48&gt;=2.2,H48&lt;16.284,D48&gt;=1.75,F48&gt;=2.5,F48&gt;=1.5),5.1,IF(AND(H48&gt;=10.626,B48&lt;3.15,D48&lt;2.35,D48&gt;=2.2,H48&lt;16.284,D48&gt;=1.75,F48&gt;=2.5,F48&gt;=1.5),5.2,IF(AND(G48&lt;0.378,B48&lt;3.35,G48&gt;=0.231,H48&lt;14.005,A48&gt;=4.35,H48&gt;=8.42,A48&lt;5.05,D48&lt;0.35,F48&lt;1.5),1.2,IF(AND(G48&gt;=0.378,B48&lt;3.35,G48&gt;=0.231,H48&lt;14.005,A48&gt;=4.35,H48&gt;=8.42,A48&lt;5.05,D48&lt;0.35,F48&lt;1.5),1.3,IF(AND(A48&lt;6.2,B48&gt;=2.85,B48&gt;=2.75,H48&gt;=11.8,D48&lt;2.2,H48&lt;16.284,D48&gt;=1.75,F48&gt;=2.5,F48&gt;=1.5),4.9,IF(AND(G48&lt;0.388,A48&gt;=6.2,B48&gt;=2.85,B48&gt;=2.75,H48&gt;=11.8,D48&lt;2.2,H48&lt;16.284,D48&gt;=1.75,F48&gt;=2.5,F48&gt;=1.5),5.52,IF(AND(G48&gt;=0.388,A48&gt;=6.2,B48&gt;=2.85,B48&gt;=2.75,H48&gt;=11.8,D48&lt;2.2,H48&lt;16.284,D48&gt;=1.75,F48&gt;=2.5,F48&gt;=1.5),5.7,"shouldnthappen")))))))))))))))))))))))))))))))))))))))</f>
        <v>1.42</v>
      </c>
      <c r="T48" s="1" t="n">
        <f aca="false">IF(AND(D48&gt;=0.8,A48&lt;5.45),3.7,IF(AND(D48&gt;=0.35,D48&lt;0.8,A48&lt;5.45),1.56,IF(AND(G48&lt;0.164,F48&lt;2.5,A48&gt;=5.45),1.6,IF(AND(H48&gt;=16.718,F48&gt;=2.5,A48&gt;=5.45),6.4,IF(AND(G48&gt;=0.719,H48&lt;16.718,F48&gt;=2.5,A48&gt;=5.45),5.05,IF(AND(A48&lt;4.35,A48&lt;5.05,D48&lt;0.35,D48&lt;0.8,A48&lt;5.45),1.1,IF(AND(H48&gt;=14.494,A48&gt;=5.05,D48&lt;0.35,D48&lt;0.8,A48&lt;5.45),1.6,IF(AND(G48&lt;0.338,D48&lt;1.25,G48&gt;=0.164,F48&lt;2.5,A48&gt;=5.45),4.1,IF(AND(H48&lt;8.397,D48&gt;=1.25,G48&gt;=0.164,F48&lt;2.5,A48&gt;=5.45),4,IF(AND(H48&lt;11.031,H48&lt;14.494,A48&gt;=5.05,D48&lt;0.35,D48&lt;0.8,A48&lt;5.45),1.5,IF(AND(H48&gt;=11.031,H48&lt;14.494,A48&gt;=5.05,D48&lt;0.35,D48&lt;0.8,A48&lt;5.45),1.44,IF(AND(B48&lt;2.65,H48&gt;=8.397,D48&gt;=1.25,G48&gt;=0.164,F48&lt;2.5,A48&gt;=5.45),4.767,IF(AND(H48&lt;7.388,G48&lt;0.487,G48&lt;0.719,H48&lt;16.718,F48&gt;=2.5,A48&gt;=5.45),5.067,IF(AND(G48&lt;0.533,G48&gt;=0.487,G48&lt;0.719,H48&lt;16.718,F48&gt;=2.5,A48&gt;=5.45),5.8,IF(AND(G48&gt;=0.533,G48&gt;=0.487,G48&lt;0.719,H48&lt;16.718,F48&gt;=2.5,A48&gt;=5.45),5.86,IF(AND(B48&lt;3.25,A48&gt;=4.95,A48&gt;=4.35,A48&lt;5.05,D48&lt;0.35,D48&lt;0.8,A48&lt;5.45),1.2,IF(AND(A48&lt;5.6,H48&lt;11.218,G48&gt;=0.338,D48&lt;1.25,G48&gt;=0.164,F48&lt;2.5,A48&gt;=5.45),3.7,IF(AND(A48&gt;=5.6,H48&lt;11.218,G48&gt;=0.338,D48&lt;1.25,G48&gt;=0.164,F48&lt;2.5,A48&gt;=5.45),3.5,IF(AND(H48&lt;12.668,H48&gt;=11.218,G48&gt;=0.338,D48&lt;1.25,G48&gt;=0.164,F48&lt;2.5,A48&gt;=5.45),3.9,IF(AND(H48&gt;=12.668,H48&gt;=11.218,G48&gt;=0.338,D48&lt;1.25,G48&gt;=0.164,F48&lt;2.5,A48&gt;=5.45),4,IF(AND(H48&gt;=15.705,B48&gt;=2.65,H48&gt;=8.397,D48&gt;=1.25,G48&gt;=0.164,F48&lt;2.5,A48&gt;=5.45),4.8,IF(AND(B48&lt;2.75,H48&gt;=7.388,G48&lt;0.487,G48&lt;0.719,H48&lt;16.718,F48&gt;=2.5,A48&gt;=5.45),5.26,IF(AND(B48&lt;2.95,A48&lt;4.5,A48&lt;4.95,A48&gt;=4.35,A48&lt;5.05,D48&lt;0.35,D48&lt;0.8,A48&lt;5.45),1.4,IF(AND(B48&gt;=2.95,A48&lt;4.5,A48&lt;4.95,A48&gt;=4.35,A48&lt;5.05,D48&lt;0.35,D48&lt;0.8,A48&lt;5.45),1.3,IF(AND(H48&gt;=13.924,A48&gt;=4.5,A48&lt;4.95,A48&gt;=4.35,A48&lt;5.05,D48&lt;0.35,D48&lt;0.8,A48&lt;5.45),1.5,IF(AND(G48&lt;0.252,B48&gt;=3.25,A48&gt;=4.95,A48&gt;=4.35,A48&lt;5.05,D48&lt;0.35,D48&lt;0.8,A48&lt;5.45),1.4,IF(AND(G48&gt;=0.252,B48&gt;=3.25,A48&gt;=4.95,A48&gt;=4.35,A48&lt;5.05,D48&lt;0.35,D48&lt;0.8,A48&lt;5.45),1.32,IF(AND(G48&gt;=0.473,H48&lt;15.705,B48&gt;=2.65,H48&gt;=8.397,D48&gt;=1.25,G48&gt;=0.164,F48&lt;2.5,A48&gt;=5.45),4.7,IF(AND(B48&gt;=3.15,B48&gt;=2.75,H48&gt;=7.388,G48&lt;0.487,G48&lt;0.719,H48&lt;16.718,F48&gt;=2.5,A48&gt;=5.45),5.7,IF(AND(B48&lt;3.15,H48&lt;13.924,A48&gt;=4.5,A48&lt;4.95,A48&gt;=4.35,A48&lt;5.05,D48&lt;0.35,D48&lt;0.8,A48&lt;5.45),1.433,IF(AND(B48&gt;=3.15,H48&lt;13.924,A48&gt;=4.5,A48&lt;4.95,A48&gt;=4.35,A48&lt;5.05,D48&lt;0.35,D48&lt;0.8,A48&lt;5.45),1.4,IF(AND(H48&gt;=14.81,G48&lt;0.473,H48&lt;15.705,B48&gt;=2.65,H48&gt;=8.397,D48&gt;=1.25,G48&gt;=0.164,F48&lt;2.5,A48&gt;=5.45),4.2,IF(AND(A48&lt;6.65,B48&lt;3.15,B48&gt;=2.75,H48&gt;=7.388,G48&lt;0.487,G48&lt;0.719,H48&lt;16.718,F48&gt;=2.5,A48&gt;=5.45),5.6,IF(AND(A48&gt;=6.65,B48&lt;3.15,B48&gt;=2.75,H48&gt;=7.388,G48&lt;0.487,G48&lt;0.719,H48&lt;16.718,F48&gt;=2.5,A48&gt;=5.45),5.4,IF(AND(A48&lt;6.15,H48&lt;14.81,G48&lt;0.473,H48&lt;15.705,B48&gt;=2.65,H48&gt;=8.397,D48&gt;=1.25,G48&gt;=0.164,F48&lt;2.5,A48&gt;=5.45),4.5,IF(AND(A48&gt;=6.15,H48&lt;14.81,G48&lt;0.473,H48&lt;15.705,B48&gt;=2.65,H48&gt;=8.397,D48&gt;=1.25,G48&gt;=0.164,F48&lt;2.5,A48&gt;=5.45),4.4,"shouldnthappen"))))))))))))))))))))))))))))))))))))</f>
        <v>1.433</v>
      </c>
      <c r="U48" s="1" t="n">
        <f aca="false">IF(AND(G48&gt;=0.934,F48&lt;1.5),1.7,IF(AND(D48&lt;0.15,D48&lt;0.25,G48&lt;0.934,F48&lt;1.5),1.38,IF(AND(H48&gt;=14.379,D48&gt;=0.25,G48&lt;0.934,F48&lt;1.5),1.7,IF(AND(A48&lt;5.3,D48&lt;1.35,F48&lt;2.5,F48&gt;=1.5),3.15,IF(AND(H48&lt;7.148,D48&gt;=1.35,F48&lt;2.5,F48&gt;=1.5),3.9,IF(AND(G48&lt;0.352,A48&lt;6.15,F48&gt;=2.5,F48&gt;=1.5),4.5,IF(AND(G48&gt;=0.352,A48&lt;6.15,F48&gt;=2.5,F48&gt;=1.5),4.92,IF(AND(B48&lt;2.85,A48&gt;=6.15,F48&gt;=2.5,F48&gt;=1.5),6.2,IF(AND(D48&gt;=0.45,H48&lt;14.379,D48&gt;=0.25,G48&lt;0.934,F48&lt;1.5),1.65,IF(AND(G48&gt;=0.857,A48&gt;=5.3,D48&lt;1.35,F48&lt;2.5,F48&gt;=1.5),4.3,IF(AND(A48&gt;=7.25,B48&gt;=2.85,A48&gt;=6.15,F48&gt;=2.5,F48&gt;=1.5),6.425,IF(AND(H48&lt;9.499,A48&lt;5.05,D48&gt;=0.15,D48&lt;0.25,G48&lt;0.934,F48&lt;1.5),1.4,IF(AND(A48&gt;=5.45,A48&gt;=5.05,D48&gt;=0.15,D48&lt;0.25,G48&lt;0.934,F48&lt;1.5),1.3,IF(AND(B48&gt;=4.15,D48&lt;0.45,H48&lt;14.379,D48&gt;=0.25,G48&lt;0.934,F48&lt;1.5),1.5,IF(AND(A48&gt;=5.75,G48&lt;0.857,A48&gt;=5.3,D48&lt;1.35,F48&lt;2.5,F48&gt;=1.5),4.02,IF(AND(A48&lt;6.65,G48&lt;0.333,H48&gt;=7.148,D48&gt;=1.35,F48&lt;2.5,F48&gt;=1.5),4.475,IF(AND(A48&gt;=6.65,G48&lt;0.333,H48&gt;=7.148,D48&gt;=1.35,F48&lt;2.5,F48&gt;=1.5),4.8,IF(AND(D48&gt;=1.45,G48&gt;=0.333,H48&gt;=7.148,D48&gt;=1.35,F48&lt;2.5,F48&gt;=1.5),4.85,IF(AND(G48&gt;=0.861,A48&lt;7.25,B48&gt;=2.85,A48&gt;=6.15,F48&gt;=2.5,F48&gt;=1.5),5.2,IF(AND(G48&lt;0.571,H48&gt;=9.499,A48&lt;5.05,D48&gt;=0.15,D48&lt;0.25,G48&lt;0.934,F48&lt;1.5),1.2,IF(AND(G48&gt;=0.571,H48&gt;=9.499,A48&lt;5.05,D48&gt;=0.15,D48&lt;0.25,G48&lt;0.934,F48&lt;1.5),1.3,IF(AND(H48&lt;9.283,A48&lt;5.45,A48&gt;=5.05,D48&gt;=0.15,D48&lt;0.25,G48&lt;0.934,F48&lt;1.5),1.5,IF(AND(H48&gt;=9.283,A48&lt;5.45,A48&gt;=5.05,D48&gt;=0.15,D48&lt;0.25,G48&lt;0.934,F48&lt;1.5),1.425,IF(AND(A48&lt;4.9,B48&lt;4.15,D48&lt;0.45,H48&lt;14.379,D48&gt;=0.25,G48&lt;0.934,F48&lt;1.5),1.4,IF(AND(A48&gt;=4.9,B48&lt;4.15,D48&lt;0.45,H48&lt;14.379,D48&gt;=0.25,G48&lt;0.934,F48&lt;1.5),1.325,IF(AND(G48&lt;0.572,A48&lt;5.75,G48&lt;0.857,A48&gt;=5.3,D48&lt;1.35,F48&lt;2.5,F48&gt;=1.5),3.65,IF(AND(G48&gt;=0.572,A48&lt;5.75,G48&lt;0.857,A48&gt;=5.3,D48&lt;1.35,F48&lt;2.5,F48&gt;=1.5),3.9,IF(AND(A48&lt;6.75,D48&lt;1.45,G48&gt;=0.333,H48&gt;=7.148,D48&gt;=1.35,F48&lt;2.5,F48&gt;=1.5),4.4,IF(AND(A48&gt;=6.75,D48&lt;1.45,G48&gt;=0.333,H48&gt;=7.148,D48&gt;=1.35,F48&lt;2.5,F48&gt;=1.5),4.78,IF(AND(A48&lt;6.6,B48&lt;3.25,G48&lt;0.861,A48&lt;7.25,B48&gt;=2.85,A48&gt;=6.15,F48&gt;=2.5,F48&gt;=1.5),5.333,IF(AND(H48&lt;11.461,B48&gt;=3.25,G48&lt;0.861,A48&lt;7.25,B48&gt;=2.85,A48&gt;=6.15,F48&gt;=2.5,F48&gt;=1.5),6.025,IF(AND(H48&gt;=11.461,B48&gt;=3.25,G48&lt;0.861,A48&lt;7.25,B48&gt;=2.85,A48&gt;=6.15,F48&gt;=2.5,F48&gt;=1.5),5.667,IF(AND(H48&gt;=14.564,A48&gt;=6.6,B48&lt;3.25,G48&lt;0.861,A48&lt;7.25,B48&gt;=2.85,A48&gt;=6.15,F48&gt;=2.5,F48&gt;=1.5),5.4,IF(AND(D48&gt;=2.35,H48&lt;14.564,A48&gt;=6.6,B48&lt;3.25,G48&lt;0.861,A48&lt;7.25,B48&gt;=2.85,A48&gt;=6.15,F48&gt;=2.5,F48&gt;=1.5),5.6,IF(AND(A48&lt;6.85,D48&lt;2.35,H48&lt;14.564,A48&gt;=6.6,B48&lt;3.25,G48&lt;0.861,A48&lt;7.25,B48&gt;=2.85,A48&gt;=6.15,F48&gt;=2.5,F48&gt;=1.5),5.9,IF(AND(A48&gt;=6.85,D48&lt;2.35,H48&lt;14.564,A48&gt;=6.6,B48&lt;3.25,G48&lt;0.861,A48&lt;7.25,B48&gt;=2.85,A48&gt;=6.15,F48&gt;=2.5,F48&gt;=1.5),5.78,"shouldnthappen"))))))))))))))))))))))))))))))))))))</f>
        <v>1.4</v>
      </c>
      <c r="V48" s="1" t="n">
        <f aca="false">IF(AND(H48&lt;5.748,A48&lt;5.05,D48&lt;0.75),1,IF(AND(B48&lt;3.15,H48&gt;=5.748,A48&lt;5.05,D48&lt;0.75),1.475,IF(AND(G48&gt;=0.801,D48&lt;0.25,A48&gt;=5.05,D48&lt;0.75),1.7,IF(AND(D48&gt;=0.45,D48&gt;=0.25,A48&gt;=5.05,D48&lt;0.75),1.7,IF(AND(B48&lt;2.35,F48&lt;2.5,B48&lt;2.75,D48&gt;=0.75),4.16,IF(AND(D48&lt;1.75,F48&gt;=2.5,B48&lt;2.75,D48&gt;=0.75),4.875,IF(AND(D48&gt;=1.75,F48&gt;=2.5,B48&lt;2.75,D48&gt;=0.75),5.333,IF(AND(H48&gt;=16.284,D48&gt;=1.55,B48&gt;=2.75,D48&gt;=0.75),6.6,IF(AND(H48&gt;=14.144,B48&gt;=3.15,H48&gt;=5.748,A48&lt;5.05,D48&lt;0.75),1.3,IF(AND(A48&lt;5.45,G48&lt;0.801,D48&lt;0.25,A48&gt;=5.05,D48&lt;0.75),1.5,IF(AND(A48&gt;=5.45,G48&lt;0.801,D48&lt;0.25,A48&gt;=5.05,D48&lt;0.75),1.34,IF(AND(B48&lt;3.75,D48&lt;0.45,D48&gt;=0.25,A48&gt;=5.05,D48&lt;0.75),1.467,IF(AND(B48&gt;=3.75,D48&lt;0.45,D48&gt;=0.25,A48&gt;=5.05,D48&lt;0.75),1.767,IF(AND(G48&gt;=0.896,B48&gt;=2.35,F48&lt;2.5,B48&lt;2.75,D48&gt;=0.75),4.9,IF(AND(H48&lt;15.504,D48&lt;1.35,D48&lt;1.55,B48&gt;=2.75,D48&gt;=0.75),4.2,IF(AND(H48&gt;=15.504,D48&lt;1.35,D48&lt;1.55,B48&gt;=2.75,D48&gt;=0.75),4.6,IF(AND(H48&lt;9.767,D48&gt;=1.35,D48&lt;1.55,B48&gt;=2.75,D48&gt;=0.75),5.1,IF(AND(A48&lt;4.5,H48&lt;14.144,B48&gt;=3.15,H48&gt;=5.748,A48&lt;5.05,D48&lt;0.75),1.3,IF(AND(A48&gt;=4.5,H48&lt;14.144,B48&gt;=3.15,H48&gt;=5.748,A48&lt;5.05,D48&lt;0.75),1.4,IF(AND(D48&gt;=1.15,G48&lt;0.896,B48&gt;=2.35,F48&lt;2.5,B48&lt;2.75,D48&gt;=0.75),4.04,IF(AND(B48&lt;2.9,H48&gt;=9.767,D48&gt;=1.35,D48&lt;1.55,B48&gt;=2.75,D48&gt;=0.75),4.8,IF(AND(D48&lt;1.7,A48&gt;=7.05,H48&lt;16.284,D48&gt;=1.55,B48&gt;=2.75,D48&gt;=0.75),5.8,IF(AND(D48&gt;=1.7,A48&gt;=7.05,H48&lt;16.284,D48&gt;=1.55,B48&gt;=2.75,D48&gt;=0.75),6.3,IF(AND(B48&lt;2.45,D48&lt;1.15,G48&lt;0.896,B48&gt;=2.35,F48&lt;2.5,B48&lt;2.75,D48&gt;=0.75),3.767,IF(AND(B48&gt;=2.45,D48&lt;1.15,G48&lt;0.896,B48&gt;=2.35,F48&lt;2.5,B48&lt;2.75,D48&gt;=0.75),3.167,IF(AND(B48&gt;=3.15,B48&gt;=2.9,H48&gt;=9.767,D48&gt;=1.35,D48&lt;1.55,B48&gt;=2.75,D48&gt;=0.75),4.7,IF(AND(D48&lt;1.9,D48&lt;2.05,A48&lt;7.05,H48&lt;16.284,D48&gt;=1.55,B48&gt;=2.75,D48&gt;=0.75),4.82,IF(AND(D48&gt;=1.9,D48&lt;2.05,A48&lt;7.05,H48&lt;16.284,D48&gt;=1.55,B48&gt;=2.75,D48&gt;=0.75),5.067,IF(AND(H48&lt;12.721,B48&lt;3.15,B48&gt;=2.9,H48&gt;=9.767,D48&gt;=1.35,D48&lt;1.55,B48&gt;=2.75,D48&gt;=0.75),4.5,IF(AND(H48&gt;=12.721,B48&lt;3.15,B48&gt;=2.9,H48&gt;=9.767,D48&gt;=1.35,D48&lt;1.55,B48&gt;=2.75,D48&gt;=0.75),4.433,IF(AND(H48&lt;9.525,G48&lt;0.364,D48&gt;=2.05,A48&lt;7.05,H48&lt;16.284,D48&gt;=1.55,B48&gt;=2.75,D48&gt;=0.75),5.1,IF(AND(A48&lt;6.25,G48&gt;=0.364,D48&gt;=2.05,A48&lt;7.05,H48&lt;16.284,D48&gt;=1.55,B48&gt;=2.75,D48&gt;=0.75),5.4,IF(AND(H48&lt;10.898,H48&gt;=9.525,G48&lt;0.364,D48&gt;=2.05,A48&lt;7.05,H48&lt;16.284,D48&gt;=1.55,B48&gt;=2.75,D48&gt;=0.75),5.6,IF(AND(H48&lt;8.711,A48&gt;=6.25,G48&gt;=0.364,D48&gt;=2.05,A48&lt;7.05,H48&lt;16.284,D48&gt;=1.55,B48&gt;=2.75,D48&gt;=0.75),5.7,IF(AND(H48&gt;=8.711,A48&gt;=6.25,G48&gt;=0.364,D48&gt;=2.05,A48&lt;7.05,H48&lt;16.284,D48&gt;=1.55,B48&gt;=2.75,D48&gt;=0.75),5.84,IF(AND(D48&lt;2.2,H48&gt;=10.898,H48&gt;=9.525,G48&lt;0.364,D48&gt;=2.05,A48&lt;7.05,H48&lt;16.284,D48&gt;=1.55,B48&gt;=2.75,D48&gt;=0.75),5.4,IF(AND(D48&gt;=2.2,H48&gt;=10.898,H48&gt;=9.525,G48&lt;0.364,D48&gt;=2.05,A48&lt;7.05,H48&lt;16.284,D48&gt;=1.55,B48&gt;=2.75,D48&gt;=0.75),5.3,"shouldnthappen")))))))))))))))))))))))))))))))))))))</f>
        <v>1.475</v>
      </c>
      <c r="W48" s="1" t="n">
        <f aca="false">IF(AND(H48&lt;6.926,D48&gt;=0.35,D48&lt;0.8),1.9,IF(AND(H48&gt;=6.926,D48&gt;=0.35,D48&lt;0.8),1.533,IF(AND(H48&lt;13.492,A48&lt;4.75,D48&lt;0.35,D48&lt;0.8),1.1,IF(AND(H48&gt;=13.492,A48&lt;4.75,D48&lt;0.35,D48&lt;0.8),1.375,IF(AND(B48&lt;2.75,A48&gt;=5.85,F48&lt;2.5,D48&gt;=0.8),4.833,IF(AND(B48&lt;3.3,A48&gt;=7.05,F48&gt;=2.5,D48&gt;=0.8),5.8,IF(AND(B48&gt;=3.3,A48&gt;=7.05,F48&gt;=2.5,D48&gt;=0.8),6.325,IF(AND(D48&gt;=0.25,A48&lt;5.05,A48&gt;=4.75,D48&lt;0.35,D48&lt;0.8),1.3,IF(AND(B48&lt;3.6,A48&gt;=5.05,A48&gt;=4.75,D48&lt;0.35,D48&lt;0.8),1.4,IF(AND(H48&lt;10.194,G48&lt;0.412,A48&lt;5.85,F48&lt;2.5,D48&gt;=0.8),4.133,IF(AND(H48&gt;=10.194,G48&lt;0.412,A48&lt;5.85,F48&lt;2.5,D48&gt;=0.8),4.5,IF(AND(A48&lt;5.35,G48&gt;=0.412,A48&lt;5.85,F48&lt;2.5,D48&gt;=0.8),3.15,IF(AND(A48&lt;6.2,B48&gt;=2.75,A48&gt;=5.85,F48&lt;2.5,D48&gt;=0.8),4.3,IF(AND(H48&lt;5.767,A48&lt;6.2,A48&lt;7.05,F48&gt;=2.5,D48&gt;=0.8),4.5,IF(AND(G48&gt;=0.861,A48&gt;=6.2,A48&lt;7.05,F48&gt;=2.5,D48&gt;=0.8),5.2,IF(AND(B48&lt;3.15,D48&lt;0.25,A48&lt;5.05,A48&gt;=4.75,D48&lt;0.35,D48&lt;0.8),1.55,IF(AND(A48&lt;5.45,B48&gt;=3.6,A48&gt;=5.05,A48&gt;=4.75,D48&lt;0.35,D48&lt;0.8),1.5,IF(AND(A48&gt;=5.45,B48&gt;=3.6,A48&gt;=5.05,A48&gt;=4.75,D48&lt;0.35,D48&lt;0.8),1.4,IF(AND(G48&gt;=0.772,A48&gt;=5.35,G48&gt;=0.412,A48&lt;5.85,F48&lt;2.5,D48&gt;=0.8),3.9,IF(AND(D48&gt;=1.45,A48&gt;=6.2,B48&gt;=2.75,A48&gt;=5.85,F48&lt;2.5,D48&gt;=0.8),4.775,IF(AND(G48&lt;0.5,H48&gt;=5.767,A48&lt;6.2,A48&lt;7.05,F48&gt;=2.5,D48&gt;=0.8),5.1,IF(AND(G48&gt;=0.5,H48&gt;=5.767,A48&lt;6.2,A48&lt;7.05,F48&gt;=2.5,D48&gt;=0.8),4.95,IF(AND(B48&gt;=3.25,G48&lt;0.861,A48&gt;=6.2,A48&lt;7.05,F48&gt;=2.5,D48&gt;=0.8),5.75,IF(AND(A48&lt;4.95,B48&gt;=3.15,D48&lt;0.25,A48&lt;5.05,A48&gt;=4.75,D48&lt;0.35,D48&lt;0.8),1.4,IF(AND(A48&lt;5.65,G48&lt;0.772,A48&gt;=5.35,G48&gt;=0.412,A48&lt;5.85,F48&lt;2.5,D48&gt;=0.8),3.6,IF(AND(A48&gt;=5.65,G48&lt;0.772,A48&gt;=5.35,G48&gt;=0.412,A48&lt;5.85,F48&lt;2.5,D48&gt;=0.8),3.5,IF(AND(B48&gt;=3.15,D48&lt;1.45,A48&gt;=6.2,B48&gt;=2.75,A48&gt;=5.85,F48&lt;2.5,D48&gt;=0.8),4.7,IF(AND(A48&gt;=6.65,B48&lt;3.25,G48&lt;0.861,A48&gt;=6.2,A48&lt;7.05,F48&gt;=2.5,D48&gt;=0.8),5.567,IF(AND(H48&lt;9.499,A48&gt;=4.95,B48&gt;=3.15,D48&lt;0.25,A48&lt;5.05,A48&gt;=4.75,D48&lt;0.35,D48&lt;0.8),1.4,IF(AND(H48&gt;=9.499,A48&gt;=4.95,B48&gt;=3.15,D48&lt;0.25,A48&lt;5.05,A48&gt;=4.75,D48&lt;0.35,D48&lt;0.8),1.2,IF(AND(G48&lt;0.765,B48&lt;3.15,D48&lt;1.45,A48&gt;=6.2,B48&gt;=2.75,A48&gt;=5.85,F48&lt;2.5,D48&gt;=0.8),4.4,IF(AND(G48&gt;=0.765,B48&lt;3.15,D48&lt;1.45,A48&gt;=6.2,B48&gt;=2.75,A48&gt;=5.85,F48&lt;2.5,D48&gt;=0.8),4.6,IF(AND(H48&lt;10.667,A48&lt;6.65,B48&lt;3.25,G48&lt;0.861,A48&gt;=6.2,A48&lt;7.05,F48&gt;=2.5,D48&gt;=0.8),5.167,IF(AND(G48&lt;0.627,H48&gt;=10.667,A48&lt;6.65,B48&lt;3.25,G48&lt;0.861,A48&gt;=6.2,A48&lt;7.05,F48&gt;=2.5,D48&gt;=0.8),5.64,IF(AND(G48&gt;=0.627,H48&gt;=10.667,A48&lt;6.65,B48&lt;3.25,G48&lt;0.861,A48&gt;=6.2,A48&lt;7.05,F48&gt;=2.5,D48&gt;=0.8),5.1,"shouldnthappen")))))))))))))))))))))))))))))))))))</f>
        <v>1.3</v>
      </c>
      <c r="X48" s="1" t="n">
        <f aca="false">IF(AND(B48&lt;3.05,H48&lt;6.697,A48&lt;5.45),4.1,IF(AND(B48&gt;=3.05,H48&lt;6.697,A48&lt;5.45),1.48,IF(AND(D48&lt;0.7,A48&lt;5.9,A48&gt;=5.45),1.4,IF(AND(A48&lt;4.35,B48&lt;3.3,H48&gt;=6.697,A48&lt;5.45),1.1,IF(AND(G48&lt;0.372,D48&gt;=0.7,A48&lt;5.9,A48&gt;=5.45),4.36,IF(AND(A48&gt;=4.9,A48&gt;=4.35,B48&lt;3.3,H48&gt;=6.697,A48&lt;5.45),1.6,IF(AND(H48&gt;=14.171,A48&lt;5.15,B48&gt;=3.3,H48&gt;=6.697,A48&lt;5.45),1.6,IF(AND(G48&lt;0.451,A48&gt;=5.15,B48&gt;=3.3,H48&gt;=6.697,A48&lt;5.45),1.367,IF(AND(G48&gt;=0.451,A48&gt;=5.15,B48&gt;=3.3,H48&gt;=6.697,A48&lt;5.45),1.5,IF(AND(G48&lt;0.332,D48&lt;1.45,F48&lt;2.5,A48&gt;=5.9,A48&gt;=5.45),4.35,IF(AND(A48&lt;6.15,D48&gt;=1.45,F48&lt;2.5,A48&gt;=5.9,A48&gt;=5.45),5.1,IF(AND(D48&gt;=2.4,G48&lt;0.432,F48&gt;=2.5,A48&gt;=5.9,A48&gt;=5.45),5.78,IF(AND(A48&lt;6.15,G48&gt;=0.432,F48&gt;=2.5,A48&gt;=5.9,A48&gt;=5.45),4.9,IF(AND(B48&lt;3.1,A48&lt;4.9,A48&gt;=4.35,B48&lt;3.3,H48&gt;=6.697,A48&lt;5.45),1.4,IF(AND(B48&gt;=3.1,A48&lt;4.9,A48&gt;=4.35,B48&lt;3.3,H48&gt;=6.697,A48&lt;5.45),1.3,IF(AND(G48&lt;0.343,H48&lt;14.171,A48&lt;5.15,B48&gt;=3.3,H48&gt;=6.697,A48&lt;5.45),1.433,IF(AND(G48&gt;=0.343,H48&lt;14.171,A48&lt;5.15,B48&gt;=3.3,H48&gt;=6.697,A48&lt;5.45),1.525,IF(AND(D48&lt;1.05,B48&lt;2.55,G48&gt;=0.372,D48&gt;=0.7,A48&lt;5.9,A48&gt;=5.45),3.7,IF(AND(H48&lt;10.596,B48&gt;=2.55,G48&gt;=0.372,D48&gt;=0.7,A48&lt;5.9,A48&gt;=5.45),3.525,IF(AND(H48&gt;=10.596,B48&gt;=2.55,G48&gt;=0.372,D48&gt;=0.7,A48&lt;5.9,A48&gt;=5.45),3.9,IF(AND(H48&lt;14.314,G48&gt;=0.332,D48&lt;1.45,F48&lt;2.5,A48&gt;=5.9,A48&gt;=5.45),4.4,IF(AND(H48&gt;=14.314,G48&gt;=0.332,D48&lt;1.45,F48&lt;2.5,A48&gt;=5.9,A48&gt;=5.45),4.7,IF(AND(H48&lt;13.906,A48&gt;=6.15,D48&gt;=1.45,F48&lt;2.5,A48&gt;=5.9,A48&gt;=5.45),4.675,IF(AND(H48&gt;=13.906,A48&gt;=6.15,D48&gt;=1.45,F48&lt;2.5,A48&gt;=5.9,A48&gt;=5.45),4.9,IF(AND(G48&lt;0.093,D48&lt;2.4,G48&lt;0.432,F48&gt;=2.5,A48&gt;=5.9,A48&gt;=5.45),5.6,IF(AND(B48&lt;2.95,A48&gt;=6.15,G48&gt;=0.432,F48&gt;=2.5,A48&gt;=5.9,A48&gt;=5.45),5.86,IF(AND(A48&lt;5.55,D48&gt;=1.05,B48&lt;2.55,G48&gt;=0.372,D48&gt;=0.7,A48&lt;5.9,A48&gt;=5.45),4,IF(AND(A48&gt;=5.55,D48&gt;=1.05,B48&lt;2.55,G48&gt;=0.372,D48&gt;=0.7,A48&lt;5.9,A48&gt;=5.45),3.9,IF(AND(D48&lt;1.7,G48&gt;=0.093,D48&lt;2.4,G48&lt;0.432,F48&gt;=2.5,A48&gt;=5.9,A48&gt;=5.45),5.05,IF(AND(G48&gt;=0.774,B48&gt;=2.95,A48&gt;=6.15,G48&gt;=0.432,F48&gt;=2.5,A48&gt;=5.9,A48&gt;=5.45),5.3,IF(AND(G48&gt;=0.312,D48&gt;=1.7,G48&gt;=0.093,D48&lt;2.4,G48&lt;0.432,F48&gt;=2.5,A48&gt;=5.9,A48&gt;=5.45),5.4,IF(AND(D48&lt;2.45,G48&lt;0.774,B48&gt;=2.95,A48&gt;=6.15,G48&gt;=0.432,F48&gt;=2.5,A48&gt;=5.9,A48&gt;=5.45),5.66,IF(AND(D48&gt;=2.45,G48&lt;0.774,B48&gt;=2.95,A48&gt;=6.15,G48&gt;=0.432,F48&gt;=2.5,A48&gt;=5.9,A48&gt;=5.45),6,IF(AND(G48&gt;=0.301,G48&lt;0.312,D48&gt;=1.7,G48&gt;=0.093,D48&lt;2.4,G48&lt;0.432,F48&gt;=2.5,A48&gt;=5.9,A48&gt;=5.45),5.1,IF(AND(A48&lt;6.45,G48&lt;0.301,G48&lt;0.312,D48&gt;=1.7,G48&gt;=0.093,D48&lt;2.4,G48&lt;0.432,F48&gt;=2.5,A48&gt;=5.9,A48&gt;=5.45),5.3,IF(AND(A48&gt;=6.45,G48&lt;0.301,G48&lt;0.312,D48&gt;=1.7,G48&gt;=0.093,D48&lt;2.4,G48&lt;0.432,F48&gt;=2.5,A48&gt;=5.9,A48&gt;=5.45),5.2,"shouldnthappen"))))))))))))))))))))))))))))))))))))</f>
        <v>1.4</v>
      </c>
      <c r="Y48" s="1" t="n">
        <f aca="false">IF(AND(H48&lt;6.51,F48&lt;1.5),1.8,IF(AND(H48&gt;=16.674,F48&gt;=1.5),6.533,IF(AND(D48&gt;=0.45,H48&gt;=6.51,F48&lt;1.5),1.667,IF(AND(H48&gt;=13.805,G48&lt;0.154,H48&lt;16.674,F48&gt;=1.5),6.7,IF(AND(D48&lt;0.15,A48&lt;5.05,D48&lt;0.45,H48&gt;=6.51,F48&lt;1.5),1.4,IF(AND(H48&gt;=13.586,A48&gt;=5.05,D48&lt;0.45,H48&gt;=6.51,F48&lt;1.5),1.3,IF(AND(F48&lt;2.5,H48&lt;13.805,G48&lt;0.154,H48&lt;16.674,F48&gt;=1.5),4.6,IF(AND(H48&lt;8.929,D48&lt;1.35,G48&gt;=0.154,H48&lt;16.674,F48&gt;=1.5),3.64,IF(AND(G48&lt;0.05,H48&lt;13.586,A48&gt;=5.05,D48&lt;0.45,H48&gt;=6.51,F48&lt;1.5),1.4,IF(AND(G48&gt;=0.107,F48&gt;=2.5,H48&lt;13.805,G48&lt;0.154,H48&lt;16.674,F48&gt;=1.5),5.3,IF(AND(B48&gt;=2.75,H48&gt;=8.929,D48&lt;1.35,G48&gt;=0.154,H48&lt;16.674,F48&gt;=1.5),4.433,IF(AND(D48&gt;=1.55,F48&lt;2.5,D48&gt;=1.35,G48&gt;=0.154,H48&lt;16.674,F48&gt;=1.5),4.975,IF(AND(H48&lt;6.93,F48&gt;=2.5,D48&gt;=1.35,G48&gt;=0.154,H48&lt;16.674,F48&gt;=1.5),4.5,IF(AND(H48&lt;12.675,G48&lt;0.217,D48&gt;=0.15,A48&lt;5.05,D48&lt;0.45,H48&gt;=6.51,F48&lt;1.5),1.4,IF(AND(H48&gt;=12.675,G48&lt;0.217,D48&gt;=0.15,A48&lt;5.05,D48&lt;0.45,H48&gt;=6.51,F48&lt;1.5),1.5,IF(AND(A48&lt;4.65,G48&gt;=0.217,D48&gt;=0.15,A48&lt;5.05,D48&lt;0.45,H48&gt;=6.51,F48&lt;1.5),1.35,IF(AND(D48&lt;0.25,G48&gt;=0.05,H48&lt;13.586,A48&gt;=5.05,D48&lt;0.45,H48&gt;=6.51,F48&lt;1.5),1.467,IF(AND(D48&gt;=0.25,G48&gt;=0.05,H48&lt;13.586,A48&gt;=5.05,D48&lt;0.45,H48&gt;=6.51,F48&lt;1.5),1.5,IF(AND(H48&lt;9.15,G48&lt;0.107,F48&gt;=2.5,H48&lt;13.805,G48&lt;0.154,H48&lt;16.674,F48&gt;=1.5),5.7,IF(AND(H48&gt;=9.15,G48&lt;0.107,F48&gt;=2.5,H48&lt;13.805,G48&lt;0.154,H48&lt;16.674,F48&gt;=1.5),5.6,IF(AND(G48&lt;0.404,B48&lt;2.75,H48&gt;=8.929,D48&lt;1.35,G48&gt;=0.154,H48&lt;16.674,F48&gt;=1.5),4.15,IF(AND(G48&gt;=0.404,B48&lt;2.75,H48&gt;=8.929,D48&lt;1.35,G48&gt;=0.154,H48&lt;16.674,F48&gt;=1.5),3.9,IF(AND(A48&gt;=6.75,D48&lt;1.55,F48&lt;2.5,D48&gt;=1.35,G48&gt;=0.154,H48&lt;16.674,F48&gt;=1.5),4.82,IF(AND(D48&lt;0.25,A48&gt;=4.65,G48&gt;=0.217,D48&gt;=0.15,A48&lt;5.05,D48&lt;0.45,H48&gt;=6.51,F48&lt;1.5),1.325,IF(AND(D48&gt;=0.25,A48&gt;=4.65,G48&gt;=0.217,D48&gt;=0.15,A48&lt;5.05,D48&lt;0.45,H48&gt;=6.51,F48&lt;1.5),1.3,IF(AND(A48&lt;6.55,A48&lt;6.75,D48&lt;1.55,F48&lt;2.5,D48&gt;=1.35,G48&gt;=0.154,H48&lt;16.674,F48&gt;=1.5),4.575,IF(AND(A48&gt;=6.55,A48&lt;6.75,D48&lt;1.55,F48&lt;2.5,D48&gt;=1.35,G48&gt;=0.154,H48&lt;16.674,F48&gt;=1.5),4.4,IF(AND(B48&lt;2.9,D48&lt;2.05,H48&gt;=6.93,F48&gt;=2.5,D48&gt;=1.35,G48&gt;=0.154,H48&lt;16.674,F48&gt;=1.5),5.05,IF(AND(H48&lt;8.884,D48&gt;=2.05,H48&gt;=6.93,F48&gt;=2.5,D48&gt;=1.35,G48&gt;=0.154,H48&lt;16.674,F48&gt;=1.5),5.1,IF(AND(H48&lt;13.711,B48&gt;=2.9,D48&lt;2.05,H48&gt;=6.93,F48&gt;=2.5,D48&gt;=1.35,G48&gt;=0.154,H48&lt;16.674,F48&gt;=1.5),5,IF(AND(H48&gt;=13.711,B48&gt;=2.9,D48&lt;2.05,H48&gt;=6.93,F48&gt;=2.5,D48&gt;=1.35,G48&gt;=0.154,H48&lt;16.674,F48&gt;=1.5),5.8,IF(AND(B48&lt;3.15,H48&gt;=8.884,D48&gt;=2.05,H48&gt;=6.93,F48&gt;=2.5,D48&gt;=1.35,G48&gt;=0.154,H48&lt;16.674,F48&gt;=1.5),5.56,IF(AND(B48&gt;=3.15,H48&gt;=8.884,D48&gt;=2.05,H48&gt;=6.93,F48&gt;=2.5,D48&gt;=1.35,G48&gt;=0.154,H48&lt;16.674,F48&gt;=1.5),5.9,"shouldnthappen")))))))))))))))))))))))))))))))))</f>
        <v>1.4</v>
      </c>
      <c r="Z48" s="1" t="n">
        <f aca="false">IF(AND(F48&gt;=2,B48&gt;=3.35),5.6,IF(AND(A48&lt;6.65,H48&gt;=15.076,B48&lt;3.35),4.8,IF(AND(A48&gt;=6.65,H48&gt;=15.076,B48&lt;3.35),6.15,IF(AND(H48&lt;6.542,F48&lt;2,B48&gt;=3.35),1.767,IF(AND(G48&gt;=0.653,D48&lt;0.75,H48&lt;15.076,B48&lt;3.35),1.55,IF(AND(D48&lt;0.15,G48&lt;0.653,D48&lt;0.75,H48&lt;15.076,B48&lt;3.35),1.1,IF(AND(G48&lt;0.356,A48&lt;5.05,H48&gt;=6.542,F48&lt;2,B48&gt;=3.35),1.4,IF(AND(G48&gt;=0.356,A48&lt;5.05,H48&gt;=6.542,F48&lt;2,B48&gt;=3.35),1.3,IF(AND(G48&gt;=0.566,A48&gt;=5.05,H48&gt;=6.542,F48&lt;2,B48&gt;=3.35),1.6,IF(AND(B48&gt;=3.1,D48&gt;=0.15,G48&lt;0.653,D48&lt;0.75,H48&lt;15.076,B48&lt;3.35),1.367,IF(AND(B48&gt;=2.65,D48&lt;1.45,B48&lt;2.75,D48&gt;=0.75,H48&lt;15.076,B48&lt;3.35),3.96,IF(AND(G48&lt;0.352,D48&gt;=1.45,B48&lt;2.75,D48&gt;=0.75,H48&lt;15.076,B48&lt;3.35),4.5,IF(AND(D48&gt;=1.35,A48&lt;6.2,B48&gt;=2.75,D48&gt;=0.75,H48&lt;15.076,B48&lt;3.35),4.733,IF(AND(A48&lt;4.7,B48&lt;3.1,D48&gt;=0.15,G48&lt;0.653,D48&lt;0.75,H48&lt;15.076,B48&lt;3.35),1.36,IF(AND(A48&gt;=4.7,B48&lt;3.1,D48&gt;=0.15,G48&lt;0.653,D48&lt;0.75,H48&lt;15.076,B48&lt;3.35),1.6,IF(AND(A48&lt;5.2,B48&lt;2.65,D48&lt;1.45,B48&lt;2.75,D48&gt;=0.75,H48&lt;15.076,B48&lt;3.35),3.3,IF(AND(A48&lt;6.5,G48&gt;=0.352,D48&gt;=1.45,B48&lt;2.75,D48&gt;=0.75,H48&lt;15.076,B48&lt;3.35),5,IF(AND(A48&gt;=6.5,G48&gt;=0.352,D48&gt;=1.45,B48&lt;2.75,D48&gt;=0.75,H48&lt;15.076,B48&lt;3.35),5.8,IF(AND(H48&lt;8.486,D48&lt;1.35,A48&lt;6.2,B48&gt;=2.75,D48&gt;=0.75,H48&lt;15.076,B48&lt;3.35),3.975,IF(AND(G48&lt;0.187,F48&lt;2.5,A48&gt;=6.2,B48&gt;=2.75,D48&gt;=0.75,H48&lt;15.076,B48&lt;3.35),5,IF(AND(G48&gt;=0.187,F48&lt;2.5,A48&gt;=6.2,B48&gt;=2.75,D48&gt;=0.75,H48&lt;15.076,B48&lt;3.35),4.525,IF(AND(A48&gt;=7.25,F48&gt;=2.5,A48&gt;=6.2,B48&gt;=2.75,D48&gt;=0.75,H48&lt;15.076,B48&lt;3.35),6.5,IF(AND(G48&lt;0.185,B48&lt;3.6,G48&lt;0.566,A48&gt;=5.05,H48&gt;=6.542,F48&lt;2,B48&gt;=3.35),1.45,IF(AND(G48&gt;=0.185,B48&lt;3.6,G48&lt;0.566,A48&gt;=5.05,H48&gt;=6.542,F48&lt;2,B48&gt;=3.35),1.34,IF(AND(G48&lt;0.13,B48&gt;=3.6,G48&lt;0.566,A48&gt;=5.05,H48&gt;=6.542,F48&lt;2,B48&gt;=3.35),1.45,IF(AND(G48&gt;=0.13,B48&gt;=3.6,G48&lt;0.566,A48&gt;=5.05,H48&gt;=6.542,F48&lt;2,B48&gt;=3.35),1.5,IF(AND(D48&lt;1.05,A48&gt;=5.2,B48&lt;2.65,D48&lt;1.45,B48&lt;2.75,D48&gt;=0.75,H48&lt;15.076,B48&lt;3.35),3.5,IF(AND(D48&gt;=1.05,A48&gt;=5.2,B48&lt;2.65,D48&lt;1.45,B48&lt;2.75,D48&gt;=0.75,H48&lt;15.076,B48&lt;3.35),3.94,IF(AND(H48&lt;10.983,H48&gt;=8.486,D48&lt;1.35,A48&lt;6.2,B48&gt;=2.75,D48&gt;=0.75,H48&lt;15.076,B48&lt;3.35),4.38,IF(AND(H48&gt;=10.983,H48&gt;=8.486,D48&lt;1.35,A48&lt;6.2,B48&gt;=2.75,D48&gt;=0.75,H48&lt;15.076,B48&lt;3.35),4.1,IF(AND(B48&gt;=3.25,A48&lt;7.25,F48&gt;=2.5,A48&gt;=6.2,B48&gt;=2.75,D48&gt;=0.75,H48&lt;15.076,B48&lt;3.35),5.7,IF(AND(B48&lt;2.95,B48&lt;3.25,A48&lt;7.25,F48&gt;=2.5,A48&gt;=6.2,B48&gt;=2.75,D48&gt;=0.75,H48&lt;15.076,B48&lt;3.35),5.6,IF(AND(H48&gt;=13.711,B48&gt;=2.95,B48&lt;3.25,A48&lt;7.25,F48&gt;=2.5,A48&gt;=6.2,B48&gt;=2.75,D48&gt;=0.75,H48&lt;15.076,B48&lt;3.35),5.8,IF(AND(A48&gt;=6.8,H48&lt;13.711,B48&gt;=2.95,B48&lt;3.25,A48&lt;7.25,F48&gt;=2.5,A48&gt;=6.2,B48&gt;=2.75,D48&gt;=0.75,H48&lt;15.076,B48&lt;3.35),5.1,IF(AND(H48&lt;12.921,A48&lt;6.8,H48&lt;13.711,B48&gt;=2.95,B48&lt;3.25,A48&lt;7.25,F48&gt;=2.5,A48&gt;=6.2,B48&gt;=2.75,D48&gt;=0.75,H48&lt;15.076,B48&lt;3.35),5.34,IF(AND(H48&gt;=12.921,A48&lt;6.8,H48&lt;13.711,B48&gt;=2.95,B48&lt;3.25,A48&lt;7.25,F48&gt;=2.5,A48&gt;=6.2,B48&gt;=2.75,D48&gt;=0.75,H48&lt;15.076,B48&lt;3.35),5.133,"shouldnthappen"))))))))))))))))))))))))))))))))))))</f>
        <v>1.6</v>
      </c>
      <c r="AA48" s="1" t="n">
        <f aca="false">IF(AND(D48&gt;=0.45,A48&lt;5.05,D48&lt;0.8),1.6,IF(AND(D48&gt;=0.45,A48&gt;=5.05,D48&lt;0.8),1.7,IF(AND(H48&gt;=16.244,F48&gt;=2.5,D48&gt;=0.8),6.533,IF(AND(A48&lt;4.35,D48&lt;0.45,A48&lt;5.05,D48&lt;0.8),1.1,IF(AND(H48&gt;=14.877,D48&lt;0.45,A48&gt;=5.05,D48&lt;0.8),1.3,IF(AND(D48&gt;=1.4,A48&lt;5.65,F48&lt;2.5,D48&gt;=0.8),4.5,IF(AND(A48&gt;=7.25,H48&lt;16.244,F48&gt;=2.5,D48&gt;=0.8),6.5,IF(AND(A48&gt;=4.75,A48&gt;=4.35,D48&lt;0.45,A48&lt;5.05,D48&lt;0.8),1.35,IF(AND(A48&lt;5.3,D48&lt;1.4,A48&lt;5.65,F48&lt;2.5,D48&gt;=0.8),3.1,IF(AND(A48&gt;=6.8,A48&gt;=6.55,A48&gt;=5.65,F48&lt;2.5,D48&gt;=0.8),4.9,IF(AND(H48&lt;5.767,A48&lt;7.25,H48&lt;16.244,F48&gt;=2.5,D48&gt;=0.8),4.5,IF(AND(G48&gt;=0.522,A48&lt;4.75,A48&gt;=4.35,D48&lt;0.45,A48&lt;5.05,D48&lt;0.8),1.2,IF(AND(G48&gt;=0.948,D48&lt;0.35,H48&lt;14.877,D48&lt;0.45,A48&gt;=5.05,D48&lt;0.8),1.7,IF(AND(H48&lt;13.089,D48&gt;=0.35,H48&lt;14.877,D48&lt;0.45,A48&gt;=5.05,D48&lt;0.8),1.5,IF(AND(H48&gt;=13.089,D48&gt;=0.35,H48&lt;14.877,D48&lt;0.45,A48&gt;=5.05,D48&lt;0.8),1.3,IF(AND(B48&gt;=2.95,A48&gt;=5.3,D48&lt;1.4,A48&lt;5.65,F48&lt;2.5,D48&gt;=0.8),4.1,IF(AND(H48&lt;9.181,A48&lt;6.05,A48&lt;6.55,A48&gt;=5.65,F48&lt;2.5,D48&gt;=0.8),5.1,IF(AND(H48&gt;=9.181,A48&lt;6.05,A48&lt;6.55,A48&gt;=5.65,F48&lt;2.5,D48&gt;=0.8),4.3,IF(AND(G48&gt;=0.867,A48&gt;=6.05,A48&lt;6.55,A48&gt;=5.65,F48&lt;2.5,D48&gt;=0.8),4.9,IF(AND(B48&lt;3.05,A48&lt;6.8,A48&gt;=6.55,A48&gt;=5.65,F48&lt;2.5,D48&gt;=0.8),5,IF(AND(B48&gt;=3.05,A48&lt;6.8,A48&gt;=6.55,A48&gt;=5.65,F48&lt;2.5,D48&gt;=0.8),4.55,IF(AND(H48&gt;=14.144,G48&lt;0.522,A48&lt;4.75,A48&gt;=4.35,D48&lt;0.45,A48&lt;5.05,D48&lt;0.8),1.3,IF(AND(B48&lt;2.7,B48&lt;2.95,A48&gt;=5.3,D48&lt;1.4,A48&lt;5.65,F48&lt;2.5,D48&gt;=0.8),3.78,IF(AND(B48&gt;=2.7,B48&lt;2.95,A48&gt;=5.3,D48&lt;1.4,A48&lt;5.65,F48&lt;2.5,D48&gt;=0.8),3.6,IF(AND(G48&lt;0.638,G48&lt;0.867,A48&gt;=6.05,A48&lt;6.55,A48&gt;=5.65,F48&lt;2.5,D48&gt;=0.8),4.433,IF(AND(G48&gt;=0.638,G48&lt;0.867,A48&gt;=6.05,A48&lt;6.55,A48&gt;=5.65,F48&lt;2.5,D48&gt;=0.8),4,IF(AND(A48&lt;6.35,H48&lt;11.146,H48&gt;=5.767,A48&lt;7.25,H48&lt;16.244,F48&gt;=2.5,D48&gt;=0.8),5.1,IF(AND(A48&lt;4.5,H48&lt;14.144,G48&lt;0.522,A48&lt;4.75,A48&gt;=4.35,D48&lt;0.45,A48&lt;5.05,D48&lt;0.8),1.35,IF(AND(A48&gt;=4.5,H48&lt;14.144,G48&lt;0.522,A48&lt;4.75,A48&gt;=4.35,D48&lt;0.45,A48&lt;5.05,D48&lt;0.8),1.4,IF(AND(A48&lt;5.15,B48&lt;3.75,G48&lt;0.948,D48&lt;0.35,H48&lt;14.877,D48&lt;0.45,A48&gt;=5.05,D48&lt;0.8),1.4,IF(AND(A48&gt;=5.15,B48&lt;3.75,G48&lt;0.948,D48&lt;0.35,H48&lt;14.877,D48&lt;0.45,A48&gt;=5.05,D48&lt;0.8),1.5,IF(AND(G48&lt;0.112,B48&gt;=3.75,G48&lt;0.948,D48&lt;0.35,H48&lt;14.877,D48&lt;0.45,A48&gt;=5.05,D48&lt;0.8),1.5,IF(AND(G48&gt;=0.112,B48&gt;=3.75,G48&lt;0.948,D48&lt;0.35,H48&lt;14.877,D48&lt;0.45,A48&gt;=5.05,D48&lt;0.8),1.6,IF(AND(G48&lt;0.075,A48&gt;=6.35,H48&lt;11.146,H48&gt;=5.767,A48&lt;7.25,H48&lt;16.244,F48&gt;=2.5,D48&gt;=0.8),5.5,IF(AND(G48&gt;=0.075,A48&gt;=6.35,H48&lt;11.146,H48&gt;=5.767,A48&lt;7.25,H48&lt;16.244,F48&gt;=2.5,D48&gt;=0.8),5.24,IF(AND(B48&lt;2.95,D48&lt;1.9,H48&gt;=11.146,H48&gt;=5.767,A48&lt;7.25,H48&lt;16.244,F48&gt;=2.5,D48&gt;=0.8),5.65,IF(AND(B48&gt;=2.95,D48&lt;1.9,H48&gt;=11.146,H48&gt;=5.767,A48&lt;7.25,H48&lt;16.244,F48&gt;=2.5,D48&gt;=0.8),5.8,IF(AND(H48&lt;13.42,D48&gt;=1.9,H48&gt;=11.146,H48&gt;=5.767,A48&lt;7.25,H48&lt;16.244,F48&gt;=2.5,D48&gt;=0.8),5.6,IF(AND(H48&gt;=13.42,D48&gt;=1.9,H48&gt;=11.146,H48&gt;=5.767,A48&lt;7.25,H48&lt;16.244,F48&gt;=2.5,D48&gt;=0.8),5.34,"shouldnthappen")))))))))))))))))))))))))))))))))))))))</f>
        <v>1.35</v>
      </c>
      <c r="AB48" s="1" t="n">
        <f aca="false">IF(AND(D48&gt;=0.35,F48&lt;1.5),1.5,IF(AND(F48&lt;2.5,D48&gt;=1.55,F48&gt;=1.5),4.85,IF(AND(H48&lt;8.308,D48&lt;0.15,D48&lt;0.35,F48&lt;1.5),1.5,IF(AND(H48&gt;=8.308,D48&lt;0.15,D48&lt;0.35,F48&lt;1.5),1.4,IF(AND(H48&lt;5.523,D48&gt;=0.15,D48&lt;0.35,F48&lt;1.5),1,IF(AND(G48&lt;0.572,H48&lt;10.688,D48&lt;1.55,F48&gt;=1.5),3.75,IF(AND(B48&gt;=3.5,F48&gt;=2.5,D48&gt;=1.55,F48&gt;=1.5),6.3,IF(AND(A48&gt;=5.65,G48&gt;=0.572,H48&lt;10.688,D48&lt;1.55,F48&gt;=1.5),4.45,IF(AND(B48&gt;=2.85,A48&lt;6.15,H48&gt;=10.688,D48&lt;1.55,F48&gt;=1.5),4.35,IF(AND(H48&gt;=16.284,B48&lt;3.5,F48&gt;=2.5,D48&gt;=1.55,F48&gt;=1.5),6.6,IF(AND(G48&gt;=0.241,G48&lt;0.338,H48&gt;=5.523,D48&gt;=0.15,D48&lt;0.35,F48&lt;1.5),1.25,IF(AND(A48&lt;5.05,G48&gt;=0.338,H48&gt;=5.523,D48&gt;=0.15,D48&lt;0.35,F48&lt;1.5),1.35,IF(AND(B48&lt;2.7,A48&lt;5.65,G48&gt;=0.572,H48&lt;10.688,D48&lt;1.55,F48&gt;=1.5),4,IF(AND(B48&gt;=2.7,A48&lt;5.65,G48&gt;=0.572,H48&lt;10.688,D48&lt;1.55,F48&gt;=1.5),3.6,IF(AND(B48&lt;2.45,B48&lt;2.85,A48&lt;6.15,H48&gt;=10.688,D48&lt;1.55,F48&gt;=1.5),3.7,IF(AND(A48&lt;6.25,B48&lt;2.85,A48&gt;=6.15,H48&gt;=10.688,D48&lt;1.55,F48&gt;=1.5),4.5,IF(AND(A48&gt;=6.25,B48&lt;2.85,A48&gt;=6.15,H48&gt;=10.688,D48&lt;1.55,F48&gt;=1.5),4.86,IF(AND(D48&gt;=1.45,B48&gt;=2.85,A48&gt;=6.15,H48&gt;=10.688,D48&lt;1.55,F48&gt;=1.5),4.8,IF(AND(H48&lt;8.202,H48&lt;16.284,B48&lt;3.5,F48&gt;=2.5,D48&gt;=1.55,F48&gt;=1.5),5.7,IF(AND(A48&gt;=5.1,G48&lt;0.241,G48&lt;0.338,H48&gt;=5.523,D48&gt;=0.15,D48&lt;0.35,F48&lt;1.5),1.5,IF(AND(B48&gt;=3.75,A48&gt;=5.05,G48&gt;=0.338,H48&gt;=5.523,D48&gt;=0.15,D48&lt;0.35,F48&lt;1.5),1.6,IF(AND(A48&lt;5.7,B48&gt;=2.45,B48&lt;2.85,A48&lt;6.15,H48&gt;=10.688,D48&lt;1.55,F48&gt;=1.5),3.9,IF(AND(A48&gt;=5.7,B48&gt;=2.45,B48&lt;2.85,A48&lt;6.15,H48&gt;=10.688,D48&lt;1.55,F48&gt;=1.5),4.02,IF(AND(H48&lt;13.654,D48&lt;1.45,B48&gt;=2.85,A48&gt;=6.15,H48&gt;=10.688,D48&lt;1.55,F48&gt;=1.5),4.333,IF(AND(H48&gt;=13.654,D48&lt;1.45,B48&gt;=2.85,A48&gt;=6.15,H48&gt;=10.688,D48&lt;1.55,F48&gt;=1.5),4.54,IF(AND(A48&lt;6.15,H48&gt;=8.202,H48&lt;16.284,B48&lt;3.5,F48&gt;=2.5,D48&gt;=1.55,F48&gt;=1.5),5,IF(AND(H48&lt;13.924,A48&lt;5.1,G48&lt;0.241,G48&lt;0.338,H48&gt;=5.523,D48&gt;=0.15,D48&lt;0.35,F48&lt;1.5),1.4,IF(AND(H48&gt;=13.924,A48&lt;5.1,G48&lt;0.241,G48&lt;0.338,H48&gt;=5.523,D48&gt;=0.15,D48&lt;0.35,F48&lt;1.5),1.5,IF(AND(D48&lt;0.25,B48&lt;3.75,A48&gt;=5.05,G48&gt;=0.338,H48&gt;=5.523,D48&gt;=0.15,D48&lt;0.35,F48&lt;1.5),1.5,IF(AND(D48&gt;=0.25,B48&lt;3.75,A48&gt;=5.05,G48&gt;=0.338,H48&gt;=5.523,D48&gt;=0.15,D48&lt;0.35,F48&lt;1.5),1.4,IF(AND(H48&lt;8.884,B48&gt;=3.05,A48&gt;=6.15,H48&gt;=8.202,H48&lt;16.284,B48&lt;3.5,F48&gt;=2.5,D48&gt;=1.55,F48&gt;=1.5),5.1,IF(AND(A48&lt;6.45,G48&lt;0.368,B48&lt;3.05,A48&gt;=6.15,H48&gt;=8.202,H48&lt;16.284,B48&lt;3.5,F48&gt;=2.5,D48&gt;=1.55,F48&gt;=1.5),5.525,IF(AND(A48&gt;=6.45,G48&lt;0.368,B48&lt;3.05,A48&gt;=6.15,H48&gt;=8.202,H48&lt;16.284,B48&lt;3.5,F48&gt;=2.5,D48&gt;=1.55,F48&gt;=1.5),5.35,IF(AND(D48&lt;2.25,G48&gt;=0.368,B48&lt;3.05,A48&gt;=6.15,H48&gt;=8.202,H48&lt;16.284,B48&lt;3.5,F48&gt;=2.5,D48&gt;=1.55,F48&gt;=1.5),5.8,IF(AND(D48&gt;=2.25,G48&gt;=0.368,B48&lt;3.05,A48&gt;=6.15,H48&gt;=8.202,H48&lt;16.284,B48&lt;3.5,F48&gt;=2.5,D48&gt;=1.55,F48&gt;=1.5),5.2,IF(AND(H48&lt;10.257,H48&gt;=8.884,B48&gt;=3.05,A48&gt;=6.15,H48&gt;=8.202,H48&lt;16.284,B48&lt;3.5,F48&gt;=2.5,D48&gt;=1.55,F48&gt;=1.5),5.9,IF(AND(H48&gt;=10.257,H48&gt;=8.884,B48&gt;=3.05,A48&gt;=6.15,H48&gt;=8.202,H48&lt;16.284,B48&lt;3.5,F48&gt;=2.5,D48&gt;=1.55,F48&gt;=1.5),5.48,"shouldnthappen")))))))))))))))))))))))))))))))))))))</f>
        <v>1.4</v>
      </c>
      <c r="AC48" s="1" t="n">
        <f aca="false">IF(AND(H48&lt;5.748,A48&lt;5.05,D48&lt;0.8),1,IF(AND(B48&lt;3.35,A48&gt;=5.05,D48&lt;0.8),1.7,IF(AND(A48&lt;5.85,G48&lt;0.154,D48&gt;=0.8),4.5,IF(AND(D48&gt;=0.45,H48&gt;=5.748,A48&lt;5.05,D48&lt;0.8),1.6,IF(AND(G48&gt;=0.934,B48&gt;=3.35,A48&gt;=5.05,D48&lt;0.8),1.7,IF(AND(D48&lt;2.1,A48&gt;=5.85,G48&lt;0.154,D48&gt;=0.8),6.15,IF(AND(D48&gt;=2.1,A48&gt;=5.85,G48&lt;0.154,D48&gt;=0.8),5.5,IF(AND(A48&lt;6.1,D48&gt;=1.55,G48&gt;=0.154,D48&gt;=0.8),5,IF(AND(H48&gt;=14.379,G48&lt;0.934,B48&gt;=3.35,A48&gt;=5.05,D48&lt;0.8),1.58,IF(AND(G48&lt;0.379,A48&gt;=6.1,D48&gt;=1.55,G48&gt;=0.154,D48&gt;=0.8),5.42,IF(AND(H48&lt;13.924,G48&lt;0.227,D48&lt;0.45,H48&gt;=5.748,A48&lt;5.05,D48&lt;0.8),1.4,IF(AND(H48&gt;=13.924,G48&lt;0.227,D48&lt;0.45,H48&gt;=5.748,A48&lt;5.05,D48&lt;0.8),1.5,IF(AND(B48&lt;3.1,G48&gt;=0.227,D48&lt;0.45,H48&gt;=5.748,A48&lt;5.05,D48&lt;0.8),1.1,IF(AND(G48&lt;0.13,H48&lt;14.379,G48&lt;0.934,B48&gt;=3.35,A48&gt;=5.05,D48&lt;0.8),1.4,IF(AND(D48&lt;1.05,A48&lt;5.65,D48&lt;1.35,D48&lt;1.55,G48&gt;=0.154,D48&gt;=0.8),3.7,IF(AND(D48&lt;1.25,A48&gt;=5.65,D48&lt;1.35,D48&lt;1.55,G48&gt;=0.154,D48&gt;=0.8),4.06,IF(AND(D48&gt;=1.25,A48&gt;=5.65,D48&lt;1.35,D48&lt;1.55,G48&gt;=0.154,D48&gt;=0.8),4.425,IF(AND(H48&lt;13.654,D48&lt;1.45,D48&gt;=1.35,D48&lt;1.55,G48&gt;=0.154,D48&gt;=0.8),4.275,IF(AND(G48&lt;0.259,D48&gt;=1.45,D48&gt;=1.35,D48&lt;1.55,G48&gt;=0.154,D48&gt;=0.8),5.1,IF(AND(B48&lt;2.95,G48&gt;=0.379,A48&gt;=6.1,D48&gt;=1.55,G48&gt;=0.154,D48&gt;=0.8),6.3,IF(AND(B48&lt;3.25,B48&gt;=3.1,G48&gt;=0.227,D48&lt;0.45,H48&gt;=5.748,A48&lt;5.05,D48&lt;0.8),1.3,IF(AND(B48&gt;=3.25,B48&gt;=3.1,G48&gt;=0.227,D48&lt;0.45,H48&gt;=5.748,A48&lt;5.05,D48&lt;0.8),1.4,IF(AND(H48&gt;=13.372,G48&gt;=0.13,H48&lt;14.379,G48&lt;0.934,B48&gt;=3.35,A48&gt;=5.05,D48&lt;0.8),1.4,IF(AND(H48&lt;6.69,D48&gt;=1.05,A48&lt;5.65,D48&lt;1.35,D48&lt;1.55,G48&gt;=0.154,D48&gt;=0.8),4.033,IF(AND(H48&gt;=6.69,D48&gt;=1.05,A48&lt;5.65,D48&lt;1.35,D48&lt;1.55,G48&gt;=0.154,D48&gt;=0.8),3.88,IF(AND(B48&lt;2.85,H48&gt;=13.654,D48&lt;1.45,D48&gt;=1.35,D48&lt;1.55,G48&gt;=0.154,D48&gt;=0.8),4.8,IF(AND(B48&gt;=2.85,H48&gt;=13.654,D48&lt;1.45,D48&gt;=1.35,D48&lt;1.55,G48&gt;=0.154,D48&gt;=0.8),4.7,IF(AND(H48&lt;11.681,G48&gt;=0.259,D48&gt;=1.45,D48&gt;=1.35,D48&lt;1.55,G48&gt;=0.154,D48&gt;=0.8),4.85,IF(AND(H48&gt;=11.681,G48&gt;=0.259,D48&gt;=1.45,D48&gt;=1.35,D48&lt;1.55,G48&gt;=0.154,D48&gt;=0.8),4.633,IF(AND(A48&lt;6.25,B48&gt;=2.95,G48&gt;=0.379,A48&gt;=6.1,D48&gt;=1.55,G48&gt;=0.154,D48&gt;=0.8),5.4,IF(AND(D48&lt;0.3,H48&lt;13.372,G48&gt;=0.13,H48&lt;14.379,G48&lt;0.934,B48&gt;=3.35,A48&gt;=5.05,D48&lt;0.8),1.475,IF(AND(D48&gt;=0.3,H48&lt;13.372,G48&gt;=0.13,H48&lt;14.379,G48&lt;0.934,B48&gt;=3.35,A48&gt;=5.05,D48&lt;0.8),1.5,IF(AND(B48&lt;3.15,A48&gt;=6.25,B48&gt;=2.95,G48&gt;=0.379,A48&gt;=6.1,D48&gt;=1.55,G48&gt;=0.154,D48&gt;=0.8),5.7,IF(AND(B48&gt;=3.15,A48&gt;=6.25,B48&gt;=2.95,G48&gt;=0.379,A48&gt;=6.1,D48&gt;=1.55,G48&gt;=0.154,D48&gt;=0.8),5.933,"shouldnthappen"))))))))))))))))))))))))))))))))))</f>
        <v>1.4</v>
      </c>
      <c r="AD48" s="1" t="n">
        <f aca="false">IF(AND(H48&lt;6.621,A48&lt;4.95,D48&lt;0.8),1,IF(AND(H48&lt;14.144,H48&gt;=6.621,A48&lt;4.95,D48&lt;0.8),1.4,IF(AND(H48&gt;=14.144,H48&gt;=6.621,A48&lt;4.95,D48&lt;0.8),1.3,IF(AND(G48&lt;0.13,B48&gt;=3.85,A48&gt;=4.95,D48&lt;0.8),1.3,IF(AND(G48&gt;=0.13,B48&gt;=3.85,A48&gt;=4.95,D48&lt;0.8),1.425,IF(AND(A48&gt;=6.05,B48&lt;2.75,D48&lt;1.55,D48&gt;=0.8),4.9,IF(AND(A48&gt;=7.3,G48&lt;0.119,D48&gt;=1.55,D48&gt;=0.8),6.7,IF(AND(H48&lt;6.555,D48&lt;0.25,B48&lt;3.85,A48&gt;=4.95,D48&lt;0.8),1.7,IF(AND(B48&lt;3.4,D48&gt;=0.25,B48&lt;3.85,A48&gt;=4.95,D48&lt;0.8),1.7,IF(AND(B48&gt;=3.4,D48&gt;=0.25,B48&lt;3.85,A48&gt;=4.95,D48&lt;0.8),1.6,IF(AND(A48&lt;5.05,A48&lt;6.05,B48&lt;2.75,D48&lt;1.55,D48&gt;=0.8),3.3,IF(AND(B48&lt;2.85,D48&lt;1.35,B48&gt;=2.75,D48&lt;1.55,D48&gt;=0.8),4.5,IF(AND(H48&lt;12.206,D48&gt;=1.35,B48&gt;=2.75,D48&lt;1.55,D48&gt;=0.8),4.7,IF(AND(H48&gt;=12.206,D48&gt;=1.35,B48&gt;=2.75,D48&lt;1.55,D48&gt;=0.8),4.52,IF(AND(G48&lt;0.024,A48&lt;7.3,G48&lt;0.119,D48&gt;=1.55,D48&gt;=0.8),5.7,IF(AND(G48&gt;=0.024,A48&lt;7.3,G48&lt;0.119,D48&gt;=1.55,D48&gt;=0.8),5.6,IF(AND(F48&lt;2.5,G48&lt;0.417,G48&gt;=0.119,D48&gt;=1.55,D48&gt;=0.8),5.05,IF(AND(B48&lt;3.15,H48&gt;=6.555,D48&lt;0.25,B48&lt;3.85,A48&gt;=4.95,D48&lt;0.8),1.6,IF(AND(G48&lt;0.356,A48&gt;=5.05,A48&lt;6.05,B48&lt;2.75,D48&lt;1.55,D48&gt;=0.8),4.12,IF(AND(A48&lt;5.65,B48&gt;=2.85,D48&lt;1.35,B48&gt;=2.75,D48&lt;1.55,D48&gt;=0.8),3.6,IF(AND(B48&lt;3.15,F48&gt;=2.5,G48&lt;0.417,G48&gt;=0.119,D48&gt;=1.55,D48&gt;=0.8),5.18,IF(AND(B48&gt;=3.15,F48&gt;=2.5,G48&lt;0.417,G48&gt;=0.119,D48&gt;=1.55,D48&gt;=0.8),5.3,IF(AND(D48&lt;1.7,A48&lt;6.95,G48&gt;=0.417,G48&gt;=0.119,D48&gt;=1.55,D48&gt;=0.8),4.7,IF(AND(A48&lt;7.25,A48&gt;=6.95,G48&gt;=0.417,G48&gt;=0.119,D48&gt;=1.55,D48&gt;=0.8),5.8,IF(AND(A48&gt;=7.25,A48&gt;=6.95,G48&gt;=0.417,G48&gt;=0.119,D48&gt;=1.55,D48&gt;=0.8),6.333,IF(AND(H48&lt;8.594,B48&gt;=3.15,H48&gt;=6.555,D48&lt;0.25,B48&lt;3.85,A48&gt;=4.95,D48&lt;0.8),1.4,IF(AND(H48&gt;=8.594,B48&gt;=3.15,H48&gt;=6.555,D48&lt;0.25,B48&lt;3.85,A48&gt;=4.95,D48&lt;0.8),1.5,IF(AND(H48&gt;=11.218,G48&gt;=0.356,A48&gt;=5.05,A48&lt;6.05,B48&lt;2.75,D48&lt;1.55,D48&gt;=0.8),3.925,IF(AND(A48&gt;=6.5,A48&gt;=5.65,B48&gt;=2.85,D48&lt;1.35,B48&gt;=2.75,D48&lt;1.55,D48&gt;=0.8),4.6,IF(AND(H48&lt;8.602,H48&lt;11.218,G48&gt;=0.356,A48&gt;=5.05,A48&lt;6.05,B48&lt;2.75,D48&lt;1.55,D48&gt;=0.8),3.95,IF(AND(H48&gt;=8.602,H48&lt;11.218,G48&gt;=0.356,A48&gt;=5.05,A48&lt;6.05,B48&lt;2.75,D48&lt;1.55,D48&gt;=0.8),3.75,IF(AND(H48&lt;10.129,A48&lt;6.5,A48&gt;=5.65,B48&gt;=2.85,D48&lt;1.35,B48&gt;=2.75,D48&lt;1.55,D48&gt;=0.8),4.2,IF(AND(H48&gt;=10.129,A48&lt;6.5,A48&gt;=5.65,B48&gt;=2.85,D48&lt;1.35,B48&gt;=2.75,D48&lt;1.55,D48&gt;=0.8),4.267,IF(AND(D48&lt;2.2,B48&lt;3.05,D48&gt;=1.7,A48&lt;6.95,G48&gt;=0.417,G48&gt;=0.119,D48&gt;=1.55,D48&gt;=0.8),5.3,IF(AND(D48&gt;=2.2,B48&lt;3.05,D48&gt;=1.7,A48&lt;6.95,G48&gt;=0.417,G48&gt;=0.119,D48&gt;=1.55,D48&gt;=0.8),5.133,IF(AND(D48&lt;2.45,B48&gt;=3.05,D48&gt;=1.7,A48&lt;6.95,G48&gt;=0.417,G48&gt;=0.119,D48&gt;=1.55,D48&gt;=0.8),5.6,IF(AND(D48&gt;=2.45,B48&gt;=3.05,D48&gt;=1.7,A48&lt;6.95,G48&gt;=0.417,G48&gt;=0.119,D48&gt;=1.55,D48&gt;=0.8),6,"shouldnthappen")))))))))))))))))))))))))))))))))))))</f>
        <v>1.4</v>
      </c>
      <c r="AE48" s="1" t="n">
        <f aca="false">IF(AND(G48&lt;0.123,D48&gt;=0.25,D48&lt;0.75),1.3,IF(AND(H48&gt;=16.774,D48&gt;=1.75,D48&gt;=0.75),6.4,IF(AND(B48&lt;3.4,A48&lt;4.8,D48&lt;0.25,D48&lt;0.75),1.22,IF(AND(B48&gt;=3.4,A48&lt;4.8,D48&lt;0.25,D48&lt;0.75),1,IF(AND(A48&gt;=5.45,A48&gt;=4.8,D48&lt;0.25,D48&lt;0.75),1.367,IF(AND(H48&gt;=10.688,D48&lt;1.35,D48&lt;1.75,D48&gt;=0.75),4.2,IF(AND(A48&lt;5.3,D48&gt;=1.35,D48&lt;1.75,D48&gt;=0.75),4.05,IF(AND(G48&gt;=0.857,H48&lt;16.774,D48&gt;=1.75,D48&gt;=0.75),5.02,IF(AND(H48&lt;6.089,A48&lt;5.45,A48&gt;=4.8,D48&lt;0.25,D48&lt;0.75),1.7,IF(AND(G48&lt;0.184,D48&lt;0.35,G48&gt;=0.123,D48&gt;=0.25,D48&lt;0.75),1.7,IF(AND(G48&gt;=0.184,D48&lt;0.35,G48&gt;=0.123,D48&gt;=0.25,D48&lt;0.75),1.48,IF(AND(A48&lt;5.25,D48&gt;=0.35,G48&gt;=0.123,D48&gt;=0.25,D48&lt;0.75),1.75,IF(AND(A48&gt;=5.25,D48&gt;=0.35,G48&gt;=0.123,D48&gt;=0.25,D48&lt;0.75),1.5,IF(AND(A48&lt;5.3,H48&lt;10.688,D48&lt;1.35,D48&lt;1.75,D48&gt;=0.75),3.15,IF(AND(H48&lt;9.474,A48&gt;=5.3,D48&gt;=1.35,D48&lt;1.75,D48&gt;=0.75),4.95,IF(AND(G48&gt;=0.779,G48&lt;0.857,H48&lt;16.774,D48&gt;=1.75,D48&gt;=0.75),6,IF(AND(G48&lt;0.05,H48&gt;=6.089,A48&lt;5.45,A48&gt;=4.8,D48&lt;0.25,D48&lt;0.75),1.4,IF(AND(H48&lt;6.69,A48&gt;=5.3,H48&lt;10.688,D48&lt;1.35,D48&lt;1.75,D48&gt;=0.75),4.033,IF(AND(H48&gt;=6.69,A48&gt;=5.3,H48&lt;10.688,D48&lt;1.35,D48&lt;1.75,D48&gt;=0.75),3.733,IF(AND(B48&lt;2.5,H48&gt;=9.474,A48&gt;=5.3,D48&gt;=1.35,D48&lt;1.75,D48&gt;=0.75),4.5,IF(AND(D48&gt;=2.45,G48&lt;0.779,G48&lt;0.857,H48&lt;16.774,D48&gt;=1.75,D48&gt;=0.75),6,IF(AND(B48&gt;=3.75,G48&gt;=0.05,H48&gt;=6.089,A48&lt;5.45,A48&gt;=4.8,D48&lt;0.25,D48&lt;0.75),1.6,IF(AND(H48&lt;13.695,B48&gt;=2.5,H48&gt;=9.474,A48&gt;=5.3,D48&gt;=1.35,D48&lt;1.75,D48&gt;=0.75),4.567,IF(AND(G48&gt;=0.654,D48&lt;2.45,G48&lt;0.779,G48&lt;0.857,H48&lt;16.774,D48&gt;=1.75,D48&gt;=0.75),4.9,IF(AND(G48&gt;=0.73,B48&lt;3.75,G48&gt;=0.05,H48&gt;=6.089,A48&lt;5.45,A48&gt;=4.8,D48&lt;0.25,D48&lt;0.75),1.4,IF(AND(A48&lt;6.65,H48&gt;=13.695,B48&gt;=2.5,H48&gt;=9.474,A48&gt;=5.3,D48&gt;=1.35,D48&lt;1.75,D48&gt;=0.75),4.4,IF(AND(A48&gt;=6.65,H48&gt;=13.695,B48&gt;=2.5,H48&gt;=9.474,A48&gt;=5.3,D48&gt;=1.35,D48&lt;1.75,D48&gt;=0.75),4.84,IF(AND(B48&lt;2.75,G48&lt;0.654,D48&lt;2.45,G48&lt;0.779,G48&lt;0.857,H48&lt;16.774,D48&gt;=1.75,D48&gt;=0.75),5.2,IF(AND(H48&lt;9.524,G48&lt;0.73,B48&lt;3.75,G48&gt;=0.05,H48&gt;=6.089,A48&lt;5.45,A48&gt;=4.8,D48&lt;0.25,D48&lt;0.75),1.5,IF(AND(H48&gt;=9.524,G48&lt;0.73,B48&lt;3.75,G48&gt;=0.05,H48&gt;=6.089,A48&lt;5.45,A48&gt;=4.8,D48&lt;0.25,D48&lt;0.75),1.4,IF(AND(H48&gt;=13.644,B48&gt;=2.75,G48&lt;0.654,D48&lt;2.45,G48&lt;0.779,G48&lt;0.857,H48&lt;16.774,D48&gt;=1.75,D48&gt;=0.75),6.033,IF(AND(A48&gt;=6.85,H48&lt;13.644,B48&gt;=2.75,G48&lt;0.654,D48&lt;2.45,G48&lt;0.779,G48&lt;0.857,H48&lt;16.774,D48&gt;=1.75,D48&gt;=0.75),5.1,IF(AND(A48&gt;=6.75,A48&lt;6.85,H48&lt;13.644,B48&gt;=2.75,G48&lt;0.654,D48&lt;2.45,G48&lt;0.779,G48&lt;0.857,H48&lt;16.774,D48&gt;=1.75,D48&gt;=0.75),5.9,IF(AND(D48&gt;=2.35,A48&lt;6.75,A48&lt;6.85,H48&lt;13.644,B48&gt;=2.75,G48&lt;0.654,D48&lt;2.45,G48&lt;0.779,G48&lt;0.857,H48&lt;16.774,D48&gt;=1.75,D48&gt;=0.75),5.6,IF(AND(H48&lt;11.146,D48&lt;2.35,A48&lt;6.75,A48&lt;6.85,H48&lt;13.644,B48&gt;=2.75,G48&lt;0.654,D48&lt;2.45,G48&lt;0.779,G48&lt;0.857,H48&lt;16.774,D48&gt;=1.75,D48&gt;=0.75),5.4,IF(AND(H48&gt;=11.146,D48&lt;2.35,A48&lt;6.75,A48&lt;6.85,H48&lt;13.644,B48&gt;=2.75,G48&lt;0.654,D48&lt;2.45,G48&lt;0.779,G48&lt;0.857,H48&lt;16.774,D48&gt;=1.75,D48&gt;=0.75),5.6,"shouldnthappen"))))))))))))))))))))))))))))))))))))</f>
        <v>1.3</v>
      </c>
      <c r="AF48" s="1" t="n">
        <f aca="false">IF(AND(A48&lt;4.5,D48&lt;0.8),1.233,IF(AND(B48&lt;3.05,A48&gt;=4.5,D48&lt;0.8),1.4,IF(AND(D48&gt;=0.45,B48&gt;=3.05,A48&gt;=4.5,D48&lt;0.8),1.667,IF(AND(D48&lt;1.05,D48&lt;1.35,A48&lt;6.25,D48&gt;=0.8),3.633,IF(AND(H48&lt;13.935,A48&gt;=7.05,A48&gt;=6.25,D48&gt;=0.8),6,IF(AND(G48&gt;=0.948,D48&lt;0.45,B48&gt;=3.05,A48&gt;=4.5,D48&lt;0.8),1.7,IF(AND(G48&lt;0.652,D48&gt;=1.05,D48&lt;1.35,A48&lt;6.25,D48&gt;=0.8),4.16,IF(AND(D48&gt;=2.15,D48&gt;=1.75,D48&gt;=1.35,A48&lt;6.25,D48&gt;=0.8),5.4,IF(AND(G48&gt;=0.912,F48&lt;2.5,A48&lt;7.05,A48&gt;=6.25,D48&gt;=0.8),4.4,IF(AND(B48&gt;=3.25,F48&gt;=2.5,A48&lt;7.05,A48&gt;=6.25,D48&gt;=0.8),5.85,IF(AND(H48&lt;17.32,H48&gt;=13.935,A48&gt;=7.05,A48&gt;=6.25,D48&gt;=0.8),6.65,IF(AND(H48&gt;=17.32,H48&gt;=13.935,A48&gt;=7.05,A48&gt;=6.25,D48&gt;=0.8),6.4,IF(AND(H48&gt;=13.547,G48&lt;0.948,D48&lt;0.45,B48&gt;=3.05,A48&gt;=4.5,D48&lt;0.8),1.38,IF(AND(B48&gt;=2.75,G48&gt;=0.652,D48&gt;=1.05,D48&lt;1.35,A48&lt;6.25,D48&gt;=0.8),3.6,IF(AND(H48&lt;9.417,G48&lt;0.404,D48&lt;1.75,D48&gt;=1.35,A48&lt;6.25,D48&gt;=0.8),4.2,IF(AND(H48&gt;=9.417,G48&lt;0.404,D48&lt;1.75,D48&gt;=1.35,A48&lt;6.25,D48&gt;=0.8),4.5,IF(AND(G48&lt;0.464,G48&gt;=0.404,D48&lt;1.75,D48&gt;=1.35,A48&lt;6.25,D48&gt;=0.8),4.5,IF(AND(G48&gt;=0.464,G48&gt;=0.404,D48&lt;1.75,D48&gt;=1.35,A48&lt;6.25,D48&gt;=0.8),4.625,IF(AND(D48&lt;1.85,D48&lt;2.15,D48&gt;=1.75,D48&gt;=1.35,A48&lt;6.25,D48&gt;=0.8),4.9,IF(AND(D48&gt;=1.85,D48&lt;2.15,D48&gt;=1.75,D48&gt;=1.35,A48&lt;6.25,D48&gt;=0.8),5.05,IF(AND(G48&lt;0.332,G48&lt;0.912,F48&lt;2.5,A48&lt;7.05,A48&gt;=6.25,D48&gt;=0.8),4.467,IF(AND(G48&gt;=0.332,G48&lt;0.912,F48&lt;2.5,A48&lt;7.05,A48&gt;=6.25,D48&gt;=0.8),4.767,IF(AND(D48&lt;0.15,H48&lt;13.547,G48&lt;0.948,D48&lt;0.45,B48&gt;=3.05,A48&gt;=4.5,D48&lt;0.8),1.5,IF(AND(D48&lt;1.15,B48&lt;2.75,G48&gt;=0.652,D48&gt;=1.05,D48&lt;1.35,A48&lt;6.25,D48&gt;=0.8),3.9,IF(AND(D48&gt;=1.15,B48&lt;2.75,G48&gt;=0.652,D48&gt;=1.05,D48&lt;1.35,A48&lt;6.25,D48&gt;=0.8),4,IF(AND(D48&gt;=2.25,B48&lt;3.15,B48&lt;3.25,F48&gt;=2.5,A48&lt;7.05,A48&gt;=6.25,D48&gt;=0.8),5.14,IF(AND(G48&lt;0.621,B48&gt;=3.15,B48&lt;3.25,F48&gt;=2.5,A48&lt;7.05,A48&gt;=6.25,D48&gt;=0.8),5.75,IF(AND(G48&gt;=0.621,B48&gt;=3.15,B48&lt;3.25,F48&gt;=2.5,A48&lt;7.05,A48&gt;=6.25,D48&gt;=0.8),5.1,IF(AND(G48&gt;=0.862,D48&gt;=0.15,H48&lt;13.547,G48&lt;0.948,D48&lt;0.45,B48&gt;=3.05,A48&gt;=4.5,D48&lt;0.8),1.5,IF(AND(A48&lt;6.35,D48&lt;2.25,B48&lt;3.15,B48&lt;3.25,F48&gt;=2.5,A48&lt;7.05,A48&gt;=6.25,D48&gt;=0.8),5.267,IF(AND(A48&gt;=6.35,D48&lt;2.25,B48&lt;3.15,B48&lt;3.25,F48&gt;=2.5,A48&lt;7.05,A48&gt;=6.25,D48&gt;=0.8),5.42,IF(AND(A48&lt;5.1,G48&lt;0.862,D48&gt;=0.15,H48&lt;13.547,G48&lt;0.948,D48&lt;0.45,B48&gt;=3.05,A48&gt;=4.5,D48&lt;0.8),1.35,IF(AND(B48&lt;3.95,A48&gt;=5.1,G48&lt;0.862,D48&gt;=0.15,H48&lt;13.547,G48&lt;0.948,D48&lt;0.45,B48&gt;=3.05,A48&gt;=4.5,D48&lt;0.8),1.5,IF(AND(B48&gt;=3.95,A48&gt;=5.1,G48&lt;0.862,D48&gt;=0.15,H48&lt;13.547,G48&lt;0.948,D48&lt;0.45,B48&gt;=3.05,A48&gt;=4.5,D48&lt;0.8),1.467,"shouldnthappen"))))))))))))))))))))))))))))))))))</f>
        <v>1.4</v>
      </c>
      <c r="AG48" s="1" t="n">
        <f aca="false">IF(AND(H48&lt;5.748,A48&lt;4.85,D48&lt;0.75),1,IF(AND(B48&gt;=3.5,D48&gt;=1.75,D48&gt;=0.75),6.2,IF(AND(A48&gt;=4.65,H48&gt;=5.748,A48&lt;4.85,D48&lt;0.75),1.333,IF(AND(H48&lt;6.417,B48&lt;3.45,A48&gt;=4.85,D48&lt;0.75),1.7,IF(AND(A48&lt;5.05,B48&gt;=3.45,A48&gt;=4.85,D48&lt;0.75),1.4,IF(AND(A48&gt;=5.05,B48&gt;=3.45,A48&gt;=4.85,D48&lt;0.75),1.5,IF(AND(F48&gt;=2.5,H48&lt;13.641,D48&lt;1.75,D48&gt;=0.75),4.667,IF(AND(G48&lt;0.187,H48&gt;=13.641,D48&lt;1.75,D48&gt;=0.75),5,IF(AND(A48&gt;=7.1,B48&lt;3.5,D48&gt;=1.75,D48&gt;=0.75),6.575,IF(AND(G48&lt;0.161,A48&lt;4.65,H48&gt;=5.748,A48&lt;4.85,D48&lt;0.75),1.5,IF(AND(H48&lt;8.399,H48&gt;=6.417,B48&lt;3.45,A48&gt;=4.85,D48&lt;0.75),1.5,IF(AND(H48&gt;=8.399,H48&gt;=6.417,B48&lt;3.45,A48&gt;=4.85,D48&lt;0.75),1.625,IF(AND(G48&lt;0.086,F48&lt;2.5,H48&lt;13.641,D48&lt;1.75,D48&gt;=0.75),4.7,IF(AND(D48&lt;1.35,G48&gt;=0.187,H48&gt;=13.641,D48&lt;1.75,D48&gt;=0.75),4.2,IF(AND(G48&lt;0.422,G48&gt;=0.161,A48&lt;4.65,H48&gt;=5.748,A48&lt;4.85,D48&lt;0.75),1.4,IF(AND(G48&gt;=0.422,G48&gt;=0.161,A48&lt;4.65,H48&gt;=5.748,A48&lt;4.85,D48&lt;0.75),1.3,IF(AND(B48&lt;2.5,D48&gt;=1.35,G48&gt;=0.187,H48&gt;=13.641,D48&lt;1.75,D48&gt;=0.75),4.5,IF(AND(B48&lt;2.75,A48&lt;6,A48&lt;7.1,B48&lt;3.5,D48&gt;=1.75,D48&gt;=0.75),5.1,IF(AND(B48&gt;=2.75,A48&lt;6,A48&lt;7.1,B48&lt;3.5,D48&gt;=1.75,D48&gt;=0.75),5.02,IF(AND(A48&lt;5.15,A48&lt;5.9,G48&gt;=0.086,F48&lt;2.5,H48&lt;13.641,D48&lt;1.75,D48&gt;=0.75),3,IF(AND(G48&lt;0.644,A48&gt;=5.9,G48&gt;=0.086,F48&lt;2.5,H48&lt;13.641,D48&lt;1.75,D48&gt;=0.75),4.65,IF(AND(G48&gt;=0.644,A48&gt;=5.9,G48&gt;=0.086,F48&lt;2.5,H48&lt;13.641,D48&lt;1.75,D48&gt;=0.75),4.24,IF(AND(D48&lt;1.45,B48&gt;=2.5,D48&gt;=1.35,G48&gt;=0.187,H48&gt;=13.641,D48&lt;1.75,D48&gt;=0.75),4.68,IF(AND(D48&gt;=1.45,B48&gt;=2.5,D48&gt;=1.35,G48&gt;=0.187,H48&gt;=13.641,D48&lt;1.75,D48&gt;=0.75),4.833,IF(AND(H48&lt;13.18,D48&lt;2.05,A48&gt;=6,A48&lt;7.1,B48&lt;3.5,D48&gt;=1.75,D48&gt;=0.75),5.44,IF(AND(H48&gt;=13.18,D48&lt;2.05,A48&gt;=6,A48&lt;7.1,B48&lt;3.5,D48&gt;=1.75,D48&gt;=0.75),5.1,IF(AND(H48&lt;8.759,D48&gt;=2.05,A48&gt;=6,A48&lt;7.1,B48&lt;3.5,D48&gt;=1.75,D48&gt;=0.75),5.4,IF(AND(A48&gt;=5.75,A48&gt;=5.15,A48&lt;5.9,G48&gt;=0.086,F48&lt;2.5,H48&lt;13.641,D48&lt;1.75,D48&gt;=0.75),3.967,IF(AND(H48&lt;10.159,H48&gt;=8.759,D48&gt;=2.05,A48&gt;=6,A48&lt;7.1,B48&lt;3.5,D48&gt;=1.75,D48&gt;=0.75),5.925,IF(AND(D48&lt;1.2,A48&lt;5.75,A48&gt;=5.15,A48&lt;5.9,G48&gt;=0.086,F48&lt;2.5,H48&lt;13.641,D48&lt;1.75,D48&gt;=0.75),3.667,IF(AND(D48&lt;2.25,H48&gt;=10.159,H48&gt;=8.759,D48&gt;=2.05,A48&gt;=6,A48&lt;7.1,B48&lt;3.5,D48&gt;=1.75,D48&gt;=0.75),5.66,IF(AND(D48&gt;=2.25,H48&gt;=10.159,H48&gt;=8.759,D48&gt;=2.05,A48&gt;=6,A48&lt;7.1,B48&lt;3.5,D48&gt;=1.75,D48&gt;=0.75),5.34,IF(AND(D48&lt;1.35,D48&gt;=1.2,A48&lt;5.75,A48&gt;=5.15,A48&lt;5.9,G48&gt;=0.086,F48&lt;2.5,H48&lt;13.641,D48&lt;1.75,D48&gt;=0.75),4.025,IF(AND(D48&gt;=1.35,D48&gt;=1.2,A48&lt;5.75,A48&gt;=5.15,A48&lt;5.9,G48&gt;=0.086,F48&lt;2.5,H48&lt;13.641,D48&lt;1.75,D48&gt;=0.75),3.9,"shouldnthappen"))))))))))))))))))))))))))))))))))</f>
        <v>1.333</v>
      </c>
      <c r="AH48" s="1" t="n">
        <f aca="false">IF(AND(F48&lt;1.5,H48&lt;6.799,A48&lt;5.45),1.7,IF(AND(F48&gt;=1.5,H48&lt;6.799,A48&lt;5.45),4.1,IF(AND(D48&gt;=0.8,H48&gt;=6.799,A48&lt;5.45),3.9,IF(AND(H48&lt;7.564,F48&lt;2.5,A48&gt;=5.45),3.925,IF(AND(H48&gt;=16.284,F48&gt;=2.5,A48&gt;=5.45),6.5,IF(AND(A48&lt;4.35,D48&lt;0.8,H48&gt;=6.799,A48&lt;5.45),1.1,IF(AND(B48&lt;2.8,D48&lt;1.35,H48&gt;=7.564,F48&lt;2.5,A48&gt;=5.45),4.1,IF(AND(B48&gt;=2.8,D48&lt;1.35,H48&gt;=7.564,F48&lt;2.5,A48&gt;=5.45),4.267,IF(AND(B48&lt;2.75,D48&gt;=1.35,H48&gt;=7.564,F48&lt;2.5,A48&gt;=5.45),5,IF(AND(G48&gt;=0.078,G48&lt;0.26,H48&lt;16.284,F48&gt;=2.5,A48&gt;=5.45),6.06,IF(AND(G48&gt;=0.805,G48&gt;=0.26,H48&lt;16.284,F48&gt;=2.5,A48&gt;=5.45),5.02,IF(AND(H48&gt;=10.109,B48&gt;=3.45,A48&gt;=4.35,D48&lt;0.8,H48&gt;=6.799,A48&lt;5.45),1.55,IF(AND(D48&lt;2.25,G48&lt;0.078,G48&lt;0.26,H48&lt;16.284,F48&gt;=2.5,A48&gt;=5.45),5.6,IF(AND(D48&gt;=2.25,G48&lt;0.078,G48&lt;0.26,H48&lt;16.284,F48&gt;=2.5,A48&gt;=5.45),5.7,IF(AND(A48&lt;6.15,G48&lt;0.805,G48&gt;=0.26,H48&lt;16.284,F48&gt;=2.5,A48&gt;=5.45),4.967,IF(AND(A48&lt;4.65,H48&lt;12.227,B48&lt;3.45,A48&gt;=4.35,D48&lt;0.8,H48&gt;=6.799,A48&lt;5.45),1.333,IF(AND(A48&lt;4.85,H48&gt;=12.227,B48&lt;3.45,A48&gt;=4.35,D48&lt;0.8,H48&gt;=6.799,A48&lt;5.45),1.42,IF(AND(A48&gt;=4.85,H48&gt;=12.227,B48&lt;3.45,A48&gt;=4.35,D48&lt;0.8,H48&gt;=6.799,A48&lt;5.45),1.533,IF(AND(A48&lt;5.05,H48&lt;10.109,B48&gt;=3.45,A48&gt;=4.35,D48&lt;0.8,H48&gt;=6.799,A48&lt;5.45),1.4,IF(AND(A48&gt;=5.05,H48&lt;10.109,B48&gt;=3.45,A48&gt;=4.35,D48&lt;0.8,H48&gt;=6.799,A48&lt;5.45),1.5,IF(AND(G48&lt;0.14,H48&lt;13.531,B48&gt;=2.75,D48&gt;=1.35,H48&gt;=7.564,F48&lt;2.5,A48&gt;=5.45),4.7,IF(AND(G48&lt;0.187,H48&gt;=13.531,B48&gt;=2.75,D48&gt;=1.35,H48&gt;=7.564,F48&lt;2.5,A48&gt;=5.45),5,IF(AND(G48&gt;=0.187,H48&gt;=13.531,B48&gt;=2.75,D48&gt;=1.35,H48&gt;=7.564,F48&lt;2.5,A48&gt;=5.45),4.66,IF(AND(A48&lt;6.35,A48&gt;=6.15,G48&lt;0.805,G48&gt;=0.26,H48&lt;16.284,F48&gt;=2.5,A48&gt;=5.45),6,IF(AND(D48&lt;0.15,A48&gt;=4.65,H48&lt;12.227,B48&lt;3.45,A48&gt;=4.35,D48&lt;0.8,H48&gt;=6.799,A48&lt;5.45),1.5,IF(AND(H48&lt;10.723,G48&gt;=0.14,H48&lt;13.531,B48&gt;=2.75,D48&gt;=1.35,H48&gt;=7.564,F48&lt;2.5,A48&gt;=5.45),4.6,IF(AND(H48&gt;=10.723,G48&gt;=0.14,H48&lt;13.531,B48&gt;=2.75,D48&gt;=1.35,H48&gt;=7.564,F48&lt;2.5,A48&gt;=5.45),4.46,IF(AND(G48&lt;0.364,A48&gt;=6.35,A48&gt;=6.15,G48&lt;0.805,G48&gt;=0.26,H48&lt;16.284,F48&gt;=2.5,A48&gt;=5.45),5.28,IF(AND(A48&lt;5.1,D48&gt;=0.15,A48&gt;=4.65,H48&lt;12.227,B48&lt;3.45,A48&gt;=4.35,D48&lt;0.8,H48&gt;=6.799,A48&lt;5.45),1.36,IF(AND(A48&gt;=5.1,D48&gt;=0.15,A48&gt;=4.65,H48&lt;12.227,B48&lt;3.45,A48&gt;=4.35,D48&lt;0.8,H48&gt;=6.799,A48&lt;5.45),1.4,IF(AND(G48&gt;=0.6,G48&gt;=0.364,A48&gt;=6.35,A48&gt;=6.15,G48&lt;0.805,G48&gt;=0.26,H48&lt;16.284,F48&gt;=2.5,A48&gt;=5.45),5.1,IF(AND(A48&gt;=6.95,G48&lt;0.6,G48&gt;=0.364,A48&gt;=6.35,A48&gt;=6.15,G48&lt;0.805,G48&gt;=0.26,H48&lt;16.284,F48&gt;=2.5,A48&gt;=5.45),5.8,IF(AND(B48&lt;3.2,A48&lt;6.95,G48&lt;0.6,G48&gt;=0.364,A48&gt;=6.35,A48&gt;=6.15,G48&lt;0.805,G48&gt;=0.26,H48&lt;16.284,F48&gt;=2.5,A48&gt;=5.45),5.6,IF(AND(B48&gt;=3.2,A48&lt;6.95,G48&lt;0.6,G48&gt;=0.364,A48&gt;=6.35,A48&gt;=6.15,G48&lt;0.805,G48&gt;=0.26,H48&lt;16.284,F48&gt;=2.5,A48&gt;=5.45),5.7,"shouldnthappen"))))))))))))))))))))))))))))))))))</f>
        <v>1.36</v>
      </c>
      <c r="AI48" s="1" t="n">
        <f aca="false">IF(AND(B48&gt;=3.55,A48&lt;5.05,F48&lt;1.5),1,IF(AND(H48&gt;=13.436,A48&gt;=5.05,F48&lt;1.5),1.633,IF(AND(A48&lt;4.35,B48&lt;3.55,A48&lt;5.05,F48&lt;1.5),1.1,IF(AND(A48&lt;5.15,H48&lt;13.436,A48&gt;=5.05,F48&lt;1.5),1.6,IF(AND(G48&lt;0.837,D48&lt;1.2,B48&lt;2.65,F48&gt;=1.5),3.7,IF(AND(G48&gt;=0.837,D48&lt;1.2,B48&lt;2.65,F48&gt;=1.5),3,IF(AND(D48&lt;1.4,D48&gt;=1.2,B48&lt;2.65,F48&gt;=1.5),4.133,IF(AND(D48&gt;=1.4,D48&gt;=1.2,B48&lt;2.65,F48&gt;=1.5),4.633,IF(AND(G48&lt;0.302,A48&gt;=4.35,B48&lt;3.55,A48&lt;5.05,F48&lt;1.5),1.34,IF(AND(D48&gt;=0.3,A48&gt;=5.15,H48&lt;13.436,A48&gt;=5.05,F48&lt;1.5),1.5,IF(AND(G48&lt;0.233,G48&lt;0.265,D48&lt;1.55,B48&gt;=2.65,F48&gt;=1.5),4.56,IF(AND(G48&gt;=0.233,G48&lt;0.265,D48&lt;1.55,B48&gt;=2.65,F48&gt;=1.5),5.1,IF(AND(G48&lt;0.395,G48&gt;=0.265,D48&lt;1.55,B48&gt;=2.65,F48&gt;=1.5),4.025,IF(AND(H48&lt;13.935,A48&gt;=7.05,D48&gt;=1.55,B48&gt;=2.65,F48&gt;=1.5),6.12,IF(AND(H48&gt;=13.935,A48&gt;=7.05,D48&gt;=1.55,B48&gt;=2.65,F48&gt;=1.5),6.64,IF(AND(G48&gt;=0.858,G48&gt;=0.302,A48&gt;=4.35,B48&lt;3.55,A48&lt;5.05,F48&lt;1.5),1.3,IF(AND(H48&lt;6.543,D48&lt;0.3,A48&gt;=5.15,H48&lt;13.436,A48&gt;=5.05,F48&lt;1.5),1.4,IF(AND(H48&gt;=6.543,D48&lt;0.3,A48&gt;=5.15,H48&lt;13.436,A48&gt;=5.05,F48&lt;1.5),1.48,IF(AND(A48&lt;6.3,G48&gt;=0.395,G48&gt;=0.265,D48&lt;1.55,B48&gt;=2.65,F48&gt;=1.5),4.14,IF(AND(A48&gt;=6.3,G48&gt;=0.395,G48&gt;=0.265,D48&lt;1.55,B48&gt;=2.65,F48&gt;=1.5),4.767,IF(AND(G48&gt;=0.669,B48&lt;3.15,A48&lt;7.05,D48&gt;=1.55,B48&gt;=2.65,F48&gt;=1.5),5,IF(AND(H48&lt;9.459,G48&lt;0.858,G48&gt;=0.302,A48&gt;=4.35,B48&lt;3.55,A48&lt;5.05,F48&lt;1.5),1.4,IF(AND(H48&gt;=9.459,G48&lt;0.858,G48&gt;=0.302,A48&gt;=4.35,B48&lt;3.55,A48&lt;5.05,F48&lt;1.5),1.6,IF(AND(G48&gt;=0.433,G48&lt;0.669,B48&lt;3.15,A48&lt;7.05,D48&gt;=1.55,B48&gt;=2.65,F48&gt;=1.5),5.68,IF(AND(G48&lt;0.481,H48&lt;10.257,B48&gt;=3.15,A48&lt;7.05,D48&gt;=1.55,B48&gt;=2.65,F48&gt;=1.5),5.7,IF(AND(G48&gt;=0.481,H48&lt;10.257,B48&gt;=3.15,A48&lt;7.05,D48&gt;=1.55,B48&gt;=2.65,F48&gt;=1.5),5.9,IF(AND(D48&lt;2.15,H48&gt;=10.257,B48&gt;=3.15,A48&lt;7.05,D48&gt;=1.55,B48&gt;=2.65,F48&gt;=1.5),5.1,IF(AND(D48&gt;=2.15,H48&gt;=10.257,B48&gt;=3.15,A48&lt;7.05,D48&gt;=1.55,B48&gt;=2.65,F48&gt;=1.5),5.42,IF(AND(G48&lt;0.098,G48&lt;0.433,G48&lt;0.669,B48&lt;3.15,A48&lt;7.05,D48&gt;=1.55,B48&gt;=2.65,F48&gt;=1.5),5.567,IF(AND(D48&lt;1.8,G48&gt;=0.098,G48&lt;0.433,G48&lt;0.669,B48&lt;3.15,A48&lt;7.05,D48&gt;=1.55,B48&gt;=2.65,F48&gt;=1.5),5.033,IF(AND(G48&gt;=0.312,D48&gt;=1.8,G48&gt;=0.098,G48&lt;0.433,G48&lt;0.669,B48&lt;3.15,A48&lt;7.05,D48&gt;=1.55,B48&gt;=2.65,F48&gt;=1.5),5.4,IF(AND(H48&lt;9.002,G48&lt;0.312,D48&gt;=1.8,G48&gt;=0.098,G48&lt;0.433,G48&lt;0.669,B48&lt;3.15,A48&lt;7.05,D48&gt;=1.55,B48&gt;=2.65,F48&gt;=1.5),5.1,IF(AND(H48&gt;=9.002,G48&lt;0.312,D48&gt;=1.8,G48&gt;=0.098,G48&lt;0.433,G48&lt;0.669,B48&lt;3.15,A48&lt;7.05,D48&gt;=1.55,B48&gt;=2.65,F48&gt;=1.5),5.26,"shouldnthappen")))))))))))))))))))))))))))))))))</f>
        <v>1.34</v>
      </c>
      <c r="AJ48" s="1" t="n">
        <f aca="false">IF(AND(A48&gt;=5.25,D48&gt;=0.35,D48&lt;0.8),1.433,IF(AND(F48&gt;=2.5,H48&lt;6.927,D48&gt;=0.8),5.1,IF(AND(H48&lt;5.85,B48&lt;3.65,D48&lt;0.35,D48&lt;0.8),1,IF(AND(A48&lt;5.55,B48&gt;=3.65,D48&lt;0.35,D48&lt;0.8),1.5,IF(AND(A48&gt;=5.55,B48&gt;=3.65,D48&lt;0.35,D48&lt;0.8),1.7,IF(AND(H48&lt;7.949,A48&lt;5.25,D48&gt;=0.35,D48&lt;0.8),1.9,IF(AND(H48&gt;=7.949,A48&lt;5.25,D48&gt;=0.35,D48&lt;0.8),1.54,IF(AND(A48&lt;5.55,F48&lt;2.5,H48&lt;6.927,D48&gt;=0.8),3.98,IF(AND(A48&gt;=5.55,F48&lt;2.5,H48&lt;6.927,D48&gt;=0.8),4.1,IF(AND(A48&gt;=7.25,D48&gt;=1.55,H48&gt;=6.927,D48&gt;=0.8),6.65,IF(AND(A48&lt;5.75,D48&lt;1.2,D48&lt;1.55,H48&gt;=6.927,D48&gt;=0.8),3.62,IF(AND(A48&gt;=5.75,D48&lt;1.2,D48&lt;1.55,H48&gt;=6.927,D48&gt;=0.8),4.1,IF(AND(G48&lt;0.175,A48&lt;4.8,H48&gt;=5.85,B48&lt;3.65,D48&lt;0.35,D48&lt;0.8),1.5,IF(AND(G48&gt;=0.175,A48&lt;4.8,H48&gt;=5.85,B48&lt;3.65,D48&lt;0.35,D48&lt;0.8),1.3,IF(AND(A48&gt;=5.05,A48&gt;=4.8,H48&gt;=5.85,B48&lt;3.65,D48&lt;0.35,D48&lt;0.8),1.5,IF(AND(G48&gt;=0.735,A48&lt;6.25,D48&gt;=1.2,D48&lt;1.55,H48&gt;=6.927,D48&gt;=0.8),4,IF(AND(H48&lt;10.464,A48&lt;6.2,A48&lt;7.25,D48&gt;=1.55,H48&gt;=6.927,D48&gt;=0.8),5.1,IF(AND(H48&gt;=10.464,A48&lt;6.2,A48&lt;7.25,D48&gt;=1.55,H48&gt;=6.927,D48&gt;=0.8),4.9,IF(AND(G48&lt;0.418,A48&lt;5.05,A48&gt;=4.8,H48&gt;=5.85,B48&lt;3.65,D48&lt;0.35,D48&lt;0.8),1.48,IF(AND(G48&gt;=0.418,A48&lt;5.05,A48&gt;=4.8,H48&gt;=5.85,B48&lt;3.65,D48&lt;0.35,D48&lt;0.8),1.3,IF(AND(B48&lt;2.75,G48&lt;0.735,A48&lt;6.25,D48&gt;=1.2,D48&lt;1.55,H48&gt;=6.927,D48&gt;=0.8),4.35,IF(AND(H48&lt;15.422,D48&lt;1.45,A48&gt;=6.25,D48&gt;=1.2,D48&lt;1.55,H48&gt;=6.927,D48&gt;=0.8),4.375,IF(AND(H48&gt;=15.422,D48&lt;1.45,A48&gt;=6.25,D48&gt;=1.2,D48&lt;1.55,H48&gt;=6.927,D48&gt;=0.8),4.7,IF(AND(A48&lt;6.4,D48&gt;=1.45,A48&gt;=6.25,D48&gt;=1.2,D48&lt;1.55,H48&gt;=6.927,D48&gt;=0.8),5.1,IF(AND(G48&gt;=0.576,D48&lt;2.15,A48&gt;=6.2,A48&lt;7.25,D48&gt;=1.55,H48&gt;=6.927,D48&gt;=0.8),5.1,IF(AND(G48&lt;0.537,D48&gt;=2.15,A48&gt;=6.2,A48&lt;7.25,D48&gt;=1.55,H48&gt;=6.927,D48&gt;=0.8),5.533,IF(AND(G48&gt;=0.537,D48&gt;=2.15,A48&gt;=6.2,A48&lt;7.25,D48&gt;=1.55,H48&gt;=6.927,D48&gt;=0.8),5.9,IF(AND(D48&lt;1.45,B48&gt;=2.75,G48&lt;0.735,A48&lt;6.25,D48&gt;=1.2,D48&lt;1.55,H48&gt;=6.927,D48&gt;=0.8),4.6,IF(AND(D48&gt;=1.45,B48&gt;=2.75,G48&lt;0.735,A48&lt;6.25,D48&gt;=1.2,D48&lt;1.55,H48&gt;=6.927,D48&gt;=0.8),4.5,IF(AND(H48&lt;12.582,A48&gt;=6.4,D48&gt;=1.45,A48&gt;=6.25,D48&gt;=1.2,D48&lt;1.55,H48&gt;=6.927,D48&gt;=0.8),4.66,IF(AND(H48&gt;=12.582,A48&gt;=6.4,D48&gt;=1.45,A48&gt;=6.25,D48&gt;=1.2,D48&lt;1.55,H48&gt;=6.927,D48&gt;=0.8),4.9,IF(AND(B48&lt;2.75,G48&lt;0.576,D48&lt;2.15,A48&gt;=6.2,A48&lt;7.25,D48&gt;=1.55,H48&gt;=6.927,D48&gt;=0.8),5.3,IF(AND(G48&gt;=0.395,B48&gt;=2.75,G48&lt;0.576,D48&lt;2.15,A48&gt;=6.2,A48&lt;7.25,D48&gt;=1.55,H48&gt;=6.927,D48&gt;=0.8),5.6,IF(AND(D48&gt;=1.9,G48&lt;0.395,B48&gt;=2.75,G48&lt;0.576,D48&lt;2.15,A48&gt;=6.2,A48&lt;7.25,D48&gt;=1.55,H48&gt;=6.927,D48&gt;=0.8),5.333,IF(AND(B48&lt;2.95,D48&lt;1.9,G48&lt;0.395,B48&gt;=2.75,G48&lt;0.576,D48&lt;2.15,A48&gt;=6.2,A48&lt;7.25,D48&gt;=1.55,H48&gt;=6.927,D48&gt;=0.8),5.6,IF(AND(B48&gt;=2.95,D48&lt;1.9,G48&lt;0.395,B48&gt;=2.75,G48&lt;0.576,D48&lt;2.15,A48&gt;=6.2,A48&lt;7.25,D48&gt;=1.55,H48&gt;=6.927,D48&gt;=0.8),5.5,"shouldnthappen"))))))))))))))))))))))))))))))))))))</f>
        <v>1.48</v>
      </c>
      <c r="AK48" s="1" t="n">
        <f aca="false">IF(AND(H48&lt;5.85,B48&lt;3.65,F48&lt;1.5),1,IF(AND(B48&gt;=3.95,B48&gt;=3.65,F48&lt;1.5),1.433,IF(AND(A48&lt;5.15,F48&lt;2.5,F48&gt;=1.5),3.075,IF(AND(D48&gt;=0.35,H48&gt;=5.85,B48&lt;3.65,F48&lt;1.5),1.5,IF(AND(G48&lt;0.168,B48&lt;3.95,B48&gt;=3.65,F48&lt;1.5),1.7,IF(AND(H48&lt;5.767,A48&lt;7.25,F48&gt;=2.5,F48&gt;=1.5),4.5,IF(AND(D48&lt;1.9,A48&gt;=7.25,F48&gt;=2.5,F48&gt;=1.5),6.3,IF(AND(D48&gt;=1.9,A48&gt;=7.25,F48&gt;=2.5,F48&gt;=1.5),6.575,IF(AND(B48&lt;3.75,G48&gt;=0.168,B48&lt;3.95,B48&gt;=3.65,F48&lt;1.5),1.5,IF(AND(B48&gt;=3.75,G48&gt;=0.168,B48&lt;3.95,B48&gt;=3.65,F48&lt;1.5),1.6,IF(AND(D48&gt;=1.35,A48&lt;6.15,A48&gt;=5.15,F48&lt;2.5,F48&gt;=1.5),4.42,IF(AND(D48&lt;1.4,A48&gt;=6.15,A48&gt;=5.15,F48&lt;2.5,F48&gt;=1.5),4.5,IF(AND(D48&gt;=1.4,A48&gt;=6.15,A48&gt;=5.15,F48&lt;2.5,F48&gt;=1.5),4.675,IF(AND(D48&lt;0.15,H48&lt;11.218,D48&lt;0.35,H48&gt;=5.85,B48&lt;3.65,F48&lt;1.5),1.5,IF(AND(D48&lt;0.15,H48&gt;=11.218,D48&lt;0.35,H48&gt;=5.85,B48&lt;3.65,F48&lt;1.5),1.1,IF(AND(B48&lt;2.7,D48&lt;1.35,A48&lt;6.15,A48&gt;=5.15,F48&lt;2.5,F48&gt;=1.5),3.82,IF(AND(A48&lt;6.15,G48&gt;=0.755,H48&gt;=5.767,A48&lt;7.25,F48&gt;=2.5,F48&gt;=1.5),4.98,IF(AND(A48&gt;=6.15,G48&gt;=0.755,H48&gt;=5.767,A48&lt;7.25,F48&gt;=2.5,F48&gt;=1.5),5.3,IF(AND(B48&lt;3.4,D48&gt;=0.15,H48&lt;11.218,D48&lt;0.35,H48&gt;=5.85,B48&lt;3.65,F48&lt;1.5),1.4,IF(AND(B48&gt;=3.4,D48&gt;=0.15,H48&lt;11.218,D48&lt;0.35,H48&gt;=5.85,B48&lt;3.65,F48&lt;1.5),1.3,IF(AND(H48&lt;11.731,D48&gt;=0.15,H48&gt;=11.218,D48&lt;0.35,H48&gt;=5.85,B48&lt;3.65,F48&lt;1.5),1.2,IF(AND(H48&lt;9.053,B48&gt;=2.7,D48&lt;1.35,A48&lt;6.15,A48&gt;=5.15,F48&lt;2.5,F48&gt;=1.5),3.85,IF(AND(D48&gt;=2.1,B48&lt;2.85,G48&lt;0.755,H48&gt;=5.767,A48&lt;7.25,F48&gt;=2.5,F48&gt;=1.5),5.6,IF(AND(D48&gt;=2.45,B48&gt;=2.85,G48&lt;0.755,H48&gt;=5.767,A48&lt;7.25,F48&gt;=2.5,F48&gt;=1.5),5.8,IF(AND(B48&gt;=3.45,H48&gt;=11.731,D48&gt;=0.15,H48&gt;=11.218,D48&lt;0.35,H48&gt;=5.85,B48&lt;3.65,F48&lt;1.5),1.3,IF(AND(A48&lt;5.9,H48&gt;=9.053,B48&gt;=2.7,D48&lt;1.35,A48&lt;6.15,A48&gt;=5.15,F48&lt;2.5,F48&gt;=1.5),4.3,IF(AND(A48&gt;=5.9,H48&gt;=9.053,B48&gt;=2.7,D48&lt;1.35,A48&lt;6.15,A48&gt;=5.15,F48&lt;2.5,F48&gt;=1.5),4,IF(AND(G48&gt;=0.519,D48&lt;2.1,B48&lt;2.85,G48&lt;0.755,H48&gt;=5.767,A48&lt;7.25,F48&gt;=2.5,F48&gt;=1.5),4.9,IF(AND(A48&gt;=7.05,D48&lt;2.45,B48&gt;=2.85,G48&lt;0.755,H48&gt;=5.767,A48&lt;7.25,F48&gt;=2.5,F48&gt;=1.5),5.8,IF(AND(H48&lt;14.396,B48&lt;3.45,H48&gt;=11.731,D48&gt;=0.15,H48&gt;=11.218,D48&lt;0.35,H48&gt;=5.85,B48&lt;3.65,F48&lt;1.5),1.44,IF(AND(H48&gt;=14.396,B48&lt;3.45,H48&gt;=11.731,D48&gt;=0.15,H48&gt;=11.218,D48&lt;0.35,H48&gt;=5.85,B48&lt;3.65,F48&lt;1.5),1.3,IF(AND(G48&lt;0.282,G48&lt;0.519,D48&lt;2.1,B48&lt;2.85,G48&lt;0.755,H48&gt;=5.767,A48&lt;7.25,F48&gt;=2.5,F48&gt;=1.5),5.1,IF(AND(G48&gt;=0.282,G48&lt;0.519,D48&lt;2.1,B48&lt;2.85,G48&lt;0.755,H48&gt;=5.767,A48&lt;7.25,F48&gt;=2.5,F48&gt;=1.5),5.3,IF(AND(A48&lt;6.4,D48&lt;1.9,A48&lt;7.05,D48&lt;2.45,B48&gt;=2.85,G48&lt;0.755,H48&gt;=5.767,A48&lt;7.25,F48&gt;=2.5,F48&gt;=1.5),5.6,IF(AND(A48&gt;=6.4,D48&lt;1.9,A48&lt;7.05,D48&lt;2.45,B48&gt;=2.85,G48&lt;0.755,H48&gt;=5.767,A48&lt;7.25,F48&gt;=2.5,F48&gt;=1.5),5.5,IF(AND(H48&lt;8.884,D48&gt;=1.9,A48&lt;7.05,D48&lt;2.45,B48&gt;=2.85,G48&lt;0.755,H48&gt;=5.767,A48&lt;7.25,F48&gt;=2.5,F48&gt;=1.5),5.3,IF(AND(H48&gt;=8.884,D48&gt;=1.9,A48&lt;7.05,D48&lt;2.45,B48&gt;=2.85,G48&lt;0.755,H48&gt;=5.767,A48&lt;7.25,F48&gt;=2.5,F48&gt;=1.5),5.52,"shouldnthappen")))))))))))))))))))))))))))))))))))))</f>
        <v>1.4</v>
      </c>
      <c r="AL48" s="1" t="n">
        <f aca="false">IF(AND(H48&lt;5.85,A48&lt;5.05,D48&lt;0.8),1,IF(AND(B48&lt;3.35,A48&gt;=5.05,D48&lt;0.8),1.7,IF(AND(D48&gt;=2.45,F48&gt;=2.5,D48&gt;=0.8),6.05,IF(AND(H48&gt;=11.218,H48&gt;=5.85,A48&lt;5.05,D48&lt;0.8),1.28,IF(AND(G48&gt;=0.948,B48&gt;=3.35,A48&gt;=5.05,D48&lt;0.8),1.7,IF(AND(G48&gt;=0.423,H48&lt;11.218,H48&gt;=5.85,A48&lt;5.05,D48&lt;0.8),1.3,IF(AND(B48&lt;3.6,G48&lt;0.948,B48&gt;=3.35,A48&gt;=5.05,D48&lt;0.8),1.4,IF(AND(H48&lt;10.258,D48&lt;1.15,A48&lt;5.9,F48&lt;2.5,D48&gt;=0.8),3.36,IF(AND(H48&gt;=10.258,D48&lt;1.15,A48&lt;5.9,F48&lt;2.5,D48&gt;=0.8),3.9,IF(AND(A48&lt;5.3,D48&gt;=1.15,A48&lt;5.9,F48&lt;2.5,D48&gt;=0.8),3.9,IF(AND(D48&lt;1.55,B48&lt;2.75,A48&gt;=5.9,F48&lt;2.5,D48&gt;=0.8),4.64,IF(AND(D48&gt;=1.55,B48&lt;2.75,A48&gt;=5.9,F48&lt;2.5,D48&gt;=0.8),5.1,IF(AND(D48&gt;=1.6,B48&gt;=2.75,A48&gt;=5.9,F48&lt;2.5,D48&gt;=0.8),5,IF(AND(H48&lt;5.767,H48&lt;8.598,D48&lt;2.45,F48&gt;=2.5,D48&gt;=0.8),4.5,IF(AND(A48&lt;6.25,H48&gt;=8.598,D48&lt;2.45,F48&gt;=2.5,D48&gt;=0.8),5.02,IF(AND(B48&lt;3.55,G48&lt;0.423,H48&lt;11.218,H48&gt;=5.85,A48&lt;5.05,D48&lt;0.8),1.525,IF(AND(B48&gt;=3.55,G48&lt;0.423,H48&lt;11.218,H48&gt;=5.85,A48&lt;5.05,D48&lt;0.8),1.4,IF(AND(H48&gt;=13.932,B48&gt;=3.6,G48&lt;0.948,B48&gt;=3.35,A48&gt;=5.05,D48&lt;0.8),1.65,IF(AND(G48&gt;=0.652,A48&gt;=5.3,D48&gt;=1.15,A48&lt;5.9,F48&lt;2.5,D48&gt;=0.8),3.8,IF(AND(D48&lt;1.35,D48&lt;1.6,B48&gt;=2.75,A48&gt;=5.9,F48&lt;2.5,D48&gt;=0.8),4.42,IF(AND(H48&lt;6.656,H48&gt;=5.767,H48&lt;8.598,D48&lt;2.45,F48&gt;=2.5,D48&gt;=0.8),5.033,IF(AND(H48&gt;=6.656,H48&gt;=5.767,H48&lt;8.598,D48&lt;2.45,F48&gt;=2.5,D48&gt;=0.8),5.1,IF(AND(G48&gt;=0.885,A48&gt;=6.25,H48&gt;=8.598,D48&lt;2.45,F48&gt;=2.5,D48&gt;=0.8),5.2,IF(AND(H48&lt;6.926,H48&lt;13.932,B48&gt;=3.6,G48&lt;0.948,B48&gt;=3.35,A48&gt;=5.05,D48&lt;0.8),1.433,IF(AND(H48&gt;=6.926,H48&lt;13.932,B48&gt;=3.6,G48&lt;0.948,B48&gt;=3.35,A48&gt;=5.05,D48&lt;0.8),1.5,IF(AND(A48&lt;5.65,G48&lt;0.652,A48&gt;=5.3,D48&gt;=1.15,A48&lt;5.9,F48&lt;2.5,D48&gt;=0.8),4.36,IF(AND(A48&gt;=5.65,G48&lt;0.652,A48&gt;=5.3,D48&gt;=1.15,A48&lt;5.9,F48&lt;2.5,D48&gt;=0.8),4.2,IF(AND(H48&gt;=13.561,D48&gt;=1.35,D48&lt;1.6,B48&gt;=2.75,A48&gt;=5.9,F48&lt;2.5,D48&gt;=0.8),4.767,IF(AND(H48&lt;9.091,G48&lt;0.885,A48&gt;=6.25,H48&gt;=8.598,D48&lt;2.45,F48&gt;=2.5,D48&gt;=0.8),6.3,IF(AND(H48&gt;=12.206,H48&lt;13.561,D48&gt;=1.35,D48&lt;1.6,B48&gt;=2.75,A48&gt;=5.9,F48&lt;2.5,D48&gt;=0.8),4.4,IF(AND(D48&gt;=2.25,H48&gt;=9.091,G48&lt;0.885,A48&gt;=6.25,H48&gt;=8.598,D48&lt;2.45,F48&gt;=2.5,D48&gt;=0.8),5.9,IF(AND(B48&lt;3.05,H48&lt;12.206,H48&lt;13.561,D48&gt;=1.35,D48&lt;1.6,B48&gt;=2.75,A48&gt;=5.9,F48&lt;2.5,D48&gt;=0.8),4.6,IF(AND(B48&gt;=3.05,H48&lt;12.206,H48&lt;13.561,D48&gt;=1.35,D48&lt;1.6,B48&gt;=2.75,A48&gt;=5.9,F48&lt;2.5,D48&gt;=0.8),4.7,IF(AND(G48&gt;=0.596,D48&lt;2.25,H48&gt;=9.091,G48&lt;0.885,A48&gt;=6.25,H48&gt;=8.598,D48&lt;2.45,F48&gt;=2.5,D48&gt;=0.8),5.1,IF(AND(G48&gt;=0.379,G48&lt;0.596,D48&lt;2.25,H48&gt;=9.091,G48&lt;0.885,A48&gt;=6.25,H48&gt;=8.598,D48&lt;2.45,F48&gt;=2.5,D48&gt;=0.8),5.767,IF(AND(D48&lt;2.15,G48&lt;0.379,G48&lt;0.596,D48&lt;2.25,H48&gt;=9.091,G48&lt;0.885,A48&gt;=6.25,H48&gt;=8.598,D48&lt;2.45,F48&gt;=2.5,D48&gt;=0.8),5.4,IF(AND(D48&gt;=2.15,G48&lt;0.379,G48&lt;0.596,D48&lt;2.25,H48&gt;=9.091,G48&lt;0.885,A48&gt;=6.25,H48&gt;=8.598,D48&lt;2.45,F48&gt;=2.5,D48&gt;=0.8),5.6,"shouldnthappen")))))))))))))))))))))))))))))))))))))</f>
        <v>1.525</v>
      </c>
      <c r="AM48" s="1" t="n">
        <f aca="false">IF(AND(H48&lt;5.245,D48&lt;0.8),1,IF(AND(A48&lt;4.5,H48&gt;=5.245,D48&lt;0.8),1.35,IF(AND(D48&gt;=0.5,A48&gt;=4.5,H48&gt;=5.245,D48&lt;0.8),1.6,IF(AND(H48&lt;7.25,B48&lt;2.6,A48&lt;6.15,D48&gt;=0.8),4.375,IF(AND(H48&gt;=7.25,B48&lt;2.6,A48&lt;6.15,D48&gt;=0.8),3.075,IF(AND(H48&lt;13.935,A48&gt;=7.05,A48&gt;=6.15,D48&gt;=0.8),6.067,IF(AND(H48&gt;=13.935,A48&gt;=7.05,A48&gt;=6.15,D48&gt;=0.8),6.525,IF(AND(G48&gt;=0.948,D48&lt;0.5,A48&gt;=4.5,H48&gt;=5.245,D48&lt;0.8),1.7,IF(AND(G48&lt;0.568,D48&gt;=1.55,B48&gt;=2.6,A48&lt;6.15,D48&gt;=0.8),5.1,IF(AND(G48&gt;=0.568,D48&gt;=1.55,B48&gt;=2.6,A48&lt;6.15,D48&gt;=0.8),5,IF(AND(A48&gt;=6.6,B48&gt;=3.15,A48&lt;7.05,A48&gt;=6.15,D48&gt;=0.8),5.78,IF(AND(G48&lt;0.165,G48&lt;0.273,D48&lt;1.55,B48&gt;=2.6,A48&lt;6.15,D48&gt;=0.8),4.1,IF(AND(G48&gt;=0.165,G48&lt;0.273,D48&lt;1.55,B48&gt;=2.6,A48&lt;6.15,D48&gt;=0.8),4.5,IF(AND(D48&lt;1.35,G48&gt;=0.273,D48&lt;1.55,B48&gt;=2.6,A48&lt;6.15,D48&gt;=0.8),4.08,IF(AND(D48&gt;=1.35,G48&gt;=0.273,D48&lt;1.55,B48&gt;=2.6,A48&lt;6.15,D48&gt;=0.8),4.4,IF(AND(D48&lt;1.45,F48&lt;2.5,B48&lt;3.15,A48&lt;7.05,A48&gt;=6.15,D48&gt;=0.8),4.38,IF(AND(D48&gt;=1.45,F48&lt;2.5,B48&lt;3.15,A48&lt;7.05,A48&gt;=6.15,D48&gt;=0.8),4.75,IF(AND(D48&gt;=2.25,F48&gt;=2.5,B48&lt;3.15,A48&lt;7.05,A48&gt;=6.15,D48&gt;=0.8),5.16,IF(AND(H48&lt;11.488,A48&lt;6.6,B48&gt;=3.15,A48&lt;7.05,A48&gt;=6.15,D48&gt;=0.8),6,IF(AND(H48&gt;=14.396,D48&lt;0.25,G48&lt;0.948,D48&lt;0.5,A48&gt;=4.5,H48&gt;=5.245,D48&lt;0.8),1.3,IF(AND(A48&gt;=5.55,D48&gt;=0.25,G48&lt;0.948,D48&lt;0.5,A48&gt;=4.5,H48&gt;=5.245,D48&lt;0.8),1.7,IF(AND(D48&lt;1.85,D48&lt;2.25,F48&gt;=2.5,B48&lt;3.15,A48&lt;7.05,A48&gt;=6.15,D48&gt;=0.8),5.6,IF(AND(G48&lt;0.669,H48&gt;=11.488,A48&lt;6.6,B48&gt;=3.15,A48&lt;7.05,A48&gt;=6.15,D48&gt;=0.8),4.7,IF(AND(G48&gt;=0.669,H48&gt;=11.488,A48&lt;6.6,B48&gt;=3.15,A48&lt;7.05,A48&gt;=6.15,D48&gt;=0.8),5.22,IF(AND(H48&lt;6.543,H48&lt;14.396,D48&lt;0.25,G48&lt;0.948,D48&lt;0.5,A48&gt;=4.5,H48&gt;=5.245,D48&lt;0.8),1.4,IF(AND(A48&lt;4.95,A48&lt;5.55,D48&gt;=0.25,G48&lt;0.948,D48&lt;0.5,A48&gt;=4.5,H48&gt;=5.245,D48&lt;0.8),1.4,IF(AND(A48&gt;=4.95,A48&lt;5.55,D48&gt;=0.25,G48&lt;0.948,D48&lt;0.5,A48&gt;=4.5,H48&gt;=5.245,D48&lt;0.8),1.48,IF(AND(H48&lt;10.667,D48&gt;=1.85,D48&lt;2.25,F48&gt;=2.5,B48&lt;3.15,A48&lt;7.05,A48&gt;=6.15,D48&gt;=0.8),5.25,IF(AND(H48&gt;=10.667,D48&gt;=1.85,D48&lt;2.25,F48&gt;=2.5,B48&lt;3.15,A48&lt;7.05,A48&gt;=6.15,D48&gt;=0.8),5.55,IF(AND(G48&lt;0.063,H48&gt;=6.543,H48&lt;14.396,D48&lt;0.25,G48&lt;0.948,D48&lt;0.5,A48&gt;=4.5,H48&gt;=5.245,D48&lt;0.8),1.4,IF(AND(H48&lt;9.212,G48&gt;=0.063,H48&gt;=6.543,H48&lt;14.396,D48&lt;0.25,G48&lt;0.948,D48&lt;0.5,A48&gt;=4.5,H48&gt;=5.245,D48&lt;0.8),1.475,IF(AND(H48&gt;=9.212,G48&gt;=0.063,H48&gt;=6.543,H48&lt;14.396,D48&lt;0.25,G48&lt;0.948,D48&lt;0.5,A48&gt;=4.5,H48&gt;=5.245,D48&lt;0.8),1.5,"shouldnthappen"))))))))))))))))))))))))))))))))</f>
        <v>1.4</v>
      </c>
      <c r="AN48" s="1" t="n">
        <f aca="false">IF(AND(D48&lt;0.7,A48&gt;=5.55),1.633,IF(AND(G48&lt;0.38,B48&lt;2.8,A48&lt;5.55),4.3,IF(AND(G48&gt;=0.38,B48&lt;2.8,A48&lt;5.55),3.325,IF(AND(D48&gt;=0.35,B48&gt;=2.8,A48&lt;5.55),1.6,IF(AND(B48&gt;=3.4,A48&lt;4.8,D48&lt;0.35,B48&gt;=2.8,A48&lt;5.55),1,IF(AND(H48&gt;=11.789,A48&lt;5.9,D48&lt;1.55,D48&gt;=0.7,A48&gt;=5.55),4.325,IF(AND(F48&gt;=2.5,A48&gt;=5.9,D48&lt;1.55,D48&gt;=0.7,A48&gt;=5.55),5.05,IF(AND(D48&lt;1.9,A48&gt;=7.25,D48&gt;=1.55,D48&gt;=0.7,A48&gt;=5.55),6.3,IF(AND(D48&gt;=1.9,A48&gt;=7.25,D48&gt;=1.55,D48&gt;=0.7,A48&gt;=5.55),6.4,IF(AND(A48&lt;4.35,B48&lt;3.4,A48&lt;4.8,D48&lt;0.35,B48&gt;=2.8,A48&lt;5.55),1.1,IF(AND(G48&gt;=0.934,B48&lt;3.45,A48&gt;=4.8,D48&lt;0.35,B48&gt;=2.8,A48&lt;5.55),1.7,IF(AND(H48&gt;=14.877,B48&gt;=3.45,A48&gt;=4.8,D48&lt;0.35,B48&gt;=2.8,A48&lt;5.55),1.3,IF(AND(B48&lt;2.6,H48&lt;11.789,A48&lt;5.9,D48&lt;1.55,D48&gt;=0.7,A48&gt;=5.55),3.9,IF(AND(B48&gt;=2.6,H48&lt;11.789,A48&lt;5.9,D48&lt;1.55,D48&gt;=0.7,A48&gt;=5.55),4.26,IF(AND(A48&lt;6.6,F48&lt;2.5,A48&gt;=5.9,D48&lt;1.55,D48&gt;=0.7,A48&gt;=5.55),4.625,IF(AND(A48&gt;=6.6,F48&lt;2.5,A48&gt;=5.9,D48&lt;1.55,D48&gt;=0.7,A48&gt;=5.55),4.475,IF(AND(B48&lt;2.6,D48&lt;2.05,A48&lt;7.25,D48&gt;=1.55,D48&gt;=0.7,A48&gt;=5.55),5.8,IF(AND(G48&gt;=0.743,D48&gt;=2.05,A48&lt;7.25,D48&gt;=1.55,D48&gt;=0.7,A48&gt;=5.55),5.1,IF(AND(G48&lt;0.422,A48&gt;=4.35,B48&lt;3.4,A48&lt;4.8,D48&lt;0.35,B48&gt;=2.8,A48&lt;5.55),1.367,IF(AND(G48&gt;=0.422,A48&gt;=4.35,B48&lt;3.4,A48&lt;4.8,D48&lt;0.35,B48&gt;=2.8,A48&lt;5.55),1.3,IF(AND(A48&lt;5.05,G48&lt;0.934,B48&lt;3.45,A48&gt;=4.8,D48&lt;0.35,B48&gt;=2.8,A48&lt;5.55),1.525,IF(AND(A48&gt;=5.05,G48&lt;0.934,B48&lt;3.45,A48&gt;=4.8,D48&lt;0.35,B48&gt;=2.8,A48&lt;5.55),1.5,IF(AND(G48&gt;=0.585,H48&lt;14.877,B48&gt;=3.45,A48&gt;=4.8,D48&lt;0.35,B48&gt;=2.8,A48&lt;5.55),1.54,IF(AND(G48&gt;=0.537,G48&lt;0.743,D48&gt;=2.05,A48&lt;7.25,D48&gt;=1.55,D48&gt;=0.7,A48&gt;=5.55),5.833,IF(AND(D48&gt;=0.25,G48&lt;0.585,H48&lt;14.877,B48&gt;=3.45,A48&gt;=4.8,D48&lt;0.35,B48&gt;=2.8,A48&lt;5.55),1.367,IF(AND(D48&lt;1.75,H48&lt;13.795,B48&gt;=2.6,D48&lt;2.05,A48&lt;7.25,D48&gt;=1.55,D48&gt;=0.7,A48&gt;=5.55),5.45,IF(AND(B48&lt;2.85,H48&gt;=13.795,B48&gt;=2.6,D48&lt;2.05,A48&lt;7.25,D48&gt;=1.55,D48&gt;=0.7,A48&gt;=5.55),5.1,IF(AND(B48&gt;=2.85,H48&gt;=13.795,B48&gt;=2.6,D48&lt;2.05,A48&lt;7.25,D48&gt;=1.55,D48&gt;=0.7,A48&gt;=5.55),4.82,IF(AND(G48&lt;0.353,G48&lt;0.537,G48&lt;0.743,D48&gt;=2.05,A48&lt;7.25,D48&gt;=1.55,D48&gt;=0.7,A48&gt;=5.55),5.425,IF(AND(G48&gt;=0.353,G48&lt;0.537,G48&lt;0.743,D48&gt;=2.05,A48&lt;7.25,D48&gt;=1.55,D48&gt;=0.7,A48&gt;=5.55),5.62,IF(AND(G48&lt;0.311,D48&lt;0.25,G48&lt;0.585,H48&lt;14.877,B48&gt;=3.45,A48&gt;=4.8,D48&lt;0.35,B48&gt;=2.8,A48&lt;5.55),1.5,IF(AND(G48&gt;=0.311,D48&lt;0.25,G48&lt;0.585,H48&lt;14.877,B48&gt;=3.45,A48&gt;=4.8,D48&lt;0.35,B48&gt;=2.8,A48&lt;5.55),1.4,IF(AND(B48&gt;=3.1,D48&gt;=1.75,H48&lt;13.795,B48&gt;=2.6,D48&lt;2.05,A48&lt;7.25,D48&gt;=1.55,D48&gt;=0.7,A48&gt;=5.55),5.1,IF(AND(B48&lt;2.85,B48&lt;3.1,D48&gt;=1.75,H48&lt;13.795,B48&gt;=2.6,D48&lt;2.05,A48&lt;7.25,D48&gt;=1.55,D48&gt;=0.7,A48&gt;=5.55),5.2,IF(AND(B48&gt;=2.85,B48&lt;3.1,D48&gt;=1.75,H48&lt;13.795,B48&gt;=2.6,D48&lt;2.05,A48&lt;7.25,D48&gt;=1.55,D48&gt;=0.7,A48&gt;=5.55),5.2,"shouldnthappen")))))))))))))))))))))))))))))))))))</f>
        <v>1.525</v>
      </c>
      <c r="AO48" s="1" t="n">
        <f aca="false">IF(AND(H48&gt;=14.529,G48&lt;0.633,D48&lt;0.8),1.3,IF(AND(A48&lt;5.05,G48&gt;=0.633,D48&lt;0.8),1.35,IF(AND(H48&gt;=14.379,H48&lt;14.529,G48&lt;0.633,D48&lt;0.8),1.7,IF(AND(B48&lt;3.35,A48&gt;=5.05,G48&gt;=0.633,D48&lt;0.8),1.7,IF(AND(D48&gt;=1.45,A48&lt;5.95,F48&lt;2.5,D48&gt;=0.8),4.5,IF(AND(D48&lt;1.35,A48&gt;=5.95,F48&lt;2.5,D48&gt;=0.8),4,IF(AND(D48&lt;1.85,G48&gt;=0.845,F48&gt;=2.5,D48&gt;=0.8),4.8,IF(AND(B48&gt;=4.3,H48&lt;14.379,H48&lt;14.529,G48&lt;0.633,D48&lt;0.8),1.5,IF(AND(A48&lt;5.25,B48&gt;=3.35,A48&gt;=5.05,G48&gt;=0.633,D48&lt;0.8),1.55,IF(AND(A48&gt;=5.25,B48&gt;=3.35,A48&gt;=5.05,G48&gt;=0.633,D48&lt;0.8),1.633,IF(AND(A48&lt;5.05,D48&lt;1.45,A48&lt;5.95,F48&lt;2.5,D48&gt;=0.8),3.3,IF(AND(G48&lt;0.293,D48&gt;=1.35,A48&gt;=5.95,F48&lt;2.5,D48&gt;=0.8),5,IF(AND(A48&gt;=6.6,D48&lt;2.05,G48&lt;0.845,F48&gt;=2.5,D48&gt;=0.8),5.8,IF(AND(B48&lt;3.05,D48&gt;=2.05,G48&lt;0.845,F48&gt;=2.5,D48&gt;=0.8),6.15,IF(AND(B48&lt;2.9,D48&gt;=1.85,G48&gt;=0.845,F48&gt;=2.5,D48&gt;=0.8),5.1,IF(AND(B48&gt;=2.9,D48&gt;=1.85,G48&gt;=0.845,F48&gt;=2.5,D48&gt;=0.8),5.2,IF(AND(B48&gt;=3.8,B48&lt;4.3,H48&lt;14.379,H48&lt;14.529,G48&lt;0.633,D48&lt;0.8),1.333,IF(AND(A48&lt;6.25,G48&gt;=0.293,D48&gt;=1.35,A48&gt;=5.95,F48&lt;2.5,D48&gt;=0.8),4.6,IF(AND(H48&lt;10.351,A48&lt;6.6,D48&lt;2.05,G48&lt;0.845,F48&gt;=2.5,D48&gt;=0.8),5.4,IF(AND(G48&gt;=0.364,B48&gt;=3.05,D48&gt;=2.05,G48&lt;0.845,F48&gt;=2.5,D48&gt;=0.8),5.66,IF(AND(G48&gt;=0.447,B48&lt;3.8,B48&lt;4.3,H48&lt;14.379,H48&lt;14.529,G48&lt;0.633,D48&lt;0.8),1.3,IF(AND(H48&lt;6.247,A48&lt;5.65,A48&gt;=5.05,D48&lt;1.45,A48&lt;5.95,F48&lt;2.5,D48&gt;=0.8),4.033,IF(AND(D48&lt;1.25,A48&gt;=5.65,A48&gt;=5.05,D48&lt;1.45,A48&lt;5.95,F48&lt;2.5,D48&gt;=0.8),3.88,IF(AND(D48&gt;=1.25,A48&gt;=5.65,A48&gt;=5.05,D48&lt;1.45,A48&lt;5.95,F48&lt;2.5,D48&gt;=0.8),4.35,IF(AND(B48&lt;2.65,A48&gt;=6.25,G48&gt;=0.293,D48&gt;=1.35,A48&gt;=5.95,F48&lt;2.5,D48&gt;=0.8),4.9,IF(AND(B48&lt;2.75,H48&gt;=10.351,A48&lt;6.6,D48&lt;2.05,G48&lt;0.845,F48&gt;=2.5,D48&gt;=0.8),5.1,IF(AND(B48&gt;=2.75,H48&gt;=10.351,A48&lt;6.6,D48&lt;2.05,G48&lt;0.845,F48&gt;=2.5,D48&gt;=0.8),4.95,IF(AND(B48&lt;3.15,G48&lt;0.364,B48&gt;=3.05,D48&gt;=2.05,G48&lt;0.845,F48&gt;=2.5,D48&gt;=0.8),5.28,IF(AND(B48&gt;=3.15,G48&lt;0.364,B48&gt;=3.05,D48&gt;=2.05,G48&lt;0.845,F48&gt;=2.5,D48&gt;=0.8),5.5,IF(AND(H48&lt;9.212,G48&lt;0.447,B48&lt;3.8,B48&lt;4.3,H48&lt;14.379,H48&lt;14.529,G48&lt;0.633,D48&lt;0.8),1.4,IF(AND(G48&lt;0.356,H48&gt;=6.247,A48&lt;5.65,A48&gt;=5.05,D48&lt;1.45,A48&lt;5.95,F48&lt;2.5,D48&gt;=0.8),4.2,IF(AND(B48&lt;3,B48&gt;=2.65,A48&gt;=6.25,G48&gt;=0.293,D48&gt;=1.35,A48&gt;=5.95,F48&lt;2.5,D48&gt;=0.8),4.6,IF(AND(B48&gt;=3,B48&gt;=2.65,A48&gt;=6.25,G48&gt;=0.293,D48&gt;=1.35,A48&gt;=5.95,F48&lt;2.5,D48&gt;=0.8),4.7,IF(AND(A48&lt;5.05,H48&gt;=9.212,G48&lt;0.447,B48&lt;3.8,B48&lt;4.3,H48&lt;14.379,H48&lt;14.529,G48&lt;0.633,D48&lt;0.8),1.533,IF(AND(A48&gt;=5.05,H48&gt;=9.212,G48&lt;0.447,B48&lt;3.8,B48&lt;4.3,H48&lt;14.379,H48&lt;14.529,G48&lt;0.633,D48&lt;0.8),1.425,IF(AND(A48&lt;5.35,G48&gt;=0.356,H48&gt;=6.247,A48&lt;5.65,A48&gt;=5.05,D48&lt;1.45,A48&lt;5.95,F48&lt;2.5,D48&gt;=0.8),3.9,IF(AND(A48&gt;=5.35,G48&gt;=0.356,H48&gt;=6.247,A48&lt;5.65,A48&gt;=5.05,D48&lt;1.45,A48&lt;5.95,F48&lt;2.5,D48&gt;=0.8),3.72,"shouldnthappen")))))))))))))))))))))))))))))))))))))</f>
        <v>1.4</v>
      </c>
      <c r="AP48" s="1" t="n">
        <f aca="false">IF(AND(F48&gt;=1.5,A48&lt;5.55),3.84,IF(AND(G48&gt;=0.52,A48&lt;4.75,F48&lt;1.5,A48&lt;5.55),1.16,IF(AND(A48&lt;5.65,A48&lt;5.85,D48&lt;1.55,A48&gt;=5.55),4.2,IF(AND(A48&gt;=5.65,A48&lt;5.85,D48&lt;1.55,A48&gt;=5.55),3.167,IF(AND(G48&gt;=0.798,A48&gt;=5.85,D48&lt;1.55,A48&gt;=5.55),4,IF(AND(F48&lt;2.5,H48&lt;14.1,D48&gt;=1.55,A48&gt;=5.55),4.84,IF(AND(A48&lt;7.2,H48&gt;=14.1,D48&gt;=1.55,A48&gt;=5.55),5.633,IF(AND(A48&gt;=7.2,H48&gt;=14.1,D48&gt;=1.55,A48&gt;=5.55),6.6,IF(AND(G48&lt;0.161,G48&lt;0.52,A48&lt;4.75,F48&lt;1.5,A48&lt;5.55),1.5,IF(AND(D48&gt;=0.5,G48&lt;0.676,A48&gt;=4.75,F48&lt;1.5,A48&lt;5.55),1.6,IF(AND(H48&lt;11.016,G48&gt;=0.676,A48&gt;=4.75,F48&lt;1.5,A48&lt;5.55),1.75,IF(AND(G48&lt;0.209,G48&lt;0.798,A48&gt;=5.85,D48&lt;1.55,A48&gt;=5.55),4.5,IF(AND(G48&gt;=0.74,F48&gt;=2.5,H48&lt;14.1,D48&gt;=1.55,A48&gt;=5.55),6.225,IF(AND(B48&lt;2.95,G48&gt;=0.161,G48&lt;0.52,A48&lt;4.75,F48&lt;1.5,A48&lt;5.55),1.4,IF(AND(B48&gt;=2.95,G48&gt;=0.161,G48&lt;0.52,A48&lt;4.75,F48&lt;1.5,A48&lt;5.55),1.34,IF(AND(B48&lt;3.15,D48&lt;0.5,G48&lt;0.676,A48&gt;=4.75,F48&lt;1.5,A48&lt;5.55),1.52,IF(AND(D48&lt;0.25,H48&gt;=11.016,G48&gt;=0.676,A48&gt;=4.75,F48&lt;1.5,A48&lt;5.55),1.567,IF(AND(D48&gt;=0.25,H48&gt;=11.016,G48&gt;=0.676,A48&gt;=4.75,F48&lt;1.5,A48&lt;5.55),1.5,IF(AND(H48&lt;7.47,G48&gt;=0.209,G48&lt;0.798,A48&gt;=5.85,D48&lt;1.55,A48&gt;=5.55),5.05,IF(AND(B48&lt;2.85,G48&lt;0.74,F48&gt;=2.5,H48&lt;14.1,D48&gt;=1.55,A48&gt;=5.55),5.35,IF(AND(B48&lt;3.3,B48&gt;=3.15,D48&lt;0.5,G48&lt;0.676,A48&gt;=4.75,F48&lt;1.5,A48&lt;5.55),1.2,IF(AND(D48&lt;1.45,H48&gt;=7.47,G48&gt;=0.209,G48&lt;0.798,A48&gt;=5.85,D48&lt;1.55,A48&gt;=5.55),4.66,IF(AND(D48&gt;=1.45,H48&gt;=7.47,G48&gt;=0.209,G48&lt;0.798,A48&gt;=5.85,D48&lt;1.55,A48&gt;=5.55),4.64,IF(AND(A48&gt;=7.05,B48&gt;=2.85,G48&lt;0.74,F48&gt;=2.5,H48&lt;14.1,D48&gt;=1.55,A48&gt;=5.55),5.8,IF(AND(B48&gt;=3.25,A48&lt;7.05,B48&gt;=2.85,G48&lt;0.74,F48&gt;=2.5,H48&lt;14.1,D48&gt;=1.55,A48&gt;=5.55),5.7,IF(AND(H48&gt;=13.641,D48&lt;0.25,B48&gt;=3.3,B48&gt;=3.15,D48&lt;0.5,G48&lt;0.676,A48&gt;=4.75,F48&lt;1.5,A48&lt;5.55),1.3,IF(AND(D48&lt;0.35,D48&gt;=0.25,B48&gt;=3.3,B48&gt;=3.15,D48&lt;0.5,G48&lt;0.676,A48&gt;=4.75,F48&lt;1.5,A48&lt;5.55),1.367,IF(AND(D48&gt;=0.35,D48&gt;=0.25,B48&gt;=3.3,B48&gt;=3.15,D48&lt;0.5,G48&lt;0.676,A48&gt;=4.75,F48&lt;1.5,A48&lt;5.55),1.3,IF(AND(A48&lt;6.35,B48&lt;3.25,A48&lt;7.05,B48&gt;=2.85,G48&lt;0.74,F48&gt;=2.5,H48&lt;14.1,D48&gt;=1.55,A48&gt;=5.55),5.6,IF(AND(A48&gt;=6.35,B48&lt;3.25,A48&lt;7.05,B48&gt;=2.85,G48&lt;0.74,F48&gt;=2.5,H48&lt;14.1,D48&gt;=1.55,A48&gt;=5.55),5.325,IF(AND(A48&lt;5.1,H48&lt;13.641,D48&lt;0.25,B48&gt;=3.3,B48&gt;=3.15,D48&lt;0.5,G48&lt;0.676,A48&gt;=4.75,F48&lt;1.5,A48&lt;5.55),1.4,IF(AND(H48&gt;=11.031,A48&gt;=5.1,H48&lt;13.641,D48&lt;0.25,B48&gt;=3.3,B48&gt;=3.15,D48&lt;0.5,G48&lt;0.676,A48&gt;=4.75,F48&lt;1.5,A48&lt;5.55),1.4,IF(AND(A48&lt;5.45,H48&lt;11.031,A48&gt;=5.1,H48&lt;13.641,D48&lt;0.25,B48&gt;=3.3,B48&gt;=3.15,D48&lt;0.5,G48&lt;0.676,A48&gt;=4.75,F48&lt;1.5,A48&lt;5.55),1.5,IF(AND(A48&gt;=5.45,H48&lt;11.031,A48&gt;=5.1,H48&lt;13.641,D48&lt;0.25,B48&gt;=3.3,B48&gt;=3.15,D48&lt;0.5,G48&lt;0.676,A48&gt;=4.75,F48&lt;1.5,A48&lt;5.55),1.4,"shouldnthappen"))))))))))))))))))))))))))))))))))</f>
        <v>1.52</v>
      </c>
      <c r="AQ48" s="1" t="n">
        <f aca="false">IF(AND(H48&lt;6.926,D48&gt;=0.35,F48&lt;1.5),1.9,IF(AND(G48&gt;=0.869,D48&gt;=1.75,F48&gt;=1.5),5.15,IF(AND(A48&lt;4.35,A48&lt;5.05,D48&lt;0.35,F48&lt;1.5),1.1,IF(AND(H48&lt;6.089,A48&gt;=5.05,D48&lt;0.35,F48&lt;1.5),1.7,IF(AND(H48&gt;=13.089,H48&gt;=6.926,D48&gt;=0.35,F48&lt;1.5),1.3,IF(AND(G48&lt;0.695,D48&lt;1.15,D48&lt;1.75,F48&gt;=1.5),3.62,IF(AND(G48&gt;=0.695,D48&lt;1.15,D48&lt;1.75,F48&gt;=1.5),3,IF(AND(G48&gt;=0.585,H48&gt;=6.089,A48&gt;=5.05,D48&lt;0.35,F48&lt;1.5),1.5,IF(AND(H48&lt;9.582,H48&lt;13.089,H48&gt;=6.926,D48&gt;=0.35,F48&lt;1.5),1.5,IF(AND(H48&gt;=9.582,H48&lt;13.089,H48&gt;=6.926,D48&gt;=0.35,F48&lt;1.5),1.6,IF(AND(D48&lt;1.35,H48&lt;9.349,D48&gt;=1.15,D48&lt;1.75,F48&gt;=1.5),3.867,IF(AND(D48&lt;2.05,A48&lt;7.05,G48&lt;0.869,D48&gt;=1.75,F48&gt;=1.5),4.9,IF(AND(B48&gt;=3.3,A48&gt;=7.05,G48&lt;0.869,D48&gt;=1.75,F48&gt;=1.5),6.1,IF(AND(G48&lt;0.347,H48&lt;11.218,A48&gt;=4.35,A48&lt;5.05,D48&lt;0.35,F48&lt;1.5),1.4,IF(AND(G48&gt;=0.347,H48&lt;11.218,A48&gt;=4.35,A48&lt;5.05,D48&lt;0.35,F48&lt;1.5),1.5,IF(AND(G48&gt;=0.265,H48&gt;=11.218,A48&gt;=4.35,A48&lt;5.05,D48&lt;0.35,F48&lt;1.5),1.45,IF(AND(A48&gt;=5.4,G48&lt;0.585,H48&gt;=6.089,A48&gt;=5.05,D48&lt;0.35,F48&lt;1.5),1.35,IF(AND(B48&gt;=2.9,D48&gt;=1.35,H48&lt;9.349,D48&gt;=1.15,D48&lt;1.75,F48&gt;=1.5),4.6,IF(AND(D48&gt;=1.35,A48&lt;6.15,H48&gt;=9.349,D48&gt;=1.15,D48&lt;1.75,F48&gt;=1.5),4.54,IF(AND(H48&lt;10.927,A48&gt;=6.15,H48&gt;=9.349,D48&gt;=1.15,D48&lt;1.75,F48&gt;=1.5),4.3,IF(AND(G48&lt;0.512,D48&gt;=2.05,A48&lt;7.05,G48&lt;0.869,D48&gt;=1.75,F48&gt;=1.5),5.533,IF(AND(G48&gt;=0.512,D48&gt;=2.05,A48&lt;7.05,G48&lt;0.869,D48&gt;=1.75,F48&gt;=1.5),5.88,IF(AND(H48&lt;11.551,B48&lt;3.3,A48&gt;=7.05,G48&lt;0.869,D48&gt;=1.75,F48&gt;=1.5),6.3,IF(AND(G48&lt;0.227,G48&lt;0.265,H48&gt;=11.218,A48&gt;=4.35,A48&lt;5.05,D48&lt;0.35,F48&lt;1.5),1.4,IF(AND(G48&gt;=0.227,G48&lt;0.265,H48&gt;=11.218,A48&gt;=4.35,A48&lt;5.05,D48&lt;0.35,F48&lt;1.5),1.26,IF(AND(H48&lt;11.031,A48&lt;5.4,G48&lt;0.585,H48&gt;=6.089,A48&gt;=5.05,D48&lt;0.35,F48&lt;1.5),1.5,IF(AND(H48&gt;=11.031,A48&lt;5.4,G48&lt;0.585,H48&gt;=6.089,A48&gt;=5.05,D48&lt;0.35,F48&lt;1.5),1.4,IF(AND(A48&lt;5.45,B48&lt;2.9,D48&gt;=1.35,H48&lt;9.349,D48&gt;=1.15,D48&lt;1.75,F48&gt;=1.5),4.5,IF(AND(A48&lt;5.9,D48&lt;1.35,A48&lt;6.15,H48&gt;=9.349,D48&gt;=1.15,D48&lt;1.75,F48&gt;=1.5),4.2,IF(AND(A48&gt;=5.9,D48&lt;1.35,A48&lt;6.15,H48&gt;=9.349,D48&gt;=1.15,D48&lt;1.75,F48&gt;=1.5),4,IF(AND(A48&gt;=6.75,H48&gt;=10.927,A48&gt;=6.15,H48&gt;=9.349,D48&gt;=1.15,D48&lt;1.75,F48&gt;=1.5),4.767,IF(AND(B48&lt;2.9,H48&gt;=11.551,B48&lt;3.3,A48&gt;=7.05,G48&lt;0.869,D48&gt;=1.75,F48&gt;=1.5),6.7,IF(AND(B48&gt;=2.9,H48&gt;=11.551,B48&lt;3.3,A48&gt;=7.05,G48&lt;0.869,D48&gt;=1.75,F48&gt;=1.5),6.6,IF(AND(B48&lt;2.45,A48&gt;=5.45,B48&lt;2.9,D48&gt;=1.35,H48&lt;9.349,D48&gt;=1.15,D48&lt;1.75,F48&gt;=1.5),5,IF(AND(B48&gt;=2.45,A48&gt;=5.45,B48&lt;2.9,D48&gt;=1.35,H48&lt;9.349,D48&gt;=1.15,D48&lt;1.75,F48&gt;=1.5),5.1,IF(AND(H48&lt;11.166,A48&lt;6.75,H48&gt;=10.927,A48&gt;=6.15,H48&gt;=9.349,D48&gt;=1.15,D48&lt;1.75,F48&gt;=1.5),4.9,IF(AND(G48&lt;0.228,H48&gt;=11.166,A48&lt;6.75,H48&gt;=10.927,A48&gt;=6.15,H48&gt;=9.349,D48&gt;=1.15,D48&lt;1.75,F48&gt;=1.5),4.7,IF(AND(H48&lt;13.531,G48&gt;=0.228,H48&gt;=11.166,A48&lt;6.75,H48&gt;=10.927,A48&gt;=6.15,H48&gt;=9.349,D48&gt;=1.15,D48&lt;1.75,F48&gt;=1.5),4.4,IF(AND(H48&gt;=13.531,G48&gt;=0.228,H48&gt;=11.166,A48&lt;6.75,H48&gt;=10.927,A48&gt;=6.15,H48&gt;=9.349,D48&gt;=1.15,D48&lt;1.75,F48&gt;=1.5),4.6,"shouldnthappen")))))))))))))))))))))))))))))))))))))))</f>
        <v>1.4</v>
      </c>
      <c r="AR48" s="1" t="n">
        <f aca="false">IF(AND(G48&gt;=0.93,B48&lt;3.65,F48&lt;1.5),1.7,IF(AND(H48&lt;6.542,B48&gt;=3.65,F48&lt;1.5),1.767,IF(AND(A48&gt;=7.05,D48&gt;=1.55,F48&gt;=1.5),6.3,IF(AND(G48&lt;0.123,H48&gt;=6.542,B48&gt;=3.65,F48&lt;1.5),1.367,IF(AND(A48&lt;5.15,A48&lt;5.65,D48&lt;1.55,F48&gt;=1.5),3.15,IF(AND(A48&lt;4.8,G48&gt;=0.447,G48&lt;0.93,B48&lt;3.65,F48&lt;1.5),1.24,IF(AND(A48&gt;=4.8,G48&gt;=0.447,G48&lt;0.93,B48&lt;3.65,F48&lt;1.5),1.4,IF(AND(G48&lt;0.151,G48&gt;=0.123,H48&gt;=6.542,B48&gt;=3.65,F48&lt;1.5),1.7,IF(AND(G48&gt;=0.151,G48&gt;=0.123,H48&gt;=6.542,B48&gt;=3.65,F48&lt;1.5),1.5,IF(AND(D48&gt;=1.45,A48&gt;=5.15,A48&lt;5.65,D48&lt;1.55,F48&gt;=1.5),4.5,IF(AND(B48&lt;2.65,D48&gt;=1.35,A48&gt;=5.65,D48&lt;1.55,F48&gt;=1.5),4.9,IF(AND(G48&lt;0.527,F48&lt;2.5,A48&lt;7.05,D48&gt;=1.55,F48&gt;=1.5),5.075,IF(AND(G48&gt;=0.527,F48&lt;2.5,A48&lt;7.05,D48&gt;=1.55,F48&gt;=1.5),4.7,IF(AND(A48&lt;4.65,G48&lt;0.265,G48&lt;0.447,G48&lt;0.93,B48&lt;3.65,F48&lt;1.5),1.42,IF(AND(G48&lt;0.3,G48&gt;=0.265,G48&lt;0.447,G48&lt;0.93,B48&lt;3.65,F48&lt;1.5),1.6,IF(AND(G48&gt;=0.3,G48&gt;=0.265,G48&lt;0.447,G48&lt;0.93,B48&lt;3.65,F48&lt;1.5),1.4,IF(AND(G48&lt;0.356,D48&lt;1.45,A48&gt;=5.15,A48&lt;5.65,D48&lt;1.55,F48&gt;=1.5),4.125,IF(AND(D48&lt;1.1,A48&lt;6.2,D48&lt;1.35,A48&gt;=5.65,D48&lt;1.55,F48&gt;=1.5),4.1,IF(AND(D48&gt;=1.1,A48&lt;6.2,D48&lt;1.35,A48&gt;=5.65,D48&lt;1.55,F48&gt;=1.5),4.175,IF(AND(H48&gt;=13.433,A48&gt;=6.2,D48&lt;1.35,A48&gt;=5.65,D48&lt;1.55,F48&gt;=1.5),4.6,IF(AND(G48&lt;0.437,B48&gt;=2.65,D48&gt;=1.35,A48&gt;=5.65,D48&lt;1.55,F48&gt;=1.5),4.625,IF(AND(G48&gt;=0.437,B48&gt;=2.65,D48&gt;=1.35,A48&gt;=5.65,D48&lt;1.55,F48&gt;=1.5),4.75,IF(AND(B48&gt;=3.15,H48&lt;11.146,F48&gt;=2.5,A48&lt;7.05,D48&gt;=1.55,F48&gt;=1.5),5.667,IF(AND(B48&lt;2.65,H48&gt;=11.146,F48&gt;=2.5,A48&lt;7.05,D48&gt;=1.55,F48&gt;=1.5),5.8,IF(AND(B48&lt;3.3,A48&gt;=4.65,G48&lt;0.265,G48&lt;0.447,G48&lt;0.93,B48&lt;3.65,F48&lt;1.5),1.32,IF(AND(B48&gt;=3.3,A48&gt;=4.65,G48&lt;0.265,G48&lt;0.447,G48&lt;0.93,B48&lt;3.65,F48&lt;1.5),1.425,IF(AND(B48&lt;2.8,G48&gt;=0.356,D48&lt;1.45,A48&gt;=5.15,A48&lt;5.65,D48&lt;1.55,F48&gt;=1.5),3.86,IF(AND(B48&gt;=2.8,G48&gt;=0.356,D48&lt;1.45,A48&gt;=5.15,A48&lt;5.65,D48&lt;1.55,F48&gt;=1.5),3.6,IF(AND(B48&lt;2.6,H48&lt;13.433,A48&gt;=6.2,D48&lt;1.35,A48&gt;=5.65,D48&lt;1.55,F48&gt;=1.5),4.4,IF(AND(B48&gt;=2.6,H48&lt;13.433,A48&gt;=6.2,D48&lt;1.35,A48&gt;=5.65,D48&lt;1.55,F48&gt;=1.5),4.3,IF(AND(G48&lt;0.151,B48&lt;3.15,H48&lt;11.146,F48&gt;=2.5,A48&lt;7.05,D48&gt;=1.55,F48&gt;=1.5),5.5,IF(AND(H48&lt;15.52,B48&gt;=2.65,H48&gt;=11.146,F48&gt;=2.5,A48&lt;7.05,D48&gt;=1.55,F48&gt;=1.5),5.4,IF(AND(H48&gt;=15.52,B48&gt;=2.65,H48&gt;=11.146,F48&gt;=2.5,A48&lt;7.05,D48&gt;=1.55,F48&gt;=1.5),5.733,IF(AND(H48&lt;10.74,G48&gt;=0.151,B48&lt;3.15,H48&lt;11.146,F48&gt;=2.5,A48&lt;7.05,D48&gt;=1.55,F48&gt;=1.5),5.12,IF(AND(H48&gt;=10.74,G48&gt;=0.151,B48&lt;3.15,H48&lt;11.146,F48&gt;=2.5,A48&lt;7.05,D48&gt;=1.55,F48&gt;=1.5),4.9,"shouldnthappen")))))))))))))))))))))))))))))))))))</f>
        <v>1.32</v>
      </c>
      <c r="AS48" s="1" t="n">
        <f aca="false">IF(AND(F48&gt;=1.5,A48&lt;5.55),4.18,IF(AND(F48&gt;=2.5,B48&lt;2.75,A48&gt;=5.55),5.38,IF(AND(G48&gt;=0.587,B48&lt;3.75,F48&lt;1.5,A48&lt;5.55),1.48,IF(AND(H48&lt;6.51,B48&gt;=3.75,F48&lt;1.5,A48&lt;5.55),1.9,IF(AND(H48&gt;=6.51,B48&gt;=3.75,F48&lt;1.5,A48&lt;5.55),1.425,IF(AND(G48&gt;=0.868,F48&lt;2.5,B48&lt;2.75,A48&gt;=5.55),4.65,IF(AND(F48&lt;1.5,D48&lt;1.55,B48&gt;=2.75,A48&gt;=5.55),1.7,IF(AND(G48&gt;=0.857,D48&gt;=1.55,B48&gt;=2.75,A48&gt;=5.55),5.033,IF(AND(G48&gt;=0.518,G48&lt;0.587,B48&lt;3.75,F48&lt;1.5,A48&lt;5.55),1,IF(AND(D48&lt;1.05,G48&lt;0.868,F48&lt;2.5,B48&lt;2.75,A48&gt;=5.55),3.5,IF(AND(G48&lt;0.404,D48&gt;=1.05,G48&lt;0.868,F48&lt;2.5,B48&lt;2.75,A48&gt;=5.55),4.2,IF(AND(G48&gt;=0.404,D48&gt;=1.05,G48&lt;0.868,F48&lt;2.5,B48&lt;2.75,A48&gt;=5.55),3.94,IF(AND(F48&lt;2.5,B48&lt;2.95,F48&gt;=1.5,D48&lt;1.55,B48&gt;=2.75,A48&gt;=5.55),4.68,IF(AND(F48&gt;=2.5,B48&lt;2.95,F48&gt;=1.5,D48&lt;1.55,B48&gt;=2.75,A48&gt;=5.55),5.1,IF(AND(H48&lt;10.883,B48&gt;=2.95,F48&gt;=1.5,D48&lt;1.55,B48&gt;=2.75,A48&gt;=5.55),4.15,IF(AND(H48&gt;=10.883,B48&gt;=2.95,F48&gt;=1.5,D48&lt;1.55,B48&gt;=2.75,A48&gt;=5.55),4.5,IF(AND(H48&gt;=14.1,D48&lt;2.05,G48&lt;0.857,D48&gt;=1.55,B48&gt;=2.75,A48&gt;=5.55),6.6,IF(AND(G48&lt;0.063,B48&lt;3.15,G48&lt;0.518,G48&lt;0.587,B48&lt;3.75,F48&lt;1.5,A48&lt;5.55),1.4,IF(AND(G48&gt;=0.063,B48&lt;3.15,G48&lt;0.518,G48&lt;0.587,B48&lt;3.75,F48&lt;1.5,A48&lt;5.55),1.5,IF(AND(H48&gt;=10.563,B48&gt;=3.15,G48&lt;0.518,G48&lt;0.587,B48&lt;3.75,F48&lt;1.5,A48&lt;5.55),1.325,IF(AND(B48&lt;2.95,H48&lt;14.1,D48&lt;2.05,G48&lt;0.857,D48&gt;=1.55,B48&gt;=2.75,A48&gt;=5.55),6.125,IF(AND(A48&lt;6.65,G48&lt;0.364,D48&gt;=2.05,G48&lt;0.857,D48&gt;=1.55,B48&gt;=2.75,A48&gt;=5.55),5.45,IF(AND(G48&gt;=0.774,G48&gt;=0.364,D48&gt;=2.05,G48&lt;0.857,D48&gt;=1.55,B48&gt;=2.75,A48&gt;=5.55),5.4,IF(AND(H48&gt;=9.279,H48&lt;10.563,B48&gt;=3.15,G48&lt;0.518,G48&lt;0.587,B48&lt;3.75,F48&lt;1.5,A48&lt;5.55),1.475,IF(AND(D48&lt;1.65,B48&gt;=2.95,H48&lt;14.1,D48&lt;2.05,G48&lt;0.857,D48&gt;=1.55,B48&gt;=2.75,A48&gt;=5.55),5.8,IF(AND(B48&lt;3.15,A48&gt;=6.65,G48&lt;0.364,D48&gt;=2.05,G48&lt;0.857,D48&gt;=1.55,B48&gt;=2.75,A48&gt;=5.55),5.3,IF(AND(B48&gt;=3.15,A48&gt;=6.65,G48&lt;0.364,D48&gt;=2.05,G48&lt;0.857,D48&gt;=1.55,B48&gt;=2.75,A48&gt;=5.55),5.7,IF(AND(A48&gt;=6.75,G48&lt;0.774,G48&gt;=0.364,D48&gt;=2.05,G48&lt;0.857,D48&gt;=1.55,B48&gt;=2.75,A48&gt;=5.55),5.9,IF(AND(G48&lt;0.417,H48&lt;9.279,H48&lt;10.563,B48&gt;=3.15,G48&lt;0.518,G48&lt;0.587,B48&lt;3.75,F48&lt;1.5,A48&lt;5.55),1.4,IF(AND(G48&gt;=0.417,H48&lt;9.279,H48&lt;10.563,B48&gt;=3.15,G48&lt;0.518,G48&lt;0.587,B48&lt;3.75,F48&lt;1.5,A48&lt;5.55),1.3,IF(AND(A48&lt;6.3,D48&gt;=1.65,B48&gt;=2.95,H48&lt;14.1,D48&lt;2.05,G48&lt;0.857,D48&gt;=1.55,B48&gt;=2.75,A48&gt;=5.55),4.9,IF(AND(A48&gt;=6.3,D48&gt;=1.65,B48&gt;=2.95,H48&lt;14.1,D48&lt;2.05,G48&lt;0.857,D48&gt;=1.55,B48&gt;=2.75,A48&gt;=5.55),5.3,IF(AND(G48&gt;=0.657,A48&lt;6.75,G48&lt;0.774,G48&gt;=0.364,D48&gt;=2.05,G48&lt;0.857,D48&gt;=1.55,B48&gt;=2.75,A48&gt;=5.55),6,IF(AND(B48&lt;3.2,G48&lt;0.657,A48&lt;6.75,G48&lt;0.774,G48&gt;=0.364,D48&gt;=2.05,G48&lt;0.857,D48&gt;=1.55,B48&gt;=2.75,A48&gt;=5.55),5.6,IF(AND(B48&gt;=3.2,G48&lt;0.657,A48&lt;6.75,G48&lt;0.774,G48&gt;=0.364,D48&gt;=2.05,G48&lt;0.857,D48&gt;=1.55,B48&gt;=2.75,A48&gt;=5.55),5.65,"shouldnthappen")))))))))))))))))))))))))))))))))))</f>
        <v>1.4</v>
      </c>
      <c r="AT48" s="1" t="n">
        <f aca="false">IF(AND(H48&gt;=16.284,A48&gt;=5.55),6.533,IF(AND(G48&gt;=0.52,A48&lt;4.85,A48&lt;5.55),1.05,IF(AND(G48&lt;0.227,G48&lt;0.52,A48&lt;4.85,A48&lt;5.55),1.4,IF(AND(G48&gt;=0.227,G48&lt;0.52,A48&lt;4.85,A48&lt;5.55),1.3,IF(AND(D48&gt;=0.45,F48&lt;1.5,A48&gt;=4.85,A48&lt;5.55),1.667,IF(AND(B48&gt;=2.75,F48&gt;=1.5,A48&gt;=4.85,A48&lt;5.55),4.5,IF(AND(F48&lt;2.5,B48&gt;=3.15,H48&lt;16.284,A48&gt;=5.55),4.7,IF(AND(G48&gt;=0.934,D48&lt;0.45,F48&lt;1.5,A48&gt;=4.85,A48&lt;5.55),1.7,IF(AND(D48&gt;=1.2,B48&lt;2.75,F48&gt;=1.5,A48&gt;=4.85,A48&lt;5.55),4.25,IF(AND(G48&gt;=0.774,F48&gt;=2.5,B48&gt;=3.15,H48&lt;16.284,A48&gt;=5.55),5.4,IF(AND(B48&lt;3.1,G48&lt;0.934,D48&lt;0.45,F48&lt;1.5,A48&gt;=4.85,A48&lt;5.55),1.6,IF(AND(D48&lt;1.05,D48&lt;1.2,B48&lt;2.75,F48&gt;=1.5,A48&gt;=4.85,A48&lt;5.55),3.433,IF(AND(D48&gt;=1.05,D48&lt;1.2,B48&lt;2.75,F48&gt;=1.5,A48&gt;=4.85,A48&lt;5.55),3.267,IF(AND(H48&lt;8.486,D48&lt;1.35,F48&lt;2.5,B48&lt;3.15,H48&lt;16.284,A48&gt;=5.55),3.85,IF(AND(D48&gt;=1.55,D48&gt;=1.35,F48&lt;2.5,B48&lt;3.15,H48&lt;16.284,A48&gt;=5.55),5.1,IF(AND(H48&lt;10.464,A48&lt;6.35,F48&gt;=2.5,B48&lt;3.15,H48&lt;16.284,A48&gt;=5.55),5.08,IF(AND(H48&gt;=10.464,A48&lt;6.35,F48&gt;=2.5,B48&lt;3.15,H48&lt;16.284,A48&gt;=5.55),4.9,IF(AND(D48&lt;1.85,A48&gt;=6.35,F48&gt;=2.5,B48&lt;3.15,H48&lt;16.284,A48&gt;=5.55),5.8,IF(AND(H48&gt;=10.393,G48&lt;0.774,F48&gt;=2.5,B48&gt;=3.15,H48&lt;16.284,A48&gt;=5.55),5.425,IF(AND(B48&lt;2.6,H48&gt;=8.486,D48&lt;1.35,F48&lt;2.5,B48&lt;3.15,H48&lt;16.284,A48&gt;=5.55),3.9,IF(AND(G48&gt;=0.567,D48&lt;1.55,D48&gt;=1.35,F48&lt;2.5,B48&lt;3.15,H48&lt;16.284,A48&gt;=5.55),4.4,IF(AND(B48&lt;3.25,H48&lt;10.393,G48&lt;0.774,F48&gt;=2.5,B48&gt;=3.15,H48&lt;16.284,A48&gt;=5.55),5.7,IF(AND(B48&gt;=3.25,H48&lt;10.393,G48&lt;0.774,F48&gt;=2.5,B48&gt;=3.15,H48&lt;16.284,A48&gt;=5.55),5.98,IF(AND(G48&lt;0.079,G48&lt;0.338,B48&gt;=3.1,G48&lt;0.934,D48&lt;0.45,F48&lt;1.5,A48&gt;=4.85,A48&lt;5.55),1.425,IF(AND(B48&lt;3.35,G48&gt;=0.338,B48&gt;=3.1,G48&lt;0.934,D48&lt;0.45,F48&lt;1.5,A48&gt;=4.85,A48&lt;5.55),1.4,IF(AND(G48&lt;0.404,B48&gt;=2.6,H48&gt;=8.486,D48&lt;1.35,F48&lt;2.5,B48&lt;3.15,H48&lt;16.284,A48&gt;=5.55),4.3,IF(AND(G48&gt;=0.404,B48&gt;=2.6,H48&gt;=8.486,D48&lt;1.35,F48&lt;2.5,B48&lt;3.15,H48&lt;16.284,A48&gt;=5.55),4.025,IF(AND(B48&gt;=3.05,G48&lt;0.567,D48&lt;1.55,D48&gt;=1.35,F48&lt;2.5,B48&lt;3.15,H48&lt;16.284,A48&gt;=5.55),4.7,IF(AND(A48&lt;6.45,H48&lt;10.667,D48&gt;=1.85,A48&gt;=6.35,F48&gt;=2.5,B48&lt;3.15,H48&lt;16.284,A48&gt;=5.55),5.3,IF(AND(A48&gt;=6.45,H48&lt;10.667,D48&gt;=1.85,A48&gt;=6.35,F48&gt;=2.5,B48&lt;3.15,H48&lt;16.284,A48&gt;=5.55),5.167,IF(AND(B48&lt;2.95,H48&gt;=10.667,D48&gt;=1.85,A48&gt;=6.35,F48&gt;=2.5,B48&lt;3.15,H48&lt;16.284,A48&gt;=5.55),5.6,IF(AND(B48&gt;=2.95,H48&gt;=10.667,D48&gt;=1.85,A48&gt;=6.35,F48&gt;=2.5,B48&lt;3.15,H48&lt;16.284,A48&gt;=5.55),5.5,IF(AND(H48&lt;10.325,G48&gt;=0.079,G48&lt;0.338,B48&gt;=3.1,G48&lt;0.934,D48&lt;0.45,F48&lt;1.5,A48&gt;=4.85,A48&lt;5.55),1.5,IF(AND(G48&lt;0.385,B48&gt;=3.35,G48&gt;=0.338,B48&gt;=3.1,G48&lt;0.934,D48&lt;0.45,F48&lt;1.5,A48&gt;=4.85,A48&lt;5.55),1.5,IF(AND(G48&gt;=0.385,B48&gt;=3.35,G48&gt;=0.338,B48&gt;=3.1,G48&lt;0.934,D48&lt;0.45,F48&lt;1.5,A48&gt;=4.85,A48&lt;5.55),1.42,IF(AND(B48&lt;2.5,B48&lt;3.05,G48&lt;0.567,D48&lt;1.55,D48&gt;=1.35,F48&lt;2.5,B48&lt;3.15,H48&lt;16.284,A48&gt;=5.55),4.5,IF(AND(B48&gt;=2.5,B48&lt;3.05,G48&lt;0.567,D48&lt;1.55,D48&gt;=1.35,F48&lt;2.5,B48&lt;3.15,H48&lt;16.284,A48&gt;=5.55),4.56,IF(AND(H48&lt;12.506,H48&gt;=10.325,G48&gt;=0.079,G48&lt;0.338,B48&gt;=3.1,G48&lt;0.934,D48&lt;0.45,F48&lt;1.5,A48&gt;=4.85,A48&lt;5.55),1.2,IF(AND(H48&gt;=12.506,H48&gt;=10.325,G48&gt;=0.079,G48&lt;0.338,B48&gt;=3.1,G48&lt;0.934,D48&lt;0.45,F48&lt;1.5,A48&gt;=4.85,A48&lt;5.55),1.3,"shouldnthappen")))))))))))))))))))))))))))))))))))))))</f>
        <v>1.4</v>
      </c>
      <c r="AU48" s="1" t="n">
        <f aca="false">IF(AND(G48&gt;=0.52,B48&lt;3.05,F48&lt;1.5),1.1,IF(AND(G48&lt;0.35,G48&lt;0.52,B48&lt;3.05,F48&lt;1.5),1.4,IF(AND(G48&gt;=0.35,G48&lt;0.52,B48&lt;3.05,F48&lt;1.5),1.3,IF(AND(G48&gt;=0.227,G48&lt;0.347,B48&gt;=3.05,F48&lt;1.5),1.32,IF(AND(H48&lt;6.417,G48&gt;=0.347,B48&gt;=3.05,F48&lt;1.5),1.7,IF(AND(A48&gt;=7.25,A48&gt;=6.6,F48&gt;=2.5,F48&gt;=1.5),6.35,IF(AND(G48&lt;0.11,G48&lt;0.227,G48&lt;0.347,B48&gt;=3.05,F48&lt;1.5),1.333,IF(AND(H48&lt;9.441,H48&gt;=6.417,G48&gt;=0.347,B48&gt;=3.05,F48&lt;1.5),1.425,IF(AND(B48&lt;2.75,G48&lt;0.451,H48&lt;10.266,F48&lt;2.5,F48&gt;=1.5),4,IF(AND(B48&gt;=2.75,G48&lt;0.451,H48&lt;10.266,F48&lt;2.5,F48&gt;=1.5),4.433,IF(AND(G48&gt;=0.865,G48&gt;=0.451,H48&lt;10.266,F48&lt;2.5,F48&gt;=1.5),4.2,IF(AND(B48&lt;2.45,H48&lt;13.665,H48&gt;=10.266,F48&lt;2.5,F48&gt;=1.5),3.7,IF(AND(G48&lt;0.302,H48&gt;=13.665,H48&gt;=10.266,F48&lt;2.5,F48&gt;=1.5),5,IF(AND(B48&lt;2.9,A48&lt;6.1,A48&lt;6.6,F48&gt;=2.5,F48&gt;=1.5),5.06,IF(AND(B48&gt;=2.9,A48&lt;6.1,A48&lt;6.6,F48&gt;=2.5,F48&gt;=1.5),4.8,IF(AND(B48&lt;3.05,A48&gt;=6.1,A48&lt;6.6,F48&gt;=2.5,F48&gt;=1.5),5.6,IF(AND(B48&gt;=3.05,A48&gt;=6.1,A48&lt;6.6,F48&gt;=2.5,F48&gt;=1.5),5.267,IF(AND(H48&gt;=14.564,A48&lt;7.25,A48&gt;=6.6,F48&gt;=2.5,F48&gt;=1.5),5.6,IF(AND(H48&gt;=14.309,G48&gt;=0.11,G48&lt;0.227,G48&lt;0.347,B48&gt;=3.05,F48&lt;1.5),1.7,IF(AND(D48&lt;0.4,H48&gt;=9.441,H48&gt;=6.417,G48&gt;=0.347,B48&gt;=3.05,F48&lt;1.5),1.5,IF(AND(D48&gt;=0.4,H48&gt;=9.441,H48&gt;=6.417,G48&gt;=0.347,B48&gt;=3.05,F48&lt;1.5),1.633,IF(AND(A48&lt;5.35,G48&lt;0.865,G48&gt;=0.451,H48&lt;10.266,F48&lt;2.5,F48&gt;=1.5),3.15,IF(AND(D48&lt;1.45,G48&gt;=0.302,H48&gt;=13.665,H48&gt;=10.266,F48&lt;2.5,F48&gt;=1.5),4.74,IF(AND(D48&gt;=1.45,G48&gt;=0.302,H48&gt;=13.665,H48&gt;=10.266,F48&lt;2.5,F48&gt;=1.5),4.567,IF(AND(H48&lt;8.836,H48&lt;14.564,A48&lt;7.25,A48&gt;=6.6,F48&gt;=2.5,F48&gt;=1.5),5.7,IF(AND(H48&gt;=8.836,H48&lt;14.564,A48&lt;7.25,A48&gt;=6.6,F48&gt;=2.5,F48&gt;=1.5),5.9,IF(AND(H48&lt;11.53,H48&lt;14.309,G48&gt;=0.11,G48&lt;0.227,G48&lt;0.347,B48&gt;=3.05,F48&lt;1.5),1.5,IF(AND(H48&gt;=11.53,H48&lt;14.309,G48&gt;=0.11,G48&lt;0.227,G48&lt;0.347,B48&gt;=3.05,F48&lt;1.5),1.467,IF(AND(H48&lt;9.386,A48&gt;=5.35,G48&lt;0.865,G48&gt;=0.451,H48&lt;10.266,F48&lt;2.5,F48&gt;=1.5),3.56,IF(AND(H48&gt;=9.386,A48&gt;=5.35,G48&lt;0.865,G48&gt;=0.451,H48&lt;10.266,F48&lt;2.5,F48&gt;=1.5),4.2,IF(AND(H48&lt;11.036,D48&lt;1.45,B48&gt;=2.45,H48&lt;13.665,H48&gt;=10.266,F48&lt;2.5,F48&gt;=1.5),4.45,IF(AND(H48&gt;=11.036,D48&lt;1.45,B48&gt;=2.45,H48&lt;13.665,H48&gt;=10.266,F48&lt;2.5,F48&gt;=1.5),4.1,IF(AND(G48&gt;=0.585,D48&gt;=1.45,B48&gt;=2.45,H48&lt;13.665,H48&gt;=10.266,F48&lt;2.5,F48&gt;=1.5),4.9,IF(AND(H48&lt;11.743,G48&lt;0.585,D48&gt;=1.45,B48&gt;=2.45,H48&lt;13.665,H48&gt;=10.266,F48&lt;2.5,F48&gt;=1.5),4.7,IF(AND(H48&gt;=11.743,G48&lt;0.585,D48&gt;=1.45,B48&gt;=2.45,H48&lt;13.665,H48&gt;=10.266,F48&lt;2.5,F48&gt;=1.5),4.5,"shouldnthappen")))))))))))))))))))))))))))))))))))</f>
        <v>1.4</v>
      </c>
      <c r="AV48" s="1" t="n">
        <f aca="false">IF(AND(G48&gt;=0.356,F48&gt;=1.5,A48&lt;5.75),3.52,IF(AND(A48&lt;7.25,A48&gt;=7.1,A48&gt;=5.75),5.875,IF(AND(A48&gt;=7.25,A48&gt;=7.1,A48&gt;=5.75),6.5,IF(AND(D48&gt;=0.35,G48&gt;=0.586,F48&lt;1.5,A48&lt;5.75),1.8,IF(AND(D48&lt;1.4,G48&lt;0.356,F48&gt;=1.5,A48&lt;5.75),4.2,IF(AND(D48&gt;=1.4,G48&lt;0.356,F48&gt;=1.5,A48&lt;5.75),4.5,IF(AND(H48&gt;=11.218,A48&lt;5.05,G48&lt;0.586,F48&lt;1.5,A48&lt;5.75),1.225,IF(AND(G48&gt;=0.253,A48&gt;=5.05,G48&lt;0.586,F48&lt;1.5,A48&lt;5.75),1.3,IF(AND(B48&gt;=3.75,D48&lt;0.35,G48&gt;=0.586,F48&lt;1.5,A48&lt;5.75),1.567,IF(AND(B48&lt;2.85,D48&lt;1.35,D48&lt;1.65,A48&lt;7.1,A48&gt;=5.75),4.26,IF(AND(B48&gt;=2.85,D48&lt;1.35,D48&lt;1.65,A48&lt;7.1,A48&gt;=5.75),4.45,IF(AND(A48&lt;6.05,H48&lt;12.921,D48&gt;=1.65,A48&lt;7.1,A48&gt;=5.75),5.1,IF(AND(H48&gt;=15.338,H48&gt;=12.921,D48&gt;=1.65,A48&lt;7.1,A48&gt;=5.75),5.55,IF(AND(G48&lt;0.418,H48&lt;11.218,A48&lt;5.05,G48&lt;0.586,F48&lt;1.5,A48&lt;5.75),1.42,IF(AND(G48&gt;=0.418,H48&lt;11.218,A48&lt;5.05,G48&lt;0.586,F48&lt;1.5,A48&lt;5.75),1.3,IF(AND(H48&gt;=13.321,G48&lt;0.253,A48&gt;=5.05,G48&lt;0.586,F48&lt;1.5,A48&lt;5.75),1.7,IF(AND(H48&lt;6.089,B48&lt;3.75,D48&lt;0.35,G48&gt;=0.586,F48&lt;1.5,A48&lt;5.75),1.7,IF(AND(H48&gt;=6.089,B48&lt;3.75,D48&lt;0.35,G48&gt;=0.586,F48&lt;1.5,A48&lt;5.75),1.5,IF(AND(B48&lt;2.9,D48&lt;1.45,D48&gt;=1.35,D48&lt;1.65,A48&lt;7.1,A48&gt;=5.75),4.8,IF(AND(B48&gt;=2.9,D48&lt;1.45,D48&gt;=1.35,D48&lt;1.65,A48&lt;7.1,A48&gt;=5.75),4.475,IF(AND(B48&lt;2.5,D48&gt;=1.45,D48&gt;=1.35,D48&lt;1.65,A48&lt;7.1,A48&gt;=5.75),4.5,IF(AND(H48&lt;8.884,A48&gt;=6.05,H48&lt;12.921,D48&gt;=1.65,A48&lt;7.1,A48&gt;=5.75),5.4,IF(AND(A48&lt;6.3,H48&lt;15.338,H48&gt;=12.921,D48&gt;=1.65,A48&lt;7.1,A48&gt;=5.75),4.967,IF(AND(A48&gt;=6.3,H48&lt;15.338,H48&gt;=12.921,D48&gt;=1.65,A48&lt;7.1,A48&gt;=5.75),5.133,IF(AND(H48&lt;10.826,H48&lt;13.321,G48&lt;0.253,A48&gt;=5.05,G48&lt;0.586,F48&lt;1.5,A48&lt;5.75),1.5,IF(AND(H48&gt;=10.826,H48&lt;13.321,G48&lt;0.253,A48&gt;=5.05,G48&lt;0.586,F48&lt;1.5,A48&lt;5.75),1.4,IF(AND(H48&lt;7.47,B48&gt;=2.5,D48&gt;=1.45,D48&gt;=1.35,D48&lt;1.65,A48&lt;7.1,A48&gt;=5.75),5.1,IF(AND(H48&gt;=7.47,B48&gt;=2.5,D48&gt;=1.45,D48&gt;=1.35,D48&lt;1.65,A48&lt;7.1,A48&gt;=5.75),4.725,IF(AND(H48&lt;9.637,H48&gt;=8.884,A48&gt;=6.05,H48&lt;12.921,D48&gt;=1.65,A48&lt;7.1,A48&gt;=5.75),5.9,IF(AND(B48&lt;2.6,H48&gt;=9.637,H48&gt;=8.884,A48&gt;=6.05,H48&lt;12.921,D48&gt;=1.65,A48&lt;7.1,A48&gt;=5.75),5.8,IF(AND(B48&lt;2.75,B48&gt;=2.6,H48&gt;=9.637,H48&gt;=8.884,A48&gt;=6.05,H48&lt;12.921,D48&gt;=1.65,A48&lt;7.1,A48&gt;=5.75),5.3,IF(AND(D48&lt;2.25,B48&gt;=2.75,B48&gt;=2.6,H48&gt;=9.637,H48&gt;=8.884,A48&gt;=6.05,H48&lt;12.921,D48&gt;=1.65,A48&lt;7.1,A48&gt;=5.75),5.6,IF(AND(D48&gt;=2.25,B48&gt;=2.75,B48&gt;=2.6,H48&gt;=9.637,H48&gt;=8.884,A48&gt;=6.05,H48&lt;12.921,D48&gt;=1.65,A48&lt;7.1,A48&gt;=5.75),5.5,"shouldnthappen")))))))))))))))))))))))))))))))))</f>
        <v>1.42</v>
      </c>
      <c r="AW48" s="1" t="n">
        <f aca="false">IF(AND(G48&gt;=0.905,F48&lt;1.5),1.767,IF(AND(H48&gt;=16.674,F48&gt;=1.5),6.55,IF(AND(A48&lt;4.35,H48&lt;14.344,G48&lt;0.905,F48&lt;1.5),1.1,IF(AND(B48&lt;3.65,H48&gt;=14.344,G48&lt;0.905,F48&lt;1.5),1.5,IF(AND(B48&gt;=3.65,H48&gt;=14.344,G48&lt;0.905,F48&lt;1.5),1.65,IF(AND(B48&lt;2.6,F48&gt;=2.5,H48&lt;16.674,F48&gt;=1.5),4.5,IF(AND(D48&gt;=0.45,A48&gt;=4.35,H48&lt;14.344,G48&lt;0.905,F48&lt;1.5),1.65,IF(AND(D48&lt;1.15,A48&lt;5.9,F48&lt;2.5,H48&lt;16.674,F48&gt;=1.5),3.56,IF(AND(B48&lt;2.75,A48&gt;=5.9,F48&lt;2.5,H48&lt;16.674,F48&gt;=1.5),5,IF(AND(H48&lt;13.531,B48&gt;=2.75,A48&gt;=5.9,F48&lt;2.5,H48&lt;16.674,F48&gt;=1.5),4.333,IF(AND(B48&lt;3.2,G48&gt;=0.669,B48&gt;=2.6,F48&gt;=2.5,H48&lt;16.674,F48&gt;=1.5),5.08,IF(AND(B48&gt;=3.2,G48&gt;=0.669,B48&gt;=2.6,F48&gt;=2.5,H48&lt;16.674,F48&gt;=1.5),5.4,IF(AND(B48&lt;3.15,A48&lt;5.05,D48&lt;0.45,A48&gt;=4.35,H48&lt;14.344,G48&lt;0.905,F48&lt;1.5),1.45,IF(AND(A48&gt;=5.55,A48&gt;=5.05,D48&lt;0.45,A48&gt;=4.35,H48&lt;14.344,G48&lt;0.905,F48&lt;1.5),1.5,IF(AND(A48&lt;5.55,A48&lt;5.65,D48&gt;=1.15,A48&lt;5.9,F48&lt;2.5,H48&lt;16.674,F48&gt;=1.5),3.95,IF(AND(A48&gt;=5.55,A48&lt;5.65,D48&gt;=1.15,A48&lt;5.9,F48&lt;2.5,H48&lt;16.674,F48&gt;=1.5),3.82,IF(AND(G48&lt;0.39,A48&gt;=5.65,D48&gt;=1.15,A48&lt;5.9,F48&lt;2.5,H48&lt;16.674,F48&gt;=1.5),4.35,IF(AND(G48&gt;=0.39,A48&gt;=5.65,D48&gt;=1.15,A48&lt;5.9,F48&lt;2.5,H48&lt;16.674,F48&gt;=1.5),3.95,IF(AND(G48&lt;0.466,H48&gt;=13.531,B48&gt;=2.75,A48&gt;=5.9,F48&lt;2.5,H48&lt;16.674,F48&gt;=1.5),4.8,IF(AND(G48&gt;=0.466,H48&gt;=13.531,B48&gt;=2.75,A48&gt;=5.9,F48&lt;2.5,H48&lt;16.674,F48&gt;=1.5),4.7,IF(AND(H48&lt;10.144,D48&lt;2.05,G48&lt;0.669,B48&gt;=2.6,F48&gt;=2.5,H48&lt;16.674,F48&gt;=1.5),5.3,IF(AND(H48&gt;=10.144,D48&lt;2.05,G48&lt;0.669,B48&gt;=2.6,F48&gt;=2.5,H48&lt;16.674,F48&gt;=1.5),5.133,IF(AND(D48&gt;=2.45,D48&gt;=2.05,G48&lt;0.669,B48&gt;=2.6,F48&gt;=2.5,H48&lt;16.674,F48&gt;=1.5),5.9,IF(AND(B48&lt;3.25,B48&gt;=3.15,A48&lt;5.05,D48&lt;0.45,A48&gt;=4.35,H48&lt;14.344,G48&lt;0.905,F48&lt;1.5),1.2,IF(AND(B48&gt;=3.25,B48&gt;=3.15,A48&lt;5.05,D48&lt;0.45,A48&gt;=4.35,H48&lt;14.344,G48&lt;0.905,F48&lt;1.5),1.36,IF(AND(B48&gt;=3.8,A48&lt;5.55,A48&gt;=5.05,D48&lt;0.45,A48&gt;=4.35,H48&lt;14.344,G48&lt;0.905,F48&lt;1.5),1.3,IF(AND(G48&lt;0.05,B48&lt;3.8,A48&lt;5.55,A48&gt;=5.05,D48&lt;0.45,A48&gt;=4.35,H48&lt;14.344,G48&lt;0.905,F48&lt;1.5),1.4,IF(AND(G48&lt;0.107,G48&lt;0.395,D48&lt;2.45,D48&gt;=2.05,G48&lt;0.669,B48&gt;=2.6,F48&gt;=2.5,H48&lt;16.674,F48&gt;=1.5),5.667,IF(AND(G48&lt;0.537,G48&gt;=0.395,D48&lt;2.45,D48&gt;=2.05,G48&lt;0.669,B48&gt;=2.6,F48&gt;=2.5,H48&lt;16.674,F48&gt;=1.5),5.6,IF(AND(G48&gt;=0.537,G48&gt;=0.395,D48&lt;2.45,D48&gt;=2.05,G48&lt;0.669,B48&gt;=2.6,F48&gt;=2.5,H48&lt;16.674,F48&gt;=1.5),5.775,IF(AND(B48&lt;3.6,G48&gt;=0.05,B48&lt;3.8,A48&lt;5.55,A48&gt;=5.05,D48&lt;0.45,A48&gt;=4.35,H48&lt;14.344,G48&lt;0.905,F48&lt;1.5),1.475,IF(AND(B48&gt;=3.6,G48&gt;=0.05,B48&lt;3.8,A48&lt;5.55,A48&gt;=5.05,D48&lt;0.45,A48&gt;=4.35,H48&lt;14.344,G48&lt;0.905,F48&lt;1.5),1.5,IF(AND(G48&lt;0.312,G48&gt;=0.107,G48&lt;0.395,D48&lt;2.45,D48&gt;=2.05,G48&lt;0.669,B48&gt;=2.6,F48&gt;=2.5,H48&lt;16.674,F48&gt;=1.5),5.18,IF(AND(G48&gt;=0.312,G48&gt;=0.107,G48&lt;0.395,D48&lt;2.45,D48&gt;=2.05,G48&lt;0.669,B48&gt;=2.6,F48&gt;=2.5,H48&lt;16.674,F48&gt;=1.5),5.4,"shouldnthappen"))))))))))))))))))))))))))))))))))</f>
        <v>1.45</v>
      </c>
      <c r="AX48" s="1" t="n">
        <f aca="false">IF(AND(D48&gt;=1.3,B48&gt;=3.45),6.25,IF(AND(B48&lt;2.75,A48&lt;5.25,B48&lt;3.45),3.9,IF(AND(D48&lt;0.25,D48&lt;1.3,B48&gt;=3.45),1.16,IF(AND(A48&gt;=5.05,B48&gt;=2.75,A48&lt;5.25,B48&lt;3.45),1.7,IF(AND(D48&lt;0.7,F48&lt;2.5,A48&gt;=5.25,B48&lt;3.45),1.5,IF(AND(H48&gt;=16.284,F48&gt;=2.5,A48&gt;=5.25,B48&lt;3.45),6.6,IF(AND(G48&lt;0.123,D48&gt;=0.25,D48&lt;1.3,B48&gt;=3.45),1.3,IF(AND(A48&lt;4.5,A48&lt;5.05,B48&gt;=2.75,A48&lt;5.25,B48&lt;3.45),1.3,IF(AND(A48&lt;5.05,G48&gt;=0.123,D48&gt;=0.25,D48&lt;1.3,B48&gt;=3.45),1.6,IF(AND(B48&lt;3.15,A48&gt;=4.5,A48&lt;5.05,B48&gt;=2.75,A48&lt;5.25,B48&lt;3.45),1.54,IF(AND(B48&gt;=3.15,A48&gt;=4.5,A48&lt;5.05,B48&gt;=2.75,A48&lt;5.25,B48&lt;3.45),1.35,IF(AND(D48&gt;=1.4,A48&lt;5.9,D48&gt;=0.7,F48&lt;2.5,A48&gt;=5.25,B48&lt;3.45),4.5,IF(AND(D48&gt;=1.55,A48&gt;=5.9,D48&gt;=0.7,F48&lt;2.5,A48&gt;=5.25,B48&lt;3.45),4.95,IF(AND(G48&gt;=0.682,D48&gt;=2.05,H48&lt;16.284,F48&gt;=2.5,A48&gt;=5.25,B48&lt;3.45),5.26,IF(AND(A48&lt;5.4,A48&gt;=5.05,G48&gt;=0.123,D48&gt;=0.25,D48&lt;1.3,B48&gt;=3.45),1.64,IF(AND(A48&gt;=5.4,A48&gt;=5.05,G48&gt;=0.123,D48&gt;=0.25,D48&lt;1.3,B48&gt;=3.45),1.6,IF(AND(G48&lt;0.372,D48&lt;1.4,A48&lt;5.9,D48&gt;=0.7,F48&lt;2.5,A48&gt;=5.25,B48&lt;3.45),4.175,IF(AND(D48&lt;1.35,D48&lt;1.55,A48&gt;=5.9,D48&gt;=0.7,F48&lt;2.5,A48&gt;=5.25,B48&lt;3.45),4.2,IF(AND(B48&lt;2.35,G48&lt;0.596,D48&lt;2.05,H48&lt;16.284,F48&gt;=2.5,A48&gt;=5.25,B48&lt;3.45),5,IF(AND(G48&gt;=0.888,G48&gt;=0.596,D48&lt;2.05,H48&lt;16.284,F48&gt;=2.5,A48&gt;=5.25,B48&lt;3.45),4.8,IF(AND(A48&gt;=6.85,G48&lt;0.682,D48&gt;=2.05,H48&lt;16.284,F48&gt;=2.5,A48&gt;=5.25,B48&lt;3.45),5.4,IF(AND(A48&gt;=5.75,G48&gt;=0.372,D48&lt;1.4,A48&lt;5.9,D48&gt;=0.7,F48&lt;2.5,A48&gt;=5.25,B48&lt;3.45),3.933,IF(AND(A48&gt;=6.75,D48&gt;=1.35,D48&lt;1.55,A48&gt;=5.9,D48&gt;=0.7,F48&lt;2.5,A48&gt;=5.25,B48&lt;3.45),4.8,IF(AND(H48&lt;11.084,B48&gt;=2.35,G48&lt;0.596,D48&lt;2.05,H48&lt;16.284,F48&gt;=2.5,A48&gt;=5.25,B48&lt;3.45),5.3,IF(AND(H48&lt;8.435,G48&lt;0.888,G48&gt;=0.596,D48&lt;2.05,H48&lt;16.284,F48&gt;=2.5,A48&gt;=5.25,B48&lt;3.45),5.1,IF(AND(H48&gt;=8.435,G48&lt;0.888,G48&gt;=0.596,D48&lt;2.05,H48&lt;16.284,F48&gt;=2.5,A48&gt;=5.25,B48&lt;3.45),4.94,IF(AND(B48&lt;3.15,A48&lt;6.85,G48&lt;0.682,D48&gt;=2.05,H48&lt;16.284,F48&gt;=2.5,A48&gt;=5.25,B48&lt;3.45),5.6,IF(AND(B48&gt;=3.15,A48&lt;6.85,G48&lt;0.682,D48&gt;=2.05,H48&lt;16.284,F48&gt;=2.5,A48&gt;=5.25,B48&lt;3.45),5.74,IF(AND(G48&lt;0.572,A48&lt;5.75,G48&gt;=0.372,D48&lt;1.4,A48&lt;5.9,D48&gt;=0.7,F48&lt;2.5,A48&gt;=5.25,B48&lt;3.45),3.7,IF(AND(D48&lt;1.45,A48&lt;6.75,D48&gt;=1.35,D48&lt;1.55,A48&gt;=5.9,D48&gt;=0.7,F48&lt;2.5,A48&gt;=5.25,B48&lt;3.45),4.46,IF(AND(D48&gt;=1.45,A48&lt;6.75,D48&gt;=1.35,D48&lt;1.55,A48&gt;=5.9,D48&gt;=0.7,F48&lt;2.5,A48&gt;=5.25,B48&lt;3.45),4.567,IF(AND(H48&lt;12.532,H48&gt;=11.084,B48&gt;=2.35,G48&lt;0.596,D48&lt;2.05,H48&lt;16.284,F48&gt;=2.5,A48&gt;=5.25,B48&lt;3.45),5.8,IF(AND(H48&gt;=12.532,H48&gt;=11.084,B48&gt;=2.35,G48&lt;0.596,D48&lt;2.05,H48&lt;16.284,F48&gt;=2.5,A48&gt;=5.25,B48&lt;3.45),5.667,IF(AND(A48&gt;=5.65,G48&gt;=0.572,A48&lt;5.75,G48&gt;=0.372,D48&lt;1.4,A48&lt;5.9,D48&gt;=0.7,F48&lt;2.5,A48&gt;=5.25,B48&lt;3.45),4.2,IF(AND(G48&lt;0.862,A48&lt;5.65,G48&gt;=0.572,A48&lt;5.75,G48&gt;=0.372,D48&lt;1.4,A48&lt;5.9,D48&gt;=0.7,F48&lt;2.5,A48&gt;=5.25,B48&lt;3.45),3.9,IF(AND(G48&gt;=0.862,A48&lt;5.65,G48&gt;=0.572,A48&lt;5.75,G48&gt;=0.372,D48&lt;1.4,A48&lt;5.9,D48&gt;=0.7,F48&lt;2.5,A48&gt;=5.25,B48&lt;3.45),4,"shouldnthappen"))))))))))))))))))))))))))))))))))))</f>
        <v>1.54</v>
      </c>
      <c r="AY48" s="1" t="n">
        <f aca="false">IF(AND(H48&gt;=8.233,D48&gt;=0.8,A48&lt;5.55),3.525,IF(AND(B48&lt;2.9,H48&gt;=15.534,A48&gt;=5.55),4.8,IF(AND(H48&gt;=12.259,A48&lt;4.75,D48&lt;0.8,A48&lt;5.55),1.25,IF(AND(B48&gt;=3.85,A48&gt;=4.75,D48&lt;0.8,A48&lt;5.55),1.425,IF(AND(D48&lt;1.55,H48&lt;8.233,D48&gt;=0.8,A48&lt;5.55),3.975,IF(AND(D48&gt;=1.55,H48&lt;8.233,D48&gt;=0.8,A48&lt;5.55),4.5,IF(AND(D48&lt;0.65,D48&lt;1.7,H48&lt;15.534,A48&gt;=5.55),1.7,IF(AND(A48&gt;=7.05,D48&gt;=1.7,H48&lt;15.534,A48&gt;=5.55),6.3,IF(AND(B48&gt;=3.35,B48&gt;=2.9,H48&gt;=15.534,A48&gt;=5.55),5.4,IF(AND(B48&lt;3.1,H48&lt;12.259,A48&lt;4.75,D48&lt;0.8,A48&lt;5.55),1.367,IF(AND(B48&gt;=3.1,H48&lt;12.259,A48&lt;4.75,D48&lt;0.8,A48&lt;5.55),1.4,IF(AND(G48&gt;=0.905,B48&lt;3.85,A48&gt;=4.75,D48&lt;0.8,A48&lt;5.55),1.9,IF(AND(H48&lt;15.681,B48&lt;3.35,B48&gt;=2.9,H48&gt;=15.534,A48&gt;=5.55),5.8,IF(AND(H48&gt;=15.681,B48&lt;3.35,B48&gt;=2.9,H48&gt;=15.534,A48&gt;=5.55),5.7,IF(AND(H48&gt;=14.877,G48&lt;0.905,B48&lt;3.85,A48&gt;=4.75,D48&lt;0.8,A48&lt;5.55),1.3,IF(AND(D48&gt;=1.25,B48&lt;2.65,D48&gt;=0.65,D48&lt;1.7,H48&lt;15.534,A48&gt;=5.55),4.433,IF(AND(G48&gt;=0.622,B48&lt;3.15,A48&lt;7.05,D48&gt;=1.7,H48&lt;15.534,A48&gt;=5.55),5.08,IF(AND(H48&gt;=13.42,B48&gt;=3.15,A48&lt;7.05,D48&gt;=1.7,H48&lt;15.534,A48&gt;=5.55),5.1,IF(AND(G48&lt;0.265,H48&lt;14.877,G48&lt;0.905,B48&lt;3.85,A48&gt;=4.75,D48&lt;0.8,A48&lt;5.55),1.2,IF(AND(A48&lt;5.75,D48&lt;1.25,B48&lt;2.65,D48&gt;=0.65,D48&lt;1.7,H48&lt;15.534,A48&gt;=5.55),3.7,IF(AND(A48&gt;=5.75,D48&lt;1.25,B48&lt;2.65,D48&gt;=0.65,D48&lt;1.7,H48&lt;15.534,A48&gt;=5.55),4,IF(AND(G48&gt;=0.652,D48&lt;1.35,B48&gt;=2.65,D48&gt;=0.65,D48&lt;1.7,H48&lt;15.534,A48&gt;=5.55),3.6,IF(AND(H48&lt;7.47,D48&gt;=1.35,B48&gt;=2.65,D48&gt;=0.65,D48&lt;1.7,H48&lt;15.534,A48&gt;=5.55),5.1,IF(AND(H48&lt;10.914,G48&lt;0.622,B48&lt;3.15,A48&lt;7.05,D48&gt;=1.7,H48&lt;15.534,A48&gt;=5.55),5.36,IF(AND(H48&gt;=10.914,G48&lt;0.622,B48&lt;3.15,A48&lt;7.05,D48&gt;=1.7,H48&lt;15.534,A48&gt;=5.55),5.64,IF(AND(G48&gt;=0.657,H48&lt;13.42,B48&gt;=3.15,A48&lt;7.05,D48&gt;=1.7,H48&lt;15.534,A48&gt;=5.55),6,IF(AND(G48&gt;=0.782,G48&gt;=0.265,H48&lt;14.877,G48&lt;0.905,B48&lt;3.85,A48&gt;=4.75,D48&lt;0.8,A48&lt;5.55),1.48,IF(AND(H48&lt;11.286,G48&lt;0.652,D48&lt;1.35,B48&gt;=2.65,D48&gt;=0.65,D48&lt;1.7,H48&lt;15.534,A48&gt;=5.55),4.24,IF(AND(H48&gt;=11.286,G48&lt;0.652,D48&lt;1.35,B48&gt;=2.65,D48&gt;=0.65,D48&lt;1.7,H48&lt;15.534,A48&gt;=5.55),4.05,IF(AND(G48&lt;0.413,H48&gt;=7.47,D48&gt;=1.35,B48&gt;=2.65,D48&gt;=0.65,D48&lt;1.7,H48&lt;15.534,A48&gt;=5.55),5.1,IF(AND(H48&lt;11.325,G48&lt;0.657,H48&lt;13.42,B48&gt;=3.15,A48&lt;7.05,D48&gt;=1.7,H48&lt;15.534,A48&gt;=5.55),5.8,IF(AND(H48&gt;=11.325,G48&lt;0.657,H48&lt;13.42,B48&gt;=3.15,A48&lt;7.05,D48&gt;=1.7,H48&lt;15.534,A48&gt;=5.55),5.6,IF(AND(D48&gt;=0.35,G48&lt;0.782,G48&gt;=0.265,H48&lt;14.877,G48&lt;0.905,B48&lt;3.85,A48&gt;=4.75,D48&lt;0.8,A48&lt;5.55),1.633,IF(AND(B48&lt;2.85,G48&gt;=0.413,H48&gt;=7.47,D48&gt;=1.35,B48&gt;=2.65,D48&gt;=0.65,D48&lt;1.7,H48&lt;15.534,A48&gt;=5.55),4.6,IF(AND(D48&lt;0.15,D48&lt;0.35,G48&lt;0.782,G48&gt;=0.265,H48&lt;14.877,G48&lt;0.905,B48&lt;3.85,A48&gt;=4.75,D48&lt;0.8,A48&lt;5.55),1.5,IF(AND(D48&gt;=0.15,D48&lt;0.35,G48&lt;0.782,G48&gt;=0.265,H48&lt;14.877,G48&lt;0.905,B48&lt;3.85,A48&gt;=4.75,D48&lt;0.8,A48&lt;5.55),1.543,IF(AND(A48&gt;=6.8,B48&gt;=2.85,G48&gt;=0.413,H48&gt;=7.47,D48&gt;=1.35,B48&gt;=2.65,D48&gt;=0.65,D48&lt;1.7,H48&lt;15.534,A48&gt;=5.55),4.9,IF(AND(H48&lt;13.531,A48&lt;6.8,B48&gt;=2.85,G48&gt;=0.413,H48&gt;=7.47,D48&gt;=1.35,B48&gt;=2.65,D48&gt;=0.65,D48&lt;1.7,H48&lt;15.534,A48&gt;=5.55),4.5,IF(AND(H48&gt;=13.531,A48&lt;6.8,B48&gt;=2.85,G48&gt;=0.413,H48&gt;=7.47,D48&gt;=1.35,B48&gt;=2.65,D48&gt;=0.65,D48&lt;1.7,H48&lt;15.534,A48&gt;=5.55),4.7,"shouldnthappen")))))))))))))))))))))))))))))))))))))))</f>
        <v>1.2</v>
      </c>
      <c r="AZ48" s="1" t="n">
        <f aca="false">IF(AND(H48&gt;=15.371,B48&gt;=3.35),5.4,IF(AND(G48&gt;=0.851,H48&gt;=15.244,B48&lt;3.35),4.75,IF(AND(F48&gt;=2,H48&lt;15.371,B48&gt;=3.35),5.6,IF(AND(B48&lt;2.75,A48&lt;5.15,H48&lt;15.244,B48&lt;3.35),3.42,IF(AND(A48&gt;=7.25,G48&lt;0.851,H48&gt;=15.244,B48&lt;3.35),6.6,IF(AND(A48&lt;4.45,B48&gt;=2.75,A48&lt;5.15,H48&lt;15.244,B48&lt;3.35),1.1,IF(AND(G48&lt;0.527,A48&lt;7.25,G48&lt;0.851,H48&gt;=15.244,B48&lt;3.35),5.08,IF(AND(G48&gt;=0.527,A48&lt;7.25,G48&lt;0.851,H48&gt;=15.244,B48&lt;3.35),5.8,IF(AND(D48&gt;=0.35,B48&lt;3.7,F48&lt;2,H48&lt;15.371,B48&gt;=3.35),1.55,IF(AND(H48&lt;6.542,B48&gt;=3.7,F48&lt;2,H48&lt;15.371,B48&gt;=3.35),1.9,IF(AND(B48&lt;3.25,A48&gt;=4.45,B48&gt;=2.75,A48&lt;5.15,H48&lt;15.244,B48&lt;3.35),1.46,IF(AND(B48&gt;=3.25,A48&gt;=4.45,B48&gt;=2.75,A48&lt;5.15,H48&lt;15.244,B48&lt;3.35),1.7,IF(AND(H48&lt;13.654,B48&gt;=2.95,D48&lt;1.45,A48&gt;=5.15,H48&lt;15.244,B48&lt;3.35),4.3,IF(AND(H48&gt;=13.654,B48&gt;=2.95,D48&lt;1.45,A48&gt;=5.15,H48&lt;15.244,B48&lt;3.35),4.625,IF(AND(F48&gt;=2.5,D48&lt;1.75,D48&gt;=1.45,A48&gt;=5.15,H48&lt;15.244,B48&lt;3.35),5.3,IF(AND(G48&gt;=0.853,D48&gt;=1.75,D48&gt;=1.45,A48&gt;=5.15,H48&lt;15.244,B48&lt;3.35),5.15,IF(AND(D48&gt;=0.25,D48&lt;0.35,B48&lt;3.7,F48&lt;2,H48&lt;15.371,B48&gt;=3.35),1.3,IF(AND(B48&lt;3.85,H48&gt;=6.542,B48&gt;=3.7,F48&lt;2,H48&lt;15.371,B48&gt;=3.35),1.633,IF(AND(H48&lt;7.02,H48&lt;10.688,B48&lt;2.95,D48&lt;1.45,A48&gt;=5.15,H48&lt;15.244,B48&lt;3.35),3.98,IF(AND(G48&lt;0.338,H48&gt;=10.688,B48&lt;2.95,D48&lt;1.45,A48&gt;=5.15,H48&lt;15.244,B48&lt;3.35),4.22,IF(AND(G48&gt;=0.338,H48&gt;=10.688,B48&lt;2.95,D48&lt;1.45,A48&gt;=5.15,H48&lt;15.244,B48&lt;3.35),3.9,IF(AND(B48&lt;2.75,F48&lt;2.5,D48&lt;1.75,D48&gt;=1.45,A48&gt;=5.15,H48&lt;15.244,B48&lt;3.35),5.1,IF(AND(B48&gt;=2.75,F48&lt;2.5,D48&lt;1.75,D48&gt;=1.45,A48&gt;=5.15,H48&lt;15.244,B48&lt;3.35),4.74,IF(AND(A48&gt;=7,G48&lt;0.853,D48&gt;=1.75,D48&gt;=1.45,A48&gt;=5.15,H48&lt;15.244,B48&lt;3.35),6.5,IF(AND(G48&gt;=0.934,D48&lt;0.25,D48&lt;0.35,B48&lt;3.7,F48&lt;2,H48&lt;15.371,B48&gt;=3.35),1.7,IF(AND(D48&lt;0.25,B48&gt;=3.85,H48&gt;=6.542,B48&gt;=3.7,F48&lt;2,H48&lt;15.371,B48&gt;=3.35),1.5,IF(AND(D48&gt;=0.25,B48&gt;=3.85,H48&gt;=6.542,B48&gt;=3.7,F48&lt;2,H48&lt;15.371,B48&gt;=3.35),1.4,IF(AND(B48&lt;2.5,H48&gt;=7.02,H48&lt;10.688,B48&lt;2.95,D48&lt;1.45,A48&gt;=5.15,H48&lt;15.244,B48&lt;3.35),3.8,IF(AND(G48&gt;=0.74,A48&lt;7,G48&lt;0.853,D48&gt;=1.75,D48&gt;=1.45,A48&gt;=5.15,H48&lt;15.244,B48&lt;3.35),6,IF(AND(G48&gt;=0.61,G48&lt;0.934,D48&lt;0.25,D48&lt;0.35,B48&lt;3.7,F48&lt;2,H48&lt;15.371,B48&gt;=3.35),1.5,IF(AND(D48&lt;1.15,B48&gt;=2.5,H48&gt;=7.02,H48&lt;10.688,B48&lt;2.95,D48&lt;1.45,A48&gt;=5.15,H48&lt;15.244,B48&lt;3.35),3.5,IF(AND(D48&gt;=1.15,B48&gt;=2.5,H48&gt;=7.02,H48&lt;10.688,B48&lt;2.95,D48&lt;1.45,A48&gt;=5.15,H48&lt;15.244,B48&lt;3.35),3.6,IF(AND(G48&gt;=0.626,G48&lt;0.74,A48&lt;7,G48&lt;0.853,D48&gt;=1.75,D48&gt;=1.45,A48&gt;=5.15,H48&lt;15.244,B48&lt;3.35),4.9,IF(AND(H48&lt;13.641,G48&lt;0.61,G48&lt;0.934,D48&lt;0.25,D48&lt;0.35,B48&lt;3.7,F48&lt;2,H48&lt;15.371,B48&gt;=3.35),1.425,IF(AND(H48&gt;=13.641,G48&lt;0.61,G48&lt;0.934,D48&lt;0.25,D48&lt;0.35,B48&lt;3.7,F48&lt;2,H48&lt;15.371,B48&gt;=3.35),1.3,IF(AND(B48&lt;3.05,G48&lt;0.626,G48&lt;0.74,A48&lt;7,G48&lt;0.853,D48&gt;=1.75,D48&gt;=1.45,A48&gt;=5.15,H48&lt;15.244,B48&lt;3.35),5.475,IF(AND(B48&gt;=3.05,G48&lt;0.626,G48&lt;0.74,A48&lt;7,G48&lt;0.853,D48&gt;=1.75,D48&gt;=1.45,A48&gt;=5.15,H48&lt;15.244,B48&lt;3.35),5.633,"shouldnthappen")))))))))))))))))))))))))))))))))))))</f>
        <v>1.46</v>
      </c>
      <c r="BA48" s="1" t="n">
        <f aca="false">IF(AND(F48&gt;=2,B48&gt;=3.4),6.1,IF(AND(B48&lt;2.75,A48&lt;5.15,B48&lt;3.4),3.225,IF(AND(G48&gt;=0.821,F48&lt;2,B48&gt;=3.4),1.9,IF(AND(B48&gt;=3.2,B48&gt;=2.75,A48&lt;5.15,B48&lt;3.4),1.7,IF(AND(A48&lt;4.8,G48&lt;0.821,F48&lt;2,B48&gt;=3.4),1,IF(AND(G48&gt;=0.446,B48&lt;3.2,B48&gt;=2.75,A48&lt;5.15,B48&lt;3.4),1.1,IF(AND(G48&lt;0.356,D48&lt;1.45,A48&lt;6.25,A48&gt;=5.15,B48&lt;3.4),4.32,IF(AND(G48&lt;0.591,D48&gt;=1.45,A48&lt;6.25,A48&gt;=5.15,B48&lt;3.4),4.6,IF(AND(D48&lt;1.75,G48&lt;0.597,A48&gt;=6.25,A48&gt;=5.15,B48&lt;3.4),4.86,IF(AND(H48&gt;=16.472,G48&gt;=0.597,A48&gt;=6.25,A48&gt;=5.15,B48&lt;3.4),6.6,IF(AND(G48&lt;0.063,G48&lt;0.446,B48&lt;3.2,B48&gt;=2.75,A48&lt;5.15,B48&lt;3.4),1.4,IF(AND(A48&gt;=5.95,G48&gt;=0.356,D48&lt;1.45,A48&lt;6.25,A48&gt;=5.15,B48&lt;3.4),4.6,IF(AND(B48&gt;=2.9,G48&gt;=0.591,D48&gt;=1.45,A48&lt;6.25,A48&gt;=5.15,B48&lt;3.4),4.867,IF(AND(D48&gt;=2.4,H48&lt;16.472,G48&gt;=0.597,A48&gt;=6.25,A48&gt;=5.15,B48&lt;3.4),6,IF(AND(A48&lt;5.45,B48&gt;=3.85,A48&gt;=4.8,G48&lt;0.821,F48&lt;2,B48&gt;=3.4),1.3,IF(AND(A48&gt;=5.45,B48&gt;=3.85,A48&gt;=4.8,G48&lt;0.821,F48&lt;2,B48&gt;=3.4),1.45,IF(AND(H48&lt;14.273,G48&gt;=0.063,G48&lt;0.446,B48&lt;3.2,B48&gt;=2.75,A48&lt;5.15,B48&lt;3.4),1.5,IF(AND(H48&gt;=14.273,G48&gt;=0.063,G48&lt;0.446,B48&lt;3.2,B48&gt;=2.75,A48&lt;5.15,B48&lt;3.4),1.6,IF(AND(G48&gt;=0.572,A48&lt;5.95,G48&gt;=0.356,D48&lt;1.45,A48&lt;6.25,A48&gt;=5.15,B48&lt;3.4),3.9,IF(AND(G48&lt;0.827,B48&lt;2.9,G48&gt;=0.591,D48&gt;=1.45,A48&lt;6.25,A48&gt;=5.15,B48&lt;3.4),4.9,IF(AND(G48&gt;=0.827,B48&lt;2.9,G48&gt;=0.591,D48&gt;=1.45,A48&lt;6.25,A48&gt;=5.15,B48&lt;3.4),5.1,IF(AND(A48&gt;=7.2,B48&lt;3.05,D48&gt;=1.75,G48&lt;0.597,A48&gt;=6.25,A48&gt;=5.15,B48&lt;3.4),6.7,IF(AND(G48&lt;0.353,B48&gt;=3.05,D48&gt;=1.75,G48&lt;0.597,A48&gt;=6.25,A48&gt;=5.15,B48&lt;3.4),5.22,IF(AND(G48&gt;=0.353,B48&gt;=3.05,D48&gt;=1.75,G48&lt;0.597,A48&gt;=6.25,A48&gt;=5.15,B48&lt;3.4),5.65,IF(AND(A48&lt;6.55,D48&lt;2.4,H48&lt;16.472,G48&gt;=0.597,A48&gt;=6.25,A48&gt;=5.15,B48&lt;3.4),5.033,IF(AND(H48&lt;12.719,G48&lt;0.385,B48&lt;3.85,A48&gt;=4.8,G48&lt;0.821,F48&lt;2,B48&gt;=3.4),1.54,IF(AND(H48&gt;=12.719,G48&lt;0.385,B48&lt;3.85,A48&gt;=4.8,G48&lt;0.821,F48&lt;2,B48&gt;=3.4),1.3,IF(AND(B48&lt;3.6,G48&gt;=0.385,B48&lt;3.85,A48&gt;=4.8,G48&lt;0.821,F48&lt;2,B48&gt;=3.4),1.325,IF(AND(B48&gt;=3.6,G48&gt;=0.385,B48&lt;3.85,A48&gt;=4.8,G48&lt;0.821,F48&lt;2,B48&gt;=3.4),1.55,IF(AND(D48&lt;1.05,G48&lt;0.572,A48&lt;5.95,G48&gt;=0.356,D48&lt;1.45,A48&lt;6.25,A48&gt;=5.15,B48&lt;3.4),3.633,IF(AND(D48&gt;=2.15,A48&lt;7.2,B48&lt;3.05,D48&gt;=1.75,G48&lt;0.597,A48&gt;=6.25,A48&gt;=5.15,B48&lt;3.4),5.667,IF(AND(H48&lt;13.094,A48&gt;=6.55,D48&lt;2.4,H48&lt;16.472,G48&gt;=0.597,A48&gt;=6.25,A48&gt;=5.15,B48&lt;3.4),5.2,IF(AND(D48&lt;1.15,D48&gt;=1.05,G48&lt;0.572,A48&lt;5.95,G48&gt;=0.356,D48&lt;1.45,A48&lt;6.25,A48&gt;=5.15,B48&lt;3.4),3.8,IF(AND(D48&gt;=1.15,D48&gt;=1.05,G48&lt;0.572,A48&lt;5.95,G48&gt;=0.356,D48&lt;1.45,A48&lt;6.25,A48&gt;=5.15,B48&lt;3.4),3.9,IF(AND(G48&gt;=0.487,D48&lt;2.15,A48&lt;7.2,B48&lt;3.05,D48&gt;=1.75,G48&lt;0.597,A48&gt;=6.25,A48&gt;=5.15,B48&lt;3.4),5.8,IF(AND(A48&lt;6.8,H48&gt;=13.094,A48&gt;=6.55,D48&lt;2.4,H48&lt;16.472,G48&gt;=0.597,A48&gt;=6.25,A48&gt;=5.15,B48&lt;3.4),4.52,IF(AND(A48&gt;=6.8,H48&gt;=13.094,A48&gt;=6.55,D48&lt;2.4,H48&lt;16.472,G48&gt;=0.597,A48&gt;=6.25,A48&gt;=5.15,B48&lt;3.4),4.75,IF(AND(B48&lt;2.95,G48&lt;0.487,D48&lt;2.15,A48&lt;7.2,B48&lt;3.05,D48&gt;=1.75,G48&lt;0.597,A48&gt;=6.25,A48&gt;=5.15,B48&lt;3.4),5.6,IF(AND(B48&gt;=2.95,G48&lt;0.487,D48&lt;2.15,A48&lt;7.2,B48&lt;3.05,D48&gt;=1.75,G48&lt;0.597,A48&gt;=6.25,A48&gt;=5.15,B48&lt;3.4),5.5,"shouldnthappen")))))))))))))))))))))))))))))))))))))))</f>
        <v>1.4</v>
      </c>
      <c r="BB48" s="1" t="n">
        <f aca="false">IF(AND(A48&lt;4.35,B48&lt;3.25,F48&lt;1.5),1.1,IF(AND(H48&lt;14.005,A48&gt;=4.35,B48&lt;3.25,F48&lt;1.5),1.3,IF(AND(H48&gt;=14.005,A48&gt;=4.35,B48&lt;3.25,F48&lt;1.5),1.6,IF(AND(G48&gt;=0.905,A48&lt;5.15,B48&gt;=3.25,F48&lt;1.5),1.9,IF(AND(B48&lt;3.45,A48&gt;=5.15,B48&gt;=3.25,F48&lt;1.5),1.6,IF(AND(F48&gt;=2.5,D48&gt;=1.35,D48&lt;1.75,F48&gt;=1.5),4.867,IF(AND(A48&gt;=7.05,D48&gt;=2.05,D48&gt;=1.75,F48&gt;=1.5),6.35,IF(AND(D48&gt;=0.4,G48&lt;0.905,A48&lt;5.15,B48&gt;=3.25,F48&lt;1.5),1.65,IF(AND(B48&lt;3.6,B48&gt;=3.45,A48&gt;=5.15,B48&gt;=3.25,F48&lt;1.5),1.35,IF(AND(H48&lt;6.808,H48&lt;9.386,D48&lt;1.35,D48&lt;1.75,F48&gt;=1.5),4.05,IF(AND(H48&gt;=6.808,H48&lt;9.386,D48&lt;1.35,D48&lt;1.75,F48&gt;=1.5),3.46,IF(AND(B48&lt;2.45,F48&lt;2.5,D48&gt;=1.35,D48&lt;1.75,F48&gt;=1.5),4.5,IF(AND(H48&gt;=13.115,D48&lt;1.95,D48&lt;2.05,D48&gt;=1.75,F48&gt;=1.5),4.85,IF(AND(G48&lt;0.196,D48&gt;=1.95,D48&lt;2.05,D48&gt;=1.75,F48&gt;=1.5),6.7,IF(AND(G48&gt;=0.196,D48&gt;=1.95,D48&lt;2.05,D48&gt;=1.75,F48&gt;=1.5),5.12,IF(AND(H48&lt;10.925,D48&lt;0.4,G48&lt;0.905,A48&lt;5.15,B48&gt;=3.25,F48&lt;1.5),1.4,IF(AND(H48&gt;=10.925,D48&lt;0.4,G48&lt;0.905,A48&lt;5.15,B48&gt;=3.25,F48&lt;1.5),1.45,IF(AND(H48&lt;14.096,B48&gt;=3.6,B48&gt;=3.45,A48&gt;=5.15,B48&gt;=3.25,F48&lt;1.5),1.42,IF(AND(H48&gt;=14.096,B48&gt;=3.6,B48&gt;=3.45,A48&gt;=5.15,B48&gt;=3.25,F48&lt;1.5),1.7,IF(AND(B48&lt;2.45,D48&lt;1.15,H48&gt;=9.386,D48&lt;1.35,D48&lt;1.75,F48&gt;=1.5),3.6,IF(AND(B48&gt;=2.45,D48&lt;1.15,H48&gt;=9.386,D48&lt;1.35,D48&lt;1.75,F48&gt;=1.5),3.9,IF(AND(G48&lt;0.246,D48&gt;=1.15,H48&gt;=9.386,D48&lt;1.35,D48&lt;1.75,F48&gt;=1.5),4.4,IF(AND(B48&lt;2.75,B48&gt;=2.45,F48&lt;2.5,D48&gt;=1.35,D48&lt;1.75,F48&gt;=1.5),5.1,IF(AND(H48&lt;11.084,H48&lt;13.115,D48&lt;1.95,D48&lt;2.05,D48&gt;=1.75,F48&gt;=1.5),5.35,IF(AND(H48&gt;=11.084,H48&lt;13.115,D48&lt;1.95,D48&lt;2.05,D48&gt;=1.75,F48&gt;=1.5),5.7,IF(AND(H48&lt;15.52,D48&lt;2.25,A48&lt;7.05,D48&gt;=2.05,D48&gt;=1.75,F48&gt;=1.5),5.45,IF(AND(H48&gt;=15.52,D48&lt;2.25,A48&lt;7.05,D48&gt;=2.05,D48&gt;=1.75,F48&gt;=1.5),5.725,IF(AND(G48&gt;=0.775,D48&gt;=2.25,A48&lt;7.05,D48&gt;=2.05,D48&gt;=1.75,F48&gt;=1.5),5.2,IF(AND(D48&lt;1.25,G48&gt;=0.246,D48&gt;=1.15,H48&gt;=9.386,D48&lt;1.35,D48&lt;1.75,F48&gt;=1.5),4.05,IF(AND(A48&lt;5.85,B48&gt;=2.75,B48&gt;=2.45,F48&lt;2.5,D48&gt;=1.35,D48&lt;1.75,F48&gt;=1.5),4.5,IF(AND(B48&lt;3.3,G48&lt;0.775,D48&gt;=2.25,A48&lt;7.05,D48&gt;=2.05,D48&gt;=1.75,F48&gt;=1.5),5.64,IF(AND(B48&gt;=3.3,G48&lt;0.775,D48&gt;=2.25,A48&lt;7.05,D48&gt;=2.05,D48&gt;=1.75,F48&gt;=1.5),5.6,IF(AND(A48&lt;5.9,D48&gt;=1.25,G48&gt;=0.246,D48&gt;=1.15,H48&gt;=9.386,D48&lt;1.35,D48&lt;1.75,F48&gt;=1.5),4.2,IF(AND(A48&gt;=5.9,D48&gt;=1.25,G48&gt;=0.246,D48&gt;=1.15,H48&gt;=9.386,D48&lt;1.35,D48&lt;1.75,F48&gt;=1.5),4,IF(AND(G48&gt;=0.437,A48&gt;=5.85,B48&gt;=2.75,B48&gt;=2.45,F48&lt;2.5,D48&gt;=1.35,D48&lt;1.75,F48&gt;=1.5),4.75,IF(AND(H48&lt;9.446,G48&lt;0.437,A48&gt;=5.85,B48&gt;=2.75,B48&gt;=2.45,F48&lt;2.5,D48&gt;=1.35,D48&lt;1.75,F48&gt;=1.5),4.6,IF(AND(H48&gt;=9.446,G48&lt;0.437,A48&gt;=5.85,B48&gt;=2.75,B48&gt;=2.45,F48&lt;2.5,D48&gt;=1.35,D48&lt;1.75,F48&gt;=1.5),4.7,"shouldnthappen")))))))))))))))))))))))))))))))))))))</f>
        <v>1.3</v>
      </c>
      <c r="BC48" s="1" t="n">
        <f aca="false">IF(AND(G48&gt;=0.905,F48&lt;1.5),1.65,IF(AND(D48&gt;=0.45,G48&lt;0.905,F48&lt;1.5),1.65,IF(AND(A48&lt;5.15,D48&lt;1.55,F48&gt;=1.5),3.225,IF(AND(F48&gt;=2.5,A48&gt;=5.15,D48&lt;1.55,F48&gt;=1.5),5.05,IF(AND(H48&lt;5.767,A48&lt;7.05,D48&gt;=1.55,F48&gt;=1.5),4.5,IF(AND(D48&lt;1.7,A48&gt;=7.05,D48&gt;=1.55,F48&gt;=1.5),5.8,IF(AND(A48&gt;=5.3,G48&lt;0.207,D48&lt;0.45,G48&lt;0.905,F48&lt;1.5),1.3,IF(AND(D48&gt;=0.35,G48&gt;=0.207,D48&lt;0.45,G48&lt;0.905,F48&lt;1.5),1.5,IF(AND(G48&lt;0.155,D48&gt;=1.7,A48&gt;=7.05,D48&gt;=1.55,F48&gt;=1.5),6.7,IF(AND(G48&gt;=0.155,D48&gt;=1.7,A48&gt;=7.05,D48&gt;=1.55,F48&gt;=1.5),6.34,IF(AND(G48&lt;0.05,A48&lt;5.3,G48&lt;0.207,D48&lt;0.45,G48&lt;0.905,F48&lt;1.5),1.4,IF(AND(G48&gt;=0.05,A48&lt;5.3,G48&lt;0.207,D48&lt;0.45,G48&lt;0.905,F48&lt;1.5),1.5,IF(AND(A48&lt;4.5,D48&lt;0.35,G48&gt;=0.207,D48&lt;0.45,G48&lt;0.905,F48&lt;1.5),1.3,IF(AND(G48&lt;0.308,A48&lt;6.2,F48&lt;2.5,A48&gt;=5.15,D48&lt;1.55,F48&gt;=1.5),4.5,IF(AND(D48&lt;1.35,A48&gt;=6.2,F48&lt;2.5,A48&gt;=5.15,D48&lt;1.55,F48&gt;=1.5),4.367,IF(AND(D48&lt;1.85,A48&lt;6.15,H48&gt;=5.767,A48&lt;7.05,D48&gt;=1.55,F48&gt;=1.5),4.933,IF(AND(G48&gt;=0.558,A48&gt;=4.5,D48&lt;0.35,G48&gt;=0.207,D48&lt;0.45,G48&lt;0.905,F48&lt;1.5),1.5,IF(AND(H48&gt;=13.383,G48&gt;=0.308,A48&lt;6.2,F48&lt;2.5,A48&gt;=5.15,D48&lt;1.55,F48&gt;=1.5),4.7,IF(AND(H48&gt;=12.206,D48&gt;=1.35,A48&gt;=6.2,F48&lt;2.5,A48&gt;=5.15,D48&lt;1.55,F48&gt;=1.5),4.575,IF(AND(A48&lt;5.7,D48&gt;=1.85,A48&lt;6.15,H48&gt;=5.767,A48&lt;7.05,D48&gt;=1.55,F48&gt;=1.5),4.9,IF(AND(A48&gt;=5.7,D48&gt;=1.85,A48&lt;6.15,H48&gt;=5.767,A48&lt;7.05,D48&gt;=1.55,F48&gt;=1.5),5.1,IF(AND(G48&lt;0.079,G48&lt;0.364,A48&gt;=6.15,H48&gt;=5.767,A48&lt;7.05,D48&gt;=1.55,F48&gt;=1.5),5.6,IF(AND(G48&gt;=0.079,G48&lt;0.364,A48&gt;=6.15,H48&gt;=5.767,A48&lt;7.05,D48&gt;=1.55,F48&gt;=1.5),5.25,IF(AND(G48&gt;=0.447,G48&lt;0.558,A48&gt;=4.5,D48&lt;0.35,G48&gt;=0.207,D48&lt;0.45,G48&lt;0.905,F48&lt;1.5),1.3,IF(AND(B48&gt;=2.95,H48&lt;13.383,G48&gt;=0.308,A48&lt;6.2,F48&lt;2.5,A48&gt;=5.15,D48&lt;1.55,F48&gt;=1.5),4.6,IF(AND(B48&lt;2.65,H48&lt;12.206,D48&gt;=1.35,A48&gt;=6.2,F48&lt;2.5,A48&gt;=5.15,D48&lt;1.55,F48&gt;=1.5),4.9,IF(AND(D48&lt;2.45,A48&lt;6.6,G48&gt;=0.364,A48&gt;=6.15,H48&gt;=5.767,A48&lt;7.05,D48&gt;=1.55,F48&gt;=1.5),5.6,IF(AND(D48&gt;=2.45,A48&lt;6.6,G48&gt;=0.364,A48&gt;=6.15,H48&gt;=5.767,A48&lt;7.05,D48&gt;=1.55,F48&gt;=1.5),6,IF(AND(H48&lt;12.921,A48&gt;=6.6,G48&gt;=0.364,A48&gt;=6.15,H48&gt;=5.767,A48&lt;7.05,D48&gt;=1.55,F48&gt;=1.5),5.725,IF(AND(H48&gt;=12.921,A48&gt;=6.6,G48&gt;=0.364,A48&gt;=6.15,H48&gt;=5.767,A48&lt;7.05,D48&gt;=1.55,F48&gt;=1.5),5.367,IF(AND(B48&lt;3.15,G48&lt;0.447,G48&lt;0.558,A48&gt;=4.5,D48&lt;0.35,G48&gt;=0.207,D48&lt;0.45,G48&lt;0.905,F48&lt;1.5),1.5,IF(AND(B48&gt;=3.15,G48&lt;0.447,G48&lt;0.558,A48&gt;=4.5,D48&lt;0.35,G48&gt;=0.207,D48&lt;0.45,G48&lt;0.905,F48&lt;1.5),1.36,IF(AND(B48&gt;=2.85,B48&lt;2.95,H48&lt;13.383,G48&gt;=0.308,A48&lt;6.2,F48&lt;2.5,A48&gt;=5.15,D48&lt;1.55,F48&gt;=1.5),3.6,IF(AND(H48&lt;9.446,B48&gt;=2.65,H48&lt;12.206,D48&gt;=1.35,A48&gt;=6.2,F48&lt;2.5,A48&gt;=5.15,D48&lt;1.55,F48&gt;=1.5),4.6,IF(AND(H48&gt;=9.446,B48&gt;=2.65,H48&lt;12.206,D48&gt;=1.35,A48&gt;=6.2,F48&lt;2.5,A48&gt;=5.15,D48&lt;1.55,F48&gt;=1.5),4.7,IF(AND(D48&lt;1.2,B48&lt;2.85,B48&lt;2.95,H48&lt;13.383,G48&gt;=0.308,A48&lt;6.2,F48&lt;2.5,A48&gt;=5.15,D48&lt;1.55,F48&gt;=1.5),3.75,IF(AND(G48&lt;0.356,D48&gt;=1.2,B48&lt;2.85,B48&lt;2.95,H48&lt;13.383,G48&gt;=0.308,A48&lt;6.2,F48&lt;2.5,A48&gt;=5.15,D48&lt;1.55,F48&gt;=1.5),4.2,IF(AND(G48&gt;=0.356,D48&gt;=1.2,B48&lt;2.85,B48&lt;2.95,H48&lt;13.383,G48&gt;=0.308,A48&lt;6.2,F48&lt;2.5,A48&gt;=5.15,D48&lt;1.55,F48&gt;=1.5),3.96,"shouldnthappen"))))))))))))))))))))))))))))))))))))))</f>
        <v>1.4</v>
      </c>
      <c r="BD48" s="1" t="n">
        <f aca="false">IF(AND(B48&lt;2.7,A48&lt;5.3,B48&lt;3.15),3.42,IF(AND(F48&lt;2.5,A48&gt;=5.85,B48&gt;=3.15),4.7,IF(AND(A48&lt;4.35,B48&gt;=2.7,A48&lt;5.3,B48&lt;3.15),1.1,IF(AND(A48&gt;=4.35,B48&gt;=2.7,A48&lt;5.3,B48&lt;3.15),1.42,IF(AND(A48&gt;=7.05,F48&gt;=2.5,A48&gt;=5.3,B48&lt;3.15),6.067,IF(AND(D48&gt;=0.45,A48&lt;5.05,A48&lt;5.85,B48&gt;=3.15),1.6,IF(AND(B48&lt;3.35,A48&gt;=5.05,A48&lt;5.85,B48&gt;=3.15),1.7,IF(AND(A48&gt;=6.85,F48&gt;=2.5,A48&gt;=5.85,B48&gt;=3.15),6.22,IF(AND(D48&lt;1.25,D48&lt;1.35,F48&lt;2.5,A48&gt;=5.3,B48&lt;3.15),4.033,IF(AND(D48&gt;=1.25,D48&lt;1.35,F48&lt;2.5,A48&gt;=5.3,B48&lt;3.15),4.233,IF(AND(A48&lt;6.05,D48&gt;=1.35,F48&lt;2.5,A48&gt;=5.3,B48&lt;3.15),5.1,IF(AND(H48&gt;=13.29,A48&lt;7.05,F48&gt;=2.5,A48&gt;=5.3,B48&lt;3.15),4.96,IF(AND(G48&gt;=0.858,D48&lt;0.45,A48&lt;5.05,A48&lt;5.85,B48&gt;=3.15),1.3,IF(AND(D48&gt;=0.35,B48&gt;=3.35,A48&gt;=5.05,A48&lt;5.85,B48&gt;=3.15),1.4,IF(AND(B48&lt;3.25,A48&lt;6.85,F48&gt;=2.5,A48&gt;=5.85,B48&gt;=3.15),5.233,IF(AND(A48&gt;=6.8,A48&gt;=6.05,D48&gt;=1.35,F48&lt;2.5,A48&gt;=5.3,B48&lt;3.15),4.9,IF(AND(G48&gt;=0.622,H48&lt;13.29,A48&lt;7.05,F48&gt;=2.5,A48&gt;=5.3,B48&lt;3.15),5.067,IF(AND(H48&lt;8.834,G48&lt;0.858,D48&lt;0.45,A48&lt;5.05,A48&lt;5.85,B48&gt;=3.15),1.4,IF(AND(G48&lt;0.774,B48&gt;=3.25,A48&lt;6.85,F48&gt;=2.5,A48&gt;=5.85,B48&gt;=3.15),5.8,IF(AND(G48&gt;=0.774,B48&gt;=3.25,A48&lt;6.85,F48&gt;=2.5,A48&gt;=5.85,B48&gt;=3.15),5.4,IF(AND(H48&gt;=12.206,A48&lt;6.8,A48&gt;=6.05,D48&gt;=1.35,F48&lt;2.5,A48&gt;=5.3,B48&lt;3.15),4.5,IF(AND(G48&gt;=0.439,G48&lt;0.622,H48&lt;13.29,A48&lt;7.05,F48&gt;=2.5,A48&gt;=5.3,B48&lt;3.15),5.667,IF(AND(G48&lt;0.227,H48&gt;=8.834,G48&lt;0.858,D48&lt;0.45,A48&lt;5.05,A48&lt;5.85,B48&gt;=3.15),1.4,IF(AND(G48&gt;=0.227,H48&gt;=8.834,G48&lt;0.858,D48&lt;0.45,A48&lt;5.05,A48&lt;5.85,B48&gt;=3.15),1.3,IF(AND(G48&gt;=0.934,B48&lt;3.75,D48&lt;0.35,B48&gt;=3.35,A48&gt;=5.05,A48&lt;5.85,B48&gt;=3.15),1.7,IF(AND(G48&lt;0.823,B48&gt;=3.75,D48&lt;0.35,B48&gt;=3.35,A48&gt;=5.05,A48&lt;5.85,B48&gt;=3.15),1.55,IF(AND(G48&gt;=0.823,B48&gt;=3.75,D48&lt;0.35,B48&gt;=3.35,A48&gt;=5.05,A48&lt;5.85,B48&gt;=3.15),1.5,IF(AND(A48&lt;6.2,H48&lt;12.206,A48&lt;6.8,A48&gt;=6.05,D48&gt;=1.35,F48&lt;2.5,A48&gt;=5.3,B48&lt;3.15),4.6,IF(AND(A48&gt;=6.2,H48&lt;12.206,A48&lt;6.8,A48&gt;=6.05,D48&gt;=1.35,F48&lt;2.5,A48&gt;=5.3,B48&lt;3.15),4.74,IF(AND(H48&gt;=10.667,G48&lt;0.439,G48&lt;0.622,H48&lt;13.29,A48&lt;7.05,F48&gt;=2.5,A48&gt;=5.3,B48&lt;3.15),5.6,IF(AND(H48&lt;13.67,G48&lt;0.934,B48&lt;3.75,D48&lt;0.35,B48&gt;=3.35,A48&gt;=5.05,A48&lt;5.85,B48&gt;=3.15),1.48,IF(AND(H48&gt;=13.67,G48&lt;0.934,B48&lt;3.75,D48&lt;0.35,B48&gt;=3.35,A48&gt;=5.05,A48&lt;5.85,B48&gt;=3.15),1.3,IF(AND(G48&lt;0.301,H48&lt;10.667,G48&lt;0.439,G48&lt;0.622,H48&lt;13.29,A48&lt;7.05,F48&gt;=2.5,A48&gt;=5.3,B48&lt;3.15),5.2,IF(AND(G48&gt;=0.301,H48&lt;10.667,G48&lt;0.439,G48&lt;0.622,H48&lt;13.29,A48&lt;7.05,F48&gt;=2.5,A48&gt;=5.3,B48&lt;3.15),5.067,"shouldnthappen"))))))))))))))))))))))))))))))))))</f>
        <v>1.42</v>
      </c>
      <c r="BE48" s="1" t="n">
        <f aca="false">IF(AND(B48&gt;=3.85,A48&gt;=5.05,F48&lt;1.5),1.4,IF(AND(A48&lt;5.25,A48&lt;5.75,F48&gt;=1.5),3.15,IF(AND(A48&lt;4.95,B48&lt;3.15,A48&lt;5.05,F48&lt;1.5),1.46,IF(AND(A48&gt;=4.95,B48&lt;3.15,A48&lt;5.05,F48&lt;1.5),1.6,IF(AND(H48&lt;8.834,B48&gt;=3.15,A48&lt;5.05,F48&lt;1.5),1.4,IF(AND(D48&lt;0.25,B48&lt;3.85,A48&gt;=5.05,F48&lt;1.5),1.48,IF(AND(D48&gt;=0.25,B48&lt;3.85,A48&gt;=5.05,F48&lt;1.5),1.7,IF(AND(F48&gt;=2.5,A48&gt;=5.25,A48&lt;5.75,F48&gt;=1.5),4.9,IF(AND(H48&lt;12.45,H48&gt;=8.834,B48&gt;=3.15,A48&lt;5.05,F48&lt;1.5),1.25,IF(AND(H48&gt;=12.45,H48&gt;=8.834,B48&gt;=3.15,A48&lt;5.05,F48&lt;1.5),1.32,IF(AND(G48&lt;0.283,F48&lt;2.5,A48&gt;=5.25,A48&lt;5.75,F48&gt;=1.5),4.3,IF(AND(H48&lt;6.712,H48&lt;11.275,D48&lt;1.55,A48&gt;=5.75,F48&gt;=1.5),5,IF(AND(H48&lt;13.101,H48&gt;=11.275,D48&lt;1.55,A48&gt;=5.75,F48&gt;=1.5),3.933,IF(AND(H48&gt;=13.101,H48&gt;=11.275,D48&lt;1.55,A48&gt;=5.75,F48&gt;=1.5),4.5,IF(AND(A48&gt;=7.3,D48&lt;2.45,D48&gt;=1.55,A48&gt;=5.75,F48&gt;=1.5),6.7,IF(AND(B48&lt;3.45,D48&gt;=2.45,D48&gt;=1.55,A48&gt;=5.75,F48&gt;=1.5),5.925,IF(AND(B48&gt;=3.45,D48&gt;=2.45,D48&gt;=1.55,A48&gt;=5.75,F48&gt;=1.5),6.1,IF(AND(B48&gt;=2.8,G48&gt;=0.283,F48&lt;2.5,A48&gt;=5.25,A48&lt;5.75,F48&gt;=1.5),4.2,IF(AND(D48&lt;1.35,H48&gt;=6.712,H48&lt;11.275,D48&lt;1.55,A48&gt;=5.75,F48&gt;=1.5),4.35,IF(AND(D48&lt;1.05,B48&lt;2.8,G48&gt;=0.283,F48&lt;2.5,A48&gt;=5.25,A48&lt;5.75,F48&gt;=1.5),3.567,IF(AND(D48&gt;=1.05,B48&lt;2.8,G48&gt;=0.283,F48&lt;2.5,A48&gt;=5.25,A48&lt;5.75,F48&gt;=1.5),3.925,IF(AND(B48&lt;2.65,D48&gt;=1.35,H48&gt;=6.712,H48&lt;11.275,D48&lt;1.55,A48&gt;=5.75,F48&gt;=1.5),4.9,IF(AND(B48&gt;=2.65,D48&gt;=1.35,H48&gt;=6.712,H48&lt;11.275,D48&lt;1.55,A48&gt;=5.75,F48&gt;=1.5),4.625,IF(AND(H48&gt;=14.683,G48&gt;=0.628,A48&lt;7.3,D48&lt;2.45,D48&gt;=1.55,A48&gt;=5.75,F48&gt;=1.5),5.4,IF(AND(D48&lt;1.95,H48&lt;8.884,G48&lt;0.628,A48&lt;7.3,D48&lt;2.45,D48&gt;=1.55,A48&gt;=5.75,F48&gt;=1.5),5.1,IF(AND(D48&gt;=1.95,H48&lt;8.884,G48&lt;0.628,A48&lt;7.3,D48&lt;2.45,D48&gt;=1.55,A48&gt;=5.75,F48&gt;=1.5),5.22,IF(AND(A48&lt;6.05,H48&gt;=8.884,G48&lt;0.628,A48&lt;7.3,D48&lt;2.45,D48&gt;=1.55,A48&gt;=5.75,F48&gt;=1.5),5.1,IF(AND(G48&lt;0.817,H48&lt;14.683,G48&gt;=0.628,A48&lt;7.3,D48&lt;2.45,D48&gt;=1.55,A48&gt;=5.75,F48&gt;=1.5),4.967,IF(AND(G48&gt;=0.817,H48&lt;14.683,G48&gt;=0.628,A48&lt;7.3,D48&lt;2.45,D48&gt;=1.55,A48&gt;=5.75,F48&gt;=1.5),5.1,IF(AND(H48&lt;9.637,A48&gt;=6.05,H48&gt;=8.884,G48&lt;0.628,A48&lt;7.3,D48&lt;2.45,D48&gt;=1.55,A48&gt;=5.75,F48&gt;=1.5),5.9,IF(AND(D48&lt;1.85,H48&gt;=9.637,A48&gt;=6.05,H48&gt;=8.884,G48&lt;0.628,A48&lt;7.3,D48&lt;2.45,D48&gt;=1.55,A48&gt;=5.75,F48&gt;=1.5),5.733,IF(AND(G48&gt;=0.388,D48&gt;=1.85,H48&gt;=9.637,A48&gt;=6.05,H48&gt;=8.884,G48&lt;0.628,A48&lt;7.3,D48&lt;2.45,D48&gt;=1.55,A48&gt;=5.75,F48&gt;=1.5),5.64,IF(AND(B48&lt;2.95,G48&lt;0.388,D48&gt;=1.85,H48&gt;=9.637,A48&gt;=6.05,H48&gt;=8.884,G48&lt;0.628,A48&lt;7.3,D48&lt;2.45,D48&gt;=1.55,A48&gt;=5.75,F48&gt;=1.5),5.5,IF(AND(B48&gt;=2.95,G48&lt;0.388,D48&gt;=1.85,H48&gt;=9.637,A48&gt;=6.05,H48&gt;=8.884,G48&lt;0.628,A48&lt;7.3,D48&lt;2.45,D48&gt;=1.55,A48&gt;=5.75,F48&gt;=1.5),5.333,"shouldnthappen"))))))))))))))))))))))))))))))))))</f>
        <v>1.46</v>
      </c>
      <c r="BF48" s="1" t="n">
        <f aca="false">IF(AND(D48&gt;=0.35,F48&lt;1.5),1.65,IF(AND(H48&gt;=16.227,D48&gt;=1.55,F48&gt;=1.5),6.533,IF(AND(A48&gt;=5.45,G48&lt;0.174,D48&lt;0.35,F48&lt;1.5),1.7,IF(AND(D48&lt;0.15,G48&gt;=0.174,D48&lt;0.35,F48&lt;1.5),1.38,IF(AND(D48&gt;=1.15,D48&lt;1.25,D48&lt;1.55,F48&gt;=1.5),3.967,IF(AND(H48&lt;8.376,A48&lt;5.45,G48&lt;0.174,D48&lt;0.35,F48&lt;1.5),1.4,IF(AND(H48&gt;=8.376,A48&lt;5.45,G48&lt;0.174,D48&lt;0.35,F48&lt;1.5),1.5,IF(AND(B48&lt;3.1,D48&gt;=0.15,G48&gt;=0.174,D48&lt;0.35,F48&lt;1.5),1.475,IF(AND(H48&lt;10.258,D48&lt;1.15,D48&lt;1.25,D48&lt;1.55,F48&gt;=1.5),3.24,IF(AND(H48&gt;=10.258,D48&lt;1.15,D48&lt;1.25,D48&lt;1.55,F48&gt;=1.5),3.875,IF(AND(F48&gt;=2.5,H48&lt;10.927,D48&gt;=1.25,D48&lt;1.55,F48&gt;=1.5),5.05,IF(AND(D48&lt;1.35,H48&gt;=10.927,D48&gt;=1.25,D48&lt;1.55,F48&gt;=1.5),4.25,IF(AND(A48&gt;=6.95,D48&lt;1.75,H48&lt;16.227,D48&gt;=1.55,F48&gt;=1.5),5.8,IF(AND(B48&lt;3.3,B48&gt;=3.1,D48&gt;=0.15,G48&gt;=0.174,D48&lt;0.35,F48&lt;1.5),1.3,IF(AND(H48&lt;12.278,D48&gt;=1.35,H48&gt;=10.927,D48&gt;=1.25,D48&lt;1.55,F48&gt;=1.5),4.9,IF(AND(G48&lt;0.226,A48&lt;6.95,D48&lt;1.75,H48&lt;16.227,D48&gt;=1.55,F48&gt;=1.5),5,IF(AND(G48&gt;=0.226,A48&lt;6.95,D48&lt;1.75,H48&lt;16.227,D48&gt;=1.55,F48&gt;=1.5),4.62,IF(AND(H48&lt;9.35,B48&lt;2.95,D48&gt;=1.75,H48&lt;16.227,D48&gt;=1.55,F48&gt;=1.5),6.3,IF(AND(H48&gt;=9.35,B48&lt;2.95,D48&gt;=1.75,H48&lt;16.227,D48&gt;=1.55,F48&gt;=1.5),5.58,IF(AND(A48&lt;5.05,B48&gt;=3.3,B48&gt;=3.1,D48&gt;=0.15,G48&gt;=0.174,D48&lt;0.35,F48&lt;1.5),1.35,IF(AND(A48&gt;=5.05,B48&gt;=3.3,B48&gt;=3.1,D48&gt;=0.15,G48&gt;=0.174,D48&lt;0.35,F48&lt;1.5),1.46,IF(AND(B48&lt;2.8,A48&lt;5.65,F48&lt;2.5,H48&lt;10.927,D48&gt;=1.25,D48&lt;1.55,F48&gt;=1.5),4.075,IF(AND(B48&gt;=2.8,A48&lt;5.65,F48&lt;2.5,H48&lt;10.927,D48&gt;=1.25,D48&lt;1.55,F48&gt;=1.5),3.933,IF(AND(A48&lt;6.25,A48&gt;=5.65,F48&lt;2.5,H48&lt;10.927,D48&gt;=1.25,D48&lt;1.55,F48&gt;=1.5),4.533,IF(AND(A48&gt;=6.25,A48&gt;=5.65,F48&lt;2.5,H48&lt;10.927,D48&gt;=1.25,D48&lt;1.55,F48&gt;=1.5),4.3,IF(AND(A48&lt;6.5,H48&gt;=12.278,D48&gt;=1.35,H48&gt;=10.927,D48&gt;=1.25,D48&lt;1.55,F48&gt;=1.5),4.55,IF(AND(A48&gt;=6.5,H48&gt;=12.278,D48&gt;=1.35,H48&gt;=10.927,D48&gt;=1.25,D48&lt;1.55,F48&gt;=1.5),4.775,IF(AND(H48&lt;9.884,D48&lt;2.1,B48&gt;=2.95,D48&gt;=1.75,H48&lt;16.227,D48&gt;=1.55,F48&gt;=1.5),5.5,IF(AND(H48&gt;=9.884,D48&lt;2.1,B48&gt;=2.95,D48&gt;=1.75,H48&lt;16.227,D48&gt;=1.55,F48&gt;=1.5),5.1,IF(AND(H48&lt;10.393,D48&gt;=2.1,B48&gt;=2.95,D48&gt;=1.75,H48&lt;16.227,D48&gt;=1.55,F48&gt;=1.5),5.74,IF(AND(D48&lt;2.25,H48&gt;=10.393,D48&gt;=2.1,B48&gt;=2.95,D48&gt;=1.75,H48&lt;16.227,D48&gt;=1.55,F48&gt;=1.5),5.8,IF(AND(D48&gt;=2.25,H48&gt;=10.393,D48&gt;=2.1,B48&gt;=2.95,D48&gt;=1.75,H48&lt;16.227,D48&gt;=1.55,F48&gt;=1.5),5.4,"shouldnthappen"))))))))))))))))))))))))))))))))</f>
        <v>1.4</v>
      </c>
      <c r="BG48" s="1" t="n">
        <f aca="false">IF(AND(G48&lt;0.096,A48&lt;5.45),2.95,IF(AND(F48&gt;=1.5,G48&gt;=0.096,A48&lt;5.45),3,IF(AND(D48&lt;0.6,A48&lt;5.9,A48&gt;=5.45),1.4,IF(AND(F48&gt;=2.5,D48&gt;=0.6,A48&lt;5.9,A48&gt;=5.45),5.1,IF(AND(A48&lt;7.45,A48&gt;=7.05,A48&gt;=5.9,A48&gt;=5.45),6.167,IF(AND(B48&gt;=3.55,G48&lt;0.587,F48&lt;1.5,G48&gt;=0.096,A48&lt;5.45),1,IF(AND(A48&lt;5.05,G48&gt;=0.587,F48&lt;1.5,G48&gt;=0.096,A48&lt;5.45),1.35,IF(AND(B48&lt;2.75,D48&lt;1.7,A48&lt;7.05,A48&gt;=5.9,A48&gt;=5.45),4.9,IF(AND(A48&lt;6.2,D48&gt;=1.7,A48&lt;7.05,A48&gt;=5.9,A48&gt;=5.45),4.833,IF(AND(H48&lt;17.32,A48&gt;=7.45,A48&gt;=7.05,A48&gt;=5.9,A48&gt;=5.45),6.68,IF(AND(H48&gt;=17.32,A48&gt;=7.45,A48&gt;=7.05,A48&gt;=5.9,A48&gt;=5.45),6.4,IF(AND(G48&lt;0.161,B48&lt;3.55,G48&lt;0.587,F48&lt;1.5,G48&gt;=0.096,A48&lt;5.45),1.5,IF(AND(H48&lt;11.016,A48&gt;=5.05,G48&gt;=0.587,F48&lt;1.5,G48&gt;=0.096,A48&lt;5.45),1.633,IF(AND(H48&lt;11.001,G48&lt;0.372,F48&lt;2.5,D48&gt;=0.6,A48&lt;5.9,A48&gt;=5.45),4.133,IF(AND(H48&gt;=11.001,G48&lt;0.372,F48&lt;2.5,D48&gt;=0.6,A48&lt;5.9,A48&gt;=5.45),4.3,IF(AND(H48&lt;6.808,G48&gt;=0.372,F48&lt;2.5,D48&gt;=0.6,A48&lt;5.9,A48&gt;=5.45),4,IF(AND(A48&gt;=6.75,B48&gt;=2.75,D48&lt;1.7,A48&lt;7.05,A48&gt;=5.9,A48&gt;=5.45),4.84,IF(AND(H48&lt;12.467,G48&gt;=0.161,B48&lt;3.55,G48&lt;0.587,F48&lt;1.5,G48&gt;=0.096,A48&lt;5.45),1.3,IF(AND(D48&lt;0.25,H48&gt;=11.016,A48&gt;=5.05,G48&gt;=0.587,F48&lt;1.5,G48&gt;=0.096,A48&lt;5.45),1.52,IF(AND(D48&gt;=0.25,H48&gt;=11.016,A48&gt;=5.05,G48&gt;=0.587,F48&lt;1.5,G48&gt;=0.096,A48&lt;5.45),1.5,IF(AND(H48&lt;11.218,H48&gt;=6.808,G48&gt;=0.372,F48&lt;2.5,D48&gt;=0.6,A48&lt;5.9,A48&gt;=5.45),3.7,IF(AND(H48&gt;=11.218,H48&gt;=6.808,G48&gt;=0.372,F48&lt;2.5,D48&gt;=0.6,A48&lt;5.9,A48&gt;=5.45),3.9,IF(AND(B48&lt;2.95,A48&lt;6.75,B48&gt;=2.75,D48&lt;1.7,A48&lt;7.05,A48&gt;=5.9,A48&gt;=5.45),4.2,IF(AND(B48&gt;=2.95,A48&lt;6.75,B48&gt;=2.75,D48&lt;1.7,A48&lt;7.05,A48&gt;=5.9,A48&gt;=5.45),4.6,IF(AND(D48&gt;=2.45,A48&lt;6.85,A48&gt;=6.2,D48&gt;=1.7,A48&lt;7.05,A48&gt;=5.9,A48&gt;=5.45),5.9,IF(AND(G48&lt;0.312,A48&gt;=6.85,A48&gt;=6.2,D48&gt;=1.7,A48&lt;7.05,A48&gt;=5.9,A48&gt;=5.45),5.1,IF(AND(G48&gt;=0.312,A48&gt;=6.85,A48&gt;=6.2,D48&gt;=1.7,A48&lt;7.05,A48&gt;=5.9,A48&gt;=5.45),5.4,IF(AND(G48&lt;0.251,H48&gt;=12.467,G48&gt;=0.161,B48&lt;3.55,G48&lt;0.587,F48&lt;1.5,G48&gt;=0.096,A48&lt;5.45),1.35,IF(AND(G48&gt;=0.251,H48&gt;=12.467,G48&gt;=0.161,B48&lt;3.55,G48&lt;0.587,F48&lt;1.5,G48&gt;=0.096,A48&lt;5.45),1.467,IF(AND(G48&gt;=0.628,D48&lt;2.45,A48&lt;6.85,A48&gt;=6.2,D48&gt;=1.7,A48&lt;7.05,A48&gt;=5.9,A48&gt;=5.45),5.1,IF(AND(A48&gt;=6.75,G48&lt;0.628,D48&lt;2.45,A48&lt;6.85,A48&gt;=6.2,D48&gt;=1.7,A48&lt;7.05,A48&gt;=5.9,A48&gt;=5.45),5.9,IF(AND(H48&lt;11.824,A48&lt;6.75,G48&lt;0.628,D48&lt;2.45,A48&lt;6.85,A48&gt;=6.2,D48&gt;=1.7,A48&lt;7.05,A48&gt;=5.9,A48&gt;=5.45),5.44,IF(AND(H48&lt;14.378,H48&gt;=11.824,A48&lt;6.75,G48&lt;0.628,D48&lt;2.45,A48&lt;6.85,A48&gt;=6.2,D48&gt;=1.7,A48&lt;7.05,A48&gt;=5.9,A48&gt;=5.45),5.6,IF(AND(H48&gt;=14.378,H48&gt;=11.824,A48&lt;6.75,G48&lt;0.628,D48&lt;2.45,A48&lt;6.85,A48&gt;=6.2,D48&gt;=1.7,A48&lt;7.05,A48&gt;=5.9,A48&gt;=5.45),5.8,"shouldnthappen"))))))))))))))))))))))))))))))))))</f>
        <v>2.95</v>
      </c>
      <c r="BH48" s="1" t="n">
        <f aca="false">IF(AND(G48&gt;=0.905,F48&lt;1.5),1.8,IF(AND(H48&lt;5.523,G48&lt;0.905,F48&lt;1.5),1,IF(AND(D48&gt;=0.4,H48&gt;=5.523,G48&lt;0.905,F48&lt;1.5),1.7,IF(AND(G48&gt;=0.878,D48&lt;1.35,F48&lt;2.5,F48&gt;=1.5),4.4,IF(AND(A48&lt;5.4,D48&gt;=1.35,F48&lt;2.5,F48&gt;=1.5),3.9,IF(AND(G48&lt;0.177,B48&lt;3.15,F48&gt;=2.5,F48&gt;=1.5),6.15,IF(AND(H48&lt;10.393,B48&gt;=3.15,F48&gt;=2.5,F48&gt;=1.5),5.94,IF(AND(H48&gt;=10.393,B48&gt;=3.15,F48&gt;=2.5,F48&gt;=1.5),5.467,IF(AND(D48&gt;=1.25,G48&lt;0.878,D48&lt;1.35,F48&lt;2.5,F48&gt;=1.5),4.18,IF(AND(G48&gt;=0.709,A48&gt;=5.4,D48&gt;=1.35,F48&lt;2.5,F48&gt;=1.5),4.9,IF(AND(B48&lt;2.6,G48&gt;=0.177,B48&lt;3.15,F48&gt;=2.5,F48&gt;=1.5),4.8,IF(AND(A48&lt;4.35,A48&lt;5.05,D48&lt;0.4,H48&gt;=5.523,G48&lt;0.905,F48&lt;1.5),1.1,IF(AND(A48&gt;=5.6,A48&gt;=5.05,D48&lt;0.4,H48&gt;=5.523,G48&lt;0.905,F48&lt;1.5),1.7,IF(AND(D48&lt;1.05,D48&lt;1.25,G48&lt;0.878,D48&lt;1.35,F48&lt;2.5,F48&gt;=1.5),3.6,IF(AND(D48&gt;=1.55,G48&lt;0.709,A48&gt;=5.4,D48&gt;=1.35,F48&lt;2.5,F48&gt;=1.5),4.975,IF(AND(D48&lt;1.7,B48&gt;=2.6,G48&gt;=0.177,B48&lt;3.15,F48&gt;=2.5,F48&gt;=1.5),5.8,IF(AND(B48&lt;3.15,A48&gt;=4.35,A48&lt;5.05,D48&lt;0.4,H48&gt;=5.523,G48&lt;0.905,F48&lt;1.5),1.46,IF(AND(A48&gt;=5.45,A48&lt;5.6,A48&gt;=5.05,D48&lt;0.4,H48&gt;=5.523,G48&lt;0.905,F48&lt;1.5),1.35,IF(AND(H48&lt;10.974,D48&gt;=1.05,D48&lt;1.25,G48&lt;0.878,D48&lt;1.35,F48&lt;2.5,F48&gt;=1.5),3.8,IF(AND(H48&gt;=13.654,D48&lt;1.55,G48&lt;0.709,A48&gt;=5.4,D48&gt;=1.35,F48&lt;2.5,F48&gt;=1.5),4.725,IF(AND(A48&lt;4.5,B48&gt;=3.15,A48&gt;=4.35,A48&lt;5.05,D48&lt;0.4,H48&gt;=5.523,G48&lt;0.905,F48&lt;1.5),1.3,IF(AND(G48&lt;0.676,A48&lt;5.45,A48&lt;5.6,A48&gt;=5.05,D48&lt;0.4,H48&gt;=5.523,G48&lt;0.905,F48&lt;1.5),1.5,IF(AND(G48&gt;=0.676,A48&lt;5.45,A48&lt;5.6,A48&gt;=5.05,D48&lt;0.4,H48&gt;=5.523,G48&lt;0.905,F48&lt;1.5),1.55,IF(AND(A48&lt;5.7,H48&gt;=10.974,D48&gt;=1.05,D48&lt;1.25,G48&lt;0.878,D48&lt;1.35,F48&lt;2.5,F48&gt;=1.5),3.9,IF(AND(A48&gt;=5.7,H48&gt;=10.974,D48&gt;=1.05,D48&lt;1.25,G48&lt;0.878,D48&lt;1.35,F48&lt;2.5,F48&gt;=1.5),3.933,IF(AND(G48&gt;=0.644,H48&lt;13.654,D48&lt;1.55,G48&lt;0.709,A48&gt;=5.4,D48&gt;=1.35,F48&lt;2.5,F48&gt;=1.5),4.4,IF(AND(B48&lt;2.9,A48&lt;6.2,D48&gt;=1.7,B48&gt;=2.6,G48&gt;=0.177,B48&lt;3.15,F48&gt;=2.5,F48&gt;=1.5),5.02,IF(AND(B48&gt;=2.9,A48&lt;6.2,D48&gt;=1.7,B48&gt;=2.6,G48&gt;=0.177,B48&lt;3.15,F48&gt;=2.5,F48&gt;=1.5),4.8,IF(AND(D48&lt;2.2,A48&gt;=6.2,D48&gt;=1.7,B48&gt;=2.6,G48&gt;=0.177,B48&lt;3.15,F48&gt;=2.5,F48&gt;=1.5),5.325,IF(AND(D48&gt;=2.2,A48&gt;=6.2,D48&gt;=1.7,B48&gt;=2.6,G48&gt;=0.177,B48&lt;3.15,F48&gt;=2.5,F48&gt;=1.5),5.1,IF(AND(D48&lt;0.25,A48&gt;=4.5,B48&gt;=3.15,A48&gt;=4.35,A48&lt;5.05,D48&lt;0.4,H48&gt;=5.523,G48&lt;0.905,F48&lt;1.5),1.357,IF(AND(D48&gt;=0.25,A48&gt;=4.5,B48&gt;=3.15,A48&gt;=4.35,A48&lt;5.05,D48&lt;0.4,H48&gt;=5.523,G48&lt;0.905,F48&lt;1.5),1.333,IF(AND(H48&lt;10.723,G48&lt;0.644,H48&lt;13.654,D48&lt;1.55,G48&lt;0.709,A48&gt;=5.4,D48&gt;=1.35,F48&lt;2.5,F48&gt;=1.5),4.6,IF(AND(H48&gt;=10.723,G48&lt;0.644,H48&lt;13.654,D48&lt;1.55,G48&lt;0.709,A48&gt;=5.4,D48&gt;=1.35,F48&lt;2.5,F48&gt;=1.5),4.5,"shouldnthappen"))))))))))))))))))))))))))))))))))</f>
        <v>1.46</v>
      </c>
      <c r="BI48" s="1" t="n">
        <f aca="false">IF(AND(D48&gt;=0.8,A48&lt;5.45),3.9,IF(AND(D48&gt;=0.45,D48&lt;0.8,A48&lt;5.45),1.66,IF(AND(H48&lt;16.447,B48&gt;=3.45,A48&gt;=5.45),1.525,IF(AND(H48&gt;=16.447,B48&gt;=3.45,A48&gt;=5.45),6.4,IF(AND(H48&lt;5.245,D48&lt;0.45,D48&lt;0.8,A48&lt;5.45),1,IF(AND(A48&gt;=7.2,G48&lt;0.154,B48&lt;3.45,A48&gt;=5.45),6.7,IF(AND(D48&lt;1.65,A48&lt;7.2,G48&lt;0.154,B48&lt;3.45,A48&gt;=5.45),4.7,IF(AND(D48&gt;=1.65,A48&lt;7.2,G48&lt;0.154,B48&lt;3.45,A48&gt;=5.45),5.52,IF(AND(D48&gt;=0.25,A48&lt;5.05,H48&gt;=5.245,D48&lt;0.45,D48&lt;0.8,A48&lt;5.45),1.35,IF(AND(H48&lt;6.089,A48&gt;=5.05,H48&gt;=5.245,D48&lt;0.45,D48&lt;0.8,A48&lt;5.45),1.7,IF(AND(D48&lt;1.2,B48&lt;2.6,A48&lt;5.75,G48&gt;=0.154,B48&lt;3.45,A48&gt;=5.45),3.85,IF(AND(D48&gt;=1.2,B48&lt;2.6,A48&lt;5.75,G48&gt;=0.154,B48&lt;3.45,A48&gt;=5.45),4,IF(AND(D48&gt;=1.65,B48&gt;=2.6,A48&lt;5.75,G48&gt;=0.154,B48&lt;3.45,A48&gt;=5.45),4.9,IF(AND(G48&lt;0.353,F48&lt;2.5,A48&gt;=5.75,G48&gt;=0.154,B48&lt;3.45,A48&gt;=5.45),4.25,IF(AND(A48&gt;=7.25,F48&gt;=2.5,A48&gt;=5.75,G48&gt;=0.154,B48&lt;3.45,A48&gt;=5.45),6.45,IF(AND(H48&lt;11.218,D48&lt;0.25,A48&lt;5.05,H48&gt;=5.245,D48&lt;0.45,D48&lt;0.8,A48&lt;5.45),1.42,IF(AND(G48&lt;0.517,H48&gt;=6.089,A48&gt;=5.05,H48&gt;=5.245,D48&lt;0.45,D48&lt;0.8,A48&lt;5.45),1.44,IF(AND(G48&gt;=0.517,H48&gt;=6.089,A48&gt;=5.05,H48&gt;=5.245,D48&lt;0.45,D48&lt;0.8,A48&lt;5.45),1.54,IF(AND(H48&gt;=10.194,D48&lt;1.65,B48&gt;=2.6,A48&lt;5.75,G48&gt;=0.154,B48&lt;3.45,A48&gt;=5.45),4.35,IF(AND(B48&gt;=3.15,G48&gt;=0.353,F48&lt;2.5,A48&gt;=5.75,G48&gt;=0.154,B48&lt;3.45,A48&gt;=5.45),4.7,IF(AND(H48&lt;7.716,A48&lt;7.25,F48&gt;=2.5,A48&gt;=5.75,G48&gt;=0.154,B48&lt;3.45,A48&gt;=5.45),5.04,IF(AND(G48&lt;0.175,H48&gt;=11.218,D48&lt;0.25,A48&lt;5.05,H48&gt;=5.245,D48&lt;0.45,D48&lt;0.8,A48&lt;5.45),1.5,IF(AND(H48&lt;7.713,H48&lt;10.194,D48&lt;1.65,B48&gt;=2.6,A48&lt;5.75,G48&gt;=0.154,B48&lt;3.45,A48&gt;=5.45),4.1,IF(AND(H48&gt;=7.713,H48&lt;10.194,D48&lt;1.65,B48&gt;=2.6,A48&lt;5.75,G48&gt;=0.154,B48&lt;3.45,A48&gt;=5.45),4.2,IF(AND(B48&gt;=3.05,B48&lt;3.15,G48&gt;=0.353,F48&lt;2.5,A48&gt;=5.75,G48&gt;=0.154,B48&lt;3.45,A48&gt;=5.45),4.4,IF(AND(D48&gt;=2.45,H48&gt;=7.716,A48&lt;7.25,F48&gt;=2.5,A48&gt;=5.75,G48&gt;=0.154,B48&lt;3.45,A48&gt;=5.45),5.85,IF(AND(D48&lt;0.15,G48&gt;=0.175,H48&gt;=11.218,D48&lt;0.25,A48&lt;5.05,H48&gt;=5.245,D48&lt;0.45,D48&lt;0.8,A48&lt;5.45),1.1,IF(AND(H48&gt;=16.317,B48&lt;3.05,B48&lt;3.15,G48&gt;=0.353,F48&lt;2.5,A48&gt;=5.75,G48&gt;=0.154,B48&lt;3.45,A48&gt;=5.45),4.8,IF(AND(G48&gt;=0.857,D48&lt;2.45,H48&gt;=7.716,A48&lt;7.25,F48&gt;=2.5,A48&gt;=5.75,G48&gt;=0.154,B48&lt;3.45,A48&gt;=5.45),5.05,IF(AND(G48&lt;0.245,D48&gt;=0.15,G48&gt;=0.175,H48&gt;=11.218,D48&lt;0.25,A48&lt;5.05,H48&gt;=5.245,D48&lt;0.45,D48&lt;0.8,A48&lt;5.45),1.3,IF(AND(G48&gt;=0.245,D48&gt;=0.15,G48&gt;=0.175,H48&gt;=11.218,D48&lt;0.25,A48&lt;5.05,H48&gt;=5.245,D48&lt;0.45,D48&lt;0.8,A48&lt;5.45),1.22,IF(AND(B48&lt;2.85,H48&lt;16.317,B48&lt;3.05,B48&lt;3.15,G48&gt;=0.353,F48&lt;2.5,A48&gt;=5.75,G48&gt;=0.154,B48&lt;3.45,A48&gt;=5.45),4.6,IF(AND(B48&gt;=2.85,H48&lt;16.317,B48&lt;3.05,B48&lt;3.15,G48&gt;=0.353,F48&lt;2.5,A48&gt;=5.75,G48&gt;=0.154,B48&lt;3.45,A48&gt;=5.45),4.633,IF(AND(D48&lt;1.85,G48&lt;0.857,D48&lt;2.45,H48&gt;=7.716,A48&lt;7.25,F48&gt;=2.5,A48&gt;=5.75,G48&gt;=0.154,B48&lt;3.45,A48&gt;=5.45),5.8,IF(AND(H48&lt;11.297,D48&gt;=1.85,G48&lt;0.857,D48&lt;2.45,H48&gt;=7.716,A48&lt;7.25,F48&gt;=2.5,A48&gt;=5.75,G48&gt;=0.154,B48&lt;3.45,A48&gt;=5.45),5.3,IF(AND(G48&lt;0.388,H48&gt;=11.297,D48&gt;=1.85,G48&lt;0.857,D48&lt;2.45,H48&gt;=7.716,A48&lt;7.25,F48&gt;=2.5,A48&gt;=5.75,G48&gt;=0.154,B48&lt;3.45,A48&gt;=5.45),5.4,IF(AND(G48&gt;=0.388,H48&gt;=11.297,D48&gt;=1.85,G48&lt;0.857,D48&lt;2.45,H48&gt;=7.716,A48&lt;7.25,F48&gt;=2.5,A48&gt;=5.75,G48&gt;=0.154,B48&lt;3.45,A48&gt;=5.45),5.6,"shouldnthappen")))))))))))))))))))))))))))))))))))))</f>
        <v>1.35</v>
      </c>
      <c r="BJ48" s="1" t="n">
        <f aca="false">IF(AND(F48&gt;=2,B48&gt;=3.35),6.1,IF(AND(H48&gt;=12.719,F48&lt;1.5,B48&lt;3.35),1.567,IF(AND(H48&lt;5.245,F48&lt;2,B48&gt;=3.35),1,IF(AND(D48&lt;0.15,H48&lt;12.719,F48&lt;1.5,B48&lt;3.35),1.5,IF(AND(D48&gt;=0.35,H48&gt;=5.245,F48&lt;2,B48&gt;=3.35),1.6,IF(AND(A48&lt;4.9,D48&gt;=0.15,H48&lt;12.719,F48&lt;1.5,B48&lt;3.35),1.36,IF(AND(B48&lt;2.65,G48&lt;0.572,D48&lt;1.45,F48&gt;=1.5,B48&lt;3.35),3.5,IF(AND(A48&lt;6.1,F48&lt;2.5,D48&gt;=1.45,F48&gt;=1.5,B48&lt;3.35),5.1,IF(AND(G48&gt;=0.607,D48&lt;0.35,H48&gt;=5.245,F48&lt;2,B48&gt;=3.35),1.65,IF(AND(G48&lt;0.546,A48&gt;=4.9,D48&gt;=0.15,H48&lt;12.719,F48&lt;1.5,B48&lt;3.35),1.2,IF(AND(G48&gt;=0.546,A48&gt;=4.9,D48&gt;=0.15,H48&lt;12.719,F48&lt;1.5,B48&lt;3.35),1.4,IF(AND(A48&gt;=6.3,B48&gt;=2.65,G48&lt;0.572,D48&lt;1.45,F48&gt;=1.5,B48&lt;3.35),4.8,IF(AND(D48&lt;1.15,B48&lt;2.85,G48&gt;=0.572,D48&lt;1.45,F48&gt;=1.5,B48&lt;3.35),3.9,IF(AND(B48&gt;=3.15,B48&gt;=2.85,G48&gt;=0.572,D48&lt;1.45,F48&gt;=1.5,B48&lt;3.35),4.7,IF(AND(B48&lt;2.95,A48&gt;=6.1,F48&lt;2.5,D48&gt;=1.45,F48&gt;=1.5,B48&lt;3.35),4.533,IF(AND(B48&gt;=2.95,A48&gt;=6.1,F48&lt;2.5,D48&gt;=1.45,F48&gt;=1.5,B48&lt;3.35),4.75,IF(AND(A48&gt;=6.7,G48&lt;0.107,F48&gt;=2.5,D48&gt;=1.45,F48&gt;=1.5,B48&lt;3.35),5.7,IF(AND(G48&gt;=0.385,G48&lt;0.607,D48&lt;0.35,H48&gt;=5.245,F48&lt;2,B48&gt;=3.35),1.325,IF(AND(D48&lt;1.25,A48&lt;6.3,B48&gt;=2.65,G48&lt;0.572,D48&lt;1.45,F48&gt;=1.5,B48&lt;3.35),4,IF(AND(D48&gt;=1.25,A48&lt;6.3,B48&gt;=2.65,G48&lt;0.572,D48&lt;1.45,F48&gt;=1.5,B48&lt;3.35),4.18,IF(AND(G48&lt;0.907,D48&gt;=1.15,B48&lt;2.85,G48&gt;=0.572,D48&lt;1.45,F48&gt;=1.5,B48&lt;3.35),4,IF(AND(G48&gt;=0.907,D48&gt;=1.15,B48&lt;2.85,G48&gt;=0.572,D48&lt;1.45,F48&gt;=1.5,B48&lt;3.35),4.4,IF(AND(H48&lt;8.326,B48&lt;3.15,B48&gt;=2.85,G48&gt;=0.572,D48&lt;1.45,F48&gt;=1.5,B48&lt;3.35),3.6,IF(AND(H48&gt;=8.326,B48&lt;3.15,B48&gt;=2.85,G48&gt;=0.572,D48&lt;1.45,F48&gt;=1.5,B48&lt;3.35),4.48,IF(AND(B48&lt;2.95,A48&lt;6.7,G48&lt;0.107,F48&gt;=2.5,D48&gt;=1.45,F48&gt;=1.5,B48&lt;3.35),5.6,IF(AND(B48&gt;=2.95,A48&lt;6.7,G48&lt;0.107,F48&gt;=2.5,D48&gt;=1.45,F48&gt;=1.5,B48&lt;3.35),5.5,IF(AND(G48&lt;0.205,G48&lt;0.432,G48&gt;=0.107,F48&gt;=2.5,D48&gt;=1.45,F48&gt;=1.5,B48&lt;3.35),5.3,IF(AND(B48&gt;=3.05,G48&gt;=0.432,G48&gt;=0.107,F48&gt;=2.5,D48&gt;=1.45,F48&gt;=1.5,B48&lt;3.35),5.86,IF(AND(H48&gt;=14.057,G48&lt;0.385,G48&lt;0.607,D48&lt;0.35,H48&gt;=5.245,F48&lt;2,B48&gt;=3.35),1.7,IF(AND(D48&lt;1.7,G48&gt;=0.205,G48&lt;0.432,G48&gt;=0.107,F48&gt;=2.5,D48&gt;=1.45,F48&gt;=1.5,B48&lt;3.35),5,IF(AND(G48&lt;0.779,B48&lt;3.05,G48&gt;=0.432,G48&gt;=0.107,F48&gt;=2.5,D48&gt;=1.45,F48&gt;=1.5,B48&lt;3.35),4.9,IF(AND(G48&gt;=0.779,B48&lt;3.05,G48&gt;=0.432,G48&gt;=0.107,F48&gt;=2.5,D48&gt;=1.45,F48&gt;=1.5,B48&lt;3.35),5.533,IF(AND(D48&gt;=0.25,H48&lt;14.057,G48&lt;0.385,G48&lt;0.607,D48&lt;0.35,H48&gt;=5.245,F48&lt;2,B48&gt;=3.35),1.4,IF(AND(B48&lt;2.85,D48&gt;=1.7,G48&gt;=0.205,G48&lt;0.432,G48&gt;=0.107,F48&gt;=2.5,D48&gt;=1.45,F48&gt;=1.5,B48&lt;3.35),5.1,IF(AND(B48&gt;=2.85,D48&gt;=1.7,G48&gt;=0.205,G48&lt;0.432,G48&gt;=0.107,F48&gt;=2.5,D48&gt;=1.45,F48&gt;=1.5,B48&lt;3.35),5.15,IF(AND(A48&lt;5.1,D48&lt;0.25,H48&lt;14.057,G48&lt;0.385,G48&lt;0.607,D48&lt;0.35,H48&gt;=5.245,F48&lt;2,B48&gt;=3.35),1.4,IF(AND(A48&gt;=5.1,D48&lt;0.25,H48&lt;14.057,G48&lt;0.385,G48&lt;0.607,D48&lt;0.35,H48&gt;=5.245,F48&lt;2,B48&gt;=3.35),1.5,"shouldnthappen")))))))))))))))))))))))))))))))))))))</f>
        <v>1.36</v>
      </c>
    </row>
    <row r="49" customFormat="false" ht="13.8" hidden="false" customHeight="false" outlineLevel="0" collapsed="false">
      <c r="A49" s="1" t="n">
        <v>5.1</v>
      </c>
      <c r="B49" s="1" t="n">
        <v>3.8</v>
      </c>
      <c r="C49" s="1" t="n">
        <v>1.6</v>
      </c>
      <c r="D49" s="1" t="n">
        <v>0.2</v>
      </c>
      <c r="E49" s="1" t="s">
        <v>94</v>
      </c>
      <c r="F49" s="1" t="n">
        <v>1</v>
      </c>
      <c r="G49" s="1" t="n">
        <v>0.724811971187592</v>
      </c>
      <c r="H49" s="16" t="n">
        <v>14.6710365078412</v>
      </c>
      <c r="I49" s="11" t="n">
        <f aca="false">C49</f>
        <v>1.6</v>
      </c>
      <c r="J49" s="1" t="n">
        <f aca="false">AVERAGE(M49:BJ49)</f>
        <v>1.52346</v>
      </c>
      <c r="K49" s="15" t="n">
        <f aca="false">1-SQRT(VAR(M49:BJ49, I49)) / AVERAGE(M49:BJ49)</f>
        <v>0.929800120534238</v>
      </c>
      <c r="L49" s="1" t="n">
        <f aca="false">(J49-I49)/I49</f>
        <v>-0.0478375</v>
      </c>
      <c r="M49" s="1" t="n">
        <f aca="false">IF(AND(H49&gt;=16.241,B49&gt;=3.35),6.4,IF(AND(D49&gt;=0.75,A49&lt;5.15,B49&lt;3.35),4.1,IF(AND(D49&gt;=1.5,H49&lt;16.241,B49&gt;=3.35),5.767,IF(AND(B49&gt;=3.25,D49&lt;0.75,A49&lt;5.15,B49&lt;3.35),1.58,IF(AND(A49&lt;4.95,D49&lt;1.5,H49&lt;16.241,B49&gt;=3.35),1.4,IF(AND(A49&lt;4.5,B49&lt;3.25,D49&lt;0.75,A49&lt;5.15,B49&lt;3.35),1.26,IF(AND(A49&gt;=4.5,B49&lt;3.25,D49&lt;0.75,A49&lt;5.15,B49&lt;3.35),1.48,IF(AND(G49&lt;0.356,H49&lt;12.557,D49&lt;1.45,A49&gt;=5.15,B49&lt;3.35),4.267,IF(AND(D49&lt;1.25,H49&gt;=12.557,D49&lt;1.45,A49&gt;=5.15,B49&lt;3.35),4.05,IF(AND(D49&gt;=1.35,G49&gt;=0.356,H49&lt;12.557,D49&lt;1.45,A49&gt;=5.15,B49&lt;3.35),4.25,IF(AND(H49&lt;15.086,D49&gt;=1.25,H49&gt;=12.557,D49&lt;1.45,A49&gt;=5.15,B49&lt;3.35),4.4,IF(AND(F49&lt;2.5,G49&gt;=0.44,D49&lt;2.05,D49&gt;=1.45,A49&gt;=5.15,B49&lt;3.35),4.7,IF(AND(H49&lt;10.391,B49&lt;3.15,D49&gt;=2.05,D49&gt;=1.45,A49&gt;=5.15,B49&lt;3.35),5.1,IF(AND(G49&lt;0.505,B49&gt;=3.15,D49&gt;=2.05,D49&gt;=1.45,A49&gt;=5.15,B49&lt;3.35),5.7,IF(AND(G49&gt;=0.505,B49&gt;=3.15,D49&gt;=2.05,D49&gt;=1.45,A49&gt;=5.15,B49&lt;3.35),5.95,IF(AND(D49&gt;=0.5,G49&lt;0.905,A49&gt;=4.95,D49&lt;1.5,H49&lt;16.241,B49&gt;=3.35),1.6,IF(AND(B49&lt;3.6,G49&gt;=0.905,A49&gt;=4.95,D49&lt;1.5,H49&lt;16.241,B49&gt;=3.35),1.7,IF(AND(B49&gt;=3.6,G49&gt;=0.905,A49&gt;=4.95,D49&lt;1.5,H49&lt;16.241,B49&gt;=3.35),1.767,IF(AND(A49&gt;=5.7,D49&lt;1.35,G49&gt;=0.356,H49&lt;12.557,D49&lt;1.45,A49&gt;=5.15,B49&lt;3.35),3.9,IF(AND(A49&lt;6.35,H49&gt;=15.086,D49&gt;=1.25,H49&gt;=12.557,D49&lt;1.45,A49&gt;=5.15,B49&lt;3.35),4.7,IF(AND(A49&gt;=6.35,H49&gt;=15.086,D49&gt;=1.25,H49&gt;=12.557,D49&lt;1.45,A49&gt;=5.15,B49&lt;3.35),4.6,IF(AND(H49&lt;9.252,D49&lt;1.55,G49&lt;0.44,D49&lt;2.05,D49&gt;=1.45,A49&gt;=5.15,B49&lt;3.35),5.08,IF(AND(H49&gt;=9.252,D49&lt;1.55,G49&lt;0.44,D49&lt;2.05,D49&gt;=1.45,A49&gt;=5.15,B49&lt;3.35),4.7,IF(AND(H49&lt;8.477,D49&gt;=1.55,G49&lt;0.44,D49&lt;2.05,D49&gt;=1.45,A49&gt;=5.15,B49&lt;3.35),5.1,IF(AND(H49&gt;=8.477,D49&gt;=1.55,G49&lt;0.44,D49&lt;2.05,D49&gt;=1.45,A49&gt;=5.15,B49&lt;3.35),5.4,IF(AND(H49&lt;8.435,F49&gt;=2.5,G49&gt;=0.44,D49&lt;2.05,D49&gt;=1.45,A49&gt;=5.15,B49&lt;3.35),5.1,IF(AND(H49&gt;=8.435,F49&gt;=2.5,G49&gt;=0.44,D49&lt;2.05,D49&gt;=1.45,A49&gt;=5.15,B49&lt;3.35),4.86,IF(AND(G49&lt;0.543,H49&gt;=10.391,B49&lt;3.15,D49&gt;=2.05,D49&gt;=1.45,A49&gt;=5.15,B49&lt;3.35),5.56,IF(AND(G49&gt;=0.543,H49&gt;=10.391,B49&lt;3.15,D49&gt;=2.05,D49&gt;=1.45,A49&gt;=5.15,B49&lt;3.35),5.8,IF(AND(A49&lt;5.05,D49&lt;0.5,G49&lt;0.905,A49&gt;=4.95,D49&lt;1.5,H49&lt;16.241,B49&gt;=3.35),1.3,IF(AND(H49&lt;6.583,A49&lt;5.7,D49&lt;1.35,G49&gt;=0.356,H49&lt;12.557,D49&lt;1.45,A49&gt;=5.15,B49&lt;3.35),4,IF(AND(G49&lt;0.585,A49&gt;=5.05,D49&lt;0.5,G49&lt;0.905,A49&gt;=4.95,D49&lt;1.5,H49&lt;16.241,B49&gt;=3.35),1.475,IF(AND(G49&lt;0.62,H49&gt;=6.583,A49&lt;5.7,D49&lt;1.35,G49&gt;=0.356,H49&lt;12.557,D49&lt;1.45,A49&gt;=5.15,B49&lt;3.35),3.75,IF(AND(G49&gt;=0.62,H49&gt;=6.583,A49&lt;5.7,D49&lt;1.35,G49&gt;=0.356,H49&lt;12.557,D49&lt;1.45,A49&gt;=5.15,B49&lt;3.35),3.6,IF(AND(B49&lt;3.75,G49&gt;=0.585,A49&gt;=5.05,D49&lt;0.5,G49&lt;0.905,A49&gt;=4.95,D49&lt;1.5,H49&lt;16.241,B49&gt;=3.35),1.5,IF(AND(B49&gt;=3.75,G49&gt;=0.585,A49&gt;=5.05,D49&lt;0.5,G49&lt;0.905,A49&gt;=4.95,D49&lt;1.5,H49&lt;16.241,B49&gt;=3.35),1.6,"shouldnthappen"))))))))))))))))))))))))))))))))))))</f>
        <v>1.6</v>
      </c>
      <c r="N49" s="1" t="n">
        <f aca="false">IF(AND(H49&lt;5.245,B49&lt;3.65,F49&lt;1.5),1,IF(AND(H49&gt;=14.096,B49&gt;=3.65,F49&lt;1.5),1.65,IF(AND(A49&gt;=5.45,H49&gt;=5.245,B49&lt;3.65,F49&lt;1.5),1.3,IF(AND(H49&gt;=13.586,H49&lt;14.096,B49&gt;=3.65,F49&lt;1.5),1.3,IF(AND(H49&lt;10.258,D49&lt;1.25,F49&lt;2.5,F49&gt;=1.5),3.38,IF(AND(H49&lt;6.982,D49&gt;=1.25,F49&lt;2.5,F49&gt;=1.5),3.96,IF(AND(H49&gt;=13.646,D49&lt;2.05,F49&gt;=2.5,F49&gt;=1.5),6.1,IF(AND(B49&lt;3.05,A49&lt;5.45,H49&gt;=5.245,B49&lt;3.65,F49&lt;1.5),1.375,IF(AND(H49&lt;6.543,H49&lt;13.586,H49&lt;14.096,B49&gt;=3.65,F49&lt;1.5),1.4,IF(AND(H49&gt;=6.543,H49&lt;13.586,H49&lt;14.096,B49&gt;=3.65,F49&lt;1.5),1.5,IF(AND(H49&lt;11.522,H49&gt;=10.258,D49&lt;1.25,F49&lt;2.5,F49&gt;=1.5),3.733,IF(AND(H49&gt;=11.522,H49&gt;=10.258,D49&lt;1.25,F49&lt;2.5,F49&gt;=1.5),3.92,IF(AND(H49&lt;5.767,H49&lt;13.646,D49&lt;2.05,F49&gt;=2.5,F49&gt;=1.5),4.5,IF(AND(A49&lt;6.8,B49&lt;3.15,D49&gt;=2.05,F49&gt;=2.5,F49&gt;=1.5),5.6,IF(AND(A49&gt;=6.8,B49&lt;3.15,D49&gt;=2.05,F49&gt;=2.5,F49&gt;=1.5),5.1,IF(AND(B49&lt;3.25,B49&gt;=3.15,D49&gt;=2.05,F49&gt;=2.5,F49&gt;=1.5),5.8,IF(AND(B49&gt;=3.25,B49&gt;=3.15,D49&gt;=2.05,F49&gt;=2.5,F49&gt;=1.5),5.65,IF(AND(B49&lt;3.15,B49&gt;=3.05,A49&lt;5.45,H49&gt;=5.245,B49&lt;3.65,F49&lt;1.5),1.5,IF(AND(G49&gt;=0.735,H49&lt;13.665,H49&gt;=6.982,D49&gt;=1.25,F49&lt;2.5,F49&gt;=1.5),4.2,IF(AND(H49&lt;14.03,H49&gt;=13.665,H49&gt;=6.982,D49&gt;=1.25,F49&lt;2.5,F49&gt;=1.5),4.8,IF(AND(A49&gt;=6.6,H49&gt;=5.767,H49&lt;13.646,D49&lt;2.05,F49&gt;=2.5,F49&gt;=1.5),6.05,IF(AND(G49&gt;=0.934,B49&gt;=3.15,B49&gt;=3.05,A49&lt;5.45,H49&gt;=5.245,B49&lt;3.65,F49&lt;1.5),1.7,IF(AND(D49&gt;=1.55,G49&lt;0.735,H49&lt;13.665,H49&gt;=6.982,D49&gt;=1.25,F49&lt;2.5,F49&gt;=1.5),5.1,IF(AND(D49&lt;1.45,H49&gt;=14.03,H49&gt;=13.665,H49&gt;=6.982,D49&gt;=1.25,F49&lt;2.5,F49&gt;=1.5),4.7,IF(AND(D49&gt;=1.45,H49&gt;=14.03,H49&gt;=13.665,H49&gt;=6.982,D49&gt;=1.25,F49&lt;2.5,F49&gt;=1.5),4.5,IF(AND(A49&gt;=6.2,A49&lt;6.6,H49&gt;=5.767,H49&lt;13.646,D49&lt;2.05,F49&gt;=2.5,F49&gt;=1.5),5.325,IF(AND(B49&lt;3.25,G49&lt;0.934,B49&gt;=3.15,B49&gt;=3.05,A49&lt;5.45,H49&gt;=5.245,B49&lt;3.65,F49&lt;1.5),1.3,IF(AND(D49&lt;1.35,D49&lt;1.55,G49&lt;0.735,H49&lt;13.665,H49&gt;=6.982,D49&gt;=1.25,F49&lt;2.5,F49&gt;=1.5),4.25,IF(AND(H49&lt;8.435,A49&lt;6.2,A49&lt;6.6,H49&gt;=5.767,H49&lt;13.646,D49&lt;2.05,F49&gt;=2.5,F49&gt;=1.5),5.1,IF(AND(H49&gt;=8.435,A49&lt;6.2,A49&lt;6.6,H49&gt;=5.767,H49&lt;13.646,D49&lt;2.05,F49&gt;=2.5,F49&gt;=1.5),4.9,IF(AND(A49&gt;=5.15,B49&gt;=3.25,G49&lt;0.934,B49&gt;=3.15,B49&gt;=3.05,A49&lt;5.45,H49&gt;=5.245,B49&lt;3.65,F49&lt;1.5),1.5,IF(AND(B49&lt;2.9,D49&gt;=1.35,D49&lt;1.55,G49&lt;0.735,H49&lt;13.665,H49&gt;=6.982,D49&gt;=1.25,F49&lt;2.5,F49&gt;=1.5),4.6,IF(AND(B49&gt;=2.9,D49&gt;=1.35,D49&lt;1.55,G49&lt;0.735,H49&lt;13.665,H49&gt;=6.982,D49&gt;=1.25,F49&lt;2.5,F49&gt;=1.5),4.52,IF(AND(G49&gt;=0.862,A49&lt;5.15,B49&gt;=3.25,G49&lt;0.934,B49&gt;=3.15,B49&gt;=3.05,A49&lt;5.45,H49&gt;=5.245,B49&lt;3.65,F49&lt;1.5),1.5,IF(AND(H49&lt;9.35,G49&lt;0.862,A49&lt;5.15,B49&gt;=3.25,G49&lt;0.934,B49&gt;=3.15,B49&gt;=3.05,A49&lt;5.45,H49&gt;=5.245,B49&lt;3.65,F49&lt;1.5),1.38,IF(AND(H49&gt;=9.35,G49&lt;0.862,A49&lt;5.15,B49&gt;=3.25,G49&lt;0.934,B49&gt;=3.15,B49&gt;=3.05,A49&lt;5.45,H49&gt;=5.245,B49&lt;3.65,F49&lt;1.5),1.4,"shouldnthappen"))))))))))))))))))))))))))))))))))))</f>
        <v>1.65</v>
      </c>
      <c r="O49" s="1" t="n">
        <f aca="false">IF(AND(B49&lt;2.75,A49&lt;5.55),3.96,IF(AND(H49&lt;9.205,A49&lt;5.9,A49&gt;=5.55),3.85,IF(AND(A49&lt;4.35,D49&lt;0.35,B49&gt;=2.75,A49&lt;5.55),1.1,IF(AND(B49&lt;3.65,D49&gt;=0.35,B49&gt;=2.75,A49&lt;5.55),1.65,IF(AND(B49&gt;=3.65,D49&gt;=0.35,B49&gt;=2.75,A49&lt;5.55),1.9,IF(AND(G49&gt;=0.732,H49&gt;=9.205,A49&lt;5.9,A49&gt;=5.55),4.9,IF(AND(G49&lt;0.273,G49&lt;0.732,H49&gt;=9.205,A49&lt;5.9,A49&gt;=5.55),4.5,IF(AND(A49&lt;6.3,G49&lt;0.422,F49&lt;2.5,A49&gt;=5.9,A49&gt;=5.55),5.1,IF(AND(A49&gt;=6.3,G49&lt;0.422,F49&lt;2.5,A49&gt;=5.9,A49&gt;=5.55),4.76,IF(AND(B49&lt;2.4,G49&gt;=0.422,F49&lt;2.5,A49&gt;=5.9,A49&gt;=5.55),4.45,IF(AND(A49&gt;=7,G49&gt;=0.628,F49&gt;=2.5,A49&gt;=5.9,A49&gt;=5.55),6.45,IF(AND(D49&lt;0.15,H49&lt;13.924,A49&gt;=4.35,D49&lt;0.35,B49&gt;=2.75,A49&lt;5.55),1.5,IF(AND(B49&lt;3.15,H49&gt;=13.924,A49&gt;=4.35,D49&lt;0.35,B49&gt;=2.75,A49&lt;5.55),1.56,IF(AND(B49&gt;=3.15,H49&gt;=13.924,A49&gt;=4.35,D49&lt;0.35,B49&gt;=2.75,A49&lt;5.55),1.3,IF(AND(H49&lt;14.316,G49&gt;=0.273,G49&lt;0.732,H49&gt;=9.205,A49&lt;5.9,A49&gt;=5.55),3.95,IF(AND(H49&gt;=14.316,G49&gt;=0.273,G49&lt;0.732,H49&gt;=9.205,A49&lt;5.9,A49&gt;=5.55),4.1,IF(AND(A49&lt;6.2,B49&gt;=2.4,G49&gt;=0.422,F49&lt;2.5,A49&gt;=5.9,A49&gt;=5.55),4.3,IF(AND(A49&gt;=7.05,G49&lt;0.364,G49&lt;0.628,F49&gt;=2.5,A49&gt;=5.9,A49&gt;=5.55),6.1,IF(AND(A49&gt;=7.55,G49&gt;=0.364,G49&lt;0.628,F49&gt;=2.5,A49&gt;=5.9,A49&gt;=5.55),6.4,IF(AND(A49&lt;6.15,A49&lt;7,G49&gt;=0.628,F49&gt;=2.5,A49&gt;=5.9,A49&gt;=5.55),4.9,IF(AND(D49&lt;1.45,A49&gt;=6.2,B49&gt;=2.4,G49&gt;=0.422,F49&lt;2.5,A49&gt;=5.9,A49&gt;=5.55),4.64,IF(AND(D49&gt;=1.45,A49&gt;=6.2,B49&gt;=2.4,G49&gt;=0.422,F49&lt;2.5,A49&gt;=5.9,A49&gt;=5.55),4.9,IF(AND(D49&lt;1.65,A49&lt;7.05,G49&lt;0.364,G49&lt;0.628,F49&gt;=2.5,A49&gt;=5.9,A49&gt;=5.55),5.1,IF(AND(D49&gt;=2.35,A49&lt;7.55,G49&gt;=0.364,G49&lt;0.628,F49&gt;=2.5,A49&gt;=5.9,A49&gt;=5.55),5.633,IF(AND(D49&lt;2.15,A49&gt;=6.15,A49&lt;7,G49&gt;=0.628,F49&gt;=2.5,A49&gt;=5.9,A49&gt;=5.55),5.1,IF(AND(D49&gt;=2.15,A49&gt;=6.15,A49&lt;7,G49&gt;=0.628,F49&gt;=2.5,A49&gt;=5.9,A49&gt;=5.55),5.267,IF(AND(A49&lt;4.9,A49&lt;5.05,D49&gt;=0.15,H49&lt;13.924,A49&gt;=4.35,D49&lt;0.35,B49&gt;=2.75,A49&lt;5.55),1.375,IF(AND(A49&gt;=4.9,A49&lt;5.05,D49&gt;=0.15,H49&lt;13.924,A49&gt;=4.35,D49&lt;0.35,B49&gt;=2.75,A49&lt;5.55),1.3,IF(AND(A49&lt;5.45,A49&gt;=5.05,D49&gt;=0.15,H49&lt;13.924,A49&gt;=4.35,D49&lt;0.35,B49&gt;=2.75,A49&lt;5.55),1.475,IF(AND(A49&gt;=5.45,A49&gt;=5.05,D49&gt;=0.15,H49&lt;13.924,A49&gt;=4.35,D49&lt;0.35,B49&gt;=2.75,A49&lt;5.55),1.4,IF(AND(B49&gt;=3.25,D49&lt;2.35,A49&lt;7.55,G49&gt;=0.364,G49&lt;0.628,F49&gt;=2.5,A49&gt;=5.9,A49&gt;=5.55),5.7,IF(AND(G49&lt;0.006,G49&lt;0.107,D49&gt;=1.65,A49&lt;7.05,G49&lt;0.364,G49&lt;0.628,F49&gt;=2.5,A49&gt;=5.9,A49&gt;=5.55),5.5,IF(AND(G49&gt;=0.006,G49&lt;0.107,D49&gt;=1.65,A49&lt;7.05,G49&lt;0.364,G49&lt;0.628,F49&gt;=2.5,A49&gt;=5.9,A49&gt;=5.55),5.667,IF(AND(D49&lt;2.2,G49&gt;=0.107,D49&gt;=1.65,A49&lt;7.05,G49&lt;0.364,G49&lt;0.628,F49&gt;=2.5,A49&gt;=5.9,A49&gt;=5.55),5.35,IF(AND(D49&gt;=2.2,G49&gt;=0.107,D49&gt;=1.65,A49&lt;7.05,G49&lt;0.364,G49&lt;0.628,F49&gt;=2.5,A49&gt;=5.9,A49&gt;=5.55),5.2,IF(AND(D49&lt;2.25,B49&lt;3.25,D49&lt;2.35,A49&lt;7.55,G49&gt;=0.364,G49&lt;0.628,F49&gt;=2.5,A49&gt;=5.9,A49&gt;=5.55),5.8,IF(AND(D49&gt;=2.25,B49&lt;3.25,D49&lt;2.35,A49&lt;7.55,G49&gt;=0.364,G49&lt;0.628,F49&gt;=2.5,A49&gt;=5.9,A49&gt;=5.55),5.9,"shouldnthappen")))))))))))))))))))))))))))))))))))))</f>
        <v>1.3</v>
      </c>
      <c r="P49" s="1" t="n">
        <f aca="false">IF(AND(D49&gt;=0.75,A49&lt;5.55),3.9,IF(AND(H49&lt;7.482,A49&gt;=5.55),3.45,IF(AND(B49&gt;=3.15,B49&lt;3.25,D49&lt;0.75,A49&lt;5.55),1.262,IF(AND(G49&gt;=0.446,B49&lt;3.15,B49&lt;3.25,D49&lt;0.75,A49&lt;5.55),1.1,IF(AND(G49&lt;0.408,A49&lt;5.05,B49&gt;=3.25,D49&lt;0.75,A49&lt;5.55),1.4,IF(AND(G49&gt;=0.408,A49&lt;5.05,B49&gt;=3.25,D49&lt;0.75,A49&lt;5.55),1.233,IF(AND(G49&gt;=0.676,A49&gt;=5.05,B49&gt;=3.25,D49&lt;0.75,A49&lt;5.55),1.72,IF(AND(H49&lt;9.386,A49&lt;5.85,F49&lt;2.5,H49&gt;=7.482,A49&gt;=5.55),3.5,IF(AND(H49&gt;=9.386,A49&lt;5.85,F49&lt;2.5,H49&gt;=7.482,A49&gt;=5.55),4.275,IF(AND(H49&gt;=16.284,G49&lt;0.865,F49&gt;=2.5,H49&gt;=7.482,A49&gt;=5.55),6.6,IF(AND(G49&lt;0.912,G49&gt;=0.865,F49&gt;=2.5,H49&gt;=7.482,A49&gt;=5.55),4.8,IF(AND(G49&gt;=0.912,G49&gt;=0.865,F49&gt;=2.5,H49&gt;=7.482,A49&gt;=5.55),5.175,IF(AND(A49&gt;=4.95,G49&lt;0.446,B49&lt;3.15,B49&lt;3.25,D49&lt;0.75,A49&lt;5.55),1.6,IF(AND(H49&gt;=12.974,G49&lt;0.676,A49&gt;=5.05,B49&gt;=3.25,D49&lt;0.75,A49&lt;5.55),1.3,IF(AND(D49&lt;1.45,H49&lt;13.531,A49&gt;=5.85,F49&lt;2.5,H49&gt;=7.482,A49&gt;=5.55),4.2,IF(AND(D49&gt;=1.45,H49&lt;13.531,A49&gt;=5.85,F49&lt;2.5,H49&gt;=7.482,A49&gt;=5.55),4.967,IF(AND(G49&lt;0.187,H49&gt;=13.531,A49&gt;=5.85,F49&lt;2.5,H49&gt;=7.482,A49&gt;=5.55),5,IF(AND(H49&gt;=12.675,A49&lt;4.95,G49&lt;0.446,B49&lt;3.15,B49&lt;3.25,D49&lt;0.75,A49&lt;5.55),1.5,IF(AND(H49&lt;10.826,H49&lt;12.974,G49&lt;0.676,A49&gt;=5.05,B49&gt;=3.25,D49&lt;0.75,A49&lt;5.55),1.46,IF(AND(H49&gt;=10.826,H49&lt;12.974,G49&lt;0.676,A49&gt;=5.05,B49&gt;=3.25,D49&lt;0.75,A49&lt;5.55),1.4,IF(AND(A49&lt;6.15,G49&gt;=0.187,H49&gt;=13.531,A49&gt;=5.85,F49&lt;2.5,H49&gt;=7.482,A49&gt;=5.55),4.7,IF(AND(A49&lt;6.85,B49&lt;2.95,H49&lt;16.284,G49&lt;0.865,F49&gt;=2.5,H49&gt;=7.482,A49&gt;=5.55),5.32,IF(AND(A49&gt;=6.85,B49&lt;2.95,H49&lt;16.284,G49&lt;0.865,F49&gt;=2.5,H49&gt;=7.482,A49&gt;=5.55),6.567,IF(AND(A49&lt;4.85,H49&lt;12.675,A49&lt;4.95,G49&lt;0.446,B49&lt;3.15,B49&lt;3.25,D49&lt;0.75,A49&lt;5.55),1.4,IF(AND(A49&gt;=4.85,H49&lt;12.675,A49&lt;4.95,G49&lt;0.446,B49&lt;3.15,B49&lt;3.25,D49&lt;0.75,A49&lt;5.55),1.5,IF(AND(B49&lt;3.1,A49&gt;=6.15,G49&gt;=0.187,H49&gt;=13.531,A49&gt;=5.85,F49&lt;2.5,H49&gt;=7.482,A49&gt;=5.55),4.467,IF(AND(B49&gt;=3.1,A49&gt;=6.15,G49&gt;=0.187,H49&gt;=13.531,A49&gt;=5.85,F49&lt;2.5,H49&gt;=7.482,A49&gt;=5.55),4.7,IF(AND(G49&gt;=0.379,B49&lt;3.15,B49&gt;=2.95,H49&lt;16.284,G49&lt;0.865,F49&gt;=2.5,H49&gt;=7.482,A49&gt;=5.55),5.733,IF(AND(A49&lt;6.6,B49&gt;=3.15,B49&gt;=2.95,H49&lt;16.284,G49&lt;0.865,F49&gt;=2.5,H49&gt;=7.482,A49&gt;=5.55),5.38,IF(AND(A49&lt;6.7,G49&lt;0.379,B49&lt;3.15,B49&gt;=2.95,H49&lt;16.284,G49&lt;0.865,F49&gt;=2.5,H49&gt;=7.482,A49&gt;=5.55),5.3,IF(AND(A49&gt;=6.7,G49&lt;0.379,B49&lt;3.15,B49&gt;=2.95,H49&lt;16.284,G49&lt;0.865,F49&gt;=2.5,H49&gt;=7.482,A49&gt;=5.55),5.16,IF(AND(A49&lt;7.05,A49&gt;=6.6,B49&gt;=3.15,B49&gt;=2.95,H49&lt;16.284,G49&lt;0.865,F49&gt;=2.5,H49&gt;=7.482,A49&gt;=5.55),5.78,IF(AND(A49&gt;=7.05,A49&gt;=6.6,B49&gt;=3.15,B49&gt;=2.95,H49&lt;16.284,G49&lt;0.865,F49&gt;=2.5,H49&gt;=7.482,A49&gt;=5.55),6.1,"shouldnthappen")))))))))))))))))))))))))))))))))</f>
        <v>1.72</v>
      </c>
      <c r="Q49" s="1" t="n">
        <f aca="false">IF(AND(G49&gt;=0.422,B49&lt;3.25,F49&lt;1.5),1.25,IF(AND(G49&gt;=0.082,G49&lt;0.125,F49&gt;=1.5),6.7,IF(AND(G49&lt;0.251,G49&lt;0.422,B49&lt;3.25,F49&lt;1.5),1.38,IF(AND(G49&gt;=0.251,G49&lt;0.422,B49&lt;3.25,F49&lt;1.5),1.55,IF(AND(G49&gt;=0.385,G49&lt;0.633,B49&gt;=3.25,F49&lt;1.5),1.367,IF(AND(B49&lt;3.35,G49&gt;=0.633,B49&gt;=3.25,F49&lt;1.5),1.7,IF(AND(A49&lt;5.85,G49&lt;0.082,G49&lt;0.125,F49&gt;=1.5),4.5,IF(AND(F49&gt;=2.5,D49&lt;1.6,G49&gt;=0.125,F49&gt;=1.5),5.05,IF(AND(H49&gt;=16.774,D49&gt;=1.6,G49&gt;=0.125,F49&gt;=1.5),6.4,IF(AND(D49&gt;=0.5,G49&lt;0.385,G49&lt;0.633,B49&gt;=3.25,F49&lt;1.5),1.6,IF(AND(B49&lt;3.6,B49&gt;=3.35,G49&gt;=0.633,B49&gt;=3.25,F49&lt;1.5),1.55,IF(AND(B49&gt;=3.6,B49&gt;=3.35,G49&gt;=0.633,B49&gt;=3.25,F49&lt;1.5),1.6,IF(AND(D49&lt;1.65,A49&gt;=5.85,G49&lt;0.082,G49&lt;0.125,F49&gt;=1.5),4.7,IF(AND(A49&lt;5.3,F49&lt;2.5,D49&lt;1.6,G49&gt;=0.125,F49&gt;=1.5),3.15,IF(AND(B49&gt;=3.2,H49&lt;16.774,D49&gt;=1.6,G49&gt;=0.125,F49&gt;=1.5),5.675,IF(AND(H49&lt;11.767,D49&lt;0.5,G49&lt;0.385,G49&lt;0.633,B49&gt;=3.25,F49&lt;1.5),1.5,IF(AND(H49&gt;=11.767,D49&lt;0.5,G49&lt;0.385,G49&lt;0.633,B49&gt;=3.25,F49&lt;1.5),1.367,IF(AND(H49&lt;8.367,D49&gt;=1.65,A49&gt;=5.85,G49&lt;0.082,G49&lt;0.125,F49&gt;=1.5),5.7,IF(AND(H49&gt;=8.367,D49&gt;=1.65,A49&gt;=5.85,G49&lt;0.082,G49&lt;0.125,F49&gt;=1.5),5.575,IF(AND(A49&gt;=7.1,B49&lt;3.2,H49&lt;16.774,D49&gt;=1.6,G49&gt;=0.125,F49&gt;=1.5),6.3,IF(AND(H49&gt;=15.395,B49&lt;2.85,A49&gt;=5.3,F49&lt;2.5,D49&lt;1.6,G49&gt;=0.125,F49&gt;=1.5),4.8,IF(AND(H49&lt;8.486,B49&gt;=2.85,A49&gt;=5.3,F49&lt;2.5,D49&lt;1.6,G49&gt;=0.125,F49&gt;=1.5),3.85,IF(AND(D49&gt;=2.1,A49&lt;7.1,B49&lt;3.2,H49&lt;16.774,D49&gt;=1.6,G49&gt;=0.125,F49&gt;=1.5),5.5,IF(AND(B49&gt;=2.75,H49&lt;15.395,B49&lt;2.85,A49&gt;=5.3,F49&lt;2.5,D49&lt;1.6,G49&gt;=0.125,F49&gt;=1.5),4.489,IF(AND(H49&gt;=15.168,H49&gt;=8.486,B49&gt;=2.85,A49&gt;=5.3,F49&lt;2.5,D49&lt;1.6,G49&gt;=0.125,F49&gt;=1.5),4.7,IF(AND(G49&gt;=0.519,D49&lt;2.1,A49&lt;7.1,B49&lt;3.2,H49&lt;16.774,D49&gt;=1.6,G49&gt;=0.125,F49&gt;=1.5),4.925,IF(AND(G49&gt;=0.897,B49&lt;2.75,H49&lt;15.395,B49&lt;2.85,A49&gt;=5.3,F49&lt;2.5,D49&lt;1.6,G49&gt;=0.125,F49&gt;=1.5),4.567,IF(AND(A49&lt;5.65,H49&lt;15.168,H49&gt;=8.486,B49&gt;=2.85,A49&gt;=5.3,F49&lt;2.5,D49&lt;1.6,G49&gt;=0.125,F49&gt;=1.5),4.5,IF(AND(G49&lt;0.23,G49&lt;0.519,D49&lt;2.1,A49&lt;7.1,B49&lt;3.2,H49&lt;16.774,D49&gt;=1.6,G49&gt;=0.125,F49&gt;=1.5),5,IF(AND(A49&lt;5.9,G49&lt;0.897,B49&lt;2.75,H49&lt;15.395,B49&lt;2.85,A49&gt;=5.3,F49&lt;2.5,D49&lt;1.6,G49&gt;=0.125,F49&gt;=1.5),4.1,IF(AND(A49&gt;=5.9,G49&lt;0.897,B49&lt;2.75,H49&lt;15.395,B49&lt;2.85,A49&gt;=5.3,F49&lt;2.5,D49&lt;1.6,G49&gt;=0.125,F49&gt;=1.5),4.5,IF(AND(A49&lt;6.05,A49&gt;=5.65,H49&lt;15.168,H49&gt;=8.486,B49&gt;=2.85,A49&gt;=5.3,F49&lt;2.5,D49&lt;1.6,G49&gt;=0.125,F49&gt;=1.5),4.2,IF(AND(A49&gt;=6.05,A49&gt;=5.65,H49&lt;15.168,H49&gt;=8.486,B49&gt;=2.85,A49&gt;=5.3,F49&lt;2.5,D49&lt;1.6,G49&gt;=0.125,F49&gt;=1.5),4.35,IF(AND(D49&lt;1.95,G49&gt;=0.23,G49&lt;0.519,D49&lt;2.1,A49&lt;7.1,B49&lt;3.2,H49&lt;16.774,D49&gt;=1.6,G49&gt;=0.125,F49&gt;=1.5),5.3,IF(AND(D49&gt;=1.95,G49&gt;=0.23,G49&lt;0.519,D49&lt;2.1,A49&lt;7.1,B49&lt;3.2,H49&lt;16.774,D49&gt;=1.6,G49&gt;=0.125,F49&gt;=1.5),5.2,"shouldnthappen")))))))))))))))))))))))))))))))))))</f>
        <v>1.6</v>
      </c>
      <c r="R49" s="1" t="n">
        <f aca="false">IF(AND(G49&gt;=0.901,F49&lt;1.5),1.9,IF(AND(H49&lt;5.523,D49&lt;0.35,G49&lt;0.901,F49&lt;1.5),1,IF(AND(B49&lt;3.6,D49&gt;=0.35,G49&lt;0.901,F49&lt;1.5),1.575,IF(AND(B49&gt;=3.6,D49&gt;=0.35,G49&lt;0.901,F49&lt;1.5),1.5,IF(AND(G49&gt;=0.837,D49&lt;1.15,D49&lt;1.45,F49&gt;=1.5),3,IF(AND(G49&gt;=0.66,D49&gt;=1.15,D49&lt;1.45,F49&gt;=1.5),4,IF(AND(F49&gt;=2.5,D49&lt;1.55,D49&gt;=1.45,F49&gt;=1.5),5.025,IF(AND(F49&lt;2.5,D49&gt;=1.55,D49&gt;=1.45,F49&gt;=1.5),4.933,IF(AND(B49&lt;2.45,G49&lt;0.837,D49&lt;1.15,D49&lt;1.45,F49&gt;=1.5),3.3,IF(AND(B49&gt;=2.45,G49&lt;0.837,D49&lt;1.15,D49&lt;1.45,F49&gt;=1.5),3.86,IF(AND(B49&gt;=3.05,F49&lt;2.5,D49&lt;1.55,D49&gt;=1.45,F49&gt;=1.5),4.8,IF(AND(D49&gt;=2.45,F49&gt;=2.5,D49&gt;=1.55,D49&gt;=1.45,F49&gt;=1.5),5.875,IF(AND(H49&lt;13.187,G49&lt;0.217,H49&gt;=5.523,D49&lt;0.35,G49&lt;0.901,F49&lt;1.5),1.4,IF(AND(H49&gt;=13.187,G49&lt;0.217,H49&gt;=5.523,D49&lt;0.35,G49&lt;0.901,F49&lt;1.5),1.5,IF(AND(G49&lt;0.33,G49&gt;=0.217,H49&gt;=5.523,D49&lt;0.35,G49&lt;0.901,F49&lt;1.5),1.28,IF(AND(A49&lt;6.05,D49&lt;1.35,G49&lt;0.66,D49&gt;=1.15,D49&lt;1.45,F49&gt;=1.5),4.175,IF(AND(A49&gt;=6.05,D49&lt;1.35,G49&lt;0.66,D49&gt;=1.15,D49&lt;1.45,F49&gt;=1.5),4.3,IF(AND(A49&lt;5.65,D49&gt;=1.35,G49&lt;0.66,D49&gt;=1.15,D49&lt;1.45,F49&gt;=1.5),3.9,IF(AND(A49&gt;=5.65,D49&gt;=1.35,G49&lt;0.66,D49&gt;=1.15,D49&lt;1.45,F49&gt;=1.5),4.52,IF(AND(A49&lt;6.25,B49&lt;3.05,F49&lt;2.5,D49&lt;1.55,D49&gt;=1.45,F49&gt;=1.5),4.5,IF(AND(A49&gt;=6.25,B49&lt;3.05,F49&lt;2.5,D49&lt;1.55,D49&gt;=1.45,F49&gt;=1.5),4.675,IF(AND(A49&gt;=7.25,D49&lt;2.45,F49&gt;=2.5,D49&gt;=1.55,D49&gt;=1.45,F49&gt;=1.5),6.433,IF(AND(D49&gt;=0.25,G49&gt;=0.33,G49&gt;=0.217,H49&gt;=5.523,D49&lt;0.35,G49&lt;0.901,F49&lt;1.5),1.4,IF(AND(A49&lt;6.15,A49&lt;7.25,D49&lt;2.45,F49&gt;=2.5,D49&gt;=1.55,D49&gt;=1.45,F49&gt;=1.5),5.025,IF(AND(H49&lt;6.439,D49&lt;0.25,G49&gt;=0.33,G49&gt;=0.217,H49&gt;=5.523,D49&lt;0.35,G49&lt;0.901,F49&lt;1.5),1.5,IF(AND(H49&gt;=6.439,D49&lt;0.25,G49&gt;=0.33,G49&gt;=0.217,H49&gt;=5.523,D49&lt;0.35,G49&lt;0.901,F49&lt;1.5),1.38,IF(AND(H49&gt;=13.711,A49&gt;=6.15,A49&lt;7.25,D49&lt;2.45,F49&gt;=2.5,D49&gt;=1.55,D49&gt;=1.45,F49&gt;=1.5),5.68,IF(AND(B49&gt;=3.3,H49&lt;13.711,A49&gt;=6.15,A49&lt;7.25,D49&lt;2.45,F49&gt;=2.5,D49&gt;=1.55,D49&gt;=1.45,F49&gt;=1.5),5.6,IF(AND(G49&lt;0.093,B49&lt;3.3,H49&lt;13.711,A49&gt;=6.15,A49&lt;7.25,D49&lt;2.45,F49&gt;=2.5,D49&gt;=1.55,D49&gt;=1.45,F49&gt;=1.5),5.56,IF(AND(D49&lt;1.95,G49&gt;=0.093,B49&lt;3.3,H49&lt;13.711,A49&gt;=6.15,A49&lt;7.25,D49&lt;2.45,F49&gt;=2.5,D49&gt;=1.55,D49&gt;=1.45,F49&gt;=1.5),5.3,IF(AND(B49&lt;3.15,D49&gt;=1.95,G49&gt;=0.093,B49&lt;3.3,H49&lt;13.711,A49&gt;=6.15,A49&lt;7.25,D49&lt;2.45,F49&gt;=2.5,D49&gt;=1.55,D49&gt;=1.45,F49&gt;=1.5),5.1,IF(AND(B49&gt;=3.15,D49&gt;=1.95,G49&gt;=0.093,B49&lt;3.3,H49&lt;13.711,A49&gt;=6.15,A49&lt;7.25,D49&lt;2.45,F49&gt;=2.5,D49&gt;=1.55,D49&gt;=1.45,F49&gt;=1.5),5.15,"shouldnthappen"))))))))))))))))))))))))))))))))</f>
        <v>1.38</v>
      </c>
      <c r="S49" s="1" t="n">
        <f aca="false">IF(AND(G49&gt;=0.859,D49&gt;=0.35,F49&lt;1.5),1.9,IF(AND(D49&lt;1.75,F49&gt;=2.5,F49&gt;=1.5),4.867,IF(AND(H49&lt;8.42,A49&lt;5.05,D49&lt;0.35,F49&lt;1.5),1.42,IF(AND(H49&gt;=14.877,A49&gt;=5.05,D49&lt;0.35,F49&lt;1.5),1.3,IF(AND(B49&lt;3.35,G49&lt;0.859,D49&gt;=0.35,F49&lt;1.5),1.7,IF(AND(B49&gt;=3.35,G49&lt;0.859,D49&gt;=0.35,F49&lt;1.5),1.5,IF(AND(A49&gt;=6.05,B49&lt;2.75,F49&lt;2.5,F49&gt;=1.5),4.733,IF(AND(G49&gt;=0.68,B49&gt;=2.75,F49&lt;2.5,F49&gt;=1.5),4.025,IF(AND(H49&gt;=16.284,D49&gt;=1.75,F49&gt;=2.5,F49&gt;=1.5),6.6,IF(AND(A49&lt;4.35,H49&gt;=8.42,A49&lt;5.05,D49&lt;0.35,F49&lt;1.5),1.1,IF(AND(G49&gt;=0.948,H49&lt;14.877,A49&gt;=5.05,D49&lt;0.35,F49&lt;1.5),1.7,IF(AND(A49&lt;5.3,A49&lt;6.05,B49&lt;2.75,F49&lt;2.5,F49&gt;=1.5),3,IF(AND(H49&gt;=15.168,G49&lt;0.68,B49&gt;=2.75,F49&lt;2.5,F49&gt;=1.5),4.75,IF(AND(H49&gt;=14.005,A49&gt;=4.35,H49&gt;=8.42,A49&lt;5.05,D49&lt;0.35,F49&lt;1.5),1.375,IF(AND(A49&gt;=5.55,G49&lt;0.948,H49&lt;14.877,A49&gt;=5.05,D49&lt;0.35,F49&lt;1.5),1.7,IF(AND(H49&lt;12.363,A49&gt;=5.3,A49&lt;6.05,B49&lt;2.75,F49&lt;2.5,F49&gt;=1.5),3.825,IF(AND(H49&gt;=12.363,A49&gt;=5.3,A49&lt;6.05,B49&lt;2.75,F49&lt;2.5,F49&gt;=1.5),4.033,IF(AND(H49&gt;=14.508,H49&lt;15.168,G49&lt;0.68,B49&gt;=2.75,F49&lt;2.5,F49&gt;=1.5),4.2,IF(AND(D49&gt;=2.35,D49&gt;=2.2,H49&lt;16.284,D49&gt;=1.75,F49&gt;=2.5,F49&gt;=1.5),5.267,IF(AND(G49&lt;0.231,H49&lt;14.005,A49&gt;=4.35,H49&gt;=8.42,A49&lt;5.05,D49&lt;0.35,F49&lt;1.5),1.4,IF(AND(H49&gt;=14.494,A49&lt;5.55,G49&lt;0.948,H49&lt;14.877,A49&gt;=5.05,D49&lt;0.35,F49&lt;1.5),1.6,IF(AND(A49&lt;6.1,H49&lt;14.508,H49&lt;15.168,G49&lt;0.68,B49&gt;=2.75,F49&lt;2.5,F49&gt;=1.5),4.5,IF(AND(A49&lt;6.1,H49&lt;11.8,D49&lt;2.2,H49&lt;16.284,D49&gt;=1.75,F49&gt;=2.5,F49&gt;=1.5),4.95,IF(AND(A49&gt;=6.1,H49&lt;11.8,D49&lt;2.2,H49&lt;16.284,D49&gt;=1.75,F49&gt;=2.5,F49&gt;=1.5),5.333,IF(AND(B49&lt;2.75,H49&gt;=11.8,D49&lt;2.2,H49&lt;16.284,D49&gt;=1.75,F49&gt;=2.5,F49&gt;=1.5),5.1,IF(AND(B49&gt;=3.15,D49&lt;2.35,D49&gt;=2.2,H49&lt;16.284,D49&gt;=1.75,F49&gt;=2.5,F49&gt;=1.5),5.5,IF(AND(B49&gt;=3.35,G49&gt;=0.231,H49&lt;14.005,A49&gt;=4.35,H49&gt;=8.42,A49&lt;5.05,D49&lt;0.35,F49&lt;1.5),1.3,IF(AND(H49&lt;13.869,H49&lt;14.494,A49&lt;5.55,G49&lt;0.948,H49&lt;14.877,A49&gt;=5.05,D49&lt;0.35,F49&lt;1.5),1.5,IF(AND(H49&gt;=13.869,H49&lt;14.494,A49&lt;5.55,G49&lt;0.948,H49&lt;14.877,A49&gt;=5.05,D49&lt;0.35,F49&lt;1.5),1.4,IF(AND(G49&lt;0.636,A49&gt;=6.1,H49&lt;14.508,H49&lt;15.168,G49&lt;0.68,B49&gt;=2.75,F49&lt;2.5,F49&gt;=1.5),4.68,IF(AND(G49&gt;=0.636,A49&gt;=6.1,H49&lt;14.508,H49&lt;15.168,G49&lt;0.68,B49&gt;=2.75,F49&lt;2.5,F49&gt;=1.5),4.4,IF(AND(B49&lt;2.85,B49&gt;=2.75,H49&gt;=11.8,D49&lt;2.2,H49&lt;16.284,D49&gt;=1.75,F49&gt;=2.5,F49&gt;=1.5),6.7,IF(AND(H49&lt;10.626,B49&lt;3.15,D49&lt;2.35,D49&gt;=2.2,H49&lt;16.284,D49&gt;=1.75,F49&gt;=2.5,F49&gt;=1.5),5.1,IF(AND(H49&gt;=10.626,B49&lt;3.15,D49&lt;2.35,D49&gt;=2.2,H49&lt;16.284,D49&gt;=1.75,F49&gt;=2.5,F49&gt;=1.5),5.2,IF(AND(G49&lt;0.378,B49&lt;3.35,G49&gt;=0.231,H49&lt;14.005,A49&gt;=4.35,H49&gt;=8.42,A49&lt;5.05,D49&lt;0.35,F49&lt;1.5),1.2,IF(AND(G49&gt;=0.378,B49&lt;3.35,G49&gt;=0.231,H49&lt;14.005,A49&gt;=4.35,H49&gt;=8.42,A49&lt;5.05,D49&lt;0.35,F49&lt;1.5),1.3,IF(AND(A49&lt;6.2,B49&gt;=2.85,B49&gt;=2.75,H49&gt;=11.8,D49&lt;2.2,H49&lt;16.284,D49&gt;=1.75,F49&gt;=2.5,F49&gt;=1.5),4.9,IF(AND(G49&lt;0.388,A49&gt;=6.2,B49&gt;=2.85,B49&gt;=2.75,H49&gt;=11.8,D49&lt;2.2,H49&lt;16.284,D49&gt;=1.75,F49&gt;=2.5,F49&gt;=1.5),5.52,IF(AND(G49&gt;=0.388,A49&gt;=6.2,B49&gt;=2.85,B49&gt;=2.75,H49&gt;=11.8,D49&lt;2.2,H49&lt;16.284,D49&gt;=1.75,F49&gt;=2.5,F49&gt;=1.5),5.7,"shouldnthappen")))))))))))))))))))))))))))))))))))))))</f>
        <v>1.6</v>
      </c>
      <c r="T49" s="1" t="n">
        <f aca="false">IF(AND(D49&gt;=0.8,A49&lt;5.45),3.7,IF(AND(D49&gt;=0.35,D49&lt;0.8,A49&lt;5.45),1.56,IF(AND(G49&lt;0.164,F49&lt;2.5,A49&gt;=5.45),1.6,IF(AND(H49&gt;=16.718,F49&gt;=2.5,A49&gt;=5.45),6.4,IF(AND(G49&gt;=0.719,H49&lt;16.718,F49&gt;=2.5,A49&gt;=5.45),5.05,IF(AND(A49&lt;4.35,A49&lt;5.05,D49&lt;0.35,D49&lt;0.8,A49&lt;5.45),1.1,IF(AND(H49&gt;=14.494,A49&gt;=5.05,D49&lt;0.35,D49&lt;0.8,A49&lt;5.45),1.6,IF(AND(G49&lt;0.338,D49&lt;1.25,G49&gt;=0.164,F49&lt;2.5,A49&gt;=5.45),4.1,IF(AND(H49&lt;8.397,D49&gt;=1.25,G49&gt;=0.164,F49&lt;2.5,A49&gt;=5.45),4,IF(AND(H49&lt;11.031,H49&lt;14.494,A49&gt;=5.05,D49&lt;0.35,D49&lt;0.8,A49&lt;5.45),1.5,IF(AND(H49&gt;=11.031,H49&lt;14.494,A49&gt;=5.05,D49&lt;0.35,D49&lt;0.8,A49&lt;5.45),1.44,IF(AND(B49&lt;2.65,H49&gt;=8.397,D49&gt;=1.25,G49&gt;=0.164,F49&lt;2.5,A49&gt;=5.45),4.767,IF(AND(H49&lt;7.388,G49&lt;0.487,G49&lt;0.719,H49&lt;16.718,F49&gt;=2.5,A49&gt;=5.45),5.067,IF(AND(G49&lt;0.533,G49&gt;=0.487,G49&lt;0.719,H49&lt;16.718,F49&gt;=2.5,A49&gt;=5.45),5.8,IF(AND(G49&gt;=0.533,G49&gt;=0.487,G49&lt;0.719,H49&lt;16.718,F49&gt;=2.5,A49&gt;=5.45),5.86,IF(AND(B49&lt;3.25,A49&gt;=4.95,A49&gt;=4.35,A49&lt;5.05,D49&lt;0.35,D49&lt;0.8,A49&lt;5.45),1.2,IF(AND(A49&lt;5.6,H49&lt;11.218,G49&gt;=0.338,D49&lt;1.25,G49&gt;=0.164,F49&lt;2.5,A49&gt;=5.45),3.7,IF(AND(A49&gt;=5.6,H49&lt;11.218,G49&gt;=0.338,D49&lt;1.25,G49&gt;=0.164,F49&lt;2.5,A49&gt;=5.45),3.5,IF(AND(H49&lt;12.668,H49&gt;=11.218,G49&gt;=0.338,D49&lt;1.25,G49&gt;=0.164,F49&lt;2.5,A49&gt;=5.45),3.9,IF(AND(H49&gt;=12.668,H49&gt;=11.218,G49&gt;=0.338,D49&lt;1.25,G49&gt;=0.164,F49&lt;2.5,A49&gt;=5.45),4,IF(AND(H49&gt;=15.705,B49&gt;=2.65,H49&gt;=8.397,D49&gt;=1.25,G49&gt;=0.164,F49&lt;2.5,A49&gt;=5.45),4.8,IF(AND(B49&lt;2.75,H49&gt;=7.388,G49&lt;0.487,G49&lt;0.719,H49&lt;16.718,F49&gt;=2.5,A49&gt;=5.45),5.26,IF(AND(B49&lt;2.95,A49&lt;4.5,A49&lt;4.95,A49&gt;=4.35,A49&lt;5.05,D49&lt;0.35,D49&lt;0.8,A49&lt;5.45),1.4,IF(AND(B49&gt;=2.95,A49&lt;4.5,A49&lt;4.95,A49&gt;=4.35,A49&lt;5.05,D49&lt;0.35,D49&lt;0.8,A49&lt;5.45),1.3,IF(AND(H49&gt;=13.924,A49&gt;=4.5,A49&lt;4.95,A49&gt;=4.35,A49&lt;5.05,D49&lt;0.35,D49&lt;0.8,A49&lt;5.45),1.5,IF(AND(G49&lt;0.252,B49&gt;=3.25,A49&gt;=4.95,A49&gt;=4.35,A49&lt;5.05,D49&lt;0.35,D49&lt;0.8,A49&lt;5.45),1.4,IF(AND(G49&gt;=0.252,B49&gt;=3.25,A49&gt;=4.95,A49&gt;=4.35,A49&lt;5.05,D49&lt;0.35,D49&lt;0.8,A49&lt;5.45),1.32,IF(AND(G49&gt;=0.473,H49&lt;15.705,B49&gt;=2.65,H49&gt;=8.397,D49&gt;=1.25,G49&gt;=0.164,F49&lt;2.5,A49&gt;=5.45),4.7,IF(AND(B49&gt;=3.15,B49&gt;=2.75,H49&gt;=7.388,G49&lt;0.487,G49&lt;0.719,H49&lt;16.718,F49&gt;=2.5,A49&gt;=5.45),5.7,IF(AND(B49&lt;3.15,H49&lt;13.924,A49&gt;=4.5,A49&lt;4.95,A49&gt;=4.35,A49&lt;5.05,D49&lt;0.35,D49&lt;0.8,A49&lt;5.45),1.433,IF(AND(B49&gt;=3.15,H49&lt;13.924,A49&gt;=4.5,A49&lt;4.95,A49&gt;=4.35,A49&lt;5.05,D49&lt;0.35,D49&lt;0.8,A49&lt;5.45),1.4,IF(AND(H49&gt;=14.81,G49&lt;0.473,H49&lt;15.705,B49&gt;=2.65,H49&gt;=8.397,D49&gt;=1.25,G49&gt;=0.164,F49&lt;2.5,A49&gt;=5.45),4.2,IF(AND(A49&lt;6.65,B49&lt;3.15,B49&gt;=2.75,H49&gt;=7.388,G49&lt;0.487,G49&lt;0.719,H49&lt;16.718,F49&gt;=2.5,A49&gt;=5.45),5.6,IF(AND(A49&gt;=6.65,B49&lt;3.15,B49&gt;=2.75,H49&gt;=7.388,G49&lt;0.487,G49&lt;0.719,H49&lt;16.718,F49&gt;=2.5,A49&gt;=5.45),5.4,IF(AND(A49&lt;6.15,H49&lt;14.81,G49&lt;0.473,H49&lt;15.705,B49&gt;=2.65,H49&gt;=8.397,D49&gt;=1.25,G49&gt;=0.164,F49&lt;2.5,A49&gt;=5.45),4.5,IF(AND(A49&gt;=6.15,H49&lt;14.81,G49&lt;0.473,H49&lt;15.705,B49&gt;=2.65,H49&gt;=8.397,D49&gt;=1.25,G49&gt;=0.164,F49&lt;2.5,A49&gt;=5.45),4.4,"shouldnthappen"))))))))))))))))))))))))))))))))))))</f>
        <v>1.6</v>
      </c>
      <c r="U49" s="1" t="n">
        <f aca="false">IF(AND(G49&gt;=0.934,F49&lt;1.5),1.7,IF(AND(D49&lt;0.15,D49&lt;0.25,G49&lt;0.934,F49&lt;1.5),1.38,IF(AND(H49&gt;=14.379,D49&gt;=0.25,G49&lt;0.934,F49&lt;1.5),1.7,IF(AND(A49&lt;5.3,D49&lt;1.35,F49&lt;2.5,F49&gt;=1.5),3.15,IF(AND(H49&lt;7.148,D49&gt;=1.35,F49&lt;2.5,F49&gt;=1.5),3.9,IF(AND(G49&lt;0.352,A49&lt;6.15,F49&gt;=2.5,F49&gt;=1.5),4.5,IF(AND(G49&gt;=0.352,A49&lt;6.15,F49&gt;=2.5,F49&gt;=1.5),4.92,IF(AND(B49&lt;2.85,A49&gt;=6.15,F49&gt;=2.5,F49&gt;=1.5),6.2,IF(AND(D49&gt;=0.45,H49&lt;14.379,D49&gt;=0.25,G49&lt;0.934,F49&lt;1.5),1.65,IF(AND(G49&gt;=0.857,A49&gt;=5.3,D49&lt;1.35,F49&lt;2.5,F49&gt;=1.5),4.3,IF(AND(A49&gt;=7.25,B49&gt;=2.85,A49&gt;=6.15,F49&gt;=2.5,F49&gt;=1.5),6.425,IF(AND(H49&lt;9.499,A49&lt;5.05,D49&gt;=0.15,D49&lt;0.25,G49&lt;0.934,F49&lt;1.5),1.4,IF(AND(A49&gt;=5.45,A49&gt;=5.05,D49&gt;=0.15,D49&lt;0.25,G49&lt;0.934,F49&lt;1.5),1.3,IF(AND(B49&gt;=4.15,D49&lt;0.45,H49&lt;14.379,D49&gt;=0.25,G49&lt;0.934,F49&lt;1.5),1.5,IF(AND(A49&gt;=5.75,G49&lt;0.857,A49&gt;=5.3,D49&lt;1.35,F49&lt;2.5,F49&gt;=1.5),4.02,IF(AND(A49&lt;6.65,G49&lt;0.333,H49&gt;=7.148,D49&gt;=1.35,F49&lt;2.5,F49&gt;=1.5),4.475,IF(AND(A49&gt;=6.65,G49&lt;0.333,H49&gt;=7.148,D49&gt;=1.35,F49&lt;2.5,F49&gt;=1.5),4.8,IF(AND(D49&gt;=1.45,G49&gt;=0.333,H49&gt;=7.148,D49&gt;=1.35,F49&lt;2.5,F49&gt;=1.5),4.85,IF(AND(G49&gt;=0.861,A49&lt;7.25,B49&gt;=2.85,A49&gt;=6.15,F49&gt;=2.5,F49&gt;=1.5),5.2,IF(AND(G49&lt;0.571,H49&gt;=9.499,A49&lt;5.05,D49&gt;=0.15,D49&lt;0.25,G49&lt;0.934,F49&lt;1.5),1.2,IF(AND(G49&gt;=0.571,H49&gt;=9.499,A49&lt;5.05,D49&gt;=0.15,D49&lt;0.25,G49&lt;0.934,F49&lt;1.5),1.3,IF(AND(H49&lt;9.283,A49&lt;5.45,A49&gt;=5.05,D49&gt;=0.15,D49&lt;0.25,G49&lt;0.934,F49&lt;1.5),1.5,IF(AND(H49&gt;=9.283,A49&lt;5.45,A49&gt;=5.05,D49&gt;=0.15,D49&lt;0.25,G49&lt;0.934,F49&lt;1.5),1.425,IF(AND(A49&lt;4.9,B49&lt;4.15,D49&lt;0.45,H49&lt;14.379,D49&gt;=0.25,G49&lt;0.934,F49&lt;1.5),1.4,IF(AND(A49&gt;=4.9,B49&lt;4.15,D49&lt;0.45,H49&lt;14.379,D49&gt;=0.25,G49&lt;0.934,F49&lt;1.5),1.325,IF(AND(G49&lt;0.572,A49&lt;5.75,G49&lt;0.857,A49&gt;=5.3,D49&lt;1.35,F49&lt;2.5,F49&gt;=1.5),3.65,IF(AND(G49&gt;=0.572,A49&lt;5.75,G49&lt;0.857,A49&gt;=5.3,D49&lt;1.35,F49&lt;2.5,F49&gt;=1.5),3.9,IF(AND(A49&lt;6.75,D49&lt;1.45,G49&gt;=0.333,H49&gt;=7.148,D49&gt;=1.35,F49&lt;2.5,F49&gt;=1.5),4.4,IF(AND(A49&gt;=6.75,D49&lt;1.45,G49&gt;=0.333,H49&gt;=7.148,D49&gt;=1.35,F49&lt;2.5,F49&gt;=1.5),4.78,IF(AND(A49&lt;6.6,B49&lt;3.25,G49&lt;0.861,A49&lt;7.25,B49&gt;=2.85,A49&gt;=6.15,F49&gt;=2.5,F49&gt;=1.5),5.333,IF(AND(H49&lt;11.461,B49&gt;=3.25,G49&lt;0.861,A49&lt;7.25,B49&gt;=2.85,A49&gt;=6.15,F49&gt;=2.5,F49&gt;=1.5),6.025,IF(AND(H49&gt;=11.461,B49&gt;=3.25,G49&lt;0.861,A49&lt;7.25,B49&gt;=2.85,A49&gt;=6.15,F49&gt;=2.5,F49&gt;=1.5),5.667,IF(AND(H49&gt;=14.564,A49&gt;=6.6,B49&lt;3.25,G49&lt;0.861,A49&lt;7.25,B49&gt;=2.85,A49&gt;=6.15,F49&gt;=2.5,F49&gt;=1.5),5.4,IF(AND(D49&gt;=2.35,H49&lt;14.564,A49&gt;=6.6,B49&lt;3.25,G49&lt;0.861,A49&lt;7.25,B49&gt;=2.85,A49&gt;=6.15,F49&gt;=2.5,F49&gt;=1.5),5.6,IF(AND(A49&lt;6.85,D49&lt;2.35,H49&lt;14.564,A49&gt;=6.6,B49&lt;3.25,G49&lt;0.861,A49&lt;7.25,B49&gt;=2.85,A49&gt;=6.15,F49&gt;=2.5,F49&gt;=1.5),5.9,IF(AND(A49&gt;=6.85,D49&lt;2.35,H49&lt;14.564,A49&gt;=6.6,B49&lt;3.25,G49&lt;0.861,A49&lt;7.25,B49&gt;=2.85,A49&gt;=6.15,F49&gt;=2.5,F49&gt;=1.5),5.78,"shouldnthappen"))))))))))))))))))))))))))))))))))))</f>
        <v>1.425</v>
      </c>
      <c r="V49" s="1" t="n">
        <f aca="false">IF(AND(H49&lt;5.748,A49&lt;5.05,D49&lt;0.75),1,IF(AND(B49&lt;3.15,H49&gt;=5.748,A49&lt;5.05,D49&lt;0.75),1.475,IF(AND(G49&gt;=0.801,D49&lt;0.25,A49&gt;=5.05,D49&lt;0.75),1.7,IF(AND(D49&gt;=0.45,D49&gt;=0.25,A49&gt;=5.05,D49&lt;0.75),1.7,IF(AND(B49&lt;2.35,F49&lt;2.5,B49&lt;2.75,D49&gt;=0.75),4.16,IF(AND(D49&lt;1.75,F49&gt;=2.5,B49&lt;2.75,D49&gt;=0.75),4.875,IF(AND(D49&gt;=1.75,F49&gt;=2.5,B49&lt;2.75,D49&gt;=0.75),5.333,IF(AND(H49&gt;=16.284,D49&gt;=1.55,B49&gt;=2.75,D49&gt;=0.75),6.6,IF(AND(H49&gt;=14.144,B49&gt;=3.15,H49&gt;=5.748,A49&lt;5.05,D49&lt;0.75),1.3,IF(AND(A49&lt;5.45,G49&lt;0.801,D49&lt;0.25,A49&gt;=5.05,D49&lt;0.75),1.5,IF(AND(A49&gt;=5.45,G49&lt;0.801,D49&lt;0.25,A49&gt;=5.05,D49&lt;0.75),1.34,IF(AND(B49&lt;3.75,D49&lt;0.45,D49&gt;=0.25,A49&gt;=5.05,D49&lt;0.75),1.467,IF(AND(B49&gt;=3.75,D49&lt;0.45,D49&gt;=0.25,A49&gt;=5.05,D49&lt;0.75),1.767,IF(AND(G49&gt;=0.896,B49&gt;=2.35,F49&lt;2.5,B49&lt;2.75,D49&gt;=0.75),4.9,IF(AND(H49&lt;15.504,D49&lt;1.35,D49&lt;1.55,B49&gt;=2.75,D49&gt;=0.75),4.2,IF(AND(H49&gt;=15.504,D49&lt;1.35,D49&lt;1.55,B49&gt;=2.75,D49&gt;=0.75),4.6,IF(AND(H49&lt;9.767,D49&gt;=1.35,D49&lt;1.55,B49&gt;=2.75,D49&gt;=0.75),5.1,IF(AND(A49&lt;4.5,H49&lt;14.144,B49&gt;=3.15,H49&gt;=5.748,A49&lt;5.05,D49&lt;0.75),1.3,IF(AND(A49&gt;=4.5,H49&lt;14.144,B49&gt;=3.15,H49&gt;=5.748,A49&lt;5.05,D49&lt;0.75),1.4,IF(AND(D49&gt;=1.15,G49&lt;0.896,B49&gt;=2.35,F49&lt;2.5,B49&lt;2.75,D49&gt;=0.75),4.04,IF(AND(B49&lt;2.9,H49&gt;=9.767,D49&gt;=1.35,D49&lt;1.55,B49&gt;=2.75,D49&gt;=0.75),4.8,IF(AND(D49&lt;1.7,A49&gt;=7.05,H49&lt;16.284,D49&gt;=1.55,B49&gt;=2.75,D49&gt;=0.75),5.8,IF(AND(D49&gt;=1.7,A49&gt;=7.05,H49&lt;16.284,D49&gt;=1.55,B49&gt;=2.75,D49&gt;=0.75),6.3,IF(AND(B49&lt;2.45,D49&lt;1.15,G49&lt;0.896,B49&gt;=2.35,F49&lt;2.5,B49&lt;2.75,D49&gt;=0.75),3.767,IF(AND(B49&gt;=2.45,D49&lt;1.15,G49&lt;0.896,B49&gt;=2.35,F49&lt;2.5,B49&lt;2.75,D49&gt;=0.75),3.167,IF(AND(B49&gt;=3.15,B49&gt;=2.9,H49&gt;=9.767,D49&gt;=1.35,D49&lt;1.55,B49&gt;=2.75,D49&gt;=0.75),4.7,IF(AND(D49&lt;1.9,D49&lt;2.05,A49&lt;7.05,H49&lt;16.284,D49&gt;=1.55,B49&gt;=2.75,D49&gt;=0.75),4.82,IF(AND(D49&gt;=1.9,D49&lt;2.05,A49&lt;7.05,H49&lt;16.284,D49&gt;=1.55,B49&gt;=2.75,D49&gt;=0.75),5.067,IF(AND(H49&lt;12.721,B49&lt;3.15,B49&gt;=2.9,H49&gt;=9.767,D49&gt;=1.35,D49&lt;1.55,B49&gt;=2.75,D49&gt;=0.75),4.5,IF(AND(H49&gt;=12.721,B49&lt;3.15,B49&gt;=2.9,H49&gt;=9.767,D49&gt;=1.35,D49&lt;1.55,B49&gt;=2.75,D49&gt;=0.75),4.433,IF(AND(H49&lt;9.525,G49&lt;0.364,D49&gt;=2.05,A49&lt;7.05,H49&lt;16.284,D49&gt;=1.55,B49&gt;=2.75,D49&gt;=0.75),5.1,IF(AND(A49&lt;6.25,G49&gt;=0.364,D49&gt;=2.05,A49&lt;7.05,H49&lt;16.284,D49&gt;=1.55,B49&gt;=2.75,D49&gt;=0.75),5.4,IF(AND(H49&lt;10.898,H49&gt;=9.525,G49&lt;0.364,D49&gt;=2.05,A49&lt;7.05,H49&lt;16.284,D49&gt;=1.55,B49&gt;=2.75,D49&gt;=0.75),5.6,IF(AND(H49&lt;8.711,A49&gt;=6.25,G49&gt;=0.364,D49&gt;=2.05,A49&lt;7.05,H49&lt;16.284,D49&gt;=1.55,B49&gt;=2.75,D49&gt;=0.75),5.7,IF(AND(H49&gt;=8.711,A49&gt;=6.25,G49&gt;=0.364,D49&gt;=2.05,A49&lt;7.05,H49&lt;16.284,D49&gt;=1.55,B49&gt;=2.75,D49&gt;=0.75),5.84,IF(AND(D49&lt;2.2,H49&gt;=10.898,H49&gt;=9.525,G49&lt;0.364,D49&gt;=2.05,A49&lt;7.05,H49&lt;16.284,D49&gt;=1.55,B49&gt;=2.75,D49&gt;=0.75),5.4,IF(AND(D49&gt;=2.2,H49&gt;=10.898,H49&gt;=9.525,G49&lt;0.364,D49&gt;=2.05,A49&lt;7.05,H49&lt;16.284,D49&gt;=1.55,B49&gt;=2.75,D49&gt;=0.75),5.3,"shouldnthappen")))))))))))))))))))))))))))))))))))))</f>
        <v>1.5</v>
      </c>
      <c r="W49" s="1" t="n">
        <f aca="false">IF(AND(H49&lt;6.926,D49&gt;=0.35,D49&lt;0.8),1.9,IF(AND(H49&gt;=6.926,D49&gt;=0.35,D49&lt;0.8),1.533,IF(AND(H49&lt;13.492,A49&lt;4.75,D49&lt;0.35,D49&lt;0.8),1.1,IF(AND(H49&gt;=13.492,A49&lt;4.75,D49&lt;0.35,D49&lt;0.8),1.375,IF(AND(B49&lt;2.75,A49&gt;=5.85,F49&lt;2.5,D49&gt;=0.8),4.833,IF(AND(B49&lt;3.3,A49&gt;=7.05,F49&gt;=2.5,D49&gt;=0.8),5.8,IF(AND(B49&gt;=3.3,A49&gt;=7.05,F49&gt;=2.5,D49&gt;=0.8),6.325,IF(AND(D49&gt;=0.25,A49&lt;5.05,A49&gt;=4.75,D49&lt;0.35,D49&lt;0.8),1.3,IF(AND(B49&lt;3.6,A49&gt;=5.05,A49&gt;=4.75,D49&lt;0.35,D49&lt;0.8),1.4,IF(AND(H49&lt;10.194,G49&lt;0.412,A49&lt;5.85,F49&lt;2.5,D49&gt;=0.8),4.133,IF(AND(H49&gt;=10.194,G49&lt;0.412,A49&lt;5.85,F49&lt;2.5,D49&gt;=0.8),4.5,IF(AND(A49&lt;5.35,G49&gt;=0.412,A49&lt;5.85,F49&lt;2.5,D49&gt;=0.8),3.15,IF(AND(A49&lt;6.2,B49&gt;=2.75,A49&gt;=5.85,F49&lt;2.5,D49&gt;=0.8),4.3,IF(AND(H49&lt;5.767,A49&lt;6.2,A49&lt;7.05,F49&gt;=2.5,D49&gt;=0.8),4.5,IF(AND(G49&gt;=0.861,A49&gt;=6.2,A49&lt;7.05,F49&gt;=2.5,D49&gt;=0.8),5.2,IF(AND(B49&lt;3.15,D49&lt;0.25,A49&lt;5.05,A49&gt;=4.75,D49&lt;0.35,D49&lt;0.8),1.55,IF(AND(A49&lt;5.45,B49&gt;=3.6,A49&gt;=5.05,A49&gt;=4.75,D49&lt;0.35,D49&lt;0.8),1.5,IF(AND(A49&gt;=5.45,B49&gt;=3.6,A49&gt;=5.05,A49&gt;=4.75,D49&lt;0.35,D49&lt;0.8),1.4,IF(AND(G49&gt;=0.772,A49&gt;=5.35,G49&gt;=0.412,A49&lt;5.85,F49&lt;2.5,D49&gt;=0.8),3.9,IF(AND(D49&gt;=1.45,A49&gt;=6.2,B49&gt;=2.75,A49&gt;=5.85,F49&lt;2.5,D49&gt;=0.8),4.775,IF(AND(G49&lt;0.5,H49&gt;=5.767,A49&lt;6.2,A49&lt;7.05,F49&gt;=2.5,D49&gt;=0.8),5.1,IF(AND(G49&gt;=0.5,H49&gt;=5.767,A49&lt;6.2,A49&lt;7.05,F49&gt;=2.5,D49&gt;=0.8),4.95,IF(AND(B49&gt;=3.25,G49&lt;0.861,A49&gt;=6.2,A49&lt;7.05,F49&gt;=2.5,D49&gt;=0.8),5.75,IF(AND(A49&lt;4.95,B49&gt;=3.15,D49&lt;0.25,A49&lt;5.05,A49&gt;=4.75,D49&lt;0.35,D49&lt;0.8),1.4,IF(AND(A49&lt;5.65,G49&lt;0.772,A49&gt;=5.35,G49&gt;=0.412,A49&lt;5.85,F49&lt;2.5,D49&gt;=0.8),3.6,IF(AND(A49&gt;=5.65,G49&lt;0.772,A49&gt;=5.35,G49&gt;=0.412,A49&lt;5.85,F49&lt;2.5,D49&gt;=0.8),3.5,IF(AND(B49&gt;=3.15,D49&lt;1.45,A49&gt;=6.2,B49&gt;=2.75,A49&gt;=5.85,F49&lt;2.5,D49&gt;=0.8),4.7,IF(AND(A49&gt;=6.65,B49&lt;3.25,G49&lt;0.861,A49&gt;=6.2,A49&lt;7.05,F49&gt;=2.5,D49&gt;=0.8),5.567,IF(AND(H49&lt;9.499,A49&gt;=4.95,B49&gt;=3.15,D49&lt;0.25,A49&lt;5.05,A49&gt;=4.75,D49&lt;0.35,D49&lt;0.8),1.4,IF(AND(H49&gt;=9.499,A49&gt;=4.95,B49&gt;=3.15,D49&lt;0.25,A49&lt;5.05,A49&gt;=4.75,D49&lt;0.35,D49&lt;0.8),1.2,IF(AND(G49&lt;0.765,B49&lt;3.15,D49&lt;1.45,A49&gt;=6.2,B49&gt;=2.75,A49&gt;=5.85,F49&lt;2.5,D49&gt;=0.8),4.4,IF(AND(G49&gt;=0.765,B49&lt;3.15,D49&lt;1.45,A49&gt;=6.2,B49&gt;=2.75,A49&gt;=5.85,F49&lt;2.5,D49&gt;=0.8),4.6,IF(AND(H49&lt;10.667,A49&lt;6.65,B49&lt;3.25,G49&lt;0.861,A49&gt;=6.2,A49&lt;7.05,F49&gt;=2.5,D49&gt;=0.8),5.167,IF(AND(G49&lt;0.627,H49&gt;=10.667,A49&lt;6.65,B49&lt;3.25,G49&lt;0.861,A49&gt;=6.2,A49&lt;7.05,F49&gt;=2.5,D49&gt;=0.8),5.64,IF(AND(G49&gt;=0.627,H49&gt;=10.667,A49&lt;6.65,B49&lt;3.25,G49&lt;0.861,A49&gt;=6.2,A49&lt;7.05,F49&gt;=2.5,D49&gt;=0.8),5.1,"shouldnthappen")))))))))))))))))))))))))))))))))))</f>
        <v>1.5</v>
      </c>
      <c r="X49" s="1" t="n">
        <f aca="false">IF(AND(B49&lt;3.05,H49&lt;6.697,A49&lt;5.45),4.1,IF(AND(B49&gt;=3.05,H49&lt;6.697,A49&lt;5.45),1.48,IF(AND(D49&lt;0.7,A49&lt;5.9,A49&gt;=5.45),1.4,IF(AND(A49&lt;4.35,B49&lt;3.3,H49&gt;=6.697,A49&lt;5.45),1.1,IF(AND(G49&lt;0.372,D49&gt;=0.7,A49&lt;5.9,A49&gt;=5.45),4.36,IF(AND(A49&gt;=4.9,A49&gt;=4.35,B49&lt;3.3,H49&gt;=6.697,A49&lt;5.45),1.6,IF(AND(H49&gt;=14.171,A49&lt;5.15,B49&gt;=3.3,H49&gt;=6.697,A49&lt;5.45),1.6,IF(AND(G49&lt;0.451,A49&gt;=5.15,B49&gt;=3.3,H49&gt;=6.697,A49&lt;5.45),1.367,IF(AND(G49&gt;=0.451,A49&gt;=5.15,B49&gt;=3.3,H49&gt;=6.697,A49&lt;5.45),1.5,IF(AND(G49&lt;0.332,D49&lt;1.45,F49&lt;2.5,A49&gt;=5.9,A49&gt;=5.45),4.35,IF(AND(A49&lt;6.15,D49&gt;=1.45,F49&lt;2.5,A49&gt;=5.9,A49&gt;=5.45),5.1,IF(AND(D49&gt;=2.4,G49&lt;0.432,F49&gt;=2.5,A49&gt;=5.9,A49&gt;=5.45),5.78,IF(AND(A49&lt;6.15,G49&gt;=0.432,F49&gt;=2.5,A49&gt;=5.9,A49&gt;=5.45),4.9,IF(AND(B49&lt;3.1,A49&lt;4.9,A49&gt;=4.35,B49&lt;3.3,H49&gt;=6.697,A49&lt;5.45),1.4,IF(AND(B49&gt;=3.1,A49&lt;4.9,A49&gt;=4.35,B49&lt;3.3,H49&gt;=6.697,A49&lt;5.45),1.3,IF(AND(G49&lt;0.343,H49&lt;14.171,A49&lt;5.15,B49&gt;=3.3,H49&gt;=6.697,A49&lt;5.45),1.433,IF(AND(G49&gt;=0.343,H49&lt;14.171,A49&lt;5.15,B49&gt;=3.3,H49&gt;=6.697,A49&lt;5.45),1.525,IF(AND(D49&lt;1.05,B49&lt;2.55,G49&gt;=0.372,D49&gt;=0.7,A49&lt;5.9,A49&gt;=5.45),3.7,IF(AND(H49&lt;10.596,B49&gt;=2.55,G49&gt;=0.372,D49&gt;=0.7,A49&lt;5.9,A49&gt;=5.45),3.525,IF(AND(H49&gt;=10.596,B49&gt;=2.55,G49&gt;=0.372,D49&gt;=0.7,A49&lt;5.9,A49&gt;=5.45),3.9,IF(AND(H49&lt;14.314,G49&gt;=0.332,D49&lt;1.45,F49&lt;2.5,A49&gt;=5.9,A49&gt;=5.45),4.4,IF(AND(H49&gt;=14.314,G49&gt;=0.332,D49&lt;1.45,F49&lt;2.5,A49&gt;=5.9,A49&gt;=5.45),4.7,IF(AND(H49&lt;13.906,A49&gt;=6.15,D49&gt;=1.45,F49&lt;2.5,A49&gt;=5.9,A49&gt;=5.45),4.675,IF(AND(H49&gt;=13.906,A49&gt;=6.15,D49&gt;=1.45,F49&lt;2.5,A49&gt;=5.9,A49&gt;=5.45),4.9,IF(AND(G49&lt;0.093,D49&lt;2.4,G49&lt;0.432,F49&gt;=2.5,A49&gt;=5.9,A49&gt;=5.45),5.6,IF(AND(B49&lt;2.95,A49&gt;=6.15,G49&gt;=0.432,F49&gt;=2.5,A49&gt;=5.9,A49&gt;=5.45),5.86,IF(AND(A49&lt;5.55,D49&gt;=1.05,B49&lt;2.55,G49&gt;=0.372,D49&gt;=0.7,A49&lt;5.9,A49&gt;=5.45),4,IF(AND(A49&gt;=5.55,D49&gt;=1.05,B49&lt;2.55,G49&gt;=0.372,D49&gt;=0.7,A49&lt;5.9,A49&gt;=5.45),3.9,IF(AND(D49&lt;1.7,G49&gt;=0.093,D49&lt;2.4,G49&lt;0.432,F49&gt;=2.5,A49&gt;=5.9,A49&gt;=5.45),5.05,IF(AND(G49&gt;=0.774,B49&gt;=2.95,A49&gt;=6.15,G49&gt;=0.432,F49&gt;=2.5,A49&gt;=5.9,A49&gt;=5.45),5.3,IF(AND(G49&gt;=0.312,D49&gt;=1.7,G49&gt;=0.093,D49&lt;2.4,G49&lt;0.432,F49&gt;=2.5,A49&gt;=5.9,A49&gt;=5.45),5.4,IF(AND(D49&lt;2.45,G49&lt;0.774,B49&gt;=2.95,A49&gt;=6.15,G49&gt;=0.432,F49&gt;=2.5,A49&gt;=5.9,A49&gt;=5.45),5.66,IF(AND(D49&gt;=2.45,G49&lt;0.774,B49&gt;=2.95,A49&gt;=6.15,G49&gt;=0.432,F49&gt;=2.5,A49&gt;=5.9,A49&gt;=5.45),6,IF(AND(G49&gt;=0.301,G49&lt;0.312,D49&gt;=1.7,G49&gt;=0.093,D49&lt;2.4,G49&lt;0.432,F49&gt;=2.5,A49&gt;=5.9,A49&gt;=5.45),5.1,IF(AND(A49&lt;6.45,G49&lt;0.301,G49&lt;0.312,D49&gt;=1.7,G49&gt;=0.093,D49&lt;2.4,G49&lt;0.432,F49&gt;=2.5,A49&gt;=5.9,A49&gt;=5.45),5.3,IF(AND(A49&gt;=6.45,G49&lt;0.301,G49&lt;0.312,D49&gt;=1.7,G49&gt;=0.093,D49&lt;2.4,G49&lt;0.432,F49&gt;=2.5,A49&gt;=5.9,A49&gt;=5.45),5.2,"shouldnthappen"))))))))))))))))))))))))))))))))))))</f>
        <v>1.6</v>
      </c>
      <c r="Y49" s="1" t="n">
        <f aca="false">IF(AND(H49&lt;6.51,F49&lt;1.5),1.8,IF(AND(H49&gt;=16.674,F49&gt;=1.5),6.533,IF(AND(D49&gt;=0.45,H49&gt;=6.51,F49&lt;1.5),1.667,IF(AND(H49&gt;=13.805,G49&lt;0.154,H49&lt;16.674,F49&gt;=1.5),6.7,IF(AND(D49&lt;0.15,A49&lt;5.05,D49&lt;0.45,H49&gt;=6.51,F49&lt;1.5),1.4,IF(AND(H49&gt;=13.586,A49&gt;=5.05,D49&lt;0.45,H49&gt;=6.51,F49&lt;1.5),1.3,IF(AND(F49&lt;2.5,H49&lt;13.805,G49&lt;0.154,H49&lt;16.674,F49&gt;=1.5),4.6,IF(AND(H49&lt;8.929,D49&lt;1.35,G49&gt;=0.154,H49&lt;16.674,F49&gt;=1.5),3.64,IF(AND(G49&lt;0.05,H49&lt;13.586,A49&gt;=5.05,D49&lt;0.45,H49&gt;=6.51,F49&lt;1.5),1.4,IF(AND(G49&gt;=0.107,F49&gt;=2.5,H49&lt;13.805,G49&lt;0.154,H49&lt;16.674,F49&gt;=1.5),5.3,IF(AND(B49&gt;=2.75,H49&gt;=8.929,D49&lt;1.35,G49&gt;=0.154,H49&lt;16.674,F49&gt;=1.5),4.433,IF(AND(D49&gt;=1.55,F49&lt;2.5,D49&gt;=1.35,G49&gt;=0.154,H49&lt;16.674,F49&gt;=1.5),4.975,IF(AND(H49&lt;6.93,F49&gt;=2.5,D49&gt;=1.35,G49&gt;=0.154,H49&lt;16.674,F49&gt;=1.5),4.5,IF(AND(H49&lt;12.675,G49&lt;0.217,D49&gt;=0.15,A49&lt;5.05,D49&lt;0.45,H49&gt;=6.51,F49&lt;1.5),1.4,IF(AND(H49&gt;=12.675,G49&lt;0.217,D49&gt;=0.15,A49&lt;5.05,D49&lt;0.45,H49&gt;=6.51,F49&lt;1.5),1.5,IF(AND(A49&lt;4.65,G49&gt;=0.217,D49&gt;=0.15,A49&lt;5.05,D49&lt;0.45,H49&gt;=6.51,F49&lt;1.5),1.35,IF(AND(D49&lt;0.25,G49&gt;=0.05,H49&lt;13.586,A49&gt;=5.05,D49&lt;0.45,H49&gt;=6.51,F49&lt;1.5),1.467,IF(AND(D49&gt;=0.25,G49&gt;=0.05,H49&lt;13.586,A49&gt;=5.05,D49&lt;0.45,H49&gt;=6.51,F49&lt;1.5),1.5,IF(AND(H49&lt;9.15,G49&lt;0.107,F49&gt;=2.5,H49&lt;13.805,G49&lt;0.154,H49&lt;16.674,F49&gt;=1.5),5.7,IF(AND(H49&gt;=9.15,G49&lt;0.107,F49&gt;=2.5,H49&lt;13.805,G49&lt;0.154,H49&lt;16.674,F49&gt;=1.5),5.6,IF(AND(G49&lt;0.404,B49&lt;2.75,H49&gt;=8.929,D49&lt;1.35,G49&gt;=0.154,H49&lt;16.674,F49&gt;=1.5),4.15,IF(AND(G49&gt;=0.404,B49&lt;2.75,H49&gt;=8.929,D49&lt;1.35,G49&gt;=0.154,H49&lt;16.674,F49&gt;=1.5),3.9,IF(AND(A49&gt;=6.75,D49&lt;1.55,F49&lt;2.5,D49&gt;=1.35,G49&gt;=0.154,H49&lt;16.674,F49&gt;=1.5),4.82,IF(AND(D49&lt;0.25,A49&gt;=4.65,G49&gt;=0.217,D49&gt;=0.15,A49&lt;5.05,D49&lt;0.45,H49&gt;=6.51,F49&lt;1.5),1.325,IF(AND(D49&gt;=0.25,A49&gt;=4.65,G49&gt;=0.217,D49&gt;=0.15,A49&lt;5.05,D49&lt;0.45,H49&gt;=6.51,F49&lt;1.5),1.3,IF(AND(A49&lt;6.55,A49&lt;6.75,D49&lt;1.55,F49&lt;2.5,D49&gt;=1.35,G49&gt;=0.154,H49&lt;16.674,F49&gt;=1.5),4.575,IF(AND(A49&gt;=6.55,A49&lt;6.75,D49&lt;1.55,F49&lt;2.5,D49&gt;=1.35,G49&gt;=0.154,H49&lt;16.674,F49&gt;=1.5),4.4,IF(AND(B49&lt;2.9,D49&lt;2.05,H49&gt;=6.93,F49&gt;=2.5,D49&gt;=1.35,G49&gt;=0.154,H49&lt;16.674,F49&gt;=1.5),5.05,IF(AND(H49&lt;8.884,D49&gt;=2.05,H49&gt;=6.93,F49&gt;=2.5,D49&gt;=1.35,G49&gt;=0.154,H49&lt;16.674,F49&gt;=1.5),5.1,IF(AND(H49&lt;13.711,B49&gt;=2.9,D49&lt;2.05,H49&gt;=6.93,F49&gt;=2.5,D49&gt;=1.35,G49&gt;=0.154,H49&lt;16.674,F49&gt;=1.5),5,IF(AND(H49&gt;=13.711,B49&gt;=2.9,D49&lt;2.05,H49&gt;=6.93,F49&gt;=2.5,D49&gt;=1.35,G49&gt;=0.154,H49&lt;16.674,F49&gt;=1.5),5.8,IF(AND(B49&lt;3.15,H49&gt;=8.884,D49&gt;=2.05,H49&gt;=6.93,F49&gt;=2.5,D49&gt;=1.35,G49&gt;=0.154,H49&lt;16.674,F49&gt;=1.5),5.56,IF(AND(B49&gt;=3.15,H49&gt;=8.884,D49&gt;=2.05,H49&gt;=6.93,F49&gt;=2.5,D49&gt;=1.35,G49&gt;=0.154,H49&lt;16.674,F49&gt;=1.5),5.9,"shouldnthappen")))))))))))))))))))))))))))))))))</f>
        <v>1.3</v>
      </c>
      <c r="Z49" s="1" t="n">
        <f aca="false">IF(AND(F49&gt;=2,B49&gt;=3.35),5.6,IF(AND(A49&lt;6.65,H49&gt;=15.076,B49&lt;3.35),4.8,IF(AND(A49&gt;=6.65,H49&gt;=15.076,B49&lt;3.35),6.15,IF(AND(H49&lt;6.542,F49&lt;2,B49&gt;=3.35),1.767,IF(AND(G49&gt;=0.653,D49&lt;0.75,H49&lt;15.076,B49&lt;3.35),1.55,IF(AND(D49&lt;0.15,G49&lt;0.653,D49&lt;0.75,H49&lt;15.076,B49&lt;3.35),1.1,IF(AND(G49&lt;0.356,A49&lt;5.05,H49&gt;=6.542,F49&lt;2,B49&gt;=3.35),1.4,IF(AND(G49&gt;=0.356,A49&lt;5.05,H49&gt;=6.542,F49&lt;2,B49&gt;=3.35),1.3,IF(AND(G49&gt;=0.566,A49&gt;=5.05,H49&gt;=6.542,F49&lt;2,B49&gt;=3.35),1.6,IF(AND(B49&gt;=3.1,D49&gt;=0.15,G49&lt;0.653,D49&lt;0.75,H49&lt;15.076,B49&lt;3.35),1.367,IF(AND(B49&gt;=2.65,D49&lt;1.45,B49&lt;2.75,D49&gt;=0.75,H49&lt;15.076,B49&lt;3.35),3.96,IF(AND(G49&lt;0.352,D49&gt;=1.45,B49&lt;2.75,D49&gt;=0.75,H49&lt;15.076,B49&lt;3.35),4.5,IF(AND(D49&gt;=1.35,A49&lt;6.2,B49&gt;=2.75,D49&gt;=0.75,H49&lt;15.076,B49&lt;3.35),4.733,IF(AND(A49&lt;4.7,B49&lt;3.1,D49&gt;=0.15,G49&lt;0.653,D49&lt;0.75,H49&lt;15.076,B49&lt;3.35),1.36,IF(AND(A49&gt;=4.7,B49&lt;3.1,D49&gt;=0.15,G49&lt;0.653,D49&lt;0.75,H49&lt;15.076,B49&lt;3.35),1.6,IF(AND(A49&lt;5.2,B49&lt;2.65,D49&lt;1.45,B49&lt;2.75,D49&gt;=0.75,H49&lt;15.076,B49&lt;3.35),3.3,IF(AND(A49&lt;6.5,G49&gt;=0.352,D49&gt;=1.45,B49&lt;2.75,D49&gt;=0.75,H49&lt;15.076,B49&lt;3.35),5,IF(AND(A49&gt;=6.5,G49&gt;=0.352,D49&gt;=1.45,B49&lt;2.75,D49&gt;=0.75,H49&lt;15.076,B49&lt;3.35),5.8,IF(AND(H49&lt;8.486,D49&lt;1.35,A49&lt;6.2,B49&gt;=2.75,D49&gt;=0.75,H49&lt;15.076,B49&lt;3.35),3.975,IF(AND(G49&lt;0.187,F49&lt;2.5,A49&gt;=6.2,B49&gt;=2.75,D49&gt;=0.75,H49&lt;15.076,B49&lt;3.35),5,IF(AND(G49&gt;=0.187,F49&lt;2.5,A49&gt;=6.2,B49&gt;=2.75,D49&gt;=0.75,H49&lt;15.076,B49&lt;3.35),4.525,IF(AND(A49&gt;=7.25,F49&gt;=2.5,A49&gt;=6.2,B49&gt;=2.75,D49&gt;=0.75,H49&lt;15.076,B49&lt;3.35),6.5,IF(AND(G49&lt;0.185,B49&lt;3.6,G49&lt;0.566,A49&gt;=5.05,H49&gt;=6.542,F49&lt;2,B49&gt;=3.35),1.45,IF(AND(G49&gt;=0.185,B49&lt;3.6,G49&lt;0.566,A49&gt;=5.05,H49&gt;=6.542,F49&lt;2,B49&gt;=3.35),1.34,IF(AND(G49&lt;0.13,B49&gt;=3.6,G49&lt;0.566,A49&gt;=5.05,H49&gt;=6.542,F49&lt;2,B49&gt;=3.35),1.45,IF(AND(G49&gt;=0.13,B49&gt;=3.6,G49&lt;0.566,A49&gt;=5.05,H49&gt;=6.542,F49&lt;2,B49&gt;=3.35),1.5,IF(AND(D49&lt;1.05,A49&gt;=5.2,B49&lt;2.65,D49&lt;1.45,B49&lt;2.75,D49&gt;=0.75,H49&lt;15.076,B49&lt;3.35),3.5,IF(AND(D49&gt;=1.05,A49&gt;=5.2,B49&lt;2.65,D49&lt;1.45,B49&lt;2.75,D49&gt;=0.75,H49&lt;15.076,B49&lt;3.35),3.94,IF(AND(H49&lt;10.983,H49&gt;=8.486,D49&lt;1.35,A49&lt;6.2,B49&gt;=2.75,D49&gt;=0.75,H49&lt;15.076,B49&lt;3.35),4.38,IF(AND(H49&gt;=10.983,H49&gt;=8.486,D49&lt;1.35,A49&lt;6.2,B49&gt;=2.75,D49&gt;=0.75,H49&lt;15.076,B49&lt;3.35),4.1,IF(AND(B49&gt;=3.25,A49&lt;7.25,F49&gt;=2.5,A49&gt;=6.2,B49&gt;=2.75,D49&gt;=0.75,H49&lt;15.076,B49&lt;3.35),5.7,IF(AND(B49&lt;2.95,B49&lt;3.25,A49&lt;7.25,F49&gt;=2.5,A49&gt;=6.2,B49&gt;=2.75,D49&gt;=0.75,H49&lt;15.076,B49&lt;3.35),5.6,IF(AND(H49&gt;=13.711,B49&gt;=2.95,B49&lt;3.25,A49&lt;7.25,F49&gt;=2.5,A49&gt;=6.2,B49&gt;=2.75,D49&gt;=0.75,H49&lt;15.076,B49&lt;3.35),5.8,IF(AND(A49&gt;=6.8,H49&lt;13.711,B49&gt;=2.95,B49&lt;3.25,A49&lt;7.25,F49&gt;=2.5,A49&gt;=6.2,B49&gt;=2.75,D49&gt;=0.75,H49&lt;15.076,B49&lt;3.35),5.1,IF(AND(H49&lt;12.921,A49&lt;6.8,H49&lt;13.711,B49&gt;=2.95,B49&lt;3.25,A49&lt;7.25,F49&gt;=2.5,A49&gt;=6.2,B49&gt;=2.75,D49&gt;=0.75,H49&lt;15.076,B49&lt;3.35),5.34,IF(AND(H49&gt;=12.921,A49&lt;6.8,H49&lt;13.711,B49&gt;=2.95,B49&lt;3.25,A49&lt;7.25,F49&gt;=2.5,A49&gt;=6.2,B49&gt;=2.75,D49&gt;=0.75,H49&lt;15.076,B49&lt;3.35),5.133,"shouldnthappen"))))))))))))))))))))))))))))))))))))</f>
        <v>1.6</v>
      </c>
      <c r="AA49" s="1" t="n">
        <f aca="false">IF(AND(D49&gt;=0.45,A49&lt;5.05,D49&lt;0.8),1.6,IF(AND(D49&gt;=0.45,A49&gt;=5.05,D49&lt;0.8),1.7,IF(AND(H49&gt;=16.244,F49&gt;=2.5,D49&gt;=0.8),6.533,IF(AND(A49&lt;4.35,D49&lt;0.45,A49&lt;5.05,D49&lt;0.8),1.1,IF(AND(H49&gt;=14.877,D49&lt;0.45,A49&gt;=5.05,D49&lt;0.8),1.3,IF(AND(D49&gt;=1.4,A49&lt;5.65,F49&lt;2.5,D49&gt;=0.8),4.5,IF(AND(A49&gt;=7.25,H49&lt;16.244,F49&gt;=2.5,D49&gt;=0.8),6.5,IF(AND(A49&gt;=4.75,A49&gt;=4.35,D49&lt;0.45,A49&lt;5.05,D49&lt;0.8),1.35,IF(AND(A49&lt;5.3,D49&lt;1.4,A49&lt;5.65,F49&lt;2.5,D49&gt;=0.8),3.1,IF(AND(A49&gt;=6.8,A49&gt;=6.55,A49&gt;=5.65,F49&lt;2.5,D49&gt;=0.8),4.9,IF(AND(H49&lt;5.767,A49&lt;7.25,H49&lt;16.244,F49&gt;=2.5,D49&gt;=0.8),4.5,IF(AND(G49&gt;=0.522,A49&lt;4.75,A49&gt;=4.35,D49&lt;0.45,A49&lt;5.05,D49&lt;0.8),1.2,IF(AND(G49&gt;=0.948,D49&lt;0.35,H49&lt;14.877,D49&lt;0.45,A49&gt;=5.05,D49&lt;0.8),1.7,IF(AND(H49&lt;13.089,D49&gt;=0.35,H49&lt;14.877,D49&lt;0.45,A49&gt;=5.05,D49&lt;0.8),1.5,IF(AND(H49&gt;=13.089,D49&gt;=0.35,H49&lt;14.877,D49&lt;0.45,A49&gt;=5.05,D49&lt;0.8),1.3,IF(AND(B49&gt;=2.95,A49&gt;=5.3,D49&lt;1.4,A49&lt;5.65,F49&lt;2.5,D49&gt;=0.8),4.1,IF(AND(H49&lt;9.181,A49&lt;6.05,A49&lt;6.55,A49&gt;=5.65,F49&lt;2.5,D49&gt;=0.8),5.1,IF(AND(H49&gt;=9.181,A49&lt;6.05,A49&lt;6.55,A49&gt;=5.65,F49&lt;2.5,D49&gt;=0.8),4.3,IF(AND(G49&gt;=0.867,A49&gt;=6.05,A49&lt;6.55,A49&gt;=5.65,F49&lt;2.5,D49&gt;=0.8),4.9,IF(AND(B49&lt;3.05,A49&lt;6.8,A49&gt;=6.55,A49&gt;=5.65,F49&lt;2.5,D49&gt;=0.8),5,IF(AND(B49&gt;=3.05,A49&lt;6.8,A49&gt;=6.55,A49&gt;=5.65,F49&lt;2.5,D49&gt;=0.8),4.55,IF(AND(H49&gt;=14.144,G49&lt;0.522,A49&lt;4.75,A49&gt;=4.35,D49&lt;0.45,A49&lt;5.05,D49&lt;0.8),1.3,IF(AND(B49&lt;2.7,B49&lt;2.95,A49&gt;=5.3,D49&lt;1.4,A49&lt;5.65,F49&lt;2.5,D49&gt;=0.8),3.78,IF(AND(B49&gt;=2.7,B49&lt;2.95,A49&gt;=5.3,D49&lt;1.4,A49&lt;5.65,F49&lt;2.5,D49&gt;=0.8),3.6,IF(AND(G49&lt;0.638,G49&lt;0.867,A49&gt;=6.05,A49&lt;6.55,A49&gt;=5.65,F49&lt;2.5,D49&gt;=0.8),4.433,IF(AND(G49&gt;=0.638,G49&lt;0.867,A49&gt;=6.05,A49&lt;6.55,A49&gt;=5.65,F49&lt;2.5,D49&gt;=0.8),4,IF(AND(A49&lt;6.35,H49&lt;11.146,H49&gt;=5.767,A49&lt;7.25,H49&lt;16.244,F49&gt;=2.5,D49&gt;=0.8),5.1,IF(AND(A49&lt;4.5,H49&lt;14.144,G49&lt;0.522,A49&lt;4.75,A49&gt;=4.35,D49&lt;0.45,A49&lt;5.05,D49&lt;0.8),1.35,IF(AND(A49&gt;=4.5,H49&lt;14.144,G49&lt;0.522,A49&lt;4.75,A49&gt;=4.35,D49&lt;0.45,A49&lt;5.05,D49&lt;0.8),1.4,IF(AND(A49&lt;5.15,B49&lt;3.75,G49&lt;0.948,D49&lt;0.35,H49&lt;14.877,D49&lt;0.45,A49&gt;=5.05,D49&lt;0.8),1.4,IF(AND(A49&gt;=5.15,B49&lt;3.75,G49&lt;0.948,D49&lt;0.35,H49&lt;14.877,D49&lt;0.45,A49&gt;=5.05,D49&lt;0.8),1.5,IF(AND(G49&lt;0.112,B49&gt;=3.75,G49&lt;0.948,D49&lt;0.35,H49&lt;14.877,D49&lt;0.45,A49&gt;=5.05,D49&lt;0.8),1.5,IF(AND(G49&gt;=0.112,B49&gt;=3.75,G49&lt;0.948,D49&lt;0.35,H49&lt;14.877,D49&lt;0.45,A49&gt;=5.05,D49&lt;0.8),1.6,IF(AND(G49&lt;0.075,A49&gt;=6.35,H49&lt;11.146,H49&gt;=5.767,A49&lt;7.25,H49&lt;16.244,F49&gt;=2.5,D49&gt;=0.8),5.5,IF(AND(G49&gt;=0.075,A49&gt;=6.35,H49&lt;11.146,H49&gt;=5.767,A49&lt;7.25,H49&lt;16.244,F49&gt;=2.5,D49&gt;=0.8),5.24,IF(AND(B49&lt;2.95,D49&lt;1.9,H49&gt;=11.146,H49&gt;=5.767,A49&lt;7.25,H49&lt;16.244,F49&gt;=2.5,D49&gt;=0.8),5.65,IF(AND(B49&gt;=2.95,D49&lt;1.9,H49&gt;=11.146,H49&gt;=5.767,A49&lt;7.25,H49&lt;16.244,F49&gt;=2.5,D49&gt;=0.8),5.8,IF(AND(H49&lt;13.42,D49&gt;=1.9,H49&gt;=11.146,H49&gt;=5.767,A49&lt;7.25,H49&lt;16.244,F49&gt;=2.5,D49&gt;=0.8),5.6,IF(AND(H49&gt;=13.42,D49&gt;=1.9,H49&gt;=11.146,H49&gt;=5.767,A49&lt;7.25,H49&lt;16.244,F49&gt;=2.5,D49&gt;=0.8),5.34,"shouldnthappen")))))))))))))))))))))))))))))))))))))))</f>
        <v>1.6</v>
      </c>
      <c r="AB49" s="1" t="n">
        <f aca="false">IF(AND(D49&gt;=0.35,F49&lt;1.5),1.5,IF(AND(F49&lt;2.5,D49&gt;=1.55,F49&gt;=1.5),4.85,IF(AND(H49&lt;8.308,D49&lt;0.15,D49&lt;0.35,F49&lt;1.5),1.5,IF(AND(H49&gt;=8.308,D49&lt;0.15,D49&lt;0.35,F49&lt;1.5),1.4,IF(AND(H49&lt;5.523,D49&gt;=0.15,D49&lt;0.35,F49&lt;1.5),1,IF(AND(G49&lt;0.572,H49&lt;10.688,D49&lt;1.55,F49&gt;=1.5),3.75,IF(AND(B49&gt;=3.5,F49&gt;=2.5,D49&gt;=1.55,F49&gt;=1.5),6.3,IF(AND(A49&gt;=5.65,G49&gt;=0.572,H49&lt;10.688,D49&lt;1.55,F49&gt;=1.5),4.45,IF(AND(B49&gt;=2.85,A49&lt;6.15,H49&gt;=10.688,D49&lt;1.55,F49&gt;=1.5),4.35,IF(AND(H49&gt;=16.284,B49&lt;3.5,F49&gt;=2.5,D49&gt;=1.55,F49&gt;=1.5),6.6,IF(AND(G49&gt;=0.241,G49&lt;0.338,H49&gt;=5.523,D49&gt;=0.15,D49&lt;0.35,F49&lt;1.5),1.25,IF(AND(A49&lt;5.05,G49&gt;=0.338,H49&gt;=5.523,D49&gt;=0.15,D49&lt;0.35,F49&lt;1.5),1.35,IF(AND(B49&lt;2.7,A49&lt;5.65,G49&gt;=0.572,H49&lt;10.688,D49&lt;1.55,F49&gt;=1.5),4,IF(AND(B49&gt;=2.7,A49&lt;5.65,G49&gt;=0.572,H49&lt;10.688,D49&lt;1.55,F49&gt;=1.5),3.6,IF(AND(B49&lt;2.45,B49&lt;2.85,A49&lt;6.15,H49&gt;=10.688,D49&lt;1.55,F49&gt;=1.5),3.7,IF(AND(A49&lt;6.25,B49&lt;2.85,A49&gt;=6.15,H49&gt;=10.688,D49&lt;1.55,F49&gt;=1.5),4.5,IF(AND(A49&gt;=6.25,B49&lt;2.85,A49&gt;=6.15,H49&gt;=10.688,D49&lt;1.55,F49&gt;=1.5),4.86,IF(AND(D49&gt;=1.45,B49&gt;=2.85,A49&gt;=6.15,H49&gt;=10.688,D49&lt;1.55,F49&gt;=1.5),4.8,IF(AND(H49&lt;8.202,H49&lt;16.284,B49&lt;3.5,F49&gt;=2.5,D49&gt;=1.55,F49&gt;=1.5),5.7,IF(AND(A49&gt;=5.1,G49&lt;0.241,G49&lt;0.338,H49&gt;=5.523,D49&gt;=0.15,D49&lt;0.35,F49&lt;1.5),1.5,IF(AND(B49&gt;=3.75,A49&gt;=5.05,G49&gt;=0.338,H49&gt;=5.523,D49&gt;=0.15,D49&lt;0.35,F49&lt;1.5),1.6,IF(AND(A49&lt;5.7,B49&gt;=2.45,B49&lt;2.85,A49&lt;6.15,H49&gt;=10.688,D49&lt;1.55,F49&gt;=1.5),3.9,IF(AND(A49&gt;=5.7,B49&gt;=2.45,B49&lt;2.85,A49&lt;6.15,H49&gt;=10.688,D49&lt;1.55,F49&gt;=1.5),4.02,IF(AND(H49&lt;13.654,D49&lt;1.45,B49&gt;=2.85,A49&gt;=6.15,H49&gt;=10.688,D49&lt;1.55,F49&gt;=1.5),4.333,IF(AND(H49&gt;=13.654,D49&lt;1.45,B49&gt;=2.85,A49&gt;=6.15,H49&gt;=10.688,D49&lt;1.55,F49&gt;=1.5),4.54,IF(AND(A49&lt;6.15,H49&gt;=8.202,H49&lt;16.284,B49&lt;3.5,F49&gt;=2.5,D49&gt;=1.55,F49&gt;=1.5),5,IF(AND(H49&lt;13.924,A49&lt;5.1,G49&lt;0.241,G49&lt;0.338,H49&gt;=5.523,D49&gt;=0.15,D49&lt;0.35,F49&lt;1.5),1.4,IF(AND(H49&gt;=13.924,A49&lt;5.1,G49&lt;0.241,G49&lt;0.338,H49&gt;=5.523,D49&gt;=0.15,D49&lt;0.35,F49&lt;1.5),1.5,IF(AND(D49&lt;0.25,B49&lt;3.75,A49&gt;=5.05,G49&gt;=0.338,H49&gt;=5.523,D49&gt;=0.15,D49&lt;0.35,F49&lt;1.5),1.5,IF(AND(D49&gt;=0.25,B49&lt;3.75,A49&gt;=5.05,G49&gt;=0.338,H49&gt;=5.523,D49&gt;=0.15,D49&lt;0.35,F49&lt;1.5),1.4,IF(AND(H49&lt;8.884,B49&gt;=3.05,A49&gt;=6.15,H49&gt;=8.202,H49&lt;16.284,B49&lt;3.5,F49&gt;=2.5,D49&gt;=1.55,F49&gt;=1.5),5.1,IF(AND(A49&lt;6.45,G49&lt;0.368,B49&lt;3.05,A49&gt;=6.15,H49&gt;=8.202,H49&lt;16.284,B49&lt;3.5,F49&gt;=2.5,D49&gt;=1.55,F49&gt;=1.5),5.525,IF(AND(A49&gt;=6.45,G49&lt;0.368,B49&lt;3.05,A49&gt;=6.15,H49&gt;=8.202,H49&lt;16.284,B49&lt;3.5,F49&gt;=2.5,D49&gt;=1.55,F49&gt;=1.5),5.35,IF(AND(D49&lt;2.25,G49&gt;=0.368,B49&lt;3.05,A49&gt;=6.15,H49&gt;=8.202,H49&lt;16.284,B49&lt;3.5,F49&gt;=2.5,D49&gt;=1.55,F49&gt;=1.5),5.8,IF(AND(D49&gt;=2.25,G49&gt;=0.368,B49&lt;3.05,A49&gt;=6.15,H49&gt;=8.202,H49&lt;16.284,B49&lt;3.5,F49&gt;=2.5,D49&gt;=1.55,F49&gt;=1.5),5.2,IF(AND(H49&lt;10.257,H49&gt;=8.884,B49&gt;=3.05,A49&gt;=6.15,H49&gt;=8.202,H49&lt;16.284,B49&lt;3.5,F49&gt;=2.5,D49&gt;=1.55,F49&gt;=1.5),5.9,IF(AND(H49&gt;=10.257,H49&gt;=8.884,B49&gt;=3.05,A49&gt;=6.15,H49&gt;=8.202,H49&lt;16.284,B49&lt;3.5,F49&gt;=2.5,D49&gt;=1.55,F49&gt;=1.5),5.48,"shouldnthappen")))))))))))))))))))))))))))))))))))))</f>
        <v>1.6</v>
      </c>
      <c r="AC49" s="1" t="n">
        <f aca="false">IF(AND(H49&lt;5.748,A49&lt;5.05,D49&lt;0.8),1,IF(AND(B49&lt;3.35,A49&gt;=5.05,D49&lt;0.8),1.7,IF(AND(A49&lt;5.85,G49&lt;0.154,D49&gt;=0.8),4.5,IF(AND(D49&gt;=0.45,H49&gt;=5.748,A49&lt;5.05,D49&lt;0.8),1.6,IF(AND(G49&gt;=0.934,B49&gt;=3.35,A49&gt;=5.05,D49&lt;0.8),1.7,IF(AND(D49&lt;2.1,A49&gt;=5.85,G49&lt;0.154,D49&gt;=0.8),6.15,IF(AND(D49&gt;=2.1,A49&gt;=5.85,G49&lt;0.154,D49&gt;=0.8),5.5,IF(AND(A49&lt;6.1,D49&gt;=1.55,G49&gt;=0.154,D49&gt;=0.8),5,IF(AND(H49&gt;=14.379,G49&lt;0.934,B49&gt;=3.35,A49&gt;=5.05,D49&lt;0.8),1.58,IF(AND(G49&lt;0.379,A49&gt;=6.1,D49&gt;=1.55,G49&gt;=0.154,D49&gt;=0.8),5.42,IF(AND(H49&lt;13.924,G49&lt;0.227,D49&lt;0.45,H49&gt;=5.748,A49&lt;5.05,D49&lt;0.8),1.4,IF(AND(H49&gt;=13.924,G49&lt;0.227,D49&lt;0.45,H49&gt;=5.748,A49&lt;5.05,D49&lt;0.8),1.5,IF(AND(B49&lt;3.1,G49&gt;=0.227,D49&lt;0.45,H49&gt;=5.748,A49&lt;5.05,D49&lt;0.8),1.1,IF(AND(G49&lt;0.13,H49&lt;14.379,G49&lt;0.934,B49&gt;=3.35,A49&gt;=5.05,D49&lt;0.8),1.4,IF(AND(D49&lt;1.05,A49&lt;5.65,D49&lt;1.35,D49&lt;1.55,G49&gt;=0.154,D49&gt;=0.8),3.7,IF(AND(D49&lt;1.25,A49&gt;=5.65,D49&lt;1.35,D49&lt;1.55,G49&gt;=0.154,D49&gt;=0.8),4.06,IF(AND(D49&gt;=1.25,A49&gt;=5.65,D49&lt;1.35,D49&lt;1.55,G49&gt;=0.154,D49&gt;=0.8),4.425,IF(AND(H49&lt;13.654,D49&lt;1.45,D49&gt;=1.35,D49&lt;1.55,G49&gt;=0.154,D49&gt;=0.8),4.275,IF(AND(G49&lt;0.259,D49&gt;=1.45,D49&gt;=1.35,D49&lt;1.55,G49&gt;=0.154,D49&gt;=0.8),5.1,IF(AND(B49&lt;2.95,G49&gt;=0.379,A49&gt;=6.1,D49&gt;=1.55,G49&gt;=0.154,D49&gt;=0.8),6.3,IF(AND(B49&lt;3.25,B49&gt;=3.1,G49&gt;=0.227,D49&lt;0.45,H49&gt;=5.748,A49&lt;5.05,D49&lt;0.8),1.3,IF(AND(B49&gt;=3.25,B49&gt;=3.1,G49&gt;=0.227,D49&lt;0.45,H49&gt;=5.748,A49&lt;5.05,D49&lt;0.8),1.4,IF(AND(H49&gt;=13.372,G49&gt;=0.13,H49&lt;14.379,G49&lt;0.934,B49&gt;=3.35,A49&gt;=5.05,D49&lt;0.8),1.4,IF(AND(H49&lt;6.69,D49&gt;=1.05,A49&lt;5.65,D49&lt;1.35,D49&lt;1.55,G49&gt;=0.154,D49&gt;=0.8),4.033,IF(AND(H49&gt;=6.69,D49&gt;=1.05,A49&lt;5.65,D49&lt;1.35,D49&lt;1.55,G49&gt;=0.154,D49&gt;=0.8),3.88,IF(AND(B49&lt;2.85,H49&gt;=13.654,D49&lt;1.45,D49&gt;=1.35,D49&lt;1.55,G49&gt;=0.154,D49&gt;=0.8),4.8,IF(AND(B49&gt;=2.85,H49&gt;=13.654,D49&lt;1.45,D49&gt;=1.35,D49&lt;1.55,G49&gt;=0.154,D49&gt;=0.8),4.7,IF(AND(H49&lt;11.681,G49&gt;=0.259,D49&gt;=1.45,D49&gt;=1.35,D49&lt;1.55,G49&gt;=0.154,D49&gt;=0.8),4.85,IF(AND(H49&gt;=11.681,G49&gt;=0.259,D49&gt;=1.45,D49&gt;=1.35,D49&lt;1.55,G49&gt;=0.154,D49&gt;=0.8),4.633,IF(AND(A49&lt;6.25,B49&gt;=2.95,G49&gt;=0.379,A49&gt;=6.1,D49&gt;=1.55,G49&gt;=0.154,D49&gt;=0.8),5.4,IF(AND(D49&lt;0.3,H49&lt;13.372,G49&gt;=0.13,H49&lt;14.379,G49&lt;0.934,B49&gt;=3.35,A49&gt;=5.05,D49&lt;0.8),1.475,IF(AND(D49&gt;=0.3,H49&lt;13.372,G49&gt;=0.13,H49&lt;14.379,G49&lt;0.934,B49&gt;=3.35,A49&gt;=5.05,D49&lt;0.8),1.5,IF(AND(B49&lt;3.15,A49&gt;=6.25,B49&gt;=2.95,G49&gt;=0.379,A49&gt;=6.1,D49&gt;=1.55,G49&gt;=0.154,D49&gt;=0.8),5.7,IF(AND(B49&gt;=3.15,A49&gt;=6.25,B49&gt;=2.95,G49&gt;=0.379,A49&gt;=6.1,D49&gt;=1.55,G49&gt;=0.154,D49&gt;=0.8),5.933,"shouldnthappen"))))))))))))))))))))))))))))))))))</f>
        <v>1.58</v>
      </c>
      <c r="AD49" s="1" t="n">
        <f aca="false">IF(AND(H49&lt;6.621,A49&lt;4.95,D49&lt;0.8),1,IF(AND(H49&lt;14.144,H49&gt;=6.621,A49&lt;4.95,D49&lt;0.8),1.4,IF(AND(H49&gt;=14.144,H49&gt;=6.621,A49&lt;4.95,D49&lt;0.8),1.3,IF(AND(G49&lt;0.13,B49&gt;=3.85,A49&gt;=4.95,D49&lt;0.8),1.3,IF(AND(G49&gt;=0.13,B49&gt;=3.85,A49&gt;=4.95,D49&lt;0.8),1.425,IF(AND(A49&gt;=6.05,B49&lt;2.75,D49&lt;1.55,D49&gt;=0.8),4.9,IF(AND(A49&gt;=7.3,G49&lt;0.119,D49&gt;=1.55,D49&gt;=0.8),6.7,IF(AND(H49&lt;6.555,D49&lt;0.25,B49&lt;3.85,A49&gt;=4.95,D49&lt;0.8),1.7,IF(AND(B49&lt;3.4,D49&gt;=0.25,B49&lt;3.85,A49&gt;=4.95,D49&lt;0.8),1.7,IF(AND(B49&gt;=3.4,D49&gt;=0.25,B49&lt;3.85,A49&gt;=4.95,D49&lt;0.8),1.6,IF(AND(A49&lt;5.05,A49&lt;6.05,B49&lt;2.75,D49&lt;1.55,D49&gt;=0.8),3.3,IF(AND(B49&lt;2.85,D49&lt;1.35,B49&gt;=2.75,D49&lt;1.55,D49&gt;=0.8),4.5,IF(AND(H49&lt;12.206,D49&gt;=1.35,B49&gt;=2.75,D49&lt;1.55,D49&gt;=0.8),4.7,IF(AND(H49&gt;=12.206,D49&gt;=1.35,B49&gt;=2.75,D49&lt;1.55,D49&gt;=0.8),4.52,IF(AND(G49&lt;0.024,A49&lt;7.3,G49&lt;0.119,D49&gt;=1.55,D49&gt;=0.8),5.7,IF(AND(G49&gt;=0.024,A49&lt;7.3,G49&lt;0.119,D49&gt;=1.55,D49&gt;=0.8),5.6,IF(AND(F49&lt;2.5,G49&lt;0.417,G49&gt;=0.119,D49&gt;=1.55,D49&gt;=0.8),5.05,IF(AND(B49&lt;3.15,H49&gt;=6.555,D49&lt;0.25,B49&lt;3.85,A49&gt;=4.95,D49&lt;0.8),1.6,IF(AND(G49&lt;0.356,A49&gt;=5.05,A49&lt;6.05,B49&lt;2.75,D49&lt;1.55,D49&gt;=0.8),4.12,IF(AND(A49&lt;5.65,B49&gt;=2.85,D49&lt;1.35,B49&gt;=2.75,D49&lt;1.55,D49&gt;=0.8),3.6,IF(AND(B49&lt;3.15,F49&gt;=2.5,G49&lt;0.417,G49&gt;=0.119,D49&gt;=1.55,D49&gt;=0.8),5.18,IF(AND(B49&gt;=3.15,F49&gt;=2.5,G49&lt;0.417,G49&gt;=0.119,D49&gt;=1.55,D49&gt;=0.8),5.3,IF(AND(D49&lt;1.7,A49&lt;6.95,G49&gt;=0.417,G49&gt;=0.119,D49&gt;=1.55,D49&gt;=0.8),4.7,IF(AND(A49&lt;7.25,A49&gt;=6.95,G49&gt;=0.417,G49&gt;=0.119,D49&gt;=1.55,D49&gt;=0.8),5.8,IF(AND(A49&gt;=7.25,A49&gt;=6.95,G49&gt;=0.417,G49&gt;=0.119,D49&gt;=1.55,D49&gt;=0.8),6.333,IF(AND(H49&lt;8.594,B49&gt;=3.15,H49&gt;=6.555,D49&lt;0.25,B49&lt;3.85,A49&gt;=4.95,D49&lt;0.8),1.4,IF(AND(H49&gt;=8.594,B49&gt;=3.15,H49&gt;=6.555,D49&lt;0.25,B49&lt;3.85,A49&gt;=4.95,D49&lt;0.8),1.5,IF(AND(H49&gt;=11.218,G49&gt;=0.356,A49&gt;=5.05,A49&lt;6.05,B49&lt;2.75,D49&lt;1.55,D49&gt;=0.8),3.925,IF(AND(A49&gt;=6.5,A49&gt;=5.65,B49&gt;=2.85,D49&lt;1.35,B49&gt;=2.75,D49&lt;1.55,D49&gt;=0.8),4.6,IF(AND(H49&lt;8.602,H49&lt;11.218,G49&gt;=0.356,A49&gt;=5.05,A49&lt;6.05,B49&lt;2.75,D49&lt;1.55,D49&gt;=0.8),3.95,IF(AND(H49&gt;=8.602,H49&lt;11.218,G49&gt;=0.356,A49&gt;=5.05,A49&lt;6.05,B49&lt;2.75,D49&lt;1.55,D49&gt;=0.8),3.75,IF(AND(H49&lt;10.129,A49&lt;6.5,A49&gt;=5.65,B49&gt;=2.85,D49&lt;1.35,B49&gt;=2.75,D49&lt;1.55,D49&gt;=0.8),4.2,IF(AND(H49&gt;=10.129,A49&lt;6.5,A49&gt;=5.65,B49&gt;=2.85,D49&lt;1.35,B49&gt;=2.75,D49&lt;1.55,D49&gt;=0.8),4.267,IF(AND(D49&lt;2.2,B49&lt;3.05,D49&gt;=1.7,A49&lt;6.95,G49&gt;=0.417,G49&gt;=0.119,D49&gt;=1.55,D49&gt;=0.8),5.3,IF(AND(D49&gt;=2.2,B49&lt;3.05,D49&gt;=1.7,A49&lt;6.95,G49&gt;=0.417,G49&gt;=0.119,D49&gt;=1.55,D49&gt;=0.8),5.133,IF(AND(D49&lt;2.45,B49&gt;=3.05,D49&gt;=1.7,A49&lt;6.95,G49&gt;=0.417,G49&gt;=0.119,D49&gt;=1.55,D49&gt;=0.8),5.6,IF(AND(D49&gt;=2.45,B49&gt;=3.05,D49&gt;=1.7,A49&lt;6.95,G49&gt;=0.417,G49&gt;=0.119,D49&gt;=1.55,D49&gt;=0.8),6,"shouldnthappen")))))))))))))))))))))))))))))))))))))</f>
        <v>1.5</v>
      </c>
      <c r="AE49" s="1" t="n">
        <f aca="false">IF(AND(G49&lt;0.123,D49&gt;=0.25,D49&lt;0.75),1.3,IF(AND(H49&gt;=16.774,D49&gt;=1.75,D49&gt;=0.75),6.4,IF(AND(B49&lt;3.4,A49&lt;4.8,D49&lt;0.25,D49&lt;0.75),1.22,IF(AND(B49&gt;=3.4,A49&lt;4.8,D49&lt;0.25,D49&lt;0.75),1,IF(AND(A49&gt;=5.45,A49&gt;=4.8,D49&lt;0.25,D49&lt;0.75),1.367,IF(AND(H49&gt;=10.688,D49&lt;1.35,D49&lt;1.75,D49&gt;=0.75),4.2,IF(AND(A49&lt;5.3,D49&gt;=1.35,D49&lt;1.75,D49&gt;=0.75),4.05,IF(AND(G49&gt;=0.857,H49&lt;16.774,D49&gt;=1.75,D49&gt;=0.75),5.02,IF(AND(H49&lt;6.089,A49&lt;5.45,A49&gt;=4.8,D49&lt;0.25,D49&lt;0.75),1.7,IF(AND(G49&lt;0.184,D49&lt;0.35,G49&gt;=0.123,D49&gt;=0.25,D49&lt;0.75),1.7,IF(AND(G49&gt;=0.184,D49&lt;0.35,G49&gt;=0.123,D49&gt;=0.25,D49&lt;0.75),1.48,IF(AND(A49&lt;5.25,D49&gt;=0.35,G49&gt;=0.123,D49&gt;=0.25,D49&lt;0.75),1.75,IF(AND(A49&gt;=5.25,D49&gt;=0.35,G49&gt;=0.123,D49&gt;=0.25,D49&lt;0.75),1.5,IF(AND(A49&lt;5.3,H49&lt;10.688,D49&lt;1.35,D49&lt;1.75,D49&gt;=0.75),3.15,IF(AND(H49&lt;9.474,A49&gt;=5.3,D49&gt;=1.35,D49&lt;1.75,D49&gt;=0.75),4.95,IF(AND(G49&gt;=0.779,G49&lt;0.857,H49&lt;16.774,D49&gt;=1.75,D49&gt;=0.75),6,IF(AND(G49&lt;0.05,H49&gt;=6.089,A49&lt;5.45,A49&gt;=4.8,D49&lt;0.25,D49&lt;0.75),1.4,IF(AND(H49&lt;6.69,A49&gt;=5.3,H49&lt;10.688,D49&lt;1.35,D49&lt;1.75,D49&gt;=0.75),4.033,IF(AND(H49&gt;=6.69,A49&gt;=5.3,H49&lt;10.688,D49&lt;1.35,D49&lt;1.75,D49&gt;=0.75),3.733,IF(AND(B49&lt;2.5,H49&gt;=9.474,A49&gt;=5.3,D49&gt;=1.35,D49&lt;1.75,D49&gt;=0.75),4.5,IF(AND(D49&gt;=2.45,G49&lt;0.779,G49&lt;0.857,H49&lt;16.774,D49&gt;=1.75,D49&gt;=0.75),6,IF(AND(B49&gt;=3.75,G49&gt;=0.05,H49&gt;=6.089,A49&lt;5.45,A49&gt;=4.8,D49&lt;0.25,D49&lt;0.75),1.6,IF(AND(H49&lt;13.695,B49&gt;=2.5,H49&gt;=9.474,A49&gt;=5.3,D49&gt;=1.35,D49&lt;1.75,D49&gt;=0.75),4.567,IF(AND(G49&gt;=0.654,D49&lt;2.45,G49&lt;0.779,G49&lt;0.857,H49&lt;16.774,D49&gt;=1.75,D49&gt;=0.75),4.9,IF(AND(G49&gt;=0.73,B49&lt;3.75,G49&gt;=0.05,H49&gt;=6.089,A49&lt;5.45,A49&gt;=4.8,D49&lt;0.25,D49&lt;0.75),1.4,IF(AND(A49&lt;6.65,H49&gt;=13.695,B49&gt;=2.5,H49&gt;=9.474,A49&gt;=5.3,D49&gt;=1.35,D49&lt;1.75,D49&gt;=0.75),4.4,IF(AND(A49&gt;=6.65,H49&gt;=13.695,B49&gt;=2.5,H49&gt;=9.474,A49&gt;=5.3,D49&gt;=1.35,D49&lt;1.75,D49&gt;=0.75),4.84,IF(AND(B49&lt;2.75,G49&lt;0.654,D49&lt;2.45,G49&lt;0.779,G49&lt;0.857,H49&lt;16.774,D49&gt;=1.75,D49&gt;=0.75),5.2,IF(AND(H49&lt;9.524,G49&lt;0.73,B49&lt;3.75,G49&gt;=0.05,H49&gt;=6.089,A49&lt;5.45,A49&gt;=4.8,D49&lt;0.25,D49&lt;0.75),1.5,IF(AND(H49&gt;=9.524,G49&lt;0.73,B49&lt;3.75,G49&gt;=0.05,H49&gt;=6.089,A49&lt;5.45,A49&gt;=4.8,D49&lt;0.25,D49&lt;0.75),1.4,IF(AND(H49&gt;=13.644,B49&gt;=2.75,G49&lt;0.654,D49&lt;2.45,G49&lt;0.779,G49&lt;0.857,H49&lt;16.774,D49&gt;=1.75,D49&gt;=0.75),6.033,IF(AND(A49&gt;=6.85,H49&lt;13.644,B49&gt;=2.75,G49&lt;0.654,D49&lt;2.45,G49&lt;0.779,G49&lt;0.857,H49&lt;16.774,D49&gt;=1.75,D49&gt;=0.75),5.1,IF(AND(A49&gt;=6.75,A49&lt;6.85,H49&lt;13.644,B49&gt;=2.75,G49&lt;0.654,D49&lt;2.45,G49&lt;0.779,G49&lt;0.857,H49&lt;16.774,D49&gt;=1.75,D49&gt;=0.75),5.9,IF(AND(D49&gt;=2.35,A49&lt;6.75,A49&lt;6.85,H49&lt;13.644,B49&gt;=2.75,G49&lt;0.654,D49&lt;2.45,G49&lt;0.779,G49&lt;0.857,H49&lt;16.774,D49&gt;=1.75,D49&gt;=0.75),5.6,IF(AND(H49&lt;11.146,D49&lt;2.35,A49&lt;6.75,A49&lt;6.85,H49&lt;13.644,B49&gt;=2.75,G49&lt;0.654,D49&lt;2.45,G49&lt;0.779,G49&lt;0.857,H49&lt;16.774,D49&gt;=1.75,D49&gt;=0.75),5.4,IF(AND(H49&gt;=11.146,D49&lt;2.35,A49&lt;6.75,A49&lt;6.85,H49&lt;13.644,B49&gt;=2.75,G49&lt;0.654,D49&lt;2.45,G49&lt;0.779,G49&lt;0.857,H49&lt;16.774,D49&gt;=1.75,D49&gt;=0.75),5.6,"shouldnthappen"))))))))))))))))))))))))))))))))))))</f>
        <v>1.6</v>
      </c>
      <c r="AF49" s="1" t="n">
        <f aca="false">IF(AND(A49&lt;4.5,D49&lt;0.8),1.233,IF(AND(B49&lt;3.05,A49&gt;=4.5,D49&lt;0.8),1.4,IF(AND(D49&gt;=0.45,B49&gt;=3.05,A49&gt;=4.5,D49&lt;0.8),1.667,IF(AND(D49&lt;1.05,D49&lt;1.35,A49&lt;6.25,D49&gt;=0.8),3.633,IF(AND(H49&lt;13.935,A49&gt;=7.05,A49&gt;=6.25,D49&gt;=0.8),6,IF(AND(G49&gt;=0.948,D49&lt;0.45,B49&gt;=3.05,A49&gt;=4.5,D49&lt;0.8),1.7,IF(AND(G49&lt;0.652,D49&gt;=1.05,D49&lt;1.35,A49&lt;6.25,D49&gt;=0.8),4.16,IF(AND(D49&gt;=2.15,D49&gt;=1.75,D49&gt;=1.35,A49&lt;6.25,D49&gt;=0.8),5.4,IF(AND(G49&gt;=0.912,F49&lt;2.5,A49&lt;7.05,A49&gt;=6.25,D49&gt;=0.8),4.4,IF(AND(B49&gt;=3.25,F49&gt;=2.5,A49&lt;7.05,A49&gt;=6.25,D49&gt;=0.8),5.85,IF(AND(H49&lt;17.32,H49&gt;=13.935,A49&gt;=7.05,A49&gt;=6.25,D49&gt;=0.8),6.65,IF(AND(H49&gt;=17.32,H49&gt;=13.935,A49&gt;=7.05,A49&gt;=6.25,D49&gt;=0.8),6.4,IF(AND(H49&gt;=13.547,G49&lt;0.948,D49&lt;0.45,B49&gt;=3.05,A49&gt;=4.5,D49&lt;0.8),1.38,IF(AND(B49&gt;=2.75,G49&gt;=0.652,D49&gt;=1.05,D49&lt;1.35,A49&lt;6.25,D49&gt;=0.8),3.6,IF(AND(H49&lt;9.417,G49&lt;0.404,D49&lt;1.75,D49&gt;=1.35,A49&lt;6.25,D49&gt;=0.8),4.2,IF(AND(H49&gt;=9.417,G49&lt;0.404,D49&lt;1.75,D49&gt;=1.35,A49&lt;6.25,D49&gt;=0.8),4.5,IF(AND(G49&lt;0.464,G49&gt;=0.404,D49&lt;1.75,D49&gt;=1.35,A49&lt;6.25,D49&gt;=0.8),4.5,IF(AND(G49&gt;=0.464,G49&gt;=0.404,D49&lt;1.75,D49&gt;=1.35,A49&lt;6.25,D49&gt;=0.8),4.625,IF(AND(D49&lt;1.85,D49&lt;2.15,D49&gt;=1.75,D49&gt;=1.35,A49&lt;6.25,D49&gt;=0.8),4.9,IF(AND(D49&gt;=1.85,D49&lt;2.15,D49&gt;=1.75,D49&gt;=1.35,A49&lt;6.25,D49&gt;=0.8),5.05,IF(AND(G49&lt;0.332,G49&lt;0.912,F49&lt;2.5,A49&lt;7.05,A49&gt;=6.25,D49&gt;=0.8),4.467,IF(AND(G49&gt;=0.332,G49&lt;0.912,F49&lt;2.5,A49&lt;7.05,A49&gt;=6.25,D49&gt;=0.8),4.767,IF(AND(D49&lt;0.15,H49&lt;13.547,G49&lt;0.948,D49&lt;0.45,B49&gt;=3.05,A49&gt;=4.5,D49&lt;0.8),1.5,IF(AND(D49&lt;1.15,B49&lt;2.75,G49&gt;=0.652,D49&gt;=1.05,D49&lt;1.35,A49&lt;6.25,D49&gt;=0.8),3.9,IF(AND(D49&gt;=1.15,B49&lt;2.75,G49&gt;=0.652,D49&gt;=1.05,D49&lt;1.35,A49&lt;6.25,D49&gt;=0.8),4,IF(AND(D49&gt;=2.25,B49&lt;3.15,B49&lt;3.25,F49&gt;=2.5,A49&lt;7.05,A49&gt;=6.25,D49&gt;=0.8),5.14,IF(AND(G49&lt;0.621,B49&gt;=3.15,B49&lt;3.25,F49&gt;=2.5,A49&lt;7.05,A49&gt;=6.25,D49&gt;=0.8),5.75,IF(AND(G49&gt;=0.621,B49&gt;=3.15,B49&lt;3.25,F49&gt;=2.5,A49&lt;7.05,A49&gt;=6.25,D49&gt;=0.8),5.1,IF(AND(G49&gt;=0.862,D49&gt;=0.15,H49&lt;13.547,G49&lt;0.948,D49&lt;0.45,B49&gt;=3.05,A49&gt;=4.5,D49&lt;0.8),1.5,IF(AND(A49&lt;6.35,D49&lt;2.25,B49&lt;3.15,B49&lt;3.25,F49&gt;=2.5,A49&lt;7.05,A49&gt;=6.25,D49&gt;=0.8),5.267,IF(AND(A49&gt;=6.35,D49&lt;2.25,B49&lt;3.15,B49&lt;3.25,F49&gt;=2.5,A49&lt;7.05,A49&gt;=6.25,D49&gt;=0.8),5.42,IF(AND(A49&lt;5.1,G49&lt;0.862,D49&gt;=0.15,H49&lt;13.547,G49&lt;0.948,D49&lt;0.45,B49&gt;=3.05,A49&gt;=4.5,D49&lt;0.8),1.35,IF(AND(B49&lt;3.95,A49&gt;=5.1,G49&lt;0.862,D49&gt;=0.15,H49&lt;13.547,G49&lt;0.948,D49&lt;0.45,B49&gt;=3.05,A49&gt;=4.5,D49&lt;0.8),1.5,IF(AND(B49&gt;=3.95,A49&gt;=5.1,G49&lt;0.862,D49&gt;=0.15,H49&lt;13.547,G49&lt;0.948,D49&lt;0.45,B49&gt;=3.05,A49&gt;=4.5,D49&lt;0.8),1.467,"shouldnthappen"))))))))))))))))))))))))))))))))))</f>
        <v>1.38</v>
      </c>
      <c r="AG49" s="1" t="n">
        <f aca="false">IF(AND(H49&lt;5.748,A49&lt;4.85,D49&lt;0.75),1,IF(AND(B49&gt;=3.5,D49&gt;=1.75,D49&gt;=0.75),6.2,IF(AND(A49&gt;=4.65,H49&gt;=5.748,A49&lt;4.85,D49&lt;0.75),1.333,IF(AND(H49&lt;6.417,B49&lt;3.45,A49&gt;=4.85,D49&lt;0.75),1.7,IF(AND(A49&lt;5.05,B49&gt;=3.45,A49&gt;=4.85,D49&lt;0.75),1.4,IF(AND(A49&gt;=5.05,B49&gt;=3.45,A49&gt;=4.85,D49&lt;0.75),1.5,IF(AND(F49&gt;=2.5,H49&lt;13.641,D49&lt;1.75,D49&gt;=0.75),4.667,IF(AND(G49&lt;0.187,H49&gt;=13.641,D49&lt;1.75,D49&gt;=0.75),5,IF(AND(A49&gt;=7.1,B49&lt;3.5,D49&gt;=1.75,D49&gt;=0.75),6.575,IF(AND(G49&lt;0.161,A49&lt;4.65,H49&gt;=5.748,A49&lt;4.85,D49&lt;0.75),1.5,IF(AND(H49&lt;8.399,H49&gt;=6.417,B49&lt;3.45,A49&gt;=4.85,D49&lt;0.75),1.5,IF(AND(H49&gt;=8.399,H49&gt;=6.417,B49&lt;3.45,A49&gt;=4.85,D49&lt;0.75),1.625,IF(AND(G49&lt;0.086,F49&lt;2.5,H49&lt;13.641,D49&lt;1.75,D49&gt;=0.75),4.7,IF(AND(D49&lt;1.35,G49&gt;=0.187,H49&gt;=13.641,D49&lt;1.75,D49&gt;=0.75),4.2,IF(AND(G49&lt;0.422,G49&gt;=0.161,A49&lt;4.65,H49&gt;=5.748,A49&lt;4.85,D49&lt;0.75),1.4,IF(AND(G49&gt;=0.422,G49&gt;=0.161,A49&lt;4.65,H49&gt;=5.748,A49&lt;4.85,D49&lt;0.75),1.3,IF(AND(B49&lt;2.5,D49&gt;=1.35,G49&gt;=0.187,H49&gt;=13.641,D49&lt;1.75,D49&gt;=0.75),4.5,IF(AND(B49&lt;2.75,A49&lt;6,A49&lt;7.1,B49&lt;3.5,D49&gt;=1.75,D49&gt;=0.75),5.1,IF(AND(B49&gt;=2.75,A49&lt;6,A49&lt;7.1,B49&lt;3.5,D49&gt;=1.75,D49&gt;=0.75),5.02,IF(AND(A49&lt;5.15,A49&lt;5.9,G49&gt;=0.086,F49&lt;2.5,H49&lt;13.641,D49&lt;1.75,D49&gt;=0.75),3,IF(AND(G49&lt;0.644,A49&gt;=5.9,G49&gt;=0.086,F49&lt;2.5,H49&lt;13.641,D49&lt;1.75,D49&gt;=0.75),4.65,IF(AND(G49&gt;=0.644,A49&gt;=5.9,G49&gt;=0.086,F49&lt;2.5,H49&lt;13.641,D49&lt;1.75,D49&gt;=0.75),4.24,IF(AND(D49&lt;1.45,B49&gt;=2.5,D49&gt;=1.35,G49&gt;=0.187,H49&gt;=13.641,D49&lt;1.75,D49&gt;=0.75),4.68,IF(AND(D49&gt;=1.45,B49&gt;=2.5,D49&gt;=1.35,G49&gt;=0.187,H49&gt;=13.641,D49&lt;1.75,D49&gt;=0.75),4.833,IF(AND(H49&lt;13.18,D49&lt;2.05,A49&gt;=6,A49&lt;7.1,B49&lt;3.5,D49&gt;=1.75,D49&gt;=0.75),5.44,IF(AND(H49&gt;=13.18,D49&lt;2.05,A49&gt;=6,A49&lt;7.1,B49&lt;3.5,D49&gt;=1.75,D49&gt;=0.75),5.1,IF(AND(H49&lt;8.759,D49&gt;=2.05,A49&gt;=6,A49&lt;7.1,B49&lt;3.5,D49&gt;=1.75,D49&gt;=0.75),5.4,IF(AND(A49&gt;=5.75,A49&gt;=5.15,A49&lt;5.9,G49&gt;=0.086,F49&lt;2.5,H49&lt;13.641,D49&lt;1.75,D49&gt;=0.75),3.967,IF(AND(H49&lt;10.159,H49&gt;=8.759,D49&gt;=2.05,A49&gt;=6,A49&lt;7.1,B49&lt;3.5,D49&gt;=1.75,D49&gt;=0.75),5.925,IF(AND(D49&lt;1.2,A49&lt;5.75,A49&gt;=5.15,A49&lt;5.9,G49&gt;=0.086,F49&lt;2.5,H49&lt;13.641,D49&lt;1.75,D49&gt;=0.75),3.667,IF(AND(D49&lt;2.25,H49&gt;=10.159,H49&gt;=8.759,D49&gt;=2.05,A49&gt;=6,A49&lt;7.1,B49&lt;3.5,D49&gt;=1.75,D49&gt;=0.75),5.66,IF(AND(D49&gt;=2.25,H49&gt;=10.159,H49&gt;=8.759,D49&gt;=2.05,A49&gt;=6,A49&lt;7.1,B49&lt;3.5,D49&gt;=1.75,D49&gt;=0.75),5.34,IF(AND(D49&lt;1.35,D49&gt;=1.2,A49&lt;5.75,A49&gt;=5.15,A49&lt;5.9,G49&gt;=0.086,F49&lt;2.5,H49&lt;13.641,D49&lt;1.75,D49&gt;=0.75),4.025,IF(AND(D49&gt;=1.35,D49&gt;=1.2,A49&lt;5.75,A49&gt;=5.15,A49&lt;5.9,G49&gt;=0.086,F49&lt;2.5,H49&lt;13.641,D49&lt;1.75,D49&gt;=0.75),3.9,"shouldnthappen"))))))))))))))))))))))))))))))))))</f>
        <v>1.5</v>
      </c>
      <c r="AH49" s="1" t="n">
        <f aca="false">IF(AND(F49&lt;1.5,H49&lt;6.799,A49&lt;5.45),1.7,IF(AND(F49&gt;=1.5,H49&lt;6.799,A49&lt;5.45),4.1,IF(AND(D49&gt;=0.8,H49&gt;=6.799,A49&lt;5.45),3.9,IF(AND(H49&lt;7.564,F49&lt;2.5,A49&gt;=5.45),3.925,IF(AND(H49&gt;=16.284,F49&gt;=2.5,A49&gt;=5.45),6.5,IF(AND(A49&lt;4.35,D49&lt;0.8,H49&gt;=6.799,A49&lt;5.45),1.1,IF(AND(B49&lt;2.8,D49&lt;1.35,H49&gt;=7.564,F49&lt;2.5,A49&gt;=5.45),4.1,IF(AND(B49&gt;=2.8,D49&lt;1.35,H49&gt;=7.564,F49&lt;2.5,A49&gt;=5.45),4.267,IF(AND(B49&lt;2.75,D49&gt;=1.35,H49&gt;=7.564,F49&lt;2.5,A49&gt;=5.45),5,IF(AND(G49&gt;=0.078,G49&lt;0.26,H49&lt;16.284,F49&gt;=2.5,A49&gt;=5.45),6.06,IF(AND(G49&gt;=0.805,G49&gt;=0.26,H49&lt;16.284,F49&gt;=2.5,A49&gt;=5.45),5.02,IF(AND(H49&gt;=10.109,B49&gt;=3.45,A49&gt;=4.35,D49&lt;0.8,H49&gt;=6.799,A49&lt;5.45),1.55,IF(AND(D49&lt;2.25,G49&lt;0.078,G49&lt;0.26,H49&lt;16.284,F49&gt;=2.5,A49&gt;=5.45),5.6,IF(AND(D49&gt;=2.25,G49&lt;0.078,G49&lt;0.26,H49&lt;16.284,F49&gt;=2.5,A49&gt;=5.45),5.7,IF(AND(A49&lt;6.15,G49&lt;0.805,G49&gt;=0.26,H49&lt;16.284,F49&gt;=2.5,A49&gt;=5.45),4.967,IF(AND(A49&lt;4.65,H49&lt;12.227,B49&lt;3.45,A49&gt;=4.35,D49&lt;0.8,H49&gt;=6.799,A49&lt;5.45),1.333,IF(AND(A49&lt;4.85,H49&gt;=12.227,B49&lt;3.45,A49&gt;=4.35,D49&lt;0.8,H49&gt;=6.799,A49&lt;5.45),1.42,IF(AND(A49&gt;=4.85,H49&gt;=12.227,B49&lt;3.45,A49&gt;=4.35,D49&lt;0.8,H49&gt;=6.799,A49&lt;5.45),1.533,IF(AND(A49&lt;5.05,H49&lt;10.109,B49&gt;=3.45,A49&gt;=4.35,D49&lt;0.8,H49&gt;=6.799,A49&lt;5.45),1.4,IF(AND(A49&gt;=5.05,H49&lt;10.109,B49&gt;=3.45,A49&gt;=4.35,D49&lt;0.8,H49&gt;=6.799,A49&lt;5.45),1.5,IF(AND(G49&lt;0.14,H49&lt;13.531,B49&gt;=2.75,D49&gt;=1.35,H49&gt;=7.564,F49&lt;2.5,A49&gt;=5.45),4.7,IF(AND(G49&lt;0.187,H49&gt;=13.531,B49&gt;=2.75,D49&gt;=1.35,H49&gt;=7.564,F49&lt;2.5,A49&gt;=5.45),5,IF(AND(G49&gt;=0.187,H49&gt;=13.531,B49&gt;=2.75,D49&gt;=1.35,H49&gt;=7.564,F49&lt;2.5,A49&gt;=5.45),4.66,IF(AND(A49&lt;6.35,A49&gt;=6.15,G49&lt;0.805,G49&gt;=0.26,H49&lt;16.284,F49&gt;=2.5,A49&gt;=5.45),6,IF(AND(D49&lt;0.15,A49&gt;=4.65,H49&lt;12.227,B49&lt;3.45,A49&gt;=4.35,D49&lt;0.8,H49&gt;=6.799,A49&lt;5.45),1.5,IF(AND(H49&lt;10.723,G49&gt;=0.14,H49&lt;13.531,B49&gt;=2.75,D49&gt;=1.35,H49&gt;=7.564,F49&lt;2.5,A49&gt;=5.45),4.6,IF(AND(H49&gt;=10.723,G49&gt;=0.14,H49&lt;13.531,B49&gt;=2.75,D49&gt;=1.35,H49&gt;=7.564,F49&lt;2.5,A49&gt;=5.45),4.46,IF(AND(G49&lt;0.364,A49&gt;=6.35,A49&gt;=6.15,G49&lt;0.805,G49&gt;=0.26,H49&lt;16.284,F49&gt;=2.5,A49&gt;=5.45),5.28,IF(AND(A49&lt;5.1,D49&gt;=0.15,A49&gt;=4.65,H49&lt;12.227,B49&lt;3.45,A49&gt;=4.35,D49&lt;0.8,H49&gt;=6.799,A49&lt;5.45),1.36,IF(AND(A49&gt;=5.1,D49&gt;=0.15,A49&gt;=4.65,H49&lt;12.227,B49&lt;3.45,A49&gt;=4.35,D49&lt;0.8,H49&gt;=6.799,A49&lt;5.45),1.4,IF(AND(G49&gt;=0.6,G49&gt;=0.364,A49&gt;=6.35,A49&gt;=6.15,G49&lt;0.805,G49&gt;=0.26,H49&lt;16.284,F49&gt;=2.5,A49&gt;=5.45),5.1,IF(AND(A49&gt;=6.95,G49&lt;0.6,G49&gt;=0.364,A49&gt;=6.35,A49&gt;=6.15,G49&lt;0.805,G49&gt;=0.26,H49&lt;16.284,F49&gt;=2.5,A49&gt;=5.45),5.8,IF(AND(B49&lt;3.2,A49&lt;6.95,G49&lt;0.6,G49&gt;=0.364,A49&gt;=6.35,A49&gt;=6.15,G49&lt;0.805,G49&gt;=0.26,H49&lt;16.284,F49&gt;=2.5,A49&gt;=5.45),5.6,IF(AND(B49&gt;=3.2,A49&lt;6.95,G49&lt;0.6,G49&gt;=0.364,A49&gt;=6.35,A49&gt;=6.15,G49&lt;0.805,G49&gt;=0.26,H49&lt;16.284,F49&gt;=2.5,A49&gt;=5.45),5.7,"shouldnthappen"))))))))))))))))))))))))))))))))))</f>
        <v>1.55</v>
      </c>
      <c r="AI49" s="1" t="n">
        <f aca="false">IF(AND(B49&gt;=3.55,A49&lt;5.05,F49&lt;1.5),1,IF(AND(H49&gt;=13.436,A49&gt;=5.05,F49&lt;1.5),1.633,IF(AND(A49&lt;4.35,B49&lt;3.55,A49&lt;5.05,F49&lt;1.5),1.1,IF(AND(A49&lt;5.15,H49&lt;13.436,A49&gt;=5.05,F49&lt;1.5),1.6,IF(AND(G49&lt;0.837,D49&lt;1.2,B49&lt;2.65,F49&gt;=1.5),3.7,IF(AND(G49&gt;=0.837,D49&lt;1.2,B49&lt;2.65,F49&gt;=1.5),3,IF(AND(D49&lt;1.4,D49&gt;=1.2,B49&lt;2.65,F49&gt;=1.5),4.133,IF(AND(D49&gt;=1.4,D49&gt;=1.2,B49&lt;2.65,F49&gt;=1.5),4.633,IF(AND(G49&lt;0.302,A49&gt;=4.35,B49&lt;3.55,A49&lt;5.05,F49&lt;1.5),1.34,IF(AND(D49&gt;=0.3,A49&gt;=5.15,H49&lt;13.436,A49&gt;=5.05,F49&lt;1.5),1.5,IF(AND(G49&lt;0.233,G49&lt;0.265,D49&lt;1.55,B49&gt;=2.65,F49&gt;=1.5),4.56,IF(AND(G49&gt;=0.233,G49&lt;0.265,D49&lt;1.55,B49&gt;=2.65,F49&gt;=1.5),5.1,IF(AND(G49&lt;0.395,G49&gt;=0.265,D49&lt;1.55,B49&gt;=2.65,F49&gt;=1.5),4.025,IF(AND(H49&lt;13.935,A49&gt;=7.05,D49&gt;=1.55,B49&gt;=2.65,F49&gt;=1.5),6.12,IF(AND(H49&gt;=13.935,A49&gt;=7.05,D49&gt;=1.55,B49&gt;=2.65,F49&gt;=1.5),6.64,IF(AND(G49&gt;=0.858,G49&gt;=0.302,A49&gt;=4.35,B49&lt;3.55,A49&lt;5.05,F49&lt;1.5),1.3,IF(AND(H49&lt;6.543,D49&lt;0.3,A49&gt;=5.15,H49&lt;13.436,A49&gt;=5.05,F49&lt;1.5),1.4,IF(AND(H49&gt;=6.543,D49&lt;0.3,A49&gt;=5.15,H49&lt;13.436,A49&gt;=5.05,F49&lt;1.5),1.48,IF(AND(A49&lt;6.3,G49&gt;=0.395,G49&gt;=0.265,D49&lt;1.55,B49&gt;=2.65,F49&gt;=1.5),4.14,IF(AND(A49&gt;=6.3,G49&gt;=0.395,G49&gt;=0.265,D49&lt;1.55,B49&gt;=2.65,F49&gt;=1.5),4.767,IF(AND(G49&gt;=0.669,B49&lt;3.15,A49&lt;7.05,D49&gt;=1.55,B49&gt;=2.65,F49&gt;=1.5),5,IF(AND(H49&lt;9.459,G49&lt;0.858,G49&gt;=0.302,A49&gt;=4.35,B49&lt;3.55,A49&lt;5.05,F49&lt;1.5),1.4,IF(AND(H49&gt;=9.459,G49&lt;0.858,G49&gt;=0.302,A49&gt;=4.35,B49&lt;3.55,A49&lt;5.05,F49&lt;1.5),1.6,IF(AND(G49&gt;=0.433,G49&lt;0.669,B49&lt;3.15,A49&lt;7.05,D49&gt;=1.55,B49&gt;=2.65,F49&gt;=1.5),5.68,IF(AND(G49&lt;0.481,H49&lt;10.257,B49&gt;=3.15,A49&lt;7.05,D49&gt;=1.55,B49&gt;=2.65,F49&gt;=1.5),5.7,IF(AND(G49&gt;=0.481,H49&lt;10.257,B49&gt;=3.15,A49&lt;7.05,D49&gt;=1.55,B49&gt;=2.65,F49&gt;=1.5),5.9,IF(AND(D49&lt;2.15,H49&gt;=10.257,B49&gt;=3.15,A49&lt;7.05,D49&gt;=1.55,B49&gt;=2.65,F49&gt;=1.5),5.1,IF(AND(D49&gt;=2.15,H49&gt;=10.257,B49&gt;=3.15,A49&lt;7.05,D49&gt;=1.55,B49&gt;=2.65,F49&gt;=1.5),5.42,IF(AND(G49&lt;0.098,G49&lt;0.433,G49&lt;0.669,B49&lt;3.15,A49&lt;7.05,D49&gt;=1.55,B49&gt;=2.65,F49&gt;=1.5),5.567,IF(AND(D49&lt;1.8,G49&gt;=0.098,G49&lt;0.433,G49&lt;0.669,B49&lt;3.15,A49&lt;7.05,D49&gt;=1.55,B49&gt;=2.65,F49&gt;=1.5),5.033,IF(AND(G49&gt;=0.312,D49&gt;=1.8,G49&gt;=0.098,G49&lt;0.433,G49&lt;0.669,B49&lt;3.15,A49&lt;7.05,D49&gt;=1.55,B49&gt;=2.65,F49&gt;=1.5),5.4,IF(AND(H49&lt;9.002,G49&lt;0.312,D49&gt;=1.8,G49&gt;=0.098,G49&lt;0.433,G49&lt;0.669,B49&lt;3.15,A49&lt;7.05,D49&gt;=1.55,B49&gt;=2.65,F49&gt;=1.5),5.1,IF(AND(H49&gt;=9.002,G49&lt;0.312,D49&gt;=1.8,G49&gt;=0.098,G49&lt;0.433,G49&lt;0.669,B49&lt;3.15,A49&lt;7.05,D49&gt;=1.55,B49&gt;=2.65,F49&gt;=1.5),5.26,"shouldnthappen")))))))))))))))))))))))))))))))))</f>
        <v>1.633</v>
      </c>
      <c r="AJ49" s="1" t="n">
        <f aca="false">IF(AND(A49&gt;=5.25,D49&gt;=0.35,D49&lt;0.8),1.433,IF(AND(F49&gt;=2.5,H49&lt;6.927,D49&gt;=0.8),5.1,IF(AND(H49&lt;5.85,B49&lt;3.65,D49&lt;0.35,D49&lt;0.8),1,IF(AND(A49&lt;5.55,B49&gt;=3.65,D49&lt;0.35,D49&lt;0.8),1.5,IF(AND(A49&gt;=5.55,B49&gt;=3.65,D49&lt;0.35,D49&lt;0.8),1.7,IF(AND(H49&lt;7.949,A49&lt;5.25,D49&gt;=0.35,D49&lt;0.8),1.9,IF(AND(H49&gt;=7.949,A49&lt;5.25,D49&gt;=0.35,D49&lt;0.8),1.54,IF(AND(A49&lt;5.55,F49&lt;2.5,H49&lt;6.927,D49&gt;=0.8),3.98,IF(AND(A49&gt;=5.55,F49&lt;2.5,H49&lt;6.927,D49&gt;=0.8),4.1,IF(AND(A49&gt;=7.25,D49&gt;=1.55,H49&gt;=6.927,D49&gt;=0.8),6.65,IF(AND(A49&lt;5.75,D49&lt;1.2,D49&lt;1.55,H49&gt;=6.927,D49&gt;=0.8),3.62,IF(AND(A49&gt;=5.75,D49&lt;1.2,D49&lt;1.55,H49&gt;=6.927,D49&gt;=0.8),4.1,IF(AND(G49&lt;0.175,A49&lt;4.8,H49&gt;=5.85,B49&lt;3.65,D49&lt;0.35,D49&lt;0.8),1.5,IF(AND(G49&gt;=0.175,A49&lt;4.8,H49&gt;=5.85,B49&lt;3.65,D49&lt;0.35,D49&lt;0.8),1.3,IF(AND(A49&gt;=5.05,A49&gt;=4.8,H49&gt;=5.85,B49&lt;3.65,D49&lt;0.35,D49&lt;0.8),1.5,IF(AND(G49&gt;=0.735,A49&lt;6.25,D49&gt;=1.2,D49&lt;1.55,H49&gt;=6.927,D49&gt;=0.8),4,IF(AND(H49&lt;10.464,A49&lt;6.2,A49&lt;7.25,D49&gt;=1.55,H49&gt;=6.927,D49&gt;=0.8),5.1,IF(AND(H49&gt;=10.464,A49&lt;6.2,A49&lt;7.25,D49&gt;=1.55,H49&gt;=6.927,D49&gt;=0.8),4.9,IF(AND(G49&lt;0.418,A49&lt;5.05,A49&gt;=4.8,H49&gt;=5.85,B49&lt;3.65,D49&lt;0.35,D49&lt;0.8),1.48,IF(AND(G49&gt;=0.418,A49&lt;5.05,A49&gt;=4.8,H49&gt;=5.85,B49&lt;3.65,D49&lt;0.35,D49&lt;0.8),1.3,IF(AND(B49&lt;2.75,G49&lt;0.735,A49&lt;6.25,D49&gt;=1.2,D49&lt;1.55,H49&gt;=6.927,D49&gt;=0.8),4.35,IF(AND(H49&lt;15.422,D49&lt;1.45,A49&gt;=6.25,D49&gt;=1.2,D49&lt;1.55,H49&gt;=6.927,D49&gt;=0.8),4.375,IF(AND(H49&gt;=15.422,D49&lt;1.45,A49&gt;=6.25,D49&gt;=1.2,D49&lt;1.55,H49&gt;=6.927,D49&gt;=0.8),4.7,IF(AND(A49&lt;6.4,D49&gt;=1.45,A49&gt;=6.25,D49&gt;=1.2,D49&lt;1.55,H49&gt;=6.927,D49&gt;=0.8),5.1,IF(AND(G49&gt;=0.576,D49&lt;2.15,A49&gt;=6.2,A49&lt;7.25,D49&gt;=1.55,H49&gt;=6.927,D49&gt;=0.8),5.1,IF(AND(G49&lt;0.537,D49&gt;=2.15,A49&gt;=6.2,A49&lt;7.25,D49&gt;=1.55,H49&gt;=6.927,D49&gt;=0.8),5.533,IF(AND(G49&gt;=0.537,D49&gt;=2.15,A49&gt;=6.2,A49&lt;7.25,D49&gt;=1.55,H49&gt;=6.927,D49&gt;=0.8),5.9,IF(AND(D49&lt;1.45,B49&gt;=2.75,G49&lt;0.735,A49&lt;6.25,D49&gt;=1.2,D49&lt;1.55,H49&gt;=6.927,D49&gt;=0.8),4.6,IF(AND(D49&gt;=1.45,B49&gt;=2.75,G49&lt;0.735,A49&lt;6.25,D49&gt;=1.2,D49&lt;1.55,H49&gt;=6.927,D49&gt;=0.8),4.5,IF(AND(H49&lt;12.582,A49&gt;=6.4,D49&gt;=1.45,A49&gt;=6.25,D49&gt;=1.2,D49&lt;1.55,H49&gt;=6.927,D49&gt;=0.8),4.66,IF(AND(H49&gt;=12.582,A49&gt;=6.4,D49&gt;=1.45,A49&gt;=6.25,D49&gt;=1.2,D49&lt;1.55,H49&gt;=6.927,D49&gt;=0.8),4.9,IF(AND(B49&lt;2.75,G49&lt;0.576,D49&lt;2.15,A49&gt;=6.2,A49&lt;7.25,D49&gt;=1.55,H49&gt;=6.927,D49&gt;=0.8),5.3,IF(AND(G49&gt;=0.395,B49&gt;=2.75,G49&lt;0.576,D49&lt;2.15,A49&gt;=6.2,A49&lt;7.25,D49&gt;=1.55,H49&gt;=6.927,D49&gt;=0.8),5.6,IF(AND(D49&gt;=1.9,G49&lt;0.395,B49&gt;=2.75,G49&lt;0.576,D49&lt;2.15,A49&gt;=6.2,A49&lt;7.25,D49&gt;=1.55,H49&gt;=6.927,D49&gt;=0.8),5.333,IF(AND(B49&lt;2.95,D49&lt;1.9,G49&lt;0.395,B49&gt;=2.75,G49&lt;0.576,D49&lt;2.15,A49&gt;=6.2,A49&lt;7.25,D49&gt;=1.55,H49&gt;=6.927,D49&gt;=0.8),5.6,IF(AND(B49&gt;=2.95,D49&lt;1.9,G49&lt;0.395,B49&gt;=2.75,G49&lt;0.576,D49&lt;2.15,A49&gt;=6.2,A49&lt;7.25,D49&gt;=1.55,H49&gt;=6.927,D49&gt;=0.8),5.5,"shouldnthappen"))))))))))))))))))))))))))))))))))))</f>
        <v>1.5</v>
      </c>
      <c r="AK49" s="1" t="n">
        <f aca="false">IF(AND(H49&lt;5.85,B49&lt;3.65,F49&lt;1.5),1,IF(AND(B49&gt;=3.95,B49&gt;=3.65,F49&lt;1.5),1.433,IF(AND(A49&lt;5.15,F49&lt;2.5,F49&gt;=1.5),3.075,IF(AND(D49&gt;=0.35,H49&gt;=5.85,B49&lt;3.65,F49&lt;1.5),1.5,IF(AND(G49&lt;0.168,B49&lt;3.95,B49&gt;=3.65,F49&lt;1.5),1.7,IF(AND(H49&lt;5.767,A49&lt;7.25,F49&gt;=2.5,F49&gt;=1.5),4.5,IF(AND(D49&lt;1.9,A49&gt;=7.25,F49&gt;=2.5,F49&gt;=1.5),6.3,IF(AND(D49&gt;=1.9,A49&gt;=7.25,F49&gt;=2.5,F49&gt;=1.5),6.575,IF(AND(B49&lt;3.75,G49&gt;=0.168,B49&lt;3.95,B49&gt;=3.65,F49&lt;1.5),1.5,IF(AND(B49&gt;=3.75,G49&gt;=0.168,B49&lt;3.95,B49&gt;=3.65,F49&lt;1.5),1.6,IF(AND(D49&gt;=1.35,A49&lt;6.15,A49&gt;=5.15,F49&lt;2.5,F49&gt;=1.5),4.42,IF(AND(D49&lt;1.4,A49&gt;=6.15,A49&gt;=5.15,F49&lt;2.5,F49&gt;=1.5),4.5,IF(AND(D49&gt;=1.4,A49&gt;=6.15,A49&gt;=5.15,F49&lt;2.5,F49&gt;=1.5),4.675,IF(AND(D49&lt;0.15,H49&lt;11.218,D49&lt;0.35,H49&gt;=5.85,B49&lt;3.65,F49&lt;1.5),1.5,IF(AND(D49&lt;0.15,H49&gt;=11.218,D49&lt;0.35,H49&gt;=5.85,B49&lt;3.65,F49&lt;1.5),1.1,IF(AND(B49&lt;2.7,D49&lt;1.35,A49&lt;6.15,A49&gt;=5.15,F49&lt;2.5,F49&gt;=1.5),3.82,IF(AND(A49&lt;6.15,G49&gt;=0.755,H49&gt;=5.767,A49&lt;7.25,F49&gt;=2.5,F49&gt;=1.5),4.98,IF(AND(A49&gt;=6.15,G49&gt;=0.755,H49&gt;=5.767,A49&lt;7.25,F49&gt;=2.5,F49&gt;=1.5),5.3,IF(AND(B49&lt;3.4,D49&gt;=0.15,H49&lt;11.218,D49&lt;0.35,H49&gt;=5.85,B49&lt;3.65,F49&lt;1.5),1.4,IF(AND(B49&gt;=3.4,D49&gt;=0.15,H49&lt;11.218,D49&lt;0.35,H49&gt;=5.85,B49&lt;3.65,F49&lt;1.5),1.3,IF(AND(H49&lt;11.731,D49&gt;=0.15,H49&gt;=11.218,D49&lt;0.35,H49&gt;=5.85,B49&lt;3.65,F49&lt;1.5),1.2,IF(AND(H49&lt;9.053,B49&gt;=2.7,D49&lt;1.35,A49&lt;6.15,A49&gt;=5.15,F49&lt;2.5,F49&gt;=1.5),3.85,IF(AND(D49&gt;=2.1,B49&lt;2.85,G49&lt;0.755,H49&gt;=5.767,A49&lt;7.25,F49&gt;=2.5,F49&gt;=1.5),5.6,IF(AND(D49&gt;=2.45,B49&gt;=2.85,G49&lt;0.755,H49&gt;=5.767,A49&lt;7.25,F49&gt;=2.5,F49&gt;=1.5),5.8,IF(AND(B49&gt;=3.45,H49&gt;=11.731,D49&gt;=0.15,H49&gt;=11.218,D49&lt;0.35,H49&gt;=5.85,B49&lt;3.65,F49&lt;1.5),1.3,IF(AND(A49&lt;5.9,H49&gt;=9.053,B49&gt;=2.7,D49&lt;1.35,A49&lt;6.15,A49&gt;=5.15,F49&lt;2.5,F49&gt;=1.5),4.3,IF(AND(A49&gt;=5.9,H49&gt;=9.053,B49&gt;=2.7,D49&lt;1.35,A49&lt;6.15,A49&gt;=5.15,F49&lt;2.5,F49&gt;=1.5),4,IF(AND(G49&gt;=0.519,D49&lt;2.1,B49&lt;2.85,G49&lt;0.755,H49&gt;=5.767,A49&lt;7.25,F49&gt;=2.5,F49&gt;=1.5),4.9,IF(AND(A49&gt;=7.05,D49&lt;2.45,B49&gt;=2.85,G49&lt;0.755,H49&gt;=5.767,A49&lt;7.25,F49&gt;=2.5,F49&gt;=1.5),5.8,IF(AND(H49&lt;14.396,B49&lt;3.45,H49&gt;=11.731,D49&gt;=0.15,H49&gt;=11.218,D49&lt;0.35,H49&gt;=5.85,B49&lt;3.65,F49&lt;1.5),1.44,IF(AND(H49&gt;=14.396,B49&lt;3.45,H49&gt;=11.731,D49&gt;=0.15,H49&gt;=11.218,D49&lt;0.35,H49&gt;=5.85,B49&lt;3.65,F49&lt;1.5),1.3,IF(AND(G49&lt;0.282,G49&lt;0.519,D49&lt;2.1,B49&lt;2.85,G49&lt;0.755,H49&gt;=5.767,A49&lt;7.25,F49&gt;=2.5,F49&gt;=1.5),5.1,IF(AND(G49&gt;=0.282,G49&lt;0.519,D49&lt;2.1,B49&lt;2.85,G49&lt;0.755,H49&gt;=5.767,A49&lt;7.25,F49&gt;=2.5,F49&gt;=1.5),5.3,IF(AND(A49&lt;6.4,D49&lt;1.9,A49&lt;7.05,D49&lt;2.45,B49&gt;=2.85,G49&lt;0.755,H49&gt;=5.767,A49&lt;7.25,F49&gt;=2.5,F49&gt;=1.5),5.6,IF(AND(A49&gt;=6.4,D49&lt;1.9,A49&lt;7.05,D49&lt;2.45,B49&gt;=2.85,G49&lt;0.755,H49&gt;=5.767,A49&lt;7.25,F49&gt;=2.5,F49&gt;=1.5),5.5,IF(AND(H49&lt;8.884,D49&gt;=1.9,A49&lt;7.05,D49&lt;2.45,B49&gt;=2.85,G49&lt;0.755,H49&gt;=5.767,A49&lt;7.25,F49&gt;=2.5,F49&gt;=1.5),5.3,IF(AND(H49&gt;=8.884,D49&gt;=1.9,A49&lt;7.05,D49&lt;2.45,B49&gt;=2.85,G49&lt;0.755,H49&gt;=5.767,A49&lt;7.25,F49&gt;=2.5,F49&gt;=1.5),5.52,"shouldnthappen")))))))))))))))))))))))))))))))))))))</f>
        <v>1.6</v>
      </c>
      <c r="AL49" s="1" t="n">
        <f aca="false">IF(AND(H49&lt;5.85,A49&lt;5.05,D49&lt;0.8),1,IF(AND(B49&lt;3.35,A49&gt;=5.05,D49&lt;0.8),1.7,IF(AND(D49&gt;=2.45,F49&gt;=2.5,D49&gt;=0.8),6.05,IF(AND(H49&gt;=11.218,H49&gt;=5.85,A49&lt;5.05,D49&lt;0.8),1.28,IF(AND(G49&gt;=0.948,B49&gt;=3.35,A49&gt;=5.05,D49&lt;0.8),1.7,IF(AND(G49&gt;=0.423,H49&lt;11.218,H49&gt;=5.85,A49&lt;5.05,D49&lt;0.8),1.3,IF(AND(B49&lt;3.6,G49&lt;0.948,B49&gt;=3.35,A49&gt;=5.05,D49&lt;0.8),1.4,IF(AND(H49&lt;10.258,D49&lt;1.15,A49&lt;5.9,F49&lt;2.5,D49&gt;=0.8),3.36,IF(AND(H49&gt;=10.258,D49&lt;1.15,A49&lt;5.9,F49&lt;2.5,D49&gt;=0.8),3.9,IF(AND(A49&lt;5.3,D49&gt;=1.15,A49&lt;5.9,F49&lt;2.5,D49&gt;=0.8),3.9,IF(AND(D49&lt;1.55,B49&lt;2.75,A49&gt;=5.9,F49&lt;2.5,D49&gt;=0.8),4.64,IF(AND(D49&gt;=1.55,B49&lt;2.75,A49&gt;=5.9,F49&lt;2.5,D49&gt;=0.8),5.1,IF(AND(D49&gt;=1.6,B49&gt;=2.75,A49&gt;=5.9,F49&lt;2.5,D49&gt;=0.8),5,IF(AND(H49&lt;5.767,H49&lt;8.598,D49&lt;2.45,F49&gt;=2.5,D49&gt;=0.8),4.5,IF(AND(A49&lt;6.25,H49&gt;=8.598,D49&lt;2.45,F49&gt;=2.5,D49&gt;=0.8),5.02,IF(AND(B49&lt;3.55,G49&lt;0.423,H49&lt;11.218,H49&gt;=5.85,A49&lt;5.05,D49&lt;0.8),1.525,IF(AND(B49&gt;=3.55,G49&lt;0.423,H49&lt;11.218,H49&gt;=5.85,A49&lt;5.05,D49&lt;0.8),1.4,IF(AND(H49&gt;=13.932,B49&gt;=3.6,G49&lt;0.948,B49&gt;=3.35,A49&gt;=5.05,D49&lt;0.8),1.65,IF(AND(G49&gt;=0.652,A49&gt;=5.3,D49&gt;=1.15,A49&lt;5.9,F49&lt;2.5,D49&gt;=0.8),3.8,IF(AND(D49&lt;1.35,D49&lt;1.6,B49&gt;=2.75,A49&gt;=5.9,F49&lt;2.5,D49&gt;=0.8),4.42,IF(AND(H49&lt;6.656,H49&gt;=5.767,H49&lt;8.598,D49&lt;2.45,F49&gt;=2.5,D49&gt;=0.8),5.033,IF(AND(H49&gt;=6.656,H49&gt;=5.767,H49&lt;8.598,D49&lt;2.45,F49&gt;=2.5,D49&gt;=0.8),5.1,IF(AND(G49&gt;=0.885,A49&gt;=6.25,H49&gt;=8.598,D49&lt;2.45,F49&gt;=2.5,D49&gt;=0.8),5.2,IF(AND(H49&lt;6.926,H49&lt;13.932,B49&gt;=3.6,G49&lt;0.948,B49&gt;=3.35,A49&gt;=5.05,D49&lt;0.8),1.433,IF(AND(H49&gt;=6.926,H49&lt;13.932,B49&gt;=3.6,G49&lt;0.948,B49&gt;=3.35,A49&gt;=5.05,D49&lt;0.8),1.5,IF(AND(A49&lt;5.65,G49&lt;0.652,A49&gt;=5.3,D49&gt;=1.15,A49&lt;5.9,F49&lt;2.5,D49&gt;=0.8),4.36,IF(AND(A49&gt;=5.65,G49&lt;0.652,A49&gt;=5.3,D49&gt;=1.15,A49&lt;5.9,F49&lt;2.5,D49&gt;=0.8),4.2,IF(AND(H49&gt;=13.561,D49&gt;=1.35,D49&lt;1.6,B49&gt;=2.75,A49&gt;=5.9,F49&lt;2.5,D49&gt;=0.8),4.767,IF(AND(H49&lt;9.091,G49&lt;0.885,A49&gt;=6.25,H49&gt;=8.598,D49&lt;2.45,F49&gt;=2.5,D49&gt;=0.8),6.3,IF(AND(H49&gt;=12.206,H49&lt;13.561,D49&gt;=1.35,D49&lt;1.6,B49&gt;=2.75,A49&gt;=5.9,F49&lt;2.5,D49&gt;=0.8),4.4,IF(AND(D49&gt;=2.25,H49&gt;=9.091,G49&lt;0.885,A49&gt;=6.25,H49&gt;=8.598,D49&lt;2.45,F49&gt;=2.5,D49&gt;=0.8),5.9,IF(AND(B49&lt;3.05,H49&lt;12.206,H49&lt;13.561,D49&gt;=1.35,D49&lt;1.6,B49&gt;=2.75,A49&gt;=5.9,F49&lt;2.5,D49&gt;=0.8),4.6,IF(AND(B49&gt;=3.05,H49&lt;12.206,H49&lt;13.561,D49&gt;=1.35,D49&lt;1.6,B49&gt;=2.75,A49&gt;=5.9,F49&lt;2.5,D49&gt;=0.8),4.7,IF(AND(G49&gt;=0.596,D49&lt;2.25,H49&gt;=9.091,G49&lt;0.885,A49&gt;=6.25,H49&gt;=8.598,D49&lt;2.45,F49&gt;=2.5,D49&gt;=0.8),5.1,IF(AND(G49&gt;=0.379,G49&lt;0.596,D49&lt;2.25,H49&gt;=9.091,G49&lt;0.885,A49&gt;=6.25,H49&gt;=8.598,D49&lt;2.45,F49&gt;=2.5,D49&gt;=0.8),5.767,IF(AND(D49&lt;2.15,G49&lt;0.379,G49&lt;0.596,D49&lt;2.25,H49&gt;=9.091,G49&lt;0.885,A49&gt;=6.25,H49&gt;=8.598,D49&lt;2.45,F49&gt;=2.5,D49&gt;=0.8),5.4,IF(AND(D49&gt;=2.15,G49&lt;0.379,G49&lt;0.596,D49&lt;2.25,H49&gt;=9.091,G49&lt;0.885,A49&gt;=6.25,H49&gt;=8.598,D49&lt;2.45,F49&gt;=2.5,D49&gt;=0.8),5.6,"shouldnthappen")))))))))))))))))))))))))))))))))))))</f>
        <v>1.65</v>
      </c>
      <c r="AM49" s="1" t="n">
        <f aca="false">IF(AND(H49&lt;5.245,D49&lt;0.8),1,IF(AND(A49&lt;4.5,H49&gt;=5.245,D49&lt;0.8),1.35,IF(AND(D49&gt;=0.5,A49&gt;=4.5,H49&gt;=5.245,D49&lt;0.8),1.6,IF(AND(H49&lt;7.25,B49&lt;2.6,A49&lt;6.15,D49&gt;=0.8),4.375,IF(AND(H49&gt;=7.25,B49&lt;2.6,A49&lt;6.15,D49&gt;=0.8),3.075,IF(AND(H49&lt;13.935,A49&gt;=7.05,A49&gt;=6.15,D49&gt;=0.8),6.067,IF(AND(H49&gt;=13.935,A49&gt;=7.05,A49&gt;=6.15,D49&gt;=0.8),6.525,IF(AND(G49&gt;=0.948,D49&lt;0.5,A49&gt;=4.5,H49&gt;=5.245,D49&lt;0.8),1.7,IF(AND(G49&lt;0.568,D49&gt;=1.55,B49&gt;=2.6,A49&lt;6.15,D49&gt;=0.8),5.1,IF(AND(G49&gt;=0.568,D49&gt;=1.55,B49&gt;=2.6,A49&lt;6.15,D49&gt;=0.8),5,IF(AND(A49&gt;=6.6,B49&gt;=3.15,A49&lt;7.05,A49&gt;=6.15,D49&gt;=0.8),5.78,IF(AND(G49&lt;0.165,G49&lt;0.273,D49&lt;1.55,B49&gt;=2.6,A49&lt;6.15,D49&gt;=0.8),4.1,IF(AND(G49&gt;=0.165,G49&lt;0.273,D49&lt;1.55,B49&gt;=2.6,A49&lt;6.15,D49&gt;=0.8),4.5,IF(AND(D49&lt;1.35,G49&gt;=0.273,D49&lt;1.55,B49&gt;=2.6,A49&lt;6.15,D49&gt;=0.8),4.08,IF(AND(D49&gt;=1.35,G49&gt;=0.273,D49&lt;1.55,B49&gt;=2.6,A49&lt;6.15,D49&gt;=0.8),4.4,IF(AND(D49&lt;1.45,F49&lt;2.5,B49&lt;3.15,A49&lt;7.05,A49&gt;=6.15,D49&gt;=0.8),4.38,IF(AND(D49&gt;=1.45,F49&lt;2.5,B49&lt;3.15,A49&lt;7.05,A49&gt;=6.15,D49&gt;=0.8),4.75,IF(AND(D49&gt;=2.25,F49&gt;=2.5,B49&lt;3.15,A49&lt;7.05,A49&gt;=6.15,D49&gt;=0.8),5.16,IF(AND(H49&lt;11.488,A49&lt;6.6,B49&gt;=3.15,A49&lt;7.05,A49&gt;=6.15,D49&gt;=0.8),6,IF(AND(H49&gt;=14.396,D49&lt;0.25,G49&lt;0.948,D49&lt;0.5,A49&gt;=4.5,H49&gt;=5.245,D49&lt;0.8),1.3,IF(AND(A49&gt;=5.55,D49&gt;=0.25,G49&lt;0.948,D49&lt;0.5,A49&gt;=4.5,H49&gt;=5.245,D49&lt;0.8),1.7,IF(AND(D49&lt;1.85,D49&lt;2.25,F49&gt;=2.5,B49&lt;3.15,A49&lt;7.05,A49&gt;=6.15,D49&gt;=0.8),5.6,IF(AND(G49&lt;0.669,H49&gt;=11.488,A49&lt;6.6,B49&gt;=3.15,A49&lt;7.05,A49&gt;=6.15,D49&gt;=0.8),4.7,IF(AND(G49&gt;=0.669,H49&gt;=11.488,A49&lt;6.6,B49&gt;=3.15,A49&lt;7.05,A49&gt;=6.15,D49&gt;=0.8),5.22,IF(AND(H49&lt;6.543,H49&lt;14.396,D49&lt;0.25,G49&lt;0.948,D49&lt;0.5,A49&gt;=4.5,H49&gt;=5.245,D49&lt;0.8),1.4,IF(AND(A49&lt;4.95,A49&lt;5.55,D49&gt;=0.25,G49&lt;0.948,D49&lt;0.5,A49&gt;=4.5,H49&gt;=5.245,D49&lt;0.8),1.4,IF(AND(A49&gt;=4.95,A49&lt;5.55,D49&gt;=0.25,G49&lt;0.948,D49&lt;0.5,A49&gt;=4.5,H49&gt;=5.245,D49&lt;0.8),1.48,IF(AND(H49&lt;10.667,D49&gt;=1.85,D49&lt;2.25,F49&gt;=2.5,B49&lt;3.15,A49&lt;7.05,A49&gt;=6.15,D49&gt;=0.8),5.25,IF(AND(H49&gt;=10.667,D49&gt;=1.85,D49&lt;2.25,F49&gt;=2.5,B49&lt;3.15,A49&lt;7.05,A49&gt;=6.15,D49&gt;=0.8),5.55,IF(AND(G49&lt;0.063,H49&gt;=6.543,H49&lt;14.396,D49&lt;0.25,G49&lt;0.948,D49&lt;0.5,A49&gt;=4.5,H49&gt;=5.245,D49&lt;0.8),1.4,IF(AND(H49&lt;9.212,G49&gt;=0.063,H49&gt;=6.543,H49&lt;14.396,D49&lt;0.25,G49&lt;0.948,D49&lt;0.5,A49&gt;=4.5,H49&gt;=5.245,D49&lt;0.8),1.475,IF(AND(H49&gt;=9.212,G49&gt;=0.063,H49&gt;=6.543,H49&lt;14.396,D49&lt;0.25,G49&lt;0.948,D49&lt;0.5,A49&gt;=4.5,H49&gt;=5.245,D49&lt;0.8),1.5,"shouldnthappen"))))))))))))))))))))))))))))))))</f>
        <v>1.3</v>
      </c>
      <c r="AN49" s="1" t="n">
        <f aca="false">IF(AND(D49&lt;0.7,A49&gt;=5.55),1.633,IF(AND(G49&lt;0.38,B49&lt;2.8,A49&lt;5.55),4.3,IF(AND(G49&gt;=0.38,B49&lt;2.8,A49&lt;5.55),3.325,IF(AND(D49&gt;=0.35,B49&gt;=2.8,A49&lt;5.55),1.6,IF(AND(B49&gt;=3.4,A49&lt;4.8,D49&lt;0.35,B49&gt;=2.8,A49&lt;5.55),1,IF(AND(H49&gt;=11.789,A49&lt;5.9,D49&lt;1.55,D49&gt;=0.7,A49&gt;=5.55),4.325,IF(AND(F49&gt;=2.5,A49&gt;=5.9,D49&lt;1.55,D49&gt;=0.7,A49&gt;=5.55),5.05,IF(AND(D49&lt;1.9,A49&gt;=7.25,D49&gt;=1.55,D49&gt;=0.7,A49&gt;=5.55),6.3,IF(AND(D49&gt;=1.9,A49&gt;=7.25,D49&gt;=1.55,D49&gt;=0.7,A49&gt;=5.55),6.4,IF(AND(A49&lt;4.35,B49&lt;3.4,A49&lt;4.8,D49&lt;0.35,B49&gt;=2.8,A49&lt;5.55),1.1,IF(AND(G49&gt;=0.934,B49&lt;3.45,A49&gt;=4.8,D49&lt;0.35,B49&gt;=2.8,A49&lt;5.55),1.7,IF(AND(H49&gt;=14.877,B49&gt;=3.45,A49&gt;=4.8,D49&lt;0.35,B49&gt;=2.8,A49&lt;5.55),1.3,IF(AND(B49&lt;2.6,H49&lt;11.789,A49&lt;5.9,D49&lt;1.55,D49&gt;=0.7,A49&gt;=5.55),3.9,IF(AND(B49&gt;=2.6,H49&lt;11.789,A49&lt;5.9,D49&lt;1.55,D49&gt;=0.7,A49&gt;=5.55),4.26,IF(AND(A49&lt;6.6,F49&lt;2.5,A49&gt;=5.9,D49&lt;1.55,D49&gt;=0.7,A49&gt;=5.55),4.625,IF(AND(A49&gt;=6.6,F49&lt;2.5,A49&gt;=5.9,D49&lt;1.55,D49&gt;=0.7,A49&gt;=5.55),4.475,IF(AND(B49&lt;2.6,D49&lt;2.05,A49&lt;7.25,D49&gt;=1.55,D49&gt;=0.7,A49&gt;=5.55),5.8,IF(AND(G49&gt;=0.743,D49&gt;=2.05,A49&lt;7.25,D49&gt;=1.55,D49&gt;=0.7,A49&gt;=5.55),5.1,IF(AND(G49&lt;0.422,A49&gt;=4.35,B49&lt;3.4,A49&lt;4.8,D49&lt;0.35,B49&gt;=2.8,A49&lt;5.55),1.367,IF(AND(G49&gt;=0.422,A49&gt;=4.35,B49&lt;3.4,A49&lt;4.8,D49&lt;0.35,B49&gt;=2.8,A49&lt;5.55),1.3,IF(AND(A49&lt;5.05,G49&lt;0.934,B49&lt;3.45,A49&gt;=4.8,D49&lt;0.35,B49&gt;=2.8,A49&lt;5.55),1.525,IF(AND(A49&gt;=5.05,G49&lt;0.934,B49&lt;3.45,A49&gt;=4.8,D49&lt;0.35,B49&gt;=2.8,A49&lt;5.55),1.5,IF(AND(G49&gt;=0.585,H49&lt;14.877,B49&gt;=3.45,A49&gt;=4.8,D49&lt;0.35,B49&gt;=2.8,A49&lt;5.55),1.54,IF(AND(G49&gt;=0.537,G49&lt;0.743,D49&gt;=2.05,A49&lt;7.25,D49&gt;=1.55,D49&gt;=0.7,A49&gt;=5.55),5.833,IF(AND(D49&gt;=0.25,G49&lt;0.585,H49&lt;14.877,B49&gt;=3.45,A49&gt;=4.8,D49&lt;0.35,B49&gt;=2.8,A49&lt;5.55),1.367,IF(AND(D49&lt;1.75,H49&lt;13.795,B49&gt;=2.6,D49&lt;2.05,A49&lt;7.25,D49&gt;=1.55,D49&gt;=0.7,A49&gt;=5.55),5.45,IF(AND(B49&lt;2.85,H49&gt;=13.795,B49&gt;=2.6,D49&lt;2.05,A49&lt;7.25,D49&gt;=1.55,D49&gt;=0.7,A49&gt;=5.55),5.1,IF(AND(B49&gt;=2.85,H49&gt;=13.795,B49&gt;=2.6,D49&lt;2.05,A49&lt;7.25,D49&gt;=1.55,D49&gt;=0.7,A49&gt;=5.55),4.82,IF(AND(G49&lt;0.353,G49&lt;0.537,G49&lt;0.743,D49&gt;=2.05,A49&lt;7.25,D49&gt;=1.55,D49&gt;=0.7,A49&gt;=5.55),5.425,IF(AND(G49&gt;=0.353,G49&lt;0.537,G49&lt;0.743,D49&gt;=2.05,A49&lt;7.25,D49&gt;=1.55,D49&gt;=0.7,A49&gt;=5.55),5.62,IF(AND(G49&lt;0.311,D49&lt;0.25,G49&lt;0.585,H49&lt;14.877,B49&gt;=3.45,A49&gt;=4.8,D49&lt;0.35,B49&gt;=2.8,A49&lt;5.55),1.5,IF(AND(G49&gt;=0.311,D49&lt;0.25,G49&lt;0.585,H49&lt;14.877,B49&gt;=3.45,A49&gt;=4.8,D49&lt;0.35,B49&gt;=2.8,A49&lt;5.55),1.4,IF(AND(B49&gt;=3.1,D49&gt;=1.75,H49&lt;13.795,B49&gt;=2.6,D49&lt;2.05,A49&lt;7.25,D49&gt;=1.55,D49&gt;=0.7,A49&gt;=5.55),5.1,IF(AND(B49&lt;2.85,B49&lt;3.1,D49&gt;=1.75,H49&lt;13.795,B49&gt;=2.6,D49&lt;2.05,A49&lt;7.25,D49&gt;=1.55,D49&gt;=0.7,A49&gt;=5.55),5.2,IF(AND(B49&gt;=2.85,B49&lt;3.1,D49&gt;=1.75,H49&lt;13.795,B49&gt;=2.6,D49&lt;2.05,A49&lt;7.25,D49&gt;=1.55,D49&gt;=0.7,A49&gt;=5.55),5.2,"shouldnthappen")))))))))))))))))))))))))))))))))))</f>
        <v>1.54</v>
      </c>
      <c r="AO49" s="1" t="n">
        <f aca="false">IF(AND(H49&gt;=14.529,G49&lt;0.633,D49&lt;0.8),1.3,IF(AND(A49&lt;5.05,G49&gt;=0.633,D49&lt;0.8),1.35,IF(AND(H49&gt;=14.379,H49&lt;14.529,G49&lt;0.633,D49&lt;0.8),1.7,IF(AND(B49&lt;3.35,A49&gt;=5.05,G49&gt;=0.633,D49&lt;0.8),1.7,IF(AND(D49&gt;=1.45,A49&lt;5.95,F49&lt;2.5,D49&gt;=0.8),4.5,IF(AND(D49&lt;1.35,A49&gt;=5.95,F49&lt;2.5,D49&gt;=0.8),4,IF(AND(D49&lt;1.85,G49&gt;=0.845,F49&gt;=2.5,D49&gt;=0.8),4.8,IF(AND(B49&gt;=4.3,H49&lt;14.379,H49&lt;14.529,G49&lt;0.633,D49&lt;0.8),1.5,IF(AND(A49&lt;5.25,B49&gt;=3.35,A49&gt;=5.05,G49&gt;=0.633,D49&lt;0.8),1.55,IF(AND(A49&gt;=5.25,B49&gt;=3.35,A49&gt;=5.05,G49&gt;=0.633,D49&lt;0.8),1.633,IF(AND(A49&lt;5.05,D49&lt;1.45,A49&lt;5.95,F49&lt;2.5,D49&gt;=0.8),3.3,IF(AND(G49&lt;0.293,D49&gt;=1.35,A49&gt;=5.95,F49&lt;2.5,D49&gt;=0.8),5,IF(AND(A49&gt;=6.6,D49&lt;2.05,G49&lt;0.845,F49&gt;=2.5,D49&gt;=0.8),5.8,IF(AND(B49&lt;3.05,D49&gt;=2.05,G49&lt;0.845,F49&gt;=2.5,D49&gt;=0.8),6.15,IF(AND(B49&lt;2.9,D49&gt;=1.85,G49&gt;=0.845,F49&gt;=2.5,D49&gt;=0.8),5.1,IF(AND(B49&gt;=2.9,D49&gt;=1.85,G49&gt;=0.845,F49&gt;=2.5,D49&gt;=0.8),5.2,IF(AND(B49&gt;=3.8,B49&lt;4.3,H49&lt;14.379,H49&lt;14.529,G49&lt;0.633,D49&lt;0.8),1.333,IF(AND(A49&lt;6.25,G49&gt;=0.293,D49&gt;=1.35,A49&gt;=5.95,F49&lt;2.5,D49&gt;=0.8),4.6,IF(AND(H49&lt;10.351,A49&lt;6.6,D49&lt;2.05,G49&lt;0.845,F49&gt;=2.5,D49&gt;=0.8),5.4,IF(AND(G49&gt;=0.364,B49&gt;=3.05,D49&gt;=2.05,G49&lt;0.845,F49&gt;=2.5,D49&gt;=0.8),5.66,IF(AND(G49&gt;=0.447,B49&lt;3.8,B49&lt;4.3,H49&lt;14.379,H49&lt;14.529,G49&lt;0.633,D49&lt;0.8),1.3,IF(AND(H49&lt;6.247,A49&lt;5.65,A49&gt;=5.05,D49&lt;1.45,A49&lt;5.95,F49&lt;2.5,D49&gt;=0.8),4.033,IF(AND(D49&lt;1.25,A49&gt;=5.65,A49&gt;=5.05,D49&lt;1.45,A49&lt;5.95,F49&lt;2.5,D49&gt;=0.8),3.88,IF(AND(D49&gt;=1.25,A49&gt;=5.65,A49&gt;=5.05,D49&lt;1.45,A49&lt;5.95,F49&lt;2.5,D49&gt;=0.8),4.35,IF(AND(B49&lt;2.65,A49&gt;=6.25,G49&gt;=0.293,D49&gt;=1.35,A49&gt;=5.95,F49&lt;2.5,D49&gt;=0.8),4.9,IF(AND(B49&lt;2.75,H49&gt;=10.351,A49&lt;6.6,D49&lt;2.05,G49&lt;0.845,F49&gt;=2.5,D49&gt;=0.8),5.1,IF(AND(B49&gt;=2.75,H49&gt;=10.351,A49&lt;6.6,D49&lt;2.05,G49&lt;0.845,F49&gt;=2.5,D49&gt;=0.8),4.95,IF(AND(B49&lt;3.15,G49&lt;0.364,B49&gt;=3.05,D49&gt;=2.05,G49&lt;0.845,F49&gt;=2.5,D49&gt;=0.8),5.28,IF(AND(B49&gt;=3.15,G49&lt;0.364,B49&gt;=3.05,D49&gt;=2.05,G49&lt;0.845,F49&gt;=2.5,D49&gt;=0.8),5.5,IF(AND(H49&lt;9.212,G49&lt;0.447,B49&lt;3.8,B49&lt;4.3,H49&lt;14.379,H49&lt;14.529,G49&lt;0.633,D49&lt;0.8),1.4,IF(AND(G49&lt;0.356,H49&gt;=6.247,A49&lt;5.65,A49&gt;=5.05,D49&lt;1.45,A49&lt;5.95,F49&lt;2.5,D49&gt;=0.8),4.2,IF(AND(B49&lt;3,B49&gt;=2.65,A49&gt;=6.25,G49&gt;=0.293,D49&gt;=1.35,A49&gt;=5.95,F49&lt;2.5,D49&gt;=0.8),4.6,IF(AND(B49&gt;=3,B49&gt;=2.65,A49&gt;=6.25,G49&gt;=0.293,D49&gt;=1.35,A49&gt;=5.95,F49&lt;2.5,D49&gt;=0.8),4.7,IF(AND(A49&lt;5.05,H49&gt;=9.212,G49&lt;0.447,B49&lt;3.8,B49&lt;4.3,H49&lt;14.379,H49&lt;14.529,G49&lt;0.633,D49&lt;0.8),1.533,IF(AND(A49&gt;=5.05,H49&gt;=9.212,G49&lt;0.447,B49&lt;3.8,B49&lt;4.3,H49&lt;14.379,H49&lt;14.529,G49&lt;0.633,D49&lt;0.8),1.425,IF(AND(A49&lt;5.35,G49&gt;=0.356,H49&gt;=6.247,A49&lt;5.65,A49&gt;=5.05,D49&lt;1.45,A49&lt;5.95,F49&lt;2.5,D49&gt;=0.8),3.9,IF(AND(A49&gt;=5.35,G49&gt;=0.356,H49&gt;=6.247,A49&lt;5.65,A49&gt;=5.05,D49&lt;1.45,A49&lt;5.95,F49&lt;2.5,D49&gt;=0.8),3.72,"shouldnthappen")))))))))))))))))))))))))))))))))))))</f>
        <v>1.55</v>
      </c>
      <c r="AP49" s="1" t="n">
        <f aca="false">IF(AND(F49&gt;=1.5,A49&lt;5.55),3.84,IF(AND(G49&gt;=0.52,A49&lt;4.75,F49&lt;1.5,A49&lt;5.55),1.16,IF(AND(A49&lt;5.65,A49&lt;5.85,D49&lt;1.55,A49&gt;=5.55),4.2,IF(AND(A49&gt;=5.65,A49&lt;5.85,D49&lt;1.55,A49&gt;=5.55),3.167,IF(AND(G49&gt;=0.798,A49&gt;=5.85,D49&lt;1.55,A49&gt;=5.55),4,IF(AND(F49&lt;2.5,H49&lt;14.1,D49&gt;=1.55,A49&gt;=5.55),4.84,IF(AND(A49&lt;7.2,H49&gt;=14.1,D49&gt;=1.55,A49&gt;=5.55),5.633,IF(AND(A49&gt;=7.2,H49&gt;=14.1,D49&gt;=1.55,A49&gt;=5.55),6.6,IF(AND(G49&lt;0.161,G49&lt;0.52,A49&lt;4.75,F49&lt;1.5,A49&lt;5.55),1.5,IF(AND(D49&gt;=0.5,G49&lt;0.676,A49&gt;=4.75,F49&lt;1.5,A49&lt;5.55),1.6,IF(AND(H49&lt;11.016,G49&gt;=0.676,A49&gt;=4.75,F49&lt;1.5,A49&lt;5.55),1.75,IF(AND(G49&lt;0.209,G49&lt;0.798,A49&gt;=5.85,D49&lt;1.55,A49&gt;=5.55),4.5,IF(AND(G49&gt;=0.74,F49&gt;=2.5,H49&lt;14.1,D49&gt;=1.55,A49&gt;=5.55),6.225,IF(AND(B49&lt;2.95,G49&gt;=0.161,G49&lt;0.52,A49&lt;4.75,F49&lt;1.5,A49&lt;5.55),1.4,IF(AND(B49&gt;=2.95,G49&gt;=0.161,G49&lt;0.52,A49&lt;4.75,F49&lt;1.5,A49&lt;5.55),1.34,IF(AND(B49&lt;3.15,D49&lt;0.5,G49&lt;0.676,A49&gt;=4.75,F49&lt;1.5,A49&lt;5.55),1.52,IF(AND(D49&lt;0.25,H49&gt;=11.016,G49&gt;=0.676,A49&gt;=4.75,F49&lt;1.5,A49&lt;5.55),1.567,IF(AND(D49&gt;=0.25,H49&gt;=11.016,G49&gt;=0.676,A49&gt;=4.75,F49&lt;1.5,A49&lt;5.55),1.5,IF(AND(H49&lt;7.47,G49&gt;=0.209,G49&lt;0.798,A49&gt;=5.85,D49&lt;1.55,A49&gt;=5.55),5.05,IF(AND(B49&lt;2.85,G49&lt;0.74,F49&gt;=2.5,H49&lt;14.1,D49&gt;=1.55,A49&gt;=5.55),5.35,IF(AND(B49&lt;3.3,B49&gt;=3.15,D49&lt;0.5,G49&lt;0.676,A49&gt;=4.75,F49&lt;1.5,A49&lt;5.55),1.2,IF(AND(D49&lt;1.45,H49&gt;=7.47,G49&gt;=0.209,G49&lt;0.798,A49&gt;=5.85,D49&lt;1.55,A49&gt;=5.55),4.66,IF(AND(D49&gt;=1.45,H49&gt;=7.47,G49&gt;=0.209,G49&lt;0.798,A49&gt;=5.85,D49&lt;1.55,A49&gt;=5.55),4.64,IF(AND(A49&gt;=7.05,B49&gt;=2.85,G49&lt;0.74,F49&gt;=2.5,H49&lt;14.1,D49&gt;=1.55,A49&gt;=5.55),5.8,IF(AND(B49&gt;=3.25,A49&lt;7.05,B49&gt;=2.85,G49&lt;0.74,F49&gt;=2.5,H49&lt;14.1,D49&gt;=1.55,A49&gt;=5.55),5.7,IF(AND(H49&gt;=13.641,D49&lt;0.25,B49&gt;=3.3,B49&gt;=3.15,D49&lt;0.5,G49&lt;0.676,A49&gt;=4.75,F49&lt;1.5,A49&lt;5.55),1.3,IF(AND(D49&lt;0.35,D49&gt;=0.25,B49&gt;=3.3,B49&gt;=3.15,D49&lt;0.5,G49&lt;0.676,A49&gt;=4.75,F49&lt;1.5,A49&lt;5.55),1.367,IF(AND(D49&gt;=0.35,D49&gt;=0.25,B49&gt;=3.3,B49&gt;=3.15,D49&lt;0.5,G49&lt;0.676,A49&gt;=4.75,F49&lt;1.5,A49&lt;5.55),1.3,IF(AND(A49&lt;6.35,B49&lt;3.25,A49&lt;7.05,B49&gt;=2.85,G49&lt;0.74,F49&gt;=2.5,H49&lt;14.1,D49&gt;=1.55,A49&gt;=5.55),5.6,IF(AND(A49&gt;=6.35,B49&lt;3.25,A49&lt;7.05,B49&gt;=2.85,G49&lt;0.74,F49&gt;=2.5,H49&lt;14.1,D49&gt;=1.55,A49&gt;=5.55),5.325,IF(AND(A49&lt;5.1,H49&lt;13.641,D49&lt;0.25,B49&gt;=3.3,B49&gt;=3.15,D49&lt;0.5,G49&lt;0.676,A49&gt;=4.75,F49&lt;1.5,A49&lt;5.55),1.4,IF(AND(H49&gt;=11.031,A49&gt;=5.1,H49&lt;13.641,D49&lt;0.25,B49&gt;=3.3,B49&gt;=3.15,D49&lt;0.5,G49&lt;0.676,A49&gt;=4.75,F49&lt;1.5,A49&lt;5.55),1.4,IF(AND(A49&lt;5.45,H49&lt;11.031,A49&gt;=5.1,H49&lt;13.641,D49&lt;0.25,B49&gt;=3.3,B49&gt;=3.15,D49&lt;0.5,G49&lt;0.676,A49&gt;=4.75,F49&lt;1.5,A49&lt;5.55),1.5,IF(AND(A49&gt;=5.45,H49&lt;11.031,A49&gt;=5.1,H49&lt;13.641,D49&lt;0.25,B49&gt;=3.3,B49&gt;=3.15,D49&lt;0.5,G49&lt;0.676,A49&gt;=4.75,F49&lt;1.5,A49&lt;5.55),1.4,"shouldnthappen"))))))))))))))))))))))))))))))))))</f>
        <v>1.567</v>
      </c>
      <c r="AQ49" s="1" t="n">
        <f aca="false">IF(AND(H49&lt;6.926,D49&gt;=0.35,F49&lt;1.5),1.9,IF(AND(G49&gt;=0.869,D49&gt;=1.75,F49&gt;=1.5),5.15,IF(AND(A49&lt;4.35,A49&lt;5.05,D49&lt;0.35,F49&lt;1.5),1.1,IF(AND(H49&lt;6.089,A49&gt;=5.05,D49&lt;0.35,F49&lt;1.5),1.7,IF(AND(H49&gt;=13.089,H49&gt;=6.926,D49&gt;=0.35,F49&lt;1.5),1.3,IF(AND(G49&lt;0.695,D49&lt;1.15,D49&lt;1.75,F49&gt;=1.5),3.62,IF(AND(G49&gt;=0.695,D49&lt;1.15,D49&lt;1.75,F49&gt;=1.5),3,IF(AND(G49&gt;=0.585,H49&gt;=6.089,A49&gt;=5.05,D49&lt;0.35,F49&lt;1.5),1.5,IF(AND(H49&lt;9.582,H49&lt;13.089,H49&gt;=6.926,D49&gt;=0.35,F49&lt;1.5),1.5,IF(AND(H49&gt;=9.582,H49&lt;13.089,H49&gt;=6.926,D49&gt;=0.35,F49&lt;1.5),1.6,IF(AND(D49&lt;1.35,H49&lt;9.349,D49&gt;=1.15,D49&lt;1.75,F49&gt;=1.5),3.867,IF(AND(D49&lt;2.05,A49&lt;7.05,G49&lt;0.869,D49&gt;=1.75,F49&gt;=1.5),4.9,IF(AND(B49&gt;=3.3,A49&gt;=7.05,G49&lt;0.869,D49&gt;=1.75,F49&gt;=1.5),6.1,IF(AND(G49&lt;0.347,H49&lt;11.218,A49&gt;=4.35,A49&lt;5.05,D49&lt;0.35,F49&lt;1.5),1.4,IF(AND(G49&gt;=0.347,H49&lt;11.218,A49&gt;=4.35,A49&lt;5.05,D49&lt;0.35,F49&lt;1.5),1.5,IF(AND(G49&gt;=0.265,H49&gt;=11.218,A49&gt;=4.35,A49&lt;5.05,D49&lt;0.35,F49&lt;1.5),1.45,IF(AND(A49&gt;=5.4,G49&lt;0.585,H49&gt;=6.089,A49&gt;=5.05,D49&lt;0.35,F49&lt;1.5),1.35,IF(AND(B49&gt;=2.9,D49&gt;=1.35,H49&lt;9.349,D49&gt;=1.15,D49&lt;1.75,F49&gt;=1.5),4.6,IF(AND(D49&gt;=1.35,A49&lt;6.15,H49&gt;=9.349,D49&gt;=1.15,D49&lt;1.75,F49&gt;=1.5),4.54,IF(AND(H49&lt;10.927,A49&gt;=6.15,H49&gt;=9.349,D49&gt;=1.15,D49&lt;1.75,F49&gt;=1.5),4.3,IF(AND(G49&lt;0.512,D49&gt;=2.05,A49&lt;7.05,G49&lt;0.869,D49&gt;=1.75,F49&gt;=1.5),5.533,IF(AND(G49&gt;=0.512,D49&gt;=2.05,A49&lt;7.05,G49&lt;0.869,D49&gt;=1.75,F49&gt;=1.5),5.88,IF(AND(H49&lt;11.551,B49&lt;3.3,A49&gt;=7.05,G49&lt;0.869,D49&gt;=1.75,F49&gt;=1.5),6.3,IF(AND(G49&lt;0.227,G49&lt;0.265,H49&gt;=11.218,A49&gt;=4.35,A49&lt;5.05,D49&lt;0.35,F49&lt;1.5),1.4,IF(AND(G49&gt;=0.227,G49&lt;0.265,H49&gt;=11.218,A49&gt;=4.35,A49&lt;5.05,D49&lt;0.35,F49&lt;1.5),1.26,IF(AND(H49&lt;11.031,A49&lt;5.4,G49&lt;0.585,H49&gt;=6.089,A49&gt;=5.05,D49&lt;0.35,F49&lt;1.5),1.5,IF(AND(H49&gt;=11.031,A49&lt;5.4,G49&lt;0.585,H49&gt;=6.089,A49&gt;=5.05,D49&lt;0.35,F49&lt;1.5),1.4,IF(AND(A49&lt;5.45,B49&lt;2.9,D49&gt;=1.35,H49&lt;9.349,D49&gt;=1.15,D49&lt;1.75,F49&gt;=1.5),4.5,IF(AND(A49&lt;5.9,D49&lt;1.35,A49&lt;6.15,H49&gt;=9.349,D49&gt;=1.15,D49&lt;1.75,F49&gt;=1.5),4.2,IF(AND(A49&gt;=5.9,D49&lt;1.35,A49&lt;6.15,H49&gt;=9.349,D49&gt;=1.15,D49&lt;1.75,F49&gt;=1.5),4,IF(AND(A49&gt;=6.75,H49&gt;=10.927,A49&gt;=6.15,H49&gt;=9.349,D49&gt;=1.15,D49&lt;1.75,F49&gt;=1.5),4.767,IF(AND(B49&lt;2.9,H49&gt;=11.551,B49&lt;3.3,A49&gt;=7.05,G49&lt;0.869,D49&gt;=1.75,F49&gt;=1.5),6.7,IF(AND(B49&gt;=2.9,H49&gt;=11.551,B49&lt;3.3,A49&gt;=7.05,G49&lt;0.869,D49&gt;=1.75,F49&gt;=1.5),6.6,IF(AND(B49&lt;2.45,A49&gt;=5.45,B49&lt;2.9,D49&gt;=1.35,H49&lt;9.349,D49&gt;=1.15,D49&lt;1.75,F49&gt;=1.5),5,IF(AND(B49&gt;=2.45,A49&gt;=5.45,B49&lt;2.9,D49&gt;=1.35,H49&lt;9.349,D49&gt;=1.15,D49&lt;1.75,F49&gt;=1.5),5.1,IF(AND(H49&lt;11.166,A49&lt;6.75,H49&gt;=10.927,A49&gt;=6.15,H49&gt;=9.349,D49&gt;=1.15,D49&lt;1.75,F49&gt;=1.5),4.9,IF(AND(G49&lt;0.228,H49&gt;=11.166,A49&lt;6.75,H49&gt;=10.927,A49&gt;=6.15,H49&gt;=9.349,D49&gt;=1.15,D49&lt;1.75,F49&gt;=1.5),4.7,IF(AND(H49&lt;13.531,G49&gt;=0.228,H49&gt;=11.166,A49&lt;6.75,H49&gt;=10.927,A49&gt;=6.15,H49&gt;=9.349,D49&gt;=1.15,D49&lt;1.75,F49&gt;=1.5),4.4,IF(AND(H49&gt;=13.531,G49&gt;=0.228,H49&gt;=11.166,A49&lt;6.75,H49&gt;=10.927,A49&gt;=6.15,H49&gt;=9.349,D49&gt;=1.15,D49&lt;1.75,F49&gt;=1.5),4.6,"shouldnthappen")))))))))))))))))))))))))))))))))))))))</f>
        <v>1.5</v>
      </c>
      <c r="AR49" s="1" t="n">
        <f aca="false">IF(AND(G49&gt;=0.93,B49&lt;3.65,F49&lt;1.5),1.7,IF(AND(H49&lt;6.542,B49&gt;=3.65,F49&lt;1.5),1.767,IF(AND(A49&gt;=7.05,D49&gt;=1.55,F49&gt;=1.5),6.3,IF(AND(G49&lt;0.123,H49&gt;=6.542,B49&gt;=3.65,F49&lt;1.5),1.367,IF(AND(A49&lt;5.15,A49&lt;5.65,D49&lt;1.55,F49&gt;=1.5),3.15,IF(AND(A49&lt;4.8,G49&gt;=0.447,G49&lt;0.93,B49&lt;3.65,F49&lt;1.5),1.24,IF(AND(A49&gt;=4.8,G49&gt;=0.447,G49&lt;0.93,B49&lt;3.65,F49&lt;1.5),1.4,IF(AND(G49&lt;0.151,G49&gt;=0.123,H49&gt;=6.542,B49&gt;=3.65,F49&lt;1.5),1.7,IF(AND(G49&gt;=0.151,G49&gt;=0.123,H49&gt;=6.542,B49&gt;=3.65,F49&lt;1.5),1.5,IF(AND(D49&gt;=1.45,A49&gt;=5.15,A49&lt;5.65,D49&lt;1.55,F49&gt;=1.5),4.5,IF(AND(B49&lt;2.65,D49&gt;=1.35,A49&gt;=5.65,D49&lt;1.55,F49&gt;=1.5),4.9,IF(AND(G49&lt;0.527,F49&lt;2.5,A49&lt;7.05,D49&gt;=1.55,F49&gt;=1.5),5.075,IF(AND(G49&gt;=0.527,F49&lt;2.5,A49&lt;7.05,D49&gt;=1.55,F49&gt;=1.5),4.7,IF(AND(A49&lt;4.65,G49&lt;0.265,G49&lt;0.447,G49&lt;0.93,B49&lt;3.65,F49&lt;1.5),1.42,IF(AND(G49&lt;0.3,G49&gt;=0.265,G49&lt;0.447,G49&lt;0.93,B49&lt;3.65,F49&lt;1.5),1.6,IF(AND(G49&gt;=0.3,G49&gt;=0.265,G49&lt;0.447,G49&lt;0.93,B49&lt;3.65,F49&lt;1.5),1.4,IF(AND(G49&lt;0.356,D49&lt;1.45,A49&gt;=5.15,A49&lt;5.65,D49&lt;1.55,F49&gt;=1.5),4.125,IF(AND(D49&lt;1.1,A49&lt;6.2,D49&lt;1.35,A49&gt;=5.65,D49&lt;1.55,F49&gt;=1.5),4.1,IF(AND(D49&gt;=1.1,A49&lt;6.2,D49&lt;1.35,A49&gt;=5.65,D49&lt;1.55,F49&gt;=1.5),4.175,IF(AND(H49&gt;=13.433,A49&gt;=6.2,D49&lt;1.35,A49&gt;=5.65,D49&lt;1.55,F49&gt;=1.5),4.6,IF(AND(G49&lt;0.437,B49&gt;=2.65,D49&gt;=1.35,A49&gt;=5.65,D49&lt;1.55,F49&gt;=1.5),4.625,IF(AND(G49&gt;=0.437,B49&gt;=2.65,D49&gt;=1.35,A49&gt;=5.65,D49&lt;1.55,F49&gt;=1.5),4.75,IF(AND(B49&gt;=3.15,H49&lt;11.146,F49&gt;=2.5,A49&lt;7.05,D49&gt;=1.55,F49&gt;=1.5),5.667,IF(AND(B49&lt;2.65,H49&gt;=11.146,F49&gt;=2.5,A49&lt;7.05,D49&gt;=1.55,F49&gt;=1.5),5.8,IF(AND(B49&lt;3.3,A49&gt;=4.65,G49&lt;0.265,G49&lt;0.447,G49&lt;0.93,B49&lt;3.65,F49&lt;1.5),1.32,IF(AND(B49&gt;=3.3,A49&gt;=4.65,G49&lt;0.265,G49&lt;0.447,G49&lt;0.93,B49&lt;3.65,F49&lt;1.5),1.425,IF(AND(B49&lt;2.8,G49&gt;=0.356,D49&lt;1.45,A49&gt;=5.15,A49&lt;5.65,D49&lt;1.55,F49&gt;=1.5),3.86,IF(AND(B49&gt;=2.8,G49&gt;=0.356,D49&lt;1.45,A49&gt;=5.15,A49&lt;5.65,D49&lt;1.55,F49&gt;=1.5),3.6,IF(AND(B49&lt;2.6,H49&lt;13.433,A49&gt;=6.2,D49&lt;1.35,A49&gt;=5.65,D49&lt;1.55,F49&gt;=1.5),4.4,IF(AND(B49&gt;=2.6,H49&lt;13.433,A49&gt;=6.2,D49&lt;1.35,A49&gt;=5.65,D49&lt;1.55,F49&gt;=1.5),4.3,IF(AND(G49&lt;0.151,B49&lt;3.15,H49&lt;11.146,F49&gt;=2.5,A49&lt;7.05,D49&gt;=1.55,F49&gt;=1.5),5.5,IF(AND(H49&lt;15.52,B49&gt;=2.65,H49&gt;=11.146,F49&gt;=2.5,A49&lt;7.05,D49&gt;=1.55,F49&gt;=1.5),5.4,IF(AND(H49&gt;=15.52,B49&gt;=2.65,H49&gt;=11.146,F49&gt;=2.5,A49&lt;7.05,D49&gt;=1.55,F49&gt;=1.5),5.733,IF(AND(H49&lt;10.74,G49&gt;=0.151,B49&lt;3.15,H49&lt;11.146,F49&gt;=2.5,A49&lt;7.05,D49&gt;=1.55,F49&gt;=1.5),5.12,IF(AND(H49&gt;=10.74,G49&gt;=0.151,B49&lt;3.15,H49&lt;11.146,F49&gt;=2.5,A49&lt;7.05,D49&gt;=1.55,F49&gt;=1.5),4.9,"shouldnthappen")))))))))))))))))))))))))))))))))))</f>
        <v>1.5</v>
      </c>
      <c r="AS49" s="1" t="n">
        <f aca="false">IF(AND(F49&gt;=1.5,A49&lt;5.55),4.18,IF(AND(F49&gt;=2.5,B49&lt;2.75,A49&gt;=5.55),5.38,IF(AND(G49&gt;=0.587,B49&lt;3.75,F49&lt;1.5,A49&lt;5.55),1.48,IF(AND(H49&lt;6.51,B49&gt;=3.75,F49&lt;1.5,A49&lt;5.55),1.9,IF(AND(H49&gt;=6.51,B49&gt;=3.75,F49&lt;1.5,A49&lt;5.55),1.425,IF(AND(G49&gt;=0.868,F49&lt;2.5,B49&lt;2.75,A49&gt;=5.55),4.65,IF(AND(F49&lt;1.5,D49&lt;1.55,B49&gt;=2.75,A49&gt;=5.55),1.7,IF(AND(G49&gt;=0.857,D49&gt;=1.55,B49&gt;=2.75,A49&gt;=5.55),5.033,IF(AND(G49&gt;=0.518,G49&lt;0.587,B49&lt;3.75,F49&lt;1.5,A49&lt;5.55),1,IF(AND(D49&lt;1.05,G49&lt;0.868,F49&lt;2.5,B49&lt;2.75,A49&gt;=5.55),3.5,IF(AND(G49&lt;0.404,D49&gt;=1.05,G49&lt;0.868,F49&lt;2.5,B49&lt;2.75,A49&gt;=5.55),4.2,IF(AND(G49&gt;=0.404,D49&gt;=1.05,G49&lt;0.868,F49&lt;2.5,B49&lt;2.75,A49&gt;=5.55),3.94,IF(AND(F49&lt;2.5,B49&lt;2.95,F49&gt;=1.5,D49&lt;1.55,B49&gt;=2.75,A49&gt;=5.55),4.68,IF(AND(F49&gt;=2.5,B49&lt;2.95,F49&gt;=1.5,D49&lt;1.55,B49&gt;=2.75,A49&gt;=5.55),5.1,IF(AND(H49&lt;10.883,B49&gt;=2.95,F49&gt;=1.5,D49&lt;1.55,B49&gt;=2.75,A49&gt;=5.55),4.15,IF(AND(H49&gt;=10.883,B49&gt;=2.95,F49&gt;=1.5,D49&lt;1.55,B49&gt;=2.75,A49&gt;=5.55),4.5,IF(AND(H49&gt;=14.1,D49&lt;2.05,G49&lt;0.857,D49&gt;=1.55,B49&gt;=2.75,A49&gt;=5.55),6.6,IF(AND(G49&lt;0.063,B49&lt;3.15,G49&lt;0.518,G49&lt;0.587,B49&lt;3.75,F49&lt;1.5,A49&lt;5.55),1.4,IF(AND(G49&gt;=0.063,B49&lt;3.15,G49&lt;0.518,G49&lt;0.587,B49&lt;3.75,F49&lt;1.5,A49&lt;5.55),1.5,IF(AND(H49&gt;=10.563,B49&gt;=3.15,G49&lt;0.518,G49&lt;0.587,B49&lt;3.75,F49&lt;1.5,A49&lt;5.55),1.325,IF(AND(B49&lt;2.95,H49&lt;14.1,D49&lt;2.05,G49&lt;0.857,D49&gt;=1.55,B49&gt;=2.75,A49&gt;=5.55),6.125,IF(AND(A49&lt;6.65,G49&lt;0.364,D49&gt;=2.05,G49&lt;0.857,D49&gt;=1.55,B49&gt;=2.75,A49&gt;=5.55),5.45,IF(AND(G49&gt;=0.774,G49&gt;=0.364,D49&gt;=2.05,G49&lt;0.857,D49&gt;=1.55,B49&gt;=2.75,A49&gt;=5.55),5.4,IF(AND(H49&gt;=9.279,H49&lt;10.563,B49&gt;=3.15,G49&lt;0.518,G49&lt;0.587,B49&lt;3.75,F49&lt;1.5,A49&lt;5.55),1.475,IF(AND(D49&lt;1.65,B49&gt;=2.95,H49&lt;14.1,D49&lt;2.05,G49&lt;0.857,D49&gt;=1.55,B49&gt;=2.75,A49&gt;=5.55),5.8,IF(AND(B49&lt;3.15,A49&gt;=6.65,G49&lt;0.364,D49&gt;=2.05,G49&lt;0.857,D49&gt;=1.55,B49&gt;=2.75,A49&gt;=5.55),5.3,IF(AND(B49&gt;=3.15,A49&gt;=6.65,G49&lt;0.364,D49&gt;=2.05,G49&lt;0.857,D49&gt;=1.55,B49&gt;=2.75,A49&gt;=5.55),5.7,IF(AND(A49&gt;=6.75,G49&lt;0.774,G49&gt;=0.364,D49&gt;=2.05,G49&lt;0.857,D49&gt;=1.55,B49&gt;=2.75,A49&gt;=5.55),5.9,IF(AND(G49&lt;0.417,H49&lt;9.279,H49&lt;10.563,B49&gt;=3.15,G49&lt;0.518,G49&lt;0.587,B49&lt;3.75,F49&lt;1.5,A49&lt;5.55),1.4,IF(AND(G49&gt;=0.417,H49&lt;9.279,H49&lt;10.563,B49&gt;=3.15,G49&lt;0.518,G49&lt;0.587,B49&lt;3.75,F49&lt;1.5,A49&lt;5.55),1.3,IF(AND(A49&lt;6.3,D49&gt;=1.65,B49&gt;=2.95,H49&lt;14.1,D49&lt;2.05,G49&lt;0.857,D49&gt;=1.55,B49&gt;=2.75,A49&gt;=5.55),4.9,IF(AND(A49&gt;=6.3,D49&gt;=1.65,B49&gt;=2.95,H49&lt;14.1,D49&lt;2.05,G49&lt;0.857,D49&gt;=1.55,B49&gt;=2.75,A49&gt;=5.55),5.3,IF(AND(G49&gt;=0.657,A49&lt;6.75,G49&lt;0.774,G49&gt;=0.364,D49&gt;=2.05,G49&lt;0.857,D49&gt;=1.55,B49&gt;=2.75,A49&gt;=5.55),6,IF(AND(B49&lt;3.2,G49&lt;0.657,A49&lt;6.75,G49&lt;0.774,G49&gt;=0.364,D49&gt;=2.05,G49&lt;0.857,D49&gt;=1.55,B49&gt;=2.75,A49&gt;=5.55),5.6,IF(AND(B49&gt;=3.2,G49&lt;0.657,A49&lt;6.75,G49&lt;0.774,G49&gt;=0.364,D49&gt;=2.05,G49&lt;0.857,D49&gt;=1.55,B49&gt;=2.75,A49&gt;=5.55),5.65,"shouldnthappen")))))))))))))))))))))))))))))))))))</f>
        <v>1.425</v>
      </c>
      <c r="AT49" s="1" t="n">
        <f aca="false">IF(AND(H49&gt;=16.284,A49&gt;=5.55),6.533,IF(AND(G49&gt;=0.52,A49&lt;4.85,A49&lt;5.55),1.05,IF(AND(G49&lt;0.227,G49&lt;0.52,A49&lt;4.85,A49&lt;5.55),1.4,IF(AND(G49&gt;=0.227,G49&lt;0.52,A49&lt;4.85,A49&lt;5.55),1.3,IF(AND(D49&gt;=0.45,F49&lt;1.5,A49&gt;=4.85,A49&lt;5.55),1.667,IF(AND(B49&gt;=2.75,F49&gt;=1.5,A49&gt;=4.85,A49&lt;5.55),4.5,IF(AND(F49&lt;2.5,B49&gt;=3.15,H49&lt;16.284,A49&gt;=5.55),4.7,IF(AND(G49&gt;=0.934,D49&lt;0.45,F49&lt;1.5,A49&gt;=4.85,A49&lt;5.55),1.7,IF(AND(D49&gt;=1.2,B49&lt;2.75,F49&gt;=1.5,A49&gt;=4.85,A49&lt;5.55),4.25,IF(AND(G49&gt;=0.774,F49&gt;=2.5,B49&gt;=3.15,H49&lt;16.284,A49&gt;=5.55),5.4,IF(AND(B49&lt;3.1,G49&lt;0.934,D49&lt;0.45,F49&lt;1.5,A49&gt;=4.85,A49&lt;5.55),1.6,IF(AND(D49&lt;1.05,D49&lt;1.2,B49&lt;2.75,F49&gt;=1.5,A49&gt;=4.85,A49&lt;5.55),3.433,IF(AND(D49&gt;=1.05,D49&lt;1.2,B49&lt;2.75,F49&gt;=1.5,A49&gt;=4.85,A49&lt;5.55),3.267,IF(AND(H49&lt;8.486,D49&lt;1.35,F49&lt;2.5,B49&lt;3.15,H49&lt;16.284,A49&gt;=5.55),3.85,IF(AND(D49&gt;=1.55,D49&gt;=1.35,F49&lt;2.5,B49&lt;3.15,H49&lt;16.284,A49&gt;=5.55),5.1,IF(AND(H49&lt;10.464,A49&lt;6.35,F49&gt;=2.5,B49&lt;3.15,H49&lt;16.284,A49&gt;=5.55),5.08,IF(AND(H49&gt;=10.464,A49&lt;6.35,F49&gt;=2.5,B49&lt;3.15,H49&lt;16.284,A49&gt;=5.55),4.9,IF(AND(D49&lt;1.85,A49&gt;=6.35,F49&gt;=2.5,B49&lt;3.15,H49&lt;16.284,A49&gt;=5.55),5.8,IF(AND(H49&gt;=10.393,G49&lt;0.774,F49&gt;=2.5,B49&gt;=3.15,H49&lt;16.284,A49&gt;=5.55),5.425,IF(AND(B49&lt;2.6,H49&gt;=8.486,D49&lt;1.35,F49&lt;2.5,B49&lt;3.15,H49&lt;16.284,A49&gt;=5.55),3.9,IF(AND(G49&gt;=0.567,D49&lt;1.55,D49&gt;=1.35,F49&lt;2.5,B49&lt;3.15,H49&lt;16.284,A49&gt;=5.55),4.4,IF(AND(B49&lt;3.25,H49&lt;10.393,G49&lt;0.774,F49&gt;=2.5,B49&gt;=3.15,H49&lt;16.284,A49&gt;=5.55),5.7,IF(AND(B49&gt;=3.25,H49&lt;10.393,G49&lt;0.774,F49&gt;=2.5,B49&gt;=3.15,H49&lt;16.284,A49&gt;=5.55),5.98,IF(AND(G49&lt;0.079,G49&lt;0.338,B49&gt;=3.1,G49&lt;0.934,D49&lt;0.45,F49&lt;1.5,A49&gt;=4.85,A49&lt;5.55),1.425,IF(AND(B49&lt;3.35,G49&gt;=0.338,B49&gt;=3.1,G49&lt;0.934,D49&lt;0.45,F49&lt;1.5,A49&gt;=4.85,A49&lt;5.55),1.4,IF(AND(G49&lt;0.404,B49&gt;=2.6,H49&gt;=8.486,D49&lt;1.35,F49&lt;2.5,B49&lt;3.15,H49&lt;16.284,A49&gt;=5.55),4.3,IF(AND(G49&gt;=0.404,B49&gt;=2.6,H49&gt;=8.486,D49&lt;1.35,F49&lt;2.5,B49&lt;3.15,H49&lt;16.284,A49&gt;=5.55),4.025,IF(AND(B49&gt;=3.05,G49&lt;0.567,D49&lt;1.55,D49&gt;=1.35,F49&lt;2.5,B49&lt;3.15,H49&lt;16.284,A49&gt;=5.55),4.7,IF(AND(A49&lt;6.45,H49&lt;10.667,D49&gt;=1.85,A49&gt;=6.35,F49&gt;=2.5,B49&lt;3.15,H49&lt;16.284,A49&gt;=5.55),5.3,IF(AND(A49&gt;=6.45,H49&lt;10.667,D49&gt;=1.85,A49&gt;=6.35,F49&gt;=2.5,B49&lt;3.15,H49&lt;16.284,A49&gt;=5.55),5.167,IF(AND(B49&lt;2.95,H49&gt;=10.667,D49&gt;=1.85,A49&gt;=6.35,F49&gt;=2.5,B49&lt;3.15,H49&lt;16.284,A49&gt;=5.55),5.6,IF(AND(B49&gt;=2.95,H49&gt;=10.667,D49&gt;=1.85,A49&gt;=6.35,F49&gt;=2.5,B49&lt;3.15,H49&lt;16.284,A49&gt;=5.55),5.5,IF(AND(H49&lt;10.325,G49&gt;=0.079,G49&lt;0.338,B49&gt;=3.1,G49&lt;0.934,D49&lt;0.45,F49&lt;1.5,A49&gt;=4.85,A49&lt;5.55),1.5,IF(AND(G49&lt;0.385,B49&gt;=3.35,G49&gt;=0.338,B49&gt;=3.1,G49&lt;0.934,D49&lt;0.45,F49&lt;1.5,A49&gt;=4.85,A49&lt;5.55),1.5,IF(AND(G49&gt;=0.385,B49&gt;=3.35,G49&gt;=0.338,B49&gt;=3.1,G49&lt;0.934,D49&lt;0.45,F49&lt;1.5,A49&gt;=4.85,A49&lt;5.55),1.42,IF(AND(B49&lt;2.5,B49&lt;3.05,G49&lt;0.567,D49&lt;1.55,D49&gt;=1.35,F49&lt;2.5,B49&lt;3.15,H49&lt;16.284,A49&gt;=5.55),4.5,IF(AND(B49&gt;=2.5,B49&lt;3.05,G49&lt;0.567,D49&lt;1.55,D49&gt;=1.35,F49&lt;2.5,B49&lt;3.15,H49&lt;16.284,A49&gt;=5.55),4.56,IF(AND(H49&lt;12.506,H49&gt;=10.325,G49&gt;=0.079,G49&lt;0.338,B49&gt;=3.1,G49&lt;0.934,D49&lt;0.45,F49&lt;1.5,A49&gt;=4.85,A49&lt;5.55),1.2,IF(AND(H49&gt;=12.506,H49&gt;=10.325,G49&gt;=0.079,G49&lt;0.338,B49&gt;=3.1,G49&lt;0.934,D49&lt;0.45,F49&lt;1.5,A49&gt;=4.85,A49&lt;5.55),1.3,"shouldnthappen")))))))))))))))))))))))))))))))))))))))</f>
        <v>1.42</v>
      </c>
      <c r="AU49" s="1" t="n">
        <f aca="false">IF(AND(G49&gt;=0.52,B49&lt;3.05,F49&lt;1.5),1.1,IF(AND(G49&lt;0.35,G49&lt;0.52,B49&lt;3.05,F49&lt;1.5),1.4,IF(AND(G49&gt;=0.35,G49&lt;0.52,B49&lt;3.05,F49&lt;1.5),1.3,IF(AND(G49&gt;=0.227,G49&lt;0.347,B49&gt;=3.05,F49&lt;1.5),1.32,IF(AND(H49&lt;6.417,G49&gt;=0.347,B49&gt;=3.05,F49&lt;1.5),1.7,IF(AND(A49&gt;=7.25,A49&gt;=6.6,F49&gt;=2.5,F49&gt;=1.5),6.35,IF(AND(G49&lt;0.11,G49&lt;0.227,G49&lt;0.347,B49&gt;=3.05,F49&lt;1.5),1.333,IF(AND(H49&lt;9.441,H49&gt;=6.417,G49&gt;=0.347,B49&gt;=3.05,F49&lt;1.5),1.425,IF(AND(B49&lt;2.75,G49&lt;0.451,H49&lt;10.266,F49&lt;2.5,F49&gt;=1.5),4,IF(AND(B49&gt;=2.75,G49&lt;0.451,H49&lt;10.266,F49&lt;2.5,F49&gt;=1.5),4.433,IF(AND(G49&gt;=0.865,G49&gt;=0.451,H49&lt;10.266,F49&lt;2.5,F49&gt;=1.5),4.2,IF(AND(B49&lt;2.45,H49&lt;13.665,H49&gt;=10.266,F49&lt;2.5,F49&gt;=1.5),3.7,IF(AND(G49&lt;0.302,H49&gt;=13.665,H49&gt;=10.266,F49&lt;2.5,F49&gt;=1.5),5,IF(AND(B49&lt;2.9,A49&lt;6.1,A49&lt;6.6,F49&gt;=2.5,F49&gt;=1.5),5.06,IF(AND(B49&gt;=2.9,A49&lt;6.1,A49&lt;6.6,F49&gt;=2.5,F49&gt;=1.5),4.8,IF(AND(B49&lt;3.05,A49&gt;=6.1,A49&lt;6.6,F49&gt;=2.5,F49&gt;=1.5),5.6,IF(AND(B49&gt;=3.05,A49&gt;=6.1,A49&lt;6.6,F49&gt;=2.5,F49&gt;=1.5),5.267,IF(AND(H49&gt;=14.564,A49&lt;7.25,A49&gt;=6.6,F49&gt;=2.5,F49&gt;=1.5),5.6,IF(AND(H49&gt;=14.309,G49&gt;=0.11,G49&lt;0.227,G49&lt;0.347,B49&gt;=3.05,F49&lt;1.5),1.7,IF(AND(D49&lt;0.4,H49&gt;=9.441,H49&gt;=6.417,G49&gt;=0.347,B49&gt;=3.05,F49&lt;1.5),1.5,IF(AND(D49&gt;=0.4,H49&gt;=9.441,H49&gt;=6.417,G49&gt;=0.347,B49&gt;=3.05,F49&lt;1.5),1.633,IF(AND(A49&lt;5.35,G49&lt;0.865,G49&gt;=0.451,H49&lt;10.266,F49&lt;2.5,F49&gt;=1.5),3.15,IF(AND(D49&lt;1.45,G49&gt;=0.302,H49&gt;=13.665,H49&gt;=10.266,F49&lt;2.5,F49&gt;=1.5),4.74,IF(AND(D49&gt;=1.45,G49&gt;=0.302,H49&gt;=13.665,H49&gt;=10.266,F49&lt;2.5,F49&gt;=1.5),4.567,IF(AND(H49&lt;8.836,H49&lt;14.564,A49&lt;7.25,A49&gt;=6.6,F49&gt;=2.5,F49&gt;=1.5),5.7,IF(AND(H49&gt;=8.836,H49&lt;14.564,A49&lt;7.25,A49&gt;=6.6,F49&gt;=2.5,F49&gt;=1.5),5.9,IF(AND(H49&lt;11.53,H49&lt;14.309,G49&gt;=0.11,G49&lt;0.227,G49&lt;0.347,B49&gt;=3.05,F49&lt;1.5),1.5,IF(AND(H49&gt;=11.53,H49&lt;14.309,G49&gt;=0.11,G49&lt;0.227,G49&lt;0.347,B49&gt;=3.05,F49&lt;1.5),1.467,IF(AND(H49&lt;9.386,A49&gt;=5.35,G49&lt;0.865,G49&gt;=0.451,H49&lt;10.266,F49&lt;2.5,F49&gt;=1.5),3.56,IF(AND(H49&gt;=9.386,A49&gt;=5.35,G49&lt;0.865,G49&gt;=0.451,H49&lt;10.266,F49&lt;2.5,F49&gt;=1.5),4.2,IF(AND(H49&lt;11.036,D49&lt;1.45,B49&gt;=2.45,H49&lt;13.665,H49&gt;=10.266,F49&lt;2.5,F49&gt;=1.5),4.45,IF(AND(H49&gt;=11.036,D49&lt;1.45,B49&gt;=2.45,H49&lt;13.665,H49&gt;=10.266,F49&lt;2.5,F49&gt;=1.5),4.1,IF(AND(G49&gt;=0.585,D49&gt;=1.45,B49&gt;=2.45,H49&lt;13.665,H49&gt;=10.266,F49&lt;2.5,F49&gt;=1.5),4.9,IF(AND(H49&lt;11.743,G49&lt;0.585,D49&gt;=1.45,B49&gt;=2.45,H49&lt;13.665,H49&gt;=10.266,F49&lt;2.5,F49&gt;=1.5),4.7,IF(AND(H49&gt;=11.743,G49&lt;0.585,D49&gt;=1.45,B49&gt;=2.45,H49&lt;13.665,H49&gt;=10.266,F49&lt;2.5,F49&gt;=1.5),4.5,"shouldnthappen")))))))))))))))))))))))))))))))))))</f>
        <v>1.5</v>
      </c>
      <c r="AV49" s="1" t="n">
        <f aca="false">IF(AND(G49&gt;=0.356,F49&gt;=1.5,A49&lt;5.75),3.52,IF(AND(A49&lt;7.25,A49&gt;=7.1,A49&gt;=5.75),5.875,IF(AND(A49&gt;=7.25,A49&gt;=7.1,A49&gt;=5.75),6.5,IF(AND(D49&gt;=0.35,G49&gt;=0.586,F49&lt;1.5,A49&lt;5.75),1.8,IF(AND(D49&lt;1.4,G49&lt;0.356,F49&gt;=1.5,A49&lt;5.75),4.2,IF(AND(D49&gt;=1.4,G49&lt;0.356,F49&gt;=1.5,A49&lt;5.75),4.5,IF(AND(H49&gt;=11.218,A49&lt;5.05,G49&lt;0.586,F49&lt;1.5,A49&lt;5.75),1.225,IF(AND(G49&gt;=0.253,A49&gt;=5.05,G49&lt;0.586,F49&lt;1.5,A49&lt;5.75),1.3,IF(AND(B49&gt;=3.75,D49&lt;0.35,G49&gt;=0.586,F49&lt;1.5,A49&lt;5.75),1.567,IF(AND(B49&lt;2.85,D49&lt;1.35,D49&lt;1.65,A49&lt;7.1,A49&gt;=5.75),4.26,IF(AND(B49&gt;=2.85,D49&lt;1.35,D49&lt;1.65,A49&lt;7.1,A49&gt;=5.75),4.45,IF(AND(A49&lt;6.05,H49&lt;12.921,D49&gt;=1.65,A49&lt;7.1,A49&gt;=5.75),5.1,IF(AND(H49&gt;=15.338,H49&gt;=12.921,D49&gt;=1.65,A49&lt;7.1,A49&gt;=5.75),5.55,IF(AND(G49&lt;0.418,H49&lt;11.218,A49&lt;5.05,G49&lt;0.586,F49&lt;1.5,A49&lt;5.75),1.42,IF(AND(G49&gt;=0.418,H49&lt;11.218,A49&lt;5.05,G49&lt;0.586,F49&lt;1.5,A49&lt;5.75),1.3,IF(AND(H49&gt;=13.321,G49&lt;0.253,A49&gt;=5.05,G49&lt;0.586,F49&lt;1.5,A49&lt;5.75),1.7,IF(AND(H49&lt;6.089,B49&lt;3.75,D49&lt;0.35,G49&gt;=0.586,F49&lt;1.5,A49&lt;5.75),1.7,IF(AND(H49&gt;=6.089,B49&lt;3.75,D49&lt;0.35,G49&gt;=0.586,F49&lt;1.5,A49&lt;5.75),1.5,IF(AND(B49&lt;2.9,D49&lt;1.45,D49&gt;=1.35,D49&lt;1.65,A49&lt;7.1,A49&gt;=5.75),4.8,IF(AND(B49&gt;=2.9,D49&lt;1.45,D49&gt;=1.35,D49&lt;1.65,A49&lt;7.1,A49&gt;=5.75),4.475,IF(AND(B49&lt;2.5,D49&gt;=1.45,D49&gt;=1.35,D49&lt;1.65,A49&lt;7.1,A49&gt;=5.75),4.5,IF(AND(H49&lt;8.884,A49&gt;=6.05,H49&lt;12.921,D49&gt;=1.65,A49&lt;7.1,A49&gt;=5.75),5.4,IF(AND(A49&lt;6.3,H49&lt;15.338,H49&gt;=12.921,D49&gt;=1.65,A49&lt;7.1,A49&gt;=5.75),4.967,IF(AND(A49&gt;=6.3,H49&lt;15.338,H49&gt;=12.921,D49&gt;=1.65,A49&lt;7.1,A49&gt;=5.75),5.133,IF(AND(H49&lt;10.826,H49&lt;13.321,G49&lt;0.253,A49&gt;=5.05,G49&lt;0.586,F49&lt;1.5,A49&lt;5.75),1.5,IF(AND(H49&gt;=10.826,H49&lt;13.321,G49&lt;0.253,A49&gt;=5.05,G49&lt;0.586,F49&lt;1.5,A49&lt;5.75),1.4,IF(AND(H49&lt;7.47,B49&gt;=2.5,D49&gt;=1.45,D49&gt;=1.35,D49&lt;1.65,A49&lt;7.1,A49&gt;=5.75),5.1,IF(AND(H49&gt;=7.47,B49&gt;=2.5,D49&gt;=1.45,D49&gt;=1.35,D49&lt;1.65,A49&lt;7.1,A49&gt;=5.75),4.725,IF(AND(H49&lt;9.637,H49&gt;=8.884,A49&gt;=6.05,H49&lt;12.921,D49&gt;=1.65,A49&lt;7.1,A49&gt;=5.75),5.9,IF(AND(B49&lt;2.6,H49&gt;=9.637,H49&gt;=8.884,A49&gt;=6.05,H49&lt;12.921,D49&gt;=1.65,A49&lt;7.1,A49&gt;=5.75),5.8,IF(AND(B49&lt;2.75,B49&gt;=2.6,H49&gt;=9.637,H49&gt;=8.884,A49&gt;=6.05,H49&lt;12.921,D49&gt;=1.65,A49&lt;7.1,A49&gt;=5.75),5.3,IF(AND(D49&lt;2.25,B49&gt;=2.75,B49&gt;=2.6,H49&gt;=9.637,H49&gt;=8.884,A49&gt;=6.05,H49&lt;12.921,D49&gt;=1.65,A49&lt;7.1,A49&gt;=5.75),5.6,IF(AND(D49&gt;=2.25,B49&gt;=2.75,B49&gt;=2.6,H49&gt;=9.637,H49&gt;=8.884,A49&gt;=6.05,H49&lt;12.921,D49&gt;=1.65,A49&lt;7.1,A49&gt;=5.75),5.5,"shouldnthappen")))))))))))))))))))))))))))))))))</f>
        <v>1.567</v>
      </c>
      <c r="AW49" s="1" t="n">
        <f aca="false">IF(AND(G49&gt;=0.905,F49&lt;1.5),1.767,IF(AND(H49&gt;=16.674,F49&gt;=1.5),6.55,IF(AND(A49&lt;4.35,H49&lt;14.344,G49&lt;0.905,F49&lt;1.5),1.1,IF(AND(B49&lt;3.65,H49&gt;=14.344,G49&lt;0.905,F49&lt;1.5),1.5,IF(AND(B49&gt;=3.65,H49&gt;=14.344,G49&lt;0.905,F49&lt;1.5),1.65,IF(AND(B49&lt;2.6,F49&gt;=2.5,H49&lt;16.674,F49&gt;=1.5),4.5,IF(AND(D49&gt;=0.45,A49&gt;=4.35,H49&lt;14.344,G49&lt;0.905,F49&lt;1.5),1.65,IF(AND(D49&lt;1.15,A49&lt;5.9,F49&lt;2.5,H49&lt;16.674,F49&gt;=1.5),3.56,IF(AND(B49&lt;2.75,A49&gt;=5.9,F49&lt;2.5,H49&lt;16.674,F49&gt;=1.5),5,IF(AND(H49&lt;13.531,B49&gt;=2.75,A49&gt;=5.9,F49&lt;2.5,H49&lt;16.674,F49&gt;=1.5),4.333,IF(AND(B49&lt;3.2,G49&gt;=0.669,B49&gt;=2.6,F49&gt;=2.5,H49&lt;16.674,F49&gt;=1.5),5.08,IF(AND(B49&gt;=3.2,G49&gt;=0.669,B49&gt;=2.6,F49&gt;=2.5,H49&lt;16.674,F49&gt;=1.5),5.4,IF(AND(B49&lt;3.15,A49&lt;5.05,D49&lt;0.45,A49&gt;=4.35,H49&lt;14.344,G49&lt;0.905,F49&lt;1.5),1.45,IF(AND(A49&gt;=5.55,A49&gt;=5.05,D49&lt;0.45,A49&gt;=4.35,H49&lt;14.344,G49&lt;0.905,F49&lt;1.5),1.5,IF(AND(A49&lt;5.55,A49&lt;5.65,D49&gt;=1.15,A49&lt;5.9,F49&lt;2.5,H49&lt;16.674,F49&gt;=1.5),3.95,IF(AND(A49&gt;=5.55,A49&lt;5.65,D49&gt;=1.15,A49&lt;5.9,F49&lt;2.5,H49&lt;16.674,F49&gt;=1.5),3.82,IF(AND(G49&lt;0.39,A49&gt;=5.65,D49&gt;=1.15,A49&lt;5.9,F49&lt;2.5,H49&lt;16.674,F49&gt;=1.5),4.35,IF(AND(G49&gt;=0.39,A49&gt;=5.65,D49&gt;=1.15,A49&lt;5.9,F49&lt;2.5,H49&lt;16.674,F49&gt;=1.5),3.95,IF(AND(G49&lt;0.466,H49&gt;=13.531,B49&gt;=2.75,A49&gt;=5.9,F49&lt;2.5,H49&lt;16.674,F49&gt;=1.5),4.8,IF(AND(G49&gt;=0.466,H49&gt;=13.531,B49&gt;=2.75,A49&gt;=5.9,F49&lt;2.5,H49&lt;16.674,F49&gt;=1.5),4.7,IF(AND(H49&lt;10.144,D49&lt;2.05,G49&lt;0.669,B49&gt;=2.6,F49&gt;=2.5,H49&lt;16.674,F49&gt;=1.5),5.3,IF(AND(H49&gt;=10.144,D49&lt;2.05,G49&lt;0.669,B49&gt;=2.6,F49&gt;=2.5,H49&lt;16.674,F49&gt;=1.5),5.133,IF(AND(D49&gt;=2.45,D49&gt;=2.05,G49&lt;0.669,B49&gt;=2.6,F49&gt;=2.5,H49&lt;16.674,F49&gt;=1.5),5.9,IF(AND(B49&lt;3.25,B49&gt;=3.15,A49&lt;5.05,D49&lt;0.45,A49&gt;=4.35,H49&lt;14.344,G49&lt;0.905,F49&lt;1.5),1.2,IF(AND(B49&gt;=3.25,B49&gt;=3.15,A49&lt;5.05,D49&lt;0.45,A49&gt;=4.35,H49&lt;14.344,G49&lt;0.905,F49&lt;1.5),1.36,IF(AND(B49&gt;=3.8,A49&lt;5.55,A49&gt;=5.05,D49&lt;0.45,A49&gt;=4.35,H49&lt;14.344,G49&lt;0.905,F49&lt;1.5),1.3,IF(AND(G49&lt;0.05,B49&lt;3.8,A49&lt;5.55,A49&gt;=5.05,D49&lt;0.45,A49&gt;=4.35,H49&lt;14.344,G49&lt;0.905,F49&lt;1.5),1.4,IF(AND(G49&lt;0.107,G49&lt;0.395,D49&lt;2.45,D49&gt;=2.05,G49&lt;0.669,B49&gt;=2.6,F49&gt;=2.5,H49&lt;16.674,F49&gt;=1.5),5.667,IF(AND(G49&lt;0.537,G49&gt;=0.395,D49&lt;2.45,D49&gt;=2.05,G49&lt;0.669,B49&gt;=2.6,F49&gt;=2.5,H49&lt;16.674,F49&gt;=1.5),5.6,IF(AND(G49&gt;=0.537,G49&gt;=0.395,D49&lt;2.45,D49&gt;=2.05,G49&lt;0.669,B49&gt;=2.6,F49&gt;=2.5,H49&lt;16.674,F49&gt;=1.5),5.775,IF(AND(B49&lt;3.6,G49&gt;=0.05,B49&lt;3.8,A49&lt;5.55,A49&gt;=5.05,D49&lt;0.45,A49&gt;=4.35,H49&lt;14.344,G49&lt;0.905,F49&lt;1.5),1.475,IF(AND(B49&gt;=3.6,G49&gt;=0.05,B49&lt;3.8,A49&lt;5.55,A49&gt;=5.05,D49&lt;0.45,A49&gt;=4.35,H49&lt;14.344,G49&lt;0.905,F49&lt;1.5),1.5,IF(AND(G49&lt;0.312,G49&gt;=0.107,G49&lt;0.395,D49&lt;2.45,D49&gt;=2.05,G49&lt;0.669,B49&gt;=2.6,F49&gt;=2.5,H49&lt;16.674,F49&gt;=1.5),5.18,IF(AND(G49&gt;=0.312,G49&gt;=0.107,G49&lt;0.395,D49&lt;2.45,D49&gt;=2.05,G49&lt;0.669,B49&gt;=2.6,F49&gt;=2.5,H49&lt;16.674,F49&gt;=1.5),5.4,"shouldnthappen"))))))))))))))))))))))))))))))))))</f>
        <v>1.65</v>
      </c>
      <c r="AX49" s="1" t="n">
        <f aca="false">IF(AND(D49&gt;=1.3,B49&gt;=3.45),6.25,IF(AND(B49&lt;2.75,A49&lt;5.25,B49&lt;3.45),3.9,IF(AND(D49&lt;0.25,D49&lt;1.3,B49&gt;=3.45),1.16,IF(AND(A49&gt;=5.05,B49&gt;=2.75,A49&lt;5.25,B49&lt;3.45),1.7,IF(AND(D49&lt;0.7,F49&lt;2.5,A49&gt;=5.25,B49&lt;3.45),1.5,IF(AND(H49&gt;=16.284,F49&gt;=2.5,A49&gt;=5.25,B49&lt;3.45),6.6,IF(AND(G49&lt;0.123,D49&gt;=0.25,D49&lt;1.3,B49&gt;=3.45),1.3,IF(AND(A49&lt;4.5,A49&lt;5.05,B49&gt;=2.75,A49&lt;5.25,B49&lt;3.45),1.3,IF(AND(A49&lt;5.05,G49&gt;=0.123,D49&gt;=0.25,D49&lt;1.3,B49&gt;=3.45),1.6,IF(AND(B49&lt;3.15,A49&gt;=4.5,A49&lt;5.05,B49&gt;=2.75,A49&lt;5.25,B49&lt;3.45),1.54,IF(AND(B49&gt;=3.15,A49&gt;=4.5,A49&lt;5.05,B49&gt;=2.75,A49&lt;5.25,B49&lt;3.45),1.35,IF(AND(D49&gt;=1.4,A49&lt;5.9,D49&gt;=0.7,F49&lt;2.5,A49&gt;=5.25,B49&lt;3.45),4.5,IF(AND(D49&gt;=1.55,A49&gt;=5.9,D49&gt;=0.7,F49&lt;2.5,A49&gt;=5.25,B49&lt;3.45),4.95,IF(AND(G49&gt;=0.682,D49&gt;=2.05,H49&lt;16.284,F49&gt;=2.5,A49&gt;=5.25,B49&lt;3.45),5.26,IF(AND(A49&lt;5.4,A49&gt;=5.05,G49&gt;=0.123,D49&gt;=0.25,D49&lt;1.3,B49&gt;=3.45),1.64,IF(AND(A49&gt;=5.4,A49&gt;=5.05,G49&gt;=0.123,D49&gt;=0.25,D49&lt;1.3,B49&gt;=3.45),1.6,IF(AND(G49&lt;0.372,D49&lt;1.4,A49&lt;5.9,D49&gt;=0.7,F49&lt;2.5,A49&gt;=5.25,B49&lt;3.45),4.175,IF(AND(D49&lt;1.35,D49&lt;1.55,A49&gt;=5.9,D49&gt;=0.7,F49&lt;2.5,A49&gt;=5.25,B49&lt;3.45),4.2,IF(AND(B49&lt;2.35,G49&lt;0.596,D49&lt;2.05,H49&lt;16.284,F49&gt;=2.5,A49&gt;=5.25,B49&lt;3.45),5,IF(AND(G49&gt;=0.888,G49&gt;=0.596,D49&lt;2.05,H49&lt;16.284,F49&gt;=2.5,A49&gt;=5.25,B49&lt;3.45),4.8,IF(AND(A49&gt;=6.85,G49&lt;0.682,D49&gt;=2.05,H49&lt;16.284,F49&gt;=2.5,A49&gt;=5.25,B49&lt;3.45),5.4,IF(AND(A49&gt;=5.75,G49&gt;=0.372,D49&lt;1.4,A49&lt;5.9,D49&gt;=0.7,F49&lt;2.5,A49&gt;=5.25,B49&lt;3.45),3.933,IF(AND(A49&gt;=6.75,D49&gt;=1.35,D49&lt;1.55,A49&gt;=5.9,D49&gt;=0.7,F49&lt;2.5,A49&gt;=5.25,B49&lt;3.45),4.8,IF(AND(H49&lt;11.084,B49&gt;=2.35,G49&lt;0.596,D49&lt;2.05,H49&lt;16.284,F49&gt;=2.5,A49&gt;=5.25,B49&lt;3.45),5.3,IF(AND(H49&lt;8.435,G49&lt;0.888,G49&gt;=0.596,D49&lt;2.05,H49&lt;16.284,F49&gt;=2.5,A49&gt;=5.25,B49&lt;3.45),5.1,IF(AND(H49&gt;=8.435,G49&lt;0.888,G49&gt;=0.596,D49&lt;2.05,H49&lt;16.284,F49&gt;=2.5,A49&gt;=5.25,B49&lt;3.45),4.94,IF(AND(B49&lt;3.15,A49&lt;6.85,G49&lt;0.682,D49&gt;=2.05,H49&lt;16.284,F49&gt;=2.5,A49&gt;=5.25,B49&lt;3.45),5.6,IF(AND(B49&gt;=3.15,A49&lt;6.85,G49&lt;0.682,D49&gt;=2.05,H49&lt;16.284,F49&gt;=2.5,A49&gt;=5.25,B49&lt;3.45),5.74,IF(AND(G49&lt;0.572,A49&lt;5.75,G49&gt;=0.372,D49&lt;1.4,A49&lt;5.9,D49&gt;=0.7,F49&lt;2.5,A49&gt;=5.25,B49&lt;3.45),3.7,IF(AND(D49&lt;1.45,A49&lt;6.75,D49&gt;=1.35,D49&lt;1.55,A49&gt;=5.9,D49&gt;=0.7,F49&lt;2.5,A49&gt;=5.25,B49&lt;3.45),4.46,IF(AND(D49&gt;=1.45,A49&lt;6.75,D49&gt;=1.35,D49&lt;1.55,A49&gt;=5.9,D49&gt;=0.7,F49&lt;2.5,A49&gt;=5.25,B49&lt;3.45),4.567,IF(AND(H49&lt;12.532,H49&gt;=11.084,B49&gt;=2.35,G49&lt;0.596,D49&lt;2.05,H49&lt;16.284,F49&gt;=2.5,A49&gt;=5.25,B49&lt;3.45),5.8,IF(AND(H49&gt;=12.532,H49&gt;=11.084,B49&gt;=2.35,G49&lt;0.596,D49&lt;2.05,H49&lt;16.284,F49&gt;=2.5,A49&gt;=5.25,B49&lt;3.45),5.667,IF(AND(A49&gt;=5.65,G49&gt;=0.572,A49&lt;5.75,G49&gt;=0.372,D49&lt;1.4,A49&lt;5.9,D49&gt;=0.7,F49&lt;2.5,A49&gt;=5.25,B49&lt;3.45),4.2,IF(AND(G49&lt;0.862,A49&lt;5.65,G49&gt;=0.572,A49&lt;5.75,G49&gt;=0.372,D49&lt;1.4,A49&lt;5.9,D49&gt;=0.7,F49&lt;2.5,A49&gt;=5.25,B49&lt;3.45),3.9,IF(AND(G49&gt;=0.862,A49&lt;5.65,G49&gt;=0.572,A49&lt;5.75,G49&gt;=0.372,D49&lt;1.4,A49&lt;5.9,D49&gt;=0.7,F49&lt;2.5,A49&gt;=5.25,B49&lt;3.45),4,"shouldnthappen"))))))))))))))))))))))))))))))))))))</f>
        <v>1.16</v>
      </c>
      <c r="AY49" s="1" t="n">
        <f aca="false">IF(AND(H49&gt;=8.233,D49&gt;=0.8,A49&lt;5.55),3.525,IF(AND(B49&lt;2.9,H49&gt;=15.534,A49&gt;=5.55),4.8,IF(AND(H49&gt;=12.259,A49&lt;4.75,D49&lt;0.8,A49&lt;5.55),1.25,IF(AND(B49&gt;=3.85,A49&gt;=4.75,D49&lt;0.8,A49&lt;5.55),1.425,IF(AND(D49&lt;1.55,H49&lt;8.233,D49&gt;=0.8,A49&lt;5.55),3.975,IF(AND(D49&gt;=1.55,H49&lt;8.233,D49&gt;=0.8,A49&lt;5.55),4.5,IF(AND(D49&lt;0.65,D49&lt;1.7,H49&lt;15.534,A49&gt;=5.55),1.7,IF(AND(A49&gt;=7.05,D49&gt;=1.7,H49&lt;15.534,A49&gt;=5.55),6.3,IF(AND(B49&gt;=3.35,B49&gt;=2.9,H49&gt;=15.534,A49&gt;=5.55),5.4,IF(AND(B49&lt;3.1,H49&lt;12.259,A49&lt;4.75,D49&lt;0.8,A49&lt;5.55),1.367,IF(AND(B49&gt;=3.1,H49&lt;12.259,A49&lt;4.75,D49&lt;0.8,A49&lt;5.55),1.4,IF(AND(G49&gt;=0.905,B49&lt;3.85,A49&gt;=4.75,D49&lt;0.8,A49&lt;5.55),1.9,IF(AND(H49&lt;15.681,B49&lt;3.35,B49&gt;=2.9,H49&gt;=15.534,A49&gt;=5.55),5.8,IF(AND(H49&gt;=15.681,B49&lt;3.35,B49&gt;=2.9,H49&gt;=15.534,A49&gt;=5.55),5.7,IF(AND(H49&gt;=14.877,G49&lt;0.905,B49&lt;3.85,A49&gt;=4.75,D49&lt;0.8,A49&lt;5.55),1.3,IF(AND(D49&gt;=1.25,B49&lt;2.65,D49&gt;=0.65,D49&lt;1.7,H49&lt;15.534,A49&gt;=5.55),4.433,IF(AND(G49&gt;=0.622,B49&lt;3.15,A49&lt;7.05,D49&gt;=1.7,H49&lt;15.534,A49&gt;=5.55),5.08,IF(AND(H49&gt;=13.42,B49&gt;=3.15,A49&lt;7.05,D49&gt;=1.7,H49&lt;15.534,A49&gt;=5.55),5.1,IF(AND(G49&lt;0.265,H49&lt;14.877,G49&lt;0.905,B49&lt;3.85,A49&gt;=4.75,D49&lt;0.8,A49&lt;5.55),1.2,IF(AND(A49&lt;5.75,D49&lt;1.25,B49&lt;2.65,D49&gt;=0.65,D49&lt;1.7,H49&lt;15.534,A49&gt;=5.55),3.7,IF(AND(A49&gt;=5.75,D49&lt;1.25,B49&lt;2.65,D49&gt;=0.65,D49&lt;1.7,H49&lt;15.534,A49&gt;=5.55),4,IF(AND(G49&gt;=0.652,D49&lt;1.35,B49&gt;=2.65,D49&gt;=0.65,D49&lt;1.7,H49&lt;15.534,A49&gt;=5.55),3.6,IF(AND(H49&lt;7.47,D49&gt;=1.35,B49&gt;=2.65,D49&gt;=0.65,D49&lt;1.7,H49&lt;15.534,A49&gt;=5.55),5.1,IF(AND(H49&lt;10.914,G49&lt;0.622,B49&lt;3.15,A49&lt;7.05,D49&gt;=1.7,H49&lt;15.534,A49&gt;=5.55),5.36,IF(AND(H49&gt;=10.914,G49&lt;0.622,B49&lt;3.15,A49&lt;7.05,D49&gt;=1.7,H49&lt;15.534,A49&gt;=5.55),5.64,IF(AND(G49&gt;=0.657,H49&lt;13.42,B49&gt;=3.15,A49&lt;7.05,D49&gt;=1.7,H49&lt;15.534,A49&gt;=5.55),6,IF(AND(G49&gt;=0.782,G49&gt;=0.265,H49&lt;14.877,G49&lt;0.905,B49&lt;3.85,A49&gt;=4.75,D49&lt;0.8,A49&lt;5.55),1.48,IF(AND(H49&lt;11.286,G49&lt;0.652,D49&lt;1.35,B49&gt;=2.65,D49&gt;=0.65,D49&lt;1.7,H49&lt;15.534,A49&gt;=5.55),4.24,IF(AND(H49&gt;=11.286,G49&lt;0.652,D49&lt;1.35,B49&gt;=2.65,D49&gt;=0.65,D49&lt;1.7,H49&lt;15.534,A49&gt;=5.55),4.05,IF(AND(G49&lt;0.413,H49&gt;=7.47,D49&gt;=1.35,B49&gt;=2.65,D49&gt;=0.65,D49&lt;1.7,H49&lt;15.534,A49&gt;=5.55),5.1,IF(AND(H49&lt;11.325,G49&lt;0.657,H49&lt;13.42,B49&gt;=3.15,A49&lt;7.05,D49&gt;=1.7,H49&lt;15.534,A49&gt;=5.55),5.8,IF(AND(H49&gt;=11.325,G49&lt;0.657,H49&lt;13.42,B49&gt;=3.15,A49&lt;7.05,D49&gt;=1.7,H49&lt;15.534,A49&gt;=5.55),5.6,IF(AND(D49&gt;=0.35,G49&lt;0.782,G49&gt;=0.265,H49&lt;14.877,G49&lt;0.905,B49&lt;3.85,A49&gt;=4.75,D49&lt;0.8,A49&lt;5.55),1.633,IF(AND(B49&lt;2.85,G49&gt;=0.413,H49&gt;=7.47,D49&gt;=1.35,B49&gt;=2.65,D49&gt;=0.65,D49&lt;1.7,H49&lt;15.534,A49&gt;=5.55),4.6,IF(AND(D49&lt;0.15,D49&lt;0.35,G49&lt;0.782,G49&gt;=0.265,H49&lt;14.877,G49&lt;0.905,B49&lt;3.85,A49&gt;=4.75,D49&lt;0.8,A49&lt;5.55),1.5,IF(AND(D49&gt;=0.15,D49&lt;0.35,G49&lt;0.782,G49&gt;=0.265,H49&lt;14.877,G49&lt;0.905,B49&lt;3.85,A49&gt;=4.75,D49&lt;0.8,A49&lt;5.55),1.543,IF(AND(A49&gt;=6.8,B49&gt;=2.85,G49&gt;=0.413,H49&gt;=7.47,D49&gt;=1.35,B49&gt;=2.65,D49&gt;=0.65,D49&lt;1.7,H49&lt;15.534,A49&gt;=5.55),4.9,IF(AND(H49&lt;13.531,A49&lt;6.8,B49&gt;=2.85,G49&gt;=0.413,H49&gt;=7.47,D49&gt;=1.35,B49&gt;=2.65,D49&gt;=0.65,D49&lt;1.7,H49&lt;15.534,A49&gt;=5.55),4.5,IF(AND(H49&gt;=13.531,A49&lt;6.8,B49&gt;=2.85,G49&gt;=0.413,H49&gt;=7.47,D49&gt;=1.35,B49&gt;=2.65,D49&gt;=0.65,D49&lt;1.7,H49&lt;15.534,A49&gt;=5.55),4.7,"shouldnthappen")))))))))))))))))))))))))))))))))))))))</f>
        <v>1.543</v>
      </c>
      <c r="AZ49" s="1" t="n">
        <f aca="false">IF(AND(H49&gt;=15.371,B49&gt;=3.35),5.4,IF(AND(G49&gt;=0.851,H49&gt;=15.244,B49&lt;3.35),4.75,IF(AND(F49&gt;=2,H49&lt;15.371,B49&gt;=3.35),5.6,IF(AND(B49&lt;2.75,A49&lt;5.15,H49&lt;15.244,B49&lt;3.35),3.42,IF(AND(A49&gt;=7.25,G49&lt;0.851,H49&gt;=15.244,B49&lt;3.35),6.6,IF(AND(A49&lt;4.45,B49&gt;=2.75,A49&lt;5.15,H49&lt;15.244,B49&lt;3.35),1.1,IF(AND(G49&lt;0.527,A49&lt;7.25,G49&lt;0.851,H49&gt;=15.244,B49&lt;3.35),5.08,IF(AND(G49&gt;=0.527,A49&lt;7.25,G49&lt;0.851,H49&gt;=15.244,B49&lt;3.35),5.8,IF(AND(D49&gt;=0.35,B49&lt;3.7,F49&lt;2,H49&lt;15.371,B49&gt;=3.35),1.55,IF(AND(H49&lt;6.542,B49&gt;=3.7,F49&lt;2,H49&lt;15.371,B49&gt;=3.35),1.9,IF(AND(B49&lt;3.25,A49&gt;=4.45,B49&gt;=2.75,A49&lt;5.15,H49&lt;15.244,B49&lt;3.35),1.46,IF(AND(B49&gt;=3.25,A49&gt;=4.45,B49&gt;=2.75,A49&lt;5.15,H49&lt;15.244,B49&lt;3.35),1.7,IF(AND(H49&lt;13.654,B49&gt;=2.95,D49&lt;1.45,A49&gt;=5.15,H49&lt;15.244,B49&lt;3.35),4.3,IF(AND(H49&gt;=13.654,B49&gt;=2.95,D49&lt;1.45,A49&gt;=5.15,H49&lt;15.244,B49&lt;3.35),4.625,IF(AND(F49&gt;=2.5,D49&lt;1.75,D49&gt;=1.45,A49&gt;=5.15,H49&lt;15.244,B49&lt;3.35),5.3,IF(AND(G49&gt;=0.853,D49&gt;=1.75,D49&gt;=1.45,A49&gt;=5.15,H49&lt;15.244,B49&lt;3.35),5.15,IF(AND(D49&gt;=0.25,D49&lt;0.35,B49&lt;3.7,F49&lt;2,H49&lt;15.371,B49&gt;=3.35),1.3,IF(AND(B49&lt;3.85,H49&gt;=6.542,B49&gt;=3.7,F49&lt;2,H49&lt;15.371,B49&gt;=3.35),1.633,IF(AND(H49&lt;7.02,H49&lt;10.688,B49&lt;2.95,D49&lt;1.45,A49&gt;=5.15,H49&lt;15.244,B49&lt;3.35),3.98,IF(AND(G49&lt;0.338,H49&gt;=10.688,B49&lt;2.95,D49&lt;1.45,A49&gt;=5.15,H49&lt;15.244,B49&lt;3.35),4.22,IF(AND(G49&gt;=0.338,H49&gt;=10.688,B49&lt;2.95,D49&lt;1.45,A49&gt;=5.15,H49&lt;15.244,B49&lt;3.35),3.9,IF(AND(B49&lt;2.75,F49&lt;2.5,D49&lt;1.75,D49&gt;=1.45,A49&gt;=5.15,H49&lt;15.244,B49&lt;3.35),5.1,IF(AND(B49&gt;=2.75,F49&lt;2.5,D49&lt;1.75,D49&gt;=1.45,A49&gt;=5.15,H49&lt;15.244,B49&lt;3.35),4.74,IF(AND(A49&gt;=7,G49&lt;0.853,D49&gt;=1.75,D49&gt;=1.45,A49&gt;=5.15,H49&lt;15.244,B49&lt;3.35),6.5,IF(AND(G49&gt;=0.934,D49&lt;0.25,D49&lt;0.35,B49&lt;3.7,F49&lt;2,H49&lt;15.371,B49&gt;=3.35),1.7,IF(AND(D49&lt;0.25,B49&gt;=3.85,H49&gt;=6.542,B49&gt;=3.7,F49&lt;2,H49&lt;15.371,B49&gt;=3.35),1.5,IF(AND(D49&gt;=0.25,B49&gt;=3.85,H49&gt;=6.542,B49&gt;=3.7,F49&lt;2,H49&lt;15.371,B49&gt;=3.35),1.4,IF(AND(B49&lt;2.5,H49&gt;=7.02,H49&lt;10.688,B49&lt;2.95,D49&lt;1.45,A49&gt;=5.15,H49&lt;15.244,B49&lt;3.35),3.8,IF(AND(G49&gt;=0.74,A49&lt;7,G49&lt;0.853,D49&gt;=1.75,D49&gt;=1.45,A49&gt;=5.15,H49&lt;15.244,B49&lt;3.35),6,IF(AND(G49&gt;=0.61,G49&lt;0.934,D49&lt;0.25,D49&lt;0.35,B49&lt;3.7,F49&lt;2,H49&lt;15.371,B49&gt;=3.35),1.5,IF(AND(D49&lt;1.15,B49&gt;=2.5,H49&gt;=7.02,H49&lt;10.688,B49&lt;2.95,D49&lt;1.45,A49&gt;=5.15,H49&lt;15.244,B49&lt;3.35),3.5,IF(AND(D49&gt;=1.15,B49&gt;=2.5,H49&gt;=7.02,H49&lt;10.688,B49&lt;2.95,D49&lt;1.45,A49&gt;=5.15,H49&lt;15.244,B49&lt;3.35),3.6,IF(AND(G49&gt;=0.626,G49&lt;0.74,A49&lt;7,G49&lt;0.853,D49&gt;=1.75,D49&gt;=1.45,A49&gt;=5.15,H49&lt;15.244,B49&lt;3.35),4.9,IF(AND(H49&lt;13.641,G49&lt;0.61,G49&lt;0.934,D49&lt;0.25,D49&lt;0.35,B49&lt;3.7,F49&lt;2,H49&lt;15.371,B49&gt;=3.35),1.425,IF(AND(H49&gt;=13.641,G49&lt;0.61,G49&lt;0.934,D49&lt;0.25,D49&lt;0.35,B49&lt;3.7,F49&lt;2,H49&lt;15.371,B49&gt;=3.35),1.3,IF(AND(B49&lt;3.05,G49&lt;0.626,G49&lt;0.74,A49&lt;7,G49&lt;0.853,D49&gt;=1.75,D49&gt;=1.45,A49&gt;=5.15,H49&lt;15.244,B49&lt;3.35),5.475,IF(AND(B49&gt;=3.05,G49&lt;0.626,G49&lt;0.74,A49&lt;7,G49&lt;0.853,D49&gt;=1.75,D49&gt;=1.45,A49&gt;=5.15,H49&lt;15.244,B49&lt;3.35),5.633,"shouldnthappen")))))))))))))))))))))))))))))))))))))</f>
        <v>1.633</v>
      </c>
      <c r="BA49" s="1" t="n">
        <f aca="false">IF(AND(F49&gt;=2,B49&gt;=3.4),6.1,IF(AND(B49&lt;2.75,A49&lt;5.15,B49&lt;3.4),3.225,IF(AND(G49&gt;=0.821,F49&lt;2,B49&gt;=3.4),1.9,IF(AND(B49&gt;=3.2,B49&gt;=2.75,A49&lt;5.15,B49&lt;3.4),1.7,IF(AND(A49&lt;4.8,G49&lt;0.821,F49&lt;2,B49&gt;=3.4),1,IF(AND(G49&gt;=0.446,B49&lt;3.2,B49&gt;=2.75,A49&lt;5.15,B49&lt;3.4),1.1,IF(AND(G49&lt;0.356,D49&lt;1.45,A49&lt;6.25,A49&gt;=5.15,B49&lt;3.4),4.32,IF(AND(G49&lt;0.591,D49&gt;=1.45,A49&lt;6.25,A49&gt;=5.15,B49&lt;3.4),4.6,IF(AND(D49&lt;1.75,G49&lt;0.597,A49&gt;=6.25,A49&gt;=5.15,B49&lt;3.4),4.86,IF(AND(H49&gt;=16.472,G49&gt;=0.597,A49&gt;=6.25,A49&gt;=5.15,B49&lt;3.4),6.6,IF(AND(G49&lt;0.063,G49&lt;0.446,B49&lt;3.2,B49&gt;=2.75,A49&lt;5.15,B49&lt;3.4),1.4,IF(AND(A49&gt;=5.95,G49&gt;=0.356,D49&lt;1.45,A49&lt;6.25,A49&gt;=5.15,B49&lt;3.4),4.6,IF(AND(B49&gt;=2.9,G49&gt;=0.591,D49&gt;=1.45,A49&lt;6.25,A49&gt;=5.15,B49&lt;3.4),4.867,IF(AND(D49&gt;=2.4,H49&lt;16.472,G49&gt;=0.597,A49&gt;=6.25,A49&gt;=5.15,B49&lt;3.4),6,IF(AND(A49&lt;5.45,B49&gt;=3.85,A49&gt;=4.8,G49&lt;0.821,F49&lt;2,B49&gt;=3.4),1.3,IF(AND(A49&gt;=5.45,B49&gt;=3.85,A49&gt;=4.8,G49&lt;0.821,F49&lt;2,B49&gt;=3.4),1.45,IF(AND(H49&lt;14.273,G49&gt;=0.063,G49&lt;0.446,B49&lt;3.2,B49&gt;=2.75,A49&lt;5.15,B49&lt;3.4),1.5,IF(AND(H49&gt;=14.273,G49&gt;=0.063,G49&lt;0.446,B49&lt;3.2,B49&gt;=2.75,A49&lt;5.15,B49&lt;3.4),1.6,IF(AND(G49&gt;=0.572,A49&lt;5.95,G49&gt;=0.356,D49&lt;1.45,A49&lt;6.25,A49&gt;=5.15,B49&lt;3.4),3.9,IF(AND(G49&lt;0.827,B49&lt;2.9,G49&gt;=0.591,D49&gt;=1.45,A49&lt;6.25,A49&gt;=5.15,B49&lt;3.4),4.9,IF(AND(G49&gt;=0.827,B49&lt;2.9,G49&gt;=0.591,D49&gt;=1.45,A49&lt;6.25,A49&gt;=5.15,B49&lt;3.4),5.1,IF(AND(A49&gt;=7.2,B49&lt;3.05,D49&gt;=1.75,G49&lt;0.597,A49&gt;=6.25,A49&gt;=5.15,B49&lt;3.4),6.7,IF(AND(G49&lt;0.353,B49&gt;=3.05,D49&gt;=1.75,G49&lt;0.597,A49&gt;=6.25,A49&gt;=5.15,B49&lt;3.4),5.22,IF(AND(G49&gt;=0.353,B49&gt;=3.05,D49&gt;=1.75,G49&lt;0.597,A49&gt;=6.25,A49&gt;=5.15,B49&lt;3.4),5.65,IF(AND(A49&lt;6.55,D49&lt;2.4,H49&lt;16.472,G49&gt;=0.597,A49&gt;=6.25,A49&gt;=5.15,B49&lt;3.4),5.033,IF(AND(H49&lt;12.719,G49&lt;0.385,B49&lt;3.85,A49&gt;=4.8,G49&lt;0.821,F49&lt;2,B49&gt;=3.4),1.54,IF(AND(H49&gt;=12.719,G49&lt;0.385,B49&lt;3.85,A49&gt;=4.8,G49&lt;0.821,F49&lt;2,B49&gt;=3.4),1.3,IF(AND(B49&lt;3.6,G49&gt;=0.385,B49&lt;3.85,A49&gt;=4.8,G49&lt;0.821,F49&lt;2,B49&gt;=3.4),1.325,IF(AND(B49&gt;=3.6,G49&gt;=0.385,B49&lt;3.85,A49&gt;=4.8,G49&lt;0.821,F49&lt;2,B49&gt;=3.4),1.55,IF(AND(D49&lt;1.05,G49&lt;0.572,A49&lt;5.95,G49&gt;=0.356,D49&lt;1.45,A49&lt;6.25,A49&gt;=5.15,B49&lt;3.4),3.633,IF(AND(D49&gt;=2.15,A49&lt;7.2,B49&lt;3.05,D49&gt;=1.75,G49&lt;0.597,A49&gt;=6.25,A49&gt;=5.15,B49&lt;3.4),5.667,IF(AND(H49&lt;13.094,A49&gt;=6.55,D49&lt;2.4,H49&lt;16.472,G49&gt;=0.597,A49&gt;=6.25,A49&gt;=5.15,B49&lt;3.4),5.2,IF(AND(D49&lt;1.15,D49&gt;=1.05,G49&lt;0.572,A49&lt;5.95,G49&gt;=0.356,D49&lt;1.45,A49&lt;6.25,A49&gt;=5.15,B49&lt;3.4),3.8,IF(AND(D49&gt;=1.15,D49&gt;=1.05,G49&lt;0.572,A49&lt;5.95,G49&gt;=0.356,D49&lt;1.45,A49&lt;6.25,A49&gt;=5.15,B49&lt;3.4),3.9,IF(AND(G49&gt;=0.487,D49&lt;2.15,A49&lt;7.2,B49&lt;3.05,D49&gt;=1.75,G49&lt;0.597,A49&gt;=6.25,A49&gt;=5.15,B49&lt;3.4),5.8,IF(AND(A49&lt;6.8,H49&gt;=13.094,A49&gt;=6.55,D49&lt;2.4,H49&lt;16.472,G49&gt;=0.597,A49&gt;=6.25,A49&gt;=5.15,B49&lt;3.4),4.52,IF(AND(A49&gt;=6.8,H49&gt;=13.094,A49&gt;=6.55,D49&lt;2.4,H49&lt;16.472,G49&gt;=0.597,A49&gt;=6.25,A49&gt;=5.15,B49&lt;3.4),4.75,IF(AND(B49&lt;2.95,G49&lt;0.487,D49&lt;2.15,A49&lt;7.2,B49&lt;3.05,D49&gt;=1.75,G49&lt;0.597,A49&gt;=6.25,A49&gt;=5.15,B49&lt;3.4),5.6,IF(AND(B49&gt;=2.95,G49&lt;0.487,D49&lt;2.15,A49&lt;7.2,B49&lt;3.05,D49&gt;=1.75,G49&lt;0.597,A49&gt;=6.25,A49&gt;=5.15,B49&lt;3.4),5.5,"shouldnthappen")))))))))))))))))))))))))))))))))))))))</f>
        <v>1.55</v>
      </c>
      <c r="BB49" s="1" t="n">
        <f aca="false">IF(AND(A49&lt;4.35,B49&lt;3.25,F49&lt;1.5),1.1,IF(AND(H49&lt;14.005,A49&gt;=4.35,B49&lt;3.25,F49&lt;1.5),1.3,IF(AND(H49&gt;=14.005,A49&gt;=4.35,B49&lt;3.25,F49&lt;1.5),1.6,IF(AND(G49&gt;=0.905,A49&lt;5.15,B49&gt;=3.25,F49&lt;1.5),1.9,IF(AND(B49&lt;3.45,A49&gt;=5.15,B49&gt;=3.25,F49&lt;1.5),1.6,IF(AND(F49&gt;=2.5,D49&gt;=1.35,D49&lt;1.75,F49&gt;=1.5),4.867,IF(AND(A49&gt;=7.05,D49&gt;=2.05,D49&gt;=1.75,F49&gt;=1.5),6.35,IF(AND(D49&gt;=0.4,G49&lt;0.905,A49&lt;5.15,B49&gt;=3.25,F49&lt;1.5),1.65,IF(AND(B49&lt;3.6,B49&gt;=3.45,A49&gt;=5.15,B49&gt;=3.25,F49&lt;1.5),1.35,IF(AND(H49&lt;6.808,H49&lt;9.386,D49&lt;1.35,D49&lt;1.75,F49&gt;=1.5),4.05,IF(AND(H49&gt;=6.808,H49&lt;9.386,D49&lt;1.35,D49&lt;1.75,F49&gt;=1.5),3.46,IF(AND(B49&lt;2.45,F49&lt;2.5,D49&gt;=1.35,D49&lt;1.75,F49&gt;=1.5),4.5,IF(AND(H49&gt;=13.115,D49&lt;1.95,D49&lt;2.05,D49&gt;=1.75,F49&gt;=1.5),4.85,IF(AND(G49&lt;0.196,D49&gt;=1.95,D49&lt;2.05,D49&gt;=1.75,F49&gt;=1.5),6.7,IF(AND(G49&gt;=0.196,D49&gt;=1.95,D49&lt;2.05,D49&gt;=1.75,F49&gt;=1.5),5.12,IF(AND(H49&lt;10.925,D49&lt;0.4,G49&lt;0.905,A49&lt;5.15,B49&gt;=3.25,F49&lt;1.5),1.4,IF(AND(H49&gt;=10.925,D49&lt;0.4,G49&lt;0.905,A49&lt;5.15,B49&gt;=3.25,F49&lt;1.5),1.45,IF(AND(H49&lt;14.096,B49&gt;=3.6,B49&gt;=3.45,A49&gt;=5.15,B49&gt;=3.25,F49&lt;1.5),1.42,IF(AND(H49&gt;=14.096,B49&gt;=3.6,B49&gt;=3.45,A49&gt;=5.15,B49&gt;=3.25,F49&lt;1.5),1.7,IF(AND(B49&lt;2.45,D49&lt;1.15,H49&gt;=9.386,D49&lt;1.35,D49&lt;1.75,F49&gt;=1.5),3.6,IF(AND(B49&gt;=2.45,D49&lt;1.15,H49&gt;=9.386,D49&lt;1.35,D49&lt;1.75,F49&gt;=1.5),3.9,IF(AND(G49&lt;0.246,D49&gt;=1.15,H49&gt;=9.386,D49&lt;1.35,D49&lt;1.75,F49&gt;=1.5),4.4,IF(AND(B49&lt;2.75,B49&gt;=2.45,F49&lt;2.5,D49&gt;=1.35,D49&lt;1.75,F49&gt;=1.5),5.1,IF(AND(H49&lt;11.084,H49&lt;13.115,D49&lt;1.95,D49&lt;2.05,D49&gt;=1.75,F49&gt;=1.5),5.35,IF(AND(H49&gt;=11.084,H49&lt;13.115,D49&lt;1.95,D49&lt;2.05,D49&gt;=1.75,F49&gt;=1.5),5.7,IF(AND(H49&lt;15.52,D49&lt;2.25,A49&lt;7.05,D49&gt;=2.05,D49&gt;=1.75,F49&gt;=1.5),5.45,IF(AND(H49&gt;=15.52,D49&lt;2.25,A49&lt;7.05,D49&gt;=2.05,D49&gt;=1.75,F49&gt;=1.5),5.725,IF(AND(G49&gt;=0.775,D49&gt;=2.25,A49&lt;7.05,D49&gt;=2.05,D49&gt;=1.75,F49&gt;=1.5),5.2,IF(AND(D49&lt;1.25,G49&gt;=0.246,D49&gt;=1.15,H49&gt;=9.386,D49&lt;1.35,D49&lt;1.75,F49&gt;=1.5),4.05,IF(AND(A49&lt;5.85,B49&gt;=2.75,B49&gt;=2.45,F49&lt;2.5,D49&gt;=1.35,D49&lt;1.75,F49&gt;=1.5),4.5,IF(AND(B49&lt;3.3,G49&lt;0.775,D49&gt;=2.25,A49&lt;7.05,D49&gt;=2.05,D49&gt;=1.75,F49&gt;=1.5),5.64,IF(AND(B49&gt;=3.3,G49&lt;0.775,D49&gt;=2.25,A49&lt;7.05,D49&gt;=2.05,D49&gt;=1.75,F49&gt;=1.5),5.6,IF(AND(A49&lt;5.9,D49&gt;=1.25,G49&gt;=0.246,D49&gt;=1.15,H49&gt;=9.386,D49&lt;1.35,D49&lt;1.75,F49&gt;=1.5),4.2,IF(AND(A49&gt;=5.9,D49&gt;=1.25,G49&gt;=0.246,D49&gt;=1.15,H49&gt;=9.386,D49&lt;1.35,D49&lt;1.75,F49&gt;=1.5),4,IF(AND(G49&gt;=0.437,A49&gt;=5.85,B49&gt;=2.75,B49&gt;=2.45,F49&lt;2.5,D49&gt;=1.35,D49&lt;1.75,F49&gt;=1.5),4.75,IF(AND(H49&lt;9.446,G49&lt;0.437,A49&gt;=5.85,B49&gt;=2.75,B49&gt;=2.45,F49&lt;2.5,D49&gt;=1.35,D49&lt;1.75,F49&gt;=1.5),4.6,IF(AND(H49&gt;=9.446,G49&lt;0.437,A49&gt;=5.85,B49&gt;=2.75,B49&gt;=2.45,F49&lt;2.5,D49&gt;=1.35,D49&lt;1.75,F49&gt;=1.5),4.7,"shouldnthappen")))))))))))))))))))))))))))))))))))))</f>
        <v>1.45</v>
      </c>
      <c r="BC49" s="1" t="n">
        <f aca="false">IF(AND(G49&gt;=0.905,F49&lt;1.5),1.65,IF(AND(D49&gt;=0.45,G49&lt;0.905,F49&lt;1.5),1.65,IF(AND(A49&lt;5.15,D49&lt;1.55,F49&gt;=1.5),3.225,IF(AND(F49&gt;=2.5,A49&gt;=5.15,D49&lt;1.55,F49&gt;=1.5),5.05,IF(AND(H49&lt;5.767,A49&lt;7.05,D49&gt;=1.55,F49&gt;=1.5),4.5,IF(AND(D49&lt;1.7,A49&gt;=7.05,D49&gt;=1.55,F49&gt;=1.5),5.8,IF(AND(A49&gt;=5.3,G49&lt;0.207,D49&lt;0.45,G49&lt;0.905,F49&lt;1.5),1.3,IF(AND(D49&gt;=0.35,G49&gt;=0.207,D49&lt;0.45,G49&lt;0.905,F49&lt;1.5),1.5,IF(AND(G49&lt;0.155,D49&gt;=1.7,A49&gt;=7.05,D49&gt;=1.55,F49&gt;=1.5),6.7,IF(AND(G49&gt;=0.155,D49&gt;=1.7,A49&gt;=7.05,D49&gt;=1.55,F49&gt;=1.5),6.34,IF(AND(G49&lt;0.05,A49&lt;5.3,G49&lt;0.207,D49&lt;0.45,G49&lt;0.905,F49&lt;1.5),1.4,IF(AND(G49&gt;=0.05,A49&lt;5.3,G49&lt;0.207,D49&lt;0.45,G49&lt;0.905,F49&lt;1.5),1.5,IF(AND(A49&lt;4.5,D49&lt;0.35,G49&gt;=0.207,D49&lt;0.45,G49&lt;0.905,F49&lt;1.5),1.3,IF(AND(G49&lt;0.308,A49&lt;6.2,F49&lt;2.5,A49&gt;=5.15,D49&lt;1.55,F49&gt;=1.5),4.5,IF(AND(D49&lt;1.35,A49&gt;=6.2,F49&lt;2.5,A49&gt;=5.15,D49&lt;1.55,F49&gt;=1.5),4.367,IF(AND(D49&lt;1.85,A49&lt;6.15,H49&gt;=5.767,A49&lt;7.05,D49&gt;=1.55,F49&gt;=1.5),4.933,IF(AND(G49&gt;=0.558,A49&gt;=4.5,D49&lt;0.35,G49&gt;=0.207,D49&lt;0.45,G49&lt;0.905,F49&lt;1.5),1.5,IF(AND(H49&gt;=13.383,G49&gt;=0.308,A49&lt;6.2,F49&lt;2.5,A49&gt;=5.15,D49&lt;1.55,F49&gt;=1.5),4.7,IF(AND(H49&gt;=12.206,D49&gt;=1.35,A49&gt;=6.2,F49&lt;2.5,A49&gt;=5.15,D49&lt;1.55,F49&gt;=1.5),4.575,IF(AND(A49&lt;5.7,D49&gt;=1.85,A49&lt;6.15,H49&gt;=5.767,A49&lt;7.05,D49&gt;=1.55,F49&gt;=1.5),4.9,IF(AND(A49&gt;=5.7,D49&gt;=1.85,A49&lt;6.15,H49&gt;=5.767,A49&lt;7.05,D49&gt;=1.55,F49&gt;=1.5),5.1,IF(AND(G49&lt;0.079,G49&lt;0.364,A49&gt;=6.15,H49&gt;=5.767,A49&lt;7.05,D49&gt;=1.55,F49&gt;=1.5),5.6,IF(AND(G49&gt;=0.079,G49&lt;0.364,A49&gt;=6.15,H49&gt;=5.767,A49&lt;7.05,D49&gt;=1.55,F49&gt;=1.5),5.25,IF(AND(G49&gt;=0.447,G49&lt;0.558,A49&gt;=4.5,D49&lt;0.35,G49&gt;=0.207,D49&lt;0.45,G49&lt;0.905,F49&lt;1.5),1.3,IF(AND(B49&gt;=2.95,H49&lt;13.383,G49&gt;=0.308,A49&lt;6.2,F49&lt;2.5,A49&gt;=5.15,D49&lt;1.55,F49&gt;=1.5),4.6,IF(AND(B49&lt;2.65,H49&lt;12.206,D49&gt;=1.35,A49&gt;=6.2,F49&lt;2.5,A49&gt;=5.15,D49&lt;1.55,F49&gt;=1.5),4.9,IF(AND(D49&lt;2.45,A49&lt;6.6,G49&gt;=0.364,A49&gt;=6.15,H49&gt;=5.767,A49&lt;7.05,D49&gt;=1.55,F49&gt;=1.5),5.6,IF(AND(D49&gt;=2.45,A49&lt;6.6,G49&gt;=0.364,A49&gt;=6.15,H49&gt;=5.767,A49&lt;7.05,D49&gt;=1.55,F49&gt;=1.5),6,IF(AND(H49&lt;12.921,A49&gt;=6.6,G49&gt;=0.364,A49&gt;=6.15,H49&gt;=5.767,A49&lt;7.05,D49&gt;=1.55,F49&gt;=1.5),5.725,IF(AND(H49&gt;=12.921,A49&gt;=6.6,G49&gt;=0.364,A49&gt;=6.15,H49&gt;=5.767,A49&lt;7.05,D49&gt;=1.55,F49&gt;=1.5),5.367,IF(AND(B49&lt;3.15,G49&lt;0.447,G49&lt;0.558,A49&gt;=4.5,D49&lt;0.35,G49&gt;=0.207,D49&lt;0.45,G49&lt;0.905,F49&lt;1.5),1.5,IF(AND(B49&gt;=3.15,G49&lt;0.447,G49&lt;0.558,A49&gt;=4.5,D49&lt;0.35,G49&gt;=0.207,D49&lt;0.45,G49&lt;0.905,F49&lt;1.5),1.36,IF(AND(B49&gt;=2.85,B49&lt;2.95,H49&lt;13.383,G49&gt;=0.308,A49&lt;6.2,F49&lt;2.5,A49&gt;=5.15,D49&lt;1.55,F49&gt;=1.5),3.6,IF(AND(H49&lt;9.446,B49&gt;=2.65,H49&lt;12.206,D49&gt;=1.35,A49&gt;=6.2,F49&lt;2.5,A49&gt;=5.15,D49&lt;1.55,F49&gt;=1.5),4.6,IF(AND(H49&gt;=9.446,B49&gt;=2.65,H49&lt;12.206,D49&gt;=1.35,A49&gt;=6.2,F49&lt;2.5,A49&gt;=5.15,D49&lt;1.55,F49&gt;=1.5),4.7,IF(AND(D49&lt;1.2,B49&lt;2.85,B49&lt;2.95,H49&lt;13.383,G49&gt;=0.308,A49&lt;6.2,F49&lt;2.5,A49&gt;=5.15,D49&lt;1.55,F49&gt;=1.5),3.75,IF(AND(G49&lt;0.356,D49&gt;=1.2,B49&lt;2.85,B49&lt;2.95,H49&lt;13.383,G49&gt;=0.308,A49&lt;6.2,F49&lt;2.5,A49&gt;=5.15,D49&lt;1.55,F49&gt;=1.5),4.2,IF(AND(G49&gt;=0.356,D49&gt;=1.2,B49&lt;2.85,B49&lt;2.95,H49&lt;13.383,G49&gt;=0.308,A49&lt;6.2,F49&lt;2.5,A49&gt;=5.15,D49&lt;1.55,F49&gt;=1.5),3.96,"shouldnthappen"))))))))))))))))))))))))))))))))))))))</f>
        <v>1.5</v>
      </c>
      <c r="BD49" s="1" t="n">
        <f aca="false">IF(AND(B49&lt;2.7,A49&lt;5.3,B49&lt;3.15),3.42,IF(AND(F49&lt;2.5,A49&gt;=5.85,B49&gt;=3.15),4.7,IF(AND(A49&lt;4.35,B49&gt;=2.7,A49&lt;5.3,B49&lt;3.15),1.1,IF(AND(A49&gt;=4.35,B49&gt;=2.7,A49&lt;5.3,B49&lt;3.15),1.42,IF(AND(A49&gt;=7.05,F49&gt;=2.5,A49&gt;=5.3,B49&lt;3.15),6.067,IF(AND(D49&gt;=0.45,A49&lt;5.05,A49&lt;5.85,B49&gt;=3.15),1.6,IF(AND(B49&lt;3.35,A49&gt;=5.05,A49&lt;5.85,B49&gt;=3.15),1.7,IF(AND(A49&gt;=6.85,F49&gt;=2.5,A49&gt;=5.85,B49&gt;=3.15),6.22,IF(AND(D49&lt;1.25,D49&lt;1.35,F49&lt;2.5,A49&gt;=5.3,B49&lt;3.15),4.033,IF(AND(D49&gt;=1.25,D49&lt;1.35,F49&lt;2.5,A49&gt;=5.3,B49&lt;3.15),4.233,IF(AND(A49&lt;6.05,D49&gt;=1.35,F49&lt;2.5,A49&gt;=5.3,B49&lt;3.15),5.1,IF(AND(H49&gt;=13.29,A49&lt;7.05,F49&gt;=2.5,A49&gt;=5.3,B49&lt;3.15),4.96,IF(AND(G49&gt;=0.858,D49&lt;0.45,A49&lt;5.05,A49&lt;5.85,B49&gt;=3.15),1.3,IF(AND(D49&gt;=0.35,B49&gt;=3.35,A49&gt;=5.05,A49&lt;5.85,B49&gt;=3.15),1.4,IF(AND(B49&lt;3.25,A49&lt;6.85,F49&gt;=2.5,A49&gt;=5.85,B49&gt;=3.15),5.233,IF(AND(A49&gt;=6.8,A49&gt;=6.05,D49&gt;=1.35,F49&lt;2.5,A49&gt;=5.3,B49&lt;3.15),4.9,IF(AND(G49&gt;=0.622,H49&lt;13.29,A49&lt;7.05,F49&gt;=2.5,A49&gt;=5.3,B49&lt;3.15),5.067,IF(AND(H49&lt;8.834,G49&lt;0.858,D49&lt;0.45,A49&lt;5.05,A49&lt;5.85,B49&gt;=3.15),1.4,IF(AND(G49&lt;0.774,B49&gt;=3.25,A49&lt;6.85,F49&gt;=2.5,A49&gt;=5.85,B49&gt;=3.15),5.8,IF(AND(G49&gt;=0.774,B49&gt;=3.25,A49&lt;6.85,F49&gt;=2.5,A49&gt;=5.85,B49&gt;=3.15),5.4,IF(AND(H49&gt;=12.206,A49&lt;6.8,A49&gt;=6.05,D49&gt;=1.35,F49&lt;2.5,A49&gt;=5.3,B49&lt;3.15),4.5,IF(AND(G49&gt;=0.439,G49&lt;0.622,H49&lt;13.29,A49&lt;7.05,F49&gt;=2.5,A49&gt;=5.3,B49&lt;3.15),5.667,IF(AND(G49&lt;0.227,H49&gt;=8.834,G49&lt;0.858,D49&lt;0.45,A49&lt;5.05,A49&lt;5.85,B49&gt;=3.15),1.4,IF(AND(G49&gt;=0.227,H49&gt;=8.834,G49&lt;0.858,D49&lt;0.45,A49&lt;5.05,A49&lt;5.85,B49&gt;=3.15),1.3,IF(AND(G49&gt;=0.934,B49&lt;3.75,D49&lt;0.35,B49&gt;=3.35,A49&gt;=5.05,A49&lt;5.85,B49&gt;=3.15),1.7,IF(AND(G49&lt;0.823,B49&gt;=3.75,D49&lt;0.35,B49&gt;=3.35,A49&gt;=5.05,A49&lt;5.85,B49&gt;=3.15),1.55,IF(AND(G49&gt;=0.823,B49&gt;=3.75,D49&lt;0.35,B49&gt;=3.35,A49&gt;=5.05,A49&lt;5.85,B49&gt;=3.15),1.5,IF(AND(A49&lt;6.2,H49&lt;12.206,A49&lt;6.8,A49&gt;=6.05,D49&gt;=1.35,F49&lt;2.5,A49&gt;=5.3,B49&lt;3.15),4.6,IF(AND(A49&gt;=6.2,H49&lt;12.206,A49&lt;6.8,A49&gt;=6.05,D49&gt;=1.35,F49&lt;2.5,A49&gt;=5.3,B49&lt;3.15),4.74,IF(AND(H49&gt;=10.667,G49&lt;0.439,G49&lt;0.622,H49&lt;13.29,A49&lt;7.05,F49&gt;=2.5,A49&gt;=5.3,B49&lt;3.15),5.6,IF(AND(H49&lt;13.67,G49&lt;0.934,B49&lt;3.75,D49&lt;0.35,B49&gt;=3.35,A49&gt;=5.05,A49&lt;5.85,B49&gt;=3.15),1.48,IF(AND(H49&gt;=13.67,G49&lt;0.934,B49&lt;3.75,D49&lt;0.35,B49&gt;=3.35,A49&gt;=5.05,A49&lt;5.85,B49&gt;=3.15),1.3,IF(AND(G49&lt;0.301,H49&lt;10.667,G49&lt;0.439,G49&lt;0.622,H49&lt;13.29,A49&lt;7.05,F49&gt;=2.5,A49&gt;=5.3,B49&lt;3.15),5.2,IF(AND(G49&gt;=0.301,H49&lt;10.667,G49&lt;0.439,G49&lt;0.622,H49&lt;13.29,A49&lt;7.05,F49&gt;=2.5,A49&gt;=5.3,B49&lt;3.15),5.067,"shouldnthappen"))))))))))))))))))))))))))))))))))</f>
        <v>1.55</v>
      </c>
      <c r="BE49" s="1" t="n">
        <f aca="false">IF(AND(B49&gt;=3.85,A49&gt;=5.05,F49&lt;1.5),1.4,IF(AND(A49&lt;5.25,A49&lt;5.75,F49&gt;=1.5),3.15,IF(AND(A49&lt;4.95,B49&lt;3.15,A49&lt;5.05,F49&lt;1.5),1.46,IF(AND(A49&gt;=4.95,B49&lt;3.15,A49&lt;5.05,F49&lt;1.5),1.6,IF(AND(H49&lt;8.834,B49&gt;=3.15,A49&lt;5.05,F49&lt;1.5),1.4,IF(AND(D49&lt;0.25,B49&lt;3.85,A49&gt;=5.05,F49&lt;1.5),1.48,IF(AND(D49&gt;=0.25,B49&lt;3.85,A49&gt;=5.05,F49&lt;1.5),1.7,IF(AND(F49&gt;=2.5,A49&gt;=5.25,A49&lt;5.75,F49&gt;=1.5),4.9,IF(AND(H49&lt;12.45,H49&gt;=8.834,B49&gt;=3.15,A49&lt;5.05,F49&lt;1.5),1.25,IF(AND(H49&gt;=12.45,H49&gt;=8.834,B49&gt;=3.15,A49&lt;5.05,F49&lt;1.5),1.32,IF(AND(G49&lt;0.283,F49&lt;2.5,A49&gt;=5.25,A49&lt;5.75,F49&gt;=1.5),4.3,IF(AND(H49&lt;6.712,H49&lt;11.275,D49&lt;1.55,A49&gt;=5.75,F49&gt;=1.5),5,IF(AND(H49&lt;13.101,H49&gt;=11.275,D49&lt;1.55,A49&gt;=5.75,F49&gt;=1.5),3.933,IF(AND(H49&gt;=13.101,H49&gt;=11.275,D49&lt;1.55,A49&gt;=5.75,F49&gt;=1.5),4.5,IF(AND(A49&gt;=7.3,D49&lt;2.45,D49&gt;=1.55,A49&gt;=5.75,F49&gt;=1.5),6.7,IF(AND(B49&lt;3.45,D49&gt;=2.45,D49&gt;=1.55,A49&gt;=5.75,F49&gt;=1.5),5.925,IF(AND(B49&gt;=3.45,D49&gt;=2.45,D49&gt;=1.55,A49&gt;=5.75,F49&gt;=1.5),6.1,IF(AND(B49&gt;=2.8,G49&gt;=0.283,F49&lt;2.5,A49&gt;=5.25,A49&lt;5.75,F49&gt;=1.5),4.2,IF(AND(D49&lt;1.35,H49&gt;=6.712,H49&lt;11.275,D49&lt;1.55,A49&gt;=5.75,F49&gt;=1.5),4.35,IF(AND(D49&lt;1.05,B49&lt;2.8,G49&gt;=0.283,F49&lt;2.5,A49&gt;=5.25,A49&lt;5.75,F49&gt;=1.5),3.567,IF(AND(D49&gt;=1.05,B49&lt;2.8,G49&gt;=0.283,F49&lt;2.5,A49&gt;=5.25,A49&lt;5.75,F49&gt;=1.5),3.925,IF(AND(B49&lt;2.65,D49&gt;=1.35,H49&gt;=6.712,H49&lt;11.275,D49&lt;1.55,A49&gt;=5.75,F49&gt;=1.5),4.9,IF(AND(B49&gt;=2.65,D49&gt;=1.35,H49&gt;=6.712,H49&lt;11.275,D49&lt;1.55,A49&gt;=5.75,F49&gt;=1.5),4.625,IF(AND(H49&gt;=14.683,G49&gt;=0.628,A49&lt;7.3,D49&lt;2.45,D49&gt;=1.55,A49&gt;=5.75,F49&gt;=1.5),5.4,IF(AND(D49&lt;1.95,H49&lt;8.884,G49&lt;0.628,A49&lt;7.3,D49&lt;2.45,D49&gt;=1.55,A49&gt;=5.75,F49&gt;=1.5),5.1,IF(AND(D49&gt;=1.95,H49&lt;8.884,G49&lt;0.628,A49&lt;7.3,D49&lt;2.45,D49&gt;=1.55,A49&gt;=5.75,F49&gt;=1.5),5.22,IF(AND(A49&lt;6.05,H49&gt;=8.884,G49&lt;0.628,A49&lt;7.3,D49&lt;2.45,D49&gt;=1.55,A49&gt;=5.75,F49&gt;=1.5),5.1,IF(AND(G49&lt;0.817,H49&lt;14.683,G49&gt;=0.628,A49&lt;7.3,D49&lt;2.45,D49&gt;=1.55,A49&gt;=5.75,F49&gt;=1.5),4.967,IF(AND(G49&gt;=0.817,H49&lt;14.683,G49&gt;=0.628,A49&lt;7.3,D49&lt;2.45,D49&gt;=1.55,A49&gt;=5.75,F49&gt;=1.5),5.1,IF(AND(H49&lt;9.637,A49&gt;=6.05,H49&gt;=8.884,G49&lt;0.628,A49&lt;7.3,D49&lt;2.45,D49&gt;=1.55,A49&gt;=5.75,F49&gt;=1.5),5.9,IF(AND(D49&lt;1.85,H49&gt;=9.637,A49&gt;=6.05,H49&gt;=8.884,G49&lt;0.628,A49&lt;7.3,D49&lt;2.45,D49&gt;=1.55,A49&gt;=5.75,F49&gt;=1.5),5.733,IF(AND(G49&gt;=0.388,D49&gt;=1.85,H49&gt;=9.637,A49&gt;=6.05,H49&gt;=8.884,G49&lt;0.628,A49&lt;7.3,D49&lt;2.45,D49&gt;=1.55,A49&gt;=5.75,F49&gt;=1.5),5.64,IF(AND(B49&lt;2.95,G49&lt;0.388,D49&gt;=1.85,H49&gt;=9.637,A49&gt;=6.05,H49&gt;=8.884,G49&lt;0.628,A49&lt;7.3,D49&lt;2.45,D49&gt;=1.55,A49&gt;=5.75,F49&gt;=1.5),5.5,IF(AND(B49&gt;=2.95,G49&lt;0.388,D49&gt;=1.85,H49&gt;=9.637,A49&gt;=6.05,H49&gt;=8.884,G49&lt;0.628,A49&lt;7.3,D49&lt;2.45,D49&gt;=1.55,A49&gt;=5.75,F49&gt;=1.5),5.333,"shouldnthappen"))))))))))))))))))))))))))))))))))</f>
        <v>1.48</v>
      </c>
      <c r="BF49" s="1" t="n">
        <f aca="false">IF(AND(D49&gt;=0.35,F49&lt;1.5),1.65,IF(AND(H49&gt;=16.227,D49&gt;=1.55,F49&gt;=1.5),6.533,IF(AND(A49&gt;=5.45,G49&lt;0.174,D49&lt;0.35,F49&lt;1.5),1.7,IF(AND(D49&lt;0.15,G49&gt;=0.174,D49&lt;0.35,F49&lt;1.5),1.38,IF(AND(D49&gt;=1.15,D49&lt;1.25,D49&lt;1.55,F49&gt;=1.5),3.967,IF(AND(H49&lt;8.376,A49&lt;5.45,G49&lt;0.174,D49&lt;0.35,F49&lt;1.5),1.4,IF(AND(H49&gt;=8.376,A49&lt;5.45,G49&lt;0.174,D49&lt;0.35,F49&lt;1.5),1.5,IF(AND(B49&lt;3.1,D49&gt;=0.15,G49&gt;=0.174,D49&lt;0.35,F49&lt;1.5),1.475,IF(AND(H49&lt;10.258,D49&lt;1.15,D49&lt;1.25,D49&lt;1.55,F49&gt;=1.5),3.24,IF(AND(H49&gt;=10.258,D49&lt;1.15,D49&lt;1.25,D49&lt;1.55,F49&gt;=1.5),3.875,IF(AND(F49&gt;=2.5,H49&lt;10.927,D49&gt;=1.25,D49&lt;1.55,F49&gt;=1.5),5.05,IF(AND(D49&lt;1.35,H49&gt;=10.927,D49&gt;=1.25,D49&lt;1.55,F49&gt;=1.5),4.25,IF(AND(A49&gt;=6.95,D49&lt;1.75,H49&lt;16.227,D49&gt;=1.55,F49&gt;=1.5),5.8,IF(AND(B49&lt;3.3,B49&gt;=3.1,D49&gt;=0.15,G49&gt;=0.174,D49&lt;0.35,F49&lt;1.5),1.3,IF(AND(H49&lt;12.278,D49&gt;=1.35,H49&gt;=10.927,D49&gt;=1.25,D49&lt;1.55,F49&gt;=1.5),4.9,IF(AND(G49&lt;0.226,A49&lt;6.95,D49&lt;1.75,H49&lt;16.227,D49&gt;=1.55,F49&gt;=1.5),5,IF(AND(G49&gt;=0.226,A49&lt;6.95,D49&lt;1.75,H49&lt;16.227,D49&gt;=1.55,F49&gt;=1.5),4.62,IF(AND(H49&lt;9.35,B49&lt;2.95,D49&gt;=1.75,H49&lt;16.227,D49&gt;=1.55,F49&gt;=1.5),6.3,IF(AND(H49&gt;=9.35,B49&lt;2.95,D49&gt;=1.75,H49&lt;16.227,D49&gt;=1.55,F49&gt;=1.5),5.58,IF(AND(A49&lt;5.05,B49&gt;=3.3,B49&gt;=3.1,D49&gt;=0.15,G49&gt;=0.174,D49&lt;0.35,F49&lt;1.5),1.35,IF(AND(A49&gt;=5.05,B49&gt;=3.3,B49&gt;=3.1,D49&gt;=0.15,G49&gt;=0.174,D49&lt;0.35,F49&lt;1.5),1.46,IF(AND(B49&lt;2.8,A49&lt;5.65,F49&lt;2.5,H49&lt;10.927,D49&gt;=1.25,D49&lt;1.55,F49&gt;=1.5),4.075,IF(AND(B49&gt;=2.8,A49&lt;5.65,F49&lt;2.5,H49&lt;10.927,D49&gt;=1.25,D49&lt;1.55,F49&gt;=1.5),3.933,IF(AND(A49&lt;6.25,A49&gt;=5.65,F49&lt;2.5,H49&lt;10.927,D49&gt;=1.25,D49&lt;1.55,F49&gt;=1.5),4.533,IF(AND(A49&gt;=6.25,A49&gt;=5.65,F49&lt;2.5,H49&lt;10.927,D49&gt;=1.25,D49&lt;1.55,F49&gt;=1.5),4.3,IF(AND(A49&lt;6.5,H49&gt;=12.278,D49&gt;=1.35,H49&gt;=10.927,D49&gt;=1.25,D49&lt;1.55,F49&gt;=1.5),4.55,IF(AND(A49&gt;=6.5,H49&gt;=12.278,D49&gt;=1.35,H49&gt;=10.927,D49&gt;=1.25,D49&lt;1.55,F49&gt;=1.5),4.775,IF(AND(H49&lt;9.884,D49&lt;2.1,B49&gt;=2.95,D49&gt;=1.75,H49&lt;16.227,D49&gt;=1.55,F49&gt;=1.5),5.5,IF(AND(H49&gt;=9.884,D49&lt;2.1,B49&gt;=2.95,D49&gt;=1.75,H49&lt;16.227,D49&gt;=1.55,F49&gt;=1.5),5.1,IF(AND(H49&lt;10.393,D49&gt;=2.1,B49&gt;=2.95,D49&gt;=1.75,H49&lt;16.227,D49&gt;=1.55,F49&gt;=1.5),5.74,IF(AND(D49&lt;2.25,H49&gt;=10.393,D49&gt;=2.1,B49&gt;=2.95,D49&gt;=1.75,H49&lt;16.227,D49&gt;=1.55,F49&gt;=1.5),5.8,IF(AND(D49&gt;=2.25,H49&gt;=10.393,D49&gt;=2.1,B49&gt;=2.95,D49&gt;=1.75,H49&lt;16.227,D49&gt;=1.55,F49&gt;=1.5),5.4,"shouldnthappen"))))))))))))))))))))))))))))))))</f>
        <v>1.46</v>
      </c>
      <c r="BG49" s="1" t="n">
        <f aca="false">IF(AND(G49&lt;0.096,A49&lt;5.45),2.95,IF(AND(F49&gt;=1.5,G49&gt;=0.096,A49&lt;5.45),3,IF(AND(D49&lt;0.6,A49&lt;5.9,A49&gt;=5.45),1.4,IF(AND(F49&gt;=2.5,D49&gt;=0.6,A49&lt;5.9,A49&gt;=5.45),5.1,IF(AND(A49&lt;7.45,A49&gt;=7.05,A49&gt;=5.9,A49&gt;=5.45),6.167,IF(AND(B49&gt;=3.55,G49&lt;0.587,F49&lt;1.5,G49&gt;=0.096,A49&lt;5.45),1,IF(AND(A49&lt;5.05,G49&gt;=0.587,F49&lt;1.5,G49&gt;=0.096,A49&lt;5.45),1.35,IF(AND(B49&lt;2.75,D49&lt;1.7,A49&lt;7.05,A49&gt;=5.9,A49&gt;=5.45),4.9,IF(AND(A49&lt;6.2,D49&gt;=1.7,A49&lt;7.05,A49&gt;=5.9,A49&gt;=5.45),4.833,IF(AND(H49&lt;17.32,A49&gt;=7.45,A49&gt;=7.05,A49&gt;=5.9,A49&gt;=5.45),6.68,IF(AND(H49&gt;=17.32,A49&gt;=7.45,A49&gt;=7.05,A49&gt;=5.9,A49&gt;=5.45),6.4,IF(AND(G49&lt;0.161,B49&lt;3.55,G49&lt;0.587,F49&lt;1.5,G49&gt;=0.096,A49&lt;5.45),1.5,IF(AND(H49&lt;11.016,A49&gt;=5.05,G49&gt;=0.587,F49&lt;1.5,G49&gt;=0.096,A49&lt;5.45),1.633,IF(AND(H49&lt;11.001,G49&lt;0.372,F49&lt;2.5,D49&gt;=0.6,A49&lt;5.9,A49&gt;=5.45),4.133,IF(AND(H49&gt;=11.001,G49&lt;0.372,F49&lt;2.5,D49&gt;=0.6,A49&lt;5.9,A49&gt;=5.45),4.3,IF(AND(H49&lt;6.808,G49&gt;=0.372,F49&lt;2.5,D49&gt;=0.6,A49&lt;5.9,A49&gt;=5.45),4,IF(AND(A49&gt;=6.75,B49&gt;=2.75,D49&lt;1.7,A49&lt;7.05,A49&gt;=5.9,A49&gt;=5.45),4.84,IF(AND(H49&lt;12.467,G49&gt;=0.161,B49&lt;3.55,G49&lt;0.587,F49&lt;1.5,G49&gt;=0.096,A49&lt;5.45),1.3,IF(AND(D49&lt;0.25,H49&gt;=11.016,A49&gt;=5.05,G49&gt;=0.587,F49&lt;1.5,G49&gt;=0.096,A49&lt;5.45),1.52,IF(AND(D49&gt;=0.25,H49&gt;=11.016,A49&gt;=5.05,G49&gt;=0.587,F49&lt;1.5,G49&gt;=0.096,A49&lt;5.45),1.5,IF(AND(H49&lt;11.218,H49&gt;=6.808,G49&gt;=0.372,F49&lt;2.5,D49&gt;=0.6,A49&lt;5.9,A49&gt;=5.45),3.7,IF(AND(H49&gt;=11.218,H49&gt;=6.808,G49&gt;=0.372,F49&lt;2.5,D49&gt;=0.6,A49&lt;5.9,A49&gt;=5.45),3.9,IF(AND(B49&lt;2.95,A49&lt;6.75,B49&gt;=2.75,D49&lt;1.7,A49&lt;7.05,A49&gt;=5.9,A49&gt;=5.45),4.2,IF(AND(B49&gt;=2.95,A49&lt;6.75,B49&gt;=2.75,D49&lt;1.7,A49&lt;7.05,A49&gt;=5.9,A49&gt;=5.45),4.6,IF(AND(D49&gt;=2.45,A49&lt;6.85,A49&gt;=6.2,D49&gt;=1.7,A49&lt;7.05,A49&gt;=5.9,A49&gt;=5.45),5.9,IF(AND(G49&lt;0.312,A49&gt;=6.85,A49&gt;=6.2,D49&gt;=1.7,A49&lt;7.05,A49&gt;=5.9,A49&gt;=5.45),5.1,IF(AND(G49&gt;=0.312,A49&gt;=6.85,A49&gt;=6.2,D49&gt;=1.7,A49&lt;7.05,A49&gt;=5.9,A49&gt;=5.45),5.4,IF(AND(G49&lt;0.251,H49&gt;=12.467,G49&gt;=0.161,B49&lt;3.55,G49&lt;0.587,F49&lt;1.5,G49&gt;=0.096,A49&lt;5.45),1.35,IF(AND(G49&gt;=0.251,H49&gt;=12.467,G49&gt;=0.161,B49&lt;3.55,G49&lt;0.587,F49&lt;1.5,G49&gt;=0.096,A49&lt;5.45),1.467,IF(AND(G49&gt;=0.628,D49&lt;2.45,A49&lt;6.85,A49&gt;=6.2,D49&gt;=1.7,A49&lt;7.05,A49&gt;=5.9,A49&gt;=5.45),5.1,IF(AND(A49&gt;=6.75,G49&lt;0.628,D49&lt;2.45,A49&lt;6.85,A49&gt;=6.2,D49&gt;=1.7,A49&lt;7.05,A49&gt;=5.9,A49&gt;=5.45),5.9,IF(AND(H49&lt;11.824,A49&lt;6.75,G49&lt;0.628,D49&lt;2.45,A49&lt;6.85,A49&gt;=6.2,D49&gt;=1.7,A49&lt;7.05,A49&gt;=5.9,A49&gt;=5.45),5.44,IF(AND(H49&lt;14.378,H49&gt;=11.824,A49&lt;6.75,G49&lt;0.628,D49&lt;2.45,A49&lt;6.85,A49&gt;=6.2,D49&gt;=1.7,A49&lt;7.05,A49&gt;=5.9,A49&gt;=5.45),5.6,IF(AND(H49&gt;=14.378,H49&gt;=11.824,A49&lt;6.75,G49&lt;0.628,D49&lt;2.45,A49&lt;6.85,A49&gt;=6.2,D49&gt;=1.7,A49&lt;7.05,A49&gt;=5.9,A49&gt;=5.45),5.8,"shouldnthappen"))))))))))))))))))))))))))))))))))</f>
        <v>1.52</v>
      </c>
      <c r="BH49" s="1" t="n">
        <f aca="false">IF(AND(G49&gt;=0.905,F49&lt;1.5),1.8,IF(AND(H49&lt;5.523,G49&lt;0.905,F49&lt;1.5),1,IF(AND(D49&gt;=0.4,H49&gt;=5.523,G49&lt;0.905,F49&lt;1.5),1.7,IF(AND(G49&gt;=0.878,D49&lt;1.35,F49&lt;2.5,F49&gt;=1.5),4.4,IF(AND(A49&lt;5.4,D49&gt;=1.35,F49&lt;2.5,F49&gt;=1.5),3.9,IF(AND(G49&lt;0.177,B49&lt;3.15,F49&gt;=2.5,F49&gt;=1.5),6.15,IF(AND(H49&lt;10.393,B49&gt;=3.15,F49&gt;=2.5,F49&gt;=1.5),5.94,IF(AND(H49&gt;=10.393,B49&gt;=3.15,F49&gt;=2.5,F49&gt;=1.5),5.467,IF(AND(D49&gt;=1.25,G49&lt;0.878,D49&lt;1.35,F49&lt;2.5,F49&gt;=1.5),4.18,IF(AND(G49&gt;=0.709,A49&gt;=5.4,D49&gt;=1.35,F49&lt;2.5,F49&gt;=1.5),4.9,IF(AND(B49&lt;2.6,G49&gt;=0.177,B49&lt;3.15,F49&gt;=2.5,F49&gt;=1.5),4.8,IF(AND(A49&lt;4.35,A49&lt;5.05,D49&lt;0.4,H49&gt;=5.523,G49&lt;0.905,F49&lt;1.5),1.1,IF(AND(A49&gt;=5.6,A49&gt;=5.05,D49&lt;0.4,H49&gt;=5.523,G49&lt;0.905,F49&lt;1.5),1.7,IF(AND(D49&lt;1.05,D49&lt;1.25,G49&lt;0.878,D49&lt;1.35,F49&lt;2.5,F49&gt;=1.5),3.6,IF(AND(D49&gt;=1.55,G49&lt;0.709,A49&gt;=5.4,D49&gt;=1.35,F49&lt;2.5,F49&gt;=1.5),4.975,IF(AND(D49&lt;1.7,B49&gt;=2.6,G49&gt;=0.177,B49&lt;3.15,F49&gt;=2.5,F49&gt;=1.5),5.8,IF(AND(B49&lt;3.15,A49&gt;=4.35,A49&lt;5.05,D49&lt;0.4,H49&gt;=5.523,G49&lt;0.905,F49&lt;1.5),1.46,IF(AND(A49&gt;=5.45,A49&lt;5.6,A49&gt;=5.05,D49&lt;0.4,H49&gt;=5.523,G49&lt;0.905,F49&lt;1.5),1.35,IF(AND(H49&lt;10.974,D49&gt;=1.05,D49&lt;1.25,G49&lt;0.878,D49&lt;1.35,F49&lt;2.5,F49&gt;=1.5),3.8,IF(AND(H49&gt;=13.654,D49&lt;1.55,G49&lt;0.709,A49&gt;=5.4,D49&gt;=1.35,F49&lt;2.5,F49&gt;=1.5),4.725,IF(AND(A49&lt;4.5,B49&gt;=3.15,A49&gt;=4.35,A49&lt;5.05,D49&lt;0.4,H49&gt;=5.523,G49&lt;0.905,F49&lt;1.5),1.3,IF(AND(G49&lt;0.676,A49&lt;5.45,A49&lt;5.6,A49&gt;=5.05,D49&lt;0.4,H49&gt;=5.523,G49&lt;0.905,F49&lt;1.5),1.5,IF(AND(G49&gt;=0.676,A49&lt;5.45,A49&lt;5.6,A49&gt;=5.05,D49&lt;0.4,H49&gt;=5.523,G49&lt;0.905,F49&lt;1.5),1.55,IF(AND(A49&lt;5.7,H49&gt;=10.974,D49&gt;=1.05,D49&lt;1.25,G49&lt;0.878,D49&lt;1.35,F49&lt;2.5,F49&gt;=1.5),3.9,IF(AND(A49&gt;=5.7,H49&gt;=10.974,D49&gt;=1.05,D49&lt;1.25,G49&lt;0.878,D49&lt;1.35,F49&lt;2.5,F49&gt;=1.5),3.933,IF(AND(G49&gt;=0.644,H49&lt;13.654,D49&lt;1.55,G49&lt;0.709,A49&gt;=5.4,D49&gt;=1.35,F49&lt;2.5,F49&gt;=1.5),4.4,IF(AND(B49&lt;2.9,A49&lt;6.2,D49&gt;=1.7,B49&gt;=2.6,G49&gt;=0.177,B49&lt;3.15,F49&gt;=2.5,F49&gt;=1.5),5.02,IF(AND(B49&gt;=2.9,A49&lt;6.2,D49&gt;=1.7,B49&gt;=2.6,G49&gt;=0.177,B49&lt;3.15,F49&gt;=2.5,F49&gt;=1.5),4.8,IF(AND(D49&lt;2.2,A49&gt;=6.2,D49&gt;=1.7,B49&gt;=2.6,G49&gt;=0.177,B49&lt;3.15,F49&gt;=2.5,F49&gt;=1.5),5.325,IF(AND(D49&gt;=2.2,A49&gt;=6.2,D49&gt;=1.7,B49&gt;=2.6,G49&gt;=0.177,B49&lt;3.15,F49&gt;=2.5,F49&gt;=1.5),5.1,IF(AND(D49&lt;0.25,A49&gt;=4.5,B49&gt;=3.15,A49&gt;=4.35,A49&lt;5.05,D49&lt;0.4,H49&gt;=5.523,G49&lt;0.905,F49&lt;1.5),1.357,IF(AND(D49&gt;=0.25,A49&gt;=4.5,B49&gt;=3.15,A49&gt;=4.35,A49&lt;5.05,D49&lt;0.4,H49&gt;=5.523,G49&lt;0.905,F49&lt;1.5),1.333,IF(AND(H49&lt;10.723,G49&lt;0.644,H49&lt;13.654,D49&lt;1.55,G49&lt;0.709,A49&gt;=5.4,D49&gt;=1.35,F49&lt;2.5,F49&gt;=1.5),4.6,IF(AND(H49&gt;=10.723,G49&lt;0.644,H49&lt;13.654,D49&lt;1.55,G49&lt;0.709,A49&gt;=5.4,D49&gt;=1.35,F49&lt;2.5,F49&gt;=1.5),4.5,"shouldnthappen"))))))))))))))))))))))))))))))))))</f>
        <v>1.55</v>
      </c>
      <c r="BI49" s="1" t="n">
        <f aca="false">IF(AND(D49&gt;=0.8,A49&lt;5.45),3.9,IF(AND(D49&gt;=0.45,D49&lt;0.8,A49&lt;5.45),1.66,IF(AND(H49&lt;16.447,B49&gt;=3.45,A49&gt;=5.45),1.525,IF(AND(H49&gt;=16.447,B49&gt;=3.45,A49&gt;=5.45),6.4,IF(AND(H49&lt;5.245,D49&lt;0.45,D49&lt;0.8,A49&lt;5.45),1,IF(AND(A49&gt;=7.2,G49&lt;0.154,B49&lt;3.45,A49&gt;=5.45),6.7,IF(AND(D49&lt;1.65,A49&lt;7.2,G49&lt;0.154,B49&lt;3.45,A49&gt;=5.45),4.7,IF(AND(D49&gt;=1.65,A49&lt;7.2,G49&lt;0.154,B49&lt;3.45,A49&gt;=5.45),5.52,IF(AND(D49&gt;=0.25,A49&lt;5.05,H49&gt;=5.245,D49&lt;0.45,D49&lt;0.8,A49&lt;5.45),1.35,IF(AND(H49&lt;6.089,A49&gt;=5.05,H49&gt;=5.245,D49&lt;0.45,D49&lt;0.8,A49&lt;5.45),1.7,IF(AND(D49&lt;1.2,B49&lt;2.6,A49&lt;5.75,G49&gt;=0.154,B49&lt;3.45,A49&gt;=5.45),3.85,IF(AND(D49&gt;=1.2,B49&lt;2.6,A49&lt;5.75,G49&gt;=0.154,B49&lt;3.45,A49&gt;=5.45),4,IF(AND(D49&gt;=1.65,B49&gt;=2.6,A49&lt;5.75,G49&gt;=0.154,B49&lt;3.45,A49&gt;=5.45),4.9,IF(AND(G49&lt;0.353,F49&lt;2.5,A49&gt;=5.75,G49&gt;=0.154,B49&lt;3.45,A49&gt;=5.45),4.25,IF(AND(A49&gt;=7.25,F49&gt;=2.5,A49&gt;=5.75,G49&gt;=0.154,B49&lt;3.45,A49&gt;=5.45),6.45,IF(AND(H49&lt;11.218,D49&lt;0.25,A49&lt;5.05,H49&gt;=5.245,D49&lt;0.45,D49&lt;0.8,A49&lt;5.45),1.42,IF(AND(G49&lt;0.517,H49&gt;=6.089,A49&gt;=5.05,H49&gt;=5.245,D49&lt;0.45,D49&lt;0.8,A49&lt;5.45),1.44,IF(AND(G49&gt;=0.517,H49&gt;=6.089,A49&gt;=5.05,H49&gt;=5.245,D49&lt;0.45,D49&lt;0.8,A49&lt;5.45),1.54,IF(AND(H49&gt;=10.194,D49&lt;1.65,B49&gt;=2.6,A49&lt;5.75,G49&gt;=0.154,B49&lt;3.45,A49&gt;=5.45),4.35,IF(AND(B49&gt;=3.15,G49&gt;=0.353,F49&lt;2.5,A49&gt;=5.75,G49&gt;=0.154,B49&lt;3.45,A49&gt;=5.45),4.7,IF(AND(H49&lt;7.716,A49&lt;7.25,F49&gt;=2.5,A49&gt;=5.75,G49&gt;=0.154,B49&lt;3.45,A49&gt;=5.45),5.04,IF(AND(G49&lt;0.175,H49&gt;=11.218,D49&lt;0.25,A49&lt;5.05,H49&gt;=5.245,D49&lt;0.45,D49&lt;0.8,A49&lt;5.45),1.5,IF(AND(H49&lt;7.713,H49&lt;10.194,D49&lt;1.65,B49&gt;=2.6,A49&lt;5.75,G49&gt;=0.154,B49&lt;3.45,A49&gt;=5.45),4.1,IF(AND(H49&gt;=7.713,H49&lt;10.194,D49&lt;1.65,B49&gt;=2.6,A49&lt;5.75,G49&gt;=0.154,B49&lt;3.45,A49&gt;=5.45),4.2,IF(AND(B49&gt;=3.05,B49&lt;3.15,G49&gt;=0.353,F49&lt;2.5,A49&gt;=5.75,G49&gt;=0.154,B49&lt;3.45,A49&gt;=5.45),4.4,IF(AND(D49&gt;=2.45,H49&gt;=7.716,A49&lt;7.25,F49&gt;=2.5,A49&gt;=5.75,G49&gt;=0.154,B49&lt;3.45,A49&gt;=5.45),5.85,IF(AND(D49&lt;0.15,G49&gt;=0.175,H49&gt;=11.218,D49&lt;0.25,A49&lt;5.05,H49&gt;=5.245,D49&lt;0.45,D49&lt;0.8,A49&lt;5.45),1.1,IF(AND(H49&gt;=16.317,B49&lt;3.05,B49&lt;3.15,G49&gt;=0.353,F49&lt;2.5,A49&gt;=5.75,G49&gt;=0.154,B49&lt;3.45,A49&gt;=5.45),4.8,IF(AND(G49&gt;=0.857,D49&lt;2.45,H49&gt;=7.716,A49&lt;7.25,F49&gt;=2.5,A49&gt;=5.75,G49&gt;=0.154,B49&lt;3.45,A49&gt;=5.45),5.05,IF(AND(G49&lt;0.245,D49&gt;=0.15,G49&gt;=0.175,H49&gt;=11.218,D49&lt;0.25,A49&lt;5.05,H49&gt;=5.245,D49&lt;0.45,D49&lt;0.8,A49&lt;5.45),1.3,IF(AND(G49&gt;=0.245,D49&gt;=0.15,G49&gt;=0.175,H49&gt;=11.218,D49&lt;0.25,A49&lt;5.05,H49&gt;=5.245,D49&lt;0.45,D49&lt;0.8,A49&lt;5.45),1.22,IF(AND(B49&lt;2.85,H49&lt;16.317,B49&lt;3.05,B49&lt;3.15,G49&gt;=0.353,F49&lt;2.5,A49&gt;=5.75,G49&gt;=0.154,B49&lt;3.45,A49&gt;=5.45),4.6,IF(AND(B49&gt;=2.85,H49&lt;16.317,B49&lt;3.05,B49&lt;3.15,G49&gt;=0.353,F49&lt;2.5,A49&gt;=5.75,G49&gt;=0.154,B49&lt;3.45,A49&gt;=5.45),4.633,IF(AND(D49&lt;1.85,G49&lt;0.857,D49&lt;2.45,H49&gt;=7.716,A49&lt;7.25,F49&gt;=2.5,A49&gt;=5.75,G49&gt;=0.154,B49&lt;3.45,A49&gt;=5.45),5.8,IF(AND(H49&lt;11.297,D49&gt;=1.85,G49&lt;0.857,D49&lt;2.45,H49&gt;=7.716,A49&lt;7.25,F49&gt;=2.5,A49&gt;=5.75,G49&gt;=0.154,B49&lt;3.45,A49&gt;=5.45),5.3,IF(AND(G49&lt;0.388,H49&gt;=11.297,D49&gt;=1.85,G49&lt;0.857,D49&lt;2.45,H49&gt;=7.716,A49&lt;7.25,F49&gt;=2.5,A49&gt;=5.75,G49&gt;=0.154,B49&lt;3.45,A49&gt;=5.45),5.4,IF(AND(G49&gt;=0.388,H49&gt;=11.297,D49&gt;=1.85,G49&lt;0.857,D49&lt;2.45,H49&gt;=7.716,A49&lt;7.25,F49&gt;=2.5,A49&gt;=5.75,G49&gt;=0.154,B49&lt;3.45,A49&gt;=5.45),5.6,"shouldnthappen")))))))))))))))))))))))))))))))))))))</f>
        <v>1.54</v>
      </c>
      <c r="BJ49" s="1" t="n">
        <f aca="false">IF(AND(F49&gt;=2,B49&gt;=3.35),6.1,IF(AND(H49&gt;=12.719,F49&lt;1.5,B49&lt;3.35),1.567,IF(AND(H49&lt;5.245,F49&lt;2,B49&gt;=3.35),1,IF(AND(D49&lt;0.15,H49&lt;12.719,F49&lt;1.5,B49&lt;3.35),1.5,IF(AND(D49&gt;=0.35,H49&gt;=5.245,F49&lt;2,B49&gt;=3.35),1.6,IF(AND(A49&lt;4.9,D49&gt;=0.15,H49&lt;12.719,F49&lt;1.5,B49&lt;3.35),1.36,IF(AND(B49&lt;2.65,G49&lt;0.572,D49&lt;1.45,F49&gt;=1.5,B49&lt;3.35),3.5,IF(AND(A49&lt;6.1,F49&lt;2.5,D49&gt;=1.45,F49&gt;=1.5,B49&lt;3.35),5.1,IF(AND(G49&gt;=0.607,D49&lt;0.35,H49&gt;=5.245,F49&lt;2,B49&gt;=3.35),1.65,IF(AND(G49&lt;0.546,A49&gt;=4.9,D49&gt;=0.15,H49&lt;12.719,F49&lt;1.5,B49&lt;3.35),1.2,IF(AND(G49&gt;=0.546,A49&gt;=4.9,D49&gt;=0.15,H49&lt;12.719,F49&lt;1.5,B49&lt;3.35),1.4,IF(AND(A49&gt;=6.3,B49&gt;=2.65,G49&lt;0.572,D49&lt;1.45,F49&gt;=1.5,B49&lt;3.35),4.8,IF(AND(D49&lt;1.15,B49&lt;2.85,G49&gt;=0.572,D49&lt;1.45,F49&gt;=1.5,B49&lt;3.35),3.9,IF(AND(B49&gt;=3.15,B49&gt;=2.85,G49&gt;=0.572,D49&lt;1.45,F49&gt;=1.5,B49&lt;3.35),4.7,IF(AND(B49&lt;2.95,A49&gt;=6.1,F49&lt;2.5,D49&gt;=1.45,F49&gt;=1.5,B49&lt;3.35),4.533,IF(AND(B49&gt;=2.95,A49&gt;=6.1,F49&lt;2.5,D49&gt;=1.45,F49&gt;=1.5,B49&lt;3.35),4.75,IF(AND(A49&gt;=6.7,G49&lt;0.107,F49&gt;=2.5,D49&gt;=1.45,F49&gt;=1.5,B49&lt;3.35),5.7,IF(AND(G49&gt;=0.385,G49&lt;0.607,D49&lt;0.35,H49&gt;=5.245,F49&lt;2,B49&gt;=3.35),1.325,IF(AND(D49&lt;1.25,A49&lt;6.3,B49&gt;=2.65,G49&lt;0.572,D49&lt;1.45,F49&gt;=1.5,B49&lt;3.35),4,IF(AND(D49&gt;=1.25,A49&lt;6.3,B49&gt;=2.65,G49&lt;0.572,D49&lt;1.45,F49&gt;=1.5,B49&lt;3.35),4.18,IF(AND(G49&lt;0.907,D49&gt;=1.15,B49&lt;2.85,G49&gt;=0.572,D49&lt;1.45,F49&gt;=1.5,B49&lt;3.35),4,IF(AND(G49&gt;=0.907,D49&gt;=1.15,B49&lt;2.85,G49&gt;=0.572,D49&lt;1.45,F49&gt;=1.5,B49&lt;3.35),4.4,IF(AND(H49&lt;8.326,B49&lt;3.15,B49&gt;=2.85,G49&gt;=0.572,D49&lt;1.45,F49&gt;=1.5,B49&lt;3.35),3.6,IF(AND(H49&gt;=8.326,B49&lt;3.15,B49&gt;=2.85,G49&gt;=0.572,D49&lt;1.45,F49&gt;=1.5,B49&lt;3.35),4.48,IF(AND(B49&lt;2.95,A49&lt;6.7,G49&lt;0.107,F49&gt;=2.5,D49&gt;=1.45,F49&gt;=1.5,B49&lt;3.35),5.6,IF(AND(B49&gt;=2.95,A49&lt;6.7,G49&lt;0.107,F49&gt;=2.5,D49&gt;=1.45,F49&gt;=1.5,B49&lt;3.35),5.5,IF(AND(G49&lt;0.205,G49&lt;0.432,G49&gt;=0.107,F49&gt;=2.5,D49&gt;=1.45,F49&gt;=1.5,B49&lt;3.35),5.3,IF(AND(B49&gt;=3.05,G49&gt;=0.432,G49&gt;=0.107,F49&gt;=2.5,D49&gt;=1.45,F49&gt;=1.5,B49&lt;3.35),5.86,IF(AND(H49&gt;=14.057,G49&lt;0.385,G49&lt;0.607,D49&lt;0.35,H49&gt;=5.245,F49&lt;2,B49&gt;=3.35),1.7,IF(AND(D49&lt;1.7,G49&gt;=0.205,G49&lt;0.432,G49&gt;=0.107,F49&gt;=2.5,D49&gt;=1.45,F49&gt;=1.5,B49&lt;3.35),5,IF(AND(G49&lt;0.779,B49&lt;3.05,G49&gt;=0.432,G49&gt;=0.107,F49&gt;=2.5,D49&gt;=1.45,F49&gt;=1.5,B49&lt;3.35),4.9,IF(AND(G49&gt;=0.779,B49&lt;3.05,G49&gt;=0.432,G49&gt;=0.107,F49&gt;=2.5,D49&gt;=1.45,F49&gt;=1.5,B49&lt;3.35),5.533,IF(AND(D49&gt;=0.25,H49&lt;14.057,G49&lt;0.385,G49&lt;0.607,D49&lt;0.35,H49&gt;=5.245,F49&lt;2,B49&gt;=3.35),1.4,IF(AND(B49&lt;2.85,D49&gt;=1.7,G49&gt;=0.205,G49&lt;0.432,G49&gt;=0.107,F49&gt;=2.5,D49&gt;=1.45,F49&gt;=1.5,B49&lt;3.35),5.1,IF(AND(B49&gt;=2.85,D49&gt;=1.7,G49&gt;=0.205,G49&lt;0.432,G49&gt;=0.107,F49&gt;=2.5,D49&gt;=1.45,F49&gt;=1.5,B49&lt;3.35),5.15,IF(AND(A49&lt;5.1,D49&lt;0.25,H49&lt;14.057,G49&lt;0.385,G49&lt;0.607,D49&lt;0.35,H49&gt;=5.245,F49&lt;2,B49&gt;=3.35),1.4,IF(AND(A49&gt;=5.1,D49&lt;0.25,H49&lt;14.057,G49&lt;0.385,G49&lt;0.607,D49&lt;0.35,H49&gt;=5.245,F49&lt;2,B49&gt;=3.35),1.5,"shouldnthappen")))))))))))))))))))))))))))))))))))))</f>
        <v>1.65</v>
      </c>
    </row>
    <row r="50" customFormat="false" ht="13.8" hidden="false" customHeight="false" outlineLevel="0" collapsed="false">
      <c r="A50" s="1" t="n">
        <v>4.6</v>
      </c>
      <c r="B50" s="1" t="n">
        <v>3.2</v>
      </c>
      <c r="C50" s="1" t="n">
        <v>1.4</v>
      </c>
      <c r="D50" s="1" t="n">
        <v>0.2</v>
      </c>
      <c r="E50" s="1" t="s">
        <v>94</v>
      </c>
      <c r="F50" s="1" t="n">
        <v>1</v>
      </c>
      <c r="G50" s="1" t="n">
        <v>0.345968750771135</v>
      </c>
      <c r="H50" s="16" t="n">
        <v>8.56245705429465</v>
      </c>
      <c r="I50" s="11" t="n">
        <f aca="false">C50</f>
        <v>1.4</v>
      </c>
      <c r="J50" s="1" t="n">
        <f aca="false">AVERAGE(M50:BJ50)</f>
        <v>1.36742</v>
      </c>
      <c r="K50" s="15" t="n">
        <f aca="false">1-SQRT(VAR(M50:BJ50, I50)) / AVERAGE(M50:BJ50)</f>
        <v>0.932442148657597</v>
      </c>
      <c r="L50" s="1" t="n">
        <f aca="false">(J50-I50)/I50</f>
        <v>-0.0232714285714286</v>
      </c>
      <c r="M50" s="1" t="n">
        <f aca="false">IF(AND(H50&gt;=16.241,B50&gt;=3.35),6.4,IF(AND(D50&gt;=0.75,A50&lt;5.15,B50&lt;3.35),4.1,IF(AND(D50&gt;=1.5,H50&lt;16.241,B50&gt;=3.35),5.767,IF(AND(B50&gt;=3.25,D50&lt;0.75,A50&lt;5.15,B50&lt;3.35),1.58,IF(AND(A50&lt;4.95,D50&lt;1.5,H50&lt;16.241,B50&gt;=3.35),1.4,IF(AND(A50&lt;4.5,B50&lt;3.25,D50&lt;0.75,A50&lt;5.15,B50&lt;3.35),1.26,IF(AND(A50&gt;=4.5,B50&lt;3.25,D50&lt;0.75,A50&lt;5.15,B50&lt;3.35),1.48,IF(AND(G50&lt;0.356,H50&lt;12.557,D50&lt;1.45,A50&gt;=5.15,B50&lt;3.35),4.267,IF(AND(D50&lt;1.25,H50&gt;=12.557,D50&lt;1.45,A50&gt;=5.15,B50&lt;3.35),4.05,IF(AND(D50&gt;=1.35,G50&gt;=0.356,H50&lt;12.557,D50&lt;1.45,A50&gt;=5.15,B50&lt;3.35),4.25,IF(AND(H50&lt;15.086,D50&gt;=1.25,H50&gt;=12.557,D50&lt;1.45,A50&gt;=5.15,B50&lt;3.35),4.4,IF(AND(F50&lt;2.5,G50&gt;=0.44,D50&lt;2.05,D50&gt;=1.45,A50&gt;=5.15,B50&lt;3.35),4.7,IF(AND(H50&lt;10.391,B50&lt;3.15,D50&gt;=2.05,D50&gt;=1.45,A50&gt;=5.15,B50&lt;3.35),5.1,IF(AND(G50&lt;0.505,B50&gt;=3.15,D50&gt;=2.05,D50&gt;=1.45,A50&gt;=5.15,B50&lt;3.35),5.7,IF(AND(G50&gt;=0.505,B50&gt;=3.15,D50&gt;=2.05,D50&gt;=1.45,A50&gt;=5.15,B50&lt;3.35),5.95,IF(AND(D50&gt;=0.5,G50&lt;0.905,A50&gt;=4.95,D50&lt;1.5,H50&lt;16.241,B50&gt;=3.35),1.6,IF(AND(B50&lt;3.6,G50&gt;=0.905,A50&gt;=4.95,D50&lt;1.5,H50&lt;16.241,B50&gt;=3.35),1.7,IF(AND(B50&gt;=3.6,G50&gt;=0.905,A50&gt;=4.95,D50&lt;1.5,H50&lt;16.241,B50&gt;=3.35),1.767,IF(AND(A50&gt;=5.7,D50&lt;1.35,G50&gt;=0.356,H50&lt;12.557,D50&lt;1.45,A50&gt;=5.15,B50&lt;3.35),3.9,IF(AND(A50&lt;6.35,H50&gt;=15.086,D50&gt;=1.25,H50&gt;=12.557,D50&lt;1.45,A50&gt;=5.15,B50&lt;3.35),4.7,IF(AND(A50&gt;=6.35,H50&gt;=15.086,D50&gt;=1.25,H50&gt;=12.557,D50&lt;1.45,A50&gt;=5.15,B50&lt;3.35),4.6,IF(AND(H50&lt;9.252,D50&lt;1.55,G50&lt;0.44,D50&lt;2.05,D50&gt;=1.45,A50&gt;=5.15,B50&lt;3.35),5.08,IF(AND(H50&gt;=9.252,D50&lt;1.55,G50&lt;0.44,D50&lt;2.05,D50&gt;=1.45,A50&gt;=5.15,B50&lt;3.35),4.7,IF(AND(H50&lt;8.477,D50&gt;=1.55,G50&lt;0.44,D50&lt;2.05,D50&gt;=1.45,A50&gt;=5.15,B50&lt;3.35),5.1,IF(AND(H50&gt;=8.477,D50&gt;=1.55,G50&lt;0.44,D50&lt;2.05,D50&gt;=1.45,A50&gt;=5.15,B50&lt;3.35),5.4,IF(AND(H50&lt;8.435,F50&gt;=2.5,G50&gt;=0.44,D50&lt;2.05,D50&gt;=1.45,A50&gt;=5.15,B50&lt;3.35),5.1,IF(AND(H50&gt;=8.435,F50&gt;=2.5,G50&gt;=0.44,D50&lt;2.05,D50&gt;=1.45,A50&gt;=5.15,B50&lt;3.35),4.86,IF(AND(G50&lt;0.543,H50&gt;=10.391,B50&lt;3.15,D50&gt;=2.05,D50&gt;=1.45,A50&gt;=5.15,B50&lt;3.35),5.56,IF(AND(G50&gt;=0.543,H50&gt;=10.391,B50&lt;3.15,D50&gt;=2.05,D50&gt;=1.45,A50&gt;=5.15,B50&lt;3.35),5.8,IF(AND(A50&lt;5.05,D50&lt;0.5,G50&lt;0.905,A50&gt;=4.95,D50&lt;1.5,H50&lt;16.241,B50&gt;=3.35),1.3,IF(AND(H50&lt;6.583,A50&lt;5.7,D50&lt;1.35,G50&gt;=0.356,H50&lt;12.557,D50&lt;1.45,A50&gt;=5.15,B50&lt;3.35),4,IF(AND(G50&lt;0.585,A50&gt;=5.05,D50&lt;0.5,G50&lt;0.905,A50&gt;=4.95,D50&lt;1.5,H50&lt;16.241,B50&gt;=3.35),1.475,IF(AND(G50&lt;0.62,H50&gt;=6.583,A50&lt;5.7,D50&lt;1.35,G50&gt;=0.356,H50&lt;12.557,D50&lt;1.45,A50&gt;=5.15,B50&lt;3.35),3.75,IF(AND(G50&gt;=0.62,H50&gt;=6.583,A50&lt;5.7,D50&lt;1.35,G50&gt;=0.356,H50&lt;12.557,D50&lt;1.45,A50&gt;=5.15,B50&lt;3.35),3.6,IF(AND(B50&lt;3.75,G50&gt;=0.585,A50&gt;=5.05,D50&lt;0.5,G50&lt;0.905,A50&gt;=4.95,D50&lt;1.5,H50&lt;16.241,B50&gt;=3.35),1.5,IF(AND(B50&gt;=3.75,G50&gt;=0.585,A50&gt;=5.05,D50&lt;0.5,G50&lt;0.905,A50&gt;=4.95,D50&lt;1.5,H50&lt;16.241,B50&gt;=3.35),1.6,"shouldnthappen"))))))))))))))))))))))))))))))))))))</f>
        <v>1.48</v>
      </c>
      <c r="N50" s="1" t="n">
        <f aca="false">IF(AND(H50&lt;5.245,B50&lt;3.65,F50&lt;1.5),1,IF(AND(H50&gt;=14.096,B50&gt;=3.65,F50&lt;1.5),1.65,IF(AND(A50&gt;=5.45,H50&gt;=5.245,B50&lt;3.65,F50&lt;1.5),1.3,IF(AND(H50&gt;=13.586,H50&lt;14.096,B50&gt;=3.65,F50&lt;1.5),1.3,IF(AND(H50&lt;10.258,D50&lt;1.25,F50&lt;2.5,F50&gt;=1.5),3.38,IF(AND(H50&lt;6.982,D50&gt;=1.25,F50&lt;2.5,F50&gt;=1.5),3.96,IF(AND(H50&gt;=13.646,D50&lt;2.05,F50&gt;=2.5,F50&gt;=1.5),6.1,IF(AND(B50&lt;3.05,A50&lt;5.45,H50&gt;=5.245,B50&lt;3.65,F50&lt;1.5),1.375,IF(AND(H50&lt;6.543,H50&lt;13.586,H50&lt;14.096,B50&gt;=3.65,F50&lt;1.5),1.4,IF(AND(H50&gt;=6.543,H50&lt;13.586,H50&lt;14.096,B50&gt;=3.65,F50&lt;1.5),1.5,IF(AND(H50&lt;11.522,H50&gt;=10.258,D50&lt;1.25,F50&lt;2.5,F50&gt;=1.5),3.733,IF(AND(H50&gt;=11.522,H50&gt;=10.258,D50&lt;1.25,F50&lt;2.5,F50&gt;=1.5),3.92,IF(AND(H50&lt;5.767,H50&lt;13.646,D50&lt;2.05,F50&gt;=2.5,F50&gt;=1.5),4.5,IF(AND(A50&lt;6.8,B50&lt;3.15,D50&gt;=2.05,F50&gt;=2.5,F50&gt;=1.5),5.6,IF(AND(A50&gt;=6.8,B50&lt;3.15,D50&gt;=2.05,F50&gt;=2.5,F50&gt;=1.5),5.1,IF(AND(B50&lt;3.25,B50&gt;=3.15,D50&gt;=2.05,F50&gt;=2.5,F50&gt;=1.5),5.8,IF(AND(B50&gt;=3.25,B50&gt;=3.15,D50&gt;=2.05,F50&gt;=2.5,F50&gt;=1.5),5.65,IF(AND(B50&lt;3.15,B50&gt;=3.05,A50&lt;5.45,H50&gt;=5.245,B50&lt;3.65,F50&lt;1.5),1.5,IF(AND(G50&gt;=0.735,H50&lt;13.665,H50&gt;=6.982,D50&gt;=1.25,F50&lt;2.5,F50&gt;=1.5),4.2,IF(AND(H50&lt;14.03,H50&gt;=13.665,H50&gt;=6.982,D50&gt;=1.25,F50&lt;2.5,F50&gt;=1.5),4.8,IF(AND(A50&gt;=6.6,H50&gt;=5.767,H50&lt;13.646,D50&lt;2.05,F50&gt;=2.5,F50&gt;=1.5),6.05,IF(AND(G50&gt;=0.934,B50&gt;=3.15,B50&gt;=3.05,A50&lt;5.45,H50&gt;=5.245,B50&lt;3.65,F50&lt;1.5),1.7,IF(AND(D50&gt;=1.55,G50&lt;0.735,H50&lt;13.665,H50&gt;=6.982,D50&gt;=1.25,F50&lt;2.5,F50&gt;=1.5),5.1,IF(AND(D50&lt;1.45,H50&gt;=14.03,H50&gt;=13.665,H50&gt;=6.982,D50&gt;=1.25,F50&lt;2.5,F50&gt;=1.5),4.7,IF(AND(D50&gt;=1.45,H50&gt;=14.03,H50&gt;=13.665,H50&gt;=6.982,D50&gt;=1.25,F50&lt;2.5,F50&gt;=1.5),4.5,IF(AND(A50&gt;=6.2,A50&lt;6.6,H50&gt;=5.767,H50&lt;13.646,D50&lt;2.05,F50&gt;=2.5,F50&gt;=1.5),5.325,IF(AND(B50&lt;3.25,G50&lt;0.934,B50&gt;=3.15,B50&gt;=3.05,A50&lt;5.45,H50&gt;=5.245,B50&lt;3.65,F50&lt;1.5),1.3,IF(AND(D50&lt;1.35,D50&lt;1.55,G50&lt;0.735,H50&lt;13.665,H50&gt;=6.982,D50&gt;=1.25,F50&lt;2.5,F50&gt;=1.5),4.25,IF(AND(H50&lt;8.435,A50&lt;6.2,A50&lt;6.6,H50&gt;=5.767,H50&lt;13.646,D50&lt;2.05,F50&gt;=2.5,F50&gt;=1.5),5.1,IF(AND(H50&gt;=8.435,A50&lt;6.2,A50&lt;6.6,H50&gt;=5.767,H50&lt;13.646,D50&lt;2.05,F50&gt;=2.5,F50&gt;=1.5),4.9,IF(AND(A50&gt;=5.15,B50&gt;=3.25,G50&lt;0.934,B50&gt;=3.15,B50&gt;=3.05,A50&lt;5.45,H50&gt;=5.245,B50&lt;3.65,F50&lt;1.5),1.5,IF(AND(B50&lt;2.9,D50&gt;=1.35,D50&lt;1.55,G50&lt;0.735,H50&lt;13.665,H50&gt;=6.982,D50&gt;=1.25,F50&lt;2.5,F50&gt;=1.5),4.6,IF(AND(B50&gt;=2.9,D50&gt;=1.35,D50&lt;1.55,G50&lt;0.735,H50&lt;13.665,H50&gt;=6.982,D50&gt;=1.25,F50&lt;2.5,F50&gt;=1.5),4.52,IF(AND(G50&gt;=0.862,A50&lt;5.15,B50&gt;=3.25,G50&lt;0.934,B50&gt;=3.15,B50&gt;=3.05,A50&lt;5.45,H50&gt;=5.245,B50&lt;3.65,F50&lt;1.5),1.5,IF(AND(H50&lt;9.35,G50&lt;0.862,A50&lt;5.15,B50&gt;=3.25,G50&lt;0.934,B50&gt;=3.15,B50&gt;=3.05,A50&lt;5.45,H50&gt;=5.245,B50&lt;3.65,F50&lt;1.5),1.38,IF(AND(H50&gt;=9.35,G50&lt;0.862,A50&lt;5.15,B50&gt;=3.25,G50&lt;0.934,B50&gt;=3.15,B50&gt;=3.05,A50&lt;5.45,H50&gt;=5.245,B50&lt;3.65,F50&lt;1.5),1.4,"shouldnthappen"))))))))))))))))))))))))))))))))))))</f>
        <v>1.3</v>
      </c>
      <c r="O50" s="1" t="n">
        <f aca="false">IF(AND(B50&lt;2.75,A50&lt;5.55),3.96,IF(AND(H50&lt;9.205,A50&lt;5.9,A50&gt;=5.55),3.85,IF(AND(A50&lt;4.35,D50&lt;0.35,B50&gt;=2.75,A50&lt;5.55),1.1,IF(AND(B50&lt;3.65,D50&gt;=0.35,B50&gt;=2.75,A50&lt;5.55),1.65,IF(AND(B50&gt;=3.65,D50&gt;=0.35,B50&gt;=2.75,A50&lt;5.55),1.9,IF(AND(G50&gt;=0.732,H50&gt;=9.205,A50&lt;5.9,A50&gt;=5.55),4.9,IF(AND(G50&lt;0.273,G50&lt;0.732,H50&gt;=9.205,A50&lt;5.9,A50&gt;=5.55),4.5,IF(AND(A50&lt;6.3,G50&lt;0.422,F50&lt;2.5,A50&gt;=5.9,A50&gt;=5.55),5.1,IF(AND(A50&gt;=6.3,G50&lt;0.422,F50&lt;2.5,A50&gt;=5.9,A50&gt;=5.55),4.76,IF(AND(B50&lt;2.4,G50&gt;=0.422,F50&lt;2.5,A50&gt;=5.9,A50&gt;=5.55),4.45,IF(AND(A50&gt;=7,G50&gt;=0.628,F50&gt;=2.5,A50&gt;=5.9,A50&gt;=5.55),6.45,IF(AND(D50&lt;0.15,H50&lt;13.924,A50&gt;=4.35,D50&lt;0.35,B50&gt;=2.75,A50&lt;5.55),1.5,IF(AND(B50&lt;3.15,H50&gt;=13.924,A50&gt;=4.35,D50&lt;0.35,B50&gt;=2.75,A50&lt;5.55),1.56,IF(AND(B50&gt;=3.15,H50&gt;=13.924,A50&gt;=4.35,D50&lt;0.35,B50&gt;=2.75,A50&lt;5.55),1.3,IF(AND(H50&lt;14.316,G50&gt;=0.273,G50&lt;0.732,H50&gt;=9.205,A50&lt;5.9,A50&gt;=5.55),3.95,IF(AND(H50&gt;=14.316,G50&gt;=0.273,G50&lt;0.732,H50&gt;=9.205,A50&lt;5.9,A50&gt;=5.55),4.1,IF(AND(A50&lt;6.2,B50&gt;=2.4,G50&gt;=0.422,F50&lt;2.5,A50&gt;=5.9,A50&gt;=5.55),4.3,IF(AND(A50&gt;=7.05,G50&lt;0.364,G50&lt;0.628,F50&gt;=2.5,A50&gt;=5.9,A50&gt;=5.55),6.1,IF(AND(A50&gt;=7.55,G50&gt;=0.364,G50&lt;0.628,F50&gt;=2.5,A50&gt;=5.9,A50&gt;=5.55),6.4,IF(AND(A50&lt;6.15,A50&lt;7,G50&gt;=0.628,F50&gt;=2.5,A50&gt;=5.9,A50&gt;=5.55),4.9,IF(AND(D50&lt;1.45,A50&gt;=6.2,B50&gt;=2.4,G50&gt;=0.422,F50&lt;2.5,A50&gt;=5.9,A50&gt;=5.55),4.64,IF(AND(D50&gt;=1.45,A50&gt;=6.2,B50&gt;=2.4,G50&gt;=0.422,F50&lt;2.5,A50&gt;=5.9,A50&gt;=5.55),4.9,IF(AND(D50&lt;1.65,A50&lt;7.05,G50&lt;0.364,G50&lt;0.628,F50&gt;=2.5,A50&gt;=5.9,A50&gt;=5.55),5.1,IF(AND(D50&gt;=2.35,A50&lt;7.55,G50&gt;=0.364,G50&lt;0.628,F50&gt;=2.5,A50&gt;=5.9,A50&gt;=5.55),5.633,IF(AND(D50&lt;2.15,A50&gt;=6.15,A50&lt;7,G50&gt;=0.628,F50&gt;=2.5,A50&gt;=5.9,A50&gt;=5.55),5.1,IF(AND(D50&gt;=2.15,A50&gt;=6.15,A50&lt;7,G50&gt;=0.628,F50&gt;=2.5,A50&gt;=5.9,A50&gt;=5.55),5.267,IF(AND(A50&lt;4.9,A50&lt;5.05,D50&gt;=0.15,H50&lt;13.924,A50&gt;=4.35,D50&lt;0.35,B50&gt;=2.75,A50&lt;5.55),1.375,IF(AND(A50&gt;=4.9,A50&lt;5.05,D50&gt;=0.15,H50&lt;13.924,A50&gt;=4.35,D50&lt;0.35,B50&gt;=2.75,A50&lt;5.55),1.3,IF(AND(A50&lt;5.45,A50&gt;=5.05,D50&gt;=0.15,H50&lt;13.924,A50&gt;=4.35,D50&lt;0.35,B50&gt;=2.75,A50&lt;5.55),1.475,IF(AND(A50&gt;=5.45,A50&gt;=5.05,D50&gt;=0.15,H50&lt;13.924,A50&gt;=4.35,D50&lt;0.35,B50&gt;=2.75,A50&lt;5.55),1.4,IF(AND(B50&gt;=3.25,D50&lt;2.35,A50&lt;7.55,G50&gt;=0.364,G50&lt;0.628,F50&gt;=2.5,A50&gt;=5.9,A50&gt;=5.55),5.7,IF(AND(G50&lt;0.006,G50&lt;0.107,D50&gt;=1.65,A50&lt;7.05,G50&lt;0.364,G50&lt;0.628,F50&gt;=2.5,A50&gt;=5.9,A50&gt;=5.55),5.5,IF(AND(G50&gt;=0.006,G50&lt;0.107,D50&gt;=1.65,A50&lt;7.05,G50&lt;0.364,G50&lt;0.628,F50&gt;=2.5,A50&gt;=5.9,A50&gt;=5.55),5.667,IF(AND(D50&lt;2.2,G50&gt;=0.107,D50&gt;=1.65,A50&lt;7.05,G50&lt;0.364,G50&lt;0.628,F50&gt;=2.5,A50&gt;=5.9,A50&gt;=5.55),5.35,IF(AND(D50&gt;=2.2,G50&gt;=0.107,D50&gt;=1.65,A50&lt;7.05,G50&lt;0.364,G50&lt;0.628,F50&gt;=2.5,A50&gt;=5.9,A50&gt;=5.55),5.2,IF(AND(D50&lt;2.25,B50&lt;3.25,D50&lt;2.35,A50&lt;7.55,G50&gt;=0.364,G50&lt;0.628,F50&gt;=2.5,A50&gt;=5.9,A50&gt;=5.55),5.8,IF(AND(D50&gt;=2.25,B50&lt;3.25,D50&lt;2.35,A50&lt;7.55,G50&gt;=0.364,G50&lt;0.628,F50&gt;=2.5,A50&gt;=5.9,A50&gt;=5.55),5.9,"shouldnthappen")))))))))))))))))))))))))))))))))))))</f>
        <v>1.375</v>
      </c>
      <c r="P50" s="1" t="n">
        <f aca="false">IF(AND(D50&gt;=0.75,A50&lt;5.55),3.9,IF(AND(H50&lt;7.482,A50&gt;=5.55),3.45,IF(AND(B50&gt;=3.15,B50&lt;3.25,D50&lt;0.75,A50&lt;5.55),1.262,IF(AND(G50&gt;=0.446,B50&lt;3.15,B50&lt;3.25,D50&lt;0.75,A50&lt;5.55),1.1,IF(AND(G50&lt;0.408,A50&lt;5.05,B50&gt;=3.25,D50&lt;0.75,A50&lt;5.55),1.4,IF(AND(G50&gt;=0.408,A50&lt;5.05,B50&gt;=3.25,D50&lt;0.75,A50&lt;5.55),1.233,IF(AND(G50&gt;=0.676,A50&gt;=5.05,B50&gt;=3.25,D50&lt;0.75,A50&lt;5.55),1.72,IF(AND(H50&lt;9.386,A50&lt;5.85,F50&lt;2.5,H50&gt;=7.482,A50&gt;=5.55),3.5,IF(AND(H50&gt;=9.386,A50&lt;5.85,F50&lt;2.5,H50&gt;=7.482,A50&gt;=5.55),4.275,IF(AND(H50&gt;=16.284,G50&lt;0.865,F50&gt;=2.5,H50&gt;=7.482,A50&gt;=5.55),6.6,IF(AND(G50&lt;0.912,G50&gt;=0.865,F50&gt;=2.5,H50&gt;=7.482,A50&gt;=5.55),4.8,IF(AND(G50&gt;=0.912,G50&gt;=0.865,F50&gt;=2.5,H50&gt;=7.482,A50&gt;=5.55),5.175,IF(AND(A50&gt;=4.95,G50&lt;0.446,B50&lt;3.15,B50&lt;3.25,D50&lt;0.75,A50&lt;5.55),1.6,IF(AND(H50&gt;=12.974,G50&lt;0.676,A50&gt;=5.05,B50&gt;=3.25,D50&lt;0.75,A50&lt;5.55),1.3,IF(AND(D50&lt;1.45,H50&lt;13.531,A50&gt;=5.85,F50&lt;2.5,H50&gt;=7.482,A50&gt;=5.55),4.2,IF(AND(D50&gt;=1.45,H50&lt;13.531,A50&gt;=5.85,F50&lt;2.5,H50&gt;=7.482,A50&gt;=5.55),4.967,IF(AND(G50&lt;0.187,H50&gt;=13.531,A50&gt;=5.85,F50&lt;2.5,H50&gt;=7.482,A50&gt;=5.55),5,IF(AND(H50&gt;=12.675,A50&lt;4.95,G50&lt;0.446,B50&lt;3.15,B50&lt;3.25,D50&lt;0.75,A50&lt;5.55),1.5,IF(AND(H50&lt;10.826,H50&lt;12.974,G50&lt;0.676,A50&gt;=5.05,B50&gt;=3.25,D50&lt;0.75,A50&lt;5.55),1.46,IF(AND(H50&gt;=10.826,H50&lt;12.974,G50&lt;0.676,A50&gt;=5.05,B50&gt;=3.25,D50&lt;0.75,A50&lt;5.55),1.4,IF(AND(A50&lt;6.15,G50&gt;=0.187,H50&gt;=13.531,A50&gt;=5.85,F50&lt;2.5,H50&gt;=7.482,A50&gt;=5.55),4.7,IF(AND(A50&lt;6.85,B50&lt;2.95,H50&lt;16.284,G50&lt;0.865,F50&gt;=2.5,H50&gt;=7.482,A50&gt;=5.55),5.32,IF(AND(A50&gt;=6.85,B50&lt;2.95,H50&lt;16.284,G50&lt;0.865,F50&gt;=2.5,H50&gt;=7.482,A50&gt;=5.55),6.567,IF(AND(A50&lt;4.85,H50&lt;12.675,A50&lt;4.95,G50&lt;0.446,B50&lt;3.15,B50&lt;3.25,D50&lt;0.75,A50&lt;5.55),1.4,IF(AND(A50&gt;=4.85,H50&lt;12.675,A50&lt;4.95,G50&lt;0.446,B50&lt;3.15,B50&lt;3.25,D50&lt;0.75,A50&lt;5.55),1.5,IF(AND(B50&lt;3.1,A50&gt;=6.15,G50&gt;=0.187,H50&gt;=13.531,A50&gt;=5.85,F50&lt;2.5,H50&gt;=7.482,A50&gt;=5.55),4.467,IF(AND(B50&gt;=3.1,A50&gt;=6.15,G50&gt;=0.187,H50&gt;=13.531,A50&gt;=5.85,F50&lt;2.5,H50&gt;=7.482,A50&gt;=5.55),4.7,IF(AND(G50&gt;=0.379,B50&lt;3.15,B50&gt;=2.95,H50&lt;16.284,G50&lt;0.865,F50&gt;=2.5,H50&gt;=7.482,A50&gt;=5.55),5.733,IF(AND(A50&lt;6.6,B50&gt;=3.15,B50&gt;=2.95,H50&lt;16.284,G50&lt;0.865,F50&gt;=2.5,H50&gt;=7.482,A50&gt;=5.55),5.38,IF(AND(A50&lt;6.7,G50&lt;0.379,B50&lt;3.15,B50&gt;=2.95,H50&lt;16.284,G50&lt;0.865,F50&gt;=2.5,H50&gt;=7.482,A50&gt;=5.55),5.3,IF(AND(A50&gt;=6.7,G50&lt;0.379,B50&lt;3.15,B50&gt;=2.95,H50&lt;16.284,G50&lt;0.865,F50&gt;=2.5,H50&gt;=7.482,A50&gt;=5.55),5.16,IF(AND(A50&lt;7.05,A50&gt;=6.6,B50&gt;=3.15,B50&gt;=2.95,H50&lt;16.284,G50&lt;0.865,F50&gt;=2.5,H50&gt;=7.482,A50&gt;=5.55),5.78,IF(AND(A50&gt;=7.05,A50&gt;=6.6,B50&gt;=3.15,B50&gt;=2.95,H50&lt;16.284,G50&lt;0.865,F50&gt;=2.5,H50&gt;=7.482,A50&gt;=5.55),6.1,"shouldnthappen")))))))))))))))))))))))))))))))))</f>
        <v>1.262</v>
      </c>
      <c r="Q50" s="1" t="n">
        <f aca="false">IF(AND(G50&gt;=0.422,B50&lt;3.25,F50&lt;1.5),1.25,IF(AND(G50&gt;=0.082,G50&lt;0.125,F50&gt;=1.5),6.7,IF(AND(G50&lt;0.251,G50&lt;0.422,B50&lt;3.25,F50&lt;1.5),1.38,IF(AND(G50&gt;=0.251,G50&lt;0.422,B50&lt;3.25,F50&lt;1.5),1.55,IF(AND(G50&gt;=0.385,G50&lt;0.633,B50&gt;=3.25,F50&lt;1.5),1.367,IF(AND(B50&lt;3.35,G50&gt;=0.633,B50&gt;=3.25,F50&lt;1.5),1.7,IF(AND(A50&lt;5.85,G50&lt;0.082,G50&lt;0.125,F50&gt;=1.5),4.5,IF(AND(F50&gt;=2.5,D50&lt;1.6,G50&gt;=0.125,F50&gt;=1.5),5.05,IF(AND(H50&gt;=16.774,D50&gt;=1.6,G50&gt;=0.125,F50&gt;=1.5),6.4,IF(AND(D50&gt;=0.5,G50&lt;0.385,G50&lt;0.633,B50&gt;=3.25,F50&lt;1.5),1.6,IF(AND(B50&lt;3.6,B50&gt;=3.35,G50&gt;=0.633,B50&gt;=3.25,F50&lt;1.5),1.55,IF(AND(B50&gt;=3.6,B50&gt;=3.35,G50&gt;=0.633,B50&gt;=3.25,F50&lt;1.5),1.6,IF(AND(D50&lt;1.65,A50&gt;=5.85,G50&lt;0.082,G50&lt;0.125,F50&gt;=1.5),4.7,IF(AND(A50&lt;5.3,F50&lt;2.5,D50&lt;1.6,G50&gt;=0.125,F50&gt;=1.5),3.15,IF(AND(B50&gt;=3.2,H50&lt;16.774,D50&gt;=1.6,G50&gt;=0.125,F50&gt;=1.5),5.675,IF(AND(H50&lt;11.767,D50&lt;0.5,G50&lt;0.385,G50&lt;0.633,B50&gt;=3.25,F50&lt;1.5),1.5,IF(AND(H50&gt;=11.767,D50&lt;0.5,G50&lt;0.385,G50&lt;0.633,B50&gt;=3.25,F50&lt;1.5),1.367,IF(AND(H50&lt;8.367,D50&gt;=1.65,A50&gt;=5.85,G50&lt;0.082,G50&lt;0.125,F50&gt;=1.5),5.7,IF(AND(H50&gt;=8.367,D50&gt;=1.65,A50&gt;=5.85,G50&lt;0.082,G50&lt;0.125,F50&gt;=1.5),5.575,IF(AND(A50&gt;=7.1,B50&lt;3.2,H50&lt;16.774,D50&gt;=1.6,G50&gt;=0.125,F50&gt;=1.5),6.3,IF(AND(H50&gt;=15.395,B50&lt;2.85,A50&gt;=5.3,F50&lt;2.5,D50&lt;1.6,G50&gt;=0.125,F50&gt;=1.5),4.8,IF(AND(H50&lt;8.486,B50&gt;=2.85,A50&gt;=5.3,F50&lt;2.5,D50&lt;1.6,G50&gt;=0.125,F50&gt;=1.5),3.85,IF(AND(D50&gt;=2.1,A50&lt;7.1,B50&lt;3.2,H50&lt;16.774,D50&gt;=1.6,G50&gt;=0.125,F50&gt;=1.5),5.5,IF(AND(B50&gt;=2.75,H50&lt;15.395,B50&lt;2.85,A50&gt;=5.3,F50&lt;2.5,D50&lt;1.6,G50&gt;=0.125,F50&gt;=1.5),4.489,IF(AND(H50&gt;=15.168,H50&gt;=8.486,B50&gt;=2.85,A50&gt;=5.3,F50&lt;2.5,D50&lt;1.6,G50&gt;=0.125,F50&gt;=1.5),4.7,IF(AND(G50&gt;=0.519,D50&lt;2.1,A50&lt;7.1,B50&lt;3.2,H50&lt;16.774,D50&gt;=1.6,G50&gt;=0.125,F50&gt;=1.5),4.925,IF(AND(G50&gt;=0.897,B50&lt;2.75,H50&lt;15.395,B50&lt;2.85,A50&gt;=5.3,F50&lt;2.5,D50&lt;1.6,G50&gt;=0.125,F50&gt;=1.5),4.567,IF(AND(A50&lt;5.65,H50&lt;15.168,H50&gt;=8.486,B50&gt;=2.85,A50&gt;=5.3,F50&lt;2.5,D50&lt;1.6,G50&gt;=0.125,F50&gt;=1.5),4.5,IF(AND(G50&lt;0.23,G50&lt;0.519,D50&lt;2.1,A50&lt;7.1,B50&lt;3.2,H50&lt;16.774,D50&gt;=1.6,G50&gt;=0.125,F50&gt;=1.5),5,IF(AND(A50&lt;5.9,G50&lt;0.897,B50&lt;2.75,H50&lt;15.395,B50&lt;2.85,A50&gt;=5.3,F50&lt;2.5,D50&lt;1.6,G50&gt;=0.125,F50&gt;=1.5),4.1,IF(AND(A50&gt;=5.9,G50&lt;0.897,B50&lt;2.75,H50&lt;15.395,B50&lt;2.85,A50&gt;=5.3,F50&lt;2.5,D50&lt;1.6,G50&gt;=0.125,F50&gt;=1.5),4.5,IF(AND(A50&lt;6.05,A50&gt;=5.65,H50&lt;15.168,H50&gt;=8.486,B50&gt;=2.85,A50&gt;=5.3,F50&lt;2.5,D50&lt;1.6,G50&gt;=0.125,F50&gt;=1.5),4.2,IF(AND(A50&gt;=6.05,A50&gt;=5.65,H50&lt;15.168,H50&gt;=8.486,B50&gt;=2.85,A50&gt;=5.3,F50&lt;2.5,D50&lt;1.6,G50&gt;=0.125,F50&gt;=1.5),4.35,IF(AND(D50&lt;1.95,G50&gt;=0.23,G50&lt;0.519,D50&lt;2.1,A50&lt;7.1,B50&lt;3.2,H50&lt;16.774,D50&gt;=1.6,G50&gt;=0.125,F50&gt;=1.5),5.3,IF(AND(D50&gt;=1.95,G50&gt;=0.23,G50&lt;0.519,D50&lt;2.1,A50&lt;7.1,B50&lt;3.2,H50&lt;16.774,D50&gt;=1.6,G50&gt;=0.125,F50&gt;=1.5),5.2,"shouldnthappen")))))))))))))))))))))))))))))))))))</f>
        <v>1.55</v>
      </c>
      <c r="R50" s="1" t="n">
        <f aca="false">IF(AND(G50&gt;=0.901,F50&lt;1.5),1.9,IF(AND(H50&lt;5.523,D50&lt;0.35,G50&lt;0.901,F50&lt;1.5),1,IF(AND(B50&lt;3.6,D50&gt;=0.35,G50&lt;0.901,F50&lt;1.5),1.575,IF(AND(B50&gt;=3.6,D50&gt;=0.35,G50&lt;0.901,F50&lt;1.5),1.5,IF(AND(G50&gt;=0.837,D50&lt;1.15,D50&lt;1.45,F50&gt;=1.5),3,IF(AND(G50&gt;=0.66,D50&gt;=1.15,D50&lt;1.45,F50&gt;=1.5),4,IF(AND(F50&gt;=2.5,D50&lt;1.55,D50&gt;=1.45,F50&gt;=1.5),5.025,IF(AND(F50&lt;2.5,D50&gt;=1.55,D50&gt;=1.45,F50&gt;=1.5),4.933,IF(AND(B50&lt;2.45,G50&lt;0.837,D50&lt;1.15,D50&lt;1.45,F50&gt;=1.5),3.3,IF(AND(B50&gt;=2.45,G50&lt;0.837,D50&lt;1.15,D50&lt;1.45,F50&gt;=1.5),3.86,IF(AND(B50&gt;=3.05,F50&lt;2.5,D50&lt;1.55,D50&gt;=1.45,F50&gt;=1.5),4.8,IF(AND(D50&gt;=2.45,F50&gt;=2.5,D50&gt;=1.55,D50&gt;=1.45,F50&gt;=1.5),5.875,IF(AND(H50&lt;13.187,G50&lt;0.217,H50&gt;=5.523,D50&lt;0.35,G50&lt;0.901,F50&lt;1.5),1.4,IF(AND(H50&gt;=13.187,G50&lt;0.217,H50&gt;=5.523,D50&lt;0.35,G50&lt;0.901,F50&lt;1.5),1.5,IF(AND(G50&lt;0.33,G50&gt;=0.217,H50&gt;=5.523,D50&lt;0.35,G50&lt;0.901,F50&lt;1.5),1.28,IF(AND(A50&lt;6.05,D50&lt;1.35,G50&lt;0.66,D50&gt;=1.15,D50&lt;1.45,F50&gt;=1.5),4.175,IF(AND(A50&gt;=6.05,D50&lt;1.35,G50&lt;0.66,D50&gt;=1.15,D50&lt;1.45,F50&gt;=1.5),4.3,IF(AND(A50&lt;5.65,D50&gt;=1.35,G50&lt;0.66,D50&gt;=1.15,D50&lt;1.45,F50&gt;=1.5),3.9,IF(AND(A50&gt;=5.65,D50&gt;=1.35,G50&lt;0.66,D50&gt;=1.15,D50&lt;1.45,F50&gt;=1.5),4.52,IF(AND(A50&lt;6.25,B50&lt;3.05,F50&lt;2.5,D50&lt;1.55,D50&gt;=1.45,F50&gt;=1.5),4.5,IF(AND(A50&gt;=6.25,B50&lt;3.05,F50&lt;2.5,D50&lt;1.55,D50&gt;=1.45,F50&gt;=1.5),4.675,IF(AND(A50&gt;=7.25,D50&lt;2.45,F50&gt;=2.5,D50&gt;=1.55,D50&gt;=1.45,F50&gt;=1.5),6.433,IF(AND(D50&gt;=0.25,G50&gt;=0.33,G50&gt;=0.217,H50&gt;=5.523,D50&lt;0.35,G50&lt;0.901,F50&lt;1.5),1.4,IF(AND(A50&lt;6.15,A50&lt;7.25,D50&lt;2.45,F50&gt;=2.5,D50&gt;=1.55,D50&gt;=1.45,F50&gt;=1.5),5.025,IF(AND(H50&lt;6.439,D50&lt;0.25,G50&gt;=0.33,G50&gt;=0.217,H50&gt;=5.523,D50&lt;0.35,G50&lt;0.901,F50&lt;1.5),1.5,IF(AND(H50&gt;=6.439,D50&lt;0.25,G50&gt;=0.33,G50&gt;=0.217,H50&gt;=5.523,D50&lt;0.35,G50&lt;0.901,F50&lt;1.5),1.38,IF(AND(H50&gt;=13.711,A50&gt;=6.15,A50&lt;7.25,D50&lt;2.45,F50&gt;=2.5,D50&gt;=1.55,D50&gt;=1.45,F50&gt;=1.5),5.68,IF(AND(B50&gt;=3.3,H50&lt;13.711,A50&gt;=6.15,A50&lt;7.25,D50&lt;2.45,F50&gt;=2.5,D50&gt;=1.55,D50&gt;=1.45,F50&gt;=1.5),5.6,IF(AND(G50&lt;0.093,B50&lt;3.3,H50&lt;13.711,A50&gt;=6.15,A50&lt;7.25,D50&lt;2.45,F50&gt;=2.5,D50&gt;=1.55,D50&gt;=1.45,F50&gt;=1.5),5.56,IF(AND(D50&lt;1.95,G50&gt;=0.093,B50&lt;3.3,H50&lt;13.711,A50&gt;=6.15,A50&lt;7.25,D50&lt;2.45,F50&gt;=2.5,D50&gt;=1.55,D50&gt;=1.45,F50&gt;=1.5),5.3,IF(AND(B50&lt;3.15,D50&gt;=1.95,G50&gt;=0.093,B50&lt;3.3,H50&lt;13.711,A50&gt;=6.15,A50&lt;7.25,D50&lt;2.45,F50&gt;=2.5,D50&gt;=1.55,D50&gt;=1.45,F50&gt;=1.5),5.1,IF(AND(B50&gt;=3.15,D50&gt;=1.95,G50&gt;=0.093,B50&lt;3.3,H50&lt;13.711,A50&gt;=6.15,A50&lt;7.25,D50&lt;2.45,F50&gt;=2.5,D50&gt;=1.55,D50&gt;=1.45,F50&gt;=1.5),5.15,"shouldnthappen"))))))))))))))))))))))))))))))))</f>
        <v>1.38</v>
      </c>
      <c r="S50" s="1" t="n">
        <f aca="false">IF(AND(G50&gt;=0.859,D50&gt;=0.35,F50&lt;1.5),1.9,IF(AND(D50&lt;1.75,F50&gt;=2.5,F50&gt;=1.5),4.867,IF(AND(H50&lt;8.42,A50&lt;5.05,D50&lt;0.35,F50&lt;1.5),1.42,IF(AND(H50&gt;=14.877,A50&gt;=5.05,D50&lt;0.35,F50&lt;1.5),1.3,IF(AND(B50&lt;3.35,G50&lt;0.859,D50&gt;=0.35,F50&lt;1.5),1.7,IF(AND(B50&gt;=3.35,G50&lt;0.859,D50&gt;=0.35,F50&lt;1.5),1.5,IF(AND(A50&gt;=6.05,B50&lt;2.75,F50&lt;2.5,F50&gt;=1.5),4.733,IF(AND(G50&gt;=0.68,B50&gt;=2.75,F50&lt;2.5,F50&gt;=1.5),4.025,IF(AND(H50&gt;=16.284,D50&gt;=1.75,F50&gt;=2.5,F50&gt;=1.5),6.6,IF(AND(A50&lt;4.35,H50&gt;=8.42,A50&lt;5.05,D50&lt;0.35,F50&lt;1.5),1.1,IF(AND(G50&gt;=0.948,H50&lt;14.877,A50&gt;=5.05,D50&lt;0.35,F50&lt;1.5),1.7,IF(AND(A50&lt;5.3,A50&lt;6.05,B50&lt;2.75,F50&lt;2.5,F50&gt;=1.5),3,IF(AND(H50&gt;=15.168,G50&lt;0.68,B50&gt;=2.75,F50&lt;2.5,F50&gt;=1.5),4.75,IF(AND(H50&gt;=14.005,A50&gt;=4.35,H50&gt;=8.42,A50&lt;5.05,D50&lt;0.35,F50&lt;1.5),1.375,IF(AND(A50&gt;=5.55,G50&lt;0.948,H50&lt;14.877,A50&gt;=5.05,D50&lt;0.35,F50&lt;1.5),1.7,IF(AND(H50&lt;12.363,A50&gt;=5.3,A50&lt;6.05,B50&lt;2.75,F50&lt;2.5,F50&gt;=1.5),3.825,IF(AND(H50&gt;=12.363,A50&gt;=5.3,A50&lt;6.05,B50&lt;2.75,F50&lt;2.5,F50&gt;=1.5),4.033,IF(AND(H50&gt;=14.508,H50&lt;15.168,G50&lt;0.68,B50&gt;=2.75,F50&lt;2.5,F50&gt;=1.5),4.2,IF(AND(D50&gt;=2.35,D50&gt;=2.2,H50&lt;16.284,D50&gt;=1.75,F50&gt;=2.5,F50&gt;=1.5),5.267,IF(AND(G50&lt;0.231,H50&lt;14.005,A50&gt;=4.35,H50&gt;=8.42,A50&lt;5.05,D50&lt;0.35,F50&lt;1.5),1.4,IF(AND(H50&gt;=14.494,A50&lt;5.55,G50&lt;0.948,H50&lt;14.877,A50&gt;=5.05,D50&lt;0.35,F50&lt;1.5),1.6,IF(AND(A50&lt;6.1,H50&lt;14.508,H50&lt;15.168,G50&lt;0.68,B50&gt;=2.75,F50&lt;2.5,F50&gt;=1.5),4.5,IF(AND(A50&lt;6.1,H50&lt;11.8,D50&lt;2.2,H50&lt;16.284,D50&gt;=1.75,F50&gt;=2.5,F50&gt;=1.5),4.95,IF(AND(A50&gt;=6.1,H50&lt;11.8,D50&lt;2.2,H50&lt;16.284,D50&gt;=1.75,F50&gt;=2.5,F50&gt;=1.5),5.333,IF(AND(B50&lt;2.75,H50&gt;=11.8,D50&lt;2.2,H50&lt;16.284,D50&gt;=1.75,F50&gt;=2.5,F50&gt;=1.5),5.1,IF(AND(B50&gt;=3.15,D50&lt;2.35,D50&gt;=2.2,H50&lt;16.284,D50&gt;=1.75,F50&gt;=2.5,F50&gt;=1.5),5.5,IF(AND(B50&gt;=3.35,G50&gt;=0.231,H50&lt;14.005,A50&gt;=4.35,H50&gt;=8.42,A50&lt;5.05,D50&lt;0.35,F50&lt;1.5),1.3,IF(AND(H50&lt;13.869,H50&lt;14.494,A50&lt;5.55,G50&lt;0.948,H50&lt;14.877,A50&gt;=5.05,D50&lt;0.35,F50&lt;1.5),1.5,IF(AND(H50&gt;=13.869,H50&lt;14.494,A50&lt;5.55,G50&lt;0.948,H50&lt;14.877,A50&gt;=5.05,D50&lt;0.35,F50&lt;1.5),1.4,IF(AND(G50&lt;0.636,A50&gt;=6.1,H50&lt;14.508,H50&lt;15.168,G50&lt;0.68,B50&gt;=2.75,F50&lt;2.5,F50&gt;=1.5),4.68,IF(AND(G50&gt;=0.636,A50&gt;=6.1,H50&lt;14.508,H50&lt;15.168,G50&lt;0.68,B50&gt;=2.75,F50&lt;2.5,F50&gt;=1.5),4.4,IF(AND(B50&lt;2.85,B50&gt;=2.75,H50&gt;=11.8,D50&lt;2.2,H50&lt;16.284,D50&gt;=1.75,F50&gt;=2.5,F50&gt;=1.5),6.7,IF(AND(H50&lt;10.626,B50&lt;3.15,D50&lt;2.35,D50&gt;=2.2,H50&lt;16.284,D50&gt;=1.75,F50&gt;=2.5,F50&gt;=1.5),5.1,IF(AND(H50&gt;=10.626,B50&lt;3.15,D50&lt;2.35,D50&gt;=2.2,H50&lt;16.284,D50&gt;=1.75,F50&gt;=2.5,F50&gt;=1.5),5.2,IF(AND(G50&lt;0.378,B50&lt;3.35,G50&gt;=0.231,H50&lt;14.005,A50&gt;=4.35,H50&gt;=8.42,A50&lt;5.05,D50&lt;0.35,F50&lt;1.5),1.2,IF(AND(G50&gt;=0.378,B50&lt;3.35,G50&gt;=0.231,H50&lt;14.005,A50&gt;=4.35,H50&gt;=8.42,A50&lt;5.05,D50&lt;0.35,F50&lt;1.5),1.3,IF(AND(A50&lt;6.2,B50&gt;=2.85,B50&gt;=2.75,H50&gt;=11.8,D50&lt;2.2,H50&lt;16.284,D50&gt;=1.75,F50&gt;=2.5,F50&gt;=1.5),4.9,IF(AND(G50&lt;0.388,A50&gt;=6.2,B50&gt;=2.85,B50&gt;=2.75,H50&gt;=11.8,D50&lt;2.2,H50&lt;16.284,D50&gt;=1.75,F50&gt;=2.5,F50&gt;=1.5),5.52,IF(AND(G50&gt;=0.388,A50&gt;=6.2,B50&gt;=2.85,B50&gt;=2.75,H50&gt;=11.8,D50&lt;2.2,H50&lt;16.284,D50&gt;=1.75,F50&gt;=2.5,F50&gt;=1.5),5.7,"shouldnthappen")))))))))))))))))))))))))))))))))))))))</f>
        <v>1.2</v>
      </c>
      <c r="T50" s="1" t="n">
        <f aca="false">IF(AND(D50&gt;=0.8,A50&lt;5.45),3.7,IF(AND(D50&gt;=0.35,D50&lt;0.8,A50&lt;5.45),1.56,IF(AND(G50&lt;0.164,F50&lt;2.5,A50&gt;=5.45),1.6,IF(AND(H50&gt;=16.718,F50&gt;=2.5,A50&gt;=5.45),6.4,IF(AND(G50&gt;=0.719,H50&lt;16.718,F50&gt;=2.5,A50&gt;=5.45),5.05,IF(AND(A50&lt;4.35,A50&lt;5.05,D50&lt;0.35,D50&lt;0.8,A50&lt;5.45),1.1,IF(AND(H50&gt;=14.494,A50&gt;=5.05,D50&lt;0.35,D50&lt;0.8,A50&lt;5.45),1.6,IF(AND(G50&lt;0.338,D50&lt;1.25,G50&gt;=0.164,F50&lt;2.5,A50&gt;=5.45),4.1,IF(AND(H50&lt;8.397,D50&gt;=1.25,G50&gt;=0.164,F50&lt;2.5,A50&gt;=5.45),4,IF(AND(H50&lt;11.031,H50&lt;14.494,A50&gt;=5.05,D50&lt;0.35,D50&lt;0.8,A50&lt;5.45),1.5,IF(AND(H50&gt;=11.031,H50&lt;14.494,A50&gt;=5.05,D50&lt;0.35,D50&lt;0.8,A50&lt;5.45),1.44,IF(AND(B50&lt;2.65,H50&gt;=8.397,D50&gt;=1.25,G50&gt;=0.164,F50&lt;2.5,A50&gt;=5.45),4.767,IF(AND(H50&lt;7.388,G50&lt;0.487,G50&lt;0.719,H50&lt;16.718,F50&gt;=2.5,A50&gt;=5.45),5.067,IF(AND(G50&lt;0.533,G50&gt;=0.487,G50&lt;0.719,H50&lt;16.718,F50&gt;=2.5,A50&gt;=5.45),5.8,IF(AND(G50&gt;=0.533,G50&gt;=0.487,G50&lt;0.719,H50&lt;16.718,F50&gt;=2.5,A50&gt;=5.45),5.86,IF(AND(B50&lt;3.25,A50&gt;=4.95,A50&gt;=4.35,A50&lt;5.05,D50&lt;0.35,D50&lt;0.8,A50&lt;5.45),1.2,IF(AND(A50&lt;5.6,H50&lt;11.218,G50&gt;=0.338,D50&lt;1.25,G50&gt;=0.164,F50&lt;2.5,A50&gt;=5.45),3.7,IF(AND(A50&gt;=5.6,H50&lt;11.218,G50&gt;=0.338,D50&lt;1.25,G50&gt;=0.164,F50&lt;2.5,A50&gt;=5.45),3.5,IF(AND(H50&lt;12.668,H50&gt;=11.218,G50&gt;=0.338,D50&lt;1.25,G50&gt;=0.164,F50&lt;2.5,A50&gt;=5.45),3.9,IF(AND(H50&gt;=12.668,H50&gt;=11.218,G50&gt;=0.338,D50&lt;1.25,G50&gt;=0.164,F50&lt;2.5,A50&gt;=5.45),4,IF(AND(H50&gt;=15.705,B50&gt;=2.65,H50&gt;=8.397,D50&gt;=1.25,G50&gt;=0.164,F50&lt;2.5,A50&gt;=5.45),4.8,IF(AND(B50&lt;2.75,H50&gt;=7.388,G50&lt;0.487,G50&lt;0.719,H50&lt;16.718,F50&gt;=2.5,A50&gt;=5.45),5.26,IF(AND(B50&lt;2.95,A50&lt;4.5,A50&lt;4.95,A50&gt;=4.35,A50&lt;5.05,D50&lt;0.35,D50&lt;0.8,A50&lt;5.45),1.4,IF(AND(B50&gt;=2.95,A50&lt;4.5,A50&lt;4.95,A50&gt;=4.35,A50&lt;5.05,D50&lt;0.35,D50&lt;0.8,A50&lt;5.45),1.3,IF(AND(H50&gt;=13.924,A50&gt;=4.5,A50&lt;4.95,A50&gt;=4.35,A50&lt;5.05,D50&lt;0.35,D50&lt;0.8,A50&lt;5.45),1.5,IF(AND(G50&lt;0.252,B50&gt;=3.25,A50&gt;=4.95,A50&gt;=4.35,A50&lt;5.05,D50&lt;0.35,D50&lt;0.8,A50&lt;5.45),1.4,IF(AND(G50&gt;=0.252,B50&gt;=3.25,A50&gt;=4.95,A50&gt;=4.35,A50&lt;5.05,D50&lt;0.35,D50&lt;0.8,A50&lt;5.45),1.32,IF(AND(G50&gt;=0.473,H50&lt;15.705,B50&gt;=2.65,H50&gt;=8.397,D50&gt;=1.25,G50&gt;=0.164,F50&lt;2.5,A50&gt;=5.45),4.7,IF(AND(B50&gt;=3.15,B50&gt;=2.75,H50&gt;=7.388,G50&lt;0.487,G50&lt;0.719,H50&lt;16.718,F50&gt;=2.5,A50&gt;=5.45),5.7,IF(AND(B50&lt;3.15,H50&lt;13.924,A50&gt;=4.5,A50&lt;4.95,A50&gt;=4.35,A50&lt;5.05,D50&lt;0.35,D50&lt;0.8,A50&lt;5.45),1.433,IF(AND(B50&gt;=3.15,H50&lt;13.924,A50&gt;=4.5,A50&lt;4.95,A50&gt;=4.35,A50&lt;5.05,D50&lt;0.35,D50&lt;0.8,A50&lt;5.45),1.4,IF(AND(H50&gt;=14.81,G50&lt;0.473,H50&lt;15.705,B50&gt;=2.65,H50&gt;=8.397,D50&gt;=1.25,G50&gt;=0.164,F50&lt;2.5,A50&gt;=5.45),4.2,IF(AND(A50&lt;6.65,B50&lt;3.15,B50&gt;=2.75,H50&gt;=7.388,G50&lt;0.487,G50&lt;0.719,H50&lt;16.718,F50&gt;=2.5,A50&gt;=5.45),5.6,IF(AND(A50&gt;=6.65,B50&lt;3.15,B50&gt;=2.75,H50&gt;=7.388,G50&lt;0.487,G50&lt;0.719,H50&lt;16.718,F50&gt;=2.5,A50&gt;=5.45),5.4,IF(AND(A50&lt;6.15,H50&lt;14.81,G50&lt;0.473,H50&lt;15.705,B50&gt;=2.65,H50&gt;=8.397,D50&gt;=1.25,G50&gt;=0.164,F50&lt;2.5,A50&gt;=5.45),4.5,IF(AND(A50&gt;=6.15,H50&lt;14.81,G50&lt;0.473,H50&lt;15.705,B50&gt;=2.65,H50&gt;=8.397,D50&gt;=1.25,G50&gt;=0.164,F50&lt;2.5,A50&gt;=5.45),4.4,"shouldnthappen"))))))))))))))))))))))))))))))))))))</f>
        <v>1.4</v>
      </c>
      <c r="U50" s="1" t="n">
        <f aca="false">IF(AND(G50&gt;=0.934,F50&lt;1.5),1.7,IF(AND(D50&lt;0.15,D50&lt;0.25,G50&lt;0.934,F50&lt;1.5),1.38,IF(AND(H50&gt;=14.379,D50&gt;=0.25,G50&lt;0.934,F50&lt;1.5),1.7,IF(AND(A50&lt;5.3,D50&lt;1.35,F50&lt;2.5,F50&gt;=1.5),3.15,IF(AND(H50&lt;7.148,D50&gt;=1.35,F50&lt;2.5,F50&gt;=1.5),3.9,IF(AND(G50&lt;0.352,A50&lt;6.15,F50&gt;=2.5,F50&gt;=1.5),4.5,IF(AND(G50&gt;=0.352,A50&lt;6.15,F50&gt;=2.5,F50&gt;=1.5),4.92,IF(AND(B50&lt;2.85,A50&gt;=6.15,F50&gt;=2.5,F50&gt;=1.5),6.2,IF(AND(D50&gt;=0.45,H50&lt;14.379,D50&gt;=0.25,G50&lt;0.934,F50&lt;1.5),1.65,IF(AND(G50&gt;=0.857,A50&gt;=5.3,D50&lt;1.35,F50&lt;2.5,F50&gt;=1.5),4.3,IF(AND(A50&gt;=7.25,B50&gt;=2.85,A50&gt;=6.15,F50&gt;=2.5,F50&gt;=1.5),6.425,IF(AND(H50&lt;9.499,A50&lt;5.05,D50&gt;=0.15,D50&lt;0.25,G50&lt;0.934,F50&lt;1.5),1.4,IF(AND(A50&gt;=5.45,A50&gt;=5.05,D50&gt;=0.15,D50&lt;0.25,G50&lt;0.934,F50&lt;1.5),1.3,IF(AND(B50&gt;=4.15,D50&lt;0.45,H50&lt;14.379,D50&gt;=0.25,G50&lt;0.934,F50&lt;1.5),1.5,IF(AND(A50&gt;=5.75,G50&lt;0.857,A50&gt;=5.3,D50&lt;1.35,F50&lt;2.5,F50&gt;=1.5),4.02,IF(AND(A50&lt;6.65,G50&lt;0.333,H50&gt;=7.148,D50&gt;=1.35,F50&lt;2.5,F50&gt;=1.5),4.475,IF(AND(A50&gt;=6.65,G50&lt;0.333,H50&gt;=7.148,D50&gt;=1.35,F50&lt;2.5,F50&gt;=1.5),4.8,IF(AND(D50&gt;=1.45,G50&gt;=0.333,H50&gt;=7.148,D50&gt;=1.35,F50&lt;2.5,F50&gt;=1.5),4.85,IF(AND(G50&gt;=0.861,A50&lt;7.25,B50&gt;=2.85,A50&gt;=6.15,F50&gt;=2.5,F50&gt;=1.5),5.2,IF(AND(G50&lt;0.571,H50&gt;=9.499,A50&lt;5.05,D50&gt;=0.15,D50&lt;0.25,G50&lt;0.934,F50&lt;1.5),1.2,IF(AND(G50&gt;=0.571,H50&gt;=9.499,A50&lt;5.05,D50&gt;=0.15,D50&lt;0.25,G50&lt;0.934,F50&lt;1.5),1.3,IF(AND(H50&lt;9.283,A50&lt;5.45,A50&gt;=5.05,D50&gt;=0.15,D50&lt;0.25,G50&lt;0.934,F50&lt;1.5),1.5,IF(AND(H50&gt;=9.283,A50&lt;5.45,A50&gt;=5.05,D50&gt;=0.15,D50&lt;0.25,G50&lt;0.934,F50&lt;1.5),1.425,IF(AND(A50&lt;4.9,B50&lt;4.15,D50&lt;0.45,H50&lt;14.379,D50&gt;=0.25,G50&lt;0.934,F50&lt;1.5),1.4,IF(AND(A50&gt;=4.9,B50&lt;4.15,D50&lt;0.45,H50&lt;14.379,D50&gt;=0.25,G50&lt;0.934,F50&lt;1.5),1.325,IF(AND(G50&lt;0.572,A50&lt;5.75,G50&lt;0.857,A50&gt;=5.3,D50&lt;1.35,F50&lt;2.5,F50&gt;=1.5),3.65,IF(AND(G50&gt;=0.572,A50&lt;5.75,G50&lt;0.857,A50&gt;=5.3,D50&lt;1.35,F50&lt;2.5,F50&gt;=1.5),3.9,IF(AND(A50&lt;6.75,D50&lt;1.45,G50&gt;=0.333,H50&gt;=7.148,D50&gt;=1.35,F50&lt;2.5,F50&gt;=1.5),4.4,IF(AND(A50&gt;=6.75,D50&lt;1.45,G50&gt;=0.333,H50&gt;=7.148,D50&gt;=1.35,F50&lt;2.5,F50&gt;=1.5),4.78,IF(AND(A50&lt;6.6,B50&lt;3.25,G50&lt;0.861,A50&lt;7.25,B50&gt;=2.85,A50&gt;=6.15,F50&gt;=2.5,F50&gt;=1.5),5.333,IF(AND(H50&lt;11.461,B50&gt;=3.25,G50&lt;0.861,A50&lt;7.25,B50&gt;=2.85,A50&gt;=6.15,F50&gt;=2.5,F50&gt;=1.5),6.025,IF(AND(H50&gt;=11.461,B50&gt;=3.25,G50&lt;0.861,A50&lt;7.25,B50&gt;=2.85,A50&gt;=6.15,F50&gt;=2.5,F50&gt;=1.5),5.667,IF(AND(H50&gt;=14.564,A50&gt;=6.6,B50&lt;3.25,G50&lt;0.861,A50&lt;7.25,B50&gt;=2.85,A50&gt;=6.15,F50&gt;=2.5,F50&gt;=1.5),5.4,IF(AND(D50&gt;=2.35,H50&lt;14.564,A50&gt;=6.6,B50&lt;3.25,G50&lt;0.861,A50&lt;7.25,B50&gt;=2.85,A50&gt;=6.15,F50&gt;=2.5,F50&gt;=1.5),5.6,IF(AND(A50&lt;6.85,D50&lt;2.35,H50&lt;14.564,A50&gt;=6.6,B50&lt;3.25,G50&lt;0.861,A50&lt;7.25,B50&gt;=2.85,A50&gt;=6.15,F50&gt;=2.5,F50&gt;=1.5),5.9,IF(AND(A50&gt;=6.85,D50&lt;2.35,H50&lt;14.564,A50&gt;=6.6,B50&lt;3.25,G50&lt;0.861,A50&lt;7.25,B50&gt;=2.85,A50&gt;=6.15,F50&gt;=2.5,F50&gt;=1.5),5.78,"shouldnthappen"))))))))))))))))))))))))))))))))))))</f>
        <v>1.4</v>
      </c>
      <c r="V50" s="1" t="n">
        <f aca="false">IF(AND(H50&lt;5.748,A50&lt;5.05,D50&lt;0.75),1,IF(AND(B50&lt;3.15,H50&gt;=5.748,A50&lt;5.05,D50&lt;0.75),1.475,IF(AND(G50&gt;=0.801,D50&lt;0.25,A50&gt;=5.05,D50&lt;0.75),1.7,IF(AND(D50&gt;=0.45,D50&gt;=0.25,A50&gt;=5.05,D50&lt;0.75),1.7,IF(AND(B50&lt;2.35,F50&lt;2.5,B50&lt;2.75,D50&gt;=0.75),4.16,IF(AND(D50&lt;1.75,F50&gt;=2.5,B50&lt;2.75,D50&gt;=0.75),4.875,IF(AND(D50&gt;=1.75,F50&gt;=2.5,B50&lt;2.75,D50&gt;=0.75),5.333,IF(AND(H50&gt;=16.284,D50&gt;=1.55,B50&gt;=2.75,D50&gt;=0.75),6.6,IF(AND(H50&gt;=14.144,B50&gt;=3.15,H50&gt;=5.748,A50&lt;5.05,D50&lt;0.75),1.3,IF(AND(A50&lt;5.45,G50&lt;0.801,D50&lt;0.25,A50&gt;=5.05,D50&lt;0.75),1.5,IF(AND(A50&gt;=5.45,G50&lt;0.801,D50&lt;0.25,A50&gt;=5.05,D50&lt;0.75),1.34,IF(AND(B50&lt;3.75,D50&lt;0.45,D50&gt;=0.25,A50&gt;=5.05,D50&lt;0.75),1.467,IF(AND(B50&gt;=3.75,D50&lt;0.45,D50&gt;=0.25,A50&gt;=5.05,D50&lt;0.75),1.767,IF(AND(G50&gt;=0.896,B50&gt;=2.35,F50&lt;2.5,B50&lt;2.75,D50&gt;=0.75),4.9,IF(AND(H50&lt;15.504,D50&lt;1.35,D50&lt;1.55,B50&gt;=2.75,D50&gt;=0.75),4.2,IF(AND(H50&gt;=15.504,D50&lt;1.35,D50&lt;1.55,B50&gt;=2.75,D50&gt;=0.75),4.6,IF(AND(H50&lt;9.767,D50&gt;=1.35,D50&lt;1.55,B50&gt;=2.75,D50&gt;=0.75),5.1,IF(AND(A50&lt;4.5,H50&lt;14.144,B50&gt;=3.15,H50&gt;=5.748,A50&lt;5.05,D50&lt;0.75),1.3,IF(AND(A50&gt;=4.5,H50&lt;14.144,B50&gt;=3.15,H50&gt;=5.748,A50&lt;5.05,D50&lt;0.75),1.4,IF(AND(D50&gt;=1.15,G50&lt;0.896,B50&gt;=2.35,F50&lt;2.5,B50&lt;2.75,D50&gt;=0.75),4.04,IF(AND(B50&lt;2.9,H50&gt;=9.767,D50&gt;=1.35,D50&lt;1.55,B50&gt;=2.75,D50&gt;=0.75),4.8,IF(AND(D50&lt;1.7,A50&gt;=7.05,H50&lt;16.284,D50&gt;=1.55,B50&gt;=2.75,D50&gt;=0.75),5.8,IF(AND(D50&gt;=1.7,A50&gt;=7.05,H50&lt;16.284,D50&gt;=1.55,B50&gt;=2.75,D50&gt;=0.75),6.3,IF(AND(B50&lt;2.45,D50&lt;1.15,G50&lt;0.896,B50&gt;=2.35,F50&lt;2.5,B50&lt;2.75,D50&gt;=0.75),3.767,IF(AND(B50&gt;=2.45,D50&lt;1.15,G50&lt;0.896,B50&gt;=2.35,F50&lt;2.5,B50&lt;2.75,D50&gt;=0.75),3.167,IF(AND(B50&gt;=3.15,B50&gt;=2.9,H50&gt;=9.767,D50&gt;=1.35,D50&lt;1.55,B50&gt;=2.75,D50&gt;=0.75),4.7,IF(AND(D50&lt;1.9,D50&lt;2.05,A50&lt;7.05,H50&lt;16.284,D50&gt;=1.55,B50&gt;=2.75,D50&gt;=0.75),4.82,IF(AND(D50&gt;=1.9,D50&lt;2.05,A50&lt;7.05,H50&lt;16.284,D50&gt;=1.55,B50&gt;=2.75,D50&gt;=0.75),5.067,IF(AND(H50&lt;12.721,B50&lt;3.15,B50&gt;=2.9,H50&gt;=9.767,D50&gt;=1.35,D50&lt;1.55,B50&gt;=2.75,D50&gt;=0.75),4.5,IF(AND(H50&gt;=12.721,B50&lt;3.15,B50&gt;=2.9,H50&gt;=9.767,D50&gt;=1.35,D50&lt;1.55,B50&gt;=2.75,D50&gt;=0.75),4.433,IF(AND(H50&lt;9.525,G50&lt;0.364,D50&gt;=2.05,A50&lt;7.05,H50&lt;16.284,D50&gt;=1.55,B50&gt;=2.75,D50&gt;=0.75),5.1,IF(AND(A50&lt;6.25,G50&gt;=0.364,D50&gt;=2.05,A50&lt;7.05,H50&lt;16.284,D50&gt;=1.55,B50&gt;=2.75,D50&gt;=0.75),5.4,IF(AND(H50&lt;10.898,H50&gt;=9.525,G50&lt;0.364,D50&gt;=2.05,A50&lt;7.05,H50&lt;16.284,D50&gt;=1.55,B50&gt;=2.75,D50&gt;=0.75),5.6,IF(AND(H50&lt;8.711,A50&gt;=6.25,G50&gt;=0.364,D50&gt;=2.05,A50&lt;7.05,H50&lt;16.284,D50&gt;=1.55,B50&gt;=2.75,D50&gt;=0.75),5.7,IF(AND(H50&gt;=8.711,A50&gt;=6.25,G50&gt;=0.364,D50&gt;=2.05,A50&lt;7.05,H50&lt;16.284,D50&gt;=1.55,B50&gt;=2.75,D50&gt;=0.75),5.84,IF(AND(D50&lt;2.2,H50&gt;=10.898,H50&gt;=9.525,G50&lt;0.364,D50&gt;=2.05,A50&lt;7.05,H50&lt;16.284,D50&gt;=1.55,B50&gt;=2.75,D50&gt;=0.75),5.4,IF(AND(D50&gt;=2.2,H50&gt;=10.898,H50&gt;=9.525,G50&lt;0.364,D50&gt;=2.05,A50&lt;7.05,H50&lt;16.284,D50&gt;=1.55,B50&gt;=2.75,D50&gt;=0.75),5.3,"shouldnthappen")))))))))))))))))))))))))))))))))))))</f>
        <v>1.4</v>
      </c>
      <c r="W50" s="1" t="n">
        <f aca="false">IF(AND(H50&lt;6.926,D50&gt;=0.35,D50&lt;0.8),1.9,IF(AND(H50&gt;=6.926,D50&gt;=0.35,D50&lt;0.8),1.533,IF(AND(H50&lt;13.492,A50&lt;4.75,D50&lt;0.35,D50&lt;0.8),1.1,IF(AND(H50&gt;=13.492,A50&lt;4.75,D50&lt;0.35,D50&lt;0.8),1.375,IF(AND(B50&lt;2.75,A50&gt;=5.85,F50&lt;2.5,D50&gt;=0.8),4.833,IF(AND(B50&lt;3.3,A50&gt;=7.05,F50&gt;=2.5,D50&gt;=0.8),5.8,IF(AND(B50&gt;=3.3,A50&gt;=7.05,F50&gt;=2.5,D50&gt;=0.8),6.325,IF(AND(D50&gt;=0.25,A50&lt;5.05,A50&gt;=4.75,D50&lt;0.35,D50&lt;0.8),1.3,IF(AND(B50&lt;3.6,A50&gt;=5.05,A50&gt;=4.75,D50&lt;0.35,D50&lt;0.8),1.4,IF(AND(H50&lt;10.194,G50&lt;0.412,A50&lt;5.85,F50&lt;2.5,D50&gt;=0.8),4.133,IF(AND(H50&gt;=10.194,G50&lt;0.412,A50&lt;5.85,F50&lt;2.5,D50&gt;=0.8),4.5,IF(AND(A50&lt;5.35,G50&gt;=0.412,A50&lt;5.85,F50&lt;2.5,D50&gt;=0.8),3.15,IF(AND(A50&lt;6.2,B50&gt;=2.75,A50&gt;=5.85,F50&lt;2.5,D50&gt;=0.8),4.3,IF(AND(H50&lt;5.767,A50&lt;6.2,A50&lt;7.05,F50&gt;=2.5,D50&gt;=0.8),4.5,IF(AND(G50&gt;=0.861,A50&gt;=6.2,A50&lt;7.05,F50&gt;=2.5,D50&gt;=0.8),5.2,IF(AND(B50&lt;3.15,D50&lt;0.25,A50&lt;5.05,A50&gt;=4.75,D50&lt;0.35,D50&lt;0.8),1.55,IF(AND(A50&lt;5.45,B50&gt;=3.6,A50&gt;=5.05,A50&gt;=4.75,D50&lt;0.35,D50&lt;0.8),1.5,IF(AND(A50&gt;=5.45,B50&gt;=3.6,A50&gt;=5.05,A50&gt;=4.75,D50&lt;0.35,D50&lt;0.8),1.4,IF(AND(G50&gt;=0.772,A50&gt;=5.35,G50&gt;=0.412,A50&lt;5.85,F50&lt;2.5,D50&gt;=0.8),3.9,IF(AND(D50&gt;=1.45,A50&gt;=6.2,B50&gt;=2.75,A50&gt;=5.85,F50&lt;2.5,D50&gt;=0.8),4.775,IF(AND(G50&lt;0.5,H50&gt;=5.767,A50&lt;6.2,A50&lt;7.05,F50&gt;=2.5,D50&gt;=0.8),5.1,IF(AND(G50&gt;=0.5,H50&gt;=5.767,A50&lt;6.2,A50&lt;7.05,F50&gt;=2.5,D50&gt;=0.8),4.95,IF(AND(B50&gt;=3.25,G50&lt;0.861,A50&gt;=6.2,A50&lt;7.05,F50&gt;=2.5,D50&gt;=0.8),5.75,IF(AND(A50&lt;4.95,B50&gt;=3.15,D50&lt;0.25,A50&lt;5.05,A50&gt;=4.75,D50&lt;0.35,D50&lt;0.8),1.4,IF(AND(A50&lt;5.65,G50&lt;0.772,A50&gt;=5.35,G50&gt;=0.412,A50&lt;5.85,F50&lt;2.5,D50&gt;=0.8),3.6,IF(AND(A50&gt;=5.65,G50&lt;0.772,A50&gt;=5.35,G50&gt;=0.412,A50&lt;5.85,F50&lt;2.5,D50&gt;=0.8),3.5,IF(AND(B50&gt;=3.15,D50&lt;1.45,A50&gt;=6.2,B50&gt;=2.75,A50&gt;=5.85,F50&lt;2.5,D50&gt;=0.8),4.7,IF(AND(A50&gt;=6.65,B50&lt;3.25,G50&lt;0.861,A50&gt;=6.2,A50&lt;7.05,F50&gt;=2.5,D50&gt;=0.8),5.567,IF(AND(H50&lt;9.499,A50&gt;=4.95,B50&gt;=3.15,D50&lt;0.25,A50&lt;5.05,A50&gt;=4.75,D50&lt;0.35,D50&lt;0.8),1.4,IF(AND(H50&gt;=9.499,A50&gt;=4.95,B50&gt;=3.15,D50&lt;0.25,A50&lt;5.05,A50&gt;=4.75,D50&lt;0.35,D50&lt;0.8),1.2,IF(AND(G50&lt;0.765,B50&lt;3.15,D50&lt;1.45,A50&gt;=6.2,B50&gt;=2.75,A50&gt;=5.85,F50&lt;2.5,D50&gt;=0.8),4.4,IF(AND(G50&gt;=0.765,B50&lt;3.15,D50&lt;1.45,A50&gt;=6.2,B50&gt;=2.75,A50&gt;=5.85,F50&lt;2.5,D50&gt;=0.8),4.6,IF(AND(H50&lt;10.667,A50&lt;6.65,B50&lt;3.25,G50&lt;0.861,A50&gt;=6.2,A50&lt;7.05,F50&gt;=2.5,D50&gt;=0.8),5.167,IF(AND(G50&lt;0.627,H50&gt;=10.667,A50&lt;6.65,B50&lt;3.25,G50&lt;0.861,A50&gt;=6.2,A50&lt;7.05,F50&gt;=2.5,D50&gt;=0.8),5.64,IF(AND(G50&gt;=0.627,H50&gt;=10.667,A50&lt;6.65,B50&lt;3.25,G50&lt;0.861,A50&gt;=6.2,A50&lt;7.05,F50&gt;=2.5,D50&gt;=0.8),5.1,"shouldnthappen")))))))))))))))))))))))))))))))))))</f>
        <v>1.1</v>
      </c>
      <c r="X50" s="1" t="n">
        <f aca="false">IF(AND(B50&lt;3.05,H50&lt;6.697,A50&lt;5.45),4.1,IF(AND(B50&gt;=3.05,H50&lt;6.697,A50&lt;5.45),1.48,IF(AND(D50&lt;0.7,A50&lt;5.9,A50&gt;=5.45),1.4,IF(AND(A50&lt;4.35,B50&lt;3.3,H50&gt;=6.697,A50&lt;5.45),1.1,IF(AND(G50&lt;0.372,D50&gt;=0.7,A50&lt;5.9,A50&gt;=5.45),4.36,IF(AND(A50&gt;=4.9,A50&gt;=4.35,B50&lt;3.3,H50&gt;=6.697,A50&lt;5.45),1.6,IF(AND(H50&gt;=14.171,A50&lt;5.15,B50&gt;=3.3,H50&gt;=6.697,A50&lt;5.45),1.6,IF(AND(G50&lt;0.451,A50&gt;=5.15,B50&gt;=3.3,H50&gt;=6.697,A50&lt;5.45),1.367,IF(AND(G50&gt;=0.451,A50&gt;=5.15,B50&gt;=3.3,H50&gt;=6.697,A50&lt;5.45),1.5,IF(AND(G50&lt;0.332,D50&lt;1.45,F50&lt;2.5,A50&gt;=5.9,A50&gt;=5.45),4.35,IF(AND(A50&lt;6.15,D50&gt;=1.45,F50&lt;2.5,A50&gt;=5.9,A50&gt;=5.45),5.1,IF(AND(D50&gt;=2.4,G50&lt;0.432,F50&gt;=2.5,A50&gt;=5.9,A50&gt;=5.45),5.78,IF(AND(A50&lt;6.15,G50&gt;=0.432,F50&gt;=2.5,A50&gt;=5.9,A50&gt;=5.45),4.9,IF(AND(B50&lt;3.1,A50&lt;4.9,A50&gt;=4.35,B50&lt;3.3,H50&gt;=6.697,A50&lt;5.45),1.4,IF(AND(B50&gt;=3.1,A50&lt;4.9,A50&gt;=4.35,B50&lt;3.3,H50&gt;=6.697,A50&lt;5.45),1.3,IF(AND(G50&lt;0.343,H50&lt;14.171,A50&lt;5.15,B50&gt;=3.3,H50&gt;=6.697,A50&lt;5.45),1.433,IF(AND(G50&gt;=0.343,H50&lt;14.171,A50&lt;5.15,B50&gt;=3.3,H50&gt;=6.697,A50&lt;5.45),1.525,IF(AND(D50&lt;1.05,B50&lt;2.55,G50&gt;=0.372,D50&gt;=0.7,A50&lt;5.9,A50&gt;=5.45),3.7,IF(AND(H50&lt;10.596,B50&gt;=2.55,G50&gt;=0.372,D50&gt;=0.7,A50&lt;5.9,A50&gt;=5.45),3.525,IF(AND(H50&gt;=10.596,B50&gt;=2.55,G50&gt;=0.372,D50&gt;=0.7,A50&lt;5.9,A50&gt;=5.45),3.9,IF(AND(H50&lt;14.314,G50&gt;=0.332,D50&lt;1.45,F50&lt;2.5,A50&gt;=5.9,A50&gt;=5.45),4.4,IF(AND(H50&gt;=14.314,G50&gt;=0.332,D50&lt;1.45,F50&lt;2.5,A50&gt;=5.9,A50&gt;=5.45),4.7,IF(AND(H50&lt;13.906,A50&gt;=6.15,D50&gt;=1.45,F50&lt;2.5,A50&gt;=5.9,A50&gt;=5.45),4.675,IF(AND(H50&gt;=13.906,A50&gt;=6.15,D50&gt;=1.45,F50&lt;2.5,A50&gt;=5.9,A50&gt;=5.45),4.9,IF(AND(G50&lt;0.093,D50&lt;2.4,G50&lt;0.432,F50&gt;=2.5,A50&gt;=5.9,A50&gt;=5.45),5.6,IF(AND(B50&lt;2.95,A50&gt;=6.15,G50&gt;=0.432,F50&gt;=2.5,A50&gt;=5.9,A50&gt;=5.45),5.86,IF(AND(A50&lt;5.55,D50&gt;=1.05,B50&lt;2.55,G50&gt;=0.372,D50&gt;=0.7,A50&lt;5.9,A50&gt;=5.45),4,IF(AND(A50&gt;=5.55,D50&gt;=1.05,B50&lt;2.55,G50&gt;=0.372,D50&gt;=0.7,A50&lt;5.9,A50&gt;=5.45),3.9,IF(AND(D50&lt;1.7,G50&gt;=0.093,D50&lt;2.4,G50&lt;0.432,F50&gt;=2.5,A50&gt;=5.9,A50&gt;=5.45),5.05,IF(AND(G50&gt;=0.774,B50&gt;=2.95,A50&gt;=6.15,G50&gt;=0.432,F50&gt;=2.5,A50&gt;=5.9,A50&gt;=5.45),5.3,IF(AND(G50&gt;=0.312,D50&gt;=1.7,G50&gt;=0.093,D50&lt;2.4,G50&lt;0.432,F50&gt;=2.5,A50&gt;=5.9,A50&gt;=5.45),5.4,IF(AND(D50&lt;2.45,G50&lt;0.774,B50&gt;=2.95,A50&gt;=6.15,G50&gt;=0.432,F50&gt;=2.5,A50&gt;=5.9,A50&gt;=5.45),5.66,IF(AND(D50&gt;=2.45,G50&lt;0.774,B50&gt;=2.95,A50&gt;=6.15,G50&gt;=0.432,F50&gt;=2.5,A50&gt;=5.9,A50&gt;=5.45),6,IF(AND(G50&gt;=0.301,G50&lt;0.312,D50&gt;=1.7,G50&gt;=0.093,D50&lt;2.4,G50&lt;0.432,F50&gt;=2.5,A50&gt;=5.9,A50&gt;=5.45),5.1,IF(AND(A50&lt;6.45,G50&lt;0.301,G50&lt;0.312,D50&gt;=1.7,G50&gt;=0.093,D50&lt;2.4,G50&lt;0.432,F50&gt;=2.5,A50&gt;=5.9,A50&gt;=5.45),5.3,IF(AND(A50&gt;=6.45,G50&lt;0.301,G50&lt;0.312,D50&gt;=1.7,G50&gt;=0.093,D50&lt;2.4,G50&lt;0.432,F50&gt;=2.5,A50&gt;=5.9,A50&gt;=5.45),5.2,"shouldnthappen"))))))))))))))))))))))))))))))))))))</f>
        <v>1.3</v>
      </c>
      <c r="Y50" s="1" t="n">
        <f aca="false">IF(AND(H50&lt;6.51,F50&lt;1.5),1.8,IF(AND(H50&gt;=16.674,F50&gt;=1.5),6.533,IF(AND(D50&gt;=0.45,H50&gt;=6.51,F50&lt;1.5),1.667,IF(AND(H50&gt;=13.805,G50&lt;0.154,H50&lt;16.674,F50&gt;=1.5),6.7,IF(AND(D50&lt;0.15,A50&lt;5.05,D50&lt;0.45,H50&gt;=6.51,F50&lt;1.5),1.4,IF(AND(H50&gt;=13.586,A50&gt;=5.05,D50&lt;0.45,H50&gt;=6.51,F50&lt;1.5),1.3,IF(AND(F50&lt;2.5,H50&lt;13.805,G50&lt;0.154,H50&lt;16.674,F50&gt;=1.5),4.6,IF(AND(H50&lt;8.929,D50&lt;1.35,G50&gt;=0.154,H50&lt;16.674,F50&gt;=1.5),3.64,IF(AND(G50&lt;0.05,H50&lt;13.586,A50&gt;=5.05,D50&lt;0.45,H50&gt;=6.51,F50&lt;1.5),1.4,IF(AND(G50&gt;=0.107,F50&gt;=2.5,H50&lt;13.805,G50&lt;0.154,H50&lt;16.674,F50&gt;=1.5),5.3,IF(AND(B50&gt;=2.75,H50&gt;=8.929,D50&lt;1.35,G50&gt;=0.154,H50&lt;16.674,F50&gt;=1.5),4.433,IF(AND(D50&gt;=1.55,F50&lt;2.5,D50&gt;=1.35,G50&gt;=0.154,H50&lt;16.674,F50&gt;=1.5),4.975,IF(AND(H50&lt;6.93,F50&gt;=2.5,D50&gt;=1.35,G50&gt;=0.154,H50&lt;16.674,F50&gt;=1.5),4.5,IF(AND(H50&lt;12.675,G50&lt;0.217,D50&gt;=0.15,A50&lt;5.05,D50&lt;0.45,H50&gt;=6.51,F50&lt;1.5),1.4,IF(AND(H50&gt;=12.675,G50&lt;0.217,D50&gt;=0.15,A50&lt;5.05,D50&lt;0.45,H50&gt;=6.51,F50&lt;1.5),1.5,IF(AND(A50&lt;4.65,G50&gt;=0.217,D50&gt;=0.15,A50&lt;5.05,D50&lt;0.45,H50&gt;=6.51,F50&lt;1.5),1.35,IF(AND(D50&lt;0.25,G50&gt;=0.05,H50&lt;13.586,A50&gt;=5.05,D50&lt;0.45,H50&gt;=6.51,F50&lt;1.5),1.467,IF(AND(D50&gt;=0.25,G50&gt;=0.05,H50&lt;13.586,A50&gt;=5.05,D50&lt;0.45,H50&gt;=6.51,F50&lt;1.5),1.5,IF(AND(H50&lt;9.15,G50&lt;0.107,F50&gt;=2.5,H50&lt;13.805,G50&lt;0.154,H50&lt;16.674,F50&gt;=1.5),5.7,IF(AND(H50&gt;=9.15,G50&lt;0.107,F50&gt;=2.5,H50&lt;13.805,G50&lt;0.154,H50&lt;16.674,F50&gt;=1.5),5.6,IF(AND(G50&lt;0.404,B50&lt;2.75,H50&gt;=8.929,D50&lt;1.35,G50&gt;=0.154,H50&lt;16.674,F50&gt;=1.5),4.15,IF(AND(G50&gt;=0.404,B50&lt;2.75,H50&gt;=8.929,D50&lt;1.35,G50&gt;=0.154,H50&lt;16.674,F50&gt;=1.5),3.9,IF(AND(A50&gt;=6.75,D50&lt;1.55,F50&lt;2.5,D50&gt;=1.35,G50&gt;=0.154,H50&lt;16.674,F50&gt;=1.5),4.82,IF(AND(D50&lt;0.25,A50&gt;=4.65,G50&gt;=0.217,D50&gt;=0.15,A50&lt;5.05,D50&lt;0.45,H50&gt;=6.51,F50&lt;1.5),1.325,IF(AND(D50&gt;=0.25,A50&gt;=4.65,G50&gt;=0.217,D50&gt;=0.15,A50&lt;5.05,D50&lt;0.45,H50&gt;=6.51,F50&lt;1.5),1.3,IF(AND(A50&lt;6.55,A50&lt;6.75,D50&lt;1.55,F50&lt;2.5,D50&gt;=1.35,G50&gt;=0.154,H50&lt;16.674,F50&gt;=1.5),4.575,IF(AND(A50&gt;=6.55,A50&lt;6.75,D50&lt;1.55,F50&lt;2.5,D50&gt;=1.35,G50&gt;=0.154,H50&lt;16.674,F50&gt;=1.5),4.4,IF(AND(B50&lt;2.9,D50&lt;2.05,H50&gt;=6.93,F50&gt;=2.5,D50&gt;=1.35,G50&gt;=0.154,H50&lt;16.674,F50&gt;=1.5),5.05,IF(AND(H50&lt;8.884,D50&gt;=2.05,H50&gt;=6.93,F50&gt;=2.5,D50&gt;=1.35,G50&gt;=0.154,H50&lt;16.674,F50&gt;=1.5),5.1,IF(AND(H50&lt;13.711,B50&gt;=2.9,D50&lt;2.05,H50&gt;=6.93,F50&gt;=2.5,D50&gt;=1.35,G50&gt;=0.154,H50&lt;16.674,F50&gt;=1.5),5,IF(AND(H50&gt;=13.711,B50&gt;=2.9,D50&lt;2.05,H50&gt;=6.93,F50&gt;=2.5,D50&gt;=1.35,G50&gt;=0.154,H50&lt;16.674,F50&gt;=1.5),5.8,IF(AND(B50&lt;3.15,H50&gt;=8.884,D50&gt;=2.05,H50&gt;=6.93,F50&gt;=2.5,D50&gt;=1.35,G50&gt;=0.154,H50&lt;16.674,F50&gt;=1.5),5.56,IF(AND(B50&gt;=3.15,H50&gt;=8.884,D50&gt;=2.05,H50&gt;=6.93,F50&gt;=2.5,D50&gt;=1.35,G50&gt;=0.154,H50&lt;16.674,F50&gt;=1.5),5.9,"shouldnthappen")))))))))))))))))))))))))))))))))</f>
        <v>1.35</v>
      </c>
      <c r="Z50" s="1" t="n">
        <f aca="false">IF(AND(F50&gt;=2,B50&gt;=3.35),5.6,IF(AND(A50&lt;6.65,H50&gt;=15.076,B50&lt;3.35),4.8,IF(AND(A50&gt;=6.65,H50&gt;=15.076,B50&lt;3.35),6.15,IF(AND(H50&lt;6.542,F50&lt;2,B50&gt;=3.35),1.767,IF(AND(G50&gt;=0.653,D50&lt;0.75,H50&lt;15.076,B50&lt;3.35),1.55,IF(AND(D50&lt;0.15,G50&lt;0.653,D50&lt;0.75,H50&lt;15.076,B50&lt;3.35),1.1,IF(AND(G50&lt;0.356,A50&lt;5.05,H50&gt;=6.542,F50&lt;2,B50&gt;=3.35),1.4,IF(AND(G50&gt;=0.356,A50&lt;5.05,H50&gt;=6.542,F50&lt;2,B50&gt;=3.35),1.3,IF(AND(G50&gt;=0.566,A50&gt;=5.05,H50&gt;=6.542,F50&lt;2,B50&gt;=3.35),1.6,IF(AND(B50&gt;=3.1,D50&gt;=0.15,G50&lt;0.653,D50&lt;0.75,H50&lt;15.076,B50&lt;3.35),1.367,IF(AND(B50&gt;=2.65,D50&lt;1.45,B50&lt;2.75,D50&gt;=0.75,H50&lt;15.076,B50&lt;3.35),3.96,IF(AND(G50&lt;0.352,D50&gt;=1.45,B50&lt;2.75,D50&gt;=0.75,H50&lt;15.076,B50&lt;3.35),4.5,IF(AND(D50&gt;=1.35,A50&lt;6.2,B50&gt;=2.75,D50&gt;=0.75,H50&lt;15.076,B50&lt;3.35),4.733,IF(AND(A50&lt;4.7,B50&lt;3.1,D50&gt;=0.15,G50&lt;0.653,D50&lt;0.75,H50&lt;15.076,B50&lt;3.35),1.36,IF(AND(A50&gt;=4.7,B50&lt;3.1,D50&gt;=0.15,G50&lt;0.653,D50&lt;0.75,H50&lt;15.076,B50&lt;3.35),1.6,IF(AND(A50&lt;5.2,B50&lt;2.65,D50&lt;1.45,B50&lt;2.75,D50&gt;=0.75,H50&lt;15.076,B50&lt;3.35),3.3,IF(AND(A50&lt;6.5,G50&gt;=0.352,D50&gt;=1.45,B50&lt;2.75,D50&gt;=0.75,H50&lt;15.076,B50&lt;3.35),5,IF(AND(A50&gt;=6.5,G50&gt;=0.352,D50&gt;=1.45,B50&lt;2.75,D50&gt;=0.75,H50&lt;15.076,B50&lt;3.35),5.8,IF(AND(H50&lt;8.486,D50&lt;1.35,A50&lt;6.2,B50&gt;=2.75,D50&gt;=0.75,H50&lt;15.076,B50&lt;3.35),3.975,IF(AND(G50&lt;0.187,F50&lt;2.5,A50&gt;=6.2,B50&gt;=2.75,D50&gt;=0.75,H50&lt;15.076,B50&lt;3.35),5,IF(AND(G50&gt;=0.187,F50&lt;2.5,A50&gt;=6.2,B50&gt;=2.75,D50&gt;=0.75,H50&lt;15.076,B50&lt;3.35),4.525,IF(AND(A50&gt;=7.25,F50&gt;=2.5,A50&gt;=6.2,B50&gt;=2.75,D50&gt;=0.75,H50&lt;15.076,B50&lt;3.35),6.5,IF(AND(G50&lt;0.185,B50&lt;3.6,G50&lt;0.566,A50&gt;=5.05,H50&gt;=6.542,F50&lt;2,B50&gt;=3.35),1.45,IF(AND(G50&gt;=0.185,B50&lt;3.6,G50&lt;0.566,A50&gt;=5.05,H50&gt;=6.542,F50&lt;2,B50&gt;=3.35),1.34,IF(AND(G50&lt;0.13,B50&gt;=3.6,G50&lt;0.566,A50&gt;=5.05,H50&gt;=6.542,F50&lt;2,B50&gt;=3.35),1.45,IF(AND(G50&gt;=0.13,B50&gt;=3.6,G50&lt;0.566,A50&gt;=5.05,H50&gt;=6.542,F50&lt;2,B50&gt;=3.35),1.5,IF(AND(D50&lt;1.05,A50&gt;=5.2,B50&lt;2.65,D50&lt;1.45,B50&lt;2.75,D50&gt;=0.75,H50&lt;15.076,B50&lt;3.35),3.5,IF(AND(D50&gt;=1.05,A50&gt;=5.2,B50&lt;2.65,D50&lt;1.45,B50&lt;2.75,D50&gt;=0.75,H50&lt;15.076,B50&lt;3.35),3.94,IF(AND(H50&lt;10.983,H50&gt;=8.486,D50&lt;1.35,A50&lt;6.2,B50&gt;=2.75,D50&gt;=0.75,H50&lt;15.076,B50&lt;3.35),4.38,IF(AND(H50&gt;=10.983,H50&gt;=8.486,D50&lt;1.35,A50&lt;6.2,B50&gt;=2.75,D50&gt;=0.75,H50&lt;15.076,B50&lt;3.35),4.1,IF(AND(B50&gt;=3.25,A50&lt;7.25,F50&gt;=2.5,A50&gt;=6.2,B50&gt;=2.75,D50&gt;=0.75,H50&lt;15.076,B50&lt;3.35),5.7,IF(AND(B50&lt;2.95,B50&lt;3.25,A50&lt;7.25,F50&gt;=2.5,A50&gt;=6.2,B50&gt;=2.75,D50&gt;=0.75,H50&lt;15.076,B50&lt;3.35),5.6,IF(AND(H50&gt;=13.711,B50&gt;=2.95,B50&lt;3.25,A50&lt;7.25,F50&gt;=2.5,A50&gt;=6.2,B50&gt;=2.75,D50&gt;=0.75,H50&lt;15.076,B50&lt;3.35),5.8,IF(AND(A50&gt;=6.8,H50&lt;13.711,B50&gt;=2.95,B50&lt;3.25,A50&lt;7.25,F50&gt;=2.5,A50&gt;=6.2,B50&gt;=2.75,D50&gt;=0.75,H50&lt;15.076,B50&lt;3.35),5.1,IF(AND(H50&lt;12.921,A50&lt;6.8,H50&lt;13.711,B50&gt;=2.95,B50&lt;3.25,A50&lt;7.25,F50&gt;=2.5,A50&gt;=6.2,B50&gt;=2.75,D50&gt;=0.75,H50&lt;15.076,B50&lt;3.35),5.34,IF(AND(H50&gt;=12.921,A50&lt;6.8,H50&lt;13.711,B50&gt;=2.95,B50&lt;3.25,A50&lt;7.25,F50&gt;=2.5,A50&gt;=6.2,B50&gt;=2.75,D50&gt;=0.75,H50&lt;15.076,B50&lt;3.35),5.133,"shouldnthappen"))))))))))))))))))))))))))))))))))))</f>
        <v>1.367</v>
      </c>
      <c r="AA50" s="1" t="n">
        <f aca="false">IF(AND(D50&gt;=0.45,A50&lt;5.05,D50&lt;0.8),1.6,IF(AND(D50&gt;=0.45,A50&gt;=5.05,D50&lt;0.8),1.7,IF(AND(H50&gt;=16.244,F50&gt;=2.5,D50&gt;=0.8),6.533,IF(AND(A50&lt;4.35,D50&lt;0.45,A50&lt;5.05,D50&lt;0.8),1.1,IF(AND(H50&gt;=14.877,D50&lt;0.45,A50&gt;=5.05,D50&lt;0.8),1.3,IF(AND(D50&gt;=1.4,A50&lt;5.65,F50&lt;2.5,D50&gt;=0.8),4.5,IF(AND(A50&gt;=7.25,H50&lt;16.244,F50&gt;=2.5,D50&gt;=0.8),6.5,IF(AND(A50&gt;=4.75,A50&gt;=4.35,D50&lt;0.45,A50&lt;5.05,D50&lt;0.8),1.35,IF(AND(A50&lt;5.3,D50&lt;1.4,A50&lt;5.65,F50&lt;2.5,D50&gt;=0.8),3.1,IF(AND(A50&gt;=6.8,A50&gt;=6.55,A50&gt;=5.65,F50&lt;2.5,D50&gt;=0.8),4.9,IF(AND(H50&lt;5.767,A50&lt;7.25,H50&lt;16.244,F50&gt;=2.5,D50&gt;=0.8),4.5,IF(AND(G50&gt;=0.522,A50&lt;4.75,A50&gt;=4.35,D50&lt;0.45,A50&lt;5.05,D50&lt;0.8),1.2,IF(AND(G50&gt;=0.948,D50&lt;0.35,H50&lt;14.877,D50&lt;0.45,A50&gt;=5.05,D50&lt;0.8),1.7,IF(AND(H50&lt;13.089,D50&gt;=0.35,H50&lt;14.877,D50&lt;0.45,A50&gt;=5.05,D50&lt;0.8),1.5,IF(AND(H50&gt;=13.089,D50&gt;=0.35,H50&lt;14.877,D50&lt;0.45,A50&gt;=5.05,D50&lt;0.8),1.3,IF(AND(B50&gt;=2.95,A50&gt;=5.3,D50&lt;1.4,A50&lt;5.65,F50&lt;2.5,D50&gt;=0.8),4.1,IF(AND(H50&lt;9.181,A50&lt;6.05,A50&lt;6.55,A50&gt;=5.65,F50&lt;2.5,D50&gt;=0.8),5.1,IF(AND(H50&gt;=9.181,A50&lt;6.05,A50&lt;6.55,A50&gt;=5.65,F50&lt;2.5,D50&gt;=0.8),4.3,IF(AND(G50&gt;=0.867,A50&gt;=6.05,A50&lt;6.55,A50&gt;=5.65,F50&lt;2.5,D50&gt;=0.8),4.9,IF(AND(B50&lt;3.05,A50&lt;6.8,A50&gt;=6.55,A50&gt;=5.65,F50&lt;2.5,D50&gt;=0.8),5,IF(AND(B50&gt;=3.05,A50&lt;6.8,A50&gt;=6.55,A50&gt;=5.65,F50&lt;2.5,D50&gt;=0.8),4.55,IF(AND(H50&gt;=14.144,G50&lt;0.522,A50&lt;4.75,A50&gt;=4.35,D50&lt;0.45,A50&lt;5.05,D50&lt;0.8),1.3,IF(AND(B50&lt;2.7,B50&lt;2.95,A50&gt;=5.3,D50&lt;1.4,A50&lt;5.65,F50&lt;2.5,D50&gt;=0.8),3.78,IF(AND(B50&gt;=2.7,B50&lt;2.95,A50&gt;=5.3,D50&lt;1.4,A50&lt;5.65,F50&lt;2.5,D50&gt;=0.8),3.6,IF(AND(G50&lt;0.638,G50&lt;0.867,A50&gt;=6.05,A50&lt;6.55,A50&gt;=5.65,F50&lt;2.5,D50&gt;=0.8),4.433,IF(AND(G50&gt;=0.638,G50&lt;0.867,A50&gt;=6.05,A50&lt;6.55,A50&gt;=5.65,F50&lt;2.5,D50&gt;=0.8),4,IF(AND(A50&lt;6.35,H50&lt;11.146,H50&gt;=5.767,A50&lt;7.25,H50&lt;16.244,F50&gt;=2.5,D50&gt;=0.8),5.1,IF(AND(A50&lt;4.5,H50&lt;14.144,G50&lt;0.522,A50&lt;4.75,A50&gt;=4.35,D50&lt;0.45,A50&lt;5.05,D50&lt;0.8),1.35,IF(AND(A50&gt;=4.5,H50&lt;14.144,G50&lt;0.522,A50&lt;4.75,A50&gt;=4.35,D50&lt;0.45,A50&lt;5.05,D50&lt;0.8),1.4,IF(AND(A50&lt;5.15,B50&lt;3.75,G50&lt;0.948,D50&lt;0.35,H50&lt;14.877,D50&lt;0.45,A50&gt;=5.05,D50&lt;0.8),1.4,IF(AND(A50&gt;=5.15,B50&lt;3.75,G50&lt;0.948,D50&lt;0.35,H50&lt;14.877,D50&lt;0.45,A50&gt;=5.05,D50&lt;0.8),1.5,IF(AND(G50&lt;0.112,B50&gt;=3.75,G50&lt;0.948,D50&lt;0.35,H50&lt;14.877,D50&lt;0.45,A50&gt;=5.05,D50&lt;0.8),1.5,IF(AND(G50&gt;=0.112,B50&gt;=3.75,G50&lt;0.948,D50&lt;0.35,H50&lt;14.877,D50&lt;0.45,A50&gt;=5.05,D50&lt;0.8),1.6,IF(AND(G50&lt;0.075,A50&gt;=6.35,H50&lt;11.146,H50&gt;=5.767,A50&lt;7.25,H50&lt;16.244,F50&gt;=2.5,D50&gt;=0.8),5.5,IF(AND(G50&gt;=0.075,A50&gt;=6.35,H50&lt;11.146,H50&gt;=5.767,A50&lt;7.25,H50&lt;16.244,F50&gt;=2.5,D50&gt;=0.8),5.24,IF(AND(B50&lt;2.95,D50&lt;1.9,H50&gt;=11.146,H50&gt;=5.767,A50&lt;7.25,H50&lt;16.244,F50&gt;=2.5,D50&gt;=0.8),5.65,IF(AND(B50&gt;=2.95,D50&lt;1.9,H50&gt;=11.146,H50&gt;=5.767,A50&lt;7.25,H50&lt;16.244,F50&gt;=2.5,D50&gt;=0.8),5.8,IF(AND(H50&lt;13.42,D50&gt;=1.9,H50&gt;=11.146,H50&gt;=5.767,A50&lt;7.25,H50&lt;16.244,F50&gt;=2.5,D50&gt;=0.8),5.6,IF(AND(H50&gt;=13.42,D50&gt;=1.9,H50&gt;=11.146,H50&gt;=5.767,A50&lt;7.25,H50&lt;16.244,F50&gt;=2.5,D50&gt;=0.8),5.34,"shouldnthappen")))))))))))))))))))))))))))))))))))))))</f>
        <v>1.4</v>
      </c>
      <c r="AB50" s="1" t="n">
        <f aca="false">IF(AND(D50&gt;=0.35,F50&lt;1.5),1.5,IF(AND(F50&lt;2.5,D50&gt;=1.55,F50&gt;=1.5),4.85,IF(AND(H50&lt;8.308,D50&lt;0.15,D50&lt;0.35,F50&lt;1.5),1.5,IF(AND(H50&gt;=8.308,D50&lt;0.15,D50&lt;0.35,F50&lt;1.5),1.4,IF(AND(H50&lt;5.523,D50&gt;=0.15,D50&lt;0.35,F50&lt;1.5),1,IF(AND(G50&lt;0.572,H50&lt;10.688,D50&lt;1.55,F50&gt;=1.5),3.75,IF(AND(B50&gt;=3.5,F50&gt;=2.5,D50&gt;=1.55,F50&gt;=1.5),6.3,IF(AND(A50&gt;=5.65,G50&gt;=0.572,H50&lt;10.688,D50&lt;1.55,F50&gt;=1.5),4.45,IF(AND(B50&gt;=2.85,A50&lt;6.15,H50&gt;=10.688,D50&lt;1.55,F50&gt;=1.5),4.35,IF(AND(H50&gt;=16.284,B50&lt;3.5,F50&gt;=2.5,D50&gt;=1.55,F50&gt;=1.5),6.6,IF(AND(G50&gt;=0.241,G50&lt;0.338,H50&gt;=5.523,D50&gt;=0.15,D50&lt;0.35,F50&lt;1.5),1.25,IF(AND(A50&lt;5.05,G50&gt;=0.338,H50&gt;=5.523,D50&gt;=0.15,D50&lt;0.35,F50&lt;1.5),1.35,IF(AND(B50&lt;2.7,A50&lt;5.65,G50&gt;=0.572,H50&lt;10.688,D50&lt;1.55,F50&gt;=1.5),4,IF(AND(B50&gt;=2.7,A50&lt;5.65,G50&gt;=0.572,H50&lt;10.688,D50&lt;1.55,F50&gt;=1.5),3.6,IF(AND(B50&lt;2.45,B50&lt;2.85,A50&lt;6.15,H50&gt;=10.688,D50&lt;1.55,F50&gt;=1.5),3.7,IF(AND(A50&lt;6.25,B50&lt;2.85,A50&gt;=6.15,H50&gt;=10.688,D50&lt;1.55,F50&gt;=1.5),4.5,IF(AND(A50&gt;=6.25,B50&lt;2.85,A50&gt;=6.15,H50&gt;=10.688,D50&lt;1.55,F50&gt;=1.5),4.86,IF(AND(D50&gt;=1.45,B50&gt;=2.85,A50&gt;=6.15,H50&gt;=10.688,D50&lt;1.55,F50&gt;=1.5),4.8,IF(AND(H50&lt;8.202,H50&lt;16.284,B50&lt;3.5,F50&gt;=2.5,D50&gt;=1.55,F50&gt;=1.5),5.7,IF(AND(A50&gt;=5.1,G50&lt;0.241,G50&lt;0.338,H50&gt;=5.523,D50&gt;=0.15,D50&lt;0.35,F50&lt;1.5),1.5,IF(AND(B50&gt;=3.75,A50&gt;=5.05,G50&gt;=0.338,H50&gt;=5.523,D50&gt;=0.15,D50&lt;0.35,F50&lt;1.5),1.6,IF(AND(A50&lt;5.7,B50&gt;=2.45,B50&lt;2.85,A50&lt;6.15,H50&gt;=10.688,D50&lt;1.55,F50&gt;=1.5),3.9,IF(AND(A50&gt;=5.7,B50&gt;=2.45,B50&lt;2.85,A50&lt;6.15,H50&gt;=10.688,D50&lt;1.55,F50&gt;=1.5),4.02,IF(AND(H50&lt;13.654,D50&lt;1.45,B50&gt;=2.85,A50&gt;=6.15,H50&gt;=10.688,D50&lt;1.55,F50&gt;=1.5),4.333,IF(AND(H50&gt;=13.654,D50&lt;1.45,B50&gt;=2.85,A50&gt;=6.15,H50&gt;=10.688,D50&lt;1.55,F50&gt;=1.5),4.54,IF(AND(A50&lt;6.15,H50&gt;=8.202,H50&lt;16.284,B50&lt;3.5,F50&gt;=2.5,D50&gt;=1.55,F50&gt;=1.5),5,IF(AND(H50&lt;13.924,A50&lt;5.1,G50&lt;0.241,G50&lt;0.338,H50&gt;=5.523,D50&gt;=0.15,D50&lt;0.35,F50&lt;1.5),1.4,IF(AND(H50&gt;=13.924,A50&lt;5.1,G50&lt;0.241,G50&lt;0.338,H50&gt;=5.523,D50&gt;=0.15,D50&lt;0.35,F50&lt;1.5),1.5,IF(AND(D50&lt;0.25,B50&lt;3.75,A50&gt;=5.05,G50&gt;=0.338,H50&gt;=5.523,D50&gt;=0.15,D50&lt;0.35,F50&lt;1.5),1.5,IF(AND(D50&gt;=0.25,B50&lt;3.75,A50&gt;=5.05,G50&gt;=0.338,H50&gt;=5.523,D50&gt;=0.15,D50&lt;0.35,F50&lt;1.5),1.4,IF(AND(H50&lt;8.884,B50&gt;=3.05,A50&gt;=6.15,H50&gt;=8.202,H50&lt;16.284,B50&lt;3.5,F50&gt;=2.5,D50&gt;=1.55,F50&gt;=1.5),5.1,IF(AND(A50&lt;6.45,G50&lt;0.368,B50&lt;3.05,A50&gt;=6.15,H50&gt;=8.202,H50&lt;16.284,B50&lt;3.5,F50&gt;=2.5,D50&gt;=1.55,F50&gt;=1.5),5.525,IF(AND(A50&gt;=6.45,G50&lt;0.368,B50&lt;3.05,A50&gt;=6.15,H50&gt;=8.202,H50&lt;16.284,B50&lt;3.5,F50&gt;=2.5,D50&gt;=1.55,F50&gt;=1.5),5.35,IF(AND(D50&lt;2.25,G50&gt;=0.368,B50&lt;3.05,A50&gt;=6.15,H50&gt;=8.202,H50&lt;16.284,B50&lt;3.5,F50&gt;=2.5,D50&gt;=1.55,F50&gt;=1.5),5.8,IF(AND(D50&gt;=2.25,G50&gt;=0.368,B50&lt;3.05,A50&gt;=6.15,H50&gt;=8.202,H50&lt;16.284,B50&lt;3.5,F50&gt;=2.5,D50&gt;=1.55,F50&gt;=1.5),5.2,IF(AND(H50&lt;10.257,H50&gt;=8.884,B50&gt;=3.05,A50&gt;=6.15,H50&gt;=8.202,H50&lt;16.284,B50&lt;3.5,F50&gt;=2.5,D50&gt;=1.55,F50&gt;=1.5),5.9,IF(AND(H50&gt;=10.257,H50&gt;=8.884,B50&gt;=3.05,A50&gt;=6.15,H50&gt;=8.202,H50&lt;16.284,B50&lt;3.5,F50&gt;=2.5,D50&gt;=1.55,F50&gt;=1.5),5.48,"shouldnthappen")))))))))))))))))))))))))))))))))))))</f>
        <v>1.35</v>
      </c>
      <c r="AC50" s="1" t="n">
        <f aca="false">IF(AND(H50&lt;5.748,A50&lt;5.05,D50&lt;0.8),1,IF(AND(B50&lt;3.35,A50&gt;=5.05,D50&lt;0.8),1.7,IF(AND(A50&lt;5.85,G50&lt;0.154,D50&gt;=0.8),4.5,IF(AND(D50&gt;=0.45,H50&gt;=5.748,A50&lt;5.05,D50&lt;0.8),1.6,IF(AND(G50&gt;=0.934,B50&gt;=3.35,A50&gt;=5.05,D50&lt;0.8),1.7,IF(AND(D50&lt;2.1,A50&gt;=5.85,G50&lt;0.154,D50&gt;=0.8),6.15,IF(AND(D50&gt;=2.1,A50&gt;=5.85,G50&lt;0.154,D50&gt;=0.8),5.5,IF(AND(A50&lt;6.1,D50&gt;=1.55,G50&gt;=0.154,D50&gt;=0.8),5,IF(AND(H50&gt;=14.379,G50&lt;0.934,B50&gt;=3.35,A50&gt;=5.05,D50&lt;0.8),1.58,IF(AND(G50&lt;0.379,A50&gt;=6.1,D50&gt;=1.55,G50&gt;=0.154,D50&gt;=0.8),5.42,IF(AND(H50&lt;13.924,G50&lt;0.227,D50&lt;0.45,H50&gt;=5.748,A50&lt;5.05,D50&lt;0.8),1.4,IF(AND(H50&gt;=13.924,G50&lt;0.227,D50&lt;0.45,H50&gt;=5.748,A50&lt;5.05,D50&lt;0.8),1.5,IF(AND(B50&lt;3.1,G50&gt;=0.227,D50&lt;0.45,H50&gt;=5.748,A50&lt;5.05,D50&lt;0.8),1.1,IF(AND(G50&lt;0.13,H50&lt;14.379,G50&lt;0.934,B50&gt;=3.35,A50&gt;=5.05,D50&lt;0.8),1.4,IF(AND(D50&lt;1.05,A50&lt;5.65,D50&lt;1.35,D50&lt;1.55,G50&gt;=0.154,D50&gt;=0.8),3.7,IF(AND(D50&lt;1.25,A50&gt;=5.65,D50&lt;1.35,D50&lt;1.55,G50&gt;=0.154,D50&gt;=0.8),4.06,IF(AND(D50&gt;=1.25,A50&gt;=5.65,D50&lt;1.35,D50&lt;1.55,G50&gt;=0.154,D50&gt;=0.8),4.425,IF(AND(H50&lt;13.654,D50&lt;1.45,D50&gt;=1.35,D50&lt;1.55,G50&gt;=0.154,D50&gt;=0.8),4.275,IF(AND(G50&lt;0.259,D50&gt;=1.45,D50&gt;=1.35,D50&lt;1.55,G50&gt;=0.154,D50&gt;=0.8),5.1,IF(AND(B50&lt;2.95,G50&gt;=0.379,A50&gt;=6.1,D50&gt;=1.55,G50&gt;=0.154,D50&gt;=0.8),6.3,IF(AND(B50&lt;3.25,B50&gt;=3.1,G50&gt;=0.227,D50&lt;0.45,H50&gt;=5.748,A50&lt;5.05,D50&lt;0.8),1.3,IF(AND(B50&gt;=3.25,B50&gt;=3.1,G50&gt;=0.227,D50&lt;0.45,H50&gt;=5.748,A50&lt;5.05,D50&lt;0.8),1.4,IF(AND(H50&gt;=13.372,G50&gt;=0.13,H50&lt;14.379,G50&lt;0.934,B50&gt;=3.35,A50&gt;=5.05,D50&lt;0.8),1.4,IF(AND(H50&lt;6.69,D50&gt;=1.05,A50&lt;5.65,D50&lt;1.35,D50&lt;1.55,G50&gt;=0.154,D50&gt;=0.8),4.033,IF(AND(H50&gt;=6.69,D50&gt;=1.05,A50&lt;5.65,D50&lt;1.35,D50&lt;1.55,G50&gt;=0.154,D50&gt;=0.8),3.88,IF(AND(B50&lt;2.85,H50&gt;=13.654,D50&lt;1.45,D50&gt;=1.35,D50&lt;1.55,G50&gt;=0.154,D50&gt;=0.8),4.8,IF(AND(B50&gt;=2.85,H50&gt;=13.654,D50&lt;1.45,D50&gt;=1.35,D50&lt;1.55,G50&gt;=0.154,D50&gt;=0.8),4.7,IF(AND(H50&lt;11.681,G50&gt;=0.259,D50&gt;=1.45,D50&gt;=1.35,D50&lt;1.55,G50&gt;=0.154,D50&gt;=0.8),4.85,IF(AND(H50&gt;=11.681,G50&gt;=0.259,D50&gt;=1.45,D50&gt;=1.35,D50&lt;1.55,G50&gt;=0.154,D50&gt;=0.8),4.633,IF(AND(A50&lt;6.25,B50&gt;=2.95,G50&gt;=0.379,A50&gt;=6.1,D50&gt;=1.55,G50&gt;=0.154,D50&gt;=0.8),5.4,IF(AND(D50&lt;0.3,H50&lt;13.372,G50&gt;=0.13,H50&lt;14.379,G50&lt;0.934,B50&gt;=3.35,A50&gt;=5.05,D50&lt;0.8),1.475,IF(AND(D50&gt;=0.3,H50&lt;13.372,G50&gt;=0.13,H50&lt;14.379,G50&lt;0.934,B50&gt;=3.35,A50&gt;=5.05,D50&lt;0.8),1.5,IF(AND(B50&lt;3.15,A50&gt;=6.25,B50&gt;=2.95,G50&gt;=0.379,A50&gt;=6.1,D50&gt;=1.55,G50&gt;=0.154,D50&gt;=0.8),5.7,IF(AND(B50&gt;=3.15,A50&gt;=6.25,B50&gt;=2.95,G50&gt;=0.379,A50&gt;=6.1,D50&gt;=1.55,G50&gt;=0.154,D50&gt;=0.8),5.933,"shouldnthappen"))))))))))))))))))))))))))))))))))</f>
        <v>1.3</v>
      </c>
      <c r="AD50" s="1" t="n">
        <f aca="false">IF(AND(H50&lt;6.621,A50&lt;4.95,D50&lt;0.8),1,IF(AND(H50&lt;14.144,H50&gt;=6.621,A50&lt;4.95,D50&lt;0.8),1.4,IF(AND(H50&gt;=14.144,H50&gt;=6.621,A50&lt;4.95,D50&lt;0.8),1.3,IF(AND(G50&lt;0.13,B50&gt;=3.85,A50&gt;=4.95,D50&lt;0.8),1.3,IF(AND(G50&gt;=0.13,B50&gt;=3.85,A50&gt;=4.95,D50&lt;0.8),1.425,IF(AND(A50&gt;=6.05,B50&lt;2.75,D50&lt;1.55,D50&gt;=0.8),4.9,IF(AND(A50&gt;=7.3,G50&lt;0.119,D50&gt;=1.55,D50&gt;=0.8),6.7,IF(AND(H50&lt;6.555,D50&lt;0.25,B50&lt;3.85,A50&gt;=4.95,D50&lt;0.8),1.7,IF(AND(B50&lt;3.4,D50&gt;=0.25,B50&lt;3.85,A50&gt;=4.95,D50&lt;0.8),1.7,IF(AND(B50&gt;=3.4,D50&gt;=0.25,B50&lt;3.85,A50&gt;=4.95,D50&lt;0.8),1.6,IF(AND(A50&lt;5.05,A50&lt;6.05,B50&lt;2.75,D50&lt;1.55,D50&gt;=0.8),3.3,IF(AND(B50&lt;2.85,D50&lt;1.35,B50&gt;=2.75,D50&lt;1.55,D50&gt;=0.8),4.5,IF(AND(H50&lt;12.206,D50&gt;=1.35,B50&gt;=2.75,D50&lt;1.55,D50&gt;=0.8),4.7,IF(AND(H50&gt;=12.206,D50&gt;=1.35,B50&gt;=2.75,D50&lt;1.55,D50&gt;=0.8),4.52,IF(AND(G50&lt;0.024,A50&lt;7.3,G50&lt;0.119,D50&gt;=1.55,D50&gt;=0.8),5.7,IF(AND(G50&gt;=0.024,A50&lt;7.3,G50&lt;0.119,D50&gt;=1.55,D50&gt;=0.8),5.6,IF(AND(F50&lt;2.5,G50&lt;0.417,G50&gt;=0.119,D50&gt;=1.55,D50&gt;=0.8),5.05,IF(AND(B50&lt;3.15,H50&gt;=6.555,D50&lt;0.25,B50&lt;3.85,A50&gt;=4.95,D50&lt;0.8),1.6,IF(AND(G50&lt;0.356,A50&gt;=5.05,A50&lt;6.05,B50&lt;2.75,D50&lt;1.55,D50&gt;=0.8),4.12,IF(AND(A50&lt;5.65,B50&gt;=2.85,D50&lt;1.35,B50&gt;=2.75,D50&lt;1.55,D50&gt;=0.8),3.6,IF(AND(B50&lt;3.15,F50&gt;=2.5,G50&lt;0.417,G50&gt;=0.119,D50&gt;=1.55,D50&gt;=0.8),5.18,IF(AND(B50&gt;=3.15,F50&gt;=2.5,G50&lt;0.417,G50&gt;=0.119,D50&gt;=1.55,D50&gt;=0.8),5.3,IF(AND(D50&lt;1.7,A50&lt;6.95,G50&gt;=0.417,G50&gt;=0.119,D50&gt;=1.55,D50&gt;=0.8),4.7,IF(AND(A50&lt;7.25,A50&gt;=6.95,G50&gt;=0.417,G50&gt;=0.119,D50&gt;=1.55,D50&gt;=0.8),5.8,IF(AND(A50&gt;=7.25,A50&gt;=6.95,G50&gt;=0.417,G50&gt;=0.119,D50&gt;=1.55,D50&gt;=0.8),6.333,IF(AND(H50&lt;8.594,B50&gt;=3.15,H50&gt;=6.555,D50&lt;0.25,B50&lt;3.85,A50&gt;=4.95,D50&lt;0.8),1.4,IF(AND(H50&gt;=8.594,B50&gt;=3.15,H50&gt;=6.555,D50&lt;0.25,B50&lt;3.85,A50&gt;=4.95,D50&lt;0.8),1.5,IF(AND(H50&gt;=11.218,G50&gt;=0.356,A50&gt;=5.05,A50&lt;6.05,B50&lt;2.75,D50&lt;1.55,D50&gt;=0.8),3.925,IF(AND(A50&gt;=6.5,A50&gt;=5.65,B50&gt;=2.85,D50&lt;1.35,B50&gt;=2.75,D50&lt;1.55,D50&gt;=0.8),4.6,IF(AND(H50&lt;8.602,H50&lt;11.218,G50&gt;=0.356,A50&gt;=5.05,A50&lt;6.05,B50&lt;2.75,D50&lt;1.55,D50&gt;=0.8),3.95,IF(AND(H50&gt;=8.602,H50&lt;11.218,G50&gt;=0.356,A50&gt;=5.05,A50&lt;6.05,B50&lt;2.75,D50&lt;1.55,D50&gt;=0.8),3.75,IF(AND(H50&lt;10.129,A50&lt;6.5,A50&gt;=5.65,B50&gt;=2.85,D50&lt;1.35,B50&gt;=2.75,D50&lt;1.55,D50&gt;=0.8),4.2,IF(AND(H50&gt;=10.129,A50&lt;6.5,A50&gt;=5.65,B50&gt;=2.85,D50&lt;1.35,B50&gt;=2.75,D50&lt;1.55,D50&gt;=0.8),4.267,IF(AND(D50&lt;2.2,B50&lt;3.05,D50&gt;=1.7,A50&lt;6.95,G50&gt;=0.417,G50&gt;=0.119,D50&gt;=1.55,D50&gt;=0.8),5.3,IF(AND(D50&gt;=2.2,B50&lt;3.05,D50&gt;=1.7,A50&lt;6.95,G50&gt;=0.417,G50&gt;=0.119,D50&gt;=1.55,D50&gt;=0.8),5.133,IF(AND(D50&lt;2.45,B50&gt;=3.05,D50&gt;=1.7,A50&lt;6.95,G50&gt;=0.417,G50&gt;=0.119,D50&gt;=1.55,D50&gt;=0.8),5.6,IF(AND(D50&gt;=2.45,B50&gt;=3.05,D50&gt;=1.7,A50&lt;6.95,G50&gt;=0.417,G50&gt;=0.119,D50&gt;=1.55,D50&gt;=0.8),6,"shouldnthappen")))))))))))))))))))))))))))))))))))))</f>
        <v>1.4</v>
      </c>
      <c r="AE50" s="1" t="n">
        <f aca="false">IF(AND(G50&lt;0.123,D50&gt;=0.25,D50&lt;0.75),1.3,IF(AND(H50&gt;=16.774,D50&gt;=1.75,D50&gt;=0.75),6.4,IF(AND(B50&lt;3.4,A50&lt;4.8,D50&lt;0.25,D50&lt;0.75),1.22,IF(AND(B50&gt;=3.4,A50&lt;4.8,D50&lt;0.25,D50&lt;0.75),1,IF(AND(A50&gt;=5.45,A50&gt;=4.8,D50&lt;0.25,D50&lt;0.75),1.367,IF(AND(H50&gt;=10.688,D50&lt;1.35,D50&lt;1.75,D50&gt;=0.75),4.2,IF(AND(A50&lt;5.3,D50&gt;=1.35,D50&lt;1.75,D50&gt;=0.75),4.05,IF(AND(G50&gt;=0.857,H50&lt;16.774,D50&gt;=1.75,D50&gt;=0.75),5.02,IF(AND(H50&lt;6.089,A50&lt;5.45,A50&gt;=4.8,D50&lt;0.25,D50&lt;0.75),1.7,IF(AND(G50&lt;0.184,D50&lt;0.35,G50&gt;=0.123,D50&gt;=0.25,D50&lt;0.75),1.7,IF(AND(G50&gt;=0.184,D50&lt;0.35,G50&gt;=0.123,D50&gt;=0.25,D50&lt;0.75),1.48,IF(AND(A50&lt;5.25,D50&gt;=0.35,G50&gt;=0.123,D50&gt;=0.25,D50&lt;0.75),1.75,IF(AND(A50&gt;=5.25,D50&gt;=0.35,G50&gt;=0.123,D50&gt;=0.25,D50&lt;0.75),1.5,IF(AND(A50&lt;5.3,H50&lt;10.688,D50&lt;1.35,D50&lt;1.75,D50&gt;=0.75),3.15,IF(AND(H50&lt;9.474,A50&gt;=5.3,D50&gt;=1.35,D50&lt;1.75,D50&gt;=0.75),4.95,IF(AND(G50&gt;=0.779,G50&lt;0.857,H50&lt;16.774,D50&gt;=1.75,D50&gt;=0.75),6,IF(AND(G50&lt;0.05,H50&gt;=6.089,A50&lt;5.45,A50&gt;=4.8,D50&lt;0.25,D50&lt;0.75),1.4,IF(AND(H50&lt;6.69,A50&gt;=5.3,H50&lt;10.688,D50&lt;1.35,D50&lt;1.75,D50&gt;=0.75),4.033,IF(AND(H50&gt;=6.69,A50&gt;=5.3,H50&lt;10.688,D50&lt;1.35,D50&lt;1.75,D50&gt;=0.75),3.733,IF(AND(B50&lt;2.5,H50&gt;=9.474,A50&gt;=5.3,D50&gt;=1.35,D50&lt;1.75,D50&gt;=0.75),4.5,IF(AND(D50&gt;=2.45,G50&lt;0.779,G50&lt;0.857,H50&lt;16.774,D50&gt;=1.75,D50&gt;=0.75),6,IF(AND(B50&gt;=3.75,G50&gt;=0.05,H50&gt;=6.089,A50&lt;5.45,A50&gt;=4.8,D50&lt;0.25,D50&lt;0.75),1.6,IF(AND(H50&lt;13.695,B50&gt;=2.5,H50&gt;=9.474,A50&gt;=5.3,D50&gt;=1.35,D50&lt;1.75,D50&gt;=0.75),4.567,IF(AND(G50&gt;=0.654,D50&lt;2.45,G50&lt;0.779,G50&lt;0.857,H50&lt;16.774,D50&gt;=1.75,D50&gt;=0.75),4.9,IF(AND(G50&gt;=0.73,B50&lt;3.75,G50&gt;=0.05,H50&gt;=6.089,A50&lt;5.45,A50&gt;=4.8,D50&lt;0.25,D50&lt;0.75),1.4,IF(AND(A50&lt;6.65,H50&gt;=13.695,B50&gt;=2.5,H50&gt;=9.474,A50&gt;=5.3,D50&gt;=1.35,D50&lt;1.75,D50&gt;=0.75),4.4,IF(AND(A50&gt;=6.65,H50&gt;=13.695,B50&gt;=2.5,H50&gt;=9.474,A50&gt;=5.3,D50&gt;=1.35,D50&lt;1.75,D50&gt;=0.75),4.84,IF(AND(B50&lt;2.75,G50&lt;0.654,D50&lt;2.45,G50&lt;0.779,G50&lt;0.857,H50&lt;16.774,D50&gt;=1.75,D50&gt;=0.75),5.2,IF(AND(H50&lt;9.524,G50&lt;0.73,B50&lt;3.75,G50&gt;=0.05,H50&gt;=6.089,A50&lt;5.45,A50&gt;=4.8,D50&lt;0.25,D50&lt;0.75),1.5,IF(AND(H50&gt;=9.524,G50&lt;0.73,B50&lt;3.75,G50&gt;=0.05,H50&gt;=6.089,A50&lt;5.45,A50&gt;=4.8,D50&lt;0.25,D50&lt;0.75),1.4,IF(AND(H50&gt;=13.644,B50&gt;=2.75,G50&lt;0.654,D50&lt;2.45,G50&lt;0.779,G50&lt;0.857,H50&lt;16.774,D50&gt;=1.75,D50&gt;=0.75),6.033,IF(AND(A50&gt;=6.85,H50&lt;13.644,B50&gt;=2.75,G50&lt;0.654,D50&lt;2.45,G50&lt;0.779,G50&lt;0.857,H50&lt;16.774,D50&gt;=1.75,D50&gt;=0.75),5.1,IF(AND(A50&gt;=6.75,A50&lt;6.85,H50&lt;13.644,B50&gt;=2.75,G50&lt;0.654,D50&lt;2.45,G50&lt;0.779,G50&lt;0.857,H50&lt;16.774,D50&gt;=1.75,D50&gt;=0.75),5.9,IF(AND(D50&gt;=2.35,A50&lt;6.75,A50&lt;6.85,H50&lt;13.644,B50&gt;=2.75,G50&lt;0.654,D50&lt;2.45,G50&lt;0.779,G50&lt;0.857,H50&lt;16.774,D50&gt;=1.75,D50&gt;=0.75),5.6,IF(AND(H50&lt;11.146,D50&lt;2.35,A50&lt;6.75,A50&lt;6.85,H50&lt;13.644,B50&gt;=2.75,G50&lt;0.654,D50&lt;2.45,G50&lt;0.779,G50&lt;0.857,H50&lt;16.774,D50&gt;=1.75,D50&gt;=0.75),5.4,IF(AND(H50&gt;=11.146,D50&lt;2.35,A50&lt;6.75,A50&lt;6.85,H50&lt;13.644,B50&gt;=2.75,G50&lt;0.654,D50&lt;2.45,G50&lt;0.779,G50&lt;0.857,H50&lt;16.774,D50&gt;=1.75,D50&gt;=0.75),5.6,"shouldnthappen"))))))))))))))))))))))))))))))))))))</f>
        <v>1.22</v>
      </c>
      <c r="AF50" s="1" t="n">
        <f aca="false">IF(AND(A50&lt;4.5,D50&lt;0.8),1.233,IF(AND(B50&lt;3.05,A50&gt;=4.5,D50&lt;0.8),1.4,IF(AND(D50&gt;=0.45,B50&gt;=3.05,A50&gt;=4.5,D50&lt;0.8),1.667,IF(AND(D50&lt;1.05,D50&lt;1.35,A50&lt;6.25,D50&gt;=0.8),3.633,IF(AND(H50&lt;13.935,A50&gt;=7.05,A50&gt;=6.25,D50&gt;=0.8),6,IF(AND(G50&gt;=0.948,D50&lt;0.45,B50&gt;=3.05,A50&gt;=4.5,D50&lt;0.8),1.7,IF(AND(G50&lt;0.652,D50&gt;=1.05,D50&lt;1.35,A50&lt;6.25,D50&gt;=0.8),4.16,IF(AND(D50&gt;=2.15,D50&gt;=1.75,D50&gt;=1.35,A50&lt;6.25,D50&gt;=0.8),5.4,IF(AND(G50&gt;=0.912,F50&lt;2.5,A50&lt;7.05,A50&gt;=6.25,D50&gt;=0.8),4.4,IF(AND(B50&gt;=3.25,F50&gt;=2.5,A50&lt;7.05,A50&gt;=6.25,D50&gt;=0.8),5.85,IF(AND(H50&lt;17.32,H50&gt;=13.935,A50&gt;=7.05,A50&gt;=6.25,D50&gt;=0.8),6.65,IF(AND(H50&gt;=17.32,H50&gt;=13.935,A50&gt;=7.05,A50&gt;=6.25,D50&gt;=0.8),6.4,IF(AND(H50&gt;=13.547,G50&lt;0.948,D50&lt;0.45,B50&gt;=3.05,A50&gt;=4.5,D50&lt;0.8),1.38,IF(AND(B50&gt;=2.75,G50&gt;=0.652,D50&gt;=1.05,D50&lt;1.35,A50&lt;6.25,D50&gt;=0.8),3.6,IF(AND(H50&lt;9.417,G50&lt;0.404,D50&lt;1.75,D50&gt;=1.35,A50&lt;6.25,D50&gt;=0.8),4.2,IF(AND(H50&gt;=9.417,G50&lt;0.404,D50&lt;1.75,D50&gt;=1.35,A50&lt;6.25,D50&gt;=0.8),4.5,IF(AND(G50&lt;0.464,G50&gt;=0.404,D50&lt;1.75,D50&gt;=1.35,A50&lt;6.25,D50&gt;=0.8),4.5,IF(AND(G50&gt;=0.464,G50&gt;=0.404,D50&lt;1.75,D50&gt;=1.35,A50&lt;6.25,D50&gt;=0.8),4.625,IF(AND(D50&lt;1.85,D50&lt;2.15,D50&gt;=1.75,D50&gt;=1.35,A50&lt;6.25,D50&gt;=0.8),4.9,IF(AND(D50&gt;=1.85,D50&lt;2.15,D50&gt;=1.75,D50&gt;=1.35,A50&lt;6.25,D50&gt;=0.8),5.05,IF(AND(G50&lt;0.332,G50&lt;0.912,F50&lt;2.5,A50&lt;7.05,A50&gt;=6.25,D50&gt;=0.8),4.467,IF(AND(G50&gt;=0.332,G50&lt;0.912,F50&lt;2.5,A50&lt;7.05,A50&gt;=6.25,D50&gt;=0.8),4.767,IF(AND(D50&lt;0.15,H50&lt;13.547,G50&lt;0.948,D50&lt;0.45,B50&gt;=3.05,A50&gt;=4.5,D50&lt;0.8),1.5,IF(AND(D50&lt;1.15,B50&lt;2.75,G50&gt;=0.652,D50&gt;=1.05,D50&lt;1.35,A50&lt;6.25,D50&gt;=0.8),3.9,IF(AND(D50&gt;=1.15,B50&lt;2.75,G50&gt;=0.652,D50&gt;=1.05,D50&lt;1.35,A50&lt;6.25,D50&gt;=0.8),4,IF(AND(D50&gt;=2.25,B50&lt;3.15,B50&lt;3.25,F50&gt;=2.5,A50&lt;7.05,A50&gt;=6.25,D50&gt;=0.8),5.14,IF(AND(G50&lt;0.621,B50&gt;=3.15,B50&lt;3.25,F50&gt;=2.5,A50&lt;7.05,A50&gt;=6.25,D50&gt;=0.8),5.75,IF(AND(G50&gt;=0.621,B50&gt;=3.15,B50&lt;3.25,F50&gt;=2.5,A50&lt;7.05,A50&gt;=6.25,D50&gt;=0.8),5.1,IF(AND(G50&gt;=0.862,D50&gt;=0.15,H50&lt;13.547,G50&lt;0.948,D50&lt;0.45,B50&gt;=3.05,A50&gt;=4.5,D50&lt;0.8),1.5,IF(AND(A50&lt;6.35,D50&lt;2.25,B50&lt;3.15,B50&lt;3.25,F50&gt;=2.5,A50&lt;7.05,A50&gt;=6.25,D50&gt;=0.8),5.267,IF(AND(A50&gt;=6.35,D50&lt;2.25,B50&lt;3.15,B50&lt;3.25,F50&gt;=2.5,A50&lt;7.05,A50&gt;=6.25,D50&gt;=0.8),5.42,IF(AND(A50&lt;5.1,G50&lt;0.862,D50&gt;=0.15,H50&lt;13.547,G50&lt;0.948,D50&lt;0.45,B50&gt;=3.05,A50&gt;=4.5,D50&lt;0.8),1.35,IF(AND(B50&lt;3.95,A50&gt;=5.1,G50&lt;0.862,D50&gt;=0.15,H50&lt;13.547,G50&lt;0.948,D50&lt;0.45,B50&gt;=3.05,A50&gt;=4.5,D50&lt;0.8),1.5,IF(AND(B50&gt;=3.95,A50&gt;=5.1,G50&lt;0.862,D50&gt;=0.15,H50&lt;13.547,G50&lt;0.948,D50&lt;0.45,B50&gt;=3.05,A50&gt;=4.5,D50&lt;0.8),1.467,"shouldnthappen"))))))))))))))))))))))))))))))))))</f>
        <v>1.35</v>
      </c>
      <c r="AG50" s="1" t="n">
        <f aca="false">IF(AND(H50&lt;5.748,A50&lt;4.85,D50&lt;0.75),1,IF(AND(B50&gt;=3.5,D50&gt;=1.75,D50&gt;=0.75),6.2,IF(AND(A50&gt;=4.65,H50&gt;=5.748,A50&lt;4.85,D50&lt;0.75),1.333,IF(AND(H50&lt;6.417,B50&lt;3.45,A50&gt;=4.85,D50&lt;0.75),1.7,IF(AND(A50&lt;5.05,B50&gt;=3.45,A50&gt;=4.85,D50&lt;0.75),1.4,IF(AND(A50&gt;=5.05,B50&gt;=3.45,A50&gt;=4.85,D50&lt;0.75),1.5,IF(AND(F50&gt;=2.5,H50&lt;13.641,D50&lt;1.75,D50&gt;=0.75),4.667,IF(AND(G50&lt;0.187,H50&gt;=13.641,D50&lt;1.75,D50&gt;=0.75),5,IF(AND(A50&gt;=7.1,B50&lt;3.5,D50&gt;=1.75,D50&gt;=0.75),6.575,IF(AND(G50&lt;0.161,A50&lt;4.65,H50&gt;=5.748,A50&lt;4.85,D50&lt;0.75),1.5,IF(AND(H50&lt;8.399,H50&gt;=6.417,B50&lt;3.45,A50&gt;=4.85,D50&lt;0.75),1.5,IF(AND(H50&gt;=8.399,H50&gt;=6.417,B50&lt;3.45,A50&gt;=4.85,D50&lt;0.75),1.625,IF(AND(G50&lt;0.086,F50&lt;2.5,H50&lt;13.641,D50&lt;1.75,D50&gt;=0.75),4.7,IF(AND(D50&lt;1.35,G50&gt;=0.187,H50&gt;=13.641,D50&lt;1.75,D50&gt;=0.75),4.2,IF(AND(G50&lt;0.422,G50&gt;=0.161,A50&lt;4.65,H50&gt;=5.748,A50&lt;4.85,D50&lt;0.75),1.4,IF(AND(G50&gt;=0.422,G50&gt;=0.161,A50&lt;4.65,H50&gt;=5.748,A50&lt;4.85,D50&lt;0.75),1.3,IF(AND(B50&lt;2.5,D50&gt;=1.35,G50&gt;=0.187,H50&gt;=13.641,D50&lt;1.75,D50&gt;=0.75),4.5,IF(AND(B50&lt;2.75,A50&lt;6,A50&lt;7.1,B50&lt;3.5,D50&gt;=1.75,D50&gt;=0.75),5.1,IF(AND(B50&gt;=2.75,A50&lt;6,A50&lt;7.1,B50&lt;3.5,D50&gt;=1.75,D50&gt;=0.75),5.02,IF(AND(A50&lt;5.15,A50&lt;5.9,G50&gt;=0.086,F50&lt;2.5,H50&lt;13.641,D50&lt;1.75,D50&gt;=0.75),3,IF(AND(G50&lt;0.644,A50&gt;=5.9,G50&gt;=0.086,F50&lt;2.5,H50&lt;13.641,D50&lt;1.75,D50&gt;=0.75),4.65,IF(AND(G50&gt;=0.644,A50&gt;=5.9,G50&gt;=0.086,F50&lt;2.5,H50&lt;13.641,D50&lt;1.75,D50&gt;=0.75),4.24,IF(AND(D50&lt;1.45,B50&gt;=2.5,D50&gt;=1.35,G50&gt;=0.187,H50&gt;=13.641,D50&lt;1.75,D50&gt;=0.75),4.68,IF(AND(D50&gt;=1.45,B50&gt;=2.5,D50&gt;=1.35,G50&gt;=0.187,H50&gt;=13.641,D50&lt;1.75,D50&gt;=0.75),4.833,IF(AND(H50&lt;13.18,D50&lt;2.05,A50&gt;=6,A50&lt;7.1,B50&lt;3.5,D50&gt;=1.75,D50&gt;=0.75),5.44,IF(AND(H50&gt;=13.18,D50&lt;2.05,A50&gt;=6,A50&lt;7.1,B50&lt;3.5,D50&gt;=1.75,D50&gt;=0.75),5.1,IF(AND(H50&lt;8.759,D50&gt;=2.05,A50&gt;=6,A50&lt;7.1,B50&lt;3.5,D50&gt;=1.75,D50&gt;=0.75),5.4,IF(AND(A50&gt;=5.75,A50&gt;=5.15,A50&lt;5.9,G50&gt;=0.086,F50&lt;2.5,H50&lt;13.641,D50&lt;1.75,D50&gt;=0.75),3.967,IF(AND(H50&lt;10.159,H50&gt;=8.759,D50&gt;=2.05,A50&gt;=6,A50&lt;7.1,B50&lt;3.5,D50&gt;=1.75,D50&gt;=0.75),5.925,IF(AND(D50&lt;1.2,A50&lt;5.75,A50&gt;=5.15,A50&lt;5.9,G50&gt;=0.086,F50&lt;2.5,H50&lt;13.641,D50&lt;1.75,D50&gt;=0.75),3.667,IF(AND(D50&lt;2.25,H50&gt;=10.159,H50&gt;=8.759,D50&gt;=2.05,A50&gt;=6,A50&lt;7.1,B50&lt;3.5,D50&gt;=1.75,D50&gt;=0.75),5.66,IF(AND(D50&gt;=2.25,H50&gt;=10.159,H50&gt;=8.759,D50&gt;=2.05,A50&gt;=6,A50&lt;7.1,B50&lt;3.5,D50&gt;=1.75,D50&gt;=0.75),5.34,IF(AND(D50&lt;1.35,D50&gt;=1.2,A50&lt;5.75,A50&gt;=5.15,A50&lt;5.9,G50&gt;=0.086,F50&lt;2.5,H50&lt;13.641,D50&lt;1.75,D50&gt;=0.75),4.025,IF(AND(D50&gt;=1.35,D50&gt;=1.2,A50&lt;5.75,A50&gt;=5.15,A50&lt;5.9,G50&gt;=0.086,F50&lt;2.5,H50&lt;13.641,D50&lt;1.75,D50&gt;=0.75),3.9,"shouldnthappen"))))))))))))))))))))))))))))))))))</f>
        <v>1.4</v>
      </c>
      <c r="AH50" s="1" t="n">
        <f aca="false">IF(AND(F50&lt;1.5,H50&lt;6.799,A50&lt;5.45),1.7,IF(AND(F50&gt;=1.5,H50&lt;6.799,A50&lt;5.45),4.1,IF(AND(D50&gt;=0.8,H50&gt;=6.799,A50&lt;5.45),3.9,IF(AND(H50&lt;7.564,F50&lt;2.5,A50&gt;=5.45),3.925,IF(AND(H50&gt;=16.284,F50&gt;=2.5,A50&gt;=5.45),6.5,IF(AND(A50&lt;4.35,D50&lt;0.8,H50&gt;=6.799,A50&lt;5.45),1.1,IF(AND(B50&lt;2.8,D50&lt;1.35,H50&gt;=7.564,F50&lt;2.5,A50&gt;=5.45),4.1,IF(AND(B50&gt;=2.8,D50&lt;1.35,H50&gt;=7.564,F50&lt;2.5,A50&gt;=5.45),4.267,IF(AND(B50&lt;2.75,D50&gt;=1.35,H50&gt;=7.564,F50&lt;2.5,A50&gt;=5.45),5,IF(AND(G50&gt;=0.078,G50&lt;0.26,H50&lt;16.284,F50&gt;=2.5,A50&gt;=5.45),6.06,IF(AND(G50&gt;=0.805,G50&gt;=0.26,H50&lt;16.284,F50&gt;=2.5,A50&gt;=5.45),5.02,IF(AND(H50&gt;=10.109,B50&gt;=3.45,A50&gt;=4.35,D50&lt;0.8,H50&gt;=6.799,A50&lt;5.45),1.55,IF(AND(D50&lt;2.25,G50&lt;0.078,G50&lt;0.26,H50&lt;16.284,F50&gt;=2.5,A50&gt;=5.45),5.6,IF(AND(D50&gt;=2.25,G50&lt;0.078,G50&lt;0.26,H50&lt;16.284,F50&gt;=2.5,A50&gt;=5.45),5.7,IF(AND(A50&lt;6.15,G50&lt;0.805,G50&gt;=0.26,H50&lt;16.284,F50&gt;=2.5,A50&gt;=5.45),4.967,IF(AND(A50&lt;4.65,H50&lt;12.227,B50&lt;3.45,A50&gt;=4.35,D50&lt;0.8,H50&gt;=6.799,A50&lt;5.45),1.333,IF(AND(A50&lt;4.85,H50&gt;=12.227,B50&lt;3.45,A50&gt;=4.35,D50&lt;0.8,H50&gt;=6.799,A50&lt;5.45),1.42,IF(AND(A50&gt;=4.85,H50&gt;=12.227,B50&lt;3.45,A50&gt;=4.35,D50&lt;0.8,H50&gt;=6.799,A50&lt;5.45),1.533,IF(AND(A50&lt;5.05,H50&lt;10.109,B50&gt;=3.45,A50&gt;=4.35,D50&lt;0.8,H50&gt;=6.799,A50&lt;5.45),1.4,IF(AND(A50&gt;=5.05,H50&lt;10.109,B50&gt;=3.45,A50&gt;=4.35,D50&lt;0.8,H50&gt;=6.799,A50&lt;5.45),1.5,IF(AND(G50&lt;0.14,H50&lt;13.531,B50&gt;=2.75,D50&gt;=1.35,H50&gt;=7.564,F50&lt;2.5,A50&gt;=5.45),4.7,IF(AND(G50&lt;0.187,H50&gt;=13.531,B50&gt;=2.75,D50&gt;=1.35,H50&gt;=7.564,F50&lt;2.5,A50&gt;=5.45),5,IF(AND(G50&gt;=0.187,H50&gt;=13.531,B50&gt;=2.75,D50&gt;=1.35,H50&gt;=7.564,F50&lt;2.5,A50&gt;=5.45),4.66,IF(AND(A50&lt;6.35,A50&gt;=6.15,G50&lt;0.805,G50&gt;=0.26,H50&lt;16.284,F50&gt;=2.5,A50&gt;=5.45),6,IF(AND(D50&lt;0.15,A50&gt;=4.65,H50&lt;12.227,B50&lt;3.45,A50&gt;=4.35,D50&lt;0.8,H50&gt;=6.799,A50&lt;5.45),1.5,IF(AND(H50&lt;10.723,G50&gt;=0.14,H50&lt;13.531,B50&gt;=2.75,D50&gt;=1.35,H50&gt;=7.564,F50&lt;2.5,A50&gt;=5.45),4.6,IF(AND(H50&gt;=10.723,G50&gt;=0.14,H50&lt;13.531,B50&gt;=2.75,D50&gt;=1.35,H50&gt;=7.564,F50&lt;2.5,A50&gt;=5.45),4.46,IF(AND(G50&lt;0.364,A50&gt;=6.35,A50&gt;=6.15,G50&lt;0.805,G50&gt;=0.26,H50&lt;16.284,F50&gt;=2.5,A50&gt;=5.45),5.28,IF(AND(A50&lt;5.1,D50&gt;=0.15,A50&gt;=4.65,H50&lt;12.227,B50&lt;3.45,A50&gt;=4.35,D50&lt;0.8,H50&gt;=6.799,A50&lt;5.45),1.36,IF(AND(A50&gt;=5.1,D50&gt;=0.15,A50&gt;=4.65,H50&lt;12.227,B50&lt;3.45,A50&gt;=4.35,D50&lt;0.8,H50&gt;=6.799,A50&lt;5.45),1.4,IF(AND(G50&gt;=0.6,G50&gt;=0.364,A50&gt;=6.35,A50&gt;=6.15,G50&lt;0.805,G50&gt;=0.26,H50&lt;16.284,F50&gt;=2.5,A50&gt;=5.45),5.1,IF(AND(A50&gt;=6.95,G50&lt;0.6,G50&gt;=0.364,A50&gt;=6.35,A50&gt;=6.15,G50&lt;0.805,G50&gt;=0.26,H50&lt;16.284,F50&gt;=2.5,A50&gt;=5.45),5.8,IF(AND(B50&lt;3.2,A50&lt;6.95,G50&lt;0.6,G50&gt;=0.364,A50&gt;=6.35,A50&gt;=6.15,G50&lt;0.805,G50&gt;=0.26,H50&lt;16.284,F50&gt;=2.5,A50&gt;=5.45),5.6,IF(AND(B50&gt;=3.2,A50&lt;6.95,G50&lt;0.6,G50&gt;=0.364,A50&gt;=6.35,A50&gt;=6.15,G50&lt;0.805,G50&gt;=0.26,H50&lt;16.284,F50&gt;=2.5,A50&gt;=5.45),5.7,"shouldnthappen"))))))))))))))))))))))))))))))))))</f>
        <v>1.333</v>
      </c>
      <c r="AI50" s="1" t="n">
        <f aca="false">IF(AND(B50&gt;=3.55,A50&lt;5.05,F50&lt;1.5),1,IF(AND(H50&gt;=13.436,A50&gt;=5.05,F50&lt;1.5),1.633,IF(AND(A50&lt;4.35,B50&lt;3.55,A50&lt;5.05,F50&lt;1.5),1.1,IF(AND(A50&lt;5.15,H50&lt;13.436,A50&gt;=5.05,F50&lt;1.5),1.6,IF(AND(G50&lt;0.837,D50&lt;1.2,B50&lt;2.65,F50&gt;=1.5),3.7,IF(AND(G50&gt;=0.837,D50&lt;1.2,B50&lt;2.65,F50&gt;=1.5),3,IF(AND(D50&lt;1.4,D50&gt;=1.2,B50&lt;2.65,F50&gt;=1.5),4.133,IF(AND(D50&gt;=1.4,D50&gt;=1.2,B50&lt;2.65,F50&gt;=1.5),4.633,IF(AND(G50&lt;0.302,A50&gt;=4.35,B50&lt;3.55,A50&lt;5.05,F50&lt;1.5),1.34,IF(AND(D50&gt;=0.3,A50&gt;=5.15,H50&lt;13.436,A50&gt;=5.05,F50&lt;1.5),1.5,IF(AND(G50&lt;0.233,G50&lt;0.265,D50&lt;1.55,B50&gt;=2.65,F50&gt;=1.5),4.56,IF(AND(G50&gt;=0.233,G50&lt;0.265,D50&lt;1.55,B50&gt;=2.65,F50&gt;=1.5),5.1,IF(AND(G50&lt;0.395,G50&gt;=0.265,D50&lt;1.55,B50&gt;=2.65,F50&gt;=1.5),4.025,IF(AND(H50&lt;13.935,A50&gt;=7.05,D50&gt;=1.55,B50&gt;=2.65,F50&gt;=1.5),6.12,IF(AND(H50&gt;=13.935,A50&gt;=7.05,D50&gt;=1.55,B50&gt;=2.65,F50&gt;=1.5),6.64,IF(AND(G50&gt;=0.858,G50&gt;=0.302,A50&gt;=4.35,B50&lt;3.55,A50&lt;5.05,F50&lt;1.5),1.3,IF(AND(H50&lt;6.543,D50&lt;0.3,A50&gt;=5.15,H50&lt;13.436,A50&gt;=5.05,F50&lt;1.5),1.4,IF(AND(H50&gt;=6.543,D50&lt;0.3,A50&gt;=5.15,H50&lt;13.436,A50&gt;=5.05,F50&lt;1.5),1.48,IF(AND(A50&lt;6.3,G50&gt;=0.395,G50&gt;=0.265,D50&lt;1.55,B50&gt;=2.65,F50&gt;=1.5),4.14,IF(AND(A50&gt;=6.3,G50&gt;=0.395,G50&gt;=0.265,D50&lt;1.55,B50&gt;=2.65,F50&gt;=1.5),4.767,IF(AND(G50&gt;=0.669,B50&lt;3.15,A50&lt;7.05,D50&gt;=1.55,B50&gt;=2.65,F50&gt;=1.5),5,IF(AND(H50&lt;9.459,G50&lt;0.858,G50&gt;=0.302,A50&gt;=4.35,B50&lt;3.55,A50&lt;5.05,F50&lt;1.5),1.4,IF(AND(H50&gt;=9.459,G50&lt;0.858,G50&gt;=0.302,A50&gt;=4.35,B50&lt;3.55,A50&lt;5.05,F50&lt;1.5),1.6,IF(AND(G50&gt;=0.433,G50&lt;0.669,B50&lt;3.15,A50&lt;7.05,D50&gt;=1.55,B50&gt;=2.65,F50&gt;=1.5),5.68,IF(AND(G50&lt;0.481,H50&lt;10.257,B50&gt;=3.15,A50&lt;7.05,D50&gt;=1.55,B50&gt;=2.65,F50&gt;=1.5),5.7,IF(AND(G50&gt;=0.481,H50&lt;10.257,B50&gt;=3.15,A50&lt;7.05,D50&gt;=1.55,B50&gt;=2.65,F50&gt;=1.5),5.9,IF(AND(D50&lt;2.15,H50&gt;=10.257,B50&gt;=3.15,A50&lt;7.05,D50&gt;=1.55,B50&gt;=2.65,F50&gt;=1.5),5.1,IF(AND(D50&gt;=2.15,H50&gt;=10.257,B50&gt;=3.15,A50&lt;7.05,D50&gt;=1.55,B50&gt;=2.65,F50&gt;=1.5),5.42,IF(AND(G50&lt;0.098,G50&lt;0.433,G50&lt;0.669,B50&lt;3.15,A50&lt;7.05,D50&gt;=1.55,B50&gt;=2.65,F50&gt;=1.5),5.567,IF(AND(D50&lt;1.8,G50&gt;=0.098,G50&lt;0.433,G50&lt;0.669,B50&lt;3.15,A50&lt;7.05,D50&gt;=1.55,B50&gt;=2.65,F50&gt;=1.5),5.033,IF(AND(G50&gt;=0.312,D50&gt;=1.8,G50&gt;=0.098,G50&lt;0.433,G50&lt;0.669,B50&lt;3.15,A50&lt;7.05,D50&gt;=1.55,B50&gt;=2.65,F50&gt;=1.5),5.4,IF(AND(H50&lt;9.002,G50&lt;0.312,D50&gt;=1.8,G50&gt;=0.098,G50&lt;0.433,G50&lt;0.669,B50&lt;3.15,A50&lt;7.05,D50&gt;=1.55,B50&gt;=2.65,F50&gt;=1.5),5.1,IF(AND(H50&gt;=9.002,G50&lt;0.312,D50&gt;=1.8,G50&gt;=0.098,G50&lt;0.433,G50&lt;0.669,B50&lt;3.15,A50&lt;7.05,D50&gt;=1.55,B50&gt;=2.65,F50&gt;=1.5),5.26,"shouldnthappen")))))))))))))))))))))))))))))))))</f>
        <v>1.4</v>
      </c>
      <c r="AJ50" s="1" t="n">
        <f aca="false">IF(AND(A50&gt;=5.25,D50&gt;=0.35,D50&lt;0.8),1.433,IF(AND(F50&gt;=2.5,H50&lt;6.927,D50&gt;=0.8),5.1,IF(AND(H50&lt;5.85,B50&lt;3.65,D50&lt;0.35,D50&lt;0.8),1,IF(AND(A50&lt;5.55,B50&gt;=3.65,D50&lt;0.35,D50&lt;0.8),1.5,IF(AND(A50&gt;=5.55,B50&gt;=3.65,D50&lt;0.35,D50&lt;0.8),1.7,IF(AND(H50&lt;7.949,A50&lt;5.25,D50&gt;=0.35,D50&lt;0.8),1.9,IF(AND(H50&gt;=7.949,A50&lt;5.25,D50&gt;=0.35,D50&lt;0.8),1.54,IF(AND(A50&lt;5.55,F50&lt;2.5,H50&lt;6.927,D50&gt;=0.8),3.98,IF(AND(A50&gt;=5.55,F50&lt;2.5,H50&lt;6.927,D50&gt;=0.8),4.1,IF(AND(A50&gt;=7.25,D50&gt;=1.55,H50&gt;=6.927,D50&gt;=0.8),6.65,IF(AND(A50&lt;5.75,D50&lt;1.2,D50&lt;1.55,H50&gt;=6.927,D50&gt;=0.8),3.62,IF(AND(A50&gt;=5.75,D50&lt;1.2,D50&lt;1.55,H50&gt;=6.927,D50&gt;=0.8),4.1,IF(AND(G50&lt;0.175,A50&lt;4.8,H50&gt;=5.85,B50&lt;3.65,D50&lt;0.35,D50&lt;0.8),1.5,IF(AND(G50&gt;=0.175,A50&lt;4.8,H50&gt;=5.85,B50&lt;3.65,D50&lt;0.35,D50&lt;0.8),1.3,IF(AND(A50&gt;=5.05,A50&gt;=4.8,H50&gt;=5.85,B50&lt;3.65,D50&lt;0.35,D50&lt;0.8),1.5,IF(AND(G50&gt;=0.735,A50&lt;6.25,D50&gt;=1.2,D50&lt;1.55,H50&gt;=6.927,D50&gt;=0.8),4,IF(AND(H50&lt;10.464,A50&lt;6.2,A50&lt;7.25,D50&gt;=1.55,H50&gt;=6.927,D50&gt;=0.8),5.1,IF(AND(H50&gt;=10.464,A50&lt;6.2,A50&lt;7.25,D50&gt;=1.55,H50&gt;=6.927,D50&gt;=0.8),4.9,IF(AND(G50&lt;0.418,A50&lt;5.05,A50&gt;=4.8,H50&gt;=5.85,B50&lt;3.65,D50&lt;0.35,D50&lt;0.8),1.48,IF(AND(G50&gt;=0.418,A50&lt;5.05,A50&gt;=4.8,H50&gt;=5.85,B50&lt;3.65,D50&lt;0.35,D50&lt;0.8),1.3,IF(AND(B50&lt;2.75,G50&lt;0.735,A50&lt;6.25,D50&gt;=1.2,D50&lt;1.55,H50&gt;=6.927,D50&gt;=0.8),4.35,IF(AND(H50&lt;15.422,D50&lt;1.45,A50&gt;=6.25,D50&gt;=1.2,D50&lt;1.55,H50&gt;=6.927,D50&gt;=0.8),4.375,IF(AND(H50&gt;=15.422,D50&lt;1.45,A50&gt;=6.25,D50&gt;=1.2,D50&lt;1.55,H50&gt;=6.927,D50&gt;=0.8),4.7,IF(AND(A50&lt;6.4,D50&gt;=1.45,A50&gt;=6.25,D50&gt;=1.2,D50&lt;1.55,H50&gt;=6.927,D50&gt;=0.8),5.1,IF(AND(G50&gt;=0.576,D50&lt;2.15,A50&gt;=6.2,A50&lt;7.25,D50&gt;=1.55,H50&gt;=6.927,D50&gt;=0.8),5.1,IF(AND(G50&lt;0.537,D50&gt;=2.15,A50&gt;=6.2,A50&lt;7.25,D50&gt;=1.55,H50&gt;=6.927,D50&gt;=0.8),5.533,IF(AND(G50&gt;=0.537,D50&gt;=2.15,A50&gt;=6.2,A50&lt;7.25,D50&gt;=1.55,H50&gt;=6.927,D50&gt;=0.8),5.9,IF(AND(D50&lt;1.45,B50&gt;=2.75,G50&lt;0.735,A50&lt;6.25,D50&gt;=1.2,D50&lt;1.55,H50&gt;=6.927,D50&gt;=0.8),4.6,IF(AND(D50&gt;=1.45,B50&gt;=2.75,G50&lt;0.735,A50&lt;6.25,D50&gt;=1.2,D50&lt;1.55,H50&gt;=6.927,D50&gt;=0.8),4.5,IF(AND(H50&lt;12.582,A50&gt;=6.4,D50&gt;=1.45,A50&gt;=6.25,D50&gt;=1.2,D50&lt;1.55,H50&gt;=6.927,D50&gt;=0.8),4.66,IF(AND(H50&gt;=12.582,A50&gt;=6.4,D50&gt;=1.45,A50&gt;=6.25,D50&gt;=1.2,D50&lt;1.55,H50&gt;=6.927,D50&gt;=0.8),4.9,IF(AND(B50&lt;2.75,G50&lt;0.576,D50&lt;2.15,A50&gt;=6.2,A50&lt;7.25,D50&gt;=1.55,H50&gt;=6.927,D50&gt;=0.8),5.3,IF(AND(G50&gt;=0.395,B50&gt;=2.75,G50&lt;0.576,D50&lt;2.15,A50&gt;=6.2,A50&lt;7.25,D50&gt;=1.55,H50&gt;=6.927,D50&gt;=0.8),5.6,IF(AND(D50&gt;=1.9,G50&lt;0.395,B50&gt;=2.75,G50&lt;0.576,D50&lt;2.15,A50&gt;=6.2,A50&lt;7.25,D50&gt;=1.55,H50&gt;=6.927,D50&gt;=0.8),5.333,IF(AND(B50&lt;2.95,D50&lt;1.9,G50&lt;0.395,B50&gt;=2.75,G50&lt;0.576,D50&lt;2.15,A50&gt;=6.2,A50&lt;7.25,D50&gt;=1.55,H50&gt;=6.927,D50&gt;=0.8),5.6,IF(AND(B50&gt;=2.95,D50&lt;1.9,G50&lt;0.395,B50&gt;=2.75,G50&lt;0.576,D50&lt;2.15,A50&gt;=6.2,A50&lt;7.25,D50&gt;=1.55,H50&gt;=6.927,D50&gt;=0.8),5.5,"shouldnthappen"))))))))))))))))))))))))))))))))))))</f>
        <v>1.3</v>
      </c>
      <c r="AK50" s="1" t="n">
        <f aca="false">IF(AND(H50&lt;5.85,B50&lt;3.65,F50&lt;1.5),1,IF(AND(B50&gt;=3.95,B50&gt;=3.65,F50&lt;1.5),1.433,IF(AND(A50&lt;5.15,F50&lt;2.5,F50&gt;=1.5),3.075,IF(AND(D50&gt;=0.35,H50&gt;=5.85,B50&lt;3.65,F50&lt;1.5),1.5,IF(AND(G50&lt;0.168,B50&lt;3.95,B50&gt;=3.65,F50&lt;1.5),1.7,IF(AND(H50&lt;5.767,A50&lt;7.25,F50&gt;=2.5,F50&gt;=1.5),4.5,IF(AND(D50&lt;1.9,A50&gt;=7.25,F50&gt;=2.5,F50&gt;=1.5),6.3,IF(AND(D50&gt;=1.9,A50&gt;=7.25,F50&gt;=2.5,F50&gt;=1.5),6.575,IF(AND(B50&lt;3.75,G50&gt;=0.168,B50&lt;3.95,B50&gt;=3.65,F50&lt;1.5),1.5,IF(AND(B50&gt;=3.75,G50&gt;=0.168,B50&lt;3.95,B50&gt;=3.65,F50&lt;1.5),1.6,IF(AND(D50&gt;=1.35,A50&lt;6.15,A50&gt;=5.15,F50&lt;2.5,F50&gt;=1.5),4.42,IF(AND(D50&lt;1.4,A50&gt;=6.15,A50&gt;=5.15,F50&lt;2.5,F50&gt;=1.5),4.5,IF(AND(D50&gt;=1.4,A50&gt;=6.15,A50&gt;=5.15,F50&lt;2.5,F50&gt;=1.5),4.675,IF(AND(D50&lt;0.15,H50&lt;11.218,D50&lt;0.35,H50&gt;=5.85,B50&lt;3.65,F50&lt;1.5),1.5,IF(AND(D50&lt;0.15,H50&gt;=11.218,D50&lt;0.35,H50&gt;=5.85,B50&lt;3.65,F50&lt;1.5),1.1,IF(AND(B50&lt;2.7,D50&lt;1.35,A50&lt;6.15,A50&gt;=5.15,F50&lt;2.5,F50&gt;=1.5),3.82,IF(AND(A50&lt;6.15,G50&gt;=0.755,H50&gt;=5.767,A50&lt;7.25,F50&gt;=2.5,F50&gt;=1.5),4.98,IF(AND(A50&gt;=6.15,G50&gt;=0.755,H50&gt;=5.767,A50&lt;7.25,F50&gt;=2.5,F50&gt;=1.5),5.3,IF(AND(B50&lt;3.4,D50&gt;=0.15,H50&lt;11.218,D50&lt;0.35,H50&gt;=5.85,B50&lt;3.65,F50&lt;1.5),1.4,IF(AND(B50&gt;=3.4,D50&gt;=0.15,H50&lt;11.218,D50&lt;0.35,H50&gt;=5.85,B50&lt;3.65,F50&lt;1.5),1.3,IF(AND(H50&lt;11.731,D50&gt;=0.15,H50&gt;=11.218,D50&lt;0.35,H50&gt;=5.85,B50&lt;3.65,F50&lt;1.5),1.2,IF(AND(H50&lt;9.053,B50&gt;=2.7,D50&lt;1.35,A50&lt;6.15,A50&gt;=5.15,F50&lt;2.5,F50&gt;=1.5),3.85,IF(AND(D50&gt;=2.1,B50&lt;2.85,G50&lt;0.755,H50&gt;=5.767,A50&lt;7.25,F50&gt;=2.5,F50&gt;=1.5),5.6,IF(AND(D50&gt;=2.45,B50&gt;=2.85,G50&lt;0.755,H50&gt;=5.767,A50&lt;7.25,F50&gt;=2.5,F50&gt;=1.5),5.8,IF(AND(B50&gt;=3.45,H50&gt;=11.731,D50&gt;=0.15,H50&gt;=11.218,D50&lt;0.35,H50&gt;=5.85,B50&lt;3.65,F50&lt;1.5),1.3,IF(AND(A50&lt;5.9,H50&gt;=9.053,B50&gt;=2.7,D50&lt;1.35,A50&lt;6.15,A50&gt;=5.15,F50&lt;2.5,F50&gt;=1.5),4.3,IF(AND(A50&gt;=5.9,H50&gt;=9.053,B50&gt;=2.7,D50&lt;1.35,A50&lt;6.15,A50&gt;=5.15,F50&lt;2.5,F50&gt;=1.5),4,IF(AND(G50&gt;=0.519,D50&lt;2.1,B50&lt;2.85,G50&lt;0.755,H50&gt;=5.767,A50&lt;7.25,F50&gt;=2.5,F50&gt;=1.5),4.9,IF(AND(A50&gt;=7.05,D50&lt;2.45,B50&gt;=2.85,G50&lt;0.755,H50&gt;=5.767,A50&lt;7.25,F50&gt;=2.5,F50&gt;=1.5),5.8,IF(AND(H50&lt;14.396,B50&lt;3.45,H50&gt;=11.731,D50&gt;=0.15,H50&gt;=11.218,D50&lt;0.35,H50&gt;=5.85,B50&lt;3.65,F50&lt;1.5),1.44,IF(AND(H50&gt;=14.396,B50&lt;3.45,H50&gt;=11.731,D50&gt;=0.15,H50&gt;=11.218,D50&lt;0.35,H50&gt;=5.85,B50&lt;3.65,F50&lt;1.5),1.3,IF(AND(G50&lt;0.282,G50&lt;0.519,D50&lt;2.1,B50&lt;2.85,G50&lt;0.755,H50&gt;=5.767,A50&lt;7.25,F50&gt;=2.5,F50&gt;=1.5),5.1,IF(AND(G50&gt;=0.282,G50&lt;0.519,D50&lt;2.1,B50&lt;2.85,G50&lt;0.755,H50&gt;=5.767,A50&lt;7.25,F50&gt;=2.5,F50&gt;=1.5),5.3,IF(AND(A50&lt;6.4,D50&lt;1.9,A50&lt;7.05,D50&lt;2.45,B50&gt;=2.85,G50&lt;0.755,H50&gt;=5.767,A50&lt;7.25,F50&gt;=2.5,F50&gt;=1.5),5.6,IF(AND(A50&gt;=6.4,D50&lt;1.9,A50&lt;7.05,D50&lt;2.45,B50&gt;=2.85,G50&lt;0.755,H50&gt;=5.767,A50&lt;7.25,F50&gt;=2.5,F50&gt;=1.5),5.5,IF(AND(H50&lt;8.884,D50&gt;=1.9,A50&lt;7.05,D50&lt;2.45,B50&gt;=2.85,G50&lt;0.755,H50&gt;=5.767,A50&lt;7.25,F50&gt;=2.5,F50&gt;=1.5),5.3,IF(AND(H50&gt;=8.884,D50&gt;=1.9,A50&lt;7.05,D50&lt;2.45,B50&gt;=2.85,G50&lt;0.755,H50&gt;=5.767,A50&lt;7.25,F50&gt;=2.5,F50&gt;=1.5),5.52,"shouldnthappen")))))))))))))))))))))))))))))))))))))</f>
        <v>1.4</v>
      </c>
      <c r="AL50" s="1" t="n">
        <f aca="false">IF(AND(H50&lt;5.85,A50&lt;5.05,D50&lt;0.8),1,IF(AND(B50&lt;3.35,A50&gt;=5.05,D50&lt;0.8),1.7,IF(AND(D50&gt;=2.45,F50&gt;=2.5,D50&gt;=0.8),6.05,IF(AND(H50&gt;=11.218,H50&gt;=5.85,A50&lt;5.05,D50&lt;0.8),1.28,IF(AND(G50&gt;=0.948,B50&gt;=3.35,A50&gt;=5.05,D50&lt;0.8),1.7,IF(AND(G50&gt;=0.423,H50&lt;11.218,H50&gt;=5.85,A50&lt;5.05,D50&lt;0.8),1.3,IF(AND(B50&lt;3.6,G50&lt;0.948,B50&gt;=3.35,A50&gt;=5.05,D50&lt;0.8),1.4,IF(AND(H50&lt;10.258,D50&lt;1.15,A50&lt;5.9,F50&lt;2.5,D50&gt;=0.8),3.36,IF(AND(H50&gt;=10.258,D50&lt;1.15,A50&lt;5.9,F50&lt;2.5,D50&gt;=0.8),3.9,IF(AND(A50&lt;5.3,D50&gt;=1.15,A50&lt;5.9,F50&lt;2.5,D50&gt;=0.8),3.9,IF(AND(D50&lt;1.55,B50&lt;2.75,A50&gt;=5.9,F50&lt;2.5,D50&gt;=0.8),4.64,IF(AND(D50&gt;=1.55,B50&lt;2.75,A50&gt;=5.9,F50&lt;2.5,D50&gt;=0.8),5.1,IF(AND(D50&gt;=1.6,B50&gt;=2.75,A50&gt;=5.9,F50&lt;2.5,D50&gt;=0.8),5,IF(AND(H50&lt;5.767,H50&lt;8.598,D50&lt;2.45,F50&gt;=2.5,D50&gt;=0.8),4.5,IF(AND(A50&lt;6.25,H50&gt;=8.598,D50&lt;2.45,F50&gt;=2.5,D50&gt;=0.8),5.02,IF(AND(B50&lt;3.55,G50&lt;0.423,H50&lt;11.218,H50&gt;=5.85,A50&lt;5.05,D50&lt;0.8),1.525,IF(AND(B50&gt;=3.55,G50&lt;0.423,H50&lt;11.218,H50&gt;=5.85,A50&lt;5.05,D50&lt;0.8),1.4,IF(AND(H50&gt;=13.932,B50&gt;=3.6,G50&lt;0.948,B50&gt;=3.35,A50&gt;=5.05,D50&lt;0.8),1.65,IF(AND(G50&gt;=0.652,A50&gt;=5.3,D50&gt;=1.15,A50&lt;5.9,F50&lt;2.5,D50&gt;=0.8),3.8,IF(AND(D50&lt;1.35,D50&lt;1.6,B50&gt;=2.75,A50&gt;=5.9,F50&lt;2.5,D50&gt;=0.8),4.42,IF(AND(H50&lt;6.656,H50&gt;=5.767,H50&lt;8.598,D50&lt;2.45,F50&gt;=2.5,D50&gt;=0.8),5.033,IF(AND(H50&gt;=6.656,H50&gt;=5.767,H50&lt;8.598,D50&lt;2.45,F50&gt;=2.5,D50&gt;=0.8),5.1,IF(AND(G50&gt;=0.885,A50&gt;=6.25,H50&gt;=8.598,D50&lt;2.45,F50&gt;=2.5,D50&gt;=0.8),5.2,IF(AND(H50&lt;6.926,H50&lt;13.932,B50&gt;=3.6,G50&lt;0.948,B50&gt;=3.35,A50&gt;=5.05,D50&lt;0.8),1.433,IF(AND(H50&gt;=6.926,H50&lt;13.932,B50&gt;=3.6,G50&lt;0.948,B50&gt;=3.35,A50&gt;=5.05,D50&lt;0.8),1.5,IF(AND(A50&lt;5.65,G50&lt;0.652,A50&gt;=5.3,D50&gt;=1.15,A50&lt;5.9,F50&lt;2.5,D50&gt;=0.8),4.36,IF(AND(A50&gt;=5.65,G50&lt;0.652,A50&gt;=5.3,D50&gt;=1.15,A50&lt;5.9,F50&lt;2.5,D50&gt;=0.8),4.2,IF(AND(H50&gt;=13.561,D50&gt;=1.35,D50&lt;1.6,B50&gt;=2.75,A50&gt;=5.9,F50&lt;2.5,D50&gt;=0.8),4.767,IF(AND(H50&lt;9.091,G50&lt;0.885,A50&gt;=6.25,H50&gt;=8.598,D50&lt;2.45,F50&gt;=2.5,D50&gt;=0.8),6.3,IF(AND(H50&gt;=12.206,H50&lt;13.561,D50&gt;=1.35,D50&lt;1.6,B50&gt;=2.75,A50&gt;=5.9,F50&lt;2.5,D50&gt;=0.8),4.4,IF(AND(D50&gt;=2.25,H50&gt;=9.091,G50&lt;0.885,A50&gt;=6.25,H50&gt;=8.598,D50&lt;2.45,F50&gt;=2.5,D50&gt;=0.8),5.9,IF(AND(B50&lt;3.05,H50&lt;12.206,H50&lt;13.561,D50&gt;=1.35,D50&lt;1.6,B50&gt;=2.75,A50&gt;=5.9,F50&lt;2.5,D50&gt;=0.8),4.6,IF(AND(B50&gt;=3.05,H50&lt;12.206,H50&lt;13.561,D50&gt;=1.35,D50&lt;1.6,B50&gt;=2.75,A50&gt;=5.9,F50&lt;2.5,D50&gt;=0.8),4.7,IF(AND(G50&gt;=0.596,D50&lt;2.25,H50&gt;=9.091,G50&lt;0.885,A50&gt;=6.25,H50&gt;=8.598,D50&lt;2.45,F50&gt;=2.5,D50&gt;=0.8),5.1,IF(AND(G50&gt;=0.379,G50&lt;0.596,D50&lt;2.25,H50&gt;=9.091,G50&lt;0.885,A50&gt;=6.25,H50&gt;=8.598,D50&lt;2.45,F50&gt;=2.5,D50&gt;=0.8),5.767,IF(AND(D50&lt;2.15,G50&lt;0.379,G50&lt;0.596,D50&lt;2.25,H50&gt;=9.091,G50&lt;0.885,A50&gt;=6.25,H50&gt;=8.598,D50&lt;2.45,F50&gt;=2.5,D50&gt;=0.8),5.4,IF(AND(D50&gt;=2.15,G50&lt;0.379,G50&lt;0.596,D50&lt;2.25,H50&gt;=9.091,G50&lt;0.885,A50&gt;=6.25,H50&gt;=8.598,D50&lt;2.45,F50&gt;=2.5,D50&gt;=0.8),5.6,"shouldnthappen")))))))))))))))))))))))))))))))))))))</f>
        <v>1.525</v>
      </c>
      <c r="AM50" s="1" t="n">
        <f aca="false">IF(AND(H50&lt;5.245,D50&lt;0.8),1,IF(AND(A50&lt;4.5,H50&gt;=5.245,D50&lt;0.8),1.35,IF(AND(D50&gt;=0.5,A50&gt;=4.5,H50&gt;=5.245,D50&lt;0.8),1.6,IF(AND(H50&lt;7.25,B50&lt;2.6,A50&lt;6.15,D50&gt;=0.8),4.375,IF(AND(H50&gt;=7.25,B50&lt;2.6,A50&lt;6.15,D50&gt;=0.8),3.075,IF(AND(H50&lt;13.935,A50&gt;=7.05,A50&gt;=6.15,D50&gt;=0.8),6.067,IF(AND(H50&gt;=13.935,A50&gt;=7.05,A50&gt;=6.15,D50&gt;=0.8),6.525,IF(AND(G50&gt;=0.948,D50&lt;0.5,A50&gt;=4.5,H50&gt;=5.245,D50&lt;0.8),1.7,IF(AND(G50&lt;0.568,D50&gt;=1.55,B50&gt;=2.6,A50&lt;6.15,D50&gt;=0.8),5.1,IF(AND(G50&gt;=0.568,D50&gt;=1.55,B50&gt;=2.6,A50&lt;6.15,D50&gt;=0.8),5,IF(AND(A50&gt;=6.6,B50&gt;=3.15,A50&lt;7.05,A50&gt;=6.15,D50&gt;=0.8),5.78,IF(AND(G50&lt;0.165,G50&lt;0.273,D50&lt;1.55,B50&gt;=2.6,A50&lt;6.15,D50&gt;=0.8),4.1,IF(AND(G50&gt;=0.165,G50&lt;0.273,D50&lt;1.55,B50&gt;=2.6,A50&lt;6.15,D50&gt;=0.8),4.5,IF(AND(D50&lt;1.35,G50&gt;=0.273,D50&lt;1.55,B50&gt;=2.6,A50&lt;6.15,D50&gt;=0.8),4.08,IF(AND(D50&gt;=1.35,G50&gt;=0.273,D50&lt;1.55,B50&gt;=2.6,A50&lt;6.15,D50&gt;=0.8),4.4,IF(AND(D50&lt;1.45,F50&lt;2.5,B50&lt;3.15,A50&lt;7.05,A50&gt;=6.15,D50&gt;=0.8),4.38,IF(AND(D50&gt;=1.45,F50&lt;2.5,B50&lt;3.15,A50&lt;7.05,A50&gt;=6.15,D50&gt;=0.8),4.75,IF(AND(D50&gt;=2.25,F50&gt;=2.5,B50&lt;3.15,A50&lt;7.05,A50&gt;=6.15,D50&gt;=0.8),5.16,IF(AND(H50&lt;11.488,A50&lt;6.6,B50&gt;=3.15,A50&lt;7.05,A50&gt;=6.15,D50&gt;=0.8),6,IF(AND(H50&gt;=14.396,D50&lt;0.25,G50&lt;0.948,D50&lt;0.5,A50&gt;=4.5,H50&gt;=5.245,D50&lt;0.8),1.3,IF(AND(A50&gt;=5.55,D50&gt;=0.25,G50&lt;0.948,D50&lt;0.5,A50&gt;=4.5,H50&gt;=5.245,D50&lt;0.8),1.7,IF(AND(D50&lt;1.85,D50&lt;2.25,F50&gt;=2.5,B50&lt;3.15,A50&lt;7.05,A50&gt;=6.15,D50&gt;=0.8),5.6,IF(AND(G50&lt;0.669,H50&gt;=11.488,A50&lt;6.6,B50&gt;=3.15,A50&lt;7.05,A50&gt;=6.15,D50&gt;=0.8),4.7,IF(AND(G50&gt;=0.669,H50&gt;=11.488,A50&lt;6.6,B50&gt;=3.15,A50&lt;7.05,A50&gt;=6.15,D50&gt;=0.8),5.22,IF(AND(H50&lt;6.543,H50&lt;14.396,D50&lt;0.25,G50&lt;0.948,D50&lt;0.5,A50&gt;=4.5,H50&gt;=5.245,D50&lt;0.8),1.4,IF(AND(A50&lt;4.95,A50&lt;5.55,D50&gt;=0.25,G50&lt;0.948,D50&lt;0.5,A50&gt;=4.5,H50&gt;=5.245,D50&lt;0.8),1.4,IF(AND(A50&gt;=4.95,A50&lt;5.55,D50&gt;=0.25,G50&lt;0.948,D50&lt;0.5,A50&gt;=4.5,H50&gt;=5.245,D50&lt;0.8),1.48,IF(AND(H50&lt;10.667,D50&gt;=1.85,D50&lt;2.25,F50&gt;=2.5,B50&lt;3.15,A50&lt;7.05,A50&gt;=6.15,D50&gt;=0.8),5.25,IF(AND(H50&gt;=10.667,D50&gt;=1.85,D50&lt;2.25,F50&gt;=2.5,B50&lt;3.15,A50&lt;7.05,A50&gt;=6.15,D50&gt;=0.8),5.55,IF(AND(G50&lt;0.063,H50&gt;=6.543,H50&lt;14.396,D50&lt;0.25,G50&lt;0.948,D50&lt;0.5,A50&gt;=4.5,H50&gt;=5.245,D50&lt;0.8),1.4,IF(AND(H50&lt;9.212,G50&gt;=0.063,H50&gt;=6.543,H50&lt;14.396,D50&lt;0.25,G50&lt;0.948,D50&lt;0.5,A50&gt;=4.5,H50&gt;=5.245,D50&lt;0.8),1.475,IF(AND(H50&gt;=9.212,G50&gt;=0.063,H50&gt;=6.543,H50&lt;14.396,D50&lt;0.25,G50&lt;0.948,D50&lt;0.5,A50&gt;=4.5,H50&gt;=5.245,D50&lt;0.8),1.5,"shouldnthappen"))))))))))))))))))))))))))))))))</f>
        <v>1.475</v>
      </c>
      <c r="AN50" s="1" t="n">
        <f aca="false">IF(AND(D50&lt;0.7,A50&gt;=5.55),1.633,IF(AND(G50&lt;0.38,B50&lt;2.8,A50&lt;5.55),4.3,IF(AND(G50&gt;=0.38,B50&lt;2.8,A50&lt;5.55),3.325,IF(AND(D50&gt;=0.35,B50&gt;=2.8,A50&lt;5.55),1.6,IF(AND(B50&gt;=3.4,A50&lt;4.8,D50&lt;0.35,B50&gt;=2.8,A50&lt;5.55),1,IF(AND(H50&gt;=11.789,A50&lt;5.9,D50&lt;1.55,D50&gt;=0.7,A50&gt;=5.55),4.325,IF(AND(F50&gt;=2.5,A50&gt;=5.9,D50&lt;1.55,D50&gt;=0.7,A50&gt;=5.55),5.05,IF(AND(D50&lt;1.9,A50&gt;=7.25,D50&gt;=1.55,D50&gt;=0.7,A50&gt;=5.55),6.3,IF(AND(D50&gt;=1.9,A50&gt;=7.25,D50&gt;=1.55,D50&gt;=0.7,A50&gt;=5.55),6.4,IF(AND(A50&lt;4.35,B50&lt;3.4,A50&lt;4.8,D50&lt;0.35,B50&gt;=2.8,A50&lt;5.55),1.1,IF(AND(G50&gt;=0.934,B50&lt;3.45,A50&gt;=4.8,D50&lt;0.35,B50&gt;=2.8,A50&lt;5.55),1.7,IF(AND(H50&gt;=14.877,B50&gt;=3.45,A50&gt;=4.8,D50&lt;0.35,B50&gt;=2.8,A50&lt;5.55),1.3,IF(AND(B50&lt;2.6,H50&lt;11.789,A50&lt;5.9,D50&lt;1.55,D50&gt;=0.7,A50&gt;=5.55),3.9,IF(AND(B50&gt;=2.6,H50&lt;11.789,A50&lt;5.9,D50&lt;1.55,D50&gt;=0.7,A50&gt;=5.55),4.26,IF(AND(A50&lt;6.6,F50&lt;2.5,A50&gt;=5.9,D50&lt;1.55,D50&gt;=0.7,A50&gt;=5.55),4.625,IF(AND(A50&gt;=6.6,F50&lt;2.5,A50&gt;=5.9,D50&lt;1.55,D50&gt;=0.7,A50&gt;=5.55),4.475,IF(AND(B50&lt;2.6,D50&lt;2.05,A50&lt;7.25,D50&gt;=1.55,D50&gt;=0.7,A50&gt;=5.55),5.8,IF(AND(G50&gt;=0.743,D50&gt;=2.05,A50&lt;7.25,D50&gt;=1.55,D50&gt;=0.7,A50&gt;=5.55),5.1,IF(AND(G50&lt;0.422,A50&gt;=4.35,B50&lt;3.4,A50&lt;4.8,D50&lt;0.35,B50&gt;=2.8,A50&lt;5.55),1.367,IF(AND(G50&gt;=0.422,A50&gt;=4.35,B50&lt;3.4,A50&lt;4.8,D50&lt;0.35,B50&gt;=2.8,A50&lt;5.55),1.3,IF(AND(A50&lt;5.05,G50&lt;0.934,B50&lt;3.45,A50&gt;=4.8,D50&lt;0.35,B50&gt;=2.8,A50&lt;5.55),1.525,IF(AND(A50&gt;=5.05,G50&lt;0.934,B50&lt;3.45,A50&gt;=4.8,D50&lt;0.35,B50&gt;=2.8,A50&lt;5.55),1.5,IF(AND(G50&gt;=0.585,H50&lt;14.877,B50&gt;=3.45,A50&gt;=4.8,D50&lt;0.35,B50&gt;=2.8,A50&lt;5.55),1.54,IF(AND(G50&gt;=0.537,G50&lt;0.743,D50&gt;=2.05,A50&lt;7.25,D50&gt;=1.55,D50&gt;=0.7,A50&gt;=5.55),5.833,IF(AND(D50&gt;=0.25,G50&lt;0.585,H50&lt;14.877,B50&gt;=3.45,A50&gt;=4.8,D50&lt;0.35,B50&gt;=2.8,A50&lt;5.55),1.367,IF(AND(D50&lt;1.75,H50&lt;13.795,B50&gt;=2.6,D50&lt;2.05,A50&lt;7.25,D50&gt;=1.55,D50&gt;=0.7,A50&gt;=5.55),5.45,IF(AND(B50&lt;2.85,H50&gt;=13.795,B50&gt;=2.6,D50&lt;2.05,A50&lt;7.25,D50&gt;=1.55,D50&gt;=0.7,A50&gt;=5.55),5.1,IF(AND(B50&gt;=2.85,H50&gt;=13.795,B50&gt;=2.6,D50&lt;2.05,A50&lt;7.25,D50&gt;=1.55,D50&gt;=0.7,A50&gt;=5.55),4.82,IF(AND(G50&lt;0.353,G50&lt;0.537,G50&lt;0.743,D50&gt;=2.05,A50&lt;7.25,D50&gt;=1.55,D50&gt;=0.7,A50&gt;=5.55),5.425,IF(AND(G50&gt;=0.353,G50&lt;0.537,G50&lt;0.743,D50&gt;=2.05,A50&lt;7.25,D50&gt;=1.55,D50&gt;=0.7,A50&gt;=5.55),5.62,IF(AND(G50&lt;0.311,D50&lt;0.25,G50&lt;0.585,H50&lt;14.877,B50&gt;=3.45,A50&gt;=4.8,D50&lt;0.35,B50&gt;=2.8,A50&lt;5.55),1.5,IF(AND(G50&gt;=0.311,D50&lt;0.25,G50&lt;0.585,H50&lt;14.877,B50&gt;=3.45,A50&gt;=4.8,D50&lt;0.35,B50&gt;=2.8,A50&lt;5.55),1.4,IF(AND(B50&gt;=3.1,D50&gt;=1.75,H50&lt;13.795,B50&gt;=2.6,D50&lt;2.05,A50&lt;7.25,D50&gt;=1.55,D50&gt;=0.7,A50&gt;=5.55),5.1,IF(AND(B50&lt;2.85,B50&lt;3.1,D50&gt;=1.75,H50&lt;13.795,B50&gt;=2.6,D50&lt;2.05,A50&lt;7.25,D50&gt;=1.55,D50&gt;=0.7,A50&gt;=5.55),5.2,IF(AND(B50&gt;=2.85,B50&lt;3.1,D50&gt;=1.75,H50&lt;13.795,B50&gt;=2.6,D50&lt;2.05,A50&lt;7.25,D50&gt;=1.55,D50&gt;=0.7,A50&gt;=5.55),5.2,"shouldnthappen")))))))))))))))))))))))))))))))))))</f>
        <v>1.367</v>
      </c>
      <c r="AO50" s="1" t="n">
        <f aca="false">IF(AND(H50&gt;=14.529,G50&lt;0.633,D50&lt;0.8),1.3,IF(AND(A50&lt;5.05,G50&gt;=0.633,D50&lt;0.8),1.35,IF(AND(H50&gt;=14.379,H50&lt;14.529,G50&lt;0.633,D50&lt;0.8),1.7,IF(AND(B50&lt;3.35,A50&gt;=5.05,G50&gt;=0.633,D50&lt;0.8),1.7,IF(AND(D50&gt;=1.45,A50&lt;5.95,F50&lt;2.5,D50&gt;=0.8),4.5,IF(AND(D50&lt;1.35,A50&gt;=5.95,F50&lt;2.5,D50&gt;=0.8),4,IF(AND(D50&lt;1.85,G50&gt;=0.845,F50&gt;=2.5,D50&gt;=0.8),4.8,IF(AND(B50&gt;=4.3,H50&lt;14.379,H50&lt;14.529,G50&lt;0.633,D50&lt;0.8),1.5,IF(AND(A50&lt;5.25,B50&gt;=3.35,A50&gt;=5.05,G50&gt;=0.633,D50&lt;0.8),1.55,IF(AND(A50&gt;=5.25,B50&gt;=3.35,A50&gt;=5.05,G50&gt;=0.633,D50&lt;0.8),1.633,IF(AND(A50&lt;5.05,D50&lt;1.45,A50&lt;5.95,F50&lt;2.5,D50&gt;=0.8),3.3,IF(AND(G50&lt;0.293,D50&gt;=1.35,A50&gt;=5.95,F50&lt;2.5,D50&gt;=0.8),5,IF(AND(A50&gt;=6.6,D50&lt;2.05,G50&lt;0.845,F50&gt;=2.5,D50&gt;=0.8),5.8,IF(AND(B50&lt;3.05,D50&gt;=2.05,G50&lt;0.845,F50&gt;=2.5,D50&gt;=0.8),6.15,IF(AND(B50&lt;2.9,D50&gt;=1.85,G50&gt;=0.845,F50&gt;=2.5,D50&gt;=0.8),5.1,IF(AND(B50&gt;=2.9,D50&gt;=1.85,G50&gt;=0.845,F50&gt;=2.5,D50&gt;=0.8),5.2,IF(AND(B50&gt;=3.8,B50&lt;4.3,H50&lt;14.379,H50&lt;14.529,G50&lt;0.633,D50&lt;0.8),1.333,IF(AND(A50&lt;6.25,G50&gt;=0.293,D50&gt;=1.35,A50&gt;=5.95,F50&lt;2.5,D50&gt;=0.8),4.6,IF(AND(H50&lt;10.351,A50&lt;6.6,D50&lt;2.05,G50&lt;0.845,F50&gt;=2.5,D50&gt;=0.8),5.4,IF(AND(G50&gt;=0.364,B50&gt;=3.05,D50&gt;=2.05,G50&lt;0.845,F50&gt;=2.5,D50&gt;=0.8),5.66,IF(AND(G50&gt;=0.447,B50&lt;3.8,B50&lt;4.3,H50&lt;14.379,H50&lt;14.529,G50&lt;0.633,D50&lt;0.8),1.3,IF(AND(H50&lt;6.247,A50&lt;5.65,A50&gt;=5.05,D50&lt;1.45,A50&lt;5.95,F50&lt;2.5,D50&gt;=0.8),4.033,IF(AND(D50&lt;1.25,A50&gt;=5.65,A50&gt;=5.05,D50&lt;1.45,A50&lt;5.95,F50&lt;2.5,D50&gt;=0.8),3.88,IF(AND(D50&gt;=1.25,A50&gt;=5.65,A50&gt;=5.05,D50&lt;1.45,A50&lt;5.95,F50&lt;2.5,D50&gt;=0.8),4.35,IF(AND(B50&lt;2.65,A50&gt;=6.25,G50&gt;=0.293,D50&gt;=1.35,A50&gt;=5.95,F50&lt;2.5,D50&gt;=0.8),4.9,IF(AND(B50&lt;2.75,H50&gt;=10.351,A50&lt;6.6,D50&lt;2.05,G50&lt;0.845,F50&gt;=2.5,D50&gt;=0.8),5.1,IF(AND(B50&gt;=2.75,H50&gt;=10.351,A50&lt;6.6,D50&lt;2.05,G50&lt;0.845,F50&gt;=2.5,D50&gt;=0.8),4.95,IF(AND(B50&lt;3.15,G50&lt;0.364,B50&gt;=3.05,D50&gt;=2.05,G50&lt;0.845,F50&gt;=2.5,D50&gt;=0.8),5.28,IF(AND(B50&gt;=3.15,G50&lt;0.364,B50&gt;=3.05,D50&gt;=2.05,G50&lt;0.845,F50&gt;=2.5,D50&gt;=0.8),5.5,IF(AND(H50&lt;9.212,G50&lt;0.447,B50&lt;3.8,B50&lt;4.3,H50&lt;14.379,H50&lt;14.529,G50&lt;0.633,D50&lt;0.8),1.4,IF(AND(G50&lt;0.356,H50&gt;=6.247,A50&lt;5.65,A50&gt;=5.05,D50&lt;1.45,A50&lt;5.95,F50&lt;2.5,D50&gt;=0.8),4.2,IF(AND(B50&lt;3,B50&gt;=2.65,A50&gt;=6.25,G50&gt;=0.293,D50&gt;=1.35,A50&gt;=5.95,F50&lt;2.5,D50&gt;=0.8),4.6,IF(AND(B50&gt;=3,B50&gt;=2.65,A50&gt;=6.25,G50&gt;=0.293,D50&gt;=1.35,A50&gt;=5.95,F50&lt;2.5,D50&gt;=0.8),4.7,IF(AND(A50&lt;5.05,H50&gt;=9.212,G50&lt;0.447,B50&lt;3.8,B50&lt;4.3,H50&lt;14.379,H50&lt;14.529,G50&lt;0.633,D50&lt;0.8),1.533,IF(AND(A50&gt;=5.05,H50&gt;=9.212,G50&lt;0.447,B50&lt;3.8,B50&lt;4.3,H50&lt;14.379,H50&lt;14.529,G50&lt;0.633,D50&lt;0.8),1.425,IF(AND(A50&lt;5.35,G50&gt;=0.356,H50&gt;=6.247,A50&lt;5.65,A50&gt;=5.05,D50&lt;1.45,A50&lt;5.95,F50&lt;2.5,D50&gt;=0.8),3.9,IF(AND(A50&gt;=5.35,G50&gt;=0.356,H50&gt;=6.247,A50&lt;5.65,A50&gt;=5.05,D50&lt;1.45,A50&lt;5.95,F50&lt;2.5,D50&gt;=0.8),3.72,"shouldnthappen")))))))))))))))))))))))))))))))))))))</f>
        <v>1.4</v>
      </c>
      <c r="AP50" s="1" t="n">
        <f aca="false">IF(AND(F50&gt;=1.5,A50&lt;5.55),3.84,IF(AND(G50&gt;=0.52,A50&lt;4.75,F50&lt;1.5,A50&lt;5.55),1.16,IF(AND(A50&lt;5.65,A50&lt;5.85,D50&lt;1.55,A50&gt;=5.55),4.2,IF(AND(A50&gt;=5.65,A50&lt;5.85,D50&lt;1.55,A50&gt;=5.55),3.167,IF(AND(G50&gt;=0.798,A50&gt;=5.85,D50&lt;1.55,A50&gt;=5.55),4,IF(AND(F50&lt;2.5,H50&lt;14.1,D50&gt;=1.55,A50&gt;=5.55),4.84,IF(AND(A50&lt;7.2,H50&gt;=14.1,D50&gt;=1.55,A50&gt;=5.55),5.633,IF(AND(A50&gt;=7.2,H50&gt;=14.1,D50&gt;=1.55,A50&gt;=5.55),6.6,IF(AND(G50&lt;0.161,G50&lt;0.52,A50&lt;4.75,F50&lt;1.5,A50&lt;5.55),1.5,IF(AND(D50&gt;=0.5,G50&lt;0.676,A50&gt;=4.75,F50&lt;1.5,A50&lt;5.55),1.6,IF(AND(H50&lt;11.016,G50&gt;=0.676,A50&gt;=4.75,F50&lt;1.5,A50&lt;5.55),1.75,IF(AND(G50&lt;0.209,G50&lt;0.798,A50&gt;=5.85,D50&lt;1.55,A50&gt;=5.55),4.5,IF(AND(G50&gt;=0.74,F50&gt;=2.5,H50&lt;14.1,D50&gt;=1.55,A50&gt;=5.55),6.225,IF(AND(B50&lt;2.95,G50&gt;=0.161,G50&lt;0.52,A50&lt;4.75,F50&lt;1.5,A50&lt;5.55),1.4,IF(AND(B50&gt;=2.95,G50&gt;=0.161,G50&lt;0.52,A50&lt;4.75,F50&lt;1.5,A50&lt;5.55),1.34,IF(AND(B50&lt;3.15,D50&lt;0.5,G50&lt;0.676,A50&gt;=4.75,F50&lt;1.5,A50&lt;5.55),1.52,IF(AND(D50&lt;0.25,H50&gt;=11.016,G50&gt;=0.676,A50&gt;=4.75,F50&lt;1.5,A50&lt;5.55),1.567,IF(AND(D50&gt;=0.25,H50&gt;=11.016,G50&gt;=0.676,A50&gt;=4.75,F50&lt;1.5,A50&lt;5.55),1.5,IF(AND(H50&lt;7.47,G50&gt;=0.209,G50&lt;0.798,A50&gt;=5.85,D50&lt;1.55,A50&gt;=5.55),5.05,IF(AND(B50&lt;2.85,G50&lt;0.74,F50&gt;=2.5,H50&lt;14.1,D50&gt;=1.55,A50&gt;=5.55),5.35,IF(AND(B50&lt;3.3,B50&gt;=3.15,D50&lt;0.5,G50&lt;0.676,A50&gt;=4.75,F50&lt;1.5,A50&lt;5.55),1.2,IF(AND(D50&lt;1.45,H50&gt;=7.47,G50&gt;=0.209,G50&lt;0.798,A50&gt;=5.85,D50&lt;1.55,A50&gt;=5.55),4.66,IF(AND(D50&gt;=1.45,H50&gt;=7.47,G50&gt;=0.209,G50&lt;0.798,A50&gt;=5.85,D50&lt;1.55,A50&gt;=5.55),4.64,IF(AND(A50&gt;=7.05,B50&gt;=2.85,G50&lt;0.74,F50&gt;=2.5,H50&lt;14.1,D50&gt;=1.55,A50&gt;=5.55),5.8,IF(AND(B50&gt;=3.25,A50&lt;7.05,B50&gt;=2.85,G50&lt;0.74,F50&gt;=2.5,H50&lt;14.1,D50&gt;=1.55,A50&gt;=5.55),5.7,IF(AND(H50&gt;=13.641,D50&lt;0.25,B50&gt;=3.3,B50&gt;=3.15,D50&lt;0.5,G50&lt;0.676,A50&gt;=4.75,F50&lt;1.5,A50&lt;5.55),1.3,IF(AND(D50&lt;0.35,D50&gt;=0.25,B50&gt;=3.3,B50&gt;=3.15,D50&lt;0.5,G50&lt;0.676,A50&gt;=4.75,F50&lt;1.5,A50&lt;5.55),1.367,IF(AND(D50&gt;=0.35,D50&gt;=0.25,B50&gt;=3.3,B50&gt;=3.15,D50&lt;0.5,G50&lt;0.676,A50&gt;=4.75,F50&lt;1.5,A50&lt;5.55),1.3,IF(AND(A50&lt;6.35,B50&lt;3.25,A50&lt;7.05,B50&gt;=2.85,G50&lt;0.74,F50&gt;=2.5,H50&lt;14.1,D50&gt;=1.55,A50&gt;=5.55),5.6,IF(AND(A50&gt;=6.35,B50&lt;3.25,A50&lt;7.05,B50&gt;=2.85,G50&lt;0.74,F50&gt;=2.5,H50&lt;14.1,D50&gt;=1.55,A50&gt;=5.55),5.325,IF(AND(A50&lt;5.1,H50&lt;13.641,D50&lt;0.25,B50&gt;=3.3,B50&gt;=3.15,D50&lt;0.5,G50&lt;0.676,A50&gt;=4.75,F50&lt;1.5,A50&lt;5.55),1.4,IF(AND(H50&gt;=11.031,A50&gt;=5.1,H50&lt;13.641,D50&lt;0.25,B50&gt;=3.3,B50&gt;=3.15,D50&lt;0.5,G50&lt;0.676,A50&gt;=4.75,F50&lt;1.5,A50&lt;5.55),1.4,IF(AND(A50&lt;5.45,H50&lt;11.031,A50&gt;=5.1,H50&lt;13.641,D50&lt;0.25,B50&gt;=3.3,B50&gt;=3.15,D50&lt;0.5,G50&lt;0.676,A50&gt;=4.75,F50&lt;1.5,A50&lt;5.55),1.5,IF(AND(A50&gt;=5.45,H50&lt;11.031,A50&gt;=5.1,H50&lt;13.641,D50&lt;0.25,B50&gt;=3.3,B50&gt;=3.15,D50&lt;0.5,G50&lt;0.676,A50&gt;=4.75,F50&lt;1.5,A50&lt;5.55),1.4,"shouldnthappen"))))))))))))))))))))))))))))))))))</f>
        <v>1.34</v>
      </c>
      <c r="AQ50" s="1" t="n">
        <f aca="false">IF(AND(H50&lt;6.926,D50&gt;=0.35,F50&lt;1.5),1.9,IF(AND(G50&gt;=0.869,D50&gt;=1.75,F50&gt;=1.5),5.15,IF(AND(A50&lt;4.35,A50&lt;5.05,D50&lt;0.35,F50&lt;1.5),1.1,IF(AND(H50&lt;6.089,A50&gt;=5.05,D50&lt;0.35,F50&lt;1.5),1.7,IF(AND(H50&gt;=13.089,H50&gt;=6.926,D50&gt;=0.35,F50&lt;1.5),1.3,IF(AND(G50&lt;0.695,D50&lt;1.15,D50&lt;1.75,F50&gt;=1.5),3.62,IF(AND(G50&gt;=0.695,D50&lt;1.15,D50&lt;1.75,F50&gt;=1.5),3,IF(AND(G50&gt;=0.585,H50&gt;=6.089,A50&gt;=5.05,D50&lt;0.35,F50&lt;1.5),1.5,IF(AND(H50&lt;9.582,H50&lt;13.089,H50&gt;=6.926,D50&gt;=0.35,F50&lt;1.5),1.5,IF(AND(H50&gt;=9.582,H50&lt;13.089,H50&gt;=6.926,D50&gt;=0.35,F50&lt;1.5),1.6,IF(AND(D50&lt;1.35,H50&lt;9.349,D50&gt;=1.15,D50&lt;1.75,F50&gt;=1.5),3.867,IF(AND(D50&lt;2.05,A50&lt;7.05,G50&lt;0.869,D50&gt;=1.75,F50&gt;=1.5),4.9,IF(AND(B50&gt;=3.3,A50&gt;=7.05,G50&lt;0.869,D50&gt;=1.75,F50&gt;=1.5),6.1,IF(AND(G50&lt;0.347,H50&lt;11.218,A50&gt;=4.35,A50&lt;5.05,D50&lt;0.35,F50&lt;1.5),1.4,IF(AND(G50&gt;=0.347,H50&lt;11.218,A50&gt;=4.35,A50&lt;5.05,D50&lt;0.35,F50&lt;1.5),1.5,IF(AND(G50&gt;=0.265,H50&gt;=11.218,A50&gt;=4.35,A50&lt;5.05,D50&lt;0.35,F50&lt;1.5),1.45,IF(AND(A50&gt;=5.4,G50&lt;0.585,H50&gt;=6.089,A50&gt;=5.05,D50&lt;0.35,F50&lt;1.5),1.35,IF(AND(B50&gt;=2.9,D50&gt;=1.35,H50&lt;9.349,D50&gt;=1.15,D50&lt;1.75,F50&gt;=1.5),4.6,IF(AND(D50&gt;=1.35,A50&lt;6.15,H50&gt;=9.349,D50&gt;=1.15,D50&lt;1.75,F50&gt;=1.5),4.54,IF(AND(H50&lt;10.927,A50&gt;=6.15,H50&gt;=9.349,D50&gt;=1.15,D50&lt;1.75,F50&gt;=1.5),4.3,IF(AND(G50&lt;0.512,D50&gt;=2.05,A50&lt;7.05,G50&lt;0.869,D50&gt;=1.75,F50&gt;=1.5),5.533,IF(AND(G50&gt;=0.512,D50&gt;=2.05,A50&lt;7.05,G50&lt;0.869,D50&gt;=1.75,F50&gt;=1.5),5.88,IF(AND(H50&lt;11.551,B50&lt;3.3,A50&gt;=7.05,G50&lt;0.869,D50&gt;=1.75,F50&gt;=1.5),6.3,IF(AND(G50&lt;0.227,G50&lt;0.265,H50&gt;=11.218,A50&gt;=4.35,A50&lt;5.05,D50&lt;0.35,F50&lt;1.5),1.4,IF(AND(G50&gt;=0.227,G50&lt;0.265,H50&gt;=11.218,A50&gt;=4.35,A50&lt;5.05,D50&lt;0.35,F50&lt;1.5),1.26,IF(AND(H50&lt;11.031,A50&lt;5.4,G50&lt;0.585,H50&gt;=6.089,A50&gt;=5.05,D50&lt;0.35,F50&lt;1.5),1.5,IF(AND(H50&gt;=11.031,A50&lt;5.4,G50&lt;0.585,H50&gt;=6.089,A50&gt;=5.05,D50&lt;0.35,F50&lt;1.5),1.4,IF(AND(A50&lt;5.45,B50&lt;2.9,D50&gt;=1.35,H50&lt;9.349,D50&gt;=1.15,D50&lt;1.75,F50&gt;=1.5),4.5,IF(AND(A50&lt;5.9,D50&lt;1.35,A50&lt;6.15,H50&gt;=9.349,D50&gt;=1.15,D50&lt;1.75,F50&gt;=1.5),4.2,IF(AND(A50&gt;=5.9,D50&lt;1.35,A50&lt;6.15,H50&gt;=9.349,D50&gt;=1.15,D50&lt;1.75,F50&gt;=1.5),4,IF(AND(A50&gt;=6.75,H50&gt;=10.927,A50&gt;=6.15,H50&gt;=9.349,D50&gt;=1.15,D50&lt;1.75,F50&gt;=1.5),4.767,IF(AND(B50&lt;2.9,H50&gt;=11.551,B50&lt;3.3,A50&gt;=7.05,G50&lt;0.869,D50&gt;=1.75,F50&gt;=1.5),6.7,IF(AND(B50&gt;=2.9,H50&gt;=11.551,B50&lt;3.3,A50&gt;=7.05,G50&lt;0.869,D50&gt;=1.75,F50&gt;=1.5),6.6,IF(AND(B50&lt;2.45,A50&gt;=5.45,B50&lt;2.9,D50&gt;=1.35,H50&lt;9.349,D50&gt;=1.15,D50&lt;1.75,F50&gt;=1.5),5,IF(AND(B50&gt;=2.45,A50&gt;=5.45,B50&lt;2.9,D50&gt;=1.35,H50&lt;9.349,D50&gt;=1.15,D50&lt;1.75,F50&gt;=1.5),5.1,IF(AND(H50&lt;11.166,A50&lt;6.75,H50&gt;=10.927,A50&gt;=6.15,H50&gt;=9.349,D50&gt;=1.15,D50&lt;1.75,F50&gt;=1.5),4.9,IF(AND(G50&lt;0.228,H50&gt;=11.166,A50&lt;6.75,H50&gt;=10.927,A50&gt;=6.15,H50&gt;=9.349,D50&gt;=1.15,D50&lt;1.75,F50&gt;=1.5),4.7,IF(AND(H50&lt;13.531,G50&gt;=0.228,H50&gt;=11.166,A50&lt;6.75,H50&gt;=10.927,A50&gt;=6.15,H50&gt;=9.349,D50&gt;=1.15,D50&lt;1.75,F50&gt;=1.5),4.4,IF(AND(H50&gt;=13.531,G50&gt;=0.228,H50&gt;=11.166,A50&lt;6.75,H50&gt;=10.927,A50&gt;=6.15,H50&gt;=9.349,D50&gt;=1.15,D50&lt;1.75,F50&gt;=1.5),4.6,"shouldnthappen")))))))))))))))))))))))))))))))))))))))</f>
        <v>1.4</v>
      </c>
      <c r="AR50" s="1" t="n">
        <f aca="false">IF(AND(G50&gt;=0.93,B50&lt;3.65,F50&lt;1.5),1.7,IF(AND(H50&lt;6.542,B50&gt;=3.65,F50&lt;1.5),1.767,IF(AND(A50&gt;=7.05,D50&gt;=1.55,F50&gt;=1.5),6.3,IF(AND(G50&lt;0.123,H50&gt;=6.542,B50&gt;=3.65,F50&lt;1.5),1.367,IF(AND(A50&lt;5.15,A50&lt;5.65,D50&lt;1.55,F50&gt;=1.5),3.15,IF(AND(A50&lt;4.8,G50&gt;=0.447,G50&lt;0.93,B50&lt;3.65,F50&lt;1.5),1.24,IF(AND(A50&gt;=4.8,G50&gt;=0.447,G50&lt;0.93,B50&lt;3.65,F50&lt;1.5),1.4,IF(AND(G50&lt;0.151,G50&gt;=0.123,H50&gt;=6.542,B50&gt;=3.65,F50&lt;1.5),1.7,IF(AND(G50&gt;=0.151,G50&gt;=0.123,H50&gt;=6.542,B50&gt;=3.65,F50&lt;1.5),1.5,IF(AND(D50&gt;=1.45,A50&gt;=5.15,A50&lt;5.65,D50&lt;1.55,F50&gt;=1.5),4.5,IF(AND(B50&lt;2.65,D50&gt;=1.35,A50&gt;=5.65,D50&lt;1.55,F50&gt;=1.5),4.9,IF(AND(G50&lt;0.527,F50&lt;2.5,A50&lt;7.05,D50&gt;=1.55,F50&gt;=1.5),5.075,IF(AND(G50&gt;=0.527,F50&lt;2.5,A50&lt;7.05,D50&gt;=1.55,F50&gt;=1.5),4.7,IF(AND(A50&lt;4.65,G50&lt;0.265,G50&lt;0.447,G50&lt;0.93,B50&lt;3.65,F50&lt;1.5),1.42,IF(AND(G50&lt;0.3,G50&gt;=0.265,G50&lt;0.447,G50&lt;0.93,B50&lt;3.65,F50&lt;1.5),1.6,IF(AND(G50&gt;=0.3,G50&gt;=0.265,G50&lt;0.447,G50&lt;0.93,B50&lt;3.65,F50&lt;1.5),1.4,IF(AND(G50&lt;0.356,D50&lt;1.45,A50&gt;=5.15,A50&lt;5.65,D50&lt;1.55,F50&gt;=1.5),4.125,IF(AND(D50&lt;1.1,A50&lt;6.2,D50&lt;1.35,A50&gt;=5.65,D50&lt;1.55,F50&gt;=1.5),4.1,IF(AND(D50&gt;=1.1,A50&lt;6.2,D50&lt;1.35,A50&gt;=5.65,D50&lt;1.55,F50&gt;=1.5),4.175,IF(AND(H50&gt;=13.433,A50&gt;=6.2,D50&lt;1.35,A50&gt;=5.65,D50&lt;1.55,F50&gt;=1.5),4.6,IF(AND(G50&lt;0.437,B50&gt;=2.65,D50&gt;=1.35,A50&gt;=5.65,D50&lt;1.55,F50&gt;=1.5),4.625,IF(AND(G50&gt;=0.437,B50&gt;=2.65,D50&gt;=1.35,A50&gt;=5.65,D50&lt;1.55,F50&gt;=1.5),4.75,IF(AND(B50&gt;=3.15,H50&lt;11.146,F50&gt;=2.5,A50&lt;7.05,D50&gt;=1.55,F50&gt;=1.5),5.667,IF(AND(B50&lt;2.65,H50&gt;=11.146,F50&gt;=2.5,A50&lt;7.05,D50&gt;=1.55,F50&gt;=1.5),5.8,IF(AND(B50&lt;3.3,A50&gt;=4.65,G50&lt;0.265,G50&lt;0.447,G50&lt;0.93,B50&lt;3.65,F50&lt;1.5),1.32,IF(AND(B50&gt;=3.3,A50&gt;=4.65,G50&lt;0.265,G50&lt;0.447,G50&lt;0.93,B50&lt;3.65,F50&lt;1.5),1.425,IF(AND(B50&lt;2.8,G50&gt;=0.356,D50&lt;1.45,A50&gt;=5.15,A50&lt;5.65,D50&lt;1.55,F50&gt;=1.5),3.86,IF(AND(B50&gt;=2.8,G50&gt;=0.356,D50&lt;1.45,A50&gt;=5.15,A50&lt;5.65,D50&lt;1.55,F50&gt;=1.5),3.6,IF(AND(B50&lt;2.6,H50&lt;13.433,A50&gt;=6.2,D50&lt;1.35,A50&gt;=5.65,D50&lt;1.55,F50&gt;=1.5),4.4,IF(AND(B50&gt;=2.6,H50&lt;13.433,A50&gt;=6.2,D50&lt;1.35,A50&gt;=5.65,D50&lt;1.55,F50&gt;=1.5),4.3,IF(AND(G50&lt;0.151,B50&lt;3.15,H50&lt;11.146,F50&gt;=2.5,A50&lt;7.05,D50&gt;=1.55,F50&gt;=1.5),5.5,IF(AND(H50&lt;15.52,B50&gt;=2.65,H50&gt;=11.146,F50&gt;=2.5,A50&lt;7.05,D50&gt;=1.55,F50&gt;=1.5),5.4,IF(AND(H50&gt;=15.52,B50&gt;=2.65,H50&gt;=11.146,F50&gt;=2.5,A50&lt;7.05,D50&gt;=1.55,F50&gt;=1.5),5.733,IF(AND(H50&lt;10.74,G50&gt;=0.151,B50&lt;3.15,H50&lt;11.146,F50&gt;=2.5,A50&lt;7.05,D50&gt;=1.55,F50&gt;=1.5),5.12,IF(AND(H50&gt;=10.74,G50&gt;=0.151,B50&lt;3.15,H50&lt;11.146,F50&gt;=2.5,A50&lt;7.05,D50&gt;=1.55,F50&gt;=1.5),4.9,"shouldnthappen")))))))))))))))))))))))))))))))))))</f>
        <v>1.4</v>
      </c>
      <c r="AS50" s="1" t="n">
        <f aca="false">IF(AND(F50&gt;=1.5,A50&lt;5.55),4.18,IF(AND(F50&gt;=2.5,B50&lt;2.75,A50&gt;=5.55),5.38,IF(AND(G50&gt;=0.587,B50&lt;3.75,F50&lt;1.5,A50&lt;5.55),1.48,IF(AND(H50&lt;6.51,B50&gt;=3.75,F50&lt;1.5,A50&lt;5.55),1.9,IF(AND(H50&gt;=6.51,B50&gt;=3.75,F50&lt;1.5,A50&lt;5.55),1.425,IF(AND(G50&gt;=0.868,F50&lt;2.5,B50&lt;2.75,A50&gt;=5.55),4.65,IF(AND(F50&lt;1.5,D50&lt;1.55,B50&gt;=2.75,A50&gt;=5.55),1.7,IF(AND(G50&gt;=0.857,D50&gt;=1.55,B50&gt;=2.75,A50&gt;=5.55),5.033,IF(AND(G50&gt;=0.518,G50&lt;0.587,B50&lt;3.75,F50&lt;1.5,A50&lt;5.55),1,IF(AND(D50&lt;1.05,G50&lt;0.868,F50&lt;2.5,B50&lt;2.75,A50&gt;=5.55),3.5,IF(AND(G50&lt;0.404,D50&gt;=1.05,G50&lt;0.868,F50&lt;2.5,B50&lt;2.75,A50&gt;=5.55),4.2,IF(AND(G50&gt;=0.404,D50&gt;=1.05,G50&lt;0.868,F50&lt;2.5,B50&lt;2.75,A50&gt;=5.55),3.94,IF(AND(F50&lt;2.5,B50&lt;2.95,F50&gt;=1.5,D50&lt;1.55,B50&gt;=2.75,A50&gt;=5.55),4.68,IF(AND(F50&gt;=2.5,B50&lt;2.95,F50&gt;=1.5,D50&lt;1.55,B50&gt;=2.75,A50&gt;=5.55),5.1,IF(AND(H50&lt;10.883,B50&gt;=2.95,F50&gt;=1.5,D50&lt;1.55,B50&gt;=2.75,A50&gt;=5.55),4.15,IF(AND(H50&gt;=10.883,B50&gt;=2.95,F50&gt;=1.5,D50&lt;1.55,B50&gt;=2.75,A50&gt;=5.55),4.5,IF(AND(H50&gt;=14.1,D50&lt;2.05,G50&lt;0.857,D50&gt;=1.55,B50&gt;=2.75,A50&gt;=5.55),6.6,IF(AND(G50&lt;0.063,B50&lt;3.15,G50&lt;0.518,G50&lt;0.587,B50&lt;3.75,F50&lt;1.5,A50&lt;5.55),1.4,IF(AND(G50&gt;=0.063,B50&lt;3.15,G50&lt;0.518,G50&lt;0.587,B50&lt;3.75,F50&lt;1.5,A50&lt;5.55),1.5,IF(AND(H50&gt;=10.563,B50&gt;=3.15,G50&lt;0.518,G50&lt;0.587,B50&lt;3.75,F50&lt;1.5,A50&lt;5.55),1.325,IF(AND(B50&lt;2.95,H50&lt;14.1,D50&lt;2.05,G50&lt;0.857,D50&gt;=1.55,B50&gt;=2.75,A50&gt;=5.55),6.125,IF(AND(A50&lt;6.65,G50&lt;0.364,D50&gt;=2.05,G50&lt;0.857,D50&gt;=1.55,B50&gt;=2.75,A50&gt;=5.55),5.45,IF(AND(G50&gt;=0.774,G50&gt;=0.364,D50&gt;=2.05,G50&lt;0.857,D50&gt;=1.55,B50&gt;=2.75,A50&gt;=5.55),5.4,IF(AND(H50&gt;=9.279,H50&lt;10.563,B50&gt;=3.15,G50&lt;0.518,G50&lt;0.587,B50&lt;3.75,F50&lt;1.5,A50&lt;5.55),1.475,IF(AND(D50&lt;1.65,B50&gt;=2.95,H50&lt;14.1,D50&lt;2.05,G50&lt;0.857,D50&gt;=1.55,B50&gt;=2.75,A50&gt;=5.55),5.8,IF(AND(B50&lt;3.15,A50&gt;=6.65,G50&lt;0.364,D50&gt;=2.05,G50&lt;0.857,D50&gt;=1.55,B50&gt;=2.75,A50&gt;=5.55),5.3,IF(AND(B50&gt;=3.15,A50&gt;=6.65,G50&lt;0.364,D50&gt;=2.05,G50&lt;0.857,D50&gt;=1.55,B50&gt;=2.75,A50&gt;=5.55),5.7,IF(AND(A50&gt;=6.75,G50&lt;0.774,G50&gt;=0.364,D50&gt;=2.05,G50&lt;0.857,D50&gt;=1.55,B50&gt;=2.75,A50&gt;=5.55),5.9,IF(AND(G50&lt;0.417,H50&lt;9.279,H50&lt;10.563,B50&gt;=3.15,G50&lt;0.518,G50&lt;0.587,B50&lt;3.75,F50&lt;1.5,A50&lt;5.55),1.4,IF(AND(G50&gt;=0.417,H50&lt;9.279,H50&lt;10.563,B50&gt;=3.15,G50&lt;0.518,G50&lt;0.587,B50&lt;3.75,F50&lt;1.5,A50&lt;5.55),1.3,IF(AND(A50&lt;6.3,D50&gt;=1.65,B50&gt;=2.95,H50&lt;14.1,D50&lt;2.05,G50&lt;0.857,D50&gt;=1.55,B50&gt;=2.75,A50&gt;=5.55),4.9,IF(AND(A50&gt;=6.3,D50&gt;=1.65,B50&gt;=2.95,H50&lt;14.1,D50&lt;2.05,G50&lt;0.857,D50&gt;=1.55,B50&gt;=2.75,A50&gt;=5.55),5.3,IF(AND(G50&gt;=0.657,A50&lt;6.75,G50&lt;0.774,G50&gt;=0.364,D50&gt;=2.05,G50&lt;0.857,D50&gt;=1.55,B50&gt;=2.75,A50&gt;=5.55),6,IF(AND(B50&lt;3.2,G50&lt;0.657,A50&lt;6.75,G50&lt;0.774,G50&gt;=0.364,D50&gt;=2.05,G50&lt;0.857,D50&gt;=1.55,B50&gt;=2.75,A50&gt;=5.55),5.6,IF(AND(B50&gt;=3.2,G50&lt;0.657,A50&lt;6.75,G50&lt;0.774,G50&gt;=0.364,D50&gt;=2.05,G50&lt;0.857,D50&gt;=1.55,B50&gt;=2.75,A50&gt;=5.55),5.65,"shouldnthappen")))))))))))))))))))))))))))))))))))</f>
        <v>1.4</v>
      </c>
      <c r="AT50" s="1" t="n">
        <f aca="false">IF(AND(H50&gt;=16.284,A50&gt;=5.55),6.533,IF(AND(G50&gt;=0.52,A50&lt;4.85,A50&lt;5.55),1.05,IF(AND(G50&lt;0.227,G50&lt;0.52,A50&lt;4.85,A50&lt;5.55),1.4,IF(AND(G50&gt;=0.227,G50&lt;0.52,A50&lt;4.85,A50&lt;5.55),1.3,IF(AND(D50&gt;=0.45,F50&lt;1.5,A50&gt;=4.85,A50&lt;5.55),1.667,IF(AND(B50&gt;=2.75,F50&gt;=1.5,A50&gt;=4.85,A50&lt;5.55),4.5,IF(AND(F50&lt;2.5,B50&gt;=3.15,H50&lt;16.284,A50&gt;=5.55),4.7,IF(AND(G50&gt;=0.934,D50&lt;0.45,F50&lt;1.5,A50&gt;=4.85,A50&lt;5.55),1.7,IF(AND(D50&gt;=1.2,B50&lt;2.75,F50&gt;=1.5,A50&gt;=4.85,A50&lt;5.55),4.25,IF(AND(G50&gt;=0.774,F50&gt;=2.5,B50&gt;=3.15,H50&lt;16.284,A50&gt;=5.55),5.4,IF(AND(B50&lt;3.1,G50&lt;0.934,D50&lt;0.45,F50&lt;1.5,A50&gt;=4.85,A50&lt;5.55),1.6,IF(AND(D50&lt;1.05,D50&lt;1.2,B50&lt;2.75,F50&gt;=1.5,A50&gt;=4.85,A50&lt;5.55),3.433,IF(AND(D50&gt;=1.05,D50&lt;1.2,B50&lt;2.75,F50&gt;=1.5,A50&gt;=4.85,A50&lt;5.55),3.267,IF(AND(H50&lt;8.486,D50&lt;1.35,F50&lt;2.5,B50&lt;3.15,H50&lt;16.284,A50&gt;=5.55),3.85,IF(AND(D50&gt;=1.55,D50&gt;=1.35,F50&lt;2.5,B50&lt;3.15,H50&lt;16.284,A50&gt;=5.55),5.1,IF(AND(H50&lt;10.464,A50&lt;6.35,F50&gt;=2.5,B50&lt;3.15,H50&lt;16.284,A50&gt;=5.55),5.08,IF(AND(H50&gt;=10.464,A50&lt;6.35,F50&gt;=2.5,B50&lt;3.15,H50&lt;16.284,A50&gt;=5.55),4.9,IF(AND(D50&lt;1.85,A50&gt;=6.35,F50&gt;=2.5,B50&lt;3.15,H50&lt;16.284,A50&gt;=5.55),5.8,IF(AND(H50&gt;=10.393,G50&lt;0.774,F50&gt;=2.5,B50&gt;=3.15,H50&lt;16.284,A50&gt;=5.55),5.425,IF(AND(B50&lt;2.6,H50&gt;=8.486,D50&lt;1.35,F50&lt;2.5,B50&lt;3.15,H50&lt;16.284,A50&gt;=5.55),3.9,IF(AND(G50&gt;=0.567,D50&lt;1.55,D50&gt;=1.35,F50&lt;2.5,B50&lt;3.15,H50&lt;16.284,A50&gt;=5.55),4.4,IF(AND(B50&lt;3.25,H50&lt;10.393,G50&lt;0.774,F50&gt;=2.5,B50&gt;=3.15,H50&lt;16.284,A50&gt;=5.55),5.7,IF(AND(B50&gt;=3.25,H50&lt;10.393,G50&lt;0.774,F50&gt;=2.5,B50&gt;=3.15,H50&lt;16.284,A50&gt;=5.55),5.98,IF(AND(G50&lt;0.079,G50&lt;0.338,B50&gt;=3.1,G50&lt;0.934,D50&lt;0.45,F50&lt;1.5,A50&gt;=4.85,A50&lt;5.55),1.425,IF(AND(B50&lt;3.35,G50&gt;=0.338,B50&gt;=3.1,G50&lt;0.934,D50&lt;0.45,F50&lt;1.5,A50&gt;=4.85,A50&lt;5.55),1.4,IF(AND(G50&lt;0.404,B50&gt;=2.6,H50&gt;=8.486,D50&lt;1.35,F50&lt;2.5,B50&lt;3.15,H50&lt;16.284,A50&gt;=5.55),4.3,IF(AND(G50&gt;=0.404,B50&gt;=2.6,H50&gt;=8.486,D50&lt;1.35,F50&lt;2.5,B50&lt;3.15,H50&lt;16.284,A50&gt;=5.55),4.025,IF(AND(B50&gt;=3.05,G50&lt;0.567,D50&lt;1.55,D50&gt;=1.35,F50&lt;2.5,B50&lt;3.15,H50&lt;16.284,A50&gt;=5.55),4.7,IF(AND(A50&lt;6.45,H50&lt;10.667,D50&gt;=1.85,A50&gt;=6.35,F50&gt;=2.5,B50&lt;3.15,H50&lt;16.284,A50&gt;=5.55),5.3,IF(AND(A50&gt;=6.45,H50&lt;10.667,D50&gt;=1.85,A50&gt;=6.35,F50&gt;=2.5,B50&lt;3.15,H50&lt;16.284,A50&gt;=5.55),5.167,IF(AND(B50&lt;2.95,H50&gt;=10.667,D50&gt;=1.85,A50&gt;=6.35,F50&gt;=2.5,B50&lt;3.15,H50&lt;16.284,A50&gt;=5.55),5.6,IF(AND(B50&gt;=2.95,H50&gt;=10.667,D50&gt;=1.85,A50&gt;=6.35,F50&gt;=2.5,B50&lt;3.15,H50&lt;16.284,A50&gt;=5.55),5.5,IF(AND(H50&lt;10.325,G50&gt;=0.079,G50&lt;0.338,B50&gt;=3.1,G50&lt;0.934,D50&lt;0.45,F50&lt;1.5,A50&gt;=4.85,A50&lt;5.55),1.5,IF(AND(G50&lt;0.385,B50&gt;=3.35,G50&gt;=0.338,B50&gt;=3.1,G50&lt;0.934,D50&lt;0.45,F50&lt;1.5,A50&gt;=4.85,A50&lt;5.55),1.5,IF(AND(G50&gt;=0.385,B50&gt;=3.35,G50&gt;=0.338,B50&gt;=3.1,G50&lt;0.934,D50&lt;0.45,F50&lt;1.5,A50&gt;=4.85,A50&lt;5.55),1.42,IF(AND(B50&lt;2.5,B50&lt;3.05,G50&lt;0.567,D50&lt;1.55,D50&gt;=1.35,F50&lt;2.5,B50&lt;3.15,H50&lt;16.284,A50&gt;=5.55),4.5,IF(AND(B50&gt;=2.5,B50&lt;3.05,G50&lt;0.567,D50&lt;1.55,D50&gt;=1.35,F50&lt;2.5,B50&lt;3.15,H50&lt;16.284,A50&gt;=5.55),4.56,IF(AND(H50&lt;12.506,H50&gt;=10.325,G50&gt;=0.079,G50&lt;0.338,B50&gt;=3.1,G50&lt;0.934,D50&lt;0.45,F50&lt;1.5,A50&gt;=4.85,A50&lt;5.55),1.2,IF(AND(H50&gt;=12.506,H50&gt;=10.325,G50&gt;=0.079,G50&lt;0.338,B50&gt;=3.1,G50&lt;0.934,D50&lt;0.45,F50&lt;1.5,A50&gt;=4.85,A50&lt;5.55),1.3,"shouldnthappen")))))))))))))))))))))))))))))))))))))))</f>
        <v>1.3</v>
      </c>
      <c r="AU50" s="1" t="n">
        <f aca="false">IF(AND(G50&gt;=0.52,B50&lt;3.05,F50&lt;1.5),1.1,IF(AND(G50&lt;0.35,G50&lt;0.52,B50&lt;3.05,F50&lt;1.5),1.4,IF(AND(G50&gt;=0.35,G50&lt;0.52,B50&lt;3.05,F50&lt;1.5),1.3,IF(AND(G50&gt;=0.227,G50&lt;0.347,B50&gt;=3.05,F50&lt;1.5),1.32,IF(AND(H50&lt;6.417,G50&gt;=0.347,B50&gt;=3.05,F50&lt;1.5),1.7,IF(AND(A50&gt;=7.25,A50&gt;=6.6,F50&gt;=2.5,F50&gt;=1.5),6.35,IF(AND(G50&lt;0.11,G50&lt;0.227,G50&lt;0.347,B50&gt;=3.05,F50&lt;1.5),1.333,IF(AND(H50&lt;9.441,H50&gt;=6.417,G50&gt;=0.347,B50&gt;=3.05,F50&lt;1.5),1.425,IF(AND(B50&lt;2.75,G50&lt;0.451,H50&lt;10.266,F50&lt;2.5,F50&gt;=1.5),4,IF(AND(B50&gt;=2.75,G50&lt;0.451,H50&lt;10.266,F50&lt;2.5,F50&gt;=1.5),4.433,IF(AND(G50&gt;=0.865,G50&gt;=0.451,H50&lt;10.266,F50&lt;2.5,F50&gt;=1.5),4.2,IF(AND(B50&lt;2.45,H50&lt;13.665,H50&gt;=10.266,F50&lt;2.5,F50&gt;=1.5),3.7,IF(AND(G50&lt;0.302,H50&gt;=13.665,H50&gt;=10.266,F50&lt;2.5,F50&gt;=1.5),5,IF(AND(B50&lt;2.9,A50&lt;6.1,A50&lt;6.6,F50&gt;=2.5,F50&gt;=1.5),5.06,IF(AND(B50&gt;=2.9,A50&lt;6.1,A50&lt;6.6,F50&gt;=2.5,F50&gt;=1.5),4.8,IF(AND(B50&lt;3.05,A50&gt;=6.1,A50&lt;6.6,F50&gt;=2.5,F50&gt;=1.5),5.6,IF(AND(B50&gt;=3.05,A50&gt;=6.1,A50&lt;6.6,F50&gt;=2.5,F50&gt;=1.5),5.267,IF(AND(H50&gt;=14.564,A50&lt;7.25,A50&gt;=6.6,F50&gt;=2.5,F50&gt;=1.5),5.6,IF(AND(H50&gt;=14.309,G50&gt;=0.11,G50&lt;0.227,G50&lt;0.347,B50&gt;=3.05,F50&lt;1.5),1.7,IF(AND(D50&lt;0.4,H50&gt;=9.441,H50&gt;=6.417,G50&gt;=0.347,B50&gt;=3.05,F50&lt;1.5),1.5,IF(AND(D50&gt;=0.4,H50&gt;=9.441,H50&gt;=6.417,G50&gt;=0.347,B50&gt;=3.05,F50&lt;1.5),1.633,IF(AND(A50&lt;5.35,G50&lt;0.865,G50&gt;=0.451,H50&lt;10.266,F50&lt;2.5,F50&gt;=1.5),3.15,IF(AND(D50&lt;1.45,G50&gt;=0.302,H50&gt;=13.665,H50&gt;=10.266,F50&lt;2.5,F50&gt;=1.5),4.74,IF(AND(D50&gt;=1.45,G50&gt;=0.302,H50&gt;=13.665,H50&gt;=10.266,F50&lt;2.5,F50&gt;=1.5),4.567,IF(AND(H50&lt;8.836,H50&lt;14.564,A50&lt;7.25,A50&gt;=6.6,F50&gt;=2.5,F50&gt;=1.5),5.7,IF(AND(H50&gt;=8.836,H50&lt;14.564,A50&lt;7.25,A50&gt;=6.6,F50&gt;=2.5,F50&gt;=1.5),5.9,IF(AND(H50&lt;11.53,H50&lt;14.309,G50&gt;=0.11,G50&lt;0.227,G50&lt;0.347,B50&gt;=3.05,F50&lt;1.5),1.5,IF(AND(H50&gt;=11.53,H50&lt;14.309,G50&gt;=0.11,G50&lt;0.227,G50&lt;0.347,B50&gt;=3.05,F50&lt;1.5),1.467,IF(AND(H50&lt;9.386,A50&gt;=5.35,G50&lt;0.865,G50&gt;=0.451,H50&lt;10.266,F50&lt;2.5,F50&gt;=1.5),3.56,IF(AND(H50&gt;=9.386,A50&gt;=5.35,G50&lt;0.865,G50&gt;=0.451,H50&lt;10.266,F50&lt;2.5,F50&gt;=1.5),4.2,IF(AND(H50&lt;11.036,D50&lt;1.45,B50&gt;=2.45,H50&lt;13.665,H50&gt;=10.266,F50&lt;2.5,F50&gt;=1.5),4.45,IF(AND(H50&gt;=11.036,D50&lt;1.45,B50&gt;=2.45,H50&lt;13.665,H50&gt;=10.266,F50&lt;2.5,F50&gt;=1.5),4.1,IF(AND(G50&gt;=0.585,D50&gt;=1.45,B50&gt;=2.45,H50&lt;13.665,H50&gt;=10.266,F50&lt;2.5,F50&gt;=1.5),4.9,IF(AND(H50&lt;11.743,G50&lt;0.585,D50&gt;=1.45,B50&gt;=2.45,H50&lt;13.665,H50&gt;=10.266,F50&lt;2.5,F50&gt;=1.5),4.7,IF(AND(H50&gt;=11.743,G50&lt;0.585,D50&gt;=1.45,B50&gt;=2.45,H50&lt;13.665,H50&gt;=10.266,F50&lt;2.5,F50&gt;=1.5),4.5,"shouldnthappen")))))))))))))))))))))))))))))))))))</f>
        <v>1.32</v>
      </c>
      <c r="AV50" s="1" t="n">
        <f aca="false">IF(AND(G50&gt;=0.356,F50&gt;=1.5,A50&lt;5.75),3.52,IF(AND(A50&lt;7.25,A50&gt;=7.1,A50&gt;=5.75),5.875,IF(AND(A50&gt;=7.25,A50&gt;=7.1,A50&gt;=5.75),6.5,IF(AND(D50&gt;=0.35,G50&gt;=0.586,F50&lt;1.5,A50&lt;5.75),1.8,IF(AND(D50&lt;1.4,G50&lt;0.356,F50&gt;=1.5,A50&lt;5.75),4.2,IF(AND(D50&gt;=1.4,G50&lt;0.356,F50&gt;=1.5,A50&lt;5.75),4.5,IF(AND(H50&gt;=11.218,A50&lt;5.05,G50&lt;0.586,F50&lt;1.5,A50&lt;5.75),1.225,IF(AND(G50&gt;=0.253,A50&gt;=5.05,G50&lt;0.586,F50&lt;1.5,A50&lt;5.75),1.3,IF(AND(B50&gt;=3.75,D50&lt;0.35,G50&gt;=0.586,F50&lt;1.5,A50&lt;5.75),1.567,IF(AND(B50&lt;2.85,D50&lt;1.35,D50&lt;1.65,A50&lt;7.1,A50&gt;=5.75),4.26,IF(AND(B50&gt;=2.85,D50&lt;1.35,D50&lt;1.65,A50&lt;7.1,A50&gt;=5.75),4.45,IF(AND(A50&lt;6.05,H50&lt;12.921,D50&gt;=1.65,A50&lt;7.1,A50&gt;=5.75),5.1,IF(AND(H50&gt;=15.338,H50&gt;=12.921,D50&gt;=1.65,A50&lt;7.1,A50&gt;=5.75),5.55,IF(AND(G50&lt;0.418,H50&lt;11.218,A50&lt;5.05,G50&lt;0.586,F50&lt;1.5,A50&lt;5.75),1.42,IF(AND(G50&gt;=0.418,H50&lt;11.218,A50&lt;5.05,G50&lt;0.586,F50&lt;1.5,A50&lt;5.75),1.3,IF(AND(H50&gt;=13.321,G50&lt;0.253,A50&gt;=5.05,G50&lt;0.586,F50&lt;1.5,A50&lt;5.75),1.7,IF(AND(H50&lt;6.089,B50&lt;3.75,D50&lt;0.35,G50&gt;=0.586,F50&lt;1.5,A50&lt;5.75),1.7,IF(AND(H50&gt;=6.089,B50&lt;3.75,D50&lt;0.35,G50&gt;=0.586,F50&lt;1.5,A50&lt;5.75),1.5,IF(AND(B50&lt;2.9,D50&lt;1.45,D50&gt;=1.35,D50&lt;1.65,A50&lt;7.1,A50&gt;=5.75),4.8,IF(AND(B50&gt;=2.9,D50&lt;1.45,D50&gt;=1.35,D50&lt;1.65,A50&lt;7.1,A50&gt;=5.75),4.475,IF(AND(B50&lt;2.5,D50&gt;=1.45,D50&gt;=1.35,D50&lt;1.65,A50&lt;7.1,A50&gt;=5.75),4.5,IF(AND(H50&lt;8.884,A50&gt;=6.05,H50&lt;12.921,D50&gt;=1.65,A50&lt;7.1,A50&gt;=5.75),5.4,IF(AND(A50&lt;6.3,H50&lt;15.338,H50&gt;=12.921,D50&gt;=1.65,A50&lt;7.1,A50&gt;=5.75),4.967,IF(AND(A50&gt;=6.3,H50&lt;15.338,H50&gt;=12.921,D50&gt;=1.65,A50&lt;7.1,A50&gt;=5.75),5.133,IF(AND(H50&lt;10.826,H50&lt;13.321,G50&lt;0.253,A50&gt;=5.05,G50&lt;0.586,F50&lt;1.5,A50&lt;5.75),1.5,IF(AND(H50&gt;=10.826,H50&lt;13.321,G50&lt;0.253,A50&gt;=5.05,G50&lt;0.586,F50&lt;1.5,A50&lt;5.75),1.4,IF(AND(H50&lt;7.47,B50&gt;=2.5,D50&gt;=1.45,D50&gt;=1.35,D50&lt;1.65,A50&lt;7.1,A50&gt;=5.75),5.1,IF(AND(H50&gt;=7.47,B50&gt;=2.5,D50&gt;=1.45,D50&gt;=1.35,D50&lt;1.65,A50&lt;7.1,A50&gt;=5.75),4.725,IF(AND(H50&lt;9.637,H50&gt;=8.884,A50&gt;=6.05,H50&lt;12.921,D50&gt;=1.65,A50&lt;7.1,A50&gt;=5.75),5.9,IF(AND(B50&lt;2.6,H50&gt;=9.637,H50&gt;=8.884,A50&gt;=6.05,H50&lt;12.921,D50&gt;=1.65,A50&lt;7.1,A50&gt;=5.75),5.8,IF(AND(B50&lt;2.75,B50&gt;=2.6,H50&gt;=9.637,H50&gt;=8.884,A50&gt;=6.05,H50&lt;12.921,D50&gt;=1.65,A50&lt;7.1,A50&gt;=5.75),5.3,IF(AND(D50&lt;2.25,B50&gt;=2.75,B50&gt;=2.6,H50&gt;=9.637,H50&gt;=8.884,A50&gt;=6.05,H50&lt;12.921,D50&gt;=1.65,A50&lt;7.1,A50&gt;=5.75),5.6,IF(AND(D50&gt;=2.25,B50&gt;=2.75,B50&gt;=2.6,H50&gt;=9.637,H50&gt;=8.884,A50&gt;=6.05,H50&lt;12.921,D50&gt;=1.65,A50&lt;7.1,A50&gt;=5.75),5.5,"shouldnthappen")))))))))))))))))))))))))))))))))</f>
        <v>1.42</v>
      </c>
      <c r="AW50" s="1" t="n">
        <f aca="false">IF(AND(G50&gt;=0.905,F50&lt;1.5),1.767,IF(AND(H50&gt;=16.674,F50&gt;=1.5),6.55,IF(AND(A50&lt;4.35,H50&lt;14.344,G50&lt;0.905,F50&lt;1.5),1.1,IF(AND(B50&lt;3.65,H50&gt;=14.344,G50&lt;0.905,F50&lt;1.5),1.5,IF(AND(B50&gt;=3.65,H50&gt;=14.344,G50&lt;0.905,F50&lt;1.5),1.65,IF(AND(B50&lt;2.6,F50&gt;=2.5,H50&lt;16.674,F50&gt;=1.5),4.5,IF(AND(D50&gt;=0.45,A50&gt;=4.35,H50&lt;14.344,G50&lt;0.905,F50&lt;1.5),1.65,IF(AND(D50&lt;1.15,A50&lt;5.9,F50&lt;2.5,H50&lt;16.674,F50&gt;=1.5),3.56,IF(AND(B50&lt;2.75,A50&gt;=5.9,F50&lt;2.5,H50&lt;16.674,F50&gt;=1.5),5,IF(AND(H50&lt;13.531,B50&gt;=2.75,A50&gt;=5.9,F50&lt;2.5,H50&lt;16.674,F50&gt;=1.5),4.333,IF(AND(B50&lt;3.2,G50&gt;=0.669,B50&gt;=2.6,F50&gt;=2.5,H50&lt;16.674,F50&gt;=1.5),5.08,IF(AND(B50&gt;=3.2,G50&gt;=0.669,B50&gt;=2.6,F50&gt;=2.5,H50&lt;16.674,F50&gt;=1.5),5.4,IF(AND(B50&lt;3.15,A50&lt;5.05,D50&lt;0.45,A50&gt;=4.35,H50&lt;14.344,G50&lt;0.905,F50&lt;1.5),1.45,IF(AND(A50&gt;=5.55,A50&gt;=5.05,D50&lt;0.45,A50&gt;=4.35,H50&lt;14.344,G50&lt;0.905,F50&lt;1.5),1.5,IF(AND(A50&lt;5.55,A50&lt;5.65,D50&gt;=1.15,A50&lt;5.9,F50&lt;2.5,H50&lt;16.674,F50&gt;=1.5),3.95,IF(AND(A50&gt;=5.55,A50&lt;5.65,D50&gt;=1.15,A50&lt;5.9,F50&lt;2.5,H50&lt;16.674,F50&gt;=1.5),3.82,IF(AND(G50&lt;0.39,A50&gt;=5.65,D50&gt;=1.15,A50&lt;5.9,F50&lt;2.5,H50&lt;16.674,F50&gt;=1.5),4.35,IF(AND(G50&gt;=0.39,A50&gt;=5.65,D50&gt;=1.15,A50&lt;5.9,F50&lt;2.5,H50&lt;16.674,F50&gt;=1.5),3.95,IF(AND(G50&lt;0.466,H50&gt;=13.531,B50&gt;=2.75,A50&gt;=5.9,F50&lt;2.5,H50&lt;16.674,F50&gt;=1.5),4.8,IF(AND(G50&gt;=0.466,H50&gt;=13.531,B50&gt;=2.75,A50&gt;=5.9,F50&lt;2.5,H50&lt;16.674,F50&gt;=1.5),4.7,IF(AND(H50&lt;10.144,D50&lt;2.05,G50&lt;0.669,B50&gt;=2.6,F50&gt;=2.5,H50&lt;16.674,F50&gt;=1.5),5.3,IF(AND(H50&gt;=10.144,D50&lt;2.05,G50&lt;0.669,B50&gt;=2.6,F50&gt;=2.5,H50&lt;16.674,F50&gt;=1.5),5.133,IF(AND(D50&gt;=2.45,D50&gt;=2.05,G50&lt;0.669,B50&gt;=2.6,F50&gt;=2.5,H50&lt;16.674,F50&gt;=1.5),5.9,IF(AND(B50&lt;3.25,B50&gt;=3.15,A50&lt;5.05,D50&lt;0.45,A50&gt;=4.35,H50&lt;14.344,G50&lt;0.905,F50&lt;1.5),1.2,IF(AND(B50&gt;=3.25,B50&gt;=3.15,A50&lt;5.05,D50&lt;0.45,A50&gt;=4.35,H50&lt;14.344,G50&lt;0.905,F50&lt;1.5),1.36,IF(AND(B50&gt;=3.8,A50&lt;5.55,A50&gt;=5.05,D50&lt;0.45,A50&gt;=4.35,H50&lt;14.344,G50&lt;0.905,F50&lt;1.5),1.3,IF(AND(G50&lt;0.05,B50&lt;3.8,A50&lt;5.55,A50&gt;=5.05,D50&lt;0.45,A50&gt;=4.35,H50&lt;14.344,G50&lt;0.905,F50&lt;1.5),1.4,IF(AND(G50&lt;0.107,G50&lt;0.395,D50&lt;2.45,D50&gt;=2.05,G50&lt;0.669,B50&gt;=2.6,F50&gt;=2.5,H50&lt;16.674,F50&gt;=1.5),5.667,IF(AND(G50&lt;0.537,G50&gt;=0.395,D50&lt;2.45,D50&gt;=2.05,G50&lt;0.669,B50&gt;=2.6,F50&gt;=2.5,H50&lt;16.674,F50&gt;=1.5),5.6,IF(AND(G50&gt;=0.537,G50&gt;=0.395,D50&lt;2.45,D50&gt;=2.05,G50&lt;0.669,B50&gt;=2.6,F50&gt;=2.5,H50&lt;16.674,F50&gt;=1.5),5.775,IF(AND(B50&lt;3.6,G50&gt;=0.05,B50&lt;3.8,A50&lt;5.55,A50&gt;=5.05,D50&lt;0.45,A50&gt;=4.35,H50&lt;14.344,G50&lt;0.905,F50&lt;1.5),1.475,IF(AND(B50&gt;=3.6,G50&gt;=0.05,B50&lt;3.8,A50&lt;5.55,A50&gt;=5.05,D50&lt;0.45,A50&gt;=4.35,H50&lt;14.344,G50&lt;0.905,F50&lt;1.5),1.5,IF(AND(G50&lt;0.312,G50&gt;=0.107,G50&lt;0.395,D50&lt;2.45,D50&gt;=2.05,G50&lt;0.669,B50&gt;=2.6,F50&gt;=2.5,H50&lt;16.674,F50&gt;=1.5),5.18,IF(AND(G50&gt;=0.312,G50&gt;=0.107,G50&lt;0.395,D50&lt;2.45,D50&gt;=2.05,G50&lt;0.669,B50&gt;=2.6,F50&gt;=2.5,H50&lt;16.674,F50&gt;=1.5),5.4,"shouldnthappen"))))))))))))))))))))))))))))))))))</f>
        <v>1.2</v>
      </c>
      <c r="AX50" s="1" t="n">
        <f aca="false">IF(AND(D50&gt;=1.3,B50&gt;=3.45),6.25,IF(AND(B50&lt;2.75,A50&lt;5.25,B50&lt;3.45),3.9,IF(AND(D50&lt;0.25,D50&lt;1.3,B50&gt;=3.45),1.16,IF(AND(A50&gt;=5.05,B50&gt;=2.75,A50&lt;5.25,B50&lt;3.45),1.7,IF(AND(D50&lt;0.7,F50&lt;2.5,A50&gt;=5.25,B50&lt;3.45),1.5,IF(AND(H50&gt;=16.284,F50&gt;=2.5,A50&gt;=5.25,B50&lt;3.45),6.6,IF(AND(G50&lt;0.123,D50&gt;=0.25,D50&lt;1.3,B50&gt;=3.45),1.3,IF(AND(A50&lt;4.5,A50&lt;5.05,B50&gt;=2.75,A50&lt;5.25,B50&lt;3.45),1.3,IF(AND(A50&lt;5.05,G50&gt;=0.123,D50&gt;=0.25,D50&lt;1.3,B50&gt;=3.45),1.6,IF(AND(B50&lt;3.15,A50&gt;=4.5,A50&lt;5.05,B50&gt;=2.75,A50&lt;5.25,B50&lt;3.45),1.54,IF(AND(B50&gt;=3.15,A50&gt;=4.5,A50&lt;5.05,B50&gt;=2.75,A50&lt;5.25,B50&lt;3.45),1.35,IF(AND(D50&gt;=1.4,A50&lt;5.9,D50&gt;=0.7,F50&lt;2.5,A50&gt;=5.25,B50&lt;3.45),4.5,IF(AND(D50&gt;=1.55,A50&gt;=5.9,D50&gt;=0.7,F50&lt;2.5,A50&gt;=5.25,B50&lt;3.45),4.95,IF(AND(G50&gt;=0.682,D50&gt;=2.05,H50&lt;16.284,F50&gt;=2.5,A50&gt;=5.25,B50&lt;3.45),5.26,IF(AND(A50&lt;5.4,A50&gt;=5.05,G50&gt;=0.123,D50&gt;=0.25,D50&lt;1.3,B50&gt;=3.45),1.64,IF(AND(A50&gt;=5.4,A50&gt;=5.05,G50&gt;=0.123,D50&gt;=0.25,D50&lt;1.3,B50&gt;=3.45),1.6,IF(AND(G50&lt;0.372,D50&lt;1.4,A50&lt;5.9,D50&gt;=0.7,F50&lt;2.5,A50&gt;=5.25,B50&lt;3.45),4.175,IF(AND(D50&lt;1.35,D50&lt;1.55,A50&gt;=5.9,D50&gt;=0.7,F50&lt;2.5,A50&gt;=5.25,B50&lt;3.45),4.2,IF(AND(B50&lt;2.35,G50&lt;0.596,D50&lt;2.05,H50&lt;16.284,F50&gt;=2.5,A50&gt;=5.25,B50&lt;3.45),5,IF(AND(G50&gt;=0.888,G50&gt;=0.596,D50&lt;2.05,H50&lt;16.284,F50&gt;=2.5,A50&gt;=5.25,B50&lt;3.45),4.8,IF(AND(A50&gt;=6.85,G50&lt;0.682,D50&gt;=2.05,H50&lt;16.284,F50&gt;=2.5,A50&gt;=5.25,B50&lt;3.45),5.4,IF(AND(A50&gt;=5.75,G50&gt;=0.372,D50&lt;1.4,A50&lt;5.9,D50&gt;=0.7,F50&lt;2.5,A50&gt;=5.25,B50&lt;3.45),3.933,IF(AND(A50&gt;=6.75,D50&gt;=1.35,D50&lt;1.55,A50&gt;=5.9,D50&gt;=0.7,F50&lt;2.5,A50&gt;=5.25,B50&lt;3.45),4.8,IF(AND(H50&lt;11.084,B50&gt;=2.35,G50&lt;0.596,D50&lt;2.05,H50&lt;16.284,F50&gt;=2.5,A50&gt;=5.25,B50&lt;3.45),5.3,IF(AND(H50&lt;8.435,G50&lt;0.888,G50&gt;=0.596,D50&lt;2.05,H50&lt;16.284,F50&gt;=2.5,A50&gt;=5.25,B50&lt;3.45),5.1,IF(AND(H50&gt;=8.435,G50&lt;0.888,G50&gt;=0.596,D50&lt;2.05,H50&lt;16.284,F50&gt;=2.5,A50&gt;=5.25,B50&lt;3.45),4.94,IF(AND(B50&lt;3.15,A50&lt;6.85,G50&lt;0.682,D50&gt;=2.05,H50&lt;16.284,F50&gt;=2.5,A50&gt;=5.25,B50&lt;3.45),5.6,IF(AND(B50&gt;=3.15,A50&lt;6.85,G50&lt;0.682,D50&gt;=2.05,H50&lt;16.284,F50&gt;=2.5,A50&gt;=5.25,B50&lt;3.45),5.74,IF(AND(G50&lt;0.572,A50&lt;5.75,G50&gt;=0.372,D50&lt;1.4,A50&lt;5.9,D50&gt;=0.7,F50&lt;2.5,A50&gt;=5.25,B50&lt;3.45),3.7,IF(AND(D50&lt;1.45,A50&lt;6.75,D50&gt;=1.35,D50&lt;1.55,A50&gt;=5.9,D50&gt;=0.7,F50&lt;2.5,A50&gt;=5.25,B50&lt;3.45),4.46,IF(AND(D50&gt;=1.45,A50&lt;6.75,D50&gt;=1.35,D50&lt;1.55,A50&gt;=5.9,D50&gt;=0.7,F50&lt;2.5,A50&gt;=5.25,B50&lt;3.45),4.567,IF(AND(H50&lt;12.532,H50&gt;=11.084,B50&gt;=2.35,G50&lt;0.596,D50&lt;2.05,H50&lt;16.284,F50&gt;=2.5,A50&gt;=5.25,B50&lt;3.45),5.8,IF(AND(H50&gt;=12.532,H50&gt;=11.084,B50&gt;=2.35,G50&lt;0.596,D50&lt;2.05,H50&lt;16.284,F50&gt;=2.5,A50&gt;=5.25,B50&lt;3.45),5.667,IF(AND(A50&gt;=5.65,G50&gt;=0.572,A50&lt;5.75,G50&gt;=0.372,D50&lt;1.4,A50&lt;5.9,D50&gt;=0.7,F50&lt;2.5,A50&gt;=5.25,B50&lt;3.45),4.2,IF(AND(G50&lt;0.862,A50&lt;5.65,G50&gt;=0.572,A50&lt;5.75,G50&gt;=0.372,D50&lt;1.4,A50&lt;5.9,D50&gt;=0.7,F50&lt;2.5,A50&gt;=5.25,B50&lt;3.45),3.9,IF(AND(G50&gt;=0.862,A50&lt;5.65,G50&gt;=0.572,A50&lt;5.75,G50&gt;=0.372,D50&lt;1.4,A50&lt;5.9,D50&gt;=0.7,F50&lt;2.5,A50&gt;=5.25,B50&lt;3.45),4,"shouldnthappen"))))))))))))))))))))))))))))))))))))</f>
        <v>1.35</v>
      </c>
      <c r="AY50" s="1" t="n">
        <f aca="false">IF(AND(H50&gt;=8.233,D50&gt;=0.8,A50&lt;5.55),3.525,IF(AND(B50&lt;2.9,H50&gt;=15.534,A50&gt;=5.55),4.8,IF(AND(H50&gt;=12.259,A50&lt;4.75,D50&lt;0.8,A50&lt;5.55),1.25,IF(AND(B50&gt;=3.85,A50&gt;=4.75,D50&lt;0.8,A50&lt;5.55),1.425,IF(AND(D50&lt;1.55,H50&lt;8.233,D50&gt;=0.8,A50&lt;5.55),3.975,IF(AND(D50&gt;=1.55,H50&lt;8.233,D50&gt;=0.8,A50&lt;5.55),4.5,IF(AND(D50&lt;0.65,D50&lt;1.7,H50&lt;15.534,A50&gt;=5.55),1.7,IF(AND(A50&gt;=7.05,D50&gt;=1.7,H50&lt;15.534,A50&gt;=5.55),6.3,IF(AND(B50&gt;=3.35,B50&gt;=2.9,H50&gt;=15.534,A50&gt;=5.55),5.4,IF(AND(B50&lt;3.1,H50&lt;12.259,A50&lt;4.75,D50&lt;0.8,A50&lt;5.55),1.367,IF(AND(B50&gt;=3.1,H50&lt;12.259,A50&lt;4.75,D50&lt;0.8,A50&lt;5.55),1.4,IF(AND(G50&gt;=0.905,B50&lt;3.85,A50&gt;=4.75,D50&lt;0.8,A50&lt;5.55),1.9,IF(AND(H50&lt;15.681,B50&lt;3.35,B50&gt;=2.9,H50&gt;=15.534,A50&gt;=5.55),5.8,IF(AND(H50&gt;=15.681,B50&lt;3.35,B50&gt;=2.9,H50&gt;=15.534,A50&gt;=5.55),5.7,IF(AND(H50&gt;=14.877,G50&lt;0.905,B50&lt;3.85,A50&gt;=4.75,D50&lt;0.8,A50&lt;5.55),1.3,IF(AND(D50&gt;=1.25,B50&lt;2.65,D50&gt;=0.65,D50&lt;1.7,H50&lt;15.534,A50&gt;=5.55),4.433,IF(AND(G50&gt;=0.622,B50&lt;3.15,A50&lt;7.05,D50&gt;=1.7,H50&lt;15.534,A50&gt;=5.55),5.08,IF(AND(H50&gt;=13.42,B50&gt;=3.15,A50&lt;7.05,D50&gt;=1.7,H50&lt;15.534,A50&gt;=5.55),5.1,IF(AND(G50&lt;0.265,H50&lt;14.877,G50&lt;0.905,B50&lt;3.85,A50&gt;=4.75,D50&lt;0.8,A50&lt;5.55),1.2,IF(AND(A50&lt;5.75,D50&lt;1.25,B50&lt;2.65,D50&gt;=0.65,D50&lt;1.7,H50&lt;15.534,A50&gt;=5.55),3.7,IF(AND(A50&gt;=5.75,D50&lt;1.25,B50&lt;2.65,D50&gt;=0.65,D50&lt;1.7,H50&lt;15.534,A50&gt;=5.55),4,IF(AND(G50&gt;=0.652,D50&lt;1.35,B50&gt;=2.65,D50&gt;=0.65,D50&lt;1.7,H50&lt;15.534,A50&gt;=5.55),3.6,IF(AND(H50&lt;7.47,D50&gt;=1.35,B50&gt;=2.65,D50&gt;=0.65,D50&lt;1.7,H50&lt;15.534,A50&gt;=5.55),5.1,IF(AND(H50&lt;10.914,G50&lt;0.622,B50&lt;3.15,A50&lt;7.05,D50&gt;=1.7,H50&lt;15.534,A50&gt;=5.55),5.36,IF(AND(H50&gt;=10.914,G50&lt;0.622,B50&lt;3.15,A50&lt;7.05,D50&gt;=1.7,H50&lt;15.534,A50&gt;=5.55),5.64,IF(AND(G50&gt;=0.657,H50&lt;13.42,B50&gt;=3.15,A50&lt;7.05,D50&gt;=1.7,H50&lt;15.534,A50&gt;=5.55),6,IF(AND(G50&gt;=0.782,G50&gt;=0.265,H50&lt;14.877,G50&lt;0.905,B50&lt;3.85,A50&gt;=4.75,D50&lt;0.8,A50&lt;5.55),1.48,IF(AND(H50&lt;11.286,G50&lt;0.652,D50&lt;1.35,B50&gt;=2.65,D50&gt;=0.65,D50&lt;1.7,H50&lt;15.534,A50&gt;=5.55),4.24,IF(AND(H50&gt;=11.286,G50&lt;0.652,D50&lt;1.35,B50&gt;=2.65,D50&gt;=0.65,D50&lt;1.7,H50&lt;15.534,A50&gt;=5.55),4.05,IF(AND(G50&lt;0.413,H50&gt;=7.47,D50&gt;=1.35,B50&gt;=2.65,D50&gt;=0.65,D50&lt;1.7,H50&lt;15.534,A50&gt;=5.55),5.1,IF(AND(H50&lt;11.325,G50&lt;0.657,H50&lt;13.42,B50&gt;=3.15,A50&lt;7.05,D50&gt;=1.7,H50&lt;15.534,A50&gt;=5.55),5.8,IF(AND(H50&gt;=11.325,G50&lt;0.657,H50&lt;13.42,B50&gt;=3.15,A50&lt;7.05,D50&gt;=1.7,H50&lt;15.534,A50&gt;=5.55),5.6,IF(AND(D50&gt;=0.35,G50&lt;0.782,G50&gt;=0.265,H50&lt;14.877,G50&lt;0.905,B50&lt;3.85,A50&gt;=4.75,D50&lt;0.8,A50&lt;5.55),1.633,IF(AND(B50&lt;2.85,G50&gt;=0.413,H50&gt;=7.47,D50&gt;=1.35,B50&gt;=2.65,D50&gt;=0.65,D50&lt;1.7,H50&lt;15.534,A50&gt;=5.55),4.6,IF(AND(D50&lt;0.15,D50&lt;0.35,G50&lt;0.782,G50&gt;=0.265,H50&lt;14.877,G50&lt;0.905,B50&lt;3.85,A50&gt;=4.75,D50&lt;0.8,A50&lt;5.55),1.5,IF(AND(D50&gt;=0.15,D50&lt;0.35,G50&lt;0.782,G50&gt;=0.265,H50&lt;14.877,G50&lt;0.905,B50&lt;3.85,A50&gt;=4.75,D50&lt;0.8,A50&lt;5.55),1.543,IF(AND(A50&gt;=6.8,B50&gt;=2.85,G50&gt;=0.413,H50&gt;=7.47,D50&gt;=1.35,B50&gt;=2.65,D50&gt;=0.65,D50&lt;1.7,H50&lt;15.534,A50&gt;=5.55),4.9,IF(AND(H50&lt;13.531,A50&lt;6.8,B50&gt;=2.85,G50&gt;=0.413,H50&gt;=7.47,D50&gt;=1.35,B50&gt;=2.65,D50&gt;=0.65,D50&lt;1.7,H50&lt;15.534,A50&gt;=5.55),4.5,IF(AND(H50&gt;=13.531,A50&lt;6.8,B50&gt;=2.85,G50&gt;=0.413,H50&gt;=7.47,D50&gt;=1.35,B50&gt;=2.65,D50&gt;=0.65,D50&lt;1.7,H50&lt;15.534,A50&gt;=5.55),4.7,"shouldnthappen")))))))))))))))))))))))))))))))))))))))</f>
        <v>1.4</v>
      </c>
      <c r="AZ50" s="1" t="n">
        <f aca="false">IF(AND(H50&gt;=15.371,B50&gt;=3.35),5.4,IF(AND(G50&gt;=0.851,H50&gt;=15.244,B50&lt;3.35),4.75,IF(AND(F50&gt;=2,H50&lt;15.371,B50&gt;=3.35),5.6,IF(AND(B50&lt;2.75,A50&lt;5.15,H50&lt;15.244,B50&lt;3.35),3.42,IF(AND(A50&gt;=7.25,G50&lt;0.851,H50&gt;=15.244,B50&lt;3.35),6.6,IF(AND(A50&lt;4.45,B50&gt;=2.75,A50&lt;5.15,H50&lt;15.244,B50&lt;3.35),1.1,IF(AND(G50&lt;0.527,A50&lt;7.25,G50&lt;0.851,H50&gt;=15.244,B50&lt;3.35),5.08,IF(AND(G50&gt;=0.527,A50&lt;7.25,G50&lt;0.851,H50&gt;=15.244,B50&lt;3.35),5.8,IF(AND(D50&gt;=0.35,B50&lt;3.7,F50&lt;2,H50&lt;15.371,B50&gt;=3.35),1.55,IF(AND(H50&lt;6.542,B50&gt;=3.7,F50&lt;2,H50&lt;15.371,B50&gt;=3.35),1.9,IF(AND(B50&lt;3.25,A50&gt;=4.45,B50&gt;=2.75,A50&lt;5.15,H50&lt;15.244,B50&lt;3.35),1.46,IF(AND(B50&gt;=3.25,A50&gt;=4.45,B50&gt;=2.75,A50&lt;5.15,H50&lt;15.244,B50&lt;3.35),1.7,IF(AND(H50&lt;13.654,B50&gt;=2.95,D50&lt;1.45,A50&gt;=5.15,H50&lt;15.244,B50&lt;3.35),4.3,IF(AND(H50&gt;=13.654,B50&gt;=2.95,D50&lt;1.45,A50&gt;=5.15,H50&lt;15.244,B50&lt;3.35),4.625,IF(AND(F50&gt;=2.5,D50&lt;1.75,D50&gt;=1.45,A50&gt;=5.15,H50&lt;15.244,B50&lt;3.35),5.3,IF(AND(G50&gt;=0.853,D50&gt;=1.75,D50&gt;=1.45,A50&gt;=5.15,H50&lt;15.244,B50&lt;3.35),5.15,IF(AND(D50&gt;=0.25,D50&lt;0.35,B50&lt;3.7,F50&lt;2,H50&lt;15.371,B50&gt;=3.35),1.3,IF(AND(B50&lt;3.85,H50&gt;=6.542,B50&gt;=3.7,F50&lt;2,H50&lt;15.371,B50&gt;=3.35),1.633,IF(AND(H50&lt;7.02,H50&lt;10.688,B50&lt;2.95,D50&lt;1.45,A50&gt;=5.15,H50&lt;15.244,B50&lt;3.35),3.98,IF(AND(G50&lt;0.338,H50&gt;=10.688,B50&lt;2.95,D50&lt;1.45,A50&gt;=5.15,H50&lt;15.244,B50&lt;3.35),4.22,IF(AND(G50&gt;=0.338,H50&gt;=10.688,B50&lt;2.95,D50&lt;1.45,A50&gt;=5.15,H50&lt;15.244,B50&lt;3.35),3.9,IF(AND(B50&lt;2.75,F50&lt;2.5,D50&lt;1.75,D50&gt;=1.45,A50&gt;=5.15,H50&lt;15.244,B50&lt;3.35),5.1,IF(AND(B50&gt;=2.75,F50&lt;2.5,D50&lt;1.75,D50&gt;=1.45,A50&gt;=5.15,H50&lt;15.244,B50&lt;3.35),4.74,IF(AND(A50&gt;=7,G50&lt;0.853,D50&gt;=1.75,D50&gt;=1.45,A50&gt;=5.15,H50&lt;15.244,B50&lt;3.35),6.5,IF(AND(G50&gt;=0.934,D50&lt;0.25,D50&lt;0.35,B50&lt;3.7,F50&lt;2,H50&lt;15.371,B50&gt;=3.35),1.7,IF(AND(D50&lt;0.25,B50&gt;=3.85,H50&gt;=6.542,B50&gt;=3.7,F50&lt;2,H50&lt;15.371,B50&gt;=3.35),1.5,IF(AND(D50&gt;=0.25,B50&gt;=3.85,H50&gt;=6.542,B50&gt;=3.7,F50&lt;2,H50&lt;15.371,B50&gt;=3.35),1.4,IF(AND(B50&lt;2.5,H50&gt;=7.02,H50&lt;10.688,B50&lt;2.95,D50&lt;1.45,A50&gt;=5.15,H50&lt;15.244,B50&lt;3.35),3.8,IF(AND(G50&gt;=0.74,A50&lt;7,G50&lt;0.853,D50&gt;=1.75,D50&gt;=1.45,A50&gt;=5.15,H50&lt;15.244,B50&lt;3.35),6,IF(AND(G50&gt;=0.61,G50&lt;0.934,D50&lt;0.25,D50&lt;0.35,B50&lt;3.7,F50&lt;2,H50&lt;15.371,B50&gt;=3.35),1.5,IF(AND(D50&lt;1.15,B50&gt;=2.5,H50&gt;=7.02,H50&lt;10.688,B50&lt;2.95,D50&lt;1.45,A50&gt;=5.15,H50&lt;15.244,B50&lt;3.35),3.5,IF(AND(D50&gt;=1.15,B50&gt;=2.5,H50&gt;=7.02,H50&lt;10.688,B50&lt;2.95,D50&lt;1.45,A50&gt;=5.15,H50&lt;15.244,B50&lt;3.35),3.6,IF(AND(G50&gt;=0.626,G50&lt;0.74,A50&lt;7,G50&lt;0.853,D50&gt;=1.75,D50&gt;=1.45,A50&gt;=5.15,H50&lt;15.244,B50&lt;3.35),4.9,IF(AND(H50&lt;13.641,G50&lt;0.61,G50&lt;0.934,D50&lt;0.25,D50&lt;0.35,B50&lt;3.7,F50&lt;2,H50&lt;15.371,B50&gt;=3.35),1.425,IF(AND(H50&gt;=13.641,G50&lt;0.61,G50&lt;0.934,D50&lt;0.25,D50&lt;0.35,B50&lt;3.7,F50&lt;2,H50&lt;15.371,B50&gt;=3.35),1.3,IF(AND(B50&lt;3.05,G50&lt;0.626,G50&lt;0.74,A50&lt;7,G50&lt;0.853,D50&gt;=1.75,D50&gt;=1.45,A50&gt;=5.15,H50&lt;15.244,B50&lt;3.35),5.475,IF(AND(B50&gt;=3.05,G50&lt;0.626,G50&lt;0.74,A50&lt;7,G50&lt;0.853,D50&gt;=1.75,D50&gt;=1.45,A50&gt;=5.15,H50&lt;15.244,B50&lt;3.35),5.633,"shouldnthappen")))))))))))))))))))))))))))))))))))))</f>
        <v>1.46</v>
      </c>
      <c r="BA50" s="1" t="n">
        <f aca="false">IF(AND(F50&gt;=2,B50&gt;=3.4),6.1,IF(AND(B50&lt;2.75,A50&lt;5.15,B50&lt;3.4),3.225,IF(AND(G50&gt;=0.821,F50&lt;2,B50&gt;=3.4),1.9,IF(AND(B50&gt;=3.2,B50&gt;=2.75,A50&lt;5.15,B50&lt;3.4),1.7,IF(AND(A50&lt;4.8,G50&lt;0.821,F50&lt;2,B50&gt;=3.4),1,IF(AND(G50&gt;=0.446,B50&lt;3.2,B50&gt;=2.75,A50&lt;5.15,B50&lt;3.4),1.1,IF(AND(G50&lt;0.356,D50&lt;1.45,A50&lt;6.25,A50&gt;=5.15,B50&lt;3.4),4.32,IF(AND(G50&lt;0.591,D50&gt;=1.45,A50&lt;6.25,A50&gt;=5.15,B50&lt;3.4),4.6,IF(AND(D50&lt;1.75,G50&lt;0.597,A50&gt;=6.25,A50&gt;=5.15,B50&lt;3.4),4.86,IF(AND(H50&gt;=16.472,G50&gt;=0.597,A50&gt;=6.25,A50&gt;=5.15,B50&lt;3.4),6.6,IF(AND(G50&lt;0.063,G50&lt;0.446,B50&lt;3.2,B50&gt;=2.75,A50&lt;5.15,B50&lt;3.4),1.4,IF(AND(A50&gt;=5.95,G50&gt;=0.356,D50&lt;1.45,A50&lt;6.25,A50&gt;=5.15,B50&lt;3.4),4.6,IF(AND(B50&gt;=2.9,G50&gt;=0.591,D50&gt;=1.45,A50&lt;6.25,A50&gt;=5.15,B50&lt;3.4),4.867,IF(AND(D50&gt;=2.4,H50&lt;16.472,G50&gt;=0.597,A50&gt;=6.25,A50&gt;=5.15,B50&lt;3.4),6,IF(AND(A50&lt;5.45,B50&gt;=3.85,A50&gt;=4.8,G50&lt;0.821,F50&lt;2,B50&gt;=3.4),1.3,IF(AND(A50&gt;=5.45,B50&gt;=3.85,A50&gt;=4.8,G50&lt;0.821,F50&lt;2,B50&gt;=3.4),1.45,IF(AND(H50&lt;14.273,G50&gt;=0.063,G50&lt;0.446,B50&lt;3.2,B50&gt;=2.75,A50&lt;5.15,B50&lt;3.4),1.5,IF(AND(H50&gt;=14.273,G50&gt;=0.063,G50&lt;0.446,B50&lt;3.2,B50&gt;=2.75,A50&lt;5.15,B50&lt;3.4),1.6,IF(AND(G50&gt;=0.572,A50&lt;5.95,G50&gt;=0.356,D50&lt;1.45,A50&lt;6.25,A50&gt;=5.15,B50&lt;3.4),3.9,IF(AND(G50&lt;0.827,B50&lt;2.9,G50&gt;=0.591,D50&gt;=1.45,A50&lt;6.25,A50&gt;=5.15,B50&lt;3.4),4.9,IF(AND(G50&gt;=0.827,B50&lt;2.9,G50&gt;=0.591,D50&gt;=1.45,A50&lt;6.25,A50&gt;=5.15,B50&lt;3.4),5.1,IF(AND(A50&gt;=7.2,B50&lt;3.05,D50&gt;=1.75,G50&lt;0.597,A50&gt;=6.25,A50&gt;=5.15,B50&lt;3.4),6.7,IF(AND(G50&lt;0.353,B50&gt;=3.05,D50&gt;=1.75,G50&lt;0.597,A50&gt;=6.25,A50&gt;=5.15,B50&lt;3.4),5.22,IF(AND(G50&gt;=0.353,B50&gt;=3.05,D50&gt;=1.75,G50&lt;0.597,A50&gt;=6.25,A50&gt;=5.15,B50&lt;3.4),5.65,IF(AND(A50&lt;6.55,D50&lt;2.4,H50&lt;16.472,G50&gt;=0.597,A50&gt;=6.25,A50&gt;=5.15,B50&lt;3.4),5.033,IF(AND(H50&lt;12.719,G50&lt;0.385,B50&lt;3.85,A50&gt;=4.8,G50&lt;0.821,F50&lt;2,B50&gt;=3.4),1.54,IF(AND(H50&gt;=12.719,G50&lt;0.385,B50&lt;3.85,A50&gt;=4.8,G50&lt;0.821,F50&lt;2,B50&gt;=3.4),1.3,IF(AND(B50&lt;3.6,G50&gt;=0.385,B50&lt;3.85,A50&gt;=4.8,G50&lt;0.821,F50&lt;2,B50&gt;=3.4),1.325,IF(AND(B50&gt;=3.6,G50&gt;=0.385,B50&lt;3.85,A50&gt;=4.8,G50&lt;0.821,F50&lt;2,B50&gt;=3.4),1.55,IF(AND(D50&lt;1.05,G50&lt;0.572,A50&lt;5.95,G50&gt;=0.356,D50&lt;1.45,A50&lt;6.25,A50&gt;=5.15,B50&lt;3.4),3.633,IF(AND(D50&gt;=2.15,A50&lt;7.2,B50&lt;3.05,D50&gt;=1.75,G50&lt;0.597,A50&gt;=6.25,A50&gt;=5.15,B50&lt;3.4),5.667,IF(AND(H50&lt;13.094,A50&gt;=6.55,D50&lt;2.4,H50&lt;16.472,G50&gt;=0.597,A50&gt;=6.25,A50&gt;=5.15,B50&lt;3.4),5.2,IF(AND(D50&lt;1.15,D50&gt;=1.05,G50&lt;0.572,A50&lt;5.95,G50&gt;=0.356,D50&lt;1.45,A50&lt;6.25,A50&gt;=5.15,B50&lt;3.4),3.8,IF(AND(D50&gt;=1.15,D50&gt;=1.05,G50&lt;0.572,A50&lt;5.95,G50&gt;=0.356,D50&lt;1.45,A50&lt;6.25,A50&gt;=5.15,B50&lt;3.4),3.9,IF(AND(G50&gt;=0.487,D50&lt;2.15,A50&lt;7.2,B50&lt;3.05,D50&gt;=1.75,G50&lt;0.597,A50&gt;=6.25,A50&gt;=5.15,B50&lt;3.4),5.8,IF(AND(A50&lt;6.8,H50&gt;=13.094,A50&gt;=6.55,D50&lt;2.4,H50&lt;16.472,G50&gt;=0.597,A50&gt;=6.25,A50&gt;=5.15,B50&lt;3.4),4.52,IF(AND(A50&gt;=6.8,H50&gt;=13.094,A50&gt;=6.55,D50&lt;2.4,H50&lt;16.472,G50&gt;=0.597,A50&gt;=6.25,A50&gt;=5.15,B50&lt;3.4),4.75,IF(AND(B50&lt;2.95,G50&lt;0.487,D50&lt;2.15,A50&lt;7.2,B50&lt;3.05,D50&gt;=1.75,G50&lt;0.597,A50&gt;=6.25,A50&gt;=5.15,B50&lt;3.4),5.6,IF(AND(B50&gt;=2.95,G50&lt;0.487,D50&lt;2.15,A50&lt;7.2,B50&lt;3.05,D50&gt;=1.75,G50&lt;0.597,A50&gt;=6.25,A50&gt;=5.15,B50&lt;3.4),5.5,"shouldnthappen")))))))))))))))))))))))))))))))))))))))</f>
        <v>1.7</v>
      </c>
      <c r="BB50" s="1" t="n">
        <f aca="false">IF(AND(A50&lt;4.35,B50&lt;3.25,F50&lt;1.5),1.1,IF(AND(H50&lt;14.005,A50&gt;=4.35,B50&lt;3.25,F50&lt;1.5),1.3,IF(AND(H50&gt;=14.005,A50&gt;=4.35,B50&lt;3.25,F50&lt;1.5),1.6,IF(AND(G50&gt;=0.905,A50&lt;5.15,B50&gt;=3.25,F50&lt;1.5),1.9,IF(AND(B50&lt;3.45,A50&gt;=5.15,B50&gt;=3.25,F50&lt;1.5),1.6,IF(AND(F50&gt;=2.5,D50&gt;=1.35,D50&lt;1.75,F50&gt;=1.5),4.867,IF(AND(A50&gt;=7.05,D50&gt;=2.05,D50&gt;=1.75,F50&gt;=1.5),6.35,IF(AND(D50&gt;=0.4,G50&lt;0.905,A50&lt;5.15,B50&gt;=3.25,F50&lt;1.5),1.65,IF(AND(B50&lt;3.6,B50&gt;=3.45,A50&gt;=5.15,B50&gt;=3.25,F50&lt;1.5),1.35,IF(AND(H50&lt;6.808,H50&lt;9.386,D50&lt;1.35,D50&lt;1.75,F50&gt;=1.5),4.05,IF(AND(H50&gt;=6.808,H50&lt;9.386,D50&lt;1.35,D50&lt;1.75,F50&gt;=1.5),3.46,IF(AND(B50&lt;2.45,F50&lt;2.5,D50&gt;=1.35,D50&lt;1.75,F50&gt;=1.5),4.5,IF(AND(H50&gt;=13.115,D50&lt;1.95,D50&lt;2.05,D50&gt;=1.75,F50&gt;=1.5),4.85,IF(AND(G50&lt;0.196,D50&gt;=1.95,D50&lt;2.05,D50&gt;=1.75,F50&gt;=1.5),6.7,IF(AND(G50&gt;=0.196,D50&gt;=1.95,D50&lt;2.05,D50&gt;=1.75,F50&gt;=1.5),5.12,IF(AND(H50&lt;10.925,D50&lt;0.4,G50&lt;0.905,A50&lt;5.15,B50&gt;=3.25,F50&lt;1.5),1.4,IF(AND(H50&gt;=10.925,D50&lt;0.4,G50&lt;0.905,A50&lt;5.15,B50&gt;=3.25,F50&lt;1.5),1.45,IF(AND(H50&lt;14.096,B50&gt;=3.6,B50&gt;=3.45,A50&gt;=5.15,B50&gt;=3.25,F50&lt;1.5),1.42,IF(AND(H50&gt;=14.096,B50&gt;=3.6,B50&gt;=3.45,A50&gt;=5.15,B50&gt;=3.25,F50&lt;1.5),1.7,IF(AND(B50&lt;2.45,D50&lt;1.15,H50&gt;=9.386,D50&lt;1.35,D50&lt;1.75,F50&gt;=1.5),3.6,IF(AND(B50&gt;=2.45,D50&lt;1.15,H50&gt;=9.386,D50&lt;1.35,D50&lt;1.75,F50&gt;=1.5),3.9,IF(AND(G50&lt;0.246,D50&gt;=1.15,H50&gt;=9.386,D50&lt;1.35,D50&lt;1.75,F50&gt;=1.5),4.4,IF(AND(B50&lt;2.75,B50&gt;=2.45,F50&lt;2.5,D50&gt;=1.35,D50&lt;1.75,F50&gt;=1.5),5.1,IF(AND(H50&lt;11.084,H50&lt;13.115,D50&lt;1.95,D50&lt;2.05,D50&gt;=1.75,F50&gt;=1.5),5.35,IF(AND(H50&gt;=11.084,H50&lt;13.115,D50&lt;1.95,D50&lt;2.05,D50&gt;=1.75,F50&gt;=1.5),5.7,IF(AND(H50&lt;15.52,D50&lt;2.25,A50&lt;7.05,D50&gt;=2.05,D50&gt;=1.75,F50&gt;=1.5),5.45,IF(AND(H50&gt;=15.52,D50&lt;2.25,A50&lt;7.05,D50&gt;=2.05,D50&gt;=1.75,F50&gt;=1.5),5.725,IF(AND(G50&gt;=0.775,D50&gt;=2.25,A50&lt;7.05,D50&gt;=2.05,D50&gt;=1.75,F50&gt;=1.5),5.2,IF(AND(D50&lt;1.25,G50&gt;=0.246,D50&gt;=1.15,H50&gt;=9.386,D50&lt;1.35,D50&lt;1.75,F50&gt;=1.5),4.05,IF(AND(A50&lt;5.85,B50&gt;=2.75,B50&gt;=2.45,F50&lt;2.5,D50&gt;=1.35,D50&lt;1.75,F50&gt;=1.5),4.5,IF(AND(B50&lt;3.3,G50&lt;0.775,D50&gt;=2.25,A50&lt;7.05,D50&gt;=2.05,D50&gt;=1.75,F50&gt;=1.5),5.64,IF(AND(B50&gt;=3.3,G50&lt;0.775,D50&gt;=2.25,A50&lt;7.05,D50&gt;=2.05,D50&gt;=1.75,F50&gt;=1.5),5.6,IF(AND(A50&lt;5.9,D50&gt;=1.25,G50&gt;=0.246,D50&gt;=1.15,H50&gt;=9.386,D50&lt;1.35,D50&lt;1.75,F50&gt;=1.5),4.2,IF(AND(A50&gt;=5.9,D50&gt;=1.25,G50&gt;=0.246,D50&gt;=1.15,H50&gt;=9.386,D50&lt;1.35,D50&lt;1.75,F50&gt;=1.5),4,IF(AND(G50&gt;=0.437,A50&gt;=5.85,B50&gt;=2.75,B50&gt;=2.45,F50&lt;2.5,D50&gt;=1.35,D50&lt;1.75,F50&gt;=1.5),4.75,IF(AND(H50&lt;9.446,G50&lt;0.437,A50&gt;=5.85,B50&gt;=2.75,B50&gt;=2.45,F50&lt;2.5,D50&gt;=1.35,D50&lt;1.75,F50&gt;=1.5),4.6,IF(AND(H50&gt;=9.446,G50&lt;0.437,A50&gt;=5.85,B50&gt;=2.75,B50&gt;=2.45,F50&lt;2.5,D50&gt;=1.35,D50&lt;1.75,F50&gt;=1.5),4.7,"shouldnthappen")))))))))))))))))))))))))))))))))))))</f>
        <v>1.3</v>
      </c>
      <c r="BC50" s="1" t="n">
        <f aca="false">IF(AND(G50&gt;=0.905,F50&lt;1.5),1.65,IF(AND(D50&gt;=0.45,G50&lt;0.905,F50&lt;1.5),1.65,IF(AND(A50&lt;5.15,D50&lt;1.55,F50&gt;=1.5),3.225,IF(AND(F50&gt;=2.5,A50&gt;=5.15,D50&lt;1.55,F50&gt;=1.5),5.05,IF(AND(H50&lt;5.767,A50&lt;7.05,D50&gt;=1.55,F50&gt;=1.5),4.5,IF(AND(D50&lt;1.7,A50&gt;=7.05,D50&gt;=1.55,F50&gt;=1.5),5.8,IF(AND(A50&gt;=5.3,G50&lt;0.207,D50&lt;0.45,G50&lt;0.905,F50&lt;1.5),1.3,IF(AND(D50&gt;=0.35,G50&gt;=0.207,D50&lt;0.45,G50&lt;0.905,F50&lt;1.5),1.5,IF(AND(G50&lt;0.155,D50&gt;=1.7,A50&gt;=7.05,D50&gt;=1.55,F50&gt;=1.5),6.7,IF(AND(G50&gt;=0.155,D50&gt;=1.7,A50&gt;=7.05,D50&gt;=1.55,F50&gt;=1.5),6.34,IF(AND(G50&lt;0.05,A50&lt;5.3,G50&lt;0.207,D50&lt;0.45,G50&lt;0.905,F50&lt;1.5),1.4,IF(AND(G50&gt;=0.05,A50&lt;5.3,G50&lt;0.207,D50&lt;0.45,G50&lt;0.905,F50&lt;1.5),1.5,IF(AND(A50&lt;4.5,D50&lt;0.35,G50&gt;=0.207,D50&lt;0.45,G50&lt;0.905,F50&lt;1.5),1.3,IF(AND(G50&lt;0.308,A50&lt;6.2,F50&lt;2.5,A50&gt;=5.15,D50&lt;1.55,F50&gt;=1.5),4.5,IF(AND(D50&lt;1.35,A50&gt;=6.2,F50&lt;2.5,A50&gt;=5.15,D50&lt;1.55,F50&gt;=1.5),4.367,IF(AND(D50&lt;1.85,A50&lt;6.15,H50&gt;=5.767,A50&lt;7.05,D50&gt;=1.55,F50&gt;=1.5),4.933,IF(AND(G50&gt;=0.558,A50&gt;=4.5,D50&lt;0.35,G50&gt;=0.207,D50&lt;0.45,G50&lt;0.905,F50&lt;1.5),1.5,IF(AND(H50&gt;=13.383,G50&gt;=0.308,A50&lt;6.2,F50&lt;2.5,A50&gt;=5.15,D50&lt;1.55,F50&gt;=1.5),4.7,IF(AND(H50&gt;=12.206,D50&gt;=1.35,A50&gt;=6.2,F50&lt;2.5,A50&gt;=5.15,D50&lt;1.55,F50&gt;=1.5),4.575,IF(AND(A50&lt;5.7,D50&gt;=1.85,A50&lt;6.15,H50&gt;=5.767,A50&lt;7.05,D50&gt;=1.55,F50&gt;=1.5),4.9,IF(AND(A50&gt;=5.7,D50&gt;=1.85,A50&lt;6.15,H50&gt;=5.767,A50&lt;7.05,D50&gt;=1.55,F50&gt;=1.5),5.1,IF(AND(G50&lt;0.079,G50&lt;0.364,A50&gt;=6.15,H50&gt;=5.767,A50&lt;7.05,D50&gt;=1.55,F50&gt;=1.5),5.6,IF(AND(G50&gt;=0.079,G50&lt;0.364,A50&gt;=6.15,H50&gt;=5.767,A50&lt;7.05,D50&gt;=1.55,F50&gt;=1.5),5.25,IF(AND(G50&gt;=0.447,G50&lt;0.558,A50&gt;=4.5,D50&lt;0.35,G50&gt;=0.207,D50&lt;0.45,G50&lt;0.905,F50&lt;1.5),1.3,IF(AND(B50&gt;=2.95,H50&lt;13.383,G50&gt;=0.308,A50&lt;6.2,F50&lt;2.5,A50&gt;=5.15,D50&lt;1.55,F50&gt;=1.5),4.6,IF(AND(B50&lt;2.65,H50&lt;12.206,D50&gt;=1.35,A50&gt;=6.2,F50&lt;2.5,A50&gt;=5.15,D50&lt;1.55,F50&gt;=1.5),4.9,IF(AND(D50&lt;2.45,A50&lt;6.6,G50&gt;=0.364,A50&gt;=6.15,H50&gt;=5.767,A50&lt;7.05,D50&gt;=1.55,F50&gt;=1.5),5.6,IF(AND(D50&gt;=2.45,A50&lt;6.6,G50&gt;=0.364,A50&gt;=6.15,H50&gt;=5.767,A50&lt;7.05,D50&gt;=1.55,F50&gt;=1.5),6,IF(AND(H50&lt;12.921,A50&gt;=6.6,G50&gt;=0.364,A50&gt;=6.15,H50&gt;=5.767,A50&lt;7.05,D50&gt;=1.55,F50&gt;=1.5),5.725,IF(AND(H50&gt;=12.921,A50&gt;=6.6,G50&gt;=0.364,A50&gt;=6.15,H50&gt;=5.767,A50&lt;7.05,D50&gt;=1.55,F50&gt;=1.5),5.367,IF(AND(B50&lt;3.15,G50&lt;0.447,G50&lt;0.558,A50&gt;=4.5,D50&lt;0.35,G50&gt;=0.207,D50&lt;0.45,G50&lt;0.905,F50&lt;1.5),1.5,IF(AND(B50&gt;=3.15,G50&lt;0.447,G50&lt;0.558,A50&gt;=4.5,D50&lt;0.35,G50&gt;=0.207,D50&lt;0.45,G50&lt;0.905,F50&lt;1.5),1.36,IF(AND(B50&gt;=2.85,B50&lt;2.95,H50&lt;13.383,G50&gt;=0.308,A50&lt;6.2,F50&lt;2.5,A50&gt;=5.15,D50&lt;1.55,F50&gt;=1.5),3.6,IF(AND(H50&lt;9.446,B50&gt;=2.65,H50&lt;12.206,D50&gt;=1.35,A50&gt;=6.2,F50&lt;2.5,A50&gt;=5.15,D50&lt;1.55,F50&gt;=1.5),4.6,IF(AND(H50&gt;=9.446,B50&gt;=2.65,H50&lt;12.206,D50&gt;=1.35,A50&gt;=6.2,F50&lt;2.5,A50&gt;=5.15,D50&lt;1.55,F50&gt;=1.5),4.7,IF(AND(D50&lt;1.2,B50&lt;2.85,B50&lt;2.95,H50&lt;13.383,G50&gt;=0.308,A50&lt;6.2,F50&lt;2.5,A50&gt;=5.15,D50&lt;1.55,F50&gt;=1.5),3.75,IF(AND(G50&lt;0.356,D50&gt;=1.2,B50&lt;2.85,B50&lt;2.95,H50&lt;13.383,G50&gt;=0.308,A50&lt;6.2,F50&lt;2.5,A50&gt;=5.15,D50&lt;1.55,F50&gt;=1.5),4.2,IF(AND(G50&gt;=0.356,D50&gt;=1.2,B50&lt;2.85,B50&lt;2.95,H50&lt;13.383,G50&gt;=0.308,A50&lt;6.2,F50&lt;2.5,A50&gt;=5.15,D50&lt;1.55,F50&gt;=1.5),3.96,"shouldnthappen"))))))))))))))))))))))))))))))))))))))</f>
        <v>1.36</v>
      </c>
      <c r="BD50" s="1" t="n">
        <f aca="false">IF(AND(B50&lt;2.7,A50&lt;5.3,B50&lt;3.15),3.42,IF(AND(F50&lt;2.5,A50&gt;=5.85,B50&gt;=3.15),4.7,IF(AND(A50&lt;4.35,B50&gt;=2.7,A50&lt;5.3,B50&lt;3.15),1.1,IF(AND(A50&gt;=4.35,B50&gt;=2.7,A50&lt;5.3,B50&lt;3.15),1.42,IF(AND(A50&gt;=7.05,F50&gt;=2.5,A50&gt;=5.3,B50&lt;3.15),6.067,IF(AND(D50&gt;=0.45,A50&lt;5.05,A50&lt;5.85,B50&gt;=3.15),1.6,IF(AND(B50&lt;3.35,A50&gt;=5.05,A50&lt;5.85,B50&gt;=3.15),1.7,IF(AND(A50&gt;=6.85,F50&gt;=2.5,A50&gt;=5.85,B50&gt;=3.15),6.22,IF(AND(D50&lt;1.25,D50&lt;1.35,F50&lt;2.5,A50&gt;=5.3,B50&lt;3.15),4.033,IF(AND(D50&gt;=1.25,D50&lt;1.35,F50&lt;2.5,A50&gt;=5.3,B50&lt;3.15),4.233,IF(AND(A50&lt;6.05,D50&gt;=1.35,F50&lt;2.5,A50&gt;=5.3,B50&lt;3.15),5.1,IF(AND(H50&gt;=13.29,A50&lt;7.05,F50&gt;=2.5,A50&gt;=5.3,B50&lt;3.15),4.96,IF(AND(G50&gt;=0.858,D50&lt;0.45,A50&lt;5.05,A50&lt;5.85,B50&gt;=3.15),1.3,IF(AND(D50&gt;=0.35,B50&gt;=3.35,A50&gt;=5.05,A50&lt;5.85,B50&gt;=3.15),1.4,IF(AND(B50&lt;3.25,A50&lt;6.85,F50&gt;=2.5,A50&gt;=5.85,B50&gt;=3.15),5.233,IF(AND(A50&gt;=6.8,A50&gt;=6.05,D50&gt;=1.35,F50&lt;2.5,A50&gt;=5.3,B50&lt;3.15),4.9,IF(AND(G50&gt;=0.622,H50&lt;13.29,A50&lt;7.05,F50&gt;=2.5,A50&gt;=5.3,B50&lt;3.15),5.067,IF(AND(H50&lt;8.834,G50&lt;0.858,D50&lt;0.45,A50&lt;5.05,A50&lt;5.85,B50&gt;=3.15),1.4,IF(AND(G50&lt;0.774,B50&gt;=3.25,A50&lt;6.85,F50&gt;=2.5,A50&gt;=5.85,B50&gt;=3.15),5.8,IF(AND(G50&gt;=0.774,B50&gt;=3.25,A50&lt;6.85,F50&gt;=2.5,A50&gt;=5.85,B50&gt;=3.15),5.4,IF(AND(H50&gt;=12.206,A50&lt;6.8,A50&gt;=6.05,D50&gt;=1.35,F50&lt;2.5,A50&gt;=5.3,B50&lt;3.15),4.5,IF(AND(G50&gt;=0.439,G50&lt;0.622,H50&lt;13.29,A50&lt;7.05,F50&gt;=2.5,A50&gt;=5.3,B50&lt;3.15),5.667,IF(AND(G50&lt;0.227,H50&gt;=8.834,G50&lt;0.858,D50&lt;0.45,A50&lt;5.05,A50&lt;5.85,B50&gt;=3.15),1.4,IF(AND(G50&gt;=0.227,H50&gt;=8.834,G50&lt;0.858,D50&lt;0.45,A50&lt;5.05,A50&lt;5.85,B50&gt;=3.15),1.3,IF(AND(G50&gt;=0.934,B50&lt;3.75,D50&lt;0.35,B50&gt;=3.35,A50&gt;=5.05,A50&lt;5.85,B50&gt;=3.15),1.7,IF(AND(G50&lt;0.823,B50&gt;=3.75,D50&lt;0.35,B50&gt;=3.35,A50&gt;=5.05,A50&lt;5.85,B50&gt;=3.15),1.55,IF(AND(G50&gt;=0.823,B50&gt;=3.75,D50&lt;0.35,B50&gt;=3.35,A50&gt;=5.05,A50&lt;5.85,B50&gt;=3.15),1.5,IF(AND(A50&lt;6.2,H50&lt;12.206,A50&lt;6.8,A50&gt;=6.05,D50&gt;=1.35,F50&lt;2.5,A50&gt;=5.3,B50&lt;3.15),4.6,IF(AND(A50&gt;=6.2,H50&lt;12.206,A50&lt;6.8,A50&gt;=6.05,D50&gt;=1.35,F50&lt;2.5,A50&gt;=5.3,B50&lt;3.15),4.74,IF(AND(H50&gt;=10.667,G50&lt;0.439,G50&lt;0.622,H50&lt;13.29,A50&lt;7.05,F50&gt;=2.5,A50&gt;=5.3,B50&lt;3.15),5.6,IF(AND(H50&lt;13.67,G50&lt;0.934,B50&lt;3.75,D50&lt;0.35,B50&gt;=3.35,A50&gt;=5.05,A50&lt;5.85,B50&gt;=3.15),1.48,IF(AND(H50&gt;=13.67,G50&lt;0.934,B50&lt;3.75,D50&lt;0.35,B50&gt;=3.35,A50&gt;=5.05,A50&lt;5.85,B50&gt;=3.15),1.3,IF(AND(G50&lt;0.301,H50&lt;10.667,G50&lt;0.439,G50&lt;0.622,H50&lt;13.29,A50&lt;7.05,F50&gt;=2.5,A50&gt;=5.3,B50&lt;3.15),5.2,IF(AND(G50&gt;=0.301,H50&lt;10.667,G50&lt;0.439,G50&lt;0.622,H50&lt;13.29,A50&lt;7.05,F50&gt;=2.5,A50&gt;=5.3,B50&lt;3.15),5.067,"shouldnthappen"))))))))))))))))))))))))))))))))))</f>
        <v>1.4</v>
      </c>
      <c r="BE50" s="1" t="n">
        <f aca="false">IF(AND(B50&gt;=3.85,A50&gt;=5.05,F50&lt;1.5),1.4,IF(AND(A50&lt;5.25,A50&lt;5.75,F50&gt;=1.5),3.15,IF(AND(A50&lt;4.95,B50&lt;3.15,A50&lt;5.05,F50&lt;1.5),1.46,IF(AND(A50&gt;=4.95,B50&lt;3.15,A50&lt;5.05,F50&lt;1.5),1.6,IF(AND(H50&lt;8.834,B50&gt;=3.15,A50&lt;5.05,F50&lt;1.5),1.4,IF(AND(D50&lt;0.25,B50&lt;3.85,A50&gt;=5.05,F50&lt;1.5),1.48,IF(AND(D50&gt;=0.25,B50&lt;3.85,A50&gt;=5.05,F50&lt;1.5),1.7,IF(AND(F50&gt;=2.5,A50&gt;=5.25,A50&lt;5.75,F50&gt;=1.5),4.9,IF(AND(H50&lt;12.45,H50&gt;=8.834,B50&gt;=3.15,A50&lt;5.05,F50&lt;1.5),1.25,IF(AND(H50&gt;=12.45,H50&gt;=8.834,B50&gt;=3.15,A50&lt;5.05,F50&lt;1.5),1.32,IF(AND(G50&lt;0.283,F50&lt;2.5,A50&gt;=5.25,A50&lt;5.75,F50&gt;=1.5),4.3,IF(AND(H50&lt;6.712,H50&lt;11.275,D50&lt;1.55,A50&gt;=5.75,F50&gt;=1.5),5,IF(AND(H50&lt;13.101,H50&gt;=11.275,D50&lt;1.55,A50&gt;=5.75,F50&gt;=1.5),3.933,IF(AND(H50&gt;=13.101,H50&gt;=11.275,D50&lt;1.55,A50&gt;=5.75,F50&gt;=1.5),4.5,IF(AND(A50&gt;=7.3,D50&lt;2.45,D50&gt;=1.55,A50&gt;=5.75,F50&gt;=1.5),6.7,IF(AND(B50&lt;3.45,D50&gt;=2.45,D50&gt;=1.55,A50&gt;=5.75,F50&gt;=1.5),5.925,IF(AND(B50&gt;=3.45,D50&gt;=2.45,D50&gt;=1.55,A50&gt;=5.75,F50&gt;=1.5),6.1,IF(AND(B50&gt;=2.8,G50&gt;=0.283,F50&lt;2.5,A50&gt;=5.25,A50&lt;5.75,F50&gt;=1.5),4.2,IF(AND(D50&lt;1.35,H50&gt;=6.712,H50&lt;11.275,D50&lt;1.55,A50&gt;=5.75,F50&gt;=1.5),4.35,IF(AND(D50&lt;1.05,B50&lt;2.8,G50&gt;=0.283,F50&lt;2.5,A50&gt;=5.25,A50&lt;5.75,F50&gt;=1.5),3.567,IF(AND(D50&gt;=1.05,B50&lt;2.8,G50&gt;=0.283,F50&lt;2.5,A50&gt;=5.25,A50&lt;5.75,F50&gt;=1.5),3.925,IF(AND(B50&lt;2.65,D50&gt;=1.35,H50&gt;=6.712,H50&lt;11.275,D50&lt;1.55,A50&gt;=5.75,F50&gt;=1.5),4.9,IF(AND(B50&gt;=2.65,D50&gt;=1.35,H50&gt;=6.712,H50&lt;11.275,D50&lt;1.55,A50&gt;=5.75,F50&gt;=1.5),4.625,IF(AND(H50&gt;=14.683,G50&gt;=0.628,A50&lt;7.3,D50&lt;2.45,D50&gt;=1.55,A50&gt;=5.75,F50&gt;=1.5),5.4,IF(AND(D50&lt;1.95,H50&lt;8.884,G50&lt;0.628,A50&lt;7.3,D50&lt;2.45,D50&gt;=1.55,A50&gt;=5.75,F50&gt;=1.5),5.1,IF(AND(D50&gt;=1.95,H50&lt;8.884,G50&lt;0.628,A50&lt;7.3,D50&lt;2.45,D50&gt;=1.55,A50&gt;=5.75,F50&gt;=1.5),5.22,IF(AND(A50&lt;6.05,H50&gt;=8.884,G50&lt;0.628,A50&lt;7.3,D50&lt;2.45,D50&gt;=1.55,A50&gt;=5.75,F50&gt;=1.5),5.1,IF(AND(G50&lt;0.817,H50&lt;14.683,G50&gt;=0.628,A50&lt;7.3,D50&lt;2.45,D50&gt;=1.55,A50&gt;=5.75,F50&gt;=1.5),4.967,IF(AND(G50&gt;=0.817,H50&lt;14.683,G50&gt;=0.628,A50&lt;7.3,D50&lt;2.45,D50&gt;=1.55,A50&gt;=5.75,F50&gt;=1.5),5.1,IF(AND(H50&lt;9.637,A50&gt;=6.05,H50&gt;=8.884,G50&lt;0.628,A50&lt;7.3,D50&lt;2.45,D50&gt;=1.55,A50&gt;=5.75,F50&gt;=1.5),5.9,IF(AND(D50&lt;1.85,H50&gt;=9.637,A50&gt;=6.05,H50&gt;=8.884,G50&lt;0.628,A50&lt;7.3,D50&lt;2.45,D50&gt;=1.55,A50&gt;=5.75,F50&gt;=1.5),5.733,IF(AND(G50&gt;=0.388,D50&gt;=1.85,H50&gt;=9.637,A50&gt;=6.05,H50&gt;=8.884,G50&lt;0.628,A50&lt;7.3,D50&lt;2.45,D50&gt;=1.55,A50&gt;=5.75,F50&gt;=1.5),5.64,IF(AND(B50&lt;2.95,G50&lt;0.388,D50&gt;=1.85,H50&gt;=9.637,A50&gt;=6.05,H50&gt;=8.884,G50&lt;0.628,A50&lt;7.3,D50&lt;2.45,D50&gt;=1.55,A50&gt;=5.75,F50&gt;=1.5),5.5,IF(AND(B50&gt;=2.95,G50&lt;0.388,D50&gt;=1.85,H50&gt;=9.637,A50&gt;=6.05,H50&gt;=8.884,G50&lt;0.628,A50&lt;7.3,D50&lt;2.45,D50&gt;=1.55,A50&gt;=5.75,F50&gt;=1.5),5.333,"shouldnthappen"))))))))))))))))))))))))))))))))))</f>
        <v>1.4</v>
      </c>
      <c r="BF50" s="1" t="n">
        <f aca="false">IF(AND(D50&gt;=0.35,F50&lt;1.5),1.65,IF(AND(H50&gt;=16.227,D50&gt;=1.55,F50&gt;=1.5),6.533,IF(AND(A50&gt;=5.45,G50&lt;0.174,D50&lt;0.35,F50&lt;1.5),1.7,IF(AND(D50&lt;0.15,G50&gt;=0.174,D50&lt;0.35,F50&lt;1.5),1.38,IF(AND(D50&gt;=1.15,D50&lt;1.25,D50&lt;1.55,F50&gt;=1.5),3.967,IF(AND(H50&lt;8.376,A50&lt;5.45,G50&lt;0.174,D50&lt;0.35,F50&lt;1.5),1.4,IF(AND(H50&gt;=8.376,A50&lt;5.45,G50&lt;0.174,D50&lt;0.35,F50&lt;1.5),1.5,IF(AND(B50&lt;3.1,D50&gt;=0.15,G50&gt;=0.174,D50&lt;0.35,F50&lt;1.5),1.475,IF(AND(H50&lt;10.258,D50&lt;1.15,D50&lt;1.25,D50&lt;1.55,F50&gt;=1.5),3.24,IF(AND(H50&gt;=10.258,D50&lt;1.15,D50&lt;1.25,D50&lt;1.55,F50&gt;=1.5),3.875,IF(AND(F50&gt;=2.5,H50&lt;10.927,D50&gt;=1.25,D50&lt;1.55,F50&gt;=1.5),5.05,IF(AND(D50&lt;1.35,H50&gt;=10.927,D50&gt;=1.25,D50&lt;1.55,F50&gt;=1.5),4.25,IF(AND(A50&gt;=6.95,D50&lt;1.75,H50&lt;16.227,D50&gt;=1.55,F50&gt;=1.5),5.8,IF(AND(B50&lt;3.3,B50&gt;=3.1,D50&gt;=0.15,G50&gt;=0.174,D50&lt;0.35,F50&lt;1.5),1.3,IF(AND(H50&lt;12.278,D50&gt;=1.35,H50&gt;=10.927,D50&gt;=1.25,D50&lt;1.55,F50&gt;=1.5),4.9,IF(AND(G50&lt;0.226,A50&lt;6.95,D50&lt;1.75,H50&lt;16.227,D50&gt;=1.55,F50&gt;=1.5),5,IF(AND(G50&gt;=0.226,A50&lt;6.95,D50&lt;1.75,H50&lt;16.227,D50&gt;=1.55,F50&gt;=1.5),4.62,IF(AND(H50&lt;9.35,B50&lt;2.95,D50&gt;=1.75,H50&lt;16.227,D50&gt;=1.55,F50&gt;=1.5),6.3,IF(AND(H50&gt;=9.35,B50&lt;2.95,D50&gt;=1.75,H50&lt;16.227,D50&gt;=1.55,F50&gt;=1.5),5.58,IF(AND(A50&lt;5.05,B50&gt;=3.3,B50&gt;=3.1,D50&gt;=0.15,G50&gt;=0.174,D50&lt;0.35,F50&lt;1.5),1.35,IF(AND(A50&gt;=5.05,B50&gt;=3.3,B50&gt;=3.1,D50&gt;=0.15,G50&gt;=0.174,D50&lt;0.35,F50&lt;1.5),1.46,IF(AND(B50&lt;2.8,A50&lt;5.65,F50&lt;2.5,H50&lt;10.927,D50&gt;=1.25,D50&lt;1.55,F50&gt;=1.5),4.075,IF(AND(B50&gt;=2.8,A50&lt;5.65,F50&lt;2.5,H50&lt;10.927,D50&gt;=1.25,D50&lt;1.55,F50&gt;=1.5),3.933,IF(AND(A50&lt;6.25,A50&gt;=5.65,F50&lt;2.5,H50&lt;10.927,D50&gt;=1.25,D50&lt;1.55,F50&gt;=1.5),4.533,IF(AND(A50&gt;=6.25,A50&gt;=5.65,F50&lt;2.5,H50&lt;10.927,D50&gt;=1.25,D50&lt;1.55,F50&gt;=1.5),4.3,IF(AND(A50&lt;6.5,H50&gt;=12.278,D50&gt;=1.35,H50&gt;=10.927,D50&gt;=1.25,D50&lt;1.55,F50&gt;=1.5),4.55,IF(AND(A50&gt;=6.5,H50&gt;=12.278,D50&gt;=1.35,H50&gt;=10.927,D50&gt;=1.25,D50&lt;1.55,F50&gt;=1.5),4.775,IF(AND(H50&lt;9.884,D50&lt;2.1,B50&gt;=2.95,D50&gt;=1.75,H50&lt;16.227,D50&gt;=1.55,F50&gt;=1.5),5.5,IF(AND(H50&gt;=9.884,D50&lt;2.1,B50&gt;=2.95,D50&gt;=1.75,H50&lt;16.227,D50&gt;=1.55,F50&gt;=1.5),5.1,IF(AND(H50&lt;10.393,D50&gt;=2.1,B50&gt;=2.95,D50&gt;=1.75,H50&lt;16.227,D50&gt;=1.55,F50&gt;=1.5),5.74,IF(AND(D50&lt;2.25,H50&gt;=10.393,D50&gt;=2.1,B50&gt;=2.95,D50&gt;=1.75,H50&lt;16.227,D50&gt;=1.55,F50&gt;=1.5),5.8,IF(AND(D50&gt;=2.25,H50&gt;=10.393,D50&gt;=2.1,B50&gt;=2.95,D50&gt;=1.75,H50&lt;16.227,D50&gt;=1.55,F50&gt;=1.5),5.4,"shouldnthappen"))))))))))))))))))))))))))))))))</f>
        <v>1.3</v>
      </c>
      <c r="BG50" s="1" t="n">
        <f aca="false">IF(AND(G50&lt;0.096,A50&lt;5.45),2.95,IF(AND(F50&gt;=1.5,G50&gt;=0.096,A50&lt;5.45),3,IF(AND(D50&lt;0.6,A50&lt;5.9,A50&gt;=5.45),1.4,IF(AND(F50&gt;=2.5,D50&gt;=0.6,A50&lt;5.9,A50&gt;=5.45),5.1,IF(AND(A50&lt;7.45,A50&gt;=7.05,A50&gt;=5.9,A50&gt;=5.45),6.167,IF(AND(B50&gt;=3.55,G50&lt;0.587,F50&lt;1.5,G50&gt;=0.096,A50&lt;5.45),1,IF(AND(A50&lt;5.05,G50&gt;=0.587,F50&lt;1.5,G50&gt;=0.096,A50&lt;5.45),1.35,IF(AND(B50&lt;2.75,D50&lt;1.7,A50&lt;7.05,A50&gt;=5.9,A50&gt;=5.45),4.9,IF(AND(A50&lt;6.2,D50&gt;=1.7,A50&lt;7.05,A50&gt;=5.9,A50&gt;=5.45),4.833,IF(AND(H50&lt;17.32,A50&gt;=7.45,A50&gt;=7.05,A50&gt;=5.9,A50&gt;=5.45),6.68,IF(AND(H50&gt;=17.32,A50&gt;=7.45,A50&gt;=7.05,A50&gt;=5.9,A50&gt;=5.45),6.4,IF(AND(G50&lt;0.161,B50&lt;3.55,G50&lt;0.587,F50&lt;1.5,G50&gt;=0.096,A50&lt;5.45),1.5,IF(AND(H50&lt;11.016,A50&gt;=5.05,G50&gt;=0.587,F50&lt;1.5,G50&gt;=0.096,A50&lt;5.45),1.633,IF(AND(H50&lt;11.001,G50&lt;0.372,F50&lt;2.5,D50&gt;=0.6,A50&lt;5.9,A50&gt;=5.45),4.133,IF(AND(H50&gt;=11.001,G50&lt;0.372,F50&lt;2.5,D50&gt;=0.6,A50&lt;5.9,A50&gt;=5.45),4.3,IF(AND(H50&lt;6.808,G50&gt;=0.372,F50&lt;2.5,D50&gt;=0.6,A50&lt;5.9,A50&gt;=5.45),4,IF(AND(A50&gt;=6.75,B50&gt;=2.75,D50&lt;1.7,A50&lt;7.05,A50&gt;=5.9,A50&gt;=5.45),4.84,IF(AND(H50&lt;12.467,G50&gt;=0.161,B50&lt;3.55,G50&lt;0.587,F50&lt;1.5,G50&gt;=0.096,A50&lt;5.45),1.3,IF(AND(D50&lt;0.25,H50&gt;=11.016,A50&gt;=5.05,G50&gt;=0.587,F50&lt;1.5,G50&gt;=0.096,A50&lt;5.45),1.52,IF(AND(D50&gt;=0.25,H50&gt;=11.016,A50&gt;=5.05,G50&gt;=0.587,F50&lt;1.5,G50&gt;=0.096,A50&lt;5.45),1.5,IF(AND(H50&lt;11.218,H50&gt;=6.808,G50&gt;=0.372,F50&lt;2.5,D50&gt;=0.6,A50&lt;5.9,A50&gt;=5.45),3.7,IF(AND(H50&gt;=11.218,H50&gt;=6.808,G50&gt;=0.372,F50&lt;2.5,D50&gt;=0.6,A50&lt;5.9,A50&gt;=5.45),3.9,IF(AND(B50&lt;2.95,A50&lt;6.75,B50&gt;=2.75,D50&lt;1.7,A50&lt;7.05,A50&gt;=5.9,A50&gt;=5.45),4.2,IF(AND(B50&gt;=2.95,A50&lt;6.75,B50&gt;=2.75,D50&lt;1.7,A50&lt;7.05,A50&gt;=5.9,A50&gt;=5.45),4.6,IF(AND(D50&gt;=2.45,A50&lt;6.85,A50&gt;=6.2,D50&gt;=1.7,A50&lt;7.05,A50&gt;=5.9,A50&gt;=5.45),5.9,IF(AND(G50&lt;0.312,A50&gt;=6.85,A50&gt;=6.2,D50&gt;=1.7,A50&lt;7.05,A50&gt;=5.9,A50&gt;=5.45),5.1,IF(AND(G50&gt;=0.312,A50&gt;=6.85,A50&gt;=6.2,D50&gt;=1.7,A50&lt;7.05,A50&gt;=5.9,A50&gt;=5.45),5.4,IF(AND(G50&lt;0.251,H50&gt;=12.467,G50&gt;=0.161,B50&lt;3.55,G50&lt;0.587,F50&lt;1.5,G50&gt;=0.096,A50&lt;5.45),1.35,IF(AND(G50&gt;=0.251,H50&gt;=12.467,G50&gt;=0.161,B50&lt;3.55,G50&lt;0.587,F50&lt;1.5,G50&gt;=0.096,A50&lt;5.45),1.467,IF(AND(G50&gt;=0.628,D50&lt;2.45,A50&lt;6.85,A50&gt;=6.2,D50&gt;=1.7,A50&lt;7.05,A50&gt;=5.9,A50&gt;=5.45),5.1,IF(AND(A50&gt;=6.75,G50&lt;0.628,D50&lt;2.45,A50&lt;6.85,A50&gt;=6.2,D50&gt;=1.7,A50&lt;7.05,A50&gt;=5.9,A50&gt;=5.45),5.9,IF(AND(H50&lt;11.824,A50&lt;6.75,G50&lt;0.628,D50&lt;2.45,A50&lt;6.85,A50&gt;=6.2,D50&gt;=1.7,A50&lt;7.05,A50&gt;=5.9,A50&gt;=5.45),5.44,IF(AND(H50&lt;14.378,H50&gt;=11.824,A50&lt;6.75,G50&lt;0.628,D50&lt;2.45,A50&lt;6.85,A50&gt;=6.2,D50&gt;=1.7,A50&lt;7.05,A50&gt;=5.9,A50&gt;=5.45),5.6,IF(AND(H50&gt;=14.378,H50&gt;=11.824,A50&lt;6.75,G50&lt;0.628,D50&lt;2.45,A50&lt;6.85,A50&gt;=6.2,D50&gt;=1.7,A50&lt;7.05,A50&gt;=5.9,A50&gt;=5.45),5.8,"shouldnthappen"))))))))))))))))))))))))))))))))))</f>
        <v>1.3</v>
      </c>
      <c r="BH50" s="1" t="n">
        <f aca="false">IF(AND(G50&gt;=0.905,F50&lt;1.5),1.8,IF(AND(H50&lt;5.523,G50&lt;0.905,F50&lt;1.5),1,IF(AND(D50&gt;=0.4,H50&gt;=5.523,G50&lt;0.905,F50&lt;1.5),1.7,IF(AND(G50&gt;=0.878,D50&lt;1.35,F50&lt;2.5,F50&gt;=1.5),4.4,IF(AND(A50&lt;5.4,D50&gt;=1.35,F50&lt;2.5,F50&gt;=1.5),3.9,IF(AND(G50&lt;0.177,B50&lt;3.15,F50&gt;=2.5,F50&gt;=1.5),6.15,IF(AND(H50&lt;10.393,B50&gt;=3.15,F50&gt;=2.5,F50&gt;=1.5),5.94,IF(AND(H50&gt;=10.393,B50&gt;=3.15,F50&gt;=2.5,F50&gt;=1.5),5.467,IF(AND(D50&gt;=1.25,G50&lt;0.878,D50&lt;1.35,F50&lt;2.5,F50&gt;=1.5),4.18,IF(AND(G50&gt;=0.709,A50&gt;=5.4,D50&gt;=1.35,F50&lt;2.5,F50&gt;=1.5),4.9,IF(AND(B50&lt;2.6,G50&gt;=0.177,B50&lt;3.15,F50&gt;=2.5,F50&gt;=1.5),4.8,IF(AND(A50&lt;4.35,A50&lt;5.05,D50&lt;0.4,H50&gt;=5.523,G50&lt;0.905,F50&lt;1.5),1.1,IF(AND(A50&gt;=5.6,A50&gt;=5.05,D50&lt;0.4,H50&gt;=5.523,G50&lt;0.905,F50&lt;1.5),1.7,IF(AND(D50&lt;1.05,D50&lt;1.25,G50&lt;0.878,D50&lt;1.35,F50&lt;2.5,F50&gt;=1.5),3.6,IF(AND(D50&gt;=1.55,G50&lt;0.709,A50&gt;=5.4,D50&gt;=1.35,F50&lt;2.5,F50&gt;=1.5),4.975,IF(AND(D50&lt;1.7,B50&gt;=2.6,G50&gt;=0.177,B50&lt;3.15,F50&gt;=2.5,F50&gt;=1.5),5.8,IF(AND(B50&lt;3.15,A50&gt;=4.35,A50&lt;5.05,D50&lt;0.4,H50&gt;=5.523,G50&lt;0.905,F50&lt;1.5),1.46,IF(AND(A50&gt;=5.45,A50&lt;5.6,A50&gt;=5.05,D50&lt;0.4,H50&gt;=5.523,G50&lt;0.905,F50&lt;1.5),1.35,IF(AND(H50&lt;10.974,D50&gt;=1.05,D50&lt;1.25,G50&lt;0.878,D50&lt;1.35,F50&lt;2.5,F50&gt;=1.5),3.8,IF(AND(H50&gt;=13.654,D50&lt;1.55,G50&lt;0.709,A50&gt;=5.4,D50&gt;=1.35,F50&lt;2.5,F50&gt;=1.5),4.725,IF(AND(A50&lt;4.5,B50&gt;=3.15,A50&gt;=4.35,A50&lt;5.05,D50&lt;0.4,H50&gt;=5.523,G50&lt;0.905,F50&lt;1.5),1.3,IF(AND(G50&lt;0.676,A50&lt;5.45,A50&lt;5.6,A50&gt;=5.05,D50&lt;0.4,H50&gt;=5.523,G50&lt;0.905,F50&lt;1.5),1.5,IF(AND(G50&gt;=0.676,A50&lt;5.45,A50&lt;5.6,A50&gt;=5.05,D50&lt;0.4,H50&gt;=5.523,G50&lt;0.905,F50&lt;1.5),1.55,IF(AND(A50&lt;5.7,H50&gt;=10.974,D50&gt;=1.05,D50&lt;1.25,G50&lt;0.878,D50&lt;1.35,F50&lt;2.5,F50&gt;=1.5),3.9,IF(AND(A50&gt;=5.7,H50&gt;=10.974,D50&gt;=1.05,D50&lt;1.25,G50&lt;0.878,D50&lt;1.35,F50&lt;2.5,F50&gt;=1.5),3.933,IF(AND(G50&gt;=0.644,H50&lt;13.654,D50&lt;1.55,G50&lt;0.709,A50&gt;=5.4,D50&gt;=1.35,F50&lt;2.5,F50&gt;=1.5),4.4,IF(AND(B50&lt;2.9,A50&lt;6.2,D50&gt;=1.7,B50&gt;=2.6,G50&gt;=0.177,B50&lt;3.15,F50&gt;=2.5,F50&gt;=1.5),5.02,IF(AND(B50&gt;=2.9,A50&lt;6.2,D50&gt;=1.7,B50&gt;=2.6,G50&gt;=0.177,B50&lt;3.15,F50&gt;=2.5,F50&gt;=1.5),4.8,IF(AND(D50&lt;2.2,A50&gt;=6.2,D50&gt;=1.7,B50&gt;=2.6,G50&gt;=0.177,B50&lt;3.15,F50&gt;=2.5,F50&gt;=1.5),5.325,IF(AND(D50&gt;=2.2,A50&gt;=6.2,D50&gt;=1.7,B50&gt;=2.6,G50&gt;=0.177,B50&lt;3.15,F50&gt;=2.5,F50&gt;=1.5),5.1,IF(AND(D50&lt;0.25,A50&gt;=4.5,B50&gt;=3.15,A50&gt;=4.35,A50&lt;5.05,D50&lt;0.4,H50&gt;=5.523,G50&lt;0.905,F50&lt;1.5),1.357,IF(AND(D50&gt;=0.25,A50&gt;=4.5,B50&gt;=3.15,A50&gt;=4.35,A50&lt;5.05,D50&lt;0.4,H50&gt;=5.523,G50&lt;0.905,F50&lt;1.5),1.333,IF(AND(H50&lt;10.723,G50&lt;0.644,H50&lt;13.654,D50&lt;1.55,G50&lt;0.709,A50&gt;=5.4,D50&gt;=1.35,F50&lt;2.5,F50&gt;=1.5),4.6,IF(AND(H50&gt;=10.723,G50&lt;0.644,H50&lt;13.654,D50&lt;1.55,G50&lt;0.709,A50&gt;=5.4,D50&gt;=1.35,F50&lt;2.5,F50&gt;=1.5),4.5,"shouldnthappen"))))))))))))))))))))))))))))))))))</f>
        <v>1.357</v>
      </c>
      <c r="BI50" s="1" t="n">
        <f aca="false">IF(AND(D50&gt;=0.8,A50&lt;5.45),3.9,IF(AND(D50&gt;=0.45,D50&lt;0.8,A50&lt;5.45),1.66,IF(AND(H50&lt;16.447,B50&gt;=3.45,A50&gt;=5.45),1.525,IF(AND(H50&gt;=16.447,B50&gt;=3.45,A50&gt;=5.45),6.4,IF(AND(H50&lt;5.245,D50&lt;0.45,D50&lt;0.8,A50&lt;5.45),1,IF(AND(A50&gt;=7.2,G50&lt;0.154,B50&lt;3.45,A50&gt;=5.45),6.7,IF(AND(D50&lt;1.65,A50&lt;7.2,G50&lt;0.154,B50&lt;3.45,A50&gt;=5.45),4.7,IF(AND(D50&gt;=1.65,A50&lt;7.2,G50&lt;0.154,B50&lt;3.45,A50&gt;=5.45),5.52,IF(AND(D50&gt;=0.25,A50&lt;5.05,H50&gt;=5.245,D50&lt;0.45,D50&lt;0.8,A50&lt;5.45),1.35,IF(AND(H50&lt;6.089,A50&gt;=5.05,H50&gt;=5.245,D50&lt;0.45,D50&lt;0.8,A50&lt;5.45),1.7,IF(AND(D50&lt;1.2,B50&lt;2.6,A50&lt;5.75,G50&gt;=0.154,B50&lt;3.45,A50&gt;=5.45),3.85,IF(AND(D50&gt;=1.2,B50&lt;2.6,A50&lt;5.75,G50&gt;=0.154,B50&lt;3.45,A50&gt;=5.45),4,IF(AND(D50&gt;=1.65,B50&gt;=2.6,A50&lt;5.75,G50&gt;=0.154,B50&lt;3.45,A50&gt;=5.45),4.9,IF(AND(G50&lt;0.353,F50&lt;2.5,A50&gt;=5.75,G50&gt;=0.154,B50&lt;3.45,A50&gt;=5.45),4.25,IF(AND(A50&gt;=7.25,F50&gt;=2.5,A50&gt;=5.75,G50&gt;=0.154,B50&lt;3.45,A50&gt;=5.45),6.45,IF(AND(H50&lt;11.218,D50&lt;0.25,A50&lt;5.05,H50&gt;=5.245,D50&lt;0.45,D50&lt;0.8,A50&lt;5.45),1.42,IF(AND(G50&lt;0.517,H50&gt;=6.089,A50&gt;=5.05,H50&gt;=5.245,D50&lt;0.45,D50&lt;0.8,A50&lt;5.45),1.44,IF(AND(G50&gt;=0.517,H50&gt;=6.089,A50&gt;=5.05,H50&gt;=5.245,D50&lt;0.45,D50&lt;0.8,A50&lt;5.45),1.54,IF(AND(H50&gt;=10.194,D50&lt;1.65,B50&gt;=2.6,A50&lt;5.75,G50&gt;=0.154,B50&lt;3.45,A50&gt;=5.45),4.35,IF(AND(B50&gt;=3.15,G50&gt;=0.353,F50&lt;2.5,A50&gt;=5.75,G50&gt;=0.154,B50&lt;3.45,A50&gt;=5.45),4.7,IF(AND(H50&lt;7.716,A50&lt;7.25,F50&gt;=2.5,A50&gt;=5.75,G50&gt;=0.154,B50&lt;3.45,A50&gt;=5.45),5.04,IF(AND(G50&lt;0.175,H50&gt;=11.218,D50&lt;0.25,A50&lt;5.05,H50&gt;=5.245,D50&lt;0.45,D50&lt;0.8,A50&lt;5.45),1.5,IF(AND(H50&lt;7.713,H50&lt;10.194,D50&lt;1.65,B50&gt;=2.6,A50&lt;5.75,G50&gt;=0.154,B50&lt;3.45,A50&gt;=5.45),4.1,IF(AND(H50&gt;=7.713,H50&lt;10.194,D50&lt;1.65,B50&gt;=2.6,A50&lt;5.75,G50&gt;=0.154,B50&lt;3.45,A50&gt;=5.45),4.2,IF(AND(B50&gt;=3.05,B50&lt;3.15,G50&gt;=0.353,F50&lt;2.5,A50&gt;=5.75,G50&gt;=0.154,B50&lt;3.45,A50&gt;=5.45),4.4,IF(AND(D50&gt;=2.45,H50&gt;=7.716,A50&lt;7.25,F50&gt;=2.5,A50&gt;=5.75,G50&gt;=0.154,B50&lt;3.45,A50&gt;=5.45),5.85,IF(AND(D50&lt;0.15,G50&gt;=0.175,H50&gt;=11.218,D50&lt;0.25,A50&lt;5.05,H50&gt;=5.245,D50&lt;0.45,D50&lt;0.8,A50&lt;5.45),1.1,IF(AND(H50&gt;=16.317,B50&lt;3.05,B50&lt;3.15,G50&gt;=0.353,F50&lt;2.5,A50&gt;=5.75,G50&gt;=0.154,B50&lt;3.45,A50&gt;=5.45),4.8,IF(AND(G50&gt;=0.857,D50&lt;2.45,H50&gt;=7.716,A50&lt;7.25,F50&gt;=2.5,A50&gt;=5.75,G50&gt;=0.154,B50&lt;3.45,A50&gt;=5.45),5.05,IF(AND(G50&lt;0.245,D50&gt;=0.15,G50&gt;=0.175,H50&gt;=11.218,D50&lt;0.25,A50&lt;5.05,H50&gt;=5.245,D50&lt;0.45,D50&lt;0.8,A50&lt;5.45),1.3,IF(AND(G50&gt;=0.245,D50&gt;=0.15,G50&gt;=0.175,H50&gt;=11.218,D50&lt;0.25,A50&lt;5.05,H50&gt;=5.245,D50&lt;0.45,D50&lt;0.8,A50&lt;5.45),1.22,IF(AND(B50&lt;2.85,H50&lt;16.317,B50&lt;3.05,B50&lt;3.15,G50&gt;=0.353,F50&lt;2.5,A50&gt;=5.75,G50&gt;=0.154,B50&lt;3.45,A50&gt;=5.45),4.6,IF(AND(B50&gt;=2.85,H50&lt;16.317,B50&lt;3.05,B50&lt;3.15,G50&gt;=0.353,F50&lt;2.5,A50&gt;=5.75,G50&gt;=0.154,B50&lt;3.45,A50&gt;=5.45),4.633,IF(AND(D50&lt;1.85,G50&lt;0.857,D50&lt;2.45,H50&gt;=7.716,A50&lt;7.25,F50&gt;=2.5,A50&gt;=5.75,G50&gt;=0.154,B50&lt;3.45,A50&gt;=5.45),5.8,IF(AND(H50&lt;11.297,D50&gt;=1.85,G50&lt;0.857,D50&lt;2.45,H50&gt;=7.716,A50&lt;7.25,F50&gt;=2.5,A50&gt;=5.75,G50&gt;=0.154,B50&lt;3.45,A50&gt;=5.45),5.3,IF(AND(G50&lt;0.388,H50&gt;=11.297,D50&gt;=1.85,G50&lt;0.857,D50&lt;2.45,H50&gt;=7.716,A50&lt;7.25,F50&gt;=2.5,A50&gt;=5.75,G50&gt;=0.154,B50&lt;3.45,A50&gt;=5.45),5.4,IF(AND(G50&gt;=0.388,H50&gt;=11.297,D50&gt;=1.85,G50&lt;0.857,D50&lt;2.45,H50&gt;=7.716,A50&lt;7.25,F50&gt;=2.5,A50&gt;=5.75,G50&gt;=0.154,B50&lt;3.45,A50&gt;=5.45),5.6,"shouldnthappen")))))))))))))))))))))))))))))))))))))</f>
        <v>1.42</v>
      </c>
      <c r="BJ50" s="1" t="n">
        <f aca="false">IF(AND(F50&gt;=2,B50&gt;=3.35),6.1,IF(AND(H50&gt;=12.719,F50&lt;1.5,B50&lt;3.35),1.567,IF(AND(H50&lt;5.245,F50&lt;2,B50&gt;=3.35),1,IF(AND(D50&lt;0.15,H50&lt;12.719,F50&lt;1.5,B50&lt;3.35),1.5,IF(AND(D50&gt;=0.35,H50&gt;=5.245,F50&lt;2,B50&gt;=3.35),1.6,IF(AND(A50&lt;4.9,D50&gt;=0.15,H50&lt;12.719,F50&lt;1.5,B50&lt;3.35),1.36,IF(AND(B50&lt;2.65,G50&lt;0.572,D50&lt;1.45,F50&gt;=1.5,B50&lt;3.35),3.5,IF(AND(A50&lt;6.1,F50&lt;2.5,D50&gt;=1.45,F50&gt;=1.5,B50&lt;3.35),5.1,IF(AND(G50&gt;=0.607,D50&lt;0.35,H50&gt;=5.245,F50&lt;2,B50&gt;=3.35),1.65,IF(AND(G50&lt;0.546,A50&gt;=4.9,D50&gt;=0.15,H50&lt;12.719,F50&lt;1.5,B50&lt;3.35),1.2,IF(AND(G50&gt;=0.546,A50&gt;=4.9,D50&gt;=0.15,H50&lt;12.719,F50&lt;1.5,B50&lt;3.35),1.4,IF(AND(A50&gt;=6.3,B50&gt;=2.65,G50&lt;0.572,D50&lt;1.45,F50&gt;=1.5,B50&lt;3.35),4.8,IF(AND(D50&lt;1.15,B50&lt;2.85,G50&gt;=0.572,D50&lt;1.45,F50&gt;=1.5,B50&lt;3.35),3.9,IF(AND(B50&gt;=3.15,B50&gt;=2.85,G50&gt;=0.572,D50&lt;1.45,F50&gt;=1.5,B50&lt;3.35),4.7,IF(AND(B50&lt;2.95,A50&gt;=6.1,F50&lt;2.5,D50&gt;=1.45,F50&gt;=1.5,B50&lt;3.35),4.533,IF(AND(B50&gt;=2.95,A50&gt;=6.1,F50&lt;2.5,D50&gt;=1.45,F50&gt;=1.5,B50&lt;3.35),4.75,IF(AND(A50&gt;=6.7,G50&lt;0.107,F50&gt;=2.5,D50&gt;=1.45,F50&gt;=1.5,B50&lt;3.35),5.7,IF(AND(G50&gt;=0.385,G50&lt;0.607,D50&lt;0.35,H50&gt;=5.245,F50&lt;2,B50&gt;=3.35),1.325,IF(AND(D50&lt;1.25,A50&lt;6.3,B50&gt;=2.65,G50&lt;0.572,D50&lt;1.45,F50&gt;=1.5,B50&lt;3.35),4,IF(AND(D50&gt;=1.25,A50&lt;6.3,B50&gt;=2.65,G50&lt;0.572,D50&lt;1.45,F50&gt;=1.5,B50&lt;3.35),4.18,IF(AND(G50&lt;0.907,D50&gt;=1.15,B50&lt;2.85,G50&gt;=0.572,D50&lt;1.45,F50&gt;=1.5,B50&lt;3.35),4,IF(AND(G50&gt;=0.907,D50&gt;=1.15,B50&lt;2.85,G50&gt;=0.572,D50&lt;1.45,F50&gt;=1.5,B50&lt;3.35),4.4,IF(AND(H50&lt;8.326,B50&lt;3.15,B50&gt;=2.85,G50&gt;=0.572,D50&lt;1.45,F50&gt;=1.5,B50&lt;3.35),3.6,IF(AND(H50&gt;=8.326,B50&lt;3.15,B50&gt;=2.85,G50&gt;=0.572,D50&lt;1.45,F50&gt;=1.5,B50&lt;3.35),4.48,IF(AND(B50&lt;2.95,A50&lt;6.7,G50&lt;0.107,F50&gt;=2.5,D50&gt;=1.45,F50&gt;=1.5,B50&lt;3.35),5.6,IF(AND(B50&gt;=2.95,A50&lt;6.7,G50&lt;0.107,F50&gt;=2.5,D50&gt;=1.45,F50&gt;=1.5,B50&lt;3.35),5.5,IF(AND(G50&lt;0.205,G50&lt;0.432,G50&gt;=0.107,F50&gt;=2.5,D50&gt;=1.45,F50&gt;=1.5,B50&lt;3.35),5.3,IF(AND(B50&gt;=3.05,G50&gt;=0.432,G50&gt;=0.107,F50&gt;=2.5,D50&gt;=1.45,F50&gt;=1.5,B50&lt;3.35),5.86,IF(AND(H50&gt;=14.057,G50&lt;0.385,G50&lt;0.607,D50&lt;0.35,H50&gt;=5.245,F50&lt;2,B50&gt;=3.35),1.7,IF(AND(D50&lt;1.7,G50&gt;=0.205,G50&lt;0.432,G50&gt;=0.107,F50&gt;=2.5,D50&gt;=1.45,F50&gt;=1.5,B50&lt;3.35),5,IF(AND(G50&lt;0.779,B50&lt;3.05,G50&gt;=0.432,G50&gt;=0.107,F50&gt;=2.5,D50&gt;=1.45,F50&gt;=1.5,B50&lt;3.35),4.9,IF(AND(G50&gt;=0.779,B50&lt;3.05,G50&gt;=0.432,G50&gt;=0.107,F50&gt;=2.5,D50&gt;=1.45,F50&gt;=1.5,B50&lt;3.35),5.533,IF(AND(D50&gt;=0.25,H50&lt;14.057,G50&lt;0.385,G50&lt;0.607,D50&lt;0.35,H50&gt;=5.245,F50&lt;2,B50&gt;=3.35),1.4,IF(AND(B50&lt;2.85,D50&gt;=1.7,G50&gt;=0.205,G50&lt;0.432,G50&gt;=0.107,F50&gt;=2.5,D50&gt;=1.45,F50&gt;=1.5,B50&lt;3.35),5.1,IF(AND(B50&gt;=2.85,D50&gt;=1.7,G50&gt;=0.205,G50&lt;0.432,G50&gt;=0.107,F50&gt;=2.5,D50&gt;=1.45,F50&gt;=1.5,B50&lt;3.35),5.15,IF(AND(A50&lt;5.1,D50&lt;0.25,H50&lt;14.057,G50&lt;0.385,G50&lt;0.607,D50&lt;0.35,H50&gt;=5.245,F50&lt;2,B50&gt;=3.35),1.4,IF(AND(A50&gt;=5.1,D50&lt;0.25,H50&lt;14.057,G50&lt;0.385,G50&lt;0.607,D50&lt;0.35,H50&gt;=5.245,F50&lt;2,B50&gt;=3.35),1.5,"shouldnthappen")))))))))))))))))))))))))))))))))))))</f>
        <v>1.36</v>
      </c>
    </row>
    <row r="51" customFormat="false" ht="13.8" hidden="false" customHeight="false" outlineLevel="0" collapsed="false">
      <c r="A51" s="1" t="n">
        <v>5.3</v>
      </c>
      <c r="B51" s="1" t="n">
        <v>3.7</v>
      </c>
      <c r="C51" s="1" t="n">
        <v>1.5</v>
      </c>
      <c r="D51" s="1" t="n">
        <v>0.2</v>
      </c>
      <c r="E51" s="1" t="s">
        <v>94</v>
      </c>
      <c r="F51" s="1" t="n">
        <v>1</v>
      </c>
      <c r="G51" s="1" t="n">
        <v>0.362736930605024</v>
      </c>
      <c r="H51" s="16" t="n">
        <v>9.86236090976745</v>
      </c>
      <c r="I51" s="11" t="n">
        <f aca="false">C51</f>
        <v>1.5</v>
      </c>
      <c r="J51" s="1" t="n">
        <f aca="false">AVERAGE(M51:BJ51)</f>
        <v>1.4604</v>
      </c>
      <c r="K51" s="15" t="n">
        <f aca="false">1-SQRT(VAR(M51:BJ51, I51)) / AVERAGE(M51:BJ51)</f>
        <v>0.934982103157087</v>
      </c>
      <c r="L51" s="1" t="n">
        <f aca="false">(J51-I51)/I51</f>
        <v>-0.0264000000000001</v>
      </c>
      <c r="M51" s="1" t="n">
        <f aca="false">IF(AND(H51&gt;=16.241,B51&gt;=3.35),6.4,IF(AND(D51&gt;=0.75,A51&lt;5.15,B51&lt;3.35),4.1,IF(AND(D51&gt;=1.5,H51&lt;16.241,B51&gt;=3.35),5.767,IF(AND(B51&gt;=3.25,D51&lt;0.75,A51&lt;5.15,B51&lt;3.35),1.58,IF(AND(A51&lt;4.95,D51&lt;1.5,H51&lt;16.241,B51&gt;=3.35),1.4,IF(AND(A51&lt;4.5,B51&lt;3.25,D51&lt;0.75,A51&lt;5.15,B51&lt;3.35),1.26,IF(AND(A51&gt;=4.5,B51&lt;3.25,D51&lt;0.75,A51&lt;5.15,B51&lt;3.35),1.48,IF(AND(G51&lt;0.356,H51&lt;12.557,D51&lt;1.45,A51&gt;=5.15,B51&lt;3.35),4.267,IF(AND(D51&lt;1.25,H51&gt;=12.557,D51&lt;1.45,A51&gt;=5.15,B51&lt;3.35),4.05,IF(AND(D51&gt;=1.35,G51&gt;=0.356,H51&lt;12.557,D51&lt;1.45,A51&gt;=5.15,B51&lt;3.35),4.25,IF(AND(H51&lt;15.086,D51&gt;=1.25,H51&gt;=12.557,D51&lt;1.45,A51&gt;=5.15,B51&lt;3.35),4.4,IF(AND(F51&lt;2.5,G51&gt;=0.44,D51&lt;2.05,D51&gt;=1.45,A51&gt;=5.15,B51&lt;3.35),4.7,IF(AND(H51&lt;10.391,B51&lt;3.15,D51&gt;=2.05,D51&gt;=1.45,A51&gt;=5.15,B51&lt;3.35),5.1,IF(AND(G51&lt;0.505,B51&gt;=3.15,D51&gt;=2.05,D51&gt;=1.45,A51&gt;=5.15,B51&lt;3.35),5.7,IF(AND(G51&gt;=0.505,B51&gt;=3.15,D51&gt;=2.05,D51&gt;=1.45,A51&gt;=5.15,B51&lt;3.35),5.95,IF(AND(D51&gt;=0.5,G51&lt;0.905,A51&gt;=4.95,D51&lt;1.5,H51&lt;16.241,B51&gt;=3.35),1.6,IF(AND(B51&lt;3.6,G51&gt;=0.905,A51&gt;=4.95,D51&lt;1.5,H51&lt;16.241,B51&gt;=3.35),1.7,IF(AND(B51&gt;=3.6,G51&gt;=0.905,A51&gt;=4.95,D51&lt;1.5,H51&lt;16.241,B51&gt;=3.35),1.767,IF(AND(A51&gt;=5.7,D51&lt;1.35,G51&gt;=0.356,H51&lt;12.557,D51&lt;1.45,A51&gt;=5.15,B51&lt;3.35),3.9,IF(AND(A51&lt;6.35,H51&gt;=15.086,D51&gt;=1.25,H51&gt;=12.557,D51&lt;1.45,A51&gt;=5.15,B51&lt;3.35),4.7,IF(AND(A51&gt;=6.35,H51&gt;=15.086,D51&gt;=1.25,H51&gt;=12.557,D51&lt;1.45,A51&gt;=5.15,B51&lt;3.35),4.6,IF(AND(H51&lt;9.252,D51&lt;1.55,G51&lt;0.44,D51&lt;2.05,D51&gt;=1.45,A51&gt;=5.15,B51&lt;3.35),5.08,IF(AND(H51&gt;=9.252,D51&lt;1.55,G51&lt;0.44,D51&lt;2.05,D51&gt;=1.45,A51&gt;=5.15,B51&lt;3.35),4.7,IF(AND(H51&lt;8.477,D51&gt;=1.55,G51&lt;0.44,D51&lt;2.05,D51&gt;=1.45,A51&gt;=5.15,B51&lt;3.35),5.1,IF(AND(H51&gt;=8.477,D51&gt;=1.55,G51&lt;0.44,D51&lt;2.05,D51&gt;=1.45,A51&gt;=5.15,B51&lt;3.35),5.4,IF(AND(H51&lt;8.435,F51&gt;=2.5,G51&gt;=0.44,D51&lt;2.05,D51&gt;=1.45,A51&gt;=5.15,B51&lt;3.35),5.1,IF(AND(H51&gt;=8.435,F51&gt;=2.5,G51&gt;=0.44,D51&lt;2.05,D51&gt;=1.45,A51&gt;=5.15,B51&lt;3.35),4.86,IF(AND(G51&lt;0.543,H51&gt;=10.391,B51&lt;3.15,D51&gt;=2.05,D51&gt;=1.45,A51&gt;=5.15,B51&lt;3.35),5.56,IF(AND(G51&gt;=0.543,H51&gt;=10.391,B51&lt;3.15,D51&gt;=2.05,D51&gt;=1.45,A51&gt;=5.15,B51&lt;3.35),5.8,IF(AND(A51&lt;5.05,D51&lt;0.5,G51&lt;0.905,A51&gt;=4.95,D51&lt;1.5,H51&lt;16.241,B51&gt;=3.35),1.3,IF(AND(H51&lt;6.583,A51&lt;5.7,D51&lt;1.35,G51&gt;=0.356,H51&lt;12.557,D51&lt;1.45,A51&gt;=5.15,B51&lt;3.35),4,IF(AND(G51&lt;0.585,A51&gt;=5.05,D51&lt;0.5,G51&lt;0.905,A51&gt;=4.95,D51&lt;1.5,H51&lt;16.241,B51&gt;=3.35),1.475,IF(AND(G51&lt;0.62,H51&gt;=6.583,A51&lt;5.7,D51&lt;1.35,G51&gt;=0.356,H51&lt;12.557,D51&lt;1.45,A51&gt;=5.15,B51&lt;3.35),3.75,IF(AND(G51&gt;=0.62,H51&gt;=6.583,A51&lt;5.7,D51&lt;1.35,G51&gt;=0.356,H51&lt;12.557,D51&lt;1.45,A51&gt;=5.15,B51&lt;3.35),3.6,IF(AND(B51&lt;3.75,G51&gt;=0.585,A51&gt;=5.05,D51&lt;0.5,G51&lt;0.905,A51&gt;=4.95,D51&lt;1.5,H51&lt;16.241,B51&gt;=3.35),1.5,IF(AND(B51&gt;=3.75,G51&gt;=0.585,A51&gt;=5.05,D51&lt;0.5,G51&lt;0.905,A51&gt;=4.95,D51&lt;1.5,H51&lt;16.241,B51&gt;=3.35),1.6,"shouldnthappen"))))))))))))))))))))))))))))))))))))</f>
        <v>1.475</v>
      </c>
      <c r="N51" s="1" t="n">
        <f aca="false">IF(AND(H51&lt;5.245,B51&lt;3.65,F51&lt;1.5),1,IF(AND(H51&gt;=14.096,B51&gt;=3.65,F51&lt;1.5),1.65,IF(AND(A51&gt;=5.45,H51&gt;=5.245,B51&lt;3.65,F51&lt;1.5),1.3,IF(AND(H51&gt;=13.586,H51&lt;14.096,B51&gt;=3.65,F51&lt;1.5),1.3,IF(AND(H51&lt;10.258,D51&lt;1.25,F51&lt;2.5,F51&gt;=1.5),3.38,IF(AND(H51&lt;6.982,D51&gt;=1.25,F51&lt;2.5,F51&gt;=1.5),3.96,IF(AND(H51&gt;=13.646,D51&lt;2.05,F51&gt;=2.5,F51&gt;=1.5),6.1,IF(AND(B51&lt;3.05,A51&lt;5.45,H51&gt;=5.245,B51&lt;3.65,F51&lt;1.5),1.375,IF(AND(H51&lt;6.543,H51&lt;13.586,H51&lt;14.096,B51&gt;=3.65,F51&lt;1.5),1.4,IF(AND(H51&gt;=6.543,H51&lt;13.586,H51&lt;14.096,B51&gt;=3.65,F51&lt;1.5),1.5,IF(AND(H51&lt;11.522,H51&gt;=10.258,D51&lt;1.25,F51&lt;2.5,F51&gt;=1.5),3.733,IF(AND(H51&gt;=11.522,H51&gt;=10.258,D51&lt;1.25,F51&lt;2.5,F51&gt;=1.5),3.92,IF(AND(H51&lt;5.767,H51&lt;13.646,D51&lt;2.05,F51&gt;=2.5,F51&gt;=1.5),4.5,IF(AND(A51&lt;6.8,B51&lt;3.15,D51&gt;=2.05,F51&gt;=2.5,F51&gt;=1.5),5.6,IF(AND(A51&gt;=6.8,B51&lt;3.15,D51&gt;=2.05,F51&gt;=2.5,F51&gt;=1.5),5.1,IF(AND(B51&lt;3.25,B51&gt;=3.15,D51&gt;=2.05,F51&gt;=2.5,F51&gt;=1.5),5.8,IF(AND(B51&gt;=3.25,B51&gt;=3.15,D51&gt;=2.05,F51&gt;=2.5,F51&gt;=1.5),5.65,IF(AND(B51&lt;3.15,B51&gt;=3.05,A51&lt;5.45,H51&gt;=5.245,B51&lt;3.65,F51&lt;1.5),1.5,IF(AND(G51&gt;=0.735,H51&lt;13.665,H51&gt;=6.982,D51&gt;=1.25,F51&lt;2.5,F51&gt;=1.5),4.2,IF(AND(H51&lt;14.03,H51&gt;=13.665,H51&gt;=6.982,D51&gt;=1.25,F51&lt;2.5,F51&gt;=1.5),4.8,IF(AND(A51&gt;=6.6,H51&gt;=5.767,H51&lt;13.646,D51&lt;2.05,F51&gt;=2.5,F51&gt;=1.5),6.05,IF(AND(G51&gt;=0.934,B51&gt;=3.15,B51&gt;=3.05,A51&lt;5.45,H51&gt;=5.245,B51&lt;3.65,F51&lt;1.5),1.7,IF(AND(D51&gt;=1.55,G51&lt;0.735,H51&lt;13.665,H51&gt;=6.982,D51&gt;=1.25,F51&lt;2.5,F51&gt;=1.5),5.1,IF(AND(D51&lt;1.45,H51&gt;=14.03,H51&gt;=13.665,H51&gt;=6.982,D51&gt;=1.25,F51&lt;2.5,F51&gt;=1.5),4.7,IF(AND(D51&gt;=1.45,H51&gt;=14.03,H51&gt;=13.665,H51&gt;=6.982,D51&gt;=1.25,F51&lt;2.5,F51&gt;=1.5),4.5,IF(AND(A51&gt;=6.2,A51&lt;6.6,H51&gt;=5.767,H51&lt;13.646,D51&lt;2.05,F51&gt;=2.5,F51&gt;=1.5),5.325,IF(AND(B51&lt;3.25,G51&lt;0.934,B51&gt;=3.15,B51&gt;=3.05,A51&lt;5.45,H51&gt;=5.245,B51&lt;3.65,F51&lt;1.5),1.3,IF(AND(D51&lt;1.35,D51&lt;1.55,G51&lt;0.735,H51&lt;13.665,H51&gt;=6.982,D51&gt;=1.25,F51&lt;2.5,F51&gt;=1.5),4.25,IF(AND(H51&lt;8.435,A51&lt;6.2,A51&lt;6.6,H51&gt;=5.767,H51&lt;13.646,D51&lt;2.05,F51&gt;=2.5,F51&gt;=1.5),5.1,IF(AND(H51&gt;=8.435,A51&lt;6.2,A51&lt;6.6,H51&gt;=5.767,H51&lt;13.646,D51&lt;2.05,F51&gt;=2.5,F51&gt;=1.5),4.9,IF(AND(A51&gt;=5.15,B51&gt;=3.25,G51&lt;0.934,B51&gt;=3.15,B51&gt;=3.05,A51&lt;5.45,H51&gt;=5.245,B51&lt;3.65,F51&lt;1.5),1.5,IF(AND(B51&lt;2.9,D51&gt;=1.35,D51&lt;1.55,G51&lt;0.735,H51&lt;13.665,H51&gt;=6.982,D51&gt;=1.25,F51&lt;2.5,F51&gt;=1.5),4.6,IF(AND(B51&gt;=2.9,D51&gt;=1.35,D51&lt;1.55,G51&lt;0.735,H51&lt;13.665,H51&gt;=6.982,D51&gt;=1.25,F51&lt;2.5,F51&gt;=1.5),4.52,IF(AND(G51&gt;=0.862,A51&lt;5.15,B51&gt;=3.25,G51&lt;0.934,B51&gt;=3.15,B51&gt;=3.05,A51&lt;5.45,H51&gt;=5.245,B51&lt;3.65,F51&lt;1.5),1.5,IF(AND(H51&lt;9.35,G51&lt;0.862,A51&lt;5.15,B51&gt;=3.25,G51&lt;0.934,B51&gt;=3.15,B51&gt;=3.05,A51&lt;5.45,H51&gt;=5.245,B51&lt;3.65,F51&lt;1.5),1.38,IF(AND(H51&gt;=9.35,G51&lt;0.862,A51&lt;5.15,B51&gt;=3.25,G51&lt;0.934,B51&gt;=3.15,B51&gt;=3.05,A51&lt;5.45,H51&gt;=5.245,B51&lt;3.65,F51&lt;1.5),1.4,"shouldnthappen"))))))))))))))))))))))))))))))))))))</f>
        <v>1.5</v>
      </c>
      <c r="O51" s="1" t="n">
        <f aca="false">IF(AND(B51&lt;2.75,A51&lt;5.55),3.96,IF(AND(H51&lt;9.205,A51&lt;5.9,A51&gt;=5.55),3.85,IF(AND(A51&lt;4.35,D51&lt;0.35,B51&gt;=2.75,A51&lt;5.55),1.1,IF(AND(B51&lt;3.65,D51&gt;=0.35,B51&gt;=2.75,A51&lt;5.55),1.65,IF(AND(B51&gt;=3.65,D51&gt;=0.35,B51&gt;=2.75,A51&lt;5.55),1.9,IF(AND(G51&gt;=0.732,H51&gt;=9.205,A51&lt;5.9,A51&gt;=5.55),4.9,IF(AND(G51&lt;0.273,G51&lt;0.732,H51&gt;=9.205,A51&lt;5.9,A51&gt;=5.55),4.5,IF(AND(A51&lt;6.3,G51&lt;0.422,F51&lt;2.5,A51&gt;=5.9,A51&gt;=5.55),5.1,IF(AND(A51&gt;=6.3,G51&lt;0.422,F51&lt;2.5,A51&gt;=5.9,A51&gt;=5.55),4.76,IF(AND(B51&lt;2.4,G51&gt;=0.422,F51&lt;2.5,A51&gt;=5.9,A51&gt;=5.55),4.45,IF(AND(A51&gt;=7,G51&gt;=0.628,F51&gt;=2.5,A51&gt;=5.9,A51&gt;=5.55),6.45,IF(AND(D51&lt;0.15,H51&lt;13.924,A51&gt;=4.35,D51&lt;0.35,B51&gt;=2.75,A51&lt;5.55),1.5,IF(AND(B51&lt;3.15,H51&gt;=13.924,A51&gt;=4.35,D51&lt;0.35,B51&gt;=2.75,A51&lt;5.55),1.56,IF(AND(B51&gt;=3.15,H51&gt;=13.924,A51&gt;=4.35,D51&lt;0.35,B51&gt;=2.75,A51&lt;5.55),1.3,IF(AND(H51&lt;14.316,G51&gt;=0.273,G51&lt;0.732,H51&gt;=9.205,A51&lt;5.9,A51&gt;=5.55),3.95,IF(AND(H51&gt;=14.316,G51&gt;=0.273,G51&lt;0.732,H51&gt;=9.205,A51&lt;5.9,A51&gt;=5.55),4.1,IF(AND(A51&lt;6.2,B51&gt;=2.4,G51&gt;=0.422,F51&lt;2.5,A51&gt;=5.9,A51&gt;=5.55),4.3,IF(AND(A51&gt;=7.05,G51&lt;0.364,G51&lt;0.628,F51&gt;=2.5,A51&gt;=5.9,A51&gt;=5.55),6.1,IF(AND(A51&gt;=7.55,G51&gt;=0.364,G51&lt;0.628,F51&gt;=2.5,A51&gt;=5.9,A51&gt;=5.55),6.4,IF(AND(A51&lt;6.15,A51&lt;7,G51&gt;=0.628,F51&gt;=2.5,A51&gt;=5.9,A51&gt;=5.55),4.9,IF(AND(D51&lt;1.45,A51&gt;=6.2,B51&gt;=2.4,G51&gt;=0.422,F51&lt;2.5,A51&gt;=5.9,A51&gt;=5.55),4.64,IF(AND(D51&gt;=1.45,A51&gt;=6.2,B51&gt;=2.4,G51&gt;=0.422,F51&lt;2.5,A51&gt;=5.9,A51&gt;=5.55),4.9,IF(AND(D51&lt;1.65,A51&lt;7.05,G51&lt;0.364,G51&lt;0.628,F51&gt;=2.5,A51&gt;=5.9,A51&gt;=5.55),5.1,IF(AND(D51&gt;=2.35,A51&lt;7.55,G51&gt;=0.364,G51&lt;0.628,F51&gt;=2.5,A51&gt;=5.9,A51&gt;=5.55),5.633,IF(AND(D51&lt;2.15,A51&gt;=6.15,A51&lt;7,G51&gt;=0.628,F51&gt;=2.5,A51&gt;=5.9,A51&gt;=5.55),5.1,IF(AND(D51&gt;=2.15,A51&gt;=6.15,A51&lt;7,G51&gt;=0.628,F51&gt;=2.5,A51&gt;=5.9,A51&gt;=5.55),5.267,IF(AND(A51&lt;4.9,A51&lt;5.05,D51&gt;=0.15,H51&lt;13.924,A51&gt;=4.35,D51&lt;0.35,B51&gt;=2.75,A51&lt;5.55),1.375,IF(AND(A51&gt;=4.9,A51&lt;5.05,D51&gt;=0.15,H51&lt;13.924,A51&gt;=4.35,D51&lt;0.35,B51&gt;=2.75,A51&lt;5.55),1.3,IF(AND(A51&lt;5.45,A51&gt;=5.05,D51&gt;=0.15,H51&lt;13.924,A51&gt;=4.35,D51&lt;0.35,B51&gt;=2.75,A51&lt;5.55),1.475,IF(AND(A51&gt;=5.45,A51&gt;=5.05,D51&gt;=0.15,H51&lt;13.924,A51&gt;=4.35,D51&lt;0.35,B51&gt;=2.75,A51&lt;5.55),1.4,IF(AND(B51&gt;=3.25,D51&lt;2.35,A51&lt;7.55,G51&gt;=0.364,G51&lt;0.628,F51&gt;=2.5,A51&gt;=5.9,A51&gt;=5.55),5.7,IF(AND(G51&lt;0.006,G51&lt;0.107,D51&gt;=1.65,A51&lt;7.05,G51&lt;0.364,G51&lt;0.628,F51&gt;=2.5,A51&gt;=5.9,A51&gt;=5.55),5.5,IF(AND(G51&gt;=0.006,G51&lt;0.107,D51&gt;=1.65,A51&lt;7.05,G51&lt;0.364,G51&lt;0.628,F51&gt;=2.5,A51&gt;=5.9,A51&gt;=5.55),5.667,IF(AND(D51&lt;2.2,G51&gt;=0.107,D51&gt;=1.65,A51&lt;7.05,G51&lt;0.364,G51&lt;0.628,F51&gt;=2.5,A51&gt;=5.9,A51&gt;=5.55),5.35,IF(AND(D51&gt;=2.2,G51&gt;=0.107,D51&gt;=1.65,A51&lt;7.05,G51&lt;0.364,G51&lt;0.628,F51&gt;=2.5,A51&gt;=5.9,A51&gt;=5.55),5.2,IF(AND(D51&lt;2.25,B51&lt;3.25,D51&lt;2.35,A51&lt;7.55,G51&gt;=0.364,G51&lt;0.628,F51&gt;=2.5,A51&gt;=5.9,A51&gt;=5.55),5.8,IF(AND(D51&gt;=2.25,B51&lt;3.25,D51&lt;2.35,A51&lt;7.55,G51&gt;=0.364,G51&lt;0.628,F51&gt;=2.5,A51&gt;=5.9,A51&gt;=5.55),5.9,"shouldnthappen")))))))))))))))))))))))))))))))))))))</f>
        <v>1.475</v>
      </c>
      <c r="P51" s="1" t="n">
        <f aca="false">IF(AND(D51&gt;=0.75,A51&lt;5.55),3.9,IF(AND(H51&lt;7.482,A51&gt;=5.55),3.45,IF(AND(B51&gt;=3.15,B51&lt;3.25,D51&lt;0.75,A51&lt;5.55),1.262,IF(AND(G51&gt;=0.446,B51&lt;3.15,B51&lt;3.25,D51&lt;0.75,A51&lt;5.55),1.1,IF(AND(G51&lt;0.408,A51&lt;5.05,B51&gt;=3.25,D51&lt;0.75,A51&lt;5.55),1.4,IF(AND(G51&gt;=0.408,A51&lt;5.05,B51&gt;=3.25,D51&lt;0.75,A51&lt;5.55),1.233,IF(AND(G51&gt;=0.676,A51&gt;=5.05,B51&gt;=3.25,D51&lt;0.75,A51&lt;5.55),1.72,IF(AND(H51&lt;9.386,A51&lt;5.85,F51&lt;2.5,H51&gt;=7.482,A51&gt;=5.55),3.5,IF(AND(H51&gt;=9.386,A51&lt;5.85,F51&lt;2.5,H51&gt;=7.482,A51&gt;=5.55),4.275,IF(AND(H51&gt;=16.284,G51&lt;0.865,F51&gt;=2.5,H51&gt;=7.482,A51&gt;=5.55),6.6,IF(AND(G51&lt;0.912,G51&gt;=0.865,F51&gt;=2.5,H51&gt;=7.482,A51&gt;=5.55),4.8,IF(AND(G51&gt;=0.912,G51&gt;=0.865,F51&gt;=2.5,H51&gt;=7.482,A51&gt;=5.55),5.175,IF(AND(A51&gt;=4.95,G51&lt;0.446,B51&lt;3.15,B51&lt;3.25,D51&lt;0.75,A51&lt;5.55),1.6,IF(AND(H51&gt;=12.974,G51&lt;0.676,A51&gt;=5.05,B51&gt;=3.25,D51&lt;0.75,A51&lt;5.55),1.3,IF(AND(D51&lt;1.45,H51&lt;13.531,A51&gt;=5.85,F51&lt;2.5,H51&gt;=7.482,A51&gt;=5.55),4.2,IF(AND(D51&gt;=1.45,H51&lt;13.531,A51&gt;=5.85,F51&lt;2.5,H51&gt;=7.482,A51&gt;=5.55),4.967,IF(AND(G51&lt;0.187,H51&gt;=13.531,A51&gt;=5.85,F51&lt;2.5,H51&gt;=7.482,A51&gt;=5.55),5,IF(AND(H51&gt;=12.675,A51&lt;4.95,G51&lt;0.446,B51&lt;3.15,B51&lt;3.25,D51&lt;0.75,A51&lt;5.55),1.5,IF(AND(H51&lt;10.826,H51&lt;12.974,G51&lt;0.676,A51&gt;=5.05,B51&gt;=3.25,D51&lt;0.75,A51&lt;5.55),1.46,IF(AND(H51&gt;=10.826,H51&lt;12.974,G51&lt;0.676,A51&gt;=5.05,B51&gt;=3.25,D51&lt;0.75,A51&lt;5.55),1.4,IF(AND(A51&lt;6.15,G51&gt;=0.187,H51&gt;=13.531,A51&gt;=5.85,F51&lt;2.5,H51&gt;=7.482,A51&gt;=5.55),4.7,IF(AND(A51&lt;6.85,B51&lt;2.95,H51&lt;16.284,G51&lt;0.865,F51&gt;=2.5,H51&gt;=7.482,A51&gt;=5.55),5.32,IF(AND(A51&gt;=6.85,B51&lt;2.95,H51&lt;16.284,G51&lt;0.865,F51&gt;=2.5,H51&gt;=7.482,A51&gt;=5.55),6.567,IF(AND(A51&lt;4.85,H51&lt;12.675,A51&lt;4.95,G51&lt;0.446,B51&lt;3.15,B51&lt;3.25,D51&lt;0.75,A51&lt;5.55),1.4,IF(AND(A51&gt;=4.85,H51&lt;12.675,A51&lt;4.95,G51&lt;0.446,B51&lt;3.15,B51&lt;3.25,D51&lt;0.75,A51&lt;5.55),1.5,IF(AND(B51&lt;3.1,A51&gt;=6.15,G51&gt;=0.187,H51&gt;=13.531,A51&gt;=5.85,F51&lt;2.5,H51&gt;=7.482,A51&gt;=5.55),4.467,IF(AND(B51&gt;=3.1,A51&gt;=6.15,G51&gt;=0.187,H51&gt;=13.531,A51&gt;=5.85,F51&lt;2.5,H51&gt;=7.482,A51&gt;=5.55),4.7,IF(AND(G51&gt;=0.379,B51&lt;3.15,B51&gt;=2.95,H51&lt;16.284,G51&lt;0.865,F51&gt;=2.5,H51&gt;=7.482,A51&gt;=5.55),5.733,IF(AND(A51&lt;6.6,B51&gt;=3.15,B51&gt;=2.95,H51&lt;16.284,G51&lt;0.865,F51&gt;=2.5,H51&gt;=7.482,A51&gt;=5.55),5.38,IF(AND(A51&lt;6.7,G51&lt;0.379,B51&lt;3.15,B51&gt;=2.95,H51&lt;16.284,G51&lt;0.865,F51&gt;=2.5,H51&gt;=7.482,A51&gt;=5.55),5.3,IF(AND(A51&gt;=6.7,G51&lt;0.379,B51&lt;3.15,B51&gt;=2.95,H51&lt;16.284,G51&lt;0.865,F51&gt;=2.5,H51&gt;=7.482,A51&gt;=5.55),5.16,IF(AND(A51&lt;7.05,A51&gt;=6.6,B51&gt;=3.15,B51&gt;=2.95,H51&lt;16.284,G51&lt;0.865,F51&gt;=2.5,H51&gt;=7.482,A51&gt;=5.55),5.78,IF(AND(A51&gt;=7.05,A51&gt;=6.6,B51&gt;=3.15,B51&gt;=2.95,H51&lt;16.284,G51&lt;0.865,F51&gt;=2.5,H51&gt;=7.482,A51&gt;=5.55),6.1,"shouldnthappen")))))))))))))))))))))))))))))))))</f>
        <v>1.46</v>
      </c>
      <c r="Q51" s="1" t="n">
        <f aca="false">IF(AND(G51&gt;=0.422,B51&lt;3.25,F51&lt;1.5),1.25,IF(AND(G51&gt;=0.082,G51&lt;0.125,F51&gt;=1.5),6.7,IF(AND(G51&lt;0.251,G51&lt;0.422,B51&lt;3.25,F51&lt;1.5),1.38,IF(AND(G51&gt;=0.251,G51&lt;0.422,B51&lt;3.25,F51&lt;1.5),1.55,IF(AND(G51&gt;=0.385,G51&lt;0.633,B51&gt;=3.25,F51&lt;1.5),1.367,IF(AND(B51&lt;3.35,G51&gt;=0.633,B51&gt;=3.25,F51&lt;1.5),1.7,IF(AND(A51&lt;5.85,G51&lt;0.082,G51&lt;0.125,F51&gt;=1.5),4.5,IF(AND(F51&gt;=2.5,D51&lt;1.6,G51&gt;=0.125,F51&gt;=1.5),5.05,IF(AND(H51&gt;=16.774,D51&gt;=1.6,G51&gt;=0.125,F51&gt;=1.5),6.4,IF(AND(D51&gt;=0.5,G51&lt;0.385,G51&lt;0.633,B51&gt;=3.25,F51&lt;1.5),1.6,IF(AND(B51&lt;3.6,B51&gt;=3.35,G51&gt;=0.633,B51&gt;=3.25,F51&lt;1.5),1.55,IF(AND(B51&gt;=3.6,B51&gt;=3.35,G51&gt;=0.633,B51&gt;=3.25,F51&lt;1.5),1.6,IF(AND(D51&lt;1.65,A51&gt;=5.85,G51&lt;0.082,G51&lt;0.125,F51&gt;=1.5),4.7,IF(AND(A51&lt;5.3,F51&lt;2.5,D51&lt;1.6,G51&gt;=0.125,F51&gt;=1.5),3.15,IF(AND(B51&gt;=3.2,H51&lt;16.774,D51&gt;=1.6,G51&gt;=0.125,F51&gt;=1.5),5.675,IF(AND(H51&lt;11.767,D51&lt;0.5,G51&lt;0.385,G51&lt;0.633,B51&gt;=3.25,F51&lt;1.5),1.5,IF(AND(H51&gt;=11.767,D51&lt;0.5,G51&lt;0.385,G51&lt;0.633,B51&gt;=3.25,F51&lt;1.5),1.367,IF(AND(H51&lt;8.367,D51&gt;=1.65,A51&gt;=5.85,G51&lt;0.082,G51&lt;0.125,F51&gt;=1.5),5.7,IF(AND(H51&gt;=8.367,D51&gt;=1.65,A51&gt;=5.85,G51&lt;0.082,G51&lt;0.125,F51&gt;=1.5),5.575,IF(AND(A51&gt;=7.1,B51&lt;3.2,H51&lt;16.774,D51&gt;=1.6,G51&gt;=0.125,F51&gt;=1.5),6.3,IF(AND(H51&gt;=15.395,B51&lt;2.85,A51&gt;=5.3,F51&lt;2.5,D51&lt;1.6,G51&gt;=0.125,F51&gt;=1.5),4.8,IF(AND(H51&lt;8.486,B51&gt;=2.85,A51&gt;=5.3,F51&lt;2.5,D51&lt;1.6,G51&gt;=0.125,F51&gt;=1.5),3.85,IF(AND(D51&gt;=2.1,A51&lt;7.1,B51&lt;3.2,H51&lt;16.774,D51&gt;=1.6,G51&gt;=0.125,F51&gt;=1.5),5.5,IF(AND(B51&gt;=2.75,H51&lt;15.395,B51&lt;2.85,A51&gt;=5.3,F51&lt;2.5,D51&lt;1.6,G51&gt;=0.125,F51&gt;=1.5),4.489,IF(AND(H51&gt;=15.168,H51&gt;=8.486,B51&gt;=2.85,A51&gt;=5.3,F51&lt;2.5,D51&lt;1.6,G51&gt;=0.125,F51&gt;=1.5),4.7,IF(AND(G51&gt;=0.519,D51&lt;2.1,A51&lt;7.1,B51&lt;3.2,H51&lt;16.774,D51&gt;=1.6,G51&gt;=0.125,F51&gt;=1.5),4.925,IF(AND(G51&gt;=0.897,B51&lt;2.75,H51&lt;15.395,B51&lt;2.85,A51&gt;=5.3,F51&lt;2.5,D51&lt;1.6,G51&gt;=0.125,F51&gt;=1.5),4.567,IF(AND(A51&lt;5.65,H51&lt;15.168,H51&gt;=8.486,B51&gt;=2.85,A51&gt;=5.3,F51&lt;2.5,D51&lt;1.6,G51&gt;=0.125,F51&gt;=1.5),4.5,IF(AND(G51&lt;0.23,G51&lt;0.519,D51&lt;2.1,A51&lt;7.1,B51&lt;3.2,H51&lt;16.774,D51&gt;=1.6,G51&gt;=0.125,F51&gt;=1.5),5,IF(AND(A51&lt;5.9,G51&lt;0.897,B51&lt;2.75,H51&lt;15.395,B51&lt;2.85,A51&gt;=5.3,F51&lt;2.5,D51&lt;1.6,G51&gt;=0.125,F51&gt;=1.5),4.1,IF(AND(A51&gt;=5.9,G51&lt;0.897,B51&lt;2.75,H51&lt;15.395,B51&lt;2.85,A51&gt;=5.3,F51&lt;2.5,D51&lt;1.6,G51&gt;=0.125,F51&gt;=1.5),4.5,IF(AND(A51&lt;6.05,A51&gt;=5.65,H51&lt;15.168,H51&gt;=8.486,B51&gt;=2.85,A51&gt;=5.3,F51&lt;2.5,D51&lt;1.6,G51&gt;=0.125,F51&gt;=1.5),4.2,IF(AND(A51&gt;=6.05,A51&gt;=5.65,H51&lt;15.168,H51&gt;=8.486,B51&gt;=2.85,A51&gt;=5.3,F51&lt;2.5,D51&lt;1.6,G51&gt;=0.125,F51&gt;=1.5),4.35,IF(AND(D51&lt;1.95,G51&gt;=0.23,G51&lt;0.519,D51&lt;2.1,A51&lt;7.1,B51&lt;3.2,H51&lt;16.774,D51&gt;=1.6,G51&gt;=0.125,F51&gt;=1.5),5.3,IF(AND(D51&gt;=1.95,G51&gt;=0.23,G51&lt;0.519,D51&lt;2.1,A51&lt;7.1,B51&lt;3.2,H51&lt;16.774,D51&gt;=1.6,G51&gt;=0.125,F51&gt;=1.5),5.2,"shouldnthappen")))))))))))))))))))))))))))))))))))</f>
        <v>1.5</v>
      </c>
      <c r="R51" s="1" t="n">
        <f aca="false">IF(AND(G51&gt;=0.901,F51&lt;1.5),1.9,IF(AND(H51&lt;5.523,D51&lt;0.35,G51&lt;0.901,F51&lt;1.5),1,IF(AND(B51&lt;3.6,D51&gt;=0.35,G51&lt;0.901,F51&lt;1.5),1.575,IF(AND(B51&gt;=3.6,D51&gt;=0.35,G51&lt;0.901,F51&lt;1.5),1.5,IF(AND(G51&gt;=0.837,D51&lt;1.15,D51&lt;1.45,F51&gt;=1.5),3,IF(AND(G51&gt;=0.66,D51&gt;=1.15,D51&lt;1.45,F51&gt;=1.5),4,IF(AND(F51&gt;=2.5,D51&lt;1.55,D51&gt;=1.45,F51&gt;=1.5),5.025,IF(AND(F51&lt;2.5,D51&gt;=1.55,D51&gt;=1.45,F51&gt;=1.5),4.933,IF(AND(B51&lt;2.45,G51&lt;0.837,D51&lt;1.15,D51&lt;1.45,F51&gt;=1.5),3.3,IF(AND(B51&gt;=2.45,G51&lt;0.837,D51&lt;1.15,D51&lt;1.45,F51&gt;=1.5),3.86,IF(AND(B51&gt;=3.05,F51&lt;2.5,D51&lt;1.55,D51&gt;=1.45,F51&gt;=1.5),4.8,IF(AND(D51&gt;=2.45,F51&gt;=2.5,D51&gt;=1.55,D51&gt;=1.45,F51&gt;=1.5),5.875,IF(AND(H51&lt;13.187,G51&lt;0.217,H51&gt;=5.523,D51&lt;0.35,G51&lt;0.901,F51&lt;1.5),1.4,IF(AND(H51&gt;=13.187,G51&lt;0.217,H51&gt;=5.523,D51&lt;0.35,G51&lt;0.901,F51&lt;1.5),1.5,IF(AND(G51&lt;0.33,G51&gt;=0.217,H51&gt;=5.523,D51&lt;0.35,G51&lt;0.901,F51&lt;1.5),1.28,IF(AND(A51&lt;6.05,D51&lt;1.35,G51&lt;0.66,D51&gt;=1.15,D51&lt;1.45,F51&gt;=1.5),4.175,IF(AND(A51&gt;=6.05,D51&lt;1.35,G51&lt;0.66,D51&gt;=1.15,D51&lt;1.45,F51&gt;=1.5),4.3,IF(AND(A51&lt;5.65,D51&gt;=1.35,G51&lt;0.66,D51&gt;=1.15,D51&lt;1.45,F51&gt;=1.5),3.9,IF(AND(A51&gt;=5.65,D51&gt;=1.35,G51&lt;0.66,D51&gt;=1.15,D51&lt;1.45,F51&gt;=1.5),4.52,IF(AND(A51&lt;6.25,B51&lt;3.05,F51&lt;2.5,D51&lt;1.55,D51&gt;=1.45,F51&gt;=1.5),4.5,IF(AND(A51&gt;=6.25,B51&lt;3.05,F51&lt;2.5,D51&lt;1.55,D51&gt;=1.45,F51&gt;=1.5),4.675,IF(AND(A51&gt;=7.25,D51&lt;2.45,F51&gt;=2.5,D51&gt;=1.55,D51&gt;=1.45,F51&gt;=1.5),6.433,IF(AND(D51&gt;=0.25,G51&gt;=0.33,G51&gt;=0.217,H51&gt;=5.523,D51&lt;0.35,G51&lt;0.901,F51&lt;1.5),1.4,IF(AND(A51&lt;6.15,A51&lt;7.25,D51&lt;2.45,F51&gt;=2.5,D51&gt;=1.55,D51&gt;=1.45,F51&gt;=1.5),5.025,IF(AND(H51&lt;6.439,D51&lt;0.25,G51&gt;=0.33,G51&gt;=0.217,H51&gt;=5.523,D51&lt;0.35,G51&lt;0.901,F51&lt;1.5),1.5,IF(AND(H51&gt;=6.439,D51&lt;0.25,G51&gt;=0.33,G51&gt;=0.217,H51&gt;=5.523,D51&lt;0.35,G51&lt;0.901,F51&lt;1.5),1.38,IF(AND(H51&gt;=13.711,A51&gt;=6.15,A51&lt;7.25,D51&lt;2.45,F51&gt;=2.5,D51&gt;=1.55,D51&gt;=1.45,F51&gt;=1.5),5.68,IF(AND(B51&gt;=3.3,H51&lt;13.711,A51&gt;=6.15,A51&lt;7.25,D51&lt;2.45,F51&gt;=2.5,D51&gt;=1.55,D51&gt;=1.45,F51&gt;=1.5),5.6,IF(AND(G51&lt;0.093,B51&lt;3.3,H51&lt;13.711,A51&gt;=6.15,A51&lt;7.25,D51&lt;2.45,F51&gt;=2.5,D51&gt;=1.55,D51&gt;=1.45,F51&gt;=1.5),5.56,IF(AND(D51&lt;1.95,G51&gt;=0.093,B51&lt;3.3,H51&lt;13.711,A51&gt;=6.15,A51&lt;7.25,D51&lt;2.45,F51&gt;=2.5,D51&gt;=1.55,D51&gt;=1.45,F51&gt;=1.5),5.3,IF(AND(B51&lt;3.15,D51&gt;=1.95,G51&gt;=0.093,B51&lt;3.3,H51&lt;13.711,A51&gt;=6.15,A51&lt;7.25,D51&lt;2.45,F51&gt;=2.5,D51&gt;=1.55,D51&gt;=1.45,F51&gt;=1.5),5.1,IF(AND(B51&gt;=3.15,D51&gt;=1.95,G51&gt;=0.093,B51&lt;3.3,H51&lt;13.711,A51&gt;=6.15,A51&lt;7.25,D51&lt;2.45,F51&gt;=2.5,D51&gt;=1.55,D51&gt;=1.45,F51&gt;=1.5),5.15,"shouldnthappen"))))))))))))))))))))))))))))))))</f>
        <v>1.38</v>
      </c>
      <c r="S51" s="1" t="n">
        <f aca="false">IF(AND(G51&gt;=0.859,D51&gt;=0.35,F51&lt;1.5),1.9,IF(AND(D51&lt;1.75,F51&gt;=2.5,F51&gt;=1.5),4.867,IF(AND(H51&lt;8.42,A51&lt;5.05,D51&lt;0.35,F51&lt;1.5),1.42,IF(AND(H51&gt;=14.877,A51&gt;=5.05,D51&lt;0.35,F51&lt;1.5),1.3,IF(AND(B51&lt;3.35,G51&lt;0.859,D51&gt;=0.35,F51&lt;1.5),1.7,IF(AND(B51&gt;=3.35,G51&lt;0.859,D51&gt;=0.35,F51&lt;1.5),1.5,IF(AND(A51&gt;=6.05,B51&lt;2.75,F51&lt;2.5,F51&gt;=1.5),4.733,IF(AND(G51&gt;=0.68,B51&gt;=2.75,F51&lt;2.5,F51&gt;=1.5),4.025,IF(AND(H51&gt;=16.284,D51&gt;=1.75,F51&gt;=2.5,F51&gt;=1.5),6.6,IF(AND(A51&lt;4.35,H51&gt;=8.42,A51&lt;5.05,D51&lt;0.35,F51&lt;1.5),1.1,IF(AND(G51&gt;=0.948,H51&lt;14.877,A51&gt;=5.05,D51&lt;0.35,F51&lt;1.5),1.7,IF(AND(A51&lt;5.3,A51&lt;6.05,B51&lt;2.75,F51&lt;2.5,F51&gt;=1.5),3,IF(AND(H51&gt;=15.168,G51&lt;0.68,B51&gt;=2.75,F51&lt;2.5,F51&gt;=1.5),4.75,IF(AND(H51&gt;=14.005,A51&gt;=4.35,H51&gt;=8.42,A51&lt;5.05,D51&lt;0.35,F51&lt;1.5),1.375,IF(AND(A51&gt;=5.55,G51&lt;0.948,H51&lt;14.877,A51&gt;=5.05,D51&lt;0.35,F51&lt;1.5),1.7,IF(AND(H51&lt;12.363,A51&gt;=5.3,A51&lt;6.05,B51&lt;2.75,F51&lt;2.5,F51&gt;=1.5),3.825,IF(AND(H51&gt;=12.363,A51&gt;=5.3,A51&lt;6.05,B51&lt;2.75,F51&lt;2.5,F51&gt;=1.5),4.033,IF(AND(H51&gt;=14.508,H51&lt;15.168,G51&lt;0.68,B51&gt;=2.75,F51&lt;2.5,F51&gt;=1.5),4.2,IF(AND(D51&gt;=2.35,D51&gt;=2.2,H51&lt;16.284,D51&gt;=1.75,F51&gt;=2.5,F51&gt;=1.5),5.267,IF(AND(G51&lt;0.231,H51&lt;14.005,A51&gt;=4.35,H51&gt;=8.42,A51&lt;5.05,D51&lt;0.35,F51&lt;1.5),1.4,IF(AND(H51&gt;=14.494,A51&lt;5.55,G51&lt;0.948,H51&lt;14.877,A51&gt;=5.05,D51&lt;0.35,F51&lt;1.5),1.6,IF(AND(A51&lt;6.1,H51&lt;14.508,H51&lt;15.168,G51&lt;0.68,B51&gt;=2.75,F51&lt;2.5,F51&gt;=1.5),4.5,IF(AND(A51&lt;6.1,H51&lt;11.8,D51&lt;2.2,H51&lt;16.284,D51&gt;=1.75,F51&gt;=2.5,F51&gt;=1.5),4.95,IF(AND(A51&gt;=6.1,H51&lt;11.8,D51&lt;2.2,H51&lt;16.284,D51&gt;=1.75,F51&gt;=2.5,F51&gt;=1.5),5.333,IF(AND(B51&lt;2.75,H51&gt;=11.8,D51&lt;2.2,H51&lt;16.284,D51&gt;=1.75,F51&gt;=2.5,F51&gt;=1.5),5.1,IF(AND(B51&gt;=3.15,D51&lt;2.35,D51&gt;=2.2,H51&lt;16.284,D51&gt;=1.75,F51&gt;=2.5,F51&gt;=1.5),5.5,IF(AND(B51&gt;=3.35,G51&gt;=0.231,H51&lt;14.005,A51&gt;=4.35,H51&gt;=8.42,A51&lt;5.05,D51&lt;0.35,F51&lt;1.5),1.3,IF(AND(H51&lt;13.869,H51&lt;14.494,A51&lt;5.55,G51&lt;0.948,H51&lt;14.877,A51&gt;=5.05,D51&lt;0.35,F51&lt;1.5),1.5,IF(AND(H51&gt;=13.869,H51&lt;14.494,A51&lt;5.55,G51&lt;0.948,H51&lt;14.877,A51&gt;=5.05,D51&lt;0.35,F51&lt;1.5),1.4,IF(AND(G51&lt;0.636,A51&gt;=6.1,H51&lt;14.508,H51&lt;15.168,G51&lt;0.68,B51&gt;=2.75,F51&lt;2.5,F51&gt;=1.5),4.68,IF(AND(G51&gt;=0.636,A51&gt;=6.1,H51&lt;14.508,H51&lt;15.168,G51&lt;0.68,B51&gt;=2.75,F51&lt;2.5,F51&gt;=1.5),4.4,IF(AND(B51&lt;2.85,B51&gt;=2.75,H51&gt;=11.8,D51&lt;2.2,H51&lt;16.284,D51&gt;=1.75,F51&gt;=2.5,F51&gt;=1.5),6.7,IF(AND(H51&lt;10.626,B51&lt;3.15,D51&lt;2.35,D51&gt;=2.2,H51&lt;16.284,D51&gt;=1.75,F51&gt;=2.5,F51&gt;=1.5),5.1,IF(AND(H51&gt;=10.626,B51&lt;3.15,D51&lt;2.35,D51&gt;=2.2,H51&lt;16.284,D51&gt;=1.75,F51&gt;=2.5,F51&gt;=1.5),5.2,IF(AND(G51&lt;0.378,B51&lt;3.35,G51&gt;=0.231,H51&lt;14.005,A51&gt;=4.35,H51&gt;=8.42,A51&lt;5.05,D51&lt;0.35,F51&lt;1.5),1.2,IF(AND(G51&gt;=0.378,B51&lt;3.35,G51&gt;=0.231,H51&lt;14.005,A51&gt;=4.35,H51&gt;=8.42,A51&lt;5.05,D51&lt;0.35,F51&lt;1.5),1.3,IF(AND(A51&lt;6.2,B51&gt;=2.85,B51&gt;=2.75,H51&gt;=11.8,D51&lt;2.2,H51&lt;16.284,D51&gt;=1.75,F51&gt;=2.5,F51&gt;=1.5),4.9,IF(AND(G51&lt;0.388,A51&gt;=6.2,B51&gt;=2.85,B51&gt;=2.75,H51&gt;=11.8,D51&lt;2.2,H51&lt;16.284,D51&gt;=1.75,F51&gt;=2.5,F51&gt;=1.5),5.52,IF(AND(G51&gt;=0.388,A51&gt;=6.2,B51&gt;=2.85,B51&gt;=2.75,H51&gt;=11.8,D51&lt;2.2,H51&lt;16.284,D51&gt;=1.75,F51&gt;=2.5,F51&gt;=1.5),5.7,"shouldnthappen")))))))))))))))))))))))))))))))))))))))</f>
        <v>1.5</v>
      </c>
      <c r="T51" s="1" t="n">
        <f aca="false">IF(AND(D51&gt;=0.8,A51&lt;5.45),3.7,IF(AND(D51&gt;=0.35,D51&lt;0.8,A51&lt;5.45),1.56,IF(AND(G51&lt;0.164,F51&lt;2.5,A51&gt;=5.45),1.6,IF(AND(H51&gt;=16.718,F51&gt;=2.5,A51&gt;=5.45),6.4,IF(AND(G51&gt;=0.719,H51&lt;16.718,F51&gt;=2.5,A51&gt;=5.45),5.05,IF(AND(A51&lt;4.35,A51&lt;5.05,D51&lt;0.35,D51&lt;0.8,A51&lt;5.45),1.1,IF(AND(H51&gt;=14.494,A51&gt;=5.05,D51&lt;0.35,D51&lt;0.8,A51&lt;5.45),1.6,IF(AND(G51&lt;0.338,D51&lt;1.25,G51&gt;=0.164,F51&lt;2.5,A51&gt;=5.45),4.1,IF(AND(H51&lt;8.397,D51&gt;=1.25,G51&gt;=0.164,F51&lt;2.5,A51&gt;=5.45),4,IF(AND(H51&lt;11.031,H51&lt;14.494,A51&gt;=5.05,D51&lt;0.35,D51&lt;0.8,A51&lt;5.45),1.5,IF(AND(H51&gt;=11.031,H51&lt;14.494,A51&gt;=5.05,D51&lt;0.35,D51&lt;0.8,A51&lt;5.45),1.44,IF(AND(B51&lt;2.65,H51&gt;=8.397,D51&gt;=1.25,G51&gt;=0.164,F51&lt;2.5,A51&gt;=5.45),4.767,IF(AND(H51&lt;7.388,G51&lt;0.487,G51&lt;0.719,H51&lt;16.718,F51&gt;=2.5,A51&gt;=5.45),5.067,IF(AND(G51&lt;0.533,G51&gt;=0.487,G51&lt;0.719,H51&lt;16.718,F51&gt;=2.5,A51&gt;=5.45),5.8,IF(AND(G51&gt;=0.533,G51&gt;=0.487,G51&lt;0.719,H51&lt;16.718,F51&gt;=2.5,A51&gt;=5.45),5.86,IF(AND(B51&lt;3.25,A51&gt;=4.95,A51&gt;=4.35,A51&lt;5.05,D51&lt;0.35,D51&lt;0.8,A51&lt;5.45),1.2,IF(AND(A51&lt;5.6,H51&lt;11.218,G51&gt;=0.338,D51&lt;1.25,G51&gt;=0.164,F51&lt;2.5,A51&gt;=5.45),3.7,IF(AND(A51&gt;=5.6,H51&lt;11.218,G51&gt;=0.338,D51&lt;1.25,G51&gt;=0.164,F51&lt;2.5,A51&gt;=5.45),3.5,IF(AND(H51&lt;12.668,H51&gt;=11.218,G51&gt;=0.338,D51&lt;1.25,G51&gt;=0.164,F51&lt;2.5,A51&gt;=5.45),3.9,IF(AND(H51&gt;=12.668,H51&gt;=11.218,G51&gt;=0.338,D51&lt;1.25,G51&gt;=0.164,F51&lt;2.5,A51&gt;=5.45),4,IF(AND(H51&gt;=15.705,B51&gt;=2.65,H51&gt;=8.397,D51&gt;=1.25,G51&gt;=0.164,F51&lt;2.5,A51&gt;=5.45),4.8,IF(AND(B51&lt;2.75,H51&gt;=7.388,G51&lt;0.487,G51&lt;0.719,H51&lt;16.718,F51&gt;=2.5,A51&gt;=5.45),5.26,IF(AND(B51&lt;2.95,A51&lt;4.5,A51&lt;4.95,A51&gt;=4.35,A51&lt;5.05,D51&lt;0.35,D51&lt;0.8,A51&lt;5.45),1.4,IF(AND(B51&gt;=2.95,A51&lt;4.5,A51&lt;4.95,A51&gt;=4.35,A51&lt;5.05,D51&lt;0.35,D51&lt;0.8,A51&lt;5.45),1.3,IF(AND(H51&gt;=13.924,A51&gt;=4.5,A51&lt;4.95,A51&gt;=4.35,A51&lt;5.05,D51&lt;0.35,D51&lt;0.8,A51&lt;5.45),1.5,IF(AND(G51&lt;0.252,B51&gt;=3.25,A51&gt;=4.95,A51&gt;=4.35,A51&lt;5.05,D51&lt;0.35,D51&lt;0.8,A51&lt;5.45),1.4,IF(AND(G51&gt;=0.252,B51&gt;=3.25,A51&gt;=4.95,A51&gt;=4.35,A51&lt;5.05,D51&lt;0.35,D51&lt;0.8,A51&lt;5.45),1.32,IF(AND(G51&gt;=0.473,H51&lt;15.705,B51&gt;=2.65,H51&gt;=8.397,D51&gt;=1.25,G51&gt;=0.164,F51&lt;2.5,A51&gt;=5.45),4.7,IF(AND(B51&gt;=3.15,B51&gt;=2.75,H51&gt;=7.388,G51&lt;0.487,G51&lt;0.719,H51&lt;16.718,F51&gt;=2.5,A51&gt;=5.45),5.7,IF(AND(B51&lt;3.15,H51&lt;13.924,A51&gt;=4.5,A51&lt;4.95,A51&gt;=4.35,A51&lt;5.05,D51&lt;0.35,D51&lt;0.8,A51&lt;5.45),1.433,IF(AND(B51&gt;=3.15,H51&lt;13.924,A51&gt;=4.5,A51&lt;4.95,A51&gt;=4.35,A51&lt;5.05,D51&lt;0.35,D51&lt;0.8,A51&lt;5.45),1.4,IF(AND(H51&gt;=14.81,G51&lt;0.473,H51&lt;15.705,B51&gt;=2.65,H51&gt;=8.397,D51&gt;=1.25,G51&gt;=0.164,F51&lt;2.5,A51&gt;=5.45),4.2,IF(AND(A51&lt;6.65,B51&lt;3.15,B51&gt;=2.75,H51&gt;=7.388,G51&lt;0.487,G51&lt;0.719,H51&lt;16.718,F51&gt;=2.5,A51&gt;=5.45),5.6,IF(AND(A51&gt;=6.65,B51&lt;3.15,B51&gt;=2.75,H51&gt;=7.388,G51&lt;0.487,G51&lt;0.719,H51&lt;16.718,F51&gt;=2.5,A51&gt;=5.45),5.4,IF(AND(A51&lt;6.15,H51&lt;14.81,G51&lt;0.473,H51&lt;15.705,B51&gt;=2.65,H51&gt;=8.397,D51&gt;=1.25,G51&gt;=0.164,F51&lt;2.5,A51&gt;=5.45),4.5,IF(AND(A51&gt;=6.15,H51&lt;14.81,G51&lt;0.473,H51&lt;15.705,B51&gt;=2.65,H51&gt;=8.397,D51&gt;=1.25,G51&gt;=0.164,F51&lt;2.5,A51&gt;=5.45),4.4,"shouldnthappen"))))))))))))))))))))))))))))))))))))</f>
        <v>1.5</v>
      </c>
      <c r="U51" s="1" t="n">
        <f aca="false">IF(AND(G51&gt;=0.934,F51&lt;1.5),1.7,IF(AND(D51&lt;0.15,D51&lt;0.25,G51&lt;0.934,F51&lt;1.5),1.38,IF(AND(H51&gt;=14.379,D51&gt;=0.25,G51&lt;0.934,F51&lt;1.5),1.7,IF(AND(A51&lt;5.3,D51&lt;1.35,F51&lt;2.5,F51&gt;=1.5),3.15,IF(AND(H51&lt;7.148,D51&gt;=1.35,F51&lt;2.5,F51&gt;=1.5),3.9,IF(AND(G51&lt;0.352,A51&lt;6.15,F51&gt;=2.5,F51&gt;=1.5),4.5,IF(AND(G51&gt;=0.352,A51&lt;6.15,F51&gt;=2.5,F51&gt;=1.5),4.92,IF(AND(B51&lt;2.85,A51&gt;=6.15,F51&gt;=2.5,F51&gt;=1.5),6.2,IF(AND(D51&gt;=0.45,H51&lt;14.379,D51&gt;=0.25,G51&lt;0.934,F51&lt;1.5),1.65,IF(AND(G51&gt;=0.857,A51&gt;=5.3,D51&lt;1.35,F51&lt;2.5,F51&gt;=1.5),4.3,IF(AND(A51&gt;=7.25,B51&gt;=2.85,A51&gt;=6.15,F51&gt;=2.5,F51&gt;=1.5),6.425,IF(AND(H51&lt;9.499,A51&lt;5.05,D51&gt;=0.15,D51&lt;0.25,G51&lt;0.934,F51&lt;1.5),1.4,IF(AND(A51&gt;=5.45,A51&gt;=5.05,D51&gt;=0.15,D51&lt;0.25,G51&lt;0.934,F51&lt;1.5),1.3,IF(AND(B51&gt;=4.15,D51&lt;0.45,H51&lt;14.379,D51&gt;=0.25,G51&lt;0.934,F51&lt;1.5),1.5,IF(AND(A51&gt;=5.75,G51&lt;0.857,A51&gt;=5.3,D51&lt;1.35,F51&lt;2.5,F51&gt;=1.5),4.02,IF(AND(A51&lt;6.65,G51&lt;0.333,H51&gt;=7.148,D51&gt;=1.35,F51&lt;2.5,F51&gt;=1.5),4.475,IF(AND(A51&gt;=6.65,G51&lt;0.333,H51&gt;=7.148,D51&gt;=1.35,F51&lt;2.5,F51&gt;=1.5),4.8,IF(AND(D51&gt;=1.45,G51&gt;=0.333,H51&gt;=7.148,D51&gt;=1.35,F51&lt;2.5,F51&gt;=1.5),4.85,IF(AND(G51&gt;=0.861,A51&lt;7.25,B51&gt;=2.85,A51&gt;=6.15,F51&gt;=2.5,F51&gt;=1.5),5.2,IF(AND(G51&lt;0.571,H51&gt;=9.499,A51&lt;5.05,D51&gt;=0.15,D51&lt;0.25,G51&lt;0.934,F51&lt;1.5),1.2,IF(AND(G51&gt;=0.571,H51&gt;=9.499,A51&lt;5.05,D51&gt;=0.15,D51&lt;0.25,G51&lt;0.934,F51&lt;1.5),1.3,IF(AND(H51&lt;9.283,A51&lt;5.45,A51&gt;=5.05,D51&gt;=0.15,D51&lt;0.25,G51&lt;0.934,F51&lt;1.5),1.5,IF(AND(H51&gt;=9.283,A51&lt;5.45,A51&gt;=5.05,D51&gt;=0.15,D51&lt;0.25,G51&lt;0.934,F51&lt;1.5),1.425,IF(AND(A51&lt;4.9,B51&lt;4.15,D51&lt;0.45,H51&lt;14.379,D51&gt;=0.25,G51&lt;0.934,F51&lt;1.5),1.4,IF(AND(A51&gt;=4.9,B51&lt;4.15,D51&lt;0.45,H51&lt;14.379,D51&gt;=0.25,G51&lt;0.934,F51&lt;1.5),1.325,IF(AND(G51&lt;0.572,A51&lt;5.75,G51&lt;0.857,A51&gt;=5.3,D51&lt;1.35,F51&lt;2.5,F51&gt;=1.5),3.65,IF(AND(G51&gt;=0.572,A51&lt;5.75,G51&lt;0.857,A51&gt;=5.3,D51&lt;1.35,F51&lt;2.5,F51&gt;=1.5),3.9,IF(AND(A51&lt;6.75,D51&lt;1.45,G51&gt;=0.333,H51&gt;=7.148,D51&gt;=1.35,F51&lt;2.5,F51&gt;=1.5),4.4,IF(AND(A51&gt;=6.75,D51&lt;1.45,G51&gt;=0.333,H51&gt;=7.148,D51&gt;=1.35,F51&lt;2.5,F51&gt;=1.5),4.78,IF(AND(A51&lt;6.6,B51&lt;3.25,G51&lt;0.861,A51&lt;7.25,B51&gt;=2.85,A51&gt;=6.15,F51&gt;=2.5,F51&gt;=1.5),5.333,IF(AND(H51&lt;11.461,B51&gt;=3.25,G51&lt;0.861,A51&lt;7.25,B51&gt;=2.85,A51&gt;=6.15,F51&gt;=2.5,F51&gt;=1.5),6.025,IF(AND(H51&gt;=11.461,B51&gt;=3.25,G51&lt;0.861,A51&lt;7.25,B51&gt;=2.85,A51&gt;=6.15,F51&gt;=2.5,F51&gt;=1.5),5.667,IF(AND(H51&gt;=14.564,A51&gt;=6.6,B51&lt;3.25,G51&lt;0.861,A51&lt;7.25,B51&gt;=2.85,A51&gt;=6.15,F51&gt;=2.5,F51&gt;=1.5),5.4,IF(AND(D51&gt;=2.35,H51&lt;14.564,A51&gt;=6.6,B51&lt;3.25,G51&lt;0.861,A51&lt;7.25,B51&gt;=2.85,A51&gt;=6.15,F51&gt;=2.5,F51&gt;=1.5),5.6,IF(AND(A51&lt;6.85,D51&lt;2.35,H51&lt;14.564,A51&gt;=6.6,B51&lt;3.25,G51&lt;0.861,A51&lt;7.25,B51&gt;=2.85,A51&gt;=6.15,F51&gt;=2.5,F51&gt;=1.5),5.9,IF(AND(A51&gt;=6.85,D51&lt;2.35,H51&lt;14.564,A51&gt;=6.6,B51&lt;3.25,G51&lt;0.861,A51&lt;7.25,B51&gt;=2.85,A51&gt;=6.15,F51&gt;=2.5,F51&gt;=1.5),5.78,"shouldnthappen"))))))))))))))))))))))))))))))))))))</f>
        <v>1.425</v>
      </c>
      <c r="V51" s="1" t="n">
        <f aca="false">IF(AND(H51&lt;5.748,A51&lt;5.05,D51&lt;0.75),1,IF(AND(B51&lt;3.15,H51&gt;=5.748,A51&lt;5.05,D51&lt;0.75),1.475,IF(AND(G51&gt;=0.801,D51&lt;0.25,A51&gt;=5.05,D51&lt;0.75),1.7,IF(AND(D51&gt;=0.45,D51&gt;=0.25,A51&gt;=5.05,D51&lt;0.75),1.7,IF(AND(B51&lt;2.35,F51&lt;2.5,B51&lt;2.75,D51&gt;=0.75),4.16,IF(AND(D51&lt;1.75,F51&gt;=2.5,B51&lt;2.75,D51&gt;=0.75),4.875,IF(AND(D51&gt;=1.75,F51&gt;=2.5,B51&lt;2.75,D51&gt;=0.75),5.333,IF(AND(H51&gt;=16.284,D51&gt;=1.55,B51&gt;=2.75,D51&gt;=0.75),6.6,IF(AND(H51&gt;=14.144,B51&gt;=3.15,H51&gt;=5.748,A51&lt;5.05,D51&lt;0.75),1.3,IF(AND(A51&lt;5.45,G51&lt;0.801,D51&lt;0.25,A51&gt;=5.05,D51&lt;0.75),1.5,IF(AND(A51&gt;=5.45,G51&lt;0.801,D51&lt;0.25,A51&gt;=5.05,D51&lt;0.75),1.34,IF(AND(B51&lt;3.75,D51&lt;0.45,D51&gt;=0.25,A51&gt;=5.05,D51&lt;0.75),1.467,IF(AND(B51&gt;=3.75,D51&lt;0.45,D51&gt;=0.25,A51&gt;=5.05,D51&lt;0.75),1.767,IF(AND(G51&gt;=0.896,B51&gt;=2.35,F51&lt;2.5,B51&lt;2.75,D51&gt;=0.75),4.9,IF(AND(H51&lt;15.504,D51&lt;1.35,D51&lt;1.55,B51&gt;=2.75,D51&gt;=0.75),4.2,IF(AND(H51&gt;=15.504,D51&lt;1.35,D51&lt;1.55,B51&gt;=2.75,D51&gt;=0.75),4.6,IF(AND(H51&lt;9.767,D51&gt;=1.35,D51&lt;1.55,B51&gt;=2.75,D51&gt;=0.75),5.1,IF(AND(A51&lt;4.5,H51&lt;14.144,B51&gt;=3.15,H51&gt;=5.748,A51&lt;5.05,D51&lt;0.75),1.3,IF(AND(A51&gt;=4.5,H51&lt;14.144,B51&gt;=3.15,H51&gt;=5.748,A51&lt;5.05,D51&lt;0.75),1.4,IF(AND(D51&gt;=1.15,G51&lt;0.896,B51&gt;=2.35,F51&lt;2.5,B51&lt;2.75,D51&gt;=0.75),4.04,IF(AND(B51&lt;2.9,H51&gt;=9.767,D51&gt;=1.35,D51&lt;1.55,B51&gt;=2.75,D51&gt;=0.75),4.8,IF(AND(D51&lt;1.7,A51&gt;=7.05,H51&lt;16.284,D51&gt;=1.55,B51&gt;=2.75,D51&gt;=0.75),5.8,IF(AND(D51&gt;=1.7,A51&gt;=7.05,H51&lt;16.284,D51&gt;=1.55,B51&gt;=2.75,D51&gt;=0.75),6.3,IF(AND(B51&lt;2.45,D51&lt;1.15,G51&lt;0.896,B51&gt;=2.35,F51&lt;2.5,B51&lt;2.75,D51&gt;=0.75),3.767,IF(AND(B51&gt;=2.45,D51&lt;1.15,G51&lt;0.896,B51&gt;=2.35,F51&lt;2.5,B51&lt;2.75,D51&gt;=0.75),3.167,IF(AND(B51&gt;=3.15,B51&gt;=2.9,H51&gt;=9.767,D51&gt;=1.35,D51&lt;1.55,B51&gt;=2.75,D51&gt;=0.75),4.7,IF(AND(D51&lt;1.9,D51&lt;2.05,A51&lt;7.05,H51&lt;16.284,D51&gt;=1.55,B51&gt;=2.75,D51&gt;=0.75),4.82,IF(AND(D51&gt;=1.9,D51&lt;2.05,A51&lt;7.05,H51&lt;16.284,D51&gt;=1.55,B51&gt;=2.75,D51&gt;=0.75),5.067,IF(AND(H51&lt;12.721,B51&lt;3.15,B51&gt;=2.9,H51&gt;=9.767,D51&gt;=1.35,D51&lt;1.55,B51&gt;=2.75,D51&gt;=0.75),4.5,IF(AND(H51&gt;=12.721,B51&lt;3.15,B51&gt;=2.9,H51&gt;=9.767,D51&gt;=1.35,D51&lt;1.55,B51&gt;=2.75,D51&gt;=0.75),4.433,IF(AND(H51&lt;9.525,G51&lt;0.364,D51&gt;=2.05,A51&lt;7.05,H51&lt;16.284,D51&gt;=1.55,B51&gt;=2.75,D51&gt;=0.75),5.1,IF(AND(A51&lt;6.25,G51&gt;=0.364,D51&gt;=2.05,A51&lt;7.05,H51&lt;16.284,D51&gt;=1.55,B51&gt;=2.75,D51&gt;=0.75),5.4,IF(AND(H51&lt;10.898,H51&gt;=9.525,G51&lt;0.364,D51&gt;=2.05,A51&lt;7.05,H51&lt;16.284,D51&gt;=1.55,B51&gt;=2.75,D51&gt;=0.75),5.6,IF(AND(H51&lt;8.711,A51&gt;=6.25,G51&gt;=0.364,D51&gt;=2.05,A51&lt;7.05,H51&lt;16.284,D51&gt;=1.55,B51&gt;=2.75,D51&gt;=0.75),5.7,IF(AND(H51&gt;=8.711,A51&gt;=6.25,G51&gt;=0.364,D51&gt;=2.05,A51&lt;7.05,H51&lt;16.284,D51&gt;=1.55,B51&gt;=2.75,D51&gt;=0.75),5.84,IF(AND(D51&lt;2.2,H51&gt;=10.898,H51&gt;=9.525,G51&lt;0.364,D51&gt;=2.05,A51&lt;7.05,H51&lt;16.284,D51&gt;=1.55,B51&gt;=2.75,D51&gt;=0.75),5.4,IF(AND(D51&gt;=2.2,H51&gt;=10.898,H51&gt;=9.525,G51&lt;0.364,D51&gt;=2.05,A51&lt;7.05,H51&lt;16.284,D51&gt;=1.55,B51&gt;=2.75,D51&gt;=0.75),5.3,"shouldnthappen")))))))))))))))))))))))))))))))))))))</f>
        <v>1.5</v>
      </c>
      <c r="W51" s="1" t="n">
        <f aca="false">IF(AND(H51&lt;6.926,D51&gt;=0.35,D51&lt;0.8),1.9,IF(AND(H51&gt;=6.926,D51&gt;=0.35,D51&lt;0.8),1.533,IF(AND(H51&lt;13.492,A51&lt;4.75,D51&lt;0.35,D51&lt;0.8),1.1,IF(AND(H51&gt;=13.492,A51&lt;4.75,D51&lt;0.35,D51&lt;0.8),1.375,IF(AND(B51&lt;2.75,A51&gt;=5.85,F51&lt;2.5,D51&gt;=0.8),4.833,IF(AND(B51&lt;3.3,A51&gt;=7.05,F51&gt;=2.5,D51&gt;=0.8),5.8,IF(AND(B51&gt;=3.3,A51&gt;=7.05,F51&gt;=2.5,D51&gt;=0.8),6.325,IF(AND(D51&gt;=0.25,A51&lt;5.05,A51&gt;=4.75,D51&lt;0.35,D51&lt;0.8),1.3,IF(AND(B51&lt;3.6,A51&gt;=5.05,A51&gt;=4.75,D51&lt;0.35,D51&lt;0.8),1.4,IF(AND(H51&lt;10.194,G51&lt;0.412,A51&lt;5.85,F51&lt;2.5,D51&gt;=0.8),4.133,IF(AND(H51&gt;=10.194,G51&lt;0.412,A51&lt;5.85,F51&lt;2.5,D51&gt;=0.8),4.5,IF(AND(A51&lt;5.35,G51&gt;=0.412,A51&lt;5.85,F51&lt;2.5,D51&gt;=0.8),3.15,IF(AND(A51&lt;6.2,B51&gt;=2.75,A51&gt;=5.85,F51&lt;2.5,D51&gt;=0.8),4.3,IF(AND(H51&lt;5.767,A51&lt;6.2,A51&lt;7.05,F51&gt;=2.5,D51&gt;=0.8),4.5,IF(AND(G51&gt;=0.861,A51&gt;=6.2,A51&lt;7.05,F51&gt;=2.5,D51&gt;=0.8),5.2,IF(AND(B51&lt;3.15,D51&lt;0.25,A51&lt;5.05,A51&gt;=4.75,D51&lt;0.35,D51&lt;0.8),1.55,IF(AND(A51&lt;5.45,B51&gt;=3.6,A51&gt;=5.05,A51&gt;=4.75,D51&lt;0.35,D51&lt;0.8),1.5,IF(AND(A51&gt;=5.45,B51&gt;=3.6,A51&gt;=5.05,A51&gt;=4.75,D51&lt;0.35,D51&lt;0.8),1.4,IF(AND(G51&gt;=0.772,A51&gt;=5.35,G51&gt;=0.412,A51&lt;5.85,F51&lt;2.5,D51&gt;=0.8),3.9,IF(AND(D51&gt;=1.45,A51&gt;=6.2,B51&gt;=2.75,A51&gt;=5.85,F51&lt;2.5,D51&gt;=0.8),4.775,IF(AND(G51&lt;0.5,H51&gt;=5.767,A51&lt;6.2,A51&lt;7.05,F51&gt;=2.5,D51&gt;=0.8),5.1,IF(AND(G51&gt;=0.5,H51&gt;=5.767,A51&lt;6.2,A51&lt;7.05,F51&gt;=2.5,D51&gt;=0.8),4.95,IF(AND(B51&gt;=3.25,G51&lt;0.861,A51&gt;=6.2,A51&lt;7.05,F51&gt;=2.5,D51&gt;=0.8),5.75,IF(AND(A51&lt;4.95,B51&gt;=3.15,D51&lt;0.25,A51&lt;5.05,A51&gt;=4.75,D51&lt;0.35,D51&lt;0.8),1.4,IF(AND(A51&lt;5.65,G51&lt;0.772,A51&gt;=5.35,G51&gt;=0.412,A51&lt;5.85,F51&lt;2.5,D51&gt;=0.8),3.6,IF(AND(A51&gt;=5.65,G51&lt;0.772,A51&gt;=5.35,G51&gt;=0.412,A51&lt;5.85,F51&lt;2.5,D51&gt;=0.8),3.5,IF(AND(B51&gt;=3.15,D51&lt;1.45,A51&gt;=6.2,B51&gt;=2.75,A51&gt;=5.85,F51&lt;2.5,D51&gt;=0.8),4.7,IF(AND(A51&gt;=6.65,B51&lt;3.25,G51&lt;0.861,A51&gt;=6.2,A51&lt;7.05,F51&gt;=2.5,D51&gt;=0.8),5.567,IF(AND(H51&lt;9.499,A51&gt;=4.95,B51&gt;=3.15,D51&lt;0.25,A51&lt;5.05,A51&gt;=4.75,D51&lt;0.35,D51&lt;0.8),1.4,IF(AND(H51&gt;=9.499,A51&gt;=4.95,B51&gt;=3.15,D51&lt;0.25,A51&lt;5.05,A51&gt;=4.75,D51&lt;0.35,D51&lt;0.8),1.2,IF(AND(G51&lt;0.765,B51&lt;3.15,D51&lt;1.45,A51&gt;=6.2,B51&gt;=2.75,A51&gt;=5.85,F51&lt;2.5,D51&gt;=0.8),4.4,IF(AND(G51&gt;=0.765,B51&lt;3.15,D51&lt;1.45,A51&gt;=6.2,B51&gt;=2.75,A51&gt;=5.85,F51&lt;2.5,D51&gt;=0.8),4.6,IF(AND(H51&lt;10.667,A51&lt;6.65,B51&lt;3.25,G51&lt;0.861,A51&gt;=6.2,A51&lt;7.05,F51&gt;=2.5,D51&gt;=0.8),5.167,IF(AND(G51&lt;0.627,H51&gt;=10.667,A51&lt;6.65,B51&lt;3.25,G51&lt;0.861,A51&gt;=6.2,A51&lt;7.05,F51&gt;=2.5,D51&gt;=0.8),5.64,IF(AND(G51&gt;=0.627,H51&gt;=10.667,A51&lt;6.65,B51&lt;3.25,G51&lt;0.861,A51&gt;=6.2,A51&lt;7.05,F51&gt;=2.5,D51&gt;=0.8),5.1,"shouldnthappen")))))))))))))))))))))))))))))))))))</f>
        <v>1.5</v>
      </c>
      <c r="X51" s="1" t="n">
        <f aca="false">IF(AND(B51&lt;3.05,H51&lt;6.697,A51&lt;5.45),4.1,IF(AND(B51&gt;=3.05,H51&lt;6.697,A51&lt;5.45),1.48,IF(AND(D51&lt;0.7,A51&lt;5.9,A51&gt;=5.45),1.4,IF(AND(A51&lt;4.35,B51&lt;3.3,H51&gt;=6.697,A51&lt;5.45),1.1,IF(AND(G51&lt;0.372,D51&gt;=0.7,A51&lt;5.9,A51&gt;=5.45),4.36,IF(AND(A51&gt;=4.9,A51&gt;=4.35,B51&lt;3.3,H51&gt;=6.697,A51&lt;5.45),1.6,IF(AND(H51&gt;=14.171,A51&lt;5.15,B51&gt;=3.3,H51&gt;=6.697,A51&lt;5.45),1.6,IF(AND(G51&lt;0.451,A51&gt;=5.15,B51&gt;=3.3,H51&gt;=6.697,A51&lt;5.45),1.367,IF(AND(G51&gt;=0.451,A51&gt;=5.15,B51&gt;=3.3,H51&gt;=6.697,A51&lt;5.45),1.5,IF(AND(G51&lt;0.332,D51&lt;1.45,F51&lt;2.5,A51&gt;=5.9,A51&gt;=5.45),4.35,IF(AND(A51&lt;6.15,D51&gt;=1.45,F51&lt;2.5,A51&gt;=5.9,A51&gt;=5.45),5.1,IF(AND(D51&gt;=2.4,G51&lt;0.432,F51&gt;=2.5,A51&gt;=5.9,A51&gt;=5.45),5.78,IF(AND(A51&lt;6.15,G51&gt;=0.432,F51&gt;=2.5,A51&gt;=5.9,A51&gt;=5.45),4.9,IF(AND(B51&lt;3.1,A51&lt;4.9,A51&gt;=4.35,B51&lt;3.3,H51&gt;=6.697,A51&lt;5.45),1.4,IF(AND(B51&gt;=3.1,A51&lt;4.9,A51&gt;=4.35,B51&lt;3.3,H51&gt;=6.697,A51&lt;5.45),1.3,IF(AND(G51&lt;0.343,H51&lt;14.171,A51&lt;5.15,B51&gt;=3.3,H51&gt;=6.697,A51&lt;5.45),1.433,IF(AND(G51&gt;=0.343,H51&lt;14.171,A51&lt;5.15,B51&gt;=3.3,H51&gt;=6.697,A51&lt;5.45),1.525,IF(AND(D51&lt;1.05,B51&lt;2.55,G51&gt;=0.372,D51&gt;=0.7,A51&lt;5.9,A51&gt;=5.45),3.7,IF(AND(H51&lt;10.596,B51&gt;=2.55,G51&gt;=0.372,D51&gt;=0.7,A51&lt;5.9,A51&gt;=5.45),3.525,IF(AND(H51&gt;=10.596,B51&gt;=2.55,G51&gt;=0.372,D51&gt;=0.7,A51&lt;5.9,A51&gt;=5.45),3.9,IF(AND(H51&lt;14.314,G51&gt;=0.332,D51&lt;1.45,F51&lt;2.5,A51&gt;=5.9,A51&gt;=5.45),4.4,IF(AND(H51&gt;=14.314,G51&gt;=0.332,D51&lt;1.45,F51&lt;2.5,A51&gt;=5.9,A51&gt;=5.45),4.7,IF(AND(H51&lt;13.906,A51&gt;=6.15,D51&gt;=1.45,F51&lt;2.5,A51&gt;=5.9,A51&gt;=5.45),4.675,IF(AND(H51&gt;=13.906,A51&gt;=6.15,D51&gt;=1.45,F51&lt;2.5,A51&gt;=5.9,A51&gt;=5.45),4.9,IF(AND(G51&lt;0.093,D51&lt;2.4,G51&lt;0.432,F51&gt;=2.5,A51&gt;=5.9,A51&gt;=5.45),5.6,IF(AND(B51&lt;2.95,A51&gt;=6.15,G51&gt;=0.432,F51&gt;=2.5,A51&gt;=5.9,A51&gt;=5.45),5.86,IF(AND(A51&lt;5.55,D51&gt;=1.05,B51&lt;2.55,G51&gt;=0.372,D51&gt;=0.7,A51&lt;5.9,A51&gt;=5.45),4,IF(AND(A51&gt;=5.55,D51&gt;=1.05,B51&lt;2.55,G51&gt;=0.372,D51&gt;=0.7,A51&lt;5.9,A51&gt;=5.45),3.9,IF(AND(D51&lt;1.7,G51&gt;=0.093,D51&lt;2.4,G51&lt;0.432,F51&gt;=2.5,A51&gt;=5.9,A51&gt;=5.45),5.05,IF(AND(G51&gt;=0.774,B51&gt;=2.95,A51&gt;=6.15,G51&gt;=0.432,F51&gt;=2.5,A51&gt;=5.9,A51&gt;=5.45),5.3,IF(AND(G51&gt;=0.312,D51&gt;=1.7,G51&gt;=0.093,D51&lt;2.4,G51&lt;0.432,F51&gt;=2.5,A51&gt;=5.9,A51&gt;=5.45),5.4,IF(AND(D51&lt;2.45,G51&lt;0.774,B51&gt;=2.95,A51&gt;=6.15,G51&gt;=0.432,F51&gt;=2.5,A51&gt;=5.9,A51&gt;=5.45),5.66,IF(AND(D51&gt;=2.45,G51&lt;0.774,B51&gt;=2.95,A51&gt;=6.15,G51&gt;=0.432,F51&gt;=2.5,A51&gt;=5.9,A51&gt;=5.45),6,IF(AND(G51&gt;=0.301,G51&lt;0.312,D51&gt;=1.7,G51&gt;=0.093,D51&lt;2.4,G51&lt;0.432,F51&gt;=2.5,A51&gt;=5.9,A51&gt;=5.45),5.1,IF(AND(A51&lt;6.45,G51&lt;0.301,G51&lt;0.312,D51&gt;=1.7,G51&gt;=0.093,D51&lt;2.4,G51&lt;0.432,F51&gt;=2.5,A51&gt;=5.9,A51&gt;=5.45),5.3,IF(AND(A51&gt;=6.45,G51&lt;0.301,G51&lt;0.312,D51&gt;=1.7,G51&gt;=0.093,D51&lt;2.4,G51&lt;0.432,F51&gt;=2.5,A51&gt;=5.9,A51&gt;=5.45),5.2,"shouldnthappen"))))))))))))))))))))))))))))))))))))</f>
        <v>1.367</v>
      </c>
      <c r="Y51" s="1" t="n">
        <f aca="false">IF(AND(H51&lt;6.51,F51&lt;1.5),1.8,IF(AND(H51&gt;=16.674,F51&gt;=1.5),6.533,IF(AND(D51&gt;=0.45,H51&gt;=6.51,F51&lt;1.5),1.667,IF(AND(H51&gt;=13.805,G51&lt;0.154,H51&lt;16.674,F51&gt;=1.5),6.7,IF(AND(D51&lt;0.15,A51&lt;5.05,D51&lt;0.45,H51&gt;=6.51,F51&lt;1.5),1.4,IF(AND(H51&gt;=13.586,A51&gt;=5.05,D51&lt;0.45,H51&gt;=6.51,F51&lt;1.5),1.3,IF(AND(F51&lt;2.5,H51&lt;13.805,G51&lt;0.154,H51&lt;16.674,F51&gt;=1.5),4.6,IF(AND(H51&lt;8.929,D51&lt;1.35,G51&gt;=0.154,H51&lt;16.674,F51&gt;=1.5),3.64,IF(AND(G51&lt;0.05,H51&lt;13.586,A51&gt;=5.05,D51&lt;0.45,H51&gt;=6.51,F51&lt;1.5),1.4,IF(AND(G51&gt;=0.107,F51&gt;=2.5,H51&lt;13.805,G51&lt;0.154,H51&lt;16.674,F51&gt;=1.5),5.3,IF(AND(B51&gt;=2.75,H51&gt;=8.929,D51&lt;1.35,G51&gt;=0.154,H51&lt;16.674,F51&gt;=1.5),4.433,IF(AND(D51&gt;=1.55,F51&lt;2.5,D51&gt;=1.35,G51&gt;=0.154,H51&lt;16.674,F51&gt;=1.5),4.975,IF(AND(H51&lt;6.93,F51&gt;=2.5,D51&gt;=1.35,G51&gt;=0.154,H51&lt;16.674,F51&gt;=1.5),4.5,IF(AND(H51&lt;12.675,G51&lt;0.217,D51&gt;=0.15,A51&lt;5.05,D51&lt;0.45,H51&gt;=6.51,F51&lt;1.5),1.4,IF(AND(H51&gt;=12.675,G51&lt;0.217,D51&gt;=0.15,A51&lt;5.05,D51&lt;0.45,H51&gt;=6.51,F51&lt;1.5),1.5,IF(AND(A51&lt;4.65,G51&gt;=0.217,D51&gt;=0.15,A51&lt;5.05,D51&lt;0.45,H51&gt;=6.51,F51&lt;1.5),1.35,IF(AND(D51&lt;0.25,G51&gt;=0.05,H51&lt;13.586,A51&gt;=5.05,D51&lt;0.45,H51&gt;=6.51,F51&lt;1.5),1.467,IF(AND(D51&gt;=0.25,G51&gt;=0.05,H51&lt;13.586,A51&gt;=5.05,D51&lt;0.45,H51&gt;=6.51,F51&lt;1.5),1.5,IF(AND(H51&lt;9.15,G51&lt;0.107,F51&gt;=2.5,H51&lt;13.805,G51&lt;0.154,H51&lt;16.674,F51&gt;=1.5),5.7,IF(AND(H51&gt;=9.15,G51&lt;0.107,F51&gt;=2.5,H51&lt;13.805,G51&lt;0.154,H51&lt;16.674,F51&gt;=1.5),5.6,IF(AND(G51&lt;0.404,B51&lt;2.75,H51&gt;=8.929,D51&lt;1.35,G51&gt;=0.154,H51&lt;16.674,F51&gt;=1.5),4.15,IF(AND(G51&gt;=0.404,B51&lt;2.75,H51&gt;=8.929,D51&lt;1.35,G51&gt;=0.154,H51&lt;16.674,F51&gt;=1.5),3.9,IF(AND(A51&gt;=6.75,D51&lt;1.55,F51&lt;2.5,D51&gt;=1.35,G51&gt;=0.154,H51&lt;16.674,F51&gt;=1.5),4.82,IF(AND(D51&lt;0.25,A51&gt;=4.65,G51&gt;=0.217,D51&gt;=0.15,A51&lt;5.05,D51&lt;0.45,H51&gt;=6.51,F51&lt;1.5),1.325,IF(AND(D51&gt;=0.25,A51&gt;=4.65,G51&gt;=0.217,D51&gt;=0.15,A51&lt;5.05,D51&lt;0.45,H51&gt;=6.51,F51&lt;1.5),1.3,IF(AND(A51&lt;6.55,A51&lt;6.75,D51&lt;1.55,F51&lt;2.5,D51&gt;=1.35,G51&gt;=0.154,H51&lt;16.674,F51&gt;=1.5),4.575,IF(AND(A51&gt;=6.55,A51&lt;6.75,D51&lt;1.55,F51&lt;2.5,D51&gt;=1.35,G51&gt;=0.154,H51&lt;16.674,F51&gt;=1.5),4.4,IF(AND(B51&lt;2.9,D51&lt;2.05,H51&gt;=6.93,F51&gt;=2.5,D51&gt;=1.35,G51&gt;=0.154,H51&lt;16.674,F51&gt;=1.5),5.05,IF(AND(H51&lt;8.884,D51&gt;=2.05,H51&gt;=6.93,F51&gt;=2.5,D51&gt;=1.35,G51&gt;=0.154,H51&lt;16.674,F51&gt;=1.5),5.1,IF(AND(H51&lt;13.711,B51&gt;=2.9,D51&lt;2.05,H51&gt;=6.93,F51&gt;=2.5,D51&gt;=1.35,G51&gt;=0.154,H51&lt;16.674,F51&gt;=1.5),5,IF(AND(H51&gt;=13.711,B51&gt;=2.9,D51&lt;2.05,H51&gt;=6.93,F51&gt;=2.5,D51&gt;=1.35,G51&gt;=0.154,H51&lt;16.674,F51&gt;=1.5),5.8,IF(AND(B51&lt;3.15,H51&gt;=8.884,D51&gt;=2.05,H51&gt;=6.93,F51&gt;=2.5,D51&gt;=1.35,G51&gt;=0.154,H51&lt;16.674,F51&gt;=1.5),5.56,IF(AND(B51&gt;=3.15,H51&gt;=8.884,D51&gt;=2.05,H51&gt;=6.93,F51&gt;=2.5,D51&gt;=1.35,G51&gt;=0.154,H51&lt;16.674,F51&gt;=1.5),5.9,"shouldnthappen")))))))))))))))))))))))))))))))))</f>
        <v>1.467</v>
      </c>
      <c r="Z51" s="1" t="n">
        <f aca="false">IF(AND(F51&gt;=2,B51&gt;=3.35),5.6,IF(AND(A51&lt;6.65,H51&gt;=15.076,B51&lt;3.35),4.8,IF(AND(A51&gt;=6.65,H51&gt;=15.076,B51&lt;3.35),6.15,IF(AND(H51&lt;6.542,F51&lt;2,B51&gt;=3.35),1.767,IF(AND(G51&gt;=0.653,D51&lt;0.75,H51&lt;15.076,B51&lt;3.35),1.55,IF(AND(D51&lt;0.15,G51&lt;0.653,D51&lt;0.75,H51&lt;15.076,B51&lt;3.35),1.1,IF(AND(G51&lt;0.356,A51&lt;5.05,H51&gt;=6.542,F51&lt;2,B51&gt;=3.35),1.4,IF(AND(G51&gt;=0.356,A51&lt;5.05,H51&gt;=6.542,F51&lt;2,B51&gt;=3.35),1.3,IF(AND(G51&gt;=0.566,A51&gt;=5.05,H51&gt;=6.542,F51&lt;2,B51&gt;=3.35),1.6,IF(AND(B51&gt;=3.1,D51&gt;=0.15,G51&lt;0.653,D51&lt;0.75,H51&lt;15.076,B51&lt;3.35),1.367,IF(AND(B51&gt;=2.65,D51&lt;1.45,B51&lt;2.75,D51&gt;=0.75,H51&lt;15.076,B51&lt;3.35),3.96,IF(AND(G51&lt;0.352,D51&gt;=1.45,B51&lt;2.75,D51&gt;=0.75,H51&lt;15.076,B51&lt;3.35),4.5,IF(AND(D51&gt;=1.35,A51&lt;6.2,B51&gt;=2.75,D51&gt;=0.75,H51&lt;15.076,B51&lt;3.35),4.733,IF(AND(A51&lt;4.7,B51&lt;3.1,D51&gt;=0.15,G51&lt;0.653,D51&lt;0.75,H51&lt;15.076,B51&lt;3.35),1.36,IF(AND(A51&gt;=4.7,B51&lt;3.1,D51&gt;=0.15,G51&lt;0.653,D51&lt;0.75,H51&lt;15.076,B51&lt;3.35),1.6,IF(AND(A51&lt;5.2,B51&lt;2.65,D51&lt;1.45,B51&lt;2.75,D51&gt;=0.75,H51&lt;15.076,B51&lt;3.35),3.3,IF(AND(A51&lt;6.5,G51&gt;=0.352,D51&gt;=1.45,B51&lt;2.75,D51&gt;=0.75,H51&lt;15.076,B51&lt;3.35),5,IF(AND(A51&gt;=6.5,G51&gt;=0.352,D51&gt;=1.45,B51&lt;2.75,D51&gt;=0.75,H51&lt;15.076,B51&lt;3.35),5.8,IF(AND(H51&lt;8.486,D51&lt;1.35,A51&lt;6.2,B51&gt;=2.75,D51&gt;=0.75,H51&lt;15.076,B51&lt;3.35),3.975,IF(AND(G51&lt;0.187,F51&lt;2.5,A51&gt;=6.2,B51&gt;=2.75,D51&gt;=0.75,H51&lt;15.076,B51&lt;3.35),5,IF(AND(G51&gt;=0.187,F51&lt;2.5,A51&gt;=6.2,B51&gt;=2.75,D51&gt;=0.75,H51&lt;15.076,B51&lt;3.35),4.525,IF(AND(A51&gt;=7.25,F51&gt;=2.5,A51&gt;=6.2,B51&gt;=2.75,D51&gt;=0.75,H51&lt;15.076,B51&lt;3.35),6.5,IF(AND(G51&lt;0.185,B51&lt;3.6,G51&lt;0.566,A51&gt;=5.05,H51&gt;=6.542,F51&lt;2,B51&gt;=3.35),1.45,IF(AND(G51&gt;=0.185,B51&lt;3.6,G51&lt;0.566,A51&gt;=5.05,H51&gt;=6.542,F51&lt;2,B51&gt;=3.35),1.34,IF(AND(G51&lt;0.13,B51&gt;=3.6,G51&lt;0.566,A51&gt;=5.05,H51&gt;=6.542,F51&lt;2,B51&gt;=3.35),1.45,IF(AND(G51&gt;=0.13,B51&gt;=3.6,G51&lt;0.566,A51&gt;=5.05,H51&gt;=6.542,F51&lt;2,B51&gt;=3.35),1.5,IF(AND(D51&lt;1.05,A51&gt;=5.2,B51&lt;2.65,D51&lt;1.45,B51&lt;2.75,D51&gt;=0.75,H51&lt;15.076,B51&lt;3.35),3.5,IF(AND(D51&gt;=1.05,A51&gt;=5.2,B51&lt;2.65,D51&lt;1.45,B51&lt;2.75,D51&gt;=0.75,H51&lt;15.076,B51&lt;3.35),3.94,IF(AND(H51&lt;10.983,H51&gt;=8.486,D51&lt;1.35,A51&lt;6.2,B51&gt;=2.75,D51&gt;=0.75,H51&lt;15.076,B51&lt;3.35),4.38,IF(AND(H51&gt;=10.983,H51&gt;=8.486,D51&lt;1.35,A51&lt;6.2,B51&gt;=2.75,D51&gt;=0.75,H51&lt;15.076,B51&lt;3.35),4.1,IF(AND(B51&gt;=3.25,A51&lt;7.25,F51&gt;=2.5,A51&gt;=6.2,B51&gt;=2.75,D51&gt;=0.75,H51&lt;15.076,B51&lt;3.35),5.7,IF(AND(B51&lt;2.95,B51&lt;3.25,A51&lt;7.25,F51&gt;=2.5,A51&gt;=6.2,B51&gt;=2.75,D51&gt;=0.75,H51&lt;15.076,B51&lt;3.35),5.6,IF(AND(H51&gt;=13.711,B51&gt;=2.95,B51&lt;3.25,A51&lt;7.25,F51&gt;=2.5,A51&gt;=6.2,B51&gt;=2.75,D51&gt;=0.75,H51&lt;15.076,B51&lt;3.35),5.8,IF(AND(A51&gt;=6.8,H51&lt;13.711,B51&gt;=2.95,B51&lt;3.25,A51&lt;7.25,F51&gt;=2.5,A51&gt;=6.2,B51&gt;=2.75,D51&gt;=0.75,H51&lt;15.076,B51&lt;3.35),5.1,IF(AND(H51&lt;12.921,A51&lt;6.8,H51&lt;13.711,B51&gt;=2.95,B51&lt;3.25,A51&lt;7.25,F51&gt;=2.5,A51&gt;=6.2,B51&gt;=2.75,D51&gt;=0.75,H51&lt;15.076,B51&lt;3.35),5.34,IF(AND(H51&gt;=12.921,A51&lt;6.8,H51&lt;13.711,B51&gt;=2.95,B51&lt;3.25,A51&lt;7.25,F51&gt;=2.5,A51&gt;=6.2,B51&gt;=2.75,D51&gt;=0.75,H51&lt;15.076,B51&lt;3.35),5.133,"shouldnthappen"))))))))))))))))))))))))))))))))))))</f>
        <v>1.5</v>
      </c>
      <c r="AA51" s="1" t="n">
        <f aca="false">IF(AND(D51&gt;=0.45,A51&lt;5.05,D51&lt;0.8),1.6,IF(AND(D51&gt;=0.45,A51&gt;=5.05,D51&lt;0.8),1.7,IF(AND(H51&gt;=16.244,F51&gt;=2.5,D51&gt;=0.8),6.533,IF(AND(A51&lt;4.35,D51&lt;0.45,A51&lt;5.05,D51&lt;0.8),1.1,IF(AND(H51&gt;=14.877,D51&lt;0.45,A51&gt;=5.05,D51&lt;0.8),1.3,IF(AND(D51&gt;=1.4,A51&lt;5.65,F51&lt;2.5,D51&gt;=0.8),4.5,IF(AND(A51&gt;=7.25,H51&lt;16.244,F51&gt;=2.5,D51&gt;=0.8),6.5,IF(AND(A51&gt;=4.75,A51&gt;=4.35,D51&lt;0.45,A51&lt;5.05,D51&lt;0.8),1.35,IF(AND(A51&lt;5.3,D51&lt;1.4,A51&lt;5.65,F51&lt;2.5,D51&gt;=0.8),3.1,IF(AND(A51&gt;=6.8,A51&gt;=6.55,A51&gt;=5.65,F51&lt;2.5,D51&gt;=0.8),4.9,IF(AND(H51&lt;5.767,A51&lt;7.25,H51&lt;16.244,F51&gt;=2.5,D51&gt;=0.8),4.5,IF(AND(G51&gt;=0.522,A51&lt;4.75,A51&gt;=4.35,D51&lt;0.45,A51&lt;5.05,D51&lt;0.8),1.2,IF(AND(G51&gt;=0.948,D51&lt;0.35,H51&lt;14.877,D51&lt;0.45,A51&gt;=5.05,D51&lt;0.8),1.7,IF(AND(H51&lt;13.089,D51&gt;=0.35,H51&lt;14.877,D51&lt;0.45,A51&gt;=5.05,D51&lt;0.8),1.5,IF(AND(H51&gt;=13.089,D51&gt;=0.35,H51&lt;14.877,D51&lt;0.45,A51&gt;=5.05,D51&lt;0.8),1.3,IF(AND(B51&gt;=2.95,A51&gt;=5.3,D51&lt;1.4,A51&lt;5.65,F51&lt;2.5,D51&gt;=0.8),4.1,IF(AND(H51&lt;9.181,A51&lt;6.05,A51&lt;6.55,A51&gt;=5.65,F51&lt;2.5,D51&gt;=0.8),5.1,IF(AND(H51&gt;=9.181,A51&lt;6.05,A51&lt;6.55,A51&gt;=5.65,F51&lt;2.5,D51&gt;=0.8),4.3,IF(AND(G51&gt;=0.867,A51&gt;=6.05,A51&lt;6.55,A51&gt;=5.65,F51&lt;2.5,D51&gt;=0.8),4.9,IF(AND(B51&lt;3.05,A51&lt;6.8,A51&gt;=6.55,A51&gt;=5.65,F51&lt;2.5,D51&gt;=0.8),5,IF(AND(B51&gt;=3.05,A51&lt;6.8,A51&gt;=6.55,A51&gt;=5.65,F51&lt;2.5,D51&gt;=0.8),4.55,IF(AND(H51&gt;=14.144,G51&lt;0.522,A51&lt;4.75,A51&gt;=4.35,D51&lt;0.45,A51&lt;5.05,D51&lt;0.8),1.3,IF(AND(B51&lt;2.7,B51&lt;2.95,A51&gt;=5.3,D51&lt;1.4,A51&lt;5.65,F51&lt;2.5,D51&gt;=0.8),3.78,IF(AND(B51&gt;=2.7,B51&lt;2.95,A51&gt;=5.3,D51&lt;1.4,A51&lt;5.65,F51&lt;2.5,D51&gt;=0.8),3.6,IF(AND(G51&lt;0.638,G51&lt;0.867,A51&gt;=6.05,A51&lt;6.55,A51&gt;=5.65,F51&lt;2.5,D51&gt;=0.8),4.433,IF(AND(G51&gt;=0.638,G51&lt;0.867,A51&gt;=6.05,A51&lt;6.55,A51&gt;=5.65,F51&lt;2.5,D51&gt;=0.8),4,IF(AND(A51&lt;6.35,H51&lt;11.146,H51&gt;=5.767,A51&lt;7.25,H51&lt;16.244,F51&gt;=2.5,D51&gt;=0.8),5.1,IF(AND(A51&lt;4.5,H51&lt;14.144,G51&lt;0.522,A51&lt;4.75,A51&gt;=4.35,D51&lt;0.45,A51&lt;5.05,D51&lt;0.8),1.35,IF(AND(A51&gt;=4.5,H51&lt;14.144,G51&lt;0.522,A51&lt;4.75,A51&gt;=4.35,D51&lt;0.45,A51&lt;5.05,D51&lt;0.8),1.4,IF(AND(A51&lt;5.15,B51&lt;3.75,G51&lt;0.948,D51&lt;0.35,H51&lt;14.877,D51&lt;0.45,A51&gt;=5.05,D51&lt;0.8),1.4,IF(AND(A51&gt;=5.15,B51&lt;3.75,G51&lt;0.948,D51&lt;0.35,H51&lt;14.877,D51&lt;0.45,A51&gt;=5.05,D51&lt;0.8),1.5,IF(AND(G51&lt;0.112,B51&gt;=3.75,G51&lt;0.948,D51&lt;0.35,H51&lt;14.877,D51&lt;0.45,A51&gt;=5.05,D51&lt;0.8),1.5,IF(AND(G51&gt;=0.112,B51&gt;=3.75,G51&lt;0.948,D51&lt;0.35,H51&lt;14.877,D51&lt;0.45,A51&gt;=5.05,D51&lt;0.8),1.6,IF(AND(G51&lt;0.075,A51&gt;=6.35,H51&lt;11.146,H51&gt;=5.767,A51&lt;7.25,H51&lt;16.244,F51&gt;=2.5,D51&gt;=0.8),5.5,IF(AND(G51&gt;=0.075,A51&gt;=6.35,H51&lt;11.146,H51&gt;=5.767,A51&lt;7.25,H51&lt;16.244,F51&gt;=2.5,D51&gt;=0.8),5.24,IF(AND(B51&lt;2.95,D51&lt;1.9,H51&gt;=11.146,H51&gt;=5.767,A51&lt;7.25,H51&lt;16.244,F51&gt;=2.5,D51&gt;=0.8),5.65,IF(AND(B51&gt;=2.95,D51&lt;1.9,H51&gt;=11.146,H51&gt;=5.767,A51&lt;7.25,H51&lt;16.244,F51&gt;=2.5,D51&gt;=0.8),5.8,IF(AND(H51&lt;13.42,D51&gt;=1.9,H51&gt;=11.146,H51&gt;=5.767,A51&lt;7.25,H51&lt;16.244,F51&gt;=2.5,D51&gt;=0.8),5.6,IF(AND(H51&gt;=13.42,D51&gt;=1.9,H51&gt;=11.146,H51&gt;=5.767,A51&lt;7.25,H51&lt;16.244,F51&gt;=2.5,D51&gt;=0.8),5.34,"shouldnthappen")))))))))))))))))))))))))))))))))))))))</f>
        <v>1.5</v>
      </c>
      <c r="AB51" s="1" t="n">
        <f aca="false">IF(AND(D51&gt;=0.35,F51&lt;1.5),1.5,IF(AND(F51&lt;2.5,D51&gt;=1.55,F51&gt;=1.5),4.85,IF(AND(H51&lt;8.308,D51&lt;0.15,D51&lt;0.35,F51&lt;1.5),1.5,IF(AND(H51&gt;=8.308,D51&lt;0.15,D51&lt;0.35,F51&lt;1.5),1.4,IF(AND(H51&lt;5.523,D51&gt;=0.15,D51&lt;0.35,F51&lt;1.5),1,IF(AND(G51&lt;0.572,H51&lt;10.688,D51&lt;1.55,F51&gt;=1.5),3.75,IF(AND(B51&gt;=3.5,F51&gt;=2.5,D51&gt;=1.55,F51&gt;=1.5),6.3,IF(AND(A51&gt;=5.65,G51&gt;=0.572,H51&lt;10.688,D51&lt;1.55,F51&gt;=1.5),4.45,IF(AND(B51&gt;=2.85,A51&lt;6.15,H51&gt;=10.688,D51&lt;1.55,F51&gt;=1.5),4.35,IF(AND(H51&gt;=16.284,B51&lt;3.5,F51&gt;=2.5,D51&gt;=1.55,F51&gt;=1.5),6.6,IF(AND(G51&gt;=0.241,G51&lt;0.338,H51&gt;=5.523,D51&gt;=0.15,D51&lt;0.35,F51&lt;1.5),1.25,IF(AND(A51&lt;5.05,G51&gt;=0.338,H51&gt;=5.523,D51&gt;=0.15,D51&lt;0.35,F51&lt;1.5),1.35,IF(AND(B51&lt;2.7,A51&lt;5.65,G51&gt;=0.572,H51&lt;10.688,D51&lt;1.55,F51&gt;=1.5),4,IF(AND(B51&gt;=2.7,A51&lt;5.65,G51&gt;=0.572,H51&lt;10.688,D51&lt;1.55,F51&gt;=1.5),3.6,IF(AND(B51&lt;2.45,B51&lt;2.85,A51&lt;6.15,H51&gt;=10.688,D51&lt;1.55,F51&gt;=1.5),3.7,IF(AND(A51&lt;6.25,B51&lt;2.85,A51&gt;=6.15,H51&gt;=10.688,D51&lt;1.55,F51&gt;=1.5),4.5,IF(AND(A51&gt;=6.25,B51&lt;2.85,A51&gt;=6.15,H51&gt;=10.688,D51&lt;1.55,F51&gt;=1.5),4.86,IF(AND(D51&gt;=1.45,B51&gt;=2.85,A51&gt;=6.15,H51&gt;=10.688,D51&lt;1.55,F51&gt;=1.5),4.8,IF(AND(H51&lt;8.202,H51&lt;16.284,B51&lt;3.5,F51&gt;=2.5,D51&gt;=1.55,F51&gt;=1.5),5.7,IF(AND(A51&gt;=5.1,G51&lt;0.241,G51&lt;0.338,H51&gt;=5.523,D51&gt;=0.15,D51&lt;0.35,F51&lt;1.5),1.5,IF(AND(B51&gt;=3.75,A51&gt;=5.05,G51&gt;=0.338,H51&gt;=5.523,D51&gt;=0.15,D51&lt;0.35,F51&lt;1.5),1.6,IF(AND(A51&lt;5.7,B51&gt;=2.45,B51&lt;2.85,A51&lt;6.15,H51&gt;=10.688,D51&lt;1.55,F51&gt;=1.5),3.9,IF(AND(A51&gt;=5.7,B51&gt;=2.45,B51&lt;2.85,A51&lt;6.15,H51&gt;=10.688,D51&lt;1.55,F51&gt;=1.5),4.02,IF(AND(H51&lt;13.654,D51&lt;1.45,B51&gt;=2.85,A51&gt;=6.15,H51&gt;=10.688,D51&lt;1.55,F51&gt;=1.5),4.333,IF(AND(H51&gt;=13.654,D51&lt;1.45,B51&gt;=2.85,A51&gt;=6.15,H51&gt;=10.688,D51&lt;1.55,F51&gt;=1.5),4.54,IF(AND(A51&lt;6.15,H51&gt;=8.202,H51&lt;16.284,B51&lt;3.5,F51&gt;=2.5,D51&gt;=1.55,F51&gt;=1.5),5,IF(AND(H51&lt;13.924,A51&lt;5.1,G51&lt;0.241,G51&lt;0.338,H51&gt;=5.523,D51&gt;=0.15,D51&lt;0.35,F51&lt;1.5),1.4,IF(AND(H51&gt;=13.924,A51&lt;5.1,G51&lt;0.241,G51&lt;0.338,H51&gt;=5.523,D51&gt;=0.15,D51&lt;0.35,F51&lt;1.5),1.5,IF(AND(D51&lt;0.25,B51&lt;3.75,A51&gt;=5.05,G51&gt;=0.338,H51&gt;=5.523,D51&gt;=0.15,D51&lt;0.35,F51&lt;1.5),1.5,IF(AND(D51&gt;=0.25,B51&lt;3.75,A51&gt;=5.05,G51&gt;=0.338,H51&gt;=5.523,D51&gt;=0.15,D51&lt;0.35,F51&lt;1.5),1.4,IF(AND(H51&lt;8.884,B51&gt;=3.05,A51&gt;=6.15,H51&gt;=8.202,H51&lt;16.284,B51&lt;3.5,F51&gt;=2.5,D51&gt;=1.55,F51&gt;=1.5),5.1,IF(AND(A51&lt;6.45,G51&lt;0.368,B51&lt;3.05,A51&gt;=6.15,H51&gt;=8.202,H51&lt;16.284,B51&lt;3.5,F51&gt;=2.5,D51&gt;=1.55,F51&gt;=1.5),5.525,IF(AND(A51&gt;=6.45,G51&lt;0.368,B51&lt;3.05,A51&gt;=6.15,H51&gt;=8.202,H51&lt;16.284,B51&lt;3.5,F51&gt;=2.5,D51&gt;=1.55,F51&gt;=1.5),5.35,IF(AND(D51&lt;2.25,G51&gt;=0.368,B51&lt;3.05,A51&gt;=6.15,H51&gt;=8.202,H51&lt;16.284,B51&lt;3.5,F51&gt;=2.5,D51&gt;=1.55,F51&gt;=1.5),5.8,IF(AND(D51&gt;=2.25,G51&gt;=0.368,B51&lt;3.05,A51&gt;=6.15,H51&gt;=8.202,H51&lt;16.284,B51&lt;3.5,F51&gt;=2.5,D51&gt;=1.55,F51&gt;=1.5),5.2,IF(AND(H51&lt;10.257,H51&gt;=8.884,B51&gt;=3.05,A51&gt;=6.15,H51&gt;=8.202,H51&lt;16.284,B51&lt;3.5,F51&gt;=2.5,D51&gt;=1.55,F51&gt;=1.5),5.9,IF(AND(H51&gt;=10.257,H51&gt;=8.884,B51&gt;=3.05,A51&gt;=6.15,H51&gt;=8.202,H51&lt;16.284,B51&lt;3.5,F51&gt;=2.5,D51&gt;=1.55,F51&gt;=1.5),5.48,"shouldnthappen")))))))))))))))))))))))))))))))))))))</f>
        <v>1.5</v>
      </c>
      <c r="AC51" s="1" t="n">
        <f aca="false">IF(AND(H51&lt;5.748,A51&lt;5.05,D51&lt;0.8),1,IF(AND(B51&lt;3.35,A51&gt;=5.05,D51&lt;0.8),1.7,IF(AND(A51&lt;5.85,G51&lt;0.154,D51&gt;=0.8),4.5,IF(AND(D51&gt;=0.45,H51&gt;=5.748,A51&lt;5.05,D51&lt;0.8),1.6,IF(AND(G51&gt;=0.934,B51&gt;=3.35,A51&gt;=5.05,D51&lt;0.8),1.7,IF(AND(D51&lt;2.1,A51&gt;=5.85,G51&lt;0.154,D51&gt;=0.8),6.15,IF(AND(D51&gt;=2.1,A51&gt;=5.85,G51&lt;0.154,D51&gt;=0.8),5.5,IF(AND(A51&lt;6.1,D51&gt;=1.55,G51&gt;=0.154,D51&gt;=0.8),5,IF(AND(H51&gt;=14.379,G51&lt;0.934,B51&gt;=3.35,A51&gt;=5.05,D51&lt;0.8),1.58,IF(AND(G51&lt;0.379,A51&gt;=6.1,D51&gt;=1.55,G51&gt;=0.154,D51&gt;=0.8),5.42,IF(AND(H51&lt;13.924,G51&lt;0.227,D51&lt;0.45,H51&gt;=5.748,A51&lt;5.05,D51&lt;0.8),1.4,IF(AND(H51&gt;=13.924,G51&lt;0.227,D51&lt;0.45,H51&gt;=5.748,A51&lt;5.05,D51&lt;0.8),1.5,IF(AND(B51&lt;3.1,G51&gt;=0.227,D51&lt;0.45,H51&gt;=5.748,A51&lt;5.05,D51&lt;0.8),1.1,IF(AND(G51&lt;0.13,H51&lt;14.379,G51&lt;0.934,B51&gt;=3.35,A51&gt;=5.05,D51&lt;0.8),1.4,IF(AND(D51&lt;1.05,A51&lt;5.65,D51&lt;1.35,D51&lt;1.55,G51&gt;=0.154,D51&gt;=0.8),3.7,IF(AND(D51&lt;1.25,A51&gt;=5.65,D51&lt;1.35,D51&lt;1.55,G51&gt;=0.154,D51&gt;=0.8),4.06,IF(AND(D51&gt;=1.25,A51&gt;=5.65,D51&lt;1.35,D51&lt;1.55,G51&gt;=0.154,D51&gt;=0.8),4.425,IF(AND(H51&lt;13.654,D51&lt;1.45,D51&gt;=1.35,D51&lt;1.55,G51&gt;=0.154,D51&gt;=0.8),4.275,IF(AND(G51&lt;0.259,D51&gt;=1.45,D51&gt;=1.35,D51&lt;1.55,G51&gt;=0.154,D51&gt;=0.8),5.1,IF(AND(B51&lt;2.95,G51&gt;=0.379,A51&gt;=6.1,D51&gt;=1.55,G51&gt;=0.154,D51&gt;=0.8),6.3,IF(AND(B51&lt;3.25,B51&gt;=3.1,G51&gt;=0.227,D51&lt;0.45,H51&gt;=5.748,A51&lt;5.05,D51&lt;0.8),1.3,IF(AND(B51&gt;=3.25,B51&gt;=3.1,G51&gt;=0.227,D51&lt;0.45,H51&gt;=5.748,A51&lt;5.05,D51&lt;0.8),1.4,IF(AND(H51&gt;=13.372,G51&gt;=0.13,H51&lt;14.379,G51&lt;0.934,B51&gt;=3.35,A51&gt;=5.05,D51&lt;0.8),1.4,IF(AND(H51&lt;6.69,D51&gt;=1.05,A51&lt;5.65,D51&lt;1.35,D51&lt;1.55,G51&gt;=0.154,D51&gt;=0.8),4.033,IF(AND(H51&gt;=6.69,D51&gt;=1.05,A51&lt;5.65,D51&lt;1.35,D51&lt;1.55,G51&gt;=0.154,D51&gt;=0.8),3.88,IF(AND(B51&lt;2.85,H51&gt;=13.654,D51&lt;1.45,D51&gt;=1.35,D51&lt;1.55,G51&gt;=0.154,D51&gt;=0.8),4.8,IF(AND(B51&gt;=2.85,H51&gt;=13.654,D51&lt;1.45,D51&gt;=1.35,D51&lt;1.55,G51&gt;=0.154,D51&gt;=0.8),4.7,IF(AND(H51&lt;11.681,G51&gt;=0.259,D51&gt;=1.45,D51&gt;=1.35,D51&lt;1.55,G51&gt;=0.154,D51&gt;=0.8),4.85,IF(AND(H51&gt;=11.681,G51&gt;=0.259,D51&gt;=1.45,D51&gt;=1.35,D51&lt;1.55,G51&gt;=0.154,D51&gt;=0.8),4.633,IF(AND(A51&lt;6.25,B51&gt;=2.95,G51&gt;=0.379,A51&gt;=6.1,D51&gt;=1.55,G51&gt;=0.154,D51&gt;=0.8),5.4,IF(AND(D51&lt;0.3,H51&lt;13.372,G51&gt;=0.13,H51&lt;14.379,G51&lt;0.934,B51&gt;=3.35,A51&gt;=5.05,D51&lt;0.8),1.475,IF(AND(D51&gt;=0.3,H51&lt;13.372,G51&gt;=0.13,H51&lt;14.379,G51&lt;0.934,B51&gt;=3.35,A51&gt;=5.05,D51&lt;0.8),1.5,IF(AND(B51&lt;3.15,A51&gt;=6.25,B51&gt;=2.95,G51&gt;=0.379,A51&gt;=6.1,D51&gt;=1.55,G51&gt;=0.154,D51&gt;=0.8),5.7,IF(AND(B51&gt;=3.15,A51&gt;=6.25,B51&gt;=2.95,G51&gt;=0.379,A51&gt;=6.1,D51&gt;=1.55,G51&gt;=0.154,D51&gt;=0.8),5.933,"shouldnthappen"))))))))))))))))))))))))))))))))))</f>
        <v>1.475</v>
      </c>
      <c r="AD51" s="1" t="n">
        <f aca="false">IF(AND(H51&lt;6.621,A51&lt;4.95,D51&lt;0.8),1,IF(AND(H51&lt;14.144,H51&gt;=6.621,A51&lt;4.95,D51&lt;0.8),1.4,IF(AND(H51&gt;=14.144,H51&gt;=6.621,A51&lt;4.95,D51&lt;0.8),1.3,IF(AND(G51&lt;0.13,B51&gt;=3.85,A51&gt;=4.95,D51&lt;0.8),1.3,IF(AND(G51&gt;=0.13,B51&gt;=3.85,A51&gt;=4.95,D51&lt;0.8),1.425,IF(AND(A51&gt;=6.05,B51&lt;2.75,D51&lt;1.55,D51&gt;=0.8),4.9,IF(AND(A51&gt;=7.3,G51&lt;0.119,D51&gt;=1.55,D51&gt;=0.8),6.7,IF(AND(H51&lt;6.555,D51&lt;0.25,B51&lt;3.85,A51&gt;=4.95,D51&lt;0.8),1.7,IF(AND(B51&lt;3.4,D51&gt;=0.25,B51&lt;3.85,A51&gt;=4.95,D51&lt;0.8),1.7,IF(AND(B51&gt;=3.4,D51&gt;=0.25,B51&lt;3.85,A51&gt;=4.95,D51&lt;0.8),1.6,IF(AND(A51&lt;5.05,A51&lt;6.05,B51&lt;2.75,D51&lt;1.55,D51&gt;=0.8),3.3,IF(AND(B51&lt;2.85,D51&lt;1.35,B51&gt;=2.75,D51&lt;1.55,D51&gt;=0.8),4.5,IF(AND(H51&lt;12.206,D51&gt;=1.35,B51&gt;=2.75,D51&lt;1.55,D51&gt;=0.8),4.7,IF(AND(H51&gt;=12.206,D51&gt;=1.35,B51&gt;=2.75,D51&lt;1.55,D51&gt;=0.8),4.52,IF(AND(G51&lt;0.024,A51&lt;7.3,G51&lt;0.119,D51&gt;=1.55,D51&gt;=0.8),5.7,IF(AND(G51&gt;=0.024,A51&lt;7.3,G51&lt;0.119,D51&gt;=1.55,D51&gt;=0.8),5.6,IF(AND(F51&lt;2.5,G51&lt;0.417,G51&gt;=0.119,D51&gt;=1.55,D51&gt;=0.8),5.05,IF(AND(B51&lt;3.15,H51&gt;=6.555,D51&lt;0.25,B51&lt;3.85,A51&gt;=4.95,D51&lt;0.8),1.6,IF(AND(G51&lt;0.356,A51&gt;=5.05,A51&lt;6.05,B51&lt;2.75,D51&lt;1.55,D51&gt;=0.8),4.12,IF(AND(A51&lt;5.65,B51&gt;=2.85,D51&lt;1.35,B51&gt;=2.75,D51&lt;1.55,D51&gt;=0.8),3.6,IF(AND(B51&lt;3.15,F51&gt;=2.5,G51&lt;0.417,G51&gt;=0.119,D51&gt;=1.55,D51&gt;=0.8),5.18,IF(AND(B51&gt;=3.15,F51&gt;=2.5,G51&lt;0.417,G51&gt;=0.119,D51&gt;=1.55,D51&gt;=0.8),5.3,IF(AND(D51&lt;1.7,A51&lt;6.95,G51&gt;=0.417,G51&gt;=0.119,D51&gt;=1.55,D51&gt;=0.8),4.7,IF(AND(A51&lt;7.25,A51&gt;=6.95,G51&gt;=0.417,G51&gt;=0.119,D51&gt;=1.55,D51&gt;=0.8),5.8,IF(AND(A51&gt;=7.25,A51&gt;=6.95,G51&gt;=0.417,G51&gt;=0.119,D51&gt;=1.55,D51&gt;=0.8),6.333,IF(AND(H51&lt;8.594,B51&gt;=3.15,H51&gt;=6.555,D51&lt;0.25,B51&lt;3.85,A51&gt;=4.95,D51&lt;0.8),1.4,IF(AND(H51&gt;=8.594,B51&gt;=3.15,H51&gt;=6.555,D51&lt;0.25,B51&lt;3.85,A51&gt;=4.95,D51&lt;0.8),1.5,IF(AND(H51&gt;=11.218,G51&gt;=0.356,A51&gt;=5.05,A51&lt;6.05,B51&lt;2.75,D51&lt;1.55,D51&gt;=0.8),3.925,IF(AND(A51&gt;=6.5,A51&gt;=5.65,B51&gt;=2.85,D51&lt;1.35,B51&gt;=2.75,D51&lt;1.55,D51&gt;=0.8),4.6,IF(AND(H51&lt;8.602,H51&lt;11.218,G51&gt;=0.356,A51&gt;=5.05,A51&lt;6.05,B51&lt;2.75,D51&lt;1.55,D51&gt;=0.8),3.95,IF(AND(H51&gt;=8.602,H51&lt;11.218,G51&gt;=0.356,A51&gt;=5.05,A51&lt;6.05,B51&lt;2.75,D51&lt;1.55,D51&gt;=0.8),3.75,IF(AND(H51&lt;10.129,A51&lt;6.5,A51&gt;=5.65,B51&gt;=2.85,D51&lt;1.35,B51&gt;=2.75,D51&lt;1.55,D51&gt;=0.8),4.2,IF(AND(H51&gt;=10.129,A51&lt;6.5,A51&gt;=5.65,B51&gt;=2.85,D51&lt;1.35,B51&gt;=2.75,D51&lt;1.55,D51&gt;=0.8),4.267,IF(AND(D51&lt;2.2,B51&lt;3.05,D51&gt;=1.7,A51&lt;6.95,G51&gt;=0.417,G51&gt;=0.119,D51&gt;=1.55,D51&gt;=0.8),5.3,IF(AND(D51&gt;=2.2,B51&lt;3.05,D51&gt;=1.7,A51&lt;6.95,G51&gt;=0.417,G51&gt;=0.119,D51&gt;=1.55,D51&gt;=0.8),5.133,IF(AND(D51&lt;2.45,B51&gt;=3.05,D51&gt;=1.7,A51&lt;6.95,G51&gt;=0.417,G51&gt;=0.119,D51&gt;=1.55,D51&gt;=0.8),5.6,IF(AND(D51&gt;=2.45,B51&gt;=3.05,D51&gt;=1.7,A51&lt;6.95,G51&gt;=0.417,G51&gt;=0.119,D51&gt;=1.55,D51&gt;=0.8),6,"shouldnthappen")))))))))))))))))))))))))))))))))))))</f>
        <v>1.5</v>
      </c>
      <c r="AE51" s="1" t="n">
        <f aca="false">IF(AND(G51&lt;0.123,D51&gt;=0.25,D51&lt;0.75),1.3,IF(AND(H51&gt;=16.774,D51&gt;=1.75,D51&gt;=0.75),6.4,IF(AND(B51&lt;3.4,A51&lt;4.8,D51&lt;0.25,D51&lt;0.75),1.22,IF(AND(B51&gt;=3.4,A51&lt;4.8,D51&lt;0.25,D51&lt;0.75),1,IF(AND(A51&gt;=5.45,A51&gt;=4.8,D51&lt;0.25,D51&lt;0.75),1.367,IF(AND(H51&gt;=10.688,D51&lt;1.35,D51&lt;1.75,D51&gt;=0.75),4.2,IF(AND(A51&lt;5.3,D51&gt;=1.35,D51&lt;1.75,D51&gt;=0.75),4.05,IF(AND(G51&gt;=0.857,H51&lt;16.774,D51&gt;=1.75,D51&gt;=0.75),5.02,IF(AND(H51&lt;6.089,A51&lt;5.45,A51&gt;=4.8,D51&lt;0.25,D51&lt;0.75),1.7,IF(AND(G51&lt;0.184,D51&lt;0.35,G51&gt;=0.123,D51&gt;=0.25,D51&lt;0.75),1.7,IF(AND(G51&gt;=0.184,D51&lt;0.35,G51&gt;=0.123,D51&gt;=0.25,D51&lt;0.75),1.48,IF(AND(A51&lt;5.25,D51&gt;=0.35,G51&gt;=0.123,D51&gt;=0.25,D51&lt;0.75),1.75,IF(AND(A51&gt;=5.25,D51&gt;=0.35,G51&gt;=0.123,D51&gt;=0.25,D51&lt;0.75),1.5,IF(AND(A51&lt;5.3,H51&lt;10.688,D51&lt;1.35,D51&lt;1.75,D51&gt;=0.75),3.15,IF(AND(H51&lt;9.474,A51&gt;=5.3,D51&gt;=1.35,D51&lt;1.75,D51&gt;=0.75),4.95,IF(AND(G51&gt;=0.779,G51&lt;0.857,H51&lt;16.774,D51&gt;=1.75,D51&gt;=0.75),6,IF(AND(G51&lt;0.05,H51&gt;=6.089,A51&lt;5.45,A51&gt;=4.8,D51&lt;0.25,D51&lt;0.75),1.4,IF(AND(H51&lt;6.69,A51&gt;=5.3,H51&lt;10.688,D51&lt;1.35,D51&lt;1.75,D51&gt;=0.75),4.033,IF(AND(H51&gt;=6.69,A51&gt;=5.3,H51&lt;10.688,D51&lt;1.35,D51&lt;1.75,D51&gt;=0.75),3.733,IF(AND(B51&lt;2.5,H51&gt;=9.474,A51&gt;=5.3,D51&gt;=1.35,D51&lt;1.75,D51&gt;=0.75),4.5,IF(AND(D51&gt;=2.45,G51&lt;0.779,G51&lt;0.857,H51&lt;16.774,D51&gt;=1.75,D51&gt;=0.75),6,IF(AND(B51&gt;=3.75,G51&gt;=0.05,H51&gt;=6.089,A51&lt;5.45,A51&gt;=4.8,D51&lt;0.25,D51&lt;0.75),1.6,IF(AND(H51&lt;13.695,B51&gt;=2.5,H51&gt;=9.474,A51&gt;=5.3,D51&gt;=1.35,D51&lt;1.75,D51&gt;=0.75),4.567,IF(AND(G51&gt;=0.654,D51&lt;2.45,G51&lt;0.779,G51&lt;0.857,H51&lt;16.774,D51&gt;=1.75,D51&gt;=0.75),4.9,IF(AND(G51&gt;=0.73,B51&lt;3.75,G51&gt;=0.05,H51&gt;=6.089,A51&lt;5.45,A51&gt;=4.8,D51&lt;0.25,D51&lt;0.75),1.4,IF(AND(A51&lt;6.65,H51&gt;=13.695,B51&gt;=2.5,H51&gt;=9.474,A51&gt;=5.3,D51&gt;=1.35,D51&lt;1.75,D51&gt;=0.75),4.4,IF(AND(A51&gt;=6.65,H51&gt;=13.695,B51&gt;=2.5,H51&gt;=9.474,A51&gt;=5.3,D51&gt;=1.35,D51&lt;1.75,D51&gt;=0.75),4.84,IF(AND(B51&lt;2.75,G51&lt;0.654,D51&lt;2.45,G51&lt;0.779,G51&lt;0.857,H51&lt;16.774,D51&gt;=1.75,D51&gt;=0.75),5.2,IF(AND(H51&lt;9.524,G51&lt;0.73,B51&lt;3.75,G51&gt;=0.05,H51&gt;=6.089,A51&lt;5.45,A51&gt;=4.8,D51&lt;0.25,D51&lt;0.75),1.5,IF(AND(H51&gt;=9.524,G51&lt;0.73,B51&lt;3.75,G51&gt;=0.05,H51&gt;=6.089,A51&lt;5.45,A51&gt;=4.8,D51&lt;0.25,D51&lt;0.75),1.4,IF(AND(H51&gt;=13.644,B51&gt;=2.75,G51&lt;0.654,D51&lt;2.45,G51&lt;0.779,G51&lt;0.857,H51&lt;16.774,D51&gt;=1.75,D51&gt;=0.75),6.033,IF(AND(A51&gt;=6.85,H51&lt;13.644,B51&gt;=2.75,G51&lt;0.654,D51&lt;2.45,G51&lt;0.779,G51&lt;0.857,H51&lt;16.774,D51&gt;=1.75,D51&gt;=0.75),5.1,IF(AND(A51&gt;=6.75,A51&lt;6.85,H51&lt;13.644,B51&gt;=2.75,G51&lt;0.654,D51&lt;2.45,G51&lt;0.779,G51&lt;0.857,H51&lt;16.774,D51&gt;=1.75,D51&gt;=0.75),5.9,IF(AND(D51&gt;=2.35,A51&lt;6.75,A51&lt;6.85,H51&lt;13.644,B51&gt;=2.75,G51&lt;0.654,D51&lt;2.45,G51&lt;0.779,G51&lt;0.857,H51&lt;16.774,D51&gt;=1.75,D51&gt;=0.75),5.6,IF(AND(H51&lt;11.146,D51&lt;2.35,A51&lt;6.75,A51&lt;6.85,H51&lt;13.644,B51&gt;=2.75,G51&lt;0.654,D51&lt;2.45,G51&lt;0.779,G51&lt;0.857,H51&lt;16.774,D51&gt;=1.75,D51&gt;=0.75),5.4,IF(AND(H51&gt;=11.146,D51&lt;2.35,A51&lt;6.75,A51&lt;6.85,H51&lt;13.644,B51&gt;=2.75,G51&lt;0.654,D51&lt;2.45,G51&lt;0.779,G51&lt;0.857,H51&lt;16.774,D51&gt;=1.75,D51&gt;=0.75),5.6,"shouldnthappen"))))))))))))))))))))))))))))))))))))</f>
        <v>1.4</v>
      </c>
      <c r="AF51" s="1" t="n">
        <f aca="false">IF(AND(A51&lt;4.5,D51&lt;0.8),1.233,IF(AND(B51&lt;3.05,A51&gt;=4.5,D51&lt;0.8),1.4,IF(AND(D51&gt;=0.45,B51&gt;=3.05,A51&gt;=4.5,D51&lt;0.8),1.667,IF(AND(D51&lt;1.05,D51&lt;1.35,A51&lt;6.25,D51&gt;=0.8),3.633,IF(AND(H51&lt;13.935,A51&gt;=7.05,A51&gt;=6.25,D51&gt;=0.8),6,IF(AND(G51&gt;=0.948,D51&lt;0.45,B51&gt;=3.05,A51&gt;=4.5,D51&lt;0.8),1.7,IF(AND(G51&lt;0.652,D51&gt;=1.05,D51&lt;1.35,A51&lt;6.25,D51&gt;=0.8),4.16,IF(AND(D51&gt;=2.15,D51&gt;=1.75,D51&gt;=1.35,A51&lt;6.25,D51&gt;=0.8),5.4,IF(AND(G51&gt;=0.912,F51&lt;2.5,A51&lt;7.05,A51&gt;=6.25,D51&gt;=0.8),4.4,IF(AND(B51&gt;=3.25,F51&gt;=2.5,A51&lt;7.05,A51&gt;=6.25,D51&gt;=0.8),5.85,IF(AND(H51&lt;17.32,H51&gt;=13.935,A51&gt;=7.05,A51&gt;=6.25,D51&gt;=0.8),6.65,IF(AND(H51&gt;=17.32,H51&gt;=13.935,A51&gt;=7.05,A51&gt;=6.25,D51&gt;=0.8),6.4,IF(AND(H51&gt;=13.547,G51&lt;0.948,D51&lt;0.45,B51&gt;=3.05,A51&gt;=4.5,D51&lt;0.8),1.38,IF(AND(B51&gt;=2.75,G51&gt;=0.652,D51&gt;=1.05,D51&lt;1.35,A51&lt;6.25,D51&gt;=0.8),3.6,IF(AND(H51&lt;9.417,G51&lt;0.404,D51&lt;1.75,D51&gt;=1.35,A51&lt;6.25,D51&gt;=0.8),4.2,IF(AND(H51&gt;=9.417,G51&lt;0.404,D51&lt;1.75,D51&gt;=1.35,A51&lt;6.25,D51&gt;=0.8),4.5,IF(AND(G51&lt;0.464,G51&gt;=0.404,D51&lt;1.75,D51&gt;=1.35,A51&lt;6.25,D51&gt;=0.8),4.5,IF(AND(G51&gt;=0.464,G51&gt;=0.404,D51&lt;1.75,D51&gt;=1.35,A51&lt;6.25,D51&gt;=0.8),4.625,IF(AND(D51&lt;1.85,D51&lt;2.15,D51&gt;=1.75,D51&gt;=1.35,A51&lt;6.25,D51&gt;=0.8),4.9,IF(AND(D51&gt;=1.85,D51&lt;2.15,D51&gt;=1.75,D51&gt;=1.35,A51&lt;6.25,D51&gt;=0.8),5.05,IF(AND(G51&lt;0.332,G51&lt;0.912,F51&lt;2.5,A51&lt;7.05,A51&gt;=6.25,D51&gt;=0.8),4.467,IF(AND(G51&gt;=0.332,G51&lt;0.912,F51&lt;2.5,A51&lt;7.05,A51&gt;=6.25,D51&gt;=0.8),4.767,IF(AND(D51&lt;0.15,H51&lt;13.547,G51&lt;0.948,D51&lt;0.45,B51&gt;=3.05,A51&gt;=4.5,D51&lt;0.8),1.5,IF(AND(D51&lt;1.15,B51&lt;2.75,G51&gt;=0.652,D51&gt;=1.05,D51&lt;1.35,A51&lt;6.25,D51&gt;=0.8),3.9,IF(AND(D51&gt;=1.15,B51&lt;2.75,G51&gt;=0.652,D51&gt;=1.05,D51&lt;1.35,A51&lt;6.25,D51&gt;=0.8),4,IF(AND(D51&gt;=2.25,B51&lt;3.15,B51&lt;3.25,F51&gt;=2.5,A51&lt;7.05,A51&gt;=6.25,D51&gt;=0.8),5.14,IF(AND(G51&lt;0.621,B51&gt;=3.15,B51&lt;3.25,F51&gt;=2.5,A51&lt;7.05,A51&gt;=6.25,D51&gt;=0.8),5.75,IF(AND(G51&gt;=0.621,B51&gt;=3.15,B51&lt;3.25,F51&gt;=2.5,A51&lt;7.05,A51&gt;=6.25,D51&gt;=0.8),5.1,IF(AND(G51&gt;=0.862,D51&gt;=0.15,H51&lt;13.547,G51&lt;0.948,D51&lt;0.45,B51&gt;=3.05,A51&gt;=4.5,D51&lt;0.8),1.5,IF(AND(A51&lt;6.35,D51&lt;2.25,B51&lt;3.15,B51&lt;3.25,F51&gt;=2.5,A51&lt;7.05,A51&gt;=6.25,D51&gt;=0.8),5.267,IF(AND(A51&gt;=6.35,D51&lt;2.25,B51&lt;3.15,B51&lt;3.25,F51&gt;=2.5,A51&lt;7.05,A51&gt;=6.25,D51&gt;=0.8),5.42,IF(AND(A51&lt;5.1,G51&lt;0.862,D51&gt;=0.15,H51&lt;13.547,G51&lt;0.948,D51&lt;0.45,B51&gt;=3.05,A51&gt;=4.5,D51&lt;0.8),1.35,IF(AND(B51&lt;3.95,A51&gt;=5.1,G51&lt;0.862,D51&gt;=0.15,H51&lt;13.547,G51&lt;0.948,D51&lt;0.45,B51&gt;=3.05,A51&gt;=4.5,D51&lt;0.8),1.5,IF(AND(B51&gt;=3.95,A51&gt;=5.1,G51&lt;0.862,D51&gt;=0.15,H51&lt;13.547,G51&lt;0.948,D51&lt;0.45,B51&gt;=3.05,A51&gt;=4.5,D51&lt;0.8),1.467,"shouldnthappen"))))))))))))))))))))))))))))))))))</f>
        <v>1.5</v>
      </c>
      <c r="AG51" s="1" t="n">
        <f aca="false">IF(AND(H51&lt;5.748,A51&lt;4.85,D51&lt;0.75),1,IF(AND(B51&gt;=3.5,D51&gt;=1.75,D51&gt;=0.75),6.2,IF(AND(A51&gt;=4.65,H51&gt;=5.748,A51&lt;4.85,D51&lt;0.75),1.333,IF(AND(H51&lt;6.417,B51&lt;3.45,A51&gt;=4.85,D51&lt;0.75),1.7,IF(AND(A51&lt;5.05,B51&gt;=3.45,A51&gt;=4.85,D51&lt;0.75),1.4,IF(AND(A51&gt;=5.05,B51&gt;=3.45,A51&gt;=4.85,D51&lt;0.75),1.5,IF(AND(F51&gt;=2.5,H51&lt;13.641,D51&lt;1.75,D51&gt;=0.75),4.667,IF(AND(G51&lt;0.187,H51&gt;=13.641,D51&lt;1.75,D51&gt;=0.75),5,IF(AND(A51&gt;=7.1,B51&lt;3.5,D51&gt;=1.75,D51&gt;=0.75),6.575,IF(AND(G51&lt;0.161,A51&lt;4.65,H51&gt;=5.748,A51&lt;4.85,D51&lt;0.75),1.5,IF(AND(H51&lt;8.399,H51&gt;=6.417,B51&lt;3.45,A51&gt;=4.85,D51&lt;0.75),1.5,IF(AND(H51&gt;=8.399,H51&gt;=6.417,B51&lt;3.45,A51&gt;=4.85,D51&lt;0.75),1.625,IF(AND(G51&lt;0.086,F51&lt;2.5,H51&lt;13.641,D51&lt;1.75,D51&gt;=0.75),4.7,IF(AND(D51&lt;1.35,G51&gt;=0.187,H51&gt;=13.641,D51&lt;1.75,D51&gt;=0.75),4.2,IF(AND(G51&lt;0.422,G51&gt;=0.161,A51&lt;4.65,H51&gt;=5.748,A51&lt;4.85,D51&lt;0.75),1.4,IF(AND(G51&gt;=0.422,G51&gt;=0.161,A51&lt;4.65,H51&gt;=5.748,A51&lt;4.85,D51&lt;0.75),1.3,IF(AND(B51&lt;2.5,D51&gt;=1.35,G51&gt;=0.187,H51&gt;=13.641,D51&lt;1.75,D51&gt;=0.75),4.5,IF(AND(B51&lt;2.75,A51&lt;6,A51&lt;7.1,B51&lt;3.5,D51&gt;=1.75,D51&gt;=0.75),5.1,IF(AND(B51&gt;=2.75,A51&lt;6,A51&lt;7.1,B51&lt;3.5,D51&gt;=1.75,D51&gt;=0.75),5.02,IF(AND(A51&lt;5.15,A51&lt;5.9,G51&gt;=0.086,F51&lt;2.5,H51&lt;13.641,D51&lt;1.75,D51&gt;=0.75),3,IF(AND(G51&lt;0.644,A51&gt;=5.9,G51&gt;=0.086,F51&lt;2.5,H51&lt;13.641,D51&lt;1.75,D51&gt;=0.75),4.65,IF(AND(G51&gt;=0.644,A51&gt;=5.9,G51&gt;=0.086,F51&lt;2.5,H51&lt;13.641,D51&lt;1.75,D51&gt;=0.75),4.24,IF(AND(D51&lt;1.45,B51&gt;=2.5,D51&gt;=1.35,G51&gt;=0.187,H51&gt;=13.641,D51&lt;1.75,D51&gt;=0.75),4.68,IF(AND(D51&gt;=1.45,B51&gt;=2.5,D51&gt;=1.35,G51&gt;=0.187,H51&gt;=13.641,D51&lt;1.75,D51&gt;=0.75),4.833,IF(AND(H51&lt;13.18,D51&lt;2.05,A51&gt;=6,A51&lt;7.1,B51&lt;3.5,D51&gt;=1.75,D51&gt;=0.75),5.44,IF(AND(H51&gt;=13.18,D51&lt;2.05,A51&gt;=6,A51&lt;7.1,B51&lt;3.5,D51&gt;=1.75,D51&gt;=0.75),5.1,IF(AND(H51&lt;8.759,D51&gt;=2.05,A51&gt;=6,A51&lt;7.1,B51&lt;3.5,D51&gt;=1.75,D51&gt;=0.75),5.4,IF(AND(A51&gt;=5.75,A51&gt;=5.15,A51&lt;5.9,G51&gt;=0.086,F51&lt;2.5,H51&lt;13.641,D51&lt;1.75,D51&gt;=0.75),3.967,IF(AND(H51&lt;10.159,H51&gt;=8.759,D51&gt;=2.05,A51&gt;=6,A51&lt;7.1,B51&lt;3.5,D51&gt;=1.75,D51&gt;=0.75),5.925,IF(AND(D51&lt;1.2,A51&lt;5.75,A51&gt;=5.15,A51&lt;5.9,G51&gt;=0.086,F51&lt;2.5,H51&lt;13.641,D51&lt;1.75,D51&gt;=0.75),3.667,IF(AND(D51&lt;2.25,H51&gt;=10.159,H51&gt;=8.759,D51&gt;=2.05,A51&gt;=6,A51&lt;7.1,B51&lt;3.5,D51&gt;=1.75,D51&gt;=0.75),5.66,IF(AND(D51&gt;=2.25,H51&gt;=10.159,H51&gt;=8.759,D51&gt;=2.05,A51&gt;=6,A51&lt;7.1,B51&lt;3.5,D51&gt;=1.75,D51&gt;=0.75),5.34,IF(AND(D51&lt;1.35,D51&gt;=1.2,A51&lt;5.75,A51&gt;=5.15,A51&lt;5.9,G51&gt;=0.086,F51&lt;2.5,H51&lt;13.641,D51&lt;1.75,D51&gt;=0.75),4.025,IF(AND(D51&gt;=1.35,D51&gt;=1.2,A51&lt;5.75,A51&gt;=5.15,A51&lt;5.9,G51&gt;=0.086,F51&lt;2.5,H51&lt;13.641,D51&lt;1.75,D51&gt;=0.75),3.9,"shouldnthappen"))))))))))))))))))))))))))))))))))</f>
        <v>1.5</v>
      </c>
      <c r="AH51" s="1" t="n">
        <f aca="false">IF(AND(F51&lt;1.5,H51&lt;6.799,A51&lt;5.45),1.7,IF(AND(F51&gt;=1.5,H51&lt;6.799,A51&lt;5.45),4.1,IF(AND(D51&gt;=0.8,H51&gt;=6.799,A51&lt;5.45),3.9,IF(AND(H51&lt;7.564,F51&lt;2.5,A51&gt;=5.45),3.925,IF(AND(H51&gt;=16.284,F51&gt;=2.5,A51&gt;=5.45),6.5,IF(AND(A51&lt;4.35,D51&lt;0.8,H51&gt;=6.799,A51&lt;5.45),1.1,IF(AND(B51&lt;2.8,D51&lt;1.35,H51&gt;=7.564,F51&lt;2.5,A51&gt;=5.45),4.1,IF(AND(B51&gt;=2.8,D51&lt;1.35,H51&gt;=7.564,F51&lt;2.5,A51&gt;=5.45),4.267,IF(AND(B51&lt;2.75,D51&gt;=1.35,H51&gt;=7.564,F51&lt;2.5,A51&gt;=5.45),5,IF(AND(G51&gt;=0.078,G51&lt;0.26,H51&lt;16.284,F51&gt;=2.5,A51&gt;=5.45),6.06,IF(AND(G51&gt;=0.805,G51&gt;=0.26,H51&lt;16.284,F51&gt;=2.5,A51&gt;=5.45),5.02,IF(AND(H51&gt;=10.109,B51&gt;=3.45,A51&gt;=4.35,D51&lt;0.8,H51&gt;=6.799,A51&lt;5.45),1.55,IF(AND(D51&lt;2.25,G51&lt;0.078,G51&lt;0.26,H51&lt;16.284,F51&gt;=2.5,A51&gt;=5.45),5.6,IF(AND(D51&gt;=2.25,G51&lt;0.078,G51&lt;0.26,H51&lt;16.284,F51&gt;=2.5,A51&gt;=5.45),5.7,IF(AND(A51&lt;6.15,G51&lt;0.805,G51&gt;=0.26,H51&lt;16.284,F51&gt;=2.5,A51&gt;=5.45),4.967,IF(AND(A51&lt;4.65,H51&lt;12.227,B51&lt;3.45,A51&gt;=4.35,D51&lt;0.8,H51&gt;=6.799,A51&lt;5.45),1.333,IF(AND(A51&lt;4.85,H51&gt;=12.227,B51&lt;3.45,A51&gt;=4.35,D51&lt;0.8,H51&gt;=6.799,A51&lt;5.45),1.42,IF(AND(A51&gt;=4.85,H51&gt;=12.227,B51&lt;3.45,A51&gt;=4.35,D51&lt;0.8,H51&gt;=6.799,A51&lt;5.45),1.533,IF(AND(A51&lt;5.05,H51&lt;10.109,B51&gt;=3.45,A51&gt;=4.35,D51&lt;0.8,H51&gt;=6.799,A51&lt;5.45),1.4,IF(AND(A51&gt;=5.05,H51&lt;10.109,B51&gt;=3.45,A51&gt;=4.35,D51&lt;0.8,H51&gt;=6.799,A51&lt;5.45),1.5,IF(AND(G51&lt;0.14,H51&lt;13.531,B51&gt;=2.75,D51&gt;=1.35,H51&gt;=7.564,F51&lt;2.5,A51&gt;=5.45),4.7,IF(AND(G51&lt;0.187,H51&gt;=13.531,B51&gt;=2.75,D51&gt;=1.35,H51&gt;=7.564,F51&lt;2.5,A51&gt;=5.45),5,IF(AND(G51&gt;=0.187,H51&gt;=13.531,B51&gt;=2.75,D51&gt;=1.35,H51&gt;=7.564,F51&lt;2.5,A51&gt;=5.45),4.66,IF(AND(A51&lt;6.35,A51&gt;=6.15,G51&lt;0.805,G51&gt;=0.26,H51&lt;16.284,F51&gt;=2.5,A51&gt;=5.45),6,IF(AND(D51&lt;0.15,A51&gt;=4.65,H51&lt;12.227,B51&lt;3.45,A51&gt;=4.35,D51&lt;0.8,H51&gt;=6.799,A51&lt;5.45),1.5,IF(AND(H51&lt;10.723,G51&gt;=0.14,H51&lt;13.531,B51&gt;=2.75,D51&gt;=1.35,H51&gt;=7.564,F51&lt;2.5,A51&gt;=5.45),4.6,IF(AND(H51&gt;=10.723,G51&gt;=0.14,H51&lt;13.531,B51&gt;=2.75,D51&gt;=1.35,H51&gt;=7.564,F51&lt;2.5,A51&gt;=5.45),4.46,IF(AND(G51&lt;0.364,A51&gt;=6.35,A51&gt;=6.15,G51&lt;0.805,G51&gt;=0.26,H51&lt;16.284,F51&gt;=2.5,A51&gt;=5.45),5.28,IF(AND(A51&lt;5.1,D51&gt;=0.15,A51&gt;=4.65,H51&lt;12.227,B51&lt;3.45,A51&gt;=4.35,D51&lt;0.8,H51&gt;=6.799,A51&lt;5.45),1.36,IF(AND(A51&gt;=5.1,D51&gt;=0.15,A51&gt;=4.65,H51&lt;12.227,B51&lt;3.45,A51&gt;=4.35,D51&lt;0.8,H51&gt;=6.799,A51&lt;5.45),1.4,IF(AND(G51&gt;=0.6,G51&gt;=0.364,A51&gt;=6.35,A51&gt;=6.15,G51&lt;0.805,G51&gt;=0.26,H51&lt;16.284,F51&gt;=2.5,A51&gt;=5.45),5.1,IF(AND(A51&gt;=6.95,G51&lt;0.6,G51&gt;=0.364,A51&gt;=6.35,A51&gt;=6.15,G51&lt;0.805,G51&gt;=0.26,H51&lt;16.284,F51&gt;=2.5,A51&gt;=5.45),5.8,IF(AND(B51&lt;3.2,A51&lt;6.95,G51&lt;0.6,G51&gt;=0.364,A51&gt;=6.35,A51&gt;=6.15,G51&lt;0.805,G51&gt;=0.26,H51&lt;16.284,F51&gt;=2.5,A51&gt;=5.45),5.6,IF(AND(B51&gt;=3.2,A51&lt;6.95,G51&lt;0.6,G51&gt;=0.364,A51&gt;=6.35,A51&gt;=6.15,G51&lt;0.805,G51&gt;=0.26,H51&lt;16.284,F51&gt;=2.5,A51&gt;=5.45),5.7,"shouldnthappen"))))))))))))))))))))))))))))))))))</f>
        <v>1.5</v>
      </c>
      <c r="AI51" s="1" t="n">
        <f aca="false">IF(AND(B51&gt;=3.55,A51&lt;5.05,F51&lt;1.5),1,IF(AND(H51&gt;=13.436,A51&gt;=5.05,F51&lt;1.5),1.633,IF(AND(A51&lt;4.35,B51&lt;3.55,A51&lt;5.05,F51&lt;1.5),1.1,IF(AND(A51&lt;5.15,H51&lt;13.436,A51&gt;=5.05,F51&lt;1.5),1.6,IF(AND(G51&lt;0.837,D51&lt;1.2,B51&lt;2.65,F51&gt;=1.5),3.7,IF(AND(G51&gt;=0.837,D51&lt;1.2,B51&lt;2.65,F51&gt;=1.5),3,IF(AND(D51&lt;1.4,D51&gt;=1.2,B51&lt;2.65,F51&gt;=1.5),4.133,IF(AND(D51&gt;=1.4,D51&gt;=1.2,B51&lt;2.65,F51&gt;=1.5),4.633,IF(AND(G51&lt;0.302,A51&gt;=4.35,B51&lt;3.55,A51&lt;5.05,F51&lt;1.5),1.34,IF(AND(D51&gt;=0.3,A51&gt;=5.15,H51&lt;13.436,A51&gt;=5.05,F51&lt;1.5),1.5,IF(AND(G51&lt;0.233,G51&lt;0.265,D51&lt;1.55,B51&gt;=2.65,F51&gt;=1.5),4.56,IF(AND(G51&gt;=0.233,G51&lt;0.265,D51&lt;1.55,B51&gt;=2.65,F51&gt;=1.5),5.1,IF(AND(G51&lt;0.395,G51&gt;=0.265,D51&lt;1.55,B51&gt;=2.65,F51&gt;=1.5),4.025,IF(AND(H51&lt;13.935,A51&gt;=7.05,D51&gt;=1.55,B51&gt;=2.65,F51&gt;=1.5),6.12,IF(AND(H51&gt;=13.935,A51&gt;=7.05,D51&gt;=1.55,B51&gt;=2.65,F51&gt;=1.5),6.64,IF(AND(G51&gt;=0.858,G51&gt;=0.302,A51&gt;=4.35,B51&lt;3.55,A51&lt;5.05,F51&lt;1.5),1.3,IF(AND(H51&lt;6.543,D51&lt;0.3,A51&gt;=5.15,H51&lt;13.436,A51&gt;=5.05,F51&lt;1.5),1.4,IF(AND(H51&gt;=6.543,D51&lt;0.3,A51&gt;=5.15,H51&lt;13.436,A51&gt;=5.05,F51&lt;1.5),1.48,IF(AND(A51&lt;6.3,G51&gt;=0.395,G51&gt;=0.265,D51&lt;1.55,B51&gt;=2.65,F51&gt;=1.5),4.14,IF(AND(A51&gt;=6.3,G51&gt;=0.395,G51&gt;=0.265,D51&lt;1.55,B51&gt;=2.65,F51&gt;=1.5),4.767,IF(AND(G51&gt;=0.669,B51&lt;3.15,A51&lt;7.05,D51&gt;=1.55,B51&gt;=2.65,F51&gt;=1.5),5,IF(AND(H51&lt;9.459,G51&lt;0.858,G51&gt;=0.302,A51&gt;=4.35,B51&lt;3.55,A51&lt;5.05,F51&lt;1.5),1.4,IF(AND(H51&gt;=9.459,G51&lt;0.858,G51&gt;=0.302,A51&gt;=4.35,B51&lt;3.55,A51&lt;5.05,F51&lt;1.5),1.6,IF(AND(G51&gt;=0.433,G51&lt;0.669,B51&lt;3.15,A51&lt;7.05,D51&gt;=1.55,B51&gt;=2.65,F51&gt;=1.5),5.68,IF(AND(G51&lt;0.481,H51&lt;10.257,B51&gt;=3.15,A51&lt;7.05,D51&gt;=1.55,B51&gt;=2.65,F51&gt;=1.5),5.7,IF(AND(G51&gt;=0.481,H51&lt;10.257,B51&gt;=3.15,A51&lt;7.05,D51&gt;=1.55,B51&gt;=2.65,F51&gt;=1.5),5.9,IF(AND(D51&lt;2.15,H51&gt;=10.257,B51&gt;=3.15,A51&lt;7.05,D51&gt;=1.55,B51&gt;=2.65,F51&gt;=1.5),5.1,IF(AND(D51&gt;=2.15,H51&gt;=10.257,B51&gt;=3.15,A51&lt;7.05,D51&gt;=1.55,B51&gt;=2.65,F51&gt;=1.5),5.42,IF(AND(G51&lt;0.098,G51&lt;0.433,G51&lt;0.669,B51&lt;3.15,A51&lt;7.05,D51&gt;=1.55,B51&gt;=2.65,F51&gt;=1.5),5.567,IF(AND(D51&lt;1.8,G51&gt;=0.098,G51&lt;0.433,G51&lt;0.669,B51&lt;3.15,A51&lt;7.05,D51&gt;=1.55,B51&gt;=2.65,F51&gt;=1.5),5.033,IF(AND(G51&gt;=0.312,D51&gt;=1.8,G51&gt;=0.098,G51&lt;0.433,G51&lt;0.669,B51&lt;3.15,A51&lt;7.05,D51&gt;=1.55,B51&gt;=2.65,F51&gt;=1.5),5.4,IF(AND(H51&lt;9.002,G51&lt;0.312,D51&gt;=1.8,G51&gt;=0.098,G51&lt;0.433,G51&lt;0.669,B51&lt;3.15,A51&lt;7.05,D51&gt;=1.55,B51&gt;=2.65,F51&gt;=1.5),5.1,IF(AND(H51&gt;=9.002,G51&lt;0.312,D51&gt;=1.8,G51&gt;=0.098,G51&lt;0.433,G51&lt;0.669,B51&lt;3.15,A51&lt;7.05,D51&gt;=1.55,B51&gt;=2.65,F51&gt;=1.5),5.26,"shouldnthappen")))))))))))))))))))))))))))))))))</f>
        <v>1.48</v>
      </c>
      <c r="AJ51" s="1" t="n">
        <f aca="false">IF(AND(A51&gt;=5.25,D51&gt;=0.35,D51&lt;0.8),1.433,IF(AND(F51&gt;=2.5,H51&lt;6.927,D51&gt;=0.8),5.1,IF(AND(H51&lt;5.85,B51&lt;3.65,D51&lt;0.35,D51&lt;0.8),1,IF(AND(A51&lt;5.55,B51&gt;=3.65,D51&lt;0.35,D51&lt;0.8),1.5,IF(AND(A51&gt;=5.55,B51&gt;=3.65,D51&lt;0.35,D51&lt;0.8),1.7,IF(AND(H51&lt;7.949,A51&lt;5.25,D51&gt;=0.35,D51&lt;0.8),1.9,IF(AND(H51&gt;=7.949,A51&lt;5.25,D51&gt;=0.35,D51&lt;0.8),1.54,IF(AND(A51&lt;5.55,F51&lt;2.5,H51&lt;6.927,D51&gt;=0.8),3.98,IF(AND(A51&gt;=5.55,F51&lt;2.5,H51&lt;6.927,D51&gt;=0.8),4.1,IF(AND(A51&gt;=7.25,D51&gt;=1.55,H51&gt;=6.927,D51&gt;=0.8),6.65,IF(AND(A51&lt;5.75,D51&lt;1.2,D51&lt;1.55,H51&gt;=6.927,D51&gt;=0.8),3.62,IF(AND(A51&gt;=5.75,D51&lt;1.2,D51&lt;1.55,H51&gt;=6.927,D51&gt;=0.8),4.1,IF(AND(G51&lt;0.175,A51&lt;4.8,H51&gt;=5.85,B51&lt;3.65,D51&lt;0.35,D51&lt;0.8),1.5,IF(AND(G51&gt;=0.175,A51&lt;4.8,H51&gt;=5.85,B51&lt;3.65,D51&lt;0.35,D51&lt;0.8),1.3,IF(AND(A51&gt;=5.05,A51&gt;=4.8,H51&gt;=5.85,B51&lt;3.65,D51&lt;0.35,D51&lt;0.8),1.5,IF(AND(G51&gt;=0.735,A51&lt;6.25,D51&gt;=1.2,D51&lt;1.55,H51&gt;=6.927,D51&gt;=0.8),4,IF(AND(H51&lt;10.464,A51&lt;6.2,A51&lt;7.25,D51&gt;=1.55,H51&gt;=6.927,D51&gt;=0.8),5.1,IF(AND(H51&gt;=10.464,A51&lt;6.2,A51&lt;7.25,D51&gt;=1.55,H51&gt;=6.927,D51&gt;=0.8),4.9,IF(AND(G51&lt;0.418,A51&lt;5.05,A51&gt;=4.8,H51&gt;=5.85,B51&lt;3.65,D51&lt;0.35,D51&lt;0.8),1.48,IF(AND(G51&gt;=0.418,A51&lt;5.05,A51&gt;=4.8,H51&gt;=5.85,B51&lt;3.65,D51&lt;0.35,D51&lt;0.8),1.3,IF(AND(B51&lt;2.75,G51&lt;0.735,A51&lt;6.25,D51&gt;=1.2,D51&lt;1.55,H51&gt;=6.927,D51&gt;=0.8),4.35,IF(AND(H51&lt;15.422,D51&lt;1.45,A51&gt;=6.25,D51&gt;=1.2,D51&lt;1.55,H51&gt;=6.927,D51&gt;=0.8),4.375,IF(AND(H51&gt;=15.422,D51&lt;1.45,A51&gt;=6.25,D51&gt;=1.2,D51&lt;1.55,H51&gt;=6.927,D51&gt;=0.8),4.7,IF(AND(A51&lt;6.4,D51&gt;=1.45,A51&gt;=6.25,D51&gt;=1.2,D51&lt;1.55,H51&gt;=6.927,D51&gt;=0.8),5.1,IF(AND(G51&gt;=0.576,D51&lt;2.15,A51&gt;=6.2,A51&lt;7.25,D51&gt;=1.55,H51&gt;=6.927,D51&gt;=0.8),5.1,IF(AND(G51&lt;0.537,D51&gt;=2.15,A51&gt;=6.2,A51&lt;7.25,D51&gt;=1.55,H51&gt;=6.927,D51&gt;=0.8),5.533,IF(AND(G51&gt;=0.537,D51&gt;=2.15,A51&gt;=6.2,A51&lt;7.25,D51&gt;=1.55,H51&gt;=6.927,D51&gt;=0.8),5.9,IF(AND(D51&lt;1.45,B51&gt;=2.75,G51&lt;0.735,A51&lt;6.25,D51&gt;=1.2,D51&lt;1.55,H51&gt;=6.927,D51&gt;=0.8),4.6,IF(AND(D51&gt;=1.45,B51&gt;=2.75,G51&lt;0.735,A51&lt;6.25,D51&gt;=1.2,D51&lt;1.55,H51&gt;=6.927,D51&gt;=0.8),4.5,IF(AND(H51&lt;12.582,A51&gt;=6.4,D51&gt;=1.45,A51&gt;=6.25,D51&gt;=1.2,D51&lt;1.55,H51&gt;=6.927,D51&gt;=0.8),4.66,IF(AND(H51&gt;=12.582,A51&gt;=6.4,D51&gt;=1.45,A51&gt;=6.25,D51&gt;=1.2,D51&lt;1.55,H51&gt;=6.927,D51&gt;=0.8),4.9,IF(AND(B51&lt;2.75,G51&lt;0.576,D51&lt;2.15,A51&gt;=6.2,A51&lt;7.25,D51&gt;=1.55,H51&gt;=6.927,D51&gt;=0.8),5.3,IF(AND(G51&gt;=0.395,B51&gt;=2.75,G51&lt;0.576,D51&lt;2.15,A51&gt;=6.2,A51&lt;7.25,D51&gt;=1.55,H51&gt;=6.927,D51&gt;=0.8),5.6,IF(AND(D51&gt;=1.9,G51&lt;0.395,B51&gt;=2.75,G51&lt;0.576,D51&lt;2.15,A51&gt;=6.2,A51&lt;7.25,D51&gt;=1.55,H51&gt;=6.927,D51&gt;=0.8),5.333,IF(AND(B51&lt;2.95,D51&lt;1.9,G51&lt;0.395,B51&gt;=2.75,G51&lt;0.576,D51&lt;2.15,A51&gt;=6.2,A51&lt;7.25,D51&gt;=1.55,H51&gt;=6.927,D51&gt;=0.8),5.6,IF(AND(B51&gt;=2.95,D51&lt;1.9,G51&lt;0.395,B51&gt;=2.75,G51&lt;0.576,D51&lt;2.15,A51&gt;=6.2,A51&lt;7.25,D51&gt;=1.55,H51&gt;=6.927,D51&gt;=0.8),5.5,"shouldnthappen"))))))))))))))))))))))))))))))))))))</f>
        <v>1.5</v>
      </c>
      <c r="AK51" s="1" t="n">
        <f aca="false">IF(AND(H51&lt;5.85,B51&lt;3.65,F51&lt;1.5),1,IF(AND(B51&gt;=3.95,B51&gt;=3.65,F51&lt;1.5),1.433,IF(AND(A51&lt;5.15,F51&lt;2.5,F51&gt;=1.5),3.075,IF(AND(D51&gt;=0.35,H51&gt;=5.85,B51&lt;3.65,F51&lt;1.5),1.5,IF(AND(G51&lt;0.168,B51&lt;3.95,B51&gt;=3.65,F51&lt;1.5),1.7,IF(AND(H51&lt;5.767,A51&lt;7.25,F51&gt;=2.5,F51&gt;=1.5),4.5,IF(AND(D51&lt;1.9,A51&gt;=7.25,F51&gt;=2.5,F51&gt;=1.5),6.3,IF(AND(D51&gt;=1.9,A51&gt;=7.25,F51&gt;=2.5,F51&gt;=1.5),6.575,IF(AND(B51&lt;3.75,G51&gt;=0.168,B51&lt;3.95,B51&gt;=3.65,F51&lt;1.5),1.5,IF(AND(B51&gt;=3.75,G51&gt;=0.168,B51&lt;3.95,B51&gt;=3.65,F51&lt;1.5),1.6,IF(AND(D51&gt;=1.35,A51&lt;6.15,A51&gt;=5.15,F51&lt;2.5,F51&gt;=1.5),4.42,IF(AND(D51&lt;1.4,A51&gt;=6.15,A51&gt;=5.15,F51&lt;2.5,F51&gt;=1.5),4.5,IF(AND(D51&gt;=1.4,A51&gt;=6.15,A51&gt;=5.15,F51&lt;2.5,F51&gt;=1.5),4.675,IF(AND(D51&lt;0.15,H51&lt;11.218,D51&lt;0.35,H51&gt;=5.85,B51&lt;3.65,F51&lt;1.5),1.5,IF(AND(D51&lt;0.15,H51&gt;=11.218,D51&lt;0.35,H51&gt;=5.85,B51&lt;3.65,F51&lt;1.5),1.1,IF(AND(B51&lt;2.7,D51&lt;1.35,A51&lt;6.15,A51&gt;=5.15,F51&lt;2.5,F51&gt;=1.5),3.82,IF(AND(A51&lt;6.15,G51&gt;=0.755,H51&gt;=5.767,A51&lt;7.25,F51&gt;=2.5,F51&gt;=1.5),4.98,IF(AND(A51&gt;=6.15,G51&gt;=0.755,H51&gt;=5.767,A51&lt;7.25,F51&gt;=2.5,F51&gt;=1.5),5.3,IF(AND(B51&lt;3.4,D51&gt;=0.15,H51&lt;11.218,D51&lt;0.35,H51&gt;=5.85,B51&lt;3.65,F51&lt;1.5),1.4,IF(AND(B51&gt;=3.4,D51&gt;=0.15,H51&lt;11.218,D51&lt;0.35,H51&gt;=5.85,B51&lt;3.65,F51&lt;1.5),1.3,IF(AND(H51&lt;11.731,D51&gt;=0.15,H51&gt;=11.218,D51&lt;0.35,H51&gt;=5.85,B51&lt;3.65,F51&lt;1.5),1.2,IF(AND(H51&lt;9.053,B51&gt;=2.7,D51&lt;1.35,A51&lt;6.15,A51&gt;=5.15,F51&lt;2.5,F51&gt;=1.5),3.85,IF(AND(D51&gt;=2.1,B51&lt;2.85,G51&lt;0.755,H51&gt;=5.767,A51&lt;7.25,F51&gt;=2.5,F51&gt;=1.5),5.6,IF(AND(D51&gt;=2.45,B51&gt;=2.85,G51&lt;0.755,H51&gt;=5.767,A51&lt;7.25,F51&gt;=2.5,F51&gt;=1.5),5.8,IF(AND(B51&gt;=3.45,H51&gt;=11.731,D51&gt;=0.15,H51&gt;=11.218,D51&lt;0.35,H51&gt;=5.85,B51&lt;3.65,F51&lt;1.5),1.3,IF(AND(A51&lt;5.9,H51&gt;=9.053,B51&gt;=2.7,D51&lt;1.35,A51&lt;6.15,A51&gt;=5.15,F51&lt;2.5,F51&gt;=1.5),4.3,IF(AND(A51&gt;=5.9,H51&gt;=9.053,B51&gt;=2.7,D51&lt;1.35,A51&lt;6.15,A51&gt;=5.15,F51&lt;2.5,F51&gt;=1.5),4,IF(AND(G51&gt;=0.519,D51&lt;2.1,B51&lt;2.85,G51&lt;0.755,H51&gt;=5.767,A51&lt;7.25,F51&gt;=2.5,F51&gt;=1.5),4.9,IF(AND(A51&gt;=7.05,D51&lt;2.45,B51&gt;=2.85,G51&lt;0.755,H51&gt;=5.767,A51&lt;7.25,F51&gt;=2.5,F51&gt;=1.5),5.8,IF(AND(H51&lt;14.396,B51&lt;3.45,H51&gt;=11.731,D51&gt;=0.15,H51&gt;=11.218,D51&lt;0.35,H51&gt;=5.85,B51&lt;3.65,F51&lt;1.5),1.44,IF(AND(H51&gt;=14.396,B51&lt;3.45,H51&gt;=11.731,D51&gt;=0.15,H51&gt;=11.218,D51&lt;0.35,H51&gt;=5.85,B51&lt;3.65,F51&lt;1.5),1.3,IF(AND(G51&lt;0.282,G51&lt;0.519,D51&lt;2.1,B51&lt;2.85,G51&lt;0.755,H51&gt;=5.767,A51&lt;7.25,F51&gt;=2.5,F51&gt;=1.5),5.1,IF(AND(G51&gt;=0.282,G51&lt;0.519,D51&lt;2.1,B51&lt;2.85,G51&lt;0.755,H51&gt;=5.767,A51&lt;7.25,F51&gt;=2.5,F51&gt;=1.5),5.3,IF(AND(A51&lt;6.4,D51&lt;1.9,A51&lt;7.05,D51&lt;2.45,B51&gt;=2.85,G51&lt;0.755,H51&gt;=5.767,A51&lt;7.25,F51&gt;=2.5,F51&gt;=1.5),5.6,IF(AND(A51&gt;=6.4,D51&lt;1.9,A51&lt;7.05,D51&lt;2.45,B51&gt;=2.85,G51&lt;0.755,H51&gt;=5.767,A51&lt;7.25,F51&gt;=2.5,F51&gt;=1.5),5.5,IF(AND(H51&lt;8.884,D51&gt;=1.9,A51&lt;7.05,D51&lt;2.45,B51&gt;=2.85,G51&lt;0.755,H51&gt;=5.767,A51&lt;7.25,F51&gt;=2.5,F51&gt;=1.5),5.3,IF(AND(H51&gt;=8.884,D51&gt;=1.9,A51&lt;7.05,D51&lt;2.45,B51&gt;=2.85,G51&lt;0.755,H51&gt;=5.767,A51&lt;7.25,F51&gt;=2.5,F51&gt;=1.5),5.52,"shouldnthappen")))))))))))))))))))))))))))))))))))))</f>
        <v>1.5</v>
      </c>
      <c r="AL51" s="1" t="n">
        <f aca="false">IF(AND(H51&lt;5.85,A51&lt;5.05,D51&lt;0.8),1,IF(AND(B51&lt;3.35,A51&gt;=5.05,D51&lt;0.8),1.7,IF(AND(D51&gt;=2.45,F51&gt;=2.5,D51&gt;=0.8),6.05,IF(AND(H51&gt;=11.218,H51&gt;=5.85,A51&lt;5.05,D51&lt;0.8),1.28,IF(AND(G51&gt;=0.948,B51&gt;=3.35,A51&gt;=5.05,D51&lt;0.8),1.7,IF(AND(G51&gt;=0.423,H51&lt;11.218,H51&gt;=5.85,A51&lt;5.05,D51&lt;0.8),1.3,IF(AND(B51&lt;3.6,G51&lt;0.948,B51&gt;=3.35,A51&gt;=5.05,D51&lt;0.8),1.4,IF(AND(H51&lt;10.258,D51&lt;1.15,A51&lt;5.9,F51&lt;2.5,D51&gt;=0.8),3.36,IF(AND(H51&gt;=10.258,D51&lt;1.15,A51&lt;5.9,F51&lt;2.5,D51&gt;=0.8),3.9,IF(AND(A51&lt;5.3,D51&gt;=1.15,A51&lt;5.9,F51&lt;2.5,D51&gt;=0.8),3.9,IF(AND(D51&lt;1.55,B51&lt;2.75,A51&gt;=5.9,F51&lt;2.5,D51&gt;=0.8),4.64,IF(AND(D51&gt;=1.55,B51&lt;2.75,A51&gt;=5.9,F51&lt;2.5,D51&gt;=0.8),5.1,IF(AND(D51&gt;=1.6,B51&gt;=2.75,A51&gt;=5.9,F51&lt;2.5,D51&gt;=0.8),5,IF(AND(H51&lt;5.767,H51&lt;8.598,D51&lt;2.45,F51&gt;=2.5,D51&gt;=0.8),4.5,IF(AND(A51&lt;6.25,H51&gt;=8.598,D51&lt;2.45,F51&gt;=2.5,D51&gt;=0.8),5.02,IF(AND(B51&lt;3.55,G51&lt;0.423,H51&lt;11.218,H51&gt;=5.85,A51&lt;5.05,D51&lt;0.8),1.525,IF(AND(B51&gt;=3.55,G51&lt;0.423,H51&lt;11.218,H51&gt;=5.85,A51&lt;5.05,D51&lt;0.8),1.4,IF(AND(H51&gt;=13.932,B51&gt;=3.6,G51&lt;0.948,B51&gt;=3.35,A51&gt;=5.05,D51&lt;0.8),1.65,IF(AND(G51&gt;=0.652,A51&gt;=5.3,D51&gt;=1.15,A51&lt;5.9,F51&lt;2.5,D51&gt;=0.8),3.8,IF(AND(D51&lt;1.35,D51&lt;1.6,B51&gt;=2.75,A51&gt;=5.9,F51&lt;2.5,D51&gt;=0.8),4.42,IF(AND(H51&lt;6.656,H51&gt;=5.767,H51&lt;8.598,D51&lt;2.45,F51&gt;=2.5,D51&gt;=0.8),5.033,IF(AND(H51&gt;=6.656,H51&gt;=5.767,H51&lt;8.598,D51&lt;2.45,F51&gt;=2.5,D51&gt;=0.8),5.1,IF(AND(G51&gt;=0.885,A51&gt;=6.25,H51&gt;=8.598,D51&lt;2.45,F51&gt;=2.5,D51&gt;=0.8),5.2,IF(AND(H51&lt;6.926,H51&lt;13.932,B51&gt;=3.6,G51&lt;0.948,B51&gt;=3.35,A51&gt;=5.05,D51&lt;0.8),1.433,IF(AND(H51&gt;=6.926,H51&lt;13.932,B51&gt;=3.6,G51&lt;0.948,B51&gt;=3.35,A51&gt;=5.05,D51&lt;0.8),1.5,IF(AND(A51&lt;5.65,G51&lt;0.652,A51&gt;=5.3,D51&gt;=1.15,A51&lt;5.9,F51&lt;2.5,D51&gt;=0.8),4.36,IF(AND(A51&gt;=5.65,G51&lt;0.652,A51&gt;=5.3,D51&gt;=1.15,A51&lt;5.9,F51&lt;2.5,D51&gt;=0.8),4.2,IF(AND(H51&gt;=13.561,D51&gt;=1.35,D51&lt;1.6,B51&gt;=2.75,A51&gt;=5.9,F51&lt;2.5,D51&gt;=0.8),4.767,IF(AND(H51&lt;9.091,G51&lt;0.885,A51&gt;=6.25,H51&gt;=8.598,D51&lt;2.45,F51&gt;=2.5,D51&gt;=0.8),6.3,IF(AND(H51&gt;=12.206,H51&lt;13.561,D51&gt;=1.35,D51&lt;1.6,B51&gt;=2.75,A51&gt;=5.9,F51&lt;2.5,D51&gt;=0.8),4.4,IF(AND(D51&gt;=2.25,H51&gt;=9.091,G51&lt;0.885,A51&gt;=6.25,H51&gt;=8.598,D51&lt;2.45,F51&gt;=2.5,D51&gt;=0.8),5.9,IF(AND(B51&lt;3.05,H51&lt;12.206,H51&lt;13.561,D51&gt;=1.35,D51&lt;1.6,B51&gt;=2.75,A51&gt;=5.9,F51&lt;2.5,D51&gt;=0.8),4.6,IF(AND(B51&gt;=3.05,H51&lt;12.206,H51&lt;13.561,D51&gt;=1.35,D51&lt;1.6,B51&gt;=2.75,A51&gt;=5.9,F51&lt;2.5,D51&gt;=0.8),4.7,IF(AND(G51&gt;=0.596,D51&lt;2.25,H51&gt;=9.091,G51&lt;0.885,A51&gt;=6.25,H51&gt;=8.598,D51&lt;2.45,F51&gt;=2.5,D51&gt;=0.8),5.1,IF(AND(G51&gt;=0.379,G51&lt;0.596,D51&lt;2.25,H51&gt;=9.091,G51&lt;0.885,A51&gt;=6.25,H51&gt;=8.598,D51&lt;2.45,F51&gt;=2.5,D51&gt;=0.8),5.767,IF(AND(D51&lt;2.15,G51&lt;0.379,G51&lt;0.596,D51&lt;2.25,H51&gt;=9.091,G51&lt;0.885,A51&gt;=6.25,H51&gt;=8.598,D51&lt;2.45,F51&gt;=2.5,D51&gt;=0.8),5.4,IF(AND(D51&gt;=2.15,G51&lt;0.379,G51&lt;0.596,D51&lt;2.25,H51&gt;=9.091,G51&lt;0.885,A51&gt;=6.25,H51&gt;=8.598,D51&lt;2.45,F51&gt;=2.5,D51&gt;=0.8),5.6,"shouldnthappen")))))))))))))))))))))))))))))))))))))</f>
        <v>1.5</v>
      </c>
      <c r="AM51" s="1" t="n">
        <f aca="false">IF(AND(H51&lt;5.245,D51&lt;0.8),1,IF(AND(A51&lt;4.5,H51&gt;=5.245,D51&lt;0.8),1.35,IF(AND(D51&gt;=0.5,A51&gt;=4.5,H51&gt;=5.245,D51&lt;0.8),1.6,IF(AND(H51&lt;7.25,B51&lt;2.6,A51&lt;6.15,D51&gt;=0.8),4.375,IF(AND(H51&gt;=7.25,B51&lt;2.6,A51&lt;6.15,D51&gt;=0.8),3.075,IF(AND(H51&lt;13.935,A51&gt;=7.05,A51&gt;=6.15,D51&gt;=0.8),6.067,IF(AND(H51&gt;=13.935,A51&gt;=7.05,A51&gt;=6.15,D51&gt;=0.8),6.525,IF(AND(G51&gt;=0.948,D51&lt;0.5,A51&gt;=4.5,H51&gt;=5.245,D51&lt;0.8),1.7,IF(AND(G51&lt;0.568,D51&gt;=1.55,B51&gt;=2.6,A51&lt;6.15,D51&gt;=0.8),5.1,IF(AND(G51&gt;=0.568,D51&gt;=1.55,B51&gt;=2.6,A51&lt;6.15,D51&gt;=0.8),5,IF(AND(A51&gt;=6.6,B51&gt;=3.15,A51&lt;7.05,A51&gt;=6.15,D51&gt;=0.8),5.78,IF(AND(G51&lt;0.165,G51&lt;0.273,D51&lt;1.55,B51&gt;=2.6,A51&lt;6.15,D51&gt;=0.8),4.1,IF(AND(G51&gt;=0.165,G51&lt;0.273,D51&lt;1.55,B51&gt;=2.6,A51&lt;6.15,D51&gt;=0.8),4.5,IF(AND(D51&lt;1.35,G51&gt;=0.273,D51&lt;1.55,B51&gt;=2.6,A51&lt;6.15,D51&gt;=0.8),4.08,IF(AND(D51&gt;=1.35,G51&gt;=0.273,D51&lt;1.55,B51&gt;=2.6,A51&lt;6.15,D51&gt;=0.8),4.4,IF(AND(D51&lt;1.45,F51&lt;2.5,B51&lt;3.15,A51&lt;7.05,A51&gt;=6.15,D51&gt;=0.8),4.38,IF(AND(D51&gt;=1.45,F51&lt;2.5,B51&lt;3.15,A51&lt;7.05,A51&gt;=6.15,D51&gt;=0.8),4.75,IF(AND(D51&gt;=2.25,F51&gt;=2.5,B51&lt;3.15,A51&lt;7.05,A51&gt;=6.15,D51&gt;=0.8),5.16,IF(AND(H51&lt;11.488,A51&lt;6.6,B51&gt;=3.15,A51&lt;7.05,A51&gt;=6.15,D51&gt;=0.8),6,IF(AND(H51&gt;=14.396,D51&lt;0.25,G51&lt;0.948,D51&lt;0.5,A51&gt;=4.5,H51&gt;=5.245,D51&lt;0.8),1.3,IF(AND(A51&gt;=5.55,D51&gt;=0.25,G51&lt;0.948,D51&lt;0.5,A51&gt;=4.5,H51&gt;=5.245,D51&lt;0.8),1.7,IF(AND(D51&lt;1.85,D51&lt;2.25,F51&gt;=2.5,B51&lt;3.15,A51&lt;7.05,A51&gt;=6.15,D51&gt;=0.8),5.6,IF(AND(G51&lt;0.669,H51&gt;=11.488,A51&lt;6.6,B51&gt;=3.15,A51&lt;7.05,A51&gt;=6.15,D51&gt;=0.8),4.7,IF(AND(G51&gt;=0.669,H51&gt;=11.488,A51&lt;6.6,B51&gt;=3.15,A51&lt;7.05,A51&gt;=6.15,D51&gt;=0.8),5.22,IF(AND(H51&lt;6.543,H51&lt;14.396,D51&lt;0.25,G51&lt;0.948,D51&lt;0.5,A51&gt;=4.5,H51&gt;=5.245,D51&lt;0.8),1.4,IF(AND(A51&lt;4.95,A51&lt;5.55,D51&gt;=0.25,G51&lt;0.948,D51&lt;0.5,A51&gt;=4.5,H51&gt;=5.245,D51&lt;0.8),1.4,IF(AND(A51&gt;=4.95,A51&lt;5.55,D51&gt;=0.25,G51&lt;0.948,D51&lt;0.5,A51&gt;=4.5,H51&gt;=5.245,D51&lt;0.8),1.48,IF(AND(H51&lt;10.667,D51&gt;=1.85,D51&lt;2.25,F51&gt;=2.5,B51&lt;3.15,A51&lt;7.05,A51&gt;=6.15,D51&gt;=0.8),5.25,IF(AND(H51&gt;=10.667,D51&gt;=1.85,D51&lt;2.25,F51&gt;=2.5,B51&lt;3.15,A51&lt;7.05,A51&gt;=6.15,D51&gt;=0.8),5.55,IF(AND(G51&lt;0.063,H51&gt;=6.543,H51&lt;14.396,D51&lt;0.25,G51&lt;0.948,D51&lt;0.5,A51&gt;=4.5,H51&gt;=5.245,D51&lt;0.8),1.4,IF(AND(H51&lt;9.212,G51&gt;=0.063,H51&gt;=6.543,H51&lt;14.396,D51&lt;0.25,G51&lt;0.948,D51&lt;0.5,A51&gt;=4.5,H51&gt;=5.245,D51&lt;0.8),1.475,IF(AND(H51&gt;=9.212,G51&gt;=0.063,H51&gt;=6.543,H51&lt;14.396,D51&lt;0.25,G51&lt;0.948,D51&lt;0.5,A51&gt;=4.5,H51&gt;=5.245,D51&lt;0.8),1.5,"shouldnthappen"))))))))))))))))))))))))))))))))</f>
        <v>1.5</v>
      </c>
      <c r="AN51" s="1" t="n">
        <f aca="false">IF(AND(D51&lt;0.7,A51&gt;=5.55),1.633,IF(AND(G51&lt;0.38,B51&lt;2.8,A51&lt;5.55),4.3,IF(AND(G51&gt;=0.38,B51&lt;2.8,A51&lt;5.55),3.325,IF(AND(D51&gt;=0.35,B51&gt;=2.8,A51&lt;5.55),1.6,IF(AND(B51&gt;=3.4,A51&lt;4.8,D51&lt;0.35,B51&gt;=2.8,A51&lt;5.55),1,IF(AND(H51&gt;=11.789,A51&lt;5.9,D51&lt;1.55,D51&gt;=0.7,A51&gt;=5.55),4.325,IF(AND(F51&gt;=2.5,A51&gt;=5.9,D51&lt;1.55,D51&gt;=0.7,A51&gt;=5.55),5.05,IF(AND(D51&lt;1.9,A51&gt;=7.25,D51&gt;=1.55,D51&gt;=0.7,A51&gt;=5.55),6.3,IF(AND(D51&gt;=1.9,A51&gt;=7.25,D51&gt;=1.55,D51&gt;=0.7,A51&gt;=5.55),6.4,IF(AND(A51&lt;4.35,B51&lt;3.4,A51&lt;4.8,D51&lt;0.35,B51&gt;=2.8,A51&lt;5.55),1.1,IF(AND(G51&gt;=0.934,B51&lt;3.45,A51&gt;=4.8,D51&lt;0.35,B51&gt;=2.8,A51&lt;5.55),1.7,IF(AND(H51&gt;=14.877,B51&gt;=3.45,A51&gt;=4.8,D51&lt;0.35,B51&gt;=2.8,A51&lt;5.55),1.3,IF(AND(B51&lt;2.6,H51&lt;11.789,A51&lt;5.9,D51&lt;1.55,D51&gt;=0.7,A51&gt;=5.55),3.9,IF(AND(B51&gt;=2.6,H51&lt;11.789,A51&lt;5.9,D51&lt;1.55,D51&gt;=0.7,A51&gt;=5.55),4.26,IF(AND(A51&lt;6.6,F51&lt;2.5,A51&gt;=5.9,D51&lt;1.55,D51&gt;=0.7,A51&gt;=5.55),4.625,IF(AND(A51&gt;=6.6,F51&lt;2.5,A51&gt;=5.9,D51&lt;1.55,D51&gt;=0.7,A51&gt;=5.55),4.475,IF(AND(B51&lt;2.6,D51&lt;2.05,A51&lt;7.25,D51&gt;=1.55,D51&gt;=0.7,A51&gt;=5.55),5.8,IF(AND(G51&gt;=0.743,D51&gt;=2.05,A51&lt;7.25,D51&gt;=1.55,D51&gt;=0.7,A51&gt;=5.55),5.1,IF(AND(G51&lt;0.422,A51&gt;=4.35,B51&lt;3.4,A51&lt;4.8,D51&lt;0.35,B51&gt;=2.8,A51&lt;5.55),1.367,IF(AND(G51&gt;=0.422,A51&gt;=4.35,B51&lt;3.4,A51&lt;4.8,D51&lt;0.35,B51&gt;=2.8,A51&lt;5.55),1.3,IF(AND(A51&lt;5.05,G51&lt;0.934,B51&lt;3.45,A51&gt;=4.8,D51&lt;0.35,B51&gt;=2.8,A51&lt;5.55),1.525,IF(AND(A51&gt;=5.05,G51&lt;0.934,B51&lt;3.45,A51&gt;=4.8,D51&lt;0.35,B51&gt;=2.8,A51&lt;5.55),1.5,IF(AND(G51&gt;=0.585,H51&lt;14.877,B51&gt;=3.45,A51&gt;=4.8,D51&lt;0.35,B51&gt;=2.8,A51&lt;5.55),1.54,IF(AND(G51&gt;=0.537,G51&lt;0.743,D51&gt;=2.05,A51&lt;7.25,D51&gt;=1.55,D51&gt;=0.7,A51&gt;=5.55),5.833,IF(AND(D51&gt;=0.25,G51&lt;0.585,H51&lt;14.877,B51&gt;=3.45,A51&gt;=4.8,D51&lt;0.35,B51&gt;=2.8,A51&lt;5.55),1.367,IF(AND(D51&lt;1.75,H51&lt;13.795,B51&gt;=2.6,D51&lt;2.05,A51&lt;7.25,D51&gt;=1.55,D51&gt;=0.7,A51&gt;=5.55),5.45,IF(AND(B51&lt;2.85,H51&gt;=13.795,B51&gt;=2.6,D51&lt;2.05,A51&lt;7.25,D51&gt;=1.55,D51&gt;=0.7,A51&gt;=5.55),5.1,IF(AND(B51&gt;=2.85,H51&gt;=13.795,B51&gt;=2.6,D51&lt;2.05,A51&lt;7.25,D51&gt;=1.55,D51&gt;=0.7,A51&gt;=5.55),4.82,IF(AND(G51&lt;0.353,G51&lt;0.537,G51&lt;0.743,D51&gt;=2.05,A51&lt;7.25,D51&gt;=1.55,D51&gt;=0.7,A51&gt;=5.55),5.425,IF(AND(G51&gt;=0.353,G51&lt;0.537,G51&lt;0.743,D51&gt;=2.05,A51&lt;7.25,D51&gt;=1.55,D51&gt;=0.7,A51&gt;=5.55),5.62,IF(AND(G51&lt;0.311,D51&lt;0.25,G51&lt;0.585,H51&lt;14.877,B51&gt;=3.45,A51&gt;=4.8,D51&lt;0.35,B51&gt;=2.8,A51&lt;5.55),1.5,IF(AND(G51&gt;=0.311,D51&lt;0.25,G51&lt;0.585,H51&lt;14.877,B51&gt;=3.45,A51&gt;=4.8,D51&lt;0.35,B51&gt;=2.8,A51&lt;5.55),1.4,IF(AND(B51&gt;=3.1,D51&gt;=1.75,H51&lt;13.795,B51&gt;=2.6,D51&lt;2.05,A51&lt;7.25,D51&gt;=1.55,D51&gt;=0.7,A51&gt;=5.55),5.1,IF(AND(B51&lt;2.85,B51&lt;3.1,D51&gt;=1.75,H51&lt;13.795,B51&gt;=2.6,D51&lt;2.05,A51&lt;7.25,D51&gt;=1.55,D51&gt;=0.7,A51&gt;=5.55),5.2,IF(AND(B51&gt;=2.85,B51&lt;3.1,D51&gt;=1.75,H51&lt;13.795,B51&gt;=2.6,D51&lt;2.05,A51&lt;7.25,D51&gt;=1.55,D51&gt;=0.7,A51&gt;=5.55),5.2,"shouldnthappen")))))))))))))))))))))))))))))))))))</f>
        <v>1.4</v>
      </c>
      <c r="AO51" s="1" t="n">
        <f aca="false">IF(AND(H51&gt;=14.529,G51&lt;0.633,D51&lt;0.8),1.3,IF(AND(A51&lt;5.05,G51&gt;=0.633,D51&lt;0.8),1.35,IF(AND(H51&gt;=14.379,H51&lt;14.529,G51&lt;0.633,D51&lt;0.8),1.7,IF(AND(B51&lt;3.35,A51&gt;=5.05,G51&gt;=0.633,D51&lt;0.8),1.7,IF(AND(D51&gt;=1.45,A51&lt;5.95,F51&lt;2.5,D51&gt;=0.8),4.5,IF(AND(D51&lt;1.35,A51&gt;=5.95,F51&lt;2.5,D51&gt;=0.8),4,IF(AND(D51&lt;1.85,G51&gt;=0.845,F51&gt;=2.5,D51&gt;=0.8),4.8,IF(AND(B51&gt;=4.3,H51&lt;14.379,H51&lt;14.529,G51&lt;0.633,D51&lt;0.8),1.5,IF(AND(A51&lt;5.25,B51&gt;=3.35,A51&gt;=5.05,G51&gt;=0.633,D51&lt;0.8),1.55,IF(AND(A51&gt;=5.25,B51&gt;=3.35,A51&gt;=5.05,G51&gt;=0.633,D51&lt;0.8),1.633,IF(AND(A51&lt;5.05,D51&lt;1.45,A51&lt;5.95,F51&lt;2.5,D51&gt;=0.8),3.3,IF(AND(G51&lt;0.293,D51&gt;=1.35,A51&gt;=5.95,F51&lt;2.5,D51&gt;=0.8),5,IF(AND(A51&gt;=6.6,D51&lt;2.05,G51&lt;0.845,F51&gt;=2.5,D51&gt;=0.8),5.8,IF(AND(B51&lt;3.05,D51&gt;=2.05,G51&lt;0.845,F51&gt;=2.5,D51&gt;=0.8),6.15,IF(AND(B51&lt;2.9,D51&gt;=1.85,G51&gt;=0.845,F51&gt;=2.5,D51&gt;=0.8),5.1,IF(AND(B51&gt;=2.9,D51&gt;=1.85,G51&gt;=0.845,F51&gt;=2.5,D51&gt;=0.8),5.2,IF(AND(B51&gt;=3.8,B51&lt;4.3,H51&lt;14.379,H51&lt;14.529,G51&lt;0.633,D51&lt;0.8),1.333,IF(AND(A51&lt;6.25,G51&gt;=0.293,D51&gt;=1.35,A51&gt;=5.95,F51&lt;2.5,D51&gt;=0.8),4.6,IF(AND(H51&lt;10.351,A51&lt;6.6,D51&lt;2.05,G51&lt;0.845,F51&gt;=2.5,D51&gt;=0.8),5.4,IF(AND(G51&gt;=0.364,B51&gt;=3.05,D51&gt;=2.05,G51&lt;0.845,F51&gt;=2.5,D51&gt;=0.8),5.66,IF(AND(G51&gt;=0.447,B51&lt;3.8,B51&lt;4.3,H51&lt;14.379,H51&lt;14.529,G51&lt;0.633,D51&lt;0.8),1.3,IF(AND(H51&lt;6.247,A51&lt;5.65,A51&gt;=5.05,D51&lt;1.45,A51&lt;5.95,F51&lt;2.5,D51&gt;=0.8),4.033,IF(AND(D51&lt;1.25,A51&gt;=5.65,A51&gt;=5.05,D51&lt;1.45,A51&lt;5.95,F51&lt;2.5,D51&gt;=0.8),3.88,IF(AND(D51&gt;=1.25,A51&gt;=5.65,A51&gt;=5.05,D51&lt;1.45,A51&lt;5.95,F51&lt;2.5,D51&gt;=0.8),4.35,IF(AND(B51&lt;2.65,A51&gt;=6.25,G51&gt;=0.293,D51&gt;=1.35,A51&gt;=5.95,F51&lt;2.5,D51&gt;=0.8),4.9,IF(AND(B51&lt;2.75,H51&gt;=10.351,A51&lt;6.6,D51&lt;2.05,G51&lt;0.845,F51&gt;=2.5,D51&gt;=0.8),5.1,IF(AND(B51&gt;=2.75,H51&gt;=10.351,A51&lt;6.6,D51&lt;2.05,G51&lt;0.845,F51&gt;=2.5,D51&gt;=0.8),4.95,IF(AND(B51&lt;3.15,G51&lt;0.364,B51&gt;=3.05,D51&gt;=2.05,G51&lt;0.845,F51&gt;=2.5,D51&gt;=0.8),5.28,IF(AND(B51&gt;=3.15,G51&lt;0.364,B51&gt;=3.05,D51&gt;=2.05,G51&lt;0.845,F51&gt;=2.5,D51&gt;=0.8),5.5,IF(AND(H51&lt;9.212,G51&lt;0.447,B51&lt;3.8,B51&lt;4.3,H51&lt;14.379,H51&lt;14.529,G51&lt;0.633,D51&lt;0.8),1.4,IF(AND(G51&lt;0.356,H51&gt;=6.247,A51&lt;5.65,A51&gt;=5.05,D51&lt;1.45,A51&lt;5.95,F51&lt;2.5,D51&gt;=0.8),4.2,IF(AND(B51&lt;3,B51&gt;=2.65,A51&gt;=6.25,G51&gt;=0.293,D51&gt;=1.35,A51&gt;=5.95,F51&lt;2.5,D51&gt;=0.8),4.6,IF(AND(B51&gt;=3,B51&gt;=2.65,A51&gt;=6.25,G51&gt;=0.293,D51&gt;=1.35,A51&gt;=5.95,F51&lt;2.5,D51&gt;=0.8),4.7,IF(AND(A51&lt;5.05,H51&gt;=9.212,G51&lt;0.447,B51&lt;3.8,B51&lt;4.3,H51&lt;14.379,H51&lt;14.529,G51&lt;0.633,D51&lt;0.8),1.533,IF(AND(A51&gt;=5.05,H51&gt;=9.212,G51&lt;0.447,B51&lt;3.8,B51&lt;4.3,H51&lt;14.379,H51&lt;14.529,G51&lt;0.633,D51&lt;0.8),1.425,IF(AND(A51&lt;5.35,G51&gt;=0.356,H51&gt;=6.247,A51&lt;5.65,A51&gt;=5.05,D51&lt;1.45,A51&lt;5.95,F51&lt;2.5,D51&gt;=0.8),3.9,IF(AND(A51&gt;=5.35,G51&gt;=0.356,H51&gt;=6.247,A51&lt;5.65,A51&gt;=5.05,D51&lt;1.45,A51&lt;5.95,F51&lt;2.5,D51&gt;=0.8),3.72,"shouldnthappen")))))))))))))))))))))))))))))))))))))</f>
        <v>1.425</v>
      </c>
      <c r="AP51" s="1" t="n">
        <f aca="false">IF(AND(F51&gt;=1.5,A51&lt;5.55),3.84,IF(AND(G51&gt;=0.52,A51&lt;4.75,F51&lt;1.5,A51&lt;5.55),1.16,IF(AND(A51&lt;5.65,A51&lt;5.85,D51&lt;1.55,A51&gt;=5.55),4.2,IF(AND(A51&gt;=5.65,A51&lt;5.85,D51&lt;1.55,A51&gt;=5.55),3.167,IF(AND(G51&gt;=0.798,A51&gt;=5.85,D51&lt;1.55,A51&gt;=5.55),4,IF(AND(F51&lt;2.5,H51&lt;14.1,D51&gt;=1.55,A51&gt;=5.55),4.84,IF(AND(A51&lt;7.2,H51&gt;=14.1,D51&gt;=1.55,A51&gt;=5.55),5.633,IF(AND(A51&gt;=7.2,H51&gt;=14.1,D51&gt;=1.55,A51&gt;=5.55),6.6,IF(AND(G51&lt;0.161,G51&lt;0.52,A51&lt;4.75,F51&lt;1.5,A51&lt;5.55),1.5,IF(AND(D51&gt;=0.5,G51&lt;0.676,A51&gt;=4.75,F51&lt;1.5,A51&lt;5.55),1.6,IF(AND(H51&lt;11.016,G51&gt;=0.676,A51&gt;=4.75,F51&lt;1.5,A51&lt;5.55),1.75,IF(AND(G51&lt;0.209,G51&lt;0.798,A51&gt;=5.85,D51&lt;1.55,A51&gt;=5.55),4.5,IF(AND(G51&gt;=0.74,F51&gt;=2.5,H51&lt;14.1,D51&gt;=1.55,A51&gt;=5.55),6.225,IF(AND(B51&lt;2.95,G51&gt;=0.161,G51&lt;0.52,A51&lt;4.75,F51&lt;1.5,A51&lt;5.55),1.4,IF(AND(B51&gt;=2.95,G51&gt;=0.161,G51&lt;0.52,A51&lt;4.75,F51&lt;1.5,A51&lt;5.55),1.34,IF(AND(B51&lt;3.15,D51&lt;0.5,G51&lt;0.676,A51&gt;=4.75,F51&lt;1.5,A51&lt;5.55),1.52,IF(AND(D51&lt;0.25,H51&gt;=11.016,G51&gt;=0.676,A51&gt;=4.75,F51&lt;1.5,A51&lt;5.55),1.567,IF(AND(D51&gt;=0.25,H51&gt;=11.016,G51&gt;=0.676,A51&gt;=4.75,F51&lt;1.5,A51&lt;5.55),1.5,IF(AND(H51&lt;7.47,G51&gt;=0.209,G51&lt;0.798,A51&gt;=5.85,D51&lt;1.55,A51&gt;=5.55),5.05,IF(AND(B51&lt;2.85,G51&lt;0.74,F51&gt;=2.5,H51&lt;14.1,D51&gt;=1.55,A51&gt;=5.55),5.35,IF(AND(B51&lt;3.3,B51&gt;=3.15,D51&lt;0.5,G51&lt;0.676,A51&gt;=4.75,F51&lt;1.5,A51&lt;5.55),1.2,IF(AND(D51&lt;1.45,H51&gt;=7.47,G51&gt;=0.209,G51&lt;0.798,A51&gt;=5.85,D51&lt;1.55,A51&gt;=5.55),4.66,IF(AND(D51&gt;=1.45,H51&gt;=7.47,G51&gt;=0.209,G51&lt;0.798,A51&gt;=5.85,D51&lt;1.55,A51&gt;=5.55),4.64,IF(AND(A51&gt;=7.05,B51&gt;=2.85,G51&lt;0.74,F51&gt;=2.5,H51&lt;14.1,D51&gt;=1.55,A51&gt;=5.55),5.8,IF(AND(B51&gt;=3.25,A51&lt;7.05,B51&gt;=2.85,G51&lt;0.74,F51&gt;=2.5,H51&lt;14.1,D51&gt;=1.55,A51&gt;=5.55),5.7,IF(AND(H51&gt;=13.641,D51&lt;0.25,B51&gt;=3.3,B51&gt;=3.15,D51&lt;0.5,G51&lt;0.676,A51&gt;=4.75,F51&lt;1.5,A51&lt;5.55),1.3,IF(AND(D51&lt;0.35,D51&gt;=0.25,B51&gt;=3.3,B51&gt;=3.15,D51&lt;0.5,G51&lt;0.676,A51&gt;=4.75,F51&lt;1.5,A51&lt;5.55),1.367,IF(AND(D51&gt;=0.35,D51&gt;=0.25,B51&gt;=3.3,B51&gt;=3.15,D51&lt;0.5,G51&lt;0.676,A51&gt;=4.75,F51&lt;1.5,A51&lt;5.55),1.3,IF(AND(A51&lt;6.35,B51&lt;3.25,A51&lt;7.05,B51&gt;=2.85,G51&lt;0.74,F51&gt;=2.5,H51&lt;14.1,D51&gt;=1.55,A51&gt;=5.55),5.6,IF(AND(A51&gt;=6.35,B51&lt;3.25,A51&lt;7.05,B51&gt;=2.85,G51&lt;0.74,F51&gt;=2.5,H51&lt;14.1,D51&gt;=1.55,A51&gt;=5.55),5.325,IF(AND(A51&lt;5.1,H51&lt;13.641,D51&lt;0.25,B51&gt;=3.3,B51&gt;=3.15,D51&lt;0.5,G51&lt;0.676,A51&gt;=4.75,F51&lt;1.5,A51&lt;5.55),1.4,IF(AND(H51&gt;=11.031,A51&gt;=5.1,H51&lt;13.641,D51&lt;0.25,B51&gt;=3.3,B51&gt;=3.15,D51&lt;0.5,G51&lt;0.676,A51&gt;=4.75,F51&lt;1.5,A51&lt;5.55),1.4,IF(AND(A51&lt;5.45,H51&lt;11.031,A51&gt;=5.1,H51&lt;13.641,D51&lt;0.25,B51&gt;=3.3,B51&gt;=3.15,D51&lt;0.5,G51&lt;0.676,A51&gt;=4.75,F51&lt;1.5,A51&lt;5.55),1.5,IF(AND(A51&gt;=5.45,H51&lt;11.031,A51&gt;=5.1,H51&lt;13.641,D51&lt;0.25,B51&gt;=3.3,B51&gt;=3.15,D51&lt;0.5,G51&lt;0.676,A51&gt;=4.75,F51&lt;1.5,A51&lt;5.55),1.4,"shouldnthappen"))))))))))))))))))))))))))))))))))</f>
        <v>1.5</v>
      </c>
      <c r="AQ51" s="1" t="n">
        <f aca="false">IF(AND(H51&lt;6.926,D51&gt;=0.35,F51&lt;1.5),1.9,IF(AND(G51&gt;=0.869,D51&gt;=1.75,F51&gt;=1.5),5.15,IF(AND(A51&lt;4.35,A51&lt;5.05,D51&lt;0.35,F51&lt;1.5),1.1,IF(AND(H51&lt;6.089,A51&gt;=5.05,D51&lt;0.35,F51&lt;1.5),1.7,IF(AND(H51&gt;=13.089,H51&gt;=6.926,D51&gt;=0.35,F51&lt;1.5),1.3,IF(AND(G51&lt;0.695,D51&lt;1.15,D51&lt;1.75,F51&gt;=1.5),3.62,IF(AND(G51&gt;=0.695,D51&lt;1.15,D51&lt;1.75,F51&gt;=1.5),3,IF(AND(G51&gt;=0.585,H51&gt;=6.089,A51&gt;=5.05,D51&lt;0.35,F51&lt;1.5),1.5,IF(AND(H51&lt;9.582,H51&lt;13.089,H51&gt;=6.926,D51&gt;=0.35,F51&lt;1.5),1.5,IF(AND(H51&gt;=9.582,H51&lt;13.089,H51&gt;=6.926,D51&gt;=0.35,F51&lt;1.5),1.6,IF(AND(D51&lt;1.35,H51&lt;9.349,D51&gt;=1.15,D51&lt;1.75,F51&gt;=1.5),3.867,IF(AND(D51&lt;2.05,A51&lt;7.05,G51&lt;0.869,D51&gt;=1.75,F51&gt;=1.5),4.9,IF(AND(B51&gt;=3.3,A51&gt;=7.05,G51&lt;0.869,D51&gt;=1.75,F51&gt;=1.5),6.1,IF(AND(G51&lt;0.347,H51&lt;11.218,A51&gt;=4.35,A51&lt;5.05,D51&lt;0.35,F51&lt;1.5),1.4,IF(AND(G51&gt;=0.347,H51&lt;11.218,A51&gt;=4.35,A51&lt;5.05,D51&lt;0.35,F51&lt;1.5),1.5,IF(AND(G51&gt;=0.265,H51&gt;=11.218,A51&gt;=4.35,A51&lt;5.05,D51&lt;0.35,F51&lt;1.5),1.45,IF(AND(A51&gt;=5.4,G51&lt;0.585,H51&gt;=6.089,A51&gt;=5.05,D51&lt;0.35,F51&lt;1.5),1.35,IF(AND(B51&gt;=2.9,D51&gt;=1.35,H51&lt;9.349,D51&gt;=1.15,D51&lt;1.75,F51&gt;=1.5),4.6,IF(AND(D51&gt;=1.35,A51&lt;6.15,H51&gt;=9.349,D51&gt;=1.15,D51&lt;1.75,F51&gt;=1.5),4.54,IF(AND(H51&lt;10.927,A51&gt;=6.15,H51&gt;=9.349,D51&gt;=1.15,D51&lt;1.75,F51&gt;=1.5),4.3,IF(AND(G51&lt;0.512,D51&gt;=2.05,A51&lt;7.05,G51&lt;0.869,D51&gt;=1.75,F51&gt;=1.5),5.533,IF(AND(G51&gt;=0.512,D51&gt;=2.05,A51&lt;7.05,G51&lt;0.869,D51&gt;=1.75,F51&gt;=1.5),5.88,IF(AND(H51&lt;11.551,B51&lt;3.3,A51&gt;=7.05,G51&lt;0.869,D51&gt;=1.75,F51&gt;=1.5),6.3,IF(AND(G51&lt;0.227,G51&lt;0.265,H51&gt;=11.218,A51&gt;=4.35,A51&lt;5.05,D51&lt;0.35,F51&lt;1.5),1.4,IF(AND(G51&gt;=0.227,G51&lt;0.265,H51&gt;=11.218,A51&gt;=4.35,A51&lt;5.05,D51&lt;0.35,F51&lt;1.5),1.26,IF(AND(H51&lt;11.031,A51&lt;5.4,G51&lt;0.585,H51&gt;=6.089,A51&gt;=5.05,D51&lt;0.35,F51&lt;1.5),1.5,IF(AND(H51&gt;=11.031,A51&lt;5.4,G51&lt;0.585,H51&gt;=6.089,A51&gt;=5.05,D51&lt;0.35,F51&lt;1.5),1.4,IF(AND(A51&lt;5.45,B51&lt;2.9,D51&gt;=1.35,H51&lt;9.349,D51&gt;=1.15,D51&lt;1.75,F51&gt;=1.5),4.5,IF(AND(A51&lt;5.9,D51&lt;1.35,A51&lt;6.15,H51&gt;=9.349,D51&gt;=1.15,D51&lt;1.75,F51&gt;=1.5),4.2,IF(AND(A51&gt;=5.9,D51&lt;1.35,A51&lt;6.15,H51&gt;=9.349,D51&gt;=1.15,D51&lt;1.75,F51&gt;=1.5),4,IF(AND(A51&gt;=6.75,H51&gt;=10.927,A51&gt;=6.15,H51&gt;=9.349,D51&gt;=1.15,D51&lt;1.75,F51&gt;=1.5),4.767,IF(AND(B51&lt;2.9,H51&gt;=11.551,B51&lt;3.3,A51&gt;=7.05,G51&lt;0.869,D51&gt;=1.75,F51&gt;=1.5),6.7,IF(AND(B51&gt;=2.9,H51&gt;=11.551,B51&lt;3.3,A51&gt;=7.05,G51&lt;0.869,D51&gt;=1.75,F51&gt;=1.5),6.6,IF(AND(B51&lt;2.45,A51&gt;=5.45,B51&lt;2.9,D51&gt;=1.35,H51&lt;9.349,D51&gt;=1.15,D51&lt;1.75,F51&gt;=1.5),5,IF(AND(B51&gt;=2.45,A51&gt;=5.45,B51&lt;2.9,D51&gt;=1.35,H51&lt;9.349,D51&gt;=1.15,D51&lt;1.75,F51&gt;=1.5),5.1,IF(AND(H51&lt;11.166,A51&lt;6.75,H51&gt;=10.927,A51&gt;=6.15,H51&gt;=9.349,D51&gt;=1.15,D51&lt;1.75,F51&gt;=1.5),4.9,IF(AND(G51&lt;0.228,H51&gt;=11.166,A51&lt;6.75,H51&gt;=10.927,A51&gt;=6.15,H51&gt;=9.349,D51&gt;=1.15,D51&lt;1.75,F51&gt;=1.5),4.7,IF(AND(H51&lt;13.531,G51&gt;=0.228,H51&gt;=11.166,A51&lt;6.75,H51&gt;=10.927,A51&gt;=6.15,H51&gt;=9.349,D51&gt;=1.15,D51&lt;1.75,F51&gt;=1.5),4.4,IF(AND(H51&gt;=13.531,G51&gt;=0.228,H51&gt;=11.166,A51&lt;6.75,H51&gt;=10.927,A51&gt;=6.15,H51&gt;=9.349,D51&gt;=1.15,D51&lt;1.75,F51&gt;=1.5),4.6,"shouldnthappen")))))))))))))))))))))))))))))))))))))))</f>
        <v>1.5</v>
      </c>
      <c r="AR51" s="1" t="n">
        <f aca="false">IF(AND(G51&gt;=0.93,B51&lt;3.65,F51&lt;1.5),1.7,IF(AND(H51&lt;6.542,B51&gt;=3.65,F51&lt;1.5),1.767,IF(AND(A51&gt;=7.05,D51&gt;=1.55,F51&gt;=1.5),6.3,IF(AND(G51&lt;0.123,H51&gt;=6.542,B51&gt;=3.65,F51&lt;1.5),1.367,IF(AND(A51&lt;5.15,A51&lt;5.65,D51&lt;1.55,F51&gt;=1.5),3.15,IF(AND(A51&lt;4.8,G51&gt;=0.447,G51&lt;0.93,B51&lt;3.65,F51&lt;1.5),1.24,IF(AND(A51&gt;=4.8,G51&gt;=0.447,G51&lt;0.93,B51&lt;3.65,F51&lt;1.5),1.4,IF(AND(G51&lt;0.151,G51&gt;=0.123,H51&gt;=6.542,B51&gt;=3.65,F51&lt;1.5),1.7,IF(AND(G51&gt;=0.151,G51&gt;=0.123,H51&gt;=6.542,B51&gt;=3.65,F51&lt;1.5),1.5,IF(AND(D51&gt;=1.45,A51&gt;=5.15,A51&lt;5.65,D51&lt;1.55,F51&gt;=1.5),4.5,IF(AND(B51&lt;2.65,D51&gt;=1.35,A51&gt;=5.65,D51&lt;1.55,F51&gt;=1.5),4.9,IF(AND(G51&lt;0.527,F51&lt;2.5,A51&lt;7.05,D51&gt;=1.55,F51&gt;=1.5),5.075,IF(AND(G51&gt;=0.527,F51&lt;2.5,A51&lt;7.05,D51&gt;=1.55,F51&gt;=1.5),4.7,IF(AND(A51&lt;4.65,G51&lt;0.265,G51&lt;0.447,G51&lt;0.93,B51&lt;3.65,F51&lt;1.5),1.42,IF(AND(G51&lt;0.3,G51&gt;=0.265,G51&lt;0.447,G51&lt;0.93,B51&lt;3.65,F51&lt;1.5),1.6,IF(AND(G51&gt;=0.3,G51&gt;=0.265,G51&lt;0.447,G51&lt;0.93,B51&lt;3.65,F51&lt;1.5),1.4,IF(AND(G51&lt;0.356,D51&lt;1.45,A51&gt;=5.15,A51&lt;5.65,D51&lt;1.55,F51&gt;=1.5),4.125,IF(AND(D51&lt;1.1,A51&lt;6.2,D51&lt;1.35,A51&gt;=5.65,D51&lt;1.55,F51&gt;=1.5),4.1,IF(AND(D51&gt;=1.1,A51&lt;6.2,D51&lt;1.35,A51&gt;=5.65,D51&lt;1.55,F51&gt;=1.5),4.175,IF(AND(H51&gt;=13.433,A51&gt;=6.2,D51&lt;1.35,A51&gt;=5.65,D51&lt;1.55,F51&gt;=1.5),4.6,IF(AND(G51&lt;0.437,B51&gt;=2.65,D51&gt;=1.35,A51&gt;=5.65,D51&lt;1.55,F51&gt;=1.5),4.625,IF(AND(G51&gt;=0.437,B51&gt;=2.65,D51&gt;=1.35,A51&gt;=5.65,D51&lt;1.55,F51&gt;=1.5),4.75,IF(AND(B51&gt;=3.15,H51&lt;11.146,F51&gt;=2.5,A51&lt;7.05,D51&gt;=1.55,F51&gt;=1.5),5.667,IF(AND(B51&lt;2.65,H51&gt;=11.146,F51&gt;=2.5,A51&lt;7.05,D51&gt;=1.55,F51&gt;=1.5),5.8,IF(AND(B51&lt;3.3,A51&gt;=4.65,G51&lt;0.265,G51&lt;0.447,G51&lt;0.93,B51&lt;3.65,F51&lt;1.5),1.32,IF(AND(B51&gt;=3.3,A51&gt;=4.65,G51&lt;0.265,G51&lt;0.447,G51&lt;0.93,B51&lt;3.65,F51&lt;1.5),1.425,IF(AND(B51&lt;2.8,G51&gt;=0.356,D51&lt;1.45,A51&gt;=5.15,A51&lt;5.65,D51&lt;1.55,F51&gt;=1.5),3.86,IF(AND(B51&gt;=2.8,G51&gt;=0.356,D51&lt;1.45,A51&gt;=5.15,A51&lt;5.65,D51&lt;1.55,F51&gt;=1.5),3.6,IF(AND(B51&lt;2.6,H51&lt;13.433,A51&gt;=6.2,D51&lt;1.35,A51&gt;=5.65,D51&lt;1.55,F51&gt;=1.5),4.4,IF(AND(B51&gt;=2.6,H51&lt;13.433,A51&gt;=6.2,D51&lt;1.35,A51&gt;=5.65,D51&lt;1.55,F51&gt;=1.5),4.3,IF(AND(G51&lt;0.151,B51&lt;3.15,H51&lt;11.146,F51&gt;=2.5,A51&lt;7.05,D51&gt;=1.55,F51&gt;=1.5),5.5,IF(AND(H51&lt;15.52,B51&gt;=2.65,H51&gt;=11.146,F51&gt;=2.5,A51&lt;7.05,D51&gt;=1.55,F51&gt;=1.5),5.4,IF(AND(H51&gt;=15.52,B51&gt;=2.65,H51&gt;=11.146,F51&gt;=2.5,A51&lt;7.05,D51&gt;=1.55,F51&gt;=1.5),5.733,IF(AND(H51&lt;10.74,G51&gt;=0.151,B51&lt;3.15,H51&lt;11.146,F51&gt;=2.5,A51&lt;7.05,D51&gt;=1.55,F51&gt;=1.5),5.12,IF(AND(H51&gt;=10.74,G51&gt;=0.151,B51&lt;3.15,H51&lt;11.146,F51&gt;=2.5,A51&lt;7.05,D51&gt;=1.55,F51&gt;=1.5),4.9,"shouldnthappen")))))))))))))))))))))))))))))))))))</f>
        <v>1.5</v>
      </c>
      <c r="AS51" s="1" t="n">
        <f aca="false">IF(AND(F51&gt;=1.5,A51&lt;5.55),4.18,IF(AND(F51&gt;=2.5,B51&lt;2.75,A51&gt;=5.55),5.38,IF(AND(G51&gt;=0.587,B51&lt;3.75,F51&lt;1.5,A51&lt;5.55),1.48,IF(AND(H51&lt;6.51,B51&gt;=3.75,F51&lt;1.5,A51&lt;5.55),1.9,IF(AND(H51&gt;=6.51,B51&gt;=3.75,F51&lt;1.5,A51&lt;5.55),1.425,IF(AND(G51&gt;=0.868,F51&lt;2.5,B51&lt;2.75,A51&gt;=5.55),4.65,IF(AND(F51&lt;1.5,D51&lt;1.55,B51&gt;=2.75,A51&gt;=5.55),1.7,IF(AND(G51&gt;=0.857,D51&gt;=1.55,B51&gt;=2.75,A51&gt;=5.55),5.033,IF(AND(G51&gt;=0.518,G51&lt;0.587,B51&lt;3.75,F51&lt;1.5,A51&lt;5.55),1,IF(AND(D51&lt;1.05,G51&lt;0.868,F51&lt;2.5,B51&lt;2.75,A51&gt;=5.55),3.5,IF(AND(G51&lt;0.404,D51&gt;=1.05,G51&lt;0.868,F51&lt;2.5,B51&lt;2.75,A51&gt;=5.55),4.2,IF(AND(G51&gt;=0.404,D51&gt;=1.05,G51&lt;0.868,F51&lt;2.5,B51&lt;2.75,A51&gt;=5.55),3.94,IF(AND(F51&lt;2.5,B51&lt;2.95,F51&gt;=1.5,D51&lt;1.55,B51&gt;=2.75,A51&gt;=5.55),4.68,IF(AND(F51&gt;=2.5,B51&lt;2.95,F51&gt;=1.5,D51&lt;1.55,B51&gt;=2.75,A51&gt;=5.55),5.1,IF(AND(H51&lt;10.883,B51&gt;=2.95,F51&gt;=1.5,D51&lt;1.55,B51&gt;=2.75,A51&gt;=5.55),4.15,IF(AND(H51&gt;=10.883,B51&gt;=2.95,F51&gt;=1.5,D51&lt;1.55,B51&gt;=2.75,A51&gt;=5.55),4.5,IF(AND(H51&gt;=14.1,D51&lt;2.05,G51&lt;0.857,D51&gt;=1.55,B51&gt;=2.75,A51&gt;=5.55),6.6,IF(AND(G51&lt;0.063,B51&lt;3.15,G51&lt;0.518,G51&lt;0.587,B51&lt;3.75,F51&lt;1.5,A51&lt;5.55),1.4,IF(AND(G51&gt;=0.063,B51&lt;3.15,G51&lt;0.518,G51&lt;0.587,B51&lt;3.75,F51&lt;1.5,A51&lt;5.55),1.5,IF(AND(H51&gt;=10.563,B51&gt;=3.15,G51&lt;0.518,G51&lt;0.587,B51&lt;3.75,F51&lt;1.5,A51&lt;5.55),1.325,IF(AND(B51&lt;2.95,H51&lt;14.1,D51&lt;2.05,G51&lt;0.857,D51&gt;=1.55,B51&gt;=2.75,A51&gt;=5.55),6.125,IF(AND(A51&lt;6.65,G51&lt;0.364,D51&gt;=2.05,G51&lt;0.857,D51&gt;=1.55,B51&gt;=2.75,A51&gt;=5.55),5.45,IF(AND(G51&gt;=0.774,G51&gt;=0.364,D51&gt;=2.05,G51&lt;0.857,D51&gt;=1.55,B51&gt;=2.75,A51&gt;=5.55),5.4,IF(AND(H51&gt;=9.279,H51&lt;10.563,B51&gt;=3.15,G51&lt;0.518,G51&lt;0.587,B51&lt;3.75,F51&lt;1.5,A51&lt;5.55),1.475,IF(AND(D51&lt;1.65,B51&gt;=2.95,H51&lt;14.1,D51&lt;2.05,G51&lt;0.857,D51&gt;=1.55,B51&gt;=2.75,A51&gt;=5.55),5.8,IF(AND(B51&lt;3.15,A51&gt;=6.65,G51&lt;0.364,D51&gt;=2.05,G51&lt;0.857,D51&gt;=1.55,B51&gt;=2.75,A51&gt;=5.55),5.3,IF(AND(B51&gt;=3.15,A51&gt;=6.65,G51&lt;0.364,D51&gt;=2.05,G51&lt;0.857,D51&gt;=1.55,B51&gt;=2.75,A51&gt;=5.55),5.7,IF(AND(A51&gt;=6.75,G51&lt;0.774,G51&gt;=0.364,D51&gt;=2.05,G51&lt;0.857,D51&gt;=1.55,B51&gt;=2.75,A51&gt;=5.55),5.9,IF(AND(G51&lt;0.417,H51&lt;9.279,H51&lt;10.563,B51&gt;=3.15,G51&lt;0.518,G51&lt;0.587,B51&lt;3.75,F51&lt;1.5,A51&lt;5.55),1.4,IF(AND(G51&gt;=0.417,H51&lt;9.279,H51&lt;10.563,B51&gt;=3.15,G51&lt;0.518,G51&lt;0.587,B51&lt;3.75,F51&lt;1.5,A51&lt;5.55),1.3,IF(AND(A51&lt;6.3,D51&gt;=1.65,B51&gt;=2.95,H51&lt;14.1,D51&lt;2.05,G51&lt;0.857,D51&gt;=1.55,B51&gt;=2.75,A51&gt;=5.55),4.9,IF(AND(A51&gt;=6.3,D51&gt;=1.65,B51&gt;=2.95,H51&lt;14.1,D51&lt;2.05,G51&lt;0.857,D51&gt;=1.55,B51&gt;=2.75,A51&gt;=5.55),5.3,IF(AND(G51&gt;=0.657,A51&lt;6.75,G51&lt;0.774,G51&gt;=0.364,D51&gt;=2.05,G51&lt;0.857,D51&gt;=1.55,B51&gt;=2.75,A51&gt;=5.55),6,IF(AND(B51&lt;3.2,G51&lt;0.657,A51&lt;6.75,G51&lt;0.774,G51&gt;=0.364,D51&gt;=2.05,G51&lt;0.857,D51&gt;=1.55,B51&gt;=2.75,A51&gt;=5.55),5.6,IF(AND(B51&gt;=3.2,G51&lt;0.657,A51&lt;6.75,G51&lt;0.774,G51&gt;=0.364,D51&gt;=2.05,G51&lt;0.857,D51&gt;=1.55,B51&gt;=2.75,A51&gt;=5.55),5.65,"shouldnthappen")))))))))))))))))))))))))))))))))))</f>
        <v>1.475</v>
      </c>
      <c r="AT51" s="1" t="n">
        <f aca="false">IF(AND(H51&gt;=16.284,A51&gt;=5.55),6.533,IF(AND(G51&gt;=0.52,A51&lt;4.85,A51&lt;5.55),1.05,IF(AND(G51&lt;0.227,G51&lt;0.52,A51&lt;4.85,A51&lt;5.55),1.4,IF(AND(G51&gt;=0.227,G51&lt;0.52,A51&lt;4.85,A51&lt;5.55),1.3,IF(AND(D51&gt;=0.45,F51&lt;1.5,A51&gt;=4.85,A51&lt;5.55),1.667,IF(AND(B51&gt;=2.75,F51&gt;=1.5,A51&gt;=4.85,A51&lt;5.55),4.5,IF(AND(F51&lt;2.5,B51&gt;=3.15,H51&lt;16.284,A51&gt;=5.55),4.7,IF(AND(G51&gt;=0.934,D51&lt;0.45,F51&lt;1.5,A51&gt;=4.85,A51&lt;5.55),1.7,IF(AND(D51&gt;=1.2,B51&lt;2.75,F51&gt;=1.5,A51&gt;=4.85,A51&lt;5.55),4.25,IF(AND(G51&gt;=0.774,F51&gt;=2.5,B51&gt;=3.15,H51&lt;16.284,A51&gt;=5.55),5.4,IF(AND(B51&lt;3.1,G51&lt;0.934,D51&lt;0.45,F51&lt;1.5,A51&gt;=4.85,A51&lt;5.55),1.6,IF(AND(D51&lt;1.05,D51&lt;1.2,B51&lt;2.75,F51&gt;=1.5,A51&gt;=4.85,A51&lt;5.55),3.433,IF(AND(D51&gt;=1.05,D51&lt;1.2,B51&lt;2.75,F51&gt;=1.5,A51&gt;=4.85,A51&lt;5.55),3.267,IF(AND(H51&lt;8.486,D51&lt;1.35,F51&lt;2.5,B51&lt;3.15,H51&lt;16.284,A51&gt;=5.55),3.85,IF(AND(D51&gt;=1.55,D51&gt;=1.35,F51&lt;2.5,B51&lt;3.15,H51&lt;16.284,A51&gt;=5.55),5.1,IF(AND(H51&lt;10.464,A51&lt;6.35,F51&gt;=2.5,B51&lt;3.15,H51&lt;16.284,A51&gt;=5.55),5.08,IF(AND(H51&gt;=10.464,A51&lt;6.35,F51&gt;=2.5,B51&lt;3.15,H51&lt;16.284,A51&gt;=5.55),4.9,IF(AND(D51&lt;1.85,A51&gt;=6.35,F51&gt;=2.5,B51&lt;3.15,H51&lt;16.284,A51&gt;=5.55),5.8,IF(AND(H51&gt;=10.393,G51&lt;0.774,F51&gt;=2.5,B51&gt;=3.15,H51&lt;16.284,A51&gt;=5.55),5.425,IF(AND(B51&lt;2.6,H51&gt;=8.486,D51&lt;1.35,F51&lt;2.5,B51&lt;3.15,H51&lt;16.284,A51&gt;=5.55),3.9,IF(AND(G51&gt;=0.567,D51&lt;1.55,D51&gt;=1.35,F51&lt;2.5,B51&lt;3.15,H51&lt;16.284,A51&gt;=5.55),4.4,IF(AND(B51&lt;3.25,H51&lt;10.393,G51&lt;0.774,F51&gt;=2.5,B51&gt;=3.15,H51&lt;16.284,A51&gt;=5.55),5.7,IF(AND(B51&gt;=3.25,H51&lt;10.393,G51&lt;0.774,F51&gt;=2.5,B51&gt;=3.15,H51&lt;16.284,A51&gt;=5.55),5.98,IF(AND(G51&lt;0.079,G51&lt;0.338,B51&gt;=3.1,G51&lt;0.934,D51&lt;0.45,F51&lt;1.5,A51&gt;=4.85,A51&lt;5.55),1.425,IF(AND(B51&lt;3.35,G51&gt;=0.338,B51&gt;=3.1,G51&lt;0.934,D51&lt;0.45,F51&lt;1.5,A51&gt;=4.85,A51&lt;5.55),1.4,IF(AND(G51&lt;0.404,B51&gt;=2.6,H51&gt;=8.486,D51&lt;1.35,F51&lt;2.5,B51&lt;3.15,H51&lt;16.284,A51&gt;=5.55),4.3,IF(AND(G51&gt;=0.404,B51&gt;=2.6,H51&gt;=8.486,D51&lt;1.35,F51&lt;2.5,B51&lt;3.15,H51&lt;16.284,A51&gt;=5.55),4.025,IF(AND(B51&gt;=3.05,G51&lt;0.567,D51&lt;1.55,D51&gt;=1.35,F51&lt;2.5,B51&lt;3.15,H51&lt;16.284,A51&gt;=5.55),4.7,IF(AND(A51&lt;6.45,H51&lt;10.667,D51&gt;=1.85,A51&gt;=6.35,F51&gt;=2.5,B51&lt;3.15,H51&lt;16.284,A51&gt;=5.55),5.3,IF(AND(A51&gt;=6.45,H51&lt;10.667,D51&gt;=1.85,A51&gt;=6.35,F51&gt;=2.5,B51&lt;3.15,H51&lt;16.284,A51&gt;=5.55),5.167,IF(AND(B51&lt;2.95,H51&gt;=10.667,D51&gt;=1.85,A51&gt;=6.35,F51&gt;=2.5,B51&lt;3.15,H51&lt;16.284,A51&gt;=5.55),5.6,IF(AND(B51&gt;=2.95,H51&gt;=10.667,D51&gt;=1.85,A51&gt;=6.35,F51&gt;=2.5,B51&lt;3.15,H51&lt;16.284,A51&gt;=5.55),5.5,IF(AND(H51&lt;10.325,G51&gt;=0.079,G51&lt;0.338,B51&gt;=3.1,G51&lt;0.934,D51&lt;0.45,F51&lt;1.5,A51&gt;=4.85,A51&lt;5.55),1.5,IF(AND(G51&lt;0.385,B51&gt;=3.35,G51&gt;=0.338,B51&gt;=3.1,G51&lt;0.934,D51&lt;0.45,F51&lt;1.5,A51&gt;=4.85,A51&lt;5.55),1.5,IF(AND(G51&gt;=0.385,B51&gt;=3.35,G51&gt;=0.338,B51&gt;=3.1,G51&lt;0.934,D51&lt;0.45,F51&lt;1.5,A51&gt;=4.85,A51&lt;5.55),1.42,IF(AND(B51&lt;2.5,B51&lt;3.05,G51&lt;0.567,D51&lt;1.55,D51&gt;=1.35,F51&lt;2.5,B51&lt;3.15,H51&lt;16.284,A51&gt;=5.55),4.5,IF(AND(B51&gt;=2.5,B51&lt;3.05,G51&lt;0.567,D51&lt;1.55,D51&gt;=1.35,F51&lt;2.5,B51&lt;3.15,H51&lt;16.284,A51&gt;=5.55),4.56,IF(AND(H51&lt;12.506,H51&gt;=10.325,G51&gt;=0.079,G51&lt;0.338,B51&gt;=3.1,G51&lt;0.934,D51&lt;0.45,F51&lt;1.5,A51&gt;=4.85,A51&lt;5.55),1.2,IF(AND(H51&gt;=12.506,H51&gt;=10.325,G51&gt;=0.079,G51&lt;0.338,B51&gt;=3.1,G51&lt;0.934,D51&lt;0.45,F51&lt;1.5,A51&gt;=4.85,A51&lt;5.55),1.3,"shouldnthappen")))))))))))))))))))))))))))))))))))))))</f>
        <v>1.5</v>
      </c>
      <c r="AU51" s="1" t="n">
        <f aca="false">IF(AND(G51&gt;=0.52,B51&lt;3.05,F51&lt;1.5),1.1,IF(AND(G51&lt;0.35,G51&lt;0.52,B51&lt;3.05,F51&lt;1.5),1.4,IF(AND(G51&gt;=0.35,G51&lt;0.52,B51&lt;3.05,F51&lt;1.5),1.3,IF(AND(G51&gt;=0.227,G51&lt;0.347,B51&gt;=3.05,F51&lt;1.5),1.32,IF(AND(H51&lt;6.417,G51&gt;=0.347,B51&gt;=3.05,F51&lt;1.5),1.7,IF(AND(A51&gt;=7.25,A51&gt;=6.6,F51&gt;=2.5,F51&gt;=1.5),6.35,IF(AND(G51&lt;0.11,G51&lt;0.227,G51&lt;0.347,B51&gt;=3.05,F51&lt;1.5),1.333,IF(AND(H51&lt;9.441,H51&gt;=6.417,G51&gt;=0.347,B51&gt;=3.05,F51&lt;1.5),1.425,IF(AND(B51&lt;2.75,G51&lt;0.451,H51&lt;10.266,F51&lt;2.5,F51&gt;=1.5),4,IF(AND(B51&gt;=2.75,G51&lt;0.451,H51&lt;10.266,F51&lt;2.5,F51&gt;=1.5),4.433,IF(AND(G51&gt;=0.865,G51&gt;=0.451,H51&lt;10.266,F51&lt;2.5,F51&gt;=1.5),4.2,IF(AND(B51&lt;2.45,H51&lt;13.665,H51&gt;=10.266,F51&lt;2.5,F51&gt;=1.5),3.7,IF(AND(G51&lt;0.302,H51&gt;=13.665,H51&gt;=10.266,F51&lt;2.5,F51&gt;=1.5),5,IF(AND(B51&lt;2.9,A51&lt;6.1,A51&lt;6.6,F51&gt;=2.5,F51&gt;=1.5),5.06,IF(AND(B51&gt;=2.9,A51&lt;6.1,A51&lt;6.6,F51&gt;=2.5,F51&gt;=1.5),4.8,IF(AND(B51&lt;3.05,A51&gt;=6.1,A51&lt;6.6,F51&gt;=2.5,F51&gt;=1.5),5.6,IF(AND(B51&gt;=3.05,A51&gt;=6.1,A51&lt;6.6,F51&gt;=2.5,F51&gt;=1.5),5.267,IF(AND(H51&gt;=14.564,A51&lt;7.25,A51&gt;=6.6,F51&gt;=2.5,F51&gt;=1.5),5.6,IF(AND(H51&gt;=14.309,G51&gt;=0.11,G51&lt;0.227,G51&lt;0.347,B51&gt;=3.05,F51&lt;1.5),1.7,IF(AND(D51&lt;0.4,H51&gt;=9.441,H51&gt;=6.417,G51&gt;=0.347,B51&gt;=3.05,F51&lt;1.5),1.5,IF(AND(D51&gt;=0.4,H51&gt;=9.441,H51&gt;=6.417,G51&gt;=0.347,B51&gt;=3.05,F51&lt;1.5),1.633,IF(AND(A51&lt;5.35,G51&lt;0.865,G51&gt;=0.451,H51&lt;10.266,F51&lt;2.5,F51&gt;=1.5),3.15,IF(AND(D51&lt;1.45,G51&gt;=0.302,H51&gt;=13.665,H51&gt;=10.266,F51&lt;2.5,F51&gt;=1.5),4.74,IF(AND(D51&gt;=1.45,G51&gt;=0.302,H51&gt;=13.665,H51&gt;=10.266,F51&lt;2.5,F51&gt;=1.5),4.567,IF(AND(H51&lt;8.836,H51&lt;14.564,A51&lt;7.25,A51&gt;=6.6,F51&gt;=2.5,F51&gt;=1.5),5.7,IF(AND(H51&gt;=8.836,H51&lt;14.564,A51&lt;7.25,A51&gt;=6.6,F51&gt;=2.5,F51&gt;=1.5),5.9,IF(AND(H51&lt;11.53,H51&lt;14.309,G51&gt;=0.11,G51&lt;0.227,G51&lt;0.347,B51&gt;=3.05,F51&lt;1.5),1.5,IF(AND(H51&gt;=11.53,H51&lt;14.309,G51&gt;=0.11,G51&lt;0.227,G51&lt;0.347,B51&gt;=3.05,F51&lt;1.5),1.467,IF(AND(H51&lt;9.386,A51&gt;=5.35,G51&lt;0.865,G51&gt;=0.451,H51&lt;10.266,F51&lt;2.5,F51&gt;=1.5),3.56,IF(AND(H51&gt;=9.386,A51&gt;=5.35,G51&lt;0.865,G51&gt;=0.451,H51&lt;10.266,F51&lt;2.5,F51&gt;=1.5),4.2,IF(AND(H51&lt;11.036,D51&lt;1.45,B51&gt;=2.45,H51&lt;13.665,H51&gt;=10.266,F51&lt;2.5,F51&gt;=1.5),4.45,IF(AND(H51&gt;=11.036,D51&lt;1.45,B51&gt;=2.45,H51&lt;13.665,H51&gt;=10.266,F51&lt;2.5,F51&gt;=1.5),4.1,IF(AND(G51&gt;=0.585,D51&gt;=1.45,B51&gt;=2.45,H51&lt;13.665,H51&gt;=10.266,F51&lt;2.5,F51&gt;=1.5),4.9,IF(AND(H51&lt;11.743,G51&lt;0.585,D51&gt;=1.45,B51&gt;=2.45,H51&lt;13.665,H51&gt;=10.266,F51&lt;2.5,F51&gt;=1.5),4.7,IF(AND(H51&gt;=11.743,G51&lt;0.585,D51&gt;=1.45,B51&gt;=2.45,H51&lt;13.665,H51&gt;=10.266,F51&lt;2.5,F51&gt;=1.5),4.5,"shouldnthappen")))))))))))))))))))))))))))))))))))</f>
        <v>1.5</v>
      </c>
      <c r="AV51" s="1" t="n">
        <f aca="false">IF(AND(G51&gt;=0.356,F51&gt;=1.5,A51&lt;5.75),3.52,IF(AND(A51&lt;7.25,A51&gt;=7.1,A51&gt;=5.75),5.875,IF(AND(A51&gt;=7.25,A51&gt;=7.1,A51&gt;=5.75),6.5,IF(AND(D51&gt;=0.35,G51&gt;=0.586,F51&lt;1.5,A51&lt;5.75),1.8,IF(AND(D51&lt;1.4,G51&lt;0.356,F51&gt;=1.5,A51&lt;5.75),4.2,IF(AND(D51&gt;=1.4,G51&lt;0.356,F51&gt;=1.5,A51&lt;5.75),4.5,IF(AND(H51&gt;=11.218,A51&lt;5.05,G51&lt;0.586,F51&lt;1.5,A51&lt;5.75),1.225,IF(AND(G51&gt;=0.253,A51&gt;=5.05,G51&lt;0.586,F51&lt;1.5,A51&lt;5.75),1.3,IF(AND(B51&gt;=3.75,D51&lt;0.35,G51&gt;=0.586,F51&lt;1.5,A51&lt;5.75),1.567,IF(AND(B51&lt;2.85,D51&lt;1.35,D51&lt;1.65,A51&lt;7.1,A51&gt;=5.75),4.26,IF(AND(B51&gt;=2.85,D51&lt;1.35,D51&lt;1.65,A51&lt;7.1,A51&gt;=5.75),4.45,IF(AND(A51&lt;6.05,H51&lt;12.921,D51&gt;=1.65,A51&lt;7.1,A51&gt;=5.75),5.1,IF(AND(H51&gt;=15.338,H51&gt;=12.921,D51&gt;=1.65,A51&lt;7.1,A51&gt;=5.75),5.55,IF(AND(G51&lt;0.418,H51&lt;11.218,A51&lt;5.05,G51&lt;0.586,F51&lt;1.5,A51&lt;5.75),1.42,IF(AND(G51&gt;=0.418,H51&lt;11.218,A51&lt;5.05,G51&lt;0.586,F51&lt;1.5,A51&lt;5.75),1.3,IF(AND(H51&gt;=13.321,G51&lt;0.253,A51&gt;=5.05,G51&lt;0.586,F51&lt;1.5,A51&lt;5.75),1.7,IF(AND(H51&lt;6.089,B51&lt;3.75,D51&lt;0.35,G51&gt;=0.586,F51&lt;1.5,A51&lt;5.75),1.7,IF(AND(H51&gt;=6.089,B51&lt;3.75,D51&lt;0.35,G51&gt;=0.586,F51&lt;1.5,A51&lt;5.75),1.5,IF(AND(B51&lt;2.9,D51&lt;1.45,D51&gt;=1.35,D51&lt;1.65,A51&lt;7.1,A51&gt;=5.75),4.8,IF(AND(B51&gt;=2.9,D51&lt;1.45,D51&gt;=1.35,D51&lt;1.65,A51&lt;7.1,A51&gt;=5.75),4.475,IF(AND(B51&lt;2.5,D51&gt;=1.45,D51&gt;=1.35,D51&lt;1.65,A51&lt;7.1,A51&gt;=5.75),4.5,IF(AND(H51&lt;8.884,A51&gt;=6.05,H51&lt;12.921,D51&gt;=1.65,A51&lt;7.1,A51&gt;=5.75),5.4,IF(AND(A51&lt;6.3,H51&lt;15.338,H51&gt;=12.921,D51&gt;=1.65,A51&lt;7.1,A51&gt;=5.75),4.967,IF(AND(A51&gt;=6.3,H51&lt;15.338,H51&gt;=12.921,D51&gt;=1.65,A51&lt;7.1,A51&gt;=5.75),5.133,IF(AND(H51&lt;10.826,H51&lt;13.321,G51&lt;0.253,A51&gt;=5.05,G51&lt;0.586,F51&lt;1.5,A51&lt;5.75),1.5,IF(AND(H51&gt;=10.826,H51&lt;13.321,G51&lt;0.253,A51&gt;=5.05,G51&lt;0.586,F51&lt;1.5,A51&lt;5.75),1.4,IF(AND(H51&lt;7.47,B51&gt;=2.5,D51&gt;=1.45,D51&gt;=1.35,D51&lt;1.65,A51&lt;7.1,A51&gt;=5.75),5.1,IF(AND(H51&gt;=7.47,B51&gt;=2.5,D51&gt;=1.45,D51&gt;=1.35,D51&lt;1.65,A51&lt;7.1,A51&gt;=5.75),4.725,IF(AND(H51&lt;9.637,H51&gt;=8.884,A51&gt;=6.05,H51&lt;12.921,D51&gt;=1.65,A51&lt;7.1,A51&gt;=5.75),5.9,IF(AND(B51&lt;2.6,H51&gt;=9.637,H51&gt;=8.884,A51&gt;=6.05,H51&lt;12.921,D51&gt;=1.65,A51&lt;7.1,A51&gt;=5.75),5.8,IF(AND(B51&lt;2.75,B51&gt;=2.6,H51&gt;=9.637,H51&gt;=8.884,A51&gt;=6.05,H51&lt;12.921,D51&gt;=1.65,A51&lt;7.1,A51&gt;=5.75),5.3,IF(AND(D51&lt;2.25,B51&gt;=2.75,B51&gt;=2.6,H51&gt;=9.637,H51&gt;=8.884,A51&gt;=6.05,H51&lt;12.921,D51&gt;=1.65,A51&lt;7.1,A51&gt;=5.75),5.6,IF(AND(D51&gt;=2.25,B51&gt;=2.75,B51&gt;=2.6,H51&gt;=9.637,H51&gt;=8.884,A51&gt;=6.05,H51&lt;12.921,D51&gt;=1.65,A51&lt;7.1,A51&gt;=5.75),5.5,"shouldnthappen")))))))))))))))))))))))))))))))))</f>
        <v>1.3</v>
      </c>
      <c r="AW51" s="1" t="n">
        <f aca="false">IF(AND(G51&gt;=0.905,F51&lt;1.5),1.767,IF(AND(H51&gt;=16.674,F51&gt;=1.5),6.55,IF(AND(A51&lt;4.35,H51&lt;14.344,G51&lt;0.905,F51&lt;1.5),1.1,IF(AND(B51&lt;3.65,H51&gt;=14.344,G51&lt;0.905,F51&lt;1.5),1.5,IF(AND(B51&gt;=3.65,H51&gt;=14.344,G51&lt;0.905,F51&lt;1.5),1.65,IF(AND(B51&lt;2.6,F51&gt;=2.5,H51&lt;16.674,F51&gt;=1.5),4.5,IF(AND(D51&gt;=0.45,A51&gt;=4.35,H51&lt;14.344,G51&lt;0.905,F51&lt;1.5),1.65,IF(AND(D51&lt;1.15,A51&lt;5.9,F51&lt;2.5,H51&lt;16.674,F51&gt;=1.5),3.56,IF(AND(B51&lt;2.75,A51&gt;=5.9,F51&lt;2.5,H51&lt;16.674,F51&gt;=1.5),5,IF(AND(H51&lt;13.531,B51&gt;=2.75,A51&gt;=5.9,F51&lt;2.5,H51&lt;16.674,F51&gt;=1.5),4.333,IF(AND(B51&lt;3.2,G51&gt;=0.669,B51&gt;=2.6,F51&gt;=2.5,H51&lt;16.674,F51&gt;=1.5),5.08,IF(AND(B51&gt;=3.2,G51&gt;=0.669,B51&gt;=2.6,F51&gt;=2.5,H51&lt;16.674,F51&gt;=1.5),5.4,IF(AND(B51&lt;3.15,A51&lt;5.05,D51&lt;0.45,A51&gt;=4.35,H51&lt;14.344,G51&lt;0.905,F51&lt;1.5),1.45,IF(AND(A51&gt;=5.55,A51&gt;=5.05,D51&lt;0.45,A51&gt;=4.35,H51&lt;14.344,G51&lt;0.905,F51&lt;1.5),1.5,IF(AND(A51&lt;5.55,A51&lt;5.65,D51&gt;=1.15,A51&lt;5.9,F51&lt;2.5,H51&lt;16.674,F51&gt;=1.5),3.95,IF(AND(A51&gt;=5.55,A51&lt;5.65,D51&gt;=1.15,A51&lt;5.9,F51&lt;2.5,H51&lt;16.674,F51&gt;=1.5),3.82,IF(AND(G51&lt;0.39,A51&gt;=5.65,D51&gt;=1.15,A51&lt;5.9,F51&lt;2.5,H51&lt;16.674,F51&gt;=1.5),4.35,IF(AND(G51&gt;=0.39,A51&gt;=5.65,D51&gt;=1.15,A51&lt;5.9,F51&lt;2.5,H51&lt;16.674,F51&gt;=1.5),3.95,IF(AND(G51&lt;0.466,H51&gt;=13.531,B51&gt;=2.75,A51&gt;=5.9,F51&lt;2.5,H51&lt;16.674,F51&gt;=1.5),4.8,IF(AND(G51&gt;=0.466,H51&gt;=13.531,B51&gt;=2.75,A51&gt;=5.9,F51&lt;2.5,H51&lt;16.674,F51&gt;=1.5),4.7,IF(AND(H51&lt;10.144,D51&lt;2.05,G51&lt;0.669,B51&gt;=2.6,F51&gt;=2.5,H51&lt;16.674,F51&gt;=1.5),5.3,IF(AND(H51&gt;=10.144,D51&lt;2.05,G51&lt;0.669,B51&gt;=2.6,F51&gt;=2.5,H51&lt;16.674,F51&gt;=1.5),5.133,IF(AND(D51&gt;=2.45,D51&gt;=2.05,G51&lt;0.669,B51&gt;=2.6,F51&gt;=2.5,H51&lt;16.674,F51&gt;=1.5),5.9,IF(AND(B51&lt;3.25,B51&gt;=3.15,A51&lt;5.05,D51&lt;0.45,A51&gt;=4.35,H51&lt;14.344,G51&lt;0.905,F51&lt;1.5),1.2,IF(AND(B51&gt;=3.25,B51&gt;=3.15,A51&lt;5.05,D51&lt;0.45,A51&gt;=4.35,H51&lt;14.344,G51&lt;0.905,F51&lt;1.5),1.36,IF(AND(B51&gt;=3.8,A51&lt;5.55,A51&gt;=5.05,D51&lt;0.45,A51&gt;=4.35,H51&lt;14.344,G51&lt;0.905,F51&lt;1.5),1.3,IF(AND(G51&lt;0.05,B51&lt;3.8,A51&lt;5.55,A51&gt;=5.05,D51&lt;0.45,A51&gt;=4.35,H51&lt;14.344,G51&lt;0.905,F51&lt;1.5),1.4,IF(AND(G51&lt;0.107,G51&lt;0.395,D51&lt;2.45,D51&gt;=2.05,G51&lt;0.669,B51&gt;=2.6,F51&gt;=2.5,H51&lt;16.674,F51&gt;=1.5),5.667,IF(AND(G51&lt;0.537,G51&gt;=0.395,D51&lt;2.45,D51&gt;=2.05,G51&lt;0.669,B51&gt;=2.6,F51&gt;=2.5,H51&lt;16.674,F51&gt;=1.5),5.6,IF(AND(G51&gt;=0.537,G51&gt;=0.395,D51&lt;2.45,D51&gt;=2.05,G51&lt;0.669,B51&gt;=2.6,F51&gt;=2.5,H51&lt;16.674,F51&gt;=1.5),5.775,IF(AND(B51&lt;3.6,G51&gt;=0.05,B51&lt;3.8,A51&lt;5.55,A51&gt;=5.05,D51&lt;0.45,A51&gt;=4.35,H51&lt;14.344,G51&lt;0.905,F51&lt;1.5),1.475,IF(AND(B51&gt;=3.6,G51&gt;=0.05,B51&lt;3.8,A51&lt;5.55,A51&gt;=5.05,D51&lt;0.45,A51&gt;=4.35,H51&lt;14.344,G51&lt;0.905,F51&lt;1.5),1.5,IF(AND(G51&lt;0.312,G51&gt;=0.107,G51&lt;0.395,D51&lt;2.45,D51&gt;=2.05,G51&lt;0.669,B51&gt;=2.6,F51&gt;=2.5,H51&lt;16.674,F51&gt;=1.5),5.18,IF(AND(G51&gt;=0.312,G51&gt;=0.107,G51&lt;0.395,D51&lt;2.45,D51&gt;=2.05,G51&lt;0.669,B51&gt;=2.6,F51&gt;=2.5,H51&lt;16.674,F51&gt;=1.5),5.4,"shouldnthappen"))))))))))))))))))))))))))))))))))</f>
        <v>1.5</v>
      </c>
      <c r="AX51" s="1" t="n">
        <f aca="false">IF(AND(D51&gt;=1.3,B51&gt;=3.45),6.25,IF(AND(B51&lt;2.75,A51&lt;5.25,B51&lt;3.45),3.9,IF(AND(D51&lt;0.25,D51&lt;1.3,B51&gt;=3.45),1.16,IF(AND(A51&gt;=5.05,B51&gt;=2.75,A51&lt;5.25,B51&lt;3.45),1.7,IF(AND(D51&lt;0.7,F51&lt;2.5,A51&gt;=5.25,B51&lt;3.45),1.5,IF(AND(H51&gt;=16.284,F51&gt;=2.5,A51&gt;=5.25,B51&lt;3.45),6.6,IF(AND(G51&lt;0.123,D51&gt;=0.25,D51&lt;1.3,B51&gt;=3.45),1.3,IF(AND(A51&lt;4.5,A51&lt;5.05,B51&gt;=2.75,A51&lt;5.25,B51&lt;3.45),1.3,IF(AND(A51&lt;5.05,G51&gt;=0.123,D51&gt;=0.25,D51&lt;1.3,B51&gt;=3.45),1.6,IF(AND(B51&lt;3.15,A51&gt;=4.5,A51&lt;5.05,B51&gt;=2.75,A51&lt;5.25,B51&lt;3.45),1.54,IF(AND(B51&gt;=3.15,A51&gt;=4.5,A51&lt;5.05,B51&gt;=2.75,A51&lt;5.25,B51&lt;3.45),1.35,IF(AND(D51&gt;=1.4,A51&lt;5.9,D51&gt;=0.7,F51&lt;2.5,A51&gt;=5.25,B51&lt;3.45),4.5,IF(AND(D51&gt;=1.55,A51&gt;=5.9,D51&gt;=0.7,F51&lt;2.5,A51&gt;=5.25,B51&lt;3.45),4.95,IF(AND(G51&gt;=0.682,D51&gt;=2.05,H51&lt;16.284,F51&gt;=2.5,A51&gt;=5.25,B51&lt;3.45),5.26,IF(AND(A51&lt;5.4,A51&gt;=5.05,G51&gt;=0.123,D51&gt;=0.25,D51&lt;1.3,B51&gt;=3.45),1.64,IF(AND(A51&gt;=5.4,A51&gt;=5.05,G51&gt;=0.123,D51&gt;=0.25,D51&lt;1.3,B51&gt;=3.45),1.6,IF(AND(G51&lt;0.372,D51&lt;1.4,A51&lt;5.9,D51&gt;=0.7,F51&lt;2.5,A51&gt;=5.25,B51&lt;3.45),4.175,IF(AND(D51&lt;1.35,D51&lt;1.55,A51&gt;=5.9,D51&gt;=0.7,F51&lt;2.5,A51&gt;=5.25,B51&lt;3.45),4.2,IF(AND(B51&lt;2.35,G51&lt;0.596,D51&lt;2.05,H51&lt;16.284,F51&gt;=2.5,A51&gt;=5.25,B51&lt;3.45),5,IF(AND(G51&gt;=0.888,G51&gt;=0.596,D51&lt;2.05,H51&lt;16.284,F51&gt;=2.5,A51&gt;=5.25,B51&lt;3.45),4.8,IF(AND(A51&gt;=6.85,G51&lt;0.682,D51&gt;=2.05,H51&lt;16.284,F51&gt;=2.5,A51&gt;=5.25,B51&lt;3.45),5.4,IF(AND(A51&gt;=5.75,G51&gt;=0.372,D51&lt;1.4,A51&lt;5.9,D51&gt;=0.7,F51&lt;2.5,A51&gt;=5.25,B51&lt;3.45),3.933,IF(AND(A51&gt;=6.75,D51&gt;=1.35,D51&lt;1.55,A51&gt;=5.9,D51&gt;=0.7,F51&lt;2.5,A51&gt;=5.25,B51&lt;3.45),4.8,IF(AND(H51&lt;11.084,B51&gt;=2.35,G51&lt;0.596,D51&lt;2.05,H51&lt;16.284,F51&gt;=2.5,A51&gt;=5.25,B51&lt;3.45),5.3,IF(AND(H51&lt;8.435,G51&lt;0.888,G51&gt;=0.596,D51&lt;2.05,H51&lt;16.284,F51&gt;=2.5,A51&gt;=5.25,B51&lt;3.45),5.1,IF(AND(H51&gt;=8.435,G51&lt;0.888,G51&gt;=0.596,D51&lt;2.05,H51&lt;16.284,F51&gt;=2.5,A51&gt;=5.25,B51&lt;3.45),4.94,IF(AND(B51&lt;3.15,A51&lt;6.85,G51&lt;0.682,D51&gt;=2.05,H51&lt;16.284,F51&gt;=2.5,A51&gt;=5.25,B51&lt;3.45),5.6,IF(AND(B51&gt;=3.15,A51&lt;6.85,G51&lt;0.682,D51&gt;=2.05,H51&lt;16.284,F51&gt;=2.5,A51&gt;=5.25,B51&lt;3.45),5.74,IF(AND(G51&lt;0.572,A51&lt;5.75,G51&gt;=0.372,D51&lt;1.4,A51&lt;5.9,D51&gt;=0.7,F51&lt;2.5,A51&gt;=5.25,B51&lt;3.45),3.7,IF(AND(D51&lt;1.45,A51&lt;6.75,D51&gt;=1.35,D51&lt;1.55,A51&gt;=5.9,D51&gt;=0.7,F51&lt;2.5,A51&gt;=5.25,B51&lt;3.45),4.46,IF(AND(D51&gt;=1.45,A51&lt;6.75,D51&gt;=1.35,D51&lt;1.55,A51&gt;=5.9,D51&gt;=0.7,F51&lt;2.5,A51&gt;=5.25,B51&lt;3.45),4.567,IF(AND(H51&lt;12.532,H51&gt;=11.084,B51&gt;=2.35,G51&lt;0.596,D51&lt;2.05,H51&lt;16.284,F51&gt;=2.5,A51&gt;=5.25,B51&lt;3.45),5.8,IF(AND(H51&gt;=12.532,H51&gt;=11.084,B51&gt;=2.35,G51&lt;0.596,D51&lt;2.05,H51&lt;16.284,F51&gt;=2.5,A51&gt;=5.25,B51&lt;3.45),5.667,IF(AND(A51&gt;=5.65,G51&gt;=0.572,A51&lt;5.75,G51&gt;=0.372,D51&lt;1.4,A51&lt;5.9,D51&gt;=0.7,F51&lt;2.5,A51&gt;=5.25,B51&lt;3.45),4.2,IF(AND(G51&lt;0.862,A51&lt;5.65,G51&gt;=0.572,A51&lt;5.75,G51&gt;=0.372,D51&lt;1.4,A51&lt;5.9,D51&gt;=0.7,F51&lt;2.5,A51&gt;=5.25,B51&lt;3.45),3.9,IF(AND(G51&gt;=0.862,A51&lt;5.65,G51&gt;=0.572,A51&lt;5.75,G51&gt;=0.372,D51&lt;1.4,A51&lt;5.9,D51&gt;=0.7,F51&lt;2.5,A51&gt;=5.25,B51&lt;3.45),4,"shouldnthappen"))))))))))))))))))))))))))))))))))))</f>
        <v>1.16</v>
      </c>
      <c r="AY51" s="1" t="n">
        <f aca="false">IF(AND(H51&gt;=8.233,D51&gt;=0.8,A51&lt;5.55),3.525,IF(AND(B51&lt;2.9,H51&gt;=15.534,A51&gt;=5.55),4.8,IF(AND(H51&gt;=12.259,A51&lt;4.75,D51&lt;0.8,A51&lt;5.55),1.25,IF(AND(B51&gt;=3.85,A51&gt;=4.75,D51&lt;0.8,A51&lt;5.55),1.425,IF(AND(D51&lt;1.55,H51&lt;8.233,D51&gt;=0.8,A51&lt;5.55),3.975,IF(AND(D51&gt;=1.55,H51&lt;8.233,D51&gt;=0.8,A51&lt;5.55),4.5,IF(AND(D51&lt;0.65,D51&lt;1.7,H51&lt;15.534,A51&gt;=5.55),1.7,IF(AND(A51&gt;=7.05,D51&gt;=1.7,H51&lt;15.534,A51&gt;=5.55),6.3,IF(AND(B51&gt;=3.35,B51&gt;=2.9,H51&gt;=15.534,A51&gt;=5.55),5.4,IF(AND(B51&lt;3.1,H51&lt;12.259,A51&lt;4.75,D51&lt;0.8,A51&lt;5.55),1.367,IF(AND(B51&gt;=3.1,H51&lt;12.259,A51&lt;4.75,D51&lt;0.8,A51&lt;5.55),1.4,IF(AND(G51&gt;=0.905,B51&lt;3.85,A51&gt;=4.75,D51&lt;0.8,A51&lt;5.55),1.9,IF(AND(H51&lt;15.681,B51&lt;3.35,B51&gt;=2.9,H51&gt;=15.534,A51&gt;=5.55),5.8,IF(AND(H51&gt;=15.681,B51&lt;3.35,B51&gt;=2.9,H51&gt;=15.534,A51&gt;=5.55),5.7,IF(AND(H51&gt;=14.877,G51&lt;0.905,B51&lt;3.85,A51&gt;=4.75,D51&lt;0.8,A51&lt;5.55),1.3,IF(AND(D51&gt;=1.25,B51&lt;2.65,D51&gt;=0.65,D51&lt;1.7,H51&lt;15.534,A51&gt;=5.55),4.433,IF(AND(G51&gt;=0.622,B51&lt;3.15,A51&lt;7.05,D51&gt;=1.7,H51&lt;15.534,A51&gt;=5.55),5.08,IF(AND(H51&gt;=13.42,B51&gt;=3.15,A51&lt;7.05,D51&gt;=1.7,H51&lt;15.534,A51&gt;=5.55),5.1,IF(AND(G51&lt;0.265,H51&lt;14.877,G51&lt;0.905,B51&lt;3.85,A51&gt;=4.75,D51&lt;0.8,A51&lt;5.55),1.2,IF(AND(A51&lt;5.75,D51&lt;1.25,B51&lt;2.65,D51&gt;=0.65,D51&lt;1.7,H51&lt;15.534,A51&gt;=5.55),3.7,IF(AND(A51&gt;=5.75,D51&lt;1.25,B51&lt;2.65,D51&gt;=0.65,D51&lt;1.7,H51&lt;15.534,A51&gt;=5.55),4,IF(AND(G51&gt;=0.652,D51&lt;1.35,B51&gt;=2.65,D51&gt;=0.65,D51&lt;1.7,H51&lt;15.534,A51&gt;=5.55),3.6,IF(AND(H51&lt;7.47,D51&gt;=1.35,B51&gt;=2.65,D51&gt;=0.65,D51&lt;1.7,H51&lt;15.534,A51&gt;=5.55),5.1,IF(AND(H51&lt;10.914,G51&lt;0.622,B51&lt;3.15,A51&lt;7.05,D51&gt;=1.7,H51&lt;15.534,A51&gt;=5.55),5.36,IF(AND(H51&gt;=10.914,G51&lt;0.622,B51&lt;3.15,A51&lt;7.05,D51&gt;=1.7,H51&lt;15.534,A51&gt;=5.55),5.64,IF(AND(G51&gt;=0.657,H51&lt;13.42,B51&gt;=3.15,A51&lt;7.05,D51&gt;=1.7,H51&lt;15.534,A51&gt;=5.55),6,IF(AND(G51&gt;=0.782,G51&gt;=0.265,H51&lt;14.877,G51&lt;0.905,B51&lt;3.85,A51&gt;=4.75,D51&lt;0.8,A51&lt;5.55),1.48,IF(AND(H51&lt;11.286,G51&lt;0.652,D51&lt;1.35,B51&gt;=2.65,D51&gt;=0.65,D51&lt;1.7,H51&lt;15.534,A51&gt;=5.55),4.24,IF(AND(H51&gt;=11.286,G51&lt;0.652,D51&lt;1.35,B51&gt;=2.65,D51&gt;=0.65,D51&lt;1.7,H51&lt;15.534,A51&gt;=5.55),4.05,IF(AND(G51&lt;0.413,H51&gt;=7.47,D51&gt;=1.35,B51&gt;=2.65,D51&gt;=0.65,D51&lt;1.7,H51&lt;15.534,A51&gt;=5.55),5.1,IF(AND(H51&lt;11.325,G51&lt;0.657,H51&lt;13.42,B51&gt;=3.15,A51&lt;7.05,D51&gt;=1.7,H51&lt;15.534,A51&gt;=5.55),5.8,IF(AND(H51&gt;=11.325,G51&lt;0.657,H51&lt;13.42,B51&gt;=3.15,A51&lt;7.05,D51&gt;=1.7,H51&lt;15.534,A51&gt;=5.55),5.6,IF(AND(D51&gt;=0.35,G51&lt;0.782,G51&gt;=0.265,H51&lt;14.877,G51&lt;0.905,B51&lt;3.85,A51&gt;=4.75,D51&lt;0.8,A51&lt;5.55),1.633,IF(AND(B51&lt;2.85,G51&gt;=0.413,H51&gt;=7.47,D51&gt;=1.35,B51&gt;=2.65,D51&gt;=0.65,D51&lt;1.7,H51&lt;15.534,A51&gt;=5.55),4.6,IF(AND(D51&lt;0.15,D51&lt;0.35,G51&lt;0.782,G51&gt;=0.265,H51&lt;14.877,G51&lt;0.905,B51&lt;3.85,A51&gt;=4.75,D51&lt;0.8,A51&lt;5.55),1.5,IF(AND(D51&gt;=0.15,D51&lt;0.35,G51&lt;0.782,G51&gt;=0.265,H51&lt;14.877,G51&lt;0.905,B51&lt;3.85,A51&gt;=4.75,D51&lt;0.8,A51&lt;5.55),1.543,IF(AND(A51&gt;=6.8,B51&gt;=2.85,G51&gt;=0.413,H51&gt;=7.47,D51&gt;=1.35,B51&gt;=2.65,D51&gt;=0.65,D51&lt;1.7,H51&lt;15.534,A51&gt;=5.55),4.9,IF(AND(H51&lt;13.531,A51&lt;6.8,B51&gt;=2.85,G51&gt;=0.413,H51&gt;=7.47,D51&gt;=1.35,B51&gt;=2.65,D51&gt;=0.65,D51&lt;1.7,H51&lt;15.534,A51&gt;=5.55),4.5,IF(AND(H51&gt;=13.531,A51&lt;6.8,B51&gt;=2.85,G51&gt;=0.413,H51&gt;=7.47,D51&gt;=1.35,B51&gt;=2.65,D51&gt;=0.65,D51&lt;1.7,H51&lt;15.534,A51&gt;=5.55),4.7,"shouldnthappen")))))))))))))))))))))))))))))))))))))))</f>
        <v>1.543</v>
      </c>
      <c r="AZ51" s="1" t="n">
        <f aca="false">IF(AND(H51&gt;=15.371,B51&gt;=3.35),5.4,IF(AND(G51&gt;=0.851,H51&gt;=15.244,B51&lt;3.35),4.75,IF(AND(F51&gt;=2,H51&lt;15.371,B51&gt;=3.35),5.6,IF(AND(B51&lt;2.75,A51&lt;5.15,H51&lt;15.244,B51&lt;3.35),3.42,IF(AND(A51&gt;=7.25,G51&lt;0.851,H51&gt;=15.244,B51&lt;3.35),6.6,IF(AND(A51&lt;4.45,B51&gt;=2.75,A51&lt;5.15,H51&lt;15.244,B51&lt;3.35),1.1,IF(AND(G51&lt;0.527,A51&lt;7.25,G51&lt;0.851,H51&gt;=15.244,B51&lt;3.35),5.08,IF(AND(G51&gt;=0.527,A51&lt;7.25,G51&lt;0.851,H51&gt;=15.244,B51&lt;3.35),5.8,IF(AND(D51&gt;=0.35,B51&lt;3.7,F51&lt;2,H51&lt;15.371,B51&gt;=3.35),1.55,IF(AND(H51&lt;6.542,B51&gt;=3.7,F51&lt;2,H51&lt;15.371,B51&gt;=3.35),1.9,IF(AND(B51&lt;3.25,A51&gt;=4.45,B51&gt;=2.75,A51&lt;5.15,H51&lt;15.244,B51&lt;3.35),1.46,IF(AND(B51&gt;=3.25,A51&gt;=4.45,B51&gt;=2.75,A51&lt;5.15,H51&lt;15.244,B51&lt;3.35),1.7,IF(AND(H51&lt;13.654,B51&gt;=2.95,D51&lt;1.45,A51&gt;=5.15,H51&lt;15.244,B51&lt;3.35),4.3,IF(AND(H51&gt;=13.654,B51&gt;=2.95,D51&lt;1.45,A51&gt;=5.15,H51&lt;15.244,B51&lt;3.35),4.625,IF(AND(F51&gt;=2.5,D51&lt;1.75,D51&gt;=1.45,A51&gt;=5.15,H51&lt;15.244,B51&lt;3.35),5.3,IF(AND(G51&gt;=0.853,D51&gt;=1.75,D51&gt;=1.45,A51&gt;=5.15,H51&lt;15.244,B51&lt;3.35),5.15,IF(AND(D51&gt;=0.25,D51&lt;0.35,B51&lt;3.7,F51&lt;2,H51&lt;15.371,B51&gt;=3.35),1.3,IF(AND(B51&lt;3.85,H51&gt;=6.542,B51&gt;=3.7,F51&lt;2,H51&lt;15.371,B51&gt;=3.35),1.633,IF(AND(H51&lt;7.02,H51&lt;10.688,B51&lt;2.95,D51&lt;1.45,A51&gt;=5.15,H51&lt;15.244,B51&lt;3.35),3.98,IF(AND(G51&lt;0.338,H51&gt;=10.688,B51&lt;2.95,D51&lt;1.45,A51&gt;=5.15,H51&lt;15.244,B51&lt;3.35),4.22,IF(AND(G51&gt;=0.338,H51&gt;=10.688,B51&lt;2.95,D51&lt;1.45,A51&gt;=5.15,H51&lt;15.244,B51&lt;3.35),3.9,IF(AND(B51&lt;2.75,F51&lt;2.5,D51&lt;1.75,D51&gt;=1.45,A51&gt;=5.15,H51&lt;15.244,B51&lt;3.35),5.1,IF(AND(B51&gt;=2.75,F51&lt;2.5,D51&lt;1.75,D51&gt;=1.45,A51&gt;=5.15,H51&lt;15.244,B51&lt;3.35),4.74,IF(AND(A51&gt;=7,G51&lt;0.853,D51&gt;=1.75,D51&gt;=1.45,A51&gt;=5.15,H51&lt;15.244,B51&lt;3.35),6.5,IF(AND(G51&gt;=0.934,D51&lt;0.25,D51&lt;0.35,B51&lt;3.7,F51&lt;2,H51&lt;15.371,B51&gt;=3.35),1.7,IF(AND(D51&lt;0.25,B51&gt;=3.85,H51&gt;=6.542,B51&gt;=3.7,F51&lt;2,H51&lt;15.371,B51&gt;=3.35),1.5,IF(AND(D51&gt;=0.25,B51&gt;=3.85,H51&gt;=6.542,B51&gt;=3.7,F51&lt;2,H51&lt;15.371,B51&gt;=3.35),1.4,IF(AND(B51&lt;2.5,H51&gt;=7.02,H51&lt;10.688,B51&lt;2.95,D51&lt;1.45,A51&gt;=5.15,H51&lt;15.244,B51&lt;3.35),3.8,IF(AND(G51&gt;=0.74,A51&lt;7,G51&lt;0.853,D51&gt;=1.75,D51&gt;=1.45,A51&gt;=5.15,H51&lt;15.244,B51&lt;3.35),6,IF(AND(G51&gt;=0.61,G51&lt;0.934,D51&lt;0.25,D51&lt;0.35,B51&lt;3.7,F51&lt;2,H51&lt;15.371,B51&gt;=3.35),1.5,IF(AND(D51&lt;1.15,B51&gt;=2.5,H51&gt;=7.02,H51&lt;10.688,B51&lt;2.95,D51&lt;1.45,A51&gt;=5.15,H51&lt;15.244,B51&lt;3.35),3.5,IF(AND(D51&gt;=1.15,B51&gt;=2.5,H51&gt;=7.02,H51&lt;10.688,B51&lt;2.95,D51&lt;1.45,A51&gt;=5.15,H51&lt;15.244,B51&lt;3.35),3.6,IF(AND(G51&gt;=0.626,G51&lt;0.74,A51&lt;7,G51&lt;0.853,D51&gt;=1.75,D51&gt;=1.45,A51&gt;=5.15,H51&lt;15.244,B51&lt;3.35),4.9,IF(AND(H51&lt;13.641,G51&lt;0.61,G51&lt;0.934,D51&lt;0.25,D51&lt;0.35,B51&lt;3.7,F51&lt;2,H51&lt;15.371,B51&gt;=3.35),1.425,IF(AND(H51&gt;=13.641,G51&lt;0.61,G51&lt;0.934,D51&lt;0.25,D51&lt;0.35,B51&lt;3.7,F51&lt;2,H51&lt;15.371,B51&gt;=3.35),1.3,IF(AND(B51&lt;3.05,G51&lt;0.626,G51&lt;0.74,A51&lt;7,G51&lt;0.853,D51&gt;=1.75,D51&gt;=1.45,A51&gt;=5.15,H51&lt;15.244,B51&lt;3.35),5.475,IF(AND(B51&gt;=3.05,G51&lt;0.626,G51&lt;0.74,A51&lt;7,G51&lt;0.853,D51&gt;=1.75,D51&gt;=1.45,A51&gt;=5.15,H51&lt;15.244,B51&lt;3.35),5.633,"shouldnthappen")))))))))))))))))))))))))))))))))))))</f>
        <v>1.633</v>
      </c>
      <c r="BA51" s="1" t="n">
        <f aca="false">IF(AND(F51&gt;=2,B51&gt;=3.4),6.1,IF(AND(B51&lt;2.75,A51&lt;5.15,B51&lt;3.4),3.225,IF(AND(G51&gt;=0.821,F51&lt;2,B51&gt;=3.4),1.9,IF(AND(B51&gt;=3.2,B51&gt;=2.75,A51&lt;5.15,B51&lt;3.4),1.7,IF(AND(A51&lt;4.8,G51&lt;0.821,F51&lt;2,B51&gt;=3.4),1,IF(AND(G51&gt;=0.446,B51&lt;3.2,B51&gt;=2.75,A51&lt;5.15,B51&lt;3.4),1.1,IF(AND(G51&lt;0.356,D51&lt;1.45,A51&lt;6.25,A51&gt;=5.15,B51&lt;3.4),4.32,IF(AND(G51&lt;0.591,D51&gt;=1.45,A51&lt;6.25,A51&gt;=5.15,B51&lt;3.4),4.6,IF(AND(D51&lt;1.75,G51&lt;0.597,A51&gt;=6.25,A51&gt;=5.15,B51&lt;3.4),4.86,IF(AND(H51&gt;=16.472,G51&gt;=0.597,A51&gt;=6.25,A51&gt;=5.15,B51&lt;3.4),6.6,IF(AND(G51&lt;0.063,G51&lt;0.446,B51&lt;3.2,B51&gt;=2.75,A51&lt;5.15,B51&lt;3.4),1.4,IF(AND(A51&gt;=5.95,G51&gt;=0.356,D51&lt;1.45,A51&lt;6.25,A51&gt;=5.15,B51&lt;3.4),4.6,IF(AND(B51&gt;=2.9,G51&gt;=0.591,D51&gt;=1.45,A51&lt;6.25,A51&gt;=5.15,B51&lt;3.4),4.867,IF(AND(D51&gt;=2.4,H51&lt;16.472,G51&gt;=0.597,A51&gt;=6.25,A51&gt;=5.15,B51&lt;3.4),6,IF(AND(A51&lt;5.45,B51&gt;=3.85,A51&gt;=4.8,G51&lt;0.821,F51&lt;2,B51&gt;=3.4),1.3,IF(AND(A51&gt;=5.45,B51&gt;=3.85,A51&gt;=4.8,G51&lt;0.821,F51&lt;2,B51&gt;=3.4),1.45,IF(AND(H51&lt;14.273,G51&gt;=0.063,G51&lt;0.446,B51&lt;3.2,B51&gt;=2.75,A51&lt;5.15,B51&lt;3.4),1.5,IF(AND(H51&gt;=14.273,G51&gt;=0.063,G51&lt;0.446,B51&lt;3.2,B51&gt;=2.75,A51&lt;5.15,B51&lt;3.4),1.6,IF(AND(G51&gt;=0.572,A51&lt;5.95,G51&gt;=0.356,D51&lt;1.45,A51&lt;6.25,A51&gt;=5.15,B51&lt;3.4),3.9,IF(AND(G51&lt;0.827,B51&lt;2.9,G51&gt;=0.591,D51&gt;=1.45,A51&lt;6.25,A51&gt;=5.15,B51&lt;3.4),4.9,IF(AND(G51&gt;=0.827,B51&lt;2.9,G51&gt;=0.591,D51&gt;=1.45,A51&lt;6.25,A51&gt;=5.15,B51&lt;3.4),5.1,IF(AND(A51&gt;=7.2,B51&lt;3.05,D51&gt;=1.75,G51&lt;0.597,A51&gt;=6.25,A51&gt;=5.15,B51&lt;3.4),6.7,IF(AND(G51&lt;0.353,B51&gt;=3.05,D51&gt;=1.75,G51&lt;0.597,A51&gt;=6.25,A51&gt;=5.15,B51&lt;3.4),5.22,IF(AND(G51&gt;=0.353,B51&gt;=3.05,D51&gt;=1.75,G51&lt;0.597,A51&gt;=6.25,A51&gt;=5.15,B51&lt;3.4),5.65,IF(AND(A51&lt;6.55,D51&lt;2.4,H51&lt;16.472,G51&gt;=0.597,A51&gt;=6.25,A51&gt;=5.15,B51&lt;3.4),5.033,IF(AND(H51&lt;12.719,G51&lt;0.385,B51&lt;3.85,A51&gt;=4.8,G51&lt;0.821,F51&lt;2,B51&gt;=3.4),1.54,IF(AND(H51&gt;=12.719,G51&lt;0.385,B51&lt;3.85,A51&gt;=4.8,G51&lt;0.821,F51&lt;2,B51&gt;=3.4),1.3,IF(AND(B51&lt;3.6,G51&gt;=0.385,B51&lt;3.85,A51&gt;=4.8,G51&lt;0.821,F51&lt;2,B51&gt;=3.4),1.325,IF(AND(B51&gt;=3.6,G51&gt;=0.385,B51&lt;3.85,A51&gt;=4.8,G51&lt;0.821,F51&lt;2,B51&gt;=3.4),1.55,IF(AND(D51&lt;1.05,G51&lt;0.572,A51&lt;5.95,G51&gt;=0.356,D51&lt;1.45,A51&lt;6.25,A51&gt;=5.15,B51&lt;3.4),3.633,IF(AND(D51&gt;=2.15,A51&lt;7.2,B51&lt;3.05,D51&gt;=1.75,G51&lt;0.597,A51&gt;=6.25,A51&gt;=5.15,B51&lt;3.4),5.667,IF(AND(H51&lt;13.094,A51&gt;=6.55,D51&lt;2.4,H51&lt;16.472,G51&gt;=0.597,A51&gt;=6.25,A51&gt;=5.15,B51&lt;3.4),5.2,IF(AND(D51&lt;1.15,D51&gt;=1.05,G51&lt;0.572,A51&lt;5.95,G51&gt;=0.356,D51&lt;1.45,A51&lt;6.25,A51&gt;=5.15,B51&lt;3.4),3.8,IF(AND(D51&gt;=1.15,D51&gt;=1.05,G51&lt;0.572,A51&lt;5.95,G51&gt;=0.356,D51&lt;1.45,A51&lt;6.25,A51&gt;=5.15,B51&lt;3.4),3.9,IF(AND(G51&gt;=0.487,D51&lt;2.15,A51&lt;7.2,B51&lt;3.05,D51&gt;=1.75,G51&lt;0.597,A51&gt;=6.25,A51&gt;=5.15,B51&lt;3.4),5.8,IF(AND(A51&lt;6.8,H51&gt;=13.094,A51&gt;=6.55,D51&lt;2.4,H51&lt;16.472,G51&gt;=0.597,A51&gt;=6.25,A51&gt;=5.15,B51&lt;3.4),4.52,IF(AND(A51&gt;=6.8,H51&gt;=13.094,A51&gt;=6.55,D51&lt;2.4,H51&lt;16.472,G51&gt;=0.597,A51&gt;=6.25,A51&gt;=5.15,B51&lt;3.4),4.75,IF(AND(B51&lt;2.95,G51&lt;0.487,D51&lt;2.15,A51&lt;7.2,B51&lt;3.05,D51&gt;=1.75,G51&lt;0.597,A51&gt;=6.25,A51&gt;=5.15,B51&lt;3.4),5.6,IF(AND(B51&gt;=2.95,G51&lt;0.487,D51&lt;2.15,A51&lt;7.2,B51&lt;3.05,D51&gt;=1.75,G51&lt;0.597,A51&gt;=6.25,A51&gt;=5.15,B51&lt;3.4),5.5,"shouldnthappen")))))))))))))))))))))))))))))))))))))))</f>
        <v>1.54</v>
      </c>
      <c r="BB51" s="1" t="n">
        <f aca="false">IF(AND(A51&lt;4.35,B51&lt;3.25,F51&lt;1.5),1.1,IF(AND(H51&lt;14.005,A51&gt;=4.35,B51&lt;3.25,F51&lt;1.5),1.3,IF(AND(H51&gt;=14.005,A51&gt;=4.35,B51&lt;3.25,F51&lt;1.5),1.6,IF(AND(G51&gt;=0.905,A51&lt;5.15,B51&gt;=3.25,F51&lt;1.5),1.9,IF(AND(B51&lt;3.45,A51&gt;=5.15,B51&gt;=3.25,F51&lt;1.5),1.6,IF(AND(F51&gt;=2.5,D51&gt;=1.35,D51&lt;1.75,F51&gt;=1.5),4.867,IF(AND(A51&gt;=7.05,D51&gt;=2.05,D51&gt;=1.75,F51&gt;=1.5),6.35,IF(AND(D51&gt;=0.4,G51&lt;0.905,A51&lt;5.15,B51&gt;=3.25,F51&lt;1.5),1.65,IF(AND(B51&lt;3.6,B51&gt;=3.45,A51&gt;=5.15,B51&gt;=3.25,F51&lt;1.5),1.35,IF(AND(H51&lt;6.808,H51&lt;9.386,D51&lt;1.35,D51&lt;1.75,F51&gt;=1.5),4.05,IF(AND(H51&gt;=6.808,H51&lt;9.386,D51&lt;1.35,D51&lt;1.75,F51&gt;=1.5),3.46,IF(AND(B51&lt;2.45,F51&lt;2.5,D51&gt;=1.35,D51&lt;1.75,F51&gt;=1.5),4.5,IF(AND(H51&gt;=13.115,D51&lt;1.95,D51&lt;2.05,D51&gt;=1.75,F51&gt;=1.5),4.85,IF(AND(G51&lt;0.196,D51&gt;=1.95,D51&lt;2.05,D51&gt;=1.75,F51&gt;=1.5),6.7,IF(AND(G51&gt;=0.196,D51&gt;=1.95,D51&lt;2.05,D51&gt;=1.75,F51&gt;=1.5),5.12,IF(AND(H51&lt;10.925,D51&lt;0.4,G51&lt;0.905,A51&lt;5.15,B51&gt;=3.25,F51&lt;1.5),1.4,IF(AND(H51&gt;=10.925,D51&lt;0.4,G51&lt;0.905,A51&lt;5.15,B51&gt;=3.25,F51&lt;1.5),1.45,IF(AND(H51&lt;14.096,B51&gt;=3.6,B51&gt;=3.45,A51&gt;=5.15,B51&gt;=3.25,F51&lt;1.5),1.42,IF(AND(H51&gt;=14.096,B51&gt;=3.6,B51&gt;=3.45,A51&gt;=5.15,B51&gt;=3.25,F51&lt;1.5),1.7,IF(AND(B51&lt;2.45,D51&lt;1.15,H51&gt;=9.386,D51&lt;1.35,D51&lt;1.75,F51&gt;=1.5),3.6,IF(AND(B51&gt;=2.45,D51&lt;1.15,H51&gt;=9.386,D51&lt;1.35,D51&lt;1.75,F51&gt;=1.5),3.9,IF(AND(G51&lt;0.246,D51&gt;=1.15,H51&gt;=9.386,D51&lt;1.35,D51&lt;1.75,F51&gt;=1.5),4.4,IF(AND(B51&lt;2.75,B51&gt;=2.45,F51&lt;2.5,D51&gt;=1.35,D51&lt;1.75,F51&gt;=1.5),5.1,IF(AND(H51&lt;11.084,H51&lt;13.115,D51&lt;1.95,D51&lt;2.05,D51&gt;=1.75,F51&gt;=1.5),5.35,IF(AND(H51&gt;=11.084,H51&lt;13.115,D51&lt;1.95,D51&lt;2.05,D51&gt;=1.75,F51&gt;=1.5),5.7,IF(AND(H51&lt;15.52,D51&lt;2.25,A51&lt;7.05,D51&gt;=2.05,D51&gt;=1.75,F51&gt;=1.5),5.45,IF(AND(H51&gt;=15.52,D51&lt;2.25,A51&lt;7.05,D51&gt;=2.05,D51&gt;=1.75,F51&gt;=1.5),5.725,IF(AND(G51&gt;=0.775,D51&gt;=2.25,A51&lt;7.05,D51&gt;=2.05,D51&gt;=1.75,F51&gt;=1.5),5.2,IF(AND(D51&lt;1.25,G51&gt;=0.246,D51&gt;=1.15,H51&gt;=9.386,D51&lt;1.35,D51&lt;1.75,F51&gt;=1.5),4.05,IF(AND(A51&lt;5.85,B51&gt;=2.75,B51&gt;=2.45,F51&lt;2.5,D51&gt;=1.35,D51&lt;1.75,F51&gt;=1.5),4.5,IF(AND(B51&lt;3.3,G51&lt;0.775,D51&gt;=2.25,A51&lt;7.05,D51&gt;=2.05,D51&gt;=1.75,F51&gt;=1.5),5.64,IF(AND(B51&gt;=3.3,G51&lt;0.775,D51&gt;=2.25,A51&lt;7.05,D51&gt;=2.05,D51&gt;=1.75,F51&gt;=1.5),5.6,IF(AND(A51&lt;5.9,D51&gt;=1.25,G51&gt;=0.246,D51&gt;=1.15,H51&gt;=9.386,D51&lt;1.35,D51&lt;1.75,F51&gt;=1.5),4.2,IF(AND(A51&gt;=5.9,D51&gt;=1.25,G51&gt;=0.246,D51&gt;=1.15,H51&gt;=9.386,D51&lt;1.35,D51&lt;1.75,F51&gt;=1.5),4,IF(AND(G51&gt;=0.437,A51&gt;=5.85,B51&gt;=2.75,B51&gt;=2.45,F51&lt;2.5,D51&gt;=1.35,D51&lt;1.75,F51&gt;=1.5),4.75,IF(AND(H51&lt;9.446,G51&lt;0.437,A51&gt;=5.85,B51&gt;=2.75,B51&gt;=2.45,F51&lt;2.5,D51&gt;=1.35,D51&lt;1.75,F51&gt;=1.5),4.6,IF(AND(H51&gt;=9.446,G51&lt;0.437,A51&gt;=5.85,B51&gt;=2.75,B51&gt;=2.45,F51&lt;2.5,D51&gt;=1.35,D51&lt;1.75,F51&gt;=1.5),4.7,"shouldnthappen")))))))))))))))))))))))))))))))))))))</f>
        <v>1.42</v>
      </c>
      <c r="BC51" s="1" t="n">
        <f aca="false">IF(AND(G51&gt;=0.905,F51&lt;1.5),1.65,IF(AND(D51&gt;=0.45,G51&lt;0.905,F51&lt;1.5),1.65,IF(AND(A51&lt;5.15,D51&lt;1.55,F51&gt;=1.5),3.225,IF(AND(F51&gt;=2.5,A51&gt;=5.15,D51&lt;1.55,F51&gt;=1.5),5.05,IF(AND(H51&lt;5.767,A51&lt;7.05,D51&gt;=1.55,F51&gt;=1.5),4.5,IF(AND(D51&lt;1.7,A51&gt;=7.05,D51&gt;=1.55,F51&gt;=1.5),5.8,IF(AND(A51&gt;=5.3,G51&lt;0.207,D51&lt;0.45,G51&lt;0.905,F51&lt;1.5),1.3,IF(AND(D51&gt;=0.35,G51&gt;=0.207,D51&lt;0.45,G51&lt;0.905,F51&lt;1.5),1.5,IF(AND(G51&lt;0.155,D51&gt;=1.7,A51&gt;=7.05,D51&gt;=1.55,F51&gt;=1.5),6.7,IF(AND(G51&gt;=0.155,D51&gt;=1.7,A51&gt;=7.05,D51&gt;=1.55,F51&gt;=1.5),6.34,IF(AND(G51&lt;0.05,A51&lt;5.3,G51&lt;0.207,D51&lt;0.45,G51&lt;0.905,F51&lt;1.5),1.4,IF(AND(G51&gt;=0.05,A51&lt;5.3,G51&lt;0.207,D51&lt;0.45,G51&lt;0.905,F51&lt;1.5),1.5,IF(AND(A51&lt;4.5,D51&lt;0.35,G51&gt;=0.207,D51&lt;0.45,G51&lt;0.905,F51&lt;1.5),1.3,IF(AND(G51&lt;0.308,A51&lt;6.2,F51&lt;2.5,A51&gt;=5.15,D51&lt;1.55,F51&gt;=1.5),4.5,IF(AND(D51&lt;1.35,A51&gt;=6.2,F51&lt;2.5,A51&gt;=5.15,D51&lt;1.55,F51&gt;=1.5),4.367,IF(AND(D51&lt;1.85,A51&lt;6.15,H51&gt;=5.767,A51&lt;7.05,D51&gt;=1.55,F51&gt;=1.5),4.933,IF(AND(G51&gt;=0.558,A51&gt;=4.5,D51&lt;0.35,G51&gt;=0.207,D51&lt;0.45,G51&lt;0.905,F51&lt;1.5),1.5,IF(AND(H51&gt;=13.383,G51&gt;=0.308,A51&lt;6.2,F51&lt;2.5,A51&gt;=5.15,D51&lt;1.55,F51&gt;=1.5),4.7,IF(AND(H51&gt;=12.206,D51&gt;=1.35,A51&gt;=6.2,F51&lt;2.5,A51&gt;=5.15,D51&lt;1.55,F51&gt;=1.5),4.575,IF(AND(A51&lt;5.7,D51&gt;=1.85,A51&lt;6.15,H51&gt;=5.767,A51&lt;7.05,D51&gt;=1.55,F51&gt;=1.5),4.9,IF(AND(A51&gt;=5.7,D51&gt;=1.85,A51&lt;6.15,H51&gt;=5.767,A51&lt;7.05,D51&gt;=1.55,F51&gt;=1.5),5.1,IF(AND(G51&lt;0.079,G51&lt;0.364,A51&gt;=6.15,H51&gt;=5.767,A51&lt;7.05,D51&gt;=1.55,F51&gt;=1.5),5.6,IF(AND(G51&gt;=0.079,G51&lt;0.364,A51&gt;=6.15,H51&gt;=5.767,A51&lt;7.05,D51&gt;=1.55,F51&gt;=1.5),5.25,IF(AND(G51&gt;=0.447,G51&lt;0.558,A51&gt;=4.5,D51&lt;0.35,G51&gt;=0.207,D51&lt;0.45,G51&lt;0.905,F51&lt;1.5),1.3,IF(AND(B51&gt;=2.95,H51&lt;13.383,G51&gt;=0.308,A51&lt;6.2,F51&lt;2.5,A51&gt;=5.15,D51&lt;1.55,F51&gt;=1.5),4.6,IF(AND(B51&lt;2.65,H51&lt;12.206,D51&gt;=1.35,A51&gt;=6.2,F51&lt;2.5,A51&gt;=5.15,D51&lt;1.55,F51&gt;=1.5),4.9,IF(AND(D51&lt;2.45,A51&lt;6.6,G51&gt;=0.364,A51&gt;=6.15,H51&gt;=5.767,A51&lt;7.05,D51&gt;=1.55,F51&gt;=1.5),5.6,IF(AND(D51&gt;=2.45,A51&lt;6.6,G51&gt;=0.364,A51&gt;=6.15,H51&gt;=5.767,A51&lt;7.05,D51&gt;=1.55,F51&gt;=1.5),6,IF(AND(H51&lt;12.921,A51&gt;=6.6,G51&gt;=0.364,A51&gt;=6.15,H51&gt;=5.767,A51&lt;7.05,D51&gt;=1.55,F51&gt;=1.5),5.725,IF(AND(H51&gt;=12.921,A51&gt;=6.6,G51&gt;=0.364,A51&gt;=6.15,H51&gt;=5.767,A51&lt;7.05,D51&gt;=1.55,F51&gt;=1.5),5.367,IF(AND(B51&lt;3.15,G51&lt;0.447,G51&lt;0.558,A51&gt;=4.5,D51&lt;0.35,G51&gt;=0.207,D51&lt;0.45,G51&lt;0.905,F51&lt;1.5),1.5,IF(AND(B51&gt;=3.15,G51&lt;0.447,G51&lt;0.558,A51&gt;=4.5,D51&lt;0.35,G51&gt;=0.207,D51&lt;0.45,G51&lt;0.905,F51&lt;1.5),1.36,IF(AND(B51&gt;=2.85,B51&lt;2.95,H51&lt;13.383,G51&gt;=0.308,A51&lt;6.2,F51&lt;2.5,A51&gt;=5.15,D51&lt;1.55,F51&gt;=1.5),3.6,IF(AND(H51&lt;9.446,B51&gt;=2.65,H51&lt;12.206,D51&gt;=1.35,A51&gt;=6.2,F51&lt;2.5,A51&gt;=5.15,D51&lt;1.55,F51&gt;=1.5),4.6,IF(AND(H51&gt;=9.446,B51&gt;=2.65,H51&lt;12.206,D51&gt;=1.35,A51&gt;=6.2,F51&lt;2.5,A51&gt;=5.15,D51&lt;1.55,F51&gt;=1.5),4.7,IF(AND(D51&lt;1.2,B51&lt;2.85,B51&lt;2.95,H51&lt;13.383,G51&gt;=0.308,A51&lt;6.2,F51&lt;2.5,A51&gt;=5.15,D51&lt;1.55,F51&gt;=1.5),3.75,IF(AND(G51&lt;0.356,D51&gt;=1.2,B51&lt;2.85,B51&lt;2.95,H51&lt;13.383,G51&gt;=0.308,A51&lt;6.2,F51&lt;2.5,A51&gt;=5.15,D51&lt;1.55,F51&gt;=1.5),4.2,IF(AND(G51&gt;=0.356,D51&gt;=1.2,B51&lt;2.85,B51&lt;2.95,H51&lt;13.383,G51&gt;=0.308,A51&lt;6.2,F51&lt;2.5,A51&gt;=5.15,D51&lt;1.55,F51&gt;=1.5),3.96,"shouldnthappen"))))))))))))))))))))))))))))))))))))))</f>
        <v>1.36</v>
      </c>
      <c r="BD51" s="1" t="n">
        <f aca="false">IF(AND(B51&lt;2.7,A51&lt;5.3,B51&lt;3.15),3.42,IF(AND(F51&lt;2.5,A51&gt;=5.85,B51&gt;=3.15),4.7,IF(AND(A51&lt;4.35,B51&gt;=2.7,A51&lt;5.3,B51&lt;3.15),1.1,IF(AND(A51&gt;=4.35,B51&gt;=2.7,A51&lt;5.3,B51&lt;3.15),1.42,IF(AND(A51&gt;=7.05,F51&gt;=2.5,A51&gt;=5.3,B51&lt;3.15),6.067,IF(AND(D51&gt;=0.45,A51&lt;5.05,A51&lt;5.85,B51&gt;=3.15),1.6,IF(AND(B51&lt;3.35,A51&gt;=5.05,A51&lt;5.85,B51&gt;=3.15),1.7,IF(AND(A51&gt;=6.85,F51&gt;=2.5,A51&gt;=5.85,B51&gt;=3.15),6.22,IF(AND(D51&lt;1.25,D51&lt;1.35,F51&lt;2.5,A51&gt;=5.3,B51&lt;3.15),4.033,IF(AND(D51&gt;=1.25,D51&lt;1.35,F51&lt;2.5,A51&gt;=5.3,B51&lt;3.15),4.233,IF(AND(A51&lt;6.05,D51&gt;=1.35,F51&lt;2.5,A51&gt;=5.3,B51&lt;3.15),5.1,IF(AND(H51&gt;=13.29,A51&lt;7.05,F51&gt;=2.5,A51&gt;=5.3,B51&lt;3.15),4.96,IF(AND(G51&gt;=0.858,D51&lt;0.45,A51&lt;5.05,A51&lt;5.85,B51&gt;=3.15),1.3,IF(AND(D51&gt;=0.35,B51&gt;=3.35,A51&gt;=5.05,A51&lt;5.85,B51&gt;=3.15),1.4,IF(AND(B51&lt;3.25,A51&lt;6.85,F51&gt;=2.5,A51&gt;=5.85,B51&gt;=3.15),5.233,IF(AND(A51&gt;=6.8,A51&gt;=6.05,D51&gt;=1.35,F51&lt;2.5,A51&gt;=5.3,B51&lt;3.15),4.9,IF(AND(G51&gt;=0.622,H51&lt;13.29,A51&lt;7.05,F51&gt;=2.5,A51&gt;=5.3,B51&lt;3.15),5.067,IF(AND(H51&lt;8.834,G51&lt;0.858,D51&lt;0.45,A51&lt;5.05,A51&lt;5.85,B51&gt;=3.15),1.4,IF(AND(G51&lt;0.774,B51&gt;=3.25,A51&lt;6.85,F51&gt;=2.5,A51&gt;=5.85,B51&gt;=3.15),5.8,IF(AND(G51&gt;=0.774,B51&gt;=3.25,A51&lt;6.85,F51&gt;=2.5,A51&gt;=5.85,B51&gt;=3.15),5.4,IF(AND(H51&gt;=12.206,A51&lt;6.8,A51&gt;=6.05,D51&gt;=1.35,F51&lt;2.5,A51&gt;=5.3,B51&lt;3.15),4.5,IF(AND(G51&gt;=0.439,G51&lt;0.622,H51&lt;13.29,A51&lt;7.05,F51&gt;=2.5,A51&gt;=5.3,B51&lt;3.15),5.667,IF(AND(G51&lt;0.227,H51&gt;=8.834,G51&lt;0.858,D51&lt;0.45,A51&lt;5.05,A51&lt;5.85,B51&gt;=3.15),1.4,IF(AND(G51&gt;=0.227,H51&gt;=8.834,G51&lt;0.858,D51&lt;0.45,A51&lt;5.05,A51&lt;5.85,B51&gt;=3.15),1.3,IF(AND(G51&gt;=0.934,B51&lt;3.75,D51&lt;0.35,B51&gt;=3.35,A51&gt;=5.05,A51&lt;5.85,B51&gt;=3.15),1.7,IF(AND(G51&lt;0.823,B51&gt;=3.75,D51&lt;0.35,B51&gt;=3.35,A51&gt;=5.05,A51&lt;5.85,B51&gt;=3.15),1.55,IF(AND(G51&gt;=0.823,B51&gt;=3.75,D51&lt;0.35,B51&gt;=3.35,A51&gt;=5.05,A51&lt;5.85,B51&gt;=3.15),1.5,IF(AND(A51&lt;6.2,H51&lt;12.206,A51&lt;6.8,A51&gt;=6.05,D51&gt;=1.35,F51&lt;2.5,A51&gt;=5.3,B51&lt;3.15),4.6,IF(AND(A51&gt;=6.2,H51&lt;12.206,A51&lt;6.8,A51&gt;=6.05,D51&gt;=1.35,F51&lt;2.5,A51&gt;=5.3,B51&lt;3.15),4.74,IF(AND(H51&gt;=10.667,G51&lt;0.439,G51&lt;0.622,H51&lt;13.29,A51&lt;7.05,F51&gt;=2.5,A51&gt;=5.3,B51&lt;3.15),5.6,IF(AND(H51&lt;13.67,G51&lt;0.934,B51&lt;3.75,D51&lt;0.35,B51&gt;=3.35,A51&gt;=5.05,A51&lt;5.85,B51&gt;=3.15),1.48,IF(AND(H51&gt;=13.67,G51&lt;0.934,B51&lt;3.75,D51&lt;0.35,B51&gt;=3.35,A51&gt;=5.05,A51&lt;5.85,B51&gt;=3.15),1.3,IF(AND(G51&lt;0.301,H51&lt;10.667,G51&lt;0.439,G51&lt;0.622,H51&lt;13.29,A51&lt;7.05,F51&gt;=2.5,A51&gt;=5.3,B51&lt;3.15),5.2,IF(AND(G51&gt;=0.301,H51&lt;10.667,G51&lt;0.439,G51&lt;0.622,H51&lt;13.29,A51&lt;7.05,F51&gt;=2.5,A51&gt;=5.3,B51&lt;3.15),5.067,"shouldnthappen"))))))))))))))))))))))))))))))))))</f>
        <v>1.48</v>
      </c>
      <c r="BE51" s="1" t="n">
        <f aca="false">IF(AND(B51&gt;=3.85,A51&gt;=5.05,F51&lt;1.5),1.4,IF(AND(A51&lt;5.25,A51&lt;5.75,F51&gt;=1.5),3.15,IF(AND(A51&lt;4.95,B51&lt;3.15,A51&lt;5.05,F51&lt;1.5),1.46,IF(AND(A51&gt;=4.95,B51&lt;3.15,A51&lt;5.05,F51&lt;1.5),1.6,IF(AND(H51&lt;8.834,B51&gt;=3.15,A51&lt;5.05,F51&lt;1.5),1.4,IF(AND(D51&lt;0.25,B51&lt;3.85,A51&gt;=5.05,F51&lt;1.5),1.48,IF(AND(D51&gt;=0.25,B51&lt;3.85,A51&gt;=5.05,F51&lt;1.5),1.7,IF(AND(F51&gt;=2.5,A51&gt;=5.25,A51&lt;5.75,F51&gt;=1.5),4.9,IF(AND(H51&lt;12.45,H51&gt;=8.834,B51&gt;=3.15,A51&lt;5.05,F51&lt;1.5),1.25,IF(AND(H51&gt;=12.45,H51&gt;=8.834,B51&gt;=3.15,A51&lt;5.05,F51&lt;1.5),1.32,IF(AND(G51&lt;0.283,F51&lt;2.5,A51&gt;=5.25,A51&lt;5.75,F51&gt;=1.5),4.3,IF(AND(H51&lt;6.712,H51&lt;11.275,D51&lt;1.55,A51&gt;=5.75,F51&gt;=1.5),5,IF(AND(H51&lt;13.101,H51&gt;=11.275,D51&lt;1.55,A51&gt;=5.75,F51&gt;=1.5),3.933,IF(AND(H51&gt;=13.101,H51&gt;=11.275,D51&lt;1.55,A51&gt;=5.75,F51&gt;=1.5),4.5,IF(AND(A51&gt;=7.3,D51&lt;2.45,D51&gt;=1.55,A51&gt;=5.75,F51&gt;=1.5),6.7,IF(AND(B51&lt;3.45,D51&gt;=2.45,D51&gt;=1.55,A51&gt;=5.75,F51&gt;=1.5),5.925,IF(AND(B51&gt;=3.45,D51&gt;=2.45,D51&gt;=1.55,A51&gt;=5.75,F51&gt;=1.5),6.1,IF(AND(B51&gt;=2.8,G51&gt;=0.283,F51&lt;2.5,A51&gt;=5.25,A51&lt;5.75,F51&gt;=1.5),4.2,IF(AND(D51&lt;1.35,H51&gt;=6.712,H51&lt;11.275,D51&lt;1.55,A51&gt;=5.75,F51&gt;=1.5),4.35,IF(AND(D51&lt;1.05,B51&lt;2.8,G51&gt;=0.283,F51&lt;2.5,A51&gt;=5.25,A51&lt;5.75,F51&gt;=1.5),3.567,IF(AND(D51&gt;=1.05,B51&lt;2.8,G51&gt;=0.283,F51&lt;2.5,A51&gt;=5.25,A51&lt;5.75,F51&gt;=1.5),3.925,IF(AND(B51&lt;2.65,D51&gt;=1.35,H51&gt;=6.712,H51&lt;11.275,D51&lt;1.55,A51&gt;=5.75,F51&gt;=1.5),4.9,IF(AND(B51&gt;=2.65,D51&gt;=1.35,H51&gt;=6.712,H51&lt;11.275,D51&lt;1.55,A51&gt;=5.75,F51&gt;=1.5),4.625,IF(AND(H51&gt;=14.683,G51&gt;=0.628,A51&lt;7.3,D51&lt;2.45,D51&gt;=1.55,A51&gt;=5.75,F51&gt;=1.5),5.4,IF(AND(D51&lt;1.95,H51&lt;8.884,G51&lt;0.628,A51&lt;7.3,D51&lt;2.45,D51&gt;=1.55,A51&gt;=5.75,F51&gt;=1.5),5.1,IF(AND(D51&gt;=1.95,H51&lt;8.884,G51&lt;0.628,A51&lt;7.3,D51&lt;2.45,D51&gt;=1.55,A51&gt;=5.75,F51&gt;=1.5),5.22,IF(AND(A51&lt;6.05,H51&gt;=8.884,G51&lt;0.628,A51&lt;7.3,D51&lt;2.45,D51&gt;=1.55,A51&gt;=5.75,F51&gt;=1.5),5.1,IF(AND(G51&lt;0.817,H51&lt;14.683,G51&gt;=0.628,A51&lt;7.3,D51&lt;2.45,D51&gt;=1.55,A51&gt;=5.75,F51&gt;=1.5),4.967,IF(AND(G51&gt;=0.817,H51&lt;14.683,G51&gt;=0.628,A51&lt;7.3,D51&lt;2.45,D51&gt;=1.55,A51&gt;=5.75,F51&gt;=1.5),5.1,IF(AND(H51&lt;9.637,A51&gt;=6.05,H51&gt;=8.884,G51&lt;0.628,A51&lt;7.3,D51&lt;2.45,D51&gt;=1.55,A51&gt;=5.75,F51&gt;=1.5),5.9,IF(AND(D51&lt;1.85,H51&gt;=9.637,A51&gt;=6.05,H51&gt;=8.884,G51&lt;0.628,A51&lt;7.3,D51&lt;2.45,D51&gt;=1.55,A51&gt;=5.75,F51&gt;=1.5),5.733,IF(AND(G51&gt;=0.388,D51&gt;=1.85,H51&gt;=9.637,A51&gt;=6.05,H51&gt;=8.884,G51&lt;0.628,A51&lt;7.3,D51&lt;2.45,D51&gt;=1.55,A51&gt;=5.75,F51&gt;=1.5),5.64,IF(AND(B51&lt;2.95,G51&lt;0.388,D51&gt;=1.85,H51&gt;=9.637,A51&gt;=6.05,H51&gt;=8.884,G51&lt;0.628,A51&lt;7.3,D51&lt;2.45,D51&gt;=1.55,A51&gt;=5.75,F51&gt;=1.5),5.5,IF(AND(B51&gt;=2.95,G51&lt;0.388,D51&gt;=1.85,H51&gt;=9.637,A51&gt;=6.05,H51&gt;=8.884,G51&lt;0.628,A51&lt;7.3,D51&lt;2.45,D51&gt;=1.55,A51&gt;=5.75,F51&gt;=1.5),5.333,"shouldnthappen"))))))))))))))))))))))))))))))))))</f>
        <v>1.48</v>
      </c>
      <c r="BF51" s="1" t="n">
        <f aca="false">IF(AND(D51&gt;=0.35,F51&lt;1.5),1.65,IF(AND(H51&gt;=16.227,D51&gt;=1.55,F51&gt;=1.5),6.533,IF(AND(A51&gt;=5.45,G51&lt;0.174,D51&lt;0.35,F51&lt;1.5),1.7,IF(AND(D51&lt;0.15,G51&gt;=0.174,D51&lt;0.35,F51&lt;1.5),1.38,IF(AND(D51&gt;=1.15,D51&lt;1.25,D51&lt;1.55,F51&gt;=1.5),3.967,IF(AND(H51&lt;8.376,A51&lt;5.45,G51&lt;0.174,D51&lt;0.35,F51&lt;1.5),1.4,IF(AND(H51&gt;=8.376,A51&lt;5.45,G51&lt;0.174,D51&lt;0.35,F51&lt;1.5),1.5,IF(AND(B51&lt;3.1,D51&gt;=0.15,G51&gt;=0.174,D51&lt;0.35,F51&lt;1.5),1.475,IF(AND(H51&lt;10.258,D51&lt;1.15,D51&lt;1.25,D51&lt;1.55,F51&gt;=1.5),3.24,IF(AND(H51&gt;=10.258,D51&lt;1.15,D51&lt;1.25,D51&lt;1.55,F51&gt;=1.5),3.875,IF(AND(F51&gt;=2.5,H51&lt;10.927,D51&gt;=1.25,D51&lt;1.55,F51&gt;=1.5),5.05,IF(AND(D51&lt;1.35,H51&gt;=10.927,D51&gt;=1.25,D51&lt;1.55,F51&gt;=1.5),4.25,IF(AND(A51&gt;=6.95,D51&lt;1.75,H51&lt;16.227,D51&gt;=1.55,F51&gt;=1.5),5.8,IF(AND(B51&lt;3.3,B51&gt;=3.1,D51&gt;=0.15,G51&gt;=0.174,D51&lt;0.35,F51&lt;1.5),1.3,IF(AND(H51&lt;12.278,D51&gt;=1.35,H51&gt;=10.927,D51&gt;=1.25,D51&lt;1.55,F51&gt;=1.5),4.9,IF(AND(G51&lt;0.226,A51&lt;6.95,D51&lt;1.75,H51&lt;16.227,D51&gt;=1.55,F51&gt;=1.5),5,IF(AND(G51&gt;=0.226,A51&lt;6.95,D51&lt;1.75,H51&lt;16.227,D51&gt;=1.55,F51&gt;=1.5),4.62,IF(AND(H51&lt;9.35,B51&lt;2.95,D51&gt;=1.75,H51&lt;16.227,D51&gt;=1.55,F51&gt;=1.5),6.3,IF(AND(H51&gt;=9.35,B51&lt;2.95,D51&gt;=1.75,H51&lt;16.227,D51&gt;=1.55,F51&gt;=1.5),5.58,IF(AND(A51&lt;5.05,B51&gt;=3.3,B51&gt;=3.1,D51&gt;=0.15,G51&gt;=0.174,D51&lt;0.35,F51&lt;1.5),1.35,IF(AND(A51&gt;=5.05,B51&gt;=3.3,B51&gt;=3.1,D51&gt;=0.15,G51&gt;=0.174,D51&lt;0.35,F51&lt;1.5),1.46,IF(AND(B51&lt;2.8,A51&lt;5.65,F51&lt;2.5,H51&lt;10.927,D51&gt;=1.25,D51&lt;1.55,F51&gt;=1.5),4.075,IF(AND(B51&gt;=2.8,A51&lt;5.65,F51&lt;2.5,H51&lt;10.927,D51&gt;=1.25,D51&lt;1.55,F51&gt;=1.5),3.933,IF(AND(A51&lt;6.25,A51&gt;=5.65,F51&lt;2.5,H51&lt;10.927,D51&gt;=1.25,D51&lt;1.55,F51&gt;=1.5),4.533,IF(AND(A51&gt;=6.25,A51&gt;=5.65,F51&lt;2.5,H51&lt;10.927,D51&gt;=1.25,D51&lt;1.55,F51&gt;=1.5),4.3,IF(AND(A51&lt;6.5,H51&gt;=12.278,D51&gt;=1.35,H51&gt;=10.927,D51&gt;=1.25,D51&lt;1.55,F51&gt;=1.5),4.55,IF(AND(A51&gt;=6.5,H51&gt;=12.278,D51&gt;=1.35,H51&gt;=10.927,D51&gt;=1.25,D51&lt;1.55,F51&gt;=1.5),4.775,IF(AND(H51&lt;9.884,D51&lt;2.1,B51&gt;=2.95,D51&gt;=1.75,H51&lt;16.227,D51&gt;=1.55,F51&gt;=1.5),5.5,IF(AND(H51&gt;=9.884,D51&lt;2.1,B51&gt;=2.95,D51&gt;=1.75,H51&lt;16.227,D51&gt;=1.55,F51&gt;=1.5),5.1,IF(AND(H51&lt;10.393,D51&gt;=2.1,B51&gt;=2.95,D51&gt;=1.75,H51&lt;16.227,D51&gt;=1.55,F51&gt;=1.5),5.74,IF(AND(D51&lt;2.25,H51&gt;=10.393,D51&gt;=2.1,B51&gt;=2.95,D51&gt;=1.75,H51&lt;16.227,D51&gt;=1.55,F51&gt;=1.5),5.8,IF(AND(D51&gt;=2.25,H51&gt;=10.393,D51&gt;=2.1,B51&gt;=2.95,D51&gt;=1.75,H51&lt;16.227,D51&gt;=1.55,F51&gt;=1.5),5.4,"shouldnthappen"))))))))))))))))))))))))))))))))</f>
        <v>1.46</v>
      </c>
      <c r="BG51" s="1" t="n">
        <f aca="false">IF(AND(G51&lt;0.096,A51&lt;5.45),2.95,IF(AND(F51&gt;=1.5,G51&gt;=0.096,A51&lt;5.45),3,IF(AND(D51&lt;0.6,A51&lt;5.9,A51&gt;=5.45),1.4,IF(AND(F51&gt;=2.5,D51&gt;=0.6,A51&lt;5.9,A51&gt;=5.45),5.1,IF(AND(A51&lt;7.45,A51&gt;=7.05,A51&gt;=5.9,A51&gt;=5.45),6.167,IF(AND(B51&gt;=3.55,G51&lt;0.587,F51&lt;1.5,G51&gt;=0.096,A51&lt;5.45),1,IF(AND(A51&lt;5.05,G51&gt;=0.587,F51&lt;1.5,G51&gt;=0.096,A51&lt;5.45),1.35,IF(AND(B51&lt;2.75,D51&lt;1.7,A51&lt;7.05,A51&gt;=5.9,A51&gt;=5.45),4.9,IF(AND(A51&lt;6.2,D51&gt;=1.7,A51&lt;7.05,A51&gt;=5.9,A51&gt;=5.45),4.833,IF(AND(H51&lt;17.32,A51&gt;=7.45,A51&gt;=7.05,A51&gt;=5.9,A51&gt;=5.45),6.68,IF(AND(H51&gt;=17.32,A51&gt;=7.45,A51&gt;=7.05,A51&gt;=5.9,A51&gt;=5.45),6.4,IF(AND(G51&lt;0.161,B51&lt;3.55,G51&lt;0.587,F51&lt;1.5,G51&gt;=0.096,A51&lt;5.45),1.5,IF(AND(H51&lt;11.016,A51&gt;=5.05,G51&gt;=0.587,F51&lt;1.5,G51&gt;=0.096,A51&lt;5.45),1.633,IF(AND(H51&lt;11.001,G51&lt;0.372,F51&lt;2.5,D51&gt;=0.6,A51&lt;5.9,A51&gt;=5.45),4.133,IF(AND(H51&gt;=11.001,G51&lt;0.372,F51&lt;2.5,D51&gt;=0.6,A51&lt;5.9,A51&gt;=5.45),4.3,IF(AND(H51&lt;6.808,G51&gt;=0.372,F51&lt;2.5,D51&gt;=0.6,A51&lt;5.9,A51&gt;=5.45),4,IF(AND(A51&gt;=6.75,B51&gt;=2.75,D51&lt;1.7,A51&lt;7.05,A51&gt;=5.9,A51&gt;=5.45),4.84,IF(AND(H51&lt;12.467,G51&gt;=0.161,B51&lt;3.55,G51&lt;0.587,F51&lt;1.5,G51&gt;=0.096,A51&lt;5.45),1.3,IF(AND(D51&lt;0.25,H51&gt;=11.016,A51&gt;=5.05,G51&gt;=0.587,F51&lt;1.5,G51&gt;=0.096,A51&lt;5.45),1.52,IF(AND(D51&gt;=0.25,H51&gt;=11.016,A51&gt;=5.05,G51&gt;=0.587,F51&lt;1.5,G51&gt;=0.096,A51&lt;5.45),1.5,IF(AND(H51&lt;11.218,H51&gt;=6.808,G51&gt;=0.372,F51&lt;2.5,D51&gt;=0.6,A51&lt;5.9,A51&gt;=5.45),3.7,IF(AND(H51&gt;=11.218,H51&gt;=6.808,G51&gt;=0.372,F51&lt;2.5,D51&gt;=0.6,A51&lt;5.9,A51&gt;=5.45),3.9,IF(AND(B51&lt;2.95,A51&lt;6.75,B51&gt;=2.75,D51&lt;1.7,A51&lt;7.05,A51&gt;=5.9,A51&gt;=5.45),4.2,IF(AND(B51&gt;=2.95,A51&lt;6.75,B51&gt;=2.75,D51&lt;1.7,A51&lt;7.05,A51&gt;=5.9,A51&gt;=5.45),4.6,IF(AND(D51&gt;=2.45,A51&lt;6.85,A51&gt;=6.2,D51&gt;=1.7,A51&lt;7.05,A51&gt;=5.9,A51&gt;=5.45),5.9,IF(AND(G51&lt;0.312,A51&gt;=6.85,A51&gt;=6.2,D51&gt;=1.7,A51&lt;7.05,A51&gt;=5.9,A51&gt;=5.45),5.1,IF(AND(G51&gt;=0.312,A51&gt;=6.85,A51&gt;=6.2,D51&gt;=1.7,A51&lt;7.05,A51&gt;=5.9,A51&gt;=5.45),5.4,IF(AND(G51&lt;0.251,H51&gt;=12.467,G51&gt;=0.161,B51&lt;3.55,G51&lt;0.587,F51&lt;1.5,G51&gt;=0.096,A51&lt;5.45),1.35,IF(AND(G51&gt;=0.251,H51&gt;=12.467,G51&gt;=0.161,B51&lt;3.55,G51&lt;0.587,F51&lt;1.5,G51&gt;=0.096,A51&lt;5.45),1.467,IF(AND(G51&gt;=0.628,D51&lt;2.45,A51&lt;6.85,A51&gt;=6.2,D51&gt;=1.7,A51&lt;7.05,A51&gt;=5.9,A51&gt;=5.45),5.1,IF(AND(A51&gt;=6.75,G51&lt;0.628,D51&lt;2.45,A51&lt;6.85,A51&gt;=6.2,D51&gt;=1.7,A51&lt;7.05,A51&gt;=5.9,A51&gt;=5.45),5.9,IF(AND(H51&lt;11.824,A51&lt;6.75,G51&lt;0.628,D51&lt;2.45,A51&lt;6.85,A51&gt;=6.2,D51&gt;=1.7,A51&lt;7.05,A51&gt;=5.9,A51&gt;=5.45),5.44,IF(AND(H51&lt;14.378,H51&gt;=11.824,A51&lt;6.75,G51&lt;0.628,D51&lt;2.45,A51&lt;6.85,A51&gt;=6.2,D51&gt;=1.7,A51&lt;7.05,A51&gt;=5.9,A51&gt;=5.45),5.6,IF(AND(H51&gt;=14.378,H51&gt;=11.824,A51&lt;6.75,G51&lt;0.628,D51&lt;2.45,A51&lt;6.85,A51&gt;=6.2,D51&gt;=1.7,A51&lt;7.05,A51&gt;=5.9,A51&gt;=5.45),5.8,"shouldnthappen"))))))))))))))))))))))))))))))))))</f>
        <v>1</v>
      </c>
      <c r="BH51" s="1" t="n">
        <f aca="false">IF(AND(G51&gt;=0.905,F51&lt;1.5),1.8,IF(AND(H51&lt;5.523,G51&lt;0.905,F51&lt;1.5),1,IF(AND(D51&gt;=0.4,H51&gt;=5.523,G51&lt;0.905,F51&lt;1.5),1.7,IF(AND(G51&gt;=0.878,D51&lt;1.35,F51&lt;2.5,F51&gt;=1.5),4.4,IF(AND(A51&lt;5.4,D51&gt;=1.35,F51&lt;2.5,F51&gt;=1.5),3.9,IF(AND(G51&lt;0.177,B51&lt;3.15,F51&gt;=2.5,F51&gt;=1.5),6.15,IF(AND(H51&lt;10.393,B51&gt;=3.15,F51&gt;=2.5,F51&gt;=1.5),5.94,IF(AND(H51&gt;=10.393,B51&gt;=3.15,F51&gt;=2.5,F51&gt;=1.5),5.467,IF(AND(D51&gt;=1.25,G51&lt;0.878,D51&lt;1.35,F51&lt;2.5,F51&gt;=1.5),4.18,IF(AND(G51&gt;=0.709,A51&gt;=5.4,D51&gt;=1.35,F51&lt;2.5,F51&gt;=1.5),4.9,IF(AND(B51&lt;2.6,G51&gt;=0.177,B51&lt;3.15,F51&gt;=2.5,F51&gt;=1.5),4.8,IF(AND(A51&lt;4.35,A51&lt;5.05,D51&lt;0.4,H51&gt;=5.523,G51&lt;0.905,F51&lt;1.5),1.1,IF(AND(A51&gt;=5.6,A51&gt;=5.05,D51&lt;0.4,H51&gt;=5.523,G51&lt;0.905,F51&lt;1.5),1.7,IF(AND(D51&lt;1.05,D51&lt;1.25,G51&lt;0.878,D51&lt;1.35,F51&lt;2.5,F51&gt;=1.5),3.6,IF(AND(D51&gt;=1.55,G51&lt;0.709,A51&gt;=5.4,D51&gt;=1.35,F51&lt;2.5,F51&gt;=1.5),4.975,IF(AND(D51&lt;1.7,B51&gt;=2.6,G51&gt;=0.177,B51&lt;3.15,F51&gt;=2.5,F51&gt;=1.5),5.8,IF(AND(B51&lt;3.15,A51&gt;=4.35,A51&lt;5.05,D51&lt;0.4,H51&gt;=5.523,G51&lt;0.905,F51&lt;1.5),1.46,IF(AND(A51&gt;=5.45,A51&lt;5.6,A51&gt;=5.05,D51&lt;0.4,H51&gt;=5.523,G51&lt;0.905,F51&lt;1.5),1.35,IF(AND(H51&lt;10.974,D51&gt;=1.05,D51&lt;1.25,G51&lt;0.878,D51&lt;1.35,F51&lt;2.5,F51&gt;=1.5),3.8,IF(AND(H51&gt;=13.654,D51&lt;1.55,G51&lt;0.709,A51&gt;=5.4,D51&gt;=1.35,F51&lt;2.5,F51&gt;=1.5),4.725,IF(AND(A51&lt;4.5,B51&gt;=3.15,A51&gt;=4.35,A51&lt;5.05,D51&lt;0.4,H51&gt;=5.523,G51&lt;0.905,F51&lt;1.5),1.3,IF(AND(G51&lt;0.676,A51&lt;5.45,A51&lt;5.6,A51&gt;=5.05,D51&lt;0.4,H51&gt;=5.523,G51&lt;0.905,F51&lt;1.5),1.5,IF(AND(G51&gt;=0.676,A51&lt;5.45,A51&lt;5.6,A51&gt;=5.05,D51&lt;0.4,H51&gt;=5.523,G51&lt;0.905,F51&lt;1.5),1.55,IF(AND(A51&lt;5.7,H51&gt;=10.974,D51&gt;=1.05,D51&lt;1.25,G51&lt;0.878,D51&lt;1.35,F51&lt;2.5,F51&gt;=1.5),3.9,IF(AND(A51&gt;=5.7,H51&gt;=10.974,D51&gt;=1.05,D51&lt;1.25,G51&lt;0.878,D51&lt;1.35,F51&lt;2.5,F51&gt;=1.5),3.933,IF(AND(G51&gt;=0.644,H51&lt;13.654,D51&lt;1.55,G51&lt;0.709,A51&gt;=5.4,D51&gt;=1.35,F51&lt;2.5,F51&gt;=1.5),4.4,IF(AND(B51&lt;2.9,A51&lt;6.2,D51&gt;=1.7,B51&gt;=2.6,G51&gt;=0.177,B51&lt;3.15,F51&gt;=2.5,F51&gt;=1.5),5.02,IF(AND(B51&gt;=2.9,A51&lt;6.2,D51&gt;=1.7,B51&gt;=2.6,G51&gt;=0.177,B51&lt;3.15,F51&gt;=2.5,F51&gt;=1.5),4.8,IF(AND(D51&lt;2.2,A51&gt;=6.2,D51&gt;=1.7,B51&gt;=2.6,G51&gt;=0.177,B51&lt;3.15,F51&gt;=2.5,F51&gt;=1.5),5.325,IF(AND(D51&gt;=2.2,A51&gt;=6.2,D51&gt;=1.7,B51&gt;=2.6,G51&gt;=0.177,B51&lt;3.15,F51&gt;=2.5,F51&gt;=1.5),5.1,IF(AND(D51&lt;0.25,A51&gt;=4.5,B51&gt;=3.15,A51&gt;=4.35,A51&lt;5.05,D51&lt;0.4,H51&gt;=5.523,G51&lt;0.905,F51&lt;1.5),1.357,IF(AND(D51&gt;=0.25,A51&gt;=4.5,B51&gt;=3.15,A51&gt;=4.35,A51&lt;5.05,D51&lt;0.4,H51&gt;=5.523,G51&lt;0.905,F51&lt;1.5),1.333,IF(AND(H51&lt;10.723,G51&lt;0.644,H51&lt;13.654,D51&lt;1.55,G51&lt;0.709,A51&gt;=5.4,D51&gt;=1.35,F51&lt;2.5,F51&gt;=1.5),4.6,IF(AND(H51&gt;=10.723,G51&lt;0.644,H51&lt;13.654,D51&lt;1.55,G51&lt;0.709,A51&gt;=5.4,D51&gt;=1.35,F51&lt;2.5,F51&gt;=1.5),4.5,"shouldnthappen"))))))))))))))))))))))))))))))))))</f>
        <v>1.5</v>
      </c>
      <c r="BI51" s="1" t="n">
        <f aca="false">IF(AND(D51&gt;=0.8,A51&lt;5.45),3.9,IF(AND(D51&gt;=0.45,D51&lt;0.8,A51&lt;5.45),1.66,IF(AND(H51&lt;16.447,B51&gt;=3.45,A51&gt;=5.45),1.525,IF(AND(H51&gt;=16.447,B51&gt;=3.45,A51&gt;=5.45),6.4,IF(AND(H51&lt;5.245,D51&lt;0.45,D51&lt;0.8,A51&lt;5.45),1,IF(AND(A51&gt;=7.2,G51&lt;0.154,B51&lt;3.45,A51&gt;=5.45),6.7,IF(AND(D51&lt;1.65,A51&lt;7.2,G51&lt;0.154,B51&lt;3.45,A51&gt;=5.45),4.7,IF(AND(D51&gt;=1.65,A51&lt;7.2,G51&lt;0.154,B51&lt;3.45,A51&gt;=5.45),5.52,IF(AND(D51&gt;=0.25,A51&lt;5.05,H51&gt;=5.245,D51&lt;0.45,D51&lt;0.8,A51&lt;5.45),1.35,IF(AND(H51&lt;6.089,A51&gt;=5.05,H51&gt;=5.245,D51&lt;0.45,D51&lt;0.8,A51&lt;5.45),1.7,IF(AND(D51&lt;1.2,B51&lt;2.6,A51&lt;5.75,G51&gt;=0.154,B51&lt;3.45,A51&gt;=5.45),3.85,IF(AND(D51&gt;=1.2,B51&lt;2.6,A51&lt;5.75,G51&gt;=0.154,B51&lt;3.45,A51&gt;=5.45),4,IF(AND(D51&gt;=1.65,B51&gt;=2.6,A51&lt;5.75,G51&gt;=0.154,B51&lt;3.45,A51&gt;=5.45),4.9,IF(AND(G51&lt;0.353,F51&lt;2.5,A51&gt;=5.75,G51&gt;=0.154,B51&lt;3.45,A51&gt;=5.45),4.25,IF(AND(A51&gt;=7.25,F51&gt;=2.5,A51&gt;=5.75,G51&gt;=0.154,B51&lt;3.45,A51&gt;=5.45),6.45,IF(AND(H51&lt;11.218,D51&lt;0.25,A51&lt;5.05,H51&gt;=5.245,D51&lt;0.45,D51&lt;0.8,A51&lt;5.45),1.42,IF(AND(G51&lt;0.517,H51&gt;=6.089,A51&gt;=5.05,H51&gt;=5.245,D51&lt;0.45,D51&lt;0.8,A51&lt;5.45),1.44,IF(AND(G51&gt;=0.517,H51&gt;=6.089,A51&gt;=5.05,H51&gt;=5.245,D51&lt;0.45,D51&lt;0.8,A51&lt;5.45),1.54,IF(AND(H51&gt;=10.194,D51&lt;1.65,B51&gt;=2.6,A51&lt;5.75,G51&gt;=0.154,B51&lt;3.45,A51&gt;=5.45),4.35,IF(AND(B51&gt;=3.15,G51&gt;=0.353,F51&lt;2.5,A51&gt;=5.75,G51&gt;=0.154,B51&lt;3.45,A51&gt;=5.45),4.7,IF(AND(H51&lt;7.716,A51&lt;7.25,F51&gt;=2.5,A51&gt;=5.75,G51&gt;=0.154,B51&lt;3.45,A51&gt;=5.45),5.04,IF(AND(G51&lt;0.175,H51&gt;=11.218,D51&lt;0.25,A51&lt;5.05,H51&gt;=5.245,D51&lt;0.45,D51&lt;0.8,A51&lt;5.45),1.5,IF(AND(H51&lt;7.713,H51&lt;10.194,D51&lt;1.65,B51&gt;=2.6,A51&lt;5.75,G51&gt;=0.154,B51&lt;3.45,A51&gt;=5.45),4.1,IF(AND(H51&gt;=7.713,H51&lt;10.194,D51&lt;1.65,B51&gt;=2.6,A51&lt;5.75,G51&gt;=0.154,B51&lt;3.45,A51&gt;=5.45),4.2,IF(AND(B51&gt;=3.05,B51&lt;3.15,G51&gt;=0.353,F51&lt;2.5,A51&gt;=5.75,G51&gt;=0.154,B51&lt;3.45,A51&gt;=5.45),4.4,IF(AND(D51&gt;=2.45,H51&gt;=7.716,A51&lt;7.25,F51&gt;=2.5,A51&gt;=5.75,G51&gt;=0.154,B51&lt;3.45,A51&gt;=5.45),5.85,IF(AND(D51&lt;0.15,G51&gt;=0.175,H51&gt;=11.218,D51&lt;0.25,A51&lt;5.05,H51&gt;=5.245,D51&lt;0.45,D51&lt;0.8,A51&lt;5.45),1.1,IF(AND(H51&gt;=16.317,B51&lt;3.05,B51&lt;3.15,G51&gt;=0.353,F51&lt;2.5,A51&gt;=5.75,G51&gt;=0.154,B51&lt;3.45,A51&gt;=5.45),4.8,IF(AND(G51&gt;=0.857,D51&lt;2.45,H51&gt;=7.716,A51&lt;7.25,F51&gt;=2.5,A51&gt;=5.75,G51&gt;=0.154,B51&lt;3.45,A51&gt;=5.45),5.05,IF(AND(G51&lt;0.245,D51&gt;=0.15,G51&gt;=0.175,H51&gt;=11.218,D51&lt;0.25,A51&lt;5.05,H51&gt;=5.245,D51&lt;0.45,D51&lt;0.8,A51&lt;5.45),1.3,IF(AND(G51&gt;=0.245,D51&gt;=0.15,G51&gt;=0.175,H51&gt;=11.218,D51&lt;0.25,A51&lt;5.05,H51&gt;=5.245,D51&lt;0.45,D51&lt;0.8,A51&lt;5.45),1.22,IF(AND(B51&lt;2.85,H51&lt;16.317,B51&lt;3.05,B51&lt;3.15,G51&gt;=0.353,F51&lt;2.5,A51&gt;=5.75,G51&gt;=0.154,B51&lt;3.45,A51&gt;=5.45),4.6,IF(AND(B51&gt;=2.85,H51&lt;16.317,B51&lt;3.05,B51&lt;3.15,G51&gt;=0.353,F51&lt;2.5,A51&gt;=5.75,G51&gt;=0.154,B51&lt;3.45,A51&gt;=5.45),4.633,IF(AND(D51&lt;1.85,G51&lt;0.857,D51&lt;2.45,H51&gt;=7.716,A51&lt;7.25,F51&gt;=2.5,A51&gt;=5.75,G51&gt;=0.154,B51&lt;3.45,A51&gt;=5.45),5.8,IF(AND(H51&lt;11.297,D51&gt;=1.85,G51&lt;0.857,D51&lt;2.45,H51&gt;=7.716,A51&lt;7.25,F51&gt;=2.5,A51&gt;=5.75,G51&gt;=0.154,B51&lt;3.45,A51&gt;=5.45),5.3,IF(AND(G51&lt;0.388,H51&gt;=11.297,D51&gt;=1.85,G51&lt;0.857,D51&lt;2.45,H51&gt;=7.716,A51&lt;7.25,F51&gt;=2.5,A51&gt;=5.75,G51&gt;=0.154,B51&lt;3.45,A51&gt;=5.45),5.4,IF(AND(G51&gt;=0.388,H51&gt;=11.297,D51&gt;=1.85,G51&lt;0.857,D51&lt;2.45,H51&gt;=7.716,A51&lt;7.25,F51&gt;=2.5,A51&gt;=5.75,G51&gt;=0.154,B51&lt;3.45,A51&gt;=5.45),5.6,"shouldnthappen")))))))))))))))))))))))))))))))))))))</f>
        <v>1.44</v>
      </c>
      <c r="BJ51" s="1" t="n">
        <f aca="false">IF(AND(F51&gt;=2,B51&gt;=3.35),6.1,IF(AND(H51&gt;=12.719,F51&lt;1.5,B51&lt;3.35),1.567,IF(AND(H51&lt;5.245,F51&lt;2,B51&gt;=3.35),1,IF(AND(D51&lt;0.15,H51&lt;12.719,F51&lt;1.5,B51&lt;3.35),1.5,IF(AND(D51&gt;=0.35,H51&gt;=5.245,F51&lt;2,B51&gt;=3.35),1.6,IF(AND(A51&lt;4.9,D51&gt;=0.15,H51&lt;12.719,F51&lt;1.5,B51&lt;3.35),1.36,IF(AND(B51&lt;2.65,G51&lt;0.572,D51&lt;1.45,F51&gt;=1.5,B51&lt;3.35),3.5,IF(AND(A51&lt;6.1,F51&lt;2.5,D51&gt;=1.45,F51&gt;=1.5,B51&lt;3.35),5.1,IF(AND(G51&gt;=0.607,D51&lt;0.35,H51&gt;=5.245,F51&lt;2,B51&gt;=3.35),1.65,IF(AND(G51&lt;0.546,A51&gt;=4.9,D51&gt;=0.15,H51&lt;12.719,F51&lt;1.5,B51&lt;3.35),1.2,IF(AND(G51&gt;=0.546,A51&gt;=4.9,D51&gt;=0.15,H51&lt;12.719,F51&lt;1.5,B51&lt;3.35),1.4,IF(AND(A51&gt;=6.3,B51&gt;=2.65,G51&lt;0.572,D51&lt;1.45,F51&gt;=1.5,B51&lt;3.35),4.8,IF(AND(D51&lt;1.15,B51&lt;2.85,G51&gt;=0.572,D51&lt;1.45,F51&gt;=1.5,B51&lt;3.35),3.9,IF(AND(B51&gt;=3.15,B51&gt;=2.85,G51&gt;=0.572,D51&lt;1.45,F51&gt;=1.5,B51&lt;3.35),4.7,IF(AND(B51&lt;2.95,A51&gt;=6.1,F51&lt;2.5,D51&gt;=1.45,F51&gt;=1.5,B51&lt;3.35),4.533,IF(AND(B51&gt;=2.95,A51&gt;=6.1,F51&lt;2.5,D51&gt;=1.45,F51&gt;=1.5,B51&lt;3.35),4.75,IF(AND(A51&gt;=6.7,G51&lt;0.107,F51&gt;=2.5,D51&gt;=1.45,F51&gt;=1.5,B51&lt;3.35),5.7,IF(AND(G51&gt;=0.385,G51&lt;0.607,D51&lt;0.35,H51&gt;=5.245,F51&lt;2,B51&gt;=3.35),1.325,IF(AND(D51&lt;1.25,A51&lt;6.3,B51&gt;=2.65,G51&lt;0.572,D51&lt;1.45,F51&gt;=1.5,B51&lt;3.35),4,IF(AND(D51&gt;=1.25,A51&lt;6.3,B51&gt;=2.65,G51&lt;0.572,D51&lt;1.45,F51&gt;=1.5,B51&lt;3.35),4.18,IF(AND(G51&lt;0.907,D51&gt;=1.15,B51&lt;2.85,G51&gt;=0.572,D51&lt;1.45,F51&gt;=1.5,B51&lt;3.35),4,IF(AND(G51&gt;=0.907,D51&gt;=1.15,B51&lt;2.85,G51&gt;=0.572,D51&lt;1.45,F51&gt;=1.5,B51&lt;3.35),4.4,IF(AND(H51&lt;8.326,B51&lt;3.15,B51&gt;=2.85,G51&gt;=0.572,D51&lt;1.45,F51&gt;=1.5,B51&lt;3.35),3.6,IF(AND(H51&gt;=8.326,B51&lt;3.15,B51&gt;=2.85,G51&gt;=0.572,D51&lt;1.45,F51&gt;=1.5,B51&lt;3.35),4.48,IF(AND(B51&lt;2.95,A51&lt;6.7,G51&lt;0.107,F51&gt;=2.5,D51&gt;=1.45,F51&gt;=1.5,B51&lt;3.35),5.6,IF(AND(B51&gt;=2.95,A51&lt;6.7,G51&lt;0.107,F51&gt;=2.5,D51&gt;=1.45,F51&gt;=1.5,B51&lt;3.35),5.5,IF(AND(G51&lt;0.205,G51&lt;0.432,G51&gt;=0.107,F51&gt;=2.5,D51&gt;=1.45,F51&gt;=1.5,B51&lt;3.35),5.3,IF(AND(B51&gt;=3.05,G51&gt;=0.432,G51&gt;=0.107,F51&gt;=2.5,D51&gt;=1.45,F51&gt;=1.5,B51&lt;3.35),5.86,IF(AND(H51&gt;=14.057,G51&lt;0.385,G51&lt;0.607,D51&lt;0.35,H51&gt;=5.245,F51&lt;2,B51&gt;=3.35),1.7,IF(AND(D51&lt;1.7,G51&gt;=0.205,G51&lt;0.432,G51&gt;=0.107,F51&gt;=2.5,D51&gt;=1.45,F51&gt;=1.5,B51&lt;3.35),5,IF(AND(G51&lt;0.779,B51&lt;3.05,G51&gt;=0.432,G51&gt;=0.107,F51&gt;=2.5,D51&gt;=1.45,F51&gt;=1.5,B51&lt;3.35),4.9,IF(AND(G51&gt;=0.779,B51&lt;3.05,G51&gt;=0.432,G51&gt;=0.107,F51&gt;=2.5,D51&gt;=1.45,F51&gt;=1.5,B51&lt;3.35),5.533,IF(AND(D51&gt;=0.25,H51&lt;14.057,G51&lt;0.385,G51&lt;0.607,D51&lt;0.35,H51&gt;=5.245,F51&lt;2,B51&gt;=3.35),1.4,IF(AND(B51&lt;2.85,D51&gt;=1.7,G51&gt;=0.205,G51&lt;0.432,G51&gt;=0.107,F51&gt;=2.5,D51&gt;=1.45,F51&gt;=1.5,B51&lt;3.35),5.1,IF(AND(B51&gt;=2.85,D51&gt;=1.7,G51&gt;=0.205,G51&lt;0.432,G51&gt;=0.107,F51&gt;=2.5,D51&gt;=1.45,F51&gt;=1.5,B51&lt;3.35),5.15,IF(AND(A51&lt;5.1,D51&lt;0.25,H51&lt;14.057,G51&lt;0.385,G51&lt;0.607,D51&lt;0.35,H51&gt;=5.245,F51&lt;2,B51&gt;=3.35),1.4,IF(AND(A51&gt;=5.1,D51&lt;0.25,H51&lt;14.057,G51&lt;0.385,G51&lt;0.607,D51&lt;0.35,H51&gt;=5.245,F51&lt;2,B51&gt;=3.35),1.5,"shouldnthappen")))))))))))))))))))))))))))))))))))))</f>
        <v>1.5</v>
      </c>
    </row>
    <row r="52" customFormat="false" ht="13.8" hidden="false" customHeight="false" outlineLevel="0" collapsed="false">
      <c r="A52" s="1" t="n">
        <v>5</v>
      </c>
      <c r="B52" s="1" t="n">
        <v>3.3</v>
      </c>
      <c r="C52" s="1" t="n">
        <v>1.4</v>
      </c>
      <c r="D52" s="1" t="n">
        <v>0.2</v>
      </c>
      <c r="E52" s="1" t="s">
        <v>94</v>
      </c>
      <c r="F52" s="1" t="n">
        <v>1</v>
      </c>
      <c r="G52" s="1" t="n">
        <v>0.832382892956957</v>
      </c>
      <c r="H52" s="16" t="n">
        <v>7.7347514196299</v>
      </c>
      <c r="I52" s="11" t="n">
        <f aca="false">C52</f>
        <v>1.4</v>
      </c>
      <c r="J52" s="1" t="n">
        <f aca="false">AVERAGE(M52:BJ52)</f>
        <v>1.4279</v>
      </c>
      <c r="K52" s="15" t="n">
        <f aca="false">1-SQRT(VAR(M52:BJ52, I52)) / AVERAGE(M52:BJ52)</f>
        <v>0.923692677324109</v>
      </c>
      <c r="L52" s="1" t="n">
        <f aca="false">(J52-I52)/I52</f>
        <v>0.0199285714285715</v>
      </c>
      <c r="M52" s="1" t="n">
        <f aca="false">IF(AND(H52&gt;=16.241,B52&gt;=3.35),6.4,IF(AND(D52&gt;=0.75,A52&lt;5.15,B52&lt;3.35),4.1,IF(AND(D52&gt;=1.5,H52&lt;16.241,B52&gt;=3.35),5.767,IF(AND(B52&gt;=3.25,D52&lt;0.75,A52&lt;5.15,B52&lt;3.35),1.58,IF(AND(A52&lt;4.95,D52&lt;1.5,H52&lt;16.241,B52&gt;=3.35),1.4,IF(AND(A52&lt;4.5,B52&lt;3.25,D52&lt;0.75,A52&lt;5.15,B52&lt;3.35),1.26,IF(AND(A52&gt;=4.5,B52&lt;3.25,D52&lt;0.75,A52&lt;5.15,B52&lt;3.35),1.48,IF(AND(G52&lt;0.356,H52&lt;12.557,D52&lt;1.45,A52&gt;=5.15,B52&lt;3.35),4.267,IF(AND(D52&lt;1.25,H52&gt;=12.557,D52&lt;1.45,A52&gt;=5.15,B52&lt;3.35),4.05,IF(AND(D52&gt;=1.35,G52&gt;=0.356,H52&lt;12.557,D52&lt;1.45,A52&gt;=5.15,B52&lt;3.35),4.25,IF(AND(H52&lt;15.086,D52&gt;=1.25,H52&gt;=12.557,D52&lt;1.45,A52&gt;=5.15,B52&lt;3.35),4.4,IF(AND(F52&lt;2.5,G52&gt;=0.44,D52&lt;2.05,D52&gt;=1.45,A52&gt;=5.15,B52&lt;3.35),4.7,IF(AND(H52&lt;10.391,B52&lt;3.15,D52&gt;=2.05,D52&gt;=1.45,A52&gt;=5.15,B52&lt;3.35),5.1,IF(AND(G52&lt;0.505,B52&gt;=3.15,D52&gt;=2.05,D52&gt;=1.45,A52&gt;=5.15,B52&lt;3.35),5.7,IF(AND(G52&gt;=0.505,B52&gt;=3.15,D52&gt;=2.05,D52&gt;=1.45,A52&gt;=5.15,B52&lt;3.35),5.95,IF(AND(D52&gt;=0.5,G52&lt;0.905,A52&gt;=4.95,D52&lt;1.5,H52&lt;16.241,B52&gt;=3.35),1.6,IF(AND(B52&lt;3.6,G52&gt;=0.905,A52&gt;=4.95,D52&lt;1.5,H52&lt;16.241,B52&gt;=3.35),1.7,IF(AND(B52&gt;=3.6,G52&gt;=0.905,A52&gt;=4.95,D52&lt;1.5,H52&lt;16.241,B52&gt;=3.35),1.767,IF(AND(A52&gt;=5.7,D52&lt;1.35,G52&gt;=0.356,H52&lt;12.557,D52&lt;1.45,A52&gt;=5.15,B52&lt;3.35),3.9,IF(AND(A52&lt;6.35,H52&gt;=15.086,D52&gt;=1.25,H52&gt;=12.557,D52&lt;1.45,A52&gt;=5.15,B52&lt;3.35),4.7,IF(AND(A52&gt;=6.35,H52&gt;=15.086,D52&gt;=1.25,H52&gt;=12.557,D52&lt;1.45,A52&gt;=5.15,B52&lt;3.35),4.6,IF(AND(H52&lt;9.252,D52&lt;1.55,G52&lt;0.44,D52&lt;2.05,D52&gt;=1.45,A52&gt;=5.15,B52&lt;3.35),5.08,IF(AND(H52&gt;=9.252,D52&lt;1.55,G52&lt;0.44,D52&lt;2.05,D52&gt;=1.45,A52&gt;=5.15,B52&lt;3.35),4.7,IF(AND(H52&lt;8.477,D52&gt;=1.55,G52&lt;0.44,D52&lt;2.05,D52&gt;=1.45,A52&gt;=5.15,B52&lt;3.35),5.1,IF(AND(H52&gt;=8.477,D52&gt;=1.55,G52&lt;0.44,D52&lt;2.05,D52&gt;=1.45,A52&gt;=5.15,B52&lt;3.35),5.4,IF(AND(H52&lt;8.435,F52&gt;=2.5,G52&gt;=0.44,D52&lt;2.05,D52&gt;=1.45,A52&gt;=5.15,B52&lt;3.35),5.1,IF(AND(H52&gt;=8.435,F52&gt;=2.5,G52&gt;=0.44,D52&lt;2.05,D52&gt;=1.45,A52&gt;=5.15,B52&lt;3.35),4.86,IF(AND(G52&lt;0.543,H52&gt;=10.391,B52&lt;3.15,D52&gt;=2.05,D52&gt;=1.45,A52&gt;=5.15,B52&lt;3.35),5.56,IF(AND(G52&gt;=0.543,H52&gt;=10.391,B52&lt;3.15,D52&gt;=2.05,D52&gt;=1.45,A52&gt;=5.15,B52&lt;3.35),5.8,IF(AND(A52&lt;5.05,D52&lt;0.5,G52&lt;0.905,A52&gt;=4.95,D52&lt;1.5,H52&lt;16.241,B52&gt;=3.35),1.3,IF(AND(H52&lt;6.583,A52&lt;5.7,D52&lt;1.35,G52&gt;=0.356,H52&lt;12.557,D52&lt;1.45,A52&gt;=5.15,B52&lt;3.35),4,IF(AND(G52&lt;0.585,A52&gt;=5.05,D52&lt;0.5,G52&lt;0.905,A52&gt;=4.95,D52&lt;1.5,H52&lt;16.241,B52&gt;=3.35),1.475,IF(AND(G52&lt;0.62,H52&gt;=6.583,A52&lt;5.7,D52&lt;1.35,G52&gt;=0.356,H52&lt;12.557,D52&lt;1.45,A52&gt;=5.15,B52&lt;3.35),3.75,IF(AND(G52&gt;=0.62,H52&gt;=6.583,A52&lt;5.7,D52&lt;1.35,G52&gt;=0.356,H52&lt;12.557,D52&lt;1.45,A52&gt;=5.15,B52&lt;3.35),3.6,IF(AND(B52&lt;3.75,G52&gt;=0.585,A52&gt;=5.05,D52&lt;0.5,G52&lt;0.905,A52&gt;=4.95,D52&lt;1.5,H52&lt;16.241,B52&gt;=3.35),1.5,IF(AND(B52&gt;=3.75,G52&gt;=0.585,A52&gt;=5.05,D52&lt;0.5,G52&lt;0.905,A52&gt;=4.95,D52&lt;1.5,H52&lt;16.241,B52&gt;=3.35),1.6,"shouldnthappen"))))))))))))))))))))))))))))))))))))</f>
        <v>1.58</v>
      </c>
      <c r="N52" s="1" t="n">
        <f aca="false">IF(AND(H52&lt;5.245,B52&lt;3.65,F52&lt;1.5),1,IF(AND(H52&gt;=14.096,B52&gt;=3.65,F52&lt;1.5),1.65,IF(AND(A52&gt;=5.45,H52&gt;=5.245,B52&lt;3.65,F52&lt;1.5),1.3,IF(AND(H52&gt;=13.586,H52&lt;14.096,B52&gt;=3.65,F52&lt;1.5),1.3,IF(AND(H52&lt;10.258,D52&lt;1.25,F52&lt;2.5,F52&gt;=1.5),3.38,IF(AND(H52&lt;6.982,D52&gt;=1.25,F52&lt;2.5,F52&gt;=1.5),3.96,IF(AND(H52&gt;=13.646,D52&lt;2.05,F52&gt;=2.5,F52&gt;=1.5),6.1,IF(AND(B52&lt;3.05,A52&lt;5.45,H52&gt;=5.245,B52&lt;3.65,F52&lt;1.5),1.375,IF(AND(H52&lt;6.543,H52&lt;13.586,H52&lt;14.096,B52&gt;=3.65,F52&lt;1.5),1.4,IF(AND(H52&gt;=6.543,H52&lt;13.586,H52&lt;14.096,B52&gt;=3.65,F52&lt;1.5),1.5,IF(AND(H52&lt;11.522,H52&gt;=10.258,D52&lt;1.25,F52&lt;2.5,F52&gt;=1.5),3.733,IF(AND(H52&gt;=11.522,H52&gt;=10.258,D52&lt;1.25,F52&lt;2.5,F52&gt;=1.5),3.92,IF(AND(H52&lt;5.767,H52&lt;13.646,D52&lt;2.05,F52&gt;=2.5,F52&gt;=1.5),4.5,IF(AND(A52&lt;6.8,B52&lt;3.15,D52&gt;=2.05,F52&gt;=2.5,F52&gt;=1.5),5.6,IF(AND(A52&gt;=6.8,B52&lt;3.15,D52&gt;=2.05,F52&gt;=2.5,F52&gt;=1.5),5.1,IF(AND(B52&lt;3.25,B52&gt;=3.15,D52&gt;=2.05,F52&gt;=2.5,F52&gt;=1.5),5.8,IF(AND(B52&gt;=3.25,B52&gt;=3.15,D52&gt;=2.05,F52&gt;=2.5,F52&gt;=1.5),5.65,IF(AND(B52&lt;3.15,B52&gt;=3.05,A52&lt;5.45,H52&gt;=5.245,B52&lt;3.65,F52&lt;1.5),1.5,IF(AND(G52&gt;=0.735,H52&lt;13.665,H52&gt;=6.982,D52&gt;=1.25,F52&lt;2.5,F52&gt;=1.5),4.2,IF(AND(H52&lt;14.03,H52&gt;=13.665,H52&gt;=6.982,D52&gt;=1.25,F52&lt;2.5,F52&gt;=1.5),4.8,IF(AND(A52&gt;=6.6,H52&gt;=5.767,H52&lt;13.646,D52&lt;2.05,F52&gt;=2.5,F52&gt;=1.5),6.05,IF(AND(G52&gt;=0.934,B52&gt;=3.15,B52&gt;=3.05,A52&lt;5.45,H52&gt;=5.245,B52&lt;3.65,F52&lt;1.5),1.7,IF(AND(D52&gt;=1.55,G52&lt;0.735,H52&lt;13.665,H52&gt;=6.982,D52&gt;=1.25,F52&lt;2.5,F52&gt;=1.5),5.1,IF(AND(D52&lt;1.45,H52&gt;=14.03,H52&gt;=13.665,H52&gt;=6.982,D52&gt;=1.25,F52&lt;2.5,F52&gt;=1.5),4.7,IF(AND(D52&gt;=1.45,H52&gt;=14.03,H52&gt;=13.665,H52&gt;=6.982,D52&gt;=1.25,F52&lt;2.5,F52&gt;=1.5),4.5,IF(AND(A52&gt;=6.2,A52&lt;6.6,H52&gt;=5.767,H52&lt;13.646,D52&lt;2.05,F52&gt;=2.5,F52&gt;=1.5),5.325,IF(AND(B52&lt;3.25,G52&lt;0.934,B52&gt;=3.15,B52&gt;=3.05,A52&lt;5.45,H52&gt;=5.245,B52&lt;3.65,F52&lt;1.5),1.3,IF(AND(D52&lt;1.35,D52&lt;1.55,G52&lt;0.735,H52&lt;13.665,H52&gt;=6.982,D52&gt;=1.25,F52&lt;2.5,F52&gt;=1.5),4.25,IF(AND(H52&lt;8.435,A52&lt;6.2,A52&lt;6.6,H52&gt;=5.767,H52&lt;13.646,D52&lt;2.05,F52&gt;=2.5,F52&gt;=1.5),5.1,IF(AND(H52&gt;=8.435,A52&lt;6.2,A52&lt;6.6,H52&gt;=5.767,H52&lt;13.646,D52&lt;2.05,F52&gt;=2.5,F52&gt;=1.5),4.9,IF(AND(A52&gt;=5.15,B52&gt;=3.25,G52&lt;0.934,B52&gt;=3.15,B52&gt;=3.05,A52&lt;5.45,H52&gt;=5.245,B52&lt;3.65,F52&lt;1.5),1.5,IF(AND(B52&lt;2.9,D52&gt;=1.35,D52&lt;1.55,G52&lt;0.735,H52&lt;13.665,H52&gt;=6.982,D52&gt;=1.25,F52&lt;2.5,F52&gt;=1.5),4.6,IF(AND(B52&gt;=2.9,D52&gt;=1.35,D52&lt;1.55,G52&lt;0.735,H52&lt;13.665,H52&gt;=6.982,D52&gt;=1.25,F52&lt;2.5,F52&gt;=1.5),4.52,IF(AND(G52&gt;=0.862,A52&lt;5.15,B52&gt;=3.25,G52&lt;0.934,B52&gt;=3.15,B52&gt;=3.05,A52&lt;5.45,H52&gt;=5.245,B52&lt;3.65,F52&lt;1.5),1.5,IF(AND(H52&lt;9.35,G52&lt;0.862,A52&lt;5.15,B52&gt;=3.25,G52&lt;0.934,B52&gt;=3.15,B52&gt;=3.05,A52&lt;5.45,H52&gt;=5.245,B52&lt;3.65,F52&lt;1.5),1.38,IF(AND(H52&gt;=9.35,G52&lt;0.862,A52&lt;5.15,B52&gt;=3.25,G52&lt;0.934,B52&gt;=3.15,B52&gt;=3.05,A52&lt;5.45,H52&gt;=5.245,B52&lt;3.65,F52&lt;1.5),1.4,"shouldnthappen"))))))))))))))))))))))))))))))))))))</f>
        <v>1.38</v>
      </c>
      <c r="O52" s="1" t="n">
        <f aca="false">IF(AND(B52&lt;2.75,A52&lt;5.55),3.96,IF(AND(H52&lt;9.205,A52&lt;5.9,A52&gt;=5.55),3.85,IF(AND(A52&lt;4.35,D52&lt;0.35,B52&gt;=2.75,A52&lt;5.55),1.1,IF(AND(B52&lt;3.65,D52&gt;=0.35,B52&gt;=2.75,A52&lt;5.55),1.65,IF(AND(B52&gt;=3.65,D52&gt;=0.35,B52&gt;=2.75,A52&lt;5.55),1.9,IF(AND(G52&gt;=0.732,H52&gt;=9.205,A52&lt;5.9,A52&gt;=5.55),4.9,IF(AND(G52&lt;0.273,G52&lt;0.732,H52&gt;=9.205,A52&lt;5.9,A52&gt;=5.55),4.5,IF(AND(A52&lt;6.3,G52&lt;0.422,F52&lt;2.5,A52&gt;=5.9,A52&gt;=5.55),5.1,IF(AND(A52&gt;=6.3,G52&lt;0.422,F52&lt;2.5,A52&gt;=5.9,A52&gt;=5.55),4.76,IF(AND(B52&lt;2.4,G52&gt;=0.422,F52&lt;2.5,A52&gt;=5.9,A52&gt;=5.55),4.45,IF(AND(A52&gt;=7,G52&gt;=0.628,F52&gt;=2.5,A52&gt;=5.9,A52&gt;=5.55),6.45,IF(AND(D52&lt;0.15,H52&lt;13.924,A52&gt;=4.35,D52&lt;0.35,B52&gt;=2.75,A52&lt;5.55),1.5,IF(AND(B52&lt;3.15,H52&gt;=13.924,A52&gt;=4.35,D52&lt;0.35,B52&gt;=2.75,A52&lt;5.55),1.56,IF(AND(B52&gt;=3.15,H52&gt;=13.924,A52&gt;=4.35,D52&lt;0.35,B52&gt;=2.75,A52&lt;5.55),1.3,IF(AND(H52&lt;14.316,G52&gt;=0.273,G52&lt;0.732,H52&gt;=9.205,A52&lt;5.9,A52&gt;=5.55),3.95,IF(AND(H52&gt;=14.316,G52&gt;=0.273,G52&lt;0.732,H52&gt;=9.205,A52&lt;5.9,A52&gt;=5.55),4.1,IF(AND(A52&lt;6.2,B52&gt;=2.4,G52&gt;=0.422,F52&lt;2.5,A52&gt;=5.9,A52&gt;=5.55),4.3,IF(AND(A52&gt;=7.05,G52&lt;0.364,G52&lt;0.628,F52&gt;=2.5,A52&gt;=5.9,A52&gt;=5.55),6.1,IF(AND(A52&gt;=7.55,G52&gt;=0.364,G52&lt;0.628,F52&gt;=2.5,A52&gt;=5.9,A52&gt;=5.55),6.4,IF(AND(A52&lt;6.15,A52&lt;7,G52&gt;=0.628,F52&gt;=2.5,A52&gt;=5.9,A52&gt;=5.55),4.9,IF(AND(D52&lt;1.45,A52&gt;=6.2,B52&gt;=2.4,G52&gt;=0.422,F52&lt;2.5,A52&gt;=5.9,A52&gt;=5.55),4.64,IF(AND(D52&gt;=1.45,A52&gt;=6.2,B52&gt;=2.4,G52&gt;=0.422,F52&lt;2.5,A52&gt;=5.9,A52&gt;=5.55),4.9,IF(AND(D52&lt;1.65,A52&lt;7.05,G52&lt;0.364,G52&lt;0.628,F52&gt;=2.5,A52&gt;=5.9,A52&gt;=5.55),5.1,IF(AND(D52&gt;=2.35,A52&lt;7.55,G52&gt;=0.364,G52&lt;0.628,F52&gt;=2.5,A52&gt;=5.9,A52&gt;=5.55),5.633,IF(AND(D52&lt;2.15,A52&gt;=6.15,A52&lt;7,G52&gt;=0.628,F52&gt;=2.5,A52&gt;=5.9,A52&gt;=5.55),5.1,IF(AND(D52&gt;=2.15,A52&gt;=6.15,A52&lt;7,G52&gt;=0.628,F52&gt;=2.5,A52&gt;=5.9,A52&gt;=5.55),5.267,IF(AND(A52&lt;4.9,A52&lt;5.05,D52&gt;=0.15,H52&lt;13.924,A52&gt;=4.35,D52&lt;0.35,B52&gt;=2.75,A52&lt;5.55),1.375,IF(AND(A52&gt;=4.9,A52&lt;5.05,D52&gt;=0.15,H52&lt;13.924,A52&gt;=4.35,D52&lt;0.35,B52&gt;=2.75,A52&lt;5.55),1.3,IF(AND(A52&lt;5.45,A52&gt;=5.05,D52&gt;=0.15,H52&lt;13.924,A52&gt;=4.35,D52&lt;0.35,B52&gt;=2.75,A52&lt;5.55),1.475,IF(AND(A52&gt;=5.45,A52&gt;=5.05,D52&gt;=0.15,H52&lt;13.924,A52&gt;=4.35,D52&lt;0.35,B52&gt;=2.75,A52&lt;5.55),1.4,IF(AND(B52&gt;=3.25,D52&lt;2.35,A52&lt;7.55,G52&gt;=0.364,G52&lt;0.628,F52&gt;=2.5,A52&gt;=5.9,A52&gt;=5.55),5.7,IF(AND(G52&lt;0.006,G52&lt;0.107,D52&gt;=1.65,A52&lt;7.05,G52&lt;0.364,G52&lt;0.628,F52&gt;=2.5,A52&gt;=5.9,A52&gt;=5.55),5.5,IF(AND(G52&gt;=0.006,G52&lt;0.107,D52&gt;=1.65,A52&lt;7.05,G52&lt;0.364,G52&lt;0.628,F52&gt;=2.5,A52&gt;=5.9,A52&gt;=5.55),5.667,IF(AND(D52&lt;2.2,G52&gt;=0.107,D52&gt;=1.65,A52&lt;7.05,G52&lt;0.364,G52&lt;0.628,F52&gt;=2.5,A52&gt;=5.9,A52&gt;=5.55),5.35,IF(AND(D52&gt;=2.2,G52&gt;=0.107,D52&gt;=1.65,A52&lt;7.05,G52&lt;0.364,G52&lt;0.628,F52&gt;=2.5,A52&gt;=5.9,A52&gt;=5.55),5.2,IF(AND(D52&lt;2.25,B52&lt;3.25,D52&lt;2.35,A52&lt;7.55,G52&gt;=0.364,G52&lt;0.628,F52&gt;=2.5,A52&gt;=5.9,A52&gt;=5.55),5.8,IF(AND(D52&gt;=2.25,B52&lt;3.25,D52&lt;2.35,A52&lt;7.55,G52&gt;=0.364,G52&lt;0.628,F52&gt;=2.5,A52&gt;=5.9,A52&gt;=5.55),5.9,"shouldnthappen")))))))))))))))))))))))))))))))))))))</f>
        <v>1.3</v>
      </c>
      <c r="P52" s="1" t="n">
        <f aca="false">IF(AND(D52&gt;=0.75,A52&lt;5.55),3.9,IF(AND(H52&lt;7.482,A52&gt;=5.55),3.45,IF(AND(B52&gt;=3.15,B52&lt;3.25,D52&lt;0.75,A52&lt;5.55),1.262,IF(AND(G52&gt;=0.446,B52&lt;3.15,B52&lt;3.25,D52&lt;0.75,A52&lt;5.55),1.1,IF(AND(G52&lt;0.408,A52&lt;5.05,B52&gt;=3.25,D52&lt;0.75,A52&lt;5.55),1.4,IF(AND(G52&gt;=0.408,A52&lt;5.05,B52&gt;=3.25,D52&lt;0.75,A52&lt;5.55),1.233,IF(AND(G52&gt;=0.676,A52&gt;=5.05,B52&gt;=3.25,D52&lt;0.75,A52&lt;5.55),1.72,IF(AND(H52&lt;9.386,A52&lt;5.85,F52&lt;2.5,H52&gt;=7.482,A52&gt;=5.55),3.5,IF(AND(H52&gt;=9.386,A52&lt;5.85,F52&lt;2.5,H52&gt;=7.482,A52&gt;=5.55),4.275,IF(AND(H52&gt;=16.284,G52&lt;0.865,F52&gt;=2.5,H52&gt;=7.482,A52&gt;=5.55),6.6,IF(AND(G52&lt;0.912,G52&gt;=0.865,F52&gt;=2.5,H52&gt;=7.482,A52&gt;=5.55),4.8,IF(AND(G52&gt;=0.912,G52&gt;=0.865,F52&gt;=2.5,H52&gt;=7.482,A52&gt;=5.55),5.175,IF(AND(A52&gt;=4.95,G52&lt;0.446,B52&lt;3.15,B52&lt;3.25,D52&lt;0.75,A52&lt;5.55),1.6,IF(AND(H52&gt;=12.974,G52&lt;0.676,A52&gt;=5.05,B52&gt;=3.25,D52&lt;0.75,A52&lt;5.55),1.3,IF(AND(D52&lt;1.45,H52&lt;13.531,A52&gt;=5.85,F52&lt;2.5,H52&gt;=7.482,A52&gt;=5.55),4.2,IF(AND(D52&gt;=1.45,H52&lt;13.531,A52&gt;=5.85,F52&lt;2.5,H52&gt;=7.482,A52&gt;=5.55),4.967,IF(AND(G52&lt;0.187,H52&gt;=13.531,A52&gt;=5.85,F52&lt;2.5,H52&gt;=7.482,A52&gt;=5.55),5,IF(AND(H52&gt;=12.675,A52&lt;4.95,G52&lt;0.446,B52&lt;3.15,B52&lt;3.25,D52&lt;0.75,A52&lt;5.55),1.5,IF(AND(H52&lt;10.826,H52&lt;12.974,G52&lt;0.676,A52&gt;=5.05,B52&gt;=3.25,D52&lt;0.75,A52&lt;5.55),1.46,IF(AND(H52&gt;=10.826,H52&lt;12.974,G52&lt;0.676,A52&gt;=5.05,B52&gt;=3.25,D52&lt;0.75,A52&lt;5.55),1.4,IF(AND(A52&lt;6.15,G52&gt;=0.187,H52&gt;=13.531,A52&gt;=5.85,F52&lt;2.5,H52&gt;=7.482,A52&gt;=5.55),4.7,IF(AND(A52&lt;6.85,B52&lt;2.95,H52&lt;16.284,G52&lt;0.865,F52&gt;=2.5,H52&gt;=7.482,A52&gt;=5.55),5.32,IF(AND(A52&gt;=6.85,B52&lt;2.95,H52&lt;16.284,G52&lt;0.865,F52&gt;=2.5,H52&gt;=7.482,A52&gt;=5.55),6.567,IF(AND(A52&lt;4.85,H52&lt;12.675,A52&lt;4.95,G52&lt;0.446,B52&lt;3.15,B52&lt;3.25,D52&lt;0.75,A52&lt;5.55),1.4,IF(AND(A52&gt;=4.85,H52&lt;12.675,A52&lt;4.95,G52&lt;0.446,B52&lt;3.15,B52&lt;3.25,D52&lt;0.75,A52&lt;5.55),1.5,IF(AND(B52&lt;3.1,A52&gt;=6.15,G52&gt;=0.187,H52&gt;=13.531,A52&gt;=5.85,F52&lt;2.5,H52&gt;=7.482,A52&gt;=5.55),4.467,IF(AND(B52&gt;=3.1,A52&gt;=6.15,G52&gt;=0.187,H52&gt;=13.531,A52&gt;=5.85,F52&lt;2.5,H52&gt;=7.482,A52&gt;=5.55),4.7,IF(AND(G52&gt;=0.379,B52&lt;3.15,B52&gt;=2.95,H52&lt;16.284,G52&lt;0.865,F52&gt;=2.5,H52&gt;=7.482,A52&gt;=5.55),5.733,IF(AND(A52&lt;6.6,B52&gt;=3.15,B52&gt;=2.95,H52&lt;16.284,G52&lt;0.865,F52&gt;=2.5,H52&gt;=7.482,A52&gt;=5.55),5.38,IF(AND(A52&lt;6.7,G52&lt;0.379,B52&lt;3.15,B52&gt;=2.95,H52&lt;16.284,G52&lt;0.865,F52&gt;=2.5,H52&gt;=7.482,A52&gt;=5.55),5.3,IF(AND(A52&gt;=6.7,G52&lt;0.379,B52&lt;3.15,B52&gt;=2.95,H52&lt;16.284,G52&lt;0.865,F52&gt;=2.5,H52&gt;=7.482,A52&gt;=5.55),5.16,IF(AND(A52&lt;7.05,A52&gt;=6.6,B52&gt;=3.15,B52&gt;=2.95,H52&lt;16.284,G52&lt;0.865,F52&gt;=2.5,H52&gt;=7.482,A52&gt;=5.55),5.78,IF(AND(A52&gt;=7.05,A52&gt;=6.6,B52&gt;=3.15,B52&gt;=2.95,H52&lt;16.284,G52&lt;0.865,F52&gt;=2.5,H52&gt;=7.482,A52&gt;=5.55),6.1,"shouldnthappen")))))))))))))))))))))))))))))))))</f>
        <v>1.233</v>
      </c>
      <c r="Q52" s="1" t="n">
        <f aca="false">IF(AND(G52&gt;=0.422,B52&lt;3.25,F52&lt;1.5),1.25,IF(AND(G52&gt;=0.082,G52&lt;0.125,F52&gt;=1.5),6.7,IF(AND(G52&lt;0.251,G52&lt;0.422,B52&lt;3.25,F52&lt;1.5),1.38,IF(AND(G52&gt;=0.251,G52&lt;0.422,B52&lt;3.25,F52&lt;1.5),1.55,IF(AND(G52&gt;=0.385,G52&lt;0.633,B52&gt;=3.25,F52&lt;1.5),1.367,IF(AND(B52&lt;3.35,G52&gt;=0.633,B52&gt;=3.25,F52&lt;1.5),1.7,IF(AND(A52&lt;5.85,G52&lt;0.082,G52&lt;0.125,F52&gt;=1.5),4.5,IF(AND(F52&gt;=2.5,D52&lt;1.6,G52&gt;=0.125,F52&gt;=1.5),5.05,IF(AND(H52&gt;=16.774,D52&gt;=1.6,G52&gt;=0.125,F52&gt;=1.5),6.4,IF(AND(D52&gt;=0.5,G52&lt;0.385,G52&lt;0.633,B52&gt;=3.25,F52&lt;1.5),1.6,IF(AND(B52&lt;3.6,B52&gt;=3.35,G52&gt;=0.633,B52&gt;=3.25,F52&lt;1.5),1.55,IF(AND(B52&gt;=3.6,B52&gt;=3.35,G52&gt;=0.633,B52&gt;=3.25,F52&lt;1.5),1.6,IF(AND(D52&lt;1.65,A52&gt;=5.85,G52&lt;0.082,G52&lt;0.125,F52&gt;=1.5),4.7,IF(AND(A52&lt;5.3,F52&lt;2.5,D52&lt;1.6,G52&gt;=0.125,F52&gt;=1.5),3.15,IF(AND(B52&gt;=3.2,H52&lt;16.774,D52&gt;=1.6,G52&gt;=0.125,F52&gt;=1.5),5.675,IF(AND(H52&lt;11.767,D52&lt;0.5,G52&lt;0.385,G52&lt;0.633,B52&gt;=3.25,F52&lt;1.5),1.5,IF(AND(H52&gt;=11.767,D52&lt;0.5,G52&lt;0.385,G52&lt;0.633,B52&gt;=3.25,F52&lt;1.5),1.367,IF(AND(H52&lt;8.367,D52&gt;=1.65,A52&gt;=5.85,G52&lt;0.082,G52&lt;0.125,F52&gt;=1.5),5.7,IF(AND(H52&gt;=8.367,D52&gt;=1.65,A52&gt;=5.85,G52&lt;0.082,G52&lt;0.125,F52&gt;=1.5),5.575,IF(AND(A52&gt;=7.1,B52&lt;3.2,H52&lt;16.774,D52&gt;=1.6,G52&gt;=0.125,F52&gt;=1.5),6.3,IF(AND(H52&gt;=15.395,B52&lt;2.85,A52&gt;=5.3,F52&lt;2.5,D52&lt;1.6,G52&gt;=0.125,F52&gt;=1.5),4.8,IF(AND(H52&lt;8.486,B52&gt;=2.85,A52&gt;=5.3,F52&lt;2.5,D52&lt;1.6,G52&gt;=0.125,F52&gt;=1.5),3.85,IF(AND(D52&gt;=2.1,A52&lt;7.1,B52&lt;3.2,H52&lt;16.774,D52&gt;=1.6,G52&gt;=0.125,F52&gt;=1.5),5.5,IF(AND(B52&gt;=2.75,H52&lt;15.395,B52&lt;2.85,A52&gt;=5.3,F52&lt;2.5,D52&lt;1.6,G52&gt;=0.125,F52&gt;=1.5),4.489,IF(AND(H52&gt;=15.168,H52&gt;=8.486,B52&gt;=2.85,A52&gt;=5.3,F52&lt;2.5,D52&lt;1.6,G52&gt;=0.125,F52&gt;=1.5),4.7,IF(AND(G52&gt;=0.519,D52&lt;2.1,A52&lt;7.1,B52&lt;3.2,H52&lt;16.774,D52&gt;=1.6,G52&gt;=0.125,F52&gt;=1.5),4.925,IF(AND(G52&gt;=0.897,B52&lt;2.75,H52&lt;15.395,B52&lt;2.85,A52&gt;=5.3,F52&lt;2.5,D52&lt;1.6,G52&gt;=0.125,F52&gt;=1.5),4.567,IF(AND(A52&lt;5.65,H52&lt;15.168,H52&gt;=8.486,B52&gt;=2.85,A52&gt;=5.3,F52&lt;2.5,D52&lt;1.6,G52&gt;=0.125,F52&gt;=1.5),4.5,IF(AND(G52&lt;0.23,G52&lt;0.519,D52&lt;2.1,A52&lt;7.1,B52&lt;3.2,H52&lt;16.774,D52&gt;=1.6,G52&gt;=0.125,F52&gt;=1.5),5,IF(AND(A52&lt;5.9,G52&lt;0.897,B52&lt;2.75,H52&lt;15.395,B52&lt;2.85,A52&gt;=5.3,F52&lt;2.5,D52&lt;1.6,G52&gt;=0.125,F52&gt;=1.5),4.1,IF(AND(A52&gt;=5.9,G52&lt;0.897,B52&lt;2.75,H52&lt;15.395,B52&lt;2.85,A52&gt;=5.3,F52&lt;2.5,D52&lt;1.6,G52&gt;=0.125,F52&gt;=1.5),4.5,IF(AND(A52&lt;6.05,A52&gt;=5.65,H52&lt;15.168,H52&gt;=8.486,B52&gt;=2.85,A52&gt;=5.3,F52&lt;2.5,D52&lt;1.6,G52&gt;=0.125,F52&gt;=1.5),4.2,IF(AND(A52&gt;=6.05,A52&gt;=5.65,H52&lt;15.168,H52&gt;=8.486,B52&gt;=2.85,A52&gt;=5.3,F52&lt;2.5,D52&lt;1.6,G52&gt;=0.125,F52&gt;=1.5),4.35,IF(AND(D52&lt;1.95,G52&gt;=0.23,G52&lt;0.519,D52&lt;2.1,A52&lt;7.1,B52&lt;3.2,H52&lt;16.774,D52&gt;=1.6,G52&gt;=0.125,F52&gt;=1.5),5.3,IF(AND(D52&gt;=1.95,G52&gt;=0.23,G52&lt;0.519,D52&lt;2.1,A52&lt;7.1,B52&lt;3.2,H52&lt;16.774,D52&gt;=1.6,G52&gt;=0.125,F52&gt;=1.5),5.2,"shouldnthappen")))))))))))))))))))))))))))))))))))</f>
        <v>1.7</v>
      </c>
      <c r="R52" s="1" t="n">
        <f aca="false">IF(AND(G52&gt;=0.901,F52&lt;1.5),1.9,IF(AND(H52&lt;5.523,D52&lt;0.35,G52&lt;0.901,F52&lt;1.5),1,IF(AND(B52&lt;3.6,D52&gt;=0.35,G52&lt;0.901,F52&lt;1.5),1.575,IF(AND(B52&gt;=3.6,D52&gt;=0.35,G52&lt;0.901,F52&lt;1.5),1.5,IF(AND(G52&gt;=0.837,D52&lt;1.15,D52&lt;1.45,F52&gt;=1.5),3,IF(AND(G52&gt;=0.66,D52&gt;=1.15,D52&lt;1.45,F52&gt;=1.5),4,IF(AND(F52&gt;=2.5,D52&lt;1.55,D52&gt;=1.45,F52&gt;=1.5),5.025,IF(AND(F52&lt;2.5,D52&gt;=1.55,D52&gt;=1.45,F52&gt;=1.5),4.933,IF(AND(B52&lt;2.45,G52&lt;0.837,D52&lt;1.15,D52&lt;1.45,F52&gt;=1.5),3.3,IF(AND(B52&gt;=2.45,G52&lt;0.837,D52&lt;1.15,D52&lt;1.45,F52&gt;=1.5),3.86,IF(AND(B52&gt;=3.05,F52&lt;2.5,D52&lt;1.55,D52&gt;=1.45,F52&gt;=1.5),4.8,IF(AND(D52&gt;=2.45,F52&gt;=2.5,D52&gt;=1.55,D52&gt;=1.45,F52&gt;=1.5),5.875,IF(AND(H52&lt;13.187,G52&lt;0.217,H52&gt;=5.523,D52&lt;0.35,G52&lt;0.901,F52&lt;1.5),1.4,IF(AND(H52&gt;=13.187,G52&lt;0.217,H52&gt;=5.523,D52&lt;0.35,G52&lt;0.901,F52&lt;1.5),1.5,IF(AND(G52&lt;0.33,G52&gt;=0.217,H52&gt;=5.523,D52&lt;0.35,G52&lt;0.901,F52&lt;1.5),1.28,IF(AND(A52&lt;6.05,D52&lt;1.35,G52&lt;0.66,D52&gt;=1.15,D52&lt;1.45,F52&gt;=1.5),4.175,IF(AND(A52&gt;=6.05,D52&lt;1.35,G52&lt;0.66,D52&gt;=1.15,D52&lt;1.45,F52&gt;=1.5),4.3,IF(AND(A52&lt;5.65,D52&gt;=1.35,G52&lt;0.66,D52&gt;=1.15,D52&lt;1.45,F52&gt;=1.5),3.9,IF(AND(A52&gt;=5.65,D52&gt;=1.35,G52&lt;0.66,D52&gt;=1.15,D52&lt;1.45,F52&gt;=1.5),4.52,IF(AND(A52&lt;6.25,B52&lt;3.05,F52&lt;2.5,D52&lt;1.55,D52&gt;=1.45,F52&gt;=1.5),4.5,IF(AND(A52&gt;=6.25,B52&lt;3.05,F52&lt;2.5,D52&lt;1.55,D52&gt;=1.45,F52&gt;=1.5),4.675,IF(AND(A52&gt;=7.25,D52&lt;2.45,F52&gt;=2.5,D52&gt;=1.55,D52&gt;=1.45,F52&gt;=1.5),6.433,IF(AND(D52&gt;=0.25,G52&gt;=0.33,G52&gt;=0.217,H52&gt;=5.523,D52&lt;0.35,G52&lt;0.901,F52&lt;1.5),1.4,IF(AND(A52&lt;6.15,A52&lt;7.25,D52&lt;2.45,F52&gt;=2.5,D52&gt;=1.55,D52&gt;=1.45,F52&gt;=1.5),5.025,IF(AND(H52&lt;6.439,D52&lt;0.25,G52&gt;=0.33,G52&gt;=0.217,H52&gt;=5.523,D52&lt;0.35,G52&lt;0.901,F52&lt;1.5),1.5,IF(AND(H52&gt;=6.439,D52&lt;0.25,G52&gt;=0.33,G52&gt;=0.217,H52&gt;=5.523,D52&lt;0.35,G52&lt;0.901,F52&lt;1.5),1.38,IF(AND(H52&gt;=13.711,A52&gt;=6.15,A52&lt;7.25,D52&lt;2.45,F52&gt;=2.5,D52&gt;=1.55,D52&gt;=1.45,F52&gt;=1.5),5.68,IF(AND(B52&gt;=3.3,H52&lt;13.711,A52&gt;=6.15,A52&lt;7.25,D52&lt;2.45,F52&gt;=2.5,D52&gt;=1.55,D52&gt;=1.45,F52&gt;=1.5),5.6,IF(AND(G52&lt;0.093,B52&lt;3.3,H52&lt;13.711,A52&gt;=6.15,A52&lt;7.25,D52&lt;2.45,F52&gt;=2.5,D52&gt;=1.55,D52&gt;=1.45,F52&gt;=1.5),5.56,IF(AND(D52&lt;1.95,G52&gt;=0.093,B52&lt;3.3,H52&lt;13.711,A52&gt;=6.15,A52&lt;7.25,D52&lt;2.45,F52&gt;=2.5,D52&gt;=1.55,D52&gt;=1.45,F52&gt;=1.5),5.3,IF(AND(B52&lt;3.15,D52&gt;=1.95,G52&gt;=0.093,B52&lt;3.3,H52&lt;13.711,A52&gt;=6.15,A52&lt;7.25,D52&lt;2.45,F52&gt;=2.5,D52&gt;=1.55,D52&gt;=1.45,F52&gt;=1.5),5.1,IF(AND(B52&gt;=3.15,D52&gt;=1.95,G52&gt;=0.093,B52&lt;3.3,H52&lt;13.711,A52&gt;=6.15,A52&lt;7.25,D52&lt;2.45,F52&gt;=2.5,D52&gt;=1.55,D52&gt;=1.45,F52&gt;=1.5),5.15,"shouldnthappen"))))))))))))))))))))))))))))))))</f>
        <v>1.38</v>
      </c>
      <c r="S52" s="1" t="n">
        <f aca="false">IF(AND(G52&gt;=0.859,D52&gt;=0.35,F52&lt;1.5),1.9,IF(AND(D52&lt;1.75,F52&gt;=2.5,F52&gt;=1.5),4.867,IF(AND(H52&lt;8.42,A52&lt;5.05,D52&lt;0.35,F52&lt;1.5),1.42,IF(AND(H52&gt;=14.877,A52&gt;=5.05,D52&lt;0.35,F52&lt;1.5),1.3,IF(AND(B52&lt;3.35,G52&lt;0.859,D52&gt;=0.35,F52&lt;1.5),1.7,IF(AND(B52&gt;=3.35,G52&lt;0.859,D52&gt;=0.35,F52&lt;1.5),1.5,IF(AND(A52&gt;=6.05,B52&lt;2.75,F52&lt;2.5,F52&gt;=1.5),4.733,IF(AND(G52&gt;=0.68,B52&gt;=2.75,F52&lt;2.5,F52&gt;=1.5),4.025,IF(AND(H52&gt;=16.284,D52&gt;=1.75,F52&gt;=2.5,F52&gt;=1.5),6.6,IF(AND(A52&lt;4.35,H52&gt;=8.42,A52&lt;5.05,D52&lt;0.35,F52&lt;1.5),1.1,IF(AND(G52&gt;=0.948,H52&lt;14.877,A52&gt;=5.05,D52&lt;0.35,F52&lt;1.5),1.7,IF(AND(A52&lt;5.3,A52&lt;6.05,B52&lt;2.75,F52&lt;2.5,F52&gt;=1.5),3,IF(AND(H52&gt;=15.168,G52&lt;0.68,B52&gt;=2.75,F52&lt;2.5,F52&gt;=1.5),4.75,IF(AND(H52&gt;=14.005,A52&gt;=4.35,H52&gt;=8.42,A52&lt;5.05,D52&lt;0.35,F52&lt;1.5),1.375,IF(AND(A52&gt;=5.55,G52&lt;0.948,H52&lt;14.877,A52&gt;=5.05,D52&lt;0.35,F52&lt;1.5),1.7,IF(AND(H52&lt;12.363,A52&gt;=5.3,A52&lt;6.05,B52&lt;2.75,F52&lt;2.5,F52&gt;=1.5),3.825,IF(AND(H52&gt;=12.363,A52&gt;=5.3,A52&lt;6.05,B52&lt;2.75,F52&lt;2.5,F52&gt;=1.5),4.033,IF(AND(H52&gt;=14.508,H52&lt;15.168,G52&lt;0.68,B52&gt;=2.75,F52&lt;2.5,F52&gt;=1.5),4.2,IF(AND(D52&gt;=2.35,D52&gt;=2.2,H52&lt;16.284,D52&gt;=1.75,F52&gt;=2.5,F52&gt;=1.5),5.267,IF(AND(G52&lt;0.231,H52&lt;14.005,A52&gt;=4.35,H52&gt;=8.42,A52&lt;5.05,D52&lt;0.35,F52&lt;1.5),1.4,IF(AND(H52&gt;=14.494,A52&lt;5.55,G52&lt;0.948,H52&lt;14.877,A52&gt;=5.05,D52&lt;0.35,F52&lt;1.5),1.6,IF(AND(A52&lt;6.1,H52&lt;14.508,H52&lt;15.168,G52&lt;0.68,B52&gt;=2.75,F52&lt;2.5,F52&gt;=1.5),4.5,IF(AND(A52&lt;6.1,H52&lt;11.8,D52&lt;2.2,H52&lt;16.284,D52&gt;=1.75,F52&gt;=2.5,F52&gt;=1.5),4.95,IF(AND(A52&gt;=6.1,H52&lt;11.8,D52&lt;2.2,H52&lt;16.284,D52&gt;=1.75,F52&gt;=2.5,F52&gt;=1.5),5.333,IF(AND(B52&lt;2.75,H52&gt;=11.8,D52&lt;2.2,H52&lt;16.284,D52&gt;=1.75,F52&gt;=2.5,F52&gt;=1.5),5.1,IF(AND(B52&gt;=3.15,D52&lt;2.35,D52&gt;=2.2,H52&lt;16.284,D52&gt;=1.75,F52&gt;=2.5,F52&gt;=1.5),5.5,IF(AND(B52&gt;=3.35,G52&gt;=0.231,H52&lt;14.005,A52&gt;=4.35,H52&gt;=8.42,A52&lt;5.05,D52&lt;0.35,F52&lt;1.5),1.3,IF(AND(H52&lt;13.869,H52&lt;14.494,A52&lt;5.55,G52&lt;0.948,H52&lt;14.877,A52&gt;=5.05,D52&lt;0.35,F52&lt;1.5),1.5,IF(AND(H52&gt;=13.869,H52&lt;14.494,A52&lt;5.55,G52&lt;0.948,H52&lt;14.877,A52&gt;=5.05,D52&lt;0.35,F52&lt;1.5),1.4,IF(AND(G52&lt;0.636,A52&gt;=6.1,H52&lt;14.508,H52&lt;15.168,G52&lt;0.68,B52&gt;=2.75,F52&lt;2.5,F52&gt;=1.5),4.68,IF(AND(G52&gt;=0.636,A52&gt;=6.1,H52&lt;14.508,H52&lt;15.168,G52&lt;0.68,B52&gt;=2.75,F52&lt;2.5,F52&gt;=1.5),4.4,IF(AND(B52&lt;2.85,B52&gt;=2.75,H52&gt;=11.8,D52&lt;2.2,H52&lt;16.284,D52&gt;=1.75,F52&gt;=2.5,F52&gt;=1.5),6.7,IF(AND(H52&lt;10.626,B52&lt;3.15,D52&lt;2.35,D52&gt;=2.2,H52&lt;16.284,D52&gt;=1.75,F52&gt;=2.5,F52&gt;=1.5),5.1,IF(AND(H52&gt;=10.626,B52&lt;3.15,D52&lt;2.35,D52&gt;=2.2,H52&lt;16.284,D52&gt;=1.75,F52&gt;=2.5,F52&gt;=1.5),5.2,IF(AND(G52&lt;0.378,B52&lt;3.35,G52&gt;=0.231,H52&lt;14.005,A52&gt;=4.35,H52&gt;=8.42,A52&lt;5.05,D52&lt;0.35,F52&lt;1.5),1.2,IF(AND(G52&gt;=0.378,B52&lt;3.35,G52&gt;=0.231,H52&lt;14.005,A52&gt;=4.35,H52&gt;=8.42,A52&lt;5.05,D52&lt;0.35,F52&lt;1.5),1.3,IF(AND(A52&lt;6.2,B52&gt;=2.85,B52&gt;=2.75,H52&gt;=11.8,D52&lt;2.2,H52&lt;16.284,D52&gt;=1.75,F52&gt;=2.5,F52&gt;=1.5),4.9,IF(AND(G52&lt;0.388,A52&gt;=6.2,B52&gt;=2.85,B52&gt;=2.75,H52&gt;=11.8,D52&lt;2.2,H52&lt;16.284,D52&gt;=1.75,F52&gt;=2.5,F52&gt;=1.5),5.52,IF(AND(G52&gt;=0.388,A52&gt;=6.2,B52&gt;=2.85,B52&gt;=2.75,H52&gt;=11.8,D52&lt;2.2,H52&lt;16.284,D52&gt;=1.75,F52&gt;=2.5,F52&gt;=1.5),5.7,"shouldnthappen")))))))))))))))))))))))))))))))))))))))</f>
        <v>1.42</v>
      </c>
      <c r="T52" s="1" t="n">
        <f aca="false">IF(AND(D52&gt;=0.8,A52&lt;5.45),3.7,IF(AND(D52&gt;=0.35,D52&lt;0.8,A52&lt;5.45),1.56,IF(AND(G52&lt;0.164,F52&lt;2.5,A52&gt;=5.45),1.6,IF(AND(H52&gt;=16.718,F52&gt;=2.5,A52&gt;=5.45),6.4,IF(AND(G52&gt;=0.719,H52&lt;16.718,F52&gt;=2.5,A52&gt;=5.45),5.05,IF(AND(A52&lt;4.35,A52&lt;5.05,D52&lt;0.35,D52&lt;0.8,A52&lt;5.45),1.1,IF(AND(H52&gt;=14.494,A52&gt;=5.05,D52&lt;0.35,D52&lt;0.8,A52&lt;5.45),1.6,IF(AND(G52&lt;0.338,D52&lt;1.25,G52&gt;=0.164,F52&lt;2.5,A52&gt;=5.45),4.1,IF(AND(H52&lt;8.397,D52&gt;=1.25,G52&gt;=0.164,F52&lt;2.5,A52&gt;=5.45),4,IF(AND(H52&lt;11.031,H52&lt;14.494,A52&gt;=5.05,D52&lt;0.35,D52&lt;0.8,A52&lt;5.45),1.5,IF(AND(H52&gt;=11.031,H52&lt;14.494,A52&gt;=5.05,D52&lt;0.35,D52&lt;0.8,A52&lt;5.45),1.44,IF(AND(B52&lt;2.65,H52&gt;=8.397,D52&gt;=1.25,G52&gt;=0.164,F52&lt;2.5,A52&gt;=5.45),4.767,IF(AND(H52&lt;7.388,G52&lt;0.487,G52&lt;0.719,H52&lt;16.718,F52&gt;=2.5,A52&gt;=5.45),5.067,IF(AND(G52&lt;0.533,G52&gt;=0.487,G52&lt;0.719,H52&lt;16.718,F52&gt;=2.5,A52&gt;=5.45),5.8,IF(AND(G52&gt;=0.533,G52&gt;=0.487,G52&lt;0.719,H52&lt;16.718,F52&gt;=2.5,A52&gt;=5.45),5.86,IF(AND(B52&lt;3.25,A52&gt;=4.95,A52&gt;=4.35,A52&lt;5.05,D52&lt;0.35,D52&lt;0.8,A52&lt;5.45),1.2,IF(AND(A52&lt;5.6,H52&lt;11.218,G52&gt;=0.338,D52&lt;1.25,G52&gt;=0.164,F52&lt;2.5,A52&gt;=5.45),3.7,IF(AND(A52&gt;=5.6,H52&lt;11.218,G52&gt;=0.338,D52&lt;1.25,G52&gt;=0.164,F52&lt;2.5,A52&gt;=5.45),3.5,IF(AND(H52&lt;12.668,H52&gt;=11.218,G52&gt;=0.338,D52&lt;1.25,G52&gt;=0.164,F52&lt;2.5,A52&gt;=5.45),3.9,IF(AND(H52&gt;=12.668,H52&gt;=11.218,G52&gt;=0.338,D52&lt;1.25,G52&gt;=0.164,F52&lt;2.5,A52&gt;=5.45),4,IF(AND(H52&gt;=15.705,B52&gt;=2.65,H52&gt;=8.397,D52&gt;=1.25,G52&gt;=0.164,F52&lt;2.5,A52&gt;=5.45),4.8,IF(AND(B52&lt;2.75,H52&gt;=7.388,G52&lt;0.487,G52&lt;0.719,H52&lt;16.718,F52&gt;=2.5,A52&gt;=5.45),5.26,IF(AND(B52&lt;2.95,A52&lt;4.5,A52&lt;4.95,A52&gt;=4.35,A52&lt;5.05,D52&lt;0.35,D52&lt;0.8,A52&lt;5.45),1.4,IF(AND(B52&gt;=2.95,A52&lt;4.5,A52&lt;4.95,A52&gt;=4.35,A52&lt;5.05,D52&lt;0.35,D52&lt;0.8,A52&lt;5.45),1.3,IF(AND(H52&gt;=13.924,A52&gt;=4.5,A52&lt;4.95,A52&gt;=4.35,A52&lt;5.05,D52&lt;0.35,D52&lt;0.8,A52&lt;5.45),1.5,IF(AND(G52&lt;0.252,B52&gt;=3.25,A52&gt;=4.95,A52&gt;=4.35,A52&lt;5.05,D52&lt;0.35,D52&lt;0.8,A52&lt;5.45),1.4,IF(AND(G52&gt;=0.252,B52&gt;=3.25,A52&gt;=4.95,A52&gt;=4.35,A52&lt;5.05,D52&lt;0.35,D52&lt;0.8,A52&lt;5.45),1.32,IF(AND(G52&gt;=0.473,H52&lt;15.705,B52&gt;=2.65,H52&gt;=8.397,D52&gt;=1.25,G52&gt;=0.164,F52&lt;2.5,A52&gt;=5.45),4.7,IF(AND(B52&gt;=3.15,B52&gt;=2.75,H52&gt;=7.388,G52&lt;0.487,G52&lt;0.719,H52&lt;16.718,F52&gt;=2.5,A52&gt;=5.45),5.7,IF(AND(B52&lt;3.15,H52&lt;13.924,A52&gt;=4.5,A52&lt;4.95,A52&gt;=4.35,A52&lt;5.05,D52&lt;0.35,D52&lt;0.8,A52&lt;5.45),1.433,IF(AND(B52&gt;=3.15,H52&lt;13.924,A52&gt;=4.5,A52&lt;4.95,A52&gt;=4.35,A52&lt;5.05,D52&lt;0.35,D52&lt;0.8,A52&lt;5.45),1.4,IF(AND(H52&gt;=14.81,G52&lt;0.473,H52&lt;15.705,B52&gt;=2.65,H52&gt;=8.397,D52&gt;=1.25,G52&gt;=0.164,F52&lt;2.5,A52&gt;=5.45),4.2,IF(AND(A52&lt;6.65,B52&lt;3.15,B52&gt;=2.75,H52&gt;=7.388,G52&lt;0.487,G52&lt;0.719,H52&lt;16.718,F52&gt;=2.5,A52&gt;=5.45),5.6,IF(AND(A52&gt;=6.65,B52&lt;3.15,B52&gt;=2.75,H52&gt;=7.388,G52&lt;0.487,G52&lt;0.719,H52&lt;16.718,F52&gt;=2.5,A52&gt;=5.45),5.4,IF(AND(A52&lt;6.15,H52&lt;14.81,G52&lt;0.473,H52&lt;15.705,B52&gt;=2.65,H52&gt;=8.397,D52&gt;=1.25,G52&gt;=0.164,F52&lt;2.5,A52&gt;=5.45),4.5,IF(AND(A52&gt;=6.15,H52&lt;14.81,G52&lt;0.473,H52&lt;15.705,B52&gt;=2.65,H52&gt;=8.397,D52&gt;=1.25,G52&gt;=0.164,F52&lt;2.5,A52&gt;=5.45),4.4,"shouldnthappen"))))))))))))))))))))))))))))))))))))</f>
        <v>1.32</v>
      </c>
      <c r="U52" s="1" t="n">
        <f aca="false">IF(AND(G52&gt;=0.934,F52&lt;1.5),1.7,IF(AND(D52&lt;0.15,D52&lt;0.25,G52&lt;0.934,F52&lt;1.5),1.38,IF(AND(H52&gt;=14.379,D52&gt;=0.25,G52&lt;0.934,F52&lt;1.5),1.7,IF(AND(A52&lt;5.3,D52&lt;1.35,F52&lt;2.5,F52&gt;=1.5),3.15,IF(AND(H52&lt;7.148,D52&gt;=1.35,F52&lt;2.5,F52&gt;=1.5),3.9,IF(AND(G52&lt;0.352,A52&lt;6.15,F52&gt;=2.5,F52&gt;=1.5),4.5,IF(AND(G52&gt;=0.352,A52&lt;6.15,F52&gt;=2.5,F52&gt;=1.5),4.92,IF(AND(B52&lt;2.85,A52&gt;=6.15,F52&gt;=2.5,F52&gt;=1.5),6.2,IF(AND(D52&gt;=0.45,H52&lt;14.379,D52&gt;=0.25,G52&lt;0.934,F52&lt;1.5),1.65,IF(AND(G52&gt;=0.857,A52&gt;=5.3,D52&lt;1.35,F52&lt;2.5,F52&gt;=1.5),4.3,IF(AND(A52&gt;=7.25,B52&gt;=2.85,A52&gt;=6.15,F52&gt;=2.5,F52&gt;=1.5),6.425,IF(AND(H52&lt;9.499,A52&lt;5.05,D52&gt;=0.15,D52&lt;0.25,G52&lt;0.934,F52&lt;1.5),1.4,IF(AND(A52&gt;=5.45,A52&gt;=5.05,D52&gt;=0.15,D52&lt;0.25,G52&lt;0.934,F52&lt;1.5),1.3,IF(AND(B52&gt;=4.15,D52&lt;0.45,H52&lt;14.379,D52&gt;=0.25,G52&lt;0.934,F52&lt;1.5),1.5,IF(AND(A52&gt;=5.75,G52&lt;0.857,A52&gt;=5.3,D52&lt;1.35,F52&lt;2.5,F52&gt;=1.5),4.02,IF(AND(A52&lt;6.65,G52&lt;0.333,H52&gt;=7.148,D52&gt;=1.35,F52&lt;2.5,F52&gt;=1.5),4.475,IF(AND(A52&gt;=6.65,G52&lt;0.333,H52&gt;=7.148,D52&gt;=1.35,F52&lt;2.5,F52&gt;=1.5),4.8,IF(AND(D52&gt;=1.45,G52&gt;=0.333,H52&gt;=7.148,D52&gt;=1.35,F52&lt;2.5,F52&gt;=1.5),4.85,IF(AND(G52&gt;=0.861,A52&lt;7.25,B52&gt;=2.85,A52&gt;=6.15,F52&gt;=2.5,F52&gt;=1.5),5.2,IF(AND(G52&lt;0.571,H52&gt;=9.499,A52&lt;5.05,D52&gt;=0.15,D52&lt;0.25,G52&lt;0.934,F52&lt;1.5),1.2,IF(AND(G52&gt;=0.571,H52&gt;=9.499,A52&lt;5.05,D52&gt;=0.15,D52&lt;0.25,G52&lt;0.934,F52&lt;1.5),1.3,IF(AND(H52&lt;9.283,A52&lt;5.45,A52&gt;=5.05,D52&gt;=0.15,D52&lt;0.25,G52&lt;0.934,F52&lt;1.5),1.5,IF(AND(H52&gt;=9.283,A52&lt;5.45,A52&gt;=5.05,D52&gt;=0.15,D52&lt;0.25,G52&lt;0.934,F52&lt;1.5),1.425,IF(AND(A52&lt;4.9,B52&lt;4.15,D52&lt;0.45,H52&lt;14.379,D52&gt;=0.25,G52&lt;0.934,F52&lt;1.5),1.4,IF(AND(A52&gt;=4.9,B52&lt;4.15,D52&lt;0.45,H52&lt;14.379,D52&gt;=0.25,G52&lt;0.934,F52&lt;1.5),1.325,IF(AND(G52&lt;0.572,A52&lt;5.75,G52&lt;0.857,A52&gt;=5.3,D52&lt;1.35,F52&lt;2.5,F52&gt;=1.5),3.65,IF(AND(G52&gt;=0.572,A52&lt;5.75,G52&lt;0.857,A52&gt;=5.3,D52&lt;1.35,F52&lt;2.5,F52&gt;=1.5),3.9,IF(AND(A52&lt;6.75,D52&lt;1.45,G52&gt;=0.333,H52&gt;=7.148,D52&gt;=1.35,F52&lt;2.5,F52&gt;=1.5),4.4,IF(AND(A52&gt;=6.75,D52&lt;1.45,G52&gt;=0.333,H52&gt;=7.148,D52&gt;=1.35,F52&lt;2.5,F52&gt;=1.5),4.78,IF(AND(A52&lt;6.6,B52&lt;3.25,G52&lt;0.861,A52&lt;7.25,B52&gt;=2.85,A52&gt;=6.15,F52&gt;=2.5,F52&gt;=1.5),5.333,IF(AND(H52&lt;11.461,B52&gt;=3.25,G52&lt;0.861,A52&lt;7.25,B52&gt;=2.85,A52&gt;=6.15,F52&gt;=2.5,F52&gt;=1.5),6.025,IF(AND(H52&gt;=11.461,B52&gt;=3.25,G52&lt;0.861,A52&lt;7.25,B52&gt;=2.85,A52&gt;=6.15,F52&gt;=2.5,F52&gt;=1.5),5.667,IF(AND(H52&gt;=14.564,A52&gt;=6.6,B52&lt;3.25,G52&lt;0.861,A52&lt;7.25,B52&gt;=2.85,A52&gt;=6.15,F52&gt;=2.5,F52&gt;=1.5),5.4,IF(AND(D52&gt;=2.35,H52&lt;14.564,A52&gt;=6.6,B52&lt;3.25,G52&lt;0.861,A52&lt;7.25,B52&gt;=2.85,A52&gt;=6.15,F52&gt;=2.5,F52&gt;=1.5),5.6,IF(AND(A52&lt;6.85,D52&lt;2.35,H52&lt;14.564,A52&gt;=6.6,B52&lt;3.25,G52&lt;0.861,A52&lt;7.25,B52&gt;=2.85,A52&gt;=6.15,F52&gt;=2.5,F52&gt;=1.5),5.9,IF(AND(A52&gt;=6.85,D52&lt;2.35,H52&lt;14.564,A52&gt;=6.6,B52&lt;3.25,G52&lt;0.861,A52&lt;7.25,B52&gt;=2.85,A52&gt;=6.15,F52&gt;=2.5,F52&gt;=1.5),5.78,"shouldnthappen"))))))))))))))))))))))))))))))))))))</f>
        <v>1.4</v>
      </c>
      <c r="V52" s="1" t="n">
        <f aca="false">IF(AND(H52&lt;5.748,A52&lt;5.05,D52&lt;0.75),1,IF(AND(B52&lt;3.15,H52&gt;=5.748,A52&lt;5.05,D52&lt;0.75),1.475,IF(AND(G52&gt;=0.801,D52&lt;0.25,A52&gt;=5.05,D52&lt;0.75),1.7,IF(AND(D52&gt;=0.45,D52&gt;=0.25,A52&gt;=5.05,D52&lt;0.75),1.7,IF(AND(B52&lt;2.35,F52&lt;2.5,B52&lt;2.75,D52&gt;=0.75),4.16,IF(AND(D52&lt;1.75,F52&gt;=2.5,B52&lt;2.75,D52&gt;=0.75),4.875,IF(AND(D52&gt;=1.75,F52&gt;=2.5,B52&lt;2.75,D52&gt;=0.75),5.333,IF(AND(H52&gt;=16.284,D52&gt;=1.55,B52&gt;=2.75,D52&gt;=0.75),6.6,IF(AND(H52&gt;=14.144,B52&gt;=3.15,H52&gt;=5.748,A52&lt;5.05,D52&lt;0.75),1.3,IF(AND(A52&lt;5.45,G52&lt;0.801,D52&lt;0.25,A52&gt;=5.05,D52&lt;0.75),1.5,IF(AND(A52&gt;=5.45,G52&lt;0.801,D52&lt;0.25,A52&gt;=5.05,D52&lt;0.75),1.34,IF(AND(B52&lt;3.75,D52&lt;0.45,D52&gt;=0.25,A52&gt;=5.05,D52&lt;0.75),1.467,IF(AND(B52&gt;=3.75,D52&lt;0.45,D52&gt;=0.25,A52&gt;=5.05,D52&lt;0.75),1.767,IF(AND(G52&gt;=0.896,B52&gt;=2.35,F52&lt;2.5,B52&lt;2.75,D52&gt;=0.75),4.9,IF(AND(H52&lt;15.504,D52&lt;1.35,D52&lt;1.55,B52&gt;=2.75,D52&gt;=0.75),4.2,IF(AND(H52&gt;=15.504,D52&lt;1.35,D52&lt;1.55,B52&gt;=2.75,D52&gt;=0.75),4.6,IF(AND(H52&lt;9.767,D52&gt;=1.35,D52&lt;1.55,B52&gt;=2.75,D52&gt;=0.75),5.1,IF(AND(A52&lt;4.5,H52&lt;14.144,B52&gt;=3.15,H52&gt;=5.748,A52&lt;5.05,D52&lt;0.75),1.3,IF(AND(A52&gt;=4.5,H52&lt;14.144,B52&gt;=3.15,H52&gt;=5.748,A52&lt;5.05,D52&lt;0.75),1.4,IF(AND(D52&gt;=1.15,G52&lt;0.896,B52&gt;=2.35,F52&lt;2.5,B52&lt;2.75,D52&gt;=0.75),4.04,IF(AND(B52&lt;2.9,H52&gt;=9.767,D52&gt;=1.35,D52&lt;1.55,B52&gt;=2.75,D52&gt;=0.75),4.8,IF(AND(D52&lt;1.7,A52&gt;=7.05,H52&lt;16.284,D52&gt;=1.55,B52&gt;=2.75,D52&gt;=0.75),5.8,IF(AND(D52&gt;=1.7,A52&gt;=7.05,H52&lt;16.284,D52&gt;=1.55,B52&gt;=2.75,D52&gt;=0.75),6.3,IF(AND(B52&lt;2.45,D52&lt;1.15,G52&lt;0.896,B52&gt;=2.35,F52&lt;2.5,B52&lt;2.75,D52&gt;=0.75),3.767,IF(AND(B52&gt;=2.45,D52&lt;1.15,G52&lt;0.896,B52&gt;=2.35,F52&lt;2.5,B52&lt;2.75,D52&gt;=0.75),3.167,IF(AND(B52&gt;=3.15,B52&gt;=2.9,H52&gt;=9.767,D52&gt;=1.35,D52&lt;1.55,B52&gt;=2.75,D52&gt;=0.75),4.7,IF(AND(D52&lt;1.9,D52&lt;2.05,A52&lt;7.05,H52&lt;16.284,D52&gt;=1.55,B52&gt;=2.75,D52&gt;=0.75),4.82,IF(AND(D52&gt;=1.9,D52&lt;2.05,A52&lt;7.05,H52&lt;16.284,D52&gt;=1.55,B52&gt;=2.75,D52&gt;=0.75),5.067,IF(AND(H52&lt;12.721,B52&lt;3.15,B52&gt;=2.9,H52&gt;=9.767,D52&gt;=1.35,D52&lt;1.55,B52&gt;=2.75,D52&gt;=0.75),4.5,IF(AND(H52&gt;=12.721,B52&lt;3.15,B52&gt;=2.9,H52&gt;=9.767,D52&gt;=1.35,D52&lt;1.55,B52&gt;=2.75,D52&gt;=0.75),4.433,IF(AND(H52&lt;9.525,G52&lt;0.364,D52&gt;=2.05,A52&lt;7.05,H52&lt;16.284,D52&gt;=1.55,B52&gt;=2.75,D52&gt;=0.75),5.1,IF(AND(A52&lt;6.25,G52&gt;=0.364,D52&gt;=2.05,A52&lt;7.05,H52&lt;16.284,D52&gt;=1.55,B52&gt;=2.75,D52&gt;=0.75),5.4,IF(AND(H52&lt;10.898,H52&gt;=9.525,G52&lt;0.364,D52&gt;=2.05,A52&lt;7.05,H52&lt;16.284,D52&gt;=1.55,B52&gt;=2.75,D52&gt;=0.75),5.6,IF(AND(H52&lt;8.711,A52&gt;=6.25,G52&gt;=0.364,D52&gt;=2.05,A52&lt;7.05,H52&lt;16.284,D52&gt;=1.55,B52&gt;=2.75,D52&gt;=0.75),5.7,IF(AND(H52&gt;=8.711,A52&gt;=6.25,G52&gt;=0.364,D52&gt;=2.05,A52&lt;7.05,H52&lt;16.284,D52&gt;=1.55,B52&gt;=2.75,D52&gt;=0.75),5.84,IF(AND(D52&lt;2.2,H52&gt;=10.898,H52&gt;=9.525,G52&lt;0.364,D52&gt;=2.05,A52&lt;7.05,H52&lt;16.284,D52&gt;=1.55,B52&gt;=2.75,D52&gt;=0.75),5.4,IF(AND(D52&gt;=2.2,H52&gt;=10.898,H52&gt;=9.525,G52&lt;0.364,D52&gt;=2.05,A52&lt;7.05,H52&lt;16.284,D52&gt;=1.55,B52&gt;=2.75,D52&gt;=0.75),5.3,"shouldnthappen")))))))))))))))))))))))))))))))))))))</f>
        <v>1.4</v>
      </c>
      <c r="W52" s="1" t="n">
        <f aca="false">IF(AND(H52&lt;6.926,D52&gt;=0.35,D52&lt;0.8),1.9,IF(AND(H52&gt;=6.926,D52&gt;=0.35,D52&lt;0.8),1.533,IF(AND(H52&lt;13.492,A52&lt;4.75,D52&lt;0.35,D52&lt;0.8),1.1,IF(AND(H52&gt;=13.492,A52&lt;4.75,D52&lt;0.35,D52&lt;0.8),1.375,IF(AND(B52&lt;2.75,A52&gt;=5.85,F52&lt;2.5,D52&gt;=0.8),4.833,IF(AND(B52&lt;3.3,A52&gt;=7.05,F52&gt;=2.5,D52&gt;=0.8),5.8,IF(AND(B52&gt;=3.3,A52&gt;=7.05,F52&gt;=2.5,D52&gt;=0.8),6.325,IF(AND(D52&gt;=0.25,A52&lt;5.05,A52&gt;=4.75,D52&lt;0.35,D52&lt;0.8),1.3,IF(AND(B52&lt;3.6,A52&gt;=5.05,A52&gt;=4.75,D52&lt;0.35,D52&lt;0.8),1.4,IF(AND(H52&lt;10.194,G52&lt;0.412,A52&lt;5.85,F52&lt;2.5,D52&gt;=0.8),4.133,IF(AND(H52&gt;=10.194,G52&lt;0.412,A52&lt;5.85,F52&lt;2.5,D52&gt;=0.8),4.5,IF(AND(A52&lt;5.35,G52&gt;=0.412,A52&lt;5.85,F52&lt;2.5,D52&gt;=0.8),3.15,IF(AND(A52&lt;6.2,B52&gt;=2.75,A52&gt;=5.85,F52&lt;2.5,D52&gt;=0.8),4.3,IF(AND(H52&lt;5.767,A52&lt;6.2,A52&lt;7.05,F52&gt;=2.5,D52&gt;=0.8),4.5,IF(AND(G52&gt;=0.861,A52&gt;=6.2,A52&lt;7.05,F52&gt;=2.5,D52&gt;=0.8),5.2,IF(AND(B52&lt;3.15,D52&lt;0.25,A52&lt;5.05,A52&gt;=4.75,D52&lt;0.35,D52&lt;0.8),1.55,IF(AND(A52&lt;5.45,B52&gt;=3.6,A52&gt;=5.05,A52&gt;=4.75,D52&lt;0.35,D52&lt;0.8),1.5,IF(AND(A52&gt;=5.45,B52&gt;=3.6,A52&gt;=5.05,A52&gt;=4.75,D52&lt;0.35,D52&lt;0.8),1.4,IF(AND(G52&gt;=0.772,A52&gt;=5.35,G52&gt;=0.412,A52&lt;5.85,F52&lt;2.5,D52&gt;=0.8),3.9,IF(AND(D52&gt;=1.45,A52&gt;=6.2,B52&gt;=2.75,A52&gt;=5.85,F52&lt;2.5,D52&gt;=0.8),4.775,IF(AND(G52&lt;0.5,H52&gt;=5.767,A52&lt;6.2,A52&lt;7.05,F52&gt;=2.5,D52&gt;=0.8),5.1,IF(AND(G52&gt;=0.5,H52&gt;=5.767,A52&lt;6.2,A52&lt;7.05,F52&gt;=2.5,D52&gt;=0.8),4.95,IF(AND(B52&gt;=3.25,G52&lt;0.861,A52&gt;=6.2,A52&lt;7.05,F52&gt;=2.5,D52&gt;=0.8),5.75,IF(AND(A52&lt;4.95,B52&gt;=3.15,D52&lt;0.25,A52&lt;5.05,A52&gt;=4.75,D52&lt;0.35,D52&lt;0.8),1.4,IF(AND(A52&lt;5.65,G52&lt;0.772,A52&gt;=5.35,G52&gt;=0.412,A52&lt;5.85,F52&lt;2.5,D52&gt;=0.8),3.6,IF(AND(A52&gt;=5.65,G52&lt;0.772,A52&gt;=5.35,G52&gt;=0.412,A52&lt;5.85,F52&lt;2.5,D52&gt;=0.8),3.5,IF(AND(B52&gt;=3.15,D52&lt;1.45,A52&gt;=6.2,B52&gt;=2.75,A52&gt;=5.85,F52&lt;2.5,D52&gt;=0.8),4.7,IF(AND(A52&gt;=6.65,B52&lt;3.25,G52&lt;0.861,A52&gt;=6.2,A52&lt;7.05,F52&gt;=2.5,D52&gt;=0.8),5.567,IF(AND(H52&lt;9.499,A52&gt;=4.95,B52&gt;=3.15,D52&lt;0.25,A52&lt;5.05,A52&gt;=4.75,D52&lt;0.35,D52&lt;0.8),1.4,IF(AND(H52&gt;=9.499,A52&gt;=4.95,B52&gt;=3.15,D52&lt;0.25,A52&lt;5.05,A52&gt;=4.75,D52&lt;0.35,D52&lt;0.8),1.2,IF(AND(G52&lt;0.765,B52&lt;3.15,D52&lt;1.45,A52&gt;=6.2,B52&gt;=2.75,A52&gt;=5.85,F52&lt;2.5,D52&gt;=0.8),4.4,IF(AND(G52&gt;=0.765,B52&lt;3.15,D52&lt;1.45,A52&gt;=6.2,B52&gt;=2.75,A52&gt;=5.85,F52&lt;2.5,D52&gt;=0.8),4.6,IF(AND(H52&lt;10.667,A52&lt;6.65,B52&lt;3.25,G52&lt;0.861,A52&gt;=6.2,A52&lt;7.05,F52&gt;=2.5,D52&gt;=0.8),5.167,IF(AND(G52&lt;0.627,H52&gt;=10.667,A52&lt;6.65,B52&lt;3.25,G52&lt;0.861,A52&gt;=6.2,A52&lt;7.05,F52&gt;=2.5,D52&gt;=0.8),5.64,IF(AND(G52&gt;=0.627,H52&gt;=10.667,A52&lt;6.65,B52&lt;3.25,G52&lt;0.861,A52&gt;=6.2,A52&lt;7.05,F52&gt;=2.5,D52&gt;=0.8),5.1,"shouldnthappen")))))))))))))))))))))))))))))))))))</f>
        <v>1.4</v>
      </c>
      <c r="X52" s="1" t="n">
        <f aca="false">IF(AND(B52&lt;3.05,H52&lt;6.697,A52&lt;5.45),4.1,IF(AND(B52&gt;=3.05,H52&lt;6.697,A52&lt;5.45),1.48,IF(AND(D52&lt;0.7,A52&lt;5.9,A52&gt;=5.45),1.4,IF(AND(A52&lt;4.35,B52&lt;3.3,H52&gt;=6.697,A52&lt;5.45),1.1,IF(AND(G52&lt;0.372,D52&gt;=0.7,A52&lt;5.9,A52&gt;=5.45),4.36,IF(AND(A52&gt;=4.9,A52&gt;=4.35,B52&lt;3.3,H52&gt;=6.697,A52&lt;5.45),1.6,IF(AND(H52&gt;=14.171,A52&lt;5.15,B52&gt;=3.3,H52&gt;=6.697,A52&lt;5.45),1.6,IF(AND(G52&lt;0.451,A52&gt;=5.15,B52&gt;=3.3,H52&gt;=6.697,A52&lt;5.45),1.367,IF(AND(G52&gt;=0.451,A52&gt;=5.15,B52&gt;=3.3,H52&gt;=6.697,A52&lt;5.45),1.5,IF(AND(G52&lt;0.332,D52&lt;1.45,F52&lt;2.5,A52&gt;=5.9,A52&gt;=5.45),4.35,IF(AND(A52&lt;6.15,D52&gt;=1.45,F52&lt;2.5,A52&gt;=5.9,A52&gt;=5.45),5.1,IF(AND(D52&gt;=2.4,G52&lt;0.432,F52&gt;=2.5,A52&gt;=5.9,A52&gt;=5.45),5.78,IF(AND(A52&lt;6.15,G52&gt;=0.432,F52&gt;=2.5,A52&gt;=5.9,A52&gt;=5.45),4.9,IF(AND(B52&lt;3.1,A52&lt;4.9,A52&gt;=4.35,B52&lt;3.3,H52&gt;=6.697,A52&lt;5.45),1.4,IF(AND(B52&gt;=3.1,A52&lt;4.9,A52&gt;=4.35,B52&lt;3.3,H52&gt;=6.697,A52&lt;5.45),1.3,IF(AND(G52&lt;0.343,H52&lt;14.171,A52&lt;5.15,B52&gt;=3.3,H52&gt;=6.697,A52&lt;5.45),1.433,IF(AND(G52&gt;=0.343,H52&lt;14.171,A52&lt;5.15,B52&gt;=3.3,H52&gt;=6.697,A52&lt;5.45),1.525,IF(AND(D52&lt;1.05,B52&lt;2.55,G52&gt;=0.372,D52&gt;=0.7,A52&lt;5.9,A52&gt;=5.45),3.7,IF(AND(H52&lt;10.596,B52&gt;=2.55,G52&gt;=0.372,D52&gt;=0.7,A52&lt;5.9,A52&gt;=5.45),3.525,IF(AND(H52&gt;=10.596,B52&gt;=2.55,G52&gt;=0.372,D52&gt;=0.7,A52&lt;5.9,A52&gt;=5.45),3.9,IF(AND(H52&lt;14.314,G52&gt;=0.332,D52&lt;1.45,F52&lt;2.5,A52&gt;=5.9,A52&gt;=5.45),4.4,IF(AND(H52&gt;=14.314,G52&gt;=0.332,D52&lt;1.45,F52&lt;2.5,A52&gt;=5.9,A52&gt;=5.45),4.7,IF(AND(H52&lt;13.906,A52&gt;=6.15,D52&gt;=1.45,F52&lt;2.5,A52&gt;=5.9,A52&gt;=5.45),4.675,IF(AND(H52&gt;=13.906,A52&gt;=6.15,D52&gt;=1.45,F52&lt;2.5,A52&gt;=5.9,A52&gt;=5.45),4.9,IF(AND(G52&lt;0.093,D52&lt;2.4,G52&lt;0.432,F52&gt;=2.5,A52&gt;=5.9,A52&gt;=5.45),5.6,IF(AND(B52&lt;2.95,A52&gt;=6.15,G52&gt;=0.432,F52&gt;=2.5,A52&gt;=5.9,A52&gt;=5.45),5.86,IF(AND(A52&lt;5.55,D52&gt;=1.05,B52&lt;2.55,G52&gt;=0.372,D52&gt;=0.7,A52&lt;5.9,A52&gt;=5.45),4,IF(AND(A52&gt;=5.55,D52&gt;=1.05,B52&lt;2.55,G52&gt;=0.372,D52&gt;=0.7,A52&lt;5.9,A52&gt;=5.45),3.9,IF(AND(D52&lt;1.7,G52&gt;=0.093,D52&lt;2.4,G52&lt;0.432,F52&gt;=2.5,A52&gt;=5.9,A52&gt;=5.45),5.05,IF(AND(G52&gt;=0.774,B52&gt;=2.95,A52&gt;=6.15,G52&gt;=0.432,F52&gt;=2.5,A52&gt;=5.9,A52&gt;=5.45),5.3,IF(AND(G52&gt;=0.312,D52&gt;=1.7,G52&gt;=0.093,D52&lt;2.4,G52&lt;0.432,F52&gt;=2.5,A52&gt;=5.9,A52&gt;=5.45),5.4,IF(AND(D52&lt;2.45,G52&lt;0.774,B52&gt;=2.95,A52&gt;=6.15,G52&gt;=0.432,F52&gt;=2.5,A52&gt;=5.9,A52&gt;=5.45),5.66,IF(AND(D52&gt;=2.45,G52&lt;0.774,B52&gt;=2.95,A52&gt;=6.15,G52&gt;=0.432,F52&gt;=2.5,A52&gt;=5.9,A52&gt;=5.45),6,IF(AND(G52&gt;=0.301,G52&lt;0.312,D52&gt;=1.7,G52&gt;=0.093,D52&lt;2.4,G52&lt;0.432,F52&gt;=2.5,A52&gt;=5.9,A52&gt;=5.45),5.1,IF(AND(A52&lt;6.45,G52&lt;0.301,G52&lt;0.312,D52&gt;=1.7,G52&gt;=0.093,D52&lt;2.4,G52&lt;0.432,F52&gt;=2.5,A52&gt;=5.9,A52&gt;=5.45),5.3,IF(AND(A52&gt;=6.45,G52&lt;0.301,G52&lt;0.312,D52&gt;=1.7,G52&gt;=0.093,D52&lt;2.4,G52&lt;0.432,F52&gt;=2.5,A52&gt;=5.9,A52&gt;=5.45),5.2,"shouldnthappen"))))))))))))))))))))))))))))))))))))</f>
        <v>1.525</v>
      </c>
      <c r="Y52" s="1" t="n">
        <f aca="false">IF(AND(H52&lt;6.51,F52&lt;1.5),1.8,IF(AND(H52&gt;=16.674,F52&gt;=1.5),6.533,IF(AND(D52&gt;=0.45,H52&gt;=6.51,F52&lt;1.5),1.667,IF(AND(H52&gt;=13.805,G52&lt;0.154,H52&lt;16.674,F52&gt;=1.5),6.7,IF(AND(D52&lt;0.15,A52&lt;5.05,D52&lt;0.45,H52&gt;=6.51,F52&lt;1.5),1.4,IF(AND(H52&gt;=13.586,A52&gt;=5.05,D52&lt;0.45,H52&gt;=6.51,F52&lt;1.5),1.3,IF(AND(F52&lt;2.5,H52&lt;13.805,G52&lt;0.154,H52&lt;16.674,F52&gt;=1.5),4.6,IF(AND(H52&lt;8.929,D52&lt;1.35,G52&gt;=0.154,H52&lt;16.674,F52&gt;=1.5),3.64,IF(AND(G52&lt;0.05,H52&lt;13.586,A52&gt;=5.05,D52&lt;0.45,H52&gt;=6.51,F52&lt;1.5),1.4,IF(AND(G52&gt;=0.107,F52&gt;=2.5,H52&lt;13.805,G52&lt;0.154,H52&lt;16.674,F52&gt;=1.5),5.3,IF(AND(B52&gt;=2.75,H52&gt;=8.929,D52&lt;1.35,G52&gt;=0.154,H52&lt;16.674,F52&gt;=1.5),4.433,IF(AND(D52&gt;=1.55,F52&lt;2.5,D52&gt;=1.35,G52&gt;=0.154,H52&lt;16.674,F52&gt;=1.5),4.975,IF(AND(H52&lt;6.93,F52&gt;=2.5,D52&gt;=1.35,G52&gt;=0.154,H52&lt;16.674,F52&gt;=1.5),4.5,IF(AND(H52&lt;12.675,G52&lt;0.217,D52&gt;=0.15,A52&lt;5.05,D52&lt;0.45,H52&gt;=6.51,F52&lt;1.5),1.4,IF(AND(H52&gt;=12.675,G52&lt;0.217,D52&gt;=0.15,A52&lt;5.05,D52&lt;0.45,H52&gt;=6.51,F52&lt;1.5),1.5,IF(AND(A52&lt;4.65,G52&gt;=0.217,D52&gt;=0.15,A52&lt;5.05,D52&lt;0.45,H52&gt;=6.51,F52&lt;1.5),1.35,IF(AND(D52&lt;0.25,G52&gt;=0.05,H52&lt;13.586,A52&gt;=5.05,D52&lt;0.45,H52&gt;=6.51,F52&lt;1.5),1.467,IF(AND(D52&gt;=0.25,G52&gt;=0.05,H52&lt;13.586,A52&gt;=5.05,D52&lt;0.45,H52&gt;=6.51,F52&lt;1.5),1.5,IF(AND(H52&lt;9.15,G52&lt;0.107,F52&gt;=2.5,H52&lt;13.805,G52&lt;0.154,H52&lt;16.674,F52&gt;=1.5),5.7,IF(AND(H52&gt;=9.15,G52&lt;0.107,F52&gt;=2.5,H52&lt;13.805,G52&lt;0.154,H52&lt;16.674,F52&gt;=1.5),5.6,IF(AND(G52&lt;0.404,B52&lt;2.75,H52&gt;=8.929,D52&lt;1.35,G52&gt;=0.154,H52&lt;16.674,F52&gt;=1.5),4.15,IF(AND(G52&gt;=0.404,B52&lt;2.75,H52&gt;=8.929,D52&lt;1.35,G52&gt;=0.154,H52&lt;16.674,F52&gt;=1.5),3.9,IF(AND(A52&gt;=6.75,D52&lt;1.55,F52&lt;2.5,D52&gt;=1.35,G52&gt;=0.154,H52&lt;16.674,F52&gt;=1.5),4.82,IF(AND(D52&lt;0.25,A52&gt;=4.65,G52&gt;=0.217,D52&gt;=0.15,A52&lt;5.05,D52&lt;0.45,H52&gt;=6.51,F52&lt;1.5),1.325,IF(AND(D52&gt;=0.25,A52&gt;=4.65,G52&gt;=0.217,D52&gt;=0.15,A52&lt;5.05,D52&lt;0.45,H52&gt;=6.51,F52&lt;1.5),1.3,IF(AND(A52&lt;6.55,A52&lt;6.75,D52&lt;1.55,F52&lt;2.5,D52&gt;=1.35,G52&gt;=0.154,H52&lt;16.674,F52&gt;=1.5),4.575,IF(AND(A52&gt;=6.55,A52&lt;6.75,D52&lt;1.55,F52&lt;2.5,D52&gt;=1.35,G52&gt;=0.154,H52&lt;16.674,F52&gt;=1.5),4.4,IF(AND(B52&lt;2.9,D52&lt;2.05,H52&gt;=6.93,F52&gt;=2.5,D52&gt;=1.35,G52&gt;=0.154,H52&lt;16.674,F52&gt;=1.5),5.05,IF(AND(H52&lt;8.884,D52&gt;=2.05,H52&gt;=6.93,F52&gt;=2.5,D52&gt;=1.35,G52&gt;=0.154,H52&lt;16.674,F52&gt;=1.5),5.1,IF(AND(H52&lt;13.711,B52&gt;=2.9,D52&lt;2.05,H52&gt;=6.93,F52&gt;=2.5,D52&gt;=1.35,G52&gt;=0.154,H52&lt;16.674,F52&gt;=1.5),5,IF(AND(H52&gt;=13.711,B52&gt;=2.9,D52&lt;2.05,H52&gt;=6.93,F52&gt;=2.5,D52&gt;=1.35,G52&gt;=0.154,H52&lt;16.674,F52&gt;=1.5),5.8,IF(AND(B52&lt;3.15,H52&gt;=8.884,D52&gt;=2.05,H52&gt;=6.93,F52&gt;=2.5,D52&gt;=1.35,G52&gt;=0.154,H52&lt;16.674,F52&gt;=1.5),5.56,IF(AND(B52&gt;=3.15,H52&gt;=8.884,D52&gt;=2.05,H52&gt;=6.93,F52&gt;=2.5,D52&gt;=1.35,G52&gt;=0.154,H52&lt;16.674,F52&gt;=1.5),5.9,"shouldnthappen")))))))))))))))))))))))))))))))))</f>
        <v>1.325</v>
      </c>
      <c r="Z52" s="1" t="n">
        <f aca="false">IF(AND(F52&gt;=2,B52&gt;=3.35),5.6,IF(AND(A52&lt;6.65,H52&gt;=15.076,B52&lt;3.35),4.8,IF(AND(A52&gt;=6.65,H52&gt;=15.076,B52&lt;3.35),6.15,IF(AND(H52&lt;6.542,F52&lt;2,B52&gt;=3.35),1.767,IF(AND(G52&gt;=0.653,D52&lt;0.75,H52&lt;15.076,B52&lt;3.35),1.55,IF(AND(D52&lt;0.15,G52&lt;0.653,D52&lt;0.75,H52&lt;15.076,B52&lt;3.35),1.1,IF(AND(G52&lt;0.356,A52&lt;5.05,H52&gt;=6.542,F52&lt;2,B52&gt;=3.35),1.4,IF(AND(G52&gt;=0.356,A52&lt;5.05,H52&gt;=6.542,F52&lt;2,B52&gt;=3.35),1.3,IF(AND(G52&gt;=0.566,A52&gt;=5.05,H52&gt;=6.542,F52&lt;2,B52&gt;=3.35),1.6,IF(AND(B52&gt;=3.1,D52&gt;=0.15,G52&lt;0.653,D52&lt;0.75,H52&lt;15.076,B52&lt;3.35),1.367,IF(AND(B52&gt;=2.65,D52&lt;1.45,B52&lt;2.75,D52&gt;=0.75,H52&lt;15.076,B52&lt;3.35),3.96,IF(AND(G52&lt;0.352,D52&gt;=1.45,B52&lt;2.75,D52&gt;=0.75,H52&lt;15.076,B52&lt;3.35),4.5,IF(AND(D52&gt;=1.35,A52&lt;6.2,B52&gt;=2.75,D52&gt;=0.75,H52&lt;15.076,B52&lt;3.35),4.733,IF(AND(A52&lt;4.7,B52&lt;3.1,D52&gt;=0.15,G52&lt;0.653,D52&lt;0.75,H52&lt;15.076,B52&lt;3.35),1.36,IF(AND(A52&gt;=4.7,B52&lt;3.1,D52&gt;=0.15,G52&lt;0.653,D52&lt;0.75,H52&lt;15.076,B52&lt;3.35),1.6,IF(AND(A52&lt;5.2,B52&lt;2.65,D52&lt;1.45,B52&lt;2.75,D52&gt;=0.75,H52&lt;15.076,B52&lt;3.35),3.3,IF(AND(A52&lt;6.5,G52&gt;=0.352,D52&gt;=1.45,B52&lt;2.75,D52&gt;=0.75,H52&lt;15.076,B52&lt;3.35),5,IF(AND(A52&gt;=6.5,G52&gt;=0.352,D52&gt;=1.45,B52&lt;2.75,D52&gt;=0.75,H52&lt;15.076,B52&lt;3.35),5.8,IF(AND(H52&lt;8.486,D52&lt;1.35,A52&lt;6.2,B52&gt;=2.75,D52&gt;=0.75,H52&lt;15.076,B52&lt;3.35),3.975,IF(AND(G52&lt;0.187,F52&lt;2.5,A52&gt;=6.2,B52&gt;=2.75,D52&gt;=0.75,H52&lt;15.076,B52&lt;3.35),5,IF(AND(G52&gt;=0.187,F52&lt;2.5,A52&gt;=6.2,B52&gt;=2.75,D52&gt;=0.75,H52&lt;15.076,B52&lt;3.35),4.525,IF(AND(A52&gt;=7.25,F52&gt;=2.5,A52&gt;=6.2,B52&gt;=2.75,D52&gt;=0.75,H52&lt;15.076,B52&lt;3.35),6.5,IF(AND(G52&lt;0.185,B52&lt;3.6,G52&lt;0.566,A52&gt;=5.05,H52&gt;=6.542,F52&lt;2,B52&gt;=3.35),1.45,IF(AND(G52&gt;=0.185,B52&lt;3.6,G52&lt;0.566,A52&gt;=5.05,H52&gt;=6.542,F52&lt;2,B52&gt;=3.35),1.34,IF(AND(G52&lt;0.13,B52&gt;=3.6,G52&lt;0.566,A52&gt;=5.05,H52&gt;=6.542,F52&lt;2,B52&gt;=3.35),1.45,IF(AND(G52&gt;=0.13,B52&gt;=3.6,G52&lt;0.566,A52&gt;=5.05,H52&gt;=6.542,F52&lt;2,B52&gt;=3.35),1.5,IF(AND(D52&lt;1.05,A52&gt;=5.2,B52&lt;2.65,D52&lt;1.45,B52&lt;2.75,D52&gt;=0.75,H52&lt;15.076,B52&lt;3.35),3.5,IF(AND(D52&gt;=1.05,A52&gt;=5.2,B52&lt;2.65,D52&lt;1.45,B52&lt;2.75,D52&gt;=0.75,H52&lt;15.076,B52&lt;3.35),3.94,IF(AND(H52&lt;10.983,H52&gt;=8.486,D52&lt;1.35,A52&lt;6.2,B52&gt;=2.75,D52&gt;=0.75,H52&lt;15.076,B52&lt;3.35),4.38,IF(AND(H52&gt;=10.983,H52&gt;=8.486,D52&lt;1.35,A52&lt;6.2,B52&gt;=2.75,D52&gt;=0.75,H52&lt;15.076,B52&lt;3.35),4.1,IF(AND(B52&gt;=3.25,A52&lt;7.25,F52&gt;=2.5,A52&gt;=6.2,B52&gt;=2.75,D52&gt;=0.75,H52&lt;15.076,B52&lt;3.35),5.7,IF(AND(B52&lt;2.95,B52&lt;3.25,A52&lt;7.25,F52&gt;=2.5,A52&gt;=6.2,B52&gt;=2.75,D52&gt;=0.75,H52&lt;15.076,B52&lt;3.35),5.6,IF(AND(H52&gt;=13.711,B52&gt;=2.95,B52&lt;3.25,A52&lt;7.25,F52&gt;=2.5,A52&gt;=6.2,B52&gt;=2.75,D52&gt;=0.75,H52&lt;15.076,B52&lt;3.35),5.8,IF(AND(A52&gt;=6.8,H52&lt;13.711,B52&gt;=2.95,B52&lt;3.25,A52&lt;7.25,F52&gt;=2.5,A52&gt;=6.2,B52&gt;=2.75,D52&gt;=0.75,H52&lt;15.076,B52&lt;3.35),5.1,IF(AND(H52&lt;12.921,A52&lt;6.8,H52&lt;13.711,B52&gt;=2.95,B52&lt;3.25,A52&lt;7.25,F52&gt;=2.5,A52&gt;=6.2,B52&gt;=2.75,D52&gt;=0.75,H52&lt;15.076,B52&lt;3.35),5.34,IF(AND(H52&gt;=12.921,A52&lt;6.8,H52&lt;13.711,B52&gt;=2.95,B52&lt;3.25,A52&lt;7.25,F52&gt;=2.5,A52&gt;=6.2,B52&gt;=2.75,D52&gt;=0.75,H52&lt;15.076,B52&lt;3.35),5.133,"shouldnthappen"))))))))))))))))))))))))))))))))))))</f>
        <v>1.55</v>
      </c>
      <c r="AA52" s="1" t="n">
        <f aca="false">IF(AND(D52&gt;=0.45,A52&lt;5.05,D52&lt;0.8),1.6,IF(AND(D52&gt;=0.45,A52&gt;=5.05,D52&lt;0.8),1.7,IF(AND(H52&gt;=16.244,F52&gt;=2.5,D52&gt;=0.8),6.533,IF(AND(A52&lt;4.35,D52&lt;0.45,A52&lt;5.05,D52&lt;0.8),1.1,IF(AND(H52&gt;=14.877,D52&lt;0.45,A52&gt;=5.05,D52&lt;0.8),1.3,IF(AND(D52&gt;=1.4,A52&lt;5.65,F52&lt;2.5,D52&gt;=0.8),4.5,IF(AND(A52&gt;=7.25,H52&lt;16.244,F52&gt;=2.5,D52&gt;=0.8),6.5,IF(AND(A52&gt;=4.75,A52&gt;=4.35,D52&lt;0.45,A52&lt;5.05,D52&lt;0.8),1.35,IF(AND(A52&lt;5.3,D52&lt;1.4,A52&lt;5.65,F52&lt;2.5,D52&gt;=0.8),3.1,IF(AND(A52&gt;=6.8,A52&gt;=6.55,A52&gt;=5.65,F52&lt;2.5,D52&gt;=0.8),4.9,IF(AND(H52&lt;5.767,A52&lt;7.25,H52&lt;16.244,F52&gt;=2.5,D52&gt;=0.8),4.5,IF(AND(G52&gt;=0.522,A52&lt;4.75,A52&gt;=4.35,D52&lt;0.45,A52&lt;5.05,D52&lt;0.8),1.2,IF(AND(G52&gt;=0.948,D52&lt;0.35,H52&lt;14.877,D52&lt;0.45,A52&gt;=5.05,D52&lt;0.8),1.7,IF(AND(H52&lt;13.089,D52&gt;=0.35,H52&lt;14.877,D52&lt;0.45,A52&gt;=5.05,D52&lt;0.8),1.5,IF(AND(H52&gt;=13.089,D52&gt;=0.35,H52&lt;14.877,D52&lt;0.45,A52&gt;=5.05,D52&lt;0.8),1.3,IF(AND(B52&gt;=2.95,A52&gt;=5.3,D52&lt;1.4,A52&lt;5.65,F52&lt;2.5,D52&gt;=0.8),4.1,IF(AND(H52&lt;9.181,A52&lt;6.05,A52&lt;6.55,A52&gt;=5.65,F52&lt;2.5,D52&gt;=0.8),5.1,IF(AND(H52&gt;=9.181,A52&lt;6.05,A52&lt;6.55,A52&gt;=5.65,F52&lt;2.5,D52&gt;=0.8),4.3,IF(AND(G52&gt;=0.867,A52&gt;=6.05,A52&lt;6.55,A52&gt;=5.65,F52&lt;2.5,D52&gt;=0.8),4.9,IF(AND(B52&lt;3.05,A52&lt;6.8,A52&gt;=6.55,A52&gt;=5.65,F52&lt;2.5,D52&gt;=0.8),5,IF(AND(B52&gt;=3.05,A52&lt;6.8,A52&gt;=6.55,A52&gt;=5.65,F52&lt;2.5,D52&gt;=0.8),4.55,IF(AND(H52&gt;=14.144,G52&lt;0.522,A52&lt;4.75,A52&gt;=4.35,D52&lt;0.45,A52&lt;5.05,D52&lt;0.8),1.3,IF(AND(B52&lt;2.7,B52&lt;2.95,A52&gt;=5.3,D52&lt;1.4,A52&lt;5.65,F52&lt;2.5,D52&gt;=0.8),3.78,IF(AND(B52&gt;=2.7,B52&lt;2.95,A52&gt;=5.3,D52&lt;1.4,A52&lt;5.65,F52&lt;2.5,D52&gt;=0.8),3.6,IF(AND(G52&lt;0.638,G52&lt;0.867,A52&gt;=6.05,A52&lt;6.55,A52&gt;=5.65,F52&lt;2.5,D52&gt;=0.8),4.433,IF(AND(G52&gt;=0.638,G52&lt;0.867,A52&gt;=6.05,A52&lt;6.55,A52&gt;=5.65,F52&lt;2.5,D52&gt;=0.8),4,IF(AND(A52&lt;6.35,H52&lt;11.146,H52&gt;=5.767,A52&lt;7.25,H52&lt;16.244,F52&gt;=2.5,D52&gt;=0.8),5.1,IF(AND(A52&lt;4.5,H52&lt;14.144,G52&lt;0.522,A52&lt;4.75,A52&gt;=4.35,D52&lt;0.45,A52&lt;5.05,D52&lt;0.8),1.35,IF(AND(A52&gt;=4.5,H52&lt;14.144,G52&lt;0.522,A52&lt;4.75,A52&gt;=4.35,D52&lt;0.45,A52&lt;5.05,D52&lt;0.8),1.4,IF(AND(A52&lt;5.15,B52&lt;3.75,G52&lt;0.948,D52&lt;0.35,H52&lt;14.877,D52&lt;0.45,A52&gt;=5.05,D52&lt;0.8),1.4,IF(AND(A52&gt;=5.15,B52&lt;3.75,G52&lt;0.948,D52&lt;0.35,H52&lt;14.877,D52&lt;0.45,A52&gt;=5.05,D52&lt;0.8),1.5,IF(AND(G52&lt;0.112,B52&gt;=3.75,G52&lt;0.948,D52&lt;0.35,H52&lt;14.877,D52&lt;0.45,A52&gt;=5.05,D52&lt;0.8),1.5,IF(AND(G52&gt;=0.112,B52&gt;=3.75,G52&lt;0.948,D52&lt;0.35,H52&lt;14.877,D52&lt;0.45,A52&gt;=5.05,D52&lt;0.8),1.6,IF(AND(G52&lt;0.075,A52&gt;=6.35,H52&lt;11.146,H52&gt;=5.767,A52&lt;7.25,H52&lt;16.244,F52&gt;=2.5,D52&gt;=0.8),5.5,IF(AND(G52&gt;=0.075,A52&gt;=6.35,H52&lt;11.146,H52&gt;=5.767,A52&lt;7.25,H52&lt;16.244,F52&gt;=2.5,D52&gt;=0.8),5.24,IF(AND(B52&lt;2.95,D52&lt;1.9,H52&gt;=11.146,H52&gt;=5.767,A52&lt;7.25,H52&lt;16.244,F52&gt;=2.5,D52&gt;=0.8),5.65,IF(AND(B52&gt;=2.95,D52&lt;1.9,H52&gt;=11.146,H52&gt;=5.767,A52&lt;7.25,H52&lt;16.244,F52&gt;=2.5,D52&gt;=0.8),5.8,IF(AND(H52&lt;13.42,D52&gt;=1.9,H52&gt;=11.146,H52&gt;=5.767,A52&lt;7.25,H52&lt;16.244,F52&gt;=2.5,D52&gt;=0.8),5.6,IF(AND(H52&gt;=13.42,D52&gt;=1.9,H52&gt;=11.146,H52&gt;=5.767,A52&lt;7.25,H52&lt;16.244,F52&gt;=2.5,D52&gt;=0.8),5.34,"shouldnthappen")))))))))))))))))))))))))))))))))))))))</f>
        <v>1.35</v>
      </c>
      <c r="AB52" s="1" t="n">
        <f aca="false">IF(AND(D52&gt;=0.35,F52&lt;1.5),1.5,IF(AND(F52&lt;2.5,D52&gt;=1.55,F52&gt;=1.5),4.85,IF(AND(H52&lt;8.308,D52&lt;0.15,D52&lt;0.35,F52&lt;1.5),1.5,IF(AND(H52&gt;=8.308,D52&lt;0.15,D52&lt;0.35,F52&lt;1.5),1.4,IF(AND(H52&lt;5.523,D52&gt;=0.15,D52&lt;0.35,F52&lt;1.5),1,IF(AND(G52&lt;0.572,H52&lt;10.688,D52&lt;1.55,F52&gt;=1.5),3.75,IF(AND(B52&gt;=3.5,F52&gt;=2.5,D52&gt;=1.55,F52&gt;=1.5),6.3,IF(AND(A52&gt;=5.65,G52&gt;=0.572,H52&lt;10.688,D52&lt;1.55,F52&gt;=1.5),4.45,IF(AND(B52&gt;=2.85,A52&lt;6.15,H52&gt;=10.688,D52&lt;1.55,F52&gt;=1.5),4.35,IF(AND(H52&gt;=16.284,B52&lt;3.5,F52&gt;=2.5,D52&gt;=1.55,F52&gt;=1.5),6.6,IF(AND(G52&gt;=0.241,G52&lt;0.338,H52&gt;=5.523,D52&gt;=0.15,D52&lt;0.35,F52&lt;1.5),1.25,IF(AND(A52&lt;5.05,G52&gt;=0.338,H52&gt;=5.523,D52&gt;=0.15,D52&lt;0.35,F52&lt;1.5),1.35,IF(AND(B52&lt;2.7,A52&lt;5.65,G52&gt;=0.572,H52&lt;10.688,D52&lt;1.55,F52&gt;=1.5),4,IF(AND(B52&gt;=2.7,A52&lt;5.65,G52&gt;=0.572,H52&lt;10.688,D52&lt;1.55,F52&gt;=1.5),3.6,IF(AND(B52&lt;2.45,B52&lt;2.85,A52&lt;6.15,H52&gt;=10.688,D52&lt;1.55,F52&gt;=1.5),3.7,IF(AND(A52&lt;6.25,B52&lt;2.85,A52&gt;=6.15,H52&gt;=10.688,D52&lt;1.55,F52&gt;=1.5),4.5,IF(AND(A52&gt;=6.25,B52&lt;2.85,A52&gt;=6.15,H52&gt;=10.688,D52&lt;1.55,F52&gt;=1.5),4.86,IF(AND(D52&gt;=1.45,B52&gt;=2.85,A52&gt;=6.15,H52&gt;=10.688,D52&lt;1.55,F52&gt;=1.5),4.8,IF(AND(H52&lt;8.202,H52&lt;16.284,B52&lt;3.5,F52&gt;=2.5,D52&gt;=1.55,F52&gt;=1.5),5.7,IF(AND(A52&gt;=5.1,G52&lt;0.241,G52&lt;0.338,H52&gt;=5.523,D52&gt;=0.15,D52&lt;0.35,F52&lt;1.5),1.5,IF(AND(B52&gt;=3.75,A52&gt;=5.05,G52&gt;=0.338,H52&gt;=5.523,D52&gt;=0.15,D52&lt;0.35,F52&lt;1.5),1.6,IF(AND(A52&lt;5.7,B52&gt;=2.45,B52&lt;2.85,A52&lt;6.15,H52&gt;=10.688,D52&lt;1.55,F52&gt;=1.5),3.9,IF(AND(A52&gt;=5.7,B52&gt;=2.45,B52&lt;2.85,A52&lt;6.15,H52&gt;=10.688,D52&lt;1.55,F52&gt;=1.5),4.02,IF(AND(H52&lt;13.654,D52&lt;1.45,B52&gt;=2.85,A52&gt;=6.15,H52&gt;=10.688,D52&lt;1.55,F52&gt;=1.5),4.333,IF(AND(H52&gt;=13.654,D52&lt;1.45,B52&gt;=2.85,A52&gt;=6.15,H52&gt;=10.688,D52&lt;1.55,F52&gt;=1.5),4.54,IF(AND(A52&lt;6.15,H52&gt;=8.202,H52&lt;16.284,B52&lt;3.5,F52&gt;=2.5,D52&gt;=1.55,F52&gt;=1.5),5,IF(AND(H52&lt;13.924,A52&lt;5.1,G52&lt;0.241,G52&lt;0.338,H52&gt;=5.523,D52&gt;=0.15,D52&lt;0.35,F52&lt;1.5),1.4,IF(AND(H52&gt;=13.924,A52&lt;5.1,G52&lt;0.241,G52&lt;0.338,H52&gt;=5.523,D52&gt;=0.15,D52&lt;0.35,F52&lt;1.5),1.5,IF(AND(D52&lt;0.25,B52&lt;3.75,A52&gt;=5.05,G52&gt;=0.338,H52&gt;=5.523,D52&gt;=0.15,D52&lt;0.35,F52&lt;1.5),1.5,IF(AND(D52&gt;=0.25,B52&lt;3.75,A52&gt;=5.05,G52&gt;=0.338,H52&gt;=5.523,D52&gt;=0.15,D52&lt;0.35,F52&lt;1.5),1.4,IF(AND(H52&lt;8.884,B52&gt;=3.05,A52&gt;=6.15,H52&gt;=8.202,H52&lt;16.284,B52&lt;3.5,F52&gt;=2.5,D52&gt;=1.55,F52&gt;=1.5),5.1,IF(AND(A52&lt;6.45,G52&lt;0.368,B52&lt;3.05,A52&gt;=6.15,H52&gt;=8.202,H52&lt;16.284,B52&lt;3.5,F52&gt;=2.5,D52&gt;=1.55,F52&gt;=1.5),5.525,IF(AND(A52&gt;=6.45,G52&lt;0.368,B52&lt;3.05,A52&gt;=6.15,H52&gt;=8.202,H52&lt;16.284,B52&lt;3.5,F52&gt;=2.5,D52&gt;=1.55,F52&gt;=1.5),5.35,IF(AND(D52&lt;2.25,G52&gt;=0.368,B52&lt;3.05,A52&gt;=6.15,H52&gt;=8.202,H52&lt;16.284,B52&lt;3.5,F52&gt;=2.5,D52&gt;=1.55,F52&gt;=1.5),5.8,IF(AND(D52&gt;=2.25,G52&gt;=0.368,B52&lt;3.05,A52&gt;=6.15,H52&gt;=8.202,H52&lt;16.284,B52&lt;3.5,F52&gt;=2.5,D52&gt;=1.55,F52&gt;=1.5),5.2,IF(AND(H52&lt;10.257,H52&gt;=8.884,B52&gt;=3.05,A52&gt;=6.15,H52&gt;=8.202,H52&lt;16.284,B52&lt;3.5,F52&gt;=2.5,D52&gt;=1.55,F52&gt;=1.5),5.9,IF(AND(H52&gt;=10.257,H52&gt;=8.884,B52&gt;=3.05,A52&gt;=6.15,H52&gt;=8.202,H52&lt;16.284,B52&lt;3.5,F52&gt;=2.5,D52&gt;=1.55,F52&gt;=1.5),5.48,"shouldnthappen")))))))))))))))))))))))))))))))))))))</f>
        <v>1.35</v>
      </c>
      <c r="AC52" s="1" t="n">
        <f aca="false">IF(AND(H52&lt;5.748,A52&lt;5.05,D52&lt;0.8),1,IF(AND(B52&lt;3.35,A52&gt;=5.05,D52&lt;0.8),1.7,IF(AND(A52&lt;5.85,G52&lt;0.154,D52&gt;=0.8),4.5,IF(AND(D52&gt;=0.45,H52&gt;=5.748,A52&lt;5.05,D52&lt;0.8),1.6,IF(AND(G52&gt;=0.934,B52&gt;=3.35,A52&gt;=5.05,D52&lt;0.8),1.7,IF(AND(D52&lt;2.1,A52&gt;=5.85,G52&lt;0.154,D52&gt;=0.8),6.15,IF(AND(D52&gt;=2.1,A52&gt;=5.85,G52&lt;0.154,D52&gt;=0.8),5.5,IF(AND(A52&lt;6.1,D52&gt;=1.55,G52&gt;=0.154,D52&gt;=0.8),5,IF(AND(H52&gt;=14.379,G52&lt;0.934,B52&gt;=3.35,A52&gt;=5.05,D52&lt;0.8),1.58,IF(AND(G52&lt;0.379,A52&gt;=6.1,D52&gt;=1.55,G52&gt;=0.154,D52&gt;=0.8),5.42,IF(AND(H52&lt;13.924,G52&lt;0.227,D52&lt;0.45,H52&gt;=5.748,A52&lt;5.05,D52&lt;0.8),1.4,IF(AND(H52&gt;=13.924,G52&lt;0.227,D52&lt;0.45,H52&gt;=5.748,A52&lt;5.05,D52&lt;0.8),1.5,IF(AND(B52&lt;3.1,G52&gt;=0.227,D52&lt;0.45,H52&gt;=5.748,A52&lt;5.05,D52&lt;0.8),1.1,IF(AND(G52&lt;0.13,H52&lt;14.379,G52&lt;0.934,B52&gt;=3.35,A52&gt;=5.05,D52&lt;0.8),1.4,IF(AND(D52&lt;1.05,A52&lt;5.65,D52&lt;1.35,D52&lt;1.55,G52&gt;=0.154,D52&gt;=0.8),3.7,IF(AND(D52&lt;1.25,A52&gt;=5.65,D52&lt;1.35,D52&lt;1.55,G52&gt;=0.154,D52&gt;=0.8),4.06,IF(AND(D52&gt;=1.25,A52&gt;=5.65,D52&lt;1.35,D52&lt;1.55,G52&gt;=0.154,D52&gt;=0.8),4.425,IF(AND(H52&lt;13.654,D52&lt;1.45,D52&gt;=1.35,D52&lt;1.55,G52&gt;=0.154,D52&gt;=0.8),4.275,IF(AND(G52&lt;0.259,D52&gt;=1.45,D52&gt;=1.35,D52&lt;1.55,G52&gt;=0.154,D52&gt;=0.8),5.1,IF(AND(B52&lt;2.95,G52&gt;=0.379,A52&gt;=6.1,D52&gt;=1.55,G52&gt;=0.154,D52&gt;=0.8),6.3,IF(AND(B52&lt;3.25,B52&gt;=3.1,G52&gt;=0.227,D52&lt;0.45,H52&gt;=5.748,A52&lt;5.05,D52&lt;0.8),1.3,IF(AND(B52&gt;=3.25,B52&gt;=3.1,G52&gt;=0.227,D52&lt;0.45,H52&gt;=5.748,A52&lt;5.05,D52&lt;0.8),1.4,IF(AND(H52&gt;=13.372,G52&gt;=0.13,H52&lt;14.379,G52&lt;0.934,B52&gt;=3.35,A52&gt;=5.05,D52&lt;0.8),1.4,IF(AND(H52&lt;6.69,D52&gt;=1.05,A52&lt;5.65,D52&lt;1.35,D52&lt;1.55,G52&gt;=0.154,D52&gt;=0.8),4.033,IF(AND(H52&gt;=6.69,D52&gt;=1.05,A52&lt;5.65,D52&lt;1.35,D52&lt;1.55,G52&gt;=0.154,D52&gt;=0.8),3.88,IF(AND(B52&lt;2.85,H52&gt;=13.654,D52&lt;1.45,D52&gt;=1.35,D52&lt;1.55,G52&gt;=0.154,D52&gt;=0.8),4.8,IF(AND(B52&gt;=2.85,H52&gt;=13.654,D52&lt;1.45,D52&gt;=1.35,D52&lt;1.55,G52&gt;=0.154,D52&gt;=0.8),4.7,IF(AND(H52&lt;11.681,G52&gt;=0.259,D52&gt;=1.45,D52&gt;=1.35,D52&lt;1.55,G52&gt;=0.154,D52&gt;=0.8),4.85,IF(AND(H52&gt;=11.681,G52&gt;=0.259,D52&gt;=1.45,D52&gt;=1.35,D52&lt;1.55,G52&gt;=0.154,D52&gt;=0.8),4.633,IF(AND(A52&lt;6.25,B52&gt;=2.95,G52&gt;=0.379,A52&gt;=6.1,D52&gt;=1.55,G52&gt;=0.154,D52&gt;=0.8),5.4,IF(AND(D52&lt;0.3,H52&lt;13.372,G52&gt;=0.13,H52&lt;14.379,G52&lt;0.934,B52&gt;=3.35,A52&gt;=5.05,D52&lt;0.8),1.475,IF(AND(D52&gt;=0.3,H52&lt;13.372,G52&gt;=0.13,H52&lt;14.379,G52&lt;0.934,B52&gt;=3.35,A52&gt;=5.05,D52&lt;0.8),1.5,IF(AND(B52&lt;3.15,A52&gt;=6.25,B52&gt;=2.95,G52&gt;=0.379,A52&gt;=6.1,D52&gt;=1.55,G52&gt;=0.154,D52&gt;=0.8),5.7,IF(AND(B52&gt;=3.15,A52&gt;=6.25,B52&gt;=2.95,G52&gt;=0.379,A52&gt;=6.1,D52&gt;=1.55,G52&gt;=0.154,D52&gt;=0.8),5.933,"shouldnthappen"))))))))))))))))))))))))))))))))))</f>
        <v>1.4</v>
      </c>
      <c r="AD52" s="1" t="n">
        <f aca="false">IF(AND(H52&lt;6.621,A52&lt;4.95,D52&lt;0.8),1,IF(AND(H52&lt;14.144,H52&gt;=6.621,A52&lt;4.95,D52&lt;0.8),1.4,IF(AND(H52&gt;=14.144,H52&gt;=6.621,A52&lt;4.95,D52&lt;0.8),1.3,IF(AND(G52&lt;0.13,B52&gt;=3.85,A52&gt;=4.95,D52&lt;0.8),1.3,IF(AND(G52&gt;=0.13,B52&gt;=3.85,A52&gt;=4.95,D52&lt;0.8),1.425,IF(AND(A52&gt;=6.05,B52&lt;2.75,D52&lt;1.55,D52&gt;=0.8),4.9,IF(AND(A52&gt;=7.3,G52&lt;0.119,D52&gt;=1.55,D52&gt;=0.8),6.7,IF(AND(H52&lt;6.555,D52&lt;0.25,B52&lt;3.85,A52&gt;=4.95,D52&lt;0.8),1.7,IF(AND(B52&lt;3.4,D52&gt;=0.25,B52&lt;3.85,A52&gt;=4.95,D52&lt;0.8),1.7,IF(AND(B52&gt;=3.4,D52&gt;=0.25,B52&lt;3.85,A52&gt;=4.95,D52&lt;0.8),1.6,IF(AND(A52&lt;5.05,A52&lt;6.05,B52&lt;2.75,D52&lt;1.55,D52&gt;=0.8),3.3,IF(AND(B52&lt;2.85,D52&lt;1.35,B52&gt;=2.75,D52&lt;1.55,D52&gt;=0.8),4.5,IF(AND(H52&lt;12.206,D52&gt;=1.35,B52&gt;=2.75,D52&lt;1.55,D52&gt;=0.8),4.7,IF(AND(H52&gt;=12.206,D52&gt;=1.35,B52&gt;=2.75,D52&lt;1.55,D52&gt;=0.8),4.52,IF(AND(G52&lt;0.024,A52&lt;7.3,G52&lt;0.119,D52&gt;=1.55,D52&gt;=0.8),5.7,IF(AND(G52&gt;=0.024,A52&lt;7.3,G52&lt;0.119,D52&gt;=1.55,D52&gt;=0.8),5.6,IF(AND(F52&lt;2.5,G52&lt;0.417,G52&gt;=0.119,D52&gt;=1.55,D52&gt;=0.8),5.05,IF(AND(B52&lt;3.15,H52&gt;=6.555,D52&lt;0.25,B52&lt;3.85,A52&gt;=4.95,D52&lt;0.8),1.6,IF(AND(G52&lt;0.356,A52&gt;=5.05,A52&lt;6.05,B52&lt;2.75,D52&lt;1.55,D52&gt;=0.8),4.12,IF(AND(A52&lt;5.65,B52&gt;=2.85,D52&lt;1.35,B52&gt;=2.75,D52&lt;1.55,D52&gt;=0.8),3.6,IF(AND(B52&lt;3.15,F52&gt;=2.5,G52&lt;0.417,G52&gt;=0.119,D52&gt;=1.55,D52&gt;=0.8),5.18,IF(AND(B52&gt;=3.15,F52&gt;=2.5,G52&lt;0.417,G52&gt;=0.119,D52&gt;=1.55,D52&gt;=0.8),5.3,IF(AND(D52&lt;1.7,A52&lt;6.95,G52&gt;=0.417,G52&gt;=0.119,D52&gt;=1.55,D52&gt;=0.8),4.7,IF(AND(A52&lt;7.25,A52&gt;=6.95,G52&gt;=0.417,G52&gt;=0.119,D52&gt;=1.55,D52&gt;=0.8),5.8,IF(AND(A52&gt;=7.25,A52&gt;=6.95,G52&gt;=0.417,G52&gt;=0.119,D52&gt;=1.55,D52&gt;=0.8),6.333,IF(AND(H52&lt;8.594,B52&gt;=3.15,H52&gt;=6.555,D52&lt;0.25,B52&lt;3.85,A52&gt;=4.95,D52&lt;0.8),1.4,IF(AND(H52&gt;=8.594,B52&gt;=3.15,H52&gt;=6.555,D52&lt;0.25,B52&lt;3.85,A52&gt;=4.95,D52&lt;0.8),1.5,IF(AND(H52&gt;=11.218,G52&gt;=0.356,A52&gt;=5.05,A52&lt;6.05,B52&lt;2.75,D52&lt;1.55,D52&gt;=0.8),3.925,IF(AND(A52&gt;=6.5,A52&gt;=5.65,B52&gt;=2.85,D52&lt;1.35,B52&gt;=2.75,D52&lt;1.55,D52&gt;=0.8),4.6,IF(AND(H52&lt;8.602,H52&lt;11.218,G52&gt;=0.356,A52&gt;=5.05,A52&lt;6.05,B52&lt;2.75,D52&lt;1.55,D52&gt;=0.8),3.95,IF(AND(H52&gt;=8.602,H52&lt;11.218,G52&gt;=0.356,A52&gt;=5.05,A52&lt;6.05,B52&lt;2.75,D52&lt;1.55,D52&gt;=0.8),3.75,IF(AND(H52&lt;10.129,A52&lt;6.5,A52&gt;=5.65,B52&gt;=2.85,D52&lt;1.35,B52&gt;=2.75,D52&lt;1.55,D52&gt;=0.8),4.2,IF(AND(H52&gt;=10.129,A52&lt;6.5,A52&gt;=5.65,B52&gt;=2.85,D52&lt;1.35,B52&gt;=2.75,D52&lt;1.55,D52&gt;=0.8),4.267,IF(AND(D52&lt;2.2,B52&lt;3.05,D52&gt;=1.7,A52&lt;6.95,G52&gt;=0.417,G52&gt;=0.119,D52&gt;=1.55,D52&gt;=0.8),5.3,IF(AND(D52&gt;=2.2,B52&lt;3.05,D52&gt;=1.7,A52&lt;6.95,G52&gt;=0.417,G52&gt;=0.119,D52&gt;=1.55,D52&gt;=0.8),5.133,IF(AND(D52&lt;2.45,B52&gt;=3.05,D52&gt;=1.7,A52&lt;6.95,G52&gt;=0.417,G52&gt;=0.119,D52&gt;=1.55,D52&gt;=0.8),5.6,IF(AND(D52&gt;=2.45,B52&gt;=3.05,D52&gt;=1.7,A52&lt;6.95,G52&gt;=0.417,G52&gt;=0.119,D52&gt;=1.55,D52&gt;=0.8),6,"shouldnthappen")))))))))))))))))))))))))))))))))))))</f>
        <v>1.4</v>
      </c>
      <c r="AE52" s="1" t="n">
        <f aca="false">IF(AND(G52&lt;0.123,D52&gt;=0.25,D52&lt;0.75),1.3,IF(AND(H52&gt;=16.774,D52&gt;=1.75,D52&gt;=0.75),6.4,IF(AND(B52&lt;3.4,A52&lt;4.8,D52&lt;0.25,D52&lt;0.75),1.22,IF(AND(B52&gt;=3.4,A52&lt;4.8,D52&lt;0.25,D52&lt;0.75),1,IF(AND(A52&gt;=5.45,A52&gt;=4.8,D52&lt;0.25,D52&lt;0.75),1.367,IF(AND(H52&gt;=10.688,D52&lt;1.35,D52&lt;1.75,D52&gt;=0.75),4.2,IF(AND(A52&lt;5.3,D52&gt;=1.35,D52&lt;1.75,D52&gt;=0.75),4.05,IF(AND(G52&gt;=0.857,H52&lt;16.774,D52&gt;=1.75,D52&gt;=0.75),5.02,IF(AND(H52&lt;6.089,A52&lt;5.45,A52&gt;=4.8,D52&lt;0.25,D52&lt;0.75),1.7,IF(AND(G52&lt;0.184,D52&lt;0.35,G52&gt;=0.123,D52&gt;=0.25,D52&lt;0.75),1.7,IF(AND(G52&gt;=0.184,D52&lt;0.35,G52&gt;=0.123,D52&gt;=0.25,D52&lt;0.75),1.48,IF(AND(A52&lt;5.25,D52&gt;=0.35,G52&gt;=0.123,D52&gt;=0.25,D52&lt;0.75),1.75,IF(AND(A52&gt;=5.25,D52&gt;=0.35,G52&gt;=0.123,D52&gt;=0.25,D52&lt;0.75),1.5,IF(AND(A52&lt;5.3,H52&lt;10.688,D52&lt;1.35,D52&lt;1.75,D52&gt;=0.75),3.15,IF(AND(H52&lt;9.474,A52&gt;=5.3,D52&gt;=1.35,D52&lt;1.75,D52&gt;=0.75),4.95,IF(AND(G52&gt;=0.779,G52&lt;0.857,H52&lt;16.774,D52&gt;=1.75,D52&gt;=0.75),6,IF(AND(G52&lt;0.05,H52&gt;=6.089,A52&lt;5.45,A52&gt;=4.8,D52&lt;0.25,D52&lt;0.75),1.4,IF(AND(H52&lt;6.69,A52&gt;=5.3,H52&lt;10.688,D52&lt;1.35,D52&lt;1.75,D52&gt;=0.75),4.033,IF(AND(H52&gt;=6.69,A52&gt;=5.3,H52&lt;10.688,D52&lt;1.35,D52&lt;1.75,D52&gt;=0.75),3.733,IF(AND(B52&lt;2.5,H52&gt;=9.474,A52&gt;=5.3,D52&gt;=1.35,D52&lt;1.75,D52&gt;=0.75),4.5,IF(AND(D52&gt;=2.45,G52&lt;0.779,G52&lt;0.857,H52&lt;16.774,D52&gt;=1.75,D52&gt;=0.75),6,IF(AND(B52&gt;=3.75,G52&gt;=0.05,H52&gt;=6.089,A52&lt;5.45,A52&gt;=4.8,D52&lt;0.25,D52&lt;0.75),1.6,IF(AND(H52&lt;13.695,B52&gt;=2.5,H52&gt;=9.474,A52&gt;=5.3,D52&gt;=1.35,D52&lt;1.75,D52&gt;=0.75),4.567,IF(AND(G52&gt;=0.654,D52&lt;2.45,G52&lt;0.779,G52&lt;0.857,H52&lt;16.774,D52&gt;=1.75,D52&gt;=0.75),4.9,IF(AND(G52&gt;=0.73,B52&lt;3.75,G52&gt;=0.05,H52&gt;=6.089,A52&lt;5.45,A52&gt;=4.8,D52&lt;0.25,D52&lt;0.75),1.4,IF(AND(A52&lt;6.65,H52&gt;=13.695,B52&gt;=2.5,H52&gt;=9.474,A52&gt;=5.3,D52&gt;=1.35,D52&lt;1.75,D52&gt;=0.75),4.4,IF(AND(A52&gt;=6.65,H52&gt;=13.695,B52&gt;=2.5,H52&gt;=9.474,A52&gt;=5.3,D52&gt;=1.35,D52&lt;1.75,D52&gt;=0.75),4.84,IF(AND(B52&lt;2.75,G52&lt;0.654,D52&lt;2.45,G52&lt;0.779,G52&lt;0.857,H52&lt;16.774,D52&gt;=1.75,D52&gt;=0.75),5.2,IF(AND(H52&lt;9.524,G52&lt;0.73,B52&lt;3.75,G52&gt;=0.05,H52&gt;=6.089,A52&lt;5.45,A52&gt;=4.8,D52&lt;0.25,D52&lt;0.75),1.5,IF(AND(H52&gt;=9.524,G52&lt;0.73,B52&lt;3.75,G52&gt;=0.05,H52&gt;=6.089,A52&lt;5.45,A52&gt;=4.8,D52&lt;0.25,D52&lt;0.75),1.4,IF(AND(H52&gt;=13.644,B52&gt;=2.75,G52&lt;0.654,D52&lt;2.45,G52&lt;0.779,G52&lt;0.857,H52&lt;16.774,D52&gt;=1.75,D52&gt;=0.75),6.033,IF(AND(A52&gt;=6.85,H52&lt;13.644,B52&gt;=2.75,G52&lt;0.654,D52&lt;2.45,G52&lt;0.779,G52&lt;0.857,H52&lt;16.774,D52&gt;=1.75,D52&gt;=0.75),5.1,IF(AND(A52&gt;=6.75,A52&lt;6.85,H52&lt;13.644,B52&gt;=2.75,G52&lt;0.654,D52&lt;2.45,G52&lt;0.779,G52&lt;0.857,H52&lt;16.774,D52&gt;=1.75,D52&gt;=0.75),5.9,IF(AND(D52&gt;=2.35,A52&lt;6.75,A52&lt;6.85,H52&lt;13.644,B52&gt;=2.75,G52&lt;0.654,D52&lt;2.45,G52&lt;0.779,G52&lt;0.857,H52&lt;16.774,D52&gt;=1.75,D52&gt;=0.75),5.6,IF(AND(H52&lt;11.146,D52&lt;2.35,A52&lt;6.75,A52&lt;6.85,H52&lt;13.644,B52&gt;=2.75,G52&lt;0.654,D52&lt;2.45,G52&lt;0.779,G52&lt;0.857,H52&lt;16.774,D52&gt;=1.75,D52&gt;=0.75),5.4,IF(AND(H52&gt;=11.146,D52&lt;2.35,A52&lt;6.75,A52&lt;6.85,H52&lt;13.644,B52&gt;=2.75,G52&lt;0.654,D52&lt;2.45,G52&lt;0.779,G52&lt;0.857,H52&lt;16.774,D52&gt;=1.75,D52&gt;=0.75),5.6,"shouldnthappen"))))))))))))))))))))))))))))))))))))</f>
        <v>1.4</v>
      </c>
      <c r="AF52" s="1" t="n">
        <f aca="false">IF(AND(A52&lt;4.5,D52&lt;0.8),1.233,IF(AND(B52&lt;3.05,A52&gt;=4.5,D52&lt;0.8),1.4,IF(AND(D52&gt;=0.45,B52&gt;=3.05,A52&gt;=4.5,D52&lt;0.8),1.667,IF(AND(D52&lt;1.05,D52&lt;1.35,A52&lt;6.25,D52&gt;=0.8),3.633,IF(AND(H52&lt;13.935,A52&gt;=7.05,A52&gt;=6.25,D52&gt;=0.8),6,IF(AND(G52&gt;=0.948,D52&lt;0.45,B52&gt;=3.05,A52&gt;=4.5,D52&lt;0.8),1.7,IF(AND(G52&lt;0.652,D52&gt;=1.05,D52&lt;1.35,A52&lt;6.25,D52&gt;=0.8),4.16,IF(AND(D52&gt;=2.15,D52&gt;=1.75,D52&gt;=1.35,A52&lt;6.25,D52&gt;=0.8),5.4,IF(AND(G52&gt;=0.912,F52&lt;2.5,A52&lt;7.05,A52&gt;=6.25,D52&gt;=0.8),4.4,IF(AND(B52&gt;=3.25,F52&gt;=2.5,A52&lt;7.05,A52&gt;=6.25,D52&gt;=0.8),5.85,IF(AND(H52&lt;17.32,H52&gt;=13.935,A52&gt;=7.05,A52&gt;=6.25,D52&gt;=0.8),6.65,IF(AND(H52&gt;=17.32,H52&gt;=13.935,A52&gt;=7.05,A52&gt;=6.25,D52&gt;=0.8),6.4,IF(AND(H52&gt;=13.547,G52&lt;0.948,D52&lt;0.45,B52&gt;=3.05,A52&gt;=4.5,D52&lt;0.8),1.38,IF(AND(B52&gt;=2.75,G52&gt;=0.652,D52&gt;=1.05,D52&lt;1.35,A52&lt;6.25,D52&gt;=0.8),3.6,IF(AND(H52&lt;9.417,G52&lt;0.404,D52&lt;1.75,D52&gt;=1.35,A52&lt;6.25,D52&gt;=0.8),4.2,IF(AND(H52&gt;=9.417,G52&lt;0.404,D52&lt;1.75,D52&gt;=1.35,A52&lt;6.25,D52&gt;=0.8),4.5,IF(AND(G52&lt;0.464,G52&gt;=0.404,D52&lt;1.75,D52&gt;=1.35,A52&lt;6.25,D52&gt;=0.8),4.5,IF(AND(G52&gt;=0.464,G52&gt;=0.404,D52&lt;1.75,D52&gt;=1.35,A52&lt;6.25,D52&gt;=0.8),4.625,IF(AND(D52&lt;1.85,D52&lt;2.15,D52&gt;=1.75,D52&gt;=1.35,A52&lt;6.25,D52&gt;=0.8),4.9,IF(AND(D52&gt;=1.85,D52&lt;2.15,D52&gt;=1.75,D52&gt;=1.35,A52&lt;6.25,D52&gt;=0.8),5.05,IF(AND(G52&lt;0.332,G52&lt;0.912,F52&lt;2.5,A52&lt;7.05,A52&gt;=6.25,D52&gt;=0.8),4.467,IF(AND(G52&gt;=0.332,G52&lt;0.912,F52&lt;2.5,A52&lt;7.05,A52&gt;=6.25,D52&gt;=0.8),4.767,IF(AND(D52&lt;0.15,H52&lt;13.547,G52&lt;0.948,D52&lt;0.45,B52&gt;=3.05,A52&gt;=4.5,D52&lt;0.8),1.5,IF(AND(D52&lt;1.15,B52&lt;2.75,G52&gt;=0.652,D52&gt;=1.05,D52&lt;1.35,A52&lt;6.25,D52&gt;=0.8),3.9,IF(AND(D52&gt;=1.15,B52&lt;2.75,G52&gt;=0.652,D52&gt;=1.05,D52&lt;1.35,A52&lt;6.25,D52&gt;=0.8),4,IF(AND(D52&gt;=2.25,B52&lt;3.15,B52&lt;3.25,F52&gt;=2.5,A52&lt;7.05,A52&gt;=6.25,D52&gt;=0.8),5.14,IF(AND(G52&lt;0.621,B52&gt;=3.15,B52&lt;3.25,F52&gt;=2.5,A52&lt;7.05,A52&gt;=6.25,D52&gt;=0.8),5.75,IF(AND(G52&gt;=0.621,B52&gt;=3.15,B52&lt;3.25,F52&gt;=2.5,A52&lt;7.05,A52&gt;=6.25,D52&gt;=0.8),5.1,IF(AND(G52&gt;=0.862,D52&gt;=0.15,H52&lt;13.547,G52&lt;0.948,D52&lt;0.45,B52&gt;=3.05,A52&gt;=4.5,D52&lt;0.8),1.5,IF(AND(A52&lt;6.35,D52&lt;2.25,B52&lt;3.15,B52&lt;3.25,F52&gt;=2.5,A52&lt;7.05,A52&gt;=6.25,D52&gt;=0.8),5.267,IF(AND(A52&gt;=6.35,D52&lt;2.25,B52&lt;3.15,B52&lt;3.25,F52&gt;=2.5,A52&lt;7.05,A52&gt;=6.25,D52&gt;=0.8),5.42,IF(AND(A52&lt;5.1,G52&lt;0.862,D52&gt;=0.15,H52&lt;13.547,G52&lt;0.948,D52&lt;0.45,B52&gt;=3.05,A52&gt;=4.5,D52&lt;0.8),1.35,IF(AND(B52&lt;3.95,A52&gt;=5.1,G52&lt;0.862,D52&gt;=0.15,H52&lt;13.547,G52&lt;0.948,D52&lt;0.45,B52&gt;=3.05,A52&gt;=4.5,D52&lt;0.8),1.5,IF(AND(B52&gt;=3.95,A52&gt;=5.1,G52&lt;0.862,D52&gt;=0.15,H52&lt;13.547,G52&lt;0.948,D52&lt;0.45,B52&gt;=3.05,A52&gt;=4.5,D52&lt;0.8),1.467,"shouldnthappen"))))))))))))))))))))))))))))))))))</f>
        <v>1.35</v>
      </c>
      <c r="AG52" s="1" t="n">
        <f aca="false">IF(AND(H52&lt;5.748,A52&lt;4.85,D52&lt;0.75),1,IF(AND(B52&gt;=3.5,D52&gt;=1.75,D52&gt;=0.75),6.2,IF(AND(A52&gt;=4.65,H52&gt;=5.748,A52&lt;4.85,D52&lt;0.75),1.333,IF(AND(H52&lt;6.417,B52&lt;3.45,A52&gt;=4.85,D52&lt;0.75),1.7,IF(AND(A52&lt;5.05,B52&gt;=3.45,A52&gt;=4.85,D52&lt;0.75),1.4,IF(AND(A52&gt;=5.05,B52&gt;=3.45,A52&gt;=4.85,D52&lt;0.75),1.5,IF(AND(F52&gt;=2.5,H52&lt;13.641,D52&lt;1.75,D52&gt;=0.75),4.667,IF(AND(G52&lt;0.187,H52&gt;=13.641,D52&lt;1.75,D52&gt;=0.75),5,IF(AND(A52&gt;=7.1,B52&lt;3.5,D52&gt;=1.75,D52&gt;=0.75),6.575,IF(AND(G52&lt;0.161,A52&lt;4.65,H52&gt;=5.748,A52&lt;4.85,D52&lt;0.75),1.5,IF(AND(H52&lt;8.399,H52&gt;=6.417,B52&lt;3.45,A52&gt;=4.85,D52&lt;0.75),1.5,IF(AND(H52&gt;=8.399,H52&gt;=6.417,B52&lt;3.45,A52&gt;=4.85,D52&lt;0.75),1.625,IF(AND(G52&lt;0.086,F52&lt;2.5,H52&lt;13.641,D52&lt;1.75,D52&gt;=0.75),4.7,IF(AND(D52&lt;1.35,G52&gt;=0.187,H52&gt;=13.641,D52&lt;1.75,D52&gt;=0.75),4.2,IF(AND(G52&lt;0.422,G52&gt;=0.161,A52&lt;4.65,H52&gt;=5.748,A52&lt;4.85,D52&lt;0.75),1.4,IF(AND(G52&gt;=0.422,G52&gt;=0.161,A52&lt;4.65,H52&gt;=5.748,A52&lt;4.85,D52&lt;0.75),1.3,IF(AND(B52&lt;2.5,D52&gt;=1.35,G52&gt;=0.187,H52&gt;=13.641,D52&lt;1.75,D52&gt;=0.75),4.5,IF(AND(B52&lt;2.75,A52&lt;6,A52&lt;7.1,B52&lt;3.5,D52&gt;=1.75,D52&gt;=0.75),5.1,IF(AND(B52&gt;=2.75,A52&lt;6,A52&lt;7.1,B52&lt;3.5,D52&gt;=1.75,D52&gt;=0.75),5.02,IF(AND(A52&lt;5.15,A52&lt;5.9,G52&gt;=0.086,F52&lt;2.5,H52&lt;13.641,D52&lt;1.75,D52&gt;=0.75),3,IF(AND(G52&lt;0.644,A52&gt;=5.9,G52&gt;=0.086,F52&lt;2.5,H52&lt;13.641,D52&lt;1.75,D52&gt;=0.75),4.65,IF(AND(G52&gt;=0.644,A52&gt;=5.9,G52&gt;=0.086,F52&lt;2.5,H52&lt;13.641,D52&lt;1.75,D52&gt;=0.75),4.24,IF(AND(D52&lt;1.45,B52&gt;=2.5,D52&gt;=1.35,G52&gt;=0.187,H52&gt;=13.641,D52&lt;1.75,D52&gt;=0.75),4.68,IF(AND(D52&gt;=1.45,B52&gt;=2.5,D52&gt;=1.35,G52&gt;=0.187,H52&gt;=13.641,D52&lt;1.75,D52&gt;=0.75),4.833,IF(AND(H52&lt;13.18,D52&lt;2.05,A52&gt;=6,A52&lt;7.1,B52&lt;3.5,D52&gt;=1.75,D52&gt;=0.75),5.44,IF(AND(H52&gt;=13.18,D52&lt;2.05,A52&gt;=6,A52&lt;7.1,B52&lt;3.5,D52&gt;=1.75,D52&gt;=0.75),5.1,IF(AND(H52&lt;8.759,D52&gt;=2.05,A52&gt;=6,A52&lt;7.1,B52&lt;3.5,D52&gt;=1.75,D52&gt;=0.75),5.4,IF(AND(A52&gt;=5.75,A52&gt;=5.15,A52&lt;5.9,G52&gt;=0.086,F52&lt;2.5,H52&lt;13.641,D52&lt;1.75,D52&gt;=0.75),3.967,IF(AND(H52&lt;10.159,H52&gt;=8.759,D52&gt;=2.05,A52&gt;=6,A52&lt;7.1,B52&lt;3.5,D52&gt;=1.75,D52&gt;=0.75),5.925,IF(AND(D52&lt;1.2,A52&lt;5.75,A52&gt;=5.15,A52&lt;5.9,G52&gt;=0.086,F52&lt;2.5,H52&lt;13.641,D52&lt;1.75,D52&gt;=0.75),3.667,IF(AND(D52&lt;2.25,H52&gt;=10.159,H52&gt;=8.759,D52&gt;=2.05,A52&gt;=6,A52&lt;7.1,B52&lt;3.5,D52&gt;=1.75,D52&gt;=0.75),5.66,IF(AND(D52&gt;=2.25,H52&gt;=10.159,H52&gt;=8.759,D52&gt;=2.05,A52&gt;=6,A52&lt;7.1,B52&lt;3.5,D52&gt;=1.75,D52&gt;=0.75),5.34,IF(AND(D52&lt;1.35,D52&gt;=1.2,A52&lt;5.75,A52&gt;=5.15,A52&lt;5.9,G52&gt;=0.086,F52&lt;2.5,H52&lt;13.641,D52&lt;1.75,D52&gt;=0.75),4.025,IF(AND(D52&gt;=1.35,D52&gt;=1.2,A52&lt;5.75,A52&gt;=5.15,A52&lt;5.9,G52&gt;=0.086,F52&lt;2.5,H52&lt;13.641,D52&lt;1.75,D52&gt;=0.75),3.9,"shouldnthappen"))))))))))))))))))))))))))))))))))</f>
        <v>1.5</v>
      </c>
      <c r="AH52" s="1" t="n">
        <f aca="false">IF(AND(F52&lt;1.5,H52&lt;6.799,A52&lt;5.45),1.7,IF(AND(F52&gt;=1.5,H52&lt;6.799,A52&lt;5.45),4.1,IF(AND(D52&gt;=0.8,H52&gt;=6.799,A52&lt;5.45),3.9,IF(AND(H52&lt;7.564,F52&lt;2.5,A52&gt;=5.45),3.925,IF(AND(H52&gt;=16.284,F52&gt;=2.5,A52&gt;=5.45),6.5,IF(AND(A52&lt;4.35,D52&lt;0.8,H52&gt;=6.799,A52&lt;5.45),1.1,IF(AND(B52&lt;2.8,D52&lt;1.35,H52&gt;=7.564,F52&lt;2.5,A52&gt;=5.45),4.1,IF(AND(B52&gt;=2.8,D52&lt;1.35,H52&gt;=7.564,F52&lt;2.5,A52&gt;=5.45),4.267,IF(AND(B52&lt;2.75,D52&gt;=1.35,H52&gt;=7.564,F52&lt;2.5,A52&gt;=5.45),5,IF(AND(G52&gt;=0.078,G52&lt;0.26,H52&lt;16.284,F52&gt;=2.5,A52&gt;=5.45),6.06,IF(AND(G52&gt;=0.805,G52&gt;=0.26,H52&lt;16.284,F52&gt;=2.5,A52&gt;=5.45),5.02,IF(AND(H52&gt;=10.109,B52&gt;=3.45,A52&gt;=4.35,D52&lt;0.8,H52&gt;=6.799,A52&lt;5.45),1.55,IF(AND(D52&lt;2.25,G52&lt;0.078,G52&lt;0.26,H52&lt;16.284,F52&gt;=2.5,A52&gt;=5.45),5.6,IF(AND(D52&gt;=2.25,G52&lt;0.078,G52&lt;0.26,H52&lt;16.284,F52&gt;=2.5,A52&gt;=5.45),5.7,IF(AND(A52&lt;6.15,G52&lt;0.805,G52&gt;=0.26,H52&lt;16.284,F52&gt;=2.5,A52&gt;=5.45),4.967,IF(AND(A52&lt;4.65,H52&lt;12.227,B52&lt;3.45,A52&gt;=4.35,D52&lt;0.8,H52&gt;=6.799,A52&lt;5.45),1.333,IF(AND(A52&lt;4.85,H52&gt;=12.227,B52&lt;3.45,A52&gt;=4.35,D52&lt;0.8,H52&gt;=6.799,A52&lt;5.45),1.42,IF(AND(A52&gt;=4.85,H52&gt;=12.227,B52&lt;3.45,A52&gt;=4.35,D52&lt;0.8,H52&gt;=6.799,A52&lt;5.45),1.533,IF(AND(A52&lt;5.05,H52&lt;10.109,B52&gt;=3.45,A52&gt;=4.35,D52&lt;0.8,H52&gt;=6.799,A52&lt;5.45),1.4,IF(AND(A52&gt;=5.05,H52&lt;10.109,B52&gt;=3.45,A52&gt;=4.35,D52&lt;0.8,H52&gt;=6.799,A52&lt;5.45),1.5,IF(AND(G52&lt;0.14,H52&lt;13.531,B52&gt;=2.75,D52&gt;=1.35,H52&gt;=7.564,F52&lt;2.5,A52&gt;=5.45),4.7,IF(AND(G52&lt;0.187,H52&gt;=13.531,B52&gt;=2.75,D52&gt;=1.35,H52&gt;=7.564,F52&lt;2.5,A52&gt;=5.45),5,IF(AND(G52&gt;=0.187,H52&gt;=13.531,B52&gt;=2.75,D52&gt;=1.35,H52&gt;=7.564,F52&lt;2.5,A52&gt;=5.45),4.66,IF(AND(A52&lt;6.35,A52&gt;=6.15,G52&lt;0.805,G52&gt;=0.26,H52&lt;16.284,F52&gt;=2.5,A52&gt;=5.45),6,IF(AND(D52&lt;0.15,A52&gt;=4.65,H52&lt;12.227,B52&lt;3.45,A52&gt;=4.35,D52&lt;0.8,H52&gt;=6.799,A52&lt;5.45),1.5,IF(AND(H52&lt;10.723,G52&gt;=0.14,H52&lt;13.531,B52&gt;=2.75,D52&gt;=1.35,H52&gt;=7.564,F52&lt;2.5,A52&gt;=5.45),4.6,IF(AND(H52&gt;=10.723,G52&gt;=0.14,H52&lt;13.531,B52&gt;=2.75,D52&gt;=1.35,H52&gt;=7.564,F52&lt;2.5,A52&gt;=5.45),4.46,IF(AND(G52&lt;0.364,A52&gt;=6.35,A52&gt;=6.15,G52&lt;0.805,G52&gt;=0.26,H52&lt;16.284,F52&gt;=2.5,A52&gt;=5.45),5.28,IF(AND(A52&lt;5.1,D52&gt;=0.15,A52&gt;=4.65,H52&lt;12.227,B52&lt;3.45,A52&gt;=4.35,D52&lt;0.8,H52&gt;=6.799,A52&lt;5.45),1.36,IF(AND(A52&gt;=5.1,D52&gt;=0.15,A52&gt;=4.65,H52&lt;12.227,B52&lt;3.45,A52&gt;=4.35,D52&lt;0.8,H52&gt;=6.799,A52&lt;5.45),1.4,IF(AND(G52&gt;=0.6,G52&gt;=0.364,A52&gt;=6.35,A52&gt;=6.15,G52&lt;0.805,G52&gt;=0.26,H52&lt;16.284,F52&gt;=2.5,A52&gt;=5.45),5.1,IF(AND(A52&gt;=6.95,G52&lt;0.6,G52&gt;=0.364,A52&gt;=6.35,A52&gt;=6.15,G52&lt;0.805,G52&gt;=0.26,H52&lt;16.284,F52&gt;=2.5,A52&gt;=5.45),5.8,IF(AND(B52&lt;3.2,A52&lt;6.95,G52&lt;0.6,G52&gt;=0.364,A52&gt;=6.35,A52&gt;=6.15,G52&lt;0.805,G52&gt;=0.26,H52&lt;16.284,F52&gt;=2.5,A52&gt;=5.45),5.6,IF(AND(B52&gt;=3.2,A52&lt;6.95,G52&lt;0.6,G52&gt;=0.364,A52&gt;=6.35,A52&gt;=6.15,G52&lt;0.805,G52&gt;=0.26,H52&lt;16.284,F52&gt;=2.5,A52&gt;=5.45),5.7,"shouldnthappen"))))))))))))))))))))))))))))))))))</f>
        <v>1.36</v>
      </c>
      <c r="AI52" s="1" t="n">
        <f aca="false">IF(AND(B52&gt;=3.55,A52&lt;5.05,F52&lt;1.5),1,IF(AND(H52&gt;=13.436,A52&gt;=5.05,F52&lt;1.5),1.633,IF(AND(A52&lt;4.35,B52&lt;3.55,A52&lt;5.05,F52&lt;1.5),1.1,IF(AND(A52&lt;5.15,H52&lt;13.436,A52&gt;=5.05,F52&lt;1.5),1.6,IF(AND(G52&lt;0.837,D52&lt;1.2,B52&lt;2.65,F52&gt;=1.5),3.7,IF(AND(G52&gt;=0.837,D52&lt;1.2,B52&lt;2.65,F52&gt;=1.5),3,IF(AND(D52&lt;1.4,D52&gt;=1.2,B52&lt;2.65,F52&gt;=1.5),4.133,IF(AND(D52&gt;=1.4,D52&gt;=1.2,B52&lt;2.65,F52&gt;=1.5),4.633,IF(AND(G52&lt;0.302,A52&gt;=4.35,B52&lt;3.55,A52&lt;5.05,F52&lt;1.5),1.34,IF(AND(D52&gt;=0.3,A52&gt;=5.15,H52&lt;13.436,A52&gt;=5.05,F52&lt;1.5),1.5,IF(AND(G52&lt;0.233,G52&lt;0.265,D52&lt;1.55,B52&gt;=2.65,F52&gt;=1.5),4.56,IF(AND(G52&gt;=0.233,G52&lt;0.265,D52&lt;1.55,B52&gt;=2.65,F52&gt;=1.5),5.1,IF(AND(G52&lt;0.395,G52&gt;=0.265,D52&lt;1.55,B52&gt;=2.65,F52&gt;=1.5),4.025,IF(AND(H52&lt;13.935,A52&gt;=7.05,D52&gt;=1.55,B52&gt;=2.65,F52&gt;=1.5),6.12,IF(AND(H52&gt;=13.935,A52&gt;=7.05,D52&gt;=1.55,B52&gt;=2.65,F52&gt;=1.5),6.64,IF(AND(G52&gt;=0.858,G52&gt;=0.302,A52&gt;=4.35,B52&lt;3.55,A52&lt;5.05,F52&lt;1.5),1.3,IF(AND(H52&lt;6.543,D52&lt;0.3,A52&gt;=5.15,H52&lt;13.436,A52&gt;=5.05,F52&lt;1.5),1.4,IF(AND(H52&gt;=6.543,D52&lt;0.3,A52&gt;=5.15,H52&lt;13.436,A52&gt;=5.05,F52&lt;1.5),1.48,IF(AND(A52&lt;6.3,G52&gt;=0.395,G52&gt;=0.265,D52&lt;1.55,B52&gt;=2.65,F52&gt;=1.5),4.14,IF(AND(A52&gt;=6.3,G52&gt;=0.395,G52&gt;=0.265,D52&lt;1.55,B52&gt;=2.65,F52&gt;=1.5),4.767,IF(AND(G52&gt;=0.669,B52&lt;3.15,A52&lt;7.05,D52&gt;=1.55,B52&gt;=2.65,F52&gt;=1.5),5,IF(AND(H52&lt;9.459,G52&lt;0.858,G52&gt;=0.302,A52&gt;=4.35,B52&lt;3.55,A52&lt;5.05,F52&lt;1.5),1.4,IF(AND(H52&gt;=9.459,G52&lt;0.858,G52&gt;=0.302,A52&gt;=4.35,B52&lt;3.55,A52&lt;5.05,F52&lt;1.5),1.6,IF(AND(G52&gt;=0.433,G52&lt;0.669,B52&lt;3.15,A52&lt;7.05,D52&gt;=1.55,B52&gt;=2.65,F52&gt;=1.5),5.68,IF(AND(G52&lt;0.481,H52&lt;10.257,B52&gt;=3.15,A52&lt;7.05,D52&gt;=1.55,B52&gt;=2.65,F52&gt;=1.5),5.7,IF(AND(G52&gt;=0.481,H52&lt;10.257,B52&gt;=3.15,A52&lt;7.05,D52&gt;=1.55,B52&gt;=2.65,F52&gt;=1.5),5.9,IF(AND(D52&lt;2.15,H52&gt;=10.257,B52&gt;=3.15,A52&lt;7.05,D52&gt;=1.55,B52&gt;=2.65,F52&gt;=1.5),5.1,IF(AND(D52&gt;=2.15,H52&gt;=10.257,B52&gt;=3.15,A52&lt;7.05,D52&gt;=1.55,B52&gt;=2.65,F52&gt;=1.5),5.42,IF(AND(G52&lt;0.098,G52&lt;0.433,G52&lt;0.669,B52&lt;3.15,A52&lt;7.05,D52&gt;=1.55,B52&gt;=2.65,F52&gt;=1.5),5.567,IF(AND(D52&lt;1.8,G52&gt;=0.098,G52&lt;0.433,G52&lt;0.669,B52&lt;3.15,A52&lt;7.05,D52&gt;=1.55,B52&gt;=2.65,F52&gt;=1.5),5.033,IF(AND(G52&gt;=0.312,D52&gt;=1.8,G52&gt;=0.098,G52&lt;0.433,G52&lt;0.669,B52&lt;3.15,A52&lt;7.05,D52&gt;=1.55,B52&gt;=2.65,F52&gt;=1.5),5.4,IF(AND(H52&lt;9.002,G52&lt;0.312,D52&gt;=1.8,G52&gt;=0.098,G52&lt;0.433,G52&lt;0.669,B52&lt;3.15,A52&lt;7.05,D52&gt;=1.55,B52&gt;=2.65,F52&gt;=1.5),5.1,IF(AND(H52&gt;=9.002,G52&lt;0.312,D52&gt;=1.8,G52&gt;=0.098,G52&lt;0.433,G52&lt;0.669,B52&lt;3.15,A52&lt;7.05,D52&gt;=1.55,B52&gt;=2.65,F52&gt;=1.5),5.26,"shouldnthappen")))))))))))))))))))))))))))))))))</f>
        <v>1.4</v>
      </c>
      <c r="AJ52" s="1" t="n">
        <f aca="false">IF(AND(A52&gt;=5.25,D52&gt;=0.35,D52&lt;0.8),1.433,IF(AND(F52&gt;=2.5,H52&lt;6.927,D52&gt;=0.8),5.1,IF(AND(H52&lt;5.85,B52&lt;3.65,D52&lt;0.35,D52&lt;0.8),1,IF(AND(A52&lt;5.55,B52&gt;=3.65,D52&lt;0.35,D52&lt;0.8),1.5,IF(AND(A52&gt;=5.55,B52&gt;=3.65,D52&lt;0.35,D52&lt;0.8),1.7,IF(AND(H52&lt;7.949,A52&lt;5.25,D52&gt;=0.35,D52&lt;0.8),1.9,IF(AND(H52&gt;=7.949,A52&lt;5.25,D52&gt;=0.35,D52&lt;0.8),1.54,IF(AND(A52&lt;5.55,F52&lt;2.5,H52&lt;6.927,D52&gt;=0.8),3.98,IF(AND(A52&gt;=5.55,F52&lt;2.5,H52&lt;6.927,D52&gt;=0.8),4.1,IF(AND(A52&gt;=7.25,D52&gt;=1.55,H52&gt;=6.927,D52&gt;=0.8),6.65,IF(AND(A52&lt;5.75,D52&lt;1.2,D52&lt;1.55,H52&gt;=6.927,D52&gt;=0.8),3.62,IF(AND(A52&gt;=5.75,D52&lt;1.2,D52&lt;1.55,H52&gt;=6.927,D52&gt;=0.8),4.1,IF(AND(G52&lt;0.175,A52&lt;4.8,H52&gt;=5.85,B52&lt;3.65,D52&lt;0.35,D52&lt;0.8),1.5,IF(AND(G52&gt;=0.175,A52&lt;4.8,H52&gt;=5.85,B52&lt;3.65,D52&lt;0.35,D52&lt;0.8),1.3,IF(AND(A52&gt;=5.05,A52&gt;=4.8,H52&gt;=5.85,B52&lt;3.65,D52&lt;0.35,D52&lt;0.8),1.5,IF(AND(G52&gt;=0.735,A52&lt;6.25,D52&gt;=1.2,D52&lt;1.55,H52&gt;=6.927,D52&gt;=0.8),4,IF(AND(H52&lt;10.464,A52&lt;6.2,A52&lt;7.25,D52&gt;=1.55,H52&gt;=6.927,D52&gt;=0.8),5.1,IF(AND(H52&gt;=10.464,A52&lt;6.2,A52&lt;7.25,D52&gt;=1.55,H52&gt;=6.927,D52&gt;=0.8),4.9,IF(AND(G52&lt;0.418,A52&lt;5.05,A52&gt;=4.8,H52&gt;=5.85,B52&lt;3.65,D52&lt;0.35,D52&lt;0.8),1.48,IF(AND(G52&gt;=0.418,A52&lt;5.05,A52&gt;=4.8,H52&gt;=5.85,B52&lt;3.65,D52&lt;0.35,D52&lt;0.8),1.3,IF(AND(B52&lt;2.75,G52&lt;0.735,A52&lt;6.25,D52&gt;=1.2,D52&lt;1.55,H52&gt;=6.927,D52&gt;=0.8),4.35,IF(AND(H52&lt;15.422,D52&lt;1.45,A52&gt;=6.25,D52&gt;=1.2,D52&lt;1.55,H52&gt;=6.927,D52&gt;=0.8),4.375,IF(AND(H52&gt;=15.422,D52&lt;1.45,A52&gt;=6.25,D52&gt;=1.2,D52&lt;1.55,H52&gt;=6.927,D52&gt;=0.8),4.7,IF(AND(A52&lt;6.4,D52&gt;=1.45,A52&gt;=6.25,D52&gt;=1.2,D52&lt;1.55,H52&gt;=6.927,D52&gt;=0.8),5.1,IF(AND(G52&gt;=0.576,D52&lt;2.15,A52&gt;=6.2,A52&lt;7.25,D52&gt;=1.55,H52&gt;=6.927,D52&gt;=0.8),5.1,IF(AND(G52&lt;0.537,D52&gt;=2.15,A52&gt;=6.2,A52&lt;7.25,D52&gt;=1.55,H52&gt;=6.927,D52&gt;=0.8),5.533,IF(AND(G52&gt;=0.537,D52&gt;=2.15,A52&gt;=6.2,A52&lt;7.25,D52&gt;=1.55,H52&gt;=6.927,D52&gt;=0.8),5.9,IF(AND(D52&lt;1.45,B52&gt;=2.75,G52&lt;0.735,A52&lt;6.25,D52&gt;=1.2,D52&lt;1.55,H52&gt;=6.927,D52&gt;=0.8),4.6,IF(AND(D52&gt;=1.45,B52&gt;=2.75,G52&lt;0.735,A52&lt;6.25,D52&gt;=1.2,D52&lt;1.55,H52&gt;=6.927,D52&gt;=0.8),4.5,IF(AND(H52&lt;12.582,A52&gt;=6.4,D52&gt;=1.45,A52&gt;=6.25,D52&gt;=1.2,D52&lt;1.55,H52&gt;=6.927,D52&gt;=0.8),4.66,IF(AND(H52&gt;=12.582,A52&gt;=6.4,D52&gt;=1.45,A52&gt;=6.25,D52&gt;=1.2,D52&lt;1.55,H52&gt;=6.927,D52&gt;=0.8),4.9,IF(AND(B52&lt;2.75,G52&lt;0.576,D52&lt;2.15,A52&gt;=6.2,A52&lt;7.25,D52&gt;=1.55,H52&gt;=6.927,D52&gt;=0.8),5.3,IF(AND(G52&gt;=0.395,B52&gt;=2.75,G52&lt;0.576,D52&lt;2.15,A52&gt;=6.2,A52&lt;7.25,D52&gt;=1.55,H52&gt;=6.927,D52&gt;=0.8),5.6,IF(AND(D52&gt;=1.9,G52&lt;0.395,B52&gt;=2.75,G52&lt;0.576,D52&lt;2.15,A52&gt;=6.2,A52&lt;7.25,D52&gt;=1.55,H52&gt;=6.927,D52&gt;=0.8),5.333,IF(AND(B52&lt;2.95,D52&lt;1.9,G52&lt;0.395,B52&gt;=2.75,G52&lt;0.576,D52&lt;2.15,A52&gt;=6.2,A52&lt;7.25,D52&gt;=1.55,H52&gt;=6.927,D52&gt;=0.8),5.6,IF(AND(B52&gt;=2.95,D52&lt;1.9,G52&lt;0.395,B52&gt;=2.75,G52&lt;0.576,D52&lt;2.15,A52&gt;=6.2,A52&lt;7.25,D52&gt;=1.55,H52&gt;=6.927,D52&gt;=0.8),5.5,"shouldnthappen"))))))))))))))))))))))))))))))))))))</f>
        <v>1.3</v>
      </c>
      <c r="AK52" s="1" t="n">
        <f aca="false">IF(AND(H52&lt;5.85,B52&lt;3.65,F52&lt;1.5),1,IF(AND(B52&gt;=3.95,B52&gt;=3.65,F52&lt;1.5),1.433,IF(AND(A52&lt;5.15,F52&lt;2.5,F52&gt;=1.5),3.075,IF(AND(D52&gt;=0.35,H52&gt;=5.85,B52&lt;3.65,F52&lt;1.5),1.5,IF(AND(G52&lt;0.168,B52&lt;3.95,B52&gt;=3.65,F52&lt;1.5),1.7,IF(AND(H52&lt;5.767,A52&lt;7.25,F52&gt;=2.5,F52&gt;=1.5),4.5,IF(AND(D52&lt;1.9,A52&gt;=7.25,F52&gt;=2.5,F52&gt;=1.5),6.3,IF(AND(D52&gt;=1.9,A52&gt;=7.25,F52&gt;=2.5,F52&gt;=1.5),6.575,IF(AND(B52&lt;3.75,G52&gt;=0.168,B52&lt;3.95,B52&gt;=3.65,F52&lt;1.5),1.5,IF(AND(B52&gt;=3.75,G52&gt;=0.168,B52&lt;3.95,B52&gt;=3.65,F52&lt;1.5),1.6,IF(AND(D52&gt;=1.35,A52&lt;6.15,A52&gt;=5.15,F52&lt;2.5,F52&gt;=1.5),4.42,IF(AND(D52&lt;1.4,A52&gt;=6.15,A52&gt;=5.15,F52&lt;2.5,F52&gt;=1.5),4.5,IF(AND(D52&gt;=1.4,A52&gt;=6.15,A52&gt;=5.15,F52&lt;2.5,F52&gt;=1.5),4.675,IF(AND(D52&lt;0.15,H52&lt;11.218,D52&lt;0.35,H52&gt;=5.85,B52&lt;3.65,F52&lt;1.5),1.5,IF(AND(D52&lt;0.15,H52&gt;=11.218,D52&lt;0.35,H52&gt;=5.85,B52&lt;3.65,F52&lt;1.5),1.1,IF(AND(B52&lt;2.7,D52&lt;1.35,A52&lt;6.15,A52&gt;=5.15,F52&lt;2.5,F52&gt;=1.5),3.82,IF(AND(A52&lt;6.15,G52&gt;=0.755,H52&gt;=5.767,A52&lt;7.25,F52&gt;=2.5,F52&gt;=1.5),4.98,IF(AND(A52&gt;=6.15,G52&gt;=0.755,H52&gt;=5.767,A52&lt;7.25,F52&gt;=2.5,F52&gt;=1.5),5.3,IF(AND(B52&lt;3.4,D52&gt;=0.15,H52&lt;11.218,D52&lt;0.35,H52&gt;=5.85,B52&lt;3.65,F52&lt;1.5),1.4,IF(AND(B52&gt;=3.4,D52&gt;=0.15,H52&lt;11.218,D52&lt;0.35,H52&gt;=5.85,B52&lt;3.65,F52&lt;1.5),1.3,IF(AND(H52&lt;11.731,D52&gt;=0.15,H52&gt;=11.218,D52&lt;0.35,H52&gt;=5.85,B52&lt;3.65,F52&lt;1.5),1.2,IF(AND(H52&lt;9.053,B52&gt;=2.7,D52&lt;1.35,A52&lt;6.15,A52&gt;=5.15,F52&lt;2.5,F52&gt;=1.5),3.85,IF(AND(D52&gt;=2.1,B52&lt;2.85,G52&lt;0.755,H52&gt;=5.767,A52&lt;7.25,F52&gt;=2.5,F52&gt;=1.5),5.6,IF(AND(D52&gt;=2.45,B52&gt;=2.85,G52&lt;0.755,H52&gt;=5.767,A52&lt;7.25,F52&gt;=2.5,F52&gt;=1.5),5.8,IF(AND(B52&gt;=3.45,H52&gt;=11.731,D52&gt;=0.15,H52&gt;=11.218,D52&lt;0.35,H52&gt;=5.85,B52&lt;3.65,F52&lt;1.5),1.3,IF(AND(A52&lt;5.9,H52&gt;=9.053,B52&gt;=2.7,D52&lt;1.35,A52&lt;6.15,A52&gt;=5.15,F52&lt;2.5,F52&gt;=1.5),4.3,IF(AND(A52&gt;=5.9,H52&gt;=9.053,B52&gt;=2.7,D52&lt;1.35,A52&lt;6.15,A52&gt;=5.15,F52&lt;2.5,F52&gt;=1.5),4,IF(AND(G52&gt;=0.519,D52&lt;2.1,B52&lt;2.85,G52&lt;0.755,H52&gt;=5.767,A52&lt;7.25,F52&gt;=2.5,F52&gt;=1.5),4.9,IF(AND(A52&gt;=7.05,D52&lt;2.45,B52&gt;=2.85,G52&lt;0.755,H52&gt;=5.767,A52&lt;7.25,F52&gt;=2.5,F52&gt;=1.5),5.8,IF(AND(H52&lt;14.396,B52&lt;3.45,H52&gt;=11.731,D52&gt;=0.15,H52&gt;=11.218,D52&lt;0.35,H52&gt;=5.85,B52&lt;3.65,F52&lt;1.5),1.44,IF(AND(H52&gt;=14.396,B52&lt;3.45,H52&gt;=11.731,D52&gt;=0.15,H52&gt;=11.218,D52&lt;0.35,H52&gt;=5.85,B52&lt;3.65,F52&lt;1.5),1.3,IF(AND(G52&lt;0.282,G52&lt;0.519,D52&lt;2.1,B52&lt;2.85,G52&lt;0.755,H52&gt;=5.767,A52&lt;7.25,F52&gt;=2.5,F52&gt;=1.5),5.1,IF(AND(G52&gt;=0.282,G52&lt;0.519,D52&lt;2.1,B52&lt;2.85,G52&lt;0.755,H52&gt;=5.767,A52&lt;7.25,F52&gt;=2.5,F52&gt;=1.5),5.3,IF(AND(A52&lt;6.4,D52&lt;1.9,A52&lt;7.05,D52&lt;2.45,B52&gt;=2.85,G52&lt;0.755,H52&gt;=5.767,A52&lt;7.25,F52&gt;=2.5,F52&gt;=1.5),5.6,IF(AND(A52&gt;=6.4,D52&lt;1.9,A52&lt;7.05,D52&lt;2.45,B52&gt;=2.85,G52&lt;0.755,H52&gt;=5.767,A52&lt;7.25,F52&gt;=2.5,F52&gt;=1.5),5.5,IF(AND(H52&lt;8.884,D52&gt;=1.9,A52&lt;7.05,D52&lt;2.45,B52&gt;=2.85,G52&lt;0.755,H52&gt;=5.767,A52&lt;7.25,F52&gt;=2.5,F52&gt;=1.5),5.3,IF(AND(H52&gt;=8.884,D52&gt;=1.9,A52&lt;7.05,D52&lt;2.45,B52&gt;=2.85,G52&lt;0.755,H52&gt;=5.767,A52&lt;7.25,F52&gt;=2.5,F52&gt;=1.5),5.52,"shouldnthappen")))))))))))))))))))))))))))))))))))))</f>
        <v>1.4</v>
      </c>
      <c r="AL52" s="1" t="n">
        <f aca="false">IF(AND(H52&lt;5.85,A52&lt;5.05,D52&lt;0.8),1,IF(AND(B52&lt;3.35,A52&gt;=5.05,D52&lt;0.8),1.7,IF(AND(D52&gt;=2.45,F52&gt;=2.5,D52&gt;=0.8),6.05,IF(AND(H52&gt;=11.218,H52&gt;=5.85,A52&lt;5.05,D52&lt;0.8),1.28,IF(AND(G52&gt;=0.948,B52&gt;=3.35,A52&gt;=5.05,D52&lt;0.8),1.7,IF(AND(G52&gt;=0.423,H52&lt;11.218,H52&gt;=5.85,A52&lt;5.05,D52&lt;0.8),1.3,IF(AND(B52&lt;3.6,G52&lt;0.948,B52&gt;=3.35,A52&gt;=5.05,D52&lt;0.8),1.4,IF(AND(H52&lt;10.258,D52&lt;1.15,A52&lt;5.9,F52&lt;2.5,D52&gt;=0.8),3.36,IF(AND(H52&gt;=10.258,D52&lt;1.15,A52&lt;5.9,F52&lt;2.5,D52&gt;=0.8),3.9,IF(AND(A52&lt;5.3,D52&gt;=1.15,A52&lt;5.9,F52&lt;2.5,D52&gt;=0.8),3.9,IF(AND(D52&lt;1.55,B52&lt;2.75,A52&gt;=5.9,F52&lt;2.5,D52&gt;=0.8),4.64,IF(AND(D52&gt;=1.55,B52&lt;2.75,A52&gt;=5.9,F52&lt;2.5,D52&gt;=0.8),5.1,IF(AND(D52&gt;=1.6,B52&gt;=2.75,A52&gt;=5.9,F52&lt;2.5,D52&gt;=0.8),5,IF(AND(H52&lt;5.767,H52&lt;8.598,D52&lt;2.45,F52&gt;=2.5,D52&gt;=0.8),4.5,IF(AND(A52&lt;6.25,H52&gt;=8.598,D52&lt;2.45,F52&gt;=2.5,D52&gt;=0.8),5.02,IF(AND(B52&lt;3.55,G52&lt;0.423,H52&lt;11.218,H52&gt;=5.85,A52&lt;5.05,D52&lt;0.8),1.525,IF(AND(B52&gt;=3.55,G52&lt;0.423,H52&lt;11.218,H52&gt;=5.85,A52&lt;5.05,D52&lt;0.8),1.4,IF(AND(H52&gt;=13.932,B52&gt;=3.6,G52&lt;0.948,B52&gt;=3.35,A52&gt;=5.05,D52&lt;0.8),1.65,IF(AND(G52&gt;=0.652,A52&gt;=5.3,D52&gt;=1.15,A52&lt;5.9,F52&lt;2.5,D52&gt;=0.8),3.8,IF(AND(D52&lt;1.35,D52&lt;1.6,B52&gt;=2.75,A52&gt;=5.9,F52&lt;2.5,D52&gt;=0.8),4.42,IF(AND(H52&lt;6.656,H52&gt;=5.767,H52&lt;8.598,D52&lt;2.45,F52&gt;=2.5,D52&gt;=0.8),5.033,IF(AND(H52&gt;=6.656,H52&gt;=5.767,H52&lt;8.598,D52&lt;2.45,F52&gt;=2.5,D52&gt;=0.8),5.1,IF(AND(G52&gt;=0.885,A52&gt;=6.25,H52&gt;=8.598,D52&lt;2.45,F52&gt;=2.5,D52&gt;=0.8),5.2,IF(AND(H52&lt;6.926,H52&lt;13.932,B52&gt;=3.6,G52&lt;0.948,B52&gt;=3.35,A52&gt;=5.05,D52&lt;0.8),1.433,IF(AND(H52&gt;=6.926,H52&lt;13.932,B52&gt;=3.6,G52&lt;0.948,B52&gt;=3.35,A52&gt;=5.05,D52&lt;0.8),1.5,IF(AND(A52&lt;5.65,G52&lt;0.652,A52&gt;=5.3,D52&gt;=1.15,A52&lt;5.9,F52&lt;2.5,D52&gt;=0.8),4.36,IF(AND(A52&gt;=5.65,G52&lt;0.652,A52&gt;=5.3,D52&gt;=1.15,A52&lt;5.9,F52&lt;2.5,D52&gt;=0.8),4.2,IF(AND(H52&gt;=13.561,D52&gt;=1.35,D52&lt;1.6,B52&gt;=2.75,A52&gt;=5.9,F52&lt;2.5,D52&gt;=0.8),4.767,IF(AND(H52&lt;9.091,G52&lt;0.885,A52&gt;=6.25,H52&gt;=8.598,D52&lt;2.45,F52&gt;=2.5,D52&gt;=0.8),6.3,IF(AND(H52&gt;=12.206,H52&lt;13.561,D52&gt;=1.35,D52&lt;1.6,B52&gt;=2.75,A52&gt;=5.9,F52&lt;2.5,D52&gt;=0.8),4.4,IF(AND(D52&gt;=2.25,H52&gt;=9.091,G52&lt;0.885,A52&gt;=6.25,H52&gt;=8.598,D52&lt;2.45,F52&gt;=2.5,D52&gt;=0.8),5.9,IF(AND(B52&lt;3.05,H52&lt;12.206,H52&lt;13.561,D52&gt;=1.35,D52&lt;1.6,B52&gt;=2.75,A52&gt;=5.9,F52&lt;2.5,D52&gt;=0.8),4.6,IF(AND(B52&gt;=3.05,H52&lt;12.206,H52&lt;13.561,D52&gt;=1.35,D52&lt;1.6,B52&gt;=2.75,A52&gt;=5.9,F52&lt;2.5,D52&gt;=0.8),4.7,IF(AND(G52&gt;=0.596,D52&lt;2.25,H52&gt;=9.091,G52&lt;0.885,A52&gt;=6.25,H52&gt;=8.598,D52&lt;2.45,F52&gt;=2.5,D52&gt;=0.8),5.1,IF(AND(G52&gt;=0.379,G52&lt;0.596,D52&lt;2.25,H52&gt;=9.091,G52&lt;0.885,A52&gt;=6.25,H52&gt;=8.598,D52&lt;2.45,F52&gt;=2.5,D52&gt;=0.8),5.767,IF(AND(D52&lt;2.15,G52&lt;0.379,G52&lt;0.596,D52&lt;2.25,H52&gt;=9.091,G52&lt;0.885,A52&gt;=6.25,H52&gt;=8.598,D52&lt;2.45,F52&gt;=2.5,D52&gt;=0.8),5.4,IF(AND(D52&gt;=2.15,G52&lt;0.379,G52&lt;0.596,D52&lt;2.25,H52&gt;=9.091,G52&lt;0.885,A52&gt;=6.25,H52&gt;=8.598,D52&lt;2.45,F52&gt;=2.5,D52&gt;=0.8),5.6,"shouldnthappen")))))))))))))))))))))))))))))))))))))</f>
        <v>1.3</v>
      </c>
      <c r="AM52" s="1" t="n">
        <f aca="false">IF(AND(H52&lt;5.245,D52&lt;0.8),1,IF(AND(A52&lt;4.5,H52&gt;=5.245,D52&lt;0.8),1.35,IF(AND(D52&gt;=0.5,A52&gt;=4.5,H52&gt;=5.245,D52&lt;0.8),1.6,IF(AND(H52&lt;7.25,B52&lt;2.6,A52&lt;6.15,D52&gt;=0.8),4.375,IF(AND(H52&gt;=7.25,B52&lt;2.6,A52&lt;6.15,D52&gt;=0.8),3.075,IF(AND(H52&lt;13.935,A52&gt;=7.05,A52&gt;=6.15,D52&gt;=0.8),6.067,IF(AND(H52&gt;=13.935,A52&gt;=7.05,A52&gt;=6.15,D52&gt;=0.8),6.525,IF(AND(G52&gt;=0.948,D52&lt;0.5,A52&gt;=4.5,H52&gt;=5.245,D52&lt;0.8),1.7,IF(AND(G52&lt;0.568,D52&gt;=1.55,B52&gt;=2.6,A52&lt;6.15,D52&gt;=0.8),5.1,IF(AND(G52&gt;=0.568,D52&gt;=1.55,B52&gt;=2.6,A52&lt;6.15,D52&gt;=0.8),5,IF(AND(A52&gt;=6.6,B52&gt;=3.15,A52&lt;7.05,A52&gt;=6.15,D52&gt;=0.8),5.78,IF(AND(G52&lt;0.165,G52&lt;0.273,D52&lt;1.55,B52&gt;=2.6,A52&lt;6.15,D52&gt;=0.8),4.1,IF(AND(G52&gt;=0.165,G52&lt;0.273,D52&lt;1.55,B52&gt;=2.6,A52&lt;6.15,D52&gt;=0.8),4.5,IF(AND(D52&lt;1.35,G52&gt;=0.273,D52&lt;1.55,B52&gt;=2.6,A52&lt;6.15,D52&gt;=0.8),4.08,IF(AND(D52&gt;=1.35,G52&gt;=0.273,D52&lt;1.55,B52&gt;=2.6,A52&lt;6.15,D52&gt;=0.8),4.4,IF(AND(D52&lt;1.45,F52&lt;2.5,B52&lt;3.15,A52&lt;7.05,A52&gt;=6.15,D52&gt;=0.8),4.38,IF(AND(D52&gt;=1.45,F52&lt;2.5,B52&lt;3.15,A52&lt;7.05,A52&gt;=6.15,D52&gt;=0.8),4.75,IF(AND(D52&gt;=2.25,F52&gt;=2.5,B52&lt;3.15,A52&lt;7.05,A52&gt;=6.15,D52&gt;=0.8),5.16,IF(AND(H52&lt;11.488,A52&lt;6.6,B52&gt;=3.15,A52&lt;7.05,A52&gt;=6.15,D52&gt;=0.8),6,IF(AND(H52&gt;=14.396,D52&lt;0.25,G52&lt;0.948,D52&lt;0.5,A52&gt;=4.5,H52&gt;=5.245,D52&lt;0.8),1.3,IF(AND(A52&gt;=5.55,D52&gt;=0.25,G52&lt;0.948,D52&lt;0.5,A52&gt;=4.5,H52&gt;=5.245,D52&lt;0.8),1.7,IF(AND(D52&lt;1.85,D52&lt;2.25,F52&gt;=2.5,B52&lt;3.15,A52&lt;7.05,A52&gt;=6.15,D52&gt;=0.8),5.6,IF(AND(G52&lt;0.669,H52&gt;=11.488,A52&lt;6.6,B52&gt;=3.15,A52&lt;7.05,A52&gt;=6.15,D52&gt;=0.8),4.7,IF(AND(G52&gt;=0.669,H52&gt;=11.488,A52&lt;6.6,B52&gt;=3.15,A52&lt;7.05,A52&gt;=6.15,D52&gt;=0.8),5.22,IF(AND(H52&lt;6.543,H52&lt;14.396,D52&lt;0.25,G52&lt;0.948,D52&lt;0.5,A52&gt;=4.5,H52&gt;=5.245,D52&lt;0.8),1.4,IF(AND(A52&lt;4.95,A52&lt;5.55,D52&gt;=0.25,G52&lt;0.948,D52&lt;0.5,A52&gt;=4.5,H52&gt;=5.245,D52&lt;0.8),1.4,IF(AND(A52&gt;=4.95,A52&lt;5.55,D52&gt;=0.25,G52&lt;0.948,D52&lt;0.5,A52&gt;=4.5,H52&gt;=5.245,D52&lt;0.8),1.48,IF(AND(H52&lt;10.667,D52&gt;=1.85,D52&lt;2.25,F52&gt;=2.5,B52&lt;3.15,A52&lt;7.05,A52&gt;=6.15,D52&gt;=0.8),5.25,IF(AND(H52&gt;=10.667,D52&gt;=1.85,D52&lt;2.25,F52&gt;=2.5,B52&lt;3.15,A52&lt;7.05,A52&gt;=6.15,D52&gt;=0.8),5.55,IF(AND(G52&lt;0.063,H52&gt;=6.543,H52&lt;14.396,D52&lt;0.25,G52&lt;0.948,D52&lt;0.5,A52&gt;=4.5,H52&gt;=5.245,D52&lt;0.8),1.4,IF(AND(H52&lt;9.212,G52&gt;=0.063,H52&gt;=6.543,H52&lt;14.396,D52&lt;0.25,G52&lt;0.948,D52&lt;0.5,A52&gt;=4.5,H52&gt;=5.245,D52&lt;0.8),1.475,IF(AND(H52&gt;=9.212,G52&gt;=0.063,H52&gt;=6.543,H52&lt;14.396,D52&lt;0.25,G52&lt;0.948,D52&lt;0.5,A52&gt;=4.5,H52&gt;=5.245,D52&lt;0.8),1.5,"shouldnthappen"))))))))))))))))))))))))))))))))</f>
        <v>1.475</v>
      </c>
      <c r="AN52" s="1" t="n">
        <f aca="false">IF(AND(D52&lt;0.7,A52&gt;=5.55),1.633,IF(AND(G52&lt;0.38,B52&lt;2.8,A52&lt;5.55),4.3,IF(AND(G52&gt;=0.38,B52&lt;2.8,A52&lt;5.55),3.325,IF(AND(D52&gt;=0.35,B52&gt;=2.8,A52&lt;5.55),1.6,IF(AND(B52&gt;=3.4,A52&lt;4.8,D52&lt;0.35,B52&gt;=2.8,A52&lt;5.55),1,IF(AND(H52&gt;=11.789,A52&lt;5.9,D52&lt;1.55,D52&gt;=0.7,A52&gt;=5.55),4.325,IF(AND(F52&gt;=2.5,A52&gt;=5.9,D52&lt;1.55,D52&gt;=0.7,A52&gt;=5.55),5.05,IF(AND(D52&lt;1.9,A52&gt;=7.25,D52&gt;=1.55,D52&gt;=0.7,A52&gt;=5.55),6.3,IF(AND(D52&gt;=1.9,A52&gt;=7.25,D52&gt;=1.55,D52&gt;=0.7,A52&gt;=5.55),6.4,IF(AND(A52&lt;4.35,B52&lt;3.4,A52&lt;4.8,D52&lt;0.35,B52&gt;=2.8,A52&lt;5.55),1.1,IF(AND(G52&gt;=0.934,B52&lt;3.45,A52&gt;=4.8,D52&lt;0.35,B52&gt;=2.8,A52&lt;5.55),1.7,IF(AND(H52&gt;=14.877,B52&gt;=3.45,A52&gt;=4.8,D52&lt;0.35,B52&gt;=2.8,A52&lt;5.55),1.3,IF(AND(B52&lt;2.6,H52&lt;11.789,A52&lt;5.9,D52&lt;1.55,D52&gt;=0.7,A52&gt;=5.55),3.9,IF(AND(B52&gt;=2.6,H52&lt;11.789,A52&lt;5.9,D52&lt;1.55,D52&gt;=0.7,A52&gt;=5.55),4.26,IF(AND(A52&lt;6.6,F52&lt;2.5,A52&gt;=5.9,D52&lt;1.55,D52&gt;=0.7,A52&gt;=5.55),4.625,IF(AND(A52&gt;=6.6,F52&lt;2.5,A52&gt;=5.9,D52&lt;1.55,D52&gt;=0.7,A52&gt;=5.55),4.475,IF(AND(B52&lt;2.6,D52&lt;2.05,A52&lt;7.25,D52&gt;=1.55,D52&gt;=0.7,A52&gt;=5.55),5.8,IF(AND(G52&gt;=0.743,D52&gt;=2.05,A52&lt;7.25,D52&gt;=1.55,D52&gt;=0.7,A52&gt;=5.55),5.1,IF(AND(G52&lt;0.422,A52&gt;=4.35,B52&lt;3.4,A52&lt;4.8,D52&lt;0.35,B52&gt;=2.8,A52&lt;5.55),1.367,IF(AND(G52&gt;=0.422,A52&gt;=4.35,B52&lt;3.4,A52&lt;4.8,D52&lt;0.35,B52&gt;=2.8,A52&lt;5.55),1.3,IF(AND(A52&lt;5.05,G52&lt;0.934,B52&lt;3.45,A52&gt;=4.8,D52&lt;0.35,B52&gt;=2.8,A52&lt;5.55),1.525,IF(AND(A52&gt;=5.05,G52&lt;0.934,B52&lt;3.45,A52&gt;=4.8,D52&lt;0.35,B52&gt;=2.8,A52&lt;5.55),1.5,IF(AND(G52&gt;=0.585,H52&lt;14.877,B52&gt;=3.45,A52&gt;=4.8,D52&lt;0.35,B52&gt;=2.8,A52&lt;5.55),1.54,IF(AND(G52&gt;=0.537,G52&lt;0.743,D52&gt;=2.05,A52&lt;7.25,D52&gt;=1.55,D52&gt;=0.7,A52&gt;=5.55),5.833,IF(AND(D52&gt;=0.25,G52&lt;0.585,H52&lt;14.877,B52&gt;=3.45,A52&gt;=4.8,D52&lt;0.35,B52&gt;=2.8,A52&lt;5.55),1.367,IF(AND(D52&lt;1.75,H52&lt;13.795,B52&gt;=2.6,D52&lt;2.05,A52&lt;7.25,D52&gt;=1.55,D52&gt;=0.7,A52&gt;=5.55),5.45,IF(AND(B52&lt;2.85,H52&gt;=13.795,B52&gt;=2.6,D52&lt;2.05,A52&lt;7.25,D52&gt;=1.55,D52&gt;=0.7,A52&gt;=5.55),5.1,IF(AND(B52&gt;=2.85,H52&gt;=13.795,B52&gt;=2.6,D52&lt;2.05,A52&lt;7.25,D52&gt;=1.55,D52&gt;=0.7,A52&gt;=5.55),4.82,IF(AND(G52&lt;0.353,G52&lt;0.537,G52&lt;0.743,D52&gt;=2.05,A52&lt;7.25,D52&gt;=1.55,D52&gt;=0.7,A52&gt;=5.55),5.425,IF(AND(G52&gt;=0.353,G52&lt;0.537,G52&lt;0.743,D52&gt;=2.05,A52&lt;7.25,D52&gt;=1.55,D52&gt;=0.7,A52&gt;=5.55),5.62,IF(AND(G52&lt;0.311,D52&lt;0.25,G52&lt;0.585,H52&lt;14.877,B52&gt;=3.45,A52&gt;=4.8,D52&lt;0.35,B52&gt;=2.8,A52&lt;5.55),1.5,IF(AND(G52&gt;=0.311,D52&lt;0.25,G52&lt;0.585,H52&lt;14.877,B52&gt;=3.45,A52&gt;=4.8,D52&lt;0.35,B52&gt;=2.8,A52&lt;5.55),1.4,IF(AND(B52&gt;=3.1,D52&gt;=1.75,H52&lt;13.795,B52&gt;=2.6,D52&lt;2.05,A52&lt;7.25,D52&gt;=1.55,D52&gt;=0.7,A52&gt;=5.55),5.1,IF(AND(B52&lt;2.85,B52&lt;3.1,D52&gt;=1.75,H52&lt;13.795,B52&gt;=2.6,D52&lt;2.05,A52&lt;7.25,D52&gt;=1.55,D52&gt;=0.7,A52&gt;=5.55),5.2,IF(AND(B52&gt;=2.85,B52&lt;3.1,D52&gt;=1.75,H52&lt;13.795,B52&gt;=2.6,D52&lt;2.05,A52&lt;7.25,D52&gt;=1.55,D52&gt;=0.7,A52&gt;=5.55),5.2,"shouldnthappen")))))))))))))))))))))))))))))))))))</f>
        <v>1.525</v>
      </c>
      <c r="AO52" s="1" t="n">
        <f aca="false">IF(AND(H52&gt;=14.529,G52&lt;0.633,D52&lt;0.8),1.3,IF(AND(A52&lt;5.05,G52&gt;=0.633,D52&lt;0.8),1.35,IF(AND(H52&gt;=14.379,H52&lt;14.529,G52&lt;0.633,D52&lt;0.8),1.7,IF(AND(B52&lt;3.35,A52&gt;=5.05,G52&gt;=0.633,D52&lt;0.8),1.7,IF(AND(D52&gt;=1.45,A52&lt;5.95,F52&lt;2.5,D52&gt;=0.8),4.5,IF(AND(D52&lt;1.35,A52&gt;=5.95,F52&lt;2.5,D52&gt;=0.8),4,IF(AND(D52&lt;1.85,G52&gt;=0.845,F52&gt;=2.5,D52&gt;=0.8),4.8,IF(AND(B52&gt;=4.3,H52&lt;14.379,H52&lt;14.529,G52&lt;0.633,D52&lt;0.8),1.5,IF(AND(A52&lt;5.25,B52&gt;=3.35,A52&gt;=5.05,G52&gt;=0.633,D52&lt;0.8),1.55,IF(AND(A52&gt;=5.25,B52&gt;=3.35,A52&gt;=5.05,G52&gt;=0.633,D52&lt;0.8),1.633,IF(AND(A52&lt;5.05,D52&lt;1.45,A52&lt;5.95,F52&lt;2.5,D52&gt;=0.8),3.3,IF(AND(G52&lt;0.293,D52&gt;=1.35,A52&gt;=5.95,F52&lt;2.5,D52&gt;=0.8),5,IF(AND(A52&gt;=6.6,D52&lt;2.05,G52&lt;0.845,F52&gt;=2.5,D52&gt;=0.8),5.8,IF(AND(B52&lt;3.05,D52&gt;=2.05,G52&lt;0.845,F52&gt;=2.5,D52&gt;=0.8),6.15,IF(AND(B52&lt;2.9,D52&gt;=1.85,G52&gt;=0.845,F52&gt;=2.5,D52&gt;=0.8),5.1,IF(AND(B52&gt;=2.9,D52&gt;=1.85,G52&gt;=0.845,F52&gt;=2.5,D52&gt;=0.8),5.2,IF(AND(B52&gt;=3.8,B52&lt;4.3,H52&lt;14.379,H52&lt;14.529,G52&lt;0.633,D52&lt;0.8),1.333,IF(AND(A52&lt;6.25,G52&gt;=0.293,D52&gt;=1.35,A52&gt;=5.95,F52&lt;2.5,D52&gt;=0.8),4.6,IF(AND(H52&lt;10.351,A52&lt;6.6,D52&lt;2.05,G52&lt;0.845,F52&gt;=2.5,D52&gt;=0.8),5.4,IF(AND(G52&gt;=0.364,B52&gt;=3.05,D52&gt;=2.05,G52&lt;0.845,F52&gt;=2.5,D52&gt;=0.8),5.66,IF(AND(G52&gt;=0.447,B52&lt;3.8,B52&lt;4.3,H52&lt;14.379,H52&lt;14.529,G52&lt;0.633,D52&lt;0.8),1.3,IF(AND(H52&lt;6.247,A52&lt;5.65,A52&gt;=5.05,D52&lt;1.45,A52&lt;5.95,F52&lt;2.5,D52&gt;=0.8),4.033,IF(AND(D52&lt;1.25,A52&gt;=5.65,A52&gt;=5.05,D52&lt;1.45,A52&lt;5.95,F52&lt;2.5,D52&gt;=0.8),3.88,IF(AND(D52&gt;=1.25,A52&gt;=5.65,A52&gt;=5.05,D52&lt;1.45,A52&lt;5.95,F52&lt;2.5,D52&gt;=0.8),4.35,IF(AND(B52&lt;2.65,A52&gt;=6.25,G52&gt;=0.293,D52&gt;=1.35,A52&gt;=5.95,F52&lt;2.5,D52&gt;=0.8),4.9,IF(AND(B52&lt;2.75,H52&gt;=10.351,A52&lt;6.6,D52&lt;2.05,G52&lt;0.845,F52&gt;=2.5,D52&gt;=0.8),5.1,IF(AND(B52&gt;=2.75,H52&gt;=10.351,A52&lt;6.6,D52&lt;2.05,G52&lt;0.845,F52&gt;=2.5,D52&gt;=0.8),4.95,IF(AND(B52&lt;3.15,G52&lt;0.364,B52&gt;=3.05,D52&gt;=2.05,G52&lt;0.845,F52&gt;=2.5,D52&gt;=0.8),5.28,IF(AND(B52&gt;=3.15,G52&lt;0.364,B52&gt;=3.05,D52&gt;=2.05,G52&lt;0.845,F52&gt;=2.5,D52&gt;=0.8),5.5,IF(AND(H52&lt;9.212,G52&lt;0.447,B52&lt;3.8,B52&lt;4.3,H52&lt;14.379,H52&lt;14.529,G52&lt;0.633,D52&lt;0.8),1.4,IF(AND(G52&lt;0.356,H52&gt;=6.247,A52&lt;5.65,A52&gt;=5.05,D52&lt;1.45,A52&lt;5.95,F52&lt;2.5,D52&gt;=0.8),4.2,IF(AND(B52&lt;3,B52&gt;=2.65,A52&gt;=6.25,G52&gt;=0.293,D52&gt;=1.35,A52&gt;=5.95,F52&lt;2.5,D52&gt;=0.8),4.6,IF(AND(B52&gt;=3,B52&gt;=2.65,A52&gt;=6.25,G52&gt;=0.293,D52&gt;=1.35,A52&gt;=5.95,F52&lt;2.5,D52&gt;=0.8),4.7,IF(AND(A52&lt;5.05,H52&gt;=9.212,G52&lt;0.447,B52&lt;3.8,B52&lt;4.3,H52&lt;14.379,H52&lt;14.529,G52&lt;0.633,D52&lt;0.8),1.533,IF(AND(A52&gt;=5.05,H52&gt;=9.212,G52&lt;0.447,B52&lt;3.8,B52&lt;4.3,H52&lt;14.379,H52&lt;14.529,G52&lt;0.633,D52&lt;0.8),1.425,IF(AND(A52&lt;5.35,G52&gt;=0.356,H52&gt;=6.247,A52&lt;5.65,A52&gt;=5.05,D52&lt;1.45,A52&lt;5.95,F52&lt;2.5,D52&gt;=0.8),3.9,IF(AND(A52&gt;=5.35,G52&gt;=0.356,H52&gt;=6.247,A52&lt;5.65,A52&gt;=5.05,D52&lt;1.45,A52&lt;5.95,F52&lt;2.5,D52&gt;=0.8),3.72,"shouldnthappen")))))))))))))))))))))))))))))))))))))</f>
        <v>1.35</v>
      </c>
      <c r="AP52" s="1" t="n">
        <f aca="false">IF(AND(F52&gt;=1.5,A52&lt;5.55),3.84,IF(AND(G52&gt;=0.52,A52&lt;4.75,F52&lt;1.5,A52&lt;5.55),1.16,IF(AND(A52&lt;5.65,A52&lt;5.85,D52&lt;1.55,A52&gt;=5.55),4.2,IF(AND(A52&gt;=5.65,A52&lt;5.85,D52&lt;1.55,A52&gt;=5.55),3.167,IF(AND(G52&gt;=0.798,A52&gt;=5.85,D52&lt;1.55,A52&gt;=5.55),4,IF(AND(F52&lt;2.5,H52&lt;14.1,D52&gt;=1.55,A52&gt;=5.55),4.84,IF(AND(A52&lt;7.2,H52&gt;=14.1,D52&gt;=1.55,A52&gt;=5.55),5.633,IF(AND(A52&gt;=7.2,H52&gt;=14.1,D52&gt;=1.55,A52&gt;=5.55),6.6,IF(AND(G52&lt;0.161,G52&lt;0.52,A52&lt;4.75,F52&lt;1.5,A52&lt;5.55),1.5,IF(AND(D52&gt;=0.5,G52&lt;0.676,A52&gt;=4.75,F52&lt;1.5,A52&lt;5.55),1.6,IF(AND(H52&lt;11.016,G52&gt;=0.676,A52&gt;=4.75,F52&lt;1.5,A52&lt;5.55),1.75,IF(AND(G52&lt;0.209,G52&lt;0.798,A52&gt;=5.85,D52&lt;1.55,A52&gt;=5.55),4.5,IF(AND(G52&gt;=0.74,F52&gt;=2.5,H52&lt;14.1,D52&gt;=1.55,A52&gt;=5.55),6.225,IF(AND(B52&lt;2.95,G52&gt;=0.161,G52&lt;0.52,A52&lt;4.75,F52&lt;1.5,A52&lt;5.55),1.4,IF(AND(B52&gt;=2.95,G52&gt;=0.161,G52&lt;0.52,A52&lt;4.75,F52&lt;1.5,A52&lt;5.55),1.34,IF(AND(B52&lt;3.15,D52&lt;0.5,G52&lt;0.676,A52&gt;=4.75,F52&lt;1.5,A52&lt;5.55),1.52,IF(AND(D52&lt;0.25,H52&gt;=11.016,G52&gt;=0.676,A52&gt;=4.75,F52&lt;1.5,A52&lt;5.55),1.567,IF(AND(D52&gt;=0.25,H52&gt;=11.016,G52&gt;=0.676,A52&gt;=4.75,F52&lt;1.5,A52&lt;5.55),1.5,IF(AND(H52&lt;7.47,G52&gt;=0.209,G52&lt;0.798,A52&gt;=5.85,D52&lt;1.55,A52&gt;=5.55),5.05,IF(AND(B52&lt;2.85,G52&lt;0.74,F52&gt;=2.5,H52&lt;14.1,D52&gt;=1.55,A52&gt;=5.55),5.35,IF(AND(B52&lt;3.3,B52&gt;=3.15,D52&lt;0.5,G52&lt;0.676,A52&gt;=4.75,F52&lt;1.5,A52&lt;5.55),1.2,IF(AND(D52&lt;1.45,H52&gt;=7.47,G52&gt;=0.209,G52&lt;0.798,A52&gt;=5.85,D52&lt;1.55,A52&gt;=5.55),4.66,IF(AND(D52&gt;=1.45,H52&gt;=7.47,G52&gt;=0.209,G52&lt;0.798,A52&gt;=5.85,D52&lt;1.55,A52&gt;=5.55),4.64,IF(AND(A52&gt;=7.05,B52&gt;=2.85,G52&lt;0.74,F52&gt;=2.5,H52&lt;14.1,D52&gt;=1.55,A52&gt;=5.55),5.8,IF(AND(B52&gt;=3.25,A52&lt;7.05,B52&gt;=2.85,G52&lt;0.74,F52&gt;=2.5,H52&lt;14.1,D52&gt;=1.55,A52&gt;=5.55),5.7,IF(AND(H52&gt;=13.641,D52&lt;0.25,B52&gt;=3.3,B52&gt;=3.15,D52&lt;0.5,G52&lt;0.676,A52&gt;=4.75,F52&lt;1.5,A52&lt;5.55),1.3,IF(AND(D52&lt;0.35,D52&gt;=0.25,B52&gt;=3.3,B52&gt;=3.15,D52&lt;0.5,G52&lt;0.676,A52&gt;=4.75,F52&lt;1.5,A52&lt;5.55),1.367,IF(AND(D52&gt;=0.35,D52&gt;=0.25,B52&gt;=3.3,B52&gt;=3.15,D52&lt;0.5,G52&lt;0.676,A52&gt;=4.75,F52&lt;1.5,A52&lt;5.55),1.3,IF(AND(A52&lt;6.35,B52&lt;3.25,A52&lt;7.05,B52&gt;=2.85,G52&lt;0.74,F52&gt;=2.5,H52&lt;14.1,D52&gt;=1.55,A52&gt;=5.55),5.6,IF(AND(A52&gt;=6.35,B52&lt;3.25,A52&lt;7.05,B52&gt;=2.85,G52&lt;0.74,F52&gt;=2.5,H52&lt;14.1,D52&gt;=1.55,A52&gt;=5.55),5.325,IF(AND(A52&lt;5.1,H52&lt;13.641,D52&lt;0.25,B52&gt;=3.3,B52&gt;=3.15,D52&lt;0.5,G52&lt;0.676,A52&gt;=4.75,F52&lt;1.5,A52&lt;5.55),1.4,IF(AND(H52&gt;=11.031,A52&gt;=5.1,H52&lt;13.641,D52&lt;0.25,B52&gt;=3.3,B52&gt;=3.15,D52&lt;0.5,G52&lt;0.676,A52&gt;=4.75,F52&lt;1.5,A52&lt;5.55),1.4,IF(AND(A52&lt;5.45,H52&lt;11.031,A52&gt;=5.1,H52&lt;13.641,D52&lt;0.25,B52&gt;=3.3,B52&gt;=3.15,D52&lt;0.5,G52&lt;0.676,A52&gt;=4.75,F52&lt;1.5,A52&lt;5.55),1.5,IF(AND(A52&gt;=5.45,H52&lt;11.031,A52&gt;=5.1,H52&lt;13.641,D52&lt;0.25,B52&gt;=3.3,B52&gt;=3.15,D52&lt;0.5,G52&lt;0.676,A52&gt;=4.75,F52&lt;1.5,A52&lt;5.55),1.4,"shouldnthappen"))))))))))))))))))))))))))))))))))</f>
        <v>1.75</v>
      </c>
      <c r="AQ52" s="1" t="n">
        <f aca="false">IF(AND(H52&lt;6.926,D52&gt;=0.35,F52&lt;1.5),1.9,IF(AND(G52&gt;=0.869,D52&gt;=1.75,F52&gt;=1.5),5.15,IF(AND(A52&lt;4.35,A52&lt;5.05,D52&lt;0.35,F52&lt;1.5),1.1,IF(AND(H52&lt;6.089,A52&gt;=5.05,D52&lt;0.35,F52&lt;1.5),1.7,IF(AND(H52&gt;=13.089,H52&gt;=6.926,D52&gt;=0.35,F52&lt;1.5),1.3,IF(AND(G52&lt;0.695,D52&lt;1.15,D52&lt;1.75,F52&gt;=1.5),3.62,IF(AND(G52&gt;=0.695,D52&lt;1.15,D52&lt;1.75,F52&gt;=1.5),3,IF(AND(G52&gt;=0.585,H52&gt;=6.089,A52&gt;=5.05,D52&lt;0.35,F52&lt;1.5),1.5,IF(AND(H52&lt;9.582,H52&lt;13.089,H52&gt;=6.926,D52&gt;=0.35,F52&lt;1.5),1.5,IF(AND(H52&gt;=9.582,H52&lt;13.089,H52&gt;=6.926,D52&gt;=0.35,F52&lt;1.5),1.6,IF(AND(D52&lt;1.35,H52&lt;9.349,D52&gt;=1.15,D52&lt;1.75,F52&gt;=1.5),3.867,IF(AND(D52&lt;2.05,A52&lt;7.05,G52&lt;0.869,D52&gt;=1.75,F52&gt;=1.5),4.9,IF(AND(B52&gt;=3.3,A52&gt;=7.05,G52&lt;0.869,D52&gt;=1.75,F52&gt;=1.5),6.1,IF(AND(G52&lt;0.347,H52&lt;11.218,A52&gt;=4.35,A52&lt;5.05,D52&lt;0.35,F52&lt;1.5),1.4,IF(AND(G52&gt;=0.347,H52&lt;11.218,A52&gt;=4.35,A52&lt;5.05,D52&lt;0.35,F52&lt;1.5),1.5,IF(AND(G52&gt;=0.265,H52&gt;=11.218,A52&gt;=4.35,A52&lt;5.05,D52&lt;0.35,F52&lt;1.5),1.45,IF(AND(A52&gt;=5.4,G52&lt;0.585,H52&gt;=6.089,A52&gt;=5.05,D52&lt;0.35,F52&lt;1.5),1.35,IF(AND(B52&gt;=2.9,D52&gt;=1.35,H52&lt;9.349,D52&gt;=1.15,D52&lt;1.75,F52&gt;=1.5),4.6,IF(AND(D52&gt;=1.35,A52&lt;6.15,H52&gt;=9.349,D52&gt;=1.15,D52&lt;1.75,F52&gt;=1.5),4.54,IF(AND(H52&lt;10.927,A52&gt;=6.15,H52&gt;=9.349,D52&gt;=1.15,D52&lt;1.75,F52&gt;=1.5),4.3,IF(AND(G52&lt;0.512,D52&gt;=2.05,A52&lt;7.05,G52&lt;0.869,D52&gt;=1.75,F52&gt;=1.5),5.533,IF(AND(G52&gt;=0.512,D52&gt;=2.05,A52&lt;7.05,G52&lt;0.869,D52&gt;=1.75,F52&gt;=1.5),5.88,IF(AND(H52&lt;11.551,B52&lt;3.3,A52&gt;=7.05,G52&lt;0.869,D52&gt;=1.75,F52&gt;=1.5),6.3,IF(AND(G52&lt;0.227,G52&lt;0.265,H52&gt;=11.218,A52&gt;=4.35,A52&lt;5.05,D52&lt;0.35,F52&lt;1.5),1.4,IF(AND(G52&gt;=0.227,G52&lt;0.265,H52&gt;=11.218,A52&gt;=4.35,A52&lt;5.05,D52&lt;0.35,F52&lt;1.5),1.26,IF(AND(H52&lt;11.031,A52&lt;5.4,G52&lt;0.585,H52&gt;=6.089,A52&gt;=5.05,D52&lt;0.35,F52&lt;1.5),1.5,IF(AND(H52&gt;=11.031,A52&lt;5.4,G52&lt;0.585,H52&gt;=6.089,A52&gt;=5.05,D52&lt;0.35,F52&lt;1.5),1.4,IF(AND(A52&lt;5.45,B52&lt;2.9,D52&gt;=1.35,H52&lt;9.349,D52&gt;=1.15,D52&lt;1.75,F52&gt;=1.5),4.5,IF(AND(A52&lt;5.9,D52&lt;1.35,A52&lt;6.15,H52&gt;=9.349,D52&gt;=1.15,D52&lt;1.75,F52&gt;=1.5),4.2,IF(AND(A52&gt;=5.9,D52&lt;1.35,A52&lt;6.15,H52&gt;=9.349,D52&gt;=1.15,D52&lt;1.75,F52&gt;=1.5),4,IF(AND(A52&gt;=6.75,H52&gt;=10.927,A52&gt;=6.15,H52&gt;=9.349,D52&gt;=1.15,D52&lt;1.75,F52&gt;=1.5),4.767,IF(AND(B52&lt;2.9,H52&gt;=11.551,B52&lt;3.3,A52&gt;=7.05,G52&lt;0.869,D52&gt;=1.75,F52&gt;=1.5),6.7,IF(AND(B52&gt;=2.9,H52&gt;=11.551,B52&lt;3.3,A52&gt;=7.05,G52&lt;0.869,D52&gt;=1.75,F52&gt;=1.5),6.6,IF(AND(B52&lt;2.45,A52&gt;=5.45,B52&lt;2.9,D52&gt;=1.35,H52&lt;9.349,D52&gt;=1.15,D52&lt;1.75,F52&gt;=1.5),5,IF(AND(B52&gt;=2.45,A52&gt;=5.45,B52&lt;2.9,D52&gt;=1.35,H52&lt;9.349,D52&gt;=1.15,D52&lt;1.75,F52&gt;=1.5),5.1,IF(AND(H52&lt;11.166,A52&lt;6.75,H52&gt;=10.927,A52&gt;=6.15,H52&gt;=9.349,D52&gt;=1.15,D52&lt;1.75,F52&gt;=1.5),4.9,IF(AND(G52&lt;0.228,H52&gt;=11.166,A52&lt;6.75,H52&gt;=10.927,A52&gt;=6.15,H52&gt;=9.349,D52&gt;=1.15,D52&lt;1.75,F52&gt;=1.5),4.7,IF(AND(H52&lt;13.531,G52&gt;=0.228,H52&gt;=11.166,A52&lt;6.75,H52&gt;=10.927,A52&gt;=6.15,H52&gt;=9.349,D52&gt;=1.15,D52&lt;1.75,F52&gt;=1.5),4.4,IF(AND(H52&gt;=13.531,G52&gt;=0.228,H52&gt;=11.166,A52&lt;6.75,H52&gt;=10.927,A52&gt;=6.15,H52&gt;=9.349,D52&gt;=1.15,D52&lt;1.75,F52&gt;=1.5),4.6,"shouldnthappen")))))))))))))))))))))))))))))))))))))))</f>
        <v>1.5</v>
      </c>
      <c r="AR52" s="1" t="n">
        <f aca="false">IF(AND(G52&gt;=0.93,B52&lt;3.65,F52&lt;1.5),1.7,IF(AND(H52&lt;6.542,B52&gt;=3.65,F52&lt;1.5),1.767,IF(AND(A52&gt;=7.05,D52&gt;=1.55,F52&gt;=1.5),6.3,IF(AND(G52&lt;0.123,H52&gt;=6.542,B52&gt;=3.65,F52&lt;1.5),1.367,IF(AND(A52&lt;5.15,A52&lt;5.65,D52&lt;1.55,F52&gt;=1.5),3.15,IF(AND(A52&lt;4.8,G52&gt;=0.447,G52&lt;0.93,B52&lt;3.65,F52&lt;1.5),1.24,IF(AND(A52&gt;=4.8,G52&gt;=0.447,G52&lt;0.93,B52&lt;3.65,F52&lt;1.5),1.4,IF(AND(G52&lt;0.151,G52&gt;=0.123,H52&gt;=6.542,B52&gt;=3.65,F52&lt;1.5),1.7,IF(AND(G52&gt;=0.151,G52&gt;=0.123,H52&gt;=6.542,B52&gt;=3.65,F52&lt;1.5),1.5,IF(AND(D52&gt;=1.45,A52&gt;=5.15,A52&lt;5.65,D52&lt;1.55,F52&gt;=1.5),4.5,IF(AND(B52&lt;2.65,D52&gt;=1.35,A52&gt;=5.65,D52&lt;1.55,F52&gt;=1.5),4.9,IF(AND(G52&lt;0.527,F52&lt;2.5,A52&lt;7.05,D52&gt;=1.55,F52&gt;=1.5),5.075,IF(AND(G52&gt;=0.527,F52&lt;2.5,A52&lt;7.05,D52&gt;=1.55,F52&gt;=1.5),4.7,IF(AND(A52&lt;4.65,G52&lt;0.265,G52&lt;0.447,G52&lt;0.93,B52&lt;3.65,F52&lt;1.5),1.42,IF(AND(G52&lt;0.3,G52&gt;=0.265,G52&lt;0.447,G52&lt;0.93,B52&lt;3.65,F52&lt;1.5),1.6,IF(AND(G52&gt;=0.3,G52&gt;=0.265,G52&lt;0.447,G52&lt;0.93,B52&lt;3.65,F52&lt;1.5),1.4,IF(AND(G52&lt;0.356,D52&lt;1.45,A52&gt;=5.15,A52&lt;5.65,D52&lt;1.55,F52&gt;=1.5),4.125,IF(AND(D52&lt;1.1,A52&lt;6.2,D52&lt;1.35,A52&gt;=5.65,D52&lt;1.55,F52&gt;=1.5),4.1,IF(AND(D52&gt;=1.1,A52&lt;6.2,D52&lt;1.35,A52&gt;=5.65,D52&lt;1.55,F52&gt;=1.5),4.175,IF(AND(H52&gt;=13.433,A52&gt;=6.2,D52&lt;1.35,A52&gt;=5.65,D52&lt;1.55,F52&gt;=1.5),4.6,IF(AND(G52&lt;0.437,B52&gt;=2.65,D52&gt;=1.35,A52&gt;=5.65,D52&lt;1.55,F52&gt;=1.5),4.625,IF(AND(G52&gt;=0.437,B52&gt;=2.65,D52&gt;=1.35,A52&gt;=5.65,D52&lt;1.55,F52&gt;=1.5),4.75,IF(AND(B52&gt;=3.15,H52&lt;11.146,F52&gt;=2.5,A52&lt;7.05,D52&gt;=1.55,F52&gt;=1.5),5.667,IF(AND(B52&lt;2.65,H52&gt;=11.146,F52&gt;=2.5,A52&lt;7.05,D52&gt;=1.55,F52&gt;=1.5),5.8,IF(AND(B52&lt;3.3,A52&gt;=4.65,G52&lt;0.265,G52&lt;0.447,G52&lt;0.93,B52&lt;3.65,F52&lt;1.5),1.32,IF(AND(B52&gt;=3.3,A52&gt;=4.65,G52&lt;0.265,G52&lt;0.447,G52&lt;0.93,B52&lt;3.65,F52&lt;1.5),1.425,IF(AND(B52&lt;2.8,G52&gt;=0.356,D52&lt;1.45,A52&gt;=5.15,A52&lt;5.65,D52&lt;1.55,F52&gt;=1.5),3.86,IF(AND(B52&gt;=2.8,G52&gt;=0.356,D52&lt;1.45,A52&gt;=5.15,A52&lt;5.65,D52&lt;1.55,F52&gt;=1.5),3.6,IF(AND(B52&lt;2.6,H52&lt;13.433,A52&gt;=6.2,D52&lt;1.35,A52&gt;=5.65,D52&lt;1.55,F52&gt;=1.5),4.4,IF(AND(B52&gt;=2.6,H52&lt;13.433,A52&gt;=6.2,D52&lt;1.35,A52&gt;=5.65,D52&lt;1.55,F52&gt;=1.5),4.3,IF(AND(G52&lt;0.151,B52&lt;3.15,H52&lt;11.146,F52&gt;=2.5,A52&lt;7.05,D52&gt;=1.55,F52&gt;=1.5),5.5,IF(AND(H52&lt;15.52,B52&gt;=2.65,H52&gt;=11.146,F52&gt;=2.5,A52&lt;7.05,D52&gt;=1.55,F52&gt;=1.5),5.4,IF(AND(H52&gt;=15.52,B52&gt;=2.65,H52&gt;=11.146,F52&gt;=2.5,A52&lt;7.05,D52&gt;=1.55,F52&gt;=1.5),5.733,IF(AND(H52&lt;10.74,G52&gt;=0.151,B52&lt;3.15,H52&lt;11.146,F52&gt;=2.5,A52&lt;7.05,D52&gt;=1.55,F52&gt;=1.5),5.12,IF(AND(H52&gt;=10.74,G52&gt;=0.151,B52&lt;3.15,H52&lt;11.146,F52&gt;=2.5,A52&lt;7.05,D52&gt;=1.55,F52&gt;=1.5),4.9,"shouldnthappen")))))))))))))))))))))))))))))))))))</f>
        <v>1.4</v>
      </c>
      <c r="AS52" s="1" t="n">
        <f aca="false">IF(AND(F52&gt;=1.5,A52&lt;5.55),4.18,IF(AND(F52&gt;=2.5,B52&lt;2.75,A52&gt;=5.55),5.38,IF(AND(G52&gt;=0.587,B52&lt;3.75,F52&lt;1.5,A52&lt;5.55),1.48,IF(AND(H52&lt;6.51,B52&gt;=3.75,F52&lt;1.5,A52&lt;5.55),1.9,IF(AND(H52&gt;=6.51,B52&gt;=3.75,F52&lt;1.5,A52&lt;5.55),1.425,IF(AND(G52&gt;=0.868,F52&lt;2.5,B52&lt;2.75,A52&gt;=5.55),4.65,IF(AND(F52&lt;1.5,D52&lt;1.55,B52&gt;=2.75,A52&gt;=5.55),1.7,IF(AND(G52&gt;=0.857,D52&gt;=1.55,B52&gt;=2.75,A52&gt;=5.55),5.033,IF(AND(G52&gt;=0.518,G52&lt;0.587,B52&lt;3.75,F52&lt;1.5,A52&lt;5.55),1,IF(AND(D52&lt;1.05,G52&lt;0.868,F52&lt;2.5,B52&lt;2.75,A52&gt;=5.55),3.5,IF(AND(G52&lt;0.404,D52&gt;=1.05,G52&lt;0.868,F52&lt;2.5,B52&lt;2.75,A52&gt;=5.55),4.2,IF(AND(G52&gt;=0.404,D52&gt;=1.05,G52&lt;0.868,F52&lt;2.5,B52&lt;2.75,A52&gt;=5.55),3.94,IF(AND(F52&lt;2.5,B52&lt;2.95,F52&gt;=1.5,D52&lt;1.55,B52&gt;=2.75,A52&gt;=5.55),4.68,IF(AND(F52&gt;=2.5,B52&lt;2.95,F52&gt;=1.5,D52&lt;1.55,B52&gt;=2.75,A52&gt;=5.55),5.1,IF(AND(H52&lt;10.883,B52&gt;=2.95,F52&gt;=1.5,D52&lt;1.55,B52&gt;=2.75,A52&gt;=5.55),4.15,IF(AND(H52&gt;=10.883,B52&gt;=2.95,F52&gt;=1.5,D52&lt;1.55,B52&gt;=2.75,A52&gt;=5.55),4.5,IF(AND(H52&gt;=14.1,D52&lt;2.05,G52&lt;0.857,D52&gt;=1.55,B52&gt;=2.75,A52&gt;=5.55),6.6,IF(AND(G52&lt;0.063,B52&lt;3.15,G52&lt;0.518,G52&lt;0.587,B52&lt;3.75,F52&lt;1.5,A52&lt;5.55),1.4,IF(AND(G52&gt;=0.063,B52&lt;3.15,G52&lt;0.518,G52&lt;0.587,B52&lt;3.75,F52&lt;1.5,A52&lt;5.55),1.5,IF(AND(H52&gt;=10.563,B52&gt;=3.15,G52&lt;0.518,G52&lt;0.587,B52&lt;3.75,F52&lt;1.5,A52&lt;5.55),1.325,IF(AND(B52&lt;2.95,H52&lt;14.1,D52&lt;2.05,G52&lt;0.857,D52&gt;=1.55,B52&gt;=2.75,A52&gt;=5.55),6.125,IF(AND(A52&lt;6.65,G52&lt;0.364,D52&gt;=2.05,G52&lt;0.857,D52&gt;=1.55,B52&gt;=2.75,A52&gt;=5.55),5.45,IF(AND(G52&gt;=0.774,G52&gt;=0.364,D52&gt;=2.05,G52&lt;0.857,D52&gt;=1.55,B52&gt;=2.75,A52&gt;=5.55),5.4,IF(AND(H52&gt;=9.279,H52&lt;10.563,B52&gt;=3.15,G52&lt;0.518,G52&lt;0.587,B52&lt;3.75,F52&lt;1.5,A52&lt;5.55),1.475,IF(AND(D52&lt;1.65,B52&gt;=2.95,H52&lt;14.1,D52&lt;2.05,G52&lt;0.857,D52&gt;=1.55,B52&gt;=2.75,A52&gt;=5.55),5.8,IF(AND(B52&lt;3.15,A52&gt;=6.65,G52&lt;0.364,D52&gt;=2.05,G52&lt;0.857,D52&gt;=1.55,B52&gt;=2.75,A52&gt;=5.55),5.3,IF(AND(B52&gt;=3.15,A52&gt;=6.65,G52&lt;0.364,D52&gt;=2.05,G52&lt;0.857,D52&gt;=1.55,B52&gt;=2.75,A52&gt;=5.55),5.7,IF(AND(A52&gt;=6.75,G52&lt;0.774,G52&gt;=0.364,D52&gt;=2.05,G52&lt;0.857,D52&gt;=1.55,B52&gt;=2.75,A52&gt;=5.55),5.9,IF(AND(G52&lt;0.417,H52&lt;9.279,H52&lt;10.563,B52&gt;=3.15,G52&lt;0.518,G52&lt;0.587,B52&lt;3.75,F52&lt;1.5,A52&lt;5.55),1.4,IF(AND(G52&gt;=0.417,H52&lt;9.279,H52&lt;10.563,B52&gt;=3.15,G52&lt;0.518,G52&lt;0.587,B52&lt;3.75,F52&lt;1.5,A52&lt;5.55),1.3,IF(AND(A52&lt;6.3,D52&gt;=1.65,B52&gt;=2.95,H52&lt;14.1,D52&lt;2.05,G52&lt;0.857,D52&gt;=1.55,B52&gt;=2.75,A52&gt;=5.55),4.9,IF(AND(A52&gt;=6.3,D52&gt;=1.65,B52&gt;=2.95,H52&lt;14.1,D52&lt;2.05,G52&lt;0.857,D52&gt;=1.55,B52&gt;=2.75,A52&gt;=5.55),5.3,IF(AND(G52&gt;=0.657,A52&lt;6.75,G52&lt;0.774,G52&gt;=0.364,D52&gt;=2.05,G52&lt;0.857,D52&gt;=1.55,B52&gt;=2.75,A52&gt;=5.55),6,IF(AND(B52&lt;3.2,G52&lt;0.657,A52&lt;6.75,G52&lt;0.774,G52&gt;=0.364,D52&gt;=2.05,G52&lt;0.857,D52&gt;=1.55,B52&gt;=2.75,A52&gt;=5.55),5.6,IF(AND(B52&gt;=3.2,G52&lt;0.657,A52&lt;6.75,G52&lt;0.774,G52&gt;=0.364,D52&gt;=2.05,G52&lt;0.857,D52&gt;=1.55,B52&gt;=2.75,A52&gt;=5.55),5.65,"shouldnthappen")))))))))))))))))))))))))))))))))))</f>
        <v>1.48</v>
      </c>
      <c r="AT52" s="1" t="n">
        <f aca="false">IF(AND(H52&gt;=16.284,A52&gt;=5.55),6.533,IF(AND(G52&gt;=0.52,A52&lt;4.85,A52&lt;5.55),1.05,IF(AND(G52&lt;0.227,G52&lt;0.52,A52&lt;4.85,A52&lt;5.55),1.4,IF(AND(G52&gt;=0.227,G52&lt;0.52,A52&lt;4.85,A52&lt;5.55),1.3,IF(AND(D52&gt;=0.45,F52&lt;1.5,A52&gt;=4.85,A52&lt;5.55),1.667,IF(AND(B52&gt;=2.75,F52&gt;=1.5,A52&gt;=4.85,A52&lt;5.55),4.5,IF(AND(F52&lt;2.5,B52&gt;=3.15,H52&lt;16.284,A52&gt;=5.55),4.7,IF(AND(G52&gt;=0.934,D52&lt;0.45,F52&lt;1.5,A52&gt;=4.85,A52&lt;5.55),1.7,IF(AND(D52&gt;=1.2,B52&lt;2.75,F52&gt;=1.5,A52&gt;=4.85,A52&lt;5.55),4.25,IF(AND(G52&gt;=0.774,F52&gt;=2.5,B52&gt;=3.15,H52&lt;16.284,A52&gt;=5.55),5.4,IF(AND(B52&lt;3.1,G52&lt;0.934,D52&lt;0.45,F52&lt;1.5,A52&gt;=4.85,A52&lt;5.55),1.6,IF(AND(D52&lt;1.05,D52&lt;1.2,B52&lt;2.75,F52&gt;=1.5,A52&gt;=4.85,A52&lt;5.55),3.433,IF(AND(D52&gt;=1.05,D52&lt;1.2,B52&lt;2.75,F52&gt;=1.5,A52&gt;=4.85,A52&lt;5.55),3.267,IF(AND(H52&lt;8.486,D52&lt;1.35,F52&lt;2.5,B52&lt;3.15,H52&lt;16.284,A52&gt;=5.55),3.85,IF(AND(D52&gt;=1.55,D52&gt;=1.35,F52&lt;2.5,B52&lt;3.15,H52&lt;16.284,A52&gt;=5.55),5.1,IF(AND(H52&lt;10.464,A52&lt;6.35,F52&gt;=2.5,B52&lt;3.15,H52&lt;16.284,A52&gt;=5.55),5.08,IF(AND(H52&gt;=10.464,A52&lt;6.35,F52&gt;=2.5,B52&lt;3.15,H52&lt;16.284,A52&gt;=5.55),4.9,IF(AND(D52&lt;1.85,A52&gt;=6.35,F52&gt;=2.5,B52&lt;3.15,H52&lt;16.284,A52&gt;=5.55),5.8,IF(AND(H52&gt;=10.393,G52&lt;0.774,F52&gt;=2.5,B52&gt;=3.15,H52&lt;16.284,A52&gt;=5.55),5.425,IF(AND(B52&lt;2.6,H52&gt;=8.486,D52&lt;1.35,F52&lt;2.5,B52&lt;3.15,H52&lt;16.284,A52&gt;=5.55),3.9,IF(AND(G52&gt;=0.567,D52&lt;1.55,D52&gt;=1.35,F52&lt;2.5,B52&lt;3.15,H52&lt;16.284,A52&gt;=5.55),4.4,IF(AND(B52&lt;3.25,H52&lt;10.393,G52&lt;0.774,F52&gt;=2.5,B52&gt;=3.15,H52&lt;16.284,A52&gt;=5.55),5.7,IF(AND(B52&gt;=3.25,H52&lt;10.393,G52&lt;0.774,F52&gt;=2.5,B52&gt;=3.15,H52&lt;16.284,A52&gt;=5.55),5.98,IF(AND(G52&lt;0.079,G52&lt;0.338,B52&gt;=3.1,G52&lt;0.934,D52&lt;0.45,F52&lt;1.5,A52&gt;=4.85,A52&lt;5.55),1.425,IF(AND(B52&lt;3.35,G52&gt;=0.338,B52&gt;=3.1,G52&lt;0.934,D52&lt;0.45,F52&lt;1.5,A52&gt;=4.85,A52&lt;5.55),1.4,IF(AND(G52&lt;0.404,B52&gt;=2.6,H52&gt;=8.486,D52&lt;1.35,F52&lt;2.5,B52&lt;3.15,H52&lt;16.284,A52&gt;=5.55),4.3,IF(AND(G52&gt;=0.404,B52&gt;=2.6,H52&gt;=8.486,D52&lt;1.35,F52&lt;2.5,B52&lt;3.15,H52&lt;16.284,A52&gt;=5.55),4.025,IF(AND(B52&gt;=3.05,G52&lt;0.567,D52&lt;1.55,D52&gt;=1.35,F52&lt;2.5,B52&lt;3.15,H52&lt;16.284,A52&gt;=5.55),4.7,IF(AND(A52&lt;6.45,H52&lt;10.667,D52&gt;=1.85,A52&gt;=6.35,F52&gt;=2.5,B52&lt;3.15,H52&lt;16.284,A52&gt;=5.55),5.3,IF(AND(A52&gt;=6.45,H52&lt;10.667,D52&gt;=1.85,A52&gt;=6.35,F52&gt;=2.5,B52&lt;3.15,H52&lt;16.284,A52&gt;=5.55),5.167,IF(AND(B52&lt;2.95,H52&gt;=10.667,D52&gt;=1.85,A52&gt;=6.35,F52&gt;=2.5,B52&lt;3.15,H52&lt;16.284,A52&gt;=5.55),5.6,IF(AND(B52&gt;=2.95,H52&gt;=10.667,D52&gt;=1.85,A52&gt;=6.35,F52&gt;=2.5,B52&lt;3.15,H52&lt;16.284,A52&gt;=5.55),5.5,IF(AND(H52&lt;10.325,G52&gt;=0.079,G52&lt;0.338,B52&gt;=3.1,G52&lt;0.934,D52&lt;0.45,F52&lt;1.5,A52&gt;=4.85,A52&lt;5.55),1.5,IF(AND(G52&lt;0.385,B52&gt;=3.35,G52&gt;=0.338,B52&gt;=3.1,G52&lt;0.934,D52&lt;0.45,F52&lt;1.5,A52&gt;=4.85,A52&lt;5.55),1.5,IF(AND(G52&gt;=0.385,B52&gt;=3.35,G52&gt;=0.338,B52&gt;=3.1,G52&lt;0.934,D52&lt;0.45,F52&lt;1.5,A52&gt;=4.85,A52&lt;5.55),1.42,IF(AND(B52&lt;2.5,B52&lt;3.05,G52&lt;0.567,D52&lt;1.55,D52&gt;=1.35,F52&lt;2.5,B52&lt;3.15,H52&lt;16.284,A52&gt;=5.55),4.5,IF(AND(B52&gt;=2.5,B52&lt;3.05,G52&lt;0.567,D52&lt;1.55,D52&gt;=1.35,F52&lt;2.5,B52&lt;3.15,H52&lt;16.284,A52&gt;=5.55),4.56,IF(AND(H52&lt;12.506,H52&gt;=10.325,G52&gt;=0.079,G52&lt;0.338,B52&gt;=3.1,G52&lt;0.934,D52&lt;0.45,F52&lt;1.5,A52&gt;=4.85,A52&lt;5.55),1.2,IF(AND(H52&gt;=12.506,H52&gt;=10.325,G52&gt;=0.079,G52&lt;0.338,B52&gt;=3.1,G52&lt;0.934,D52&lt;0.45,F52&lt;1.5,A52&gt;=4.85,A52&lt;5.55),1.3,"shouldnthappen")))))))))))))))))))))))))))))))))))))))</f>
        <v>1.4</v>
      </c>
      <c r="AU52" s="1" t="n">
        <f aca="false">IF(AND(G52&gt;=0.52,B52&lt;3.05,F52&lt;1.5),1.1,IF(AND(G52&lt;0.35,G52&lt;0.52,B52&lt;3.05,F52&lt;1.5),1.4,IF(AND(G52&gt;=0.35,G52&lt;0.52,B52&lt;3.05,F52&lt;1.5),1.3,IF(AND(G52&gt;=0.227,G52&lt;0.347,B52&gt;=3.05,F52&lt;1.5),1.32,IF(AND(H52&lt;6.417,G52&gt;=0.347,B52&gt;=3.05,F52&lt;1.5),1.7,IF(AND(A52&gt;=7.25,A52&gt;=6.6,F52&gt;=2.5,F52&gt;=1.5),6.35,IF(AND(G52&lt;0.11,G52&lt;0.227,G52&lt;0.347,B52&gt;=3.05,F52&lt;1.5),1.333,IF(AND(H52&lt;9.441,H52&gt;=6.417,G52&gt;=0.347,B52&gt;=3.05,F52&lt;1.5),1.425,IF(AND(B52&lt;2.75,G52&lt;0.451,H52&lt;10.266,F52&lt;2.5,F52&gt;=1.5),4,IF(AND(B52&gt;=2.75,G52&lt;0.451,H52&lt;10.266,F52&lt;2.5,F52&gt;=1.5),4.433,IF(AND(G52&gt;=0.865,G52&gt;=0.451,H52&lt;10.266,F52&lt;2.5,F52&gt;=1.5),4.2,IF(AND(B52&lt;2.45,H52&lt;13.665,H52&gt;=10.266,F52&lt;2.5,F52&gt;=1.5),3.7,IF(AND(G52&lt;0.302,H52&gt;=13.665,H52&gt;=10.266,F52&lt;2.5,F52&gt;=1.5),5,IF(AND(B52&lt;2.9,A52&lt;6.1,A52&lt;6.6,F52&gt;=2.5,F52&gt;=1.5),5.06,IF(AND(B52&gt;=2.9,A52&lt;6.1,A52&lt;6.6,F52&gt;=2.5,F52&gt;=1.5),4.8,IF(AND(B52&lt;3.05,A52&gt;=6.1,A52&lt;6.6,F52&gt;=2.5,F52&gt;=1.5),5.6,IF(AND(B52&gt;=3.05,A52&gt;=6.1,A52&lt;6.6,F52&gt;=2.5,F52&gt;=1.5),5.267,IF(AND(H52&gt;=14.564,A52&lt;7.25,A52&gt;=6.6,F52&gt;=2.5,F52&gt;=1.5),5.6,IF(AND(H52&gt;=14.309,G52&gt;=0.11,G52&lt;0.227,G52&lt;0.347,B52&gt;=3.05,F52&lt;1.5),1.7,IF(AND(D52&lt;0.4,H52&gt;=9.441,H52&gt;=6.417,G52&gt;=0.347,B52&gt;=3.05,F52&lt;1.5),1.5,IF(AND(D52&gt;=0.4,H52&gt;=9.441,H52&gt;=6.417,G52&gt;=0.347,B52&gt;=3.05,F52&lt;1.5),1.633,IF(AND(A52&lt;5.35,G52&lt;0.865,G52&gt;=0.451,H52&lt;10.266,F52&lt;2.5,F52&gt;=1.5),3.15,IF(AND(D52&lt;1.45,G52&gt;=0.302,H52&gt;=13.665,H52&gt;=10.266,F52&lt;2.5,F52&gt;=1.5),4.74,IF(AND(D52&gt;=1.45,G52&gt;=0.302,H52&gt;=13.665,H52&gt;=10.266,F52&lt;2.5,F52&gt;=1.5),4.567,IF(AND(H52&lt;8.836,H52&lt;14.564,A52&lt;7.25,A52&gt;=6.6,F52&gt;=2.5,F52&gt;=1.5),5.7,IF(AND(H52&gt;=8.836,H52&lt;14.564,A52&lt;7.25,A52&gt;=6.6,F52&gt;=2.5,F52&gt;=1.5),5.9,IF(AND(H52&lt;11.53,H52&lt;14.309,G52&gt;=0.11,G52&lt;0.227,G52&lt;0.347,B52&gt;=3.05,F52&lt;1.5),1.5,IF(AND(H52&gt;=11.53,H52&lt;14.309,G52&gt;=0.11,G52&lt;0.227,G52&lt;0.347,B52&gt;=3.05,F52&lt;1.5),1.467,IF(AND(H52&lt;9.386,A52&gt;=5.35,G52&lt;0.865,G52&gt;=0.451,H52&lt;10.266,F52&lt;2.5,F52&gt;=1.5),3.56,IF(AND(H52&gt;=9.386,A52&gt;=5.35,G52&lt;0.865,G52&gt;=0.451,H52&lt;10.266,F52&lt;2.5,F52&gt;=1.5),4.2,IF(AND(H52&lt;11.036,D52&lt;1.45,B52&gt;=2.45,H52&lt;13.665,H52&gt;=10.266,F52&lt;2.5,F52&gt;=1.5),4.45,IF(AND(H52&gt;=11.036,D52&lt;1.45,B52&gt;=2.45,H52&lt;13.665,H52&gt;=10.266,F52&lt;2.5,F52&gt;=1.5),4.1,IF(AND(G52&gt;=0.585,D52&gt;=1.45,B52&gt;=2.45,H52&lt;13.665,H52&gt;=10.266,F52&lt;2.5,F52&gt;=1.5),4.9,IF(AND(H52&lt;11.743,G52&lt;0.585,D52&gt;=1.45,B52&gt;=2.45,H52&lt;13.665,H52&gt;=10.266,F52&lt;2.5,F52&gt;=1.5),4.7,IF(AND(H52&gt;=11.743,G52&lt;0.585,D52&gt;=1.45,B52&gt;=2.45,H52&lt;13.665,H52&gt;=10.266,F52&lt;2.5,F52&gt;=1.5),4.5,"shouldnthappen")))))))))))))))))))))))))))))))))))</f>
        <v>1.425</v>
      </c>
      <c r="AV52" s="1" t="n">
        <f aca="false">IF(AND(G52&gt;=0.356,F52&gt;=1.5,A52&lt;5.75),3.52,IF(AND(A52&lt;7.25,A52&gt;=7.1,A52&gt;=5.75),5.875,IF(AND(A52&gt;=7.25,A52&gt;=7.1,A52&gt;=5.75),6.5,IF(AND(D52&gt;=0.35,G52&gt;=0.586,F52&lt;1.5,A52&lt;5.75),1.8,IF(AND(D52&lt;1.4,G52&lt;0.356,F52&gt;=1.5,A52&lt;5.75),4.2,IF(AND(D52&gt;=1.4,G52&lt;0.356,F52&gt;=1.5,A52&lt;5.75),4.5,IF(AND(H52&gt;=11.218,A52&lt;5.05,G52&lt;0.586,F52&lt;1.5,A52&lt;5.75),1.225,IF(AND(G52&gt;=0.253,A52&gt;=5.05,G52&lt;0.586,F52&lt;1.5,A52&lt;5.75),1.3,IF(AND(B52&gt;=3.75,D52&lt;0.35,G52&gt;=0.586,F52&lt;1.5,A52&lt;5.75),1.567,IF(AND(B52&lt;2.85,D52&lt;1.35,D52&lt;1.65,A52&lt;7.1,A52&gt;=5.75),4.26,IF(AND(B52&gt;=2.85,D52&lt;1.35,D52&lt;1.65,A52&lt;7.1,A52&gt;=5.75),4.45,IF(AND(A52&lt;6.05,H52&lt;12.921,D52&gt;=1.65,A52&lt;7.1,A52&gt;=5.75),5.1,IF(AND(H52&gt;=15.338,H52&gt;=12.921,D52&gt;=1.65,A52&lt;7.1,A52&gt;=5.75),5.55,IF(AND(G52&lt;0.418,H52&lt;11.218,A52&lt;5.05,G52&lt;0.586,F52&lt;1.5,A52&lt;5.75),1.42,IF(AND(G52&gt;=0.418,H52&lt;11.218,A52&lt;5.05,G52&lt;0.586,F52&lt;1.5,A52&lt;5.75),1.3,IF(AND(H52&gt;=13.321,G52&lt;0.253,A52&gt;=5.05,G52&lt;0.586,F52&lt;1.5,A52&lt;5.75),1.7,IF(AND(H52&lt;6.089,B52&lt;3.75,D52&lt;0.35,G52&gt;=0.586,F52&lt;1.5,A52&lt;5.75),1.7,IF(AND(H52&gt;=6.089,B52&lt;3.75,D52&lt;0.35,G52&gt;=0.586,F52&lt;1.5,A52&lt;5.75),1.5,IF(AND(B52&lt;2.9,D52&lt;1.45,D52&gt;=1.35,D52&lt;1.65,A52&lt;7.1,A52&gt;=5.75),4.8,IF(AND(B52&gt;=2.9,D52&lt;1.45,D52&gt;=1.35,D52&lt;1.65,A52&lt;7.1,A52&gt;=5.75),4.475,IF(AND(B52&lt;2.5,D52&gt;=1.45,D52&gt;=1.35,D52&lt;1.65,A52&lt;7.1,A52&gt;=5.75),4.5,IF(AND(H52&lt;8.884,A52&gt;=6.05,H52&lt;12.921,D52&gt;=1.65,A52&lt;7.1,A52&gt;=5.75),5.4,IF(AND(A52&lt;6.3,H52&lt;15.338,H52&gt;=12.921,D52&gt;=1.65,A52&lt;7.1,A52&gt;=5.75),4.967,IF(AND(A52&gt;=6.3,H52&lt;15.338,H52&gt;=12.921,D52&gt;=1.65,A52&lt;7.1,A52&gt;=5.75),5.133,IF(AND(H52&lt;10.826,H52&lt;13.321,G52&lt;0.253,A52&gt;=5.05,G52&lt;0.586,F52&lt;1.5,A52&lt;5.75),1.5,IF(AND(H52&gt;=10.826,H52&lt;13.321,G52&lt;0.253,A52&gt;=5.05,G52&lt;0.586,F52&lt;1.5,A52&lt;5.75),1.4,IF(AND(H52&lt;7.47,B52&gt;=2.5,D52&gt;=1.45,D52&gt;=1.35,D52&lt;1.65,A52&lt;7.1,A52&gt;=5.75),5.1,IF(AND(H52&gt;=7.47,B52&gt;=2.5,D52&gt;=1.45,D52&gt;=1.35,D52&lt;1.65,A52&lt;7.1,A52&gt;=5.75),4.725,IF(AND(H52&lt;9.637,H52&gt;=8.884,A52&gt;=6.05,H52&lt;12.921,D52&gt;=1.65,A52&lt;7.1,A52&gt;=5.75),5.9,IF(AND(B52&lt;2.6,H52&gt;=9.637,H52&gt;=8.884,A52&gt;=6.05,H52&lt;12.921,D52&gt;=1.65,A52&lt;7.1,A52&gt;=5.75),5.8,IF(AND(B52&lt;2.75,B52&gt;=2.6,H52&gt;=9.637,H52&gt;=8.884,A52&gt;=6.05,H52&lt;12.921,D52&gt;=1.65,A52&lt;7.1,A52&gt;=5.75),5.3,IF(AND(D52&lt;2.25,B52&gt;=2.75,B52&gt;=2.6,H52&gt;=9.637,H52&gt;=8.884,A52&gt;=6.05,H52&lt;12.921,D52&gt;=1.65,A52&lt;7.1,A52&gt;=5.75),5.6,IF(AND(D52&gt;=2.25,B52&gt;=2.75,B52&gt;=2.6,H52&gt;=9.637,H52&gt;=8.884,A52&gt;=6.05,H52&lt;12.921,D52&gt;=1.65,A52&lt;7.1,A52&gt;=5.75),5.5,"shouldnthappen")))))))))))))))))))))))))))))))))</f>
        <v>1.5</v>
      </c>
      <c r="AW52" s="1" t="n">
        <f aca="false">IF(AND(G52&gt;=0.905,F52&lt;1.5),1.767,IF(AND(H52&gt;=16.674,F52&gt;=1.5),6.55,IF(AND(A52&lt;4.35,H52&lt;14.344,G52&lt;0.905,F52&lt;1.5),1.1,IF(AND(B52&lt;3.65,H52&gt;=14.344,G52&lt;0.905,F52&lt;1.5),1.5,IF(AND(B52&gt;=3.65,H52&gt;=14.344,G52&lt;0.905,F52&lt;1.5),1.65,IF(AND(B52&lt;2.6,F52&gt;=2.5,H52&lt;16.674,F52&gt;=1.5),4.5,IF(AND(D52&gt;=0.45,A52&gt;=4.35,H52&lt;14.344,G52&lt;0.905,F52&lt;1.5),1.65,IF(AND(D52&lt;1.15,A52&lt;5.9,F52&lt;2.5,H52&lt;16.674,F52&gt;=1.5),3.56,IF(AND(B52&lt;2.75,A52&gt;=5.9,F52&lt;2.5,H52&lt;16.674,F52&gt;=1.5),5,IF(AND(H52&lt;13.531,B52&gt;=2.75,A52&gt;=5.9,F52&lt;2.5,H52&lt;16.674,F52&gt;=1.5),4.333,IF(AND(B52&lt;3.2,G52&gt;=0.669,B52&gt;=2.6,F52&gt;=2.5,H52&lt;16.674,F52&gt;=1.5),5.08,IF(AND(B52&gt;=3.2,G52&gt;=0.669,B52&gt;=2.6,F52&gt;=2.5,H52&lt;16.674,F52&gt;=1.5),5.4,IF(AND(B52&lt;3.15,A52&lt;5.05,D52&lt;0.45,A52&gt;=4.35,H52&lt;14.344,G52&lt;0.905,F52&lt;1.5),1.45,IF(AND(A52&gt;=5.55,A52&gt;=5.05,D52&lt;0.45,A52&gt;=4.35,H52&lt;14.344,G52&lt;0.905,F52&lt;1.5),1.5,IF(AND(A52&lt;5.55,A52&lt;5.65,D52&gt;=1.15,A52&lt;5.9,F52&lt;2.5,H52&lt;16.674,F52&gt;=1.5),3.95,IF(AND(A52&gt;=5.55,A52&lt;5.65,D52&gt;=1.15,A52&lt;5.9,F52&lt;2.5,H52&lt;16.674,F52&gt;=1.5),3.82,IF(AND(G52&lt;0.39,A52&gt;=5.65,D52&gt;=1.15,A52&lt;5.9,F52&lt;2.5,H52&lt;16.674,F52&gt;=1.5),4.35,IF(AND(G52&gt;=0.39,A52&gt;=5.65,D52&gt;=1.15,A52&lt;5.9,F52&lt;2.5,H52&lt;16.674,F52&gt;=1.5),3.95,IF(AND(G52&lt;0.466,H52&gt;=13.531,B52&gt;=2.75,A52&gt;=5.9,F52&lt;2.5,H52&lt;16.674,F52&gt;=1.5),4.8,IF(AND(G52&gt;=0.466,H52&gt;=13.531,B52&gt;=2.75,A52&gt;=5.9,F52&lt;2.5,H52&lt;16.674,F52&gt;=1.5),4.7,IF(AND(H52&lt;10.144,D52&lt;2.05,G52&lt;0.669,B52&gt;=2.6,F52&gt;=2.5,H52&lt;16.674,F52&gt;=1.5),5.3,IF(AND(H52&gt;=10.144,D52&lt;2.05,G52&lt;0.669,B52&gt;=2.6,F52&gt;=2.5,H52&lt;16.674,F52&gt;=1.5),5.133,IF(AND(D52&gt;=2.45,D52&gt;=2.05,G52&lt;0.669,B52&gt;=2.6,F52&gt;=2.5,H52&lt;16.674,F52&gt;=1.5),5.9,IF(AND(B52&lt;3.25,B52&gt;=3.15,A52&lt;5.05,D52&lt;0.45,A52&gt;=4.35,H52&lt;14.344,G52&lt;0.905,F52&lt;1.5),1.2,IF(AND(B52&gt;=3.25,B52&gt;=3.15,A52&lt;5.05,D52&lt;0.45,A52&gt;=4.35,H52&lt;14.344,G52&lt;0.905,F52&lt;1.5),1.36,IF(AND(B52&gt;=3.8,A52&lt;5.55,A52&gt;=5.05,D52&lt;0.45,A52&gt;=4.35,H52&lt;14.344,G52&lt;0.905,F52&lt;1.5),1.3,IF(AND(G52&lt;0.05,B52&lt;3.8,A52&lt;5.55,A52&gt;=5.05,D52&lt;0.45,A52&gt;=4.35,H52&lt;14.344,G52&lt;0.905,F52&lt;1.5),1.4,IF(AND(G52&lt;0.107,G52&lt;0.395,D52&lt;2.45,D52&gt;=2.05,G52&lt;0.669,B52&gt;=2.6,F52&gt;=2.5,H52&lt;16.674,F52&gt;=1.5),5.667,IF(AND(G52&lt;0.537,G52&gt;=0.395,D52&lt;2.45,D52&gt;=2.05,G52&lt;0.669,B52&gt;=2.6,F52&gt;=2.5,H52&lt;16.674,F52&gt;=1.5),5.6,IF(AND(G52&gt;=0.537,G52&gt;=0.395,D52&lt;2.45,D52&gt;=2.05,G52&lt;0.669,B52&gt;=2.6,F52&gt;=2.5,H52&lt;16.674,F52&gt;=1.5),5.775,IF(AND(B52&lt;3.6,G52&gt;=0.05,B52&lt;3.8,A52&lt;5.55,A52&gt;=5.05,D52&lt;0.45,A52&gt;=4.35,H52&lt;14.344,G52&lt;0.905,F52&lt;1.5),1.475,IF(AND(B52&gt;=3.6,G52&gt;=0.05,B52&lt;3.8,A52&lt;5.55,A52&gt;=5.05,D52&lt;0.45,A52&gt;=4.35,H52&lt;14.344,G52&lt;0.905,F52&lt;1.5),1.5,IF(AND(G52&lt;0.312,G52&gt;=0.107,G52&lt;0.395,D52&lt;2.45,D52&gt;=2.05,G52&lt;0.669,B52&gt;=2.6,F52&gt;=2.5,H52&lt;16.674,F52&gt;=1.5),5.18,IF(AND(G52&gt;=0.312,G52&gt;=0.107,G52&lt;0.395,D52&lt;2.45,D52&gt;=2.05,G52&lt;0.669,B52&gt;=2.6,F52&gt;=2.5,H52&lt;16.674,F52&gt;=1.5),5.4,"shouldnthappen"))))))))))))))))))))))))))))))))))</f>
        <v>1.36</v>
      </c>
      <c r="AX52" s="1" t="n">
        <f aca="false">IF(AND(D52&gt;=1.3,B52&gt;=3.45),6.25,IF(AND(B52&lt;2.75,A52&lt;5.25,B52&lt;3.45),3.9,IF(AND(D52&lt;0.25,D52&lt;1.3,B52&gt;=3.45),1.16,IF(AND(A52&gt;=5.05,B52&gt;=2.75,A52&lt;5.25,B52&lt;3.45),1.7,IF(AND(D52&lt;0.7,F52&lt;2.5,A52&gt;=5.25,B52&lt;3.45),1.5,IF(AND(H52&gt;=16.284,F52&gt;=2.5,A52&gt;=5.25,B52&lt;3.45),6.6,IF(AND(G52&lt;0.123,D52&gt;=0.25,D52&lt;1.3,B52&gt;=3.45),1.3,IF(AND(A52&lt;4.5,A52&lt;5.05,B52&gt;=2.75,A52&lt;5.25,B52&lt;3.45),1.3,IF(AND(A52&lt;5.05,G52&gt;=0.123,D52&gt;=0.25,D52&lt;1.3,B52&gt;=3.45),1.6,IF(AND(B52&lt;3.15,A52&gt;=4.5,A52&lt;5.05,B52&gt;=2.75,A52&lt;5.25,B52&lt;3.45),1.54,IF(AND(B52&gt;=3.15,A52&gt;=4.5,A52&lt;5.05,B52&gt;=2.75,A52&lt;5.25,B52&lt;3.45),1.35,IF(AND(D52&gt;=1.4,A52&lt;5.9,D52&gt;=0.7,F52&lt;2.5,A52&gt;=5.25,B52&lt;3.45),4.5,IF(AND(D52&gt;=1.55,A52&gt;=5.9,D52&gt;=0.7,F52&lt;2.5,A52&gt;=5.25,B52&lt;3.45),4.95,IF(AND(G52&gt;=0.682,D52&gt;=2.05,H52&lt;16.284,F52&gt;=2.5,A52&gt;=5.25,B52&lt;3.45),5.26,IF(AND(A52&lt;5.4,A52&gt;=5.05,G52&gt;=0.123,D52&gt;=0.25,D52&lt;1.3,B52&gt;=3.45),1.64,IF(AND(A52&gt;=5.4,A52&gt;=5.05,G52&gt;=0.123,D52&gt;=0.25,D52&lt;1.3,B52&gt;=3.45),1.6,IF(AND(G52&lt;0.372,D52&lt;1.4,A52&lt;5.9,D52&gt;=0.7,F52&lt;2.5,A52&gt;=5.25,B52&lt;3.45),4.175,IF(AND(D52&lt;1.35,D52&lt;1.55,A52&gt;=5.9,D52&gt;=0.7,F52&lt;2.5,A52&gt;=5.25,B52&lt;3.45),4.2,IF(AND(B52&lt;2.35,G52&lt;0.596,D52&lt;2.05,H52&lt;16.284,F52&gt;=2.5,A52&gt;=5.25,B52&lt;3.45),5,IF(AND(G52&gt;=0.888,G52&gt;=0.596,D52&lt;2.05,H52&lt;16.284,F52&gt;=2.5,A52&gt;=5.25,B52&lt;3.45),4.8,IF(AND(A52&gt;=6.85,G52&lt;0.682,D52&gt;=2.05,H52&lt;16.284,F52&gt;=2.5,A52&gt;=5.25,B52&lt;3.45),5.4,IF(AND(A52&gt;=5.75,G52&gt;=0.372,D52&lt;1.4,A52&lt;5.9,D52&gt;=0.7,F52&lt;2.5,A52&gt;=5.25,B52&lt;3.45),3.933,IF(AND(A52&gt;=6.75,D52&gt;=1.35,D52&lt;1.55,A52&gt;=5.9,D52&gt;=0.7,F52&lt;2.5,A52&gt;=5.25,B52&lt;3.45),4.8,IF(AND(H52&lt;11.084,B52&gt;=2.35,G52&lt;0.596,D52&lt;2.05,H52&lt;16.284,F52&gt;=2.5,A52&gt;=5.25,B52&lt;3.45),5.3,IF(AND(H52&lt;8.435,G52&lt;0.888,G52&gt;=0.596,D52&lt;2.05,H52&lt;16.284,F52&gt;=2.5,A52&gt;=5.25,B52&lt;3.45),5.1,IF(AND(H52&gt;=8.435,G52&lt;0.888,G52&gt;=0.596,D52&lt;2.05,H52&lt;16.284,F52&gt;=2.5,A52&gt;=5.25,B52&lt;3.45),4.94,IF(AND(B52&lt;3.15,A52&lt;6.85,G52&lt;0.682,D52&gt;=2.05,H52&lt;16.284,F52&gt;=2.5,A52&gt;=5.25,B52&lt;3.45),5.6,IF(AND(B52&gt;=3.15,A52&lt;6.85,G52&lt;0.682,D52&gt;=2.05,H52&lt;16.284,F52&gt;=2.5,A52&gt;=5.25,B52&lt;3.45),5.74,IF(AND(G52&lt;0.572,A52&lt;5.75,G52&gt;=0.372,D52&lt;1.4,A52&lt;5.9,D52&gt;=0.7,F52&lt;2.5,A52&gt;=5.25,B52&lt;3.45),3.7,IF(AND(D52&lt;1.45,A52&lt;6.75,D52&gt;=1.35,D52&lt;1.55,A52&gt;=5.9,D52&gt;=0.7,F52&lt;2.5,A52&gt;=5.25,B52&lt;3.45),4.46,IF(AND(D52&gt;=1.45,A52&lt;6.75,D52&gt;=1.35,D52&lt;1.55,A52&gt;=5.9,D52&gt;=0.7,F52&lt;2.5,A52&gt;=5.25,B52&lt;3.45),4.567,IF(AND(H52&lt;12.532,H52&gt;=11.084,B52&gt;=2.35,G52&lt;0.596,D52&lt;2.05,H52&lt;16.284,F52&gt;=2.5,A52&gt;=5.25,B52&lt;3.45),5.8,IF(AND(H52&gt;=12.532,H52&gt;=11.084,B52&gt;=2.35,G52&lt;0.596,D52&lt;2.05,H52&lt;16.284,F52&gt;=2.5,A52&gt;=5.25,B52&lt;3.45),5.667,IF(AND(A52&gt;=5.65,G52&gt;=0.572,A52&lt;5.75,G52&gt;=0.372,D52&lt;1.4,A52&lt;5.9,D52&gt;=0.7,F52&lt;2.5,A52&gt;=5.25,B52&lt;3.45),4.2,IF(AND(G52&lt;0.862,A52&lt;5.65,G52&gt;=0.572,A52&lt;5.75,G52&gt;=0.372,D52&lt;1.4,A52&lt;5.9,D52&gt;=0.7,F52&lt;2.5,A52&gt;=5.25,B52&lt;3.45),3.9,IF(AND(G52&gt;=0.862,A52&lt;5.65,G52&gt;=0.572,A52&lt;5.75,G52&gt;=0.372,D52&lt;1.4,A52&lt;5.9,D52&gt;=0.7,F52&lt;2.5,A52&gt;=5.25,B52&lt;3.45),4,"shouldnthappen"))))))))))))))))))))))))))))))))))))</f>
        <v>1.35</v>
      </c>
      <c r="AY52" s="1" t="n">
        <f aca="false">IF(AND(H52&gt;=8.233,D52&gt;=0.8,A52&lt;5.55),3.525,IF(AND(B52&lt;2.9,H52&gt;=15.534,A52&gt;=5.55),4.8,IF(AND(H52&gt;=12.259,A52&lt;4.75,D52&lt;0.8,A52&lt;5.55),1.25,IF(AND(B52&gt;=3.85,A52&gt;=4.75,D52&lt;0.8,A52&lt;5.55),1.425,IF(AND(D52&lt;1.55,H52&lt;8.233,D52&gt;=0.8,A52&lt;5.55),3.975,IF(AND(D52&gt;=1.55,H52&lt;8.233,D52&gt;=0.8,A52&lt;5.55),4.5,IF(AND(D52&lt;0.65,D52&lt;1.7,H52&lt;15.534,A52&gt;=5.55),1.7,IF(AND(A52&gt;=7.05,D52&gt;=1.7,H52&lt;15.534,A52&gt;=5.55),6.3,IF(AND(B52&gt;=3.35,B52&gt;=2.9,H52&gt;=15.534,A52&gt;=5.55),5.4,IF(AND(B52&lt;3.1,H52&lt;12.259,A52&lt;4.75,D52&lt;0.8,A52&lt;5.55),1.367,IF(AND(B52&gt;=3.1,H52&lt;12.259,A52&lt;4.75,D52&lt;0.8,A52&lt;5.55),1.4,IF(AND(G52&gt;=0.905,B52&lt;3.85,A52&gt;=4.75,D52&lt;0.8,A52&lt;5.55),1.9,IF(AND(H52&lt;15.681,B52&lt;3.35,B52&gt;=2.9,H52&gt;=15.534,A52&gt;=5.55),5.8,IF(AND(H52&gt;=15.681,B52&lt;3.35,B52&gt;=2.9,H52&gt;=15.534,A52&gt;=5.55),5.7,IF(AND(H52&gt;=14.877,G52&lt;0.905,B52&lt;3.85,A52&gt;=4.75,D52&lt;0.8,A52&lt;5.55),1.3,IF(AND(D52&gt;=1.25,B52&lt;2.65,D52&gt;=0.65,D52&lt;1.7,H52&lt;15.534,A52&gt;=5.55),4.433,IF(AND(G52&gt;=0.622,B52&lt;3.15,A52&lt;7.05,D52&gt;=1.7,H52&lt;15.534,A52&gt;=5.55),5.08,IF(AND(H52&gt;=13.42,B52&gt;=3.15,A52&lt;7.05,D52&gt;=1.7,H52&lt;15.534,A52&gt;=5.55),5.1,IF(AND(G52&lt;0.265,H52&lt;14.877,G52&lt;0.905,B52&lt;3.85,A52&gt;=4.75,D52&lt;0.8,A52&lt;5.55),1.2,IF(AND(A52&lt;5.75,D52&lt;1.25,B52&lt;2.65,D52&gt;=0.65,D52&lt;1.7,H52&lt;15.534,A52&gt;=5.55),3.7,IF(AND(A52&gt;=5.75,D52&lt;1.25,B52&lt;2.65,D52&gt;=0.65,D52&lt;1.7,H52&lt;15.534,A52&gt;=5.55),4,IF(AND(G52&gt;=0.652,D52&lt;1.35,B52&gt;=2.65,D52&gt;=0.65,D52&lt;1.7,H52&lt;15.534,A52&gt;=5.55),3.6,IF(AND(H52&lt;7.47,D52&gt;=1.35,B52&gt;=2.65,D52&gt;=0.65,D52&lt;1.7,H52&lt;15.534,A52&gt;=5.55),5.1,IF(AND(H52&lt;10.914,G52&lt;0.622,B52&lt;3.15,A52&lt;7.05,D52&gt;=1.7,H52&lt;15.534,A52&gt;=5.55),5.36,IF(AND(H52&gt;=10.914,G52&lt;0.622,B52&lt;3.15,A52&lt;7.05,D52&gt;=1.7,H52&lt;15.534,A52&gt;=5.55),5.64,IF(AND(G52&gt;=0.657,H52&lt;13.42,B52&gt;=3.15,A52&lt;7.05,D52&gt;=1.7,H52&lt;15.534,A52&gt;=5.55),6,IF(AND(G52&gt;=0.782,G52&gt;=0.265,H52&lt;14.877,G52&lt;0.905,B52&lt;3.85,A52&gt;=4.75,D52&lt;0.8,A52&lt;5.55),1.48,IF(AND(H52&lt;11.286,G52&lt;0.652,D52&lt;1.35,B52&gt;=2.65,D52&gt;=0.65,D52&lt;1.7,H52&lt;15.534,A52&gt;=5.55),4.24,IF(AND(H52&gt;=11.286,G52&lt;0.652,D52&lt;1.35,B52&gt;=2.65,D52&gt;=0.65,D52&lt;1.7,H52&lt;15.534,A52&gt;=5.55),4.05,IF(AND(G52&lt;0.413,H52&gt;=7.47,D52&gt;=1.35,B52&gt;=2.65,D52&gt;=0.65,D52&lt;1.7,H52&lt;15.534,A52&gt;=5.55),5.1,IF(AND(H52&lt;11.325,G52&lt;0.657,H52&lt;13.42,B52&gt;=3.15,A52&lt;7.05,D52&gt;=1.7,H52&lt;15.534,A52&gt;=5.55),5.8,IF(AND(H52&gt;=11.325,G52&lt;0.657,H52&lt;13.42,B52&gt;=3.15,A52&lt;7.05,D52&gt;=1.7,H52&lt;15.534,A52&gt;=5.55),5.6,IF(AND(D52&gt;=0.35,G52&lt;0.782,G52&gt;=0.265,H52&lt;14.877,G52&lt;0.905,B52&lt;3.85,A52&gt;=4.75,D52&lt;0.8,A52&lt;5.55),1.633,IF(AND(B52&lt;2.85,G52&gt;=0.413,H52&gt;=7.47,D52&gt;=1.35,B52&gt;=2.65,D52&gt;=0.65,D52&lt;1.7,H52&lt;15.534,A52&gt;=5.55),4.6,IF(AND(D52&lt;0.15,D52&lt;0.35,G52&lt;0.782,G52&gt;=0.265,H52&lt;14.877,G52&lt;0.905,B52&lt;3.85,A52&gt;=4.75,D52&lt;0.8,A52&lt;5.55),1.5,IF(AND(D52&gt;=0.15,D52&lt;0.35,G52&lt;0.782,G52&gt;=0.265,H52&lt;14.877,G52&lt;0.905,B52&lt;3.85,A52&gt;=4.75,D52&lt;0.8,A52&lt;5.55),1.543,IF(AND(A52&gt;=6.8,B52&gt;=2.85,G52&gt;=0.413,H52&gt;=7.47,D52&gt;=1.35,B52&gt;=2.65,D52&gt;=0.65,D52&lt;1.7,H52&lt;15.534,A52&gt;=5.55),4.9,IF(AND(H52&lt;13.531,A52&lt;6.8,B52&gt;=2.85,G52&gt;=0.413,H52&gt;=7.47,D52&gt;=1.35,B52&gt;=2.65,D52&gt;=0.65,D52&lt;1.7,H52&lt;15.534,A52&gt;=5.55),4.5,IF(AND(H52&gt;=13.531,A52&lt;6.8,B52&gt;=2.85,G52&gt;=0.413,H52&gt;=7.47,D52&gt;=1.35,B52&gt;=2.65,D52&gt;=0.65,D52&lt;1.7,H52&lt;15.534,A52&gt;=5.55),4.7,"shouldnthappen")))))))))))))))))))))))))))))))))))))))</f>
        <v>1.48</v>
      </c>
      <c r="AZ52" s="1" t="n">
        <f aca="false">IF(AND(H52&gt;=15.371,B52&gt;=3.35),5.4,IF(AND(G52&gt;=0.851,H52&gt;=15.244,B52&lt;3.35),4.75,IF(AND(F52&gt;=2,H52&lt;15.371,B52&gt;=3.35),5.6,IF(AND(B52&lt;2.75,A52&lt;5.15,H52&lt;15.244,B52&lt;3.35),3.42,IF(AND(A52&gt;=7.25,G52&lt;0.851,H52&gt;=15.244,B52&lt;3.35),6.6,IF(AND(A52&lt;4.45,B52&gt;=2.75,A52&lt;5.15,H52&lt;15.244,B52&lt;3.35),1.1,IF(AND(G52&lt;0.527,A52&lt;7.25,G52&lt;0.851,H52&gt;=15.244,B52&lt;3.35),5.08,IF(AND(G52&gt;=0.527,A52&lt;7.25,G52&lt;0.851,H52&gt;=15.244,B52&lt;3.35),5.8,IF(AND(D52&gt;=0.35,B52&lt;3.7,F52&lt;2,H52&lt;15.371,B52&gt;=3.35),1.55,IF(AND(H52&lt;6.542,B52&gt;=3.7,F52&lt;2,H52&lt;15.371,B52&gt;=3.35),1.9,IF(AND(B52&lt;3.25,A52&gt;=4.45,B52&gt;=2.75,A52&lt;5.15,H52&lt;15.244,B52&lt;3.35),1.46,IF(AND(B52&gt;=3.25,A52&gt;=4.45,B52&gt;=2.75,A52&lt;5.15,H52&lt;15.244,B52&lt;3.35),1.7,IF(AND(H52&lt;13.654,B52&gt;=2.95,D52&lt;1.45,A52&gt;=5.15,H52&lt;15.244,B52&lt;3.35),4.3,IF(AND(H52&gt;=13.654,B52&gt;=2.95,D52&lt;1.45,A52&gt;=5.15,H52&lt;15.244,B52&lt;3.35),4.625,IF(AND(F52&gt;=2.5,D52&lt;1.75,D52&gt;=1.45,A52&gt;=5.15,H52&lt;15.244,B52&lt;3.35),5.3,IF(AND(G52&gt;=0.853,D52&gt;=1.75,D52&gt;=1.45,A52&gt;=5.15,H52&lt;15.244,B52&lt;3.35),5.15,IF(AND(D52&gt;=0.25,D52&lt;0.35,B52&lt;3.7,F52&lt;2,H52&lt;15.371,B52&gt;=3.35),1.3,IF(AND(B52&lt;3.85,H52&gt;=6.542,B52&gt;=3.7,F52&lt;2,H52&lt;15.371,B52&gt;=3.35),1.633,IF(AND(H52&lt;7.02,H52&lt;10.688,B52&lt;2.95,D52&lt;1.45,A52&gt;=5.15,H52&lt;15.244,B52&lt;3.35),3.98,IF(AND(G52&lt;0.338,H52&gt;=10.688,B52&lt;2.95,D52&lt;1.45,A52&gt;=5.15,H52&lt;15.244,B52&lt;3.35),4.22,IF(AND(G52&gt;=0.338,H52&gt;=10.688,B52&lt;2.95,D52&lt;1.45,A52&gt;=5.15,H52&lt;15.244,B52&lt;3.35),3.9,IF(AND(B52&lt;2.75,F52&lt;2.5,D52&lt;1.75,D52&gt;=1.45,A52&gt;=5.15,H52&lt;15.244,B52&lt;3.35),5.1,IF(AND(B52&gt;=2.75,F52&lt;2.5,D52&lt;1.75,D52&gt;=1.45,A52&gt;=5.15,H52&lt;15.244,B52&lt;3.35),4.74,IF(AND(A52&gt;=7,G52&lt;0.853,D52&gt;=1.75,D52&gt;=1.45,A52&gt;=5.15,H52&lt;15.244,B52&lt;3.35),6.5,IF(AND(G52&gt;=0.934,D52&lt;0.25,D52&lt;0.35,B52&lt;3.7,F52&lt;2,H52&lt;15.371,B52&gt;=3.35),1.7,IF(AND(D52&lt;0.25,B52&gt;=3.85,H52&gt;=6.542,B52&gt;=3.7,F52&lt;2,H52&lt;15.371,B52&gt;=3.35),1.5,IF(AND(D52&gt;=0.25,B52&gt;=3.85,H52&gt;=6.542,B52&gt;=3.7,F52&lt;2,H52&lt;15.371,B52&gt;=3.35),1.4,IF(AND(B52&lt;2.5,H52&gt;=7.02,H52&lt;10.688,B52&lt;2.95,D52&lt;1.45,A52&gt;=5.15,H52&lt;15.244,B52&lt;3.35),3.8,IF(AND(G52&gt;=0.74,A52&lt;7,G52&lt;0.853,D52&gt;=1.75,D52&gt;=1.45,A52&gt;=5.15,H52&lt;15.244,B52&lt;3.35),6,IF(AND(G52&gt;=0.61,G52&lt;0.934,D52&lt;0.25,D52&lt;0.35,B52&lt;3.7,F52&lt;2,H52&lt;15.371,B52&gt;=3.35),1.5,IF(AND(D52&lt;1.15,B52&gt;=2.5,H52&gt;=7.02,H52&lt;10.688,B52&lt;2.95,D52&lt;1.45,A52&gt;=5.15,H52&lt;15.244,B52&lt;3.35),3.5,IF(AND(D52&gt;=1.15,B52&gt;=2.5,H52&gt;=7.02,H52&lt;10.688,B52&lt;2.95,D52&lt;1.45,A52&gt;=5.15,H52&lt;15.244,B52&lt;3.35),3.6,IF(AND(G52&gt;=0.626,G52&lt;0.74,A52&lt;7,G52&lt;0.853,D52&gt;=1.75,D52&gt;=1.45,A52&gt;=5.15,H52&lt;15.244,B52&lt;3.35),4.9,IF(AND(H52&lt;13.641,G52&lt;0.61,G52&lt;0.934,D52&lt;0.25,D52&lt;0.35,B52&lt;3.7,F52&lt;2,H52&lt;15.371,B52&gt;=3.35),1.425,IF(AND(H52&gt;=13.641,G52&lt;0.61,G52&lt;0.934,D52&lt;0.25,D52&lt;0.35,B52&lt;3.7,F52&lt;2,H52&lt;15.371,B52&gt;=3.35),1.3,IF(AND(B52&lt;3.05,G52&lt;0.626,G52&lt;0.74,A52&lt;7,G52&lt;0.853,D52&gt;=1.75,D52&gt;=1.45,A52&gt;=5.15,H52&lt;15.244,B52&lt;3.35),5.475,IF(AND(B52&gt;=3.05,G52&lt;0.626,G52&lt;0.74,A52&lt;7,G52&lt;0.853,D52&gt;=1.75,D52&gt;=1.45,A52&gt;=5.15,H52&lt;15.244,B52&lt;3.35),5.633,"shouldnthappen")))))))))))))))))))))))))))))))))))))</f>
        <v>1.7</v>
      </c>
      <c r="BA52" s="1" t="n">
        <f aca="false">IF(AND(F52&gt;=2,B52&gt;=3.4),6.1,IF(AND(B52&lt;2.75,A52&lt;5.15,B52&lt;3.4),3.225,IF(AND(G52&gt;=0.821,F52&lt;2,B52&gt;=3.4),1.9,IF(AND(B52&gt;=3.2,B52&gt;=2.75,A52&lt;5.15,B52&lt;3.4),1.7,IF(AND(A52&lt;4.8,G52&lt;0.821,F52&lt;2,B52&gt;=3.4),1,IF(AND(G52&gt;=0.446,B52&lt;3.2,B52&gt;=2.75,A52&lt;5.15,B52&lt;3.4),1.1,IF(AND(G52&lt;0.356,D52&lt;1.45,A52&lt;6.25,A52&gt;=5.15,B52&lt;3.4),4.32,IF(AND(G52&lt;0.591,D52&gt;=1.45,A52&lt;6.25,A52&gt;=5.15,B52&lt;3.4),4.6,IF(AND(D52&lt;1.75,G52&lt;0.597,A52&gt;=6.25,A52&gt;=5.15,B52&lt;3.4),4.86,IF(AND(H52&gt;=16.472,G52&gt;=0.597,A52&gt;=6.25,A52&gt;=5.15,B52&lt;3.4),6.6,IF(AND(G52&lt;0.063,G52&lt;0.446,B52&lt;3.2,B52&gt;=2.75,A52&lt;5.15,B52&lt;3.4),1.4,IF(AND(A52&gt;=5.95,G52&gt;=0.356,D52&lt;1.45,A52&lt;6.25,A52&gt;=5.15,B52&lt;3.4),4.6,IF(AND(B52&gt;=2.9,G52&gt;=0.591,D52&gt;=1.45,A52&lt;6.25,A52&gt;=5.15,B52&lt;3.4),4.867,IF(AND(D52&gt;=2.4,H52&lt;16.472,G52&gt;=0.597,A52&gt;=6.25,A52&gt;=5.15,B52&lt;3.4),6,IF(AND(A52&lt;5.45,B52&gt;=3.85,A52&gt;=4.8,G52&lt;0.821,F52&lt;2,B52&gt;=3.4),1.3,IF(AND(A52&gt;=5.45,B52&gt;=3.85,A52&gt;=4.8,G52&lt;0.821,F52&lt;2,B52&gt;=3.4),1.45,IF(AND(H52&lt;14.273,G52&gt;=0.063,G52&lt;0.446,B52&lt;3.2,B52&gt;=2.75,A52&lt;5.15,B52&lt;3.4),1.5,IF(AND(H52&gt;=14.273,G52&gt;=0.063,G52&lt;0.446,B52&lt;3.2,B52&gt;=2.75,A52&lt;5.15,B52&lt;3.4),1.6,IF(AND(G52&gt;=0.572,A52&lt;5.95,G52&gt;=0.356,D52&lt;1.45,A52&lt;6.25,A52&gt;=5.15,B52&lt;3.4),3.9,IF(AND(G52&lt;0.827,B52&lt;2.9,G52&gt;=0.591,D52&gt;=1.45,A52&lt;6.25,A52&gt;=5.15,B52&lt;3.4),4.9,IF(AND(G52&gt;=0.827,B52&lt;2.9,G52&gt;=0.591,D52&gt;=1.45,A52&lt;6.25,A52&gt;=5.15,B52&lt;3.4),5.1,IF(AND(A52&gt;=7.2,B52&lt;3.05,D52&gt;=1.75,G52&lt;0.597,A52&gt;=6.25,A52&gt;=5.15,B52&lt;3.4),6.7,IF(AND(G52&lt;0.353,B52&gt;=3.05,D52&gt;=1.75,G52&lt;0.597,A52&gt;=6.25,A52&gt;=5.15,B52&lt;3.4),5.22,IF(AND(G52&gt;=0.353,B52&gt;=3.05,D52&gt;=1.75,G52&lt;0.597,A52&gt;=6.25,A52&gt;=5.15,B52&lt;3.4),5.65,IF(AND(A52&lt;6.55,D52&lt;2.4,H52&lt;16.472,G52&gt;=0.597,A52&gt;=6.25,A52&gt;=5.15,B52&lt;3.4),5.033,IF(AND(H52&lt;12.719,G52&lt;0.385,B52&lt;3.85,A52&gt;=4.8,G52&lt;0.821,F52&lt;2,B52&gt;=3.4),1.54,IF(AND(H52&gt;=12.719,G52&lt;0.385,B52&lt;3.85,A52&gt;=4.8,G52&lt;0.821,F52&lt;2,B52&gt;=3.4),1.3,IF(AND(B52&lt;3.6,G52&gt;=0.385,B52&lt;3.85,A52&gt;=4.8,G52&lt;0.821,F52&lt;2,B52&gt;=3.4),1.325,IF(AND(B52&gt;=3.6,G52&gt;=0.385,B52&lt;3.85,A52&gt;=4.8,G52&lt;0.821,F52&lt;2,B52&gt;=3.4),1.55,IF(AND(D52&lt;1.05,G52&lt;0.572,A52&lt;5.95,G52&gt;=0.356,D52&lt;1.45,A52&lt;6.25,A52&gt;=5.15,B52&lt;3.4),3.633,IF(AND(D52&gt;=2.15,A52&lt;7.2,B52&lt;3.05,D52&gt;=1.75,G52&lt;0.597,A52&gt;=6.25,A52&gt;=5.15,B52&lt;3.4),5.667,IF(AND(H52&lt;13.094,A52&gt;=6.55,D52&lt;2.4,H52&lt;16.472,G52&gt;=0.597,A52&gt;=6.25,A52&gt;=5.15,B52&lt;3.4),5.2,IF(AND(D52&lt;1.15,D52&gt;=1.05,G52&lt;0.572,A52&lt;5.95,G52&gt;=0.356,D52&lt;1.45,A52&lt;6.25,A52&gt;=5.15,B52&lt;3.4),3.8,IF(AND(D52&gt;=1.15,D52&gt;=1.05,G52&lt;0.572,A52&lt;5.95,G52&gt;=0.356,D52&lt;1.45,A52&lt;6.25,A52&gt;=5.15,B52&lt;3.4),3.9,IF(AND(G52&gt;=0.487,D52&lt;2.15,A52&lt;7.2,B52&lt;3.05,D52&gt;=1.75,G52&lt;0.597,A52&gt;=6.25,A52&gt;=5.15,B52&lt;3.4),5.8,IF(AND(A52&lt;6.8,H52&gt;=13.094,A52&gt;=6.55,D52&lt;2.4,H52&lt;16.472,G52&gt;=0.597,A52&gt;=6.25,A52&gt;=5.15,B52&lt;3.4),4.52,IF(AND(A52&gt;=6.8,H52&gt;=13.094,A52&gt;=6.55,D52&lt;2.4,H52&lt;16.472,G52&gt;=0.597,A52&gt;=6.25,A52&gt;=5.15,B52&lt;3.4),4.75,IF(AND(B52&lt;2.95,G52&lt;0.487,D52&lt;2.15,A52&lt;7.2,B52&lt;3.05,D52&gt;=1.75,G52&lt;0.597,A52&gt;=6.25,A52&gt;=5.15,B52&lt;3.4),5.6,IF(AND(B52&gt;=2.95,G52&lt;0.487,D52&lt;2.15,A52&lt;7.2,B52&lt;3.05,D52&gt;=1.75,G52&lt;0.597,A52&gt;=6.25,A52&gt;=5.15,B52&lt;3.4),5.5,"shouldnthappen")))))))))))))))))))))))))))))))))))))))</f>
        <v>1.7</v>
      </c>
      <c r="BB52" s="1" t="n">
        <f aca="false">IF(AND(A52&lt;4.35,B52&lt;3.25,F52&lt;1.5),1.1,IF(AND(H52&lt;14.005,A52&gt;=4.35,B52&lt;3.25,F52&lt;1.5),1.3,IF(AND(H52&gt;=14.005,A52&gt;=4.35,B52&lt;3.25,F52&lt;1.5),1.6,IF(AND(G52&gt;=0.905,A52&lt;5.15,B52&gt;=3.25,F52&lt;1.5),1.9,IF(AND(B52&lt;3.45,A52&gt;=5.15,B52&gt;=3.25,F52&lt;1.5),1.6,IF(AND(F52&gt;=2.5,D52&gt;=1.35,D52&lt;1.75,F52&gt;=1.5),4.867,IF(AND(A52&gt;=7.05,D52&gt;=2.05,D52&gt;=1.75,F52&gt;=1.5),6.35,IF(AND(D52&gt;=0.4,G52&lt;0.905,A52&lt;5.15,B52&gt;=3.25,F52&lt;1.5),1.65,IF(AND(B52&lt;3.6,B52&gt;=3.45,A52&gt;=5.15,B52&gt;=3.25,F52&lt;1.5),1.35,IF(AND(H52&lt;6.808,H52&lt;9.386,D52&lt;1.35,D52&lt;1.75,F52&gt;=1.5),4.05,IF(AND(H52&gt;=6.808,H52&lt;9.386,D52&lt;1.35,D52&lt;1.75,F52&gt;=1.5),3.46,IF(AND(B52&lt;2.45,F52&lt;2.5,D52&gt;=1.35,D52&lt;1.75,F52&gt;=1.5),4.5,IF(AND(H52&gt;=13.115,D52&lt;1.95,D52&lt;2.05,D52&gt;=1.75,F52&gt;=1.5),4.85,IF(AND(G52&lt;0.196,D52&gt;=1.95,D52&lt;2.05,D52&gt;=1.75,F52&gt;=1.5),6.7,IF(AND(G52&gt;=0.196,D52&gt;=1.95,D52&lt;2.05,D52&gt;=1.75,F52&gt;=1.5),5.12,IF(AND(H52&lt;10.925,D52&lt;0.4,G52&lt;0.905,A52&lt;5.15,B52&gt;=3.25,F52&lt;1.5),1.4,IF(AND(H52&gt;=10.925,D52&lt;0.4,G52&lt;0.905,A52&lt;5.15,B52&gt;=3.25,F52&lt;1.5),1.45,IF(AND(H52&lt;14.096,B52&gt;=3.6,B52&gt;=3.45,A52&gt;=5.15,B52&gt;=3.25,F52&lt;1.5),1.42,IF(AND(H52&gt;=14.096,B52&gt;=3.6,B52&gt;=3.45,A52&gt;=5.15,B52&gt;=3.25,F52&lt;1.5),1.7,IF(AND(B52&lt;2.45,D52&lt;1.15,H52&gt;=9.386,D52&lt;1.35,D52&lt;1.75,F52&gt;=1.5),3.6,IF(AND(B52&gt;=2.45,D52&lt;1.15,H52&gt;=9.386,D52&lt;1.35,D52&lt;1.75,F52&gt;=1.5),3.9,IF(AND(G52&lt;0.246,D52&gt;=1.15,H52&gt;=9.386,D52&lt;1.35,D52&lt;1.75,F52&gt;=1.5),4.4,IF(AND(B52&lt;2.75,B52&gt;=2.45,F52&lt;2.5,D52&gt;=1.35,D52&lt;1.75,F52&gt;=1.5),5.1,IF(AND(H52&lt;11.084,H52&lt;13.115,D52&lt;1.95,D52&lt;2.05,D52&gt;=1.75,F52&gt;=1.5),5.35,IF(AND(H52&gt;=11.084,H52&lt;13.115,D52&lt;1.95,D52&lt;2.05,D52&gt;=1.75,F52&gt;=1.5),5.7,IF(AND(H52&lt;15.52,D52&lt;2.25,A52&lt;7.05,D52&gt;=2.05,D52&gt;=1.75,F52&gt;=1.5),5.45,IF(AND(H52&gt;=15.52,D52&lt;2.25,A52&lt;7.05,D52&gt;=2.05,D52&gt;=1.75,F52&gt;=1.5),5.725,IF(AND(G52&gt;=0.775,D52&gt;=2.25,A52&lt;7.05,D52&gt;=2.05,D52&gt;=1.75,F52&gt;=1.5),5.2,IF(AND(D52&lt;1.25,G52&gt;=0.246,D52&gt;=1.15,H52&gt;=9.386,D52&lt;1.35,D52&lt;1.75,F52&gt;=1.5),4.05,IF(AND(A52&lt;5.85,B52&gt;=2.75,B52&gt;=2.45,F52&lt;2.5,D52&gt;=1.35,D52&lt;1.75,F52&gt;=1.5),4.5,IF(AND(B52&lt;3.3,G52&lt;0.775,D52&gt;=2.25,A52&lt;7.05,D52&gt;=2.05,D52&gt;=1.75,F52&gt;=1.5),5.64,IF(AND(B52&gt;=3.3,G52&lt;0.775,D52&gt;=2.25,A52&lt;7.05,D52&gt;=2.05,D52&gt;=1.75,F52&gt;=1.5),5.6,IF(AND(A52&lt;5.9,D52&gt;=1.25,G52&gt;=0.246,D52&gt;=1.15,H52&gt;=9.386,D52&lt;1.35,D52&lt;1.75,F52&gt;=1.5),4.2,IF(AND(A52&gt;=5.9,D52&gt;=1.25,G52&gt;=0.246,D52&gt;=1.15,H52&gt;=9.386,D52&lt;1.35,D52&lt;1.75,F52&gt;=1.5),4,IF(AND(G52&gt;=0.437,A52&gt;=5.85,B52&gt;=2.75,B52&gt;=2.45,F52&lt;2.5,D52&gt;=1.35,D52&lt;1.75,F52&gt;=1.5),4.75,IF(AND(H52&lt;9.446,G52&lt;0.437,A52&gt;=5.85,B52&gt;=2.75,B52&gt;=2.45,F52&lt;2.5,D52&gt;=1.35,D52&lt;1.75,F52&gt;=1.5),4.6,IF(AND(H52&gt;=9.446,G52&lt;0.437,A52&gt;=5.85,B52&gt;=2.75,B52&gt;=2.45,F52&lt;2.5,D52&gt;=1.35,D52&lt;1.75,F52&gt;=1.5),4.7,"shouldnthappen")))))))))))))))))))))))))))))))))))))</f>
        <v>1.4</v>
      </c>
      <c r="BC52" s="1" t="n">
        <f aca="false">IF(AND(G52&gt;=0.905,F52&lt;1.5),1.65,IF(AND(D52&gt;=0.45,G52&lt;0.905,F52&lt;1.5),1.65,IF(AND(A52&lt;5.15,D52&lt;1.55,F52&gt;=1.5),3.225,IF(AND(F52&gt;=2.5,A52&gt;=5.15,D52&lt;1.55,F52&gt;=1.5),5.05,IF(AND(H52&lt;5.767,A52&lt;7.05,D52&gt;=1.55,F52&gt;=1.5),4.5,IF(AND(D52&lt;1.7,A52&gt;=7.05,D52&gt;=1.55,F52&gt;=1.5),5.8,IF(AND(A52&gt;=5.3,G52&lt;0.207,D52&lt;0.45,G52&lt;0.905,F52&lt;1.5),1.3,IF(AND(D52&gt;=0.35,G52&gt;=0.207,D52&lt;0.45,G52&lt;0.905,F52&lt;1.5),1.5,IF(AND(G52&lt;0.155,D52&gt;=1.7,A52&gt;=7.05,D52&gt;=1.55,F52&gt;=1.5),6.7,IF(AND(G52&gt;=0.155,D52&gt;=1.7,A52&gt;=7.05,D52&gt;=1.55,F52&gt;=1.5),6.34,IF(AND(G52&lt;0.05,A52&lt;5.3,G52&lt;0.207,D52&lt;0.45,G52&lt;0.905,F52&lt;1.5),1.4,IF(AND(G52&gt;=0.05,A52&lt;5.3,G52&lt;0.207,D52&lt;0.45,G52&lt;0.905,F52&lt;1.5),1.5,IF(AND(A52&lt;4.5,D52&lt;0.35,G52&gt;=0.207,D52&lt;0.45,G52&lt;0.905,F52&lt;1.5),1.3,IF(AND(G52&lt;0.308,A52&lt;6.2,F52&lt;2.5,A52&gt;=5.15,D52&lt;1.55,F52&gt;=1.5),4.5,IF(AND(D52&lt;1.35,A52&gt;=6.2,F52&lt;2.5,A52&gt;=5.15,D52&lt;1.55,F52&gt;=1.5),4.367,IF(AND(D52&lt;1.85,A52&lt;6.15,H52&gt;=5.767,A52&lt;7.05,D52&gt;=1.55,F52&gt;=1.5),4.933,IF(AND(G52&gt;=0.558,A52&gt;=4.5,D52&lt;0.35,G52&gt;=0.207,D52&lt;0.45,G52&lt;0.905,F52&lt;1.5),1.5,IF(AND(H52&gt;=13.383,G52&gt;=0.308,A52&lt;6.2,F52&lt;2.5,A52&gt;=5.15,D52&lt;1.55,F52&gt;=1.5),4.7,IF(AND(H52&gt;=12.206,D52&gt;=1.35,A52&gt;=6.2,F52&lt;2.5,A52&gt;=5.15,D52&lt;1.55,F52&gt;=1.5),4.575,IF(AND(A52&lt;5.7,D52&gt;=1.85,A52&lt;6.15,H52&gt;=5.767,A52&lt;7.05,D52&gt;=1.55,F52&gt;=1.5),4.9,IF(AND(A52&gt;=5.7,D52&gt;=1.85,A52&lt;6.15,H52&gt;=5.767,A52&lt;7.05,D52&gt;=1.55,F52&gt;=1.5),5.1,IF(AND(G52&lt;0.079,G52&lt;0.364,A52&gt;=6.15,H52&gt;=5.767,A52&lt;7.05,D52&gt;=1.55,F52&gt;=1.5),5.6,IF(AND(G52&gt;=0.079,G52&lt;0.364,A52&gt;=6.15,H52&gt;=5.767,A52&lt;7.05,D52&gt;=1.55,F52&gt;=1.5),5.25,IF(AND(G52&gt;=0.447,G52&lt;0.558,A52&gt;=4.5,D52&lt;0.35,G52&gt;=0.207,D52&lt;0.45,G52&lt;0.905,F52&lt;1.5),1.3,IF(AND(B52&gt;=2.95,H52&lt;13.383,G52&gt;=0.308,A52&lt;6.2,F52&lt;2.5,A52&gt;=5.15,D52&lt;1.55,F52&gt;=1.5),4.6,IF(AND(B52&lt;2.65,H52&lt;12.206,D52&gt;=1.35,A52&gt;=6.2,F52&lt;2.5,A52&gt;=5.15,D52&lt;1.55,F52&gt;=1.5),4.9,IF(AND(D52&lt;2.45,A52&lt;6.6,G52&gt;=0.364,A52&gt;=6.15,H52&gt;=5.767,A52&lt;7.05,D52&gt;=1.55,F52&gt;=1.5),5.6,IF(AND(D52&gt;=2.45,A52&lt;6.6,G52&gt;=0.364,A52&gt;=6.15,H52&gt;=5.767,A52&lt;7.05,D52&gt;=1.55,F52&gt;=1.5),6,IF(AND(H52&lt;12.921,A52&gt;=6.6,G52&gt;=0.364,A52&gt;=6.15,H52&gt;=5.767,A52&lt;7.05,D52&gt;=1.55,F52&gt;=1.5),5.725,IF(AND(H52&gt;=12.921,A52&gt;=6.6,G52&gt;=0.364,A52&gt;=6.15,H52&gt;=5.767,A52&lt;7.05,D52&gt;=1.55,F52&gt;=1.5),5.367,IF(AND(B52&lt;3.15,G52&lt;0.447,G52&lt;0.558,A52&gt;=4.5,D52&lt;0.35,G52&gt;=0.207,D52&lt;0.45,G52&lt;0.905,F52&lt;1.5),1.5,IF(AND(B52&gt;=3.15,G52&lt;0.447,G52&lt;0.558,A52&gt;=4.5,D52&lt;0.35,G52&gt;=0.207,D52&lt;0.45,G52&lt;0.905,F52&lt;1.5),1.36,IF(AND(B52&gt;=2.85,B52&lt;2.95,H52&lt;13.383,G52&gt;=0.308,A52&lt;6.2,F52&lt;2.5,A52&gt;=5.15,D52&lt;1.55,F52&gt;=1.5),3.6,IF(AND(H52&lt;9.446,B52&gt;=2.65,H52&lt;12.206,D52&gt;=1.35,A52&gt;=6.2,F52&lt;2.5,A52&gt;=5.15,D52&lt;1.55,F52&gt;=1.5),4.6,IF(AND(H52&gt;=9.446,B52&gt;=2.65,H52&lt;12.206,D52&gt;=1.35,A52&gt;=6.2,F52&lt;2.5,A52&gt;=5.15,D52&lt;1.55,F52&gt;=1.5),4.7,IF(AND(D52&lt;1.2,B52&lt;2.85,B52&lt;2.95,H52&lt;13.383,G52&gt;=0.308,A52&lt;6.2,F52&lt;2.5,A52&gt;=5.15,D52&lt;1.55,F52&gt;=1.5),3.75,IF(AND(G52&lt;0.356,D52&gt;=1.2,B52&lt;2.85,B52&lt;2.95,H52&lt;13.383,G52&gt;=0.308,A52&lt;6.2,F52&lt;2.5,A52&gt;=5.15,D52&lt;1.55,F52&gt;=1.5),4.2,IF(AND(G52&gt;=0.356,D52&gt;=1.2,B52&lt;2.85,B52&lt;2.95,H52&lt;13.383,G52&gt;=0.308,A52&lt;6.2,F52&lt;2.5,A52&gt;=5.15,D52&lt;1.55,F52&gt;=1.5),3.96,"shouldnthappen"))))))))))))))))))))))))))))))))))))))</f>
        <v>1.5</v>
      </c>
      <c r="BD52" s="1" t="n">
        <f aca="false">IF(AND(B52&lt;2.7,A52&lt;5.3,B52&lt;3.15),3.42,IF(AND(F52&lt;2.5,A52&gt;=5.85,B52&gt;=3.15),4.7,IF(AND(A52&lt;4.35,B52&gt;=2.7,A52&lt;5.3,B52&lt;3.15),1.1,IF(AND(A52&gt;=4.35,B52&gt;=2.7,A52&lt;5.3,B52&lt;3.15),1.42,IF(AND(A52&gt;=7.05,F52&gt;=2.5,A52&gt;=5.3,B52&lt;3.15),6.067,IF(AND(D52&gt;=0.45,A52&lt;5.05,A52&lt;5.85,B52&gt;=3.15),1.6,IF(AND(B52&lt;3.35,A52&gt;=5.05,A52&lt;5.85,B52&gt;=3.15),1.7,IF(AND(A52&gt;=6.85,F52&gt;=2.5,A52&gt;=5.85,B52&gt;=3.15),6.22,IF(AND(D52&lt;1.25,D52&lt;1.35,F52&lt;2.5,A52&gt;=5.3,B52&lt;3.15),4.033,IF(AND(D52&gt;=1.25,D52&lt;1.35,F52&lt;2.5,A52&gt;=5.3,B52&lt;3.15),4.233,IF(AND(A52&lt;6.05,D52&gt;=1.35,F52&lt;2.5,A52&gt;=5.3,B52&lt;3.15),5.1,IF(AND(H52&gt;=13.29,A52&lt;7.05,F52&gt;=2.5,A52&gt;=5.3,B52&lt;3.15),4.96,IF(AND(G52&gt;=0.858,D52&lt;0.45,A52&lt;5.05,A52&lt;5.85,B52&gt;=3.15),1.3,IF(AND(D52&gt;=0.35,B52&gt;=3.35,A52&gt;=5.05,A52&lt;5.85,B52&gt;=3.15),1.4,IF(AND(B52&lt;3.25,A52&lt;6.85,F52&gt;=2.5,A52&gt;=5.85,B52&gt;=3.15),5.233,IF(AND(A52&gt;=6.8,A52&gt;=6.05,D52&gt;=1.35,F52&lt;2.5,A52&gt;=5.3,B52&lt;3.15),4.9,IF(AND(G52&gt;=0.622,H52&lt;13.29,A52&lt;7.05,F52&gt;=2.5,A52&gt;=5.3,B52&lt;3.15),5.067,IF(AND(H52&lt;8.834,G52&lt;0.858,D52&lt;0.45,A52&lt;5.05,A52&lt;5.85,B52&gt;=3.15),1.4,IF(AND(G52&lt;0.774,B52&gt;=3.25,A52&lt;6.85,F52&gt;=2.5,A52&gt;=5.85,B52&gt;=3.15),5.8,IF(AND(G52&gt;=0.774,B52&gt;=3.25,A52&lt;6.85,F52&gt;=2.5,A52&gt;=5.85,B52&gt;=3.15),5.4,IF(AND(H52&gt;=12.206,A52&lt;6.8,A52&gt;=6.05,D52&gt;=1.35,F52&lt;2.5,A52&gt;=5.3,B52&lt;3.15),4.5,IF(AND(G52&gt;=0.439,G52&lt;0.622,H52&lt;13.29,A52&lt;7.05,F52&gt;=2.5,A52&gt;=5.3,B52&lt;3.15),5.667,IF(AND(G52&lt;0.227,H52&gt;=8.834,G52&lt;0.858,D52&lt;0.45,A52&lt;5.05,A52&lt;5.85,B52&gt;=3.15),1.4,IF(AND(G52&gt;=0.227,H52&gt;=8.834,G52&lt;0.858,D52&lt;0.45,A52&lt;5.05,A52&lt;5.85,B52&gt;=3.15),1.3,IF(AND(G52&gt;=0.934,B52&lt;3.75,D52&lt;0.35,B52&gt;=3.35,A52&gt;=5.05,A52&lt;5.85,B52&gt;=3.15),1.7,IF(AND(G52&lt;0.823,B52&gt;=3.75,D52&lt;0.35,B52&gt;=3.35,A52&gt;=5.05,A52&lt;5.85,B52&gt;=3.15),1.55,IF(AND(G52&gt;=0.823,B52&gt;=3.75,D52&lt;0.35,B52&gt;=3.35,A52&gt;=5.05,A52&lt;5.85,B52&gt;=3.15),1.5,IF(AND(A52&lt;6.2,H52&lt;12.206,A52&lt;6.8,A52&gt;=6.05,D52&gt;=1.35,F52&lt;2.5,A52&gt;=5.3,B52&lt;3.15),4.6,IF(AND(A52&gt;=6.2,H52&lt;12.206,A52&lt;6.8,A52&gt;=6.05,D52&gt;=1.35,F52&lt;2.5,A52&gt;=5.3,B52&lt;3.15),4.74,IF(AND(H52&gt;=10.667,G52&lt;0.439,G52&lt;0.622,H52&lt;13.29,A52&lt;7.05,F52&gt;=2.5,A52&gt;=5.3,B52&lt;3.15),5.6,IF(AND(H52&lt;13.67,G52&lt;0.934,B52&lt;3.75,D52&lt;0.35,B52&gt;=3.35,A52&gt;=5.05,A52&lt;5.85,B52&gt;=3.15),1.48,IF(AND(H52&gt;=13.67,G52&lt;0.934,B52&lt;3.75,D52&lt;0.35,B52&gt;=3.35,A52&gt;=5.05,A52&lt;5.85,B52&gt;=3.15),1.3,IF(AND(G52&lt;0.301,H52&lt;10.667,G52&lt;0.439,G52&lt;0.622,H52&lt;13.29,A52&lt;7.05,F52&gt;=2.5,A52&gt;=5.3,B52&lt;3.15),5.2,IF(AND(G52&gt;=0.301,H52&lt;10.667,G52&lt;0.439,G52&lt;0.622,H52&lt;13.29,A52&lt;7.05,F52&gt;=2.5,A52&gt;=5.3,B52&lt;3.15),5.067,"shouldnthappen"))))))))))))))))))))))))))))))))))</f>
        <v>1.4</v>
      </c>
      <c r="BE52" s="1" t="n">
        <f aca="false">IF(AND(B52&gt;=3.85,A52&gt;=5.05,F52&lt;1.5),1.4,IF(AND(A52&lt;5.25,A52&lt;5.75,F52&gt;=1.5),3.15,IF(AND(A52&lt;4.95,B52&lt;3.15,A52&lt;5.05,F52&lt;1.5),1.46,IF(AND(A52&gt;=4.95,B52&lt;3.15,A52&lt;5.05,F52&lt;1.5),1.6,IF(AND(H52&lt;8.834,B52&gt;=3.15,A52&lt;5.05,F52&lt;1.5),1.4,IF(AND(D52&lt;0.25,B52&lt;3.85,A52&gt;=5.05,F52&lt;1.5),1.48,IF(AND(D52&gt;=0.25,B52&lt;3.85,A52&gt;=5.05,F52&lt;1.5),1.7,IF(AND(F52&gt;=2.5,A52&gt;=5.25,A52&lt;5.75,F52&gt;=1.5),4.9,IF(AND(H52&lt;12.45,H52&gt;=8.834,B52&gt;=3.15,A52&lt;5.05,F52&lt;1.5),1.25,IF(AND(H52&gt;=12.45,H52&gt;=8.834,B52&gt;=3.15,A52&lt;5.05,F52&lt;1.5),1.32,IF(AND(G52&lt;0.283,F52&lt;2.5,A52&gt;=5.25,A52&lt;5.75,F52&gt;=1.5),4.3,IF(AND(H52&lt;6.712,H52&lt;11.275,D52&lt;1.55,A52&gt;=5.75,F52&gt;=1.5),5,IF(AND(H52&lt;13.101,H52&gt;=11.275,D52&lt;1.55,A52&gt;=5.75,F52&gt;=1.5),3.933,IF(AND(H52&gt;=13.101,H52&gt;=11.275,D52&lt;1.55,A52&gt;=5.75,F52&gt;=1.5),4.5,IF(AND(A52&gt;=7.3,D52&lt;2.45,D52&gt;=1.55,A52&gt;=5.75,F52&gt;=1.5),6.7,IF(AND(B52&lt;3.45,D52&gt;=2.45,D52&gt;=1.55,A52&gt;=5.75,F52&gt;=1.5),5.925,IF(AND(B52&gt;=3.45,D52&gt;=2.45,D52&gt;=1.55,A52&gt;=5.75,F52&gt;=1.5),6.1,IF(AND(B52&gt;=2.8,G52&gt;=0.283,F52&lt;2.5,A52&gt;=5.25,A52&lt;5.75,F52&gt;=1.5),4.2,IF(AND(D52&lt;1.35,H52&gt;=6.712,H52&lt;11.275,D52&lt;1.55,A52&gt;=5.75,F52&gt;=1.5),4.35,IF(AND(D52&lt;1.05,B52&lt;2.8,G52&gt;=0.283,F52&lt;2.5,A52&gt;=5.25,A52&lt;5.75,F52&gt;=1.5),3.567,IF(AND(D52&gt;=1.05,B52&lt;2.8,G52&gt;=0.283,F52&lt;2.5,A52&gt;=5.25,A52&lt;5.75,F52&gt;=1.5),3.925,IF(AND(B52&lt;2.65,D52&gt;=1.35,H52&gt;=6.712,H52&lt;11.275,D52&lt;1.55,A52&gt;=5.75,F52&gt;=1.5),4.9,IF(AND(B52&gt;=2.65,D52&gt;=1.35,H52&gt;=6.712,H52&lt;11.275,D52&lt;1.55,A52&gt;=5.75,F52&gt;=1.5),4.625,IF(AND(H52&gt;=14.683,G52&gt;=0.628,A52&lt;7.3,D52&lt;2.45,D52&gt;=1.55,A52&gt;=5.75,F52&gt;=1.5),5.4,IF(AND(D52&lt;1.95,H52&lt;8.884,G52&lt;0.628,A52&lt;7.3,D52&lt;2.45,D52&gt;=1.55,A52&gt;=5.75,F52&gt;=1.5),5.1,IF(AND(D52&gt;=1.95,H52&lt;8.884,G52&lt;0.628,A52&lt;7.3,D52&lt;2.45,D52&gt;=1.55,A52&gt;=5.75,F52&gt;=1.5),5.22,IF(AND(A52&lt;6.05,H52&gt;=8.884,G52&lt;0.628,A52&lt;7.3,D52&lt;2.45,D52&gt;=1.55,A52&gt;=5.75,F52&gt;=1.5),5.1,IF(AND(G52&lt;0.817,H52&lt;14.683,G52&gt;=0.628,A52&lt;7.3,D52&lt;2.45,D52&gt;=1.55,A52&gt;=5.75,F52&gt;=1.5),4.967,IF(AND(G52&gt;=0.817,H52&lt;14.683,G52&gt;=0.628,A52&lt;7.3,D52&lt;2.45,D52&gt;=1.55,A52&gt;=5.75,F52&gt;=1.5),5.1,IF(AND(H52&lt;9.637,A52&gt;=6.05,H52&gt;=8.884,G52&lt;0.628,A52&lt;7.3,D52&lt;2.45,D52&gt;=1.55,A52&gt;=5.75,F52&gt;=1.5),5.9,IF(AND(D52&lt;1.85,H52&gt;=9.637,A52&gt;=6.05,H52&gt;=8.884,G52&lt;0.628,A52&lt;7.3,D52&lt;2.45,D52&gt;=1.55,A52&gt;=5.75,F52&gt;=1.5),5.733,IF(AND(G52&gt;=0.388,D52&gt;=1.85,H52&gt;=9.637,A52&gt;=6.05,H52&gt;=8.884,G52&lt;0.628,A52&lt;7.3,D52&lt;2.45,D52&gt;=1.55,A52&gt;=5.75,F52&gt;=1.5),5.64,IF(AND(B52&lt;2.95,G52&lt;0.388,D52&gt;=1.85,H52&gt;=9.637,A52&gt;=6.05,H52&gt;=8.884,G52&lt;0.628,A52&lt;7.3,D52&lt;2.45,D52&gt;=1.55,A52&gt;=5.75,F52&gt;=1.5),5.5,IF(AND(B52&gt;=2.95,G52&lt;0.388,D52&gt;=1.85,H52&gt;=9.637,A52&gt;=6.05,H52&gt;=8.884,G52&lt;0.628,A52&lt;7.3,D52&lt;2.45,D52&gt;=1.55,A52&gt;=5.75,F52&gt;=1.5),5.333,"shouldnthappen"))))))))))))))))))))))))))))))))))</f>
        <v>1.4</v>
      </c>
      <c r="BF52" s="1" t="n">
        <f aca="false">IF(AND(D52&gt;=0.35,F52&lt;1.5),1.65,IF(AND(H52&gt;=16.227,D52&gt;=1.55,F52&gt;=1.5),6.533,IF(AND(A52&gt;=5.45,G52&lt;0.174,D52&lt;0.35,F52&lt;1.5),1.7,IF(AND(D52&lt;0.15,G52&gt;=0.174,D52&lt;0.35,F52&lt;1.5),1.38,IF(AND(D52&gt;=1.15,D52&lt;1.25,D52&lt;1.55,F52&gt;=1.5),3.967,IF(AND(H52&lt;8.376,A52&lt;5.45,G52&lt;0.174,D52&lt;0.35,F52&lt;1.5),1.4,IF(AND(H52&gt;=8.376,A52&lt;5.45,G52&lt;0.174,D52&lt;0.35,F52&lt;1.5),1.5,IF(AND(B52&lt;3.1,D52&gt;=0.15,G52&gt;=0.174,D52&lt;0.35,F52&lt;1.5),1.475,IF(AND(H52&lt;10.258,D52&lt;1.15,D52&lt;1.25,D52&lt;1.55,F52&gt;=1.5),3.24,IF(AND(H52&gt;=10.258,D52&lt;1.15,D52&lt;1.25,D52&lt;1.55,F52&gt;=1.5),3.875,IF(AND(F52&gt;=2.5,H52&lt;10.927,D52&gt;=1.25,D52&lt;1.55,F52&gt;=1.5),5.05,IF(AND(D52&lt;1.35,H52&gt;=10.927,D52&gt;=1.25,D52&lt;1.55,F52&gt;=1.5),4.25,IF(AND(A52&gt;=6.95,D52&lt;1.75,H52&lt;16.227,D52&gt;=1.55,F52&gt;=1.5),5.8,IF(AND(B52&lt;3.3,B52&gt;=3.1,D52&gt;=0.15,G52&gt;=0.174,D52&lt;0.35,F52&lt;1.5),1.3,IF(AND(H52&lt;12.278,D52&gt;=1.35,H52&gt;=10.927,D52&gt;=1.25,D52&lt;1.55,F52&gt;=1.5),4.9,IF(AND(G52&lt;0.226,A52&lt;6.95,D52&lt;1.75,H52&lt;16.227,D52&gt;=1.55,F52&gt;=1.5),5,IF(AND(G52&gt;=0.226,A52&lt;6.95,D52&lt;1.75,H52&lt;16.227,D52&gt;=1.55,F52&gt;=1.5),4.62,IF(AND(H52&lt;9.35,B52&lt;2.95,D52&gt;=1.75,H52&lt;16.227,D52&gt;=1.55,F52&gt;=1.5),6.3,IF(AND(H52&gt;=9.35,B52&lt;2.95,D52&gt;=1.75,H52&lt;16.227,D52&gt;=1.55,F52&gt;=1.5),5.58,IF(AND(A52&lt;5.05,B52&gt;=3.3,B52&gt;=3.1,D52&gt;=0.15,G52&gt;=0.174,D52&lt;0.35,F52&lt;1.5),1.35,IF(AND(A52&gt;=5.05,B52&gt;=3.3,B52&gt;=3.1,D52&gt;=0.15,G52&gt;=0.174,D52&lt;0.35,F52&lt;1.5),1.46,IF(AND(B52&lt;2.8,A52&lt;5.65,F52&lt;2.5,H52&lt;10.927,D52&gt;=1.25,D52&lt;1.55,F52&gt;=1.5),4.075,IF(AND(B52&gt;=2.8,A52&lt;5.65,F52&lt;2.5,H52&lt;10.927,D52&gt;=1.25,D52&lt;1.55,F52&gt;=1.5),3.933,IF(AND(A52&lt;6.25,A52&gt;=5.65,F52&lt;2.5,H52&lt;10.927,D52&gt;=1.25,D52&lt;1.55,F52&gt;=1.5),4.533,IF(AND(A52&gt;=6.25,A52&gt;=5.65,F52&lt;2.5,H52&lt;10.927,D52&gt;=1.25,D52&lt;1.55,F52&gt;=1.5),4.3,IF(AND(A52&lt;6.5,H52&gt;=12.278,D52&gt;=1.35,H52&gt;=10.927,D52&gt;=1.25,D52&lt;1.55,F52&gt;=1.5),4.55,IF(AND(A52&gt;=6.5,H52&gt;=12.278,D52&gt;=1.35,H52&gt;=10.927,D52&gt;=1.25,D52&lt;1.55,F52&gt;=1.5),4.775,IF(AND(H52&lt;9.884,D52&lt;2.1,B52&gt;=2.95,D52&gt;=1.75,H52&lt;16.227,D52&gt;=1.55,F52&gt;=1.5),5.5,IF(AND(H52&gt;=9.884,D52&lt;2.1,B52&gt;=2.95,D52&gt;=1.75,H52&lt;16.227,D52&gt;=1.55,F52&gt;=1.5),5.1,IF(AND(H52&lt;10.393,D52&gt;=2.1,B52&gt;=2.95,D52&gt;=1.75,H52&lt;16.227,D52&gt;=1.55,F52&gt;=1.5),5.74,IF(AND(D52&lt;2.25,H52&gt;=10.393,D52&gt;=2.1,B52&gt;=2.95,D52&gt;=1.75,H52&lt;16.227,D52&gt;=1.55,F52&gt;=1.5),5.8,IF(AND(D52&gt;=2.25,H52&gt;=10.393,D52&gt;=2.1,B52&gt;=2.95,D52&gt;=1.75,H52&lt;16.227,D52&gt;=1.55,F52&gt;=1.5),5.4,"shouldnthappen"))))))))))))))))))))))))))))))))</f>
        <v>1.35</v>
      </c>
      <c r="BG52" s="1" t="n">
        <f aca="false">IF(AND(G52&lt;0.096,A52&lt;5.45),2.95,IF(AND(F52&gt;=1.5,G52&gt;=0.096,A52&lt;5.45),3,IF(AND(D52&lt;0.6,A52&lt;5.9,A52&gt;=5.45),1.4,IF(AND(F52&gt;=2.5,D52&gt;=0.6,A52&lt;5.9,A52&gt;=5.45),5.1,IF(AND(A52&lt;7.45,A52&gt;=7.05,A52&gt;=5.9,A52&gt;=5.45),6.167,IF(AND(B52&gt;=3.55,G52&lt;0.587,F52&lt;1.5,G52&gt;=0.096,A52&lt;5.45),1,IF(AND(A52&lt;5.05,G52&gt;=0.587,F52&lt;1.5,G52&gt;=0.096,A52&lt;5.45),1.35,IF(AND(B52&lt;2.75,D52&lt;1.7,A52&lt;7.05,A52&gt;=5.9,A52&gt;=5.45),4.9,IF(AND(A52&lt;6.2,D52&gt;=1.7,A52&lt;7.05,A52&gt;=5.9,A52&gt;=5.45),4.833,IF(AND(H52&lt;17.32,A52&gt;=7.45,A52&gt;=7.05,A52&gt;=5.9,A52&gt;=5.45),6.68,IF(AND(H52&gt;=17.32,A52&gt;=7.45,A52&gt;=7.05,A52&gt;=5.9,A52&gt;=5.45),6.4,IF(AND(G52&lt;0.161,B52&lt;3.55,G52&lt;0.587,F52&lt;1.5,G52&gt;=0.096,A52&lt;5.45),1.5,IF(AND(H52&lt;11.016,A52&gt;=5.05,G52&gt;=0.587,F52&lt;1.5,G52&gt;=0.096,A52&lt;5.45),1.633,IF(AND(H52&lt;11.001,G52&lt;0.372,F52&lt;2.5,D52&gt;=0.6,A52&lt;5.9,A52&gt;=5.45),4.133,IF(AND(H52&gt;=11.001,G52&lt;0.372,F52&lt;2.5,D52&gt;=0.6,A52&lt;5.9,A52&gt;=5.45),4.3,IF(AND(H52&lt;6.808,G52&gt;=0.372,F52&lt;2.5,D52&gt;=0.6,A52&lt;5.9,A52&gt;=5.45),4,IF(AND(A52&gt;=6.75,B52&gt;=2.75,D52&lt;1.7,A52&lt;7.05,A52&gt;=5.9,A52&gt;=5.45),4.84,IF(AND(H52&lt;12.467,G52&gt;=0.161,B52&lt;3.55,G52&lt;0.587,F52&lt;1.5,G52&gt;=0.096,A52&lt;5.45),1.3,IF(AND(D52&lt;0.25,H52&gt;=11.016,A52&gt;=5.05,G52&gt;=0.587,F52&lt;1.5,G52&gt;=0.096,A52&lt;5.45),1.52,IF(AND(D52&gt;=0.25,H52&gt;=11.016,A52&gt;=5.05,G52&gt;=0.587,F52&lt;1.5,G52&gt;=0.096,A52&lt;5.45),1.5,IF(AND(H52&lt;11.218,H52&gt;=6.808,G52&gt;=0.372,F52&lt;2.5,D52&gt;=0.6,A52&lt;5.9,A52&gt;=5.45),3.7,IF(AND(H52&gt;=11.218,H52&gt;=6.808,G52&gt;=0.372,F52&lt;2.5,D52&gt;=0.6,A52&lt;5.9,A52&gt;=5.45),3.9,IF(AND(B52&lt;2.95,A52&lt;6.75,B52&gt;=2.75,D52&lt;1.7,A52&lt;7.05,A52&gt;=5.9,A52&gt;=5.45),4.2,IF(AND(B52&gt;=2.95,A52&lt;6.75,B52&gt;=2.75,D52&lt;1.7,A52&lt;7.05,A52&gt;=5.9,A52&gt;=5.45),4.6,IF(AND(D52&gt;=2.45,A52&lt;6.85,A52&gt;=6.2,D52&gt;=1.7,A52&lt;7.05,A52&gt;=5.9,A52&gt;=5.45),5.9,IF(AND(G52&lt;0.312,A52&gt;=6.85,A52&gt;=6.2,D52&gt;=1.7,A52&lt;7.05,A52&gt;=5.9,A52&gt;=5.45),5.1,IF(AND(G52&gt;=0.312,A52&gt;=6.85,A52&gt;=6.2,D52&gt;=1.7,A52&lt;7.05,A52&gt;=5.9,A52&gt;=5.45),5.4,IF(AND(G52&lt;0.251,H52&gt;=12.467,G52&gt;=0.161,B52&lt;3.55,G52&lt;0.587,F52&lt;1.5,G52&gt;=0.096,A52&lt;5.45),1.35,IF(AND(G52&gt;=0.251,H52&gt;=12.467,G52&gt;=0.161,B52&lt;3.55,G52&lt;0.587,F52&lt;1.5,G52&gt;=0.096,A52&lt;5.45),1.467,IF(AND(G52&gt;=0.628,D52&lt;2.45,A52&lt;6.85,A52&gt;=6.2,D52&gt;=1.7,A52&lt;7.05,A52&gt;=5.9,A52&gt;=5.45),5.1,IF(AND(A52&gt;=6.75,G52&lt;0.628,D52&lt;2.45,A52&lt;6.85,A52&gt;=6.2,D52&gt;=1.7,A52&lt;7.05,A52&gt;=5.9,A52&gt;=5.45),5.9,IF(AND(H52&lt;11.824,A52&lt;6.75,G52&lt;0.628,D52&lt;2.45,A52&lt;6.85,A52&gt;=6.2,D52&gt;=1.7,A52&lt;7.05,A52&gt;=5.9,A52&gt;=5.45),5.44,IF(AND(H52&lt;14.378,H52&gt;=11.824,A52&lt;6.75,G52&lt;0.628,D52&lt;2.45,A52&lt;6.85,A52&gt;=6.2,D52&gt;=1.7,A52&lt;7.05,A52&gt;=5.9,A52&gt;=5.45),5.6,IF(AND(H52&gt;=14.378,H52&gt;=11.824,A52&lt;6.75,G52&lt;0.628,D52&lt;2.45,A52&lt;6.85,A52&gt;=6.2,D52&gt;=1.7,A52&lt;7.05,A52&gt;=5.9,A52&gt;=5.45),5.8,"shouldnthappen"))))))))))))))))))))))))))))))))))</f>
        <v>1.35</v>
      </c>
      <c r="BH52" s="1" t="n">
        <f aca="false">IF(AND(G52&gt;=0.905,F52&lt;1.5),1.8,IF(AND(H52&lt;5.523,G52&lt;0.905,F52&lt;1.5),1,IF(AND(D52&gt;=0.4,H52&gt;=5.523,G52&lt;0.905,F52&lt;1.5),1.7,IF(AND(G52&gt;=0.878,D52&lt;1.35,F52&lt;2.5,F52&gt;=1.5),4.4,IF(AND(A52&lt;5.4,D52&gt;=1.35,F52&lt;2.5,F52&gt;=1.5),3.9,IF(AND(G52&lt;0.177,B52&lt;3.15,F52&gt;=2.5,F52&gt;=1.5),6.15,IF(AND(H52&lt;10.393,B52&gt;=3.15,F52&gt;=2.5,F52&gt;=1.5),5.94,IF(AND(H52&gt;=10.393,B52&gt;=3.15,F52&gt;=2.5,F52&gt;=1.5),5.467,IF(AND(D52&gt;=1.25,G52&lt;0.878,D52&lt;1.35,F52&lt;2.5,F52&gt;=1.5),4.18,IF(AND(G52&gt;=0.709,A52&gt;=5.4,D52&gt;=1.35,F52&lt;2.5,F52&gt;=1.5),4.9,IF(AND(B52&lt;2.6,G52&gt;=0.177,B52&lt;3.15,F52&gt;=2.5,F52&gt;=1.5),4.8,IF(AND(A52&lt;4.35,A52&lt;5.05,D52&lt;0.4,H52&gt;=5.523,G52&lt;0.905,F52&lt;1.5),1.1,IF(AND(A52&gt;=5.6,A52&gt;=5.05,D52&lt;0.4,H52&gt;=5.523,G52&lt;0.905,F52&lt;1.5),1.7,IF(AND(D52&lt;1.05,D52&lt;1.25,G52&lt;0.878,D52&lt;1.35,F52&lt;2.5,F52&gt;=1.5),3.6,IF(AND(D52&gt;=1.55,G52&lt;0.709,A52&gt;=5.4,D52&gt;=1.35,F52&lt;2.5,F52&gt;=1.5),4.975,IF(AND(D52&lt;1.7,B52&gt;=2.6,G52&gt;=0.177,B52&lt;3.15,F52&gt;=2.5,F52&gt;=1.5),5.8,IF(AND(B52&lt;3.15,A52&gt;=4.35,A52&lt;5.05,D52&lt;0.4,H52&gt;=5.523,G52&lt;0.905,F52&lt;1.5),1.46,IF(AND(A52&gt;=5.45,A52&lt;5.6,A52&gt;=5.05,D52&lt;0.4,H52&gt;=5.523,G52&lt;0.905,F52&lt;1.5),1.35,IF(AND(H52&lt;10.974,D52&gt;=1.05,D52&lt;1.25,G52&lt;0.878,D52&lt;1.35,F52&lt;2.5,F52&gt;=1.5),3.8,IF(AND(H52&gt;=13.654,D52&lt;1.55,G52&lt;0.709,A52&gt;=5.4,D52&gt;=1.35,F52&lt;2.5,F52&gt;=1.5),4.725,IF(AND(A52&lt;4.5,B52&gt;=3.15,A52&gt;=4.35,A52&lt;5.05,D52&lt;0.4,H52&gt;=5.523,G52&lt;0.905,F52&lt;1.5),1.3,IF(AND(G52&lt;0.676,A52&lt;5.45,A52&lt;5.6,A52&gt;=5.05,D52&lt;0.4,H52&gt;=5.523,G52&lt;0.905,F52&lt;1.5),1.5,IF(AND(G52&gt;=0.676,A52&lt;5.45,A52&lt;5.6,A52&gt;=5.05,D52&lt;0.4,H52&gt;=5.523,G52&lt;0.905,F52&lt;1.5),1.55,IF(AND(A52&lt;5.7,H52&gt;=10.974,D52&gt;=1.05,D52&lt;1.25,G52&lt;0.878,D52&lt;1.35,F52&lt;2.5,F52&gt;=1.5),3.9,IF(AND(A52&gt;=5.7,H52&gt;=10.974,D52&gt;=1.05,D52&lt;1.25,G52&lt;0.878,D52&lt;1.35,F52&lt;2.5,F52&gt;=1.5),3.933,IF(AND(G52&gt;=0.644,H52&lt;13.654,D52&lt;1.55,G52&lt;0.709,A52&gt;=5.4,D52&gt;=1.35,F52&lt;2.5,F52&gt;=1.5),4.4,IF(AND(B52&lt;2.9,A52&lt;6.2,D52&gt;=1.7,B52&gt;=2.6,G52&gt;=0.177,B52&lt;3.15,F52&gt;=2.5,F52&gt;=1.5),5.02,IF(AND(B52&gt;=2.9,A52&lt;6.2,D52&gt;=1.7,B52&gt;=2.6,G52&gt;=0.177,B52&lt;3.15,F52&gt;=2.5,F52&gt;=1.5),4.8,IF(AND(D52&lt;2.2,A52&gt;=6.2,D52&gt;=1.7,B52&gt;=2.6,G52&gt;=0.177,B52&lt;3.15,F52&gt;=2.5,F52&gt;=1.5),5.325,IF(AND(D52&gt;=2.2,A52&gt;=6.2,D52&gt;=1.7,B52&gt;=2.6,G52&gt;=0.177,B52&lt;3.15,F52&gt;=2.5,F52&gt;=1.5),5.1,IF(AND(D52&lt;0.25,A52&gt;=4.5,B52&gt;=3.15,A52&gt;=4.35,A52&lt;5.05,D52&lt;0.4,H52&gt;=5.523,G52&lt;0.905,F52&lt;1.5),1.357,IF(AND(D52&gt;=0.25,A52&gt;=4.5,B52&gt;=3.15,A52&gt;=4.35,A52&lt;5.05,D52&lt;0.4,H52&gt;=5.523,G52&lt;0.905,F52&lt;1.5),1.333,IF(AND(H52&lt;10.723,G52&lt;0.644,H52&lt;13.654,D52&lt;1.55,G52&lt;0.709,A52&gt;=5.4,D52&gt;=1.35,F52&lt;2.5,F52&gt;=1.5),4.6,IF(AND(H52&gt;=10.723,G52&lt;0.644,H52&lt;13.654,D52&lt;1.55,G52&lt;0.709,A52&gt;=5.4,D52&gt;=1.35,F52&lt;2.5,F52&gt;=1.5),4.5,"shouldnthappen"))))))))))))))))))))))))))))))))))</f>
        <v>1.357</v>
      </c>
      <c r="BI52" s="1" t="n">
        <f aca="false">IF(AND(D52&gt;=0.8,A52&lt;5.45),3.9,IF(AND(D52&gt;=0.45,D52&lt;0.8,A52&lt;5.45),1.66,IF(AND(H52&lt;16.447,B52&gt;=3.45,A52&gt;=5.45),1.525,IF(AND(H52&gt;=16.447,B52&gt;=3.45,A52&gt;=5.45),6.4,IF(AND(H52&lt;5.245,D52&lt;0.45,D52&lt;0.8,A52&lt;5.45),1,IF(AND(A52&gt;=7.2,G52&lt;0.154,B52&lt;3.45,A52&gt;=5.45),6.7,IF(AND(D52&lt;1.65,A52&lt;7.2,G52&lt;0.154,B52&lt;3.45,A52&gt;=5.45),4.7,IF(AND(D52&gt;=1.65,A52&lt;7.2,G52&lt;0.154,B52&lt;3.45,A52&gt;=5.45),5.52,IF(AND(D52&gt;=0.25,A52&lt;5.05,H52&gt;=5.245,D52&lt;0.45,D52&lt;0.8,A52&lt;5.45),1.35,IF(AND(H52&lt;6.089,A52&gt;=5.05,H52&gt;=5.245,D52&lt;0.45,D52&lt;0.8,A52&lt;5.45),1.7,IF(AND(D52&lt;1.2,B52&lt;2.6,A52&lt;5.75,G52&gt;=0.154,B52&lt;3.45,A52&gt;=5.45),3.85,IF(AND(D52&gt;=1.2,B52&lt;2.6,A52&lt;5.75,G52&gt;=0.154,B52&lt;3.45,A52&gt;=5.45),4,IF(AND(D52&gt;=1.65,B52&gt;=2.6,A52&lt;5.75,G52&gt;=0.154,B52&lt;3.45,A52&gt;=5.45),4.9,IF(AND(G52&lt;0.353,F52&lt;2.5,A52&gt;=5.75,G52&gt;=0.154,B52&lt;3.45,A52&gt;=5.45),4.25,IF(AND(A52&gt;=7.25,F52&gt;=2.5,A52&gt;=5.75,G52&gt;=0.154,B52&lt;3.45,A52&gt;=5.45),6.45,IF(AND(H52&lt;11.218,D52&lt;0.25,A52&lt;5.05,H52&gt;=5.245,D52&lt;0.45,D52&lt;0.8,A52&lt;5.45),1.42,IF(AND(G52&lt;0.517,H52&gt;=6.089,A52&gt;=5.05,H52&gt;=5.245,D52&lt;0.45,D52&lt;0.8,A52&lt;5.45),1.44,IF(AND(G52&gt;=0.517,H52&gt;=6.089,A52&gt;=5.05,H52&gt;=5.245,D52&lt;0.45,D52&lt;0.8,A52&lt;5.45),1.54,IF(AND(H52&gt;=10.194,D52&lt;1.65,B52&gt;=2.6,A52&lt;5.75,G52&gt;=0.154,B52&lt;3.45,A52&gt;=5.45),4.35,IF(AND(B52&gt;=3.15,G52&gt;=0.353,F52&lt;2.5,A52&gt;=5.75,G52&gt;=0.154,B52&lt;3.45,A52&gt;=5.45),4.7,IF(AND(H52&lt;7.716,A52&lt;7.25,F52&gt;=2.5,A52&gt;=5.75,G52&gt;=0.154,B52&lt;3.45,A52&gt;=5.45),5.04,IF(AND(G52&lt;0.175,H52&gt;=11.218,D52&lt;0.25,A52&lt;5.05,H52&gt;=5.245,D52&lt;0.45,D52&lt;0.8,A52&lt;5.45),1.5,IF(AND(H52&lt;7.713,H52&lt;10.194,D52&lt;1.65,B52&gt;=2.6,A52&lt;5.75,G52&gt;=0.154,B52&lt;3.45,A52&gt;=5.45),4.1,IF(AND(H52&gt;=7.713,H52&lt;10.194,D52&lt;1.65,B52&gt;=2.6,A52&lt;5.75,G52&gt;=0.154,B52&lt;3.45,A52&gt;=5.45),4.2,IF(AND(B52&gt;=3.05,B52&lt;3.15,G52&gt;=0.353,F52&lt;2.5,A52&gt;=5.75,G52&gt;=0.154,B52&lt;3.45,A52&gt;=5.45),4.4,IF(AND(D52&gt;=2.45,H52&gt;=7.716,A52&lt;7.25,F52&gt;=2.5,A52&gt;=5.75,G52&gt;=0.154,B52&lt;3.45,A52&gt;=5.45),5.85,IF(AND(D52&lt;0.15,G52&gt;=0.175,H52&gt;=11.218,D52&lt;0.25,A52&lt;5.05,H52&gt;=5.245,D52&lt;0.45,D52&lt;0.8,A52&lt;5.45),1.1,IF(AND(H52&gt;=16.317,B52&lt;3.05,B52&lt;3.15,G52&gt;=0.353,F52&lt;2.5,A52&gt;=5.75,G52&gt;=0.154,B52&lt;3.45,A52&gt;=5.45),4.8,IF(AND(G52&gt;=0.857,D52&lt;2.45,H52&gt;=7.716,A52&lt;7.25,F52&gt;=2.5,A52&gt;=5.75,G52&gt;=0.154,B52&lt;3.45,A52&gt;=5.45),5.05,IF(AND(G52&lt;0.245,D52&gt;=0.15,G52&gt;=0.175,H52&gt;=11.218,D52&lt;0.25,A52&lt;5.05,H52&gt;=5.245,D52&lt;0.45,D52&lt;0.8,A52&lt;5.45),1.3,IF(AND(G52&gt;=0.245,D52&gt;=0.15,G52&gt;=0.175,H52&gt;=11.218,D52&lt;0.25,A52&lt;5.05,H52&gt;=5.245,D52&lt;0.45,D52&lt;0.8,A52&lt;5.45),1.22,IF(AND(B52&lt;2.85,H52&lt;16.317,B52&lt;3.05,B52&lt;3.15,G52&gt;=0.353,F52&lt;2.5,A52&gt;=5.75,G52&gt;=0.154,B52&lt;3.45,A52&gt;=5.45),4.6,IF(AND(B52&gt;=2.85,H52&lt;16.317,B52&lt;3.05,B52&lt;3.15,G52&gt;=0.353,F52&lt;2.5,A52&gt;=5.75,G52&gt;=0.154,B52&lt;3.45,A52&gt;=5.45),4.633,IF(AND(D52&lt;1.85,G52&lt;0.857,D52&lt;2.45,H52&gt;=7.716,A52&lt;7.25,F52&gt;=2.5,A52&gt;=5.75,G52&gt;=0.154,B52&lt;3.45,A52&gt;=5.45),5.8,IF(AND(H52&lt;11.297,D52&gt;=1.85,G52&lt;0.857,D52&lt;2.45,H52&gt;=7.716,A52&lt;7.25,F52&gt;=2.5,A52&gt;=5.75,G52&gt;=0.154,B52&lt;3.45,A52&gt;=5.45),5.3,IF(AND(G52&lt;0.388,H52&gt;=11.297,D52&gt;=1.85,G52&lt;0.857,D52&lt;2.45,H52&gt;=7.716,A52&lt;7.25,F52&gt;=2.5,A52&gt;=5.75,G52&gt;=0.154,B52&lt;3.45,A52&gt;=5.45),5.4,IF(AND(G52&gt;=0.388,H52&gt;=11.297,D52&gt;=1.85,G52&lt;0.857,D52&lt;2.45,H52&gt;=7.716,A52&lt;7.25,F52&gt;=2.5,A52&gt;=5.75,G52&gt;=0.154,B52&lt;3.45,A52&gt;=5.45),5.6,"shouldnthappen")))))))))))))))))))))))))))))))))))))</f>
        <v>1.42</v>
      </c>
      <c r="BJ52" s="1" t="n">
        <f aca="false">IF(AND(F52&gt;=2,B52&gt;=3.35),6.1,IF(AND(H52&gt;=12.719,F52&lt;1.5,B52&lt;3.35),1.567,IF(AND(H52&lt;5.245,F52&lt;2,B52&gt;=3.35),1,IF(AND(D52&lt;0.15,H52&lt;12.719,F52&lt;1.5,B52&lt;3.35),1.5,IF(AND(D52&gt;=0.35,H52&gt;=5.245,F52&lt;2,B52&gt;=3.35),1.6,IF(AND(A52&lt;4.9,D52&gt;=0.15,H52&lt;12.719,F52&lt;1.5,B52&lt;3.35),1.36,IF(AND(B52&lt;2.65,G52&lt;0.572,D52&lt;1.45,F52&gt;=1.5,B52&lt;3.35),3.5,IF(AND(A52&lt;6.1,F52&lt;2.5,D52&gt;=1.45,F52&gt;=1.5,B52&lt;3.35),5.1,IF(AND(G52&gt;=0.607,D52&lt;0.35,H52&gt;=5.245,F52&lt;2,B52&gt;=3.35),1.65,IF(AND(G52&lt;0.546,A52&gt;=4.9,D52&gt;=0.15,H52&lt;12.719,F52&lt;1.5,B52&lt;3.35),1.2,IF(AND(G52&gt;=0.546,A52&gt;=4.9,D52&gt;=0.15,H52&lt;12.719,F52&lt;1.5,B52&lt;3.35),1.4,IF(AND(A52&gt;=6.3,B52&gt;=2.65,G52&lt;0.572,D52&lt;1.45,F52&gt;=1.5,B52&lt;3.35),4.8,IF(AND(D52&lt;1.15,B52&lt;2.85,G52&gt;=0.572,D52&lt;1.45,F52&gt;=1.5,B52&lt;3.35),3.9,IF(AND(B52&gt;=3.15,B52&gt;=2.85,G52&gt;=0.572,D52&lt;1.45,F52&gt;=1.5,B52&lt;3.35),4.7,IF(AND(B52&lt;2.95,A52&gt;=6.1,F52&lt;2.5,D52&gt;=1.45,F52&gt;=1.5,B52&lt;3.35),4.533,IF(AND(B52&gt;=2.95,A52&gt;=6.1,F52&lt;2.5,D52&gt;=1.45,F52&gt;=1.5,B52&lt;3.35),4.75,IF(AND(A52&gt;=6.7,G52&lt;0.107,F52&gt;=2.5,D52&gt;=1.45,F52&gt;=1.5,B52&lt;3.35),5.7,IF(AND(G52&gt;=0.385,G52&lt;0.607,D52&lt;0.35,H52&gt;=5.245,F52&lt;2,B52&gt;=3.35),1.325,IF(AND(D52&lt;1.25,A52&lt;6.3,B52&gt;=2.65,G52&lt;0.572,D52&lt;1.45,F52&gt;=1.5,B52&lt;3.35),4,IF(AND(D52&gt;=1.25,A52&lt;6.3,B52&gt;=2.65,G52&lt;0.572,D52&lt;1.45,F52&gt;=1.5,B52&lt;3.35),4.18,IF(AND(G52&lt;0.907,D52&gt;=1.15,B52&lt;2.85,G52&gt;=0.572,D52&lt;1.45,F52&gt;=1.5,B52&lt;3.35),4,IF(AND(G52&gt;=0.907,D52&gt;=1.15,B52&lt;2.85,G52&gt;=0.572,D52&lt;1.45,F52&gt;=1.5,B52&lt;3.35),4.4,IF(AND(H52&lt;8.326,B52&lt;3.15,B52&gt;=2.85,G52&gt;=0.572,D52&lt;1.45,F52&gt;=1.5,B52&lt;3.35),3.6,IF(AND(H52&gt;=8.326,B52&lt;3.15,B52&gt;=2.85,G52&gt;=0.572,D52&lt;1.45,F52&gt;=1.5,B52&lt;3.35),4.48,IF(AND(B52&lt;2.95,A52&lt;6.7,G52&lt;0.107,F52&gt;=2.5,D52&gt;=1.45,F52&gt;=1.5,B52&lt;3.35),5.6,IF(AND(B52&gt;=2.95,A52&lt;6.7,G52&lt;0.107,F52&gt;=2.5,D52&gt;=1.45,F52&gt;=1.5,B52&lt;3.35),5.5,IF(AND(G52&lt;0.205,G52&lt;0.432,G52&gt;=0.107,F52&gt;=2.5,D52&gt;=1.45,F52&gt;=1.5,B52&lt;3.35),5.3,IF(AND(B52&gt;=3.05,G52&gt;=0.432,G52&gt;=0.107,F52&gt;=2.5,D52&gt;=1.45,F52&gt;=1.5,B52&lt;3.35),5.86,IF(AND(H52&gt;=14.057,G52&lt;0.385,G52&lt;0.607,D52&lt;0.35,H52&gt;=5.245,F52&lt;2,B52&gt;=3.35),1.7,IF(AND(D52&lt;1.7,G52&gt;=0.205,G52&lt;0.432,G52&gt;=0.107,F52&gt;=2.5,D52&gt;=1.45,F52&gt;=1.5,B52&lt;3.35),5,IF(AND(G52&lt;0.779,B52&lt;3.05,G52&gt;=0.432,G52&gt;=0.107,F52&gt;=2.5,D52&gt;=1.45,F52&gt;=1.5,B52&lt;3.35),4.9,IF(AND(G52&gt;=0.779,B52&lt;3.05,G52&gt;=0.432,G52&gt;=0.107,F52&gt;=2.5,D52&gt;=1.45,F52&gt;=1.5,B52&lt;3.35),5.533,IF(AND(D52&gt;=0.25,H52&lt;14.057,G52&lt;0.385,G52&lt;0.607,D52&lt;0.35,H52&gt;=5.245,F52&lt;2,B52&gt;=3.35),1.4,IF(AND(B52&lt;2.85,D52&gt;=1.7,G52&gt;=0.205,G52&lt;0.432,G52&gt;=0.107,F52&gt;=2.5,D52&gt;=1.45,F52&gt;=1.5,B52&lt;3.35),5.1,IF(AND(B52&gt;=2.85,D52&gt;=1.7,G52&gt;=0.205,G52&lt;0.432,G52&gt;=0.107,F52&gt;=2.5,D52&gt;=1.45,F52&gt;=1.5,B52&lt;3.35),5.15,IF(AND(A52&lt;5.1,D52&lt;0.25,H52&lt;14.057,G52&lt;0.385,G52&lt;0.607,D52&lt;0.35,H52&gt;=5.245,F52&lt;2,B52&gt;=3.35),1.4,IF(AND(A52&gt;=5.1,D52&lt;0.25,H52&lt;14.057,G52&lt;0.385,G52&lt;0.607,D52&lt;0.35,H52&gt;=5.245,F52&lt;2,B52&gt;=3.35),1.5,"shouldnthappen")))))))))))))))))))))))))))))))))))))</f>
        <v>1.4</v>
      </c>
    </row>
    <row r="53" customFormat="false" ht="13.8" hidden="false" customHeight="false" outlineLevel="0" collapsed="false">
      <c r="A53" s="1" t="n">
        <v>7</v>
      </c>
      <c r="B53" s="1" t="n">
        <v>3.2</v>
      </c>
      <c r="C53" s="1" t="n">
        <v>4.7</v>
      </c>
      <c r="D53" s="1" t="n">
        <v>1.4</v>
      </c>
      <c r="E53" s="1" t="s">
        <v>92</v>
      </c>
      <c r="F53" s="1" t="n">
        <v>2</v>
      </c>
      <c r="G53" s="1" t="n">
        <v>0.623694912530482</v>
      </c>
      <c r="H53" s="16" t="n">
        <v>14.1235354151577</v>
      </c>
      <c r="I53" s="11" t="n">
        <f aca="false">C53</f>
        <v>4.7</v>
      </c>
      <c r="J53" s="1" t="n">
        <f aca="false">AVERAGE(M53:BJ53)</f>
        <v>4.68786</v>
      </c>
      <c r="K53" s="15" t="n">
        <f aca="false">1-SQRT(VAR(M53:BJ53, I53)) / AVERAGE(M53:BJ53)</f>
        <v>0.956467069145225</v>
      </c>
      <c r="L53" s="1" t="n">
        <f aca="false">(J53-I53)/I53</f>
        <v>-0.00258297872340436</v>
      </c>
      <c r="M53" s="1" t="n">
        <f aca="false">IF(AND(H53&gt;=16.241,B53&gt;=3.35),6.4,IF(AND(D53&gt;=0.75,A53&lt;5.15,B53&lt;3.35),4.1,IF(AND(D53&gt;=1.5,H53&lt;16.241,B53&gt;=3.35),5.767,IF(AND(B53&gt;=3.25,D53&lt;0.75,A53&lt;5.15,B53&lt;3.35),1.58,IF(AND(A53&lt;4.95,D53&lt;1.5,H53&lt;16.241,B53&gt;=3.35),1.4,IF(AND(A53&lt;4.5,B53&lt;3.25,D53&lt;0.75,A53&lt;5.15,B53&lt;3.35),1.26,IF(AND(A53&gt;=4.5,B53&lt;3.25,D53&lt;0.75,A53&lt;5.15,B53&lt;3.35),1.48,IF(AND(G53&lt;0.356,H53&lt;12.557,D53&lt;1.45,A53&gt;=5.15,B53&lt;3.35),4.267,IF(AND(D53&lt;1.25,H53&gt;=12.557,D53&lt;1.45,A53&gt;=5.15,B53&lt;3.35),4.05,IF(AND(D53&gt;=1.35,G53&gt;=0.356,H53&lt;12.557,D53&lt;1.45,A53&gt;=5.15,B53&lt;3.35),4.25,IF(AND(H53&lt;15.086,D53&gt;=1.25,H53&gt;=12.557,D53&lt;1.45,A53&gt;=5.15,B53&lt;3.35),4.4,IF(AND(F53&lt;2.5,G53&gt;=0.44,D53&lt;2.05,D53&gt;=1.45,A53&gt;=5.15,B53&lt;3.35),4.7,IF(AND(H53&lt;10.391,B53&lt;3.15,D53&gt;=2.05,D53&gt;=1.45,A53&gt;=5.15,B53&lt;3.35),5.1,IF(AND(G53&lt;0.505,B53&gt;=3.15,D53&gt;=2.05,D53&gt;=1.45,A53&gt;=5.15,B53&lt;3.35),5.7,IF(AND(G53&gt;=0.505,B53&gt;=3.15,D53&gt;=2.05,D53&gt;=1.45,A53&gt;=5.15,B53&lt;3.35),5.95,IF(AND(D53&gt;=0.5,G53&lt;0.905,A53&gt;=4.95,D53&lt;1.5,H53&lt;16.241,B53&gt;=3.35),1.6,IF(AND(B53&lt;3.6,G53&gt;=0.905,A53&gt;=4.95,D53&lt;1.5,H53&lt;16.241,B53&gt;=3.35),1.7,IF(AND(B53&gt;=3.6,G53&gt;=0.905,A53&gt;=4.95,D53&lt;1.5,H53&lt;16.241,B53&gt;=3.35),1.767,IF(AND(A53&gt;=5.7,D53&lt;1.35,G53&gt;=0.356,H53&lt;12.557,D53&lt;1.45,A53&gt;=5.15,B53&lt;3.35),3.9,IF(AND(A53&lt;6.35,H53&gt;=15.086,D53&gt;=1.25,H53&gt;=12.557,D53&lt;1.45,A53&gt;=5.15,B53&lt;3.35),4.7,IF(AND(A53&gt;=6.35,H53&gt;=15.086,D53&gt;=1.25,H53&gt;=12.557,D53&lt;1.45,A53&gt;=5.15,B53&lt;3.35),4.6,IF(AND(H53&lt;9.252,D53&lt;1.55,G53&lt;0.44,D53&lt;2.05,D53&gt;=1.45,A53&gt;=5.15,B53&lt;3.35),5.08,IF(AND(H53&gt;=9.252,D53&lt;1.55,G53&lt;0.44,D53&lt;2.05,D53&gt;=1.45,A53&gt;=5.15,B53&lt;3.35),4.7,IF(AND(H53&lt;8.477,D53&gt;=1.55,G53&lt;0.44,D53&lt;2.05,D53&gt;=1.45,A53&gt;=5.15,B53&lt;3.35),5.1,IF(AND(H53&gt;=8.477,D53&gt;=1.55,G53&lt;0.44,D53&lt;2.05,D53&gt;=1.45,A53&gt;=5.15,B53&lt;3.35),5.4,IF(AND(H53&lt;8.435,F53&gt;=2.5,G53&gt;=0.44,D53&lt;2.05,D53&gt;=1.45,A53&gt;=5.15,B53&lt;3.35),5.1,IF(AND(H53&gt;=8.435,F53&gt;=2.5,G53&gt;=0.44,D53&lt;2.05,D53&gt;=1.45,A53&gt;=5.15,B53&lt;3.35),4.86,IF(AND(G53&lt;0.543,H53&gt;=10.391,B53&lt;3.15,D53&gt;=2.05,D53&gt;=1.45,A53&gt;=5.15,B53&lt;3.35),5.56,IF(AND(G53&gt;=0.543,H53&gt;=10.391,B53&lt;3.15,D53&gt;=2.05,D53&gt;=1.45,A53&gt;=5.15,B53&lt;3.35),5.8,IF(AND(A53&lt;5.05,D53&lt;0.5,G53&lt;0.905,A53&gt;=4.95,D53&lt;1.5,H53&lt;16.241,B53&gt;=3.35),1.3,IF(AND(H53&lt;6.583,A53&lt;5.7,D53&lt;1.35,G53&gt;=0.356,H53&lt;12.557,D53&lt;1.45,A53&gt;=5.15,B53&lt;3.35),4,IF(AND(G53&lt;0.585,A53&gt;=5.05,D53&lt;0.5,G53&lt;0.905,A53&gt;=4.95,D53&lt;1.5,H53&lt;16.241,B53&gt;=3.35),1.475,IF(AND(G53&lt;0.62,H53&gt;=6.583,A53&lt;5.7,D53&lt;1.35,G53&gt;=0.356,H53&lt;12.557,D53&lt;1.45,A53&gt;=5.15,B53&lt;3.35),3.75,IF(AND(G53&gt;=0.62,H53&gt;=6.583,A53&lt;5.7,D53&lt;1.35,G53&gt;=0.356,H53&lt;12.557,D53&lt;1.45,A53&gt;=5.15,B53&lt;3.35),3.6,IF(AND(B53&lt;3.75,G53&gt;=0.585,A53&gt;=5.05,D53&lt;0.5,G53&lt;0.905,A53&gt;=4.95,D53&lt;1.5,H53&lt;16.241,B53&gt;=3.35),1.5,IF(AND(B53&gt;=3.75,G53&gt;=0.585,A53&gt;=5.05,D53&lt;0.5,G53&lt;0.905,A53&gt;=4.95,D53&lt;1.5,H53&lt;16.241,B53&gt;=3.35),1.6,"shouldnthappen"))))))))))))))))))))))))))))))))))))</f>
        <v>4.4</v>
      </c>
      <c r="N53" s="1" t="n">
        <f aca="false">IF(AND(H53&lt;5.245,B53&lt;3.65,F53&lt;1.5),1,IF(AND(H53&gt;=14.096,B53&gt;=3.65,F53&lt;1.5),1.65,IF(AND(A53&gt;=5.45,H53&gt;=5.245,B53&lt;3.65,F53&lt;1.5),1.3,IF(AND(H53&gt;=13.586,H53&lt;14.096,B53&gt;=3.65,F53&lt;1.5),1.3,IF(AND(H53&lt;10.258,D53&lt;1.25,F53&lt;2.5,F53&gt;=1.5),3.38,IF(AND(H53&lt;6.982,D53&gt;=1.25,F53&lt;2.5,F53&gt;=1.5),3.96,IF(AND(H53&gt;=13.646,D53&lt;2.05,F53&gt;=2.5,F53&gt;=1.5),6.1,IF(AND(B53&lt;3.05,A53&lt;5.45,H53&gt;=5.245,B53&lt;3.65,F53&lt;1.5),1.375,IF(AND(H53&lt;6.543,H53&lt;13.586,H53&lt;14.096,B53&gt;=3.65,F53&lt;1.5),1.4,IF(AND(H53&gt;=6.543,H53&lt;13.586,H53&lt;14.096,B53&gt;=3.65,F53&lt;1.5),1.5,IF(AND(H53&lt;11.522,H53&gt;=10.258,D53&lt;1.25,F53&lt;2.5,F53&gt;=1.5),3.733,IF(AND(H53&gt;=11.522,H53&gt;=10.258,D53&lt;1.25,F53&lt;2.5,F53&gt;=1.5),3.92,IF(AND(H53&lt;5.767,H53&lt;13.646,D53&lt;2.05,F53&gt;=2.5,F53&gt;=1.5),4.5,IF(AND(A53&lt;6.8,B53&lt;3.15,D53&gt;=2.05,F53&gt;=2.5,F53&gt;=1.5),5.6,IF(AND(A53&gt;=6.8,B53&lt;3.15,D53&gt;=2.05,F53&gt;=2.5,F53&gt;=1.5),5.1,IF(AND(B53&lt;3.25,B53&gt;=3.15,D53&gt;=2.05,F53&gt;=2.5,F53&gt;=1.5),5.8,IF(AND(B53&gt;=3.25,B53&gt;=3.15,D53&gt;=2.05,F53&gt;=2.5,F53&gt;=1.5),5.65,IF(AND(B53&lt;3.15,B53&gt;=3.05,A53&lt;5.45,H53&gt;=5.245,B53&lt;3.65,F53&lt;1.5),1.5,IF(AND(G53&gt;=0.735,H53&lt;13.665,H53&gt;=6.982,D53&gt;=1.25,F53&lt;2.5,F53&gt;=1.5),4.2,IF(AND(H53&lt;14.03,H53&gt;=13.665,H53&gt;=6.982,D53&gt;=1.25,F53&lt;2.5,F53&gt;=1.5),4.8,IF(AND(A53&gt;=6.6,H53&gt;=5.767,H53&lt;13.646,D53&lt;2.05,F53&gt;=2.5,F53&gt;=1.5),6.05,IF(AND(G53&gt;=0.934,B53&gt;=3.15,B53&gt;=3.05,A53&lt;5.45,H53&gt;=5.245,B53&lt;3.65,F53&lt;1.5),1.7,IF(AND(D53&gt;=1.55,G53&lt;0.735,H53&lt;13.665,H53&gt;=6.982,D53&gt;=1.25,F53&lt;2.5,F53&gt;=1.5),5.1,IF(AND(D53&lt;1.45,H53&gt;=14.03,H53&gt;=13.665,H53&gt;=6.982,D53&gt;=1.25,F53&lt;2.5,F53&gt;=1.5),4.7,IF(AND(D53&gt;=1.45,H53&gt;=14.03,H53&gt;=13.665,H53&gt;=6.982,D53&gt;=1.25,F53&lt;2.5,F53&gt;=1.5),4.5,IF(AND(A53&gt;=6.2,A53&lt;6.6,H53&gt;=5.767,H53&lt;13.646,D53&lt;2.05,F53&gt;=2.5,F53&gt;=1.5),5.325,IF(AND(B53&lt;3.25,G53&lt;0.934,B53&gt;=3.15,B53&gt;=3.05,A53&lt;5.45,H53&gt;=5.245,B53&lt;3.65,F53&lt;1.5),1.3,IF(AND(D53&lt;1.35,D53&lt;1.55,G53&lt;0.735,H53&lt;13.665,H53&gt;=6.982,D53&gt;=1.25,F53&lt;2.5,F53&gt;=1.5),4.25,IF(AND(H53&lt;8.435,A53&lt;6.2,A53&lt;6.6,H53&gt;=5.767,H53&lt;13.646,D53&lt;2.05,F53&gt;=2.5,F53&gt;=1.5),5.1,IF(AND(H53&gt;=8.435,A53&lt;6.2,A53&lt;6.6,H53&gt;=5.767,H53&lt;13.646,D53&lt;2.05,F53&gt;=2.5,F53&gt;=1.5),4.9,IF(AND(A53&gt;=5.15,B53&gt;=3.25,G53&lt;0.934,B53&gt;=3.15,B53&gt;=3.05,A53&lt;5.45,H53&gt;=5.245,B53&lt;3.65,F53&lt;1.5),1.5,IF(AND(B53&lt;2.9,D53&gt;=1.35,D53&lt;1.55,G53&lt;0.735,H53&lt;13.665,H53&gt;=6.982,D53&gt;=1.25,F53&lt;2.5,F53&gt;=1.5),4.6,IF(AND(B53&gt;=2.9,D53&gt;=1.35,D53&lt;1.55,G53&lt;0.735,H53&lt;13.665,H53&gt;=6.982,D53&gt;=1.25,F53&lt;2.5,F53&gt;=1.5),4.52,IF(AND(G53&gt;=0.862,A53&lt;5.15,B53&gt;=3.25,G53&lt;0.934,B53&gt;=3.15,B53&gt;=3.05,A53&lt;5.45,H53&gt;=5.245,B53&lt;3.65,F53&lt;1.5),1.5,IF(AND(H53&lt;9.35,G53&lt;0.862,A53&lt;5.15,B53&gt;=3.25,G53&lt;0.934,B53&gt;=3.15,B53&gt;=3.05,A53&lt;5.45,H53&gt;=5.245,B53&lt;3.65,F53&lt;1.5),1.38,IF(AND(H53&gt;=9.35,G53&lt;0.862,A53&lt;5.15,B53&gt;=3.25,G53&lt;0.934,B53&gt;=3.15,B53&gt;=3.05,A53&lt;5.45,H53&gt;=5.245,B53&lt;3.65,F53&lt;1.5),1.4,"shouldnthappen"))))))))))))))))))))))))))))))))))))</f>
        <v>4.7</v>
      </c>
      <c r="O53" s="1" t="n">
        <f aca="false">IF(AND(B53&lt;2.75,A53&lt;5.55),3.96,IF(AND(H53&lt;9.205,A53&lt;5.9,A53&gt;=5.55),3.85,IF(AND(A53&lt;4.35,D53&lt;0.35,B53&gt;=2.75,A53&lt;5.55),1.1,IF(AND(B53&lt;3.65,D53&gt;=0.35,B53&gt;=2.75,A53&lt;5.55),1.65,IF(AND(B53&gt;=3.65,D53&gt;=0.35,B53&gt;=2.75,A53&lt;5.55),1.9,IF(AND(G53&gt;=0.732,H53&gt;=9.205,A53&lt;5.9,A53&gt;=5.55),4.9,IF(AND(G53&lt;0.273,G53&lt;0.732,H53&gt;=9.205,A53&lt;5.9,A53&gt;=5.55),4.5,IF(AND(A53&lt;6.3,G53&lt;0.422,F53&lt;2.5,A53&gt;=5.9,A53&gt;=5.55),5.1,IF(AND(A53&gt;=6.3,G53&lt;0.422,F53&lt;2.5,A53&gt;=5.9,A53&gt;=5.55),4.76,IF(AND(B53&lt;2.4,G53&gt;=0.422,F53&lt;2.5,A53&gt;=5.9,A53&gt;=5.55),4.45,IF(AND(A53&gt;=7,G53&gt;=0.628,F53&gt;=2.5,A53&gt;=5.9,A53&gt;=5.55),6.45,IF(AND(D53&lt;0.15,H53&lt;13.924,A53&gt;=4.35,D53&lt;0.35,B53&gt;=2.75,A53&lt;5.55),1.5,IF(AND(B53&lt;3.15,H53&gt;=13.924,A53&gt;=4.35,D53&lt;0.35,B53&gt;=2.75,A53&lt;5.55),1.56,IF(AND(B53&gt;=3.15,H53&gt;=13.924,A53&gt;=4.35,D53&lt;0.35,B53&gt;=2.75,A53&lt;5.55),1.3,IF(AND(H53&lt;14.316,G53&gt;=0.273,G53&lt;0.732,H53&gt;=9.205,A53&lt;5.9,A53&gt;=5.55),3.95,IF(AND(H53&gt;=14.316,G53&gt;=0.273,G53&lt;0.732,H53&gt;=9.205,A53&lt;5.9,A53&gt;=5.55),4.1,IF(AND(A53&lt;6.2,B53&gt;=2.4,G53&gt;=0.422,F53&lt;2.5,A53&gt;=5.9,A53&gt;=5.55),4.3,IF(AND(A53&gt;=7.05,G53&lt;0.364,G53&lt;0.628,F53&gt;=2.5,A53&gt;=5.9,A53&gt;=5.55),6.1,IF(AND(A53&gt;=7.55,G53&gt;=0.364,G53&lt;0.628,F53&gt;=2.5,A53&gt;=5.9,A53&gt;=5.55),6.4,IF(AND(A53&lt;6.15,A53&lt;7,G53&gt;=0.628,F53&gt;=2.5,A53&gt;=5.9,A53&gt;=5.55),4.9,IF(AND(D53&lt;1.45,A53&gt;=6.2,B53&gt;=2.4,G53&gt;=0.422,F53&lt;2.5,A53&gt;=5.9,A53&gt;=5.55),4.64,IF(AND(D53&gt;=1.45,A53&gt;=6.2,B53&gt;=2.4,G53&gt;=0.422,F53&lt;2.5,A53&gt;=5.9,A53&gt;=5.55),4.9,IF(AND(D53&lt;1.65,A53&lt;7.05,G53&lt;0.364,G53&lt;0.628,F53&gt;=2.5,A53&gt;=5.9,A53&gt;=5.55),5.1,IF(AND(D53&gt;=2.35,A53&lt;7.55,G53&gt;=0.364,G53&lt;0.628,F53&gt;=2.5,A53&gt;=5.9,A53&gt;=5.55),5.633,IF(AND(D53&lt;2.15,A53&gt;=6.15,A53&lt;7,G53&gt;=0.628,F53&gt;=2.5,A53&gt;=5.9,A53&gt;=5.55),5.1,IF(AND(D53&gt;=2.15,A53&gt;=6.15,A53&lt;7,G53&gt;=0.628,F53&gt;=2.5,A53&gt;=5.9,A53&gt;=5.55),5.267,IF(AND(A53&lt;4.9,A53&lt;5.05,D53&gt;=0.15,H53&lt;13.924,A53&gt;=4.35,D53&lt;0.35,B53&gt;=2.75,A53&lt;5.55),1.375,IF(AND(A53&gt;=4.9,A53&lt;5.05,D53&gt;=0.15,H53&lt;13.924,A53&gt;=4.35,D53&lt;0.35,B53&gt;=2.75,A53&lt;5.55),1.3,IF(AND(A53&lt;5.45,A53&gt;=5.05,D53&gt;=0.15,H53&lt;13.924,A53&gt;=4.35,D53&lt;0.35,B53&gt;=2.75,A53&lt;5.55),1.475,IF(AND(A53&gt;=5.45,A53&gt;=5.05,D53&gt;=0.15,H53&lt;13.924,A53&gt;=4.35,D53&lt;0.35,B53&gt;=2.75,A53&lt;5.55),1.4,IF(AND(B53&gt;=3.25,D53&lt;2.35,A53&lt;7.55,G53&gt;=0.364,G53&lt;0.628,F53&gt;=2.5,A53&gt;=5.9,A53&gt;=5.55),5.7,IF(AND(G53&lt;0.006,G53&lt;0.107,D53&gt;=1.65,A53&lt;7.05,G53&lt;0.364,G53&lt;0.628,F53&gt;=2.5,A53&gt;=5.9,A53&gt;=5.55),5.5,IF(AND(G53&gt;=0.006,G53&lt;0.107,D53&gt;=1.65,A53&lt;7.05,G53&lt;0.364,G53&lt;0.628,F53&gt;=2.5,A53&gt;=5.9,A53&gt;=5.55),5.667,IF(AND(D53&lt;2.2,G53&gt;=0.107,D53&gt;=1.65,A53&lt;7.05,G53&lt;0.364,G53&lt;0.628,F53&gt;=2.5,A53&gt;=5.9,A53&gt;=5.55),5.35,IF(AND(D53&gt;=2.2,G53&gt;=0.107,D53&gt;=1.65,A53&lt;7.05,G53&lt;0.364,G53&lt;0.628,F53&gt;=2.5,A53&gt;=5.9,A53&gt;=5.55),5.2,IF(AND(D53&lt;2.25,B53&lt;3.25,D53&lt;2.35,A53&lt;7.55,G53&gt;=0.364,G53&lt;0.628,F53&gt;=2.5,A53&gt;=5.9,A53&gt;=5.55),5.8,IF(AND(D53&gt;=2.25,B53&lt;3.25,D53&lt;2.35,A53&lt;7.55,G53&gt;=0.364,G53&lt;0.628,F53&gt;=2.5,A53&gt;=5.9,A53&gt;=5.55),5.9,"shouldnthappen")))))))))))))))))))))))))))))))))))))</f>
        <v>4.64</v>
      </c>
      <c r="P53" s="1" t="n">
        <f aca="false">IF(AND(D53&gt;=0.75,A53&lt;5.55),3.9,IF(AND(H53&lt;7.482,A53&gt;=5.55),3.45,IF(AND(B53&gt;=3.15,B53&lt;3.25,D53&lt;0.75,A53&lt;5.55),1.262,IF(AND(G53&gt;=0.446,B53&lt;3.15,B53&lt;3.25,D53&lt;0.75,A53&lt;5.55),1.1,IF(AND(G53&lt;0.408,A53&lt;5.05,B53&gt;=3.25,D53&lt;0.75,A53&lt;5.55),1.4,IF(AND(G53&gt;=0.408,A53&lt;5.05,B53&gt;=3.25,D53&lt;0.75,A53&lt;5.55),1.233,IF(AND(G53&gt;=0.676,A53&gt;=5.05,B53&gt;=3.25,D53&lt;0.75,A53&lt;5.55),1.72,IF(AND(H53&lt;9.386,A53&lt;5.85,F53&lt;2.5,H53&gt;=7.482,A53&gt;=5.55),3.5,IF(AND(H53&gt;=9.386,A53&lt;5.85,F53&lt;2.5,H53&gt;=7.482,A53&gt;=5.55),4.275,IF(AND(H53&gt;=16.284,G53&lt;0.865,F53&gt;=2.5,H53&gt;=7.482,A53&gt;=5.55),6.6,IF(AND(G53&lt;0.912,G53&gt;=0.865,F53&gt;=2.5,H53&gt;=7.482,A53&gt;=5.55),4.8,IF(AND(G53&gt;=0.912,G53&gt;=0.865,F53&gt;=2.5,H53&gt;=7.482,A53&gt;=5.55),5.175,IF(AND(A53&gt;=4.95,G53&lt;0.446,B53&lt;3.15,B53&lt;3.25,D53&lt;0.75,A53&lt;5.55),1.6,IF(AND(H53&gt;=12.974,G53&lt;0.676,A53&gt;=5.05,B53&gt;=3.25,D53&lt;0.75,A53&lt;5.55),1.3,IF(AND(D53&lt;1.45,H53&lt;13.531,A53&gt;=5.85,F53&lt;2.5,H53&gt;=7.482,A53&gt;=5.55),4.2,IF(AND(D53&gt;=1.45,H53&lt;13.531,A53&gt;=5.85,F53&lt;2.5,H53&gt;=7.482,A53&gt;=5.55),4.967,IF(AND(G53&lt;0.187,H53&gt;=13.531,A53&gt;=5.85,F53&lt;2.5,H53&gt;=7.482,A53&gt;=5.55),5,IF(AND(H53&gt;=12.675,A53&lt;4.95,G53&lt;0.446,B53&lt;3.15,B53&lt;3.25,D53&lt;0.75,A53&lt;5.55),1.5,IF(AND(H53&lt;10.826,H53&lt;12.974,G53&lt;0.676,A53&gt;=5.05,B53&gt;=3.25,D53&lt;0.75,A53&lt;5.55),1.46,IF(AND(H53&gt;=10.826,H53&lt;12.974,G53&lt;0.676,A53&gt;=5.05,B53&gt;=3.25,D53&lt;0.75,A53&lt;5.55),1.4,IF(AND(A53&lt;6.15,G53&gt;=0.187,H53&gt;=13.531,A53&gt;=5.85,F53&lt;2.5,H53&gt;=7.482,A53&gt;=5.55),4.7,IF(AND(A53&lt;6.85,B53&lt;2.95,H53&lt;16.284,G53&lt;0.865,F53&gt;=2.5,H53&gt;=7.482,A53&gt;=5.55),5.32,IF(AND(A53&gt;=6.85,B53&lt;2.95,H53&lt;16.284,G53&lt;0.865,F53&gt;=2.5,H53&gt;=7.482,A53&gt;=5.55),6.567,IF(AND(A53&lt;4.85,H53&lt;12.675,A53&lt;4.95,G53&lt;0.446,B53&lt;3.15,B53&lt;3.25,D53&lt;0.75,A53&lt;5.55),1.4,IF(AND(A53&gt;=4.85,H53&lt;12.675,A53&lt;4.95,G53&lt;0.446,B53&lt;3.15,B53&lt;3.25,D53&lt;0.75,A53&lt;5.55),1.5,IF(AND(B53&lt;3.1,A53&gt;=6.15,G53&gt;=0.187,H53&gt;=13.531,A53&gt;=5.85,F53&lt;2.5,H53&gt;=7.482,A53&gt;=5.55),4.467,IF(AND(B53&gt;=3.1,A53&gt;=6.15,G53&gt;=0.187,H53&gt;=13.531,A53&gt;=5.85,F53&lt;2.5,H53&gt;=7.482,A53&gt;=5.55),4.7,IF(AND(G53&gt;=0.379,B53&lt;3.15,B53&gt;=2.95,H53&lt;16.284,G53&lt;0.865,F53&gt;=2.5,H53&gt;=7.482,A53&gt;=5.55),5.733,IF(AND(A53&lt;6.6,B53&gt;=3.15,B53&gt;=2.95,H53&lt;16.284,G53&lt;0.865,F53&gt;=2.5,H53&gt;=7.482,A53&gt;=5.55),5.38,IF(AND(A53&lt;6.7,G53&lt;0.379,B53&lt;3.15,B53&gt;=2.95,H53&lt;16.284,G53&lt;0.865,F53&gt;=2.5,H53&gt;=7.482,A53&gt;=5.55),5.3,IF(AND(A53&gt;=6.7,G53&lt;0.379,B53&lt;3.15,B53&gt;=2.95,H53&lt;16.284,G53&lt;0.865,F53&gt;=2.5,H53&gt;=7.482,A53&gt;=5.55),5.16,IF(AND(A53&lt;7.05,A53&gt;=6.6,B53&gt;=3.15,B53&gt;=2.95,H53&lt;16.284,G53&lt;0.865,F53&gt;=2.5,H53&gt;=7.482,A53&gt;=5.55),5.78,IF(AND(A53&gt;=7.05,A53&gt;=6.6,B53&gt;=3.15,B53&gt;=2.95,H53&lt;16.284,G53&lt;0.865,F53&gt;=2.5,H53&gt;=7.482,A53&gt;=5.55),6.1,"shouldnthappen")))))))))))))))))))))))))))))))))</f>
        <v>4.7</v>
      </c>
      <c r="Q53" s="1" t="n">
        <f aca="false">IF(AND(G53&gt;=0.422,B53&lt;3.25,F53&lt;1.5),1.25,IF(AND(G53&gt;=0.082,G53&lt;0.125,F53&gt;=1.5),6.7,IF(AND(G53&lt;0.251,G53&lt;0.422,B53&lt;3.25,F53&lt;1.5),1.38,IF(AND(G53&gt;=0.251,G53&lt;0.422,B53&lt;3.25,F53&lt;1.5),1.55,IF(AND(G53&gt;=0.385,G53&lt;0.633,B53&gt;=3.25,F53&lt;1.5),1.367,IF(AND(B53&lt;3.35,G53&gt;=0.633,B53&gt;=3.25,F53&lt;1.5),1.7,IF(AND(A53&lt;5.85,G53&lt;0.082,G53&lt;0.125,F53&gt;=1.5),4.5,IF(AND(F53&gt;=2.5,D53&lt;1.6,G53&gt;=0.125,F53&gt;=1.5),5.05,IF(AND(H53&gt;=16.774,D53&gt;=1.6,G53&gt;=0.125,F53&gt;=1.5),6.4,IF(AND(D53&gt;=0.5,G53&lt;0.385,G53&lt;0.633,B53&gt;=3.25,F53&lt;1.5),1.6,IF(AND(B53&lt;3.6,B53&gt;=3.35,G53&gt;=0.633,B53&gt;=3.25,F53&lt;1.5),1.55,IF(AND(B53&gt;=3.6,B53&gt;=3.35,G53&gt;=0.633,B53&gt;=3.25,F53&lt;1.5),1.6,IF(AND(D53&lt;1.65,A53&gt;=5.85,G53&lt;0.082,G53&lt;0.125,F53&gt;=1.5),4.7,IF(AND(A53&lt;5.3,F53&lt;2.5,D53&lt;1.6,G53&gt;=0.125,F53&gt;=1.5),3.15,IF(AND(B53&gt;=3.2,H53&lt;16.774,D53&gt;=1.6,G53&gt;=0.125,F53&gt;=1.5),5.675,IF(AND(H53&lt;11.767,D53&lt;0.5,G53&lt;0.385,G53&lt;0.633,B53&gt;=3.25,F53&lt;1.5),1.5,IF(AND(H53&gt;=11.767,D53&lt;0.5,G53&lt;0.385,G53&lt;0.633,B53&gt;=3.25,F53&lt;1.5),1.367,IF(AND(H53&lt;8.367,D53&gt;=1.65,A53&gt;=5.85,G53&lt;0.082,G53&lt;0.125,F53&gt;=1.5),5.7,IF(AND(H53&gt;=8.367,D53&gt;=1.65,A53&gt;=5.85,G53&lt;0.082,G53&lt;0.125,F53&gt;=1.5),5.575,IF(AND(A53&gt;=7.1,B53&lt;3.2,H53&lt;16.774,D53&gt;=1.6,G53&gt;=0.125,F53&gt;=1.5),6.3,IF(AND(H53&gt;=15.395,B53&lt;2.85,A53&gt;=5.3,F53&lt;2.5,D53&lt;1.6,G53&gt;=0.125,F53&gt;=1.5),4.8,IF(AND(H53&lt;8.486,B53&gt;=2.85,A53&gt;=5.3,F53&lt;2.5,D53&lt;1.6,G53&gt;=0.125,F53&gt;=1.5),3.85,IF(AND(D53&gt;=2.1,A53&lt;7.1,B53&lt;3.2,H53&lt;16.774,D53&gt;=1.6,G53&gt;=0.125,F53&gt;=1.5),5.5,IF(AND(B53&gt;=2.75,H53&lt;15.395,B53&lt;2.85,A53&gt;=5.3,F53&lt;2.5,D53&lt;1.6,G53&gt;=0.125,F53&gt;=1.5),4.489,IF(AND(H53&gt;=15.168,H53&gt;=8.486,B53&gt;=2.85,A53&gt;=5.3,F53&lt;2.5,D53&lt;1.6,G53&gt;=0.125,F53&gt;=1.5),4.7,IF(AND(G53&gt;=0.519,D53&lt;2.1,A53&lt;7.1,B53&lt;3.2,H53&lt;16.774,D53&gt;=1.6,G53&gt;=0.125,F53&gt;=1.5),4.925,IF(AND(G53&gt;=0.897,B53&lt;2.75,H53&lt;15.395,B53&lt;2.85,A53&gt;=5.3,F53&lt;2.5,D53&lt;1.6,G53&gt;=0.125,F53&gt;=1.5),4.567,IF(AND(A53&lt;5.65,H53&lt;15.168,H53&gt;=8.486,B53&gt;=2.85,A53&gt;=5.3,F53&lt;2.5,D53&lt;1.6,G53&gt;=0.125,F53&gt;=1.5),4.5,IF(AND(G53&lt;0.23,G53&lt;0.519,D53&lt;2.1,A53&lt;7.1,B53&lt;3.2,H53&lt;16.774,D53&gt;=1.6,G53&gt;=0.125,F53&gt;=1.5),5,IF(AND(A53&lt;5.9,G53&lt;0.897,B53&lt;2.75,H53&lt;15.395,B53&lt;2.85,A53&gt;=5.3,F53&lt;2.5,D53&lt;1.6,G53&gt;=0.125,F53&gt;=1.5),4.1,IF(AND(A53&gt;=5.9,G53&lt;0.897,B53&lt;2.75,H53&lt;15.395,B53&lt;2.85,A53&gt;=5.3,F53&lt;2.5,D53&lt;1.6,G53&gt;=0.125,F53&gt;=1.5),4.5,IF(AND(A53&lt;6.05,A53&gt;=5.65,H53&lt;15.168,H53&gt;=8.486,B53&gt;=2.85,A53&gt;=5.3,F53&lt;2.5,D53&lt;1.6,G53&gt;=0.125,F53&gt;=1.5),4.2,IF(AND(A53&gt;=6.05,A53&gt;=5.65,H53&lt;15.168,H53&gt;=8.486,B53&gt;=2.85,A53&gt;=5.3,F53&lt;2.5,D53&lt;1.6,G53&gt;=0.125,F53&gt;=1.5),4.35,IF(AND(D53&lt;1.95,G53&gt;=0.23,G53&lt;0.519,D53&lt;2.1,A53&lt;7.1,B53&lt;3.2,H53&lt;16.774,D53&gt;=1.6,G53&gt;=0.125,F53&gt;=1.5),5.3,IF(AND(D53&gt;=1.95,G53&gt;=0.23,G53&lt;0.519,D53&lt;2.1,A53&lt;7.1,B53&lt;3.2,H53&lt;16.774,D53&gt;=1.6,G53&gt;=0.125,F53&gt;=1.5),5.2,"shouldnthappen")))))))))))))))))))))))))))))))))))</f>
        <v>4.35</v>
      </c>
      <c r="R53" s="1" t="n">
        <f aca="false">IF(AND(G53&gt;=0.901,F53&lt;1.5),1.9,IF(AND(H53&lt;5.523,D53&lt;0.35,G53&lt;0.901,F53&lt;1.5),1,IF(AND(B53&lt;3.6,D53&gt;=0.35,G53&lt;0.901,F53&lt;1.5),1.575,IF(AND(B53&gt;=3.6,D53&gt;=0.35,G53&lt;0.901,F53&lt;1.5),1.5,IF(AND(G53&gt;=0.837,D53&lt;1.15,D53&lt;1.45,F53&gt;=1.5),3,IF(AND(G53&gt;=0.66,D53&gt;=1.15,D53&lt;1.45,F53&gt;=1.5),4,IF(AND(F53&gt;=2.5,D53&lt;1.55,D53&gt;=1.45,F53&gt;=1.5),5.025,IF(AND(F53&lt;2.5,D53&gt;=1.55,D53&gt;=1.45,F53&gt;=1.5),4.933,IF(AND(B53&lt;2.45,G53&lt;0.837,D53&lt;1.15,D53&lt;1.45,F53&gt;=1.5),3.3,IF(AND(B53&gt;=2.45,G53&lt;0.837,D53&lt;1.15,D53&lt;1.45,F53&gt;=1.5),3.86,IF(AND(B53&gt;=3.05,F53&lt;2.5,D53&lt;1.55,D53&gt;=1.45,F53&gt;=1.5),4.8,IF(AND(D53&gt;=2.45,F53&gt;=2.5,D53&gt;=1.55,D53&gt;=1.45,F53&gt;=1.5),5.875,IF(AND(H53&lt;13.187,G53&lt;0.217,H53&gt;=5.523,D53&lt;0.35,G53&lt;0.901,F53&lt;1.5),1.4,IF(AND(H53&gt;=13.187,G53&lt;0.217,H53&gt;=5.523,D53&lt;0.35,G53&lt;0.901,F53&lt;1.5),1.5,IF(AND(G53&lt;0.33,G53&gt;=0.217,H53&gt;=5.523,D53&lt;0.35,G53&lt;0.901,F53&lt;1.5),1.28,IF(AND(A53&lt;6.05,D53&lt;1.35,G53&lt;0.66,D53&gt;=1.15,D53&lt;1.45,F53&gt;=1.5),4.175,IF(AND(A53&gt;=6.05,D53&lt;1.35,G53&lt;0.66,D53&gt;=1.15,D53&lt;1.45,F53&gt;=1.5),4.3,IF(AND(A53&lt;5.65,D53&gt;=1.35,G53&lt;0.66,D53&gt;=1.15,D53&lt;1.45,F53&gt;=1.5),3.9,IF(AND(A53&gt;=5.65,D53&gt;=1.35,G53&lt;0.66,D53&gt;=1.15,D53&lt;1.45,F53&gt;=1.5),4.52,IF(AND(A53&lt;6.25,B53&lt;3.05,F53&lt;2.5,D53&lt;1.55,D53&gt;=1.45,F53&gt;=1.5),4.5,IF(AND(A53&gt;=6.25,B53&lt;3.05,F53&lt;2.5,D53&lt;1.55,D53&gt;=1.45,F53&gt;=1.5),4.675,IF(AND(A53&gt;=7.25,D53&lt;2.45,F53&gt;=2.5,D53&gt;=1.55,D53&gt;=1.45,F53&gt;=1.5),6.433,IF(AND(D53&gt;=0.25,G53&gt;=0.33,G53&gt;=0.217,H53&gt;=5.523,D53&lt;0.35,G53&lt;0.901,F53&lt;1.5),1.4,IF(AND(A53&lt;6.15,A53&lt;7.25,D53&lt;2.45,F53&gt;=2.5,D53&gt;=1.55,D53&gt;=1.45,F53&gt;=1.5),5.025,IF(AND(H53&lt;6.439,D53&lt;0.25,G53&gt;=0.33,G53&gt;=0.217,H53&gt;=5.523,D53&lt;0.35,G53&lt;0.901,F53&lt;1.5),1.5,IF(AND(H53&gt;=6.439,D53&lt;0.25,G53&gt;=0.33,G53&gt;=0.217,H53&gt;=5.523,D53&lt;0.35,G53&lt;0.901,F53&lt;1.5),1.38,IF(AND(H53&gt;=13.711,A53&gt;=6.15,A53&lt;7.25,D53&lt;2.45,F53&gt;=2.5,D53&gt;=1.55,D53&gt;=1.45,F53&gt;=1.5),5.68,IF(AND(B53&gt;=3.3,H53&lt;13.711,A53&gt;=6.15,A53&lt;7.25,D53&lt;2.45,F53&gt;=2.5,D53&gt;=1.55,D53&gt;=1.45,F53&gt;=1.5),5.6,IF(AND(G53&lt;0.093,B53&lt;3.3,H53&lt;13.711,A53&gt;=6.15,A53&lt;7.25,D53&lt;2.45,F53&gt;=2.5,D53&gt;=1.55,D53&gt;=1.45,F53&gt;=1.5),5.56,IF(AND(D53&lt;1.95,G53&gt;=0.093,B53&lt;3.3,H53&lt;13.711,A53&gt;=6.15,A53&lt;7.25,D53&lt;2.45,F53&gt;=2.5,D53&gt;=1.55,D53&gt;=1.45,F53&gt;=1.5),5.3,IF(AND(B53&lt;3.15,D53&gt;=1.95,G53&gt;=0.093,B53&lt;3.3,H53&lt;13.711,A53&gt;=6.15,A53&lt;7.25,D53&lt;2.45,F53&gt;=2.5,D53&gt;=1.55,D53&gt;=1.45,F53&gt;=1.5),5.1,IF(AND(B53&gt;=3.15,D53&gt;=1.95,G53&gt;=0.093,B53&lt;3.3,H53&lt;13.711,A53&gt;=6.15,A53&lt;7.25,D53&lt;2.45,F53&gt;=2.5,D53&gt;=1.55,D53&gt;=1.45,F53&gt;=1.5),5.15,"shouldnthappen"))))))))))))))))))))))))))))))))</f>
        <v>4.52</v>
      </c>
      <c r="S53" s="1" t="n">
        <f aca="false">IF(AND(G53&gt;=0.859,D53&gt;=0.35,F53&lt;1.5),1.9,IF(AND(D53&lt;1.75,F53&gt;=2.5,F53&gt;=1.5),4.867,IF(AND(H53&lt;8.42,A53&lt;5.05,D53&lt;0.35,F53&lt;1.5),1.42,IF(AND(H53&gt;=14.877,A53&gt;=5.05,D53&lt;0.35,F53&lt;1.5),1.3,IF(AND(B53&lt;3.35,G53&lt;0.859,D53&gt;=0.35,F53&lt;1.5),1.7,IF(AND(B53&gt;=3.35,G53&lt;0.859,D53&gt;=0.35,F53&lt;1.5),1.5,IF(AND(A53&gt;=6.05,B53&lt;2.75,F53&lt;2.5,F53&gt;=1.5),4.733,IF(AND(G53&gt;=0.68,B53&gt;=2.75,F53&lt;2.5,F53&gt;=1.5),4.025,IF(AND(H53&gt;=16.284,D53&gt;=1.75,F53&gt;=2.5,F53&gt;=1.5),6.6,IF(AND(A53&lt;4.35,H53&gt;=8.42,A53&lt;5.05,D53&lt;0.35,F53&lt;1.5),1.1,IF(AND(G53&gt;=0.948,H53&lt;14.877,A53&gt;=5.05,D53&lt;0.35,F53&lt;1.5),1.7,IF(AND(A53&lt;5.3,A53&lt;6.05,B53&lt;2.75,F53&lt;2.5,F53&gt;=1.5),3,IF(AND(H53&gt;=15.168,G53&lt;0.68,B53&gt;=2.75,F53&lt;2.5,F53&gt;=1.5),4.75,IF(AND(H53&gt;=14.005,A53&gt;=4.35,H53&gt;=8.42,A53&lt;5.05,D53&lt;0.35,F53&lt;1.5),1.375,IF(AND(A53&gt;=5.55,G53&lt;0.948,H53&lt;14.877,A53&gt;=5.05,D53&lt;0.35,F53&lt;1.5),1.7,IF(AND(H53&lt;12.363,A53&gt;=5.3,A53&lt;6.05,B53&lt;2.75,F53&lt;2.5,F53&gt;=1.5),3.825,IF(AND(H53&gt;=12.363,A53&gt;=5.3,A53&lt;6.05,B53&lt;2.75,F53&lt;2.5,F53&gt;=1.5),4.033,IF(AND(H53&gt;=14.508,H53&lt;15.168,G53&lt;0.68,B53&gt;=2.75,F53&lt;2.5,F53&gt;=1.5),4.2,IF(AND(D53&gt;=2.35,D53&gt;=2.2,H53&lt;16.284,D53&gt;=1.75,F53&gt;=2.5,F53&gt;=1.5),5.267,IF(AND(G53&lt;0.231,H53&lt;14.005,A53&gt;=4.35,H53&gt;=8.42,A53&lt;5.05,D53&lt;0.35,F53&lt;1.5),1.4,IF(AND(H53&gt;=14.494,A53&lt;5.55,G53&lt;0.948,H53&lt;14.877,A53&gt;=5.05,D53&lt;0.35,F53&lt;1.5),1.6,IF(AND(A53&lt;6.1,H53&lt;14.508,H53&lt;15.168,G53&lt;0.68,B53&gt;=2.75,F53&lt;2.5,F53&gt;=1.5),4.5,IF(AND(A53&lt;6.1,H53&lt;11.8,D53&lt;2.2,H53&lt;16.284,D53&gt;=1.75,F53&gt;=2.5,F53&gt;=1.5),4.95,IF(AND(A53&gt;=6.1,H53&lt;11.8,D53&lt;2.2,H53&lt;16.284,D53&gt;=1.75,F53&gt;=2.5,F53&gt;=1.5),5.333,IF(AND(B53&lt;2.75,H53&gt;=11.8,D53&lt;2.2,H53&lt;16.284,D53&gt;=1.75,F53&gt;=2.5,F53&gt;=1.5),5.1,IF(AND(B53&gt;=3.15,D53&lt;2.35,D53&gt;=2.2,H53&lt;16.284,D53&gt;=1.75,F53&gt;=2.5,F53&gt;=1.5),5.5,IF(AND(B53&gt;=3.35,G53&gt;=0.231,H53&lt;14.005,A53&gt;=4.35,H53&gt;=8.42,A53&lt;5.05,D53&lt;0.35,F53&lt;1.5),1.3,IF(AND(H53&lt;13.869,H53&lt;14.494,A53&lt;5.55,G53&lt;0.948,H53&lt;14.877,A53&gt;=5.05,D53&lt;0.35,F53&lt;1.5),1.5,IF(AND(H53&gt;=13.869,H53&lt;14.494,A53&lt;5.55,G53&lt;0.948,H53&lt;14.877,A53&gt;=5.05,D53&lt;0.35,F53&lt;1.5),1.4,IF(AND(G53&lt;0.636,A53&gt;=6.1,H53&lt;14.508,H53&lt;15.168,G53&lt;0.68,B53&gt;=2.75,F53&lt;2.5,F53&gt;=1.5),4.68,IF(AND(G53&gt;=0.636,A53&gt;=6.1,H53&lt;14.508,H53&lt;15.168,G53&lt;0.68,B53&gt;=2.75,F53&lt;2.5,F53&gt;=1.5),4.4,IF(AND(B53&lt;2.85,B53&gt;=2.75,H53&gt;=11.8,D53&lt;2.2,H53&lt;16.284,D53&gt;=1.75,F53&gt;=2.5,F53&gt;=1.5),6.7,IF(AND(H53&lt;10.626,B53&lt;3.15,D53&lt;2.35,D53&gt;=2.2,H53&lt;16.284,D53&gt;=1.75,F53&gt;=2.5,F53&gt;=1.5),5.1,IF(AND(H53&gt;=10.626,B53&lt;3.15,D53&lt;2.35,D53&gt;=2.2,H53&lt;16.284,D53&gt;=1.75,F53&gt;=2.5,F53&gt;=1.5),5.2,IF(AND(G53&lt;0.378,B53&lt;3.35,G53&gt;=0.231,H53&lt;14.005,A53&gt;=4.35,H53&gt;=8.42,A53&lt;5.05,D53&lt;0.35,F53&lt;1.5),1.2,IF(AND(G53&gt;=0.378,B53&lt;3.35,G53&gt;=0.231,H53&lt;14.005,A53&gt;=4.35,H53&gt;=8.42,A53&lt;5.05,D53&lt;0.35,F53&lt;1.5),1.3,IF(AND(A53&lt;6.2,B53&gt;=2.85,B53&gt;=2.75,H53&gt;=11.8,D53&lt;2.2,H53&lt;16.284,D53&gt;=1.75,F53&gt;=2.5,F53&gt;=1.5),4.9,IF(AND(G53&lt;0.388,A53&gt;=6.2,B53&gt;=2.85,B53&gt;=2.75,H53&gt;=11.8,D53&lt;2.2,H53&lt;16.284,D53&gt;=1.75,F53&gt;=2.5,F53&gt;=1.5),5.52,IF(AND(G53&gt;=0.388,A53&gt;=6.2,B53&gt;=2.85,B53&gt;=2.75,H53&gt;=11.8,D53&lt;2.2,H53&lt;16.284,D53&gt;=1.75,F53&gt;=2.5,F53&gt;=1.5),5.7,"shouldnthappen")))))))))))))))))))))))))))))))))))))))</f>
        <v>4.68</v>
      </c>
      <c r="T53" s="1" t="n">
        <f aca="false">IF(AND(D53&gt;=0.8,A53&lt;5.45),3.7,IF(AND(D53&gt;=0.35,D53&lt;0.8,A53&lt;5.45),1.56,IF(AND(G53&lt;0.164,F53&lt;2.5,A53&gt;=5.45),1.6,IF(AND(H53&gt;=16.718,F53&gt;=2.5,A53&gt;=5.45),6.4,IF(AND(G53&gt;=0.719,H53&lt;16.718,F53&gt;=2.5,A53&gt;=5.45),5.05,IF(AND(A53&lt;4.35,A53&lt;5.05,D53&lt;0.35,D53&lt;0.8,A53&lt;5.45),1.1,IF(AND(H53&gt;=14.494,A53&gt;=5.05,D53&lt;0.35,D53&lt;0.8,A53&lt;5.45),1.6,IF(AND(G53&lt;0.338,D53&lt;1.25,G53&gt;=0.164,F53&lt;2.5,A53&gt;=5.45),4.1,IF(AND(H53&lt;8.397,D53&gt;=1.25,G53&gt;=0.164,F53&lt;2.5,A53&gt;=5.45),4,IF(AND(H53&lt;11.031,H53&lt;14.494,A53&gt;=5.05,D53&lt;0.35,D53&lt;0.8,A53&lt;5.45),1.5,IF(AND(H53&gt;=11.031,H53&lt;14.494,A53&gt;=5.05,D53&lt;0.35,D53&lt;0.8,A53&lt;5.45),1.44,IF(AND(B53&lt;2.65,H53&gt;=8.397,D53&gt;=1.25,G53&gt;=0.164,F53&lt;2.5,A53&gt;=5.45),4.767,IF(AND(H53&lt;7.388,G53&lt;0.487,G53&lt;0.719,H53&lt;16.718,F53&gt;=2.5,A53&gt;=5.45),5.067,IF(AND(G53&lt;0.533,G53&gt;=0.487,G53&lt;0.719,H53&lt;16.718,F53&gt;=2.5,A53&gt;=5.45),5.8,IF(AND(G53&gt;=0.533,G53&gt;=0.487,G53&lt;0.719,H53&lt;16.718,F53&gt;=2.5,A53&gt;=5.45),5.86,IF(AND(B53&lt;3.25,A53&gt;=4.95,A53&gt;=4.35,A53&lt;5.05,D53&lt;0.35,D53&lt;0.8,A53&lt;5.45),1.2,IF(AND(A53&lt;5.6,H53&lt;11.218,G53&gt;=0.338,D53&lt;1.25,G53&gt;=0.164,F53&lt;2.5,A53&gt;=5.45),3.7,IF(AND(A53&gt;=5.6,H53&lt;11.218,G53&gt;=0.338,D53&lt;1.25,G53&gt;=0.164,F53&lt;2.5,A53&gt;=5.45),3.5,IF(AND(H53&lt;12.668,H53&gt;=11.218,G53&gt;=0.338,D53&lt;1.25,G53&gt;=0.164,F53&lt;2.5,A53&gt;=5.45),3.9,IF(AND(H53&gt;=12.668,H53&gt;=11.218,G53&gt;=0.338,D53&lt;1.25,G53&gt;=0.164,F53&lt;2.5,A53&gt;=5.45),4,IF(AND(H53&gt;=15.705,B53&gt;=2.65,H53&gt;=8.397,D53&gt;=1.25,G53&gt;=0.164,F53&lt;2.5,A53&gt;=5.45),4.8,IF(AND(B53&lt;2.75,H53&gt;=7.388,G53&lt;0.487,G53&lt;0.719,H53&lt;16.718,F53&gt;=2.5,A53&gt;=5.45),5.26,IF(AND(B53&lt;2.95,A53&lt;4.5,A53&lt;4.95,A53&gt;=4.35,A53&lt;5.05,D53&lt;0.35,D53&lt;0.8,A53&lt;5.45),1.4,IF(AND(B53&gt;=2.95,A53&lt;4.5,A53&lt;4.95,A53&gt;=4.35,A53&lt;5.05,D53&lt;0.35,D53&lt;0.8,A53&lt;5.45),1.3,IF(AND(H53&gt;=13.924,A53&gt;=4.5,A53&lt;4.95,A53&gt;=4.35,A53&lt;5.05,D53&lt;0.35,D53&lt;0.8,A53&lt;5.45),1.5,IF(AND(G53&lt;0.252,B53&gt;=3.25,A53&gt;=4.95,A53&gt;=4.35,A53&lt;5.05,D53&lt;0.35,D53&lt;0.8,A53&lt;5.45),1.4,IF(AND(G53&gt;=0.252,B53&gt;=3.25,A53&gt;=4.95,A53&gt;=4.35,A53&lt;5.05,D53&lt;0.35,D53&lt;0.8,A53&lt;5.45),1.32,IF(AND(G53&gt;=0.473,H53&lt;15.705,B53&gt;=2.65,H53&gt;=8.397,D53&gt;=1.25,G53&gt;=0.164,F53&lt;2.5,A53&gt;=5.45),4.7,IF(AND(B53&gt;=3.15,B53&gt;=2.75,H53&gt;=7.388,G53&lt;0.487,G53&lt;0.719,H53&lt;16.718,F53&gt;=2.5,A53&gt;=5.45),5.7,IF(AND(B53&lt;3.15,H53&lt;13.924,A53&gt;=4.5,A53&lt;4.95,A53&gt;=4.35,A53&lt;5.05,D53&lt;0.35,D53&lt;0.8,A53&lt;5.45),1.433,IF(AND(B53&gt;=3.15,H53&lt;13.924,A53&gt;=4.5,A53&lt;4.95,A53&gt;=4.35,A53&lt;5.05,D53&lt;0.35,D53&lt;0.8,A53&lt;5.45),1.4,IF(AND(H53&gt;=14.81,G53&lt;0.473,H53&lt;15.705,B53&gt;=2.65,H53&gt;=8.397,D53&gt;=1.25,G53&gt;=0.164,F53&lt;2.5,A53&gt;=5.45),4.2,IF(AND(A53&lt;6.65,B53&lt;3.15,B53&gt;=2.75,H53&gt;=7.388,G53&lt;0.487,G53&lt;0.719,H53&lt;16.718,F53&gt;=2.5,A53&gt;=5.45),5.6,IF(AND(A53&gt;=6.65,B53&lt;3.15,B53&gt;=2.75,H53&gt;=7.388,G53&lt;0.487,G53&lt;0.719,H53&lt;16.718,F53&gt;=2.5,A53&gt;=5.45),5.4,IF(AND(A53&lt;6.15,H53&lt;14.81,G53&lt;0.473,H53&lt;15.705,B53&gt;=2.65,H53&gt;=8.397,D53&gt;=1.25,G53&gt;=0.164,F53&lt;2.5,A53&gt;=5.45),4.5,IF(AND(A53&gt;=6.15,H53&lt;14.81,G53&lt;0.473,H53&lt;15.705,B53&gt;=2.65,H53&gt;=8.397,D53&gt;=1.25,G53&gt;=0.164,F53&lt;2.5,A53&gt;=5.45),4.4,"shouldnthappen"))))))))))))))))))))))))))))))))))))</f>
        <v>4.7</v>
      </c>
      <c r="U53" s="1" t="n">
        <f aca="false">IF(AND(G53&gt;=0.934,F53&lt;1.5),1.7,IF(AND(D53&lt;0.15,D53&lt;0.25,G53&lt;0.934,F53&lt;1.5),1.38,IF(AND(H53&gt;=14.379,D53&gt;=0.25,G53&lt;0.934,F53&lt;1.5),1.7,IF(AND(A53&lt;5.3,D53&lt;1.35,F53&lt;2.5,F53&gt;=1.5),3.15,IF(AND(H53&lt;7.148,D53&gt;=1.35,F53&lt;2.5,F53&gt;=1.5),3.9,IF(AND(G53&lt;0.352,A53&lt;6.15,F53&gt;=2.5,F53&gt;=1.5),4.5,IF(AND(G53&gt;=0.352,A53&lt;6.15,F53&gt;=2.5,F53&gt;=1.5),4.92,IF(AND(B53&lt;2.85,A53&gt;=6.15,F53&gt;=2.5,F53&gt;=1.5),6.2,IF(AND(D53&gt;=0.45,H53&lt;14.379,D53&gt;=0.25,G53&lt;0.934,F53&lt;1.5),1.65,IF(AND(G53&gt;=0.857,A53&gt;=5.3,D53&lt;1.35,F53&lt;2.5,F53&gt;=1.5),4.3,IF(AND(A53&gt;=7.25,B53&gt;=2.85,A53&gt;=6.15,F53&gt;=2.5,F53&gt;=1.5),6.425,IF(AND(H53&lt;9.499,A53&lt;5.05,D53&gt;=0.15,D53&lt;0.25,G53&lt;0.934,F53&lt;1.5),1.4,IF(AND(A53&gt;=5.45,A53&gt;=5.05,D53&gt;=0.15,D53&lt;0.25,G53&lt;0.934,F53&lt;1.5),1.3,IF(AND(B53&gt;=4.15,D53&lt;0.45,H53&lt;14.379,D53&gt;=0.25,G53&lt;0.934,F53&lt;1.5),1.5,IF(AND(A53&gt;=5.75,G53&lt;0.857,A53&gt;=5.3,D53&lt;1.35,F53&lt;2.5,F53&gt;=1.5),4.02,IF(AND(A53&lt;6.65,G53&lt;0.333,H53&gt;=7.148,D53&gt;=1.35,F53&lt;2.5,F53&gt;=1.5),4.475,IF(AND(A53&gt;=6.65,G53&lt;0.333,H53&gt;=7.148,D53&gt;=1.35,F53&lt;2.5,F53&gt;=1.5),4.8,IF(AND(D53&gt;=1.45,G53&gt;=0.333,H53&gt;=7.148,D53&gt;=1.35,F53&lt;2.5,F53&gt;=1.5),4.85,IF(AND(G53&gt;=0.861,A53&lt;7.25,B53&gt;=2.85,A53&gt;=6.15,F53&gt;=2.5,F53&gt;=1.5),5.2,IF(AND(G53&lt;0.571,H53&gt;=9.499,A53&lt;5.05,D53&gt;=0.15,D53&lt;0.25,G53&lt;0.934,F53&lt;1.5),1.2,IF(AND(G53&gt;=0.571,H53&gt;=9.499,A53&lt;5.05,D53&gt;=0.15,D53&lt;0.25,G53&lt;0.934,F53&lt;1.5),1.3,IF(AND(H53&lt;9.283,A53&lt;5.45,A53&gt;=5.05,D53&gt;=0.15,D53&lt;0.25,G53&lt;0.934,F53&lt;1.5),1.5,IF(AND(H53&gt;=9.283,A53&lt;5.45,A53&gt;=5.05,D53&gt;=0.15,D53&lt;0.25,G53&lt;0.934,F53&lt;1.5),1.425,IF(AND(A53&lt;4.9,B53&lt;4.15,D53&lt;0.45,H53&lt;14.379,D53&gt;=0.25,G53&lt;0.934,F53&lt;1.5),1.4,IF(AND(A53&gt;=4.9,B53&lt;4.15,D53&lt;0.45,H53&lt;14.379,D53&gt;=0.25,G53&lt;0.934,F53&lt;1.5),1.325,IF(AND(G53&lt;0.572,A53&lt;5.75,G53&lt;0.857,A53&gt;=5.3,D53&lt;1.35,F53&lt;2.5,F53&gt;=1.5),3.65,IF(AND(G53&gt;=0.572,A53&lt;5.75,G53&lt;0.857,A53&gt;=5.3,D53&lt;1.35,F53&lt;2.5,F53&gt;=1.5),3.9,IF(AND(A53&lt;6.75,D53&lt;1.45,G53&gt;=0.333,H53&gt;=7.148,D53&gt;=1.35,F53&lt;2.5,F53&gt;=1.5),4.4,IF(AND(A53&gt;=6.75,D53&lt;1.45,G53&gt;=0.333,H53&gt;=7.148,D53&gt;=1.35,F53&lt;2.5,F53&gt;=1.5),4.78,IF(AND(A53&lt;6.6,B53&lt;3.25,G53&lt;0.861,A53&lt;7.25,B53&gt;=2.85,A53&gt;=6.15,F53&gt;=2.5,F53&gt;=1.5),5.333,IF(AND(H53&lt;11.461,B53&gt;=3.25,G53&lt;0.861,A53&lt;7.25,B53&gt;=2.85,A53&gt;=6.15,F53&gt;=2.5,F53&gt;=1.5),6.025,IF(AND(H53&gt;=11.461,B53&gt;=3.25,G53&lt;0.861,A53&lt;7.25,B53&gt;=2.85,A53&gt;=6.15,F53&gt;=2.5,F53&gt;=1.5),5.667,IF(AND(H53&gt;=14.564,A53&gt;=6.6,B53&lt;3.25,G53&lt;0.861,A53&lt;7.25,B53&gt;=2.85,A53&gt;=6.15,F53&gt;=2.5,F53&gt;=1.5),5.4,IF(AND(D53&gt;=2.35,H53&lt;14.564,A53&gt;=6.6,B53&lt;3.25,G53&lt;0.861,A53&lt;7.25,B53&gt;=2.85,A53&gt;=6.15,F53&gt;=2.5,F53&gt;=1.5),5.6,IF(AND(A53&lt;6.85,D53&lt;2.35,H53&lt;14.564,A53&gt;=6.6,B53&lt;3.25,G53&lt;0.861,A53&lt;7.25,B53&gt;=2.85,A53&gt;=6.15,F53&gt;=2.5,F53&gt;=1.5),5.9,IF(AND(A53&gt;=6.85,D53&lt;2.35,H53&lt;14.564,A53&gt;=6.6,B53&lt;3.25,G53&lt;0.861,A53&lt;7.25,B53&gt;=2.85,A53&gt;=6.15,F53&gt;=2.5,F53&gt;=1.5),5.78,"shouldnthappen"))))))))))))))))))))))))))))))))))))</f>
        <v>4.78</v>
      </c>
      <c r="V53" s="1" t="n">
        <f aca="false">IF(AND(H53&lt;5.748,A53&lt;5.05,D53&lt;0.75),1,IF(AND(B53&lt;3.15,H53&gt;=5.748,A53&lt;5.05,D53&lt;0.75),1.475,IF(AND(G53&gt;=0.801,D53&lt;0.25,A53&gt;=5.05,D53&lt;0.75),1.7,IF(AND(D53&gt;=0.45,D53&gt;=0.25,A53&gt;=5.05,D53&lt;0.75),1.7,IF(AND(B53&lt;2.35,F53&lt;2.5,B53&lt;2.75,D53&gt;=0.75),4.16,IF(AND(D53&lt;1.75,F53&gt;=2.5,B53&lt;2.75,D53&gt;=0.75),4.875,IF(AND(D53&gt;=1.75,F53&gt;=2.5,B53&lt;2.75,D53&gt;=0.75),5.333,IF(AND(H53&gt;=16.284,D53&gt;=1.55,B53&gt;=2.75,D53&gt;=0.75),6.6,IF(AND(H53&gt;=14.144,B53&gt;=3.15,H53&gt;=5.748,A53&lt;5.05,D53&lt;0.75),1.3,IF(AND(A53&lt;5.45,G53&lt;0.801,D53&lt;0.25,A53&gt;=5.05,D53&lt;0.75),1.5,IF(AND(A53&gt;=5.45,G53&lt;0.801,D53&lt;0.25,A53&gt;=5.05,D53&lt;0.75),1.34,IF(AND(B53&lt;3.75,D53&lt;0.45,D53&gt;=0.25,A53&gt;=5.05,D53&lt;0.75),1.467,IF(AND(B53&gt;=3.75,D53&lt;0.45,D53&gt;=0.25,A53&gt;=5.05,D53&lt;0.75),1.767,IF(AND(G53&gt;=0.896,B53&gt;=2.35,F53&lt;2.5,B53&lt;2.75,D53&gt;=0.75),4.9,IF(AND(H53&lt;15.504,D53&lt;1.35,D53&lt;1.55,B53&gt;=2.75,D53&gt;=0.75),4.2,IF(AND(H53&gt;=15.504,D53&lt;1.35,D53&lt;1.55,B53&gt;=2.75,D53&gt;=0.75),4.6,IF(AND(H53&lt;9.767,D53&gt;=1.35,D53&lt;1.55,B53&gt;=2.75,D53&gt;=0.75),5.1,IF(AND(A53&lt;4.5,H53&lt;14.144,B53&gt;=3.15,H53&gt;=5.748,A53&lt;5.05,D53&lt;0.75),1.3,IF(AND(A53&gt;=4.5,H53&lt;14.144,B53&gt;=3.15,H53&gt;=5.748,A53&lt;5.05,D53&lt;0.75),1.4,IF(AND(D53&gt;=1.15,G53&lt;0.896,B53&gt;=2.35,F53&lt;2.5,B53&lt;2.75,D53&gt;=0.75),4.04,IF(AND(B53&lt;2.9,H53&gt;=9.767,D53&gt;=1.35,D53&lt;1.55,B53&gt;=2.75,D53&gt;=0.75),4.8,IF(AND(D53&lt;1.7,A53&gt;=7.05,H53&lt;16.284,D53&gt;=1.55,B53&gt;=2.75,D53&gt;=0.75),5.8,IF(AND(D53&gt;=1.7,A53&gt;=7.05,H53&lt;16.284,D53&gt;=1.55,B53&gt;=2.75,D53&gt;=0.75),6.3,IF(AND(B53&lt;2.45,D53&lt;1.15,G53&lt;0.896,B53&gt;=2.35,F53&lt;2.5,B53&lt;2.75,D53&gt;=0.75),3.767,IF(AND(B53&gt;=2.45,D53&lt;1.15,G53&lt;0.896,B53&gt;=2.35,F53&lt;2.5,B53&lt;2.75,D53&gt;=0.75),3.167,IF(AND(B53&gt;=3.15,B53&gt;=2.9,H53&gt;=9.767,D53&gt;=1.35,D53&lt;1.55,B53&gt;=2.75,D53&gt;=0.75),4.7,IF(AND(D53&lt;1.9,D53&lt;2.05,A53&lt;7.05,H53&lt;16.284,D53&gt;=1.55,B53&gt;=2.75,D53&gt;=0.75),4.82,IF(AND(D53&gt;=1.9,D53&lt;2.05,A53&lt;7.05,H53&lt;16.284,D53&gt;=1.55,B53&gt;=2.75,D53&gt;=0.75),5.067,IF(AND(H53&lt;12.721,B53&lt;3.15,B53&gt;=2.9,H53&gt;=9.767,D53&gt;=1.35,D53&lt;1.55,B53&gt;=2.75,D53&gt;=0.75),4.5,IF(AND(H53&gt;=12.721,B53&lt;3.15,B53&gt;=2.9,H53&gt;=9.767,D53&gt;=1.35,D53&lt;1.55,B53&gt;=2.75,D53&gt;=0.75),4.433,IF(AND(H53&lt;9.525,G53&lt;0.364,D53&gt;=2.05,A53&lt;7.05,H53&lt;16.284,D53&gt;=1.55,B53&gt;=2.75,D53&gt;=0.75),5.1,IF(AND(A53&lt;6.25,G53&gt;=0.364,D53&gt;=2.05,A53&lt;7.05,H53&lt;16.284,D53&gt;=1.55,B53&gt;=2.75,D53&gt;=0.75),5.4,IF(AND(H53&lt;10.898,H53&gt;=9.525,G53&lt;0.364,D53&gt;=2.05,A53&lt;7.05,H53&lt;16.284,D53&gt;=1.55,B53&gt;=2.75,D53&gt;=0.75),5.6,IF(AND(H53&lt;8.711,A53&gt;=6.25,G53&gt;=0.364,D53&gt;=2.05,A53&lt;7.05,H53&lt;16.284,D53&gt;=1.55,B53&gt;=2.75,D53&gt;=0.75),5.7,IF(AND(H53&gt;=8.711,A53&gt;=6.25,G53&gt;=0.364,D53&gt;=2.05,A53&lt;7.05,H53&lt;16.284,D53&gt;=1.55,B53&gt;=2.75,D53&gt;=0.75),5.84,IF(AND(D53&lt;2.2,H53&gt;=10.898,H53&gt;=9.525,G53&lt;0.364,D53&gt;=2.05,A53&lt;7.05,H53&lt;16.284,D53&gt;=1.55,B53&gt;=2.75,D53&gt;=0.75),5.4,IF(AND(D53&gt;=2.2,H53&gt;=10.898,H53&gt;=9.525,G53&lt;0.364,D53&gt;=2.05,A53&lt;7.05,H53&lt;16.284,D53&gt;=1.55,B53&gt;=2.75,D53&gt;=0.75),5.3,"shouldnthappen")))))))))))))))))))))))))))))))))))))</f>
        <v>4.7</v>
      </c>
      <c r="W53" s="1" t="n">
        <f aca="false">IF(AND(H53&lt;6.926,D53&gt;=0.35,D53&lt;0.8),1.9,IF(AND(H53&gt;=6.926,D53&gt;=0.35,D53&lt;0.8),1.533,IF(AND(H53&lt;13.492,A53&lt;4.75,D53&lt;0.35,D53&lt;0.8),1.1,IF(AND(H53&gt;=13.492,A53&lt;4.75,D53&lt;0.35,D53&lt;0.8),1.375,IF(AND(B53&lt;2.75,A53&gt;=5.85,F53&lt;2.5,D53&gt;=0.8),4.833,IF(AND(B53&lt;3.3,A53&gt;=7.05,F53&gt;=2.5,D53&gt;=0.8),5.8,IF(AND(B53&gt;=3.3,A53&gt;=7.05,F53&gt;=2.5,D53&gt;=0.8),6.325,IF(AND(D53&gt;=0.25,A53&lt;5.05,A53&gt;=4.75,D53&lt;0.35,D53&lt;0.8),1.3,IF(AND(B53&lt;3.6,A53&gt;=5.05,A53&gt;=4.75,D53&lt;0.35,D53&lt;0.8),1.4,IF(AND(H53&lt;10.194,G53&lt;0.412,A53&lt;5.85,F53&lt;2.5,D53&gt;=0.8),4.133,IF(AND(H53&gt;=10.194,G53&lt;0.412,A53&lt;5.85,F53&lt;2.5,D53&gt;=0.8),4.5,IF(AND(A53&lt;5.35,G53&gt;=0.412,A53&lt;5.85,F53&lt;2.5,D53&gt;=0.8),3.15,IF(AND(A53&lt;6.2,B53&gt;=2.75,A53&gt;=5.85,F53&lt;2.5,D53&gt;=0.8),4.3,IF(AND(H53&lt;5.767,A53&lt;6.2,A53&lt;7.05,F53&gt;=2.5,D53&gt;=0.8),4.5,IF(AND(G53&gt;=0.861,A53&gt;=6.2,A53&lt;7.05,F53&gt;=2.5,D53&gt;=0.8),5.2,IF(AND(B53&lt;3.15,D53&lt;0.25,A53&lt;5.05,A53&gt;=4.75,D53&lt;0.35,D53&lt;0.8),1.55,IF(AND(A53&lt;5.45,B53&gt;=3.6,A53&gt;=5.05,A53&gt;=4.75,D53&lt;0.35,D53&lt;0.8),1.5,IF(AND(A53&gt;=5.45,B53&gt;=3.6,A53&gt;=5.05,A53&gt;=4.75,D53&lt;0.35,D53&lt;0.8),1.4,IF(AND(G53&gt;=0.772,A53&gt;=5.35,G53&gt;=0.412,A53&lt;5.85,F53&lt;2.5,D53&gt;=0.8),3.9,IF(AND(D53&gt;=1.45,A53&gt;=6.2,B53&gt;=2.75,A53&gt;=5.85,F53&lt;2.5,D53&gt;=0.8),4.775,IF(AND(G53&lt;0.5,H53&gt;=5.767,A53&lt;6.2,A53&lt;7.05,F53&gt;=2.5,D53&gt;=0.8),5.1,IF(AND(G53&gt;=0.5,H53&gt;=5.767,A53&lt;6.2,A53&lt;7.05,F53&gt;=2.5,D53&gt;=0.8),4.95,IF(AND(B53&gt;=3.25,G53&lt;0.861,A53&gt;=6.2,A53&lt;7.05,F53&gt;=2.5,D53&gt;=0.8),5.75,IF(AND(A53&lt;4.95,B53&gt;=3.15,D53&lt;0.25,A53&lt;5.05,A53&gt;=4.75,D53&lt;0.35,D53&lt;0.8),1.4,IF(AND(A53&lt;5.65,G53&lt;0.772,A53&gt;=5.35,G53&gt;=0.412,A53&lt;5.85,F53&lt;2.5,D53&gt;=0.8),3.6,IF(AND(A53&gt;=5.65,G53&lt;0.772,A53&gt;=5.35,G53&gt;=0.412,A53&lt;5.85,F53&lt;2.5,D53&gt;=0.8),3.5,IF(AND(B53&gt;=3.15,D53&lt;1.45,A53&gt;=6.2,B53&gt;=2.75,A53&gt;=5.85,F53&lt;2.5,D53&gt;=0.8),4.7,IF(AND(A53&gt;=6.65,B53&lt;3.25,G53&lt;0.861,A53&gt;=6.2,A53&lt;7.05,F53&gt;=2.5,D53&gt;=0.8),5.567,IF(AND(H53&lt;9.499,A53&gt;=4.95,B53&gt;=3.15,D53&lt;0.25,A53&lt;5.05,A53&gt;=4.75,D53&lt;0.35,D53&lt;0.8),1.4,IF(AND(H53&gt;=9.499,A53&gt;=4.95,B53&gt;=3.15,D53&lt;0.25,A53&lt;5.05,A53&gt;=4.75,D53&lt;0.35,D53&lt;0.8),1.2,IF(AND(G53&lt;0.765,B53&lt;3.15,D53&lt;1.45,A53&gt;=6.2,B53&gt;=2.75,A53&gt;=5.85,F53&lt;2.5,D53&gt;=0.8),4.4,IF(AND(G53&gt;=0.765,B53&lt;3.15,D53&lt;1.45,A53&gt;=6.2,B53&gt;=2.75,A53&gt;=5.85,F53&lt;2.5,D53&gt;=0.8),4.6,IF(AND(H53&lt;10.667,A53&lt;6.65,B53&lt;3.25,G53&lt;0.861,A53&gt;=6.2,A53&lt;7.05,F53&gt;=2.5,D53&gt;=0.8),5.167,IF(AND(G53&lt;0.627,H53&gt;=10.667,A53&lt;6.65,B53&lt;3.25,G53&lt;0.861,A53&gt;=6.2,A53&lt;7.05,F53&gt;=2.5,D53&gt;=0.8),5.64,IF(AND(G53&gt;=0.627,H53&gt;=10.667,A53&lt;6.65,B53&lt;3.25,G53&lt;0.861,A53&gt;=6.2,A53&lt;7.05,F53&gt;=2.5,D53&gt;=0.8),5.1,"shouldnthappen")))))))))))))))))))))))))))))))))))</f>
        <v>4.7</v>
      </c>
      <c r="X53" s="1" t="n">
        <f aca="false">IF(AND(B53&lt;3.05,H53&lt;6.697,A53&lt;5.45),4.1,IF(AND(B53&gt;=3.05,H53&lt;6.697,A53&lt;5.45),1.48,IF(AND(D53&lt;0.7,A53&lt;5.9,A53&gt;=5.45),1.4,IF(AND(A53&lt;4.35,B53&lt;3.3,H53&gt;=6.697,A53&lt;5.45),1.1,IF(AND(G53&lt;0.372,D53&gt;=0.7,A53&lt;5.9,A53&gt;=5.45),4.36,IF(AND(A53&gt;=4.9,A53&gt;=4.35,B53&lt;3.3,H53&gt;=6.697,A53&lt;5.45),1.6,IF(AND(H53&gt;=14.171,A53&lt;5.15,B53&gt;=3.3,H53&gt;=6.697,A53&lt;5.45),1.6,IF(AND(G53&lt;0.451,A53&gt;=5.15,B53&gt;=3.3,H53&gt;=6.697,A53&lt;5.45),1.367,IF(AND(G53&gt;=0.451,A53&gt;=5.15,B53&gt;=3.3,H53&gt;=6.697,A53&lt;5.45),1.5,IF(AND(G53&lt;0.332,D53&lt;1.45,F53&lt;2.5,A53&gt;=5.9,A53&gt;=5.45),4.35,IF(AND(A53&lt;6.15,D53&gt;=1.45,F53&lt;2.5,A53&gt;=5.9,A53&gt;=5.45),5.1,IF(AND(D53&gt;=2.4,G53&lt;0.432,F53&gt;=2.5,A53&gt;=5.9,A53&gt;=5.45),5.78,IF(AND(A53&lt;6.15,G53&gt;=0.432,F53&gt;=2.5,A53&gt;=5.9,A53&gt;=5.45),4.9,IF(AND(B53&lt;3.1,A53&lt;4.9,A53&gt;=4.35,B53&lt;3.3,H53&gt;=6.697,A53&lt;5.45),1.4,IF(AND(B53&gt;=3.1,A53&lt;4.9,A53&gt;=4.35,B53&lt;3.3,H53&gt;=6.697,A53&lt;5.45),1.3,IF(AND(G53&lt;0.343,H53&lt;14.171,A53&lt;5.15,B53&gt;=3.3,H53&gt;=6.697,A53&lt;5.45),1.433,IF(AND(G53&gt;=0.343,H53&lt;14.171,A53&lt;5.15,B53&gt;=3.3,H53&gt;=6.697,A53&lt;5.45),1.525,IF(AND(D53&lt;1.05,B53&lt;2.55,G53&gt;=0.372,D53&gt;=0.7,A53&lt;5.9,A53&gt;=5.45),3.7,IF(AND(H53&lt;10.596,B53&gt;=2.55,G53&gt;=0.372,D53&gt;=0.7,A53&lt;5.9,A53&gt;=5.45),3.525,IF(AND(H53&gt;=10.596,B53&gt;=2.55,G53&gt;=0.372,D53&gt;=0.7,A53&lt;5.9,A53&gt;=5.45),3.9,IF(AND(H53&lt;14.314,G53&gt;=0.332,D53&lt;1.45,F53&lt;2.5,A53&gt;=5.9,A53&gt;=5.45),4.4,IF(AND(H53&gt;=14.314,G53&gt;=0.332,D53&lt;1.45,F53&lt;2.5,A53&gt;=5.9,A53&gt;=5.45),4.7,IF(AND(H53&lt;13.906,A53&gt;=6.15,D53&gt;=1.45,F53&lt;2.5,A53&gt;=5.9,A53&gt;=5.45),4.675,IF(AND(H53&gt;=13.906,A53&gt;=6.15,D53&gt;=1.45,F53&lt;2.5,A53&gt;=5.9,A53&gt;=5.45),4.9,IF(AND(G53&lt;0.093,D53&lt;2.4,G53&lt;0.432,F53&gt;=2.5,A53&gt;=5.9,A53&gt;=5.45),5.6,IF(AND(B53&lt;2.95,A53&gt;=6.15,G53&gt;=0.432,F53&gt;=2.5,A53&gt;=5.9,A53&gt;=5.45),5.86,IF(AND(A53&lt;5.55,D53&gt;=1.05,B53&lt;2.55,G53&gt;=0.372,D53&gt;=0.7,A53&lt;5.9,A53&gt;=5.45),4,IF(AND(A53&gt;=5.55,D53&gt;=1.05,B53&lt;2.55,G53&gt;=0.372,D53&gt;=0.7,A53&lt;5.9,A53&gt;=5.45),3.9,IF(AND(D53&lt;1.7,G53&gt;=0.093,D53&lt;2.4,G53&lt;0.432,F53&gt;=2.5,A53&gt;=5.9,A53&gt;=5.45),5.05,IF(AND(G53&gt;=0.774,B53&gt;=2.95,A53&gt;=6.15,G53&gt;=0.432,F53&gt;=2.5,A53&gt;=5.9,A53&gt;=5.45),5.3,IF(AND(G53&gt;=0.312,D53&gt;=1.7,G53&gt;=0.093,D53&lt;2.4,G53&lt;0.432,F53&gt;=2.5,A53&gt;=5.9,A53&gt;=5.45),5.4,IF(AND(D53&lt;2.45,G53&lt;0.774,B53&gt;=2.95,A53&gt;=6.15,G53&gt;=0.432,F53&gt;=2.5,A53&gt;=5.9,A53&gt;=5.45),5.66,IF(AND(D53&gt;=2.45,G53&lt;0.774,B53&gt;=2.95,A53&gt;=6.15,G53&gt;=0.432,F53&gt;=2.5,A53&gt;=5.9,A53&gt;=5.45),6,IF(AND(G53&gt;=0.301,G53&lt;0.312,D53&gt;=1.7,G53&gt;=0.093,D53&lt;2.4,G53&lt;0.432,F53&gt;=2.5,A53&gt;=5.9,A53&gt;=5.45),5.1,IF(AND(A53&lt;6.45,G53&lt;0.301,G53&lt;0.312,D53&gt;=1.7,G53&gt;=0.093,D53&lt;2.4,G53&lt;0.432,F53&gt;=2.5,A53&gt;=5.9,A53&gt;=5.45),5.3,IF(AND(A53&gt;=6.45,G53&lt;0.301,G53&lt;0.312,D53&gt;=1.7,G53&gt;=0.093,D53&lt;2.4,G53&lt;0.432,F53&gt;=2.5,A53&gt;=5.9,A53&gt;=5.45),5.2,"shouldnthappen"))))))))))))))))))))))))))))))))))))</f>
        <v>4.4</v>
      </c>
      <c r="Y53" s="1" t="n">
        <f aca="false">IF(AND(H53&lt;6.51,F53&lt;1.5),1.8,IF(AND(H53&gt;=16.674,F53&gt;=1.5),6.533,IF(AND(D53&gt;=0.45,H53&gt;=6.51,F53&lt;1.5),1.667,IF(AND(H53&gt;=13.805,G53&lt;0.154,H53&lt;16.674,F53&gt;=1.5),6.7,IF(AND(D53&lt;0.15,A53&lt;5.05,D53&lt;0.45,H53&gt;=6.51,F53&lt;1.5),1.4,IF(AND(H53&gt;=13.586,A53&gt;=5.05,D53&lt;0.45,H53&gt;=6.51,F53&lt;1.5),1.3,IF(AND(F53&lt;2.5,H53&lt;13.805,G53&lt;0.154,H53&lt;16.674,F53&gt;=1.5),4.6,IF(AND(H53&lt;8.929,D53&lt;1.35,G53&gt;=0.154,H53&lt;16.674,F53&gt;=1.5),3.64,IF(AND(G53&lt;0.05,H53&lt;13.586,A53&gt;=5.05,D53&lt;0.45,H53&gt;=6.51,F53&lt;1.5),1.4,IF(AND(G53&gt;=0.107,F53&gt;=2.5,H53&lt;13.805,G53&lt;0.154,H53&lt;16.674,F53&gt;=1.5),5.3,IF(AND(B53&gt;=2.75,H53&gt;=8.929,D53&lt;1.35,G53&gt;=0.154,H53&lt;16.674,F53&gt;=1.5),4.433,IF(AND(D53&gt;=1.55,F53&lt;2.5,D53&gt;=1.35,G53&gt;=0.154,H53&lt;16.674,F53&gt;=1.5),4.975,IF(AND(H53&lt;6.93,F53&gt;=2.5,D53&gt;=1.35,G53&gt;=0.154,H53&lt;16.674,F53&gt;=1.5),4.5,IF(AND(H53&lt;12.675,G53&lt;0.217,D53&gt;=0.15,A53&lt;5.05,D53&lt;0.45,H53&gt;=6.51,F53&lt;1.5),1.4,IF(AND(H53&gt;=12.675,G53&lt;0.217,D53&gt;=0.15,A53&lt;5.05,D53&lt;0.45,H53&gt;=6.51,F53&lt;1.5),1.5,IF(AND(A53&lt;4.65,G53&gt;=0.217,D53&gt;=0.15,A53&lt;5.05,D53&lt;0.45,H53&gt;=6.51,F53&lt;1.5),1.35,IF(AND(D53&lt;0.25,G53&gt;=0.05,H53&lt;13.586,A53&gt;=5.05,D53&lt;0.45,H53&gt;=6.51,F53&lt;1.5),1.467,IF(AND(D53&gt;=0.25,G53&gt;=0.05,H53&lt;13.586,A53&gt;=5.05,D53&lt;0.45,H53&gt;=6.51,F53&lt;1.5),1.5,IF(AND(H53&lt;9.15,G53&lt;0.107,F53&gt;=2.5,H53&lt;13.805,G53&lt;0.154,H53&lt;16.674,F53&gt;=1.5),5.7,IF(AND(H53&gt;=9.15,G53&lt;0.107,F53&gt;=2.5,H53&lt;13.805,G53&lt;0.154,H53&lt;16.674,F53&gt;=1.5),5.6,IF(AND(G53&lt;0.404,B53&lt;2.75,H53&gt;=8.929,D53&lt;1.35,G53&gt;=0.154,H53&lt;16.674,F53&gt;=1.5),4.15,IF(AND(G53&gt;=0.404,B53&lt;2.75,H53&gt;=8.929,D53&lt;1.35,G53&gt;=0.154,H53&lt;16.674,F53&gt;=1.5),3.9,IF(AND(A53&gt;=6.75,D53&lt;1.55,F53&lt;2.5,D53&gt;=1.35,G53&gt;=0.154,H53&lt;16.674,F53&gt;=1.5),4.82,IF(AND(D53&lt;0.25,A53&gt;=4.65,G53&gt;=0.217,D53&gt;=0.15,A53&lt;5.05,D53&lt;0.45,H53&gt;=6.51,F53&lt;1.5),1.325,IF(AND(D53&gt;=0.25,A53&gt;=4.65,G53&gt;=0.217,D53&gt;=0.15,A53&lt;5.05,D53&lt;0.45,H53&gt;=6.51,F53&lt;1.5),1.3,IF(AND(A53&lt;6.55,A53&lt;6.75,D53&lt;1.55,F53&lt;2.5,D53&gt;=1.35,G53&gt;=0.154,H53&lt;16.674,F53&gt;=1.5),4.575,IF(AND(A53&gt;=6.55,A53&lt;6.75,D53&lt;1.55,F53&lt;2.5,D53&gt;=1.35,G53&gt;=0.154,H53&lt;16.674,F53&gt;=1.5),4.4,IF(AND(B53&lt;2.9,D53&lt;2.05,H53&gt;=6.93,F53&gt;=2.5,D53&gt;=1.35,G53&gt;=0.154,H53&lt;16.674,F53&gt;=1.5),5.05,IF(AND(H53&lt;8.884,D53&gt;=2.05,H53&gt;=6.93,F53&gt;=2.5,D53&gt;=1.35,G53&gt;=0.154,H53&lt;16.674,F53&gt;=1.5),5.1,IF(AND(H53&lt;13.711,B53&gt;=2.9,D53&lt;2.05,H53&gt;=6.93,F53&gt;=2.5,D53&gt;=1.35,G53&gt;=0.154,H53&lt;16.674,F53&gt;=1.5),5,IF(AND(H53&gt;=13.711,B53&gt;=2.9,D53&lt;2.05,H53&gt;=6.93,F53&gt;=2.5,D53&gt;=1.35,G53&gt;=0.154,H53&lt;16.674,F53&gt;=1.5),5.8,IF(AND(B53&lt;3.15,H53&gt;=8.884,D53&gt;=2.05,H53&gt;=6.93,F53&gt;=2.5,D53&gt;=1.35,G53&gt;=0.154,H53&lt;16.674,F53&gt;=1.5),5.56,IF(AND(B53&gt;=3.15,H53&gt;=8.884,D53&gt;=2.05,H53&gt;=6.93,F53&gt;=2.5,D53&gt;=1.35,G53&gt;=0.154,H53&lt;16.674,F53&gt;=1.5),5.9,"shouldnthappen")))))))))))))))))))))))))))))))))</f>
        <v>4.82</v>
      </c>
      <c r="Z53" s="1" t="n">
        <f aca="false">IF(AND(F53&gt;=2,B53&gt;=3.35),5.6,IF(AND(A53&lt;6.65,H53&gt;=15.076,B53&lt;3.35),4.8,IF(AND(A53&gt;=6.65,H53&gt;=15.076,B53&lt;3.35),6.15,IF(AND(H53&lt;6.542,F53&lt;2,B53&gt;=3.35),1.767,IF(AND(G53&gt;=0.653,D53&lt;0.75,H53&lt;15.076,B53&lt;3.35),1.55,IF(AND(D53&lt;0.15,G53&lt;0.653,D53&lt;0.75,H53&lt;15.076,B53&lt;3.35),1.1,IF(AND(G53&lt;0.356,A53&lt;5.05,H53&gt;=6.542,F53&lt;2,B53&gt;=3.35),1.4,IF(AND(G53&gt;=0.356,A53&lt;5.05,H53&gt;=6.542,F53&lt;2,B53&gt;=3.35),1.3,IF(AND(G53&gt;=0.566,A53&gt;=5.05,H53&gt;=6.542,F53&lt;2,B53&gt;=3.35),1.6,IF(AND(B53&gt;=3.1,D53&gt;=0.15,G53&lt;0.653,D53&lt;0.75,H53&lt;15.076,B53&lt;3.35),1.367,IF(AND(B53&gt;=2.65,D53&lt;1.45,B53&lt;2.75,D53&gt;=0.75,H53&lt;15.076,B53&lt;3.35),3.96,IF(AND(G53&lt;0.352,D53&gt;=1.45,B53&lt;2.75,D53&gt;=0.75,H53&lt;15.076,B53&lt;3.35),4.5,IF(AND(D53&gt;=1.35,A53&lt;6.2,B53&gt;=2.75,D53&gt;=0.75,H53&lt;15.076,B53&lt;3.35),4.733,IF(AND(A53&lt;4.7,B53&lt;3.1,D53&gt;=0.15,G53&lt;0.653,D53&lt;0.75,H53&lt;15.076,B53&lt;3.35),1.36,IF(AND(A53&gt;=4.7,B53&lt;3.1,D53&gt;=0.15,G53&lt;0.653,D53&lt;0.75,H53&lt;15.076,B53&lt;3.35),1.6,IF(AND(A53&lt;5.2,B53&lt;2.65,D53&lt;1.45,B53&lt;2.75,D53&gt;=0.75,H53&lt;15.076,B53&lt;3.35),3.3,IF(AND(A53&lt;6.5,G53&gt;=0.352,D53&gt;=1.45,B53&lt;2.75,D53&gt;=0.75,H53&lt;15.076,B53&lt;3.35),5,IF(AND(A53&gt;=6.5,G53&gt;=0.352,D53&gt;=1.45,B53&lt;2.75,D53&gt;=0.75,H53&lt;15.076,B53&lt;3.35),5.8,IF(AND(H53&lt;8.486,D53&lt;1.35,A53&lt;6.2,B53&gt;=2.75,D53&gt;=0.75,H53&lt;15.076,B53&lt;3.35),3.975,IF(AND(G53&lt;0.187,F53&lt;2.5,A53&gt;=6.2,B53&gt;=2.75,D53&gt;=0.75,H53&lt;15.076,B53&lt;3.35),5,IF(AND(G53&gt;=0.187,F53&lt;2.5,A53&gt;=6.2,B53&gt;=2.75,D53&gt;=0.75,H53&lt;15.076,B53&lt;3.35),4.525,IF(AND(A53&gt;=7.25,F53&gt;=2.5,A53&gt;=6.2,B53&gt;=2.75,D53&gt;=0.75,H53&lt;15.076,B53&lt;3.35),6.5,IF(AND(G53&lt;0.185,B53&lt;3.6,G53&lt;0.566,A53&gt;=5.05,H53&gt;=6.542,F53&lt;2,B53&gt;=3.35),1.45,IF(AND(G53&gt;=0.185,B53&lt;3.6,G53&lt;0.566,A53&gt;=5.05,H53&gt;=6.542,F53&lt;2,B53&gt;=3.35),1.34,IF(AND(G53&lt;0.13,B53&gt;=3.6,G53&lt;0.566,A53&gt;=5.05,H53&gt;=6.542,F53&lt;2,B53&gt;=3.35),1.45,IF(AND(G53&gt;=0.13,B53&gt;=3.6,G53&lt;0.566,A53&gt;=5.05,H53&gt;=6.542,F53&lt;2,B53&gt;=3.35),1.5,IF(AND(D53&lt;1.05,A53&gt;=5.2,B53&lt;2.65,D53&lt;1.45,B53&lt;2.75,D53&gt;=0.75,H53&lt;15.076,B53&lt;3.35),3.5,IF(AND(D53&gt;=1.05,A53&gt;=5.2,B53&lt;2.65,D53&lt;1.45,B53&lt;2.75,D53&gt;=0.75,H53&lt;15.076,B53&lt;3.35),3.94,IF(AND(H53&lt;10.983,H53&gt;=8.486,D53&lt;1.35,A53&lt;6.2,B53&gt;=2.75,D53&gt;=0.75,H53&lt;15.076,B53&lt;3.35),4.38,IF(AND(H53&gt;=10.983,H53&gt;=8.486,D53&lt;1.35,A53&lt;6.2,B53&gt;=2.75,D53&gt;=0.75,H53&lt;15.076,B53&lt;3.35),4.1,IF(AND(B53&gt;=3.25,A53&lt;7.25,F53&gt;=2.5,A53&gt;=6.2,B53&gt;=2.75,D53&gt;=0.75,H53&lt;15.076,B53&lt;3.35),5.7,IF(AND(B53&lt;2.95,B53&lt;3.25,A53&lt;7.25,F53&gt;=2.5,A53&gt;=6.2,B53&gt;=2.75,D53&gt;=0.75,H53&lt;15.076,B53&lt;3.35),5.6,IF(AND(H53&gt;=13.711,B53&gt;=2.95,B53&lt;3.25,A53&lt;7.25,F53&gt;=2.5,A53&gt;=6.2,B53&gt;=2.75,D53&gt;=0.75,H53&lt;15.076,B53&lt;3.35),5.8,IF(AND(A53&gt;=6.8,H53&lt;13.711,B53&gt;=2.95,B53&lt;3.25,A53&lt;7.25,F53&gt;=2.5,A53&gt;=6.2,B53&gt;=2.75,D53&gt;=0.75,H53&lt;15.076,B53&lt;3.35),5.1,IF(AND(H53&lt;12.921,A53&lt;6.8,H53&lt;13.711,B53&gt;=2.95,B53&lt;3.25,A53&lt;7.25,F53&gt;=2.5,A53&gt;=6.2,B53&gt;=2.75,D53&gt;=0.75,H53&lt;15.076,B53&lt;3.35),5.34,IF(AND(H53&gt;=12.921,A53&lt;6.8,H53&lt;13.711,B53&gt;=2.95,B53&lt;3.25,A53&lt;7.25,F53&gt;=2.5,A53&gt;=6.2,B53&gt;=2.75,D53&gt;=0.75,H53&lt;15.076,B53&lt;3.35),5.133,"shouldnthappen"))))))))))))))))))))))))))))))))))))</f>
        <v>4.525</v>
      </c>
      <c r="AA53" s="1" t="n">
        <f aca="false">IF(AND(D53&gt;=0.45,A53&lt;5.05,D53&lt;0.8),1.6,IF(AND(D53&gt;=0.45,A53&gt;=5.05,D53&lt;0.8),1.7,IF(AND(H53&gt;=16.244,F53&gt;=2.5,D53&gt;=0.8),6.533,IF(AND(A53&lt;4.35,D53&lt;0.45,A53&lt;5.05,D53&lt;0.8),1.1,IF(AND(H53&gt;=14.877,D53&lt;0.45,A53&gt;=5.05,D53&lt;0.8),1.3,IF(AND(D53&gt;=1.4,A53&lt;5.65,F53&lt;2.5,D53&gt;=0.8),4.5,IF(AND(A53&gt;=7.25,H53&lt;16.244,F53&gt;=2.5,D53&gt;=0.8),6.5,IF(AND(A53&gt;=4.75,A53&gt;=4.35,D53&lt;0.45,A53&lt;5.05,D53&lt;0.8),1.35,IF(AND(A53&lt;5.3,D53&lt;1.4,A53&lt;5.65,F53&lt;2.5,D53&gt;=0.8),3.1,IF(AND(A53&gt;=6.8,A53&gt;=6.55,A53&gt;=5.65,F53&lt;2.5,D53&gt;=0.8),4.9,IF(AND(H53&lt;5.767,A53&lt;7.25,H53&lt;16.244,F53&gt;=2.5,D53&gt;=0.8),4.5,IF(AND(G53&gt;=0.522,A53&lt;4.75,A53&gt;=4.35,D53&lt;0.45,A53&lt;5.05,D53&lt;0.8),1.2,IF(AND(G53&gt;=0.948,D53&lt;0.35,H53&lt;14.877,D53&lt;0.45,A53&gt;=5.05,D53&lt;0.8),1.7,IF(AND(H53&lt;13.089,D53&gt;=0.35,H53&lt;14.877,D53&lt;0.45,A53&gt;=5.05,D53&lt;0.8),1.5,IF(AND(H53&gt;=13.089,D53&gt;=0.35,H53&lt;14.877,D53&lt;0.45,A53&gt;=5.05,D53&lt;0.8),1.3,IF(AND(B53&gt;=2.95,A53&gt;=5.3,D53&lt;1.4,A53&lt;5.65,F53&lt;2.5,D53&gt;=0.8),4.1,IF(AND(H53&lt;9.181,A53&lt;6.05,A53&lt;6.55,A53&gt;=5.65,F53&lt;2.5,D53&gt;=0.8),5.1,IF(AND(H53&gt;=9.181,A53&lt;6.05,A53&lt;6.55,A53&gt;=5.65,F53&lt;2.5,D53&gt;=0.8),4.3,IF(AND(G53&gt;=0.867,A53&gt;=6.05,A53&lt;6.55,A53&gt;=5.65,F53&lt;2.5,D53&gt;=0.8),4.9,IF(AND(B53&lt;3.05,A53&lt;6.8,A53&gt;=6.55,A53&gt;=5.65,F53&lt;2.5,D53&gt;=0.8),5,IF(AND(B53&gt;=3.05,A53&lt;6.8,A53&gt;=6.55,A53&gt;=5.65,F53&lt;2.5,D53&gt;=0.8),4.55,IF(AND(H53&gt;=14.144,G53&lt;0.522,A53&lt;4.75,A53&gt;=4.35,D53&lt;0.45,A53&lt;5.05,D53&lt;0.8),1.3,IF(AND(B53&lt;2.7,B53&lt;2.95,A53&gt;=5.3,D53&lt;1.4,A53&lt;5.65,F53&lt;2.5,D53&gt;=0.8),3.78,IF(AND(B53&gt;=2.7,B53&lt;2.95,A53&gt;=5.3,D53&lt;1.4,A53&lt;5.65,F53&lt;2.5,D53&gt;=0.8),3.6,IF(AND(G53&lt;0.638,G53&lt;0.867,A53&gt;=6.05,A53&lt;6.55,A53&gt;=5.65,F53&lt;2.5,D53&gt;=0.8),4.433,IF(AND(G53&gt;=0.638,G53&lt;0.867,A53&gt;=6.05,A53&lt;6.55,A53&gt;=5.65,F53&lt;2.5,D53&gt;=0.8),4,IF(AND(A53&lt;6.35,H53&lt;11.146,H53&gt;=5.767,A53&lt;7.25,H53&lt;16.244,F53&gt;=2.5,D53&gt;=0.8),5.1,IF(AND(A53&lt;4.5,H53&lt;14.144,G53&lt;0.522,A53&lt;4.75,A53&gt;=4.35,D53&lt;0.45,A53&lt;5.05,D53&lt;0.8),1.35,IF(AND(A53&gt;=4.5,H53&lt;14.144,G53&lt;0.522,A53&lt;4.75,A53&gt;=4.35,D53&lt;0.45,A53&lt;5.05,D53&lt;0.8),1.4,IF(AND(A53&lt;5.15,B53&lt;3.75,G53&lt;0.948,D53&lt;0.35,H53&lt;14.877,D53&lt;0.45,A53&gt;=5.05,D53&lt;0.8),1.4,IF(AND(A53&gt;=5.15,B53&lt;3.75,G53&lt;0.948,D53&lt;0.35,H53&lt;14.877,D53&lt;0.45,A53&gt;=5.05,D53&lt;0.8),1.5,IF(AND(G53&lt;0.112,B53&gt;=3.75,G53&lt;0.948,D53&lt;0.35,H53&lt;14.877,D53&lt;0.45,A53&gt;=5.05,D53&lt;0.8),1.5,IF(AND(G53&gt;=0.112,B53&gt;=3.75,G53&lt;0.948,D53&lt;0.35,H53&lt;14.877,D53&lt;0.45,A53&gt;=5.05,D53&lt;0.8),1.6,IF(AND(G53&lt;0.075,A53&gt;=6.35,H53&lt;11.146,H53&gt;=5.767,A53&lt;7.25,H53&lt;16.244,F53&gt;=2.5,D53&gt;=0.8),5.5,IF(AND(G53&gt;=0.075,A53&gt;=6.35,H53&lt;11.146,H53&gt;=5.767,A53&lt;7.25,H53&lt;16.244,F53&gt;=2.5,D53&gt;=0.8),5.24,IF(AND(B53&lt;2.95,D53&lt;1.9,H53&gt;=11.146,H53&gt;=5.767,A53&lt;7.25,H53&lt;16.244,F53&gt;=2.5,D53&gt;=0.8),5.65,IF(AND(B53&gt;=2.95,D53&lt;1.9,H53&gt;=11.146,H53&gt;=5.767,A53&lt;7.25,H53&lt;16.244,F53&gt;=2.5,D53&gt;=0.8),5.8,IF(AND(H53&lt;13.42,D53&gt;=1.9,H53&gt;=11.146,H53&gt;=5.767,A53&lt;7.25,H53&lt;16.244,F53&gt;=2.5,D53&gt;=0.8),5.6,IF(AND(H53&gt;=13.42,D53&gt;=1.9,H53&gt;=11.146,H53&gt;=5.767,A53&lt;7.25,H53&lt;16.244,F53&gt;=2.5,D53&gt;=0.8),5.34,"shouldnthappen")))))))))))))))))))))))))))))))))))))))</f>
        <v>4.9</v>
      </c>
      <c r="AB53" s="1" t="n">
        <f aca="false">IF(AND(D53&gt;=0.35,F53&lt;1.5),1.5,IF(AND(F53&lt;2.5,D53&gt;=1.55,F53&gt;=1.5),4.85,IF(AND(H53&lt;8.308,D53&lt;0.15,D53&lt;0.35,F53&lt;1.5),1.5,IF(AND(H53&gt;=8.308,D53&lt;0.15,D53&lt;0.35,F53&lt;1.5),1.4,IF(AND(H53&lt;5.523,D53&gt;=0.15,D53&lt;0.35,F53&lt;1.5),1,IF(AND(G53&lt;0.572,H53&lt;10.688,D53&lt;1.55,F53&gt;=1.5),3.75,IF(AND(B53&gt;=3.5,F53&gt;=2.5,D53&gt;=1.55,F53&gt;=1.5),6.3,IF(AND(A53&gt;=5.65,G53&gt;=0.572,H53&lt;10.688,D53&lt;1.55,F53&gt;=1.5),4.45,IF(AND(B53&gt;=2.85,A53&lt;6.15,H53&gt;=10.688,D53&lt;1.55,F53&gt;=1.5),4.35,IF(AND(H53&gt;=16.284,B53&lt;3.5,F53&gt;=2.5,D53&gt;=1.55,F53&gt;=1.5),6.6,IF(AND(G53&gt;=0.241,G53&lt;0.338,H53&gt;=5.523,D53&gt;=0.15,D53&lt;0.35,F53&lt;1.5),1.25,IF(AND(A53&lt;5.05,G53&gt;=0.338,H53&gt;=5.523,D53&gt;=0.15,D53&lt;0.35,F53&lt;1.5),1.35,IF(AND(B53&lt;2.7,A53&lt;5.65,G53&gt;=0.572,H53&lt;10.688,D53&lt;1.55,F53&gt;=1.5),4,IF(AND(B53&gt;=2.7,A53&lt;5.65,G53&gt;=0.572,H53&lt;10.688,D53&lt;1.55,F53&gt;=1.5),3.6,IF(AND(B53&lt;2.45,B53&lt;2.85,A53&lt;6.15,H53&gt;=10.688,D53&lt;1.55,F53&gt;=1.5),3.7,IF(AND(A53&lt;6.25,B53&lt;2.85,A53&gt;=6.15,H53&gt;=10.688,D53&lt;1.55,F53&gt;=1.5),4.5,IF(AND(A53&gt;=6.25,B53&lt;2.85,A53&gt;=6.15,H53&gt;=10.688,D53&lt;1.55,F53&gt;=1.5),4.86,IF(AND(D53&gt;=1.45,B53&gt;=2.85,A53&gt;=6.15,H53&gt;=10.688,D53&lt;1.55,F53&gt;=1.5),4.8,IF(AND(H53&lt;8.202,H53&lt;16.284,B53&lt;3.5,F53&gt;=2.5,D53&gt;=1.55,F53&gt;=1.5),5.7,IF(AND(A53&gt;=5.1,G53&lt;0.241,G53&lt;0.338,H53&gt;=5.523,D53&gt;=0.15,D53&lt;0.35,F53&lt;1.5),1.5,IF(AND(B53&gt;=3.75,A53&gt;=5.05,G53&gt;=0.338,H53&gt;=5.523,D53&gt;=0.15,D53&lt;0.35,F53&lt;1.5),1.6,IF(AND(A53&lt;5.7,B53&gt;=2.45,B53&lt;2.85,A53&lt;6.15,H53&gt;=10.688,D53&lt;1.55,F53&gt;=1.5),3.9,IF(AND(A53&gt;=5.7,B53&gt;=2.45,B53&lt;2.85,A53&lt;6.15,H53&gt;=10.688,D53&lt;1.55,F53&gt;=1.5),4.02,IF(AND(H53&lt;13.654,D53&lt;1.45,B53&gt;=2.85,A53&gt;=6.15,H53&gt;=10.688,D53&lt;1.55,F53&gt;=1.5),4.333,IF(AND(H53&gt;=13.654,D53&lt;1.45,B53&gt;=2.85,A53&gt;=6.15,H53&gt;=10.688,D53&lt;1.55,F53&gt;=1.5),4.54,IF(AND(A53&lt;6.15,H53&gt;=8.202,H53&lt;16.284,B53&lt;3.5,F53&gt;=2.5,D53&gt;=1.55,F53&gt;=1.5),5,IF(AND(H53&lt;13.924,A53&lt;5.1,G53&lt;0.241,G53&lt;0.338,H53&gt;=5.523,D53&gt;=0.15,D53&lt;0.35,F53&lt;1.5),1.4,IF(AND(H53&gt;=13.924,A53&lt;5.1,G53&lt;0.241,G53&lt;0.338,H53&gt;=5.523,D53&gt;=0.15,D53&lt;0.35,F53&lt;1.5),1.5,IF(AND(D53&lt;0.25,B53&lt;3.75,A53&gt;=5.05,G53&gt;=0.338,H53&gt;=5.523,D53&gt;=0.15,D53&lt;0.35,F53&lt;1.5),1.5,IF(AND(D53&gt;=0.25,B53&lt;3.75,A53&gt;=5.05,G53&gt;=0.338,H53&gt;=5.523,D53&gt;=0.15,D53&lt;0.35,F53&lt;1.5),1.4,IF(AND(H53&lt;8.884,B53&gt;=3.05,A53&gt;=6.15,H53&gt;=8.202,H53&lt;16.284,B53&lt;3.5,F53&gt;=2.5,D53&gt;=1.55,F53&gt;=1.5),5.1,IF(AND(A53&lt;6.45,G53&lt;0.368,B53&lt;3.05,A53&gt;=6.15,H53&gt;=8.202,H53&lt;16.284,B53&lt;3.5,F53&gt;=2.5,D53&gt;=1.55,F53&gt;=1.5),5.525,IF(AND(A53&gt;=6.45,G53&lt;0.368,B53&lt;3.05,A53&gt;=6.15,H53&gt;=8.202,H53&lt;16.284,B53&lt;3.5,F53&gt;=2.5,D53&gt;=1.55,F53&gt;=1.5),5.35,IF(AND(D53&lt;2.25,G53&gt;=0.368,B53&lt;3.05,A53&gt;=6.15,H53&gt;=8.202,H53&lt;16.284,B53&lt;3.5,F53&gt;=2.5,D53&gt;=1.55,F53&gt;=1.5),5.8,IF(AND(D53&gt;=2.25,G53&gt;=0.368,B53&lt;3.05,A53&gt;=6.15,H53&gt;=8.202,H53&lt;16.284,B53&lt;3.5,F53&gt;=2.5,D53&gt;=1.55,F53&gt;=1.5),5.2,IF(AND(H53&lt;10.257,H53&gt;=8.884,B53&gt;=3.05,A53&gt;=6.15,H53&gt;=8.202,H53&lt;16.284,B53&lt;3.5,F53&gt;=2.5,D53&gt;=1.55,F53&gt;=1.5),5.9,IF(AND(H53&gt;=10.257,H53&gt;=8.884,B53&gt;=3.05,A53&gt;=6.15,H53&gt;=8.202,H53&lt;16.284,B53&lt;3.5,F53&gt;=2.5,D53&gt;=1.55,F53&gt;=1.5),5.48,"shouldnthappen")))))))))))))))))))))))))))))))))))))</f>
        <v>4.54</v>
      </c>
      <c r="AC53" s="1" t="n">
        <f aca="false">IF(AND(H53&lt;5.748,A53&lt;5.05,D53&lt;0.8),1,IF(AND(B53&lt;3.35,A53&gt;=5.05,D53&lt;0.8),1.7,IF(AND(A53&lt;5.85,G53&lt;0.154,D53&gt;=0.8),4.5,IF(AND(D53&gt;=0.45,H53&gt;=5.748,A53&lt;5.05,D53&lt;0.8),1.6,IF(AND(G53&gt;=0.934,B53&gt;=3.35,A53&gt;=5.05,D53&lt;0.8),1.7,IF(AND(D53&lt;2.1,A53&gt;=5.85,G53&lt;0.154,D53&gt;=0.8),6.15,IF(AND(D53&gt;=2.1,A53&gt;=5.85,G53&lt;0.154,D53&gt;=0.8),5.5,IF(AND(A53&lt;6.1,D53&gt;=1.55,G53&gt;=0.154,D53&gt;=0.8),5,IF(AND(H53&gt;=14.379,G53&lt;0.934,B53&gt;=3.35,A53&gt;=5.05,D53&lt;0.8),1.58,IF(AND(G53&lt;0.379,A53&gt;=6.1,D53&gt;=1.55,G53&gt;=0.154,D53&gt;=0.8),5.42,IF(AND(H53&lt;13.924,G53&lt;0.227,D53&lt;0.45,H53&gt;=5.748,A53&lt;5.05,D53&lt;0.8),1.4,IF(AND(H53&gt;=13.924,G53&lt;0.227,D53&lt;0.45,H53&gt;=5.748,A53&lt;5.05,D53&lt;0.8),1.5,IF(AND(B53&lt;3.1,G53&gt;=0.227,D53&lt;0.45,H53&gt;=5.748,A53&lt;5.05,D53&lt;0.8),1.1,IF(AND(G53&lt;0.13,H53&lt;14.379,G53&lt;0.934,B53&gt;=3.35,A53&gt;=5.05,D53&lt;0.8),1.4,IF(AND(D53&lt;1.05,A53&lt;5.65,D53&lt;1.35,D53&lt;1.55,G53&gt;=0.154,D53&gt;=0.8),3.7,IF(AND(D53&lt;1.25,A53&gt;=5.65,D53&lt;1.35,D53&lt;1.55,G53&gt;=0.154,D53&gt;=0.8),4.06,IF(AND(D53&gt;=1.25,A53&gt;=5.65,D53&lt;1.35,D53&lt;1.55,G53&gt;=0.154,D53&gt;=0.8),4.425,IF(AND(H53&lt;13.654,D53&lt;1.45,D53&gt;=1.35,D53&lt;1.55,G53&gt;=0.154,D53&gt;=0.8),4.275,IF(AND(G53&lt;0.259,D53&gt;=1.45,D53&gt;=1.35,D53&lt;1.55,G53&gt;=0.154,D53&gt;=0.8),5.1,IF(AND(B53&lt;2.95,G53&gt;=0.379,A53&gt;=6.1,D53&gt;=1.55,G53&gt;=0.154,D53&gt;=0.8),6.3,IF(AND(B53&lt;3.25,B53&gt;=3.1,G53&gt;=0.227,D53&lt;0.45,H53&gt;=5.748,A53&lt;5.05,D53&lt;0.8),1.3,IF(AND(B53&gt;=3.25,B53&gt;=3.1,G53&gt;=0.227,D53&lt;0.45,H53&gt;=5.748,A53&lt;5.05,D53&lt;0.8),1.4,IF(AND(H53&gt;=13.372,G53&gt;=0.13,H53&lt;14.379,G53&lt;0.934,B53&gt;=3.35,A53&gt;=5.05,D53&lt;0.8),1.4,IF(AND(H53&lt;6.69,D53&gt;=1.05,A53&lt;5.65,D53&lt;1.35,D53&lt;1.55,G53&gt;=0.154,D53&gt;=0.8),4.033,IF(AND(H53&gt;=6.69,D53&gt;=1.05,A53&lt;5.65,D53&lt;1.35,D53&lt;1.55,G53&gt;=0.154,D53&gt;=0.8),3.88,IF(AND(B53&lt;2.85,H53&gt;=13.654,D53&lt;1.45,D53&gt;=1.35,D53&lt;1.55,G53&gt;=0.154,D53&gt;=0.8),4.8,IF(AND(B53&gt;=2.85,H53&gt;=13.654,D53&lt;1.45,D53&gt;=1.35,D53&lt;1.55,G53&gt;=0.154,D53&gt;=0.8),4.7,IF(AND(H53&lt;11.681,G53&gt;=0.259,D53&gt;=1.45,D53&gt;=1.35,D53&lt;1.55,G53&gt;=0.154,D53&gt;=0.8),4.85,IF(AND(H53&gt;=11.681,G53&gt;=0.259,D53&gt;=1.45,D53&gt;=1.35,D53&lt;1.55,G53&gt;=0.154,D53&gt;=0.8),4.633,IF(AND(A53&lt;6.25,B53&gt;=2.95,G53&gt;=0.379,A53&gt;=6.1,D53&gt;=1.55,G53&gt;=0.154,D53&gt;=0.8),5.4,IF(AND(D53&lt;0.3,H53&lt;13.372,G53&gt;=0.13,H53&lt;14.379,G53&lt;0.934,B53&gt;=3.35,A53&gt;=5.05,D53&lt;0.8),1.475,IF(AND(D53&gt;=0.3,H53&lt;13.372,G53&gt;=0.13,H53&lt;14.379,G53&lt;0.934,B53&gt;=3.35,A53&gt;=5.05,D53&lt;0.8),1.5,IF(AND(B53&lt;3.15,A53&gt;=6.25,B53&gt;=2.95,G53&gt;=0.379,A53&gt;=6.1,D53&gt;=1.55,G53&gt;=0.154,D53&gt;=0.8),5.7,IF(AND(B53&gt;=3.15,A53&gt;=6.25,B53&gt;=2.95,G53&gt;=0.379,A53&gt;=6.1,D53&gt;=1.55,G53&gt;=0.154,D53&gt;=0.8),5.933,"shouldnthappen"))))))))))))))))))))))))))))))))))</f>
        <v>4.7</v>
      </c>
      <c r="AD53" s="1" t="n">
        <f aca="false">IF(AND(H53&lt;6.621,A53&lt;4.95,D53&lt;0.8),1,IF(AND(H53&lt;14.144,H53&gt;=6.621,A53&lt;4.95,D53&lt;0.8),1.4,IF(AND(H53&gt;=14.144,H53&gt;=6.621,A53&lt;4.95,D53&lt;0.8),1.3,IF(AND(G53&lt;0.13,B53&gt;=3.85,A53&gt;=4.95,D53&lt;0.8),1.3,IF(AND(G53&gt;=0.13,B53&gt;=3.85,A53&gt;=4.95,D53&lt;0.8),1.425,IF(AND(A53&gt;=6.05,B53&lt;2.75,D53&lt;1.55,D53&gt;=0.8),4.9,IF(AND(A53&gt;=7.3,G53&lt;0.119,D53&gt;=1.55,D53&gt;=0.8),6.7,IF(AND(H53&lt;6.555,D53&lt;0.25,B53&lt;3.85,A53&gt;=4.95,D53&lt;0.8),1.7,IF(AND(B53&lt;3.4,D53&gt;=0.25,B53&lt;3.85,A53&gt;=4.95,D53&lt;0.8),1.7,IF(AND(B53&gt;=3.4,D53&gt;=0.25,B53&lt;3.85,A53&gt;=4.95,D53&lt;0.8),1.6,IF(AND(A53&lt;5.05,A53&lt;6.05,B53&lt;2.75,D53&lt;1.55,D53&gt;=0.8),3.3,IF(AND(B53&lt;2.85,D53&lt;1.35,B53&gt;=2.75,D53&lt;1.55,D53&gt;=0.8),4.5,IF(AND(H53&lt;12.206,D53&gt;=1.35,B53&gt;=2.75,D53&lt;1.55,D53&gt;=0.8),4.7,IF(AND(H53&gt;=12.206,D53&gt;=1.35,B53&gt;=2.75,D53&lt;1.55,D53&gt;=0.8),4.52,IF(AND(G53&lt;0.024,A53&lt;7.3,G53&lt;0.119,D53&gt;=1.55,D53&gt;=0.8),5.7,IF(AND(G53&gt;=0.024,A53&lt;7.3,G53&lt;0.119,D53&gt;=1.55,D53&gt;=0.8),5.6,IF(AND(F53&lt;2.5,G53&lt;0.417,G53&gt;=0.119,D53&gt;=1.55,D53&gt;=0.8),5.05,IF(AND(B53&lt;3.15,H53&gt;=6.555,D53&lt;0.25,B53&lt;3.85,A53&gt;=4.95,D53&lt;0.8),1.6,IF(AND(G53&lt;0.356,A53&gt;=5.05,A53&lt;6.05,B53&lt;2.75,D53&lt;1.55,D53&gt;=0.8),4.12,IF(AND(A53&lt;5.65,B53&gt;=2.85,D53&lt;1.35,B53&gt;=2.75,D53&lt;1.55,D53&gt;=0.8),3.6,IF(AND(B53&lt;3.15,F53&gt;=2.5,G53&lt;0.417,G53&gt;=0.119,D53&gt;=1.55,D53&gt;=0.8),5.18,IF(AND(B53&gt;=3.15,F53&gt;=2.5,G53&lt;0.417,G53&gt;=0.119,D53&gt;=1.55,D53&gt;=0.8),5.3,IF(AND(D53&lt;1.7,A53&lt;6.95,G53&gt;=0.417,G53&gt;=0.119,D53&gt;=1.55,D53&gt;=0.8),4.7,IF(AND(A53&lt;7.25,A53&gt;=6.95,G53&gt;=0.417,G53&gt;=0.119,D53&gt;=1.55,D53&gt;=0.8),5.8,IF(AND(A53&gt;=7.25,A53&gt;=6.95,G53&gt;=0.417,G53&gt;=0.119,D53&gt;=1.55,D53&gt;=0.8),6.333,IF(AND(H53&lt;8.594,B53&gt;=3.15,H53&gt;=6.555,D53&lt;0.25,B53&lt;3.85,A53&gt;=4.95,D53&lt;0.8),1.4,IF(AND(H53&gt;=8.594,B53&gt;=3.15,H53&gt;=6.555,D53&lt;0.25,B53&lt;3.85,A53&gt;=4.95,D53&lt;0.8),1.5,IF(AND(H53&gt;=11.218,G53&gt;=0.356,A53&gt;=5.05,A53&lt;6.05,B53&lt;2.75,D53&lt;1.55,D53&gt;=0.8),3.925,IF(AND(A53&gt;=6.5,A53&gt;=5.65,B53&gt;=2.85,D53&lt;1.35,B53&gt;=2.75,D53&lt;1.55,D53&gt;=0.8),4.6,IF(AND(H53&lt;8.602,H53&lt;11.218,G53&gt;=0.356,A53&gt;=5.05,A53&lt;6.05,B53&lt;2.75,D53&lt;1.55,D53&gt;=0.8),3.95,IF(AND(H53&gt;=8.602,H53&lt;11.218,G53&gt;=0.356,A53&gt;=5.05,A53&lt;6.05,B53&lt;2.75,D53&lt;1.55,D53&gt;=0.8),3.75,IF(AND(H53&lt;10.129,A53&lt;6.5,A53&gt;=5.65,B53&gt;=2.85,D53&lt;1.35,B53&gt;=2.75,D53&lt;1.55,D53&gt;=0.8),4.2,IF(AND(H53&gt;=10.129,A53&lt;6.5,A53&gt;=5.65,B53&gt;=2.85,D53&lt;1.35,B53&gt;=2.75,D53&lt;1.55,D53&gt;=0.8),4.267,IF(AND(D53&lt;2.2,B53&lt;3.05,D53&gt;=1.7,A53&lt;6.95,G53&gt;=0.417,G53&gt;=0.119,D53&gt;=1.55,D53&gt;=0.8),5.3,IF(AND(D53&gt;=2.2,B53&lt;3.05,D53&gt;=1.7,A53&lt;6.95,G53&gt;=0.417,G53&gt;=0.119,D53&gt;=1.55,D53&gt;=0.8),5.133,IF(AND(D53&lt;2.45,B53&gt;=3.05,D53&gt;=1.7,A53&lt;6.95,G53&gt;=0.417,G53&gt;=0.119,D53&gt;=1.55,D53&gt;=0.8),5.6,IF(AND(D53&gt;=2.45,B53&gt;=3.05,D53&gt;=1.7,A53&lt;6.95,G53&gt;=0.417,G53&gt;=0.119,D53&gt;=1.55,D53&gt;=0.8),6,"shouldnthappen")))))))))))))))))))))))))))))))))))))</f>
        <v>4.52</v>
      </c>
      <c r="AE53" s="1" t="n">
        <f aca="false">IF(AND(G53&lt;0.123,D53&gt;=0.25,D53&lt;0.75),1.3,IF(AND(H53&gt;=16.774,D53&gt;=1.75,D53&gt;=0.75),6.4,IF(AND(B53&lt;3.4,A53&lt;4.8,D53&lt;0.25,D53&lt;0.75),1.22,IF(AND(B53&gt;=3.4,A53&lt;4.8,D53&lt;0.25,D53&lt;0.75),1,IF(AND(A53&gt;=5.45,A53&gt;=4.8,D53&lt;0.25,D53&lt;0.75),1.367,IF(AND(H53&gt;=10.688,D53&lt;1.35,D53&lt;1.75,D53&gt;=0.75),4.2,IF(AND(A53&lt;5.3,D53&gt;=1.35,D53&lt;1.75,D53&gt;=0.75),4.05,IF(AND(G53&gt;=0.857,H53&lt;16.774,D53&gt;=1.75,D53&gt;=0.75),5.02,IF(AND(H53&lt;6.089,A53&lt;5.45,A53&gt;=4.8,D53&lt;0.25,D53&lt;0.75),1.7,IF(AND(G53&lt;0.184,D53&lt;0.35,G53&gt;=0.123,D53&gt;=0.25,D53&lt;0.75),1.7,IF(AND(G53&gt;=0.184,D53&lt;0.35,G53&gt;=0.123,D53&gt;=0.25,D53&lt;0.75),1.48,IF(AND(A53&lt;5.25,D53&gt;=0.35,G53&gt;=0.123,D53&gt;=0.25,D53&lt;0.75),1.75,IF(AND(A53&gt;=5.25,D53&gt;=0.35,G53&gt;=0.123,D53&gt;=0.25,D53&lt;0.75),1.5,IF(AND(A53&lt;5.3,H53&lt;10.688,D53&lt;1.35,D53&lt;1.75,D53&gt;=0.75),3.15,IF(AND(H53&lt;9.474,A53&gt;=5.3,D53&gt;=1.35,D53&lt;1.75,D53&gt;=0.75),4.95,IF(AND(G53&gt;=0.779,G53&lt;0.857,H53&lt;16.774,D53&gt;=1.75,D53&gt;=0.75),6,IF(AND(G53&lt;0.05,H53&gt;=6.089,A53&lt;5.45,A53&gt;=4.8,D53&lt;0.25,D53&lt;0.75),1.4,IF(AND(H53&lt;6.69,A53&gt;=5.3,H53&lt;10.688,D53&lt;1.35,D53&lt;1.75,D53&gt;=0.75),4.033,IF(AND(H53&gt;=6.69,A53&gt;=5.3,H53&lt;10.688,D53&lt;1.35,D53&lt;1.75,D53&gt;=0.75),3.733,IF(AND(B53&lt;2.5,H53&gt;=9.474,A53&gt;=5.3,D53&gt;=1.35,D53&lt;1.75,D53&gt;=0.75),4.5,IF(AND(D53&gt;=2.45,G53&lt;0.779,G53&lt;0.857,H53&lt;16.774,D53&gt;=1.75,D53&gt;=0.75),6,IF(AND(B53&gt;=3.75,G53&gt;=0.05,H53&gt;=6.089,A53&lt;5.45,A53&gt;=4.8,D53&lt;0.25,D53&lt;0.75),1.6,IF(AND(H53&lt;13.695,B53&gt;=2.5,H53&gt;=9.474,A53&gt;=5.3,D53&gt;=1.35,D53&lt;1.75,D53&gt;=0.75),4.567,IF(AND(G53&gt;=0.654,D53&lt;2.45,G53&lt;0.779,G53&lt;0.857,H53&lt;16.774,D53&gt;=1.75,D53&gt;=0.75),4.9,IF(AND(G53&gt;=0.73,B53&lt;3.75,G53&gt;=0.05,H53&gt;=6.089,A53&lt;5.45,A53&gt;=4.8,D53&lt;0.25,D53&lt;0.75),1.4,IF(AND(A53&lt;6.65,H53&gt;=13.695,B53&gt;=2.5,H53&gt;=9.474,A53&gt;=5.3,D53&gt;=1.35,D53&lt;1.75,D53&gt;=0.75),4.4,IF(AND(A53&gt;=6.65,H53&gt;=13.695,B53&gt;=2.5,H53&gt;=9.474,A53&gt;=5.3,D53&gt;=1.35,D53&lt;1.75,D53&gt;=0.75),4.84,IF(AND(B53&lt;2.75,G53&lt;0.654,D53&lt;2.45,G53&lt;0.779,G53&lt;0.857,H53&lt;16.774,D53&gt;=1.75,D53&gt;=0.75),5.2,IF(AND(H53&lt;9.524,G53&lt;0.73,B53&lt;3.75,G53&gt;=0.05,H53&gt;=6.089,A53&lt;5.45,A53&gt;=4.8,D53&lt;0.25,D53&lt;0.75),1.5,IF(AND(H53&gt;=9.524,G53&lt;0.73,B53&lt;3.75,G53&gt;=0.05,H53&gt;=6.089,A53&lt;5.45,A53&gt;=4.8,D53&lt;0.25,D53&lt;0.75),1.4,IF(AND(H53&gt;=13.644,B53&gt;=2.75,G53&lt;0.654,D53&lt;2.45,G53&lt;0.779,G53&lt;0.857,H53&lt;16.774,D53&gt;=1.75,D53&gt;=0.75),6.033,IF(AND(A53&gt;=6.85,H53&lt;13.644,B53&gt;=2.75,G53&lt;0.654,D53&lt;2.45,G53&lt;0.779,G53&lt;0.857,H53&lt;16.774,D53&gt;=1.75,D53&gt;=0.75),5.1,IF(AND(A53&gt;=6.75,A53&lt;6.85,H53&lt;13.644,B53&gt;=2.75,G53&lt;0.654,D53&lt;2.45,G53&lt;0.779,G53&lt;0.857,H53&lt;16.774,D53&gt;=1.75,D53&gt;=0.75),5.9,IF(AND(D53&gt;=2.35,A53&lt;6.75,A53&lt;6.85,H53&lt;13.644,B53&gt;=2.75,G53&lt;0.654,D53&lt;2.45,G53&lt;0.779,G53&lt;0.857,H53&lt;16.774,D53&gt;=1.75,D53&gt;=0.75),5.6,IF(AND(H53&lt;11.146,D53&lt;2.35,A53&lt;6.75,A53&lt;6.85,H53&lt;13.644,B53&gt;=2.75,G53&lt;0.654,D53&lt;2.45,G53&lt;0.779,G53&lt;0.857,H53&lt;16.774,D53&gt;=1.75,D53&gt;=0.75),5.4,IF(AND(H53&gt;=11.146,D53&lt;2.35,A53&lt;6.75,A53&lt;6.85,H53&lt;13.644,B53&gt;=2.75,G53&lt;0.654,D53&lt;2.45,G53&lt;0.779,G53&lt;0.857,H53&lt;16.774,D53&gt;=1.75,D53&gt;=0.75),5.6,"shouldnthappen"))))))))))))))))))))))))))))))))))))</f>
        <v>4.84</v>
      </c>
      <c r="AF53" s="1" t="n">
        <f aca="false">IF(AND(A53&lt;4.5,D53&lt;0.8),1.233,IF(AND(B53&lt;3.05,A53&gt;=4.5,D53&lt;0.8),1.4,IF(AND(D53&gt;=0.45,B53&gt;=3.05,A53&gt;=4.5,D53&lt;0.8),1.667,IF(AND(D53&lt;1.05,D53&lt;1.35,A53&lt;6.25,D53&gt;=0.8),3.633,IF(AND(H53&lt;13.935,A53&gt;=7.05,A53&gt;=6.25,D53&gt;=0.8),6,IF(AND(G53&gt;=0.948,D53&lt;0.45,B53&gt;=3.05,A53&gt;=4.5,D53&lt;0.8),1.7,IF(AND(G53&lt;0.652,D53&gt;=1.05,D53&lt;1.35,A53&lt;6.25,D53&gt;=0.8),4.16,IF(AND(D53&gt;=2.15,D53&gt;=1.75,D53&gt;=1.35,A53&lt;6.25,D53&gt;=0.8),5.4,IF(AND(G53&gt;=0.912,F53&lt;2.5,A53&lt;7.05,A53&gt;=6.25,D53&gt;=0.8),4.4,IF(AND(B53&gt;=3.25,F53&gt;=2.5,A53&lt;7.05,A53&gt;=6.25,D53&gt;=0.8),5.85,IF(AND(H53&lt;17.32,H53&gt;=13.935,A53&gt;=7.05,A53&gt;=6.25,D53&gt;=0.8),6.65,IF(AND(H53&gt;=17.32,H53&gt;=13.935,A53&gt;=7.05,A53&gt;=6.25,D53&gt;=0.8),6.4,IF(AND(H53&gt;=13.547,G53&lt;0.948,D53&lt;0.45,B53&gt;=3.05,A53&gt;=4.5,D53&lt;0.8),1.38,IF(AND(B53&gt;=2.75,G53&gt;=0.652,D53&gt;=1.05,D53&lt;1.35,A53&lt;6.25,D53&gt;=0.8),3.6,IF(AND(H53&lt;9.417,G53&lt;0.404,D53&lt;1.75,D53&gt;=1.35,A53&lt;6.25,D53&gt;=0.8),4.2,IF(AND(H53&gt;=9.417,G53&lt;0.404,D53&lt;1.75,D53&gt;=1.35,A53&lt;6.25,D53&gt;=0.8),4.5,IF(AND(G53&lt;0.464,G53&gt;=0.404,D53&lt;1.75,D53&gt;=1.35,A53&lt;6.25,D53&gt;=0.8),4.5,IF(AND(G53&gt;=0.464,G53&gt;=0.404,D53&lt;1.75,D53&gt;=1.35,A53&lt;6.25,D53&gt;=0.8),4.625,IF(AND(D53&lt;1.85,D53&lt;2.15,D53&gt;=1.75,D53&gt;=1.35,A53&lt;6.25,D53&gt;=0.8),4.9,IF(AND(D53&gt;=1.85,D53&lt;2.15,D53&gt;=1.75,D53&gt;=1.35,A53&lt;6.25,D53&gt;=0.8),5.05,IF(AND(G53&lt;0.332,G53&lt;0.912,F53&lt;2.5,A53&lt;7.05,A53&gt;=6.25,D53&gt;=0.8),4.467,IF(AND(G53&gt;=0.332,G53&lt;0.912,F53&lt;2.5,A53&lt;7.05,A53&gt;=6.25,D53&gt;=0.8),4.767,IF(AND(D53&lt;0.15,H53&lt;13.547,G53&lt;0.948,D53&lt;0.45,B53&gt;=3.05,A53&gt;=4.5,D53&lt;0.8),1.5,IF(AND(D53&lt;1.15,B53&lt;2.75,G53&gt;=0.652,D53&gt;=1.05,D53&lt;1.35,A53&lt;6.25,D53&gt;=0.8),3.9,IF(AND(D53&gt;=1.15,B53&lt;2.75,G53&gt;=0.652,D53&gt;=1.05,D53&lt;1.35,A53&lt;6.25,D53&gt;=0.8),4,IF(AND(D53&gt;=2.25,B53&lt;3.15,B53&lt;3.25,F53&gt;=2.5,A53&lt;7.05,A53&gt;=6.25,D53&gt;=0.8),5.14,IF(AND(G53&lt;0.621,B53&gt;=3.15,B53&lt;3.25,F53&gt;=2.5,A53&lt;7.05,A53&gt;=6.25,D53&gt;=0.8),5.75,IF(AND(G53&gt;=0.621,B53&gt;=3.15,B53&lt;3.25,F53&gt;=2.5,A53&lt;7.05,A53&gt;=6.25,D53&gt;=0.8),5.1,IF(AND(G53&gt;=0.862,D53&gt;=0.15,H53&lt;13.547,G53&lt;0.948,D53&lt;0.45,B53&gt;=3.05,A53&gt;=4.5,D53&lt;0.8),1.5,IF(AND(A53&lt;6.35,D53&lt;2.25,B53&lt;3.15,B53&lt;3.25,F53&gt;=2.5,A53&lt;7.05,A53&gt;=6.25,D53&gt;=0.8),5.267,IF(AND(A53&gt;=6.35,D53&lt;2.25,B53&lt;3.15,B53&lt;3.25,F53&gt;=2.5,A53&lt;7.05,A53&gt;=6.25,D53&gt;=0.8),5.42,IF(AND(A53&lt;5.1,G53&lt;0.862,D53&gt;=0.15,H53&lt;13.547,G53&lt;0.948,D53&lt;0.45,B53&gt;=3.05,A53&gt;=4.5,D53&lt;0.8),1.35,IF(AND(B53&lt;3.95,A53&gt;=5.1,G53&lt;0.862,D53&gt;=0.15,H53&lt;13.547,G53&lt;0.948,D53&lt;0.45,B53&gt;=3.05,A53&gt;=4.5,D53&lt;0.8),1.5,IF(AND(B53&gt;=3.95,A53&gt;=5.1,G53&lt;0.862,D53&gt;=0.15,H53&lt;13.547,G53&lt;0.948,D53&lt;0.45,B53&gt;=3.05,A53&gt;=4.5,D53&lt;0.8),1.467,"shouldnthappen"))))))))))))))))))))))))))))))))))</f>
        <v>4.767</v>
      </c>
      <c r="AG53" s="1" t="n">
        <f aca="false">IF(AND(H53&lt;5.748,A53&lt;4.85,D53&lt;0.75),1,IF(AND(B53&gt;=3.5,D53&gt;=1.75,D53&gt;=0.75),6.2,IF(AND(A53&gt;=4.65,H53&gt;=5.748,A53&lt;4.85,D53&lt;0.75),1.333,IF(AND(H53&lt;6.417,B53&lt;3.45,A53&gt;=4.85,D53&lt;0.75),1.7,IF(AND(A53&lt;5.05,B53&gt;=3.45,A53&gt;=4.85,D53&lt;0.75),1.4,IF(AND(A53&gt;=5.05,B53&gt;=3.45,A53&gt;=4.85,D53&lt;0.75),1.5,IF(AND(F53&gt;=2.5,H53&lt;13.641,D53&lt;1.75,D53&gt;=0.75),4.667,IF(AND(G53&lt;0.187,H53&gt;=13.641,D53&lt;1.75,D53&gt;=0.75),5,IF(AND(A53&gt;=7.1,B53&lt;3.5,D53&gt;=1.75,D53&gt;=0.75),6.575,IF(AND(G53&lt;0.161,A53&lt;4.65,H53&gt;=5.748,A53&lt;4.85,D53&lt;0.75),1.5,IF(AND(H53&lt;8.399,H53&gt;=6.417,B53&lt;3.45,A53&gt;=4.85,D53&lt;0.75),1.5,IF(AND(H53&gt;=8.399,H53&gt;=6.417,B53&lt;3.45,A53&gt;=4.85,D53&lt;0.75),1.625,IF(AND(G53&lt;0.086,F53&lt;2.5,H53&lt;13.641,D53&lt;1.75,D53&gt;=0.75),4.7,IF(AND(D53&lt;1.35,G53&gt;=0.187,H53&gt;=13.641,D53&lt;1.75,D53&gt;=0.75),4.2,IF(AND(G53&lt;0.422,G53&gt;=0.161,A53&lt;4.65,H53&gt;=5.748,A53&lt;4.85,D53&lt;0.75),1.4,IF(AND(G53&gt;=0.422,G53&gt;=0.161,A53&lt;4.65,H53&gt;=5.748,A53&lt;4.85,D53&lt;0.75),1.3,IF(AND(B53&lt;2.5,D53&gt;=1.35,G53&gt;=0.187,H53&gt;=13.641,D53&lt;1.75,D53&gt;=0.75),4.5,IF(AND(B53&lt;2.75,A53&lt;6,A53&lt;7.1,B53&lt;3.5,D53&gt;=1.75,D53&gt;=0.75),5.1,IF(AND(B53&gt;=2.75,A53&lt;6,A53&lt;7.1,B53&lt;3.5,D53&gt;=1.75,D53&gt;=0.75),5.02,IF(AND(A53&lt;5.15,A53&lt;5.9,G53&gt;=0.086,F53&lt;2.5,H53&lt;13.641,D53&lt;1.75,D53&gt;=0.75),3,IF(AND(G53&lt;0.644,A53&gt;=5.9,G53&gt;=0.086,F53&lt;2.5,H53&lt;13.641,D53&lt;1.75,D53&gt;=0.75),4.65,IF(AND(G53&gt;=0.644,A53&gt;=5.9,G53&gt;=0.086,F53&lt;2.5,H53&lt;13.641,D53&lt;1.75,D53&gt;=0.75),4.24,IF(AND(D53&lt;1.45,B53&gt;=2.5,D53&gt;=1.35,G53&gt;=0.187,H53&gt;=13.641,D53&lt;1.75,D53&gt;=0.75),4.68,IF(AND(D53&gt;=1.45,B53&gt;=2.5,D53&gt;=1.35,G53&gt;=0.187,H53&gt;=13.641,D53&lt;1.75,D53&gt;=0.75),4.833,IF(AND(H53&lt;13.18,D53&lt;2.05,A53&gt;=6,A53&lt;7.1,B53&lt;3.5,D53&gt;=1.75,D53&gt;=0.75),5.44,IF(AND(H53&gt;=13.18,D53&lt;2.05,A53&gt;=6,A53&lt;7.1,B53&lt;3.5,D53&gt;=1.75,D53&gt;=0.75),5.1,IF(AND(H53&lt;8.759,D53&gt;=2.05,A53&gt;=6,A53&lt;7.1,B53&lt;3.5,D53&gt;=1.75,D53&gt;=0.75),5.4,IF(AND(A53&gt;=5.75,A53&gt;=5.15,A53&lt;5.9,G53&gt;=0.086,F53&lt;2.5,H53&lt;13.641,D53&lt;1.75,D53&gt;=0.75),3.967,IF(AND(H53&lt;10.159,H53&gt;=8.759,D53&gt;=2.05,A53&gt;=6,A53&lt;7.1,B53&lt;3.5,D53&gt;=1.75,D53&gt;=0.75),5.925,IF(AND(D53&lt;1.2,A53&lt;5.75,A53&gt;=5.15,A53&lt;5.9,G53&gt;=0.086,F53&lt;2.5,H53&lt;13.641,D53&lt;1.75,D53&gt;=0.75),3.667,IF(AND(D53&lt;2.25,H53&gt;=10.159,H53&gt;=8.759,D53&gt;=2.05,A53&gt;=6,A53&lt;7.1,B53&lt;3.5,D53&gt;=1.75,D53&gt;=0.75),5.66,IF(AND(D53&gt;=2.25,H53&gt;=10.159,H53&gt;=8.759,D53&gt;=2.05,A53&gt;=6,A53&lt;7.1,B53&lt;3.5,D53&gt;=1.75,D53&gt;=0.75),5.34,IF(AND(D53&lt;1.35,D53&gt;=1.2,A53&lt;5.75,A53&gt;=5.15,A53&lt;5.9,G53&gt;=0.086,F53&lt;2.5,H53&lt;13.641,D53&lt;1.75,D53&gt;=0.75),4.025,IF(AND(D53&gt;=1.35,D53&gt;=1.2,A53&lt;5.75,A53&gt;=5.15,A53&lt;5.9,G53&gt;=0.086,F53&lt;2.5,H53&lt;13.641,D53&lt;1.75,D53&gt;=0.75),3.9,"shouldnthappen"))))))))))))))))))))))))))))))))))</f>
        <v>4.68</v>
      </c>
      <c r="AH53" s="1" t="n">
        <f aca="false">IF(AND(F53&lt;1.5,H53&lt;6.799,A53&lt;5.45),1.7,IF(AND(F53&gt;=1.5,H53&lt;6.799,A53&lt;5.45),4.1,IF(AND(D53&gt;=0.8,H53&gt;=6.799,A53&lt;5.45),3.9,IF(AND(H53&lt;7.564,F53&lt;2.5,A53&gt;=5.45),3.925,IF(AND(H53&gt;=16.284,F53&gt;=2.5,A53&gt;=5.45),6.5,IF(AND(A53&lt;4.35,D53&lt;0.8,H53&gt;=6.799,A53&lt;5.45),1.1,IF(AND(B53&lt;2.8,D53&lt;1.35,H53&gt;=7.564,F53&lt;2.5,A53&gt;=5.45),4.1,IF(AND(B53&gt;=2.8,D53&lt;1.35,H53&gt;=7.564,F53&lt;2.5,A53&gt;=5.45),4.267,IF(AND(B53&lt;2.75,D53&gt;=1.35,H53&gt;=7.564,F53&lt;2.5,A53&gt;=5.45),5,IF(AND(G53&gt;=0.078,G53&lt;0.26,H53&lt;16.284,F53&gt;=2.5,A53&gt;=5.45),6.06,IF(AND(G53&gt;=0.805,G53&gt;=0.26,H53&lt;16.284,F53&gt;=2.5,A53&gt;=5.45),5.02,IF(AND(H53&gt;=10.109,B53&gt;=3.45,A53&gt;=4.35,D53&lt;0.8,H53&gt;=6.799,A53&lt;5.45),1.55,IF(AND(D53&lt;2.25,G53&lt;0.078,G53&lt;0.26,H53&lt;16.284,F53&gt;=2.5,A53&gt;=5.45),5.6,IF(AND(D53&gt;=2.25,G53&lt;0.078,G53&lt;0.26,H53&lt;16.284,F53&gt;=2.5,A53&gt;=5.45),5.7,IF(AND(A53&lt;6.15,G53&lt;0.805,G53&gt;=0.26,H53&lt;16.284,F53&gt;=2.5,A53&gt;=5.45),4.967,IF(AND(A53&lt;4.65,H53&lt;12.227,B53&lt;3.45,A53&gt;=4.35,D53&lt;0.8,H53&gt;=6.799,A53&lt;5.45),1.333,IF(AND(A53&lt;4.85,H53&gt;=12.227,B53&lt;3.45,A53&gt;=4.35,D53&lt;0.8,H53&gt;=6.799,A53&lt;5.45),1.42,IF(AND(A53&gt;=4.85,H53&gt;=12.227,B53&lt;3.45,A53&gt;=4.35,D53&lt;0.8,H53&gt;=6.799,A53&lt;5.45),1.533,IF(AND(A53&lt;5.05,H53&lt;10.109,B53&gt;=3.45,A53&gt;=4.35,D53&lt;0.8,H53&gt;=6.799,A53&lt;5.45),1.4,IF(AND(A53&gt;=5.05,H53&lt;10.109,B53&gt;=3.45,A53&gt;=4.35,D53&lt;0.8,H53&gt;=6.799,A53&lt;5.45),1.5,IF(AND(G53&lt;0.14,H53&lt;13.531,B53&gt;=2.75,D53&gt;=1.35,H53&gt;=7.564,F53&lt;2.5,A53&gt;=5.45),4.7,IF(AND(G53&lt;0.187,H53&gt;=13.531,B53&gt;=2.75,D53&gt;=1.35,H53&gt;=7.564,F53&lt;2.5,A53&gt;=5.45),5,IF(AND(G53&gt;=0.187,H53&gt;=13.531,B53&gt;=2.75,D53&gt;=1.35,H53&gt;=7.564,F53&lt;2.5,A53&gt;=5.45),4.66,IF(AND(A53&lt;6.35,A53&gt;=6.15,G53&lt;0.805,G53&gt;=0.26,H53&lt;16.284,F53&gt;=2.5,A53&gt;=5.45),6,IF(AND(D53&lt;0.15,A53&gt;=4.65,H53&lt;12.227,B53&lt;3.45,A53&gt;=4.35,D53&lt;0.8,H53&gt;=6.799,A53&lt;5.45),1.5,IF(AND(H53&lt;10.723,G53&gt;=0.14,H53&lt;13.531,B53&gt;=2.75,D53&gt;=1.35,H53&gt;=7.564,F53&lt;2.5,A53&gt;=5.45),4.6,IF(AND(H53&gt;=10.723,G53&gt;=0.14,H53&lt;13.531,B53&gt;=2.75,D53&gt;=1.35,H53&gt;=7.564,F53&lt;2.5,A53&gt;=5.45),4.46,IF(AND(G53&lt;0.364,A53&gt;=6.35,A53&gt;=6.15,G53&lt;0.805,G53&gt;=0.26,H53&lt;16.284,F53&gt;=2.5,A53&gt;=5.45),5.28,IF(AND(A53&lt;5.1,D53&gt;=0.15,A53&gt;=4.65,H53&lt;12.227,B53&lt;3.45,A53&gt;=4.35,D53&lt;0.8,H53&gt;=6.799,A53&lt;5.45),1.36,IF(AND(A53&gt;=5.1,D53&gt;=0.15,A53&gt;=4.65,H53&lt;12.227,B53&lt;3.45,A53&gt;=4.35,D53&lt;0.8,H53&gt;=6.799,A53&lt;5.45),1.4,IF(AND(G53&gt;=0.6,G53&gt;=0.364,A53&gt;=6.35,A53&gt;=6.15,G53&lt;0.805,G53&gt;=0.26,H53&lt;16.284,F53&gt;=2.5,A53&gt;=5.45),5.1,IF(AND(A53&gt;=6.95,G53&lt;0.6,G53&gt;=0.364,A53&gt;=6.35,A53&gt;=6.15,G53&lt;0.805,G53&gt;=0.26,H53&lt;16.284,F53&gt;=2.5,A53&gt;=5.45),5.8,IF(AND(B53&lt;3.2,A53&lt;6.95,G53&lt;0.6,G53&gt;=0.364,A53&gt;=6.35,A53&gt;=6.15,G53&lt;0.805,G53&gt;=0.26,H53&lt;16.284,F53&gt;=2.5,A53&gt;=5.45),5.6,IF(AND(B53&gt;=3.2,A53&lt;6.95,G53&lt;0.6,G53&gt;=0.364,A53&gt;=6.35,A53&gt;=6.15,G53&lt;0.805,G53&gt;=0.26,H53&lt;16.284,F53&gt;=2.5,A53&gt;=5.45),5.7,"shouldnthappen"))))))))))))))))))))))))))))))))))</f>
        <v>4.66</v>
      </c>
      <c r="AI53" s="1" t="n">
        <f aca="false">IF(AND(B53&gt;=3.55,A53&lt;5.05,F53&lt;1.5),1,IF(AND(H53&gt;=13.436,A53&gt;=5.05,F53&lt;1.5),1.633,IF(AND(A53&lt;4.35,B53&lt;3.55,A53&lt;5.05,F53&lt;1.5),1.1,IF(AND(A53&lt;5.15,H53&lt;13.436,A53&gt;=5.05,F53&lt;1.5),1.6,IF(AND(G53&lt;0.837,D53&lt;1.2,B53&lt;2.65,F53&gt;=1.5),3.7,IF(AND(G53&gt;=0.837,D53&lt;1.2,B53&lt;2.65,F53&gt;=1.5),3,IF(AND(D53&lt;1.4,D53&gt;=1.2,B53&lt;2.65,F53&gt;=1.5),4.133,IF(AND(D53&gt;=1.4,D53&gt;=1.2,B53&lt;2.65,F53&gt;=1.5),4.633,IF(AND(G53&lt;0.302,A53&gt;=4.35,B53&lt;3.55,A53&lt;5.05,F53&lt;1.5),1.34,IF(AND(D53&gt;=0.3,A53&gt;=5.15,H53&lt;13.436,A53&gt;=5.05,F53&lt;1.5),1.5,IF(AND(G53&lt;0.233,G53&lt;0.265,D53&lt;1.55,B53&gt;=2.65,F53&gt;=1.5),4.56,IF(AND(G53&gt;=0.233,G53&lt;0.265,D53&lt;1.55,B53&gt;=2.65,F53&gt;=1.5),5.1,IF(AND(G53&lt;0.395,G53&gt;=0.265,D53&lt;1.55,B53&gt;=2.65,F53&gt;=1.5),4.025,IF(AND(H53&lt;13.935,A53&gt;=7.05,D53&gt;=1.55,B53&gt;=2.65,F53&gt;=1.5),6.12,IF(AND(H53&gt;=13.935,A53&gt;=7.05,D53&gt;=1.55,B53&gt;=2.65,F53&gt;=1.5),6.64,IF(AND(G53&gt;=0.858,G53&gt;=0.302,A53&gt;=4.35,B53&lt;3.55,A53&lt;5.05,F53&lt;1.5),1.3,IF(AND(H53&lt;6.543,D53&lt;0.3,A53&gt;=5.15,H53&lt;13.436,A53&gt;=5.05,F53&lt;1.5),1.4,IF(AND(H53&gt;=6.543,D53&lt;0.3,A53&gt;=5.15,H53&lt;13.436,A53&gt;=5.05,F53&lt;1.5),1.48,IF(AND(A53&lt;6.3,G53&gt;=0.395,G53&gt;=0.265,D53&lt;1.55,B53&gt;=2.65,F53&gt;=1.5),4.14,IF(AND(A53&gt;=6.3,G53&gt;=0.395,G53&gt;=0.265,D53&lt;1.55,B53&gt;=2.65,F53&gt;=1.5),4.767,IF(AND(G53&gt;=0.669,B53&lt;3.15,A53&lt;7.05,D53&gt;=1.55,B53&gt;=2.65,F53&gt;=1.5),5,IF(AND(H53&lt;9.459,G53&lt;0.858,G53&gt;=0.302,A53&gt;=4.35,B53&lt;3.55,A53&lt;5.05,F53&lt;1.5),1.4,IF(AND(H53&gt;=9.459,G53&lt;0.858,G53&gt;=0.302,A53&gt;=4.35,B53&lt;3.55,A53&lt;5.05,F53&lt;1.5),1.6,IF(AND(G53&gt;=0.433,G53&lt;0.669,B53&lt;3.15,A53&lt;7.05,D53&gt;=1.55,B53&gt;=2.65,F53&gt;=1.5),5.68,IF(AND(G53&lt;0.481,H53&lt;10.257,B53&gt;=3.15,A53&lt;7.05,D53&gt;=1.55,B53&gt;=2.65,F53&gt;=1.5),5.7,IF(AND(G53&gt;=0.481,H53&lt;10.257,B53&gt;=3.15,A53&lt;7.05,D53&gt;=1.55,B53&gt;=2.65,F53&gt;=1.5),5.9,IF(AND(D53&lt;2.15,H53&gt;=10.257,B53&gt;=3.15,A53&lt;7.05,D53&gt;=1.55,B53&gt;=2.65,F53&gt;=1.5),5.1,IF(AND(D53&gt;=2.15,H53&gt;=10.257,B53&gt;=3.15,A53&lt;7.05,D53&gt;=1.55,B53&gt;=2.65,F53&gt;=1.5),5.42,IF(AND(G53&lt;0.098,G53&lt;0.433,G53&lt;0.669,B53&lt;3.15,A53&lt;7.05,D53&gt;=1.55,B53&gt;=2.65,F53&gt;=1.5),5.567,IF(AND(D53&lt;1.8,G53&gt;=0.098,G53&lt;0.433,G53&lt;0.669,B53&lt;3.15,A53&lt;7.05,D53&gt;=1.55,B53&gt;=2.65,F53&gt;=1.5),5.033,IF(AND(G53&gt;=0.312,D53&gt;=1.8,G53&gt;=0.098,G53&lt;0.433,G53&lt;0.669,B53&lt;3.15,A53&lt;7.05,D53&gt;=1.55,B53&gt;=2.65,F53&gt;=1.5),5.4,IF(AND(H53&lt;9.002,G53&lt;0.312,D53&gt;=1.8,G53&gt;=0.098,G53&lt;0.433,G53&lt;0.669,B53&lt;3.15,A53&lt;7.05,D53&gt;=1.55,B53&gt;=2.65,F53&gt;=1.5),5.1,IF(AND(H53&gt;=9.002,G53&lt;0.312,D53&gt;=1.8,G53&gt;=0.098,G53&lt;0.433,G53&lt;0.669,B53&lt;3.15,A53&lt;7.05,D53&gt;=1.55,B53&gt;=2.65,F53&gt;=1.5),5.26,"shouldnthappen")))))))))))))))))))))))))))))))))</f>
        <v>4.767</v>
      </c>
      <c r="AJ53" s="1" t="n">
        <f aca="false">IF(AND(A53&gt;=5.25,D53&gt;=0.35,D53&lt;0.8),1.433,IF(AND(F53&gt;=2.5,H53&lt;6.927,D53&gt;=0.8),5.1,IF(AND(H53&lt;5.85,B53&lt;3.65,D53&lt;0.35,D53&lt;0.8),1,IF(AND(A53&lt;5.55,B53&gt;=3.65,D53&lt;0.35,D53&lt;0.8),1.5,IF(AND(A53&gt;=5.55,B53&gt;=3.65,D53&lt;0.35,D53&lt;0.8),1.7,IF(AND(H53&lt;7.949,A53&lt;5.25,D53&gt;=0.35,D53&lt;0.8),1.9,IF(AND(H53&gt;=7.949,A53&lt;5.25,D53&gt;=0.35,D53&lt;0.8),1.54,IF(AND(A53&lt;5.55,F53&lt;2.5,H53&lt;6.927,D53&gt;=0.8),3.98,IF(AND(A53&gt;=5.55,F53&lt;2.5,H53&lt;6.927,D53&gt;=0.8),4.1,IF(AND(A53&gt;=7.25,D53&gt;=1.55,H53&gt;=6.927,D53&gt;=0.8),6.65,IF(AND(A53&lt;5.75,D53&lt;1.2,D53&lt;1.55,H53&gt;=6.927,D53&gt;=0.8),3.62,IF(AND(A53&gt;=5.75,D53&lt;1.2,D53&lt;1.55,H53&gt;=6.927,D53&gt;=0.8),4.1,IF(AND(G53&lt;0.175,A53&lt;4.8,H53&gt;=5.85,B53&lt;3.65,D53&lt;0.35,D53&lt;0.8),1.5,IF(AND(G53&gt;=0.175,A53&lt;4.8,H53&gt;=5.85,B53&lt;3.65,D53&lt;0.35,D53&lt;0.8),1.3,IF(AND(A53&gt;=5.05,A53&gt;=4.8,H53&gt;=5.85,B53&lt;3.65,D53&lt;0.35,D53&lt;0.8),1.5,IF(AND(G53&gt;=0.735,A53&lt;6.25,D53&gt;=1.2,D53&lt;1.55,H53&gt;=6.927,D53&gt;=0.8),4,IF(AND(H53&lt;10.464,A53&lt;6.2,A53&lt;7.25,D53&gt;=1.55,H53&gt;=6.927,D53&gt;=0.8),5.1,IF(AND(H53&gt;=10.464,A53&lt;6.2,A53&lt;7.25,D53&gt;=1.55,H53&gt;=6.927,D53&gt;=0.8),4.9,IF(AND(G53&lt;0.418,A53&lt;5.05,A53&gt;=4.8,H53&gt;=5.85,B53&lt;3.65,D53&lt;0.35,D53&lt;0.8),1.48,IF(AND(G53&gt;=0.418,A53&lt;5.05,A53&gt;=4.8,H53&gt;=5.85,B53&lt;3.65,D53&lt;0.35,D53&lt;0.8),1.3,IF(AND(B53&lt;2.75,G53&lt;0.735,A53&lt;6.25,D53&gt;=1.2,D53&lt;1.55,H53&gt;=6.927,D53&gt;=0.8),4.35,IF(AND(H53&lt;15.422,D53&lt;1.45,A53&gt;=6.25,D53&gt;=1.2,D53&lt;1.55,H53&gt;=6.927,D53&gt;=0.8),4.375,IF(AND(H53&gt;=15.422,D53&lt;1.45,A53&gt;=6.25,D53&gt;=1.2,D53&lt;1.55,H53&gt;=6.927,D53&gt;=0.8),4.7,IF(AND(A53&lt;6.4,D53&gt;=1.45,A53&gt;=6.25,D53&gt;=1.2,D53&lt;1.55,H53&gt;=6.927,D53&gt;=0.8),5.1,IF(AND(G53&gt;=0.576,D53&lt;2.15,A53&gt;=6.2,A53&lt;7.25,D53&gt;=1.55,H53&gt;=6.927,D53&gt;=0.8),5.1,IF(AND(G53&lt;0.537,D53&gt;=2.15,A53&gt;=6.2,A53&lt;7.25,D53&gt;=1.55,H53&gt;=6.927,D53&gt;=0.8),5.533,IF(AND(G53&gt;=0.537,D53&gt;=2.15,A53&gt;=6.2,A53&lt;7.25,D53&gt;=1.55,H53&gt;=6.927,D53&gt;=0.8),5.9,IF(AND(D53&lt;1.45,B53&gt;=2.75,G53&lt;0.735,A53&lt;6.25,D53&gt;=1.2,D53&lt;1.55,H53&gt;=6.927,D53&gt;=0.8),4.6,IF(AND(D53&gt;=1.45,B53&gt;=2.75,G53&lt;0.735,A53&lt;6.25,D53&gt;=1.2,D53&lt;1.55,H53&gt;=6.927,D53&gt;=0.8),4.5,IF(AND(H53&lt;12.582,A53&gt;=6.4,D53&gt;=1.45,A53&gt;=6.25,D53&gt;=1.2,D53&lt;1.55,H53&gt;=6.927,D53&gt;=0.8),4.66,IF(AND(H53&gt;=12.582,A53&gt;=6.4,D53&gt;=1.45,A53&gt;=6.25,D53&gt;=1.2,D53&lt;1.55,H53&gt;=6.927,D53&gt;=0.8),4.9,IF(AND(B53&lt;2.75,G53&lt;0.576,D53&lt;2.15,A53&gt;=6.2,A53&lt;7.25,D53&gt;=1.55,H53&gt;=6.927,D53&gt;=0.8),5.3,IF(AND(G53&gt;=0.395,B53&gt;=2.75,G53&lt;0.576,D53&lt;2.15,A53&gt;=6.2,A53&lt;7.25,D53&gt;=1.55,H53&gt;=6.927,D53&gt;=0.8),5.6,IF(AND(D53&gt;=1.9,G53&lt;0.395,B53&gt;=2.75,G53&lt;0.576,D53&lt;2.15,A53&gt;=6.2,A53&lt;7.25,D53&gt;=1.55,H53&gt;=6.927,D53&gt;=0.8),5.333,IF(AND(B53&lt;2.95,D53&lt;1.9,G53&lt;0.395,B53&gt;=2.75,G53&lt;0.576,D53&lt;2.15,A53&gt;=6.2,A53&lt;7.25,D53&gt;=1.55,H53&gt;=6.927,D53&gt;=0.8),5.6,IF(AND(B53&gt;=2.95,D53&lt;1.9,G53&lt;0.395,B53&gt;=2.75,G53&lt;0.576,D53&lt;2.15,A53&gt;=6.2,A53&lt;7.25,D53&gt;=1.55,H53&gt;=6.927,D53&gt;=0.8),5.5,"shouldnthappen"))))))))))))))))))))))))))))))))))))</f>
        <v>4.375</v>
      </c>
      <c r="AK53" s="1" t="n">
        <f aca="false">IF(AND(H53&lt;5.85,B53&lt;3.65,F53&lt;1.5),1,IF(AND(B53&gt;=3.95,B53&gt;=3.65,F53&lt;1.5),1.433,IF(AND(A53&lt;5.15,F53&lt;2.5,F53&gt;=1.5),3.075,IF(AND(D53&gt;=0.35,H53&gt;=5.85,B53&lt;3.65,F53&lt;1.5),1.5,IF(AND(G53&lt;0.168,B53&lt;3.95,B53&gt;=3.65,F53&lt;1.5),1.7,IF(AND(H53&lt;5.767,A53&lt;7.25,F53&gt;=2.5,F53&gt;=1.5),4.5,IF(AND(D53&lt;1.9,A53&gt;=7.25,F53&gt;=2.5,F53&gt;=1.5),6.3,IF(AND(D53&gt;=1.9,A53&gt;=7.25,F53&gt;=2.5,F53&gt;=1.5),6.575,IF(AND(B53&lt;3.75,G53&gt;=0.168,B53&lt;3.95,B53&gt;=3.65,F53&lt;1.5),1.5,IF(AND(B53&gt;=3.75,G53&gt;=0.168,B53&lt;3.95,B53&gt;=3.65,F53&lt;1.5),1.6,IF(AND(D53&gt;=1.35,A53&lt;6.15,A53&gt;=5.15,F53&lt;2.5,F53&gt;=1.5),4.42,IF(AND(D53&lt;1.4,A53&gt;=6.15,A53&gt;=5.15,F53&lt;2.5,F53&gt;=1.5),4.5,IF(AND(D53&gt;=1.4,A53&gt;=6.15,A53&gt;=5.15,F53&lt;2.5,F53&gt;=1.5),4.675,IF(AND(D53&lt;0.15,H53&lt;11.218,D53&lt;0.35,H53&gt;=5.85,B53&lt;3.65,F53&lt;1.5),1.5,IF(AND(D53&lt;0.15,H53&gt;=11.218,D53&lt;0.35,H53&gt;=5.85,B53&lt;3.65,F53&lt;1.5),1.1,IF(AND(B53&lt;2.7,D53&lt;1.35,A53&lt;6.15,A53&gt;=5.15,F53&lt;2.5,F53&gt;=1.5),3.82,IF(AND(A53&lt;6.15,G53&gt;=0.755,H53&gt;=5.767,A53&lt;7.25,F53&gt;=2.5,F53&gt;=1.5),4.98,IF(AND(A53&gt;=6.15,G53&gt;=0.755,H53&gt;=5.767,A53&lt;7.25,F53&gt;=2.5,F53&gt;=1.5),5.3,IF(AND(B53&lt;3.4,D53&gt;=0.15,H53&lt;11.218,D53&lt;0.35,H53&gt;=5.85,B53&lt;3.65,F53&lt;1.5),1.4,IF(AND(B53&gt;=3.4,D53&gt;=0.15,H53&lt;11.218,D53&lt;0.35,H53&gt;=5.85,B53&lt;3.65,F53&lt;1.5),1.3,IF(AND(H53&lt;11.731,D53&gt;=0.15,H53&gt;=11.218,D53&lt;0.35,H53&gt;=5.85,B53&lt;3.65,F53&lt;1.5),1.2,IF(AND(H53&lt;9.053,B53&gt;=2.7,D53&lt;1.35,A53&lt;6.15,A53&gt;=5.15,F53&lt;2.5,F53&gt;=1.5),3.85,IF(AND(D53&gt;=2.1,B53&lt;2.85,G53&lt;0.755,H53&gt;=5.767,A53&lt;7.25,F53&gt;=2.5,F53&gt;=1.5),5.6,IF(AND(D53&gt;=2.45,B53&gt;=2.85,G53&lt;0.755,H53&gt;=5.767,A53&lt;7.25,F53&gt;=2.5,F53&gt;=1.5),5.8,IF(AND(B53&gt;=3.45,H53&gt;=11.731,D53&gt;=0.15,H53&gt;=11.218,D53&lt;0.35,H53&gt;=5.85,B53&lt;3.65,F53&lt;1.5),1.3,IF(AND(A53&lt;5.9,H53&gt;=9.053,B53&gt;=2.7,D53&lt;1.35,A53&lt;6.15,A53&gt;=5.15,F53&lt;2.5,F53&gt;=1.5),4.3,IF(AND(A53&gt;=5.9,H53&gt;=9.053,B53&gt;=2.7,D53&lt;1.35,A53&lt;6.15,A53&gt;=5.15,F53&lt;2.5,F53&gt;=1.5),4,IF(AND(G53&gt;=0.519,D53&lt;2.1,B53&lt;2.85,G53&lt;0.755,H53&gt;=5.767,A53&lt;7.25,F53&gt;=2.5,F53&gt;=1.5),4.9,IF(AND(A53&gt;=7.05,D53&lt;2.45,B53&gt;=2.85,G53&lt;0.755,H53&gt;=5.767,A53&lt;7.25,F53&gt;=2.5,F53&gt;=1.5),5.8,IF(AND(H53&lt;14.396,B53&lt;3.45,H53&gt;=11.731,D53&gt;=0.15,H53&gt;=11.218,D53&lt;0.35,H53&gt;=5.85,B53&lt;3.65,F53&lt;1.5),1.44,IF(AND(H53&gt;=14.396,B53&lt;3.45,H53&gt;=11.731,D53&gt;=0.15,H53&gt;=11.218,D53&lt;0.35,H53&gt;=5.85,B53&lt;3.65,F53&lt;1.5),1.3,IF(AND(G53&lt;0.282,G53&lt;0.519,D53&lt;2.1,B53&lt;2.85,G53&lt;0.755,H53&gt;=5.767,A53&lt;7.25,F53&gt;=2.5,F53&gt;=1.5),5.1,IF(AND(G53&gt;=0.282,G53&lt;0.519,D53&lt;2.1,B53&lt;2.85,G53&lt;0.755,H53&gt;=5.767,A53&lt;7.25,F53&gt;=2.5,F53&gt;=1.5),5.3,IF(AND(A53&lt;6.4,D53&lt;1.9,A53&lt;7.05,D53&lt;2.45,B53&gt;=2.85,G53&lt;0.755,H53&gt;=5.767,A53&lt;7.25,F53&gt;=2.5,F53&gt;=1.5),5.6,IF(AND(A53&gt;=6.4,D53&lt;1.9,A53&lt;7.05,D53&lt;2.45,B53&gt;=2.85,G53&lt;0.755,H53&gt;=5.767,A53&lt;7.25,F53&gt;=2.5,F53&gt;=1.5),5.5,IF(AND(H53&lt;8.884,D53&gt;=1.9,A53&lt;7.05,D53&lt;2.45,B53&gt;=2.85,G53&lt;0.755,H53&gt;=5.767,A53&lt;7.25,F53&gt;=2.5,F53&gt;=1.5),5.3,IF(AND(H53&gt;=8.884,D53&gt;=1.9,A53&lt;7.05,D53&lt;2.45,B53&gt;=2.85,G53&lt;0.755,H53&gt;=5.767,A53&lt;7.25,F53&gt;=2.5,F53&gt;=1.5),5.52,"shouldnthappen")))))))))))))))))))))))))))))))))))))</f>
        <v>4.675</v>
      </c>
      <c r="AL53" s="1" t="n">
        <f aca="false">IF(AND(H53&lt;5.85,A53&lt;5.05,D53&lt;0.8),1,IF(AND(B53&lt;3.35,A53&gt;=5.05,D53&lt;0.8),1.7,IF(AND(D53&gt;=2.45,F53&gt;=2.5,D53&gt;=0.8),6.05,IF(AND(H53&gt;=11.218,H53&gt;=5.85,A53&lt;5.05,D53&lt;0.8),1.28,IF(AND(G53&gt;=0.948,B53&gt;=3.35,A53&gt;=5.05,D53&lt;0.8),1.7,IF(AND(G53&gt;=0.423,H53&lt;11.218,H53&gt;=5.85,A53&lt;5.05,D53&lt;0.8),1.3,IF(AND(B53&lt;3.6,G53&lt;0.948,B53&gt;=3.35,A53&gt;=5.05,D53&lt;0.8),1.4,IF(AND(H53&lt;10.258,D53&lt;1.15,A53&lt;5.9,F53&lt;2.5,D53&gt;=0.8),3.36,IF(AND(H53&gt;=10.258,D53&lt;1.15,A53&lt;5.9,F53&lt;2.5,D53&gt;=0.8),3.9,IF(AND(A53&lt;5.3,D53&gt;=1.15,A53&lt;5.9,F53&lt;2.5,D53&gt;=0.8),3.9,IF(AND(D53&lt;1.55,B53&lt;2.75,A53&gt;=5.9,F53&lt;2.5,D53&gt;=0.8),4.64,IF(AND(D53&gt;=1.55,B53&lt;2.75,A53&gt;=5.9,F53&lt;2.5,D53&gt;=0.8),5.1,IF(AND(D53&gt;=1.6,B53&gt;=2.75,A53&gt;=5.9,F53&lt;2.5,D53&gt;=0.8),5,IF(AND(H53&lt;5.767,H53&lt;8.598,D53&lt;2.45,F53&gt;=2.5,D53&gt;=0.8),4.5,IF(AND(A53&lt;6.25,H53&gt;=8.598,D53&lt;2.45,F53&gt;=2.5,D53&gt;=0.8),5.02,IF(AND(B53&lt;3.55,G53&lt;0.423,H53&lt;11.218,H53&gt;=5.85,A53&lt;5.05,D53&lt;0.8),1.525,IF(AND(B53&gt;=3.55,G53&lt;0.423,H53&lt;11.218,H53&gt;=5.85,A53&lt;5.05,D53&lt;0.8),1.4,IF(AND(H53&gt;=13.932,B53&gt;=3.6,G53&lt;0.948,B53&gt;=3.35,A53&gt;=5.05,D53&lt;0.8),1.65,IF(AND(G53&gt;=0.652,A53&gt;=5.3,D53&gt;=1.15,A53&lt;5.9,F53&lt;2.5,D53&gt;=0.8),3.8,IF(AND(D53&lt;1.35,D53&lt;1.6,B53&gt;=2.75,A53&gt;=5.9,F53&lt;2.5,D53&gt;=0.8),4.42,IF(AND(H53&lt;6.656,H53&gt;=5.767,H53&lt;8.598,D53&lt;2.45,F53&gt;=2.5,D53&gt;=0.8),5.033,IF(AND(H53&gt;=6.656,H53&gt;=5.767,H53&lt;8.598,D53&lt;2.45,F53&gt;=2.5,D53&gt;=0.8),5.1,IF(AND(G53&gt;=0.885,A53&gt;=6.25,H53&gt;=8.598,D53&lt;2.45,F53&gt;=2.5,D53&gt;=0.8),5.2,IF(AND(H53&lt;6.926,H53&lt;13.932,B53&gt;=3.6,G53&lt;0.948,B53&gt;=3.35,A53&gt;=5.05,D53&lt;0.8),1.433,IF(AND(H53&gt;=6.926,H53&lt;13.932,B53&gt;=3.6,G53&lt;0.948,B53&gt;=3.35,A53&gt;=5.05,D53&lt;0.8),1.5,IF(AND(A53&lt;5.65,G53&lt;0.652,A53&gt;=5.3,D53&gt;=1.15,A53&lt;5.9,F53&lt;2.5,D53&gt;=0.8),4.36,IF(AND(A53&gt;=5.65,G53&lt;0.652,A53&gt;=5.3,D53&gt;=1.15,A53&lt;5.9,F53&lt;2.5,D53&gt;=0.8),4.2,IF(AND(H53&gt;=13.561,D53&gt;=1.35,D53&lt;1.6,B53&gt;=2.75,A53&gt;=5.9,F53&lt;2.5,D53&gt;=0.8),4.767,IF(AND(H53&lt;9.091,G53&lt;0.885,A53&gt;=6.25,H53&gt;=8.598,D53&lt;2.45,F53&gt;=2.5,D53&gt;=0.8),6.3,IF(AND(H53&gt;=12.206,H53&lt;13.561,D53&gt;=1.35,D53&lt;1.6,B53&gt;=2.75,A53&gt;=5.9,F53&lt;2.5,D53&gt;=0.8),4.4,IF(AND(D53&gt;=2.25,H53&gt;=9.091,G53&lt;0.885,A53&gt;=6.25,H53&gt;=8.598,D53&lt;2.45,F53&gt;=2.5,D53&gt;=0.8),5.9,IF(AND(B53&lt;3.05,H53&lt;12.206,H53&lt;13.561,D53&gt;=1.35,D53&lt;1.6,B53&gt;=2.75,A53&gt;=5.9,F53&lt;2.5,D53&gt;=0.8),4.6,IF(AND(B53&gt;=3.05,H53&lt;12.206,H53&lt;13.561,D53&gt;=1.35,D53&lt;1.6,B53&gt;=2.75,A53&gt;=5.9,F53&lt;2.5,D53&gt;=0.8),4.7,IF(AND(G53&gt;=0.596,D53&lt;2.25,H53&gt;=9.091,G53&lt;0.885,A53&gt;=6.25,H53&gt;=8.598,D53&lt;2.45,F53&gt;=2.5,D53&gt;=0.8),5.1,IF(AND(G53&gt;=0.379,G53&lt;0.596,D53&lt;2.25,H53&gt;=9.091,G53&lt;0.885,A53&gt;=6.25,H53&gt;=8.598,D53&lt;2.45,F53&gt;=2.5,D53&gt;=0.8),5.767,IF(AND(D53&lt;2.15,G53&lt;0.379,G53&lt;0.596,D53&lt;2.25,H53&gt;=9.091,G53&lt;0.885,A53&gt;=6.25,H53&gt;=8.598,D53&lt;2.45,F53&gt;=2.5,D53&gt;=0.8),5.4,IF(AND(D53&gt;=2.15,G53&lt;0.379,G53&lt;0.596,D53&lt;2.25,H53&gt;=9.091,G53&lt;0.885,A53&gt;=6.25,H53&gt;=8.598,D53&lt;2.45,F53&gt;=2.5,D53&gt;=0.8),5.6,"shouldnthappen")))))))))))))))))))))))))))))))))))))</f>
        <v>4.767</v>
      </c>
      <c r="AM53" s="1" t="n">
        <f aca="false">IF(AND(H53&lt;5.245,D53&lt;0.8),1,IF(AND(A53&lt;4.5,H53&gt;=5.245,D53&lt;0.8),1.35,IF(AND(D53&gt;=0.5,A53&gt;=4.5,H53&gt;=5.245,D53&lt;0.8),1.6,IF(AND(H53&lt;7.25,B53&lt;2.6,A53&lt;6.15,D53&gt;=0.8),4.375,IF(AND(H53&gt;=7.25,B53&lt;2.6,A53&lt;6.15,D53&gt;=0.8),3.075,IF(AND(H53&lt;13.935,A53&gt;=7.05,A53&gt;=6.15,D53&gt;=0.8),6.067,IF(AND(H53&gt;=13.935,A53&gt;=7.05,A53&gt;=6.15,D53&gt;=0.8),6.525,IF(AND(G53&gt;=0.948,D53&lt;0.5,A53&gt;=4.5,H53&gt;=5.245,D53&lt;0.8),1.7,IF(AND(G53&lt;0.568,D53&gt;=1.55,B53&gt;=2.6,A53&lt;6.15,D53&gt;=0.8),5.1,IF(AND(G53&gt;=0.568,D53&gt;=1.55,B53&gt;=2.6,A53&lt;6.15,D53&gt;=0.8),5,IF(AND(A53&gt;=6.6,B53&gt;=3.15,A53&lt;7.05,A53&gt;=6.15,D53&gt;=0.8),5.78,IF(AND(G53&lt;0.165,G53&lt;0.273,D53&lt;1.55,B53&gt;=2.6,A53&lt;6.15,D53&gt;=0.8),4.1,IF(AND(G53&gt;=0.165,G53&lt;0.273,D53&lt;1.55,B53&gt;=2.6,A53&lt;6.15,D53&gt;=0.8),4.5,IF(AND(D53&lt;1.35,G53&gt;=0.273,D53&lt;1.55,B53&gt;=2.6,A53&lt;6.15,D53&gt;=0.8),4.08,IF(AND(D53&gt;=1.35,G53&gt;=0.273,D53&lt;1.55,B53&gt;=2.6,A53&lt;6.15,D53&gt;=0.8),4.4,IF(AND(D53&lt;1.45,F53&lt;2.5,B53&lt;3.15,A53&lt;7.05,A53&gt;=6.15,D53&gt;=0.8),4.38,IF(AND(D53&gt;=1.45,F53&lt;2.5,B53&lt;3.15,A53&lt;7.05,A53&gt;=6.15,D53&gt;=0.8),4.75,IF(AND(D53&gt;=2.25,F53&gt;=2.5,B53&lt;3.15,A53&lt;7.05,A53&gt;=6.15,D53&gt;=0.8),5.16,IF(AND(H53&lt;11.488,A53&lt;6.6,B53&gt;=3.15,A53&lt;7.05,A53&gt;=6.15,D53&gt;=0.8),6,IF(AND(H53&gt;=14.396,D53&lt;0.25,G53&lt;0.948,D53&lt;0.5,A53&gt;=4.5,H53&gt;=5.245,D53&lt;0.8),1.3,IF(AND(A53&gt;=5.55,D53&gt;=0.25,G53&lt;0.948,D53&lt;0.5,A53&gt;=4.5,H53&gt;=5.245,D53&lt;0.8),1.7,IF(AND(D53&lt;1.85,D53&lt;2.25,F53&gt;=2.5,B53&lt;3.15,A53&lt;7.05,A53&gt;=6.15,D53&gt;=0.8),5.6,IF(AND(G53&lt;0.669,H53&gt;=11.488,A53&lt;6.6,B53&gt;=3.15,A53&lt;7.05,A53&gt;=6.15,D53&gt;=0.8),4.7,IF(AND(G53&gt;=0.669,H53&gt;=11.488,A53&lt;6.6,B53&gt;=3.15,A53&lt;7.05,A53&gt;=6.15,D53&gt;=0.8),5.22,IF(AND(H53&lt;6.543,H53&lt;14.396,D53&lt;0.25,G53&lt;0.948,D53&lt;0.5,A53&gt;=4.5,H53&gt;=5.245,D53&lt;0.8),1.4,IF(AND(A53&lt;4.95,A53&lt;5.55,D53&gt;=0.25,G53&lt;0.948,D53&lt;0.5,A53&gt;=4.5,H53&gt;=5.245,D53&lt;0.8),1.4,IF(AND(A53&gt;=4.95,A53&lt;5.55,D53&gt;=0.25,G53&lt;0.948,D53&lt;0.5,A53&gt;=4.5,H53&gt;=5.245,D53&lt;0.8),1.48,IF(AND(H53&lt;10.667,D53&gt;=1.85,D53&lt;2.25,F53&gt;=2.5,B53&lt;3.15,A53&lt;7.05,A53&gt;=6.15,D53&gt;=0.8),5.25,IF(AND(H53&gt;=10.667,D53&gt;=1.85,D53&lt;2.25,F53&gt;=2.5,B53&lt;3.15,A53&lt;7.05,A53&gt;=6.15,D53&gt;=0.8),5.55,IF(AND(G53&lt;0.063,H53&gt;=6.543,H53&lt;14.396,D53&lt;0.25,G53&lt;0.948,D53&lt;0.5,A53&gt;=4.5,H53&gt;=5.245,D53&lt;0.8),1.4,IF(AND(H53&lt;9.212,G53&gt;=0.063,H53&gt;=6.543,H53&lt;14.396,D53&lt;0.25,G53&lt;0.948,D53&lt;0.5,A53&gt;=4.5,H53&gt;=5.245,D53&lt;0.8),1.475,IF(AND(H53&gt;=9.212,G53&gt;=0.063,H53&gt;=6.543,H53&lt;14.396,D53&lt;0.25,G53&lt;0.948,D53&lt;0.5,A53&gt;=4.5,H53&gt;=5.245,D53&lt;0.8),1.5,"shouldnthappen"))))))))))))))))))))))))))))))))</f>
        <v>5.78</v>
      </c>
      <c r="AN53" s="1" t="n">
        <f aca="false">IF(AND(D53&lt;0.7,A53&gt;=5.55),1.633,IF(AND(G53&lt;0.38,B53&lt;2.8,A53&lt;5.55),4.3,IF(AND(G53&gt;=0.38,B53&lt;2.8,A53&lt;5.55),3.325,IF(AND(D53&gt;=0.35,B53&gt;=2.8,A53&lt;5.55),1.6,IF(AND(B53&gt;=3.4,A53&lt;4.8,D53&lt;0.35,B53&gt;=2.8,A53&lt;5.55),1,IF(AND(H53&gt;=11.789,A53&lt;5.9,D53&lt;1.55,D53&gt;=0.7,A53&gt;=5.55),4.325,IF(AND(F53&gt;=2.5,A53&gt;=5.9,D53&lt;1.55,D53&gt;=0.7,A53&gt;=5.55),5.05,IF(AND(D53&lt;1.9,A53&gt;=7.25,D53&gt;=1.55,D53&gt;=0.7,A53&gt;=5.55),6.3,IF(AND(D53&gt;=1.9,A53&gt;=7.25,D53&gt;=1.55,D53&gt;=0.7,A53&gt;=5.55),6.4,IF(AND(A53&lt;4.35,B53&lt;3.4,A53&lt;4.8,D53&lt;0.35,B53&gt;=2.8,A53&lt;5.55),1.1,IF(AND(G53&gt;=0.934,B53&lt;3.45,A53&gt;=4.8,D53&lt;0.35,B53&gt;=2.8,A53&lt;5.55),1.7,IF(AND(H53&gt;=14.877,B53&gt;=3.45,A53&gt;=4.8,D53&lt;0.35,B53&gt;=2.8,A53&lt;5.55),1.3,IF(AND(B53&lt;2.6,H53&lt;11.789,A53&lt;5.9,D53&lt;1.55,D53&gt;=0.7,A53&gt;=5.55),3.9,IF(AND(B53&gt;=2.6,H53&lt;11.789,A53&lt;5.9,D53&lt;1.55,D53&gt;=0.7,A53&gt;=5.55),4.26,IF(AND(A53&lt;6.6,F53&lt;2.5,A53&gt;=5.9,D53&lt;1.55,D53&gt;=0.7,A53&gt;=5.55),4.625,IF(AND(A53&gt;=6.6,F53&lt;2.5,A53&gt;=5.9,D53&lt;1.55,D53&gt;=0.7,A53&gt;=5.55),4.475,IF(AND(B53&lt;2.6,D53&lt;2.05,A53&lt;7.25,D53&gt;=1.55,D53&gt;=0.7,A53&gt;=5.55),5.8,IF(AND(G53&gt;=0.743,D53&gt;=2.05,A53&lt;7.25,D53&gt;=1.55,D53&gt;=0.7,A53&gt;=5.55),5.1,IF(AND(G53&lt;0.422,A53&gt;=4.35,B53&lt;3.4,A53&lt;4.8,D53&lt;0.35,B53&gt;=2.8,A53&lt;5.55),1.367,IF(AND(G53&gt;=0.422,A53&gt;=4.35,B53&lt;3.4,A53&lt;4.8,D53&lt;0.35,B53&gt;=2.8,A53&lt;5.55),1.3,IF(AND(A53&lt;5.05,G53&lt;0.934,B53&lt;3.45,A53&gt;=4.8,D53&lt;0.35,B53&gt;=2.8,A53&lt;5.55),1.525,IF(AND(A53&gt;=5.05,G53&lt;0.934,B53&lt;3.45,A53&gt;=4.8,D53&lt;0.35,B53&gt;=2.8,A53&lt;5.55),1.5,IF(AND(G53&gt;=0.585,H53&lt;14.877,B53&gt;=3.45,A53&gt;=4.8,D53&lt;0.35,B53&gt;=2.8,A53&lt;5.55),1.54,IF(AND(G53&gt;=0.537,G53&lt;0.743,D53&gt;=2.05,A53&lt;7.25,D53&gt;=1.55,D53&gt;=0.7,A53&gt;=5.55),5.833,IF(AND(D53&gt;=0.25,G53&lt;0.585,H53&lt;14.877,B53&gt;=3.45,A53&gt;=4.8,D53&lt;0.35,B53&gt;=2.8,A53&lt;5.55),1.367,IF(AND(D53&lt;1.75,H53&lt;13.795,B53&gt;=2.6,D53&lt;2.05,A53&lt;7.25,D53&gt;=1.55,D53&gt;=0.7,A53&gt;=5.55),5.45,IF(AND(B53&lt;2.85,H53&gt;=13.795,B53&gt;=2.6,D53&lt;2.05,A53&lt;7.25,D53&gt;=1.55,D53&gt;=0.7,A53&gt;=5.55),5.1,IF(AND(B53&gt;=2.85,H53&gt;=13.795,B53&gt;=2.6,D53&lt;2.05,A53&lt;7.25,D53&gt;=1.55,D53&gt;=0.7,A53&gt;=5.55),4.82,IF(AND(G53&lt;0.353,G53&lt;0.537,G53&lt;0.743,D53&gt;=2.05,A53&lt;7.25,D53&gt;=1.55,D53&gt;=0.7,A53&gt;=5.55),5.425,IF(AND(G53&gt;=0.353,G53&lt;0.537,G53&lt;0.743,D53&gt;=2.05,A53&lt;7.25,D53&gt;=1.55,D53&gt;=0.7,A53&gt;=5.55),5.62,IF(AND(G53&lt;0.311,D53&lt;0.25,G53&lt;0.585,H53&lt;14.877,B53&gt;=3.45,A53&gt;=4.8,D53&lt;0.35,B53&gt;=2.8,A53&lt;5.55),1.5,IF(AND(G53&gt;=0.311,D53&lt;0.25,G53&lt;0.585,H53&lt;14.877,B53&gt;=3.45,A53&gt;=4.8,D53&lt;0.35,B53&gt;=2.8,A53&lt;5.55),1.4,IF(AND(B53&gt;=3.1,D53&gt;=1.75,H53&lt;13.795,B53&gt;=2.6,D53&lt;2.05,A53&lt;7.25,D53&gt;=1.55,D53&gt;=0.7,A53&gt;=5.55),5.1,IF(AND(B53&lt;2.85,B53&lt;3.1,D53&gt;=1.75,H53&lt;13.795,B53&gt;=2.6,D53&lt;2.05,A53&lt;7.25,D53&gt;=1.55,D53&gt;=0.7,A53&gt;=5.55),5.2,IF(AND(B53&gt;=2.85,B53&lt;3.1,D53&gt;=1.75,H53&lt;13.795,B53&gt;=2.6,D53&lt;2.05,A53&lt;7.25,D53&gt;=1.55,D53&gt;=0.7,A53&gt;=5.55),5.2,"shouldnthappen")))))))))))))))))))))))))))))))))))</f>
        <v>4.475</v>
      </c>
      <c r="AO53" s="1" t="n">
        <f aca="false">IF(AND(H53&gt;=14.529,G53&lt;0.633,D53&lt;0.8),1.3,IF(AND(A53&lt;5.05,G53&gt;=0.633,D53&lt;0.8),1.35,IF(AND(H53&gt;=14.379,H53&lt;14.529,G53&lt;0.633,D53&lt;0.8),1.7,IF(AND(B53&lt;3.35,A53&gt;=5.05,G53&gt;=0.633,D53&lt;0.8),1.7,IF(AND(D53&gt;=1.45,A53&lt;5.95,F53&lt;2.5,D53&gt;=0.8),4.5,IF(AND(D53&lt;1.35,A53&gt;=5.95,F53&lt;2.5,D53&gt;=0.8),4,IF(AND(D53&lt;1.85,G53&gt;=0.845,F53&gt;=2.5,D53&gt;=0.8),4.8,IF(AND(B53&gt;=4.3,H53&lt;14.379,H53&lt;14.529,G53&lt;0.633,D53&lt;0.8),1.5,IF(AND(A53&lt;5.25,B53&gt;=3.35,A53&gt;=5.05,G53&gt;=0.633,D53&lt;0.8),1.55,IF(AND(A53&gt;=5.25,B53&gt;=3.35,A53&gt;=5.05,G53&gt;=0.633,D53&lt;0.8),1.633,IF(AND(A53&lt;5.05,D53&lt;1.45,A53&lt;5.95,F53&lt;2.5,D53&gt;=0.8),3.3,IF(AND(G53&lt;0.293,D53&gt;=1.35,A53&gt;=5.95,F53&lt;2.5,D53&gt;=0.8),5,IF(AND(A53&gt;=6.6,D53&lt;2.05,G53&lt;0.845,F53&gt;=2.5,D53&gt;=0.8),5.8,IF(AND(B53&lt;3.05,D53&gt;=2.05,G53&lt;0.845,F53&gt;=2.5,D53&gt;=0.8),6.15,IF(AND(B53&lt;2.9,D53&gt;=1.85,G53&gt;=0.845,F53&gt;=2.5,D53&gt;=0.8),5.1,IF(AND(B53&gt;=2.9,D53&gt;=1.85,G53&gt;=0.845,F53&gt;=2.5,D53&gt;=0.8),5.2,IF(AND(B53&gt;=3.8,B53&lt;4.3,H53&lt;14.379,H53&lt;14.529,G53&lt;0.633,D53&lt;0.8),1.333,IF(AND(A53&lt;6.25,G53&gt;=0.293,D53&gt;=1.35,A53&gt;=5.95,F53&lt;2.5,D53&gt;=0.8),4.6,IF(AND(H53&lt;10.351,A53&lt;6.6,D53&lt;2.05,G53&lt;0.845,F53&gt;=2.5,D53&gt;=0.8),5.4,IF(AND(G53&gt;=0.364,B53&gt;=3.05,D53&gt;=2.05,G53&lt;0.845,F53&gt;=2.5,D53&gt;=0.8),5.66,IF(AND(G53&gt;=0.447,B53&lt;3.8,B53&lt;4.3,H53&lt;14.379,H53&lt;14.529,G53&lt;0.633,D53&lt;0.8),1.3,IF(AND(H53&lt;6.247,A53&lt;5.65,A53&gt;=5.05,D53&lt;1.45,A53&lt;5.95,F53&lt;2.5,D53&gt;=0.8),4.033,IF(AND(D53&lt;1.25,A53&gt;=5.65,A53&gt;=5.05,D53&lt;1.45,A53&lt;5.95,F53&lt;2.5,D53&gt;=0.8),3.88,IF(AND(D53&gt;=1.25,A53&gt;=5.65,A53&gt;=5.05,D53&lt;1.45,A53&lt;5.95,F53&lt;2.5,D53&gt;=0.8),4.35,IF(AND(B53&lt;2.65,A53&gt;=6.25,G53&gt;=0.293,D53&gt;=1.35,A53&gt;=5.95,F53&lt;2.5,D53&gt;=0.8),4.9,IF(AND(B53&lt;2.75,H53&gt;=10.351,A53&lt;6.6,D53&lt;2.05,G53&lt;0.845,F53&gt;=2.5,D53&gt;=0.8),5.1,IF(AND(B53&gt;=2.75,H53&gt;=10.351,A53&lt;6.6,D53&lt;2.05,G53&lt;0.845,F53&gt;=2.5,D53&gt;=0.8),4.95,IF(AND(B53&lt;3.15,G53&lt;0.364,B53&gt;=3.05,D53&gt;=2.05,G53&lt;0.845,F53&gt;=2.5,D53&gt;=0.8),5.28,IF(AND(B53&gt;=3.15,G53&lt;0.364,B53&gt;=3.05,D53&gt;=2.05,G53&lt;0.845,F53&gt;=2.5,D53&gt;=0.8),5.5,IF(AND(H53&lt;9.212,G53&lt;0.447,B53&lt;3.8,B53&lt;4.3,H53&lt;14.379,H53&lt;14.529,G53&lt;0.633,D53&lt;0.8),1.4,IF(AND(G53&lt;0.356,H53&gt;=6.247,A53&lt;5.65,A53&gt;=5.05,D53&lt;1.45,A53&lt;5.95,F53&lt;2.5,D53&gt;=0.8),4.2,IF(AND(B53&lt;3,B53&gt;=2.65,A53&gt;=6.25,G53&gt;=0.293,D53&gt;=1.35,A53&gt;=5.95,F53&lt;2.5,D53&gt;=0.8),4.6,IF(AND(B53&gt;=3,B53&gt;=2.65,A53&gt;=6.25,G53&gt;=0.293,D53&gt;=1.35,A53&gt;=5.95,F53&lt;2.5,D53&gt;=0.8),4.7,IF(AND(A53&lt;5.05,H53&gt;=9.212,G53&lt;0.447,B53&lt;3.8,B53&lt;4.3,H53&lt;14.379,H53&lt;14.529,G53&lt;0.633,D53&lt;0.8),1.533,IF(AND(A53&gt;=5.05,H53&gt;=9.212,G53&lt;0.447,B53&lt;3.8,B53&lt;4.3,H53&lt;14.379,H53&lt;14.529,G53&lt;0.633,D53&lt;0.8),1.425,IF(AND(A53&lt;5.35,G53&gt;=0.356,H53&gt;=6.247,A53&lt;5.65,A53&gt;=5.05,D53&lt;1.45,A53&lt;5.95,F53&lt;2.5,D53&gt;=0.8),3.9,IF(AND(A53&gt;=5.35,G53&gt;=0.356,H53&gt;=6.247,A53&lt;5.65,A53&gt;=5.05,D53&lt;1.45,A53&lt;5.95,F53&lt;2.5,D53&gt;=0.8),3.72,"shouldnthappen")))))))))))))))))))))))))))))))))))))</f>
        <v>4.7</v>
      </c>
      <c r="AP53" s="1" t="n">
        <f aca="false">IF(AND(F53&gt;=1.5,A53&lt;5.55),3.84,IF(AND(G53&gt;=0.52,A53&lt;4.75,F53&lt;1.5,A53&lt;5.55),1.16,IF(AND(A53&lt;5.65,A53&lt;5.85,D53&lt;1.55,A53&gt;=5.55),4.2,IF(AND(A53&gt;=5.65,A53&lt;5.85,D53&lt;1.55,A53&gt;=5.55),3.167,IF(AND(G53&gt;=0.798,A53&gt;=5.85,D53&lt;1.55,A53&gt;=5.55),4,IF(AND(F53&lt;2.5,H53&lt;14.1,D53&gt;=1.55,A53&gt;=5.55),4.84,IF(AND(A53&lt;7.2,H53&gt;=14.1,D53&gt;=1.55,A53&gt;=5.55),5.633,IF(AND(A53&gt;=7.2,H53&gt;=14.1,D53&gt;=1.55,A53&gt;=5.55),6.6,IF(AND(G53&lt;0.161,G53&lt;0.52,A53&lt;4.75,F53&lt;1.5,A53&lt;5.55),1.5,IF(AND(D53&gt;=0.5,G53&lt;0.676,A53&gt;=4.75,F53&lt;1.5,A53&lt;5.55),1.6,IF(AND(H53&lt;11.016,G53&gt;=0.676,A53&gt;=4.75,F53&lt;1.5,A53&lt;5.55),1.75,IF(AND(G53&lt;0.209,G53&lt;0.798,A53&gt;=5.85,D53&lt;1.55,A53&gt;=5.55),4.5,IF(AND(G53&gt;=0.74,F53&gt;=2.5,H53&lt;14.1,D53&gt;=1.55,A53&gt;=5.55),6.225,IF(AND(B53&lt;2.95,G53&gt;=0.161,G53&lt;0.52,A53&lt;4.75,F53&lt;1.5,A53&lt;5.55),1.4,IF(AND(B53&gt;=2.95,G53&gt;=0.161,G53&lt;0.52,A53&lt;4.75,F53&lt;1.5,A53&lt;5.55),1.34,IF(AND(B53&lt;3.15,D53&lt;0.5,G53&lt;0.676,A53&gt;=4.75,F53&lt;1.5,A53&lt;5.55),1.52,IF(AND(D53&lt;0.25,H53&gt;=11.016,G53&gt;=0.676,A53&gt;=4.75,F53&lt;1.5,A53&lt;5.55),1.567,IF(AND(D53&gt;=0.25,H53&gt;=11.016,G53&gt;=0.676,A53&gt;=4.75,F53&lt;1.5,A53&lt;5.55),1.5,IF(AND(H53&lt;7.47,G53&gt;=0.209,G53&lt;0.798,A53&gt;=5.85,D53&lt;1.55,A53&gt;=5.55),5.05,IF(AND(B53&lt;2.85,G53&lt;0.74,F53&gt;=2.5,H53&lt;14.1,D53&gt;=1.55,A53&gt;=5.55),5.35,IF(AND(B53&lt;3.3,B53&gt;=3.15,D53&lt;0.5,G53&lt;0.676,A53&gt;=4.75,F53&lt;1.5,A53&lt;5.55),1.2,IF(AND(D53&lt;1.45,H53&gt;=7.47,G53&gt;=0.209,G53&lt;0.798,A53&gt;=5.85,D53&lt;1.55,A53&gt;=5.55),4.66,IF(AND(D53&gt;=1.45,H53&gt;=7.47,G53&gt;=0.209,G53&lt;0.798,A53&gt;=5.85,D53&lt;1.55,A53&gt;=5.55),4.64,IF(AND(A53&gt;=7.05,B53&gt;=2.85,G53&lt;0.74,F53&gt;=2.5,H53&lt;14.1,D53&gt;=1.55,A53&gt;=5.55),5.8,IF(AND(B53&gt;=3.25,A53&lt;7.05,B53&gt;=2.85,G53&lt;0.74,F53&gt;=2.5,H53&lt;14.1,D53&gt;=1.55,A53&gt;=5.55),5.7,IF(AND(H53&gt;=13.641,D53&lt;0.25,B53&gt;=3.3,B53&gt;=3.15,D53&lt;0.5,G53&lt;0.676,A53&gt;=4.75,F53&lt;1.5,A53&lt;5.55),1.3,IF(AND(D53&lt;0.35,D53&gt;=0.25,B53&gt;=3.3,B53&gt;=3.15,D53&lt;0.5,G53&lt;0.676,A53&gt;=4.75,F53&lt;1.5,A53&lt;5.55),1.367,IF(AND(D53&gt;=0.35,D53&gt;=0.25,B53&gt;=3.3,B53&gt;=3.15,D53&lt;0.5,G53&lt;0.676,A53&gt;=4.75,F53&lt;1.5,A53&lt;5.55),1.3,IF(AND(A53&lt;6.35,B53&lt;3.25,A53&lt;7.05,B53&gt;=2.85,G53&lt;0.74,F53&gt;=2.5,H53&lt;14.1,D53&gt;=1.55,A53&gt;=5.55),5.6,IF(AND(A53&gt;=6.35,B53&lt;3.25,A53&lt;7.05,B53&gt;=2.85,G53&lt;0.74,F53&gt;=2.5,H53&lt;14.1,D53&gt;=1.55,A53&gt;=5.55),5.325,IF(AND(A53&lt;5.1,H53&lt;13.641,D53&lt;0.25,B53&gt;=3.3,B53&gt;=3.15,D53&lt;0.5,G53&lt;0.676,A53&gt;=4.75,F53&lt;1.5,A53&lt;5.55),1.4,IF(AND(H53&gt;=11.031,A53&gt;=5.1,H53&lt;13.641,D53&lt;0.25,B53&gt;=3.3,B53&gt;=3.15,D53&lt;0.5,G53&lt;0.676,A53&gt;=4.75,F53&lt;1.5,A53&lt;5.55),1.4,IF(AND(A53&lt;5.45,H53&lt;11.031,A53&gt;=5.1,H53&lt;13.641,D53&lt;0.25,B53&gt;=3.3,B53&gt;=3.15,D53&lt;0.5,G53&lt;0.676,A53&gt;=4.75,F53&lt;1.5,A53&lt;5.55),1.5,IF(AND(A53&gt;=5.45,H53&lt;11.031,A53&gt;=5.1,H53&lt;13.641,D53&lt;0.25,B53&gt;=3.3,B53&gt;=3.15,D53&lt;0.5,G53&lt;0.676,A53&gt;=4.75,F53&lt;1.5,A53&lt;5.55),1.4,"shouldnthappen"))))))))))))))))))))))))))))))))))</f>
        <v>4.66</v>
      </c>
      <c r="AQ53" s="1" t="n">
        <f aca="false">IF(AND(H53&lt;6.926,D53&gt;=0.35,F53&lt;1.5),1.9,IF(AND(G53&gt;=0.869,D53&gt;=1.75,F53&gt;=1.5),5.15,IF(AND(A53&lt;4.35,A53&lt;5.05,D53&lt;0.35,F53&lt;1.5),1.1,IF(AND(H53&lt;6.089,A53&gt;=5.05,D53&lt;0.35,F53&lt;1.5),1.7,IF(AND(H53&gt;=13.089,H53&gt;=6.926,D53&gt;=0.35,F53&lt;1.5),1.3,IF(AND(G53&lt;0.695,D53&lt;1.15,D53&lt;1.75,F53&gt;=1.5),3.62,IF(AND(G53&gt;=0.695,D53&lt;1.15,D53&lt;1.75,F53&gt;=1.5),3,IF(AND(G53&gt;=0.585,H53&gt;=6.089,A53&gt;=5.05,D53&lt;0.35,F53&lt;1.5),1.5,IF(AND(H53&lt;9.582,H53&lt;13.089,H53&gt;=6.926,D53&gt;=0.35,F53&lt;1.5),1.5,IF(AND(H53&gt;=9.582,H53&lt;13.089,H53&gt;=6.926,D53&gt;=0.35,F53&lt;1.5),1.6,IF(AND(D53&lt;1.35,H53&lt;9.349,D53&gt;=1.15,D53&lt;1.75,F53&gt;=1.5),3.867,IF(AND(D53&lt;2.05,A53&lt;7.05,G53&lt;0.869,D53&gt;=1.75,F53&gt;=1.5),4.9,IF(AND(B53&gt;=3.3,A53&gt;=7.05,G53&lt;0.869,D53&gt;=1.75,F53&gt;=1.5),6.1,IF(AND(G53&lt;0.347,H53&lt;11.218,A53&gt;=4.35,A53&lt;5.05,D53&lt;0.35,F53&lt;1.5),1.4,IF(AND(G53&gt;=0.347,H53&lt;11.218,A53&gt;=4.35,A53&lt;5.05,D53&lt;0.35,F53&lt;1.5),1.5,IF(AND(G53&gt;=0.265,H53&gt;=11.218,A53&gt;=4.35,A53&lt;5.05,D53&lt;0.35,F53&lt;1.5),1.45,IF(AND(A53&gt;=5.4,G53&lt;0.585,H53&gt;=6.089,A53&gt;=5.05,D53&lt;0.35,F53&lt;1.5),1.35,IF(AND(B53&gt;=2.9,D53&gt;=1.35,H53&lt;9.349,D53&gt;=1.15,D53&lt;1.75,F53&gt;=1.5),4.6,IF(AND(D53&gt;=1.35,A53&lt;6.15,H53&gt;=9.349,D53&gt;=1.15,D53&lt;1.75,F53&gt;=1.5),4.54,IF(AND(H53&lt;10.927,A53&gt;=6.15,H53&gt;=9.349,D53&gt;=1.15,D53&lt;1.75,F53&gt;=1.5),4.3,IF(AND(G53&lt;0.512,D53&gt;=2.05,A53&lt;7.05,G53&lt;0.869,D53&gt;=1.75,F53&gt;=1.5),5.533,IF(AND(G53&gt;=0.512,D53&gt;=2.05,A53&lt;7.05,G53&lt;0.869,D53&gt;=1.75,F53&gt;=1.5),5.88,IF(AND(H53&lt;11.551,B53&lt;3.3,A53&gt;=7.05,G53&lt;0.869,D53&gt;=1.75,F53&gt;=1.5),6.3,IF(AND(G53&lt;0.227,G53&lt;0.265,H53&gt;=11.218,A53&gt;=4.35,A53&lt;5.05,D53&lt;0.35,F53&lt;1.5),1.4,IF(AND(G53&gt;=0.227,G53&lt;0.265,H53&gt;=11.218,A53&gt;=4.35,A53&lt;5.05,D53&lt;0.35,F53&lt;1.5),1.26,IF(AND(H53&lt;11.031,A53&lt;5.4,G53&lt;0.585,H53&gt;=6.089,A53&gt;=5.05,D53&lt;0.35,F53&lt;1.5),1.5,IF(AND(H53&gt;=11.031,A53&lt;5.4,G53&lt;0.585,H53&gt;=6.089,A53&gt;=5.05,D53&lt;0.35,F53&lt;1.5),1.4,IF(AND(A53&lt;5.45,B53&lt;2.9,D53&gt;=1.35,H53&lt;9.349,D53&gt;=1.15,D53&lt;1.75,F53&gt;=1.5),4.5,IF(AND(A53&lt;5.9,D53&lt;1.35,A53&lt;6.15,H53&gt;=9.349,D53&gt;=1.15,D53&lt;1.75,F53&gt;=1.5),4.2,IF(AND(A53&gt;=5.9,D53&lt;1.35,A53&lt;6.15,H53&gt;=9.349,D53&gt;=1.15,D53&lt;1.75,F53&gt;=1.5),4,IF(AND(A53&gt;=6.75,H53&gt;=10.927,A53&gt;=6.15,H53&gt;=9.349,D53&gt;=1.15,D53&lt;1.75,F53&gt;=1.5),4.767,IF(AND(B53&lt;2.9,H53&gt;=11.551,B53&lt;3.3,A53&gt;=7.05,G53&lt;0.869,D53&gt;=1.75,F53&gt;=1.5),6.7,IF(AND(B53&gt;=2.9,H53&gt;=11.551,B53&lt;3.3,A53&gt;=7.05,G53&lt;0.869,D53&gt;=1.75,F53&gt;=1.5),6.6,IF(AND(B53&lt;2.45,A53&gt;=5.45,B53&lt;2.9,D53&gt;=1.35,H53&lt;9.349,D53&gt;=1.15,D53&lt;1.75,F53&gt;=1.5),5,IF(AND(B53&gt;=2.45,A53&gt;=5.45,B53&lt;2.9,D53&gt;=1.35,H53&lt;9.349,D53&gt;=1.15,D53&lt;1.75,F53&gt;=1.5),5.1,IF(AND(H53&lt;11.166,A53&lt;6.75,H53&gt;=10.927,A53&gt;=6.15,H53&gt;=9.349,D53&gt;=1.15,D53&lt;1.75,F53&gt;=1.5),4.9,IF(AND(G53&lt;0.228,H53&gt;=11.166,A53&lt;6.75,H53&gt;=10.927,A53&gt;=6.15,H53&gt;=9.349,D53&gt;=1.15,D53&lt;1.75,F53&gt;=1.5),4.7,IF(AND(H53&lt;13.531,G53&gt;=0.228,H53&gt;=11.166,A53&lt;6.75,H53&gt;=10.927,A53&gt;=6.15,H53&gt;=9.349,D53&gt;=1.15,D53&lt;1.75,F53&gt;=1.5),4.4,IF(AND(H53&gt;=13.531,G53&gt;=0.228,H53&gt;=11.166,A53&lt;6.75,H53&gt;=10.927,A53&gt;=6.15,H53&gt;=9.349,D53&gt;=1.15,D53&lt;1.75,F53&gt;=1.5),4.6,"shouldnthappen")))))))))))))))))))))))))))))))))))))))</f>
        <v>4.767</v>
      </c>
      <c r="AR53" s="1" t="n">
        <f aca="false">IF(AND(G53&gt;=0.93,B53&lt;3.65,F53&lt;1.5),1.7,IF(AND(H53&lt;6.542,B53&gt;=3.65,F53&lt;1.5),1.767,IF(AND(A53&gt;=7.05,D53&gt;=1.55,F53&gt;=1.5),6.3,IF(AND(G53&lt;0.123,H53&gt;=6.542,B53&gt;=3.65,F53&lt;1.5),1.367,IF(AND(A53&lt;5.15,A53&lt;5.65,D53&lt;1.55,F53&gt;=1.5),3.15,IF(AND(A53&lt;4.8,G53&gt;=0.447,G53&lt;0.93,B53&lt;3.65,F53&lt;1.5),1.24,IF(AND(A53&gt;=4.8,G53&gt;=0.447,G53&lt;0.93,B53&lt;3.65,F53&lt;1.5),1.4,IF(AND(G53&lt;0.151,G53&gt;=0.123,H53&gt;=6.542,B53&gt;=3.65,F53&lt;1.5),1.7,IF(AND(G53&gt;=0.151,G53&gt;=0.123,H53&gt;=6.542,B53&gt;=3.65,F53&lt;1.5),1.5,IF(AND(D53&gt;=1.45,A53&gt;=5.15,A53&lt;5.65,D53&lt;1.55,F53&gt;=1.5),4.5,IF(AND(B53&lt;2.65,D53&gt;=1.35,A53&gt;=5.65,D53&lt;1.55,F53&gt;=1.5),4.9,IF(AND(G53&lt;0.527,F53&lt;2.5,A53&lt;7.05,D53&gt;=1.55,F53&gt;=1.5),5.075,IF(AND(G53&gt;=0.527,F53&lt;2.5,A53&lt;7.05,D53&gt;=1.55,F53&gt;=1.5),4.7,IF(AND(A53&lt;4.65,G53&lt;0.265,G53&lt;0.447,G53&lt;0.93,B53&lt;3.65,F53&lt;1.5),1.42,IF(AND(G53&lt;0.3,G53&gt;=0.265,G53&lt;0.447,G53&lt;0.93,B53&lt;3.65,F53&lt;1.5),1.6,IF(AND(G53&gt;=0.3,G53&gt;=0.265,G53&lt;0.447,G53&lt;0.93,B53&lt;3.65,F53&lt;1.5),1.4,IF(AND(G53&lt;0.356,D53&lt;1.45,A53&gt;=5.15,A53&lt;5.65,D53&lt;1.55,F53&gt;=1.5),4.125,IF(AND(D53&lt;1.1,A53&lt;6.2,D53&lt;1.35,A53&gt;=5.65,D53&lt;1.55,F53&gt;=1.5),4.1,IF(AND(D53&gt;=1.1,A53&lt;6.2,D53&lt;1.35,A53&gt;=5.65,D53&lt;1.55,F53&gt;=1.5),4.175,IF(AND(H53&gt;=13.433,A53&gt;=6.2,D53&lt;1.35,A53&gt;=5.65,D53&lt;1.55,F53&gt;=1.5),4.6,IF(AND(G53&lt;0.437,B53&gt;=2.65,D53&gt;=1.35,A53&gt;=5.65,D53&lt;1.55,F53&gt;=1.5),4.625,IF(AND(G53&gt;=0.437,B53&gt;=2.65,D53&gt;=1.35,A53&gt;=5.65,D53&lt;1.55,F53&gt;=1.5),4.75,IF(AND(B53&gt;=3.15,H53&lt;11.146,F53&gt;=2.5,A53&lt;7.05,D53&gt;=1.55,F53&gt;=1.5),5.667,IF(AND(B53&lt;2.65,H53&gt;=11.146,F53&gt;=2.5,A53&lt;7.05,D53&gt;=1.55,F53&gt;=1.5),5.8,IF(AND(B53&lt;3.3,A53&gt;=4.65,G53&lt;0.265,G53&lt;0.447,G53&lt;0.93,B53&lt;3.65,F53&lt;1.5),1.32,IF(AND(B53&gt;=3.3,A53&gt;=4.65,G53&lt;0.265,G53&lt;0.447,G53&lt;0.93,B53&lt;3.65,F53&lt;1.5),1.425,IF(AND(B53&lt;2.8,G53&gt;=0.356,D53&lt;1.45,A53&gt;=5.15,A53&lt;5.65,D53&lt;1.55,F53&gt;=1.5),3.86,IF(AND(B53&gt;=2.8,G53&gt;=0.356,D53&lt;1.45,A53&gt;=5.15,A53&lt;5.65,D53&lt;1.55,F53&gt;=1.5),3.6,IF(AND(B53&lt;2.6,H53&lt;13.433,A53&gt;=6.2,D53&lt;1.35,A53&gt;=5.65,D53&lt;1.55,F53&gt;=1.5),4.4,IF(AND(B53&gt;=2.6,H53&lt;13.433,A53&gt;=6.2,D53&lt;1.35,A53&gt;=5.65,D53&lt;1.55,F53&gt;=1.5),4.3,IF(AND(G53&lt;0.151,B53&lt;3.15,H53&lt;11.146,F53&gt;=2.5,A53&lt;7.05,D53&gt;=1.55,F53&gt;=1.5),5.5,IF(AND(H53&lt;15.52,B53&gt;=2.65,H53&gt;=11.146,F53&gt;=2.5,A53&lt;7.05,D53&gt;=1.55,F53&gt;=1.5),5.4,IF(AND(H53&gt;=15.52,B53&gt;=2.65,H53&gt;=11.146,F53&gt;=2.5,A53&lt;7.05,D53&gt;=1.55,F53&gt;=1.5),5.733,IF(AND(H53&lt;10.74,G53&gt;=0.151,B53&lt;3.15,H53&lt;11.146,F53&gt;=2.5,A53&lt;7.05,D53&gt;=1.55,F53&gt;=1.5),5.12,IF(AND(H53&gt;=10.74,G53&gt;=0.151,B53&lt;3.15,H53&lt;11.146,F53&gt;=2.5,A53&lt;7.05,D53&gt;=1.55,F53&gt;=1.5),4.9,"shouldnthappen")))))))))))))))))))))))))))))))))))</f>
        <v>4.75</v>
      </c>
      <c r="AS53" s="1" t="n">
        <f aca="false">IF(AND(F53&gt;=1.5,A53&lt;5.55),4.18,IF(AND(F53&gt;=2.5,B53&lt;2.75,A53&gt;=5.55),5.38,IF(AND(G53&gt;=0.587,B53&lt;3.75,F53&lt;1.5,A53&lt;5.55),1.48,IF(AND(H53&lt;6.51,B53&gt;=3.75,F53&lt;1.5,A53&lt;5.55),1.9,IF(AND(H53&gt;=6.51,B53&gt;=3.75,F53&lt;1.5,A53&lt;5.55),1.425,IF(AND(G53&gt;=0.868,F53&lt;2.5,B53&lt;2.75,A53&gt;=5.55),4.65,IF(AND(F53&lt;1.5,D53&lt;1.55,B53&gt;=2.75,A53&gt;=5.55),1.7,IF(AND(G53&gt;=0.857,D53&gt;=1.55,B53&gt;=2.75,A53&gt;=5.55),5.033,IF(AND(G53&gt;=0.518,G53&lt;0.587,B53&lt;3.75,F53&lt;1.5,A53&lt;5.55),1,IF(AND(D53&lt;1.05,G53&lt;0.868,F53&lt;2.5,B53&lt;2.75,A53&gt;=5.55),3.5,IF(AND(G53&lt;0.404,D53&gt;=1.05,G53&lt;0.868,F53&lt;2.5,B53&lt;2.75,A53&gt;=5.55),4.2,IF(AND(G53&gt;=0.404,D53&gt;=1.05,G53&lt;0.868,F53&lt;2.5,B53&lt;2.75,A53&gt;=5.55),3.94,IF(AND(F53&lt;2.5,B53&lt;2.95,F53&gt;=1.5,D53&lt;1.55,B53&gt;=2.75,A53&gt;=5.55),4.68,IF(AND(F53&gt;=2.5,B53&lt;2.95,F53&gt;=1.5,D53&lt;1.55,B53&gt;=2.75,A53&gt;=5.55),5.1,IF(AND(H53&lt;10.883,B53&gt;=2.95,F53&gt;=1.5,D53&lt;1.55,B53&gt;=2.75,A53&gt;=5.55),4.15,IF(AND(H53&gt;=10.883,B53&gt;=2.95,F53&gt;=1.5,D53&lt;1.55,B53&gt;=2.75,A53&gt;=5.55),4.5,IF(AND(H53&gt;=14.1,D53&lt;2.05,G53&lt;0.857,D53&gt;=1.55,B53&gt;=2.75,A53&gt;=5.55),6.6,IF(AND(G53&lt;0.063,B53&lt;3.15,G53&lt;0.518,G53&lt;0.587,B53&lt;3.75,F53&lt;1.5,A53&lt;5.55),1.4,IF(AND(G53&gt;=0.063,B53&lt;3.15,G53&lt;0.518,G53&lt;0.587,B53&lt;3.75,F53&lt;1.5,A53&lt;5.55),1.5,IF(AND(H53&gt;=10.563,B53&gt;=3.15,G53&lt;0.518,G53&lt;0.587,B53&lt;3.75,F53&lt;1.5,A53&lt;5.55),1.325,IF(AND(B53&lt;2.95,H53&lt;14.1,D53&lt;2.05,G53&lt;0.857,D53&gt;=1.55,B53&gt;=2.75,A53&gt;=5.55),6.125,IF(AND(A53&lt;6.65,G53&lt;0.364,D53&gt;=2.05,G53&lt;0.857,D53&gt;=1.55,B53&gt;=2.75,A53&gt;=5.55),5.45,IF(AND(G53&gt;=0.774,G53&gt;=0.364,D53&gt;=2.05,G53&lt;0.857,D53&gt;=1.55,B53&gt;=2.75,A53&gt;=5.55),5.4,IF(AND(H53&gt;=9.279,H53&lt;10.563,B53&gt;=3.15,G53&lt;0.518,G53&lt;0.587,B53&lt;3.75,F53&lt;1.5,A53&lt;5.55),1.475,IF(AND(D53&lt;1.65,B53&gt;=2.95,H53&lt;14.1,D53&lt;2.05,G53&lt;0.857,D53&gt;=1.55,B53&gt;=2.75,A53&gt;=5.55),5.8,IF(AND(B53&lt;3.15,A53&gt;=6.65,G53&lt;0.364,D53&gt;=2.05,G53&lt;0.857,D53&gt;=1.55,B53&gt;=2.75,A53&gt;=5.55),5.3,IF(AND(B53&gt;=3.15,A53&gt;=6.65,G53&lt;0.364,D53&gt;=2.05,G53&lt;0.857,D53&gt;=1.55,B53&gt;=2.75,A53&gt;=5.55),5.7,IF(AND(A53&gt;=6.75,G53&lt;0.774,G53&gt;=0.364,D53&gt;=2.05,G53&lt;0.857,D53&gt;=1.55,B53&gt;=2.75,A53&gt;=5.55),5.9,IF(AND(G53&lt;0.417,H53&lt;9.279,H53&lt;10.563,B53&gt;=3.15,G53&lt;0.518,G53&lt;0.587,B53&lt;3.75,F53&lt;1.5,A53&lt;5.55),1.4,IF(AND(G53&gt;=0.417,H53&lt;9.279,H53&lt;10.563,B53&gt;=3.15,G53&lt;0.518,G53&lt;0.587,B53&lt;3.75,F53&lt;1.5,A53&lt;5.55),1.3,IF(AND(A53&lt;6.3,D53&gt;=1.65,B53&gt;=2.95,H53&lt;14.1,D53&lt;2.05,G53&lt;0.857,D53&gt;=1.55,B53&gt;=2.75,A53&gt;=5.55),4.9,IF(AND(A53&gt;=6.3,D53&gt;=1.65,B53&gt;=2.95,H53&lt;14.1,D53&lt;2.05,G53&lt;0.857,D53&gt;=1.55,B53&gt;=2.75,A53&gt;=5.55),5.3,IF(AND(G53&gt;=0.657,A53&lt;6.75,G53&lt;0.774,G53&gt;=0.364,D53&gt;=2.05,G53&lt;0.857,D53&gt;=1.55,B53&gt;=2.75,A53&gt;=5.55),6,IF(AND(B53&lt;3.2,G53&lt;0.657,A53&lt;6.75,G53&lt;0.774,G53&gt;=0.364,D53&gt;=2.05,G53&lt;0.857,D53&gt;=1.55,B53&gt;=2.75,A53&gt;=5.55),5.6,IF(AND(B53&gt;=3.2,G53&lt;0.657,A53&lt;6.75,G53&lt;0.774,G53&gt;=0.364,D53&gt;=2.05,G53&lt;0.857,D53&gt;=1.55,B53&gt;=2.75,A53&gt;=5.55),5.65,"shouldnthappen")))))))))))))))))))))))))))))))))))</f>
        <v>4.5</v>
      </c>
      <c r="AT53" s="1" t="n">
        <f aca="false">IF(AND(H53&gt;=16.284,A53&gt;=5.55),6.533,IF(AND(G53&gt;=0.52,A53&lt;4.85,A53&lt;5.55),1.05,IF(AND(G53&lt;0.227,G53&lt;0.52,A53&lt;4.85,A53&lt;5.55),1.4,IF(AND(G53&gt;=0.227,G53&lt;0.52,A53&lt;4.85,A53&lt;5.55),1.3,IF(AND(D53&gt;=0.45,F53&lt;1.5,A53&gt;=4.85,A53&lt;5.55),1.667,IF(AND(B53&gt;=2.75,F53&gt;=1.5,A53&gt;=4.85,A53&lt;5.55),4.5,IF(AND(F53&lt;2.5,B53&gt;=3.15,H53&lt;16.284,A53&gt;=5.55),4.7,IF(AND(G53&gt;=0.934,D53&lt;0.45,F53&lt;1.5,A53&gt;=4.85,A53&lt;5.55),1.7,IF(AND(D53&gt;=1.2,B53&lt;2.75,F53&gt;=1.5,A53&gt;=4.85,A53&lt;5.55),4.25,IF(AND(G53&gt;=0.774,F53&gt;=2.5,B53&gt;=3.15,H53&lt;16.284,A53&gt;=5.55),5.4,IF(AND(B53&lt;3.1,G53&lt;0.934,D53&lt;0.45,F53&lt;1.5,A53&gt;=4.85,A53&lt;5.55),1.6,IF(AND(D53&lt;1.05,D53&lt;1.2,B53&lt;2.75,F53&gt;=1.5,A53&gt;=4.85,A53&lt;5.55),3.433,IF(AND(D53&gt;=1.05,D53&lt;1.2,B53&lt;2.75,F53&gt;=1.5,A53&gt;=4.85,A53&lt;5.55),3.267,IF(AND(H53&lt;8.486,D53&lt;1.35,F53&lt;2.5,B53&lt;3.15,H53&lt;16.284,A53&gt;=5.55),3.85,IF(AND(D53&gt;=1.55,D53&gt;=1.35,F53&lt;2.5,B53&lt;3.15,H53&lt;16.284,A53&gt;=5.55),5.1,IF(AND(H53&lt;10.464,A53&lt;6.35,F53&gt;=2.5,B53&lt;3.15,H53&lt;16.284,A53&gt;=5.55),5.08,IF(AND(H53&gt;=10.464,A53&lt;6.35,F53&gt;=2.5,B53&lt;3.15,H53&lt;16.284,A53&gt;=5.55),4.9,IF(AND(D53&lt;1.85,A53&gt;=6.35,F53&gt;=2.5,B53&lt;3.15,H53&lt;16.284,A53&gt;=5.55),5.8,IF(AND(H53&gt;=10.393,G53&lt;0.774,F53&gt;=2.5,B53&gt;=3.15,H53&lt;16.284,A53&gt;=5.55),5.425,IF(AND(B53&lt;2.6,H53&gt;=8.486,D53&lt;1.35,F53&lt;2.5,B53&lt;3.15,H53&lt;16.284,A53&gt;=5.55),3.9,IF(AND(G53&gt;=0.567,D53&lt;1.55,D53&gt;=1.35,F53&lt;2.5,B53&lt;3.15,H53&lt;16.284,A53&gt;=5.55),4.4,IF(AND(B53&lt;3.25,H53&lt;10.393,G53&lt;0.774,F53&gt;=2.5,B53&gt;=3.15,H53&lt;16.284,A53&gt;=5.55),5.7,IF(AND(B53&gt;=3.25,H53&lt;10.393,G53&lt;0.774,F53&gt;=2.5,B53&gt;=3.15,H53&lt;16.284,A53&gt;=5.55),5.98,IF(AND(G53&lt;0.079,G53&lt;0.338,B53&gt;=3.1,G53&lt;0.934,D53&lt;0.45,F53&lt;1.5,A53&gt;=4.85,A53&lt;5.55),1.425,IF(AND(B53&lt;3.35,G53&gt;=0.338,B53&gt;=3.1,G53&lt;0.934,D53&lt;0.45,F53&lt;1.5,A53&gt;=4.85,A53&lt;5.55),1.4,IF(AND(G53&lt;0.404,B53&gt;=2.6,H53&gt;=8.486,D53&lt;1.35,F53&lt;2.5,B53&lt;3.15,H53&lt;16.284,A53&gt;=5.55),4.3,IF(AND(G53&gt;=0.404,B53&gt;=2.6,H53&gt;=8.486,D53&lt;1.35,F53&lt;2.5,B53&lt;3.15,H53&lt;16.284,A53&gt;=5.55),4.025,IF(AND(B53&gt;=3.05,G53&lt;0.567,D53&lt;1.55,D53&gt;=1.35,F53&lt;2.5,B53&lt;3.15,H53&lt;16.284,A53&gt;=5.55),4.7,IF(AND(A53&lt;6.45,H53&lt;10.667,D53&gt;=1.85,A53&gt;=6.35,F53&gt;=2.5,B53&lt;3.15,H53&lt;16.284,A53&gt;=5.55),5.3,IF(AND(A53&gt;=6.45,H53&lt;10.667,D53&gt;=1.85,A53&gt;=6.35,F53&gt;=2.5,B53&lt;3.15,H53&lt;16.284,A53&gt;=5.55),5.167,IF(AND(B53&lt;2.95,H53&gt;=10.667,D53&gt;=1.85,A53&gt;=6.35,F53&gt;=2.5,B53&lt;3.15,H53&lt;16.284,A53&gt;=5.55),5.6,IF(AND(B53&gt;=2.95,H53&gt;=10.667,D53&gt;=1.85,A53&gt;=6.35,F53&gt;=2.5,B53&lt;3.15,H53&lt;16.284,A53&gt;=5.55),5.5,IF(AND(H53&lt;10.325,G53&gt;=0.079,G53&lt;0.338,B53&gt;=3.1,G53&lt;0.934,D53&lt;0.45,F53&lt;1.5,A53&gt;=4.85,A53&lt;5.55),1.5,IF(AND(G53&lt;0.385,B53&gt;=3.35,G53&gt;=0.338,B53&gt;=3.1,G53&lt;0.934,D53&lt;0.45,F53&lt;1.5,A53&gt;=4.85,A53&lt;5.55),1.5,IF(AND(G53&gt;=0.385,B53&gt;=3.35,G53&gt;=0.338,B53&gt;=3.1,G53&lt;0.934,D53&lt;0.45,F53&lt;1.5,A53&gt;=4.85,A53&lt;5.55),1.42,IF(AND(B53&lt;2.5,B53&lt;3.05,G53&lt;0.567,D53&lt;1.55,D53&gt;=1.35,F53&lt;2.5,B53&lt;3.15,H53&lt;16.284,A53&gt;=5.55),4.5,IF(AND(B53&gt;=2.5,B53&lt;3.05,G53&lt;0.567,D53&lt;1.55,D53&gt;=1.35,F53&lt;2.5,B53&lt;3.15,H53&lt;16.284,A53&gt;=5.55),4.56,IF(AND(H53&lt;12.506,H53&gt;=10.325,G53&gt;=0.079,G53&lt;0.338,B53&gt;=3.1,G53&lt;0.934,D53&lt;0.45,F53&lt;1.5,A53&gt;=4.85,A53&lt;5.55),1.2,IF(AND(H53&gt;=12.506,H53&gt;=10.325,G53&gt;=0.079,G53&lt;0.338,B53&gt;=3.1,G53&lt;0.934,D53&lt;0.45,F53&lt;1.5,A53&gt;=4.85,A53&lt;5.55),1.3,"shouldnthappen")))))))))))))))))))))))))))))))))))))))</f>
        <v>4.7</v>
      </c>
      <c r="AU53" s="1" t="n">
        <f aca="false">IF(AND(G53&gt;=0.52,B53&lt;3.05,F53&lt;1.5),1.1,IF(AND(G53&lt;0.35,G53&lt;0.52,B53&lt;3.05,F53&lt;1.5),1.4,IF(AND(G53&gt;=0.35,G53&lt;0.52,B53&lt;3.05,F53&lt;1.5),1.3,IF(AND(G53&gt;=0.227,G53&lt;0.347,B53&gt;=3.05,F53&lt;1.5),1.32,IF(AND(H53&lt;6.417,G53&gt;=0.347,B53&gt;=3.05,F53&lt;1.5),1.7,IF(AND(A53&gt;=7.25,A53&gt;=6.6,F53&gt;=2.5,F53&gt;=1.5),6.35,IF(AND(G53&lt;0.11,G53&lt;0.227,G53&lt;0.347,B53&gt;=3.05,F53&lt;1.5),1.333,IF(AND(H53&lt;9.441,H53&gt;=6.417,G53&gt;=0.347,B53&gt;=3.05,F53&lt;1.5),1.425,IF(AND(B53&lt;2.75,G53&lt;0.451,H53&lt;10.266,F53&lt;2.5,F53&gt;=1.5),4,IF(AND(B53&gt;=2.75,G53&lt;0.451,H53&lt;10.266,F53&lt;2.5,F53&gt;=1.5),4.433,IF(AND(G53&gt;=0.865,G53&gt;=0.451,H53&lt;10.266,F53&lt;2.5,F53&gt;=1.5),4.2,IF(AND(B53&lt;2.45,H53&lt;13.665,H53&gt;=10.266,F53&lt;2.5,F53&gt;=1.5),3.7,IF(AND(G53&lt;0.302,H53&gt;=13.665,H53&gt;=10.266,F53&lt;2.5,F53&gt;=1.5),5,IF(AND(B53&lt;2.9,A53&lt;6.1,A53&lt;6.6,F53&gt;=2.5,F53&gt;=1.5),5.06,IF(AND(B53&gt;=2.9,A53&lt;6.1,A53&lt;6.6,F53&gt;=2.5,F53&gt;=1.5),4.8,IF(AND(B53&lt;3.05,A53&gt;=6.1,A53&lt;6.6,F53&gt;=2.5,F53&gt;=1.5),5.6,IF(AND(B53&gt;=3.05,A53&gt;=6.1,A53&lt;6.6,F53&gt;=2.5,F53&gt;=1.5),5.267,IF(AND(H53&gt;=14.564,A53&lt;7.25,A53&gt;=6.6,F53&gt;=2.5,F53&gt;=1.5),5.6,IF(AND(H53&gt;=14.309,G53&gt;=0.11,G53&lt;0.227,G53&lt;0.347,B53&gt;=3.05,F53&lt;1.5),1.7,IF(AND(D53&lt;0.4,H53&gt;=9.441,H53&gt;=6.417,G53&gt;=0.347,B53&gt;=3.05,F53&lt;1.5),1.5,IF(AND(D53&gt;=0.4,H53&gt;=9.441,H53&gt;=6.417,G53&gt;=0.347,B53&gt;=3.05,F53&lt;1.5),1.633,IF(AND(A53&lt;5.35,G53&lt;0.865,G53&gt;=0.451,H53&lt;10.266,F53&lt;2.5,F53&gt;=1.5),3.15,IF(AND(D53&lt;1.45,G53&gt;=0.302,H53&gt;=13.665,H53&gt;=10.266,F53&lt;2.5,F53&gt;=1.5),4.74,IF(AND(D53&gt;=1.45,G53&gt;=0.302,H53&gt;=13.665,H53&gt;=10.266,F53&lt;2.5,F53&gt;=1.5),4.567,IF(AND(H53&lt;8.836,H53&lt;14.564,A53&lt;7.25,A53&gt;=6.6,F53&gt;=2.5,F53&gt;=1.5),5.7,IF(AND(H53&gt;=8.836,H53&lt;14.564,A53&lt;7.25,A53&gt;=6.6,F53&gt;=2.5,F53&gt;=1.5),5.9,IF(AND(H53&lt;11.53,H53&lt;14.309,G53&gt;=0.11,G53&lt;0.227,G53&lt;0.347,B53&gt;=3.05,F53&lt;1.5),1.5,IF(AND(H53&gt;=11.53,H53&lt;14.309,G53&gt;=0.11,G53&lt;0.227,G53&lt;0.347,B53&gt;=3.05,F53&lt;1.5),1.467,IF(AND(H53&lt;9.386,A53&gt;=5.35,G53&lt;0.865,G53&gt;=0.451,H53&lt;10.266,F53&lt;2.5,F53&gt;=1.5),3.56,IF(AND(H53&gt;=9.386,A53&gt;=5.35,G53&lt;0.865,G53&gt;=0.451,H53&lt;10.266,F53&lt;2.5,F53&gt;=1.5),4.2,IF(AND(H53&lt;11.036,D53&lt;1.45,B53&gt;=2.45,H53&lt;13.665,H53&gt;=10.266,F53&lt;2.5,F53&gt;=1.5),4.45,IF(AND(H53&gt;=11.036,D53&lt;1.45,B53&gt;=2.45,H53&lt;13.665,H53&gt;=10.266,F53&lt;2.5,F53&gt;=1.5),4.1,IF(AND(G53&gt;=0.585,D53&gt;=1.45,B53&gt;=2.45,H53&lt;13.665,H53&gt;=10.266,F53&lt;2.5,F53&gt;=1.5),4.9,IF(AND(H53&lt;11.743,G53&lt;0.585,D53&gt;=1.45,B53&gt;=2.45,H53&lt;13.665,H53&gt;=10.266,F53&lt;2.5,F53&gt;=1.5),4.7,IF(AND(H53&gt;=11.743,G53&lt;0.585,D53&gt;=1.45,B53&gt;=2.45,H53&lt;13.665,H53&gt;=10.266,F53&lt;2.5,F53&gt;=1.5),4.5,"shouldnthappen")))))))))))))))))))))))))))))))))))</f>
        <v>4.74</v>
      </c>
      <c r="AV53" s="1" t="n">
        <f aca="false">IF(AND(G53&gt;=0.356,F53&gt;=1.5,A53&lt;5.75),3.52,IF(AND(A53&lt;7.25,A53&gt;=7.1,A53&gt;=5.75),5.875,IF(AND(A53&gt;=7.25,A53&gt;=7.1,A53&gt;=5.75),6.5,IF(AND(D53&gt;=0.35,G53&gt;=0.586,F53&lt;1.5,A53&lt;5.75),1.8,IF(AND(D53&lt;1.4,G53&lt;0.356,F53&gt;=1.5,A53&lt;5.75),4.2,IF(AND(D53&gt;=1.4,G53&lt;0.356,F53&gt;=1.5,A53&lt;5.75),4.5,IF(AND(H53&gt;=11.218,A53&lt;5.05,G53&lt;0.586,F53&lt;1.5,A53&lt;5.75),1.225,IF(AND(G53&gt;=0.253,A53&gt;=5.05,G53&lt;0.586,F53&lt;1.5,A53&lt;5.75),1.3,IF(AND(B53&gt;=3.75,D53&lt;0.35,G53&gt;=0.586,F53&lt;1.5,A53&lt;5.75),1.567,IF(AND(B53&lt;2.85,D53&lt;1.35,D53&lt;1.65,A53&lt;7.1,A53&gt;=5.75),4.26,IF(AND(B53&gt;=2.85,D53&lt;1.35,D53&lt;1.65,A53&lt;7.1,A53&gt;=5.75),4.45,IF(AND(A53&lt;6.05,H53&lt;12.921,D53&gt;=1.65,A53&lt;7.1,A53&gt;=5.75),5.1,IF(AND(H53&gt;=15.338,H53&gt;=12.921,D53&gt;=1.65,A53&lt;7.1,A53&gt;=5.75),5.55,IF(AND(G53&lt;0.418,H53&lt;11.218,A53&lt;5.05,G53&lt;0.586,F53&lt;1.5,A53&lt;5.75),1.42,IF(AND(G53&gt;=0.418,H53&lt;11.218,A53&lt;5.05,G53&lt;0.586,F53&lt;1.5,A53&lt;5.75),1.3,IF(AND(H53&gt;=13.321,G53&lt;0.253,A53&gt;=5.05,G53&lt;0.586,F53&lt;1.5,A53&lt;5.75),1.7,IF(AND(H53&lt;6.089,B53&lt;3.75,D53&lt;0.35,G53&gt;=0.586,F53&lt;1.5,A53&lt;5.75),1.7,IF(AND(H53&gt;=6.089,B53&lt;3.75,D53&lt;0.35,G53&gt;=0.586,F53&lt;1.5,A53&lt;5.75),1.5,IF(AND(B53&lt;2.9,D53&lt;1.45,D53&gt;=1.35,D53&lt;1.65,A53&lt;7.1,A53&gt;=5.75),4.8,IF(AND(B53&gt;=2.9,D53&lt;1.45,D53&gt;=1.35,D53&lt;1.65,A53&lt;7.1,A53&gt;=5.75),4.475,IF(AND(B53&lt;2.5,D53&gt;=1.45,D53&gt;=1.35,D53&lt;1.65,A53&lt;7.1,A53&gt;=5.75),4.5,IF(AND(H53&lt;8.884,A53&gt;=6.05,H53&lt;12.921,D53&gt;=1.65,A53&lt;7.1,A53&gt;=5.75),5.4,IF(AND(A53&lt;6.3,H53&lt;15.338,H53&gt;=12.921,D53&gt;=1.65,A53&lt;7.1,A53&gt;=5.75),4.967,IF(AND(A53&gt;=6.3,H53&lt;15.338,H53&gt;=12.921,D53&gt;=1.65,A53&lt;7.1,A53&gt;=5.75),5.133,IF(AND(H53&lt;10.826,H53&lt;13.321,G53&lt;0.253,A53&gt;=5.05,G53&lt;0.586,F53&lt;1.5,A53&lt;5.75),1.5,IF(AND(H53&gt;=10.826,H53&lt;13.321,G53&lt;0.253,A53&gt;=5.05,G53&lt;0.586,F53&lt;1.5,A53&lt;5.75),1.4,IF(AND(H53&lt;7.47,B53&gt;=2.5,D53&gt;=1.45,D53&gt;=1.35,D53&lt;1.65,A53&lt;7.1,A53&gt;=5.75),5.1,IF(AND(H53&gt;=7.47,B53&gt;=2.5,D53&gt;=1.45,D53&gt;=1.35,D53&lt;1.65,A53&lt;7.1,A53&gt;=5.75),4.725,IF(AND(H53&lt;9.637,H53&gt;=8.884,A53&gt;=6.05,H53&lt;12.921,D53&gt;=1.65,A53&lt;7.1,A53&gt;=5.75),5.9,IF(AND(B53&lt;2.6,H53&gt;=9.637,H53&gt;=8.884,A53&gt;=6.05,H53&lt;12.921,D53&gt;=1.65,A53&lt;7.1,A53&gt;=5.75),5.8,IF(AND(B53&lt;2.75,B53&gt;=2.6,H53&gt;=9.637,H53&gt;=8.884,A53&gt;=6.05,H53&lt;12.921,D53&gt;=1.65,A53&lt;7.1,A53&gt;=5.75),5.3,IF(AND(D53&lt;2.25,B53&gt;=2.75,B53&gt;=2.6,H53&gt;=9.637,H53&gt;=8.884,A53&gt;=6.05,H53&lt;12.921,D53&gt;=1.65,A53&lt;7.1,A53&gt;=5.75),5.6,IF(AND(D53&gt;=2.25,B53&gt;=2.75,B53&gt;=2.6,H53&gt;=9.637,H53&gt;=8.884,A53&gt;=6.05,H53&lt;12.921,D53&gt;=1.65,A53&lt;7.1,A53&gt;=5.75),5.5,"shouldnthappen")))))))))))))))))))))))))))))))))</f>
        <v>4.475</v>
      </c>
      <c r="AW53" s="1" t="n">
        <f aca="false">IF(AND(G53&gt;=0.905,F53&lt;1.5),1.767,IF(AND(H53&gt;=16.674,F53&gt;=1.5),6.55,IF(AND(A53&lt;4.35,H53&lt;14.344,G53&lt;0.905,F53&lt;1.5),1.1,IF(AND(B53&lt;3.65,H53&gt;=14.344,G53&lt;0.905,F53&lt;1.5),1.5,IF(AND(B53&gt;=3.65,H53&gt;=14.344,G53&lt;0.905,F53&lt;1.5),1.65,IF(AND(B53&lt;2.6,F53&gt;=2.5,H53&lt;16.674,F53&gt;=1.5),4.5,IF(AND(D53&gt;=0.45,A53&gt;=4.35,H53&lt;14.344,G53&lt;0.905,F53&lt;1.5),1.65,IF(AND(D53&lt;1.15,A53&lt;5.9,F53&lt;2.5,H53&lt;16.674,F53&gt;=1.5),3.56,IF(AND(B53&lt;2.75,A53&gt;=5.9,F53&lt;2.5,H53&lt;16.674,F53&gt;=1.5),5,IF(AND(H53&lt;13.531,B53&gt;=2.75,A53&gt;=5.9,F53&lt;2.5,H53&lt;16.674,F53&gt;=1.5),4.333,IF(AND(B53&lt;3.2,G53&gt;=0.669,B53&gt;=2.6,F53&gt;=2.5,H53&lt;16.674,F53&gt;=1.5),5.08,IF(AND(B53&gt;=3.2,G53&gt;=0.669,B53&gt;=2.6,F53&gt;=2.5,H53&lt;16.674,F53&gt;=1.5),5.4,IF(AND(B53&lt;3.15,A53&lt;5.05,D53&lt;0.45,A53&gt;=4.35,H53&lt;14.344,G53&lt;0.905,F53&lt;1.5),1.45,IF(AND(A53&gt;=5.55,A53&gt;=5.05,D53&lt;0.45,A53&gt;=4.35,H53&lt;14.344,G53&lt;0.905,F53&lt;1.5),1.5,IF(AND(A53&lt;5.55,A53&lt;5.65,D53&gt;=1.15,A53&lt;5.9,F53&lt;2.5,H53&lt;16.674,F53&gt;=1.5),3.95,IF(AND(A53&gt;=5.55,A53&lt;5.65,D53&gt;=1.15,A53&lt;5.9,F53&lt;2.5,H53&lt;16.674,F53&gt;=1.5),3.82,IF(AND(G53&lt;0.39,A53&gt;=5.65,D53&gt;=1.15,A53&lt;5.9,F53&lt;2.5,H53&lt;16.674,F53&gt;=1.5),4.35,IF(AND(G53&gt;=0.39,A53&gt;=5.65,D53&gt;=1.15,A53&lt;5.9,F53&lt;2.5,H53&lt;16.674,F53&gt;=1.5),3.95,IF(AND(G53&lt;0.466,H53&gt;=13.531,B53&gt;=2.75,A53&gt;=5.9,F53&lt;2.5,H53&lt;16.674,F53&gt;=1.5),4.8,IF(AND(G53&gt;=0.466,H53&gt;=13.531,B53&gt;=2.75,A53&gt;=5.9,F53&lt;2.5,H53&lt;16.674,F53&gt;=1.5),4.7,IF(AND(H53&lt;10.144,D53&lt;2.05,G53&lt;0.669,B53&gt;=2.6,F53&gt;=2.5,H53&lt;16.674,F53&gt;=1.5),5.3,IF(AND(H53&gt;=10.144,D53&lt;2.05,G53&lt;0.669,B53&gt;=2.6,F53&gt;=2.5,H53&lt;16.674,F53&gt;=1.5),5.133,IF(AND(D53&gt;=2.45,D53&gt;=2.05,G53&lt;0.669,B53&gt;=2.6,F53&gt;=2.5,H53&lt;16.674,F53&gt;=1.5),5.9,IF(AND(B53&lt;3.25,B53&gt;=3.15,A53&lt;5.05,D53&lt;0.45,A53&gt;=4.35,H53&lt;14.344,G53&lt;0.905,F53&lt;1.5),1.2,IF(AND(B53&gt;=3.25,B53&gt;=3.15,A53&lt;5.05,D53&lt;0.45,A53&gt;=4.35,H53&lt;14.344,G53&lt;0.905,F53&lt;1.5),1.36,IF(AND(B53&gt;=3.8,A53&lt;5.55,A53&gt;=5.05,D53&lt;0.45,A53&gt;=4.35,H53&lt;14.344,G53&lt;0.905,F53&lt;1.5),1.3,IF(AND(G53&lt;0.05,B53&lt;3.8,A53&lt;5.55,A53&gt;=5.05,D53&lt;0.45,A53&gt;=4.35,H53&lt;14.344,G53&lt;0.905,F53&lt;1.5),1.4,IF(AND(G53&lt;0.107,G53&lt;0.395,D53&lt;2.45,D53&gt;=2.05,G53&lt;0.669,B53&gt;=2.6,F53&gt;=2.5,H53&lt;16.674,F53&gt;=1.5),5.667,IF(AND(G53&lt;0.537,G53&gt;=0.395,D53&lt;2.45,D53&gt;=2.05,G53&lt;0.669,B53&gt;=2.6,F53&gt;=2.5,H53&lt;16.674,F53&gt;=1.5),5.6,IF(AND(G53&gt;=0.537,G53&gt;=0.395,D53&lt;2.45,D53&gt;=2.05,G53&lt;0.669,B53&gt;=2.6,F53&gt;=2.5,H53&lt;16.674,F53&gt;=1.5),5.775,IF(AND(B53&lt;3.6,G53&gt;=0.05,B53&lt;3.8,A53&lt;5.55,A53&gt;=5.05,D53&lt;0.45,A53&gt;=4.35,H53&lt;14.344,G53&lt;0.905,F53&lt;1.5),1.475,IF(AND(B53&gt;=3.6,G53&gt;=0.05,B53&lt;3.8,A53&lt;5.55,A53&gt;=5.05,D53&lt;0.45,A53&gt;=4.35,H53&lt;14.344,G53&lt;0.905,F53&lt;1.5),1.5,IF(AND(G53&lt;0.312,G53&gt;=0.107,G53&lt;0.395,D53&lt;2.45,D53&gt;=2.05,G53&lt;0.669,B53&gt;=2.6,F53&gt;=2.5,H53&lt;16.674,F53&gt;=1.5),5.18,IF(AND(G53&gt;=0.312,G53&gt;=0.107,G53&lt;0.395,D53&lt;2.45,D53&gt;=2.05,G53&lt;0.669,B53&gt;=2.6,F53&gt;=2.5,H53&lt;16.674,F53&gt;=1.5),5.4,"shouldnthappen"))))))))))))))))))))))))))))))))))</f>
        <v>4.7</v>
      </c>
      <c r="AX53" s="1" t="n">
        <f aca="false">IF(AND(D53&gt;=1.3,B53&gt;=3.45),6.25,IF(AND(B53&lt;2.75,A53&lt;5.25,B53&lt;3.45),3.9,IF(AND(D53&lt;0.25,D53&lt;1.3,B53&gt;=3.45),1.16,IF(AND(A53&gt;=5.05,B53&gt;=2.75,A53&lt;5.25,B53&lt;3.45),1.7,IF(AND(D53&lt;0.7,F53&lt;2.5,A53&gt;=5.25,B53&lt;3.45),1.5,IF(AND(H53&gt;=16.284,F53&gt;=2.5,A53&gt;=5.25,B53&lt;3.45),6.6,IF(AND(G53&lt;0.123,D53&gt;=0.25,D53&lt;1.3,B53&gt;=3.45),1.3,IF(AND(A53&lt;4.5,A53&lt;5.05,B53&gt;=2.75,A53&lt;5.25,B53&lt;3.45),1.3,IF(AND(A53&lt;5.05,G53&gt;=0.123,D53&gt;=0.25,D53&lt;1.3,B53&gt;=3.45),1.6,IF(AND(B53&lt;3.15,A53&gt;=4.5,A53&lt;5.05,B53&gt;=2.75,A53&lt;5.25,B53&lt;3.45),1.54,IF(AND(B53&gt;=3.15,A53&gt;=4.5,A53&lt;5.05,B53&gt;=2.75,A53&lt;5.25,B53&lt;3.45),1.35,IF(AND(D53&gt;=1.4,A53&lt;5.9,D53&gt;=0.7,F53&lt;2.5,A53&gt;=5.25,B53&lt;3.45),4.5,IF(AND(D53&gt;=1.55,A53&gt;=5.9,D53&gt;=0.7,F53&lt;2.5,A53&gt;=5.25,B53&lt;3.45),4.95,IF(AND(G53&gt;=0.682,D53&gt;=2.05,H53&lt;16.284,F53&gt;=2.5,A53&gt;=5.25,B53&lt;3.45),5.26,IF(AND(A53&lt;5.4,A53&gt;=5.05,G53&gt;=0.123,D53&gt;=0.25,D53&lt;1.3,B53&gt;=3.45),1.64,IF(AND(A53&gt;=5.4,A53&gt;=5.05,G53&gt;=0.123,D53&gt;=0.25,D53&lt;1.3,B53&gt;=3.45),1.6,IF(AND(G53&lt;0.372,D53&lt;1.4,A53&lt;5.9,D53&gt;=0.7,F53&lt;2.5,A53&gt;=5.25,B53&lt;3.45),4.175,IF(AND(D53&lt;1.35,D53&lt;1.55,A53&gt;=5.9,D53&gt;=0.7,F53&lt;2.5,A53&gt;=5.25,B53&lt;3.45),4.2,IF(AND(B53&lt;2.35,G53&lt;0.596,D53&lt;2.05,H53&lt;16.284,F53&gt;=2.5,A53&gt;=5.25,B53&lt;3.45),5,IF(AND(G53&gt;=0.888,G53&gt;=0.596,D53&lt;2.05,H53&lt;16.284,F53&gt;=2.5,A53&gt;=5.25,B53&lt;3.45),4.8,IF(AND(A53&gt;=6.85,G53&lt;0.682,D53&gt;=2.05,H53&lt;16.284,F53&gt;=2.5,A53&gt;=5.25,B53&lt;3.45),5.4,IF(AND(A53&gt;=5.75,G53&gt;=0.372,D53&lt;1.4,A53&lt;5.9,D53&gt;=0.7,F53&lt;2.5,A53&gt;=5.25,B53&lt;3.45),3.933,IF(AND(A53&gt;=6.75,D53&gt;=1.35,D53&lt;1.55,A53&gt;=5.9,D53&gt;=0.7,F53&lt;2.5,A53&gt;=5.25,B53&lt;3.45),4.8,IF(AND(H53&lt;11.084,B53&gt;=2.35,G53&lt;0.596,D53&lt;2.05,H53&lt;16.284,F53&gt;=2.5,A53&gt;=5.25,B53&lt;3.45),5.3,IF(AND(H53&lt;8.435,G53&lt;0.888,G53&gt;=0.596,D53&lt;2.05,H53&lt;16.284,F53&gt;=2.5,A53&gt;=5.25,B53&lt;3.45),5.1,IF(AND(H53&gt;=8.435,G53&lt;0.888,G53&gt;=0.596,D53&lt;2.05,H53&lt;16.284,F53&gt;=2.5,A53&gt;=5.25,B53&lt;3.45),4.94,IF(AND(B53&lt;3.15,A53&lt;6.85,G53&lt;0.682,D53&gt;=2.05,H53&lt;16.284,F53&gt;=2.5,A53&gt;=5.25,B53&lt;3.45),5.6,IF(AND(B53&gt;=3.15,A53&lt;6.85,G53&lt;0.682,D53&gt;=2.05,H53&lt;16.284,F53&gt;=2.5,A53&gt;=5.25,B53&lt;3.45),5.74,IF(AND(G53&lt;0.572,A53&lt;5.75,G53&gt;=0.372,D53&lt;1.4,A53&lt;5.9,D53&gt;=0.7,F53&lt;2.5,A53&gt;=5.25,B53&lt;3.45),3.7,IF(AND(D53&lt;1.45,A53&lt;6.75,D53&gt;=1.35,D53&lt;1.55,A53&gt;=5.9,D53&gt;=0.7,F53&lt;2.5,A53&gt;=5.25,B53&lt;3.45),4.46,IF(AND(D53&gt;=1.45,A53&lt;6.75,D53&gt;=1.35,D53&lt;1.55,A53&gt;=5.9,D53&gt;=0.7,F53&lt;2.5,A53&gt;=5.25,B53&lt;3.45),4.567,IF(AND(H53&lt;12.532,H53&gt;=11.084,B53&gt;=2.35,G53&lt;0.596,D53&lt;2.05,H53&lt;16.284,F53&gt;=2.5,A53&gt;=5.25,B53&lt;3.45),5.8,IF(AND(H53&gt;=12.532,H53&gt;=11.084,B53&gt;=2.35,G53&lt;0.596,D53&lt;2.05,H53&lt;16.284,F53&gt;=2.5,A53&gt;=5.25,B53&lt;3.45),5.667,IF(AND(A53&gt;=5.65,G53&gt;=0.572,A53&lt;5.75,G53&gt;=0.372,D53&lt;1.4,A53&lt;5.9,D53&gt;=0.7,F53&lt;2.5,A53&gt;=5.25,B53&lt;3.45),4.2,IF(AND(G53&lt;0.862,A53&lt;5.65,G53&gt;=0.572,A53&lt;5.75,G53&gt;=0.372,D53&lt;1.4,A53&lt;5.9,D53&gt;=0.7,F53&lt;2.5,A53&gt;=5.25,B53&lt;3.45),3.9,IF(AND(G53&gt;=0.862,A53&lt;5.65,G53&gt;=0.572,A53&lt;5.75,G53&gt;=0.372,D53&lt;1.4,A53&lt;5.9,D53&gt;=0.7,F53&lt;2.5,A53&gt;=5.25,B53&lt;3.45),4,"shouldnthappen"))))))))))))))))))))))))))))))))))))</f>
        <v>4.8</v>
      </c>
      <c r="AY53" s="1" t="n">
        <f aca="false">IF(AND(H53&gt;=8.233,D53&gt;=0.8,A53&lt;5.55),3.525,IF(AND(B53&lt;2.9,H53&gt;=15.534,A53&gt;=5.55),4.8,IF(AND(H53&gt;=12.259,A53&lt;4.75,D53&lt;0.8,A53&lt;5.55),1.25,IF(AND(B53&gt;=3.85,A53&gt;=4.75,D53&lt;0.8,A53&lt;5.55),1.425,IF(AND(D53&lt;1.55,H53&lt;8.233,D53&gt;=0.8,A53&lt;5.55),3.975,IF(AND(D53&gt;=1.55,H53&lt;8.233,D53&gt;=0.8,A53&lt;5.55),4.5,IF(AND(D53&lt;0.65,D53&lt;1.7,H53&lt;15.534,A53&gt;=5.55),1.7,IF(AND(A53&gt;=7.05,D53&gt;=1.7,H53&lt;15.534,A53&gt;=5.55),6.3,IF(AND(B53&gt;=3.35,B53&gt;=2.9,H53&gt;=15.534,A53&gt;=5.55),5.4,IF(AND(B53&lt;3.1,H53&lt;12.259,A53&lt;4.75,D53&lt;0.8,A53&lt;5.55),1.367,IF(AND(B53&gt;=3.1,H53&lt;12.259,A53&lt;4.75,D53&lt;0.8,A53&lt;5.55),1.4,IF(AND(G53&gt;=0.905,B53&lt;3.85,A53&gt;=4.75,D53&lt;0.8,A53&lt;5.55),1.9,IF(AND(H53&lt;15.681,B53&lt;3.35,B53&gt;=2.9,H53&gt;=15.534,A53&gt;=5.55),5.8,IF(AND(H53&gt;=15.681,B53&lt;3.35,B53&gt;=2.9,H53&gt;=15.534,A53&gt;=5.55),5.7,IF(AND(H53&gt;=14.877,G53&lt;0.905,B53&lt;3.85,A53&gt;=4.75,D53&lt;0.8,A53&lt;5.55),1.3,IF(AND(D53&gt;=1.25,B53&lt;2.65,D53&gt;=0.65,D53&lt;1.7,H53&lt;15.534,A53&gt;=5.55),4.433,IF(AND(G53&gt;=0.622,B53&lt;3.15,A53&lt;7.05,D53&gt;=1.7,H53&lt;15.534,A53&gt;=5.55),5.08,IF(AND(H53&gt;=13.42,B53&gt;=3.15,A53&lt;7.05,D53&gt;=1.7,H53&lt;15.534,A53&gt;=5.55),5.1,IF(AND(G53&lt;0.265,H53&lt;14.877,G53&lt;0.905,B53&lt;3.85,A53&gt;=4.75,D53&lt;0.8,A53&lt;5.55),1.2,IF(AND(A53&lt;5.75,D53&lt;1.25,B53&lt;2.65,D53&gt;=0.65,D53&lt;1.7,H53&lt;15.534,A53&gt;=5.55),3.7,IF(AND(A53&gt;=5.75,D53&lt;1.25,B53&lt;2.65,D53&gt;=0.65,D53&lt;1.7,H53&lt;15.534,A53&gt;=5.55),4,IF(AND(G53&gt;=0.652,D53&lt;1.35,B53&gt;=2.65,D53&gt;=0.65,D53&lt;1.7,H53&lt;15.534,A53&gt;=5.55),3.6,IF(AND(H53&lt;7.47,D53&gt;=1.35,B53&gt;=2.65,D53&gt;=0.65,D53&lt;1.7,H53&lt;15.534,A53&gt;=5.55),5.1,IF(AND(H53&lt;10.914,G53&lt;0.622,B53&lt;3.15,A53&lt;7.05,D53&gt;=1.7,H53&lt;15.534,A53&gt;=5.55),5.36,IF(AND(H53&gt;=10.914,G53&lt;0.622,B53&lt;3.15,A53&lt;7.05,D53&gt;=1.7,H53&lt;15.534,A53&gt;=5.55),5.64,IF(AND(G53&gt;=0.657,H53&lt;13.42,B53&gt;=3.15,A53&lt;7.05,D53&gt;=1.7,H53&lt;15.534,A53&gt;=5.55),6,IF(AND(G53&gt;=0.782,G53&gt;=0.265,H53&lt;14.877,G53&lt;0.905,B53&lt;3.85,A53&gt;=4.75,D53&lt;0.8,A53&lt;5.55),1.48,IF(AND(H53&lt;11.286,G53&lt;0.652,D53&lt;1.35,B53&gt;=2.65,D53&gt;=0.65,D53&lt;1.7,H53&lt;15.534,A53&gt;=5.55),4.24,IF(AND(H53&gt;=11.286,G53&lt;0.652,D53&lt;1.35,B53&gt;=2.65,D53&gt;=0.65,D53&lt;1.7,H53&lt;15.534,A53&gt;=5.55),4.05,IF(AND(G53&lt;0.413,H53&gt;=7.47,D53&gt;=1.35,B53&gt;=2.65,D53&gt;=0.65,D53&lt;1.7,H53&lt;15.534,A53&gt;=5.55),5.1,IF(AND(H53&lt;11.325,G53&lt;0.657,H53&lt;13.42,B53&gt;=3.15,A53&lt;7.05,D53&gt;=1.7,H53&lt;15.534,A53&gt;=5.55),5.8,IF(AND(H53&gt;=11.325,G53&lt;0.657,H53&lt;13.42,B53&gt;=3.15,A53&lt;7.05,D53&gt;=1.7,H53&lt;15.534,A53&gt;=5.55),5.6,IF(AND(D53&gt;=0.35,G53&lt;0.782,G53&gt;=0.265,H53&lt;14.877,G53&lt;0.905,B53&lt;3.85,A53&gt;=4.75,D53&lt;0.8,A53&lt;5.55),1.633,IF(AND(B53&lt;2.85,G53&gt;=0.413,H53&gt;=7.47,D53&gt;=1.35,B53&gt;=2.65,D53&gt;=0.65,D53&lt;1.7,H53&lt;15.534,A53&gt;=5.55),4.6,IF(AND(D53&lt;0.15,D53&lt;0.35,G53&lt;0.782,G53&gt;=0.265,H53&lt;14.877,G53&lt;0.905,B53&lt;3.85,A53&gt;=4.75,D53&lt;0.8,A53&lt;5.55),1.5,IF(AND(D53&gt;=0.15,D53&lt;0.35,G53&lt;0.782,G53&gt;=0.265,H53&lt;14.877,G53&lt;0.905,B53&lt;3.85,A53&gt;=4.75,D53&lt;0.8,A53&lt;5.55),1.543,IF(AND(A53&gt;=6.8,B53&gt;=2.85,G53&gt;=0.413,H53&gt;=7.47,D53&gt;=1.35,B53&gt;=2.65,D53&gt;=0.65,D53&lt;1.7,H53&lt;15.534,A53&gt;=5.55),4.9,IF(AND(H53&lt;13.531,A53&lt;6.8,B53&gt;=2.85,G53&gt;=0.413,H53&gt;=7.47,D53&gt;=1.35,B53&gt;=2.65,D53&gt;=0.65,D53&lt;1.7,H53&lt;15.534,A53&gt;=5.55),4.5,IF(AND(H53&gt;=13.531,A53&lt;6.8,B53&gt;=2.85,G53&gt;=0.413,H53&gt;=7.47,D53&gt;=1.35,B53&gt;=2.65,D53&gt;=0.65,D53&lt;1.7,H53&lt;15.534,A53&gt;=5.55),4.7,"shouldnthappen")))))))))))))))))))))))))))))))))))))))</f>
        <v>4.9</v>
      </c>
      <c r="AZ53" s="1" t="n">
        <f aca="false">IF(AND(H53&gt;=15.371,B53&gt;=3.35),5.4,IF(AND(G53&gt;=0.851,H53&gt;=15.244,B53&lt;3.35),4.75,IF(AND(F53&gt;=2,H53&lt;15.371,B53&gt;=3.35),5.6,IF(AND(B53&lt;2.75,A53&lt;5.15,H53&lt;15.244,B53&lt;3.35),3.42,IF(AND(A53&gt;=7.25,G53&lt;0.851,H53&gt;=15.244,B53&lt;3.35),6.6,IF(AND(A53&lt;4.45,B53&gt;=2.75,A53&lt;5.15,H53&lt;15.244,B53&lt;3.35),1.1,IF(AND(G53&lt;0.527,A53&lt;7.25,G53&lt;0.851,H53&gt;=15.244,B53&lt;3.35),5.08,IF(AND(G53&gt;=0.527,A53&lt;7.25,G53&lt;0.851,H53&gt;=15.244,B53&lt;3.35),5.8,IF(AND(D53&gt;=0.35,B53&lt;3.7,F53&lt;2,H53&lt;15.371,B53&gt;=3.35),1.55,IF(AND(H53&lt;6.542,B53&gt;=3.7,F53&lt;2,H53&lt;15.371,B53&gt;=3.35),1.9,IF(AND(B53&lt;3.25,A53&gt;=4.45,B53&gt;=2.75,A53&lt;5.15,H53&lt;15.244,B53&lt;3.35),1.46,IF(AND(B53&gt;=3.25,A53&gt;=4.45,B53&gt;=2.75,A53&lt;5.15,H53&lt;15.244,B53&lt;3.35),1.7,IF(AND(H53&lt;13.654,B53&gt;=2.95,D53&lt;1.45,A53&gt;=5.15,H53&lt;15.244,B53&lt;3.35),4.3,IF(AND(H53&gt;=13.654,B53&gt;=2.95,D53&lt;1.45,A53&gt;=5.15,H53&lt;15.244,B53&lt;3.35),4.625,IF(AND(F53&gt;=2.5,D53&lt;1.75,D53&gt;=1.45,A53&gt;=5.15,H53&lt;15.244,B53&lt;3.35),5.3,IF(AND(G53&gt;=0.853,D53&gt;=1.75,D53&gt;=1.45,A53&gt;=5.15,H53&lt;15.244,B53&lt;3.35),5.15,IF(AND(D53&gt;=0.25,D53&lt;0.35,B53&lt;3.7,F53&lt;2,H53&lt;15.371,B53&gt;=3.35),1.3,IF(AND(B53&lt;3.85,H53&gt;=6.542,B53&gt;=3.7,F53&lt;2,H53&lt;15.371,B53&gt;=3.35),1.633,IF(AND(H53&lt;7.02,H53&lt;10.688,B53&lt;2.95,D53&lt;1.45,A53&gt;=5.15,H53&lt;15.244,B53&lt;3.35),3.98,IF(AND(G53&lt;0.338,H53&gt;=10.688,B53&lt;2.95,D53&lt;1.45,A53&gt;=5.15,H53&lt;15.244,B53&lt;3.35),4.22,IF(AND(G53&gt;=0.338,H53&gt;=10.688,B53&lt;2.95,D53&lt;1.45,A53&gt;=5.15,H53&lt;15.244,B53&lt;3.35),3.9,IF(AND(B53&lt;2.75,F53&lt;2.5,D53&lt;1.75,D53&gt;=1.45,A53&gt;=5.15,H53&lt;15.244,B53&lt;3.35),5.1,IF(AND(B53&gt;=2.75,F53&lt;2.5,D53&lt;1.75,D53&gt;=1.45,A53&gt;=5.15,H53&lt;15.244,B53&lt;3.35),4.74,IF(AND(A53&gt;=7,G53&lt;0.853,D53&gt;=1.75,D53&gt;=1.45,A53&gt;=5.15,H53&lt;15.244,B53&lt;3.35),6.5,IF(AND(G53&gt;=0.934,D53&lt;0.25,D53&lt;0.35,B53&lt;3.7,F53&lt;2,H53&lt;15.371,B53&gt;=3.35),1.7,IF(AND(D53&lt;0.25,B53&gt;=3.85,H53&gt;=6.542,B53&gt;=3.7,F53&lt;2,H53&lt;15.371,B53&gt;=3.35),1.5,IF(AND(D53&gt;=0.25,B53&gt;=3.85,H53&gt;=6.542,B53&gt;=3.7,F53&lt;2,H53&lt;15.371,B53&gt;=3.35),1.4,IF(AND(B53&lt;2.5,H53&gt;=7.02,H53&lt;10.688,B53&lt;2.95,D53&lt;1.45,A53&gt;=5.15,H53&lt;15.244,B53&lt;3.35),3.8,IF(AND(G53&gt;=0.74,A53&lt;7,G53&lt;0.853,D53&gt;=1.75,D53&gt;=1.45,A53&gt;=5.15,H53&lt;15.244,B53&lt;3.35),6,IF(AND(G53&gt;=0.61,G53&lt;0.934,D53&lt;0.25,D53&lt;0.35,B53&lt;3.7,F53&lt;2,H53&lt;15.371,B53&gt;=3.35),1.5,IF(AND(D53&lt;1.15,B53&gt;=2.5,H53&gt;=7.02,H53&lt;10.688,B53&lt;2.95,D53&lt;1.45,A53&gt;=5.15,H53&lt;15.244,B53&lt;3.35),3.5,IF(AND(D53&gt;=1.15,B53&gt;=2.5,H53&gt;=7.02,H53&lt;10.688,B53&lt;2.95,D53&lt;1.45,A53&gt;=5.15,H53&lt;15.244,B53&lt;3.35),3.6,IF(AND(G53&gt;=0.626,G53&lt;0.74,A53&lt;7,G53&lt;0.853,D53&gt;=1.75,D53&gt;=1.45,A53&gt;=5.15,H53&lt;15.244,B53&lt;3.35),4.9,IF(AND(H53&lt;13.641,G53&lt;0.61,G53&lt;0.934,D53&lt;0.25,D53&lt;0.35,B53&lt;3.7,F53&lt;2,H53&lt;15.371,B53&gt;=3.35),1.425,IF(AND(H53&gt;=13.641,G53&lt;0.61,G53&lt;0.934,D53&lt;0.25,D53&lt;0.35,B53&lt;3.7,F53&lt;2,H53&lt;15.371,B53&gt;=3.35),1.3,IF(AND(B53&lt;3.05,G53&lt;0.626,G53&lt;0.74,A53&lt;7,G53&lt;0.853,D53&gt;=1.75,D53&gt;=1.45,A53&gt;=5.15,H53&lt;15.244,B53&lt;3.35),5.475,IF(AND(B53&gt;=3.05,G53&lt;0.626,G53&lt;0.74,A53&lt;7,G53&lt;0.853,D53&gt;=1.75,D53&gt;=1.45,A53&gt;=5.15,H53&lt;15.244,B53&lt;3.35),5.633,"shouldnthappen")))))))))))))))))))))))))))))))))))))</f>
        <v>4.625</v>
      </c>
      <c r="BA53" s="1" t="n">
        <f aca="false">IF(AND(F53&gt;=2,B53&gt;=3.4),6.1,IF(AND(B53&lt;2.75,A53&lt;5.15,B53&lt;3.4),3.225,IF(AND(G53&gt;=0.821,F53&lt;2,B53&gt;=3.4),1.9,IF(AND(B53&gt;=3.2,B53&gt;=2.75,A53&lt;5.15,B53&lt;3.4),1.7,IF(AND(A53&lt;4.8,G53&lt;0.821,F53&lt;2,B53&gt;=3.4),1,IF(AND(G53&gt;=0.446,B53&lt;3.2,B53&gt;=2.75,A53&lt;5.15,B53&lt;3.4),1.1,IF(AND(G53&lt;0.356,D53&lt;1.45,A53&lt;6.25,A53&gt;=5.15,B53&lt;3.4),4.32,IF(AND(G53&lt;0.591,D53&gt;=1.45,A53&lt;6.25,A53&gt;=5.15,B53&lt;3.4),4.6,IF(AND(D53&lt;1.75,G53&lt;0.597,A53&gt;=6.25,A53&gt;=5.15,B53&lt;3.4),4.86,IF(AND(H53&gt;=16.472,G53&gt;=0.597,A53&gt;=6.25,A53&gt;=5.15,B53&lt;3.4),6.6,IF(AND(G53&lt;0.063,G53&lt;0.446,B53&lt;3.2,B53&gt;=2.75,A53&lt;5.15,B53&lt;3.4),1.4,IF(AND(A53&gt;=5.95,G53&gt;=0.356,D53&lt;1.45,A53&lt;6.25,A53&gt;=5.15,B53&lt;3.4),4.6,IF(AND(B53&gt;=2.9,G53&gt;=0.591,D53&gt;=1.45,A53&lt;6.25,A53&gt;=5.15,B53&lt;3.4),4.867,IF(AND(D53&gt;=2.4,H53&lt;16.472,G53&gt;=0.597,A53&gt;=6.25,A53&gt;=5.15,B53&lt;3.4),6,IF(AND(A53&lt;5.45,B53&gt;=3.85,A53&gt;=4.8,G53&lt;0.821,F53&lt;2,B53&gt;=3.4),1.3,IF(AND(A53&gt;=5.45,B53&gt;=3.85,A53&gt;=4.8,G53&lt;0.821,F53&lt;2,B53&gt;=3.4),1.45,IF(AND(H53&lt;14.273,G53&gt;=0.063,G53&lt;0.446,B53&lt;3.2,B53&gt;=2.75,A53&lt;5.15,B53&lt;3.4),1.5,IF(AND(H53&gt;=14.273,G53&gt;=0.063,G53&lt;0.446,B53&lt;3.2,B53&gt;=2.75,A53&lt;5.15,B53&lt;3.4),1.6,IF(AND(G53&gt;=0.572,A53&lt;5.95,G53&gt;=0.356,D53&lt;1.45,A53&lt;6.25,A53&gt;=5.15,B53&lt;3.4),3.9,IF(AND(G53&lt;0.827,B53&lt;2.9,G53&gt;=0.591,D53&gt;=1.45,A53&lt;6.25,A53&gt;=5.15,B53&lt;3.4),4.9,IF(AND(G53&gt;=0.827,B53&lt;2.9,G53&gt;=0.591,D53&gt;=1.45,A53&lt;6.25,A53&gt;=5.15,B53&lt;3.4),5.1,IF(AND(A53&gt;=7.2,B53&lt;3.05,D53&gt;=1.75,G53&lt;0.597,A53&gt;=6.25,A53&gt;=5.15,B53&lt;3.4),6.7,IF(AND(G53&lt;0.353,B53&gt;=3.05,D53&gt;=1.75,G53&lt;0.597,A53&gt;=6.25,A53&gt;=5.15,B53&lt;3.4),5.22,IF(AND(G53&gt;=0.353,B53&gt;=3.05,D53&gt;=1.75,G53&lt;0.597,A53&gt;=6.25,A53&gt;=5.15,B53&lt;3.4),5.65,IF(AND(A53&lt;6.55,D53&lt;2.4,H53&lt;16.472,G53&gt;=0.597,A53&gt;=6.25,A53&gt;=5.15,B53&lt;3.4),5.033,IF(AND(H53&lt;12.719,G53&lt;0.385,B53&lt;3.85,A53&gt;=4.8,G53&lt;0.821,F53&lt;2,B53&gt;=3.4),1.54,IF(AND(H53&gt;=12.719,G53&lt;0.385,B53&lt;3.85,A53&gt;=4.8,G53&lt;0.821,F53&lt;2,B53&gt;=3.4),1.3,IF(AND(B53&lt;3.6,G53&gt;=0.385,B53&lt;3.85,A53&gt;=4.8,G53&lt;0.821,F53&lt;2,B53&gt;=3.4),1.325,IF(AND(B53&gt;=3.6,G53&gt;=0.385,B53&lt;3.85,A53&gt;=4.8,G53&lt;0.821,F53&lt;2,B53&gt;=3.4),1.55,IF(AND(D53&lt;1.05,G53&lt;0.572,A53&lt;5.95,G53&gt;=0.356,D53&lt;1.45,A53&lt;6.25,A53&gt;=5.15,B53&lt;3.4),3.633,IF(AND(D53&gt;=2.15,A53&lt;7.2,B53&lt;3.05,D53&gt;=1.75,G53&lt;0.597,A53&gt;=6.25,A53&gt;=5.15,B53&lt;3.4),5.667,IF(AND(H53&lt;13.094,A53&gt;=6.55,D53&lt;2.4,H53&lt;16.472,G53&gt;=0.597,A53&gt;=6.25,A53&gt;=5.15,B53&lt;3.4),5.2,IF(AND(D53&lt;1.15,D53&gt;=1.05,G53&lt;0.572,A53&lt;5.95,G53&gt;=0.356,D53&lt;1.45,A53&lt;6.25,A53&gt;=5.15,B53&lt;3.4),3.8,IF(AND(D53&gt;=1.15,D53&gt;=1.05,G53&lt;0.572,A53&lt;5.95,G53&gt;=0.356,D53&lt;1.45,A53&lt;6.25,A53&gt;=5.15,B53&lt;3.4),3.9,IF(AND(G53&gt;=0.487,D53&lt;2.15,A53&lt;7.2,B53&lt;3.05,D53&gt;=1.75,G53&lt;0.597,A53&gt;=6.25,A53&gt;=5.15,B53&lt;3.4),5.8,IF(AND(A53&lt;6.8,H53&gt;=13.094,A53&gt;=6.55,D53&lt;2.4,H53&lt;16.472,G53&gt;=0.597,A53&gt;=6.25,A53&gt;=5.15,B53&lt;3.4),4.52,IF(AND(A53&gt;=6.8,H53&gt;=13.094,A53&gt;=6.55,D53&lt;2.4,H53&lt;16.472,G53&gt;=0.597,A53&gt;=6.25,A53&gt;=5.15,B53&lt;3.4),4.75,IF(AND(B53&lt;2.95,G53&lt;0.487,D53&lt;2.15,A53&lt;7.2,B53&lt;3.05,D53&gt;=1.75,G53&lt;0.597,A53&gt;=6.25,A53&gt;=5.15,B53&lt;3.4),5.6,IF(AND(B53&gt;=2.95,G53&lt;0.487,D53&lt;2.15,A53&lt;7.2,B53&lt;3.05,D53&gt;=1.75,G53&lt;0.597,A53&gt;=6.25,A53&gt;=5.15,B53&lt;3.4),5.5,"shouldnthappen")))))))))))))))))))))))))))))))))))))))</f>
        <v>4.75</v>
      </c>
      <c r="BB53" s="1" t="n">
        <f aca="false">IF(AND(A53&lt;4.35,B53&lt;3.25,F53&lt;1.5),1.1,IF(AND(H53&lt;14.005,A53&gt;=4.35,B53&lt;3.25,F53&lt;1.5),1.3,IF(AND(H53&gt;=14.005,A53&gt;=4.35,B53&lt;3.25,F53&lt;1.5),1.6,IF(AND(G53&gt;=0.905,A53&lt;5.15,B53&gt;=3.25,F53&lt;1.5),1.9,IF(AND(B53&lt;3.45,A53&gt;=5.15,B53&gt;=3.25,F53&lt;1.5),1.6,IF(AND(F53&gt;=2.5,D53&gt;=1.35,D53&lt;1.75,F53&gt;=1.5),4.867,IF(AND(A53&gt;=7.05,D53&gt;=2.05,D53&gt;=1.75,F53&gt;=1.5),6.35,IF(AND(D53&gt;=0.4,G53&lt;0.905,A53&lt;5.15,B53&gt;=3.25,F53&lt;1.5),1.65,IF(AND(B53&lt;3.6,B53&gt;=3.45,A53&gt;=5.15,B53&gt;=3.25,F53&lt;1.5),1.35,IF(AND(H53&lt;6.808,H53&lt;9.386,D53&lt;1.35,D53&lt;1.75,F53&gt;=1.5),4.05,IF(AND(H53&gt;=6.808,H53&lt;9.386,D53&lt;1.35,D53&lt;1.75,F53&gt;=1.5),3.46,IF(AND(B53&lt;2.45,F53&lt;2.5,D53&gt;=1.35,D53&lt;1.75,F53&gt;=1.5),4.5,IF(AND(H53&gt;=13.115,D53&lt;1.95,D53&lt;2.05,D53&gt;=1.75,F53&gt;=1.5),4.85,IF(AND(G53&lt;0.196,D53&gt;=1.95,D53&lt;2.05,D53&gt;=1.75,F53&gt;=1.5),6.7,IF(AND(G53&gt;=0.196,D53&gt;=1.95,D53&lt;2.05,D53&gt;=1.75,F53&gt;=1.5),5.12,IF(AND(H53&lt;10.925,D53&lt;0.4,G53&lt;0.905,A53&lt;5.15,B53&gt;=3.25,F53&lt;1.5),1.4,IF(AND(H53&gt;=10.925,D53&lt;0.4,G53&lt;0.905,A53&lt;5.15,B53&gt;=3.25,F53&lt;1.5),1.45,IF(AND(H53&lt;14.096,B53&gt;=3.6,B53&gt;=3.45,A53&gt;=5.15,B53&gt;=3.25,F53&lt;1.5),1.42,IF(AND(H53&gt;=14.096,B53&gt;=3.6,B53&gt;=3.45,A53&gt;=5.15,B53&gt;=3.25,F53&lt;1.5),1.7,IF(AND(B53&lt;2.45,D53&lt;1.15,H53&gt;=9.386,D53&lt;1.35,D53&lt;1.75,F53&gt;=1.5),3.6,IF(AND(B53&gt;=2.45,D53&lt;1.15,H53&gt;=9.386,D53&lt;1.35,D53&lt;1.75,F53&gt;=1.5),3.9,IF(AND(G53&lt;0.246,D53&gt;=1.15,H53&gt;=9.386,D53&lt;1.35,D53&lt;1.75,F53&gt;=1.5),4.4,IF(AND(B53&lt;2.75,B53&gt;=2.45,F53&lt;2.5,D53&gt;=1.35,D53&lt;1.75,F53&gt;=1.5),5.1,IF(AND(H53&lt;11.084,H53&lt;13.115,D53&lt;1.95,D53&lt;2.05,D53&gt;=1.75,F53&gt;=1.5),5.35,IF(AND(H53&gt;=11.084,H53&lt;13.115,D53&lt;1.95,D53&lt;2.05,D53&gt;=1.75,F53&gt;=1.5),5.7,IF(AND(H53&lt;15.52,D53&lt;2.25,A53&lt;7.05,D53&gt;=2.05,D53&gt;=1.75,F53&gt;=1.5),5.45,IF(AND(H53&gt;=15.52,D53&lt;2.25,A53&lt;7.05,D53&gt;=2.05,D53&gt;=1.75,F53&gt;=1.5),5.725,IF(AND(G53&gt;=0.775,D53&gt;=2.25,A53&lt;7.05,D53&gt;=2.05,D53&gt;=1.75,F53&gt;=1.5),5.2,IF(AND(D53&lt;1.25,G53&gt;=0.246,D53&gt;=1.15,H53&gt;=9.386,D53&lt;1.35,D53&lt;1.75,F53&gt;=1.5),4.05,IF(AND(A53&lt;5.85,B53&gt;=2.75,B53&gt;=2.45,F53&lt;2.5,D53&gt;=1.35,D53&lt;1.75,F53&gt;=1.5),4.5,IF(AND(B53&lt;3.3,G53&lt;0.775,D53&gt;=2.25,A53&lt;7.05,D53&gt;=2.05,D53&gt;=1.75,F53&gt;=1.5),5.64,IF(AND(B53&gt;=3.3,G53&lt;0.775,D53&gt;=2.25,A53&lt;7.05,D53&gt;=2.05,D53&gt;=1.75,F53&gt;=1.5),5.6,IF(AND(A53&lt;5.9,D53&gt;=1.25,G53&gt;=0.246,D53&gt;=1.15,H53&gt;=9.386,D53&lt;1.35,D53&lt;1.75,F53&gt;=1.5),4.2,IF(AND(A53&gt;=5.9,D53&gt;=1.25,G53&gt;=0.246,D53&gt;=1.15,H53&gt;=9.386,D53&lt;1.35,D53&lt;1.75,F53&gt;=1.5),4,IF(AND(G53&gt;=0.437,A53&gt;=5.85,B53&gt;=2.75,B53&gt;=2.45,F53&lt;2.5,D53&gt;=1.35,D53&lt;1.75,F53&gt;=1.5),4.75,IF(AND(H53&lt;9.446,G53&lt;0.437,A53&gt;=5.85,B53&gt;=2.75,B53&gt;=2.45,F53&lt;2.5,D53&gt;=1.35,D53&lt;1.75,F53&gt;=1.5),4.6,IF(AND(H53&gt;=9.446,G53&lt;0.437,A53&gt;=5.85,B53&gt;=2.75,B53&gt;=2.45,F53&lt;2.5,D53&gt;=1.35,D53&lt;1.75,F53&gt;=1.5),4.7,"shouldnthappen")))))))))))))))))))))))))))))))))))))</f>
        <v>4.75</v>
      </c>
      <c r="BC53" s="1" t="n">
        <f aca="false">IF(AND(G53&gt;=0.905,F53&lt;1.5),1.65,IF(AND(D53&gt;=0.45,G53&lt;0.905,F53&lt;1.5),1.65,IF(AND(A53&lt;5.15,D53&lt;1.55,F53&gt;=1.5),3.225,IF(AND(F53&gt;=2.5,A53&gt;=5.15,D53&lt;1.55,F53&gt;=1.5),5.05,IF(AND(H53&lt;5.767,A53&lt;7.05,D53&gt;=1.55,F53&gt;=1.5),4.5,IF(AND(D53&lt;1.7,A53&gt;=7.05,D53&gt;=1.55,F53&gt;=1.5),5.8,IF(AND(A53&gt;=5.3,G53&lt;0.207,D53&lt;0.45,G53&lt;0.905,F53&lt;1.5),1.3,IF(AND(D53&gt;=0.35,G53&gt;=0.207,D53&lt;0.45,G53&lt;0.905,F53&lt;1.5),1.5,IF(AND(G53&lt;0.155,D53&gt;=1.7,A53&gt;=7.05,D53&gt;=1.55,F53&gt;=1.5),6.7,IF(AND(G53&gt;=0.155,D53&gt;=1.7,A53&gt;=7.05,D53&gt;=1.55,F53&gt;=1.5),6.34,IF(AND(G53&lt;0.05,A53&lt;5.3,G53&lt;0.207,D53&lt;0.45,G53&lt;0.905,F53&lt;1.5),1.4,IF(AND(G53&gt;=0.05,A53&lt;5.3,G53&lt;0.207,D53&lt;0.45,G53&lt;0.905,F53&lt;1.5),1.5,IF(AND(A53&lt;4.5,D53&lt;0.35,G53&gt;=0.207,D53&lt;0.45,G53&lt;0.905,F53&lt;1.5),1.3,IF(AND(G53&lt;0.308,A53&lt;6.2,F53&lt;2.5,A53&gt;=5.15,D53&lt;1.55,F53&gt;=1.5),4.5,IF(AND(D53&lt;1.35,A53&gt;=6.2,F53&lt;2.5,A53&gt;=5.15,D53&lt;1.55,F53&gt;=1.5),4.367,IF(AND(D53&lt;1.85,A53&lt;6.15,H53&gt;=5.767,A53&lt;7.05,D53&gt;=1.55,F53&gt;=1.5),4.933,IF(AND(G53&gt;=0.558,A53&gt;=4.5,D53&lt;0.35,G53&gt;=0.207,D53&lt;0.45,G53&lt;0.905,F53&lt;1.5),1.5,IF(AND(H53&gt;=13.383,G53&gt;=0.308,A53&lt;6.2,F53&lt;2.5,A53&gt;=5.15,D53&lt;1.55,F53&gt;=1.5),4.7,IF(AND(H53&gt;=12.206,D53&gt;=1.35,A53&gt;=6.2,F53&lt;2.5,A53&gt;=5.15,D53&lt;1.55,F53&gt;=1.5),4.575,IF(AND(A53&lt;5.7,D53&gt;=1.85,A53&lt;6.15,H53&gt;=5.767,A53&lt;7.05,D53&gt;=1.55,F53&gt;=1.5),4.9,IF(AND(A53&gt;=5.7,D53&gt;=1.85,A53&lt;6.15,H53&gt;=5.767,A53&lt;7.05,D53&gt;=1.55,F53&gt;=1.5),5.1,IF(AND(G53&lt;0.079,G53&lt;0.364,A53&gt;=6.15,H53&gt;=5.767,A53&lt;7.05,D53&gt;=1.55,F53&gt;=1.5),5.6,IF(AND(G53&gt;=0.079,G53&lt;0.364,A53&gt;=6.15,H53&gt;=5.767,A53&lt;7.05,D53&gt;=1.55,F53&gt;=1.5),5.25,IF(AND(G53&gt;=0.447,G53&lt;0.558,A53&gt;=4.5,D53&lt;0.35,G53&gt;=0.207,D53&lt;0.45,G53&lt;0.905,F53&lt;1.5),1.3,IF(AND(B53&gt;=2.95,H53&lt;13.383,G53&gt;=0.308,A53&lt;6.2,F53&lt;2.5,A53&gt;=5.15,D53&lt;1.55,F53&gt;=1.5),4.6,IF(AND(B53&lt;2.65,H53&lt;12.206,D53&gt;=1.35,A53&gt;=6.2,F53&lt;2.5,A53&gt;=5.15,D53&lt;1.55,F53&gt;=1.5),4.9,IF(AND(D53&lt;2.45,A53&lt;6.6,G53&gt;=0.364,A53&gt;=6.15,H53&gt;=5.767,A53&lt;7.05,D53&gt;=1.55,F53&gt;=1.5),5.6,IF(AND(D53&gt;=2.45,A53&lt;6.6,G53&gt;=0.364,A53&gt;=6.15,H53&gt;=5.767,A53&lt;7.05,D53&gt;=1.55,F53&gt;=1.5),6,IF(AND(H53&lt;12.921,A53&gt;=6.6,G53&gt;=0.364,A53&gt;=6.15,H53&gt;=5.767,A53&lt;7.05,D53&gt;=1.55,F53&gt;=1.5),5.725,IF(AND(H53&gt;=12.921,A53&gt;=6.6,G53&gt;=0.364,A53&gt;=6.15,H53&gt;=5.767,A53&lt;7.05,D53&gt;=1.55,F53&gt;=1.5),5.367,IF(AND(B53&lt;3.15,G53&lt;0.447,G53&lt;0.558,A53&gt;=4.5,D53&lt;0.35,G53&gt;=0.207,D53&lt;0.45,G53&lt;0.905,F53&lt;1.5),1.5,IF(AND(B53&gt;=3.15,G53&lt;0.447,G53&lt;0.558,A53&gt;=4.5,D53&lt;0.35,G53&gt;=0.207,D53&lt;0.45,G53&lt;0.905,F53&lt;1.5),1.36,IF(AND(B53&gt;=2.85,B53&lt;2.95,H53&lt;13.383,G53&gt;=0.308,A53&lt;6.2,F53&lt;2.5,A53&gt;=5.15,D53&lt;1.55,F53&gt;=1.5),3.6,IF(AND(H53&lt;9.446,B53&gt;=2.65,H53&lt;12.206,D53&gt;=1.35,A53&gt;=6.2,F53&lt;2.5,A53&gt;=5.15,D53&lt;1.55,F53&gt;=1.5),4.6,IF(AND(H53&gt;=9.446,B53&gt;=2.65,H53&lt;12.206,D53&gt;=1.35,A53&gt;=6.2,F53&lt;2.5,A53&gt;=5.15,D53&lt;1.55,F53&gt;=1.5),4.7,IF(AND(D53&lt;1.2,B53&lt;2.85,B53&lt;2.95,H53&lt;13.383,G53&gt;=0.308,A53&lt;6.2,F53&lt;2.5,A53&gt;=5.15,D53&lt;1.55,F53&gt;=1.5),3.75,IF(AND(G53&lt;0.356,D53&gt;=1.2,B53&lt;2.85,B53&lt;2.95,H53&lt;13.383,G53&gt;=0.308,A53&lt;6.2,F53&lt;2.5,A53&gt;=5.15,D53&lt;1.55,F53&gt;=1.5),4.2,IF(AND(G53&gt;=0.356,D53&gt;=1.2,B53&lt;2.85,B53&lt;2.95,H53&lt;13.383,G53&gt;=0.308,A53&lt;6.2,F53&lt;2.5,A53&gt;=5.15,D53&lt;1.55,F53&gt;=1.5),3.96,"shouldnthappen"))))))))))))))))))))))))))))))))))))))</f>
        <v>4.575</v>
      </c>
      <c r="BD53" s="1" t="n">
        <f aca="false">IF(AND(B53&lt;2.7,A53&lt;5.3,B53&lt;3.15),3.42,IF(AND(F53&lt;2.5,A53&gt;=5.85,B53&gt;=3.15),4.7,IF(AND(A53&lt;4.35,B53&gt;=2.7,A53&lt;5.3,B53&lt;3.15),1.1,IF(AND(A53&gt;=4.35,B53&gt;=2.7,A53&lt;5.3,B53&lt;3.15),1.42,IF(AND(A53&gt;=7.05,F53&gt;=2.5,A53&gt;=5.3,B53&lt;3.15),6.067,IF(AND(D53&gt;=0.45,A53&lt;5.05,A53&lt;5.85,B53&gt;=3.15),1.6,IF(AND(B53&lt;3.35,A53&gt;=5.05,A53&lt;5.85,B53&gt;=3.15),1.7,IF(AND(A53&gt;=6.85,F53&gt;=2.5,A53&gt;=5.85,B53&gt;=3.15),6.22,IF(AND(D53&lt;1.25,D53&lt;1.35,F53&lt;2.5,A53&gt;=5.3,B53&lt;3.15),4.033,IF(AND(D53&gt;=1.25,D53&lt;1.35,F53&lt;2.5,A53&gt;=5.3,B53&lt;3.15),4.233,IF(AND(A53&lt;6.05,D53&gt;=1.35,F53&lt;2.5,A53&gt;=5.3,B53&lt;3.15),5.1,IF(AND(H53&gt;=13.29,A53&lt;7.05,F53&gt;=2.5,A53&gt;=5.3,B53&lt;3.15),4.96,IF(AND(G53&gt;=0.858,D53&lt;0.45,A53&lt;5.05,A53&lt;5.85,B53&gt;=3.15),1.3,IF(AND(D53&gt;=0.35,B53&gt;=3.35,A53&gt;=5.05,A53&lt;5.85,B53&gt;=3.15),1.4,IF(AND(B53&lt;3.25,A53&lt;6.85,F53&gt;=2.5,A53&gt;=5.85,B53&gt;=3.15),5.233,IF(AND(A53&gt;=6.8,A53&gt;=6.05,D53&gt;=1.35,F53&lt;2.5,A53&gt;=5.3,B53&lt;3.15),4.9,IF(AND(G53&gt;=0.622,H53&lt;13.29,A53&lt;7.05,F53&gt;=2.5,A53&gt;=5.3,B53&lt;3.15),5.067,IF(AND(H53&lt;8.834,G53&lt;0.858,D53&lt;0.45,A53&lt;5.05,A53&lt;5.85,B53&gt;=3.15),1.4,IF(AND(G53&lt;0.774,B53&gt;=3.25,A53&lt;6.85,F53&gt;=2.5,A53&gt;=5.85,B53&gt;=3.15),5.8,IF(AND(G53&gt;=0.774,B53&gt;=3.25,A53&lt;6.85,F53&gt;=2.5,A53&gt;=5.85,B53&gt;=3.15),5.4,IF(AND(H53&gt;=12.206,A53&lt;6.8,A53&gt;=6.05,D53&gt;=1.35,F53&lt;2.5,A53&gt;=5.3,B53&lt;3.15),4.5,IF(AND(G53&gt;=0.439,G53&lt;0.622,H53&lt;13.29,A53&lt;7.05,F53&gt;=2.5,A53&gt;=5.3,B53&lt;3.15),5.667,IF(AND(G53&lt;0.227,H53&gt;=8.834,G53&lt;0.858,D53&lt;0.45,A53&lt;5.05,A53&lt;5.85,B53&gt;=3.15),1.4,IF(AND(G53&gt;=0.227,H53&gt;=8.834,G53&lt;0.858,D53&lt;0.45,A53&lt;5.05,A53&lt;5.85,B53&gt;=3.15),1.3,IF(AND(G53&gt;=0.934,B53&lt;3.75,D53&lt;0.35,B53&gt;=3.35,A53&gt;=5.05,A53&lt;5.85,B53&gt;=3.15),1.7,IF(AND(G53&lt;0.823,B53&gt;=3.75,D53&lt;0.35,B53&gt;=3.35,A53&gt;=5.05,A53&lt;5.85,B53&gt;=3.15),1.55,IF(AND(G53&gt;=0.823,B53&gt;=3.75,D53&lt;0.35,B53&gt;=3.35,A53&gt;=5.05,A53&lt;5.85,B53&gt;=3.15),1.5,IF(AND(A53&lt;6.2,H53&lt;12.206,A53&lt;6.8,A53&gt;=6.05,D53&gt;=1.35,F53&lt;2.5,A53&gt;=5.3,B53&lt;3.15),4.6,IF(AND(A53&gt;=6.2,H53&lt;12.206,A53&lt;6.8,A53&gt;=6.05,D53&gt;=1.35,F53&lt;2.5,A53&gt;=5.3,B53&lt;3.15),4.74,IF(AND(H53&gt;=10.667,G53&lt;0.439,G53&lt;0.622,H53&lt;13.29,A53&lt;7.05,F53&gt;=2.5,A53&gt;=5.3,B53&lt;3.15),5.6,IF(AND(H53&lt;13.67,G53&lt;0.934,B53&lt;3.75,D53&lt;0.35,B53&gt;=3.35,A53&gt;=5.05,A53&lt;5.85,B53&gt;=3.15),1.48,IF(AND(H53&gt;=13.67,G53&lt;0.934,B53&lt;3.75,D53&lt;0.35,B53&gt;=3.35,A53&gt;=5.05,A53&lt;5.85,B53&gt;=3.15),1.3,IF(AND(G53&lt;0.301,H53&lt;10.667,G53&lt;0.439,G53&lt;0.622,H53&lt;13.29,A53&lt;7.05,F53&gt;=2.5,A53&gt;=5.3,B53&lt;3.15),5.2,IF(AND(G53&gt;=0.301,H53&lt;10.667,G53&lt;0.439,G53&lt;0.622,H53&lt;13.29,A53&lt;7.05,F53&gt;=2.5,A53&gt;=5.3,B53&lt;3.15),5.067,"shouldnthappen"))))))))))))))))))))))))))))))))))</f>
        <v>4.7</v>
      </c>
      <c r="BE53" s="1" t="n">
        <f aca="false">IF(AND(B53&gt;=3.85,A53&gt;=5.05,F53&lt;1.5),1.4,IF(AND(A53&lt;5.25,A53&lt;5.75,F53&gt;=1.5),3.15,IF(AND(A53&lt;4.95,B53&lt;3.15,A53&lt;5.05,F53&lt;1.5),1.46,IF(AND(A53&gt;=4.95,B53&lt;3.15,A53&lt;5.05,F53&lt;1.5),1.6,IF(AND(H53&lt;8.834,B53&gt;=3.15,A53&lt;5.05,F53&lt;1.5),1.4,IF(AND(D53&lt;0.25,B53&lt;3.85,A53&gt;=5.05,F53&lt;1.5),1.48,IF(AND(D53&gt;=0.25,B53&lt;3.85,A53&gt;=5.05,F53&lt;1.5),1.7,IF(AND(F53&gt;=2.5,A53&gt;=5.25,A53&lt;5.75,F53&gt;=1.5),4.9,IF(AND(H53&lt;12.45,H53&gt;=8.834,B53&gt;=3.15,A53&lt;5.05,F53&lt;1.5),1.25,IF(AND(H53&gt;=12.45,H53&gt;=8.834,B53&gt;=3.15,A53&lt;5.05,F53&lt;1.5),1.32,IF(AND(G53&lt;0.283,F53&lt;2.5,A53&gt;=5.25,A53&lt;5.75,F53&gt;=1.5),4.3,IF(AND(H53&lt;6.712,H53&lt;11.275,D53&lt;1.55,A53&gt;=5.75,F53&gt;=1.5),5,IF(AND(H53&lt;13.101,H53&gt;=11.275,D53&lt;1.55,A53&gt;=5.75,F53&gt;=1.5),3.933,IF(AND(H53&gt;=13.101,H53&gt;=11.275,D53&lt;1.55,A53&gt;=5.75,F53&gt;=1.5),4.5,IF(AND(A53&gt;=7.3,D53&lt;2.45,D53&gt;=1.55,A53&gt;=5.75,F53&gt;=1.5),6.7,IF(AND(B53&lt;3.45,D53&gt;=2.45,D53&gt;=1.55,A53&gt;=5.75,F53&gt;=1.5),5.925,IF(AND(B53&gt;=3.45,D53&gt;=2.45,D53&gt;=1.55,A53&gt;=5.75,F53&gt;=1.5),6.1,IF(AND(B53&gt;=2.8,G53&gt;=0.283,F53&lt;2.5,A53&gt;=5.25,A53&lt;5.75,F53&gt;=1.5),4.2,IF(AND(D53&lt;1.35,H53&gt;=6.712,H53&lt;11.275,D53&lt;1.55,A53&gt;=5.75,F53&gt;=1.5),4.35,IF(AND(D53&lt;1.05,B53&lt;2.8,G53&gt;=0.283,F53&lt;2.5,A53&gt;=5.25,A53&lt;5.75,F53&gt;=1.5),3.567,IF(AND(D53&gt;=1.05,B53&lt;2.8,G53&gt;=0.283,F53&lt;2.5,A53&gt;=5.25,A53&lt;5.75,F53&gt;=1.5),3.925,IF(AND(B53&lt;2.65,D53&gt;=1.35,H53&gt;=6.712,H53&lt;11.275,D53&lt;1.55,A53&gt;=5.75,F53&gt;=1.5),4.9,IF(AND(B53&gt;=2.65,D53&gt;=1.35,H53&gt;=6.712,H53&lt;11.275,D53&lt;1.55,A53&gt;=5.75,F53&gt;=1.5),4.625,IF(AND(H53&gt;=14.683,G53&gt;=0.628,A53&lt;7.3,D53&lt;2.45,D53&gt;=1.55,A53&gt;=5.75,F53&gt;=1.5),5.4,IF(AND(D53&lt;1.95,H53&lt;8.884,G53&lt;0.628,A53&lt;7.3,D53&lt;2.45,D53&gt;=1.55,A53&gt;=5.75,F53&gt;=1.5),5.1,IF(AND(D53&gt;=1.95,H53&lt;8.884,G53&lt;0.628,A53&lt;7.3,D53&lt;2.45,D53&gt;=1.55,A53&gt;=5.75,F53&gt;=1.5),5.22,IF(AND(A53&lt;6.05,H53&gt;=8.884,G53&lt;0.628,A53&lt;7.3,D53&lt;2.45,D53&gt;=1.55,A53&gt;=5.75,F53&gt;=1.5),5.1,IF(AND(G53&lt;0.817,H53&lt;14.683,G53&gt;=0.628,A53&lt;7.3,D53&lt;2.45,D53&gt;=1.55,A53&gt;=5.75,F53&gt;=1.5),4.967,IF(AND(G53&gt;=0.817,H53&lt;14.683,G53&gt;=0.628,A53&lt;7.3,D53&lt;2.45,D53&gt;=1.55,A53&gt;=5.75,F53&gt;=1.5),5.1,IF(AND(H53&lt;9.637,A53&gt;=6.05,H53&gt;=8.884,G53&lt;0.628,A53&lt;7.3,D53&lt;2.45,D53&gt;=1.55,A53&gt;=5.75,F53&gt;=1.5),5.9,IF(AND(D53&lt;1.85,H53&gt;=9.637,A53&gt;=6.05,H53&gt;=8.884,G53&lt;0.628,A53&lt;7.3,D53&lt;2.45,D53&gt;=1.55,A53&gt;=5.75,F53&gt;=1.5),5.733,IF(AND(G53&gt;=0.388,D53&gt;=1.85,H53&gt;=9.637,A53&gt;=6.05,H53&gt;=8.884,G53&lt;0.628,A53&lt;7.3,D53&lt;2.45,D53&gt;=1.55,A53&gt;=5.75,F53&gt;=1.5),5.64,IF(AND(B53&lt;2.95,G53&lt;0.388,D53&gt;=1.85,H53&gt;=9.637,A53&gt;=6.05,H53&gt;=8.884,G53&lt;0.628,A53&lt;7.3,D53&lt;2.45,D53&gt;=1.55,A53&gt;=5.75,F53&gt;=1.5),5.5,IF(AND(B53&gt;=2.95,G53&lt;0.388,D53&gt;=1.85,H53&gt;=9.637,A53&gt;=6.05,H53&gt;=8.884,G53&lt;0.628,A53&lt;7.3,D53&lt;2.45,D53&gt;=1.55,A53&gt;=5.75,F53&gt;=1.5),5.333,"shouldnthappen"))))))))))))))))))))))))))))))))))</f>
        <v>4.5</v>
      </c>
      <c r="BF53" s="1" t="n">
        <f aca="false">IF(AND(D53&gt;=0.35,F53&lt;1.5),1.65,IF(AND(H53&gt;=16.227,D53&gt;=1.55,F53&gt;=1.5),6.533,IF(AND(A53&gt;=5.45,G53&lt;0.174,D53&lt;0.35,F53&lt;1.5),1.7,IF(AND(D53&lt;0.15,G53&gt;=0.174,D53&lt;0.35,F53&lt;1.5),1.38,IF(AND(D53&gt;=1.15,D53&lt;1.25,D53&lt;1.55,F53&gt;=1.5),3.967,IF(AND(H53&lt;8.376,A53&lt;5.45,G53&lt;0.174,D53&lt;0.35,F53&lt;1.5),1.4,IF(AND(H53&gt;=8.376,A53&lt;5.45,G53&lt;0.174,D53&lt;0.35,F53&lt;1.5),1.5,IF(AND(B53&lt;3.1,D53&gt;=0.15,G53&gt;=0.174,D53&lt;0.35,F53&lt;1.5),1.475,IF(AND(H53&lt;10.258,D53&lt;1.15,D53&lt;1.25,D53&lt;1.55,F53&gt;=1.5),3.24,IF(AND(H53&gt;=10.258,D53&lt;1.15,D53&lt;1.25,D53&lt;1.55,F53&gt;=1.5),3.875,IF(AND(F53&gt;=2.5,H53&lt;10.927,D53&gt;=1.25,D53&lt;1.55,F53&gt;=1.5),5.05,IF(AND(D53&lt;1.35,H53&gt;=10.927,D53&gt;=1.25,D53&lt;1.55,F53&gt;=1.5),4.25,IF(AND(A53&gt;=6.95,D53&lt;1.75,H53&lt;16.227,D53&gt;=1.55,F53&gt;=1.5),5.8,IF(AND(B53&lt;3.3,B53&gt;=3.1,D53&gt;=0.15,G53&gt;=0.174,D53&lt;0.35,F53&lt;1.5),1.3,IF(AND(H53&lt;12.278,D53&gt;=1.35,H53&gt;=10.927,D53&gt;=1.25,D53&lt;1.55,F53&gt;=1.5),4.9,IF(AND(G53&lt;0.226,A53&lt;6.95,D53&lt;1.75,H53&lt;16.227,D53&gt;=1.55,F53&gt;=1.5),5,IF(AND(G53&gt;=0.226,A53&lt;6.95,D53&lt;1.75,H53&lt;16.227,D53&gt;=1.55,F53&gt;=1.5),4.62,IF(AND(H53&lt;9.35,B53&lt;2.95,D53&gt;=1.75,H53&lt;16.227,D53&gt;=1.55,F53&gt;=1.5),6.3,IF(AND(H53&gt;=9.35,B53&lt;2.95,D53&gt;=1.75,H53&lt;16.227,D53&gt;=1.55,F53&gt;=1.5),5.58,IF(AND(A53&lt;5.05,B53&gt;=3.3,B53&gt;=3.1,D53&gt;=0.15,G53&gt;=0.174,D53&lt;0.35,F53&lt;1.5),1.35,IF(AND(A53&gt;=5.05,B53&gt;=3.3,B53&gt;=3.1,D53&gt;=0.15,G53&gt;=0.174,D53&lt;0.35,F53&lt;1.5),1.46,IF(AND(B53&lt;2.8,A53&lt;5.65,F53&lt;2.5,H53&lt;10.927,D53&gt;=1.25,D53&lt;1.55,F53&gt;=1.5),4.075,IF(AND(B53&gt;=2.8,A53&lt;5.65,F53&lt;2.5,H53&lt;10.927,D53&gt;=1.25,D53&lt;1.55,F53&gt;=1.5),3.933,IF(AND(A53&lt;6.25,A53&gt;=5.65,F53&lt;2.5,H53&lt;10.927,D53&gt;=1.25,D53&lt;1.55,F53&gt;=1.5),4.533,IF(AND(A53&gt;=6.25,A53&gt;=5.65,F53&lt;2.5,H53&lt;10.927,D53&gt;=1.25,D53&lt;1.55,F53&gt;=1.5),4.3,IF(AND(A53&lt;6.5,H53&gt;=12.278,D53&gt;=1.35,H53&gt;=10.927,D53&gt;=1.25,D53&lt;1.55,F53&gt;=1.5),4.55,IF(AND(A53&gt;=6.5,H53&gt;=12.278,D53&gt;=1.35,H53&gt;=10.927,D53&gt;=1.25,D53&lt;1.55,F53&gt;=1.5),4.775,IF(AND(H53&lt;9.884,D53&lt;2.1,B53&gt;=2.95,D53&gt;=1.75,H53&lt;16.227,D53&gt;=1.55,F53&gt;=1.5),5.5,IF(AND(H53&gt;=9.884,D53&lt;2.1,B53&gt;=2.95,D53&gt;=1.75,H53&lt;16.227,D53&gt;=1.55,F53&gt;=1.5),5.1,IF(AND(H53&lt;10.393,D53&gt;=2.1,B53&gt;=2.95,D53&gt;=1.75,H53&lt;16.227,D53&gt;=1.55,F53&gt;=1.5),5.74,IF(AND(D53&lt;2.25,H53&gt;=10.393,D53&gt;=2.1,B53&gt;=2.95,D53&gt;=1.75,H53&lt;16.227,D53&gt;=1.55,F53&gt;=1.5),5.8,IF(AND(D53&gt;=2.25,H53&gt;=10.393,D53&gt;=2.1,B53&gt;=2.95,D53&gt;=1.75,H53&lt;16.227,D53&gt;=1.55,F53&gt;=1.5),5.4,"shouldnthappen"))))))))))))))))))))))))))))))))</f>
        <v>4.775</v>
      </c>
      <c r="BG53" s="1" t="n">
        <f aca="false">IF(AND(G53&lt;0.096,A53&lt;5.45),2.95,IF(AND(F53&gt;=1.5,G53&gt;=0.096,A53&lt;5.45),3,IF(AND(D53&lt;0.6,A53&lt;5.9,A53&gt;=5.45),1.4,IF(AND(F53&gt;=2.5,D53&gt;=0.6,A53&lt;5.9,A53&gt;=5.45),5.1,IF(AND(A53&lt;7.45,A53&gt;=7.05,A53&gt;=5.9,A53&gt;=5.45),6.167,IF(AND(B53&gt;=3.55,G53&lt;0.587,F53&lt;1.5,G53&gt;=0.096,A53&lt;5.45),1,IF(AND(A53&lt;5.05,G53&gt;=0.587,F53&lt;1.5,G53&gt;=0.096,A53&lt;5.45),1.35,IF(AND(B53&lt;2.75,D53&lt;1.7,A53&lt;7.05,A53&gt;=5.9,A53&gt;=5.45),4.9,IF(AND(A53&lt;6.2,D53&gt;=1.7,A53&lt;7.05,A53&gt;=5.9,A53&gt;=5.45),4.833,IF(AND(H53&lt;17.32,A53&gt;=7.45,A53&gt;=7.05,A53&gt;=5.9,A53&gt;=5.45),6.68,IF(AND(H53&gt;=17.32,A53&gt;=7.45,A53&gt;=7.05,A53&gt;=5.9,A53&gt;=5.45),6.4,IF(AND(G53&lt;0.161,B53&lt;3.55,G53&lt;0.587,F53&lt;1.5,G53&gt;=0.096,A53&lt;5.45),1.5,IF(AND(H53&lt;11.016,A53&gt;=5.05,G53&gt;=0.587,F53&lt;1.5,G53&gt;=0.096,A53&lt;5.45),1.633,IF(AND(H53&lt;11.001,G53&lt;0.372,F53&lt;2.5,D53&gt;=0.6,A53&lt;5.9,A53&gt;=5.45),4.133,IF(AND(H53&gt;=11.001,G53&lt;0.372,F53&lt;2.5,D53&gt;=0.6,A53&lt;5.9,A53&gt;=5.45),4.3,IF(AND(H53&lt;6.808,G53&gt;=0.372,F53&lt;2.5,D53&gt;=0.6,A53&lt;5.9,A53&gt;=5.45),4,IF(AND(A53&gt;=6.75,B53&gt;=2.75,D53&lt;1.7,A53&lt;7.05,A53&gt;=5.9,A53&gt;=5.45),4.84,IF(AND(H53&lt;12.467,G53&gt;=0.161,B53&lt;3.55,G53&lt;0.587,F53&lt;1.5,G53&gt;=0.096,A53&lt;5.45),1.3,IF(AND(D53&lt;0.25,H53&gt;=11.016,A53&gt;=5.05,G53&gt;=0.587,F53&lt;1.5,G53&gt;=0.096,A53&lt;5.45),1.52,IF(AND(D53&gt;=0.25,H53&gt;=11.016,A53&gt;=5.05,G53&gt;=0.587,F53&lt;1.5,G53&gt;=0.096,A53&lt;5.45),1.5,IF(AND(H53&lt;11.218,H53&gt;=6.808,G53&gt;=0.372,F53&lt;2.5,D53&gt;=0.6,A53&lt;5.9,A53&gt;=5.45),3.7,IF(AND(H53&gt;=11.218,H53&gt;=6.808,G53&gt;=0.372,F53&lt;2.5,D53&gt;=0.6,A53&lt;5.9,A53&gt;=5.45),3.9,IF(AND(B53&lt;2.95,A53&lt;6.75,B53&gt;=2.75,D53&lt;1.7,A53&lt;7.05,A53&gt;=5.9,A53&gt;=5.45),4.2,IF(AND(B53&gt;=2.95,A53&lt;6.75,B53&gt;=2.75,D53&lt;1.7,A53&lt;7.05,A53&gt;=5.9,A53&gt;=5.45),4.6,IF(AND(D53&gt;=2.45,A53&lt;6.85,A53&gt;=6.2,D53&gt;=1.7,A53&lt;7.05,A53&gt;=5.9,A53&gt;=5.45),5.9,IF(AND(G53&lt;0.312,A53&gt;=6.85,A53&gt;=6.2,D53&gt;=1.7,A53&lt;7.05,A53&gt;=5.9,A53&gt;=5.45),5.1,IF(AND(G53&gt;=0.312,A53&gt;=6.85,A53&gt;=6.2,D53&gt;=1.7,A53&lt;7.05,A53&gt;=5.9,A53&gt;=5.45),5.4,IF(AND(G53&lt;0.251,H53&gt;=12.467,G53&gt;=0.161,B53&lt;3.55,G53&lt;0.587,F53&lt;1.5,G53&gt;=0.096,A53&lt;5.45),1.35,IF(AND(G53&gt;=0.251,H53&gt;=12.467,G53&gt;=0.161,B53&lt;3.55,G53&lt;0.587,F53&lt;1.5,G53&gt;=0.096,A53&lt;5.45),1.467,IF(AND(G53&gt;=0.628,D53&lt;2.45,A53&lt;6.85,A53&gt;=6.2,D53&gt;=1.7,A53&lt;7.05,A53&gt;=5.9,A53&gt;=5.45),5.1,IF(AND(A53&gt;=6.75,G53&lt;0.628,D53&lt;2.45,A53&lt;6.85,A53&gt;=6.2,D53&gt;=1.7,A53&lt;7.05,A53&gt;=5.9,A53&gt;=5.45),5.9,IF(AND(H53&lt;11.824,A53&lt;6.75,G53&lt;0.628,D53&lt;2.45,A53&lt;6.85,A53&gt;=6.2,D53&gt;=1.7,A53&lt;7.05,A53&gt;=5.9,A53&gt;=5.45),5.44,IF(AND(H53&lt;14.378,H53&gt;=11.824,A53&lt;6.75,G53&lt;0.628,D53&lt;2.45,A53&lt;6.85,A53&gt;=6.2,D53&gt;=1.7,A53&lt;7.05,A53&gt;=5.9,A53&gt;=5.45),5.6,IF(AND(H53&gt;=14.378,H53&gt;=11.824,A53&lt;6.75,G53&lt;0.628,D53&lt;2.45,A53&lt;6.85,A53&gt;=6.2,D53&gt;=1.7,A53&lt;7.05,A53&gt;=5.9,A53&gt;=5.45),5.8,"shouldnthappen"))))))))))))))))))))))))))))))))))</f>
        <v>4.84</v>
      </c>
      <c r="BH53" s="1" t="n">
        <f aca="false">IF(AND(G53&gt;=0.905,F53&lt;1.5),1.8,IF(AND(H53&lt;5.523,G53&lt;0.905,F53&lt;1.5),1,IF(AND(D53&gt;=0.4,H53&gt;=5.523,G53&lt;0.905,F53&lt;1.5),1.7,IF(AND(G53&gt;=0.878,D53&lt;1.35,F53&lt;2.5,F53&gt;=1.5),4.4,IF(AND(A53&lt;5.4,D53&gt;=1.35,F53&lt;2.5,F53&gt;=1.5),3.9,IF(AND(G53&lt;0.177,B53&lt;3.15,F53&gt;=2.5,F53&gt;=1.5),6.15,IF(AND(H53&lt;10.393,B53&gt;=3.15,F53&gt;=2.5,F53&gt;=1.5),5.94,IF(AND(H53&gt;=10.393,B53&gt;=3.15,F53&gt;=2.5,F53&gt;=1.5),5.467,IF(AND(D53&gt;=1.25,G53&lt;0.878,D53&lt;1.35,F53&lt;2.5,F53&gt;=1.5),4.18,IF(AND(G53&gt;=0.709,A53&gt;=5.4,D53&gt;=1.35,F53&lt;2.5,F53&gt;=1.5),4.9,IF(AND(B53&lt;2.6,G53&gt;=0.177,B53&lt;3.15,F53&gt;=2.5,F53&gt;=1.5),4.8,IF(AND(A53&lt;4.35,A53&lt;5.05,D53&lt;0.4,H53&gt;=5.523,G53&lt;0.905,F53&lt;1.5),1.1,IF(AND(A53&gt;=5.6,A53&gt;=5.05,D53&lt;0.4,H53&gt;=5.523,G53&lt;0.905,F53&lt;1.5),1.7,IF(AND(D53&lt;1.05,D53&lt;1.25,G53&lt;0.878,D53&lt;1.35,F53&lt;2.5,F53&gt;=1.5),3.6,IF(AND(D53&gt;=1.55,G53&lt;0.709,A53&gt;=5.4,D53&gt;=1.35,F53&lt;2.5,F53&gt;=1.5),4.975,IF(AND(D53&lt;1.7,B53&gt;=2.6,G53&gt;=0.177,B53&lt;3.15,F53&gt;=2.5,F53&gt;=1.5),5.8,IF(AND(B53&lt;3.15,A53&gt;=4.35,A53&lt;5.05,D53&lt;0.4,H53&gt;=5.523,G53&lt;0.905,F53&lt;1.5),1.46,IF(AND(A53&gt;=5.45,A53&lt;5.6,A53&gt;=5.05,D53&lt;0.4,H53&gt;=5.523,G53&lt;0.905,F53&lt;1.5),1.35,IF(AND(H53&lt;10.974,D53&gt;=1.05,D53&lt;1.25,G53&lt;0.878,D53&lt;1.35,F53&lt;2.5,F53&gt;=1.5),3.8,IF(AND(H53&gt;=13.654,D53&lt;1.55,G53&lt;0.709,A53&gt;=5.4,D53&gt;=1.35,F53&lt;2.5,F53&gt;=1.5),4.725,IF(AND(A53&lt;4.5,B53&gt;=3.15,A53&gt;=4.35,A53&lt;5.05,D53&lt;0.4,H53&gt;=5.523,G53&lt;0.905,F53&lt;1.5),1.3,IF(AND(G53&lt;0.676,A53&lt;5.45,A53&lt;5.6,A53&gt;=5.05,D53&lt;0.4,H53&gt;=5.523,G53&lt;0.905,F53&lt;1.5),1.5,IF(AND(G53&gt;=0.676,A53&lt;5.45,A53&lt;5.6,A53&gt;=5.05,D53&lt;0.4,H53&gt;=5.523,G53&lt;0.905,F53&lt;1.5),1.55,IF(AND(A53&lt;5.7,H53&gt;=10.974,D53&gt;=1.05,D53&lt;1.25,G53&lt;0.878,D53&lt;1.35,F53&lt;2.5,F53&gt;=1.5),3.9,IF(AND(A53&gt;=5.7,H53&gt;=10.974,D53&gt;=1.05,D53&lt;1.25,G53&lt;0.878,D53&lt;1.35,F53&lt;2.5,F53&gt;=1.5),3.933,IF(AND(G53&gt;=0.644,H53&lt;13.654,D53&lt;1.55,G53&lt;0.709,A53&gt;=5.4,D53&gt;=1.35,F53&lt;2.5,F53&gt;=1.5),4.4,IF(AND(B53&lt;2.9,A53&lt;6.2,D53&gt;=1.7,B53&gt;=2.6,G53&gt;=0.177,B53&lt;3.15,F53&gt;=2.5,F53&gt;=1.5),5.02,IF(AND(B53&gt;=2.9,A53&lt;6.2,D53&gt;=1.7,B53&gt;=2.6,G53&gt;=0.177,B53&lt;3.15,F53&gt;=2.5,F53&gt;=1.5),4.8,IF(AND(D53&lt;2.2,A53&gt;=6.2,D53&gt;=1.7,B53&gt;=2.6,G53&gt;=0.177,B53&lt;3.15,F53&gt;=2.5,F53&gt;=1.5),5.325,IF(AND(D53&gt;=2.2,A53&gt;=6.2,D53&gt;=1.7,B53&gt;=2.6,G53&gt;=0.177,B53&lt;3.15,F53&gt;=2.5,F53&gt;=1.5),5.1,IF(AND(D53&lt;0.25,A53&gt;=4.5,B53&gt;=3.15,A53&gt;=4.35,A53&lt;5.05,D53&lt;0.4,H53&gt;=5.523,G53&lt;0.905,F53&lt;1.5),1.357,IF(AND(D53&gt;=0.25,A53&gt;=4.5,B53&gt;=3.15,A53&gt;=4.35,A53&lt;5.05,D53&lt;0.4,H53&gt;=5.523,G53&lt;0.905,F53&lt;1.5),1.333,IF(AND(H53&lt;10.723,G53&lt;0.644,H53&lt;13.654,D53&lt;1.55,G53&lt;0.709,A53&gt;=5.4,D53&gt;=1.35,F53&lt;2.5,F53&gt;=1.5),4.6,IF(AND(H53&gt;=10.723,G53&lt;0.644,H53&lt;13.654,D53&lt;1.55,G53&lt;0.709,A53&gt;=5.4,D53&gt;=1.35,F53&lt;2.5,F53&gt;=1.5),4.5,"shouldnthappen"))))))))))))))))))))))))))))))))))</f>
        <v>4.725</v>
      </c>
      <c r="BI53" s="1" t="n">
        <f aca="false">IF(AND(D53&gt;=0.8,A53&lt;5.45),3.9,IF(AND(D53&gt;=0.45,D53&lt;0.8,A53&lt;5.45),1.66,IF(AND(H53&lt;16.447,B53&gt;=3.45,A53&gt;=5.45),1.525,IF(AND(H53&gt;=16.447,B53&gt;=3.45,A53&gt;=5.45),6.4,IF(AND(H53&lt;5.245,D53&lt;0.45,D53&lt;0.8,A53&lt;5.45),1,IF(AND(A53&gt;=7.2,G53&lt;0.154,B53&lt;3.45,A53&gt;=5.45),6.7,IF(AND(D53&lt;1.65,A53&lt;7.2,G53&lt;0.154,B53&lt;3.45,A53&gt;=5.45),4.7,IF(AND(D53&gt;=1.65,A53&lt;7.2,G53&lt;0.154,B53&lt;3.45,A53&gt;=5.45),5.52,IF(AND(D53&gt;=0.25,A53&lt;5.05,H53&gt;=5.245,D53&lt;0.45,D53&lt;0.8,A53&lt;5.45),1.35,IF(AND(H53&lt;6.089,A53&gt;=5.05,H53&gt;=5.245,D53&lt;0.45,D53&lt;0.8,A53&lt;5.45),1.7,IF(AND(D53&lt;1.2,B53&lt;2.6,A53&lt;5.75,G53&gt;=0.154,B53&lt;3.45,A53&gt;=5.45),3.85,IF(AND(D53&gt;=1.2,B53&lt;2.6,A53&lt;5.75,G53&gt;=0.154,B53&lt;3.45,A53&gt;=5.45),4,IF(AND(D53&gt;=1.65,B53&gt;=2.6,A53&lt;5.75,G53&gt;=0.154,B53&lt;3.45,A53&gt;=5.45),4.9,IF(AND(G53&lt;0.353,F53&lt;2.5,A53&gt;=5.75,G53&gt;=0.154,B53&lt;3.45,A53&gt;=5.45),4.25,IF(AND(A53&gt;=7.25,F53&gt;=2.5,A53&gt;=5.75,G53&gt;=0.154,B53&lt;3.45,A53&gt;=5.45),6.45,IF(AND(H53&lt;11.218,D53&lt;0.25,A53&lt;5.05,H53&gt;=5.245,D53&lt;0.45,D53&lt;0.8,A53&lt;5.45),1.42,IF(AND(G53&lt;0.517,H53&gt;=6.089,A53&gt;=5.05,H53&gt;=5.245,D53&lt;0.45,D53&lt;0.8,A53&lt;5.45),1.44,IF(AND(G53&gt;=0.517,H53&gt;=6.089,A53&gt;=5.05,H53&gt;=5.245,D53&lt;0.45,D53&lt;0.8,A53&lt;5.45),1.54,IF(AND(H53&gt;=10.194,D53&lt;1.65,B53&gt;=2.6,A53&lt;5.75,G53&gt;=0.154,B53&lt;3.45,A53&gt;=5.45),4.35,IF(AND(B53&gt;=3.15,G53&gt;=0.353,F53&lt;2.5,A53&gt;=5.75,G53&gt;=0.154,B53&lt;3.45,A53&gt;=5.45),4.7,IF(AND(H53&lt;7.716,A53&lt;7.25,F53&gt;=2.5,A53&gt;=5.75,G53&gt;=0.154,B53&lt;3.45,A53&gt;=5.45),5.04,IF(AND(G53&lt;0.175,H53&gt;=11.218,D53&lt;0.25,A53&lt;5.05,H53&gt;=5.245,D53&lt;0.45,D53&lt;0.8,A53&lt;5.45),1.5,IF(AND(H53&lt;7.713,H53&lt;10.194,D53&lt;1.65,B53&gt;=2.6,A53&lt;5.75,G53&gt;=0.154,B53&lt;3.45,A53&gt;=5.45),4.1,IF(AND(H53&gt;=7.713,H53&lt;10.194,D53&lt;1.65,B53&gt;=2.6,A53&lt;5.75,G53&gt;=0.154,B53&lt;3.45,A53&gt;=5.45),4.2,IF(AND(B53&gt;=3.05,B53&lt;3.15,G53&gt;=0.353,F53&lt;2.5,A53&gt;=5.75,G53&gt;=0.154,B53&lt;3.45,A53&gt;=5.45),4.4,IF(AND(D53&gt;=2.45,H53&gt;=7.716,A53&lt;7.25,F53&gt;=2.5,A53&gt;=5.75,G53&gt;=0.154,B53&lt;3.45,A53&gt;=5.45),5.85,IF(AND(D53&lt;0.15,G53&gt;=0.175,H53&gt;=11.218,D53&lt;0.25,A53&lt;5.05,H53&gt;=5.245,D53&lt;0.45,D53&lt;0.8,A53&lt;5.45),1.1,IF(AND(H53&gt;=16.317,B53&lt;3.05,B53&lt;3.15,G53&gt;=0.353,F53&lt;2.5,A53&gt;=5.75,G53&gt;=0.154,B53&lt;3.45,A53&gt;=5.45),4.8,IF(AND(G53&gt;=0.857,D53&lt;2.45,H53&gt;=7.716,A53&lt;7.25,F53&gt;=2.5,A53&gt;=5.75,G53&gt;=0.154,B53&lt;3.45,A53&gt;=5.45),5.05,IF(AND(G53&lt;0.245,D53&gt;=0.15,G53&gt;=0.175,H53&gt;=11.218,D53&lt;0.25,A53&lt;5.05,H53&gt;=5.245,D53&lt;0.45,D53&lt;0.8,A53&lt;5.45),1.3,IF(AND(G53&gt;=0.245,D53&gt;=0.15,G53&gt;=0.175,H53&gt;=11.218,D53&lt;0.25,A53&lt;5.05,H53&gt;=5.245,D53&lt;0.45,D53&lt;0.8,A53&lt;5.45),1.22,IF(AND(B53&lt;2.85,H53&lt;16.317,B53&lt;3.05,B53&lt;3.15,G53&gt;=0.353,F53&lt;2.5,A53&gt;=5.75,G53&gt;=0.154,B53&lt;3.45,A53&gt;=5.45),4.6,IF(AND(B53&gt;=2.85,H53&lt;16.317,B53&lt;3.05,B53&lt;3.15,G53&gt;=0.353,F53&lt;2.5,A53&gt;=5.75,G53&gt;=0.154,B53&lt;3.45,A53&gt;=5.45),4.633,IF(AND(D53&lt;1.85,G53&lt;0.857,D53&lt;2.45,H53&gt;=7.716,A53&lt;7.25,F53&gt;=2.5,A53&gt;=5.75,G53&gt;=0.154,B53&lt;3.45,A53&gt;=5.45),5.8,IF(AND(H53&lt;11.297,D53&gt;=1.85,G53&lt;0.857,D53&lt;2.45,H53&gt;=7.716,A53&lt;7.25,F53&gt;=2.5,A53&gt;=5.75,G53&gt;=0.154,B53&lt;3.45,A53&gt;=5.45),5.3,IF(AND(G53&lt;0.388,H53&gt;=11.297,D53&gt;=1.85,G53&lt;0.857,D53&lt;2.45,H53&gt;=7.716,A53&lt;7.25,F53&gt;=2.5,A53&gt;=5.75,G53&gt;=0.154,B53&lt;3.45,A53&gt;=5.45),5.4,IF(AND(G53&gt;=0.388,H53&gt;=11.297,D53&gt;=1.85,G53&lt;0.857,D53&lt;2.45,H53&gt;=7.716,A53&lt;7.25,F53&gt;=2.5,A53&gt;=5.75,G53&gt;=0.154,B53&lt;3.45,A53&gt;=5.45),5.6,"shouldnthappen")))))))))))))))))))))))))))))))))))))</f>
        <v>4.7</v>
      </c>
      <c r="BJ53" s="1" t="n">
        <f aca="false">IF(AND(F53&gt;=2,B53&gt;=3.35),6.1,IF(AND(H53&gt;=12.719,F53&lt;1.5,B53&lt;3.35),1.567,IF(AND(H53&lt;5.245,F53&lt;2,B53&gt;=3.35),1,IF(AND(D53&lt;0.15,H53&lt;12.719,F53&lt;1.5,B53&lt;3.35),1.5,IF(AND(D53&gt;=0.35,H53&gt;=5.245,F53&lt;2,B53&gt;=3.35),1.6,IF(AND(A53&lt;4.9,D53&gt;=0.15,H53&lt;12.719,F53&lt;1.5,B53&lt;3.35),1.36,IF(AND(B53&lt;2.65,G53&lt;0.572,D53&lt;1.45,F53&gt;=1.5,B53&lt;3.35),3.5,IF(AND(A53&lt;6.1,F53&lt;2.5,D53&gt;=1.45,F53&gt;=1.5,B53&lt;3.35),5.1,IF(AND(G53&gt;=0.607,D53&lt;0.35,H53&gt;=5.245,F53&lt;2,B53&gt;=3.35),1.65,IF(AND(G53&lt;0.546,A53&gt;=4.9,D53&gt;=0.15,H53&lt;12.719,F53&lt;1.5,B53&lt;3.35),1.2,IF(AND(G53&gt;=0.546,A53&gt;=4.9,D53&gt;=0.15,H53&lt;12.719,F53&lt;1.5,B53&lt;3.35),1.4,IF(AND(A53&gt;=6.3,B53&gt;=2.65,G53&lt;0.572,D53&lt;1.45,F53&gt;=1.5,B53&lt;3.35),4.8,IF(AND(D53&lt;1.15,B53&lt;2.85,G53&gt;=0.572,D53&lt;1.45,F53&gt;=1.5,B53&lt;3.35),3.9,IF(AND(B53&gt;=3.15,B53&gt;=2.85,G53&gt;=0.572,D53&lt;1.45,F53&gt;=1.5,B53&lt;3.35),4.7,IF(AND(B53&lt;2.95,A53&gt;=6.1,F53&lt;2.5,D53&gt;=1.45,F53&gt;=1.5,B53&lt;3.35),4.533,IF(AND(B53&gt;=2.95,A53&gt;=6.1,F53&lt;2.5,D53&gt;=1.45,F53&gt;=1.5,B53&lt;3.35),4.75,IF(AND(A53&gt;=6.7,G53&lt;0.107,F53&gt;=2.5,D53&gt;=1.45,F53&gt;=1.5,B53&lt;3.35),5.7,IF(AND(G53&gt;=0.385,G53&lt;0.607,D53&lt;0.35,H53&gt;=5.245,F53&lt;2,B53&gt;=3.35),1.325,IF(AND(D53&lt;1.25,A53&lt;6.3,B53&gt;=2.65,G53&lt;0.572,D53&lt;1.45,F53&gt;=1.5,B53&lt;3.35),4,IF(AND(D53&gt;=1.25,A53&lt;6.3,B53&gt;=2.65,G53&lt;0.572,D53&lt;1.45,F53&gt;=1.5,B53&lt;3.35),4.18,IF(AND(G53&lt;0.907,D53&gt;=1.15,B53&lt;2.85,G53&gt;=0.572,D53&lt;1.45,F53&gt;=1.5,B53&lt;3.35),4,IF(AND(G53&gt;=0.907,D53&gt;=1.15,B53&lt;2.85,G53&gt;=0.572,D53&lt;1.45,F53&gt;=1.5,B53&lt;3.35),4.4,IF(AND(H53&lt;8.326,B53&lt;3.15,B53&gt;=2.85,G53&gt;=0.572,D53&lt;1.45,F53&gt;=1.5,B53&lt;3.35),3.6,IF(AND(H53&gt;=8.326,B53&lt;3.15,B53&gt;=2.85,G53&gt;=0.572,D53&lt;1.45,F53&gt;=1.5,B53&lt;3.35),4.48,IF(AND(B53&lt;2.95,A53&lt;6.7,G53&lt;0.107,F53&gt;=2.5,D53&gt;=1.45,F53&gt;=1.5,B53&lt;3.35),5.6,IF(AND(B53&gt;=2.95,A53&lt;6.7,G53&lt;0.107,F53&gt;=2.5,D53&gt;=1.45,F53&gt;=1.5,B53&lt;3.35),5.5,IF(AND(G53&lt;0.205,G53&lt;0.432,G53&gt;=0.107,F53&gt;=2.5,D53&gt;=1.45,F53&gt;=1.5,B53&lt;3.35),5.3,IF(AND(B53&gt;=3.05,G53&gt;=0.432,G53&gt;=0.107,F53&gt;=2.5,D53&gt;=1.45,F53&gt;=1.5,B53&lt;3.35),5.86,IF(AND(H53&gt;=14.057,G53&lt;0.385,G53&lt;0.607,D53&lt;0.35,H53&gt;=5.245,F53&lt;2,B53&gt;=3.35),1.7,IF(AND(D53&lt;1.7,G53&gt;=0.205,G53&lt;0.432,G53&gt;=0.107,F53&gt;=2.5,D53&gt;=1.45,F53&gt;=1.5,B53&lt;3.35),5,IF(AND(G53&lt;0.779,B53&lt;3.05,G53&gt;=0.432,G53&gt;=0.107,F53&gt;=2.5,D53&gt;=1.45,F53&gt;=1.5,B53&lt;3.35),4.9,IF(AND(G53&gt;=0.779,B53&lt;3.05,G53&gt;=0.432,G53&gt;=0.107,F53&gt;=2.5,D53&gt;=1.45,F53&gt;=1.5,B53&lt;3.35),5.533,IF(AND(D53&gt;=0.25,H53&lt;14.057,G53&lt;0.385,G53&lt;0.607,D53&lt;0.35,H53&gt;=5.245,F53&lt;2,B53&gt;=3.35),1.4,IF(AND(B53&lt;2.85,D53&gt;=1.7,G53&gt;=0.205,G53&lt;0.432,G53&gt;=0.107,F53&gt;=2.5,D53&gt;=1.45,F53&gt;=1.5,B53&lt;3.35),5.1,IF(AND(B53&gt;=2.85,D53&gt;=1.7,G53&gt;=0.205,G53&lt;0.432,G53&gt;=0.107,F53&gt;=2.5,D53&gt;=1.45,F53&gt;=1.5,B53&lt;3.35),5.15,IF(AND(A53&lt;5.1,D53&lt;0.25,H53&lt;14.057,G53&lt;0.385,G53&lt;0.607,D53&lt;0.35,H53&gt;=5.245,F53&lt;2,B53&gt;=3.35),1.4,IF(AND(A53&gt;=5.1,D53&lt;0.25,H53&lt;14.057,G53&lt;0.385,G53&lt;0.607,D53&lt;0.35,H53&gt;=5.245,F53&lt;2,B53&gt;=3.35),1.5,"shouldnthappen")))))))))))))))))))))))))))))))))))))</f>
        <v>4.7</v>
      </c>
    </row>
    <row r="54" customFormat="false" ht="13.8" hidden="false" customHeight="false" outlineLevel="0" collapsed="false">
      <c r="A54" s="1" t="n">
        <v>6.4</v>
      </c>
      <c r="B54" s="1" t="n">
        <v>3.2</v>
      </c>
      <c r="C54" s="1" t="n">
        <v>4.5</v>
      </c>
      <c r="D54" s="1" t="n">
        <v>1.5</v>
      </c>
      <c r="E54" s="1" t="s">
        <v>92</v>
      </c>
      <c r="F54" s="1" t="n">
        <v>2</v>
      </c>
      <c r="G54" s="1" t="n">
        <v>0.890371585031971</v>
      </c>
      <c r="H54" s="16" t="n">
        <v>15.1993167503737</v>
      </c>
      <c r="I54" s="11" t="n">
        <f aca="false">C54</f>
        <v>4.5</v>
      </c>
      <c r="J54" s="1" t="n">
        <f aca="false">AVERAGE(M54:BJ54)</f>
        <v>4.68798</v>
      </c>
      <c r="K54" s="15" t="n">
        <f aca="false">1-SQRT(VAR(M54:BJ54, I54)) / AVERAGE(M54:BJ54)</f>
        <v>0.957154576830038</v>
      </c>
      <c r="L54" s="1" t="n">
        <f aca="false">(J54-I54)/I54</f>
        <v>0.0417733333333332</v>
      </c>
      <c r="M54" s="1" t="n">
        <f aca="false">IF(AND(H54&gt;=16.241,B54&gt;=3.35),6.4,IF(AND(D54&gt;=0.75,A54&lt;5.15,B54&lt;3.35),4.1,IF(AND(D54&gt;=1.5,H54&lt;16.241,B54&gt;=3.35),5.767,IF(AND(B54&gt;=3.25,D54&lt;0.75,A54&lt;5.15,B54&lt;3.35),1.58,IF(AND(A54&lt;4.95,D54&lt;1.5,H54&lt;16.241,B54&gt;=3.35),1.4,IF(AND(A54&lt;4.5,B54&lt;3.25,D54&lt;0.75,A54&lt;5.15,B54&lt;3.35),1.26,IF(AND(A54&gt;=4.5,B54&lt;3.25,D54&lt;0.75,A54&lt;5.15,B54&lt;3.35),1.48,IF(AND(G54&lt;0.356,H54&lt;12.557,D54&lt;1.45,A54&gt;=5.15,B54&lt;3.35),4.267,IF(AND(D54&lt;1.25,H54&gt;=12.557,D54&lt;1.45,A54&gt;=5.15,B54&lt;3.35),4.05,IF(AND(D54&gt;=1.35,G54&gt;=0.356,H54&lt;12.557,D54&lt;1.45,A54&gt;=5.15,B54&lt;3.35),4.25,IF(AND(H54&lt;15.086,D54&gt;=1.25,H54&gt;=12.557,D54&lt;1.45,A54&gt;=5.15,B54&lt;3.35),4.4,IF(AND(F54&lt;2.5,G54&gt;=0.44,D54&lt;2.05,D54&gt;=1.45,A54&gt;=5.15,B54&lt;3.35),4.7,IF(AND(H54&lt;10.391,B54&lt;3.15,D54&gt;=2.05,D54&gt;=1.45,A54&gt;=5.15,B54&lt;3.35),5.1,IF(AND(G54&lt;0.505,B54&gt;=3.15,D54&gt;=2.05,D54&gt;=1.45,A54&gt;=5.15,B54&lt;3.35),5.7,IF(AND(G54&gt;=0.505,B54&gt;=3.15,D54&gt;=2.05,D54&gt;=1.45,A54&gt;=5.15,B54&lt;3.35),5.95,IF(AND(D54&gt;=0.5,G54&lt;0.905,A54&gt;=4.95,D54&lt;1.5,H54&lt;16.241,B54&gt;=3.35),1.6,IF(AND(B54&lt;3.6,G54&gt;=0.905,A54&gt;=4.95,D54&lt;1.5,H54&lt;16.241,B54&gt;=3.35),1.7,IF(AND(B54&gt;=3.6,G54&gt;=0.905,A54&gt;=4.95,D54&lt;1.5,H54&lt;16.241,B54&gt;=3.35),1.767,IF(AND(A54&gt;=5.7,D54&lt;1.35,G54&gt;=0.356,H54&lt;12.557,D54&lt;1.45,A54&gt;=5.15,B54&lt;3.35),3.9,IF(AND(A54&lt;6.35,H54&gt;=15.086,D54&gt;=1.25,H54&gt;=12.557,D54&lt;1.45,A54&gt;=5.15,B54&lt;3.35),4.7,IF(AND(A54&gt;=6.35,H54&gt;=15.086,D54&gt;=1.25,H54&gt;=12.557,D54&lt;1.45,A54&gt;=5.15,B54&lt;3.35),4.6,IF(AND(H54&lt;9.252,D54&lt;1.55,G54&lt;0.44,D54&lt;2.05,D54&gt;=1.45,A54&gt;=5.15,B54&lt;3.35),5.08,IF(AND(H54&gt;=9.252,D54&lt;1.55,G54&lt;0.44,D54&lt;2.05,D54&gt;=1.45,A54&gt;=5.15,B54&lt;3.35),4.7,IF(AND(H54&lt;8.477,D54&gt;=1.55,G54&lt;0.44,D54&lt;2.05,D54&gt;=1.45,A54&gt;=5.15,B54&lt;3.35),5.1,IF(AND(H54&gt;=8.477,D54&gt;=1.55,G54&lt;0.44,D54&lt;2.05,D54&gt;=1.45,A54&gt;=5.15,B54&lt;3.35),5.4,IF(AND(H54&lt;8.435,F54&gt;=2.5,G54&gt;=0.44,D54&lt;2.05,D54&gt;=1.45,A54&gt;=5.15,B54&lt;3.35),5.1,IF(AND(H54&gt;=8.435,F54&gt;=2.5,G54&gt;=0.44,D54&lt;2.05,D54&gt;=1.45,A54&gt;=5.15,B54&lt;3.35),4.86,IF(AND(G54&lt;0.543,H54&gt;=10.391,B54&lt;3.15,D54&gt;=2.05,D54&gt;=1.45,A54&gt;=5.15,B54&lt;3.35),5.56,IF(AND(G54&gt;=0.543,H54&gt;=10.391,B54&lt;3.15,D54&gt;=2.05,D54&gt;=1.45,A54&gt;=5.15,B54&lt;3.35),5.8,IF(AND(A54&lt;5.05,D54&lt;0.5,G54&lt;0.905,A54&gt;=4.95,D54&lt;1.5,H54&lt;16.241,B54&gt;=3.35),1.3,IF(AND(H54&lt;6.583,A54&lt;5.7,D54&lt;1.35,G54&gt;=0.356,H54&lt;12.557,D54&lt;1.45,A54&gt;=5.15,B54&lt;3.35),4,IF(AND(G54&lt;0.585,A54&gt;=5.05,D54&lt;0.5,G54&lt;0.905,A54&gt;=4.95,D54&lt;1.5,H54&lt;16.241,B54&gt;=3.35),1.475,IF(AND(G54&lt;0.62,H54&gt;=6.583,A54&lt;5.7,D54&lt;1.35,G54&gt;=0.356,H54&lt;12.557,D54&lt;1.45,A54&gt;=5.15,B54&lt;3.35),3.75,IF(AND(G54&gt;=0.62,H54&gt;=6.583,A54&lt;5.7,D54&lt;1.35,G54&gt;=0.356,H54&lt;12.557,D54&lt;1.45,A54&gt;=5.15,B54&lt;3.35),3.6,IF(AND(B54&lt;3.75,G54&gt;=0.585,A54&gt;=5.05,D54&lt;0.5,G54&lt;0.905,A54&gt;=4.95,D54&lt;1.5,H54&lt;16.241,B54&gt;=3.35),1.5,IF(AND(B54&gt;=3.75,G54&gt;=0.585,A54&gt;=5.05,D54&lt;0.5,G54&lt;0.905,A54&gt;=4.95,D54&lt;1.5,H54&lt;16.241,B54&gt;=3.35),1.6,"shouldnthappen"))))))))))))))))))))))))))))))))))))</f>
        <v>4.7</v>
      </c>
      <c r="N54" s="1" t="n">
        <f aca="false">IF(AND(H54&lt;5.245,B54&lt;3.65,F54&lt;1.5),1,IF(AND(H54&gt;=14.096,B54&gt;=3.65,F54&lt;1.5),1.65,IF(AND(A54&gt;=5.45,H54&gt;=5.245,B54&lt;3.65,F54&lt;1.5),1.3,IF(AND(H54&gt;=13.586,H54&lt;14.096,B54&gt;=3.65,F54&lt;1.5),1.3,IF(AND(H54&lt;10.258,D54&lt;1.25,F54&lt;2.5,F54&gt;=1.5),3.38,IF(AND(H54&lt;6.982,D54&gt;=1.25,F54&lt;2.5,F54&gt;=1.5),3.96,IF(AND(H54&gt;=13.646,D54&lt;2.05,F54&gt;=2.5,F54&gt;=1.5),6.1,IF(AND(B54&lt;3.05,A54&lt;5.45,H54&gt;=5.245,B54&lt;3.65,F54&lt;1.5),1.375,IF(AND(H54&lt;6.543,H54&lt;13.586,H54&lt;14.096,B54&gt;=3.65,F54&lt;1.5),1.4,IF(AND(H54&gt;=6.543,H54&lt;13.586,H54&lt;14.096,B54&gt;=3.65,F54&lt;1.5),1.5,IF(AND(H54&lt;11.522,H54&gt;=10.258,D54&lt;1.25,F54&lt;2.5,F54&gt;=1.5),3.733,IF(AND(H54&gt;=11.522,H54&gt;=10.258,D54&lt;1.25,F54&lt;2.5,F54&gt;=1.5),3.92,IF(AND(H54&lt;5.767,H54&lt;13.646,D54&lt;2.05,F54&gt;=2.5,F54&gt;=1.5),4.5,IF(AND(A54&lt;6.8,B54&lt;3.15,D54&gt;=2.05,F54&gt;=2.5,F54&gt;=1.5),5.6,IF(AND(A54&gt;=6.8,B54&lt;3.15,D54&gt;=2.05,F54&gt;=2.5,F54&gt;=1.5),5.1,IF(AND(B54&lt;3.25,B54&gt;=3.15,D54&gt;=2.05,F54&gt;=2.5,F54&gt;=1.5),5.8,IF(AND(B54&gt;=3.25,B54&gt;=3.15,D54&gt;=2.05,F54&gt;=2.5,F54&gt;=1.5),5.65,IF(AND(B54&lt;3.15,B54&gt;=3.05,A54&lt;5.45,H54&gt;=5.245,B54&lt;3.65,F54&lt;1.5),1.5,IF(AND(G54&gt;=0.735,H54&lt;13.665,H54&gt;=6.982,D54&gt;=1.25,F54&lt;2.5,F54&gt;=1.5),4.2,IF(AND(H54&lt;14.03,H54&gt;=13.665,H54&gt;=6.982,D54&gt;=1.25,F54&lt;2.5,F54&gt;=1.5),4.8,IF(AND(A54&gt;=6.6,H54&gt;=5.767,H54&lt;13.646,D54&lt;2.05,F54&gt;=2.5,F54&gt;=1.5),6.05,IF(AND(G54&gt;=0.934,B54&gt;=3.15,B54&gt;=3.05,A54&lt;5.45,H54&gt;=5.245,B54&lt;3.65,F54&lt;1.5),1.7,IF(AND(D54&gt;=1.55,G54&lt;0.735,H54&lt;13.665,H54&gt;=6.982,D54&gt;=1.25,F54&lt;2.5,F54&gt;=1.5),5.1,IF(AND(D54&lt;1.45,H54&gt;=14.03,H54&gt;=13.665,H54&gt;=6.982,D54&gt;=1.25,F54&lt;2.5,F54&gt;=1.5),4.7,IF(AND(D54&gt;=1.45,H54&gt;=14.03,H54&gt;=13.665,H54&gt;=6.982,D54&gt;=1.25,F54&lt;2.5,F54&gt;=1.5),4.5,IF(AND(A54&gt;=6.2,A54&lt;6.6,H54&gt;=5.767,H54&lt;13.646,D54&lt;2.05,F54&gt;=2.5,F54&gt;=1.5),5.325,IF(AND(B54&lt;3.25,G54&lt;0.934,B54&gt;=3.15,B54&gt;=3.05,A54&lt;5.45,H54&gt;=5.245,B54&lt;3.65,F54&lt;1.5),1.3,IF(AND(D54&lt;1.35,D54&lt;1.55,G54&lt;0.735,H54&lt;13.665,H54&gt;=6.982,D54&gt;=1.25,F54&lt;2.5,F54&gt;=1.5),4.25,IF(AND(H54&lt;8.435,A54&lt;6.2,A54&lt;6.6,H54&gt;=5.767,H54&lt;13.646,D54&lt;2.05,F54&gt;=2.5,F54&gt;=1.5),5.1,IF(AND(H54&gt;=8.435,A54&lt;6.2,A54&lt;6.6,H54&gt;=5.767,H54&lt;13.646,D54&lt;2.05,F54&gt;=2.5,F54&gt;=1.5),4.9,IF(AND(A54&gt;=5.15,B54&gt;=3.25,G54&lt;0.934,B54&gt;=3.15,B54&gt;=3.05,A54&lt;5.45,H54&gt;=5.245,B54&lt;3.65,F54&lt;1.5),1.5,IF(AND(B54&lt;2.9,D54&gt;=1.35,D54&lt;1.55,G54&lt;0.735,H54&lt;13.665,H54&gt;=6.982,D54&gt;=1.25,F54&lt;2.5,F54&gt;=1.5),4.6,IF(AND(B54&gt;=2.9,D54&gt;=1.35,D54&lt;1.55,G54&lt;0.735,H54&lt;13.665,H54&gt;=6.982,D54&gt;=1.25,F54&lt;2.5,F54&gt;=1.5),4.52,IF(AND(G54&gt;=0.862,A54&lt;5.15,B54&gt;=3.25,G54&lt;0.934,B54&gt;=3.15,B54&gt;=3.05,A54&lt;5.45,H54&gt;=5.245,B54&lt;3.65,F54&lt;1.5),1.5,IF(AND(H54&lt;9.35,G54&lt;0.862,A54&lt;5.15,B54&gt;=3.25,G54&lt;0.934,B54&gt;=3.15,B54&gt;=3.05,A54&lt;5.45,H54&gt;=5.245,B54&lt;3.65,F54&lt;1.5),1.38,IF(AND(H54&gt;=9.35,G54&lt;0.862,A54&lt;5.15,B54&gt;=3.25,G54&lt;0.934,B54&gt;=3.15,B54&gt;=3.05,A54&lt;5.45,H54&gt;=5.245,B54&lt;3.65,F54&lt;1.5),1.4,"shouldnthappen"))))))))))))))))))))))))))))))))))))</f>
        <v>4.5</v>
      </c>
      <c r="O54" s="1" t="n">
        <f aca="false">IF(AND(B54&lt;2.75,A54&lt;5.55),3.96,IF(AND(H54&lt;9.205,A54&lt;5.9,A54&gt;=5.55),3.85,IF(AND(A54&lt;4.35,D54&lt;0.35,B54&gt;=2.75,A54&lt;5.55),1.1,IF(AND(B54&lt;3.65,D54&gt;=0.35,B54&gt;=2.75,A54&lt;5.55),1.65,IF(AND(B54&gt;=3.65,D54&gt;=0.35,B54&gt;=2.75,A54&lt;5.55),1.9,IF(AND(G54&gt;=0.732,H54&gt;=9.205,A54&lt;5.9,A54&gt;=5.55),4.9,IF(AND(G54&lt;0.273,G54&lt;0.732,H54&gt;=9.205,A54&lt;5.9,A54&gt;=5.55),4.5,IF(AND(A54&lt;6.3,G54&lt;0.422,F54&lt;2.5,A54&gt;=5.9,A54&gt;=5.55),5.1,IF(AND(A54&gt;=6.3,G54&lt;0.422,F54&lt;2.5,A54&gt;=5.9,A54&gt;=5.55),4.76,IF(AND(B54&lt;2.4,G54&gt;=0.422,F54&lt;2.5,A54&gt;=5.9,A54&gt;=5.55),4.45,IF(AND(A54&gt;=7,G54&gt;=0.628,F54&gt;=2.5,A54&gt;=5.9,A54&gt;=5.55),6.45,IF(AND(D54&lt;0.15,H54&lt;13.924,A54&gt;=4.35,D54&lt;0.35,B54&gt;=2.75,A54&lt;5.55),1.5,IF(AND(B54&lt;3.15,H54&gt;=13.924,A54&gt;=4.35,D54&lt;0.35,B54&gt;=2.75,A54&lt;5.55),1.56,IF(AND(B54&gt;=3.15,H54&gt;=13.924,A54&gt;=4.35,D54&lt;0.35,B54&gt;=2.75,A54&lt;5.55),1.3,IF(AND(H54&lt;14.316,G54&gt;=0.273,G54&lt;0.732,H54&gt;=9.205,A54&lt;5.9,A54&gt;=5.55),3.95,IF(AND(H54&gt;=14.316,G54&gt;=0.273,G54&lt;0.732,H54&gt;=9.205,A54&lt;5.9,A54&gt;=5.55),4.1,IF(AND(A54&lt;6.2,B54&gt;=2.4,G54&gt;=0.422,F54&lt;2.5,A54&gt;=5.9,A54&gt;=5.55),4.3,IF(AND(A54&gt;=7.05,G54&lt;0.364,G54&lt;0.628,F54&gt;=2.5,A54&gt;=5.9,A54&gt;=5.55),6.1,IF(AND(A54&gt;=7.55,G54&gt;=0.364,G54&lt;0.628,F54&gt;=2.5,A54&gt;=5.9,A54&gt;=5.55),6.4,IF(AND(A54&lt;6.15,A54&lt;7,G54&gt;=0.628,F54&gt;=2.5,A54&gt;=5.9,A54&gt;=5.55),4.9,IF(AND(D54&lt;1.45,A54&gt;=6.2,B54&gt;=2.4,G54&gt;=0.422,F54&lt;2.5,A54&gt;=5.9,A54&gt;=5.55),4.64,IF(AND(D54&gt;=1.45,A54&gt;=6.2,B54&gt;=2.4,G54&gt;=0.422,F54&lt;2.5,A54&gt;=5.9,A54&gt;=5.55),4.9,IF(AND(D54&lt;1.65,A54&lt;7.05,G54&lt;0.364,G54&lt;0.628,F54&gt;=2.5,A54&gt;=5.9,A54&gt;=5.55),5.1,IF(AND(D54&gt;=2.35,A54&lt;7.55,G54&gt;=0.364,G54&lt;0.628,F54&gt;=2.5,A54&gt;=5.9,A54&gt;=5.55),5.633,IF(AND(D54&lt;2.15,A54&gt;=6.15,A54&lt;7,G54&gt;=0.628,F54&gt;=2.5,A54&gt;=5.9,A54&gt;=5.55),5.1,IF(AND(D54&gt;=2.15,A54&gt;=6.15,A54&lt;7,G54&gt;=0.628,F54&gt;=2.5,A54&gt;=5.9,A54&gt;=5.55),5.267,IF(AND(A54&lt;4.9,A54&lt;5.05,D54&gt;=0.15,H54&lt;13.924,A54&gt;=4.35,D54&lt;0.35,B54&gt;=2.75,A54&lt;5.55),1.375,IF(AND(A54&gt;=4.9,A54&lt;5.05,D54&gt;=0.15,H54&lt;13.924,A54&gt;=4.35,D54&lt;0.35,B54&gt;=2.75,A54&lt;5.55),1.3,IF(AND(A54&lt;5.45,A54&gt;=5.05,D54&gt;=0.15,H54&lt;13.924,A54&gt;=4.35,D54&lt;0.35,B54&gt;=2.75,A54&lt;5.55),1.475,IF(AND(A54&gt;=5.45,A54&gt;=5.05,D54&gt;=0.15,H54&lt;13.924,A54&gt;=4.35,D54&lt;0.35,B54&gt;=2.75,A54&lt;5.55),1.4,IF(AND(B54&gt;=3.25,D54&lt;2.35,A54&lt;7.55,G54&gt;=0.364,G54&lt;0.628,F54&gt;=2.5,A54&gt;=5.9,A54&gt;=5.55),5.7,IF(AND(G54&lt;0.006,G54&lt;0.107,D54&gt;=1.65,A54&lt;7.05,G54&lt;0.364,G54&lt;0.628,F54&gt;=2.5,A54&gt;=5.9,A54&gt;=5.55),5.5,IF(AND(G54&gt;=0.006,G54&lt;0.107,D54&gt;=1.65,A54&lt;7.05,G54&lt;0.364,G54&lt;0.628,F54&gt;=2.5,A54&gt;=5.9,A54&gt;=5.55),5.667,IF(AND(D54&lt;2.2,G54&gt;=0.107,D54&gt;=1.65,A54&lt;7.05,G54&lt;0.364,G54&lt;0.628,F54&gt;=2.5,A54&gt;=5.9,A54&gt;=5.55),5.35,IF(AND(D54&gt;=2.2,G54&gt;=0.107,D54&gt;=1.65,A54&lt;7.05,G54&lt;0.364,G54&lt;0.628,F54&gt;=2.5,A54&gt;=5.9,A54&gt;=5.55),5.2,IF(AND(D54&lt;2.25,B54&lt;3.25,D54&lt;2.35,A54&lt;7.55,G54&gt;=0.364,G54&lt;0.628,F54&gt;=2.5,A54&gt;=5.9,A54&gt;=5.55),5.8,IF(AND(D54&gt;=2.25,B54&lt;3.25,D54&lt;2.35,A54&lt;7.55,G54&gt;=0.364,G54&lt;0.628,F54&gt;=2.5,A54&gt;=5.9,A54&gt;=5.55),5.9,"shouldnthappen")))))))))))))))))))))))))))))))))))))</f>
        <v>4.9</v>
      </c>
      <c r="P54" s="1" t="n">
        <f aca="false">IF(AND(D54&gt;=0.75,A54&lt;5.55),3.9,IF(AND(H54&lt;7.482,A54&gt;=5.55),3.45,IF(AND(B54&gt;=3.15,B54&lt;3.25,D54&lt;0.75,A54&lt;5.55),1.262,IF(AND(G54&gt;=0.446,B54&lt;3.15,B54&lt;3.25,D54&lt;0.75,A54&lt;5.55),1.1,IF(AND(G54&lt;0.408,A54&lt;5.05,B54&gt;=3.25,D54&lt;0.75,A54&lt;5.55),1.4,IF(AND(G54&gt;=0.408,A54&lt;5.05,B54&gt;=3.25,D54&lt;0.75,A54&lt;5.55),1.233,IF(AND(G54&gt;=0.676,A54&gt;=5.05,B54&gt;=3.25,D54&lt;0.75,A54&lt;5.55),1.72,IF(AND(H54&lt;9.386,A54&lt;5.85,F54&lt;2.5,H54&gt;=7.482,A54&gt;=5.55),3.5,IF(AND(H54&gt;=9.386,A54&lt;5.85,F54&lt;2.5,H54&gt;=7.482,A54&gt;=5.55),4.275,IF(AND(H54&gt;=16.284,G54&lt;0.865,F54&gt;=2.5,H54&gt;=7.482,A54&gt;=5.55),6.6,IF(AND(G54&lt;0.912,G54&gt;=0.865,F54&gt;=2.5,H54&gt;=7.482,A54&gt;=5.55),4.8,IF(AND(G54&gt;=0.912,G54&gt;=0.865,F54&gt;=2.5,H54&gt;=7.482,A54&gt;=5.55),5.175,IF(AND(A54&gt;=4.95,G54&lt;0.446,B54&lt;3.15,B54&lt;3.25,D54&lt;0.75,A54&lt;5.55),1.6,IF(AND(H54&gt;=12.974,G54&lt;0.676,A54&gt;=5.05,B54&gt;=3.25,D54&lt;0.75,A54&lt;5.55),1.3,IF(AND(D54&lt;1.45,H54&lt;13.531,A54&gt;=5.85,F54&lt;2.5,H54&gt;=7.482,A54&gt;=5.55),4.2,IF(AND(D54&gt;=1.45,H54&lt;13.531,A54&gt;=5.85,F54&lt;2.5,H54&gt;=7.482,A54&gt;=5.55),4.967,IF(AND(G54&lt;0.187,H54&gt;=13.531,A54&gt;=5.85,F54&lt;2.5,H54&gt;=7.482,A54&gt;=5.55),5,IF(AND(H54&gt;=12.675,A54&lt;4.95,G54&lt;0.446,B54&lt;3.15,B54&lt;3.25,D54&lt;0.75,A54&lt;5.55),1.5,IF(AND(H54&lt;10.826,H54&lt;12.974,G54&lt;0.676,A54&gt;=5.05,B54&gt;=3.25,D54&lt;0.75,A54&lt;5.55),1.46,IF(AND(H54&gt;=10.826,H54&lt;12.974,G54&lt;0.676,A54&gt;=5.05,B54&gt;=3.25,D54&lt;0.75,A54&lt;5.55),1.4,IF(AND(A54&lt;6.15,G54&gt;=0.187,H54&gt;=13.531,A54&gt;=5.85,F54&lt;2.5,H54&gt;=7.482,A54&gt;=5.55),4.7,IF(AND(A54&lt;6.85,B54&lt;2.95,H54&lt;16.284,G54&lt;0.865,F54&gt;=2.5,H54&gt;=7.482,A54&gt;=5.55),5.32,IF(AND(A54&gt;=6.85,B54&lt;2.95,H54&lt;16.284,G54&lt;0.865,F54&gt;=2.5,H54&gt;=7.482,A54&gt;=5.55),6.567,IF(AND(A54&lt;4.85,H54&lt;12.675,A54&lt;4.95,G54&lt;0.446,B54&lt;3.15,B54&lt;3.25,D54&lt;0.75,A54&lt;5.55),1.4,IF(AND(A54&gt;=4.85,H54&lt;12.675,A54&lt;4.95,G54&lt;0.446,B54&lt;3.15,B54&lt;3.25,D54&lt;0.75,A54&lt;5.55),1.5,IF(AND(B54&lt;3.1,A54&gt;=6.15,G54&gt;=0.187,H54&gt;=13.531,A54&gt;=5.85,F54&lt;2.5,H54&gt;=7.482,A54&gt;=5.55),4.467,IF(AND(B54&gt;=3.1,A54&gt;=6.15,G54&gt;=0.187,H54&gt;=13.531,A54&gt;=5.85,F54&lt;2.5,H54&gt;=7.482,A54&gt;=5.55),4.7,IF(AND(G54&gt;=0.379,B54&lt;3.15,B54&gt;=2.95,H54&lt;16.284,G54&lt;0.865,F54&gt;=2.5,H54&gt;=7.482,A54&gt;=5.55),5.733,IF(AND(A54&lt;6.6,B54&gt;=3.15,B54&gt;=2.95,H54&lt;16.284,G54&lt;0.865,F54&gt;=2.5,H54&gt;=7.482,A54&gt;=5.55),5.38,IF(AND(A54&lt;6.7,G54&lt;0.379,B54&lt;3.15,B54&gt;=2.95,H54&lt;16.284,G54&lt;0.865,F54&gt;=2.5,H54&gt;=7.482,A54&gt;=5.55),5.3,IF(AND(A54&gt;=6.7,G54&lt;0.379,B54&lt;3.15,B54&gt;=2.95,H54&lt;16.284,G54&lt;0.865,F54&gt;=2.5,H54&gt;=7.482,A54&gt;=5.55),5.16,IF(AND(A54&lt;7.05,A54&gt;=6.6,B54&gt;=3.15,B54&gt;=2.95,H54&lt;16.284,G54&lt;0.865,F54&gt;=2.5,H54&gt;=7.482,A54&gt;=5.55),5.78,IF(AND(A54&gt;=7.05,A54&gt;=6.6,B54&gt;=3.15,B54&gt;=2.95,H54&lt;16.284,G54&lt;0.865,F54&gt;=2.5,H54&gt;=7.482,A54&gt;=5.55),6.1,"shouldnthappen")))))))))))))))))))))))))))))))))</f>
        <v>4.7</v>
      </c>
      <c r="Q54" s="1" t="n">
        <f aca="false">IF(AND(G54&gt;=0.422,B54&lt;3.25,F54&lt;1.5),1.25,IF(AND(G54&gt;=0.082,G54&lt;0.125,F54&gt;=1.5),6.7,IF(AND(G54&lt;0.251,G54&lt;0.422,B54&lt;3.25,F54&lt;1.5),1.38,IF(AND(G54&gt;=0.251,G54&lt;0.422,B54&lt;3.25,F54&lt;1.5),1.55,IF(AND(G54&gt;=0.385,G54&lt;0.633,B54&gt;=3.25,F54&lt;1.5),1.367,IF(AND(B54&lt;3.35,G54&gt;=0.633,B54&gt;=3.25,F54&lt;1.5),1.7,IF(AND(A54&lt;5.85,G54&lt;0.082,G54&lt;0.125,F54&gt;=1.5),4.5,IF(AND(F54&gt;=2.5,D54&lt;1.6,G54&gt;=0.125,F54&gt;=1.5),5.05,IF(AND(H54&gt;=16.774,D54&gt;=1.6,G54&gt;=0.125,F54&gt;=1.5),6.4,IF(AND(D54&gt;=0.5,G54&lt;0.385,G54&lt;0.633,B54&gt;=3.25,F54&lt;1.5),1.6,IF(AND(B54&lt;3.6,B54&gt;=3.35,G54&gt;=0.633,B54&gt;=3.25,F54&lt;1.5),1.55,IF(AND(B54&gt;=3.6,B54&gt;=3.35,G54&gt;=0.633,B54&gt;=3.25,F54&lt;1.5),1.6,IF(AND(D54&lt;1.65,A54&gt;=5.85,G54&lt;0.082,G54&lt;0.125,F54&gt;=1.5),4.7,IF(AND(A54&lt;5.3,F54&lt;2.5,D54&lt;1.6,G54&gt;=0.125,F54&gt;=1.5),3.15,IF(AND(B54&gt;=3.2,H54&lt;16.774,D54&gt;=1.6,G54&gt;=0.125,F54&gt;=1.5),5.675,IF(AND(H54&lt;11.767,D54&lt;0.5,G54&lt;0.385,G54&lt;0.633,B54&gt;=3.25,F54&lt;1.5),1.5,IF(AND(H54&gt;=11.767,D54&lt;0.5,G54&lt;0.385,G54&lt;0.633,B54&gt;=3.25,F54&lt;1.5),1.367,IF(AND(H54&lt;8.367,D54&gt;=1.65,A54&gt;=5.85,G54&lt;0.082,G54&lt;0.125,F54&gt;=1.5),5.7,IF(AND(H54&gt;=8.367,D54&gt;=1.65,A54&gt;=5.85,G54&lt;0.082,G54&lt;0.125,F54&gt;=1.5),5.575,IF(AND(A54&gt;=7.1,B54&lt;3.2,H54&lt;16.774,D54&gt;=1.6,G54&gt;=0.125,F54&gt;=1.5),6.3,IF(AND(H54&gt;=15.395,B54&lt;2.85,A54&gt;=5.3,F54&lt;2.5,D54&lt;1.6,G54&gt;=0.125,F54&gt;=1.5),4.8,IF(AND(H54&lt;8.486,B54&gt;=2.85,A54&gt;=5.3,F54&lt;2.5,D54&lt;1.6,G54&gt;=0.125,F54&gt;=1.5),3.85,IF(AND(D54&gt;=2.1,A54&lt;7.1,B54&lt;3.2,H54&lt;16.774,D54&gt;=1.6,G54&gt;=0.125,F54&gt;=1.5),5.5,IF(AND(B54&gt;=2.75,H54&lt;15.395,B54&lt;2.85,A54&gt;=5.3,F54&lt;2.5,D54&lt;1.6,G54&gt;=0.125,F54&gt;=1.5),4.489,IF(AND(H54&gt;=15.168,H54&gt;=8.486,B54&gt;=2.85,A54&gt;=5.3,F54&lt;2.5,D54&lt;1.6,G54&gt;=0.125,F54&gt;=1.5),4.7,IF(AND(G54&gt;=0.519,D54&lt;2.1,A54&lt;7.1,B54&lt;3.2,H54&lt;16.774,D54&gt;=1.6,G54&gt;=0.125,F54&gt;=1.5),4.925,IF(AND(G54&gt;=0.897,B54&lt;2.75,H54&lt;15.395,B54&lt;2.85,A54&gt;=5.3,F54&lt;2.5,D54&lt;1.6,G54&gt;=0.125,F54&gt;=1.5),4.567,IF(AND(A54&lt;5.65,H54&lt;15.168,H54&gt;=8.486,B54&gt;=2.85,A54&gt;=5.3,F54&lt;2.5,D54&lt;1.6,G54&gt;=0.125,F54&gt;=1.5),4.5,IF(AND(G54&lt;0.23,G54&lt;0.519,D54&lt;2.1,A54&lt;7.1,B54&lt;3.2,H54&lt;16.774,D54&gt;=1.6,G54&gt;=0.125,F54&gt;=1.5),5,IF(AND(A54&lt;5.9,G54&lt;0.897,B54&lt;2.75,H54&lt;15.395,B54&lt;2.85,A54&gt;=5.3,F54&lt;2.5,D54&lt;1.6,G54&gt;=0.125,F54&gt;=1.5),4.1,IF(AND(A54&gt;=5.9,G54&lt;0.897,B54&lt;2.75,H54&lt;15.395,B54&lt;2.85,A54&gt;=5.3,F54&lt;2.5,D54&lt;1.6,G54&gt;=0.125,F54&gt;=1.5),4.5,IF(AND(A54&lt;6.05,A54&gt;=5.65,H54&lt;15.168,H54&gt;=8.486,B54&gt;=2.85,A54&gt;=5.3,F54&lt;2.5,D54&lt;1.6,G54&gt;=0.125,F54&gt;=1.5),4.2,IF(AND(A54&gt;=6.05,A54&gt;=5.65,H54&lt;15.168,H54&gt;=8.486,B54&gt;=2.85,A54&gt;=5.3,F54&lt;2.5,D54&lt;1.6,G54&gt;=0.125,F54&gt;=1.5),4.35,IF(AND(D54&lt;1.95,G54&gt;=0.23,G54&lt;0.519,D54&lt;2.1,A54&lt;7.1,B54&lt;3.2,H54&lt;16.774,D54&gt;=1.6,G54&gt;=0.125,F54&gt;=1.5),5.3,IF(AND(D54&gt;=1.95,G54&gt;=0.23,G54&lt;0.519,D54&lt;2.1,A54&lt;7.1,B54&lt;3.2,H54&lt;16.774,D54&gt;=1.6,G54&gt;=0.125,F54&gt;=1.5),5.2,"shouldnthappen")))))))))))))))))))))))))))))))))))</f>
        <v>4.7</v>
      </c>
      <c r="R54" s="1" t="n">
        <f aca="false">IF(AND(G54&gt;=0.901,F54&lt;1.5),1.9,IF(AND(H54&lt;5.523,D54&lt;0.35,G54&lt;0.901,F54&lt;1.5),1,IF(AND(B54&lt;3.6,D54&gt;=0.35,G54&lt;0.901,F54&lt;1.5),1.575,IF(AND(B54&gt;=3.6,D54&gt;=0.35,G54&lt;0.901,F54&lt;1.5),1.5,IF(AND(G54&gt;=0.837,D54&lt;1.15,D54&lt;1.45,F54&gt;=1.5),3,IF(AND(G54&gt;=0.66,D54&gt;=1.15,D54&lt;1.45,F54&gt;=1.5),4,IF(AND(F54&gt;=2.5,D54&lt;1.55,D54&gt;=1.45,F54&gt;=1.5),5.025,IF(AND(F54&lt;2.5,D54&gt;=1.55,D54&gt;=1.45,F54&gt;=1.5),4.933,IF(AND(B54&lt;2.45,G54&lt;0.837,D54&lt;1.15,D54&lt;1.45,F54&gt;=1.5),3.3,IF(AND(B54&gt;=2.45,G54&lt;0.837,D54&lt;1.15,D54&lt;1.45,F54&gt;=1.5),3.86,IF(AND(B54&gt;=3.05,F54&lt;2.5,D54&lt;1.55,D54&gt;=1.45,F54&gt;=1.5),4.8,IF(AND(D54&gt;=2.45,F54&gt;=2.5,D54&gt;=1.55,D54&gt;=1.45,F54&gt;=1.5),5.875,IF(AND(H54&lt;13.187,G54&lt;0.217,H54&gt;=5.523,D54&lt;0.35,G54&lt;0.901,F54&lt;1.5),1.4,IF(AND(H54&gt;=13.187,G54&lt;0.217,H54&gt;=5.523,D54&lt;0.35,G54&lt;0.901,F54&lt;1.5),1.5,IF(AND(G54&lt;0.33,G54&gt;=0.217,H54&gt;=5.523,D54&lt;0.35,G54&lt;0.901,F54&lt;1.5),1.28,IF(AND(A54&lt;6.05,D54&lt;1.35,G54&lt;0.66,D54&gt;=1.15,D54&lt;1.45,F54&gt;=1.5),4.175,IF(AND(A54&gt;=6.05,D54&lt;1.35,G54&lt;0.66,D54&gt;=1.15,D54&lt;1.45,F54&gt;=1.5),4.3,IF(AND(A54&lt;5.65,D54&gt;=1.35,G54&lt;0.66,D54&gt;=1.15,D54&lt;1.45,F54&gt;=1.5),3.9,IF(AND(A54&gt;=5.65,D54&gt;=1.35,G54&lt;0.66,D54&gt;=1.15,D54&lt;1.45,F54&gt;=1.5),4.52,IF(AND(A54&lt;6.25,B54&lt;3.05,F54&lt;2.5,D54&lt;1.55,D54&gt;=1.45,F54&gt;=1.5),4.5,IF(AND(A54&gt;=6.25,B54&lt;3.05,F54&lt;2.5,D54&lt;1.55,D54&gt;=1.45,F54&gt;=1.5),4.675,IF(AND(A54&gt;=7.25,D54&lt;2.45,F54&gt;=2.5,D54&gt;=1.55,D54&gt;=1.45,F54&gt;=1.5),6.433,IF(AND(D54&gt;=0.25,G54&gt;=0.33,G54&gt;=0.217,H54&gt;=5.523,D54&lt;0.35,G54&lt;0.901,F54&lt;1.5),1.4,IF(AND(A54&lt;6.15,A54&lt;7.25,D54&lt;2.45,F54&gt;=2.5,D54&gt;=1.55,D54&gt;=1.45,F54&gt;=1.5),5.025,IF(AND(H54&lt;6.439,D54&lt;0.25,G54&gt;=0.33,G54&gt;=0.217,H54&gt;=5.523,D54&lt;0.35,G54&lt;0.901,F54&lt;1.5),1.5,IF(AND(H54&gt;=6.439,D54&lt;0.25,G54&gt;=0.33,G54&gt;=0.217,H54&gt;=5.523,D54&lt;0.35,G54&lt;0.901,F54&lt;1.5),1.38,IF(AND(H54&gt;=13.711,A54&gt;=6.15,A54&lt;7.25,D54&lt;2.45,F54&gt;=2.5,D54&gt;=1.55,D54&gt;=1.45,F54&gt;=1.5),5.68,IF(AND(B54&gt;=3.3,H54&lt;13.711,A54&gt;=6.15,A54&lt;7.25,D54&lt;2.45,F54&gt;=2.5,D54&gt;=1.55,D54&gt;=1.45,F54&gt;=1.5),5.6,IF(AND(G54&lt;0.093,B54&lt;3.3,H54&lt;13.711,A54&gt;=6.15,A54&lt;7.25,D54&lt;2.45,F54&gt;=2.5,D54&gt;=1.55,D54&gt;=1.45,F54&gt;=1.5),5.56,IF(AND(D54&lt;1.95,G54&gt;=0.093,B54&lt;3.3,H54&lt;13.711,A54&gt;=6.15,A54&lt;7.25,D54&lt;2.45,F54&gt;=2.5,D54&gt;=1.55,D54&gt;=1.45,F54&gt;=1.5),5.3,IF(AND(B54&lt;3.15,D54&gt;=1.95,G54&gt;=0.093,B54&lt;3.3,H54&lt;13.711,A54&gt;=6.15,A54&lt;7.25,D54&lt;2.45,F54&gt;=2.5,D54&gt;=1.55,D54&gt;=1.45,F54&gt;=1.5),5.1,IF(AND(B54&gt;=3.15,D54&gt;=1.95,G54&gt;=0.093,B54&lt;3.3,H54&lt;13.711,A54&gt;=6.15,A54&lt;7.25,D54&lt;2.45,F54&gt;=2.5,D54&gt;=1.55,D54&gt;=1.45,F54&gt;=1.5),5.15,"shouldnthappen"))))))))))))))))))))))))))))))))</f>
        <v>4.8</v>
      </c>
      <c r="S54" s="1" t="n">
        <f aca="false">IF(AND(G54&gt;=0.859,D54&gt;=0.35,F54&lt;1.5),1.9,IF(AND(D54&lt;1.75,F54&gt;=2.5,F54&gt;=1.5),4.867,IF(AND(H54&lt;8.42,A54&lt;5.05,D54&lt;0.35,F54&lt;1.5),1.42,IF(AND(H54&gt;=14.877,A54&gt;=5.05,D54&lt;0.35,F54&lt;1.5),1.3,IF(AND(B54&lt;3.35,G54&lt;0.859,D54&gt;=0.35,F54&lt;1.5),1.7,IF(AND(B54&gt;=3.35,G54&lt;0.859,D54&gt;=0.35,F54&lt;1.5),1.5,IF(AND(A54&gt;=6.05,B54&lt;2.75,F54&lt;2.5,F54&gt;=1.5),4.733,IF(AND(G54&gt;=0.68,B54&gt;=2.75,F54&lt;2.5,F54&gt;=1.5),4.025,IF(AND(H54&gt;=16.284,D54&gt;=1.75,F54&gt;=2.5,F54&gt;=1.5),6.6,IF(AND(A54&lt;4.35,H54&gt;=8.42,A54&lt;5.05,D54&lt;0.35,F54&lt;1.5),1.1,IF(AND(G54&gt;=0.948,H54&lt;14.877,A54&gt;=5.05,D54&lt;0.35,F54&lt;1.5),1.7,IF(AND(A54&lt;5.3,A54&lt;6.05,B54&lt;2.75,F54&lt;2.5,F54&gt;=1.5),3,IF(AND(H54&gt;=15.168,G54&lt;0.68,B54&gt;=2.75,F54&lt;2.5,F54&gt;=1.5),4.75,IF(AND(H54&gt;=14.005,A54&gt;=4.35,H54&gt;=8.42,A54&lt;5.05,D54&lt;0.35,F54&lt;1.5),1.375,IF(AND(A54&gt;=5.55,G54&lt;0.948,H54&lt;14.877,A54&gt;=5.05,D54&lt;0.35,F54&lt;1.5),1.7,IF(AND(H54&lt;12.363,A54&gt;=5.3,A54&lt;6.05,B54&lt;2.75,F54&lt;2.5,F54&gt;=1.5),3.825,IF(AND(H54&gt;=12.363,A54&gt;=5.3,A54&lt;6.05,B54&lt;2.75,F54&lt;2.5,F54&gt;=1.5),4.033,IF(AND(H54&gt;=14.508,H54&lt;15.168,G54&lt;0.68,B54&gt;=2.75,F54&lt;2.5,F54&gt;=1.5),4.2,IF(AND(D54&gt;=2.35,D54&gt;=2.2,H54&lt;16.284,D54&gt;=1.75,F54&gt;=2.5,F54&gt;=1.5),5.267,IF(AND(G54&lt;0.231,H54&lt;14.005,A54&gt;=4.35,H54&gt;=8.42,A54&lt;5.05,D54&lt;0.35,F54&lt;1.5),1.4,IF(AND(H54&gt;=14.494,A54&lt;5.55,G54&lt;0.948,H54&lt;14.877,A54&gt;=5.05,D54&lt;0.35,F54&lt;1.5),1.6,IF(AND(A54&lt;6.1,H54&lt;14.508,H54&lt;15.168,G54&lt;0.68,B54&gt;=2.75,F54&lt;2.5,F54&gt;=1.5),4.5,IF(AND(A54&lt;6.1,H54&lt;11.8,D54&lt;2.2,H54&lt;16.284,D54&gt;=1.75,F54&gt;=2.5,F54&gt;=1.5),4.95,IF(AND(A54&gt;=6.1,H54&lt;11.8,D54&lt;2.2,H54&lt;16.284,D54&gt;=1.75,F54&gt;=2.5,F54&gt;=1.5),5.333,IF(AND(B54&lt;2.75,H54&gt;=11.8,D54&lt;2.2,H54&lt;16.284,D54&gt;=1.75,F54&gt;=2.5,F54&gt;=1.5),5.1,IF(AND(B54&gt;=3.15,D54&lt;2.35,D54&gt;=2.2,H54&lt;16.284,D54&gt;=1.75,F54&gt;=2.5,F54&gt;=1.5),5.5,IF(AND(B54&gt;=3.35,G54&gt;=0.231,H54&lt;14.005,A54&gt;=4.35,H54&gt;=8.42,A54&lt;5.05,D54&lt;0.35,F54&lt;1.5),1.3,IF(AND(H54&lt;13.869,H54&lt;14.494,A54&lt;5.55,G54&lt;0.948,H54&lt;14.877,A54&gt;=5.05,D54&lt;0.35,F54&lt;1.5),1.5,IF(AND(H54&gt;=13.869,H54&lt;14.494,A54&lt;5.55,G54&lt;0.948,H54&lt;14.877,A54&gt;=5.05,D54&lt;0.35,F54&lt;1.5),1.4,IF(AND(G54&lt;0.636,A54&gt;=6.1,H54&lt;14.508,H54&lt;15.168,G54&lt;0.68,B54&gt;=2.75,F54&lt;2.5,F54&gt;=1.5),4.68,IF(AND(G54&gt;=0.636,A54&gt;=6.1,H54&lt;14.508,H54&lt;15.168,G54&lt;0.68,B54&gt;=2.75,F54&lt;2.5,F54&gt;=1.5),4.4,IF(AND(B54&lt;2.85,B54&gt;=2.75,H54&gt;=11.8,D54&lt;2.2,H54&lt;16.284,D54&gt;=1.75,F54&gt;=2.5,F54&gt;=1.5),6.7,IF(AND(H54&lt;10.626,B54&lt;3.15,D54&lt;2.35,D54&gt;=2.2,H54&lt;16.284,D54&gt;=1.75,F54&gt;=2.5,F54&gt;=1.5),5.1,IF(AND(H54&gt;=10.626,B54&lt;3.15,D54&lt;2.35,D54&gt;=2.2,H54&lt;16.284,D54&gt;=1.75,F54&gt;=2.5,F54&gt;=1.5),5.2,IF(AND(G54&lt;0.378,B54&lt;3.35,G54&gt;=0.231,H54&lt;14.005,A54&gt;=4.35,H54&gt;=8.42,A54&lt;5.05,D54&lt;0.35,F54&lt;1.5),1.2,IF(AND(G54&gt;=0.378,B54&lt;3.35,G54&gt;=0.231,H54&lt;14.005,A54&gt;=4.35,H54&gt;=8.42,A54&lt;5.05,D54&lt;0.35,F54&lt;1.5),1.3,IF(AND(A54&lt;6.2,B54&gt;=2.85,B54&gt;=2.75,H54&gt;=11.8,D54&lt;2.2,H54&lt;16.284,D54&gt;=1.75,F54&gt;=2.5,F54&gt;=1.5),4.9,IF(AND(G54&lt;0.388,A54&gt;=6.2,B54&gt;=2.85,B54&gt;=2.75,H54&gt;=11.8,D54&lt;2.2,H54&lt;16.284,D54&gt;=1.75,F54&gt;=2.5,F54&gt;=1.5),5.52,IF(AND(G54&gt;=0.388,A54&gt;=6.2,B54&gt;=2.85,B54&gt;=2.75,H54&gt;=11.8,D54&lt;2.2,H54&lt;16.284,D54&gt;=1.75,F54&gt;=2.5,F54&gt;=1.5),5.7,"shouldnthappen")))))))))))))))))))))))))))))))))))))))</f>
        <v>4.025</v>
      </c>
      <c r="T54" s="1" t="n">
        <f aca="false">IF(AND(D54&gt;=0.8,A54&lt;5.45),3.7,IF(AND(D54&gt;=0.35,D54&lt;0.8,A54&lt;5.45),1.56,IF(AND(G54&lt;0.164,F54&lt;2.5,A54&gt;=5.45),1.6,IF(AND(H54&gt;=16.718,F54&gt;=2.5,A54&gt;=5.45),6.4,IF(AND(G54&gt;=0.719,H54&lt;16.718,F54&gt;=2.5,A54&gt;=5.45),5.05,IF(AND(A54&lt;4.35,A54&lt;5.05,D54&lt;0.35,D54&lt;0.8,A54&lt;5.45),1.1,IF(AND(H54&gt;=14.494,A54&gt;=5.05,D54&lt;0.35,D54&lt;0.8,A54&lt;5.45),1.6,IF(AND(G54&lt;0.338,D54&lt;1.25,G54&gt;=0.164,F54&lt;2.5,A54&gt;=5.45),4.1,IF(AND(H54&lt;8.397,D54&gt;=1.25,G54&gt;=0.164,F54&lt;2.5,A54&gt;=5.45),4,IF(AND(H54&lt;11.031,H54&lt;14.494,A54&gt;=5.05,D54&lt;0.35,D54&lt;0.8,A54&lt;5.45),1.5,IF(AND(H54&gt;=11.031,H54&lt;14.494,A54&gt;=5.05,D54&lt;0.35,D54&lt;0.8,A54&lt;5.45),1.44,IF(AND(B54&lt;2.65,H54&gt;=8.397,D54&gt;=1.25,G54&gt;=0.164,F54&lt;2.5,A54&gt;=5.45),4.767,IF(AND(H54&lt;7.388,G54&lt;0.487,G54&lt;0.719,H54&lt;16.718,F54&gt;=2.5,A54&gt;=5.45),5.067,IF(AND(G54&lt;0.533,G54&gt;=0.487,G54&lt;0.719,H54&lt;16.718,F54&gt;=2.5,A54&gt;=5.45),5.8,IF(AND(G54&gt;=0.533,G54&gt;=0.487,G54&lt;0.719,H54&lt;16.718,F54&gt;=2.5,A54&gt;=5.45),5.86,IF(AND(B54&lt;3.25,A54&gt;=4.95,A54&gt;=4.35,A54&lt;5.05,D54&lt;0.35,D54&lt;0.8,A54&lt;5.45),1.2,IF(AND(A54&lt;5.6,H54&lt;11.218,G54&gt;=0.338,D54&lt;1.25,G54&gt;=0.164,F54&lt;2.5,A54&gt;=5.45),3.7,IF(AND(A54&gt;=5.6,H54&lt;11.218,G54&gt;=0.338,D54&lt;1.25,G54&gt;=0.164,F54&lt;2.5,A54&gt;=5.45),3.5,IF(AND(H54&lt;12.668,H54&gt;=11.218,G54&gt;=0.338,D54&lt;1.25,G54&gt;=0.164,F54&lt;2.5,A54&gt;=5.45),3.9,IF(AND(H54&gt;=12.668,H54&gt;=11.218,G54&gt;=0.338,D54&lt;1.25,G54&gt;=0.164,F54&lt;2.5,A54&gt;=5.45),4,IF(AND(H54&gt;=15.705,B54&gt;=2.65,H54&gt;=8.397,D54&gt;=1.25,G54&gt;=0.164,F54&lt;2.5,A54&gt;=5.45),4.8,IF(AND(B54&lt;2.75,H54&gt;=7.388,G54&lt;0.487,G54&lt;0.719,H54&lt;16.718,F54&gt;=2.5,A54&gt;=5.45),5.26,IF(AND(B54&lt;2.95,A54&lt;4.5,A54&lt;4.95,A54&gt;=4.35,A54&lt;5.05,D54&lt;0.35,D54&lt;0.8,A54&lt;5.45),1.4,IF(AND(B54&gt;=2.95,A54&lt;4.5,A54&lt;4.95,A54&gt;=4.35,A54&lt;5.05,D54&lt;0.35,D54&lt;0.8,A54&lt;5.45),1.3,IF(AND(H54&gt;=13.924,A54&gt;=4.5,A54&lt;4.95,A54&gt;=4.35,A54&lt;5.05,D54&lt;0.35,D54&lt;0.8,A54&lt;5.45),1.5,IF(AND(G54&lt;0.252,B54&gt;=3.25,A54&gt;=4.95,A54&gt;=4.35,A54&lt;5.05,D54&lt;0.35,D54&lt;0.8,A54&lt;5.45),1.4,IF(AND(G54&gt;=0.252,B54&gt;=3.25,A54&gt;=4.95,A54&gt;=4.35,A54&lt;5.05,D54&lt;0.35,D54&lt;0.8,A54&lt;5.45),1.32,IF(AND(G54&gt;=0.473,H54&lt;15.705,B54&gt;=2.65,H54&gt;=8.397,D54&gt;=1.25,G54&gt;=0.164,F54&lt;2.5,A54&gt;=5.45),4.7,IF(AND(B54&gt;=3.15,B54&gt;=2.75,H54&gt;=7.388,G54&lt;0.487,G54&lt;0.719,H54&lt;16.718,F54&gt;=2.5,A54&gt;=5.45),5.7,IF(AND(B54&lt;3.15,H54&lt;13.924,A54&gt;=4.5,A54&lt;4.95,A54&gt;=4.35,A54&lt;5.05,D54&lt;0.35,D54&lt;0.8,A54&lt;5.45),1.433,IF(AND(B54&gt;=3.15,H54&lt;13.924,A54&gt;=4.5,A54&lt;4.95,A54&gt;=4.35,A54&lt;5.05,D54&lt;0.35,D54&lt;0.8,A54&lt;5.45),1.4,IF(AND(H54&gt;=14.81,G54&lt;0.473,H54&lt;15.705,B54&gt;=2.65,H54&gt;=8.397,D54&gt;=1.25,G54&gt;=0.164,F54&lt;2.5,A54&gt;=5.45),4.2,IF(AND(A54&lt;6.65,B54&lt;3.15,B54&gt;=2.75,H54&gt;=7.388,G54&lt;0.487,G54&lt;0.719,H54&lt;16.718,F54&gt;=2.5,A54&gt;=5.45),5.6,IF(AND(A54&gt;=6.65,B54&lt;3.15,B54&gt;=2.75,H54&gt;=7.388,G54&lt;0.487,G54&lt;0.719,H54&lt;16.718,F54&gt;=2.5,A54&gt;=5.45),5.4,IF(AND(A54&lt;6.15,H54&lt;14.81,G54&lt;0.473,H54&lt;15.705,B54&gt;=2.65,H54&gt;=8.397,D54&gt;=1.25,G54&gt;=0.164,F54&lt;2.5,A54&gt;=5.45),4.5,IF(AND(A54&gt;=6.15,H54&lt;14.81,G54&lt;0.473,H54&lt;15.705,B54&gt;=2.65,H54&gt;=8.397,D54&gt;=1.25,G54&gt;=0.164,F54&lt;2.5,A54&gt;=5.45),4.4,"shouldnthappen"))))))))))))))))))))))))))))))))))))</f>
        <v>4.7</v>
      </c>
      <c r="U54" s="1" t="n">
        <f aca="false">IF(AND(G54&gt;=0.934,F54&lt;1.5),1.7,IF(AND(D54&lt;0.15,D54&lt;0.25,G54&lt;0.934,F54&lt;1.5),1.38,IF(AND(H54&gt;=14.379,D54&gt;=0.25,G54&lt;0.934,F54&lt;1.5),1.7,IF(AND(A54&lt;5.3,D54&lt;1.35,F54&lt;2.5,F54&gt;=1.5),3.15,IF(AND(H54&lt;7.148,D54&gt;=1.35,F54&lt;2.5,F54&gt;=1.5),3.9,IF(AND(G54&lt;0.352,A54&lt;6.15,F54&gt;=2.5,F54&gt;=1.5),4.5,IF(AND(G54&gt;=0.352,A54&lt;6.15,F54&gt;=2.5,F54&gt;=1.5),4.92,IF(AND(B54&lt;2.85,A54&gt;=6.15,F54&gt;=2.5,F54&gt;=1.5),6.2,IF(AND(D54&gt;=0.45,H54&lt;14.379,D54&gt;=0.25,G54&lt;0.934,F54&lt;1.5),1.65,IF(AND(G54&gt;=0.857,A54&gt;=5.3,D54&lt;1.35,F54&lt;2.5,F54&gt;=1.5),4.3,IF(AND(A54&gt;=7.25,B54&gt;=2.85,A54&gt;=6.15,F54&gt;=2.5,F54&gt;=1.5),6.425,IF(AND(H54&lt;9.499,A54&lt;5.05,D54&gt;=0.15,D54&lt;0.25,G54&lt;0.934,F54&lt;1.5),1.4,IF(AND(A54&gt;=5.45,A54&gt;=5.05,D54&gt;=0.15,D54&lt;0.25,G54&lt;0.934,F54&lt;1.5),1.3,IF(AND(B54&gt;=4.15,D54&lt;0.45,H54&lt;14.379,D54&gt;=0.25,G54&lt;0.934,F54&lt;1.5),1.5,IF(AND(A54&gt;=5.75,G54&lt;0.857,A54&gt;=5.3,D54&lt;1.35,F54&lt;2.5,F54&gt;=1.5),4.02,IF(AND(A54&lt;6.65,G54&lt;0.333,H54&gt;=7.148,D54&gt;=1.35,F54&lt;2.5,F54&gt;=1.5),4.475,IF(AND(A54&gt;=6.65,G54&lt;0.333,H54&gt;=7.148,D54&gt;=1.35,F54&lt;2.5,F54&gt;=1.5),4.8,IF(AND(D54&gt;=1.45,G54&gt;=0.333,H54&gt;=7.148,D54&gt;=1.35,F54&lt;2.5,F54&gt;=1.5),4.85,IF(AND(G54&gt;=0.861,A54&lt;7.25,B54&gt;=2.85,A54&gt;=6.15,F54&gt;=2.5,F54&gt;=1.5),5.2,IF(AND(G54&lt;0.571,H54&gt;=9.499,A54&lt;5.05,D54&gt;=0.15,D54&lt;0.25,G54&lt;0.934,F54&lt;1.5),1.2,IF(AND(G54&gt;=0.571,H54&gt;=9.499,A54&lt;5.05,D54&gt;=0.15,D54&lt;0.25,G54&lt;0.934,F54&lt;1.5),1.3,IF(AND(H54&lt;9.283,A54&lt;5.45,A54&gt;=5.05,D54&gt;=0.15,D54&lt;0.25,G54&lt;0.934,F54&lt;1.5),1.5,IF(AND(H54&gt;=9.283,A54&lt;5.45,A54&gt;=5.05,D54&gt;=0.15,D54&lt;0.25,G54&lt;0.934,F54&lt;1.5),1.425,IF(AND(A54&lt;4.9,B54&lt;4.15,D54&lt;0.45,H54&lt;14.379,D54&gt;=0.25,G54&lt;0.934,F54&lt;1.5),1.4,IF(AND(A54&gt;=4.9,B54&lt;4.15,D54&lt;0.45,H54&lt;14.379,D54&gt;=0.25,G54&lt;0.934,F54&lt;1.5),1.325,IF(AND(G54&lt;0.572,A54&lt;5.75,G54&lt;0.857,A54&gt;=5.3,D54&lt;1.35,F54&lt;2.5,F54&gt;=1.5),3.65,IF(AND(G54&gt;=0.572,A54&lt;5.75,G54&lt;0.857,A54&gt;=5.3,D54&lt;1.35,F54&lt;2.5,F54&gt;=1.5),3.9,IF(AND(A54&lt;6.75,D54&lt;1.45,G54&gt;=0.333,H54&gt;=7.148,D54&gt;=1.35,F54&lt;2.5,F54&gt;=1.5),4.4,IF(AND(A54&gt;=6.75,D54&lt;1.45,G54&gt;=0.333,H54&gt;=7.148,D54&gt;=1.35,F54&lt;2.5,F54&gt;=1.5),4.78,IF(AND(A54&lt;6.6,B54&lt;3.25,G54&lt;0.861,A54&lt;7.25,B54&gt;=2.85,A54&gt;=6.15,F54&gt;=2.5,F54&gt;=1.5),5.333,IF(AND(H54&lt;11.461,B54&gt;=3.25,G54&lt;0.861,A54&lt;7.25,B54&gt;=2.85,A54&gt;=6.15,F54&gt;=2.5,F54&gt;=1.5),6.025,IF(AND(H54&gt;=11.461,B54&gt;=3.25,G54&lt;0.861,A54&lt;7.25,B54&gt;=2.85,A54&gt;=6.15,F54&gt;=2.5,F54&gt;=1.5),5.667,IF(AND(H54&gt;=14.564,A54&gt;=6.6,B54&lt;3.25,G54&lt;0.861,A54&lt;7.25,B54&gt;=2.85,A54&gt;=6.15,F54&gt;=2.5,F54&gt;=1.5),5.4,IF(AND(D54&gt;=2.35,H54&lt;14.564,A54&gt;=6.6,B54&lt;3.25,G54&lt;0.861,A54&lt;7.25,B54&gt;=2.85,A54&gt;=6.15,F54&gt;=2.5,F54&gt;=1.5),5.6,IF(AND(A54&lt;6.85,D54&lt;2.35,H54&lt;14.564,A54&gt;=6.6,B54&lt;3.25,G54&lt;0.861,A54&lt;7.25,B54&gt;=2.85,A54&gt;=6.15,F54&gt;=2.5,F54&gt;=1.5),5.9,IF(AND(A54&gt;=6.85,D54&lt;2.35,H54&lt;14.564,A54&gt;=6.6,B54&lt;3.25,G54&lt;0.861,A54&lt;7.25,B54&gt;=2.85,A54&gt;=6.15,F54&gt;=2.5,F54&gt;=1.5),5.78,"shouldnthappen"))))))))))))))))))))))))))))))))))))</f>
        <v>4.85</v>
      </c>
      <c r="V54" s="1" t="n">
        <f aca="false">IF(AND(H54&lt;5.748,A54&lt;5.05,D54&lt;0.75),1,IF(AND(B54&lt;3.15,H54&gt;=5.748,A54&lt;5.05,D54&lt;0.75),1.475,IF(AND(G54&gt;=0.801,D54&lt;0.25,A54&gt;=5.05,D54&lt;0.75),1.7,IF(AND(D54&gt;=0.45,D54&gt;=0.25,A54&gt;=5.05,D54&lt;0.75),1.7,IF(AND(B54&lt;2.35,F54&lt;2.5,B54&lt;2.75,D54&gt;=0.75),4.16,IF(AND(D54&lt;1.75,F54&gt;=2.5,B54&lt;2.75,D54&gt;=0.75),4.875,IF(AND(D54&gt;=1.75,F54&gt;=2.5,B54&lt;2.75,D54&gt;=0.75),5.333,IF(AND(H54&gt;=16.284,D54&gt;=1.55,B54&gt;=2.75,D54&gt;=0.75),6.6,IF(AND(H54&gt;=14.144,B54&gt;=3.15,H54&gt;=5.748,A54&lt;5.05,D54&lt;0.75),1.3,IF(AND(A54&lt;5.45,G54&lt;0.801,D54&lt;0.25,A54&gt;=5.05,D54&lt;0.75),1.5,IF(AND(A54&gt;=5.45,G54&lt;0.801,D54&lt;0.25,A54&gt;=5.05,D54&lt;0.75),1.34,IF(AND(B54&lt;3.75,D54&lt;0.45,D54&gt;=0.25,A54&gt;=5.05,D54&lt;0.75),1.467,IF(AND(B54&gt;=3.75,D54&lt;0.45,D54&gt;=0.25,A54&gt;=5.05,D54&lt;0.75),1.767,IF(AND(G54&gt;=0.896,B54&gt;=2.35,F54&lt;2.5,B54&lt;2.75,D54&gt;=0.75),4.9,IF(AND(H54&lt;15.504,D54&lt;1.35,D54&lt;1.55,B54&gt;=2.75,D54&gt;=0.75),4.2,IF(AND(H54&gt;=15.504,D54&lt;1.35,D54&lt;1.55,B54&gt;=2.75,D54&gt;=0.75),4.6,IF(AND(H54&lt;9.767,D54&gt;=1.35,D54&lt;1.55,B54&gt;=2.75,D54&gt;=0.75),5.1,IF(AND(A54&lt;4.5,H54&lt;14.144,B54&gt;=3.15,H54&gt;=5.748,A54&lt;5.05,D54&lt;0.75),1.3,IF(AND(A54&gt;=4.5,H54&lt;14.144,B54&gt;=3.15,H54&gt;=5.748,A54&lt;5.05,D54&lt;0.75),1.4,IF(AND(D54&gt;=1.15,G54&lt;0.896,B54&gt;=2.35,F54&lt;2.5,B54&lt;2.75,D54&gt;=0.75),4.04,IF(AND(B54&lt;2.9,H54&gt;=9.767,D54&gt;=1.35,D54&lt;1.55,B54&gt;=2.75,D54&gt;=0.75),4.8,IF(AND(D54&lt;1.7,A54&gt;=7.05,H54&lt;16.284,D54&gt;=1.55,B54&gt;=2.75,D54&gt;=0.75),5.8,IF(AND(D54&gt;=1.7,A54&gt;=7.05,H54&lt;16.284,D54&gt;=1.55,B54&gt;=2.75,D54&gt;=0.75),6.3,IF(AND(B54&lt;2.45,D54&lt;1.15,G54&lt;0.896,B54&gt;=2.35,F54&lt;2.5,B54&lt;2.75,D54&gt;=0.75),3.767,IF(AND(B54&gt;=2.45,D54&lt;1.15,G54&lt;0.896,B54&gt;=2.35,F54&lt;2.5,B54&lt;2.75,D54&gt;=0.75),3.167,IF(AND(B54&gt;=3.15,B54&gt;=2.9,H54&gt;=9.767,D54&gt;=1.35,D54&lt;1.55,B54&gt;=2.75,D54&gt;=0.75),4.7,IF(AND(D54&lt;1.9,D54&lt;2.05,A54&lt;7.05,H54&lt;16.284,D54&gt;=1.55,B54&gt;=2.75,D54&gt;=0.75),4.82,IF(AND(D54&gt;=1.9,D54&lt;2.05,A54&lt;7.05,H54&lt;16.284,D54&gt;=1.55,B54&gt;=2.75,D54&gt;=0.75),5.067,IF(AND(H54&lt;12.721,B54&lt;3.15,B54&gt;=2.9,H54&gt;=9.767,D54&gt;=1.35,D54&lt;1.55,B54&gt;=2.75,D54&gt;=0.75),4.5,IF(AND(H54&gt;=12.721,B54&lt;3.15,B54&gt;=2.9,H54&gt;=9.767,D54&gt;=1.35,D54&lt;1.55,B54&gt;=2.75,D54&gt;=0.75),4.433,IF(AND(H54&lt;9.525,G54&lt;0.364,D54&gt;=2.05,A54&lt;7.05,H54&lt;16.284,D54&gt;=1.55,B54&gt;=2.75,D54&gt;=0.75),5.1,IF(AND(A54&lt;6.25,G54&gt;=0.364,D54&gt;=2.05,A54&lt;7.05,H54&lt;16.284,D54&gt;=1.55,B54&gt;=2.75,D54&gt;=0.75),5.4,IF(AND(H54&lt;10.898,H54&gt;=9.525,G54&lt;0.364,D54&gt;=2.05,A54&lt;7.05,H54&lt;16.284,D54&gt;=1.55,B54&gt;=2.75,D54&gt;=0.75),5.6,IF(AND(H54&lt;8.711,A54&gt;=6.25,G54&gt;=0.364,D54&gt;=2.05,A54&lt;7.05,H54&lt;16.284,D54&gt;=1.55,B54&gt;=2.75,D54&gt;=0.75),5.7,IF(AND(H54&gt;=8.711,A54&gt;=6.25,G54&gt;=0.364,D54&gt;=2.05,A54&lt;7.05,H54&lt;16.284,D54&gt;=1.55,B54&gt;=2.75,D54&gt;=0.75),5.84,IF(AND(D54&lt;2.2,H54&gt;=10.898,H54&gt;=9.525,G54&lt;0.364,D54&gt;=2.05,A54&lt;7.05,H54&lt;16.284,D54&gt;=1.55,B54&gt;=2.75,D54&gt;=0.75),5.4,IF(AND(D54&gt;=2.2,H54&gt;=10.898,H54&gt;=9.525,G54&lt;0.364,D54&gt;=2.05,A54&lt;7.05,H54&lt;16.284,D54&gt;=1.55,B54&gt;=2.75,D54&gt;=0.75),5.3,"shouldnthappen")))))))))))))))))))))))))))))))))))))</f>
        <v>4.7</v>
      </c>
      <c r="W54" s="1" t="n">
        <f aca="false">IF(AND(H54&lt;6.926,D54&gt;=0.35,D54&lt;0.8),1.9,IF(AND(H54&gt;=6.926,D54&gt;=0.35,D54&lt;0.8),1.533,IF(AND(H54&lt;13.492,A54&lt;4.75,D54&lt;0.35,D54&lt;0.8),1.1,IF(AND(H54&gt;=13.492,A54&lt;4.75,D54&lt;0.35,D54&lt;0.8),1.375,IF(AND(B54&lt;2.75,A54&gt;=5.85,F54&lt;2.5,D54&gt;=0.8),4.833,IF(AND(B54&lt;3.3,A54&gt;=7.05,F54&gt;=2.5,D54&gt;=0.8),5.8,IF(AND(B54&gt;=3.3,A54&gt;=7.05,F54&gt;=2.5,D54&gt;=0.8),6.325,IF(AND(D54&gt;=0.25,A54&lt;5.05,A54&gt;=4.75,D54&lt;0.35,D54&lt;0.8),1.3,IF(AND(B54&lt;3.6,A54&gt;=5.05,A54&gt;=4.75,D54&lt;0.35,D54&lt;0.8),1.4,IF(AND(H54&lt;10.194,G54&lt;0.412,A54&lt;5.85,F54&lt;2.5,D54&gt;=0.8),4.133,IF(AND(H54&gt;=10.194,G54&lt;0.412,A54&lt;5.85,F54&lt;2.5,D54&gt;=0.8),4.5,IF(AND(A54&lt;5.35,G54&gt;=0.412,A54&lt;5.85,F54&lt;2.5,D54&gt;=0.8),3.15,IF(AND(A54&lt;6.2,B54&gt;=2.75,A54&gt;=5.85,F54&lt;2.5,D54&gt;=0.8),4.3,IF(AND(H54&lt;5.767,A54&lt;6.2,A54&lt;7.05,F54&gt;=2.5,D54&gt;=0.8),4.5,IF(AND(G54&gt;=0.861,A54&gt;=6.2,A54&lt;7.05,F54&gt;=2.5,D54&gt;=0.8),5.2,IF(AND(B54&lt;3.15,D54&lt;0.25,A54&lt;5.05,A54&gt;=4.75,D54&lt;0.35,D54&lt;0.8),1.55,IF(AND(A54&lt;5.45,B54&gt;=3.6,A54&gt;=5.05,A54&gt;=4.75,D54&lt;0.35,D54&lt;0.8),1.5,IF(AND(A54&gt;=5.45,B54&gt;=3.6,A54&gt;=5.05,A54&gt;=4.75,D54&lt;0.35,D54&lt;0.8),1.4,IF(AND(G54&gt;=0.772,A54&gt;=5.35,G54&gt;=0.412,A54&lt;5.85,F54&lt;2.5,D54&gt;=0.8),3.9,IF(AND(D54&gt;=1.45,A54&gt;=6.2,B54&gt;=2.75,A54&gt;=5.85,F54&lt;2.5,D54&gt;=0.8),4.775,IF(AND(G54&lt;0.5,H54&gt;=5.767,A54&lt;6.2,A54&lt;7.05,F54&gt;=2.5,D54&gt;=0.8),5.1,IF(AND(G54&gt;=0.5,H54&gt;=5.767,A54&lt;6.2,A54&lt;7.05,F54&gt;=2.5,D54&gt;=0.8),4.95,IF(AND(B54&gt;=3.25,G54&lt;0.861,A54&gt;=6.2,A54&lt;7.05,F54&gt;=2.5,D54&gt;=0.8),5.75,IF(AND(A54&lt;4.95,B54&gt;=3.15,D54&lt;0.25,A54&lt;5.05,A54&gt;=4.75,D54&lt;0.35,D54&lt;0.8),1.4,IF(AND(A54&lt;5.65,G54&lt;0.772,A54&gt;=5.35,G54&gt;=0.412,A54&lt;5.85,F54&lt;2.5,D54&gt;=0.8),3.6,IF(AND(A54&gt;=5.65,G54&lt;0.772,A54&gt;=5.35,G54&gt;=0.412,A54&lt;5.85,F54&lt;2.5,D54&gt;=0.8),3.5,IF(AND(B54&gt;=3.15,D54&lt;1.45,A54&gt;=6.2,B54&gt;=2.75,A54&gt;=5.85,F54&lt;2.5,D54&gt;=0.8),4.7,IF(AND(A54&gt;=6.65,B54&lt;3.25,G54&lt;0.861,A54&gt;=6.2,A54&lt;7.05,F54&gt;=2.5,D54&gt;=0.8),5.567,IF(AND(H54&lt;9.499,A54&gt;=4.95,B54&gt;=3.15,D54&lt;0.25,A54&lt;5.05,A54&gt;=4.75,D54&lt;0.35,D54&lt;0.8),1.4,IF(AND(H54&gt;=9.499,A54&gt;=4.95,B54&gt;=3.15,D54&lt;0.25,A54&lt;5.05,A54&gt;=4.75,D54&lt;0.35,D54&lt;0.8),1.2,IF(AND(G54&lt;0.765,B54&lt;3.15,D54&lt;1.45,A54&gt;=6.2,B54&gt;=2.75,A54&gt;=5.85,F54&lt;2.5,D54&gt;=0.8),4.4,IF(AND(G54&gt;=0.765,B54&lt;3.15,D54&lt;1.45,A54&gt;=6.2,B54&gt;=2.75,A54&gt;=5.85,F54&lt;2.5,D54&gt;=0.8),4.6,IF(AND(H54&lt;10.667,A54&lt;6.65,B54&lt;3.25,G54&lt;0.861,A54&gt;=6.2,A54&lt;7.05,F54&gt;=2.5,D54&gt;=0.8),5.167,IF(AND(G54&lt;0.627,H54&gt;=10.667,A54&lt;6.65,B54&lt;3.25,G54&lt;0.861,A54&gt;=6.2,A54&lt;7.05,F54&gt;=2.5,D54&gt;=0.8),5.64,IF(AND(G54&gt;=0.627,H54&gt;=10.667,A54&lt;6.65,B54&lt;3.25,G54&lt;0.861,A54&gt;=6.2,A54&lt;7.05,F54&gt;=2.5,D54&gt;=0.8),5.1,"shouldnthappen")))))))))))))))))))))))))))))))))))</f>
        <v>4.775</v>
      </c>
      <c r="X54" s="1" t="n">
        <f aca="false">IF(AND(B54&lt;3.05,H54&lt;6.697,A54&lt;5.45),4.1,IF(AND(B54&gt;=3.05,H54&lt;6.697,A54&lt;5.45),1.48,IF(AND(D54&lt;0.7,A54&lt;5.9,A54&gt;=5.45),1.4,IF(AND(A54&lt;4.35,B54&lt;3.3,H54&gt;=6.697,A54&lt;5.45),1.1,IF(AND(G54&lt;0.372,D54&gt;=0.7,A54&lt;5.9,A54&gt;=5.45),4.36,IF(AND(A54&gt;=4.9,A54&gt;=4.35,B54&lt;3.3,H54&gt;=6.697,A54&lt;5.45),1.6,IF(AND(H54&gt;=14.171,A54&lt;5.15,B54&gt;=3.3,H54&gt;=6.697,A54&lt;5.45),1.6,IF(AND(G54&lt;0.451,A54&gt;=5.15,B54&gt;=3.3,H54&gt;=6.697,A54&lt;5.45),1.367,IF(AND(G54&gt;=0.451,A54&gt;=5.15,B54&gt;=3.3,H54&gt;=6.697,A54&lt;5.45),1.5,IF(AND(G54&lt;0.332,D54&lt;1.45,F54&lt;2.5,A54&gt;=5.9,A54&gt;=5.45),4.35,IF(AND(A54&lt;6.15,D54&gt;=1.45,F54&lt;2.5,A54&gt;=5.9,A54&gt;=5.45),5.1,IF(AND(D54&gt;=2.4,G54&lt;0.432,F54&gt;=2.5,A54&gt;=5.9,A54&gt;=5.45),5.78,IF(AND(A54&lt;6.15,G54&gt;=0.432,F54&gt;=2.5,A54&gt;=5.9,A54&gt;=5.45),4.9,IF(AND(B54&lt;3.1,A54&lt;4.9,A54&gt;=4.35,B54&lt;3.3,H54&gt;=6.697,A54&lt;5.45),1.4,IF(AND(B54&gt;=3.1,A54&lt;4.9,A54&gt;=4.35,B54&lt;3.3,H54&gt;=6.697,A54&lt;5.45),1.3,IF(AND(G54&lt;0.343,H54&lt;14.171,A54&lt;5.15,B54&gt;=3.3,H54&gt;=6.697,A54&lt;5.45),1.433,IF(AND(G54&gt;=0.343,H54&lt;14.171,A54&lt;5.15,B54&gt;=3.3,H54&gt;=6.697,A54&lt;5.45),1.525,IF(AND(D54&lt;1.05,B54&lt;2.55,G54&gt;=0.372,D54&gt;=0.7,A54&lt;5.9,A54&gt;=5.45),3.7,IF(AND(H54&lt;10.596,B54&gt;=2.55,G54&gt;=0.372,D54&gt;=0.7,A54&lt;5.9,A54&gt;=5.45),3.525,IF(AND(H54&gt;=10.596,B54&gt;=2.55,G54&gt;=0.372,D54&gt;=0.7,A54&lt;5.9,A54&gt;=5.45),3.9,IF(AND(H54&lt;14.314,G54&gt;=0.332,D54&lt;1.45,F54&lt;2.5,A54&gt;=5.9,A54&gt;=5.45),4.4,IF(AND(H54&gt;=14.314,G54&gt;=0.332,D54&lt;1.45,F54&lt;2.5,A54&gt;=5.9,A54&gt;=5.45),4.7,IF(AND(H54&lt;13.906,A54&gt;=6.15,D54&gt;=1.45,F54&lt;2.5,A54&gt;=5.9,A54&gt;=5.45),4.675,IF(AND(H54&gt;=13.906,A54&gt;=6.15,D54&gt;=1.45,F54&lt;2.5,A54&gt;=5.9,A54&gt;=5.45),4.9,IF(AND(G54&lt;0.093,D54&lt;2.4,G54&lt;0.432,F54&gt;=2.5,A54&gt;=5.9,A54&gt;=5.45),5.6,IF(AND(B54&lt;2.95,A54&gt;=6.15,G54&gt;=0.432,F54&gt;=2.5,A54&gt;=5.9,A54&gt;=5.45),5.86,IF(AND(A54&lt;5.55,D54&gt;=1.05,B54&lt;2.55,G54&gt;=0.372,D54&gt;=0.7,A54&lt;5.9,A54&gt;=5.45),4,IF(AND(A54&gt;=5.55,D54&gt;=1.05,B54&lt;2.55,G54&gt;=0.372,D54&gt;=0.7,A54&lt;5.9,A54&gt;=5.45),3.9,IF(AND(D54&lt;1.7,G54&gt;=0.093,D54&lt;2.4,G54&lt;0.432,F54&gt;=2.5,A54&gt;=5.9,A54&gt;=5.45),5.05,IF(AND(G54&gt;=0.774,B54&gt;=2.95,A54&gt;=6.15,G54&gt;=0.432,F54&gt;=2.5,A54&gt;=5.9,A54&gt;=5.45),5.3,IF(AND(G54&gt;=0.312,D54&gt;=1.7,G54&gt;=0.093,D54&lt;2.4,G54&lt;0.432,F54&gt;=2.5,A54&gt;=5.9,A54&gt;=5.45),5.4,IF(AND(D54&lt;2.45,G54&lt;0.774,B54&gt;=2.95,A54&gt;=6.15,G54&gt;=0.432,F54&gt;=2.5,A54&gt;=5.9,A54&gt;=5.45),5.66,IF(AND(D54&gt;=2.45,G54&lt;0.774,B54&gt;=2.95,A54&gt;=6.15,G54&gt;=0.432,F54&gt;=2.5,A54&gt;=5.9,A54&gt;=5.45),6,IF(AND(G54&gt;=0.301,G54&lt;0.312,D54&gt;=1.7,G54&gt;=0.093,D54&lt;2.4,G54&lt;0.432,F54&gt;=2.5,A54&gt;=5.9,A54&gt;=5.45),5.1,IF(AND(A54&lt;6.45,G54&lt;0.301,G54&lt;0.312,D54&gt;=1.7,G54&gt;=0.093,D54&lt;2.4,G54&lt;0.432,F54&gt;=2.5,A54&gt;=5.9,A54&gt;=5.45),5.3,IF(AND(A54&gt;=6.45,G54&lt;0.301,G54&lt;0.312,D54&gt;=1.7,G54&gt;=0.093,D54&lt;2.4,G54&lt;0.432,F54&gt;=2.5,A54&gt;=5.9,A54&gt;=5.45),5.2,"shouldnthappen"))))))))))))))))))))))))))))))))))))</f>
        <v>4.9</v>
      </c>
      <c r="Y54" s="1" t="n">
        <f aca="false">IF(AND(H54&lt;6.51,F54&lt;1.5),1.8,IF(AND(H54&gt;=16.674,F54&gt;=1.5),6.533,IF(AND(D54&gt;=0.45,H54&gt;=6.51,F54&lt;1.5),1.667,IF(AND(H54&gt;=13.805,G54&lt;0.154,H54&lt;16.674,F54&gt;=1.5),6.7,IF(AND(D54&lt;0.15,A54&lt;5.05,D54&lt;0.45,H54&gt;=6.51,F54&lt;1.5),1.4,IF(AND(H54&gt;=13.586,A54&gt;=5.05,D54&lt;0.45,H54&gt;=6.51,F54&lt;1.5),1.3,IF(AND(F54&lt;2.5,H54&lt;13.805,G54&lt;0.154,H54&lt;16.674,F54&gt;=1.5),4.6,IF(AND(H54&lt;8.929,D54&lt;1.35,G54&gt;=0.154,H54&lt;16.674,F54&gt;=1.5),3.64,IF(AND(G54&lt;0.05,H54&lt;13.586,A54&gt;=5.05,D54&lt;0.45,H54&gt;=6.51,F54&lt;1.5),1.4,IF(AND(G54&gt;=0.107,F54&gt;=2.5,H54&lt;13.805,G54&lt;0.154,H54&lt;16.674,F54&gt;=1.5),5.3,IF(AND(B54&gt;=2.75,H54&gt;=8.929,D54&lt;1.35,G54&gt;=0.154,H54&lt;16.674,F54&gt;=1.5),4.433,IF(AND(D54&gt;=1.55,F54&lt;2.5,D54&gt;=1.35,G54&gt;=0.154,H54&lt;16.674,F54&gt;=1.5),4.975,IF(AND(H54&lt;6.93,F54&gt;=2.5,D54&gt;=1.35,G54&gt;=0.154,H54&lt;16.674,F54&gt;=1.5),4.5,IF(AND(H54&lt;12.675,G54&lt;0.217,D54&gt;=0.15,A54&lt;5.05,D54&lt;0.45,H54&gt;=6.51,F54&lt;1.5),1.4,IF(AND(H54&gt;=12.675,G54&lt;0.217,D54&gt;=0.15,A54&lt;5.05,D54&lt;0.45,H54&gt;=6.51,F54&lt;1.5),1.5,IF(AND(A54&lt;4.65,G54&gt;=0.217,D54&gt;=0.15,A54&lt;5.05,D54&lt;0.45,H54&gt;=6.51,F54&lt;1.5),1.35,IF(AND(D54&lt;0.25,G54&gt;=0.05,H54&lt;13.586,A54&gt;=5.05,D54&lt;0.45,H54&gt;=6.51,F54&lt;1.5),1.467,IF(AND(D54&gt;=0.25,G54&gt;=0.05,H54&lt;13.586,A54&gt;=5.05,D54&lt;0.45,H54&gt;=6.51,F54&lt;1.5),1.5,IF(AND(H54&lt;9.15,G54&lt;0.107,F54&gt;=2.5,H54&lt;13.805,G54&lt;0.154,H54&lt;16.674,F54&gt;=1.5),5.7,IF(AND(H54&gt;=9.15,G54&lt;0.107,F54&gt;=2.5,H54&lt;13.805,G54&lt;0.154,H54&lt;16.674,F54&gt;=1.5),5.6,IF(AND(G54&lt;0.404,B54&lt;2.75,H54&gt;=8.929,D54&lt;1.35,G54&gt;=0.154,H54&lt;16.674,F54&gt;=1.5),4.15,IF(AND(G54&gt;=0.404,B54&lt;2.75,H54&gt;=8.929,D54&lt;1.35,G54&gt;=0.154,H54&lt;16.674,F54&gt;=1.5),3.9,IF(AND(A54&gt;=6.75,D54&lt;1.55,F54&lt;2.5,D54&gt;=1.35,G54&gt;=0.154,H54&lt;16.674,F54&gt;=1.5),4.82,IF(AND(D54&lt;0.25,A54&gt;=4.65,G54&gt;=0.217,D54&gt;=0.15,A54&lt;5.05,D54&lt;0.45,H54&gt;=6.51,F54&lt;1.5),1.325,IF(AND(D54&gt;=0.25,A54&gt;=4.65,G54&gt;=0.217,D54&gt;=0.15,A54&lt;5.05,D54&lt;0.45,H54&gt;=6.51,F54&lt;1.5),1.3,IF(AND(A54&lt;6.55,A54&lt;6.75,D54&lt;1.55,F54&lt;2.5,D54&gt;=1.35,G54&gt;=0.154,H54&lt;16.674,F54&gt;=1.5),4.575,IF(AND(A54&gt;=6.55,A54&lt;6.75,D54&lt;1.55,F54&lt;2.5,D54&gt;=1.35,G54&gt;=0.154,H54&lt;16.674,F54&gt;=1.5),4.4,IF(AND(B54&lt;2.9,D54&lt;2.05,H54&gt;=6.93,F54&gt;=2.5,D54&gt;=1.35,G54&gt;=0.154,H54&lt;16.674,F54&gt;=1.5),5.05,IF(AND(H54&lt;8.884,D54&gt;=2.05,H54&gt;=6.93,F54&gt;=2.5,D54&gt;=1.35,G54&gt;=0.154,H54&lt;16.674,F54&gt;=1.5),5.1,IF(AND(H54&lt;13.711,B54&gt;=2.9,D54&lt;2.05,H54&gt;=6.93,F54&gt;=2.5,D54&gt;=1.35,G54&gt;=0.154,H54&lt;16.674,F54&gt;=1.5),5,IF(AND(H54&gt;=13.711,B54&gt;=2.9,D54&lt;2.05,H54&gt;=6.93,F54&gt;=2.5,D54&gt;=1.35,G54&gt;=0.154,H54&lt;16.674,F54&gt;=1.5),5.8,IF(AND(B54&lt;3.15,H54&gt;=8.884,D54&gt;=2.05,H54&gt;=6.93,F54&gt;=2.5,D54&gt;=1.35,G54&gt;=0.154,H54&lt;16.674,F54&gt;=1.5),5.56,IF(AND(B54&gt;=3.15,H54&gt;=8.884,D54&gt;=2.05,H54&gt;=6.93,F54&gt;=2.5,D54&gt;=1.35,G54&gt;=0.154,H54&lt;16.674,F54&gt;=1.5),5.9,"shouldnthappen")))))))))))))))))))))))))))))))))</f>
        <v>4.575</v>
      </c>
      <c r="Z54" s="1" t="n">
        <f aca="false">IF(AND(F54&gt;=2,B54&gt;=3.35),5.6,IF(AND(A54&lt;6.65,H54&gt;=15.076,B54&lt;3.35),4.8,IF(AND(A54&gt;=6.65,H54&gt;=15.076,B54&lt;3.35),6.15,IF(AND(H54&lt;6.542,F54&lt;2,B54&gt;=3.35),1.767,IF(AND(G54&gt;=0.653,D54&lt;0.75,H54&lt;15.076,B54&lt;3.35),1.55,IF(AND(D54&lt;0.15,G54&lt;0.653,D54&lt;0.75,H54&lt;15.076,B54&lt;3.35),1.1,IF(AND(G54&lt;0.356,A54&lt;5.05,H54&gt;=6.542,F54&lt;2,B54&gt;=3.35),1.4,IF(AND(G54&gt;=0.356,A54&lt;5.05,H54&gt;=6.542,F54&lt;2,B54&gt;=3.35),1.3,IF(AND(G54&gt;=0.566,A54&gt;=5.05,H54&gt;=6.542,F54&lt;2,B54&gt;=3.35),1.6,IF(AND(B54&gt;=3.1,D54&gt;=0.15,G54&lt;0.653,D54&lt;0.75,H54&lt;15.076,B54&lt;3.35),1.367,IF(AND(B54&gt;=2.65,D54&lt;1.45,B54&lt;2.75,D54&gt;=0.75,H54&lt;15.076,B54&lt;3.35),3.96,IF(AND(G54&lt;0.352,D54&gt;=1.45,B54&lt;2.75,D54&gt;=0.75,H54&lt;15.076,B54&lt;3.35),4.5,IF(AND(D54&gt;=1.35,A54&lt;6.2,B54&gt;=2.75,D54&gt;=0.75,H54&lt;15.076,B54&lt;3.35),4.733,IF(AND(A54&lt;4.7,B54&lt;3.1,D54&gt;=0.15,G54&lt;0.653,D54&lt;0.75,H54&lt;15.076,B54&lt;3.35),1.36,IF(AND(A54&gt;=4.7,B54&lt;3.1,D54&gt;=0.15,G54&lt;0.653,D54&lt;0.75,H54&lt;15.076,B54&lt;3.35),1.6,IF(AND(A54&lt;5.2,B54&lt;2.65,D54&lt;1.45,B54&lt;2.75,D54&gt;=0.75,H54&lt;15.076,B54&lt;3.35),3.3,IF(AND(A54&lt;6.5,G54&gt;=0.352,D54&gt;=1.45,B54&lt;2.75,D54&gt;=0.75,H54&lt;15.076,B54&lt;3.35),5,IF(AND(A54&gt;=6.5,G54&gt;=0.352,D54&gt;=1.45,B54&lt;2.75,D54&gt;=0.75,H54&lt;15.076,B54&lt;3.35),5.8,IF(AND(H54&lt;8.486,D54&lt;1.35,A54&lt;6.2,B54&gt;=2.75,D54&gt;=0.75,H54&lt;15.076,B54&lt;3.35),3.975,IF(AND(G54&lt;0.187,F54&lt;2.5,A54&gt;=6.2,B54&gt;=2.75,D54&gt;=0.75,H54&lt;15.076,B54&lt;3.35),5,IF(AND(G54&gt;=0.187,F54&lt;2.5,A54&gt;=6.2,B54&gt;=2.75,D54&gt;=0.75,H54&lt;15.076,B54&lt;3.35),4.525,IF(AND(A54&gt;=7.25,F54&gt;=2.5,A54&gt;=6.2,B54&gt;=2.75,D54&gt;=0.75,H54&lt;15.076,B54&lt;3.35),6.5,IF(AND(G54&lt;0.185,B54&lt;3.6,G54&lt;0.566,A54&gt;=5.05,H54&gt;=6.542,F54&lt;2,B54&gt;=3.35),1.45,IF(AND(G54&gt;=0.185,B54&lt;3.6,G54&lt;0.566,A54&gt;=5.05,H54&gt;=6.542,F54&lt;2,B54&gt;=3.35),1.34,IF(AND(G54&lt;0.13,B54&gt;=3.6,G54&lt;0.566,A54&gt;=5.05,H54&gt;=6.542,F54&lt;2,B54&gt;=3.35),1.45,IF(AND(G54&gt;=0.13,B54&gt;=3.6,G54&lt;0.566,A54&gt;=5.05,H54&gt;=6.542,F54&lt;2,B54&gt;=3.35),1.5,IF(AND(D54&lt;1.05,A54&gt;=5.2,B54&lt;2.65,D54&lt;1.45,B54&lt;2.75,D54&gt;=0.75,H54&lt;15.076,B54&lt;3.35),3.5,IF(AND(D54&gt;=1.05,A54&gt;=5.2,B54&lt;2.65,D54&lt;1.45,B54&lt;2.75,D54&gt;=0.75,H54&lt;15.076,B54&lt;3.35),3.94,IF(AND(H54&lt;10.983,H54&gt;=8.486,D54&lt;1.35,A54&lt;6.2,B54&gt;=2.75,D54&gt;=0.75,H54&lt;15.076,B54&lt;3.35),4.38,IF(AND(H54&gt;=10.983,H54&gt;=8.486,D54&lt;1.35,A54&lt;6.2,B54&gt;=2.75,D54&gt;=0.75,H54&lt;15.076,B54&lt;3.35),4.1,IF(AND(B54&gt;=3.25,A54&lt;7.25,F54&gt;=2.5,A54&gt;=6.2,B54&gt;=2.75,D54&gt;=0.75,H54&lt;15.076,B54&lt;3.35),5.7,IF(AND(B54&lt;2.95,B54&lt;3.25,A54&lt;7.25,F54&gt;=2.5,A54&gt;=6.2,B54&gt;=2.75,D54&gt;=0.75,H54&lt;15.076,B54&lt;3.35),5.6,IF(AND(H54&gt;=13.711,B54&gt;=2.95,B54&lt;3.25,A54&lt;7.25,F54&gt;=2.5,A54&gt;=6.2,B54&gt;=2.75,D54&gt;=0.75,H54&lt;15.076,B54&lt;3.35),5.8,IF(AND(A54&gt;=6.8,H54&lt;13.711,B54&gt;=2.95,B54&lt;3.25,A54&lt;7.25,F54&gt;=2.5,A54&gt;=6.2,B54&gt;=2.75,D54&gt;=0.75,H54&lt;15.076,B54&lt;3.35),5.1,IF(AND(H54&lt;12.921,A54&lt;6.8,H54&lt;13.711,B54&gt;=2.95,B54&lt;3.25,A54&lt;7.25,F54&gt;=2.5,A54&gt;=6.2,B54&gt;=2.75,D54&gt;=0.75,H54&lt;15.076,B54&lt;3.35),5.34,IF(AND(H54&gt;=12.921,A54&lt;6.8,H54&lt;13.711,B54&gt;=2.95,B54&lt;3.25,A54&lt;7.25,F54&gt;=2.5,A54&gt;=6.2,B54&gt;=2.75,D54&gt;=0.75,H54&lt;15.076,B54&lt;3.35),5.133,"shouldnthappen"))))))))))))))))))))))))))))))))))))</f>
        <v>4.8</v>
      </c>
      <c r="AA54" s="1" t="n">
        <f aca="false">IF(AND(D54&gt;=0.45,A54&lt;5.05,D54&lt;0.8),1.6,IF(AND(D54&gt;=0.45,A54&gt;=5.05,D54&lt;0.8),1.7,IF(AND(H54&gt;=16.244,F54&gt;=2.5,D54&gt;=0.8),6.533,IF(AND(A54&lt;4.35,D54&lt;0.45,A54&lt;5.05,D54&lt;0.8),1.1,IF(AND(H54&gt;=14.877,D54&lt;0.45,A54&gt;=5.05,D54&lt;0.8),1.3,IF(AND(D54&gt;=1.4,A54&lt;5.65,F54&lt;2.5,D54&gt;=0.8),4.5,IF(AND(A54&gt;=7.25,H54&lt;16.244,F54&gt;=2.5,D54&gt;=0.8),6.5,IF(AND(A54&gt;=4.75,A54&gt;=4.35,D54&lt;0.45,A54&lt;5.05,D54&lt;0.8),1.35,IF(AND(A54&lt;5.3,D54&lt;1.4,A54&lt;5.65,F54&lt;2.5,D54&gt;=0.8),3.1,IF(AND(A54&gt;=6.8,A54&gt;=6.55,A54&gt;=5.65,F54&lt;2.5,D54&gt;=0.8),4.9,IF(AND(H54&lt;5.767,A54&lt;7.25,H54&lt;16.244,F54&gt;=2.5,D54&gt;=0.8),4.5,IF(AND(G54&gt;=0.522,A54&lt;4.75,A54&gt;=4.35,D54&lt;0.45,A54&lt;5.05,D54&lt;0.8),1.2,IF(AND(G54&gt;=0.948,D54&lt;0.35,H54&lt;14.877,D54&lt;0.45,A54&gt;=5.05,D54&lt;0.8),1.7,IF(AND(H54&lt;13.089,D54&gt;=0.35,H54&lt;14.877,D54&lt;0.45,A54&gt;=5.05,D54&lt;0.8),1.5,IF(AND(H54&gt;=13.089,D54&gt;=0.35,H54&lt;14.877,D54&lt;0.45,A54&gt;=5.05,D54&lt;0.8),1.3,IF(AND(B54&gt;=2.95,A54&gt;=5.3,D54&lt;1.4,A54&lt;5.65,F54&lt;2.5,D54&gt;=0.8),4.1,IF(AND(H54&lt;9.181,A54&lt;6.05,A54&lt;6.55,A54&gt;=5.65,F54&lt;2.5,D54&gt;=0.8),5.1,IF(AND(H54&gt;=9.181,A54&lt;6.05,A54&lt;6.55,A54&gt;=5.65,F54&lt;2.5,D54&gt;=0.8),4.3,IF(AND(G54&gt;=0.867,A54&gt;=6.05,A54&lt;6.55,A54&gt;=5.65,F54&lt;2.5,D54&gt;=0.8),4.9,IF(AND(B54&lt;3.05,A54&lt;6.8,A54&gt;=6.55,A54&gt;=5.65,F54&lt;2.5,D54&gt;=0.8),5,IF(AND(B54&gt;=3.05,A54&lt;6.8,A54&gt;=6.55,A54&gt;=5.65,F54&lt;2.5,D54&gt;=0.8),4.55,IF(AND(H54&gt;=14.144,G54&lt;0.522,A54&lt;4.75,A54&gt;=4.35,D54&lt;0.45,A54&lt;5.05,D54&lt;0.8),1.3,IF(AND(B54&lt;2.7,B54&lt;2.95,A54&gt;=5.3,D54&lt;1.4,A54&lt;5.65,F54&lt;2.5,D54&gt;=0.8),3.78,IF(AND(B54&gt;=2.7,B54&lt;2.95,A54&gt;=5.3,D54&lt;1.4,A54&lt;5.65,F54&lt;2.5,D54&gt;=0.8),3.6,IF(AND(G54&lt;0.638,G54&lt;0.867,A54&gt;=6.05,A54&lt;6.55,A54&gt;=5.65,F54&lt;2.5,D54&gt;=0.8),4.433,IF(AND(G54&gt;=0.638,G54&lt;0.867,A54&gt;=6.05,A54&lt;6.55,A54&gt;=5.65,F54&lt;2.5,D54&gt;=0.8),4,IF(AND(A54&lt;6.35,H54&lt;11.146,H54&gt;=5.767,A54&lt;7.25,H54&lt;16.244,F54&gt;=2.5,D54&gt;=0.8),5.1,IF(AND(A54&lt;4.5,H54&lt;14.144,G54&lt;0.522,A54&lt;4.75,A54&gt;=4.35,D54&lt;0.45,A54&lt;5.05,D54&lt;0.8),1.35,IF(AND(A54&gt;=4.5,H54&lt;14.144,G54&lt;0.522,A54&lt;4.75,A54&gt;=4.35,D54&lt;0.45,A54&lt;5.05,D54&lt;0.8),1.4,IF(AND(A54&lt;5.15,B54&lt;3.75,G54&lt;0.948,D54&lt;0.35,H54&lt;14.877,D54&lt;0.45,A54&gt;=5.05,D54&lt;0.8),1.4,IF(AND(A54&gt;=5.15,B54&lt;3.75,G54&lt;0.948,D54&lt;0.35,H54&lt;14.877,D54&lt;0.45,A54&gt;=5.05,D54&lt;0.8),1.5,IF(AND(G54&lt;0.112,B54&gt;=3.75,G54&lt;0.948,D54&lt;0.35,H54&lt;14.877,D54&lt;0.45,A54&gt;=5.05,D54&lt;0.8),1.5,IF(AND(G54&gt;=0.112,B54&gt;=3.75,G54&lt;0.948,D54&lt;0.35,H54&lt;14.877,D54&lt;0.45,A54&gt;=5.05,D54&lt;0.8),1.6,IF(AND(G54&lt;0.075,A54&gt;=6.35,H54&lt;11.146,H54&gt;=5.767,A54&lt;7.25,H54&lt;16.244,F54&gt;=2.5,D54&gt;=0.8),5.5,IF(AND(G54&gt;=0.075,A54&gt;=6.35,H54&lt;11.146,H54&gt;=5.767,A54&lt;7.25,H54&lt;16.244,F54&gt;=2.5,D54&gt;=0.8),5.24,IF(AND(B54&lt;2.95,D54&lt;1.9,H54&gt;=11.146,H54&gt;=5.767,A54&lt;7.25,H54&lt;16.244,F54&gt;=2.5,D54&gt;=0.8),5.65,IF(AND(B54&gt;=2.95,D54&lt;1.9,H54&gt;=11.146,H54&gt;=5.767,A54&lt;7.25,H54&lt;16.244,F54&gt;=2.5,D54&gt;=0.8),5.8,IF(AND(H54&lt;13.42,D54&gt;=1.9,H54&gt;=11.146,H54&gt;=5.767,A54&lt;7.25,H54&lt;16.244,F54&gt;=2.5,D54&gt;=0.8),5.6,IF(AND(H54&gt;=13.42,D54&gt;=1.9,H54&gt;=11.146,H54&gt;=5.767,A54&lt;7.25,H54&lt;16.244,F54&gt;=2.5,D54&gt;=0.8),5.34,"shouldnthappen")))))))))))))))))))))))))))))))))))))))</f>
        <v>4.9</v>
      </c>
      <c r="AB54" s="1" t="n">
        <f aca="false">IF(AND(D54&gt;=0.35,F54&lt;1.5),1.5,IF(AND(F54&lt;2.5,D54&gt;=1.55,F54&gt;=1.5),4.85,IF(AND(H54&lt;8.308,D54&lt;0.15,D54&lt;0.35,F54&lt;1.5),1.5,IF(AND(H54&gt;=8.308,D54&lt;0.15,D54&lt;0.35,F54&lt;1.5),1.4,IF(AND(H54&lt;5.523,D54&gt;=0.15,D54&lt;0.35,F54&lt;1.5),1,IF(AND(G54&lt;0.572,H54&lt;10.688,D54&lt;1.55,F54&gt;=1.5),3.75,IF(AND(B54&gt;=3.5,F54&gt;=2.5,D54&gt;=1.55,F54&gt;=1.5),6.3,IF(AND(A54&gt;=5.65,G54&gt;=0.572,H54&lt;10.688,D54&lt;1.55,F54&gt;=1.5),4.45,IF(AND(B54&gt;=2.85,A54&lt;6.15,H54&gt;=10.688,D54&lt;1.55,F54&gt;=1.5),4.35,IF(AND(H54&gt;=16.284,B54&lt;3.5,F54&gt;=2.5,D54&gt;=1.55,F54&gt;=1.5),6.6,IF(AND(G54&gt;=0.241,G54&lt;0.338,H54&gt;=5.523,D54&gt;=0.15,D54&lt;0.35,F54&lt;1.5),1.25,IF(AND(A54&lt;5.05,G54&gt;=0.338,H54&gt;=5.523,D54&gt;=0.15,D54&lt;0.35,F54&lt;1.5),1.35,IF(AND(B54&lt;2.7,A54&lt;5.65,G54&gt;=0.572,H54&lt;10.688,D54&lt;1.55,F54&gt;=1.5),4,IF(AND(B54&gt;=2.7,A54&lt;5.65,G54&gt;=0.572,H54&lt;10.688,D54&lt;1.55,F54&gt;=1.5),3.6,IF(AND(B54&lt;2.45,B54&lt;2.85,A54&lt;6.15,H54&gt;=10.688,D54&lt;1.55,F54&gt;=1.5),3.7,IF(AND(A54&lt;6.25,B54&lt;2.85,A54&gt;=6.15,H54&gt;=10.688,D54&lt;1.55,F54&gt;=1.5),4.5,IF(AND(A54&gt;=6.25,B54&lt;2.85,A54&gt;=6.15,H54&gt;=10.688,D54&lt;1.55,F54&gt;=1.5),4.86,IF(AND(D54&gt;=1.45,B54&gt;=2.85,A54&gt;=6.15,H54&gt;=10.688,D54&lt;1.55,F54&gt;=1.5),4.8,IF(AND(H54&lt;8.202,H54&lt;16.284,B54&lt;3.5,F54&gt;=2.5,D54&gt;=1.55,F54&gt;=1.5),5.7,IF(AND(A54&gt;=5.1,G54&lt;0.241,G54&lt;0.338,H54&gt;=5.523,D54&gt;=0.15,D54&lt;0.35,F54&lt;1.5),1.5,IF(AND(B54&gt;=3.75,A54&gt;=5.05,G54&gt;=0.338,H54&gt;=5.523,D54&gt;=0.15,D54&lt;0.35,F54&lt;1.5),1.6,IF(AND(A54&lt;5.7,B54&gt;=2.45,B54&lt;2.85,A54&lt;6.15,H54&gt;=10.688,D54&lt;1.55,F54&gt;=1.5),3.9,IF(AND(A54&gt;=5.7,B54&gt;=2.45,B54&lt;2.85,A54&lt;6.15,H54&gt;=10.688,D54&lt;1.55,F54&gt;=1.5),4.02,IF(AND(H54&lt;13.654,D54&lt;1.45,B54&gt;=2.85,A54&gt;=6.15,H54&gt;=10.688,D54&lt;1.55,F54&gt;=1.5),4.333,IF(AND(H54&gt;=13.654,D54&lt;1.45,B54&gt;=2.85,A54&gt;=6.15,H54&gt;=10.688,D54&lt;1.55,F54&gt;=1.5),4.54,IF(AND(A54&lt;6.15,H54&gt;=8.202,H54&lt;16.284,B54&lt;3.5,F54&gt;=2.5,D54&gt;=1.55,F54&gt;=1.5),5,IF(AND(H54&lt;13.924,A54&lt;5.1,G54&lt;0.241,G54&lt;0.338,H54&gt;=5.523,D54&gt;=0.15,D54&lt;0.35,F54&lt;1.5),1.4,IF(AND(H54&gt;=13.924,A54&lt;5.1,G54&lt;0.241,G54&lt;0.338,H54&gt;=5.523,D54&gt;=0.15,D54&lt;0.35,F54&lt;1.5),1.5,IF(AND(D54&lt;0.25,B54&lt;3.75,A54&gt;=5.05,G54&gt;=0.338,H54&gt;=5.523,D54&gt;=0.15,D54&lt;0.35,F54&lt;1.5),1.5,IF(AND(D54&gt;=0.25,B54&lt;3.75,A54&gt;=5.05,G54&gt;=0.338,H54&gt;=5.523,D54&gt;=0.15,D54&lt;0.35,F54&lt;1.5),1.4,IF(AND(H54&lt;8.884,B54&gt;=3.05,A54&gt;=6.15,H54&gt;=8.202,H54&lt;16.284,B54&lt;3.5,F54&gt;=2.5,D54&gt;=1.55,F54&gt;=1.5),5.1,IF(AND(A54&lt;6.45,G54&lt;0.368,B54&lt;3.05,A54&gt;=6.15,H54&gt;=8.202,H54&lt;16.284,B54&lt;3.5,F54&gt;=2.5,D54&gt;=1.55,F54&gt;=1.5),5.525,IF(AND(A54&gt;=6.45,G54&lt;0.368,B54&lt;3.05,A54&gt;=6.15,H54&gt;=8.202,H54&lt;16.284,B54&lt;3.5,F54&gt;=2.5,D54&gt;=1.55,F54&gt;=1.5),5.35,IF(AND(D54&lt;2.25,G54&gt;=0.368,B54&lt;3.05,A54&gt;=6.15,H54&gt;=8.202,H54&lt;16.284,B54&lt;3.5,F54&gt;=2.5,D54&gt;=1.55,F54&gt;=1.5),5.8,IF(AND(D54&gt;=2.25,G54&gt;=0.368,B54&lt;3.05,A54&gt;=6.15,H54&gt;=8.202,H54&lt;16.284,B54&lt;3.5,F54&gt;=2.5,D54&gt;=1.55,F54&gt;=1.5),5.2,IF(AND(H54&lt;10.257,H54&gt;=8.884,B54&gt;=3.05,A54&gt;=6.15,H54&gt;=8.202,H54&lt;16.284,B54&lt;3.5,F54&gt;=2.5,D54&gt;=1.55,F54&gt;=1.5),5.9,IF(AND(H54&gt;=10.257,H54&gt;=8.884,B54&gt;=3.05,A54&gt;=6.15,H54&gt;=8.202,H54&lt;16.284,B54&lt;3.5,F54&gt;=2.5,D54&gt;=1.55,F54&gt;=1.5),5.48,"shouldnthappen")))))))))))))))))))))))))))))))))))))</f>
        <v>4.8</v>
      </c>
      <c r="AC54" s="1" t="n">
        <f aca="false">IF(AND(H54&lt;5.748,A54&lt;5.05,D54&lt;0.8),1,IF(AND(B54&lt;3.35,A54&gt;=5.05,D54&lt;0.8),1.7,IF(AND(A54&lt;5.85,G54&lt;0.154,D54&gt;=0.8),4.5,IF(AND(D54&gt;=0.45,H54&gt;=5.748,A54&lt;5.05,D54&lt;0.8),1.6,IF(AND(G54&gt;=0.934,B54&gt;=3.35,A54&gt;=5.05,D54&lt;0.8),1.7,IF(AND(D54&lt;2.1,A54&gt;=5.85,G54&lt;0.154,D54&gt;=0.8),6.15,IF(AND(D54&gt;=2.1,A54&gt;=5.85,G54&lt;0.154,D54&gt;=0.8),5.5,IF(AND(A54&lt;6.1,D54&gt;=1.55,G54&gt;=0.154,D54&gt;=0.8),5,IF(AND(H54&gt;=14.379,G54&lt;0.934,B54&gt;=3.35,A54&gt;=5.05,D54&lt;0.8),1.58,IF(AND(G54&lt;0.379,A54&gt;=6.1,D54&gt;=1.55,G54&gt;=0.154,D54&gt;=0.8),5.42,IF(AND(H54&lt;13.924,G54&lt;0.227,D54&lt;0.45,H54&gt;=5.748,A54&lt;5.05,D54&lt;0.8),1.4,IF(AND(H54&gt;=13.924,G54&lt;0.227,D54&lt;0.45,H54&gt;=5.748,A54&lt;5.05,D54&lt;0.8),1.5,IF(AND(B54&lt;3.1,G54&gt;=0.227,D54&lt;0.45,H54&gt;=5.748,A54&lt;5.05,D54&lt;0.8),1.1,IF(AND(G54&lt;0.13,H54&lt;14.379,G54&lt;0.934,B54&gt;=3.35,A54&gt;=5.05,D54&lt;0.8),1.4,IF(AND(D54&lt;1.05,A54&lt;5.65,D54&lt;1.35,D54&lt;1.55,G54&gt;=0.154,D54&gt;=0.8),3.7,IF(AND(D54&lt;1.25,A54&gt;=5.65,D54&lt;1.35,D54&lt;1.55,G54&gt;=0.154,D54&gt;=0.8),4.06,IF(AND(D54&gt;=1.25,A54&gt;=5.65,D54&lt;1.35,D54&lt;1.55,G54&gt;=0.154,D54&gt;=0.8),4.425,IF(AND(H54&lt;13.654,D54&lt;1.45,D54&gt;=1.35,D54&lt;1.55,G54&gt;=0.154,D54&gt;=0.8),4.275,IF(AND(G54&lt;0.259,D54&gt;=1.45,D54&gt;=1.35,D54&lt;1.55,G54&gt;=0.154,D54&gt;=0.8),5.1,IF(AND(B54&lt;2.95,G54&gt;=0.379,A54&gt;=6.1,D54&gt;=1.55,G54&gt;=0.154,D54&gt;=0.8),6.3,IF(AND(B54&lt;3.25,B54&gt;=3.1,G54&gt;=0.227,D54&lt;0.45,H54&gt;=5.748,A54&lt;5.05,D54&lt;0.8),1.3,IF(AND(B54&gt;=3.25,B54&gt;=3.1,G54&gt;=0.227,D54&lt;0.45,H54&gt;=5.748,A54&lt;5.05,D54&lt;0.8),1.4,IF(AND(H54&gt;=13.372,G54&gt;=0.13,H54&lt;14.379,G54&lt;0.934,B54&gt;=3.35,A54&gt;=5.05,D54&lt;0.8),1.4,IF(AND(H54&lt;6.69,D54&gt;=1.05,A54&lt;5.65,D54&lt;1.35,D54&lt;1.55,G54&gt;=0.154,D54&gt;=0.8),4.033,IF(AND(H54&gt;=6.69,D54&gt;=1.05,A54&lt;5.65,D54&lt;1.35,D54&lt;1.55,G54&gt;=0.154,D54&gt;=0.8),3.88,IF(AND(B54&lt;2.85,H54&gt;=13.654,D54&lt;1.45,D54&gt;=1.35,D54&lt;1.55,G54&gt;=0.154,D54&gt;=0.8),4.8,IF(AND(B54&gt;=2.85,H54&gt;=13.654,D54&lt;1.45,D54&gt;=1.35,D54&lt;1.55,G54&gt;=0.154,D54&gt;=0.8),4.7,IF(AND(H54&lt;11.681,G54&gt;=0.259,D54&gt;=1.45,D54&gt;=1.35,D54&lt;1.55,G54&gt;=0.154,D54&gt;=0.8),4.85,IF(AND(H54&gt;=11.681,G54&gt;=0.259,D54&gt;=1.45,D54&gt;=1.35,D54&lt;1.55,G54&gt;=0.154,D54&gt;=0.8),4.633,IF(AND(A54&lt;6.25,B54&gt;=2.95,G54&gt;=0.379,A54&gt;=6.1,D54&gt;=1.55,G54&gt;=0.154,D54&gt;=0.8),5.4,IF(AND(D54&lt;0.3,H54&lt;13.372,G54&gt;=0.13,H54&lt;14.379,G54&lt;0.934,B54&gt;=3.35,A54&gt;=5.05,D54&lt;0.8),1.475,IF(AND(D54&gt;=0.3,H54&lt;13.372,G54&gt;=0.13,H54&lt;14.379,G54&lt;0.934,B54&gt;=3.35,A54&gt;=5.05,D54&lt;0.8),1.5,IF(AND(B54&lt;3.15,A54&gt;=6.25,B54&gt;=2.95,G54&gt;=0.379,A54&gt;=6.1,D54&gt;=1.55,G54&gt;=0.154,D54&gt;=0.8),5.7,IF(AND(B54&gt;=3.15,A54&gt;=6.25,B54&gt;=2.95,G54&gt;=0.379,A54&gt;=6.1,D54&gt;=1.55,G54&gt;=0.154,D54&gt;=0.8),5.933,"shouldnthappen"))))))))))))))))))))))))))))))))))</f>
        <v>4.633</v>
      </c>
      <c r="AD54" s="1" t="n">
        <f aca="false">IF(AND(H54&lt;6.621,A54&lt;4.95,D54&lt;0.8),1,IF(AND(H54&lt;14.144,H54&gt;=6.621,A54&lt;4.95,D54&lt;0.8),1.4,IF(AND(H54&gt;=14.144,H54&gt;=6.621,A54&lt;4.95,D54&lt;0.8),1.3,IF(AND(G54&lt;0.13,B54&gt;=3.85,A54&gt;=4.95,D54&lt;0.8),1.3,IF(AND(G54&gt;=0.13,B54&gt;=3.85,A54&gt;=4.95,D54&lt;0.8),1.425,IF(AND(A54&gt;=6.05,B54&lt;2.75,D54&lt;1.55,D54&gt;=0.8),4.9,IF(AND(A54&gt;=7.3,G54&lt;0.119,D54&gt;=1.55,D54&gt;=0.8),6.7,IF(AND(H54&lt;6.555,D54&lt;0.25,B54&lt;3.85,A54&gt;=4.95,D54&lt;0.8),1.7,IF(AND(B54&lt;3.4,D54&gt;=0.25,B54&lt;3.85,A54&gt;=4.95,D54&lt;0.8),1.7,IF(AND(B54&gt;=3.4,D54&gt;=0.25,B54&lt;3.85,A54&gt;=4.95,D54&lt;0.8),1.6,IF(AND(A54&lt;5.05,A54&lt;6.05,B54&lt;2.75,D54&lt;1.55,D54&gt;=0.8),3.3,IF(AND(B54&lt;2.85,D54&lt;1.35,B54&gt;=2.75,D54&lt;1.55,D54&gt;=0.8),4.5,IF(AND(H54&lt;12.206,D54&gt;=1.35,B54&gt;=2.75,D54&lt;1.55,D54&gt;=0.8),4.7,IF(AND(H54&gt;=12.206,D54&gt;=1.35,B54&gt;=2.75,D54&lt;1.55,D54&gt;=0.8),4.52,IF(AND(G54&lt;0.024,A54&lt;7.3,G54&lt;0.119,D54&gt;=1.55,D54&gt;=0.8),5.7,IF(AND(G54&gt;=0.024,A54&lt;7.3,G54&lt;0.119,D54&gt;=1.55,D54&gt;=0.8),5.6,IF(AND(F54&lt;2.5,G54&lt;0.417,G54&gt;=0.119,D54&gt;=1.55,D54&gt;=0.8),5.05,IF(AND(B54&lt;3.15,H54&gt;=6.555,D54&lt;0.25,B54&lt;3.85,A54&gt;=4.95,D54&lt;0.8),1.6,IF(AND(G54&lt;0.356,A54&gt;=5.05,A54&lt;6.05,B54&lt;2.75,D54&lt;1.55,D54&gt;=0.8),4.12,IF(AND(A54&lt;5.65,B54&gt;=2.85,D54&lt;1.35,B54&gt;=2.75,D54&lt;1.55,D54&gt;=0.8),3.6,IF(AND(B54&lt;3.15,F54&gt;=2.5,G54&lt;0.417,G54&gt;=0.119,D54&gt;=1.55,D54&gt;=0.8),5.18,IF(AND(B54&gt;=3.15,F54&gt;=2.5,G54&lt;0.417,G54&gt;=0.119,D54&gt;=1.55,D54&gt;=0.8),5.3,IF(AND(D54&lt;1.7,A54&lt;6.95,G54&gt;=0.417,G54&gt;=0.119,D54&gt;=1.55,D54&gt;=0.8),4.7,IF(AND(A54&lt;7.25,A54&gt;=6.95,G54&gt;=0.417,G54&gt;=0.119,D54&gt;=1.55,D54&gt;=0.8),5.8,IF(AND(A54&gt;=7.25,A54&gt;=6.95,G54&gt;=0.417,G54&gt;=0.119,D54&gt;=1.55,D54&gt;=0.8),6.333,IF(AND(H54&lt;8.594,B54&gt;=3.15,H54&gt;=6.555,D54&lt;0.25,B54&lt;3.85,A54&gt;=4.95,D54&lt;0.8),1.4,IF(AND(H54&gt;=8.594,B54&gt;=3.15,H54&gt;=6.555,D54&lt;0.25,B54&lt;3.85,A54&gt;=4.95,D54&lt;0.8),1.5,IF(AND(H54&gt;=11.218,G54&gt;=0.356,A54&gt;=5.05,A54&lt;6.05,B54&lt;2.75,D54&lt;1.55,D54&gt;=0.8),3.925,IF(AND(A54&gt;=6.5,A54&gt;=5.65,B54&gt;=2.85,D54&lt;1.35,B54&gt;=2.75,D54&lt;1.55,D54&gt;=0.8),4.6,IF(AND(H54&lt;8.602,H54&lt;11.218,G54&gt;=0.356,A54&gt;=5.05,A54&lt;6.05,B54&lt;2.75,D54&lt;1.55,D54&gt;=0.8),3.95,IF(AND(H54&gt;=8.602,H54&lt;11.218,G54&gt;=0.356,A54&gt;=5.05,A54&lt;6.05,B54&lt;2.75,D54&lt;1.55,D54&gt;=0.8),3.75,IF(AND(H54&lt;10.129,A54&lt;6.5,A54&gt;=5.65,B54&gt;=2.85,D54&lt;1.35,B54&gt;=2.75,D54&lt;1.55,D54&gt;=0.8),4.2,IF(AND(H54&gt;=10.129,A54&lt;6.5,A54&gt;=5.65,B54&gt;=2.85,D54&lt;1.35,B54&gt;=2.75,D54&lt;1.55,D54&gt;=0.8),4.267,IF(AND(D54&lt;2.2,B54&lt;3.05,D54&gt;=1.7,A54&lt;6.95,G54&gt;=0.417,G54&gt;=0.119,D54&gt;=1.55,D54&gt;=0.8),5.3,IF(AND(D54&gt;=2.2,B54&lt;3.05,D54&gt;=1.7,A54&lt;6.95,G54&gt;=0.417,G54&gt;=0.119,D54&gt;=1.55,D54&gt;=0.8),5.133,IF(AND(D54&lt;2.45,B54&gt;=3.05,D54&gt;=1.7,A54&lt;6.95,G54&gt;=0.417,G54&gt;=0.119,D54&gt;=1.55,D54&gt;=0.8),5.6,IF(AND(D54&gt;=2.45,B54&gt;=3.05,D54&gt;=1.7,A54&lt;6.95,G54&gt;=0.417,G54&gt;=0.119,D54&gt;=1.55,D54&gt;=0.8),6,"shouldnthappen")))))))))))))))))))))))))))))))))))))</f>
        <v>4.52</v>
      </c>
      <c r="AE54" s="1" t="n">
        <f aca="false">IF(AND(G54&lt;0.123,D54&gt;=0.25,D54&lt;0.75),1.3,IF(AND(H54&gt;=16.774,D54&gt;=1.75,D54&gt;=0.75),6.4,IF(AND(B54&lt;3.4,A54&lt;4.8,D54&lt;0.25,D54&lt;0.75),1.22,IF(AND(B54&gt;=3.4,A54&lt;4.8,D54&lt;0.25,D54&lt;0.75),1,IF(AND(A54&gt;=5.45,A54&gt;=4.8,D54&lt;0.25,D54&lt;0.75),1.367,IF(AND(H54&gt;=10.688,D54&lt;1.35,D54&lt;1.75,D54&gt;=0.75),4.2,IF(AND(A54&lt;5.3,D54&gt;=1.35,D54&lt;1.75,D54&gt;=0.75),4.05,IF(AND(G54&gt;=0.857,H54&lt;16.774,D54&gt;=1.75,D54&gt;=0.75),5.02,IF(AND(H54&lt;6.089,A54&lt;5.45,A54&gt;=4.8,D54&lt;0.25,D54&lt;0.75),1.7,IF(AND(G54&lt;0.184,D54&lt;0.35,G54&gt;=0.123,D54&gt;=0.25,D54&lt;0.75),1.7,IF(AND(G54&gt;=0.184,D54&lt;0.35,G54&gt;=0.123,D54&gt;=0.25,D54&lt;0.75),1.48,IF(AND(A54&lt;5.25,D54&gt;=0.35,G54&gt;=0.123,D54&gt;=0.25,D54&lt;0.75),1.75,IF(AND(A54&gt;=5.25,D54&gt;=0.35,G54&gt;=0.123,D54&gt;=0.25,D54&lt;0.75),1.5,IF(AND(A54&lt;5.3,H54&lt;10.688,D54&lt;1.35,D54&lt;1.75,D54&gt;=0.75),3.15,IF(AND(H54&lt;9.474,A54&gt;=5.3,D54&gt;=1.35,D54&lt;1.75,D54&gt;=0.75),4.95,IF(AND(G54&gt;=0.779,G54&lt;0.857,H54&lt;16.774,D54&gt;=1.75,D54&gt;=0.75),6,IF(AND(G54&lt;0.05,H54&gt;=6.089,A54&lt;5.45,A54&gt;=4.8,D54&lt;0.25,D54&lt;0.75),1.4,IF(AND(H54&lt;6.69,A54&gt;=5.3,H54&lt;10.688,D54&lt;1.35,D54&lt;1.75,D54&gt;=0.75),4.033,IF(AND(H54&gt;=6.69,A54&gt;=5.3,H54&lt;10.688,D54&lt;1.35,D54&lt;1.75,D54&gt;=0.75),3.733,IF(AND(B54&lt;2.5,H54&gt;=9.474,A54&gt;=5.3,D54&gt;=1.35,D54&lt;1.75,D54&gt;=0.75),4.5,IF(AND(D54&gt;=2.45,G54&lt;0.779,G54&lt;0.857,H54&lt;16.774,D54&gt;=1.75,D54&gt;=0.75),6,IF(AND(B54&gt;=3.75,G54&gt;=0.05,H54&gt;=6.089,A54&lt;5.45,A54&gt;=4.8,D54&lt;0.25,D54&lt;0.75),1.6,IF(AND(H54&lt;13.695,B54&gt;=2.5,H54&gt;=9.474,A54&gt;=5.3,D54&gt;=1.35,D54&lt;1.75,D54&gt;=0.75),4.567,IF(AND(G54&gt;=0.654,D54&lt;2.45,G54&lt;0.779,G54&lt;0.857,H54&lt;16.774,D54&gt;=1.75,D54&gt;=0.75),4.9,IF(AND(G54&gt;=0.73,B54&lt;3.75,G54&gt;=0.05,H54&gt;=6.089,A54&lt;5.45,A54&gt;=4.8,D54&lt;0.25,D54&lt;0.75),1.4,IF(AND(A54&lt;6.65,H54&gt;=13.695,B54&gt;=2.5,H54&gt;=9.474,A54&gt;=5.3,D54&gt;=1.35,D54&lt;1.75,D54&gt;=0.75),4.4,IF(AND(A54&gt;=6.65,H54&gt;=13.695,B54&gt;=2.5,H54&gt;=9.474,A54&gt;=5.3,D54&gt;=1.35,D54&lt;1.75,D54&gt;=0.75),4.84,IF(AND(B54&lt;2.75,G54&lt;0.654,D54&lt;2.45,G54&lt;0.779,G54&lt;0.857,H54&lt;16.774,D54&gt;=1.75,D54&gt;=0.75),5.2,IF(AND(H54&lt;9.524,G54&lt;0.73,B54&lt;3.75,G54&gt;=0.05,H54&gt;=6.089,A54&lt;5.45,A54&gt;=4.8,D54&lt;0.25,D54&lt;0.75),1.5,IF(AND(H54&gt;=9.524,G54&lt;0.73,B54&lt;3.75,G54&gt;=0.05,H54&gt;=6.089,A54&lt;5.45,A54&gt;=4.8,D54&lt;0.25,D54&lt;0.75),1.4,IF(AND(H54&gt;=13.644,B54&gt;=2.75,G54&lt;0.654,D54&lt;2.45,G54&lt;0.779,G54&lt;0.857,H54&lt;16.774,D54&gt;=1.75,D54&gt;=0.75),6.033,IF(AND(A54&gt;=6.85,H54&lt;13.644,B54&gt;=2.75,G54&lt;0.654,D54&lt;2.45,G54&lt;0.779,G54&lt;0.857,H54&lt;16.774,D54&gt;=1.75,D54&gt;=0.75),5.1,IF(AND(A54&gt;=6.75,A54&lt;6.85,H54&lt;13.644,B54&gt;=2.75,G54&lt;0.654,D54&lt;2.45,G54&lt;0.779,G54&lt;0.857,H54&lt;16.774,D54&gt;=1.75,D54&gt;=0.75),5.9,IF(AND(D54&gt;=2.35,A54&lt;6.75,A54&lt;6.85,H54&lt;13.644,B54&gt;=2.75,G54&lt;0.654,D54&lt;2.45,G54&lt;0.779,G54&lt;0.857,H54&lt;16.774,D54&gt;=1.75,D54&gt;=0.75),5.6,IF(AND(H54&lt;11.146,D54&lt;2.35,A54&lt;6.75,A54&lt;6.85,H54&lt;13.644,B54&gt;=2.75,G54&lt;0.654,D54&lt;2.45,G54&lt;0.779,G54&lt;0.857,H54&lt;16.774,D54&gt;=1.75,D54&gt;=0.75),5.4,IF(AND(H54&gt;=11.146,D54&lt;2.35,A54&lt;6.75,A54&lt;6.85,H54&lt;13.644,B54&gt;=2.75,G54&lt;0.654,D54&lt;2.45,G54&lt;0.779,G54&lt;0.857,H54&lt;16.774,D54&gt;=1.75,D54&gt;=0.75),5.6,"shouldnthappen"))))))))))))))))))))))))))))))))))))</f>
        <v>4.4</v>
      </c>
      <c r="AF54" s="1" t="n">
        <f aca="false">IF(AND(A54&lt;4.5,D54&lt;0.8),1.233,IF(AND(B54&lt;3.05,A54&gt;=4.5,D54&lt;0.8),1.4,IF(AND(D54&gt;=0.45,B54&gt;=3.05,A54&gt;=4.5,D54&lt;0.8),1.667,IF(AND(D54&lt;1.05,D54&lt;1.35,A54&lt;6.25,D54&gt;=0.8),3.633,IF(AND(H54&lt;13.935,A54&gt;=7.05,A54&gt;=6.25,D54&gt;=0.8),6,IF(AND(G54&gt;=0.948,D54&lt;0.45,B54&gt;=3.05,A54&gt;=4.5,D54&lt;0.8),1.7,IF(AND(G54&lt;0.652,D54&gt;=1.05,D54&lt;1.35,A54&lt;6.25,D54&gt;=0.8),4.16,IF(AND(D54&gt;=2.15,D54&gt;=1.75,D54&gt;=1.35,A54&lt;6.25,D54&gt;=0.8),5.4,IF(AND(G54&gt;=0.912,F54&lt;2.5,A54&lt;7.05,A54&gt;=6.25,D54&gt;=0.8),4.4,IF(AND(B54&gt;=3.25,F54&gt;=2.5,A54&lt;7.05,A54&gt;=6.25,D54&gt;=0.8),5.85,IF(AND(H54&lt;17.32,H54&gt;=13.935,A54&gt;=7.05,A54&gt;=6.25,D54&gt;=0.8),6.65,IF(AND(H54&gt;=17.32,H54&gt;=13.935,A54&gt;=7.05,A54&gt;=6.25,D54&gt;=0.8),6.4,IF(AND(H54&gt;=13.547,G54&lt;0.948,D54&lt;0.45,B54&gt;=3.05,A54&gt;=4.5,D54&lt;0.8),1.38,IF(AND(B54&gt;=2.75,G54&gt;=0.652,D54&gt;=1.05,D54&lt;1.35,A54&lt;6.25,D54&gt;=0.8),3.6,IF(AND(H54&lt;9.417,G54&lt;0.404,D54&lt;1.75,D54&gt;=1.35,A54&lt;6.25,D54&gt;=0.8),4.2,IF(AND(H54&gt;=9.417,G54&lt;0.404,D54&lt;1.75,D54&gt;=1.35,A54&lt;6.25,D54&gt;=0.8),4.5,IF(AND(G54&lt;0.464,G54&gt;=0.404,D54&lt;1.75,D54&gt;=1.35,A54&lt;6.25,D54&gt;=0.8),4.5,IF(AND(G54&gt;=0.464,G54&gt;=0.404,D54&lt;1.75,D54&gt;=1.35,A54&lt;6.25,D54&gt;=0.8),4.625,IF(AND(D54&lt;1.85,D54&lt;2.15,D54&gt;=1.75,D54&gt;=1.35,A54&lt;6.25,D54&gt;=0.8),4.9,IF(AND(D54&gt;=1.85,D54&lt;2.15,D54&gt;=1.75,D54&gt;=1.35,A54&lt;6.25,D54&gt;=0.8),5.05,IF(AND(G54&lt;0.332,G54&lt;0.912,F54&lt;2.5,A54&lt;7.05,A54&gt;=6.25,D54&gt;=0.8),4.467,IF(AND(G54&gt;=0.332,G54&lt;0.912,F54&lt;2.5,A54&lt;7.05,A54&gt;=6.25,D54&gt;=0.8),4.767,IF(AND(D54&lt;0.15,H54&lt;13.547,G54&lt;0.948,D54&lt;0.45,B54&gt;=3.05,A54&gt;=4.5,D54&lt;0.8),1.5,IF(AND(D54&lt;1.15,B54&lt;2.75,G54&gt;=0.652,D54&gt;=1.05,D54&lt;1.35,A54&lt;6.25,D54&gt;=0.8),3.9,IF(AND(D54&gt;=1.15,B54&lt;2.75,G54&gt;=0.652,D54&gt;=1.05,D54&lt;1.35,A54&lt;6.25,D54&gt;=0.8),4,IF(AND(D54&gt;=2.25,B54&lt;3.15,B54&lt;3.25,F54&gt;=2.5,A54&lt;7.05,A54&gt;=6.25,D54&gt;=0.8),5.14,IF(AND(G54&lt;0.621,B54&gt;=3.15,B54&lt;3.25,F54&gt;=2.5,A54&lt;7.05,A54&gt;=6.25,D54&gt;=0.8),5.75,IF(AND(G54&gt;=0.621,B54&gt;=3.15,B54&lt;3.25,F54&gt;=2.5,A54&lt;7.05,A54&gt;=6.25,D54&gt;=0.8),5.1,IF(AND(G54&gt;=0.862,D54&gt;=0.15,H54&lt;13.547,G54&lt;0.948,D54&lt;0.45,B54&gt;=3.05,A54&gt;=4.5,D54&lt;0.8),1.5,IF(AND(A54&lt;6.35,D54&lt;2.25,B54&lt;3.15,B54&lt;3.25,F54&gt;=2.5,A54&lt;7.05,A54&gt;=6.25,D54&gt;=0.8),5.267,IF(AND(A54&gt;=6.35,D54&lt;2.25,B54&lt;3.15,B54&lt;3.25,F54&gt;=2.5,A54&lt;7.05,A54&gt;=6.25,D54&gt;=0.8),5.42,IF(AND(A54&lt;5.1,G54&lt;0.862,D54&gt;=0.15,H54&lt;13.547,G54&lt;0.948,D54&lt;0.45,B54&gt;=3.05,A54&gt;=4.5,D54&lt;0.8),1.35,IF(AND(B54&lt;3.95,A54&gt;=5.1,G54&lt;0.862,D54&gt;=0.15,H54&lt;13.547,G54&lt;0.948,D54&lt;0.45,B54&gt;=3.05,A54&gt;=4.5,D54&lt;0.8),1.5,IF(AND(B54&gt;=3.95,A54&gt;=5.1,G54&lt;0.862,D54&gt;=0.15,H54&lt;13.547,G54&lt;0.948,D54&lt;0.45,B54&gt;=3.05,A54&gt;=4.5,D54&lt;0.8),1.467,"shouldnthappen"))))))))))))))))))))))))))))))))))</f>
        <v>4.767</v>
      </c>
      <c r="AG54" s="1" t="n">
        <f aca="false">IF(AND(H54&lt;5.748,A54&lt;4.85,D54&lt;0.75),1,IF(AND(B54&gt;=3.5,D54&gt;=1.75,D54&gt;=0.75),6.2,IF(AND(A54&gt;=4.65,H54&gt;=5.748,A54&lt;4.85,D54&lt;0.75),1.333,IF(AND(H54&lt;6.417,B54&lt;3.45,A54&gt;=4.85,D54&lt;0.75),1.7,IF(AND(A54&lt;5.05,B54&gt;=3.45,A54&gt;=4.85,D54&lt;0.75),1.4,IF(AND(A54&gt;=5.05,B54&gt;=3.45,A54&gt;=4.85,D54&lt;0.75),1.5,IF(AND(F54&gt;=2.5,H54&lt;13.641,D54&lt;1.75,D54&gt;=0.75),4.667,IF(AND(G54&lt;0.187,H54&gt;=13.641,D54&lt;1.75,D54&gt;=0.75),5,IF(AND(A54&gt;=7.1,B54&lt;3.5,D54&gt;=1.75,D54&gt;=0.75),6.575,IF(AND(G54&lt;0.161,A54&lt;4.65,H54&gt;=5.748,A54&lt;4.85,D54&lt;0.75),1.5,IF(AND(H54&lt;8.399,H54&gt;=6.417,B54&lt;3.45,A54&gt;=4.85,D54&lt;0.75),1.5,IF(AND(H54&gt;=8.399,H54&gt;=6.417,B54&lt;3.45,A54&gt;=4.85,D54&lt;0.75),1.625,IF(AND(G54&lt;0.086,F54&lt;2.5,H54&lt;13.641,D54&lt;1.75,D54&gt;=0.75),4.7,IF(AND(D54&lt;1.35,G54&gt;=0.187,H54&gt;=13.641,D54&lt;1.75,D54&gt;=0.75),4.2,IF(AND(G54&lt;0.422,G54&gt;=0.161,A54&lt;4.65,H54&gt;=5.748,A54&lt;4.85,D54&lt;0.75),1.4,IF(AND(G54&gt;=0.422,G54&gt;=0.161,A54&lt;4.65,H54&gt;=5.748,A54&lt;4.85,D54&lt;0.75),1.3,IF(AND(B54&lt;2.5,D54&gt;=1.35,G54&gt;=0.187,H54&gt;=13.641,D54&lt;1.75,D54&gt;=0.75),4.5,IF(AND(B54&lt;2.75,A54&lt;6,A54&lt;7.1,B54&lt;3.5,D54&gt;=1.75,D54&gt;=0.75),5.1,IF(AND(B54&gt;=2.75,A54&lt;6,A54&lt;7.1,B54&lt;3.5,D54&gt;=1.75,D54&gt;=0.75),5.02,IF(AND(A54&lt;5.15,A54&lt;5.9,G54&gt;=0.086,F54&lt;2.5,H54&lt;13.641,D54&lt;1.75,D54&gt;=0.75),3,IF(AND(G54&lt;0.644,A54&gt;=5.9,G54&gt;=0.086,F54&lt;2.5,H54&lt;13.641,D54&lt;1.75,D54&gt;=0.75),4.65,IF(AND(G54&gt;=0.644,A54&gt;=5.9,G54&gt;=0.086,F54&lt;2.5,H54&lt;13.641,D54&lt;1.75,D54&gt;=0.75),4.24,IF(AND(D54&lt;1.45,B54&gt;=2.5,D54&gt;=1.35,G54&gt;=0.187,H54&gt;=13.641,D54&lt;1.75,D54&gt;=0.75),4.68,IF(AND(D54&gt;=1.45,B54&gt;=2.5,D54&gt;=1.35,G54&gt;=0.187,H54&gt;=13.641,D54&lt;1.75,D54&gt;=0.75),4.833,IF(AND(H54&lt;13.18,D54&lt;2.05,A54&gt;=6,A54&lt;7.1,B54&lt;3.5,D54&gt;=1.75,D54&gt;=0.75),5.44,IF(AND(H54&gt;=13.18,D54&lt;2.05,A54&gt;=6,A54&lt;7.1,B54&lt;3.5,D54&gt;=1.75,D54&gt;=0.75),5.1,IF(AND(H54&lt;8.759,D54&gt;=2.05,A54&gt;=6,A54&lt;7.1,B54&lt;3.5,D54&gt;=1.75,D54&gt;=0.75),5.4,IF(AND(A54&gt;=5.75,A54&gt;=5.15,A54&lt;5.9,G54&gt;=0.086,F54&lt;2.5,H54&lt;13.641,D54&lt;1.75,D54&gt;=0.75),3.967,IF(AND(H54&lt;10.159,H54&gt;=8.759,D54&gt;=2.05,A54&gt;=6,A54&lt;7.1,B54&lt;3.5,D54&gt;=1.75,D54&gt;=0.75),5.925,IF(AND(D54&lt;1.2,A54&lt;5.75,A54&gt;=5.15,A54&lt;5.9,G54&gt;=0.086,F54&lt;2.5,H54&lt;13.641,D54&lt;1.75,D54&gt;=0.75),3.667,IF(AND(D54&lt;2.25,H54&gt;=10.159,H54&gt;=8.759,D54&gt;=2.05,A54&gt;=6,A54&lt;7.1,B54&lt;3.5,D54&gt;=1.75,D54&gt;=0.75),5.66,IF(AND(D54&gt;=2.25,H54&gt;=10.159,H54&gt;=8.759,D54&gt;=2.05,A54&gt;=6,A54&lt;7.1,B54&lt;3.5,D54&gt;=1.75,D54&gt;=0.75),5.34,IF(AND(D54&lt;1.35,D54&gt;=1.2,A54&lt;5.75,A54&gt;=5.15,A54&lt;5.9,G54&gt;=0.086,F54&lt;2.5,H54&lt;13.641,D54&lt;1.75,D54&gt;=0.75),4.025,IF(AND(D54&gt;=1.35,D54&gt;=1.2,A54&lt;5.75,A54&gt;=5.15,A54&lt;5.9,G54&gt;=0.086,F54&lt;2.5,H54&lt;13.641,D54&lt;1.75,D54&gt;=0.75),3.9,"shouldnthappen"))))))))))))))))))))))))))))))))))</f>
        <v>4.833</v>
      </c>
      <c r="AH54" s="1" t="n">
        <f aca="false">IF(AND(F54&lt;1.5,H54&lt;6.799,A54&lt;5.45),1.7,IF(AND(F54&gt;=1.5,H54&lt;6.799,A54&lt;5.45),4.1,IF(AND(D54&gt;=0.8,H54&gt;=6.799,A54&lt;5.45),3.9,IF(AND(H54&lt;7.564,F54&lt;2.5,A54&gt;=5.45),3.925,IF(AND(H54&gt;=16.284,F54&gt;=2.5,A54&gt;=5.45),6.5,IF(AND(A54&lt;4.35,D54&lt;0.8,H54&gt;=6.799,A54&lt;5.45),1.1,IF(AND(B54&lt;2.8,D54&lt;1.35,H54&gt;=7.564,F54&lt;2.5,A54&gt;=5.45),4.1,IF(AND(B54&gt;=2.8,D54&lt;1.35,H54&gt;=7.564,F54&lt;2.5,A54&gt;=5.45),4.267,IF(AND(B54&lt;2.75,D54&gt;=1.35,H54&gt;=7.564,F54&lt;2.5,A54&gt;=5.45),5,IF(AND(G54&gt;=0.078,G54&lt;0.26,H54&lt;16.284,F54&gt;=2.5,A54&gt;=5.45),6.06,IF(AND(G54&gt;=0.805,G54&gt;=0.26,H54&lt;16.284,F54&gt;=2.5,A54&gt;=5.45),5.02,IF(AND(H54&gt;=10.109,B54&gt;=3.45,A54&gt;=4.35,D54&lt;0.8,H54&gt;=6.799,A54&lt;5.45),1.55,IF(AND(D54&lt;2.25,G54&lt;0.078,G54&lt;0.26,H54&lt;16.284,F54&gt;=2.5,A54&gt;=5.45),5.6,IF(AND(D54&gt;=2.25,G54&lt;0.078,G54&lt;0.26,H54&lt;16.284,F54&gt;=2.5,A54&gt;=5.45),5.7,IF(AND(A54&lt;6.15,G54&lt;0.805,G54&gt;=0.26,H54&lt;16.284,F54&gt;=2.5,A54&gt;=5.45),4.967,IF(AND(A54&lt;4.65,H54&lt;12.227,B54&lt;3.45,A54&gt;=4.35,D54&lt;0.8,H54&gt;=6.799,A54&lt;5.45),1.333,IF(AND(A54&lt;4.85,H54&gt;=12.227,B54&lt;3.45,A54&gt;=4.35,D54&lt;0.8,H54&gt;=6.799,A54&lt;5.45),1.42,IF(AND(A54&gt;=4.85,H54&gt;=12.227,B54&lt;3.45,A54&gt;=4.35,D54&lt;0.8,H54&gt;=6.799,A54&lt;5.45),1.533,IF(AND(A54&lt;5.05,H54&lt;10.109,B54&gt;=3.45,A54&gt;=4.35,D54&lt;0.8,H54&gt;=6.799,A54&lt;5.45),1.4,IF(AND(A54&gt;=5.05,H54&lt;10.109,B54&gt;=3.45,A54&gt;=4.35,D54&lt;0.8,H54&gt;=6.799,A54&lt;5.45),1.5,IF(AND(G54&lt;0.14,H54&lt;13.531,B54&gt;=2.75,D54&gt;=1.35,H54&gt;=7.564,F54&lt;2.5,A54&gt;=5.45),4.7,IF(AND(G54&lt;0.187,H54&gt;=13.531,B54&gt;=2.75,D54&gt;=1.35,H54&gt;=7.564,F54&lt;2.5,A54&gt;=5.45),5,IF(AND(G54&gt;=0.187,H54&gt;=13.531,B54&gt;=2.75,D54&gt;=1.35,H54&gt;=7.564,F54&lt;2.5,A54&gt;=5.45),4.66,IF(AND(A54&lt;6.35,A54&gt;=6.15,G54&lt;0.805,G54&gt;=0.26,H54&lt;16.284,F54&gt;=2.5,A54&gt;=5.45),6,IF(AND(D54&lt;0.15,A54&gt;=4.65,H54&lt;12.227,B54&lt;3.45,A54&gt;=4.35,D54&lt;0.8,H54&gt;=6.799,A54&lt;5.45),1.5,IF(AND(H54&lt;10.723,G54&gt;=0.14,H54&lt;13.531,B54&gt;=2.75,D54&gt;=1.35,H54&gt;=7.564,F54&lt;2.5,A54&gt;=5.45),4.6,IF(AND(H54&gt;=10.723,G54&gt;=0.14,H54&lt;13.531,B54&gt;=2.75,D54&gt;=1.35,H54&gt;=7.564,F54&lt;2.5,A54&gt;=5.45),4.46,IF(AND(G54&lt;0.364,A54&gt;=6.35,A54&gt;=6.15,G54&lt;0.805,G54&gt;=0.26,H54&lt;16.284,F54&gt;=2.5,A54&gt;=5.45),5.28,IF(AND(A54&lt;5.1,D54&gt;=0.15,A54&gt;=4.65,H54&lt;12.227,B54&lt;3.45,A54&gt;=4.35,D54&lt;0.8,H54&gt;=6.799,A54&lt;5.45),1.36,IF(AND(A54&gt;=5.1,D54&gt;=0.15,A54&gt;=4.65,H54&lt;12.227,B54&lt;3.45,A54&gt;=4.35,D54&lt;0.8,H54&gt;=6.799,A54&lt;5.45),1.4,IF(AND(G54&gt;=0.6,G54&gt;=0.364,A54&gt;=6.35,A54&gt;=6.15,G54&lt;0.805,G54&gt;=0.26,H54&lt;16.284,F54&gt;=2.5,A54&gt;=5.45),5.1,IF(AND(A54&gt;=6.95,G54&lt;0.6,G54&gt;=0.364,A54&gt;=6.35,A54&gt;=6.15,G54&lt;0.805,G54&gt;=0.26,H54&lt;16.284,F54&gt;=2.5,A54&gt;=5.45),5.8,IF(AND(B54&lt;3.2,A54&lt;6.95,G54&lt;0.6,G54&gt;=0.364,A54&gt;=6.35,A54&gt;=6.15,G54&lt;0.805,G54&gt;=0.26,H54&lt;16.284,F54&gt;=2.5,A54&gt;=5.45),5.6,IF(AND(B54&gt;=3.2,A54&lt;6.95,G54&lt;0.6,G54&gt;=0.364,A54&gt;=6.35,A54&gt;=6.15,G54&lt;0.805,G54&gt;=0.26,H54&lt;16.284,F54&gt;=2.5,A54&gt;=5.45),5.7,"shouldnthappen"))))))))))))))))))))))))))))))))))</f>
        <v>4.66</v>
      </c>
      <c r="AI54" s="1" t="n">
        <f aca="false">IF(AND(B54&gt;=3.55,A54&lt;5.05,F54&lt;1.5),1,IF(AND(H54&gt;=13.436,A54&gt;=5.05,F54&lt;1.5),1.633,IF(AND(A54&lt;4.35,B54&lt;3.55,A54&lt;5.05,F54&lt;1.5),1.1,IF(AND(A54&lt;5.15,H54&lt;13.436,A54&gt;=5.05,F54&lt;1.5),1.6,IF(AND(G54&lt;0.837,D54&lt;1.2,B54&lt;2.65,F54&gt;=1.5),3.7,IF(AND(G54&gt;=0.837,D54&lt;1.2,B54&lt;2.65,F54&gt;=1.5),3,IF(AND(D54&lt;1.4,D54&gt;=1.2,B54&lt;2.65,F54&gt;=1.5),4.133,IF(AND(D54&gt;=1.4,D54&gt;=1.2,B54&lt;2.65,F54&gt;=1.5),4.633,IF(AND(G54&lt;0.302,A54&gt;=4.35,B54&lt;3.55,A54&lt;5.05,F54&lt;1.5),1.34,IF(AND(D54&gt;=0.3,A54&gt;=5.15,H54&lt;13.436,A54&gt;=5.05,F54&lt;1.5),1.5,IF(AND(G54&lt;0.233,G54&lt;0.265,D54&lt;1.55,B54&gt;=2.65,F54&gt;=1.5),4.56,IF(AND(G54&gt;=0.233,G54&lt;0.265,D54&lt;1.55,B54&gt;=2.65,F54&gt;=1.5),5.1,IF(AND(G54&lt;0.395,G54&gt;=0.265,D54&lt;1.55,B54&gt;=2.65,F54&gt;=1.5),4.025,IF(AND(H54&lt;13.935,A54&gt;=7.05,D54&gt;=1.55,B54&gt;=2.65,F54&gt;=1.5),6.12,IF(AND(H54&gt;=13.935,A54&gt;=7.05,D54&gt;=1.55,B54&gt;=2.65,F54&gt;=1.5),6.64,IF(AND(G54&gt;=0.858,G54&gt;=0.302,A54&gt;=4.35,B54&lt;3.55,A54&lt;5.05,F54&lt;1.5),1.3,IF(AND(H54&lt;6.543,D54&lt;0.3,A54&gt;=5.15,H54&lt;13.436,A54&gt;=5.05,F54&lt;1.5),1.4,IF(AND(H54&gt;=6.543,D54&lt;0.3,A54&gt;=5.15,H54&lt;13.436,A54&gt;=5.05,F54&lt;1.5),1.48,IF(AND(A54&lt;6.3,G54&gt;=0.395,G54&gt;=0.265,D54&lt;1.55,B54&gt;=2.65,F54&gt;=1.5),4.14,IF(AND(A54&gt;=6.3,G54&gt;=0.395,G54&gt;=0.265,D54&lt;1.55,B54&gt;=2.65,F54&gt;=1.5),4.767,IF(AND(G54&gt;=0.669,B54&lt;3.15,A54&lt;7.05,D54&gt;=1.55,B54&gt;=2.65,F54&gt;=1.5),5,IF(AND(H54&lt;9.459,G54&lt;0.858,G54&gt;=0.302,A54&gt;=4.35,B54&lt;3.55,A54&lt;5.05,F54&lt;1.5),1.4,IF(AND(H54&gt;=9.459,G54&lt;0.858,G54&gt;=0.302,A54&gt;=4.35,B54&lt;3.55,A54&lt;5.05,F54&lt;1.5),1.6,IF(AND(G54&gt;=0.433,G54&lt;0.669,B54&lt;3.15,A54&lt;7.05,D54&gt;=1.55,B54&gt;=2.65,F54&gt;=1.5),5.68,IF(AND(G54&lt;0.481,H54&lt;10.257,B54&gt;=3.15,A54&lt;7.05,D54&gt;=1.55,B54&gt;=2.65,F54&gt;=1.5),5.7,IF(AND(G54&gt;=0.481,H54&lt;10.257,B54&gt;=3.15,A54&lt;7.05,D54&gt;=1.55,B54&gt;=2.65,F54&gt;=1.5),5.9,IF(AND(D54&lt;2.15,H54&gt;=10.257,B54&gt;=3.15,A54&lt;7.05,D54&gt;=1.55,B54&gt;=2.65,F54&gt;=1.5),5.1,IF(AND(D54&gt;=2.15,H54&gt;=10.257,B54&gt;=3.15,A54&lt;7.05,D54&gt;=1.55,B54&gt;=2.65,F54&gt;=1.5),5.42,IF(AND(G54&lt;0.098,G54&lt;0.433,G54&lt;0.669,B54&lt;3.15,A54&lt;7.05,D54&gt;=1.55,B54&gt;=2.65,F54&gt;=1.5),5.567,IF(AND(D54&lt;1.8,G54&gt;=0.098,G54&lt;0.433,G54&lt;0.669,B54&lt;3.15,A54&lt;7.05,D54&gt;=1.55,B54&gt;=2.65,F54&gt;=1.5),5.033,IF(AND(G54&gt;=0.312,D54&gt;=1.8,G54&gt;=0.098,G54&lt;0.433,G54&lt;0.669,B54&lt;3.15,A54&lt;7.05,D54&gt;=1.55,B54&gt;=2.65,F54&gt;=1.5),5.4,IF(AND(H54&lt;9.002,G54&lt;0.312,D54&gt;=1.8,G54&gt;=0.098,G54&lt;0.433,G54&lt;0.669,B54&lt;3.15,A54&lt;7.05,D54&gt;=1.55,B54&gt;=2.65,F54&gt;=1.5),5.1,IF(AND(H54&gt;=9.002,G54&lt;0.312,D54&gt;=1.8,G54&gt;=0.098,G54&lt;0.433,G54&lt;0.669,B54&lt;3.15,A54&lt;7.05,D54&gt;=1.55,B54&gt;=2.65,F54&gt;=1.5),5.26,"shouldnthappen")))))))))))))))))))))))))))))))))</f>
        <v>4.767</v>
      </c>
      <c r="AJ54" s="1" t="n">
        <f aca="false">IF(AND(A54&gt;=5.25,D54&gt;=0.35,D54&lt;0.8),1.433,IF(AND(F54&gt;=2.5,H54&lt;6.927,D54&gt;=0.8),5.1,IF(AND(H54&lt;5.85,B54&lt;3.65,D54&lt;0.35,D54&lt;0.8),1,IF(AND(A54&lt;5.55,B54&gt;=3.65,D54&lt;0.35,D54&lt;0.8),1.5,IF(AND(A54&gt;=5.55,B54&gt;=3.65,D54&lt;0.35,D54&lt;0.8),1.7,IF(AND(H54&lt;7.949,A54&lt;5.25,D54&gt;=0.35,D54&lt;0.8),1.9,IF(AND(H54&gt;=7.949,A54&lt;5.25,D54&gt;=0.35,D54&lt;0.8),1.54,IF(AND(A54&lt;5.55,F54&lt;2.5,H54&lt;6.927,D54&gt;=0.8),3.98,IF(AND(A54&gt;=5.55,F54&lt;2.5,H54&lt;6.927,D54&gt;=0.8),4.1,IF(AND(A54&gt;=7.25,D54&gt;=1.55,H54&gt;=6.927,D54&gt;=0.8),6.65,IF(AND(A54&lt;5.75,D54&lt;1.2,D54&lt;1.55,H54&gt;=6.927,D54&gt;=0.8),3.62,IF(AND(A54&gt;=5.75,D54&lt;1.2,D54&lt;1.55,H54&gt;=6.927,D54&gt;=0.8),4.1,IF(AND(G54&lt;0.175,A54&lt;4.8,H54&gt;=5.85,B54&lt;3.65,D54&lt;0.35,D54&lt;0.8),1.5,IF(AND(G54&gt;=0.175,A54&lt;4.8,H54&gt;=5.85,B54&lt;3.65,D54&lt;0.35,D54&lt;0.8),1.3,IF(AND(A54&gt;=5.05,A54&gt;=4.8,H54&gt;=5.85,B54&lt;3.65,D54&lt;0.35,D54&lt;0.8),1.5,IF(AND(G54&gt;=0.735,A54&lt;6.25,D54&gt;=1.2,D54&lt;1.55,H54&gt;=6.927,D54&gt;=0.8),4,IF(AND(H54&lt;10.464,A54&lt;6.2,A54&lt;7.25,D54&gt;=1.55,H54&gt;=6.927,D54&gt;=0.8),5.1,IF(AND(H54&gt;=10.464,A54&lt;6.2,A54&lt;7.25,D54&gt;=1.55,H54&gt;=6.927,D54&gt;=0.8),4.9,IF(AND(G54&lt;0.418,A54&lt;5.05,A54&gt;=4.8,H54&gt;=5.85,B54&lt;3.65,D54&lt;0.35,D54&lt;0.8),1.48,IF(AND(G54&gt;=0.418,A54&lt;5.05,A54&gt;=4.8,H54&gt;=5.85,B54&lt;3.65,D54&lt;0.35,D54&lt;0.8),1.3,IF(AND(B54&lt;2.75,G54&lt;0.735,A54&lt;6.25,D54&gt;=1.2,D54&lt;1.55,H54&gt;=6.927,D54&gt;=0.8),4.35,IF(AND(H54&lt;15.422,D54&lt;1.45,A54&gt;=6.25,D54&gt;=1.2,D54&lt;1.55,H54&gt;=6.927,D54&gt;=0.8),4.375,IF(AND(H54&gt;=15.422,D54&lt;1.45,A54&gt;=6.25,D54&gt;=1.2,D54&lt;1.55,H54&gt;=6.927,D54&gt;=0.8),4.7,IF(AND(A54&lt;6.4,D54&gt;=1.45,A54&gt;=6.25,D54&gt;=1.2,D54&lt;1.55,H54&gt;=6.927,D54&gt;=0.8),5.1,IF(AND(G54&gt;=0.576,D54&lt;2.15,A54&gt;=6.2,A54&lt;7.25,D54&gt;=1.55,H54&gt;=6.927,D54&gt;=0.8),5.1,IF(AND(G54&lt;0.537,D54&gt;=2.15,A54&gt;=6.2,A54&lt;7.25,D54&gt;=1.55,H54&gt;=6.927,D54&gt;=0.8),5.533,IF(AND(G54&gt;=0.537,D54&gt;=2.15,A54&gt;=6.2,A54&lt;7.25,D54&gt;=1.55,H54&gt;=6.927,D54&gt;=0.8),5.9,IF(AND(D54&lt;1.45,B54&gt;=2.75,G54&lt;0.735,A54&lt;6.25,D54&gt;=1.2,D54&lt;1.55,H54&gt;=6.927,D54&gt;=0.8),4.6,IF(AND(D54&gt;=1.45,B54&gt;=2.75,G54&lt;0.735,A54&lt;6.25,D54&gt;=1.2,D54&lt;1.55,H54&gt;=6.927,D54&gt;=0.8),4.5,IF(AND(H54&lt;12.582,A54&gt;=6.4,D54&gt;=1.45,A54&gt;=6.25,D54&gt;=1.2,D54&lt;1.55,H54&gt;=6.927,D54&gt;=0.8),4.66,IF(AND(H54&gt;=12.582,A54&gt;=6.4,D54&gt;=1.45,A54&gt;=6.25,D54&gt;=1.2,D54&lt;1.55,H54&gt;=6.927,D54&gt;=0.8),4.9,IF(AND(B54&lt;2.75,G54&lt;0.576,D54&lt;2.15,A54&gt;=6.2,A54&lt;7.25,D54&gt;=1.55,H54&gt;=6.927,D54&gt;=0.8),5.3,IF(AND(G54&gt;=0.395,B54&gt;=2.75,G54&lt;0.576,D54&lt;2.15,A54&gt;=6.2,A54&lt;7.25,D54&gt;=1.55,H54&gt;=6.927,D54&gt;=0.8),5.6,IF(AND(D54&gt;=1.9,G54&lt;0.395,B54&gt;=2.75,G54&lt;0.576,D54&lt;2.15,A54&gt;=6.2,A54&lt;7.25,D54&gt;=1.55,H54&gt;=6.927,D54&gt;=0.8),5.333,IF(AND(B54&lt;2.95,D54&lt;1.9,G54&lt;0.395,B54&gt;=2.75,G54&lt;0.576,D54&lt;2.15,A54&gt;=6.2,A54&lt;7.25,D54&gt;=1.55,H54&gt;=6.927,D54&gt;=0.8),5.6,IF(AND(B54&gt;=2.95,D54&lt;1.9,G54&lt;0.395,B54&gt;=2.75,G54&lt;0.576,D54&lt;2.15,A54&gt;=6.2,A54&lt;7.25,D54&gt;=1.55,H54&gt;=6.927,D54&gt;=0.8),5.5,"shouldnthappen"))))))))))))))))))))))))))))))))))))</f>
        <v>4.9</v>
      </c>
      <c r="AK54" s="1" t="n">
        <f aca="false">IF(AND(H54&lt;5.85,B54&lt;3.65,F54&lt;1.5),1,IF(AND(B54&gt;=3.95,B54&gt;=3.65,F54&lt;1.5),1.433,IF(AND(A54&lt;5.15,F54&lt;2.5,F54&gt;=1.5),3.075,IF(AND(D54&gt;=0.35,H54&gt;=5.85,B54&lt;3.65,F54&lt;1.5),1.5,IF(AND(G54&lt;0.168,B54&lt;3.95,B54&gt;=3.65,F54&lt;1.5),1.7,IF(AND(H54&lt;5.767,A54&lt;7.25,F54&gt;=2.5,F54&gt;=1.5),4.5,IF(AND(D54&lt;1.9,A54&gt;=7.25,F54&gt;=2.5,F54&gt;=1.5),6.3,IF(AND(D54&gt;=1.9,A54&gt;=7.25,F54&gt;=2.5,F54&gt;=1.5),6.575,IF(AND(B54&lt;3.75,G54&gt;=0.168,B54&lt;3.95,B54&gt;=3.65,F54&lt;1.5),1.5,IF(AND(B54&gt;=3.75,G54&gt;=0.168,B54&lt;3.95,B54&gt;=3.65,F54&lt;1.5),1.6,IF(AND(D54&gt;=1.35,A54&lt;6.15,A54&gt;=5.15,F54&lt;2.5,F54&gt;=1.5),4.42,IF(AND(D54&lt;1.4,A54&gt;=6.15,A54&gt;=5.15,F54&lt;2.5,F54&gt;=1.5),4.5,IF(AND(D54&gt;=1.4,A54&gt;=6.15,A54&gt;=5.15,F54&lt;2.5,F54&gt;=1.5),4.675,IF(AND(D54&lt;0.15,H54&lt;11.218,D54&lt;0.35,H54&gt;=5.85,B54&lt;3.65,F54&lt;1.5),1.5,IF(AND(D54&lt;0.15,H54&gt;=11.218,D54&lt;0.35,H54&gt;=5.85,B54&lt;3.65,F54&lt;1.5),1.1,IF(AND(B54&lt;2.7,D54&lt;1.35,A54&lt;6.15,A54&gt;=5.15,F54&lt;2.5,F54&gt;=1.5),3.82,IF(AND(A54&lt;6.15,G54&gt;=0.755,H54&gt;=5.767,A54&lt;7.25,F54&gt;=2.5,F54&gt;=1.5),4.98,IF(AND(A54&gt;=6.15,G54&gt;=0.755,H54&gt;=5.767,A54&lt;7.25,F54&gt;=2.5,F54&gt;=1.5),5.3,IF(AND(B54&lt;3.4,D54&gt;=0.15,H54&lt;11.218,D54&lt;0.35,H54&gt;=5.85,B54&lt;3.65,F54&lt;1.5),1.4,IF(AND(B54&gt;=3.4,D54&gt;=0.15,H54&lt;11.218,D54&lt;0.35,H54&gt;=5.85,B54&lt;3.65,F54&lt;1.5),1.3,IF(AND(H54&lt;11.731,D54&gt;=0.15,H54&gt;=11.218,D54&lt;0.35,H54&gt;=5.85,B54&lt;3.65,F54&lt;1.5),1.2,IF(AND(H54&lt;9.053,B54&gt;=2.7,D54&lt;1.35,A54&lt;6.15,A54&gt;=5.15,F54&lt;2.5,F54&gt;=1.5),3.85,IF(AND(D54&gt;=2.1,B54&lt;2.85,G54&lt;0.755,H54&gt;=5.767,A54&lt;7.25,F54&gt;=2.5,F54&gt;=1.5),5.6,IF(AND(D54&gt;=2.45,B54&gt;=2.85,G54&lt;0.755,H54&gt;=5.767,A54&lt;7.25,F54&gt;=2.5,F54&gt;=1.5),5.8,IF(AND(B54&gt;=3.45,H54&gt;=11.731,D54&gt;=0.15,H54&gt;=11.218,D54&lt;0.35,H54&gt;=5.85,B54&lt;3.65,F54&lt;1.5),1.3,IF(AND(A54&lt;5.9,H54&gt;=9.053,B54&gt;=2.7,D54&lt;1.35,A54&lt;6.15,A54&gt;=5.15,F54&lt;2.5,F54&gt;=1.5),4.3,IF(AND(A54&gt;=5.9,H54&gt;=9.053,B54&gt;=2.7,D54&lt;1.35,A54&lt;6.15,A54&gt;=5.15,F54&lt;2.5,F54&gt;=1.5),4,IF(AND(G54&gt;=0.519,D54&lt;2.1,B54&lt;2.85,G54&lt;0.755,H54&gt;=5.767,A54&lt;7.25,F54&gt;=2.5,F54&gt;=1.5),4.9,IF(AND(A54&gt;=7.05,D54&lt;2.45,B54&gt;=2.85,G54&lt;0.755,H54&gt;=5.767,A54&lt;7.25,F54&gt;=2.5,F54&gt;=1.5),5.8,IF(AND(H54&lt;14.396,B54&lt;3.45,H54&gt;=11.731,D54&gt;=0.15,H54&gt;=11.218,D54&lt;0.35,H54&gt;=5.85,B54&lt;3.65,F54&lt;1.5),1.44,IF(AND(H54&gt;=14.396,B54&lt;3.45,H54&gt;=11.731,D54&gt;=0.15,H54&gt;=11.218,D54&lt;0.35,H54&gt;=5.85,B54&lt;3.65,F54&lt;1.5),1.3,IF(AND(G54&lt;0.282,G54&lt;0.519,D54&lt;2.1,B54&lt;2.85,G54&lt;0.755,H54&gt;=5.767,A54&lt;7.25,F54&gt;=2.5,F54&gt;=1.5),5.1,IF(AND(G54&gt;=0.282,G54&lt;0.519,D54&lt;2.1,B54&lt;2.85,G54&lt;0.755,H54&gt;=5.767,A54&lt;7.25,F54&gt;=2.5,F54&gt;=1.5),5.3,IF(AND(A54&lt;6.4,D54&lt;1.9,A54&lt;7.05,D54&lt;2.45,B54&gt;=2.85,G54&lt;0.755,H54&gt;=5.767,A54&lt;7.25,F54&gt;=2.5,F54&gt;=1.5),5.6,IF(AND(A54&gt;=6.4,D54&lt;1.9,A54&lt;7.05,D54&lt;2.45,B54&gt;=2.85,G54&lt;0.755,H54&gt;=5.767,A54&lt;7.25,F54&gt;=2.5,F54&gt;=1.5),5.5,IF(AND(H54&lt;8.884,D54&gt;=1.9,A54&lt;7.05,D54&lt;2.45,B54&gt;=2.85,G54&lt;0.755,H54&gt;=5.767,A54&lt;7.25,F54&gt;=2.5,F54&gt;=1.5),5.3,IF(AND(H54&gt;=8.884,D54&gt;=1.9,A54&lt;7.05,D54&lt;2.45,B54&gt;=2.85,G54&lt;0.755,H54&gt;=5.767,A54&lt;7.25,F54&gt;=2.5,F54&gt;=1.5),5.52,"shouldnthappen")))))))))))))))))))))))))))))))))))))</f>
        <v>4.675</v>
      </c>
      <c r="AL54" s="1" t="n">
        <f aca="false">IF(AND(H54&lt;5.85,A54&lt;5.05,D54&lt;0.8),1,IF(AND(B54&lt;3.35,A54&gt;=5.05,D54&lt;0.8),1.7,IF(AND(D54&gt;=2.45,F54&gt;=2.5,D54&gt;=0.8),6.05,IF(AND(H54&gt;=11.218,H54&gt;=5.85,A54&lt;5.05,D54&lt;0.8),1.28,IF(AND(G54&gt;=0.948,B54&gt;=3.35,A54&gt;=5.05,D54&lt;0.8),1.7,IF(AND(G54&gt;=0.423,H54&lt;11.218,H54&gt;=5.85,A54&lt;5.05,D54&lt;0.8),1.3,IF(AND(B54&lt;3.6,G54&lt;0.948,B54&gt;=3.35,A54&gt;=5.05,D54&lt;0.8),1.4,IF(AND(H54&lt;10.258,D54&lt;1.15,A54&lt;5.9,F54&lt;2.5,D54&gt;=0.8),3.36,IF(AND(H54&gt;=10.258,D54&lt;1.15,A54&lt;5.9,F54&lt;2.5,D54&gt;=0.8),3.9,IF(AND(A54&lt;5.3,D54&gt;=1.15,A54&lt;5.9,F54&lt;2.5,D54&gt;=0.8),3.9,IF(AND(D54&lt;1.55,B54&lt;2.75,A54&gt;=5.9,F54&lt;2.5,D54&gt;=0.8),4.64,IF(AND(D54&gt;=1.55,B54&lt;2.75,A54&gt;=5.9,F54&lt;2.5,D54&gt;=0.8),5.1,IF(AND(D54&gt;=1.6,B54&gt;=2.75,A54&gt;=5.9,F54&lt;2.5,D54&gt;=0.8),5,IF(AND(H54&lt;5.767,H54&lt;8.598,D54&lt;2.45,F54&gt;=2.5,D54&gt;=0.8),4.5,IF(AND(A54&lt;6.25,H54&gt;=8.598,D54&lt;2.45,F54&gt;=2.5,D54&gt;=0.8),5.02,IF(AND(B54&lt;3.55,G54&lt;0.423,H54&lt;11.218,H54&gt;=5.85,A54&lt;5.05,D54&lt;0.8),1.525,IF(AND(B54&gt;=3.55,G54&lt;0.423,H54&lt;11.218,H54&gt;=5.85,A54&lt;5.05,D54&lt;0.8),1.4,IF(AND(H54&gt;=13.932,B54&gt;=3.6,G54&lt;0.948,B54&gt;=3.35,A54&gt;=5.05,D54&lt;0.8),1.65,IF(AND(G54&gt;=0.652,A54&gt;=5.3,D54&gt;=1.15,A54&lt;5.9,F54&lt;2.5,D54&gt;=0.8),3.8,IF(AND(D54&lt;1.35,D54&lt;1.6,B54&gt;=2.75,A54&gt;=5.9,F54&lt;2.5,D54&gt;=0.8),4.42,IF(AND(H54&lt;6.656,H54&gt;=5.767,H54&lt;8.598,D54&lt;2.45,F54&gt;=2.5,D54&gt;=0.8),5.033,IF(AND(H54&gt;=6.656,H54&gt;=5.767,H54&lt;8.598,D54&lt;2.45,F54&gt;=2.5,D54&gt;=0.8),5.1,IF(AND(G54&gt;=0.885,A54&gt;=6.25,H54&gt;=8.598,D54&lt;2.45,F54&gt;=2.5,D54&gt;=0.8),5.2,IF(AND(H54&lt;6.926,H54&lt;13.932,B54&gt;=3.6,G54&lt;0.948,B54&gt;=3.35,A54&gt;=5.05,D54&lt;0.8),1.433,IF(AND(H54&gt;=6.926,H54&lt;13.932,B54&gt;=3.6,G54&lt;0.948,B54&gt;=3.35,A54&gt;=5.05,D54&lt;0.8),1.5,IF(AND(A54&lt;5.65,G54&lt;0.652,A54&gt;=5.3,D54&gt;=1.15,A54&lt;5.9,F54&lt;2.5,D54&gt;=0.8),4.36,IF(AND(A54&gt;=5.65,G54&lt;0.652,A54&gt;=5.3,D54&gt;=1.15,A54&lt;5.9,F54&lt;2.5,D54&gt;=0.8),4.2,IF(AND(H54&gt;=13.561,D54&gt;=1.35,D54&lt;1.6,B54&gt;=2.75,A54&gt;=5.9,F54&lt;2.5,D54&gt;=0.8),4.767,IF(AND(H54&lt;9.091,G54&lt;0.885,A54&gt;=6.25,H54&gt;=8.598,D54&lt;2.45,F54&gt;=2.5,D54&gt;=0.8),6.3,IF(AND(H54&gt;=12.206,H54&lt;13.561,D54&gt;=1.35,D54&lt;1.6,B54&gt;=2.75,A54&gt;=5.9,F54&lt;2.5,D54&gt;=0.8),4.4,IF(AND(D54&gt;=2.25,H54&gt;=9.091,G54&lt;0.885,A54&gt;=6.25,H54&gt;=8.598,D54&lt;2.45,F54&gt;=2.5,D54&gt;=0.8),5.9,IF(AND(B54&lt;3.05,H54&lt;12.206,H54&lt;13.561,D54&gt;=1.35,D54&lt;1.6,B54&gt;=2.75,A54&gt;=5.9,F54&lt;2.5,D54&gt;=0.8),4.6,IF(AND(B54&gt;=3.05,H54&lt;12.206,H54&lt;13.561,D54&gt;=1.35,D54&lt;1.6,B54&gt;=2.75,A54&gt;=5.9,F54&lt;2.5,D54&gt;=0.8),4.7,IF(AND(G54&gt;=0.596,D54&lt;2.25,H54&gt;=9.091,G54&lt;0.885,A54&gt;=6.25,H54&gt;=8.598,D54&lt;2.45,F54&gt;=2.5,D54&gt;=0.8),5.1,IF(AND(G54&gt;=0.379,G54&lt;0.596,D54&lt;2.25,H54&gt;=9.091,G54&lt;0.885,A54&gt;=6.25,H54&gt;=8.598,D54&lt;2.45,F54&gt;=2.5,D54&gt;=0.8),5.767,IF(AND(D54&lt;2.15,G54&lt;0.379,G54&lt;0.596,D54&lt;2.25,H54&gt;=9.091,G54&lt;0.885,A54&gt;=6.25,H54&gt;=8.598,D54&lt;2.45,F54&gt;=2.5,D54&gt;=0.8),5.4,IF(AND(D54&gt;=2.15,G54&lt;0.379,G54&lt;0.596,D54&lt;2.25,H54&gt;=9.091,G54&lt;0.885,A54&gt;=6.25,H54&gt;=8.598,D54&lt;2.45,F54&gt;=2.5,D54&gt;=0.8),5.6,"shouldnthappen")))))))))))))))))))))))))))))))))))))</f>
        <v>4.767</v>
      </c>
      <c r="AM54" s="1" t="n">
        <f aca="false">IF(AND(H54&lt;5.245,D54&lt;0.8),1,IF(AND(A54&lt;4.5,H54&gt;=5.245,D54&lt;0.8),1.35,IF(AND(D54&gt;=0.5,A54&gt;=4.5,H54&gt;=5.245,D54&lt;0.8),1.6,IF(AND(H54&lt;7.25,B54&lt;2.6,A54&lt;6.15,D54&gt;=0.8),4.375,IF(AND(H54&gt;=7.25,B54&lt;2.6,A54&lt;6.15,D54&gt;=0.8),3.075,IF(AND(H54&lt;13.935,A54&gt;=7.05,A54&gt;=6.15,D54&gt;=0.8),6.067,IF(AND(H54&gt;=13.935,A54&gt;=7.05,A54&gt;=6.15,D54&gt;=0.8),6.525,IF(AND(G54&gt;=0.948,D54&lt;0.5,A54&gt;=4.5,H54&gt;=5.245,D54&lt;0.8),1.7,IF(AND(G54&lt;0.568,D54&gt;=1.55,B54&gt;=2.6,A54&lt;6.15,D54&gt;=0.8),5.1,IF(AND(G54&gt;=0.568,D54&gt;=1.55,B54&gt;=2.6,A54&lt;6.15,D54&gt;=0.8),5,IF(AND(A54&gt;=6.6,B54&gt;=3.15,A54&lt;7.05,A54&gt;=6.15,D54&gt;=0.8),5.78,IF(AND(G54&lt;0.165,G54&lt;0.273,D54&lt;1.55,B54&gt;=2.6,A54&lt;6.15,D54&gt;=0.8),4.1,IF(AND(G54&gt;=0.165,G54&lt;0.273,D54&lt;1.55,B54&gt;=2.6,A54&lt;6.15,D54&gt;=0.8),4.5,IF(AND(D54&lt;1.35,G54&gt;=0.273,D54&lt;1.55,B54&gt;=2.6,A54&lt;6.15,D54&gt;=0.8),4.08,IF(AND(D54&gt;=1.35,G54&gt;=0.273,D54&lt;1.55,B54&gt;=2.6,A54&lt;6.15,D54&gt;=0.8),4.4,IF(AND(D54&lt;1.45,F54&lt;2.5,B54&lt;3.15,A54&lt;7.05,A54&gt;=6.15,D54&gt;=0.8),4.38,IF(AND(D54&gt;=1.45,F54&lt;2.5,B54&lt;3.15,A54&lt;7.05,A54&gt;=6.15,D54&gt;=0.8),4.75,IF(AND(D54&gt;=2.25,F54&gt;=2.5,B54&lt;3.15,A54&lt;7.05,A54&gt;=6.15,D54&gt;=0.8),5.16,IF(AND(H54&lt;11.488,A54&lt;6.6,B54&gt;=3.15,A54&lt;7.05,A54&gt;=6.15,D54&gt;=0.8),6,IF(AND(H54&gt;=14.396,D54&lt;0.25,G54&lt;0.948,D54&lt;0.5,A54&gt;=4.5,H54&gt;=5.245,D54&lt;0.8),1.3,IF(AND(A54&gt;=5.55,D54&gt;=0.25,G54&lt;0.948,D54&lt;0.5,A54&gt;=4.5,H54&gt;=5.245,D54&lt;0.8),1.7,IF(AND(D54&lt;1.85,D54&lt;2.25,F54&gt;=2.5,B54&lt;3.15,A54&lt;7.05,A54&gt;=6.15,D54&gt;=0.8),5.6,IF(AND(G54&lt;0.669,H54&gt;=11.488,A54&lt;6.6,B54&gt;=3.15,A54&lt;7.05,A54&gt;=6.15,D54&gt;=0.8),4.7,IF(AND(G54&gt;=0.669,H54&gt;=11.488,A54&lt;6.6,B54&gt;=3.15,A54&lt;7.05,A54&gt;=6.15,D54&gt;=0.8),5.22,IF(AND(H54&lt;6.543,H54&lt;14.396,D54&lt;0.25,G54&lt;0.948,D54&lt;0.5,A54&gt;=4.5,H54&gt;=5.245,D54&lt;0.8),1.4,IF(AND(A54&lt;4.95,A54&lt;5.55,D54&gt;=0.25,G54&lt;0.948,D54&lt;0.5,A54&gt;=4.5,H54&gt;=5.245,D54&lt;0.8),1.4,IF(AND(A54&gt;=4.95,A54&lt;5.55,D54&gt;=0.25,G54&lt;0.948,D54&lt;0.5,A54&gt;=4.5,H54&gt;=5.245,D54&lt;0.8),1.48,IF(AND(H54&lt;10.667,D54&gt;=1.85,D54&lt;2.25,F54&gt;=2.5,B54&lt;3.15,A54&lt;7.05,A54&gt;=6.15,D54&gt;=0.8),5.25,IF(AND(H54&gt;=10.667,D54&gt;=1.85,D54&lt;2.25,F54&gt;=2.5,B54&lt;3.15,A54&lt;7.05,A54&gt;=6.15,D54&gt;=0.8),5.55,IF(AND(G54&lt;0.063,H54&gt;=6.543,H54&lt;14.396,D54&lt;0.25,G54&lt;0.948,D54&lt;0.5,A54&gt;=4.5,H54&gt;=5.245,D54&lt;0.8),1.4,IF(AND(H54&lt;9.212,G54&gt;=0.063,H54&gt;=6.543,H54&lt;14.396,D54&lt;0.25,G54&lt;0.948,D54&lt;0.5,A54&gt;=4.5,H54&gt;=5.245,D54&lt;0.8),1.475,IF(AND(H54&gt;=9.212,G54&gt;=0.063,H54&gt;=6.543,H54&lt;14.396,D54&lt;0.25,G54&lt;0.948,D54&lt;0.5,A54&gt;=4.5,H54&gt;=5.245,D54&lt;0.8),1.5,"shouldnthappen"))))))))))))))))))))))))))))))))</f>
        <v>5.22</v>
      </c>
      <c r="AN54" s="1" t="n">
        <f aca="false">IF(AND(D54&lt;0.7,A54&gt;=5.55),1.633,IF(AND(G54&lt;0.38,B54&lt;2.8,A54&lt;5.55),4.3,IF(AND(G54&gt;=0.38,B54&lt;2.8,A54&lt;5.55),3.325,IF(AND(D54&gt;=0.35,B54&gt;=2.8,A54&lt;5.55),1.6,IF(AND(B54&gt;=3.4,A54&lt;4.8,D54&lt;0.35,B54&gt;=2.8,A54&lt;5.55),1,IF(AND(H54&gt;=11.789,A54&lt;5.9,D54&lt;1.55,D54&gt;=0.7,A54&gt;=5.55),4.325,IF(AND(F54&gt;=2.5,A54&gt;=5.9,D54&lt;1.55,D54&gt;=0.7,A54&gt;=5.55),5.05,IF(AND(D54&lt;1.9,A54&gt;=7.25,D54&gt;=1.55,D54&gt;=0.7,A54&gt;=5.55),6.3,IF(AND(D54&gt;=1.9,A54&gt;=7.25,D54&gt;=1.55,D54&gt;=0.7,A54&gt;=5.55),6.4,IF(AND(A54&lt;4.35,B54&lt;3.4,A54&lt;4.8,D54&lt;0.35,B54&gt;=2.8,A54&lt;5.55),1.1,IF(AND(G54&gt;=0.934,B54&lt;3.45,A54&gt;=4.8,D54&lt;0.35,B54&gt;=2.8,A54&lt;5.55),1.7,IF(AND(H54&gt;=14.877,B54&gt;=3.45,A54&gt;=4.8,D54&lt;0.35,B54&gt;=2.8,A54&lt;5.55),1.3,IF(AND(B54&lt;2.6,H54&lt;11.789,A54&lt;5.9,D54&lt;1.55,D54&gt;=0.7,A54&gt;=5.55),3.9,IF(AND(B54&gt;=2.6,H54&lt;11.789,A54&lt;5.9,D54&lt;1.55,D54&gt;=0.7,A54&gt;=5.55),4.26,IF(AND(A54&lt;6.6,F54&lt;2.5,A54&gt;=5.9,D54&lt;1.55,D54&gt;=0.7,A54&gt;=5.55),4.625,IF(AND(A54&gt;=6.6,F54&lt;2.5,A54&gt;=5.9,D54&lt;1.55,D54&gt;=0.7,A54&gt;=5.55),4.475,IF(AND(B54&lt;2.6,D54&lt;2.05,A54&lt;7.25,D54&gt;=1.55,D54&gt;=0.7,A54&gt;=5.55),5.8,IF(AND(G54&gt;=0.743,D54&gt;=2.05,A54&lt;7.25,D54&gt;=1.55,D54&gt;=0.7,A54&gt;=5.55),5.1,IF(AND(G54&lt;0.422,A54&gt;=4.35,B54&lt;3.4,A54&lt;4.8,D54&lt;0.35,B54&gt;=2.8,A54&lt;5.55),1.367,IF(AND(G54&gt;=0.422,A54&gt;=4.35,B54&lt;3.4,A54&lt;4.8,D54&lt;0.35,B54&gt;=2.8,A54&lt;5.55),1.3,IF(AND(A54&lt;5.05,G54&lt;0.934,B54&lt;3.45,A54&gt;=4.8,D54&lt;0.35,B54&gt;=2.8,A54&lt;5.55),1.525,IF(AND(A54&gt;=5.05,G54&lt;0.934,B54&lt;3.45,A54&gt;=4.8,D54&lt;0.35,B54&gt;=2.8,A54&lt;5.55),1.5,IF(AND(G54&gt;=0.585,H54&lt;14.877,B54&gt;=3.45,A54&gt;=4.8,D54&lt;0.35,B54&gt;=2.8,A54&lt;5.55),1.54,IF(AND(G54&gt;=0.537,G54&lt;0.743,D54&gt;=2.05,A54&lt;7.25,D54&gt;=1.55,D54&gt;=0.7,A54&gt;=5.55),5.833,IF(AND(D54&gt;=0.25,G54&lt;0.585,H54&lt;14.877,B54&gt;=3.45,A54&gt;=4.8,D54&lt;0.35,B54&gt;=2.8,A54&lt;5.55),1.367,IF(AND(D54&lt;1.75,H54&lt;13.795,B54&gt;=2.6,D54&lt;2.05,A54&lt;7.25,D54&gt;=1.55,D54&gt;=0.7,A54&gt;=5.55),5.45,IF(AND(B54&lt;2.85,H54&gt;=13.795,B54&gt;=2.6,D54&lt;2.05,A54&lt;7.25,D54&gt;=1.55,D54&gt;=0.7,A54&gt;=5.55),5.1,IF(AND(B54&gt;=2.85,H54&gt;=13.795,B54&gt;=2.6,D54&lt;2.05,A54&lt;7.25,D54&gt;=1.55,D54&gt;=0.7,A54&gt;=5.55),4.82,IF(AND(G54&lt;0.353,G54&lt;0.537,G54&lt;0.743,D54&gt;=2.05,A54&lt;7.25,D54&gt;=1.55,D54&gt;=0.7,A54&gt;=5.55),5.425,IF(AND(G54&gt;=0.353,G54&lt;0.537,G54&lt;0.743,D54&gt;=2.05,A54&lt;7.25,D54&gt;=1.55,D54&gt;=0.7,A54&gt;=5.55),5.62,IF(AND(G54&lt;0.311,D54&lt;0.25,G54&lt;0.585,H54&lt;14.877,B54&gt;=3.45,A54&gt;=4.8,D54&lt;0.35,B54&gt;=2.8,A54&lt;5.55),1.5,IF(AND(G54&gt;=0.311,D54&lt;0.25,G54&lt;0.585,H54&lt;14.877,B54&gt;=3.45,A54&gt;=4.8,D54&lt;0.35,B54&gt;=2.8,A54&lt;5.55),1.4,IF(AND(B54&gt;=3.1,D54&gt;=1.75,H54&lt;13.795,B54&gt;=2.6,D54&lt;2.05,A54&lt;7.25,D54&gt;=1.55,D54&gt;=0.7,A54&gt;=5.55),5.1,IF(AND(B54&lt;2.85,B54&lt;3.1,D54&gt;=1.75,H54&lt;13.795,B54&gt;=2.6,D54&lt;2.05,A54&lt;7.25,D54&gt;=1.55,D54&gt;=0.7,A54&gt;=5.55),5.2,IF(AND(B54&gt;=2.85,B54&lt;3.1,D54&gt;=1.75,H54&lt;13.795,B54&gt;=2.6,D54&lt;2.05,A54&lt;7.25,D54&gt;=1.55,D54&gt;=0.7,A54&gt;=5.55),5.2,"shouldnthappen")))))))))))))))))))))))))))))))))))</f>
        <v>4.625</v>
      </c>
      <c r="AO54" s="1" t="n">
        <f aca="false">IF(AND(H54&gt;=14.529,G54&lt;0.633,D54&lt;0.8),1.3,IF(AND(A54&lt;5.05,G54&gt;=0.633,D54&lt;0.8),1.35,IF(AND(H54&gt;=14.379,H54&lt;14.529,G54&lt;0.633,D54&lt;0.8),1.7,IF(AND(B54&lt;3.35,A54&gt;=5.05,G54&gt;=0.633,D54&lt;0.8),1.7,IF(AND(D54&gt;=1.45,A54&lt;5.95,F54&lt;2.5,D54&gt;=0.8),4.5,IF(AND(D54&lt;1.35,A54&gt;=5.95,F54&lt;2.5,D54&gt;=0.8),4,IF(AND(D54&lt;1.85,G54&gt;=0.845,F54&gt;=2.5,D54&gt;=0.8),4.8,IF(AND(B54&gt;=4.3,H54&lt;14.379,H54&lt;14.529,G54&lt;0.633,D54&lt;0.8),1.5,IF(AND(A54&lt;5.25,B54&gt;=3.35,A54&gt;=5.05,G54&gt;=0.633,D54&lt;0.8),1.55,IF(AND(A54&gt;=5.25,B54&gt;=3.35,A54&gt;=5.05,G54&gt;=0.633,D54&lt;0.8),1.633,IF(AND(A54&lt;5.05,D54&lt;1.45,A54&lt;5.95,F54&lt;2.5,D54&gt;=0.8),3.3,IF(AND(G54&lt;0.293,D54&gt;=1.35,A54&gt;=5.95,F54&lt;2.5,D54&gt;=0.8),5,IF(AND(A54&gt;=6.6,D54&lt;2.05,G54&lt;0.845,F54&gt;=2.5,D54&gt;=0.8),5.8,IF(AND(B54&lt;3.05,D54&gt;=2.05,G54&lt;0.845,F54&gt;=2.5,D54&gt;=0.8),6.15,IF(AND(B54&lt;2.9,D54&gt;=1.85,G54&gt;=0.845,F54&gt;=2.5,D54&gt;=0.8),5.1,IF(AND(B54&gt;=2.9,D54&gt;=1.85,G54&gt;=0.845,F54&gt;=2.5,D54&gt;=0.8),5.2,IF(AND(B54&gt;=3.8,B54&lt;4.3,H54&lt;14.379,H54&lt;14.529,G54&lt;0.633,D54&lt;0.8),1.333,IF(AND(A54&lt;6.25,G54&gt;=0.293,D54&gt;=1.35,A54&gt;=5.95,F54&lt;2.5,D54&gt;=0.8),4.6,IF(AND(H54&lt;10.351,A54&lt;6.6,D54&lt;2.05,G54&lt;0.845,F54&gt;=2.5,D54&gt;=0.8),5.4,IF(AND(G54&gt;=0.364,B54&gt;=3.05,D54&gt;=2.05,G54&lt;0.845,F54&gt;=2.5,D54&gt;=0.8),5.66,IF(AND(G54&gt;=0.447,B54&lt;3.8,B54&lt;4.3,H54&lt;14.379,H54&lt;14.529,G54&lt;0.633,D54&lt;0.8),1.3,IF(AND(H54&lt;6.247,A54&lt;5.65,A54&gt;=5.05,D54&lt;1.45,A54&lt;5.95,F54&lt;2.5,D54&gt;=0.8),4.033,IF(AND(D54&lt;1.25,A54&gt;=5.65,A54&gt;=5.05,D54&lt;1.45,A54&lt;5.95,F54&lt;2.5,D54&gt;=0.8),3.88,IF(AND(D54&gt;=1.25,A54&gt;=5.65,A54&gt;=5.05,D54&lt;1.45,A54&lt;5.95,F54&lt;2.5,D54&gt;=0.8),4.35,IF(AND(B54&lt;2.65,A54&gt;=6.25,G54&gt;=0.293,D54&gt;=1.35,A54&gt;=5.95,F54&lt;2.5,D54&gt;=0.8),4.9,IF(AND(B54&lt;2.75,H54&gt;=10.351,A54&lt;6.6,D54&lt;2.05,G54&lt;0.845,F54&gt;=2.5,D54&gt;=0.8),5.1,IF(AND(B54&gt;=2.75,H54&gt;=10.351,A54&lt;6.6,D54&lt;2.05,G54&lt;0.845,F54&gt;=2.5,D54&gt;=0.8),4.95,IF(AND(B54&lt;3.15,G54&lt;0.364,B54&gt;=3.05,D54&gt;=2.05,G54&lt;0.845,F54&gt;=2.5,D54&gt;=0.8),5.28,IF(AND(B54&gt;=3.15,G54&lt;0.364,B54&gt;=3.05,D54&gt;=2.05,G54&lt;0.845,F54&gt;=2.5,D54&gt;=0.8),5.5,IF(AND(H54&lt;9.212,G54&lt;0.447,B54&lt;3.8,B54&lt;4.3,H54&lt;14.379,H54&lt;14.529,G54&lt;0.633,D54&lt;0.8),1.4,IF(AND(G54&lt;0.356,H54&gt;=6.247,A54&lt;5.65,A54&gt;=5.05,D54&lt;1.45,A54&lt;5.95,F54&lt;2.5,D54&gt;=0.8),4.2,IF(AND(B54&lt;3,B54&gt;=2.65,A54&gt;=6.25,G54&gt;=0.293,D54&gt;=1.35,A54&gt;=5.95,F54&lt;2.5,D54&gt;=0.8),4.6,IF(AND(B54&gt;=3,B54&gt;=2.65,A54&gt;=6.25,G54&gt;=0.293,D54&gt;=1.35,A54&gt;=5.95,F54&lt;2.5,D54&gt;=0.8),4.7,IF(AND(A54&lt;5.05,H54&gt;=9.212,G54&lt;0.447,B54&lt;3.8,B54&lt;4.3,H54&lt;14.379,H54&lt;14.529,G54&lt;0.633,D54&lt;0.8),1.533,IF(AND(A54&gt;=5.05,H54&gt;=9.212,G54&lt;0.447,B54&lt;3.8,B54&lt;4.3,H54&lt;14.379,H54&lt;14.529,G54&lt;0.633,D54&lt;0.8),1.425,IF(AND(A54&lt;5.35,G54&gt;=0.356,H54&gt;=6.247,A54&lt;5.65,A54&gt;=5.05,D54&lt;1.45,A54&lt;5.95,F54&lt;2.5,D54&gt;=0.8),3.9,IF(AND(A54&gt;=5.35,G54&gt;=0.356,H54&gt;=6.247,A54&lt;5.65,A54&gt;=5.05,D54&lt;1.45,A54&lt;5.95,F54&lt;2.5,D54&gt;=0.8),3.72,"shouldnthappen")))))))))))))))))))))))))))))))))))))</f>
        <v>4.7</v>
      </c>
      <c r="AP54" s="1" t="n">
        <f aca="false">IF(AND(F54&gt;=1.5,A54&lt;5.55),3.84,IF(AND(G54&gt;=0.52,A54&lt;4.75,F54&lt;1.5,A54&lt;5.55),1.16,IF(AND(A54&lt;5.65,A54&lt;5.85,D54&lt;1.55,A54&gt;=5.55),4.2,IF(AND(A54&gt;=5.65,A54&lt;5.85,D54&lt;1.55,A54&gt;=5.55),3.167,IF(AND(G54&gt;=0.798,A54&gt;=5.85,D54&lt;1.55,A54&gt;=5.55),4,IF(AND(F54&lt;2.5,H54&lt;14.1,D54&gt;=1.55,A54&gt;=5.55),4.84,IF(AND(A54&lt;7.2,H54&gt;=14.1,D54&gt;=1.55,A54&gt;=5.55),5.633,IF(AND(A54&gt;=7.2,H54&gt;=14.1,D54&gt;=1.55,A54&gt;=5.55),6.6,IF(AND(G54&lt;0.161,G54&lt;0.52,A54&lt;4.75,F54&lt;1.5,A54&lt;5.55),1.5,IF(AND(D54&gt;=0.5,G54&lt;0.676,A54&gt;=4.75,F54&lt;1.5,A54&lt;5.55),1.6,IF(AND(H54&lt;11.016,G54&gt;=0.676,A54&gt;=4.75,F54&lt;1.5,A54&lt;5.55),1.75,IF(AND(G54&lt;0.209,G54&lt;0.798,A54&gt;=5.85,D54&lt;1.55,A54&gt;=5.55),4.5,IF(AND(G54&gt;=0.74,F54&gt;=2.5,H54&lt;14.1,D54&gt;=1.55,A54&gt;=5.55),6.225,IF(AND(B54&lt;2.95,G54&gt;=0.161,G54&lt;0.52,A54&lt;4.75,F54&lt;1.5,A54&lt;5.55),1.4,IF(AND(B54&gt;=2.95,G54&gt;=0.161,G54&lt;0.52,A54&lt;4.75,F54&lt;1.5,A54&lt;5.55),1.34,IF(AND(B54&lt;3.15,D54&lt;0.5,G54&lt;0.676,A54&gt;=4.75,F54&lt;1.5,A54&lt;5.55),1.52,IF(AND(D54&lt;0.25,H54&gt;=11.016,G54&gt;=0.676,A54&gt;=4.75,F54&lt;1.5,A54&lt;5.55),1.567,IF(AND(D54&gt;=0.25,H54&gt;=11.016,G54&gt;=0.676,A54&gt;=4.75,F54&lt;1.5,A54&lt;5.55),1.5,IF(AND(H54&lt;7.47,G54&gt;=0.209,G54&lt;0.798,A54&gt;=5.85,D54&lt;1.55,A54&gt;=5.55),5.05,IF(AND(B54&lt;2.85,G54&lt;0.74,F54&gt;=2.5,H54&lt;14.1,D54&gt;=1.55,A54&gt;=5.55),5.35,IF(AND(B54&lt;3.3,B54&gt;=3.15,D54&lt;0.5,G54&lt;0.676,A54&gt;=4.75,F54&lt;1.5,A54&lt;5.55),1.2,IF(AND(D54&lt;1.45,H54&gt;=7.47,G54&gt;=0.209,G54&lt;0.798,A54&gt;=5.85,D54&lt;1.55,A54&gt;=5.55),4.66,IF(AND(D54&gt;=1.45,H54&gt;=7.47,G54&gt;=0.209,G54&lt;0.798,A54&gt;=5.85,D54&lt;1.55,A54&gt;=5.55),4.64,IF(AND(A54&gt;=7.05,B54&gt;=2.85,G54&lt;0.74,F54&gt;=2.5,H54&lt;14.1,D54&gt;=1.55,A54&gt;=5.55),5.8,IF(AND(B54&gt;=3.25,A54&lt;7.05,B54&gt;=2.85,G54&lt;0.74,F54&gt;=2.5,H54&lt;14.1,D54&gt;=1.55,A54&gt;=5.55),5.7,IF(AND(H54&gt;=13.641,D54&lt;0.25,B54&gt;=3.3,B54&gt;=3.15,D54&lt;0.5,G54&lt;0.676,A54&gt;=4.75,F54&lt;1.5,A54&lt;5.55),1.3,IF(AND(D54&lt;0.35,D54&gt;=0.25,B54&gt;=3.3,B54&gt;=3.15,D54&lt;0.5,G54&lt;0.676,A54&gt;=4.75,F54&lt;1.5,A54&lt;5.55),1.367,IF(AND(D54&gt;=0.35,D54&gt;=0.25,B54&gt;=3.3,B54&gt;=3.15,D54&lt;0.5,G54&lt;0.676,A54&gt;=4.75,F54&lt;1.5,A54&lt;5.55),1.3,IF(AND(A54&lt;6.35,B54&lt;3.25,A54&lt;7.05,B54&gt;=2.85,G54&lt;0.74,F54&gt;=2.5,H54&lt;14.1,D54&gt;=1.55,A54&gt;=5.55),5.6,IF(AND(A54&gt;=6.35,B54&lt;3.25,A54&lt;7.05,B54&gt;=2.85,G54&lt;0.74,F54&gt;=2.5,H54&lt;14.1,D54&gt;=1.55,A54&gt;=5.55),5.325,IF(AND(A54&lt;5.1,H54&lt;13.641,D54&lt;0.25,B54&gt;=3.3,B54&gt;=3.15,D54&lt;0.5,G54&lt;0.676,A54&gt;=4.75,F54&lt;1.5,A54&lt;5.55),1.4,IF(AND(H54&gt;=11.031,A54&gt;=5.1,H54&lt;13.641,D54&lt;0.25,B54&gt;=3.3,B54&gt;=3.15,D54&lt;0.5,G54&lt;0.676,A54&gt;=4.75,F54&lt;1.5,A54&lt;5.55),1.4,IF(AND(A54&lt;5.45,H54&lt;11.031,A54&gt;=5.1,H54&lt;13.641,D54&lt;0.25,B54&gt;=3.3,B54&gt;=3.15,D54&lt;0.5,G54&lt;0.676,A54&gt;=4.75,F54&lt;1.5,A54&lt;5.55),1.5,IF(AND(A54&gt;=5.45,H54&lt;11.031,A54&gt;=5.1,H54&lt;13.641,D54&lt;0.25,B54&gt;=3.3,B54&gt;=3.15,D54&lt;0.5,G54&lt;0.676,A54&gt;=4.75,F54&lt;1.5,A54&lt;5.55),1.4,"shouldnthappen"))))))))))))))))))))))))))))))))))</f>
        <v>4</v>
      </c>
      <c r="AQ54" s="1" t="n">
        <f aca="false">IF(AND(H54&lt;6.926,D54&gt;=0.35,F54&lt;1.5),1.9,IF(AND(G54&gt;=0.869,D54&gt;=1.75,F54&gt;=1.5),5.15,IF(AND(A54&lt;4.35,A54&lt;5.05,D54&lt;0.35,F54&lt;1.5),1.1,IF(AND(H54&lt;6.089,A54&gt;=5.05,D54&lt;0.35,F54&lt;1.5),1.7,IF(AND(H54&gt;=13.089,H54&gt;=6.926,D54&gt;=0.35,F54&lt;1.5),1.3,IF(AND(G54&lt;0.695,D54&lt;1.15,D54&lt;1.75,F54&gt;=1.5),3.62,IF(AND(G54&gt;=0.695,D54&lt;1.15,D54&lt;1.75,F54&gt;=1.5),3,IF(AND(G54&gt;=0.585,H54&gt;=6.089,A54&gt;=5.05,D54&lt;0.35,F54&lt;1.5),1.5,IF(AND(H54&lt;9.582,H54&lt;13.089,H54&gt;=6.926,D54&gt;=0.35,F54&lt;1.5),1.5,IF(AND(H54&gt;=9.582,H54&lt;13.089,H54&gt;=6.926,D54&gt;=0.35,F54&lt;1.5),1.6,IF(AND(D54&lt;1.35,H54&lt;9.349,D54&gt;=1.15,D54&lt;1.75,F54&gt;=1.5),3.867,IF(AND(D54&lt;2.05,A54&lt;7.05,G54&lt;0.869,D54&gt;=1.75,F54&gt;=1.5),4.9,IF(AND(B54&gt;=3.3,A54&gt;=7.05,G54&lt;0.869,D54&gt;=1.75,F54&gt;=1.5),6.1,IF(AND(G54&lt;0.347,H54&lt;11.218,A54&gt;=4.35,A54&lt;5.05,D54&lt;0.35,F54&lt;1.5),1.4,IF(AND(G54&gt;=0.347,H54&lt;11.218,A54&gt;=4.35,A54&lt;5.05,D54&lt;0.35,F54&lt;1.5),1.5,IF(AND(G54&gt;=0.265,H54&gt;=11.218,A54&gt;=4.35,A54&lt;5.05,D54&lt;0.35,F54&lt;1.5),1.45,IF(AND(A54&gt;=5.4,G54&lt;0.585,H54&gt;=6.089,A54&gt;=5.05,D54&lt;0.35,F54&lt;1.5),1.35,IF(AND(B54&gt;=2.9,D54&gt;=1.35,H54&lt;9.349,D54&gt;=1.15,D54&lt;1.75,F54&gt;=1.5),4.6,IF(AND(D54&gt;=1.35,A54&lt;6.15,H54&gt;=9.349,D54&gt;=1.15,D54&lt;1.75,F54&gt;=1.5),4.54,IF(AND(H54&lt;10.927,A54&gt;=6.15,H54&gt;=9.349,D54&gt;=1.15,D54&lt;1.75,F54&gt;=1.5),4.3,IF(AND(G54&lt;0.512,D54&gt;=2.05,A54&lt;7.05,G54&lt;0.869,D54&gt;=1.75,F54&gt;=1.5),5.533,IF(AND(G54&gt;=0.512,D54&gt;=2.05,A54&lt;7.05,G54&lt;0.869,D54&gt;=1.75,F54&gt;=1.5),5.88,IF(AND(H54&lt;11.551,B54&lt;3.3,A54&gt;=7.05,G54&lt;0.869,D54&gt;=1.75,F54&gt;=1.5),6.3,IF(AND(G54&lt;0.227,G54&lt;0.265,H54&gt;=11.218,A54&gt;=4.35,A54&lt;5.05,D54&lt;0.35,F54&lt;1.5),1.4,IF(AND(G54&gt;=0.227,G54&lt;0.265,H54&gt;=11.218,A54&gt;=4.35,A54&lt;5.05,D54&lt;0.35,F54&lt;1.5),1.26,IF(AND(H54&lt;11.031,A54&lt;5.4,G54&lt;0.585,H54&gt;=6.089,A54&gt;=5.05,D54&lt;0.35,F54&lt;1.5),1.5,IF(AND(H54&gt;=11.031,A54&lt;5.4,G54&lt;0.585,H54&gt;=6.089,A54&gt;=5.05,D54&lt;0.35,F54&lt;1.5),1.4,IF(AND(A54&lt;5.45,B54&lt;2.9,D54&gt;=1.35,H54&lt;9.349,D54&gt;=1.15,D54&lt;1.75,F54&gt;=1.5),4.5,IF(AND(A54&lt;5.9,D54&lt;1.35,A54&lt;6.15,H54&gt;=9.349,D54&gt;=1.15,D54&lt;1.75,F54&gt;=1.5),4.2,IF(AND(A54&gt;=5.9,D54&lt;1.35,A54&lt;6.15,H54&gt;=9.349,D54&gt;=1.15,D54&lt;1.75,F54&gt;=1.5),4,IF(AND(A54&gt;=6.75,H54&gt;=10.927,A54&gt;=6.15,H54&gt;=9.349,D54&gt;=1.15,D54&lt;1.75,F54&gt;=1.5),4.767,IF(AND(B54&lt;2.9,H54&gt;=11.551,B54&lt;3.3,A54&gt;=7.05,G54&lt;0.869,D54&gt;=1.75,F54&gt;=1.5),6.7,IF(AND(B54&gt;=2.9,H54&gt;=11.551,B54&lt;3.3,A54&gt;=7.05,G54&lt;0.869,D54&gt;=1.75,F54&gt;=1.5),6.6,IF(AND(B54&lt;2.45,A54&gt;=5.45,B54&lt;2.9,D54&gt;=1.35,H54&lt;9.349,D54&gt;=1.15,D54&lt;1.75,F54&gt;=1.5),5,IF(AND(B54&gt;=2.45,A54&gt;=5.45,B54&lt;2.9,D54&gt;=1.35,H54&lt;9.349,D54&gt;=1.15,D54&lt;1.75,F54&gt;=1.5),5.1,IF(AND(H54&lt;11.166,A54&lt;6.75,H54&gt;=10.927,A54&gt;=6.15,H54&gt;=9.349,D54&gt;=1.15,D54&lt;1.75,F54&gt;=1.5),4.9,IF(AND(G54&lt;0.228,H54&gt;=11.166,A54&lt;6.75,H54&gt;=10.927,A54&gt;=6.15,H54&gt;=9.349,D54&gt;=1.15,D54&lt;1.75,F54&gt;=1.5),4.7,IF(AND(H54&lt;13.531,G54&gt;=0.228,H54&gt;=11.166,A54&lt;6.75,H54&gt;=10.927,A54&gt;=6.15,H54&gt;=9.349,D54&gt;=1.15,D54&lt;1.75,F54&gt;=1.5),4.4,IF(AND(H54&gt;=13.531,G54&gt;=0.228,H54&gt;=11.166,A54&lt;6.75,H54&gt;=10.927,A54&gt;=6.15,H54&gt;=9.349,D54&gt;=1.15,D54&lt;1.75,F54&gt;=1.5),4.6,"shouldnthappen")))))))))))))))))))))))))))))))))))))))</f>
        <v>4.6</v>
      </c>
      <c r="AR54" s="1" t="n">
        <f aca="false">IF(AND(G54&gt;=0.93,B54&lt;3.65,F54&lt;1.5),1.7,IF(AND(H54&lt;6.542,B54&gt;=3.65,F54&lt;1.5),1.767,IF(AND(A54&gt;=7.05,D54&gt;=1.55,F54&gt;=1.5),6.3,IF(AND(G54&lt;0.123,H54&gt;=6.542,B54&gt;=3.65,F54&lt;1.5),1.367,IF(AND(A54&lt;5.15,A54&lt;5.65,D54&lt;1.55,F54&gt;=1.5),3.15,IF(AND(A54&lt;4.8,G54&gt;=0.447,G54&lt;0.93,B54&lt;3.65,F54&lt;1.5),1.24,IF(AND(A54&gt;=4.8,G54&gt;=0.447,G54&lt;0.93,B54&lt;3.65,F54&lt;1.5),1.4,IF(AND(G54&lt;0.151,G54&gt;=0.123,H54&gt;=6.542,B54&gt;=3.65,F54&lt;1.5),1.7,IF(AND(G54&gt;=0.151,G54&gt;=0.123,H54&gt;=6.542,B54&gt;=3.65,F54&lt;1.5),1.5,IF(AND(D54&gt;=1.45,A54&gt;=5.15,A54&lt;5.65,D54&lt;1.55,F54&gt;=1.5),4.5,IF(AND(B54&lt;2.65,D54&gt;=1.35,A54&gt;=5.65,D54&lt;1.55,F54&gt;=1.5),4.9,IF(AND(G54&lt;0.527,F54&lt;2.5,A54&lt;7.05,D54&gt;=1.55,F54&gt;=1.5),5.075,IF(AND(G54&gt;=0.527,F54&lt;2.5,A54&lt;7.05,D54&gt;=1.55,F54&gt;=1.5),4.7,IF(AND(A54&lt;4.65,G54&lt;0.265,G54&lt;0.447,G54&lt;0.93,B54&lt;3.65,F54&lt;1.5),1.42,IF(AND(G54&lt;0.3,G54&gt;=0.265,G54&lt;0.447,G54&lt;0.93,B54&lt;3.65,F54&lt;1.5),1.6,IF(AND(G54&gt;=0.3,G54&gt;=0.265,G54&lt;0.447,G54&lt;0.93,B54&lt;3.65,F54&lt;1.5),1.4,IF(AND(G54&lt;0.356,D54&lt;1.45,A54&gt;=5.15,A54&lt;5.65,D54&lt;1.55,F54&gt;=1.5),4.125,IF(AND(D54&lt;1.1,A54&lt;6.2,D54&lt;1.35,A54&gt;=5.65,D54&lt;1.55,F54&gt;=1.5),4.1,IF(AND(D54&gt;=1.1,A54&lt;6.2,D54&lt;1.35,A54&gt;=5.65,D54&lt;1.55,F54&gt;=1.5),4.175,IF(AND(H54&gt;=13.433,A54&gt;=6.2,D54&lt;1.35,A54&gt;=5.65,D54&lt;1.55,F54&gt;=1.5),4.6,IF(AND(G54&lt;0.437,B54&gt;=2.65,D54&gt;=1.35,A54&gt;=5.65,D54&lt;1.55,F54&gt;=1.5),4.625,IF(AND(G54&gt;=0.437,B54&gt;=2.65,D54&gt;=1.35,A54&gt;=5.65,D54&lt;1.55,F54&gt;=1.5),4.75,IF(AND(B54&gt;=3.15,H54&lt;11.146,F54&gt;=2.5,A54&lt;7.05,D54&gt;=1.55,F54&gt;=1.5),5.667,IF(AND(B54&lt;2.65,H54&gt;=11.146,F54&gt;=2.5,A54&lt;7.05,D54&gt;=1.55,F54&gt;=1.5),5.8,IF(AND(B54&lt;3.3,A54&gt;=4.65,G54&lt;0.265,G54&lt;0.447,G54&lt;0.93,B54&lt;3.65,F54&lt;1.5),1.32,IF(AND(B54&gt;=3.3,A54&gt;=4.65,G54&lt;0.265,G54&lt;0.447,G54&lt;0.93,B54&lt;3.65,F54&lt;1.5),1.425,IF(AND(B54&lt;2.8,G54&gt;=0.356,D54&lt;1.45,A54&gt;=5.15,A54&lt;5.65,D54&lt;1.55,F54&gt;=1.5),3.86,IF(AND(B54&gt;=2.8,G54&gt;=0.356,D54&lt;1.45,A54&gt;=5.15,A54&lt;5.65,D54&lt;1.55,F54&gt;=1.5),3.6,IF(AND(B54&lt;2.6,H54&lt;13.433,A54&gt;=6.2,D54&lt;1.35,A54&gt;=5.65,D54&lt;1.55,F54&gt;=1.5),4.4,IF(AND(B54&gt;=2.6,H54&lt;13.433,A54&gt;=6.2,D54&lt;1.35,A54&gt;=5.65,D54&lt;1.55,F54&gt;=1.5),4.3,IF(AND(G54&lt;0.151,B54&lt;3.15,H54&lt;11.146,F54&gt;=2.5,A54&lt;7.05,D54&gt;=1.55,F54&gt;=1.5),5.5,IF(AND(H54&lt;15.52,B54&gt;=2.65,H54&gt;=11.146,F54&gt;=2.5,A54&lt;7.05,D54&gt;=1.55,F54&gt;=1.5),5.4,IF(AND(H54&gt;=15.52,B54&gt;=2.65,H54&gt;=11.146,F54&gt;=2.5,A54&lt;7.05,D54&gt;=1.55,F54&gt;=1.5),5.733,IF(AND(H54&lt;10.74,G54&gt;=0.151,B54&lt;3.15,H54&lt;11.146,F54&gt;=2.5,A54&lt;7.05,D54&gt;=1.55,F54&gt;=1.5),5.12,IF(AND(H54&gt;=10.74,G54&gt;=0.151,B54&lt;3.15,H54&lt;11.146,F54&gt;=2.5,A54&lt;7.05,D54&gt;=1.55,F54&gt;=1.5),4.9,"shouldnthappen")))))))))))))))))))))))))))))))))))</f>
        <v>4.75</v>
      </c>
      <c r="AS54" s="1" t="n">
        <f aca="false">IF(AND(F54&gt;=1.5,A54&lt;5.55),4.18,IF(AND(F54&gt;=2.5,B54&lt;2.75,A54&gt;=5.55),5.38,IF(AND(G54&gt;=0.587,B54&lt;3.75,F54&lt;1.5,A54&lt;5.55),1.48,IF(AND(H54&lt;6.51,B54&gt;=3.75,F54&lt;1.5,A54&lt;5.55),1.9,IF(AND(H54&gt;=6.51,B54&gt;=3.75,F54&lt;1.5,A54&lt;5.55),1.425,IF(AND(G54&gt;=0.868,F54&lt;2.5,B54&lt;2.75,A54&gt;=5.55),4.65,IF(AND(F54&lt;1.5,D54&lt;1.55,B54&gt;=2.75,A54&gt;=5.55),1.7,IF(AND(G54&gt;=0.857,D54&gt;=1.55,B54&gt;=2.75,A54&gt;=5.55),5.033,IF(AND(G54&gt;=0.518,G54&lt;0.587,B54&lt;3.75,F54&lt;1.5,A54&lt;5.55),1,IF(AND(D54&lt;1.05,G54&lt;0.868,F54&lt;2.5,B54&lt;2.75,A54&gt;=5.55),3.5,IF(AND(G54&lt;0.404,D54&gt;=1.05,G54&lt;0.868,F54&lt;2.5,B54&lt;2.75,A54&gt;=5.55),4.2,IF(AND(G54&gt;=0.404,D54&gt;=1.05,G54&lt;0.868,F54&lt;2.5,B54&lt;2.75,A54&gt;=5.55),3.94,IF(AND(F54&lt;2.5,B54&lt;2.95,F54&gt;=1.5,D54&lt;1.55,B54&gt;=2.75,A54&gt;=5.55),4.68,IF(AND(F54&gt;=2.5,B54&lt;2.95,F54&gt;=1.5,D54&lt;1.55,B54&gt;=2.75,A54&gt;=5.55),5.1,IF(AND(H54&lt;10.883,B54&gt;=2.95,F54&gt;=1.5,D54&lt;1.55,B54&gt;=2.75,A54&gt;=5.55),4.15,IF(AND(H54&gt;=10.883,B54&gt;=2.95,F54&gt;=1.5,D54&lt;1.55,B54&gt;=2.75,A54&gt;=5.55),4.5,IF(AND(H54&gt;=14.1,D54&lt;2.05,G54&lt;0.857,D54&gt;=1.55,B54&gt;=2.75,A54&gt;=5.55),6.6,IF(AND(G54&lt;0.063,B54&lt;3.15,G54&lt;0.518,G54&lt;0.587,B54&lt;3.75,F54&lt;1.5,A54&lt;5.55),1.4,IF(AND(G54&gt;=0.063,B54&lt;3.15,G54&lt;0.518,G54&lt;0.587,B54&lt;3.75,F54&lt;1.5,A54&lt;5.55),1.5,IF(AND(H54&gt;=10.563,B54&gt;=3.15,G54&lt;0.518,G54&lt;0.587,B54&lt;3.75,F54&lt;1.5,A54&lt;5.55),1.325,IF(AND(B54&lt;2.95,H54&lt;14.1,D54&lt;2.05,G54&lt;0.857,D54&gt;=1.55,B54&gt;=2.75,A54&gt;=5.55),6.125,IF(AND(A54&lt;6.65,G54&lt;0.364,D54&gt;=2.05,G54&lt;0.857,D54&gt;=1.55,B54&gt;=2.75,A54&gt;=5.55),5.45,IF(AND(G54&gt;=0.774,G54&gt;=0.364,D54&gt;=2.05,G54&lt;0.857,D54&gt;=1.55,B54&gt;=2.75,A54&gt;=5.55),5.4,IF(AND(H54&gt;=9.279,H54&lt;10.563,B54&gt;=3.15,G54&lt;0.518,G54&lt;0.587,B54&lt;3.75,F54&lt;1.5,A54&lt;5.55),1.475,IF(AND(D54&lt;1.65,B54&gt;=2.95,H54&lt;14.1,D54&lt;2.05,G54&lt;0.857,D54&gt;=1.55,B54&gt;=2.75,A54&gt;=5.55),5.8,IF(AND(B54&lt;3.15,A54&gt;=6.65,G54&lt;0.364,D54&gt;=2.05,G54&lt;0.857,D54&gt;=1.55,B54&gt;=2.75,A54&gt;=5.55),5.3,IF(AND(B54&gt;=3.15,A54&gt;=6.65,G54&lt;0.364,D54&gt;=2.05,G54&lt;0.857,D54&gt;=1.55,B54&gt;=2.75,A54&gt;=5.55),5.7,IF(AND(A54&gt;=6.75,G54&lt;0.774,G54&gt;=0.364,D54&gt;=2.05,G54&lt;0.857,D54&gt;=1.55,B54&gt;=2.75,A54&gt;=5.55),5.9,IF(AND(G54&lt;0.417,H54&lt;9.279,H54&lt;10.563,B54&gt;=3.15,G54&lt;0.518,G54&lt;0.587,B54&lt;3.75,F54&lt;1.5,A54&lt;5.55),1.4,IF(AND(G54&gt;=0.417,H54&lt;9.279,H54&lt;10.563,B54&gt;=3.15,G54&lt;0.518,G54&lt;0.587,B54&lt;3.75,F54&lt;1.5,A54&lt;5.55),1.3,IF(AND(A54&lt;6.3,D54&gt;=1.65,B54&gt;=2.95,H54&lt;14.1,D54&lt;2.05,G54&lt;0.857,D54&gt;=1.55,B54&gt;=2.75,A54&gt;=5.55),4.9,IF(AND(A54&gt;=6.3,D54&gt;=1.65,B54&gt;=2.95,H54&lt;14.1,D54&lt;2.05,G54&lt;0.857,D54&gt;=1.55,B54&gt;=2.75,A54&gt;=5.55),5.3,IF(AND(G54&gt;=0.657,A54&lt;6.75,G54&lt;0.774,G54&gt;=0.364,D54&gt;=2.05,G54&lt;0.857,D54&gt;=1.55,B54&gt;=2.75,A54&gt;=5.55),6,IF(AND(B54&lt;3.2,G54&lt;0.657,A54&lt;6.75,G54&lt;0.774,G54&gt;=0.364,D54&gt;=2.05,G54&lt;0.857,D54&gt;=1.55,B54&gt;=2.75,A54&gt;=5.55),5.6,IF(AND(B54&gt;=3.2,G54&lt;0.657,A54&lt;6.75,G54&lt;0.774,G54&gt;=0.364,D54&gt;=2.05,G54&lt;0.857,D54&gt;=1.55,B54&gt;=2.75,A54&gt;=5.55),5.65,"shouldnthappen")))))))))))))))))))))))))))))))))))</f>
        <v>4.5</v>
      </c>
      <c r="AT54" s="1" t="n">
        <f aca="false">IF(AND(H54&gt;=16.284,A54&gt;=5.55),6.533,IF(AND(G54&gt;=0.52,A54&lt;4.85,A54&lt;5.55),1.05,IF(AND(G54&lt;0.227,G54&lt;0.52,A54&lt;4.85,A54&lt;5.55),1.4,IF(AND(G54&gt;=0.227,G54&lt;0.52,A54&lt;4.85,A54&lt;5.55),1.3,IF(AND(D54&gt;=0.45,F54&lt;1.5,A54&gt;=4.85,A54&lt;5.55),1.667,IF(AND(B54&gt;=2.75,F54&gt;=1.5,A54&gt;=4.85,A54&lt;5.55),4.5,IF(AND(F54&lt;2.5,B54&gt;=3.15,H54&lt;16.284,A54&gt;=5.55),4.7,IF(AND(G54&gt;=0.934,D54&lt;0.45,F54&lt;1.5,A54&gt;=4.85,A54&lt;5.55),1.7,IF(AND(D54&gt;=1.2,B54&lt;2.75,F54&gt;=1.5,A54&gt;=4.85,A54&lt;5.55),4.25,IF(AND(G54&gt;=0.774,F54&gt;=2.5,B54&gt;=3.15,H54&lt;16.284,A54&gt;=5.55),5.4,IF(AND(B54&lt;3.1,G54&lt;0.934,D54&lt;0.45,F54&lt;1.5,A54&gt;=4.85,A54&lt;5.55),1.6,IF(AND(D54&lt;1.05,D54&lt;1.2,B54&lt;2.75,F54&gt;=1.5,A54&gt;=4.85,A54&lt;5.55),3.433,IF(AND(D54&gt;=1.05,D54&lt;1.2,B54&lt;2.75,F54&gt;=1.5,A54&gt;=4.85,A54&lt;5.55),3.267,IF(AND(H54&lt;8.486,D54&lt;1.35,F54&lt;2.5,B54&lt;3.15,H54&lt;16.284,A54&gt;=5.55),3.85,IF(AND(D54&gt;=1.55,D54&gt;=1.35,F54&lt;2.5,B54&lt;3.15,H54&lt;16.284,A54&gt;=5.55),5.1,IF(AND(H54&lt;10.464,A54&lt;6.35,F54&gt;=2.5,B54&lt;3.15,H54&lt;16.284,A54&gt;=5.55),5.08,IF(AND(H54&gt;=10.464,A54&lt;6.35,F54&gt;=2.5,B54&lt;3.15,H54&lt;16.284,A54&gt;=5.55),4.9,IF(AND(D54&lt;1.85,A54&gt;=6.35,F54&gt;=2.5,B54&lt;3.15,H54&lt;16.284,A54&gt;=5.55),5.8,IF(AND(H54&gt;=10.393,G54&lt;0.774,F54&gt;=2.5,B54&gt;=3.15,H54&lt;16.284,A54&gt;=5.55),5.425,IF(AND(B54&lt;2.6,H54&gt;=8.486,D54&lt;1.35,F54&lt;2.5,B54&lt;3.15,H54&lt;16.284,A54&gt;=5.55),3.9,IF(AND(G54&gt;=0.567,D54&lt;1.55,D54&gt;=1.35,F54&lt;2.5,B54&lt;3.15,H54&lt;16.284,A54&gt;=5.55),4.4,IF(AND(B54&lt;3.25,H54&lt;10.393,G54&lt;0.774,F54&gt;=2.5,B54&gt;=3.15,H54&lt;16.284,A54&gt;=5.55),5.7,IF(AND(B54&gt;=3.25,H54&lt;10.393,G54&lt;0.774,F54&gt;=2.5,B54&gt;=3.15,H54&lt;16.284,A54&gt;=5.55),5.98,IF(AND(G54&lt;0.079,G54&lt;0.338,B54&gt;=3.1,G54&lt;0.934,D54&lt;0.45,F54&lt;1.5,A54&gt;=4.85,A54&lt;5.55),1.425,IF(AND(B54&lt;3.35,G54&gt;=0.338,B54&gt;=3.1,G54&lt;0.934,D54&lt;0.45,F54&lt;1.5,A54&gt;=4.85,A54&lt;5.55),1.4,IF(AND(G54&lt;0.404,B54&gt;=2.6,H54&gt;=8.486,D54&lt;1.35,F54&lt;2.5,B54&lt;3.15,H54&lt;16.284,A54&gt;=5.55),4.3,IF(AND(G54&gt;=0.404,B54&gt;=2.6,H54&gt;=8.486,D54&lt;1.35,F54&lt;2.5,B54&lt;3.15,H54&lt;16.284,A54&gt;=5.55),4.025,IF(AND(B54&gt;=3.05,G54&lt;0.567,D54&lt;1.55,D54&gt;=1.35,F54&lt;2.5,B54&lt;3.15,H54&lt;16.284,A54&gt;=5.55),4.7,IF(AND(A54&lt;6.45,H54&lt;10.667,D54&gt;=1.85,A54&gt;=6.35,F54&gt;=2.5,B54&lt;3.15,H54&lt;16.284,A54&gt;=5.55),5.3,IF(AND(A54&gt;=6.45,H54&lt;10.667,D54&gt;=1.85,A54&gt;=6.35,F54&gt;=2.5,B54&lt;3.15,H54&lt;16.284,A54&gt;=5.55),5.167,IF(AND(B54&lt;2.95,H54&gt;=10.667,D54&gt;=1.85,A54&gt;=6.35,F54&gt;=2.5,B54&lt;3.15,H54&lt;16.284,A54&gt;=5.55),5.6,IF(AND(B54&gt;=2.95,H54&gt;=10.667,D54&gt;=1.85,A54&gt;=6.35,F54&gt;=2.5,B54&lt;3.15,H54&lt;16.284,A54&gt;=5.55),5.5,IF(AND(H54&lt;10.325,G54&gt;=0.079,G54&lt;0.338,B54&gt;=3.1,G54&lt;0.934,D54&lt;0.45,F54&lt;1.5,A54&gt;=4.85,A54&lt;5.55),1.5,IF(AND(G54&lt;0.385,B54&gt;=3.35,G54&gt;=0.338,B54&gt;=3.1,G54&lt;0.934,D54&lt;0.45,F54&lt;1.5,A54&gt;=4.85,A54&lt;5.55),1.5,IF(AND(G54&gt;=0.385,B54&gt;=3.35,G54&gt;=0.338,B54&gt;=3.1,G54&lt;0.934,D54&lt;0.45,F54&lt;1.5,A54&gt;=4.85,A54&lt;5.55),1.42,IF(AND(B54&lt;2.5,B54&lt;3.05,G54&lt;0.567,D54&lt;1.55,D54&gt;=1.35,F54&lt;2.5,B54&lt;3.15,H54&lt;16.284,A54&gt;=5.55),4.5,IF(AND(B54&gt;=2.5,B54&lt;3.05,G54&lt;0.567,D54&lt;1.55,D54&gt;=1.35,F54&lt;2.5,B54&lt;3.15,H54&lt;16.284,A54&gt;=5.55),4.56,IF(AND(H54&lt;12.506,H54&gt;=10.325,G54&gt;=0.079,G54&lt;0.338,B54&gt;=3.1,G54&lt;0.934,D54&lt;0.45,F54&lt;1.5,A54&gt;=4.85,A54&lt;5.55),1.2,IF(AND(H54&gt;=12.506,H54&gt;=10.325,G54&gt;=0.079,G54&lt;0.338,B54&gt;=3.1,G54&lt;0.934,D54&lt;0.45,F54&lt;1.5,A54&gt;=4.85,A54&lt;5.55),1.3,"shouldnthappen")))))))))))))))))))))))))))))))))))))))</f>
        <v>4.7</v>
      </c>
      <c r="AU54" s="1" t="n">
        <f aca="false">IF(AND(G54&gt;=0.52,B54&lt;3.05,F54&lt;1.5),1.1,IF(AND(G54&lt;0.35,G54&lt;0.52,B54&lt;3.05,F54&lt;1.5),1.4,IF(AND(G54&gt;=0.35,G54&lt;0.52,B54&lt;3.05,F54&lt;1.5),1.3,IF(AND(G54&gt;=0.227,G54&lt;0.347,B54&gt;=3.05,F54&lt;1.5),1.32,IF(AND(H54&lt;6.417,G54&gt;=0.347,B54&gt;=3.05,F54&lt;1.5),1.7,IF(AND(A54&gt;=7.25,A54&gt;=6.6,F54&gt;=2.5,F54&gt;=1.5),6.35,IF(AND(G54&lt;0.11,G54&lt;0.227,G54&lt;0.347,B54&gt;=3.05,F54&lt;1.5),1.333,IF(AND(H54&lt;9.441,H54&gt;=6.417,G54&gt;=0.347,B54&gt;=3.05,F54&lt;1.5),1.425,IF(AND(B54&lt;2.75,G54&lt;0.451,H54&lt;10.266,F54&lt;2.5,F54&gt;=1.5),4,IF(AND(B54&gt;=2.75,G54&lt;0.451,H54&lt;10.266,F54&lt;2.5,F54&gt;=1.5),4.433,IF(AND(G54&gt;=0.865,G54&gt;=0.451,H54&lt;10.266,F54&lt;2.5,F54&gt;=1.5),4.2,IF(AND(B54&lt;2.45,H54&lt;13.665,H54&gt;=10.266,F54&lt;2.5,F54&gt;=1.5),3.7,IF(AND(G54&lt;0.302,H54&gt;=13.665,H54&gt;=10.266,F54&lt;2.5,F54&gt;=1.5),5,IF(AND(B54&lt;2.9,A54&lt;6.1,A54&lt;6.6,F54&gt;=2.5,F54&gt;=1.5),5.06,IF(AND(B54&gt;=2.9,A54&lt;6.1,A54&lt;6.6,F54&gt;=2.5,F54&gt;=1.5),4.8,IF(AND(B54&lt;3.05,A54&gt;=6.1,A54&lt;6.6,F54&gt;=2.5,F54&gt;=1.5),5.6,IF(AND(B54&gt;=3.05,A54&gt;=6.1,A54&lt;6.6,F54&gt;=2.5,F54&gt;=1.5),5.267,IF(AND(H54&gt;=14.564,A54&lt;7.25,A54&gt;=6.6,F54&gt;=2.5,F54&gt;=1.5),5.6,IF(AND(H54&gt;=14.309,G54&gt;=0.11,G54&lt;0.227,G54&lt;0.347,B54&gt;=3.05,F54&lt;1.5),1.7,IF(AND(D54&lt;0.4,H54&gt;=9.441,H54&gt;=6.417,G54&gt;=0.347,B54&gt;=3.05,F54&lt;1.5),1.5,IF(AND(D54&gt;=0.4,H54&gt;=9.441,H54&gt;=6.417,G54&gt;=0.347,B54&gt;=3.05,F54&lt;1.5),1.633,IF(AND(A54&lt;5.35,G54&lt;0.865,G54&gt;=0.451,H54&lt;10.266,F54&lt;2.5,F54&gt;=1.5),3.15,IF(AND(D54&lt;1.45,G54&gt;=0.302,H54&gt;=13.665,H54&gt;=10.266,F54&lt;2.5,F54&gt;=1.5),4.74,IF(AND(D54&gt;=1.45,G54&gt;=0.302,H54&gt;=13.665,H54&gt;=10.266,F54&lt;2.5,F54&gt;=1.5),4.567,IF(AND(H54&lt;8.836,H54&lt;14.564,A54&lt;7.25,A54&gt;=6.6,F54&gt;=2.5,F54&gt;=1.5),5.7,IF(AND(H54&gt;=8.836,H54&lt;14.564,A54&lt;7.25,A54&gt;=6.6,F54&gt;=2.5,F54&gt;=1.5),5.9,IF(AND(H54&lt;11.53,H54&lt;14.309,G54&gt;=0.11,G54&lt;0.227,G54&lt;0.347,B54&gt;=3.05,F54&lt;1.5),1.5,IF(AND(H54&gt;=11.53,H54&lt;14.309,G54&gt;=0.11,G54&lt;0.227,G54&lt;0.347,B54&gt;=3.05,F54&lt;1.5),1.467,IF(AND(H54&lt;9.386,A54&gt;=5.35,G54&lt;0.865,G54&gt;=0.451,H54&lt;10.266,F54&lt;2.5,F54&gt;=1.5),3.56,IF(AND(H54&gt;=9.386,A54&gt;=5.35,G54&lt;0.865,G54&gt;=0.451,H54&lt;10.266,F54&lt;2.5,F54&gt;=1.5),4.2,IF(AND(H54&lt;11.036,D54&lt;1.45,B54&gt;=2.45,H54&lt;13.665,H54&gt;=10.266,F54&lt;2.5,F54&gt;=1.5),4.45,IF(AND(H54&gt;=11.036,D54&lt;1.45,B54&gt;=2.45,H54&lt;13.665,H54&gt;=10.266,F54&lt;2.5,F54&gt;=1.5),4.1,IF(AND(G54&gt;=0.585,D54&gt;=1.45,B54&gt;=2.45,H54&lt;13.665,H54&gt;=10.266,F54&lt;2.5,F54&gt;=1.5),4.9,IF(AND(H54&lt;11.743,G54&lt;0.585,D54&gt;=1.45,B54&gt;=2.45,H54&lt;13.665,H54&gt;=10.266,F54&lt;2.5,F54&gt;=1.5),4.7,IF(AND(H54&gt;=11.743,G54&lt;0.585,D54&gt;=1.45,B54&gt;=2.45,H54&lt;13.665,H54&gt;=10.266,F54&lt;2.5,F54&gt;=1.5),4.5,"shouldnthappen")))))))))))))))))))))))))))))))))))</f>
        <v>4.567</v>
      </c>
      <c r="AV54" s="1" t="n">
        <f aca="false">IF(AND(G54&gt;=0.356,F54&gt;=1.5,A54&lt;5.75),3.52,IF(AND(A54&lt;7.25,A54&gt;=7.1,A54&gt;=5.75),5.875,IF(AND(A54&gt;=7.25,A54&gt;=7.1,A54&gt;=5.75),6.5,IF(AND(D54&gt;=0.35,G54&gt;=0.586,F54&lt;1.5,A54&lt;5.75),1.8,IF(AND(D54&lt;1.4,G54&lt;0.356,F54&gt;=1.5,A54&lt;5.75),4.2,IF(AND(D54&gt;=1.4,G54&lt;0.356,F54&gt;=1.5,A54&lt;5.75),4.5,IF(AND(H54&gt;=11.218,A54&lt;5.05,G54&lt;0.586,F54&lt;1.5,A54&lt;5.75),1.225,IF(AND(G54&gt;=0.253,A54&gt;=5.05,G54&lt;0.586,F54&lt;1.5,A54&lt;5.75),1.3,IF(AND(B54&gt;=3.75,D54&lt;0.35,G54&gt;=0.586,F54&lt;1.5,A54&lt;5.75),1.567,IF(AND(B54&lt;2.85,D54&lt;1.35,D54&lt;1.65,A54&lt;7.1,A54&gt;=5.75),4.26,IF(AND(B54&gt;=2.85,D54&lt;1.35,D54&lt;1.65,A54&lt;7.1,A54&gt;=5.75),4.45,IF(AND(A54&lt;6.05,H54&lt;12.921,D54&gt;=1.65,A54&lt;7.1,A54&gt;=5.75),5.1,IF(AND(H54&gt;=15.338,H54&gt;=12.921,D54&gt;=1.65,A54&lt;7.1,A54&gt;=5.75),5.55,IF(AND(G54&lt;0.418,H54&lt;11.218,A54&lt;5.05,G54&lt;0.586,F54&lt;1.5,A54&lt;5.75),1.42,IF(AND(G54&gt;=0.418,H54&lt;11.218,A54&lt;5.05,G54&lt;0.586,F54&lt;1.5,A54&lt;5.75),1.3,IF(AND(H54&gt;=13.321,G54&lt;0.253,A54&gt;=5.05,G54&lt;0.586,F54&lt;1.5,A54&lt;5.75),1.7,IF(AND(H54&lt;6.089,B54&lt;3.75,D54&lt;0.35,G54&gt;=0.586,F54&lt;1.5,A54&lt;5.75),1.7,IF(AND(H54&gt;=6.089,B54&lt;3.75,D54&lt;0.35,G54&gt;=0.586,F54&lt;1.5,A54&lt;5.75),1.5,IF(AND(B54&lt;2.9,D54&lt;1.45,D54&gt;=1.35,D54&lt;1.65,A54&lt;7.1,A54&gt;=5.75),4.8,IF(AND(B54&gt;=2.9,D54&lt;1.45,D54&gt;=1.35,D54&lt;1.65,A54&lt;7.1,A54&gt;=5.75),4.475,IF(AND(B54&lt;2.5,D54&gt;=1.45,D54&gt;=1.35,D54&lt;1.65,A54&lt;7.1,A54&gt;=5.75),4.5,IF(AND(H54&lt;8.884,A54&gt;=6.05,H54&lt;12.921,D54&gt;=1.65,A54&lt;7.1,A54&gt;=5.75),5.4,IF(AND(A54&lt;6.3,H54&lt;15.338,H54&gt;=12.921,D54&gt;=1.65,A54&lt;7.1,A54&gt;=5.75),4.967,IF(AND(A54&gt;=6.3,H54&lt;15.338,H54&gt;=12.921,D54&gt;=1.65,A54&lt;7.1,A54&gt;=5.75),5.133,IF(AND(H54&lt;10.826,H54&lt;13.321,G54&lt;0.253,A54&gt;=5.05,G54&lt;0.586,F54&lt;1.5,A54&lt;5.75),1.5,IF(AND(H54&gt;=10.826,H54&lt;13.321,G54&lt;0.253,A54&gt;=5.05,G54&lt;0.586,F54&lt;1.5,A54&lt;5.75),1.4,IF(AND(H54&lt;7.47,B54&gt;=2.5,D54&gt;=1.45,D54&gt;=1.35,D54&lt;1.65,A54&lt;7.1,A54&gt;=5.75),5.1,IF(AND(H54&gt;=7.47,B54&gt;=2.5,D54&gt;=1.45,D54&gt;=1.35,D54&lt;1.65,A54&lt;7.1,A54&gt;=5.75),4.725,IF(AND(H54&lt;9.637,H54&gt;=8.884,A54&gt;=6.05,H54&lt;12.921,D54&gt;=1.65,A54&lt;7.1,A54&gt;=5.75),5.9,IF(AND(B54&lt;2.6,H54&gt;=9.637,H54&gt;=8.884,A54&gt;=6.05,H54&lt;12.921,D54&gt;=1.65,A54&lt;7.1,A54&gt;=5.75),5.8,IF(AND(B54&lt;2.75,B54&gt;=2.6,H54&gt;=9.637,H54&gt;=8.884,A54&gt;=6.05,H54&lt;12.921,D54&gt;=1.65,A54&lt;7.1,A54&gt;=5.75),5.3,IF(AND(D54&lt;2.25,B54&gt;=2.75,B54&gt;=2.6,H54&gt;=9.637,H54&gt;=8.884,A54&gt;=6.05,H54&lt;12.921,D54&gt;=1.65,A54&lt;7.1,A54&gt;=5.75),5.6,IF(AND(D54&gt;=2.25,B54&gt;=2.75,B54&gt;=2.6,H54&gt;=9.637,H54&gt;=8.884,A54&gt;=6.05,H54&lt;12.921,D54&gt;=1.65,A54&lt;7.1,A54&gt;=5.75),5.5,"shouldnthappen")))))))))))))))))))))))))))))))))</f>
        <v>4.725</v>
      </c>
      <c r="AW54" s="1" t="n">
        <f aca="false">IF(AND(G54&gt;=0.905,F54&lt;1.5),1.767,IF(AND(H54&gt;=16.674,F54&gt;=1.5),6.55,IF(AND(A54&lt;4.35,H54&lt;14.344,G54&lt;0.905,F54&lt;1.5),1.1,IF(AND(B54&lt;3.65,H54&gt;=14.344,G54&lt;0.905,F54&lt;1.5),1.5,IF(AND(B54&gt;=3.65,H54&gt;=14.344,G54&lt;0.905,F54&lt;1.5),1.65,IF(AND(B54&lt;2.6,F54&gt;=2.5,H54&lt;16.674,F54&gt;=1.5),4.5,IF(AND(D54&gt;=0.45,A54&gt;=4.35,H54&lt;14.344,G54&lt;0.905,F54&lt;1.5),1.65,IF(AND(D54&lt;1.15,A54&lt;5.9,F54&lt;2.5,H54&lt;16.674,F54&gt;=1.5),3.56,IF(AND(B54&lt;2.75,A54&gt;=5.9,F54&lt;2.5,H54&lt;16.674,F54&gt;=1.5),5,IF(AND(H54&lt;13.531,B54&gt;=2.75,A54&gt;=5.9,F54&lt;2.5,H54&lt;16.674,F54&gt;=1.5),4.333,IF(AND(B54&lt;3.2,G54&gt;=0.669,B54&gt;=2.6,F54&gt;=2.5,H54&lt;16.674,F54&gt;=1.5),5.08,IF(AND(B54&gt;=3.2,G54&gt;=0.669,B54&gt;=2.6,F54&gt;=2.5,H54&lt;16.674,F54&gt;=1.5),5.4,IF(AND(B54&lt;3.15,A54&lt;5.05,D54&lt;0.45,A54&gt;=4.35,H54&lt;14.344,G54&lt;0.905,F54&lt;1.5),1.45,IF(AND(A54&gt;=5.55,A54&gt;=5.05,D54&lt;0.45,A54&gt;=4.35,H54&lt;14.344,G54&lt;0.905,F54&lt;1.5),1.5,IF(AND(A54&lt;5.55,A54&lt;5.65,D54&gt;=1.15,A54&lt;5.9,F54&lt;2.5,H54&lt;16.674,F54&gt;=1.5),3.95,IF(AND(A54&gt;=5.55,A54&lt;5.65,D54&gt;=1.15,A54&lt;5.9,F54&lt;2.5,H54&lt;16.674,F54&gt;=1.5),3.82,IF(AND(G54&lt;0.39,A54&gt;=5.65,D54&gt;=1.15,A54&lt;5.9,F54&lt;2.5,H54&lt;16.674,F54&gt;=1.5),4.35,IF(AND(G54&gt;=0.39,A54&gt;=5.65,D54&gt;=1.15,A54&lt;5.9,F54&lt;2.5,H54&lt;16.674,F54&gt;=1.5),3.95,IF(AND(G54&lt;0.466,H54&gt;=13.531,B54&gt;=2.75,A54&gt;=5.9,F54&lt;2.5,H54&lt;16.674,F54&gt;=1.5),4.8,IF(AND(G54&gt;=0.466,H54&gt;=13.531,B54&gt;=2.75,A54&gt;=5.9,F54&lt;2.5,H54&lt;16.674,F54&gt;=1.5),4.7,IF(AND(H54&lt;10.144,D54&lt;2.05,G54&lt;0.669,B54&gt;=2.6,F54&gt;=2.5,H54&lt;16.674,F54&gt;=1.5),5.3,IF(AND(H54&gt;=10.144,D54&lt;2.05,G54&lt;0.669,B54&gt;=2.6,F54&gt;=2.5,H54&lt;16.674,F54&gt;=1.5),5.133,IF(AND(D54&gt;=2.45,D54&gt;=2.05,G54&lt;0.669,B54&gt;=2.6,F54&gt;=2.5,H54&lt;16.674,F54&gt;=1.5),5.9,IF(AND(B54&lt;3.25,B54&gt;=3.15,A54&lt;5.05,D54&lt;0.45,A54&gt;=4.35,H54&lt;14.344,G54&lt;0.905,F54&lt;1.5),1.2,IF(AND(B54&gt;=3.25,B54&gt;=3.15,A54&lt;5.05,D54&lt;0.45,A54&gt;=4.35,H54&lt;14.344,G54&lt;0.905,F54&lt;1.5),1.36,IF(AND(B54&gt;=3.8,A54&lt;5.55,A54&gt;=5.05,D54&lt;0.45,A54&gt;=4.35,H54&lt;14.344,G54&lt;0.905,F54&lt;1.5),1.3,IF(AND(G54&lt;0.05,B54&lt;3.8,A54&lt;5.55,A54&gt;=5.05,D54&lt;0.45,A54&gt;=4.35,H54&lt;14.344,G54&lt;0.905,F54&lt;1.5),1.4,IF(AND(G54&lt;0.107,G54&lt;0.395,D54&lt;2.45,D54&gt;=2.05,G54&lt;0.669,B54&gt;=2.6,F54&gt;=2.5,H54&lt;16.674,F54&gt;=1.5),5.667,IF(AND(G54&lt;0.537,G54&gt;=0.395,D54&lt;2.45,D54&gt;=2.05,G54&lt;0.669,B54&gt;=2.6,F54&gt;=2.5,H54&lt;16.674,F54&gt;=1.5),5.6,IF(AND(G54&gt;=0.537,G54&gt;=0.395,D54&lt;2.45,D54&gt;=2.05,G54&lt;0.669,B54&gt;=2.6,F54&gt;=2.5,H54&lt;16.674,F54&gt;=1.5),5.775,IF(AND(B54&lt;3.6,G54&gt;=0.05,B54&lt;3.8,A54&lt;5.55,A54&gt;=5.05,D54&lt;0.45,A54&gt;=4.35,H54&lt;14.344,G54&lt;0.905,F54&lt;1.5),1.475,IF(AND(B54&gt;=3.6,G54&gt;=0.05,B54&lt;3.8,A54&lt;5.55,A54&gt;=5.05,D54&lt;0.45,A54&gt;=4.35,H54&lt;14.344,G54&lt;0.905,F54&lt;1.5),1.5,IF(AND(G54&lt;0.312,G54&gt;=0.107,G54&lt;0.395,D54&lt;2.45,D54&gt;=2.05,G54&lt;0.669,B54&gt;=2.6,F54&gt;=2.5,H54&lt;16.674,F54&gt;=1.5),5.18,IF(AND(G54&gt;=0.312,G54&gt;=0.107,G54&lt;0.395,D54&lt;2.45,D54&gt;=2.05,G54&lt;0.669,B54&gt;=2.6,F54&gt;=2.5,H54&lt;16.674,F54&gt;=1.5),5.4,"shouldnthappen"))))))))))))))))))))))))))))))))))</f>
        <v>4.7</v>
      </c>
      <c r="AX54" s="1" t="n">
        <f aca="false">IF(AND(D54&gt;=1.3,B54&gt;=3.45),6.25,IF(AND(B54&lt;2.75,A54&lt;5.25,B54&lt;3.45),3.9,IF(AND(D54&lt;0.25,D54&lt;1.3,B54&gt;=3.45),1.16,IF(AND(A54&gt;=5.05,B54&gt;=2.75,A54&lt;5.25,B54&lt;3.45),1.7,IF(AND(D54&lt;0.7,F54&lt;2.5,A54&gt;=5.25,B54&lt;3.45),1.5,IF(AND(H54&gt;=16.284,F54&gt;=2.5,A54&gt;=5.25,B54&lt;3.45),6.6,IF(AND(G54&lt;0.123,D54&gt;=0.25,D54&lt;1.3,B54&gt;=3.45),1.3,IF(AND(A54&lt;4.5,A54&lt;5.05,B54&gt;=2.75,A54&lt;5.25,B54&lt;3.45),1.3,IF(AND(A54&lt;5.05,G54&gt;=0.123,D54&gt;=0.25,D54&lt;1.3,B54&gt;=3.45),1.6,IF(AND(B54&lt;3.15,A54&gt;=4.5,A54&lt;5.05,B54&gt;=2.75,A54&lt;5.25,B54&lt;3.45),1.54,IF(AND(B54&gt;=3.15,A54&gt;=4.5,A54&lt;5.05,B54&gt;=2.75,A54&lt;5.25,B54&lt;3.45),1.35,IF(AND(D54&gt;=1.4,A54&lt;5.9,D54&gt;=0.7,F54&lt;2.5,A54&gt;=5.25,B54&lt;3.45),4.5,IF(AND(D54&gt;=1.55,A54&gt;=5.9,D54&gt;=0.7,F54&lt;2.5,A54&gt;=5.25,B54&lt;3.45),4.95,IF(AND(G54&gt;=0.682,D54&gt;=2.05,H54&lt;16.284,F54&gt;=2.5,A54&gt;=5.25,B54&lt;3.45),5.26,IF(AND(A54&lt;5.4,A54&gt;=5.05,G54&gt;=0.123,D54&gt;=0.25,D54&lt;1.3,B54&gt;=3.45),1.64,IF(AND(A54&gt;=5.4,A54&gt;=5.05,G54&gt;=0.123,D54&gt;=0.25,D54&lt;1.3,B54&gt;=3.45),1.6,IF(AND(G54&lt;0.372,D54&lt;1.4,A54&lt;5.9,D54&gt;=0.7,F54&lt;2.5,A54&gt;=5.25,B54&lt;3.45),4.175,IF(AND(D54&lt;1.35,D54&lt;1.55,A54&gt;=5.9,D54&gt;=0.7,F54&lt;2.5,A54&gt;=5.25,B54&lt;3.45),4.2,IF(AND(B54&lt;2.35,G54&lt;0.596,D54&lt;2.05,H54&lt;16.284,F54&gt;=2.5,A54&gt;=5.25,B54&lt;3.45),5,IF(AND(G54&gt;=0.888,G54&gt;=0.596,D54&lt;2.05,H54&lt;16.284,F54&gt;=2.5,A54&gt;=5.25,B54&lt;3.45),4.8,IF(AND(A54&gt;=6.85,G54&lt;0.682,D54&gt;=2.05,H54&lt;16.284,F54&gt;=2.5,A54&gt;=5.25,B54&lt;3.45),5.4,IF(AND(A54&gt;=5.75,G54&gt;=0.372,D54&lt;1.4,A54&lt;5.9,D54&gt;=0.7,F54&lt;2.5,A54&gt;=5.25,B54&lt;3.45),3.933,IF(AND(A54&gt;=6.75,D54&gt;=1.35,D54&lt;1.55,A54&gt;=5.9,D54&gt;=0.7,F54&lt;2.5,A54&gt;=5.25,B54&lt;3.45),4.8,IF(AND(H54&lt;11.084,B54&gt;=2.35,G54&lt;0.596,D54&lt;2.05,H54&lt;16.284,F54&gt;=2.5,A54&gt;=5.25,B54&lt;3.45),5.3,IF(AND(H54&lt;8.435,G54&lt;0.888,G54&gt;=0.596,D54&lt;2.05,H54&lt;16.284,F54&gt;=2.5,A54&gt;=5.25,B54&lt;3.45),5.1,IF(AND(H54&gt;=8.435,G54&lt;0.888,G54&gt;=0.596,D54&lt;2.05,H54&lt;16.284,F54&gt;=2.5,A54&gt;=5.25,B54&lt;3.45),4.94,IF(AND(B54&lt;3.15,A54&lt;6.85,G54&lt;0.682,D54&gt;=2.05,H54&lt;16.284,F54&gt;=2.5,A54&gt;=5.25,B54&lt;3.45),5.6,IF(AND(B54&gt;=3.15,A54&lt;6.85,G54&lt;0.682,D54&gt;=2.05,H54&lt;16.284,F54&gt;=2.5,A54&gt;=5.25,B54&lt;3.45),5.74,IF(AND(G54&lt;0.572,A54&lt;5.75,G54&gt;=0.372,D54&lt;1.4,A54&lt;5.9,D54&gt;=0.7,F54&lt;2.5,A54&gt;=5.25,B54&lt;3.45),3.7,IF(AND(D54&lt;1.45,A54&lt;6.75,D54&gt;=1.35,D54&lt;1.55,A54&gt;=5.9,D54&gt;=0.7,F54&lt;2.5,A54&gt;=5.25,B54&lt;3.45),4.46,IF(AND(D54&gt;=1.45,A54&lt;6.75,D54&gt;=1.35,D54&lt;1.55,A54&gt;=5.9,D54&gt;=0.7,F54&lt;2.5,A54&gt;=5.25,B54&lt;3.45),4.567,IF(AND(H54&lt;12.532,H54&gt;=11.084,B54&gt;=2.35,G54&lt;0.596,D54&lt;2.05,H54&lt;16.284,F54&gt;=2.5,A54&gt;=5.25,B54&lt;3.45),5.8,IF(AND(H54&gt;=12.532,H54&gt;=11.084,B54&gt;=2.35,G54&lt;0.596,D54&lt;2.05,H54&lt;16.284,F54&gt;=2.5,A54&gt;=5.25,B54&lt;3.45),5.667,IF(AND(A54&gt;=5.65,G54&gt;=0.572,A54&lt;5.75,G54&gt;=0.372,D54&lt;1.4,A54&lt;5.9,D54&gt;=0.7,F54&lt;2.5,A54&gt;=5.25,B54&lt;3.45),4.2,IF(AND(G54&lt;0.862,A54&lt;5.65,G54&gt;=0.572,A54&lt;5.75,G54&gt;=0.372,D54&lt;1.4,A54&lt;5.9,D54&gt;=0.7,F54&lt;2.5,A54&gt;=5.25,B54&lt;3.45),3.9,IF(AND(G54&gt;=0.862,A54&lt;5.65,G54&gt;=0.572,A54&lt;5.75,G54&gt;=0.372,D54&lt;1.4,A54&lt;5.9,D54&gt;=0.7,F54&lt;2.5,A54&gt;=5.25,B54&lt;3.45),4,"shouldnthappen"))))))))))))))))))))))))))))))))))))</f>
        <v>4.567</v>
      </c>
      <c r="AY54" s="1" t="n">
        <f aca="false">IF(AND(H54&gt;=8.233,D54&gt;=0.8,A54&lt;5.55),3.525,IF(AND(B54&lt;2.9,H54&gt;=15.534,A54&gt;=5.55),4.8,IF(AND(H54&gt;=12.259,A54&lt;4.75,D54&lt;0.8,A54&lt;5.55),1.25,IF(AND(B54&gt;=3.85,A54&gt;=4.75,D54&lt;0.8,A54&lt;5.55),1.425,IF(AND(D54&lt;1.55,H54&lt;8.233,D54&gt;=0.8,A54&lt;5.55),3.975,IF(AND(D54&gt;=1.55,H54&lt;8.233,D54&gt;=0.8,A54&lt;5.55),4.5,IF(AND(D54&lt;0.65,D54&lt;1.7,H54&lt;15.534,A54&gt;=5.55),1.7,IF(AND(A54&gt;=7.05,D54&gt;=1.7,H54&lt;15.534,A54&gt;=5.55),6.3,IF(AND(B54&gt;=3.35,B54&gt;=2.9,H54&gt;=15.534,A54&gt;=5.55),5.4,IF(AND(B54&lt;3.1,H54&lt;12.259,A54&lt;4.75,D54&lt;0.8,A54&lt;5.55),1.367,IF(AND(B54&gt;=3.1,H54&lt;12.259,A54&lt;4.75,D54&lt;0.8,A54&lt;5.55),1.4,IF(AND(G54&gt;=0.905,B54&lt;3.85,A54&gt;=4.75,D54&lt;0.8,A54&lt;5.55),1.9,IF(AND(H54&lt;15.681,B54&lt;3.35,B54&gt;=2.9,H54&gt;=15.534,A54&gt;=5.55),5.8,IF(AND(H54&gt;=15.681,B54&lt;3.35,B54&gt;=2.9,H54&gt;=15.534,A54&gt;=5.55),5.7,IF(AND(H54&gt;=14.877,G54&lt;0.905,B54&lt;3.85,A54&gt;=4.75,D54&lt;0.8,A54&lt;5.55),1.3,IF(AND(D54&gt;=1.25,B54&lt;2.65,D54&gt;=0.65,D54&lt;1.7,H54&lt;15.534,A54&gt;=5.55),4.433,IF(AND(G54&gt;=0.622,B54&lt;3.15,A54&lt;7.05,D54&gt;=1.7,H54&lt;15.534,A54&gt;=5.55),5.08,IF(AND(H54&gt;=13.42,B54&gt;=3.15,A54&lt;7.05,D54&gt;=1.7,H54&lt;15.534,A54&gt;=5.55),5.1,IF(AND(G54&lt;0.265,H54&lt;14.877,G54&lt;0.905,B54&lt;3.85,A54&gt;=4.75,D54&lt;0.8,A54&lt;5.55),1.2,IF(AND(A54&lt;5.75,D54&lt;1.25,B54&lt;2.65,D54&gt;=0.65,D54&lt;1.7,H54&lt;15.534,A54&gt;=5.55),3.7,IF(AND(A54&gt;=5.75,D54&lt;1.25,B54&lt;2.65,D54&gt;=0.65,D54&lt;1.7,H54&lt;15.534,A54&gt;=5.55),4,IF(AND(G54&gt;=0.652,D54&lt;1.35,B54&gt;=2.65,D54&gt;=0.65,D54&lt;1.7,H54&lt;15.534,A54&gt;=5.55),3.6,IF(AND(H54&lt;7.47,D54&gt;=1.35,B54&gt;=2.65,D54&gt;=0.65,D54&lt;1.7,H54&lt;15.534,A54&gt;=5.55),5.1,IF(AND(H54&lt;10.914,G54&lt;0.622,B54&lt;3.15,A54&lt;7.05,D54&gt;=1.7,H54&lt;15.534,A54&gt;=5.55),5.36,IF(AND(H54&gt;=10.914,G54&lt;0.622,B54&lt;3.15,A54&lt;7.05,D54&gt;=1.7,H54&lt;15.534,A54&gt;=5.55),5.64,IF(AND(G54&gt;=0.657,H54&lt;13.42,B54&gt;=3.15,A54&lt;7.05,D54&gt;=1.7,H54&lt;15.534,A54&gt;=5.55),6,IF(AND(G54&gt;=0.782,G54&gt;=0.265,H54&lt;14.877,G54&lt;0.905,B54&lt;3.85,A54&gt;=4.75,D54&lt;0.8,A54&lt;5.55),1.48,IF(AND(H54&lt;11.286,G54&lt;0.652,D54&lt;1.35,B54&gt;=2.65,D54&gt;=0.65,D54&lt;1.7,H54&lt;15.534,A54&gt;=5.55),4.24,IF(AND(H54&gt;=11.286,G54&lt;0.652,D54&lt;1.35,B54&gt;=2.65,D54&gt;=0.65,D54&lt;1.7,H54&lt;15.534,A54&gt;=5.55),4.05,IF(AND(G54&lt;0.413,H54&gt;=7.47,D54&gt;=1.35,B54&gt;=2.65,D54&gt;=0.65,D54&lt;1.7,H54&lt;15.534,A54&gt;=5.55),5.1,IF(AND(H54&lt;11.325,G54&lt;0.657,H54&lt;13.42,B54&gt;=3.15,A54&lt;7.05,D54&gt;=1.7,H54&lt;15.534,A54&gt;=5.55),5.8,IF(AND(H54&gt;=11.325,G54&lt;0.657,H54&lt;13.42,B54&gt;=3.15,A54&lt;7.05,D54&gt;=1.7,H54&lt;15.534,A54&gt;=5.55),5.6,IF(AND(D54&gt;=0.35,G54&lt;0.782,G54&gt;=0.265,H54&lt;14.877,G54&lt;0.905,B54&lt;3.85,A54&gt;=4.75,D54&lt;0.8,A54&lt;5.55),1.633,IF(AND(B54&lt;2.85,G54&gt;=0.413,H54&gt;=7.47,D54&gt;=1.35,B54&gt;=2.65,D54&gt;=0.65,D54&lt;1.7,H54&lt;15.534,A54&gt;=5.55),4.6,IF(AND(D54&lt;0.15,D54&lt;0.35,G54&lt;0.782,G54&gt;=0.265,H54&lt;14.877,G54&lt;0.905,B54&lt;3.85,A54&gt;=4.75,D54&lt;0.8,A54&lt;5.55),1.5,IF(AND(D54&gt;=0.15,D54&lt;0.35,G54&lt;0.782,G54&gt;=0.265,H54&lt;14.877,G54&lt;0.905,B54&lt;3.85,A54&gt;=4.75,D54&lt;0.8,A54&lt;5.55),1.543,IF(AND(A54&gt;=6.8,B54&gt;=2.85,G54&gt;=0.413,H54&gt;=7.47,D54&gt;=1.35,B54&gt;=2.65,D54&gt;=0.65,D54&lt;1.7,H54&lt;15.534,A54&gt;=5.55),4.9,IF(AND(H54&lt;13.531,A54&lt;6.8,B54&gt;=2.85,G54&gt;=0.413,H54&gt;=7.47,D54&gt;=1.35,B54&gt;=2.65,D54&gt;=0.65,D54&lt;1.7,H54&lt;15.534,A54&gt;=5.55),4.5,IF(AND(H54&gt;=13.531,A54&lt;6.8,B54&gt;=2.85,G54&gt;=0.413,H54&gt;=7.47,D54&gt;=1.35,B54&gt;=2.65,D54&gt;=0.65,D54&lt;1.7,H54&lt;15.534,A54&gt;=5.55),4.7,"shouldnthappen")))))))))))))))))))))))))))))))))))))))</f>
        <v>4.7</v>
      </c>
      <c r="AZ54" s="1" t="n">
        <f aca="false">IF(AND(H54&gt;=15.371,B54&gt;=3.35),5.4,IF(AND(G54&gt;=0.851,H54&gt;=15.244,B54&lt;3.35),4.75,IF(AND(F54&gt;=2,H54&lt;15.371,B54&gt;=3.35),5.6,IF(AND(B54&lt;2.75,A54&lt;5.15,H54&lt;15.244,B54&lt;3.35),3.42,IF(AND(A54&gt;=7.25,G54&lt;0.851,H54&gt;=15.244,B54&lt;3.35),6.6,IF(AND(A54&lt;4.45,B54&gt;=2.75,A54&lt;5.15,H54&lt;15.244,B54&lt;3.35),1.1,IF(AND(G54&lt;0.527,A54&lt;7.25,G54&lt;0.851,H54&gt;=15.244,B54&lt;3.35),5.08,IF(AND(G54&gt;=0.527,A54&lt;7.25,G54&lt;0.851,H54&gt;=15.244,B54&lt;3.35),5.8,IF(AND(D54&gt;=0.35,B54&lt;3.7,F54&lt;2,H54&lt;15.371,B54&gt;=3.35),1.55,IF(AND(H54&lt;6.542,B54&gt;=3.7,F54&lt;2,H54&lt;15.371,B54&gt;=3.35),1.9,IF(AND(B54&lt;3.25,A54&gt;=4.45,B54&gt;=2.75,A54&lt;5.15,H54&lt;15.244,B54&lt;3.35),1.46,IF(AND(B54&gt;=3.25,A54&gt;=4.45,B54&gt;=2.75,A54&lt;5.15,H54&lt;15.244,B54&lt;3.35),1.7,IF(AND(H54&lt;13.654,B54&gt;=2.95,D54&lt;1.45,A54&gt;=5.15,H54&lt;15.244,B54&lt;3.35),4.3,IF(AND(H54&gt;=13.654,B54&gt;=2.95,D54&lt;1.45,A54&gt;=5.15,H54&lt;15.244,B54&lt;3.35),4.625,IF(AND(F54&gt;=2.5,D54&lt;1.75,D54&gt;=1.45,A54&gt;=5.15,H54&lt;15.244,B54&lt;3.35),5.3,IF(AND(G54&gt;=0.853,D54&gt;=1.75,D54&gt;=1.45,A54&gt;=5.15,H54&lt;15.244,B54&lt;3.35),5.15,IF(AND(D54&gt;=0.25,D54&lt;0.35,B54&lt;3.7,F54&lt;2,H54&lt;15.371,B54&gt;=3.35),1.3,IF(AND(B54&lt;3.85,H54&gt;=6.542,B54&gt;=3.7,F54&lt;2,H54&lt;15.371,B54&gt;=3.35),1.633,IF(AND(H54&lt;7.02,H54&lt;10.688,B54&lt;2.95,D54&lt;1.45,A54&gt;=5.15,H54&lt;15.244,B54&lt;3.35),3.98,IF(AND(G54&lt;0.338,H54&gt;=10.688,B54&lt;2.95,D54&lt;1.45,A54&gt;=5.15,H54&lt;15.244,B54&lt;3.35),4.22,IF(AND(G54&gt;=0.338,H54&gt;=10.688,B54&lt;2.95,D54&lt;1.45,A54&gt;=5.15,H54&lt;15.244,B54&lt;3.35),3.9,IF(AND(B54&lt;2.75,F54&lt;2.5,D54&lt;1.75,D54&gt;=1.45,A54&gt;=5.15,H54&lt;15.244,B54&lt;3.35),5.1,IF(AND(B54&gt;=2.75,F54&lt;2.5,D54&lt;1.75,D54&gt;=1.45,A54&gt;=5.15,H54&lt;15.244,B54&lt;3.35),4.74,IF(AND(A54&gt;=7,G54&lt;0.853,D54&gt;=1.75,D54&gt;=1.45,A54&gt;=5.15,H54&lt;15.244,B54&lt;3.35),6.5,IF(AND(G54&gt;=0.934,D54&lt;0.25,D54&lt;0.35,B54&lt;3.7,F54&lt;2,H54&lt;15.371,B54&gt;=3.35),1.7,IF(AND(D54&lt;0.25,B54&gt;=3.85,H54&gt;=6.542,B54&gt;=3.7,F54&lt;2,H54&lt;15.371,B54&gt;=3.35),1.5,IF(AND(D54&gt;=0.25,B54&gt;=3.85,H54&gt;=6.542,B54&gt;=3.7,F54&lt;2,H54&lt;15.371,B54&gt;=3.35),1.4,IF(AND(B54&lt;2.5,H54&gt;=7.02,H54&lt;10.688,B54&lt;2.95,D54&lt;1.45,A54&gt;=5.15,H54&lt;15.244,B54&lt;3.35),3.8,IF(AND(G54&gt;=0.74,A54&lt;7,G54&lt;0.853,D54&gt;=1.75,D54&gt;=1.45,A54&gt;=5.15,H54&lt;15.244,B54&lt;3.35),6,IF(AND(G54&gt;=0.61,G54&lt;0.934,D54&lt;0.25,D54&lt;0.35,B54&lt;3.7,F54&lt;2,H54&lt;15.371,B54&gt;=3.35),1.5,IF(AND(D54&lt;1.15,B54&gt;=2.5,H54&gt;=7.02,H54&lt;10.688,B54&lt;2.95,D54&lt;1.45,A54&gt;=5.15,H54&lt;15.244,B54&lt;3.35),3.5,IF(AND(D54&gt;=1.15,B54&gt;=2.5,H54&gt;=7.02,H54&lt;10.688,B54&lt;2.95,D54&lt;1.45,A54&gt;=5.15,H54&lt;15.244,B54&lt;3.35),3.6,IF(AND(G54&gt;=0.626,G54&lt;0.74,A54&lt;7,G54&lt;0.853,D54&gt;=1.75,D54&gt;=1.45,A54&gt;=5.15,H54&lt;15.244,B54&lt;3.35),4.9,IF(AND(H54&lt;13.641,G54&lt;0.61,G54&lt;0.934,D54&lt;0.25,D54&lt;0.35,B54&lt;3.7,F54&lt;2,H54&lt;15.371,B54&gt;=3.35),1.425,IF(AND(H54&gt;=13.641,G54&lt;0.61,G54&lt;0.934,D54&lt;0.25,D54&lt;0.35,B54&lt;3.7,F54&lt;2,H54&lt;15.371,B54&gt;=3.35),1.3,IF(AND(B54&lt;3.05,G54&lt;0.626,G54&lt;0.74,A54&lt;7,G54&lt;0.853,D54&gt;=1.75,D54&gt;=1.45,A54&gt;=5.15,H54&lt;15.244,B54&lt;3.35),5.475,IF(AND(B54&gt;=3.05,G54&lt;0.626,G54&lt;0.74,A54&lt;7,G54&lt;0.853,D54&gt;=1.75,D54&gt;=1.45,A54&gt;=5.15,H54&lt;15.244,B54&lt;3.35),5.633,"shouldnthappen")))))))))))))))))))))))))))))))))))))</f>
        <v>4.74</v>
      </c>
      <c r="BA54" s="1" t="n">
        <f aca="false">IF(AND(F54&gt;=2,B54&gt;=3.4),6.1,IF(AND(B54&lt;2.75,A54&lt;5.15,B54&lt;3.4),3.225,IF(AND(G54&gt;=0.821,F54&lt;2,B54&gt;=3.4),1.9,IF(AND(B54&gt;=3.2,B54&gt;=2.75,A54&lt;5.15,B54&lt;3.4),1.7,IF(AND(A54&lt;4.8,G54&lt;0.821,F54&lt;2,B54&gt;=3.4),1,IF(AND(G54&gt;=0.446,B54&lt;3.2,B54&gt;=2.75,A54&lt;5.15,B54&lt;3.4),1.1,IF(AND(G54&lt;0.356,D54&lt;1.45,A54&lt;6.25,A54&gt;=5.15,B54&lt;3.4),4.32,IF(AND(G54&lt;0.591,D54&gt;=1.45,A54&lt;6.25,A54&gt;=5.15,B54&lt;3.4),4.6,IF(AND(D54&lt;1.75,G54&lt;0.597,A54&gt;=6.25,A54&gt;=5.15,B54&lt;3.4),4.86,IF(AND(H54&gt;=16.472,G54&gt;=0.597,A54&gt;=6.25,A54&gt;=5.15,B54&lt;3.4),6.6,IF(AND(G54&lt;0.063,G54&lt;0.446,B54&lt;3.2,B54&gt;=2.75,A54&lt;5.15,B54&lt;3.4),1.4,IF(AND(A54&gt;=5.95,G54&gt;=0.356,D54&lt;1.45,A54&lt;6.25,A54&gt;=5.15,B54&lt;3.4),4.6,IF(AND(B54&gt;=2.9,G54&gt;=0.591,D54&gt;=1.45,A54&lt;6.25,A54&gt;=5.15,B54&lt;3.4),4.867,IF(AND(D54&gt;=2.4,H54&lt;16.472,G54&gt;=0.597,A54&gt;=6.25,A54&gt;=5.15,B54&lt;3.4),6,IF(AND(A54&lt;5.45,B54&gt;=3.85,A54&gt;=4.8,G54&lt;0.821,F54&lt;2,B54&gt;=3.4),1.3,IF(AND(A54&gt;=5.45,B54&gt;=3.85,A54&gt;=4.8,G54&lt;0.821,F54&lt;2,B54&gt;=3.4),1.45,IF(AND(H54&lt;14.273,G54&gt;=0.063,G54&lt;0.446,B54&lt;3.2,B54&gt;=2.75,A54&lt;5.15,B54&lt;3.4),1.5,IF(AND(H54&gt;=14.273,G54&gt;=0.063,G54&lt;0.446,B54&lt;3.2,B54&gt;=2.75,A54&lt;5.15,B54&lt;3.4),1.6,IF(AND(G54&gt;=0.572,A54&lt;5.95,G54&gt;=0.356,D54&lt;1.45,A54&lt;6.25,A54&gt;=5.15,B54&lt;3.4),3.9,IF(AND(G54&lt;0.827,B54&lt;2.9,G54&gt;=0.591,D54&gt;=1.45,A54&lt;6.25,A54&gt;=5.15,B54&lt;3.4),4.9,IF(AND(G54&gt;=0.827,B54&lt;2.9,G54&gt;=0.591,D54&gt;=1.45,A54&lt;6.25,A54&gt;=5.15,B54&lt;3.4),5.1,IF(AND(A54&gt;=7.2,B54&lt;3.05,D54&gt;=1.75,G54&lt;0.597,A54&gt;=6.25,A54&gt;=5.15,B54&lt;3.4),6.7,IF(AND(G54&lt;0.353,B54&gt;=3.05,D54&gt;=1.75,G54&lt;0.597,A54&gt;=6.25,A54&gt;=5.15,B54&lt;3.4),5.22,IF(AND(G54&gt;=0.353,B54&gt;=3.05,D54&gt;=1.75,G54&lt;0.597,A54&gt;=6.25,A54&gt;=5.15,B54&lt;3.4),5.65,IF(AND(A54&lt;6.55,D54&lt;2.4,H54&lt;16.472,G54&gt;=0.597,A54&gt;=6.25,A54&gt;=5.15,B54&lt;3.4),5.033,IF(AND(H54&lt;12.719,G54&lt;0.385,B54&lt;3.85,A54&gt;=4.8,G54&lt;0.821,F54&lt;2,B54&gt;=3.4),1.54,IF(AND(H54&gt;=12.719,G54&lt;0.385,B54&lt;3.85,A54&gt;=4.8,G54&lt;0.821,F54&lt;2,B54&gt;=3.4),1.3,IF(AND(B54&lt;3.6,G54&gt;=0.385,B54&lt;3.85,A54&gt;=4.8,G54&lt;0.821,F54&lt;2,B54&gt;=3.4),1.325,IF(AND(B54&gt;=3.6,G54&gt;=0.385,B54&lt;3.85,A54&gt;=4.8,G54&lt;0.821,F54&lt;2,B54&gt;=3.4),1.55,IF(AND(D54&lt;1.05,G54&lt;0.572,A54&lt;5.95,G54&gt;=0.356,D54&lt;1.45,A54&lt;6.25,A54&gt;=5.15,B54&lt;3.4),3.633,IF(AND(D54&gt;=2.15,A54&lt;7.2,B54&lt;3.05,D54&gt;=1.75,G54&lt;0.597,A54&gt;=6.25,A54&gt;=5.15,B54&lt;3.4),5.667,IF(AND(H54&lt;13.094,A54&gt;=6.55,D54&lt;2.4,H54&lt;16.472,G54&gt;=0.597,A54&gt;=6.25,A54&gt;=5.15,B54&lt;3.4),5.2,IF(AND(D54&lt;1.15,D54&gt;=1.05,G54&lt;0.572,A54&lt;5.95,G54&gt;=0.356,D54&lt;1.45,A54&lt;6.25,A54&gt;=5.15,B54&lt;3.4),3.8,IF(AND(D54&gt;=1.15,D54&gt;=1.05,G54&lt;0.572,A54&lt;5.95,G54&gt;=0.356,D54&lt;1.45,A54&lt;6.25,A54&gt;=5.15,B54&lt;3.4),3.9,IF(AND(G54&gt;=0.487,D54&lt;2.15,A54&lt;7.2,B54&lt;3.05,D54&gt;=1.75,G54&lt;0.597,A54&gt;=6.25,A54&gt;=5.15,B54&lt;3.4),5.8,IF(AND(A54&lt;6.8,H54&gt;=13.094,A54&gt;=6.55,D54&lt;2.4,H54&lt;16.472,G54&gt;=0.597,A54&gt;=6.25,A54&gt;=5.15,B54&lt;3.4),4.52,IF(AND(A54&gt;=6.8,H54&gt;=13.094,A54&gt;=6.55,D54&lt;2.4,H54&lt;16.472,G54&gt;=0.597,A54&gt;=6.25,A54&gt;=5.15,B54&lt;3.4),4.75,IF(AND(B54&lt;2.95,G54&lt;0.487,D54&lt;2.15,A54&lt;7.2,B54&lt;3.05,D54&gt;=1.75,G54&lt;0.597,A54&gt;=6.25,A54&gt;=5.15,B54&lt;3.4),5.6,IF(AND(B54&gt;=2.95,G54&lt;0.487,D54&lt;2.15,A54&lt;7.2,B54&lt;3.05,D54&gt;=1.75,G54&lt;0.597,A54&gt;=6.25,A54&gt;=5.15,B54&lt;3.4),5.5,"shouldnthappen")))))))))))))))))))))))))))))))))))))))</f>
        <v>5.033</v>
      </c>
      <c r="BB54" s="1" t="n">
        <f aca="false">IF(AND(A54&lt;4.35,B54&lt;3.25,F54&lt;1.5),1.1,IF(AND(H54&lt;14.005,A54&gt;=4.35,B54&lt;3.25,F54&lt;1.5),1.3,IF(AND(H54&gt;=14.005,A54&gt;=4.35,B54&lt;3.25,F54&lt;1.5),1.6,IF(AND(G54&gt;=0.905,A54&lt;5.15,B54&gt;=3.25,F54&lt;1.5),1.9,IF(AND(B54&lt;3.45,A54&gt;=5.15,B54&gt;=3.25,F54&lt;1.5),1.6,IF(AND(F54&gt;=2.5,D54&gt;=1.35,D54&lt;1.75,F54&gt;=1.5),4.867,IF(AND(A54&gt;=7.05,D54&gt;=2.05,D54&gt;=1.75,F54&gt;=1.5),6.35,IF(AND(D54&gt;=0.4,G54&lt;0.905,A54&lt;5.15,B54&gt;=3.25,F54&lt;1.5),1.65,IF(AND(B54&lt;3.6,B54&gt;=3.45,A54&gt;=5.15,B54&gt;=3.25,F54&lt;1.5),1.35,IF(AND(H54&lt;6.808,H54&lt;9.386,D54&lt;1.35,D54&lt;1.75,F54&gt;=1.5),4.05,IF(AND(H54&gt;=6.808,H54&lt;9.386,D54&lt;1.35,D54&lt;1.75,F54&gt;=1.5),3.46,IF(AND(B54&lt;2.45,F54&lt;2.5,D54&gt;=1.35,D54&lt;1.75,F54&gt;=1.5),4.5,IF(AND(H54&gt;=13.115,D54&lt;1.95,D54&lt;2.05,D54&gt;=1.75,F54&gt;=1.5),4.85,IF(AND(G54&lt;0.196,D54&gt;=1.95,D54&lt;2.05,D54&gt;=1.75,F54&gt;=1.5),6.7,IF(AND(G54&gt;=0.196,D54&gt;=1.95,D54&lt;2.05,D54&gt;=1.75,F54&gt;=1.5),5.12,IF(AND(H54&lt;10.925,D54&lt;0.4,G54&lt;0.905,A54&lt;5.15,B54&gt;=3.25,F54&lt;1.5),1.4,IF(AND(H54&gt;=10.925,D54&lt;0.4,G54&lt;0.905,A54&lt;5.15,B54&gt;=3.25,F54&lt;1.5),1.45,IF(AND(H54&lt;14.096,B54&gt;=3.6,B54&gt;=3.45,A54&gt;=5.15,B54&gt;=3.25,F54&lt;1.5),1.42,IF(AND(H54&gt;=14.096,B54&gt;=3.6,B54&gt;=3.45,A54&gt;=5.15,B54&gt;=3.25,F54&lt;1.5),1.7,IF(AND(B54&lt;2.45,D54&lt;1.15,H54&gt;=9.386,D54&lt;1.35,D54&lt;1.75,F54&gt;=1.5),3.6,IF(AND(B54&gt;=2.45,D54&lt;1.15,H54&gt;=9.386,D54&lt;1.35,D54&lt;1.75,F54&gt;=1.5),3.9,IF(AND(G54&lt;0.246,D54&gt;=1.15,H54&gt;=9.386,D54&lt;1.35,D54&lt;1.75,F54&gt;=1.5),4.4,IF(AND(B54&lt;2.75,B54&gt;=2.45,F54&lt;2.5,D54&gt;=1.35,D54&lt;1.75,F54&gt;=1.5),5.1,IF(AND(H54&lt;11.084,H54&lt;13.115,D54&lt;1.95,D54&lt;2.05,D54&gt;=1.75,F54&gt;=1.5),5.35,IF(AND(H54&gt;=11.084,H54&lt;13.115,D54&lt;1.95,D54&lt;2.05,D54&gt;=1.75,F54&gt;=1.5),5.7,IF(AND(H54&lt;15.52,D54&lt;2.25,A54&lt;7.05,D54&gt;=2.05,D54&gt;=1.75,F54&gt;=1.5),5.45,IF(AND(H54&gt;=15.52,D54&lt;2.25,A54&lt;7.05,D54&gt;=2.05,D54&gt;=1.75,F54&gt;=1.5),5.725,IF(AND(G54&gt;=0.775,D54&gt;=2.25,A54&lt;7.05,D54&gt;=2.05,D54&gt;=1.75,F54&gt;=1.5),5.2,IF(AND(D54&lt;1.25,G54&gt;=0.246,D54&gt;=1.15,H54&gt;=9.386,D54&lt;1.35,D54&lt;1.75,F54&gt;=1.5),4.05,IF(AND(A54&lt;5.85,B54&gt;=2.75,B54&gt;=2.45,F54&lt;2.5,D54&gt;=1.35,D54&lt;1.75,F54&gt;=1.5),4.5,IF(AND(B54&lt;3.3,G54&lt;0.775,D54&gt;=2.25,A54&lt;7.05,D54&gt;=2.05,D54&gt;=1.75,F54&gt;=1.5),5.64,IF(AND(B54&gt;=3.3,G54&lt;0.775,D54&gt;=2.25,A54&lt;7.05,D54&gt;=2.05,D54&gt;=1.75,F54&gt;=1.5),5.6,IF(AND(A54&lt;5.9,D54&gt;=1.25,G54&gt;=0.246,D54&gt;=1.15,H54&gt;=9.386,D54&lt;1.35,D54&lt;1.75,F54&gt;=1.5),4.2,IF(AND(A54&gt;=5.9,D54&gt;=1.25,G54&gt;=0.246,D54&gt;=1.15,H54&gt;=9.386,D54&lt;1.35,D54&lt;1.75,F54&gt;=1.5),4,IF(AND(G54&gt;=0.437,A54&gt;=5.85,B54&gt;=2.75,B54&gt;=2.45,F54&lt;2.5,D54&gt;=1.35,D54&lt;1.75,F54&gt;=1.5),4.75,IF(AND(H54&lt;9.446,G54&lt;0.437,A54&gt;=5.85,B54&gt;=2.75,B54&gt;=2.45,F54&lt;2.5,D54&gt;=1.35,D54&lt;1.75,F54&gt;=1.5),4.6,IF(AND(H54&gt;=9.446,G54&lt;0.437,A54&gt;=5.85,B54&gt;=2.75,B54&gt;=2.45,F54&lt;2.5,D54&gt;=1.35,D54&lt;1.75,F54&gt;=1.5),4.7,"shouldnthappen")))))))))))))))))))))))))))))))))))))</f>
        <v>4.75</v>
      </c>
      <c r="BC54" s="1" t="n">
        <f aca="false">IF(AND(G54&gt;=0.905,F54&lt;1.5),1.65,IF(AND(D54&gt;=0.45,G54&lt;0.905,F54&lt;1.5),1.65,IF(AND(A54&lt;5.15,D54&lt;1.55,F54&gt;=1.5),3.225,IF(AND(F54&gt;=2.5,A54&gt;=5.15,D54&lt;1.55,F54&gt;=1.5),5.05,IF(AND(H54&lt;5.767,A54&lt;7.05,D54&gt;=1.55,F54&gt;=1.5),4.5,IF(AND(D54&lt;1.7,A54&gt;=7.05,D54&gt;=1.55,F54&gt;=1.5),5.8,IF(AND(A54&gt;=5.3,G54&lt;0.207,D54&lt;0.45,G54&lt;0.905,F54&lt;1.5),1.3,IF(AND(D54&gt;=0.35,G54&gt;=0.207,D54&lt;0.45,G54&lt;0.905,F54&lt;1.5),1.5,IF(AND(G54&lt;0.155,D54&gt;=1.7,A54&gt;=7.05,D54&gt;=1.55,F54&gt;=1.5),6.7,IF(AND(G54&gt;=0.155,D54&gt;=1.7,A54&gt;=7.05,D54&gt;=1.55,F54&gt;=1.5),6.34,IF(AND(G54&lt;0.05,A54&lt;5.3,G54&lt;0.207,D54&lt;0.45,G54&lt;0.905,F54&lt;1.5),1.4,IF(AND(G54&gt;=0.05,A54&lt;5.3,G54&lt;0.207,D54&lt;0.45,G54&lt;0.905,F54&lt;1.5),1.5,IF(AND(A54&lt;4.5,D54&lt;0.35,G54&gt;=0.207,D54&lt;0.45,G54&lt;0.905,F54&lt;1.5),1.3,IF(AND(G54&lt;0.308,A54&lt;6.2,F54&lt;2.5,A54&gt;=5.15,D54&lt;1.55,F54&gt;=1.5),4.5,IF(AND(D54&lt;1.35,A54&gt;=6.2,F54&lt;2.5,A54&gt;=5.15,D54&lt;1.55,F54&gt;=1.5),4.367,IF(AND(D54&lt;1.85,A54&lt;6.15,H54&gt;=5.767,A54&lt;7.05,D54&gt;=1.55,F54&gt;=1.5),4.933,IF(AND(G54&gt;=0.558,A54&gt;=4.5,D54&lt;0.35,G54&gt;=0.207,D54&lt;0.45,G54&lt;0.905,F54&lt;1.5),1.5,IF(AND(H54&gt;=13.383,G54&gt;=0.308,A54&lt;6.2,F54&lt;2.5,A54&gt;=5.15,D54&lt;1.55,F54&gt;=1.5),4.7,IF(AND(H54&gt;=12.206,D54&gt;=1.35,A54&gt;=6.2,F54&lt;2.5,A54&gt;=5.15,D54&lt;1.55,F54&gt;=1.5),4.575,IF(AND(A54&lt;5.7,D54&gt;=1.85,A54&lt;6.15,H54&gt;=5.767,A54&lt;7.05,D54&gt;=1.55,F54&gt;=1.5),4.9,IF(AND(A54&gt;=5.7,D54&gt;=1.85,A54&lt;6.15,H54&gt;=5.767,A54&lt;7.05,D54&gt;=1.55,F54&gt;=1.5),5.1,IF(AND(G54&lt;0.079,G54&lt;0.364,A54&gt;=6.15,H54&gt;=5.767,A54&lt;7.05,D54&gt;=1.55,F54&gt;=1.5),5.6,IF(AND(G54&gt;=0.079,G54&lt;0.364,A54&gt;=6.15,H54&gt;=5.767,A54&lt;7.05,D54&gt;=1.55,F54&gt;=1.5),5.25,IF(AND(G54&gt;=0.447,G54&lt;0.558,A54&gt;=4.5,D54&lt;0.35,G54&gt;=0.207,D54&lt;0.45,G54&lt;0.905,F54&lt;1.5),1.3,IF(AND(B54&gt;=2.95,H54&lt;13.383,G54&gt;=0.308,A54&lt;6.2,F54&lt;2.5,A54&gt;=5.15,D54&lt;1.55,F54&gt;=1.5),4.6,IF(AND(B54&lt;2.65,H54&lt;12.206,D54&gt;=1.35,A54&gt;=6.2,F54&lt;2.5,A54&gt;=5.15,D54&lt;1.55,F54&gt;=1.5),4.9,IF(AND(D54&lt;2.45,A54&lt;6.6,G54&gt;=0.364,A54&gt;=6.15,H54&gt;=5.767,A54&lt;7.05,D54&gt;=1.55,F54&gt;=1.5),5.6,IF(AND(D54&gt;=2.45,A54&lt;6.6,G54&gt;=0.364,A54&gt;=6.15,H54&gt;=5.767,A54&lt;7.05,D54&gt;=1.55,F54&gt;=1.5),6,IF(AND(H54&lt;12.921,A54&gt;=6.6,G54&gt;=0.364,A54&gt;=6.15,H54&gt;=5.767,A54&lt;7.05,D54&gt;=1.55,F54&gt;=1.5),5.725,IF(AND(H54&gt;=12.921,A54&gt;=6.6,G54&gt;=0.364,A54&gt;=6.15,H54&gt;=5.767,A54&lt;7.05,D54&gt;=1.55,F54&gt;=1.5),5.367,IF(AND(B54&lt;3.15,G54&lt;0.447,G54&lt;0.558,A54&gt;=4.5,D54&lt;0.35,G54&gt;=0.207,D54&lt;0.45,G54&lt;0.905,F54&lt;1.5),1.5,IF(AND(B54&gt;=3.15,G54&lt;0.447,G54&lt;0.558,A54&gt;=4.5,D54&lt;0.35,G54&gt;=0.207,D54&lt;0.45,G54&lt;0.905,F54&lt;1.5),1.36,IF(AND(B54&gt;=2.85,B54&lt;2.95,H54&lt;13.383,G54&gt;=0.308,A54&lt;6.2,F54&lt;2.5,A54&gt;=5.15,D54&lt;1.55,F54&gt;=1.5),3.6,IF(AND(H54&lt;9.446,B54&gt;=2.65,H54&lt;12.206,D54&gt;=1.35,A54&gt;=6.2,F54&lt;2.5,A54&gt;=5.15,D54&lt;1.55,F54&gt;=1.5),4.6,IF(AND(H54&gt;=9.446,B54&gt;=2.65,H54&lt;12.206,D54&gt;=1.35,A54&gt;=6.2,F54&lt;2.5,A54&gt;=5.15,D54&lt;1.55,F54&gt;=1.5),4.7,IF(AND(D54&lt;1.2,B54&lt;2.85,B54&lt;2.95,H54&lt;13.383,G54&gt;=0.308,A54&lt;6.2,F54&lt;2.5,A54&gt;=5.15,D54&lt;1.55,F54&gt;=1.5),3.75,IF(AND(G54&lt;0.356,D54&gt;=1.2,B54&lt;2.85,B54&lt;2.95,H54&lt;13.383,G54&gt;=0.308,A54&lt;6.2,F54&lt;2.5,A54&gt;=5.15,D54&lt;1.55,F54&gt;=1.5),4.2,IF(AND(G54&gt;=0.356,D54&gt;=1.2,B54&lt;2.85,B54&lt;2.95,H54&lt;13.383,G54&gt;=0.308,A54&lt;6.2,F54&lt;2.5,A54&gt;=5.15,D54&lt;1.55,F54&gt;=1.5),3.96,"shouldnthappen"))))))))))))))))))))))))))))))))))))))</f>
        <v>4.575</v>
      </c>
      <c r="BD54" s="1" t="n">
        <f aca="false">IF(AND(B54&lt;2.7,A54&lt;5.3,B54&lt;3.15),3.42,IF(AND(F54&lt;2.5,A54&gt;=5.85,B54&gt;=3.15),4.7,IF(AND(A54&lt;4.35,B54&gt;=2.7,A54&lt;5.3,B54&lt;3.15),1.1,IF(AND(A54&gt;=4.35,B54&gt;=2.7,A54&lt;5.3,B54&lt;3.15),1.42,IF(AND(A54&gt;=7.05,F54&gt;=2.5,A54&gt;=5.3,B54&lt;3.15),6.067,IF(AND(D54&gt;=0.45,A54&lt;5.05,A54&lt;5.85,B54&gt;=3.15),1.6,IF(AND(B54&lt;3.35,A54&gt;=5.05,A54&lt;5.85,B54&gt;=3.15),1.7,IF(AND(A54&gt;=6.85,F54&gt;=2.5,A54&gt;=5.85,B54&gt;=3.15),6.22,IF(AND(D54&lt;1.25,D54&lt;1.35,F54&lt;2.5,A54&gt;=5.3,B54&lt;3.15),4.033,IF(AND(D54&gt;=1.25,D54&lt;1.35,F54&lt;2.5,A54&gt;=5.3,B54&lt;3.15),4.233,IF(AND(A54&lt;6.05,D54&gt;=1.35,F54&lt;2.5,A54&gt;=5.3,B54&lt;3.15),5.1,IF(AND(H54&gt;=13.29,A54&lt;7.05,F54&gt;=2.5,A54&gt;=5.3,B54&lt;3.15),4.96,IF(AND(G54&gt;=0.858,D54&lt;0.45,A54&lt;5.05,A54&lt;5.85,B54&gt;=3.15),1.3,IF(AND(D54&gt;=0.35,B54&gt;=3.35,A54&gt;=5.05,A54&lt;5.85,B54&gt;=3.15),1.4,IF(AND(B54&lt;3.25,A54&lt;6.85,F54&gt;=2.5,A54&gt;=5.85,B54&gt;=3.15),5.233,IF(AND(A54&gt;=6.8,A54&gt;=6.05,D54&gt;=1.35,F54&lt;2.5,A54&gt;=5.3,B54&lt;3.15),4.9,IF(AND(G54&gt;=0.622,H54&lt;13.29,A54&lt;7.05,F54&gt;=2.5,A54&gt;=5.3,B54&lt;3.15),5.067,IF(AND(H54&lt;8.834,G54&lt;0.858,D54&lt;0.45,A54&lt;5.05,A54&lt;5.85,B54&gt;=3.15),1.4,IF(AND(G54&lt;0.774,B54&gt;=3.25,A54&lt;6.85,F54&gt;=2.5,A54&gt;=5.85,B54&gt;=3.15),5.8,IF(AND(G54&gt;=0.774,B54&gt;=3.25,A54&lt;6.85,F54&gt;=2.5,A54&gt;=5.85,B54&gt;=3.15),5.4,IF(AND(H54&gt;=12.206,A54&lt;6.8,A54&gt;=6.05,D54&gt;=1.35,F54&lt;2.5,A54&gt;=5.3,B54&lt;3.15),4.5,IF(AND(G54&gt;=0.439,G54&lt;0.622,H54&lt;13.29,A54&lt;7.05,F54&gt;=2.5,A54&gt;=5.3,B54&lt;3.15),5.667,IF(AND(G54&lt;0.227,H54&gt;=8.834,G54&lt;0.858,D54&lt;0.45,A54&lt;5.05,A54&lt;5.85,B54&gt;=3.15),1.4,IF(AND(G54&gt;=0.227,H54&gt;=8.834,G54&lt;0.858,D54&lt;0.45,A54&lt;5.05,A54&lt;5.85,B54&gt;=3.15),1.3,IF(AND(G54&gt;=0.934,B54&lt;3.75,D54&lt;0.35,B54&gt;=3.35,A54&gt;=5.05,A54&lt;5.85,B54&gt;=3.15),1.7,IF(AND(G54&lt;0.823,B54&gt;=3.75,D54&lt;0.35,B54&gt;=3.35,A54&gt;=5.05,A54&lt;5.85,B54&gt;=3.15),1.55,IF(AND(G54&gt;=0.823,B54&gt;=3.75,D54&lt;0.35,B54&gt;=3.35,A54&gt;=5.05,A54&lt;5.85,B54&gt;=3.15),1.5,IF(AND(A54&lt;6.2,H54&lt;12.206,A54&lt;6.8,A54&gt;=6.05,D54&gt;=1.35,F54&lt;2.5,A54&gt;=5.3,B54&lt;3.15),4.6,IF(AND(A54&gt;=6.2,H54&lt;12.206,A54&lt;6.8,A54&gt;=6.05,D54&gt;=1.35,F54&lt;2.5,A54&gt;=5.3,B54&lt;3.15),4.74,IF(AND(H54&gt;=10.667,G54&lt;0.439,G54&lt;0.622,H54&lt;13.29,A54&lt;7.05,F54&gt;=2.5,A54&gt;=5.3,B54&lt;3.15),5.6,IF(AND(H54&lt;13.67,G54&lt;0.934,B54&lt;3.75,D54&lt;0.35,B54&gt;=3.35,A54&gt;=5.05,A54&lt;5.85,B54&gt;=3.15),1.48,IF(AND(H54&gt;=13.67,G54&lt;0.934,B54&lt;3.75,D54&lt;0.35,B54&gt;=3.35,A54&gt;=5.05,A54&lt;5.85,B54&gt;=3.15),1.3,IF(AND(G54&lt;0.301,H54&lt;10.667,G54&lt;0.439,G54&lt;0.622,H54&lt;13.29,A54&lt;7.05,F54&gt;=2.5,A54&gt;=5.3,B54&lt;3.15),5.2,IF(AND(G54&gt;=0.301,H54&lt;10.667,G54&lt;0.439,G54&lt;0.622,H54&lt;13.29,A54&lt;7.05,F54&gt;=2.5,A54&gt;=5.3,B54&lt;3.15),5.067,"shouldnthappen"))))))))))))))))))))))))))))))))))</f>
        <v>4.7</v>
      </c>
      <c r="BE54" s="1" t="n">
        <f aca="false">IF(AND(B54&gt;=3.85,A54&gt;=5.05,F54&lt;1.5),1.4,IF(AND(A54&lt;5.25,A54&lt;5.75,F54&gt;=1.5),3.15,IF(AND(A54&lt;4.95,B54&lt;3.15,A54&lt;5.05,F54&lt;1.5),1.46,IF(AND(A54&gt;=4.95,B54&lt;3.15,A54&lt;5.05,F54&lt;1.5),1.6,IF(AND(H54&lt;8.834,B54&gt;=3.15,A54&lt;5.05,F54&lt;1.5),1.4,IF(AND(D54&lt;0.25,B54&lt;3.85,A54&gt;=5.05,F54&lt;1.5),1.48,IF(AND(D54&gt;=0.25,B54&lt;3.85,A54&gt;=5.05,F54&lt;1.5),1.7,IF(AND(F54&gt;=2.5,A54&gt;=5.25,A54&lt;5.75,F54&gt;=1.5),4.9,IF(AND(H54&lt;12.45,H54&gt;=8.834,B54&gt;=3.15,A54&lt;5.05,F54&lt;1.5),1.25,IF(AND(H54&gt;=12.45,H54&gt;=8.834,B54&gt;=3.15,A54&lt;5.05,F54&lt;1.5),1.32,IF(AND(G54&lt;0.283,F54&lt;2.5,A54&gt;=5.25,A54&lt;5.75,F54&gt;=1.5),4.3,IF(AND(H54&lt;6.712,H54&lt;11.275,D54&lt;1.55,A54&gt;=5.75,F54&gt;=1.5),5,IF(AND(H54&lt;13.101,H54&gt;=11.275,D54&lt;1.55,A54&gt;=5.75,F54&gt;=1.5),3.933,IF(AND(H54&gt;=13.101,H54&gt;=11.275,D54&lt;1.55,A54&gt;=5.75,F54&gt;=1.5),4.5,IF(AND(A54&gt;=7.3,D54&lt;2.45,D54&gt;=1.55,A54&gt;=5.75,F54&gt;=1.5),6.7,IF(AND(B54&lt;3.45,D54&gt;=2.45,D54&gt;=1.55,A54&gt;=5.75,F54&gt;=1.5),5.925,IF(AND(B54&gt;=3.45,D54&gt;=2.45,D54&gt;=1.55,A54&gt;=5.75,F54&gt;=1.5),6.1,IF(AND(B54&gt;=2.8,G54&gt;=0.283,F54&lt;2.5,A54&gt;=5.25,A54&lt;5.75,F54&gt;=1.5),4.2,IF(AND(D54&lt;1.35,H54&gt;=6.712,H54&lt;11.275,D54&lt;1.55,A54&gt;=5.75,F54&gt;=1.5),4.35,IF(AND(D54&lt;1.05,B54&lt;2.8,G54&gt;=0.283,F54&lt;2.5,A54&gt;=5.25,A54&lt;5.75,F54&gt;=1.5),3.567,IF(AND(D54&gt;=1.05,B54&lt;2.8,G54&gt;=0.283,F54&lt;2.5,A54&gt;=5.25,A54&lt;5.75,F54&gt;=1.5),3.925,IF(AND(B54&lt;2.65,D54&gt;=1.35,H54&gt;=6.712,H54&lt;11.275,D54&lt;1.55,A54&gt;=5.75,F54&gt;=1.5),4.9,IF(AND(B54&gt;=2.65,D54&gt;=1.35,H54&gt;=6.712,H54&lt;11.275,D54&lt;1.55,A54&gt;=5.75,F54&gt;=1.5),4.625,IF(AND(H54&gt;=14.683,G54&gt;=0.628,A54&lt;7.3,D54&lt;2.45,D54&gt;=1.55,A54&gt;=5.75,F54&gt;=1.5),5.4,IF(AND(D54&lt;1.95,H54&lt;8.884,G54&lt;0.628,A54&lt;7.3,D54&lt;2.45,D54&gt;=1.55,A54&gt;=5.75,F54&gt;=1.5),5.1,IF(AND(D54&gt;=1.95,H54&lt;8.884,G54&lt;0.628,A54&lt;7.3,D54&lt;2.45,D54&gt;=1.55,A54&gt;=5.75,F54&gt;=1.5),5.22,IF(AND(A54&lt;6.05,H54&gt;=8.884,G54&lt;0.628,A54&lt;7.3,D54&lt;2.45,D54&gt;=1.55,A54&gt;=5.75,F54&gt;=1.5),5.1,IF(AND(G54&lt;0.817,H54&lt;14.683,G54&gt;=0.628,A54&lt;7.3,D54&lt;2.45,D54&gt;=1.55,A54&gt;=5.75,F54&gt;=1.5),4.967,IF(AND(G54&gt;=0.817,H54&lt;14.683,G54&gt;=0.628,A54&lt;7.3,D54&lt;2.45,D54&gt;=1.55,A54&gt;=5.75,F54&gt;=1.5),5.1,IF(AND(H54&lt;9.637,A54&gt;=6.05,H54&gt;=8.884,G54&lt;0.628,A54&lt;7.3,D54&lt;2.45,D54&gt;=1.55,A54&gt;=5.75,F54&gt;=1.5),5.9,IF(AND(D54&lt;1.85,H54&gt;=9.637,A54&gt;=6.05,H54&gt;=8.884,G54&lt;0.628,A54&lt;7.3,D54&lt;2.45,D54&gt;=1.55,A54&gt;=5.75,F54&gt;=1.5),5.733,IF(AND(G54&gt;=0.388,D54&gt;=1.85,H54&gt;=9.637,A54&gt;=6.05,H54&gt;=8.884,G54&lt;0.628,A54&lt;7.3,D54&lt;2.45,D54&gt;=1.55,A54&gt;=5.75,F54&gt;=1.5),5.64,IF(AND(B54&lt;2.95,G54&lt;0.388,D54&gt;=1.85,H54&gt;=9.637,A54&gt;=6.05,H54&gt;=8.884,G54&lt;0.628,A54&lt;7.3,D54&lt;2.45,D54&gt;=1.55,A54&gt;=5.75,F54&gt;=1.5),5.5,IF(AND(B54&gt;=2.95,G54&lt;0.388,D54&gt;=1.85,H54&gt;=9.637,A54&gt;=6.05,H54&gt;=8.884,G54&lt;0.628,A54&lt;7.3,D54&lt;2.45,D54&gt;=1.55,A54&gt;=5.75,F54&gt;=1.5),5.333,"shouldnthappen"))))))))))))))))))))))))))))))))))</f>
        <v>4.5</v>
      </c>
      <c r="BF54" s="1" t="n">
        <f aca="false">IF(AND(D54&gt;=0.35,F54&lt;1.5),1.65,IF(AND(H54&gt;=16.227,D54&gt;=1.55,F54&gt;=1.5),6.533,IF(AND(A54&gt;=5.45,G54&lt;0.174,D54&lt;0.35,F54&lt;1.5),1.7,IF(AND(D54&lt;0.15,G54&gt;=0.174,D54&lt;0.35,F54&lt;1.5),1.38,IF(AND(D54&gt;=1.15,D54&lt;1.25,D54&lt;1.55,F54&gt;=1.5),3.967,IF(AND(H54&lt;8.376,A54&lt;5.45,G54&lt;0.174,D54&lt;0.35,F54&lt;1.5),1.4,IF(AND(H54&gt;=8.376,A54&lt;5.45,G54&lt;0.174,D54&lt;0.35,F54&lt;1.5),1.5,IF(AND(B54&lt;3.1,D54&gt;=0.15,G54&gt;=0.174,D54&lt;0.35,F54&lt;1.5),1.475,IF(AND(H54&lt;10.258,D54&lt;1.15,D54&lt;1.25,D54&lt;1.55,F54&gt;=1.5),3.24,IF(AND(H54&gt;=10.258,D54&lt;1.15,D54&lt;1.25,D54&lt;1.55,F54&gt;=1.5),3.875,IF(AND(F54&gt;=2.5,H54&lt;10.927,D54&gt;=1.25,D54&lt;1.55,F54&gt;=1.5),5.05,IF(AND(D54&lt;1.35,H54&gt;=10.927,D54&gt;=1.25,D54&lt;1.55,F54&gt;=1.5),4.25,IF(AND(A54&gt;=6.95,D54&lt;1.75,H54&lt;16.227,D54&gt;=1.55,F54&gt;=1.5),5.8,IF(AND(B54&lt;3.3,B54&gt;=3.1,D54&gt;=0.15,G54&gt;=0.174,D54&lt;0.35,F54&lt;1.5),1.3,IF(AND(H54&lt;12.278,D54&gt;=1.35,H54&gt;=10.927,D54&gt;=1.25,D54&lt;1.55,F54&gt;=1.5),4.9,IF(AND(G54&lt;0.226,A54&lt;6.95,D54&lt;1.75,H54&lt;16.227,D54&gt;=1.55,F54&gt;=1.5),5,IF(AND(G54&gt;=0.226,A54&lt;6.95,D54&lt;1.75,H54&lt;16.227,D54&gt;=1.55,F54&gt;=1.5),4.62,IF(AND(H54&lt;9.35,B54&lt;2.95,D54&gt;=1.75,H54&lt;16.227,D54&gt;=1.55,F54&gt;=1.5),6.3,IF(AND(H54&gt;=9.35,B54&lt;2.95,D54&gt;=1.75,H54&lt;16.227,D54&gt;=1.55,F54&gt;=1.5),5.58,IF(AND(A54&lt;5.05,B54&gt;=3.3,B54&gt;=3.1,D54&gt;=0.15,G54&gt;=0.174,D54&lt;0.35,F54&lt;1.5),1.35,IF(AND(A54&gt;=5.05,B54&gt;=3.3,B54&gt;=3.1,D54&gt;=0.15,G54&gt;=0.174,D54&lt;0.35,F54&lt;1.5),1.46,IF(AND(B54&lt;2.8,A54&lt;5.65,F54&lt;2.5,H54&lt;10.927,D54&gt;=1.25,D54&lt;1.55,F54&gt;=1.5),4.075,IF(AND(B54&gt;=2.8,A54&lt;5.65,F54&lt;2.5,H54&lt;10.927,D54&gt;=1.25,D54&lt;1.55,F54&gt;=1.5),3.933,IF(AND(A54&lt;6.25,A54&gt;=5.65,F54&lt;2.5,H54&lt;10.927,D54&gt;=1.25,D54&lt;1.55,F54&gt;=1.5),4.533,IF(AND(A54&gt;=6.25,A54&gt;=5.65,F54&lt;2.5,H54&lt;10.927,D54&gt;=1.25,D54&lt;1.55,F54&gt;=1.5),4.3,IF(AND(A54&lt;6.5,H54&gt;=12.278,D54&gt;=1.35,H54&gt;=10.927,D54&gt;=1.25,D54&lt;1.55,F54&gt;=1.5),4.55,IF(AND(A54&gt;=6.5,H54&gt;=12.278,D54&gt;=1.35,H54&gt;=10.927,D54&gt;=1.25,D54&lt;1.55,F54&gt;=1.5),4.775,IF(AND(H54&lt;9.884,D54&lt;2.1,B54&gt;=2.95,D54&gt;=1.75,H54&lt;16.227,D54&gt;=1.55,F54&gt;=1.5),5.5,IF(AND(H54&gt;=9.884,D54&lt;2.1,B54&gt;=2.95,D54&gt;=1.75,H54&lt;16.227,D54&gt;=1.55,F54&gt;=1.5),5.1,IF(AND(H54&lt;10.393,D54&gt;=2.1,B54&gt;=2.95,D54&gt;=1.75,H54&lt;16.227,D54&gt;=1.55,F54&gt;=1.5),5.74,IF(AND(D54&lt;2.25,H54&gt;=10.393,D54&gt;=2.1,B54&gt;=2.95,D54&gt;=1.75,H54&lt;16.227,D54&gt;=1.55,F54&gt;=1.5),5.8,IF(AND(D54&gt;=2.25,H54&gt;=10.393,D54&gt;=2.1,B54&gt;=2.95,D54&gt;=1.75,H54&lt;16.227,D54&gt;=1.55,F54&gt;=1.5),5.4,"shouldnthappen"))))))))))))))))))))))))))))))))</f>
        <v>4.55</v>
      </c>
      <c r="BG54" s="1" t="n">
        <f aca="false">IF(AND(G54&lt;0.096,A54&lt;5.45),2.95,IF(AND(F54&gt;=1.5,G54&gt;=0.096,A54&lt;5.45),3,IF(AND(D54&lt;0.6,A54&lt;5.9,A54&gt;=5.45),1.4,IF(AND(F54&gt;=2.5,D54&gt;=0.6,A54&lt;5.9,A54&gt;=5.45),5.1,IF(AND(A54&lt;7.45,A54&gt;=7.05,A54&gt;=5.9,A54&gt;=5.45),6.167,IF(AND(B54&gt;=3.55,G54&lt;0.587,F54&lt;1.5,G54&gt;=0.096,A54&lt;5.45),1,IF(AND(A54&lt;5.05,G54&gt;=0.587,F54&lt;1.5,G54&gt;=0.096,A54&lt;5.45),1.35,IF(AND(B54&lt;2.75,D54&lt;1.7,A54&lt;7.05,A54&gt;=5.9,A54&gt;=5.45),4.9,IF(AND(A54&lt;6.2,D54&gt;=1.7,A54&lt;7.05,A54&gt;=5.9,A54&gt;=5.45),4.833,IF(AND(H54&lt;17.32,A54&gt;=7.45,A54&gt;=7.05,A54&gt;=5.9,A54&gt;=5.45),6.68,IF(AND(H54&gt;=17.32,A54&gt;=7.45,A54&gt;=7.05,A54&gt;=5.9,A54&gt;=5.45),6.4,IF(AND(G54&lt;0.161,B54&lt;3.55,G54&lt;0.587,F54&lt;1.5,G54&gt;=0.096,A54&lt;5.45),1.5,IF(AND(H54&lt;11.016,A54&gt;=5.05,G54&gt;=0.587,F54&lt;1.5,G54&gt;=0.096,A54&lt;5.45),1.633,IF(AND(H54&lt;11.001,G54&lt;0.372,F54&lt;2.5,D54&gt;=0.6,A54&lt;5.9,A54&gt;=5.45),4.133,IF(AND(H54&gt;=11.001,G54&lt;0.372,F54&lt;2.5,D54&gt;=0.6,A54&lt;5.9,A54&gt;=5.45),4.3,IF(AND(H54&lt;6.808,G54&gt;=0.372,F54&lt;2.5,D54&gt;=0.6,A54&lt;5.9,A54&gt;=5.45),4,IF(AND(A54&gt;=6.75,B54&gt;=2.75,D54&lt;1.7,A54&lt;7.05,A54&gt;=5.9,A54&gt;=5.45),4.84,IF(AND(H54&lt;12.467,G54&gt;=0.161,B54&lt;3.55,G54&lt;0.587,F54&lt;1.5,G54&gt;=0.096,A54&lt;5.45),1.3,IF(AND(D54&lt;0.25,H54&gt;=11.016,A54&gt;=5.05,G54&gt;=0.587,F54&lt;1.5,G54&gt;=0.096,A54&lt;5.45),1.52,IF(AND(D54&gt;=0.25,H54&gt;=11.016,A54&gt;=5.05,G54&gt;=0.587,F54&lt;1.5,G54&gt;=0.096,A54&lt;5.45),1.5,IF(AND(H54&lt;11.218,H54&gt;=6.808,G54&gt;=0.372,F54&lt;2.5,D54&gt;=0.6,A54&lt;5.9,A54&gt;=5.45),3.7,IF(AND(H54&gt;=11.218,H54&gt;=6.808,G54&gt;=0.372,F54&lt;2.5,D54&gt;=0.6,A54&lt;5.9,A54&gt;=5.45),3.9,IF(AND(B54&lt;2.95,A54&lt;6.75,B54&gt;=2.75,D54&lt;1.7,A54&lt;7.05,A54&gt;=5.9,A54&gt;=5.45),4.2,IF(AND(B54&gt;=2.95,A54&lt;6.75,B54&gt;=2.75,D54&lt;1.7,A54&lt;7.05,A54&gt;=5.9,A54&gt;=5.45),4.6,IF(AND(D54&gt;=2.45,A54&lt;6.85,A54&gt;=6.2,D54&gt;=1.7,A54&lt;7.05,A54&gt;=5.9,A54&gt;=5.45),5.9,IF(AND(G54&lt;0.312,A54&gt;=6.85,A54&gt;=6.2,D54&gt;=1.7,A54&lt;7.05,A54&gt;=5.9,A54&gt;=5.45),5.1,IF(AND(G54&gt;=0.312,A54&gt;=6.85,A54&gt;=6.2,D54&gt;=1.7,A54&lt;7.05,A54&gt;=5.9,A54&gt;=5.45),5.4,IF(AND(G54&lt;0.251,H54&gt;=12.467,G54&gt;=0.161,B54&lt;3.55,G54&lt;0.587,F54&lt;1.5,G54&gt;=0.096,A54&lt;5.45),1.35,IF(AND(G54&gt;=0.251,H54&gt;=12.467,G54&gt;=0.161,B54&lt;3.55,G54&lt;0.587,F54&lt;1.5,G54&gt;=0.096,A54&lt;5.45),1.467,IF(AND(G54&gt;=0.628,D54&lt;2.45,A54&lt;6.85,A54&gt;=6.2,D54&gt;=1.7,A54&lt;7.05,A54&gt;=5.9,A54&gt;=5.45),5.1,IF(AND(A54&gt;=6.75,G54&lt;0.628,D54&lt;2.45,A54&lt;6.85,A54&gt;=6.2,D54&gt;=1.7,A54&lt;7.05,A54&gt;=5.9,A54&gt;=5.45),5.9,IF(AND(H54&lt;11.824,A54&lt;6.75,G54&lt;0.628,D54&lt;2.45,A54&lt;6.85,A54&gt;=6.2,D54&gt;=1.7,A54&lt;7.05,A54&gt;=5.9,A54&gt;=5.45),5.44,IF(AND(H54&lt;14.378,H54&gt;=11.824,A54&lt;6.75,G54&lt;0.628,D54&lt;2.45,A54&lt;6.85,A54&gt;=6.2,D54&gt;=1.7,A54&lt;7.05,A54&gt;=5.9,A54&gt;=5.45),5.6,IF(AND(H54&gt;=14.378,H54&gt;=11.824,A54&lt;6.75,G54&lt;0.628,D54&lt;2.45,A54&lt;6.85,A54&gt;=6.2,D54&gt;=1.7,A54&lt;7.05,A54&gt;=5.9,A54&gt;=5.45),5.8,"shouldnthappen"))))))))))))))))))))))))))))))))))</f>
        <v>4.6</v>
      </c>
      <c r="BH54" s="1" t="n">
        <f aca="false">IF(AND(G54&gt;=0.905,F54&lt;1.5),1.8,IF(AND(H54&lt;5.523,G54&lt;0.905,F54&lt;1.5),1,IF(AND(D54&gt;=0.4,H54&gt;=5.523,G54&lt;0.905,F54&lt;1.5),1.7,IF(AND(G54&gt;=0.878,D54&lt;1.35,F54&lt;2.5,F54&gt;=1.5),4.4,IF(AND(A54&lt;5.4,D54&gt;=1.35,F54&lt;2.5,F54&gt;=1.5),3.9,IF(AND(G54&lt;0.177,B54&lt;3.15,F54&gt;=2.5,F54&gt;=1.5),6.15,IF(AND(H54&lt;10.393,B54&gt;=3.15,F54&gt;=2.5,F54&gt;=1.5),5.94,IF(AND(H54&gt;=10.393,B54&gt;=3.15,F54&gt;=2.5,F54&gt;=1.5),5.467,IF(AND(D54&gt;=1.25,G54&lt;0.878,D54&lt;1.35,F54&lt;2.5,F54&gt;=1.5),4.18,IF(AND(G54&gt;=0.709,A54&gt;=5.4,D54&gt;=1.35,F54&lt;2.5,F54&gt;=1.5),4.9,IF(AND(B54&lt;2.6,G54&gt;=0.177,B54&lt;3.15,F54&gt;=2.5,F54&gt;=1.5),4.8,IF(AND(A54&lt;4.35,A54&lt;5.05,D54&lt;0.4,H54&gt;=5.523,G54&lt;0.905,F54&lt;1.5),1.1,IF(AND(A54&gt;=5.6,A54&gt;=5.05,D54&lt;0.4,H54&gt;=5.523,G54&lt;0.905,F54&lt;1.5),1.7,IF(AND(D54&lt;1.05,D54&lt;1.25,G54&lt;0.878,D54&lt;1.35,F54&lt;2.5,F54&gt;=1.5),3.6,IF(AND(D54&gt;=1.55,G54&lt;0.709,A54&gt;=5.4,D54&gt;=1.35,F54&lt;2.5,F54&gt;=1.5),4.975,IF(AND(D54&lt;1.7,B54&gt;=2.6,G54&gt;=0.177,B54&lt;3.15,F54&gt;=2.5,F54&gt;=1.5),5.8,IF(AND(B54&lt;3.15,A54&gt;=4.35,A54&lt;5.05,D54&lt;0.4,H54&gt;=5.523,G54&lt;0.905,F54&lt;1.5),1.46,IF(AND(A54&gt;=5.45,A54&lt;5.6,A54&gt;=5.05,D54&lt;0.4,H54&gt;=5.523,G54&lt;0.905,F54&lt;1.5),1.35,IF(AND(H54&lt;10.974,D54&gt;=1.05,D54&lt;1.25,G54&lt;0.878,D54&lt;1.35,F54&lt;2.5,F54&gt;=1.5),3.8,IF(AND(H54&gt;=13.654,D54&lt;1.55,G54&lt;0.709,A54&gt;=5.4,D54&gt;=1.35,F54&lt;2.5,F54&gt;=1.5),4.725,IF(AND(A54&lt;4.5,B54&gt;=3.15,A54&gt;=4.35,A54&lt;5.05,D54&lt;0.4,H54&gt;=5.523,G54&lt;0.905,F54&lt;1.5),1.3,IF(AND(G54&lt;0.676,A54&lt;5.45,A54&lt;5.6,A54&gt;=5.05,D54&lt;0.4,H54&gt;=5.523,G54&lt;0.905,F54&lt;1.5),1.5,IF(AND(G54&gt;=0.676,A54&lt;5.45,A54&lt;5.6,A54&gt;=5.05,D54&lt;0.4,H54&gt;=5.523,G54&lt;0.905,F54&lt;1.5),1.55,IF(AND(A54&lt;5.7,H54&gt;=10.974,D54&gt;=1.05,D54&lt;1.25,G54&lt;0.878,D54&lt;1.35,F54&lt;2.5,F54&gt;=1.5),3.9,IF(AND(A54&gt;=5.7,H54&gt;=10.974,D54&gt;=1.05,D54&lt;1.25,G54&lt;0.878,D54&lt;1.35,F54&lt;2.5,F54&gt;=1.5),3.933,IF(AND(G54&gt;=0.644,H54&lt;13.654,D54&lt;1.55,G54&lt;0.709,A54&gt;=5.4,D54&gt;=1.35,F54&lt;2.5,F54&gt;=1.5),4.4,IF(AND(B54&lt;2.9,A54&lt;6.2,D54&gt;=1.7,B54&gt;=2.6,G54&gt;=0.177,B54&lt;3.15,F54&gt;=2.5,F54&gt;=1.5),5.02,IF(AND(B54&gt;=2.9,A54&lt;6.2,D54&gt;=1.7,B54&gt;=2.6,G54&gt;=0.177,B54&lt;3.15,F54&gt;=2.5,F54&gt;=1.5),4.8,IF(AND(D54&lt;2.2,A54&gt;=6.2,D54&gt;=1.7,B54&gt;=2.6,G54&gt;=0.177,B54&lt;3.15,F54&gt;=2.5,F54&gt;=1.5),5.325,IF(AND(D54&gt;=2.2,A54&gt;=6.2,D54&gt;=1.7,B54&gt;=2.6,G54&gt;=0.177,B54&lt;3.15,F54&gt;=2.5,F54&gt;=1.5),5.1,IF(AND(D54&lt;0.25,A54&gt;=4.5,B54&gt;=3.15,A54&gt;=4.35,A54&lt;5.05,D54&lt;0.4,H54&gt;=5.523,G54&lt;0.905,F54&lt;1.5),1.357,IF(AND(D54&gt;=0.25,A54&gt;=4.5,B54&gt;=3.15,A54&gt;=4.35,A54&lt;5.05,D54&lt;0.4,H54&gt;=5.523,G54&lt;0.905,F54&lt;1.5),1.333,IF(AND(H54&lt;10.723,G54&lt;0.644,H54&lt;13.654,D54&lt;1.55,G54&lt;0.709,A54&gt;=5.4,D54&gt;=1.35,F54&lt;2.5,F54&gt;=1.5),4.6,IF(AND(H54&gt;=10.723,G54&lt;0.644,H54&lt;13.654,D54&lt;1.55,G54&lt;0.709,A54&gt;=5.4,D54&gt;=1.35,F54&lt;2.5,F54&gt;=1.5),4.5,"shouldnthappen"))))))))))))))))))))))))))))))))))</f>
        <v>4.9</v>
      </c>
      <c r="BI54" s="1" t="n">
        <f aca="false">IF(AND(D54&gt;=0.8,A54&lt;5.45),3.9,IF(AND(D54&gt;=0.45,D54&lt;0.8,A54&lt;5.45),1.66,IF(AND(H54&lt;16.447,B54&gt;=3.45,A54&gt;=5.45),1.525,IF(AND(H54&gt;=16.447,B54&gt;=3.45,A54&gt;=5.45),6.4,IF(AND(H54&lt;5.245,D54&lt;0.45,D54&lt;0.8,A54&lt;5.45),1,IF(AND(A54&gt;=7.2,G54&lt;0.154,B54&lt;3.45,A54&gt;=5.45),6.7,IF(AND(D54&lt;1.65,A54&lt;7.2,G54&lt;0.154,B54&lt;3.45,A54&gt;=5.45),4.7,IF(AND(D54&gt;=1.65,A54&lt;7.2,G54&lt;0.154,B54&lt;3.45,A54&gt;=5.45),5.52,IF(AND(D54&gt;=0.25,A54&lt;5.05,H54&gt;=5.245,D54&lt;0.45,D54&lt;0.8,A54&lt;5.45),1.35,IF(AND(H54&lt;6.089,A54&gt;=5.05,H54&gt;=5.245,D54&lt;0.45,D54&lt;0.8,A54&lt;5.45),1.7,IF(AND(D54&lt;1.2,B54&lt;2.6,A54&lt;5.75,G54&gt;=0.154,B54&lt;3.45,A54&gt;=5.45),3.85,IF(AND(D54&gt;=1.2,B54&lt;2.6,A54&lt;5.75,G54&gt;=0.154,B54&lt;3.45,A54&gt;=5.45),4,IF(AND(D54&gt;=1.65,B54&gt;=2.6,A54&lt;5.75,G54&gt;=0.154,B54&lt;3.45,A54&gt;=5.45),4.9,IF(AND(G54&lt;0.353,F54&lt;2.5,A54&gt;=5.75,G54&gt;=0.154,B54&lt;3.45,A54&gt;=5.45),4.25,IF(AND(A54&gt;=7.25,F54&gt;=2.5,A54&gt;=5.75,G54&gt;=0.154,B54&lt;3.45,A54&gt;=5.45),6.45,IF(AND(H54&lt;11.218,D54&lt;0.25,A54&lt;5.05,H54&gt;=5.245,D54&lt;0.45,D54&lt;0.8,A54&lt;5.45),1.42,IF(AND(G54&lt;0.517,H54&gt;=6.089,A54&gt;=5.05,H54&gt;=5.245,D54&lt;0.45,D54&lt;0.8,A54&lt;5.45),1.44,IF(AND(G54&gt;=0.517,H54&gt;=6.089,A54&gt;=5.05,H54&gt;=5.245,D54&lt;0.45,D54&lt;0.8,A54&lt;5.45),1.54,IF(AND(H54&gt;=10.194,D54&lt;1.65,B54&gt;=2.6,A54&lt;5.75,G54&gt;=0.154,B54&lt;3.45,A54&gt;=5.45),4.35,IF(AND(B54&gt;=3.15,G54&gt;=0.353,F54&lt;2.5,A54&gt;=5.75,G54&gt;=0.154,B54&lt;3.45,A54&gt;=5.45),4.7,IF(AND(H54&lt;7.716,A54&lt;7.25,F54&gt;=2.5,A54&gt;=5.75,G54&gt;=0.154,B54&lt;3.45,A54&gt;=5.45),5.04,IF(AND(G54&lt;0.175,H54&gt;=11.218,D54&lt;0.25,A54&lt;5.05,H54&gt;=5.245,D54&lt;0.45,D54&lt;0.8,A54&lt;5.45),1.5,IF(AND(H54&lt;7.713,H54&lt;10.194,D54&lt;1.65,B54&gt;=2.6,A54&lt;5.75,G54&gt;=0.154,B54&lt;3.45,A54&gt;=5.45),4.1,IF(AND(H54&gt;=7.713,H54&lt;10.194,D54&lt;1.65,B54&gt;=2.6,A54&lt;5.75,G54&gt;=0.154,B54&lt;3.45,A54&gt;=5.45),4.2,IF(AND(B54&gt;=3.05,B54&lt;3.15,G54&gt;=0.353,F54&lt;2.5,A54&gt;=5.75,G54&gt;=0.154,B54&lt;3.45,A54&gt;=5.45),4.4,IF(AND(D54&gt;=2.45,H54&gt;=7.716,A54&lt;7.25,F54&gt;=2.5,A54&gt;=5.75,G54&gt;=0.154,B54&lt;3.45,A54&gt;=5.45),5.85,IF(AND(D54&lt;0.15,G54&gt;=0.175,H54&gt;=11.218,D54&lt;0.25,A54&lt;5.05,H54&gt;=5.245,D54&lt;0.45,D54&lt;0.8,A54&lt;5.45),1.1,IF(AND(H54&gt;=16.317,B54&lt;3.05,B54&lt;3.15,G54&gt;=0.353,F54&lt;2.5,A54&gt;=5.75,G54&gt;=0.154,B54&lt;3.45,A54&gt;=5.45),4.8,IF(AND(G54&gt;=0.857,D54&lt;2.45,H54&gt;=7.716,A54&lt;7.25,F54&gt;=2.5,A54&gt;=5.75,G54&gt;=0.154,B54&lt;3.45,A54&gt;=5.45),5.05,IF(AND(G54&lt;0.245,D54&gt;=0.15,G54&gt;=0.175,H54&gt;=11.218,D54&lt;0.25,A54&lt;5.05,H54&gt;=5.245,D54&lt;0.45,D54&lt;0.8,A54&lt;5.45),1.3,IF(AND(G54&gt;=0.245,D54&gt;=0.15,G54&gt;=0.175,H54&gt;=11.218,D54&lt;0.25,A54&lt;5.05,H54&gt;=5.245,D54&lt;0.45,D54&lt;0.8,A54&lt;5.45),1.22,IF(AND(B54&lt;2.85,H54&lt;16.317,B54&lt;3.05,B54&lt;3.15,G54&gt;=0.353,F54&lt;2.5,A54&gt;=5.75,G54&gt;=0.154,B54&lt;3.45,A54&gt;=5.45),4.6,IF(AND(B54&gt;=2.85,H54&lt;16.317,B54&lt;3.05,B54&lt;3.15,G54&gt;=0.353,F54&lt;2.5,A54&gt;=5.75,G54&gt;=0.154,B54&lt;3.45,A54&gt;=5.45),4.633,IF(AND(D54&lt;1.85,G54&lt;0.857,D54&lt;2.45,H54&gt;=7.716,A54&lt;7.25,F54&gt;=2.5,A54&gt;=5.75,G54&gt;=0.154,B54&lt;3.45,A54&gt;=5.45),5.8,IF(AND(H54&lt;11.297,D54&gt;=1.85,G54&lt;0.857,D54&lt;2.45,H54&gt;=7.716,A54&lt;7.25,F54&gt;=2.5,A54&gt;=5.75,G54&gt;=0.154,B54&lt;3.45,A54&gt;=5.45),5.3,IF(AND(G54&lt;0.388,H54&gt;=11.297,D54&gt;=1.85,G54&lt;0.857,D54&lt;2.45,H54&gt;=7.716,A54&lt;7.25,F54&gt;=2.5,A54&gt;=5.75,G54&gt;=0.154,B54&lt;3.45,A54&gt;=5.45),5.4,IF(AND(G54&gt;=0.388,H54&gt;=11.297,D54&gt;=1.85,G54&lt;0.857,D54&lt;2.45,H54&gt;=7.716,A54&lt;7.25,F54&gt;=2.5,A54&gt;=5.75,G54&gt;=0.154,B54&lt;3.45,A54&gt;=5.45),5.6,"shouldnthappen")))))))))))))))))))))))))))))))))))))</f>
        <v>4.7</v>
      </c>
      <c r="BJ54" s="1" t="n">
        <f aca="false">IF(AND(F54&gt;=2,B54&gt;=3.35),6.1,IF(AND(H54&gt;=12.719,F54&lt;1.5,B54&lt;3.35),1.567,IF(AND(H54&lt;5.245,F54&lt;2,B54&gt;=3.35),1,IF(AND(D54&lt;0.15,H54&lt;12.719,F54&lt;1.5,B54&lt;3.35),1.5,IF(AND(D54&gt;=0.35,H54&gt;=5.245,F54&lt;2,B54&gt;=3.35),1.6,IF(AND(A54&lt;4.9,D54&gt;=0.15,H54&lt;12.719,F54&lt;1.5,B54&lt;3.35),1.36,IF(AND(B54&lt;2.65,G54&lt;0.572,D54&lt;1.45,F54&gt;=1.5,B54&lt;3.35),3.5,IF(AND(A54&lt;6.1,F54&lt;2.5,D54&gt;=1.45,F54&gt;=1.5,B54&lt;3.35),5.1,IF(AND(G54&gt;=0.607,D54&lt;0.35,H54&gt;=5.245,F54&lt;2,B54&gt;=3.35),1.65,IF(AND(G54&lt;0.546,A54&gt;=4.9,D54&gt;=0.15,H54&lt;12.719,F54&lt;1.5,B54&lt;3.35),1.2,IF(AND(G54&gt;=0.546,A54&gt;=4.9,D54&gt;=0.15,H54&lt;12.719,F54&lt;1.5,B54&lt;3.35),1.4,IF(AND(A54&gt;=6.3,B54&gt;=2.65,G54&lt;0.572,D54&lt;1.45,F54&gt;=1.5,B54&lt;3.35),4.8,IF(AND(D54&lt;1.15,B54&lt;2.85,G54&gt;=0.572,D54&lt;1.45,F54&gt;=1.5,B54&lt;3.35),3.9,IF(AND(B54&gt;=3.15,B54&gt;=2.85,G54&gt;=0.572,D54&lt;1.45,F54&gt;=1.5,B54&lt;3.35),4.7,IF(AND(B54&lt;2.95,A54&gt;=6.1,F54&lt;2.5,D54&gt;=1.45,F54&gt;=1.5,B54&lt;3.35),4.533,IF(AND(B54&gt;=2.95,A54&gt;=6.1,F54&lt;2.5,D54&gt;=1.45,F54&gt;=1.5,B54&lt;3.35),4.75,IF(AND(A54&gt;=6.7,G54&lt;0.107,F54&gt;=2.5,D54&gt;=1.45,F54&gt;=1.5,B54&lt;3.35),5.7,IF(AND(G54&gt;=0.385,G54&lt;0.607,D54&lt;0.35,H54&gt;=5.245,F54&lt;2,B54&gt;=3.35),1.325,IF(AND(D54&lt;1.25,A54&lt;6.3,B54&gt;=2.65,G54&lt;0.572,D54&lt;1.45,F54&gt;=1.5,B54&lt;3.35),4,IF(AND(D54&gt;=1.25,A54&lt;6.3,B54&gt;=2.65,G54&lt;0.572,D54&lt;1.45,F54&gt;=1.5,B54&lt;3.35),4.18,IF(AND(G54&lt;0.907,D54&gt;=1.15,B54&lt;2.85,G54&gt;=0.572,D54&lt;1.45,F54&gt;=1.5,B54&lt;3.35),4,IF(AND(G54&gt;=0.907,D54&gt;=1.15,B54&lt;2.85,G54&gt;=0.572,D54&lt;1.45,F54&gt;=1.5,B54&lt;3.35),4.4,IF(AND(H54&lt;8.326,B54&lt;3.15,B54&gt;=2.85,G54&gt;=0.572,D54&lt;1.45,F54&gt;=1.5,B54&lt;3.35),3.6,IF(AND(H54&gt;=8.326,B54&lt;3.15,B54&gt;=2.85,G54&gt;=0.572,D54&lt;1.45,F54&gt;=1.5,B54&lt;3.35),4.48,IF(AND(B54&lt;2.95,A54&lt;6.7,G54&lt;0.107,F54&gt;=2.5,D54&gt;=1.45,F54&gt;=1.5,B54&lt;3.35),5.6,IF(AND(B54&gt;=2.95,A54&lt;6.7,G54&lt;0.107,F54&gt;=2.5,D54&gt;=1.45,F54&gt;=1.5,B54&lt;3.35),5.5,IF(AND(G54&lt;0.205,G54&lt;0.432,G54&gt;=0.107,F54&gt;=2.5,D54&gt;=1.45,F54&gt;=1.5,B54&lt;3.35),5.3,IF(AND(B54&gt;=3.05,G54&gt;=0.432,G54&gt;=0.107,F54&gt;=2.5,D54&gt;=1.45,F54&gt;=1.5,B54&lt;3.35),5.86,IF(AND(H54&gt;=14.057,G54&lt;0.385,G54&lt;0.607,D54&lt;0.35,H54&gt;=5.245,F54&lt;2,B54&gt;=3.35),1.7,IF(AND(D54&lt;1.7,G54&gt;=0.205,G54&lt;0.432,G54&gt;=0.107,F54&gt;=2.5,D54&gt;=1.45,F54&gt;=1.5,B54&lt;3.35),5,IF(AND(G54&lt;0.779,B54&lt;3.05,G54&gt;=0.432,G54&gt;=0.107,F54&gt;=2.5,D54&gt;=1.45,F54&gt;=1.5,B54&lt;3.35),4.9,IF(AND(G54&gt;=0.779,B54&lt;3.05,G54&gt;=0.432,G54&gt;=0.107,F54&gt;=2.5,D54&gt;=1.45,F54&gt;=1.5,B54&lt;3.35),5.533,IF(AND(D54&gt;=0.25,H54&lt;14.057,G54&lt;0.385,G54&lt;0.607,D54&lt;0.35,H54&gt;=5.245,F54&lt;2,B54&gt;=3.35),1.4,IF(AND(B54&lt;2.85,D54&gt;=1.7,G54&gt;=0.205,G54&lt;0.432,G54&gt;=0.107,F54&gt;=2.5,D54&gt;=1.45,F54&gt;=1.5,B54&lt;3.35),5.1,IF(AND(B54&gt;=2.85,D54&gt;=1.7,G54&gt;=0.205,G54&lt;0.432,G54&gt;=0.107,F54&gt;=2.5,D54&gt;=1.45,F54&gt;=1.5,B54&lt;3.35),5.15,IF(AND(A54&lt;5.1,D54&lt;0.25,H54&lt;14.057,G54&lt;0.385,G54&lt;0.607,D54&lt;0.35,H54&gt;=5.245,F54&lt;2,B54&gt;=3.35),1.4,IF(AND(A54&gt;=5.1,D54&lt;0.25,H54&lt;14.057,G54&lt;0.385,G54&lt;0.607,D54&lt;0.35,H54&gt;=5.245,F54&lt;2,B54&gt;=3.35),1.5,"shouldnthappen")))))))))))))))))))))))))))))))))))))</f>
        <v>4.75</v>
      </c>
    </row>
    <row r="55" customFormat="false" ht="13.8" hidden="false" customHeight="false" outlineLevel="0" collapsed="false">
      <c r="A55" s="1" t="n">
        <v>6.9</v>
      </c>
      <c r="B55" s="1" t="n">
        <v>3.1</v>
      </c>
      <c r="C55" s="1" t="n">
        <v>4.9</v>
      </c>
      <c r="D55" s="1" t="n">
        <v>1.5</v>
      </c>
      <c r="E55" s="1" t="s">
        <v>92</v>
      </c>
      <c r="F55" s="1" t="n">
        <v>2</v>
      </c>
      <c r="G55" s="1" t="n">
        <v>0.764796640491113</v>
      </c>
      <c r="H55" s="16" t="n">
        <v>13.9365347457118</v>
      </c>
      <c r="I55" s="11" t="n">
        <f aca="false">C55</f>
        <v>4.9</v>
      </c>
      <c r="J55" s="1" t="n">
        <f aca="false">AVERAGE(M55:BJ55)</f>
        <v>4.69788</v>
      </c>
      <c r="K55" s="15" t="n">
        <f aca="false">1-SQRT(VAR(M55:BJ55, I55)) / AVERAGE(M55:BJ55)</f>
        <v>0.962350033158654</v>
      </c>
      <c r="L55" s="1" t="n">
        <f aca="false">(J55-I55)/I55</f>
        <v>-0.0412489795918367</v>
      </c>
      <c r="M55" s="1" t="n">
        <f aca="false">IF(AND(H55&gt;=16.241,B55&gt;=3.35),6.4,IF(AND(D55&gt;=0.75,A55&lt;5.15,B55&lt;3.35),4.1,IF(AND(D55&gt;=1.5,H55&lt;16.241,B55&gt;=3.35),5.767,IF(AND(B55&gt;=3.25,D55&lt;0.75,A55&lt;5.15,B55&lt;3.35),1.58,IF(AND(A55&lt;4.95,D55&lt;1.5,H55&lt;16.241,B55&gt;=3.35),1.4,IF(AND(A55&lt;4.5,B55&lt;3.25,D55&lt;0.75,A55&lt;5.15,B55&lt;3.35),1.26,IF(AND(A55&gt;=4.5,B55&lt;3.25,D55&lt;0.75,A55&lt;5.15,B55&lt;3.35),1.48,IF(AND(G55&lt;0.356,H55&lt;12.557,D55&lt;1.45,A55&gt;=5.15,B55&lt;3.35),4.267,IF(AND(D55&lt;1.25,H55&gt;=12.557,D55&lt;1.45,A55&gt;=5.15,B55&lt;3.35),4.05,IF(AND(D55&gt;=1.35,G55&gt;=0.356,H55&lt;12.557,D55&lt;1.45,A55&gt;=5.15,B55&lt;3.35),4.25,IF(AND(H55&lt;15.086,D55&gt;=1.25,H55&gt;=12.557,D55&lt;1.45,A55&gt;=5.15,B55&lt;3.35),4.4,IF(AND(F55&lt;2.5,G55&gt;=0.44,D55&lt;2.05,D55&gt;=1.45,A55&gt;=5.15,B55&lt;3.35),4.7,IF(AND(H55&lt;10.391,B55&lt;3.15,D55&gt;=2.05,D55&gt;=1.45,A55&gt;=5.15,B55&lt;3.35),5.1,IF(AND(G55&lt;0.505,B55&gt;=3.15,D55&gt;=2.05,D55&gt;=1.45,A55&gt;=5.15,B55&lt;3.35),5.7,IF(AND(G55&gt;=0.505,B55&gt;=3.15,D55&gt;=2.05,D55&gt;=1.45,A55&gt;=5.15,B55&lt;3.35),5.95,IF(AND(D55&gt;=0.5,G55&lt;0.905,A55&gt;=4.95,D55&lt;1.5,H55&lt;16.241,B55&gt;=3.35),1.6,IF(AND(B55&lt;3.6,G55&gt;=0.905,A55&gt;=4.95,D55&lt;1.5,H55&lt;16.241,B55&gt;=3.35),1.7,IF(AND(B55&gt;=3.6,G55&gt;=0.905,A55&gt;=4.95,D55&lt;1.5,H55&lt;16.241,B55&gt;=3.35),1.767,IF(AND(A55&gt;=5.7,D55&lt;1.35,G55&gt;=0.356,H55&lt;12.557,D55&lt;1.45,A55&gt;=5.15,B55&lt;3.35),3.9,IF(AND(A55&lt;6.35,H55&gt;=15.086,D55&gt;=1.25,H55&gt;=12.557,D55&lt;1.45,A55&gt;=5.15,B55&lt;3.35),4.7,IF(AND(A55&gt;=6.35,H55&gt;=15.086,D55&gt;=1.25,H55&gt;=12.557,D55&lt;1.45,A55&gt;=5.15,B55&lt;3.35),4.6,IF(AND(H55&lt;9.252,D55&lt;1.55,G55&lt;0.44,D55&lt;2.05,D55&gt;=1.45,A55&gt;=5.15,B55&lt;3.35),5.08,IF(AND(H55&gt;=9.252,D55&lt;1.55,G55&lt;0.44,D55&lt;2.05,D55&gt;=1.45,A55&gt;=5.15,B55&lt;3.35),4.7,IF(AND(H55&lt;8.477,D55&gt;=1.55,G55&lt;0.44,D55&lt;2.05,D55&gt;=1.45,A55&gt;=5.15,B55&lt;3.35),5.1,IF(AND(H55&gt;=8.477,D55&gt;=1.55,G55&lt;0.44,D55&lt;2.05,D55&gt;=1.45,A55&gt;=5.15,B55&lt;3.35),5.4,IF(AND(H55&lt;8.435,F55&gt;=2.5,G55&gt;=0.44,D55&lt;2.05,D55&gt;=1.45,A55&gt;=5.15,B55&lt;3.35),5.1,IF(AND(H55&gt;=8.435,F55&gt;=2.5,G55&gt;=0.44,D55&lt;2.05,D55&gt;=1.45,A55&gt;=5.15,B55&lt;3.35),4.86,IF(AND(G55&lt;0.543,H55&gt;=10.391,B55&lt;3.15,D55&gt;=2.05,D55&gt;=1.45,A55&gt;=5.15,B55&lt;3.35),5.56,IF(AND(G55&gt;=0.543,H55&gt;=10.391,B55&lt;3.15,D55&gt;=2.05,D55&gt;=1.45,A55&gt;=5.15,B55&lt;3.35),5.8,IF(AND(A55&lt;5.05,D55&lt;0.5,G55&lt;0.905,A55&gt;=4.95,D55&lt;1.5,H55&lt;16.241,B55&gt;=3.35),1.3,IF(AND(H55&lt;6.583,A55&lt;5.7,D55&lt;1.35,G55&gt;=0.356,H55&lt;12.557,D55&lt;1.45,A55&gt;=5.15,B55&lt;3.35),4,IF(AND(G55&lt;0.585,A55&gt;=5.05,D55&lt;0.5,G55&lt;0.905,A55&gt;=4.95,D55&lt;1.5,H55&lt;16.241,B55&gt;=3.35),1.475,IF(AND(G55&lt;0.62,H55&gt;=6.583,A55&lt;5.7,D55&lt;1.35,G55&gt;=0.356,H55&lt;12.557,D55&lt;1.45,A55&gt;=5.15,B55&lt;3.35),3.75,IF(AND(G55&gt;=0.62,H55&gt;=6.583,A55&lt;5.7,D55&lt;1.35,G55&gt;=0.356,H55&lt;12.557,D55&lt;1.45,A55&gt;=5.15,B55&lt;3.35),3.6,IF(AND(B55&lt;3.75,G55&gt;=0.585,A55&gt;=5.05,D55&lt;0.5,G55&lt;0.905,A55&gt;=4.95,D55&lt;1.5,H55&lt;16.241,B55&gt;=3.35),1.5,IF(AND(B55&gt;=3.75,G55&gt;=0.585,A55&gt;=5.05,D55&lt;0.5,G55&lt;0.905,A55&gt;=4.95,D55&lt;1.5,H55&lt;16.241,B55&gt;=3.35),1.6,"shouldnthappen"))))))))))))))))))))))))))))))))))))</f>
        <v>4.7</v>
      </c>
      <c r="N55" s="1" t="n">
        <f aca="false">IF(AND(H55&lt;5.245,B55&lt;3.65,F55&lt;1.5),1,IF(AND(H55&gt;=14.096,B55&gt;=3.65,F55&lt;1.5),1.65,IF(AND(A55&gt;=5.45,H55&gt;=5.245,B55&lt;3.65,F55&lt;1.5),1.3,IF(AND(H55&gt;=13.586,H55&lt;14.096,B55&gt;=3.65,F55&lt;1.5),1.3,IF(AND(H55&lt;10.258,D55&lt;1.25,F55&lt;2.5,F55&gt;=1.5),3.38,IF(AND(H55&lt;6.982,D55&gt;=1.25,F55&lt;2.5,F55&gt;=1.5),3.96,IF(AND(H55&gt;=13.646,D55&lt;2.05,F55&gt;=2.5,F55&gt;=1.5),6.1,IF(AND(B55&lt;3.05,A55&lt;5.45,H55&gt;=5.245,B55&lt;3.65,F55&lt;1.5),1.375,IF(AND(H55&lt;6.543,H55&lt;13.586,H55&lt;14.096,B55&gt;=3.65,F55&lt;1.5),1.4,IF(AND(H55&gt;=6.543,H55&lt;13.586,H55&lt;14.096,B55&gt;=3.65,F55&lt;1.5),1.5,IF(AND(H55&lt;11.522,H55&gt;=10.258,D55&lt;1.25,F55&lt;2.5,F55&gt;=1.5),3.733,IF(AND(H55&gt;=11.522,H55&gt;=10.258,D55&lt;1.25,F55&lt;2.5,F55&gt;=1.5),3.92,IF(AND(H55&lt;5.767,H55&lt;13.646,D55&lt;2.05,F55&gt;=2.5,F55&gt;=1.5),4.5,IF(AND(A55&lt;6.8,B55&lt;3.15,D55&gt;=2.05,F55&gt;=2.5,F55&gt;=1.5),5.6,IF(AND(A55&gt;=6.8,B55&lt;3.15,D55&gt;=2.05,F55&gt;=2.5,F55&gt;=1.5),5.1,IF(AND(B55&lt;3.25,B55&gt;=3.15,D55&gt;=2.05,F55&gt;=2.5,F55&gt;=1.5),5.8,IF(AND(B55&gt;=3.25,B55&gt;=3.15,D55&gt;=2.05,F55&gt;=2.5,F55&gt;=1.5),5.65,IF(AND(B55&lt;3.15,B55&gt;=3.05,A55&lt;5.45,H55&gt;=5.245,B55&lt;3.65,F55&lt;1.5),1.5,IF(AND(G55&gt;=0.735,H55&lt;13.665,H55&gt;=6.982,D55&gt;=1.25,F55&lt;2.5,F55&gt;=1.5),4.2,IF(AND(H55&lt;14.03,H55&gt;=13.665,H55&gt;=6.982,D55&gt;=1.25,F55&lt;2.5,F55&gt;=1.5),4.8,IF(AND(A55&gt;=6.6,H55&gt;=5.767,H55&lt;13.646,D55&lt;2.05,F55&gt;=2.5,F55&gt;=1.5),6.05,IF(AND(G55&gt;=0.934,B55&gt;=3.15,B55&gt;=3.05,A55&lt;5.45,H55&gt;=5.245,B55&lt;3.65,F55&lt;1.5),1.7,IF(AND(D55&gt;=1.55,G55&lt;0.735,H55&lt;13.665,H55&gt;=6.982,D55&gt;=1.25,F55&lt;2.5,F55&gt;=1.5),5.1,IF(AND(D55&lt;1.45,H55&gt;=14.03,H55&gt;=13.665,H55&gt;=6.982,D55&gt;=1.25,F55&lt;2.5,F55&gt;=1.5),4.7,IF(AND(D55&gt;=1.45,H55&gt;=14.03,H55&gt;=13.665,H55&gt;=6.982,D55&gt;=1.25,F55&lt;2.5,F55&gt;=1.5),4.5,IF(AND(A55&gt;=6.2,A55&lt;6.6,H55&gt;=5.767,H55&lt;13.646,D55&lt;2.05,F55&gt;=2.5,F55&gt;=1.5),5.325,IF(AND(B55&lt;3.25,G55&lt;0.934,B55&gt;=3.15,B55&gt;=3.05,A55&lt;5.45,H55&gt;=5.245,B55&lt;3.65,F55&lt;1.5),1.3,IF(AND(D55&lt;1.35,D55&lt;1.55,G55&lt;0.735,H55&lt;13.665,H55&gt;=6.982,D55&gt;=1.25,F55&lt;2.5,F55&gt;=1.5),4.25,IF(AND(H55&lt;8.435,A55&lt;6.2,A55&lt;6.6,H55&gt;=5.767,H55&lt;13.646,D55&lt;2.05,F55&gt;=2.5,F55&gt;=1.5),5.1,IF(AND(H55&gt;=8.435,A55&lt;6.2,A55&lt;6.6,H55&gt;=5.767,H55&lt;13.646,D55&lt;2.05,F55&gt;=2.5,F55&gt;=1.5),4.9,IF(AND(A55&gt;=5.15,B55&gt;=3.25,G55&lt;0.934,B55&gt;=3.15,B55&gt;=3.05,A55&lt;5.45,H55&gt;=5.245,B55&lt;3.65,F55&lt;1.5),1.5,IF(AND(B55&lt;2.9,D55&gt;=1.35,D55&lt;1.55,G55&lt;0.735,H55&lt;13.665,H55&gt;=6.982,D55&gt;=1.25,F55&lt;2.5,F55&gt;=1.5),4.6,IF(AND(B55&gt;=2.9,D55&gt;=1.35,D55&lt;1.55,G55&lt;0.735,H55&lt;13.665,H55&gt;=6.982,D55&gt;=1.25,F55&lt;2.5,F55&gt;=1.5),4.52,IF(AND(G55&gt;=0.862,A55&lt;5.15,B55&gt;=3.25,G55&lt;0.934,B55&gt;=3.15,B55&gt;=3.05,A55&lt;5.45,H55&gt;=5.245,B55&lt;3.65,F55&lt;1.5),1.5,IF(AND(H55&lt;9.35,G55&lt;0.862,A55&lt;5.15,B55&gt;=3.25,G55&lt;0.934,B55&gt;=3.15,B55&gt;=3.05,A55&lt;5.45,H55&gt;=5.245,B55&lt;3.65,F55&lt;1.5),1.38,IF(AND(H55&gt;=9.35,G55&lt;0.862,A55&lt;5.15,B55&gt;=3.25,G55&lt;0.934,B55&gt;=3.15,B55&gt;=3.05,A55&lt;5.45,H55&gt;=5.245,B55&lt;3.65,F55&lt;1.5),1.4,"shouldnthappen"))))))))))))))))))))))))))))))))))))</f>
        <v>4.8</v>
      </c>
      <c r="O55" s="1" t="n">
        <f aca="false">IF(AND(B55&lt;2.75,A55&lt;5.55),3.96,IF(AND(H55&lt;9.205,A55&lt;5.9,A55&gt;=5.55),3.85,IF(AND(A55&lt;4.35,D55&lt;0.35,B55&gt;=2.75,A55&lt;5.55),1.1,IF(AND(B55&lt;3.65,D55&gt;=0.35,B55&gt;=2.75,A55&lt;5.55),1.65,IF(AND(B55&gt;=3.65,D55&gt;=0.35,B55&gt;=2.75,A55&lt;5.55),1.9,IF(AND(G55&gt;=0.732,H55&gt;=9.205,A55&lt;5.9,A55&gt;=5.55),4.9,IF(AND(G55&lt;0.273,G55&lt;0.732,H55&gt;=9.205,A55&lt;5.9,A55&gt;=5.55),4.5,IF(AND(A55&lt;6.3,G55&lt;0.422,F55&lt;2.5,A55&gt;=5.9,A55&gt;=5.55),5.1,IF(AND(A55&gt;=6.3,G55&lt;0.422,F55&lt;2.5,A55&gt;=5.9,A55&gt;=5.55),4.76,IF(AND(B55&lt;2.4,G55&gt;=0.422,F55&lt;2.5,A55&gt;=5.9,A55&gt;=5.55),4.45,IF(AND(A55&gt;=7,G55&gt;=0.628,F55&gt;=2.5,A55&gt;=5.9,A55&gt;=5.55),6.45,IF(AND(D55&lt;0.15,H55&lt;13.924,A55&gt;=4.35,D55&lt;0.35,B55&gt;=2.75,A55&lt;5.55),1.5,IF(AND(B55&lt;3.15,H55&gt;=13.924,A55&gt;=4.35,D55&lt;0.35,B55&gt;=2.75,A55&lt;5.55),1.56,IF(AND(B55&gt;=3.15,H55&gt;=13.924,A55&gt;=4.35,D55&lt;0.35,B55&gt;=2.75,A55&lt;5.55),1.3,IF(AND(H55&lt;14.316,G55&gt;=0.273,G55&lt;0.732,H55&gt;=9.205,A55&lt;5.9,A55&gt;=5.55),3.95,IF(AND(H55&gt;=14.316,G55&gt;=0.273,G55&lt;0.732,H55&gt;=9.205,A55&lt;5.9,A55&gt;=5.55),4.1,IF(AND(A55&lt;6.2,B55&gt;=2.4,G55&gt;=0.422,F55&lt;2.5,A55&gt;=5.9,A55&gt;=5.55),4.3,IF(AND(A55&gt;=7.05,G55&lt;0.364,G55&lt;0.628,F55&gt;=2.5,A55&gt;=5.9,A55&gt;=5.55),6.1,IF(AND(A55&gt;=7.55,G55&gt;=0.364,G55&lt;0.628,F55&gt;=2.5,A55&gt;=5.9,A55&gt;=5.55),6.4,IF(AND(A55&lt;6.15,A55&lt;7,G55&gt;=0.628,F55&gt;=2.5,A55&gt;=5.9,A55&gt;=5.55),4.9,IF(AND(D55&lt;1.45,A55&gt;=6.2,B55&gt;=2.4,G55&gt;=0.422,F55&lt;2.5,A55&gt;=5.9,A55&gt;=5.55),4.64,IF(AND(D55&gt;=1.45,A55&gt;=6.2,B55&gt;=2.4,G55&gt;=0.422,F55&lt;2.5,A55&gt;=5.9,A55&gt;=5.55),4.9,IF(AND(D55&lt;1.65,A55&lt;7.05,G55&lt;0.364,G55&lt;0.628,F55&gt;=2.5,A55&gt;=5.9,A55&gt;=5.55),5.1,IF(AND(D55&gt;=2.35,A55&lt;7.55,G55&gt;=0.364,G55&lt;0.628,F55&gt;=2.5,A55&gt;=5.9,A55&gt;=5.55),5.633,IF(AND(D55&lt;2.15,A55&gt;=6.15,A55&lt;7,G55&gt;=0.628,F55&gt;=2.5,A55&gt;=5.9,A55&gt;=5.55),5.1,IF(AND(D55&gt;=2.15,A55&gt;=6.15,A55&lt;7,G55&gt;=0.628,F55&gt;=2.5,A55&gt;=5.9,A55&gt;=5.55),5.267,IF(AND(A55&lt;4.9,A55&lt;5.05,D55&gt;=0.15,H55&lt;13.924,A55&gt;=4.35,D55&lt;0.35,B55&gt;=2.75,A55&lt;5.55),1.375,IF(AND(A55&gt;=4.9,A55&lt;5.05,D55&gt;=0.15,H55&lt;13.924,A55&gt;=4.35,D55&lt;0.35,B55&gt;=2.75,A55&lt;5.55),1.3,IF(AND(A55&lt;5.45,A55&gt;=5.05,D55&gt;=0.15,H55&lt;13.924,A55&gt;=4.35,D55&lt;0.35,B55&gt;=2.75,A55&lt;5.55),1.475,IF(AND(A55&gt;=5.45,A55&gt;=5.05,D55&gt;=0.15,H55&lt;13.924,A55&gt;=4.35,D55&lt;0.35,B55&gt;=2.75,A55&lt;5.55),1.4,IF(AND(B55&gt;=3.25,D55&lt;2.35,A55&lt;7.55,G55&gt;=0.364,G55&lt;0.628,F55&gt;=2.5,A55&gt;=5.9,A55&gt;=5.55),5.7,IF(AND(G55&lt;0.006,G55&lt;0.107,D55&gt;=1.65,A55&lt;7.05,G55&lt;0.364,G55&lt;0.628,F55&gt;=2.5,A55&gt;=5.9,A55&gt;=5.55),5.5,IF(AND(G55&gt;=0.006,G55&lt;0.107,D55&gt;=1.65,A55&lt;7.05,G55&lt;0.364,G55&lt;0.628,F55&gt;=2.5,A55&gt;=5.9,A55&gt;=5.55),5.667,IF(AND(D55&lt;2.2,G55&gt;=0.107,D55&gt;=1.65,A55&lt;7.05,G55&lt;0.364,G55&lt;0.628,F55&gt;=2.5,A55&gt;=5.9,A55&gt;=5.55),5.35,IF(AND(D55&gt;=2.2,G55&gt;=0.107,D55&gt;=1.65,A55&lt;7.05,G55&lt;0.364,G55&lt;0.628,F55&gt;=2.5,A55&gt;=5.9,A55&gt;=5.55),5.2,IF(AND(D55&lt;2.25,B55&lt;3.25,D55&lt;2.35,A55&lt;7.55,G55&gt;=0.364,G55&lt;0.628,F55&gt;=2.5,A55&gt;=5.9,A55&gt;=5.55),5.8,IF(AND(D55&gt;=2.25,B55&lt;3.25,D55&lt;2.35,A55&lt;7.55,G55&gt;=0.364,G55&lt;0.628,F55&gt;=2.5,A55&gt;=5.9,A55&gt;=5.55),5.9,"shouldnthappen")))))))))))))))))))))))))))))))))))))</f>
        <v>4.9</v>
      </c>
      <c r="P55" s="1" t="n">
        <f aca="false">IF(AND(D55&gt;=0.75,A55&lt;5.55),3.9,IF(AND(H55&lt;7.482,A55&gt;=5.55),3.45,IF(AND(B55&gt;=3.15,B55&lt;3.25,D55&lt;0.75,A55&lt;5.55),1.262,IF(AND(G55&gt;=0.446,B55&lt;3.15,B55&lt;3.25,D55&lt;0.75,A55&lt;5.55),1.1,IF(AND(G55&lt;0.408,A55&lt;5.05,B55&gt;=3.25,D55&lt;0.75,A55&lt;5.55),1.4,IF(AND(G55&gt;=0.408,A55&lt;5.05,B55&gt;=3.25,D55&lt;0.75,A55&lt;5.55),1.233,IF(AND(G55&gt;=0.676,A55&gt;=5.05,B55&gt;=3.25,D55&lt;0.75,A55&lt;5.55),1.72,IF(AND(H55&lt;9.386,A55&lt;5.85,F55&lt;2.5,H55&gt;=7.482,A55&gt;=5.55),3.5,IF(AND(H55&gt;=9.386,A55&lt;5.85,F55&lt;2.5,H55&gt;=7.482,A55&gt;=5.55),4.275,IF(AND(H55&gt;=16.284,G55&lt;0.865,F55&gt;=2.5,H55&gt;=7.482,A55&gt;=5.55),6.6,IF(AND(G55&lt;0.912,G55&gt;=0.865,F55&gt;=2.5,H55&gt;=7.482,A55&gt;=5.55),4.8,IF(AND(G55&gt;=0.912,G55&gt;=0.865,F55&gt;=2.5,H55&gt;=7.482,A55&gt;=5.55),5.175,IF(AND(A55&gt;=4.95,G55&lt;0.446,B55&lt;3.15,B55&lt;3.25,D55&lt;0.75,A55&lt;5.55),1.6,IF(AND(H55&gt;=12.974,G55&lt;0.676,A55&gt;=5.05,B55&gt;=3.25,D55&lt;0.75,A55&lt;5.55),1.3,IF(AND(D55&lt;1.45,H55&lt;13.531,A55&gt;=5.85,F55&lt;2.5,H55&gt;=7.482,A55&gt;=5.55),4.2,IF(AND(D55&gt;=1.45,H55&lt;13.531,A55&gt;=5.85,F55&lt;2.5,H55&gt;=7.482,A55&gt;=5.55),4.967,IF(AND(G55&lt;0.187,H55&gt;=13.531,A55&gt;=5.85,F55&lt;2.5,H55&gt;=7.482,A55&gt;=5.55),5,IF(AND(H55&gt;=12.675,A55&lt;4.95,G55&lt;0.446,B55&lt;3.15,B55&lt;3.25,D55&lt;0.75,A55&lt;5.55),1.5,IF(AND(H55&lt;10.826,H55&lt;12.974,G55&lt;0.676,A55&gt;=5.05,B55&gt;=3.25,D55&lt;0.75,A55&lt;5.55),1.46,IF(AND(H55&gt;=10.826,H55&lt;12.974,G55&lt;0.676,A55&gt;=5.05,B55&gt;=3.25,D55&lt;0.75,A55&lt;5.55),1.4,IF(AND(A55&lt;6.15,G55&gt;=0.187,H55&gt;=13.531,A55&gt;=5.85,F55&lt;2.5,H55&gt;=7.482,A55&gt;=5.55),4.7,IF(AND(A55&lt;6.85,B55&lt;2.95,H55&lt;16.284,G55&lt;0.865,F55&gt;=2.5,H55&gt;=7.482,A55&gt;=5.55),5.32,IF(AND(A55&gt;=6.85,B55&lt;2.95,H55&lt;16.284,G55&lt;0.865,F55&gt;=2.5,H55&gt;=7.482,A55&gt;=5.55),6.567,IF(AND(A55&lt;4.85,H55&lt;12.675,A55&lt;4.95,G55&lt;0.446,B55&lt;3.15,B55&lt;3.25,D55&lt;0.75,A55&lt;5.55),1.4,IF(AND(A55&gt;=4.85,H55&lt;12.675,A55&lt;4.95,G55&lt;0.446,B55&lt;3.15,B55&lt;3.25,D55&lt;0.75,A55&lt;5.55),1.5,IF(AND(B55&lt;3.1,A55&gt;=6.15,G55&gt;=0.187,H55&gt;=13.531,A55&gt;=5.85,F55&lt;2.5,H55&gt;=7.482,A55&gt;=5.55),4.467,IF(AND(B55&gt;=3.1,A55&gt;=6.15,G55&gt;=0.187,H55&gt;=13.531,A55&gt;=5.85,F55&lt;2.5,H55&gt;=7.482,A55&gt;=5.55),4.7,IF(AND(G55&gt;=0.379,B55&lt;3.15,B55&gt;=2.95,H55&lt;16.284,G55&lt;0.865,F55&gt;=2.5,H55&gt;=7.482,A55&gt;=5.55),5.733,IF(AND(A55&lt;6.6,B55&gt;=3.15,B55&gt;=2.95,H55&lt;16.284,G55&lt;0.865,F55&gt;=2.5,H55&gt;=7.482,A55&gt;=5.55),5.38,IF(AND(A55&lt;6.7,G55&lt;0.379,B55&lt;3.15,B55&gt;=2.95,H55&lt;16.284,G55&lt;0.865,F55&gt;=2.5,H55&gt;=7.482,A55&gt;=5.55),5.3,IF(AND(A55&gt;=6.7,G55&lt;0.379,B55&lt;3.15,B55&gt;=2.95,H55&lt;16.284,G55&lt;0.865,F55&gt;=2.5,H55&gt;=7.482,A55&gt;=5.55),5.16,IF(AND(A55&lt;7.05,A55&gt;=6.6,B55&gt;=3.15,B55&gt;=2.95,H55&lt;16.284,G55&lt;0.865,F55&gt;=2.5,H55&gt;=7.482,A55&gt;=5.55),5.78,IF(AND(A55&gt;=7.05,A55&gt;=6.6,B55&gt;=3.15,B55&gt;=2.95,H55&lt;16.284,G55&lt;0.865,F55&gt;=2.5,H55&gt;=7.482,A55&gt;=5.55),6.1,"shouldnthappen")))))))))))))))))))))))))))))))))</f>
        <v>4.7</v>
      </c>
      <c r="Q55" s="1" t="n">
        <f aca="false">IF(AND(G55&gt;=0.422,B55&lt;3.25,F55&lt;1.5),1.25,IF(AND(G55&gt;=0.082,G55&lt;0.125,F55&gt;=1.5),6.7,IF(AND(G55&lt;0.251,G55&lt;0.422,B55&lt;3.25,F55&lt;1.5),1.38,IF(AND(G55&gt;=0.251,G55&lt;0.422,B55&lt;3.25,F55&lt;1.5),1.55,IF(AND(G55&gt;=0.385,G55&lt;0.633,B55&gt;=3.25,F55&lt;1.5),1.367,IF(AND(B55&lt;3.35,G55&gt;=0.633,B55&gt;=3.25,F55&lt;1.5),1.7,IF(AND(A55&lt;5.85,G55&lt;0.082,G55&lt;0.125,F55&gt;=1.5),4.5,IF(AND(F55&gt;=2.5,D55&lt;1.6,G55&gt;=0.125,F55&gt;=1.5),5.05,IF(AND(H55&gt;=16.774,D55&gt;=1.6,G55&gt;=0.125,F55&gt;=1.5),6.4,IF(AND(D55&gt;=0.5,G55&lt;0.385,G55&lt;0.633,B55&gt;=3.25,F55&lt;1.5),1.6,IF(AND(B55&lt;3.6,B55&gt;=3.35,G55&gt;=0.633,B55&gt;=3.25,F55&lt;1.5),1.55,IF(AND(B55&gt;=3.6,B55&gt;=3.35,G55&gt;=0.633,B55&gt;=3.25,F55&lt;1.5),1.6,IF(AND(D55&lt;1.65,A55&gt;=5.85,G55&lt;0.082,G55&lt;0.125,F55&gt;=1.5),4.7,IF(AND(A55&lt;5.3,F55&lt;2.5,D55&lt;1.6,G55&gt;=0.125,F55&gt;=1.5),3.15,IF(AND(B55&gt;=3.2,H55&lt;16.774,D55&gt;=1.6,G55&gt;=0.125,F55&gt;=1.5),5.675,IF(AND(H55&lt;11.767,D55&lt;0.5,G55&lt;0.385,G55&lt;0.633,B55&gt;=3.25,F55&lt;1.5),1.5,IF(AND(H55&gt;=11.767,D55&lt;0.5,G55&lt;0.385,G55&lt;0.633,B55&gt;=3.25,F55&lt;1.5),1.367,IF(AND(H55&lt;8.367,D55&gt;=1.65,A55&gt;=5.85,G55&lt;0.082,G55&lt;0.125,F55&gt;=1.5),5.7,IF(AND(H55&gt;=8.367,D55&gt;=1.65,A55&gt;=5.85,G55&lt;0.082,G55&lt;0.125,F55&gt;=1.5),5.575,IF(AND(A55&gt;=7.1,B55&lt;3.2,H55&lt;16.774,D55&gt;=1.6,G55&gt;=0.125,F55&gt;=1.5),6.3,IF(AND(H55&gt;=15.395,B55&lt;2.85,A55&gt;=5.3,F55&lt;2.5,D55&lt;1.6,G55&gt;=0.125,F55&gt;=1.5),4.8,IF(AND(H55&lt;8.486,B55&gt;=2.85,A55&gt;=5.3,F55&lt;2.5,D55&lt;1.6,G55&gt;=0.125,F55&gt;=1.5),3.85,IF(AND(D55&gt;=2.1,A55&lt;7.1,B55&lt;3.2,H55&lt;16.774,D55&gt;=1.6,G55&gt;=0.125,F55&gt;=1.5),5.5,IF(AND(B55&gt;=2.75,H55&lt;15.395,B55&lt;2.85,A55&gt;=5.3,F55&lt;2.5,D55&lt;1.6,G55&gt;=0.125,F55&gt;=1.5),4.489,IF(AND(H55&gt;=15.168,H55&gt;=8.486,B55&gt;=2.85,A55&gt;=5.3,F55&lt;2.5,D55&lt;1.6,G55&gt;=0.125,F55&gt;=1.5),4.7,IF(AND(G55&gt;=0.519,D55&lt;2.1,A55&lt;7.1,B55&lt;3.2,H55&lt;16.774,D55&gt;=1.6,G55&gt;=0.125,F55&gt;=1.5),4.925,IF(AND(G55&gt;=0.897,B55&lt;2.75,H55&lt;15.395,B55&lt;2.85,A55&gt;=5.3,F55&lt;2.5,D55&lt;1.6,G55&gt;=0.125,F55&gt;=1.5),4.567,IF(AND(A55&lt;5.65,H55&lt;15.168,H55&gt;=8.486,B55&gt;=2.85,A55&gt;=5.3,F55&lt;2.5,D55&lt;1.6,G55&gt;=0.125,F55&gt;=1.5),4.5,IF(AND(G55&lt;0.23,G55&lt;0.519,D55&lt;2.1,A55&lt;7.1,B55&lt;3.2,H55&lt;16.774,D55&gt;=1.6,G55&gt;=0.125,F55&gt;=1.5),5,IF(AND(A55&lt;5.9,G55&lt;0.897,B55&lt;2.75,H55&lt;15.395,B55&lt;2.85,A55&gt;=5.3,F55&lt;2.5,D55&lt;1.6,G55&gt;=0.125,F55&gt;=1.5),4.1,IF(AND(A55&gt;=5.9,G55&lt;0.897,B55&lt;2.75,H55&lt;15.395,B55&lt;2.85,A55&gt;=5.3,F55&lt;2.5,D55&lt;1.6,G55&gt;=0.125,F55&gt;=1.5),4.5,IF(AND(A55&lt;6.05,A55&gt;=5.65,H55&lt;15.168,H55&gt;=8.486,B55&gt;=2.85,A55&gt;=5.3,F55&lt;2.5,D55&lt;1.6,G55&gt;=0.125,F55&gt;=1.5),4.2,IF(AND(A55&gt;=6.05,A55&gt;=5.65,H55&lt;15.168,H55&gt;=8.486,B55&gt;=2.85,A55&gt;=5.3,F55&lt;2.5,D55&lt;1.6,G55&gt;=0.125,F55&gt;=1.5),4.35,IF(AND(D55&lt;1.95,G55&gt;=0.23,G55&lt;0.519,D55&lt;2.1,A55&lt;7.1,B55&lt;3.2,H55&lt;16.774,D55&gt;=1.6,G55&gt;=0.125,F55&gt;=1.5),5.3,IF(AND(D55&gt;=1.95,G55&gt;=0.23,G55&lt;0.519,D55&lt;2.1,A55&lt;7.1,B55&lt;3.2,H55&lt;16.774,D55&gt;=1.6,G55&gt;=0.125,F55&gt;=1.5),5.2,"shouldnthappen")))))))))))))))))))))))))))))))))))</f>
        <v>4.35</v>
      </c>
      <c r="R55" s="1" t="n">
        <f aca="false">IF(AND(G55&gt;=0.901,F55&lt;1.5),1.9,IF(AND(H55&lt;5.523,D55&lt;0.35,G55&lt;0.901,F55&lt;1.5),1,IF(AND(B55&lt;3.6,D55&gt;=0.35,G55&lt;0.901,F55&lt;1.5),1.575,IF(AND(B55&gt;=3.6,D55&gt;=0.35,G55&lt;0.901,F55&lt;1.5),1.5,IF(AND(G55&gt;=0.837,D55&lt;1.15,D55&lt;1.45,F55&gt;=1.5),3,IF(AND(G55&gt;=0.66,D55&gt;=1.15,D55&lt;1.45,F55&gt;=1.5),4,IF(AND(F55&gt;=2.5,D55&lt;1.55,D55&gt;=1.45,F55&gt;=1.5),5.025,IF(AND(F55&lt;2.5,D55&gt;=1.55,D55&gt;=1.45,F55&gt;=1.5),4.933,IF(AND(B55&lt;2.45,G55&lt;0.837,D55&lt;1.15,D55&lt;1.45,F55&gt;=1.5),3.3,IF(AND(B55&gt;=2.45,G55&lt;0.837,D55&lt;1.15,D55&lt;1.45,F55&gt;=1.5),3.86,IF(AND(B55&gt;=3.05,F55&lt;2.5,D55&lt;1.55,D55&gt;=1.45,F55&gt;=1.5),4.8,IF(AND(D55&gt;=2.45,F55&gt;=2.5,D55&gt;=1.55,D55&gt;=1.45,F55&gt;=1.5),5.875,IF(AND(H55&lt;13.187,G55&lt;0.217,H55&gt;=5.523,D55&lt;0.35,G55&lt;0.901,F55&lt;1.5),1.4,IF(AND(H55&gt;=13.187,G55&lt;0.217,H55&gt;=5.523,D55&lt;0.35,G55&lt;0.901,F55&lt;1.5),1.5,IF(AND(G55&lt;0.33,G55&gt;=0.217,H55&gt;=5.523,D55&lt;0.35,G55&lt;0.901,F55&lt;1.5),1.28,IF(AND(A55&lt;6.05,D55&lt;1.35,G55&lt;0.66,D55&gt;=1.15,D55&lt;1.45,F55&gt;=1.5),4.175,IF(AND(A55&gt;=6.05,D55&lt;1.35,G55&lt;0.66,D55&gt;=1.15,D55&lt;1.45,F55&gt;=1.5),4.3,IF(AND(A55&lt;5.65,D55&gt;=1.35,G55&lt;0.66,D55&gt;=1.15,D55&lt;1.45,F55&gt;=1.5),3.9,IF(AND(A55&gt;=5.65,D55&gt;=1.35,G55&lt;0.66,D55&gt;=1.15,D55&lt;1.45,F55&gt;=1.5),4.52,IF(AND(A55&lt;6.25,B55&lt;3.05,F55&lt;2.5,D55&lt;1.55,D55&gt;=1.45,F55&gt;=1.5),4.5,IF(AND(A55&gt;=6.25,B55&lt;3.05,F55&lt;2.5,D55&lt;1.55,D55&gt;=1.45,F55&gt;=1.5),4.675,IF(AND(A55&gt;=7.25,D55&lt;2.45,F55&gt;=2.5,D55&gt;=1.55,D55&gt;=1.45,F55&gt;=1.5),6.433,IF(AND(D55&gt;=0.25,G55&gt;=0.33,G55&gt;=0.217,H55&gt;=5.523,D55&lt;0.35,G55&lt;0.901,F55&lt;1.5),1.4,IF(AND(A55&lt;6.15,A55&lt;7.25,D55&lt;2.45,F55&gt;=2.5,D55&gt;=1.55,D55&gt;=1.45,F55&gt;=1.5),5.025,IF(AND(H55&lt;6.439,D55&lt;0.25,G55&gt;=0.33,G55&gt;=0.217,H55&gt;=5.523,D55&lt;0.35,G55&lt;0.901,F55&lt;1.5),1.5,IF(AND(H55&gt;=6.439,D55&lt;0.25,G55&gt;=0.33,G55&gt;=0.217,H55&gt;=5.523,D55&lt;0.35,G55&lt;0.901,F55&lt;1.5),1.38,IF(AND(H55&gt;=13.711,A55&gt;=6.15,A55&lt;7.25,D55&lt;2.45,F55&gt;=2.5,D55&gt;=1.55,D55&gt;=1.45,F55&gt;=1.5),5.68,IF(AND(B55&gt;=3.3,H55&lt;13.711,A55&gt;=6.15,A55&lt;7.25,D55&lt;2.45,F55&gt;=2.5,D55&gt;=1.55,D55&gt;=1.45,F55&gt;=1.5),5.6,IF(AND(G55&lt;0.093,B55&lt;3.3,H55&lt;13.711,A55&gt;=6.15,A55&lt;7.25,D55&lt;2.45,F55&gt;=2.5,D55&gt;=1.55,D55&gt;=1.45,F55&gt;=1.5),5.56,IF(AND(D55&lt;1.95,G55&gt;=0.093,B55&lt;3.3,H55&lt;13.711,A55&gt;=6.15,A55&lt;7.25,D55&lt;2.45,F55&gt;=2.5,D55&gt;=1.55,D55&gt;=1.45,F55&gt;=1.5),5.3,IF(AND(B55&lt;3.15,D55&gt;=1.95,G55&gt;=0.093,B55&lt;3.3,H55&lt;13.711,A55&gt;=6.15,A55&lt;7.25,D55&lt;2.45,F55&gt;=2.5,D55&gt;=1.55,D55&gt;=1.45,F55&gt;=1.5),5.1,IF(AND(B55&gt;=3.15,D55&gt;=1.95,G55&gt;=0.093,B55&lt;3.3,H55&lt;13.711,A55&gt;=6.15,A55&lt;7.25,D55&lt;2.45,F55&gt;=2.5,D55&gt;=1.55,D55&gt;=1.45,F55&gt;=1.5),5.15,"shouldnthappen"))))))))))))))))))))))))))))))))</f>
        <v>4.8</v>
      </c>
      <c r="S55" s="1" t="n">
        <f aca="false">IF(AND(G55&gt;=0.859,D55&gt;=0.35,F55&lt;1.5),1.9,IF(AND(D55&lt;1.75,F55&gt;=2.5,F55&gt;=1.5),4.867,IF(AND(H55&lt;8.42,A55&lt;5.05,D55&lt;0.35,F55&lt;1.5),1.42,IF(AND(H55&gt;=14.877,A55&gt;=5.05,D55&lt;0.35,F55&lt;1.5),1.3,IF(AND(B55&lt;3.35,G55&lt;0.859,D55&gt;=0.35,F55&lt;1.5),1.7,IF(AND(B55&gt;=3.35,G55&lt;0.859,D55&gt;=0.35,F55&lt;1.5),1.5,IF(AND(A55&gt;=6.05,B55&lt;2.75,F55&lt;2.5,F55&gt;=1.5),4.733,IF(AND(G55&gt;=0.68,B55&gt;=2.75,F55&lt;2.5,F55&gt;=1.5),4.025,IF(AND(H55&gt;=16.284,D55&gt;=1.75,F55&gt;=2.5,F55&gt;=1.5),6.6,IF(AND(A55&lt;4.35,H55&gt;=8.42,A55&lt;5.05,D55&lt;0.35,F55&lt;1.5),1.1,IF(AND(G55&gt;=0.948,H55&lt;14.877,A55&gt;=5.05,D55&lt;0.35,F55&lt;1.5),1.7,IF(AND(A55&lt;5.3,A55&lt;6.05,B55&lt;2.75,F55&lt;2.5,F55&gt;=1.5),3,IF(AND(H55&gt;=15.168,G55&lt;0.68,B55&gt;=2.75,F55&lt;2.5,F55&gt;=1.5),4.75,IF(AND(H55&gt;=14.005,A55&gt;=4.35,H55&gt;=8.42,A55&lt;5.05,D55&lt;0.35,F55&lt;1.5),1.375,IF(AND(A55&gt;=5.55,G55&lt;0.948,H55&lt;14.877,A55&gt;=5.05,D55&lt;0.35,F55&lt;1.5),1.7,IF(AND(H55&lt;12.363,A55&gt;=5.3,A55&lt;6.05,B55&lt;2.75,F55&lt;2.5,F55&gt;=1.5),3.825,IF(AND(H55&gt;=12.363,A55&gt;=5.3,A55&lt;6.05,B55&lt;2.75,F55&lt;2.5,F55&gt;=1.5),4.033,IF(AND(H55&gt;=14.508,H55&lt;15.168,G55&lt;0.68,B55&gt;=2.75,F55&lt;2.5,F55&gt;=1.5),4.2,IF(AND(D55&gt;=2.35,D55&gt;=2.2,H55&lt;16.284,D55&gt;=1.75,F55&gt;=2.5,F55&gt;=1.5),5.267,IF(AND(G55&lt;0.231,H55&lt;14.005,A55&gt;=4.35,H55&gt;=8.42,A55&lt;5.05,D55&lt;0.35,F55&lt;1.5),1.4,IF(AND(H55&gt;=14.494,A55&lt;5.55,G55&lt;0.948,H55&lt;14.877,A55&gt;=5.05,D55&lt;0.35,F55&lt;1.5),1.6,IF(AND(A55&lt;6.1,H55&lt;14.508,H55&lt;15.168,G55&lt;0.68,B55&gt;=2.75,F55&lt;2.5,F55&gt;=1.5),4.5,IF(AND(A55&lt;6.1,H55&lt;11.8,D55&lt;2.2,H55&lt;16.284,D55&gt;=1.75,F55&gt;=2.5,F55&gt;=1.5),4.95,IF(AND(A55&gt;=6.1,H55&lt;11.8,D55&lt;2.2,H55&lt;16.284,D55&gt;=1.75,F55&gt;=2.5,F55&gt;=1.5),5.333,IF(AND(B55&lt;2.75,H55&gt;=11.8,D55&lt;2.2,H55&lt;16.284,D55&gt;=1.75,F55&gt;=2.5,F55&gt;=1.5),5.1,IF(AND(B55&gt;=3.15,D55&lt;2.35,D55&gt;=2.2,H55&lt;16.284,D55&gt;=1.75,F55&gt;=2.5,F55&gt;=1.5),5.5,IF(AND(B55&gt;=3.35,G55&gt;=0.231,H55&lt;14.005,A55&gt;=4.35,H55&gt;=8.42,A55&lt;5.05,D55&lt;0.35,F55&lt;1.5),1.3,IF(AND(H55&lt;13.869,H55&lt;14.494,A55&lt;5.55,G55&lt;0.948,H55&lt;14.877,A55&gt;=5.05,D55&lt;0.35,F55&lt;1.5),1.5,IF(AND(H55&gt;=13.869,H55&lt;14.494,A55&lt;5.55,G55&lt;0.948,H55&lt;14.877,A55&gt;=5.05,D55&lt;0.35,F55&lt;1.5),1.4,IF(AND(G55&lt;0.636,A55&gt;=6.1,H55&lt;14.508,H55&lt;15.168,G55&lt;0.68,B55&gt;=2.75,F55&lt;2.5,F55&gt;=1.5),4.68,IF(AND(G55&gt;=0.636,A55&gt;=6.1,H55&lt;14.508,H55&lt;15.168,G55&lt;0.68,B55&gt;=2.75,F55&lt;2.5,F55&gt;=1.5),4.4,IF(AND(B55&lt;2.85,B55&gt;=2.75,H55&gt;=11.8,D55&lt;2.2,H55&lt;16.284,D55&gt;=1.75,F55&gt;=2.5,F55&gt;=1.5),6.7,IF(AND(H55&lt;10.626,B55&lt;3.15,D55&lt;2.35,D55&gt;=2.2,H55&lt;16.284,D55&gt;=1.75,F55&gt;=2.5,F55&gt;=1.5),5.1,IF(AND(H55&gt;=10.626,B55&lt;3.15,D55&lt;2.35,D55&gt;=2.2,H55&lt;16.284,D55&gt;=1.75,F55&gt;=2.5,F55&gt;=1.5),5.2,IF(AND(G55&lt;0.378,B55&lt;3.35,G55&gt;=0.231,H55&lt;14.005,A55&gt;=4.35,H55&gt;=8.42,A55&lt;5.05,D55&lt;0.35,F55&lt;1.5),1.2,IF(AND(G55&gt;=0.378,B55&lt;3.35,G55&gt;=0.231,H55&lt;14.005,A55&gt;=4.35,H55&gt;=8.42,A55&lt;5.05,D55&lt;0.35,F55&lt;1.5),1.3,IF(AND(A55&lt;6.2,B55&gt;=2.85,B55&gt;=2.75,H55&gt;=11.8,D55&lt;2.2,H55&lt;16.284,D55&gt;=1.75,F55&gt;=2.5,F55&gt;=1.5),4.9,IF(AND(G55&lt;0.388,A55&gt;=6.2,B55&gt;=2.85,B55&gt;=2.75,H55&gt;=11.8,D55&lt;2.2,H55&lt;16.284,D55&gt;=1.75,F55&gt;=2.5,F55&gt;=1.5),5.52,IF(AND(G55&gt;=0.388,A55&gt;=6.2,B55&gt;=2.85,B55&gt;=2.75,H55&gt;=11.8,D55&lt;2.2,H55&lt;16.284,D55&gt;=1.75,F55&gt;=2.5,F55&gt;=1.5),5.7,"shouldnthappen")))))))))))))))))))))))))))))))))))))))</f>
        <v>4.025</v>
      </c>
      <c r="T55" s="1" t="n">
        <f aca="false">IF(AND(D55&gt;=0.8,A55&lt;5.45),3.7,IF(AND(D55&gt;=0.35,D55&lt;0.8,A55&lt;5.45),1.56,IF(AND(G55&lt;0.164,F55&lt;2.5,A55&gt;=5.45),1.6,IF(AND(H55&gt;=16.718,F55&gt;=2.5,A55&gt;=5.45),6.4,IF(AND(G55&gt;=0.719,H55&lt;16.718,F55&gt;=2.5,A55&gt;=5.45),5.05,IF(AND(A55&lt;4.35,A55&lt;5.05,D55&lt;0.35,D55&lt;0.8,A55&lt;5.45),1.1,IF(AND(H55&gt;=14.494,A55&gt;=5.05,D55&lt;0.35,D55&lt;0.8,A55&lt;5.45),1.6,IF(AND(G55&lt;0.338,D55&lt;1.25,G55&gt;=0.164,F55&lt;2.5,A55&gt;=5.45),4.1,IF(AND(H55&lt;8.397,D55&gt;=1.25,G55&gt;=0.164,F55&lt;2.5,A55&gt;=5.45),4,IF(AND(H55&lt;11.031,H55&lt;14.494,A55&gt;=5.05,D55&lt;0.35,D55&lt;0.8,A55&lt;5.45),1.5,IF(AND(H55&gt;=11.031,H55&lt;14.494,A55&gt;=5.05,D55&lt;0.35,D55&lt;0.8,A55&lt;5.45),1.44,IF(AND(B55&lt;2.65,H55&gt;=8.397,D55&gt;=1.25,G55&gt;=0.164,F55&lt;2.5,A55&gt;=5.45),4.767,IF(AND(H55&lt;7.388,G55&lt;0.487,G55&lt;0.719,H55&lt;16.718,F55&gt;=2.5,A55&gt;=5.45),5.067,IF(AND(G55&lt;0.533,G55&gt;=0.487,G55&lt;0.719,H55&lt;16.718,F55&gt;=2.5,A55&gt;=5.45),5.8,IF(AND(G55&gt;=0.533,G55&gt;=0.487,G55&lt;0.719,H55&lt;16.718,F55&gt;=2.5,A55&gt;=5.45),5.86,IF(AND(B55&lt;3.25,A55&gt;=4.95,A55&gt;=4.35,A55&lt;5.05,D55&lt;0.35,D55&lt;0.8,A55&lt;5.45),1.2,IF(AND(A55&lt;5.6,H55&lt;11.218,G55&gt;=0.338,D55&lt;1.25,G55&gt;=0.164,F55&lt;2.5,A55&gt;=5.45),3.7,IF(AND(A55&gt;=5.6,H55&lt;11.218,G55&gt;=0.338,D55&lt;1.25,G55&gt;=0.164,F55&lt;2.5,A55&gt;=5.45),3.5,IF(AND(H55&lt;12.668,H55&gt;=11.218,G55&gt;=0.338,D55&lt;1.25,G55&gt;=0.164,F55&lt;2.5,A55&gt;=5.45),3.9,IF(AND(H55&gt;=12.668,H55&gt;=11.218,G55&gt;=0.338,D55&lt;1.25,G55&gt;=0.164,F55&lt;2.5,A55&gt;=5.45),4,IF(AND(H55&gt;=15.705,B55&gt;=2.65,H55&gt;=8.397,D55&gt;=1.25,G55&gt;=0.164,F55&lt;2.5,A55&gt;=5.45),4.8,IF(AND(B55&lt;2.75,H55&gt;=7.388,G55&lt;0.487,G55&lt;0.719,H55&lt;16.718,F55&gt;=2.5,A55&gt;=5.45),5.26,IF(AND(B55&lt;2.95,A55&lt;4.5,A55&lt;4.95,A55&gt;=4.35,A55&lt;5.05,D55&lt;0.35,D55&lt;0.8,A55&lt;5.45),1.4,IF(AND(B55&gt;=2.95,A55&lt;4.5,A55&lt;4.95,A55&gt;=4.35,A55&lt;5.05,D55&lt;0.35,D55&lt;0.8,A55&lt;5.45),1.3,IF(AND(H55&gt;=13.924,A55&gt;=4.5,A55&lt;4.95,A55&gt;=4.35,A55&lt;5.05,D55&lt;0.35,D55&lt;0.8,A55&lt;5.45),1.5,IF(AND(G55&lt;0.252,B55&gt;=3.25,A55&gt;=4.95,A55&gt;=4.35,A55&lt;5.05,D55&lt;0.35,D55&lt;0.8,A55&lt;5.45),1.4,IF(AND(G55&gt;=0.252,B55&gt;=3.25,A55&gt;=4.95,A55&gt;=4.35,A55&lt;5.05,D55&lt;0.35,D55&lt;0.8,A55&lt;5.45),1.32,IF(AND(G55&gt;=0.473,H55&lt;15.705,B55&gt;=2.65,H55&gt;=8.397,D55&gt;=1.25,G55&gt;=0.164,F55&lt;2.5,A55&gt;=5.45),4.7,IF(AND(B55&gt;=3.15,B55&gt;=2.75,H55&gt;=7.388,G55&lt;0.487,G55&lt;0.719,H55&lt;16.718,F55&gt;=2.5,A55&gt;=5.45),5.7,IF(AND(B55&lt;3.15,H55&lt;13.924,A55&gt;=4.5,A55&lt;4.95,A55&gt;=4.35,A55&lt;5.05,D55&lt;0.35,D55&lt;0.8,A55&lt;5.45),1.433,IF(AND(B55&gt;=3.15,H55&lt;13.924,A55&gt;=4.5,A55&lt;4.95,A55&gt;=4.35,A55&lt;5.05,D55&lt;0.35,D55&lt;0.8,A55&lt;5.45),1.4,IF(AND(H55&gt;=14.81,G55&lt;0.473,H55&lt;15.705,B55&gt;=2.65,H55&gt;=8.397,D55&gt;=1.25,G55&gt;=0.164,F55&lt;2.5,A55&gt;=5.45),4.2,IF(AND(A55&lt;6.65,B55&lt;3.15,B55&gt;=2.75,H55&gt;=7.388,G55&lt;0.487,G55&lt;0.719,H55&lt;16.718,F55&gt;=2.5,A55&gt;=5.45),5.6,IF(AND(A55&gt;=6.65,B55&lt;3.15,B55&gt;=2.75,H55&gt;=7.388,G55&lt;0.487,G55&lt;0.719,H55&lt;16.718,F55&gt;=2.5,A55&gt;=5.45),5.4,IF(AND(A55&lt;6.15,H55&lt;14.81,G55&lt;0.473,H55&lt;15.705,B55&gt;=2.65,H55&gt;=8.397,D55&gt;=1.25,G55&gt;=0.164,F55&lt;2.5,A55&gt;=5.45),4.5,IF(AND(A55&gt;=6.15,H55&lt;14.81,G55&lt;0.473,H55&lt;15.705,B55&gt;=2.65,H55&gt;=8.397,D55&gt;=1.25,G55&gt;=0.164,F55&lt;2.5,A55&gt;=5.45),4.4,"shouldnthappen"))))))))))))))))))))))))))))))))))))</f>
        <v>4.7</v>
      </c>
      <c r="U55" s="1" t="n">
        <f aca="false">IF(AND(G55&gt;=0.934,F55&lt;1.5),1.7,IF(AND(D55&lt;0.15,D55&lt;0.25,G55&lt;0.934,F55&lt;1.5),1.38,IF(AND(H55&gt;=14.379,D55&gt;=0.25,G55&lt;0.934,F55&lt;1.5),1.7,IF(AND(A55&lt;5.3,D55&lt;1.35,F55&lt;2.5,F55&gt;=1.5),3.15,IF(AND(H55&lt;7.148,D55&gt;=1.35,F55&lt;2.5,F55&gt;=1.5),3.9,IF(AND(G55&lt;0.352,A55&lt;6.15,F55&gt;=2.5,F55&gt;=1.5),4.5,IF(AND(G55&gt;=0.352,A55&lt;6.15,F55&gt;=2.5,F55&gt;=1.5),4.92,IF(AND(B55&lt;2.85,A55&gt;=6.15,F55&gt;=2.5,F55&gt;=1.5),6.2,IF(AND(D55&gt;=0.45,H55&lt;14.379,D55&gt;=0.25,G55&lt;0.934,F55&lt;1.5),1.65,IF(AND(G55&gt;=0.857,A55&gt;=5.3,D55&lt;1.35,F55&lt;2.5,F55&gt;=1.5),4.3,IF(AND(A55&gt;=7.25,B55&gt;=2.85,A55&gt;=6.15,F55&gt;=2.5,F55&gt;=1.5),6.425,IF(AND(H55&lt;9.499,A55&lt;5.05,D55&gt;=0.15,D55&lt;0.25,G55&lt;0.934,F55&lt;1.5),1.4,IF(AND(A55&gt;=5.45,A55&gt;=5.05,D55&gt;=0.15,D55&lt;0.25,G55&lt;0.934,F55&lt;1.5),1.3,IF(AND(B55&gt;=4.15,D55&lt;0.45,H55&lt;14.379,D55&gt;=0.25,G55&lt;0.934,F55&lt;1.5),1.5,IF(AND(A55&gt;=5.75,G55&lt;0.857,A55&gt;=5.3,D55&lt;1.35,F55&lt;2.5,F55&gt;=1.5),4.02,IF(AND(A55&lt;6.65,G55&lt;0.333,H55&gt;=7.148,D55&gt;=1.35,F55&lt;2.5,F55&gt;=1.5),4.475,IF(AND(A55&gt;=6.65,G55&lt;0.333,H55&gt;=7.148,D55&gt;=1.35,F55&lt;2.5,F55&gt;=1.5),4.8,IF(AND(D55&gt;=1.45,G55&gt;=0.333,H55&gt;=7.148,D55&gt;=1.35,F55&lt;2.5,F55&gt;=1.5),4.85,IF(AND(G55&gt;=0.861,A55&lt;7.25,B55&gt;=2.85,A55&gt;=6.15,F55&gt;=2.5,F55&gt;=1.5),5.2,IF(AND(G55&lt;0.571,H55&gt;=9.499,A55&lt;5.05,D55&gt;=0.15,D55&lt;0.25,G55&lt;0.934,F55&lt;1.5),1.2,IF(AND(G55&gt;=0.571,H55&gt;=9.499,A55&lt;5.05,D55&gt;=0.15,D55&lt;0.25,G55&lt;0.934,F55&lt;1.5),1.3,IF(AND(H55&lt;9.283,A55&lt;5.45,A55&gt;=5.05,D55&gt;=0.15,D55&lt;0.25,G55&lt;0.934,F55&lt;1.5),1.5,IF(AND(H55&gt;=9.283,A55&lt;5.45,A55&gt;=5.05,D55&gt;=0.15,D55&lt;0.25,G55&lt;0.934,F55&lt;1.5),1.425,IF(AND(A55&lt;4.9,B55&lt;4.15,D55&lt;0.45,H55&lt;14.379,D55&gt;=0.25,G55&lt;0.934,F55&lt;1.5),1.4,IF(AND(A55&gt;=4.9,B55&lt;4.15,D55&lt;0.45,H55&lt;14.379,D55&gt;=0.25,G55&lt;0.934,F55&lt;1.5),1.325,IF(AND(G55&lt;0.572,A55&lt;5.75,G55&lt;0.857,A55&gt;=5.3,D55&lt;1.35,F55&lt;2.5,F55&gt;=1.5),3.65,IF(AND(G55&gt;=0.572,A55&lt;5.75,G55&lt;0.857,A55&gt;=5.3,D55&lt;1.35,F55&lt;2.5,F55&gt;=1.5),3.9,IF(AND(A55&lt;6.75,D55&lt;1.45,G55&gt;=0.333,H55&gt;=7.148,D55&gt;=1.35,F55&lt;2.5,F55&gt;=1.5),4.4,IF(AND(A55&gt;=6.75,D55&lt;1.45,G55&gt;=0.333,H55&gt;=7.148,D55&gt;=1.35,F55&lt;2.5,F55&gt;=1.5),4.78,IF(AND(A55&lt;6.6,B55&lt;3.25,G55&lt;0.861,A55&lt;7.25,B55&gt;=2.85,A55&gt;=6.15,F55&gt;=2.5,F55&gt;=1.5),5.333,IF(AND(H55&lt;11.461,B55&gt;=3.25,G55&lt;0.861,A55&lt;7.25,B55&gt;=2.85,A55&gt;=6.15,F55&gt;=2.5,F55&gt;=1.5),6.025,IF(AND(H55&gt;=11.461,B55&gt;=3.25,G55&lt;0.861,A55&lt;7.25,B55&gt;=2.85,A55&gt;=6.15,F55&gt;=2.5,F55&gt;=1.5),5.667,IF(AND(H55&gt;=14.564,A55&gt;=6.6,B55&lt;3.25,G55&lt;0.861,A55&lt;7.25,B55&gt;=2.85,A55&gt;=6.15,F55&gt;=2.5,F55&gt;=1.5),5.4,IF(AND(D55&gt;=2.35,H55&lt;14.564,A55&gt;=6.6,B55&lt;3.25,G55&lt;0.861,A55&lt;7.25,B55&gt;=2.85,A55&gt;=6.15,F55&gt;=2.5,F55&gt;=1.5),5.6,IF(AND(A55&lt;6.85,D55&lt;2.35,H55&lt;14.564,A55&gt;=6.6,B55&lt;3.25,G55&lt;0.861,A55&lt;7.25,B55&gt;=2.85,A55&gt;=6.15,F55&gt;=2.5,F55&gt;=1.5),5.9,IF(AND(A55&gt;=6.85,D55&lt;2.35,H55&lt;14.564,A55&gt;=6.6,B55&lt;3.25,G55&lt;0.861,A55&lt;7.25,B55&gt;=2.85,A55&gt;=6.15,F55&gt;=2.5,F55&gt;=1.5),5.78,"shouldnthappen"))))))))))))))))))))))))))))))))))))</f>
        <v>4.85</v>
      </c>
      <c r="V55" s="1" t="n">
        <f aca="false">IF(AND(H55&lt;5.748,A55&lt;5.05,D55&lt;0.75),1,IF(AND(B55&lt;3.15,H55&gt;=5.748,A55&lt;5.05,D55&lt;0.75),1.475,IF(AND(G55&gt;=0.801,D55&lt;0.25,A55&gt;=5.05,D55&lt;0.75),1.7,IF(AND(D55&gt;=0.45,D55&gt;=0.25,A55&gt;=5.05,D55&lt;0.75),1.7,IF(AND(B55&lt;2.35,F55&lt;2.5,B55&lt;2.75,D55&gt;=0.75),4.16,IF(AND(D55&lt;1.75,F55&gt;=2.5,B55&lt;2.75,D55&gt;=0.75),4.875,IF(AND(D55&gt;=1.75,F55&gt;=2.5,B55&lt;2.75,D55&gt;=0.75),5.333,IF(AND(H55&gt;=16.284,D55&gt;=1.55,B55&gt;=2.75,D55&gt;=0.75),6.6,IF(AND(H55&gt;=14.144,B55&gt;=3.15,H55&gt;=5.748,A55&lt;5.05,D55&lt;0.75),1.3,IF(AND(A55&lt;5.45,G55&lt;0.801,D55&lt;0.25,A55&gt;=5.05,D55&lt;0.75),1.5,IF(AND(A55&gt;=5.45,G55&lt;0.801,D55&lt;0.25,A55&gt;=5.05,D55&lt;0.75),1.34,IF(AND(B55&lt;3.75,D55&lt;0.45,D55&gt;=0.25,A55&gt;=5.05,D55&lt;0.75),1.467,IF(AND(B55&gt;=3.75,D55&lt;0.45,D55&gt;=0.25,A55&gt;=5.05,D55&lt;0.75),1.767,IF(AND(G55&gt;=0.896,B55&gt;=2.35,F55&lt;2.5,B55&lt;2.75,D55&gt;=0.75),4.9,IF(AND(H55&lt;15.504,D55&lt;1.35,D55&lt;1.55,B55&gt;=2.75,D55&gt;=0.75),4.2,IF(AND(H55&gt;=15.504,D55&lt;1.35,D55&lt;1.55,B55&gt;=2.75,D55&gt;=0.75),4.6,IF(AND(H55&lt;9.767,D55&gt;=1.35,D55&lt;1.55,B55&gt;=2.75,D55&gt;=0.75),5.1,IF(AND(A55&lt;4.5,H55&lt;14.144,B55&gt;=3.15,H55&gt;=5.748,A55&lt;5.05,D55&lt;0.75),1.3,IF(AND(A55&gt;=4.5,H55&lt;14.144,B55&gt;=3.15,H55&gt;=5.748,A55&lt;5.05,D55&lt;0.75),1.4,IF(AND(D55&gt;=1.15,G55&lt;0.896,B55&gt;=2.35,F55&lt;2.5,B55&lt;2.75,D55&gt;=0.75),4.04,IF(AND(B55&lt;2.9,H55&gt;=9.767,D55&gt;=1.35,D55&lt;1.55,B55&gt;=2.75,D55&gt;=0.75),4.8,IF(AND(D55&lt;1.7,A55&gt;=7.05,H55&lt;16.284,D55&gt;=1.55,B55&gt;=2.75,D55&gt;=0.75),5.8,IF(AND(D55&gt;=1.7,A55&gt;=7.05,H55&lt;16.284,D55&gt;=1.55,B55&gt;=2.75,D55&gt;=0.75),6.3,IF(AND(B55&lt;2.45,D55&lt;1.15,G55&lt;0.896,B55&gt;=2.35,F55&lt;2.5,B55&lt;2.75,D55&gt;=0.75),3.767,IF(AND(B55&gt;=2.45,D55&lt;1.15,G55&lt;0.896,B55&gt;=2.35,F55&lt;2.5,B55&lt;2.75,D55&gt;=0.75),3.167,IF(AND(B55&gt;=3.15,B55&gt;=2.9,H55&gt;=9.767,D55&gt;=1.35,D55&lt;1.55,B55&gt;=2.75,D55&gt;=0.75),4.7,IF(AND(D55&lt;1.9,D55&lt;2.05,A55&lt;7.05,H55&lt;16.284,D55&gt;=1.55,B55&gt;=2.75,D55&gt;=0.75),4.82,IF(AND(D55&gt;=1.9,D55&lt;2.05,A55&lt;7.05,H55&lt;16.284,D55&gt;=1.55,B55&gt;=2.75,D55&gt;=0.75),5.067,IF(AND(H55&lt;12.721,B55&lt;3.15,B55&gt;=2.9,H55&gt;=9.767,D55&gt;=1.35,D55&lt;1.55,B55&gt;=2.75,D55&gt;=0.75),4.5,IF(AND(H55&gt;=12.721,B55&lt;3.15,B55&gt;=2.9,H55&gt;=9.767,D55&gt;=1.35,D55&lt;1.55,B55&gt;=2.75,D55&gt;=0.75),4.433,IF(AND(H55&lt;9.525,G55&lt;0.364,D55&gt;=2.05,A55&lt;7.05,H55&lt;16.284,D55&gt;=1.55,B55&gt;=2.75,D55&gt;=0.75),5.1,IF(AND(A55&lt;6.25,G55&gt;=0.364,D55&gt;=2.05,A55&lt;7.05,H55&lt;16.284,D55&gt;=1.55,B55&gt;=2.75,D55&gt;=0.75),5.4,IF(AND(H55&lt;10.898,H55&gt;=9.525,G55&lt;0.364,D55&gt;=2.05,A55&lt;7.05,H55&lt;16.284,D55&gt;=1.55,B55&gt;=2.75,D55&gt;=0.75),5.6,IF(AND(H55&lt;8.711,A55&gt;=6.25,G55&gt;=0.364,D55&gt;=2.05,A55&lt;7.05,H55&lt;16.284,D55&gt;=1.55,B55&gt;=2.75,D55&gt;=0.75),5.7,IF(AND(H55&gt;=8.711,A55&gt;=6.25,G55&gt;=0.364,D55&gt;=2.05,A55&lt;7.05,H55&lt;16.284,D55&gt;=1.55,B55&gt;=2.75,D55&gt;=0.75),5.84,IF(AND(D55&lt;2.2,H55&gt;=10.898,H55&gt;=9.525,G55&lt;0.364,D55&gt;=2.05,A55&lt;7.05,H55&lt;16.284,D55&gt;=1.55,B55&gt;=2.75,D55&gt;=0.75),5.4,IF(AND(D55&gt;=2.2,H55&gt;=10.898,H55&gt;=9.525,G55&lt;0.364,D55&gt;=2.05,A55&lt;7.05,H55&lt;16.284,D55&gt;=1.55,B55&gt;=2.75,D55&gt;=0.75),5.3,"shouldnthappen")))))))))))))))))))))))))))))))))))))</f>
        <v>4.433</v>
      </c>
      <c r="W55" s="1" t="n">
        <f aca="false">IF(AND(H55&lt;6.926,D55&gt;=0.35,D55&lt;0.8),1.9,IF(AND(H55&gt;=6.926,D55&gt;=0.35,D55&lt;0.8),1.533,IF(AND(H55&lt;13.492,A55&lt;4.75,D55&lt;0.35,D55&lt;0.8),1.1,IF(AND(H55&gt;=13.492,A55&lt;4.75,D55&lt;0.35,D55&lt;0.8),1.375,IF(AND(B55&lt;2.75,A55&gt;=5.85,F55&lt;2.5,D55&gt;=0.8),4.833,IF(AND(B55&lt;3.3,A55&gt;=7.05,F55&gt;=2.5,D55&gt;=0.8),5.8,IF(AND(B55&gt;=3.3,A55&gt;=7.05,F55&gt;=2.5,D55&gt;=0.8),6.325,IF(AND(D55&gt;=0.25,A55&lt;5.05,A55&gt;=4.75,D55&lt;0.35,D55&lt;0.8),1.3,IF(AND(B55&lt;3.6,A55&gt;=5.05,A55&gt;=4.75,D55&lt;0.35,D55&lt;0.8),1.4,IF(AND(H55&lt;10.194,G55&lt;0.412,A55&lt;5.85,F55&lt;2.5,D55&gt;=0.8),4.133,IF(AND(H55&gt;=10.194,G55&lt;0.412,A55&lt;5.85,F55&lt;2.5,D55&gt;=0.8),4.5,IF(AND(A55&lt;5.35,G55&gt;=0.412,A55&lt;5.85,F55&lt;2.5,D55&gt;=0.8),3.15,IF(AND(A55&lt;6.2,B55&gt;=2.75,A55&gt;=5.85,F55&lt;2.5,D55&gt;=0.8),4.3,IF(AND(H55&lt;5.767,A55&lt;6.2,A55&lt;7.05,F55&gt;=2.5,D55&gt;=0.8),4.5,IF(AND(G55&gt;=0.861,A55&gt;=6.2,A55&lt;7.05,F55&gt;=2.5,D55&gt;=0.8),5.2,IF(AND(B55&lt;3.15,D55&lt;0.25,A55&lt;5.05,A55&gt;=4.75,D55&lt;0.35,D55&lt;0.8),1.55,IF(AND(A55&lt;5.45,B55&gt;=3.6,A55&gt;=5.05,A55&gt;=4.75,D55&lt;0.35,D55&lt;0.8),1.5,IF(AND(A55&gt;=5.45,B55&gt;=3.6,A55&gt;=5.05,A55&gt;=4.75,D55&lt;0.35,D55&lt;0.8),1.4,IF(AND(G55&gt;=0.772,A55&gt;=5.35,G55&gt;=0.412,A55&lt;5.85,F55&lt;2.5,D55&gt;=0.8),3.9,IF(AND(D55&gt;=1.45,A55&gt;=6.2,B55&gt;=2.75,A55&gt;=5.85,F55&lt;2.5,D55&gt;=0.8),4.775,IF(AND(G55&lt;0.5,H55&gt;=5.767,A55&lt;6.2,A55&lt;7.05,F55&gt;=2.5,D55&gt;=0.8),5.1,IF(AND(G55&gt;=0.5,H55&gt;=5.767,A55&lt;6.2,A55&lt;7.05,F55&gt;=2.5,D55&gt;=0.8),4.95,IF(AND(B55&gt;=3.25,G55&lt;0.861,A55&gt;=6.2,A55&lt;7.05,F55&gt;=2.5,D55&gt;=0.8),5.75,IF(AND(A55&lt;4.95,B55&gt;=3.15,D55&lt;0.25,A55&lt;5.05,A55&gt;=4.75,D55&lt;0.35,D55&lt;0.8),1.4,IF(AND(A55&lt;5.65,G55&lt;0.772,A55&gt;=5.35,G55&gt;=0.412,A55&lt;5.85,F55&lt;2.5,D55&gt;=0.8),3.6,IF(AND(A55&gt;=5.65,G55&lt;0.772,A55&gt;=5.35,G55&gt;=0.412,A55&lt;5.85,F55&lt;2.5,D55&gt;=0.8),3.5,IF(AND(B55&gt;=3.15,D55&lt;1.45,A55&gt;=6.2,B55&gt;=2.75,A55&gt;=5.85,F55&lt;2.5,D55&gt;=0.8),4.7,IF(AND(A55&gt;=6.65,B55&lt;3.25,G55&lt;0.861,A55&gt;=6.2,A55&lt;7.05,F55&gt;=2.5,D55&gt;=0.8),5.567,IF(AND(H55&lt;9.499,A55&gt;=4.95,B55&gt;=3.15,D55&lt;0.25,A55&lt;5.05,A55&gt;=4.75,D55&lt;0.35,D55&lt;0.8),1.4,IF(AND(H55&gt;=9.499,A55&gt;=4.95,B55&gt;=3.15,D55&lt;0.25,A55&lt;5.05,A55&gt;=4.75,D55&lt;0.35,D55&lt;0.8),1.2,IF(AND(G55&lt;0.765,B55&lt;3.15,D55&lt;1.45,A55&gt;=6.2,B55&gt;=2.75,A55&gt;=5.85,F55&lt;2.5,D55&gt;=0.8),4.4,IF(AND(G55&gt;=0.765,B55&lt;3.15,D55&lt;1.45,A55&gt;=6.2,B55&gt;=2.75,A55&gt;=5.85,F55&lt;2.5,D55&gt;=0.8),4.6,IF(AND(H55&lt;10.667,A55&lt;6.65,B55&lt;3.25,G55&lt;0.861,A55&gt;=6.2,A55&lt;7.05,F55&gt;=2.5,D55&gt;=0.8),5.167,IF(AND(G55&lt;0.627,H55&gt;=10.667,A55&lt;6.65,B55&lt;3.25,G55&lt;0.861,A55&gt;=6.2,A55&lt;7.05,F55&gt;=2.5,D55&gt;=0.8),5.64,IF(AND(G55&gt;=0.627,H55&gt;=10.667,A55&lt;6.65,B55&lt;3.25,G55&lt;0.861,A55&gt;=6.2,A55&lt;7.05,F55&gt;=2.5,D55&gt;=0.8),5.1,"shouldnthappen")))))))))))))))))))))))))))))))))))</f>
        <v>4.775</v>
      </c>
      <c r="X55" s="1" t="n">
        <f aca="false">IF(AND(B55&lt;3.05,H55&lt;6.697,A55&lt;5.45),4.1,IF(AND(B55&gt;=3.05,H55&lt;6.697,A55&lt;5.45),1.48,IF(AND(D55&lt;0.7,A55&lt;5.9,A55&gt;=5.45),1.4,IF(AND(A55&lt;4.35,B55&lt;3.3,H55&gt;=6.697,A55&lt;5.45),1.1,IF(AND(G55&lt;0.372,D55&gt;=0.7,A55&lt;5.9,A55&gt;=5.45),4.36,IF(AND(A55&gt;=4.9,A55&gt;=4.35,B55&lt;3.3,H55&gt;=6.697,A55&lt;5.45),1.6,IF(AND(H55&gt;=14.171,A55&lt;5.15,B55&gt;=3.3,H55&gt;=6.697,A55&lt;5.45),1.6,IF(AND(G55&lt;0.451,A55&gt;=5.15,B55&gt;=3.3,H55&gt;=6.697,A55&lt;5.45),1.367,IF(AND(G55&gt;=0.451,A55&gt;=5.15,B55&gt;=3.3,H55&gt;=6.697,A55&lt;5.45),1.5,IF(AND(G55&lt;0.332,D55&lt;1.45,F55&lt;2.5,A55&gt;=5.9,A55&gt;=5.45),4.35,IF(AND(A55&lt;6.15,D55&gt;=1.45,F55&lt;2.5,A55&gt;=5.9,A55&gt;=5.45),5.1,IF(AND(D55&gt;=2.4,G55&lt;0.432,F55&gt;=2.5,A55&gt;=5.9,A55&gt;=5.45),5.78,IF(AND(A55&lt;6.15,G55&gt;=0.432,F55&gt;=2.5,A55&gt;=5.9,A55&gt;=5.45),4.9,IF(AND(B55&lt;3.1,A55&lt;4.9,A55&gt;=4.35,B55&lt;3.3,H55&gt;=6.697,A55&lt;5.45),1.4,IF(AND(B55&gt;=3.1,A55&lt;4.9,A55&gt;=4.35,B55&lt;3.3,H55&gt;=6.697,A55&lt;5.45),1.3,IF(AND(G55&lt;0.343,H55&lt;14.171,A55&lt;5.15,B55&gt;=3.3,H55&gt;=6.697,A55&lt;5.45),1.433,IF(AND(G55&gt;=0.343,H55&lt;14.171,A55&lt;5.15,B55&gt;=3.3,H55&gt;=6.697,A55&lt;5.45),1.525,IF(AND(D55&lt;1.05,B55&lt;2.55,G55&gt;=0.372,D55&gt;=0.7,A55&lt;5.9,A55&gt;=5.45),3.7,IF(AND(H55&lt;10.596,B55&gt;=2.55,G55&gt;=0.372,D55&gt;=0.7,A55&lt;5.9,A55&gt;=5.45),3.525,IF(AND(H55&gt;=10.596,B55&gt;=2.55,G55&gt;=0.372,D55&gt;=0.7,A55&lt;5.9,A55&gt;=5.45),3.9,IF(AND(H55&lt;14.314,G55&gt;=0.332,D55&lt;1.45,F55&lt;2.5,A55&gt;=5.9,A55&gt;=5.45),4.4,IF(AND(H55&gt;=14.314,G55&gt;=0.332,D55&lt;1.45,F55&lt;2.5,A55&gt;=5.9,A55&gt;=5.45),4.7,IF(AND(H55&lt;13.906,A55&gt;=6.15,D55&gt;=1.45,F55&lt;2.5,A55&gt;=5.9,A55&gt;=5.45),4.675,IF(AND(H55&gt;=13.906,A55&gt;=6.15,D55&gt;=1.45,F55&lt;2.5,A55&gt;=5.9,A55&gt;=5.45),4.9,IF(AND(G55&lt;0.093,D55&lt;2.4,G55&lt;0.432,F55&gt;=2.5,A55&gt;=5.9,A55&gt;=5.45),5.6,IF(AND(B55&lt;2.95,A55&gt;=6.15,G55&gt;=0.432,F55&gt;=2.5,A55&gt;=5.9,A55&gt;=5.45),5.86,IF(AND(A55&lt;5.55,D55&gt;=1.05,B55&lt;2.55,G55&gt;=0.372,D55&gt;=0.7,A55&lt;5.9,A55&gt;=5.45),4,IF(AND(A55&gt;=5.55,D55&gt;=1.05,B55&lt;2.55,G55&gt;=0.372,D55&gt;=0.7,A55&lt;5.9,A55&gt;=5.45),3.9,IF(AND(D55&lt;1.7,G55&gt;=0.093,D55&lt;2.4,G55&lt;0.432,F55&gt;=2.5,A55&gt;=5.9,A55&gt;=5.45),5.05,IF(AND(G55&gt;=0.774,B55&gt;=2.95,A55&gt;=6.15,G55&gt;=0.432,F55&gt;=2.5,A55&gt;=5.9,A55&gt;=5.45),5.3,IF(AND(G55&gt;=0.312,D55&gt;=1.7,G55&gt;=0.093,D55&lt;2.4,G55&lt;0.432,F55&gt;=2.5,A55&gt;=5.9,A55&gt;=5.45),5.4,IF(AND(D55&lt;2.45,G55&lt;0.774,B55&gt;=2.95,A55&gt;=6.15,G55&gt;=0.432,F55&gt;=2.5,A55&gt;=5.9,A55&gt;=5.45),5.66,IF(AND(D55&gt;=2.45,G55&lt;0.774,B55&gt;=2.95,A55&gt;=6.15,G55&gt;=0.432,F55&gt;=2.5,A55&gt;=5.9,A55&gt;=5.45),6,IF(AND(G55&gt;=0.301,G55&lt;0.312,D55&gt;=1.7,G55&gt;=0.093,D55&lt;2.4,G55&lt;0.432,F55&gt;=2.5,A55&gt;=5.9,A55&gt;=5.45),5.1,IF(AND(A55&lt;6.45,G55&lt;0.301,G55&lt;0.312,D55&gt;=1.7,G55&gt;=0.093,D55&lt;2.4,G55&lt;0.432,F55&gt;=2.5,A55&gt;=5.9,A55&gt;=5.45),5.3,IF(AND(A55&gt;=6.45,G55&lt;0.301,G55&lt;0.312,D55&gt;=1.7,G55&gt;=0.093,D55&lt;2.4,G55&lt;0.432,F55&gt;=2.5,A55&gt;=5.9,A55&gt;=5.45),5.2,"shouldnthappen"))))))))))))))))))))))))))))))))))))</f>
        <v>4.9</v>
      </c>
      <c r="Y55" s="1" t="n">
        <f aca="false">IF(AND(H55&lt;6.51,F55&lt;1.5),1.8,IF(AND(H55&gt;=16.674,F55&gt;=1.5),6.533,IF(AND(D55&gt;=0.45,H55&gt;=6.51,F55&lt;1.5),1.667,IF(AND(H55&gt;=13.805,G55&lt;0.154,H55&lt;16.674,F55&gt;=1.5),6.7,IF(AND(D55&lt;0.15,A55&lt;5.05,D55&lt;0.45,H55&gt;=6.51,F55&lt;1.5),1.4,IF(AND(H55&gt;=13.586,A55&gt;=5.05,D55&lt;0.45,H55&gt;=6.51,F55&lt;1.5),1.3,IF(AND(F55&lt;2.5,H55&lt;13.805,G55&lt;0.154,H55&lt;16.674,F55&gt;=1.5),4.6,IF(AND(H55&lt;8.929,D55&lt;1.35,G55&gt;=0.154,H55&lt;16.674,F55&gt;=1.5),3.64,IF(AND(G55&lt;0.05,H55&lt;13.586,A55&gt;=5.05,D55&lt;0.45,H55&gt;=6.51,F55&lt;1.5),1.4,IF(AND(G55&gt;=0.107,F55&gt;=2.5,H55&lt;13.805,G55&lt;0.154,H55&lt;16.674,F55&gt;=1.5),5.3,IF(AND(B55&gt;=2.75,H55&gt;=8.929,D55&lt;1.35,G55&gt;=0.154,H55&lt;16.674,F55&gt;=1.5),4.433,IF(AND(D55&gt;=1.55,F55&lt;2.5,D55&gt;=1.35,G55&gt;=0.154,H55&lt;16.674,F55&gt;=1.5),4.975,IF(AND(H55&lt;6.93,F55&gt;=2.5,D55&gt;=1.35,G55&gt;=0.154,H55&lt;16.674,F55&gt;=1.5),4.5,IF(AND(H55&lt;12.675,G55&lt;0.217,D55&gt;=0.15,A55&lt;5.05,D55&lt;0.45,H55&gt;=6.51,F55&lt;1.5),1.4,IF(AND(H55&gt;=12.675,G55&lt;0.217,D55&gt;=0.15,A55&lt;5.05,D55&lt;0.45,H55&gt;=6.51,F55&lt;1.5),1.5,IF(AND(A55&lt;4.65,G55&gt;=0.217,D55&gt;=0.15,A55&lt;5.05,D55&lt;0.45,H55&gt;=6.51,F55&lt;1.5),1.35,IF(AND(D55&lt;0.25,G55&gt;=0.05,H55&lt;13.586,A55&gt;=5.05,D55&lt;0.45,H55&gt;=6.51,F55&lt;1.5),1.467,IF(AND(D55&gt;=0.25,G55&gt;=0.05,H55&lt;13.586,A55&gt;=5.05,D55&lt;0.45,H55&gt;=6.51,F55&lt;1.5),1.5,IF(AND(H55&lt;9.15,G55&lt;0.107,F55&gt;=2.5,H55&lt;13.805,G55&lt;0.154,H55&lt;16.674,F55&gt;=1.5),5.7,IF(AND(H55&gt;=9.15,G55&lt;0.107,F55&gt;=2.5,H55&lt;13.805,G55&lt;0.154,H55&lt;16.674,F55&gt;=1.5),5.6,IF(AND(G55&lt;0.404,B55&lt;2.75,H55&gt;=8.929,D55&lt;1.35,G55&gt;=0.154,H55&lt;16.674,F55&gt;=1.5),4.15,IF(AND(G55&gt;=0.404,B55&lt;2.75,H55&gt;=8.929,D55&lt;1.35,G55&gt;=0.154,H55&lt;16.674,F55&gt;=1.5),3.9,IF(AND(A55&gt;=6.75,D55&lt;1.55,F55&lt;2.5,D55&gt;=1.35,G55&gt;=0.154,H55&lt;16.674,F55&gt;=1.5),4.82,IF(AND(D55&lt;0.25,A55&gt;=4.65,G55&gt;=0.217,D55&gt;=0.15,A55&lt;5.05,D55&lt;0.45,H55&gt;=6.51,F55&lt;1.5),1.325,IF(AND(D55&gt;=0.25,A55&gt;=4.65,G55&gt;=0.217,D55&gt;=0.15,A55&lt;5.05,D55&lt;0.45,H55&gt;=6.51,F55&lt;1.5),1.3,IF(AND(A55&lt;6.55,A55&lt;6.75,D55&lt;1.55,F55&lt;2.5,D55&gt;=1.35,G55&gt;=0.154,H55&lt;16.674,F55&gt;=1.5),4.575,IF(AND(A55&gt;=6.55,A55&lt;6.75,D55&lt;1.55,F55&lt;2.5,D55&gt;=1.35,G55&gt;=0.154,H55&lt;16.674,F55&gt;=1.5),4.4,IF(AND(B55&lt;2.9,D55&lt;2.05,H55&gt;=6.93,F55&gt;=2.5,D55&gt;=1.35,G55&gt;=0.154,H55&lt;16.674,F55&gt;=1.5),5.05,IF(AND(H55&lt;8.884,D55&gt;=2.05,H55&gt;=6.93,F55&gt;=2.5,D55&gt;=1.35,G55&gt;=0.154,H55&lt;16.674,F55&gt;=1.5),5.1,IF(AND(H55&lt;13.711,B55&gt;=2.9,D55&lt;2.05,H55&gt;=6.93,F55&gt;=2.5,D55&gt;=1.35,G55&gt;=0.154,H55&lt;16.674,F55&gt;=1.5),5,IF(AND(H55&gt;=13.711,B55&gt;=2.9,D55&lt;2.05,H55&gt;=6.93,F55&gt;=2.5,D55&gt;=1.35,G55&gt;=0.154,H55&lt;16.674,F55&gt;=1.5),5.8,IF(AND(B55&lt;3.15,H55&gt;=8.884,D55&gt;=2.05,H55&gt;=6.93,F55&gt;=2.5,D55&gt;=1.35,G55&gt;=0.154,H55&lt;16.674,F55&gt;=1.5),5.56,IF(AND(B55&gt;=3.15,H55&gt;=8.884,D55&gt;=2.05,H55&gt;=6.93,F55&gt;=2.5,D55&gt;=1.35,G55&gt;=0.154,H55&lt;16.674,F55&gt;=1.5),5.9,"shouldnthappen")))))))))))))))))))))))))))))))))</f>
        <v>4.82</v>
      </c>
      <c r="Z55" s="1" t="n">
        <f aca="false">IF(AND(F55&gt;=2,B55&gt;=3.35),5.6,IF(AND(A55&lt;6.65,H55&gt;=15.076,B55&lt;3.35),4.8,IF(AND(A55&gt;=6.65,H55&gt;=15.076,B55&lt;3.35),6.15,IF(AND(H55&lt;6.542,F55&lt;2,B55&gt;=3.35),1.767,IF(AND(G55&gt;=0.653,D55&lt;0.75,H55&lt;15.076,B55&lt;3.35),1.55,IF(AND(D55&lt;0.15,G55&lt;0.653,D55&lt;0.75,H55&lt;15.076,B55&lt;3.35),1.1,IF(AND(G55&lt;0.356,A55&lt;5.05,H55&gt;=6.542,F55&lt;2,B55&gt;=3.35),1.4,IF(AND(G55&gt;=0.356,A55&lt;5.05,H55&gt;=6.542,F55&lt;2,B55&gt;=3.35),1.3,IF(AND(G55&gt;=0.566,A55&gt;=5.05,H55&gt;=6.542,F55&lt;2,B55&gt;=3.35),1.6,IF(AND(B55&gt;=3.1,D55&gt;=0.15,G55&lt;0.653,D55&lt;0.75,H55&lt;15.076,B55&lt;3.35),1.367,IF(AND(B55&gt;=2.65,D55&lt;1.45,B55&lt;2.75,D55&gt;=0.75,H55&lt;15.076,B55&lt;3.35),3.96,IF(AND(G55&lt;0.352,D55&gt;=1.45,B55&lt;2.75,D55&gt;=0.75,H55&lt;15.076,B55&lt;3.35),4.5,IF(AND(D55&gt;=1.35,A55&lt;6.2,B55&gt;=2.75,D55&gt;=0.75,H55&lt;15.076,B55&lt;3.35),4.733,IF(AND(A55&lt;4.7,B55&lt;3.1,D55&gt;=0.15,G55&lt;0.653,D55&lt;0.75,H55&lt;15.076,B55&lt;3.35),1.36,IF(AND(A55&gt;=4.7,B55&lt;3.1,D55&gt;=0.15,G55&lt;0.653,D55&lt;0.75,H55&lt;15.076,B55&lt;3.35),1.6,IF(AND(A55&lt;5.2,B55&lt;2.65,D55&lt;1.45,B55&lt;2.75,D55&gt;=0.75,H55&lt;15.076,B55&lt;3.35),3.3,IF(AND(A55&lt;6.5,G55&gt;=0.352,D55&gt;=1.45,B55&lt;2.75,D55&gt;=0.75,H55&lt;15.076,B55&lt;3.35),5,IF(AND(A55&gt;=6.5,G55&gt;=0.352,D55&gt;=1.45,B55&lt;2.75,D55&gt;=0.75,H55&lt;15.076,B55&lt;3.35),5.8,IF(AND(H55&lt;8.486,D55&lt;1.35,A55&lt;6.2,B55&gt;=2.75,D55&gt;=0.75,H55&lt;15.076,B55&lt;3.35),3.975,IF(AND(G55&lt;0.187,F55&lt;2.5,A55&gt;=6.2,B55&gt;=2.75,D55&gt;=0.75,H55&lt;15.076,B55&lt;3.35),5,IF(AND(G55&gt;=0.187,F55&lt;2.5,A55&gt;=6.2,B55&gt;=2.75,D55&gt;=0.75,H55&lt;15.076,B55&lt;3.35),4.525,IF(AND(A55&gt;=7.25,F55&gt;=2.5,A55&gt;=6.2,B55&gt;=2.75,D55&gt;=0.75,H55&lt;15.076,B55&lt;3.35),6.5,IF(AND(G55&lt;0.185,B55&lt;3.6,G55&lt;0.566,A55&gt;=5.05,H55&gt;=6.542,F55&lt;2,B55&gt;=3.35),1.45,IF(AND(G55&gt;=0.185,B55&lt;3.6,G55&lt;0.566,A55&gt;=5.05,H55&gt;=6.542,F55&lt;2,B55&gt;=3.35),1.34,IF(AND(G55&lt;0.13,B55&gt;=3.6,G55&lt;0.566,A55&gt;=5.05,H55&gt;=6.542,F55&lt;2,B55&gt;=3.35),1.45,IF(AND(G55&gt;=0.13,B55&gt;=3.6,G55&lt;0.566,A55&gt;=5.05,H55&gt;=6.542,F55&lt;2,B55&gt;=3.35),1.5,IF(AND(D55&lt;1.05,A55&gt;=5.2,B55&lt;2.65,D55&lt;1.45,B55&lt;2.75,D55&gt;=0.75,H55&lt;15.076,B55&lt;3.35),3.5,IF(AND(D55&gt;=1.05,A55&gt;=5.2,B55&lt;2.65,D55&lt;1.45,B55&lt;2.75,D55&gt;=0.75,H55&lt;15.076,B55&lt;3.35),3.94,IF(AND(H55&lt;10.983,H55&gt;=8.486,D55&lt;1.35,A55&lt;6.2,B55&gt;=2.75,D55&gt;=0.75,H55&lt;15.076,B55&lt;3.35),4.38,IF(AND(H55&gt;=10.983,H55&gt;=8.486,D55&lt;1.35,A55&lt;6.2,B55&gt;=2.75,D55&gt;=0.75,H55&lt;15.076,B55&lt;3.35),4.1,IF(AND(B55&gt;=3.25,A55&lt;7.25,F55&gt;=2.5,A55&gt;=6.2,B55&gt;=2.75,D55&gt;=0.75,H55&lt;15.076,B55&lt;3.35),5.7,IF(AND(B55&lt;2.95,B55&lt;3.25,A55&lt;7.25,F55&gt;=2.5,A55&gt;=6.2,B55&gt;=2.75,D55&gt;=0.75,H55&lt;15.076,B55&lt;3.35),5.6,IF(AND(H55&gt;=13.711,B55&gt;=2.95,B55&lt;3.25,A55&lt;7.25,F55&gt;=2.5,A55&gt;=6.2,B55&gt;=2.75,D55&gt;=0.75,H55&lt;15.076,B55&lt;3.35),5.8,IF(AND(A55&gt;=6.8,H55&lt;13.711,B55&gt;=2.95,B55&lt;3.25,A55&lt;7.25,F55&gt;=2.5,A55&gt;=6.2,B55&gt;=2.75,D55&gt;=0.75,H55&lt;15.076,B55&lt;3.35),5.1,IF(AND(H55&lt;12.921,A55&lt;6.8,H55&lt;13.711,B55&gt;=2.95,B55&lt;3.25,A55&lt;7.25,F55&gt;=2.5,A55&gt;=6.2,B55&gt;=2.75,D55&gt;=0.75,H55&lt;15.076,B55&lt;3.35),5.34,IF(AND(H55&gt;=12.921,A55&lt;6.8,H55&lt;13.711,B55&gt;=2.95,B55&lt;3.25,A55&lt;7.25,F55&gt;=2.5,A55&gt;=6.2,B55&gt;=2.75,D55&gt;=0.75,H55&lt;15.076,B55&lt;3.35),5.133,"shouldnthappen"))))))))))))))))))))))))))))))))))))</f>
        <v>4.525</v>
      </c>
      <c r="AA55" s="1" t="n">
        <f aca="false">IF(AND(D55&gt;=0.45,A55&lt;5.05,D55&lt;0.8),1.6,IF(AND(D55&gt;=0.45,A55&gt;=5.05,D55&lt;0.8),1.7,IF(AND(H55&gt;=16.244,F55&gt;=2.5,D55&gt;=0.8),6.533,IF(AND(A55&lt;4.35,D55&lt;0.45,A55&lt;5.05,D55&lt;0.8),1.1,IF(AND(H55&gt;=14.877,D55&lt;0.45,A55&gt;=5.05,D55&lt;0.8),1.3,IF(AND(D55&gt;=1.4,A55&lt;5.65,F55&lt;2.5,D55&gt;=0.8),4.5,IF(AND(A55&gt;=7.25,H55&lt;16.244,F55&gt;=2.5,D55&gt;=0.8),6.5,IF(AND(A55&gt;=4.75,A55&gt;=4.35,D55&lt;0.45,A55&lt;5.05,D55&lt;0.8),1.35,IF(AND(A55&lt;5.3,D55&lt;1.4,A55&lt;5.65,F55&lt;2.5,D55&gt;=0.8),3.1,IF(AND(A55&gt;=6.8,A55&gt;=6.55,A55&gt;=5.65,F55&lt;2.5,D55&gt;=0.8),4.9,IF(AND(H55&lt;5.767,A55&lt;7.25,H55&lt;16.244,F55&gt;=2.5,D55&gt;=0.8),4.5,IF(AND(G55&gt;=0.522,A55&lt;4.75,A55&gt;=4.35,D55&lt;0.45,A55&lt;5.05,D55&lt;0.8),1.2,IF(AND(G55&gt;=0.948,D55&lt;0.35,H55&lt;14.877,D55&lt;0.45,A55&gt;=5.05,D55&lt;0.8),1.7,IF(AND(H55&lt;13.089,D55&gt;=0.35,H55&lt;14.877,D55&lt;0.45,A55&gt;=5.05,D55&lt;0.8),1.5,IF(AND(H55&gt;=13.089,D55&gt;=0.35,H55&lt;14.877,D55&lt;0.45,A55&gt;=5.05,D55&lt;0.8),1.3,IF(AND(B55&gt;=2.95,A55&gt;=5.3,D55&lt;1.4,A55&lt;5.65,F55&lt;2.5,D55&gt;=0.8),4.1,IF(AND(H55&lt;9.181,A55&lt;6.05,A55&lt;6.55,A55&gt;=5.65,F55&lt;2.5,D55&gt;=0.8),5.1,IF(AND(H55&gt;=9.181,A55&lt;6.05,A55&lt;6.55,A55&gt;=5.65,F55&lt;2.5,D55&gt;=0.8),4.3,IF(AND(G55&gt;=0.867,A55&gt;=6.05,A55&lt;6.55,A55&gt;=5.65,F55&lt;2.5,D55&gt;=0.8),4.9,IF(AND(B55&lt;3.05,A55&lt;6.8,A55&gt;=6.55,A55&gt;=5.65,F55&lt;2.5,D55&gt;=0.8),5,IF(AND(B55&gt;=3.05,A55&lt;6.8,A55&gt;=6.55,A55&gt;=5.65,F55&lt;2.5,D55&gt;=0.8),4.55,IF(AND(H55&gt;=14.144,G55&lt;0.522,A55&lt;4.75,A55&gt;=4.35,D55&lt;0.45,A55&lt;5.05,D55&lt;0.8),1.3,IF(AND(B55&lt;2.7,B55&lt;2.95,A55&gt;=5.3,D55&lt;1.4,A55&lt;5.65,F55&lt;2.5,D55&gt;=0.8),3.78,IF(AND(B55&gt;=2.7,B55&lt;2.95,A55&gt;=5.3,D55&lt;1.4,A55&lt;5.65,F55&lt;2.5,D55&gt;=0.8),3.6,IF(AND(G55&lt;0.638,G55&lt;0.867,A55&gt;=6.05,A55&lt;6.55,A55&gt;=5.65,F55&lt;2.5,D55&gt;=0.8),4.433,IF(AND(G55&gt;=0.638,G55&lt;0.867,A55&gt;=6.05,A55&lt;6.55,A55&gt;=5.65,F55&lt;2.5,D55&gt;=0.8),4,IF(AND(A55&lt;6.35,H55&lt;11.146,H55&gt;=5.767,A55&lt;7.25,H55&lt;16.244,F55&gt;=2.5,D55&gt;=0.8),5.1,IF(AND(A55&lt;4.5,H55&lt;14.144,G55&lt;0.522,A55&lt;4.75,A55&gt;=4.35,D55&lt;0.45,A55&lt;5.05,D55&lt;0.8),1.35,IF(AND(A55&gt;=4.5,H55&lt;14.144,G55&lt;0.522,A55&lt;4.75,A55&gt;=4.35,D55&lt;0.45,A55&lt;5.05,D55&lt;0.8),1.4,IF(AND(A55&lt;5.15,B55&lt;3.75,G55&lt;0.948,D55&lt;0.35,H55&lt;14.877,D55&lt;0.45,A55&gt;=5.05,D55&lt;0.8),1.4,IF(AND(A55&gt;=5.15,B55&lt;3.75,G55&lt;0.948,D55&lt;0.35,H55&lt;14.877,D55&lt;0.45,A55&gt;=5.05,D55&lt;0.8),1.5,IF(AND(G55&lt;0.112,B55&gt;=3.75,G55&lt;0.948,D55&lt;0.35,H55&lt;14.877,D55&lt;0.45,A55&gt;=5.05,D55&lt;0.8),1.5,IF(AND(G55&gt;=0.112,B55&gt;=3.75,G55&lt;0.948,D55&lt;0.35,H55&lt;14.877,D55&lt;0.45,A55&gt;=5.05,D55&lt;0.8),1.6,IF(AND(G55&lt;0.075,A55&gt;=6.35,H55&lt;11.146,H55&gt;=5.767,A55&lt;7.25,H55&lt;16.244,F55&gt;=2.5,D55&gt;=0.8),5.5,IF(AND(G55&gt;=0.075,A55&gt;=6.35,H55&lt;11.146,H55&gt;=5.767,A55&lt;7.25,H55&lt;16.244,F55&gt;=2.5,D55&gt;=0.8),5.24,IF(AND(B55&lt;2.95,D55&lt;1.9,H55&gt;=11.146,H55&gt;=5.767,A55&lt;7.25,H55&lt;16.244,F55&gt;=2.5,D55&gt;=0.8),5.65,IF(AND(B55&gt;=2.95,D55&lt;1.9,H55&gt;=11.146,H55&gt;=5.767,A55&lt;7.25,H55&lt;16.244,F55&gt;=2.5,D55&gt;=0.8),5.8,IF(AND(H55&lt;13.42,D55&gt;=1.9,H55&gt;=11.146,H55&gt;=5.767,A55&lt;7.25,H55&lt;16.244,F55&gt;=2.5,D55&gt;=0.8),5.6,IF(AND(H55&gt;=13.42,D55&gt;=1.9,H55&gt;=11.146,H55&gt;=5.767,A55&lt;7.25,H55&lt;16.244,F55&gt;=2.5,D55&gt;=0.8),5.34,"shouldnthappen")))))))))))))))))))))))))))))))))))))))</f>
        <v>4.9</v>
      </c>
      <c r="AB55" s="1" t="n">
        <f aca="false">IF(AND(D55&gt;=0.35,F55&lt;1.5),1.5,IF(AND(F55&lt;2.5,D55&gt;=1.55,F55&gt;=1.5),4.85,IF(AND(H55&lt;8.308,D55&lt;0.15,D55&lt;0.35,F55&lt;1.5),1.5,IF(AND(H55&gt;=8.308,D55&lt;0.15,D55&lt;0.35,F55&lt;1.5),1.4,IF(AND(H55&lt;5.523,D55&gt;=0.15,D55&lt;0.35,F55&lt;1.5),1,IF(AND(G55&lt;0.572,H55&lt;10.688,D55&lt;1.55,F55&gt;=1.5),3.75,IF(AND(B55&gt;=3.5,F55&gt;=2.5,D55&gt;=1.55,F55&gt;=1.5),6.3,IF(AND(A55&gt;=5.65,G55&gt;=0.572,H55&lt;10.688,D55&lt;1.55,F55&gt;=1.5),4.45,IF(AND(B55&gt;=2.85,A55&lt;6.15,H55&gt;=10.688,D55&lt;1.55,F55&gt;=1.5),4.35,IF(AND(H55&gt;=16.284,B55&lt;3.5,F55&gt;=2.5,D55&gt;=1.55,F55&gt;=1.5),6.6,IF(AND(G55&gt;=0.241,G55&lt;0.338,H55&gt;=5.523,D55&gt;=0.15,D55&lt;0.35,F55&lt;1.5),1.25,IF(AND(A55&lt;5.05,G55&gt;=0.338,H55&gt;=5.523,D55&gt;=0.15,D55&lt;0.35,F55&lt;1.5),1.35,IF(AND(B55&lt;2.7,A55&lt;5.65,G55&gt;=0.572,H55&lt;10.688,D55&lt;1.55,F55&gt;=1.5),4,IF(AND(B55&gt;=2.7,A55&lt;5.65,G55&gt;=0.572,H55&lt;10.688,D55&lt;1.55,F55&gt;=1.5),3.6,IF(AND(B55&lt;2.45,B55&lt;2.85,A55&lt;6.15,H55&gt;=10.688,D55&lt;1.55,F55&gt;=1.5),3.7,IF(AND(A55&lt;6.25,B55&lt;2.85,A55&gt;=6.15,H55&gt;=10.688,D55&lt;1.55,F55&gt;=1.5),4.5,IF(AND(A55&gt;=6.25,B55&lt;2.85,A55&gt;=6.15,H55&gt;=10.688,D55&lt;1.55,F55&gt;=1.5),4.86,IF(AND(D55&gt;=1.45,B55&gt;=2.85,A55&gt;=6.15,H55&gt;=10.688,D55&lt;1.55,F55&gt;=1.5),4.8,IF(AND(H55&lt;8.202,H55&lt;16.284,B55&lt;3.5,F55&gt;=2.5,D55&gt;=1.55,F55&gt;=1.5),5.7,IF(AND(A55&gt;=5.1,G55&lt;0.241,G55&lt;0.338,H55&gt;=5.523,D55&gt;=0.15,D55&lt;0.35,F55&lt;1.5),1.5,IF(AND(B55&gt;=3.75,A55&gt;=5.05,G55&gt;=0.338,H55&gt;=5.523,D55&gt;=0.15,D55&lt;0.35,F55&lt;1.5),1.6,IF(AND(A55&lt;5.7,B55&gt;=2.45,B55&lt;2.85,A55&lt;6.15,H55&gt;=10.688,D55&lt;1.55,F55&gt;=1.5),3.9,IF(AND(A55&gt;=5.7,B55&gt;=2.45,B55&lt;2.85,A55&lt;6.15,H55&gt;=10.688,D55&lt;1.55,F55&gt;=1.5),4.02,IF(AND(H55&lt;13.654,D55&lt;1.45,B55&gt;=2.85,A55&gt;=6.15,H55&gt;=10.688,D55&lt;1.55,F55&gt;=1.5),4.333,IF(AND(H55&gt;=13.654,D55&lt;1.45,B55&gt;=2.85,A55&gt;=6.15,H55&gt;=10.688,D55&lt;1.55,F55&gt;=1.5),4.54,IF(AND(A55&lt;6.15,H55&gt;=8.202,H55&lt;16.284,B55&lt;3.5,F55&gt;=2.5,D55&gt;=1.55,F55&gt;=1.5),5,IF(AND(H55&lt;13.924,A55&lt;5.1,G55&lt;0.241,G55&lt;0.338,H55&gt;=5.523,D55&gt;=0.15,D55&lt;0.35,F55&lt;1.5),1.4,IF(AND(H55&gt;=13.924,A55&lt;5.1,G55&lt;0.241,G55&lt;0.338,H55&gt;=5.523,D55&gt;=0.15,D55&lt;0.35,F55&lt;1.5),1.5,IF(AND(D55&lt;0.25,B55&lt;3.75,A55&gt;=5.05,G55&gt;=0.338,H55&gt;=5.523,D55&gt;=0.15,D55&lt;0.35,F55&lt;1.5),1.5,IF(AND(D55&gt;=0.25,B55&lt;3.75,A55&gt;=5.05,G55&gt;=0.338,H55&gt;=5.523,D55&gt;=0.15,D55&lt;0.35,F55&lt;1.5),1.4,IF(AND(H55&lt;8.884,B55&gt;=3.05,A55&gt;=6.15,H55&gt;=8.202,H55&lt;16.284,B55&lt;3.5,F55&gt;=2.5,D55&gt;=1.55,F55&gt;=1.5),5.1,IF(AND(A55&lt;6.45,G55&lt;0.368,B55&lt;3.05,A55&gt;=6.15,H55&gt;=8.202,H55&lt;16.284,B55&lt;3.5,F55&gt;=2.5,D55&gt;=1.55,F55&gt;=1.5),5.525,IF(AND(A55&gt;=6.45,G55&lt;0.368,B55&lt;3.05,A55&gt;=6.15,H55&gt;=8.202,H55&lt;16.284,B55&lt;3.5,F55&gt;=2.5,D55&gt;=1.55,F55&gt;=1.5),5.35,IF(AND(D55&lt;2.25,G55&gt;=0.368,B55&lt;3.05,A55&gt;=6.15,H55&gt;=8.202,H55&lt;16.284,B55&lt;3.5,F55&gt;=2.5,D55&gt;=1.55,F55&gt;=1.5),5.8,IF(AND(D55&gt;=2.25,G55&gt;=0.368,B55&lt;3.05,A55&gt;=6.15,H55&gt;=8.202,H55&lt;16.284,B55&lt;3.5,F55&gt;=2.5,D55&gt;=1.55,F55&gt;=1.5),5.2,IF(AND(H55&lt;10.257,H55&gt;=8.884,B55&gt;=3.05,A55&gt;=6.15,H55&gt;=8.202,H55&lt;16.284,B55&lt;3.5,F55&gt;=2.5,D55&gt;=1.55,F55&gt;=1.5),5.9,IF(AND(H55&gt;=10.257,H55&gt;=8.884,B55&gt;=3.05,A55&gt;=6.15,H55&gt;=8.202,H55&lt;16.284,B55&lt;3.5,F55&gt;=2.5,D55&gt;=1.55,F55&gt;=1.5),5.48,"shouldnthappen")))))))))))))))))))))))))))))))))))))</f>
        <v>4.8</v>
      </c>
      <c r="AC55" s="1" t="n">
        <f aca="false">IF(AND(H55&lt;5.748,A55&lt;5.05,D55&lt;0.8),1,IF(AND(B55&lt;3.35,A55&gt;=5.05,D55&lt;0.8),1.7,IF(AND(A55&lt;5.85,G55&lt;0.154,D55&gt;=0.8),4.5,IF(AND(D55&gt;=0.45,H55&gt;=5.748,A55&lt;5.05,D55&lt;0.8),1.6,IF(AND(G55&gt;=0.934,B55&gt;=3.35,A55&gt;=5.05,D55&lt;0.8),1.7,IF(AND(D55&lt;2.1,A55&gt;=5.85,G55&lt;0.154,D55&gt;=0.8),6.15,IF(AND(D55&gt;=2.1,A55&gt;=5.85,G55&lt;0.154,D55&gt;=0.8),5.5,IF(AND(A55&lt;6.1,D55&gt;=1.55,G55&gt;=0.154,D55&gt;=0.8),5,IF(AND(H55&gt;=14.379,G55&lt;0.934,B55&gt;=3.35,A55&gt;=5.05,D55&lt;0.8),1.58,IF(AND(G55&lt;0.379,A55&gt;=6.1,D55&gt;=1.55,G55&gt;=0.154,D55&gt;=0.8),5.42,IF(AND(H55&lt;13.924,G55&lt;0.227,D55&lt;0.45,H55&gt;=5.748,A55&lt;5.05,D55&lt;0.8),1.4,IF(AND(H55&gt;=13.924,G55&lt;0.227,D55&lt;0.45,H55&gt;=5.748,A55&lt;5.05,D55&lt;0.8),1.5,IF(AND(B55&lt;3.1,G55&gt;=0.227,D55&lt;0.45,H55&gt;=5.748,A55&lt;5.05,D55&lt;0.8),1.1,IF(AND(G55&lt;0.13,H55&lt;14.379,G55&lt;0.934,B55&gt;=3.35,A55&gt;=5.05,D55&lt;0.8),1.4,IF(AND(D55&lt;1.05,A55&lt;5.65,D55&lt;1.35,D55&lt;1.55,G55&gt;=0.154,D55&gt;=0.8),3.7,IF(AND(D55&lt;1.25,A55&gt;=5.65,D55&lt;1.35,D55&lt;1.55,G55&gt;=0.154,D55&gt;=0.8),4.06,IF(AND(D55&gt;=1.25,A55&gt;=5.65,D55&lt;1.35,D55&lt;1.55,G55&gt;=0.154,D55&gt;=0.8),4.425,IF(AND(H55&lt;13.654,D55&lt;1.45,D55&gt;=1.35,D55&lt;1.55,G55&gt;=0.154,D55&gt;=0.8),4.275,IF(AND(G55&lt;0.259,D55&gt;=1.45,D55&gt;=1.35,D55&lt;1.55,G55&gt;=0.154,D55&gt;=0.8),5.1,IF(AND(B55&lt;2.95,G55&gt;=0.379,A55&gt;=6.1,D55&gt;=1.55,G55&gt;=0.154,D55&gt;=0.8),6.3,IF(AND(B55&lt;3.25,B55&gt;=3.1,G55&gt;=0.227,D55&lt;0.45,H55&gt;=5.748,A55&lt;5.05,D55&lt;0.8),1.3,IF(AND(B55&gt;=3.25,B55&gt;=3.1,G55&gt;=0.227,D55&lt;0.45,H55&gt;=5.748,A55&lt;5.05,D55&lt;0.8),1.4,IF(AND(H55&gt;=13.372,G55&gt;=0.13,H55&lt;14.379,G55&lt;0.934,B55&gt;=3.35,A55&gt;=5.05,D55&lt;0.8),1.4,IF(AND(H55&lt;6.69,D55&gt;=1.05,A55&lt;5.65,D55&lt;1.35,D55&lt;1.55,G55&gt;=0.154,D55&gt;=0.8),4.033,IF(AND(H55&gt;=6.69,D55&gt;=1.05,A55&lt;5.65,D55&lt;1.35,D55&lt;1.55,G55&gt;=0.154,D55&gt;=0.8),3.88,IF(AND(B55&lt;2.85,H55&gt;=13.654,D55&lt;1.45,D55&gt;=1.35,D55&lt;1.55,G55&gt;=0.154,D55&gt;=0.8),4.8,IF(AND(B55&gt;=2.85,H55&gt;=13.654,D55&lt;1.45,D55&gt;=1.35,D55&lt;1.55,G55&gt;=0.154,D55&gt;=0.8),4.7,IF(AND(H55&lt;11.681,G55&gt;=0.259,D55&gt;=1.45,D55&gt;=1.35,D55&lt;1.55,G55&gt;=0.154,D55&gt;=0.8),4.85,IF(AND(H55&gt;=11.681,G55&gt;=0.259,D55&gt;=1.45,D55&gt;=1.35,D55&lt;1.55,G55&gt;=0.154,D55&gt;=0.8),4.633,IF(AND(A55&lt;6.25,B55&gt;=2.95,G55&gt;=0.379,A55&gt;=6.1,D55&gt;=1.55,G55&gt;=0.154,D55&gt;=0.8),5.4,IF(AND(D55&lt;0.3,H55&lt;13.372,G55&gt;=0.13,H55&lt;14.379,G55&lt;0.934,B55&gt;=3.35,A55&gt;=5.05,D55&lt;0.8),1.475,IF(AND(D55&gt;=0.3,H55&lt;13.372,G55&gt;=0.13,H55&lt;14.379,G55&lt;0.934,B55&gt;=3.35,A55&gt;=5.05,D55&lt;0.8),1.5,IF(AND(B55&lt;3.15,A55&gt;=6.25,B55&gt;=2.95,G55&gt;=0.379,A55&gt;=6.1,D55&gt;=1.55,G55&gt;=0.154,D55&gt;=0.8),5.7,IF(AND(B55&gt;=3.15,A55&gt;=6.25,B55&gt;=2.95,G55&gt;=0.379,A55&gt;=6.1,D55&gt;=1.55,G55&gt;=0.154,D55&gt;=0.8),5.933,"shouldnthappen"))))))))))))))))))))))))))))))))))</f>
        <v>4.633</v>
      </c>
      <c r="AD55" s="1" t="n">
        <f aca="false">IF(AND(H55&lt;6.621,A55&lt;4.95,D55&lt;0.8),1,IF(AND(H55&lt;14.144,H55&gt;=6.621,A55&lt;4.95,D55&lt;0.8),1.4,IF(AND(H55&gt;=14.144,H55&gt;=6.621,A55&lt;4.95,D55&lt;0.8),1.3,IF(AND(G55&lt;0.13,B55&gt;=3.85,A55&gt;=4.95,D55&lt;0.8),1.3,IF(AND(G55&gt;=0.13,B55&gt;=3.85,A55&gt;=4.95,D55&lt;0.8),1.425,IF(AND(A55&gt;=6.05,B55&lt;2.75,D55&lt;1.55,D55&gt;=0.8),4.9,IF(AND(A55&gt;=7.3,G55&lt;0.119,D55&gt;=1.55,D55&gt;=0.8),6.7,IF(AND(H55&lt;6.555,D55&lt;0.25,B55&lt;3.85,A55&gt;=4.95,D55&lt;0.8),1.7,IF(AND(B55&lt;3.4,D55&gt;=0.25,B55&lt;3.85,A55&gt;=4.95,D55&lt;0.8),1.7,IF(AND(B55&gt;=3.4,D55&gt;=0.25,B55&lt;3.85,A55&gt;=4.95,D55&lt;0.8),1.6,IF(AND(A55&lt;5.05,A55&lt;6.05,B55&lt;2.75,D55&lt;1.55,D55&gt;=0.8),3.3,IF(AND(B55&lt;2.85,D55&lt;1.35,B55&gt;=2.75,D55&lt;1.55,D55&gt;=0.8),4.5,IF(AND(H55&lt;12.206,D55&gt;=1.35,B55&gt;=2.75,D55&lt;1.55,D55&gt;=0.8),4.7,IF(AND(H55&gt;=12.206,D55&gt;=1.35,B55&gt;=2.75,D55&lt;1.55,D55&gt;=0.8),4.52,IF(AND(G55&lt;0.024,A55&lt;7.3,G55&lt;0.119,D55&gt;=1.55,D55&gt;=0.8),5.7,IF(AND(G55&gt;=0.024,A55&lt;7.3,G55&lt;0.119,D55&gt;=1.55,D55&gt;=0.8),5.6,IF(AND(F55&lt;2.5,G55&lt;0.417,G55&gt;=0.119,D55&gt;=1.55,D55&gt;=0.8),5.05,IF(AND(B55&lt;3.15,H55&gt;=6.555,D55&lt;0.25,B55&lt;3.85,A55&gt;=4.95,D55&lt;0.8),1.6,IF(AND(G55&lt;0.356,A55&gt;=5.05,A55&lt;6.05,B55&lt;2.75,D55&lt;1.55,D55&gt;=0.8),4.12,IF(AND(A55&lt;5.65,B55&gt;=2.85,D55&lt;1.35,B55&gt;=2.75,D55&lt;1.55,D55&gt;=0.8),3.6,IF(AND(B55&lt;3.15,F55&gt;=2.5,G55&lt;0.417,G55&gt;=0.119,D55&gt;=1.55,D55&gt;=0.8),5.18,IF(AND(B55&gt;=3.15,F55&gt;=2.5,G55&lt;0.417,G55&gt;=0.119,D55&gt;=1.55,D55&gt;=0.8),5.3,IF(AND(D55&lt;1.7,A55&lt;6.95,G55&gt;=0.417,G55&gt;=0.119,D55&gt;=1.55,D55&gt;=0.8),4.7,IF(AND(A55&lt;7.25,A55&gt;=6.95,G55&gt;=0.417,G55&gt;=0.119,D55&gt;=1.55,D55&gt;=0.8),5.8,IF(AND(A55&gt;=7.25,A55&gt;=6.95,G55&gt;=0.417,G55&gt;=0.119,D55&gt;=1.55,D55&gt;=0.8),6.333,IF(AND(H55&lt;8.594,B55&gt;=3.15,H55&gt;=6.555,D55&lt;0.25,B55&lt;3.85,A55&gt;=4.95,D55&lt;0.8),1.4,IF(AND(H55&gt;=8.594,B55&gt;=3.15,H55&gt;=6.555,D55&lt;0.25,B55&lt;3.85,A55&gt;=4.95,D55&lt;0.8),1.5,IF(AND(H55&gt;=11.218,G55&gt;=0.356,A55&gt;=5.05,A55&lt;6.05,B55&lt;2.75,D55&lt;1.55,D55&gt;=0.8),3.925,IF(AND(A55&gt;=6.5,A55&gt;=5.65,B55&gt;=2.85,D55&lt;1.35,B55&gt;=2.75,D55&lt;1.55,D55&gt;=0.8),4.6,IF(AND(H55&lt;8.602,H55&lt;11.218,G55&gt;=0.356,A55&gt;=5.05,A55&lt;6.05,B55&lt;2.75,D55&lt;1.55,D55&gt;=0.8),3.95,IF(AND(H55&gt;=8.602,H55&lt;11.218,G55&gt;=0.356,A55&gt;=5.05,A55&lt;6.05,B55&lt;2.75,D55&lt;1.55,D55&gt;=0.8),3.75,IF(AND(H55&lt;10.129,A55&lt;6.5,A55&gt;=5.65,B55&gt;=2.85,D55&lt;1.35,B55&gt;=2.75,D55&lt;1.55,D55&gt;=0.8),4.2,IF(AND(H55&gt;=10.129,A55&lt;6.5,A55&gt;=5.65,B55&gt;=2.85,D55&lt;1.35,B55&gt;=2.75,D55&lt;1.55,D55&gt;=0.8),4.267,IF(AND(D55&lt;2.2,B55&lt;3.05,D55&gt;=1.7,A55&lt;6.95,G55&gt;=0.417,G55&gt;=0.119,D55&gt;=1.55,D55&gt;=0.8),5.3,IF(AND(D55&gt;=2.2,B55&lt;3.05,D55&gt;=1.7,A55&lt;6.95,G55&gt;=0.417,G55&gt;=0.119,D55&gt;=1.55,D55&gt;=0.8),5.133,IF(AND(D55&lt;2.45,B55&gt;=3.05,D55&gt;=1.7,A55&lt;6.95,G55&gt;=0.417,G55&gt;=0.119,D55&gt;=1.55,D55&gt;=0.8),5.6,IF(AND(D55&gt;=2.45,B55&gt;=3.05,D55&gt;=1.7,A55&lt;6.95,G55&gt;=0.417,G55&gt;=0.119,D55&gt;=1.55,D55&gt;=0.8),6,"shouldnthappen")))))))))))))))))))))))))))))))))))))</f>
        <v>4.52</v>
      </c>
      <c r="AE55" s="1" t="n">
        <f aca="false">IF(AND(G55&lt;0.123,D55&gt;=0.25,D55&lt;0.75),1.3,IF(AND(H55&gt;=16.774,D55&gt;=1.75,D55&gt;=0.75),6.4,IF(AND(B55&lt;3.4,A55&lt;4.8,D55&lt;0.25,D55&lt;0.75),1.22,IF(AND(B55&gt;=3.4,A55&lt;4.8,D55&lt;0.25,D55&lt;0.75),1,IF(AND(A55&gt;=5.45,A55&gt;=4.8,D55&lt;0.25,D55&lt;0.75),1.367,IF(AND(H55&gt;=10.688,D55&lt;1.35,D55&lt;1.75,D55&gt;=0.75),4.2,IF(AND(A55&lt;5.3,D55&gt;=1.35,D55&lt;1.75,D55&gt;=0.75),4.05,IF(AND(G55&gt;=0.857,H55&lt;16.774,D55&gt;=1.75,D55&gt;=0.75),5.02,IF(AND(H55&lt;6.089,A55&lt;5.45,A55&gt;=4.8,D55&lt;0.25,D55&lt;0.75),1.7,IF(AND(G55&lt;0.184,D55&lt;0.35,G55&gt;=0.123,D55&gt;=0.25,D55&lt;0.75),1.7,IF(AND(G55&gt;=0.184,D55&lt;0.35,G55&gt;=0.123,D55&gt;=0.25,D55&lt;0.75),1.48,IF(AND(A55&lt;5.25,D55&gt;=0.35,G55&gt;=0.123,D55&gt;=0.25,D55&lt;0.75),1.75,IF(AND(A55&gt;=5.25,D55&gt;=0.35,G55&gt;=0.123,D55&gt;=0.25,D55&lt;0.75),1.5,IF(AND(A55&lt;5.3,H55&lt;10.688,D55&lt;1.35,D55&lt;1.75,D55&gt;=0.75),3.15,IF(AND(H55&lt;9.474,A55&gt;=5.3,D55&gt;=1.35,D55&lt;1.75,D55&gt;=0.75),4.95,IF(AND(G55&gt;=0.779,G55&lt;0.857,H55&lt;16.774,D55&gt;=1.75,D55&gt;=0.75),6,IF(AND(G55&lt;0.05,H55&gt;=6.089,A55&lt;5.45,A55&gt;=4.8,D55&lt;0.25,D55&lt;0.75),1.4,IF(AND(H55&lt;6.69,A55&gt;=5.3,H55&lt;10.688,D55&lt;1.35,D55&lt;1.75,D55&gt;=0.75),4.033,IF(AND(H55&gt;=6.69,A55&gt;=5.3,H55&lt;10.688,D55&lt;1.35,D55&lt;1.75,D55&gt;=0.75),3.733,IF(AND(B55&lt;2.5,H55&gt;=9.474,A55&gt;=5.3,D55&gt;=1.35,D55&lt;1.75,D55&gt;=0.75),4.5,IF(AND(D55&gt;=2.45,G55&lt;0.779,G55&lt;0.857,H55&lt;16.774,D55&gt;=1.75,D55&gt;=0.75),6,IF(AND(B55&gt;=3.75,G55&gt;=0.05,H55&gt;=6.089,A55&lt;5.45,A55&gt;=4.8,D55&lt;0.25,D55&lt;0.75),1.6,IF(AND(H55&lt;13.695,B55&gt;=2.5,H55&gt;=9.474,A55&gt;=5.3,D55&gt;=1.35,D55&lt;1.75,D55&gt;=0.75),4.567,IF(AND(G55&gt;=0.654,D55&lt;2.45,G55&lt;0.779,G55&lt;0.857,H55&lt;16.774,D55&gt;=1.75,D55&gt;=0.75),4.9,IF(AND(G55&gt;=0.73,B55&lt;3.75,G55&gt;=0.05,H55&gt;=6.089,A55&lt;5.45,A55&gt;=4.8,D55&lt;0.25,D55&lt;0.75),1.4,IF(AND(A55&lt;6.65,H55&gt;=13.695,B55&gt;=2.5,H55&gt;=9.474,A55&gt;=5.3,D55&gt;=1.35,D55&lt;1.75,D55&gt;=0.75),4.4,IF(AND(A55&gt;=6.65,H55&gt;=13.695,B55&gt;=2.5,H55&gt;=9.474,A55&gt;=5.3,D55&gt;=1.35,D55&lt;1.75,D55&gt;=0.75),4.84,IF(AND(B55&lt;2.75,G55&lt;0.654,D55&lt;2.45,G55&lt;0.779,G55&lt;0.857,H55&lt;16.774,D55&gt;=1.75,D55&gt;=0.75),5.2,IF(AND(H55&lt;9.524,G55&lt;0.73,B55&lt;3.75,G55&gt;=0.05,H55&gt;=6.089,A55&lt;5.45,A55&gt;=4.8,D55&lt;0.25,D55&lt;0.75),1.5,IF(AND(H55&gt;=9.524,G55&lt;0.73,B55&lt;3.75,G55&gt;=0.05,H55&gt;=6.089,A55&lt;5.45,A55&gt;=4.8,D55&lt;0.25,D55&lt;0.75),1.4,IF(AND(H55&gt;=13.644,B55&gt;=2.75,G55&lt;0.654,D55&lt;2.45,G55&lt;0.779,G55&lt;0.857,H55&lt;16.774,D55&gt;=1.75,D55&gt;=0.75),6.033,IF(AND(A55&gt;=6.85,H55&lt;13.644,B55&gt;=2.75,G55&lt;0.654,D55&lt;2.45,G55&lt;0.779,G55&lt;0.857,H55&lt;16.774,D55&gt;=1.75,D55&gt;=0.75),5.1,IF(AND(A55&gt;=6.75,A55&lt;6.85,H55&lt;13.644,B55&gt;=2.75,G55&lt;0.654,D55&lt;2.45,G55&lt;0.779,G55&lt;0.857,H55&lt;16.774,D55&gt;=1.75,D55&gt;=0.75),5.9,IF(AND(D55&gt;=2.35,A55&lt;6.75,A55&lt;6.85,H55&lt;13.644,B55&gt;=2.75,G55&lt;0.654,D55&lt;2.45,G55&lt;0.779,G55&lt;0.857,H55&lt;16.774,D55&gt;=1.75,D55&gt;=0.75),5.6,IF(AND(H55&lt;11.146,D55&lt;2.35,A55&lt;6.75,A55&lt;6.85,H55&lt;13.644,B55&gt;=2.75,G55&lt;0.654,D55&lt;2.45,G55&lt;0.779,G55&lt;0.857,H55&lt;16.774,D55&gt;=1.75,D55&gt;=0.75),5.4,IF(AND(H55&gt;=11.146,D55&lt;2.35,A55&lt;6.75,A55&lt;6.85,H55&lt;13.644,B55&gt;=2.75,G55&lt;0.654,D55&lt;2.45,G55&lt;0.779,G55&lt;0.857,H55&lt;16.774,D55&gt;=1.75,D55&gt;=0.75),5.6,"shouldnthappen"))))))))))))))))))))))))))))))))))))</f>
        <v>4.84</v>
      </c>
      <c r="AF55" s="1" t="n">
        <f aca="false">IF(AND(A55&lt;4.5,D55&lt;0.8),1.233,IF(AND(B55&lt;3.05,A55&gt;=4.5,D55&lt;0.8),1.4,IF(AND(D55&gt;=0.45,B55&gt;=3.05,A55&gt;=4.5,D55&lt;0.8),1.667,IF(AND(D55&lt;1.05,D55&lt;1.35,A55&lt;6.25,D55&gt;=0.8),3.633,IF(AND(H55&lt;13.935,A55&gt;=7.05,A55&gt;=6.25,D55&gt;=0.8),6,IF(AND(G55&gt;=0.948,D55&lt;0.45,B55&gt;=3.05,A55&gt;=4.5,D55&lt;0.8),1.7,IF(AND(G55&lt;0.652,D55&gt;=1.05,D55&lt;1.35,A55&lt;6.25,D55&gt;=0.8),4.16,IF(AND(D55&gt;=2.15,D55&gt;=1.75,D55&gt;=1.35,A55&lt;6.25,D55&gt;=0.8),5.4,IF(AND(G55&gt;=0.912,F55&lt;2.5,A55&lt;7.05,A55&gt;=6.25,D55&gt;=0.8),4.4,IF(AND(B55&gt;=3.25,F55&gt;=2.5,A55&lt;7.05,A55&gt;=6.25,D55&gt;=0.8),5.85,IF(AND(H55&lt;17.32,H55&gt;=13.935,A55&gt;=7.05,A55&gt;=6.25,D55&gt;=0.8),6.65,IF(AND(H55&gt;=17.32,H55&gt;=13.935,A55&gt;=7.05,A55&gt;=6.25,D55&gt;=0.8),6.4,IF(AND(H55&gt;=13.547,G55&lt;0.948,D55&lt;0.45,B55&gt;=3.05,A55&gt;=4.5,D55&lt;0.8),1.38,IF(AND(B55&gt;=2.75,G55&gt;=0.652,D55&gt;=1.05,D55&lt;1.35,A55&lt;6.25,D55&gt;=0.8),3.6,IF(AND(H55&lt;9.417,G55&lt;0.404,D55&lt;1.75,D55&gt;=1.35,A55&lt;6.25,D55&gt;=0.8),4.2,IF(AND(H55&gt;=9.417,G55&lt;0.404,D55&lt;1.75,D55&gt;=1.35,A55&lt;6.25,D55&gt;=0.8),4.5,IF(AND(G55&lt;0.464,G55&gt;=0.404,D55&lt;1.75,D55&gt;=1.35,A55&lt;6.25,D55&gt;=0.8),4.5,IF(AND(G55&gt;=0.464,G55&gt;=0.404,D55&lt;1.75,D55&gt;=1.35,A55&lt;6.25,D55&gt;=0.8),4.625,IF(AND(D55&lt;1.85,D55&lt;2.15,D55&gt;=1.75,D55&gt;=1.35,A55&lt;6.25,D55&gt;=0.8),4.9,IF(AND(D55&gt;=1.85,D55&lt;2.15,D55&gt;=1.75,D55&gt;=1.35,A55&lt;6.25,D55&gt;=0.8),5.05,IF(AND(G55&lt;0.332,G55&lt;0.912,F55&lt;2.5,A55&lt;7.05,A55&gt;=6.25,D55&gt;=0.8),4.467,IF(AND(G55&gt;=0.332,G55&lt;0.912,F55&lt;2.5,A55&lt;7.05,A55&gt;=6.25,D55&gt;=0.8),4.767,IF(AND(D55&lt;0.15,H55&lt;13.547,G55&lt;0.948,D55&lt;0.45,B55&gt;=3.05,A55&gt;=4.5,D55&lt;0.8),1.5,IF(AND(D55&lt;1.15,B55&lt;2.75,G55&gt;=0.652,D55&gt;=1.05,D55&lt;1.35,A55&lt;6.25,D55&gt;=0.8),3.9,IF(AND(D55&gt;=1.15,B55&lt;2.75,G55&gt;=0.652,D55&gt;=1.05,D55&lt;1.35,A55&lt;6.25,D55&gt;=0.8),4,IF(AND(D55&gt;=2.25,B55&lt;3.15,B55&lt;3.25,F55&gt;=2.5,A55&lt;7.05,A55&gt;=6.25,D55&gt;=0.8),5.14,IF(AND(G55&lt;0.621,B55&gt;=3.15,B55&lt;3.25,F55&gt;=2.5,A55&lt;7.05,A55&gt;=6.25,D55&gt;=0.8),5.75,IF(AND(G55&gt;=0.621,B55&gt;=3.15,B55&lt;3.25,F55&gt;=2.5,A55&lt;7.05,A55&gt;=6.25,D55&gt;=0.8),5.1,IF(AND(G55&gt;=0.862,D55&gt;=0.15,H55&lt;13.547,G55&lt;0.948,D55&lt;0.45,B55&gt;=3.05,A55&gt;=4.5,D55&lt;0.8),1.5,IF(AND(A55&lt;6.35,D55&lt;2.25,B55&lt;3.15,B55&lt;3.25,F55&gt;=2.5,A55&lt;7.05,A55&gt;=6.25,D55&gt;=0.8),5.267,IF(AND(A55&gt;=6.35,D55&lt;2.25,B55&lt;3.15,B55&lt;3.25,F55&gt;=2.5,A55&lt;7.05,A55&gt;=6.25,D55&gt;=0.8),5.42,IF(AND(A55&lt;5.1,G55&lt;0.862,D55&gt;=0.15,H55&lt;13.547,G55&lt;0.948,D55&lt;0.45,B55&gt;=3.05,A55&gt;=4.5,D55&lt;0.8),1.35,IF(AND(B55&lt;3.95,A55&gt;=5.1,G55&lt;0.862,D55&gt;=0.15,H55&lt;13.547,G55&lt;0.948,D55&lt;0.45,B55&gt;=3.05,A55&gt;=4.5,D55&lt;0.8),1.5,IF(AND(B55&gt;=3.95,A55&gt;=5.1,G55&lt;0.862,D55&gt;=0.15,H55&lt;13.547,G55&lt;0.948,D55&lt;0.45,B55&gt;=3.05,A55&gt;=4.5,D55&lt;0.8),1.467,"shouldnthappen"))))))))))))))))))))))))))))))))))</f>
        <v>4.767</v>
      </c>
      <c r="AG55" s="1" t="n">
        <f aca="false">IF(AND(H55&lt;5.748,A55&lt;4.85,D55&lt;0.75),1,IF(AND(B55&gt;=3.5,D55&gt;=1.75,D55&gt;=0.75),6.2,IF(AND(A55&gt;=4.65,H55&gt;=5.748,A55&lt;4.85,D55&lt;0.75),1.333,IF(AND(H55&lt;6.417,B55&lt;3.45,A55&gt;=4.85,D55&lt;0.75),1.7,IF(AND(A55&lt;5.05,B55&gt;=3.45,A55&gt;=4.85,D55&lt;0.75),1.4,IF(AND(A55&gt;=5.05,B55&gt;=3.45,A55&gt;=4.85,D55&lt;0.75),1.5,IF(AND(F55&gt;=2.5,H55&lt;13.641,D55&lt;1.75,D55&gt;=0.75),4.667,IF(AND(G55&lt;0.187,H55&gt;=13.641,D55&lt;1.75,D55&gt;=0.75),5,IF(AND(A55&gt;=7.1,B55&lt;3.5,D55&gt;=1.75,D55&gt;=0.75),6.575,IF(AND(G55&lt;0.161,A55&lt;4.65,H55&gt;=5.748,A55&lt;4.85,D55&lt;0.75),1.5,IF(AND(H55&lt;8.399,H55&gt;=6.417,B55&lt;3.45,A55&gt;=4.85,D55&lt;0.75),1.5,IF(AND(H55&gt;=8.399,H55&gt;=6.417,B55&lt;3.45,A55&gt;=4.85,D55&lt;0.75),1.625,IF(AND(G55&lt;0.086,F55&lt;2.5,H55&lt;13.641,D55&lt;1.75,D55&gt;=0.75),4.7,IF(AND(D55&lt;1.35,G55&gt;=0.187,H55&gt;=13.641,D55&lt;1.75,D55&gt;=0.75),4.2,IF(AND(G55&lt;0.422,G55&gt;=0.161,A55&lt;4.65,H55&gt;=5.748,A55&lt;4.85,D55&lt;0.75),1.4,IF(AND(G55&gt;=0.422,G55&gt;=0.161,A55&lt;4.65,H55&gt;=5.748,A55&lt;4.85,D55&lt;0.75),1.3,IF(AND(B55&lt;2.5,D55&gt;=1.35,G55&gt;=0.187,H55&gt;=13.641,D55&lt;1.75,D55&gt;=0.75),4.5,IF(AND(B55&lt;2.75,A55&lt;6,A55&lt;7.1,B55&lt;3.5,D55&gt;=1.75,D55&gt;=0.75),5.1,IF(AND(B55&gt;=2.75,A55&lt;6,A55&lt;7.1,B55&lt;3.5,D55&gt;=1.75,D55&gt;=0.75),5.02,IF(AND(A55&lt;5.15,A55&lt;5.9,G55&gt;=0.086,F55&lt;2.5,H55&lt;13.641,D55&lt;1.75,D55&gt;=0.75),3,IF(AND(G55&lt;0.644,A55&gt;=5.9,G55&gt;=0.086,F55&lt;2.5,H55&lt;13.641,D55&lt;1.75,D55&gt;=0.75),4.65,IF(AND(G55&gt;=0.644,A55&gt;=5.9,G55&gt;=0.086,F55&lt;2.5,H55&lt;13.641,D55&lt;1.75,D55&gt;=0.75),4.24,IF(AND(D55&lt;1.45,B55&gt;=2.5,D55&gt;=1.35,G55&gt;=0.187,H55&gt;=13.641,D55&lt;1.75,D55&gt;=0.75),4.68,IF(AND(D55&gt;=1.45,B55&gt;=2.5,D55&gt;=1.35,G55&gt;=0.187,H55&gt;=13.641,D55&lt;1.75,D55&gt;=0.75),4.833,IF(AND(H55&lt;13.18,D55&lt;2.05,A55&gt;=6,A55&lt;7.1,B55&lt;3.5,D55&gt;=1.75,D55&gt;=0.75),5.44,IF(AND(H55&gt;=13.18,D55&lt;2.05,A55&gt;=6,A55&lt;7.1,B55&lt;3.5,D55&gt;=1.75,D55&gt;=0.75),5.1,IF(AND(H55&lt;8.759,D55&gt;=2.05,A55&gt;=6,A55&lt;7.1,B55&lt;3.5,D55&gt;=1.75,D55&gt;=0.75),5.4,IF(AND(A55&gt;=5.75,A55&gt;=5.15,A55&lt;5.9,G55&gt;=0.086,F55&lt;2.5,H55&lt;13.641,D55&lt;1.75,D55&gt;=0.75),3.967,IF(AND(H55&lt;10.159,H55&gt;=8.759,D55&gt;=2.05,A55&gt;=6,A55&lt;7.1,B55&lt;3.5,D55&gt;=1.75,D55&gt;=0.75),5.925,IF(AND(D55&lt;1.2,A55&lt;5.75,A55&gt;=5.15,A55&lt;5.9,G55&gt;=0.086,F55&lt;2.5,H55&lt;13.641,D55&lt;1.75,D55&gt;=0.75),3.667,IF(AND(D55&lt;2.25,H55&gt;=10.159,H55&gt;=8.759,D55&gt;=2.05,A55&gt;=6,A55&lt;7.1,B55&lt;3.5,D55&gt;=1.75,D55&gt;=0.75),5.66,IF(AND(D55&gt;=2.25,H55&gt;=10.159,H55&gt;=8.759,D55&gt;=2.05,A55&gt;=6,A55&lt;7.1,B55&lt;3.5,D55&gt;=1.75,D55&gt;=0.75),5.34,IF(AND(D55&lt;1.35,D55&gt;=1.2,A55&lt;5.75,A55&gt;=5.15,A55&lt;5.9,G55&gt;=0.086,F55&lt;2.5,H55&lt;13.641,D55&lt;1.75,D55&gt;=0.75),4.025,IF(AND(D55&gt;=1.35,D55&gt;=1.2,A55&lt;5.75,A55&gt;=5.15,A55&lt;5.9,G55&gt;=0.086,F55&lt;2.5,H55&lt;13.641,D55&lt;1.75,D55&gt;=0.75),3.9,"shouldnthappen"))))))))))))))))))))))))))))))))))</f>
        <v>4.833</v>
      </c>
      <c r="AH55" s="1" t="n">
        <f aca="false">IF(AND(F55&lt;1.5,H55&lt;6.799,A55&lt;5.45),1.7,IF(AND(F55&gt;=1.5,H55&lt;6.799,A55&lt;5.45),4.1,IF(AND(D55&gt;=0.8,H55&gt;=6.799,A55&lt;5.45),3.9,IF(AND(H55&lt;7.564,F55&lt;2.5,A55&gt;=5.45),3.925,IF(AND(H55&gt;=16.284,F55&gt;=2.5,A55&gt;=5.45),6.5,IF(AND(A55&lt;4.35,D55&lt;0.8,H55&gt;=6.799,A55&lt;5.45),1.1,IF(AND(B55&lt;2.8,D55&lt;1.35,H55&gt;=7.564,F55&lt;2.5,A55&gt;=5.45),4.1,IF(AND(B55&gt;=2.8,D55&lt;1.35,H55&gt;=7.564,F55&lt;2.5,A55&gt;=5.45),4.267,IF(AND(B55&lt;2.75,D55&gt;=1.35,H55&gt;=7.564,F55&lt;2.5,A55&gt;=5.45),5,IF(AND(G55&gt;=0.078,G55&lt;0.26,H55&lt;16.284,F55&gt;=2.5,A55&gt;=5.45),6.06,IF(AND(G55&gt;=0.805,G55&gt;=0.26,H55&lt;16.284,F55&gt;=2.5,A55&gt;=5.45),5.02,IF(AND(H55&gt;=10.109,B55&gt;=3.45,A55&gt;=4.35,D55&lt;0.8,H55&gt;=6.799,A55&lt;5.45),1.55,IF(AND(D55&lt;2.25,G55&lt;0.078,G55&lt;0.26,H55&lt;16.284,F55&gt;=2.5,A55&gt;=5.45),5.6,IF(AND(D55&gt;=2.25,G55&lt;0.078,G55&lt;0.26,H55&lt;16.284,F55&gt;=2.5,A55&gt;=5.45),5.7,IF(AND(A55&lt;6.15,G55&lt;0.805,G55&gt;=0.26,H55&lt;16.284,F55&gt;=2.5,A55&gt;=5.45),4.967,IF(AND(A55&lt;4.65,H55&lt;12.227,B55&lt;3.45,A55&gt;=4.35,D55&lt;0.8,H55&gt;=6.799,A55&lt;5.45),1.333,IF(AND(A55&lt;4.85,H55&gt;=12.227,B55&lt;3.45,A55&gt;=4.35,D55&lt;0.8,H55&gt;=6.799,A55&lt;5.45),1.42,IF(AND(A55&gt;=4.85,H55&gt;=12.227,B55&lt;3.45,A55&gt;=4.35,D55&lt;0.8,H55&gt;=6.799,A55&lt;5.45),1.533,IF(AND(A55&lt;5.05,H55&lt;10.109,B55&gt;=3.45,A55&gt;=4.35,D55&lt;0.8,H55&gt;=6.799,A55&lt;5.45),1.4,IF(AND(A55&gt;=5.05,H55&lt;10.109,B55&gt;=3.45,A55&gt;=4.35,D55&lt;0.8,H55&gt;=6.799,A55&lt;5.45),1.5,IF(AND(G55&lt;0.14,H55&lt;13.531,B55&gt;=2.75,D55&gt;=1.35,H55&gt;=7.564,F55&lt;2.5,A55&gt;=5.45),4.7,IF(AND(G55&lt;0.187,H55&gt;=13.531,B55&gt;=2.75,D55&gt;=1.35,H55&gt;=7.564,F55&lt;2.5,A55&gt;=5.45),5,IF(AND(G55&gt;=0.187,H55&gt;=13.531,B55&gt;=2.75,D55&gt;=1.35,H55&gt;=7.564,F55&lt;2.5,A55&gt;=5.45),4.66,IF(AND(A55&lt;6.35,A55&gt;=6.15,G55&lt;0.805,G55&gt;=0.26,H55&lt;16.284,F55&gt;=2.5,A55&gt;=5.45),6,IF(AND(D55&lt;0.15,A55&gt;=4.65,H55&lt;12.227,B55&lt;3.45,A55&gt;=4.35,D55&lt;0.8,H55&gt;=6.799,A55&lt;5.45),1.5,IF(AND(H55&lt;10.723,G55&gt;=0.14,H55&lt;13.531,B55&gt;=2.75,D55&gt;=1.35,H55&gt;=7.564,F55&lt;2.5,A55&gt;=5.45),4.6,IF(AND(H55&gt;=10.723,G55&gt;=0.14,H55&lt;13.531,B55&gt;=2.75,D55&gt;=1.35,H55&gt;=7.564,F55&lt;2.5,A55&gt;=5.45),4.46,IF(AND(G55&lt;0.364,A55&gt;=6.35,A55&gt;=6.15,G55&lt;0.805,G55&gt;=0.26,H55&lt;16.284,F55&gt;=2.5,A55&gt;=5.45),5.28,IF(AND(A55&lt;5.1,D55&gt;=0.15,A55&gt;=4.65,H55&lt;12.227,B55&lt;3.45,A55&gt;=4.35,D55&lt;0.8,H55&gt;=6.799,A55&lt;5.45),1.36,IF(AND(A55&gt;=5.1,D55&gt;=0.15,A55&gt;=4.65,H55&lt;12.227,B55&lt;3.45,A55&gt;=4.35,D55&lt;0.8,H55&gt;=6.799,A55&lt;5.45),1.4,IF(AND(G55&gt;=0.6,G55&gt;=0.364,A55&gt;=6.35,A55&gt;=6.15,G55&lt;0.805,G55&gt;=0.26,H55&lt;16.284,F55&gt;=2.5,A55&gt;=5.45),5.1,IF(AND(A55&gt;=6.95,G55&lt;0.6,G55&gt;=0.364,A55&gt;=6.35,A55&gt;=6.15,G55&lt;0.805,G55&gt;=0.26,H55&lt;16.284,F55&gt;=2.5,A55&gt;=5.45),5.8,IF(AND(B55&lt;3.2,A55&lt;6.95,G55&lt;0.6,G55&gt;=0.364,A55&gt;=6.35,A55&gt;=6.15,G55&lt;0.805,G55&gt;=0.26,H55&lt;16.284,F55&gt;=2.5,A55&gt;=5.45),5.6,IF(AND(B55&gt;=3.2,A55&lt;6.95,G55&lt;0.6,G55&gt;=0.364,A55&gt;=6.35,A55&gt;=6.15,G55&lt;0.805,G55&gt;=0.26,H55&lt;16.284,F55&gt;=2.5,A55&gt;=5.45),5.7,"shouldnthappen"))))))))))))))))))))))))))))))))))</f>
        <v>4.66</v>
      </c>
      <c r="AI55" s="1" t="n">
        <f aca="false">IF(AND(B55&gt;=3.55,A55&lt;5.05,F55&lt;1.5),1,IF(AND(H55&gt;=13.436,A55&gt;=5.05,F55&lt;1.5),1.633,IF(AND(A55&lt;4.35,B55&lt;3.55,A55&lt;5.05,F55&lt;1.5),1.1,IF(AND(A55&lt;5.15,H55&lt;13.436,A55&gt;=5.05,F55&lt;1.5),1.6,IF(AND(G55&lt;0.837,D55&lt;1.2,B55&lt;2.65,F55&gt;=1.5),3.7,IF(AND(G55&gt;=0.837,D55&lt;1.2,B55&lt;2.65,F55&gt;=1.5),3,IF(AND(D55&lt;1.4,D55&gt;=1.2,B55&lt;2.65,F55&gt;=1.5),4.133,IF(AND(D55&gt;=1.4,D55&gt;=1.2,B55&lt;2.65,F55&gt;=1.5),4.633,IF(AND(G55&lt;0.302,A55&gt;=4.35,B55&lt;3.55,A55&lt;5.05,F55&lt;1.5),1.34,IF(AND(D55&gt;=0.3,A55&gt;=5.15,H55&lt;13.436,A55&gt;=5.05,F55&lt;1.5),1.5,IF(AND(G55&lt;0.233,G55&lt;0.265,D55&lt;1.55,B55&gt;=2.65,F55&gt;=1.5),4.56,IF(AND(G55&gt;=0.233,G55&lt;0.265,D55&lt;1.55,B55&gt;=2.65,F55&gt;=1.5),5.1,IF(AND(G55&lt;0.395,G55&gt;=0.265,D55&lt;1.55,B55&gt;=2.65,F55&gt;=1.5),4.025,IF(AND(H55&lt;13.935,A55&gt;=7.05,D55&gt;=1.55,B55&gt;=2.65,F55&gt;=1.5),6.12,IF(AND(H55&gt;=13.935,A55&gt;=7.05,D55&gt;=1.55,B55&gt;=2.65,F55&gt;=1.5),6.64,IF(AND(G55&gt;=0.858,G55&gt;=0.302,A55&gt;=4.35,B55&lt;3.55,A55&lt;5.05,F55&lt;1.5),1.3,IF(AND(H55&lt;6.543,D55&lt;0.3,A55&gt;=5.15,H55&lt;13.436,A55&gt;=5.05,F55&lt;1.5),1.4,IF(AND(H55&gt;=6.543,D55&lt;0.3,A55&gt;=5.15,H55&lt;13.436,A55&gt;=5.05,F55&lt;1.5),1.48,IF(AND(A55&lt;6.3,G55&gt;=0.395,G55&gt;=0.265,D55&lt;1.55,B55&gt;=2.65,F55&gt;=1.5),4.14,IF(AND(A55&gt;=6.3,G55&gt;=0.395,G55&gt;=0.265,D55&lt;1.55,B55&gt;=2.65,F55&gt;=1.5),4.767,IF(AND(G55&gt;=0.669,B55&lt;3.15,A55&lt;7.05,D55&gt;=1.55,B55&gt;=2.65,F55&gt;=1.5),5,IF(AND(H55&lt;9.459,G55&lt;0.858,G55&gt;=0.302,A55&gt;=4.35,B55&lt;3.55,A55&lt;5.05,F55&lt;1.5),1.4,IF(AND(H55&gt;=9.459,G55&lt;0.858,G55&gt;=0.302,A55&gt;=4.35,B55&lt;3.55,A55&lt;5.05,F55&lt;1.5),1.6,IF(AND(G55&gt;=0.433,G55&lt;0.669,B55&lt;3.15,A55&lt;7.05,D55&gt;=1.55,B55&gt;=2.65,F55&gt;=1.5),5.68,IF(AND(G55&lt;0.481,H55&lt;10.257,B55&gt;=3.15,A55&lt;7.05,D55&gt;=1.55,B55&gt;=2.65,F55&gt;=1.5),5.7,IF(AND(G55&gt;=0.481,H55&lt;10.257,B55&gt;=3.15,A55&lt;7.05,D55&gt;=1.55,B55&gt;=2.65,F55&gt;=1.5),5.9,IF(AND(D55&lt;2.15,H55&gt;=10.257,B55&gt;=3.15,A55&lt;7.05,D55&gt;=1.55,B55&gt;=2.65,F55&gt;=1.5),5.1,IF(AND(D55&gt;=2.15,H55&gt;=10.257,B55&gt;=3.15,A55&lt;7.05,D55&gt;=1.55,B55&gt;=2.65,F55&gt;=1.5),5.42,IF(AND(G55&lt;0.098,G55&lt;0.433,G55&lt;0.669,B55&lt;3.15,A55&lt;7.05,D55&gt;=1.55,B55&gt;=2.65,F55&gt;=1.5),5.567,IF(AND(D55&lt;1.8,G55&gt;=0.098,G55&lt;0.433,G55&lt;0.669,B55&lt;3.15,A55&lt;7.05,D55&gt;=1.55,B55&gt;=2.65,F55&gt;=1.5),5.033,IF(AND(G55&gt;=0.312,D55&gt;=1.8,G55&gt;=0.098,G55&lt;0.433,G55&lt;0.669,B55&lt;3.15,A55&lt;7.05,D55&gt;=1.55,B55&gt;=2.65,F55&gt;=1.5),5.4,IF(AND(H55&lt;9.002,G55&lt;0.312,D55&gt;=1.8,G55&gt;=0.098,G55&lt;0.433,G55&lt;0.669,B55&lt;3.15,A55&lt;7.05,D55&gt;=1.55,B55&gt;=2.65,F55&gt;=1.5),5.1,IF(AND(H55&gt;=9.002,G55&lt;0.312,D55&gt;=1.8,G55&gt;=0.098,G55&lt;0.433,G55&lt;0.669,B55&lt;3.15,A55&lt;7.05,D55&gt;=1.55,B55&gt;=2.65,F55&gt;=1.5),5.26,"shouldnthappen")))))))))))))))))))))))))))))))))</f>
        <v>4.767</v>
      </c>
      <c r="AJ55" s="1" t="n">
        <f aca="false">IF(AND(A55&gt;=5.25,D55&gt;=0.35,D55&lt;0.8),1.433,IF(AND(F55&gt;=2.5,H55&lt;6.927,D55&gt;=0.8),5.1,IF(AND(H55&lt;5.85,B55&lt;3.65,D55&lt;0.35,D55&lt;0.8),1,IF(AND(A55&lt;5.55,B55&gt;=3.65,D55&lt;0.35,D55&lt;0.8),1.5,IF(AND(A55&gt;=5.55,B55&gt;=3.65,D55&lt;0.35,D55&lt;0.8),1.7,IF(AND(H55&lt;7.949,A55&lt;5.25,D55&gt;=0.35,D55&lt;0.8),1.9,IF(AND(H55&gt;=7.949,A55&lt;5.25,D55&gt;=0.35,D55&lt;0.8),1.54,IF(AND(A55&lt;5.55,F55&lt;2.5,H55&lt;6.927,D55&gt;=0.8),3.98,IF(AND(A55&gt;=5.55,F55&lt;2.5,H55&lt;6.927,D55&gt;=0.8),4.1,IF(AND(A55&gt;=7.25,D55&gt;=1.55,H55&gt;=6.927,D55&gt;=0.8),6.65,IF(AND(A55&lt;5.75,D55&lt;1.2,D55&lt;1.55,H55&gt;=6.927,D55&gt;=0.8),3.62,IF(AND(A55&gt;=5.75,D55&lt;1.2,D55&lt;1.55,H55&gt;=6.927,D55&gt;=0.8),4.1,IF(AND(G55&lt;0.175,A55&lt;4.8,H55&gt;=5.85,B55&lt;3.65,D55&lt;0.35,D55&lt;0.8),1.5,IF(AND(G55&gt;=0.175,A55&lt;4.8,H55&gt;=5.85,B55&lt;3.65,D55&lt;0.35,D55&lt;0.8),1.3,IF(AND(A55&gt;=5.05,A55&gt;=4.8,H55&gt;=5.85,B55&lt;3.65,D55&lt;0.35,D55&lt;0.8),1.5,IF(AND(G55&gt;=0.735,A55&lt;6.25,D55&gt;=1.2,D55&lt;1.55,H55&gt;=6.927,D55&gt;=0.8),4,IF(AND(H55&lt;10.464,A55&lt;6.2,A55&lt;7.25,D55&gt;=1.55,H55&gt;=6.927,D55&gt;=0.8),5.1,IF(AND(H55&gt;=10.464,A55&lt;6.2,A55&lt;7.25,D55&gt;=1.55,H55&gt;=6.927,D55&gt;=0.8),4.9,IF(AND(G55&lt;0.418,A55&lt;5.05,A55&gt;=4.8,H55&gt;=5.85,B55&lt;3.65,D55&lt;0.35,D55&lt;0.8),1.48,IF(AND(G55&gt;=0.418,A55&lt;5.05,A55&gt;=4.8,H55&gt;=5.85,B55&lt;3.65,D55&lt;0.35,D55&lt;0.8),1.3,IF(AND(B55&lt;2.75,G55&lt;0.735,A55&lt;6.25,D55&gt;=1.2,D55&lt;1.55,H55&gt;=6.927,D55&gt;=0.8),4.35,IF(AND(H55&lt;15.422,D55&lt;1.45,A55&gt;=6.25,D55&gt;=1.2,D55&lt;1.55,H55&gt;=6.927,D55&gt;=0.8),4.375,IF(AND(H55&gt;=15.422,D55&lt;1.45,A55&gt;=6.25,D55&gt;=1.2,D55&lt;1.55,H55&gt;=6.927,D55&gt;=0.8),4.7,IF(AND(A55&lt;6.4,D55&gt;=1.45,A55&gt;=6.25,D55&gt;=1.2,D55&lt;1.55,H55&gt;=6.927,D55&gt;=0.8),5.1,IF(AND(G55&gt;=0.576,D55&lt;2.15,A55&gt;=6.2,A55&lt;7.25,D55&gt;=1.55,H55&gt;=6.927,D55&gt;=0.8),5.1,IF(AND(G55&lt;0.537,D55&gt;=2.15,A55&gt;=6.2,A55&lt;7.25,D55&gt;=1.55,H55&gt;=6.927,D55&gt;=0.8),5.533,IF(AND(G55&gt;=0.537,D55&gt;=2.15,A55&gt;=6.2,A55&lt;7.25,D55&gt;=1.55,H55&gt;=6.927,D55&gt;=0.8),5.9,IF(AND(D55&lt;1.45,B55&gt;=2.75,G55&lt;0.735,A55&lt;6.25,D55&gt;=1.2,D55&lt;1.55,H55&gt;=6.927,D55&gt;=0.8),4.6,IF(AND(D55&gt;=1.45,B55&gt;=2.75,G55&lt;0.735,A55&lt;6.25,D55&gt;=1.2,D55&lt;1.55,H55&gt;=6.927,D55&gt;=0.8),4.5,IF(AND(H55&lt;12.582,A55&gt;=6.4,D55&gt;=1.45,A55&gt;=6.25,D55&gt;=1.2,D55&lt;1.55,H55&gt;=6.927,D55&gt;=0.8),4.66,IF(AND(H55&gt;=12.582,A55&gt;=6.4,D55&gt;=1.45,A55&gt;=6.25,D55&gt;=1.2,D55&lt;1.55,H55&gt;=6.927,D55&gt;=0.8),4.9,IF(AND(B55&lt;2.75,G55&lt;0.576,D55&lt;2.15,A55&gt;=6.2,A55&lt;7.25,D55&gt;=1.55,H55&gt;=6.927,D55&gt;=0.8),5.3,IF(AND(G55&gt;=0.395,B55&gt;=2.75,G55&lt;0.576,D55&lt;2.15,A55&gt;=6.2,A55&lt;7.25,D55&gt;=1.55,H55&gt;=6.927,D55&gt;=0.8),5.6,IF(AND(D55&gt;=1.9,G55&lt;0.395,B55&gt;=2.75,G55&lt;0.576,D55&lt;2.15,A55&gt;=6.2,A55&lt;7.25,D55&gt;=1.55,H55&gt;=6.927,D55&gt;=0.8),5.333,IF(AND(B55&lt;2.95,D55&lt;1.9,G55&lt;0.395,B55&gt;=2.75,G55&lt;0.576,D55&lt;2.15,A55&gt;=6.2,A55&lt;7.25,D55&gt;=1.55,H55&gt;=6.927,D55&gt;=0.8),5.6,IF(AND(B55&gt;=2.95,D55&lt;1.9,G55&lt;0.395,B55&gt;=2.75,G55&lt;0.576,D55&lt;2.15,A55&gt;=6.2,A55&lt;7.25,D55&gt;=1.55,H55&gt;=6.927,D55&gt;=0.8),5.5,"shouldnthappen"))))))))))))))))))))))))))))))))))))</f>
        <v>4.9</v>
      </c>
      <c r="AK55" s="1" t="n">
        <f aca="false">IF(AND(H55&lt;5.85,B55&lt;3.65,F55&lt;1.5),1,IF(AND(B55&gt;=3.95,B55&gt;=3.65,F55&lt;1.5),1.433,IF(AND(A55&lt;5.15,F55&lt;2.5,F55&gt;=1.5),3.075,IF(AND(D55&gt;=0.35,H55&gt;=5.85,B55&lt;3.65,F55&lt;1.5),1.5,IF(AND(G55&lt;0.168,B55&lt;3.95,B55&gt;=3.65,F55&lt;1.5),1.7,IF(AND(H55&lt;5.767,A55&lt;7.25,F55&gt;=2.5,F55&gt;=1.5),4.5,IF(AND(D55&lt;1.9,A55&gt;=7.25,F55&gt;=2.5,F55&gt;=1.5),6.3,IF(AND(D55&gt;=1.9,A55&gt;=7.25,F55&gt;=2.5,F55&gt;=1.5),6.575,IF(AND(B55&lt;3.75,G55&gt;=0.168,B55&lt;3.95,B55&gt;=3.65,F55&lt;1.5),1.5,IF(AND(B55&gt;=3.75,G55&gt;=0.168,B55&lt;3.95,B55&gt;=3.65,F55&lt;1.5),1.6,IF(AND(D55&gt;=1.35,A55&lt;6.15,A55&gt;=5.15,F55&lt;2.5,F55&gt;=1.5),4.42,IF(AND(D55&lt;1.4,A55&gt;=6.15,A55&gt;=5.15,F55&lt;2.5,F55&gt;=1.5),4.5,IF(AND(D55&gt;=1.4,A55&gt;=6.15,A55&gt;=5.15,F55&lt;2.5,F55&gt;=1.5),4.675,IF(AND(D55&lt;0.15,H55&lt;11.218,D55&lt;0.35,H55&gt;=5.85,B55&lt;3.65,F55&lt;1.5),1.5,IF(AND(D55&lt;0.15,H55&gt;=11.218,D55&lt;0.35,H55&gt;=5.85,B55&lt;3.65,F55&lt;1.5),1.1,IF(AND(B55&lt;2.7,D55&lt;1.35,A55&lt;6.15,A55&gt;=5.15,F55&lt;2.5,F55&gt;=1.5),3.82,IF(AND(A55&lt;6.15,G55&gt;=0.755,H55&gt;=5.767,A55&lt;7.25,F55&gt;=2.5,F55&gt;=1.5),4.98,IF(AND(A55&gt;=6.15,G55&gt;=0.755,H55&gt;=5.767,A55&lt;7.25,F55&gt;=2.5,F55&gt;=1.5),5.3,IF(AND(B55&lt;3.4,D55&gt;=0.15,H55&lt;11.218,D55&lt;0.35,H55&gt;=5.85,B55&lt;3.65,F55&lt;1.5),1.4,IF(AND(B55&gt;=3.4,D55&gt;=0.15,H55&lt;11.218,D55&lt;0.35,H55&gt;=5.85,B55&lt;3.65,F55&lt;1.5),1.3,IF(AND(H55&lt;11.731,D55&gt;=0.15,H55&gt;=11.218,D55&lt;0.35,H55&gt;=5.85,B55&lt;3.65,F55&lt;1.5),1.2,IF(AND(H55&lt;9.053,B55&gt;=2.7,D55&lt;1.35,A55&lt;6.15,A55&gt;=5.15,F55&lt;2.5,F55&gt;=1.5),3.85,IF(AND(D55&gt;=2.1,B55&lt;2.85,G55&lt;0.755,H55&gt;=5.767,A55&lt;7.25,F55&gt;=2.5,F55&gt;=1.5),5.6,IF(AND(D55&gt;=2.45,B55&gt;=2.85,G55&lt;0.755,H55&gt;=5.767,A55&lt;7.25,F55&gt;=2.5,F55&gt;=1.5),5.8,IF(AND(B55&gt;=3.45,H55&gt;=11.731,D55&gt;=0.15,H55&gt;=11.218,D55&lt;0.35,H55&gt;=5.85,B55&lt;3.65,F55&lt;1.5),1.3,IF(AND(A55&lt;5.9,H55&gt;=9.053,B55&gt;=2.7,D55&lt;1.35,A55&lt;6.15,A55&gt;=5.15,F55&lt;2.5,F55&gt;=1.5),4.3,IF(AND(A55&gt;=5.9,H55&gt;=9.053,B55&gt;=2.7,D55&lt;1.35,A55&lt;6.15,A55&gt;=5.15,F55&lt;2.5,F55&gt;=1.5),4,IF(AND(G55&gt;=0.519,D55&lt;2.1,B55&lt;2.85,G55&lt;0.755,H55&gt;=5.767,A55&lt;7.25,F55&gt;=2.5,F55&gt;=1.5),4.9,IF(AND(A55&gt;=7.05,D55&lt;2.45,B55&gt;=2.85,G55&lt;0.755,H55&gt;=5.767,A55&lt;7.25,F55&gt;=2.5,F55&gt;=1.5),5.8,IF(AND(H55&lt;14.396,B55&lt;3.45,H55&gt;=11.731,D55&gt;=0.15,H55&gt;=11.218,D55&lt;0.35,H55&gt;=5.85,B55&lt;3.65,F55&lt;1.5),1.44,IF(AND(H55&gt;=14.396,B55&lt;3.45,H55&gt;=11.731,D55&gt;=0.15,H55&gt;=11.218,D55&lt;0.35,H55&gt;=5.85,B55&lt;3.65,F55&lt;1.5),1.3,IF(AND(G55&lt;0.282,G55&lt;0.519,D55&lt;2.1,B55&lt;2.85,G55&lt;0.755,H55&gt;=5.767,A55&lt;7.25,F55&gt;=2.5,F55&gt;=1.5),5.1,IF(AND(G55&gt;=0.282,G55&lt;0.519,D55&lt;2.1,B55&lt;2.85,G55&lt;0.755,H55&gt;=5.767,A55&lt;7.25,F55&gt;=2.5,F55&gt;=1.5),5.3,IF(AND(A55&lt;6.4,D55&lt;1.9,A55&lt;7.05,D55&lt;2.45,B55&gt;=2.85,G55&lt;0.755,H55&gt;=5.767,A55&lt;7.25,F55&gt;=2.5,F55&gt;=1.5),5.6,IF(AND(A55&gt;=6.4,D55&lt;1.9,A55&lt;7.05,D55&lt;2.45,B55&gt;=2.85,G55&lt;0.755,H55&gt;=5.767,A55&lt;7.25,F55&gt;=2.5,F55&gt;=1.5),5.5,IF(AND(H55&lt;8.884,D55&gt;=1.9,A55&lt;7.05,D55&lt;2.45,B55&gt;=2.85,G55&lt;0.755,H55&gt;=5.767,A55&lt;7.25,F55&gt;=2.5,F55&gt;=1.5),5.3,IF(AND(H55&gt;=8.884,D55&gt;=1.9,A55&lt;7.05,D55&lt;2.45,B55&gt;=2.85,G55&lt;0.755,H55&gt;=5.767,A55&lt;7.25,F55&gt;=2.5,F55&gt;=1.5),5.52,"shouldnthappen")))))))))))))))))))))))))))))))))))))</f>
        <v>4.675</v>
      </c>
      <c r="AL55" s="1" t="n">
        <f aca="false">IF(AND(H55&lt;5.85,A55&lt;5.05,D55&lt;0.8),1,IF(AND(B55&lt;3.35,A55&gt;=5.05,D55&lt;0.8),1.7,IF(AND(D55&gt;=2.45,F55&gt;=2.5,D55&gt;=0.8),6.05,IF(AND(H55&gt;=11.218,H55&gt;=5.85,A55&lt;5.05,D55&lt;0.8),1.28,IF(AND(G55&gt;=0.948,B55&gt;=3.35,A55&gt;=5.05,D55&lt;0.8),1.7,IF(AND(G55&gt;=0.423,H55&lt;11.218,H55&gt;=5.85,A55&lt;5.05,D55&lt;0.8),1.3,IF(AND(B55&lt;3.6,G55&lt;0.948,B55&gt;=3.35,A55&gt;=5.05,D55&lt;0.8),1.4,IF(AND(H55&lt;10.258,D55&lt;1.15,A55&lt;5.9,F55&lt;2.5,D55&gt;=0.8),3.36,IF(AND(H55&gt;=10.258,D55&lt;1.15,A55&lt;5.9,F55&lt;2.5,D55&gt;=0.8),3.9,IF(AND(A55&lt;5.3,D55&gt;=1.15,A55&lt;5.9,F55&lt;2.5,D55&gt;=0.8),3.9,IF(AND(D55&lt;1.55,B55&lt;2.75,A55&gt;=5.9,F55&lt;2.5,D55&gt;=0.8),4.64,IF(AND(D55&gt;=1.55,B55&lt;2.75,A55&gt;=5.9,F55&lt;2.5,D55&gt;=0.8),5.1,IF(AND(D55&gt;=1.6,B55&gt;=2.75,A55&gt;=5.9,F55&lt;2.5,D55&gt;=0.8),5,IF(AND(H55&lt;5.767,H55&lt;8.598,D55&lt;2.45,F55&gt;=2.5,D55&gt;=0.8),4.5,IF(AND(A55&lt;6.25,H55&gt;=8.598,D55&lt;2.45,F55&gt;=2.5,D55&gt;=0.8),5.02,IF(AND(B55&lt;3.55,G55&lt;0.423,H55&lt;11.218,H55&gt;=5.85,A55&lt;5.05,D55&lt;0.8),1.525,IF(AND(B55&gt;=3.55,G55&lt;0.423,H55&lt;11.218,H55&gt;=5.85,A55&lt;5.05,D55&lt;0.8),1.4,IF(AND(H55&gt;=13.932,B55&gt;=3.6,G55&lt;0.948,B55&gt;=3.35,A55&gt;=5.05,D55&lt;0.8),1.65,IF(AND(G55&gt;=0.652,A55&gt;=5.3,D55&gt;=1.15,A55&lt;5.9,F55&lt;2.5,D55&gt;=0.8),3.8,IF(AND(D55&lt;1.35,D55&lt;1.6,B55&gt;=2.75,A55&gt;=5.9,F55&lt;2.5,D55&gt;=0.8),4.42,IF(AND(H55&lt;6.656,H55&gt;=5.767,H55&lt;8.598,D55&lt;2.45,F55&gt;=2.5,D55&gt;=0.8),5.033,IF(AND(H55&gt;=6.656,H55&gt;=5.767,H55&lt;8.598,D55&lt;2.45,F55&gt;=2.5,D55&gt;=0.8),5.1,IF(AND(G55&gt;=0.885,A55&gt;=6.25,H55&gt;=8.598,D55&lt;2.45,F55&gt;=2.5,D55&gt;=0.8),5.2,IF(AND(H55&lt;6.926,H55&lt;13.932,B55&gt;=3.6,G55&lt;0.948,B55&gt;=3.35,A55&gt;=5.05,D55&lt;0.8),1.433,IF(AND(H55&gt;=6.926,H55&lt;13.932,B55&gt;=3.6,G55&lt;0.948,B55&gt;=3.35,A55&gt;=5.05,D55&lt;0.8),1.5,IF(AND(A55&lt;5.65,G55&lt;0.652,A55&gt;=5.3,D55&gt;=1.15,A55&lt;5.9,F55&lt;2.5,D55&gt;=0.8),4.36,IF(AND(A55&gt;=5.65,G55&lt;0.652,A55&gt;=5.3,D55&gt;=1.15,A55&lt;5.9,F55&lt;2.5,D55&gt;=0.8),4.2,IF(AND(H55&gt;=13.561,D55&gt;=1.35,D55&lt;1.6,B55&gt;=2.75,A55&gt;=5.9,F55&lt;2.5,D55&gt;=0.8),4.767,IF(AND(H55&lt;9.091,G55&lt;0.885,A55&gt;=6.25,H55&gt;=8.598,D55&lt;2.45,F55&gt;=2.5,D55&gt;=0.8),6.3,IF(AND(H55&gt;=12.206,H55&lt;13.561,D55&gt;=1.35,D55&lt;1.6,B55&gt;=2.75,A55&gt;=5.9,F55&lt;2.5,D55&gt;=0.8),4.4,IF(AND(D55&gt;=2.25,H55&gt;=9.091,G55&lt;0.885,A55&gt;=6.25,H55&gt;=8.598,D55&lt;2.45,F55&gt;=2.5,D55&gt;=0.8),5.9,IF(AND(B55&lt;3.05,H55&lt;12.206,H55&lt;13.561,D55&gt;=1.35,D55&lt;1.6,B55&gt;=2.75,A55&gt;=5.9,F55&lt;2.5,D55&gt;=0.8),4.6,IF(AND(B55&gt;=3.05,H55&lt;12.206,H55&lt;13.561,D55&gt;=1.35,D55&lt;1.6,B55&gt;=2.75,A55&gt;=5.9,F55&lt;2.5,D55&gt;=0.8),4.7,IF(AND(G55&gt;=0.596,D55&lt;2.25,H55&gt;=9.091,G55&lt;0.885,A55&gt;=6.25,H55&gt;=8.598,D55&lt;2.45,F55&gt;=2.5,D55&gt;=0.8),5.1,IF(AND(G55&gt;=0.379,G55&lt;0.596,D55&lt;2.25,H55&gt;=9.091,G55&lt;0.885,A55&gt;=6.25,H55&gt;=8.598,D55&lt;2.45,F55&gt;=2.5,D55&gt;=0.8),5.767,IF(AND(D55&lt;2.15,G55&lt;0.379,G55&lt;0.596,D55&lt;2.25,H55&gt;=9.091,G55&lt;0.885,A55&gt;=6.25,H55&gt;=8.598,D55&lt;2.45,F55&gt;=2.5,D55&gt;=0.8),5.4,IF(AND(D55&gt;=2.15,G55&lt;0.379,G55&lt;0.596,D55&lt;2.25,H55&gt;=9.091,G55&lt;0.885,A55&gt;=6.25,H55&gt;=8.598,D55&lt;2.45,F55&gt;=2.5,D55&gt;=0.8),5.6,"shouldnthappen")))))))))))))))))))))))))))))))))))))</f>
        <v>4.767</v>
      </c>
      <c r="AM55" s="1" t="n">
        <f aca="false">IF(AND(H55&lt;5.245,D55&lt;0.8),1,IF(AND(A55&lt;4.5,H55&gt;=5.245,D55&lt;0.8),1.35,IF(AND(D55&gt;=0.5,A55&gt;=4.5,H55&gt;=5.245,D55&lt;0.8),1.6,IF(AND(H55&lt;7.25,B55&lt;2.6,A55&lt;6.15,D55&gt;=0.8),4.375,IF(AND(H55&gt;=7.25,B55&lt;2.6,A55&lt;6.15,D55&gt;=0.8),3.075,IF(AND(H55&lt;13.935,A55&gt;=7.05,A55&gt;=6.15,D55&gt;=0.8),6.067,IF(AND(H55&gt;=13.935,A55&gt;=7.05,A55&gt;=6.15,D55&gt;=0.8),6.525,IF(AND(G55&gt;=0.948,D55&lt;0.5,A55&gt;=4.5,H55&gt;=5.245,D55&lt;0.8),1.7,IF(AND(G55&lt;0.568,D55&gt;=1.55,B55&gt;=2.6,A55&lt;6.15,D55&gt;=0.8),5.1,IF(AND(G55&gt;=0.568,D55&gt;=1.55,B55&gt;=2.6,A55&lt;6.15,D55&gt;=0.8),5,IF(AND(A55&gt;=6.6,B55&gt;=3.15,A55&lt;7.05,A55&gt;=6.15,D55&gt;=0.8),5.78,IF(AND(G55&lt;0.165,G55&lt;0.273,D55&lt;1.55,B55&gt;=2.6,A55&lt;6.15,D55&gt;=0.8),4.1,IF(AND(G55&gt;=0.165,G55&lt;0.273,D55&lt;1.55,B55&gt;=2.6,A55&lt;6.15,D55&gt;=0.8),4.5,IF(AND(D55&lt;1.35,G55&gt;=0.273,D55&lt;1.55,B55&gt;=2.6,A55&lt;6.15,D55&gt;=0.8),4.08,IF(AND(D55&gt;=1.35,G55&gt;=0.273,D55&lt;1.55,B55&gt;=2.6,A55&lt;6.15,D55&gt;=0.8),4.4,IF(AND(D55&lt;1.45,F55&lt;2.5,B55&lt;3.15,A55&lt;7.05,A55&gt;=6.15,D55&gt;=0.8),4.38,IF(AND(D55&gt;=1.45,F55&lt;2.5,B55&lt;3.15,A55&lt;7.05,A55&gt;=6.15,D55&gt;=0.8),4.75,IF(AND(D55&gt;=2.25,F55&gt;=2.5,B55&lt;3.15,A55&lt;7.05,A55&gt;=6.15,D55&gt;=0.8),5.16,IF(AND(H55&lt;11.488,A55&lt;6.6,B55&gt;=3.15,A55&lt;7.05,A55&gt;=6.15,D55&gt;=0.8),6,IF(AND(H55&gt;=14.396,D55&lt;0.25,G55&lt;0.948,D55&lt;0.5,A55&gt;=4.5,H55&gt;=5.245,D55&lt;0.8),1.3,IF(AND(A55&gt;=5.55,D55&gt;=0.25,G55&lt;0.948,D55&lt;0.5,A55&gt;=4.5,H55&gt;=5.245,D55&lt;0.8),1.7,IF(AND(D55&lt;1.85,D55&lt;2.25,F55&gt;=2.5,B55&lt;3.15,A55&lt;7.05,A55&gt;=6.15,D55&gt;=0.8),5.6,IF(AND(G55&lt;0.669,H55&gt;=11.488,A55&lt;6.6,B55&gt;=3.15,A55&lt;7.05,A55&gt;=6.15,D55&gt;=0.8),4.7,IF(AND(G55&gt;=0.669,H55&gt;=11.488,A55&lt;6.6,B55&gt;=3.15,A55&lt;7.05,A55&gt;=6.15,D55&gt;=0.8),5.22,IF(AND(H55&lt;6.543,H55&lt;14.396,D55&lt;0.25,G55&lt;0.948,D55&lt;0.5,A55&gt;=4.5,H55&gt;=5.245,D55&lt;0.8),1.4,IF(AND(A55&lt;4.95,A55&lt;5.55,D55&gt;=0.25,G55&lt;0.948,D55&lt;0.5,A55&gt;=4.5,H55&gt;=5.245,D55&lt;0.8),1.4,IF(AND(A55&gt;=4.95,A55&lt;5.55,D55&gt;=0.25,G55&lt;0.948,D55&lt;0.5,A55&gt;=4.5,H55&gt;=5.245,D55&lt;0.8),1.48,IF(AND(H55&lt;10.667,D55&gt;=1.85,D55&lt;2.25,F55&gt;=2.5,B55&lt;3.15,A55&lt;7.05,A55&gt;=6.15,D55&gt;=0.8),5.25,IF(AND(H55&gt;=10.667,D55&gt;=1.85,D55&lt;2.25,F55&gt;=2.5,B55&lt;3.15,A55&lt;7.05,A55&gt;=6.15,D55&gt;=0.8),5.55,IF(AND(G55&lt;0.063,H55&gt;=6.543,H55&lt;14.396,D55&lt;0.25,G55&lt;0.948,D55&lt;0.5,A55&gt;=4.5,H55&gt;=5.245,D55&lt;0.8),1.4,IF(AND(H55&lt;9.212,G55&gt;=0.063,H55&gt;=6.543,H55&lt;14.396,D55&lt;0.25,G55&lt;0.948,D55&lt;0.5,A55&gt;=4.5,H55&gt;=5.245,D55&lt;0.8),1.475,IF(AND(H55&gt;=9.212,G55&gt;=0.063,H55&gt;=6.543,H55&lt;14.396,D55&lt;0.25,G55&lt;0.948,D55&lt;0.5,A55&gt;=4.5,H55&gt;=5.245,D55&lt;0.8),1.5,"shouldnthappen"))))))))))))))))))))))))))))))))</f>
        <v>4.75</v>
      </c>
      <c r="AN55" s="1" t="n">
        <f aca="false">IF(AND(D55&lt;0.7,A55&gt;=5.55),1.633,IF(AND(G55&lt;0.38,B55&lt;2.8,A55&lt;5.55),4.3,IF(AND(G55&gt;=0.38,B55&lt;2.8,A55&lt;5.55),3.325,IF(AND(D55&gt;=0.35,B55&gt;=2.8,A55&lt;5.55),1.6,IF(AND(B55&gt;=3.4,A55&lt;4.8,D55&lt;0.35,B55&gt;=2.8,A55&lt;5.55),1,IF(AND(H55&gt;=11.789,A55&lt;5.9,D55&lt;1.55,D55&gt;=0.7,A55&gt;=5.55),4.325,IF(AND(F55&gt;=2.5,A55&gt;=5.9,D55&lt;1.55,D55&gt;=0.7,A55&gt;=5.55),5.05,IF(AND(D55&lt;1.9,A55&gt;=7.25,D55&gt;=1.55,D55&gt;=0.7,A55&gt;=5.55),6.3,IF(AND(D55&gt;=1.9,A55&gt;=7.25,D55&gt;=1.55,D55&gt;=0.7,A55&gt;=5.55),6.4,IF(AND(A55&lt;4.35,B55&lt;3.4,A55&lt;4.8,D55&lt;0.35,B55&gt;=2.8,A55&lt;5.55),1.1,IF(AND(G55&gt;=0.934,B55&lt;3.45,A55&gt;=4.8,D55&lt;0.35,B55&gt;=2.8,A55&lt;5.55),1.7,IF(AND(H55&gt;=14.877,B55&gt;=3.45,A55&gt;=4.8,D55&lt;0.35,B55&gt;=2.8,A55&lt;5.55),1.3,IF(AND(B55&lt;2.6,H55&lt;11.789,A55&lt;5.9,D55&lt;1.55,D55&gt;=0.7,A55&gt;=5.55),3.9,IF(AND(B55&gt;=2.6,H55&lt;11.789,A55&lt;5.9,D55&lt;1.55,D55&gt;=0.7,A55&gt;=5.55),4.26,IF(AND(A55&lt;6.6,F55&lt;2.5,A55&gt;=5.9,D55&lt;1.55,D55&gt;=0.7,A55&gt;=5.55),4.625,IF(AND(A55&gt;=6.6,F55&lt;2.5,A55&gt;=5.9,D55&lt;1.55,D55&gt;=0.7,A55&gt;=5.55),4.475,IF(AND(B55&lt;2.6,D55&lt;2.05,A55&lt;7.25,D55&gt;=1.55,D55&gt;=0.7,A55&gt;=5.55),5.8,IF(AND(G55&gt;=0.743,D55&gt;=2.05,A55&lt;7.25,D55&gt;=1.55,D55&gt;=0.7,A55&gt;=5.55),5.1,IF(AND(G55&lt;0.422,A55&gt;=4.35,B55&lt;3.4,A55&lt;4.8,D55&lt;0.35,B55&gt;=2.8,A55&lt;5.55),1.367,IF(AND(G55&gt;=0.422,A55&gt;=4.35,B55&lt;3.4,A55&lt;4.8,D55&lt;0.35,B55&gt;=2.8,A55&lt;5.55),1.3,IF(AND(A55&lt;5.05,G55&lt;0.934,B55&lt;3.45,A55&gt;=4.8,D55&lt;0.35,B55&gt;=2.8,A55&lt;5.55),1.525,IF(AND(A55&gt;=5.05,G55&lt;0.934,B55&lt;3.45,A55&gt;=4.8,D55&lt;0.35,B55&gt;=2.8,A55&lt;5.55),1.5,IF(AND(G55&gt;=0.585,H55&lt;14.877,B55&gt;=3.45,A55&gt;=4.8,D55&lt;0.35,B55&gt;=2.8,A55&lt;5.55),1.54,IF(AND(G55&gt;=0.537,G55&lt;0.743,D55&gt;=2.05,A55&lt;7.25,D55&gt;=1.55,D55&gt;=0.7,A55&gt;=5.55),5.833,IF(AND(D55&gt;=0.25,G55&lt;0.585,H55&lt;14.877,B55&gt;=3.45,A55&gt;=4.8,D55&lt;0.35,B55&gt;=2.8,A55&lt;5.55),1.367,IF(AND(D55&lt;1.75,H55&lt;13.795,B55&gt;=2.6,D55&lt;2.05,A55&lt;7.25,D55&gt;=1.55,D55&gt;=0.7,A55&gt;=5.55),5.45,IF(AND(B55&lt;2.85,H55&gt;=13.795,B55&gt;=2.6,D55&lt;2.05,A55&lt;7.25,D55&gt;=1.55,D55&gt;=0.7,A55&gt;=5.55),5.1,IF(AND(B55&gt;=2.85,H55&gt;=13.795,B55&gt;=2.6,D55&lt;2.05,A55&lt;7.25,D55&gt;=1.55,D55&gt;=0.7,A55&gt;=5.55),4.82,IF(AND(G55&lt;0.353,G55&lt;0.537,G55&lt;0.743,D55&gt;=2.05,A55&lt;7.25,D55&gt;=1.55,D55&gt;=0.7,A55&gt;=5.55),5.425,IF(AND(G55&gt;=0.353,G55&lt;0.537,G55&lt;0.743,D55&gt;=2.05,A55&lt;7.25,D55&gt;=1.55,D55&gt;=0.7,A55&gt;=5.55),5.62,IF(AND(G55&lt;0.311,D55&lt;0.25,G55&lt;0.585,H55&lt;14.877,B55&gt;=3.45,A55&gt;=4.8,D55&lt;0.35,B55&gt;=2.8,A55&lt;5.55),1.5,IF(AND(G55&gt;=0.311,D55&lt;0.25,G55&lt;0.585,H55&lt;14.877,B55&gt;=3.45,A55&gt;=4.8,D55&lt;0.35,B55&gt;=2.8,A55&lt;5.55),1.4,IF(AND(B55&gt;=3.1,D55&gt;=1.75,H55&lt;13.795,B55&gt;=2.6,D55&lt;2.05,A55&lt;7.25,D55&gt;=1.55,D55&gt;=0.7,A55&gt;=5.55),5.1,IF(AND(B55&lt;2.85,B55&lt;3.1,D55&gt;=1.75,H55&lt;13.795,B55&gt;=2.6,D55&lt;2.05,A55&lt;7.25,D55&gt;=1.55,D55&gt;=0.7,A55&gt;=5.55),5.2,IF(AND(B55&gt;=2.85,B55&lt;3.1,D55&gt;=1.75,H55&lt;13.795,B55&gt;=2.6,D55&lt;2.05,A55&lt;7.25,D55&gt;=1.55,D55&gt;=0.7,A55&gt;=5.55),5.2,"shouldnthappen")))))))))))))))))))))))))))))))))))</f>
        <v>4.475</v>
      </c>
      <c r="AO55" s="1" t="n">
        <f aca="false">IF(AND(H55&gt;=14.529,G55&lt;0.633,D55&lt;0.8),1.3,IF(AND(A55&lt;5.05,G55&gt;=0.633,D55&lt;0.8),1.35,IF(AND(H55&gt;=14.379,H55&lt;14.529,G55&lt;0.633,D55&lt;0.8),1.7,IF(AND(B55&lt;3.35,A55&gt;=5.05,G55&gt;=0.633,D55&lt;0.8),1.7,IF(AND(D55&gt;=1.45,A55&lt;5.95,F55&lt;2.5,D55&gt;=0.8),4.5,IF(AND(D55&lt;1.35,A55&gt;=5.95,F55&lt;2.5,D55&gt;=0.8),4,IF(AND(D55&lt;1.85,G55&gt;=0.845,F55&gt;=2.5,D55&gt;=0.8),4.8,IF(AND(B55&gt;=4.3,H55&lt;14.379,H55&lt;14.529,G55&lt;0.633,D55&lt;0.8),1.5,IF(AND(A55&lt;5.25,B55&gt;=3.35,A55&gt;=5.05,G55&gt;=0.633,D55&lt;0.8),1.55,IF(AND(A55&gt;=5.25,B55&gt;=3.35,A55&gt;=5.05,G55&gt;=0.633,D55&lt;0.8),1.633,IF(AND(A55&lt;5.05,D55&lt;1.45,A55&lt;5.95,F55&lt;2.5,D55&gt;=0.8),3.3,IF(AND(G55&lt;0.293,D55&gt;=1.35,A55&gt;=5.95,F55&lt;2.5,D55&gt;=0.8),5,IF(AND(A55&gt;=6.6,D55&lt;2.05,G55&lt;0.845,F55&gt;=2.5,D55&gt;=0.8),5.8,IF(AND(B55&lt;3.05,D55&gt;=2.05,G55&lt;0.845,F55&gt;=2.5,D55&gt;=0.8),6.15,IF(AND(B55&lt;2.9,D55&gt;=1.85,G55&gt;=0.845,F55&gt;=2.5,D55&gt;=0.8),5.1,IF(AND(B55&gt;=2.9,D55&gt;=1.85,G55&gt;=0.845,F55&gt;=2.5,D55&gt;=0.8),5.2,IF(AND(B55&gt;=3.8,B55&lt;4.3,H55&lt;14.379,H55&lt;14.529,G55&lt;0.633,D55&lt;0.8),1.333,IF(AND(A55&lt;6.25,G55&gt;=0.293,D55&gt;=1.35,A55&gt;=5.95,F55&lt;2.5,D55&gt;=0.8),4.6,IF(AND(H55&lt;10.351,A55&lt;6.6,D55&lt;2.05,G55&lt;0.845,F55&gt;=2.5,D55&gt;=0.8),5.4,IF(AND(G55&gt;=0.364,B55&gt;=3.05,D55&gt;=2.05,G55&lt;0.845,F55&gt;=2.5,D55&gt;=0.8),5.66,IF(AND(G55&gt;=0.447,B55&lt;3.8,B55&lt;4.3,H55&lt;14.379,H55&lt;14.529,G55&lt;0.633,D55&lt;0.8),1.3,IF(AND(H55&lt;6.247,A55&lt;5.65,A55&gt;=5.05,D55&lt;1.45,A55&lt;5.95,F55&lt;2.5,D55&gt;=0.8),4.033,IF(AND(D55&lt;1.25,A55&gt;=5.65,A55&gt;=5.05,D55&lt;1.45,A55&lt;5.95,F55&lt;2.5,D55&gt;=0.8),3.88,IF(AND(D55&gt;=1.25,A55&gt;=5.65,A55&gt;=5.05,D55&lt;1.45,A55&lt;5.95,F55&lt;2.5,D55&gt;=0.8),4.35,IF(AND(B55&lt;2.65,A55&gt;=6.25,G55&gt;=0.293,D55&gt;=1.35,A55&gt;=5.95,F55&lt;2.5,D55&gt;=0.8),4.9,IF(AND(B55&lt;2.75,H55&gt;=10.351,A55&lt;6.6,D55&lt;2.05,G55&lt;0.845,F55&gt;=2.5,D55&gt;=0.8),5.1,IF(AND(B55&gt;=2.75,H55&gt;=10.351,A55&lt;6.6,D55&lt;2.05,G55&lt;0.845,F55&gt;=2.5,D55&gt;=0.8),4.95,IF(AND(B55&lt;3.15,G55&lt;0.364,B55&gt;=3.05,D55&gt;=2.05,G55&lt;0.845,F55&gt;=2.5,D55&gt;=0.8),5.28,IF(AND(B55&gt;=3.15,G55&lt;0.364,B55&gt;=3.05,D55&gt;=2.05,G55&lt;0.845,F55&gt;=2.5,D55&gt;=0.8),5.5,IF(AND(H55&lt;9.212,G55&lt;0.447,B55&lt;3.8,B55&lt;4.3,H55&lt;14.379,H55&lt;14.529,G55&lt;0.633,D55&lt;0.8),1.4,IF(AND(G55&lt;0.356,H55&gt;=6.247,A55&lt;5.65,A55&gt;=5.05,D55&lt;1.45,A55&lt;5.95,F55&lt;2.5,D55&gt;=0.8),4.2,IF(AND(B55&lt;3,B55&gt;=2.65,A55&gt;=6.25,G55&gt;=0.293,D55&gt;=1.35,A55&gt;=5.95,F55&lt;2.5,D55&gt;=0.8),4.6,IF(AND(B55&gt;=3,B55&gt;=2.65,A55&gt;=6.25,G55&gt;=0.293,D55&gt;=1.35,A55&gt;=5.95,F55&lt;2.5,D55&gt;=0.8),4.7,IF(AND(A55&lt;5.05,H55&gt;=9.212,G55&lt;0.447,B55&lt;3.8,B55&lt;4.3,H55&lt;14.379,H55&lt;14.529,G55&lt;0.633,D55&lt;0.8),1.533,IF(AND(A55&gt;=5.05,H55&gt;=9.212,G55&lt;0.447,B55&lt;3.8,B55&lt;4.3,H55&lt;14.379,H55&lt;14.529,G55&lt;0.633,D55&lt;0.8),1.425,IF(AND(A55&lt;5.35,G55&gt;=0.356,H55&gt;=6.247,A55&lt;5.65,A55&gt;=5.05,D55&lt;1.45,A55&lt;5.95,F55&lt;2.5,D55&gt;=0.8),3.9,IF(AND(A55&gt;=5.35,G55&gt;=0.356,H55&gt;=6.247,A55&lt;5.65,A55&gt;=5.05,D55&lt;1.45,A55&lt;5.95,F55&lt;2.5,D55&gt;=0.8),3.72,"shouldnthappen")))))))))))))))))))))))))))))))))))))</f>
        <v>4.7</v>
      </c>
      <c r="AP55" s="1" t="n">
        <f aca="false">IF(AND(F55&gt;=1.5,A55&lt;5.55),3.84,IF(AND(G55&gt;=0.52,A55&lt;4.75,F55&lt;1.5,A55&lt;5.55),1.16,IF(AND(A55&lt;5.65,A55&lt;5.85,D55&lt;1.55,A55&gt;=5.55),4.2,IF(AND(A55&gt;=5.65,A55&lt;5.85,D55&lt;1.55,A55&gt;=5.55),3.167,IF(AND(G55&gt;=0.798,A55&gt;=5.85,D55&lt;1.55,A55&gt;=5.55),4,IF(AND(F55&lt;2.5,H55&lt;14.1,D55&gt;=1.55,A55&gt;=5.55),4.84,IF(AND(A55&lt;7.2,H55&gt;=14.1,D55&gt;=1.55,A55&gt;=5.55),5.633,IF(AND(A55&gt;=7.2,H55&gt;=14.1,D55&gt;=1.55,A55&gt;=5.55),6.6,IF(AND(G55&lt;0.161,G55&lt;0.52,A55&lt;4.75,F55&lt;1.5,A55&lt;5.55),1.5,IF(AND(D55&gt;=0.5,G55&lt;0.676,A55&gt;=4.75,F55&lt;1.5,A55&lt;5.55),1.6,IF(AND(H55&lt;11.016,G55&gt;=0.676,A55&gt;=4.75,F55&lt;1.5,A55&lt;5.55),1.75,IF(AND(G55&lt;0.209,G55&lt;0.798,A55&gt;=5.85,D55&lt;1.55,A55&gt;=5.55),4.5,IF(AND(G55&gt;=0.74,F55&gt;=2.5,H55&lt;14.1,D55&gt;=1.55,A55&gt;=5.55),6.225,IF(AND(B55&lt;2.95,G55&gt;=0.161,G55&lt;0.52,A55&lt;4.75,F55&lt;1.5,A55&lt;5.55),1.4,IF(AND(B55&gt;=2.95,G55&gt;=0.161,G55&lt;0.52,A55&lt;4.75,F55&lt;1.5,A55&lt;5.55),1.34,IF(AND(B55&lt;3.15,D55&lt;0.5,G55&lt;0.676,A55&gt;=4.75,F55&lt;1.5,A55&lt;5.55),1.52,IF(AND(D55&lt;0.25,H55&gt;=11.016,G55&gt;=0.676,A55&gt;=4.75,F55&lt;1.5,A55&lt;5.55),1.567,IF(AND(D55&gt;=0.25,H55&gt;=11.016,G55&gt;=0.676,A55&gt;=4.75,F55&lt;1.5,A55&lt;5.55),1.5,IF(AND(H55&lt;7.47,G55&gt;=0.209,G55&lt;0.798,A55&gt;=5.85,D55&lt;1.55,A55&gt;=5.55),5.05,IF(AND(B55&lt;2.85,G55&lt;0.74,F55&gt;=2.5,H55&lt;14.1,D55&gt;=1.55,A55&gt;=5.55),5.35,IF(AND(B55&lt;3.3,B55&gt;=3.15,D55&lt;0.5,G55&lt;0.676,A55&gt;=4.75,F55&lt;1.5,A55&lt;5.55),1.2,IF(AND(D55&lt;1.45,H55&gt;=7.47,G55&gt;=0.209,G55&lt;0.798,A55&gt;=5.85,D55&lt;1.55,A55&gt;=5.55),4.66,IF(AND(D55&gt;=1.45,H55&gt;=7.47,G55&gt;=0.209,G55&lt;0.798,A55&gt;=5.85,D55&lt;1.55,A55&gt;=5.55),4.64,IF(AND(A55&gt;=7.05,B55&gt;=2.85,G55&lt;0.74,F55&gt;=2.5,H55&lt;14.1,D55&gt;=1.55,A55&gt;=5.55),5.8,IF(AND(B55&gt;=3.25,A55&lt;7.05,B55&gt;=2.85,G55&lt;0.74,F55&gt;=2.5,H55&lt;14.1,D55&gt;=1.55,A55&gt;=5.55),5.7,IF(AND(H55&gt;=13.641,D55&lt;0.25,B55&gt;=3.3,B55&gt;=3.15,D55&lt;0.5,G55&lt;0.676,A55&gt;=4.75,F55&lt;1.5,A55&lt;5.55),1.3,IF(AND(D55&lt;0.35,D55&gt;=0.25,B55&gt;=3.3,B55&gt;=3.15,D55&lt;0.5,G55&lt;0.676,A55&gt;=4.75,F55&lt;1.5,A55&lt;5.55),1.367,IF(AND(D55&gt;=0.35,D55&gt;=0.25,B55&gt;=3.3,B55&gt;=3.15,D55&lt;0.5,G55&lt;0.676,A55&gt;=4.75,F55&lt;1.5,A55&lt;5.55),1.3,IF(AND(A55&lt;6.35,B55&lt;3.25,A55&lt;7.05,B55&gt;=2.85,G55&lt;0.74,F55&gt;=2.5,H55&lt;14.1,D55&gt;=1.55,A55&gt;=5.55),5.6,IF(AND(A55&gt;=6.35,B55&lt;3.25,A55&lt;7.05,B55&gt;=2.85,G55&lt;0.74,F55&gt;=2.5,H55&lt;14.1,D55&gt;=1.55,A55&gt;=5.55),5.325,IF(AND(A55&lt;5.1,H55&lt;13.641,D55&lt;0.25,B55&gt;=3.3,B55&gt;=3.15,D55&lt;0.5,G55&lt;0.676,A55&gt;=4.75,F55&lt;1.5,A55&lt;5.55),1.4,IF(AND(H55&gt;=11.031,A55&gt;=5.1,H55&lt;13.641,D55&lt;0.25,B55&gt;=3.3,B55&gt;=3.15,D55&lt;0.5,G55&lt;0.676,A55&gt;=4.75,F55&lt;1.5,A55&lt;5.55),1.4,IF(AND(A55&lt;5.45,H55&lt;11.031,A55&gt;=5.1,H55&lt;13.641,D55&lt;0.25,B55&gt;=3.3,B55&gt;=3.15,D55&lt;0.5,G55&lt;0.676,A55&gt;=4.75,F55&lt;1.5,A55&lt;5.55),1.5,IF(AND(A55&gt;=5.45,H55&lt;11.031,A55&gt;=5.1,H55&lt;13.641,D55&lt;0.25,B55&gt;=3.3,B55&gt;=3.15,D55&lt;0.5,G55&lt;0.676,A55&gt;=4.75,F55&lt;1.5,A55&lt;5.55),1.4,"shouldnthappen"))))))))))))))))))))))))))))))))))</f>
        <v>4.64</v>
      </c>
      <c r="AQ55" s="1" t="n">
        <f aca="false">IF(AND(H55&lt;6.926,D55&gt;=0.35,F55&lt;1.5),1.9,IF(AND(G55&gt;=0.869,D55&gt;=1.75,F55&gt;=1.5),5.15,IF(AND(A55&lt;4.35,A55&lt;5.05,D55&lt;0.35,F55&lt;1.5),1.1,IF(AND(H55&lt;6.089,A55&gt;=5.05,D55&lt;0.35,F55&lt;1.5),1.7,IF(AND(H55&gt;=13.089,H55&gt;=6.926,D55&gt;=0.35,F55&lt;1.5),1.3,IF(AND(G55&lt;0.695,D55&lt;1.15,D55&lt;1.75,F55&gt;=1.5),3.62,IF(AND(G55&gt;=0.695,D55&lt;1.15,D55&lt;1.75,F55&gt;=1.5),3,IF(AND(G55&gt;=0.585,H55&gt;=6.089,A55&gt;=5.05,D55&lt;0.35,F55&lt;1.5),1.5,IF(AND(H55&lt;9.582,H55&lt;13.089,H55&gt;=6.926,D55&gt;=0.35,F55&lt;1.5),1.5,IF(AND(H55&gt;=9.582,H55&lt;13.089,H55&gt;=6.926,D55&gt;=0.35,F55&lt;1.5),1.6,IF(AND(D55&lt;1.35,H55&lt;9.349,D55&gt;=1.15,D55&lt;1.75,F55&gt;=1.5),3.867,IF(AND(D55&lt;2.05,A55&lt;7.05,G55&lt;0.869,D55&gt;=1.75,F55&gt;=1.5),4.9,IF(AND(B55&gt;=3.3,A55&gt;=7.05,G55&lt;0.869,D55&gt;=1.75,F55&gt;=1.5),6.1,IF(AND(G55&lt;0.347,H55&lt;11.218,A55&gt;=4.35,A55&lt;5.05,D55&lt;0.35,F55&lt;1.5),1.4,IF(AND(G55&gt;=0.347,H55&lt;11.218,A55&gt;=4.35,A55&lt;5.05,D55&lt;0.35,F55&lt;1.5),1.5,IF(AND(G55&gt;=0.265,H55&gt;=11.218,A55&gt;=4.35,A55&lt;5.05,D55&lt;0.35,F55&lt;1.5),1.45,IF(AND(A55&gt;=5.4,G55&lt;0.585,H55&gt;=6.089,A55&gt;=5.05,D55&lt;0.35,F55&lt;1.5),1.35,IF(AND(B55&gt;=2.9,D55&gt;=1.35,H55&lt;9.349,D55&gt;=1.15,D55&lt;1.75,F55&gt;=1.5),4.6,IF(AND(D55&gt;=1.35,A55&lt;6.15,H55&gt;=9.349,D55&gt;=1.15,D55&lt;1.75,F55&gt;=1.5),4.54,IF(AND(H55&lt;10.927,A55&gt;=6.15,H55&gt;=9.349,D55&gt;=1.15,D55&lt;1.75,F55&gt;=1.5),4.3,IF(AND(G55&lt;0.512,D55&gt;=2.05,A55&lt;7.05,G55&lt;0.869,D55&gt;=1.75,F55&gt;=1.5),5.533,IF(AND(G55&gt;=0.512,D55&gt;=2.05,A55&lt;7.05,G55&lt;0.869,D55&gt;=1.75,F55&gt;=1.5),5.88,IF(AND(H55&lt;11.551,B55&lt;3.3,A55&gt;=7.05,G55&lt;0.869,D55&gt;=1.75,F55&gt;=1.5),6.3,IF(AND(G55&lt;0.227,G55&lt;0.265,H55&gt;=11.218,A55&gt;=4.35,A55&lt;5.05,D55&lt;0.35,F55&lt;1.5),1.4,IF(AND(G55&gt;=0.227,G55&lt;0.265,H55&gt;=11.218,A55&gt;=4.35,A55&lt;5.05,D55&lt;0.35,F55&lt;1.5),1.26,IF(AND(H55&lt;11.031,A55&lt;5.4,G55&lt;0.585,H55&gt;=6.089,A55&gt;=5.05,D55&lt;0.35,F55&lt;1.5),1.5,IF(AND(H55&gt;=11.031,A55&lt;5.4,G55&lt;0.585,H55&gt;=6.089,A55&gt;=5.05,D55&lt;0.35,F55&lt;1.5),1.4,IF(AND(A55&lt;5.45,B55&lt;2.9,D55&gt;=1.35,H55&lt;9.349,D55&gt;=1.15,D55&lt;1.75,F55&gt;=1.5),4.5,IF(AND(A55&lt;5.9,D55&lt;1.35,A55&lt;6.15,H55&gt;=9.349,D55&gt;=1.15,D55&lt;1.75,F55&gt;=1.5),4.2,IF(AND(A55&gt;=5.9,D55&lt;1.35,A55&lt;6.15,H55&gt;=9.349,D55&gt;=1.15,D55&lt;1.75,F55&gt;=1.5),4,IF(AND(A55&gt;=6.75,H55&gt;=10.927,A55&gt;=6.15,H55&gt;=9.349,D55&gt;=1.15,D55&lt;1.75,F55&gt;=1.5),4.767,IF(AND(B55&lt;2.9,H55&gt;=11.551,B55&lt;3.3,A55&gt;=7.05,G55&lt;0.869,D55&gt;=1.75,F55&gt;=1.5),6.7,IF(AND(B55&gt;=2.9,H55&gt;=11.551,B55&lt;3.3,A55&gt;=7.05,G55&lt;0.869,D55&gt;=1.75,F55&gt;=1.5),6.6,IF(AND(B55&lt;2.45,A55&gt;=5.45,B55&lt;2.9,D55&gt;=1.35,H55&lt;9.349,D55&gt;=1.15,D55&lt;1.75,F55&gt;=1.5),5,IF(AND(B55&gt;=2.45,A55&gt;=5.45,B55&lt;2.9,D55&gt;=1.35,H55&lt;9.349,D55&gt;=1.15,D55&lt;1.75,F55&gt;=1.5),5.1,IF(AND(H55&lt;11.166,A55&lt;6.75,H55&gt;=10.927,A55&gt;=6.15,H55&gt;=9.349,D55&gt;=1.15,D55&lt;1.75,F55&gt;=1.5),4.9,IF(AND(G55&lt;0.228,H55&gt;=11.166,A55&lt;6.75,H55&gt;=10.927,A55&gt;=6.15,H55&gt;=9.349,D55&gt;=1.15,D55&lt;1.75,F55&gt;=1.5),4.7,IF(AND(H55&lt;13.531,G55&gt;=0.228,H55&gt;=11.166,A55&lt;6.75,H55&gt;=10.927,A55&gt;=6.15,H55&gt;=9.349,D55&gt;=1.15,D55&lt;1.75,F55&gt;=1.5),4.4,IF(AND(H55&gt;=13.531,G55&gt;=0.228,H55&gt;=11.166,A55&lt;6.75,H55&gt;=10.927,A55&gt;=6.15,H55&gt;=9.349,D55&gt;=1.15,D55&lt;1.75,F55&gt;=1.5),4.6,"shouldnthappen")))))))))))))))))))))))))))))))))))))))</f>
        <v>4.767</v>
      </c>
      <c r="AR55" s="1" t="n">
        <f aca="false">IF(AND(G55&gt;=0.93,B55&lt;3.65,F55&lt;1.5),1.7,IF(AND(H55&lt;6.542,B55&gt;=3.65,F55&lt;1.5),1.767,IF(AND(A55&gt;=7.05,D55&gt;=1.55,F55&gt;=1.5),6.3,IF(AND(G55&lt;0.123,H55&gt;=6.542,B55&gt;=3.65,F55&lt;1.5),1.367,IF(AND(A55&lt;5.15,A55&lt;5.65,D55&lt;1.55,F55&gt;=1.5),3.15,IF(AND(A55&lt;4.8,G55&gt;=0.447,G55&lt;0.93,B55&lt;3.65,F55&lt;1.5),1.24,IF(AND(A55&gt;=4.8,G55&gt;=0.447,G55&lt;0.93,B55&lt;3.65,F55&lt;1.5),1.4,IF(AND(G55&lt;0.151,G55&gt;=0.123,H55&gt;=6.542,B55&gt;=3.65,F55&lt;1.5),1.7,IF(AND(G55&gt;=0.151,G55&gt;=0.123,H55&gt;=6.542,B55&gt;=3.65,F55&lt;1.5),1.5,IF(AND(D55&gt;=1.45,A55&gt;=5.15,A55&lt;5.65,D55&lt;1.55,F55&gt;=1.5),4.5,IF(AND(B55&lt;2.65,D55&gt;=1.35,A55&gt;=5.65,D55&lt;1.55,F55&gt;=1.5),4.9,IF(AND(G55&lt;0.527,F55&lt;2.5,A55&lt;7.05,D55&gt;=1.55,F55&gt;=1.5),5.075,IF(AND(G55&gt;=0.527,F55&lt;2.5,A55&lt;7.05,D55&gt;=1.55,F55&gt;=1.5),4.7,IF(AND(A55&lt;4.65,G55&lt;0.265,G55&lt;0.447,G55&lt;0.93,B55&lt;3.65,F55&lt;1.5),1.42,IF(AND(G55&lt;0.3,G55&gt;=0.265,G55&lt;0.447,G55&lt;0.93,B55&lt;3.65,F55&lt;1.5),1.6,IF(AND(G55&gt;=0.3,G55&gt;=0.265,G55&lt;0.447,G55&lt;0.93,B55&lt;3.65,F55&lt;1.5),1.4,IF(AND(G55&lt;0.356,D55&lt;1.45,A55&gt;=5.15,A55&lt;5.65,D55&lt;1.55,F55&gt;=1.5),4.125,IF(AND(D55&lt;1.1,A55&lt;6.2,D55&lt;1.35,A55&gt;=5.65,D55&lt;1.55,F55&gt;=1.5),4.1,IF(AND(D55&gt;=1.1,A55&lt;6.2,D55&lt;1.35,A55&gt;=5.65,D55&lt;1.55,F55&gt;=1.5),4.175,IF(AND(H55&gt;=13.433,A55&gt;=6.2,D55&lt;1.35,A55&gt;=5.65,D55&lt;1.55,F55&gt;=1.5),4.6,IF(AND(G55&lt;0.437,B55&gt;=2.65,D55&gt;=1.35,A55&gt;=5.65,D55&lt;1.55,F55&gt;=1.5),4.625,IF(AND(G55&gt;=0.437,B55&gt;=2.65,D55&gt;=1.35,A55&gt;=5.65,D55&lt;1.55,F55&gt;=1.5),4.75,IF(AND(B55&gt;=3.15,H55&lt;11.146,F55&gt;=2.5,A55&lt;7.05,D55&gt;=1.55,F55&gt;=1.5),5.667,IF(AND(B55&lt;2.65,H55&gt;=11.146,F55&gt;=2.5,A55&lt;7.05,D55&gt;=1.55,F55&gt;=1.5),5.8,IF(AND(B55&lt;3.3,A55&gt;=4.65,G55&lt;0.265,G55&lt;0.447,G55&lt;0.93,B55&lt;3.65,F55&lt;1.5),1.32,IF(AND(B55&gt;=3.3,A55&gt;=4.65,G55&lt;0.265,G55&lt;0.447,G55&lt;0.93,B55&lt;3.65,F55&lt;1.5),1.425,IF(AND(B55&lt;2.8,G55&gt;=0.356,D55&lt;1.45,A55&gt;=5.15,A55&lt;5.65,D55&lt;1.55,F55&gt;=1.5),3.86,IF(AND(B55&gt;=2.8,G55&gt;=0.356,D55&lt;1.45,A55&gt;=5.15,A55&lt;5.65,D55&lt;1.55,F55&gt;=1.5),3.6,IF(AND(B55&lt;2.6,H55&lt;13.433,A55&gt;=6.2,D55&lt;1.35,A55&gt;=5.65,D55&lt;1.55,F55&gt;=1.5),4.4,IF(AND(B55&gt;=2.6,H55&lt;13.433,A55&gt;=6.2,D55&lt;1.35,A55&gt;=5.65,D55&lt;1.55,F55&gt;=1.5),4.3,IF(AND(G55&lt;0.151,B55&lt;3.15,H55&lt;11.146,F55&gt;=2.5,A55&lt;7.05,D55&gt;=1.55,F55&gt;=1.5),5.5,IF(AND(H55&lt;15.52,B55&gt;=2.65,H55&gt;=11.146,F55&gt;=2.5,A55&lt;7.05,D55&gt;=1.55,F55&gt;=1.5),5.4,IF(AND(H55&gt;=15.52,B55&gt;=2.65,H55&gt;=11.146,F55&gt;=2.5,A55&lt;7.05,D55&gt;=1.55,F55&gt;=1.5),5.733,IF(AND(H55&lt;10.74,G55&gt;=0.151,B55&lt;3.15,H55&lt;11.146,F55&gt;=2.5,A55&lt;7.05,D55&gt;=1.55,F55&gt;=1.5),5.12,IF(AND(H55&gt;=10.74,G55&gt;=0.151,B55&lt;3.15,H55&lt;11.146,F55&gt;=2.5,A55&lt;7.05,D55&gt;=1.55,F55&gt;=1.5),4.9,"shouldnthappen")))))))))))))))))))))))))))))))))))</f>
        <v>4.75</v>
      </c>
      <c r="AS55" s="1" t="n">
        <f aca="false">IF(AND(F55&gt;=1.5,A55&lt;5.55),4.18,IF(AND(F55&gt;=2.5,B55&lt;2.75,A55&gt;=5.55),5.38,IF(AND(G55&gt;=0.587,B55&lt;3.75,F55&lt;1.5,A55&lt;5.55),1.48,IF(AND(H55&lt;6.51,B55&gt;=3.75,F55&lt;1.5,A55&lt;5.55),1.9,IF(AND(H55&gt;=6.51,B55&gt;=3.75,F55&lt;1.5,A55&lt;5.55),1.425,IF(AND(G55&gt;=0.868,F55&lt;2.5,B55&lt;2.75,A55&gt;=5.55),4.65,IF(AND(F55&lt;1.5,D55&lt;1.55,B55&gt;=2.75,A55&gt;=5.55),1.7,IF(AND(G55&gt;=0.857,D55&gt;=1.55,B55&gt;=2.75,A55&gt;=5.55),5.033,IF(AND(G55&gt;=0.518,G55&lt;0.587,B55&lt;3.75,F55&lt;1.5,A55&lt;5.55),1,IF(AND(D55&lt;1.05,G55&lt;0.868,F55&lt;2.5,B55&lt;2.75,A55&gt;=5.55),3.5,IF(AND(G55&lt;0.404,D55&gt;=1.05,G55&lt;0.868,F55&lt;2.5,B55&lt;2.75,A55&gt;=5.55),4.2,IF(AND(G55&gt;=0.404,D55&gt;=1.05,G55&lt;0.868,F55&lt;2.5,B55&lt;2.75,A55&gt;=5.55),3.94,IF(AND(F55&lt;2.5,B55&lt;2.95,F55&gt;=1.5,D55&lt;1.55,B55&gt;=2.75,A55&gt;=5.55),4.68,IF(AND(F55&gt;=2.5,B55&lt;2.95,F55&gt;=1.5,D55&lt;1.55,B55&gt;=2.75,A55&gt;=5.55),5.1,IF(AND(H55&lt;10.883,B55&gt;=2.95,F55&gt;=1.5,D55&lt;1.55,B55&gt;=2.75,A55&gt;=5.55),4.15,IF(AND(H55&gt;=10.883,B55&gt;=2.95,F55&gt;=1.5,D55&lt;1.55,B55&gt;=2.75,A55&gt;=5.55),4.5,IF(AND(H55&gt;=14.1,D55&lt;2.05,G55&lt;0.857,D55&gt;=1.55,B55&gt;=2.75,A55&gt;=5.55),6.6,IF(AND(G55&lt;0.063,B55&lt;3.15,G55&lt;0.518,G55&lt;0.587,B55&lt;3.75,F55&lt;1.5,A55&lt;5.55),1.4,IF(AND(G55&gt;=0.063,B55&lt;3.15,G55&lt;0.518,G55&lt;0.587,B55&lt;3.75,F55&lt;1.5,A55&lt;5.55),1.5,IF(AND(H55&gt;=10.563,B55&gt;=3.15,G55&lt;0.518,G55&lt;0.587,B55&lt;3.75,F55&lt;1.5,A55&lt;5.55),1.325,IF(AND(B55&lt;2.95,H55&lt;14.1,D55&lt;2.05,G55&lt;0.857,D55&gt;=1.55,B55&gt;=2.75,A55&gt;=5.55),6.125,IF(AND(A55&lt;6.65,G55&lt;0.364,D55&gt;=2.05,G55&lt;0.857,D55&gt;=1.55,B55&gt;=2.75,A55&gt;=5.55),5.45,IF(AND(G55&gt;=0.774,G55&gt;=0.364,D55&gt;=2.05,G55&lt;0.857,D55&gt;=1.55,B55&gt;=2.75,A55&gt;=5.55),5.4,IF(AND(H55&gt;=9.279,H55&lt;10.563,B55&gt;=3.15,G55&lt;0.518,G55&lt;0.587,B55&lt;3.75,F55&lt;1.5,A55&lt;5.55),1.475,IF(AND(D55&lt;1.65,B55&gt;=2.95,H55&lt;14.1,D55&lt;2.05,G55&lt;0.857,D55&gt;=1.55,B55&gt;=2.75,A55&gt;=5.55),5.8,IF(AND(B55&lt;3.15,A55&gt;=6.65,G55&lt;0.364,D55&gt;=2.05,G55&lt;0.857,D55&gt;=1.55,B55&gt;=2.75,A55&gt;=5.55),5.3,IF(AND(B55&gt;=3.15,A55&gt;=6.65,G55&lt;0.364,D55&gt;=2.05,G55&lt;0.857,D55&gt;=1.55,B55&gt;=2.75,A55&gt;=5.55),5.7,IF(AND(A55&gt;=6.75,G55&lt;0.774,G55&gt;=0.364,D55&gt;=2.05,G55&lt;0.857,D55&gt;=1.55,B55&gt;=2.75,A55&gt;=5.55),5.9,IF(AND(G55&lt;0.417,H55&lt;9.279,H55&lt;10.563,B55&gt;=3.15,G55&lt;0.518,G55&lt;0.587,B55&lt;3.75,F55&lt;1.5,A55&lt;5.55),1.4,IF(AND(G55&gt;=0.417,H55&lt;9.279,H55&lt;10.563,B55&gt;=3.15,G55&lt;0.518,G55&lt;0.587,B55&lt;3.75,F55&lt;1.5,A55&lt;5.55),1.3,IF(AND(A55&lt;6.3,D55&gt;=1.65,B55&gt;=2.95,H55&lt;14.1,D55&lt;2.05,G55&lt;0.857,D55&gt;=1.55,B55&gt;=2.75,A55&gt;=5.55),4.9,IF(AND(A55&gt;=6.3,D55&gt;=1.65,B55&gt;=2.95,H55&lt;14.1,D55&lt;2.05,G55&lt;0.857,D55&gt;=1.55,B55&gt;=2.75,A55&gt;=5.55),5.3,IF(AND(G55&gt;=0.657,A55&lt;6.75,G55&lt;0.774,G55&gt;=0.364,D55&gt;=2.05,G55&lt;0.857,D55&gt;=1.55,B55&gt;=2.75,A55&gt;=5.55),6,IF(AND(B55&lt;3.2,G55&lt;0.657,A55&lt;6.75,G55&lt;0.774,G55&gt;=0.364,D55&gt;=2.05,G55&lt;0.857,D55&gt;=1.55,B55&gt;=2.75,A55&gt;=5.55),5.6,IF(AND(B55&gt;=3.2,G55&lt;0.657,A55&lt;6.75,G55&lt;0.774,G55&gt;=0.364,D55&gt;=2.05,G55&lt;0.857,D55&gt;=1.55,B55&gt;=2.75,A55&gt;=5.55),5.65,"shouldnthappen")))))))))))))))))))))))))))))))))))</f>
        <v>4.5</v>
      </c>
      <c r="AT55" s="1" t="n">
        <f aca="false">IF(AND(H55&gt;=16.284,A55&gt;=5.55),6.533,IF(AND(G55&gt;=0.52,A55&lt;4.85,A55&lt;5.55),1.05,IF(AND(G55&lt;0.227,G55&lt;0.52,A55&lt;4.85,A55&lt;5.55),1.4,IF(AND(G55&gt;=0.227,G55&lt;0.52,A55&lt;4.85,A55&lt;5.55),1.3,IF(AND(D55&gt;=0.45,F55&lt;1.5,A55&gt;=4.85,A55&lt;5.55),1.667,IF(AND(B55&gt;=2.75,F55&gt;=1.5,A55&gt;=4.85,A55&lt;5.55),4.5,IF(AND(F55&lt;2.5,B55&gt;=3.15,H55&lt;16.284,A55&gt;=5.55),4.7,IF(AND(G55&gt;=0.934,D55&lt;0.45,F55&lt;1.5,A55&gt;=4.85,A55&lt;5.55),1.7,IF(AND(D55&gt;=1.2,B55&lt;2.75,F55&gt;=1.5,A55&gt;=4.85,A55&lt;5.55),4.25,IF(AND(G55&gt;=0.774,F55&gt;=2.5,B55&gt;=3.15,H55&lt;16.284,A55&gt;=5.55),5.4,IF(AND(B55&lt;3.1,G55&lt;0.934,D55&lt;0.45,F55&lt;1.5,A55&gt;=4.85,A55&lt;5.55),1.6,IF(AND(D55&lt;1.05,D55&lt;1.2,B55&lt;2.75,F55&gt;=1.5,A55&gt;=4.85,A55&lt;5.55),3.433,IF(AND(D55&gt;=1.05,D55&lt;1.2,B55&lt;2.75,F55&gt;=1.5,A55&gt;=4.85,A55&lt;5.55),3.267,IF(AND(H55&lt;8.486,D55&lt;1.35,F55&lt;2.5,B55&lt;3.15,H55&lt;16.284,A55&gt;=5.55),3.85,IF(AND(D55&gt;=1.55,D55&gt;=1.35,F55&lt;2.5,B55&lt;3.15,H55&lt;16.284,A55&gt;=5.55),5.1,IF(AND(H55&lt;10.464,A55&lt;6.35,F55&gt;=2.5,B55&lt;3.15,H55&lt;16.284,A55&gt;=5.55),5.08,IF(AND(H55&gt;=10.464,A55&lt;6.35,F55&gt;=2.5,B55&lt;3.15,H55&lt;16.284,A55&gt;=5.55),4.9,IF(AND(D55&lt;1.85,A55&gt;=6.35,F55&gt;=2.5,B55&lt;3.15,H55&lt;16.284,A55&gt;=5.55),5.8,IF(AND(H55&gt;=10.393,G55&lt;0.774,F55&gt;=2.5,B55&gt;=3.15,H55&lt;16.284,A55&gt;=5.55),5.425,IF(AND(B55&lt;2.6,H55&gt;=8.486,D55&lt;1.35,F55&lt;2.5,B55&lt;3.15,H55&lt;16.284,A55&gt;=5.55),3.9,IF(AND(G55&gt;=0.567,D55&lt;1.55,D55&gt;=1.35,F55&lt;2.5,B55&lt;3.15,H55&lt;16.284,A55&gt;=5.55),4.4,IF(AND(B55&lt;3.25,H55&lt;10.393,G55&lt;0.774,F55&gt;=2.5,B55&gt;=3.15,H55&lt;16.284,A55&gt;=5.55),5.7,IF(AND(B55&gt;=3.25,H55&lt;10.393,G55&lt;0.774,F55&gt;=2.5,B55&gt;=3.15,H55&lt;16.284,A55&gt;=5.55),5.98,IF(AND(G55&lt;0.079,G55&lt;0.338,B55&gt;=3.1,G55&lt;0.934,D55&lt;0.45,F55&lt;1.5,A55&gt;=4.85,A55&lt;5.55),1.425,IF(AND(B55&lt;3.35,G55&gt;=0.338,B55&gt;=3.1,G55&lt;0.934,D55&lt;0.45,F55&lt;1.5,A55&gt;=4.85,A55&lt;5.55),1.4,IF(AND(G55&lt;0.404,B55&gt;=2.6,H55&gt;=8.486,D55&lt;1.35,F55&lt;2.5,B55&lt;3.15,H55&lt;16.284,A55&gt;=5.55),4.3,IF(AND(G55&gt;=0.404,B55&gt;=2.6,H55&gt;=8.486,D55&lt;1.35,F55&lt;2.5,B55&lt;3.15,H55&lt;16.284,A55&gt;=5.55),4.025,IF(AND(B55&gt;=3.05,G55&lt;0.567,D55&lt;1.55,D55&gt;=1.35,F55&lt;2.5,B55&lt;3.15,H55&lt;16.284,A55&gt;=5.55),4.7,IF(AND(A55&lt;6.45,H55&lt;10.667,D55&gt;=1.85,A55&gt;=6.35,F55&gt;=2.5,B55&lt;3.15,H55&lt;16.284,A55&gt;=5.55),5.3,IF(AND(A55&gt;=6.45,H55&lt;10.667,D55&gt;=1.85,A55&gt;=6.35,F55&gt;=2.5,B55&lt;3.15,H55&lt;16.284,A55&gt;=5.55),5.167,IF(AND(B55&lt;2.95,H55&gt;=10.667,D55&gt;=1.85,A55&gt;=6.35,F55&gt;=2.5,B55&lt;3.15,H55&lt;16.284,A55&gt;=5.55),5.6,IF(AND(B55&gt;=2.95,H55&gt;=10.667,D55&gt;=1.85,A55&gt;=6.35,F55&gt;=2.5,B55&lt;3.15,H55&lt;16.284,A55&gt;=5.55),5.5,IF(AND(H55&lt;10.325,G55&gt;=0.079,G55&lt;0.338,B55&gt;=3.1,G55&lt;0.934,D55&lt;0.45,F55&lt;1.5,A55&gt;=4.85,A55&lt;5.55),1.5,IF(AND(G55&lt;0.385,B55&gt;=3.35,G55&gt;=0.338,B55&gt;=3.1,G55&lt;0.934,D55&lt;0.45,F55&lt;1.5,A55&gt;=4.85,A55&lt;5.55),1.5,IF(AND(G55&gt;=0.385,B55&gt;=3.35,G55&gt;=0.338,B55&gt;=3.1,G55&lt;0.934,D55&lt;0.45,F55&lt;1.5,A55&gt;=4.85,A55&lt;5.55),1.42,IF(AND(B55&lt;2.5,B55&lt;3.05,G55&lt;0.567,D55&lt;1.55,D55&gt;=1.35,F55&lt;2.5,B55&lt;3.15,H55&lt;16.284,A55&gt;=5.55),4.5,IF(AND(B55&gt;=2.5,B55&lt;3.05,G55&lt;0.567,D55&lt;1.55,D55&gt;=1.35,F55&lt;2.5,B55&lt;3.15,H55&lt;16.284,A55&gt;=5.55),4.56,IF(AND(H55&lt;12.506,H55&gt;=10.325,G55&gt;=0.079,G55&lt;0.338,B55&gt;=3.1,G55&lt;0.934,D55&lt;0.45,F55&lt;1.5,A55&gt;=4.85,A55&lt;5.55),1.2,IF(AND(H55&gt;=12.506,H55&gt;=10.325,G55&gt;=0.079,G55&lt;0.338,B55&gt;=3.1,G55&lt;0.934,D55&lt;0.45,F55&lt;1.5,A55&gt;=4.85,A55&lt;5.55),1.3,"shouldnthappen")))))))))))))))))))))))))))))))))))))))</f>
        <v>4.4</v>
      </c>
      <c r="AU55" s="1" t="n">
        <f aca="false">IF(AND(G55&gt;=0.52,B55&lt;3.05,F55&lt;1.5),1.1,IF(AND(G55&lt;0.35,G55&lt;0.52,B55&lt;3.05,F55&lt;1.5),1.4,IF(AND(G55&gt;=0.35,G55&lt;0.52,B55&lt;3.05,F55&lt;1.5),1.3,IF(AND(G55&gt;=0.227,G55&lt;0.347,B55&gt;=3.05,F55&lt;1.5),1.32,IF(AND(H55&lt;6.417,G55&gt;=0.347,B55&gt;=3.05,F55&lt;1.5),1.7,IF(AND(A55&gt;=7.25,A55&gt;=6.6,F55&gt;=2.5,F55&gt;=1.5),6.35,IF(AND(G55&lt;0.11,G55&lt;0.227,G55&lt;0.347,B55&gt;=3.05,F55&lt;1.5),1.333,IF(AND(H55&lt;9.441,H55&gt;=6.417,G55&gt;=0.347,B55&gt;=3.05,F55&lt;1.5),1.425,IF(AND(B55&lt;2.75,G55&lt;0.451,H55&lt;10.266,F55&lt;2.5,F55&gt;=1.5),4,IF(AND(B55&gt;=2.75,G55&lt;0.451,H55&lt;10.266,F55&lt;2.5,F55&gt;=1.5),4.433,IF(AND(G55&gt;=0.865,G55&gt;=0.451,H55&lt;10.266,F55&lt;2.5,F55&gt;=1.5),4.2,IF(AND(B55&lt;2.45,H55&lt;13.665,H55&gt;=10.266,F55&lt;2.5,F55&gt;=1.5),3.7,IF(AND(G55&lt;0.302,H55&gt;=13.665,H55&gt;=10.266,F55&lt;2.5,F55&gt;=1.5),5,IF(AND(B55&lt;2.9,A55&lt;6.1,A55&lt;6.6,F55&gt;=2.5,F55&gt;=1.5),5.06,IF(AND(B55&gt;=2.9,A55&lt;6.1,A55&lt;6.6,F55&gt;=2.5,F55&gt;=1.5),4.8,IF(AND(B55&lt;3.05,A55&gt;=6.1,A55&lt;6.6,F55&gt;=2.5,F55&gt;=1.5),5.6,IF(AND(B55&gt;=3.05,A55&gt;=6.1,A55&lt;6.6,F55&gt;=2.5,F55&gt;=1.5),5.267,IF(AND(H55&gt;=14.564,A55&lt;7.25,A55&gt;=6.6,F55&gt;=2.5,F55&gt;=1.5),5.6,IF(AND(H55&gt;=14.309,G55&gt;=0.11,G55&lt;0.227,G55&lt;0.347,B55&gt;=3.05,F55&lt;1.5),1.7,IF(AND(D55&lt;0.4,H55&gt;=9.441,H55&gt;=6.417,G55&gt;=0.347,B55&gt;=3.05,F55&lt;1.5),1.5,IF(AND(D55&gt;=0.4,H55&gt;=9.441,H55&gt;=6.417,G55&gt;=0.347,B55&gt;=3.05,F55&lt;1.5),1.633,IF(AND(A55&lt;5.35,G55&lt;0.865,G55&gt;=0.451,H55&lt;10.266,F55&lt;2.5,F55&gt;=1.5),3.15,IF(AND(D55&lt;1.45,G55&gt;=0.302,H55&gt;=13.665,H55&gt;=10.266,F55&lt;2.5,F55&gt;=1.5),4.74,IF(AND(D55&gt;=1.45,G55&gt;=0.302,H55&gt;=13.665,H55&gt;=10.266,F55&lt;2.5,F55&gt;=1.5),4.567,IF(AND(H55&lt;8.836,H55&lt;14.564,A55&lt;7.25,A55&gt;=6.6,F55&gt;=2.5,F55&gt;=1.5),5.7,IF(AND(H55&gt;=8.836,H55&lt;14.564,A55&lt;7.25,A55&gt;=6.6,F55&gt;=2.5,F55&gt;=1.5),5.9,IF(AND(H55&lt;11.53,H55&lt;14.309,G55&gt;=0.11,G55&lt;0.227,G55&lt;0.347,B55&gt;=3.05,F55&lt;1.5),1.5,IF(AND(H55&gt;=11.53,H55&lt;14.309,G55&gt;=0.11,G55&lt;0.227,G55&lt;0.347,B55&gt;=3.05,F55&lt;1.5),1.467,IF(AND(H55&lt;9.386,A55&gt;=5.35,G55&lt;0.865,G55&gt;=0.451,H55&lt;10.266,F55&lt;2.5,F55&gt;=1.5),3.56,IF(AND(H55&gt;=9.386,A55&gt;=5.35,G55&lt;0.865,G55&gt;=0.451,H55&lt;10.266,F55&lt;2.5,F55&gt;=1.5),4.2,IF(AND(H55&lt;11.036,D55&lt;1.45,B55&gt;=2.45,H55&lt;13.665,H55&gt;=10.266,F55&lt;2.5,F55&gt;=1.5),4.45,IF(AND(H55&gt;=11.036,D55&lt;1.45,B55&gt;=2.45,H55&lt;13.665,H55&gt;=10.266,F55&lt;2.5,F55&gt;=1.5),4.1,IF(AND(G55&gt;=0.585,D55&gt;=1.45,B55&gt;=2.45,H55&lt;13.665,H55&gt;=10.266,F55&lt;2.5,F55&gt;=1.5),4.9,IF(AND(H55&lt;11.743,G55&lt;0.585,D55&gt;=1.45,B55&gt;=2.45,H55&lt;13.665,H55&gt;=10.266,F55&lt;2.5,F55&gt;=1.5),4.7,IF(AND(H55&gt;=11.743,G55&lt;0.585,D55&gt;=1.45,B55&gt;=2.45,H55&lt;13.665,H55&gt;=10.266,F55&lt;2.5,F55&gt;=1.5),4.5,"shouldnthappen")))))))))))))))))))))))))))))))))))</f>
        <v>4.567</v>
      </c>
      <c r="AV55" s="1" t="n">
        <f aca="false">IF(AND(G55&gt;=0.356,F55&gt;=1.5,A55&lt;5.75),3.52,IF(AND(A55&lt;7.25,A55&gt;=7.1,A55&gt;=5.75),5.875,IF(AND(A55&gt;=7.25,A55&gt;=7.1,A55&gt;=5.75),6.5,IF(AND(D55&gt;=0.35,G55&gt;=0.586,F55&lt;1.5,A55&lt;5.75),1.8,IF(AND(D55&lt;1.4,G55&lt;0.356,F55&gt;=1.5,A55&lt;5.75),4.2,IF(AND(D55&gt;=1.4,G55&lt;0.356,F55&gt;=1.5,A55&lt;5.75),4.5,IF(AND(H55&gt;=11.218,A55&lt;5.05,G55&lt;0.586,F55&lt;1.5,A55&lt;5.75),1.225,IF(AND(G55&gt;=0.253,A55&gt;=5.05,G55&lt;0.586,F55&lt;1.5,A55&lt;5.75),1.3,IF(AND(B55&gt;=3.75,D55&lt;0.35,G55&gt;=0.586,F55&lt;1.5,A55&lt;5.75),1.567,IF(AND(B55&lt;2.85,D55&lt;1.35,D55&lt;1.65,A55&lt;7.1,A55&gt;=5.75),4.26,IF(AND(B55&gt;=2.85,D55&lt;1.35,D55&lt;1.65,A55&lt;7.1,A55&gt;=5.75),4.45,IF(AND(A55&lt;6.05,H55&lt;12.921,D55&gt;=1.65,A55&lt;7.1,A55&gt;=5.75),5.1,IF(AND(H55&gt;=15.338,H55&gt;=12.921,D55&gt;=1.65,A55&lt;7.1,A55&gt;=5.75),5.55,IF(AND(G55&lt;0.418,H55&lt;11.218,A55&lt;5.05,G55&lt;0.586,F55&lt;1.5,A55&lt;5.75),1.42,IF(AND(G55&gt;=0.418,H55&lt;11.218,A55&lt;5.05,G55&lt;0.586,F55&lt;1.5,A55&lt;5.75),1.3,IF(AND(H55&gt;=13.321,G55&lt;0.253,A55&gt;=5.05,G55&lt;0.586,F55&lt;1.5,A55&lt;5.75),1.7,IF(AND(H55&lt;6.089,B55&lt;3.75,D55&lt;0.35,G55&gt;=0.586,F55&lt;1.5,A55&lt;5.75),1.7,IF(AND(H55&gt;=6.089,B55&lt;3.75,D55&lt;0.35,G55&gt;=0.586,F55&lt;1.5,A55&lt;5.75),1.5,IF(AND(B55&lt;2.9,D55&lt;1.45,D55&gt;=1.35,D55&lt;1.65,A55&lt;7.1,A55&gt;=5.75),4.8,IF(AND(B55&gt;=2.9,D55&lt;1.45,D55&gt;=1.35,D55&lt;1.65,A55&lt;7.1,A55&gt;=5.75),4.475,IF(AND(B55&lt;2.5,D55&gt;=1.45,D55&gt;=1.35,D55&lt;1.65,A55&lt;7.1,A55&gt;=5.75),4.5,IF(AND(H55&lt;8.884,A55&gt;=6.05,H55&lt;12.921,D55&gt;=1.65,A55&lt;7.1,A55&gt;=5.75),5.4,IF(AND(A55&lt;6.3,H55&lt;15.338,H55&gt;=12.921,D55&gt;=1.65,A55&lt;7.1,A55&gt;=5.75),4.967,IF(AND(A55&gt;=6.3,H55&lt;15.338,H55&gt;=12.921,D55&gt;=1.65,A55&lt;7.1,A55&gt;=5.75),5.133,IF(AND(H55&lt;10.826,H55&lt;13.321,G55&lt;0.253,A55&gt;=5.05,G55&lt;0.586,F55&lt;1.5,A55&lt;5.75),1.5,IF(AND(H55&gt;=10.826,H55&lt;13.321,G55&lt;0.253,A55&gt;=5.05,G55&lt;0.586,F55&lt;1.5,A55&lt;5.75),1.4,IF(AND(H55&lt;7.47,B55&gt;=2.5,D55&gt;=1.45,D55&gt;=1.35,D55&lt;1.65,A55&lt;7.1,A55&gt;=5.75),5.1,IF(AND(H55&gt;=7.47,B55&gt;=2.5,D55&gt;=1.45,D55&gt;=1.35,D55&lt;1.65,A55&lt;7.1,A55&gt;=5.75),4.725,IF(AND(H55&lt;9.637,H55&gt;=8.884,A55&gt;=6.05,H55&lt;12.921,D55&gt;=1.65,A55&lt;7.1,A55&gt;=5.75),5.9,IF(AND(B55&lt;2.6,H55&gt;=9.637,H55&gt;=8.884,A55&gt;=6.05,H55&lt;12.921,D55&gt;=1.65,A55&lt;7.1,A55&gt;=5.75),5.8,IF(AND(B55&lt;2.75,B55&gt;=2.6,H55&gt;=9.637,H55&gt;=8.884,A55&gt;=6.05,H55&lt;12.921,D55&gt;=1.65,A55&lt;7.1,A55&gt;=5.75),5.3,IF(AND(D55&lt;2.25,B55&gt;=2.75,B55&gt;=2.6,H55&gt;=9.637,H55&gt;=8.884,A55&gt;=6.05,H55&lt;12.921,D55&gt;=1.65,A55&lt;7.1,A55&gt;=5.75),5.6,IF(AND(D55&gt;=2.25,B55&gt;=2.75,B55&gt;=2.6,H55&gt;=9.637,H55&gt;=8.884,A55&gt;=6.05,H55&lt;12.921,D55&gt;=1.65,A55&lt;7.1,A55&gt;=5.75),5.5,"shouldnthappen")))))))))))))))))))))))))))))))))</f>
        <v>4.725</v>
      </c>
      <c r="AW55" s="1" t="n">
        <f aca="false">IF(AND(G55&gt;=0.905,F55&lt;1.5),1.767,IF(AND(H55&gt;=16.674,F55&gt;=1.5),6.55,IF(AND(A55&lt;4.35,H55&lt;14.344,G55&lt;0.905,F55&lt;1.5),1.1,IF(AND(B55&lt;3.65,H55&gt;=14.344,G55&lt;0.905,F55&lt;1.5),1.5,IF(AND(B55&gt;=3.65,H55&gt;=14.344,G55&lt;0.905,F55&lt;1.5),1.65,IF(AND(B55&lt;2.6,F55&gt;=2.5,H55&lt;16.674,F55&gt;=1.5),4.5,IF(AND(D55&gt;=0.45,A55&gt;=4.35,H55&lt;14.344,G55&lt;0.905,F55&lt;1.5),1.65,IF(AND(D55&lt;1.15,A55&lt;5.9,F55&lt;2.5,H55&lt;16.674,F55&gt;=1.5),3.56,IF(AND(B55&lt;2.75,A55&gt;=5.9,F55&lt;2.5,H55&lt;16.674,F55&gt;=1.5),5,IF(AND(H55&lt;13.531,B55&gt;=2.75,A55&gt;=5.9,F55&lt;2.5,H55&lt;16.674,F55&gt;=1.5),4.333,IF(AND(B55&lt;3.2,G55&gt;=0.669,B55&gt;=2.6,F55&gt;=2.5,H55&lt;16.674,F55&gt;=1.5),5.08,IF(AND(B55&gt;=3.2,G55&gt;=0.669,B55&gt;=2.6,F55&gt;=2.5,H55&lt;16.674,F55&gt;=1.5),5.4,IF(AND(B55&lt;3.15,A55&lt;5.05,D55&lt;0.45,A55&gt;=4.35,H55&lt;14.344,G55&lt;0.905,F55&lt;1.5),1.45,IF(AND(A55&gt;=5.55,A55&gt;=5.05,D55&lt;0.45,A55&gt;=4.35,H55&lt;14.344,G55&lt;0.905,F55&lt;1.5),1.5,IF(AND(A55&lt;5.55,A55&lt;5.65,D55&gt;=1.15,A55&lt;5.9,F55&lt;2.5,H55&lt;16.674,F55&gt;=1.5),3.95,IF(AND(A55&gt;=5.55,A55&lt;5.65,D55&gt;=1.15,A55&lt;5.9,F55&lt;2.5,H55&lt;16.674,F55&gt;=1.5),3.82,IF(AND(G55&lt;0.39,A55&gt;=5.65,D55&gt;=1.15,A55&lt;5.9,F55&lt;2.5,H55&lt;16.674,F55&gt;=1.5),4.35,IF(AND(G55&gt;=0.39,A55&gt;=5.65,D55&gt;=1.15,A55&lt;5.9,F55&lt;2.5,H55&lt;16.674,F55&gt;=1.5),3.95,IF(AND(G55&lt;0.466,H55&gt;=13.531,B55&gt;=2.75,A55&gt;=5.9,F55&lt;2.5,H55&lt;16.674,F55&gt;=1.5),4.8,IF(AND(G55&gt;=0.466,H55&gt;=13.531,B55&gt;=2.75,A55&gt;=5.9,F55&lt;2.5,H55&lt;16.674,F55&gt;=1.5),4.7,IF(AND(H55&lt;10.144,D55&lt;2.05,G55&lt;0.669,B55&gt;=2.6,F55&gt;=2.5,H55&lt;16.674,F55&gt;=1.5),5.3,IF(AND(H55&gt;=10.144,D55&lt;2.05,G55&lt;0.669,B55&gt;=2.6,F55&gt;=2.5,H55&lt;16.674,F55&gt;=1.5),5.133,IF(AND(D55&gt;=2.45,D55&gt;=2.05,G55&lt;0.669,B55&gt;=2.6,F55&gt;=2.5,H55&lt;16.674,F55&gt;=1.5),5.9,IF(AND(B55&lt;3.25,B55&gt;=3.15,A55&lt;5.05,D55&lt;0.45,A55&gt;=4.35,H55&lt;14.344,G55&lt;0.905,F55&lt;1.5),1.2,IF(AND(B55&gt;=3.25,B55&gt;=3.15,A55&lt;5.05,D55&lt;0.45,A55&gt;=4.35,H55&lt;14.344,G55&lt;0.905,F55&lt;1.5),1.36,IF(AND(B55&gt;=3.8,A55&lt;5.55,A55&gt;=5.05,D55&lt;0.45,A55&gt;=4.35,H55&lt;14.344,G55&lt;0.905,F55&lt;1.5),1.3,IF(AND(G55&lt;0.05,B55&lt;3.8,A55&lt;5.55,A55&gt;=5.05,D55&lt;0.45,A55&gt;=4.35,H55&lt;14.344,G55&lt;0.905,F55&lt;1.5),1.4,IF(AND(G55&lt;0.107,G55&lt;0.395,D55&lt;2.45,D55&gt;=2.05,G55&lt;0.669,B55&gt;=2.6,F55&gt;=2.5,H55&lt;16.674,F55&gt;=1.5),5.667,IF(AND(G55&lt;0.537,G55&gt;=0.395,D55&lt;2.45,D55&gt;=2.05,G55&lt;0.669,B55&gt;=2.6,F55&gt;=2.5,H55&lt;16.674,F55&gt;=1.5),5.6,IF(AND(G55&gt;=0.537,G55&gt;=0.395,D55&lt;2.45,D55&gt;=2.05,G55&lt;0.669,B55&gt;=2.6,F55&gt;=2.5,H55&lt;16.674,F55&gt;=1.5),5.775,IF(AND(B55&lt;3.6,G55&gt;=0.05,B55&lt;3.8,A55&lt;5.55,A55&gt;=5.05,D55&lt;0.45,A55&gt;=4.35,H55&lt;14.344,G55&lt;0.905,F55&lt;1.5),1.475,IF(AND(B55&gt;=3.6,G55&gt;=0.05,B55&lt;3.8,A55&lt;5.55,A55&gt;=5.05,D55&lt;0.45,A55&gt;=4.35,H55&lt;14.344,G55&lt;0.905,F55&lt;1.5),1.5,IF(AND(G55&lt;0.312,G55&gt;=0.107,G55&lt;0.395,D55&lt;2.45,D55&gt;=2.05,G55&lt;0.669,B55&gt;=2.6,F55&gt;=2.5,H55&lt;16.674,F55&gt;=1.5),5.18,IF(AND(G55&gt;=0.312,G55&gt;=0.107,G55&lt;0.395,D55&lt;2.45,D55&gt;=2.05,G55&lt;0.669,B55&gt;=2.6,F55&gt;=2.5,H55&lt;16.674,F55&gt;=1.5),5.4,"shouldnthappen"))))))))))))))))))))))))))))))))))</f>
        <v>4.7</v>
      </c>
      <c r="AX55" s="1" t="n">
        <f aca="false">IF(AND(D55&gt;=1.3,B55&gt;=3.45),6.25,IF(AND(B55&lt;2.75,A55&lt;5.25,B55&lt;3.45),3.9,IF(AND(D55&lt;0.25,D55&lt;1.3,B55&gt;=3.45),1.16,IF(AND(A55&gt;=5.05,B55&gt;=2.75,A55&lt;5.25,B55&lt;3.45),1.7,IF(AND(D55&lt;0.7,F55&lt;2.5,A55&gt;=5.25,B55&lt;3.45),1.5,IF(AND(H55&gt;=16.284,F55&gt;=2.5,A55&gt;=5.25,B55&lt;3.45),6.6,IF(AND(G55&lt;0.123,D55&gt;=0.25,D55&lt;1.3,B55&gt;=3.45),1.3,IF(AND(A55&lt;4.5,A55&lt;5.05,B55&gt;=2.75,A55&lt;5.25,B55&lt;3.45),1.3,IF(AND(A55&lt;5.05,G55&gt;=0.123,D55&gt;=0.25,D55&lt;1.3,B55&gt;=3.45),1.6,IF(AND(B55&lt;3.15,A55&gt;=4.5,A55&lt;5.05,B55&gt;=2.75,A55&lt;5.25,B55&lt;3.45),1.54,IF(AND(B55&gt;=3.15,A55&gt;=4.5,A55&lt;5.05,B55&gt;=2.75,A55&lt;5.25,B55&lt;3.45),1.35,IF(AND(D55&gt;=1.4,A55&lt;5.9,D55&gt;=0.7,F55&lt;2.5,A55&gt;=5.25,B55&lt;3.45),4.5,IF(AND(D55&gt;=1.55,A55&gt;=5.9,D55&gt;=0.7,F55&lt;2.5,A55&gt;=5.25,B55&lt;3.45),4.95,IF(AND(G55&gt;=0.682,D55&gt;=2.05,H55&lt;16.284,F55&gt;=2.5,A55&gt;=5.25,B55&lt;3.45),5.26,IF(AND(A55&lt;5.4,A55&gt;=5.05,G55&gt;=0.123,D55&gt;=0.25,D55&lt;1.3,B55&gt;=3.45),1.64,IF(AND(A55&gt;=5.4,A55&gt;=5.05,G55&gt;=0.123,D55&gt;=0.25,D55&lt;1.3,B55&gt;=3.45),1.6,IF(AND(G55&lt;0.372,D55&lt;1.4,A55&lt;5.9,D55&gt;=0.7,F55&lt;2.5,A55&gt;=5.25,B55&lt;3.45),4.175,IF(AND(D55&lt;1.35,D55&lt;1.55,A55&gt;=5.9,D55&gt;=0.7,F55&lt;2.5,A55&gt;=5.25,B55&lt;3.45),4.2,IF(AND(B55&lt;2.35,G55&lt;0.596,D55&lt;2.05,H55&lt;16.284,F55&gt;=2.5,A55&gt;=5.25,B55&lt;3.45),5,IF(AND(G55&gt;=0.888,G55&gt;=0.596,D55&lt;2.05,H55&lt;16.284,F55&gt;=2.5,A55&gt;=5.25,B55&lt;3.45),4.8,IF(AND(A55&gt;=6.85,G55&lt;0.682,D55&gt;=2.05,H55&lt;16.284,F55&gt;=2.5,A55&gt;=5.25,B55&lt;3.45),5.4,IF(AND(A55&gt;=5.75,G55&gt;=0.372,D55&lt;1.4,A55&lt;5.9,D55&gt;=0.7,F55&lt;2.5,A55&gt;=5.25,B55&lt;3.45),3.933,IF(AND(A55&gt;=6.75,D55&gt;=1.35,D55&lt;1.55,A55&gt;=5.9,D55&gt;=0.7,F55&lt;2.5,A55&gt;=5.25,B55&lt;3.45),4.8,IF(AND(H55&lt;11.084,B55&gt;=2.35,G55&lt;0.596,D55&lt;2.05,H55&lt;16.284,F55&gt;=2.5,A55&gt;=5.25,B55&lt;3.45),5.3,IF(AND(H55&lt;8.435,G55&lt;0.888,G55&gt;=0.596,D55&lt;2.05,H55&lt;16.284,F55&gt;=2.5,A55&gt;=5.25,B55&lt;3.45),5.1,IF(AND(H55&gt;=8.435,G55&lt;0.888,G55&gt;=0.596,D55&lt;2.05,H55&lt;16.284,F55&gt;=2.5,A55&gt;=5.25,B55&lt;3.45),4.94,IF(AND(B55&lt;3.15,A55&lt;6.85,G55&lt;0.682,D55&gt;=2.05,H55&lt;16.284,F55&gt;=2.5,A55&gt;=5.25,B55&lt;3.45),5.6,IF(AND(B55&gt;=3.15,A55&lt;6.85,G55&lt;0.682,D55&gt;=2.05,H55&lt;16.284,F55&gt;=2.5,A55&gt;=5.25,B55&lt;3.45),5.74,IF(AND(G55&lt;0.572,A55&lt;5.75,G55&gt;=0.372,D55&lt;1.4,A55&lt;5.9,D55&gt;=0.7,F55&lt;2.5,A55&gt;=5.25,B55&lt;3.45),3.7,IF(AND(D55&lt;1.45,A55&lt;6.75,D55&gt;=1.35,D55&lt;1.55,A55&gt;=5.9,D55&gt;=0.7,F55&lt;2.5,A55&gt;=5.25,B55&lt;3.45),4.46,IF(AND(D55&gt;=1.45,A55&lt;6.75,D55&gt;=1.35,D55&lt;1.55,A55&gt;=5.9,D55&gt;=0.7,F55&lt;2.5,A55&gt;=5.25,B55&lt;3.45),4.567,IF(AND(H55&lt;12.532,H55&gt;=11.084,B55&gt;=2.35,G55&lt;0.596,D55&lt;2.05,H55&lt;16.284,F55&gt;=2.5,A55&gt;=5.25,B55&lt;3.45),5.8,IF(AND(H55&gt;=12.532,H55&gt;=11.084,B55&gt;=2.35,G55&lt;0.596,D55&lt;2.05,H55&lt;16.284,F55&gt;=2.5,A55&gt;=5.25,B55&lt;3.45),5.667,IF(AND(A55&gt;=5.65,G55&gt;=0.572,A55&lt;5.75,G55&gt;=0.372,D55&lt;1.4,A55&lt;5.9,D55&gt;=0.7,F55&lt;2.5,A55&gt;=5.25,B55&lt;3.45),4.2,IF(AND(G55&lt;0.862,A55&lt;5.65,G55&gt;=0.572,A55&lt;5.75,G55&gt;=0.372,D55&lt;1.4,A55&lt;5.9,D55&gt;=0.7,F55&lt;2.5,A55&gt;=5.25,B55&lt;3.45),3.9,IF(AND(G55&gt;=0.862,A55&lt;5.65,G55&gt;=0.572,A55&lt;5.75,G55&gt;=0.372,D55&lt;1.4,A55&lt;5.9,D55&gt;=0.7,F55&lt;2.5,A55&gt;=5.25,B55&lt;3.45),4,"shouldnthappen"))))))))))))))))))))))))))))))))))))</f>
        <v>4.8</v>
      </c>
      <c r="AY55" s="1" t="n">
        <f aca="false">IF(AND(H55&gt;=8.233,D55&gt;=0.8,A55&lt;5.55),3.525,IF(AND(B55&lt;2.9,H55&gt;=15.534,A55&gt;=5.55),4.8,IF(AND(H55&gt;=12.259,A55&lt;4.75,D55&lt;0.8,A55&lt;5.55),1.25,IF(AND(B55&gt;=3.85,A55&gt;=4.75,D55&lt;0.8,A55&lt;5.55),1.425,IF(AND(D55&lt;1.55,H55&lt;8.233,D55&gt;=0.8,A55&lt;5.55),3.975,IF(AND(D55&gt;=1.55,H55&lt;8.233,D55&gt;=0.8,A55&lt;5.55),4.5,IF(AND(D55&lt;0.65,D55&lt;1.7,H55&lt;15.534,A55&gt;=5.55),1.7,IF(AND(A55&gt;=7.05,D55&gt;=1.7,H55&lt;15.534,A55&gt;=5.55),6.3,IF(AND(B55&gt;=3.35,B55&gt;=2.9,H55&gt;=15.534,A55&gt;=5.55),5.4,IF(AND(B55&lt;3.1,H55&lt;12.259,A55&lt;4.75,D55&lt;0.8,A55&lt;5.55),1.367,IF(AND(B55&gt;=3.1,H55&lt;12.259,A55&lt;4.75,D55&lt;0.8,A55&lt;5.55),1.4,IF(AND(G55&gt;=0.905,B55&lt;3.85,A55&gt;=4.75,D55&lt;0.8,A55&lt;5.55),1.9,IF(AND(H55&lt;15.681,B55&lt;3.35,B55&gt;=2.9,H55&gt;=15.534,A55&gt;=5.55),5.8,IF(AND(H55&gt;=15.681,B55&lt;3.35,B55&gt;=2.9,H55&gt;=15.534,A55&gt;=5.55),5.7,IF(AND(H55&gt;=14.877,G55&lt;0.905,B55&lt;3.85,A55&gt;=4.75,D55&lt;0.8,A55&lt;5.55),1.3,IF(AND(D55&gt;=1.25,B55&lt;2.65,D55&gt;=0.65,D55&lt;1.7,H55&lt;15.534,A55&gt;=5.55),4.433,IF(AND(G55&gt;=0.622,B55&lt;3.15,A55&lt;7.05,D55&gt;=1.7,H55&lt;15.534,A55&gt;=5.55),5.08,IF(AND(H55&gt;=13.42,B55&gt;=3.15,A55&lt;7.05,D55&gt;=1.7,H55&lt;15.534,A55&gt;=5.55),5.1,IF(AND(G55&lt;0.265,H55&lt;14.877,G55&lt;0.905,B55&lt;3.85,A55&gt;=4.75,D55&lt;0.8,A55&lt;5.55),1.2,IF(AND(A55&lt;5.75,D55&lt;1.25,B55&lt;2.65,D55&gt;=0.65,D55&lt;1.7,H55&lt;15.534,A55&gt;=5.55),3.7,IF(AND(A55&gt;=5.75,D55&lt;1.25,B55&lt;2.65,D55&gt;=0.65,D55&lt;1.7,H55&lt;15.534,A55&gt;=5.55),4,IF(AND(G55&gt;=0.652,D55&lt;1.35,B55&gt;=2.65,D55&gt;=0.65,D55&lt;1.7,H55&lt;15.534,A55&gt;=5.55),3.6,IF(AND(H55&lt;7.47,D55&gt;=1.35,B55&gt;=2.65,D55&gt;=0.65,D55&lt;1.7,H55&lt;15.534,A55&gt;=5.55),5.1,IF(AND(H55&lt;10.914,G55&lt;0.622,B55&lt;3.15,A55&lt;7.05,D55&gt;=1.7,H55&lt;15.534,A55&gt;=5.55),5.36,IF(AND(H55&gt;=10.914,G55&lt;0.622,B55&lt;3.15,A55&lt;7.05,D55&gt;=1.7,H55&lt;15.534,A55&gt;=5.55),5.64,IF(AND(G55&gt;=0.657,H55&lt;13.42,B55&gt;=3.15,A55&lt;7.05,D55&gt;=1.7,H55&lt;15.534,A55&gt;=5.55),6,IF(AND(G55&gt;=0.782,G55&gt;=0.265,H55&lt;14.877,G55&lt;0.905,B55&lt;3.85,A55&gt;=4.75,D55&lt;0.8,A55&lt;5.55),1.48,IF(AND(H55&lt;11.286,G55&lt;0.652,D55&lt;1.35,B55&gt;=2.65,D55&gt;=0.65,D55&lt;1.7,H55&lt;15.534,A55&gt;=5.55),4.24,IF(AND(H55&gt;=11.286,G55&lt;0.652,D55&lt;1.35,B55&gt;=2.65,D55&gt;=0.65,D55&lt;1.7,H55&lt;15.534,A55&gt;=5.55),4.05,IF(AND(G55&lt;0.413,H55&gt;=7.47,D55&gt;=1.35,B55&gt;=2.65,D55&gt;=0.65,D55&lt;1.7,H55&lt;15.534,A55&gt;=5.55),5.1,IF(AND(H55&lt;11.325,G55&lt;0.657,H55&lt;13.42,B55&gt;=3.15,A55&lt;7.05,D55&gt;=1.7,H55&lt;15.534,A55&gt;=5.55),5.8,IF(AND(H55&gt;=11.325,G55&lt;0.657,H55&lt;13.42,B55&gt;=3.15,A55&lt;7.05,D55&gt;=1.7,H55&lt;15.534,A55&gt;=5.55),5.6,IF(AND(D55&gt;=0.35,G55&lt;0.782,G55&gt;=0.265,H55&lt;14.877,G55&lt;0.905,B55&lt;3.85,A55&gt;=4.75,D55&lt;0.8,A55&lt;5.55),1.633,IF(AND(B55&lt;2.85,G55&gt;=0.413,H55&gt;=7.47,D55&gt;=1.35,B55&gt;=2.65,D55&gt;=0.65,D55&lt;1.7,H55&lt;15.534,A55&gt;=5.55),4.6,IF(AND(D55&lt;0.15,D55&lt;0.35,G55&lt;0.782,G55&gt;=0.265,H55&lt;14.877,G55&lt;0.905,B55&lt;3.85,A55&gt;=4.75,D55&lt;0.8,A55&lt;5.55),1.5,IF(AND(D55&gt;=0.15,D55&lt;0.35,G55&lt;0.782,G55&gt;=0.265,H55&lt;14.877,G55&lt;0.905,B55&lt;3.85,A55&gt;=4.75,D55&lt;0.8,A55&lt;5.55),1.543,IF(AND(A55&gt;=6.8,B55&gt;=2.85,G55&gt;=0.413,H55&gt;=7.47,D55&gt;=1.35,B55&gt;=2.65,D55&gt;=0.65,D55&lt;1.7,H55&lt;15.534,A55&gt;=5.55),4.9,IF(AND(H55&lt;13.531,A55&lt;6.8,B55&gt;=2.85,G55&gt;=0.413,H55&gt;=7.47,D55&gt;=1.35,B55&gt;=2.65,D55&gt;=0.65,D55&lt;1.7,H55&lt;15.534,A55&gt;=5.55),4.5,IF(AND(H55&gt;=13.531,A55&lt;6.8,B55&gt;=2.85,G55&gt;=0.413,H55&gt;=7.47,D55&gt;=1.35,B55&gt;=2.65,D55&gt;=0.65,D55&lt;1.7,H55&lt;15.534,A55&gt;=5.55),4.7,"shouldnthappen")))))))))))))))))))))))))))))))))))))))</f>
        <v>4.9</v>
      </c>
      <c r="AZ55" s="1" t="n">
        <f aca="false">IF(AND(H55&gt;=15.371,B55&gt;=3.35),5.4,IF(AND(G55&gt;=0.851,H55&gt;=15.244,B55&lt;3.35),4.75,IF(AND(F55&gt;=2,H55&lt;15.371,B55&gt;=3.35),5.6,IF(AND(B55&lt;2.75,A55&lt;5.15,H55&lt;15.244,B55&lt;3.35),3.42,IF(AND(A55&gt;=7.25,G55&lt;0.851,H55&gt;=15.244,B55&lt;3.35),6.6,IF(AND(A55&lt;4.45,B55&gt;=2.75,A55&lt;5.15,H55&lt;15.244,B55&lt;3.35),1.1,IF(AND(G55&lt;0.527,A55&lt;7.25,G55&lt;0.851,H55&gt;=15.244,B55&lt;3.35),5.08,IF(AND(G55&gt;=0.527,A55&lt;7.25,G55&lt;0.851,H55&gt;=15.244,B55&lt;3.35),5.8,IF(AND(D55&gt;=0.35,B55&lt;3.7,F55&lt;2,H55&lt;15.371,B55&gt;=3.35),1.55,IF(AND(H55&lt;6.542,B55&gt;=3.7,F55&lt;2,H55&lt;15.371,B55&gt;=3.35),1.9,IF(AND(B55&lt;3.25,A55&gt;=4.45,B55&gt;=2.75,A55&lt;5.15,H55&lt;15.244,B55&lt;3.35),1.46,IF(AND(B55&gt;=3.25,A55&gt;=4.45,B55&gt;=2.75,A55&lt;5.15,H55&lt;15.244,B55&lt;3.35),1.7,IF(AND(H55&lt;13.654,B55&gt;=2.95,D55&lt;1.45,A55&gt;=5.15,H55&lt;15.244,B55&lt;3.35),4.3,IF(AND(H55&gt;=13.654,B55&gt;=2.95,D55&lt;1.45,A55&gt;=5.15,H55&lt;15.244,B55&lt;3.35),4.625,IF(AND(F55&gt;=2.5,D55&lt;1.75,D55&gt;=1.45,A55&gt;=5.15,H55&lt;15.244,B55&lt;3.35),5.3,IF(AND(G55&gt;=0.853,D55&gt;=1.75,D55&gt;=1.45,A55&gt;=5.15,H55&lt;15.244,B55&lt;3.35),5.15,IF(AND(D55&gt;=0.25,D55&lt;0.35,B55&lt;3.7,F55&lt;2,H55&lt;15.371,B55&gt;=3.35),1.3,IF(AND(B55&lt;3.85,H55&gt;=6.542,B55&gt;=3.7,F55&lt;2,H55&lt;15.371,B55&gt;=3.35),1.633,IF(AND(H55&lt;7.02,H55&lt;10.688,B55&lt;2.95,D55&lt;1.45,A55&gt;=5.15,H55&lt;15.244,B55&lt;3.35),3.98,IF(AND(G55&lt;0.338,H55&gt;=10.688,B55&lt;2.95,D55&lt;1.45,A55&gt;=5.15,H55&lt;15.244,B55&lt;3.35),4.22,IF(AND(G55&gt;=0.338,H55&gt;=10.688,B55&lt;2.95,D55&lt;1.45,A55&gt;=5.15,H55&lt;15.244,B55&lt;3.35),3.9,IF(AND(B55&lt;2.75,F55&lt;2.5,D55&lt;1.75,D55&gt;=1.45,A55&gt;=5.15,H55&lt;15.244,B55&lt;3.35),5.1,IF(AND(B55&gt;=2.75,F55&lt;2.5,D55&lt;1.75,D55&gt;=1.45,A55&gt;=5.15,H55&lt;15.244,B55&lt;3.35),4.74,IF(AND(A55&gt;=7,G55&lt;0.853,D55&gt;=1.75,D55&gt;=1.45,A55&gt;=5.15,H55&lt;15.244,B55&lt;3.35),6.5,IF(AND(G55&gt;=0.934,D55&lt;0.25,D55&lt;0.35,B55&lt;3.7,F55&lt;2,H55&lt;15.371,B55&gt;=3.35),1.7,IF(AND(D55&lt;0.25,B55&gt;=3.85,H55&gt;=6.542,B55&gt;=3.7,F55&lt;2,H55&lt;15.371,B55&gt;=3.35),1.5,IF(AND(D55&gt;=0.25,B55&gt;=3.85,H55&gt;=6.542,B55&gt;=3.7,F55&lt;2,H55&lt;15.371,B55&gt;=3.35),1.4,IF(AND(B55&lt;2.5,H55&gt;=7.02,H55&lt;10.688,B55&lt;2.95,D55&lt;1.45,A55&gt;=5.15,H55&lt;15.244,B55&lt;3.35),3.8,IF(AND(G55&gt;=0.74,A55&lt;7,G55&lt;0.853,D55&gt;=1.75,D55&gt;=1.45,A55&gt;=5.15,H55&lt;15.244,B55&lt;3.35),6,IF(AND(G55&gt;=0.61,G55&lt;0.934,D55&lt;0.25,D55&lt;0.35,B55&lt;3.7,F55&lt;2,H55&lt;15.371,B55&gt;=3.35),1.5,IF(AND(D55&lt;1.15,B55&gt;=2.5,H55&gt;=7.02,H55&lt;10.688,B55&lt;2.95,D55&lt;1.45,A55&gt;=5.15,H55&lt;15.244,B55&lt;3.35),3.5,IF(AND(D55&gt;=1.15,B55&gt;=2.5,H55&gt;=7.02,H55&lt;10.688,B55&lt;2.95,D55&lt;1.45,A55&gt;=5.15,H55&lt;15.244,B55&lt;3.35),3.6,IF(AND(G55&gt;=0.626,G55&lt;0.74,A55&lt;7,G55&lt;0.853,D55&gt;=1.75,D55&gt;=1.45,A55&gt;=5.15,H55&lt;15.244,B55&lt;3.35),4.9,IF(AND(H55&lt;13.641,G55&lt;0.61,G55&lt;0.934,D55&lt;0.25,D55&lt;0.35,B55&lt;3.7,F55&lt;2,H55&lt;15.371,B55&gt;=3.35),1.425,IF(AND(H55&gt;=13.641,G55&lt;0.61,G55&lt;0.934,D55&lt;0.25,D55&lt;0.35,B55&lt;3.7,F55&lt;2,H55&lt;15.371,B55&gt;=3.35),1.3,IF(AND(B55&lt;3.05,G55&lt;0.626,G55&lt;0.74,A55&lt;7,G55&lt;0.853,D55&gt;=1.75,D55&gt;=1.45,A55&gt;=5.15,H55&lt;15.244,B55&lt;3.35),5.475,IF(AND(B55&gt;=3.05,G55&lt;0.626,G55&lt;0.74,A55&lt;7,G55&lt;0.853,D55&gt;=1.75,D55&gt;=1.45,A55&gt;=5.15,H55&lt;15.244,B55&lt;3.35),5.633,"shouldnthappen")))))))))))))))))))))))))))))))))))))</f>
        <v>4.74</v>
      </c>
      <c r="BA55" s="1" t="n">
        <f aca="false">IF(AND(F55&gt;=2,B55&gt;=3.4),6.1,IF(AND(B55&lt;2.75,A55&lt;5.15,B55&lt;3.4),3.225,IF(AND(G55&gt;=0.821,F55&lt;2,B55&gt;=3.4),1.9,IF(AND(B55&gt;=3.2,B55&gt;=2.75,A55&lt;5.15,B55&lt;3.4),1.7,IF(AND(A55&lt;4.8,G55&lt;0.821,F55&lt;2,B55&gt;=3.4),1,IF(AND(G55&gt;=0.446,B55&lt;3.2,B55&gt;=2.75,A55&lt;5.15,B55&lt;3.4),1.1,IF(AND(G55&lt;0.356,D55&lt;1.45,A55&lt;6.25,A55&gt;=5.15,B55&lt;3.4),4.32,IF(AND(G55&lt;0.591,D55&gt;=1.45,A55&lt;6.25,A55&gt;=5.15,B55&lt;3.4),4.6,IF(AND(D55&lt;1.75,G55&lt;0.597,A55&gt;=6.25,A55&gt;=5.15,B55&lt;3.4),4.86,IF(AND(H55&gt;=16.472,G55&gt;=0.597,A55&gt;=6.25,A55&gt;=5.15,B55&lt;3.4),6.6,IF(AND(G55&lt;0.063,G55&lt;0.446,B55&lt;3.2,B55&gt;=2.75,A55&lt;5.15,B55&lt;3.4),1.4,IF(AND(A55&gt;=5.95,G55&gt;=0.356,D55&lt;1.45,A55&lt;6.25,A55&gt;=5.15,B55&lt;3.4),4.6,IF(AND(B55&gt;=2.9,G55&gt;=0.591,D55&gt;=1.45,A55&lt;6.25,A55&gt;=5.15,B55&lt;3.4),4.867,IF(AND(D55&gt;=2.4,H55&lt;16.472,G55&gt;=0.597,A55&gt;=6.25,A55&gt;=5.15,B55&lt;3.4),6,IF(AND(A55&lt;5.45,B55&gt;=3.85,A55&gt;=4.8,G55&lt;0.821,F55&lt;2,B55&gt;=3.4),1.3,IF(AND(A55&gt;=5.45,B55&gt;=3.85,A55&gt;=4.8,G55&lt;0.821,F55&lt;2,B55&gt;=3.4),1.45,IF(AND(H55&lt;14.273,G55&gt;=0.063,G55&lt;0.446,B55&lt;3.2,B55&gt;=2.75,A55&lt;5.15,B55&lt;3.4),1.5,IF(AND(H55&gt;=14.273,G55&gt;=0.063,G55&lt;0.446,B55&lt;3.2,B55&gt;=2.75,A55&lt;5.15,B55&lt;3.4),1.6,IF(AND(G55&gt;=0.572,A55&lt;5.95,G55&gt;=0.356,D55&lt;1.45,A55&lt;6.25,A55&gt;=5.15,B55&lt;3.4),3.9,IF(AND(G55&lt;0.827,B55&lt;2.9,G55&gt;=0.591,D55&gt;=1.45,A55&lt;6.25,A55&gt;=5.15,B55&lt;3.4),4.9,IF(AND(G55&gt;=0.827,B55&lt;2.9,G55&gt;=0.591,D55&gt;=1.45,A55&lt;6.25,A55&gt;=5.15,B55&lt;3.4),5.1,IF(AND(A55&gt;=7.2,B55&lt;3.05,D55&gt;=1.75,G55&lt;0.597,A55&gt;=6.25,A55&gt;=5.15,B55&lt;3.4),6.7,IF(AND(G55&lt;0.353,B55&gt;=3.05,D55&gt;=1.75,G55&lt;0.597,A55&gt;=6.25,A55&gt;=5.15,B55&lt;3.4),5.22,IF(AND(G55&gt;=0.353,B55&gt;=3.05,D55&gt;=1.75,G55&lt;0.597,A55&gt;=6.25,A55&gt;=5.15,B55&lt;3.4),5.65,IF(AND(A55&lt;6.55,D55&lt;2.4,H55&lt;16.472,G55&gt;=0.597,A55&gt;=6.25,A55&gt;=5.15,B55&lt;3.4),5.033,IF(AND(H55&lt;12.719,G55&lt;0.385,B55&lt;3.85,A55&gt;=4.8,G55&lt;0.821,F55&lt;2,B55&gt;=3.4),1.54,IF(AND(H55&gt;=12.719,G55&lt;0.385,B55&lt;3.85,A55&gt;=4.8,G55&lt;0.821,F55&lt;2,B55&gt;=3.4),1.3,IF(AND(B55&lt;3.6,G55&gt;=0.385,B55&lt;3.85,A55&gt;=4.8,G55&lt;0.821,F55&lt;2,B55&gt;=3.4),1.325,IF(AND(B55&gt;=3.6,G55&gt;=0.385,B55&lt;3.85,A55&gt;=4.8,G55&lt;0.821,F55&lt;2,B55&gt;=3.4),1.55,IF(AND(D55&lt;1.05,G55&lt;0.572,A55&lt;5.95,G55&gt;=0.356,D55&lt;1.45,A55&lt;6.25,A55&gt;=5.15,B55&lt;3.4),3.633,IF(AND(D55&gt;=2.15,A55&lt;7.2,B55&lt;3.05,D55&gt;=1.75,G55&lt;0.597,A55&gt;=6.25,A55&gt;=5.15,B55&lt;3.4),5.667,IF(AND(H55&lt;13.094,A55&gt;=6.55,D55&lt;2.4,H55&lt;16.472,G55&gt;=0.597,A55&gt;=6.25,A55&gt;=5.15,B55&lt;3.4),5.2,IF(AND(D55&lt;1.15,D55&gt;=1.05,G55&lt;0.572,A55&lt;5.95,G55&gt;=0.356,D55&lt;1.45,A55&lt;6.25,A55&gt;=5.15,B55&lt;3.4),3.8,IF(AND(D55&gt;=1.15,D55&gt;=1.05,G55&lt;0.572,A55&lt;5.95,G55&gt;=0.356,D55&lt;1.45,A55&lt;6.25,A55&gt;=5.15,B55&lt;3.4),3.9,IF(AND(G55&gt;=0.487,D55&lt;2.15,A55&lt;7.2,B55&lt;3.05,D55&gt;=1.75,G55&lt;0.597,A55&gt;=6.25,A55&gt;=5.15,B55&lt;3.4),5.8,IF(AND(A55&lt;6.8,H55&gt;=13.094,A55&gt;=6.55,D55&lt;2.4,H55&lt;16.472,G55&gt;=0.597,A55&gt;=6.25,A55&gt;=5.15,B55&lt;3.4),4.52,IF(AND(A55&gt;=6.8,H55&gt;=13.094,A55&gt;=6.55,D55&lt;2.4,H55&lt;16.472,G55&gt;=0.597,A55&gt;=6.25,A55&gt;=5.15,B55&lt;3.4),4.75,IF(AND(B55&lt;2.95,G55&lt;0.487,D55&lt;2.15,A55&lt;7.2,B55&lt;3.05,D55&gt;=1.75,G55&lt;0.597,A55&gt;=6.25,A55&gt;=5.15,B55&lt;3.4),5.6,IF(AND(B55&gt;=2.95,G55&lt;0.487,D55&lt;2.15,A55&lt;7.2,B55&lt;3.05,D55&gt;=1.75,G55&lt;0.597,A55&gt;=6.25,A55&gt;=5.15,B55&lt;3.4),5.5,"shouldnthappen")))))))))))))))))))))))))))))))))))))))</f>
        <v>4.75</v>
      </c>
      <c r="BB55" s="1" t="n">
        <f aca="false">IF(AND(A55&lt;4.35,B55&lt;3.25,F55&lt;1.5),1.1,IF(AND(H55&lt;14.005,A55&gt;=4.35,B55&lt;3.25,F55&lt;1.5),1.3,IF(AND(H55&gt;=14.005,A55&gt;=4.35,B55&lt;3.25,F55&lt;1.5),1.6,IF(AND(G55&gt;=0.905,A55&lt;5.15,B55&gt;=3.25,F55&lt;1.5),1.9,IF(AND(B55&lt;3.45,A55&gt;=5.15,B55&gt;=3.25,F55&lt;1.5),1.6,IF(AND(F55&gt;=2.5,D55&gt;=1.35,D55&lt;1.75,F55&gt;=1.5),4.867,IF(AND(A55&gt;=7.05,D55&gt;=2.05,D55&gt;=1.75,F55&gt;=1.5),6.35,IF(AND(D55&gt;=0.4,G55&lt;0.905,A55&lt;5.15,B55&gt;=3.25,F55&lt;1.5),1.65,IF(AND(B55&lt;3.6,B55&gt;=3.45,A55&gt;=5.15,B55&gt;=3.25,F55&lt;1.5),1.35,IF(AND(H55&lt;6.808,H55&lt;9.386,D55&lt;1.35,D55&lt;1.75,F55&gt;=1.5),4.05,IF(AND(H55&gt;=6.808,H55&lt;9.386,D55&lt;1.35,D55&lt;1.75,F55&gt;=1.5),3.46,IF(AND(B55&lt;2.45,F55&lt;2.5,D55&gt;=1.35,D55&lt;1.75,F55&gt;=1.5),4.5,IF(AND(H55&gt;=13.115,D55&lt;1.95,D55&lt;2.05,D55&gt;=1.75,F55&gt;=1.5),4.85,IF(AND(G55&lt;0.196,D55&gt;=1.95,D55&lt;2.05,D55&gt;=1.75,F55&gt;=1.5),6.7,IF(AND(G55&gt;=0.196,D55&gt;=1.95,D55&lt;2.05,D55&gt;=1.75,F55&gt;=1.5),5.12,IF(AND(H55&lt;10.925,D55&lt;0.4,G55&lt;0.905,A55&lt;5.15,B55&gt;=3.25,F55&lt;1.5),1.4,IF(AND(H55&gt;=10.925,D55&lt;0.4,G55&lt;0.905,A55&lt;5.15,B55&gt;=3.25,F55&lt;1.5),1.45,IF(AND(H55&lt;14.096,B55&gt;=3.6,B55&gt;=3.45,A55&gt;=5.15,B55&gt;=3.25,F55&lt;1.5),1.42,IF(AND(H55&gt;=14.096,B55&gt;=3.6,B55&gt;=3.45,A55&gt;=5.15,B55&gt;=3.25,F55&lt;1.5),1.7,IF(AND(B55&lt;2.45,D55&lt;1.15,H55&gt;=9.386,D55&lt;1.35,D55&lt;1.75,F55&gt;=1.5),3.6,IF(AND(B55&gt;=2.45,D55&lt;1.15,H55&gt;=9.386,D55&lt;1.35,D55&lt;1.75,F55&gt;=1.5),3.9,IF(AND(G55&lt;0.246,D55&gt;=1.15,H55&gt;=9.386,D55&lt;1.35,D55&lt;1.75,F55&gt;=1.5),4.4,IF(AND(B55&lt;2.75,B55&gt;=2.45,F55&lt;2.5,D55&gt;=1.35,D55&lt;1.75,F55&gt;=1.5),5.1,IF(AND(H55&lt;11.084,H55&lt;13.115,D55&lt;1.95,D55&lt;2.05,D55&gt;=1.75,F55&gt;=1.5),5.35,IF(AND(H55&gt;=11.084,H55&lt;13.115,D55&lt;1.95,D55&lt;2.05,D55&gt;=1.75,F55&gt;=1.5),5.7,IF(AND(H55&lt;15.52,D55&lt;2.25,A55&lt;7.05,D55&gt;=2.05,D55&gt;=1.75,F55&gt;=1.5),5.45,IF(AND(H55&gt;=15.52,D55&lt;2.25,A55&lt;7.05,D55&gt;=2.05,D55&gt;=1.75,F55&gt;=1.5),5.725,IF(AND(G55&gt;=0.775,D55&gt;=2.25,A55&lt;7.05,D55&gt;=2.05,D55&gt;=1.75,F55&gt;=1.5),5.2,IF(AND(D55&lt;1.25,G55&gt;=0.246,D55&gt;=1.15,H55&gt;=9.386,D55&lt;1.35,D55&lt;1.75,F55&gt;=1.5),4.05,IF(AND(A55&lt;5.85,B55&gt;=2.75,B55&gt;=2.45,F55&lt;2.5,D55&gt;=1.35,D55&lt;1.75,F55&gt;=1.5),4.5,IF(AND(B55&lt;3.3,G55&lt;0.775,D55&gt;=2.25,A55&lt;7.05,D55&gt;=2.05,D55&gt;=1.75,F55&gt;=1.5),5.64,IF(AND(B55&gt;=3.3,G55&lt;0.775,D55&gt;=2.25,A55&lt;7.05,D55&gt;=2.05,D55&gt;=1.75,F55&gt;=1.5),5.6,IF(AND(A55&lt;5.9,D55&gt;=1.25,G55&gt;=0.246,D55&gt;=1.15,H55&gt;=9.386,D55&lt;1.35,D55&lt;1.75,F55&gt;=1.5),4.2,IF(AND(A55&gt;=5.9,D55&gt;=1.25,G55&gt;=0.246,D55&gt;=1.15,H55&gt;=9.386,D55&lt;1.35,D55&lt;1.75,F55&gt;=1.5),4,IF(AND(G55&gt;=0.437,A55&gt;=5.85,B55&gt;=2.75,B55&gt;=2.45,F55&lt;2.5,D55&gt;=1.35,D55&lt;1.75,F55&gt;=1.5),4.75,IF(AND(H55&lt;9.446,G55&lt;0.437,A55&gt;=5.85,B55&gt;=2.75,B55&gt;=2.45,F55&lt;2.5,D55&gt;=1.35,D55&lt;1.75,F55&gt;=1.5),4.6,IF(AND(H55&gt;=9.446,G55&lt;0.437,A55&gt;=5.85,B55&gt;=2.75,B55&gt;=2.45,F55&lt;2.5,D55&gt;=1.35,D55&lt;1.75,F55&gt;=1.5),4.7,"shouldnthappen")))))))))))))))))))))))))))))))))))))</f>
        <v>4.75</v>
      </c>
      <c r="BC55" s="1" t="n">
        <f aca="false">IF(AND(G55&gt;=0.905,F55&lt;1.5),1.65,IF(AND(D55&gt;=0.45,G55&lt;0.905,F55&lt;1.5),1.65,IF(AND(A55&lt;5.15,D55&lt;1.55,F55&gt;=1.5),3.225,IF(AND(F55&gt;=2.5,A55&gt;=5.15,D55&lt;1.55,F55&gt;=1.5),5.05,IF(AND(H55&lt;5.767,A55&lt;7.05,D55&gt;=1.55,F55&gt;=1.5),4.5,IF(AND(D55&lt;1.7,A55&gt;=7.05,D55&gt;=1.55,F55&gt;=1.5),5.8,IF(AND(A55&gt;=5.3,G55&lt;0.207,D55&lt;0.45,G55&lt;0.905,F55&lt;1.5),1.3,IF(AND(D55&gt;=0.35,G55&gt;=0.207,D55&lt;0.45,G55&lt;0.905,F55&lt;1.5),1.5,IF(AND(G55&lt;0.155,D55&gt;=1.7,A55&gt;=7.05,D55&gt;=1.55,F55&gt;=1.5),6.7,IF(AND(G55&gt;=0.155,D55&gt;=1.7,A55&gt;=7.05,D55&gt;=1.55,F55&gt;=1.5),6.34,IF(AND(G55&lt;0.05,A55&lt;5.3,G55&lt;0.207,D55&lt;0.45,G55&lt;0.905,F55&lt;1.5),1.4,IF(AND(G55&gt;=0.05,A55&lt;5.3,G55&lt;0.207,D55&lt;0.45,G55&lt;0.905,F55&lt;1.5),1.5,IF(AND(A55&lt;4.5,D55&lt;0.35,G55&gt;=0.207,D55&lt;0.45,G55&lt;0.905,F55&lt;1.5),1.3,IF(AND(G55&lt;0.308,A55&lt;6.2,F55&lt;2.5,A55&gt;=5.15,D55&lt;1.55,F55&gt;=1.5),4.5,IF(AND(D55&lt;1.35,A55&gt;=6.2,F55&lt;2.5,A55&gt;=5.15,D55&lt;1.55,F55&gt;=1.5),4.367,IF(AND(D55&lt;1.85,A55&lt;6.15,H55&gt;=5.767,A55&lt;7.05,D55&gt;=1.55,F55&gt;=1.5),4.933,IF(AND(G55&gt;=0.558,A55&gt;=4.5,D55&lt;0.35,G55&gt;=0.207,D55&lt;0.45,G55&lt;0.905,F55&lt;1.5),1.5,IF(AND(H55&gt;=13.383,G55&gt;=0.308,A55&lt;6.2,F55&lt;2.5,A55&gt;=5.15,D55&lt;1.55,F55&gt;=1.5),4.7,IF(AND(H55&gt;=12.206,D55&gt;=1.35,A55&gt;=6.2,F55&lt;2.5,A55&gt;=5.15,D55&lt;1.55,F55&gt;=1.5),4.575,IF(AND(A55&lt;5.7,D55&gt;=1.85,A55&lt;6.15,H55&gt;=5.767,A55&lt;7.05,D55&gt;=1.55,F55&gt;=1.5),4.9,IF(AND(A55&gt;=5.7,D55&gt;=1.85,A55&lt;6.15,H55&gt;=5.767,A55&lt;7.05,D55&gt;=1.55,F55&gt;=1.5),5.1,IF(AND(G55&lt;0.079,G55&lt;0.364,A55&gt;=6.15,H55&gt;=5.767,A55&lt;7.05,D55&gt;=1.55,F55&gt;=1.5),5.6,IF(AND(G55&gt;=0.079,G55&lt;0.364,A55&gt;=6.15,H55&gt;=5.767,A55&lt;7.05,D55&gt;=1.55,F55&gt;=1.5),5.25,IF(AND(G55&gt;=0.447,G55&lt;0.558,A55&gt;=4.5,D55&lt;0.35,G55&gt;=0.207,D55&lt;0.45,G55&lt;0.905,F55&lt;1.5),1.3,IF(AND(B55&gt;=2.95,H55&lt;13.383,G55&gt;=0.308,A55&lt;6.2,F55&lt;2.5,A55&gt;=5.15,D55&lt;1.55,F55&gt;=1.5),4.6,IF(AND(B55&lt;2.65,H55&lt;12.206,D55&gt;=1.35,A55&gt;=6.2,F55&lt;2.5,A55&gt;=5.15,D55&lt;1.55,F55&gt;=1.5),4.9,IF(AND(D55&lt;2.45,A55&lt;6.6,G55&gt;=0.364,A55&gt;=6.15,H55&gt;=5.767,A55&lt;7.05,D55&gt;=1.55,F55&gt;=1.5),5.6,IF(AND(D55&gt;=2.45,A55&lt;6.6,G55&gt;=0.364,A55&gt;=6.15,H55&gt;=5.767,A55&lt;7.05,D55&gt;=1.55,F55&gt;=1.5),6,IF(AND(H55&lt;12.921,A55&gt;=6.6,G55&gt;=0.364,A55&gt;=6.15,H55&gt;=5.767,A55&lt;7.05,D55&gt;=1.55,F55&gt;=1.5),5.725,IF(AND(H55&gt;=12.921,A55&gt;=6.6,G55&gt;=0.364,A55&gt;=6.15,H55&gt;=5.767,A55&lt;7.05,D55&gt;=1.55,F55&gt;=1.5),5.367,IF(AND(B55&lt;3.15,G55&lt;0.447,G55&lt;0.558,A55&gt;=4.5,D55&lt;0.35,G55&gt;=0.207,D55&lt;0.45,G55&lt;0.905,F55&lt;1.5),1.5,IF(AND(B55&gt;=3.15,G55&lt;0.447,G55&lt;0.558,A55&gt;=4.5,D55&lt;0.35,G55&gt;=0.207,D55&lt;0.45,G55&lt;0.905,F55&lt;1.5),1.36,IF(AND(B55&gt;=2.85,B55&lt;2.95,H55&lt;13.383,G55&gt;=0.308,A55&lt;6.2,F55&lt;2.5,A55&gt;=5.15,D55&lt;1.55,F55&gt;=1.5),3.6,IF(AND(H55&lt;9.446,B55&gt;=2.65,H55&lt;12.206,D55&gt;=1.35,A55&gt;=6.2,F55&lt;2.5,A55&gt;=5.15,D55&lt;1.55,F55&gt;=1.5),4.6,IF(AND(H55&gt;=9.446,B55&gt;=2.65,H55&lt;12.206,D55&gt;=1.35,A55&gt;=6.2,F55&lt;2.5,A55&gt;=5.15,D55&lt;1.55,F55&gt;=1.5),4.7,IF(AND(D55&lt;1.2,B55&lt;2.85,B55&lt;2.95,H55&lt;13.383,G55&gt;=0.308,A55&lt;6.2,F55&lt;2.5,A55&gt;=5.15,D55&lt;1.55,F55&gt;=1.5),3.75,IF(AND(G55&lt;0.356,D55&gt;=1.2,B55&lt;2.85,B55&lt;2.95,H55&lt;13.383,G55&gt;=0.308,A55&lt;6.2,F55&lt;2.5,A55&gt;=5.15,D55&lt;1.55,F55&gt;=1.5),4.2,IF(AND(G55&gt;=0.356,D55&gt;=1.2,B55&lt;2.85,B55&lt;2.95,H55&lt;13.383,G55&gt;=0.308,A55&lt;6.2,F55&lt;2.5,A55&gt;=5.15,D55&lt;1.55,F55&gt;=1.5),3.96,"shouldnthappen"))))))))))))))))))))))))))))))))))))))</f>
        <v>4.575</v>
      </c>
      <c r="BD55" s="1" t="n">
        <f aca="false">IF(AND(B55&lt;2.7,A55&lt;5.3,B55&lt;3.15),3.42,IF(AND(F55&lt;2.5,A55&gt;=5.85,B55&gt;=3.15),4.7,IF(AND(A55&lt;4.35,B55&gt;=2.7,A55&lt;5.3,B55&lt;3.15),1.1,IF(AND(A55&gt;=4.35,B55&gt;=2.7,A55&lt;5.3,B55&lt;3.15),1.42,IF(AND(A55&gt;=7.05,F55&gt;=2.5,A55&gt;=5.3,B55&lt;3.15),6.067,IF(AND(D55&gt;=0.45,A55&lt;5.05,A55&lt;5.85,B55&gt;=3.15),1.6,IF(AND(B55&lt;3.35,A55&gt;=5.05,A55&lt;5.85,B55&gt;=3.15),1.7,IF(AND(A55&gt;=6.85,F55&gt;=2.5,A55&gt;=5.85,B55&gt;=3.15),6.22,IF(AND(D55&lt;1.25,D55&lt;1.35,F55&lt;2.5,A55&gt;=5.3,B55&lt;3.15),4.033,IF(AND(D55&gt;=1.25,D55&lt;1.35,F55&lt;2.5,A55&gt;=5.3,B55&lt;3.15),4.233,IF(AND(A55&lt;6.05,D55&gt;=1.35,F55&lt;2.5,A55&gt;=5.3,B55&lt;3.15),5.1,IF(AND(H55&gt;=13.29,A55&lt;7.05,F55&gt;=2.5,A55&gt;=5.3,B55&lt;3.15),4.96,IF(AND(G55&gt;=0.858,D55&lt;0.45,A55&lt;5.05,A55&lt;5.85,B55&gt;=3.15),1.3,IF(AND(D55&gt;=0.35,B55&gt;=3.35,A55&gt;=5.05,A55&lt;5.85,B55&gt;=3.15),1.4,IF(AND(B55&lt;3.25,A55&lt;6.85,F55&gt;=2.5,A55&gt;=5.85,B55&gt;=3.15),5.233,IF(AND(A55&gt;=6.8,A55&gt;=6.05,D55&gt;=1.35,F55&lt;2.5,A55&gt;=5.3,B55&lt;3.15),4.9,IF(AND(G55&gt;=0.622,H55&lt;13.29,A55&lt;7.05,F55&gt;=2.5,A55&gt;=5.3,B55&lt;3.15),5.067,IF(AND(H55&lt;8.834,G55&lt;0.858,D55&lt;0.45,A55&lt;5.05,A55&lt;5.85,B55&gt;=3.15),1.4,IF(AND(G55&lt;0.774,B55&gt;=3.25,A55&lt;6.85,F55&gt;=2.5,A55&gt;=5.85,B55&gt;=3.15),5.8,IF(AND(G55&gt;=0.774,B55&gt;=3.25,A55&lt;6.85,F55&gt;=2.5,A55&gt;=5.85,B55&gt;=3.15),5.4,IF(AND(H55&gt;=12.206,A55&lt;6.8,A55&gt;=6.05,D55&gt;=1.35,F55&lt;2.5,A55&gt;=5.3,B55&lt;3.15),4.5,IF(AND(G55&gt;=0.439,G55&lt;0.622,H55&lt;13.29,A55&lt;7.05,F55&gt;=2.5,A55&gt;=5.3,B55&lt;3.15),5.667,IF(AND(G55&lt;0.227,H55&gt;=8.834,G55&lt;0.858,D55&lt;0.45,A55&lt;5.05,A55&lt;5.85,B55&gt;=3.15),1.4,IF(AND(G55&gt;=0.227,H55&gt;=8.834,G55&lt;0.858,D55&lt;0.45,A55&lt;5.05,A55&lt;5.85,B55&gt;=3.15),1.3,IF(AND(G55&gt;=0.934,B55&lt;3.75,D55&lt;0.35,B55&gt;=3.35,A55&gt;=5.05,A55&lt;5.85,B55&gt;=3.15),1.7,IF(AND(G55&lt;0.823,B55&gt;=3.75,D55&lt;0.35,B55&gt;=3.35,A55&gt;=5.05,A55&lt;5.85,B55&gt;=3.15),1.55,IF(AND(G55&gt;=0.823,B55&gt;=3.75,D55&lt;0.35,B55&gt;=3.35,A55&gt;=5.05,A55&lt;5.85,B55&gt;=3.15),1.5,IF(AND(A55&lt;6.2,H55&lt;12.206,A55&lt;6.8,A55&gt;=6.05,D55&gt;=1.35,F55&lt;2.5,A55&gt;=5.3,B55&lt;3.15),4.6,IF(AND(A55&gt;=6.2,H55&lt;12.206,A55&lt;6.8,A55&gt;=6.05,D55&gt;=1.35,F55&lt;2.5,A55&gt;=5.3,B55&lt;3.15),4.74,IF(AND(H55&gt;=10.667,G55&lt;0.439,G55&lt;0.622,H55&lt;13.29,A55&lt;7.05,F55&gt;=2.5,A55&gt;=5.3,B55&lt;3.15),5.6,IF(AND(H55&lt;13.67,G55&lt;0.934,B55&lt;3.75,D55&lt;0.35,B55&gt;=3.35,A55&gt;=5.05,A55&lt;5.85,B55&gt;=3.15),1.48,IF(AND(H55&gt;=13.67,G55&lt;0.934,B55&lt;3.75,D55&lt;0.35,B55&gt;=3.35,A55&gt;=5.05,A55&lt;5.85,B55&gt;=3.15),1.3,IF(AND(G55&lt;0.301,H55&lt;10.667,G55&lt;0.439,G55&lt;0.622,H55&lt;13.29,A55&lt;7.05,F55&gt;=2.5,A55&gt;=5.3,B55&lt;3.15),5.2,IF(AND(G55&gt;=0.301,H55&lt;10.667,G55&lt;0.439,G55&lt;0.622,H55&lt;13.29,A55&lt;7.05,F55&gt;=2.5,A55&gt;=5.3,B55&lt;3.15),5.067,"shouldnthappen"))))))))))))))))))))))))))))))))))</f>
        <v>4.9</v>
      </c>
      <c r="BE55" s="1" t="n">
        <f aca="false">IF(AND(B55&gt;=3.85,A55&gt;=5.05,F55&lt;1.5),1.4,IF(AND(A55&lt;5.25,A55&lt;5.75,F55&gt;=1.5),3.15,IF(AND(A55&lt;4.95,B55&lt;3.15,A55&lt;5.05,F55&lt;1.5),1.46,IF(AND(A55&gt;=4.95,B55&lt;3.15,A55&lt;5.05,F55&lt;1.5),1.6,IF(AND(H55&lt;8.834,B55&gt;=3.15,A55&lt;5.05,F55&lt;1.5),1.4,IF(AND(D55&lt;0.25,B55&lt;3.85,A55&gt;=5.05,F55&lt;1.5),1.48,IF(AND(D55&gt;=0.25,B55&lt;3.85,A55&gt;=5.05,F55&lt;1.5),1.7,IF(AND(F55&gt;=2.5,A55&gt;=5.25,A55&lt;5.75,F55&gt;=1.5),4.9,IF(AND(H55&lt;12.45,H55&gt;=8.834,B55&gt;=3.15,A55&lt;5.05,F55&lt;1.5),1.25,IF(AND(H55&gt;=12.45,H55&gt;=8.834,B55&gt;=3.15,A55&lt;5.05,F55&lt;1.5),1.32,IF(AND(G55&lt;0.283,F55&lt;2.5,A55&gt;=5.25,A55&lt;5.75,F55&gt;=1.5),4.3,IF(AND(H55&lt;6.712,H55&lt;11.275,D55&lt;1.55,A55&gt;=5.75,F55&gt;=1.5),5,IF(AND(H55&lt;13.101,H55&gt;=11.275,D55&lt;1.55,A55&gt;=5.75,F55&gt;=1.5),3.933,IF(AND(H55&gt;=13.101,H55&gt;=11.275,D55&lt;1.55,A55&gt;=5.75,F55&gt;=1.5),4.5,IF(AND(A55&gt;=7.3,D55&lt;2.45,D55&gt;=1.55,A55&gt;=5.75,F55&gt;=1.5),6.7,IF(AND(B55&lt;3.45,D55&gt;=2.45,D55&gt;=1.55,A55&gt;=5.75,F55&gt;=1.5),5.925,IF(AND(B55&gt;=3.45,D55&gt;=2.45,D55&gt;=1.55,A55&gt;=5.75,F55&gt;=1.5),6.1,IF(AND(B55&gt;=2.8,G55&gt;=0.283,F55&lt;2.5,A55&gt;=5.25,A55&lt;5.75,F55&gt;=1.5),4.2,IF(AND(D55&lt;1.35,H55&gt;=6.712,H55&lt;11.275,D55&lt;1.55,A55&gt;=5.75,F55&gt;=1.5),4.35,IF(AND(D55&lt;1.05,B55&lt;2.8,G55&gt;=0.283,F55&lt;2.5,A55&gt;=5.25,A55&lt;5.75,F55&gt;=1.5),3.567,IF(AND(D55&gt;=1.05,B55&lt;2.8,G55&gt;=0.283,F55&lt;2.5,A55&gt;=5.25,A55&lt;5.75,F55&gt;=1.5),3.925,IF(AND(B55&lt;2.65,D55&gt;=1.35,H55&gt;=6.712,H55&lt;11.275,D55&lt;1.55,A55&gt;=5.75,F55&gt;=1.5),4.9,IF(AND(B55&gt;=2.65,D55&gt;=1.35,H55&gt;=6.712,H55&lt;11.275,D55&lt;1.55,A55&gt;=5.75,F55&gt;=1.5),4.625,IF(AND(H55&gt;=14.683,G55&gt;=0.628,A55&lt;7.3,D55&lt;2.45,D55&gt;=1.55,A55&gt;=5.75,F55&gt;=1.5),5.4,IF(AND(D55&lt;1.95,H55&lt;8.884,G55&lt;0.628,A55&lt;7.3,D55&lt;2.45,D55&gt;=1.55,A55&gt;=5.75,F55&gt;=1.5),5.1,IF(AND(D55&gt;=1.95,H55&lt;8.884,G55&lt;0.628,A55&lt;7.3,D55&lt;2.45,D55&gt;=1.55,A55&gt;=5.75,F55&gt;=1.5),5.22,IF(AND(A55&lt;6.05,H55&gt;=8.884,G55&lt;0.628,A55&lt;7.3,D55&lt;2.45,D55&gt;=1.55,A55&gt;=5.75,F55&gt;=1.5),5.1,IF(AND(G55&lt;0.817,H55&lt;14.683,G55&gt;=0.628,A55&lt;7.3,D55&lt;2.45,D55&gt;=1.55,A55&gt;=5.75,F55&gt;=1.5),4.967,IF(AND(G55&gt;=0.817,H55&lt;14.683,G55&gt;=0.628,A55&lt;7.3,D55&lt;2.45,D55&gt;=1.55,A55&gt;=5.75,F55&gt;=1.5),5.1,IF(AND(H55&lt;9.637,A55&gt;=6.05,H55&gt;=8.884,G55&lt;0.628,A55&lt;7.3,D55&lt;2.45,D55&gt;=1.55,A55&gt;=5.75,F55&gt;=1.5),5.9,IF(AND(D55&lt;1.85,H55&gt;=9.637,A55&gt;=6.05,H55&gt;=8.884,G55&lt;0.628,A55&lt;7.3,D55&lt;2.45,D55&gt;=1.55,A55&gt;=5.75,F55&gt;=1.5),5.733,IF(AND(G55&gt;=0.388,D55&gt;=1.85,H55&gt;=9.637,A55&gt;=6.05,H55&gt;=8.884,G55&lt;0.628,A55&lt;7.3,D55&lt;2.45,D55&gt;=1.55,A55&gt;=5.75,F55&gt;=1.5),5.64,IF(AND(B55&lt;2.95,G55&lt;0.388,D55&gt;=1.85,H55&gt;=9.637,A55&gt;=6.05,H55&gt;=8.884,G55&lt;0.628,A55&lt;7.3,D55&lt;2.45,D55&gt;=1.55,A55&gt;=5.75,F55&gt;=1.5),5.5,IF(AND(B55&gt;=2.95,G55&lt;0.388,D55&gt;=1.85,H55&gt;=9.637,A55&gt;=6.05,H55&gt;=8.884,G55&lt;0.628,A55&lt;7.3,D55&lt;2.45,D55&gt;=1.55,A55&gt;=5.75,F55&gt;=1.5),5.333,"shouldnthappen"))))))))))))))))))))))))))))))))))</f>
        <v>4.5</v>
      </c>
      <c r="BF55" s="1" t="n">
        <f aca="false">IF(AND(D55&gt;=0.35,F55&lt;1.5),1.65,IF(AND(H55&gt;=16.227,D55&gt;=1.55,F55&gt;=1.5),6.533,IF(AND(A55&gt;=5.45,G55&lt;0.174,D55&lt;0.35,F55&lt;1.5),1.7,IF(AND(D55&lt;0.15,G55&gt;=0.174,D55&lt;0.35,F55&lt;1.5),1.38,IF(AND(D55&gt;=1.15,D55&lt;1.25,D55&lt;1.55,F55&gt;=1.5),3.967,IF(AND(H55&lt;8.376,A55&lt;5.45,G55&lt;0.174,D55&lt;0.35,F55&lt;1.5),1.4,IF(AND(H55&gt;=8.376,A55&lt;5.45,G55&lt;0.174,D55&lt;0.35,F55&lt;1.5),1.5,IF(AND(B55&lt;3.1,D55&gt;=0.15,G55&gt;=0.174,D55&lt;0.35,F55&lt;1.5),1.475,IF(AND(H55&lt;10.258,D55&lt;1.15,D55&lt;1.25,D55&lt;1.55,F55&gt;=1.5),3.24,IF(AND(H55&gt;=10.258,D55&lt;1.15,D55&lt;1.25,D55&lt;1.55,F55&gt;=1.5),3.875,IF(AND(F55&gt;=2.5,H55&lt;10.927,D55&gt;=1.25,D55&lt;1.55,F55&gt;=1.5),5.05,IF(AND(D55&lt;1.35,H55&gt;=10.927,D55&gt;=1.25,D55&lt;1.55,F55&gt;=1.5),4.25,IF(AND(A55&gt;=6.95,D55&lt;1.75,H55&lt;16.227,D55&gt;=1.55,F55&gt;=1.5),5.8,IF(AND(B55&lt;3.3,B55&gt;=3.1,D55&gt;=0.15,G55&gt;=0.174,D55&lt;0.35,F55&lt;1.5),1.3,IF(AND(H55&lt;12.278,D55&gt;=1.35,H55&gt;=10.927,D55&gt;=1.25,D55&lt;1.55,F55&gt;=1.5),4.9,IF(AND(G55&lt;0.226,A55&lt;6.95,D55&lt;1.75,H55&lt;16.227,D55&gt;=1.55,F55&gt;=1.5),5,IF(AND(G55&gt;=0.226,A55&lt;6.95,D55&lt;1.75,H55&lt;16.227,D55&gt;=1.55,F55&gt;=1.5),4.62,IF(AND(H55&lt;9.35,B55&lt;2.95,D55&gt;=1.75,H55&lt;16.227,D55&gt;=1.55,F55&gt;=1.5),6.3,IF(AND(H55&gt;=9.35,B55&lt;2.95,D55&gt;=1.75,H55&lt;16.227,D55&gt;=1.55,F55&gt;=1.5),5.58,IF(AND(A55&lt;5.05,B55&gt;=3.3,B55&gt;=3.1,D55&gt;=0.15,G55&gt;=0.174,D55&lt;0.35,F55&lt;1.5),1.35,IF(AND(A55&gt;=5.05,B55&gt;=3.3,B55&gt;=3.1,D55&gt;=0.15,G55&gt;=0.174,D55&lt;0.35,F55&lt;1.5),1.46,IF(AND(B55&lt;2.8,A55&lt;5.65,F55&lt;2.5,H55&lt;10.927,D55&gt;=1.25,D55&lt;1.55,F55&gt;=1.5),4.075,IF(AND(B55&gt;=2.8,A55&lt;5.65,F55&lt;2.5,H55&lt;10.927,D55&gt;=1.25,D55&lt;1.55,F55&gt;=1.5),3.933,IF(AND(A55&lt;6.25,A55&gt;=5.65,F55&lt;2.5,H55&lt;10.927,D55&gt;=1.25,D55&lt;1.55,F55&gt;=1.5),4.533,IF(AND(A55&gt;=6.25,A55&gt;=5.65,F55&lt;2.5,H55&lt;10.927,D55&gt;=1.25,D55&lt;1.55,F55&gt;=1.5),4.3,IF(AND(A55&lt;6.5,H55&gt;=12.278,D55&gt;=1.35,H55&gt;=10.927,D55&gt;=1.25,D55&lt;1.55,F55&gt;=1.5),4.55,IF(AND(A55&gt;=6.5,H55&gt;=12.278,D55&gt;=1.35,H55&gt;=10.927,D55&gt;=1.25,D55&lt;1.55,F55&gt;=1.5),4.775,IF(AND(H55&lt;9.884,D55&lt;2.1,B55&gt;=2.95,D55&gt;=1.75,H55&lt;16.227,D55&gt;=1.55,F55&gt;=1.5),5.5,IF(AND(H55&gt;=9.884,D55&lt;2.1,B55&gt;=2.95,D55&gt;=1.75,H55&lt;16.227,D55&gt;=1.55,F55&gt;=1.5),5.1,IF(AND(H55&lt;10.393,D55&gt;=2.1,B55&gt;=2.95,D55&gt;=1.75,H55&lt;16.227,D55&gt;=1.55,F55&gt;=1.5),5.74,IF(AND(D55&lt;2.25,H55&gt;=10.393,D55&gt;=2.1,B55&gt;=2.95,D55&gt;=1.75,H55&lt;16.227,D55&gt;=1.55,F55&gt;=1.5),5.8,IF(AND(D55&gt;=2.25,H55&gt;=10.393,D55&gt;=2.1,B55&gt;=2.95,D55&gt;=1.75,H55&lt;16.227,D55&gt;=1.55,F55&gt;=1.5),5.4,"shouldnthappen"))))))))))))))))))))))))))))))))</f>
        <v>4.775</v>
      </c>
      <c r="BG55" s="1" t="n">
        <f aca="false">IF(AND(G55&lt;0.096,A55&lt;5.45),2.95,IF(AND(F55&gt;=1.5,G55&gt;=0.096,A55&lt;5.45),3,IF(AND(D55&lt;0.6,A55&lt;5.9,A55&gt;=5.45),1.4,IF(AND(F55&gt;=2.5,D55&gt;=0.6,A55&lt;5.9,A55&gt;=5.45),5.1,IF(AND(A55&lt;7.45,A55&gt;=7.05,A55&gt;=5.9,A55&gt;=5.45),6.167,IF(AND(B55&gt;=3.55,G55&lt;0.587,F55&lt;1.5,G55&gt;=0.096,A55&lt;5.45),1,IF(AND(A55&lt;5.05,G55&gt;=0.587,F55&lt;1.5,G55&gt;=0.096,A55&lt;5.45),1.35,IF(AND(B55&lt;2.75,D55&lt;1.7,A55&lt;7.05,A55&gt;=5.9,A55&gt;=5.45),4.9,IF(AND(A55&lt;6.2,D55&gt;=1.7,A55&lt;7.05,A55&gt;=5.9,A55&gt;=5.45),4.833,IF(AND(H55&lt;17.32,A55&gt;=7.45,A55&gt;=7.05,A55&gt;=5.9,A55&gt;=5.45),6.68,IF(AND(H55&gt;=17.32,A55&gt;=7.45,A55&gt;=7.05,A55&gt;=5.9,A55&gt;=5.45),6.4,IF(AND(G55&lt;0.161,B55&lt;3.55,G55&lt;0.587,F55&lt;1.5,G55&gt;=0.096,A55&lt;5.45),1.5,IF(AND(H55&lt;11.016,A55&gt;=5.05,G55&gt;=0.587,F55&lt;1.5,G55&gt;=0.096,A55&lt;5.45),1.633,IF(AND(H55&lt;11.001,G55&lt;0.372,F55&lt;2.5,D55&gt;=0.6,A55&lt;5.9,A55&gt;=5.45),4.133,IF(AND(H55&gt;=11.001,G55&lt;0.372,F55&lt;2.5,D55&gt;=0.6,A55&lt;5.9,A55&gt;=5.45),4.3,IF(AND(H55&lt;6.808,G55&gt;=0.372,F55&lt;2.5,D55&gt;=0.6,A55&lt;5.9,A55&gt;=5.45),4,IF(AND(A55&gt;=6.75,B55&gt;=2.75,D55&lt;1.7,A55&lt;7.05,A55&gt;=5.9,A55&gt;=5.45),4.84,IF(AND(H55&lt;12.467,G55&gt;=0.161,B55&lt;3.55,G55&lt;0.587,F55&lt;1.5,G55&gt;=0.096,A55&lt;5.45),1.3,IF(AND(D55&lt;0.25,H55&gt;=11.016,A55&gt;=5.05,G55&gt;=0.587,F55&lt;1.5,G55&gt;=0.096,A55&lt;5.45),1.52,IF(AND(D55&gt;=0.25,H55&gt;=11.016,A55&gt;=5.05,G55&gt;=0.587,F55&lt;1.5,G55&gt;=0.096,A55&lt;5.45),1.5,IF(AND(H55&lt;11.218,H55&gt;=6.808,G55&gt;=0.372,F55&lt;2.5,D55&gt;=0.6,A55&lt;5.9,A55&gt;=5.45),3.7,IF(AND(H55&gt;=11.218,H55&gt;=6.808,G55&gt;=0.372,F55&lt;2.5,D55&gt;=0.6,A55&lt;5.9,A55&gt;=5.45),3.9,IF(AND(B55&lt;2.95,A55&lt;6.75,B55&gt;=2.75,D55&lt;1.7,A55&lt;7.05,A55&gt;=5.9,A55&gt;=5.45),4.2,IF(AND(B55&gt;=2.95,A55&lt;6.75,B55&gt;=2.75,D55&lt;1.7,A55&lt;7.05,A55&gt;=5.9,A55&gt;=5.45),4.6,IF(AND(D55&gt;=2.45,A55&lt;6.85,A55&gt;=6.2,D55&gt;=1.7,A55&lt;7.05,A55&gt;=5.9,A55&gt;=5.45),5.9,IF(AND(G55&lt;0.312,A55&gt;=6.85,A55&gt;=6.2,D55&gt;=1.7,A55&lt;7.05,A55&gt;=5.9,A55&gt;=5.45),5.1,IF(AND(G55&gt;=0.312,A55&gt;=6.85,A55&gt;=6.2,D55&gt;=1.7,A55&lt;7.05,A55&gt;=5.9,A55&gt;=5.45),5.4,IF(AND(G55&lt;0.251,H55&gt;=12.467,G55&gt;=0.161,B55&lt;3.55,G55&lt;0.587,F55&lt;1.5,G55&gt;=0.096,A55&lt;5.45),1.35,IF(AND(G55&gt;=0.251,H55&gt;=12.467,G55&gt;=0.161,B55&lt;3.55,G55&lt;0.587,F55&lt;1.5,G55&gt;=0.096,A55&lt;5.45),1.467,IF(AND(G55&gt;=0.628,D55&lt;2.45,A55&lt;6.85,A55&gt;=6.2,D55&gt;=1.7,A55&lt;7.05,A55&gt;=5.9,A55&gt;=5.45),5.1,IF(AND(A55&gt;=6.75,G55&lt;0.628,D55&lt;2.45,A55&lt;6.85,A55&gt;=6.2,D55&gt;=1.7,A55&lt;7.05,A55&gt;=5.9,A55&gt;=5.45),5.9,IF(AND(H55&lt;11.824,A55&lt;6.75,G55&lt;0.628,D55&lt;2.45,A55&lt;6.85,A55&gt;=6.2,D55&gt;=1.7,A55&lt;7.05,A55&gt;=5.9,A55&gt;=5.45),5.44,IF(AND(H55&lt;14.378,H55&gt;=11.824,A55&lt;6.75,G55&lt;0.628,D55&lt;2.45,A55&lt;6.85,A55&gt;=6.2,D55&gt;=1.7,A55&lt;7.05,A55&gt;=5.9,A55&gt;=5.45),5.6,IF(AND(H55&gt;=14.378,H55&gt;=11.824,A55&lt;6.75,G55&lt;0.628,D55&lt;2.45,A55&lt;6.85,A55&gt;=6.2,D55&gt;=1.7,A55&lt;7.05,A55&gt;=5.9,A55&gt;=5.45),5.8,"shouldnthappen"))))))))))))))))))))))))))))))))))</f>
        <v>4.84</v>
      </c>
      <c r="BH55" s="1" t="n">
        <f aca="false">IF(AND(G55&gt;=0.905,F55&lt;1.5),1.8,IF(AND(H55&lt;5.523,G55&lt;0.905,F55&lt;1.5),1,IF(AND(D55&gt;=0.4,H55&gt;=5.523,G55&lt;0.905,F55&lt;1.5),1.7,IF(AND(G55&gt;=0.878,D55&lt;1.35,F55&lt;2.5,F55&gt;=1.5),4.4,IF(AND(A55&lt;5.4,D55&gt;=1.35,F55&lt;2.5,F55&gt;=1.5),3.9,IF(AND(G55&lt;0.177,B55&lt;3.15,F55&gt;=2.5,F55&gt;=1.5),6.15,IF(AND(H55&lt;10.393,B55&gt;=3.15,F55&gt;=2.5,F55&gt;=1.5),5.94,IF(AND(H55&gt;=10.393,B55&gt;=3.15,F55&gt;=2.5,F55&gt;=1.5),5.467,IF(AND(D55&gt;=1.25,G55&lt;0.878,D55&lt;1.35,F55&lt;2.5,F55&gt;=1.5),4.18,IF(AND(G55&gt;=0.709,A55&gt;=5.4,D55&gt;=1.35,F55&lt;2.5,F55&gt;=1.5),4.9,IF(AND(B55&lt;2.6,G55&gt;=0.177,B55&lt;3.15,F55&gt;=2.5,F55&gt;=1.5),4.8,IF(AND(A55&lt;4.35,A55&lt;5.05,D55&lt;0.4,H55&gt;=5.523,G55&lt;0.905,F55&lt;1.5),1.1,IF(AND(A55&gt;=5.6,A55&gt;=5.05,D55&lt;0.4,H55&gt;=5.523,G55&lt;0.905,F55&lt;1.5),1.7,IF(AND(D55&lt;1.05,D55&lt;1.25,G55&lt;0.878,D55&lt;1.35,F55&lt;2.5,F55&gt;=1.5),3.6,IF(AND(D55&gt;=1.55,G55&lt;0.709,A55&gt;=5.4,D55&gt;=1.35,F55&lt;2.5,F55&gt;=1.5),4.975,IF(AND(D55&lt;1.7,B55&gt;=2.6,G55&gt;=0.177,B55&lt;3.15,F55&gt;=2.5,F55&gt;=1.5),5.8,IF(AND(B55&lt;3.15,A55&gt;=4.35,A55&lt;5.05,D55&lt;0.4,H55&gt;=5.523,G55&lt;0.905,F55&lt;1.5),1.46,IF(AND(A55&gt;=5.45,A55&lt;5.6,A55&gt;=5.05,D55&lt;0.4,H55&gt;=5.523,G55&lt;0.905,F55&lt;1.5),1.35,IF(AND(H55&lt;10.974,D55&gt;=1.05,D55&lt;1.25,G55&lt;0.878,D55&lt;1.35,F55&lt;2.5,F55&gt;=1.5),3.8,IF(AND(H55&gt;=13.654,D55&lt;1.55,G55&lt;0.709,A55&gt;=5.4,D55&gt;=1.35,F55&lt;2.5,F55&gt;=1.5),4.725,IF(AND(A55&lt;4.5,B55&gt;=3.15,A55&gt;=4.35,A55&lt;5.05,D55&lt;0.4,H55&gt;=5.523,G55&lt;0.905,F55&lt;1.5),1.3,IF(AND(G55&lt;0.676,A55&lt;5.45,A55&lt;5.6,A55&gt;=5.05,D55&lt;0.4,H55&gt;=5.523,G55&lt;0.905,F55&lt;1.5),1.5,IF(AND(G55&gt;=0.676,A55&lt;5.45,A55&lt;5.6,A55&gt;=5.05,D55&lt;0.4,H55&gt;=5.523,G55&lt;0.905,F55&lt;1.5),1.55,IF(AND(A55&lt;5.7,H55&gt;=10.974,D55&gt;=1.05,D55&lt;1.25,G55&lt;0.878,D55&lt;1.35,F55&lt;2.5,F55&gt;=1.5),3.9,IF(AND(A55&gt;=5.7,H55&gt;=10.974,D55&gt;=1.05,D55&lt;1.25,G55&lt;0.878,D55&lt;1.35,F55&lt;2.5,F55&gt;=1.5),3.933,IF(AND(G55&gt;=0.644,H55&lt;13.654,D55&lt;1.55,G55&lt;0.709,A55&gt;=5.4,D55&gt;=1.35,F55&lt;2.5,F55&gt;=1.5),4.4,IF(AND(B55&lt;2.9,A55&lt;6.2,D55&gt;=1.7,B55&gt;=2.6,G55&gt;=0.177,B55&lt;3.15,F55&gt;=2.5,F55&gt;=1.5),5.02,IF(AND(B55&gt;=2.9,A55&lt;6.2,D55&gt;=1.7,B55&gt;=2.6,G55&gt;=0.177,B55&lt;3.15,F55&gt;=2.5,F55&gt;=1.5),4.8,IF(AND(D55&lt;2.2,A55&gt;=6.2,D55&gt;=1.7,B55&gt;=2.6,G55&gt;=0.177,B55&lt;3.15,F55&gt;=2.5,F55&gt;=1.5),5.325,IF(AND(D55&gt;=2.2,A55&gt;=6.2,D55&gt;=1.7,B55&gt;=2.6,G55&gt;=0.177,B55&lt;3.15,F55&gt;=2.5,F55&gt;=1.5),5.1,IF(AND(D55&lt;0.25,A55&gt;=4.5,B55&gt;=3.15,A55&gt;=4.35,A55&lt;5.05,D55&lt;0.4,H55&gt;=5.523,G55&lt;0.905,F55&lt;1.5),1.357,IF(AND(D55&gt;=0.25,A55&gt;=4.5,B55&gt;=3.15,A55&gt;=4.35,A55&lt;5.05,D55&lt;0.4,H55&gt;=5.523,G55&lt;0.905,F55&lt;1.5),1.333,IF(AND(H55&lt;10.723,G55&lt;0.644,H55&lt;13.654,D55&lt;1.55,G55&lt;0.709,A55&gt;=5.4,D55&gt;=1.35,F55&lt;2.5,F55&gt;=1.5),4.6,IF(AND(H55&gt;=10.723,G55&lt;0.644,H55&lt;13.654,D55&lt;1.55,G55&lt;0.709,A55&gt;=5.4,D55&gt;=1.35,F55&lt;2.5,F55&gt;=1.5),4.5,"shouldnthappen"))))))))))))))))))))))))))))))))))</f>
        <v>4.9</v>
      </c>
      <c r="BI55" s="1" t="n">
        <f aca="false">IF(AND(D55&gt;=0.8,A55&lt;5.45),3.9,IF(AND(D55&gt;=0.45,D55&lt;0.8,A55&lt;5.45),1.66,IF(AND(H55&lt;16.447,B55&gt;=3.45,A55&gt;=5.45),1.525,IF(AND(H55&gt;=16.447,B55&gt;=3.45,A55&gt;=5.45),6.4,IF(AND(H55&lt;5.245,D55&lt;0.45,D55&lt;0.8,A55&lt;5.45),1,IF(AND(A55&gt;=7.2,G55&lt;0.154,B55&lt;3.45,A55&gt;=5.45),6.7,IF(AND(D55&lt;1.65,A55&lt;7.2,G55&lt;0.154,B55&lt;3.45,A55&gt;=5.45),4.7,IF(AND(D55&gt;=1.65,A55&lt;7.2,G55&lt;0.154,B55&lt;3.45,A55&gt;=5.45),5.52,IF(AND(D55&gt;=0.25,A55&lt;5.05,H55&gt;=5.245,D55&lt;0.45,D55&lt;0.8,A55&lt;5.45),1.35,IF(AND(H55&lt;6.089,A55&gt;=5.05,H55&gt;=5.245,D55&lt;0.45,D55&lt;0.8,A55&lt;5.45),1.7,IF(AND(D55&lt;1.2,B55&lt;2.6,A55&lt;5.75,G55&gt;=0.154,B55&lt;3.45,A55&gt;=5.45),3.85,IF(AND(D55&gt;=1.2,B55&lt;2.6,A55&lt;5.75,G55&gt;=0.154,B55&lt;3.45,A55&gt;=5.45),4,IF(AND(D55&gt;=1.65,B55&gt;=2.6,A55&lt;5.75,G55&gt;=0.154,B55&lt;3.45,A55&gt;=5.45),4.9,IF(AND(G55&lt;0.353,F55&lt;2.5,A55&gt;=5.75,G55&gt;=0.154,B55&lt;3.45,A55&gt;=5.45),4.25,IF(AND(A55&gt;=7.25,F55&gt;=2.5,A55&gt;=5.75,G55&gt;=0.154,B55&lt;3.45,A55&gt;=5.45),6.45,IF(AND(H55&lt;11.218,D55&lt;0.25,A55&lt;5.05,H55&gt;=5.245,D55&lt;0.45,D55&lt;0.8,A55&lt;5.45),1.42,IF(AND(G55&lt;0.517,H55&gt;=6.089,A55&gt;=5.05,H55&gt;=5.245,D55&lt;0.45,D55&lt;0.8,A55&lt;5.45),1.44,IF(AND(G55&gt;=0.517,H55&gt;=6.089,A55&gt;=5.05,H55&gt;=5.245,D55&lt;0.45,D55&lt;0.8,A55&lt;5.45),1.54,IF(AND(H55&gt;=10.194,D55&lt;1.65,B55&gt;=2.6,A55&lt;5.75,G55&gt;=0.154,B55&lt;3.45,A55&gt;=5.45),4.35,IF(AND(B55&gt;=3.15,G55&gt;=0.353,F55&lt;2.5,A55&gt;=5.75,G55&gt;=0.154,B55&lt;3.45,A55&gt;=5.45),4.7,IF(AND(H55&lt;7.716,A55&lt;7.25,F55&gt;=2.5,A55&gt;=5.75,G55&gt;=0.154,B55&lt;3.45,A55&gt;=5.45),5.04,IF(AND(G55&lt;0.175,H55&gt;=11.218,D55&lt;0.25,A55&lt;5.05,H55&gt;=5.245,D55&lt;0.45,D55&lt;0.8,A55&lt;5.45),1.5,IF(AND(H55&lt;7.713,H55&lt;10.194,D55&lt;1.65,B55&gt;=2.6,A55&lt;5.75,G55&gt;=0.154,B55&lt;3.45,A55&gt;=5.45),4.1,IF(AND(H55&gt;=7.713,H55&lt;10.194,D55&lt;1.65,B55&gt;=2.6,A55&lt;5.75,G55&gt;=0.154,B55&lt;3.45,A55&gt;=5.45),4.2,IF(AND(B55&gt;=3.05,B55&lt;3.15,G55&gt;=0.353,F55&lt;2.5,A55&gt;=5.75,G55&gt;=0.154,B55&lt;3.45,A55&gt;=5.45),4.4,IF(AND(D55&gt;=2.45,H55&gt;=7.716,A55&lt;7.25,F55&gt;=2.5,A55&gt;=5.75,G55&gt;=0.154,B55&lt;3.45,A55&gt;=5.45),5.85,IF(AND(D55&lt;0.15,G55&gt;=0.175,H55&gt;=11.218,D55&lt;0.25,A55&lt;5.05,H55&gt;=5.245,D55&lt;0.45,D55&lt;0.8,A55&lt;5.45),1.1,IF(AND(H55&gt;=16.317,B55&lt;3.05,B55&lt;3.15,G55&gt;=0.353,F55&lt;2.5,A55&gt;=5.75,G55&gt;=0.154,B55&lt;3.45,A55&gt;=5.45),4.8,IF(AND(G55&gt;=0.857,D55&lt;2.45,H55&gt;=7.716,A55&lt;7.25,F55&gt;=2.5,A55&gt;=5.75,G55&gt;=0.154,B55&lt;3.45,A55&gt;=5.45),5.05,IF(AND(G55&lt;0.245,D55&gt;=0.15,G55&gt;=0.175,H55&gt;=11.218,D55&lt;0.25,A55&lt;5.05,H55&gt;=5.245,D55&lt;0.45,D55&lt;0.8,A55&lt;5.45),1.3,IF(AND(G55&gt;=0.245,D55&gt;=0.15,G55&gt;=0.175,H55&gt;=11.218,D55&lt;0.25,A55&lt;5.05,H55&gt;=5.245,D55&lt;0.45,D55&lt;0.8,A55&lt;5.45),1.22,IF(AND(B55&lt;2.85,H55&lt;16.317,B55&lt;3.05,B55&lt;3.15,G55&gt;=0.353,F55&lt;2.5,A55&gt;=5.75,G55&gt;=0.154,B55&lt;3.45,A55&gt;=5.45),4.6,IF(AND(B55&gt;=2.85,H55&lt;16.317,B55&lt;3.05,B55&lt;3.15,G55&gt;=0.353,F55&lt;2.5,A55&gt;=5.75,G55&gt;=0.154,B55&lt;3.45,A55&gt;=5.45),4.633,IF(AND(D55&lt;1.85,G55&lt;0.857,D55&lt;2.45,H55&gt;=7.716,A55&lt;7.25,F55&gt;=2.5,A55&gt;=5.75,G55&gt;=0.154,B55&lt;3.45,A55&gt;=5.45),5.8,IF(AND(H55&lt;11.297,D55&gt;=1.85,G55&lt;0.857,D55&lt;2.45,H55&gt;=7.716,A55&lt;7.25,F55&gt;=2.5,A55&gt;=5.75,G55&gt;=0.154,B55&lt;3.45,A55&gt;=5.45),5.3,IF(AND(G55&lt;0.388,H55&gt;=11.297,D55&gt;=1.85,G55&lt;0.857,D55&lt;2.45,H55&gt;=7.716,A55&lt;7.25,F55&gt;=2.5,A55&gt;=5.75,G55&gt;=0.154,B55&lt;3.45,A55&gt;=5.45),5.4,IF(AND(G55&gt;=0.388,H55&gt;=11.297,D55&gt;=1.85,G55&lt;0.857,D55&lt;2.45,H55&gt;=7.716,A55&lt;7.25,F55&gt;=2.5,A55&gt;=5.75,G55&gt;=0.154,B55&lt;3.45,A55&gt;=5.45),5.6,"shouldnthappen")))))))))))))))))))))))))))))))))))))</f>
        <v>4.4</v>
      </c>
      <c r="BJ55" s="1" t="n">
        <f aca="false">IF(AND(F55&gt;=2,B55&gt;=3.35),6.1,IF(AND(H55&gt;=12.719,F55&lt;1.5,B55&lt;3.35),1.567,IF(AND(H55&lt;5.245,F55&lt;2,B55&gt;=3.35),1,IF(AND(D55&lt;0.15,H55&lt;12.719,F55&lt;1.5,B55&lt;3.35),1.5,IF(AND(D55&gt;=0.35,H55&gt;=5.245,F55&lt;2,B55&gt;=3.35),1.6,IF(AND(A55&lt;4.9,D55&gt;=0.15,H55&lt;12.719,F55&lt;1.5,B55&lt;3.35),1.36,IF(AND(B55&lt;2.65,G55&lt;0.572,D55&lt;1.45,F55&gt;=1.5,B55&lt;3.35),3.5,IF(AND(A55&lt;6.1,F55&lt;2.5,D55&gt;=1.45,F55&gt;=1.5,B55&lt;3.35),5.1,IF(AND(G55&gt;=0.607,D55&lt;0.35,H55&gt;=5.245,F55&lt;2,B55&gt;=3.35),1.65,IF(AND(G55&lt;0.546,A55&gt;=4.9,D55&gt;=0.15,H55&lt;12.719,F55&lt;1.5,B55&lt;3.35),1.2,IF(AND(G55&gt;=0.546,A55&gt;=4.9,D55&gt;=0.15,H55&lt;12.719,F55&lt;1.5,B55&lt;3.35),1.4,IF(AND(A55&gt;=6.3,B55&gt;=2.65,G55&lt;0.572,D55&lt;1.45,F55&gt;=1.5,B55&lt;3.35),4.8,IF(AND(D55&lt;1.15,B55&lt;2.85,G55&gt;=0.572,D55&lt;1.45,F55&gt;=1.5,B55&lt;3.35),3.9,IF(AND(B55&gt;=3.15,B55&gt;=2.85,G55&gt;=0.572,D55&lt;1.45,F55&gt;=1.5,B55&lt;3.35),4.7,IF(AND(B55&lt;2.95,A55&gt;=6.1,F55&lt;2.5,D55&gt;=1.45,F55&gt;=1.5,B55&lt;3.35),4.533,IF(AND(B55&gt;=2.95,A55&gt;=6.1,F55&lt;2.5,D55&gt;=1.45,F55&gt;=1.5,B55&lt;3.35),4.75,IF(AND(A55&gt;=6.7,G55&lt;0.107,F55&gt;=2.5,D55&gt;=1.45,F55&gt;=1.5,B55&lt;3.35),5.7,IF(AND(G55&gt;=0.385,G55&lt;0.607,D55&lt;0.35,H55&gt;=5.245,F55&lt;2,B55&gt;=3.35),1.325,IF(AND(D55&lt;1.25,A55&lt;6.3,B55&gt;=2.65,G55&lt;0.572,D55&lt;1.45,F55&gt;=1.5,B55&lt;3.35),4,IF(AND(D55&gt;=1.25,A55&lt;6.3,B55&gt;=2.65,G55&lt;0.572,D55&lt;1.45,F55&gt;=1.5,B55&lt;3.35),4.18,IF(AND(G55&lt;0.907,D55&gt;=1.15,B55&lt;2.85,G55&gt;=0.572,D55&lt;1.45,F55&gt;=1.5,B55&lt;3.35),4,IF(AND(G55&gt;=0.907,D55&gt;=1.15,B55&lt;2.85,G55&gt;=0.572,D55&lt;1.45,F55&gt;=1.5,B55&lt;3.35),4.4,IF(AND(H55&lt;8.326,B55&lt;3.15,B55&gt;=2.85,G55&gt;=0.572,D55&lt;1.45,F55&gt;=1.5,B55&lt;3.35),3.6,IF(AND(H55&gt;=8.326,B55&lt;3.15,B55&gt;=2.85,G55&gt;=0.572,D55&lt;1.45,F55&gt;=1.5,B55&lt;3.35),4.48,IF(AND(B55&lt;2.95,A55&lt;6.7,G55&lt;0.107,F55&gt;=2.5,D55&gt;=1.45,F55&gt;=1.5,B55&lt;3.35),5.6,IF(AND(B55&gt;=2.95,A55&lt;6.7,G55&lt;0.107,F55&gt;=2.5,D55&gt;=1.45,F55&gt;=1.5,B55&lt;3.35),5.5,IF(AND(G55&lt;0.205,G55&lt;0.432,G55&gt;=0.107,F55&gt;=2.5,D55&gt;=1.45,F55&gt;=1.5,B55&lt;3.35),5.3,IF(AND(B55&gt;=3.05,G55&gt;=0.432,G55&gt;=0.107,F55&gt;=2.5,D55&gt;=1.45,F55&gt;=1.5,B55&lt;3.35),5.86,IF(AND(H55&gt;=14.057,G55&lt;0.385,G55&lt;0.607,D55&lt;0.35,H55&gt;=5.245,F55&lt;2,B55&gt;=3.35),1.7,IF(AND(D55&lt;1.7,G55&gt;=0.205,G55&lt;0.432,G55&gt;=0.107,F55&gt;=2.5,D55&gt;=1.45,F55&gt;=1.5,B55&lt;3.35),5,IF(AND(G55&lt;0.779,B55&lt;3.05,G55&gt;=0.432,G55&gt;=0.107,F55&gt;=2.5,D55&gt;=1.45,F55&gt;=1.5,B55&lt;3.35),4.9,IF(AND(G55&gt;=0.779,B55&lt;3.05,G55&gt;=0.432,G55&gt;=0.107,F55&gt;=2.5,D55&gt;=1.45,F55&gt;=1.5,B55&lt;3.35),5.533,IF(AND(D55&gt;=0.25,H55&lt;14.057,G55&lt;0.385,G55&lt;0.607,D55&lt;0.35,H55&gt;=5.245,F55&lt;2,B55&gt;=3.35),1.4,IF(AND(B55&lt;2.85,D55&gt;=1.7,G55&gt;=0.205,G55&lt;0.432,G55&gt;=0.107,F55&gt;=2.5,D55&gt;=1.45,F55&gt;=1.5,B55&lt;3.35),5.1,IF(AND(B55&gt;=2.85,D55&gt;=1.7,G55&gt;=0.205,G55&lt;0.432,G55&gt;=0.107,F55&gt;=2.5,D55&gt;=1.45,F55&gt;=1.5,B55&lt;3.35),5.15,IF(AND(A55&lt;5.1,D55&lt;0.25,H55&lt;14.057,G55&lt;0.385,G55&lt;0.607,D55&lt;0.35,H55&gt;=5.245,F55&lt;2,B55&gt;=3.35),1.4,IF(AND(A55&gt;=5.1,D55&lt;0.25,H55&lt;14.057,G55&lt;0.385,G55&lt;0.607,D55&lt;0.35,H55&gt;=5.245,F55&lt;2,B55&gt;=3.35),1.5,"shouldnthappen")))))))))))))))))))))))))))))))))))))</f>
        <v>4.75</v>
      </c>
    </row>
    <row r="56" customFormat="false" ht="13.8" hidden="false" customHeight="false" outlineLevel="0" collapsed="false">
      <c r="A56" s="1" t="n">
        <v>5.5</v>
      </c>
      <c r="B56" s="1" t="n">
        <v>2.3</v>
      </c>
      <c r="C56" s="1" t="n">
        <v>4</v>
      </c>
      <c r="D56" s="1" t="n">
        <v>1.3</v>
      </c>
      <c r="E56" s="1" t="s">
        <v>92</v>
      </c>
      <c r="F56" s="1" t="n">
        <v>2</v>
      </c>
      <c r="G56" s="1" t="n">
        <v>0.8917750059627</v>
      </c>
      <c r="H56" s="16" t="n">
        <v>5.70177880767733</v>
      </c>
      <c r="I56" s="11" t="n">
        <f aca="false">C56</f>
        <v>4</v>
      </c>
      <c r="J56" s="1" t="n">
        <f aca="false">AVERAGE(M56:BJ56)</f>
        <v>3.98124</v>
      </c>
      <c r="K56" s="15" t="n">
        <f aca="false">1-SQRT(VAR(M56:BJ56, I56)) / AVERAGE(M56:BJ56)</f>
        <v>0.953496341823174</v>
      </c>
      <c r="L56" s="1" t="n">
        <f aca="false">(J56-I56)/I56</f>
        <v>-0.00468999999999997</v>
      </c>
      <c r="M56" s="1" t="n">
        <f aca="false">IF(AND(H56&gt;=16.241,B56&gt;=3.35),6.4,IF(AND(D56&gt;=0.75,A56&lt;5.15,B56&lt;3.35),4.1,IF(AND(D56&gt;=1.5,H56&lt;16.241,B56&gt;=3.35),5.767,IF(AND(B56&gt;=3.25,D56&lt;0.75,A56&lt;5.15,B56&lt;3.35),1.58,IF(AND(A56&lt;4.95,D56&lt;1.5,H56&lt;16.241,B56&gt;=3.35),1.4,IF(AND(A56&lt;4.5,B56&lt;3.25,D56&lt;0.75,A56&lt;5.15,B56&lt;3.35),1.26,IF(AND(A56&gt;=4.5,B56&lt;3.25,D56&lt;0.75,A56&lt;5.15,B56&lt;3.35),1.48,IF(AND(G56&lt;0.356,H56&lt;12.557,D56&lt;1.45,A56&gt;=5.15,B56&lt;3.35),4.267,IF(AND(D56&lt;1.25,H56&gt;=12.557,D56&lt;1.45,A56&gt;=5.15,B56&lt;3.35),4.05,IF(AND(D56&gt;=1.35,G56&gt;=0.356,H56&lt;12.557,D56&lt;1.45,A56&gt;=5.15,B56&lt;3.35),4.25,IF(AND(H56&lt;15.086,D56&gt;=1.25,H56&gt;=12.557,D56&lt;1.45,A56&gt;=5.15,B56&lt;3.35),4.4,IF(AND(F56&lt;2.5,G56&gt;=0.44,D56&lt;2.05,D56&gt;=1.45,A56&gt;=5.15,B56&lt;3.35),4.7,IF(AND(H56&lt;10.391,B56&lt;3.15,D56&gt;=2.05,D56&gt;=1.45,A56&gt;=5.15,B56&lt;3.35),5.1,IF(AND(G56&lt;0.505,B56&gt;=3.15,D56&gt;=2.05,D56&gt;=1.45,A56&gt;=5.15,B56&lt;3.35),5.7,IF(AND(G56&gt;=0.505,B56&gt;=3.15,D56&gt;=2.05,D56&gt;=1.45,A56&gt;=5.15,B56&lt;3.35),5.95,IF(AND(D56&gt;=0.5,G56&lt;0.905,A56&gt;=4.95,D56&lt;1.5,H56&lt;16.241,B56&gt;=3.35),1.6,IF(AND(B56&lt;3.6,G56&gt;=0.905,A56&gt;=4.95,D56&lt;1.5,H56&lt;16.241,B56&gt;=3.35),1.7,IF(AND(B56&gt;=3.6,G56&gt;=0.905,A56&gt;=4.95,D56&lt;1.5,H56&lt;16.241,B56&gt;=3.35),1.767,IF(AND(A56&gt;=5.7,D56&lt;1.35,G56&gt;=0.356,H56&lt;12.557,D56&lt;1.45,A56&gt;=5.15,B56&lt;3.35),3.9,IF(AND(A56&lt;6.35,H56&gt;=15.086,D56&gt;=1.25,H56&gt;=12.557,D56&lt;1.45,A56&gt;=5.15,B56&lt;3.35),4.7,IF(AND(A56&gt;=6.35,H56&gt;=15.086,D56&gt;=1.25,H56&gt;=12.557,D56&lt;1.45,A56&gt;=5.15,B56&lt;3.35),4.6,IF(AND(H56&lt;9.252,D56&lt;1.55,G56&lt;0.44,D56&lt;2.05,D56&gt;=1.45,A56&gt;=5.15,B56&lt;3.35),5.08,IF(AND(H56&gt;=9.252,D56&lt;1.55,G56&lt;0.44,D56&lt;2.05,D56&gt;=1.45,A56&gt;=5.15,B56&lt;3.35),4.7,IF(AND(H56&lt;8.477,D56&gt;=1.55,G56&lt;0.44,D56&lt;2.05,D56&gt;=1.45,A56&gt;=5.15,B56&lt;3.35),5.1,IF(AND(H56&gt;=8.477,D56&gt;=1.55,G56&lt;0.44,D56&lt;2.05,D56&gt;=1.45,A56&gt;=5.15,B56&lt;3.35),5.4,IF(AND(H56&lt;8.435,F56&gt;=2.5,G56&gt;=0.44,D56&lt;2.05,D56&gt;=1.45,A56&gt;=5.15,B56&lt;3.35),5.1,IF(AND(H56&gt;=8.435,F56&gt;=2.5,G56&gt;=0.44,D56&lt;2.05,D56&gt;=1.45,A56&gt;=5.15,B56&lt;3.35),4.86,IF(AND(G56&lt;0.543,H56&gt;=10.391,B56&lt;3.15,D56&gt;=2.05,D56&gt;=1.45,A56&gt;=5.15,B56&lt;3.35),5.56,IF(AND(G56&gt;=0.543,H56&gt;=10.391,B56&lt;3.15,D56&gt;=2.05,D56&gt;=1.45,A56&gt;=5.15,B56&lt;3.35),5.8,IF(AND(A56&lt;5.05,D56&lt;0.5,G56&lt;0.905,A56&gt;=4.95,D56&lt;1.5,H56&lt;16.241,B56&gt;=3.35),1.3,IF(AND(H56&lt;6.583,A56&lt;5.7,D56&lt;1.35,G56&gt;=0.356,H56&lt;12.557,D56&lt;1.45,A56&gt;=5.15,B56&lt;3.35),4,IF(AND(G56&lt;0.585,A56&gt;=5.05,D56&lt;0.5,G56&lt;0.905,A56&gt;=4.95,D56&lt;1.5,H56&lt;16.241,B56&gt;=3.35),1.475,IF(AND(G56&lt;0.62,H56&gt;=6.583,A56&lt;5.7,D56&lt;1.35,G56&gt;=0.356,H56&lt;12.557,D56&lt;1.45,A56&gt;=5.15,B56&lt;3.35),3.75,IF(AND(G56&gt;=0.62,H56&gt;=6.583,A56&lt;5.7,D56&lt;1.35,G56&gt;=0.356,H56&lt;12.557,D56&lt;1.45,A56&gt;=5.15,B56&lt;3.35),3.6,IF(AND(B56&lt;3.75,G56&gt;=0.585,A56&gt;=5.05,D56&lt;0.5,G56&lt;0.905,A56&gt;=4.95,D56&lt;1.5,H56&lt;16.241,B56&gt;=3.35),1.5,IF(AND(B56&gt;=3.75,G56&gt;=0.585,A56&gt;=5.05,D56&lt;0.5,G56&lt;0.905,A56&gt;=4.95,D56&lt;1.5,H56&lt;16.241,B56&gt;=3.35),1.6,"shouldnthappen"))))))))))))))))))))))))))))))))))))</f>
        <v>4</v>
      </c>
      <c r="N56" s="1" t="n">
        <f aca="false">IF(AND(H56&lt;5.245,B56&lt;3.65,F56&lt;1.5),1,IF(AND(H56&gt;=14.096,B56&gt;=3.65,F56&lt;1.5),1.65,IF(AND(A56&gt;=5.45,H56&gt;=5.245,B56&lt;3.65,F56&lt;1.5),1.3,IF(AND(H56&gt;=13.586,H56&lt;14.096,B56&gt;=3.65,F56&lt;1.5),1.3,IF(AND(H56&lt;10.258,D56&lt;1.25,F56&lt;2.5,F56&gt;=1.5),3.38,IF(AND(H56&lt;6.982,D56&gt;=1.25,F56&lt;2.5,F56&gt;=1.5),3.96,IF(AND(H56&gt;=13.646,D56&lt;2.05,F56&gt;=2.5,F56&gt;=1.5),6.1,IF(AND(B56&lt;3.05,A56&lt;5.45,H56&gt;=5.245,B56&lt;3.65,F56&lt;1.5),1.375,IF(AND(H56&lt;6.543,H56&lt;13.586,H56&lt;14.096,B56&gt;=3.65,F56&lt;1.5),1.4,IF(AND(H56&gt;=6.543,H56&lt;13.586,H56&lt;14.096,B56&gt;=3.65,F56&lt;1.5),1.5,IF(AND(H56&lt;11.522,H56&gt;=10.258,D56&lt;1.25,F56&lt;2.5,F56&gt;=1.5),3.733,IF(AND(H56&gt;=11.522,H56&gt;=10.258,D56&lt;1.25,F56&lt;2.5,F56&gt;=1.5),3.92,IF(AND(H56&lt;5.767,H56&lt;13.646,D56&lt;2.05,F56&gt;=2.5,F56&gt;=1.5),4.5,IF(AND(A56&lt;6.8,B56&lt;3.15,D56&gt;=2.05,F56&gt;=2.5,F56&gt;=1.5),5.6,IF(AND(A56&gt;=6.8,B56&lt;3.15,D56&gt;=2.05,F56&gt;=2.5,F56&gt;=1.5),5.1,IF(AND(B56&lt;3.25,B56&gt;=3.15,D56&gt;=2.05,F56&gt;=2.5,F56&gt;=1.5),5.8,IF(AND(B56&gt;=3.25,B56&gt;=3.15,D56&gt;=2.05,F56&gt;=2.5,F56&gt;=1.5),5.65,IF(AND(B56&lt;3.15,B56&gt;=3.05,A56&lt;5.45,H56&gt;=5.245,B56&lt;3.65,F56&lt;1.5),1.5,IF(AND(G56&gt;=0.735,H56&lt;13.665,H56&gt;=6.982,D56&gt;=1.25,F56&lt;2.5,F56&gt;=1.5),4.2,IF(AND(H56&lt;14.03,H56&gt;=13.665,H56&gt;=6.982,D56&gt;=1.25,F56&lt;2.5,F56&gt;=1.5),4.8,IF(AND(A56&gt;=6.6,H56&gt;=5.767,H56&lt;13.646,D56&lt;2.05,F56&gt;=2.5,F56&gt;=1.5),6.05,IF(AND(G56&gt;=0.934,B56&gt;=3.15,B56&gt;=3.05,A56&lt;5.45,H56&gt;=5.245,B56&lt;3.65,F56&lt;1.5),1.7,IF(AND(D56&gt;=1.55,G56&lt;0.735,H56&lt;13.665,H56&gt;=6.982,D56&gt;=1.25,F56&lt;2.5,F56&gt;=1.5),5.1,IF(AND(D56&lt;1.45,H56&gt;=14.03,H56&gt;=13.665,H56&gt;=6.982,D56&gt;=1.25,F56&lt;2.5,F56&gt;=1.5),4.7,IF(AND(D56&gt;=1.45,H56&gt;=14.03,H56&gt;=13.665,H56&gt;=6.982,D56&gt;=1.25,F56&lt;2.5,F56&gt;=1.5),4.5,IF(AND(A56&gt;=6.2,A56&lt;6.6,H56&gt;=5.767,H56&lt;13.646,D56&lt;2.05,F56&gt;=2.5,F56&gt;=1.5),5.325,IF(AND(B56&lt;3.25,G56&lt;0.934,B56&gt;=3.15,B56&gt;=3.05,A56&lt;5.45,H56&gt;=5.245,B56&lt;3.65,F56&lt;1.5),1.3,IF(AND(D56&lt;1.35,D56&lt;1.55,G56&lt;0.735,H56&lt;13.665,H56&gt;=6.982,D56&gt;=1.25,F56&lt;2.5,F56&gt;=1.5),4.25,IF(AND(H56&lt;8.435,A56&lt;6.2,A56&lt;6.6,H56&gt;=5.767,H56&lt;13.646,D56&lt;2.05,F56&gt;=2.5,F56&gt;=1.5),5.1,IF(AND(H56&gt;=8.435,A56&lt;6.2,A56&lt;6.6,H56&gt;=5.767,H56&lt;13.646,D56&lt;2.05,F56&gt;=2.5,F56&gt;=1.5),4.9,IF(AND(A56&gt;=5.15,B56&gt;=3.25,G56&lt;0.934,B56&gt;=3.15,B56&gt;=3.05,A56&lt;5.45,H56&gt;=5.245,B56&lt;3.65,F56&lt;1.5),1.5,IF(AND(B56&lt;2.9,D56&gt;=1.35,D56&lt;1.55,G56&lt;0.735,H56&lt;13.665,H56&gt;=6.982,D56&gt;=1.25,F56&lt;2.5,F56&gt;=1.5),4.6,IF(AND(B56&gt;=2.9,D56&gt;=1.35,D56&lt;1.55,G56&lt;0.735,H56&lt;13.665,H56&gt;=6.982,D56&gt;=1.25,F56&lt;2.5,F56&gt;=1.5),4.52,IF(AND(G56&gt;=0.862,A56&lt;5.15,B56&gt;=3.25,G56&lt;0.934,B56&gt;=3.15,B56&gt;=3.05,A56&lt;5.45,H56&gt;=5.245,B56&lt;3.65,F56&lt;1.5),1.5,IF(AND(H56&lt;9.35,G56&lt;0.862,A56&lt;5.15,B56&gt;=3.25,G56&lt;0.934,B56&gt;=3.15,B56&gt;=3.05,A56&lt;5.45,H56&gt;=5.245,B56&lt;3.65,F56&lt;1.5),1.38,IF(AND(H56&gt;=9.35,G56&lt;0.862,A56&lt;5.15,B56&gt;=3.25,G56&lt;0.934,B56&gt;=3.15,B56&gt;=3.05,A56&lt;5.45,H56&gt;=5.245,B56&lt;3.65,F56&lt;1.5),1.4,"shouldnthappen"))))))))))))))))))))))))))))))))))))</f>
        <v>3.96</v>
      </c>
      <c r="O56" s="1" t="n">
        <f aca="false">IF(AND(B56&lt;2.75,A56&lt;5.55),3.96,IF(AND(H56&lt;9.205,A56&lt;5.9,A56&gt;=5.55),3.85,IF(AND(A56&lt;4.35,D56&lt;0.35,B56&gt;=2.75,A56&lt;5.55),1.1,IF(AND(B56&lt;3.65,D56&gt;=0.35,B56&gt;=2.75,A56&lt;5.55),1.65,IF(AND(B56&gt;=3.65,D56&gt;=0.35,B56&gt;=2.75,A56&lt;5.55),1.9,IF(AND(G56&gt;=0.732,H56&gt;=9.205,A56&lt;5.9,A56&gt;=5.55),4.9,IF(AND(G56&lt;0.273,G56&lt;0.732,H56&gt;=9.205,A56&lt;5.9,A56&gt;=5.55),4.5,IF(AND(A56&lt;6.3,G56&lt;0.422,F56&lt;2.5,A56&gt;=5.9,A56&gt;=5.55),5.1,IF(AND(A56&gt;=6.3,G56&lt;0.422,F56&lt;2.5,A56&gt;=5.9,A56&gt;=5.55),4.76,IF(AND(B56&lt;2.4,G56&gt;=0.422,F56&lt;2.5,A56&gt;=5.9,A56&gt;=5.55),4.45,IF(AND(A56&gt;=7,G56&gt;=0.628,F56&gt;=2.5,A56&gt;=5.9,A56&gt;=5.55),6.45,IF(AND(D56&lt;0.15,H56&lt;13.924,A56&gt;=4.35,D56&lt;0.35,B56&gt;=2.75,A56&lt;5.55),1.5,IF(AND(B56&lt;3.15,H56&gt;=13.924,A56&gt;=4.35,D56&lt;0.35,B56&gt;=2.75,A56&lt;5.55),1.56,IF(AND(B56&gt;=3.15,H56&gt;=13.924,A56&gt;=4.35,D56&lt;0.35,B56&gt;=2.75,A56&lt;5.55),1.3,IF(AND(H56&lt;14.316,G56&gt;=0.273,G56&lt;0.732,H56&gt;=9.205,A56&lt;5.9,A56&gt;=5.55),3.95,IF(AND(H56&gt;=14.316,G56&gt;=0.273,G56&lt;0.732,H56&gt;=9.205,A56&lt;5.9,A56&gt;=5.55),4.1,IF(AND(A56&lt;6.2,B56&gt;=2.4,G56&gt;=0.422,F56&lt;2.5,A56&gt;=5.9,A56&gt;=5.55),4.3,IF(AND(A56&gt;=7.05,G56&lt;0.364,G56&lt;0.628,F56&gt;=2.5,A56&gt;=5.9,A56&gt;=5.55),6.1,IF(AND(A56&gt;=7.55,G56&gt;=0.364,G56&lt;0.628,F56&gt;=2.5,A56&gt;=5.9,A56&gt;=5.55),6.4,IF(AND(A56&lt;6.15,A56&lt;7,G56&gt;=0.628,F56&gt;=2.5,A56&gt;=5.9,A56&gt;=5.55),4.9,IF(AND(D56&lt;1.45,A56&gt;=6.2,B56&gt;=2.4,G56&gt;=0.422,F56&lt;2.5,A56&gt;=5.9,A56&gt;=5.55),4.64,IF(AND(D56&gt;=1.45,A56&gt;=6.2,B56&gt;=2.4,G56&gt;=0.422,F56&lt;2.5,A56&gt;=5.9,A56&gt;=5.55),4.9,IF(AND(D56&lt;1.65,A56&lt;7.05,G56&lt;0.364,G56&lt;0.628,F56&gt;=2.5,A56&gt;=5.9,A56&gt;=5.55),5.1,IF(AND(D56&gt;=2.35,A56&lt;7.55,G56&gt;=0.364,G56&lt;0.628,F56&gt;=2.5,A56&gt;=5.9,A56&gt;=5.55),5.633,IF(AND(D56&lt;2.15,A56&gt;=6.15,A56&lt;7,G56&gt;=0.628,F56&gt;=2.5,A56&gt;=5.9,A56&gt;=5.55),5.1,IF(AND(D56&gt;=2.15,A56&gt;=6.15,A56&lt;7,G56&gt;=0.628,F56&gt;=2.5,A56&gt;=5.9,A56&gt;=5.55),5.267,IF(AND(A56&lt;4.9,A56&lt;5.05,D56&gt;=0.15,H56&lt;13.924,A56&gt;=4.35,D56&lt;0.35,B56&gt;=2.75,A56&lt;5.55),1.375,IF(AND(A56&gt;=4.9,A56&lt;5.05,D56&gt;=0.15,H56&lt;13.924,A56&gt;=4.35,D56&lt;0.35,B56&gt;=2.75,A56&lt;5.55),1.3,IF(AND(A56&lt;5.45,A56&gt;=5.05,D56&gt;=0.15,H56&lt;13.924,A56&gt;=4.35,D56&lt;0.35,B56&gt;=2.75,A56&lt;5.55),1.475,IF(AND(A56&gt;=5.45,A56&gt;=5.05,D56&gt;=0.15,H56&lt;13.924,A56&gt;=4.35,D56&lt;0.35,B56&gt;=2.75,A56&lt;5.55),1.4,IF(AND(B56&gt;=3.25,D56&lt;2.35,A56&lt;7.55,G56&gt;=0.364,G56&lt;0.628,F56&gt;=2.5,A56&gt;=5.9,A56&gt;=5.55),5.7,IF(AND(G56&lt;0.006,G56&lt;0.107,D56&gt;=1.65,A56&lt;7.05,G56&lt;0.364,G56&lt;0.628,F56&gt;=2.5,A56&gt;=5.9,A56&gt;=5.55),5.5,IF(AND(G56&gt;=0.006,G56&lt;0.107,D56&gt;=1.65,A56&lt;7.05,G56&lt;0.364,G56&lt;0.628,F56&gt;=2.5,A56&gt;=5.9,A56&gt;=5.55),5.667,IF(AND(D56&lt;2.2,G56&gt;=0.107,D56&gt;=1.65,A56&lt;7.05,G56&lt;0.364,G56&lt;0.628,F56&gt;=2.5,A56&gt;=5.9,A56&gt;=5.55),5.35,IF(AND(D56&gt;=2.2,G56&gt;=0.107,D56&gt;=1.65,A56&lt;7.05,G56&lt;0.364,G56&lt;0.628,F56&gt;=2.5,A56&gt;=5.9,A56&gt;=5.55),5.2,IF(AND(D56&lt;2.25,B56&lt;3.25,D56&lt;2.35,A56&lt;7.55,G56&gt;=0.364,G56&lt;0.628,F56&gt;=2.5,A56&gt;=5.9,A56&gt;=5.55),5.8,IF(AND(D56&gt;=2.25,B56&lt;3.25,D56&lt;2.35,A56&lt;7.55,G56&gt;=0.364,G56&lt;0.628,F56&gt;=2.5,A56&gt;=5.9,A56&gt;=5.55),5.9,"shouldnthappen")))))))))))))))))))))))))))))))))))))</f>
        <v>3.96</v>
      </c>
      <c r="P56" s="1" t="n">
        <f aca="false">IF(AND(D56&gt;=0.75,A56&lt;5.55),3.9,IF(AND(H56&lt;7.482,A56&gt;=5.55),3.45,IF(AND(B56&gt;=3.15,B56&lt;3.25,D56&lt;0.75,A56&lt;5.55),1.262,IF(AND(G56&gt;=0.446,B56&lt;3.15,B56&lt;3.25,D56&lt;0.75,A56&lt;5.55),1.1,IF(AND(G56&lt;0.408,A56&lt;5.05,B56&gt;=3.25,D56&lt;0.75,A56&lt;5.55),1.4,IF(AND(G56&gt;=0.408,A56&lt;5.05,B56&gt;=3.25,D56&lt;0.75,A56&lt;5.55),1.233,IF(AND(G56&gt;=0.676,A56&gt;=5.05,B56&gt;=3.25,D56&lt;0.75,A56&lt;5.55),1.72,IF(AND(H56&lt;9.386,A56&lt;5.85,F56&lt;2.5,H56&gt;=7.482,A56&gt;=5.55),3.5,IF(AND(H56&gt;=9.386,A56&lt;5.85,F56&lt;2.5,H56&gt;=7.482,A56&gt;=5.55),4.275,IF(AND(H56&gt;=16.284,G56&lt;0.865,F56&gt;=2.5,H56&gt;=7.482,A56&gt;=5.55),6.6,IF(AND(G56&lt;0.912,G56&gt;=0.865,F56&gt;=2.5,H56&gt;=7.482,A56&gt;=5.55),4.8,IF(AND(G56&gt;=0.912,G56&gt;=0.865,F56&gt;=2.5,H56&gt;=7.482,A56&gt;=5.55),5.175,IF(AND(A56&gt;=4.95,G56&lt;0.446,B56&lt;3.15,B56&lt;3.25,D56&lt;0.75,A56&lt;5.55),1.6,IF(AND(H56&gt;=12.974,G56&lt;0.676,A56&gt;=5.05,B56&gt;=3.25,D56&lt;0.75,A56&lt;5.55),1.3,IF(AND(D56&lt;1.45,H56&lt;13.531,A56&gt;=5.85,F56&lt;2.5,H56&gt;=7.482,A56&gt;=5.55),4.2,IF(AND(D56&gt;=1.45,H56&lt;13.531,A56&gt;=5.85,F56&lt;2.5,H56&gt;=7.482,A56&gt;=5.55),4.967,IF(AND(G56&lt;0.187,H56&gt;=13.531,A56&gt;=5.85,F56&lt;2.5,H56&gt;=7.482,A56&gt;=5.55),5,IF(AND(H56&gt;=12.675,A56&lt;4.95,G56&lt;0.446,B56&lt;3.15,B56&lt;3.25,D56&lt;0.75,A56&lt;5.55),1.5,IF(AND(H56&lt;10.826,H56&lt;12.974,G56&lt;0.676,A56&gt;=5.05,B56&gt;=3.25,D56&lt;0.75,A56&lt;5.55),1.46,IF(AND(H56&gt;=10.826,H56&lt;12.974,G56&lt;0.676,A56&gt;=5.05,B56&gt;=3.25,D56&lt;0.75,A56&lt;5.55),1.4,IF(AND(A56&lt;6.15,G56&gt;=0.187,H56&gt;=13.531,A56&gt;=5.85,F56&lt;2.5,H56&gt;=7.482,A56&gt;=5.55),4.7,IF(AND(A56&lt;6.85,B56&lt;2.95,H56&lt;16.284,G56&lt;0.865,F56&gt;=2.5,H56&gt;=7.482,A56&gt;=5.55),5.32,IF(AND(A56&gt;=6.85,B56&lt;2.95,H56&lt;16.284,G56&lt;0.865,F56&gt;=2.5,H56&gt;=7.482,A56&gt;=5.55),6.567,IF(AND(A56&lt;4.85,H56&lt;12.675,A56&lt;4.95,G56&lt;0.446,B56&lt;3.15,B56&lt;3.25,D56&lt;0.75,A56&lt;5.55),1.4,IF(AND(A56&gt;=4.85,H56&lt;12.675,A56&lt;4.95,G56&lt;0.446,B56&lt;3.15,B56&lt;3.25,D56&lt;0.75,A56&lt;5.55),1.5,IF(AND(B56&lt;3.1,A56&gt;=6.15,G56&gt;=0.187,H56&gt;=13.531,A56&gt;=5.85,F56&lt;2.5,H56&gt;=7.482,A56&gt;=5.55),4.467,IF(AND(B56&gt;=3.1,A56&gt;=6.15,G56&gt;=0.187,H56&gt;=13.531,A56&gt;=5.85,F56&lt;2.5,H56&gt;=7.482,A56&gt;=5.55),4.7,IF(AND(G56&gt;=0.379,B56&lt;3.15,B56&gt;=2.95,H56&lt;16.284,G56&lt;0.865,F56&gt;=2.5,H56&gt;=7.482,A56&gt;=5.55),5.733,IF(AND(A56&lt;6.6,B56&gt;=3.15,B56&gt;=2.95,H56&lt;16.284,G56&lt;0.865,F56&gt;=2.5,H56&gt;=7.482,A56&gt;=5.55),5.38,IF(AND(A56&lt;6.7,G56&lt;0.379,B56&lt;3.15,B56&gt;=2.95,H56&lt;16.284,G56&lt;0.865,F56&gt;=2.5,H56&gt;=7.482,A56&gt;=5.55),5.3,IF(AND(A56&gt;=6.7,G56&lt;0.379,B56&lt;3.15,B56&gt;=2.95,H56&lt;16.284,G56&lt;0.865,F56&gt;=2.5,H56&gt;=7.482,A56&gt;=5.55),5.16,IF(AND(A56&lt;7.05,A56&gt;=6.6,B56&gt;=3.15,B56&gt;=2.95,H56&lt;16.284,G56&lt;0.865,F56&gt;=2.5,H56&gt;=7.482,A56&gt;=5.55),5.78,IF(AND(A56&gt;=7.05,A56&gt;=6.6,B56&gt;=3.15,B56&gt;=2.95,H56&lt;16.284,G56&lt;0.865,F56&gt;=2.5,H56&gt;=7.482,A56&gt;=5.55),6.1,"shouldnthappen")))))))))))))))))))))))))))))))))</f>
        <v>3.9</v>
      </c>
      <c r="Q56" s="1" t="n">
        <f aca="false">IF(AND(G56&gt;=0.422,B56&lt;3.25,F56&lt;1.5),1.25,IF(AND(G56&gt;=0.082,G56&lt;0.125,F56&gt;=1.5),6.7,IF(AND(G56&lt;0.251,G56&lt;0.422,B56&lt;3.25,F56&lt;1.5),1.38,IF(AND(G56&gt;=0.251,G56&lt;0.422,B56&lt;3.25,F56&lt;1.5),1.55,IF(AND(G56&gt;=0.385,G56&lt;0.633,B56&gt;=3.25,F56&lt;1.5),1.367,IF(AND(B56&lt;3.35,G56&gt;=0.633,B56&gt;=3.25,F56&lt;1.5),1.7,IF(AND(A56&lt;5.85,G56&lt;0.082,G56&lt;0.125,F56&gt;=1.5),4.5,IF(AND(F56&gt;=2.5,D56&lt;1.6,G56&gt;=0.125,F56&gt;=1.5),5.05,IF(AND(H56&gt;=16.774,D56&gt;=1.6,G56&gt;=0.125,F56&gt;=1.5),6.4,IF(AND(D56&gt;=0.5,G56&lt;0.385,G56&lt;0.633,B56&gt;=3.25,F56&lt;1.5),1.6,IF(AND(B56&lt;3.6,B56&gt;=3.35,G56&gt;=0.633,B56&gt;=3.25,F56&lt;1.5),1.55,IF(AND(B56&gt;=3.6,B56&gt;=3.35,G56&gt;=0.633,B56&gt;=3.25,F56&lt;1.5),1.6,IF(AND(D56&lt;1.65,A56&gt;=5.85,G56&lt;0.082,G56&lt;0.125,F56&gt;=1.5),4.7,IF(AND(A56&lt;5.3,F56&lt;2.5,D56&lt;1.6,G56&gt;=0.125,F56&gt;=1.5),3.15,IF(AND(B56&gt;=3.2,H56&lt;16.774,D56&gt;=1.6,G56&gt;=0.125,F56&gt;=1.5),5.675,IF(AND(H56&lt;11.767,D56&lt;0.5,G56&lt;0.385,G56&lt;0.633,B56&gt;=3.25,F56&lt;1.5),1.5,IF(AND(H56&gt;=11.767,D56&lt;0.5,G56&lt;0.385,G56&lt;0.633,B56&gt;=3.25,F56&lt;1.5),1.367,IF(AND(H56&lt;8.367,D56&gt;=1.65,A56&gt;=5.85,G56&lt;0.082,G56&lt;0.125,F56&gt;=1.5),5.7,IF(AND(H56&gt;=8.367,D56&gt;=1.65,A56&gt;=5.85,G56&lt;0.082,G56&lt;0.125,F56&gt;=1.5),5.575,IF(AND(A56&gt;=7.1,B56&lt;3.2,H56&lt;16.774,D56&gt;=1.6,G56&gt;=0.125,F56&gt;=1.5),6.3,IF(AND(H56&gt;=15.395,B56&lt;2.85,A56&gt;=5.3,F56&lt;2.5,D56&lt;1.6,G56&gt;=0.125,F56&gt;=1.5),4.8,IF(AND(H56&lt;8.486,B56&gt;=2.85,A56&gt;=5.3,F56&lt;2.5,D56&lt;1.6,G56&gt;=0.125,F56&gt;=1.5),3.85,IF(AND(D56&gt;=2.1,A56&lt;7.1,B56&lt;3.2,H56&lt;16.774,D56&gt;=1.6,G56&gt;=0.125,F56&gt;=1.5),5.5,IF(AND(B56&gt;=2.75,H56&lt;15.395,B56&lt;2.85,A56&gt;=5.3,F56&lt;2.5,D56&lt;1.6,G56&gt;=0.125,F56&gt;=1.5),4.489,IF(AND(H56&gt;=15.168,H56&gt;=8.486,B56&gt;=2.85,A56&gt;=5.3,F56&lt;2.5,D56&lt;1.6,G56&gt;=0.125,F56&gt;=1.5),4.7,IF(AND(G56&gt;=0.519,D56&lt;2.1,A56&lt;7.1,B56&lt;3.2,H56&lt;16.774,D56&gt;=1.6,G56&gt;=0.125,F56&gt;=1.5),4.925,IF(AND(G56&gt;=0.897,B56&lt;2.75,H56&lt;15.395,B56&lt;2.85,A56&gt;=5.3,F56&lt;2.5,D56&lt;1.6,G56&gt;=0.125,F56&gt;=1.5),4.567,IF(AND(A56&lt;5.65,H56&lt;15.168,H56&gt;=8.486,B56&gt;=2.85,A56&gt;=5.3,F56&lt;2.5,D56&lt;1.6,G56&gt;=0.125,F56&gt;=1.5),4.5,IF(AND(G56&lt;0.23,G56&lt;0.519,D56&lt;2.1,A56&lt;7.1,B56&lt;3.2,H56&lt;16.774,D56&gt;=1.6,G56&gt;=0.125,F56&gt;=1.5),5,IF(AND(A56&lt;5.9,G56&lt;0.897,B56&lt;2.75,H56&lt;15.395,B56&lt;2.85,A56&gt;=5.3,F56&lt;2.5,D56&lt;1.6,G56&gt;=0.125,F56&gt;=1.5),4.1,IF(AND(A56&gt;=5.9,G56&lt;0.897,B56&lt;2.75,H56&lt;15.395,B56&lt;2.85,A56&gt;=5.3,F56&lt;2.5,D56&lt;1.6,G56&gt;=0.125,F56&gt;=1.5),4.5,IF(AND(A56&lt;6.05,A56&gt;=5.65,H56&lt;15.168,H56&gt;=8.486,B56&gt;=2.85,A56&gt;=5.3,F56&lt;2.5,D56&lt;1.6,G56&gt;=0.125,F56&gt;=1.5),4.2,IF(AND(A56&gt;=6.05,A56&gt;=5.65,H56&lt;15.168,H56&gt;=8.486,B56&gt;=2.85,A56&gt;=5.3,F56&lt;2.5,D56&lt;1.6,G56&gt;=0.125,F56&gt;=1.5),4.35,IF(AND(D56&lt;1.95,G56&gt;=0.23,G56&lt;0.519,D56&lt;2.1,A56&lt;7.1,B56&lt;3.2,H56&lt;16.774,D56&gt;=1.6,G56&gt;=0.125,F56&gt;=1.5),5.3,IF(AND(D56&gt;=1.95,G56&gt;=0.23,G56&lt;0.519,D56&lt;2.1,A56&lt;7.1,B56&lt;3.2,H56&lt;16.774,D56&gt;=1.6,G56&gt;=0.125,F56&gt;=1.5),5.2,"shouldnthappen")))))))))))))))))))))))))))))))))))</f>
        <v>4.1</v>
      </c>
      <c r="R56" s="1" t="n">
        <f aca="false">IF(AND(G56&gt;=0.901,F56&lt;1.5),1.9,IF(AND(H56&lt;5.523,D56&lt;0.35,G56&lt;0.901,F56&lt;1.5),1,IF(AND(B56&lt;3.6,D56&gt;=0.35,G56&lt;0.901,F56&lt;1.5),1.575,IF(AND(B56&gt;=3.6,D56&gt;=0.35,G56&lt;0.901,F56&lt;1.5),1.5,IF(AND(G56&gt;=0.837,D56&lt;1.15,D56&lt;1.45,F56&gt;=1.5),3,IF(AND(G56&gt;=0.66,D56&gt;=1.15,D56&lt;1.45,F56&gt;=1.5),4,IF(AND(F56&gt;=2.5,D56&lt;1.55,D56&gt;=1.45,F56&gt;=1.5),5.025,IF(AND(F56&lt;2.5,D56&gt;=1.55,D56&gt;=1.45,F56&gt;=1.5),4.933,IF(AND(B56&lt;2.45,G56&lt;0.837,D56&lt;1.15,D56&lt;1.45,F56&gt;=1.5),3.3,IF(AND(B56&gt;=2.45,G56&lt;0.837,D56&lt;1.15,D56&lt;1.45,F56&gt;=1.5),3.86,IF(AND(B56&gt;=3.05,F56&lt;2.5,D56&lt;1.55,D56&gt;=1.45,F56&gt;=1.5),4.8,IF(AND(D56&gt;=2.45,F56&gt;=2.5,D56&gt;=1.55,D56&gt;=1.45,F56&gt;=1.5),5.875,IF(AND(H56&lt;13.187,G56&lt;0.217,H56&gt;=5.523,D56&lt;0.35,G56&lt;0.901,F56&lt;1.5),1.4,IF(AND(H56&gt;=13.187,G56&lt;0.217,H56&gt;=5.523,D56&lt;0.35,G56&lt;0.901,F56&lt;1.5),1.5,IF(AND(G56&lt;0.33,G56&gt;=0.217,H56&gt;=5.523,D56&lt;0.35,G56&lt;0.901,F56&lt;1.5),1.28,IF(AND(A56&lt;6.05,D56&lt;1.35,G56&lt;0.66,D56&gt;=1.15,D56&lt;1.45,F56&gt;=1.5),4.175,IF(AND(A56&gt;=6.05,D56&lt;1.35,G56&lt;0.66,D56&gt;=1.15,D56&lt;1.45,F56&gt;=1.5),4.3,IF(AND(A56&lt;5.65,D56&gt;=1.35,G56&lt;0.66,D56&gt;=1.15,D56&lt;1.45,F56&gt;=1.5),3.9,IF(AND(A56&gt;=5.65,D56&gt;=1.35,G56&lt;0.66,D56&gt;=1.15,D56&lt;1.45,F56&gt;=1.5),4.52,IF(AND(A56&lt;6.25,B56&lt;3.05,F56&lt;2.5,D56&lt;1.55,D56&gt;=1.45,F56&gt;=1.5),4.5,IF(AND(A56&gt;=6.25,B56&lt;3.05,F56&lt;2.5,D56&lt;1.55,D56&gt;=1.45,F56&gt;=1.5),4.675,IF(AND(A56&gt;=7.25,D56&lt;2.45,F56&gt;=2.5,D56&gt;=1.55,D56&gt;=1.45,F56&gt;=1.5),6.433,IF(AND(D56&gt;=0.25,G56&gt;=0.33,G56&gt;=0.217,H56&gt;=5.523,D56&lt;0.35,G56&lt;0.901,F56&lt;1.5),1.4,IF(AND(A56&lt;6.15,A56&lt;7.25,D56&lt;2.45,F56&gt;=2.5,D56&gt;=1.55,D56&gt;=1.45,F56&gt;=1.5),5.025,IF(AND(H56&lt;6.439,D56&lt;0.25,G56&gt;=0.33,G56&gt;=0.217,H56&gt;=5.523,D56&lt;0.35,G56&lt;0.901,F56&lt;1.5),1.5,IF(AND(H56&gt;=6.439,D56&lt;0.25,G56&gt;=0.33,G56&gt;=0.217,H56&gt;=5.523,D56&lt;0.35,G56&lt;0.901,F56&lt;1.5),1.38,IF(AND(H56&gt;=13.711,A56&gt;=6.15,A56&lt;7.25,D56&lt;2.45,F56&gt;=2.5,D56&gt;=1.55,D56&gt;=1.45,F56&gt;=1.5),5.68,IF(AND(B56&gt;=3.3,H56&lt;13.711,A56&gt;=6.15,A56&lt;7.25,D56&lt;2.45,F56&gt;=2.5,D56&gt;=1.55,D56&gt;=1.45,F56&gt;=1.5),5.6,IF(AND(G56&lt;0.093,B56&lt;3.3,H56&lt;13.711,A56&gt;=6.15,A56&lt;7.25,D56&lt;2.45,F56&gt;=2.5,D56&gt;=1.55,D56&gt;=1.45,F56&gt;=1.5),5.56,IF(AND(D56&lt;1.95,G56&gt;=0.093,B56&lt;3.3,H56&lt;13.711,A56&gt;=6.15,A56&lt;7.25,D56&lt;2.45,F56&gt;=2.5,D56&gt;=1.55,D56&gt;=1.45,F56&gt;=1.5),5.3,IF(AND(B56&lt;3.15,D56&gt;=1.95,G56&gt;=0.093,B56&lt;3.3,H56&lt;13.711,A56&gt;=6.15,A56&lt;7.25,D56&lt;2.45,F56&gt;=2.5,D56&gt;=1.55,D56&gt;=1.45,F56&gt;=1.5),5.1,IF(AND(B56&gt;=3.15,D56&gt;=1.95,G56&gt;=0.093,B56&lt;3.3,H56&lt;13.711,A56&gt;=6.15,A56&lt;7.25,D56&lt;2.45,F56&gt;=2.5,D56&gt;=1.55,D56&gt;=1.45,F56&gt;=1.5),5.15,"shouldnthappen"))))))))))))))))))))))))))))))))</f>
        <v>4</v>
      </c>
      <c r="S56" s="1" t="n">
        <f aca="false">IF(AND(G56&gt;=0.859,D56&gt;=0.35,F56&lt;1.5),1.9,IF(AND(D56&lt;1.75,F56&gt;=2.5,F56&gt;=1.5),4.867,IF(AND(H56&lt;8.42,A56&lt;5.05,D56&lt;0.35,F56&lt;1.5),1.42,IF(AND(H56&gt;=14.877,A56&gt;=5.05,D56&lt;0.35,F56&lt;1.5),1.3,IF(AND(B56&lt;3.35,G56&lt;0.859,D56&gt;=0.35,F56&lt;1.5),1.7,IF(AND(B56&gt;=3.35,G56&lt;0.859,D56&gt;=0.35,F56&lt;1.5),1.5,IF(AND(A56&gt;=6.05,B56&lt;2.75,F56&lt;2.5,F56&gt;=1.5),4.733,IF(AND(G56&gt;=0.68,B56&gt;=2.75,F56&lt;2.5,F56&gt;=1.5),4.025,IF(AND(H56&gt;=16.284,D56&gt;=1.75,F56&gt;=2.5,F56&gt;=1.5),6.6,IF(AND(A56&lt;4.35,H56&gt;=8.42,A56&lt;5.05,D56&lt;0.35,F56&lt;1.5),1.1,IF(AND(G56&gt;=0.948,H56&lt;14.877,A56&gt;=5.05,D56&lt;0.35,F56&lt;1.5),1.7,IF(AND(A56&lt;5.3,A56&lt;6.05,B56&lt;2.75,F56&lt;2.5,F56&gt;=1.5),3,IF(AND(H56&gt;=15.168,G56&lt;0.68,B56&gt;=2.75,F56&lt;2.5,F56&gt;=1.5),4.75,IF(AND(H56&gt;=14.005,A56&gt;=4.35,H56&gt;=8.42,A56&lt;5.05,D56&lt;0.35,F56&lt;1.5),1.375,IF(AND(A56&gt;=5.55,G56&lt;0.948,H56&lt;14.877,A56&gt;=5.05,D56&lt;0.35,F56&lt;1.5),1.7,IF(AND(H56&lt;12.363,A56&gt;=5.3,A56&lt;6.05,B56&lt;2.75,F56&lt;2.5,F56&gt;=1.5),3.825,IF(AND(H56&gt;=12.363,A56&gt;=5.3,A56&lt;6.05,B56&lt;2.75,F56&lt;2.5,F56&gt;=1.5),4.033,IF(AND(H56&gt;=14.508,H56&lt;15.168,G56&lt;0.68,B56&gt;=2.75,F56&lt;2.5,F56&gt;=1.5),4.2,IF(AND(D56&gt;=2.35,D56&gt;=2.2,H56&lt;16.284,D56&gt;=1.75,F56&gt;=2.5,F56&gt;=1.5),5.267,IF(AND(G56&lt;0.231,H56&lt;14.005,A56&gt;=4.35,H56&gt;=8.42,A56&lt;5.05,D56&lt;0.35,F56&lt;1.5),1.4,IF(AND(H56&gt;=14.494,A56&lt;5.55,G56&lt;0.948,H56&lt;14.877,A56&gt;=5.05,D56&lt;0.35,F56&lt;1.5),1.6,IF(AND(A56&lt;6.1,H56&lt;14.508,H56&lt;15.168,G56&lt;0.68,B56&gt;=2.75,F56&lt;2.5,F56&gt;=1.5),4.5,IF(AND(A56&lt;6.1,H56&lt;11.8,D56&lt;2.2,H56&lt;16.284,D56&gt;=1.75,F56&gt;=2.5,F56&gt;=1.5),4.95,IF(AND(A56&gt;=6.1,H56&lt;11.8,D56&lt;2.2,H56&lt;16.284,D56&gt;=1.75,F56&gt;=2.5,F56&gt;=1.5),5.333,IF(AND(B56&lt;2.75,H56&gt;=11.8,D56&lt;2.2,H56&lt;16.284,D56&gt;=1.75,F56&gt;=2.5,F56&gt;=1.5),5.1,IF(AND(B56&gt;=3.15,D56&lt;2.35,D56&gt;=2.2,H56&lt;16.284,D56&gt;=1.75,F56&gt;=2.5,F56&gt;=1.5),5.5,IF(AND(B56&gt;=3.35,G56&gt;=0.231,H56&lt;14.005,A56&gt;=4.35,H56&gt;=8.42,A56&lt;5.05,D56&lt;0.35,F56&lt;1.5),1.3,IF(AND(H56&lt;13.869,H56&lt;14.494,A56&lt;5.55,G56&lt;0.948,H56&lt;14.877,A56&gt;=5.05,D56&lt;0.35,F56&lt;1.5),1.5,IF(AND(H56&gt;=13.869,H56&lt;14.494,A56&lt;5.55,G56&lt;0.948,H56&lt;14.877,A56&gt;=5.05,D56&lt;0.35,F56&lt;1.5),1.4,IF(AND(G56&lt;0.636,A56&gt;=6.1,H56&lt;14.508,H56&lt;15.168,G56&lt;0.68,B56&gt;=2.75,F56&lt;2.5,F56&gt;=1.5),4.68,IF(AND(G56&gt;=0.636,A56&gt;=6.1,H56&lt;14.508,H56&lt;15.168,G56&lt;0.68,B56&gt;=2.75,F56&lt;2.5,F56&gt;=1.5),4.4,IF(AND(B56&lt;2.85,B56&gt;=2.75,H56&gt;=11.8,D56&lt;2.2,H56&lt;16.284,D56&gt;=1.75,F56&gt;=2.5,F56&gt;=1.5),6.7,IF(AND(H56&lt;10.626,B56&lt;3.15,D56&lt;2.35,D56&gt;=2.2,H56&lt;16.284,D56&gt;=1.75,F56&gt;=2.5,F56&gt;=1.5),5.1,IF(AND(H56&gt;=10.626,B56&lt;3.15,D56&lt;2.35,D56&gt;=2.2,H56&lt;16.284,D56&gt;=1.75,F56&gt;=2.5,F56&gt;=1.5),5.2,IF(AND(G56&lt;0.378,B56&lt;3.35,G56&gt;=0.231,H56&lt;14.005,A56&gt;=4.35,H56&gt;=8.42,A56&lt;5.05,D56&lt;0.35,F56&lt;1.5),1.2,IF(AND(G56&gt;=0.378,B56&lt;3.35,G56&gt;=0.231,H56&lt;14.005,A56&gt;=4.35,H56&gt;=8.42,A56&lt;5.05,D56&lt;0.35,F56&lt;1.5),1.3,IF(AND(A56&lt;6.2,B56&gt;=2.85,B56&gt;=2.75,H56&gt;=11.8,D56&lt;2.2,H56&lt;16.284,D56&gt;=1.75,F56&gt;=2.5,F56&gt;=1.5),4.9,IF(AND(G56&lt;0.388,A56&gt;=6.2,B56&gt;=2.85,B56&gt;=2.75,H56&gt;=11.8,D56&lt;2.2,H56&lt;16.284,D56&gt;=1.75,F56&gt;=2.5,F56&gt;=1.5),5.52,IF(AND(G56&gt;=0.388,A56&gt;=6.2,B56&gt;=2.85,B56&gt;=2.75,H56&gt;=11.8,D56&lt;2.2,H56&lt;16.284,D56&gt;=1.75,F56&gt;=2.5,F56&gt;=1.5),5.7,"shouldnthappen")))))))))))))))))))))))))))))))))))))))</f>
        <v>3.825</v>
      </c>
      <c r="T56" s="1" t="n">
        <f aca="false">IF(AND(D56&gt;=0.8,A56&lt;5.45),3.7,IF(AND(D56&gt;=0.35,D56&lt;0.8,A56&lt;5.45),1.56,IF(AND(G56&lt;0.164,F56&lt;2.5,A56&gt;=5.45),1.6,IF(AND(H56&gt;=16.718,F56&gt;=2.5,A56&gt;=5.45),6.4,IF(AND(G56&gt;=0.719,H56&lt;16.718,F56&gt;=2.5,A56&gt;=5.45),5.05,IF(AND(A56&lt;4.35,A56&lt;5.05,D56&lt;0.35,D56&lt;0.8,A56&lt;5.45),1.1,IF(AND(H56&gt;=14.494,A56&gt;=5.05,D56&lt;0.35,D56&lt;0.8,A56&lt;5.45),1.6,IF(AND(G56&lt;0.338,D56&lt;1.25,G56&gt;=0.164,F56&lt;2.5,A56&gt;=5.45),4.1,IF(AND(H56&lt;8.397,D56&gt;=1.25,G56&gt;=0.164,F56&lt;2.5,A56&gt;=5.45),4,IF(AND(H56&lt;11.031,H56&lt;14.494,A56&gt;=5.05,D56&lt;0.35,D56&lt;0.8,A56&lt;5.45),1.5,IF(AND(H56&gt;=11.031,H56&lt;14.494,A56&gt;=5.05,D56&lt;0.35,D56&lt;0.8,A56&lt;5.45),1.44,IF(AND(B56&lt;2.65,H56&gt;=8.397,D56&gt;=1.25,G56&gt;=0.164,F56&lt;2.5,A56&gt;=5.45),4.767,IF(AND(H56&lt;7.388,G56&lt;0.487,G56&lt;0.719,H56&lt;16.718,F56&gt;=2.5,A56&gt;=5.45),5.067,IF(AND(G56&lt;0.533,G56&gt;=0.487,G56&lt;0.719,H56&lt;16.718,F56&gt;=2.5,A56&gt;=5.45),5.8,IF(AND(G56&gt;=0.533,G56&gt;=0.487,G56&lt;0.719,H56&lt;16.718,F56&gt;=2.5,A56&gt;=5.45),5.86,IF(AND(B56&lt;3.25,A56&gt;=4.95,A56&gt;=4.35,A56&lt;5.05,D56&lt;0.35,D56&lt;0.8,A56&lt;5.45),1.2,IF(AND(A56&lt;5.6,H56&lt;11.218,G56&gt;=0.338,D56&lt;1.25,G56&gt;=0.164,F56&lt;2.5,A56&gt;=5.45),3.7,IF(AND(A56&gt;=5.6,H56&lt;11.218,G56&gt;=0.338,D56&lt;1.25,G56&gt;=0.164,F56&lt;2.5,A56&gt;=5.45),3.5,IF(AND(H56&lt;12.668,H56&gt;=11.218,G56&gt;=0.338,D56&lt;1.25,G56&gt;=0.164,F56&lt;2.5,A56&gt;=5.45),3.9,IF(AND(H56&gt;=12.668,H56&gt;=11.218,G56&gt;=0.338,D56&lt;1.25,G56&gt;=0.164,F56&lt;2.5,A56&gt;=5.45),4,IF(AND(H56&gt;=15.705,B56&gt;=2.65,H56&gt;=8.397,D56&gt;=1.25,G56&gt;=0.164,F56&lt;2.5,A56&gt;=5.45),4.8,IF(AND(B56&lt;2.75,H56&gt;=7.388,G56&lt;0.487,G56&lt;0.719,H56&lt;16.718,F56&gt;=2.5,A56&gt;=5.45),5.26,IF(AND(B56&lt;2.95,A56&lt;4.5,A56&lt;4.95,A56&gt;=4.35,A56&lt;5.05,D56&lt;0.35,D56&lt;0.8,A56&lt;5.45),1.4,IF(AND(B56&gt;=2.95,A56&lt;4.5,A56&lt;4.95,A56&gt;=4.35,A56&lt;5.05,D56&lt;0.35,D56&lt;0.8,A56&lt;5.45),1.3,IF(AND(H56&gt;=13.924,A56&gt;=4.5,A56&lt;4.95,A56&gt;=4.35,A56&lt;5.05,D56&lt;0.35,D56&lt;0.8,A56&lt;5.45),1.5,IF(AND(G56&lt;0.252,B56&gt;=3.25,A56&gt;=4.95,A56&gt;=4.35,A56&lt;5.05,D56&lt;0.35,D56&lt;0.8,A56&lt;5.45),1.4,IF(AND(G56&gt;=0.252,B56&gt;=3.25,A56&gt;=4.95,A56&gt;=4.35,A56&lt;5.05,D56&lt;0.35,D56&lt;0.8,A56&lt;5.45),1.32,IF(AND(G56&gt;=0.473,H56&lt;15.705,B56&gt;=2.65,H56&gt;=8.397,D56&gt;=1.25,G56&gt;=0.164,F56&lt;2.5,A56&gt;=5.45),4.7,IF(AND(B56&gt;=3.15,B56&gt;=2.75,H56&gt;=7.388,G56&lt;0.487,G56&lt;0.719,H56&lt;16.718,F56&gt;=2.5,A56&gt;=5.45),5.7,IF(AND(B56&lt;3.15,H56&lt;13.924,A56&gt;=4.5,A56&lt;4.95,A56&gt;=4.35,A56&lt;5.05,D56&lt;0.35,D56&lt;0.8,A56&lt;5.45),1.433,IF(AND(B56&gt;=3.15,H56&lt;13.924,A56&gt;=4.5,A56&lt;4.95,A56&gt;=4.35,A56&lt;5.05,D56&lt;0.35,D56&lt;0.8,A56&lt;5.45),1.4,IF(AND(H56&gt;=14.81,G56&lt;0.473,H56&lt;15.705,B56&gt;=2.65,H56&gt;=8.397,D56&gt;=1.25,G56&gt;=0.164,F56&lt;2.5,A56&gt;=5.45),4.2,IF(AND(A56&lt;6.65,B56&lt;3.15,B56&gt;=2.75,H56&gt;=7.388,G56&lt;0.487,G56&lt;0.719,H56&lt;16.718,F56&gt;=2.5,A56&gt;=5.45),5.6,IF(AND(A56&gt;=6.65,B56&lt;3.15,B56&gt;=2.75,H56&gt;=7.388,G56&lt;0.487,G56&lt;0.719,H56&lt;16.718,F56&gt;=2.5,A56&gt;=5.45),5.4,IF(AND(A56&lt;6.15,H56&lt;14.81,G56&lt;0.473,H56&lt;15.705,B56&gt;=2.65,H56&gt;=8.397,D56&gt;=1.25,G56&gt;=0.164,F56&lt;2.5,A56&gt;=5.45),4.5,IF(AND(A56&gt;=6.15,H56&lt;14.81,G56&lt;0.473,H56&lt;15.705,B56&gt;=2.65,H56&gt;=8.397,D56&gt;=1.25,G56&gt;=0.164,F56&lt;2.5,A56&gt;=5.45),4.4,"shouldnthappen"))))))))))))))))))))))))))))))))))))</f>
        <v>4</v>
      </c>
      <c r="U56" s="1" t="n">
        <f aca="false">IF(AND(G56&gt;=0.934,F56&lt;1.5),1.7,IF(AND(D56&lt;0.15,D56&lt;0.25,G56&lt;0.934,F56&lt;1.5),1.38,IF(AND(H56&gt;=14.379,D56&gt;=0.25,G56&lt;0.934,F56&lt;1.5),1.7,IF(AND(A56&lt;5.3,D56&lt;1.35,F56&lt;2.5,F56&gt;=1.5),3.15,IF(AND(H56&lt;7.148,D56&gt;=1.35,F56&lt;2.5,F56&gt;=1.5),3.9,IF(AND(G56&lt;0.352,A56&lt;6.15,F56&gt;=2.5,F56&gt;=1.5),4.5,IF(AND(G56&gt;=0.352,A56&lt;6.15,F56&gt;=2.5,F56&gt;=1.5),4.92,IF(AND(B56&lt;2.85,A56&gt;=6.15,F56&gt;=2.5,F56&gt;=1.5),6.2,IF(AND(D56&gt;=0.45,H56&lt;14.379,D56&gt;=0.25,G56&lt;0.934,F56&lt;1.5),1.65,IF(AND(G56&gt;=0.857,A56&gt;=5.3,D56&lt;1.35,F56&lt;2.5,F56&gt;=1.5),4.3,IF(AND(A56&gt;=7.25,B56&gt;=2.85,A56&gt;=6.15,F56&gt;=2.5,F56&gt;=1.5),6.425,IF(AND(H56&lt;9.499,A56&lt;5.05,D56&gt;=0.15,D56&lt;0.25,G56&lt;0.934,F56&lt;1.5),1.4,IF(AND(A56&gt;=5.45,A56&gt;=5.05,D56&gt;=0.15,D56&lt;0.25,G56&lt;0.934,F56&lt;1.5),1.3,IF(AND(B56&gt;=4.15,D56&lt;0.45,H56&lt;14.379,D56&gt;=0.25,G56&lt;0.934,F56&lt;1.5),1.5,IF(AND(A56&gt;=5.75,G56&lt;0.857,A56&gt;=5.3,D56&lt;1.35,F56&lt;2.5,F56&gt;=1.5),4.02,IF(AND(A56&lt;6.65,G56&lt;0.333,H56&gt;=7.148,D56&gt;=1.35,F56&lt;2.5,F56&gt;=1.5),4.475,IF(AND(A56&gt;=6.65,G56&lt;0.333,H56&gt;=7.148,D56&gt;=1.35,F56&lt;2.5,F56&gt;=1.5),4.8,IF(AND(D56&gt;=1.45,G56&gt;=0.333,H56&gt;=7.148,D56&gt;=1.35,F56&lt;2.5,F56&gt;=1.5),4.85,IF(AND(G56&gt;=0.861,A56&lt;7.25,B56&gt;=2.85,A56&gt;=6.15,F56&gt;=2.5,F56&gt;=1.5),5.2,IF(AND(G56&lt;0.571,H56&gt;=9.499,A56&lt;5.05,D56&gt;=0.15,D56&lt;0.25,G56&lt;0.934,F56&lt;1.5),1.2,IF(AND(G56&gt;=0.571,H56&gt;=9.499,A56&lt;5.05,D56&gt;=0.15,D56&lt;0.25,G56&lt;0.934,F56&lt;1.5),1.3,IF(AND(H56&lt;9.283,A56&lt;5.45,A56&gt;=5.05,D56&gt;=0.15,D56&lt;0.25,G56&lt;0.934,F56&lt;1.5),1.5,IF(AND(H56&gt;=9.283,A56&lt;5.45,A56&gt;=5.05,D56&gt;=0.15,D56&lt;0.25,G56&lt;0.934,F56&lt;1.5),1.425,IF(AND(A56&lt;4.9,B56&lt;4.15,D56&lt;0.45,H56&lt;14.379,D56&gt;=0.25,G56&lt;0.934,F56&lt;1.5),1.4,IF(AND(A56&gt;=4.9,B56&lt;4.15,D56&lt;0.45,H56&lt;14.379,D56&gt;=0.25,G56&lt;0.934,F56&lt;1.5),1.325,IF(AND(G56&lt;0.572,A56&lt;5.75,G56&lt;0.857,A56&gt;=5.3,D56&lt;1.35,F56&lt;2.5,F56&gt;=1.5),3.65,IF(AND(G56&gt;=0.572,A56&lt;5.75,G56&lt;0.857,A56&gt;=5.3,D56&lt;1.35,F56&lt;2.5,F56&gt;=1.5),3.9,IF(AND(A56&lt;6.75,D56&lt;1.45,G56&gt;=0.333,H56&gt;=7.148,D56&gt;=1.35,F56&lt;2.5,F56&gt;=1.5),4.4,IF(AND(A56&gt;=6.75,D56&lt;1.45,G56&gt;=0.333,H56&gt;=7.148,D56&gt;=1.35,F56&lt;2.5,F56&gt;=1.5),4.78,IF(AND(A56&lt;6.6,B56&lt;3.25,G56&lt;0.861,A56&lt;7.25,B56&gt;=2.85,A56&gt;=6.15,F56&gt;=2.5,F56&gt;=1.5),5.333,IF(AND(H56&lt;11.461,B56&gt;=3.25,G56&lt;0.861,A56&lt;7.25,B56&gt;=2.85,A56&gt;=6.15,F56&gt;=2.5,F56&gt;=1.5),6.025,IF(AND(H56&gt;=11.461,B56&gt;=3.25,G56&lt;0.861,A56&lt;7.25,B56&gt;=2.85,A56&gt;=6.15,F56&gt;=2.5,F56&gt;=1.5),5.667,IF(AND(H56&gt;=14.564,A56&gt;=6.6,B56&lt;3.25,G56&lt;0.861,A56&lt;7.25,B56&gt;=2.85,A56&gt;=6.15,F56&gt;=2.5,F56&gt;=1.5),5.4,IF(AND(D56&gt;=2.35,H56&lt;14.564,A56&gt;=6.6,B56&lt;3.25,G56&lt;0.861,A56&lt;7.25,B56&gt;=2.85,A56&gt;=6.15,F56&gt;=2.5,F56&gt;=1.5),5.6,IF(AND(A56&lt;6.85,D56&lt;2.35,H56&lt;14.564,A56&gt;=6.6,B56&lt;3.25,G56&lt;0.861,A56&lt;7.25,B56&gt;=2.85,A56&gt;=6.15,F56&gt;=2.5,F56&gt;=1.5),5.9,IF(AND(A56&gt;=6.85,D56&lt;2.35,H56&lt;14.564,A56&gt;=6.6,B56&lt;3.25,G56&lt;0.861,A56&lt;7.25,B56&gt;=2.85,A56&gt;=6.15,F56&gt;=2.5,F56&gt;=1.5),5.78,"shouldnthappen"))))))))))))))))))))))))))))))))))))</f>
        <v>4.3</v>
      </c>
      <c r="V56" s="1" t="n">
        <f aca="false">IF(AND(H56&lt;5.748,A56&lt;5.05,D56&lt;0.75),1,IF(AND(B56&lt;3.15,H56&gt;=5.748,A56&lt;5.05,D56&lt;0.75),1.475,IF(AND(G56&gt;=0.801,D56&lt;0.25,A56&gt;=5.05,D56&lt;0.75),1.7,IF(AND(D56&gt;=0.45,D56&gt;=0.25,A56&gt;=5.05,D56&lt;0.75),1.7,IF(AND(B56&lt;2.35,F56&lt;2.5,B56&lt;2.75,D56&gt;=0.75),4.16,IF(AND(D56&lt;1.75,F56&gt;=2.5,B56&lt;2.75,D56&gt;=0.75),4.875,IF(AND(D56&gt;=1.75,F56&gt;=2.5,B56&lt;2.75,D56&gt;=0.75),5.333,IF(AND(H56&gt;=16.284,D56&gt;=1.55,B56&gt;=2.75,D56&gt;=0.75),6.6,IF(AND(H56&gt;=14.144,B56&gt;=3.15,H56&gt;=5.748,A56&lt;5.05,D56&lt;0.75),1.3,IF(AND(A56&lt;5.45,G56&lt;0.801,D56&lt;0.25,A56&gt;=5.05,D56&lt;0.75),1.5,IF(AND(A56&gt;=5.45,G56&lt;0.801,D56&lt;0.25,A56&gt;=5.05,D56&lt;0.75),1.34,IF(AND(B56&lt;3.75,D56&lt;0.45,D56&gt;=0.25,A56&gt;=5.05,D56&lt;0.75),1.467,IF(AND(B56&gt;=3.75,D56&lt;0.45,D56&gt;=0.25,A56&gt;=5.05,D56&lt;0.75),1.767,IF(AND(G56&gt;=0.896,B56&gt;=2.35,F56&lt;2.5,B56&lt;2.75,D56&gt;=0.75),4.9,IF(AND(H56&lt;15.504,D56&lt;1.35,D56&lt;1.55,B56&gt;=2.75,D56&gt;=0.75),4.2,IF(AND(H56&gt;=15.504,D56&lt;1.35,D56&lt;1.55,B56&gt;=2.75,D56&gt;=0.75),4.6,IF(AND(H56&lt;9.767,D56&gt;=1.35,D56&lt;1.55,B56&gt;=2.75,D56&gt;=0.75),5.1,IF(AND(A56&lt;4.5,H56&lt;14.144,B56&gt;=3.15,H56&gt;=5.748,A56&lt;5.05,D56&lt;0.75),1.3,IF(AND(A56&gt;=4.5,H56&lt;14.144,B56&gt;=3.15,H56&gt;=5.748,A56&lt;5.05,D56&lt;0.75),1.4,IF(AND(D56&gt;=1.15,G56&lt;0.896,B56&gt;=2.35,F56&lt;2.5,B56&lt;2.75,D56&gt;=0.75),4.04,IF(AND(B56&lt;2.9,H56&gt;=9.767,D56&gt;=1.35,D56&lt;1.55,B56&gt;=2.75,D56&gt;=0.75),4.8,IF(AND(D56&lt;1.7,A56&gt;=7.05,H56&lt;16.284,D56&gt;=1.55,B56&gt;=2.75,D56&gt;=0.75),5.8,IF(AND(D56&gt;=1.7,A56&gt;=7.05,H56&lt;16.284,D56&gt;=1.55,B56&gt;=2.75,D56&gt;=0.75),6.3,IF(AND(B56&lt;2.45,D56&lt;1.15,G56&lt;0.896,B56&gt;=2.35,F56&lt;2.5,B56&lt;2.75,D56&gt;=0.75),3.767,IF(AND(B56&gt;=2.45,D56&lt;1.15,G56&lt;0.896,B56&gt;=2.35,F56&lt;2.5,B56&lt;2.75,D56&gt;=0.75),3.167,IF(AND(B56&gt;=3.15,B56&gt;=2.9,H56&gt;=9.767,D56&gt;=1.35,D56&lt;1.55,B56&gt;=2.75,D56&gt;=0.75),4.7,IF(AND(D56&lt;1.9,D56&lt;2.05,A56&lt;7.05,H56&lt;16.284,D56&gt;=1.55,B56&gt;=2.75,D56&gt;=0.75),4.82,IF(AND(D56&gt;=1.9,D56&lt;2.05,A56&lt;7.05,H56&lt;16.284,D56&gt;=1.55,B56&gt;=2.75,D56&gt;=0.75),5.067,IF(AND(H56&lt;12.721,B56&lt;3.15,B56&gt;=2.9,H56&gt;=9.767,D56&gt;=1.35,D56&lt;1.55,B56&gt;=2.75,D56&gt;=0.75),4.5,IF(AND(H56&gt;=12.721,B56&lt;3.15,B56&gt;=2.9,H56&gt;=9.767,D56&gt;=1.35,D56&lt;1.55,B56&gt;=2.75,D56&gt;=0.75),4.433,IF(AND(H56&lt;9.525,G56&lt;0.364,D56&gt;=2.05,A56&lt;7.05,H56&lt;16.284,D56&gt;=1.55,B56&gt;=2.75,D56&gt;=0.75),5.1,IF(AND(A56&lt;6.25,G56&gt;=0.364,D56&gt;=2.05,A56&lt;7.05,H56&lt;16.284,D56&gt;=1.55,B56&gt;=2.75,D56&gt;=0.75),5.4,IF(AND(H56&lt;10.898,H56&gt;=9.525,G56&lt;0.364,D56&gt;=2.05,A56&lt;7.05,H56&lt;16.284,D56&gt;=1.55,B56&gt;=2.75,D56&gt;=0.75),5.6,IF(AND(H56&lt;8.711,A56&gt;=6.25,G56&gt;=0.364,D56&gt;=2.05,A56&lt;7.05,H56&lt;16.284,D56&gt;=1.55,B56&gt;=2.75,D56&gt;=0.75),5.7,IF(AND(H56&gt;=8.711,A56&gt;=6.25,G56&gt;=0.364,D56&gt;=2.05,A56&lt;7.05,H56&lt;16.284,D56&gt;=1.55,B56&gt;=2.75,D56&gt;=0.75),5.84,IF(AND(D56&lt;2.2,H56&gt;=10.898,H56&gt;=9.525,G56&lt;0.364,D56&gt;=2.05,A56&lt;7.05,H56&lt;16.284,D56&gt;=1.55,B56&gt;=2.75,D56&gt;=0.75),5.4,IF(AND(D56&gt;=2.2,H56&gt;=10.898,H56&gt;=9.525,G56&lt;0.364,D56&gt;=2.05,A56&lt;7.05,H56&lt;16.284,D56&gt;=1.55,B56&gt;=2.75,D56&gt;=0.75),5.3,"shouldnthappen")))))))))))))))))))))))))))))))))))))</f>
        <v>4.16</v>
      </c>
      <c r="W56" s="1" t="n">
        <f aca="false">IF(AND(H56&lt;6.926,D56&gt;=0.35,D56&lt;0.8),1.9,IF(AND(H56&gt;=6.926,D56&gt;=0.35,D56&lt;0.8),1.533,IF(AND(H56&lt;13.492,A56&lt;4.75,D56&lt;0.35,D56&lt;0.8),1.1,IF(AND(H56&gt;=13.492,A56&lt;4.75,D56&lt;0.35,D56&lt;0.8),1.375,IF(AND(B56&lt;2.75,A56&gt;=5.85,F56&lt;2.5,D56&gt;=0.8),4.833,IF(AND(B56&lt;3.3,A56&gt;=7.05,F56&gt;=2.5,D56&gt;=0.8),5.8,IF(AND(B56&gt;=3.3,A56&gt;=7.05,F56&gt;=2.5,D56&gt;=0.8),6.325,IF(AND(D56&gt;=0.25,A56&lt;5.05,A56&gt;=4.75,D56&lt;0.35,D56&lt;0.8),1.3,IF(AND(B56&lt;3.6,A56&gt;=5.05,A56&gt;=4.75,D56&lt;0.35,D56&lt;0.8),1.4,IF(AND(H56&lt;10.194,G56&lt;0.412,A56&lt;5.85,F56&lt;2.5,D56&gt;=0.8),4.133,IF(AND(H56&gt;=10.194,G56&lt;0.412,A56&lt;5.85,F56&lt;2.5,D56&gt;=0.8),4.5,IF(AND(A56&lt;5.35,G56&gt;=0.412,A56&lt;5.85,F56&lt;2.5,D56&gt;=0.8),3.15,IF(AND(A56&lt;6.2,B56&gt;=2.75,A56&gt;=5.85,F56&lt;2.5,D56&gt;=0.8),4.3,IF(AND(H56&lt;5.767,A56&lt;6.2,A56&lt;7.05,F56&gt;=2.5,D56&gt;=0.8),4.5,IF(AND(G56&gt;=0.861,A56&gt;=6.2,A56&lt;7.05,F56&gt;=2.5,D56&gt;=0.8),5.2,IF(AND(B56&lt;3.15,D56&lt;0.25,A56&lt;5.05,A56&gt;=4.75,D56&lt;0.35,D56&lt;0.8),1.55,IF(AND(A56&lt;5.45,B56&gt;=3.6,A56&gt;=5.05,A56&gt;=4.75,D56&lt;0.35,D56&lt;0.8),1.5,IF(AND(A56&gt;=5.45,B56&gt;=3.6,A56&gt;=5.05,A56&gt;=4.75,D56&lt;0.35,D56&lt;0.8),1.4,IF(AND(G56&gt;=0.772,A56&gt;=5.35,G56&gt;=0.412,A56&lt;5.85,F56&lt;2.5,D56&gt;=0.8),3.9,IF(AND(D56&gt;=1.45,A56&gt;=6.2,B56&gt;=2.75,A56&gt;=5.85,F56&lt;2.5,D56&gt;=0.8),4.775,IF(AND(G56&lt;0.5,H56&gt;=5.767,A56&lt;6.2,A56&lt;7.05,F56&gt;=2.5,D56&gt;=0.8),5.1,IF(AND(G56&gt;=0.5,H56&gt;=5.767,A56&lt;6.2,A56&lt;7.05,F56&gt;=2.5,D56&gt;=0.8),4.95,IF(AND(B56&gt;=3.25,G56&lt;0.861,A56&gt;=6.2,A56&lt;7.05,F56&gt;=2.5,D56&gt;=0.8),5.75,IF(AND(A56&lt;4.95,B56&gt;=3.15,D56&lt;0.25,A56&lt;5.05,A56&gt;=4.75,D56&lt;0.35,D56&lt;0.8),1.4,IF(AND(A56&lt;5.65,G56&lt;0.772,A56&gt;=5.35,G56&gt;=0.412,A56&lt;5.85,F56&lt;2.5,D56&gt;=0.8),3.6,IF(AND(A56&gt;=5.65,G56&lt;0.772,A56&gt;=5.35,G56&gt;=0.412,A56&lt;5.85,F56&lt;2.5,D56&gt;=0.8),3.5,IF(AND(B56&gt;=3.15,D56&lt;1.45,A56&gt;=6.2,B56&gt;=2.75,A56&gt;=5.85,F56&lt;2.5,D56&gt;=0.8),4.7,IF(AND(A56&gt;=6.65,B56&lt;3.25,G56&lt;0.861,A56&gt;=6.2,A56&lt;7.05,F56&gt;=2.5,D56&gt;=0.8),5.567,IF(AND(H56&lt;9.499,A56&gt;=4.95,B56&gt;=3.15,D56&lt;0.25,A56&lt;5.05,A56&gt;=4.75,D56&lt;0.35,D56&lt;0.8),1.4,IF(AND(H56&gt;=9.499,A56&gt;=4.95,B56&gt;=3.15,D56&lt;0.25,A56&lt;5.05,A56&gt;=4.75,D56&lt;0.35,D56&lt;0.8),1.2,IF(AND(G56&lt;0.765,B56&lt;3.15,D56&lt;1.45,A56&gt;=6.2,B56&gt;=2.75,A56&gt;=5.85,F56&lt;2.5,D56&gt;=0.8),4.4,IF(AND(G56&gt;=0.765,B56&lt;3.15,D56&lt;1.45,A56&gt;=6.2,B56&gt;=2.75,A56&gt;=5.85,F56&lt;2.5,D56&gt;=0.8),4.6,IF(AND(H56&lt;10.667,A56&lt;6.65,B56&lt;3.25,G56&lt;0.861,A56&gt;=6.2,A56&lt;7.05,F56&gt;=2.5,D56&gt;=0.8),5.167,IF(AND(G56&lt;0.627,H56&gt;=10.667,A56&lt;6.65,B56&lt;3.25,G56&lt;0.861,A56&gt;=6.2,A56&lt;7.05,F56&gt;=2.5,D56&gt;=0.8),5.64,IF(AND(G56&gt;=0.627,H56&gt;=10.667,A56&lt;6.65,B56&lt;3.25,G56&lt;0.861,A56&gt;=6.2,A56&lt;7.05,F56&gt;=2.5,D56&gt;=0.8),5.1,"shouldnthappen")))))))))))))))))))))))))))))))))))</f>
        <v>3.9</v>
      </c>
      <c r="X56" s="1" t="n">
        <f aca="false">IF(AND(B56&lt;3.05,H56&lt;6.697,A56&lt;5.45),4.1,IF(AND(B56&gt;=3.05,H56&lt;6.697,A56&lt;5.45),1.48,IF(AND(D56&lt;0.7,A56&lt;5.9,A56&gt;=5.45),1.4,IF(AND(A56&lt;4.35,B56&lt;3.3,H56&gt;=6.697,A56&lt;5.45),1.1,IF(AND(G56&lt;0.372,D56&gt;=0.7,A56&lt;5.9,A56&gt;=5.45),4.36,IF(AND(A56&gt;=4.9,A56&gt;=4.35,B56&lt;3.3,H56&gt;=6.697,A56&lt;5.45),1.6,IF(AND(H56&gt;=14.171,A56&lt;5.15,B56&gt;=3.3,H56&gt;=6.697,A56&lt;5.45),1.6,IF(AND(G56&lt;0.451,A56&gt;=5.15,B56&gt;=3.3,H56&gt;=6.697,A56&lt;5.45),1.367,IF(AND(G56&gt;=0.451,A56&gt;=5.15,B56&gt;=3.3,H56&gt;=6.697,A56&lt;5.45),1.5,IF(AND(G56&lt;0.332,D56&lt;1.45,F56&lt;2.5,A56&gt;=5.9,A56&gt;=5.45),4.35,IF(AND(A56&lt;6.15,D56&gt;=1.45,F56&lt;2.5,A56&gt;=5.9,A56&gt;=5.45),5.1,IF(AND(D56&gt;=2.4,G56&lt;0.432,F56&gt;=2.5,A56&gt;=5.9,A56&gt;=5.45),5.78,IF(AND(A56&lt;6.15,G56&gt;=0.432,F56&gt;=2.5,A56&gt;=5.9,A56&gt;=5.45),4.9,IF(AND(B56&lt;3.1,A56&lt;4.9,A56&gt;=4.35,B56&lt;3.3,H56&gt;=6.697,A56&lt;5.45),1.4,IF(AND(B56&gt;=3.1,A56&lt;4.9,A56&gt;=4.35,B56&lt;3.3,H56&gt;=6.697,A56&lt;5.45),1.3,IF(AND(G56&lt;0.343,H56&lt;14.171,A56&lt;5.15,B56&gt;=3.3,H56&gt;=6.697,A56&lt;5.45),1.433,IF(AND(G56&gt;=0.343,H56&lt;14.171,A56&lt;5.15,B56&gt;=3.3,H56&gt;=6.697,A56&lt;5.45),1.525,IF(AND(D56&lt;1.05,B56&lt;2.55,G56&gt;=0.372,D56&gt;=0.7,A56&lt;5.9,A56&gt;=5.45),3.7,IF(AND(H56&lt;10.596,B56&gt;=2.55,G56&gt;=0.372,D56&gt;=0.7,A56&lt;5.9,A56&gt;=5.45),3.525,IF(AND(H56&gt;=10.596,B56&gt;=2.55,G56&gt;=0.372,D56&gt;=0.7,A56&lt;5.9,A56&gt;=5.45),3.9,IF(AND(H56&lt;14.314,G56&gt;=0.332,D56&lt;1.45,F56&lt;2.5,A56&gt;=5.9,A56&gt;=5.45),4.4,IF(AND(H56&gt;=14.314,G56&gt;=0.332,D56&lt;1.45,F56&lt;2.5,A56&gt;=5.9,A56&gt;=5.45),4.7,IF(AND(H56&lt;13.906,A56&gt;=6.15,D56&gt;=1.45,F56&lt;2.5,A56&gt;=5.9,A56&gt;=5.45),4.675,IF(AND(H56&gt;=13.906,A56&gt;=6.15,D56&gt;=1.45,F56&lt;2.5,A56&gt;=5.9,A56&gt;=5.45),4.9,IF(AND(G56&lt;0.093,D56&lt;2.4,G56&lt;0.432,F56&gt;=2.5,A56&gt;=5.9,A56&gt;=5.45),5.6,IF(AND(B56&lt;2.95,A56&gt;=6.15,G56&gt;=0.432,F56&gt;=2.5,A56&gt;=5.9,A56&gt;=5.45),5.86,IF(AND(A56&lt;5.55,D56&gt;=1.05,B56&lt;2.55,G56&gt;=0.372,D56&gt;=0.7,A56&lt;5.9,A56&gt;=5.45),4,IF(AND(A56&gt;=5.55,D56&gt;=1.05,B56&lt;2.55,G56&gt;=0.372,D56&gt;=0.7,A56&lt;5.9,A56&gt;=5.45),3.9,IF(AND(D56&lt;1.7,G56&gt;=0.093,D56&lt;2.4,G56&lt;0.432,F56&gt;=2.5,A56&gt;=5.9,A56&gt;=5.45),5.05,IF(AND(G56&gt;=0.774,B56&gt;=2.95,A56&gt;=6.15,G56&gt;=0.432,F56&gt;=2.5,A56&gt;=5.9,A56&gt;=5.45),5.3,IF(AND(G56&gt;=0.312,D56&gt;=1.7,G56&gt;=0.093,D56&lt;2.4,G56&lt;0.432,F56&gt;=2.5,A56&gt;=5.9,A56&gt;=5.45),5.4,IF(AND(D56&lt;2.45,G56&lt;0.774,B56&gt;=2.95,A56&gt;=6.15,G56&gt;=0.432,F56&gt;=2.5,A56&gt;=5.9,A56&gt;=5.45),5.66,IF(AND(D56&gt;=2.45,G56&lt;0.774,B56&gt;=2.95,A56&gt;=6.15,G56&gt;=0.432,F56&gt;=2.5,A56&gt;=5.9,A56&gt;=5.45),6,IF(AND(G56&gt;=0.301,G56&lt;0.312,D56&gt;=1.7,G56&gt;=0.093,D56&lt;2.4,G56&lt;0.432,F56&gt;=2.5,A56&gt;=5.9,A56&gt;=5.45),5.1,IF(AND(A56&lt;6.45,G56&lt;0.301,G56&lt;0.312,D56&gt;=1.7,G56&gt;=0.093,D56&lt;2.4,G56&lt;0.432,F56&gt;=2.5,A56&gt;=5.9,A56&gt;=5.45),5.3,IF(AND(A56&gt;=6.45,G56&lt;0.301,G56&lt;0.312,D56&gt;=1.7,G56&gt;=0.093,D56&lt;2.4,G56&lt;0.432,F56&gt;=2.5,A56&gt;=5.9,A56&gt;=5.45),5.2,"shouldnthappen"))))))))))))))))))))))))))))))))))))</f>
        <v>4</v>
      </c>
      <c r="Y56" s="1" t="n">
        <f aca="false">IF(AND(H56&lt;6.51,F56&lt;1.5),1.8,IF(AND(H56&gt;=16.674,F56&gt;=1.5),6.533,IF(AND(D56&gt;=0.45,H56&gt;=6.51,F56&lt;1.5),1.667,IF(AND(H56&gt;=13.805,G56&lt;0.154,H56&lt;16.674,F56&gt;=1.5),6.7,IF(AND(D56&lt;0.15,A56&lt;5.05,D56&lt;0.45,H56&gt;=6.51,F56&lt;1.5),1.4,IF(AND(H56&gt;=13.586,A56&gt;=5.05,D56&lt;0.45,H56&gt;=6.51,F56&lt;1.5),1.3,IF(AND(F56&lt;2.5,H56&lt;13.805,G56&lt;0.154,H56&lt;16.674,F56&gt;=1.5),4.6,IF(AND(H56&lt;8.929,D56&lt;1.35,G56&gt;=0.154,H56&lt;16.674,F56&gt;=1.5),3.64,IF(AND(G56&lt;0.05,H56&lt;13.586,A56&gt;=5.05,D56&lt;0.45,H56&gt;=6.51,F56&lt;1.5),1.4,IF(AND(G56&gt;=0.107,F56&gt;=2.5,H56&lt;13.805,G56&lt;0.154,H56&lt;16.674,F56&gt;=1.5),5.3,IF(AND(B56&gt;=2.75,H56&gt;=8.929,D56&lt;1.35,G56&gt;=0.154,H56&lt;16.674,F56&gt;=1.5),4.433,IF(AND(D56&gt;=1.55,F56&lt;2.5,D56&gt;=1.35,G56&gt;=0.154,H56&lt;16.674,F56&gt;=1.5),4.975,IF(AND(H56&lt;6.93,F56&gt;=2.5,D56&gt;=1.35,G56&gt;=0.154,H56&lt;16.674,F56&gt;=1.5),4.5,IF(AND(H56&lt;12.675,G56&lt;0.217,D56&gt;=0.15,A56&lt;5.05,D56&lt;0.45,H56&gt;=6.51,F56&lt;1.5),1.4,IF(AND(H56&gt;=12.675,G56&lt;0.217,D56&gt;=0.15,A56&lt;5.05,D56&lt;0.45,H56&gt;=6.51,F56&lt;1.5),1.5,IF(AND(A56&lt;4.65,G56&gt;=0.217,D56&gt;=0.15,A56&lt;5.05,D56&lt;0.45,H56&gt;=6.51,F56&lt;1.5),1.35,IF(AND(D56&lt;0.25,G56&gt;=0.05,H56&lt;13.586,A56&gt;=5.05,D56&lt;0.45,H56&gt;=6.51,F56&lt;1.5),1.467,IF(AND(D56&gt;=0.25,G56&gt;=0.05,H56&lt;13.586,A56&gt;=5.05,D56&lt;0.45,H56&gt;=6.51,F56&lt;1.5),1.5,IF(AND(H56&lt;9.15,G56&lt;0.107,F56&gt;=2.5,H56&lt;13.805,G56&lt;0.154,H56&lt;16.674,F56&gt;=1.5),5.7,IF(AND(H56&gt;=9.15,G56&lt;0.107,F56&gt;=2.5,H56&lt;13.805,G56&lt;0.154,H56&lt;16.674,F56&gt;=1.5),5.6,IF(AND(G56&lt;0.404,B56&lt;2.75,H56&gt;=8.929,D56&lt;1.35,G56&gt;=0.154,H56&lt;16.674,F56&gt;=1.5),4.15,IF(AND(G56&gt;=0.404,B56&lt;2.75,H56&gt;=8.929,D56&lt;1.35,G56&gt;=0.154,H56&lt;16.674,F56&gt;=1.5),3.9,IF(AND(A56&gt;=6.75,D56&lt;1.55,F56&lt;2.5,D56&gt;=1.35,G56&gt;=0.154,H56&lt;16.674,F56&gt;=1.5),4.82,IF(AND(D56&lt;0.25,A56&gt;=4.65,G56&gt;=0.217,D56&gt;=0.15,A56&lt;5.05,D56&lt;0.45,H56&gt;=6.51,F56&lt;1.5),1.325,IF(AND(D56&gt;=0.25,A56&gt;=4.65,G56&gt;=0.217,D56&gt;=0.15,A56&lt;5.05,D56&lt;0.45,H56&gt;=6.51,F56&lt;1.5),1.3,IF(AND(A56&lt;6.55,A56&lt;6.75,D56&lt;1.55,F56&lt;2.5,D56&gt;=1.35,G56&gt;=0.154,H56&lt;16.674,F56&gt;=1.5),4.575,IF(AND(A56&gt;=6.55,A56&lt;6.75,D56&lt;1.55,F56&lt;2.5,D56&gt;=1.35,G56&gt;=0.154,H56&lt;16.674,F56&gt;=1.5),4.4,IF(AND(B56&lt;2.9,D56&lt;2.05,H56&gt;=6.93,F56&gt;=2.5,D56&gt;=1.35,G56&gt;=0.154,H56&lt;16.674,F56&gt;=1.5),5.05,IF(AND(H56&lt;8.884,D56&gt;=2.05,H56&gt;=6.93,F56&gt;=2.5,D56&gt;=1.35,G56&gt;=0.154,H56&lt;16.674,F56&gt;=1.5),5.1,IF(AND(H56&lt;13.711,B56&gt;=2.9,D56&lt;2.05,H56&gt;=6.93,F56&gt;=2.5,D56&gt;=1.35,G56&gt;=0.154,H56&lt;16.674,F56&gt;=1.5),5,IF(AND(H56&gt;=13.711,B56&gt;=2.9,D56&lt;2.05,H56&gt;=6.93,F56&gt;=2.5,D56&gt;=1.35,G56&gt;=0.154,H56&lt;16.674,F56&gt;=1.5),5.8,IF(AND(B56&lt;3.15,H56&gt;=8.884,D56&gt;=2.05,H56&gt;=6.93,F56&gt;=2.5,D56&gt;=1.35,G56&gt;=0.154,H56&lt;16.674,F56&gt;=1.5),5.56,IF(AND(B56&gt;=3.15,H56&gt;=8.884,D56&gt;=2.05,H56&gt;=6.93,F56&gt;=2.5,D56&gt;=1.35,G56&gt;=0.154,H56&lt;16.674,F56&gt;=1.5),5.9,"shouldnthappen")))))))))))))))))))))))))))))))))</f>
        <v>3.64</v>
      </c>
      <c r="Z56" s="1" t="n">
        <f aca="false">IF(AND(F56&gt;=2,B56&gt;=3.35),5.6,IF(AND(A56&lt;6.65,H56&gt;=15.076,B56&lt;3.35),4.8,IF(AND(A56&gt;=6.65,H56&gt;=15.076,B56&lt;3.35),6.15,IF(AND(H56&lt;6.542,F56&lt;2,B56&gt;=3.35),1.767,IF(AND(G56&gt;=0.653,D56&lt;0.75,H56&lt;15.076,B56&lt;3.35),1.55,IF(AND(D56&lt;0.15,G56&lt;0.653,D56&lt;0.75,H56&lt;15.076,B56&lt;3.35),1.1,IF(AND(G56&lt;0.356,A56&lt;5.05,H56&gt;=6.542,F56&lt;2,B56&gt;=3.35),1.4,IF(AND(G56&gt;=0.356,A56&lt;5.05,H56&gt;=6.542,F56&lt;2,B56&gt;=3.35),1.3,IF(AND(G56&gt;=0.566,A56&gt;=5.05,H56&gt;=6.542,F56&lt;2,B56&gt;=3.35),1.6,IF(AND(B56&gt;=3.1,D56&gt;=0.15,G56&lt;0.653,D56&lt;0.75,H56&lt;15.076,B56&lt;3.35),1.367,IF(AND(B56&gt;=2.65,D56&lt;1.45,B56&lt;2.75,D56&gt;=0.75,H56&lt;15.076,B56&lt;3.35),3.96,IF(AND(G56&lt;0.352,D56&gt;=1.45,B56&lt;2.75,D56&gt;=0.75,H56&lt;15.076,B56&lt;3.35),4.5,IF(AND(D56&gt;=1.35,A56&lt;6.2,B56&gt;=2.75,D56&gt;=0.75,H56&lt;15.076,B56&lt;3.35),4.733,IF(AND(A56&lt;4.7,B56&lt;3.1,D56&gt;=0.15,G56&lt;0.653,D56&lt;0.75,H56&lt;15.076,B56&lt;3.35),1.36,IF(AND(A56&gt;=4.7,B56&lt;3.1,D56&gt;=0.15,G56&lt;0.653,D56&lt;0.75,H56&lt;15.076,B56&lt;3.35),1.6,IF(AND(A56&lt;5.2,B56&lt;2.65,D56&lt;1.45,B56&lt;2.75,D56&gt;=0.75,H56&lt;15.076,B56&lt;3.35),3.3,IF(AND(A56&lt;6.5,G56&gt;=0.352,D56&gt;=1.45,B56&lt;2.75,D56&gt;=0.75,H56&lt;15.076,B56&lt;3.35),5,IF(AND(A56&gt;=6.5,G56&gt;=0.352,D56&gt;=1.45,B56&lt;2.75,D56&gt;=0.75,H56&lt;15.076,B56&lt;3.35),5.8,IF(AND(H56&lt;8.486,D56&lt;1.35,A56&lt;6.2,B56&gt;=2.75,D56&gt;=0.75,H56&lt;15.076,B56&lt;3.35),3.975,IF(AND(G56&lt;0.187,F56&lt;2.5,A56&gt;=6.2,B56&gt;=2.75,D56&gt;=0.75,H56&lt;15.076,B56&lt;3.35),5,IF(AND(G56&gt;=0.187,F56&lt;2.5,A56&gt;=6.2,B56&gt;=2.75,D56&gt;=0.75,H56&lt;15.076,B56&lt;3.35),4.525,IF(AND(A56&gt;=7.25,F56&gt;=2.5,A56&gt;=6.2,B56&gt;=2.75,D56&gt;=0.75,H56&lt;15.076,B56&lt;3.35),6.5,IF(AND(G56&lt;0.185,B56&lt;3.6,G56&lt;0.566,A56&gt;=5.05,H56&gt;=6.542,F56&lt;2,B56&gt;=3.35),1.45,IF(AND(G56&gt;=0.185,B56&lt;3.6,G56&lt;0.566,A56&gt;=5.05,H56&gt;=6.542,F56&lt;2,B56&gt;=3.35),1.34,IF(AND(G56&lt;0.13,B56&gt;=3.6,G56&lt;0.566,A56&gt;=5.05,H56&gt;=6.542,F56&lt;2,B56&gt;=3.35),1.45,IF(AND(G56&gt;=0.13,B56&gt;=3.6,G56&lt;0.566,A56&gt;=5.05,H56&gt;=6.542,F56&lt;2,B56&gt;=3.35),1.5,IF(AND(D56&lt;1.05,A56&gt;=5.2,B56&lt;2.65,D56&lt;1.45,B56&lt;2.75,D56&gt;=0.75,H56&lt;15.076,B56&lt;3.35),3.5,IF(AND(D56&gt;=1.05,A56&gt;=5.2,B56&lt;2.65,D56&lt;1.45,B56&lt;2.75,D56&gt;=0.75,H56&lt;15.076,B56&lt;3.35),3.94,IF(AND(H56&lt;10.983,H56&gt;=8.486,D56&lt;1.35,A56&lt;6.2,B56&gt;=2.75,D56&gt;=0.75,H56&lt;15.076,B56&lt;3.35),4.38,IF(AND(H56&gt;=10.983,H56&gt;=8.486,D56&lt;1.35,A56&lt;6.2,B56&gt;=2.75,D56&gt;=0.75,H56&lt;15.076,B56&lt;3.35),4.1,IF(AND(B56&gt;=3.25,A56&lt;7.25,F56&gt;=2.5,A56&gt;=6.2,B56&gt;=2.75,D56&gt;=0.75,H56&lt;15.076,B56&lt;3.35),5.7,IF(AND(B56&lt;2.95,B56&lt;3.25,A56&lt;7.25,F56&gt;=2.5,A56&gt;=6.2,B56&gt;=2.75,D56&gt;=0.75,H56&lt;15.076,B56&lt;3.35),5.6,IF(AND(H56&gt;=13.711,B56&gt;=2.95,B56&lt;3.25,A56&lt;7.25,F56&gt;=2.5,A56&gt;=6.2,B56&gt;=2.75,D56&gt;=0.75,H56&lt;15.076,B56&lt;3.35),5.8,IF(AND(A56&gt;=6.8,H56&lt;13.711,B56&gt;=2.95,B56&lt;3.25,A56&lt;7.25,F56&gt;=2.5,A56&gt;=6.2,B56&gt;=2.75,D56&gt;=0.75,H56&lt;15.076,B56&lt;3.35),5.1,IF(AND(H56&lt;12.921,A56&lt;6.8,H56&lt;13.711,B56&gt;=2.95,B56&lt;3.25,A56&lt;7.25,F56&gt;=2.5,A56&gt;=6.2,B56&gt;=2.75,D56&gt;=0.75,H56&lt;15.076,B56&lt;3.35),5.34,IF(AND(H56&gt;=12.921,A56&lt;6.8,H56&lt;13.711,B56&gt;=2.95,B56&lt;3.25,A56&lt;7.25,F56&gt;=2.5,A56&gt;=6.2,B56&gt;=2.75,D56&gt;=0.75,H56&lt;15.076,B56&lt;3.35),5.133,"shouldnthappen"))))))))))))))))))))))))))))))))))))</f>
        <v>3.94</v>
      </c>
      <c r="AA56" s="1" t="n">
        <f aca="false">IF(AND(D56&gt;=0.45,A56&lt;5.05,D56&lt;0.8),1.6,IF(AND(D56&gt;=0.45,A56&gt;=5.05,D56&lt;0.8),1.7,IF(AND(H56&gt;=16.244,F56&gt;=2.5,D56&gt;=0.8),6.533,IF(AND(A56&lt;4.35,D56&lt;0.45,A56&lt;5.05,D56&lt;0.8),1.1,IF(AND(H56&gt;=14.877,D56&lt;0.45,A56&gt;=5.05,D56&lt;0.8),1.3,IF(AND(D56&gt;=1.4,A56&lt;5.65,F56&lt;2.5,D56&gt;=0.8),4.5,IF(AND(A56&gt;=7.25,H56&lt;16.244,F56&gt;=2.5,D56&gt;=0.8),6.5,IF(AND(A56&gt;=4.75,A56&gt;=4.35,D56&lt;0.45,A56&lt;5.05,D56&lt;0.8),1.35,IF(AND(A56&lt;5.3,D56&lt;1.4,A56&lt;5.65,F56&lt;2.5,D56&gt;=0.8),3.1,IF(AND(A56&gt;=6.8,A56&gt;=6.55,A56&gt;=5.65,F56&lt;2.5,D56&gt;=0.8),4.9,IF(AND(H56&lt;5.767,A56&lt;7.25,H56&lt;16.244,F56&gt;=2.5,D56&gt;=0.8),4.5,IF(AND(G56&gt;=0.522,A56&lt;4.75,A56&gt;=4.35,D56&lt;0.45,A56&lt;5.05,D56&lt;0.8),1.2,IF(AND(G56&gt;=0.948,D56&lt;0.35,H56&lt;14.877,D56&lt;0.45,A56&gt;=5.05,D56&lt;0.8),1.7,IF(AND(H56&lt;13.089,D56&gt;=0.35,H56&lt;14.877,D56&lt;0.45,A56&gt;=5.05,D56&lt;0.8),1.5,IF(AND(H56&gt;=13.089,D56&gt;=0.35,H56&lt;14.877,D56&lt;0.45,A56&gt;=5.05,D56&lt;0.8),1.3,IF(AND(B56&gt;=2.95,A56&gt;=5.3,D56&lt;1.4,A56&lt;5.65,F56&lt;2.5,D56&gt;=0.8),4.1,IF(AND(H56&lt;9.181,A56&lt;6.05,A56&lt;6.55,A56&gt;=5.65,F56&lt;2.5,D56&gt;=0.8),5.1,IF(AND(H56&gt;=9.181,A56&lt;6.05,A56&lt;6.55,A56&gt;=5.65,F56&lt;2.5,D56&gt;=0.8),4.3,IF(AND(G56&gt;=0.867,A56&gt;=6.05,A56&lt;6.55,A56&gt;=5.65,F56&lt;2.5,D56&gt;=0.8),4.9,IF(AND(B56&lt;3.05,A56&lt;6.8,A56&gt;=6.55,A56&gt;=5.65,F56&lt;2.5,D56&gt;=0.8),5,IF(AND(B56&gt;=3.05,A56&lt;6.8,A56&gt;=6.55,A56&gt;=5.65,F56&lt;2.5,D56&gt;=0.8),4.55,IF(AND(H56&gt;=14.144,G56&lt;0.522,A56&lt;4.75,A56&gt;=4.35,D56&lt;0.45,A56&lt;5.05,D56&lt;0.8),1.3,IF(AND(B56&lt;2.7,B56&lt;2.95,A56&gt;=5.3,D56&lt;1.4,A56&lt;5.65,F56&lt;2.5,D56&gt;=0.8),3.78,IF(AND(B56&gt;=2.7,B56&lt;2.95,A56&gt;=5.3,D56&lt;1.4,A56&lt;5.65,F56&lt;2.5,D56&gt;=0.8),3.6,IF(AND(G56&lt;0.638,G56&lt;0.867,A56&gt;=6.05,A56&lt;6.55,A56&gt;=5.65,F56&lt;2.5,D56&gt;=0.8),4.433,IF(AND(G56&gt;=0.638,G56&lt;0.867,A56&gt;=6.05,A56&lt;6.55,A56&gt;=5.65,F56&lt;2.5,D56&gt;=0.8),4,IF(AND(A56&lt;6.35,H56&lt;11.146,H56&gt;=5.767,A56&lt;7.25,H56&lt;16.244,F56&gt;=2.5,D56&gt;=0.8),5.1,IF(AND(A56&lt;4.5,H56&lt;14.144,G56&lt;0.522,A56&lt;4.75,A56&gt;=4.35,D56&lt;0.45,A56&lt;5.05,D56&lt;0.8),1.35,IF(AND(A56&gt;=4.5,H56&lt;14.144,G56&lt;0.522,A56&lt;4.75,A56&gt;=4.35,D56&lt;0.45,A56&lt;5.05,D56&lt;0.8),1.4,IF(AND(A56&lt;5.15,B56&lt;3.75,G56&lt;0.948,D56&lt;0.35,H56&lt;14.877,D56&lt;0.45,A56&gt;=5.05,D56&lt;0.8),1.4,IF(AND(A56&gt;=5.15,B56&lt;3.75,G56&lt;0.948,D56&lt;0.35,H56&lt;14.877,D56&lt;0.45,A56&gt;=5.05,D56&lt;0.8),1.5,IF(AND(G56&lt;0.112,B56&gt;=3.75,G56&lt;0.948,D56&lt;0.35,H56&lt;14.877,D56&lt;0.45,A56&gt;=5.05,D56&lt;0.8),1.5,IF(AND(G56&gt;=0.112,B56&gt;=3.75,G56&lt;0.948,D56&lt;0.35,H56&lt;14.877,D56&lt;0.45,A56&gt;=5.05,D56&lt;0.8),1.6,IF(AND(G56&lt;0.075,A56&gt;=6.35,H56&lt;11.146,H56&gt;=5.767,A56&lt;7.25,H56&lt;16.244,F56&gt;=2.5,D56&gt;=0.8),5.5,IF(AND(G56&gt;=0.075,A56&gt;=6.35,H56&lt;11.146,H56&gt;=5.767,A56&lt;7.25,H56&lt;16.244,F56&gt;=2.5,D56&gt;=0.8),5.24,IF(AND(B56&lt;2.95,D56&lt;1.9,H56&gt;=11.146,H56&gt;=5.767,A56&lt;7.25,H56&lt;16.244,F56&gt;=2.5,D56&gt;=0.8),5.65,IF(AND(B56&gt;=2.95,D56&lt;1.9,H56&gt;=11.146,H56&gt;=5.767,A56&lt;7.25,H56&lt;16.244,F56&gt;=2.5,D56&gt;=0.8),5.8,IF(AND(H56&lt;13.42,D56&gt;=1.9,H56&gt;=11.146,H56&gt;=5.767,A56&lt;7.25,H56&lt;16.244,F56&gt;=2.5,D56&gt;=0.8),5.6,IF(AND(H56&gt;=13.42,D56&gt;=1.9,H56&gt;=11.146,H56&gt;=5.767,A56&lt;7.25,H56&lt;16.244,F56&gt;=2.5,D56&gt;=0.8),5.34,"shouldnthappen")))))))))))))))))))))))))))))))))))))))</f>
        <v>3.78</v>
      </c>
      <c r="AB56" s="1" t="n">
        <f aca="false">IF(AND(D56&gt;=0.35,F56&lt;1.5),1.5,IF(AND(F56&lt;2.5,D56&gt;=1.55,F56&gt;=1.5),4.85,IF(AND(H56&lt;8.308,D56&lt;0.15,D56&lt;0.35,F56&lt;1.5),1.5,IF(AND(H56&gt;=8.308,D56&lt;0.15,D56&lt;0.35,F56&lt;1.5),1.4,IF(AND(H56&lt;5.523,D56&gt;=0.15,D56&lt;0.35,F56&lt;1.5),1,IF(AND(G56&lt;0.572,H56&lt;10.688,D56&lt;1.55,F56&gt;=1.5),3.75,IF(AND(B56&gt;=3.5,F56&gt;=2.5,D56&gt;=1.55,F56&gt;=1.5),6.3,IF(AND(A56&gt;=5.65,G56&gt;=0.572,H56&lt;10.688,D56&lt;1.55,F56&gt;=1.5),4.45,IF(AND(B56&gt;=2.85,A56&lt;6.15,H56&gt;=10.688,D56&lt;1.55,F56&gt;=1.5),4.35,IF(AND(H56&gt;=16.284,B56&lt;3.5,F56&gt;=2.5,D56&gt;=1.55,F56&gt;=1.5),6.6,IF(AND(G56&gt;=0.241,G56&lt;0.338,H56&gt;=5.523,D56&gt;=0.15,D56&lt;0.35,F56&lt;1.5),1.25,IF(AND(A56&lt;5.05,G56&gt;=0.338,H56&gt;=5.523,D56&gt;=0.15,D56&lt;0.35,F56&lt;1.5),1.35,IF(AND(B56&lt;2.7,A56&lt;5.65,G56&gt;=0.572,H56&lt;10.688,D56&lt;1.55,F56&gt;=1.5),4,IF(AND(B56&gt;=2.7,A56&lt;5.65,G56&gt;=0.572,H56&lt;10.688,D56&lt;1.55,F56&gt;=1.5),3.6,IF(AND(B56&lt;2.45,B56&lt;2.85,A56&lt;6.15,H56&gt;=10.688,D56&lt;1.55,F56&gt;=1.5),3.7,IF(AND(A56&lt;6.25,B56&lt;2.85,A56&gt;=6.15,H56&gt;=10.688,D56&lt;1.55,F56&gt;=1.5),4.5,IF(AND(A56&gt;=6.25,B56&lt;2.85,A56&gt;=6.15,H56&gt;=10.688,D56&lt;1.55,F56&gt;=1.5),4.86,IF(AND(D56&gt;=1.45,B56&gt;=2.85,A56&gt;=6.15,H56&gt;=10.688,D56&lt;1.55,F56&gt;=1.5),4.8,IF(AND(H56&lt;8.202,H56&lt;16.284,B56&lt;3.5,F56&gt;=2.5,D56&gt;=1.55,F56&gt;=1.5),5.7,IF(AND(A56&gt;=5.1,G56&lt;0.241,G56&lt;0.338,H56&gt;=5.523,D56&gt;=0.15,D56&lt;0.35,F56&lt;1.5),1.5,IF(AND(B56&gt;=3.75,A56&gt;=5.05,G56&gt;=0.338,H56&gt;=5.523,D56&gt;=0.15,D56&lt;0.35,F56&lt;1.5),1.6,IF(AND(A56&lt;5.7,B56&gt;=2.45,B56&lt;2.85,A56&lt;6.15,H56&gt;=10.688,D56&lt;1.55,F56&gt;=1.5),3.9,IF(AND(A56&gt;=5.7,B56&gt;=2.45,B56&lt;2.85,A56&lt;6.15,H56&gt;=10.688,D56&lt;1.55,F56&gt;=1.5),4.02,IF(AND(H56&lt;13.654,D56&lt;1.45,B56&gt;=2.85,A56&gt;=6.15,H56&gt;=10.688,D56&lt;1.55,F56&gt;=1.5),4.333,IF(AND(H56&gt;=13.654,D56&lt;1.45,B56&gt;=2.85,A56&gt;=6.15,H56&gt;=10.688,D56&lt;1.55,F56&gt;=1.5),4.54,IF(AND(A56&lt;6.15,H56&gt;=8.202,H56&lt;16.284,B56&lt;3.5,F56&gt;=2.5,D56&gt;=1.55,F56&gt;=1.5),5,IF(AND(H56&lt;13.924,A56&lt;5.1,G56&lt;0.241,G56&lt;0.338,H56&gt;=5.523,D56&gt;=0.15,D56&lt;0.35,F56&lt;1.5),1.4,IF(AND(H56&gt;=13.924,A56&lt;5.1,G56&lt;0.241,G56&lt;0.338,H56&gt;=5.523,D56&gt;=0.15,D56&lt;0.35,F56&lt;1.5),1.5,IF(AND(D56&lt;0.25,B56&lt;3.75,A56&gt;=5.05,G56&gt;=0.338,H56&gt;=5.523,D56&gt;=0.15,D56&lt;0.35,F56&lt;1.5),1.5,IF(AND(D56&gt;=0.25,B56&lt;3.75,A56&gt;=5.05,G56&gt;=0.338,H56&gt;=5.523,D56&gt;=0.15,D56&lt;0.35,F56&lt;1.5),1.4,IF(AND(H56&lt;8.884,B56&gt;=3.05,A56&gt;=6.15,H56&gt;=8.202,H56&lt;16.284,B56&lt;3.5,F56&gt;=2.5,D56&gt;=1.55,F56&gt;=1.5),5.1,IF(AND(A56&lt;6.45,G56&lt;0.368,B56&lt;3.05,A56&gt;=6.15,H56&gt;=8.202,H56&lt;16.284,B56&lt;3.5,F56&gt;=2.5,D56&gt;=1.55,F56&gt;=1.5),5.525,IF(AND(A56&gt;=6.45,G56&lt;0.368,B56&lt;3.05,A56&gt;=6.15,H56&gt;=8.202,H56&lt;16.284,B56&lt;3.5,F56&gt;=2.5,D56&gt;=1.55,F56&gt;=1.5),5.35,IF(AND(D56&lt;2.25,G56&gt;=0.368,B56&lt;3.05,A56&gt;=6.15,H56&gt;=8.202,H56&lt;16.284,B56&lt;3.5,F56&gt;=2.5,D56&gt;=1.55,F56&gt;=1.5),5.8,IF(AND(D56&gt;=2.25,G56&gt;=0.368,B56&lt;3.05,A56&gt;=6.15,H56&gt;=8.202,H56&lt;16.284,B56&lt;3.5,F56&gt;=2.5,D56&gt;=1.55,F56&gt;=1.5),5.2,IF(AND(H56&lt;10.257,H56&gt;=8.884,B56&gt;=3.05,A56&gt;=6.15,H56&gt;=8.202,H56&lt;16.284,B56&lt;3.5,F56&gt;=2.5,D56&gt;=1.55,F56&gt;=1.5),5.9,IF(AND(H56&gt;=10.257,H56&gt;=8.884,B56&gt;=3.05,A56&gt;=6.15,H56&gt;=8.202,H56&lt;16.284,B56&lt;3.5,F56&gt;=2.5,D56&gt;=1.55,F56&gt;=1.5),5.48,"shouldnthappen")))))))))))))))))))))))))))))))))))))</f>
        <v>4</v>
      </c>
      <c r="AC56" s="1" t="n">
        <f aca="false">IF(AND(H56&lt;5.748,A56&lt;5.05,D56&lt;0.8),1,IF(AND(B56&lt;3.35,A56&gt;=5.05,D56&lt;0.8),1.7,IF(AND(A56&lt;5.85,G56&lt;0.154,D56&gt;=0.8),4.5,IF(AND(D56&gt;=0.45,H56&gt;=5.748,A56&lt;5.05,D56&lt;0.8),1.6,IF(AND(G56&gt;=0.934,B56&gt;=3.35,A56&gt;=5.05,D56&lt;0.8),1.7,IF(AND(D56&lt;2.1,A56&gt;=5.85,G56&lt;0.154,D56&gt;=0.8),6.15,IF(AND(D56&gt;=2.1,A56&gt;=5.85,G56&lt;0.154,D56&gt;=0.8),5.5,IF(AND(A56&lt;6.1,D56&gt;=1.55,G56&gt;=0.154,D56&gt;=0.8),5,IF(AND(H56&gt;=14.379,G56&lt;0.934,B56&gt;=3.35,A56&gt;=5.05,D56&lt;0.8),1.58,IF(AND(G56&lt;0.379,A56&gt;=6.1,D56&gt;=1.55,G56&gt;=0.154,D56&gt;=0.8),5.42,IF(AND(H56&lt;13.924,G56&lt;0.227,D56&lt;0.45,H56&gt;=5.748,A56&lt;5.05,D56&lt;0.8),1.4,IF(AND(H56&gt;=13.924,G56&lt;0.227,D56&lt;0.45,H56&gt;=5.748,A56&lt;5.05,D56&lt;0.8),1.5,IF(AND(B56&lt;3.1,G56&gt;=0.227,D56&lt;0.45,H56&gt;=5.748,A56&lt;5.05,D56&lt;0.8),1.1,IF(AND(G56&lt;0.13,H56&lt;14.379,G56&lt;0.934,B56&gt;=3.35,A56&gt;=5.05,D56&lt;0.8),1.4,IF(AND(D56&lt;1.05,A56&lt;5.65,D56&lt;1.35,D56&lt;1.55,G56&gt;=0.154,D56&gt;=0.8),3.7,IF(AND(D56&lt;1.25,A56&gt;=5.65,D56&lt;1.35,D56&lt;1.55,G56&gt;=0.154,D56&gt;=0.8),4.06,IF(AND(D56&gt;=1.25,A56&gt;=5.65,D56&lt;1.35,D56&lt;1.55,G56&gt;=0.154,D56&gt;=0.8),4.425,IF(AND(H56&lt;13.654,D56&lt;1.45,D56&gt;=1.35,D56&lt;1.55,G56&gt;=0.154,D56&gt;=0.8),4.275,IF(AND(G56&lt;0.259,D56&gt;=1.45,D56&gt;=1.35,D56&lt;1.55,G56&gt;=0.154,D56&gt;=0.8),5.1,IF(AND(B56&lt;2.95,G56&gt;=0.379,A56&gt;=6.1,D56&gt;=1.55,G56&gt;=0.154,D56&gt;=0.8),6.3,IF(AND(B56&lt;3.25,B56&gt;=3.1,G56&gt;=0.227,D56&lt;0.45,H56&gt;=5.748,A56&lt;5.05,D56&lt;0.8),1.3,IF(AND(B56&gt;=3.25,B56&gt;=3.1,G56&gt;=0.227,D56&lt;0.45,H56&gt;=5.748,A56&lt;5.05,D56&lt;0.8),1.4,IF(AND(H56&gt;=13.372,G56&gt;=0.13,H56&lt;14.379,G56&lt;0.934,B56&gt;=3.35,A56&gt;=5.05,D56&lt;0.8),1.4,IF(AND(H56&lt;6.69,D56&gt;=1.05,A56&lt;5.65,D56&lt;1.35,D56&lt;1.55,G56&gt;=0.154,D56&gt;=0.8),4.033,IF(AND(H56&gt;=6.69,D56&gt;=1.05,A56&lt;5.65,D56&lt;1.35,D56&lt;1.55,G56&gt;=0.154,D56&gt;=0.8),3.88,IF(AND(B56&lt;2.85,H56&gt;=13.654,D56&lt;1.45,D56&gt;=1.35,D56&lt;1.55,G56&gt;=0.154,D56&gt;=0.8),4.8,IF(AND(B56&gt;=2.85,H56&gt;=13.654,D56&lt;1.45,D56&gt;=1.35,D56&lt;1.55,G56&gt;=0.154,D56&gt;=0.8),4.7,IF(AND(H56&lt;11.681,G56&gt;=0.259,D56&gt;=1.45,D56&gt;=1.35,D56&lt;1.55,G56&gt;=0.154,D56&gt;=0.8),4.85,IF(AND(H56&gt;=11.681,G56&gt;=0.259,D56&gt;=1.45,D56&gt;=1.35,D56&lt;1.55,G56&gt;=0.154,D56&gt;=0.8),4.633,IF(AND(A56&lt;6.25,B56&gt;=2.95,G56&gt;=0.379,A56&gt;=6.1,D56&gt;=1.55,G56&gt;=0.154,D56&gt;=0.8),5.4,IF(AND(D56&lt;0.3,H56&lt;13.372,G56&gt;=0.13,H56&lt;14.379,G56&lt;0.934,B56&gt;=3.35,A56&gt;=5.05,D56&lt;0.8),1.475,IF(AND(D56&gt;=0.3,H56&lt;13.372,G56&gt;=0.13,H56&lt;14.379,G56&lt;0.934,B56&gt;=3.35,A56&gt;=5.05,D56&lt;0.8),1.5,IF(AND(B56&lt;3.15,A56&gt;=6.25,B56&gt;=2.95,G56&gt;=0.379,A56&gt;=6.1,D56&gt;=1.55,G56&gt;=0.154,D56&gt;=0.8),5.7,IF(AND(B56&gt;=3.15,A56&gt;=6.25,B56&gt;=2.95,G56&gt;=0.379,A56&gt;=6.1,D56&gt;=1.55,G56&gt;=0.154,D56&gt;=0.8),5.933,"shouldnthappen"))))))))))))))))))))))))))))))))))</f>
        <v>4.033</v>
      </c>
      <c r="AD56" s="1" t="n">
        <f aca="false">IF(AND(H56&lt;6.621,A56&lt;4.95,D56&lt;0.8),1,IF(AND(H56&lt;14.144,H56&gt;=6.621,A56&lt;4.95,D56&lt;0.8),1.4,IF(AND(H56&gt;=14.144,H56&gt;=6.621,A56&lt;4.95,D56&lt;0.8),1.3,IF(AND(G56&lt;0.13,B56&gt;=3.85,A56&gt;=4.95,D56&lt;0.8),1.3,IF(AND(G56&gt;=0.13,B56&gt;=3.85,A56&gt;=4.95,D56&lt;0.8),1.425,IF(AND(A56&gt;=6.05,B56&lt;2.75,D56&lt;1.55,D56&gt;=0.8),4.9,IF(AND(A56&gt;=7.3,G56&lt;0.119,D56&gt;=1.55,D56&gt;=0.8),6.7,IF(AND(H56&lt;6.555,D56&lt;0.25,B56&lt;3.85,A56&gt;=4.95,D56&lt;0.8),1.7,IF(AND(B56&lt;3.4,D56&gt;=0.25,B56&lt;3.85,A56&gt;=4.95,D56&lt;0.8),1.7,IF(AND(B56&gt;=3.4,D56&gt;=0.25,B56&lt;3.85,A56&gt;=4.95,D56&lt;0.8),1.6,IF(AND(A56&lt;5.05,A56&lt;6.05,B56&lt;2.75,D56&lt;1.55,D56&gt;=0.8),3.3,IF(AND(B56&lt;2.85,D56&lt;1.35,B56&gt;=2.75,D56&lt;1.55,D56&gt;=0.8),4.5,IF(AND(H56&lt;12.206,D56&gt;=1.35,B56&gt;=2.75,D56&lt;1.55,D56&gt;=0.8),4.7,IF(AND(H56&gt;=12.206,D56&gt;=1.35,B56&gt;=2.75,D56&lt;1.55,D56&gt;=0.8),4.52,IF(AND(G56&lt;0.024,A56&lt;7.3,G56&lt;0.119,D56&gt;=1.55,D56&gt;=0.8),5.7,IF(AND(G56&gt;=0.024,A56&lt;7.3,G56&lt;0.119,D56&gt;=1.55,D56&gt;=0.8),5.6,IF(AND(F56&lt;2.5,G56&lt;0.417,G56&gt;=0.119,D56&gt;=1.55,D56&gt;=0.8),5.05,IF(AND(B56&lt;3.15,H56&gt;=6.555,D56&lt;0.25,B56&lt;3.85,A56&gt;=4.95,D56&lt;0.8),1.6,IF(AND(G56&lt;0.356,A56&gt;=5.05,A56&lt;6.05,B56&lt;2.75,D56&lt;1.55,D56&gt;=0.8),4.12,IF(AND(A56&lt;5.65,B56&gt;=2.85,D56&lt;1.35,B56&gt;=2.75,D56&lt;1.55,D56&gt;=0.8),3.6,IF(AND(B56&lt;3.15,F56&gt;=2.5,G56&lt;0.417,G56&gt;=0.119,D56&gt;=1.55,D56&gt;=0.8),5.18,IF(AND(B56&gt;=3.15,F56&gt;=2.5,G56&lt;0.417,G56&gt;=0.119,D56&gt;=1.55,D56&gt;=0.8),5.3,IF(AND(D56&lt;1.7,A56&lt;6.95,G56&gt;=0.417,G56&gt;=0.119,D56&gt;=1.55,D56&gt;=0.8),4.7,IF(AND(A56&lt;7.25,A56&gt;=6.95,G56&gt;=0.417,G56&gt;=0.119,D56&gt;=1.55,D56&gt;=0.8),5.8,IF(AND(A56&gt;=7.25,A56&gt;=6.95,G56&gt;=0.417,G56&gt;=0.119,D56&gt;=1.55,D56&gt;=0.8),6.333,IF(AND(H56&lt;8.594,B56&gt;=3.15,H56&gt;=6.555,D56&lt;0.25,B56&lt;3.85,A56&gt;=4.95,D56&lt;0.8),1.4,IF(AND(H56&gt;=8.594,B56&gt;=3.15,H56&gt;=6.555,D56&lt;0.25,B56&lt;3.85,A56&gt;=4.95,D56&lt;0.8),1.5,IF(AND(H56&gt;=11.218,G56&gt;=0.356,A56&gt;=5.05,A56&lt;6.05,B56&lt;2.75,D56&lt;1.55,D56&gt;=0.8),3.925,IF(AND(A56&gt;=6.5,A56&gt;=5.65,B56&gt;=2.85,D56&lt;1.35,B56&gt;=2.75,D56&lt;1.55,D56&gt;=0.8),4.6,IF(AND(H56&lt;8.602,H56&lt;11.218,G56&gt;=0.356,A56&gt;=5.05,A56&lt;6.05,B56&lt;2.75,D56&lt;1.55,D56&gt;=0.8),3.95,IF(AND(H56&gt;=8.602,H56&lt;11.218,G56&gt;=0.356,A56&gt;=5.05,A56&lt;6.05,B56&lt;2.75,D56&lt;1.55,D56&gt;=0.8),3.75,IF(AND(H56&lt;10.129,A56&lt;6.5,A56&gt;=5.65,B56&gt;=2.85,D56&lt;1.35,B56&gt;=2.75,D56&lt;1.55,D56&gt;=0.8),4.2,IF(AND(H56&gt;=10.129,A56&lt;6.5,A56&gt;=5.65,B56&gt;=2.85,D56&lt;1.35,B56&gt;=2.75,D56&lt;1.55,D56&gt;=0.8),4.267,IF(AND(D56&lt;2.2,B56&lt;3.05,D56&gt;=1.7,A56&lt;6.95,G56&gt;=0.417,G56&gt;=0.119,D56&gt;=1.55,D56&gt;=0.8),5.3,IF(AND(D56&gt;=2.2,B56&lt;3.05,D56&gt;=1.7,A56&lt;6.95,G56&gt;=0.417,G56&gt;=0.119,D56&gt;=1.55,D56&gt;=0.8),5.133,IF(AND(D56&lt;2.45,B56&gt;=3.05,D56&gt;=1.7,A56&lt;6.95,G56&gt;=0.417,G56&gt;=0.119,D56&gt;=1.55,D56&gt;=0.8),5.6,IF(AND(D56&gt;=2.45,B56&gt;=3.05,D56&gt;=1.7,A56&lt;6.95,G56&gt;=0.417,G56&gt;=0.119,D56&gt;=1.55,D56&gt;=0.8),6,"shouldnthappen")))))))))))))))))))))))))))))))))))))</f>
        <v>3.95</v>
      </c>
      <c r="AE56" s="1" t="n">
        <f aca="false">IF(AND(G56&lt;0.123,D56&gt;=0.25,D56&lt;0.75),1.3,IF(AND(H56&gt;=16.774,D56&gt;=1.75,D56&gt;=0.75),6.4,IF(AND(B56&lt;3.4,A56&lt;4.8,D56&lt;0.25,D56&lt;0.75),1.22,IF(AND(B56&gt;=3.4,A56&lt;4.8,D56&lt;0.25,D56&lt;0.75),1,IF(AND(A56&gt;=5.45,A56&gt;=4.8,D56&lt;0.25,D56&lt;0.75),1.367,IF(AND(H56&gt;=10.688,D56&lt;1.35,D56&lt;1.75,D56&gt;=0.75),4.2,IF(AND(A56&lt;5.3,D56&gt;=1.35,D56&lt;1.75,D56&gt;=0.75),4.05,IF(AND(G56&gt;=0.857,H56&lt;16.774,D56&gt;=1.75,D56&gt;=0.75),5.02,IF(AND(H56&lt;6.089,A56&lt;5.45,A56&gt;=4.8,D56&lt;0.25,D56&lt;0.75),1.7,IF(AND(G56&lt;0.184,D56&lt;0.35,G56&gt;=0.123,D56&gt;=0.25,D56&lt;0.75),1.7,IF(AND(G56&gt;=0.184,D56&lt;0.35,G56&gt;=0.123,D56&gt;=0.25,D56&lt;0.75),1.48,IF(AND(A56&lt;5.25,D56&gt;=0.35,G56&gt;=0.123,D56&gt;=0.25,D56&lt;0.75),1.75,IF(AND(A56&gt;=5.25,D56&gt;=0.35,G56&gt;=0.123,D56&gt;=0.25,D56&lt;0.75),1.5,IF(AND(A56&lt;5.3,H56&lt;10.688,D56&lt;1.35,D56&lt;1.75,D56&gt;=0.75),3.15,IF(AND(H56&lt;9.474,A56&gt;=5.3,D56&gt;=1.35,D56&lt;1.75,D56&gt;=0.75),4.95,IF(AND(G56&gt;=0.779,G56&lt;0.857,H56&lt;16.774,D56&gt;=1.75,D56&gt;=0.75),6,IF(AND(G56&lt;0.05,H56&gt;=6.089,A56&lt;5.45,A56&gt;=4.8,D56&lt;0.25,D56&lt;0.75),1.4,IF(AND(H56&lt;6.69,A56&gt;=5.3,H56&lt;10.688,D56&lt;1.35,D56&lt;1.75,D56&gt;=0.75),4.033,IF(AND(H56&gt;=6.69,A56&gt;=5.3,H56&lt;10.688,D56&lt;1.35,D56&lt;1.75,D56&gt;=0.75),3.733,IF(AND(B56&lt;2.5,H56&gt;=9.474,A56&gt;=5.3,D56&gt;=1.35,D56&lt;1.75,D56&gt;=0.75),4.5,IF(AND(D56&gt;=2.45,G56&lt;0.779,G56&lt;0.857,H56&lt;16.774,D56&gt;=1.75,D56&gt;=0.75),6,IF(AND(B56&gt;=3.75,G56&gt;=0.05,H56&gt;=6.089,A56&lt;5.45,A56&gt;=4.8,D56&lt;0.25,D56&lt;0.75),1.6,IF(AND(H56&lt;13.695,B56&gt;=2.5,H56&gt;=9.474,A56&gt;=5.3,D56&gt;=1.35,D56&lt;1.75,D56&gt;=0.75),4.567,IF(AND(G56&gt;=0.654,D56&lt;2.45,G56&lt;0.779,G56&lt;0.857,H56&lt;16.774,D56&gt;=1.75,D56&gt;=0.75),4.9,IF(AND(G56&gt;=0.73,B56&lt;3.75,G56&gt;=0.05,H56&gt;=6.089,A56&lt;5.45,A56&gt;=4.8,D56&lt;0.25,D56&lt;0.75),1.4,IF(AND(A56&lt;6.65,H56&gt;=13.695,B56&gt;=2.5,H56&gt;=9.474,A56&gt;=5.3,D56&gt;=1.35,D56&lt;1.75,D56&gt;=0.75),4.4,IF(AND(A56&gt;=6.65,H56&gt;=13.695,B56&gt;=2.5,H56&gt;=9.474,A56&gt;=5.3,D56&gt;=1.35,D56&lt;1.75,D56&gt;=0.75),4.84,IF(AND(B56&lt;2.75,G56&lt;0.654,D56&lt;2.45,G56&lt;0.779,G56&lt;0.857,H56&lt;16.774,D56&gt;=1.75,D56&gt;=0.75),5.2,IF(AND(H56&lt;9.524,G56&lt;0.73,B56&lt;3.75,G56&gt;=0.05,H56&gt;=6.089,A56&lt;5.45,A56&gt;=4.8,D56&lt;0.25,D56&lt;0.75),1.5,IF(AND(H56&gt;=9.524,G56&lt;0.73,B56&lt;3.75,G56&gt;=0.05,H56&gt;=6.089,A56&lt;5.45,A56&gt;=4.8,D56&lt;0.25,D56&lt;0.75),1.4,IF(AND(H56&gt;=13.644,B56&gt;=2.75,G56&lt;0.654,D56&lt;2.45,G56&lt;0.779,G56&lt;0.857,H56&lt;16.774,D56&gt;=1.75,D56&gt;=0.75),6.033,IF(AND(A56&gt;=6.85,H56&lt;13.644,B56&gt;=2.75,G56&lt;0.654,D56&lt;2.45,G56&lt;0.779,G56&lt;0.857,H56&lt;16.774,D56&gt;=1.75,D56&gt;=0.75),5.1,IF(AND(A56&gt;=6.75,A56&lt;6.85,H56&lt;13.644,B56&gt;=2.75,G56&lt;0.654,D56&lt;2.45,G56&lt;0.779,G56&lt;0.857,H56&lt;16.774,D56&gt;=1.75,D56&gt;=0.75),5.9,IF(AND(D56&gt;=2.35,A56&lt;6.75,A56&lt;6.85,H56&lt;13.644,B56&gt;=2.75,G56&lt;0.654,D56&lt;2.45,G56&lt;0.779,G56&lt;0.857,H56&lt;16.774,D56&gt;=1.75,D56&gt;=0.75),5.6,IF(AND(H56&lt;11.146,D56&lt;2.35,A56&lt;6.75,A56&lt;6.85,H56&lt;13.644,B56&gt;=2.75,G56&lt;0.654,D56&lt;2.45,G56&lt;0.779,G56&lt;0.857,H56&lt;16.774,D56&gt;=1.75,D56&gt;=0.75),5.4,IF(AND(H56&gt;=11.146,D56&lt;2.35,A56&lt;6.75,A56&lt;6.85,H56&lt;13.644,B56&gt;=2.75,G56&lt;0.654,D56&lt;2.45,G56&lt;0.779,G56&lt;0.857,H56&lt;16.774,D56&gt;=1.75,D56&gt;=0.75),5.6,"shouldnthappen"))))))))))))))))))))))))))))))))))))</f>
        <v>4.033</v>
      </c>
      <c r="AF56" s="1" t="n">
        <f aca="false">IF(AND(A56&lt;4.5,D56&lt;0.8),1.233,IF(AND(B56&lt;3.05,A56&gt;=4.5,D56&lt;0.8),1.4,IF(AND(D56&gt;=0.45,B56&gt;=3.05,A56&gt;=4.5,D56&lt;0.8),1.667,IF(AND(D56&lt;1.05,D56&lt;1.35,A56&lt;6.25,D56&gt;=0.8),3.633,IF(AND(H56&lt;13.935,A56&gt;=7.05,A56&gt;=6.25,D56&gt;=0.8),6,IF(AND(G56&gt;=0.948,D56&lt;0.45,B56&gt;=3.05,A56&gt;=4.5,D56&lt;0.8),1.7,IF(AND(G56&lt;0.652,D56&gt;=1.05,D56&lt;1.35,A56&lt;6.25,D56&gt;=0.8),4.16,IF(AND(D56&gt;=2.15,D56&gt;=1.75,D56&gt;=1.35,A56&lt;6.25,D56&gt;=0.8),5.4,IF(AND(G56&gt;=0.912,F56&lt;2.5,A56&lt;7.05,A56&gt;=6.25,D56&gt;=0.8),4.4,IF(AND(B56&gt;=3.25,F56&gt;=2.5,A56&lt;7.05,A56&gt;=6.25,D56&gt;=0.8),5.85,IF(AND(H56&lt;17.32,H56&gt;=13.935,A56&gt;=7.05,A56&gt;=6.25,D56&gt;=0.8),6.65,IF(AND(H56&gt;=17.32,H56&gt;=13.935,A56&gt;=7.05,A56&gt;=6.25,D56&gt;=0.8),6.4,IF(AND(H56&gt;=13.547,G56&lt;0.948,D56&lt;0.45,B56&gt;=3.05,A56&gt;=4.5,D56&lt;0.8),1.38,IF(AND(B56&gt;=2.75,G56&gt;=0.652,D56&gt;=1.05,D56&lt;1.35,A56&lt;6.25,D56&gt;=0.8),3.6,IF(AND(H56&lt;9.417,G56&lt;0.404,D56&lt;1.75,D56&gt;=1.35,A56&lt;6.25,D56&gt;=0.8),4.2,IF(AND(H56&gt;=9.417,G56&lt;0.404,D56&lt;1.75,D56&gt;=1.35,A56&lt;6.25,D56&gt;=0.8),4.5,IF(AND(G56&lt;0.464,G56&gt;=0.404,D56&lt;1.75,D56&gt;=1.35,A56&lt;6.25,D56&gt;=0.8),4.5,IF(AND(G56&gt;=0.464,G56&gt;=0.404,D56&lt;1.75,D56&gt;=1.35,A56&lt;6.25,D56&gt;=0.8),4.625,IF(AND(D56&lt;1.85,D56&lt;2.15,D56&gt;=1.75,D56&gt;=1.35,A56&lt;6.25,D56&gt;=0.8),4.9,IF(AND(D56&gt;=1.85,D56&lt;2.15,D56&gt;=1.75,D56&gt;=1.35,A56&lt;6.25,D56&gt;=0.8),5.05,IF(AND(G56&lt;0.332,G56&lt;0.912,F56&lt;2.5,A56&lt;7.05,A56&gt;=6.25,D56&gt;=0.8),4.467,IF(AND(G56&gt;=0.332,G56&lt;0.912,F56&lt;2.5,A56&lt;7.05,A56&gt;=6.25,D56&gt;=0.8),4.767,IF(AND(D56&lt;0.15,H56&lt;13.547,G56&lt;0.948,D56&lt;0.45,B56&gt;=3.05,A56&gt;=4.5,D56&lt;0.8),1.5,IF(AND(D56&lt;1.15,B56&lt;2.75,G56&gt;=0.652,D56&gt;=1.05,D56&lt;1.35,A56&lt;6.25,D56&gt;=0.8),3.9,IF(AND(D56&gt;=1.15,B56&lt;2.75,G56&gt;=0.652,D56&gt;=1.05,D56&lt;1.35,A56&lt;6.25,D56&gt;=0.8),4,IF(AND(D56&gt;=2.25,B56&lt;3.15,B56&lt;3.25,F56&gt;=2.5,A56&lt;7.05,A56&gt;=6.25,D56&gt;=0.8),5.14,IF(AND(G56&lt;0.621,B56&gt;=3.15,B56&lt;3.25,F56&gt;=2.5,A56&lt;7.05,A56&gt;=6.25,D56&gt;=0.8),5.75,IF(AND(G56&gt;=0.621,B56&gt;=3.15,B56&lt;3.25,F56&gt;=2.5,A56&lt;7.05,A56&gt;=6.25,D56&gt;=0.8),5.1,IF(AND(G56&gt;=0.862,D56&gt;=0.15,H56&lt;13.547,G56&lt;0.948,D56&lt;0.45,B56&gt;=3.05,A56&gt;=4.5,D56&lt;0.8),1.5,IF(AND(A56&lt;6.35,D56&lt;2.25,B56&lt;3.15,B56&lt;3.25,F56&gt;=2.5,A56&lt;7.05,A56&gt;=6.25,D56&gt;=0.8),5.267,IF(AND(A56&gt;=6.35,D56&lt;2.25,B56&lt;3.15,B56&lt;3.25,F56&gt;=2.5,A56&lt;7.05,A56&gt;=6.25,D56&gt;=0.8),5.42,IF(AND(A56&lt;5.1,G56&lt;0.862,D56&gt;=0.15,H56&lt;13.547,G56&lt;0.948,D56&lt;0.45,B56&gt;=3.05,A56&gt;=4.5,D56&lt;0.8),1.35,IF(AND(B56&lt;3.95,A56&gt;=5.1,G56&lt;0.862,D56&gt;=0.15,H56&lt;13.547,G56&lt;0.948,D56&lt;0.45,B56&gt;=3.05,A56&gt;=4.5,D56&lt;0.8),1.5,IF(AND(B56&gt;=3.95,A56&gt;=5.1,G56&lt;0.862,D56&gt;=0.15,H56&lt;13.547,G56&lt;0.948,D56&lt;0.45,B56&gt;=3.05,A56&gt;=4.5,D56&lt;0.8),1.467,"shouldnthappen"))))))))))))))))))))))))))))))))))</f>
        <v>4</v>
      </c>
      <c r="AG56" s="1" t="n">
        <f aca="false">IF(AND(H56&lt;5.748,A56&lt;4.85,D56&lt;0.75),1,IF(AND(B56&gt;=3.5,D56&gt;=1.75,D56&gt;=0.75),6.2,IF(AND(A56&gt;=4.65,H56&gt;=5.748,A56&lt;4.85,D56&lt;0.75),1.333,IF(AND(H56&lt;6.417,B56&lt;3.45,A56&gt;=4.85,D56&lt;0.75),1.7,IF(AND(A56&lt;5.05,B56&gt;=3.45,A56&gt;=4.85,D56&lt;0.75),1.4,IF(AND(A56&gt;=5.05,B56&gt;=3.45,A56&gt;=4.85,D56&lt;0.75),1.5,IF(AND(F56&gt;=2.5,H56&lt;13.641,D56&lt;1.75,D56&gt;=0.75),4.667,IF(AND(G56&lt;0.187,H56&gt;=13.641,D56&lt;1.75,D56&gt;=0.75),5,IF(AND(A56&gt;=7.1,B56&lt;3.5,D56&gt;=1.75,D56&gt;=0.75),6.575,IF(AND(G56&lt;0.161,A56&lt;4.65,H56&gt;=5.748,A56&lt;4.85,D56&lt;0.75),1.5,IF(AND(H56&lt;8.399,H56&gt;=6.417,B56&lt;3.45,A56&gt;=4.85,D56&lt;0.75),1.5,IF(AND(H56&gt;=8.399,H56&gt;=6.417,B56&lt;3.45,A56&gt;=4.85,D56&lt;0.75),1.625,IF(AND(G56&lt;0.086,F56&lt;2.5,H56&lt;13.641,D56&lt;1.75,D56&gt;=0.75),4.7,IF(AND(D56&lt;1.35,G56&gt;=0.187,H56&gt;=13.641,D56&lt;1.75,D56&gt;=0.75),4.2,IF(AND(G56&lt;0.422,G56&gt;=0.161,A56&lt;4.65,H56&gt;=5.748,A56&lt;4.85,D56&lt;0.75),1.4,IF(AND(G56&gt;=0.422,G56&gt;=0.161,A56&lt;4.65,H56&gt;=5.748,A56&lt;4.85,D56&lt;0.75),1.3,IF(AND(B56&lt;2.5,D56&gt;=1.35,G56&gt;=0.187,H56&gt;=13.641,D56&lt;1.75,D56&gt;=0.75),4.5,IF(AND(B56&lt;2.75,A56&lt;6,A56&lt;7.1,B56&lt;3.5,D56&gt;=1.75,D56&gt;=0.75),5.1,IF(AND(B56&gt;=2.75,A56&lt;6,A56&lt;7.1,B56&lt;3.5,D56&gt;=1.75,D56&gt;=0.75),5.02,IF(AND(A56&lt;5.15,A56&lt;5.9,G56&gt;=0.086,F56&lt;2.5,H56&lt;13.641,D56&lt;1.75,D56&gt;=0.75),3,IF(AND(G56&lt;0.644,A56&gt;=5.9,G56&gt;=0.086,F56&lt;2.5,H56&lt;13.641,D56&lt;1.75,D56&gt;=0.75),4.65,IF(AND(G56&gt;=0.644,A56&gt;=5.9,G56&gt;=0.086,F56&lt;2.5,H56&lt;13.641,D56&lt;1.75,D56&gt;=0.75),4.24,IF(AND(D56&lt;1.45,B56&gt;=2.5,D56&gt;=1.35,G56&gt;=0.187,H56&gt;=13.641,D56&lt;1.75,D56&gt;=0.75),4.68,IF(AND(D56&gt;=1.45,B56&gt;=2.5,D56&gt;=1.35,G56&gt;=0.187,H56&gt;=13.641,D56&lt;1.75,D56&gt;=0.75),4.833,IF(AND(H56&lt;13.18,D56&lt;2.05,A56&gt;=6,A56&lt;7.1,B56&lt;3.5,D56&gt;=1.75,D56&gt;=0.75),5.44,IF(AND(H56&gt;=13.18,D56&lt;2.05,A56&gt;=6,A56&lt;7.1,B56&lt;3.5,D56&gt;=1.75,D56&gt;=0.75),5.1,IF(AND(H56&lt;8.759,D56&gt;=2.05,A56&gt;=6,A56&lt;7.1,B56&lt;3.5,D56&gt;=1.75,D56&gt;=0.75),5.4,IF(AND(A56&gt;=5.75,A56&gt;=5.15,A56&lt;5.9,G56&gt;=0.086,F56&lt;2.5,H56&lt;13.641,D56&lt;1.75,D56&gt;=0.75),3.967,IF(AND(H56&lt;10.159,H56&gt;=8.759,D56&gt;=2.05,A56&gt;=6,A56&lt;7.1,B56&lt;3.5,D56&gt;=1.75,D56&gt;=0.75),5.925,IF(AND(D56&lt;1.2,A56&lt;5.75,A56&gt;=5.15,A56&lt;5.9,G56&gt;=0.086,F56&lt;2.5,H56&lt;13.641,D56&lt;1.75,D56&gt;=0.75),3.667,IF(AND(D56&lt;2.25,H56&gt;=10.159,H56&gt;=8.759,D56&gt;=2.05,A56&gt;=6,A56&lt;7.1,B56&lt;3.5,D56&gt;=1.75,D56&gt;=0.75),5.66,IF(AND(D56&gt;=2.25,H56&gt;=10.159,H56&gt;=8.759,D56&gt;=2.05,A56&gt;=6,A56&lt;7.1,B56&lt;3.5,D56&gt;=1.75,D56&gt;=0.75),5.34,IF(AND(D56&lt;1.35,D56&gt;=1.2,A56&lt;5.75,A56&gt;=5.15,A56&lt;5.9,G56&gt;=0.086,F56&lt;2.5,H56&lt;13.641,D56&lt;1.75,D56&gt;=0.75),4.025,IF(AND(D56&gt;=1.35,D56&gt;=1.2,A56&lt;5.75,A56&gt;=5.15,A56&lt;5.9,G56&gt;=0.086,F56&lt;2.5,H56&lt;13.641,D56&lt;1.75,D56&gt;=0.75),3.9,"shouldnthappen"))))))))))))))))))))))))))))))))))</f>
        <v>4.025</v>
      </c>
      <c r="AH56" s="1" t="n">
        <f aca="false">IF(AND(F56&lt;1.5,H56&lt;6.799,A56&lt;5.45),1.7,IF(AND(F56&gt;=1.5,H56&lt;6.799,A56&lt;5.45),4.1,IF(AND(D56&gt;=0.8,H56&gt;=6.799,A56&lt;5.45),3.9,IF(AND(H56&lt;7.564,F56&lt;2.5,A56&gt;=5.45),3.925,IF(AND(H56&gt;=16.284,F56&gt;=2.5,A56&gt;=5.45),6.5,IF(AND(A56&lt;4.35,D56&lt;0.8,H56&gt;=6.799,A56&lt;5.45),1.1,IF(AND(B56&lt;2.8,D56&lt;1.35,H56&gt;=7.564,F56&lt;2.5,A56&gt;=5.45),4.1,IF(AND(B56&gt;=2.8,D56&lt;1.35,H56&gt;=7.564,F56&lt;2.5,A56&gt;=5.45),4.267,IF(AND(B56&lt;2.75,D56&gt;=1.35,H56&gt;=7.564,F56&lt;2.5,A56&gt;=5.45),5,IF(AND(G56&gt;=0.078,G56&lt;0.26,H56&lt;16.284,F56&gt;=2.5,A56&gt;=5.45),6.06,IF(AND(G56&gt;=0.805,G56&gt;=0.26,H56&lt;16.284,F56&gt;=2.5,A56&gt;=5.45),5.02,IF(AND(H56&gt;=10.109,B56&gt;=3.45,A56&gt;=4.35,D56&lt;0.8,H56&gt;=6.799,A56&lt;5.45),1.55,IF(AND(D56&lt;2.25,G56&lt;0.078,G56&lt;0.26,H56&lt;16.284,F56&gt;=2.5,A56&gt;=5.45),5.6,IF(AND(D56&gt;=2.25,G56&lt;0.078,G56&lt;0.26,H56&lt;16.284,F56&gt;=2.5,A56&gt;=5.45),5.7,IF(AND(A56&lt;6.15,G56&lt;0.805,G56&gt;=0.26,H56&lt;16.284,F56&gt;=2.5,A56&gt;=5.45),4.967,IF(AND(A56&lt;4.65,H56&lt;12.227,B56&lt;3.45,A56&gt;=4.35,D56&lt;0.8,H56&gt;=6.799,A56&lt;5.45),1.333,IF(AND(A56&lt;4.85,H56&gt;=12.227,B56&lt;3.45,A56&gt;=4.35,D56&lt;0.8,H56&gt;=6.799,A56&lt;5.45),1.42,IF(AND(A56&gt;=4.85,H56&gt;=12.227,B56&lt;3.45,A56&gt;=4.35,D56&lt;0.8,H56&gt;=6.799,A56&lt;5.45),1.533,IF(AND(A56&lt;5.05,H56&lt;10.109,B56&gt;=3.45,A56&gt;=4.35,D56&lt;0.8,H56&gt;=6.799,A56&lt;5.45),1.4,IF(AND(A56&gt;=5.05,H56&lt;10.109,B56&gt;=3.45,A56&gt;=4.35,D56&lt;0.8,H56&gt;=6.799,A56&lt;5.45),1.5,IF(AND(G56&lt;0.14,H56&lt;13.531,B56&gt;=2.75,D56&gt;=1.35,H56&gt;=7.564,F56&lt;2.5,A56&gt;=5.45),4.7,IF(AND(G56&lt;0.187,H56&gt;=13.531,B56&gt;=2.75,D56&gt;=1.35,H56&gt;=7.564,F56&lt;2.5,A56&gt;=5.45),5,IF(AND(G56&gt;=0.187,H56&gt;=13.531,B56&gt;=2.75,D56&gt;=1.35,H56&gt;=7.564,F56&lt;2.5,A56&gt;=5.45),4.66,IF(AND(A56&lt;6.35,A56&gt;=6.15,G56&lt;0.805,G56&gt;=0.26,H56&lt;16.284,F56&gt;=2.5,A56&gt;=5.45),6,IF(AND(D56&lt;0.15,A56&gt;=4.65,H56&lt;12.227,B56&lt;3.45,A56&gt;=4.35,D56&lt;0.8,H56&gt;=6.799,A56&lt;5.45),1.5,IF(AND(H56&lt;10.723,G56&gt;=0.14,H56&lt;13.531,B56&gt;=2.75,D56&gt;=1.35,H56&gt;=7.564,F56&lt;2.5,A56&gt;=5.45),4.6,IF(AND(H56&gt;=10.723,G56&gt;=0.14,H56&lt;13.531,B56&gt;=2.75,D56&gt;=1.35,H56&gt;=7.564,F56&lt;2.5,A56&gt;=5.45),4.46,IF(AND(G56&lt;0.364,A56&gt;=6.35,A56&gt;=6.15,G56&lt;0.805,G56&gt;=0.26,H56&lt;16.284,F56&gt;=2.5,A56&gt;=5.45),5.28,IF(AND(A56&lt;5.1,D56&gt;=0.15,A56&gt;=4.65,H56&lt;12.227,B56&lt;3.45,A56&gt;=4.35,D56&lt;0.8,H56&gt;=6.799,A56&lt;5.45),1.36,IF(AND(A56&gt;=5.1,D56&gt;=0.15,A56&gt;=4.65,H56&lt;12.227,B56&lt;3.45,A56&gt;=4.35,D56&lt;0.8,H56&gt;=6.799,A56&lt;5.45),1.4,IF(AND(G56&gt;=0.6,G56&gt;=0.364,A56&gt;=6.35,A56&gt;=6.15,G56&lt;0.805,G56&gt;=0.26,H56&lt;16.284,F56&gt;=2.5,A56&gt;=5.45),5.1,IF(AND(A56&gt;=6.95,G56&lt;0.6,G56&gt;=0.364,A56&gt;=6.35,A56&gt;=6.15,G56&lt;0.805,G56&gt;=0.26,H56&lt;16.284,F56&gt;=2.5,A56&gt;=5.45),5.8,IF(AND(B56&lt;3.2,A56&lt;6.95,G56&lt;0.6,G56&gt;=0.364,A56&gt;=6.35,A56&gt;=6.15,G56&lt;0.805,G56&gt;=0.26,H56&lt;16.284,F56&gt;=2.5,A56&gt;=5.45),5.6,IF(AND(B56&gt;=3.2,A56&lt;6.95,G56&lt;0.6,G56&gt;=0.364,A56&gt;=6.35,A56&gt;=6.15,G56&lt;0.805,G56&gt;=0.26,H56&lt;16.284,F56&gt;=2.5,A56&gt;=5.45),5.7,"shouldnthappen"))))))))))))))))))))))))))))))))))</f>
        <v>3.925</v>
      </c>
      <c r="AI56" s="1" t="n">
        <f aca="false">IF(AND(B56&gt;=3.55,A56&lt;5.05,F56&lt;1.5),1,IF(AND(H56&gt;=13.436,A56&gt;=5.05,F56&lt;1.5),1.633,IF(AND(A56&lt;4.35,B56&lt;3.55,A56&lt;5.05,F56&lt;1.5),1.1,IF(AND(A56&lt;5.15,H56&lt;13.436,A56&gt;=5.05,F56&lt;1.5),1.6,IF(AND(G56&lt;0.837,D56&lt;1.2,B56&lt;2.65,F56&gt;=1.5),3.7,IF(AND(G56&gt;=0.837,D56&lt;1.2,B56&lt;2.65,F56&gt;=1.5),3,IF(AND(D56&lt;1.4,D56&gt;=1.2,B56&lt;2.65,F56&gt;=1.5),4.133,IF(AND(D56&gt;=1.4,D56&gt;=1.2,B56&lt;2.65,F56&gt;=1.5),4.633,IF(AND(G56&lt;0.302,A56&gt;=4.35,B56&lt;3.55,A56&lt;5.05,F56&lt;1.5),1.34,IF(AND(D56&gt;=0.3,A56&gt;=5.15,H56&lt;13.436,A56&gt;=5.05,F56&lt;1.5),1.5,IF(AND(G56&lt;0.233,G56&lt;0.265,D56&lt;1.55,B56&gt;=2.65,F56&gt;=1.5),4.56,IF(AND(G56&gt;=0.233,G56&lt;0.265,D56&lt;1.55,B56&gt;=2.65,F56&gt;=1.5),5.1,IF(AND(G56&lt;0.395,G56&gt;=0.265,D56&lt;1.55,B56&gt;=2.65,F56&gt;=1.5),4.025,IF(AND(H56&lt;13.935,A56&gt;=7.05,D56&gt;=1.55,B56&gt;=2.65,F56&gt;=1.5),6.12,IF(AND(H56&gt;=13.935,A56&gt;=7.05,D56&gt;=1.55,B56&gt;=2.65,F56&gt;=1.5),6.64,IF(AND(G56&gt;=0.858,G56&gt;=0.302,A56&gt;=4.35,B56&lt;3.55,A56&lt;5.05,F56&lt;1.5),1.3,IF(AND(H56&lt;6.543,D56&lt;0.3,A56&gt;=5.15,H56&lt;13.436,A56&gt;=5.05,F56&lt;1.5),1.4,IF(AND(H56&gt;=6.543,D56&lt;0.3,A56&gt;=5.15,H56&lt;13.436,A56&gt;=5.05,F56&lt;1.5),1.48,IF(AND(A56&lt;6.3,G56&gt;=0.395,G56&gt;=0.265,D56&lt;1.55,B56&gt;=2.65,F56&gt;=1.5),4.14,IF(AND(A56&gt;=6.3,G56&gt;=0.395,G56&gt;=0.265,D56&lt;1.55,B56&gt;=2.65,F56&gt;=1.5),4.767,IF(AND(G56&gt;=0.669,B56&lt;3.15,A56&lt;7.05,D56&gt;=1.55,B56&gt;=2.65,F56&gt;=1.5),5,IF(AND(H56&lt;9.459,G56&lt;0.858,G56&gt;=0.302,A56&gt;=4.35,B56&lt;3.55,A56&lt;5.05,F56&lt;1.5),1.4,IF(AND(H56&gt;=9.459,G56&lt;0.858,G56&gt;=0.302,A56&gt;=4.35,B56&lt;3.55,A56&lt;5.05,F56&lt;1.5),1.6,IF(AND(G56&gt;=0.433,G56&lt;0.669,B56&lt;3.15,A56&lt;7.05,D56&gt;=1.55,B56&gt;=2.65,F56&gt;=1.5),5.68,IF(AND(G56&lt;0.481,H56&lt;10.257,B56&gt;=3.15,A56&lt;7.05,D56&gt;=1.55,B56&gt;=2.65,F56&gt;=1.5),5.7,IF(AND(G56&gt;=0.481,H56&lt;10.257,B56&gt;=3.15,A56&lt;7.05,D56&gt;=1.55,B56&gt;=2.65,F56&gt;=1.5),5.9,IF(AND(D56&lt;2.15,H56&gt;=10.257,B56&gt;=3.15,A56&lt;7.05,D56&gt;=1.55,B56&gt;=2.65,F56&gt;=1.5),5.1,IF(AND(D56&gt;=2.15,H56&gt;=10.257,B56&gt;=3.15,A56&lt;7.05,D56&gt;=1.55,B56&gt;=2.65,F56&gt;=1.5),5.42,IF(AND(G56&lt;0.098,G56&lt;0.433,G56&lt;0.669,B56&lt;3.15,A56&lt;7.05,D56&gt;=1.55,B56&gt;=2.65,F56&gt;=1.5),5.567,IF(AND(D56&lt;1.8,G56&gt;=0.098,G56&lt;0.433,G56&lt;0.669,B56&lt;3.15,A56&lt;7.05,D56&gt;=1.55,B56&gt;=2.65,F56&gt;=1.5),5.033,IF(AND(G56&gt;=0.312,D56&gt;=1.8,G56&gt;=0.098,G56&lt;0.433,G56&lt;0.669,B56&lt;3.15,A56&lt;7.05,D56&gt;=1.55,B56&gt;=2.65,F56&gt;=1.5),5.4,IF(AND(H56&lt;9.002,G56&lt;0.312,D56&gt;=1.8,G56&gt;=0.098,G56&lt;0.433,G56&lt;0.669,B56&lt;3.15,A56&lt;7.05,D56&gt;=1.55,B56&gt;=2.65,F56&gt;=1.5),5.1,IF(AND(H56&gt;=9.002,G56&lt;0.312,D56&gt;=1.8,G56&gt;=0.098,G56&lt;0.433,G56&lt;0.669,B56&lt;3.15,A56&lt;7.05,D56&gt;=1.55,B56&gt;=2.65,F56&gt;=1.5),5.26,"shouldnthappen")))))))))))))))))))))))))))))))))</f>
        <v>4.133</v>
      </c>
      <c r="AJ56" s="1" t="n">
        <f aca="false">IF(AND(A56&gt;=5.25,D56&gt;=0.35,D56&lt;0.8),1.433,IF(AND(F56&gt;=2.5,H56&lt;6.927,D56&gt;=0.8),5.1,IF(AND(H56&lt;5.85,B56&lt;3.65,D56&lt;0.35,D56&lt;0.8),1,IF(AND(A56&lt;5.55,B56&gt;=3.65,D56&lt;0.35,D56&lt;0.8),1.5,IF(AND(A56&gt;=5.55,B56&gt;=3.65,D56&lt;0.35,D56&lt;0.8),1.7,IF(AND(H56&lt;7.949,A56&lt;5.25,D56&gt;=0.35,D56&lt;0.8),1.9,IF(AND(H56&gt;=7.949,A56&lt;5.25,D56&gt;=0.35,D56&lt;0.8),1.54,IF(AND(A56&lt;5.55,F56&lt;2.5,H56&lt;6.927,D56&gt;=0.8),3.98,IF(AND(A56&gt;=5.55,F56&lt;2.5,H56&lt;6.927,D56&gt;=0.8),4.1,IF(AND(A56&gt;=7.25,D56&gt;=1.55,H56&gt;=6.927,D56&gt;=0.8),6.65,IF(AND(A56&lt;5.75,D56&lt;1.2,D56&lt;1.55,H56&gt;=6.927,D56&gt;=0.8),3.62,IF(AND(A56&gt;=5.75,D56&lt;1.2,D56&lt;1.55,H56&gt;=6.927,D56&gt;=0.8),4.1,IF(AND(G56&lt;0.175,A56&lt;4.8,H56&gt;=5.85,B56&lt;3.65,D56&lt;0.35,D56&lt;0.8),1.5,IF(AND(G56&gt;=0.175,A56&lt;4.8,H56&gt;=5.85,B56&lt;3.65,D56&lt;0.35,D56&lt;0.8),1.3,IF(AND(A56&gt;=5.05,A56&gt;=4.8,H56&gt;=5.85,B56&lt;3.65,D56&lt;0.35,D56&lt;0.8),1.5,IF(AND(G56&gt;=0.735,A56&lt;6.25,D56&gt;=1.2,D56&lt;1.55,H56&gt;=6.927,D56&gt;=0.8),4,IF(AND(H56&lt;10.464,A56&lt;6.2,A56&lt;7.25,D56&gt;=1.55,H56&gt;=6.927,D56&gt;=0.8),5.1,IF(AND(H56&gt;=10.464,A56&lt;6.2,A56&lt;7.25,D56&gt;=1.55,H56&gt;=6.927,D56&gt;=0.8),4.9,IF(AND(G56&lt;0.418,A56&lt;5.05,A56&gt;=4.8,H56&gt;=5.85,B56&lt;3.65,D56&lt;0.35,D56&lt;0.8),1.48,IF(AND(G56&gt;=0.418,A56&lt;5.05,A56&gt;=4.8,H56&gt;=5.85,B56&lt;3.65,D56&lt;0.35,D56&lt;0.8),1.3,IF(AND(B56&lt;2.75,G56&lt;0.735,A56&lt;6.25,D56&gt;=1.2,D56&lt;1.55,H56&gt;=6.927,D56&gt;=0.8),4.35,IF(AND(H56&lt;15.422,D56&lt;1.45,A56&gt;=6.25,D56&gt;=1.2,D56&lt;1.55,H56&gt;=6.927,D56&gt;=0.8),4.375,IF(AND(H56&gt;=15.422,D56&lt;1.45,A56&gt;=6.25,D56&gt;=1.2,D56&lt;1.55,H56&gt;=6.927,D56&gt;=0.8),4.7,IF(AND(A56&lt;6.4,D56&gt;=1.45,A56&gt;=6.25,D56&gt;=1.2,D56&lt;1.55,H56&gt;=6.927,D56&gt;=0.8),5.1,IF(AND(G56&gt;=0.576,D56&lt;2.15,A56&gt;=6.2,A56&lt;7.25,D56&gt;=1.55,H56&gt;=6.927,D56&gt;=0.8),5.1,IF(AND(G56&lt;0.537,D56&gt;=2.15,A56&gt;=6.2,A56&lt;7.25,D56&gt;=1.55,H56&gt;=6.927,D56&gt;=0.8),5.533,IF(AND(G56&gt;=0.537,D56&gt;=2.15,A56&gt;=6.2,A56&lt;7.25,D56&gt;=1.55,H56&gt;=6.927,D56&gt;=0.8),5.9,IF(AND(D56&lt;1.45,B56&gt;=2.75,G56&lt;0.735,A56&lt;6.25,D56&gt;=1.2,D56&lt;1.55,H56&gt;=6.927,D56&gt;=0.8),4.6,IF(AND(D56&gt;=1.45,B56&gt;=2.75,G56&lt;0.735,A56&lt;6.25,D56&gt;=1.2,D56&lt;1.55,H56&gt;=6.927,D56&gt;=0.8),4.5,IF(AND(H56&lt;12.582,A56&gt;=6.4,D56&gt;=1.45,A56&gt;=6.25,D56&gt;=1.2,D56&lt;1.55,H56&gt;=6.927,D56&gt;=0.8),4.66,IF(AND(H56&gt;=12.582,A56&gt;=6.4,D56&gt;=1.45,A56&gt;=6.25,D56&gt;=1.2,D56&lt;1.55,H56&gt;=6.927,D56&gt;=0.8),4.9,IF(AND(B56&lt;2.75,G56&lt;0.576,D56&lt;2.15,A56&gt;=6.2,A56&lt;7.25,D56&gt;=1.55,H56&gt;=6.927,D56&gt;=0.8),5.3,IF(AND(G56&gt;=0.395,B56&gt;=2.75,G56&lt;0.576,D56&lt;2.15,A56&gt;=6.2,A56&lt;7.25,D56&gt;=1.55,H56&gt;=6.927,D56&gt;=0.8),5.6,IF(AND(D56&gt;=1.9,G56&lt;0.395,B56&gt;=2.75,G56&lt;0.576,D56&lt;2.15,A56&gt;=6.2,A56&lt;7.25,D56&gt;=1.55,H56&gt;=6.927,D56&gt;=0.8),5.333,IF(AND(B56&lt;2.95,D56&lt;1.9,G56&lt;0.395,B56&gt;=2.75,G56&lt;0.576,D56&lt;2.15,A56&gt;=6.2,A56&lt;7.25,D56&gt;=1.55,H56&gt;=6.927,D56&gt;=0.8),5.6,IF(AND(B56&gt;=2.95,D56&lt;1.9,G56&lt;0.395,B56&gt;=2.75,G56&lt;0.576,D56&lt;2.15,A56&gt;=6.2,A56&lt;7.25,D56&gt;=1.55,H56&gt;=6.927,D56&gt;=0.8),5.5,"shouldnthappen"))))))))))))))))))))))))))))))))))))</f>
        <v>3.98</v>
      </c>
      <c r="AK56" s="1" t="n">
        <f aca="false">IF(AND(H56&lt;5.85,B56&lt;3.65,F56&lt;1.5),1,IF(AND(B56&gt;=3.95,B56&gt;=3.65,F56&lt;1.5),1.433,IF(AND(A56&lt;5.15,F56&lt;2.5,F56&gt;=1.5),3.075,IF(AND(D56&gt;=0.35,H56&gt;=5.85,B56&lt;3.65,F56&lt;1.5),1.5,IF(AND(G56&lt;0.168,B56&lt;3.95,B56&gt;=3.65,F56&lt;1.5),1.7,IF(AND(H56&lt;5.767,A56&lt;7.25,F56&gt;=2.5,F56&gt;=1.5),4.5,IF(AND(D56&lt;1.9,A56&gt;=7.25,F56&gt;=2.5,F56&gt;=1.5),6.3,IF(AND(D56&gt;=1.9,A56&gt;=7.25,F56&gt;=2.5,F56&gt;=1.5),6.575,IF(AND(B56&lt;3.75,G56&gt;=0.168,B56&lt;3.95,B56&gt;=3.65,F56&lt;1.5),1.5,IF(AND(B56&gt;=3.75,G56&gt;=0.168,B56&lt;3.95,B56&gt;=3.65,F56&lt;1.5),1.6,IF(AND(D56&gt;=1.35,A56&lt;6.15,A56&gt;=5.15,F56&lt;2.5,F56&gt;=1.5),4.42,IF(AND(D56&lt;1.4,A56&gt;=6.15,A56&gt;=5.15,F56&lt;2.5,F56&gt;=1.5),4.5,IF(AND(D56&gt;=1.4,A56&gt;=6.15,A56&gt;=5.15,F56&lt;2.5,F56&gt;=1.5),4.675,IF(AND(D56&lt;0.15,H56&lt;11.218,D56&lt;0.35,H56&gt;=5.85,B56&lt;3.65,F56&lt;1.5),1.5,IF(AND(D56&lt;0.15,H56&gt;=11.218,D56&lt;0.35,H56&gt;=5.85,B56&lt;3.65,F56&lt;1.5),1.1,IF(AND(B56&lt;2.7,D56&lt;1.35,A56&lt;6.15,A56&gt;=5.15,F56&lt;2.5,F56&gt;=1.5),3.82,IF(AND(A56&lt;6.15,G56&gt;=0.755,H56&gt;=5.767,A56&lt;7.25,F56&gt;=2.5,F56&gt;=1.5),4.98,IF(AND(A56&gt;=6.15,G56&gt;=0.755,H56&gt;=5.767,A56&lt;7.25,F56&gt;=2.5,F56&gt;=1.5),5.3,IF(AND(B56&lt;3.4,D56&gt;=0.15,H56&lt;11.218,D56&lt;0.35,H56&gt;=5.85,B56&lt;3.65,F56&lt;1.5),1.4,IF(AND(B56&gt;=3.4,D56&gt;=0.15,H56&lt;11.218,D56&lt;0.35,H56&gt;=5.85,B56&lt;3.65,F56&lt;1.5),1.3,IF(AND(H56&lt;11.731,D56&gt;=0.15,H56&gt;=11.218,D56&lt;0.35,H56&gt;=5.85,B56&lt;3.65,F56&lt;1.5),1.2,IF(AND(H56&lt;9.053,B56&gt;=2.7,D56&lt;1.35,A56&lt;6.15,A56&gt;=5.15,F56&lt;2.5,F56&gt;=1.5),3.85,IF(AND(D56&gt;=2.1,B56&lt;2.85,G56&lt;0.755,H56&gt;=5.767,A56&lt;7.25,F56&gt;=2.5,F56&gt;=1.5),5.6,IF(AND(D56&gt;=2.45,B56&gt;=2.85,G56&lt;0.755,H56&gt;=5.767,A56&lt;7.25,F56&gt;=2.5,F56&gt;=1.5),5.8,IF(AND(B56&gt;=3.45,H56&gt;=11.731,D56&gt;=0.15,H56&gt;=11.218,D56&lt;0.35,H56&gt;=5.85,B56&lt;3.65,F56&lt;1.5),1.3,IF(AND(A56&lt;5.9,H56&gt;=9.053,B56&gt;=2.7,D56&lt;1.35,A56&lt;6.15,A56&gt;=5.15,F56&lt;2.5,F56&gt;=1.5),4.3,IF(AND(A56&gt;=5.9,H56&gt;=9.053,B56&gt;=2.7,D56&lt;1.35,A56&lt;6.15,A56&gt;=5.15,F56&lt;2.5,F56&gt;=1.5),4,IF(AND(G56&gt;=0.519,D56&lt;2.1,B56&lt;2.85,G56&lt;0.755,H56&gt;=5.767,A56&lt;7.25,F56&gt;=2.5,F56&gt;=1.5),4.9,IF(AND(A56&gt;=7.05,D56&lt;2.45,B56&gt;=2.85,G56&lt;0.755,H56&gt;=5.767,A56&lt;7.25,F56&gt;=2.5,F56&gt;=1.5),5.8,IF(AND(H56&lt;14.396,B56&lt;3.45,H56&gt;=11.731,D56&gt;=0.15,H56&gt;=11.218,D56&lt;0.35,H56&gt;=5.85,B56&lt;3.65,F56&lt;1.5),1.44,IF(AND(H56&gt;=14.396,B56&lt;3.45,H56&gt;=11.731,D56&gt;=0.15,H56&gt;=11.218,D56&lt;0.35,H56&gt;=5.85,B56&lt;3.65,F56&lt;1.5),1.3,IF(AND(G56&lt;0.282,G56&lt;0.519,D56&lt;2.1,B56&lt;2.85,G56&lt;0.755,H56&gt;=5.767,A56&lt;7.25,F56&gt;=2.5,F56&gt;=1.5),5.1,IF(AND(G56&gt;=0.282,G56&lt;0.519,D56&lt;2.1,B56&lt;2.85,G56&lt;0.755,H56&gt;=5.767,A56&lt;7.25,F56&gt;=2.5,F56&gt;=1.5),5.3,IF(AND(A56&lt;6.4,D56&lt;1.9,A56&lt;7.05,D56&lt;2.45,B56&gt;=2.85,G56&lt;0.755,H56&gt;=5.767,A56&lt;7.25,F56&gt;=2.5,F56&gt;=1.5),5.6,IF(AND(A56&gt;=6.4,D56&lt;1.9,A56&lt;7.05,D56&lt;2.45,B56&gt;=2.85,G56&lt;0.755,H56&gt;=5.767,A56&lt;7.25,F56&gt;=2.5,F56&gt;=1.5),5.5,IF(AND(H56&lt;8.884,D56&gt;=1.9,A56&lt;7.05,D56&lt;2.45,B56&gt;=2.85,G56&lt;0.755,H56&gt;=5.767,A56&lt;7.25,F56&gt;=2.5,F56&gt;=1.5),5.3,IF(AND(H56&gt;=8.884,D56&gt;=1.9,A56&lt;7.05,D56&lt;2.45,B56&gt;=2.85,G56&lt;0.755,H56&gt;=5.767,A56&lt;7.25,F56&gt;=2.5,F56&gt;=1.5),5.52,"shouldnthappen")))))))))))))))))))))))))))))))))))))</f>
        <v>3.82</v>
      </c>
      <c r="AL56" s="1" t="n">
        <f aca="false">IF(AND(H56&lt;5.85,A56&lt;5.05,D56&lt;0.8),1,IF(AND(B56&lt;3.35,A56&gt;=5.05,D56&lt;0.8),1.7,IF(AND(D56&gt;=2.45,F56&gt;=2.5,D56&gt;=0.8),6.05,IF(AND(H56&gt;=11.218,H56&gt;=5.85,A56&lt;5.05,D56&lt;0.8),1.28,IF(AND(G56&gt;=0.948,B56&gt;=3.35,A56&gt;=5.05,D56&lt;0.8),1.7,IF(AND(G56&gt;=0.423,H56&lt;11.218,H56&gt;=5.85,A56&lt;5.05,D56&lt;0.8),1.3,IF(AND(B56&lt;3.6,G56&lt;0.948,B56&gt;=3.35,A56&gt;=5.05,D56&lt;0.8),1.4,IF(AND(H56&lt;10.258,D56&lt;1.15,A56&lt;5.9,F56&lt;2.5,D56&gt;=0.8),3.36,IF(AND(H56&gt;=10.258,D56&lt;1.15,A56&lt;5.9,F56&lt;2.5,D56&gt;=0.8),3.9,IF(AND(A56&lt;5.3,D56&gt;=1.15,A56&lt;5.9,F56&lt;2.5,D56&gt;=0.8),3.9,IF(AND(D56&lt;1.55,B56&lt;2.75,A56&gt;=5.9,F56&lt;2.5,D56&gt;=0.8),4.64,IF(AND(D56&gt;=1.55,B56&lt;2.75,A56&gt;=5.9,F56&lt;2.5,D56&gt;=0.8),5.1,IF(AND(D56&gt;=1.6,B56&gt;=2.75,A56&gt;=5.9,F56&lt;2.5,D56&gt;=0.8),5,IF(AND(H56&lt;5.767,H56&lt;8.598,D56&lt;2.45,F56&gt;=2.5,D56&gt;=0.8),4.5,IF(AND(A56&lt;6.25,H56&gt;=8.598,D56&lt;2.45,F56&gt;=2.5,D56&gt;=0.8),5.02,IF(AND(B56&lt;3.55,G56&lt;0.423,H56&lt;11.218,H56&gt;=5.85,A56&lt;5.05,D56&lt;0.8),1.525,IF(AND(B56&gt;=3.55,G56&lt;0.423,H56&lt;11.218,H56&gt;=5.85,A56&lt;5.05,D56&lt;0.8),1.4,IF(AND(H56&gt;=13.932,B56&gt;=3.6,G56&lt;0.948,B56&gt;=3.35,A56&gt;=5.05,D56&lt;0.8),1.65,IF(AND(G56&gt;=0.652,A56&gt;=5.3,D56&gt;=1.15,A56&lt;5.9,F56&lt;2.5,D56&gt;=0.8),3.8,IF(AND(D56&lt;1.35,D56&lt;1.6,B56&gt;=2.75,A56&gt;=5.9,F56&lt;2.5,D56&gt;=0.8),4.42,IF(AND(H56&lt;6.656,H56&gt;=5.767,H56&lt;8.598,D56&lt;2.45,F56&gt;=2.5,D56&gt;=0.8),5.033,IF(AND(H56&gt;=6.656,H56&gt;=5.767,H56&lt;8.598,D56&lt;2.45,F56&gt;=2.5,D56&gt;=0.8),5.1,IF(AND(G56&gt;=0.885,A56&gt;=6.25,H56&gt;=8.598,D56&lt;2.45,F56&gt;=2.5,D56&gt;=0.8),5.2,IF(AND(H56&lt;6.926,H56&lt;13.932,B56&gt;=3.6,G56&lt;0.948,B56&gt;=3.35,A56&gt;=5.05,D56&lt;0.8),1.433,IF(AND(H56&gt;=6.926,H56&lt;13.932,B56&gt;=3.6,G56&lt;0.948,B56&gt;=3.35,A56&gt;=5.05,D56&lt;0.8),1.5,IF(AND(A56&lt;5.65,G56&lt;0.652,A56&gt;=5.3,D56&gt;=1.15,A56&lt;5.9,F56&lt;2.5,D56&gt;=0.8),4.36,IF(AND(A56&gt;=5.65,G56&lt;0.652,A56&gt;=5.3,D56&gt;=1.15,A56&lt;5.9,F56&lt;2.5,D56&gt;=0.8),4.2,IF(AND(H56&gt;=13.561,D56&gt;=1.35,D56&lt;1.6,B56&gt;=2.75,A56&gt;=5.9,F56&lt;2.5,D56&gt;=0.8),4.767,IF(AND(H56&lt;9.091,G56&lt;0.885,A56&gt;=6.25,H56&gt;=8.598,D56&lt;2.45,F56&gt;=2.5,D56&gt;=0.8),6.3,IF(AND(H56&gt;=12.206,H56&lt;13.561,D56&gt;=1.35,D56&lt;1.6,B56&gt;=2.75,A56&gt;=5.9,F56&lt;2.5,D56&gt;=0.8),4.4,IF(AND(D56&gt;=2.25,H56&gt;=9.091,G56&lt;0.885,A56&gt;=6.25,H56&gt;=8.598,D56&lt;2.45,F56&gt;=2.5,D56&gt;=0.8),5.9,IF(AND(B56&lt;3.05,H56&lt;12.206,H56&lt;13.561,D56&gt;=1.35,D56&lt;1.6,B56&gt;=2.75,A56&gt;=5.9,F56&lt;2.5,D56&gt;=0.8),4.6,IF(AND(B56&gt;=3.05,H56&lt;12.206,H56&lt;13.561,D56&gt;=1.35,D56&lt;1.6,B56&gt;=2.75,A56&gt;=5.9,F56&lt;2.5,D56&gt;=0.8),4.7,IF(AND(G56&gt;=0.596,D56&lt;2.25,H56&gt;=9.091,G56&lt;0.885,A56&gt;=6.25,H56&gt;=8.598,D56&lt;2.45,F56&gt;=2.5,D56&gt;=0.8),5.1,IF(AND(G56&gt;=0.379,G56&lt;0.596,D56&lt;2.25,H56&gt;=9.091,G56&lt;0.885,A56&gt;=6.25,H56&gt;=8.598,D56&lt;2.45,F56&gt;=2.5,D56&gt;=0.8),5.767,IF(AND(D56&lt;2.15,G56&lt;0.379,G56&lt;0.596,D56&lt;2.25,H56&gt;=9.091,G56&lt;0.885,A56&gt;=6.25,H56&gt;=8.598,D56&lt;2.45,F56&gt;=2.5,D56&gt;=0.8),5.4,IF(AND(D56&gt;=2.15,G56&lt;0.379,G56&lt;0.596,D56&lt;2.25,H56&gt;=9.091,G56&lt;0.885,A56&gt;=6.25,H56&gt;=8.598,D56&lt;2.45,F56&gt;=2.5,D56&gt;=0.8),5.6,"shouldnthappen")))))))))))))))))))))))))))))))))))))</f>
        <v>3.8</v>
      </c>
      <c r="AM56" s="1" t="n">
        <f aca="false">IF(AND(H56&lt;5.245,D56&lt;0.8),1,IF(AND(A56&lt;4.5,H56&gt;=5.245,D56&lt;0.8),1.35,IF(AND(D56&gt;=0.5,A56&gt;=4.5,H56&gt;=5.245,D56&lt;0.8),1.6,IF(AND(H56&lt;7.25,B56&lt;2.6,A56&lt;6.15,D56&gt;=0.8),4.375,IF(AND(H56&gt;=7.25,B56&lt;2.6,A56&lt;6.15,D56&gt;=0.8),3.075,IF(AND(H56&lt;13.935,A56&gt;=7.05,A56&gt;=6.15,D56&gt;=0.8),6.067,IF(AND(H56&gt;=13.935,A56&gt;=7.05,A56&gt;=6.15,D56&gt;=0.8),6.525,IF(AND(G56&gt;=0.948,D56&lt;0.5,A56&gt;=4.5,H56&gt;=5.245,D56&lt;0.8),1.7,IF(AND(G56&lt;0.568,D56&gt;=1.55,B56&gt;=2.6,A56&lt;6.15,D56&gt;=0.8),5.1,IF(AND(G56&gt;=0.568,D56&gt;=1.55,B56&gt;=2.6,A56&lt;6.15,D56&gt;=0.8),5,IF(AND(A56&gt;=6.6,B56&gt;=3.15,A56&lt;7.05,A56&gt;=6.15,D56&gt;=0.8),5.78,IF(AND(G56&lt;0.165,G56&lt;0.273,D56&lt;1.55,B56&gt;=2.6,A56&lt;6.15,D56&gt;=0.8),4.1,IF(AND(G56&gt;=0.165,G56&lt;0.273,D56&lt;1.55,B56&gt;=2.6,A56&lt;6.15,D56&gt;=0.8),4.5,IF(AND(D56&lt;1.35,G56&gt;=0.273,D56&lt;1.55,B56&gt;=2.6,A56&lt;6.15,D56&gt;=0.8),4.08,IF(AND(D56&gt;=1.35,G56&gt;=0.273,D56&lt;1.55,B56&gt;=2.6,A56&lt;6.15,D56&gt;=0.8),4.4,IF(AND(D56&lt;1.45,F56&lt;2.5,B56&lt;3.15,A56&lt;7.05,A56&gt;=6.15,D56&gt;=0.8),4.38,IF(AND(D56&gt;=1.45,F56&lt;2.5,B56&lt;3.15,A56&lt;7.05,A56&gt;=6.15,D56&gt;=0.8),4.75,IF(AND(D56&gt;=2.25,F56&gt;=2.5,B56&lt;3.15,A56&lt;7.05,A56&gt;=6.15,D56&gt;=0.8),5.16,IF(AND(H56&lt;11.488,A56&lt;6.6,B56&gt;=3.15,A56&lt;7.05,A56&gt;=6.15,D56&gt;=0.8),6,IF(AND(H56&gt;=14.396,D56&lt;0.25,G56&lt;0.948,D56&lt;0.5,A56&gt;=4.5,H56&gt;=5.245,D56&lt;0.8),1.3,IF(AND(A56&gt;=5.55,D56&gt;=0.25,G56&lt;0.948,D56&lt;0.5,A56&gt;=4.5,H56&gt;=5.245,D56&lt;0.8),1.7,IF(AND(D56&lt;1.85,D56&lt;2.25,F56&gt;=2.5,B56&lt;3.15,A56&lt;7.05,A56&gt;=6.15,D56&gt;=0.8),5.6,IF(AND(G56&lt;0.669,H56&gt;=11.488,A56&lt;6.6,B56&gt;=3.15,A56&lt;7.05,A56&gt;=6.15,D56&gt;=0.8),4.7,IF(AND(G56&gt;=0.669,H56&gt;=11.488,A56&lt;6.6,B56&gt;=3.15,A56&lt;7.05,A56&gt;=6.15,D56&gt;=0.8),5.22,IF(AND(H56&lt;6.543,H56&lt;14.396,D56&lt;0.25,G56&lt;0.948,D56&lt;0.5,A56&gt;=4.5,H56&gt;=5.245,D56&lt;0.8),1.4,IF(AND(A56&lt;4.95,A56&lt;5.55,D56&gt;=0.25,G56&lt;0.948,D56&lt;0.5,A56&gt;=4.5,H56&gt;=5.245,D56&lt;0.8),1.4,IF(AND(A56&gt;=4.95,A56&lt;5.55,D56&gt;=0.25,G56&lt;0.948,D56&lt;0.5,A56&gt;=4.5,H56&gt;=5.245,D56&lt;0.8),1.48,IF(AND(H56&lt;10.667,D56&gt;=1.85,D56&lt;2.25,F56&gt;=2.5,B56&lt;3.15,A56&lt;7.05,A56&gt;=6.15,D56&gt;=0.8),5.25,IF(AND(H56&gt;=10.667,D56&gt;=1.85,D56&lt;2.25,F56&gt;=2.5,B56&lt;3.15,A56&lt;7.05,A56&gt;=6.15,D56&gt;=0.8),5.55,IF(AND(G56&lt;0.063,H56&gt;=6.543,H56&lt;14.396,D56&lt;0.25,G56&lt;0.948,D56&lt;0.5,A56&gt;=4.5,H56&gt;=5.245,D56&lt;0.8),1.4,IF(AND(H56&lt;9.212,G56&gt;=0.063,H56&gt;=6.543,H56&lt;14.396,D56&lt;0.25,G56&lt;0.948,D56&lt;0.5,A56&gt;=4.5,H56&gt;=5.245,D56&lt;0.8),1.475,IF(AND(H56&gt;=9.212,G56&gt;=0.063,H56&gt;=6.543,H56&lt;14.396,D56&lt;0.25,G56&lt;0.948,D56&lt;0.5,A56&gt;=4.5,H56&gt;=5.245,D56&lt;0.8),1.5,"shouldnthappen"))))))))))))))))))))))))))))))))</f>
        <v>4.375</v>
      </c>
      <c r="AN56" s="1" t="n">
        <f aca="false">IF(AND(D56&lt;0.7,A56&gt;=5.55),1.633,IF(AND(G56&lt;0.38,B56&lt;2.8,A56&lt;5.55),4.3,IF(AND(G56&gt;=0.38,B56&lt;2.8,A56&lt;5.55),3.325,IF(AND(D56&gt;=0.35,B56&gt;=2.8,A56&lt;5.55),1.6,IF(AND(B56&gt;=3.4,A56&lt;4.8,D56&lt;0.35,B56&gt;=2.8,A56&lt;5.55),1,IF(AND(H56&gt;=11.789,A56&lt;5.9,D56&lt;1.55,D56&gt;=0.7,A56&gt;=5.55),4.325,IF(AND(F56&gt;=2.5,A56&gt;=5.9,D56&lt;1.55,D56&gt;=0.7,A56&gt;=5.55),5.05,IF(AND(D56&lt;1.9,A56&gt;=7.25,D56&gt;=1.55,D56&gt;=0.7,A56&gt;=5.55),6.3,IF(AND(D56&gt;=1.9,A56&gt;=7.25,D56&gt;=1.55,D56&gt;=0.7,A56&gt;=5.55),6.4,IF(AND(A56&lt;4.35,B56&lt;3.4,A56&lt;4.8,D56&lt;0.35,B56&gt;=2.8,A56&lt;5.55),1.1,IF(AND(G56&gt;=0.934,B56&lt;3.45,A56&gt;=4.8,D56&lt;0.35,B56&gt;=2.8,A56&lt;5.55),1.7,IF(AND(H56&gt;=14.877,B56&gt;=3.45,A56&gt;=4.8,D56&lt;0.35,B56&gt;=2.8,A56&lt;5.55),1.3,IF(AND(B56&lt;2.6,H56&lt;11.789,A56&lt;5.9,D56&lt;1.55,D56&gt;=0.7,A56&gt;=5.55),3.9,IF(AND(B56&gt;=2.6,H56&lt;11.789,A56&lt;5.9,D56&lt;1.55,D56&gt;=0.7,A56&gt;=5.55),4.26,IF(AND(A56&lt;6.6,F56&lt;2.5,A56&gt;=5.9,D56&lt;1.55,D56&gt;=0.7,A56&gt;=5.55),4.625,IF(AND(A56&gt;=6.6,F56&lt;2.5,A56&gt;=5.9,D56&lt;1.55,D56&gt;=0.7,A56&gt;=5.55),4.475,IF(AND(B56&lt;2.6,D56&lt;2.05,A56&lt;7.25,D56&gt;=1.55,D56&gt;=0.7,A56&gt;=5.55),5.8,IF(AND(G56&gt;=0.743,D56&gt;=2.05,A56&lt;7.25,D56&gt;=1.55,D56&gt;=0.7,A56&gt;=5.55),5.1,IF(AND(G56&lt;0.422,A56&gt;=4.35,B56&lt;3.4,A56&lt;4.8,D56&lt;0.35,B56&gt;=2.8,A56&lt;5.55),1.367,IF(AND(G56&gt;=0.422,A56&gt;=4.35,B56&lt;3.4,A56&lt;4.8,D56&lt;0.35,B56&gt;=2.8,A56&lt;5.55),1.3,IF(AND(A56&lt;5.05,G56&lt;0.934,B56&lt;3.45,A56&gt;=4.8,D56&lt;0.35,B56&gt;=2.8,A56&lt;5.55),1.525,IF(AND(A56&gt;=5.05,G56&lt;0.934,B56&lt;3.45,A56&gt;=4.8,D56&lt;0.35,B56&gt;=2.8,A56&lt;5.55),1.5,IF(AND(G56&gt;=0.585,H56&lt;14.877,B56&gt;=3.45,A56&gt;=4.8,D56&lt;0.35,B56&gt;=2.8,A56&lt;5.55),1.54,IF(AND(G56&gt;=0.537,G56&lt;0.743,D56&gt;=2.05,A56&lt;7.25,D56&gt;=1.55,D56&gt;=0.7,A56&gt;=5.55),5.833,IF(AND(D56&gt;=0.25,G56&lt;0.585,H56&lt;14.877,B56&gt;=3.45,A56&gt;=4.8,D56&lt;0.35,B56&gt;=2.8,A56&lt;5.55),1.367,IF(AND(D56&lt;1.75,H56&lt;13.795,B56&gt;=2.6,D56&lt;2.05,A56&lt;7.25,D56&gt;=1.55,D56&gt;=0.7,A56&gt;=5.55),5.45,IF(AND(B56&lt;2.85,H56&gt;=13.795,B56&gt;=2.6,D56&lt;2.05,A56&lt;7.25,D56&gt;=1.55,D56&gt;=0.7,A56&gt;=5.55),5.1,IF(AND(B56&gt;=2.85,H56&gt;=13.795,B56&gt;=2.6,D56&lt;2.05,A56&lt;7.25,D56&gt;=1.55,D56&gt;=0.7,A56&gt;=5.55),4.82,IF(AND(G56&lt;0.353,G56&lt;0.537,G56&lt;0.743,D56&gt;=2.05,A56&lt;7.25,D56&gt;=1.55,D56&gt;=0.7,A56&gt;=5.55),5.425,IF(AND(G56&gt;=0.353,G56&lt;0.537,G56&lt;0.743,D56&gt;=2.05,A56&lt;7.25,D56&gt;=1.55,D56&gt;=0.7,A56&gt;=5.55),5.62,IF(AND(G56&lt;0.311,D56&lt;0.25,G56&lt;0.585,H56&lt;14.877,B56&gt;=3.45,A56&gt;=4.8,D56&lt;0.35,B56&gt;=2.8,A56&lt;5.55),1.5,IF(AND(G56&gt;=0.311,D56&lt;0.25,G56&lt;0.585,H56&lt;14.877,B56&gt;=3.45,A56&gt;=4.8,D56&lt;0.35,B56&gt;=2.8,A56&lt;5.55),1.4,IF(AND(B56&gt;=3.1,D56&gt;=1.75,H56&lt;13.795,B56&gt;=2.6,D56&lt;2.05,A56&lt;7.25,D56&gt;=1.55,D56&gt;=0.7,A56&gt;=5.55),5.1,IF(AND(B56&lt;2.85,B56&lt;3.1,D56&gt;=1.75,H56&lt;13.795,B56&gt;=2.6,D56&lt;2.05,A56&lt;7.25,D56&gt;=1.55,D56&gt;=0.7,A56&gt;=5.55),5.2,IF(AND(B56&gt;=2.85,B56&lt;3.1,D56&gt;=1.75,H56&lt;13.795,B56&gt;=2.6,D56&lt;2.05,A56&lt;7.25,D56&gt;=1.55,D56&gt;=0.7,A56&gt;=5.55),5.2,"shouldnthappen")))))))))))))))))))))))))))))))))))</f>
        <v>3.325</v>
      </c>
      <c r="AO56" s="1" t="n">
        <f aca="false">IF(AND(H56&gt;=14.529,G56&lt;0.633,D56&lt;0.8),1.3,IF(AND(A56&lt;5.05,G56&gt;=0.633,D56&lt;0.8),1.35,IF(AND(H56&gt;=14.379,H56&lt;14.529,G56&lt;0.633,D56&lt;0.8),1.7,IF(AND(B56&lt;3.35,A56&gt;=5.05,G56&gt;=0.633,D56&lt;0.8),1.7,IF(AND(D56&gt;=1.45,A56&lt;5.95,F56&lt;2.5,D56&gt;=0.8),4.5,IF(AND(D56&lt;1.35,A56&gt;=5.95,F56&lt;2.5,D56&gt;=0.8),4,IF(AND(D56&lt;1.85,G56&gt;=0.845,F56&gt;=2.5,D56&gt;=0.8),4.8,IF(AND(B56&gt;=4.3,H56&lt;14.379,H56&lt;14.529,G56&lt;0.633,D56&lt;0.8),1.5,IF(AND(A56&lt;5.25,B56&gt;=3.35,A56&gt;=5.05,G56&gt;=0.633,D56&lt;0.8),1.55,IF(AND(A56&gt;=5.25,B56&gt;=3.35,A56&gt;=5.05,G56&gt;=0.633,D56&lt;0.8),1.633,IF(AND(A56&lt;5.05,D56&lt;1.45,A56&lt;5.95,F56&lt;2.5,D56&gt;=0.8),3.3,IF(AND(G56&lt;0.293,D56&gt;=1.35,A56&gt;=5.95,F56&lt;2.5,D56&gt;=0.8),5,IF(AND(A56&gt;=6.6,D56&lt;2.05,G56&lt;0.845,F56&gt;=2.5,D56&gt;=0.8),5.8,IF(AND(B56&lt;3.05,D56&gt;=2.05,G56&lt;0.845,F56&gt;=2.5,D56&gt;=0.8),6.15,IF(AND(B56&lt;2.9,D56&gt;=1.85,G56&gt;=0.845,F56&gt;=2.5,D56&gt;=0.8),5.1,IF(AND(B56&gt;=2.9,D56&gt;=1.85,G56&gt;=0.845,F56&gt;=2.5,D56&gt;=0.8),5.2,IF(AND(B56&gt;=3.8,B56&lt;4.3,H56&lt;14.379,H56&lt;14.529,G56&lt;0.633,D56&lt;0.8),1.333,IF(AND(A56&lt;6.25,G56&gt;=0.293,D56&gt;=1.35,A56&gt;=5.95,F56&lt;2.5,D56&gt;=0.8),4.6,IF(AND(H56&lt;10.351,A56&lt;6.6,D56&lt;2.05,G56&lt;0.845,F56&gt;=2.5,D56&gt;=0.8),5.4,IF(AND(G56&gt;=0.364,B56&gt;=3.05,D56&gt;=2.05,G56&lt;0.845,F56&gt;=2.5,D56&gt;=0.8),5.66,IF(AND(G56&gt;=0.447,B56&lt;3.8,B56&lt;4.3,H56&lt;14.379,H56&lt;14.529,G56&lt;0.633,D56&lt;0.8),1.3,IF(AND(H56&lt;6.247,A56&lt;5.65,A56&gt;=5.05,D56&lt;1.45,A56&lt;5.95,F56&lt;2.5,D56&gt;=0.8),4.033,IF(AND(D56&lt;1.25,A56&gt;=5.65,A56&gt;=5.05,D56&lt;1.45,A56&lt;5.95,F56&lt;2.5,D56&gt;=0.8),3.88,IF(AND(D56&gt;=1.25,A56&gt;=5.65,A56&gt;=5.05,D56&lt;1.45,A56&lt;5.95,F56&lt;2.5,D56&gt;=0.8),4.35,IF(AND(B56&lt;2.65,A56&gt;=6.25,G56&gt;=0.293,D56&gt;=1.35,A56&gt;=5.95,F56&lt;2.5,D56&gt;=0.8),4.9,IF(AND(B56&lt;2.75,H56&gt;=10.351,A56&lt;6.6,D56&lt;2.05,G56&lt;0.845,F56&gt;=2.5,D56&gt;=0.8),5.1,IF(AND(B56&gt;=2.75,H56&gt;=10.351,A56&lt;6.6,D56&lt;2.05,G56&lt;0.845,F56&gt;=2.5,D56&gt;=0.8),4.95,IF(AND(B56&lt;3.15,G56&lt;0.364,B56&gt;=3.05,D56&gt;=2.05,G56&lt;0.845,F56&gt;=2.5,D56&gt;=0.8),5.28,IF(AND(B56&gt;=3.15,G56&lt;0.364,B56&gt;=3.05,D56&gt;=2.05,G56&lt;0.845,F56&gt;=2.5,D56&gt;=0.8),5.5,IF(AND(H56&lt;9.212,G56&lt;0.447,B56&lt;3.8,B56&lt;4.3,H56&lt;14.379,H56&lt;14.529,G56&lt;0.633,D56&lt;0.8),1.4,IF(AND(G56&lt;0.356,H56&gt;=6.247,A56&lt;5.65,A56&gt;=5.05,D56&lt;1.45,A56&lt;5.95,F56&lt;2.5,D56&gt;=0.8),4.2,IF(AND(B56&lt;3,B56&gt;=2.65,A56&gt;=6.25,G56&gt;=0.293,D56&gt;=1.35,A56&gt;=5.95,F56&lt;2.5,D56&gt;=0.8),4.6,IF(AND(B56&gt;=3,B56&gt;=2.65,A56&gt;=6.25,G56&gt;=0.293,D56&gt;=1.35,A56&gt;=5.95,F56&lt;2.5,D56&gt;=0.8),4.7,IF(AND(A56&lt;5.05,H56&gt;=9.212,G56&lt;0.447,B56&lt;3.8,B56&lt;4.3,H56&lt;14.379,H56&lt;14.529,G56&lt;0.633,D56&lt;0.8),1.533,IF(AND(A56&gt;=5.05,H56&gt;=9.212,G56&lt;0.447,B56&lt;3.8,B56&lt;4.3,H56&lt;14.379,H56&lt;14.529,G56&lt;0.633,D56&lt;0.8),1.425,IF(AND(A56&lt;5.35,G56&gt;=0.356,H56&gt;=6.247,A56&lt;5.65,A56&gt;=5.05,D56&lt;1.45,A56&lt;5.95,F56&lt;2.5,D56&gt;=0.8),3.9,IF(AND(A56&gt;=5.35,G56&gt;=0.356,H56&gt;=6.247,A56&lt;5.65,A56&gt;=5.05,D56&lt;1.45,A56&lt;5.95,F56&lt;2.5,D56&gt;=0.8),3.72,"shouldnthappen")))))))))))))))))))))))))))))))))))))</f>
        <v>4.033</v>
      </c>
      <c r="AP56" s="1" t="n">
        <f aca="false">IF(AND(F56&gt;=1.5,A56&lt;5.55),3.84,IF(AND(G56&gt;=0.52,A56&lt;4.75,F56&lt;1.5,A56&lt;5.55),1.16,IF(AND(A56&lt;5.65,A56&lt;5.85,D56&lt;1.55,A56&gt;=5.55),4.2,IF(AND(A56&gt;=5.65,A56&lt;5.85,D56&lt;1.55,A56&gt;=5.55),3.167,IF(AND(G56&gt;=0.798,A56&gt;=5.85,D56&lt;1.55,A56&gt;=5.55),4,IF(AND(F56&lt;2.5,H56&lt;14.1,D56&gt;=1.55,A56&gt;=5.55),4.84,IF(AND(A56&lt;7.2,H56&gt;=14.1,D56&gt;=1.55,A56&gt;=5.55),5.633,IF(AND(A56&gt;=7.2,H56&gt;=14.1,D56&gt;=1.55,A56&gt;=5.55),6.6,IF(AND(G56&lt;0.161,G56&lt;0.52,A56&lt;4.75,F56&lt;1.5,A56&lt;5.55),1.5,IF(AND(D56&gt;=0.5,G56&lt;0.676,A56&gt;=4.75,F56&lt;1.5,A56&lt;5.55),1.6,IF(AND(H56&lt;11.016,G56&gt;=0.676,A56&gt;=4.75,F56&lt;1.5,A56&lt;5.55),1.75,IF(AND(G56&lt;0.209,G56&lt;0.798,A56&gt;=5.85,D56&lt;1.55,A56&gt;=5.55),4.5,IF(AND(G56&gt;=0.74,F56&gt;=2.5,H56&lt;14.1,D56&gt;=1.55,A56&gt;=5.55),6.225,IF(AND(B56&lt;2.95,G56&gt;=0.161,G56&lt;0.52,A56&lt;4.75,F56&lt;1.5,A56&lt;5.55),1.4,IF(AND(B56&gt;=2.95,G56&gt;=0.161,G56&lt;0.52,A56&lt;4.75,F56&lt;1.5,A56&lt;5.55),1.34,IF(AND(B56&lt;3.15,D56&lt;0.5,G56&lt;0.676,A56&gt;=4.75,F56&lt;1.5,A56&lt;5.55),1.52,IF(AND(D56&lt;0.25,H56&gt;=11.016,G56&gt;=0.676,A56&gt;=4.75,F56&lt;1.5,A56&lt;5.55),1.567,IF(AND(D56&gt;=0.25,H56&gt;=11.016,G56&gt;=0.676,A56&gt;=4.75,F56&lt;1.5,A56&lt;5.55),1.5,IF(AND(H56&lt;7.47,G56&gt;=0.209,G56&lt;0.798,A56&gt;=5.85,D56&lt;1.55,A56&gt;=5.55),5.05,IF(AND(B56&lt;2.85,G56&lt;0.74,F56&gt;=2.5,H56&lt;14.1,D56&gt;=1.55,A56&gt;=5.55),5.35,IF(AND(B56&lt;3.3,B56&gt;=3.15,D56&lt;0.5,G56&lt;0.676,A56&gt;=4.75,F56&lt;1.5,A56&lt;5.55),1.2,IF(AND(D56&lt;1.45,H56&gt;=7.47,G56&gt;=0.209,G56&lt;0.798,A56&gt;=5.85,D56&lt;1.55,A56&gt;=5.55),4.66,IF(AND(D56&gt;=1.45,H56&gt;=7.47,G56&gt;=0.209,G56&lt;0.798,A56&gt;=5.85,D56&lt;1.55,A56&gt;=5.55),4.64,IF(AND(A56&gt;=7.05,B56&gt;=2.85,G56&lt;0.74,F56&gt;=2.5,H56&lt;14.1,D56&gt;=1.55,A56&gt;=5.55),5.8,IF(AND(B56&gt;=3.25,A56&lt;7.05,B56&gt;=2.85,G56&lt;0.74,F56&gt;=2.5,H56&lt;14.1,D56&gt;=1.55,A56&gt;=5.55),5.7,IF(AND(H56&gt;=13.641,D56&lt;0.25,B56&gt;=3.3,B56&gt;=3.15,D56&lt;0.5,G56&lt;0.676,A56&gt;=4.75,F56&lt;1.5,A56&lt;5.55),1.3,IF(AND(D56&lt;0.35,D56&gt;=0.25,B56&gt;=3.3,B56&gt;=3.15,D56&lt;0.5,G56&lt;0.676,A56&gt;=4.75,F56&lt;1.5,A56&lt;5.55),1.367,IF(AND(D56&gt;=0.35,D56&gt;=0.25,B56&gt;=3.3,B56&gt;=3.15,D56&lt;0.5,G56&lt;0.676,A56&gt;=4.75,F56&lt;1.5,A56&lt;5.55),1.3,IF(AND(A56&lt;6.35,B56&lt;3.25,A56&lt;7.05,B56&gt;=2.85,G56&lt;0.74,F56&gt;=2.5,H56&lt;14.1,D56&gt;=1.55,A56&gt;=5.55),5.6,IF(AND(A56&gt;=6.35,B56&lt;3.25,A56&lt;7.05,B56&gt;=2.85,G56&lt;0.74,F56&gt;=2.5,H56&lt;14.1,D56&gt;=1.55,A56&gt;=5.55),5.325,IF(AND(A56&lt;5.1,H56&lt;13.641,D56&lt;0.25,B56&gt;=3.3,B56&gt;=3.15,D56&lt;0.5,G56&lt;0.676,A56&gt;=4.75,F56&lt;1.5,A56&lt;5.55),1.4,IF(AND(H56&gt;=11.031,A56&gt;=5.1,H56&lt;13.641,D56&lt;0.25,B56&gt;=3.3,B56&gt;=3.15,D56&lt;0.5,G56&lt;0.676,A56&gt;=4.75,F56&lt;1.5,A56&lt;5.55),1.4,IF(AND(A56&lt;5.45,H56&lt;11.031,A56&gt;=5.1,H56&lt;13.641,D56&lt;0.25,B56&gt;=3.3,B56&gt;=3.15,D56&lt;0.5,G56&lt;0.676,A56&gt;=4.75,F56&lt;1.5,A56&lt;5.55),1.5,IF(AND(A56&gt;=5.45,H56&lt;11.031,A56&gt;=5.1,H56&lt;13.641,D56&lt;0.25,B56&gt;=3.3,B56&gt;=3.15,D56&lt;0.5,G56&lt;0.676,A56&gt;=4.75,F56&lt;1.5,A56&lt;5.55),1.4,"shouldnthappen"))))))))))))))))))))))))))))))))))</f>
        <v>3.84</v>
      </c>
      <c r="AQ56" s="1" t="n">
        <f aca="false">IF(AND(H56&lt;6.926,D56&gt;=0.35,F56&lt;1.5),1.9,IF(AND(G56&gt;=0.869,D56&gt;=1.75,F56&gt;=1.5),5.15,IF(AND(A56&lt;4.35,A56&lt;5.05,D56&lt;0.35,F56&lt;1.5),1.1,IF(AND(H56&lt;6.089,A56&gt;=5.05,D56&lt;0.35,F56&lt;1.5),1.7,IF(AND(H56&gt;=13.089,H56&gt;=6.926,D56&gt;=0.35,F56&lt;1.5),1.3,IF(AND(G56&lt;0.695,D56&lt;1.15,D56&lt;1.75,F56&gt;=1.5),3.62,IF(AND(G56&gt;=0.695,D56&lt;1.15,D56&lt;1.75,F56&gt;=1.5),3,IF(AND(G56&gt;=0.585,H56&gt;=6.089,A56&gt;=5.05,D56&lt;0.35,F56&lt;1.5),1.5,IF(AND(H56&lt;9.582,H56&lt;13.089,H56&gt;=6.926,D56&gt;=0.35,F56&lt;1.5),1.5,IF(AND(H56&gt;=9.582,H56&lt;13.089,H56&gt;=6.926,D56&gt;=0.35,F56&lt;1.5),1.6,IF(AND(D56&lt;1.35,H56&lt;9.349,D56&gt;=1.15,D56&lt;1.75,F56&gt;=1.5),3.867,IF(AND(D56&lt;2.05,A56&lt;7.05,G56&lt;0.869,D56&gt;=1.75,F56&gt;=1.5),4.9,IF(AND(B56&gt;=3.3,A56&gt;=7.05,G56&lt;0.869,D56&gt;=1.75,F56&gt;=1.5),6.1,IF(AND(G56&lt;0.347,H56&lt;11.218,A56&gt;=4.35,A56&lt;5.05,D56&lt;0.35,F56&lt;1.5),1.4,IF(AND(G56&gt;=0.347,H56&lt;11.218,A56&gt;=4.35,A56&lt;5.05,D56&lt;0.35,F56&lt;1.5),1.5,IF(AND(G56&gt;=0.265,H56&gt;=11.218,A56&gt;=4.35,A56&lt;5.05,D56&lt;0.35,F56&lt;1.5),1.45,IF(AND(A56&gt;=5.4,G56&lt;0.585,H56&gt;=6.089,A56&gt;=5.05,D56&lt;0.35,F56&lt;1.5),1.35,IF(AND(B56&gt;=2.9,D56&gt;=1.35,H56&lt;9.349,D56&gt;=1.15,D56&lt;1.75,F56&gt;=1.5),4.6,IF(AND(D56&gt;=1.35,A56&lt;6.15,H56&gt;=9.349,D56&gt;=1.15,D56&lt;1.75,F56&gt;=1.5),4.54,IF(AND(H56&lt;10.927,A56&gt;=6.15,H56&gt;=9.349,D56&gt;=1.15,D56&lt;1.75,F56&gt;=1.5),4.3,IF(AND(G56&lt;0.512,D56&gt;=2.05,A56&lt;7.05,G56&lt;0.869,D56&gt;=1.75,F56&gt;=1.5),5.533,IF(AND(G56&gt;=0.512,D56&gt;=2.05,A56&lt;7.05,G56&lt;0.869,D56&gt;=1.75,F56&gt;=1.5),5.88,IF(AND(H56&lt;11.551,B56&lt;3.3,A56&gt;=7.05,G56&lt;0.869,D56&gt;=1.75,F56&gt;=1.5),6.3,IF(AND(G56&lt;0.227,G56&lt;0.265,H56&gt;=11.218,A56&gt;=4.35,A56&lt;5.05,D56&lt;0.35,F56&lt;1.5),1.4,IF(AND(G56&gt;=0.227,G56&lt;0.265,H56&gt;=11.218,A56&gt;=4.35,A56&lt;5.05,D56&lt;0.35,F56&lt;1.5),1.26,IF(AND(H56&lt;11.031,A56&lt;5.4,G56&lt;0.585,H56&gt;=6.089,A56&gt;=5.05,D56&lt;0.35,F56&lt;1.5),1.5,IF(AND(H56&gt;=11.031,A56&lt;5.4,G56&lt;0.585,H56&gt;=6.089,A56&gt;=5.05,D56&lt;0.35,F56&lt;1.5),1.4,IF(AND(A56&lt;5.45,B56&lt;2.9,D56&gt;=1.35,H56&lt;9.349,D56&gt;=1.15,D56&lt;1.75,F56&gt;=1.5),4.5,IF(AND(A56&lt;5.9,D56&lt;1.35,A56&lt;6.15,H56&gt;=9.349,D56&gt;=1.15,D56&lt;1.75,F56&gt;=1.5),4.2,IF(AND(A56&gt;=5.9,D56&lt;1.35,A56&lt;6.15,H56&gt;=9.349,D56&gt;=1.15,D56&lt;1.75,F56&gt;=1.5),4,IF(AND(A56&gt;=6.75,H56&gt;=10.927,A56&gt;=6.15,H56&gt;=9.349,D56&gt;=1.15,D56&lt;1.75,F56&gt;=1.5),4.767,IF(AND(B56&lt;2.9,H56&gt;=11.551,B56&lt;3.3,A56&gt;=7.05,G56&lt;0.869,D56&gt;=1.75,F56&gt;=1.5),6.7,IF(AND(B56&gt;=2.9,H56&gt;=11.551,B56&lt;3.3,A56&gt;=7.05,G56&lt;0.869,D56&gt;=1.75,F56&gt;=1.5),6.6,IF(AND(B56&lt;2.45,A56&gt;=5.45,B56&lt;2.9,D56&gt;=1.35,H56&lt;9.349,D56&gt;=1.15,D56&lt;1.75,F56&gt;=1.5),5,IF(AND(B56&gt;=2.45,A56&gt;=5.45,B56&lt;2.9,D56&gt;=1.35,H56&lt;9.349,D56&gt;=1.15,D56&lt;1.75,F56&gt;=1.5),5.1,IF(AND(H56&lt;11.166,A56&lt;6.75,H56&gt;=10.927,A56&gt;=6.15,H56&gt;=9.349,D56&gt;=1.15,D56&lt;1.75,F56&gt;=1.5),4.9,IF(AND(G56&lt;0.228,H56&gt;=11.166,A56&lt;6.75,H56&gt;=10.927,A56&gt;=6.15,H56&gt;=9.349,D56&gt;=1.15,D56&lt;1.75,F56&gt;=1.5),4.7,IF(AND(H56&lt;13.531,G56&gt;=0.228,H56&gt;=11.166,A56&lt;6.75,H56&gt;=10.927,A56&gt;=6.15,H56&gt;=9.349,D56&gt;=1.15,D56&lt;1.75,F56&gt;=1.5),4.4,IF(AND(H56&gt;=13.531,G56&gt;=0.228,H56&gt;=11.166,A56&lt;6.75,H56&gt;=10.927,A56&gt;=6.15,H56&gt;=9.349,D56&gt;=1.15,D56&lt;1.75,F56&gt;=1.5),4.6,"shouldnthappen")))))))))))))))))))))))))))))))))))))))</f>
        <v>3.867</v>
      </c>
      <c r="AR56" s="1" t="n">
        <f aca="false">IF(AND(G56&gt;=0.93,B56&lt;3.65,F56&lt;1.5),1.7,IF(AND(H56&lt;6.542,B56&gt;=3.65,F56&lt;1.5),1.767,IF(AND(A56&gt;=7.05,D56&gt;=1.55,F56&gt;=1.5),6.3,IF(AND(G56&lt;0.123,H56&gt;=6.542,B56&gt;=3.65,F56&lt;1.5),1.367,IF(AND(A56&lt;5.15,A56&lt;5.65,D56&lt;1.55,F56&gt;=1.5),3.15,IF(AND(A56&lt;4.8,G56&gt;=0.447,G56&lt;0.93,B56&lt;3.65,F56&lt;1.5),1.24,IF(AND(A56&gt;=4.8,G56&gt;=0.447,G56&lt;0.93,B56&lt;3.65,F56&lt;1.5),1.4,IF(AND(G56&lt;0.151,G56&gt;=0.123,H56&gt;=6.542,B56&gt;=3.65,F56&lt;1.5),1.7,IF(AND(G56&gt;=0.151,G56&gt;=0.123,H56&gt;=6.542,B56&gt;=3.65,F56&lt;1.5),1.5,IF(AND(D56&gt;=1.45,A56&gt;=5.15,A56&lt;5.65,D56&lt;1.55,F56&gt;=1.5),4.5,IF(AND(B56&lt;2.65,D56&gt;=1.35,A56&gt;=5.65,D56&lt;1.55,F56&gt;=1.5),4.9,IF(AND(G56&lt;0.527,F56&lt;2.5,A56&lt;7.05,D56&gt;=1.55,F56&gt;=1.5),5.075,IF(AND(G56&gt;=0.527,F56&lt;2.5,A56&lt;7.05,D56&gt;=1.55,F56&gt;=1.5),4.7,IF(AND(A56&lt;4.65,G56&lt;0.265,G56&lt;0.447,G56&lt;0.93,B56&lt;3.65,F56&lt;1.5),1.42,IF(AND(G56&lt;0.3,G56&gt;=0.265,G56&lt;0.447,G56&lt;0.93,B56&lt;3.65,F56&lt;1.5),1.6,IF(AND(G56&gt;=0.3,G56&gt;=0.265,G56&lt;0.447,G56&lt;0.93,B56&lt;3.65,F56&lt;1.5),1.4,IF(AND(G56&lt;0.356,D56&lt;1.45,A56&gt;=5.15,A56&lt;5.65,D56&lt;1.55,F56&gt;=1.5),4.125,IF(AND(D56&lt;1.1,A56&lt;6.2,D56&lt;1.35,A56&gt;=5.65,D56&lt;1.55,F56&gt;=1.5),4.1,IF(AND(D56&gt;=1.1,A56&lt;6.2,D56&lt;1.35,A56&gt;=5.65,D56&lt;1.55,F56&gt;=1.5),4.175,IF(AND(H56&gt;=13.433,A56&gt;=6.2,D56&lt;1.35,A56&gt;=5.65,D56&lt;1.55,F56&gt;=1.5),4.6,IF(AND(G56&lt;0.437,B56&gt;=2.65,D56&gt;=1.35,A56&gt;=5.65,D56&lt;1.55,F56&gt;=1.5),4.625,IF(AND(G56&gt;=0.437,B56&gt;=2.65,D56&gt;=1.35,A56&gt;=5.65,D56&lt;1.55,F56&gt;=1.5),4.75,IF(AND(B56&gt;=3.15,H56&lt;11.146,F56&gt;=2.5,A56&lt;7.05,D56&gt;=1.55,F56&gt;=1.5),5.667,IF(AND(B56&lt;2.65,H56&gt;=11.146,F56&gt;=2.5,A56&lt;7.05,D56&gt;=1.55,F56&gt;=1.5),5.8,IF(AND(B56&lt;3.3,A56&gt;=4.65,G56&lt;0.265,G56&lt;0.447,G56&lt;0.93,B56&lt;3.65,F56&lt;1.5),1.32,IF(AND(B56&gt;=3.3,A56&gt;=4.65,G56&lt;0.265,G56&lt;0.447,G56&lt;0.93,B56&lt;3.65,F56&lt;1.5),1.425,IF(AND(B56&lt;2.8,G56&gt;=0.356,D56&lt;1.45,A56&gt;=5.15,A56&lt;5.65,D56&lt;1.55,F56&gt;=1.5),3.86,IF(AND(B56&gt;=2.8,G56&gt;=0.356,D56&lt;1.45,A56&gt;=5.15,A56&lt;5.65,D56&lt;1.55,F56&gt;=1.5),3.6,IF(AND(B56&lt;2.6,H56&lt;13.433,A56&gt;=6.2,D56&lt;1.35,A56&gt;=5.65,D56&lt;1.55,F56&gt;=1.5),4.4,IF(AND(B56&gt;=2.6,H56&lt;13.433,A56&gt;=6.2,D56&lt;1.35,A56&gt;=5.65,D56&lt;1.55,F56&gt;=1.5),4.3,IF(AND(G56&lt;0.151,B56&lt;3.15,H56&lt;11.146,F56&gt;=2.5,A56&lt;7.05,D56&gt;=1.55,F56&gt;=1.5),5.5,IF(AND(H56&lt;15.52,B56&gt;=2.65,H56&gt;=11.146,F56&gt;=2.5,A56&lt;7.05,D56&gt;=1.55,F56&gt;=1.5),5.4,IF(AND(H56&gt;=15.52,B56&gt;=2.65,H56&gt;=11.146,F56&gt;=2.5,A56&lt;7.05,D56&gt;=1.55,F56&gt;=1.5),5.733,IF(AND(H56&lt;10.74,G56&gt;=0.151,B56&lt;3.15,H56&lt;11.146,F56&gt;=2.5,A56&lt;7.05,D56&gt;=1.55,F56&gt;=1.5),5.12,IF(AND(H56&gt;=10.74,G56&gt;=0.151,B56&lt;3.15,H56&lt;11.146,F56&gt;=2.5,A56&lt;7.05,D56&gt;=1.55,F56&gt;=1.5),4.9,"shouldnthappen")))))))))))))))))))))))))))))))))))</f>
        <v>3.86</v>
      </c>
      <c r="AS56" s="1" t="n">
        <f aca="false">IF(AND(F56&gt;=1.5,A56&lt;5.55),4.18,IF(AND(F56&gt;=2.5,B56&lt;2.75,A56&gt;=5.55),5.38,IF(AND(G56&gt;=0.587,B56&lt;3.75,F56&lt;1.5,A56&lt;5.55),1.48,IF(AND(H56&lt;6.51,B56&gt;=3.75,F56&lt;1.5,A56&lt;5.55),1.9,IF(AND(H56&gt;=6.51,B56&gt;=3.75,F56&lt;1.5,A56&lt;5.55),1.425,IF(AND(G56&gt;=0.868,F56&lt;2.5,B56&lt;2.75,A56&gt;=5.55),4.65,IF(AND(F56&lt;1.5,D56&lt;1.55,B56&gt;=2.75,A56&gt;=5.55),1.7,IF(AND(G56&gt;=0.857,D56&gt;=1.55,B56&gt;=2.75,A56&gt;=5.55),5.033,IF(AND(G56&gt;=0.518,G56&lt;0.587,B56&lt;3.75,F56&lt;1.5,A56&lt;5.55),1,IF(AND(D56&lt;1.05,G56&lt;0.868,F56&lt;2.5,B56&lt;2.75,A56&gt;=5.55),3.5,IF(AND(G56&lt;0.404,D56&gt;=1.05,G56&lt;0.868,F56&lt;2.5,B56&lt;2.75,A56&gt;=5.55),4.2,IF(AND(G56&gt;=0.404,D56&gt;=1.05,G56&lt;0.868,F56&lt;2.5,B56&lt;2.75,A56&gt;=5.55),3.94,IF(AND(F56&lt;2.5,B56&lt;2.95,F56&gt;=1.5,D56&lt;1.55,B56&gt;=2.75,A56&gt;=5.55),4.68,IF(AND(F56&gt;=2.5,B56&lt;2.95,F56&gt;=1.5,D56&lt;1.55,B56&gt;=2.75,A56&gt;=5.55),5.1,IF(AND(H56&lt;10.883,B56&gt;=2.95,F56&gt;=1.5,D56&lt;1.55,B56&gt;=2.75,A56&gt;=5.55),4.15,IF(AND(H56&gt;=10.883,B56&gt;=2.95,F56&gt;=1.5,D56&lt;1.55,B56&gt;=2.75,A56&gt;=5.55),4.5,IF(AND(H56&gt;=14.1,D56&lt;2.05,G56&lt;0.857,D56&gt;=1.55,B56&gt;=2.75,A56&gt;=5.55),6.6,IF(AND(G56&lt;0.063,B56&lt;3.15,G56&lt;0.518,G56&lt;0.587,B56&lt;3.75,F56&lt;1.5,A56&lt;5.55),1.4,IF(AND(G56&gt;=0.063,B56&lt;3.15,G56&lt;0.518,G56&lt;0.587,B56&lt;3.75,F56&lt;1.5,A56&lt;5.55),1.5,IF(AND(H56&gt;=10.563,B56&gt;=3.15,G56&lt;0.518,G56&lt;0.587,B56&lt;3.75,F56&lt;1.5,A56&lt;5.55),1.325,IF(AND(B56&lt;2.95,H56&lt;14.1,D56&lt;2.05,G56&lt;0.857,D56&gt;=1.55,B56&gt;=2.75,A56&gt;=5.55),6.125,IF(AND(A56&lt;6.65,G56&lt;0.364,D56&gt;=2.05,G56&lt;0.857,D56&gt;=1.55,B56&gt;=2.75,A56&gt;=5.55),5.45,IF(AND(G56&gt;=0.774,G56&gt;=0.364,D56&gt;=2.05,G56&lt;0.857,D56&gt;=1.55,B56&gt;=2.75,A56&gt;=5.55),5.4,IF(AND(H56&gt;=9.279,H56&lt;10.563,B56&gt;=3.15,G56&lt;0.518,G56&lt;0.587,B56&lt;3.75,F56&lt;1.5,A56&lt;5.55),1.475,IF(AND(D56&lt;1.65,B56&gt;=2.95,H56&lt;14.1,D56&lt;2.05,G56&lt;0.857,D56&gt;=1.55,B56&gt;=2.75,A56&gt;=5.55),5.8,IF(AND(B56&lt;3.15,A56&gt;=6.65,G56&lt;0.364,D56&gt;=2.05,G56&lt;0.857,D56&gt;=1.55,B56&gt;=2.75,A56&gt;=5.55),5.3,IF(AND(B56&gt;=3.15,A56&gt;=6.65,G56&lt;0.364,D56&gt;=2.05,G56&lt;0.857,D56&gt;=1.55,B56&gt;=2.75,A56&gt;=5.55),5.7,IF(AND(A56&gt;=6.75,G56&lt;0.774,G56&gt;=0.364,D56&gt;=2.05,G56&lt;0.857,D56&gt;=1.55,B56&gt;=2.75,A56&gt;=5.55),5.9,IF(AND(G56&lt;0.417,H56&lt;9.279,H56&lt;10.563,B56&gt;=3.15,G56&lt;0.518,G56&lt;0.587,B56&lt;3.75,F56&lt;1.5,A56&lt;5.55),1.4,IF(AND(G56&gt;=0.417,H56&lt;9.279,H56&lt;10.563,B56&gt;=3.15,G56&lt;0.518,G56&lt;0.587,B56&lt;3.75,F56&lt;1.5,A56&lt;5.55),1.3,IF(AND(A56&lt;6.3,D56&gt;=1.65,B56&gt;=2.95,H56&lt;14.1,D56&lt;2.05,G56&lt;0.857,D56&gt;=1.55,B56&gt;=2.75,A56&gt;=5.55),4.9,IF(AND(A56&gt;=6.3,D56&gt;=1.65,B56&gt;=2.95,H56&lt;14.1,D56&lt;2.05,G56&lt;0.857,D56&gt;=1.55,B56&gt;=2.75,A56&gt;=5.55),5.3,IF(AND(G56&gt;=0.657,A56&lt;6.75,G56&lt;0.774,G56&gt;=0.364,D56&gt;=2.05,G56&lt;0.857,D56&gt;=1.55,B56&gt;=2.75,A56&gt;=5.55),6,IF(AND(B56&lt;3.2,G56&lt;0.657,A56&lt;6.75,G56&lt;0.774,G56&gt;=0.364,D56&gt;=2.05,G56&lt;0.857,D56&gt;=1.55,B56&gt;=2.75,A56&gt;=5.55),5.6,IF(AND(B56&gt;=3.2,G56&lt;0.657,A56&lt;6.75,G56&lt;0.774,G56&gt;=0.364,D56&gt;=2.05,G56&lt;0.857,D56&gt;=1.55,B56&gt;=2.75,A56&gt;=5.55),5.65,"shouldnthappen")))))))))))))))))))))))))))))))))))</f>
        <v>4.18</v>
      </c>
      <c r="AT56" s="1" t="n">
        <f aca="false">IF(AND(H56&gt;=16.284,A56&gt;=5.55),6.533,IF(AND(G56&gt;=0.52,A56&lt;4.85,A56&lt;5.55),1.05,IF(AND(G56&lt;0.227,G56&lt;0.52,A56&lt;4.85,A56&lt;5.55),1.4,IF(AND(G56&gt;=0.227,G56&lt;0.52,A56&lt;4.85,A56&lt;5.55),1.3,IF(AND(D56&gt;=0.45,F56&lt;1.5,A56&gt;=4.85,A56&lt;5.55),1.667,IF(AND(B56&gt;=2.75,F56&gt;=1.5,A56&gt;=4.85,A56&lt;5.55),4.5,IF(AND(F56&lt;2.5,B56&gt;=3.15,H56&lt;16.284,A56&gt;=5.55),4.7,IF(AND(G56&gt;=0.934,D56&lt;0.45,F56&lt;1.5,A56&gt;=4.85,A56&lt;5.55),1.7,IF(AND(D56&gt;=1.2,B56&lt;2.75,F56&gt;=1.5,A56&gt;=4.85,A56&lt;5.55),4.25,IF(AND(G56&gt;=0.774,F56&gt;=2.5,B56&gt;=3.15,H56&lt;16.284,A56&gt;=5.55),5.4,IF(AND(B56&lt;3.1,G56&lt;0.934,D56&lt;0.45,F56&lt;1.5,A56&gt;=4.85,A56&lt;5.55),1.6,IF(AND(D56&lt;1.05,D56&lt;1.2,B56&lt;2.75,F56&gt;=1.5,A56&gt;=4.85,A56&lt;5.55),3.433,IF(AND(D56&gt;=1.05,D56&lt;1.2,B56&lt;2.75,F56&gt;=1.5,A56&gt;=4.85,A56&lt;5.55),3.267,IF(AND(H56&lt;8.486,D56&lt;1.35,F56&lt;2.5,B56&lt;3.15,H56&lt;16.284,A56&gt;=5.55),3.85,IF(AND(D56&gt;=1.55,D56&gt;=1.35,F56&lt;2.5,B56&lt;3.15,H56&lt;16.284,A56&gt;=5.55),5.1,IF(AND(H56&lt;10.464,A56&lt;6.35,F56&gt;=2.5,B56&lt;3.15,H56&lt;16.284,A56&gt;=5.55),5.08,IF(AND(H56&gt;=10.464,A56&lt;6.35,F56&gt;=2.5,B56&lt;3.15,H56&lt;16.284,A56&gt;=5.55),4.9,IF(AND(D56&lt;1.85,A56&gt;=6.35,F56&gt;=2.5,B56&lt;3.15,H56&lt;16.284,A56&gt;=5.55),5.8,IF(AND(H56&gt;=10.393,G56&lt;0.774,F56&gt;=2.5,B56&gt;=3.15,H56&lt;16.284,A56&gt;=5.55),5.425,IF(AND(B56&lt;2.6,H56&gt;=8.486,D56&lt;1.35,F56&lt;2.5,B56&lt;3.15,H56&lt;16.284,A56&gt;=5.55),3.9,IF(AND(G56&gt;=0.567,D56&lt;1.55,D56&gt;=1.35,F56&lt;2.5,B56&lt;3.15,H56&lt;16.284,A56&gt;=5.55),4.4,IF(AND(B56&lt;3.25,H56&lt;10.393,G56&lt;0.774,F56&gt;=2.5,B56&gt;=3.15,H56&lt;16.284,A56&gt;=5.55),5.7,IF(AND(B56&gt;=3.25,H56&lt;10.393,G56&lt;0.774,F56&gt;=2.5,B56&gt;=3.15,H56&lt;16.284,A56&gt;=5.55),5.98,IF(AND(G56&lt;0.079,G56&lt;0.338,B56&gt;=3.1,G56&lt;0.934,D56&lt;0.45,F56&lt;1.5,A56&gt;=4.85,A56&lt;5.55),1.425,IF(AND(B56&lt;3.35,G56&gt;=0.338,B56&gt;=3.1,G56&lt;0.934,D56&lt;0.45,F56&lt;1.5,A56&gt;=4.85,A56&lt;5.55),1.4,IF(AND(G56&lt;0.404,B56&gt;=2.6,H56&gt;=8.486,D56&lt;1.35,F56&lt;2.5,B56&lt;3.15,H56&lt;16.284,A56&gt;=5.55),4.3,IF(AND(G56&gt;=0.404,B56&gt;=2.6,H56&gt;=8.486,D56&lt;1.35,F56&lt;2.5,B56&lt;3.15,H56&lt;16.284,A56&gt;=5.55),4.025,IF(AND(B56&gt;=3.05,G56&lt;0.567,D56&lt;1.55,D56&gt;=1.35,F56&lt;2.5,B56&lt;3.15,H56&lt;16.284,A56&gt;=5.55),4.7,IF(AND(A56&lt;6.45,H56&lt;10.667,D56&gt;=1.85,A56&gt;=6.35,F56&gt;=2.5,B56&lt;3.15,H56&lt;16.284,A56&gt;=5.55),5.3,IF(AND(A56&gt;=6.45,H56&lt;10.667,D56&gt;=1.85,A56&gt;=6.35,F56&gt;=2.5,B56&lt;3.15,H56&lt;16.284,A56&gt;=5.55),5.167,IF(AND(B56&lt;2.95,H56&gt;=10.667,D56&gt;=1.85,A56&gt;=6.35,F56&gt;=2.5,B56&lt;3.15,H56&lt;16.284,A56&gt;=5.55),5.6,IF(AND(B56&gt;=2.95,H56&gt;=10.667,D56&gt;=1.85,A56&gt;=6.35,F56&gt;=2.5,B56&lt;3.15,H56&lt;16.284,A56&gt;=5.55),5.5,IF(AND(H56&lt;10.325,G56&gt;=0.079,G56&lt;0.338,B56&gt;=3.1,G56&lt;0.934,D56&lt;0.45,F56&lt;1.5,A56&gt;=4.85,A56&lt;5.55),1.5,IF(AND(G56&lt;0.385,B56&gt;=3.35,G56&gt;=0.338,B56&gt;=3.1,G56&lt;0.934,D56&lt;0.45,F56&lt;1.5,A56&gt;=4.85,A56&lt;5.55),1.5,IF(AND(G56&gt;=0.385,B56&gt;=3.35,G56&gt;=0.338,B56&gt;=3.1,G56&lt;0.934,D56&lt;0.45,F56&lt;1.5,A56&gt;=4.85,A56&lt;5.55),1.42,IF(AND(B56&lt;2.5,B56&lt;3.05,G56&lt;0.567,D56&lt;1.55,D56&gt;=1.35,F56&lt;2.5,B56&lt;3.15,H56&lt;16.284,A56&gt;=5.55),4.5,IF(AND(B56&gt;=2.5,B56&lt;3.05,G56&lt;0.567,D56&lt;1.55,D56&gt;=1.35,F56&lt;2.5,B56&lt;3.15,H56&lt;16.284,A56&gt;=5.55),4.56,IF(AND(H56&lt;12.506,H56&gt;=10.325,G56&gt;=0.079,G56&lt;0.338,B56&gt;=3.1,G56&lt;0.934,D56&lt;0.45,F56&lt;1.5,A56&gt;=4.85,A56&lt;5.55),1.2,IF(AND(H56&gt;=12.506,H56&gt;=10.325,G56&gt;=0.079,G56&lt;0.338,B56&gt;=3.1,G56&lt;0.934,D56&lt;0.45,F56&lt;1.5,A56&gt;=4.85,A56&lt;5.55),1.3,"shouldnthappen")))))))))))))))))))))))))))))))))))))))</f>
        <v>4.25</v>
      </c>
      <c r="AU56" s="1" t="n">
        <f aca="false">IF(AND(G56&gt;=0.52,B56&lt;3.05,F56&lt;1.5),1.1,IF(AND(G56&lt;0.35,G56&lt;0.52,B56&lt;3.05,F56&lt;1.5),1.4,IF(AND(G56&gt;=0.35,G56&lt;0.52,B56&lt;3.05,F56&lt;1.5),1.3,IF(AND(G56&gt;=0.227,G56&lt;0.347,B56&gt;=3.05,F56&lt;1.5),1.32,IF(AND(H56&lt;6.417,G56&gt;=0.347,B56&gt;=3.05,F56&lt;1.5),1.7,IF(AND(A56&gt;=7.25,A56&gt;=6.6,F56&gt;=2.5,F56&gt;=1.5),6.35,IF(AND(G56&lt;0.11,G56&lt;0.227,G56&lt;0.347,B56&gt;=3.05,F56&lt;1.5),1.333,IF(AND(H56&lt;9.441,H56&gt;=6.417,G56&gt;=0.347,B56&gt;=3.05,F56&lt;1.5),1.425,IF(AND(B56&lt;2.75,G56&lt;0.451,H56&lt;10.266,F56&lt;2.5,F56&gt;=1.5),4,IF(AND(B56&gt;=2.75,G56&lt;0.451,H56&lt;10.266,F56&lt;2.5,F56&gt;=1.5),4.433,IF(AND(G56&gt;=0.865,G56&gt;=0.451,H56&lt;10.266,F56&lt;2.5,F56&gt;=1.5),4.2,IF(AND(B56&lt;2.45,H56&lt;13.665,H56&gt;=10.266,F56&lt;2.5,F56&gt;=1.5),3.7,IF(AND(G56&lt;0.302,H56&gt;=13.665,H56&gt;=10.266,F56&lt;2.5,F56&gt;=1.5),5,IF(AND(B56&lt;2.9,A56&lt;6.1,A56&lt;6.6,F56&gt;=2.5,F56&gt;=1.5),5.06,IF(AND(B56&gt;=2.9,A56&lt;6.1,A56&lt;6.6,F56&gt;=2.5,F56&gt;=1.5),4.8,IF(AND(B56&lt;3.05,A56&gt;=6.1,A56&lt;6.6,F56&gt;=2.5,F56&gt;=1.5),5.6,IF(AND(B56&gt;=3.05,A56&gt;=6.1,A56&lt;6.6,F56&gt;=2.5,F56&gt;=1.5),5.267,IF(AND(H56&gt;=14.564,A56&lt;7.25,A56&gt;=6.6,F56&gt;=2.5,F56&gt;=1.5),5.6,IF(AND(H56&gt;=14.309,G56&gt;=0.11,G56&lt;0.227,G56&lt;0.347,B56&gt;=3.05,F56&lt;1.5),1.7,IF(AND(D56&lt;0.4,H56&gt;=9.441,H56&gt;=6.417,G56&gt;=0.347,B56&gt;=3.05,F56&lt;1.5),1.5,IF(AND(D56&gt;=0.4,H56&gt;=9.441,H56&gt;=6.417,G56&gt;=0.347,B56&gt;=3.05,F56&lt;1.5),1.633,IF(AND(A56&lt;5.35,G56&lt;0.865,G56&gt;=0.451,H56&lt;10.266,F56&lt;2.5,F56&gt;=1.5),3.15,IF(AND(D56&lt;1.45,G56&gt;=0.302,H56&gt;=13.665,H56&gt;=10.266,F56&lt;2.5,F56&gt;=1.5),4.74,IF(AND(D56&gt;=1.45,G56&gt;=0.302,H56&gt;=13.665,H56&gt;=10.266,F56&lt;2.5,F56&gt;=1.5),4.567,IF(AND(H56&lt;8.836,H56&lt;14.564,A56&lt;7.25,A56&gt;=6.6,F56&gt;=2.5,F56&gt;=1.5),5.7,IF(AND(H56&gt;=8.836,H56&lt;14.564,A56&lt;7.25,A56&gt;=6.6,F56&gt;=2.5,F56&gt;=1.5),5.9,IF(AND(H56&lt;11.53,H56&lt;14.309,G56&gt;=0.11,G56&lt;0.227,G56&lt;0.347,B56&gt;=3.05,F56&lt;1.5),1.5,IF(AND(H56&gt;=11.53,H56&lt;14.309,G56&gt;=0.11,G56&lt;0.227,G56&lt;0.347,B56&gt;=3.05,F56&lt;1.5),1.467,IF(AND(H56&lt;9.386,A56&gt;=5.35,G56&lt;0.865,G56&gt;=0.451,H56&lt;10.266,F56&lt;2.5,F56&gt;=1.5),3.56,IF(AND(H56&gt;=9.386,A56&gt;=5.35,G56&lt;0.865,G56&gt;=0.451,H56&lt;10.266,F56&lt;2.5,F56&gt;=1.5),4.2,IF(AND(H56&lt;11.036,D56&lt;1.45,B56&gt;=2.45,H56&lt;13.665,H56&gt;=10.266,F56&lt;2.5,F56&gt;=1.5),4.45,IF(AND(H56&gt;=11.036,D56&lt;1.45,B56&gt;=2.45,H56&lt;13.665,H56&gt;=10.266,F56&lt;2.5,F56&gt;=1.5),4.1,IF(AND(G56&gt;=0.585,D56&gt;=1.45,B56&gt;=2.45,H56&lt;13.665,H56&gt;=10.266,F56&lt;2.5,F56&gt;=1.5),4.9,IF(AND(H56&lt;11.743,G56&lt;0.585,D56&gt;=1.45,B56&gt;=2.45,H56&lt;13.665,H56&gt;=10.266,F56&lt;2.5,F56&gt;=1.5),4.7,IF(AND(H56&gt;=11.743,G56&lt;0.585,D56&gt;=1.45,B56&gt;=2.45,H56&lt;13.665,H56&gt;=10.266,F56&lt;2.5,F56&gt;=1.5),4.5,"shouldnthappen")))))))))))))))))))))))))))))))))))</f>
        <v>4.2</v>
      </c>
      <c r="AV56" s="1" t="n">
        <f aca="false">IF(AND(G56&gt;=0.356,F56&gt;=1.5,A56&lt;5.75),3.52,IF(AND(A56&lt;7.25,A56&gt;=7.1,A56&gt;=5.75),5.875,IF(AND(A56&gt;=7.25,A56&gt;=7.1,A56&gt;=5.75),6.5,IF(AND(D56&gt;=0.35,G56&gt;=0.586,F56&lt;1.5,A56&lt;5.75),1.8,IF(AND(D56&lt;1.4,G56&lt;0.356,F56&gt;=1.5,A56&lt;5.75),4.2,IF(AND(D56&gt;=1.4,G56&lt;0.356,F56&gt;=1.5,A56&lt;5.75),4.5,IF(AND(H56&gt;=11.218,A56&lt;5.05,G56&lt;0.586,F56&lt;1.5,A56&lt;5.75),1.225,IF(AND(G56&gt;=0.253,A56&gt;=5.05,G56&lt;0.586,F56&lt;1.5,A56&lt;5.75),1.3,IF(AND(B56&gt;=3.75,D56&lt;0.35,G56&gt;=0.586,F56&lt;1.5,A56&lt;5.75),1.567,IF(AND(B56&lt;2.85,D56&lt;1.35,D56&lt;1.65,A56&lt;7.1,A56&gt;=5.75),4.26,IF(AND(B56&gt;=2.85,D56&lt;1.35,D56&lt;1.65,A56&lt;7.1,A56&gt;=5.75),4.45,IF(AND(A56&lt;6.05,H56&lt;12.921,D56&gt;=1.65,A56&lt;7.1,A56&gt;=5.75),5.1,IF(AND(H56&gt;=15.338,H56&gt;=12.921,D56&gt;=1.65,A56&lt;7.1,A56&gt;=5.75),5.55,IF(AND(G56&lt;0.418,H56&lt;11.218,A56&lt;5.05,G56&lt;0.586,F56&lt;1.5,A56&lt;5.75),1.42,IF(AND(G56&gt;=0.418,H56&lt;11.218,A56&lt;5.05,G56&lt;0.586,F56&lt;1.5,A56&lt;5.75),1.3,IF(AND(H56&gt;=13.321,G56&lt;0.253,A56&gt;=5.05,G56&lt;0.586,F56&lt;1.5,A56&lt;5.75),1.7,IF(AND(H56&lt;6.089,B56&lt;3.75,D56&lt;0.35,G56&gt;=0.586,F56&lt;1.5,A56&lt;5.75),1.7,IF(AND(H56&gt;=6.089,B56&lt;3.75,D56&lt;0.35,G56&gt;=0.586,F56&lt;1.5,A56&lt;5.75),1.5,IF(AND(B56&lt;2.9,D56&lt;1.45,D56&gt;=1.35,D56&lt;1.65,A56&lt;7.1,A56&gt;=5.75),4.8,IF(AND(B56&gt;=2.9,D56&lt;1.45,D56&gt;=1.35,D56&lt;1.65,A56&lt;7.1,A56&gt;=5.75),4.475,IF(AND(B56&lt;2.5,D56&gt;=1.45,D56&gt;=1.35,D56&lt;1.65,A56&lt;7.1,A56&gt;=5.75),4.5,IF(AND(H56&lt;8.884,A56&gt;=6.05,H56&lt;12.921,D56&gt;=1.65,A56&lt;7.1,A56&gt;=5.75),5.4,IF(AND(A56&lt;6.3,H56&lt;15.338,H56&gt;=12.921,D56&gt;=1.65,A56&lt;7.1,A56&gt;=5.75),4.967,IF(AND(A56&gt;=6.3,H56&lt;15.338,H56&gt;=12.921,D56&gt;=1.65,A56&lt;7.1,A56&gt;=5.75),5.133,IF(AND(H56&lt;10.826,H56&lt;13.321,G56&lt;0.253,A56&gt;=5.05,G56&lt;0.586,F56&lt;1.5,A56&lt;5.75),1.5,IF(AND(H56&gt;=10.826,H56&lt;13.321,G56&lt;0.253,A56&gt;=5.05,G56&lt;0.586,F56&lt;1.5,A56&lt;5.75),1.4,IF(AND(H56&lt;7.47,B56&gt;=2.5,D56&gt;=1.45,D56&gt;=1.35,D56&lt;1.65,A56&lt;7.1,A56&gt;=5.75),5.1,IF(AND(H56&gt;=7.47,B56&gt;=2.5,D56&gt;=1.45,D56&gt;=1.35,D56&lt;1.65,A56&lt;7.1,A56&gt;=5.75),4.725,IF(AND(H56&lt;9.637,H56&gt;=8.884,A56&gt;=6.05,H56&lt;12.921,D56&gt;=1.65,A56&lt;7.1,A56&gt;=5.75),5.9,IF(AND(B56&lt;2.6,H56&gt;=9.637,H56&gt;=8.884,A56&gt;=6.05,H56&lt;12.921,D56&gt;=1.65,A56&lt;7.1,A56&gt;=5.75),5.8,IF(AND(B56&lt;2.75,B56&gt;=2.6,H56&gt;=9.637,H56&gt;=8.884,A56&gt;=6.05,H56&lt;12.921,D56&gt;=1.65,A56&lt;7.1,A56&gt;=5.75),5.3,IF(AND(D56&lt;2.25,B56&gt;=2.75,B56&gt;=2.6,H56&gt;=9.637,H56&gt;=8.884,A56&gt;=6.05,H56&lt;12.921,D56&gt;=1.65,A56&lt;7.1,A56&gt;=5.75),5.6,IF(AND(D56&gt;=2.25,B56&gt;=2.75,B56&gt;=2.6,H56&gt;=9.637,H56&gt;=8.884,A56&gt;=6.05,H56&lt;12.921,D56&gt;=1.65,A56&lt;7.1,A56&gt;=5.75),5.5,"shouldnthappen")))))))))))))))))))))))))))))))))</f>
        <v>3.52</v>
      </c>
      <c r="AW56" s="1" t="n">
        <f aca="false">IF(AND(G56&gt;=0.905,F56&lt;1.5),1.767,IF(AND(H56&gt;=16.674,F56&gt;=1.5),6.55,IF(AND(A56&lt;4.35,H56&lt;14.344,G56&lt;0.905,F56&lt;1.5),1.1,IF(AND(B56&lt;3.65,H56&gt;=14.344,G56&lt;0.905,F56&lt;1.5),1.5,IF(AND(B56&gt;=3.65,H56&gt;=14.344,G56&lt;0.905,F56&lt;1.5),1.65,IF(AND(B56&lt;2.6,F56&gt;=2.5,H56&lt;16.674,F56&gt;=1.5),4.5,IF(AND(D56&gt;=0.45,A56&gt;=4.35,H56&lt;14.344,G56&lt;0.905,F56&lt;1.5),1.65,IF(AND(D56&lt;1.15,A56&lt;5.9,F56&lt;2.5,H56&lt;16.674,F56&gt;=1.5),3.56,IF(AND(B56&lt;2.75,A56&gt;=5.9,F56&lt;2.5,H56&lt;16.674,F56&gt;=1.5),5,IF(AND(H56&lt;13.531,B56&gt;=2.75,A56&gt;=5.9,F56&lt;2.5,H56&lt;16.674,F56&gt;=1.5),4.333,IF(AND(B56&lt;3.2,G56&gt;=0.669,B56&gt;=2.6,F56&gt;=2.5,H56&lt;16.674,F56&gt;=1.5),5.08,IF(AND(B56&gt;=3.2,G56&gt;=0.669,B56&gt;=2.6,F56&gt;=2.5,H56&lt;16.674,F56&gt;=1.5),5.4,IF(AND(B56&lt;3.15,A56&lt;5.05,D56&lt;0.45,A56&gt;=4.35,H56&lt;14.344,G56&lt;0.905,F56&lt;1.5),1.45,IF(AND(A56&gt;=5.55,A56&gt;=5.05,D56&lt;0.45,A56&gt;=4.35,H56&lt;14.344,G56&lt;0.905,F56&lt;1.5),1.5,IF(AND(A56&lt;5.55,A56&lt;5.65,D56&gt;=1.15,A56&lt;5.9,F56&lt;2.5,H56&lt;16.674,F56&gt;=1.5),3.95,IF(AND(A56&gt;=5.55,A56&lt;5.65,D56&gt;=1.15,A56&lt;5.9,F56&lt;2.5,H56&lt;16.674,F56&gt;=1.5),3.82,IF(AND(G56&lt;0.39,A56&gt;=5.65,D56&gt;=1.15,A56&lt;5.9,F56&lt;2.5,H56&lt;16.674,F56&gt;=1.5),4.35,IF(AND(G56&gt;=0.39,A56&gt;=5.65,D56&gt;=1.15,A56&lt;5.9,F56&lt;2.5,H56&lt;16.674,F56&gt;=1.5),3.95,IF(AND(G56&lt;0.466,H56&gt;=13.531,B56&gt;=2.75,A56&gt;=5.9,F56&lt;2.5,H56&lt;16.674,F56&gt;=1.5),4.8,IF(AND(G56&gt;=0.466,H56&gt;=13.531,B56&gt;=2.75,A56&gt;=5.9,F56&lt;2.5,H56&lt;16.674,F56&gt;=1.5),4.7,IF(AND(H56&lt;10.144,D56&lt;2.05,G56&lt;0.669,B56&gt;=2.6,F56&gt;=2.5,H56&lt;16.674,F56&gt;=1.5),5.3,IF(AND(H56&gt;=10.144,D56&lt;2.05,G56&lt;0.669,B56&gt;=2.6,F56&gt;=2.5,H56&lt;16.674,F56&gt;=1.5),5.133,IF(AND(D56&gt;=2.45,D56&gt;=2.05,G56&lt;0.669,B56&gt;=2.6,F56&gt;=2.5,H56&lt;16.674,F56&gt;=1.5),5.9,IF(AND(B56&lt;3.25,B56&gt;=3.15,A56&lt;5.05,D56&lt;0.45,A56&gt;=4.35,H56&lt;14.344,G56&lt;0.905,F56&lt;1.5),1.2,IF(AND(B56&gt;=3.25,B56&gt;=3.15,A56&lt;5.05,D56&lt;0.45,A56&gt;=4.35,H56&lt;14.344,G56&lt;0.905,F56&lt;1.5),1.36,IF(AND(B56&gt;=3.8,A56&lt;5.55,A56&gt;=5.05,D56&lt;0.45,A56&gt;=4.35,H56&lt;14.344,G56&lt;0.905,F56&lt;1.5),1.3,IF(AND(G56&lt;0.05,B56&lt;3.8,A56&lt;5.55,A56&gt;=5.05,D56&lt;0.45,A56&gt;=4.35,H56&lt;14.344,G56&lt;0.905,F56&lt;1.5),1.4,IF(AND(G56&lt;0.107,G56&lt;0.395,D56&lt;2.45,D56&gt;=2.05,G56&lt;0.669,B56&gt;=2.6,F56&gt;=2.5,H56&lt;16.674,F56&gt;=1.5),5.667,IF(AND(G56&lt;0.537,G56&gt;=0.395,D56&lt;2.45,D56&gt;=2.05,G56&lt;0.669,B56&gt;=2.6,F56&gt;=2.5,H56&lt;16.674,F56&gt;=1.5),5.6,IF(AND(G56&gt;=0.537,G56&gt;=0.395,D56&lt;2.45,D56&gt;=2.05,G56&lt;0.669,B56&gt;=2.6,F56&gt;=2.5,H56&lt;16.674,F56&gt;=1.5),5.775,IF(AND(B56&lt;3.6,G56&gt;=0.05,B56&lt;3.8,A56&lt;5.55,A56&gt;=5.05,D56&lt;0.45,A56&gt;=4.35,H56&lt;14.344,G56&lt;0.905,F56&lt;1.5),1.475,IF(AND(B56&gt;=3.6,G56&gt;=0.05,B56&lt;3.8,A56&lt;5.55,A56&gt;=5.05,D56&lt;0.45,A56&gt;=4.35,H56&lt;14.344,G56&lt;0.905,F56&lt;1.5),1.5,IF(AND(G56&lt;0.312,G56&gt;=0.107,G56&lt;0.395,D56&lt;2.45,D56&gt;=2.05,G56&lt;0.669,B56&gt;=2.6,F56&gt;=2.5,H56&lt;16.674,F56&gt;=1.5),5.18,IF(AND(G56&gt;=0.312,G56&gt;=0.107,G56&lt;0.395,D56&lt;2.45,D56&gt;=2.05,G56&lt;0.669,B56&gt;=2.6,F56&gt;=2.5,H56&lt;16.674,F56&gt;=1.5),5.4,"shouldnthappen"))))))))))))))))))))))))))))))))))</f>
        <v>3.95</v>
      </c>
      <c r="AX56" s="1" t="n">
        <f aca="false">IF(AND(D56&gt;=1.3,B56&gt;=3.45),6.25,IF(AND(B56&lt;2.75,A56&lt;5.25,B56&lt;3.45),3.9,IF(AND(D56&lt;0.25,D56&lt;1.3,B56&gt;=3.45),1.16,IF(AND(A56&gt;=5.05,B56&gt;=2.75,A56&lt;5.25,B56&lt;3.45),1.7,IF(AND(D56&lt;0.7,F56&lt;2.5,A56&gt;=5.25,B56&lt;3.45),1.5,IF(AND(H56&gt;=16.284,F56&gt;=2.5,A56&gt;=5.25,B56&lt;3.45),6.6,IF(AND(G56&lt;0.123,D56&gt;=0.25,D56&lt;1.3,B56&gt;=3.45),1.3,IF(AND(A56&lt;4.5,A56&lt;5.05,B56&gt;=2.75,A56&lt;5.25,B56&lt;3.45),1.3,IF(AND(A56&lt;5.05,G56&gt;=0.123,D56&gt;=0.25,D56&lt;1.3,B56&gt;=3.45),1.6,IF(AND(B56&lt;3.15,A56&gt;=4.5,A56&lt;5.05,B56&gt;=2.75,A56&lt;5.25,B56&lt;3.45),1.54,IF(AND(B56&gt;=3.15,A56&gt;=4.5,A56&lt;5.05,B56&gt;=2.75,A56&lt;5.25,B56&lt;3.45),1.35,IF(AND(D56&gt;=1.4,A56&lt;5.9,D56&gt;=0.7,F56&lt;2.5,A56&gt;=5.25,B56&lt;3.45),4.5,IF(AND(D56&gt;=1.55,A56&gt;=5.9,D56&gt;=0.7,F56&lt;2.5,A56&gt;=5.25,B56&lt;3.45),4.95,IF(AND(G56&gt;=0.682,D56&gt;=2.05,H56&lt;16.284,F56&gt;=2.5,A56&gt;=5.25,B56&lt;3.45),5.26,IF(AND(A56&lt;5.4,A56&gt;=5.05,G56&gt;=0.123,D56&gt;=0.25,D56&lt;1.3,B56&gt;=3.45),1.64,IF(AND(A56&gt;=5.4,A56&gt;=5.05,G56&gt;=0.123,D56&gt;=0.25,D56&lt;1.3,B56&gt;=3.45),1.6,IF(AND(G56&lt;0.372,D56&lt;1.4,A56&lt;5.9,D56&gt;=0.7,F56&lt;2.5,A56&gt;=5.25,B56&lt;3.45),4.175,IF(AND(D56&lt;1.35,D56&lt;1.55,A56&gt;=5.9,D56&gt;=0.7,F56&lt;2.5,A56&gt;=5.25,B56&lt;3.45),4.2,IF(AND(B56&lt;2.35,G56&lt;0.596,D56&lt;2.05,H56&lt;16.284,F56&gt;=2.5,A56&gt;=5.25,B56&lt;3.45),5,IF(AND(G56&gt;=0.888,G56&gt;=0.596,D56&lt;2.05,H56&lt;16.284,F56&gt;=2.5,A56&gt;=5.25,B56&lt;3.45),4.8,IF(AND(A56&gt;=6.85,G56&lt;0.682,D56&gt;=2.05,H56&lt;16.284,F56&gt;=2.5,A56&gt;=5.25,B56&lt;3.45),5.4,IF(AND(A56&gt;=5.75,G56&gt;=0.372,D56&lt;1.4,A56&lt;5.9,D56&gt;=0.7,F56&lt;2.5,A56&gt;=5.25,B56&lt;3.45),3.933,IF(AND(A56&gt;=6.75,D56&gt;=1.35,D56&lt;1.55,A56&gt;=5.9,D56&gt;=0.7,F56&lt;2.5,A56&gt;=5.25,B56&lt;3.45),4.8,IF(AND(H56&lt;11.084,B56&gt;=2.35,G56&lt;0.596,D56&lt;2.05,H56&lt;16.284,F56&gt;=2.5,A56&gt;=5.25,B56&lt;3.45),5.3,IF(AND(H56&lt;8.435,G56&lt;0.888,G56&gt;=0.596,D56&lt;2.05,H56&lt;16.284,F56&gt;=2.5,A56&gt;=5.25,B56&lt;3.45),5.1,IF(AND(H56&gt;=8.435,G56&lt;0.888,G56&gt;=0.596,D56&lt;2.05,H56&lt;16.284,F56&gt;=2.5,A56&gt;=5.25,B56&lt;3.45),4.94,IF(AND(B56&lt;3.15,A56&lt;6.85,G56&lt;0.682,D56&gt;=2.05,H56&lt;16.284,F56&gt;=2.5,A56&gt;=5.25,B56&lt;3.45),5.6,IF(AND(B56&gt;=3.15,A56&lt;6.85,G56&lt;0.682,D56&gt;=2.05,H56&lt;16.284,F56&gt;=2.5,A56&gt;=5.25,B56&lt;3.45),5.74,IF(AND(G56&lt;0.572,A56&lt;5.75,G56&gt;=0.372,D56&lt;1.4,A56&lt;5.9,D56&gt;=0.7,F56&lt;2.5,A56&gt;=5.25,B56&lt;3.45),3.7,IF(AND(D56&lt;1.45,A56&lt;6.75,D56&gt;=1.35,D56&lt;1.55,A56&gt;=5.9,D56&gt;=0.7,F56&lt;2.5,A56&gt;=5.25,B56&lt;3.45),4.46,IF(AND(D56&gt;=1.45,A56&lt;6.75,D56&gt;=1.35,D56&lt;1.55,A56&gt;=5.9,D56&gt;=0.7,F56&lt;2.5,A56&gt;=5.25,B56&lt;3.45),4.567,IF(AND(H56&lt;12.532,H56&gt;=11.084,B56&gt;=2.35,G56&lt;0.596,D56&lt;2.05,H56&lt;16.284,F56&gt;=2.5,A56&gt;=5.25,B56&lt;3.45),5.8,IF(AND(H56&gt;=12.532,H56&gt;=11.084,B56&gt;=2.35,G56&lt;0.596,D56&lt;2.05,H56&lt;16.284,F56&gt;=2.5,A56&gt;=5.25,B56&lt;3.45),5.667,IF(AND(A56&gt;=5.65,G56&gt;=0.572,A56&lt;5.75,G56&gt;=0.372,D56&lt;1.4,A56&lt;5.9,D56&gt;=0.7,F56&lt;2.5,A56&gt;=5.25,B56&lt;3.45),4.2,IF(AND(G56&lt;0.862,A56&lt;5.65,G56&gt;=0.572,A56&lt;5.75,G56&gt;=0.372,D56&lt;1.4,A56&lt;5.9,D56&gt;=0.7,F56&lt;2.5,A56&gt;=5.25,B56&lt;3.45),3.9,IF(AND(G56&gt;=0.862,A56&lt;5.65,G56&gt;=0.572,A56&lt;5.75,G56&gt;=0.372,D56&lt;1.4,A56&lt;5.9,D56&gt;=0.7,F56&lt;2.5,A56&gt;=5.25,B56&lt;3.45),4,"shouldnthappen"))))))))))))))))))))))))))))))))))))</f>
        <v>4</v>
      </c>
      <c r="AY56" s="1" t="n">
        <f aca="false">IF(AND(H56&gt;=8.233,D56&gt;=0.8,A56&lt;5.55),3.525,IF(AND(B56&lt;2.9,H56&gt;=15.534,A56&gt;=5.55),4.8,IF(AND(H56&gt;=12.259,A56&lt;4.75,D56&lt;0.8,A56&lt;5.55),1.25,IF(AND(B56&gt;=3.85,A56&gt;=4.75,D56&lt;0.8,A56&lt;5.55),1.425,IF(AND(D56&lt;1.55,H56&lt;8.233,D56&gt;=0.8,A56&lt;5.55),3.975,IF(AND(D56&gt;=1.55,H56&lt;8.233,D56&gt;=0.8,A56&lt;5.55),4.5,IF(AND(D56&lt;0.65,D56&lt;1.7,H56&lt;15.534,A56&gt;=5.55),1.7,IF(AND(A56&gt;=7.05,D56&gt;=1.7,H56&lt;15.534,A56&gt;=5.55),6.3,IF(AND(B56&gt;=3.35,B56&gt;=2.9,H56&gt;=15.534,A56&gt;=5.55),5.4,IF(AND(B56&lt;3.1,H56&lt;12.259,A56&lt;4.75,D56&lt;0.8,A56&lt;5.55),1.367,IF(AND(B56&gt;=3.1,H56&lt;12.259,A56&lt;4.75,D56&lt;0.8,A56&lt;5.55),1.4,IF(AND(G56&gt;=0.905,B56&lt;3.85,A56&gt;=4.75,D56&lt;0.8,A56&lt;5.55),1.9,IF(AND(H56&lt;15.681,B56&lt;3.35,B56&gt;=2.9,H56&gt;=15.534,A56&gt;=5.55),5.8,IF(AND(H56&gt;=15.681,B56&lt;3.35,B56&gt;=2.9,H56&gt;=15.534,A56&gt;=5.55),5.7,IF(AND(H56&gt;=14.877,G56&lt;0.905,B56&lt;3.85,A56&gt;=4.75,D56&lt;0.8,A56&lt;5.55),1.3,IF(AND(D56&gt;=1.25,B56&lt;2.65,D56&gt;=0.65,D56&lt;1.7,H56&lt;15.534,A56&gt;=5.55),4.433,IF(AND(G56&gt;=0.622,B56&lt;3.15,A56&lt;7.05,D56&gt;=1.7,H56&lt;15.534,A56&gt;=5.55),5.08,IF(AND(H56&gt;=13.42,B56&gt;=3.15,A56&lt;7.05,D56&gt;=1.7,H56&lt;15.534,A56&gt;=5.55),5.1,IF(AND(G56&lt;0.265,H56&lt;14.877,G56&lt;0.905,B56&lt;3.85,A56&gt;=4.75,D56&lt;0.8,A56&lt;5.55),1.2,IF(AND(A56&lt;5.75,D56&lt;1.25,B56&lt;2.65,D56&gt;=0.65,D56&lt;1.7,H56&lt;15.534,A56&gt;=5.55),3.7,IF(AND(A56&gt;=5.75,D56&lt;1.25,B56&lt;2.65,D56&gt;=0.65,D56&lt;1.7,H56&lt;15.534,A56&gt;=5.55),4,IF(AND(G56&gt;=0.652,D56&lt;1.35,B56&gt;=2.65,D56&gt;=0.65,D56&lt;1.7,H56&lt;15.534,A56&gt;=5.55),3.6,IF(AND(H56&lt;7.47,D56&gt;=1.35,B56&gt;=2.65,D56&gt;=0.65,D56&lt;1.7,H56&lt;15.534,A56&gt;=5.55),5.1,IF(AND(H56&lt;10.914,G56&lt;0.622,B56&lt;3.15,A56&lt;7.05,D56&gt;=1.7,H56&lt;15.534,A56&gt;=5.55),5.36,IF(AND(H56&gt;=10.914,G56&lt;0.622,B56&lt;3.15,A56&lt;7.05,D56&gt;=1.7,H56&lt;15.534,A56&gt;=5.55),5.64,IF(AND(G56&gt;=0.657,H56&lt;13.42,B56&gt;=3.15,A56&lt;7.05,D56&gt;=1.7,H56&lt;15.534,A56&gt;=5.55),6,IF(AND(G56&gt;=0.782,G56&gt;=0.265,H56&lt;14.877,G56&lt;0.905,B56&lt;3.85,A56&gt;=4.75,D56&lt;0.8,A56&lt;5.55),1.48,IF(AND(H56&lt;11.286,G56&lt;0.652,D56&lt;1.35,B56&gt;=2.65,D56&gt;=0.65,D56&lt;1.7,H56&lt;15.534,A56&gt;=5.55),4.24,IF(AND(H56&gt;=11.286,G56&lt;0.652,D56&lt;1.35,B56&gt;=2.65,D56&gt;=0.65,D56&lt;1.7,H56&lt;15.534,A56&gt;=5.55),4.05,IF(AND(G56&lt;0.413,H56&gt;=7.47,D56&gt;=1.35,B56&gt;=2.65,D56&gt;=0.65,D56&lt;1.7,H56&lt;15.534,A56&gt;=5.55),5.1,IF(AND(H56&lt;11.325,G56&lt;0.657,H56&lt;13.42,B56&gt;=3.15,A56&lt;7.05,D56&gt;=1.7,H56&lt;15.534,A56&gt;=5.55),5.8,IF(AND(H56&gt;=11.325,G56&lt;0.657,H56&lt;13.42,B56&gt;=3.15,A56&lt;7.05,D56&gt;=1.7,H56&lt;15.534,A56&gt;=5.55),5.6,IF(AND(D56&gt;=0.35,G56&lt;0.782,G56&gt;=0.265,H56&lt;14.877,G56&lt;0.905,B56&lt;3.85,A56&gt;=4.75,D56&lt;0.8,A56&lt;5.55),1.633,IF(AND(B56&lt;2.85,G56&gt;=0.413,H56&gt;=7.47,D56&gt;=1.35,B56&gt;=2.65,D56&gt;=0.65,D56&lt;1.7,H56&lt;15.534,A56&gt;=5.55),4.6,IF(AND(D56&lt;0.15,D56&lt;0.35,G56&lt;0.782,G56&gt;=0.265,H56&lt;14.877,G56&lt;0.905,B56&lt;3.85,A56&gt;=4.75,D56&lt;0.8,A56&lt;5.55),1.5,IF(AND(D56&gt;=0.15,D56&lt;0.35,G56&lt;0.782,G56&gt;=0.265,H56&lt;14.877,G56&lt;0.905,B56&lt;3.85,A56&gt;=4.75,D56&lt;0.8,A56&lt;5.55),1.543,IF(AND(A56&gt;=6.8,B56&gt;=2.85,G56&gt;=0.413,H56&gt;=7.47,D56&gt;=1.35,B56&gt;=2.65,D56&gt;=0.65,D56&lt;1.7,H56&lt;15.534,A56&gt;=5.55),4.9,IF(AND(H56&lt;13.531,A56&lt;6.8,B56&gt;=2.85,G56&gt;=0.413,H56&gt;=7.47,D56&gt;=1.35,B56&gt;=2.65,D56&gt;=0.65,D56&lt;1.7,H56&lt;15.534,A56&gt;=5.55),4.5,IF(AND(H56&gt;=13.531,A56&lt;6.8,B56&gt;=2.85,G56&gt;=0.413,H56&gt;=7.47,D56&gt;=1.35,B56&gt;=2.65,D56&gt;=0.65,D56&lt;1.7,H56&lt;15.534,A56&gt;=5.55),4.7,"shouldnthappen")))))))))))))))))))))))))))))))))))))))</f>
        <v>3.975</v>
      </c>
      <c r="AZ56" s="1" t="n">
        <f aca="false">IF(AND(H56&gt;=15.371,B56&gt;=3.35),5.4,IF(AND(G56&gt;=0.851,H56&gt;=15.244,B56&lt;3.35),4.75,IF(AND(F56&gt;=2,H56&lt;15.371,B56&gt;=3.35),5.6,IF(AND(B56&lt;2.75,A56&lt;5.15,H56&lt;15.244,B56&lt;3.35),3.42,IF(AND(A56&gt;=7.25,G56&lt;0.851,H56&gt;=15.244,B56&lt;3.35),6.6,IF(AND(A56&lt;4.45,B56&gt;=2.75,A56&lt;5.15,H56&lt;15.244,B56&lt;3.35),1.1,IF(AND(G56&lt;0.527,A56&lt;7.25,G56&lt;0.851,H56&gt;=15.244,B56&lt;3.35),5.08,IF(AND(G56&gt;=0.527,A56&lt;7.25,G56&lt;0.851,H56&gt;=15.244,B56&lt;3.35),5.8,IF(AND(D56&gt;=0.35,B56&lt;3.7,F56&lt;2,H56&lt;15.371,B56&gt;=3.35),1.55,IF(AND(H56&lt;6.542,B56&gt;=3.7,F56&lt;2,H56&lt;15.371,B56&gt;=3.35),1.9,IF(AND(B56&lt;3.25,A56&gt;=4.45,B56&gt;=2.75,A56&lt;5.15,H56&lt;15.244,B56&lt;3.35),1.46,IF(AND(B56&gt;=3.25,A56&gt;=4.45,B56&gt;=2.75,A56&lt;5.15,H56&lt;15.244,B56&lt;3.35),1.7,IF(AND(H56&lt;13.654,B56&gt;=2.95,D56&lt;1.45,A56&gt;=5.15,H56&lt;15.244,B56&lt;3.35),4.3,IF(AND(H56&gt;=13.654,B56&gt;=2.95,D56&lt;1.45,A56&gt;=5.15,H56&lt;15.244,B56&lt;3.35),4.625,IF(AND(F56&gt;=2.5,D56&lt;1.75,D56&gt;=1.45,A56&gt;=5.15,H56&lt;15.244,B56&lt;3.35),5.3,IF(AND(G56&gt;=0.853,D56&gt;=1.75,D56&gt;=1.45,A56&gt;=5.15,H56&lt;15.244,B56&lt;3.35),5.15,IF(AND(D56&gt;=0.25,D56&lt;0.35,B56&lt;3.7,F56&lt;2,H56&lt;15.371,B56&gt;=3.35),1.3,IF(AND(B56&lt;3.85,H56&gt;=6.542,B56&gt;=3.7,F56&lt;2,H56&lt;15.371,B56&gt;=3.35),1.633,IF(AND(H56&lt;7.02,H56&lt;10.688,B56&lt;2.95,D56&lt;1.45,A56&gt;=5.15,H56&lt;15.244,B56&lt;3.35),3.98,IF(AND(G56&lt;0.338,H56&gt;=10.688,B56&lt;2.95,D56&lt;1.45,A56&gt;=5.15,H56&lt;15.244,B56&lt;3.35),4.22,IF(AND(G56&gt;=0.338,H56&gt;=10.688,B56&lt;2.95,D56&lt;1.45,A56&gt;=5.15,H56&lt;15.244,B56&lt;3.35),3.9,IF(AND(B56&lt;2.75,F56&lt;2.5,D56&lt;1.75,D56&gt;=1.45,A56&gt;=5.15,H56&lt;15.244,B56&lt;3.35),5.1,IF(AND(B56&gt;=2.75,F56&lt;2.5,D56&lt;1.75,D56&gt;=1.45,A56&gt;=5.15,H56&lt;15.244,B56&lt;3.35),4.74,IF(AND(A56&gt;=7,G56&lt;0.853,D56&gt;=1.75,D56&gt;=1.45,A56&gt;=5.15,H56&lt;15.244,B56&lt;3.35),6.5,IF(AND(G56&gt;=0.934,D56&lt;0.25,D56&lt;0.35,B56&lt;3.7,F56&lt;2,H56&lt;15.371,B56&gt;=3.35),1.7,IF(AND(D56&lt;0.25,B56&gt;=3.85,H56&gt;=6.542,B56&gt;=3.7,F56&lt;2,H56&lt;15.371,B56&gt;=3.35),1.5,IF(AND(D56&gt;=0.25,B56&gt;=3.85,H56&gt;=6.542,B56&gt;=3.7,F56&lt;2,H56&lt;15.371,B56&gt;=3.35),1.4,IF(AND(B56&lt;2.5,H56&gt;=7.02,H56&lt;10.688,B56&lt;2.95,D56&lt;1.45,A56&gt;=5.15,H56&lt;15.244,B56&lt;3.35),3.8,IF(AND(G56&gt;=0.74,A56&lt;7,G56&lt;0.853,D56&gt;=1.75,D56&gt;=1.45,A56&gt;=5.15,H56&lt;15.244,B56&lt;3.35),6,IF(AND(G56&gt;=0.61,G56&lt;0.934,D56&lt;0.25,D56&lt;0.35,B56&lt;3.7,F56&lt;2,H56&lt;15.371,B56&gt;=3.35),1.5,IF(AND(D56&lt;1.15,B56&gt;=2.5,H56&gt;=7.02,H56&lt;10.688,B56&lt;2.95,D56&lt;1.45,A56&gt;=5.15,H56&lt;15.244,B56&lt;3.35),3.5,IF(AND(D56&gt;=1.15,B56&gt;=2.5,H56&gt;=7.02,H56&lt;10.688,B56&lt;2.95,D56&lt;1.45,A56&gt;=5.15,H56&lt;15.244,B56&lt;3.35),3.6,IF(AND(G56&gt;=0.626,G56&lt;0.74,A56&lt;7,G56&lt;0.853,D56&gt;=1.75,D56&gt;=1.45,A56&gt;=5.15,H56&lt;15.244,B56&lt;3.35),4.9,IF(AND(H56&lt;13.641,G56&lt;0.61,G56&lt;0.934,D56&lt;0.25,D56&lt;0.35,B56&lt;3.7,F56&lt;2,H56&lt;15.371,B56&gt;=3.35),1.425,IF(AND(H56&gt;=13.641,G56&lt;0.61,G56&lt;0.934,D56&lt;0.25,D56&lt;0.35,B56&lt;3.7,F56&lt;2,H56&lt;15.371,B56&gt;=3.35),1.3,IF(AND(B56&lt;3.05,G56&lt;0.626,G56&lt;0.74,A56&lt;7,G56&lt;0.853,D56&gt;=1.75,D56&gt;=1.45,A56&gt;=5.15,H56&lt;15.244,B56&lt;3.35),5.475,IF(AND(B56&gt;=3.05,G56&lt;0.626,G56&lt;0.74,A56&lt;7,G56&lt;0.853,D56&gt;=1.75,D56&gt;=1.45,A56&gt;=5.15,H56&lt;15.244,B56&lt;3.35),5.633,"shouldnthappen")))))))))))))))))))))))))))))))))))))</f>
        <v>3.98</v>
      </c>
      <c r="BA56" s="1" t="n">
        <f aca="false">IF(AND(F56&gt;=2,B56&gt;=3.4),6.1,IF(AND(B56&lt;2.75,A56&lt;5.15,B56&lt;3.4),3.225,IF(AND(G56&gt;=0.821,F56&lt;2,B56&gt;=3.4),1.9,IF(AND(B56&gt;=3.2,B56&gt;=2.75,A56&lt;5.15,B56&lt;3.4),1.7,IF(AND(A56&lt;4.8,G56&lt;0.821,F56&lt;2,B56&gt;=3.4),1,IF(AND(G56&gt;=0.446,B56&lt;3.2,B56&gt;=2.75,A56&lt;5.15,B56&lt;3.4),1.1,IF(AND(G56&lt;0.356,D56&lt;1.45,A56&lt;6.25,A56&gt;=5.15,B56&lt;3.4),4.32,IF(AND(G56&lt;0.591,D56&gt;=1.45,A56&lt;6.25,A56&gt;=5.15,B56&lt;3.4),4.6,IF(AND(D56&lt;1.75,G56&lt;0.597,A56&gt;=6.25,A56&gt;=5.15,B56&lt;3.4),4.86,IF(AND(H56&gt;=16.472,G56&gt;=0.597,A56&gt;=6.25,A56&gt;=5.15,B56&lt;3.4),6.6,IF(AND(G56&lt;0.063,G56&lt;0.446,B56&lt;3.2,B56&gt;=2.75,A56&lt;5.15,B56&lt;3.4),1.4,IF(AND(A56&gt;=5.95,G56&gt;=0.356,D56&lt;1.45,A56&lt;6.25,A56&gt;=5.15,B56&lt;3.4),4.6,IF(AND(B56&gt;=2.9,G56&gt;=0.591,D56&gt;=1.45,A56&lt;6.25,A56&gt;=5.15,B56&lt;3.4),4.867,IF(AND(D56&gt;=2.4,H56&lt;16.472,G56&gt;=0.597,A56&gt;=6.25,A56&gt;=5.15,B56&lt;3.4),6,IF(AND(A56&lt;5.45,B56&gt;=3.85,A56&gt;=4.8,G56&lt;0.821,F56&lt;2,B56&gt;=3.4),1.3,IF(AND(A56&gt;=5.45,B56&gt;=3.85,A56&gt;=4.8,G56&lt;0.821,F56&lt;2,B56&gt;=3.4),1.45,IF(AND(H56&lt;14.273,G56&gt;=0.063,G56&lt;0.446,B56&lt;3.2,B56&gt;=2.75,A56&lt;5.15,B56&lt;3.4),1.5,IF(AND(H56&gt;=14.273,G56&gt;=0.063,G56&lt;0.446,B56&lt;3.2,B56&gt;=2.75,A56&lt;5.15,B56&lt;3.4),1.6,IF(AND(G56&gt;=0.572,A56&lt;5.95,G56&gt;=0.356,D56&lt;1.45,A56&lt;6.25,A56&gt;=5.15,B56&lt;3.4),3.9,IF(AND(G56&lt;0.827,B56&lt;2.9,G56&gt;=0.591,D56&gt;=1.45,A56&lt;6.25,A56&gt;=5.15,B56&lt;3.4),4.9,IF(AND(G56&gt;=0.827,B56&lt;2.9,G56&gt;=0.591,D56&gt;=1.45,A56&lt;6.25,A56&gt;=5.15,B56&lt;3.4),5.1,IF(AND(A56&gt;=7.2,B56&lt;3.05,D56&gt;=1.75,G56&lt;0.597,A56&gt;=6.25,A56&gt;=5.15,B56&lt;3.4),6.7,IF(AND(G56&lt;0.353,B56&gt;=3.05,D56&gt;=1.75,G56&lt;0.597,A56&gt;=6.25,A56&gt;=5.15,B56&lt;3.4),5.22,IF(AND(G56&gt;=0.353,B56&gt;=3.05,D56&gt;=1.75,G56&lt;0.597,A56&gt;=6.25,A56&gt;=5.15,B56&lt;3.4),5.65,IF(AND(A56&lt;6.55,D56&lt;2.4,H56&lt;16.472,G56&gt;=0.597,A56&gt;=6.25,A56&gt;=5.15,B56&lt;3.4),5.033,IF(AND(H56&lt;12.719,G56&lt;0.385,B56&lt;3.85,A56&gt;=4.8,G56&lt;0.821,F56&lt;2,B56&gt;=3.4),1.54,IF(AND(H56&gt;=12.719,G56&lt;0.385,B56&lt;3.85,A56&gt;=4.8,G56&lt;0.821,F56&lt;2,B56&gt;=3.4),1.3,IF(AND(B56&lt;3.6,G56&gt;=0.385,B56&lt;3.85,A56&gt;=4.8,G56&lt;0.821,F56&lt;2,B56&gt;=3.4),1.325,IF(AND(B56&gt;=3.6,G56&gt;=0.385,B56&lt;3.85,A56&gt;=4.8,G56&lt;0.821,F56&lt;2,B56&gt;=3.4),1.55,IF(AND(D56&lt;1.05,G56&lt;0.572,A56&lt;5.95,G56&gt;=0.356,D56&lt;1.45,A56&lt;6.25,A56&gt;=5.15,B56&lt;3.4),3.633,IF(AND(D56&gt;=2.15,A56&lt;7.2,B56&lt;3.05,D56&gt;=1.75,G56&lt;0.597,A56&gt;=6.25,A56&gt;=5.15,B56&lt;3.4),5.667,IF(AND(H56&lt;13.094,A56&gt;=6.55,D56&lt;2.4,H56&lt;16.472,G56&gt;=0.597,A56&gt;=6.25,A56&gt;=5.15,B56&lt;3.4),5.2,IF(AND(D56&lt;1.15,D56&gt;=1.05,G56&lt;0.572,A56&lt;5.95,G56&gt;=0.356,D56&lt;1.45,A56&lt;6.25,A56&gt;=5.15,B56&lt;3.4),3.8,IF(AND(D56&gt;=1.15,D56&gt;=1.05,G56&lt;0.572,A56&lt;5.95,G56&gt;=0.356,D56&lt;1.45,A56&lt;6.25,A56&gt;=5.15,B56&lt;3.4),3.9,IF(AND(G56&gt;=0.487,D56&lt;2.15,A56&lt;7.2,B56&lt;3.05,D56&gt;=1.75,G56&lt;0.597,A56&gt;=6.25,A56&gt;=5.15,B56&lt;3.4),5.8,IF(AND(A56&lt;6.8,H56&gt;=13.094,A56&gt;=6.55,D56&lt;2.4,H56&lt;16.472,G56&gt;=0.597,A56&gt;=6.25,A56&gt;=5.15,B56&lt;3.4),4.52,IF(AND(A56&gt;=6.8,H56&gt;=13.094,A56&gt;=6.55,D56&lt;2.4,H56&lt;16.472,G56&gt;=0.597,A56&gt;=6.25,A56&gt;=5.15,B56&lt;3.4),4.75,IF(AND(B56&lt;2.95,G56&lt;0.487,D56&lt;2.15,A56&lt;7.2,B56&lt;3.05,D56&gt;=1.75,G56&lt;0.597,A56&gt;=6.25,A56&gt;=5.15,B56&lt;3.4),5.6,IF(AND(B56&gt;=2.95,G56&lt;0.487,D56&lt;2.15,A56&lt;7.2,B56&lt;3.05,D56&gt;=1.75,G56&lt;0.597,A56&gt;=6.25,A56&gt;=5.15,B56&lt;3.4),5.5,"shouldnthappen")))))))))))))))))))))))))))))))))))))))</f>
        <v>3.9</v>
      </c>
      <c r="BB56" s="1" t="n">
        <f aca="false">IF(AND(A56&lt;4.35,B56&lt;3.25,F56&lt;1.5),1.1,IF(AND(H56&lt;14.005,A56&gt;=4.35,B56&lt;3.25,F56&lt;1.5),1.3,IF(AND(H56&gt;=14.005,A56&gt;=4.35,B56&lt;3.25,F56&lt;1.5),1.6,IF(AND(G56&gt;=0.905,A56&lt;5.15,B56&gt;=3.25,F56&lt;1.5),1.9,IF(AND(B56&lt;3.45,A56&gt;=5.15,B56&gt;=3.25,F56&lt;1.5),1.6,IF(AND(F56&gt;=2.5,D56&gt;=1.35,D56&lt;1.75,F56&gt;=1.5),4.867,IF(AND(A56&gt;=7.05,D56&gt;=2.05,D56&gt;=1.75,F56&gt;=1.5),6.35,IF(AND(D56&gt;=0.4,G56&lt;0.905,A56&lt;5.15,B56&gt;=3.25,F56&lt;1.5),1.65,IF(AND(B56&lt;3.6,B56&gt;=3.45,A56&gt;=5.15,B56&gt;=3.25,F56&lt;1.5),1.35,IF(AND(H56&lt;6.808,H56&lt;9.386,D56&lt;1.35,D56&lt;1.75,F56&gt;=1.5),4.05,IF(AND(H56&gt;=6.808,H56&lt;9.386,D56&lt;1.35,D56&lt;1.75,F56&gt;=1.5),3.46,IF(AND(B56&lt;2.45,F56&lt;2.5,D56&gt;=1.35,D56&lt;1.75,F56&gt;=1.5),4.5,IF(AND(H56&gt;=13.115,D56&lt;1.95,D56&lt;2.05,D56&gt;=1.75,F56&gt;=1.5),4.85,IF(AND(G56&lt;0.196,D56&gt;=1.95,D56&lt;2.05,D56&gt;=1.75,F56&gt;=1.5),6.7,IF(AND(G56&gt;=0.196,D56&gt;=1.95,D56&lt;2.05,D56&gt;=1.75,F56&gt;=1.5),5.12,IF(AND(H56&lt;10.925,D56&lt;0.4,G56&lt;0.905,A56&lt;5.15,B56&gt;=3.25,F56&lt;1.5),1.4,IF(AND(H56&gt;=10.925,D56&lt;0.4,G56&lt;0.905,A56&lt;5.15,B56&gt;=3.25,F56&lt;1.5),1.45,IF(AND(H56&lt;14.096,B56&gt;=3.6,B56&gt;=3.45,A56&gt;=5.15,B56&gt;=3.25,F56&lt;1.5),1.42,IF(AND(H56&gt;=14.096,B56&gt;=3.6,B56&gt;=3.45,A56&gt;=5.15,B56&gt;=3.25,F56&lt;1.5),1.7,IF(AND(B56&lt;2.45,D56&lt;1.15,H56&gt;=9.386,D56&lt;1.35,D56&lt;1.75,F56&gt;=1.5),3.6,IF(AND(B56&gt;=2.45,D56&lt;1.15,H56&gt;=9.386,D56&lt;1.35,D56&lt;1.75,F56&gt;=1.5),3.9,IF(AND(G56&lt;0.246,D56&gt;=1.15,H56&gt;=9.386,D56&lt;1.35,D56&lt;1.75,F56&gt;=1.5),4.4,IF(AND(B56&lt;2.75,B56&gt;=2.45,F56&lt;2.5,D56&gt;=1.35,D56&lt;1.75,F56&gt;=1.5),5.1,IF(AND(H56&lt;11.084,H56&lt;13.115,D56&lt;1.95,D56&lt;2.05,D56&gt;=1.75,F56&gt;=1.5),5.35,IF(AND(H56&gt;=11.084,H56&lt;13.115,D56&lt;1.95,D56&lt;2.05,D56&gt;=1.75,F56&gt;=1.5),5.7,IF(AND(H56&lt;15.52,D56&lt;2.25,A56&lt;7.05,D56&gt;=2.05,D56&gt;=1.75,F56&gt;=1.5),5.45,IF(AND(H56&gt;=15.52,D56&lt;2.25,A56&lt;7.05,D56&gt;=2.05,D56&gt;=1.75,F56&gt;=1.5),5.725,IF(AND(G56&gt;=0.775,D56&gt;=2.25,A56&lt;7.05,D56&gt;=2.05,D56&gt;=1.75,F56&gt;=1.5),5.2,IF(AND(D56&lt;1.25,G56&gt;=0.246,D56&gt;=1.15,H56&gt;=9.386,D56&lt;1.35,D56&lt;1.75,F56&gt;=1.5),4.05,IF(AND(A56&lt;5.85,B56&gt;=2.75,B56&gt;=2.45,F56&lt;2.5,D56&gt;=1.35,D56&lt;1.75,F56&gt;=1.5),4.5,IF(AND(B56&lt;3.3,G56&lt;0.775,D56&gt;=2.25,A56&lt;7.05,D56&gt;=2.05,D56&gt;=1.75,F56&gt;=1.5),5.64,IF(AND(B56&gt;=3.3,G56&lt;0.775,D56&gt;=2.25,A56&lt;7.05,D56&gt;=2.05,D56&gt;=1.75,F56&gt;=1.5),5.6,IF(AND(A56&lt;5.9,D56&gt;=1.25,G56&gt;=0.246,D56&gt;=1.15,H56&gt;=9.386,D56&lt;1.35,D56&lt;1.75,F56&gt;=1.5),4.2,IF(AND(A56&gt;=5.9,D56&gt;=1.25,G56&gt;=0.246,D56&gt;=1.15,H56&gt;=9.386,D56&lt;1.35,D56&lt;1.75,F56&gt;=1.5),4,IF(AND(G56&gt;=0.437,A56&gt;=5.85,B56&gt;=2.75,B56&gt;=2.45,F56&lt;2.5,D56&gt;=1.35,D56&lt;1.75,F56&gt;=1.5),4.75,IF(AND(H56&lt;9.446,G56&lt;0.437,A56&gt;=5.85,B56&gt;=2.75,B56&gt;=2.45,F56&lt;2.5,D56&gt;=1.35,D56&lt;1.75,F56&gt;=1.5),4.6,IF(AND(H56&gt;=9.446,G56&lt;0.437,A56&gt;=5.85,B56&gt;=2.75,B56&gt;=2.45,F56&lt;2.5,D56&gt;=1.35,D56&lt;1.75,F56&gt;=1.5),4.7,"shouldnthappen")))))))))))))))))))))))))))))))))))))</f>
        <v>4.05</v>
      </c>
      <c r="BC56" s="1" t="n">
        <f aca="false">IF(AND(G56&gt;=0.905,F56&lt;1.5),1.65,IF(AND(D56&gt;=0.45,G56&lt;0.905,F56&lt;1.5),1.65,IF(AND(A56&lt;5.15,D56&lt;1.55,F56&gt;=1.5),3.225,IF(AND(F56&gt;=2.5,A56&gt;=5.15,D56&lt;1.55,F56&gt;=1.5),5.05,IF(AND(H56&lt;5.767,A56&lt;7.05,D56&gt;=1.55,F56&gt;=1.5),4.5,IF(AND(D56&lt;1.7,A56&gt;=7.05,D56&gt;=1.55,F56&gt;=1.5),5.8,IF(AND(A56&gt;=5.3,G56&lt;0.207,D56&lt;0.45,G56&lt;0.905,F56&lt;1.5),1.3,IF(AND(D56&gt;=0.35,G56&gt;=0.207,D56&lt;0.45,G56&lt;0.905,F56&lt;1.5),1.5,IF(AND(G56&lt;0.155,D56&gt;=1.7,A56&gt;=7.05,D56&gt;=1.55,F56&gt;=1.5),6.7,IF(AND(G56&gt;=0.155,D56&gt;=1.7,A56&gt;=7.05,D56&gt;=1.55,F56&gt;=1.5),6.34,IF(AND(G56&lt;0.05,A56&lt;5.3,G56&lt;0.207,D56&lt;0.45,G56&lt;0.905,F56&lt;1.5),1.4,IF(AND(G56&gt;=0.05,A56&lt;5.3,G56&lt;0.207,D56&lt;0.45,G56&lt;0.905,F56&lt;1.5),1.5,IF(AND(A56&lt;4.5,D56&lt;0.35,G56&gt;=0.207,D56&lt;0.45,G56&lt;0.905,F56&lt;1.5),1.3,IF(AND(G56&lt;0.308,A56&lt;6.2,F56&lt;2.5,A56&gt;=5.15,D56&lt;1.55,F56&gt;=1.5),4.5,IF(AND(D56&lt;1.35,A56&gt;=6.2,F56&lt;2.5,A56&gt;=5.15,D56&lt;1.55,F56&gt;=1.5),4.367,IF(AND(D56&lt;1.85,A56&lt;6.15,H56&gt;=5.767,A56&lt;7.05,D56&gt;=1.55,F56&gt;=1.5),4.933,IF(AND(G56&gt;=0.558,A56&gt;=4.5,D56&lt;0.35,G56&gt;=0.207,D56&lt;0.45,G56&lt;0.905,F56&lt;1.5),1.5,IF(AND(H56&gt;=13.383,G56&gt;=0.308,A56&lt;6.2,F56&lt;2.5,A56&gt;=5.15,D56&lt;1.55,F56&gt;=1.5),4.7,IF(AND(H56&gt;=12.206,D56&gt;=1.35,A56&gt;=6.2,F56&lt;2.5,A56&gt;=5.15,D56&lt;1.55,F56&gt;=1.5),4.575,IF(AND(A56&lt;5.7,D56&gt;=1.85,A56&lt;6.15,H56&gt;=5.767,A56&lt;7.05,D56&gt;=1.55,F56&gt;=1.5),4.9,IF(AND(A56&gt;=5.7,D56&gt;=1.85,A56&lt;6.15,H56&gt;=5.767,A56&lt;7.05,D56&gt;=1.55,F56&gt;=1.5),5.1,IF(AND(G56&lt;0.079,G56&lt;0.364,A56&gt;=6.15,H56&gt;=5.767,A56&lt;7.05,D56&gt;=1.55,F56&gt;=1.5),5.6,IF(AND(G56&gt;=0.079,G56&lt;0.364,A56&gt;=6.15,H56&gt;=5.767,A56&lt;7.05,D56&gt;=1.55,F56&gt;=1.5),5.25,IF(AND(G56&gt;=0.447,G56&lt;0.558,A56&gt;=4.5,D56&lt;0.35,G56&gt;=0.207,D56&lt;0.45,G56&lt;0.905,F56&lt;1.5),1.3,IF(AND(B56&gt;=2.95,H56&lt;13.383,G56&gt;=0.308,A56&lt;6.2,F56&lt;2.5,A56&gt;=5.15,D56&lt;1.55,F56&gt;=1.5),4.6,IF(AND(B56&lt;2.65,H56&lt;12.206,D56&gt;=1.35,A56&gt;=6.2,F56&lt;2.5,A56&gt;=5.15,D56&lt;1.55,F56&gt;=1.5),4.9,IF(AND(D56&lt;2.45,A56&lt;6.6,G56&gt;=0.364,A56&gt;=6.15,H56&gt;=5.767,A56&lt;7.05,D56&gt;=1.55,F56&gt;=1.5),5.6,IF(AND(D56&gt;=2.45,A56&lt;6.6,G56&gt;=0.364,A56&gt;=6.15,H56&gt;=5.767,A56&lt;7.05,D56&gt;=1.55,F56&gt;=1.5),6,IF(AND(H56&lt;12.921,A56&gt;=6.6,G56&gt;=0.364,A56&gt;=6.15,H56&gt;=5.767,A56&lt;7.05,D56&gt;=1.55,F56&gt;=1.5),5.725,IF(AND(H56&gt;=12.921,A56&gt;=6.6,G56&gt;=0.364,A56&gt;=6.15,H56&gt;=5.767,A56&lt;7.05,D56&gt;=1.55,F56&gt;=1.5),5.367,IF(AND(B56&lt;3.15,G56&lt;0.447,G56&lt;0.558,A56&gt;=4.5,D56&lt;0.35,G56&gt;=0.207,D56&lt;0.45,G56&lt;0.905,F56&lt;1.5),1.5,IF(AND(B56&gt;=3.15,G56&lt;0.447,G56&lt;0.558,A56&gt;=4.5,D56&lt;0.35,G56&gt;=0.207,D56&lt;0.45,G56&lt;0.905,F56&lt;1.5),1.36,IF(AND(B56&gt;=2.85,B56&lt;2.95,H56&lt;13.383,G56&gt;=0.308,A56&lt;6.2,F56&lt;2.5,A56&gt;=5.15,D56&lt;1.55,F56&gt;=1.5),3.6,IF(AND(H56&lt;9.446,B56&gt;=2.65,H56&lt;12.206,D56&gt;=1.35,A56&gt;=6.2,F56&lt;2.5,A56&gt;=5.15,D56&lt;1.55,F56&gt;=1.5),4.6,IF(AND(H56&gt;=9.446,B56&gt;=2.65,H56&lt;12.206,D56&gt;=1.35,A56&gt;=6.2,F56&lt;2.5,A56&gt;=5.15,D56&lt;1.55,F56&gt;=1.5),4.7,IF(AND(D56&lt;1.2,B56&lt;2.85,B56&lt;2.95,H56&lt;13.383,G56&gt;=0.308,A56&lt;6.2,F56&lt;2.5,A56&gt;=5.15,D56&lt;1.55,F56&gt;=1.5),3.75,IF(AND(G56&lt;0.356,D56&gt;=1.2,B56&lt;2.85,B56&lt;2.95,H56&lt;13.383,G56&gt;=0.308,A56&lt;6.2,F56&lt;2.5,A56&gt;=5.15,D56&lt;1.55,F56&gt;=1.5),4.2,IF(AND(G56&gt;=0.356,D56&gt;=1.2,B56&lt;2.85,B56&lt;2.95,H56&lt;13.383,G56&gt;=0.308,A56&lt;6.2,F56&lt;2.5,A56&gt;=5.15,D56&lt;1.55,F56&gt;=1.5),3.96,"shouldnthappen"))))))))))))))))))))))))))))))))))))))</f>
        <v>3.96</v>
      </c>
      <c r="BD56" s="1" t="n">
        <f aca="false">IF(AND(B56&lt;2.7,A56&lt;5.3,B56&lt;3.15),3.42,IF(AND(F56&lt;2.5,A56&gt;=5.85,B56&gt;=3.15),4.7,IF(AND(A56&lt;4.35,B56&gt;=2.7,A56&lt;5.3,B56&lt;3.15),1.1,IF(AND(A56&gt;=4.35,B56&gt;=2.7,A56&lt;5.3,B56&lt;3.15),1.42,IF(AND(A56&gt;=7.05,F56&gt;=2.5,A56&gt;=5.3,B56&lt;3.15),6.067,IF(AND(D56&gt;=0.45,A56&lt;5.05,A56&lt;5.85,B56&gt;=3.15),1.6,IF(AND(B56&lt;3.35,A56&gt;=5.05,A56&lt;5.85,B56&gt;=3.15),1.7,IF(AND(A56&gt;=6.85,F56&gt;=2.5,A56&gt;=5.85,B56&gt;=3.15),6.22,IF(AND(D56&lt;1.25,D56&lt;1.35,F56&lt;2.5,A56&gt;=5.3,B56&lt;3.15),4.033,IF(AND(D56&gt;=1.25,D56&lt;1.35,F56&lt;2.5,A56&gt;=5.3,B56&lt;3.15),4.233,IF(AND(A56&lt;6.05,D56&gt;=1.35,F56&lt;2.5,A56&gt;=5.3,B56&lt;3.15),5.1,IF(AND(H56&gt;=13.29,A56&lt;7.05,F56&gt;=2.5,A56&gt;=5.3,B56&lt;3.15),4.96,IF(AND(G56&gt;=0.858,D56&lt;0.45,A56&lt;5.05,A56&lt;5.85,B56&gt;=3.15),1.3,IF(AND(D56&gt;=0.35,B56&gt;=3.35,A56&gt;=5.05,A56&lt;5.85,B56&gt;=3.15),1.4,IF(AND(B56&lt;3.25,A56&lt;6.85,F56&gt;=2.5,A56&gt;=5.85,B56&gt;=3.15),5.233,IF(AND(A56&gt;=6.8,A56&gt;=6.05,D56&gt;=1.35,F56&lt;2.5,A56&gt;=5.3,B56&lt;3.15),4.9,IF(AND(G56&gt;=0.622,H56&lt;13.29,A56&lt;7.05,F56&gt;=2.5,A56&gt;=5.3,B56&lt;3.15),5.067,IF(AND(H56&lt;8.834,G56&lt;0.858,D56&lt;0.45,A56&lt;5.05,A56&lt;5.85,B56&gt;=3.15),1.4,IF(AND(G56&lt;0.774,B56&gt;=3.25,A56&lt;6.85,F56&gt;=2.5,A56&gt;=5.85,B56&gt;=3.15),5.8,IF(AND(G56&gt;=0.774,B56&gt;=3.25,A56&lt;6.85,F56&gt;=2.5,A56&gt;=5.85,B56&gt;=3.15),5.4,IF(AND(H56&gt;=12.206,A56&lt;6.8,A56&gt;=6.05,D56&gt;=1.35,F56&lt;2.5,A56&gt;=5.3,B56&lt;3.15),4.5,IF(AND(G56&gt;=0.439,G56&lt;0.622,H56&lt;13.29,A56&lt;7.05,F56&gt;=2.5,A56&gt;=5.3,B56&lt;3.15),5.667,IF(AND(G56&lt;0.227,H56&gt;=8.834,G56&lt;0.858,D56&lt;0.45,A56&lt;5.05,A56&lt;5.85,B56&gt;=3.15),1.4,IF(AND(G56&gt;=0.227,H56&gt;=8.834,G56&lt;0.858,D56&lt;0.45,A56&lt;5.05,A56&lt;5.85,B56&gt;=3.15),1.3,IF(AND(G56&gt;=0.934,B56&lt;3.75,D56&lt;0.35,B56&gt;=3.35,A56&gt;=5.05,A56&lt;5.85,B56&gt;=3.15),1.7,IF(AND(G56&lt;0.823,B56&gt;=3.75,D56&lt;0.35,B56&gt;=3.35,A56&gt;=5.05,A56&lt;5.85,B56&gt;=3.15),1.55,IF(AND(G56&gt;=0.823,B56&gt;=3.75,D56&lt;0.35,B56&gt;=3.35,A56&gt;=5.05,A56&lt;5.85,B56&gt;=3.15),1.5,IF(AND(A56&lt;6.2,H56&lt;12.206,A56&lt;6.8,A56&gt;=6.05,D56&gt;=1.35,F56&lt;2.5,A56&gt;=5.3,B56&lt;3.15),4.6,IF(AND(A56&gt;=6.2,H56&lt;12.206,A56&lt;6.8,A56&gt;=6.05,D56&gt;=1.35,F56&lt;2.5,A56&gt;=5.3,B56&lt;3.15),4.74,IF(AND(H56&gt;=10.667,G56&lt;0.439,G56&lt;0.622,H56&lt;13.29,A56&lt;7.05,F56&gt;=2.5,A56&gt;=5.3,B56&lt;3.15),5.6,IF(AND(H56&lt;13.67,G56&lt;0.934,B56&lt;3.75,D56&lt;0.35,B56&gt;=3.35,A56&gt;=5.05,A56&lt;5.85,B56&gt;=3.15),1.48,IF(AND(H56&gt;=13.67,G56&lt;0.934,B56&lt;3.75,D56&lt;0.35,B56&gt;=3.35,A56&gt;=5.05,A56&lt;5.85,B56&gt;=3.15),1.3,IF(AND(G56&lt;0.301,H56&lt;10.667,G56&lt;0.439,G56&lt;0.622,H56&lt;13.29,A56&lt;7.05,F56&gt;=2.5,A56&gt;=5.3,B56&lt;3.15),5.2,IF(AND(G56&gt;=0.301,H56&lt;10.667,G56&lt;0.439,G56&lt;0.622,H56&lt;13.29,A56&lt;7.05,F56&gt;=2.5,A56&gt;=5.3,B56&lt;3.15),5.067,"shouldnthappen"))))))))))))))))))))))))))))))))))</f>
        <v>4.233</v>
      </c>
      <c r="BE56" s="1" t="n">
        <f aca="false">IF(AND(B56&gt;=3.85,A56&gt;=5.05,F56&lt;1.5),1.4,IF(AND(A56&lt;5.25,A56&lt;5.75,F56&gt;=1.5),3.15,IF(AND(A56&lt;4.95,B56&lt;3.15,A56&lt;5.05,F56&lt;1.5),1.46,IF(AND(A56&gt;=4.95,B56&lt;3.15,A56&lt;5.05,F56&lt;1.5),1.6,IF(AND(H56&lt;8.834,B56&gt;=3.15,A56&lt;5.05,F56&lt;1.5),1.4,IF(AND(D56&lt;0.25,B56&lt;3.85,A56&gt;=5.05,F56&lt;1.5),1.48,IF(AND(D56&gt;=0.25,B56&lt;3.85,A56&gt;=5.05,F56&lt;1.5),1.7,IF(AND(F56&gt;=2.5,A56&gt;=5.25,A56&lt;5.75,F56&gt;=1.5),4.9,IF(AND(H56&lt;12.45,H56&gt;=8.834,B56&gt;=3.15,A56&lt;5.05,F56&lt;1.5),1.25,IF(AND(H56&gt;=12.45,H56&gt;=8.834,B56&gt;=3.15,A56&lt;5.05,F56&lt;1.5),1.32,IF(AND(G56&lt;0.283,F56&lt;2.5,A56&gt;=5.25,A56&lt;5.75,F56&gt;=1.5),4.3,IF(AND(H56&lt;6.712,H56&lt;11.275,D56&lt;1.55,A56&gt;=5.75,F56&gt;=1.5),5,IF(AND(H56&lt;13.101,H56&gt;=11.275,D56&lt;1.55,A56&gt;=5.75,F56&gt;=1.5),3.933,IF(AND(H56&gt;=13.101,H56&gt;=11.275,D56&lt;1.55,A56&gt;=5.75,F56&gt;=1.5),4.5,IF(AND(A56&gt;=7.3,D56&lt;2.45,D56&gt;=1.55,A56&gt;=5.75,F56&gt;=1.5),6.7,IF(AND(B56&lt;3.45,D56&gt;=2.45,D56&gt;=1.55,A56&gt;=5.75,F56&gt;=1.5),5.925,IF(AND(B56&gt;=3.45,D56&gt;=2.45,D56&gt;=1.55,A56&gt;=5.75,F56&gt;=1.5),6.1,IF(AND(B56&gt;=2.8,G56&gt;=0.283,F56&lt;2.5,A56&gt;=5.25,A56&lt;5.75,F56&gt;=1.5),4.2,IF(AND(D56&lt;1.35,H56&gt;=6.712,H56&lt;11.275,D56&lt;1.55,A56&gt;=5.75,F56&gt;=1.5),4.35,IF(AND(D56&lt;1.05,B56&lt;2.8,G56&gt;=0.283,F56&lt;2.5,A56&gt;=5.25,A56&lt;5.75,F56&gt;=1.5),3.567,IF(AND(D56&gt;=1.05,B56&lt;2.8,G56&gt;=0.283,F56&lt;2.5,A56&gt;=5.25,A56&lt;5.75,F56&gt;=1.5),3.925,IF(AND(B56&lt;2.65,D56&gt;=1.35,H56&gt;=6.712,H56&lt;11.275,D56&lt;1.55,A56&gt;=5.75,F56&gt;=1.5),4.9,IF(AND(B56&gt;=2.65,D56&gt;=1.35,H56&gt;=6.712,H56&lt;11.275,D56&lt;1.55,A56&gt;=5.75,F56&gt;=1.5),4.625,IF(AND(H56&gt;=14.683,G56&gt;=0.628,A56&lt;7.3,D56&lt;2.45,D56&gt;=1.55,A56&gt;=5.75,F56&gt;=1.5),5.4,IF(AND(D56&lt;1.95,H56&lt;8.884,G56&lt;0.628,A56&lt;7.3,D56&lt;2.45,D56&gt;=1.55,A56&gt;=5.75,F56&gt;=1.5),5.1,IF(AND(D56&gt;=1.95,H56&lt;8.884,G56&lt;0.628,A56&lt;7.3,D56&lt;2.45,D56&gt;=1.55,A56&gt;=5.75,F56&gt;=1.5),5.22,IF(AND(A56&lt;6.05,H56&gt;=8.884,G56&lt;0.628,A56&lt;7.3,D56&lt;2.45,D56&gt;=1.55,A56&gt;=5.75,F56&gt;=1.5),5.1,IF(AND(G56&lt;0.817,H56&lt;14.683,G56&gt;=0.628,A56&lt;7.3,D56&lt;2.45,D56&gt;=1.55,A56&gt;=5.75,F56&gt;=1.5),4.967,IF(AND(G56&gt;=0.817,H56&lt;14.683,G56&gt;=0.628,A56&lt;7.3,D56&lt;2.45,D56&gt;=1.55,A56&gt;=5.75,F56&gt;=1.5),5.1,IF(AND(H56&lt;9.637,A56&gt;=6.05,H56&gt;=8.884,G56&lt;0.628,A56&lt;7.3,D56&lt;2.45,D56&gt;=1.55,A56&gt;=5.75,F56&gt;=1.5),5.9,IF(AND(D56&lt;1.85,H56&gt;=9.637,A56&gt;=6.05,H56&gt;=8.884,G56&lt;0.628,A56&lt;7.3,D56&lt;2.45,D56&gt;=1.55,A56&gt;=5.75,F56&gt;=1.5),5.733,IF(AND(G56&gt;=0.388,D56&gt;=1.85,H56&gt;=9.637,A56&gt;=6.05,H56&gt;=8.884,G56&lt;0.628,A56&lt;7.3,D56&lt;2.45,D56&gt;=1.55,A56&gt;=5.75,F56&gt;=1.5),5.64,IF(AND(B56&lt;2.95,G56&lt;0.388,D56&gt;=1.85,H56&gt;=9.637,A56&gt;=6.05,H56&gt;=8.884,G56&lt;0.628,A56&lt;7.3,D56&lt;2.45,D56&gt;=1.55,A56&gt;=5.75,F56&gt;=1.5),5.5,IF(AND(B56&gt;=2.95,G56&lt;0.388,D56&gt;=1.85,H56&gt;=9.637,A56&gt;=6.05,H56&gt;=8.884,G56&lt;0.628,A56&lt;7.3,D56&lt;2.45,D56&gt;=1.55,A56&gt;=5.75,F56&gt;=1.5),5.333,"shouldnthappen"))))))))))))))))))))))))))))))))))</f>
        <v>3.925</v>
      </c>
      <c r="BF56" s="1" t="n">
        <f aca="false">IF(AND(D56&gt;=0.35,F56&lt;1.5),1.65,IF(AND(H56&gt;=16.227,D56&gt;=1.55,F56&gt;=1.5),6.533,IF(AND(A56&gt;=5.45,G56&lt;0.174,D56&lt;0.35,F56&lt;1.5),1.7,IF(AND(D56&lt;0.15,G56&gt;=0.174,D56&lt;0.35,F56&lt;1.5),1.38,IF(AND(D56&gt;=1.15,D56&lt;1.25,D56&lt;1.55,F56&gt;=1.5),3.967,IF(AND(H56&lt;8.376,A56&lt;5.45,G56&lt;0.174,D56&lt;0.35,F56&lt;1.5),1.4,IF(AND(H56&gt;=8.376,A56&lt;5.45,G56&lt;0.174,D56&lt;0.35,F56&lt;1.5),1.5,IF(AND(B56&lt;3.1,D56&gt;=0.15,G56&gt;=0.174,D56&lt;0.35,F56&lt;1.5),1.475,IF(AND(H56&lt;10.258,D56&lt;1.15,D56&lt;1.25,D56&lt;1.55,F56&gt;=1.5),3.24,IF(AND(H56&gt;=10.258,D56&lt;1.15,D56&lt;1.25,D56&lt;1.55,F56&gt;=1.5),3.875,IF(AND(F56&gt;=2.5,H56&lt;10.927,D56&gt;=1.25,D56&lt;1.55,F56&gt;=1.5),5.05,IF(AND(D56&lt;1.35,H56&gt;=10.927,D56&gt;=1.25,D56&lt;1.55,F56&gt;=1.5),4.25,IF(AND(A56&gt;=6.95,D56&lt;1.75,H56&lt;16.227,D56&gt;=1.55,F56&gt;=1.5),5.8,IF(AND(B56&lt;3.3,B56&gt;=3.1,D56&gt;=0.15,G56&gt;=0.174,D56&lt;0.35,F56&lt;1.5),1.3,IF(AND(H56&lt;12.278,D56&gt;=1.35,H56&gt;=10.927,D56&gt;=1.25,D56&lt;1.55,F56&gt;=1.5),4.9,IF(AND(G56&lt;0.226,A56&lt;6.95,D56&lt;1.75,H56&lt;16.227,D56&gt;=1.55,F56&gt;=1.5),5,IF(AND(G56&gt;=0.226,A56&lt;6.95,D56&lt;1.75,H56&lt;16.227,D56&gt;=1.55,F56&gt;=1.5),4.62,IF(AND(H56&lt;9.35,B56&lt;2.95,D56&gt;=1.75,H56&lt;16.227,D56&gt;=1.55,F56&gt;=1.5),6.3,IF(AND(H56&gt;=9.35,B56&lt;2.95,D56&gt;=1.75,H56&lt;16.227,D56&gt;=1.55,F56&gt;=1.5),5.58,IF(AND(A56&lt;5.05,B56&gt;=3.3,B56&gt;=3.1,D56&gt;=0.15,G56&gt;=0.174,D56&lt;0.35,F56&lt;1.5),1.35,IF(AND(A56&gt;=5.05,B56&gt;=3.3,B56&gt;=3.1,D56&gt;=0.15,G56&gt;=0.174,D56&lt;0.35,F56&lt;1.5),1.46,IF(AND(B56&lt;2.8,A56&lt;5.65,F56&lt;2.5,H56&lt;10.927,D56&gt;=1.25,D56&lt;1.55,F56&gt;=1.5),4.075,IF(AND(B56&gt;=2.8,A56&lt;5.65,F56&lt;2.5,H56&lt;10.927,D56&gt;=1.25,D56&lt;1.55,F56&gt;=1.5),3.933,IF(AND(A56&lt;6.25,A56&gt;=5.65,F56&lt;2.5,H56&lt;10.927,D56&gt;=1.25,D56&lt;1.55,F56&gt;=1.5),4.533,IF(AND(A56&gt;=6.25,A56&gt;=5.65,F56&lt;2.5,H56&lt;10.927,D56&gt;=1.25,D56&lt;1.55,F56&gt;=1.5),4.3,IF(AND(A56&lt;6.5,H56&gt;=12.278,D56&gt;=1.35,H56&gt;=10.927,D56&gt;=1.25,D56&lt;1.55,F56&gt;=1.5),4.55,IF(AND(A56&gt;=6.5,H56&gt;=12.278,D56&gt;=1.35,H56&gt;=10.927,D56&gt;=1.25,D56&lt;1.55,F56&gt;=1.5),4.775,IF(AND(H56&lt;9.884,D56&lt;2.1,B56&gt;=2.95,D56&gt;=1.75,H56&lt;16.227,D56&gt;=1.55,F56&gt;=1.5),5.5,IF(AND(H56&gt;=9.884,D56&lt;2.1,B56&gt;=2.95,D56&gt;=1.75,H56&lt;16.227,D56&gt;=1.55,F56&gt;=1.5),5.1,IF(AND(H56&lt;10.393,D56&gt;=2.1,B56&gt;=2.95,D56&gt;=1.75,H56&lt;16.227,D56&gt;=1.55,F56&gt;=1.5),5.74,IF(AND(D56&lt;2.25,H56&gt;=10.393,D56&gt;=2.1,B56&gt;=2.95,D56&gt;=1.75,H56&lt;16.227,D56&gt;=1.55,F56&gt;=1.5),5.8,IF(AND(D56&gt;=2.25,H56&gt;=10.393,D56&gt;=2.1,B56&gt;=2.95,D56&gt;=1.75,H56&lt;16.227,D56&gt;=1.55,F56&gt;=1.5),5.4,"shouldnthappen"))))))))))))))))))))))))))))))))</f>
        <v>4.075</v>
      </c>
      <c r="BG56" s="1" t="n">
        <f aca="false">IF(AND(G56&lt;0.096,A56&lt;5.45),2.95,IF(AND(F56&gt;=1.5,G56&gt;=0.096,A56&lt;5.45),3,IF(AND(D56&lt;0.6,A56&lt;5.9,A56&gt;=5.45),1.4,IF(AND(F56&gt;=2.5,D56&gt;=0.6,A56&lt;5.9,A56&gt;=5.45),5.1,IF(AND(A56&lt;7.45,A56&gt;=7.05,A56&gt;=5.9,A56&gt;=5.45),6.167,IF(AND(B56&gt;=3.55,G56&lt;0.587,F56&lt;1.5,G56&gt;=0.096,A56&lt;5.45),1,IF(AND(A56&lt;5.05,G56&gt;=0.587,F56&lt;1.5,G56&gt;=0.096,A56&lt;5.45),1.35,IF(AND(B56&lt;2.75,D56&lt;1.7,A56&lt;7.05,A56&gt;=5.9,A56&gt;=5.45),4.9,IF(AND(A56&lt;6.2,D56&gt;=1.7,A56&lt;7.05,A56&gt;=5.9,A56&gt;=5.45),4.833,IF(AND(H56&lt;17.32,A56&gt;=7.45,A56&gt;=7.05,A56&gt;=5.9,A56&gt;=5.45),6.68,IF(AND(H56&gt;=17.32,A56&gt;=7.45,A56&gt;=7.05,A56&gt;=5.9,A56&gt;=5.45),6.4,IF(AND(G56&lt;0.161,B56&lt;3.55,G56&lt;0.587,F56&lt;1.5,G56&gt;=0.096,A56&lt;5.45),1.5,IF(AND(H56&lt;11.016,A56&gt;=5.05,G56&gt;=0.587,F56&lt;1.5,G56&gt;=0.096,A56&lt;5.45),1.633,IF(AND(H56&lt;11.001,G56&lt;0.372,F56&lt;2.5,D56&gt;=0.6,A56&lt;5.9,A56&gt;=5.45),4.133,IF(AND(H56&gt;=11.001,G56&lt;0.372,F56&lt;2.5,D56&gt;=0.6,A56&lt;5.9,A56&gt;=5.45),4.3,IF(AND(H56&lt;6.808,G56&gt;=0.372,F56&lt;2.5,D56&gt;=0.6,A56&lt;5.9,A56&gt;=5.45),4,IF(AND(A56&gt;=6.75,B56&gt;=2.75,D56&lt;1.7,A56&lt;7.05,A56&gt;=5.9,A56&gt;=5.45),4.84,IF(AND(H56&lt;12.467,G56&gt;=0.161,B56&lt;3.55,G56&lt;0.587,F56&lt;1.5,G56&gt;=0.096,A56&lt;5.45),1.3,IF(AND(D56&lt;0.25,H56&gt;=11.016,A56&gt;=5.05,G56&gt;=0.587,F56&lt;1.5,G56&gt;=0.096,A56&lt;5.45),1.52,IF(AND(D56&gt;=0.25,H56&gt;=11.016,A56&gt;=5.05,G56&gt;=0.587,F56&lt;1.5,G56&gt;=0.096,A56&lt;5.45),1.5,IF(AND(H56&lt;11.218,H56&gt;=6.808,G56&gt;=0.372,F56&lt;2.5,D56&gt;=0.6,A56&lt;5.9,A56&gt;=5.45),3.7,IF(AND(H56&gt;=11.218,H56&gt;=6.808,G56&gt;=0.372,F56&lt;2.5,D56&gt;=0.6,A56&lt;5.9,A56&gt;=5.45),3.9,IF(AND(B56&lt;2.95,A56&lt;6.75,B56&gt;=2.75,D56&lt;1.7,A56&lt;7.05,A56&gt;=5.9,A56&gt;=5.45),4.2,IF(AND(B56&gt;=2.95,A56&lt;6.75,B56&gt;=2.75,D56&lt;1.7,A56&lt;7.05,A56&gt;=5.9,A56&gt;=5.45),4.6,IF(AND(D56&gt;=2.45,A56&lt;6.85,A56&gt;=6.2,D56&gt;=1.7,A56&lt;7.05,A56&gt;=5.9,A56&gt;=5.45),5.9,IF(AND(G56&lt;0.312,A56&gt;=6.85,A56&gt;=6.2,D56&gt;=1.7,A56&lt;7.05,A56&gt;=5.9,A56&gt;=5.45),5.1,IF(AND(G56&gt;=0.312,A56&gt;=6.85,A56&gt;=6.2,D56&gt;=1.7,A56&lt;7.05,A56&gt;=5.9,A56&gt;=5.45),5.4,IF(AND(G56&lt;0.251,H56&gt;=12.467,G56&gt;=0.161,B56&lt;3.55,G56&lt;0.587,F56&lt;1.5,G56&gt;=0.096,A56&lt;5.45),1.35,IF(AND(G56&gt;=0.251,H56&gt;=12.467,G56&gt;=0.161,B56&lt;3.55,G56&lt;0.587,F56&lt;1.5,G56&gt;=0.096,A56&lt;5.45),1.467,IF(AND(G56&gt;=0.628,D56&lt;2.45,A56&lt;6.85,A56&gt;=6.2,D56&gt;=1.7,A56&lt;7.05,A56&gt;=5.9,A56&gt;=5.45),5.1,IF(AND(A56&gt;=6.75,G56&lt;0.628,D56&lt;2.45,A56&lt;6.85,A56&gt;=6.2,D56&gt;=1.7,A56&lt;7.05,A56&gt;=5.9,A56&gt;=5.45),5.9,IF(AND(H56&lt;11.824,A56&lt;6.75,G56&lt;0.628,D56&lt;2.45,A56&lt;6.85,A56&gt;=6.2,D56&gt;=1.7,A56&lt;7.05,A56&gt;=5.9,A56&gt;=5.45),5.44,IF(AND(H56&lt;14.378,H56&gt;=11.824,A56&lt;6.75,G56&lt;0.628,D56&lt;2.45,A56&lt;6.85,A56&gt;=6.2,D56&gt;=1.7,A56&lt;7.05,A56&gt;=5.9,A56&gt;=5.45),5.6,IF(AND(H56&gt;=14.378,H56&gt;=11.824,A56&lt;6.75,G56&lt;0.628,D56&lt;2.45,A56&lt;6.85,A56&gt;=6.2,D56&gt;=1.7,A56&lt;7.05,A56&gt;=5.9,A56&gt;=5.45),5.8,"shouldnthappen"))))))))))))))))))))))))))))))))))</f>
        <v>4</v>
      </c>
      <c r="BH56" s="1" t="n">
        <f aca="false">IF(AND(G56&gt;=0.905,F56&lt;1.5),1.8,IF(AND(H56&lt;5.523,G56&lt;0.905,F56&lt;1.5),1,IF(AND(D56&gt;=0.4,H56&gt;=5.523,G56&lt;0.905,F56&lt;1.5),1.7,IF(AND(G56&gt;=0.878,D56&lt;1.35,F56&lt;2.5,F56&gt;=1.5),4.4,IF(AND(A56&lt;5.4,D56&gt;=1.35,F56&lt;2.5,F56&gt;=1.5),3.9,IF(AND(G56&lt;0.177,B56&lt;3.15,F56&gt;=2.5,F56&gt;=1.5),6.15,IF(AND(H56&lt;10.393,B56&gt;=3.15,F56&gt;=2.5,F56&gt;=1.5),5.94,IF(AND(H56&gt;=10.393,B56&gt;=3.15,F56&gt;=2.5,F56&gt;=1.5),5.467,IF(AND(D56&gt;=1.25,G56&lt;0.878,D56&lt;1.35,F56&lt;2.5,F56&gt;=1.5),4.18,IF(AND(G56&gt;=0.709,A56&gt;=5.4,D56&gt;=1.35,F56&lt;2.5,F56&gt;=1.5),4.9,IF(AND(B56&lt;2.6,G56&gt;=0.177,B56&lt;3.15,F56&gt;=2.5,F56&gt;=1.5),4.8,IF(AND(A56&lt;4.35,A56&lt;5.05,D56&lt;0.4,H56&gt;=5.523,G56&lt;0.905,F56&lt;1.5),1.1,IF(AND(A56&gt;=5.6,A56&gt;=5.05,D56&lt;0.4,H56&gt;=5.523,G56&lt;0.905,F56&lt;1.5),1.7,IF(AND(D56&lt;1.05,D56&lt;1.25,G56&lt;0.878,D56&lt;1.35,F56&lt;2.5,F56&gt;=1.5),3.6,IF(AND(D56&gt;=1.55,G56&lt;0.709,A56&gt;=5.4,D56&gt;=1.35,F56&lt;2.5,F56&gt;=1.5),4.975,IF(AND(D56&lt;1.7,B56&gt;=2.6,G56&gt;=0.177,B56&lt;3.15,F56&gt;=2.5,F56&gt;=1.5),5.8,IF(AND(B56&lt;3.15,A56&gt;=4.35,A56&lt;5.05,D56&lt;0.4,H56&gt;=5.523,G56&lt;0.905,F56&lt;1.5),1.46,IF(AND(A56&gt;=5.45,A56&lt;5.6,A56&gt;=5.05,D56&lt;0.4,H56&gt;=5.523,G56&lt;0.905,F56&lt;1.5),1.35,IF(AND(H56&lt;10.974,D56&gt;=1.05,D56&lt;1.25,G56&lt;0.878,D56&lt;1.35,F56&lt;2.5,F56&gt;=1.5),3.8,IF(AND(H56&gt;=13.654,D56&lt;1.55,G56&lt;0.709,A56&gt;=5.4,D56&gt;=1.35,F56&lt;2.5,F56&gt;=1.5),4.725,IF(AND(A56&lt;4.5,B56&gt;=3.15,A56&gt;=4.35,A56&lt;5.05,D56&lt;0.4,H56&gt;=5.523,G56&lt;0.905,F56&lt;1.5),1.3,IF(AND(G56&lt;0.676,A56&lt;5.45,A56&lt;5.6,A56&gt;=5.05,D56&lt;0.4,H56&gt;=5.523,G56&lt;0.905,F56&lt;1.5),1.5,IF(AND(G56&gt;=0.676,A56&lt;5.45,A56&lt;5.6,A56&gt;=5.05,D56&lt;0.4,H56&gt;=5.523,G56&lt;0.905,F56&lt;1.5),1.55,IF(AND(A56&lt;5.7,H56&gt;=10.974,D56&gt;=1.05,D56&lt;1.25,G56&lt;0.878,D56&lt;1.35,F56&lt;2.5,F56&gt;=1.5),3.9,IF(AND(A56&gt;=5.7,H56&gt;=10.974,D56&gt;=1.05,D56&lt;1.25,G56&lt;0.878,D56&lt;1.35,F56&lt;2.5,F56&gt;=1.5),3.933,IF(AND(G56&gt;=0.644,H56&lt;13.654,D56&lt;1.55,G56&lt;0.709,A56&gt;=5.4,D56&gt;=1.35,F56&lt;2.5,F56&gt;=1.5),4.4,IF(AND(B56&lt;2.9,A56&lt;6.2,D56&gt;=1.7,B56&gt;=2.6,G56&gt;=0.177,B56&lt;3.15,F56&gt;=2.5,F56&gt;=1.5),5.02,IF(AND(B56&gt;=2.9,A56&lt;6.2,D56&gt;=1.7,B56&gt;=2.6,G56&gt;=0.177,B56&lt;3.15,F56&gt;=2.5,F56&gt;=1.5),4.8,IF(AND(D56&lt;2.2,A56&gt;=6.2,D56&gt;=1.7,B56&gt;=2.6,G56&gt;=0.177,B56&lt;3.15,F56&gt;=2.5,F56&gt;=1.5),5.325,IF(AND(D56&gt;=2.2,A56&gt;=6.2,D56&gt;=1.7,B56&gt;=2.6,G56&gt;=0.177,B56&lt;3.15,F56&gt;=2.5,F56&gt;=1.5),5.1,IF(AND(D56&lt;0.25,A56&gt;=4.5,B56&gt;=3.15,A56&gt;=4.35,A56&lt;5.05,D56&lt;0.4,H56&gt;=5.523,G56&lt;0.905,F56&lt;1.5),1.357,IF(AND(D56&gt;=0.25,A56&gt;=4.5,B56&gt;=3.15,A56&gt;=4.35,A56&lt;5.05,D56&lt;0.4,H56&gt;=5.523,G56&lt;0.905,F56&lt;1.5),1.333,IF(AND(H56&lt;10.723,G56&lt;0.644,H56&lt;13.654,D56&lt;1.55,G56&lt;0.709,A56&gt;=5.4,D56&gt;=1.35,F56&lt;2.5,F56&gt;=1.5),4.6,IF(AND(H56&gt;=10.723,G56&lt;0.644,H56&lt;13.654,D56&lt;1.55,G56&lt;0.709,A56&gt;=5.4,D56&gt;=1.35,F56&lt;2.5,F56&gt;=1.5),4.5,"shouldnthappen"))))))))))))))))))))))))))))))))))</f>
        <v>4.4</v>
      </c>
      <c r="BI56" s="1" t="n">
        <f aca="false">IF(AND(D56&gt;=0.8,A56&lt;5.45),3.9,IF(AND(D56&gt;=0.45,D56&lt;0.8,A56&lt;5.45),1.66,IF(AND(H56&lt;16.447,B56&gt;=3.45,A56&gt;=5.45),1.525,IF(AND(H56&gt;=16.447,B56&gt;=3.45,A56&gt;=5.45),6.4,IF(AND(H56&lt;5.245,D56&lt;0.45,D56&lt;0.8,A56&lt;5.45),1,IF(AND(A56&gt;=7.2,G56&lt;0.154,B56&lt;3.45,A56&gt;=5.45),6.7,IF(AND(D56&lt;1.65,A56&lt;7.2,G56&lt;0.154,B56&lt;3.45,A56&gt;=5.45),4.7,IF(AND(D56&gt;=1.65,A56&lt;7.2,G56&lt;0.154,B56&lt;3.45,A56&gt;=5.45),5.52,IF(AND(D56&gt;=0.25,A56&lt;5.05,H56&gt;=5.245,D56&lt;0.45,D56&lt;0.8,A56&lt;5.45),1.35,IF(AND(H56&lt;6.089,A56&gt;=5.05,H56&gt;=5.245,D56&lt;0.45,D56&lt;0.8,A56&lt;5.45),1.7,IF(AND(D56&lt;1.2,B56&lt;2.6,A56&lt;5.75,G56&gt;=0.154,B56&lt;3.45,A56&gt;=5.45),3.85,IF(AND(D56&gt;=1.2,B56&lt;2.6,A56&lt;5.75,G56&gt;=0.154,B56&lt;3.45,A56&gt;=5.45),4,IF(AND(D56&gt;=1.65,B56&gt;=2.6,A56&lt;5.75,G56&gt;=0.154,B56&lt;3.45,A56&gt;=5.45),4.9,IF(AND(G56&lt;0.353,F56&lt;2.5,A56&gt;=5.75,G56&gt;=0.154,B56&lt;3.45,A56&gt;=5.45),4.25,IF(AND(A56&gt;=7.25,F56&gt;=2.5,A56&gt;=5.75,G56&gt;=0.154,B56&lt;3.45,A56&gt;=5.45),6.45,IF(AND(H56&lt;11.218,D56&lt;0.25,A56&lt;5.05,H56&gt;=5.245,D56&lt;0.45,D56&lt;0.8,A56&lt;5.45),1.42,IF(AND(G56&lt;0.517,H56&gt;=6.089,A56&gt;=5.05,H56&gt;=5.245,D56&lt;0.45,D56&lt;0.8,A56&lt;5.45),1.44,IF(AND(G56&gt;=0.517,H56&gt;=6.089,A56&gt;=5.05,H56&gt;=5.245,D56&lt;0.45,D56&lt;0.8,A56&lt;5.45),1.54,IF(AND(H56&gt;=10.194,D56&lt;1.65,B56&gt;=2.6,A56&lt;5.75,G56&gt;=0.154,B56&lt;3.45,A56&gt;=5.45),4.35,IF(AND(B56&gt;=3.15,G56&gt;=0.353,F56&lt;2.5,A56&gt;=5.75,G56&gt;=0.154,B56&lt;3.45,A56&gt;=5.45),4.7,IF(AND(H56&lt;7.716,A56&lt;7.25,F56&gt;=2.5,A56&gt;=5.75,G56&gt;=0.154,B56&lt;3.45,A56&gt;=5.45),5.04,IF(AND(G56&lt;0.175,H56&gt;=11.218,D56&lt;0.25,A56&lt;5.05,H56&gt;=5.245,D56&lt;0.45,D56&lt;0.8,A56&lt;5.45),1.5,IF(AND(H56&lt;7.713,H56&lt;10.194,D56&lt;1.65,B56&gt;=2.6,A56&lt;5.75,G56&gt;=0.154,B56&lt;3.45,A56&gt;=5.45),4.1,IF(AND(H56&gt;=7.713,H56&lt;10.194,D56&lt;1.65,B56&gt;=2.6,A56&lt;5.75,G56&gt;=0.154,B56&lt;3.45,A56&gt;=5.45),4.2,IF(AND(B56&gt;=3.05,B56&lt;3.15,G56&gt;=0.353,F56&lt;2.5,A56&gt;=5.75,G56&gt;=0.154,B56&lt;3.45,A56&gt;=5.45),4.4,IF(AND(D56&gt;=2.45,H56&gt;=7.716,A56&lt;7.25,F56&gt;=2.5,A56&gt;=5.75,G56&gt;=0.154,B56&lt;3.45,A56&gt;=5.45),5.85,IF(AND(D56&lt;0.15,G56&gt;=0.175,H56&gt;=11.218,D56&lt;0.25,A56&lt;5.05,H56&gt;=5.245,D56&lt;0.45,D56&lt;0.8,A56&lt;5.45),1.1,IF(AND(H56&gt;=16.317,B56&lt;3.05,B56&lt;3.15,G56&gt;=0.353,F56&lt;2.5,A56&gt;=5.75,G56&gt;=0.154,B56&lt;3.45,A56&gt;=5.45),4.8,IF(AND(G56&gt;=0.857,D56&lt;2.45,H56&gt;=7.716,A56&lt;7.25,F56&gt;=2.5,A56&gt;=5.75,G56&gt;=0.154,B56&lt;3.45,A56&gt;=5.45),5.05,IF(AND(G56&lt;0.245,D56&gt;=0.15,G56&gt;=0.175,H56&gt;=11.218,D56&lt;0.25,A56&lt;5.05,H56&gt;=5.245,D56&lt;0.45,D56&lt;0.8,A56&lt;5.45),1.3,IF(AND(G56&gt;=0.245,D56&gt;=0.15,G56&gt;=0.175,H56&gt;=11.218,D56&lt;0.25,A56&lt;5.05,H56&gt;=5.245,D56&lt;0.45,D56&lt;0.8,A56&lt;5.45),1.22,IF(AND(B56&lt;2.85,H56&lt;16.317,B56&lt;3.05,B56&lt;3.15,G56&gt;=0.353,F56&lt;2.5,A56&gt;=5.75,G56&gt;=0.154,B56&lt;3.45,A56&gt;=5.45),4.6,IF(AND(B56&gt;=2.85,H56&lt;16.317,B56&lt;3.05,B56&lt;3.15,G56&gt;=0.353,F56&lt;2.5,A56&gt;=5.75,G56&gt;=0.154,B56&lt;3.45,A56&gt;=5.45),4.633,IF(AND(D56&lt;1.85,G56&lt;0.857,D56&lt;2.45,H56&gt;=7.716,A56&lt;7.25,F56&gt;=2.5,A56&gt;=5.75,G56&gt;=0.154,B56&lt;3.45,A56&gt;=5.45),5.8,IF(AND(H56&lt;11.297,D56&gt;=1.85,G56&lt;0.857,D56&lt;2.45,H56&gt;=7.716,A56&lt;7.25,F56&gt;=2.5,A56&gt;=5.75,G56&gt;=0.154,B56&lt;3.45,A56&gt;=5.45),5.3,IF(AND(G56&lt;0.388,H56&gt;=11.297,D56&gt;=1.85,G56&lt;0.857,D56&lt;2.45,H56&gt;=7.716,A56&lt;7.25,F56&gt;=2.5,A56&gt;=5.75,G56&gt;=0.154,B56&lt;3.45,A56&gt;=5.45),5.4,IF(AND(G56&gt;=0.388,H56&gt;=11.297,D56&gt;=1.85,G56&lt;0.857,D56&lt;2.45,H56&gt;=7.716,A56&lt;7.25,F56&gt;=2.5,A56&gt;=5.75,G56&gt;=0.154,B56&lt;3.45,A56&gt;=5.45),5.6,"shouldnthappen")))))))))))))))))))))))))))))))))))))</f>
        <v>4</v>
      </c>
      <c r="BJ56" s="1" t="n">
        <f aca="false">IF(AND(F56&gt;=2,B56&gt;=3.35),6.1,IF(AND(H56&gt;=12.719,F56&lt;1.5,B56&lt;3.35),1.567,IF(AND(H56&lt;5.245,F56&lt;2,B56&gt;=3.35),1,IF(AND(D56&lt;0.15,H56&lt;12.719,F56&lt;1.5,B56&lt;3.35),1.5,IF(AND(D56&gt;=0.35,H56&gt;=5.245,F56&lt;2,B56&gt;=3.35),1.6,IF(AND(A56&lt;4.9,D56&gt;=0.15,H56&lt;12.719,F56&lt;1.5,B56&lt;3.35),1.36,IF(AND(B56&lt;2.65,G56&lt;0.572,D56&lt;1.45,F56&gt;=1.5,B56&lt;3.35),3.5,IF(AND(A56&lt;6.1,F56&lt;2.5,D56&gt;=1.45,F56&gt;=1.5,B56&lt;3.35),5.1,IF(AND(G56&gt;=0.607,D56&lt;0.35,H56&gt;=5.245,F56&lt;2,B56&gt;=3.35),1.65,IF(AND(G56&lt;0.546,A56&gt;=4.9,D56&gt;=0.15,H56&lt;12.719,F56&lt;1.5,B56&lt;3.35),1.2,IF(AND(G56&gt;=0.546,A56&gt;=4.9,D56&gt;=0.15,H56&lt;12.719,F56&lt;1.5,B56&lt;3.35),1.4,IF(AND(A56&gt;=6.3,B56&gt;=2.65,G56&lt;0.572,D56&lt;1.45,F56&gt;=1.5,B56&lt;3.35),4.8,IF(AND(D56&lt;1.15,B56&lt;2.85,G56&gt;=0.572,D56&lt;1.45,F56&gt;=1.5,B56&lt;3.35),3.9,IF(AND(B56&gt;=3.15,B56&gt;=2.85,G56&gt;=0.572,D56&lt;1.45,F56&gt;=1.5,B56&lt;3.35),4.7,IF(AND(B56&lt;2.95,A56&gt;=6.1,F56&lt;2.5,D56&gt;=1.45,F56&gt;=1.5,B56&lt;3.35),4.533,IF(AND(B56&gt;=2.95,A56&gt;=6.1,F56&lt;2.5,D56&gt;=1.45,F56&gt;=1.5,B56&lt;3.35),4.75,IF(AND(A56&gt;=6.7,G56&lt;0.107,F56&gt;=2.5,D56&gt;=1.45,F56&gt;=1.5,B56&lt;3.35),5.7,IF(AND(G56&gt;=0.385,G56&lt;0.607,D56&lt;0.35,H56&gt;=5.245,F56&lt;2,B56&gt;=3.35),1.325,IF(AND(D56&lt;1.25,A56&lt;6.3,B56&gt;=2.65,G56&lt;0.572,D56&lt;1.45,F56&gt;=1.5,B56&lt;3.35),4,IF(AND(D56&gt;=1.25,A56&lt;6.3,B56&gt;=2.65,G56&lt;0.572,D56&lt;1.45,F56&gt;=1.5,B56&lt;3.35),4.18,IF(AND(G56&lt;0.907,D56&gt;=1.15,B56&lt;2.85,G56&gt;=0.572,D56&lt;1.45,F56&gt;=1.5,B56&lt;3.35),4,IF(AND(G56&gt;=0.907,D56&gt;=1.15,B56&lt;2.85,G56&gt;=0.572,D56&lt;1.45,F56&gt;=1.5,B56&lt;3.35),4.4,IF(AND(H56&lt;8.326,B56&lt;3.15,B56&gt;=2.85,G56&gt;=0.572,D56&lt;1.45,F56&gt;=1.5,B56&lt;3.35),3.6,IF(AND(H56&gt;=8.326,B56&lt;3.15,B56&gt;=2.85,G56&gt;=0.572,D56&lt;1.45,F56&gt;=1.5,B56&lt;3.35),4.48,IF(AND(B56&lt;2.95,A56&lt;6.7,G56&lt;0.107,F56&gt;=2.5,D56&gt;=1.45,F56&gt;=1.5,B56&lt;3.35),5.6,IF(AND(B56&gt;=2.95,A56&lt;6.7,G56&lt;0.107,F56&gt;=2.5,D56&gt;=1.45,F56&gt;=1.5,B56&lt;3.35),5.5,IF(AND(G56&lt;0.205,G56&lt;0.432,G56&gt;=0.107,F56&gt;=2.5,D56&gt;=1.45,F56&gt;=1.5,B56&lt;3.35),5.3,IF(AND(B56&gt;=3.05,G56&gt;=0.432,G56&gt;=0.107,F56&gt;=2.5,D56&gt;=1.45,F56&gt;=1.5,B56&lt;3.35),5.86,IF(AND(H56&gt;=14.057,G56&lt;0.385,G56&lt;0.607,D56&lt;0.35,H56&gt;=5.245,F56&lt;2,B56&gt;=3.35),1.7,IF(AND(D56&lt;1.7,G56&gt;=0.205,G56&lt;0.432,G56&gt;=0.107,F56&gt;=2.5,D56&gt;=1.45,F56&gt;=1.5,B56&lt;3.35),5,IF(AND(G56&lt;0.779,B56&lt;3.05,G56&gt;=0.432,G56&gt;=0.107,F56&gt;=2.5,D56&gt;=1.45,F56&gt;=1.5,B56&lt;3.35),4.9,IF(AND(G56&gt;=0.779,B56&lt;3.05,G56&gt;=0.432,G56&gt;=0.107,F56&gt;=2.5,D56&gt;=1.45,F56&gt;=1.5,B56&lt;3.35),5.533,IF(AND(D56&gt;=0.25,H56&lt;14.057,G56&lt;0.385,G56&lt;0.607,D56&lt;0.35,H56&gt;=5.245,F56&lt;2,B56&gt;=3.35),1.4,IF(AND(B56&lt;2.85,D56&gt;=1.7,G56&gt;=0.205,G56&lt;0.432,G56&gt;=0.107,F56&gt;=2.5,D56&gt;=1.45,F56&gt;=1.5,B56&lt;3.35),5.1,IF(AND(B56&gt;=2.85,D56&gt;=1.7,G56&gt;=0.205,G56&lt;0.432,G56&gt;=0.107,F56&gt;=2.5,D56&gt;=1.45,F56&gt;=1.5,B56&lt;3.35),5.15,IF(AND(A56&lt;5.1,D56&lt;0.25,H56&lt;14.057,G56&lt;0.385,G56&lt;0.607,D56&lt;0.35,H56&gt;=5.245,F56&lt;2,B56&gt;=3.35),1.4,IF(AND(A56&gt;=5.1,D56&lt;0.25,H56&lt;14.057,G56&lt;0.385,G56&lt;0.607,D56&lt;0.35,H56&gt;=5.245,F56&lt;2,B56&gt;=3.35),1.5,"shouldnthappen")))))))))))))))))))))))))))))))))))))</f>
        <v>4</v>
      </c>
    </row>
    <row r="57" customFormat="false" ht="13.8" hidden="false" customHeight="false" outlineLevel="0" collapsed="false">
      <c r="A57" s="1" t="n">
        <v>6.5</v>
      </c>
      <c r="B57" s="1" t="n">
        <v>2.8</v>
      </c>
      <c r="C57" s="1" t="n">
        <v>4.6</v>
      </c>
      <c r="D57" s="1" t="n">
        <v>1.5</v>
      </c>
      <c r="E57" s="1" t="s">
        <v>92</v>
      </c>
      <c r="F57" s="1" t="n">
        <v>2</v>
      </c>
      <c r="G57" s="1" t="n">
        <v>0.426694232737646</v>
      </c>
      <c r="H57" s="16" t="n">
        <v>7.66422738647088</v>
      </c>
      <c r="I57" s="11" t="n">
        <f aca="false">C57</f>
        <v>4.6</v>
      </c>
      <c r="J57" s="1" t="n">
        <f aca="false">AVERAGE(M57:BJ57)</f>
        <v>4.63858</v>
      </c>
      <c r="K57" s="15" t="n">
        <f aca="false">1-SQRT(VAR(M57:BJ57, I57)) / AVERAGE(M57:BJ57)</f>
        <v>0.948120792038046</v>
      </c>
      <c r="L57" s="1" t="n">
        <f aca="false">(J57-I57)/I57</f>
        <v>0.00838695652173924</v>
      </c>
      <c r="M57" s="1" t="n">
        <f aca="false">IF(AND(H57&gt;=16.241,B57&gt;=3.35),6.4,IF(AND(D57&gt;=0.75,A57&lt;5.15,B57&lt;3.35),4.1,IF(AND(D57&gt;=1.5,H57&lt;16.241,B57&gt;=3.35),5.767,IF(AND(B57&gt;=3.25,D57&lt;0.75,A57&lt;5.15,B57&lt;3.35),1.58,IF(AND(A57&lt;4.95,D57&lt;1.5,H57&lt;16.241,B57&gt;=3.35),1.4,IF(AND(A57&lt;4.5,B57&lt;3.25,D57&lt;0.75,A57&lt;5.15,B57&lt;3.35),1.26,IF(AND(A57&gt;=4.5,B57&lt;3.25,D57&lt;0.75,A57&lt;5.15,B57&lt;3.35),1.48,IF(AND(G57&lt;0.356,H57&lt;12.557,D57&lt;1.45,A57&gt;=5.15,B57&lt;3.35),4.267,IF(AND(D57&lt;1.25,H57&gt;=12.557,D57&lt;1.45,A57&gt;=5.15,B57&lt;3.35),4.05,IF(AND(D57&gt;=1.35,G57&gt;=0.356,H57&lt;12.557,D57&lt;1.45,A57&gt;=5.15,B57&lt;3.35),4.25,IF(AND(H57&lt;15.086,D57&gt;=1.25,H57&gt;=12.557,D57&lt;1.45,A57&gt;=5.15,B57&lt;3.35),4.4,IF(AND(F57&lt;2.5,G57&gt;=0.44,D57&lt;2.05,D57&gt;=1.45,A57&gt;=5.15,B57&lt;3.35),4.7,IF(AND(H57&lt;10.391,B57&lt;3.15,D57&gt;=2.05,D57&gt;=1.45,A57&gt;=5.15,B57&lt;3.35),5.1,IF(AND(G57&lt;0.505,B57&gt;=3.15,D57&gt;=2.05,D57&gt;=1.45,A57&gt;=5.15,B57&lt;3.35),5.7,IF(AND(G57&gt;=0.505,B57&gt;=3.15,D57&gt;=2.05,D57&gt;=1.45,A57&gt;=5.15,B57&lt;3.35),5.95,IF(AND(D57&gt;=0.5,G57&lt;0.905,A57&gt;=4.95,D57&lt;1.5,H57&lt;16.241,B57&gt;=3.35),1.6,IF(AND(B57&lt;3.6,G57&gt;=0.905,A57&gt;=4.95,D57&lt;1.5,H57&lt;16.241,B57&gt;=3.35),1.7,IF(AND(B57&gt;=3.6,G57&gt;=0.905,A57&gt;=4.95,D57&lt;1.5,H57&lt;16.241,B57&gt;=3.35),1.767,IF(AND(A57&gt;=5.7,D57&lt;1.35,G57&gt;=0.356,H57&lt;12.557,D57&lt;1.45,A57&gt;=5.15,B57&lt;3.35),3.9,IF(AND(A57&lt;6.35,H57&gt;=15.086,D57&gt;=1.25,H57&gt;=12.557,D57&lt;1.45,A57&gt;=5.15,B57&lt;3.35),4.7,IF(AND(A57&gt;=6.35,H57&gt;=15.086,D57&gt;=1.25,H57&gt;=12.557,D57&lt;1.45,A57&gt;=5.15,B57&lt;3.35),4.6,IF(AND(H57&lt;9.252,D57&lt;1.55,G57&lt;0.44,D57&lt;2.05,D57&gt;=1.45,A57&gt;=5.15,B57&lt;3.35),5.08,IF(AND(H57&gt;=9.252,D57&lt;1.55,G57&lt;0.44,D57&lt;2.05,D57&gt;=1.45,A57&gt;=5.15,B57&lt;3.35),4.7,IF(AND(H57&lt;8.477,D57&gt;=1.55,G57&lt;0.44,D57&lt;2.05,D57&gt;=1.45,A57&gt;=5.15,B57&lt;3.35),5.1,IF(AND(H57&gt;=8.477,D57&gt;=1.55,G57&lt;0.44,D57&lt;2.05,D57&gt;=1.45,A57&gt;=5.15,B57&lt;3.35),5.4,IF(AND(H57&lt;8.435,F57&gt;=2.5,G57&gt;=0.44,D57&lt;2.05,D57&gt;=1.45,A57&gt;=5.15,B57&lt;3.35),5.1,IF(AND(H57&gt;=8.435,F57&gt;=2.5,G57&gt;=0.44,D57&lt;2.05,D57&gt;=1.45,A57&gt;=5.15,B57&lt;3.35),4.86,IF(AND(G57&lt;0.543,H57&gt;=10.391,B57&lt;3.15,D57&gt;=2.05,D57&gt;=1.45,A57&gt;=5.15,B57&lt;3.35),5.56,IF(AND(G57&gt;=0.543,H57&gt;=10.391,B57&lt;3.15,D57&gt;=2.05,D57&gt;=1.45,A57&gt;=5.15,B57&lt;3.35),5.8,IF(AND(A57&lt;5.05,D57&lt;0.5,G57&lt;0.905,A57&gt;=4.95,D57&lt;1.5,H57&lt;16.241,B57&gt;=3.35),1.3,IF(AND(H57&lt;6.583,A57&lt;5.7,D57&lt;1.35,G57&gt;=0.356,H57&lt;12.557,D57&lt;1.45,A57&gt;=5.15,B57&lt;3.35),4,IF(AND(G57&lt;0.585,A57&gt;=5.05,D57&lt;0.5,G57&lt;0.905,A57&gt;=4.95,D57&lt;1.5,H57&lt;16.241,B57&gt;=3.35),1.475,IF(AND(G57&lt;0.62,H57&gt;=6.583,A57&lt;5.7,D57&lt;1.35,G57&gt;=0.356,H57&lt;12.557,D57&lt;1.45,A57&gt;=5.15,B57&lt;3.35),3.75,IF(AND(G57&gt;=0.62,H57&gt;=6.583,A57&lt;5.7,D57&lt;1.35,G57&gt;=0.356,H57&lt;12.557,D57&lt;1.45,A57&gt;=5.15,B57&lt;3.35),3.6,IF(AND(B57&lt;3.75,G57&gt;=0.585,A57&gt;=5.05,D57&lt;0.5,G57&lt;0.905,A57&gt;=4.95,D57&lt;1.5,H57&lt;16.241,B57&gt;=3.35),1.5,IF(AND(B57&gt;=3.75,G57&gt;=0.585,A57&gt;=5.05,D57&lt;0.5,G57&lt;0.905,A57&gt;=4.95,D57&lt;1.5,H57&lt;16.241,B57&gt;=3.35),1.6,"shouldnthappen"))))))))))))))))))))))))))))))))))))</f>
        <v>5.08</v>
      </c>
      <c r="N57" s="1" t="n">
        <f aca="false">IF(AND(H57&lt;5.245,B57&lt;3.65,F57&lt;1.5),1,IF(AND(H57&gt;=14.096,B57&gt;=3.65,F57&lt;1.5),1.65,IF(AND(A57&gt;=5.45,H57&gt;=5.245,B57&lt;3.65,F57&lt;1.5),1.3,IF(AND(H57&gt;=13.586,H57&lt;14.096,B57&gt;=3.65,F57&lt;1.5),1.3,IF(AND(H57&lt;10.258,D57&lt;1.25,F57&lt;2.5,F57&gt;=1.5),3.38,IF(AND(H57&lt;6.982,D57&gt;=1.25,F57&lt;2.5,F57&gt;=1.5),3.96,IF(AND(H57&gt;=13.646,D57&lt;2.05,F57&gt;=2.5,F57&gt;=1.5),6.1,IF(AND(B57&lt;3.05,A57&lt;5.45,H57&gt;=5.245,B57&lt;3.65,F57&lt;1.5),1.375,IF(AND(H57&lt;6.543,H57&lt;13.586,H57&lt;14.096,B57&gt;=3.65,F57&lt;1.5),1.4,IF(AND(H57&gt;=6.543,H57&lt;13.586,H57&lt;14.096,B57&gt;=3.65,F57&lt;1.5),1.5,IF(AND(H57&lt;11.522,H57&gt;=10.258,D57&lt;1.25,F57&lt;2.5,F57&gt;=1.5),3.733,IF(AND(H57&gt;=11.522,H57&gt;=10.258,D57&lt;1.25,F57&lt;2.5,F57&gt;=1.5),3.92,IF(AND(H57&lt;5.767,H57&lt;13.646,D57&lt;2.05,F57&gt;=2.5,F57&gt;=1.5),4.5,IF(AND(A57&lt;6.8,B57&lt;3.15,D57&gt;=2.05,F57&gt;=2.5,F57&gt;=1.5),5.6,IF(AND(A57&gt;=6.8,B57&lt;3.15,D57&gt;=2.05,F57&gt;=2.5,F57&gt;=1.5),5.1,IF(AND(B57&lt;3.25,B57&gt;=3.15,D57&gt;=2.05,F57&gt;=2.5,F57&gt;=1.5),5.8,IF(AND(B57&gt;=3.25,B57&gt;=3.15,D57&gt;=2.05,F57&gt;=2.5,F57&gt;=1.5),5.65,IF(AND(B57&lt;3.15,B57&gt;=3.05,A57&lt;5.45,H57&gt;=5.245,B57&lt;3.65,F57&lt;1.5),1.5,IF(AND(G57&gt;=0.735,H57&lt;13.665,H57&gt;=6.982,D57&gt;=1.25,F57&lt;2.5,F57&gt;=1.5),4.2,IF(AND(H57&lt;14.03,H57&gt;=13.665,H57&gt;=6.982,D57&gt;=1.25,F57&lt;2.5,F57&gt;=1.5),4.8,IF(AND(A57&gt;=6.6,H57&gt;=5.767,H57&lt;13.646,D57&lt;2.05,F57&gt;=2.5,F57&gt;=1.5),6.05,IF(AND(G57&gt;=0.934,B57&gt;=3.15,B57&gt;=3.05,A57&lt;5.45,H57&gt;=5.245,B57&lt;3.65,F57&lt;1.5),1.7,IF(AND(D57&gt;=1.55,G57&lt;0.735,H57&lt;13.665,H57&gt;=6.982,D57&gt;=1.25,F57&lt;2.5,F57&gt;=1.5),5.1,IF(AND(D57&lt;1.45,H57&gt;=14.03,H57&gt;=13.665,H57&gt;=6.982,D57&gt;=1.25,F57&lt;2.5,F57&gt;=1.5),4.7,IF(AND(D57&gt;=1.45,H57&gt;=14.03,H57&gt;=13.665,H57&gt;=6.982,D57&gt;=1.25,F57&lt;2.5,F57&gt;=1.5),4.5,IF(AND(A57&gt;=6.2,A57&lt;6.6,H57&gt;=5.767,H57&lt;13.646,D57&lt;2.05,F57&gt;=2.5,F57&gt;=1.5),5.325,IF(AND(B57&lt;3.25,G57&lt;0.934,B57&gt;=3.15,B57&gt;=3.05,A57&lt;5.45,H57&gt;=5.245,B57&lt;3.65,F57&lt;1.5),1.3,IF(AND(D57&lt;1.35,D57&lt;1.55,G57&lt;0.735,H57&lt;13.665,H57&gt;=6.982,D57&gt;=1.25,F57&lt;2.5,F57&gt;=1.5),4.25,IF(AND(H57&lt;8.435,A57&lt;6.2,A57&lt;6.6,H57&gt;=5.767,H57&lt;13.646,D57&lt;2.05,F57&gt;=2.5,F57&gt;=1.5),5.1,IF(AND(H57&gt;=8.435,A57&lt;6.2,A57&lt;6.6,H57&gt;=5.767,H57&lt;13.646,D57&lt;2.05,F57&gt;=2.5,F57&gt;=1.5),4.9,IF(AND(A57&gt;=5.15,B57&gt;=3.25,G57&lt;0.934,B57&gt;=3.15,B57&gt;=3.05,A57&lt;5.45,H57&gt;=5.245,B57&lt;3.65,F57&lt;1.5),1.5,IF(AND(B57&lt;2.9,D57&gt;=1.35,D57&lt;1.55,G57&lt;0.735,H57&lt;13.665,H57&gt;=6.982,D57&gt;=1.25,F57&lt;2.5,F57&gt;=1.5),4.6,IF(AND(B57&gt;=2.9,D57&gt;=1.35,D57&lt;1.55,G57&lt;0.735,H57&lt;13.665,H57&gt;=6.982,D57&gt;=1.25,F57&lt;2.5,F57&gt;=1.5),4.52,IF(AND(G57&gt;=0.862,A57&lt;5.15,B57&gt;=3.25,G57&lt;0.934,B57&gt;=3.15,B57&gt;=3.05,A57&lt;5.45,H57&gt;=5.245,B57&lt;3.65,F57&lt;1.5),1.5,IF(AND(H57&lt;9.35,G57&lt;0.862,A57&lt;5.15,B57&gt;=3.25,G57&lt;0.934,B57&gt;=3.15,B57&gt;=3.05,A57&lt;5.45,H57&gt;=5.245,B57&lt;3.65,F57&lt;1.5),1.38,IF(AND(H57&gt;=9.35,G57&lt;0.862,A57&lt;5.15,B57&gt;=3.25,G57&lt;0.934,B57&gt;=3.15,B57&gt;=3.05,A57&lt;5.45,H57&gt;=5.245,B57&lt;3.65,F57&lt;1.5),1.4,"shouldnthappen"))))))))))))))))))))))))))))))))))))</f>
        <v>4.6</v>
      </c>
      <c r="O57" s="1" t="n">
        <f aca="false">IF(AND(B57&lt;2.75,A57&lt;5.55),3.96,IF(AND(H57&lt;9.205,A57&lt;5.9,A57&gt;=5.55),3.85,IF(AND(A57&lt;4.35,D57&lt;0.35,B57&gt;=2.75,A57&lt;5.55),1.1,IF(AND(B57&lt;3.65,D57&gt;=0.35,B57&gt;=2.75,A57&lt;5.55),1.65,IF(AND(B57&gt;=3.65,D57&gt;=0.35,B57&gt;=2.75,A57&lt;5.55),1.9,IF(AND(G57&gt;=0.732,H57&gt;=9.205,A57&lt;5.9,A57&gt;=5.55),4.9,IF(AND(G57&lt;0.273,G57&lt;0.732,H57&gt;=9.205,A57&lt;5.9,A57&gt;=5.55),4.5,IF(AND(A57&lt;6.3,G57&lt;0.422,F57&lt;2.5,A57&gt;=5.9,A57&gt;=5.55),5.1,IF(AND(A57&gt;=6.3,G57&lt;0.422,F57&lt;2.5,A57&gt;=5.9,A57&gt;=5.55),4.76,IF(AND(B57&lt;2.4,G57&gt;=0.422,F57&lt;2.5,A57&gt;=5.9,A57&gt;=5.55),4.45,IF(AND(A57&gt;=7,G57&gt;=0.628,F57&gt;=2.5,A57&gt;=5.9,A57&gt;=5.55),6.45,IF(AND(D57&lt;0.15,H57&lt;13.924,A57&gt;=4.35,D57&lt;0.35,B57&gt;=2.75,A57&lt;5.55),1.5,IF(AND(B57&lt;3.15,H57&gt;=13.924,A57&gt;=4.35,D57&lt;0.35,B57&gt;=2.75,A57&lt;5.55),1.56,IF(AND(B57&gt;=3.15,H57&gt;=13.924,A57&gt;=4.35,D57&lt;0.35,B57&gt;=2.75,A57&lt;5.55),1.3,IF(AND(H57&lt;14.316,G57&gt;=0.273,G57&lt;0.732,H57&gt;=9.205,A57&lt;5.9,A57&gt;=5.55),3.95,IF(AND(H57&gt;=14.316,G57&gt;=0.273,G57&lt;0.732,H57&gt;=9.205,A57&lt;5.9,A57&gt;=5.55),4.1,IF(AND(A57&lt;6.2,B57&gt;=2.4,G57&gt;=0.422,F57&lt;2.5,A57&gt;=5.9,A57&gt;=5.55),4.3,IF(AND(A57&gt;=7.05,G57&lt;0.364,G57&lt;0.628,F57&gt;=2.5,A57&gt;=5.9,A57&gt;=5.55),6.1,IF(AND(A57&gt;=7.55,G57&gt;=0.364,G57&lt;0.628,F57&gt;=2.5,A57&gt;=5.9,A57&gt;=5.55),6.4,IF(AND(A57&lt;6.15,A57&lt;7,G57&gt;=0.628,F57&gt;=2.5,A57&gt;=5.9,A57&gt;=5.55),4.9,IF(AND(D57&lt;1.45,A57&gt;=6.2,B57&gt;=2.4,G57&gt;=0.422,F57&lt;2.5,A57&gt;=5.9,A57&gt;=5.55),4.64,IF(AND(D57&gt;=1.45,A57&gt;=6.2,B57&gt;=2.4,G57&gt;=0.422,F57&lt;2.5,A57&gt;=5.9,A57&gt;=5.55),4.9,IF(AND(D57&lt;1.65,A57&lt;7.05,G57&lt;0.364,G57&lt;0.628,F57&gt;=2.5,A57&gt;=5.9,A57&gt;=5.55),5.1,IF(AND(D57&gt;=2.35,A57&lt;7.55,G57&gt;=0.364,G57&lt;0.628,F57&gt;=2.5,A57&gt;=5.9,A57&gt;=5.55),5.633,IF(AND(D57&lt;2.15,A57&gt;=6.15,A57&lt;7,G57&gt;=0.628,F57&gt;=2.5,A57&gt;=5.9,A57&gt;=5.55),5.1,IF(AND(D57&gt;=2.15,A57&gt;=6.15,A57&lt;7,G57&gt;=0.628,F57&gt;=2.5,A57&gt;=5.9,A57&gt;=5.55),5.267,IF(AND(A57&lt;4.9,A57&lt;5.05,D57&gt;=0.15,H57&lt;13.924,A57&gt;=4.35,D57&lt;0.35,B57&gt;=2.75,A57&lt;5.55),1.375,IF(AND(A57&gt;=4.9,A57&lt;5.05,D57&gt;=0.15,H57&lt;13.924,A57&gt;=4.35,D57&lt;0.35,B57&gt;=2.75,A57&lt;5.55),1.3,IF(AND(A57&lt;5.45,A57&gt;=5.05,D57&gt;=0.15,H57&lt;13.924,A57&gt;=4.35,D57&lt;0.35,B57&gt;=2.75,A57&lt;5.55),1.475,IF(AND(A57&gt;=5.45,A57&gt;=5.05,D57&gt;=0.15,H57&lt;13.924,A57&gt;=4.35,D57&lt;0.35,B57&gt;=2.75,A57&lt;5.55),1.4,IF(AND(B57&gt;=3.25,D57&lt;2.35,A57&lt;7.55,G57&gt;=0.364,G57&lt;0.628,F57&gt;=2.5,A57&gt;=5.9,A57&gt;=5.55),5.7,IF(AND(G57&lt;0.006,G57&lt;0.107,D57&gt;=1.65,A57&lt;7.05,G57&lt;0.364,G57&lt;0.628,F57&gt;=2.5,A57&gt;=5.9,A57&gt;=5.55),5.5,IF(AND(G57&gt;=0.006,G57&lt;0.107,D57&gt;=1.65,A57&lt;7.05,G57&lt;0.364,G57&lt;0.628,F57&gt;=2.5,A57&gt;=5.9,A57&gt;=5.55),5.667,IF(AND(D57&lt;2.2,G57&gt;=0.107,D57&gt;=1.65,A57&lt;7.05,G57&lt;0.364,G57&lt;0.628,F57&gt;=2.5,A57&gt;=5.9,A57&gt;=5.55),5.35,IF(AND(D57&gt;=2.2,G57&gt;=0.107,D57&gt;=1.65,A57&lt;7.05,G57&lt;0.364,G57&lt;0.628,F57&gt;=2.5,A57&gt;=5.9,A57&gt;=5.55),5.2,IF(AND(D57&lt;2.25,B57&lt;3.25,D57&lt;2.35,A57&lt;7.55,G57&gt;=0.364,G57&lt;0.628,F57&gt;=2.5,A57&gt;=5.9,A57&gt;=5.55),5.8,IF(AND(D57&gt;=2.25,B57&lt;3.25,D57&lt;2.35,A57&lt;7.55,G57&gt;=0.364,G57&lt;0.628,F57&gt;=2.5,A57&gt;=5.9,A57&gt;=5.55),5.9,"shouldnthappen")))))))))))))))))))))))))))))))))))))</f>
        <v>4.9</v>
      </c>
      <c r="P57" s="1" t="n">
        <f aca="false">IF(AND(D57&gt;=0.75,A57&lt;5.55),3.9,IF(AND(H57&lt;7.482,A57&gt;=5.55),3.45,IF(AND(B57&gt;=3.15,B57&lt;3.25,D57&lt;0.75,A57&lt;5.55),1.262,IF(AND(G57&gt;=0.446,B57&lt;3.15,B57&lt;3.25,D57&lt;0.75,A57&lt;5.55),1.1,IF(AND(G57&lt;0.408,A57&lt;5.05,B57&gt;=3.25,D57&lt;0.75,A57&lt;5.55),1.4,IF(AND(G57&gt;=0.408,A57&lt;5.05,B57&gt;=3.25,D57&lt;0.75,A57&lt;5.55),1.233,IF(AND(G57&gt;=0.676,A57&gt;=5.05,B57&gt;=3.25,D57&lt;0.75,A57&lt;5.55),1.72,IF(AND(H57&lt;9.386,A57&lt;5.85,F57&lt;2.5,H57&gt;=7.482,A57&gt;=5.55),3.5,IF(AND(H57&gt;=9.386,A57&lt;5.85,F57&lt;2.5,H57&gt;=7.482,A57&gt;=5.55),4.275,IF(AND(H57&gt;=16.284,G57&lt;0.865,F57&gt;=2.5,H57&gt;=7.482,A57&gt;=5.55),6.6,IF(AND(G57&lt;0.912,G57&gt;=0.865,F57&gt;=2.5,H57&gt;=7.482,A57&gt;=5.55),4.8,IF(AND(G57&gt;=0.912,G57&gt;=0.865,F57&gt;=2.5,H57&gt;=7.482,A57&gt;=5.55),5.175,IF(AND(A57&gt;=4.95,G57&lt;0.446,B57&lt;3.15,B57&lt;3.25,D57&lt;0.75,A57&lt;5.55),1.6,IF(AND(H57&gt;=12.974,G57&lt;0.676,A57&gt;=5.05,B57&gt;=3.25,D57&lt;0.75,A57&lt;5.55),1.3,IF(AND(D57&lt;1.45,H57&lt;13.531,A57&gt;=5.85,F57&lt;2.5,H57&gt;=7.482,A57&gt;=5.55),4.2,IF(AND(D57&gt;=1.45,H57&lt;13.531,A57&gt;=5.85,F57&lt;2.5,H57&gt;=7.482,A57&gt;=5.55),4.967,IF(AND(G57&lt;0.187,H57&gt;=13.531,A57&gt;=5.85,F57&lt;2.5,H57&gt;=7.482,A57&gt;=5.55),5,IF(AND(H57&gt;=12.675,A57&lt;4.95,G57&lt;0.446,B57&lt;3.15,B57&lt;3.25,D57&lt;0.75,A57&lt;5.55),1.5,IF(AND(H57&lt;10.826,H57&lt;12.974,G57&lt;0.676,A57&gt;=5.05,B57&gt;=3.25,D57&lt;0.75,A57&lt;5.55),1.46,IF(AND(H57&gt;=10.826,H57&lt;12.974,G57&lt;0.676,A57&gt;=5.05,B57&gt;=3.25,D57&lt;0.75,A57&lt;5.55),1.4,IF(AND(A57&lt;6.15,G57&gt;=0.187,H57&gt;=13.531,A57&gt;=5.85,F57&lt;2.5,H57&gt;=7.482,A57&gt;=5.55),4.7,IF(AND(A57&lt;6.85,B57&lt;2.95,H57&lt;16.284,G57&lt;0.865,F57&gt;=2.5,H57&gt;=7.482,A57&gt;=5.55),5.32,IF(AND(A57&gt;=6.85,B57&lt;2.95,H57&lt;16.284,G57&lt;0.865,F57&gt;=2.5,H57&gt;=7.482,A57&gt;=5.55),6.567,IF(AND(A57&lt;4.85,H57&lt;12.675,A57&lt;4.95,G57&lt;0.446,B57&lt;3.15,B57&lt;3.25,D57&lt;0.75,A57&lt;5.55),1.4,IF(AND(A57&gt;=4.85,H57&lt;12.675,A57&lt;4.95,G57&lt;0.446,B57&lt;3.15,B57&lt;3.25,D57&lt;0.75,A57&lt;5.55),1.5,IF(AND(B57&lt;3.1,A57&gt;=6.15,G57&gt;=0.187,H57&gt;=13.531,A57&gt;=5.85,F57&lt;2.5,H57&gt;=7.482,A57&gt;=5.55),4.467,IF(AND(B57&gt;=3.1,A57&gt;=6.15,G57&gt;=0.187,H57&gt;=13.531,A57&gt;=5.85,F57&lt;2.5,H57&gt;=7.482,A57&gt;=5.55),4.7,IF(AND(G57&gt;=0.379,B57&lt;3.15,B57&gt;=2.95,H57&lt;16.284,G57&lt;0.865,F57&gt;=2.5,H57&gt;=7.482,A57&gt;=5.55),5.733,IF(AND(A57&lt;6.6,B57&gt;=3.15,B57&gt;=2.95,H57&lt;16.284,G57&lt;0.865,F57&gt;=2.5,H57&gt;=7.482,A57&gt;=5.55),5.38,IF(AND(A57&lt;6.7,G57&lt;0.379,B57&lt;3.15,B57&gt;=2.95,H57&lt;16.284,G57&lt;0.865,F57&gt;=2.5,H57&gt;=7.482,A57&gt;=5.55),5.3,IF(AND(A57&gt;=6.7,G57&lt;0.379,B57&lt;3.15,B57&gt;=2.95,H57&lt;16.284,G57&lt;0.865,F57&gt;=2.5,H57&gt;=7.482,A57&gt;=5.55),5.16,IF(AND(A57&lt;7.05,A57&gt;=6.6,B57&gt;=3.15,B57&gt;=2.95,H57&lt;16.284,G57&lt;0.865,F57&gt;=2.5,H57&gt;=7.482,A57&gt;=5.55),5.78,IF(AND(A57&gt;=7.05,A57&gt;=6.6,B57&gt;=3.15,B57&gt;=2.95,H57&lt;16.284,G57&lt;0.865,F57&gt;=2.5,H57&gt;=7.482,A57&gt;=5.55),6.1,"shouldnthappen")))))))))))))))))))))))))))))))))</f>
        <v>4.967</v>
      </c>
      <c r="Q57" s="1" t="n">
        <f aca="false">IF(AND(G57&gt;=0.422,B57&lt;3.25,F57&lt;1.5),1.25,IF(AND(G57&gt;=0.082,G57&lt;0.125,F57&gt;=1.5),6.7,IF(AND(G57&lt;0.251,G57&lt;0.422,B57&lt;3.25,F57&lt;1.5),1.38,IF(AND(G57&gt;=0.251,G57&lt;0.422,B57&lt;3.25,F57&lt;1.5),1.55,IF(AND(G57&gt;=0.385,G57&lt;0.633,B57&gt;=3.25,F57&lt;1.5),1.367,IF(AND(B57&lt;3.35,G57&gt;=0.633,B57&gt;=3.25,F57&lt;1.5),1.7,IF(AND(A57&lt;5.85,G57&lt;0.082,G57&lt;0.125,F57&gt;=1.5),4.5,IF(AND(F57&gt;=2.5,D57&lt;1.6,G57&gt;=0.125,F57&gt;=1.5),5.05,IF(AND(H57&gt;=16.774,D57&gt;=1.6,G57&gt;=0.125,F57&gt;=1.5),6.4,IF(AND(D57&gt;=0.5,G57&lt;0.385,G57&lt;0.633,B57&gt;=3.25,F57&lt;1.5),1.6,IF(AND(B57&lt;3.6,B57&gt;=3.35,G57&gt;=0.633,B57&gt;=3.25,F57&lt;1.5),1.55,IF(AND(B57&gt;=3.6,B57&gt;=3.35,G57&gt;=0.633,B57&gt;=3.25,F57&lt;1.5),1.6,IF(AND(D57&lt;1.65,A57&gt;=5.85,G57&lt;0.082,G57&lt;0.125,F57&gt;=1.5),4.7,IF(AND(A57&lt;5.3,F57&lt;2.5,D57&lt;1.6,G57&gt;=0.125,F57&gt;=1.5),3.15,IF(AND(B57&gt;=3.2,H57&lt;16.774,D57&gt;=1.6,G57&gt;=0.125,F57&gt;=1.5),5.675,IF(AND(H57&lt;11.767,D57&lt;0.5,G57&lt;0.385,G57&lt;0.633,B57&gt;=3.25,F57&lt;1.5),1.5,IF(AND(H57&gt;=11.767,D57&lt;0.5,G57&lt;0.385,G57&lt;0.633,B57&gt;=3.25,F57&lt;1.5),1.367,IF(AND(H57&lt;8.367,D57&gt;=1.65,A57&gt;=5.85,G57&lt;0.082,G57&lt;0.125,F57&gt;=1.5),5.7,IF(AND(H57&gt;=8.367,D57&gt;=1.65,A57&gt;=5.85,G57&lt;0.082,G57&lt;0.125,F57&gt;=1.5),5.575,IF(AND(A57&gt;=7.1,B57&lt;3.2,H57&lt;16.774,D57&gt;=1.6,G57&gt;=0.125,F57&gt;=1.5),6.3,IF(AND(H57&gt;=15.395,B57&lt;2.85,A57&gt;=5.3,F57&lt;2.5,D57&lt;1.6,G57&gt;=0.125,F57&gt;=1.5),4.8,IF(AND(H57&lt;8.486,B57&gt;=2.85,A57&gt;=5.3,F57&lt;2.5,D57&lt;1.6,G57&gt;=0.125,F57&gt;=1.5),3.85,IF(AND(D57&gt;=2.1,A57&lt;7.1,B57&lt;3.2,H57&lt;16.774,D57&gt;=1.6,G57&gt;=0.125,F57&gt;=1.5),5.5,IF(AND(B57&gt;=2.75,H57&lt;15.395,B57&lt;2.85,A57&gt;=5.3,F57&lt;2.5,D57&lt;1.6,G57&gt;=0.125,F57&gt;=1.5),4.489,IF(AND(H57&gt;=15.168,H57&gt;=8.486,B57&gt;=2.85,A57&gt;=5.3,F57&lt;2.5,D57&lt;1.6,G57&gt;=0.125,F57&gt;=1.5),4.7,IF(AND(G57&gt;=0.519,D57&lt;2.1,A57&lt;7.1,B57&lt;3.2,H57&lt;16.774,D57&gt;=1.6,G57&gt;=0.125,F57&gt;=1.5),4.925,IF(AND(G57&gt;=0.897,B57&lt;2.75,H57&lt;15.395,B57&lt;2.85,A57&gt;=5.3,F57&lt;2.5,D57&lt;1.6,G57&gt;=0.125,F57&gt;=1.5),4.567,IF(AND(A57&lt;5.65,H57&lt;15.168,H57&gt;=8.486,B57&gt;=2.85,A57&gt;=5.3,F57&lt;2.5,D57&lt;1.6,G57&gt;=0.125,F57&gt;=1.5),4.5,IF(AND(G57&lt;0.23,G57&lt;0.519,D57&lt;2.1,A57&lt;7.1,B57&lt;3.2,H57&lt;16.774,D57&gt;=1.6,G57&gt;=0.125,F57&gt;=1.5),5,IF(AND(A57&lt;5.9,G57&lt;0.897,B57&lt;2.75,H57&lt;15.395,B57&lt;2.85,A57&gt;=5.3,F57&lt;2.5,D57&lt;1.6,G57&gt;=0.125,F57&gt;=1.5),4.1,IF(AND(A57&gt;=5.9,G57&lt;0.897,B57&lt;2.75,H57&lt;15.395,B57&lt;2.85,A57&gt;=5.3,F57&lt;2.5,D57&lt;1.6,G57&gt;=0.125,F57&gt;=1.5),4.5,IF(AND(A57&lt;6.05,A57&gt;=5.65,H57&lt;15.168,H57&gt;=8.486,B57&gt;=2.85,A57&gt;=5.3,F57&lt;2.5,D57&lt;1.6,G57&gt;=0.125,F57&gt;=1.5),4.2,IF(AND(A57&gt;=6.05,A57&gt;=5.65,H57&lt;15.168,H57&gt;=8.486,B57&gt;=2.85,A57&gt;=5.3,F57&lt;2.5,D57&lt;1.6,G57&gt;=0.125,F57&gt;=1.5),4.35,IF(AND(D57&lt;1.95,G57&gt;=0.23,G57&lt;0.519,D57&lt;2.1,A57&lt;7.1,B57&lt;3.2,H57&lt;16.774,D57&gt;=1.6,G57&gt;=0.125,F57&gt;=1.5),5.3,IF(AND(D57&gt;=1.95,G57&gt;=0.23,G57&lt;0.519,D57&lt;2.1,A57&lt;7.1,B57&lt;3.2,H57&lt;16.774,D57&gt;=1.6,G57&gt;=0.125,F57&gt;=1.5),5.2,"shouldnthappen")))))))))))))))))))))))))))))))))))</f>
        <v>4.489</v>
      </c>
      <c r="R57" s="1" t="n">
        <f aca="false">IF(AND(G57&gt;=0.901,F57&lt;1.5),1.9,IF(AND(H57&lt;5.523,D57&lt;0.35,G57&lt;0.901,F57&lt;1.5),1,IF(AND(B57&lt;3.6,D57&gt;=0.35,G57&lt;0.901,F57&lt;1.5),1.575,IF(AND(B57&gt;=3.6,D57&gt;=0.35,G57&lt;0.901,F57&lt;1.5),1.5,IF(AND(G57&gt;=0.837,D57&lt;1.15,D57&lt;1.45,F57&gt;=1.5),3,IF(AND(G57&gt;=0.66,D57&gt;=1.15,D57&lt;1.45,F57&gt;=1.5),4,IF(AND(F57&gt;=2.5,D57&lt;1.55,D57&gt;=1.45,F57&gt;=1.5),5.025,IF(AND(F57&lt;2.5,D57&gt;=1.55,D57&gt;=1.45,F57&gt;=1.5),4.933,IF(AND(B57&lt;2.45,G57&lt;0.837,D57&lt;1.15,D57&lt;1.45,F57&gt;=1.5),3.3,IF(AND(B57&gt;=2.45,G57&lt;0.837,D57&lt;1.15,D57&lt;1.45,F57&gt;=1.5),3.86,IF(AND(B57&gt;=3.05,F57&lt;2.5,D57&lt;1.55,D57&gt;=1.45,F57&gt;=1.5),4.8,IF(AND(D57&gt;=2.45,F57&gt;=2.5,D57&gt;=1.55,D57&gt;=1.45,F57&gt;=1.5),5.875,IF(AND(H57&lt;13.187,G57&lt;0.217,H57&gt;=5.523,D57&lt;0.35,G57&lt;0.901,F57&lt;1.5),1.4,IF(AND(H57&gt;=13.187,G57&lt;0.217,H57&gt;=5.523,D57&lt;0.35,G57&lt;0.901,F57&lt;1.5),1.5,IF(AND(G57&lt;0.33,G57&gt;=0.217,H57&gt;=5.523,D57&lt;0.35,G57&lt;0.901,F57&lt;1.5),1.28,IF(AND(A57&lt;6.05,D57&lt;1.35,G57&lt;0.66,D57&gt;=1.15,D57&lt;1.45,F57&gt;=1.5),4.175,IF(AND(A57&gt;=6.05,D57&lt;1.35,G57&lt;0.66,D57&gt;=1.15,D57&lt;1.45,F57&gt;=1.5),4.3,IF(AND(A57&lt;5.65,D57&gt;=1.35,G57&lt;0.66,D57&gt;=1.15,D57&lt;1.45,F57&gt;=1.5),3.9,IF(AND(A57&gt;=5.65,D57&gt;=1.35,G57&lt;0.66,D57&gt;=1.15,D57&lt;1.45,F57&gt;=1.5),4.52,IF(AND(A57&lt;6.25,B57&lt;3.05,F57&lt;2.5,D57&lt;1.55,D57&gt;=1.45,F57&gt;=1.5),4.5,IF(AND(A57&gt;=6.25,B57&lt;3.05,F57&lt;2.5,D57&lt;1.55,D57&gt;=1.45,F57&gt;=1.5),4.675,IF(AND(A57&gt;=7.25,D57&lt;2.45,F57&gt;=2.5,D57&gt;=1.55,D57&gt;=1.45,F57&gt;=1.5),6.433,IF(AND(D57&gt;=0.25,G57&gt;=0.33,G57&gt;=0.217,H57&gt;=5.523,D57&lt;0.35,G57&lt;0.901,F57&lt;1.5),1.4,IF(AND(A57&lt;6.15,A57&lt;7.25,D57&lt;2.45,F57&gt;=2.5,D57&gt;=1.55,D57&gt;=1.45,F57&gt;=1.5),5.025,IF(AND(H57&lt;6.439,D57&lt;0.25,G57&gt;=0.33,G57&gt;=0.217,H57&gt;=5.523,D57&lt;0.35,G57&lt;0.901,F57&lt;1.5),1.5,IF(AND(H57&gt;=6.439,D57&lt;0.25,G57&gt;=0.33,G57&gt;=0.217,H57&gt;=5.523,D57&lt;0.35,G57&lt;0.901,F57&lt;1.5),1.38,IF(AND(H57&gt;=13.711,A57&gt;=6.15,A57&lt;7.25,D57&lt;2.45,F57&gt;=2.5,D57&gt;=1.55,D57&gt;=1.45,F57&gt;=1.5),5.68,IF(AND(B57&gt;=3.3,H57&lt;13.711,A57&gt;=6.15,A57&lt;7.25,D57&lt;2.45,F57&gt;=2.5,D57&gt;=1.55,D57&gt;=1.45,F57&gt;=1.5),5.6,IF(AND(G57&lt;0.093,B57&lt;3.3,H57&lt;13.711,A57&gt;=6.15,A57&lt;7.25,D57&lt;2.45,F57&gt;=2.5,D57&gt;=1.55,D57&gt;=1.45,F57&gt;=1.5),5.56,IF(AND(D57&lt;1.95,G57&gt;=0.093,B57&lt;3.3,H57&lt;13.711,A57&gt;=6.15,A57&lt;7.25,D57&lt;2.45,F57&gt;=2.5,D57&gt;=1.55,D57&gt;=1.45,F57&gt;=1.5),5.3,IF(AND(B57&lt;3.15,D57&gt;=1.95,G57&gt;=0.093,B57&lt;3.3,H57&lt;13.711,A57&gt;=6.15,A57&lt;7.25,D57&lt;2.45,F57&gt;=2.5,D57&gt;=1.55,D57&gt;=1.45,F57&gt;=1.5),5.1,IF(AND(B57&gt;=3.15,D57&gt;=1.95,G57&gt;=0.093,B57&lt;3.3,H57&lt;13.711,A57&gt;=6.15,A57&lt;7.25,D57&lt;2.45,F57&gt;=2.5,D57&gt;=1.55,D57&gt;=1.45,F57&gt;=1.5),5.15,"shouldnthappen"))))))))))))))))))))))))))))))))</f>
        <v>4.675</v>
      </c>
      <c r="S57" s="1" t="n">
        <f aca="false">IF(AND(G57&gt;=0.859,D57&gt;=0.35,F57&lt;1.5),1.9,IF(AND(D57&lt;1.75,F57&gt;=2.5,F57&gt;=1.5),4.867,IF(AND(H57&lt;8.42,A57&lt;5.05,D57&lt;0.35,F57&lt;1.5),1.42,IF(AND(H57&gt;=14.877,A57&gt;=5.05,D57&lt;0.35,F57&lt;1.5),1.3,IF(AND(B57&lt;3.35,G57&lt;0.859,D57&gt;=0.35,F57&lt;1.5),1.7,IF(AND(B57&gt;=3.35,G57&lt;0.859,D57&gt;=0.35,F57&lt;1.5),1.5,IF(AND(A57&gt;=6.05,B57&lt;2.75,F57&lt;2.5,F57&gt;=1.5),4.733,IF(AND(G57&gt;=0.68,B57&gt;=2.75,F57&lt;2.5,F57&gt;=1.5),4.025,IF(AND(H57&gt;=16.284,D57&gt;=1.75,F57&gt;=2.5,F57&gt;=1.5),6.6,IF(AND(A57&lt;4.35,H57&gt;=8.42,A57&lt;5.05,D57&lt;0.35,F57&lt;1.5),1.1,IF(AND(G57&gt;=0.948,H57&lt;14.877,A57&gt;=5.05,D57&lt;0.35,F57&lt;1.5),1.7,IF(AND(A57&lt;5.3,A57&lt;6.05,B57&lt;2.75,F57&lt;2.5,F57&gt;=1.5),3,IF(AND(H57&gt;=15.168,G57&lt;0.68,B57&gt;=2.75,F57&lt;2.5,F57&gt;=1.5),4.75,IF(AND(H57&gt;=14.005,A57&gt;=4.35,H57&gt;=8.42,A57&lt;5.05,D57&lt;0.35,F57&lt;1.5),1.375,IF(AND(A57&gt;=5.55,G57&lt;0.948,H57&lt;14.877,A57&gt;=5.05,D57&lt;0.35,F57&lt;1.5),1.7,IF(AND(H57&lt;12.363,A57&gt;=5.3,A57&lt;6.05,B57&lt;2.75,F57&lt;2.5,F57&gt;=1.5),3.825,IF(AND(H57&gt;=12.363,A57&gt;=5.3,A57&lt;6.05,B57&lt;2.75,F57&lt;2.5,F57&gt;=1.5),4.033,IF(AND(H57&gt;=14.508,H57&lt;15.168,G57&lt;0.68,B57&gt;=2.75,F57&lt;2.5,F57&gt;=1.5),4.2,IF(AND(D57&gt;=2.35,D57&gt;=2.2,H57&lt;16.284,D57&gt;=1.75,F57&gt;=2.5,F57&gt;=1.5),5.267,IF(AND(G57&lt;0.231,H57&lt;14.005,A57&gt;=4.35,H57&gt;=8.42,A57&lt;5.05,D57&lt;0.35,F57&lt;1.5),1.4,IF(AND(H57&gt;=14.494,A57&lt;5.55,G57&lt;0.948,H57&lt;14.877,A57&gt;=5.05,D57&lt;0.35,F57&lt;1.5),1.6,IF(AND(A57&lt;6.1,H57&lt;14.508,H57&lt;15.168,G57&lt;0.68,B57&gt;=2.75,F57&lt;2.5,F57&gt;=1.5),4.5,IF(AND(A57&lt;6.1,H57&lt;11.8,D57&lt;2.2,H57&lt;16.284,D57&gt;=1.75,F57&gt;=2.5,F57&gt;=1.5),4.95,IF(AND(A57&gt;=6.1,H57&lt;11.8,D57&lt;2.2,H57&lt;16.284,D57&gt;=1.75,F57&gt;=2.5,F57&gt;=1.5),5.333,IF(AND(B57&lt;2.75,H57&gt;=11.8,D57&lt;2.2,H57&lt;16.284,D57&gt;=1.75,F57&gt;=2.5,F57&gt;=1.5),5.1,IF(AND(B57&gt;=3.15,D57&lt;2.35,D57&gt;=2.2,H57&lt;16.284,D57&gt;=1.75,F57&gt;=2.5,F57&gt;=1.5),5.5,IF(AND(B57&gt;=3.35,G57&gt;=0.231,H57&lt;14.005,A57&gt;=4.35,H57&gt;=8.42,A57&lt;5.05,D57&lt;0.35,F57&lt;1.5),1.3,IF(AND(H57&lt;13.869,H57&lt;14.494,A57&lt;5.55,G57&lt;0.948,H57&lt;14.877,A57&gt;=5.05,D57&lt;0.35,F57&lt;1.5),1.5,IF(AND(H57&gt;=13.869,H57&lt;14.494,A57&lt;5.55,G57&lt;0.948,H57&lt;14.877,A57&gt;=5.05,D57&lt;0.35,F57&lt;1.5),1.4,IF(AND(G57&lt;0.636,A57&gt;=6.1,H57&lt;14.508,H57&lt;15.168,G57&lt;0.68,B57&gt;=2.75,F57&lt;2.5,F57&gt;=1.5),4.68,IF(AND(G57&gt;=0.636,A57&gt;=6.1,H57&lt;14.508,H57&lt;15.168,G57&lt;0.68,B57&gt;=2.75,F57&lt;2.5,F57&gt;=1.5),4.4,IF(AND(B57&lt;2.85,B57&gt;=2.75,H57&gt;=11.8,D57&lt;2.2,H57&lt;16.284,D57&gt;=1.75,F57&gt;=2.5,F57&gt;=1.5),6.7,IF(AND(H57&lt;10.626,B57&lt;3.15,D57&lt;2.35,D57&gt;=2.2,H57&lt;16.284,D57&gt;=1.75,F57&gt;=2.5,F57&gt;=1.5),5.1,IF(AND(H57&gt;=10.626,B57&lt;3.15,D57&lt;2.35,D57&gt;=2.2,H57&lt;16.284,D57&gt;=1.75,F57&gt;=2.5,F57&gt;=1.5),5.2,IF(AND(G57&lt;0.378,B57&lt;3.35,G57&gt;=0.231,H57&lt;14.005,A57&gt;=4.35,H57&gt;=8.42,A57&lt;5.05,D57&lt;0.35,F57&lt;1.5),1.2,IF(AND(G57&gt;=0.378,B57&lt;3.35,G57&gt;=0.231,H57&lt;14.005,A57&gt;=4.35,H57&gt;=8.42,A57&lt;5.05,D57&lt;0.35,F57&lt;1.5),1.3,IF(AND(A57&lt;6.2,B57&gt;=2.85,B57&gt;=2.75,H57&gt;=11.8,D57&lt;2.2,H57&lt;16.284,D57&gt;=1.75,F57&gt;=2.5,F57&gt;=1.5),4.9,IF(AND(G57&lt;0.388,A57&gt;=6.2,B57&gt;=2.85,B57&gt;=2.75,H57&gt;=11.8,D57&lt;2.2,H57&lt;16.284,D57&gt;=1.75,F57&gt;=2.5,F57&gt;=1.5),5.52,IF(AND(G57&gt;=0.388,A57&gt;=6.2,B57&gt;=2.85,B57&gt;=2.75,H57&gt;=11.8,D57&lt;2.2,H57&lt;16.284,D57&gt;=1.75,F57&gt;=2.5,F57&gt;=1.5),5.7,"shouldnthappen")))))))))))))))))))))))))))))))))))))))</f>
        <v>4.68</v>
      </c>
      <c r="T57" s="1" t="n">
        <f aca="false">IF(AND(D57&gt;=0.8,A57&lt;5.45),3.7,IF(AND(D57&gt;=0.35,D57&lt;0.8,A57&lt;5.45),1.56,IF(AND(G57&lt;0.164,F57&lt;2.5,A57&gt;=5.45),1.6,IF(AND(H57&gt;=16.718,F57&gt;=2.5,A57&gt;=5.45),6.4,IF(AND(G57&gt;=0.719,H57&lt;16.718,F57&gt;=2.5,A57&gt;=5.45),5.05,IF(AND(A57&lt;4.35,A57&lt;5.05,D57&lt;0.35,D57&lt;0.8,A57&lt;5.45),1.1,IF(AND(H57&gt;=14.494,A57&gt;=5.05,D57&lt;0.35,D57&lt;0.8,A57&lt;5.45),1.6,IF(AND(G57&lt;0.338,D57&lt;1.25,G57&gt;=0.164,F57&lt;2.5,A57&gt;=5.45),4.1,IF(AND(H57&lt;8.397,D57&gt;=1.25,G57&gt;=0.164,F57&lt;2.5,A57&gt;=5.45),4,IF(AND(H57&lt;11.031,H57&lt;14.494,A57&gt;=5.05,D57&lt;0.35,D57&lt;0.8,A57&lt;5.45),1.5,IF(AND(H57&gt;=11.031,H57&lt;14.494,A57&gt;=5.05,D57&lt;0.35,D57&lt;0.8,A57&lt;5.45),1.44,IF(AND(B57&lt;2.65,H57&gt;=8.397,D57&gt;=1.25,G57&gt;=0.164,F57&lt;2.5,A57&gt;=5.45),4.767,IF(AND(H57&lt;7.388,G57&lt;0.487,G57&lt;0.719,H57&lt;16.718,F57&gt;=2.5,A57&gt;=5.45),5.067,IF(AND(G57&lt;0.533,G57&gt;=0.487,G57&lt;0.719,H57&lt;16.718,F57&gt;=2.5,A57&gt;=5.45),5.8,IF(AND(G57&gt;=0.533,G57&gt;=0.487,G57&lt;0.719,H57&lt;16.718,F57&gt;=2.5,A57&gt;=5.45),5.86,IF(AND(B57&lt;3.25,A57&gt;=4.95,A57&gt;=4.35,A57&lt;5.05,D57&lt;0.35,D57&lt;0.8,A57&lt;5.45),1.2,IF(AND(A57&lt;5.6,H57&lt;11.218,G57&gt;=0.338,D57&lt;1.25,G57&gt;=0.164,F57&lt;2.5,A57&gt;=5.45),3.7,IF(AND(A57&gt;=5.6,H57&lt;11.218,G57&gt;=0.338,D57&lt;1.25,G57&gt;=0.164,F57&lt;2.5,A57&gt;=5.45),3.5,IF(AND(H57&lt;12.668,H57&gt;=11.218,G57&gt;=0.338,D57&lt;1.25,G57&gt;=0.164,F57&lt;2.5,A57&gt;=5.45),3.9,IF(AND(H57&gt;=12.668,H57&gt;=11.218,G57&gt;=0.338,D57&lt;1.25,G57&gt;=0.164,F57&lt;2.5,A57&gt;=5.45),4,IF(AND(H57&gt;=15.705,B57&gt;=2.65,H57&gt;=8.397,D57&gt;=1.25,G57&gt;=0.164,F57&lt;2.5,A57&gt;=5.45),4.8,IF(AND(B57&lt;2.75,H57&gt;=7.388,G57&lt;0.487,G57&lt;0.719,H57&lt;16.718,F57&gt;=2.5,A57&gt;=5.45),5.26,IF(AND(B57&lt;2.95,A57&lt;4.5,A57&lt;4.95,A57&gt;=4.35,A57&lt;5.05,D57&lt;0.35,D57&lt;0.8,A57&lt;5.45),1.4,IF(AND(B57&gt;=2.95,A57&lt;4.5,A57&lt;4.95,A57&gt;=4.35,A57&lt;5.05,D57&lt;0.35,D57&lt;0.8,A57&lt;5.45),1.3,IF(AND(H57&gt;=13.924,A57&gt;=4.5,A57&lt;4.95,A57&gt;=4.35,A57&lt;5.05,D57&lt;0.35,D57&lt;0.8,A57&lt;5.45),1.5,IF(AND(G57&lt;0.252,B57&gt;=3.25,A57&gt;=4.95,A57&gt;=4.35,A57&lt;5.05,D57&lt;0.35,D57&lt;0.8,A57&lt;5.45),1.4,IF(AND(G57&gt;=0.252,B57&gt;=3.25,A57&gt;=4.95,A57&gt;=4.35,A57&lt;5.05,D57&lt;0.35,D57&lt;0.8,A57&lt;5.45),1.32,IF(AND(G57&gt;=0.473,H57&lt;15.705,B57&gt;=2.65,H57&gt;=8.397,D57&gt;=1.25,G57&gt;=0.164,F57&lt;2.5,A57&gt;=5.45),4.7,IF(AND(B57&gt;=3.15,B57&gt;=2.75,H57&gt;=7.388,G57&lt;0.487,G57&lt;0.719,H57&lt;16.718,F57&gt;=2.5,A57&gt;=5.45),5.7,IF(AND(B57&lt;3.15,H57&lt;13.924,A57&gt;=4.5,A57&lt;4.95,A57&gt;=4.35,A57&lt;5.05,D57&lt;0.35,D57&lt;0.8,A57&lt;5.45),1.433,IF(AND(B57&gt;=3.15,H57&lt;13.924,A57&gt;=4.5,A57&lt;4.95,A57&gt;=4.35,A57&lt;5.05,D57&lt;0.35,D57&lt;0.8,A57&lt;5.45),1.4,IF(AND(H57&gt;=14.81,G57&lt;0.473,H57&lt;15.705,B57&gt;=2.65,H57&gt;=8.397,D57&gt;=1.25,G57&gt;=0.164,F57&lt;2.5,A57&gt;=5.45),4.2,IF(AND(A57&lt;6.65,B57&lt;3.15,B57&gt;=2.75,H57&gt;=7.388,G57&lt;0.487,G57&lt;0.719,H57&lt;16.718,F57&gt;=2.5,A57&gt;=5.45),5.6,IF(AND(A57&gt;=6.65,B57&lt;3.15,B57&gt;=2.75,H57&gt;=7.388,G57&lt;0.487,G57&lt;0.719,H57&lt;16.718,F57&gt;=2.5,A57&gt;=5.45),5.4,IF(AND(A57&lt;6.15,H57&lt;14.81,G57&lt;0.473,H57&lt;15.705,B57&gt;=2.65,H57&gt;=8.397,D57&gt;=1.25,G57&gt;=0.164,F57&lt;2.5,A57&gt;=5.45),4.5,IF(AND(A57&gt;=6.15,H57&lt;14.81,G57&lt;0.473,H57&lt;15.705,B57&gt;=2.65,H57&gt;=8.397,D57&gt;=1.25,G57&gt;=0.164,F57&lt;2.5,A57&gt;=5.45),4.4,"shouldnthappen"))))))))))))))))))))))))))))))))))))</f>
        <v>4</v>
      </c>
      <c r="U57" s="1" t="n">
        <f aca="false">IF(AND(G57&gt;=0.934,F57&lt;1.5),1.7,IF(AND(D57&lt;0.15,D57&lt;0.25,G57&lt;0.934,F57&lt;1.5),1.38,IF(AND(H57&gt;=14.379,D57&gt;=0.25,G57&lt;0.934,F57&lt;1.5),1.7,IF(AND(A57&lt;5.3,D57&lt;1.35,F57&lt;2.5,F57&gt;=1.5),3.15,IF(AND(H57&lt;7.148,D57&gt;=1.35,F57&lt;2.5,F57&gt;=1.5),3.9,IF(AND(G57&lt;0.352,A57&lt;6.15,F57&gt;=2.5,F57&gt;=1.5),4.5,IF(AND(G57&gt;=0.352,A57&lt;6.15,F57&gt;=2.5,F57&gt;=1.5),4.92,IF(AND(B57&lt;2.85,A57&gt;=6.15,F57&gt;=2.5,F57&gt;=1.5),6.2,IF(AND(D57&gt;=0.45,H57&lt;14.379,D57&gt;=0.25,G57&lt;0.934,F57&lt;1.5),1.65,IF(AND(G57&gt;=0.857,A57&gt;=5.3,D57&lt;1.35,F57&lt;2.5,F57&gt;=1.5),4.3,IF(AND(A57&gt;=7.25,B57&gt;=2.85,A57&gt;=6.15,F57&gt;=2.5,F57&gt;=1.5),6.425,IF(AND(H57&lt;9.499,A57&lt;5.05,D57&gt;=0.15,D57&lt;0.25,G57&lt;0.934,F57&lt;1.5),1.4,IF(AND(A57&gt;=5.45,A57&gt;=5.05,D57&gt;=0.15,D57&lt;0.25,G57&lt;0.934,F57&lt;1.5),1.3,IF(AND(B57&gt;=4.15,D57&lt;0.45,H57&lt;14.379,D57&gt;=0.25,G57&lt;0.934,F57&lt;1.5),1.5,IF(AND(A57&gt;=5.75,G57&lt;0.857,A57&gt;=5.3,D57&lt;1.35,F57&lt;2.5,F57&gt;=1.5),4.02,IF(AND(A57&lt;6.65,G57&lt;0.333,H57&gt;=7.148,D57&gt;=1.35,F57&lt;2.5,F57&gt;=1.5),4.475,IF(AND(A57&gt;=6.65,G57&lt;0.333,H57&gt;=7.148,D57&gt;=1.35,F57&lt;2.5,F57&gt;=1.5),4.8,IF(AND(D57&gt;=1.45,G57&gt;=0.333,H57&gt;=7.148,D57&gt;=1.35,F57&lt;2.5,F57&gt;=1.5),4.85,IF(AND(G57&gt;=0.861,A57&lt;7.25,B57&gt;=2.85,A57&gt;=6.15,F57&gt;=2.5,F57&gt;=1.5),5.2,IF(AND(G57&lt;0.571,H57&gt;=9.499,A57&lt;5.05,D57&gt;=0.15,D57&lt;0.25,G57&lt;0.934,F57&lt;1.5),1.2,IF(AND(G57&gt;=0.571,H57&gt;=9.499,A57&lt;5.05,D57&gt;=0.15,D57&lt;0.25,G57&lt;0.934,F57&lt;1.5),1.3,IF(AND(H57&lt;9.283,A57&lt;5.45,A57&gt;=5.05,D57&gt;=0.15,D57&lt;0.25,G57&lt;0.934,F57&lt;1.5),1.5,IF(AND(H57&gt;=9.283,A57&lt;5.45,A57&gt;=5.05,D57&gt;=0.15,D57&lt;0.25,G57&lt;0.934,F57&lt;1.5),1.425,IF(AND(A57&lt;4.9,B57&lt;4.15,D57&lt;0.45,H57&lt;14.379,D57&gt;=0.25,G57&lt;0.934,F57&lt;1.5),1.4,IF(AND(A57&gt;=4.9,B57&lt;4.15,D57&lt;0.45,H57&lt;14.379,D57&gt;=0.25,G57&lt;0.934,F57&lt;1.5),1.325,IF(AND(G57&lt;0.572,A57&lt;5.75,G57&lt;0.857,A57&gt;=5.3,D57&lt;1.35,F57&lt;2.5,F57&gt;=1.5),3.65,IF(AND(G57&gt;=0.572,A57&lt;5.75,G57&lt;0.857,A57&gt;=5.3,D57&lt;1.35,F57&lt;2.5,F57&gt;=1.5),3.9,IF(AND(A57&lt;6.75,D57&lt;1.45,G57&gt;=0.333,H57&gt;=7.148,D57&gt;=1.35,F57&lt;2.5,F57&gt;=1.5),4.4,IF(AND(A57&gt;=6.75,D57&lt;1.45,G57&gt;=0.333,H57&gt;=7.148,D57&gt;=1.35,F57&lt;2.5,F57&gt;=1.5),4.78,IF(AND(A57&lt;6.6,B57&lt;3.25,G57&lt;0.861,A57&lt;7.25,B57&gt;=2.85,A57&gt;=6.15,F57&gt;=2.5,F57&gt;=1.5),5.333,IF(AND(H57&lt;11.461,B57&gt;=3.25,G57&lt;0.861,A57&lt;7.25,B57&gt;=2.85,A57&gt;=6.15,F57&gt;=2.5,F57&gt;=1.5),6.025,IF(AND(H57&gt;=11.461,B57&gt;=3.25,G57&lt;0.861,A57&lt;7.25,B57&gt;=2.85,A57&gt;=6.15,F57&gt;=2.5,F57&gt;=1.5),5.667,IF(AND(H57&gt;=14.564,A57&gt;=6.6,B57&lt;3.25,G57&lt;0.861,A57&lt;7.25,B57&gt;=2.85,A57&gt;=6.15,F57&gt;=2.5,F57&gt;=1.5),5.4,IF(AND(D57&gt;=2.35,H57&lt;14.564,A57&gt;=6.6,B57&lt;3.25,G57&lt;0.861,A57&lt;7.25,B57&gt;=2.85,A57&gt;=6.15,F57&gt;=2.5,F57&gt;=1.5),5.6,IF(AND(A57&lt;6.85,D57&lt;2.35,H57&lt;14.564,A57&gt;=6.6,B57&lt;3.25,G57&lt;0.861,A57&lt;7.25,B57&gt;=2.85,A57&gt;=6.15,F57&gt;=2.5,F57&gt;=1.5),5.9,IF(AND(A57&gt;=6.85,D57&lt;2.35,H57&lt;14.564,A57&gt;=6.6,B57&lt;3.25,G57&lt;0.861,A57&lt;7.25,B57&gt;=2.85,A57&gt;=6.15,F57&gt;=2.5,F57&gt;=1.5),5.78,"shouldnthappen"))))))))))))))))))))))))))))))))))))</f>
        <v>4.85</v>
      </c>
      <c r="V57" s="1" t="n">
        <f aca="false">IF(AND(H57&lt;5.748,A57&lt;5.05,D57&lt;0.75),1,IF(AND(B57&lt;3.15,H57&gt;=5.748,A57&lt;5.05,D57&lt;0.75),1.475,IF(AND(G57&gt;=0.801,D57&lt;0.25,A57&gt;=5.05,D57&lt;0.75),1.7,IF(AND(D57&gt;=0.45,D57&gt;=0.25,A57&gt;=5.05,D57&lt;0.75),1.7,IF(AND(B57&lt;2.35,F57&lt;2.5,B57&lt;2.75,D57&gt;=0.75),4.16,IF(AND(D57&lt;1.75,F57&gt;=2.5,B57&lt;2.75,D57&gt;=0.75),4.875,IF(AND(D57&gt;=1.75,F57&gt;=2.5,B57&lt;2.75,D57&gt;=0.75),5.333,IF(AND(H57&gt;=16.284,D57&gt;=1.55,B57&gt;=2.75,D57&gt;=0.75),6.6,IF(AND(H57&gt;=14.144,B57&gt;=3.15,H57&gt;=5.748,A57&lt;5.05,D57&lt;0.75),1.3,IF(AND(A57&lt;5.45,G57&lt;0.801,D57&lt;0.25,A57&gt;=5.05,D57&lt;0.75),1.5,IF(AND(A57&gt;=5.45,G57&lt;0.801,D57&lt;0.25,A57&gt;=5.05,D57&lt;0.75),1.34,IF(AND(B57&lt;3.75,D57&lt;0.45,D57&gt;=0.25,A57&gt;=5.05,D57&lt;0.75),1.467,IF(AND(B57&gt;=3.75,D57&lt;0.45,D57&gt;=0.25,A57&gt;=5.05,D57&lt;0.75),1.767,IF(AND(G57&gt;=0.896,B57&gt;=2.35,F57&lt;2.5,B57&lt;2.75,D57&gt;=0.75),4.9,IF(AND(H57&lt;15.504,D57&lt;1.35,D57&lt;1.55,B57&gt;=2.75,D57&gt;=0.75),4.2,IF(AND(H57&gt;=15.504,D57&lt;1.35,D57&lt;1.55,B57&gt;=2.75,D57&gt;=0.75),4.6,IF(AND(H57&lt;9.767,D57&gt;=1.35,D57&lt;1.55,B57&gt;=2.75,D57&gt;=0.75),5.1,IF(AND(A57&lt;4.5,H57&lt;14.144,B57&gt;=3.15,H57&gt;=5.748,A57&lt;5.05,D57&lt;0.75),1.3,IF(AND(A57&gt;=4.5,H57&lt;14.144,B57&gt;=3.15,H57&gt;=5.748,A57&lt;5.05,D57&lt;0.75),1.4,IF(AND(D57&gt;=1.15,G57&lt;0.896,B57&gt;=2.35,F57&lt;2.5,B57&lt;2.75,D57&gt;=0.75),4.04,IF(AND(B57&lt;2.9,H57&gt;=9.767,D57&gt;=1.35,D57&lt;1.55,B57&gt;=2.75,D57&gt;=0.75),4.8,IF(AND(D57&lt;1.7,A57&gt;=7.05,H57&lt;16.284,D57&gt;=1.55,B57&gt;=2.75,D57&gt;=0.75),5.8,IF(AND(D57&gt;=1.7,A57&gt;=7.05,H57&lt;16.284,D57&gt;=1.55,B57&gt;=2.75,D57&gt;=0.75),6.3,IF(AND(B57&lt;2.45,D57&lt;1.15,G57&lt;0.896,B57&gt;=2.35,F57&lt;2.5,B57&lt;2.75,D57&gt;=0.75),3.767,IF(AND(B57&gt;=2.45,D57&lt;1.15,G57&lt;0.896,B57&gt;=2.35,F57&lt;2.5,B57&lt;2.75,D57&gt;=0.75),3.167,IF(AND(B57&gt;=3.15,B57&gt;=2.9,H57&gt;=9.767,D57&gt;=1.35,D57&lt;1.55,B57&gt;=2.75,D57&gt;=0.75),4.7,IF(AND(D57&lt;1.9,D57&lt;2.05,A57&lt;7.05,H57&lt;16.284,D57&gt;=1.55,B57&gt;=2.75,D57&gt;=0.75),4.82,IF(AND(D57&gt;=1.9,D57&lt;2.05,A57&lt;7.05,H57&lt;16.284,D57&gt;=1.55,B57&gt;=2.75,D57&gt;=0.75),5.067,IF(AND(H57&lt;12.721,B57&lt;3.15,B57&gt;=2.9,H57&gt;=9.767,D57&gt;=1.35,D57&lt;1.55,B57&gt;=2.75,D57&gt;=0.75),4.5,IF(AND(H57&gt;=12.721,B57&lt;3.15,B57&gt;=2.9,H57&gt;=9.767,D57&gt;=1.35,D57&lt;1.55,B57&gt;=2.75,D57&gt;=0.75),4.433,IF(AND(H57&lt;9.525,G57&lt;0.364,D57&gt;=2.05,A57&lt;7.05,H57&lt;16.284,D57&gt;=1.55,B57&gt;=2.75,D57&gt;=0.75),5.1,IF(AND(A57&lt;6.25,G57&gt;=0.364,D57&gt;=2.05,A57&lt;7.05,H57&lt;16.284,D57&gt;=1.55,B57&gt;=2.75,D57&gt;=0.75),5.4,IF(AND(H57&lt;10.898,H57&gt;=9.525,G57&lt;0.364,D57&gt;=2.05,A57&lt;7.05,H57&lt;16.284,D57&gt;=1.55,B57&gt;=2.75,D57&gt;=0.75),5.6,IF(AND(H57&lt;8.711,A57&gt;=6.25,G57&gt;=0.364,D57&gt;=2.05,A57&lt;7.05,H57&lt;16.284,D57&gt;=1.55,B57&gt;=2.75,D57&gt;=0.75),5.7,IF(AND(H57&gt;=8.711,A57&gt;=6.25,G57&gt;=0.364,D57&gt;=2.05,A57&lt;7.05,H57&lt;16.284,D57&gt;=1.55,B57&gt;=2.75,D57&gt;=0.75),5.84,IF(AND(D57&lt;2.2,H57&gt;=10.898,H57&gt;=9.525,G57&lt;0.364,D57&gt;=2.05,A57&lt;7.05,H57&lt;16.284,D57&gt;=1.55,B57&gt;=2.75,D57&gt;=0.75),5.4,IF(AND(D57&gt;=2.2,H57&gt;=10.898,H57&gt;=9.525,G57&lt;0.364,D57&gt;=2.05,A57&lt;7.05,H57&lt;16.284,D57&gt;=1.55,B57&gt;=2.75,D57&gt;=0.75),5.3,"shouldnthappen")))))))))))))))))))))))))))))))))))))</f>
        <v>5.1</v>
      </c>
      <c r="W57" s="1" t="n">
        <f aca="false">IF(AND(H57&lt;6.926,D57&gt;=0.35,D57&lt;0.8),1.9,IF(AND(H57&gt;=6.926,D57&gt;=0.35,D57&lt;0.8),1.533,IF(AND(H57&lt;13.492,A57&lt;4.75,D57&lt;0.35,D57&lt;0.8),1.1,IF(AND(H57&gt;=13.492,A57&lt;4.75,D57&lt;0.35,D57&lt;0.8),1.375,IF(AND(B57&lt;2.75,A57&gt;=5.85,F57&lt;2.5,D57&gt;=0.8),4.833,IF(AND(B57&lt;3.3,A57&gt;=7.05,F57&gt;=2.5,D57&gt;=0.8),5.8,IF(AND(B57&gt;=3.3,A57&gt;=7.05,F57&gt;=2.5,D57&gt;=0.8),6.325,IF(AND(D57&gt;=0.25,A57&lt;5.05,A57&gt;=4.75,D57&lt;0.35,D57&lt;0.8),1.3,IF(AND(B57&lt;3.6,A57&gt;=5.05,A57&gt;=4.75,D57&lt;0.35,D57&lt;0.8),1.4,IF(AND(H57&lt;10.194,G57&lt;0.412,A57&lt;5.85,F57&lt;2.5,D57&gt;=0.8),4.133,IF(AND(H57&gt;=10.194,G57&lt;0.412,A57&lt;5.85,F57&lt;2.5,D57&gt;=0.8),4.5,IF(AND(A57&lt;5.35,G57&gt;=0.412,A57&lt;5.85,F57&lt;2.5,D57&gt;=0.8),3.15,IF(AND(A57&lt;6.2,B57&gt;=2.75,A57&gt;=5.85,F57&lt;2.5,D57&gt;=0.8),4.3,IF(AND(H57&lt;5.767,A57&lt;6.2,A57&lt;7.05,F57&gt;=2.5,D57&gt;=0.8),4.5,IF(AND(G57&gt;=0.861,A57&gt;=6.2,A57&lt;7.05,F57&gt;=2.5,D57&gt;=0.8),5.2,IF(AND(B57&lt;3.15,D57&lt;0.25,A57&lt;5.05,A57&gt;=4.75,D57&lt;0.35,D57&lt;0.8),1.55,IF(AND(A57&lt;5.45,B57&gt;=3.6,A57&gt;=5.05,A57&gt;=4.75,D57&lt;0.35,D57&lt;0.8),1.5,IF(AND(A57&gt;=5.45,B57&gt;=3.6,A57&gt;=5.05,A57&gt;=4.75,D57&lt;0.35,D57&lt;0.8),1.4,IF(AND(G57&gt;=0.772,A57&gt;=5.35,G57&gt;=0.412,A57&lt;5.85,F57&lt;2.5,D57&gt;=0.8),3.9,IF(AND(D57&gt;=1.45,A57&gt;=6.2,B57&gt;=2.75,A57&gt;=5.85,F57&lt;2.5,D57&gt;=0.8),4.775,IF(AND(G57&lt;0.5,H57&gt;=5.767,A57&lt;6.2,A57&lt;7.05,F57&gt;=2.5,D57&gt;=0.8),5.1,IF(AND(G57&gt;=0.5,H57&gt;=5.767,A57&lt;6.2,A57&lt;7.05,F57&gt;=2.5,D57&gt;=0.8),4.95,IF(AND(B57&gt;=3.25,G57&lt;0.861,A57&gt;=6.2,A57&lt;7.05,F57&gt;=2.5,D57&gt;=0.8),5.75,IF(AND(A57&lt;4.95,B57&gt;=3.15,D57&lt;0.25,A57&lt;5.05,A57&gt;=4.75,D57&lt;0.35,D57&lt;0.8),1.4,IF(AND(A57&lt;5.65,G57&lt;0.772,A57&gt;=5.35,G57&gt;=0.412,A57&lt;5.85,F57&lt;2.5,D57&gt;=0.8),3.6,IF(AND(A57&gt;=5.65,G57&lt;0.772,A57&gt;=5.35,G57&gt;=0.412,A57&lt;5.85,F57&lt;2.5,D57&gt;=0.8),3.5,IF(AND(B57&gt;=3.15,D57&lt;1.45,A57&gt;=6.2,B57&gt;=2.75,A57&gt;=5.85,F57&lt;2.5,D57&gt;=0.8),4.7,IF(AND(A57&gt;=6.65,B57&lt;3.25,G57&lt;0.861,A57&gt;=6.2,A57&lt;7.05,F57&gt;=2.5,D57&gt;=0.8),5.567,IF(AND(H57&lt;9.499,A57&gt;=4.95,B57&gt;=3.15,D57&lt;0.25,A57&lt;5.05,A57&gt;=4.75,D57&lt;0.35,D57&lt;0.8),1.4,IF(AND(H57&gt;=9.499,A57&gt;=4.95,B57&gt;=3.15,D57&lt;0.25,A57&lt;5.05,A57&gt;=4.75,D57&lt;0.35,D57&lt;0.8),1.2,IF(AND(G57&lt;0.765,B57&lt;3.15,D57&lt;1.45,A57&gt;=6.2,B57&gt;=2.75,A57&gt;=5.85,F57&lt;2.5,D57&gt;=0.8),4.4,IF(AND(G57&gt;=0.765,B57&lt;3.15,D57&lt;1.45,A57&gt;=6.2,B57&gt;=2.75,A57&gt;=5.85,F57&lt;2.5,D57&gt;=0.8),4.6,IF(AND(H57&lt;10.667,A57&lt;6.65,B57&lt;3.25,G57&lt;0.861,A57&gt;=6.2,A57&lt;7.05,F57&gt;=2.5,D57&gt;=0.8),5.167,IF(AND(G57&lt;0.627,H57&gt;=10.667,A57&lt;6.65,B57&lt;3.25,G57&lt;0.861,A57&gt;=6.2,A57&lt;7.05,F57&gt;=2.5,D57&gt;=0.8),5.64,IF(AND(G57&gt;=0.627,H57&gt;=10.667,A57&lt;6.65,B57&lt;3.25,G57&lt;0.861,A57&gt;=6.2,A57&lt;7.05,F57&gt;=2.5,D57&gt;=0.8),5.1,"shouldnthappen")))))))))))))))))))))))))))))))))))</f>
        <v>4.775</v>
      </c>
      <c r="X57" s="1" t="n">
        <f aca="false">IF(AND(B57&lt;3.05,H57&lt;6.697,A57&lt;5.45),4.1,IF(AND(B57&gt;=3.05,H57&lt;6.697,A57&lt;5.45),1.48,IF(AND(D57&lt;0.7,A57&lt;5.9,A57&gt;=5.45),1.4,IF(AND(A57&lt;4.35,B57&lt;3.3,H57&gt;=6.697,A57&lt;5.45),1.1,IF(AND(G57&lt;0.372,D57&gt;=0.7,A57&lt;5.9,A57&gt;=5.45),4.36,IF(AND(A57&gt;=4.9,A57&gt;=4.35,B57&lt;3.3,H57&gt;=6.697,A57&lt;5.45),1.6,IF(AND(H57&gt;=14.171,A57&lt;5.15,B57&gt;=3.3,H57&gt;=6.697,A57&lt;5.45),1.6,IF(AND(G57&lt;0.451,A57&gt;=5.15,B57&gt;=3.3,H57&gt;=6.697,A57&lt;5.45),1.367,IF(AND(G57&gt;=0.451,A57&gt;=5.15,B57&gt;=3.3,H57&gt;=6.697,A57&lt;5.45),1.5,IF(AND(G57&lt;0.332,D57&lt;1.45,F57&lt;2.5,A57&gt;=5.9,A57&gt;=5.45),4.35,IF(AND(A57&lt;6.15,D57&gt;=1.45,F57&lt;2.5,A57&gt;=5.9,A57&gt;=5.45),5.1,IF(AND(D57&gt;=2.4,G57&lt;0.432,F57&gt;=2.5,A57&gt;=5.9,A57&gt;=5.45),5.78,IF(AND(A57&lt;6.15,G57&gt;=0.432,F57&gt;=2.5,A57&gt;=5.9,A57&gt;=5.45),4.9,IF(AND(B57&lt;3.1,A57&lt;4.9,A57&gt;=4.35,B57&lt;3.3,H57&gt;=6.697,A57&lt;5.45),1.4,IF(AND(B57&gt;=3.1,A57&lt;4.9,A57&gt;=4.35,B57&lt;3.3,H57&gt;=6.697,A57&lt;5.45),1.3,IF(AND(G57&lt;0.343,H57&lt;14.171,A57&lt;5.15,B57&gt;=3.3,H57&gt;=6.697,A57&lt;5.45),1.433,IF(AND(G57&gt;=0.343,H57&lt;14.171,A57&lt;5.15,B57&gt;=3.3,H57&gt;=6.697,A57&lt;5.45),1.525,IF(AND(D57&lt;1.05,B57&lt;2.55,G57&gt;=0.372,D57&gt;=0.7,A57&lt;5.9,A57&gt;=5.45),3.7,IF(AND(H57&lt;10.596,B57&gt;=2.55,G57&gt;=0.372,D57&gt;=0.7,A57&lt;5.9,A57&gt;=5.45),3.525,IF(AND(H57&gt;=10.596,B57&gt;=2.55,G57&gt;=0.372,D57&gt;=0.7,A57&lt;5.9,A57&gt;=5.45),3.9,IF(AND(H57&lt;14.314,G57&gt;=0.332,D57&lt;1.45,F57&lt;2.5,A57&gt;=5.9,A57&gt;=5.45),4.4,IF(AND(H57&gt;=14.314,G57&gt;=0.332,D57&lt;1.45,F57&lt;2.5,A57&gt;=5.9,A57&gt;=5.45),4.7,IF(AND(H57&lt;13.906,A57&gt;=6.15,D57&gt;=1.45,F57&lt;2.5,A57&gt;=5.9,A57&gt;=5.45),4.675,IF(AND(H57&gt;=13.906,A57&gt;=6.15,D57&gt;=1.45,F57&lt;2.5,A57&gt;=5.9,A57&gt;=5.45),4.9,IF(AND(G57&lt;0.093,D57&lt;2.4,G57&lt;0.432,F57&gt;=2.5,A57&gt;=5.9,A57&gt;=5.45),5.6,IF(AND(B57&lt;2.95,A57&gt;=6.15,G57&gt;=0.432,F57&gt;=2.5,A57&gt;=5.9,A57&gt;=5.45),5.86,IF(AND(A57&lt;5.55,D57&gt;=1.05,B57&lt;2.55,G57&gt;=0.372,D57&gt;=0.7,A57&lt;5.9,A57&gt;=5.45),4,IF(AND(A57&gt;=5.55,D57&gt;=1.05,B57&lt;2.55,G57&gt;=0.372,D57&gt;=0.7,A57&lt;5.9,A57&gt;=5.45),3.9,IF(AND(D57&lt;1.7,G57&gt;=0.093,D57&lt;2.4,G57&lt;0.432,F57&gt;=2.5,A57&gt;=5.9,A57&gt;=5.45),5.05,IF(AND(G57&gt;=0.774,B57&gt;=2.95,A57&gt;=6.15,G57&gt;=0.432,F57&gt;=2.5,A57&gt;=5.9,A57&gt;=5.45),5.3,IF(AND(G57&gt;=0.312,D57&gt;=1.7,G57&gt;=0.093,D57&lt;2.4,G57&lt;0.432,F57&gt;=2.5,A57&gt;=5.9,A57&gt;=5.45),5.4,IF(AND(D57&lt;2.45,G57&lt;0.774,B57&gt;=2.95,A57&gt;=6.15,G57&gt;=0.432,F57&gt;=2.5,A57&gt;=5.9,A57&gt;=5.45),5.66,IF(AND(D57&gt;=2.45,G57&lt;0.774,B57&gt;=2.95,A57&gt;=6.15,G57&gt;=0.432,F57&gt;=2.5,A57&gt;=5.9,A57&gt;=5.45),6,IF(AND(G57&gt;=0.301,G57&lt;0.312,D57&gt;=1.7,G57&gt;=0.093,D57&lt;2.4,G57&lt;0.432,F57&gt;=2.5,A57&gt;=5.9,A57&gt;=5.45),5.1,IF(AND(A57&lt;6.45,G57&lt;0.301,G57&lt;0.312,D57&gt;=1.7,G57&gt;=0.093,D57&lt;2.4,G57&lt;0.432,F57&gt;=2.5,A57&gt;=5.9,A57&gt;=5.45),5.3,IF(AND(A57&gt;=6.45,G57&lt;0.301,G57&lt;0.312,D57&gt;=1.7,G57&gt;=0.093,D57&lt;2.4,G57&lt;0.432,F57&gt;=2.5,A57&gt;=5.9,A57&gt;=5.45),5.2,"shouldnthappen"))))))))))))))))))))))))))))))))))))</f>
        <v>4.675</v>
      </c>
      <c r="Y57" s="1" t="n">
        <f aca="false">IF(AND(H57&lt;6.51,F57&lt;1.5),1.8,IF(AND(H57&gt;=16.674,F57&gt;=1.5),6.533,IF(AND(D57&gt;=0.45,H57&gt;=6.51,F57&lt;1.5),1.667,IF(AND(H57&gt;=13.805,G57&lt;0.154,H57&lt;16.674,F57&gt;=1.5),6.7,IF(AND(D57&lt;0.15,A57&lt;5.05,D57&lt;0.45,H57&gt;=6.51,F57&lt;1.5),1.4,IF(AND(H57&gt;=13.586,A57&gt;=5.05,D57&lt;0.45,H57&gt;=6.51,F57&lt;1.5),1.3,IF(AND(F57&lt;2.5,H57&lt;13.805,G57&lt;0.154,H57&lt;16.674,F57&gt;=1.5),4.6,IF(AND(H57&lt;8.929,D57&lt;1.35,G57&gt;=0.154,H57&lt;16.674,F57&gt;=1.5),3.64,IF(AND(G57&lt;0.05,H57&lt;13.586,A57&gt;=5.05,D57&lt;0.45,H57&gt;=6.51,F57&lt;1.5),1.4,IF(AND(G57&gt;=0.107,F57&gt;=2.5,H57&lt;13.805,G57&lt;0.154,H57&lt;16.674,F57&gt;=1.5),5.3,IF(AND(B57&gt;=2.75,H57&gt;=8.929,D57&lt;1.35,G57&gt;=0.154,H57&lt;16.674,F57&gt;=1.5),4.433,IF(AND(D57&gt;=1.55,F57&lt;2.5,D57&gt;=1.35,G57&gt;=0.154,H57&lt;16.674,F57&gt;=1.5),4.975,IF(AND(H57&lt;6.93,F57&gt;=2.5,D57&gt;=1.35,G57&gt;=0.154,H57&lt;16.674,F57&gt;=1.5),4.5,IF(AND(H57&lt;12.675,G57&lt;0.217,D57&gt;=0.15,A57&lt;5.05,D57&lt;0.45,H57&gt;=6.51,F57&lt;1.5),1.4,IF(AND(H57&gt;=12.675,G57&lt;0.217,D57&gt;=0.15,A57&lt;5.05,D57&lt;0.45,H57&gt;=6.51,F57&lt;1.5),1.5,IF(AND(A57&lt;4.65,G57&gt;=0.217,D57&gt;=0.15,A57&lt;5.05,D57&lt;0.45,H57&gt;=6.51,F57&lt;1.5),1.35,IF(AND(D57&lt;0.25,G57&gt;=0.05,H57&lt;13.586,A57&gt;=5.05,D57&lt;0.45,H57&gt;=6.51,F57&lt;1.5),1.467,IF(AND(D57&gt;=0.25,G57&gt;=0.05,H57&lt;13.586,A57&gt;=5.05,D57&lt;0.45,H57&gt;=6.51,F57&lt;1.5),1.5,IF(AND(H57&lt;9.15,G57&lt;0.107,F57&gt;=2.5,H57&lt;13.805,G57&lt;0.154,H57&lt;16.674,F57&gt;=1.5),5.7,IF(AND(H57&gt;=9.15,G57&lt;0.107,F57&gt;=2.5,H57&lt;13.805,G57&lt;0.154,H57&lt;16.674,F57&gt;=1.5),5.6,IF(AND(G57&lt;0.404,B57&lt;2.75,H57&gt;=8.929,D57&lt;1.35,G57&gt;=0.154,H57&lt;16.674,F57&gt;=1.5),4.15,IF(AND(G57&gt;=0.404,B57&lt;2.75,H57&gt;=8.929,D57&lt;1.35,G57&gt;=0.154,H57&lt;16.674,F57&gt;=1.5),3.9,IF(AND(A57&gt;=6.75,D57&lt;1.55,F57&lt;2.5,D57&gt;=1.35,G57&gt;=0.154,H57&lt;16.674,F57&gt;=1.5),4.82,IF(AND(D57&lt;0.25,A57&gt;=4.65,G57&gt;=0.217,D57&gt;=0.15,A57&lt;5.05,D57&lt;0.45,H57&gt;=6.51,F57&lt;1.5),1.325,IF(AND(D57&gt;=0.25,A57&gt;=4.65,G57&gt;=0.217,D57&gt;=0.15,A57&lt;5.05,D57&lt;0.45,H57&gt;=6.51,F57&lt;1.5),1.3,IF(AND(A57&lt;6.55,A57&lt;6.75,D57&lt;1.55,F57&lt;2.5,D57&gt;=1.35,G57&gt;=0.154,H57&lt;16.674,F57&gt;=1.5),4.575,IF(AND(A57&gt;=6.55,A57&lt;6.75,D57&lt;1.55,F57&lt;2.5,D57&gt;=1.35,G57&gt;=0.154,H57&lt;16.674,F57&gt;=1.5),4.4,IF(AND(B57&lt;2.9,D57&lt;2.05,H57&gt;=6.93,F57&gt;=2.5,D57&gt;=1.35,G57&gt;=0.154,H57&lt;16.674,F57&gt;=1.5),5.05,IF(AND(H57&lt;8.884,D57&gt;=2.05,H57&gt;=6.93,F57&gt;=2.5,D57&gt;=1.35,G57&gt;=0.154,H57&lt;16.674,F57&gt;=1.5),5.1,IF(AND(H57&lt;13.711,B57&gt;=2.9,D57&lt;2.05,H57&gt;=6.93,F57&gt;=2.5,D57&gt;=1.35,G57&gt;=0.154,H57&lt;16.674,F57&gt;=1.5),5,IF(AND(H57&gt;=13.711,B57&gt;=2.9,D57&lt;2.05,H57&gt;=6.93,F57&gt;=2.5,D57&gt;=1.35,G57&gt;=0.154,H57&lt;16.674,F57&gt;=1.5),5.8,IF(AND(B57&lt;3.15,H57&gt;=8.884,D57&gt;=2.05,H57&gt;=6.93,F57&gt;=2.5,D57&gt;=1.35,G57&gt;=0.154,H57&lt;16.674,F57&gt;=1.5),5.56,IF(AND(B57&gt;=3.15,H57&gt;=8.884,D57&gt;=2.05,H57&gt;=6.93,F57&gt;=2.5,D57&gt;=1.35,G57&gt;=0.154,H57&lt;16.674,F57&gt;=1.5),5.9,"shouldnthappen")))))))))))))))))))))))))))))))))</f>
        <v>4.575</v>
      </c>
      <c r="Z57" s="1" t="n">
        <f aca="false">IF(AND(F57&gt;=2,B57&gt;=3.35),5.6,IF(AND(A57&lt;6.65,H57&gt;=15.076,B57&lt;3.35),4.8,IF(AND(A57&gt;=6.65,H57&gt;=15.076,B57&lt;3.35),6.15,IF(AND(H57&lt;6.542,F57&lt;2,B57&gt;=3.35),1.767,IF(AND(G57&gt;=0.653,D57&lt;0.75,H57&lt;15.076,B57&lt;3.35),1.55,IF(AND(D57&lt;0.15,G57&lt;0.653,D57&lt;0.75,H57&lt;15.076,B57&lt;3.35),1.1,IF(AND(G57&lt;0.356,A57&lt;5.05,H57&gt;=6.542,F57&lt;2,B57&gt;=3.35),1.4,IF(AND(G57&gt;=0.356,A57&lt;5.05,H57&gt;=6.542,F57&lt;2,B57&gt;=3.35),1.3,IF(AND(G57&gt;=0.566,A57&gt;=5.05,H57&gt;=6.542,F57&lt;2,B57&gt;=3.35),1.6,IF(AND(B57&gt;=3.1,D57&gt;=0.15,G57&lt;0.653,D57&lt;0.75,H57&lt;15.076,B57&lt;3.35),1.367,IF(AND(B57&gt;=2.65,D57&lt;1.45,B57&lt;2.75,D57&gt;=0.75,H57&lt;15.076,B57&lt;3.35),3.96,IF(AND(G57&lt;0.352,D57&gt;=1.45,B57&lt;2.75,D57&gt;=0.75,H57&lt;15.076,B57&lt;3.35),4.5,IF(AND(D57&gt;=1.35,A57&lt;6.2,B57&gt;=2.75,D57&gt;=0.75,H57&lt;15.076,B57&lt;3.35),4.733,IF(AND(A57&lt;4.7,B57&lt;3.1,D57&gt;=0.15,G57&lt;0.653,D57&lt;0.75,H57&lt;15.076,B57&lt;3.35),1.36,IF(AND(A57&gt;=4.7,B57&lt;3.1,D57&gt;=0.15,G57&lt;0.653,D57&lt;0.75,H57&lt;15.076,B57&lt;3.35),1.6,IF(AND(A57&lt;5.2,B57&lt;2.65,D57&lt;1.45,B57&lt;2.75,D57&gt;=0.75,H57&lt;15.076,B57&lt;3.35),3.3,IF(AND(A57&lt;6.5,G57&gt;=0.352,D57&gt;=1.45,B57&lt;2.75,D57&gt;=0.75,H57&lt;15.076,B57&lt;3.35),5,IF(AND(A57&gt;=6.5,G57&gt;=0.352,D57&gt;=1.45,B57&lt;2.75,D57&gt;=0.75,H57&lt;15.076,B57&lt;3.35),5.8,IF(AND(H57&lt;8.486,D57&lt;1.35,A57&lt;6.2,B57&gt;=2.75,D57&gt;=0.75,H57&lt;15.076,B57&lt;3.35),3.975,IF(AND(G57&lt;0.187,F57&lt;2.5,A57&gt;=6.2,B57&gt;=2.75,D57&gt;=0.75,H57&lt;15.076,B57&lt;3.35),5,IF(AND(G57&gt;=0.187,F57&lt;2.5,A57&gt;=6.2,B57&gt;=2.75,D57&gt;=0.75,H57&lt;15.076,B57&lt;3.35),4.525,IF(AND(A57&gt;=7.25,F57&gt;=2.5,A57&gt;=6.2,B57&gt;=2.75,D57&gt;=0.75,H57&lt;15.076,B57&lt;3.35),6.5,IF(AND(G57&lt;0.185,B57&lt;3.6,G57&lt;0.566,A57&gt;=5.05,H57&gt;=6.542,F57&lt;2,B57&gt;=3.35),1.45,IF(AND(G57&gt;=0.185,B57&lt;3.6,G57&lt;0.566,A57&gt;=5.05,H57&gt;=6.542,F57&lt;2,B57&gt;=3.35),1.34,IF(AND(G57&lt;0.13,B57&gt;=3.6,G57&lt;0.566,A57&gt;=5.05,H57&gt;=6.542,F57&lt;2,B57&gt;=3.35),1.45,IF(AND(G57&gt;=0.13,B57&gt;=3.6,G57&lt;0.566,A57&gt;=5.05,H57&gt;=6.542,F57&lt;2,B57&gt;=3.35),1.5,IF(AND(D57&lt;1.05,A57&gt;=5.2,B57&lt;2.65,D57&lt;1.45,B57&lt;2.75,D57&gt;=0.75,H57&lt;15.076,B57&lt;3.35),3.5,IF(AND(D57&gt;=1.05,A57&gt;=5.2,B57&lt;2.65,D57&lt;1.45,B57&lt;2.75,D57&gt;=0.75,H57&lt;15.076,B57&lt;3.35),3.94,IF(AND(H57&lt;10.983,H57&gt;=8.486,D57&lt;1.35,A57&lt;6.2,B57&gt;=2.75,D57&gt;=0.75,H57&lt;15.076,B57&lt;3.35),4.38,IF(AND(H57&gt;=10.983,H57&gt;=8.486,D57&lt;1.35,A57&lt;6.2,B57&gt;=2.75,D57&gt;=0.75,H57&lt;15.076,B57&lt;3.35),4.1,IF(AND(B57&gt;=3.25,A57&lt;7.25,F57&gt;=2.5,A57&gt;=6.2,B57&gt;=2.75,D57&gt;=0.75,H57&lt;15.076,B57&lt;3.35),5.7,IF(AND(B57&lt;2.95,B57&lt;3.25,A57&lt;7.25,F57&gt;=2.5,A57&gt;=6.2,B57&gt;=2.75,D57&gt;=0.75,H57&lt;15.076,B57&lt;3.35),5.6,IF(AND(H57&gt;=13.711,B57&gt;=2.95,B57&lt;3.25,A57&lt;7.25,F57&gt;=2.5,A57&gt;=6.2,B57&gt;=2.75,D57&gt;=0.75,H57&lt;15.076,B57&lt;3.35),5.8,IF(AND(A57&gt;=6.8,H57&lt;13.711,B57&gt;=2.95,B57&lt;3.25,A57&lt;7.25,F57&gt;=2.5,A57&gt;=6.2,B57&gt;=2.75,D57&gt;=0.75,H57&lt;15.076,B57&lt;3.35),5.1,IF(AND(H57&lt;12.921,A57&lt;6.8,H57&lt;13.711,B57&gt;=2.95,B57&lt;3.25,A57&lt;7.25,F57&gt;=2.5,A57&gt;=6.2,B57&gt;=2.75,D57&gt;=0.75,H57&lt;15.076,B57&lt;3.35),5.34,IF(AND(H57&gt;=12.921,A57&lt;6.8,H57&lt;13.711,B57&gt;=2.95,B57&lt;3.25,A57&lt;7.25,F57&gt;=2.5,A57&gt;=6.2,B57&gt;=2.75,D57&gt;=0.75,H57&lt;15.076,B57&lt;3.35),5.133,"shouldnthappen"))))))))))))))))))))))))))))))))))))</f>
        <v>4.525</v>
      </c>
      <c r="AA57" s="1" t="n">
        <f aca="false">IF(AND(D57&gt;=0.45,A57&lt;5.05,D57&lt;0.8),1.6,IF(AND(D57&gt;=0.45,A57&gt;=5.05,D57&lt;0.8),1.7,IF(AND(H57&gt;=16.244,F57&gt;=2.5,D57&gt;=0.8),6.533,IF(AND(A57&lt;4.35,D57&lt;0.45,A57&lt;5.05,D57&lt;0.8),1.1,IF(AND(H57&gt;=14.877,D57&lt;0.45,A57&gt;=5.05,D57&lt;0.8),1.3,IF(AND(D57&gt;=1.4,A57&lt;5.65,F57&lt;2.5,D57&gt;=0.8),4.5,IF(AND(A57&gt;=7.25,H57&lt;16.244,F57&gt;=2.5,D57&gt;=0.8),6.5,IF(AND(A57&gt;=4.75,A57&gt;=4.35,D57&lt;0.45,A57&lt;5.05,D57&lt;0.8),1.35,IF(AND(A57&lt;5.3,D57&lt;1.4,A57&lt;5.65,F57&lt;2.5,D57&gt;=0.8),3.1,IF(AND(A57&gt;=6.8,A57&gt;=6.55,A57&gt;=5.65,F57&lt;2.5,D57&gt;=0.8),4.9,IF(AND(H57&lt;5.767,A57&lt;7.25,H57&lt;16.244,F57&gt;=2.5,D57&gt;=0.8),4.5,IF(AND(G57&gt;=0.522,A57&lt;4.75,A57&gt;=4.35,D57&lt;0.45,A57&lt;5.05,D57&lt;0.8),1.2,IF(AND(G57&gt;=0.948,D57&lt;0.35,H57&lt;14.877,D57&lt;0.45,A57&gt;=5.05,D57&lt;0.8),1.7,IF(AND(H57&lt;13.089,D57&gt;=0.35,H57&lt;14.877,D57&lt;0.45,A57&gt;=5.05,D57&lt;0.8),1.5,IF(AND(H57&gt;=13.089,D57&gt;=0.35,H57&lt;14.877,D57&lt;0.45,A57&gt;=5.05,D57&lt;0.8),1.3,IF(AND(B57&gt;=2.95,A57&gt;=5.3,D57&lt;1.4,A57&lt;5.65,F57&lt;2.5,D57&gt;=0.8),4.1,IF(AND(H57&lt;9.181,A57&lt;6.05,A57&lt;6.55,A57&gt;=5.65,F57&lt;2.5,D57&gt;=0.8),5.1,IF(AND(H57&gt;=9.181,A57&lt;6.05,A57&lt;6.55,A57&gt;=5.65,F57&lt;2.5,D57&gt;=0.8),4.3,IF(AND(G57&gt;=0.867,A57&gt;=6.05,A57&lt;6.55,A57&gt;=5.65,F57&lt;2.5,D57&gt;=0.8),4.9,IF(AND(B57&lt;3.05,A57&lt;6.8,A57&gt;=6.55,A57&gt;=5.65,F57&lt;2.5,D57&gt;=0.8),5,IF(AND(B57&gt;=3.05,A57&lt;6.8,A57&gt;=6.55,A57&gt;=5.65,F57&lt;2.5,D57&gt;=0.8),4.55,IF(AND(H57&gt;=14.144,G57&lt;0.522,A57&lt;4.75,A57&gt;=4.35,D57&lt;0.45,A57&lt;5.05,D57&lt;0.8),1.3,IF(AND(B57&lt;2.7,B57&lt;2.95,A57&gt;=5.3,D57&lt;1.4,A57&lt;5.65,F57&lt;2.5,D57&gt;=0.8),3.78,IF(AND(B57&gt;=2.7,B57&lt;2.95,A57&gt;=5.3,D57&lt;1.4,A57&lt;5.65,F57&lt;2.5,D57&gt;=0.8),3.6,IF(AND(G57&lt;0.638,G57&lt;0.867,A57&gt;=6.05,A57&lt;6.55,A57&gt;=5.65,F57&lt;2.5,D57&gt;=0.8),4.433,IF(AND(G57&gt;=0.638,G57&lt;0.867,A57&gt;=6.05,A57&lt;6.55,A57&gt;=5.65,F57&lt;2.5,D57&gt;=0.8),4,IF(AND(A57&lt;6.35,H57&lt;11.146,H57&gt;=5.767,A57&lt;7.25,H57&lt;16.244,F57&gt;=2.5,D57&gt;=0.8),5.1,IF(AND(A57&lt;4.5,H57&lt;14.144,G57&lt;0.522,A57&lt;4.75,A57&gt;=4.35,D57&lt;0.45,A57&lt;5.05,D57&lt;0.8),1.35,IF(AND(A57&gt;=4.5,H57&lt;14.144,G57&lt;0.522,A57&lt;4.75,A57&gt;=4.35,D57&lt;0.45,A57&lt;5.05,D57&lt;0.8),1.4,IF(AND(A57&lt;5.15,B57&lt;3.75,G57&lt;0.948,D57&lt;0.35,H57&lt;14.877,D57&lt;0.45,A57&gt;=5.05,D57&lt;0.8),1.4,IF(AND(A57&gt;=5.15,B57&lt;3.75,G57&lt;0.948,D57&lt;0.35,H57&lt;14.877,D57&lt;0.45,A57&gt;=5.05,D57&lt;0.8),1.5,IF(AND(G57&lt;0.112,B57&gt;=3.75,G57&lt;0.948,D57&lt;0.35,H57&lt;14.877,D57&lt;0.45,A57&gt;=5.05,D57&lt;0.8),1.5,IF(AND(G57&gt;=0.112,B57&gt;=3.75,G57&lt;0.948,D57&lt;0.35,H57&lt;14.877,D57&lt;0.45,A57&gt;=5.05,D57&lt;0.8),1.6,IF(AND(G57&lt;0.075,A57&gt;=6.35,H57&lt;11.146,H57&gt;=5.767,A57&lt;7.25,H57&lt;16.244,F57&gt;=2.5,D57&gt;=0.8),5.5,IF(AND(G57&gt;=0.075,A57&gt;=6.35,H57&lt;11.146,H57&gt;=5.767,A57&lt;7.25,H57&lt;16.244,F57&gt;=2.5,D57&gt;=0.8),5.24,IF(AND(B57&lt;2.95,D57&lt;1.9,H57&gt;=11.146,H57&gt;=5.767,A57&lt;7.25,H57&lt;16.244,F57&gt;=2.5,D57&gt;=0.8),5.65,IF(AND(B57&gt;=2.95,D57&lt;1.9,H57&gt;=11.146,H57&gt;=5.767,A57&lt;7.25,H57&lt;16.244,F57&gt;=2.5,D57&gt;=0.8),5.8,IF(AND(H57&lt;13.42,D57&gt;=1.9,H57&gt;=11.146,H57&gt;=5.767,A57&lt;7.25,H57&lt;16.244,F57&gt;=2.5,D57&gt;=0.8),5.6,IF(AND(H57&gt;=13.42,D57&gt;=1.9,H57&gt;=11.146,H57&gt;=5.767,A57&lt;7.25,H57&lt;16.244,F57&gt;=2.5,D57&gt;=0.8),5.34,"shouldnthappen")))))))))))))))))))))))))))))))))))))))</f>
        <v>4.433</v>
      </c>
      <c r="AB57" s="1" t="n">
        <f aca="false">IF(AND(D57&gt;=0.35,F57&lt;1.5),1.5,IF(AND(F57&lt;2.5,D57&gt;=1.55,F57&gt;=1.5),4.85,IF(AND(H57&lt;8.308,D57&lt;0.15,D57&lt;0.35,F57&lt;1.5),1.5,IF(AND(H57&gt;=8.308,D57&lt;0.15,D57&lt;0.35,F57&lt;1.5),1.4,IF(AND(H57&lt;5.523,D57&gt;=0.15,D57&lt;0.35,F57&lt;1.5),1,IF(AND(G57&lt;0.572,H57&lt;10.688,D57&lt;1.55,F57&gt;=1.5),3.75,IF(AND(B57&gt;=3.5,F57&gt;=2.5,D57&gt;=1.55,F57&gt;=1.5),6.3,IF(AND(A57&gt;=5.65,G57&gt;=0.572,H57&lt;10.688,D57&lt;1.55,F57&gt;=1.5),4.45,IF(AND(B57&gt;=2.85,A57&lt;6.15,H57&gt;=10.688,D57&lt;1.55,F57&gt;=1.5),4.35,IF(AND(H57&gt;=16.284,B57&lt;3.5,F57&gt;=2.5,D57&gt;=1.55,F57&gt;=1.5),6.6,IF(AND(G57&gt;=0.241,G57&lt;0.338,H57&gt;=5.523,D57&gt;=0.15,D57&lt;0.35,F57&lt;1.5),1.25,IF(AND(A57&lt;5.05,G57&gt;=0.338,H57&gt;=5.523,D57&gt;=0.15,D57&lt;0.35,F57&lt;1.5),1.35,IF(AND(B57&lt;2.7,A57&lt;5.65,G57&gt;=0.572,H57&lt;10.688,D57&lt;1.55,F57&gt;=1.5),4,IF(AND(B57&gt;=2.7,A57&lt;5.65,G57&gt;=0.572,H57&lt;10.688,D57&lt;1.55,F57&gt;=1.5),3.6,IF(AND(B57&lt;2.45,B57&lt;2.85,A57&lt;6.15,H57&gt;=10.688,D57&lt;1.55,F57&gt;=1.5),3.7,IF(AND(A57&lt;6.25,B57&lt;2.85,A57&gt;=6.15,H57&gt;=10.688,D57&lt;1.55,F57&gt;=1.5),4.5,IF(AND(A57&gt;=6.25,B57&lt;2.85,A57&gt;=6.15,H57&gt;=10.688,D57&lt;1.55,F57&gt;=1.5),4.86,IF(AND(D57&gt;=1.45,B57&gt;=2.85,A57&gt;=6.15,H57&gt;=10.688,D57&lt;1.55,F57&gt;=1.5),4.8,IF(AND(H57&lt;8.202,H57&lt;16.284,B57&lt;3.5,F57&gt;=2.5,D57&gt;=1.55,F57&gt;=1.5),5.7,IF(AND(A57&gt;=5.1,G57&lt;0.241,G57&lt;0.338,H57&gt;=5.523,D57&gt;=0.15,D57&lt;0.35,F57&lt;1.5),1.5,IF(AND(B57&gt;=3.75,A57&gt;=5.05,G57&gt;=0.338,H57&gt;=5.523,D57&gt;=0.15,D57&lt;0.35,F57&lt;1.5),1.6,IF(AND(A57&lt;5.7,B57&gt;=2.45,B57&lt;2.85,A57&lt;6.15,H57&gt;=10.688,D57&lt;1.55,F57&gt;=1.5),3.9,IF(AND(A57&gt;=5.7,B57&gt;=2.45,B57&lt;2.85,A57&lt;6.15,H57&gt;=10.688,D57&lt;1.55,F57&gt;=1.5),4.02,IF(AND(H57&lt;13.654,D57&lt;1.45,B57&gt;=2.85,A57&gt;=6.15,H57&gt;=10.688,D57&lt;1.55,F57&gt;=1.5),4.333,IF(AND(H57&gt;=13.654,D57&lt;1.45,B57&gt;=2.85,A57&gt;=6.15,H57&gt;=10.688,D57&lt;1.55,F57&gt;=1.5),4.54,IF(AND(A57&lt;6.15,H57&gt;=8.202,H57&lt;16.284,B57&lt;3.5,F57&gt;=2.5,D57&gt;=1.55,F57&gt;=1.5),5,IF(AND(H57&lt;13.924,A57&lt;5.1,G57&lt;0.241,G57&lt;0.338,H57&gt;=5.523,D57&gt;=0.15,D57&lt;0.35,F57&lt;1.5),1.4,IF(AND(H57&gt;=13.924,A57&lt;5.1,G57&lt;0.241,G57&lt;0.338,H57&gt;=5.523,D57&gt;=0.15,D57&lt;0.35,F57&lt;1.5),1.5,IF(AND(D57&lt;0.25,B57&lt;3.75,A57&gt;=5.05,G57&gt;=0.338,H57&gt;=5.523,D57&gt;=0.15,D57&lt;0.35,F57&lt;1.5),1.5,IF(AND(D57&gt;=0.25,B57&lt;3.75,A57&gt;=5.05,G57&gt;=0.338,H57&gt;=5.523,D57&gt;=0.15,D57&lt;0.35,F57&lt;1.5),1.4,IF(AND(H57&lt;8.884,B57&gt;=3.05,A57&gt;=6.15,H57&gt;=8.202,H57&lt;16.284,B57&lt;3.5,F57&gt;=2.5,D57&gt;=1.55,F57&gt;=1.5),5.1,IF(AND(A57&lt;6.45,G57&lt;0.368,B57&lt;3.05,A57&gt;=6.15,H57&gt;=8.202,H57&lt;16.284,B57&lt;3.5,F57&gt;=2.5,D57&gt;=1.55,F57&gt;=1.5),5.525,IF(AND(A57&gt;=6.45,G57&lt;0.368,B57&lt;3.05,A57&gt;=6.15,H57&gt;=8.202,H57&lt;16.284,B57&lt;3.5,F57&gt;=2.5,D57&gt;=1.55,F57&gt;=1.5),5.35,IF(AND(D57&lt;2.25,G57&gt;=0.368,B57&lt;3.05,A57&gt;=6.15,H57&gt;=8.202,H57&lt;16.284,B57&lt;3.5,F57&gt;=2.5,D57&gt;=1.55,F57&gt;=1.5),5.8,IF(AND(D57&gt;=2.25,G57&gt;=0.368,B57&lt;3.05,A57&gt;=6.15,H57&gt;=8.202,H57&lt;16.284,B57&lt;3.5,F57&gt;=2.5,D57&gt;=1.55,F57&gt;=1.5),5.2,IF(AND(H57&lt;10.257,H57&gt;=8.884,B57&gt;=3.05,A57&gt;=6.15,H57&gt;=8.202,H57&lt;16.284,B57&lt;3.5,F57&gt;=2.5,D57&gt;=1.55,F57&gt;=1.5),5.9,IF(AND(H57&gt;=10.257,H57&gt;=8.884,B57&gt;=3.05,A57&gt;=6.15,H57&gt;=8.202,H57&lt;16.284,B57&lt;3.5,F57&gt;=2.5,D57&gt;=1.55,F57&gt;=1.5),5.48,"shouldnthappen")))))))))))))))))))))))))))))))))))))</f>
        <v>3.75</v>
      </c>
      <c r="AC57" s="1" t="n">
        <f aca="false">IF(AND(H57&lt;5.748,A57&lt;5.05,D57&lt;0.8),1,IF(AND(B57&lt;3.35,A57&gt;=5.05,D57&lt;0.8),1.7,IF(AND(A57&lt;5.85,G57&lt;0.154,D57&gt;=0.8),4.5,IF(AND(D57&gt;=0.45,H57&gt;=5.748,A57&lt;5.05,D57&lt;0.8),1.6,IF(AND(G57&gt;=0.934,B57&gt;=3.35,A57&gt;=5.05,D57&lt;0.8),1.7,IF(AND(D57&lt;2.1,A57&gt;=5.85,G57&lt;0.154,D57&gt;=0.8),6.15,IF(AND(D57&gt;=2.1,A57&gt;=5.85,G57&lt;0.154,D57&gt;=0.8),5.5,IF(AND(A57&lt;6.1,D57&gt;=1.55,G57&gt;=0.154,D57&gt;=0.8),5,IF(AND(H57&gt;=14.379,G57&lt;0.934,B57&gt;=3.35,A57&gt;=5.05,D57&lt;0.8),1.58,IF(AND(G57&lt;0.379,A57&gt;=6.1,D57&gt;=1.55,G57&gt;=0.154,D57&gt;=0.8),5.42,IF(AND(H57&lt;13.924,G57&lt;0.227,D57&lt;0.45,H57&gt;=5.748,A57&lt;5.05,D57&lt;0.8),1.4,IF(AND(H57&gt;=13.924,G57&lt;0.227,D57&lt;0.45,H57&gt;=5.748,A57&lt;5.05,D57&lt;0.8),1.5,IF(AND(B57&lt;3.1,G57&gt;=0.227,D57&lt;0.45,H57&gt;=5.748,A57&lt;5.05,D57&lt;0.8),1.1,IF(AND(G57&lt;0.13,H57&lt;14.379,G57&lt;0.934,B57&gt;=3.35,A57&gt;=5.05,D57&lt;0.8),1.4,IF(AND(D57&lt;1.05,A57&lt;5.65,D57&lt;1.35,D57&lt;1.55,G57&gt;=0.154,D57&gt;=0.8),3.7,IF(AND(D57&lt;1.25,A57&gt;=5.65,D57&lt;1.35,D57&lt;1.55,G57&gt;=0.154,D57&gt;=0.8),4.06,IF(AND(D57&gt;=1.25,A57&gt;=5.65,D57&lt;1.35,D57&lt;1.55,G57&gt;=0.154,D57&gt;=0.8),4.425,IF(AND(H57&lt;13.654,D57&lt;1.45,D57&gt;=1.35,D57&lt;1.55,G57&gt;=0.154,D57&gt;=0.8),4.275,IF(AND(G57&lt;0.259,D57&gt;=1.45,D57&gt;=1.35,D57&lt;1.55,G57&gt;=0.154,D57&gt;=0.8),5.1,IF(AND(B57&lt;2.95,G57&gt;=0.379,A57&gt;=6.1,D57&gt;=1.55,G57&gt;=0.154,D57&gt;=0.8),6.3,IF(AND(B57&lt;3.25,B57&gt;=3.1,G57&gt;=0.227,D57&lt;0.45,H57&gt;=5.748,A57&lt;5.05,D57&lt;0.8),1.3,IF(AND(B57&gt;=3.25,B57&gt;=3.1,G57&gt;=0.227,D57&lt;0.45,H57&gt;=5.748,A57&lt;5.05,D57&lt;0.8),1.4,IF(AND(H57&gt;=13.372,G57&gt;=0.13,H57&lt;14.379,G57&lt;0.934,B57&gt;=3.35,A57&gt;=5.05,D57&lt;0.8),1.4,IF(AND(H57&lt;6.69,D57&gt;=1.05,A57&lt;5.65,D57&lt;1.35,D57&lt;1.55,G57&gt;=0.154,D57&gt;=0.8),4.033,IF(AND(H57&gt;=6.69,D57&gt;=1.05,A57&lt;5.65,D57&lt;1.35,D57&lt;1.55,G57&gt;=0.154,D57&gt;=0.8),3.88,IF(AND(B57&lt;2.85,H57&gt;=13.654,D57&lt;1.45,D57&gt;=1.35,D57&lt;1.55,G57&gt;=0.154,D57&gt;=0.8),4.8,IF(AND(B57&gt;=2.85,H57&gt;=13.654,D57&lt;1.45,D57&gt;=1.35,D57&lt;1.55,G57&gt;=0.154,D57&gt;=0.8),4.7,IF(AND(H57&lt;11.681,G57&gt;=0.259,D57&gt;=1.45,D57&gt;=1.35,D57&lt;1.55,G57&gt;=0.154,D57&gt;=0.8),4.85,IF(AND(H57&gt;=11.681,G57&gt;=0.259,D57&gt;=1.45,D57&gt;=1.35,D57&lt;1.55,G57&gt;=0.154,D57&gt;=0.8),4.633,IF(AND(A57&lt;6.25,B57&gt;=2.95,G57&gt;=0.379,A57&gt;=6.1,D57&gt;=1.55,G57&gt;=0.154,D57&gt;=0.8),5.4,IF(AND(D57&lt;0.3,H57&lt;13.372,G57&gt;=0.13,H57&lt;14.379,G57&lt;0.934,B57&gt;=3.35,A57&gt;=5.05,D57&lt;0.8),1.475,IF(AND(D57&gt;=0.3,H57&lt;13.372,G57&gt;=0.13,H57&lt;14.379,G57&lt;0.934,B57&gt;=3.35,A57&gt;=5.05,D57&lt;0.8),1.5,IF(AND(B57&lt;3.15,A57&gt;=6.25,B57&gt;=2.95,G57&gt;=0.379,A57&gt;=6.1,D57&gt;=1.55,G57&gt;=0.154,D57&gt;=0.8),5.7,IF(AND(B57&gt;=3.15,A57&gt;=6.25,B57&gt;=2.95,G57&gt;=0.379,A57&gt;=6.1,D57&gt;=1.55,G57&gt;=0.154,D57&gt;=0.8),5.933,"shouldnthappen"))))))))))))))))))))))))))))))))))</f>
        <v>4.85</v>
      </c>
      <c r="AD57" s="1" t="n">
        <f aca="false">IF(AND(H57&lt;6.621,A57&lt;4.95,D57&lt;0.8),1,IF(AND(H57&lt;14.144,H57&gt;=6.621,A57&lt;4.95,D57&lt;0.8),1.4,IF(AND(H57&gt;=14.144,H57&gt;=6.621,A57&lt;4.95,D57&lt;0.8),1.3,IF(AND(G57&lt;0.13,B57&gt;=3.85,A57&gt;=4.95,D57&lt;0.8),1.3,IF(AND(G57&gt;=0.13,B57&gt;=3.85,A57&gt;=4.95,D57&lt;0.8),1.425,IF(AND(A57&gt;=6.05,B57&lt;2.75,D57&lt;1.55,D57&gt;=0.8),4.9,IF(AND(A57&gt;=7.3,G57&lt;0.119,D57&gt;=1.55,D57&gt;=0.8),6.7,IF(AND(H57&lt;6.555,D57&lt;0.25,B57&lt;3.85,A57&gt;=4.95,D57&lt;0.8),1.7,IF(AND(B57&lt;3.4,D57&gt;=0.25,B57&lt;3.85,A57&gt;=4.95,D57&lt;0.8),1.7,IF(AND(B57&gt;=3.4,D57&gt;=0.25,B57&lt;3.85,A57&gt;=4.95,D57&lt;0.8),1.6,IF(AND(A57&lt;5.05,A57&lt;6.05,B57&lt;2.75,D57&lt;1.55,D57&gt;=0.8),3.3,IF(AND(B57&lt;2.85,D57&lt;1.35,B57&gt;=2.75,D57&lt;1.55,D57&gt;=0.8),4.5,IF(AND(H57&lt;12.206,D57&gt;=1.35,B57&gt;=2.75,D57&lt;1.55,D57&gt;=0.8),4.7,IF(AND(H57&gt;=12.206,D57&gt;=1.35,B57&gt;=2.75,D57&lt;1.55,D57&gt;=0.8),4.52,IF(AND(G57&lt;0.024,A57&lt;7.3,G57&lt;0.119,D57&gt;=1.55,D57&gt;=0.8),5.7,IF(AND(G57&gt;=0.024,A57&lt;7.3,G57&lt;0.119,D57&gt;=1.55,D57&gt;=0.8),5.6,IF(AND(F57&lt;2.5,G57&lt;0.417,G57&gt;=0.119,D57&gt;=1.55,D57&gt;=0.8),5.05,IF(AND(B57&lt;3.15,H57&gt;=6.555,D57&lt;0.25,B57&lt;3.85,A57&gt;=4.95,D57&lt;0.8),1.6,IF(AND(G57&lt;0.356,A57&gt;=5.05,A57&lt;6.05,B57&lt;2.75,D57&lt;1.55,D57&gt;=0.8),4.12,IF(AND(A57&lt;5.65,B57&gt;=2.85,D57&lt;1.35,B57&gt;=2.75,D57&lt;1.55,D57&gt;=0.8),3.6,IF(AND(B57&lt;3.15,F57&gt;=2.5,G57&lt;0.417,G57&gt;=0.119,D57&gt;=1.55,D57&gt;=0.8),5.18,IF(AND(B57&gt;=3.15,F57&gt;=2.5,G57&lt;0.417,G57&gt;=0.119,D57&gt;=1.55,D57&gt;=0.8),5.3,IF(AND(D57&lt;1.7,A57&lt;6.95,G57&gt;=0.417,G57&gt;=0.119,D57&gt;=1.55,D57&gt;=0.8),4.7,IF(AND(A57&lt;7.25,A57&gt;=6.95,G57&gt;=0.417,G57&gt;=0.119,D57&gt;=1.55,D57&gt;=0.8),5.8,IF(AND(A57&gt;=7.25,A57&gt;=6.95,G57&gt;=0.417,G57&gt;=0.119,D57&gt;=1.55,D57&gt;=0.8),6.333,IF(AND(H57&lt;8.594,B57&gt;=3.15,H57&gt;=6.555,D57&lt;0.25,B57&lt;3.85,A57&gt;=4.95,D57&lt;0.8),1.4,IF(AND(H57&gt;=8.594,B57&gt;=3.15,H57&gt;=6.555,D57&lt;0.25,B57&lt;3.85,A57&gt;=4.95,D57&lt;0.8),1.5,IF(AND(H57&gt;=11.218,G57&gt;=0.356,A57&gt;=5.05,A57&lt;6.05,B57&lt;2.75,D57&lt;1.55,D57&gt;=0.8),3.925,IF(AND(A57&gt;=6.5,A57&gt;=5.65,B57&gt;=2.85,D57&lt;1.35,B57&gt;=2.75,D57&lt;1.55,D57&gt;=0.8),4.6,IF(AND(H57&lt;8.602,H57&lt;11.218,G57&gt;=0.356,A57&gt;=5.05,A57&lt;6.05,B57&lt;2.75,D57&lt;1.55,D57&gt;=0.8),3.95,IF(AND(H57&gt;=8.602,H57&lt;11.218,G57&gt;=0.356,A57&gt;=5.05,A57&lt;6.05,B57&lt;2.75,D57&lt;1.55,D57&gt;=0.8),3.75,IF(AND(H57&lt;10.129,A57&lt;6.5,A57&gt;=5.65,B57&gt;=2.85,D57&lt;1.35,B57&gt;=2.75,D57&lt;1.55,D57&gt;=0.8),4.2,IF(AND(H57&gt;=10.129,A57&lt;6.5,A57&gt;=5.65,B57&gt;=2.85,D57&lt;1.35,B57&gt;=2.75,D57&lt;1.55,D57&gt;=0.8),4.267,IF(AND(D57&lt;2.2,B57&lt;3.05,D57&gt;=1.7,A57&lt;6.95,G57&gt;=0.417,G57&gt;=0.119,D57&gt;=1.55,D57&gt;=0.8),5.3,IF(AND(D57&gt;=2.2,B57&lt;3.05,D57&gt;=1.7,A57&lt;6.95,G57&gt;=0.417,G57&gt;=0.119,D57&gt;=1.55,D57&gt;=0.8),5.133,IF(AND(D57&lt;2.45,B57&gt;=3.05,D57&gt;=1.7,A57&lt;6.95,G57&gt;=0.417,G57&gt;=0.119,D57&gt;=1.55,D57&gt;=0.8),5.6,IF(AND(D57&gt;=2.45,B57&gt;=3.05,D57&gt;=1.7,A57&lt;6.95,G57&gt;=0.417,G57&gt;=0.119,D57&gt;=1.55,D57&gt;=0.8),6,"shouldnthappen")))))))))))))))))))))))))))))))))))))</f>
        <v>4.7</v>
      </c>
      <c r="AE57" s="1" t="n">
        <f aca="false">IF(AND(G57&lt;0.123,D57&gt;=0.25,D57&lt;0.75),1.3,IF(AND(H57&gt;=16.774,D57&gt;=1.75,D57&gt;=0.75),6.4,IF(AND(B57&lt;3.4,A57&lt;4.8,D57&lt;0.25,D57&lt;0.75),1.22,IF(AND(B57&gt;=3.4,A57&lt;4.8,D57&lt;0.25,D57&lt;0.75),1,IF(AND(A57&gt;=5.45,A57&gt;=4.8,D57&lt;0.25,D57&lt;0.75),1.367,IF(AND(H57&gt;=10.688,D57&lt;1.35,D57&lt;1.75,D57&gt;=0.75),4.2,IF(AND(A57&lt;5.3,D57&gt;=1.35,D57&lt;1.75,D57&gt;=0.75),4.05,IF(AND(G57&gt;=0.857,H57&lt;16.774,D57&gt;=1.75,D57&gt;=0.75),5.02,IF(AND(H57&lt;6.089,A57&lt;5.45,A57&gt;=4.8,D57&lt;0.25,D57&lt;0.75),1.7,IF(AND(G57&lt;0.184,D57&lt;0.35,G57&gt;=0.123,D57&gt;=0.25,D57&lt;0.75),1.7,IF(AND(G57&gt;=0.184,D57&lt;0.35,G57&gt;=0.123,D57&gt;=0.25,D57&lt;0.75),1.48,IF(AND(A57&lt;5.25,D57&gt;=0.35,G57&gt;=0.123,D57&gt;=0.25,D57&lt;0.75),1.75,IF(AND(A57&gt;=5.25,D57&gt;=0.35,G57&gt;=0.123,D57&gt;=0.25,D57&lt;0.75),1.5,IF(AND(A57&lt;5.3,H57&lt;10.688,D57&lt;1.35,D57&lt;1.75,D57&gt;=0.75),3.15,IF(AND(H57&lt;9.474,A57&gt;=5.3,D57&gt;=1.35,D57&lt;1.75,D57&gt;=0.75),4.95,IF(AND(G57&gt;=0.779,G57&lt;0.857,H57&lt;16.774,D57&gt;=1.75,D57&gt;=0.75),6,IF(AND(G57&lt;0.05,H57&gt;=6.089,A57&lt;5.45,A57&gt;=4.8,D57&lt;0.25,D57&lt;0.75),1.4,IF(AND(H57&lt;6.69,A57&gt;=5.3,H57&lt;10.688,D57&lt;1.35,D57&lt;1.75,D57&gt;=0.75),4.033,IF(AND(H57&gt;=6.69,A57&gt;=5.3,H57&lt;10.688,D57&lt;1.35,D57&lt;1.75,D57&gt;=0.75),3.733,IF(AND(B57&lt;2.5,H57&gt;=9.474,A57&gt;=5.3,D57&gt;=1.35,D57&lt;1.75,D57&gt;=0.75),4.5,IF(AND(D57&gt;=2.45,G57&lt;0.779,G57&lt;0.857,H57&lt;16.774,D57&gt;=1.75,D57&gt;=0.75),6,IF(AND(B57&gt;=3.75,G57&gt;=0.05,H57&gt;=6.089,A57&lt;5.45,A57&gt;=4.8,D57&lt;0.25,D57&lt;0.75),1.6,IF(AND(H57&lt;13.695,B57&gt;=2.5,H57&gt;=9.474,A57&gt;=5.3,D57&gt;=1.35,D57&lt;1.75,D57&gt;=0.75),4.567,IF(AND(G57&gt;=0.654,D57&lt;2.45,G57&lt;0.779,G57&lt;0.857,H57&lt;16.774,D57&gt;=1.75,D57&gt;=0.75),4.9,IF(AND(G57&gt;=0.73,B57&lt;3.75,G57&gt;=0.05,H57&gt;=6.089,A57&lt;5.45,A57&gt;=4.8,D57&lt;0.25,D57&lt;0.75),1.4,IF(AND(A57&lt;6.65,H57&gt;=13.695,B57&gt;=2.5,H57&gt;=9.474,A57&gt;=5.3,D57&gt;=1.35,D57&lt;1.75,D57&gt;=0.75),4.4,IF(AND(A57&gt;=6.65,H57&gt;=13.695,B57&gt;=2.5,H57&gt;=9.474,A57&gt;=5.3,D57&gt;=1.35,D57&lt;1.75,D57&gt;=0.75),4.84,IF(AND(B57&lt;2.75,G57&lt;0.654,D57&lt;2.45,G57&lt;0.779,G57&lt;0.857,H57&lt;16.774,D57&gt;=1.75,D57&gt;=0.75),5.2,IF(AND(H57&lt;9.524,G57&lt;0.73,B57&lt;3.75,G57&gt;=0.05,H57&gt;=6.089,A57&lt;5.45,A57&gt;=4.8,D57&lt;0.25,D57&lt;0.75),1.5,IF(AND(H57&gt;=9.524,G57&lt;0.73,B57&lt;3.75,G57&gt;=0.05,H57&gt;=6.089,A57&lt;5.45,A57&gt;=4.8,D57&lt;0.25,D57&lt;0.75),1.4,IF(AND(H57&gt;=13.644,B57&gt;=2.75,G57&lt;0.654,D57&lt;2.45,G57&lt;0.779,G57&lt;0.857,H57&lt;16.774,D57&gt;=1.75,D57&gt;=0.75),6.033,IF(AND(A57&gt;=6.85,H57&lt;13.644,B57&gt;=2.75,G57&lt;0.654,D57&lt;2.45,G57&lt;0.779,G57&lt;0.857,H57&lt;16.774,D57&gt;=1.75,D57&gt;=0.75),5.1,IF(AND(A57&gt;=6.75,A57&lt;6.85,H57&lt;13.644,B57&gt;=2.75,G57&lt;0.654,D57&lt;2.45,G57&lt;0.779,G57&lt;0.857,H57&lt;16.774,D57&gt;=1.75,D57&gt;=0.75),5.9,IF(AND(D57&gt;=2.35,A57&lt;6.75,A57&lt;6.85,H57&lt;13.644,B57&gt;=2.75,G57&lt;0.654,D57&lt;2.45,G57&lt;0.779,G57&lt;0.857,H57&lt;16.774,D57&gt;=1.75,D57&gt;=0.75),5.6,IF(AND(H57&lt;11.146,D57&lt;2.35,A57&lt;6.75,A57&lt;6.85,H57&lt;13.644,B57&gt;=2.75,G57&lt;0.654,D57&lt;2.45,G57&lt;0.779,G57&lt;0.857,H57&lt;16.774,D57&gt;=1.75,D57&gt;=0.75),5.4,IF(AND(H57&gt;=11.146,D57&lt;2.35,A57&lt;6.75,A57&lt;6.85,H57&lt;13.644,B57&gt;=2.75,G57&lt;0.654,D57&lt;2.45,G57&lt;0.779,G57&lt;0.857,H57&lt;16.774,D57&gt;=1.75,D57&gt;=0.75),5.6,"shouldnthappen"))))))))))))))))))))))))))))))))))))</f>
        <v>4.95</v>
      </c>
      <c r="AF57" s="1" t="n">
        <f aca="false">IF(AND(A57&lt;4.5,D57&lt;0.8),1.233,IF(AND(B57&lt;3.05,A57&gt;=4.5,D57&lt;0.8),1.4,IF(AND(D57&gt;=0.45,B57&gt;=3.05,A57&gt;=4.5,D57&lt;0.8),1.667,IF(AND(D57&lt;1.05,D57&lt;1.35,A57&lt;6.25,D57&gt;=0.8),3.633,IF(AND(H57&lt;13.935,A57&gt;=7.05,A57&gt;=6.25,D57&gt;=0.8),6,IF(AND(G57&gt;=0.948,D57&lt;0.45,B57&gt;=3.05,A57&gt;=4.5,D57&lt;0.8),1.7,IF(AND(G57&lt;0.652,D57&gt;=1.05,D57&lt;1.35,A57&lt;6.25,D57&gt;=0.8),4.16,IF(AND(D57&gt;=2.15,D57&gt;=1.75,D57&gt;=1.35,A57&lt;6.25,D57&gt;=0.8),5.4,IF(AND(G57&gt;=0.912,F57&lt;2.5,A57&lt;7.05,A57&gt;=6.25,D57&gt;=0.8),4.4,IF(AND(B57&gt;=3.25,F57&gt;=2.5,A57&lt;7.05,A57&gt;=6.25,D57&gt;=0.8),5.85,IF(AND(H57&lt;17.32,H57&gt;=13.935,A57&gt;=7.05,A57&gt;=6.25,D57&gt;=0.8),6.65,IF(AND(H57&gt;=17.32,H57&gt;=13.935,A57&gt;=7.05,A57&gt;=6.25,D57&gt;=0.8),6.4,IF(AND(H57&gt;=13.547,G57&lt;0.948,D57&lt;0.45,B57&gt;=3.05,A57&gt;=4.5,D57&lt;0.8),1.38,IF(AND(B57&gt;=2.75,G57&gt;=0.652,D57&gt;=1.05,D57&lt;1.35,A57&lt;6.25,D57&gt;=0.8),3.6,IF(AND(H57&lt;9.417,G57&lt;0.404,D57&lt;1.75,D57&gt;=1.35,A57&lt;6.25,D57&gt;=0.8),4.2,IF(AND(H57&gt;=9.417,G57&lt;0.404,D57&lt;1.75,D57&gt;=1.35,A57&lt;6.25,D57&gt;=0.8),4.5,IF(AND(G57&lt;0.464,G57&gt;=0.404,D57&lt;1.75,D57&gt;=1.35,A57&lt;6.25,D57&gt;=0.8),4.5,IF(AND(G57&gt;=0.464,G57&gt;=0.404,D57&lt;1.75,D57&gt;=1.35,A57&lt;6.25,D57&gt;=0.8),4.625,IF(AND(D57&lt;1.85,D57&lt;2.15,D57&gt;=1.75,D57&gt;=1.35,A57&lt;6.25,D57&gt;=0.8),4.9,IF(AND(D57&gt;=1.85,D57&lt;2.15,D57&gt;=1.75,D57&gt;=1.35,A57&lt;6.25,D57&gt;=0.8),5.05,IF(AND(G57&lt;0.332,G57&lt;0.912,F57&lt;2.5,A57&lt;7.05,A57&gt;=6.25,D57&gt;=0.8),4.467,IF(AND(G57&gt;=0.332,G57&lt;0.912,F57&lt;2.5,A57&lt;7.05,A57&gt;=6.25,D57&gt;=0.8),4.767,IF(AND(D57&lt;0.15,H57&lt;13.547,G57&lt;0.948,D57&lt;0.45,B57&gt;=3.05,A57&gt;=4.5,D57&lt;0.8),1.5,IF(AND(D57&lt;1.15,B57&lt;2.75,G57&gt;=0.652,D57&gt;=1.05,D57&lt;1.35,A57&lt;6.25,D57&gt;=0.8),3.9,IF(AND(D57&gt;=1.15,B57&lt;2.75,G57&gt;=0.652,D57&gt;=1.05,D57&lt;1.35,A57&lt;6.25,D57&gt;=0.8),4,IF(AND(D57&gt;=2.25,B57&lt;3.15,B57&lt;3.25,F57&gt;=2.5,A57&lt;7.05,A57&gt;=6.25,D57&gt;=0.8),5.14,IF(AND(G57&lt;0.621,B57&gt;=3.15,B57&lt;3.25,F57&gt;=2.5,A57&lt;7.05,A57&gt;=6.25,D57&gt;=0.8),5.75,IF(AND(G57&gt;=0.621,B57&gt;=3.15,B57&lt;3.25,F57&gt;=2.5,A57&lt;7.05,A57&gt;=6.25,D57&gt;=0.8),5.1,IF(AND(G57&gt;=0.862,D57&gt;=0.15,H57&lt;13.547,G57&lt;0.948,D57&lt;0.45,B57&gt;=3.05,A57&gt;=4.5,D57&lt;0.8),1.5,IF(AND(A57&lt;6.35,D57&lt;2.25,B57&lt;3.15,B57&lt;3.25,F57&gt;=2.5,A57&lt;7.05,A57&gt;=6.25,D57&gt;=0.8),5.267,IF(AND(A57&gt;=6.35,D57&lt;2.25,B57&lt;3.15,B57&lt;3.25,F57&gt;=2.5,A57&lt;7.05,A57&gt;=6.25,D57&gt;=0.8),5.42,IF(AND(A57&lt;5.1,G57&lt;0.862,D57&gt;=0.15,H57&lt;13.547,G57&lt;0.948,D57&lt;0.45,B57&gt;=3.05,A57&gt;=4.5,D57&lt;0.8),1.35,IF(AND(B57&lt;3.95,A57&gt;=5.1,G57&lt;0.862,D57&gt;=0.15,H57&lt;13.547,G57&lt;0.948,D57&lt;0.45,B57&gt;=3.05,A57&gt;=4.5,D57&lt;0.8),1.5,IF(AND(B57&gt;=3.95,A57&gt;=5.1,G57&lt;0.862,D57&gt;=0.15,H57&lt;13.547,G57&lt;0.948,D57&lt;0.45,B57&gt;=3.05,A57&gt;=4.5,D57&lt;0.8),1.467,"shouldnthappen"))))))))))))))))))))))))))))))))))</f>
        <v>4.767</v>
      </c>
      <c r="AG57" s="1" t="n">
        <f aca="false">IF(AND(H57&lt;5.748,A57&lt;4.85,D57&lt;0.75),1,IF(AND(B57&gt;=3.5,D57&gt;=1.75,D57&gt;=0.75),6.2,IF(AND(A57&gt;=4.65,H57&gt;=5.748,A57&lt;4.85,D57&lt;0.75),1.333,IF(AND(H57&lt;6.417,B57&lt;3.45,A57&gt;=4.85,D57&lt;0.75),1.7,IF(AND(A57&lt;5.05,B57&gt;=3.45,A57&gt;=4.85,D57&lt;0.75),1.4,IF(AND(A57&gt;=5.05,B57&gt;=3.45,A57&gt;=4.85,D57&lt;0.75),1.5,IF(AND(F57&gt;=2.5,H57&lt;13.641,D57&lt;1.75,D57&gt;=0.75),4.667,IF(AND(G57&lt;0.187,H57&gt;=13.641,D57&lt;1.75,D57&gt;=0.75),5,IF(AND(A57&gt;=7.1,B57&lt;3.5,D57&gt;=1.75,D57&gt;=0.75),6.575,IF(AND(G57&lt;0.161,A57&lt;4.65,H57&gt;=5.748,A57&lt;4.85,D57&lt;0.75),1.5,IF(AND(H57&lt;8.399,H57&gt;=6.417,B57&lt;3.45,A57&gt;=4.85,D57&lt;0.75),1.5,IF(AND(H57&gt;=8.399,H57&gt;=6.417,B57&lt;3.45,A57&gt;=4.85,D57&lt;0.75),1.625,IF(AND(G57&lt;0.086,F57&lt;2.5,H57&lt;13.641,D57&lt;1.75,D57&gt;=0.75),4.7,IF(AND(D57&lt;1.35,G57&gt;=0.187,H57&gt;=13.641,D57&lt;1.75,D57&gt;=0.75),4.2,IF(AND(G57&lt;0.422,G57&gt;=0.161,A57&lt;4.65,H57&gt;=5.748,A57&lt;4.85,D57&lt;0.75),1.4,IF(AND(G57&gt;=0.422,G57&gt;=0.161,A57&lt;4.65,H57&gt;=5.748,A57&lt;4.85,D57&lt;0.75),1.3,IF(AND(B57&lt;2.5,D57&gt;=1.35,G57&gt;=0.187,H57&gt;=13.641,D57&lt;1.75,D57&gt;=0.75),4.5,IF(AND(B57&lt;2.75,A57&lt;6,A57&lt;7.1,B57&lt;3.5,D57&gt;=1.75,D57&gt;=0.75),5.1,IF(AND(B57&gt;=2.75,A57&lt;6,A57&lt;7.1,B57&lt;3.5,D57&gt;=1.75,D57&gt;=0.75),5.02,IF(AND(A57&lt;5.15,A57&lt;5.9,G57&gt;=0.086,F57&lt;2.5,H57&lt;13.641,D57&lt;1.75,D57&gt;=0.75),3,IF(AND(G57&lt;0.644,A57&gt;=5.9,G57&gt;=0.086,F57&lt;2.5,H57&lt;13.641,D57&lt;1.75,D57&gt;=0.75),4.65,IF(AND(G57&gt;=0.644,A57&gt;=5.9,G57&gt;=0.086,F57&lt;2.5,H57&lt;13.641,D57&lt;1.75,D57&gt;=0.75),4.24,IF(AND(D57&lt;1.45,B57&gt;=2.5,D57&gt;=1.35,G57&gt;=0.187,H57&gt;=13.641,D57&lt;1.75,D57&gt;=0.75),4.68,IF(AND(D57&gt;=1.45,B57&gt;=2.5,D57&gt;=1.35,G57&gt;=0.187,H57&gt;=13.641,D57&lt;1.75,D57&gt;=0.75),4.833,IF(AND(H57&lt;13.18,D57&lt;2.05,A57&gt;=6,A57&lt;7.1,B57&lt;3.5,D57&gt;=1.75,D57&gt;=0.75),5.44,IF(AND(H57&gt;=13.18,D57&lt;2.05,A57&gt;=6,A57&lt;7.1,B57&lt;3.5,D57&gt;=1.75,D57&gt;=0.75),5.1,IF(AND(H57&lt;8.759,D57&gt;=2.05,A57&gt;=6,A57&lt;7.1,B57&lt;3.5,D57&gt;=1.75,D57&gt;=0.75),5.4,IF(AND(A57&gt;=5.75,A57&gt;=5.15,A57&lt;5.9,G57&gt;=0.086,F57&lt;2.5,H57&lt;13.641,D57&lt;1.75,D57&gt;=0.75),3.967,IF(AND(H57&lt;10.159,H57&gt;=8.759,D57&gt;=2.05,A57&gt;=6,A57&lt;7.1,B57&lt;3.5,D57&gt;=1.75,D57&gt;=0.75),5.925,IF(AND(D57&lt;1.2,A57&lt;5.75,A57&gt;=5.15,A57&lt;5.9,G57&gt;=0.086,F57&lt;2.5,H57&lt;13.641,D57&lt;1.75,D57&gt;=0.75),3.667,IF(AND(D57&lt;2.25,H57&gt;=10.159,H57&gt;=8.759,D57&gt;=2.05,A57&gt;=6,A57&lt;7.1,B57&lt;3.5,D57&gt;=1.75,D57&gt;=0.75),5.66,IF(AND(D57&gt;=2.25,H57&gt;=10.159,H57&gt;=8.759,D57&gt;=2.05,A57&gt;=6,A57&lt;7.1,B57&lt;3.5,D57&gt;=1.75,D57&gt;=0.75),5.34,IF(AND(D57&lt;1.35,D57&gt;=1.2,A57&lt;5.75,A57&gt;=5.15,A57&lt;5.9,G57&gt;=0.086,F57&lt;2.5,H57&lt;13.641,D57&lt;1.75,D57&gt;=0.75),4.025,IF(AND(D57&gt;=1.35,D57&gt;=1.2,A57&lt;5.75,A57&gt;=5.15,A57&lt;5.9,G57&gt;=0.086,F57&lt;2.5,H57&lt;13.641,D57&lt;1.75,D57&gt;=0.75),3.9,"shouldnthappen"))))))))))))))))))))))))))))))))))</f>
        <v>4.65</v>
      </c>
      <c r="AH57" s="1" t="n">
        <f aca="false">IF(AND(F57&lt;1.5,H57&lt;6.799,A57&lt;5.45),1.7,IF(AND(F57&gt;=1.5,H57&lt;6.799,A57&lt;5.45),4.1,IF(AND(D57&gt;=0.8,H57&gt;=6.799,A57&lt;5.45),3.9,IF(AND(H57&lt;7.564,F57&lt;2.5,A57&gt;=5.45),3.925,IF(AND(H57&gt;=16.284,F57&gt;=2.5,A57&gt;=5.45),6.5,IF(AND(A57&lt;4.35,D57&lt;0.8,H57&gt;=6.799,A57&lt;5.45),1.1,IF(AND(B57&lt;2.8,D57&lt;1.35,H57&gt;=7.564,F57&lt;2.5,A57&gt;=5.45),4.1,IF(AND(B57&gt;=2.8,D57&lt;1.35,H57&gt;=7.564,F57&lt;2.5,A57&gt;=5.45),4.267,IF(AND(B57&lt;2.75,D57&gt;=1.35,H57&gt;=7.564,F57&lt;2.5,A57&gt;=5.45),5,IF(AND(G57&gt;=0.078,G57&lt;0.26,H57&lt;16.284,F57&gt;=2.5,A57&gt;=5.45),6.06,IF(AND(G57&gt;=0.805,G57&gt;=0.26,H57&lt;16.284,F57&gt;=2.5,A57&gt;=5.45),5.02,IF(AND(H57&gt;=10.109,B57&gt;=3.45,A57&gt;=4.35,D57&lt;0.8,H57&gt;=6.799,A57&lt;5.45),1.55,IF(AND(D57&lt;2.25,G57&lt;0.078,G57&lt;0.26,H57&lt;16.284,F57&gt;=2.5,A57&gt;=5.45),5.6,IF(AND(D57&gt;=2.25,G57&lt;0.078,G57&lt;0.26,H57&lt;16.284,F57&gt;=2.5,A57&gt;=5.45),5.7,IF(AND(A57&lt;6.15,G57&lt;0.805,G57&gt;=0.26,H57&lt;16.284,F57&gt;=2.5,A57&gt;=5.45),4.967,IF(AND(A57&lt;4.65,H57&lt;12.227,B57&lt;3.45,A57&gt;=4.35,D57&lt;0.8,H57&gt;=6.799,A57&lt;5.45),1.333,IF(AND(A57&lt;4.85,H57&gt;=12.227,B57&lt;3.45,A57&gt;=4.35,D57&lt;0.8,H57&gt;=6.799,A57&lt;5.45),1.42,IF(AND(A57&gt;=4.85,H57&gt;=12.227,B57&lt;3.45,A57&gt;=4.35,D57&lt;0.8,H57&gt;=6.799,A57&lt;5.45),1.533,IF(AND(A57&lt;5.05,H57&lt;10.109,B57&gt;=3.45,A57&gt;=4.35,D57&lt;0.8,H57&gt;=6.799,A57&lt;5.45),1.4,IF(AND(A57&gt;=5.05,H57&lt;10.109,B57&gt;=3.45,A57&gt;=4.35,D57&lt;0.8,H57&gt;=6.799,A57&lt;5.45),1.5,IF(AND(G57&lt;0.14,H57&lt;13.531,B57&gt;=2.75,D57&gt;=1.35,H57&gt;=7.564,F57&lt;2.5,A57&gt;=5.45),4.7,IF(AND(G57&lt;0.187,H57&gt;=13.531,B57&gt;=2.75,D57&gt;=1.35,H57&gt;=7.564,F57&lt;2.5,A57&gt;=5.45),5,IF(AND(G57&gt;=0.187,H57&gt;=13.531,B57&gt;=2.75,D57&gt;=1.35,H57&gt;=7.564,F57&lt;2.5,A57&gt;=5.45),4.66,IF(AND(A57&lt;6.35,A57&gt;=6.15,G57&lt;0.805,G57&gt;=0.26,H57&lt;16.284,F57&gt;=2.5,A57&gt;=5.45),6,IF(AND(D57&lt;0.15,A57&gt;=4.65,H57&lt;12.227,B57&lt;3.45,A57&gt;=4.35,D57&lt;0.8,H57&gt;=6.799,A57&lt;5.45),1.5,IF(AND(H57&lt;10.723,G57&gt;=0.14,H57&lt;13.531,B57&gt;=2.75,D57&gt;=1.35,H57&gt;=7.564,F57&lt;2.5,A57&gt;=5.45),4.6,IF(AND(H57&gt;=10.723,G57&gt;=0.14,H57&lt;13.531,B57&gt;=2.75,D57&gt;=1.35,H57&gt;=7.564,F57&lt;2.5,A57&gt;=5.45),4.46,IF(AND(G57&lt;0.364,A57&gt;=6.35,A57&gt;=6.15,G57&lt;0.805,G57&gt;=0.26,H57&lt;16.284,F57&gt;=2.5,A57&gt;=5.45),5.28,IF(AND(A57&lt;5.1,D57&gt;=0.15,A57&gt;=4.65,H57&lt;12.227,B57&lt;3.45,A57&gt;=4.35,D57&lt;0.8,H57&gt;=6.799,A57&lt;5.45),1.36,IF(AND(A57&gt;=5.1,D57&gt;=0.15,A57&gt;=4.65,H57&lt;12.227,B57&lt;3.45,A57&gt;=4.35,D57&lt;0.8,H57&gt;=6.799,A57&lt;5.45),1.4,IF(AND(G57&gt;=0.6,G57&gt;=0.364,A57&gt;=6.35,A57&gt;=6.15,G57&lt;0.805,G57&gt;=0.26,H57&lt;16.284,F57&gt;=2.5,A57&gt;=5.45),5.1,IF(AND(A57&gt;=6.95,G57&lt;0.6,G57&gt;=0.364,A57&gt;=6.35,A57&gt;=6.15,G57&lt;0.805,G57&gt;=0.26,H57&lt;16.284,F57&gt;=2.5,A57&gt;=5.45),5.8,IF(AND(B57&lt;3.2,A57&lt;6.95,G57&lt;0.6,G57&gt;=0.364,A57&gt;=6.35,A57&gt;=6.15,G57&lt;0.805,G57&gt;=0.26,H57&lt;16.284,F57&gt;=2.5,A57&gt;=5.45),5.6,IF(AND(B57&gt;=3.2,A57&lt;6.95,G57&lt;0.6,G57&gt;=0.364,A57&gt;=6.35,A57&gt;=6.15,G57&lt;0.805,G57&gt;=0.26,H57&lt;16.284,F57&gt;=2.5,A57&gt;=5.45),5.7,"shouldnthappen"))))))))))))))))))))))))))))))))))</f>
        <v>4.6</v>
      </c>
      <c r="AI57" s="1" t="n">
        <f aca="false">IF(AND(B57&gt;=3.55,A57&lt;5.05,F57&lt;1.5),1,IF(AND(H57&gt;=13.436,A57&gt;=5.05,F57&lt;1.5),1.633,IF(AND(A57&lt;4.35,B57&lt;3.55,A57&lt;5.05,F57&lt;1.5),1.1,IF(AND(A57&lt;5.15,H57&lt;13.436,A57&gt;=5.05,F57&lt;1.5),1.6,IF(AND(G57&lt;0.837,D57&lt;1.2,B57&lt;2.65,F57&gt;=1.5),3.7,IF(AND(G57&gt;=0.837,D57&lt;1.2,B57&lt;2.65,F57&gt;=1.5),3,IF(AND(D57&lt;1.4,D57&gt;=1.2,B57&lt;2.65,F57&gt;=1.5),4.133,IF(AND(D57&gt;=1.4,D57&gt;=1.2,B57&lt;2.65,F57&gt;=1.5),4.633,IF(AND(G57&lt;0.302,A57&gt;=4.35,B57&lt;3.55,A57&lt;5.05,F57&lt;1.5),1.34,IF(AND(D57&gt;=0.3,A57&gt;=5.15,H57&lt;13.436,A57&gt;=5.05,F57&lt;1.5),1.5,IF(AND(G57&lt;0.233,G57&lt;0.265,D57&lt;1.55,B57&gt;=2.65,F57&gt;=1.5),4.56,IF(AND(G57&gt;=0.233,G57&lt;0.265,D57&lt;1.55,B57&gt;=2.65,F57&gt;=1.5),5.1,IF(AND(G57&lt;0.395,G57&gt;=0.265,D57&lt;1.55,B57&gt;=2.65,F57&gt;=1.5),4.025,IF(AND(H57&lt;13.935,A57&gt;=7.05,D57&gt;=1.55,B57&gt;=2.65,F57&gt;=1.5),6.12,IF(AND(H57&gt;=13.935,A57&gt;=7.05,D57&gt;=1.55,B57&gt;=2.65,F57&gt;=1.5),6.64,IF(AND(G57&gt;=0.858,G57&gt;=0.302,A57&gt;=4.35,B57&lt;3.55,A57&lt;5.05,F57&lt;1.5),1.3,IF(AND(H57&lt;6.543,D57&lt;0.3,A57&gt;=5.15,H57&lt;13.436,A57&gt;=5.05,F57&lt;1.5),1.4,IF(AND(H57&gt;=6.543,D57&lt;0.3,A57&gt;=5.15,H57&lt;13.436,A57&gt;=5.05,F57&lt;1.5),1.48,IF(AND(A57&lt;6.3,G57&gt;=0.395,G57&gt;=0.265,D57&lt;1.55,B57&gt;=2.65,F57&gt;=1.5),4.14,IF(AND(A57&gt;=6.3,G57&gt;=0.395,G57&gt;=0.265,D57&lt;1.55,B57&gt;=2.65,F57&gt;=1.5),4.767,IF(AND(G57&gt;=0.669,B57&lt;3.15,A57&lt;7.05,D57&gt;=1.55,B57&gt;=2.65,F57&gt;=1.5),5,IF(AND(H57&lt;9.459,G57&lt;0.858,G57&gt;=0.302,A57&gt;=4.35,B57&lt;3.55,A57&lt;5.05,F57&lt;1.5),1.4,IF(AND(H57&gt;=9.459,G57&lt;0.858,G57&gt;=0.302,A57&gt;=4.35,B57&lt;3.55,A57&lt;5.05,F57&lt;1.5),1.6,IF(AND(G57&gt;=0.433,G57&lt;0.669,B57&lt;3.15,A57&lt;7.05,D57&gt;=1.55,B57&gt;=2.65,F57&gt;=1.5),5.68,IF(AND(G57&lt;0.481,H57&lt;10.257,B57&gt;=3.15,A57&lt;7.05,D57&gt;=1.55,B57&gt;=2.65,F57&gt;=1.5),5.7,IF(AND(G57&gt;=0.481,H57&lt;10.257,B57&gt;=3.15,A57&lt;7.05,D57&gt;=1.55,B57&gt;=2.65,F57&gt;=1.5),5.9,IF(AND(D57&lt;2.15,H57&gt;=10.257,B57&gt;=3.15,A57&lt;7.05,D57&gt;=1.55,B57&gt;=2.65,F57&gt;=1.5),5.1,IF(AND(D57&gt;=2.15,H57&gt;=10.257,B57&gt;=3.15,A57&lt;7.05,D57&gt;=1.55,B57&gt;=2.65,F57&gt;=1.5),5.42,IF(AND(G57&lt;0.098,G57&lt;0.433,G57&lt;0.669,B57&lt;3.15,A57&lt;7.05,D57&gt;=1.55,B57&gt;=2.65,F57&gt;=1.5),5.567,IF(AND(D57&lt;1.8,G57&gt;=0.098,G57&lt;0.433,G57&lt;0.669,B57&lt;3.15,A57&lt;7.05,D57&gt;=1.55,B57&gt;=2.65,F57&gt;=1.5),5.033,IF(AND(G57&gt;=0.312,D57&gt;=1.8,G57&gt;=0.098,G57&lt;0.433,G57&lt;0.669,B57&lt;3.15,A57&lt;7.05,D57&gt;=1.55,B57&gt;=2.65,F57&gt;=1.5),5.4,IF(AND(H57&lt;9.002,G57&lt;0.312,D57&gt;=1.8,G57&gt;=0.098,G57&lt;0.433,G57&lt;0.669,B57&lt;3.15,A57&lt;7.05,D57&gt;=1.55,B57&gt;=2.65,F57&gt;=1.5),5.1,IF(AND(H57&gt;=9.002,G57&lt;0.312,D57&gt;=1.8,G57&gt;=0.098,G57&lt;0.433,G57&lt;0.669,B57&lt;3.15,A57&lt;7.05,D57&gt;=1.55,B57&gt;=2.65,F57&gt;=1.5),5.26,"shouldnthappen")))))))))))))))))))))))))))))))))</f>
        <v>4.767</v>
      </c>
      <c r="AJ57" s="1" t="n">
        <f aca="false">IF(AND(A57&gt;=5.25,D57&gt;=0.35,D57&lt;0.8),1.433,IF(AND(F57&gt;=2.5,H57&lt;6.927,D57&gt;=0.8),5.1,IF(AND(H57&lt;5.85,B57&lt;3.65,D57&lt;0.35,D57&lt;0.8),1,IF(AND(A57&lt;5.55,B57&gt;=3.65,D57&lt;0.35,D57&lt;0.8),1.5,IF(AND(A57&gt;=5.55,B57&gt;=3.65,D57&lt;0.35,D57&lt;0.8),1.7,IF(AND(H57&lt;7.949,A57&lt;5.25,D57&gt;=0.35,D57&lt;0.8),1.9,IF(AND(H57&gt;=7.949,A57&lt;5.25,D57&gt;=0.35,D57&lt;0.8),1.54,IF(AND(A57&lt;5.55,F57&lt;2.5,H57&lt;6.927,D57&gt;=0.8),3.98,IF(AND(A57&gt;=5.55,F57&lt;2.5,H57&lt;6.927,D57&gt;=0.8),4.1,IF(AND(A57&gt;=7.25,D57&gt;=1.55,H57&gt;=6.927,D57&gt;=0.8),6.65,IF(AND(A57&lt;5.75,D57&lt;1.2,D57&lt;1.55,H57&gt;=6.927,D57&gt;=0.8),3.62,IF(AND(A57&gt;=5.75,D57&lt;1.2,D57&lt;1.55,H57&gt;=6.927,D57&gt;=0.8),4.1,IF(AND(G57&lt;0.175,A57&lt;4.8,H57&gt;=5.85,B57&lt;3.65,D57&lt;0.35,D57&lt;0.8),1.5,IF(AND(G57&gt;=0.175,A57&lt;4.8,H57&gt;=5.85,B57&lt;3.65,D57&lt;0.35,D57&lt;0.8),1.3,IF(AND(A57&gt;=5.05,A57&gt;=4.8,H57&gt;=5.85,B57&lt;3.65,D57&lt;0.35,D57&lt;0.8),1.5,IF(AND(G57&gt;=0.735,A57&lt;6.25,D57&gt;=1.2,D57&lt;1.55,H57&gt;=6.927,D57&gt;=0.8),4,IF(AND(H57&lt;10.464,A57&lt;6.2,A57&lt;7.25,D57&gt;=1.55,H57&gt;=6.927,D57&gt;=0.8),5.1,IF(AND(H57&gt;=10.464,A57&lt;6.2,A57&lt;7.25,D57&gt;=1.55,H57&gt;=6.927,D57&gt;=0.8),4.9,IF(AND(G57&lt;0.418,A57&lt;5.05,A57&gt;=4.8,H57&gt;=5.85,B57&lt;3.65,D57&lt;0.35,D57&lt;0.8),1.48,IF(AND(G57&gt;=0.418,A57&lt;5.05,A57&gt;=4.8,H57&gt;=5.85,B57&lt;3.65,D57&lt;0.35,D57&lt;0.8),1.3,IF(AND(B57&lt;2.75,G57&lt;0.735,A57&lt;6.25,D57&gt;=1.2,D57&lt;1.55,H57&gt;=6.927,D57&gt;=0.8),4.35,IF(AND(H57&lt;15.422,D57&lt;1.45,A57&gt;=6.25,D57&gt;=1.2,D57&lt;1.55,H57&gt;=6.927,D57&gt;=0.8),4.375,IF(AND(H57&gt;=15.422,D57&lt;1.45,A57&gt;=6.25,D57&gt;=1.2,D57&lt;1.55,H57&gt;=6.927,D57&gt;=0.8),4.7,IF(AND(A57&lt;6.4,D57&gt;=1.45,A57&gt;=6.25,D57&gt;=1.2,D57&lt;1.55,H57&gt;=6.927,D57&gt;=0.8),5.1,IF(AND(G57&gt;=0.576,D57&lt;2.15,A57&gt;=6.2,A57&lt;7.25,D57&gt;=1.55,H57&gt;=6.927,D57&gt;=0.8),5.1,IF(AND(G57&lt;0.537,D57&gt;=2.15,A57&gt;=6.2,A57&lt;7.25,D57&gt;=1.55,H57&gt;=6.927,D57&gt;=0.8),5.533,IF(AND(G57&gt;=0.537,D57&gt;=2.15,A57&gt;=6.2,A57&lt;7.25,D57&gt;=1.55,H57&gt;=6.927,D57&gt;=0.8),5.9,IF(AND(D57&lt;1.45,B57&gt;=2.75,G57&lt;0.735,A57&lt;6.25,D57&gt;=1.2,D57&lt;1.55,H57&gt;=6.927,D57&gt;=0.8),4.6,IF(AND(D57&gt;=1.45,B57&gt;=2.75,G57&lt;0.735,A57&lt;6.25,D57&gt;=1.2,D57&lt;1.55,H57&gt;=6.927,D57&gt;=0.8),4.5,IF(AND(H57&lt;12.582,A57&gt;=6.4,D57&gt;=1.45,A57&gt;=6.25,D57&gt;=1.2,D57&lt;1.55,H57&gt;=6.927,D57&gt;=0.8),4.66,IF(AND(H57&gt;=12.582,A57&gt;=6.4,D57&gt;=1.45,A57&gt;=6.25,D57&gt;=1.2,D57&lt;1.55,H57&gt;=6.927,D57&gt;=0.8),4.9,IF(AND(B57&lt;2.75,G57&lt;0.576,D57&lt;2.15,A57&gt;=6.2,A57&lt;7.25,D57&gt;=1.55,H57&gt;=6.927,D57&gt;=0.8),5.3,IF(AND(G57&gt;=0.395,B57&gt;=2.75,G57&lt;0.576,D57&lt;2.15,A57&gt;=6.2,A57&lt;7.25,D57&gt;=1.55,H57&gt;=6.927,D57&gt;=0.8),5.6,IF(AND(D57&gt;=1.9,G57&lt;0.395,B57&gt;=2.75,G57&lt;0.576,D57&lt;2.15,A57&gt;=6.2,A57&lt;7.25,D57&gt;=1.55,H57&gt;=6.927,D57&gt;=0.8),5.333,IF(AND(B57&lt;2.95,D57&lt;1.9,G57&lt;0.395,B57&gt;=2.75,G57&lt;0.576,D57&lt;2.15,A57&gt;=6.2,A57&lt;7.25,D57&gt;=1.55,H57&gt;=6.927,D57&gt;=0.8),5.6,IF(AND(B57&gt;=2.95,D57&lt;1.9,G57&lt;0.395,B57&gt;=2.75,G57&lt;0.576,D57&lt;2.15,A57&gt;=6.2,A57&lt;7.25,D57&gt;=1.55,H57&gt;=6.927,D57&gt;=0.8),5.5,"shouldnthappen"))))))))))))))))))))))))))))))))))))</f>
        <v>4.66</v>
      </c>
      <c r="AK57" s="1" t="n">
        <f aca="false">IF(AND(H57&lt;5.85,B57&lt;3.65,F57&lt;1.5),1,IF(AND(B57&gt;=3.95,B57&gt;=3.65,F57&lt;1.5),1.433,IF(AND(A57&lt;5.15,F57&lt;2.5,F57&gt;=1.5),3.075,IF(AND(D57&gt;=0.35,H57&gt;=5.85,B57&lt;3.65,F57&lt;1.5),1.5,IF(AND(G57&lt;0.168,B57&lt;3.95,B57&gt;=3.65,F57&lt;1.5),1.7,IF(AND(H57&lt;5.767,A57&lt;7.25,F57&gt;=2.5,F57&gt;=1.5),4.5,IF(AND(D57&lt;1.9,A57&gt;=7.25,F57&gt;=2.5,F57&gt;=1.5),6.3,IF(AND(D57&gt;=1.9,A57&gt;=7.25,F57&gt;=2.5,F57&gt;=1.5),6.575,IF(AND(B57&lt;3.75,G57&gt;=0.168,B57&lt;3.95,B57&gt;=3.65,F57&lt;1.5),1.5,IF(AND(B57&gt;=3.75,G57&gt;=0.168,B57&lt;3.95,B57&gt;=3.65,F57&lt;1.5),1.6,IF(AND(D57&gt;=1.35,A57&lt;6.15,A57&gt;=5.15,F57&lt;2.5,F57&gt;=1.5),4.42,IF(AND(D57&lt;1.4,A57&gt;=6.15,A57&gt;=5.15,F57&lt;2.5,F57&gt;=1.5),4.5,IF(AND(D57&gt;=1.4,A57&gt;=6.15,A57&gt;=5.15,F57&lt;2.5,F57&gt;=1.5),4.675,IF(AND(D57&lt;0.15,H57&lt;11.218,D57&lt;0.35,H57&gt;=5.85,B57&lt;3.65,F57&lt;1.5),1.5,IF(AND(D57&lt;0.15,H57&gt;=11.218,D57&lt;0.35,H57&gt;=5.85,B57&lt;3.65,F57&lt;1.5),1.1,IF(AND(B57&lt;2.7,D57&lt;1.35,A57&lt;6.15,A57&gt;=5.15,F57&lt;2.5,F57&gt;=1.5),3.82,IF(AND(A57&lt;6.15,G57&gt;=0.755,H57&gt;=5.767,A57&lt;7.25,F57&gt;=2.5,F57&gt;=1.5),4.98,IF(AND(A57&gt;=6.15,G57&gt;=0.755,H57&gt;=5.767,A57&lt;7.25,F57&gt;=2.5,F57&gt;=1.5),5.3,IF(AND(B57&lt;3.4,D57&gt;=0.15,H57&lt;11.218,D57&lt;0.35,H57&gt;=5.85,B57&lt;3.65,F57&lt;1.5),1.4,IF(AND(B57&gt;=3.4,D57&gt;=0.15,H57&lt;11.218,D57&lt;0.35,H57&gt;=5.85,B57&lt;3.65,F57&lt;1.5),1.3,IF(AND(H57&lt;11.731,D57&gt;=0.15,H57&gt;=11.218,D57&lt;0.35,H57&gt;=5.85,B57&lt;3.65,F57&lt;1.5),1.2,IF(AND(H57&lt;9.053,B57&gt;=2.7,D57&lt;1.35,A57&lt;6.15,A57&gt;=5.15,F57&lt;2.5,F57&gt;=1.5),3.85,IF(AND(D57&gt;=2.1,B57&lt;2.85,G57&lt;0.755,H57&gt;=5.767,A57&lt;7.25,F57&gt;=2.5,F57&gt;=1.5),5.6,IF(AND(D57&gt;=2.45,B57&gt;=2.85,G57&lt;0.755,H57&gt;=5.767,A57&lt;7.25,F57&gt;=2.5,F57&gt;=1.5),5.8,IF(AND(B57&gt;=3.45,H57&gt;=11.731,D57&gt;=0.15,H57&gt;=11.218,D57&lt;0.35,H57&gt;=5.85,B57&lt;3.65,F57&lt;1.5),1.3,IF(AND(A57&lt;5.9,H57&gt;=9.053,B57&gt;=2.7,D57&lt;1.35,A57&lt;6.15,A57&gt;=5.15,F57&lt;2.5,F57&gt;=1.5),4.3,IF(AND(A57&gt;=5.9,H57&gt;=9.053,B57&gt;=2.7,D57&lt;1.35,A57&lt;6.15,A57&gt;=5.15,F57&lt;2.5,F57&gt;=1.5),4,IF(AND(G57&gt;=0.519,D57&lt;2.1,B57&lt;2.85,G57&lt;0.755,H57&gt;=5.767,A57&lt;7.25,F57&gt;=2.5,F57&gt;=1.5),4.9,IF(AND(A57&gt;=7.05,D57&lt;2.45,B57&gt;=2.85,G57&lt;0.755,H57&gt;=5.767,A57&lt;7.25,F57&gt;=2.5,F57&gt;=1.5),5.8,IF(AND(H57&lt;14.396,B57&lt;3.45,H57&gt;=11.731,D57&gt;=0.15,H57&gt;=11.218,D57&lt;0.35,H57&gt;=5.85,B57&lt;3.65,F57&lt;1.5),1.44,IF(AND(H57&gt;=14.396,B57&lt;3.45,H57&gt;=11.731,D57&gt;=0.15,H57&gt;=11.218,D57&lt;0.35,H57&gt;=5.85,B57&lt;3.65,F57&lt;1.5),1.3,IF(AND(G57&lt;0.282,G57&lt;0.519,D57&lt;2.1,B57&lt;2.85,G57&lt;0.755,H57&gt;=5.767,A57&lt;7.25,F57&gt;=2.5,F57&gt;=1.5),5.1,IF(AND(G57&gt;=0.282,G57&lt;0.519,D57&lt;2.1,B57&lt;2.85,G57&lt;0.755,H57&gt;=5.767,A57&lt;7.25,F57&gt;=2.5,F57&gt;=1.5),5.3,IF(AND(A57&lt;6.4,D57&lt;1.9,A57&lt;7.05,D57&lt;2.45,B57&gt;=2.85,G57&lt;0.755,H57&gt;=5.767,A57&lt;7.25,F57&gt;=2.5,F57&gt;=1.5),5.6,IF(AND(A57&gt;=6.4,D57&lt;1.9,A57&lt;7.05,D57&lt;2.45,B57&gt;=2.85,G57&lt;0.755,H57&gt;=5.767,A57&lt;7.25,F57&gt;=2.5,F57&gt;=1.5),5.5,IF(AND(H57&lt;8.884,D57&gt;=1.9,A57&lt;7.05,D57&lt;2.45,B57&gt;=2.85,G57&lt;0.755,H57&gt;=5.767,A57&lt;7.25,F57&gt;=2.5,F57&gt;=1.5),5.3,IF(AND(H57&gt;=8.884,D57&gt;=1.9,A57&lt;7.05,D57&lt;2.45,B57&gt;=2.85,G57&lt;0.755,H57&gt;=5.767,A57&lt;7.25,F57&gt;=2.5,F57&gt;=1.5),5.52,"shouldnthappen")))))))))))))))))))))))))))))))))))))</f>
        <v>4.675</v>
      </c>
      <c r="AL57" s="1" t="n">
        <f aca="false">IF(AND(H57&lt;5.85,A57&lt;5.05,D57&lt;0.8),1,IF(AND(B57&lt;3.35,A57&gt;=5.05,D57&lt;0.8),1.7,IF(AND(D57&gt;=2.45,F57&gt;=2.5,D57&gt;=0.8),6.05,IF(AND(H57&gt;=11.218,H57&gt;=5.85,A57&lt;5.05,D57&lt;0.8),1.28,IF(AND(G57&gt;=0.948,B57&gt;=3.35,A57&gt;=5.05,D57&lt;0.8),1.7,IF(AND(G57&gt;=0.423,H57&lt;11.218,H57&gt;=5.85,A57&lt;5.05,D57&lt;0.8),1.3,IF(AND(B57&lt;3.6,G57&lt;0.948,B57&gt;=3.35,A57&gt;=5.05,D57&lt;0.8),1.4,IF(AND(H57&lt;10.258,D57&lt;1.15,A57&lt;5.9,F57&lt;2.5,D57&gt;=0.8),3.36,IF(AND(H57&gt;=10.258,D57&lt;1.15,A57&lt;5.9,F57&lt;2.5,D57&gt;=0.8),3.9,IF(AND(A57&lt;5.3,D57&gt;=1.15,A57&lt;5.9,F57&lt;2.5,D57&gt;=0.8),3.9,IF(AND(D57&lt;1.55,B57&lt;2.75,A57&gt;=5.9,F57&lt;2.5,D57&gt;=0.8),4.64,IF(AND(D57&gt;=1.55,B57&lt;2.75,A57&gt;=5.9,F57&lt;2.5,D57&gt;=0.8),5.1,IF(AND(D57&gt;=1.6,B57&gt;=2.75,A57&gt;=5.9,F57&lt;2.5,D57&gt;=0.8),5,IF(AND(H57&lt;5.767,H57&lt;8.598,D57&lt;2.45,F57&gt;=2.5,D57&gt;=0.8),4.5,IF(AND(A57&lt;6.25,H57&gt;=8.598,D57&lt;2.45,F57&gt;=2.5,D57&gt;=0.8),5.02,IF(AND(B57&lt;3.55,G57&lt;0.423,H57&lt;11.218,H57&gt;=5.85,A57&lt;5.05,D57&lt;0.8),1.525,IF(AND(B57&gt;=3.55,G57&lt;0.423,H57&lt;11.218,H57&gt;=5.85,A57&lt;5.05,D57&lt;0.8),1.4,IF(AND(H57&gt;=13.932,B57&gt;=3.6,G57&lt;0.948,B57&gt;=3.35,A57&gt;=5.05,D57&lt;0.8),1.65,IF(AND(G57&gt;=0.652,A57&gt;=5.3,D57&gt;=1.15,A57&lt;5.9,F57&lt;2.5,D57&gt;=0.8),3.8,IF(AND(D57&lt;1.35,D57&lt;1.6,B57&gt;=2.75,A57&gt;=5.9,F57&lt;2.5,D57&gt;=0.8),4.42,IF(AND(H57&lt;6.656,H57&gt;=5.767,H57&lt;8.598,D57&lt;2.45,F57&gt;=2.5,D57&gt;=0.8),5.033,IF(AND(H57&gt;=6.656,H57&gt;=5.767,H57&lt;8.598,D57&lt;2.45,F57&gt;=2.5,D57&gt;=0.8),5.1,IF(AND(G57&gt;=0.885,A57&gt;=6.25,H57&gt;=8.598,D57&lt;2.45,F57&gt;=2.5,D57&gt;=0.8),5.2,IF(AND(H57&lt;6.926,H57&lt;13.932,B57&gt;=3.6,G57&lt;0.948,B57&gt;=3.35,A57&gt;=5.05,D57&lt;0.8),1.433,IF(AND(H57&gt;=6.926,H57&lt;13.932,B57&gt;=3.6,G57&lt;0.948,B57&gt;=3.35,A57&gt;=5.05,D57&lt;0.8),1.5,IF(AND(A57&lt;5.65,G57&lt;0.652,A57&gt;=5.3,D57&gt;=1.15,A57&lt;5.9,F57&lt;2.5,D57&gt;=0.8),4.36,IF(AND(A57&gt;=5.65,G57&lt;0.652,A57&gt;=5.3,D57&gt;=1.15,A57&lt;5.9,F57&lt;2.5,D57&gt;=0.8),4.2,IF(AND(H57&gt;=13.561,D57&gt;=1.35,D57&lt;1.6,B57&gt;=2.75,A57&gt;=5.9,F57&lt;2.5,D57&gt;=0.8),4.767,IF(AND(H57&lt;9.091,G57&lt;0.885,A57&gt;=6.25,H57&gt;=8.598,D57&lt;2.45,F57&gt;=2.5,D57&gt;=0.8),6.3,IF(AND(H57&gt;=12.206,H57&lt;13.561,D57&gt;=1.35,D57&lt;1.6,B57&gt;=2.75,A57&gt;=5.9,F57&lt;2.5,D57&gt;=0.8),4.4,IF(AND(D57&gt;=2.25,H57&gt;=9.091,G57&lt;0.885,A57&gt;=6.25,H57&gt;=8.598,D57&lt;2.45,F57&gt;=2.5,D57&gt;=0.8),5.9,IF(AND(B57&lt;3.05,H57&lt;12.206,H57&lt;13.561,D57&gt;=1.35,D57&lt;1.6,B57&gt;=2.75,A57&gt;=5.9,F57&lt;2.5,D57&gt;=0.8),4.6,IF(AND(B57&gt;=3.05,H57&lt;12.206,H57&lt;13.561,D57&gt;=1.35,D57&lt;1.6,B57&gt;=2.75,A57&gt;=5.9,F57&lt;2.5,D57&gt;=0.8),4.7,IF(AND(G57&gt;=0.596,D57&lt;2.25,H57&gt;=9.091,G57&lt;0.885,A57&gt;=6.25,H57&gt;=8.598,D57&lt;2.45,F57&gt;=2.5,D57&gt;=0.8),5.1,IF(AND(G57&gt;=0.379,G57&lt;0.596,D57&lt;2.25,H57&gt;=9.091,G57&lt;0.885,A57&gt;=6.25,H57&gt;=8.598,D57&lt;2.45,F57&gt;=2.5,D57&gt;=0.8),5.767,IF(AND(D57&lt;2.15,G57&lt;0.379,G57&lt;0.596,D57&lt;2.25,H57&gt;=9.091,G57&lt;0.885,A57&gt;=6.25,H57&gt;=8.598,D57&lt;2.45,F57&gt;=2.5,D57&gt;=0.8),5.4,IF(AND(D57&gt;=2.15,G57&lt;0.379,G57&lt;0.596,D57&lt;2.25,H57&gt;=9.091,G57&lt;0.885,A57&gt;=6.25,H57&gt;=8.598,D57&lt;2.45,F57&gt;=2.5,D57&gt;=0.8),5.6,"shouldnthappen")))))))))))))))))))))))))))))))))))))</f>
        <v>4.6</v>
      </c>
      <c r="AM57" s="1" t="n">
        <f aca="false">IF(AND(H57&lt;5.245,D57&lt;0.8),1,IF(AND(A57&lt;4.5,H57&gt;=5.245,D57&lt;0.8),1.35,IF(AND(D57&gt;=0.5,A57&gt;=4.5,H57&gt;=5.245,D57&lt;0.8),1.6,IF(AND(H57&lt;7.25,B57&lt;2.6,A57&lt;6.15,D57&gt;=0.8),4.375,IF(AND(H57&gt;=7.25,B57&lt;2.6,A57&lt;6.15,D57&gt;=0.8),3.075,IF(AND(H57&lt;13.935,A57&gt;=7.05,A57&gt;=6.15,D57&gt;=0.8),6.067,IF(AND(H57&gt;=13.935,A57&gt;=7.05,A57&gt;=6.15,D57&gt;=0.8),6.525,IF(AND(G57&gt;=0.948,D57&lt;0.5,A57&gt;=4.5,H57&gt;=5.245,D57&lt;0.8),1.7,IF(AND(G57&lt;0.568,D57&gt;=1.55,B57&gt;=2.6,A57&lt;6.15,D57&gt;=0.8),5.1,IF(AND(G57&gt;=0.568,D57&gt;=1.55,B57&gt;=2.6,A57&lt;6.15,D57&gt;=0.8),5,IF(AND(A57&gt;=6.6,B57&gt;=3.15,A57&lt;7.05,A57&gt;=6.15,D57&gt;=0.8),5.78,IF(AND(G57&lt;0.165,G57&lt;0.273,D57&lt;1.55,B57&gt;=2.6,A57&lt;6.15,D57&gt;=0.8),4.1,IF(AND(G57&gt;=0.165,G57&lt;0.273,D57&lt;1.55,B57&gt;=2.6,A57&lt;6.15,D57&gt;=0.8),4.5,IF(AND(D57&lt;1.35,G57&gt;=0.273,D57&lt;1.55,B57&gt;=2.6,A57&lt;6.15,D57&gt;=0.8),4.08,IF(AND(D57&gt;=1.35,G57&gt;=0.273,D57&lt;1.55,B57&gt;=2.6,A57&lt;6.15,D57&gt;=0.8),4.4,IF(AND(D57&lt;1.45,F57&lt;2.5,B57&lt;3.15,A57&lt;7.05,A57&gt;=6.15,D57&gt;=0.8),4.38,IF(AND(D57&gt;=1.45,F57&lt;2.5,B57&lt;3.15,A57&lt;7.05,A57&gt;=6.15,D57&gt;=0.8),4.75,IF(AND(D57&gt;=2.25,F57&gt;=2.5,B57&lt;3.15,A57&lt;7.05,A57&gt;=6.15,D57&gt;=0.8),5.16,IF(AND(H57&lt;11.488,A57&lt;6.6,B57&gt;=3.15,A57&lt;7.05,A57&gt;=6.15,D57&gt;=0.8),6,IF(AND(H57&gt;=14.396,D57&lt;0.25,G57&lt;0.948,D57&lt;0.5,A57&gt;=4.5,H57&gt;=5.245,D57&lt;0.8),1.3,IF(AND(A57&gt;=5.55,D57&gt;=0.25,G57&lt;0.948,D57&lt;0.5,A57&gt;=4.5,H57&gt;=5.245,D57&lt;0.8),1.7,IF(AND(D57&lt;1.85,D57&lt;2.25,F57&gt;=2.5,B57&lt;3.15,A57&lt;7.05,A57&gt;=6.15,D57&gt;=0.8),5.6,IF(AND(G57&lt;0.669,H57&gt;=11.488,A57&lt;6.6,B57&gt;=3.15,A57&lt;7.05,A57&gt;=6.15,D57&gt;=0.8),4.7,IF(AND(G57&gt;=0.669,H57&gt;=11.488,A57&lt;6.6,B57&gt;=3.15,A57&lt;7.05,A57&gt;=6.15,D57&gt;=0.8),5.22,IF(AND(H57&lt;6.543,H57&lt;14.396,D57&lt;0.25,G57&lt;0.948,D57&lt;0.5,A57&gt;=4.5,H57&gt;=5.245,D57&lt;0.8),1.4,IF(AND(A57&lt;4.95,A57&lt;5.55,D57&gt;=0.25,G57&lt;0.948,D57&lt;0.5,A57&gt;=4.5,H57&gt;=5.245,D57&lt;0.8),1.4,IF(AND(A57&gt;=4.95,A57&lt;5.55,D57&gt;=0.25,G57&lt;0.948,D57&lt;0.5,A57&gt;=4.5,H57&gt;=5.245,D57&lt;0.8),1.48,IF(AND(H57&lt;10.667,D57&gt;=1.85,D57&lt;2.25,F57&gt;=2.5,B57&lt;3.15,A57&lt;7.05,A57&gt;=6.15,D57&gt;=0.8),5.25,IF(AND(H57&gt;=10.667,D57&gt;=1.85,D57&lt;2.25,F57&gt;=2.5,B57&lt;3.15,A57&lt;7.05,A57&gt;=6.15,D57&gt;=0.8),5.55,IF(AND(G57&lt;0.063,H57&gt;=6.543,H57&lt;14.396,D57&lt;0.25,G57&lt;0.948,D57&lt;0.5,A57&gt;=4.5,H57&gt;=5.245,D57&lt;0.8),1.4,IF(AND(H57&lt;9.212,G57&gt;=0.063,H57&gt;=6.543,H57&lt;14.396,D57&lt;0.25,G57&lt;0.948,D57&lt;0.5,A57&gt;=4.5,H57&gt;=5.245,D57&lt;0.8),1.475,IF(AND(H57&gt;=9.212,G57&gt;=0.063,H57&gt;=6.543,H57&lt;14.396,D57&lt;0.25,G57&lt;0.948,D57&lt;0.5,A57&gt;=4.5,H57&gt;=5.245,D57&lt;0.8),1.5,"shouldnthappen"))))))))))))))))))))))))))))))))</f>
        <v>4.75</v>
      </c>
      <c r="AN57" s="1" t="n">
        <f aca="false">IF(AND(D57&lt;0.7,A57&gt;=5.55),1.633,IF(AND(G57&lt;0.38,B57&lt;2.8,A57&lt;5.55),4.3,IF(AND(G57&gt;=0.38,B57&lt;2.8,A57&lt;5.55),3.325,IF(AND(D57&gt;=0.35,B57&gt;=2.8,A57&lt;5.55),1.6,IF(AND(B57&gt;=3.4,A57&lt;4.8,D57&lt;0.35,B57&gt;=2.8,A57&lt;5.55),1,IF(AND(H57&gt;=11.789,A57&lt;5.9,D57&lt;1.55,D57&gt;=0.7,A57&gt;=5.55),4.325,IF(AND(F57&gt;=2.5,A57&gt;=5.9,D57&lt;1.55,D57&gt;=0.7,A57&gt;=5.55),5.05,IF(AND(D57&lt;1.9,A57&gt;=7.25,D57&gt;=1.55,D57&gt;=0.7,A57&gt;=5.55),6.3,IF(AND(D57&gt;=1.9,A57&gt;=7.25,D57&gt;=1.55,D57&gt;=0.7,A57&gt;=5.55),6.4,IF(AND(A57&lt;4.35,B57&lt;3.4,A57&lt;4.8,D57&lt;0.35,B57&gt;=2.8,A57&lt;5.55),1.1,IF(AND(G57&gt;=0.934,B57&lt;3.45,A57&gt;=4.8,D57&lt;0.35,B57&gt;=2.8,A57&lt;5.55),1.7,IF(AND(H57&gt;=14.877,B57&gt;=3.45,A57&gt;=4.8,D57&lt;0.35,B57&gt;=2.8,A57&lt;5.55),1.3,IF(AND(B57&lt;2.6,H57&lt;11.789,A57&lt;5.9,D57&lt;1.55,D57&gt;=0.7,A57&gt;=5.55),3.9,IF(AND(B57&gt;=2.6,H57&lt;11.789,A57&lt;5.9,D57&lt;1.55,D57&gt;=0.7,A57&gt;=5.55),4.26,IF(AND(A57&lt;6.6,F57&lt;2.5,A57&gt;=5.9,D57&lt;1.55,D57&gt;=0.7,A57&gt;=5.55),4.625,IF(AND(A57&gt;=6.6,F57&lt;2.5,A57&gt;=5.9,D57&lt;1.55,D57&gt;=0.7,A57&gt;=5.55),4.475,IF(AND(B57&lt;2.6,D57&lt;2.05,A57&lt;7.25,D57&gt;=1.55,D57&gt;=0.7,A57&gt;=5.55),5.8,IF(AND(G57&gt;=0.743,D57&gt;=2.05,A57&lt;7.25,D57&gt;=1.55,D57&gt;=0.7,A57&gt;=5.55),5.1,IF(AND(G57&lt;0.422,A57&gt;=4.35,B57&lt;3.4,A57&lt;4.8,D57&lt;0.35,B57&gt;=2.8,A57&lt;5.55),1.367,IF(AND(G57&gt;=0.422,A57&gt;=4.35,B57&lt;3.4,A57&lt;4.8,D57&lt;0.35,B57&gt;=2.8,A57&lt;5.55),1.3,IF(AND(A57&lt;5.05,G57&lt;0.934,B57&lt;3.45,A57&gt;=4.8,D57&lt;0.35,B57&gt;=2.8,A57&lt;5.55),1.525,IF(AND(A57&gt;=5.05,G57&lt;0.934,B57&lt;3.45,A57&gt;=4.8,D57&lt;0.35,B57&gt;=2.8,A57&lt;5.55),1.5,IF(AND(G57&gt;=0.585,H57&lt;14.877,B57&gt;=3.45,A57&gt;=4.8,D57&lt;0.35,B57&gt;=2.8,A57&lt;5.55),1.54,IF(AND(G57&gt;=0.537,G57&lt;0.743,D57&gt;=2.05,A57&lt;7.25,D57&gt;=1.55,D57&gt;=0.7,A57&gt;=5.55),5.833,IF(AND(D57&gt;=0.25,G57&lt;0.585,H57&lt;14.877,B57&gt;=3.45,A57&gt;=4.8,D57&lt;0.35,B57&gt;=2.8,A57&lt;5.55),1.367,IF(AND(D57&lt;1.75,H57&lt;13.795,B57&gt;=2.6,D57&lt;2.05,A57&lt;7.25,D57&gt;=1.55,D57&gt;=0.7,A57&gt;=5.55),5.45,IF(AND(B57&lt;2.85,H57&gt;=13.795,B57&gt;=2.6,D57&lt;2.05,A57&lt;7.25,D57&gt;=1.55,D57&gt;=0.7,A57&gt;=5.55),5.1,IF(AND(B57&gt;=2.85,H57&gt;=13.795,B57&gt;=2.6,D57&lt;2.05,A57&lt;7.25,D57&gt;=1.55,D57&gt;=0.7,A57&gt;=5.55),4.82,IF(AND(G57&lt;0.353,G57&lt;0.537,G57&lt;0.743,D57&gt;=2.05,A57&lt;7.25,D57&gt;=1.55,D57&gt;=0.7,A57&gt;=5.55),5.425,IF(AND(G57&gt;=0.353,G57&lt;0.537,G57&lt;0.743,D57&gt;=2.05,A57&lt;7.25,D57&gt;=1.55,D57&gt;=0.7,A57&gt;=5.55),5.62,IF(AND(G57&lt;0.311,D57&lt;0.25,G57&lt;0.585,H57&lt;14.877,B57&gt;=3.45,A57&gt;=4.8,D57&lt;0.35,B57&gt;=2.8,A57&lt;5.55),1.5,IF(AND(G57&gt;=0.311,D57&lt;0.25,G57&lt;0.585,H57&lt;14.877,B57&gt;=3.45,A57&gt;=4.8,D57&lt;0.35,B57&gt;=2.8,A57&lt;5.55),1.4,IF(AND(B57&gt;=3.1,D57&gt;=1.75,H57&lt;13.795,B57&gt;=2.6,D57&lt;2.05,A57&lt;7.25,D57&gt;=1.55,D57&gt;=0.7,A57&gt;=5.55),5.1,IF(AND(B57&lt;2.85,B57&lt;3.1,D57&gt;=1.75,H57&lt;13.795,B57&gt;=2.6,D57&lt;2.05,A57&lt;7.25,D57&gt;=1.55,D57&gt;=0.7,A57&gt;=5.55),5.2,IF(AND(B57&gt;=2.85,B57&lt;3.1,D57&gt;=1.75,H57&lt;13.795,B57&gt;=2.6,D57&lt;2.05,A57&lt;7.25,D57&gt;=1.55,D57&gt;=0.7,A57&gt;=5.55),5.2,"shouldnthappen")))))))))))))))))))))))))))))))))))</f>
        <v>4.625</v>
      </c>
      <c r="AO57" s="1" t="n">
        <f aca="false">IF(AND(H57&gt;=14.529,G57&lt;0.633,D57&lt;0.8),1.3,IF(AND(A57&lt;5.05,G57&gt;=0.633,D57&lt;0.8),1.35,IF(AND(H57&gt;=14.379,H57&lt;14.529,G57&lt;0.633,D57&lt;0.8),1.7,IF(AND(B57&lt;3.35,A57&gt;=5.05,G57&gt;=0.633,D57&lt;0.8),1.7,IF(AND(D57&gt;=1.45,A57&lt;5.95,F57&lt;2.5,D57&gt;=0.8),4.5,IF(AND(D57&lt;1.35,A57&gt;=5.95,F57&lt;2.5,D57&gt;=0.8),4,IF(AND(D57&lt;1.85,G57&gt;=0.845,F57&gt;=2.5,D57&gt;=0.8),4.8,IF(AND(B57&gt;=4.3,H57&lt;14.379,H57&lt;14.529,G57&lt;0.633,D57&lt;0.8),1.5,IF(AND(A57&lt;5.25,B57&gt;=3.35,A57&gt;=5.05,G57&gt;=0.633,D57&lt;0.8),1.55,IF(AND(A57&gt;=5.25,B57&gt;=3.35,A57&gt;=5.05,G57&gt;=0.633,D57&lt;0.8),1.633,IF(AND(A57&lt;5.05,D57&lt;1.45,A57&lt;5.95,F57&lt;2.5,D57&gt;=0.8),3.3,IF(AND(G57&lt;0.293,D57&gt;=1.35,A57&gt;=5.95,F57&lt;2.5,D57&gt;=0.8),5,IF(AND(A57&gt;=6.6,D57&lt;2.05,G57&lt;0.845,F57&gt;=2.5,D57&gt;=0.8),5.8,IF(AND(B57&lt;3.05,D57&gt;=2.05,G57&lt;0.845,F57&gt;=2.5,D57&gt;=0.8),6.15,IF(AND(B57&lt;2.9,D57&gt;=1.85,G57&gt;=0.845,F57&gt;=2.5,D57&gt;=0.8),5.1,IF(AND(B57&gt;=2.9,D57&gt;=1.85,G57&gt;=0.845,F57&gt;=2.5,D57&gt;=0.8),5.2,IF(AND(B57&gt;=3.8,B57&lt;4.3,H57&lt;14.379,H57&lt;14.529,G57&lt;0.633,D57&lt;0.8),1.333,IF(AND(A57&lt;6.25,G57&gt;=0.293,D57&gt;=1.35,A57&gt;=5.95,F57&lt;2.5,D57&gt;=0.8),4.6,IF(AND(H57&lt;10.351,A57&lt;6.6,D57&lt;2.05,G57&lt;0.845,F57&gt;=2.5,D57&gt;=0.8),5.4,IF(AND(G57&gt;=0.364,B57&gt;=3.05,D57&gt;=2.05,G57&lt;0.845,F57&gt;=2.5,D57&gt;=0.8),5.66,IF(AND(G57&gt;=0.447,B57&lt;3.8,B57&lt;4.3,H57&lt;14.379,H57&lt;14.529,G57&lt;0.633,D57&lt;0.8),1.3,IF(AND(H57&lt;6.247,A57&lt;5.65,A57&gt;=5.05,D57&lt;1.45,A57&lt;5.95,F57&lt;2.5,D57&gt;=0.8),4.033,IF(AND(D57&lt;1.25,A57&gt;=5.65,A57&gt;=5.05,D57&lt;1.45,A57&lt;5.95,F57&lt;2.5,D57&gt;=0.8),3.88,IF(AND(D57&gt;=1.25,A57&gt;=5.65,A57&gt;=5.05,D57&lt;1.45,A57&lt;5.95,F57&lt;2.5,D57&gt;=0.8),4.35,IF(AND(B57&lt;2.65,A57&gt;=6.25,G57&gt;=0.293,D57&gt;=1.35,A57&gt;=5.95,F57&lt;2.5,D57&gt;=0.8),4.9,IF(AND(B57&lt;2.75,H57&gt;=10.351,A57&lt;6.6,D57&lt;2.05,G57&lt;0.845,F57&gt;=2.5,D57&gt;=0.8),5.1,IF(AND(B57&gt;=2.75,H57&gt;=10.351,A57&lt;6.6,D57&lt;2.05,G57&lt;0.845,F57&gt;=2.5,D57&gt;=0.8),4.95,IF(AND(B57&lt;3.15,G57&lt;0.364,B57&gt;=3.05,D57&gt;=2.05,G57&lt;0.845,F57&gt;=2.5,D57&gt;=0.8),5.28,IF(AND(B57&gt;=3.15,G57&lt;0.364,B57&gt;=3.05,D57&gt;=2.05,G57&lt;0.845,F57&gt;=2.5,D57&gt;=0.8),5.5,IF(AND(H57&lt;9.212,G57&lt;0.447,B57&lt;3.8,B57&lt;4.3,H57&lt;14.379,H57&lt;14.529,G57&lt;0.633,D57&lt;0.8),1.4,IF(AND(G57&lt;0.356,H57&gt;=6.247,A57&lt;5.65,A57&gt;=5.05,D57&lt;1.45,A57&lt;5.95,F57&lt;2.5,D57&gt;=0.8),4.2,IF(AND(B57&lt;3,B57&gt;=2.65,A57&gt;=6.25,G57&gt;=0.293,D57&gt;=1.35,A57&gt;=5.95,F57&lt;2.5,D57&gt;=0.8),4.6,IF(AND(B57&gt;=3,B57&gt;=2.65,A57&gt;=6.25,G57&gt;=0.293,D57&gt;=1.35,A57&gt;=5.95,F57&lt;2.5,D57&gt;=0.8),4.7,IF(AND(A57&lt;5.05,H57&gt;=9.212,G57&lt;0.447,B57&lt;3.8,B57&lt;4.3,H57&lt;14.379,H57&lt;14.529,G57&lt;0.633,D57&lt;0.8),1.533,IF(AND(A57&gt;=5.05,H57&gt;=9.212,G57&lt;0.447,B57&lt;3.8,B57&lt;4.3,H57&lt;14.379,H57&lt;14.529,G57&lt;0.633,D57&lt;0.8),1.425,IF(AND(A57&lt;5.35,G57&gt;=0.356,H57&gt;=6.247,A57&lt;5.65,A57&gt;=5.05,D57&lt;1.45,A57&lt;5.95,F57&lt;2.5,D57&gt;=0.8),3.9,IF(AND(A57&gt;=5.35,G57&gt;=0.356,H57&gt;=6.247,A57&lt;5.65,A57&gt;=5.05,D57&lt;1.45,A57&lt;5.95,F57&lt;2.5,D57&gt;=0.8),3.72,"shouldnthappen")))))))))))))))))))))))))))))))))))))</f>
        <v>4.6</v>
      </c>
      <c r="AP57" s="1" t="n">
        <f aca="false">IF(AND(F57&gt;=1.5,A57&lt;5.55),3.84,IF(AND(G57&gt;=0.52,A57&lt;4.75,F57&lt;1.5,A57&lt;5.55),1.16,IF(AND(A57&lt;5.65,A57&lt;5.85,D57&lt;1.55,A57&gt;=5.55),4.2,IF(AND(A57&gt;=5.65,A57&lt;5.85,D57&lt;1.55,A57&gt;=5.55),3.167,IF(AND(G57&gt;=0.798,A57&gt;=5.85,D57&lt;1.55,A57&gt;=5.55),4,IF(AND(F57&lt;2.5,H57&lt;14.1,D57&gt;=1.55,A57&gt;=5.55),4.84,IF(AND(A57&lt;7.2,H57&gt;=14.1,D57&gt;=1.55,A57&gt;=5.55),5.633,IF(AND(A57&gt;=7.2,H57&gt;=14.1,D57&gt;=1.55,A57&gt;=5.55),6.6,IF(AND(G57&lt;0.161,G57&lt;0.52,A57&lt;4.75,F57&lt;1.5,A57&lt;5.55),1.5,IF(AND(D57&gt;=0.5,G57&lt;0.676,A57&gt;=4.75,F57&lt;1.5,A57&lt;5.55),1.6,IF(AND(H57&lt;11.016,G57&gt;=0.676,A57&gt;=4.75,F57&lt;1.5,A57&lt;5.55),1.75,IF(AND(G57&lt;0.209,G57&lt;0.798,A57&gt;=5.85,D57&lt;1.55,A57&gt;=5.55),4.5,IF(AND(G57&gt;=0.74,F57&gt;=2.5,H57&lt;14.1,D57&gt;=1.55,A57&gt;=5.55),6.225,IF(AND(B57&lt;2.95,G57&gt;=0.161,G57&lt;0.52,A57&lt;4.75,F57&lt;1.5,A57&lt;5.55),1.4,IF(AND(B57&gt;=2.95,G57&gt;=0.161,G57&lt;0.52,A57&lt;4.75,F57&lt;1.5,A57&lt;5.55),1.34,IF(AND(B57&lt;3.15,D57&lt;0.5,G57&lt;0.676,A57&gt;=4.75,F57&lt;1.5,A57&lt;5.55),1.52,IF(AND(D57&lt;0.25,H57&gt;=11.016,G57&gt;=0.676,A57&gt;=4.75,F57&lt;1.5,A57&lt;5.55),1.567,IF(AND(D57&gt;=0.25,H57&gt;=11.016,G57&gt;=0.676,A57&gt;=4.75,F57&lt;1.5,A57&lt;5.55),1.5,IF(AND(H57&lt;7.47,G57&gt;=0.209,G57&lt;0.798,A57&gt;=5.85,D57&lt;1.55,A57&gt;=5.55),5.05,IF(AND(B57&lt;2.85,G57&lt;0.74,F57&gt;=2.5,H57&lt;14.1,D57&gt;=1.55,A57&gt;=5.55),5.35,IF(AND(B57&lt;3.3,B57&gt;=3.15,D57&lt;0.5,G57&lt;0.676,A57&gt;=4.75,F57&lt;1.5,A57&lt;5.55),1.2,IF(AND(D57&lt;1.45,H57&gt;=7.47,G57&gt;=0.209,G57&lt;0.798,A57&gt;=5.85,D57&lt;1.55,A57&gt;=5.55),4.66,IF(AND(D57&gt;=1.45,H57&gt;=7.47,G57&gt;=0.209,G57&lt;0.798,A57&gt;=5.85,D57&lt;1.55,A57&gt;=5.55),4.64,IF(AND(A57&gt;=7.05,B57&gt;=2.85,G57&lt;0.74,F57&gt;=2.5,H57&lt;14.1,D57&gt;=1.55,A57&gt;=5.55),5.8,IF(AND(B57&gt;=3.25,A57&lt;7.05,B57&gt;=2.85,G57&lt;0.74,F57&gt;=2.5,H57&lt;14.1,D57&gt;=1.55,A57&gt;=5.55),5.7,IF(AND(H57&gt;=13.641,D57&lt;0.25,B57&gt;=3.3,B57&gt;=3.15,D57&lt;0.5,G57&lt;0.676,A57&gt;=4.75,F57&lt;1.5,A57&lt;5.55),1.3,IF(AND(D57&lt;0.35,D57&gt;=0.25,B57&gt;=3.3,B57&gt;=3.15,D57&lt;0.5,G57&lt;0.676,A57&gt;=4.75,F57&lt;1.5,A57&lt;5.55),1.367,IF(AND(D57&gt;=0.35,D57&gt;=0.25,B57&gt;=3.3,B57&gt;=3.15,D57&lt;0.5,G57&lt;0.676,A57&gt;=4.75,F57&lt;1.5,A57&lt;5.55),1.3,IF(AND(A57&lt;6.35,B57&lt;3.25,A57&lt;7.05,B57&gt;=2.85,G57&lt;0.74,F57&gt;=2.5,H57&lt;14.1,D57&gt;=1.55,A57&gt;=5.55),5.6,IF(AND(A57&gt;=6.35,B57&lt;3.25,A57&lt;7.05,B57&gt;=2.85,G57&lt;0.74,F57&gt;=2.5,H57&lt;14.1,D57&gt;=1.55,A57&gt;=5.55),5.325,IF(AND(A57&lt;5.1,H57&lt;13.641,D57&lt;0.25,B57&gt;=3.3,B57&gt;=3.15,D57&lt;0.5,G57&lt;0.676,A57&gt;=4.75,F57&lt;1.5,A57&lt;5.55),1.4,IF(AND(H57&gt;=11.031,A57&gt;=5.1,H57&lt;13.641,D57&lt;0.25,B57&gt;=3.3,B57&gt;=3.15,D57&lt;0.5,G57&lt;0.676,A57&gt;=4.75,F57&lt;1.5,A57&lt;5.55),1.4,IF(AND(A57&lt;5.45,H57&lt;11.031,A57&gt;=5.1,H57&lt;13.641,D57&lt;0.25,B57&gt;=3.3,B57&gt;=3.15,D57&lt;0.5,G57&lt;0.676,A57&gt;=4.75,F57&lt;1.5,A57&lt;5.55),1.5,IF(AND(A57&gt;=5.45,H57&lt;11.031,A57&gt;=5.1,H57&lt;13.641,D57&lt;0.25,B57&gt;=3.3,B57&gt;=3.15,D57&lt;0.5,G57&lt;0.676,A57&gt;=4.75,F57&lt;1.5,A57&lt;5.55),1.4,"shouldnthappen"))))))))))))))))))))))))))))))))))</f>
        <v>4.64</v>
      </c>
      <c r="AQ57" s="1" t="n">
        <f aca="false">IF(AND(H57&lt;6.926,D57&gt;=0.35,F57&lt;1.5),1.9,IF(AND(G57&gt;=0.869,D57&gt;=1.75,F57&gt;=1.5),5.15,IF(AND(A57&lt;4.35,A57&lt;5.05,D57&lt;0.35,F57&lt;1.5),1.1,IF(AND(H57&lt;6.089,A57&gt;=5.05,D57&lt;0.35,F57&lt;1.5),1.7,IF(AND(H57&gt;=13.089,H57&gt;=6.926,D57&gt;=0.35,F57&lt;1.5),1.3,IF(AND(G57&lt;0.695,D57&lt;1.15,D57&lt;1.75,F57&gt;=1.5),3.62,IF(AND(G57&gt;=0.695,D57&lt;1.15,D57&lt;1.75,F57&gt;=1.5),3,IF(AND(G57&gt;=0.585,H57&gt;=6.089,A57&gt;=5.05,D57&lt;0.35,F57&lt;1.5),1.5,IF(AND(H57&lt;9.582,H57&lt;13.089,H57&gt;=6.926,D57&gt;=0.35,F57&lt;1.5),1.5,IF(AND(H57&gt;=9.582,H57&lt;13.089,H57&gt;=6.926,D57&gt;=0.35,F57&lt;1.5),1.6,IF(AND(D57&lt;1.35,H57&lt;9.349,D57&gt;=1.15,D57&lt;1.75,F57&gt;=1.5),3.867,IF(AND(D57&lt;2.05,A57&lt;7.05,G57&lt;0.869,D57&gt;=1.75,F57&gt;=1.5),4.9,IF(AND(B57&gt;=3.3,A57&gt;=7.05,G57&lt;0.869,D57&gt;=1.75,F57&gt;=1.5),6.1,IF(AND(G57&lt;0.347,H57&lt;11.218,A57&gt;=4.35,A57&lt;5.05,D57&lt;0.35,F57&lt;1.5),1.4,IF(AND(G57&gt;=0.347,H57&lt;11.218,A57&gt;=4.35,A57&lt;5.05,D57&lt;0.35,F57&lt;1.5),1.5,IF(AND(G57&gt;=0.265,H57&gt;=11.218,A57&gt;=4.35,A57&lt;5.05,D57&lt;0.35,F57&lt;1.5),1.45,IF(AND(A57&gt;=5.4,G57&lt;0.585,H57&gt;=6.089,A57&gt;=5.05,D57&lt;0.35,F57&lt;1.5),1.35,IF(AND(B57&gt;=2.9,D57&gt;=1.35,H57&lt;9.349,D57&gt;=1.15,D57&lt;1.75,F57&gt;=1.5),4.6,IF(AND(D57&gt;=1.35,A57&lt;6.15,H57&gt;=9.349,D57&gt;=1.15,D57&lt;1.75,F57&gt;=1.5),4.54,IF(AND(H57&lt;10.927,A57&gt;=6.15,H57&gt;=9.349,D57&gt;=1.15,D57&lt;1.75,F57&gt;=1.5),4.3,IF(AND(G57&lt;0.512,D57&gt;=2.05,A57&lt;7.05,G57&lt;0.869,D57&gt;=1.75,F57&gt;=1.5),5.533,IF(AND(G57&gt;=0.512,D57&gt;=2.05,A57&lt;7.05,G57&lt;0.869,D57&gt;=1.75,F57&gt;=1.5),5.88,IF(AND(H57&lt;11.551,B57&lt;3.3,A57&gt;=7.05,G57&lt;0.869,D57&gt;=1.75,F57&gt;=1.5),6.3,IF(AND(G57&lt;0.227,G57&lt;0.265,H57&gt;=11.218,A57&gt;=4.35,A57&lt;5.05,D57&lt;0.35,F57&lt;1.5),1.4,IF(AND(G57&gt;=0.227,G57&lt;0.265,H57&gt;=11.218,A57&gt;=4.35,A57&lt;5.05,D57&lt;0.35,F57&lt;1.5),1.26,IF(AND(H57&lt;11.031,A57&lt;5.4,G57&lt;0.585,H57&gt;=6.089,A57&gt;=5.05,D57&lt;0.35,F57&lt;1.5),1.5,IF(AND(H57&gt;=11.031,A57&lt;5.4,G57&lt;0.585,H57&gt;=6.089,A57&gt;=5.05,D57&lt;0.35,F57&lt;1.5),1.4,IF(AND(A57&lt;5.45,B57&lt;2.9,D57&gt;=1.35,H57&lt;9.349,D57&gt;=1.15,D57&lt;1.75,F57&gt;=1.5),4.5,IF(AND(A57&lt;5.9,D57&lt;1.35,A57&lt;6.15,H57&gt;=9.349,D57&gt;=1.15,D57&lt;1.75,F57&gt;=1.5),4.2,IF(AND(A57&gt;=5.9,D57&lt;1.35,A57&lt;6.15,H57&gt;=9.349,D57&gt;=1.15,D57&lt;1.75,F57&gt;=1.5),4,IF(AND(A57&gt;=6.75,H57&gt;=10.927,A57&gt;=6.15,H57&gt;=9.349,D57&gt;=1.15,D57&lt;1.75,F57&gt;=1.5),4.767,IF(AND(B57&lt;2.9,H57&gt;=11.551,B57&lt;3.3,A57&gt;=7.05,G57&lt;0.869,D57&gt;=1.75,F57&gt;=1.5),6.7,IF(AND(B57&gt;=2.9,H57&gt;=11.551,B57&lt;3.3,A57&gt;=7.05,G57&lt;0.869,D57&gt;=1.75,F57&gt;=1.5),6.6,IF(AND(B57&lt;2.45,A57&gt;=5.45,B57&lt;2.9,D57&gt;=1.35,H57&lt;9.349,D57&gt;=1.15,D57&lt;1.75,F57&gt;=1.5),5,IF(AND(B57&gt;=2.45,A57&gt;=5.45,B57&lt;2.9,D57&gt;=1.35,H57&lt;9.349,D57&gt;=1.15,D57&lt;1.75,F57&gt;=1.5),5.1,IF(AND(H57&lt;11.166,A57&lt;6.75,H57&gt;=10.927,A57&gt;=6.15,H57&gt;=9.349,D57&gt;=1.15,D57&lt;1.75,F57&gt;=1.5),4.9,IF(AND(G57&lt;0.228,H57&gt;=11.166,A57&lt;6.75,H57&gt;=10.927,A57&gt;=6.15,H57&gt;=9.349,D57&gt;=1.15,D57&lt;1.75,F57&gt;=1.5),4.7,IF(AND(H57&lt;13.531,G57&gt;=0.228,H57&gt;=11.166,A57&lt;6.75,H57&gt;=10.927,A57&gt;=6.15,H57&gt;=9.349,D57&gt;=1.15,D57&lt;1.75,F57&gt;=1.5),4.4,IF(AND(H57&gt;=13.531,G57&gt;=0.228,H57&gt;=11.166,A57&lt;6.75,H57&gt;=10.927,A57&gt;=6.15,H57&gt;=9.349,D57&gt;=1.15,D57&lt;1.75,F57&gt;=1.5),4.6,"shouldnthappen")))))))))))))))))))))))))))))))))))))))</f>
        <v>5.1</v>
      </c>
      <c r="AR57" s="1" t="n">
        <f aca="false">IF(AND(G57&gt;=0.93,B57&lt;3.65,F57&lt;1.5),1.7,IF(AND(H57&lt;6.542,B57&gt;=3.65,F57&lt;1.5),1.767,IF(AND(A57&gt;=7.05,D57&gt;=1.55,F57&gt;=1.5),6.3,IF(AND(G57&lt;0.123,H57&gt;=6.542,B57&gt;=3.65,F57&lt;1.5),1.367,IF(AND(A57&lt;5.15,A57&lt;5.65,D57&lt;1.55,F57&gt;=1.5),3.15,IF(AND(A57&lt;4.8,G57&gt;=0.447,G57&lt;0.93,B57&lt;3.65,F57&lt;1.5),1.24,IF(AND(A57&gt;=4.8,G57&gt;=0.447,G57&lt;0.93,B57&lt;3.65,F57&lt;1.5),1.4,IF(AND(G57&lt;0.151,G57&gt;=0.123,H57&gt;=6.542,B57&gt;=3.65,F57&lt;1.5),1.7,IF(AND(G57&gt;=0.151,G57&gt;=0.123,H57&gt;=6.542,B57&gt;=3.65,F57&lt;1.5),1.5,IF(AND(D57&gt;=1.45,A57&gt;=5.15,A57&lt;5.65,D57&lt;1.55,F57&gt;=1.5),4.5,IF(AND(B57&lt;2.65,D57&gt;=1.35,A57&gt;=5.65,D57&lt;1.55,F57&gt;=1.5),4.9,IF(AND(G57&lt;0.527,F57&lt;2.5,A57&lt;7.05,D57&gt;=1.55,F57&gt;=1.5),5.075,IF(AND(G57&gt;=0.527,F57&lt;2.5,A57&lt;7.05,D57&gt;=1.55,F57&gt;=1.5),4.7,IF(AND(A57&lt;4.65,G57&lt;0.265,G57&lt;0.447,G57&lt;0.93,B57&lt;3.65,F57&lt;1.5),1.42,IF(AND(G57&lt;0.3,G57&gt;=0.265,G57&lt;0.447,G57&lt;0.93,B57&lt;3.65,F57&lt;1.5),1.6,IF(AND(G57&gt;=0.3,G57&gt;=0.265,G57&lt;0.447,G57&lt;0.93,B57&lt;3.65,F57&lt;1.5),1.4,IF(AND(G57&lt;0.356,D57&lt;1.45,A57&gt;=5.15,A57&lt;5.65,D57&lt;1.55,F57&gt;=1.5),4.125,IF(AND(D57&lt;1.1,A57&lt;6.2,D57&lt;1.35,A57&gt;=5.65,D57&lt;1.55,F57&gt;=1.5),4.1,IF(AND(D57&gt;=1.1,A57&lt;6.2,D57&lt;1.35,A57&gt;=5.65,D57&lt;1.55,F57&gt;=1.5),4.175,IF(AND(H57&gt;=13.433,A57&gt;=6.2,D57&lt;1.35,A57&gt;=5.65,D57&lt;1.55,F57&gt;=1.5),4.6,IF(AND(G57&lt;0.437,B57&gt;=2.65,D57&gt;=1.35,A57&gt;=5.65,D57&lt;1.55,F57&gt;=1.5),4.625,IF(AND(G57&gt;=0.437,B57&gt;=2.65,D57&gt;=1.35,A57&gt;=5.65,D57&lt;1.55,F57&gt;=1.5),4.75,IF(AND(B57&gt;=3.15,H57&lt;11.146,F57&gt;=2.5,A57&lt;7.05,D57&gt;=1.55,F57&gt;=1.5),5.667,IF(AND(B57&lt;2.65,H57&gt;=11.146,F57&gt;=2.5,A57&lt;7.05,D57&gt;=1.55,F57&gt;=1.5),5.8,IF(AND(B57&lt;3.3,A57&gt;=4.65,G57&lt;0.265,G57&lt;0.447,G57&lt;0.93,B57&lt;3.65,F57&lt;1.5),1.32,IF(AND(B57&gt;=3.3,A57&gt;=4.65,G57&lt;0.265,G57&lt;0.447,G57&lt;0.93,B57&lt;3.65,F57&lt;1.5),1.425,IF(AND(B57&lt;2.8,G57&gt;=0.356,D57&lt;1.45,A57&gt;=5.15,A57&lt;5.65,D57&lt;1.55,F57&gt;=1.5),3.86,IF(AND(B57&gt;=2.8,G57&gt;=0.356,D57&lt;1.45,A57&gt;=5.15,A57&lt;5.65,D57&lt;1.55,F57&gt;=1.5),3.6,IF(AND(B57&lt;2.6,H57&lt;13.433,A57&gt;=6.2,D57&lt;1.35,A57&gt;=5.65,D57&lt;1.55,F57&gt;=1.5),4.4,IF(AND(B57&gt;=2.6,H57&lt;13.433,A57&gt;=6.2,D57&lt;1.35,A57&gt;=5.65,D57&lt;1.55,F57&gt;=1.5),4.3,IF(AND(G57&lt;0.151,B57&lt;3.15,H57&lt;11.146,F57&gt;=2.5,A57&lt;7.05,D57&gt;=1.55,F57&gt;=1.5),5.5,IF(AND(H57&lt;15.52,B57&gt;=2.65,H57&gt;=11.146,F57&gt;=2.5,A57&lt;7.05,D57&gt;=1.55,F57&gt;=1.5),5.4,IF(AND(H57&gt;=15.52,B57&gt;=2.65,H57&gt;=11.146,F57&gt;=2.5,A57&lt;7.05,D57&gt;=1.55,F57&gt;=1.5),5.733,IF(AND(H57&lt;10.74,G57&gt;=0.151,B57&lt;3.15,H57&lt;11.146,F57&gt;=2.5,A57&lt;7.05,D57&gt;=1.55,F57&gt;=1.5),5.12,IF(AND(H57&gt;=10.74,G57&gt;=0.151,B57&lt;3.15,H57&lt;11.146,F57&gt;=2.5,A57&lt;7.05,D57&gt;=1.55,F57&gt;=1.5),4.9,"shouldnthappen")))))))))))))))))))))))))))))))))))</f>
        <v>4.625</v>
      </c>
      <c r="AS57" s="1" t="n">
        <f aca="false">IF(AND(F57&gt;=1.5,A57&lt;5.55),4.18,IF(AND(F57&gt;=2.5,B57&lt;2.75,A57&gt;=5.55),5.38,IF(AND(G57&gt;=0.587,B57&lt;3.75,F57&lt;1.5,A57&lt;5.55),1.48,IF(AND(H57&lt;6.51,B57&gt;=3.75,F57&lt;1.5,A57&lt;5.55),1.9,IF(AND(H57&gt;=6.51,B57&gt;=3.75,F57&lt;1.5,A57&lt;5.55),1.425,IF(AND(G57&gt;=0.868,F57&lt;2.5,B57&lt;2.75,A57&gt;=5.55),4.65,IF(AND(F57&lt;1.5,D57&lt;1.55,B57&gt;=2.75,A57&gt;=5.55),1.7,IF(AND(G57&gt;=0.857,D57&gt;=1.55,B57&gt;=2.75,A57&gt;=5.55),5.033,IF(AND(G57&gt;=0.518,G57&lt;0.587,B57&lt;3.75,F57&lt;1.5,A57&lt;5.55),1,IF(AND(D57&lt;1.05,G57&lt;0.868,F57&lt;2.5,B57&lt;2.75,A57&gt;=5.55),3.5,IF(AND(G57&lt;0.404,D57&gt;=1.05,G57&lt;0.868,F57&lt;2.5,B57&lt;2.75,A57&gt;=5.55),4.2,IF(AND(G57&gt;=0.404,D57&gt;=1.05,G57&lt;0.868,F57&lt;2.5,B57&lt;2.75,A57&gt;=5.55),3.94,IF(AND(F57&lt;2.5,B57&lt;2.95,F57&gt;=1.5,D57&lt;1.55,B57&gt;=2.75,A57&gt;=5.55),4.68,IF(AND(F57&gt;=2.5,B57&lt;2.95,F57&gt;=1.5,D57&lt;1.55,B57&gt;=2.75,A57&gt;=5.55),5.1,IF(AND(H57&lt;10.883,B57&gt;=2.95,F57&gt;=1.5,D57&lt;1.55,B57&gt;=2.75,A57&gt;=5.55),4.15,IF(AND(H57&gt;=10.883,B57&gt;=2.95,F57&gt;=1.5,D57&lt;1.55,B57&gt;=2.75,A57&gt;=5.55),4.5,IF(AND(H57&gt;=14.1,D57&lt;2.05,G57&lt;0.857,D57&gt;=1.55,B57&gt;=2.75,A57&gt;=5.55),6.6,IF(AND(G57&lt;0.063,B57&lt;3.15,G57&lt;0.518,G57&lt;0.587,B57&lt;3.75,F57&lt;1.5,A57&lt;5.55),1.4,IF(AND(G57&gt;=0.063,B57&lt;3.15,G57&lt;0.518,G57&lt;0.587,B57&lt;3.75,F57&lt;1.5,A57&lt;5.55),1.5,IF(AND(H57&gt;=10.563,B57&gt;=3.15,G57&lt;0.518,G57&lt;0.587,B57&lt;3.75,F57&lt;1.5,A57&lt;5.55),1.325,IF(AND(B57&lt;2.95,H57&lt;14.1,D57&lt;2.05,G57&lt;0.857,D57&gt;=1.55,B57&gt;=2.75,A57&gt;=5.55),6.125,IF(AND(A57&lt;6.65,G57&lt;0.364,D57&gt;=2.05,G57&lt;0.857,D57&gt;=1.55,B57&gt;=2.75,A57&gt;=5.55),5.45,IF(AND(G57&gt;=0.774,G57&gt;=0.364,D57&gt;=2.05,G57&lt;0.857,D57&gt;=1.55,B57&gt;=2.75,A57&gt;=5.55),5.4,IF(AND(H57&gt;=9.279,H57&lt;10.563,B57&gt;=3.15,G57&lt;0.518,G57&lt;0.587,B57&lt;3.75,F57&lt;1.5,A57&lt;5.55),1.475,IF(AND(D57&lt;1.65,B57&gt;=2.95,H57&lt;14.1,D57&lt;2.05,G57&lt;0.857,D57&gt;=1.55,B57&gt;=2.75,A57&gt;=5.55),5.8,IF(AND(B57&lt;3.15,A57&gt;=6.65,G57&lt;0.364,D57&gt;=2.05,G57&lt;0.857,D57&gt;=1.55,B57&gt;=2.75,A57&gt;=5.55),5.3,IF(AND(B57&gt;=3.15,A57&gt;=6.65,G57&lt;0.364,D57&gt;=2.05,G57&lt;0.857,D57&gt;=1.55,B57&gt;=2.75,A57&gt;=5.55),5.7,IF(AND(A57&gt;=6.75,G57&lt;0.774,G57&gt;=0.364,D57&gt;=2.05,G57&lt;0.857,D57&gt;=1.55,B57&gt;=2.75,A57&gt;=5.55),5.9,IF(AND(G57&lt;0.417,H57&lt;9.279,H57&lt;10.563,B57&gt;=3.15,G57&lt;0.518,G57&lt;0.587,B57&lt;3.75,F57&lt;1.5,A57&lt;5.55),1.4,IF(AND(G57&gt;=0.417,H57&lt;9.279,H57&lt;10.563,B57&gt;=3.15,G57&lt;0.518,G57&lt;0.587,B57&lt;3.75,F57&lt;1.5,A57&lt;5.55),1.3,IF(AND(A57&lt;6.3,D57&gt;=1.65,B57&gt;=2.95,H57&lt;14.1,D57&lt;2.05,G57&lt;0.857,D57&gt;=1.55,B57&gt;=2.75,A57&gt;=5.55),4.9,IF(AND(A57&gt;=6.3,D57&gt;=1.65,B57&gt;=2.95,H57&lt;14.1,D57&lt;2.05,G57&lt;0.857,D57&gt;=1.55,B57&gt;=2.75,A57&gt;=5.55),5.3,IF(AND(G57&gt;=0.657,A57&lt;6.75,G57&lt;0.774,G57&gt;=0.364,D57&gt;=2.05,G57&lt;0.857,D57&gt;=1.55,B57&gt;=2.75,A57&gt;=5.55),6,IF(AND(B57&lt;3.2,G57&lt;0.657,A57&lt;6.75,G57&lt;0.774,G57&gt;=0.364,D57&gt;=2.05,G57&lt;0.857,D57&gt;=1.55,B57&gt;=2.75,A57&gt;=5.55),5.6,IF(AND(B57&gt;=3.2,G57&lt;0.657,A57&lt;6.75,G57&lt;0.774,G57&gt;=0.364,D57&gt;=2.05,G57&lt;0.857,D57&gt;=1.55,B57&gt;=2.75,A57&gt;=5.55),5.65,"shouldnthappen")))))))))))))))))))))))))))))))))))</f>
        <v>4.68</v>
      </c>
      <c r="AT57" s="1" t="n">
        <f aca="false">IF(AND(H57&gt;=16.284,A57&gt;=5.55),6.533,IF(AND(G57&gt;=0.52,A57&lt;4.85,A57&lt;5.55),1.05,IF(AND(G57&lt;0.227,G57&lt;0.52,A57&lt;4.85,A57&lt;5.55),1.4,IF(AND(G57&gt;=0.227,G57&lt;0.52,A57&lt;4.85,A57&lt;5.55),1.3,IF(AND(D57&gt;=0.45,F57&lt;1.5,A57&gt;=4.85,A57&lt;5.55),1.667,IF(AND(B57&gt;=2.75,F57&gt;=1.5,A57&gt;=4.85,A57&lt;5.55),4.5,IF(AND(F57&lt;2.5,B57&gt;=3.15,H57&lt;16.284,A57&gt;=5.55),4.7,IF(AND(G57&gt;=0.934,D57&lt;0.45,F57&lt;1.5,A57&gt;=4.85,A57&lt;5.55),1.7,IF(AND(D57&gt;=1.2,B57&lt;2.75,F57&gt;=1.5,A57&gt;=4.85,A57&lt;5.55),4.25,IF(AND(G57&gt;=0.774,F57&gt;=2.5,B57&gt;=3.15,H57&lt;16.284,A57&gt;=5.55),5.4,IF(AND(B57&lt;3.1,G57&lt;0.934,D57&lt;0.45,F57&lt;1.5,A57&gt;=4.85,A57&lt;5.55),1.6,IF(AND(D57&lt;1.05,D57&lt;1.2,B57&lt;2.75,F57&gt;=1.5,A57&gt;=4.85,A57&lt;5.55),3.433,IF(AND(D57&gt;=1.05,D57&lt;1.2,B57&lt;2.75,F57&gt;=1.5,A57&gt;=4.85,A57&lt;5.55),3.267,IF(AND(H57&lt;8.486,D57&lt;1.35,F57&lt;2.5,B57&lt;3.15,H57&lt;16.284,A57&gt;=5.55),3.85,IF(AND(D57&gt;=1.55,D57&gt;=1.35,F57&lt;2.5,B57&lt;3.15,H57&lt;16.284,A57&gt;=5.55),5.1,IF(AND(H57&lt;10.464,A57&lt;6.35,F57&gt;=2.5,B57&lt;3.15,H57&lt;16.284,A57&gt;=5.55),5.08,IF(AND(H57&gt;=10.464,A57&lt;6.35,F57&gt;=2.5,B57&lt;3.15,H57&lt;16.284,A57&gt;=5.55),4.9,IF(AND(D57&lt;1.85,A57&gt;=6.35,F57&gt;=2.5,B57&lt;3.15,H57&lt;16.284,A57&gt;=5.55),5.8,IF(AND(H57&gt;=10.393,G57&lt;0.774,F57&gt;=2.5,B57&gt;=3.15,H57&lt;16.284,A57&gt;=5.55),5.425,IF(AND(B57&lt;2.6,H57&gt;=8.486,D57&lt;1.35,F57&lt;2.5,B57&lt;3.15,H57&lt;16.284,A57&gt;=5.55),3.9,IF(AND(G57&gt;=0.567,D57&lt;1.55,D57&gt;=1.35,F57&lt;2.5,B57&lt;3.15,H57&lt;16.284,A57&gt;=5.55),4.4,IF(AND(B57&lt;3.25,H57&lt;10.393,G57&lt;0.774,F57&gt;=2.5,B57&gt;=3.15,H57&lt;16.284,A57&gt;=5.55),5.7,IF(AND(B57&gt;=3.25,H57&lt;10.393,G57&lt;0.774,F57&gt;=2.5,B57&gt;=3.15,H57&lt;16.284,A57&gt;=5.55),5.98,IF(AND(G57&lt;0.079,G57&lt;0.338,B57&gt;=3.1,G57&lt;0.934,D57&lt;0.45,F57&lt;1.5,A57&gt;=4.85,A57&lt;5.55),1.425,IF(AND(B57&lt;3.35,G57&gt;=0.338,B57&gt;=3.1,G57&lt;0.934,D57&lt;0.45,F57&lt;1.5,A57&gt;=4.85,A57&lt;5.55),1.4,IF(AND(G57&lt;0.404,B57&gt;=2.6,H57&gt;=8.486,D57&lt;1.35,F57&lt;2.5,B57&lt;3.15,H57&lt;16.284,A57&gt;=5.55),4.3,IF(AND(G57&gt;=0.404,B57&gt;=2.6,H57&gt;=8.486,D57&lt;1.35,F57&lt;2.5,B57&lt;3.15,H57&lt;16.284,A57&gt;=5.55),4.025,IF(AND(B57&gt;=3.05,G57&lt;0.567,D57&lt;1.55,D57&gt;=1.35,F57&lt;2.5,B57&lt;3.15,H57&lt;16.284,A57&gt;=5.55),4.7,IF(AND(A57&lt;6.45,H57&lt;10.667,D57&gt;=1.85,A57&gt;=6.35,F57&gt;=2.5,B57&lt;3.15,H57&lt;16.284,A57&gt;=5.55),5.3,IF(AND(A57&gt;=6.45,H57&lt;10.667,D57&gt;=1.85,A57&gt;=6.35,F57&gt;=2.5,B57&lt;3.15,H57&lt;16.284,A57&gt;=5.55),5.167,IF(AND(B57&lt;2.95,H57&gt;=10.667,D57&gt;=1.85,A57&gt;=6.35,F57&gt;=2.5,B57&lt;3.15,H57&lt;16.284,A57&gt;=5.55),5.6,IF(AND(B57&gt;=2.95,H57&gt;=10.667,D57&gt;=1.85,A57&gt;=6.35,F57&gt;=2.5,B57&lt;3.15,H57&lt;16.284,A57&gt;=5.55),5.5,IF(AND(H57&lt;10.325,G57&gt;=0.079,G57&lt;0.338,B57&gt;=3.1,G57&lt;0.934,D57&lt;0.45,F57&lt;1.5,A57&gt;=4.85,A57&lt;5.55),1.5,IF(AND(G57&lt;0.385,B57&gt;=3.35,G57&gt;=0.338,B57&gt;=3.1,G57&lt;0.934,D57&lt;0.45,F57&lt;1.5,A57&gt;=4.85,A57&lt;5.55),1.5,IF(AND(G57&gt;=0.385,B57&gt;=3.35,G57&gt;=0.338,B57&gt;=3.1,G57&lt;0.934,D57&lt;0.45,F57&lt;1.5,A57&gt;=4.85,A57&lt;5.55),1.42,IF(AND(B57&lt;2.5,B57&lt;3.05,G57&lt;0.567,D57&lt;1.55,D57&gt;=1.35,F57&lt;2.5,B57&lt;3.15,H57&lt;16.284,A57&gt;=5.55),4.5,IF(AND(B57&gt;=2.5,B57&lt;3.05,G57&lt;0.567,D57&lt;1.55,D57&gt;=1.35,F57&lt;2.5,B57&lt;3.15,H57&lt;16.284,A57&gt;=5.55),4.56,IF(AND(H57&lt;12.506,H57&gt;=10.325,G57&gt;=0.079,G57&lt;0.338,B57&gt;=3.1,G57&lt;0.934,D57&lt;0.45,F57&lt;1.5,A57&gt;=4.85,A57&lt;5.55),1.2,IF(AND(H57&gt;=12.506,H57&gt;=10.325,G57&gt;=0.079,G57&lt;0.338,B57&gt;=3.1,G57&lt;0.934,D57&lt;0.45,F57&lt;1.5,A57&gt;=4.85,A57&lt;5.55),1.3,"shouldnthappen")))))))))))))))))))))))))))))))))))))))</f>
        <v>4.56</v>
      </c>
      <c r="AU57" s="1" t="n">
        <f aca="false">IF(AND(G57&gt;=0.52,B57&lt;3.05,F57&lt;1.5),1.1,IF(AND(G57&lt;0.35,G57&lt;0.52,B57&lt;3.05,F57&lt;1.5),1.4,IF(AND(G57&gt;=0.35,G57&lt;0.52,B57&lt;3.05,F57&lt;1.5),1.3,IF(AND(G57&gt;=0.227,G57&lt;0.347,B57&gt;=3.05,F57&lt;1.5),1.32,IF(AND(H57&lt;6.417,G57&gt;=0.347,B57&gt;=3.05,F57&lt;1.5),1.7,IF(AND(A57&gt;=7.25,A57&gt;=6.6,F57&gt;=2.5,F57&gt;=1.5),6.35,IF(AND(G57&lt;0.11,G57&lt;0.227,G57&lt;0.347,B57&gt;=3.05,F57&lt;1.5),1.333,IF(AND(H57&lt;9.441,H57&gt;=6.417,G57&gt;=0.347,B57&gt;=3.05,F57&lt;1.5),1.425,IF(AND(B57&lt;2.75,G57&lt;0.451,H57&lt;10.266,F57&lt;2.5,F57&gt;=1.5),4,IF(AND(B57&gt;=2.75,G57&lt;0.451,H57&lt;10.266,F57&lt;2.5,F57&gt;=1.5),4.433,IF(AND(G57&gt;=0.865,G57&gt;=0.451,H57&lt;10.266,F57&lt;2.5,F57&gt;=1.5),4.2,IF(AND(B57&lt;2.45,H57&lt;13.665,H57&gt;=10.266,F57&lt;2.5,F57&gt;=1.5),3.7,IF(AND(G57&lt;0.302,H57&gt;=13.665,H57&gt;=10.266,F57&lt;2.5,F57&gt;=1.5),5,IF(AND(B57&lt;2.9,A57&lt;6.1,A57&lt;6.6,F57&gt;=2.5,F57&gt;=1.5),5.06,IF(AND(B57&gt;=2.9,A57&lt;6.1,A57&lt;6.6,F57&gt;=2.5,F57&gt;=1.5),4.8,IF(AND(B57&lt;3.05,A57&gt;=6.1,A57&lt;6.6,F57&gt;=2.5,F57&gt;=1.5),5.6,IF(AND(B57&gt;=3.05,A57&gt;=6.1,A57&lt;6.6,F57&gt;=2.5,F57&gt;=1.5),5.267,IF(AND(H57&gt;=14.564,A57&lt;7.25,A57&gt;=6.6,F57&gt;=2.5,F57&gt;=1.5),5.6,IF(AND(H57&gt;=14.309,G57&gt;=0.11,G57&lt;0.227,G57&lt;0.347,B57&gt;=3.05,F57&lt;1.5),1.7,IF(AND(D57&lt;0.4,H57&gt;=9.441,H57&gt;=6.417,G57&gt;=0.347,B57&gt;=3.05,F57&lt;1.5),1.5,IF(AND(D57&gt;=0.4,H57&gt;=9.441,H57&gt;=6.417,G57&gt;=0.347,B57&gt;=3.05,F57&lt;1.5),1.633,IF(AND(A57&lt;5.35,G57&lt;0.865,G57&gt;=0.451,H57&lt;10.266,F57&lt;2.5,F57&gt;=1.5),3.15,IF(AND(D57&lt;1.45,G57&gt;=0.302,H57&gt;=13.665,H57&gt;=10.266,F57&lt;2.5,F57&gt;=1.5),4.74,IF(AND(D57&gt;=1.45,G57&gt;=0.302,H57&gt;=13.665,H57&gt;=10.266,F57&lt;2.5,F57&gt;=1.5),4.567,IF(AND(H57&lt;8.836,H57&lt;14.564,A57&lt;7.25,A57&gt;=6.6,F57&gt;=2.5,F57&gt;=1.5),5.7,IF(AND(H57&gt;=8.836,H57&lt;14.564,A57&lt;7.25,A57&gt;=6.6,F57&gt;=2.5,F57&gt;=1.5),5.9,IF(AND(H57&lt;11.53,H57&lt;14.309,G57&gt;=0.11,G57&lt;0.227,G57&lt;0.347,B57&gt;=3.05,F57&lt;1.5),1.5,IF(AND(H57&gt;=11.53,H57&lt;14.309,G57&gt;=0.11,G57&lt;0.227,G57&lt;0.347,B57&gt;=3.05,F57&lt;1.5),1.467,IF(AND(H57&lt;9.386,A57&gt;=5.35,G57&lt;0.865,G57&gt;=0.451,H57&lt;10.266,F57&lt;2.5,F57&gt;=1.5),3.56,IF(AND(H57&gt;=9.386,A57&gt;=5.35,G57&lt;0.865,G57&gt;=0.451,H57&lt;10.266,F57&lt;2.5,F57&gt;=1.5),4.2,IF(AND(H57&lt;11.036,D57&lt;1.45,B57&gt;=2.45,H57&lt;13.665,H57&gt;=10.266,F57&lt;2.5,F57&gt;=1.5),4.45,IF(AND(H57&gt;=11.036,D57&lt;1.45,B57&gt;=2.45,H57&lt;13.665,H57&gt;=10.266,F57&lt;2.5,F57&gt;=1.5),4.1,IF(AND(G57&gt;=0.585,D57&gt;=1.45,B57&gt;=2.45,H57&lt;13.665,H57&gt;=10.266,F57&lt;2.5,F57&gt;=1.5),4.9,IF(AND(H57&lt;11.743,G57&lt;0.585,D57&gt;=1.45,B57&gt;=2.45,H57&lt;13.665,H57&gt;=10.266,F57&lt;2.5,F57&gt;=1.5),4.7,IF(AND(H57&gt;=11.743,G57&lt;0.585,D57&gt;=1.45,B57&gt;=2.45,H57&lt;13.665,H57&gt;=10.266,F57&lt;2.5,F57&gt;=1.5),4.5,"shouldnthappen")))))))))))))))))))))))))))))))))))</f>
        <v>4.433</v>
      </c>
      <c r="AV57" s="1" t="n">
        <f aca="false">IF(AND(G57&gt;=0.356,F57&gt;=1.5,A57&lt;5.75),3.52,IF(AND(A57&lt;7.25,A57&gt;=7.1,A57&gt;=5.75),5.875,IF(AND(A57&gt;=7.25,A57&gt;=7.1,A57&gt;=5.75),6.5,IF(AND(D57&gt;=0.35,G57&gt;=0.586,F57&lt;1.5,A57&lt;5.75),1.8,IF(AND(D57&lt;1.4,G57&lt;0.356,F57&gt;=1.5,A57&lt;5.75),4.2,IF(AND(D57&gt;=1.4,G57&lt;0.356,F57&gt;=1.5,A57&lt;5.75),4.5,IF(AND(H57&gt;=11.218,A57&lt;5.05,G57&lt;0.586,F57&lt;1.5,A57&lt;5.75),1.225,IF(AND(G57&gt;=0.253,A57&gt;=5.05,G57&lt;0.586,F57&lt;1.5,A57&lt;5.75),1.3,IF(AND(B57&gt;=3.75,D57&lt;0.35,G57&gt;=0.586,F57&lt;1.5,A57&lt;5.75),1.567,IF(AND(B57&lt;2.85,D57&lt;1.35,D57&lt;1.65,A57&lt;7.1,A57&gt;=5.75),4.26,IF(AND(B57&gt;=2.85,D57&lt;1.35,D57&lt;1.65,A57&lt;7.1,A57&gt;=5.75),4.45,IF(AND(A57&lt;6.05,H57&lt;12.921,D57&gt;=1.65,A57&lt;7.1,A57&gt;=5.75),5.1,IF(AND(H57&gt;=15.338,H57&gt;=12.921,D57&gt;=1.65,A57&lt;7.1,A57&gt;=5.75),5.55,IF(AND(G57&lt;0.418,H57&lt;11.218,A57&lt;5.05,G57&lt;0.586,F57&lt;1.5,A57&lt;5.75),1.42,IF(AND(G57&gt;=0.418,H57&lt;11.218,A57&lt;5.05,G57&lt;0.586,F57&lt;1.5,A57&lt;5.75),1.3,IF(AND(H57&gt;=13.321,G57&lt;0.253,A57&gt;=5.05,G57&lt;0.586,F57&lt;1.5,A57&lt;5.75),1.7,IF(AND(H57&lt;6.089,B57&lt;3.75,D57&lt;0.35,G57&gt;=0.586,F57&lt;1.5,A57&lt;5.75),1.7,IF(AND(H57&gt;=6.089,B57&lt;3.75,D57&lt;0.35,G57&gt;=0.586,F57&lt;1.5,A57&lt;5.75),1.5,IF(AND(B57&lt;2.9,D57&lt;1.45,D57&gt;=1.35,D57&lt;1.65,A57&lt;7.1,A57&gt;=5.75),4.8,IF(AND(B57&gt;=2.9,D57&lt;1.45,D57&gt;=1.35,D57&lt;1.65,A57&lt;7.1,A57&gt;=5.75),4.475,IF(AND(B57&lt;2.5,D57&gt;=1.45,D57&gt;=1.35,D57&lt;1.65,A57&lt;7.1,A57&gt;=5.75),4.5,IF(AND(H57&lt;8.884,A57&gt;=6.05,H57&lt;12.921,D57&gt;=1.65,A57&lt;7.1,A57&gt;=5.75),5.4,IF(AND(A57&lt;6.3,H57&lt;15.338,H57&gt;=12.921,D57&gt;=1.65,A57&lt;7.1,A57&gt;=5.75),4.967,IF(AND(A57&gt;=6.3,H57&lt;15.338,H57&gt;=12.921,D57&gt;=1.65,A57&lt;7.1,A57&gt;=5.75),5.133,IF(AND(H57&lt;10.826,H57&lt;13.321,G57&lt;0.253,A57&gt;=5.05,G57&lt;0.586,F57&lt;1.5,A57&lt;5.75),1.5,IF(AND(H57&gt;=10.826,H57&lt;13.321,G57&lt;0.253,A57&gt;=5.05,G57&lt;0.586,F57&lt;1.5,A57&lt;5.75),1.4,IF(AND(H57&lt;7.47,B57&gt;=2.5,D57&gt;=1.45,D57&gt;=1.35,D57&lt;1.65,A57&lt;7.1,A57&gt;=5.75),5.1,IF(AND(H57&gt;=7.47,B57&gt;=2.5,D57&gt;=1.45,D57&gt;=1.35,D57&lt;1.65,A57&lt;7.1,A57&gt;=5.75),4.725,IF(AND(H57&lt;9.637,H57&gt;=8.884,A57&gt;=6.05,H57&lt;12.921,D57&gt;=1.65,A57&lt;7.1,A57&gt;=5.75),5.9,IF(AND(B57&lt;2.6,H57&gt;=9.637,H57&gt;=8.884,A57&gt;=6.05,H57&lt;12.921,D57&gt;=1.65,A57&lt;7.1,A57&gt;=5.75),5.8,IF(AND(B57&lt;2.75,B57&gt;=2.6,H57&gt;=9.637,H57&gt;=8.884,A57&gt;=6.05,H57&lt;12.921,D57&gt;=1.65,A57&lt;7.1,A57&gt;=5.75),5.3,IF(AND(D57&lt;2.25,B57&gt;=2.75,B57&gt;=2.6,H57&gt;=9.637,H57&gt;=8.884,A57&gt;=6.05,H57&lt;12.921,D57&gt;=1.65,A57&lt;7.1,A57&gt;=5.75),5.6,IF(AND(D57&gt;=2.25,B57&gt;=2.75,B57&gt;=2.6,H57&gt;=9.637,H57&gt;=8.884,A57&gt;=6.05,H57&lt;12.921,D57&gt;=1.65,A57&lt;7.1,A57&gt;=5.75),5.5,"shouldnthappen")))))))))))))))))))))))))))))))))</f>
        <v>4.725</v>
      </c>
      <c r="AW57" s="1" t="n">
        <f aca="false">IF(AND(G57&gt;=0.905,F57&lt;1.5),1.767,IF(AND(H57&gt;=16.674,F57&gt;=1.5),6.55,IF(AND(A57&lt;4.35,H57&lt;14.344,G57&lt;0.905,F57&lt;1.5),1.1,IF(AND(B57&lt;3.65,H57&gt;=14.344,G57&lt;0.905,F57&lt;1.5),1.5,IF(AND(B57&gt;=3.65,H57&gt;=14.344,G57&lt;0.905,F57&lt;1.5),1.65,IF(AND(B57&lt;2.6,F57&gt;=2.5,H57&lt;16.674,F57&gt;=1.5),4.5,IF(AND(D57&gt;=0.45,A57&gt;=4.35,H57&lt;14.344,G57&lt;0.905,F57&lt;1.5),1.65,IF(AND(D57&lt;1.15,A57&lt;5.9,F57&lt;2.5,H57&lt;16.674,F57&gt;=1.5),3.56,IF(AND(B57&lt;2.75,A57&gt;=5.9,F57&lt;2.5,H57&lt;16.674,F57&gt;=1.5),5,IF(AND(H57&lt;13.531,B57&gt;=2.75,A57&gt;=5.9,F57&lt;2.5,H57&lt;16.674,F57&gt;=1.5),4.333,IF(AND(B57&lt;3.2,G57&gt;=0.669,B57&gt;=2.6,F57&gt;=2.5,H57&lt;16.674,F57&gt;=1.5),5.08,IF(AND(B57&gt;=3.2,G57&gt;=0.669,B57&gt;=2.6,F57&gt;=2.5,H57&lt;16.674,F57&gt;=1.5),5.4,IF(AND(B57&lt;3.15,A57&lt;5.05,D57&lt;0.45,A57&gt;=4.35,H57&lt;14.344,G57&lt;0.905,F57&lt;1.5),1.45,IF(AND(A57&gt;=5.55,A57&gt;=5.05,D57&lt;0.45,A57&gt;=4.35,H57&lt;14.344,G57&lt;0.905,F57&lt;1.5),1.5,IF(AND(A57&lt;5.55,A57&lt;5.65,D57&gt;=1.15,A57&lt;5.9,F57&lt;2.5,H57&lt;16.674,F57&gt;=1.5),3.95,IF(AND(A57&gt;=5.55,A57&lt;5.65,D57&gt;=1.15,A57&lt;5.9,F57&lt;2.5,H57&lt;16.674,F57&gt;=1.5),3.82,IF(AND(G57&lt;0.39,A57&gt;=5.65,D57&gt;=1.15,A57&lt;5.9,F57&lt;2.5,H57&lt;16.674,F57&gt;=1.5),4.35,IF(AND(G57&gt;=0.39,A57&gt;=5.65,D57&gt;=1.15,A57&lt;5.9,F57&lt;2.5,H57&lt;16.674,F57&gt;=1.5),3.95,IF(AND(G57&lt;0.466,H57&gt;=13.531,B57&gt;=2.75,A57&gt;=5.9,F57&lt;2.5,H57&lt;16.674,F57&gt;=1.5),4.8,IF(AND(G57&gt;=0.466,H57&gt;=13.531,B57&gt;=2.75,A57&gt;=5.9,F57&lt;2.5,H57&lt;16.674,F57&gt;=1.5),4.7,IF(AND(H57&lt;10.144,D57&lt;2.05,G57&lt;0.669,B57&gt;=2.6,F57&gt;=2.5,H57&lt;16.674,F57&gt;=1.5),5.3,IF(AND(H57&gt;=10.144,D57&lt;2.05,G57&lt;0.669,B57&gt;=2.6,F57&gt;=2.5,H57&lt;16.674,F57&gt;=1.5),5.133,IF(AND(D57&gt;=2.45,D57&gt;=2.05,G57&lt;0.669,B57&gt;=2.6,F57&gt;=2.5,H57&lt;16.674,F57&gt;=1.5),5.9,IF(AND(B57&lt;3.25,B57&gt;=3.15,A57&lt;5.05,D57&lt;0.45,A57&gt;=4.35,H57&lt;14.344,G57&lt;0.905,F57&lt;1.5),1.2,IF(AND(B57&gt;=3.25,B57&gt;=3.15,A57&lt;5.05,D57&lt;0.45,A57&gt;=4.35,H57&lt;14.344,G57&lt;0.905,F57&lt;1.5),1.36,IF(AND(B57&gt;=3.8,A57&lt;5.55,A57&gt;=5.05,D57&lt;0.45,A57&gt;=4.35,H57&lt;14.344,G57&lt;0.905,F57&lt;1.5),1.3,IF(AND(G57&lt;0.05,B57&lt;3.8,A57&lt;5.55,A57&gt;=5.05,D57&lt;0.45,A57&gt;=4.35,H57&lt;14.344,G57&lt;0.905,F57&lt;1.5),1.4,IF(AND(G57&lt;0.107,G57&lt;0.395,D57&lt;2.45,D57&gt;=2.05,G57&lt;0.669,B57&gt;=2.6,F57&gt;=2.5,H57&lt;16.674,F57&gt;=1.5),5.667,IF(AND(G57&lt;0.537,G57&gt;=0.395,D57&lt;2.45,D57&gt;=2.05,G57&lt;0.669,B57&gt;=2.6,F57&gt;=2.5,H57&lt;16.674,F57&gt;=1.5),5.6,IF(AND(G57&gt;=0.537,G57&gt;=0.395,D57&lt;2.45,D57&gt;=2.05,G57&lt;0.669,B57&gt;=2.6,F57&gt;=2.5,H57&lt;16.674,F57&gt;=1.5),5.775,IF(AND(B57&lt;3.6,G57&gt;=0.05,B57&lt;3.8,A57&lt;5.55,A57&gt;=5.05,D57&lt;0.45,A57&gt;=4.35,H57&lt;14.344,G57&lt;0.905,F57&lt;1.5),1.475,IF(AND(B57&gt;=3.6,G57&gt;=0.05,B57&lt;3.8,A57&lt;5.55,A57&gt;=5.05,D57&lt;0.45,A57&gt;=4.35,H57&lt;14.344,G57&lt;0.905,F57&lt;1.5),1.5,IF(AND(G57&lt;0.312,G57&gt;=0.107,G57&lt;0.395,D57&lt;2.45,D57&gt;=2.05,G57&lt;0.669,B57&gt;=2.6,F57&gt;=2.5,H57&lt;16.674,F57&gt;=1.5),5.18,IF(AND(G57&gt;=0.312,G57&gt;=0.107,G57&lt;0.395,D57&lt;2.45,D57&gt;=2.05,G57&lt;0.669,B57&gt;=2.6,F57&gt;=2.5,H57&lt;16.674,F57&gt;=1.5),5.4,"shouldnthappen"))))))))))))))))))))))))))))))))))</f>
        <v>4.333</v>
      </c>
      <c r="AX57" s="1" t="n">
        <f aca="false">IF(AND(D57&gt;=1.3,B57&gt;=3.45),6.25,IF(AND(B57&lt;2.75,A57&lt;5.25,B57&lt;3.45),3.9,IF(AND(D57&lt;0.25,D57&lt;1.3,B57&gt;=3.45),1.16,IF(AND(A57&gt;=5.05,B57&gt;=2.75,A57&lt;5.25,B57&lt;3.45),1.7,IF(AND(D57&lt;0.7,F57&lt;2.5,A57&gt;=5.25,B57&lt;3.45),1.5,IF(AND(H57&gt;=16.284,F57&gt;=2.5,A57&gt;=5.25,B57&lt;3.45),6.6,IF(AND(G57&lt;0.123,D57&gt;=0.25,D57&lt;1.3,B57&gt;=3.45),1.3,IF(AND(A57&lt;4.5,A57&lt;5.05,B57&gt;=2.75,A57&lt;5.25,B57&lt;3.45),1.3,IF(AND(A57&lt;5.05,G57&gt;=0.123,D57&gt;=0.25,D57&lt;1.3,B57&gt;=3.45),1.6,IF(AND(B57&lt;3.15,A57&gt;=4.5,A57&lt;5.05,B57&gt;=2.75,A57&lt;5.25,B57&lt;3.45),1.54,IF(AND(B57&gt;=3.15,A57&gt;=4.5,A57&lt;5.05,B57&gt;=2.75,A57&lt;5.25,B57&lt;3.45),1.35,IF(AND(D57&gt;=1.4,A57&lt;5.9,D57&gt;=0.7,F57&lt;2.5,A57&gt;=5.25,B57&lt;3.45),4.5,IF(AND(D57&gt;=1.55,A57&gt;=5.9,D57&gt;=0.7,F57&lt;2.5,A57&gt;=5.25,B57&lt;3.45),4.95,IF(AND(G57&gt;=0.682,D57&gt;=2.05,H57&lt;16.284,F57&gt;=2.5,A57&gt;=5.25,B57&lt;3.45),5.26,IF(AND(A57&lt;5.4,A57&gt;=5.05,G57&gt;=0.123,D57&gt;=0.25,D57&lt;1.3,B57&gt;=3.45),1.64,IF(AND(A57&gt;=5.4,A57&gt;=5.05,G57&gt;=0.123,D57&gt;=0.25,D57&lt;1.3,B57&gt;=3.45),1.6,IF(AND(G57&lt;0.372,D57&lt;1.4,A57&lt;5.9,D57&gt;=0.7,F57&lt;2.5,A57&gt;=5.25,B57&lt;3.45),4.175,IF(AND(D57&lt;1.35,D57&lt;1.55,A57&gt;=5.9,D57&gt;=0.7,F57&lt;2.5,A57&gt;=5.25,B57&lt;3.45),4.2,IF(AND(B57&lt;2.35,G57&lt;0.596,D57&lt;2.05,H57&lt;16.284,F57&gt;=2.5,A57&gt;=5.25,B57&lt;3.45),5,IF(AND(G57&gt;=0.888,G57&gt;=0.596,D57&lt;2.05,H57&lt;16.284,F57&gt;=2.5,A57&gt;=5.25,B57&lt;3.45),4.8,IF(AND(A57&gt;=6.85,G57&lt;0.682,D57&gt;=2.05,H57&lt;16.284,F57&gt;=2.5,A57&gt;=5.25,B57&lt;3.45),5.4,IF(AND(A57&gt;=5.75,G57&gt;=0.372,D57&lt;1.4,A57&lt;5.9,D57&gt;=0.7,F57&lt;2.5,A57&gt;=5.25,B57&lt;3.45),3.933,IF(AND(A57&gt;=6.75,D57&gt;=1.35,D57&lt;1.55,A57&gt;=5.9,D57&gt;=0.7,F57&lt;2.5,A57&gt;=5.25,B57&lt;3.45),4.8,IF(AND(H57&lt;11.084,B57&gt;=2.35,G57&lt;0.596,D57&lt;2.05,H57&lt;16.284,F57&gt;=2.5,A57&gt;=5.25,B57&lt;3.45),5.3,IF(AND(H57&lt;8.435,G57&lt;0.888,G57&gt;=0.596,D57&lt;2.05,H57&lt;16.284,F57&gt;=2.5,A57&gt;=5.25,B57&lt;3.45),5.1,IF(AND(H57&gt;=8.435,G57&lt;0.888,G57&gt;=0.596,D57&lt;2.05,H57&lt;16.284,F57&gt;=2.5,A57&gt;=5.25,B57&lt;3.45),4.94,IF(AND(B57&lt;3.15,A57&lt;6.85,G57&lt;0.682,D57&gt;=2.05,H57&lt;16.284,F57&gt;=2.5,A57&gt;=5.25,B57&lt;3.45),5.6,IF(AND(B57&gt;=3.15,A57&lt;6.85,G57&lt;0.682,D57&gt;=2.05,H57&lt;16.284,F57&gt;=2.5,A57&gt;=5.25,B57&lt;3.45),5.74,IF(AND(G57&lt;0.572,A57&lt;5.75,G57&gt;=0.372,D57&lt;1.4,A57&lt;5.9,D57&gt;=0.7,F57&lt;2.5,A57&gt;=5.25,B57&lt;3.45),3.7,IF(AND(D57&lt;1.45,A57&lt;6.75,D57&gt;=1.35,D57&lt;1.55,A57&gt;=5.9,D57&gt;=0.7,F57&lt;2.5,A57&gt;=5.25,B57&lt;3.45),4.46,IF(AND(D57&gt;=1.45,A57&lt;6.75,D57&gt;=1.35,D57&lt;1.55,A57&gt;=5.9,D57&gt;=0.7,F57&lt;2.5,A57&gt;=5.25,B57&lt;3.45),4.567,IF(AND(H57&lt;12.532,H57&gt;=11.084,B57&gt;=2.35,G57&lt;0.596,D57&lt;2.05,H57&lt;16.284,F57&gt;=2.5,A57&gt;=5.25,B57&lt;3.45),5.8,IF(AND(H57&gt;=12.532,H57&gt;=11.084,B57&gt;=2.35,G57&lt;0.596,D57&lt;2.05,H57&lt;16.284,F57&gt;=2.5,A57&gt;=5.25,B57&lt;3.45),5.667,IF(AND(A57&gt;=5.65,G57&gt;=0.572,A57&lt;5.75,G57&gt;=0.372,D57&lt;1.4,A57&lt;5.9,D57&gt;=0.7,F57&lt;2.5,A57&gt;=5.25,B57&lt;3.45),4.2,IF(AND(G57&lt;0.862,A57&lt;5.65,G57&gt;=0.572,A57&lt;5.75,G57&gt;=0.372,D57&lt;1.4,A57&lt;5.9,D57&gt;=0.7,F57&lt;2.5,A57&gt;=5.25,B57&lt;3.45),3.9,IF(AND(G57&gt;=0.862,A57&lt;5.65,G57&gt;=0.572,A57&lt;5.75,G57&gt;=0.372,D57&lt;1.4,A57&lt;5.9,D57&gt;=0.7,F57&lt;2.5,A57&gt;=5.25,B57&lt;3.45),4,"shouldnthappen"))))))))))))))))))))))))))))))))))))</f>
        <v>4.567</v>
      </c>
      <c r="AY57" s="1" t="n">
        <f aca="false">IF(AND(H57&gt;=8.233,D57&gt;=0.8,A57&lt;5.55),3.525,IF(AND(B57&lt;2.9,H57&gt;=15.534,A57&gt;=5.55),4.8,IF(AND(H57&gt;=12.259,A57&lt;4.75,D57&lt;0.8,A57&lt;5.55),1.25,IF(AND(B57&gt;=3.85,A57&gt;=4.75,D57&lt;0.8,A57&lt;5.55),1.425,IF(AND(D57&lt;1.55,H57&lt;8.233,D57&gt;=0.8,A57&lt;5.55),3.975,IF(AND(D57&gt;=1.55,H57&lt;8.233,D57&gt;=0.8,A57&lt;5.55),4.5,IF(AND(D57&lt;0.65,D57&lt;1.7,H57&lt;15.534,A57&gt;=5.55),1.7,IF(AND(A57&gt;=7.05,D57&gt;=1.7,H57&lt;15.534,A57&gt;=5.55),6.3,IF(AND(B57&gt;=3.35,B57&gt;=2.9,H57&gt;=15.534,A57&gt;=5.55),5.4,IF(AND(B57&lt;3.1,H57&lt;12.259,A57&lt;4.75,D57&lt;0.8,A57&lt;5.55),1.367,IF(AND(B57&gt;=3.1,H57&lt;12.259,A57&lt;4.75,D57&lt;0.8,A57&lt;5.55),1.4,IF(AND(G57&gt;=0.905,B57&lt;3.85,A57&gt;=4.75,D57&lt;0.8,A57&lt;5.55),1.9,IF(AND(H57&lt;15.681,B57&lt;3.35,B57&gt;=2.9,H57&gt;=15.534,A57&gt;=5.55),5.8,IF(AND(H57&gt;=15.681,B57&lt;3.35,B57&gt;=2.9,H57&gt;=15.534,A57&gt;=5.55),5.7,IF(AND(H57&gt;=14.877,G57&lt;0.905,B57&lt;3.85,A57&gt;=4.75,D57&lt;0.8,A57&lt;5.55),1.3,IF(AND(D57&gt;=1.25,B57&lt;2.65,D57&gt;=0.65,D57&lt;1.7,H57&lt;15.534,A57&gt;=5.55),4.433,IF(AND(G57&gt;=0.622,B57&lt;3.15,A57&lt;7.05,D57&gt;=1.7,H57&lt;15.534,A57&gt;=5.55),5.08,IF(AND(H57&gt;=13.42,B57&gt;=3.15,A57&lt;7.05,D57&gt;=1.7,H57&lt;15.534,A57&gt;=5.55),5.1,IF(AND(G57&lt;0.265,H57&lt;14.877,G57&lt;0.905,B57&lt;3.85,A57&gt;=4.75,D57&lt;0.8,A57&lt;5.55),1.2,IF(AND(A57&lt;5.75,D57&lt;1.25,B57&lt;2.65,D57&gt;=0.65,D57&lt;1.7,H57&lt;15.534,A57&gt;=5.55),3.7,IF(AND(A57&gt;=5.75,D57&lt;1.25,B57&lt;2.65,D57&gt;=0.65,D57&lt;1.7,H57&lt;15.534,A57&gt;=5.55),4,IF(AND(G57&gt;=0.652,D57&lt;1.35,B57&gt;=2.65,D57&gt;=0.65,D57&lt;1.7,H57&lt;15.534,A57&gt;=5.55),3.6,IF(AND(H57&lt;7.47,D57&gt;=1.35,B57&gt;=2.65,D57&gt;=0.65,D57&lt;1.7,H57&lt;15.534,A57&gt;=5.55),5.1,IF(AND(H57&lt;10.914,G57&lt;0.622,B57&lt;3.15,A57&lt;7.05,D57&gt;=1.7,H57&lt;15.534,A57&gt;=5.55),5.36,IF(AND(H57&gt;=10.914,G57&lt;0.622,B57&lt;3.15,A57&lt;7.05,D57&gt;=1.7,H57&lt;15.534,A57&gt;=5.55),5.64,IF(AND(G57&gt;=0.657,H57&lt;13.42,B57&gt;=3.15,A57&lt;7.05,D57&gt;=1.7,H57&lt;15.534,A57&gt;=5.55),6,IF(AND(G57&gt;=0.782,G57&gt;=0.265,H57&lt;14.877,G57&lt;0.905,B57&lt;3.85,A57&gt;=4.75,D57&lt;0.8,A57&lt;5.55),1.48,IF(AND(H57&lt;11.286,G57&lt;0.652,D57&lt;1.35,B57&gt;=2.65,D57&gt;=0.65,D57&lt;1.7,H57&lt;15.534,A57&gt;=5.55),4.24,IF(AND(H57&gt;=11.286,G57&lt;0.652,D57&lt;1.35,B57&gt;=2.65,D57&gt;=0.65,D57&lt;1.7,H57&lt;15.534,A57&gt;=5.55),4.05,IF(AND(G57&lt;0.413,H57&gt;=7.47,D57&gt;=1.35,B57&gt;=2.65,D57&gt;=0.65,D57&lt;1.7,H57&lt;15.534,A57&gt;=5.55),5.1,IF(AND(H57&lt;11.325,G57&lt;0.657,H57&lt;13.42,B57&gt;=3.15,A57&lt;7.05,D57&gt;=1.7,H57&lt;15.534,A57&gt;=5.55),5.8,IF(AND(H57&gt;=11.325,G57&lt;0.657,H57&lt;13.42,B57&gt;=3.15,A57&lt;7.05,D57&gt;=1.7,H57&lt;15.534,A57&gt;=5.55),5.6,IF(AND(D57&gt;=0.35,G57&lt;0.782,G57&gt;=0.265,H57&lt;14.877,G57&lt;0.905,B57&lt;3.85,A57&gt;=4.75,D57&lt;0.8,A57&lt;5.55),1.633,IF(AND(B57&lt;2.85,G57&gt;=0.413,H57&gt;=7.47,D57&gt;=1.35,B57&gt;=2.65,D57&gt;=0.65,D57&lt;1.7,H57&lt;15.534,A57&gt;=5.55),4.6,IF(AND(D57&lt;0.15,D57&lt;0.35,G57&lt;0.782,G57&gt;=0.265,H57&lt;14.877,G57&lt;0.905,B57&lt;3.85,A57&gt;=4.75,D57&lt;0.8,A57&lt;5.55),1.5,IF(AND(D57&gt;=0.15,D57&lt;0.35,G57&lt;0.782,G57&gt;=0.265,H57&lt;14.877,G57&lt;0.905,B57&lt;3.85,A57&gt;=4.75,D57&lt;0.8,A57&lt;5.55),1.543,IF(AND(A57&gt;=6.8,B57&gt;=2.85,G57&gt;=0.413,H57&gt;=7.47,D57&gt;=1.35,B57&gt;=2.65,D57&gt;=0.65,D57&lt;1.7,H57&lt;15.534,A57&gt;=5.55),4.9,IF(AND(H57&lt;13.531,A57&lt;6.8,B57&gt;=2.85,G57&gt;=0.413,H57&gt;=7.47,D57&gt;=1.35,B57&gt;=2.65,D57&gt;=0.65,D57&lt;1.7,H57&lt;15.534,A57&gt;=5.55),4.5,IF(AND(H57&gt;=13.531,A57&lt;6.8,B57&gt;=2.85,G57&gt;=0.413,H57&gt;=7.47,D57&gt;=1.35,B57&gt;=2.65,D57&gt;=0.65,D57&lt;1.7,H57&lt;15.534,A57&gt;=5.55),4.7,"shouldnthappen")))))))))))))))))))))))))))))))))))))))</f>
        <v>4.6</v>
      </c>
      <c r="AZ57" s="1" t="n">
        <f aca="false">IF(AND(H57&gt;=15.371,B57&gt;=3.35),5.4,IF(AND(G57&gt;=0.851,H57&gt;=15.244,B57&lt;3.35),4.75,IF(AND(F57&gt;=2,H57&lt;15.371,B57&gt;=3.35),5.6,IF(AND(B57&lt;2.75,A57&lt;5.15,H57&lt;15.244,B57&lt;3.35),3.42,IF(AND(A57&gt;=7.25,G57&lt;0.851,H57&gt;=15.244,B57&lt;3.35),6.6,IF(AND(A57&lt;4.45,B57&gt;=2.75,A57&lt;5.15,H57&lt;15.244,B57&lt;3.35),1.1,IF(AND(G57&lt;0.527,A57&lt;7.25,G57&lt;0.851,H57&gt;=15.244,B57&lt;3.35),5.08,IF(AND(G57&gt;=0.527,A57&lt;7.25,G57&lt;0.851,H57&gt;=15.244,B57&lt;3.35),5.8,IF(AND(D57&gt;=0.35,B57&lt;3.7,F57&lt;2,H57&lt;15.371,B57&gt;=3.35),1.55,IF(AND(H57&lt;6.542,B57&gt;=3.7,F57&lt;2,H57&lt;15.371,B57&gt;=3.35),1.9,IF(AND(B57&lt;3.25,A57&gt;=4.45,B57&gt;=2.75,A57&lt;5.15,H57&lt;15.244,B57&lt;3.35),1.46,IF(AND(B57&gt;=3.25,A57&gt;=4.45,B57&gt;=2.75,A57&lt;5.15,H57&lt;15.244,B57&lt;3.35),1.7,IF(AND(H57&lt;13.654,B57&gt;=2.95,D57&lt;1.45,A57&gt;=5.15,H57&lt;15.244,B57&lt;3.35),4.3,IF(AND(H57&gt;=13.654,B57&gt;=2.95,D57&lt;1.45,A57&gt;=5.15,H57&lt;15.244,B57&lt;3.35),4.625,IF(AND(F57&gt;=2.5,D57&lt;1.75,D57&gt;=1.45,A57&gt;=5.15,H57&lt;15.244,B57&lt;3.35),5.3,IF(AND(G57&gt;=0.853,D57&gt;=1.75,D57&gt;=1.45,A57&gt;=5.15,H57&lt;15.244,B57&lt;3.35),5.15,IF(AND(D57&gt;=0.25,D57&lt;0.35,B57&lt;3.7,F57&lt;2,H57&lt;15.371,B57&gt;=3.35),1.3,IF(AND(B57&lt;3.85,H57&gt;=6.542,B57&gt;=3.7,F57&lt;2,H57&lt;15.371,B57&gt;=3.35),1.633,IF(AND(H57&lt;7.02,H57&lt;10.688,B57&lt;2.95,D57&lt;1.45,A57&gt;=5.15,H57&lt;15.244,B57&lt;3.35),3.98,IF(AND(G57&lt;0.338,H57&gt;=10.688,B57&lt;2.95,D57&lt;1.45,A57&gt;=5.15,H57&lt;15.244,B57&lt;3.35),4.22,IF(AND(G57&gt;=0.338,H57&gt;=10.688,B57&lt;2.95,D57&lt;1.45,A57&gt;=5.15,H57&lt;15.244,B57&lt;3.35),3.9,IF(AND(B57&lt;2.75,F57&lt;2.5,D57&lt;1.75,D57&gt;=1.45,A57&gt;=5.15,H57&lt;15.244,B57&lt;3.35),5.1,IF(AND(B57&gt;=2.75,F57&lt;2.5,D57&lt;1.75,D57&gt;=1.45,A57&gt;=5.15,H57&lt;15.244,B57&lt;3.35),4.74,IF(AND(A57&gt;=7,G57&lt;0.853,D57&gt;=1.75,D57&gt;=1.45,A57&gt;=5.15,H57&lt;15.244,B57&lt;3.35),6.5,IF(AND(G57&gt;=0.934,D57&lt;0.25,D57&lt;0.35,B57&lt;3.7,F57&lt;2,H57&lt;15.371,B57&gt;=3.35),1.7,IF(AND(D57&lt;0.25,B57&gt;=3.85,H57&gt;=6.542,B57&gt;=3.7,F57&lt;2,H57&lt;15.371,B57&gt;=3.35),1.5,IF(AND(D57&gt;=0.25,B57&gt;=3.85,H57&gt;=6.542,B57&gt;=3.7,F57&lt;2,H57&lt;15.371,B57&gt;=3.35),1.4,IF(AND(B57&lt;2.5,H57&gt;=7.02,H57&lt;10.688,B57&lt;2.95,D57&lt;1.45,A57&gt;=5.15,H57&lt;15.244,B57&lt;3.35),3.8,IF(AND(G57&gt;=0.74,A57&lt;7,G57&lt;0.853,D57&gt;=1.75,D57&gt;=1.45,A57&gt;=5.15,H57&lt;15.244,B57&lt;3.35),6,IF(AND(G57&gt;=0.61,G57&lt;0.934,D57&lt;0.25,D57&lt;0.35,B57&lt;3.7,F57&lt;2,H57&lt;15.371,B57&gt;=3.35),1.5,IF(AND(D57&lt;1.15,B57&gt;=2.5,H57&gt;=7.02,H57&lt;10.688,B57&lt;2.95,D57&lt;1.45,A57&gt;=5.15,H57&lt;15.244,B57&lt;3.35),3.5,IF(AND(D57&gt;=1.15,B57&gt;=2.5,H57&gt;=7.02,H57&lt;10.688,B57&lt;2.95,D57&lt;1.45,A57&gt;=5.15,H57&lt;15.244,B57&lt;3.35),3.6,IF(AND(G57&gt;=0.626,G57&lt;0.74,A57&lt;7,G57&lt;0.853,D57&gt;=1.75,D57&gt;=1.45,A57&gt;=5.15,H57&lt;15.244,B57&lt;3.35),4.9,IF(AND(H57&lt;13.641,G57&lt;0.61,G57&lt;0.934,D57&lt;0.25,D57&lt;0.35,B57&lt;3.7,F57&lt;2,H57&lt;15.371,B57&gt;=3.35),1.425,IF(AND(H57&gt;=13.641,G57&lt;0.61,G57&lt;0.934,D57&lt;0.25,D57&lt;0.35,B57&lt;3.7,F57&lt;2,H57&lt;15.371,B57&gt;=3.35),1.3,IF(AND(B57&lt;3.05,G57&lt;0.626,G57&lt;0.74,A57&lt;7,G57&lt;0.853,D57&gt;=1.75,D57&gt;=1.45,A57&gt;=5.15,H57&lt;15.244,B57&lt;3.35),5.475,IF(AND(B57&gt;=3.05,G57&lt;0.626,G57&lt;0.74,A57&lt;7,G57&lt;0.853,D57&gt;=1.75,D57&gt;=1.45,A57&gt;=5.15,H57&lt;15.244,B57&lt;3.35),5.633,"shouldnthappen")))))))))))))))))))))))))))))))))))))</f>
        <v>4.74</v>
      </c>
      <c r="BA57" s="1" t="n">
        <f aca="false">IF(AND(F57&gt;=2,B57&gt;=3.4),6.1,IF(AND(B57&lt;2.75,A57&lt;5.15,B57&lt;3.4),3.225,IF(AND(G57&gt;=0.821,F57&lt;2,B57&gt;=3.4),1.9,IF(AND(B57&gt;=3.2,B57&gt;=2.75,A57&lt;5.15,B57&lt;3.4),1.7,IF(AND(A57&lt;4.8,G57&lt;0.821,F57&lt;2,B57&gt;=3.4),1,IF(AND(G57&gt;=0.446,B57&lt;3.2,B57&gt;=2.75,A57&lt;5.15,B57&lt;3.4),1.1,IF(AND(G57&lt;0.356,D57&lt;1.45,A57&lt;6.25,A57&gt;=5.15,B57&lt;3.4),4.32,IF(AND(G57&lt;0.591,D57&gt;=1.45,A57&lt;6.25,A57&gt;=5.15,B57&lt;3.4),4.6,IF(AND(D57&lt;1.75,G57&lt;0.597,A57&gt;=6.25,A57&gt;=5.15,B57&lt;3.4),4.86,IF(AND(H57&gt;=16.472,G57&gt;=0.597,A57&gt;=6.25,A57&gt;=5.15,B57&lt;3.4),6.6,IF(AND(G57&lt;0.063,G57&lt;0.446,B57&lt;3.2,B57&gt;=2.75,A57&lt;5.15,B57&lt;3.4),1.4,IF(AND(A57&gt;=5.95,G57&gt;=0.356,D57&lt;1.45,A57&lt;6.25,A57&gt;=5.15,B57&lt;3.4),4.6,IF(AND(B57&gt;=2.9,G57&gt;=0.591,D57&gt;=1.45,A57&lt;6.25,A57&gt;=5.15,B57&lt;3.4),4.867,IF(AND(D57&gt;=2.4,H57&lt;16.472,G57&gt;=0.597,A57&gt;=6.25,A57&gt;=5.15,B57&lt;3.4),6,IF(AND(A57&lt;5.45,B57&gt;=3.85,A57&gt;=4.8,G57&lt;0.821,F57&lt;2,B57&gt;=3.4),1.3,IF(AND(A57&gt;=5.45,B57&gt;=3.85,A57&gt;=4.8,G57&lt;0.821,F57&lt;2,B57&gt;=3.4),1.45,IF(AND(H57&lt;14.273,G57&gt;=0.063,G57&lt;0.446,B57&lt;3.2,B57&gt;=2.75,A57&lt;5.15,B57&lt;3.4),1.5,IF(AND(H57&gt;=14.273,G57&gt;=0.063,G57&lt;0.446,B57&lt;3.2,B57&gt;=2.75,A57&lt;5.15,B57&lt;3.4),1.6,IF(AND(G57&gt;=0.572,A57&lt;5.95,G57&gt;=0.356,D57&lt;1.45,A57&lt;6.25,A57&gt;=5.15,B57&lt;3.4),3.9,IF(AND(G57&lt;0.827,B57&lt;2.9,G57&gt;=0.591,D57&gt;=1.45,A57&lt;6.25,A57&gt;=5.15,B57&lt;3.4),4.9,IF(AND(G57&gt;=0.827,B57&lt;2.9,G57&gt;=0.591,D57&gt;=1.45,A57&lt;6.25,A57&gt;=5.15,B57&lt;3.4),5.1,IF(AND(A57&gt;=7.2,B57&lt;3.05,D57&gt;=1.75,G57&lt;0.597,A57&gt;=6.25,A57&gt;=5.15,B57&lt;3.4),6.7,IF(AND(G57&lt;0.353,B57&gt;=3.05,D57&gt;=1.75,G57&lt;0.597,A57&gt;=6.25,A57&gt;=5.15,B57&lt;3.4),5.22,IF(AND(G57&gt;=0.353,B57&gt;=3.05,D57&gt;=1.75,G57&lt;0.597,A57&gt;=6.25,A57&gt;=5.15,B57&lt;3.4),5.65,IF(AND(A57&lt;6.55,D57&lt;2.4,H57&lt;16.472,G57&gt;=0.597,A57&gt;=6.25,A57&gt;=5.15,B57&lt;3.4),5.033,IF(AND(H57&lt;12.719,G57&lt;0.385,B57&lt;3.85,A57&gt;=4.8,G57&lt;0.821,F57&lt;2,B57&gt;=3.4),1.54,IF(AND(H57&gt;=12.719,G57&lt;0.385,B57&lt;3.85,A57&gt;=4.8,G57&lt;0.821,F57&lt;2,B57&gt;=3.4),1.3,IF(AND(B57&lt;3.6,G57&gt;=0.385,B57&lt;3.85,A57&gt;=4.8,G57&lt;0.821,F57&lt;2,B57&gt;=3.4),1.325,IF(AND(B57&gt;=3.6,G57&gt;=0.385,B57&lt;3.85,A57&gt;=4.8,G57&lt;0.821,F57&lt;2,B57&gt;=3.4),1.55,IF(AND(D57&lt;1.05,G57&lt;0.572,A57&lt;5.95,G57&gt;=0.356,D57&lt;1.45,A57&lt;6.25,A57&gt;=5.15,B57&lt;3.4),3.633,IF(AND(D57&gt;=2.15,A57&lt;7.2,B57&lt;3.05,D57&gt;=1.75,G57&lt;0.597,A57&gt;=6.25,A57&gt;=5.15,B57&lt;3.4),5.667,IF(AND(H57&lt;13.094,A57&gt;=6.55,D57&lt;2.4,H57&lt;16.472,G57&gt;=0.597,A57&gt;=6.25,A57&gt;=5.15,B57&lt;3.4),5.2,IF(AND(D57&lt;1.15,D57&gt;=1.05,G57&lt;0.572,A57&lt;5.95,G57&gt;=0.356,D57&lt;1.45,A57&lt;6.25,A57&gt;=5.15,B57&lt;3.4),3.8,IF(AND(D57&gt;=1.15,D57&gt;=1.05,G57&lt;0.572,A57&lt;5.95,G57&gt;=0.356,D57&lt;1.45,A57&lt;6.25,A57&gt;=5.15,B57&lt;3.4),3.9,IF(AND(G57&gt;=0.487,D57&lt;2.15,A57&lt;7.2,B57&lt;3.05,D57&gt;=1.75,G57&lt;0.597,A57&gt;=6.25,A57&gt;=5.15,B57&lt;3.4),5.8,IF(AND(A57&lt;6.8,H57&gt;=13.094,A57&gt;=6.55,D57&lt;2.4,H57&lt;16.472,G57&gt;=0.597,A57&gt;=6.25,A57&gt;=5.15,B57&lt;3.4),4.52,IF(AND(A57&gt;=6.8,H57&gt;=13.094,A57&gt;=6.55,D57&lt;2.4,H57&lt;16.472,G57&gt;=0.597,A57&gt;=6.25,A57&gt;=5.15,B57&lt;3.4),4.75,IF(AND(B57&lt;2.95,G57&lt;0.487,D57&lt;2.15,A57&lt;7.2,B57&lt;3.05,D57&gt;=1.75,G57&lt;0.597,A57&gt;=6.25,A57&gt;=5.15,B57&lt;3.4),5.6,IF(AND(B57&gt;=2.95,G57&lt;0.487,D57&lt;2.15,A57&lt;7.2,B57&lt;3.05,D57&gt;=1.75,G57&lt;0.597,A57&gt;=6.25,A57&gt;=5.15,B57&lt;3.4),5.5,"shouldnthappen")))))))))))))))))))))))))))))))))))))))</f>
        <v>4.86</v>
      </c>
      <c r="BB57" s="1" t="n">
        <f aca="false">IF(AND(A57&lt;4.35,B57&lt;3.25,F57&lt;1.5),1.1,IF(AND(H57&lt;14.005,A57&gt;=4.35,B57&lt;3.25,F57&lt;1.5),1.3,IF(AND(H57&gt;=14.005,A57&gt;=4.35,B57&lt;3.25,F57&lt;1.5),1.6,IF(AND(G57&gt;=0.905,A57&lt;5.15,B57&gt;=3.25,F57&lt;1.5),1.9,IF(AND(B57&lt;3.45,A57&gt;=5.15,B57&gt;=3.25,F57&lt;1.5),1.6,IF(AND(F57&gt;=2.5,D57&gt;=1.35,D57&lt;1.75,F57&gt;=1.5),4.867,IF(AND(A57&gt;=7.05,D57&gt;=2.05,D57&gt;=1.75,F57&gt;=1.5),6.35,IF(AND(D57&gt;=0.4,G57&lt;0.905,A57&lt;5.15,B57&gt;=3.25,F57&lt;1.5),1.65,IF(AND(B57&lt;3.6,B57&gt;=3.45,A57&gt;=5.15,B57&gt;=3.25,F57&lt;1.5),1.35,IF(AND(H57&lt;6.808,H57&lt;9.386,D57&lt;1.35,D57&lt;1.75,F57&gt;=1.5),4.05,IF(AND(H57&gt;=6.808,H57&lt;9.386,D57&lt;1.35,D57&lt;1.75,F57&gt;=1.5),3.46,IF(AND(B57&lt;2.45,F57&lt;2.5,D57&gt;=1.35,D57&lt;1.75,F57&gt;=1.5),4.5,IF(AND(H57&gt;=13.115,D57&lt;1.95,D57&lt;2.05,D57&gt;=1.75,F57&gt;=1.5),4.85,IF(AND(G57&lt;0.196,D57&gt;=1.95,D57&lt;2.05,D57&gt;=1.75,F57&gt;=1.5),6.7,IF(AND(G57&gt;=0.196,D57&gt;=1.95,D57&lt;2.05,D57&gt;=1.75,F57&gt;=1.5),5.12,IF(AND(H57&lt;10.925,D57&lt;0.4,G57&lt;0.905,A57&lt;5.15,B57&gt;=3.25,F57&lt;1.5),1.4,IF(AND(H57&gt;=10.925,D57&lt;0.4,G57&lt;0.905,A57&lt;5.15,B57&gt;=3.25,F57&lt;1.5),1.45,IF(AND(H57&lt;14.096,B57&gt;=3.6,B57&gt;=3.45,A57&gt;=5.15,B57&gt;=3.25,F57&lt;1.5),1.42,IF(AND(H57&gt;=14.096,B57&gt;=3.6,B57&gt;=3.45,A57&gt;=5.15,B57&gt;=3.25,F57&lt;1.5),1.7,IF(AND(B57&lt;2.45,D57&lt;1.15,H57&gt;=9.386,D57&lt;1.35,D57&lt;1.75,F57&gt;=1.5),3.6,IF(AND(B57&gt;=2.45,D57&lt;1.15,H57&gt;=9.386,D57&lt;1.35,D57&lt;1.75,F57&gt;=1.5),3.9,IF(AND(G57&lt;0.246,D57&gt;=1.15,H57&gt;=9.386,D57&lt;1.35,D57&lt;1.75,F57&gt;=1.5),4.4,IF(AND(B57&lt;2.75,B57&gt;=2.45,F57&lt;2.5,D57&gt;=1.35,D57&lt;1.75,F57&gt;=1.5),5.1,IF(AND(H57&lt;11.084,H57&lt;13.115,D57&lt;1.95,D57&lt;2.05,D57&gt;=1.75,F57&gt;=1.5),5.35,IF(AND(H57&gt;=11.084,H57&lt;13.115,D57&lt;1.95,D57&lt;2.05,D57&gt;=1.75,F57&gt;=1.5),5.7,IF(AND(H57&lt;15.52,D57&lt;2.25,A57&lt;7.05,D57&gt;=2.05,D57&gt;=1.75,F57&gt;=1.5),5.45,IF(AND(H57&gt;=15.52,D57&lt;2.25,A57&lt;7.05,D57&gt;=2.05,D57&gt;=1.75,F57&gt;=1.5),5.725,IF(AND(G57&gt;=0.775,D57&gt;=2.25,A57&lt;7.05,D57&gt;=2.05,D57&gt;=1.75,F57&gt;=1.5),5.2,IF(AND(D57&lt;1.25,G57&gt;=0.246,D57&gt;=1.15,H57&gt;=9.386,D57&lt;1.35,D57&lt;1.75,F57&gt;=1.5),4.05,IF(AND(A57&lt;5.85,B57&gt;=2.75,B57&gt;=2.45,F57&lt;2.5,D57&gt;=1.35,D57&lt;1.75,F57&gt;=1.5),4.5,IF(AND(B57&lt;3.3,G57&lt;0.775,D57&gt;=2.25,A57&lt;7.05,D57&gt;=2.05,D57&gt;=1.75,F57&gt;=1.5),5.64,IF(AND(B57&gt;=3.3,G57&lt;0.775,D57&gt;=2.25,A57&lt;7.05,D57&gt;=2.05,D57&gt;=1.75,F57&gt;=1.5),5.6,IF(AND(A57&lt;5.9,D57&gt;=1.25,G57&gt;=0.246,D57&gt;=1.15,H57&gt;=9.386,D57&lt;1.35,D57&lt;1.75,F57&gt;=1.5),4.2,IF(AND(A57&gt;=5.9,D57&gt;=1.25,G57&gt;=0.246,D57&gt;=1.15,H57&gt;=9.386,D57&lt;1.35,D57&lt;1.75,F57&gt;=1.5),4,IF(AND(G57&gt;=0.437,A57&gt;=5.85,B57&gt;=2.75,B57&gt;=2.45,F57&lt;2.5,D57&gt;=1.35,D57&lt;1.75,F57&gt;=1.5),4.75,IF(AND(H57&lt;9.446,G57&lt;0.437,A57&gt;=5.85,B57&gt;=2.75,B57&gt;=2.45,F57&lt;2.5,D57&gt;=1.35,D57&lt;1.75,F57&gt;=1.5),4.6,IF(AND(H57&gt;=9.446,G57&lt;0.437,A57&gt;=5.85,B57&gt;=2.75,B57&gt;=2.45,F57&lt;2.5,D57&gt;=1.35,D57&lt;1.75,F57&gt;=1.5),4.7,"shouldnthappen")))))))))))))))))))))))))))))))))))))</f>
        <v>4.6</v>
      </c>
      <c r="BC57" s="1" t="n">
        <f aca="false">IF(AND(G57&gt;=0.905,F57&lt;1.5),1.65,IF(AND(D57&gt;=0.45,G57&lt;0.905,F57&lt;1.5),1.65,IF(AND(A57&lt;5.15,D57&lt;1.55,F57&gt;=1.5),3.225,IF(AND(F57&gt;=2.5,A57&gt;=5.15,D57&lt;1.55,F57&gt;=1.5),5.05,IF(AND(H57&lt;5.767,A57&lt;7.05,D57&gt;=1.55,F57&gt;=1.5),4.5,IF(AND(D57&lt;1.7,A57&gt;=7.05,D57&gt;=1.55,F57&gt;=1.5),5.8,IF(AND(A57&gt;=5.3,G57&lt;0.207,D57&lt;0.45,G57&lt;0.905,F57&lt;1.5),1.3,IF(AND(D57&gt;=0.35,G57&gt;=0.207,D57&lt;0.45,G57&lt;0.905,F57&lt;1.5),1.5,IF(AND(G57&lt;0.155,D57&gt;=1.7,A57&gt;=7.05,D57&gt;=1.55,F57&gt;=1.5),6.7,IF(AND(G57&gt;=0.155,D57&gt;=1.7,A57&gt;=7.05,D57&gt;=1.55,F57&gt;=1.5),6.34,IF(AND(G57&lt;0.05,A57&lt;5.3,G57&lt;0.207,D57&lt;0.45,G57&lt;0.905,F57&lt;1.5),1.4,IF(AND(G57&gt;=0.05,A57&lt;5.3,G57&lt;0.207,D57&lt;0.45,G57&lt;0.905,F57&lt;1.5),1.5,IF(AND(A57&lt;4.5,D57&lt;0.35,G57&gt;=0.207,D57&lt;0.45,G57&lt;0.905,F57&lt;1.5),1.3,IF(AND(G57&lt;0.308,A57&lt;6.2,F57&lt;2.5,A57&gt;=5.15,D57&lt;1.55,F57&gt;=1.5),4.5,IF(AND(D57&lt;1.35,A57&gt;=6.2,F57&lt;2.5,A57&gt;=5.15,D57&lt;1.55,F57&gt;=1.5),4.367,IF(AND(D57&lt;1.85,A57&lt;6.15,H57&gt;=5.767,A57&lt;7.05,D57&gt;=1.55,F57&gt;=1.5),4.933,IF(AND(G57&gt;=0.558,A57&gt;=4.5,D57&lt;0.35,G57&gt;=0.207,D57&lt;0.45,G57&lt;0.905,F57&lt;1.5),1.5,IF(AND(H57&gt;=13.383,G57&gt;=0.308,A57&lt;6.2,F57&lt;2.5,A57&gt;=5.15,D57&lt;1.55,F57&gt;=1.5),4.7,IF(AND(H57&gt;=12.206,D57&gt;=1.35,A57&gt;=6.2,F57&lt;2.5,A57&gt;=5.15,D57&lt;1.55,F57&gt;=1.5),4.575,IF(AND(A57&lt;5.7,D57&gt;=1.85,A57&lt;6.15,H57&gt;=5.767,A57&lt;7.05,D57&gt;=1.55,F57&gt;=1.5),4.9,IF(AND(A57&gt;=5.7,D57&gt;=1.85,A57&lt;6.15,H57&gt;=5.767,A57&lt;7.05,D57&gt;=1.55,F57&gt;=1.5),5.1,IF(AND(G57&lt;0.079,G57&lt;0.364,A57&gt;=6.15,H57&gt;=5.767,A57&lt;7.05,D57&gt;=1.55,F57&gt;=1.5),5.6,IF(AND(G57&gt;=0.079,G57&lt;0.364,A57&gt;=6.15,H57&gt;=5.767,A57&lt;7.05,D57&gt;=1.55,F57&gt;=1.5),5.25,IF(AND(G57&gt;=0.447,G57&lt;0.558,A57&gt;=4.5,D57&lt;0.35,G57&gt;=0.207,D57&lt;0.45,G57&lt;0.905,F57&lt;1.5),1.3,IF(AND(B57&gt;=2.95,H57&lt;13.383,G57&gt;=0.308,A57&lt;6.2,F57&lt;2.5,A57&gt;=5.15,D57&lt;1.55,F57&gt;=1.5),4.6,IF(AND(B57&lt;2.65,H57&lt;12.206,D57&gt;=1.35,A57&gt;=6.2,F57&lt;2.5,A57&gt;=5.15,D57&lt;1.55,F57&gt;=1.5),4.9,IF(AND(D57&lt;2.45,A57&lt;6.6,G57&gt;=0.364,A57&gt;=6.15,H57&gt;=5.767,A57&lt;7.05,D57&gt;=1.55,F57&gt;=1.5),5.6,IF(AND(D57&gt;=2.45,A57&lt;6.6,G57&gt;=0.364,A57&gt;=6.15,H57&gt;=5.767,A57&lt;7.05,D57&gt;=1.55,F57&gt;=1.5),6,IF(AND(H57&lt;12.921,A57&gt;=6.6,G57&gt;=0.364,A57&gt;=6.15,H57&gt;=5.767,A57&lt;7.05,D57&gt;=1.55,F57&gt;=1.5),5.725,IF(AND(H57&gt;=12.921,A57&gt;=6.6,G57&gt;=0.364,A57&gt;=6.15,H57&gt;=5.767,A57&lt;7.05,D57&gt;=1.55,F57&gt;=1.5),5.367,IF(AND(B57&lt;3.15,G57&lt;0.447,G57&lt;0.558,A57&gt;=4.5,D57&lt;0.35,G57&gt;=0.207,D57&lt;0.45,G57&lt;0.905,F57&lt;1.5),1.5,IF(AND(B57&gt;=3.15,G57&lt;0.447,G57&lt;0.558,A57&gt;=4.5,D57&lt;0.35,G57&gt;=0.207,D57&lt;0.45,G57&lt;0.905,F57&lt;1.5),1.36,IF(AND(B57&gt;=2.85,B57&lt;2.95,H57&lt;13.383,G57&gt;=0.308,A57&lt;6.2,F57&lt;2.5,A57&gt;=5.15,D57&lt;1.55,F57&gt;=1.5),3.6,IF(AND(H57&lt;9.446,B57&gt;=2.65,H57&lt;12.206,D57&gt;=1.35,A57&gt;=6.2,F57&lt;2.5,A57&gt;=5.15,D57&lt;1.55,F57&gt;=1.5),4.6,IF(AND(H57&gt;=9.446,B57&gt;=2.65,H57&lt;12.206,D57&gt;=1.35,A57&gt;=6.2,F57&lt;2.5,A57&gt;=5.15,D57&lt;1.55,F57&gt;=1.5),4.7,IF(AND(D57&lt;1.2,B57&lt;2.85,B57&lt;2.95,H57&lt;13.383,G57&gt;=0.308,A57&lt;6.2,F57&lt;2.5,A57&gt;=5.15,D57&lt;1.55,F57&gt;=1.5),3.75,IF(AND(G57&lt;0.356,D57&gt;=1.2,B57&lt;2.85,B57&lt;2.95,H57&lt;13.383,G57&gt;=0.308,A57&lt;6.2,F57&lt;2.5,A57&gt;=5.15,D57&lt;1.55,F57&gt;=1.5),4.2,IF(AND(G57&gt;=0.356,D57&gt;=1.2,B57&lt;2.85,B57&lt;2.95,H57&lt;13.383,G57&gt;=0.308,A57&lt;6.2,F57&lt;2.5,A57&gt;=5.15,D57&lt;1.55,F57&gt;=1.5),3.96,"shouldnthappen"))))))))))))))))))))))))))))))))))))))</f>
        <v>4.6</v>
      </c>
      <c r="BD57" s="1" t="n">
        <f aca="false">IF(AND(B57&lt;2.7,A57&lt;5.3,B57&lt;3.15),3.42,IF(AND(F57&lt;2.5,A57&gt;=5.85,B57&gt;=3.15),4.7,IF(AND(A57&lt;4.35,B57&gt;=2.7,A57&lt;5.3,B57&lt;3.15),1.1,IF(AND(A57&gt;=4.35,B57&gt;=2.7,A57&lt;5.3,B57&lt;3.15),1.42,IF(AND(A57&gt;=7.05,F57&gt;=2.5,A57&gt;=5.3,B57&lt;3.15),6.067,IF(AND(D57&gt;=0.45,A57&lt;5.05,A57&lt;5.85,B57&gt;=3.15),1.6,IF(AND(B57&lt;3.35,A57&gt;=5.05,A57&lt;5.85,B57&gt;=3.15),1.7,IF(AND(A57&gt;=6.85,F57&gt;=2.5,A57&gt;=5.85,B57&gt;=3.15),6.22,IF(AND(D57&lt;1.25,D57&lt;1.35,F57&lt;2.5,A57&gt;=5.3,B57&lt;3.15),4.033,IF(AND(D57&gt;=1.25,D57&lt;1.35,F57&lt;2.5,A57&gt;=5.3,B57&lt;3.15),4.233,IF(AND(A57&lt;6.05,D57&gt;=1.35,F57&lt;2.5,A57&gt;=5.3,B57&lt;3.15),5.1,IF(AND(H57&gt;=13.29,A57&lt;7.05,F57&gt;=2.5,A57&gt;=5.3,B57&lt;3.15),4.96,IF(AND(G57&gt;=0.858,D57&lt;0.45,A57&lt;5.05,A57&lt;5.85,B57&gt;=3.15),1.3,IF(AND(D57&gt;=0.35,B57&gt;=3.35,A57&gt;=5.05,A57&lt;5.85,B57&gt;=3.15),1.4,IF(AND(B57&lt;3.25,A57&lt;6.85,F57&gt;=2.5,A57&gt;=5.85,B57&gt;=3.15),5.233,IF(AND(A57&gt;=6.8,A57&gt;=6.05,D57&gt;=1.35,F57&lt;2.5,A57&gt;=5.3,B57&lt;3.15),4.9,IF(AND(G57&gt;=0.622,H57&lt;13.29,A57&lt;7.05,F57&gt;=2.5,A57&gt;=5.3,B57&lt;3.15),5.067,IF(AND(H57&lt;8.834,G57&lt;0.858,D57&lt;0.45,A57&lt;5.05,A57&lt;5.85,B57&gt;=3.15),1.4,IF(AND(G57&lt;0.774,B57&gt;=3.25,A57&lt;6.85,F57&gt;=2.5,A57&gt;=5.85,B57&gt;=3.15),5.8,IF(AND(G57&gt;=0.774,B57&gt;=3.25,A57&lt;6.85,F57&gt;=2.5,A57&gt;=5.85,B57&gt;=3.15),5.4,IF(AND(H57&gt;=12.206,A57&lt;6.8,A57&gt;=6.05,D57&gt;=1.35,F57&lt;2.5,A57&gt;=5.3,B57&lt;3.15),4.5,IF(AND(G57&gt;=0.439,G57&lt;0.622,H57&lt;13.29,A57&lt;7.05,F57&gt;=2.5,A57&gt;=5.3,B57&lt;3.15),5.667,IF(AND(G57&lt;0.227,H57&gt;=8.834,G57&lt;0.858,D57&lt;0.45,A57&lt;5.05,A57&lt;5.85,B57&gt;=3.15),1.4,IF(AND(G57&gt;=0.227,H57&gt;=8.834,G57&lt;0.858,D57&lt;0.45,A57&lt;5.05,A57&lt;5.85,B57&gt;=3.15),1.3,IF(AND(G57&gt;=0.934,B57&lt;3.75,D57&lt;0.35,B57&gt;=3.35,A57&gt;=5.05,A57&lt;5.85,B57&gt;=3.15),1.7,IF(AND(G57&lt;0.823,B57&gt;=3.75,D57&lt;0.35,B57&gt;=3.35,A57&gt;=5.05,A57&lt;5.85,B57&gt;=3.15),1.55,IF(AND(G57&gt;=0.823,B57&gt;=3.75,D57&lt;0.35,B57&gt;=3.35,A57&gt;=5.05,A57&lt;5.85,B57&gt;=3.15),1.5,IF(AND(A57&lt;6.2,H57&lt;12.206,A57&lt;6.8,A57&gt;=6.05,D57&gt;=1.35,F57&lt;2.5,A57&gt;=5.3,B57&lt;3.15),4.6,IF(AND(A57&gt;=6.2,H57&lt;12.206,A57&lt;6.8,A57&gt;=6.05,D57&gt;=1.35,F57&lt;2.5,A57&gt;=5.3,B57&lt;3.15),4.74,IF(AND(H57&gt;=10.667,G57&lt;0.439,G57&lt;0.622,H57&lt;13.29,A57&lt;7.05,F57&gt;=2.5,A57&gt;=5.3,B57&lt;3.15),5.6,IF(AND(H57&lt;13.67,G57&lt;0.934,B57&lt;3.75,D57&lt;0.35,B57&gt;=3.35,A57&gt;=5.05,A57&lt;5.85,B57&gt;=3.15),1.48,IF(AND(H57&gt;=13.67,G57&lt;0.934,B57&lt;3.75,D57&lt;0.35,B57&gt;=3.35,A57&gt;=5.05,A57&lt;5.85,B57&gt;=3.15),1.3,IF(AND(G57&lt;0.301,H57&lt;10.667,G57&lt;0.439,G57&lt;0.622,H57&lt;13.29,A57&lt;7.05,F57&gt;=2.5,A57&gt;=5.3,B57&lt;3.15),5.2,IF(AND(G57&gt;=0.301,H57&lt;10.667,G57&lt;0.439,G57&lt;0.622,H57&lt;13.29,A57&lt;7.05,F57&gt;=2.5,A57&gt;=5.3,B57&lt;3.15),5.067,"shouldnthappen"))))))))))))))))))))))))))))))))))</f>
        <v>4.74</v>
      </c>
      <c r="BE57" s="1" t="n">
        <f aca="false">IF(AND(B57&gt;=3.85,A57&gt;=5.05,F57&lt;1.5),1.4,IF(AND(A57&lt;5.25,A57&lt;5.75,F57&gt;=1.5),3.15,IF(AND(A57&lt;4.95,B57&lt;3.15,A57&lt;5.05,F57&lt;1.5),1.46,IF(AND(A57&gt;=4.95,B57&lt;3.15,A57&lt;5.05,F57&lt;1.5),1.6,IF(AND(H57&lt;8.834,B57&gt;=3.15,A57&lt;5.05,F57&lt;1.5),1.4,IF(AND(D57&lt;0.25,B57&lt;3.85,A57&gt;=5.05,F57&lt;1.5),1.48,IF(AND(D57&gt;=0.25,B57&lt;3.85,A57&gt;=5.05,F57&lt;1.5),1.7,IF(AND(F57&gt;=2.5,A57&gt;=5.25,A57&lt;5.75,F57&gt;=1.5),4.9,IF(AND(H57&lt;12.45,H57&gt;=8.834,B57&gt;=3.15,A57&lt;5.05,F57&lt;1.5),1.25,IF(AND(H57&gt;=12.45,H57&gt;=8.834,B57&gt;=3.15,A57&lt;5.05,F57&lt;1.5),1.32,IF(AND(G57&lt;0.283,F57&lt;2.5,A57&gt;=5.25,A57&lt;5.75,F57&gt;=1.5),4.3,IF(AND(H57&lt;6.712,H57&lt;11.275,D57&lt;1.55,A57&gt;=5.75,F57&gt;=1.5),5,IF(AND(H57&lt;13.101,H57&gt;=11.275,D57&lt;1.55,A57&gt;=5.75,F57&gt;=1.5),3.933,IF(AND(H57&gt;=13.101,H57&gt;=11.275,D57&lt;1.55,A57&gt;=5.75,F57&gt;=1.5),4.5,IF(AND(A57&gt;=7.3,D57&lt;2.45,D57&gt;=1.55,A57&gt;=5.75,F57&gt;=1.5),6.7,IF(AND(B57&lt;3.45,D57&gt;=2.45,D57&gt;=1.55,A57&gt;=5.75,F57&gt;=1.5),5.925,IF(AND(B57&gt;=3.45,D57&gt;=2.45,D57&gt;=1.55,A57&gt;=5.75,F57&gt;=1.5),6.1,IF(AND(B57&gt;=2.8,G57&gt;=0.283,F57&lt;2.5,A57&gt;=5.25,A57&lt;5.75,F57&gt;=1.5),4.2,IF(AND(D57&lt;1.35,H57&gt;=6.712,H57&lt;11.275,D57&lt;1.55,A57&gt;=5.75,F57&gt;=1.5),4.35,IF(AND(D57&lt;1.05,B57&lt;2.8,G57&gt;=0.283,F57&lt;2.5,A57&gt;=5.25,A57&lt;5.75,F57&gt;=1.5),3.567,IF(AND(D57&gt;=1.05,B57&lt;2.8,G57&gt;=0.283,F57&lt;2.5,A57&gt;=5.25,A57&lt;5.75,F57&gt;=1.5),3.925,IF(AND(B57&lt;2.65,D57&gt;=1.35,H57&gt;=6.712,H57&lt;11.275,D57&lt;1.55,A57&gt;=5.75,F57&gt;=1.5),4.9,IF(AND(B57&gt;=2.65,D57&gt;=1.35,H57&gt;=6.712,H57&lt;11.275,D57&lt;1.55,A57&gt;=5.75,F57&gt;=1.5),4.625,IF(AND(H57&gt;=14.683,G57&gt;=0.628,A57&lt;7.3,D57&lt;2.45,D57&gt;=1.55,A57&gt;=5.75,F57&gt;=1.5),5.4,IF(AND(D57&lt;1.95,H57&lt;8.884,G57&lt;0.628,A57&lt;7.3,D57&lt;2.45,D57&gt;=1.55,A57&gt;=5.75,F57&gt;=1.5),5.1,IF(AND(D57&gt;=1.95,H57&lt;8.884,G57&lt;0.628,A57&lt;7.3,D57&lt;2.45,D57&gt;=1.55,A57&gt;=5.75,F57&gt;=1.5),5.22,IF(AND(A57&lt;6.05,H57&gt;=8.884,G57&lt;0.628,A57&lt;7.3,D57&lt;2.45,D57&gt;=1.55,A57&gt;=5.75,F57&gt;=1.5),5.1,IF(AND(G57&lt;0.817,H57&lt;14.683,G57&gt;=0.628,A57&lt;7.3,D57&lt;2.45,D57&gt;=1.55,A57&gt;=5.75,F57&gt;=1.5),4.967,IF(AND(G57&gt;=0.817,H57&lt;14.683,G57&gt;=0.628,A57&lt;7.3,D57&lt;2.45,D57&gt;=1.55,A57&gt;=5.75,F57&gt;=1.5),5.1,IF(AND(H57&lt;9.637,A57&gt;=6.05,H57&gt;=8.884,G57&lt;0.628,A57&lt;7.3,D57&lt;2.45,D57&gt;=1.55,A57&gt;=5.75,F57&gt;=1.5),5.9,IF(AND(D57&lt;1.85,H57&gt;=9.637,A57&gt;=6.05,H57&gt;=8.884,G57&lt;0.628,A57&lt;7.3,D57&lt;2.45,D57&gt;=1.55,A57&gt;=5.75,F57&gt;=1.5),5.733,IF(AND(G57&gt;=0.388,D57&gt;=1.85,H57&gt;=9.637,A57&gt;=6.05,H57&gt;=8.884,G57&lt;0.628,A57&lt;7.3,D57&lt;2.45,D57&gt;=1.55,A57&gt;=5.75,F57&gt;=1.5),5.64,IF(AND(B57&lt;2.95,G57&lt;0.388,D57&gt;=1.85,H57&gt;=9.637,A57&gt;=6.05,H57&gt;=8.884,G57&lt;0.628,A57&lt;7.3,D57&lt;2.45,D57&gt;=1.55,A57&gt;=5.75,F57&gt;=1.5),5.5,IF(AND(B57&gt;=2.95,G57&lt;0.388,D57&gt;=1.85,H57&gt;=9.637,A57&gt;=6.05,H57&gt;=8.884,G57&lt;0.628,A57&lt;7.3,D57&lt;2.45,D57&gt;=1.55,A57&gt;=5.75,F57&gt;=1.5),5.333,"shouldnthappen"))))))))))))))))))))))))))))))))))</f>
        <v>4.625</v>
      </c>
      <c r="BF57" s="1" t="n">
        <f aca="false">IF(AND(D57&gt;=0.35,F57&lt;1.5),1.65,IF(AND(H57&gt;=16.227,D57&gt;=1.55,F57&gt;=1.5),6.533,IF(AND(A57&gt;=5.45,G57&lt;0.174,D57&lt;0.35,F57&lt;1.5),1.7,IF(AND(D57&lt;0.15,G57&gt;=0.174,D57&lt;0.35,F57&lt;1.5),1.38,IF(AND(D57&gt;=1.15,D57&lt;1.25,D57&lt;1.55,F57&gt;=1.5),3.967,IF(AND(H57&lt;8.376,A57&lt;5.45,G57&lt;0.174,D57&lt;0.35,F57&lt;1.5),1.4,IF(AND(H57&gt;=8.376,A57&lt;5.45,G57&lt;0.174,D57&lt;0.35,F57&lt;1.5),1.5,IF(AND(B57&lt;3.1,D57&gt;=0.15,G57&gt;=0.174,D57&lt;0.35,F57&lt;1.5),1.475,IF(AND(H57&lt;10.258,D57&lt;1.15,D57&lt;1.25,D57&lt;1.55,F57&gt;=1.5),3.24,IF(AND(H57&gt;=10.258,D57&lt;1.15,D57&lt;1.25,D57&lt;1.55,F57&gt;=1.5),3.875,IF(AND(F57&gt;=2.5,H57&lt;10.927,D57&gt;=1.25,D57&lt;1.55,F57&gt;=1.5),5.05,IF(AND(D57&lt;1.35,H57&gt;=10.927,D57&gt;=1.25,D57&lt;1.55,F57&gt;=1.5),4.25,IF(AND(A57&gt;=6.95,D57&lt;1.75,H57&lt;16.227,D57&gt;=1.55,F57&gt;=1.5),5.8,IF(AND(B57&lt;3.3,B57&gt;=3.1,D57&gt;=0.15,G57&gt;=0.174,D57&lt;0.35,F57&lt;1.5),1.3,IF(AND(H57&lt;12.278,D57&gt;=1.35,H57&gt;=10.927,D57&gt;=1.25,D57&lt;1.55,F57&gt;=1.5),4.9,IF(AND(G57&lt;0.226,A57&lt;6.95,D57&lt;1.75,H57&lt;16.227,D57&gt;=1.55,F57&gt;=1.5),5,IF(AND(G57&gt;=0.226,A57&lt;6.95,D57&lt;1.75,H57&lt;16.227,D57&gt;=1.55,F57&gt;=1.5),4.62,IF(AND(H57&lt;9.35,B57&lt;2.95,D57&gt;=1.75,H57&lt;16.227,D57&gt;=1.55,F57&gt;=1.5),6.3,IF(AND(H57&gt;=9.35,B57&lt;2.95,D57&gt;=1.75,H57&lt;16.227,D57&gt;=1.55,F57&gt;=1.5),5.58,IF(AND(A57&lt;5.05,B57&gt;=3.3,B57&gt;=3.1,D57&gt;=0.15,G57&gt;=0.174,D57&lt;0.35,F57&lt;1.5),1.35,IF(AND(A57&gt;=5.05,B57&gt;=3.3,B57&gt;=3.1,D57&gt;=0.15,G57&gt;=0.174,D57&lt;0.35,F57&lt;1.5),1.46,IF(AND(B57&lt;2.8,A57&lt;5.65,F57&lt;2.5,H57&lt;10.927,D57&gt;=1.25,D57&lt;1.55,F57&gt;=1.5),4.075,IF(AND(B57&gt;=2.8,A57&lt;5.65,F57&lt;2.5,H57&lt;10.927,D57&gt;=1.25,D57&lt;1.55,F57&gt;=1.5),3.933,IF(AND(A57&lt;6.25,A57&gt;=5.65,F57&lt;2.5,H57&lt;10.927,D57&gt;=1.25,D57&lt;1.55,F57&gt;=1.5),4.533,IF(AND(A57&gt;=6.25,A57&gt;=5.65,F57&lt;2.5,H57&lt;10.927,D57&gt;=1.25,D57&lt;1.55,F57&gt;=1.5),4.3,IF(AND(A57&lt;6.5,H57&gt;=12.278,D57&gt;=1.35,H57&gt;=10.927,D57&gt;=1.25,D57&lt;1.55,F57&gt;=1.5),4.55,IF(AND(A57&gt;=6.5,H57&gt;=12.278,D57&gt;=1.35,H57&gt;=10.927,D57&gt;=1.25,D57&lt;1.55,F57&gt;=1.5),4.775,IF(AND(H57&lt;9.884,D57&lt;2.1,B57&gt;=2.95,D57&gt;=1.75,H57&lt;16.227,D57&gt;=1.55,F57&gt;=1.5),5.5,IF(AND(H57&gt;=9.884,D57&lt;2.1,B57&gt;=2.95,D57&gt;=1.75,H57&lt;16.227,D57&gt;=1.55,F57&gt;=1.5),5.1,IF(AND(H57&lt;10.393,D57&gt;=2.1,B57&gt;=2.95,D57&gt;=1.75,H57&lt;16.227,D57&gt;=1.55,F57&gt;=1.5),5.74,IF(AND(D57&lt;2.25,H57&gt;=10.393,D57&gt;=2.1,B57&gt;=2.95,D57&gt;=1.75,H57&lt;16.227,D57&gt;=1.55,F57&gt;=1.5),5.8,IF(AND(D57&gt;=2.25,H57&gt;=10.393,D57&gt;=2.1,B57&gt;=2.95,D57&gt;=1.75,H57&lt;16.227,D57&gt;=1.55,F57&gt;=1.5),5.4,"shouldnthappen"))))))))))))))))))))))))))))))))</f>
        <v>4.3</v>
      </c>
      <c r="BG57" s="1" t="n">
        <f aca="false">IF(AND(G57&lt;0.096,A57&lt;5.45),2.95,IF(AND(F57&gt;=1.5,G57&gt;=0.096,A57&lt;5.45),3,IF(AND(D57&lt;0.6,A57&lt;5.9,A57&gt;=5.45),1.4,IF(AND(F57&gt;=2.5,D57&gt;=0.6,A57&lt;5.9,A57&gt;=5.45),5.1,IF(AND(A57&lt;7.45,A57&gt;=7.05,A57&gt;=5.9,A57&gt;=5.45),6.167,IF(AND(B57&gt;=3.55,G57&lt;0.587,F57&lt;1.5,G57&gt;=0.096,A57&lt;5.45),1,IF(AND(A57&lt;5.05,G57&gt;=0.587,F57&lt;1.5,G57&gt;=0.096,A57&lt;5.45),1.35,IF(AND(B57&lt;2.75,D57&lt;1.7,A57&lt;7.05,A57&gt;=5.9,A57&gt;=5.45),4.9,IF(AND(A57&lt;6.2,D57&gt;=1.7,A57&lt;7.05,A57&gt;=5.9,A57&gt;=5.45),4.833,IF(AND(H57&lt;17.32,A57&gt;=7.45,A57&gt;=7.05,A57&gt;=5.9,A57&gt;=5.45),6.68,IF(AND(H57&gt;=17.32,A57&gt;=7.45,A57&gt;=7.05,A57&gt;=5.9,A57&gt;=5.45),6.4,IF(AND(G57&lt;0.161,B57&lt;3.55,G57&lt;0.587,F57&lt;1.5,G57&gt;=0.096,A57&lt;5.45),1.5,IF(AND(H57&lt;11.016,A57&gt;=5.05,G57&gt;=0.587,F57&lt;1.5,G57&gt;=0.096,A57&lt;5.45),1.633,IF(AND(H57&lt;11.001,G57&lt;0.372,F57&lt;2.5,D57&gt;=0.6,A57&lt;5.9,A57&gt;=5.45),4.133,IF(AND(H57&gt;=11.001,G57&lt;0.372,F57&lt;2.5,D57&gt;=0.6,A57&lt;5.9,A57&gt;=5.45),4.3,IF(AND(H57&lt;6.808,G57&gt;=0.372,F57&lt;2.5,D57&gt;=0.6,A57&lt;5.9,A57&gt;=5.45),4,IF(AND(A57&gt;=6.75,B57&gt;=2.75,D57&lt;1.7,A57&lt;7.05,A57&gt;=5.9,A57&gt;=5.45),4.84,IF(AND(H57&lt;12.467,G57&gt;=0.161,B57&lt;3.55,G57&lt;0.587,F57&lt;1.5,G57&gt;=0.096,A57&lt;5.45),1.3,IF(AND(D57&lt;0.25,H57&gt;=11.016,A57&gt;=5.05,G57&gt;=0.587,F57&lt;1.5,G57&gt;=0.096,A57&lt;5.45),1.52,IF(AND(D57&gt;=0.25,H57&gt;=11.016,A57&gt;=5.05,G57&gt;=0.587,F57&lt;1.5,G57&gt;=0.096,A57&lt;5.45),1.5,IF(AND(H57&lt;11.218,H57&gt;=6.808,G57&gt;=0.372,F57&lt;2.5,D57&gt;=0.6,A57&lt;5.9,A57&gt;=5.45),3.7,IF(AND(H57&gt;=11.218,H57&gt;=6.808,G57&gt;=0.372,F57&lt;2.5,D57&gt;=0.6,A57&lt;5.9,A57&gt;=5.45),3.9,IF(AND(B57&lt;2.95,A57&lt;6.75,B57&gt;=2.75,D57&lt;1.7,A57&lt;7.05,A57&gt;=5.9,A57&gt;=5.45),4.2,IF(AND(B57&gt;=2.95,A57&lt;6.75,B57&gt;=2.75,D57&lt;1.7,A57&lt;7.05,A57&gt;=5.9,A57&gt;=5.45),4.6,IF(AND(D57&gt;=2.45,A57&lt;6.85,A57&gt;=6.2,D57&gt;=1.7,A57&lt;7.05,A57&gt;=5.9,A57&gt;=5.45),5.9,IF(AND(G57&lt;0.312,A57&gt;=6.85,A57&gt;=6.2,D57&gt;=1.7,A57&lt;7.05,A57&gt;=5.9,A57&gt;=5.45),5.1,IF(AND(G57&gt;=0.312,A57&gt;=6.85,A57&gt;=6.2,D57&gt;=1.7,A57&lt;7.05,A57&gt;=5.9,A57&gt;=5.45),5.4,IF(AND(G57&lt;0.251,H57&gt;=12.467,G57&gt;=0.161,B57&lt;3.55,G57&lt;0.587,F57&lt;1.5,G57&gt;=0.096,A57&lt;5.45),1.35,IF(AND(G57&gt;=0.251,H57&gt;=12.467,G57&gt;=0.161,B57&lt;3.55,G57&lt;0.587,F57&lt;1.5,G57&gt;=0.096,A57&lt;5.45),1.467,IF(AND(G57&gt;=0.628,D57&lt;2.45,A57&lt;6.85,A57&gt;=6.2,D57&gt;=1.7,A57&lt;7.05,A57&gt;=5.9,A57&gt;=5.45),5.1,IF(AND(A57&gt;=6.75,G57&lt;0.628,D57&lt;2.45,A57&lt;6.85,A57&gt;=6.2,D57&gt;=1.7,A57&lt;7.05,A57&gt;=5.9,A57&gt;=5.45),5.9,IF(AND(H57&lt;11.824,A57&lt;6.75,G57&lt;0.628,D57&lt;2.45,A57&lt;6.85,A57&gt;=6.2,D57&gt;=1.7,A57&lt;7.05,A57&gt;=5.9,A57&gt;=5.45),5.44,IF(AND(H57&lt;14.378,H57&gt;=11.824,A57&lt;6.75,G57&lt;0.628,D57&lt;2.45,A57&lt;6.85,A57&gt;=6.2,D57&gt;=1.7,A57&lt;7.05,A57&gt;=5.9,A57&gt;=5.45),5.6,IF(AND(H57&gt;=14.378,H57&gt;=11.824,A57&lt;6.75,G57&lt;0.628,D57&lt;2.45,A57&lt;6.85,A57&gt;=6.2,D57&gt;=1.7,A57&lt;7.05,A57&gt;=5.9,A57&gt;=5.45),5.8,"shouldnthappen"))))))))))))))))))))))))))))))))))</f>
        <v>4.2</v>
      </c>
      <c r="BH57" s="1" t="n">
        <f aca="false">IF(AND(G57&gt;=0.905,F57&lt;1.5),1.8,IF(AND(H57&lt;5.523,G57&lt;0.905,F57&lt;1.5),1,IF(AND(D57&gt;=0.4,H57&gt;=5.523,G57&lt;0.905,F57&lt;1.5),1.7,IF(AND(G57&gt;=0.878,D57&lt;1.35,F57&lt;2.5,F57&gt;=1.5),4.4,IF(AND(A57&lt;5.4,D57&gt;=1.35,F57&lt;2.5,F57&gt;=1.5),3.9,IF(AND(G57&lt;0.177,B57&lt;3.15,F57&gt;=2.5,F57&gt;=1.5),6.15,IF(AND(H57&lt;10.393,B57&gt;=3.15,F57&gt;=2.5,F57&gt;=1.5),5.94,IF(AND(H57&gt;=10.393,B57&gt;=3.15,F57&gt;=2.5,F57&gt;=1.5),5.467,IF(AND(D57&gt;=1.25,G57&lt;0.878,D57&lt;1.35,F57&lt;2.5,F57&gt;=1.5),4.18,IF(AND(G57&gt;=0.709,A57&gt;=5.4,D57&gt;=1.35,F57&lt;2.5,F57&gt;=1.5),4.9,IF(AND(B57&lt;2.6,G57&gt;=0.177,B57&lt;3.15,F57&gt;=2.5,F57&gt;=1.5),4.8,IF(AND(A57&lt;4.35,A57&lt;5.05,D57&lt;0.4,H57&gt;=5.523,G57&lt;0.905,F57&lt;1.5),1.1,IF(AND(A57&gt;=5.6,A57&gt;=5.05,D57&lt;0.4,H57&gt;=5.523,G57&lt;0.905,F57&lt;1.5),1.7,IF(AND(D57&lt;1.05,D57&lt;1.25,G57&lt;0.878,D57&lt;1.35,F57&lt;2.5,F57&gt;=1.5),3.6,IF(AND(D57&gt;=1.55,G57&lt;0.709,A57&gt;=5.4,D57&gt;=1.35,F57&lt;2.5,F57&gt;=1.5),4.975,IF(AND(D57&lt;1.7,B57&gt;=2.6,G57&gt;=0.177,B57&lt;3.15,F57&gt;=2.5,F57&gt;=1.5),5.8,IF(AND(B57&lt;3.15,A57&gt;=4.35,A57&lt;5.05,D57&lt;0.4,H57&gt;=5.523,G57&lt;0.905,F57&lt;1.5),1.46,IF(AND(A57&gt;=5.45,A57&lt;5.6,A57&gt;=5.05,D57&lt;0.4,H57&gt;=5.523,G57&lt;0.905,F57&lt;1.5),1.35,IF(AND(H57&lt;10.974,D57&gt;=1.05,D57&lt;1.25,G57&lt;0.878,D57&lt;1.35,F57&lt;2.5,F57&gt;=1.5),3.8,IF(AND(H57&gt;=13.654,D57&lt;1.55,G57&lt;0.709,A57&gt;=5.4,D57&gt;=1.35,F57&lt;2.5,F57&gt;=1.5),4.725,IF(AND(A57&lt;4.5,B57&gt;=3.15,A57&gt;=4.35,A57&lt;5.05,D57&lt;0.4,H57&gt;=5.523,G57&lt;0.905,F57&lt;1.5),1.3,IF(AND(G57&lt;0.676,A57&lt;5.45,A57&lt;5.6,A57&gt;=5.05,D57&lt;0.4,H57&gt;=5.523,G57&lt;0.905,F57&lt;1.5),1.5,IF(AND(G57&gt;=0.676,A57&lt;5.45,A57&lt;5.6,A57&gt;=5.05,D57&lt;0.4,H57&gt;=5.523,G57&lt;0.905,F57&lt;1.5),1.55,IF(AND(A57&lt;5.7,H57&gt;=10.974,D57&gt;=1.05,D57&lt;1.25,G57&lt;0.878,D57&lt;1.35,F57&lt;2.5,F57&gt;=1.5),3.9,IF(AND(A57&gt;=5.7,H57&gt;=10.974,D57&gt;=1.05,D57&lt;1.25,G57&lt;0.878,D57&lt;1.35,F57&lt;2.5,F57&gt;=1.5),3.933,IF(AND(G57&gt;=0.644,H57&lt;13.654,D57&lt;1.55,G57&lt;0.709,A57&gt;=5.4,D57&gt;=1.35,F57&lt;2.5,F57&gt;=1.5),4.4,IF(AND(B57&lt;2.9,A57&lt;6.2,D57&gt;=1.7,B57&gt;=2.6,G57&gt;=0.177,B57&lt;3.15,F57&gt;=2.5,F57&gt;=1.5),5.02,IF(AND(B57&gt;=2.9,A57&lt;6.2,D57&gt;=1.7,B57&gt;=2.6,G57&gt;=0.177,B57&lt;3.15,F57&gt;=2.5,F57&gt;=1.5),4.8,IF(AND(D57&lt;2.2,A57&gt;=6.2,D57&gt;=1.7,B57&gt;=2.6,G57&gt;=0.177,B57&lt;3.15,F57&gt;=2.5,F57&gt;=1.5),5.325,IF(AND(D57&gt;=2.2,A57&gt;=6.2,D57&gt;=1.7,B57&gt;=2.6,G57&gt;=0.177,B57&lt;3.15,F57&gt;=2.5,F57&gt;=1.5),5.1,IF(AND(D57&lt;0.25,A57&gt;=4.5,B57&gt;=3.15,A57&gt;=4.35,A57&lt;5.05,D57&lt;0.4,H57&gt;=5.523,G57&lt;0.905,F57&lt;1.5),1.357,IF(AND(D57&gt;=0.25,A57&gt;=4.5,B57&gt;=3.15,A57&gt;=4.35,A57&lt;5.05,D57&lt;0.4,H57&gt;=5.523,G57&lt;0.905,F57&lt;1.5),1.333,IF(AND(H57&lt;10.723,G57&lt;0.644,H57&lt;13.654,D57&lt;1.55,G57&lt;0.709,A57&gt;=5.4,D57&gt;=1.35,F57&lt;2.5,F57&gt;=1.5),4.6,IF(AND(H57&gt;=10.723,G57&lt;0.644,H57&lt;13.654,D57&lt;1.55,G57&lt;0.709,A57&gt;=5.4,D57&gt;=1.35,F57&lt;2.5,F57&gt;=1.5),4.5,"shouldnthappen"))))))))))))))))))))))))))))))))))</f>
        <v>4.6</v>
      </c>
      <c r="BI57" s="1" t="n">
        <f aca="false">IF(AND(D57&gt;=0.8,A57&lt;5.45),3.9,IF(AND(D57&gt;=0.45,D57&lt;0.8,A57&lt;5.45),1.66,IF(AND(H57&lt;16.447,B57&gt;=3.45,A57&gt;=5.45),1.525,IF(AND(H57&gt;=16.447,B57&gt;=3.45,A57&gt;=5.45),6.4,IF(AND(H57&lt;5.245,D57&lt;0.45,D57&lt;0.8,A57&lt;5.45),1,IF(AND(A57&gt;=7.2,G57&lt;0.154,B57&lt;3.45,A57&gt;=5.45),6.7,IF(AND(D57&lt;1.65,A57&lt;7.2,G57&lt;0.154,B57&lt;3.45,A57&gt;=5.45),4.7,IF(AND(D57&gt;=1.65,A57&lt;7.2,G57&lt;0.154,B57&lt;3.45,A57&gt;=5.45),5.52,IF(AND(D57&gt;=0.25,A57&lt;5.05,H57&gt;=5.245,D57&lt;0.45,D57&lt;0.8,A57&lt;5.45),1.35,IF(AND(H57&lt;6.089,A57&gt;=5.05,H57&gt;=5.245,D57&lt;0.45,D57&lt;0.8,A57&lt;5.45),1.7,IF(AND(D57&lt;1.2,B57&lt;2.6,A57&lt;5.75,G57&gt;=0.154,B57&lt;3.45,A57&gt;=5.45),3.85,IF(AND(D57&gt;=1.2,B57&lt;2.6,A57&lt;5.75,G57&gt;=0.154,B57&lt;3.45,A57&gt;=5.45),4,IF(AND(D57&gt;=1.65,B57&gt;=2.6,A57&lt;5.75,G57&gt;=0.154,B57&lt;3.45,A57&gt;=5.45),4.9,IF(AND(G57&lt;0.353,F57&lt;2.5,A57&gt;=5.75,G57&gt;=0.154,B57&lt;3.45,A57&gt;=5.45),4.25,IF(AND(A57&gt;=7.25,F57&gt;=2.5,A57&gt;=5.75,G57&gt;=0.154,B57&lt;3.45,A57&gt;=5.45),6.45,IF(AND(H57&lt;11.218,D57&lt;0.25,A57&lt;5.05,H57&gt;=5.245,D57&lt;0.45,D57&lt;0.8,A57&lt;5.45),1.42,IF(AND(G57&lt;0.517,H57&gt;=6.089,A57&gt;=5.05,H57&gt;=5.245,D57&lt;0.45,D57&lt;0.8,A57&lt;5.45),1.44,IF(AND(G57&gt;=0.517,H57&gt;=6.089,A57&gt;=5.05,H57&gt;=5.245,D57&lt;0.45,D57&lt;0.8,A57&lt;5.45),1.54,IF(AND(H57&gt;=10.194,D57&lt;1.65,B57&gt;=2.6,A57&lt;5.75,G57&gt;=0.154,B57&lt;3.45,A57&gt;=5.45),4.35,IF(AND(B57&gt;=3.15,G57&gt;=0.353,F57&lt;2.5,A57&gt;=5.75,G57&gt;=0.154,B57&lt;3.45,A57&gt;=5.45),4.7,IF(AND(H57&lt;7.716,A57&lt;7.25,F57&gt;=2.5,A57&gt;=5.75,G57&gt;=0.154,B57&lt;3.45,A57&gt;=5.45),5.04,IF(AND(G57&lt;0.175,H57&gt;=11.218,D57&lt;0.25,A57&lt;5.05,H57&gt;=5.245,D57&lt;0.45,D57&lt;0.8,A57&lt;5.45),1.5,IF(AND(H57&lt;7.713,H57&lt;10.194,D57&lt;1.65,B57&gt;=2.6,A57&lt;5.75,G57&gt;=0.154,B57&lt;3.45,A57&gt;=5.45),4.1,IF(AND(H57&gt;=7.713,H57&lt;10.194,D57&lt;1.65,B57&gt;=2.6,A57&lt;5.75,G57&gt;=0.154,B57&lt;3.45,A57&gt;=5.45),4.2,IF(AND(B57&gt;=3.05,B57&lt;3.15,G57&gt;=0.353,F57&lt;2.5,A57&gt;=5.75,G57&gt;=0.154,B57&lt;3.45,A57&gt;=5.45),4.4,IF(AND(D57&gt;=2.45,H57&gt;=7.716,A57&lt;7.25,F57&gt;=2.5,A57&gt;=5.75,G57&gt;=0.154,B57&lt;3.45,A57&gt;=5.45),5.85,IF(AND(D57&lt;0.15,G57&gt;=0.175,H57&gt;=11.218,D57&lt;0.25,A57&lt;5.05,H57&gt;=5.245,D57&lt;0.45,D57&lt;0.8,A57&lt;5.45),1.1,IF(AND(H57&gt;=16.317,B57&lt;3.05,B57&lt;3.15,G57&gt;=0.353,F57&lt;2.5,A57&gt;=5.75,G57&gt;=0.154,B57&lt;3.45,A57&gt;=5.45),4.8,IF(AND(G57&gt;=0.857,D57&lt;2.45,H57&gt;=7.716,A57&lt;7.25,F57&gt;=2.5,A57&gt;=5.75,G57&gt;=0.154,B57&lt;3.45,A57&gt;=5.45),5.05,IF(AND(G57&lt;0.245,D57&gt;=0.15,G57&gt;=0.175,H57&gt;=11.218,D57&lt;0.25,A57&lt;5.05,H57&gt;=5.245,D57&lt;0.45,D57&lt;0.8,A57&lt;5.45),1.3,IF(AND(G57&gt;=0.245,D57&gt;=0.15,G57&gt;=0.175,H57&gt;=11.218,D57&lt;0.25,A57&lt;5.05,H57&gt;=5.245,D57&lt;0.45,D57&lt;0.8,A57&lt;5.45),1.22,IF(AND(B57&lt;2.85,H57&lt;16.317,B57&lt;3.05,B57&lt;3.15,G57&gt;=0.353,F57&lt;2.5,A57&gt;=5.75,G57&gt;=0.154,B57&lt;3.45,A57&gt;=5.45),4.6,IF(AND(B57&gt;=2.85,H57&lt;16.317,B57&lt;3.05,B57&lt;3.15,G57&gt;=0.353,F57&lt;2.5,A57&gt;=5.75,G57&gt;=0.154,B57&lt;3.45,A57&gt;=5.45),4.633,IF(AND(D57&lt;1.85,G57&lt;0.857,D57&lt;2.45,H57&gt;=7.716,A57&lt;7.25,F57&gt;=2.5,A57&gt;=5.75,G57&gt;=0.154,B57&lt;3.45,A57&gt;=5.45),5.8,IF(AND(H57&lt;11.297,D57&gt;=1.85,G57&lt;0.857,D57&lt;2.45,H57&gt;=7.716,A57&lt;7.25,F57&gt;=2.5,A57&gt;=5.75,G57&gt;=0.154,B57&lt;3.45,A57&gt;=5.45),5.3,IF(AND(G57&lt;0.388,H57&gt;=11.297,D57&gt;=1.85,G57&lt;0.857,D57&lt;2.45,H57&gt;=7.716,A57&lt;7.25,F57&gt;=2.5,A57&gt;=5.75,G57&gt;=0.154,B57&lt;3.45,A57&gt;=5.45),5.4,IF(AND(G57&gt;=0.388,H57&gt;=11.297,D57&gt;=1.85,G57&lt;0.857,D57&lt;2.45,H57&gt;=7.716,A57&lt;7.25,F57&gt;=2.5,A57&gt;=5.75,G57&gt;=0.154,B57&lt;3.45,A57&gt;=5.45),5.6,"shouldnthappen")))))))))))))))))))))))))))))))))))))</f>
        <v>4.6</v>
      </c>
      <c r="BJ57" s="1" t="n">
        <f aca="false">IF(AND(F57&gt;=2,B57&gt;=3.35),6.1,IF(AND(H57&gt;=12.719,F57&lt;1.5,B57&lt;3.35),1.567,IF(AND(H57&lt;5.245,F57&lt;2,B57&gt;=3.35),1,IF(AND(D57&lt;0.15,H57&lt;12.719,F57&lt;1.5,B57&lt;3.35),1.5,IF(AND(D57&gt;=0.35,H57&gt;=5.245,F57&lt;2,B57&gt;=3.35),1.6,IF(AND(A57&lt;4.9,D57&gt;=0.15,H57&lt;12.719,F57&lt;1.5,B57&lt;3.35),1.36,IF(AND(B57&lt;2.65,G57&lt;0.572,D57&lt;1.45,F57&gt;=1.5,B57&lt;3.35),3.5,IF(AND(A57&lt;6.1,F57&lt;2.5,D57&gt;=1.45,F57&gt;=1.5,B57&lt;3.35),5.1,IF(AND(G57&gt;=0.607,D57&lt;0.35,H57&gt;=5.245,F57&lt;2,B57&gt;=3.35),1.65,IF(AND(G57&lt;0.546,A57&gt;=4.9,D57&gt;=0.15,H57&lt;12.719,F57&lt;1.5,B57&lt;3.35),1.2,IF(AND(G57&gt;=0.546,A57&gt;=4.9,D57&gt;=0.15,H57&lt;12.719,F57&lt;1.5,B57&lt;3.35),1.4,IF(AND(A57&gt;=6.3,B57&gt;=2.65,G57&lt;0.572,D57&lt;1.45,F57&gt;=1.5,B57&lt;3.35),4.8,IF(AND(D57&lt;1.15,B57&lt;2.85,G57&gt;=0.572,D57&lt;1.45,F57&gt;=1.5,B57&lt;3.35),3.9,IF(AND(B57&gt;=3.15,B57&gt;=2.85,G57&gt;=0.572,D57&lt;1.45,F57&gt;=1.5,B57&lt;3.35),4.7,IF(AND(B57&lt;2.95,A57&gt;=6.1,F57&lt;2.5,D57&gt;=1.45,F57&gt;=1.5,B57&lt;3.35),4.533,IF(AND(B57&gt;=2.95,A57&gt;=6.1,F57&lt;2.5,D57&gt;=1.45,F57&gt;=1.5,B57&lt;3.35),4.75,IF(AND(A57&gt;=6.7,G57&lt;0.107,F57&gt;=2.5,D57&gt;=1.45,F57&gt;=1.5,B57&lt;3.35),5.7,IF(AND(G57&gt;=0.385,G57&lt;0.607,D57&lt;0.35,H57&gt;=5.245,F57&lt;2,B57&gt;=3.35),1.325,IF(AND(D57&lt;1.25,A57&lt;6.3,B57&gt;=2.65,G57&lt;0.572,D57&lt;1.45,F57&gt;=1.5,B57&lt;3.35),4,IF(AND(D57&gt;=1.25,A57&lt;6.3,B57&gt;=2.65,G57&lt;0.572,D57&lt;1.45,F57&gt;=1.5,B57&lt;3.35),4.18,IF(AND(G57&lt;0.907,D57&gt;=1.15,B57&lt;2.85,G57&gt;=0.572,D57&lt;1.45,F57&gt;=1.5,B57&lt;3.35),4,IF(AND(G57&gt;=0.907,D57&gt;=1.15,B57&lt;2.85,G57&gt;=0.572,D57&lt;1.45,F57&gt;=1.5,B57&lt;3.35),4.4,IF(AND(H57&lt;8.326,B57&lt;3.15,B57&gt;=2.85,G57&gt;=0.572,D57&lt;1.45,F57&gt;=1.5,B57&lt;3.35),3.6,IF(AND(H57&gt;=8.326,B57&lt;3.15,B57&gt;=2.85,G57&gt;=0.572,D57&lt;1.45,F57&gt;=1.5,B57&lt;3.35),4.48,IF(AND(B57&lt;2.95,A57&lt;6.7,G57&lt;0.107,F57&gt;=2.5,D57&gt;=1.45,F57&gt;=1.5,B57&lt;3.35),5.6,IF(AND(B57&gt;=2.95,A57&lt;6.7,G57&lt;0.107,F57&gt;=2.5,D57&gt;=1.45,F57&gt;=1.5,B57&lt;3.35),5.5,IF(AND(G57&lt;0.205,G57&lt;0.432,G57&gt;=0.107,F57&gt;=2.5,D57&gt;=1.45,F57&gt;=1.5,B57&lt;3.35),5.3,IF(AND(B57&gt;=3.05,G57&gt;=0.432,G57&gt;=0.107,F57&gt;=2.5,D57&gt;=1.45,F57&gt;=1.5,B57&lt;3.35),5.86,IF(AND(H57&gt;=14.057,G57&lt;0.385,G57&lt;0.607,D57&lt;0.35,H57&gt;=5.245,F57&lt;2,B57&gt;=3.35),1.7,IF(AND(D57&lt;1.7,G57&gt;=0.205,G57&lt;0.432,G57&gt;=0.107,F57&gt;=2.5,D57&gt;=1.45,F57&gt;=1.5,B57&lt;3.35),5,IF(AND(G57&lt;0.779,B57&lt;3.05,G57&gt;=0.432,G57&gt;=0.107,F57&gt;=2.5,D57&gt;=1.45,F57&gt;=1.5,B57&lt;3.35),4.9,IF(AND(G57&gt;=0.779,B57&lt;3.05,G57&gt;=0.432,G57&gt;=0.107,F57&gt;=2.5,D57&gt;=1.45,F57&gt;=1.5,B57&lt;3.35),5.533,IF(AND(D57&gt;=0.25,H57&lt;14.057,G57&lt;0.385,G57&lt;0.607,D57&lt;0.35,H57&gt;=5.245,F57&lt;2,B57&gt;=3.35),1.4,IF(AND(B57&lt;2.85,D57&gt;=1.7,G57&gt;=0.205,G57&lt;0.432,G57&gt;=0.107,F57&gt;=2.5,D57&gt;=1.45,F57&gt;=1.5,B57&lt;3.35),5.1,IF(AND(B57&gt;=2.85,D57&gt;=1.7,G57&gt;=0.205,G57&lt;0.432,G57&gt;=0.107,F57&gt;=2.5,D57&gt;=1.45,F57&gt;=1.5,B57&lt;3.35),5.15,IF(AND(A57&lt;5.1,D57&lt;0.25,H57&lt;14.057,G57&lt;0.385,G57&lt;0.607,D57&lt;0.35,H57&gt;=5.245,F57&lt;2,B57&gt;=3.35),1.4,IF(AND(A57&gt;=5.1,D57&lt;0.25,H57&lt;14.057,G57&lt;0.385,G57&lt;0.607,D57&lt;0.35,H57&gt;=5.245,F57&lt;2,B57&gt;=3.35),1.5,"shouldnthappen")))))))))))))))))))))))))))))))))))))</f>
        <v>4.533</v>
      </c>
    </row>
    <row r="58" customFormat="false" ht="13.8" hidden="false" customHeight="false" outlineLevel="0" collapsed="false">
      <c r="A58" s="1" t="n">
        <v>5.7</v>
      </c>
      <c r="B58" s="1" t="n">
        <v>2.8</v>
      </c>
      <c r="C58" s="1" t="n">
        <v>4.5</v>
      </c>
      <c r="D58" s="1" t="n">
        <v>1.3</v>
      </c>
      <c r="E58" s="1" t="s">
        <v>92</v>
      </c>
      <c r="F58" s="1" t="n">
        <v>2</v>
      </c>
      <c r="G58" s="1" t="n">
        <v>0.169574955711141</v>
      </c>
      <c r="H58" s="16" t="n">
        <v>10.642974888254</v>
      </c>
      <c r="I58" s="11" t="n">
        <f aca="false">C58</f>
        <v>4.5</v>
      </c>
      <c r="J58" s="1" t="n">
        <f aca="false">AVERAGE(M58:BJ58)</f>
        <v>4.2615</v>
      </c>
      <c r="K58" s="15" t="n">
        <f aca="false">1-SQRT(VAR(M58:BJ58, I58)) / AVERAGE(M58:BJ58)</f>
        <v>0.93521250266286</v>
      </c>
      <c r="L58" s="1" t="n">
        <f aca="false">(J58-I58)/I58</f>
        <v>-0.053</v>
      </c>
      <c r="M58" s="1" t="n">
        <f aca="false">IF(AND(H58&gt;=16.241,B58&gt;=3.35),6.4,IF(AND(D58&gt;=0.75,A58&lt;5.15,B58&lt;3.35),4.1,IF(AND(D58&gt;=1.5,H58&lt;16.241,B58&gt;=3.35),5.767,IF(AND(B58&gt;=3.25,D58&lt;0.75,A58&lt;5.15,B58&lt;3.35),1.58,IF(AND(A58&lt;4.95,D58&lt;1.5,H58&lt;16.241,B58&gt;=3.35),1.4,IF(AND(A58&lt;4.5,B58&lt;3.25,D58&lt;0.75,A58&lt;5.15,B58&lt;3.35),1.26,IF(AND(A58&gt;=4.5,B58&lt;3.25,D58&lt;0.75,A58&lt;5.15,B58&lt;3.35),1.48,IF(AND(G58&lt;0.356,H58&lt;12.557,D58&lt;1.45,A58&gt;=5.15,B58&lt;3.35),4.267,IF(AND(D58&lt;1.25,H58&gt;=12.557,D58&lt;1.45,A58&gt;=5.15,B58&lt;3.35),4.05,IF(AND(D58&gt;=1.35,G58&gt;=0.356,H58&lt;12.557,D58&lt;1.45,A58&gt;=5.15,B58&lt;3.35),4.25,IF(AND(H58&lt;15.086,D58&gt;=1.25,H58&gt;=12.557,D58&lt;1.45,A58&gt;=5.15,B58&lt;3.35),4.4,IF(AND(F58&lt;2.5,G58&gt;=0.44,D58&lt;2.05,D58&gt;=1.45,A58&gt;=5.15,B58&lt;3.35),4.7,IF(AND(H58&lt;10.391,B58&lt;3.15,D58&gt;=2.05,D58&gt;=1.45,A58&gt;=5.15,B58&lt;3.35),5.1,IF(AND(G58&lt;0.505,B58&gt;=3.15,D58&gt;=2.05,D58&gt;=1.45,A58&gt;=5.15,B58&lt;3.35),5.7,IF(AND(G58&gt;=0.505,B58&gt;=3.15,D58&gt;=2.05,D58&gt;=1.45,A58&gt;=5.15,B58&lt;3.35),5.95,IF(AND(D58&gt;=0.5,G58&lt;0.905,A58&gt;=4.95,D58&lt;1.5,H58&lt;16.241,B58&gt;=3.35),1.6,IF(AND(B58&lt;3.6,G58&gt;=0.905,A58&gt;=4.95,D58&lt;1.5,H58&lt;16.241,B58&gt;=3.35),1.7,IF(AND(B58&gt;=3.6,G58&gt;=0.905,A58&gt;=4.95,D58&lt;1.5,H58&lt;16.241,B58&gt;=3.35),1.767,IF(AND(A58&gt;=5.7,D58&lt;1.35,G58&gt;=0.356,H58&lt;12.557,D58&lt;1.45,A58&gt;=5.15,B58&lt;3.35),3.9,IF(AND(A58&lt;6.35,H58&gt;=15.086,D58&gt;=1.25,H58&gt;=12.557,D58&lt;1.45,A58&gt;=5.15,B58&lt;3.35),4.7,IF(AND(A58&gt;=6.35,H58&gt;=15.086,D58&gt;=1.25,H58&gt;=12.557,D58&lt;1.45,A58&gt;=5.15,B58&lt;3.35),4.6,IF(AND(H58&lt;9.252,D58&lt;1.55,G58&lt;0.44,D58&lt;2.05,D58&gt;=1.45,A58&gt;=5.15,B58&lt;3.35),5.08,IF(AND(H58&gt;=9.252,D58&lt;1.55,G58&lt;0.44,D58&lt;2.05,D58&gt;=1.45,A58&gt;=5.15,B58&lt;3.35),4.7,IF(AND(H58&lt;8.477,D58&gt;=1.55,G58&lt;0.44,D58&lt;2.05,D58&gt;=1.45,A58&gt;=5.15,B58&lt;3.35),5.1,IF(AND(H58&gt;=8.477,D58&gt;=1.55,G58&lt;0.44,D58&lt;2.05,D58&gt;=1.45,A58&gt;=5.15,B58&lt;3.35),5.4,IF(AND(H58&lt;8.435,F58&gt;=2.5,G58&gt;=0.44,D58&lt;2.05,D58&gt;=1.45,A58&gt;=5.15,B58&lt;3.35),5.1,IF(AND(H58&gt;=8.435,F58&gt;=2.5,G58&gt;=0.44,D58&lt;2.05,D58&gt;=1.45,A58&gt;=5.15,B58&lt;3.35),4.86,IF(AND(G58&lt;0.543,H58&gt;=10.391,B58&lt;3.15,D58&gt;=2.05,D58&gt;=1.45,A58&gt;=5.15,B58&lt;3.35),5.56,IF(AND(G58&gt;=0.543,H58&gt;=10.391,B58&lt;3.15,D58&gt;=2.05,D58&gt;=1.45,A58&gt;=5.15,B58&lt;3.35),5.8,IF(AND(A58&lt;5.05,D58&lt;0.5,G58&lt;0.905,A58&gt;=4.95,D58&lt;1.5,H58&lt;16.241,B58&gt;=3.35),1.3,IF(AND(H58&lt;6.583,A58&lt;5.7,D58&lt;1.35,G58&gt;=0.356,H58&lt;12.557,D58&lt;1.45,A58&gt;=5.15,B58&lt;3.35),4,IF(AND(G58&lt;0.585,A58&gt;=5.05,D58&lt;0.5,G58&lt;0.905,A58&gt;=4.95,D58&lt;1.5,H58&lt;16.241,B58&gt;=3.35),1.475,IF(AND(G58&lt;0.62,H58&gt;=6.583,A58&lt;5.7,D58&lt;1.35,G58&gt;=0.356,H58&lt;12.557,D58&lt;1.45,A58&gt;=5.15,B58&lt;3.35),3.75,IF(AND(G58&gt;=0.62,H58&gt;=6.583,A58&lt;5.7,D58&lt;1.35,G58&gt;=0.356,H58&lt;12.557,D58&lt;1.45,A58&gt;=5.15,B58&lt;3.35),3.6,IF(AND(B58&lt;3.75,G58&gt;=0.585,A58&gt;=5.05,D58&lt;0.5,G58&lt;0.905,A58&gt;=4.95,D58&lt;1.5,H58&lt;16.241,B58&gt;=3.35),1.5,IF(AND(B58&gt;=3.75,G58&gt;=0.585,A58&gt;=5.05,D58&lt;0.5,G58&lt;0.905,A58&gt;=4.95,D58&lt;1.5,H58&lt;16.241,B58&gt;=3.35),1.6,"shouldnthappen"))))))))))))))))))))))))))))))))))))</f>
        <v>4.267</v>
      </c>
      <c r="N58" s="1" t="n">
        <f aca="false">IF(AND(H58&lt;5.245,B58&lt;3.65,F58&lt;1.5),1,IF(AND(H58&gt;=14.096,B58&gt;=3.65,F58&lt;1.5),1.65,IF(AND(A58&gt;=5.45,H58&gt;=5.245,B58&lt;3.65,F58&lt;1.5),1.3,IF(AND(H58&gt;=13.586,H58&lt;14.096,B58&gt;=3.65,F58&lt;1.5),1.3,IF(AND(H58&lt;10.258,D58&lt;1.25,F58&lt;2.5,F58&gt;=1.5),3.38,IF(AND(H58&lt;6.982,D58&gt;=1.25,F58&lt;2.5,F58&gt;=1.5),3.96,IF(AND(H58&gt;=13.646,D58&lt;2.05,F58&gt;=2.5,F58&gt;=1.5),6.1,IF(AND(B58&lt;3.05,A58&lt;5.45,H58&gt;=5.245,B58&lt;3.65,F58&lt;1.5),1.375,IF(AND(H58&lt;6.543,H58&lt;13.586,H58&lt;14.096,B58&gt;=3.65,F58&lt;1.5),1.4,IF(AND(H58&gt;=6.543,H58&lt;13.586,H58&lt;14.096,B58&gt;=3.65,F58&lt;1.5),1.5,IF(AND(H58&lt;11.522,H58&gt;=10.258,D58&lt;1.25,F58&lt;2.5,F58&gt;=1.5),3.733,IF(AND(H58&gt;=11.522,H58&gt;=10.258,D58&lt;1.25,F58&lt;2.5,F58&gt;=1.5),3.92,IF(AND(H58&lt;5.767,H58&lt;13.646,D58&lt;2.05,F58&gt;=2.5,F58&gt;=1.5),4.5,IF(AND(A58&lt;6.8,B58&lt;3.15,D58&gt;=2.05,F58&gt;=2.5,F58&gt;=1.5),5.6,IF(AND(A58&gt;=6.8,B58&lt;3.15,D58&gt;=2.05,F58&gt;=2.5,F58&gt;=1.5),5.1,IF(AND(B58&lt;3.25,B58&gt;=3.15,D58&gt;=2.05,F58&gt;=2.5,F58&gt;=1.5),5.8,IF(AND(B58&gt;=3.25,B58&gt;=3.15,D58&gt;=2.05,F58&gt;=2.5,F58&gt;=1.5),5.65,IF(AND(B58&lt;3.15,B58&gt;=3.05,A58&lt;5.45,H58&gt;=5.245,B58&lt;3.65,F58&lt;1.5),1.5,IF(AND(G58&gt;=0.735,H58&lt;13.665,H58&gt;=6.982,D58&gt;=1.25,F58&lt;2.5,F58&gt;=1.5),4.2,IF(AND(H58&lt;14.03,H58&gt;=13.665,H58&gt;=6.982,D58&gt;=1.25,F58&lt;2.5,F58&gt;=1.5),4.8,IF(AND(A58&gt;=6.6,H58&gt;=5.767,H58&lt;13.646,D58&lt;2.05,F58&gt;=2.5,F58&gt;=1.5),6.05,IF(AND(G58&gt;=0.934,B58&gt;=3.15,B58&gt;=3.05,A58&lt;5.45,H58&gt;=5.245,B58&lt;3.65,F58&lt;1.5),1.7,IF(AND(D58&gt;=1.55,G58&lt;0.735,H58&lt;13.665,H58&gt;=6.982,D58&gt;=1.25,F58&lt;2.5,F58&gt;=1.5),5.1,IF(AND(D58&lt;1.45,H58&gt;=14.03,H58&gt;=13.665,H58&gt;=6.982,D58&gt;=1.25,F58&lt;2.5,F58&gt;=1.5),4.7,IF(AND(D58&gt;=1.45,H58&gt;=14.03,H58&gt;=13.665,H58&gt;=6.982,D58&gt;=1.25,F58&lt;2.5,F58&gt;=1.5),4.5,IF(AND(A58&gt;=6.2,A58&lt;6.6,H58&gt;=5.767,H58&lt;13.646,D58&lt;2.05,F58&gt;=2.5,F58&gt;=1.5),5.325,IF(AND(B58&lt;3.25,G58&lt;0.934,B58&gt;=3.15,B58&gt;=3.05,A58&lt;5.45,H58&gt;=5.245,B58&lt;3.65,F58&lt;1.5),1.3,IF(AND(D58&lt;1.35,D58&lt;1.55,G58&lt;0.735,H58&lt;13.665,H58&gt;=6.982,D58&gt;=1.25,F58&lt;2.5,F58&gt;=1.5),4.25,IF(AND(H58&lt;8.435,A58&lt;6.2,A58&lt;6.6,H58&gt;=5.767,H58&lt;13.646,D58&lt;2.05,F58&gt;=2.5,F58&gt;=1.5),5.1,IF(AND(H58&gt;=8.435,A58&lt;6.2,A58&lt;6.6,H58&gt;=5.767,H58&lt;13.646,D58&lt;2.05,F58&gt;=2.5,F58&gt;=1.5),4.9,IF(AND(A58&gt;=5.15,B58&gt;=3.25,G58&lt;0.934,B58&gt;=3.15,B58&gt;=3.05,A58&lt;5.45,H58&gt;=5.245,B58&lt;3.65,F58&lt;1.5),1.5,IF(AND(B58&lt;2.9,D58&gt;=1.35,D58&lt;1.55,G58&lt;0.735,H58&lt;13.665,H58&gt;=6.982,D58&gt;=1.25,F58&lt;2.5,F58&gt;=1.5),4.6,IF(AND(B58&gt;=2.9,D58&gt;=1.35,D58&lt;1.55,G58&lt;0.735,H58&lt;13.665,H58&gt;=6.982,D58&gt;=1.25,F58&lt;2.5,F58&gt;=1.5),4.52,IF(AND(G58&gt;=0.862,A58&lt;5.15,B58&gt;=3.25,G58&lt;0.934,B58&gt;=3.15,B58&gt;=3.05,A58&lt;5.45,H58&gt;=5.245,B58&lt;3.65,F58&lt;1.5),1.5,IF(AND(H58&lt;9.35,G58&lt;0.862,A58&lt;5.15,B58&gt;=3.25,G58&lt;0.934,B58&gt;=3.15,B58&gt;=3.05,A58&lt;5.45,H58&gt;=5.245,B58&lt;3.65,F58&lt;1.5),1.38,IF(AND(H58&gt;=9.35,G58&lt;0.862,A58&lt;5.15,B58&gt;=3.25,G58&lt;0.934,B58&gt;=3.15,B58&gt;=3.05,A58&lt;5.45,H58&gt;=5.245,B58&lt;3.65,F58&lt;1.5),1.4,"shouldnthappen"))))))))))))))))))))))))))))))))))))</f>
        <v>4.25</v>
      </c>
      <c r="O58" s="1" t="n">
        <f aca="false">IF(AND(B58&lt;2.75,A58&lt;5.55),3.96,IF(AND(H58&lt;9.205,A58&lt;5.9,A58&gt;=5.55),3.85,IF(AND(A58&lt;4.35,D58&lt;0.35,B58&gt;=2.75,A58&lt;5.55),1.1,IF(AND(B58&lt;3.65,D58&gt;=0.35,B58&gt;=2.75,A58&lt;5.55),1.65,IF(AND(B58&gt;=3.65,D58&gt;=0.35,B58&gt;=2.75,A58&lt;5.55),1.9,IF(AND(G58&gt;=0.732,H58&gt;=9.205,A58&lt;5.9,A58&gt;=5.55),4.9,IF(AND(G58&lt;0.273,G58&lt;0.732,H58&gt;=9.205,A58&lt;5.9,A58&gt;=5.55),4.5,IF(AND(A58&lt;6.3,G58&lt;0.422,F58&lt;2.5,A58&gt;=5.9,A58&gt;=5.55),5.1,IF(AND(A58&gt;=6.3,G58&lt;0.422,F58&lt;2.5,A58&gt;=5.9,A58&gt;=5.55),4.76,IF(AND(B58&lt;2.4,G58&gt;=0.422,F58&lt;2.5,A58&gt;=5.9,A58&gt;=5.55),4.45,IF(AND(A58&gt;=7,G58&gt;=0.628,F58&gt;=2.5,A58&gt;=5.9,A58&gt;=5.55),6.45,IF(AND(D58&lt;0.15,H58&lt;13.924,A58&gt;=4.35,D58&lt;0.35,B58&gt;=2.75,A58&lt;5.55),1.5,IF(AND(B58&lt;3.15,H58&gt;=13.924,A58&gt;=4.35,D58&lt;0.35,B58&gt;=2.75,A58&lt;5.55),1.56,IF(AND(B58&gt;=3.15,H58&gt;=13.924,A58&gt;=4.35,D58&lt;0.35,B58&gt;=2.75,A58&lt;5.55),1.3,IF(AND(H58&lt;14.316,G58&gt;=0.273,G58&lt;0.732,H58&gt;=9.205,A58&lt;5.9,A58&gt;=5.55),3.95,IF(AND(H58&gt;=14.316,G58&gt;=0.273,G58&lt;0.732,H58&gt;=9.205,A58&lt;5.9,A58&gt;=5.55),4.1,IF(AND(A58&lt;6.2,B58&gt;=2.4,G58&gt;=0.422,F58&lt;2.5,A58&gt;=5.9,A58&gt;=5.55),4.3,IF(AND(A58&gt;=7.05,G58&lt;0.364,G58&lt;0.628,F58&gt;=2.5,A58&gt;=5.9,A58&gt;=5.55),6.1,IF(AND(A58&gt;=7.55,G58&gt;=0.364,G58&lt;0.628,F58&gt;=2.5,A58&gt;=5.9,A58&gt;=5.55),6.4,IF(AND(A58&lt;6.15,A58&lt;7,G58&gt;=0.628,F58&gt;=2.5,A58&gt;=5.9,A58&gt;=5.55),4.9,IF(AND(D58&lt;1.45,A58&gt;=6.2,B58&gt;=2.4,G58&gt;=0.422,F58&lt;2.5,A58&gt;=5.9,A58&gt;=5.55),4.64,IF(AND(D58&gt;=1.45,A58&gt;=6.2,B58&gt;=2.4,G58&gt;=0.422,F58&lt;2.5,A58&gt;=5.9,A58&gt;=5.55),4.9,IF(AND(D58&lt;1.65,A58&lt;7.05,G58&lt;0.364,G58&lt;0.628,F58&gt;=2.5,A58&gt;=5.9,A58&gt;=5.55),5.1,IF(AND(D58&gt;=2.35,A58&lt;7.55,G58&gt;=0.364,G58&lt;0.628,F58&gt;=2.5,A58&gt;=5.9,A58&gt;=5.55),5.633,IF(AND(D58&lt;2.15,A58&gt;=6.15,A58&lt;7,G58&gt;=0.628,F58&gt;=2.5,A58&gt;=5.9,A58&gt;=5.55),5.1,IF(AND(D58&gt;=2.15,A58&gt;=6.15,A58&lt;7,G58&gt;=0.628,F58&gt;=2.5,A58&gt;=5.9,A58&gt;=5.55),5.267,IF(AND(A58&lt;4.9,A58&lt;5.05,D58&gt;=0.15,H58&lt;13.924,A58&gt;=4.35,D58&lt;0.35,B58&gt;=2.75,A58&lt;5.55),1.375,IF(AND(A58&gt;=4.9,A58&lt;5.05,D58&gt;=0.15,H58&lt;13.924,A58&gt;=4.35,D58&lt;0.35,B58&gt;=2.75,A58&lt;5.55),1.3,IF(AND(A58&lt;5.45,A58&gt;=5.05,D58&gt;=0.15,H58&lt;13.924,A58&gt;=4.35,D58&lt;0.35,B58&gt;=2.75,A58&lt;5.55),1.475,IF(AND(A58&gt;=5.45,A58&gt;=5.05,D58&gt;=0.15,H58&lt;13.924,A58&gt;=4.35,D58&lt;0.35,B58&gt;=2.75,A58&lt;5.55),1.4,IF(AND(B58&gt;=3.25,D58&lt;2.35,A58&lt;7.55,G58&gt;=0.364,G58&lt;0.628,F58&gt;=2.5,A58&gt;=5.9,A58&gt;=5.55),5.7,IF(AND(G58&lt;0.006,G58&lt;0.107,D58&gt;=1.65,A58&lt;7.05,G58&lt;0.364,G58&lt;0.628,F58&gt;=2.5,A58&gt;=5.9,A58&gt;=5.55),5.5,IF(AND(G58&gt;=0.006,G58&lt;0.107,D58&gt;=1.65,A58&lt;7.05,G58&lt;0.364,G58&lt;0.628,F58&gt;=2.5,A58&gt;=5.9,A58&gt;=5.55),5.667,IF(AND(D58&lt;2.2,G58&gt;=0.107,D58&gt;=1.65,A58&lt;7.05,G58&lt;0.364,G58&lt;0.628,F58&gt;=2.5,A58&gt;=5.9,A58&gt;=5.55),5.35,IF(AND(D58&gt;=2.2,G58&gt;=0.107,D58&gt;=1.65,A58&lt;7.05,G58&lt;0.364,G58&lt;0.628,F58&gt;=2.5,A58&gt;=5.9,A58&gt;=5.55),5.2,IF(AND(D58&lt;2.25,B58&lt;3.25,D58&lt;2.35,A58&lt;7.55,G58&gt;=0.364,G58&lt;0.628,F58&gt;=2.5,A58&gt;=5.9,A58&gt;=5.55),5.8,IF(AND(D58&gt;=2.25,B58&lt;3.25,D58&lt;2.35,A58&lt;7.55,G58&gt;=0.364,G58&lt;0.628,F58&gt;=2.5,A58&gt;=5.9,A58&gt;=5.55),5.9,"shouldnthappen")))))))))))))))))))))))))))))))))))))</f>
        <v>4.5</v>
      </c>
      <c r="P58" s="1" t="n">
        <f aca="false">IF(AND(D58&gt;=0.75,A58&lt;5.55),3.9,IF(AND(H58&lt;7.482,A58&gt;=5.55),3.45,IF(AND(B58&gt;=3.15,B58&lt;3.25,D58&lt;0.75,A58&lt;5.55),1.262,IF(AND(G58&gt;=0.446,B58&lt;3.15,B58&lt;3.25,D58&lt;0.75,A58&lt;5.55),1.1,IF(AND(G58&lt;0.408,A58&lt;5.05,B58&gt;=3.25,D58&lt;0.75,A58&lt;5.55),1.4,IF(AND(G58&gt;=0.408,A58&lt;5.05,B58&gt;=3.25,D58&lt;0.75,A58&lt;5.55),1.233,IF(AND(G58&gt;=0.676,A58&gt;=5.05,B58&gt;=3.25,D58&lt;0.75,A58&lt;5.55),1.72,IF(AND(H58&lt;9.386,A58&lt;5.85,F58&lt;2.5,H58&gt;=7.482,A58&gt;=5.55),3.5,IF(AND(H58&gt;=9.386,A58&lt;5.85,F58&lt;2.5,H58&gt;=7.482,A58&gt;=5.55),4.275,IF(AND(H58&gt;=16.284,G58&lt;0.865,F58&gt;=2.5,H58&gt;=7.482,A58&gt;=5.55),6.6,IF(AND(G58&lt;0.912,G58&gt;=0.865,F58&gt;=2.5,H58&gt;=7.482,A58&gt;=5.55),4.8,IF(AND(G58&gt;=0.912,G58&gt;=0.865,F58&gt;=2.5,H58&gt;=7.482,A58&gt;=5.55),5.175,IF(AND(A58&gt;=4.95,G58&lt;0.446,B58&lt;3.15,B58&lt;3.25,D58&lt;0.75,A58&lt;5.55),1.6,IF(AND(H58&gt;=12.974,G58&lt;0.676,A58&gt;=5.05,B58&gt;=3.25,D58&lt;0.75,A58&lt;5.55),1.3,IF(AND(D58&lt;1.45,H58&lt;13.531,A58&gt;=5.85,F58&lt;2.5,H58&gt;=7.482,A58&gt;=5.55),4.2,IF(AND(D58&gt;=1.45,H58&lt;13.531,A58&gt;=5.85,F58&lt;2.5,H58&gt;=7.482,A58&gt;=5.55),4.967,IF(AND(G58&lt;0.187,H58&gt;=13.531,A58&gt;=5.85,F58&lt;2.5,H58&gt;=7.482,A58&gt;=5.55),5,IF(AND(H58&gt;=12.675,A58&lt;4.95,G58&lt;0.446,B58&lt;3.15,B58&lt;3.25,D58&lt;0.75,A58&lt;5.55),1.5,IF(AND(H58&lt;10.826,H58&lt;12.974,G58&lt;0.676,A58&gt;=5.05,B58&gt;=3.25,D58&lt;0.75,A58&lt;5.55),1.46,IF(AND(H58&gt;=10.826,H58&lt;12.974,G58&lt;0.676,A58&gt;=5.05,B58&gt;=3.25,D58&lt;0.75,A58&lt;5.55),1.4,IF(AND(A58&lt;6.15,G58&gt;=0.187,H58&gt;=13.531,A58&gt;=5.85,F58&lt;2.5,H58&gt;=7.482,A58&gt;=5.55),4.7,IF(AND(A58&lt;6.85,B58&lt;2.95,H58&lt;16.284,G58&lt;0.865,F58&gt;=2.5,H58&gt;=7.482,A58&gt;=5.55),5.32,IF(AND(A58&gt;=6.85,B58&lt;2.95,H58&lt;16.284,G58&lt;0.865,F58&gt;=2.5,H58&gt;=7.482,A58&gt;=5.55),6.567,IF(AND(A58&lt;4.85,H58&lt;12.675,A58&lt;4.95,G58&lt;0.446,B58&lt;3.15,B58&lt;3.25,D58&lt;0.75,A58&lt;5.55),1.4,IF(AND(A58&gt;=4.85,H58&lt;12.675,A58&lt;4.95,G58&lt;0.446,B58&lt;3.15,B58&lt;3.25,D58&lt;0.75,A58&lt;5.55),1.5,IF(AND(B58&lt;3.1,A58&gt;=6.15,G58&gt;=0.187,H58&gt;=13.531,A58&gt;=5.85,F58&lt;2.5,H58&gt;=7.482,A58&gt;=5.55),4.467,IF(AND(B58&gt;=3.1,A58&gt;=6.15,G58&gt;=0.187,H58&gt;=13.531,A58&gt;=5.85,F58&lt;2.5,H58&gt;=7.482,A58&gt;=5.55),4.7,IF(AND(G58&gt;=0.379,B58&lt;3.15,B58&gt;=2.95,H58&lt;16.284,G58&lt;0.865,F58&gt;=2.5,H58&gt;=7.482,A58&gt;=5.55),5.733,IF(AND(A58&lt;6.6,B58&gt;=3.15,B58&gt;=2.95,H58&lt;16.284,G58&lt;0.865,F58&gt;=2.5,H58&gt;=7.482,A58&gt;=5.55),5.38,IF(AND(A58&lt;6.7,G58&lt;0.379,B58&lt;3.15,B58&gt;=2.95,H58&lt;16.284,G58&lt;0.865,F58&gt;=2.5,H58&gt;=7.482,A58&gt;=5.55),5.3,IF(AND(A58&gt;=6.7,G58&lt;0.379,B58&lt;3.15,B58&gt;=2.95,H58&lt;16.284,G58&lt;0.865,F58&gt;=2.5,H58&gt;=7.482,A58&gt;=5.55),5.16,IF(AND(A58&lt;7.05,A58&gt;=6.6,B58&gt;=3.15,B58&gt;=2.95,H58&lt;16.284,G58&lt;0.865,F58&gt;=2.5,H58&gt;=7.482,A58&gt;=5.55),5.78,IF(AND(A58&gt;=7.05,A58&gt;=6.6,B58&gt;=3.15,B58&gt;=2.95,H58&lt;16.284,G58&lt;0.865,F58&gt;=2.5,H58&gt;=7.482,A58&gt;=5.55),6.1,"shouldnthappen")))))))))))))))))))))))))))))))))</f>
        <v>4.275</v>
      </c>
      <c r="Q58" s="1" t="n">
        <f aca="false">IF(AND(G58&gt;=0.422,B58&lt;3.25,F58&lt;1.5),1.25,IF(AND(G58&gt;=0.082,G58&lt;0.125,F58&gt;=1.5),6.7,IF(AND(G58&lt;0.251,G58&lt;0.422,B58&lt;3.25,F58&lt;1.5),1.38,IF(AND(G58&gt;=0.251,G58&lt;0.422,B58&lt;3.25,F58&lt;1.5),1.55,IF(AND(G58&gt;=0.385,G58&lt;0.633,B58&gt;=3.25,F58&lt;1.5),1.367,IF(AND(B58&lt;3.35,G58&gt;=0.633,B58&gt;=3.25,F58&lt;1.5),1.7,IF(AND(A58&lt;5.85,G58&lt;0.082,G58&lt;0.125,F58&gt;=1.5),4.5,IF(AND(F58&gt;=2.5,D58&lt;1.6,G58&gt;=0.125,F58&gt;=1.5),5.05,IF(AND(H58&gt;=16.774,D58&gt;=1.6,G58&gt;=0.125,F58&gt;=1.5),6.4,IF(AND(D58&gt;=0.5,G58&lt;0.385,G58&lt;0.633,B58&gt;=3.25,F58&lt;1.5),1.6,IF(AND(B58&lt;3.6,B58&gt;=3.35,G58&gt;=0.633,B58&gt;=3.25,F58&lt;1.5),1.55,IF(AND(B58&gt;=3.6,B58&gt;=3.35,G58&gt;=0.633,B58&gt;=3.25,F58&lt;1.5),1.6,IF(AND(D58&lt;1.65,A58&gt;=5.85,G58&lt;0.082,G58&lt;0.125,F58&gt;=1.5),4.7,IF(AND(A58&lt;5.3,F58&lt;2.5,D58&lt;1.6,G58&gt;=0.125,F58&gt;=1.5),3.15,IF(AND(B58&gt;=3.2,H58&lt;16.774,D58&gt;=1.6,G58&gt;=0.125,F58&gt;=1.5),5.675,IF(AND(H58&lt;11.767,D58&lt;0.5,G58&lt;0.385,G58&lt;0.633,B58&gt;=3.25,F58&lt;1.5),1.5,IF(AND(H58&gt;=11.767,D58&lt;0.5,G58&lt;0.385,G58&lt;0.633,B58&gt;=3.25,F58&lt;1.5),1.367,IF(AND(H58&lt;8.367,D58&gt;=1.65,A58&gt;=5.85,G58&lt;0.082,G58&lt;0.125,F58&gt;=1.5),5.7,IF(AND(H58&gt;=8.367,D58&gt;=1.65,A58&gt;=5.85,G58&lt;0.082,G58&lt;0.125,F58&gt;=1.5),5.575,IF(AND(A58&gt;=7.1,B58&lt;3.2,H58&lt;16.774,D58&gt;=1.6,G58&gt;=0.125,F58&gt;=1.5),6.3,IF(AND(H58&gt;=15.395,B58&lt;2.85,A58&gt;=5.3,F58&lt;2.5,D58&lt;1.6,G58&gt;=0.125,F58&gt;=1.5),4.8,IF(AND(H58&lt;8.486,B58&gt;=2.85,A58&gt;=5.3,F58&lt;2.5,D58&lt;1.6,G58&gt;=0.125,F58&gt;=1.5),3.85,IF(AND(D58&gt;=2.1,A58&lt;7.1,B58&lt;3.2,H58&lt;16.774,D58&gt;=1.6,G58&gt;=0.125,F58&gt;=1.5),5.5,IF(AND(B58&gt;=2.75,H58&lt;15.395,B58&lt;2.85,A58&gt;=5.3,F58&lt;2.5,D58&lt;1.6,G58&gt;=0.125,F58&gt;=1.5),4.489,IF(AND(H58&gt;=15.168,H58&gt;=8.486,B58&gt;=2.85,A58&gt;=5.3,F58&lt;2.5,D58&lt;1.6,G58&gt;=0.125,F58&gt;=1.5),4.7,IF(AND(G58&gt;=0.519,D58&lt;2.1,A58&lt;7.1,B58&lt;3.2,H58&lt;16.774,D58&gt;=1.6,G58&gt;=0.125,F58&gt;=1.5),4.925,IF(AND(G58&gt;=0.897,B58&lt;2.75,H58&lt;15.395,B58&lt;2.85,A58&gt;=5.3,F58&lt;2.5,D58&lt;1.6,G58&gt;=0.125,F58&gt;=1.5),4.567,IF(AND(A58&lt;5.65,H58&lt;15.168,H58&gt;=8.486,B58&gt;=2.85,A58&gt;=5.3,F58&lt;2.5,D58&lt;1.6,G58&gt;=0.125,F58&gt;=1.5),4.5,IF(AND(G58&lt;0.23,G58&lt;0.519,D58&lt;2.1,A58&lt;7.1,B58&lt;3.2,H58&lt;16.774,D58&gt;=1.6,G58&gt;=0.125,F58&gt;=1.5),5,IF(AND(A58&lt;5.9,G58&lt;0.897,B58&lt;2.75,H58&lt;15.395,B58&lt;2.85,A58&gt;=5.3,F58&lt;2.5,D58&lt;1.6,G58&gt;=0.125,F58&gt;=1.5),4.1,IF(AND(A58&gt;=5.9,G58&lt;0.897,B58&lt;2.75,H58&lt;15.395,B58&lt;2.85,A58&gt;=5.3,F58&lt;2.5,D58&lt;1.6,G58&gt;=0.125,F58&gt;=1.5),4.5,IF(AND(A58&lt;6.05,A58&gt;=5.65,H58&lt;15.168,H58&gt;=8.486,B58&gt;=2.85,A58&gt;=5.3,F58&lt;2.5,D58&lt;1.6,G58&gt;=0.125,F58&gt;=1.5),4.2,IF(AND(A58&gt;=6.05,A58&gt;=5.65,H58&lt;15.168,H58&gt;=8.486,B58&gt;=2.85,A58&gt;=5.3,F58&lt;2.5,D58&lt;1.6,G58&gt;=0.125,F58&gt;=1.5),4.35,IF(AND(D58&lt;1.95,G58&gt;=0.23,G58&lt;0.519,D58&lt;2.1,A58&lt;7.1,B58&lt;3.2,H58&lt;16.774,D58&gt;=1.6,G58&gt;=0.125,F58&gt;=1.5),5.3,IF(AND(D58&gt;=1.95,G58&gt;=0.23,G58&lt;0.519,D58&lt;2.1,A58&lt;7.1,B58&lt;3.2,H58&lt;16.774,D58&gt;=1.6,G58&gt;=0.125,F58&gt;=1.5),5.2,"shouldnthappen")))))))))))))))))))))))))))))))))))</f>
        <v>4.489</v>
      </c>
      <c r="R58" s="1" t="n">
        <f aca="false">IF(AND(G58&gt;=0.901,F58&lt;1.5),1.9,IF(AND(H58&lt;5.523,D58&lt;0.35,G58&lt;0.901,F58&lt;1.5),1,IF(AND(B58&lt;3.6,D58&gt;=0.35,G58&lt;0.901,F58&lt;1.5),1.575,IF(AND(B58&gt;=3.6,D58&gt;=0.35,G58&lt;0.901,F58&lt;1.5),1.5,IF(AND(G58&gt;=0.837,D58&lt;1.15,D58&lt;1.45,F58&gt;=1.5),3,IF(AND(G58&gt;=0.66,D58&gt;=1.15,D58&lt;1.45,F58&gt;=1.5),4,IF(AND(F58&gt;=2.5,D58&lt;1.55,D58&gt;=1.45,F58&gt;=1.5),5.025,IF(AND(F58&lt;2.5,D58&gt;=1.55,D58&gt;=1.45,F58&gt;=1.5),4.933,IF(AND(B58&lt;2.45,G58&lt;0.837,D58&lt;1.15,D58&lt;1.45,F58&gt;=1.5),3.3,IF(AND(B58&gt;=2.45,G58&lt;0.837,D58&lt;1.15,D58&lt;1.45,F58&gt;=1.5),3.86,IF(AND(B58&gt;=3.05,F58&lt;2.5,D58&lt;1.55,D58&gt;=1.45,F58&gt;=1.5),4.8,IF(AND(D58&gt;=2.45,F58&gt;=2.5,D58&gt;=1.55,D58&gt;=1.45,F58&gt;=1.5),5.875,IF(AND(H58&lt;13.187,G58&lt;0.217,H58&gt;=5.523,D58&lt;0.35,G58&lt;0.901,F58&lt;1.5),1.4,IF(AND(H58&gt;=13.187,G58&lt;0.217,H58&gt;=5.523,D58&lt;0.35,G58&lt;0.901,F58&lt;1.5),1.5,IF(AND(G58&lt;0.33,G58&gt;=0.217,H58&gt;=5.523,D58&lt;0.35,G58&lt;0.901,F58&lt;1.5),1.28,IF(AND(A58&lt;6.05,D58&lt;1.35,G58&lt;0.66,D58&gt;=1.15,D58&lt;1.45,F58&gt;=1.5),4.175,IF(AND(A58&gt;=6.05,D58&lt;1.35,G58&lt;0.66,D58&gt;=1.15,D58&lt;1.45,F58&gt;=1.5),4.3,IF(AND(A58&lt;5.65,D58&gt;=1.35,G58&lt;0.66,D58&gt;=1.15,D58&lt;1.45,F58&gt;=1.5),3.9,IF(AND(A58&gt;=5.65,D58&gt;=1.35,G58&lt;0.66,D58&gt;=1.15,D58&lt;1.45,F58&gt;=1.5),4.52,IF(AND(A58&lt;6.25,B58&lt;3.05,F58&lt;2.5,D58&lt;1.55,D58&gt;=1.45,F58&gt;=1.5),4.5,IF(AND(A58&gt;=6.25,B58&lt;3.05,F58&lt;2.5,D58&lt;1.55,D58&gt;=1.45,F58&gt;=1.5),4.675,IF(AND(A58&gt;=7.25,D58&lt;2.45,F58&gt;=2.5,D58&gt;=1.55,D58&gt;=1.45,F58&gt;=1.5),6.433,IF(AND(D58&gt;=0.25,G58&gt;=0.33,G58&gt;=0.217,H58&gt;=5.523,D58&lt;0.35,G58&lt;0.901,F58&lt;1.5),1.4,IF(AND(A58&lt;6.15,A58&lt;7.25,D58&lt;2.45,F58&gt;=2.5,D58&gt;=1.55,D58&gt;=1.45,F58&gt;=1.5),5.025,IF(AND(H58&lt;6.439,D58&lt;0.25,G58&gt;=0.33,G58&gt;=0.217,H58&gt;=5.523,D58&lt;0.35,G58&lt;0.901,F58&lt;1.5),1.5,IF(AND(H58&gt;=6.439,D58&lt;0.25,G58&gt;=0.33,G58&gt;=0.217,H58&gt;=5.523,D58&lt;0.35,G58&lt;0.901,F58&lt;1.5),1.38,IF(AND(H58&gt;=13.711,A58&gt;=6.15,A58&lt;7.25,D58&lt;2.45,F58&gt;=2.5,D58&gt;=1.55,D58&gt;=1.45,F58&gt;=1.5),5.68,IF(AND(B58&gt;=3.3,H58&lt;13.711,A58&gt;=6.15,A58&lt;7.25,D58&lt;2.45,F58&gt;=2.5,D58&gt;=1.55,D58&gt;=1.45,F58&gt;=1.5),5.6,IF(AND(G58&lt;0.093,B58&lt;3.3,H58&lt;13.711,A58&gt;=6.15,A58&lt;7.25,D58&lt;2.45,F58&gt;=2.5,D58&gt;=1.55,D58&gt;=1.45,F58&gt;=1.5),5.56,IF(AND(D58&lt;1.95,G58&gt;=0.093,B58&lt;3.3,H58&lt;13.711,A58&gt;=6.15,A58&lt;7.25,D58&lt;2.45,F58&gt;=2.5,D58&gt;=1.55,D58&gt;=1.45,F58&gt;=1.5),5.3,IF(AND(B58&lt;3.15,D58&gt;=1.95,G58&gt;=0.093,B58&lt;3.3,H58&lt;13.711,A58&gt;=6.15,A58&lt;7.25,D58&lt;2.45,F58&gt;=2.5,D58&gt;=1.55,D58&gt;=1.45,F58&gt;=1.5),5.1,IF(AND(B58&gt;=3.15,D58&gt;=1.95,G58&gt;=0.093,B58&lt;3.3,H58&lt;13.711,A58&gt;=6.15,A58&lt;7.25,D58&lt;2.45,F58&gt;=2.5,D58&gt;=1.55,D58&gt;=1.45,F58&gt;=1.5),5.15,"shouldnthappen"))))))))))))))))))))))))))))))))</f>
        <v>4.175</v>
      </c>
      <c r="S58" s="1" t="n">
        <f aca="false">IF(AND(G58&gt;=0.859,D58&gt;=0.35,F58&lt;1.5),1.9,IF(AND(D58&lt;1.75,F58&gt;=2.5,F58&gt;=1.5),4.867,IF(AND(H58&lt;8.42,A58&lt;5.05,D58&lt;0.35,F58&lt;1.5),1.42,IF(AND(H58&gt;=14.877,A58&gt;=5.05,D58&lt;0.35,F58&lt;1.5),1.3,IF(AND(B58&lt;3.35,G58&lt;0.859,D58&gt;=0.35,F58&lt;1.5),1.7,IF(AND(B58&gt;=3.35,G58&lt;0.859,D58&gt;=0.35,F58&lt;1.5),1.5,IF(AND(A58&gt;=6.05,B58&lt;2.75,F58&lt;2.5,F58&gt;=1.5),4.733,IF(AND(G58&gt;=0.68,B58&gt;=2.75,F58&lt;2.5,F58&gt;=1.5),4.025,IF(AND(H58&gt;=16.284,D58&gt;=1.75,F58&gt;=2.5,F58&gt;=1.5),6.6,IF(AND(A58&lt;4.35,H58&gt;=8.42,A58&lt;5.05,D58&lt;0.35,F58&lt;1.5),1.1,IF(AND(G58&gt;=0.948,H58&lt;14.877,A58&gt;=5.05,D58&lt;0.35,F58&lt;1.5),1.7,IF(AND(A58&lt;5.3,A58&lt;6.05,B58&lt;2.75,F58&lt;2.5,F58&gt;=1.5),3,IF(AND(H58&gt;=15.168,G58&lt;0.68,B58&gt;=2.75,F58&lt;2.5,F58&gt;=1.5),4.75,IF(AND(H58&gt;=14.005,A58&gt;=4.35,H58&gt;=8.42,A58&lt;5.05,D58&lt;0.35,F58&lt;1.5),1.375,IF(AND(A58&gt;=5.55,G58&lt;0.948,H58&lt;14.877,A58&gt;=5.05,D58&lt;0.35,F58&lt;1.5),1.7,IF(AND(H58&lt;12.363,A58&gt;=5.3,A58&lt;6.05,B58&lt;2.75,F58&lt;2.5,F58&gt;=1.5),3.825,IF(AND(H58&gt;=12.363,A58&gt;=5.3,A58&lt;6.05,B58&lt;2.75,F58&lt;2.5,F58&gt;=1.5),4.033,IF(AND(H58&gt;=14.508,H58&lt;15.168,G58&lt;0.68,B58&gt;=2.75,F58&lt;2.5,F58&gt;=1.5),4.2,IF(AND(D58&gt;=2.35,D58&gt;=2.2,H58&lt;16.284,D58&gt;=1.75,F58&gt;=2.5,F58&gt;=1.5),5.267,IF(AND(G58&lt;0.231,H58&lt;14.005,A58&gt;=4.35,H58&gt;=8.42,A58&lt;5.05,D58&lt;0.35,F58&lt;1.5),1.4,IF(AND(H58&gt;=14.494,A58&lt;5.55,G58&lt;0.948,H58&lt;14.877,A58&gt;=5.05,D58&lt;0.35,F58&lt;1.5),1.6,IF(AND(A58&lt;6.1,H58&lt;14.508,H58&lt;15.168,G58&lt;0.68,B58&gt;=2.75,F58&lt;2.5,F58&gt;=1.5),4.5,IF(AND(A58&lt;6.1,H58&lt;11.8,D58&lt;2.2,H58&lt;16.284,D58&gt;=1.75,F58&gt;=2.5,F58&gt;=1.5),4.95,IF(AND(A58&gt;=6.1,H58&lt;11.8,D58&lt;2.2,H58&lt;16.284,D58&gt;=1.75,F58&gt;=2.5,F58&gt;=1.5),5.333,IF(AND(B58&lt;2.75,H58&gt;=11.8,D58&lt;2.2,H58&lt;16.284,D58&gt;=1.75,F58&gt;=2.5,F58&gt;=1.5),5.1,IF(AND(B58&gt;=3.15,D58&lt;2.35,D58&gt;=2.2,H58&lt;16.284,D58&gt;=1.75,F58&gt;=2.5,F58&gt;=1.5),5.5,IF(AND(B58&gt;=3.35,G58&gt;=0.231,H58&lt;14.005,A58&gt;=4.35,H58&gt;=8.42,A58&lt;5.05,D58&lt;0.35,F58&lt;1.5),1.3,IF(AND(H58&lt;13.869,H58&lt;14.494,A58&lt;5.55,G58&lt;0.948,H58&lt;14.877,A58&gt;=5.05,D58&lt;0.35,F58&lt;1.5),1.5,IF(AND(H58&gt;=13.869,H58&lt;14.494,A58&lt;5.55,G58&lt;0.948,H58&lt;14.877,A58&gt;=5.05,D58&lt;0.35,F58&lt;1.5),1.4,IF(AND(G58&lt;0.636,A58&gt;=6.1,H58&lt;14.508,H58&lt;15.168,G58&lt;0.68,B58&gt;=2.75,F58&lt;2.5,F58&gt;=1.5),4.68,IF(AND(G58&gt;=0.636,A58&gt;=6.1,H58&lt;14.508,H58&lt;15.168,G58&lt;0.68,B58&gt;=2.75,F58&lt;2.5,F58&gt;=1.5),4.4,IF(AND(B58&lt;2.85,B58&gt;=2.75,H58&gt;=11.8,D58&lt;2.2,H58&lt;16.284,D58&gt;=1.75,F58&gt;=2.5,F58&gt;=1.5),6.7,IF(AND(H58&lt;10.626,B58&lt;3.15,D58&lt;2.35,D58&gt;=2.2,H58&lt;16.284,D58&gt;=1.75,F58&gt;=2.5,F58&gt;=1.5),5.1,IF(AND(H58&gt;=10.626,B58&lt;3.15,D58&lt;2.35,D58&gt;=2.2,H58&lt;16.284,D58&gt;=1.75,F58&gt;=2.5,F58&gt;=1.5),5.2,IF(AND(G58&lt;0.378,B58&lt;3.35,G58&gt;=0.231,H58&lt;14.005,A58&gt;=4.35,H58&gt;=8.42,A58&lt;5.05,D58&lt;0.35,F58&lt;1.5),1.2,IF(AND(G58&gt;=0.378,B58&lt;3.35,G58&gt;=0.231,H58&lt;14.005,A58&gt;=4.35,H58&gt;=8.42,A58&lt;5.05,D58&lt;0.35,F58&lt;1.5),1.3,IF(AND(A58&lt;6.2,B58&gt;=2.85,B58&gt;=2.75,H58&gt;=11.8,D58&lt;2.2,H58&lt;16.284,D58&gt;=1.75,F58&gt;=2.5,F58&gt;=1.5),4.9,IF(AND(G58&lt;0.388,A58&gt;=6.2,B58&gt;=2.85,B58&gt;=2.75,H58&gt;=11.8,D58&lt;2.2,H58&lt;16.284,D58&gt;=1.75,F58&gt;=2.5,F58&gt;=1.5),5.52,IF(AND(G58&gt;=0.388,A58&gt;=6.2,B58&gt;=2.85,B58&gt;=2.75,H58&gt;=11.8,D58&lt;2.2,H58&lt;16.284,D58&gt;=1.75,F58&gt;=2.5,F58&gt;=1.5),5.7,"shouldnthappen")))))))))))))))))))))))))))))))))))))))</f>
        <v>4.5</v>
      </c>
      <c r="T58" s="1" t="n">
        <f aca="false">IF(AND(D58&gt;=0.8,A58&lt;5.45),3.7,IF(AND(D58&gt;=0.35,D58&lt;0.8,A58&lt;5.45),1.56,IF(AND(G58&lt;0.164,F58&lt;2.5,A58&gt;=5.45),1.6,IF(AND(H58&gt;=16.718,F58&gt;=2.5,A58&gt;=5.45),6.4,IF(AND(G58&gt;=0.719,H58&lt;16.718,F58&gt;=2.5,A58&gt;=5.45),5.05,IF(AND(A58&lt;4.35,A58&lt;5.05,D58&lt;0.35,D58&lt;0.8,A58&lt;5.45),1.1,IF(AND(H58&gt;=14.494,A58&gt;=5.05,D58&lt;0.35,D58&lt;0.8,A58&lt;5.45),1.6,IF(AND(G58&lt;0.338,D58&lt;1.25,G58&gt;=0.164,F58&lt;2.5,A58&gt;=5.45),4.1,IF(AND(H58&lt;8.397,D58&gt;=1.25,G58&gt;=0.164,F58&lt;2.5,A58&gt;=5.45),4,IF(AND(H58&lt;11.031,H58&lt;14.494,A58&gt;=5.05,D58&lt;0.35,D58&lt;0.8,A58&lt;5.45),1.5,IF(AND(H58&gt;=11.031,H58&lt;14.494,A58&gt;=5.05,D58&lt;0.35,D58&lt;0.8,A58&lt;5.45),1.44,IF(AND(B58&lt;2.65,H58&gt;=8.397,D58&gt;=1.25,G58&gt;=0.164,F58&lt;2.5,A58&gt;=5.45),4.767,IF(AND(H58&lt;7.388,G58&lt;0.487,G58&lt;0.719,H58&lt;16.718,F58&gt;=2.5,A58&gt;=5.45),5.067,IF(AND(G58&lt;0.533,G58&gt;=0.487,G58&lt;0.719,H58&lt;16.718,F58&gt;=2.5,A58&gt;=5.45),5.8,IF(AND(G58&gt;=0.533,G58&gt;=0.487,G58&lt;0.719,H58&lt;16.718,F58&gt;=2.5,A58&gt;=5.45),5.86,IF(AND(B58&lt;3.25,A58&gt;=4.95,A58&gt;=4.35,A58&lt;5.05,D58&lt;0.35,D58&lt;0.8,A58&lt;5.45),1.2,IF(AND(A58&lt;5.6,H58&lt;11.218,G58&gt;=0.338,D58&lt;1.25,G58&gt;=0.164,F58&lt;2.5,A58&gt;=5.45),3.7,IF(AND(A58&gt;=5.6,H58&lt;11.218,G58&gt;=0.338,D58&lt;1.25,G58&gt;=0.164,F58&lt;2.5,A58&gt;=5.45),3.5,IF(AND(H58&lt;12.668,H58&gt;=11.218,G58&gt;=0.338,D58&lt;1.25,G58&gt;=0.164,F58&lt;2.5,A58&gt;=5.45),3.9,IF(AND(H58&gt;=12.668,H58&gt;=11.218,G58&gt;=0.338,D58&lt;1.25,G58&gt;=0.164,F58&lt;2.5,A58&gt;=5.45),4,IF(AND(H58&gt;=15.705,B58&gt;=2.65,H58&gt;=8.397,D58&gt;=1.25,G58&gt;=0.164,F58&lt;2.5,A58&gt;=5.45),4.8,IF(AND(B58&lt;2.75,H58&gt;=7.388,G58&lt;0.487,G58&lt;0.719,H58&lt;16.718,F58&gt;=2.5,A58&gt;=5.45),5.26,IF(AND(B58&lt;2.95,A58&lt;4.5,A58&lt;4.95,A58&gt;=4.35,A58&lt;5.05,D58&lt;0.35,D58&lt;0.8,A58&lt;5.45),1.4,IF(AND(B58&gt;=2.95,A58&lt;4.5,A58&lt;4.95,A58&gt;=4.35,A58&lt;5.05,D58&lt;0.35,D58&lt;0.8,A58&lt;5.45),1.3,IF(AND(H58&gt;=13.924,A58&gt;=4.5,A58&lt;4.95,A58&gt;=4.35,A58&lt;5.05,D58&lt;0.35,D58&lt;0.8,A58&lt;5.45),1.5,IF(AND(G58&lt;0.252,B58&gt;=3.25,A58&gt;=4.95,A58&gt;=4.35,A58&lt;5.05,D58&lt;0.35,D58&lt;0.8,A58&lt;5.45),1.4,IF(AND(G58&gt;=0.252,B58&gt;=3.25,A58&gt;=4.95,A58&gt;=4.35,A58&lt;5.05,D58&lt;0.35,D58&lt;0.8,A58&lt;5.45),1.32,IF(AND(G58&gt;=0.473,H58&lt;15.705,B58&gt;=2.65,H58&gt;=8.397,D58&gt;=1.25,G58&gt;=0.164,F58&lt;2.5,A58&gt;=5.45),4.7,IF(AND(B58&gt;=3.15,B58&gt;=2.75,H58&gt;=7.388,G58&lt;0.487,G58&lt;0.719,H58&lt;16.718,F58&gt;=2.5,A58&gt;=5.45),5.7,IF(AND(B58&lt;3.15,H58&lt;13.924,A58&gt;=4.5,A58&lt;4.95,A58&gt;=4.35,A58&lt;5.05,D58&lt;0.35,D58&lt;0.8,A58&lt;5.45),1.433,IF(AND(B58&gt;=3.15,H58&lt;13.924,A58&gt;=4.5,A58&lt;4.95,A58&gt;=4.35,A58&lt;5.05,D58&lt;0.35,D58&lt;0.8,A58&lt;5.45),1.4,IF(AND(H58&gt;=14.81,G58&lt;0.473,H58&lt;15.705,B58&gt;=2.65,H58&gt;=8.397,D58&gt;=1.25,G58&gt;=0.164,F58&lt;2.5,A58&gt;=5.45),4.2,IF(AND(A58&lt;6.65,B58&lt;3.15,B58&gt;=2.75,H58&gt;=7.388,G58&lt;0.487,G58&lt;0.719,H58&lt;16.718,F58&gt;=2.5,A58&gt;=5.45),5.6,IF(AND(A58&gt;=6.65,B58&lt;3.15,B58&gt;=2.75,H58&gt;=7.388,G58&lt;0.487,G58&lt;0.719,H58&lt;16.718,F58&gt;=2.5,A58&gt;=5.45),5.4,IF(AND(A58&lt;6.15,H58&lt;14.81,G58&lt;0.473,H58&lt;15.705,B58&gt;=2.65,H58&gt;=8.397,D58&gt;=1.25,G58&gt;=0.164,F58&lt;2.5,A58&gt;=5.45),4.5,IF(AND(A58&gt;=6.15,H58&lt;14.81,G58&lt;0.473,H58&lt;15.705,B58&gt;=2.65,H58&gt;=8.397,D58&gt;=1.25,G58&gt;=0.164,F58&lt;2.5,A58&gt;=5.45),4.4,"shouldnthappen"))))))))))))))))))))))))))))))))))))</f>
        <v>4.5</v>
      </c>
      <c r="U58" s="1" t="n">
        <f aca="false">IF(AND(G58&gt;=0.934,F58&lt;1.5),1.7,IF(AND(D58&lt;0.15,D58&lt;0.25,G58&lt;0.934,F58&lt;1.5),1.38,IF(AND(H58&gt;=14.379,D58&gt;=0.25,G58&lt;0.934,F58&lt;1.5),1.7,IF(AND(A58&lt;5.3,D58&lt;1.35,F58&lt;2.5,F58&gt;=1.5),3.15,IF(AND(H58&lt;7.148,D58&gt;=1.35,F58&lt;2.5,F58&gt;=1.5),3.9,IF(AND(G58&lt;0.352,A58&lt;6.15,F58&gt;=2.5,F58&gt;=1.5),4.5,IF(AND(G58&gt;=0.352,A58&lt;6.15,F58&gt;=2.5,F58&gt;=1.5),4.92,IF(AND(B58&lt;2.85,A58&gt;=6.15,F58&gt;=2.5,F58&gt;=1.5),6.2,IF(AND(D58&gt;=0.45,H58&lt;14.379,D58&gt;=0.25,G58&lt;0.934,F58&lt;1.5),1.65,IF(AND(G58&gt;=0.857,A58&gt;=5.3,D58&lt;1.35,F58&lt;2.5,F58&gt;=1.5),4.3,IF(AND(A58&gt;=7.25,B58&gt;=2.85,A58&gt;=6.15,F58&gt;=2.5,F58&gt;=1.5),6.425,IF(AND(H58&lt;9.499,A58&lt;5.05,D58&gt;=0.15,D58&lt;0.25,G58&lt;0.934,F58&lt;1.5),1.4,IF(AND(A58&gt;=5.45,A58&gt;=5.05,D58&gt;=0.15,D58&lt;0.25,G58&lt;0.934,F58&lt;1.5),1.3,IF(AND(B58&gt;=4.15,D58&lt;0.45,H58&lt;14.379,D58&gt;=0.25,G58&lt;0.934,F58&lt;1.5),1.5,IF(AND(A58&gt;=5.75,G58&lt;0.857,A58&gt;=5.3,D58&lt;1.35,F58&lt;2.5,F58&gt;=1.5),4.02,IF(AND(A58&lt;6.65,G58&lt;0.333,H58&gt;=7.148,D58&gt;=1.35,F58&lt;2.5,F58&gt;=1.5),4.475,IF(AND(A58&gt;=6.65,G58&lt;0.333,H58&gt;=7.148,D58&gt;=1.35,F58&lt;2.5,F58&gt;=1.5),4.8,IF(AND(D58&gt;=1.45,G58&gt;=0.333,H58&gt;=7.148,D58&gt;=1.35,F58&lt;2.5,F58&gt;=1.5),4.85,IF(AND(G58&gt;=0.861,A58&lt;7.25,B58&gt;=2.85,A58&gt;=6.15,F58&gt;=2.5,F58&gt;=1.5),5.2,IF(AND(G58&lt;0.571,H58&gt;=9.499,A58&lt;5.05,D58&gt;=0.15,D58&lt;0.25,G58&lt;0.934,F58&lt;1.5),1.2,IF(AND(G58&gt;=0.571,H58&gt;=9.499,A58&lt;5.05,D58&gt;=0.15,D58&lt;0.25,G58&lt;0.934,F58&lt;1.5),1.3,IF(AND(H58&lt;9.283,A58&lt;5.45,A58&gt;=5.05,D58&gt;=0.15,D58&lt;0.25,G58&lt;0.934,F58&lt;1.5),1.5,IF(AND(H58&gt;=9.283,A58&lt;5.45,A58&gt;=5.05,D58&gt;=0.15,D58&lt;0.25,G58&lt;0.934,F58&lt;1.5),1.425,IF(AND(A58&lt;4.9,B58&lt;4.15,D58&lt;0.45,H58&lt;14.379,D58&gt;=0.25,G58&lt;0.934,F58&lt;1.5),1.4,IF(AND(A58&gt;=4.9,B58&lt;4.15,D58&lt;0.45,H58&lt;14.379,D58&gt;=0.25,G58&lt;0.934,F58&lt;1.5),1.325,IF(AND(G58&lt;0.572,A58&lt;5.75,G58&lt;0.857,A58&gt;=5.3,D58&lt;1.35,F58&lt;2.5,F58&gt;=1.5),3.65,IF(AND(G58&gt;=0.572,A58&lt;5.75,G58&lt;0.857,A58&gt;=5.3,D58&lt;1.35,F58&lt;2.5,F58&gt;=1.5),3.9,IF(AND(A58&lt;6.75,D58&lt;1.45,G58&gt;=0.333,H58&gt;=7.148,D58&gt;=1.35,F58&lt;2.5,F58&gt;=1.5),4.4,IF(AND(A58&gt;=6.75,D58&lt;1.45,G58&gt;=0.333,H58&gt;=7.148,D58&gt;=1.35,F58&lt;2.5,F58&gt;=1.5),4.78,IF(AND(A58&lt;6.6,B58&lt;3.25,G58&lt;0.861,A58&lt;7.25,B58&gt;=2.85,A58&gt;=6.15,F58&gt;=2.5,F58&gt;=1.5),5.333,IF(AND(H58&lt;11.461,B58&gt;=3.25,G58&lt;0.861,A58&lt;7.25,B58&gt;=2.85,A58&gt;=6.15,F58&gt;=2.5,F58&gt;=1.5),6.025,IF(AND(H58&gt;=11.461,B58&gt;=3.25,G58&lt;0.861,A58&lt;7.25,B58&gt;=2.85,A58&gt;=6.15,F58&gt;=2.5,F58&gt;=1.5),5.667,IF(AND(H58&gt;=14.564,A58&gt;=6.6,B58&lt;3.25,G58&lt;0.861,A58&lt;7.25,B58&gt;=2.85,A58&gt;=6.15,F58&gt;=2.5,F58&gt;=1.5),5.4,IF(AND(D58&gt;=2.35,H58&lt;14.564,A58&gt;=6.6,B58&lt;3.25,G58&lt;0.861,A58&lt;7.25,B58&gt;=2.85,A58&gt;=6.15,F58&gt;=2.5,F58&gt;=1.5),5.6,IF(AND(A58&lt;6.85,D58&lt;2.35,H58&lt;14.564,A58&gt;=6.6,B58&lt;3.25,G58&lt;0.861,A58&lt;7.25,B58&gt;=2.85,A58&gt;=6.15,F58&gt;=2.5,F58&gt;=1.5),5.9,IF(AND(A58&gt;=6.85,D58&lt;2.35,H58&lt;14.564,A58&gt;=6.6,B58&lt;3.25,G58&lt;0.861,A58&lt;7.25,B58&gt;=2.85,A58&gt;=6.15,F58&gt;=2.5,F58&gt;=1.5),5.78,"shouldnthappen"))))))))))))))))))))))))))))))))))))</f>
        <v>3.65</v>
      </c>
      <c r="V58" s="1" t="n">
        <f aca="false">IF(AND(H58&lt;5.748,A58&lt;5.05,D58&lt;0.75),1,IF(AND(B58&lt;3.15,H58&gt;=5.748,A58&lt;5.05,D58&lt;0.75),1.475,IF(AND(G58&gt;=0.801,D58&lt;0.25,A58&gt;=5.05,D58&lt;0.75),1.7,IF(AND(D58&gt;=0.45,D58&gt;=0.25,A58&gt;=5.05,D58&lt;0.75),1.7,IF(AND(B58&lt;2.35,F58&lt;2.5,B58&lt;2.75,D58&gt;=0.75),4.16,IF(AND(D58&lt;1.75,F58&gt;=2.5,B58&lt;2.75,D58&gt;=0.75),4.875,IF(AND(D58&gt;=1.75,F58&gt;=2.5,B58&lt;2.75,D58&gt;=0.75),5.333,IF(AND(H58&gt;=16.284,D58&gt;=1.55,B58&gt;=2.75,D58&gt;=0.75),6.6,IF(AND(H58&gt;=14.144,B58&gt;=3.15,H58&gt;=5.748,A58&lt;5.05,D58&lt;0.75),1.3,IF(AND(A58&lt;5.45,G58&lt;0.801,D58&lt;0.25,A58&gt;=5.05,D58&lt;0.75),1.5,IF(AND(A58&gt;=5.45,G58&lt;0.801,D58&lt;0.25,A58&gt;=5.05,D58&lt;0.75),1.34,IF(AND(B58&lt;3.75,D58&lt;0.45,D58&gt;=0.25,A58&gt;=5.05,D58&lt;0.75),1.467,IF(AND(B58&gt;=3.75,D58&lt;0.45,D58&gt;=0.25,A58&gt;=5.05,D58&lt;0.75),1.767,IF(AND(G58&gt;=0.896,B58&gt;=2.35,F58&lt;2.5,B58&lt;2.75,D58&gt;=0.75),4.9,IF(AND(H58&lt;15.504,D58&lt;1.35,D58&lt;1.55,B58&gt;=2.75,D58&gt;=0.75),4.2,IF(AND(H58&gt;=15.504,D58&lt;1.35,D58&lt;1.55,B58&gt;=2.75,D58&gt;=0.75),4.6,IF(AND(H58&lt;9.767,D58&gt;=1.35,D58&lt;1.55,B58&gt;=2.75,D58&gt;=0.75),5.1,IF(AND(A58&lt;4.5,H58&lt;14.144,B58&gt;=3.15,H58&gt;=5.748,A58&lt;5.05,D58&lt;0.75),1.3,IF(AND(A58&gt;=4.5,H58&lt;14.144,B58&gt;=3.15,H58&gt;=5.748,A58&lt;5.05,D58&lt;0.75),1.4,IF(AND(D58&gt;=1.15,G58&lt;0.896,B58&gt;=2.35,F58&lt;2.5,B58&lt;2.75,D58&gt;=0.75),4.04,IF(AND(B58&lt;2.9,H58&gt;=9.767,D58&gt;=1.35,D58&lt;1.55,B58&gt;=2.75,D58&gt;=0.75),4.8,IF(AND(D58&lt;1.7,A58&gt;=7.05,H58&lt;16.284,D58&gt;=1.55,B58&gt;=2.75,D58&gt;=0.75),5.8,IF(AND(D58&gt;=1.7,A58&gt;=7.05,H58&lt;16.284,D58&gt;=1.55,B58&gt;=2.75,D58&gt;=0.75),6.3,IF(AND(B58&lt;2.45,D58&lt;1.15,G58&lt;0.896,B58&gt;=2.35,F58&lt;2.5,B58&lt;2.75,D58&gt;=0.75),3.767,IF(AND(B58&gt;=2.45,D58&lt;1.15,G58&lt;0.896,B58&gt;=2.35,F58&lt;2.5,B58&lt;2.75,D58&gt;=0.75),3.167,IF(AND(B58&gt;=3.15,B58&gt;=2.9,H58&gt;=9.767,D58&gt;=1.35,D58&lt;1.55,B58&gt;=2.75,D58&gt;=0.75),4.7,IF(AND(D58&lt;1.9,D58&lt;2.05,A58&lt;7.05,H58&lt;16.284,D58&gt;=1.55,B58&gt;=2.75,D58&gt;=0.75),4.82,IF(AND(D58&gt;=1.9,D58&lt;2.05,A58&lt;7.05,H58&lt;16.284,D58&gt;=1.55,B58&gt;=2.75,D58&gt;=0.75),5.067,IF(AND(H58&lt;12.721,B58&lt;3.15,B58&gt;=2.9,H58&gt;=9.767,D58&gt;=1.35,D58&lt;1.55,B58&gt;=2.75,D58&gt;=0.75),4.5,IF(AND(H58&gt;=12.721,B58&lt;3.15,B58&gt;=2.9,H58&gt;=9.767,D58&gt;=1.35,D58&lt;1.55,B58&gt;=2.75,D58&gt;=0.75),4.433,IF(AND(H58&lt;9.525,G58&lt;0.364,D58&gt;=2.05,A58&lt;7.05,H58&lt;16.284,D58&gt;=1.55,B58&gt;=2.75,D58&gt;=0.75),5.1,IF(AND(A58&lt;6.25,G58&gt;=0.364,D58&gt;=2.05,A58&lt;7.05,H58&lt;16.284,D58&gt;=1.55,B58&gt;=2.75,D58&gt;=0.75),5.4,IF(AND(H58&lt;10.898,H58&gt;=9.525,G58&lt;0.364,D58&gt;=2.05,A58&lt;7.05,H58&lt;16.284,D58&gt;=1.55,B58&gt;=2.75,D58&gt;=0.75),5.6,IF(AND(H58&lt;8.711,A58&gt;=6.25,G58&gt;=0.364,D58&gt;=2.05,A58&lt;7.05,H58&lt;16.284,D58&gt;=1.55,B58&gt;=2.75,D58&gt;=0.75),5.7,IF(AND(H58&gt;=8.711,A58&gt;=6.25,G58&gt;=0.364,D58&gt;=2.05,A58&lt;7.05,H58&lt;16.284,D58&gt;=1.55,B58&gt;=2.75,D58&gt;=0.75),5.84,IF(AND(D58&lt;2.2,H58&gt;=10.898,H58&gt;=9.525,G58&lt;0.364,D58&gt;=2.05,A58&lt;7.05,H58&lt;16.284,D58&gt;=1.55,B58&gt;=2.75,D58&gt;=0.75),5.4,IF(AND(D58&gt;=2.2,H58&gt;=10.898,H58&gt;=9.525,G58&lt;0.364,D58&gt;=2.05,A58&lt;7.05,H58&lt;16.284,D58&gt;=1.55,B58&gt;=2.75,D58&gt;=0.75),5.3,"shouldnthappen")))))))))))))))))))))))))))))))))))))</f>
        <v>4.2</v>
      </c>
      <c r="W58" s="1" t="n">
        <f aca="false">IF(AND(H58&lt;6.926,D58&gt;=0.35,D58&lt;0.8),1.9,IF(AND(H58&gt;=6.926,D58&gt;=0.35,D58&lt;0.8),1.533,IF(AND(H58&lt;13.492,A58&lt;4.75,D58&lt;0.35,D58&lt;0.8),1.1,IF(AND(H58&gt;=13.492,A58&lt;4.75,D58&lt;0.35,D58&lt;0.8),1.375,IF(AND(B58&lt;2.75,A58&gt;=5.85,F58&lt;2.5,D58&gt;=0.8),4.833,IF(AND(B58&lt;3.3,A58&gt;=7.05,F58&gt;=2.5,D58&gt;=0.8),5.8,IF(AND(B58&gt;=3.3,A58&gt;=7.05,F58&gt;=2.5,D58&gt;=0.8),6.325,IF(AND(D58&gt;=0.25,A58&lt;5.05,A58&gt;=4.75,D58&lt;0.35,D58&lt;0.8),1.3,IF(AND(B58&lt;3.6,A58&gt;=5.05,A58&gt;=4.75,D58&lt;0.35,D58&lt;0.8),1.4,IF(AND(H58&lt;10.194,G58&lt;0.412,A58&lt;5.85,F58&lt;2.5,D58&gt;=0.8),4.133,IF(AND(H58&gt;=10.194,G58&lt;0.412,A58&lt;5.85,F58&lt;2.5,D58&gt;=0.8),4.5,IF(AND(A58&lt;5.35,G58&gt;=0.412,A58&lt;5.85,F58&lt;2.5,D58&gt;=0.8),3.15,IF(AND(A58&lt;6.2,B58&gt;=2.75,A58&gt;=5.85,F58&lt;2.5,D58&gt;=0.8),4.3,IF(AND(H58&lt;5.767,A58&lt;6.2,A58&lt;7.05,F58&gt;=2.5,D58&gt;=0.8),4.5,IF(AND(G58&gt;=0.861,A58&gt;=6.2,A58&lt;7.05,F58&gt;=2.5,D58&gt;=0.8),5.2,IF(AND(B58&lt;3.15,D58&lt;0.25,A58&lt;5.05,A58&gt;=4.75,D58&lt;0.35,D58&lt;0.8),1.55,IF(AND(A58&lt;5.45,B58&gt;=3.6,A58&gt;=5.05,A58&gt;=4.75,D58&lt;0.35,D58&lt;0.8),1.5,IF(AND(A58&gt;=5.45,B58&gt;=3.6,A58&gt;=5.05,A58&gt;=4.75,D58&lt;0.35,D58&lt;0.8),1.4,IF(AND(G58&gt;=0.772,A58&gt;=5.35,G58&gt;=0.412,A58&lt;5.85,F58&lt;2.5,D58&gt;=0.8),3.9,IF(AND(D58&gt;=1.45,A58&gt;=6.2,B58&gt;=2.75,A58&gt;=5.85,F58&lt;2.5,D58&gt;=0.8),4.775,IF(AND(G58&lt;0.5,H58&gt;=5.767,A58&lt;6.2,A58&lt;7.05,F58&gt;=2.5,D58&gt;=0.8),5.1,IF(AND(G58&gt;=0.5,H58&gt;=5.767,A58&lt;6.2,A58&lt;7.05,F58&gt;=2.5,D58&gt;=0.8),4.95,IF(AND(B58&gt;=3.25,G58&lt;0.861,A58&gt;=6.2,A58&lt;7.05,F58&gt;=2.5,D58&gt;=0.8),5.75,IF(AND(A58&lt;4.95,B58&gt;=3.15,D58&lt;0.25,A58&lt;5.05,A58&gt;=4.75,D58&lt;0.35,D58&lt;0.8),1.4,IF(AND(A58&lt;5.65,G58&lt;0.772,A58&gt;=5.35,G58&gt;=0.412,A58&lt;5.85,F58&lt;2.5,D58&gt;=0.8),3.6,IF(AND(A58&gt;=5.65,G58&lt;0.772,A58&gt;=5.35,G58&gt;=0.412,A58&lt;5.85,F58&lt;2.5,D58&gt;=0.8),3.5,IF(AND(B58&gt;=3.15,D58&lt;1.45,A58&gt;=6.2,B58&gt;=2.75,A58&gt;=5.85,F58&lt;2.5,D58&gt;=0.8),4.7,IF(AND(A58&gt;=6.65,B58&lt;3.25,G58&lt;0.861,A58&gt;=6.2,A58&lt;7.05,F58&gt;=2.5,D58&gt;=0.8),5.567,IF(AND(H58&lt;9.499,A58&gt;=4.95,B58&gt;=3.15,D58&lt;0.25,A58&lt;5.05,A58&gt;=4.75,D58&lt;0.35,D58&lt;0.8),1.4,IF(AND(H58&gt;=9.499,A58&gt;=4.95,B58&gt;=3.15,D58&lt;0.25,A58&lt;5.05,A58&gt;=4.75,D58&lt;0.35,D58&lt;0.8),1.2,IF(AND(G58&lt;0.765,B58&lt;3.15,D58&lt;1.45,A58&gt;=6.2,B58&gt;=2.75,A58&gt;=5.85,F58&lt;2.5,D58&gt;=0.8),4.4,IF(AND(G58&gt;=0.765,B58&lt;3.15,D58&lt;1.45,A58&gt;=6.2,B58&gt;=2.75,A58&gt;=5.85,F58&lt;2.5,D58&gt;=0.8),4.6,IF(AND(H58&lt;10.667,A58&lt;6.65,B58&lt;3.25,G58&lt;0.861,A58&gt;=6.2,A58&lt;7.05,F58&gt;=2.5,D58&gt;=0.8),5.167,IF(AND(G58&lt;0.627,H58&gt;=10.667,A58&lt;6.65,B58&lt;3.25,G58&lt;0.861,A58&gt;=6.2,A58&lt;7.05,F58&gt;=2.5,D58&gt;=0.8),5.64,IF(AND(G58&gt;=0.627,H58&gt;=10.667,A58&lt;6.65,B58&lt;3.25,G58&lt;0.861,A58&gt;=6.2,A58&lt;7.05,F58&gt;=2.5,D58&gt;=0.8),5.1,"shouldnthappen")))))))))))))))))))))))))))))))))))</f>
        <v>4.5</v>
      </c>
      <c r="X58" s="1" t="n">
        <f aca="false">IF(AND(B58&lt;3.05,H58&lt;6.697,A58&lt;5.45),4.1,IF(AND(B58&gt;=3.05,H58&lt;6.697,A58&lt;5.45),1.48,IF(AND(D58&lt;0.7,A58&lt;5.9,A58&gt;=5.45),1.4,IF(AND(A58&lt;4.35,B58&lt;3.3,H58&gt;=6.697,A58&lt;5.45),1.1,IF(AND(G58&lt;0.372,D58&gt;=0.7,A58&lt;5.9,A58&gt;=5.45),4.36,IF(AND(A58&gt;=4.9,A58&gt;=4.35,B58&lt;3.3,H58&gt;=6.697,A58&lt;5.45),1.6,IF(AND(H58&gt;=14.171,A58&lt;5.15,B58&gt;=3.3,H58&gt;=6.697,A58&lt;5.45),1.6,IF(AND(G58&lt;0.451,A58&gt;=5.15,B58&gt;=3.3,H58&gt;=6.697,A58&lt;5.45),1.367,IF(AND(G58&gt;=0.451,A58&gt;=5.15,B58&gt;=3.3,H58&gt;=6.697,A58&lt;5.45),1.5,IF(AND(G58&lt;0.332,D58&lt;1.45,F58&lt;2.5,A58&gt;=5.9,A58&gt;=5.45),4.35,IF(AND(A58&lt;6.15,D58&gt;=1.45,F58&lt;2.5,A58&gt;=5.9,A58&gt;=5.45),5.1,IF(AND(D58&gt;=2.4,G58&lt;0.432,F58&gt;=2.5,A58&gt;=5.9,A58&gt;=5.45),5.78,IF(AND(A58&lt;6.15,G58&gt;=0.432,F58&gt;=2.5,A58&gt;=5.9,A58&gt;=5.45),4.9,IF(AND(B58&lt;3.1,A58&lt;4.9,A58&gt;=4.35,B58&lt;3.3,H58&gt;=6.697,A58&lt;5.45),1.4,IF(AND(B58&gt;=3.1,A58&lt;4.9,A58&gt;=4.35,B58&lt;3.3,H58&gt;=6.697,A58&lt;5.45),1.3,IF(AND(G58&lt;0.343,H58&lt;14.171,A58&lt;5.15,B58&gt;=3.3,H58&gt;=6.697,A58&lt;5.45),1.433,IF(AND(G58&gt;=0.343,H58&lt;14.171,A58&lt;5.15,B58&gt;=3.3,H58&gt;=6.697,A58&lt;5.45),1.525,IF(AND(D58&lt;1.05,B58&lt;2.55,G58&gt;=0.372,D58&gt;=0.7,A58&lt;5.9,A58&gt;=5.45),3.7,IF(AND(H58&lt;10.596,B58&gt;=2.55,G58&gt;=0.372,D58&gt;=0.7,A58&lt;5.9,A58&gt;=5.45),3.525,IF(AND(H58&gt;=10.596,B58&gt;=2.55,G58&gt;=0.372,D58&gt;=0.7,A58&lt;5.9,A58&gt;=5.45),3.9,IF(AND(H58&lt;14.314,G58&gt;=0.332,D58&lt;1.45,F58&lt;2.5,A58&gt;=5.9,A58&gt;=5.45),4.4,IF(AND(H58&gt;=14.314,G58&gt;=0.332,D58&lt;1.45,F58&lt;2.5,A58&gt;=5.9,A58&gt;=5.45),4.7,IF(AND(H58&lt;13.906,A58&gt;=6.15,D58&gt;=1.45,F58&lt;2.5,A58&gt;=5.9,A58&gt;=5.45),4.675,IF(AND(H58&gt;=13.906,A58&gt;=6.15,D58&gt;=1.45,F58&lt;2.5,A58&gt;=5.9,A58&gt;=5.45),4.9,IF(AND(G58&lt;0.093,D58&lt;2.4,G58&lt;0.432,F58&gt;=2.5,A58&gt;=5.9,A58&gt;=5.45),5.6,IF(AND(B58&lt;2.95,A58&gt;=6.15,G58&gt;=0.432,F58&gt;=2.5,A58&gt;=5.9,A58&gt;=5.45),5.86,IF(AND(A58&lt;5.55,D58&gt;=1.05,B58&lt;2.55,G58&gt;=0.372,D58&gt;=0.7,A58&lt;5.9,A58&gt;=5.45),4,IF(AND(A58&gt;=5.55,D58&gt;=1.05,B58&lt;2.55,G58&gt;=0.372,D58&gt;=0.7,A58&lt;5.9,A58&gt;=5.45),3.9,IF(AND(D58&lt;1.7,G58&gt;=0.093,D58&lt;2.4,G58&lt;0.432,F58&gt;=2.5,A58&gt;=5.9,A58&gt;=5.45),5.05,IF(AND(G58&gt;=0.774,B58&gt;=2.95,A58&gt;=6.15,G58&gt;=0.432,F58&gt;=2.5,A58&gt;=5.9,A58&gt;=5.45),5.3,IF(AND(G58&gt;=0.312,D58&gt;=1.7,G58&gt;=0.093,D58&lt;2.4,G58&lt;0.432,F58&gt;=2.5,A58&gt;=5.9,A58&gt;=5.45),5.4,IF(AND(D58&lt;2.45,G58&lt;0.774,B58&gt;=2.95,A58&gt;=6.15,G58&gt;=0.432,F58&gt;=2.5,A58&gt;=5.9,A58&gt;=5.45),5.66,IF(AND(D58&gt;=2.45,G58&lt;0.774,B58&gt;=2.95,A58&gt;=6.15,G58&gt;=0.432,F58&gt;=2.5,A58&gt;=5.9,A58&gt;=5.45),6,IF(AND(G58&gt;=0.301,G58&lt;0.312,D58&gt;=1.7,G58&gt;=0.093,D58&lt;2.4,G58&lt;0.432,F58&gt;=2.5,A58&gt;=5.9,A58&gt;=5.45),5.1,IF(AND(A58&lt;6.45,G58&lt;0.301,G58&lt;0.312,D58&gt;=1.7,G58&gt;=0.093,D58&lt;2.4,G58&lt;0.432,F58&gt;=2.5,A58&gt;=5.9,A58&gt;=5.45),5.3,IF(AND(A58&gt;=6.45,G58&lt;0.301,G58&lt;0.312,D58&gt;=1.7,G58&gt;=0.093,D58&lt;2.4,G58&lt;0.432,F58&gt;=2.5,A58&gt;=5.9,A58&gt;=5.45),5.2,"shouldnthappen"))))))))))))))))))))))))))))))))))))</f>
        <v>4.36</v>
      </c>
      <c r="Y58" s="1" t="n">
        <f aca="false">IF(AND(H58&lt;6.51,F58&lt;1.5),1.8,IF(AND(H58&gt;=16.674,F58&gt;=1.5),6.533,IF(AND(D58&gt;=0.45,H58&gt;=6.51,F58&lt;1.5),1.667,IF(AND(H58&gt;=13.805,G58&lt;0.154,H58&lt;16.674,F58&gt;=1.5),6.7,IF(AND(D58&lt;0.15,A58&lt;5.05,D58&lt;0.45,H58&gt;=6.51,F58&lt;1.5),1.4,IF(AND(H58&gt;=13.586,A58&gt;=5.05,D58&lt;0.45,H58&gt;=6.51,F58&lt;1.5),1.3,IF(AND(F58&lt;2.5,H58&lt;13.805,G58&lt;0.154,H58&lt;16.674,F58&gt;=1.5),4.6,IF(AND(H58&lt;8.929,D58&lt;1.35,G58&gt;=0.154,H58&lt;16.674,F58&gt;=1.5),3.64,IF(AND(G58&lt;0.05,H58&lt;13.586,A58&gt;=5.05,D58&lt;0.45,H58&gt;=6.51,F58&lt;1.5),1.4,IF(AND(G58&gt;=0.107,F58&gt;=2.5,H58&lt;13.805,G58&lt;0.154,H58&lt;16.674,F58&gt;=1.5),5.3,IF(AND(B58&gt;=2.75,H58&gt;=8.929,D58&lt;1.35,G58&gt;=0.154,H58&lt;16.674,F58&gt;=1.5),4.433,IF(AND(D58&gt;=1.55,F58&lt;2.5,D58&gt;=1.35,G58&gt;=0.154,H58&lt;16.674,F58&gt;=1.5),4.975,IF(AND(H58&lt;6.93,F58&gt;=2.5,D58&gt;=1.35,G58&gt;=0.154,H58&lt;16.674,F58&gt;=1.5),4.5,IF(AND(H58&lt;12.675,G58&lt;0.217,D58&gt;=0.15,A58&lt;5.05,D58&lt;0.45,H58&gt;=6.51,F58&lt;1.5),1.4,IF(AND(H58&gt;=12.675,G58&lt;0.217,D58&gt;=0.15,A58&lt;5.05,D58&lt;0.45,H58&gt;=6.51,F58&lt;1.5),1.5,IF(AND(A58&lt;4.65,G58&gt;=0.217,D58&gt;=0.15,A58&lt;5.05,D58&lt;0.45,H58&gt;=6.51,F58&lt;1.5),1.35,IF(AND(D58&lt;0.25,G58&gt;=0.05,H58&lt;13.586,A58&gt;=5.05,D58&lt;0.45,H58&gt;=6.51,F58&lt;1.5),1.467,IF(AND(D58&gt;=0.25,G58&gt;=0.05,H58&lt;13.586,A58&gt;=5.05,D58&lt;0.45,H58&gt;=6.51,F58&lt;1.5),1.5,IF(AND(H58&lt;9.15,G58&lt;0.107,F58&gt;=2.5,H58&lt;13.805,G58&lt;0.154,H58&lt;16.674,F58&gt;=1.5),5.7,IF(AND(H58&gt;=9.15,G58&lt;0.107,F58&gt;=2.5,H58&lt;13.805,G58&lt;0.154,H58&lt;16.674,F58&gt;=1.5),5.6,IF(AND(G58&lt;0.404,B58&lt;2.75,H58&gt;=8.929,D58&lt;1.35,G58&gt;=0.154,H58&lt;16.674,F58&gt;=1.5),4.15,IF(AND(G58&gt;=0.404,B58&lt;2.75,H58&gt;=8.929,D58&lt;1.35,G58&gt;=0.154,H58&lt;16.674,F58&gt;=1.5),3.9,IF(AND(A58&gt;=6.75,D58&lt;1.55,F58&lt;2.5,D58&gt;=1.35,G58&gt;=0.154,H58&lt;16.674,F58&gt;=1.5),4.82,IF(AND(D58&lt;0.25,A58&gt;=4.65,G58&gt;=0.217,D58&gt;=0.15,A58&lt;5.05,D58&lt;0.45,H58&gt;=6.51,F58&lt;1.5),1.325,IF(AND(D58&gt;=0.25,A58&gt;=4.65,G58&gt;=0.217,D58&gt;=0.15,A58&lt;5.05,D58&lt;0.45,H58&gt;=6.51,F58&lt;1.5),1.3,IF(AND(A58&lt;6.55,A58&lt;6.75,D58&lt;1.55,F58&lt;2.5,D58&gt;=1.35,G58&gt;=0.154,H58&lt;16.674,F58&gt;=1.5),4.575,IF(AND(A58&gt;=6.55,A58&lt;6.75,D58&lt;1.55,F58&lt;2.5,D58&gt;=1.35,G58&gt;=0.154,H58&lt;16.674,F58&gt;=1.5),4.4,IF(AND(B58&lt;2.9,D58&lt;2.05,H58&gt;=6.93,F58&gt;=2.5,D58&gt;=1.35,G58&gt;=0.154,H58&lt;16.674,F58&gt;=1.5),5.05,IF(AND(H58&lt;8.884,D58&gt;=2.05,H58&gt;=6.93,F58&gt;=2.5,D58&gt;=1.35,G58&gt;=0.154,H58&lt;16.674,F58&gt;=1.5),5.1,IF(AND(H58&lt;13.711,B58&gt;=2.9,D58&lt;2.05,H58&gt;=6.93,F58&gt;=2.5,D58&gt;=1.35,G58&gt;=0.154,H58&lt;16.674,F58&gt;=1.5),5,IF(AND(H58&gt;=13.711,B58&gt;=2.9,D58&lt;2.05,H58&gt;=6.93,F58&gt;=2.5,D58&gt;=1.35,G58&gt;=0.154,H58&lt;16.674,F58&gt;=1.5),5.8,IF(AND(B58&lt;3.15,H58&gt;=8.884,D58&gt;=2.05,H58&gt;=6.93,F58&gt;=2.5,D58&gt;=1.35,G58&gt;=0.154,H58&lt;16.674,F58&gt;=1.5),5.56,IF(AND(B58&gt;=3.15,H58&gt;=8.884,D58&gt;=2.05,H58&gt;=6.93,F58&gt;=2.5,D58&gt;=1.35,G58&gt;=0.154,H58&lt;16.674,F58&gt;=1.5),5.9,"shouldnthappen")))))))))))))))))))))))))))))))))</f>
        <v>4.433</v>
      </c>
      <c r="Z58" s="1" t="n">
        <f aca="false">IF(AND(F58&gt;=2,B58&gt;=3.35),5.6,IF(AND(A58&lt;6.65,H58&gt;=15.076,B58&lt;3.35),4.8,IF(AND(A58&gt;=6.65,H58&gt;=15.076,B58&lt;3.35),6.15,IF(AND(H58&lt;6.542,F58&lt;2,B58&gt;=3.35),1.767,IF(AND(G58&gt;=0.653,D58&lt;0.75,H58&lt;15.076,B58&lt;3.35),1.55,IF(AND(D58&lt;0.15,G58&lt;0.653,D58&lt;0.75,H58&lt;15.076,B58&lt;3.35),1.1,IF(AND(G58&lt;0.356,A58&lt;5.05,H58&gt;=6.542,F58&lt;2,B58&gt;=3.35),1.4,IF(AND(G58&gt;=0.356,A58&lt;5.05,H58&gt;=6.542,F58&lt;2,B58&gt;=3.35),1.3,IF(AND(G58&gt;=0.566,A58&gt;=5.05,H58&gt;=6.542,F58&lt;2,B58&gt;=3.35),1.6,IF(AND(B58&gt;=3.1,D58&gt;=0.15,G58&lt;0.653,D58&lt;0.75,H58&lt;15.076,B58&lt;3.35),1.367,IF(AND(B58&gt;=2.65,D58&lt;1.45,B58&lt;2.75,D58&gt;=0.75,H58&lt;15.076,B58&lt;3.35),3.96,IF(AND(G58&lt;0.352,D58&gt;=1.45,B58&lt;2.75,D58&gt;=0.75,H58&lt;15.076,B58&lt;3.35),4.5,IF(AND(D58&gt;=1.35,A58&lt;6.2,B58&gt;=2.75,D58&gt;=0.75,H58&lt;15.076,B58&lt;3.35),4.733,IF(AND(A58&lt;4.7,B58&lt;3.1,D58&gt;=0.15,G58&lt;0.653,D58&lt;0.75,H58&lt;15.076,B58&lt;3.35),1.36,IF(AND(A58&gt;=4.7,B58&lt;3.1,D58&gt;=0.15,G58&lt;0.653,D58&lt;0.75,H58&lt;15.076,B58&lt;3.35),1.6,IF(AND(A58&lt;5.2,B58&lt;2.65,D58&lt;1.45,B58&lt;2.75,D58&gt;=0.75,H58&lt;15.076,B58&lt;3.35),3.3,IF(AND(A58&lt;6.5,G58&gt;=0.352,D58&gt;=1.45,B58&lt;2.75,D58&gt;=0.75,H58&lt;15.076,B58&lt;3.35),5,IF(AND(A58&gt;=6.5,G58&gt;=0.352,D58&gt;=1.45,B58&lt;2.75,D58&gt;=0.75,H58&lt;15.076,B58&lt;3.35),5.8,IF(AND(H58&lt;8.486,D58&lt;1.35,A58&lt;6.2,B58&gt;=2.75,D58&gt;=0.75,H58&lt;15.076,B58&lt;3.35),3.975,IF(AND(G58&lt;0.187,F58&lt;2.5,A58&gt;=6.2,B58&gt;=2.75,D58&gt;=0.75,H58&lt;15.076,B58&lt;3.35),5,IF(AND(G58&gt;=0.187,F58&lt;2.5,A58&gt;=6.2,B58&gt;=2.75,D58&gt;=0.75,H58&lt;15.076,B58&lt;3.35),4.525,IF(AND(A58&gt;=7.25,F58&gt;=2.5,A58&gt;=6.2,B58&gt;=2.75,D58&gt;=0.75,H58&lt;15.076,B58&lt;3.35),6.5,IF(AND(G58&lt;0.185,B58&lt;3.6,G58&lt;0.566,A58&gt;=5.05,H58&gt;=6.542,F58&lt;2,B58&gt;=3.35),1.45,IF(AND(G58&gt;=0.185,B58&lt;3.6,G58&lt;0.566,A58&gt;=5.05,H58&gt;=6.542,F58&lt;2,B58&gt;=3.35),1.34,IF(AND(G58&lt;0.13,B58&gt;=3.6,G58&lt;0.566,A58&gt;=5.05,H58&gt;=6.542,F58&lt;2,B58&gt;=3.35),1.45,IF(AND(G58&gt;=0.13,B58&gt;=3.6,G58&lt;0.566,A58&gt;=5.05,H58&gt;=6.542,F58&lt;2,B58&gt;=3.35),1.5,IF(AND(D58&lt;1.05,A58&gt;=5.2,B58&lt;2.65,D58&lt;1.45,B58&lt;2.75,D58&gt;=0.75,H58&lt;15.076,B58&lt;3.35),3.5,IF(AND(D58&gt;=1.05,A58&gt;=5.2,B58&lt;2.65,D58&lt;1.45,B58&lt;2.75,D58&gt;=0.75,H58&lt;15.076,B58&lt;3.35),3.94,IF(AND(H58&lt;10.983,H58&gt;=8.486,D58&lt;1.35,A58&lt;6.2,B58&gt;=2.75,D58&gt;=0.75,H58&lt;15.076,B58&lt;3.35),4.38,IF(AND(H58&gt;=10.983,H58&gt;=8.486,D58&lt;1.35,A58&lt;6.2,B58&gt;=2.75,D58&gt;=0.75,H58&lt;15.076,B58&lt;3.35),4.1,IF(AND(B58&gt;=3.25,A58&lt;7.25,F58&gt;=2.5,A58&gt;=6.2,B58&gt;=2.75,D58&gt;=0.75,H58&lt;15.076,B58&lt;3.35),5.7,IF(AND(B58&lt;2.95,B58&lt;3.25,A58&lt;7.25,F58&gt;=2.5,A58&gt;=6.2,B58&gt;=2.75,D58&gt;=0.75,H58&lt;15.076,B58&lt;3.35),5.6,IF(AND(H58&gt;=13.711,B58&gt;=2.95,B58&lt;3.25,A58&lt;7.25,F58&gt;=2.5,A58&gt;=6.2,B58&gt;=2.75,D58&gt;=0.75,H58&lt;15.076,B58&lt;3.35),5.8,IF(AND(A58&gt;=6.8,H58&lt;13.711,B58&gt;=2.95,B58&lt;3.25,A58&lt;7.25,F58&gt;=2.5,A58&gt;=6.2,B58&gt;=2.75,D58&gt;=0.75,H58&lt;15.076,B58&lt;3.35),5.1,IF(AND(H58&lt;12.921,A58&lt;6.8,H58&lt;13.711,B58&gt;=2.95,B58&lt;3.25,A58&lt;7.25,F58&gt;=2.5,A58&gt;=6.2,B58&gt;=2.75,D58&gt;=0.75,H58&lt;15.076,B58&lt;3.35),5.34,IF(AND(H58&gt;=12.921,A58&lt;6.8,H58&lt;13.711,B58&gt;=2.95,B58&lt;3.25,A58&lt;7.25,F58&gt;=2.5,A58&gt;=6.2,B58&gt;=2.75,D58&gt;=0.75,H58&lt;15.076,B58&lt;3.35),5.133,"shouldnthappen"))))))))))))))))))))))))))))))))))))</f>
        <v>4.38</v>
      </c>
      <c r="AA58" s="1" t="n">
        <f aca="false">IF(AND(D58&gt;=0.45,A58&lt;5.05,D58&lt;0.8),1.6,IF(AND(D58&gt;=0.45,A58&gt;=5.05,D58&lt;0.8),1.7,IF(AND(H58&gt;=16.244,F58&gt;=2.5,D58&gt;=0.8),6.533,IF(AND(A58&lt;4.35,D58&lt;0.45,A58&lt;5.05,D58&lt;0.8),1.1,IF(AND(H58&gt;=14.877,D58&lt;0.45,A58&gt;=5.05,D58&lt;0.8),1.3,IF(AND(D58&gt;=1.4,A58&lt;5.65,F58&lt;2.5,D58&gt;=0.8),4.5,IF(AND(A58&gt;=7.25,H58&lt;16.244,F58&gt;=2.5,D58&gt;=0.8),6.5,IF(AND(A58&gt;=4.75,A58&gt;=4.35,D58&lt;0.45,A58&lt;5.05,D58&lt;0.8),1.35,IF(AND(A58&lt;5.3,D58&lt;1.4,A58&lt;5.65,F58&lt;2.5,D58&gt;=0.8),3.1,IF(AND(A58&gt;=6.8,A58&gt;=6.55,A58&gt;=5.65,F58&lt;2.5,D58&gt;=0.8),4.9,IF(AND(H58&lt;5.767,A58&lt;7.25,H58&lt;16.244,F58&gt;=2.5,D58&gt;=0.8),4.5,IF(AND(G58&gt;=0.522,A58&lt;4.75,A58&gt;=4.35,D58&lt;0.45,A58&lt;5.05,D58&lt;0.8),1.2,IF(AND(G58&gt;=0.948,D58&lt;0.35,H58&lt;14.877,D58&lt;0.45,A58&gt;=5.05,D58&lt;0.8),1.7,IF(AND(H58&lt;13.089,D58&gt;=0.35,H58&lt;14.877,D58&lt;0.45,A58&gt;=5.05,D58&lt;0.8),1.5,IF(AND(H58&gt;=13.089,D58&gt;=0.35,H58&lt;14.877,D58&lt;0.45,A58&gt;=5.05,D58&lt;0.8),1.3,IF(AND(B58&gt;=2.95,A58&gt;=5.3,D58&lt;1.4,A58&lt;5.65,F58&lt;2.5,D58&gt;=0.8),4.1,IF(AND(H58&lt;9.181,A58&lt;6.05,A58&lt;6.55,A58&gt;=5.65,F58&lt;2.5,D58&gt;=0.8),5.1,IF(AND(H58&gt;=9.181,A58&lt;6.05,A58&lt;6.55,A58&gt;=5.65,F58&lt;2.5,D58&gt;=0.8),4.3,IF(AND(G58&gt;=0.867,A58&gt;=6.05,A58&lt;6.55,A58&gt;=5.65,F58&lt;2.5,D58&gt;=0.8),4.9,IF(AND(B58&lt;3.05,A58&lt;6.8,A58&gt;=6.55,A58&gt;=5.65,F58&lt;2.5,D58&gt;=0.8),5,IF(AND(B58&gt;=3.05,A58&lt;6.8,A58&gt;=6.55,A58&gt;=5.65,F58&lt;2.5,D58&gt;=0.8),4.55,IF(AND(H58&gt;=14.144,G58&lt;0.522,A58&lt;4.75,A58&gt;=4.35,D58&lt;0.45,A58&lt;5.05,D58&lt;0.8),1.3,IF(AND(B58&lt;2.7,B58&lt;2.95,A58&gt;=5.3,D58&lt;1.4,A58&lt;5.65,F58&lt;2.5,D58&gt;=0.8),3.78,IF(AND(B58&gt;=2.7,B58&lt;2.95,A58&gt;=5.3,D58&lt;1.4,A58&lt;5.65,F58&lt;2.5,D58&gt;=0.8),3.6,IF(AND(G58&lt;0.638,G58&lt;0.867,A58&gt;=6.05,A58&lt;6.55,A58&gt;=5.65,F58&lt;2.5,D58&gt;=0.8),4.433,IF(AND(G58&gt;=0.638,G58&lt;0.867,A58&gt;=6.05,A58&lt;6.55,A58&gt;=5.65,F58&lt;2.5,D58&gt;=0.8),4,IF(AND(A58&lt;6.35,H58&lt;11.146,H58&gt;=5.767,A58&lt;7.25,H58&lt;16.244,F58&gt;=2.5,D58&gt;=0.8),5.1,IF(AND(A58&lt;4.5,H58&lt;14.144,G58&lt;0.522,A58&lt;4.75,A58&gt;=4.35,D58&lt;0.45,A58&lt;5.05,D58&lt;0.8),1.35,IF(AND(A58&gt;=4.5,H58&lt;14.144,G58&lt;0.522,A58&lt;4.75,A58&gt;=4.35,D58&lt;0.45,A58&lt;5.05,D58&lt;0.8),1.4,IF(AND(A58&lt;5.15,B58&lt;3.75,G58&lt;0.948,D58&lt;0.35,H58&lt;14.877,D58&lt;0.45,A58&gt;=5.05,D58&lt;0.8),1.4,IF(AND(A58&gt;=5.15,B58&lt;3.75,G58&lt;0.948,D58&lt;0.35,H58&lt;14.877,D58&lt;0.45,A58&gt;=5.05,D58&lt;0.8),1.5,IF(AND(G58&lt;0.112,B58&gt;=3.75,G58&lt;0.948,D58&lt;0.35,H58&lt;14.877,D58&lt;0.45,A58&gt;=5.05,D58&lt;0.8),1.5,IF(AND(G58&gt;=0.112,B58&gt;=3.75,G58&lt;0.948,D58&lt;0.35,H58&lt;14.877,D58&lt;0.45,A58&gt;=5.05,D58&lt;0.8),1.6,IF(AND(G58&lt;0.075,A58&gt;=6.35,H58&lt;11.146,H58&gt;=5.767,A58&lt;7.25,H58&lt;16.244,F58&gt;=2.5,D58&gt;=0.8),5.5,IF(AND(G58&gt;=0.075,A58&gt;=6.35,H58&lt;11.146,H58&gt;=5.767,A58&lt;7.25,H58&lt;16.244,F58&gt;=2.5,D58&gt;=0.8),5.24,IF(AND(B58&lt;2.95,D58&lt;1.9,H58&gt;=11.146,H58&gt;=5.767,A58&lt;7.25,H58&lt;16.244,F58&gt;=2.5,D58&gt;=0.8),5.65,IF(AND(B58&gt;=2.95,D58&lt;1.9,H58&gt;=11.146,H58&gt;=5.767,A58&lt;7.25,H58&lt;16.244,F58&gt;=2.5,D58&gt;=0.8),5.8,IF(AND(H58&lt;13.42,D58&gt;=1.9,H58&gt;=11.146,H58&gt;=5.767,A58&lt;7.25,H58&lt;16.244,F58&gt;=2.5,D58&gt;=0.8),5.6,IF(AND(H58&gt;=13.42,D58&gt;=1.9,H58&gt;=11.146,H58&gt;=5.767,A58&lt;7.25,H58&lt;16.244,F58&gt;=2.5,D58&gt;=0.8),5.34,"shouldnthappen")))))))))))))))))))))))))))))))))))))))</f>
        <v>4.3</v>
      </c>
      <c r="AB58" s="1" t="n">
        <f aca="false">IF(AND(D58&gt;=0.35,F58&lt;1.5),1.5,IF(AND(F58&lt;2.5,D58&gt;=1.55,F58&gt;=1.5),4.85,IF(AND(H58&lt;8.308,D58&lt;0.15,D58&lt;0.35,F58&lt;1.5),1.5,IF(AND(H58&gt;=8.308,D58&lt;0.15,D58&lt;0.35,F58&lt;1.5),1.4,IF(AND(H58&lt;5.523,D58&gt;=0.15,D58&lt;0.35,F58&lt;1.5),1,IF(AND(G58&lt;0.572,H58&lt;10.688,D58&lt;1.55,F58&gt;=1.5),3.75,IF(AND(B58&gt;=3.5,F58&gt;=2.5,D58&gt;=1.55,F58&gt;=1.5),6.3,IF(AND(A58&gt;=5.65,G58&gt;=0.572,H58&lt;10.688,D58&lt;1.55,F58&gt;=1.5),4.45,IF(AND(B58&gt;=2.85,A58&lt;6.15,H58&gt;=10.688,D58&lt;1.55,F58&gt;=1.5),4.35,IF(AND(H58&gt;=16.284,B58&lt;3.5,F58&gt;=2.5,D58&gt;=1.55,F58&gt;=1.5),6.6,IF(AND(G58&gt;=0.241,G58&lt;0.338,H58&gt;=5.523,D58&gt;=0.15,D58&lt;0.35,F58&lt;1.5),1.25,IF(AND(A58&lt;5.05,G58&gt;=0.338,H58&gt;=5.523,D58&gt;=0.15,D58&lt;0.35,F58&lt;1.5),1.35,IF(AND(B58&lt;2.7,A58&lt;5.65,G58&gt;=0.572,H58&lt;10.688,D58&lt;1.55,F58&gt;=1.5),4,IF(AND(B58&gt;=2.7,A58&lt;5.65,G58&gt;=0.572,H58&lt;10.688,D58&lt;1.55,F58&gt;=1.5),3.6,IF(AND(B58&lt;2.45,B58&lt;2.85,A58&lt;6.15,H58&gt;=10.688,D58&lt;1.55,F58&gt;=1.5),3.7,IF(AND(A58&lt;6.25,B58&lt;2.85,A58&gt;=6.15,H58&gt;=10.688,D58&lt;1.55,F58&gt;=1.5),4.5,IF(AND(A58&gt;=6.25,B58&lt;2.85,A58&gt;=6.15,H58&gt;=10.688,D58&lt;1.55,F58&gt;=1.5),4.86,IF(AND(D58&gt;=1.45,B58&gt;=2.85,A58&gt;=6.15,H58&gt;=10.688,D58&lt;1.55,F58&gt;=1.5),4.8,IF(AND(H58&lt;8.202,H58&lt;16.284,B58&lt;3.5,F58&gt;=2.5,D58&gt;=1.55,F58&gt;=1.5),5.7,IF(AND(A58&gt;=5.1,G58&lt;0.241,G58&lt;0.338,H58&gt;=5.523,D58&gt;=0.15,D58&lt;0.35,F58&lt;1.5),1.5,IF(AND(B58&gt;=3.75,A58&gt;=5.05,G58&gt;=0.338,H58&gt;=5.523,D58&gt;=0.15,D58&lt;0.35,F58&lt;1.5),1.6,IF(AND(A58&lt;5.7,B58&gt;=2.45,B58&lt;2.85,A58&lt;6.15,H58&gt;=10.688,D58&lt;1.55,F58&gt;=1.5),3.9,IF(AND(A58&gt;=5.7,B58&gt;=2.45,B58&lt;2.85,A58&lt;6.15,H58&gt;=10.688,D58&lt;1.55,F58&gt;=1.5),4.02,IF(AND(H58&lt;13.654,D58&lt;1.45,B58&gt;=2.85,A58&gt;=6.15,H58&gt;=10.688,D58&lt;1.55,F58&gt;=1.5),4.333,IF(AND(H58&gt;=13.654,D58&lt;1.45,B58&gt;=2.85,A58&gt;=6.15,H58&gt;=10.688,D58&lt;1.55,F58&gt;=1.5),4.54,IF(AND(A58&lt;6.15,H58&gt;=8.202,H58&lt;16.284,B58&lt;3.5,F58&gt;=2.5,D58&gt;=1.55,F58&gt;=1.5),5,IF(AND(H58&lt;13.924,A58&lt;5.1,G58&lt;0.241,G58&lt;0.338,H58&gt;=5.523,D58&gt;=0.15,D58&lt;0.35,F58&lt;1.5),1.4,IF(AND(H58&gt;=13.924,A58&lt;5.1,G58&lt;0.241,G58&lt;0.338,H58&gt;=5.523,D58&gt;=0.15,D58&lt;0.35,F58&lt;1.5),1.5,IF(AND(D58&lt;0.25,B58&lt;3.75,A58&gt;=5.05,G58&gt;=0.338,H58&gt;=5.523,D58&gt;=0.15,D58&lt;0.35,F58&lt;1.5),1.5,IF(AND(D58&gt;=0.25,B58&lt;3.75,A58&gt;=5.05,G58&gt;=0.338,H58&gt;=5.523,D58&gt;=0.15,D58&lt;0.35,F58&lt;1.5),1.4,IF(AND(H58&lt;8.884,B58&gt;=3.05,A58&gt;=6.15,H58&gt;=8.202,H58&lt;16.284,B58&lt;3.5,F58&gt;=2.5,D58&gt;=1.55,F58&gt;=1.5),5.1,IF(AND(A58&lt;6.45,G58&lt;0.368,B58&lt;3.05,A58&gt;=6.15,H58&gt;=8.202,H58&lt;16.284,B58&lt;3.5,F58&gt;=2.5,D58&gt;=1.55,F58&gt;=1.5),5.525,IF(AND(A58&gt;=6.45,G58&lt;0.368,B58&lt;3.05,A58&gt;=6.15,H58&gt;=8.202,H58&lt;16.284,B58&lt;3.5,F58&gt;=2.5,D58&gt;=1.55,F58&gt;=1.5),5.35,IF(AND(D58&lt;2.25,G58&gt;=0.368,B58&lt;3.05,A58&gt;=6.15,H58&gt;=8.202,H58&lt;16.284,B58&lt;3.5,F58&gt;=2.5,D58&gt;=1.55,F58&gt;=1.5),5.8,IF(AND(D58&gt;=2.25,G58&gt;=0.368,B58&lt;3.05,A58&gt;=6.15,H58&gt;=8.202,H58&lt;16.284,B58&lt;3.5,F58&gt;=2.5,D58&gt;=1.55,F58&gt;=1.5),5.2,IF(AND(H58&lt;10.257,H58&gt;=8.884,B58&gt;=3.05,A58&gt;=6.15,H58&gt;=8.202,H58&lt;16.284,B58&lt;3.5,F58&gt;=2.5,D58&gt;=1.55,F58&gt;=1.5),5.9,IF(AND(H58&gt;=10.257,H58&gt;=8.884,B58&gt;=3.05,A58&gt;=6.15,H58&gt;=8.202,H58&lt;16.284,B58&lt;3.5,F58&gt;=2.5,D58&gt;=1.55,F58&gt;=1.5),5.48,"shouldnthappen")))))))))))))))))))))))))))))))))))))</f>
        <v>3.75</v>
      </c>
      <c r="AC58" s="1" t="n">
        <f aca="false">IF(AND(H58&lt;5.748,A58&lt;5.05,D58&lt;0.8),1,IF(AND(B58&lt;3.35,A58&gt;=5.05,D58&lt;0.8),1.7,IF(AND(A58&lt;5.85,G58&lt;0.154,D58&gt;=0.8),4.5,IF(AND(D58&gt;=0.45,H58&gt;=5.748,A58&lt;5.05,D58&lt;0.8),1.6,IF(AND(G58&gt;=0.934,B58&gt;=3.35,A58&gt;=5.05,D58&lt;0.8),1.7,IF(AND(D58&lt;2.1,A58&gt;=5.85,G58&lt;0.154,D58&gt;=0.8),6.15,IF(AND(D58&gt;=2.1,A58&gt;=5.85,G58&lt;0.154,D58&gt;=0.8),5.5,IF(AND(A58&lt;6.1,D58&gt;=1.55,G58&gt;=0.154,D58&gt;=0.8),5,IF(AND(H58&gt;=14.379,G58&lt;0.934,B58&gt;=3.35,A58&gt;=5.05,D58&lt;0.8),1.58,IF(AND(G58&lt;0.379,A58&gt;=6.1,D58&gt;=1.55,G58&gt;=0.154,D58&gt;=0.8),5.42,IF(AND(H58&lt;13.924,G58&lt;0.227,D58&lt;0.45,H58&gt;=5.748,A58&lt;5.05,D58&lt;0.8),1.4,IF(AND(H58&gt;=13.924,G58&lt;0.227,D58&lt;0.45,H58&gt;=5.748,A58&lt;5.05,D58&lt;0.8),1.5,IF(AND(B58&lt;3.1,G58&gt;=0.227,D58&lt;0.45,H58&gt;=5.748,A58&lt;5.05,D58&lt;0.8),1.1,IF(AND(G58&lt;0.13,H58&lt;14.379,G58&lt;0.934,B58&gt;=3.35,A58&gt;=5.05,D58&lt;0.8),1.4,IF(AND(D58&lt;1.05,A58&lt;5.65,D58&lt;1.35,D58&lt;1.55,G58&gt;=0.154,D58&gt;=0.8),3.7,IF(AND(D58&lt;1.25,A58&gt;=5.65,D58&lt;1.35,D58&lt;1.55,G58&gt;=0.154,D58&gt;=0.8),4.06,IF(AND(D58&gt;=1.25,A58&gt;=5.65,D58&lt;1.35,D58&lt;1.55,G58&gt;=0.154,D58&gt;=0.8),4.425,IF(AND(H58&lt;13.654,D58&lt;1.45,D58&gt;=1.35,D58&lt;1.55,G58&gt;=0.154,D58&gt;=0.8),4.275,IF(AND(G58&lt;0.259,D58&gt;=1.45,D58&gt;=1.35,D58&lt;1.55,G58&gt;=0.154,D58&gt;=0.8),5.1,IF(AND(B58&lt;2.95,G58&gt;=0.379,A58&gt;=6.1,D58&gt;=1.55,G58&gt;=0.154,D58&gt;=0.8),6.3,IF(AND(B58&lt;3.25,B58&gt;=3.1,G58&gt;=0.227,D58&lt;0.45,H58&gt;=5.748,A58&lt;5.05,D58&lt;0.8),1.3,IF(AND(B58&gt;=3.25,B58&gt;=3.1,G58&gt;=0.227,D58&lt;0.45,H58&gt;=5.748,A58&lt;5.05,D58&lt;0.8),1.4,IF(AND(H58&gt;=13.372,G58&gt;=0.13,H58&lt;14.379,G58&lt;0.934,B58&gt;=3.35,A58&gt;=5.05,D58&lt;0.8),1.4,IF(AND(H58&lt;6.69,D58&gt;=1.05,A58&lt;5.65,D58&lt;1.35,D58&lt;1.55,G58&gt;=0.154,D58&gt;=0.8),4.033,IF(AND(H58&gt;=6.69,D58&gt;=1.05,A58&lt;5.65,D58&lt;1.35,D58&lt;1.55,G58&gt;=0.154,D58&gt;=0.8),3.88,IF(AND(B58&lt;2.85,H58&gt;=13.654,D58&lt;1.45,D58&gt;=1.35,D58&lt;1.55,G58&gt;=0.154,D58&gt;=0.8),4.8,IF(AND(B58&gt;=2.85,H58&gt;=13.654,D58&lt;1.45,D58&gt;=1.35,D58&lt;1.55,G58&gt;=0.154,D58&gt;=0.8),4.7,IF(AND(H58&lt;11.681,G58&gt;=0.259,D58&gt;=1.45,D58&gt;=1.35,D58&lt;1.55,G58&gt;=0.154,D58&gt;=0.8),4.85,IF(AND(H58&gt;=11.681,G58&gt;=0.259,D58&gt;=1.45,D58&gt;=1.35,D58&lt;1.55,G58&gt;=0.154,D58&gt;=0.8),4.633,IF(AND(A58&lt;6.25,B58&gt;=2.95,G58&gt;=0.379,A58&gt;=6.1,D58&gt;=1.55,G58&gt;=0.154,D58&gt;=0.8),5.4,IF(AND(D58&lt;0.3,H58&lt;13.372,G58&gt;=0.13,H58&lt;14.379,G58&lt;0.934,B58&gt;=3.35,A58&gt;=5.05,D58&lt;0.8),1.475,IF(AND(D58&gt;=0.3,H58&lt;13.372,G58&gt;=0.13,H58&lt;14.379,G58&lt;0.934,B58&gt;=3.35,A58&gt;=5.05,D58&lt;0.8),1.5,IF(AND(B58&lt;3.15,A58&gt;=6.25,B58&gt;=2.95,G58&gt;=0.379,A58&gt;=6.1,D58&gt;=1.55,G58&gt;=0.154,D58&gt;=0.8),5.7,IF(AND(B58&gt;=3.15,A58&gt;=6.25,B58&gt;=2.95,G58&gt;=0.379,A58&gt;=6.1,D58&gt;=1.55,G58&gt;=0.154,D58&gt;=0.8),5.933,"shouldnthappen"))))))))))))))))))))))))))))))))))</f>
        <v>4.425</v>
      </c>
      <c r="AD58" s="1" t="n">
        <f aca="false">IF(AND(H58&lt;6.621,A58&lt;4.95,D58&lt;0.8),1,IF(AND(H58&lt;14.144,H58&gt;=6.621,A58&lt;4.95,D58&lt;0.8),1.4,IF(AND(H58&gt;=14.144,H58&gt;=6.621,A58&lt;4.95,D58&lt;0.8),1.3,IF(AND(G58&lt;0.13,B58&gt;=3.85,A58&gt;=4.95,D58&lt;0.8),1.3,IF(AND(G58&gt;=0.13,B58&gt;=3.85,A58&gt;=4.95,D58&lt;0.8),1.425,IF(AND(A58&gt;=6.05,B58&lt;2.75,D58&lt;1.55,D58&gt;=0.8),4.9,IF(AND(A58&gt;=7.3,G58&lt;0.119,D58&gt;=1.55,D58&gt;=0.8),6.7,IF(AND(H58&lt;6.555,D58&lt;0.25,B58&lt;3.85,A58&gt;=4.95,D58&lt;0.8),1.7,IF(AND(B58&lt;3.4,D58&gt;=0.25,B58&lt;3.85,A58&gt;=4.95,D58&lt;0.8),1.7,IF(AND(B58&gt;=3.4,D58&gt;=0.25,B58&lt;3.85,A58&gt;=4.95,D58&lt;0.8),1.6,IF(AND(A58&lt;5.05,A58&lt;6.05,B58&lt;2.75,D58&lt;1.55,D58&gt;=0.8),3.3,IF(AND(B58&lt;2.85,D58&lt;1.35,B58&gt;=2.75,D58&lt;1.55,D58&gt;=0.8),4.5,IF(AND(H58&lt;12.206,D58&gt;=1.35,B58&gt;=2.75,D58&lt;1.55,D58&gt;=0.8),4.7,IF(AND(H58&gt;=12.206,D58&gt;=1.35,B58&gt;=2.75,D58&lt;1.55,D58&gt;=0.8),4.52,IF(AND(G58&lt;0.024,A58&lt;7.3,G58&lt;0.119,D58&gt;=1.55,D58&gt;=0.8),5.7,IF(AND(G58&gt;=0.024,A58&lt;7.3,G58&lt;0.119,D58&gt;=1.55,D58&gt;=0.8),5.6,IF(AND(F58&lt;2.5,G58&lt;0.417,G58&gt;=0.119,D58&gt;=1.55,D58&gt;=0.8),5.05,IF(AND(B58&lt;3.15,H58&gt;=6.555,D58&lt;0.25,B58&lt;3.85,A58&gt;=4.95,D58&lt;0.8),1.6,IF(AND(G58&lt;0.356,A58&gt;=5.05,A58&lt;6.05,B58&lt;2.75,D58&lt;1.55,D58&gt;=0.8),4.12,IF(AND(A58&lt;5.65,B58&gt;=2.85,D58&lt;1.35,B58&gt;=2.75,D58&lt;1.55,D58&gt;=0.8),3.6,IF(AND(B58&lt;3.15,F58&gt;=2.5,G58&lt;0.417,G58&gt;=0.119,D58&gt;=1.55,D58&gt;=0.8),5.18,IF(AND(B58&gt;=3.15,F58&gt;=2.5,G58&lt;0.417,G58&gt;=0.119,D58&gt;=1.55,D58&gt;=0.8),5.3,IF(AND(D58&lt;1.7,A58&lt;6.95,G58&gt;=0.417,G58&gt;=0.119,D58&gt;=1.55,D58&gt;=0.8),4.7,IF(AND(A58&lt;7.25,A58&gt;=6.95,G58&gt;=0.417,G58&gt;=0.119,D58&gt;=1.55,D58&gt;=0.8),5.8,IF(AND(A58&gt;=7.25,A58&gt;=6.95,G58&gt;=0.417,G58&gt;=0.119,D58&gt;=1.55,D58&gt;=0.8),6.333,IF(AND(H58&lt;8.594,B58&gt;=3.15,H58&gt;=6.555,D58&lt;0.25,B58&lt;3.85,A58&gt;=4.95,D58&lt;0.8),1.4,IF(AND(H58&gt;=8.594,B58&gt;=3.15,H58&gt;=6.555,D58&lt;0.25,B58&lt;3.85,A58&gt;=4.95,D58&lt;0.8),1.5,IF(AND(H58&gt;=11.218,G58&gt;=0.356,A58&gt;=5.05,A58&lt;6.05,B58&lt;2.75,D58&lt;1.55,D58&gt;=0.8),3.925,IF(AND(A58&gt;=6.5,A58&gt;=5.65,B58&gt;=2.85,D58&lt;1.35,B58&gt;=2.75,D58&lt;1.55,D58&gt;=0.8),4.6,IF(AND(H58&lt;8.602,H58&lt;11.218,G58&gt;=0.356,A58&gt;=5.05,A58&lt;6.05,B58&lt;2.75,D58&lt;1.55,D58&gt;=0.8),3.95,IF(AND(H58&gt;=8.602,H58&lt;11.218,G58&gt;=0.356,A58&gt;=5.05,A58&lt;6.05,B58&lt;2.75,D58&lt;1.55,D58&gt;=0.8),3.75,IF(AND(H58&lt;10.129,A58&lt;6.5,A58&gt;=5.65,B58&gt;=2.85,D58&lt;1.35,B58&gt;=2.75,D58&lt;1.55,D58&gt;=0.8),4.2,IF(AND(H58&gt;=10.129,A58&lt;6.5,A58&gt;=5.65,B58&gt;=2.85,D58&lt;1.35,B58&gt;=2.75,D58&lt;1.55,D58&gt;=0.8),4.267,IF(AND(D58&lt;2.2,B58&lt;3.05,D58&gt;=1.7,A58&lt;6.95,G58&gt;=0.417,G58&gt;=0.119,D58&gt;=1.55,D58&gt;=0.8),5.3,IF(AND(D58&gt;=2.2,B58&lt;3.05,D58&gt;=1.7,A58&lt;6.95,G58&gt;=0.417,G58&gt;=0.119,D58&gt;=1.55,D58&gt;=0.8),5.133,IF(AND(D58&lt;2.45,B58&gt;=3.05,D58&gt;=1.7,A58&lt;6.95,G58&gt;=0.417,G58&gt;=0.119,D58&gt;=1.55,D58&gt;=0.8),5.6,IF(AND(D58&gt;=2.45,B58&gt;=3.05,D58&gt;=1.7,A58&lt;6.95,G58&gt;=0.417,G58&gt;=0.119,D58&gt;=1.55,D58&gt;=0.8),6,"shouldnthappen")))))))))))))))))))))))))))))))))))))</f>
        <v>4.5</v>
      </c>
      <c r="AE58" s="1" t="n">
        <f aca="false">IF(AND(G58&lt;0.123,D58&gt;=0.25,D58&lt;0.75),1.3,IF(AND(H58&gt;=16.774,D58&gt;=1.75,D58&gt;=0.75),6.4,IF(AND(B58&lt;3.4,A58&lt;4.8,D58&lt;0.25,D58&lt;0.75),1.22,IF(AND(B58&gt;=3.4,A58&lt;4.8,D58&lt;0.25,D58&lt;0.75),1,IF(AND(A58&gt;=5.45,A58&gt;=4.8,D58&lt;0.25,D58&lt;0.75),1.367,IF(AND(H58&gt;=10.688,D58&lt;1.35,D58&lt;1.75,D58&gt;=0.75),4.2,IF(AND(A58&lt;5.3,D58&gt;=1.35,D58&lt;1.75,D58&gt;=0.75),4.05,IF(AND(G58&gt;=0.857,H58&lt;16.774,D58&gt;=1.75,D58&gt;=0.75),5.02,IF(AND(H58&lt;6.089,A58&lt;5.45,A58&gt;=4.8,D58&lt;0.25,D58&lt;0.75),1.7,IF(AND(G58&lt;0.184,D58&lt;0.35,G58&gt;=0.123,D58&gt;=0.25,D58&lt;0.75),1.7,IF(AND(G58&gt;=0.184,D58&lt;0.35,G58&gt;=0.123,D58&gt;=0.25,D58&lt;0.75),1.48,IF(AND(A58&lt;5.25,D58&gt;=0.35,G58&gt;=0.123,D58&gt;=0.25,D58&lt;0.75),1.75,IF(AND(A58&gt;=5.25,D58&gt;=0.35,G58&gt;=0.123,D58&gt;=0.25,D58&lt;0.75),1.5,IF(AND(A58&lt;5.3,H58&lt;10.688,D58&lt;1.35,D58&lt;1.75,D58&gt;=0.75),3.15,IF(AND(H58&lt;9.474,A58&gt;=5.3,D58&gt;=1.35,D58&lt;1.75,D58&gt;=0.75),4.95,IF(AND(G58&gt;=0.779,G58&lt;0.857,H58&lt;16.774,D58&gt;=1.75,D58&gt;=0.75),6,IF(AND(G58&lt;0.05,H58&gt;=6.089,A58&lt;5.45,A58&gt;=4.8,D58&lt;0.25,D58&lt;0.75),1.4,IF(AND(H58&lt;6.69,A58&gt;=5.3,H58&lt;10.688,D58&lt;1.35,D58&lt;1.75,D58&gt;=0.75),4.033,IF(AND(H58&gt;=6.69,A58&gt;=5.3,H58&lt;10.688,D58&lt;1.35,D58&lt;1.75,D58&gt;=0.75),3.733,IF(AND(B58&lt;2.5,H58&gt;=9.474,A58&gt;=5.3,D58&gt;=1.35,D58&lt;1.75,D58&gt;=0.75),4.5,IF(AND(D58&gt;=2.45,G58&lt;0.779,G58&lt;0.857,H58&lt;16.774,D58&gt;=1.75,D58&gt;=0.75),6,IF(AND(B58&gt;=3.75,G58&gt;=0.05,H58&gt;=6.089,A58&lt;5.45,A58&gt;=4.8,D58&lt;0.25,D58&lt;0.75),1.6,IF(AND(H58&lt;13.695,B58&gt;=2.5,H58&gt;=9.474,A58&gt;=5.3,D58&gt;=1.35,D58&lt;1.75,D58&gt;=0.75),4.567,IF(AND(G58&gt;=0.654,D58&lt;2.45,G58&lt;0.779,G58&lt;0.857,H58&lt;16.774,D58&gt;=1.75,D58&gt;=0.75),4.9,IF(AND(G58&gt;=0.73,B58&lt;3.75,G58&gt;=0.05,H58&gt;=6.089,A58&lt;5.45,A58&gt;=4.8,D58&lt;0.25,D58&lt;0.75),1.4,IF(AND(A58&lt;6.65,H58&gt;=13.695,B58&gt;=2.5,H58&gt;=9.474,A58&gt;=5.3,D58&gt;=1.35,D58&lt;1.75,D58&gt;=0.75),4.4,IF(AND(A58&gt;=6.65,H58&gt;=13.695,B58&gt;=2.5,H58&gt;=9.474,A58&gt;=5.3,D58&gt;=1.35,D58&lt;1.75,D58&gt;=0.75),4.84,IF(AND(B58&lt;2.75,G58&lt;0.654,D58&lt;2.45,G58&lt;0.779,G58&lt;0.857,H58&lt;16.774,D58&gt;=1.75,D58&gt;=0.75),5.2,IF(AND(H58&lt;9.524,G58&lt;0.73,B58&lt;3.75,G58&gt;=0.05,H58&gt;=6.089,A58&lt;5.45,A58&gt;=4.8,D58&lt;0.25,D58&lt;0.75),1.5,IF(AND(H58&gt;=9.524,G58&lt;0.73,B58&lt;3.75,G58&gt;=0.05,H58&gt;=6.089,A58&lt;5.45,A58&gt;=4.8,D58&lt;0.25,D58&lt;0.75),1.4,IF(AND(H58&gt;=13.644,B58&gt;=2.75,G58&lt;0.654,D58&lt;2.45,G58&lt;0.779,G58&lt;0.857,H58&lt;16.774,D58&gt;=1.75,D58&gt;=0.75),6.033,IF(AND(A58&gt;=6.85,H58&lt;13.644,B58&gt;=2.75,G58&lt;0.654,D58&lt;2.45,G58&lt;0.779,G58&lt;0.857,H58&lt;16.774,D58&gt;=1.75,D58&gt;=0.75),5.1,IF(AND(A58&gt;=6.75,A58&lt;6.85,H58&lt;13.644,B58&gt;=2.75,G58&lt;0.654,D58&lt;2.45,G58&lt;0.779,G58&lt;0.857,H58&lt;16.774,D58&gt;=1.75,D58&gt;=0.75),5.9,IF(AND(D58&gt;=2.35,A58&lt;6.75,A58&lt;6.85,H58&lt;13.644,B58&gt;=2.75,G58&lt;0.654,D58&lt;2.45,G58&lt;0.779,G58&lt;0.857,H58&lt;16.774,D58&gt;=1.75,D58&gt;=0.75),5.6,IF(AND(H58&lt;11.146,D58&lt;2.35,A58&lt;6.75,A58&lt;6.85,H58&lt;13.644,B58&gt;=2.75,G58&lt;0.654,D58&lt;2.45,G58&lt;0.779,G58&lt;0.857,H58&lt;16.774,D58&gt;=1.75,D58&gt;=0.75),5.4,IF(AND(H58&gt;=11.146,D58&lt;2.35,A58&lt;6.75,A58&lt;6.85,H58&lt;13.644,B58&gt;=2.75,G58&lt;0.654,D58&lt;2.45,G58&lt;0.779,G58&lt;0.857,H58&lt;16.774,D58&gt;=1.75,D58&gt;=0.75),5.6,"shouldnthappen"))))))))))))))))))))))))))))))))))))</f>
        <v>3.733</v>
      </c>
      <c r="AF58" s="1" t="n">
        <f aca="false">IF(AND(A58&lt;4.5,D58&lt;0.8),1.233,IF(AND(B58&lt;3.05,A58&gt;=4.5,D58&lt;0.8),1.4,IF(AND(D58&gt;=0.45,B58&gt;=3.05,A58&gt;=4.5,D58&lt;0.8),1.667,IF(AND(D58&lt;1.05,D58&lt;1.35,A58&lt;6.25,D58&gt;=0.8),3.633,IF(AND(H58&lt;13.935,A58&gt;=7.05,A58&gt;=6.25,D58&gt;=0.8),6,IF(AND(G58&gt;=0.948,D58&lt;0.45,B58&gt;=3.05,A58&gt;=4.5,D58&lt;0.8),1.7,IF(AND(G58&lt;0.652,D58&gt;=1.05,D58&lt;1.35,A58&lt;6.25,D58&gt;=0.8),4.16,IF(AND(D58&gt;=2.15,D58&gt;=1.75,D58&gt;=1.35,A58&lt;6.25,D58&gt;=0.8),5.4,IF(AND(G58&gt;=0.912,F58&lt;2.5,A58&lt;7.05,A58&gt;=6.25,D58&gt;=0.8),4.4,IF(AND(B58&gt;=3.25,F58&gt;=2.5,A58&lt;7.05,A58&gt;=6.25,D58&gt;=0.8),5.85,IF(AND(H58&lt;17.32,H58&gt;=13.935,A58&gt;=7.05,A58&gt;=6.25,D58&gt;=0.8),6.65,IF(AND(H58&gt;=17.32,H58&gt;=13.935,A58&gt;=7.05,A58&gt;=6.25,D58&gt;=0.8),6.4,IF(AND(H58&gt;=13.547,G58&lt;0.948,D58&lt;0.45,B58&gt;=3.05,A58&gt;=4.5,D58&lt;0.8),1.38,IF(AND(B58&gt;=2.75,G58&gt;=0.652,D58&gt;=1.05,D58&lt;1.35,A58&lt;6.25,D58&gt;=0.8),3.6,IF(AND(H58&lt;9.417,G58&lt;0.404,D58&lt;1.75,D58&gt;=1.35,A58&lt;6.25,D58&gt;=0.8),4.2,IF(AND(H58&gt;=9.417,G58&lt;0.404,D58&lt;1.75,D58&gt;=1.35,A58&lt;6.25,D58&gt;=0.8),4.5,IF(AND(G58&lt;0.464,G58&gt;=0.404,D58&lt;1.75,D58&gt;=1.35,A58&lt;6.25,D58&gt;=0.8),4.5,IF(AND(G58&gt;=0.464,G58&gt;=0.404,D58&lt;1.75,D58&gt;=1.35,A58&lt;6.25,D58&gt;=0.8),4.625,IF(AND(D58&lt;1.85,D58&lt;2.15,D58&gt;=1.75,D58&gt;=1.35,A58&lt;6.25,D58&gt;=0.8),4.9,IF(AND(D58&gt;=1.85,D58&lt;2.15,D58&gt;=1.75,D58&gt;=1.35,A58&lt;6.25,D58&gt;=0.8),5.05,IF(AND(G58&lt;0.332,G58&lt;0.912,F58&lt;2.5,A58&lt;7.05,A58&gt;=6.25,D58&gt;=0.8),4.467,IF(AND(G58&gt;=0.332,G58&lt;0.912,F58&lt;2.5,A58&lt;7.05,A58&gt;=6.25,D58&gt;=0.8),4.767,IF(AND(D58&lt;0.15,H58&lt;13.547,G58&lt;0.948,D58&lt;0.45,B58&gt;=3.05,A58&gt;=4.5,D58&lt;0.8),1.5,IF(AND(D58&lt;1.15,B58&lt;2.75,G58&gt;=0.652,D58&gt;=1.05,D58&lt;1.35,A58&lt;6.25,D58&gt;=0.8),3.9,IF(AND(D58&gt;=1.15,B58&lt;2.75,G58&gt;=0.652,D58&gt;=1.05,D58&lt;1.35,A58&lt;6.25,D58&gt;=0.8),4,IF(AND(D58&gt;=2.25,B58&lt;3.15,B58&lt;3.25,F58&gt;=2.5,A58&lt;7.05,A58&gt;=6.25,D58&gt;=0.8),5.14,IF(AND(G58&lt;0.621,B58&gt;=3.15,B58&lt;3.25,F58&gt;=2.5,A58&lt;7.05,A58&gt;=6.25,D58&gt;=0.8),5.75,IF(AND(G58&gt;=0.621,B58&gt;=3.15,B58&lt;3.25,F58&gt;=2.5,A58&lt;7.05,A58&gt;=6.25,D58&gt;=0.8),5.1,IF(AND(G58&gt;=0.862,D58&gt;=0.15,H58&lt;13.547,G58&lt;0.948,D58&lt;0.45,B58&gt;=3.05,A58&gt;=4.5,D58&lt;0.8),1.5,IF(AND(A58&lt;6.35,D58&lt;2.25,B58&lt;3.15,B58&lt;3.25,F58&gt;=2.5,A58&lt;7.05,A58&gt;=6.25,D58&gt;=0.8),5.267,IF(AND(A58&gt;=6.35,D58&lt;2.25,B58&lt;3.15,B58&lt;3.25,F58&gt;=2.5,A58&lt;7.05,A58&gt;=6.25,D58&gt;=0.8),5.42,IF(AND(A58&lt;5.1,G58&lt;0.862,D58&gt;=0.15,H58&lt;13.547,G58&lt;0.948,D58&lt;0.45,B58&gt;=3.05,A58&gt;=4.5,D58&lt;0.8),1.35,IF(AND(B58&lt;3.95,A58&gt;=5.1,G58&lt;0.862,D58&gt;=0.15,H58&lt;13.547,G58&lt;0.948,D58&lt;0.45,B58&gt;=3.05,A58&gt;=4.5,D58&lt;0.8),1.5,IF(AND(B58&gt;=3.95,A58&gt;=5.1,G58&lt;0.862,D58&gt;=0.15,H58&lt;13.547,G58&lt;0.948,D58&lt;0.45,B58&gt;=3.05,A58&gt;=4.5,D58&lt;0.8),1.467,"shouldnthappen"))))))))))))))))))))))))))))))))))</f>
        <v>4.16</v>
      </c>
      <c r="AG58" s="1" t="n">
        <f aca="false">IF(AND(H58&lt;5.748,A58&lt;4.85,D58&lt;0.75),1,IF(AND(B58&gt;=3.5,D58&gt;=1.75,D58&gt;=0.75),6.2,IF(AND(A58&gt;=4.65,H58&gt;=5.748,A58&lt;4.85,D58&lt;0.75),1.333,IF(AND(H58&lt;6.417,B58&lt;3.45,A58&gt;=4.85,D58&lt;0.75),1.7,IF(AND(A58&lt;5.05,B58&gt;=3.45,A58&gt;=4.85,D58&lt;0.75),1.4,IF(AND(A58&gt;=5.05,B58&gt;=3.45,A58&gt;=4.85,D58&lt;0.75),1.5,IF(AND(F58&gt;=2.5,H58&lt;13.641,D58&lt;1.75,D58&gt;=0.75),4.667,IF(AND(G58&lt;0.187,H58&gt;=13.641,D58&lt;1.75,D58&gt;=0.75),5,IF(AND(A58&gt;=7.1,B58&lt;3.5,D58&gt;=1.75,D58&gt;=0.75),6.575,IF(AND(G58&lt;0.161,A58&lt;4.65,H58&gt;=5.748,A58&lt;4.85,D58&lt;0.75),1.5,IF(AND(H58&lt;8.399,H58&gt;=6.417,B58&lt;3.45,A58&gt;=4.85,D58&lt;0.75),1.5,IF(AND(H58&gt;=8.399,H58&gt;=6.417,B58&lt;3.45,A58&gt;=4.85,D58&lt;0.75),1.625,IF(AND(G58&lt;0.086,F58&lt;2.5,H58&lt;13.641,D58&lt;1.75,D58&gt;=0.75),4.7,IF(AND(D58&lt;1.35,G58&gt;=0.187,H58&gt;=13.641,D58&lt;1.75,D58&gt;=0.75),4.2,IF(AND(G58&lt;0.422,G58&gt;=0.161,A58&lt;4.65,H58&gt;=5.748,A58&lt;4.85,D58&lt;0.75),1.4,IF(AND(G58&gt;=0.422,G58&gt;=0.161,A58&lt;4.65,H58&gt;=5.748,A58&lt;4.85,D58&lt;0.75),1.3,IF(AND(B58&lt;2.5,D58&gt;=1.35,G58&gt;=0.187,H58&gt;=13.641,D58&lt;1.75,D58&gt;=0.75),4.5,IF(AND(B58&lt;2.75,A58&lt;6,A58&lt;7.1,B58&lt;3.5,D58&gt;=1.75,D58&gt;=0.75),5.1,IF(AND(B58&gt;=2.75,A58&lt;6,A58&lt;7.1,B58&lt;3.5,D58&gt;=1.75,D58&gt;=0.75),5.02,IF(AND(A58&lt;5.15,A58&lt;5.9,G58&gt;=0.086,F58&lt;2.5,H58&lt;13.641,D58&lt;1.75,D58&gt;=0.75),3,IF(AND(G58&lt;0.644,A58&gt;=5.9,G58&gt;=0.086,F58&lt;2.5,H58&lt;13.641,D58&lt;1.75,D58&gt;=0.75),4.65,IF(AND(G58&gt;=0.644,A58&gt;=5.9,G58&gt;=0.086,F58&lt;2.5,H58&lt;13.641,D58&lt;1.75,D58&gt;=0.75),4.24,IF(AND(D58&lt;1.45,B58&gt;=2.5,D58&gt;=1.35,G58&gt;=0.187,H58&gt;=13.641,D58&lt;1.75,D58&gt;=0.75),4.68,IF(AND(D58&gt;=1.45,B58&gt;=2.5,D58&gt;=1.35,G58&gt;=0.187,H58&gt;=13.641,D58&lt;1.75,D58&gt;=0.75),4.833,IF(AND(H58&lt;13.18,D58&lt;2.05,A58&gt;=6,A58&lt;7.1,B58&lt;3.5,D58&gt;=1.75,D58&gt;=0.75),5.44,IF(AND(H58&gt;=13.18,D58&lt;2.05,A58&gt;=6,A58&lt;7.1,B58&lt;3.5,D58&gt;=1.75,D58&gt;=0.75),5.1,IF(AND(H58&lt;8.759,D58&gt;=2.05,A58&gt;=6,A58&lt;7.1,B58&lt;3.5,D58&gt;=1.75,D58&gt;=0.75),5.4,IF(AND(A58&gt;=5.75,A58&gt;=5.15,A58&lt;5.9,G58&gt;=0.086,F58&lt;2.5,H58&lt;13.641,D58&lt;1.75,D58&gt;=0.75),3.967,IF(AND(H58&lt;10.159,H58&gt;=8.759,D58&gt;=2.05,A58&gt;=6,A58&lt;7.1,B58&lt;3.5,D58&gt;=1.75,D58&gt;=0.75),5.925,IF(AND(D58&lt;1.2,A58&lt;5.75,A58&gt;=5.15,A58&lt;5.9,G58&gt;=0.086,F58&lt;2.5,H58&lt;13.641,D58&lt;1.75,D58&gt;=0.75),3.667,IF(AND(D58&lt;2.25,H58&gt;=10.159,H58&gt;=8.759,D58&gt;=2.05,A58&gt;=6,A58&lt;7.1,B58&lt;3.5,D58&gt;=1.75,D58&gt;=0.75),5.66,IF(AND(D58&gt;=2.25,H58&gt;=10.159,H58&gt;=8.759,D58&gt;=2.05,A58&gt;=6,A58&lt;7.1,B58&lt;3.5,D58&gt;=1.75,D58&gt;=0.75),5.34,IF(AND(D58&lt;1.35,D58&gt;=1.2,A58&lt;5.75,A58&gt;=5.15,A58&lt;5.9,G58&gt;=0.086,F58&lt;2.5,H58&lt;13.641,D58&lt;1.75,D58&gt;=0.75),4.025,IF(AND(D58&gt;=1.35,D58&gt;=1.2,A58&lt;5.75,A58&gt;=5.15,A58&lt;5.9,G58&gt;=0.086,F58&lt;2.5,H58&lt;13.641,D58&lt;1.75,D58&gt;=0.75),3.9,"shouldnthappen"))))))))))))))))))))))))))))))))))</f>
        <v>4.025</v>
      </c>
      <c r="AH58" s="1" t="n">
        <f aca="false">IF(AND(F58&lt;1.5,H58&lt;6.799,A58&lt;5.45),1.7,IF(AND(F58&gt;=1.5,H58&lt;6.799,A58&lt;5.45),4.1,IF(AND(D58&gt;=0.8,H58&gt;=6.799,A58&lt;5.45),3.9,IF(AND(H58&lt;7.564,F58&lt;2.5,A58&gt;=5.45),3.925,IF(AND(H58&gt;=16.284,F58&gt;=2.5,A58&gt;=5.45),6.5,IF(AND(A58&lt;4.35,D58&lt;0.8,H58&gt;=6.799,A58&lt;5.45),1.1,IF(AND(B58&lt;2.8,D58&lt;1.35,H58&gt;=7.564,F58&lt;2.5,A58&gt;=5.45),4.1,IF(AND(B58&gt;=2.8,D58&lt;1.35,H58&gt;=7.564,F58&lt;2.5,A58&gt;=5.45),4.267,IF(AND(B58&lt;2.75,D58&gt;=1.35,H58&gt;=7.564,F58&lt;2.5,A58&gt;=5.45),5,IF(AND(G58&gt;=0.078,G58&lt;0.26,H58&lt;16.284,F58&gt;=2.5,A58&gt;=5.45),6.06,IF(AND(G58&gt;=0.805,G58&gt;=0.26,H58&lt;16.284,F58&gt;=2.5,A58&gt;=5.45),5.02,IF(AND(H58&gt;=10.109,B58&gt;=3.45,A58&gt;=4.35,D58&lt;0.8,H58&gt;=6.799,A58&lt;5.45),1.55,IF(AND(D58&lt;2.25,G58&lt;0.078,G58&lt;0.26,H58&lt;16.284,F58&gt;=2.5,A58&gt;=5.45),5.6,IF(AND(D58&gt;=2.25,G58&lt;0.078,G58&lt;0.26,H58&lt;16.284,F58&gt;=2.5,A58&gt;=5.45),5.7,IF(AND(A58&lt;6.15,G58&lt;0.805,G58&gt;=0.26,H58&lt;16.284,F58&gt;=2.5,A58&gt;=5.45),4.967,IF(AND(A58&lt;4.65,H58&lt;12.227,B58&lt;3.45,A58&gt;=4.35,D58&lt;0.8,H58&gt;=6.799,A58&lt;5.45),1.333,IF(AND(A58&lt;4.85,H58&gt;=12.227,B58&lt;3.45,A58&gt;=4.35,D58&lt;0.8,H58&gt;=6.799,A58&lt;5.45),1.42,IF(AND(A58&gt;=4.85,H58&gt;=12.227,B58&lt;3.45,A58&gt;=4.35,D58&lt;0.8,H58&gt;=6.799,A58&lt;5.45),1.533,IF(AND(A58&lt;5.05,H58&lt;10.109,B58&gt;=3.45,A58&gt;=4.35,D58&lt;0.8,H58&gt;=6.799,A58&lt;5.45),1.4,IF(AND(A58&gt;=5.05,H58&lt;10.109,B58&gt;=3.45,A58&gt;=4.35,D58&lt;0.8,H58&gt;=6.799,A58&lt;5.45),1.5,IF(AND(G58&lt;0.14,H58&lt;13.531,B58&gt;=2.75,D58&gt;=1.35,H58&gt;=7.564,F58&lt;2.5,A58&gt;=5.45),4.7,IF(AND(G58&lt;0.187,H58&gt;=13.531,B58&gt;=2.75,D58&gt;=1.35,H58&gt;=7.564,F58&lt;2.5,A58&gt;=5.45),5,IF(AND(G58&gt;=0.187,H58&gt;=13.531,B58&gt;=2.75,D58&gt;=1.35,H58&gt;=7.564,F58&lt;2.5,A58&gt;=5.45),4.66,IF(AND(A58&lt;6.35,A58&gt;=6.15,G58&lt;0.805,G58&gt;=0.26,H58&lt;16.284,F58&gt;=2.5,A58&gt;=5.45),6,IF(AND(D58&lt;0.15,A58&gt;=4.65,H58&lt;12.227,B58&lt;3.45,A58&gt;=4.35,D58&lt;0.8,H58&gt;=6.799,A58&lt;5.45),1.5,IF(AND(H58&lt;10.723,G58&gt;=0.14,H58&lt;13.531,B58&gt;=2.75,D58&gt;=1.35,H58&gt;=7.564,F58&lt;2.5,A58&gt;=5.45),4.6,IF(AND(H58&gt;=10.723,G58&gt;=0.14,H58&lt;13.531,B58&gt;=2.75,D58&gt;=1.35,H58&gt;=7.564,F58&lt;2.5,A58&gt;=5.45),4.46,IF(AND(G58&lt;0.364,A58&gt;=6.35,A58&gt;=6.15,G58&lt;0.805,G58&gt;=0.26,H58&lt;16.284,F58&gt;=2.5,A58&gt;=5.45),5.28,IF(AND(A58&lt;5.1,D58&gt;=0.15,A58&gt;=4.65,H58&lt;12.227,B58&lt;3.45,A58&gt;=4.35,D58&lt;0.8,H58&gt;=6.799,A58&lt;5.45),1.36,IF(AND(A58&gt;=5.1,D58&gt;=0.15,A58&gt;=4.65,H58&lt;12.227,B58&lt;3.45,A58&gt;=4.35,D58&lt;0.8,H58&gt;=6.799,A58&lt;5.45),1.4,IF(AND(G58&gt;=0.6,G58&gt;=0.364,A58&gt;=6.35,A58&gt;=6.15,G58&lt;0.805,G58&gt;=0.26,H58&lt;16.284,F58&gt;=2.5,A58&gt;=5.45),5.1,IF(AND(A58&gt;=6.95,G58&lt;0.6,G58&gt;=0.364,A58&gt;=6.35,A58&gt;=6.15,G58&lt;0.805,G58&gt;=0.26,H58&lt;16.284,F58&gt;=2.5,A58&gt;=5.45),5.8,IF(AND(B58&lt;3.2,A58&lt;6.95,G58&lt;0.6,G58&gt;=0.364,A58&gt;=6.35,A58&gt;=6.15,G58&lt;0.805,G58&gt;=0.26,H58&lt;16.284,F58&gt;=2.5,A58&gt;=5.45),5.6,IF(AND(B58&gt;=3.2,A58&lt;6.95,G58&lt;0.6,G58&gt;=0.364,A58&gt;=6.35,A58&gt;=6.15,G58&lt;0.805,G58&gt;=0.26,H58&lt;16.284,F58&gt;=2.5,A58&gt;=5.45),5.7,"shouldnthappen"))))))))))))))))))))))))))))))))))</f>
        <v>4.267</v>
      </c>
      <c r="AI58" s="1" t="n">
        <f aca="false">IF(AND(B58&gt;=3.55,A58&lt;5.05,F58&lt;1.5),1,IF(AND(H58&gt;=13.436,A58&gt;=5.05,F58&lt;1.5),1.633,IF(AND(A58&lt;4.35,B58&lt;3.55,A58&lt;5.05,F58&lt;1.5),1.1,IF(AND(A58&lt;5.15,H58&lt;13.436,A58&gt;=5.05,F58&lt;1.5),1.6,IF(AND(G58&lt;0.837,D58&lt;1.2,B58&lt;2.65,F58&gt;=1.5),3.7,IF(AND(G58&gt;=0.837,D58&lt;1.2,B58&lt;2.65,F58&gt;=1.5),3,IF(AND(D58&lt;1.4,D58&gt;=1.2,B58&lt;2.65,F58&gt;=1.5),4.133,IF(AND(D58&gt;=1.4,D58&gt;=1.2,B58&lt;2.65,F58&gt;=1.5),4.633,IF(AND(G58&lt;0.302,A58&gt;=4.35,B58&lt;3.55,A58&lt;5.05,F58&lt;1.5),1.34,IF(AND(D58&gt;=0.3,A58&gt;=5.15,H58&lt;13.436,A58&gt;=5.05,F58&lt;1.5),1.5,IF(AND(G58&lt;0.233,G58&lt;0.265,D58&lt;1.55,B58&gt;=2.65,F58&gt;=1.5),4.56,IF(AND(G58&gt;=0.233,G58&lt;0.265,D58&lt;1.55,B58&gt;=2.65,F58&gt;=1.5),5.1,IF(AND(G58&lt;0.395,G58&gt;=0.265,D58&lt;1.55,B58&gt;=2.65,F58&gt;=1.5),4.025,IF(AND(H58&lt;13.935,A58&gt;=7.05,D58&gt;=1.55,B58&gt;=2.65,F58&gt;=1.5),6.12,IF(AND(H58&gt;=13.935,A58&gt;=7.05,D58&gt;=1.55,B58&gt;=2.65,F58&gt;=1.5),6.64,IF(AND(G58&gt;=0.858,G58&gt;=0.302,A58&gt;=4.35,B58&lt;3.55,A58&lt;5.05,F58&lt;1.5),1.3,IF(AND(H58&lt;6.543,D58&lt;0.3,A58&gt;=5.15,H58&lt;13.436,A58&gt;=5.05,F58&lt;1.5),1.4,IF(AND(H58&gt;=6.543,D58&lt;0.3,A58&gt;=5.15,H58&lt;13.436,A58&gt;=5.05,F58&lt;1.5),1.48,IF(AND(A58&lt;6.3,G58&gt;=0.395,G58&gt;=0.265,D58&lt;1.55,B58&gt;=2.65,F58&gt;=1.5),4.14,IF(AND(A58&gt;=6.3,G58&gt;=0.395,G58&gt;=0.265,D58&lt;1.55,B58&gt;=2.65,F58&gt;=1.5),4.767,IF(AND(G58&gt;=0.669,B58&lt;3.15,A58&lt;7.05,D58&gt;=1.55,B58&gt;=2.65,F58&gt;=1.5),5,IF(AND(H58&lt;9.459,G58&lt;0.858,G58&gt;=0.302,A58&gt;=4.35,B58&lt;3.55,A58&lt;5.05,F58&lt;1.5),1.4,IF(AND(H58&gt;=9.459,G58&lt;0.858,G58&gt;=0.302,A58&gt;=4.35,B58&lt;3.55,A58&lt;5.05,F58&lt;1.5),1.6,IF(AND(G58&gt;=0.433,G58&lt;0.669,B58&lt;3.15,A58&lt;7.05,D58&gt;=1.55,B58&gt;=2.65,F58&gt;=1.5),5.68,IF(AND(G58&lt;0.481,H58&lt;10.257,B58&gt;=3.15,A58&lt;7.05,D58&gt;=1.55,B58&gt;=2.65,F58&gt;=1.5),5.7,IF(AND(G58&gt;=0.481,H58&lt;10.257,B58&gt;=3.15,A58&lt;7.05,D58&gt;=1.55,B58&gt;=2.65,F58&gt;=1.5),5.9,IF(AND(D58&lt;2.15,H58&gt;=10.257,B58&gt;=3.15,A58&lt;7.05,D58&gt;=1.55,B58&gt;=2.65,F58&gt;=1.5),5.1,IF(AND(D58&gt;=2.15,H58&gt;=10.257,B58&gt;=3.15,A58&lt;7.05,D58&gt;=1.55,B58&gt;=2.65,F58&gt;=1.5),5.42,IF(AND(G58&lt;0.098,G58&lt;0.433,G58&lt;0.669,B58&lt;3.15,A58&lt;7.05,D58&gt;=1.55,B58&gt;=2.65,F58&gt;=1.5),5.567,IF(AND(D58&lt;1.8,G58&gt;=0.098,G58&lt;0.433,G58&lt;0.669,B58&lt;3.15,A58&lt;7.05,D58&gt;=1.55,B58&gt;=2.65,F58&gt;=1.5),5.033,IF(AND(G58&gt;=0.312,D58&gt;=1.8,G58&gt;=0.098,G58&lt;0.433,G58&lt;0.669,B58&lt;3.15,A58&lt;7.05,D58&gt;=1.55,B58&gt;=2.65,F58&gt;=1.5),5.4,IF(AND(H58&lt;9.002,G58&lt;0.312,D58&gt;=1.8,G58&gt;=0.098,G58&lt;0.433,G58&lt;0.669,B58&lt;3.15,A58&lt;7.05,D58&gt;=1.55,B58&gt;=2.65,F58&gt;=1.5),5.1,IF(AND(H58&gt;=9.002,G58&lt;0.312,D58&gt;=1.8,G58&gt;=0.098,G58&lt;0.433,G58&lt;0.669,B58&lt;3.15,A58&lt;7.05,D58&gt;=1.55,B58&gt;=2.65,F58&gt;=1.5),5.26,"shouldnthappen")))))))))))))))))))))))))))))))))</f>
        <v>4.56</v>
      </c>
      <c r="AJ58" s="1" t="n">
        <f aca="false">IF(AND(A58&gt;=5.25,D58&gt;=0.35,D58&lt;0.8),1.433,IF(AND(F58&gt;=2.5,H58&lt;6.927,D58&gt;=0.8),5.1,IF(AND(H58&lt;5.85,B58&lt;3.65,D58&lt;0.35,D58&lt;0.8),1,IF(AND(A58&lt;5.55,B58&gt;=3.65,D58&lt;0.35,D58&lt;0.8),1.5,IF(AND(A58&gt;=5.55,B58&gt;=3.65,D58&lt;0.35,D58&lt;0.8),1.7,IF(AND(H58&lt;7.949,A58&lt;5.25,D58&gt;=0.35,D58&lt;0.8),1.9,IF(AND(H58&gt;=7.949,A58&lt;5.25,D58&gt;=0.35,D58&lt;0.8),1.54,IF(AND(A58&lt;5.55,F58&lt;2.5,H58&lt;6.927,D58&gt;=0.8),3.98,IF(AND(A58&gt;=5.55,F58&lt;2.5,H58&lt;6.927,D58&gt;=0.8),4.1,IF(AND(A58&gt;=7.25,D58&gt;=1.55,H58&gt;=6.927,D58&gt;=0.8),6.65,IF(AND(A58&lt;5.75,D58&lt;1.2,D58&lt;1.55,H58&gt;=6.927,D58&gt;=0.8),3.62,IF(AND(A58&gt;=5.75,D58&lt;1.2,D58&lt;1.55,H58&gt;=6.927,D58&gt;=0.8),4.1,IF(AND(G58&lt;0.175,A58&lt;4.8,H58&gt;=5.85,B58&lt;3.65,D58&lt;0.35,D58&lt;0.8),1.5,IF(AND(G58&gt;=0.175,A58&lt;4.8,H58&gt;=5.85,B58&lt;3.65,D58&lt;0.35,D58&lt;0.8),1.3,IF(AND(A58&gt;=5.05,A58&gt;=4.8,H58&gt;=5.85,B58&lt;3.65,D58&lt;0.35,D58&lt;0.8),1.5,IF(AND(G58&gt;=0.735,A58&lt;6.25,D58&gt;=1.2,D58&lt;1.55,H58&gt;=6.927,D58&gt;=0.8),4,IF(AND(H58&lt;10.464,A58&lt;6.2,A58&lt;7.25,D58&gt;=1.55,H58&gt;=6.927,D58&gt;=0.8),5.1,IF(AND(H58&gt;=10.464,A58&lt;6.2,A58&lt;7.25,D58&gt;=1.55,H58&gt;=6.927,D58&gt;=0.8),4.9,IF(AND(G58&lt;0.418,A58&lt;5.05,A58&gt;=4.8,H58&gt;=5.85,B58&lt;3.65,D58&lt;0.35,D58&lt;0.8),1.48,IF(AND(G58&gt;=0.418,A58&lt;5.05,A58&gt;=4.8,H58&gt;=5.85,B58&lt;3.65,D58&lt;0.35,D58&lt;0.8),1.3,IF(AND(B58&lt;2.75,G58&lt;0.735,A58&lt;6.25,D58&gt;=1.2,D58&lt;1.55,H58&gt;=6.927,D58&gt;=0.8),4.35,IF(AND(H58&lt;15.422,D58&lt;1.45,A58&gt;=6.25,D58&gt;=1.2,D58&lt;1.55,H58&gt;=6.927,D58&gt;=0.8),4.375,IF(AND(H58&gt;=15.422,D58&lt;1.45,A58&gt;=6.25,D58&gt;=1.2,D58&lt;1.55,H58&gt;=6.927,D58&gt;=0.8),4.7,IF(AND(A58&lt;6.4,D58&gt;=1.45,A58&gt;=6.25,D58&gt;=1.2,D58&lt;1.55,H58&gt;=6.927,D58&gt;=0.8),5.1,IF(AND(G58&gt;=0.576,D58&lt;2.15,A58&gt;=6.2,A58&lt;7.25,D58&gt;=1.55,H58&gt;=6.927,D58&gt;=0.8),5.1,IF(AND(G58&lt;0.537,D58&gt;=2.15,A58&gt;=6.2,A58&lt;7.25,D58&gt;=1.55,H58&gt;=6.927,D58&gt;=0.8),5.533,IF(AND(G58&gt;=0.537,D58&gt;=2.15,A58&gt;=6.2,A58&lt;7.25,D58&gt;=1.55,H58&gt;=6.927,D58&gt;=0.8),5.9,IF(AND(D58&lt;1.45,B58&gt;=2.75,G58&lt;0.735,A58&lt;6.25,D58&gt;=1.2,D58&lt;1.55,H58&gt;=6.927,D58&gt;=0.8),4.6,IF(AND(D58&gt;=1.45,B58&gt;=2.75,G58&lt;0.735,A58&lt;6.25,D58&gt;=1.2,D58&lt;1.55,H58&gt;=6.927,D58&gt;=0.8),4.5,IF(AND(H58&lt;12.582,A58&gt;=6.4,D58&gt;=1.45,A58&gt;=6.25,D58&gt;=1.2,D58&lt;1.55,H58&gt;=6.927,D58&gt;=0.8),4.66,IF(AND(H58&gt;=12.582,A58&gt;=6.4,D58&gt;=1.45,A58&gt;=6.25,D58&gt;=1.2,D58&lt;1.55,H58&gt;=6.927,D58&gt;=0.8),4.9,IF(AND(B58&lt;2.75,G58&lt;0.576,D58&lt;2.15,A58&gt;=6.2,A58&lt;7.25,D58&gt;=1.55,H58&gt;=6.927,D58&gt;=0.8),5.3,IF(AND(G58&gt;=0.395,B58&gt;=2.75,G58&lt;0.576,D58&lt;2.15,A58&gt;=6.2,A58&lt;7.25,D58&gt;=1.55,H58&gt;=6.927,D58&gt;=0.8),5.6,IF(AND(D58&gt;=1.9,G58&lt;0.395,B58&gt;=2.75,G58&lt;0.576,D58&lt;2.15,A58&gt;=6.2,A58&lt;7.25,D58&gt;=1.55,H58&gt;=6.927,D58&gt;=0.8),5.333,IF(AND(B58&lt;2.95,D58&lt;1.9,G58&lt;0.395,B58&gt;=2.75,G58&lt;0.576,D58&lt;2.15,A58&gt;=6.2,A58&lt;7.25,D58&gt;=1.55,H58&gt;=6.927,D58&gt;=0.8),5.6,IF(AND(B58&gt;=2.95,D58&lt;1.9,G58&lt;0.395,B58&gt;=2.75,G58&lt;0.576,D58&lt;2.15,A58&gt;=6.2,A58&lt;7.25,D58&gt;=1.55,H58&gt;=6.927,D58&gt;=0.8),5.5,"shouldnthappen"))))))))))))))))))))))))))))))))))))</f>
        <v>4.6</v>
      </c>
      <c r="AK58" s="1" t="n">
        <f aca="false">IF(AND(H58&lt;5.85,B58&lt;3.65,F58&lt;1.5),1,IF(AND(B58&gt;=3.95,B58&gt;=3.65,F58&lt;1.5),1.433,IF(AND(A58&lt;5.15,F58&lt;2.5,F58&gt;=1.5),3.075,IF(AND(D58&gt;=0.35,H58&gt;=5.85,B58&lt;3.65,F58&lt;1.5),1.5,IF(AND(G58&lt;0.168,B58&lt;3.95,B58&gt;=3.65,F58&lt;1.5),1.7,IF(AND(H58&lt;5.767,A58&lt;7.25,F58&gt;=2.5,F58&gt;=1.5),4.5,IF(AND(D58&lt;1.9,A58&gt;=7.25,F58&gt;=2.5,F58&gt;=1.5),6.3,IF(AND(D58&gt;=1.9,A58&gt;=7.25,F58&gt;=2.5,F58&gt;=1.5),6.575,IF(AND(B58&lt;3.75,G58&gt;=0.168,B58&lt;3.95,B58&gt;=3.65,F58&lt;1.5),1.5,IF(AND(B58&gt;=3.75,G58&gt;=0.168,B58&lt;3.95,B58&gt;=3.65,F58&lt;1.5),1.6,IF(AND(D58&gt;=1.35,A58&lt;6.15,A58&gt;=5.15,F58&lt;2.5,F58&gt;=1.5),4.42,IF(AND(D58&lt;1.4,A58&gt;=6.15,A58&gt;=5.15,F58&lt;2.5,F58&gt;=1.5),4.5,IF(AND(D58&gt;=1.4,A58&gt;=6.15,A58&gt;=5.15,F58&lt;2.5,F58&gt;=1.5),4.675,IF(AND(D58&lt;0.15,H58&lt;11.218,D58&lt;0.35,H58&gt;=5.85,B58&lt;3.65,F58&lt;1.5),1.5,IF(AND(D58&lt;0.15,H58&gt;=11.218,D58&lt;0.35,H58&gt;=5.85,B58&lt;3.65,F58&lt;1.5),1.1,IF(AND(B58&lt;2.7,D58&lt;1.35,A58&lt;6.15,A58&gt;=5.15,F58&lt;2.5,F58&gt;=1.5),3.82,IF(AND(A58&lt;6.15,G58&gt;=0.755,H58&gt;=5.767,A58&lt;7.25,F58&gt;=2.5,F58&gt;=1.5),4.98,IF(AND(A58&gt;=6.15,G58&gt;=0.755,H58&gt;=5.767,A58&lt;7.25,F58&gt;=2.5,F58&gt;=1.5),5.3,IF(AND(B58&lt;3.4,D58&gt;=0.15,H58&lt;11.218,D58&lt;0.35,H58&gt;=5.85,B58&lt;3.65,F58&lt;1.5),1.4,IF(AND(B58&gt;=3.4,D58&gt;=0.15,H58&lt;11.218,D58&lt;0.35,H58&gt;=5.85,B58&lt;3.65,F58&lt;1.5),1.3,IF(AND(H58&lt;11.731,D58&gt;=0.15,H58&gt;=11.218,D58&lt;0.35,H58&gt;=5.85,B58&lt;3.65,F58&lt;1.5),1.2,IF(AND(H58&lt;9.053,B58&gt;=2.7,D58&lt;1.35,A58&lt;6.15,A58&gt;=5.15,F58&lt;2.5,F58&gt;=1.5),3.85,IF(AND(D58&gt;=2.1,B58&lt;2.85,G58&lt;0.755,H58&gt;=5.767,A58&lt;7.25,F58&gt;=2.5,F58&gt;=1.5),5.6,IF(AND(D58&gt;=2.45,B58&gt;=2.85,G58&lt;0.755,H58&gt;=5.767,A58&lt;7.25,F58&gt;=2.5,F58&gt;=1.5),5.8,IF(AND(B58&gt;=3.45,H58&gt;=11.731,D58&gt;=0.15,H58&gt;=11.218,D58&lt;0.35,H58&gt;=5.85,B58&lt;3.65,F58&lt;1.5),1.3,IF(AND(A58&lt;5.9,H58&gt;=9.053,B58&gt;=2.7,D58&lt;1.35,A58&lt;6.15,A58&gt;=5.15,F58&lt;2.5,F58&gt;=1.5),4.3,IF(AND(A58&gt;=5.9,H58&gt;=9.053,B58&gt;=2.7,D58&lt;1.35,A58&lt;6.15,A58&gt;=5.15,F58&lt;2.5,F58&gt;=1.5),4,IF(AND(G58&gt;=0.519,D58&lt;2.1,B58&lt;2.85,G58&lt;0.755,H58&gt;=5.767,A58&lt;7.25,F58&gt;=2.5,F58&gt;=1.5),4.9,IF(AND(A58&gt;=7.05,D58&lt;2.45,B58&gt;=2.85,G58&lt;0.755,H58&gt;=5.767,A58&lt;7.25,F58&gt;=2.5,F58&gt;=1.5),5.8,IF(AND(H58&lt;14.396,B58&lt;3.45,H58&gt;=11.731,D58&gt;=0.15,H58&gt;=11.218,D58&lt;0.35,H58&gt;=5.85,B58&lt;3.65,F58&lt;1.5),1.44,IF(AND(H58&gt;=14.396,B58&lt;3.45,H58&gt;=11.731,D58&gt;=0.15,H58&gt;=11.218,D58&lt;0.35,H58&gt;=5.85,B58&lt;3.65,F58&lt;1.5),1.3,IF(AND(G58&lt;0.282,G58&lt;0.519,D58&lt;2.1,B58&lt;2.85,G58&lt;0.755,H58&gt;=5.767,A58&lt;7.25,F58&gt;=2.5,F58&gt;=1.5),5.1,IF(AND(G58&gt;=0.282,G58&lt;0.519,D58&lt;2.1,B58&lt;2.85,G58&lt;0.755,H58&gt;=5.767,A58&lt;7.25,F58&gt;=2.5,F58&gt;=1.5),5.3,IF(AND(A58&lt;6.4,D58&lt;1.9,A58&lt;7.05,D58&lt;2.45,B58&gt;=2.85,G58&lt;0.755,H58&gt;=5.767,A58&lt;7.25,F58&gt;=2.5,F58&gt;=1.5),5.6,IF(AND(A58&gt;=6.4,D58&lt;1.9,A58&lt;7.05,D58&lt;2.45,B58&gt;=2.85,G58&lt;0.755,H58&gt;=5.767,A58&lt;7.25,F58&gt;=2.5,F58&gt;=1.5),5.5,IF(AND(H58&lt;8.884,D58&gt;=1.9,A58&lt;7.05,D58&lt;2.45,B58&gt;=2.85,G58&lt;0.755,H58&gt;=5.767,A58&lt;7.25,F58&gt;=2.5,F58&gt;=1.5),5.3,IF(AND(H58&gt;=8.884,D58&gt;=1.9,A58&lt;7.05,D58&lt;2.45,B58&gt;=2.85,G58&lt;0.755,H58&gt;=5.767,A58&lt;7.25,F58&gt;=2.5,F58&gt;=1.5),5.52,"shouldnthappen")))))))))))))))))))))))))))))))))))))</f>
        <v>4.3</v>
      </c>
      <c r="AL58" s="1" t="n">
        <f aca="false">IF(AND(H58&lt;5.85,A58&lt;5.05,D58&lt;0.8),1,IF(AND(B58&lt;3.35,A58&gt;=5.05,D58&lt;0.8),1.7,IF(AND(D58&gt;=2.45,F58&gt;=2.5,D58&gt;=0.8),6.05,IF(AND(H58&gt;=11.218,H58&gt;=5.85,A58&lt;5.05,D58&lt;0.8),1.28,IF(AND(G58&gt;=0.948,B58&gt;=3.35,A58&gt;=5.05,D58&lt;0.8),1.7,IF(AND(G58&gt;=0.423,H58&lt;11.218,H58&gt;=5.85,A58&lt;5.05,D58&lt;0.8),1.3,IF(AND(B58&lt;3.6,G58&lt;0.948,B58&gt;=3.35,A58&gt;=5.05,D58&lt;0.8),1.4,IF(AND(H58&lt;10.258,D58&lt;1.15,A58&lt;5.9,F58&lt;2.5,D58&gt;=0.8),3.36,IF(AND(H58&gt;=10.258,D58&lt;1.15,A58&lt;5.9,F58&lt;2.5,D58&gt;=0.8),3.9,IF(AND(A58&lt;5.3,D58&gt;=1.15,A58&lt;5.9,F58&lt;2.5,D58&gt;=0.8),3.9,IF(AND(D58&lt;1.55,B58&lt;2.75,A58&gt;=5.9,F58&lt;2.5,D58&gt;=0.8),4.64,IF(AND(D58&gt;=1.55,B58&lt;2.75,A58&gt;=5.9,F58&lt;2.5,D58&gt;=0.8),5.1,IF(AND(D58&gt;=1.6,B58&gt;=2.75,A58&gt;=5.9,F58&lt;2.5,D58&gt;=0.8),5,IF(AND(H58&lt;5.767,H58&lt;8.598,D58&lt;2.45,F58&gt;=2.5,D58&gt;=0.8),4.5,IF(AND(A58&lt;6.25,H58&gt;=8.598,D58&lt;2.45,F58&gt;=2.5,D58&gt;=0.8),5.02,IF(AND(B58&lt;3.55,G58&lt;0.423,H58&lt;11.218,H58&gt;=5.85,A58&lt;5.05,D58&lt;0.8),1.525,IF(AND(B58&gt;=3.55,G58&lt;0.423,H58&lt;11.218,H58&gt;=5.85,A58&lt;5.05,D58&lt;0.8),1.4,IF(AND(H58&gt;=13.932,B58&gt;=3.6,G58&lt;0.948,B58&gt;=3.35,A58&gt;=5.05,D58&lt;0.8),1.65,IF(AND(G58&gt;=0.652,A58&gt;=5.3,D58&gt;=1.15,A58&lt;5.9,F58&lt;2.5,D58&gt;=0.8),3.8,IF(AND(D58&lt;1.35,D58&lt;1.6,B58&gt;=2.75,A58&gt;=5.9,F58&lt;2.5,D58&gt;=0.8),4.42,IF(AND(H58&lt;6.656,H58&gt;=5.767,H58&lt;8.598,D58&lt;2.45,F58&gt;=2.5,D58&gt;=0.8),5.033,IF(AND(H58&gt;=6.656,H58&gt;=5.767,H58&lt;8.598,D58&lt;2.45,F58&gt;=2.5,D58&gt;=0.8),5.1,IF(AND(G58&gt;=0.885,A58&gt;=6.25,H58&gt;=8.598,D58&lt;2.45,F58&gt;=2.5,D58&gt;=0.8),5.2,IF(AND(H58&lt;6.926,H58&lt;13.932,B58&gt;=3.6,G58&lt;0.948,B58&gt;=3.35,A58&gt;=5.05,D58&lt;0.8),1.433,IF(AND(H58&gt;=6.926,H58&lt;13.932,B58&gt;=3.6,G58&lt;0.948,B58&gt;=3.35,A58&gt;=5.05,D58&lt;0.8),1.5,IF(AND(A58&lt;5.65,G58&lt;0.652,A58&gt;=5.3,D58&gt;=1.15,A58&lt;5.9,F58&lt;2.5,D58&gt;=0.8),4.36,IF(AND(A58&gt;=5.65,G58&lt;0.652,A58&gt;=5.3,D58&gt;=1.15,A58&lt;5.9,F58&lt;2.5,D58&gt;=0.8),4.2,IF(AND(H58&gt;=13.561,D58&gt;=1.35,D58&lt;1.6,B58&gt;=2.75,A58&gt;=5.9,F58&lt;2.5,D58&gt;=0.8),4.767,IF(AND(H58&lt;9.091,G58&lt;0.885,A58&gt;=6.25,H58&gt;=8.598,D58&lt;2.45,F58&gt;=2.5,D58&gt;=0.8),6.3,IF(AND(H58&gt;=12.206,H58&lt;13.561,D58&gt;=1.35,D58&lt;1.6,B58&gt;=2.75,A58&gt;=5.9,F58&lt;2.5,D58&gt;=0.8),4.4,IF(AND(D58&gt;=2.25,H58&gt;=9.091,G58&lt;0.885,A58&gt;=6.25,H58&gt;=8.598,D58&lt;2.45,F58&gt;=2.5,D58&gt;=0.8),5.9,IF(AND(B58&lt;3.05,H58&lt;12.206,H58&lt;13.561,D58&gt;=1.35,D58&lt;1.6,B58&gt;=2.75,A58&gt;=5.9,F58&lt;2.5,D58&gt;=0.8),4.6,IF(AND(B58&gt;=3.05,H58&lt;12.206,H58&lt;13.561,D58&gt;=1.35,D58&lt;1.6,B58&gt;=2.75,A58&gt;=5.9,F58&lt;2.5,D58&gt;=0.8),4.7,IF(AND(G58&gt;=0.596,D58&lt;2.25,H58&gt;=9.091,G58&lt;0.885,A58&gt;=6.25,H58&gt;=8.598,D58&lt;2.45,F58&gt;=2.5,D58&gt;=0.8),5.1,IF(AND(G58&gt;=0.379,G58&lt;0.596,D58&lt;2.25,H58&gt;=9.091,G58&lt;0.885,A58&gt;=6.25,H58&gt;=8.598,D58&lt;2.45,F58&gt;=2.5,D58&gt;=0.8),5.767,IF(AND(D58&lt;2.15,G58&lt;0.379,G58&lt;0.596,D58&lt;2.25,H58&gt;=9.091,G58&lt;0.885,A58&gt;=6.25,H58&gt;=8.598,D58&lt;2.45,F58&gt;=2.5,D58&gt;=0.8),5.4,IF(AND(D58&gt;=2.15,G58&lt;0.379,G58&lt;0.596,D58&lt;2.25,H58&gt;=9.091,G58&lt;0.885,A58&gt;=6.25,H58&gt;=8.598,D58&lt;2.45,F58&gt;=2.5,D58&gt;=0.8),5.6,"shouldnthappen")))))))))))))))))))))))))))))))))))))</f>
        <v>4.2</v>
      </c>
      <c r="AM58" s="1" t="n">
        <f aca="false">IF(AND(H58&lt;5.245,D58&lt;0.8),1,IF(AND(A58&lt;4.5,H58&gt;=5.245,D58&lt;0.8),1.35,IF(AND(D58&gt;=0.5,A58&gt;=4.5,H58&gt;=5.245,D58&lt;0.8),1.6,IF(AND(H58&lt;7.25,B58&lt;2.6,A58&lt;6.15,D58&gt;=0.8),4.375,IF(AND(H58&gt;=7.25,B58&lt;2.6,A58&lt;6.15,D58&gt;=0.8),3.075,IF(AND(H58&lt;13.935,A58&gt;=7.05,A58&gt;=6.15,D58&gt;=0.8),6.067,IF(AND(H58&gt;=13.935,A58&gt;=7.05,A58&gt;=6.15,D58&gt;=0.8),6.525,IF(AND(G58&gt;=0.948,D58&lt;0.5,A58&gt;=4.5,H58&gt;=5.245,D58&lt;0.8),1.7,IF(AND(G58&lt;0.568,D58&gt;=1.55,B58&gt;=2.6,A58&lt;6.15,D58&gt;=0.8),5.1,IF(AND(G58&gt;=0.568,D58&gt;=1.55,B58&gt;=2.6,A58&lt;6.15,D58&gt;=0.8),5,IF(AND(A58&gt;=6.6,B58&gt;=3.15,A58&lt;7.05,A58&gt;=6.15,D58&gt;=0.8),5.78,IF(AND(G58&lt;0.165,G58&lt;0.273,D58&lt;1.55,B58&gt;=2.6,A58&lt;6.15,D58&gt;=0.8),4.1,IF(AND(G58&gt;=0.165,G58&lt;0.273,D58&lt;1.55,B58&gt;=2.6,A58&lt;6.15,D58&gt;=0.8),4.5,IF(AND(D58&lt;1.35,G58&gt;=0.273,D58&lt;1.55,B58&gt;=2.6,A58&lt;6.15,D58&gt;=0.8),4.08,IF(AND(D58&gt;=1.35,G58&gt;=0.273,D58&lt;1.55,B58&gt;=2.6,A58&lt;6.15,D58&gt;=0.8),4.4,IF(AND(D58&lt;1.45,F58&lt;2.5,B58&lt;3.15,A58&lt;7.05,A58&gt;=6.15,D58&gt;=0.8),4.38,IF(AND(D58&gt;=1.45,F58&lt;2.5,B58&lt;3.15,A58&lt;7.05,A58&gt;=6.15,D58&gt;=0.8),4.75,IF(AND(D58&gt;=2.25,F58&gt;=2.5,B58&lt;3.15,A58&lt;7.05,A58&gt;=6.15,D58&gt;=0.8),5.16,IF(AND(H58&lt;11.488,A58&lt;6.6,B58&gt;=3.15,A58&lt;7.05,A58&gt;=6.15,D58&gt;=0.8),6,IF(AND(H58&gt;=14.396,D58&lt;0.25,G58&lt;0.948,D58&lt;0.5,A58&gt;=4.5,H58&gt;=5.245,D58&lt;0.8),1.3,IF(AND(A58&gt;=5.55,D58&gt;=0.25,G58&lt;0.948,D58&lt;0.5,A58&gt;=4.5,H58&gt;=5.245,D58&lt;0.8),1.7,IF(AND(D58&lt;1.85,D58&lt;2.25,F58&gt;=2.5,B58&lt;3.15,A58&lt;7.05,A58&gt;=6.15,D58&gt;=0.8),5.6,IF(AND(G58&lt;0.669,H58&gt;=11.488,A58&lt;6.6,B58&gt;=3.15,A58&lt;7.05,A58&gt;=6.15,D58&gt;=0.8),4.7,IF(AND(G58&gt;=0.669,H58&gt;=11.488,A58&lt;6.6,B58&gt;=3.15,A58&lt;7.05,A58&gt;=6.15,D58&gt;=0.8),5.22,IF(AND(H58&lt;6.543,H58&lt;14.396,D58&lt;0.25,G58&lt;0.948,D58&lt;0.5,A58&gt;=4.5,H58&gt;=5.245,D58&lt;0.8),1.4,IF(AND(A58&lt;4.95,A58&lt;5.55,D58&gt;=0.25,G58&lt;0.948,D58&lt;0.5,A58&gt;=4.5,H58&gt;=5.245,D58&lt;0.8),1.4,IF(AND(A58&gt;=4.95,A58&lt;5.55,D58&gt;=0.25,G58&lt;0.948,D58&lt;0.5,A58&gt;=4.5,H58&gt;=5.245,D58&lt;0.8),1.48,IF(AND(H58&lt;10.667,D58&gt;=1.85,D58&lt;2.25,F58&gt;=2.5,B58&lt;3.15,A58&lt;7.05,A58&gt;=6.15,D58&gt;=0.8),5.25,IF(AND(H58&gt;=10.667,D58&gt;=1.85,D58&lt;2.25,F58&gt;=2.5,B58&lt;3.15,A58&lt;7.05,A58&gt;=6.15,D58&gt;=0.8),5.55,IF(AND(G58&lt;0.063,H58&gt;=6.543,H58&lt;14.396,D58&lt;0.25,G58&lt;0.948,D58&lt;0.5,A58&gt;=4.5,H58&gt;=5.245,D58&lt;0.8),1.4,IF(AND(H58&lt;9.212,G58&gt;=0.063,H58&gt;=6.543,H58&lt;14.396,D58&lt;0.25,G58&lt;0.948,D58&lt;0.5,A58&gt;=4.5,H58&gt;=5.245,D58&lt;0.8),1.475,IF(AND(H58&gt;=9.212,G58&gt;=0.063,H58&gt;=6.543,H58&lt;14.396,D58&lt;0.25,G58&lt;0.948,D58&lt;0.5,A58&gt;=4.5,H58&gt;=5.245,D58&lt;0.8),1.5,"shouldnthappen"))))))))))))))))))))))))))))))))</f>
        <v>4.5</v>
      </c>
      <c r="AN58" s="1" t="n">
        <f aca="false">IF(AND(D58&lt;0.7,A58&gt;=5.55),1.633,IF(AND(G58&lt;0.38,B58&lt;2.8,A58&lt;5.55),4.3,IF(AND(G58&gt;=0.38,B58&lt;2.8,A58&lt;5.55),3.325,IF(AND(D58&gt;=0.35,B58&gt;=2.8,A58&lt;5.55),1.6,IF(AND(B58&gt;=3.4,A58&lt;4.8,D58&lt;0.35,B58&gt;=2.8,A58&lt;5.55),1,IF(AND(H58&gt;=11.789,A58&lt;5.9,D58&lt;1.55,D58&gt;=0.7,A58&gt;=5.55),4.325,IF(AND(F58&gt;=2.5,A58&gt;=5.9,D58&lt;1.55,D58&gt;=0.7,A58&gt;=5.55),5.05,IF(AND(D58&lt;1.9,A58&gt;=7.25,D58&gt;=1.55,D58&gt;=0.7,A58&gt;=5.55),6.3,IF(AND(D58&gt;=1.9,A58&gt;=7.25,D58&gt;=1.55,D58&gt;=0.7,A58&gt;=5.55),6.4,IF(AND(A58&lt;4.35,B58&lt;3.4,A58&lt;4.8,D58&lt;0.35,B58&gt;=2.8,A58&lt;5.55),1.1,IF(AND(G58&gt;=0.934,B58&lt;3.45,A58&gt;=4.8,D58&lt;0.35,B58&gt;=2.8,A58&lt;5.55),1.7,IF(AND(H58&gt;=14.877,B58&gt;=3.45,A58&gt;=4.8,D58&lt;0.35,B58&gt;=2.8,A58&lt;5.55),1.3,IF(AND(B58&lt;2.6,H58&lt;11.789,A58&lt;5.9,D58&lt;1.55,D58&gt;=0.7,A58&gt;=5.55),3.9,IF(AND(B58&gt;=2.6,H58&lt;11.789,A58&lt;5.9,D58&lt;1.55,D58&gt;=0.7,A58&gt;=5.55),4.26,IF(AND(A58&lt;6.6,F58&lt;2.5,A58&gt;=5.9,D58&lt;1.55,D58&gt;=0.7,A58&gt;=5.55),4.625,IF(AND(A58&gt;=6.6,F58&lt;2.5,A58&gt;=5.9,D58&lt;1.55,D58&gt;=0.7,A58&gt;=5.55),4.475,IF(AND(B58&lt;2.6,D58&lt;2.05,A58&lt;7.25,D58&gt;=1.55,D58&gt;=0.7,A58&gt;=5.55),5.8,IF(AND(G58&gt;=0.743,D58&gt;=2.05,A58&lt;7.25,D58&gt;=1.55,D58&gt;=0.7,A58&gt;=5.55),5.1,IF(AND(G58&lt;0.422,A58&gt;=4.35,B58&lt;3.4,A58&lt;4.8,D58&lt;0.35,B58&gt;=2.8,A58&lt;5.55),1.367,IF(AND(G58&gt;=0.422,A58&gt;=4.35,B58&lt;3.4,A58&lt;4.8,D58&lt;0.35,B58&gt;=2.8,A58&lt;5.55),1.3,IF(AND(A58&lt;5.05,G58&lt;0.934,B58&lt;3.45,A58&gt;=4.8,D58&lt;0.35,B58&gt;=2.8,A58&lt;5.55),1.525,IF(AND(A58&gt;=5.05,G58&lt;0.934,B58&lt;3.45,A58&gt;=4.8,D58&lt;0.35,B58&gt;=2.8,A58&lt;5.55),1.5,IF(AND(G58&gt;=0.585,H58&lt;14.877,B58&gt;=3.45,A58&gt;=4.8,D58&lt;0.35,B58&gt;=2.8,A58&lt;5.55),1.54,IF(AND(G58&gt;=0.537,G58&lt;0.743,D58&gt;=2.05,A58&lt;7.25,D58&gt;=1.55,D58&gt;=0.7,A58&gt;=5.55),5.833,IF(AND(D58&gt;=0.25,G58&lt;0.585,H58&lt;14.877,B58&gt;=3.45,A58&gt;=4.8,D58&lt;0.35,B58&gt;=2.8,A58&lt;5.55),1.367,IF(AND(D58&lt;1.75,H58&lt;13.795,B58&gt;=2.6,D58&lt;2.05,A58&lt;7.25,D58&gt;=1.55,D58&gt;=0.7,A58&gt;=5.55),5.45,IF(AND(B58&lt;2.85,H58&gt;=13.795,B58&gt;=2.6,D58&lt;2.05,A58&lt;7.25,D58&gt;=1.55,D58&gt;=0.7,A58&gt;=5.55),5.1,IF(AND(B58&gt;=2.85,H58&gt;=13.795,B58&gt;=2.6,D58&lt;2.05,A58&lt;7.25,D58&gt;=1.55,D58&gt;=0.7,A58&gt;=5.55),4.82,IF(AND(G58&lt;0.353,G58&lt;0.537,G58&lt;0.743,D58&gt;=2.05,A58&lt;7.25,D58&gt;=1.55,D58&gt;=0.7,A58&gt;=5.55),5.425,IF(AND(G58&gt;=0.353,G58&lt;0.537,G58&lt;0.743,D58&gt;=2.05,A58&lt;7.25,D58&gt;=1.55,D58&gt;=0.7,A58&gt;=5.55),5.62,IF(AND(G58&lt;0.311,D58&lt;0.25,G58&lt;0.585,H58&lt;14.877,B58&gt;=3.45,A58&gt;=4.8,D58&lt;0.35,B58&gt;=2.8,A58&lt;5.55),1.5,IF(AND(G58&gt;=0.311,D58&lt;0.25,G58&lt;0.585,H58&lt;14.877,B58&gt;=3.45,A58&gt;=4.8,D58&lt;0.35,B58&gt;=2.8,A58&lt;5.55),1.4,IF(AND(B58&gt;=3.1,D58&gt;=1.75,H58&lt;13.795,B58&gt;=2.6,D58&lt;2.05,A58&lt;7.25,D58&gt;=1.55,D58&gt;=0.7,A58&gt;=5.55),5.1,IF(AND(B58&lt;2.85,B58&lt;3.1,D58&gt;=1.75,H58&lt;13.795,B58&gt;=2.6,D58&lt;2.05,A58&lt;7.25,D58&gt;=1.55,D58&gt;=0.7,A58&gt;=5.55),5.2,IF(AND(B58&gt;=2.85,B58&lt;3.1,D58&gt;=1.75,H58&lt;13.795,B58&gt;=2.6,D58&lt;2.05,A58&lt;7.25,D58&gt;=1.55,D58&gt;=0.7,A58&gt;=5.55),5.2,"shouldnthappen")))))))))))))))))))))))))))))))))))</f>
        <v>4.26</v>
      </c>
      <c r="AO58" s="1" t="n">
        <f aca="false">IF(AND(H58&gt;=14.529,G58&lt;0.633,D58&lt;0.8),1.3,IF(AND(A58&lt;5.05,G58&gt;=0.633,D58&lt;0.8),1.35,IF(AND(H58&gt;=14.379,H58&lt;14.529,G58&lt;0.633,D58&lt;0.8),1.7,IF(AND(B58&lt;3.35,A58&gt;=5.05,G58&gt;=0.633,D58&lt;0.8),1.7,IF(AND(D58&gt;=1.45,A58&lt;5.95,F58&lt;2.5,D58&gt;=0.8),4.5,IF(AND(D58&lt;1.35,A58&gt;=5.95,F58&lt;2.5,D58&gt;=0.8),4,IF(AND(D58&lt;1.85,G58&gt;=0.845,F58&gt;=2.5,D58&gt;=0.8),4.8,IF(AND(B58&gt;=4.3,H58&lt;14.379,H58&lt;14.529,G58&lt;0.633,D58&lt;0.8),1.5,IF(AND(A58&lt;5.25,B58&gt;=3.35,A58&gt;=5.05,G58&gt;=0.633,D58&lt;0.8),1.55,IF(AND(A58&gt;=5.25,B58&gt;=3.35,A58&gt;=5.05,G58&gt;=0.633,D58&lt;0.8),1.633,IF(AND(A58&lt;5.05,D58&lt;1.45,A58&lt;5.95,F58&lt;2.5,D58&gt;=0.8),3.3,IF(AND(G58&lt;0.293,D58&gt;=1.35,A58&gt;=5.95,F58&lt;2.5,D58&gt;=0.8),5,IF(AND(A58&gt;=6.6,D58&lt;2.05,G58&lt;0.845,F58&gt;=2.5,D58&gt;=0.8),5.8,IF(AND(B58&lt;3.05,D58&gt;=2.05,G58&lt;0.845,F58&gt;=2.5,D58&gt;=0.8),6.15,IF(AND(B58&lt;2.9,D58&gt;=1.85,G58&gt;=0.845,F58&gt;=2.5,D58&gt;=0.8),5.1,IF(AND(B58&gt;=2.9,D58&gt;=1.85,G58&gt;=0.845,F58&gt;=2.5,D58&gt;=0.8),5.2,IF(AND(B58&gt;=3.8,B58&lt;4.3,H58&lt;14.379,H58&lt;14.529,G58&lt;0.633,D58&lt;0.8),1.333,IF(AND(A58&lt;6.25,G58&gt;=0.293,D58&gt;=1.35,A58&gt;=5.95,F58&lt;2.5,D58&gt;=0.8),4.6,IF(AND(H58&lt;10.351,A58&lt;6.6,D58&lt;2.05,G58&lt;0.845,F58&gt;=2.5,D58&gt;=0.8),5.4,IF(AND(G58&gt;=0.364,B58&gt;=3.05,D58&gt;=2.05,G58&lt;0.845,F58&gt;=2.5,D58&gt;=0.8),5.66,IF(AND(G58&gt;=0.447,B58&lt;3.8,B58&lt;4.3,H58&lt;14.379,H58&lt;14.529,G58&lt;0.633,D58&lt;0.8),1.3,IF(AND(H58&lt;6.247,A58&lt;5.65,A58&gt;=5.05,D58&lt;1.45,A58&lt;5.95,F58&lt;2.5,D58&gt;=0.8),4.033,IF(AND(D58&lt;1.25,A58&gt;=5.65,A58&gt;=5.05,D58&lt;1.45,A58&lt;5.95,F58&lt;2.5,D58&gt;=0.8),3.88,IF(AND(D58&gt;=1.25,A58&gt;=5.65,A58&gt;=5.05,D58&lt;1.45,A58&lt;5.95,F58&lt;2.5,D58&gt;=0.8),4.35,IF(AND(B58&lt;2.65,A58&gt;=6.25,G58&gt;=0.293,D58&gt;=1.35,A58&gt;=5.95,F58&lt;2.5,D58&gt;=0.8),4.9,IF(AND(B58&lt;2.75,H58&gt;=10.351,A58&lt;6.6,D58&lt;2.05,G58&lt;0.845,F58&gt;=2.5,D58&gt;=0.8),5.1,IF(AND(B58&gt;=2.75,H58&gt;=10.351,A58&lt;6.6,D58&lt;2.05,G58&lt;0.845,F58&gt;=2.5,D58&gt;=0.8),4.95,IF(AND(B58&lt;3.15,G58&lt;0.364,B58&gt;=3.05,D58&gt;=2.05,G58&lt;0.845,F58&gt;=2.5,D58&gt;=0.8),5.28,IF(AND(B58&gt;=3.15,G58&lt;0.364,B58&gt;=3.05,D58&gt;=2.05,G58&lt;0.845,F58&gt;=2.5,D58&gt;=0.8),5.5,IF(AND(H58&lt;9.212,G58&lt;0.447,B58&lt;3.8,B58&lt;4.3,H58&lt;14.379,H58&lt;14.529,G58&lt;0.633,D58&lt;0.8),1.4,IF(AND(G58&lt;0.356,H58&gt;=6.247,A58&lt;5.65,A58&gt;=5.05,D58&lt;1.45,A58&lt;5.95,F58&lt;2.5,D58&gt;=0.8),4.2,IF(AND(B58&lt;3,B58&gt;=2.65,A58&gt;=6.25,G58&gt;=0.293,D58&gt;=1.35,A58&gt;=5.95,F58&lt;2.5,D58&gt;=0.8),4.6,IF(AND(B58&gt;=3,B58&gt;=2.65,A58&gt;=6.25,G58&gt;=0.293,D58&gt;=1.35,A58&gt;=5.95,F58&lt;2.5,D58&gt;=0.8),4.7,IF(AND(A58&lt;5.05,H58&gt;=9.212,G58&lt;0.447,B58&lt;3.8,B58&lt;4.3,H58&lt;14.379,H58&lt;14.529,G58&lt;0.633,D58&lt;0.8),1.533,IF(AND(A58&gt;=5.05,H58&gt;=9.212,G58&lt;0.447,B58&lt;3.8,B58&lt;4.3,H58&lt;14.379,H58&lt;14.529,G58&lt;0.633,D58&lt;0.8),1.425,IF(AND(A58&lt;5.35,G58&gt;=0.356,H58&gt;=6.247,A58&lt;5.65,A58&gt;=5.05,D58&lt;1.45,A58&lt;5.95,F58&lt;2.5,D58&gt;=0.8),3.9,IF(AND(A58&gt;=5.35,G58&gt;=0.356,H58&gt;=6.247,A58&lt;5.65,A58&gt;=5.05,D58&lt;1.45,A58&lt;5.95,F58&lt;2.5,D58&gt;=0.8),3.72,"shouldnthappen")))))))))))))))))))))))))))))))))))))</f>
        <v>4.35</v>
      </c>
      <c r="AP58" s="1" t="n">
        <f aca="false">IF(AND(F58&gt;=1.5,A58&lt;5.55),3.84,IF(AND(G58&gt;=0.52,A58&lt;4.75,F58&lt;1.5,A58&lt;5.55),1.16,IF(AND(A58&lt;5.65,A58&lt;5.85,D58&lt;1.55,A58&gt;=5.55),4.2,IF(AND(A58&gt;=5.65,A58&lt;5.85,D58&lt;1.55,A58&gt;=5.55),3.167,IF(AND(G58&gt;=0.798,A58&gt;=5.85,D58&lt;1.55,A58&gt;=5.55),4,IF(AND(F58&lt;2.5,H58&lt;14.1,D58&gt;=1.55,A58&gt;=5.55),4.84,IF(AND(A58&lt;7.2,H58&gt;=14.1,D58&gt;=1.55,A58&gt;=5.55),5.633,IF(AND(A58&gt;=7.2,H58&gt;=14.1,D58&gt;=1.55,A58&gt;=5.55),6.6,IF(AND(G58&lt;0.161,G58&lt;0.52,A58&lt;4.75,F58&lt;1.5,A58&lt;5.55),1.5,IF(AND(D58&gt;=0.5,G58&lt;0.676,A58&gt;=4.75,F58&lt;1.5,A58&lt;5.55),1.6,IF(AND(H58&lt;11.016,G58&gt;=0.676,A58&gt;=4.75,F58&lt;1.5,A58&lt;5.55),1.75,IF(AND(G58&lt;0.209,G58&lt;0.798,A58&gt;=5.85,D58&lt;1.55,A58&gt;=5.55),4.5,IF(AND(G58&gt;=0.74,F58&gt;=2.5,H58&lt;14.1,D58&gt;=1.55,A58&gt;=5.55),6.225,IF(AND(B58&lt;2.95,G58&gt;=0.161,G58&lt;0.52,A58&lt;4.75,F58&lt;1.5,A58&lt;5.55),1.4,IF(AND(B58&gt;=2.95,G58&gt;=0.161,G58&lt;0.52,A58&lt;4.75,F58&lt;1.5,A58&lt;5.55),1.34,IF(AND(B58&lt;3.15,D58&lt;0.5,G58&lt;0.676,A58&gt;=4.75,F58&lt;1.5,A58&lt;5.55),1.52,IF(AND(D58&lt;0.25,H58&gt;=11.016,G58&gt;=0.676,A58&gt;=4.75,F58&lt;1.5,A58&lt;5.55),1.567,IF(AND(D58&gt;=0.25,H58&gt;=11.016,G58&gt;=0.676,A58&gt;=4.75,F58&lt;1.5,A58&lt;5.55),1.5,IF(AND(H58&lt;7.47,G58&gt;=0.209,G58&lt;0.798,A58&gt;=5.85,D58&lt;1.55,A58&gt;=5.55),5.05,IF(AND(B58&lt;2.85,G58&lt;0.74,F58&gt;=2.5,H58&lt;14.1,D58&gt;=1.55,A58&gt;=5.55),5.35,IF(AND(B58&lt;3.3,B58&gt;=3.15,D58&lt;0.5,G58&lt;0.676,A58&gt;=4.75,F58&lt;1.5,A58&lt;5.55),1.2,IF(AND(D58&lt;1.45,H58&gt;=7.47,G58&gt;=0.209,G58&lt;0.798,A58&gt;=5.85,D58&lt;1.55,A58&gt;=5.55),4.66,IF(AND(D58&gt;=1.45,H58&gt;=7.47,G58&gt;=0.209,G58&lt;0.798,A58&gt;=5.85,D58&lt;1.55,A58&gt;=5.55),4.64,IF(AND(A58&gt;=7.05,B58&gt;=2.85,G58&lt;0.74,F58&gt;=2.5,H58&lt;14.1,D58&gt;=1.55,A58&gt;=5.55),5.8,IF(AND(B58&gt;=3.25,A58&lt;7.05,B58&gt;=2.85,G58&lt;0.74,F58&gt;=2.5,H58&lt;14.1,D58&gt;=1.55,A58&gt;=5.55),5.7,IF(AND(H58&gt;=13.641,D58&lt;0.25,B58&gt;=3.3,B58&gt;=3.15,D58&lt;0.5,G58&lt;0.676,A58&gt;=4.75,F58&lt;1.5,A58&lt;5.55),1.3,IF(AND(D58&lt;0.35,D58&gt;=0.25,B58&gt;=3.3,B58&gt;=3.15,D58&lt;0.5,G58&lt;0.676,A58&gt;=4.75,F58&lt;1.5,A58&lt;5.55),1.367,IF(AND(D58&gt;=0.35,D58&gt;=0.25,B58&gt;=3.3,B58&gt;=3.15,D58&lt;0.5,G58&lt;0.676,A58&gt;=4.75,F58&lt;1.5,A58&lt;5.55),1.3,IF(AND(A58&lt;6.35,B58&lt;3.25,A58&lt;7.05,B58&gt;=2.85,G58&lt;0.74,F58&gt;=2.5,H58&lt;14.1,D58&gt;=1.55,A58&gt;=5.55),5.6,IF(AND(A58&gt;=6.35,B58&lt;3.25,A58&lt;7.05,B58&gt;=2.85,G58&lt;0.74,F58&gt;=2.5,H58&lt;14.1,D58&gt;=1.55,A58&gt;=5.55),5.325,IF(AND(A58&lt;5.1,H58&lt;13.641,D58&lt;0.25,B58&gt;=3.3,B58&gt;=3.15,D58&lt;0.5,G58&lt;0.676,A58&gt;=4.75,F58&lt;1.5,A58&lt;5.55),1.4,IF(AND(H58&gt;=11.031,A58&gt;=5.1,H58&lt;13.641,D58&lt;0.25,B58&gt;=3.3,B58&gt;=3.15,D58&lt;0.5,G58&lt;0.676,A58&gt;=4.75,F58&lt;1.5,A58&lt;5.55),1.4,IF(AND(A58&lt;5.45,H58&lt;11.031,A58&gt;=5.1,H58&lt;13.641,D58&lt;0.25,B58&gt;=3.3,B58&gt;=3.15,D58&lt;0.5,G58&lt;0.676,A58&gt;=4.75,F58&lt;1.5,A58&lt;5.55),1.5,IF(AND(A58&gt;=5.45,H58&lt;11.031,A58&gt;=5.1,H58&lt;13.641,D58&lt;0.25,B58&gt;=3.3,B58&gt;=3.15,D58&lt;0.5,G58&lt;0.676,A58&gt;=4.75,F58&lt;1.5,A58&lt;5.55),1.4,"shouldnthappen"))))))))))))))))))))))))))))))))))</f>
        <v>3.167</v>
      </c>
      <c r="AQ58" s="1" t="n">
        <f aca="false">IF(AND(H58&lt;6.926,D58&gt;=0.35,F58&lt;1.5),1.9,IF(AND(G58&gt;=0.869,D58&gt;=1.75,F58&gt;=1.5),5.15,IF(AND(A58&lt;4.35,A58&lt;5.05,D58&lt;0.35,F58&lt;1.5),1.1,IF(AND(H58&lt;6.089,A58&gt;=5.05,D58&lt;0.35,F58&lt;1.5),1.7,IF(AND(H58&gt;=13.089,H58&gt;=6.926,D58&gt;=0.35,F58&lt;1.5),1.3,IF(AND(G58&lt;0.695,D58&lt;1.15,D58&lt;1.75,F58&gt;=1.5),3.62,IF(AND(G58&gt;=0.695,D58&lt;1.15,D58&lt;1.75,F58&gt;=1.5),3,IF(AND(G58&gt;=0.585,H58&gt;=6.089,A58&gt;=5.05,D58&lt;0.35,F58&lt;1.5),1.5,IF(AND(H58&lt;9.582,H58&lt;13.089,H58&gt;=6.926,D58&gt;=0.35,F58&lt;1.5),1.5,IF(AND(H58&gt;=9.582,H58&lt;13.089,H58&gt;=6.926,D58&gt;=0.35,F58&lt;1.5),1.6,IF(AND(D58&lt;1.35,H58&lt;9.349,D58&gt;=1.15,D58&lt;1.75,F58&gt;=1.5),3.867,IF(AND(D58&lt;2.05,A58&lt;7.05,G58&lt;0.869,D58&gt;=1.75,F58&gt;=1.5),4.9,IF(AND(B58&gt;=3.3,A58&gt;=7.05,G58&lt;0.869,D58&gt;=1.75,F58&gt;=1.5),6.1,IF(AND(G58&lt;0.347,H58&lt;11.218,A58&gt;=4.35,A58&lt;5.05,D58&lt;0.35,F58&lt;1.5),1.4,IF(AND(G58&gt;=0.347,H58&lt;11.218,A58&gt;=4.35,A58&lt;5.05,D58&lt;0.35,F58&lt;1.5),1.5,IF(AND(G58&gt;=0.265,H58&gt;=11.218,A58&gt;=4.35,A58&lt;5.05,D58&lt;0.35,F58&lt;1.5),1.45,IF(AND(A58&gt;=5.4,G58&lt;0.585,H58&gt;=6.089,A58&gt;=5.05,D58&lt;0.35,F58&lt;1.5),1.35,IF(AND(B58&gt;=2.9,D58&gt;=1.35,H58&lt;9.349,D58&gt;=1.15,D58&lt;1.75,F58&gt;=1.5),4.6,IF(AND(D58&gt;=1.35,A58&lt;6.15,H58&gt;=9.349,D58&gt;=1.15,D58&lt;1.75,F58&gt;=1.5),4.54,IF(AND(H58&lt;10.927,A58&gt;=6.15,H58&gt;=9.349,D58&gt;=1.15,D58&lt;1.75,F58&gt;=1.5),4.3,IF(AND(G58&lt;0.512,D58&gt;=2.05,A58&lt;7.05,G58&lt;0.869,D58&gt;=1.75,F58&gt;=1.5),5.533,IF(AND(G58&gt;=0.512,D58&gt;=2.05,A58&lt;7.05,G58&lt;0.869,D58&gt;=1.75,F58&gt;=1.5),5.88,IF(AND(H58&lt;11.551,B58&lt;3.3,A58&gt;=7.05,G58&lt;0.869,D58&gt;=1.75,F58&gt;=1.5),6.3,IF(AND(G58&lt;0.227,G58&lt;0.265,H58&gt;=11.218,A58&gt;=4.35,A58&lt;5.05,D58&lt;0.35,F58&lt;1.5),1.4,IF(AND(G58&gt;=0.227,G58&lt;0.265,H58&gt;=11.218,A58&gt;=4.35,A58&lt;5.05,D58&lt;0.35,F58&lt;1.5),1.26,IF(AND(H58&lt;11.031,A58&lt;5.4,G58&lt;0.585,H58&gt;=6.089,A58&gt;=5.05,D58&lt;0.35,F58&lt;1.5),1.5,IF(AND(H58&gt;=11.031,A58&lt;5.4,G58&lt;0.585,H58&gt;=6.089,A58&gt;=5.05,D58&lt;0.35,F58&lt;1.5),1.4,IF(AND(A58&lt;5.45,B58&lt;2.9,D58&gt;=1.35,H58&lt;9.349,D58&gt;=1.15,D58&lt;1.75,F58&gt;=1.5),4.5,IF(AND(A58&lt;5.9,D58&lt;1.35,A58&lt;6.15,H58&gt;=9.349,D58&gt;=1.15,D58&lt;1.75,F58&gt;=1.5),4.2,IF(AND(A58&gt;=5.9,D58&lt;1.35,A58&lt;6.15,H58&gt;=9.349,D58&gt;=1.15,D58&lt;1.75,F58&gt;=1.5),4,IF(AND(A58&gt;=6.75,H58&gt;=10.927,A58&gt;=6.15,H58&gt;=9.349,D58&gt;=1.15,D58&lt;1.75,F58&gt;=1.5),4.767,IF(AND(B58&lt;2.9,H58&gt;=11.551,B58&lt;3.3,A58&gt;=7.05,G58&lt;0.869,D58&gt;=1.75,F58&gt;=1.5),6.7,IF(AND(B58&gt;=2.9,H58&gt;=11.551,B58&lt;3.3,A58&gt;=7.05,G58&lt;0.869,D58&gt;=1.75,F58&gt;=1.5),6.6,IF(AND(B58&lt;2.45,A58&gt;=5.45,B58&lt;2.9,D58&gt;=1.35,H58&lt;9.349,D58&gt;=1.15,D58&lt;1.75,F58&gt;=1.5),5,IF(AND(B58&gt;=2.45,A58&gt;=5.45,B58&lt;2.9,D58&gt;=1.35,H58&lt;9.349,D58&gt;=1.15,D58&lt;1.75,F58&gt;=1.5),5.1,IF(AND(H58&lt;11.166,A58&lt;6.75,H58&gt;=10.927,A58&gt;=6.15,H58&gt;=9.349,D58&gt;=1.15,D58&lt;1.75,F58&gt;=1.5),4.9,IF(AND(G58&lt;0.228,H58&gt;=11.166,A58&lt;6.75,H58&gt;=10.927,A58&gt;=6.15,H58&gt;=9.349,D58&gt;=1.15,D58&lt;1.75,F58&gt;=1.5),4.7,IF(AND(H58&lt;13.531,G58&gt;=0.228,H58&gt;=11.166,A58&lt;6.75,H58&gt;=10.927,A58&gt;=6.15,H58&gt;=9.349,D58&gt;=1.15,D58&lt;1.75,F58&gt;=1.5),4.4,IF(AND(H58&gt;=13.531,G58&gt;=0.228,H58&gt;=11.166,A58&lt;6.75,H58&gt;=10.927,A58&gt;=6.15,H58&gt;=9.349,D58&gt;=1.15,D58&lt;1.75,F58&gt;=1.5),4.6,"shouldnthappen")))))))))))))))))))))))))))))))))))))))</f>
        <v>4.2</v>
      </c>
      <c r="AR58" s="1" t="n">
        <f aca="false">IF(AND(G58&gt;=0.93,B58&lt;3.65,F58&lt;1.5),1.7,IF(AND(H58&lt;6.542,B58&gt;=3.65,F58&lt;1.5),1.767,IF(AND(A58&gt;=7.05,D58&gt;=1.55,F58&gt;=1.5),6.3,IF(AND(G58&lt;0.123,H58&gt;=6.542,B58&gt;=3.65,F58&lt;1.5),1.367,IF(AND(A58&lt;5.15,A58&lt;5.65,D58&lt;1.55,F58&gt;=1.5),3.15,IF(AND(A58&lt;4.8,G58&gt;=0.447,G58&lt;0.93,B58&lt;3.65,F58&lt;1.5),1.24,IF(AND(A58&gt;=4.8,G58&gt;=0.447,G58&lt;0.93,B58&lt;3.65,F58&lt;1.5),1.4,IF(AND(G58&lt;0.151,G58&gt;=0.123,H58&gt;=6.542,B58&gt;=3.65,F58&lt;1.5),1.7,IF(AND(G58&gt;=0.151,G58&gt;=0.123,H58&gt;=6.542,B58&gt;=3.65,F58&lt;1.5),1.5,IF(AND(D58&gt;=1.45,A58&gt;=5.15,A58&lt;5.65,D58&lt;1.55,F58&gt;=1.5),4.5,IF(AND(B58&lt;2.65,D58&gt;=1.35,A58&gt;=5.65,D58&lt;1.55,F58&gt;=1.5),4.9,IF(AND(G58&lt;0.527,F58&lt;2.5,A58&lt;7.05,D58&gt;=1.55,F58&gt;=1.5),5.075,IF(AND(G58&gt;=0.527,F58&lt;2.5,A58&lt;7.05,D58&gt;=1.55,F58&gt;=1.5),4.7,IF(AND(A58&lt;4.65,G58&lt;0.265,G58&lt;0.447,G58&lt;0.93,B58&lt;3.65,F58&lt;1.5),1.42,IF(AND(G58&lt;0.3,G58&gt;=0.265,G58&lt;0.447,G58&lt;0.93,B58&lt;3.65,F58&lt;1.5),1.6,IF(AND(G58&gt;=0.3,G58&gt;=0.265,G58&lt;0.447,G58&lt;0.93,B58&lt;3.65,F58&lt;1.5),1.4,IF(AND(G58&lt;0.356,D58&lt;1.45,A58&gt;=5.15,A58&lt;5.65,D58&lt;1.55,F58&gt;=1.5),4.125,IF(AND(D58&lt;1.1,A58&lt;6.2,D58&lt;1.35,A58&gt;=5.65,D58&lt;1.55,F58&gt;=1.5),4.1,IF(AND(D58&gt;=1.1,A58&lt;6.2,D58&lt;1.35,A58&gt;=5.65,D58&lt;1.55,F58&gt;=1.5),4.175,IF(AND(H58&gt;=13.433,A58&gt;=6.2,D58&lt;1.35,A58&gt;=5.65,D58&lt;1.55,F58&gt;=1.5),4.6,IF(AND(G58&lt;0.437,B58&gt;=2.65,D58&gt;=1.35,A58&gt;=5.65,D58&lt;1.55,F58&gt;=1.5),4.625,IF(AND(G58&gt;=0.437,B58&gt;=2.65,D58&gt;=1.35,A58&gt;=5.65,D58&lt;1.55,F58&gt;=1.5),4.75,IF(AND(B58&gt;=3.15,H58&lt;11.146,F58&gt;=2.5,A58&lt;7.05,D58&gt;=1.55,F58&gt;=1.5),5.667,IF(AND(B58&lt;2.65,H58&gt;=11.146,F58&gt;=2.5,A58&lt;7.05,D58&gt;=1.55,F58&gt;=1.5),5.8,IF(AND(B58&lt;3.3,A58&gt;=4.65,G58&lt;0.265,G58&lt;0.447,G58&lt;0.93,B58&lt;3.65,F58&lt;1.5),1.32,IF(AND(B58&gt;=3.3,A58&gt;=4.65,G58&lt;0.265,G58&lt;0.447,G58&lt;0.93,B58&lt;3.65,F58&lt;1.5),1.425,IF(AND(B58&lt;2.8,G58&gt;=0.356,D58&lt;1.45,A58&gt;=5.15,A58&lt;5.65,D58&lt;1.55,F58&gt;=1.5),3.86,IF(AND(B58&gt;=2.8,G58&gt;=0.356,D58&lt;1.45,A58&gt;=5.15,A58&lt;5.65,D58&lt;1.55,F58&gt;=1.5),3.6,IF(AND(B58&lt;2.6,H58&lt;13.433,A58&gt;=6.2,D58&lt;1.35,A58&gt;=5.65,D58&lt;1.55,F58&gt;=1.5),4.4,IF(AND(B58&gt;=2.6,H58&lt;13.433,A58&gt;=6.2,D58&lt;1.35,A58&gt;=5.65,D58&lt;1.55,F58&gt;=1.5),4.3,IF(AND(G58&lt;0.151,B58&lt;3.15,H58&lt;11.146,F58&gt;=2.5,A58&lt;7.05,D58&gt;=1.55,F58&gt;=1.5),5.5,IF(AND(H58&lt;15.52,B58&gt;=2.65,H58&gt;=11.146,F58&gt;=2.5,A58&lt;7.05,D58&gt;=1.55,F58&gt;=1.5),5.4,IF(AND(H58&gt;=15.52,B58&gt;=2.65,H58&gt;=11.146,F58&gt;=2.5,A58&lt;7.05,D58&gt;=1.55,F58&gt;=1.5),5.733,IF(AND(H58&lt;10.74,G58&gt;=0.151,B58&lt;3.15,H58&lt;11.146,F58&gt;=2.5,A58&lt;7.05,D58&gt;=1.55,F58&gt;=1.5),5.12,IF(AND(H58&gt;=10.74,G58&gt;=0.151,B58&lt;3.15,H58&lt;11.146,F58&gt;=2.5,A58&lt;7.05,D58&gt;=1.55,F58&gt;=1.5),4.9,"shouldnthappen")))))))))))))))))))))))))))))))))))</f>
        <v>4.175</v>
      </c>
      <c r="AS58" s="1" t="n">
        <f aca="false">IF(AND(F58&gt;=1.5,A58&lt;5.55),4.18,IF(AND(F58&gt;=2.5,B58&lt;2.75,A58&gt;=5.55),5.38,IF(AND(G58&gt;=0.587,B58&lt;3.75,F58&lt;1.5,A58&lt;5.55),1.48,IF(AND(H58&lt;6.51,B58&gt;=3.75,F58&lt;1.5,A58&lt;5.55),1.9,IF(AND(H58&gt;=6.51,B58&gt;=3.75,F58&lt;1.5,A58&lt;5.55),1.425,IF(AND(G58&gt;=0.868,F58&lt;2.5,B58&lt;2.75,A58&gt;=5.55),4.65,IF(AND(F58&lt;1.5,D58&lt;1.55,B58&gt;=2.75,A58&gt;=5.55),1.7,IF(AND(G58&gt;=0.857,D58&gt;=1.55,B58&gt;=2.75,A58&gt;=5.55),5.033,IF(AND(G58&gt;=0.518,G58&lt;0.587,B58&lt;3.75,F58&lt;1.5,A58&lt;5.55),1,IF(AND(D58&lt;1.05,G58&lt;0.868,F58&lt;2.5,B58&lt;2.75,A58&gt;=5.55),3.5,IF(AND(G58&lt;0.404,D58&gt;=1.05,G58&lt;0.868,F58&lt;2.5,B58&lt;2.75,A58&gt;=5.55),4.2,IF(AND(G58&gt;=0.404,D58&gt;=1.05,G58&lt;0.868,F58&lt;2.5,B58&lt;2.75,A58&gt;=5.55),3.94,IF(AND(F58&lt;2.5,B58&lt;2.95,F58&gt;=1.5,D58&lt;1.55,B58&gt;=2.75,A58&gt;=5.55),4.68,IF(AND(F58&gt;=2.5,B58&lt;2.95,F58&gt;=1.5,D58&lt;1.55,B58&gt;=2.75,A58&gt;=5.55),5.1,IF(AND(H58&lt;10.883,B58&gt;=2.95,F58&gt;=1.5,D58&lt;1.55,B58&gt;=2.75,A58&gt;=5.55),4.15,IF(AND(H58&gt;=10.883,B58&gt;=2.95,F58&gt;=1.5,D58&lt;1.55,B58&gt;=2.75,A58&gt;=5.55),4.5,IF(AND(H58&gt;=14.1,D58&lt;2.05,G58&lt;0.857,D58&gt;=1.55,B58&gt;=2.75,A58&gt;=5.55),6.6,IF(AND(G58&lt;0.063,B58&lt;3.15,G58&lt;0.518,G58&lt;0.587,B58&lt;3.75,F58&lt;1.5,A58&lt;5.55),1.4,IF(AND(G58&gt;=0.063,B58&lt;3.15,G58&lt;0.518,G58&lt;0.587,B58&lt;3.75,F58&lt;1.5,A58&lt;5.55),1.5,IF(AND(H58&gt;=10.563,B58&gt;=3.15,G58&lt;0.518,G58&lt;0.587,B58&lt;3.75,F58&lt;1.5,A58&lt;5.55),1.325,IF(AND(B58&lt;2.95,H58&lt;14.1,D58&lt;2.05,G58&lt;0.857,D58&gt;=1.55,B58&gt;=2.75,A58&gt;=5.55),6.125,IF(AND(A58&lt;6.65,G58&lt;0.364,D58&gt;=2.05,G58&lt;0.857,D58&gt;=1.55,B58&gt;=2.75,A58&gt;=5.55),5.45,IF(AND(G58&gt;=0.774,G58&gt;=0.364,D58&gt;=2.05,G58&lt;0.857,D58&gt;=1.55,B58&gt;=2.75,A58&gt;=5.55),5.4,IF(AND(H58&gt;=9.279,H58&lt;10.563,B58&gt;=3.15,G58&lt;0.518,G58&lt;0.587,B58&lt;3.75,F58&lt;1.5,A58&lt;5.55),1.475,IF(AND(D58&lt;1.65,B58&gt;=2.95,H58&lt;14.1,D58&lt;2.05,G58&lt;0.857,D58&gt;=1.55,B58&gt;=2.75,A58&gt;=5.55),5.8,IF(AND(B58&lt;3.15,A58&gt;=6.65,G58&lt;0.364,D58&gt;=2.05,G58&lt;0.857,D58&gt;=1.55,B58&gt;=2.75,A58&gt;=5.55),5.3,IF(AND(B58&gt;=3.15,A58&gt;=6.65,G58&lt;0.364,D58&gt;=2.05,G58&lt;0.857,D58&gt;=1.55,B58&gt;=2.75,A58&gt;=5.55),5.7,IF(AND(A58&gt;=6.75,G58&lt;0.774,G58&gt;=0.364,D58&gt;=2.05,G58&lt;0.857,D58&gt;=1.55,B58&gt;=2.75,A58&gt;=5.55),5.9,IF(AND(G58&lt;0.417,H58&lt;9.279,H58&lt;10.563,B58&gt;=3.15,G58&lt;0.518,G58&lt;0.587,B58&lt;3.75,F58&lt;1.5,A58&lt;5.55),1.4,IF(AND(G58&gt;=0.417,H58&lt;9.279,H58&lt;10.563,B58&gt;=3.15,G58&lt;0.518,G58&lt;0.587,B58&lt;3.75,F58&lt;1.5,A58&lt;5.55),1.3,IF(AND(A58&lt;6.3,D58&gt;=1.65,B58&gt;=2.95,H58&lt;14.1,D58&lt;2.05,G58&lt;0.857,D58&gt;=1.55,B58&gt;=2.75,A58&gt;=5.55),4.9,IF(AND(A58&gt;=6.3,D58&gt;=1.65,B58&gt;=2.95,H58&lt;14.1,D58&lt;2.05,G58&lt;0.857,D58&gt;=1.55,B58&gt;=2.75,A58&gt;=5.55),5.3,IF(AND(G58&gt;=0.657,A58&lt;6.75,G58&lt;0.774,G58&gt;=0.364,D58&gt;=2.05,G58&lt;0.857,D58&gt;=1.55,B58&gt;=2.75,A58&gt;=5.55),6,IF(AND(B58&lt;3.2,G58&lt;0.657,A58&lt;6.75,G58&lt;0.774,G58&gt;=0.364,D58&gt;=2.05,G58&lt;0.857,D58&gt;=1.55,B58&gt;=2.75,A58&gt;=5.55),5.6,IF(AND(B58&gt;=3.2,G58&lt;0.657,A58&lt;6.75,G58&lt;0.774,G58&gt;=0.364,D58&gt;=2.05,G58&lt;0.857,D58&gt;=1.55,B58&gt;=2.75,A58&gt;=5.55),5.65,"shouldnthappen")))))))))))))))))))))))))))))))))))</f>
        <v>4.68</v>
      </c>
      <c r="AT58" s="1" t="n">
        <f aca="false">IF(AND(H58&gt;=16.284,A58&gt;=5.55),6.533,IF(AND(G58&gt;=0.52,A58&lt;4.85,A58&lt;5.55),1.05,IF(AND(G58&lt;0.227,G58&lt;0.52,A58&lt;4.85,A58&lt;5.55),1.4,IF(AND(G58&gt;=0.227,G58&lt;0.52,A58&lt;4.85,A58&lt;5.55),1.3,IF(AND(D58&gt;=0.45,F58&lt;1.5,A58&gt;=4.85,A58&lt;5.55),1.667,IF(AND(B58&gt;=2.75,F58&gt;=1.5,A58&gt;=4.85,A58&lt;5.55),4.5,IF(AND(F58&lt;2.5,B58&gt;=3.15,H58&lt;16.284,A58&gt;=5.55),4.7,IF(AND(G58&gt;=0.934,D58&lt;0.45,F58&lt;1.5,A58&gt;=4.85,A58&lt;5.55),1.7,IF(AND(D58&gt;=1.2,B58&lt;2.75,F58&gt;=1.5,A58&gt;=4.85,A58&lt;5.55),4.25,IF(AND(G58&gt;=0.774,F58&gt;=2.5,B58&gt;=3.15,H58&lt;16.284,A58&gt;=5.55),5.4,IF(AND(B58&lt;3.1,G58&lt;0.934,D58&lt;0.45,F58&lt;1.5,A58&gt;=4.85,A58&lt;5.55),1.6,IF(AND(D58&lt;1.05,D58&lt;1.2,B58&lt;2.75,F58&gt;=1.5,A58&gt;=4.85,A58&lt;5.55),3.433,IF(AND(D58&gt;=1.05,D58&lt;1.2,B58&lt;2.75,F58&gt;=1.5,A58&gt;=4.85,A58&lt;5.55),3.267,IF(AND(H58&lt;8.486,D58&lt;1.35,F58&lt;2.5,B58&lt;3.15,H58&lt;16.284,A58&gt;=5.55),3.85,IF(AND(D58&gt;=1.55,D58&gt;=1.35,F58&lt;2.5,B58&lt;3.15,H58&lt;16.284,A58&gt;=5.55),5.1,IF(AND(H58&lt;10.464,A58&lt;6.35,F58&gt;=2.5,B58&lt;3.15,H58&lt;16.284,A58&gt;=5.55),5.08,IF(AND(H58&gt;=10.464,A58&lt;6.35,F58&gt;=2.5,B58&lt;3.15,H58&lt;16.284,A58&gt;=5.55),4.9,IF(AND(D58&lt;1.85,A58&gt;=6.35,F58&gt;=2.5,B58&lt;3.15,H58&lt;16.284,A58&gt;=5.55),5.8,IF(AND(H58&gt;=10.393,G58&lt;0.774,F58&gt;=2.5,B58&gt;=3.15,H58&lt;16.284,A58&gt;=5.55),5.425,IF(AND(B58&lt;2.6,H58&gt;=8.486,D58&lt;1.35,F58&lt;2.5,B58&lt;3.15,H58&lt;16.284,A58&gt;=5.55),3.9,IF(AND(G58&gt;=0.567,D58&lt;1.55,D58&gt;=1.35,F58&lt;2.5,B58&lt;3.15,H58&lt;16.284,A58&gt;=5.55),4.4,IF(AND(B58&lt;3.25,H58&lt;10.393,G58&lt;0.774,F58&gt;=2.5,B58&gt;=3.15,H58&lt;16.284,A58&gt;=5.55),5.7,IF(AND(B58&gt;=3.25,H58&lt;10.393,G58&lt;0.774,F58&gt;=2.5,B58&gt;=3.15,H58&lt;16.284,A58&gt;=5.55),5.98,IF(AND(G58&lt;0.079,G58&lt;0.338,B58&gt;=3.1,G58&lt;0.934,D58&lt;0.45,F58&lt;1.5,A58&gt;=4.85,A58&lt;5.55),1.425,IF(AND(B58&lt;3.35,G58&gt;=0.338,B58&gt;=3.1,G58&lt;0.934,D58&lt;0.45,F58&lt;1.5,A58&gt;=4.85,A58&lt;5.55),1.4,IF(AND(G58&lt;0.404,B58&gt;=2.6,H58&gt;=8.486,D58&lt;1.35,F58&lt;2.5,B58&lt;3.15,H58&lt;16.284,A58&gt;=5.55),4.3,IF(AND(G58&gt;=0.404,B58&gt;=2.6,H58&gt;=8.486,D58&lt;1.35,F58&lt;2.5,B58&lt;3.15,H58&lt;16.284,A58&gt;=5.55),4.025,IF(AND(B58&gt;=3.05,G58&lt;0.567,D58&lt;1.55,D58&gt;=1.35,F58&lt;2.5,B58&lt;3.15,H58&lt;16.284,A58&gt;=5.55),4.7,IF(AND(A58&lt;6.45,H58&lt;10.667,D58&gt;=1.85,A58&gt;=6.35,F58&gt;=2.5,B58&lt;3.15,H58&lt;16.284,A58&gt;=5.55),5.3,IF(AND(A58&gt;=6.45,H58&lt;10.667,D58&gt;=1.85,A58&gt;=6.35,F58&gt;=2.5,B58&lt;3.15,H58&lt;16.284,A58&gt;=5.55),5.167,IF(AND(B58&lt;2.95,H58&gt;=10.667,D58&gt;=1.85,A58&gt;=6.35,F58&gt;=2.5,B58&lt;3.15,H58&lt;16.284,A58&gt;=5.55),5.6,IF(AND(B58&gt;=2.95,H58&gt;=10.667,D58&gt;=1.85,A58&gt;=6.35,F58&gt;=2.5,B58&lt;3.15,H58&lt;16.284,A58&gt;=5.55),5.5,IF(AND(H58&lt;10.325,G58&gt;=0.079,G58&lt;0.338,B58&gt;=3.1,G58&lt;0.934,D58&lt;0.45,F58&lt;1.5,A58&gt;=4.85,A58&lt;5.55),1.5,IF(AND(G58&lt;0.385,B58&gt;=3.35,G58&gt;=0.338,B58&gt;=3.1,G58&lt;0.934,D58&lt;0.45,F58&lt;1.5,A58&gt;=4.85,A58&lt;5.55),1.5,IF(AND(G58&gt;=0.385,B58&gt;=3.35,G58&gt;=0.338,B58&gt;=3.1,G58&lt;0.934,D58&lt;0.45,F58&lt;1.5,A58&gt;=4.85,A58&lt;5.55),1.42,IF(AND(B58&lt;2.5,B58&lt;3.05,G58&lt;0.567,D58&lt;1.55,D58&gt;=1.35,F58&lt;2.5,B58&lt;3.15,H58&lt;16.284,A58&gt;=5.55),4.5,IF(AND(B58&gt;=2.5,B58&lt;3.05,G58&lt;0.567,D58&lt;1.55,D58&gt;=1.35,F58&lt;2.5,B58&lt;3.15,H58&lt;16.284,A58&gt;=5.55),4.56,IF(AND(H58&lt;12.506,H58&gt;=10.325,G58&gt;=0.079,G58&lt;0.338,B58&gt;=3.1,G58&lt;0.934,D58&lt;0.45,F58&lt;1.5,A58&gt;=4.85,A58&lt;5.55),1.2,IF(AND(H58&gt;=12.506,H58&gt;=10.325,G58&gt;=0.079,G58&lt;0.338,B58&gt;=3.1,G58&lt;0.934,D58&lt;0.45,F58&lt;1.5,A58&gt;=4.85,A58&lt;5.55),1.3,"shouldnthappen")))))))))))))))))))))))))))))))))))))))</f>
        <v>4.3</v>
      </c>
      <c r="AU58" s="1" t="n">
        <f aca="false">IF(AND(G58&gt;=0.52,B58&lt;3.05,F58&lt;1.5),1.1,IF(AND(G58&lt;0.35,G58&lt;0.52,B58&lt;3.05,F58&lt;1.5),1.4,IF(AND(G58&gt;=0.35,G58&lt;0.52,B58&lt;3.05,F58&lt;1.5),1.3,IF(AND(G58&gt;=0.227,G58&lt;0.347,B58&gt;=3.05,F58&lt;1.5),1.32,IF(AND(H58&lt;6.417,G58&gt;=0.347,B58&gt;=3.05,F58&lt;1.5),1.7,IF(AND(A58&gt;=7.25,A58&gt;=6.6,F58&gt;=2.5,F58&gt;=1.5),6.35,IF(AND(G58&lt;0.11,G58&lt;0.227,G58&lt;0.347,B58&gt;=3.05,F58&lt;1.5),1.333,IF(AND(H58&lt;9.441,H58&gt;=6.417,G58&gt;=0.347,B58&gt;=3.05,F58&lt;1.5),1.425,IF(AND(B58&lt;2.75,G58&lt;0.451,H58&lt;10.266,F58&lt;2.5,F58&gt;=1.5),4,IF(AND(B58&gt;=2.75,G58&lt;0.451,H58&lt;10.266,F58&lt;2.5,F58&gt;=1.5),4.433,IF(AND(G58&gt;=0.865,G58&gt;=0.451,H58&lt;10.266,F58&lt;2.5,F58&gt;=1.5),4.2,IF(AND(B58&lt;2.45,H58&lt;13.665,H58&gt;=10.266,F58&lt;2.5,F58&gt;=1.5),3.7,IF(AND(G58&lt;0.302,H58&gt;=13.665,H58&gt;=10.266,F58&lt;2.5,F58&gt;=1.5),5,IF(AND(B58&lt;2.9,A58&lt;6.1,A58&lt;6.6,F58&gt;=2.5,F58&gt;=1.5),5.06,IF(AND(B58&gt;=2.9,A58&lt;6.1,A58&lt;6.6,F58&gt;=2.5,F58&gt;=1.5),4.8,IF(AND(B58&lt;3.05,A58&gt;=6.1,A58&lt;6.6,F58&gt;=2.5,F58&gt;=1.5),5.6,IF(AND(B58&gt;=3.05,A58&gt;=6.1,A58&lt;6.6,F58&gt;=2.5,F58&gt;=1.5),5.267,IF(AND(H58&gt;=14.564,A58&lt;7.25,A58&gt;=6.6,F58&gt;=2.5,F58&gt;=1.5),5.6,IF(AND(H58&gt;=14.309,G58&gt;=0.11,G58&lt;0.227,G58&lt;0.347,B58&gt;=3.05,F58&lt;1.5),1.7,IF(AND(D58&lt;0.4,H58&gt;=9.441,H58&gt;=6.417,G58&gt;=0.347,B58&gt;=3.05,F58&lt;1.5),1.5,IF(AND(D58&gt;=0.4,H58&gt;=9.441,H58&gt;=6.417,G58&gt;=0.347,B58&gt;=3.05,F58&lt;1.5),1.633,IF(AND(A58&lt;5.35,G58&lt;0.865,G58&gt;=0.451,H58&lt;10.266,F58&lt;2.5,F58&gt;=1.5),3.15,IF(AND(D58&lt;1.45,G58&gt;=0.302,H58&gt;=13.665,H58&gt;=10.266,F58&lt;2.5,F58&gt;=1.5),4.74,IF(AND(D58&gt;=1.45,G58&gt;=0.302,H58&gt;=13.665,H58&gt;=10.266,F58&lt;2.5,F58&gt;=1.5),4.567,IF(AND(H58&lt;8.836,H58&lt;14.564,A58&lt;7.25,A58&gt;=6.6,F58&gt;=2.5,F58&gt;=1.5),5.7,IF(AND(H58&gt;=8.836,H58&lt;14.564,A58&lt;7.25,A58&gt;=6.6,F58&gt;=2.5,F58&gt;=1.5),5.9,IF(AND(H58&lt;11.53,H58&lt;14.309,G58&gt;=0.11,G58&lt;0.227,G58&lt;0.347,B58&gt;=3.05,F58&lt;1.5),1.5,IF(AND(H58&gt;=11.53,H58&lt;14.309,G58&gt;=0.11,G58&lt;0.227,G58&lt;0.347,B58&gt;=3.05,F58&lt;1.5),1.467,IF(AND(H58&lt;9.386,A58&gt;=5.35,G58&lt;0.865,G58&gt;=0.451,H58&lt;10.266,F58&lt;2.5,F58&gt;=1.5),3.56,IF(AND(H58&gt;=9.386,A58&gt;=5.35,G58&lt;0.865,G58&gt;=0.451,H58&lt;10.266,F58&lt;2.5,F58&gt;=1.5),4.2,IF(AND(H58&lt;11.036,D58&lt;1.45,B58&gt;=2.45,H58&lt;13.665,H58&gt;=10.266,F58&lt;2.5,F58&gt;=1.5),4.45,IF(AND(H58&gt;=11.036,D58&lt;1.45,B58&gt;=2.45,H58&lt;13.665,H58&gt;=10.266,F58&lt;2.5,F58&gt;=1.5),4.1,IF(AND(G58&gt;=0.585,D58&gt;=1.45,B58&gt;=2.45,H58&lt;13.665,H58&gt;=10.266,F58&lt;2.5,F58&gt;=1.5),4.9,IF(AND(H58&lt;11.743,G58&lt;0.585,D58&gt;=1.45,B58&gt;=2.45,H58&lt;13.665,H58&gt;=10.266,F58&lt;2.5,F58&gt;=1.5),4.7,IF(AND(H58&gt;=11.743,G58&lt;0.585,D58&gt;=1.45,B58&gt;=2.45,H58&lt;13.665,H58&gt;=10.266,F58&lt;2.5,F58&gt;=1.5),4.5,"shouldnthappen")))))))))))))))))))))))))))))))))))</f>
        <v>4.45</v>
      </c>
      <c r="AV58" s="1" t="n">
        <f aca="false">IF(AND(G58&gt;=0.356,F58&gt;=1.5,A58&lt;5.75),3.52,IF(AND(A58&lt;7.25,A58&gt;=7.1,A58&gt;=5.75),5.875,IF(AND(A58&gt;=7.25,A58&gt;=7.1,A58&gt;=5.75),6.5,IF(AND(D58&gt;=0.35,G58&gt;=0.586,F58&lt;1.5,A58&lt;5.75),1.8,IF(AND(D58&lt;1.4,G58&lt;0.356,F58&gt;=1.5,A58&lt;5.75),4.2,IF(AND(D58&gt;=1.4,G58&lt;0.356,F58&gt;=1.5,A58&lt;5.75),4.5,IF(AND(H58&gt;=11.218,A58&lt;5.05,G58&lt;0.586,F58&lt;1.5,A58&lt;5.75),1.225,IF(AND(G58&gt;=0.253,A58&gt;=5.05,G58&lt;0.586,F58&lt;1.5,A58&lt;5.75),1.3,IF(AND(B58&gt;=3.75,D58&lt;0.35,G58&gt;=0.586,F58&lt;1.5,A58&lt;5.75),1.567,IF(AND(B58&lt;2.85,D58&lt;1.35,D58&lt;1.65,A58&lt;7.1,A58&gt;=5.75),4.26,IF(AND(B58&gt;=2.85,D58&lt;1.35,D58&lt;1.65,A58&lt;7.1,A58&gt;=5.75),4.45,IF(AND(A58&lt;6.05,H58&lt;12.921,D58&gt;=1.65,A58&lt;7.1,A58&gt;=5.75),5.1,IF(AND(H58&gt;=15.338,H58&gt;=12.921,D58&gt;=1.65,A58&lt;7.1,A58&gt;=5.75),5.55,IF(AND(G58&lt;0.418,H58&lt;11.218,A58&lt;5.05,G58&lt;0.586,F58&lt;1.5,A58&lt;5.75),1.42,IF(AND(G58&gt;=0.418,H58&lt;11.218,A58&lt;5.05,G58&lt;0.586,F58&lt;1.5,A58&lt;5.75),1.3,IF(AND(H58&gt;=13.321,G58&lt;0.253,A58&gt;=5.05,G58&lt;0.586,F58&lt;1.5,A58&lt;5.75),1.7,IF(AND(H58&lt;6.089,B58&lt;3.75,D58&lt;0.35,G58&gt;=0.586,F58&lt;1.5,A58&lt;5.75),1.7,IF(AND(H58&gt;=6.089,B58&lt;3.75,D58&lt;0.35,G58&gt;=0.586,F58&lt;1.5,A58&lt;5.75),1.5,IF(AND(B58&lt;2.9,D58&lt;1.45,D58&gt;=1.35,D58&lt;1.65,A58&lt;7.1,A58&gt;=5.75),4.8,IF(AND(B58&gt;=2.9,D58&lt;1.45,D58&gt;=1.35,D58&lt;1.65,A58&lt;7.1,A58&gt;=5.75),4.475,IF(AND(B58&lt;2.5,D58&gt;=1.45,D58&gt;=1.35,D58&lt;1.65,A58&lt;7.1,A58&gt;=5.75),4.5,IF(AND(H58&lt;8.884,A58&gt;=6.05,H58&lt;12.921,D58&gt;=1.65,A58&lt;7.1,A58&gt;=5.75),5.4,IF(AND(A58&lt;6.3,H58&lt;15.338,H58&gt;=12.921,D58&gt;=1.65,A58&lt;7.1,A58&gt;=5.75),4.967,IF(AND(A58&gt;=6.3,H58&lt;15.338,H58&gt;=12.921,D58&gt;=1.65,A58&lt;7.1,A58&gt;=5.75),5.133,IF(AND(H58&lt;10.826,H58&lt;13.321,G58&lt;0.253,A58&gt;=5.05,G58&lt;0.586,F58&lt;1.5,A58&lt;5.75),1.5,IF(AND(H58&gt;=10.826,H58&lt;13.321,G58&lt;0.253,A58&gt;=5.05,G58&lt;0.586,F58&lt;1.5,A58&lt;5.75),1.4,IF(AND(H58&lt;7.47,B58&gt;=2.5,D58&gt;=1.45,D58&gt;=1.35,D58&lt;1.65,A58&lt;7.1,A58&gt;=5.75),5.1,IF(AND(H58&gt;=7.47,B58&gt;=2.5,D58&gt;=1.45,D58&gt;=1.35,D58&lt;1.65,A58&lt;7.1,A58&gt;=5.75),4.725,IF(AND(H58&lt;9.637,H58&gt;=8.884,A58&gt;=6.05,H58&lt;12.921,D58&gt;=1.65,A58&lt;7.1,A58&gt;=5.75),5.9,IF(AND(B58&lt;2.6,H58&gt;=9.637,H58&gt;=8.884,A58&gt;=6.05,H58&lt;12.921,D58&gt;=1.65,A58&lt;7.1,A58&gt;=5.75),5.8,IF(AND(B58&lt;2.75,B58&gt;=2.6,H58&gt;=9.637,H58&gt;=8.884,A58&gt;=6.05,H58&lt;12.921,D58&gt;=1.65,A58&lt;7.1,A58&gt;=5.75),5.3,IF(AND(D58&lt;2.25,B58&gt;=2.75,B58&gt;=2.6,H58&gt;=9.637,H58&gt;=8.884,A58&gt;=6.05,H58&lt;12.921,D58&gt;=1.65,A58&lt;7.1,A58&gt;=5.75),5.6,IF(AND(D58&gt;=2.25,B58&gt;=2.75,B58&gt;=2.6,H58&gt;=9.637,H58&gt;=8.884,A58&gt;=6.05,H58&lt;12.921,D58&gt;=1.65,A58&lt;7.1,A58&gt;=5.75),5.5,"shouldnthappen")))))))))))))))))))))))))))))))))</f>
        <v>4.2</v>
      </c>
      <c r="AW58" s="1" t="n">
        <f aca="false">IF(AND(G58&gt;=0.905,F58&lt;1.5),1.767,IF(AND(H58&gt;=16.674,F58&gt;=1.5),6.55,IF(AND(A58&lt;4.35,H58&lt;14.344,G58&lt;0.905,F58&lt;1.5),1.1,IF(AND(B58&lt;3.65,H58&gt;=14.344,G58&lt;0.905,F58&lt;1.5),1.5,IF(AND(B58&gt;=3.65,H58&gt;=14.344,G58&lt;0.905,F58&lt;1.5),1.65,IF(AND(B58&lt;2.6,F58&gt;=2.5,H58&lt;16.674,F58&gt;=1.5),4.5,IF(AND(D58&gt;=0.45,A58&gt;=4.35,H58&lt;14.344,G58&lt;0.905,F58&lt;1.5),1.65,IF(AND(D58&lt;1.15,A58&lt;5.9,F58&lt;2.5,H58&lt;16.674,F58&gt;=1.5),3.56,IF(AND(B58&lt;2.75,A58&gt;=5.9,F58&lt;2.5,H58&lt;16.674,F58&gt;=1.5),5,IF(AND(H58&lt;13.531,B58&gt;=2.75,A58&gt;=5.9,F58&lt;2.5,H58&lt;16.674,F58&gt;=1.5),4.333,IF(AND(B58&lt;3.2,G58&gt;=0.669,B58&gt;=2.6,F58&gt;=2.5,H58&lt;16.674,F58&gt;=1.5),5.08,IF(AND(B58&gt;=3.2,G58&gt;=0.669,B58&gt;=2.6,F58&gt;=2.5,H58&lt;16.674,F58&gt;=1.5),5.4,IF(AND(B58&lt;3.15,A58&lt;5.05,D58&lt;0.45,A58&gt;=4.35,H58&lt;14.344,G58&lt;0.905,F58&lt;1.5),1.45,IF(AND(A58&gt;=5.55,A58&gt;=5.05,D58&lt;0.45,A58&gt;=4.35,H58&lt;14.344,G58&lt;0.905,F58&lt;1.5),1.5,IF(AND(A58&lt;5.55,A58&lt;5.65,D58&gt;=1.15,A58&lt;5.9,F58&lt;2.5,H58&lt;16.674,F58&gt;=1.5),3.95,IF(AND(A58&gt;=5.55,A58&lt;5.65,D58&gt;=1.15,A58&lt;5.9,F58&lt;2.5,H58&lt;16.674,F58&gt;=1.5),3.82,IF(AND(G58&lt;0.39,A58&gt;=5.65,D58&gt;=1.15,A58&lt;5.9,F58&lt;2.5,H58&lt;16.674,F58&gt;=1.5),4.35,IF(AND(G58&gt;=0.39,A58&gt;=5.65,D58&gt;=1.15,A58&lt;5.9,F58&lt;2.5,H58&lt;16.674,F58&gt;=1.5),3.95,IF(AND(G58&lt;0.466,H58&gt;=13.531,B58&gt;=2.75,A58&gt;=5.9,F58&lt;2.5,H58&lt;16.674,F58&gt;=1.5),4.8,IF(AND(G58&gt;=0.466,H58&gt;=13.531,B58&gt;=2.75,A58&gt;=5.9,F58&lt;2.5,H58&lt;16.674,F58&gt;=1.5),4.7,IF(AND(H58&lt;10.144,D58&lt;2.05,G58&lt;0.669,B58&gt;=2.6,F58&gt;=2.5,H58&lt;16.674,F58&gt;=1.5),5.3,IF(AND(H58&gt;=10.144,D58&lt;2.05,G58&lt;0.669,B58&gt;=2.6,F58&gt;=2.5,H58&lt;16.674,F58&gt;=1.5),5.133,IF(AND(D58&gt;=2.45,D58&gt;=2.05,G58&lt;0.669,B58&gt;=2.6,F58&gt;=2.5,H58&lt;16.674,F58&gt;=1.5),5.9,IF(AND(B58&lt;3.25,B58&gt;=3.15,A58&lt;5.05,D58&lt;0.45,A58&gt;=4.35,H58&lt;14.344,G58&lt;0.905,F58&lt;1.5),1.2,IF(AND(B58&gt;=3.25,B58&gt;=3.15,A58&lt;5.05,D58&lt;0.45,A58&gt;=4.35,H58&lt;14.344,G58&lt;0.905,F58&lt;1.5),1.36,IF(AND(B58&gt;=3.8,A58&lt;5.55,A58&gt;=5.05,D58&lt;0.45,A58&gt;=4.35,H58&lt;14.344,G58&lt;0.905,F58&lt;1.5),1.3,IF(AND(G58&lt;0.05,B58&lt;3.8,A58&lt;5.55,A58&gt;=5.05,D58&lt;0.45,A58&gt;=4.35,H58&lt;14.344,G58&lt;0.905,F58&lt;1.5),1.4,IF(AND(G58&lt;0.107,G58&lt;0.395,D58&lt;2.45,D58&gt;=2.05,G58&lt;0.669,B58&gt;=2.6,F58&gt;=2.5,H58&lt;16.674,F58&gt;=1.5),5.667,IF(AND(G58&lt;0.537,G58&gt;=0.395,D58&lt;2.45,D58&gt;=2.05,G58&lt;0.669,B58&gt;=2.6,F58&gt;=2.5,H58&lt;16.674,F58&gt;=1.5),5.6,IF(AND(G58&gt;=0.537,G58&gt;=0.395,D58&lt;2.45,D58&gt;=2.05,G58&lt;0.669,B58&gt;=2.6,F58&gt;=2.5,H58&lt;16.674,F58&gt;=1.5),5.775,IF(AND(B58&lt;3.6,G58&gt;=0.05,B58&lt;3.8,A58&lt;5.55,A58&gt;=5.05,D58&lt;0.45,A58&gt;=4.35,H58&lt;14.344,G58&lt;0.905,F58&lt;1.5),1.475,IF(AND(B58&gt;=3.6,G58&gt;=0.05,B58&lt;3.8,A58&lt;5.55,A58&gt;=5.05,D58&lt;0.45,A58&gt;=4.35,H58&lt;14.344,G58&lt;0.905,F58&lt;1.5),1.5,IF(AND(G58&lt;0.312,G58&gt;=0.107,G58&lt;0.395,D58&lt;2.45,D58&gt;=2.05,G58&lt;0.669,B58&gt;=2.6,F58&gt;=2.5,H58&lt;16.674,F58&gt;=1.5),5.18,IF(AND(G58&gt;=0.312,G58&gt;=0.107,G58&lt;0.395,D58&lt;2.45,D58&gt;=2.05,G58&lt;0.669,B58&gt;=2.6,F58&gt;=2.5,H58&lt;16.674,F58&gt;=1.5),5.4,"shouldnthappen"))))))))))))))))))))))))))))))))))</f>
        <v>4.35</v>
      </c>
      <c r="AX58" s="1" t="n">
        <f aca="false">IF(AND(D58&gt;=1.3,B58&gt;=3.45),6.25,IF(AND(B58&lt;2.75,A58&lt;5.25,B58&lt;3.45),3.9,IF(AND(D58&lt;0.25,D58&lt;1.3,B58&gt;=3.45),1.16,IF(AND(A58&gt;=5.05,B58&gt;=2.75,A58&lt;5.25,B58&lt;3.45),1.7,IF(AND(D58&lt;0.7,F58&lt;2.5,A58&gt;=5.25,B58&lt;3.45),1.5,IF(AND(H58&gt;=16.284,F58&gt;=2.5,A58&gt;=5.25,B58&lt;3.45),6.6,IF(AND(G58&lt;0.123,D58&gt;=0.25,D58&lt;1.3,B58&gt;=3.45),1.3,IF(AND(A58&lt;4.5,A58&lt;5.05,B58&gt;=2.75,A58&lt;5.25,B58&lt;3.45),1.3,IF(AND(A58&lt;5.05,G58&gt;=0.123,D58&gt;=0.25,D58&lt;1.3,B58&gt;=3.45),1.6,IF(AND(B58&lt;3.15,A58&gt;=4.5,A58&lt;5.05,B58&gt;=2.75,A58&lt;5.25,B58&lt;3.45),1.54,IF(AND(B58&gt;=3.15,A58&gt;=4.5,A58&lt;5.05,B58&gt;=2.75,A58&lt;5.25,B58&lt;3.45),1.35,IF(AND(D58&gt;=1.4,A58&lt;5.9,D58&gt;=0.7,F58&lt;2.5,A58&gt;=5.25,B58&lt;3.45),4.5,IF(AND(D58&gt;=1.55,A58&gt;=5.9,D58&gt;=0.7,F58&lt;2.5,A58&gt;=5.25,B58&lt;3.45),4.95,IF(AND(G58&gt;=0.682,D58&gt;=2.05,H58&lt;16.284,F58&gt;=2.5,A58&gt;=5.25,B58&lt;3.45),5.26,IF(AND(A58&lt;5.4,A58&gt;=5.05,G58&gt;=0.123,D58&gt;=0.25,D58&lt;1.3,B58&gt;=3.45),1.64,IF(AND(A58&gt;=5.4,A58&gt;=5.05,G58&gt;=0.123,D58&gt;=0.25,D58&lt;1.3,B58&gt;=3.45),1.6,IF(AND(G58&lt;0.372,D58&lt;1.4,A58&lt;5.9,D58&gt;=0.7,F58&lt;2.5,A58&gt;=5.25,B58&lt;3.45),4.175,IF(AND(D58&lt;1.35,D58&lt;1.55,A58&gt;=5.9,D58&gt;=0.7,F58&lt;2.5,A58&gt;=5.25,B58&lt;3.45),4.2,IF(AND(B58&lt;2.35,G58&lt;0.596,D58&lt;2.05,H58&lt;16.284,F58&gt;=2.5,A58&gt;=5.25,B58&lt;3.45),5,IF(AND(G58&gt;=0.888,G58&gt;=0.596,D58&lt;2.05,H58&lt;16.284,F58&gt;=2.5,A58&gt;=5.25,B58&lt;3.45),4.8,IF(AND(A58&gt;=6.85,G58&lt;0.682,D58&gt;=2.05,H58&lt;16.284,F58&gt;=2.5,A58&gt;=5.25,B58&lt;3.45),5.4,IF(AND(A58&gt;=5.75,G58&gt;=0.372,D58&lt;1.4,A58&lt;5.9,D58&gt;=0.7,F58&lt;2.5,A58&gt;=5.25,B58&lt;3.45),3.933,IF(AND(A58&gt;=6.75,D58&gt;=1.35,D58&lt;1.55,A58&gt;=5.9,D58&gt;=0.7,F58&lt;2.5,A58&gt;=5.25,B58&lt;3.45),4.8,IF(AND(H58&lt;11.084,B58&gt;=2.35,G58&lt;0.596,D58&lt;2.05,H58&lt;16.284,F58&gt;=2.5,A58&gt;=5.25,B58&lt;3.45),5.3,IF(AND(H58&lt;8.435,G58&lt;0.888,G58&gt;=0.596,D58&lt;2.05,H58&lt;16.284,F58&gt;=2.5,A58&gt;=5.25,B58&lt;3.45),5.1,IF(AND(H58&gt;=8.435,G58&lt;0.888,G58&gt;=0.596,D58&lt;2.05,H58&lt;16.284,F58&gt;=2.5,A58&gt;=5.25,B58&lt;3.45),4.94,IF(AND(B58&lt;3.15,A58&lt;6.85,G58&lt;0.682,D58&gt;=2.05,H58&lt;16.284,F58&gt;=2.5,A58&gt;=5.25,B58&lt;3.45),5.6,IF(AND(B58&gt;=3.15,A58&lt;6.85,G58&lt;0.682,D58&gt;=2.05,H58&lt;16.284,F58&gt;=2.5,A58&gt;=5.25,B58&lt;3.45),5.74,IF(AND(G58&lt;0.572,A58&lt;5.75,G58&gt;=0.372,D58&lt;1.4,A58&lt;5.9,D58&gt;=0.7,F58&lt;2.5,A58&gt;=5.25,B58&lt;3.45),3.7,IF(AND(D58&lt;1.45,A58&lt;6.75,D58&gt;=1.35,D58&lt;1.55,A58&gt;=5.9,D58&gt;=0.7,F58&lt;2.5,A58&gt;=5.25,B58&lt;3.45),4.46,IF(AND(D58&gt;=1.45,A58&lt;6.75,D58&gt;=1.35,D58&lt;1.55,A58&gt;=5.9,D58&gt;=0.7,F58&lt;2.5,A58&gt;=5.25,B58&lt;3.45),4.567,IF(AND(H58&lt;12.532,H58&gt;=11.084,B58&gt;=2.35,G58&lt;0.596,D58&lt;2.05,H58&lt;16.284,F58&gt;=2.5,A58&gt;=5.25,B58&lt;3.45),5.8,IF(AND(H58&gt;=12.532,H58&gt;=11.084,B58&gt;=2.35,G58&lt;0.596,D58&lt;2.05,H58&lt;16.284,F58&gt;=2.5,A58&gt;=5.25,B58&lt;3.45),5.667,IF(AND(A58&gt;=5.65,G58&gt;=0.572,A58&lt;5.75,G58&gt;=0.372,D58&lt;1.4,A58&lt;5.9,D58&gt;=0.7,F58&lt;2.5,A58&gt;=5.25,B58&lt;3.45),4.2,IF(AND(G58&lt;0.862,A58&lt;5.65,G58&gt;=0.572,A58&lt;5.75,G58&gt;=0.372,D58&lt;1.4,A58&lt;5.9,D58&gt;=0.7,F58&lt;2.5,A58&gt;=5.25,B58&lt;3.45),3.9,IF(AND(G58&gt;=0.862,A58&lt;5.65,G58&gt;=0.572,A58&lt;5.75,G58&gt;=0.372,D58&lt;1.4,A58&lt;5.9,D58&gt;=0.7,F58&lt;2.5,A58&gt;=5.25,B58&lt;3.45),4,"shouldnthappen"))))))))))))))))))))))))))))))))))))</f>
        <v>4.175</v>
      </c>
      <c r="AY58" s="1" t="n">
        <f aca="false">IF(AND(H58&gt;=8.233,D58&gt;=0.8,A58&lt;5.55),3.525,IF(AND(B58&lt;2.9,H58&gt;=15.534,A58&gt;=5.55),4.8,IF(AND(H58&gt;=12.259,A58&lt;4.75,D58&lt;0.8,A58&lt;5.55),1.25,IF(AND(B58&gt;=3.85,A58&gt;=4.75,D58&lt;0.8,A58&lt;5.55),1.425,IF(AND(D58&lt;1.55,H58&lt;8.233,D58&gt;=0.8,A58&lt;5.55),3.975,IF(AND(D58&gt;=1.55,H58&lt;8.233,D58&gt;=0.8,A58&lt;5.55),4.5,IF(AND(D58&lt;0.65,D58&lt;1.7,H58&lt;15.534,A58&gt;=5.55),1.7,IF(AND(A58&gt;=7.05,D58&gt;=1.7,H58&lt;15.534,A58&gt;=5.55),6.3,IF(AND(B58&gt;=3.35,B58&gt;=2.9,H58&gt;=15.534,A58&gt;=5.55),5.4,IF(AND(B58&lt;3.1,H58&lt;12.259,A58&lt;4.75,D58&lt;0.8,A58&lt;5.55),1.367,IF(AND(B58&gt;=3.1,H58&lt;12.259,A58&lt;4.75,D58&lt;0.8,A58&lt;5.55),1.4,IF(AND(G58&gt;=0.905,B58&lt;3.85,A58&gt;=4.75,D58&lt;0.8,A58&lt;5.55),1.9,IF(AND(H58&lt;15.681,B58&lt;3.35,B58&gt;=2.9,H58&gt;=15.534,A58&gt;=5.55),5.8,IF(AND(H58&gt;=15.681,B58&lt;3.35,B58&gt;=2.9,H58&gt;=15.534,A58&gt;=5.55),5.7,IF(AND(H58&gt;=14.877,G58&lt;0.905,B58&lt;3.85,A58&gt;=4.75,D58&lt;0.8,A58&lt;5.55),1.3,IF(AND(D58&gt;=1.25,B58&lt;2.65,D58&gt;=0.65,D58&lt;1.7,H58&lt;15.534,A58&gt;=5.55),4.433,IF(AND(G58&gt;=0.622,B58&lt;3.15,A58&lt;7.05,D58&gt;=1.7,H58&lt;15.534,A58&gt;=5.55),5.08,IF(AND(H58&gt;=13.42,B58&gt;=3.15,A58&lt;7.05,D58&gt;=1.7,H58&lt;15.534,A58&gt;=5.55),5.1,IF(AND(G58&lt;0.265,H58&lt;14.877,G58&lt;0.905,B58&lt;3.85,A58&gt;=4.75,D58&lt;0.8,A58&lt;5.55),1.2,IF(AND(A58&lt;5.75,D58&lt;1.25,B58&lt;2.65,D58&gt;=0.65,D58&lt;1.7,H58&lt;15.534,A58&gt;=5.55),3.7,IF(AND(A58&gt;=5.75,D58&lt;1.25,B58&lt;2.65,D58&gt;=0.65,D58&lt;1.7,H58&lt;15.534,A58&gt;=5.55),4,IF(AND(G58&gt;=0.652,D58&lt;1.35,B58&gt;=2.65,D58&gt;=0.65,D58&lt;1.7,H58&lt;15.534,A58&gt;=5.55),3.6,IF(AND(H58&lt;7.47,D58&gt;=1.35,B58&gt;=2.65,D58&gt;=0.65,D58&lt;1.7,H58&lt;15.534,A58&gt;=5.55),5.1,IF(AND(H58&lt;10.914,G58&lt;0.622,B58&lt;3.15,A58&lt;7.05,D58&gt;=1.7,H58&lt;15.534,A58&gt;=5.55),5.36,IF(AND(H58&gt;=10.914,G58&lt;0.622,B58&lt;3.15,A58&lt;7.05,D58&gt;=1.7,H58&lt;15.534,A58&gt;=5.55),5.64,IF(AND(G58&gt;=0.657,H58&lt;13.42,B58&gt;=3.15,A58&lt;7.05,D58&gt;=1.7,H58&lt;15.534,A58&gt;=5.55),6,IF(AND(G58&gt;=0.782,G58&gt;=0.265,H58&lt;14.877,G58&lt;0.905,B58&lt;3.85,A58&gt;=4.75,D58&lt;0.8,A58&lt;5.55),1.48,IF(AND(H58&lt;11.286,G58&lt;0.652,D58&lt;1.35,B58&gt;=2.65,D58&gt;=0.65,D58&lt;1.7,H58&lt;15.534,A58&gt;=5.55),4.24,IF(AND(H58&gt;=11.286,G58&lt;0.652,D58&lt;1.35,B58&gt;=2.65,D58&gt;=0.65,D58&lt;1.7,H58&lt;15.534,A58&gt;=5.55),4.05,IF(AND(G58&lt;0.413,H58&gt;=7.47,D58&gt;=1.35,B58&gt;=2.65,D58&gt;=0.65,D58&lt;1.7,H58&lt;15.534,A58&gt;=5.55),5.1,IF(AND(H58&lt;11.325,G58&lt;0.657,H58&lt;13.42,B58&gt;=3.15,A58&lt;7.05,D58&gt;=1.7,H58&lt;15.534,A58&gt;=5.55),5.8,IF(AND(H58&gt;=11.325,G58&lt;0.657,H58&lt;13.42,B58&gt;=3.15,A58&lt;7.05,D58&gt;=1.7,H58&lt;15.534,A58&gt;=5.55),5.6,IF(AND(D58&gt;=0.35,G58&lt;0.782,G58&gt;=0.265,H58&lt;14.877,G58&lt;0.905,B58&lt;3.85,A58&gt;=4.75,D58&lt;0.8,A58&lt;5.55),1.633,IF(AND(B58&lt;2.85,G58&gt;=0.413,H58&gt;=7.47,D58&gt;=1.35,B58&gt;=2.65,D58&gt;=0.65,D58&lt;1.7,H58&lt;15.534,A58&gt;=5.55),4.6,IF(AND(D58&lt;0.15,D58&lt;0.35,G58&lt;0.782,G58&gt;=0.265,H58&lt;14.877,G58&lt;0.905,B58&lt;3.85,A58&gt;=4.75,D58&lt;0.8,A58&lt;5.55),1.5,IF(AND(D58&gt;=0.15,D58&lt;0.35,G58&lt;0.782,G58&gt;=0.265,H58&lt;14.877,G58&lt;0.905,B58&lt;3.85,A58&gt;=4.75,D58&lt;0.8,A58&lt;5.55),1.543,IF(AND(A58&gt;=6.8,B58&gt;=2.85,G58&gt;=0.413,H58&gt;=7.47,D58&gt;=1.35,B58&gt;=2.65,D58&gt;=0.65,D58&lt;1.7,H58&lt;15.534,A58&gt;=5.55),4.9,IF(AND(H58&lt;13.531,A58&lt;6.8,B58&gt;=2.85,G58&gt;=0.413,H58&gt;=7.47,D58&gt;=1.35,B58&gt;=2.65,D58&gt;=0.65,D58&lt;1.7,H58&lt;15.534,A58&gt;=5.55),4.5,IF(AND(H58&gt;=13.531,A58&lt;6.8,B58&gt;=2.85,G58&gt;=0.413,H58&gt;=7.47,D58&gt;=1.35,B58&gt;=2.65,D58&gt;=0.65,D58&lt;1.7,H58&lt;15.534,A58&gt;=5.55),4.7,"shouldnthappen")))))))))))))))))))))))))))))))))))))))</f>
        <v>4.24</v>
      </c>
      <c r="AZ58" s="1" t="n">
        <f aca="false">IF(AND(H58&gt;=15.371,B58&gt;=3.35),5.4,IF(AND(G58&gt;=0.851,H58&gt;=15.244,B58&lt;3.35),4.75,IF(AND(F58&gt;=2,H58&lt;15.371,B58&gt;=3.35),5.6,IF(AND(B58&lt;2.75,A58&lt;5.15,H58&lt;15.244,B58&lt;3.35),3.42,IF(AND(A58&gt;=7.25,G58&lt;0.851,H58&gt;=15.244,B58&lt;3.35),6.6,IF(AND(A58&lt;4.45,B58&gt;=2.75,A58&lt;5.15,H58&lt;15.244,B58&lt;3.35),1.1,IF(AND(G58&lt;0.527,A58&lt;7.25,G58&lt;0.851,H58&gt;=15.244,B58&lt;3.35),5.08,IF(AND(G58&gt;=0.527,A58&lt;7.25,G58&lt;0.851,H58&gt;=15.244,B58&lt;3.35),5.8,IF(AND(D58&gt;=0.35,B58&lt;3.7,F58&lt;2,H58&lt;15.371,B58&gt;=3.35),1.55,IF(AND(H58&lt;6.542,B58&gt;=3.7,F58&lt;2,H58&lt;15.371,B58&gt;=3.35),1.9,IF(AND(B58&lt;3.25,A58&gt;=4.45,B58&gt;=2.75,A58&lt;5.15,H58&lt;15.244,B58&lt;3.35),1.46,IF(AND(B58&gt;=3.25,A58&gt;=4.45,B58&gt;=2.75,A58&lt;5.15,H58&lt;15.244,B58&lt;3.35),1.7,IF(AND(H58&lt;13.654,B58&gt;=2.95,D58&lt;1.45,A58&gt;=5.15,H58&lt;15.244,B58&lt;3.35),4.3,IF(AND(H58&gt;=13.654,B58&gt;=2.95,D58&lt;1.45,A58&gt;=5.15,H58&lt;15.244,B58&lt;3.35),4.625,IF(AND(F58&gt;=2.5,D58&lt;1.75,D58&gt;=1.45,A58&gt;=5.15,H58&lt;15.244,B58&lt;3.35),5.3,IF(AND(G58&gt;=0.853,D58&gt;=1.75,D58&gt;=1.45,A58&gt;=5.15,H58&lt;15.244,B58&lt;3.35),5.15,IF(AND(D58&gt;=0.25,D58&lt;0.35,B58&lt;3.7,F58&lt;2,H58&lt;15.371,B58&gt;=3.35),1.3,IF(AND(B58&lt;3.85,H58&gt;=6.542,B58&gt;=3.7,F58&lt;2,H58&lt;15.371,B58&gt;=3.35),1.633,IF(AND(H58&lt;7.02,H58&lt;10.688,B58&lt;2.95,D58&lt;1.45,A58&gt;=5.15,H58&lt;15.244,B58&lt;3.35),3.98,IF(AND(G58&lt;0.338,H58&gt;=10.688,B58&lt;2.95,D58&lt;1.45,A58&gt;=5.15,H58&lt;15.244,B58&lt;3.35),4.22,IF(AND(G58&gt;=0.338,H58&gt;=10.688,B58&lt;2.95,D58&lt;1.45,A58&gt;=5.15,H58&lt;15.244,B58&lt;3.35),3.9,IF(AND(B58&lt;2.75,F58&lt;2.5,D58&lt;1.75,D58&gt;=1.45,A58&gt;=5.15,H58&lt;15.244,B58&lt;3.35),5.1,IF(AND(B58&gt;=2.75,F58&lt;2.5,D58&lt;1.75,D58&gt;=1.45,A58&gt;=5.15,H58&lt;15.244,B58&lt;3.35),4.74,IF(AND(A58&gt;=7,G58&lt;0.853,D58&gt;=1.75,D58&gt;=1.45,A58&gt;=5.15,H58&lt;15.244,B58&lt;3.35),6.5,IF(AND(G58&gt;=0.934,D58&lt;0.25,D58&lt;0.35,B58&lt;3.7,F58&lt;2,H58&lt;15.371,B58&gt;=3.35),1.7,IF(AND(D58&lt;0.25,B58&gt;=3.85,H58&gt;=6.542,B58&gt;=3.7,F58&lt;2,H58&lt;15.371,B58&gt;=3.35),1.5,IF(AND(D58&gt;=0.25,B58&gt;=3.85,H58&gt;=6.542,B58&gt;=3.7,F58&lt;2,H58&lt;15.371,B58&gt;=3.35),1.4,IF(AND(B58&lt;2.5,H58&gt;=7.02,H58&lt;10.688,B58&lt;2.95,D58&lt;1.45,A58&gt;=5.15,H58&lt;15.244,B58&lt;3.35),3.8,IF(AND(G58&gt;=0.74,A58&lt;7,G58&lt;0.853,D58&gt;=1.75,D58&gt;=1.45,A58&gt;=5.15,H58&lt;15.244,B58&lt;3.35),6,IF(AND(G58&gt;=0.61,G58&lt;0.934,D58&lt;0.25,D58&lt;0.35,B58&lt;3.7,F58&lt;2,H58&lt;15.371,B58&gt;=3.35),1.5,IF(AND(D58&lt;1.15,B58&gt;=2.5,H58&gt;=7.02,H58&lt;10.688,B58&lt;2.95,D58&lt;1.45,A58&gt;=5.15,H58&lt;15.244,B58&lt;3.35),3.5,IF(AND(D58&gt;=1.15,B58&gt;=2.5,H58&gt;=7.02,H58&lt;10.688,B58&lt;2.95,D58&lt;1.45,A58&gt;=5.15,H58&lt;15.244,B58&lt;3.35),3.6,IF(AND(G58&gt;=0.626,G58&lt;0.74,A58&lt;7,G58&lt;0.853,D58&gt;=1.75,D58&gt;=1.45,A58&gt;=5.15,H58&lt;15.244,B58&lt;3.35),4.9,IF(AND(H58&lt;13.641,G58&lt;0.61,G58&lt;0.934,D58&lt;0.25,D58&lt;0.35,B58&lt;3.7,F58&lt;2,H58&lt;15.371,B58&gt;=3.35),1.425,IF(AND(H58&gt;=13.641,G58&lt;0.61,G58&lt;0.934,D58&lt;0.25,D58&lt;0.35,B58&lt;3.7,F58&lt;2,H58&lt;15.371,B58&gt;=3.35),1.3,IF(AND(B58&lt;3.05,G58&lt;0.626,G58&lt;0.74,A58&lt;7,G58&lt;0.853,D58&gt;=1.75,D58&gt;=1.45,A58&gt;=5.15,H58&lt;15.244,B58&lt;3.35),5.475,IF(AND(B58&gt;=3.05,G58&lt;0.626,G58&lt;0.74,A58&lt;7,G58&lt;0.853,D58&gt;=1.75,D58&gt;=1.45,A58&gt;=5.15,H58&lt;15.244,B58&lt;3.35),5.633,"shouldnthappen")))))))))))))))))))))))))))))))))))))</f>
        <v>3.6</v>
      </c>
      <c r="BA58" s="1" t="n">
        <f aca="false">IF(AND(F58&gt;=2,B58&gt;=3.4),6.1,IF(AND(B58&lt;2.75,A58&lt;5.15,B58&lt;3.4),3.225,IF(AND(G58&gt;=0.821,F58&lt;2,B58&gt;=3.4),1.9,IF(AND(B58&gt;=3.2,B58&gt;=2.75,A58&lt;5.15,B58&lt;3.4),1.7,IF(AND(A58&lt;4.8,G58&lt;0.821,F58&lt;2,B58&gt;=3.4),1,IF(AND(G58&gt;=0.446,B58&lt;3.2,B58&gt;=2.75,A58&lt;5.15,B58&lt;3.4),1.1,IF(AND(G58&lt;0.356,D58&lt;1.45,A58&lt;6.25,A58&gt;=5.15,B58&lt;3.4),4.32,IF(AND(G58&lt;0.591,D58&gt;=1.45,A58&lt;6.25,A58&gt;=5.15,B58&lt;3.4),4.6,IF(AND(D58&lt;1.75,G58&lt;0.597,A58&gt;=6.25,A58&gt;=5.15,B58&lt;3.4),4.86,IF(AND(H58&gt;=16.472,G58&gt;=0.597,A58&gt;=6.25,A58&gt;=5.15,B58&lt;3.4),6.6,IF(AND(G58&lt;0.063,G58&lt;0.446,B58&lt;3.2,B58&gt;=2.75,A58&lt;5.15,B58&lt;3.4),1.4,IF(AND(A58&gt;=5.95,G58&gt;=0.356,D58&lt;1.45,A58&lt;6.25,A58&gt;=5.15,B58&lt;3.4),4.6,IF(AND(B58&gt;=2.9,G58&gt;=0.591,D58&gt;=1.45,A58&lt;6.25,A58&gt;=5.15,B58&lt;3.4),4.867,IF(AND(D58&gt;=2.4,H58&lt;16.472,G58&gt;=0.597,A58&gt;=6.25,A58&gt;=5.15,B58&lt;3.4),6,IF(AND(A58&lt;5.45,B58&gt;=3.85,A58&gt;=4.8,G58&lt;0.821,F58&lt;2,B58&gt;=3.4),1.3,IF(AND(A58&gt;=5.45,B58&gt;=3.85,A58&gt;=4.8,G58&lt;0.821,F58&lt;2,B58&gt;=3.4),1.45,IF(AND(H58&lt;14.273,G58&gt;=0.063,G58&lt;0.446,B58&lt;3.2,B58&gt;=2.75,A58&lt;5.15,B58&lt;3.4),1.5,IF(AND(H58&gt;=14.273,G58&gt;=0.063,G58&lt;0.446,B58&lt;3.2,B58&gt;=2.75,A58&lt;5.15,B58&lt;3.4),1.6,IF(AND(G58&gt;=0.572,A58&lt;5.95,G58&gt;=0.356,D58&lt;1.45,A58&lt;6.25,A58&gt;=5.15,B58&lt;3.4),3.9,IF(AND(G58&lt;0.827,B58&lt;2.9,G58&gt;=0.591,D58&gt;=1.45,A58&lt;6.25,A58&gt;=5.15,B58&lt;3.4),4.9,IF(AND(G58&gt;=0.827,B58&lt;2.9,G58&gt;=0.591,D58&gt;=1.45,A58&lt;6.25,A58&gt;=5.15,B58&lt;3.4),5.1,IF(AND(A58&gt;=7.2,B58&lt;3.05,D58&gt;=1.75,G58&lt;0.597,A58&gt;=6.25,A58&gt;=5.15,B58&lt;3.4),6.7,IF(AND(G58&lt;0.353,B58&gt;=3.05,D58&gt;=1.75,G58&lt;0.597,A58&gt;=6.25,A58&gt;=5.15,B58&lt;3.4),5.22,IF(AND(G58&gt;=0.353,B58&gt;=3.05,D58&gt;=1.75,G58&lt;0.597,A58&gt;=6.25,A58&gt;=5.15,B58&lt;3.4),5.65,IF(AND(A58&lt;6.55,D58&lt;2.4,H58&lt;16.472,G58&gt;=0.597,A58&gt;=6.25,A58&gt;=5.15,B58&lt;3.4),5.033,IF(AND(H58&lt;12.719,G58&lt;0.385,B58&lt;3.85,A58&gt;=4.8,G58&lt;0.821,F58&lt;2,B58&gt;=3.4),1.54,IF(AND(H58&gt;=12.719,G58&lt;0.385,B58&lt;3.85,A58&gt;=4.8,G58&lt;0.821,F58&lt;2,B58&gt;=3.4),1.3,IF(AND(B58&lt;3.6,G58&gt;=0.385,B58&lt;3.85,A58&gt;=4.8,G58&lt;0.821,F58&lt;2,B58&gt;=3.4),1.325,IF(AND(B58&gt;=3.6,G58&gt;=0.385,B58&lt;3.85,A58&gt;=4.8,G58&lt;0.821,F58&lt;2,B58&gt;=3.4),1.55,IF(AND(D58&lt;1.05,G58&lt;0.572,A58&lt;5.95,G58&gt;=0.356,D58&lt;1.45,A58&lt;6.25,A58&gt;=5.15,B58&lt;3.4),3.633,IF(AND(D58&gt;=2.15,A58&lt;7.2,B58&lt;3.05,D58&gt;=1.75,G58&lt;0.597,A58&gt;=6.25,A58&gt;=5.15,B58&lt;3.4),5.667,IF(AND(H58&lt;13.094,A58&gt;=6.55,D58&lt;2.4,H58&lt;16.472,G58&gt;=0.597,A58&gt;=6.25,A58&gt;=5.15,B58&lt;3.4),5.2,IF(AND(D58&lt;1.15,D58&gt;=1.05,G58&lt;0.572,A58&lt;5.95,G58&gt;=0.356,D58&lt;1.45,A58&lt;6.25,A58&gt;=5.15,B58&lt;3.4),3.8,IF(AND(D58&gt;=1.15,D58&gt;=1.05,G58&lt;0.572,A58&lt;5.95,G58&gt;=0.356,D58&lt;1.45,A58&lt;6.25,A58&gt;=5.15,B58&lt;3.4),3.9,IF(AND(G58&gt;=0.487,D58&lt;2.15,A58&lt;7.2,B58&lt;3.05,D58&gt;=1.75,G58&lt;0.597,A58&gt;=6.25,A58&gt;=5.15,B58&lt;3.4),5.8,IF(AND(A58&lt;6.8,H58&gt;=13.094,A58&gt;=6.55,D58&lt;2.4,H58&lt;16.472,G58&gt;=0.597,A58&gt;=6.25,A58&gt;=5.15,B58&lt;3.4),4.52,IF(AND(A58&gt;=6.8,H58&gt;=13.094,A58&gt;=6.55,D58&lt;2.4,H58&lt;16.472,G58&gt;=0.597,A58&gt;=6.25,A58&gt;=5.15,B58&lt;3.4),4.75,IF(AND(B58&lt;2.95,G58&lt;0.487,D58&lt;2.15,A58&lt;7.2,B58&lt;3.05,D58&gt;=1.75,G58&lt;0.597,A58&gt;=6.25,A58&gt;=5.15,B58&lt;3.4),5.6,IF(AND(B58&gt;=2.95,G58&lt;0.487,D58&lt;2.15,A58&lt;7.2,B58&lt;3.05,D58&gt;=1.75,G58&lt;0.597,A58&gt;=6.25,A58&gt;=5.15,B58&lt;3.4),5.5,"shouldnthappen")))))))))))))))))))))))))))))))))))))))</f>
        <v>4.32</v>
      </c>
      <c r="BB58" s="1" t="n">
        <f aca="false">IF(AND(A58&lt;4.35,B58&lt;3.25,F58&lt;1.5),1.1,IF(AND(H58&lt;14.005,A58&gt;=4.35,B58&lt;3.25,F58&lt;1.5),1.3,IF(AND(H58&gt;=14.005,A58&gt;=4.35,B58&lt;3.25,F58&lt;1.5),1.6,IF(AND(G58&gt;=0.905,A58&lt;5.15,B58&gt;=3.25,F58&lt;1.5),1.9,IF(AND(B58&lt;3.45,A58&gt;=5.15,B58&gt;=3.25,F58&lt;1.5),1.6,IF(AND(F58&gt;=2.5,D58&gt;=1.35,D58&lt;1.75,F58&gt;=1.5),4.867,IF(AND(A58&gt;=7.05,D58&gt;=2.05,D58&gt;=1.75,F58&gt;=1.5),6.35,IF(AND(D58&gt;=0.4,G58&lt;0.905,A58&lt;5.15,B58&gt;=3.25,F58&lt;1.5),1.65,IF(AND(B58&lt;3.6,B58&gt;=3.45,A58&gt;=5.15,B58&gt;=3.25,F58&lt;1.5),1.35,IF(AND(H58&lt;6.808,H58&lt;9.386,D58&lt;1.35,D58&lt;1.75,F58&gt;=1.5),4.05,IF(AND(H58&gt;=6.808,H58&lt;9.386,D58&lt;1.35,D58&lt;1.75,F58&gt;=1.5),3.46,IF(AND(B58&lt;2.45,F58&lt;2.5,D58&gt;=1.35,D58&lt;1.75,F58&gt;=1.5),4.5,IF(AND(H58&gt;=13.115,D58&lt;1.95,D58&lt;2.05,D58&gt;=1.75,F58&gt;=1.5),4.85,IF(AND(G58&lt;0.196,D58&gt;=1.95,D58&lt;2.05,D58&gt;=1.75,F58&gt;=1.5),6.7,IF(AND(G58&gt;=0.196,D58&gt;=1.95,D58&lt;2.05,D58&gt;=1.75,F58&gt;=1.5),5.12,IF(AND(H58&lt;10.925,D58&lt;0.4,G58&lt;0.905,A58&lt;5.15,B58&gt;=3.25,F58&lt;1.5),1.4,IF(AND(H58&gt;=10.925,D58&lt;0.4,G58&lt;0.905,A58&lt;5.15,B58&gt;=3.25,F58&lt;1.5),1.45,IF(AND(H58&lt;14.096,B58&gt;=3.6,B58&gt;=3.45,A58&gt;=5.15,B58&gt;=3.25,F58&lt;1.5),1.42,IF(AND(H58&gt;=14.096,B58&gt;=3.6,B58&gt;=3.45,A58&gt;=5.15,B58&gt;=3.25,F58&lt;1.5),1.7,IF(AND(B58&lt;2.45,D58&lt;1.15,H58&gt;=9.386,D58&lt;1.35,D58&lt;1.75,F58&gt;=1.5),3.6,IF(AND(B58&gt;=2.45,D58&lt;1.15,H58&gt;=9.386,D58&lt;1.35,D58&lt;1.75,F58&gt;=1.5),3.9,IF(AND(G58&lt;0.246,D58&gt;=1.15,H58&gt;=9.386,D58&lt;1.35,D58&lt;1.75,F58&gt;=1.5),4.4,IF(AND(B58&lt;2.75,B58&gt;=2.45,F58&lt;2.5,D58&gt;=1.35,D58&lt;1.75,F58&gt;=1.5),5.1,IF(AND(H58&lt;11.084,H58&lt;13.115,D58&lt;1.95,D58&lt;2.05,D58&gt;=1.75,F58&gt;=1.5),5.35,IF(AND(H58&gt;=11.084,H58&lt;13.115,D58&lt;1.95,D58&lt;2.05,D58&gt;=1.75,F58&gt;=1.5),5.7,IF(AND(H58&lt;15.52,D58&lt;2.25,A58&lt;7.05,D58&gt;=2.05,D58&gt;=1.75,F58&gt;=1.5),5.45,IF(AND(H58&gt;=15.52,D58&lt;2.25,A58&lt;7.05,D58&gt;=2.05,D58&gt;=1.75,F58&gt;=1.5),5.725,IF(AND(G58&gt;=0.775,D58&gt;=2.25,A58&lt;7.05,D58&gt;=2.05,D58&gt;=1.75,F58&gt;=1.5),5.2,IF(AND(D58&lt;1.25,G58&gt;=0.246,D58&gt;=1.15,H58&gt;=9.386,D58&lt;1.35,D58&lt;1.75,F58&gt;=1.5),4.05,IF(AND(A58&lt;5.85,B58&gt;=2.75,B58&gt;=2.45,F58&lt;2.5,D58&gt;=1.35,D58&lt;1.75,F58&gt;=1.5),4.5,IF(AND(B58&lt;3.3,G58&lt;0.775,D58&gt;=2.25,A58&lt;7.05,D58&gt;=2.05,D58&gt;=1.75,F58&gt;=1.5),5.64,IF(AND(B58&gt;=3.3,G58&lt;0.775,D58&gt;=2.25,A58&lt;7.05,D58&gt;=2.05,D58&gt;=1.75,F58&gt;=1.5),5.6,IF(AND(A58&lt;5.9,D58&gt;=1.25,G58&gt;=0.246,D58&gt;=1.15,H58&gt;=9.386,D58&lt;1.35,D58&lt;1.75,F58&gt;=1.5),4.2,IF(AND(A58&gt;=5.9,D58&gt;=1.25,G58&gt;=0.246,D58&gt;=1.15,H58&gt;=9.386,D58&lt;1.35,D58&lt;1.75,F58&gt;=1.5),4,IF(AND(G58&gt;=0.437,A58&gt;=5.85,B58&gt;=2.75,B58&gt;=2.45,F58&lt;2.5,D58&gt;=1.35,D58&lt;1.75,F58&gt;=1.5),4.75,IF(AND(H58&lt;9.446,G58&lt;0.437,A58&gt;=5.85,B58&gt;=2.75,B58&gt;=2.45,F58&lt;2.5,D58&gt;=1.35,D58&lt;1.75,F58&gt;=1.5),4.6,IF(AND(H58&gt;=9.446,G58&lt;0.437,A58&gt;=5.85,B58&gt;=2.75,B58&gt;=2.45,F58&lt;2.5,D58&gt;=1.35,D58&lt;1.75,F58&gt;=1.5),4.7,"shouldnthappen")))))))))))))))))))))))))))))))))))))</f>
        <v>4.4</v>
      </c>
      <c r="BC58" s="1" t="n">
        <f aca="false">IF(AND(G58&gt;=0.905,F58&lt;1.5),1.65,IF(AND(D58&gt;=0.45,G58&lt;0.905,F58&lt;1.5),1.65,IF(AND(A58&lt;5.15,D58&lt;1.55,F58&gt;=1.5),3.225,IF(AND(F58&gt;=2.5,A58&gt;=5.15,D58&lt;1.55,F58&gt;=1.5),5.05,IF(AND(H58&lt;5.767,A58&lt;7.05,D58&gt;=1.55,F58&gt;=1.5),4.5,IF(AND(D58&lt;1.7,A58&gt;=7.05,D58&gt;=1.55,F58&gt;=1.5),5.8,IF(AND(A58&gt;=5.3,G58&lt;0.207,D58&lt;0.45,G58&lt;0.905,F58&lt;1.5),1.3,IF(AND(D58&gt;=0.35,G58&gt;=0.207,D58&lt;0.45,G58&lt;0.905,F58&lt;1.5),1.5,IF(AND(G58&lt;0.155,D58&gt;=1.7,A58&gt;=7.05,D58&gt;=1.55,F58&gt;=1.5),6.7,IF(AND(G58&gt;=0.155,D58&gt;=1.7,A58&gt;=7.05,D58&gt;=1.55,F58&gt;=1.5),6.34,IF(AND(G58&lt;0.05,A58&lt;5.3,G58&lt;0.207,D58&lt;0.45,G58&lt;0.905,F58&lt;1.5),1.4,IF(AND(G58&gt;=0.05,A58&lt;5.3,G58&lt;0.207,D58&lt;0.45,G58&lt;0.905,F58&lt;1.5),1.5,IF(AND(A58&lt;4.5,D58&lt;0.35,G58&gt;=0.207,D58&lt;0.45,G58&lt;0.905,F58&lt;1.5),1.3,IF(AND(G58&lt;0.308,A58&lt;6.2,F58&lt;2.5,A58&gt;=5.15,D58&lt;1.55,F58&gt;=1.5),4.5,IF(AND(D58&lt;1.35,A58&gt;=6.2,F58&lt;2.5,A58&gt;=5.15,D58&lt;1.55,F58&gt;=1.5),4.367,IF(AND(D58&lt;1.85,A58&lt;6.15,H58&gt;=5.767,A58&lt;7.05,D58&gt;=1.55,F58&gt;=1.5),4.933,IF(AND(G58&gt;=0.558,A58&gt;=4.5,D58&lt;0.35,G58&gt;=0.207,D58&lt;0.45,G58&lt;0.905,F58&lt;1.5),1.5,IF(AND(H58&gt;=13.383,G58&gt;=0.308,A58&lt;6.2,F58&lt;2.5,A58&gt;=5.15,D58&lt;1.55,F58&gt;=1.5),4.7,IF(AND(H58&gt;=12.206,D58&gt;=1.35,A58&gt;=6.2,F58&lt;2.5,A58&gt;=5.15,D58&lt;1.55,F58&gt;=1.5),4.575,IF(AND(A58&lt;5.7,D58&gt;=1.85,A58&lt;6.15,H58&gt;=5.767,A58&lt;7.05,D58&gt;=1.55,F58&gt;=1.5),4.9,IF(AND(A58&gt;=5.7,D58&gt;=1.85,A58&lt;6.15,H58&gt;=5.767,A58&lt;7.05,D58&gt;=1.55,F58&gt;=1.5),5.1,IF(AND(G58&lt;0.079,G58&lt;0.364,A58&gt;=6.15,H58&gt;=5.767,A58&lt;7.05,D58&gt;=1.55,F58&gt;=1.5),5.6,IF(AND(G58&gt;=0.079,G58&lt;0.364,A58&gt;=6.15,H58&gt;=5.767,A58&lt;7.05,D58&gt;=1.55,F58&gt;=1.5),5.25,IF(AND(G58&gt;=0.447,G58&lt;0.558,A58&gt;=4.5,D58&lt;0.35,G58&gt;=0.207,D58&lt;0.45,G58&lt;0.905,F58&lt;1.5),1.3,IF(AND(B58&gt;=2.95,H58&lt;13.383,G58&gt;=0.308,A58&lt;6.2,F58&lt;2.5,A58&gt;=5.15,D58&lt;1.55,F58&gt;=1.5),4.6,IF(AND(B58&lt;2.65,H58&lt;12.206,D58&gt;=1.35,A58&gt;=6.2,F58&lt;2.5,A58&gt;=5.15,D58&lt;1.55,F58&gt;=1.5),4.9,IF(AND(D58&lt;2.45,A58&lt;6.6,G58&gt;=0.364,A58&gt;=6.15,H58&gt;=5.767,A58&lt;7.05,D58&gt;=1.55,F58&gt;=1.5),5.6,IF(AND(D58&gt;=2.45,A58&lt;6.6,G58&gt;=0.364,A58&gt;=6.15,H58&gt;=5.767,A58&lt;7.05,D58&gt;=1.55,F58&gt;=1.5),6,IF(AND(H58&lt;12.921,A58&gt;=6.6,G58&gt;=0.364,A58&gt;=6.15,H58&gt;=5.767,A58&lt;7.05,D58&gt;=1.55,F58&gt;=1.5),5.725,IF(AND(H58&gt;=12.921,A58&gt;=6.6,G58&gt;=0.364,A58&gt;=6.15,H58&gt;=5.767,A58&lt;7.05,D58&gt;=1.55,F58&gt;=1.5),5.367,IF(AND(B58&lt;3.15,G58&lt;0.447,G58&lt;0.558,A58&gt;=4.5,D58&lt;0.35,G58&gt;=0.207,D58&lt;0.45,G58&lt;0.905,F58&lt;1.5),1.5,IF(AND(B58&gt;=3.15,G58&lt;0.447,G58&lt;0.558,A58&gt;=4.5,D58&lt;0.35,G58&gt;=0.207,D58&lt;0.45,G58&lt;0.905,F58&lt;1.5),1.36,IF(AND(B58&gt;=2.85,B58&lt;2.95,H58&lt;13.383,G58&gt;=0.308,A58&lt;6.2,F58&lt;2.5,A58&gt;=5.15,D58&lt;1.55,F58&gt;=1.5),3.6,IF(AND(H58&lt;9.446,B58&gt;=2.65,H58&lt;12.206,D58&gt;=1.35,A58&gt;=6.2,F58&lt;2.5,A58&gt;=5.15,D58&lt;1.55,F58&gt;=1.5),4.6,IF(AND(H58&gt;=9.446,B58&gt;=2.65,H58&lt;12.206,D58&gt;=1.35,A58&gt;=6.2,F58&lt;2.5,A58&gt;=5.15,D58&lt;1.55,F58&gt;=1.5),4.7,IF(AND(D58&lt;1.2,B58&lt;2.85,B58&lt;2.95,H58&lt;13.383,G58&gt;=0.308,A58&lt;6.2,F58&lt;2.5,A58&gt;=5.15,D58&lt;1.55,F58&gt;=1.5),3.75,IF(AND(G58&lt;0.356,D58&gt;=1.2,B58&lt;2.85,B58&lt;2.95,H58&lt;13.383,G58&gt;=0.308,A58&lt;6.2,F58&lt;2.5,A58&gt;=5.15,D58&lt;1.55,F58&gt;=1.5),4.2,IF(AND(G58&gt;=0.356,D58&gt;=1.2,B58&lt;2.85,B58&lt;2.95,H58&lt;13.383,G58&gt;=0.308,A58&lt;6.2,F58&lt;2.5,A58&gt;=5.15,D58&lt;1.55,F58&gt;=1.5),3.96,"shouldnthappen"))))))))))))))))))))))))))))))))))))))</f>
        <v>4.5</v>
      </c>
      <c r="BD58" s="1" t="n">
        <f aca="false">IF(AND(B58&lt;2.7,A58&lt;5.3,B58&lt;3.15),3.42,IF(AND(F58&lt;2.5,A58&gt;=5.85,B58&gt;=3.15),4.7,IF(AND(A58&lt;4.35,B58&gt;=2.7,A58&lt;5.3,B58&lt;3.15),1.1,IF(AND(A58&gt;=4.35,B58&gt;=2.7,A58&lt;5.3,B58&lt;3.15),1.42,IF(AND(A58&gt;=7.05,F58&gt;=2.5,A58&gt;=5.3,B58&lt;3.15),6.067,IF(AND(D58&gt;=0.45,A58&lt;5.05,A58&lt;5.85,B58&gt;=3.15),1.6,IF(AND(B58&lt;3.35,A58&gt;=5.05,A58&lt;5.85,B58&gt;=3.15),1.7,IF(AND(A58&gt;=6.85,F58&gt;=2.5,A58&gt;=5.85,B58&gt;=3.15),6.22,IF(AND(D58&lt;1.25,D58&lt;1.35,F58&lt;2.5,A58&gt;=5.3,B58&lt;3.15),4.033,IF(AND(D58&gt;=1.25,D58&lt;1.35,F58&lt;2.5,A58&gt;=5.3,B58&lt;3.15),4.233,IF(AND(A58&lt;6.05,D58&gt;=1.35,F58&lt;2.5,A58&gt;=5.3,B58&lt;3.15),5.1,IF(AND(H58&gt;=13.29,A58&lt;7.05,F58&gt;=2.5,A58&gt;=5.3,B58&lt;3.15),4.96,IF(AND(G58&gt;=0.858,D58&lt;0.45,A58&lt;5.05,A58&lt;5.85,B58&gt;=3.15),1.3,IF(AND(D58&gt;=0.35,B58&gt;=3.35,A58&gt;=5.05,A58&lt;5.85,B58&gt;=3.15),1.4,IF(AND(B58&lt;3.25,A58&lt;6.85,F58&gt;=2.5,A58&gt;=5.85,B58&gt;=3.15),5.233,IF(AND(A58&gt;=6.8,A58&gt;=6.05,D58&gt;=1.35,F58&lt;2.5,A58&gt;=5.3,B58&lt;3.15),4.9,IF(AND(G58&gt;=0.622,H58&lt;13.29,A58&lt;7.05,F58&gt;=2.5,A58&gt;=5.3,B58&lt;3.15),5.067,IF(AND(H58&lt;8.834,G58&lt;0.858,D58&lt;0.45,A58&lt;5.05,A58&lt;5.85,B58&gt;=3.15),1.4,IF(AND(G58&lt;0.774,B58&gt;=3.25,A58&lt;6.85,F58&gt;=2.5,A58&gt;=5.85,B58&gt;=3.15),5.8,IF(AND(G58&gt;=0.774,B58&gt;=3.25,A58&lt;6.85,F58&gt;=2.5,A58&gt;=5.85,B58&gt;=3.15),5.4,IF(AND(H58&gt;=12.206,A58&lt;6.8,A58&gt;=6.05,D58&gt;=1.35,F58&lt;2.5,A58&gt;=5.3,B58&lt;3.15),4.5,IF(AND(G58&gt;=0.439,G58&lt;0.622,H58&lt;13.29,A58&lt;7.05,F58&gt;=2.5,A58&gt;=5.3,B58&lt;3.15),5.667,IF(AND(G58&lt;0.227,H58&gt;=8.834,G58&lt;0.858,D58&lt;0.45,A58&lt;5.05,A58&lt;5.85,B58&gt;=3.15),1.4,IF(AND(G58&gt;=0.227,H58&gt;=8.834,G58&lt;0.858,D58&lt;0.45,A58&lt;5.05,A58&lt;5.85,B58&gt;=3.15),1.3,IF(AND(G58&gt;=0.934,B58&lt;3.75,D58&lt;0.35,B58&gt;=3.35,A58&gt;=5.05,A58&lt;5.85,B58&gt;=3.15),1.7,IF(AND(G58&lt;0.823,B58&gt;=3.75,D58&lt;0.35,B58&gt;=3.35,A58&gt;=5.05,A58&lt;5.85,B58&gt;=3.15),1.55,IF(AND(G58&gt;=0.823,B58&gt;=3.75,D58&lt;0.35,B58&gt;=3.35,A58&gt;=5.05,A58&lt;5.85,B58&gt;=3.15),1.5,IF(AND(A58&lt;6.2,H58&lt;12.206,A58&lt;6.8,A58&gt;=6.05,D58&gt;=1.35,F58&lt;2.5,A58&gt;=5.3,B58&lt;3.15),4.6,IF(AND(A58&gt;=6.2,H58&lt;12.206,A58&lt;6.8,A58&gt;=6.05,D58&gt;=1.35,F58&lt;2.5,A58&gt;=5.3,B58&lt;3.15),4.74,IF(AND(H58&gt;=10.667,G58&lt;0.439,G58&lt;0.622,H58&lt;13.29,A58&lt;7.05,F58&gt;=2.5,A58&gt;=5.3,B58&lt;3.15),5.6,IF(AND(H58&lt;13.67,G58&lt;0.934,B58&lt;3.75,D58&lt;0.35,B58&gt;=3.35,A58&gt;=5.05,A58&lt;5.85,B58&gt;=3.15),1.48,IF(AND(H58&gt;=13.67,G58&lt;0.934,B58&lt;3.75,D58&lt;0.35,B58&gt;=3.35,A58&gt;=5.05,A58&lt;5.85,B58&gt;=3.15),1.3,IF(AND(G58&lt;0.301,H58&lt;10.667,G58&lt;0.439,G58&lt;0.622,H58&lt;13.29,A58&lt;7.05,F58&gt;=2.5,A58&gt;=5.3,B58&lt;3.15),5.2,IF(AND(G58&gt;=0.301,H58&lt;10.667,G58&lt;0.439,G58&lt;0.622,H58&lt;13.29,A58&lt;7.05,F58&gt;=2.5,A58&gt;=5.3,B58&lt;3.15),5.067,"shouldnthappen"))))))))))))))))))))))))))))))))))</f>
        <v>4.233</v>
      </c>
      <c r="BE58" s="1" t="n">
        <f aca="false">IF(AND(B58&gt;=3.85,A58&gt;=5.05,F58&lt;1.5),1.4,IF(AND(A58&lt;5.25,A58&lt;5.75,F58&gt;=1.5),3.15,IF(AND(A58&lt;4.95,B58&lt;3.15,A58&lt;5.05,F58&lt;1.5),1.46,IF(AND(A58&gt;=4.95,B58&lt;3.15,A58&lt;5.05,F58&lt;1.5),1.6,IF(AND(H58&lt;8.834,B58&gt;=3.15,A58&lt;5.05,F58&lt;1.5),1.4,IF(AND(D58&lt;0.25,B58&lt;3.85,A58&gt;=5.05,F58&lt;1.5),1.48,IF(AND(D58&gt;=0.25,B58&lt;3.85,A58&gt;=5.05,F58&lt;1.5),1.7,IF(AND(F58&gt;=2.5,A58&gt;=5.25,A58&lt;5.75,F58&gt;=1.5),4.9,IF(AND(H58&lt;12.45,H58&gt;=8.834,B58&gt;=3.15,A58&lt;5.05,F58&lt;1.5),1.25,IF(AND(H58&gt;=12.45,H58&gt;=8.834,B58&gt;=3.15,A58&lt;5.05,F58&lt;1.5),1.32,IF(AND(G58&lt;0.283,F58&lt;2.5,A58&gt;=5.25,A58&lt;5.75,F58&gt;=1.5),4.3,IF(AND(H58&lt;6.712,H58&lt;11.275,D58&lt;1.55,A58&gt;=5.75,F58&gt;=1.5),5,IF(AND(H58&lt;13.101,H58&gt;=11.275,D58&lt;1.55,A58&gt;=5.75,F58&gt;=1.5),3.933,IF(AND(H58&gt;=13.101,H58&gt;=11.275,D58&lt;1.55,A58&gt;=5.75,F58&gt;=1.5),4.5,IF(AND(A58&gt;=7.3,D58&lt;2.45,D58&gt;=1.55,A58&gt;=5.75,F58&gt;=1.5),6.7,IF(AND(B58&lt;3.45,D58&gt;=2.45,D58&gt;=1.55,A58&gt;=5.75,F58&gt;=1.5),5.925,IF(AND(B58&gt;=3.45,D58&gt;=2.45,D58&gt;=1.55,A58&gt;=5.75,F58&gt;=1.5),6.1,IF(AND(B58&gt;=2.8,G58&gt;=0.283,F58&lt;2.5,A58&gt;=5.25,A58&lt;5.75,F58&gt;=1.5),4.2,IF(AND(D58&lt;1.35,H58&gt;=6.712,H58&lt;11.275,D58&lt;1.55,A58&gt;=5.75,F58&gt;=1.5),4.35,IF(AND(D58&lt;1.05,B58&lt;2.8,G58&gt;=0.283,F58&lt;2.5,A58&gt;=5.25,A58&lt;5.75,F58&gt;=1.5),3.567,IF(AND(D58&gt;=1.05,B58&lt;2.8,G58&gt;=0.283,F58&lt;2.5,A58&gt;=5.25,A58&lt;5.75,F58&gt;=1.5),3.925,IF(AND(B58&lt;2.65,D58&gt;=1.35,H58&gt;=6.712,H58&lt;11.275,D58&lt;1.55,A58&gt;=5.75,F58&gt;=1.5),4.9,IF(AND(B58&gt;=2.65,D58&gt;=1.35,H58&gt;=6.712,H58&lt;11.275,D58&lt;1.55,A58&gt;=5.75,F58&gt;=1.5),4.625,IF(AND(H58&gt;=14.683,G58&gt;=0.628,A58&lt;7.3,D58&lt;2.45,D58&gt;=1.55,A58&gt;=5.75,F58&gt;=1.5),5.4,IF(AND(D58&lt;1.95,H58&lt;8.884,G58&lt;0.628,A58&lt;7.3,D58&lt;2.45,D58&gt;=1.55,A58&gt;=5.75,F58&gt;=1.5),5.1,IF(AND(D58&gt;=1.95,H58&lt;8.884,G58&lt;0.628,A58&lt;7.3,D58&lt;2.45,D58&gt;=1.55,A58&gt;=5.75,F58&gt;=1.5),5.22,IF(AND(A58&lt;6.05,H58&gt;=8.884,G58&lt;0.628,A58&lt;7.3,D58&lt;2.45,D58&gt;=1.55,A58&gt;=5.75,F58&gt;=1.5),5.1,IF(AND(G58&lt;0.817,H58&lt;14.683,G58&gt;=0.628,A58&lt;7.3,D58&lt;2.45,D58&gt;=1.55,A58&gt;=5.75,F58&gt;=1.5),4.967,IF(AND(G58&gt;=0.817,H58&lt;14.683,G58&gt;=0.628,A58&lt;7.3,D58&lt;2.45,D58&gt;=1.55,A58&gt;=5.75,F58&gt;=1.5),5.1,IF(AND(H58&lt;9.637,A58&gt;=6.05,H58&gt;=8.884,G58&lt;0.628,A58&lt;7.3,D58&lt;2.45,D58&gt;=1.55,A58&gt;=5.75,F58&gt;=1.5),5.9,IF(AND(D58&lt;1.85,H58&gt;=9.637,A58&gt;=6.05,H58&gt;=8.884,G58&lt;0.628,A58&lt;7.3,D58&lt;2.45,D58&gt;=1.55,A58&gt;=5.75,F58&gt;=1.5),5.733,IF(AND(G58&gt;=0.388,D58&gt;=1.85,H58&gt;=9.637,A58&gt;=6.05,H58&gt;=8.884,G58&lt;0.628,A58&lt;7.3,D58&lt;2.45,D58&gt;=1.55,A58&gt;=5.75,F58&gt;=1.5),5.64,IF(AND(B58&lt;2.95,G58&lt;0.388,D58&gt;=1.85,H58&gt;=9.637,A58&gt;=6.05,H58&gt;=8.884,G58&lt;0.628,A58&lt;7.3,D58&lt;2.45,D58&gt;=1.55,A58&gt;=5.75,F58&gt;=1.5),5.5,IF(AND(B58&gt;=2.95,G58&lt;0.388,D58&gt;=1.85,H58&gt;=9.637,A58&gt;=6.05,H58&gt;=8.884,G58&lt;0.628,A58&lt;7.3,D58&lt;2.45,D58&gt;=1.55,A58&gt;=5.75,F58&gt;=1.5),5.333,"shouldnthappen"))))))))))))))))))))))))))))))))))</f>
        <v>4.3</v>
      </c>
      <c r="BF58" s="1" t="n">
        <f aca="false">IF(AND(D58&gt;=0.35,F58&lt;1.5),1.65,IF(AND(H58&gt;=16.227,D58&gt;=1.55,F58&gt;=1.5),6.533,IF(AND(A58&gt;=5.45,G58&lt;0.174,D58&lt;0.35,F58&lt;1.5),1.7,IF(AND(D58&lt;0.15,G58&gt;=0.174,D58&lt;0.35,F58&lt;1.5),1.38,IF(AND(D58&gt;=1.15,D58&lt;1.25,D58&lt;1.55,F58&gt;=1.5),3.967,IF(AND(H58&lt;8.376,A58&lt;5.45,G58&lt;0.174,D58&lt;0.35,F58&lt;1.5),1.4,IF(AND(H58&gt;=8.376,A58&lt;5.45,G58&lt;0.174,D58&lt;0.35,F58&lt;1.5),1.5,IF(AND(B58&lt;3.1,D58&gt;=0.15,G58&gt;=0.174,D58&lt;0.35,F58&lt;1.5),1.475,IF(AND(H58&lt;10.258,D58&lt;1.15,D58&lt;1.25,D58&lt;1.55,F58&gt;=1.5),3.24,IF(AND(H58&gt;=10.258,D58&lt;1.15,D58&lt;1.25,D58&lt;1.55,F58&gt;=1.5),3.875,IF(AND(F58&gt;=2.5,H58&lt;10.927,D58&gt;=1.25,D58&lt;1.55,F58&gt;=1.5),5.05,IF(AND(D58&lt;1.35,H58&gt;=10.927,D58&gt;=1.25,D58&lt;1.55,F58&gt;=1.5),4.25,IF(AND(A58&gt;=6.95,D58&lt;1.75,H58&lt;16.227,D58&gt;=1.55,F58&gt;=1.5),5.8,IF(AND(B58&lt;3.3,B58&gt;=3.1,D58&gt;=0.15,G58&gt;=0.174,D58&lt;0.35,F58&lt;1.5),1.3,IF(AND(H58&lt;12.278,D58&gt;=1.35,H58&gt;=10.927,D58&gt;=1.25,D58&lt;1.55,F58&gt;=1.5),4.9,IF(AND(G58&lt;0.226,A58&lt;6.95,D58&lt;1.75,H58&lt;16.227,D58&gt;=1.55,F58&gt;=1.5),5,IF(AND(G58&gt;=0.226,A58&lt;6.95,D58&lt;1.75,H58&lt;16.227,D58&gt;=1.55,F58&gt;=1.5),4.62,IF(AND(H58&lt;9.35,B58&lt;2.95,D58&gt;=1.75,H58&lt;16.227,D58&gt;=1.55,F58&gt;=1.5),6.3,IF(AND(H58&gt;=9.35,B58&lt;2.95,D58&gt;=1.75,H58&lt;16.227,D58&gt;=1.55,F58&gt;=1.5),5.58,IF(AND(A58&lt;5.05,B58&gt;=3.3,B58&gt;=3.1,D58&gt;=0.15,G58&gt;=0.174,D58&lt;0.35,F58&lt;1.5),1.35,IF(AND(A58&gt;=5.05,B58&gt;=3.3,B58&gt;=3.1,D58&gt;=0.15,G58&gt;=0.174,D58&lt;0.35,F58&lt;1.5),1.46,IF(AND(B58&lt;2.8,A58&lt;5.65,F58&lt;2.5,H58&lt;10.927,D58&gt;=1.25,D58&lt;1.55,F58&gt;=1.5),4.075,IF(AND(B58&gt;=2.8,A58&lt;5.65,F58&lt;2.5,H58&lt;10.927,D58&gt;=1.25,D58&lt;1.55,F58&gt;=1.5),3.933,IF(AND(A58&lt;6.25,A58&gt;=5.65,F58&lt;2.5,H58&lt;10.927,D58&gt;=1.25,D58&lt;1.55,F58&gt;=1.5),4.533,IF(AND(A58&gt;=6.25,A58&gt;=5.65,F58&lt;2.5,H58&lt;10.927,D58&gt;=1.25,D58&lt;1.55,F58&gt;=1.5),4.3,IF(AND(A58&lt;6.5,H58&gt;=12.278,D58&gt;=1.35,H58&gt;=10.927,D58&gt;=1.25,D58&lt;1.55,F58&gt;=1.5),4.55,IF(AND(A58&gt;=6.5,H58&gt;=12.278,D58&gt;=1.35,H58&gt;=10.927,D58&gt;=1.25,D58&lt;1.55,F58&gt;=1.5),4.775,IF(AND(H58&lt;9.884,D58&lt;2.1,B58&gt;=2.95,D58&gt;=1.75,H58&lt;16.227,D58&gt;=1.55,F58&gt;=1.5),5.5,IF(AND(H58&gt;=9.884,D58&lt;2.1,B58&gt;=2.95,D58&gt;=1.75,H58&lt;16.227,D58&gt;=1.55,F58&gt;=1.5),5.1,IF(AND(H58&lt;10.393,D58&gt;=2.1,B58&gt;=2.95,D58&gt;=1.75,H58&lt;16.227,D58&gt;=1.55,F58&gt;=1.5),5.74,IF(AND(D58&lt;2.25,H58&gt;=10.393,D58&gt;=2.1,B58&gt;=2.95,D58&gt;=1.75,H58&lt;16.227,D58&gt;=1.55,F58&gt;=1.5),5.8,IF(AND(D58&gt;=2.25,H58&gt;=10.393,D58&gt;=2.1,B58&gt;=2.95,D58&gt;=1.75,H58&lt;16.227,D58&gt;=1.55,F58&gt;=1.5),5.4,"shouldnthappen"))))))))))))))))))))))))))))))))</f>
        <v>4.533</v>
      </c>
      <c r="BG58" s="1" t="n">
        <f aca="false">IF(AND(G58&lt;0.096,A58&lt;5.45),2.95,IF(AND(F58&gt;=1.5,G58&gt;=0.096,A58&lt;5.45),3,IF(AND(D58&lt;0.6,A58&lt;5.9,A58&gt;=5.45),1.4,IF(AND(F58&gt;=2.5,D58&gt;=0.6,A58&lt;5.9,A58&gt;=5.45),5.1,IF(AND(A58&lt;7.45,A58&gt;=7.05,A58&gt;=5.9,A58&gt;=5.45),6.167,IF(AND(B58&gt;=3.55,G58&lt;0.587,F58&lt;1.5,G58&gt;=0.096,A58&lt;5.45),1,IF(AND(A58&lt;5.05,G58&gt;=0.587,F58&lt;1.5,G58&gt;=0.096,A58&lt;5.45),1.35,IF(AND(B58&lt;2.75,D58&lt;1.7,A58&lt;7.05,A58&gt;=5.9,A58&gt;=5.45),4.9,IF(AND(A58&lt;6.2,D58&gt;=1.7,A58&lt;7.05,A58&gt;=5.9,A58&gt;=5.45),4.833,IF(AND(H58&lt;17.32,A58&gt;=7.45,A58&gt;=7.05,A58&gt;=5.9,A58&gt;=5.45),6.68,IF(AND(H58&gt;=17.32,A58&gt;=7.45,A58&gt;=7.05,A58&gt;=5.9,A58&gt;=5.45),6.4,IF(AND(G58&lt;0.161,B58&lt;3.55,G58&lt;0.587,F58&lt;1.5,G58&gt;=0.096,A58&lt;5.45),1.5,IF(AND(H58&lt;11.016,A58&gt;=5.05,G58&gt;=0.587,F58&lt;1.5,G58&gt;=0.096,A58&lt;5.45),1.633,IF(AND(H58&lt;11.001,G58&lt;0.372,F58&lt;2.5,D58&gt;=0.6,A58&lt;5.9,A58&gt;=5.45),4.133,IF(AND(H58&gt;=11.001,G58&lt;0.372,F58&lt;2.5,D58&gt;=0.6,A58&lt;5.9,A58&gt;=5.45),4.3,IF(AND(H58&lt;6.808,G58&gt;=0.372,F58&lt;2.5,D58&gt;=0.6,A58&lt;5.9,A58&gt;=5.45),4,IF(AND(A58&gt;=6.75,B58&gt;=2.75,D58&lt;1.7,A58&lt;7.05,A58&gt;=5.9,A58&gt;=5.45),4.84,IF(AND(H58&lt;12.467,G58&gt;=0.161,B58&lt;3.55,G58&lt;0.587,F58&lt;1.5,G58&gt;=0.096,A58&lt;5.45),1.3,IF(AND(D58&lt;0.25,H58&gt;=11.016,A58&gt;=5.05,G58&gt;=0.587,F58&lt;1.5,G58&gt;=0.096,A58&lt;5.45),1.52,IF(AND(D58&gt;=0.25,H58&gt;=11.016,A58&gt;=5.05,G58&gt;=0.587,F58&lt;1.5,G58&gt;=0.096,A58&lt;5.45),1.5,IF(AND(H58&lt;11.218,H58&gt;=6.808,G58&gt;=0.372,F58&lt;2.5,D58&gt;=0.6,A58&lt;5.9,A58&gt;=5.45),3.7,IF(AND(H58&gt;=11.218,H58&gt;=6.808,G58&gt;=0.372,F58&lt;2.5,D58&gt;=0.6,A58&lt;5.9,A58&gt;=5.45),3.9,IF(AND(B58&lt;2.95,A58&lt;6.75,B58&gt;=2.75,D58&lt;1.7,A58&lt;7.05,A58&gt;=5.9,A58&gt;=5.45),4.2,IF(AND(B58&gt;=2.95,A58&lt;6.75,B58&gt;=2.75,D58&lt;1.7,A58&lt;7.05,A58&gt;=5.9,A58&gt;=5.45),4.6,IF(AND(D58&gt;=2.45,A58&lt;6.85,A58&gt;=6.2,D58&gt;=1.7,A58&lt;7.05,A58&gt;=5.9,A58&gt;=5.45),5.9,IF(AND(G58&lt;0.312,A58&gt;=6.85,A58&gt;=6.2,D58&gt;=1.7,A58&lt;7.05,A58&gt;=5.9,A58&gt;=5.45),5.1,IF(AND(G58&gt;=0.312,A58&gt;=6.85,A58&gt;=6.2,D58&gt;=1.7,A58&lt;7.05,A58&gt;=5.9,A58&gt;=5.45),5.4,IF(AND(G58&lt;0.251,H58&gt;=12.467,G58&gt;=0.161,B58&lt;3.55,G58&lt;0.587,F58&lt;1.5,G58&gt;=0.096,A58&lt;5.45),1.35,IF(AND(G58&gt;=0.251,H58&gt;=12.467,G58&gt;=0.161,B58&lt;3.55,G58&lt;0.587,F58&lt;1.5,G58&gt;=0.096,A58&lt;5.45),1.467,IF(AND(G58&gt;=0.628,D58&lt;2.45,A58&lt;6.85,A58&gt;=6.2,D58&gt;=1.7,A58&lt;7.05,A58&gt;=5.9,A58&gt;=5.45),5.1,IF(AND(A58&gt;=6.75,G58&lt;0.628,D58&lt;2.45,A58&lt;6.85,A58&gt;=6.2,D58&gt;=1.7,A58&lt;7.05,A58&gt;=5.9,A58&gt;=5.45),5.9,IF(AND(H58&lt;11.824,A58&lt;6.75,G58&lt;0.628,D58&lt;2.45,A58&lt;6.85,A58&gt;=6.2,D58&gt;=1.7,A58&lt;7.05,A58&gt;=5.9,A58&gt;=5.45),5.44,IF(AND(H58&lt;14.378,H58&gt;=11.824,A58&lt;6.75,G58&lt;0.628,D58&lt;2.45,A58&lt;6.85,A58&gt;=6.2,D58&gt;=1.7,A58&lt;7.05,A58&gt;=5.9,A58&gt;=5.45),5.6,IF(AND(H58&gt;=14.378,H58&gt;=11.824,A58&lt;6.75,G58&lt;0.628,D58&lt;2.45,A58&lt;6.85,A58&gt;=6.2,D58&gt;=1.7,A58&lt;7.05,A58&gt;=5.9,A58&gt;=5.45),5.8,"shouldnthappen"))))))))))))))))))))))))))))))))))</f>
        <v>4.133</v>
      </c>
      <c r="BH58" s="1" t="n">
        <f aca="false">IF(AND(G58&gt;=0.905,F58&lt;1.5),1.8,IF(AND(H58&lt;5.523,G58&lt;0.905,F58&lt;1.5),1,IF(AND(D58&gt;=0.4,H58&gt;=5.523,G58&lt;0.905,F58&lt;1.5),1.7,IF(AND(G58&gt;=0.878,D58&lt;1.35,F58&lt;2.5,F58&gt;=1.5),4.4,IF(AND(A58&lt;5.4,D58&gt;=1.35,F58&lt;2.5,F58&gt;=1.5),3.9,IF(AND(G58&lt;0.177,B58&lt;3.15,F58&gt;=2.5,F58&gt;=1.5),6.15,IF(AND(H58&lt;10.393,B58&gt;=3.15,F58&gt;=2.5,F58&gt;=1.5),5.94,IF(AND(H58&gt;=10.393,B58&gt;=3.15,F58&gt;=2.5,F58&gt;=1.5),5.467,IF(AND(D58&gt;=1.25,G58&lt;0.878,D58&lt;1.35,F58&lt;2.5,F58&gt;=1.5),4.18,IF(AND(G58&gt;=0.709,A58&gt;=5.4,D58&gt;=1.35,F58&lt;2.5,F58&gt;=1.5),4.9,IF(AND(B58&lt;2.6,G58&gt;=0.177,B58&lt;3.15,F58&gt;=2.5,F58&gt;=1.5),4.8,IF(AND(A58&lt;4.35,A58&lt;5.05,D58&lt;0.4,H58&gt;=5.523,G58&lt;0.905,F58&lt;1.5),1.1,IF(AND(A58&gt;=5.6,A58&gt;=5.05,D58&lt;0.4,H58&gt;=5.523,G58&lt;0.905,F58&lt;1.5),1.7,IF(AND(D58&lt;1.05,D58&lt;1.25,G58&lt;0.878,D58&lt;1.35,F58&lt;2.5,F58&gt;=1.5),3.6,IF(AND(D58&gt;=1.55,G58&lt;0.709,A58&gt;=5.4,D58&gt;=1.35,F58&lt;2.5,F58&gt;=1.5),4.975,IF(AND(D58&lt;1.7,B58&gt;=2.6,G58&gt;=0.177,B58&lt;3.15,F58&gt;=2.5,F58&gt;=1.5),5.8,IF(AND(B58&lt;3.15,A58&gt;=4.35,A58&lt;5.05,D58&lt;0.4,H58&gt;=5.523,G58&lt;0.905,F58&lt;1.5),1.46,IF(AND(A58&gt;=5.45,A58&lt;5.6,A58&gt;=5.05,D58&lt;0.4,H58&gt;=5.523,G58&lt;0.905,F58&lt;1.5),1.35,IF(AND(H58&lt;10.974,D58&gt;=1.05,D58&lt;1.25,G58&lt;0.878,D58&lt;1.35,F58&lt;2.5,F58&gt;=1.5),3.8,IF(AND(H58&gt;=13.654,D58&lt;1.55,G58&lt;0.709,A58&gt;=5.4,D58&gt;=1.35,F58&lt;2.5,F58&gt;=1.5),4.725,IF(AND(A58&lt;4.5,B58&gt;=3.15,A58&gt;=4.35,A58&lt;5.05,D58&lt;0.4,H58&gt;=5.523,G58&lt;0.905,F58&lt;1.5),1.3,IF(AND(G58&lt;0.676,A58&lt;5.45,A58&lt;5.6,A58&gt;=5.05,D58&lt;0.4,H58&gt;=5.523,G58&lt;0.905,F58&lt;1.5),1.5,IF(AND(G58&gt;=0.676,A58&lt;5.45,A58&lt;5.6,A58&gt;=5.05,D58&lt;0.4,H58&gt;=5.523,G58&lt;0.905,F58&lt;1.5),1.55,IF(AND(A58&lt;5.7,H58&gt;=10.974,D58&gt;=1.05,D58&lt;1.25,G58&lt;0.878,D58&lt;1.35,F58&lt;2.5,F58&gt;=1.5),3.9,IF(AND(A58&gt;=5.7,H58&gt;=10.974,D58&gt;=1.05,D58&lt;1.25,G58&lt;0.878,D58&lt;1.35,F58&lt;2.5,F58&gt;=1.5),3.933,IF(AND(G58&gt;=0.644,H58&lt;13.654,D58&lt;1.55,G58&lt;0.709,A58&gt;=5.4,D58&gt;=1.35,F58&lt;2.5,F58&gt;=1.5),4.4,IF(AND(B58&lt;2.9,A58&lt;6.2,D58&gt;=1.7,B58&gt;=2.6,G58&gt;=0.177,B58&lt;3.15,F58&gt;=2.5,F58&gt;=1.5),5.02,IF(AND(B58&gt;=2.9,A58&lt;6.2,D58&gt;=1.7,B58&gt;=2.6,G58&gt;=0.177,B58&lt;3.15,F58&gt;=2.5,F58&gt;=1.5),4.8,IF(AND(D58&lt;2.2,A58&gt;=6.2,D58&gt;=1.7,B58&gt;=2.6,G58&gt;=0.177,B58&lt;3.15,F58&gt;=2.5,F58&gt;=1.5),5.325,IF(AND(D58&gt;=2.2,A58&gt;=6.2,D58&gt;=1.7,B58&gt;=2.6,G58&gt;=0.177,B58&lt;3.15,F58&gt;=2.5,F58&gt;=1.5),5.1,IF(AND(D58&lt;0.25,A58&gt;=4.5,B58&gt;=3.15,A58&gt;=4.35,A58&lt;5.05,D58&lt;0.4,H58&gt;=5.523,G58&lt;0.905,F58&lt;1.5),1.357,IF(AND(D58&gt;=0.25,A58&gt;=4.5,B58&gt;=3.15,A58&gt;=4.35,A58&lt;5.05,D58&lt;0.4,H58&gt;=5.523,G58&lt;0.905,F58&lt;1.5),1.333,IF(AND(H58&lt;10.723,G58&lt;0.644,H58&lt;13.654,D58&lt;1.55,G58&lt;0.709,A58&gt;=5.4,D58&gt;=1.35,F58&lt;2.5,F58&gt;=1.5),4.6,IF(AND(H58&gt;=10.723,G58&lt;0.644,H58&lt;13.654,D58&lt;1.55,G58&lt;0.709,A58&gt;=5.4,D58&gt;=1.35,F58&lt;2.5,F58&gt;=1.5),4.5,"shouldnthappen"))))))))))))))))))))))))))))))))))</f>
        <v>4.18</v>
      </c>
      <c r="BI58" s="1" t="n">
        <f aca="false">IF(AND(D58&gt;=0.8,A58&lt;5.45),3.9,IF(AND(D58&gt;=0.45,D58&lt;0.8,A58&lt;5.45),1.66,IF(AND(H58&lt;16.447,B58&gt;=3.45,A58&gt;=5.45),1.525,IF(AND(H58&gt;=16.447,B58&gt;=3.45,A58&gt;=5.45),6.4,IF(AND(H58&lt;5.245,D58&lt;0.45,D58&lt;0.8,A58&lt;5.45),1,IF(AND(A58&gt;=7.2,G58&lt;0.154,B58&lt;3.45,A58&gt;=5.45),6.7,IF(AND(D58&lt;1.65,A58&lt;7.2,G58&lt;0.154,B58&lt;3.45,A58&gt;=5.45),4.7,IF(AND(D58&gt;=1.65,A58&lt;7.2,G58&lt;0.154,B58&lt;3.45,A58&gt;=5.45),5.52,IF(AND(D58&gt;=0.25,A58&lt;5.05,H58&gt;=5.245,D58&lt;0.45,D58&lt;0.8,A58&lt;5.45),1.35,IF(AND(H58&lt;6.089,A58&gt;=5.05,H58&gt;=5.245,D58&lt;0.45,D58&lt;0.8,A58&lt;5.45),1.7,IF(AND(D58&lt;1.2,B58&lt;2.6,A58&lt;5.75,G58&gt;=0.154,B58&lt;3.45,A58&gt;=5.45),3.85,IF(AND(D58&gt;=1.2,B58&lt;2.6,A58&lt;5.75,G58&gt;=0.154,B58&lt;3.45,A58&gt;=5.45),4,IF(AND(D58&gt;=1.65,B58&gt;=2.6,A58&lt;5.75,G58&gt;=0.154,B58&lt;3.45,A58&gt;=5.45),4.9,IF(AND(G58&lt;0.353,F58&lt;2.5,A58&gt;=5.75,G58&gt;=0.154,B58&lt;3.45,A58&gt;=5.45),4.25,IF(AND(A58&gt;=7.25,F58&gt;=2.5,A58&gt;=5.75,G58&gt;=0.154,B58&lt;3.45,A58&gt;=5.45),6.45,IF(AND(H58&lt;11.218,D58&lt;0.25,A58&lt;5.05,H58&gt;=5.245,D58&lt;0.45,D58&lt;0.8,A58&lt;5.45),1.42,IF(AND(G58&lt;0.517,H58&gt;=6.089,A58&gt;=5.05,H58&gt;=5.245,D58&lt;0.45,D58&lt;0.8,A58&lt;5.45),1.44,IF(AND(G58&gt;=0.517,H58&gt;=6.089,A58&gt;=5.05,H58&gt;=5.245,D58&lt;0.45,D58&lt;0.8,A58&lt;5.45),1.54,IF(AND(H58&gt;=10.194,D58&lt;1.65,B58&gt;=2.6,A58&lt;5.75,G58&gt;=0.154,B58&lt;3.45,A58&gt;=5.45),4.35,IF(AND(B58&gt;=3.15,G58&gt;=0.353,F58&lt;2.5,A58&gt;=5.75,G58&gt;=0.154,B58&lt;3.45,A58&gt;=5.45),4.7,IF(AND(H58&lt;7.716,A58&lt;7.25,F58&gt;=2.5,A58&gt;=5.75,G58&gt;=0.154,B58&lt;3.45,A58&gt;=5.45),5.04,IF(AND(G58&lt;0.175,H58&gt;=11.218,D58&lt;0.25,A58&lt;5.05,H58&gt;=5.245,D58&lt;0.45,D58&lt;0.8,A58&lt;5.45),1.5,IF(AND(H58&lt;7.713,H58&lt;10.194,D58&lt;1.65,B58&gt;=2.6,A58&lt;5.75,G58&gt;=0.154,B58&lt;3.45,A58&gt;=5.45),4.1,IF(AND(H58&gt;=7.713,H58&lt;10.194,D58&lt;1.65,B58&gt;=2.6,A58&lt;5.75,G58&gt;=0.154,B58&lt;3.45,A58&gt;=5.45),4.2,IF(AND(B58&gt;=3.05,B58&lt;3.15,G58&gt;=0.353,F58&lt;2.5,A58&gt;=5.75,G58&gt;=0.154,B58&lt;3.45,A58&gt;=5.45),4.4,IF(AND(D58&gt;=2.45,H58&gt;=7.716,A58&lt;7.25,F58&gt;=2.5,A58&gt;=5.75,G58&gt;=0.154,B58&lt;3.45,A58&gt;=5.45),5.85,IF(AND(D58&lt;0.15,G58&gt;=0.175,H58&gt;=11.218,D58&lt;0.25,A58&lt;5.05,H58&gt;=5.245,D58&lt;0.45,D58&lt;0.8,A58&lt;5.45),1.1,IF(AND(H58&gt;=16.317,B58&lt;3.05,B58&lt;3.15,G58&gt;=0.353,F58&lt;2.5,A58&gt;=5.75,G58&gt;=0.154,B58&lt;3.45,A58&gt;=5.45),4.8,IF(AND(G58&gt;=0.857,D58&lt;2.45,H58&gt;=7.716,A58&lt;7.25,F58&gt;=2.5,A58&gt;=5.75,G58&gt;=0.154,B58&lt;3.45,A58&gt;=5.45),5.05,IF(AND(G58&lt;0.245,D58&gt;=0.15,G58&gt;=0.175,H58&gt;=11.218,D58&lt;0.25,A58&lt;5.05,H58&gt;=5.245,D58&lt;0.45,D58&lt;0.8,A58&lt;5.45),1.3,IF(AND(G58&gt;=0.245,D58&gt;=0.15,G58&gt;=0.175,H58&gt;=11.218,D58&lt;0.25,A58&lt;5.05,H58&gt;=5.245,D58&lt;0.45,D58&lt;0.8,A58&lt;5.45),1.22,IF(AND(B58&lt;2.85,H58&lt;16.317,B58&lt;3.05,B58&lt;3.15,G58&gt;=0.353,F58&lt;2.5,A58&gt;=5.75,G58&gt;=0.154,B58&lt;3.45,A58&gt;=5.45),4.6,IF(AND(B58&gt;=2.85,H58&lt;16.317,B58&lt;3.05,B58&lt;3.15,G58&gt;=0.353,F58&lt;2.5,A58&gt;=5.75,G58&gt;=0.154,B58&lt;3.45,A58&gt;=5.45),4.633,IF(AND(D58&lt;1.85,G58&lt;0.857,D58&lt;2.45,H58&gt;=7.716,A58&lt;7.25,F58&gt;=2.5,A58&gt;=5.75,G58&gt;=0.154,B58&lt;3.45,A58&gt;=5.45),5.8,IF(AND(H58&lt;11.297,D58&gt;=1.85,G58&lt;0.857,D58&lt;2.45,H58&gt;=7.716,A58&lt;7.25,F58&gt;=2.5,A58&gt;=5.75,G58&gt;=0.154,B58&lt;3.45,A58&gt;=5.45),5.3,IF(AND(G58&lt;0.388,H58&gt;=11.297,D58&gt;=1.85,G58&lt;0.857,D58&lt;2.45,H58&gt;=7.716,A58&lt;7.25,F58&gt;=2.5,A58&gt;=5.75,G58&gt;=0.154,B58&lt;3.45,A58&gt;=5.45),5.4,IF(AND(G58&gt;=0.388,H58&gt;=11.297,D58&gt;=1.85,G58&lt;0.857,D58&lt;2.45,H58&gt;=7.716,A58&lt;7.25,F58&gt;=2.5,A58&gt;=5.75,G58&gt;=0.154,B58&lt;3.45,A58&gt;=5.45),5.6,"shouldnthappen")))))))))))))))))))))))))))))))))))))</f>
        <v>4.35</v>
      </c>
      <c r="BJ58" s="1" t="n">
        <f aca="false">IF(AND(F58&gt;=2,B58&gt;=3.35),6.1,IF(AND(H58&gt;=12.719,F58&lt;1.5,B58&lt;3.35),1.567,IF(AND(H58&lt;5.245,F58&lt;2,B58&gt;=3.35),1,IF(AND(D58&lt;0.15,H58&lt;12.719,F58&lt;1.5,B58&lt;3.35),1.5,IF(AND(D58&gt;=0.35,H58&gt;=5.245,F58&lt;2,B58&gt;=3.35),1.6,IF(AND(A58&lt;4.9,D58&gt;=0.15,H58&lt;12.719,F58&lt;1.5,B58&lt;3.35),1.36,IF(AND(B58&lt;2.65,G58&lt;0.572,D58&lt;1.45,F58&gt;=1.5,B58&lt;3.35),3.5,IF(AND(A58&lt;6.1,F58&lt;2.5,D58&gt;=1.45,F58&gt;=1.5,B58&lt;3.35),5.1,IF(AND(G58&gt;=0.607,D58&lt;0.35,H58&gt;=5.245,F58&lt;2,B58&gt;=3.35),1.65,IF(AND(G58&lt;0.546,A58&gt;=4.9,D58&gt;=0.15,H58&lt;12.719,F58&lt;1.5,B58&lt;3.35),1.2,IF(AND(G58&gt;=0.546,A58&gt;=4.9,D58&gt;=0.15,H58&lt;12.719,F58&lt;1.5,B58&lt;3.35),1.4,IF(AND(A58&gt;=6.3,B58&gt;=2.65,G58&lt;0.572,D58&lt;1.45,F58&gt;=1.5,B58&lt;3.35),4.8,IF(AND(D58&lt;1.15,B58&lt;2.85,G58&gt;=0.572,D58&lt;1.45,F58&gt;=1.5,B58&lt;3.35),3.9,IF(AND(B58&gt;=3.15,B58&gt;=2.85,G58&gt;=0.572,D58&lt;1.45,F58&gt;=1.5,B58&lt;3.35),4.7,IF(AND(B58&lt;2.95,A58&gt;=6.1,F58&lt;2.5,D58&gt;=1.45,F58&gt;=1.5,B58&lt;3.35),4.533,IF(AND(B58&gt;=2.95,A58&gt;=6.1,F58&lt;2.5,D58&gt;=1.45,F58&gt;=1.5,B58&lt;3.35),4.75,IF(AND(A58&gt;=6.7,G58&lt;0.107,F58&gt;=2.5,D58&gt;=1.45,F58&gt;=1.5,B58&lt;3.35),5.7,IF(AND(G58&gt;=0.385,G58&lt;0.607,D58&lt;0.35,H58&gt;=5.245,F58&lt;2,B58&gt;=3.35),1.325,IF(AND(D58&lt;1.25,A58&lt;6.3,B58&gt;=2.65,G58&lt;0.572,D58&lt;1.45,F58&gt;=1.5,B58&lt;3.35),4,IF(AND(D58&gt;=1.25,A58&lt;6.3,B58&gt;=2.65,G58&lt;0.572,D58&lt;1.45,F58&gt;=1.5,B58&lt;3.35),4.18,IF(AND(G58&lt;0.907,D58&gt;=1.15,B58&lt;2.85,G58&gt;=0.572,D58&lt;1.45,F58&gt;=1.5,B58&lt;3.35),4,IF(AND(G58&gt;=0.907,D58&gt;=1.15,B58&lt;2.85,G58&gt;=0.572,D58&lt;1.45,F58&gt;=1.5,B58&lt;3.35),4.4,IF(AND(H58&lt;8.326,B58&lt;3.15,B58&gt;=2.85,G58&gt;=0.572,D58&lt;1.45,F58&gt;=1.5,B58&lt;3.35),3.6,IF(AND(H58&gt;=8.326,B58&lt;3.15,B58&gt;=2.85,G58&gt;=0.572,D58&lt;1.45,F58&gt;=1.5,B58&lt;3.35),4.48,IF(AND(B58&lt;2.95,A58&lt;6.7,G58&lt;0.107,F58&gt;=2.5,D58&gt;=1.45,F58&gt;=1.5,B58&lt;3.35),5.6,IF(AND(B58&gt;=2.95,A58&lt;6.7,G58&lt;0.107,F58&gt;=2.5,D58&gt;=1.45,F58&gt;=1.5,B58&lt;3.35),5.5,IF(AND(G58&lt;0.205,G58&lt;0.432,G58&gt;=0.107,F58&gt;=2.5,D58&gt;=1.45,F58&gt;=1.5,B58&lt;3.35),5.3,IF(AND(B58&gt;=3.05,G58&gt;=0.432,G58&gt;=0.107,F58&gt;=2.5,D58&gt;=1.45,F58&gt;=1.5,B58&lt;3.35),5.86,IF(AND(H58&gt;=14.057,G58&lt;0.385,G58&lt;0.607,D58&lt;0.35,H58&gt;=5.245,F58&lt;2,B58&gt;=3.35),1.7,IF(AND(D58&lt;1.7,G58&gt;=0.205,G58&lt;0.432,G58&gt;=0.107,F58&gt;=2.5,D58&gt;=1.45,F58&gt;=1.5,B58&lt;3.35),5,IF(AND(G58&lt;0.779,B58&lt;3.05,G58&gt;=0.432,G58&gt;=0.107,F58&gt;=2.5,D58&gt;=1.45,F58&gt;=1.5,B58&lt;3.35),4.9,IF(AND(G58&gt;=0.779,B58&lt;3.05,G58&gt;=0.432,G58&gt;=0.107,F58&gt;=2.5,D58&gt;=1.45,F58&gt;=1.5,B58&lt;3.35),5.533,IF(AND(D58&gt;=0.25,H58&lt;14.057,G58&lt;0.385,G58&lt;0.607,D58&lt;0.35,H58&gt;=5.245,F58&lt;2,B58&gt;=3.35),1.4,IF(AND(B58&lt;2.85,D58&gt;=1.7,G58&gt;=0.205,G58&lt;0.432,G58&gt;=0.107,F58&gt;=2.5,D58&gt;=1.45,F58&gt;=1.5,B58&lt;3.35),5.1,IF(AND(B58&gt;=2.85,D58&gt;=1.7,G58&gt;=0.205,G58&lt;0.432,G58&gt;=0.107,F58&gt;=2.5,D58&gt;=1.45,F58&gt;=1.5,B58&lt;3.35),5.15,IF(AND(A58&lt;5.1,D58&lt;0.25,H58&lt;14.057,G58&lt;0.385,G58&lt;0.607,D58&lt;0.35,H58&gt;=5.245,F58&lt;2,B58&gt;=3.35),1.4,IF(AND(A58&gt;=5.1,D58&lt;0.25,H58&lt;14.057,G58&lt;0.385,G58&lt;0.607,D58&lt;0.35,H58&gt;=5.245,F58&lt;2,B58&gt;=3.35),1.5,"shouldnthappen")))))))))))))))))))))))))))))))))))))</f>
        <v>4.18</v>
      </c>
    </row>
    <row r="59" customFormat="false" ht="13.8" hidden="false" customHeight="false" outlineLevel="0" collapsed="false">
      <c r="A59" s="1" t="n">
        <v>6.3</v>
      </c>
      <c r="B59" s="1" t="n">
        <v>3.3</v>
      </c>
      <c r="C59" s="1" t="n">
        <v>4.7</v>
      </c>
      <c r="D59" s="1" t="n">
        <v>1.6</v>
      </c>
      <c r="E59" s="1" t="s">
        <v>92</v>
      </c>
      <c r="F59" s="1" t="n">
        <v>2</v>
      </c>
      <c r="G59" s="1" t="n">
        <v>0.654123605461791</v>
      </c>
      <c r="H59" s="16" t="n">
        <v>13.8763980392367</v>
      </c>
      <c r="I59" s="11" t="n">
        <f aca="false">C59</f>
        <v>4.7</v>
      </c>
      <c r="J59" s="1" t="n">
        <f aca="false">AVERAGE(M59:BJ59)</f>
        <v>4.82766</v>
      </c>
      <c r="K59" s="15" t="n">
        <f aca="false">1-SQRT(VAR(M59:BJ59, I59)) / AVERAGE(M59:BJ59)</f>
        <v>0.931435531104656</v>
      </c>
      <c r="L59" s="1" t="n">
        <f aca="false">(J59-I59)/I59</f>
        <v>0.0271617021276595</v>
      </c>
      <c r="M59" s="1" t="n">
        <f aca="false">IF(AND(H59&gt;=16.241,B59&gt;=3.35),6.4,IF(AND(D59&gt;=0.75,A59&lt;5.15,B59&lt;3.35),4.1,IF(AND(D59&gt;=1.5,H59&lt;16.241,B59&gt;=3.35),5.767,IF(AND(B59&gt;=3.25,D59&lt;0.75,A59&lt;5.15,B59&lt;3.35),1.58,IF(AND(A59&lt;4.95,D59&lt;1.5,H59&lt;16.241,B59&gt;=3.35),1.4,IF(AND(A59&lt;4.5,B59&lt;3.25,D59&lt;0.75,A59&lt;5.15,B59&lt;3.35),1.26,IF(AND(A59&gt;=4.5,B59&lt;3.25,D59&lt;0.75,A59&lt;5.15,B59&lt;3.35),1.48,IF(AND(G59&lt;0.356,H59&lt;12.557,D59&lt;1.45,A59&gt;=5.15,B59&lt;3.35),4.267,IF(AND(D59&lt;1.25,H59&gt;=12.557,D59&lt;1.45,A59&gt;=5.15,B59&lt;3.35),4.05,IF(AND(D59&gt;=1.35,G59&gt;=0.356,H59&lt;12.557,D59&lt;1.45,A59&gt;=5.15,B59&lt;3.35),4.25,IF(AND(H59&lt;15.086,D59&gt;=1.25,H59&gt;=12.557,D59&lt;1.45,A59&gt;=5.15,B59&lt;3.35),4.4,IF(AND(F59&lt;2.5,G59&gt;=0.44,D59&lt;2.05,D59&gt;=1.45,A59&gt;=5.15,B59&lt;3.35),4.7,IF(AND(H59&lt;10.391,B59&lt;3.15,D59&gt;=2.05,D59&gt;=1.45,A59&gt;=5.15,B59&lt;3.35),5.1,IF(AND(G59&lt;0.505,B59&gt;=3.15,D59&gt;=2.05,D59&gt;=1.45,A59&gt;=5.15,B59&lt;3.35),5.7,IF(AND(G59&gt;=0.505,B59&gt;=3.15,D59&gt;=2.05,D59&gt;=1.45,A59&gt;=5.15,B59&lt;3.35),5.95,IF(AND(D59&gt;=0.5,G59&lt;0.905,A59&gt;=4.95,D59&lt;1.5,H59&lt;16.241,B59&gt;=3.35),1.6,IF(AND(B59&lt;3.6,G59&gt;=0.905,A59&gt;=4.95,D59&lt;1.5,H59&lt;16.241,B59&gt;=3.35),1.7,IF(AND(B59&gt;=3.6,G59&gt;=0.905,A59&gt;=4.95,D59&lt;1.5,H59&lt;16.241,B59&gt;=3.35),1.767,IF(AND(A59&gt;=5.7,D59&lt;1.35,G59&gt;=0.356,H59&lt;12.557,D59&lt;1.45,A59&gt;=5.15,B59&lt;3.35),3.9,IF(AND(A59&lt;6.35,H59&gt;=15.086,D59&gt;=1.25,H59&gt;=12.557,D59&lt;1.45,A59&gt;=5.15,B59&lt;3.35),4.7,IF(AND(A59&gt;=6.35,H59&gt;=15.086,D59&gt;=1.25,H59&gt;=12.557,D59&lt;1.45,A59&gt;=5.15,B59&lt;3.35),4.6,IF(AND(H59&lt;9.252,D59&lt;1.55,G59&lt;0.44,D59&lt;2.05,D59&gt;=1.45,A59&gt;=5.15,B59&lt;3.35),5.08,IF(AND(H59&gt;=9.252,D59&lt;1.55,G59&lt;0.44,D59&lt;2.05,D59&gt;=1.45,A59&gt;=5.15,B59&lt;3.35),4.7,IF(AND(H59&lt;8.477,D59&gt;=1.55,G59&lt;0.44,D59&lt;2.05,D59&gt;=1.45,A59&gt;=5.15,B59&lt;3.35),5.1,IF(AND(H59&gt;=8.477,D59&gt;=1.55,G59&lt;0.44,D59&lt;2.05,D59&gt;=1.45,A59&gt;=5.15,B59&lt;3.35),5.4,IF(AND(H59&lt;8.435,F59&gt;=2.5,G59&gt;=0.44,D59&lt;2.05,D59&gt;=1.45,A59&gt;=5.15,B59&lt;3.35),5.1,IF(AND(H59&gt;=8.435,F59&gt;=2.5,G59&gt;=0.44,D59&lt;2.05,D59&gt;=1.45,A59&gt;=5.15,B59&lt;3.35),4.86,IF(AND(G59&lt;0.543,H59&gt;=10.391,B59&lt;3.15,D59&gt;=2.05,D59&gt;=1.45,A59&gt;=5.15,B59&lt;3.35),5.56,IF(AND(G59&gt;=0.543,H59&gt;=10.391,B59&lt;3.15,D59&gt;=2.05,D59&gt;=1.45,A59&gt;=5.15,B59&lt;3.35),5.8,IF(AND(A59&lt;5.05,D59&lt;0.5,G59&lt;0.905,A59&gt;=4.95,D59&lt;1.5,H59&lt;16.241,B59&gt;=3.35),1.3,IF(AND(H59&lt;6.583,A59&lt;5.7,D59&lt;1.35,G59&gt;=0.356,H59&lt;12.557,D59&lt;1.45,A59&gt;=5.15,B59&lt;3.35),4,IF(AND(G59&lt;0.585,A59&gt;=5.05,D59&lt;0.5,G59&lt;0.905,A59&gt;=4.95,D59&lt;1.5,H59&lt;16.241,B59&gt;=3.35),1.475,IF(AND(G59&lt;0.62,H59&gt;=6.583,A59&lt;5.7,D59&lt;1.35,G59&gt;=0.356,H59&lt;12.557,D59&lt;1.45,A59&gt;=5.15,B59&lt;3.35),3.75,IF(AND(G59&gt;=0.62,H59&gt;=6.583,A59&lt;5.7,D59&lt;1.35,G59&gt;=0.356,H59&lt;12.557,D59&lt;1.45,A59&gt;=5.15,B59&lt;3.35),3.6,IF(AND(B59&lt;3.75,G59&gt;=0.585,A59&gt;=5.05,D59&lt;0.5,G59&lt;0.905,A59&gt;=4.95,D59&lt;1.5,H59&lt;16.241,B59&gt;=3.35),1.5,IF(AND(B59&gt;=3.75,G59&gt;=0.585,A59&gt;=5.05,D59&lt;0.5,G59&lt;0.905,A59&gt;=4.95,D59&lt;1.5,H59&lt;16.241,B59&gt;=3.35),1.6,"shouldnthappen"))))))))))))))))))))))))))))))))))))</f>
        <v>4.7</v>
      </c>
      <c r="N59" s="1" t="n">
        <f aca="false">IF(AND(H59&lt;5.245,B59&lt;3.65,F59&lt;1.5),1,IF(AND(H59&gt;=14.096,B59&gt;=3.65,F59&lt;1.5),1.65,IF(AND(A59&gt;=5.45,H59&gt;=5.245,B59&lt;3.65,F59&lt;1.5),1.3,IF(AND(H59&gt;=13.586,H59&lt;14.096,B59&gt;=3.65,F59&lt;1.5),1.3,IF(AND(H59&lt;10.258,D59&lt;1.25,F59&lt;2.5,F59&gt;=1.5),3.38,IF(AND(H59&lt;6.982,D59&gt;=1.25,F59&lt;2.5,F59&gt;=1.5),3.96,IF(AND(H59&gt;=13.646,D59&lt;2.05,F59&gt;=2.5,F59&gt;=1.5),6.1,IF(AND(B59&lt;3.05,A59&lt;5.45,H59&gt;=5.245,B59&lt;3.65,F59&lt;1.5),1.375,IF(AND(H59&lt;6.543,H59&lt;13.586,H59&lt;14.096,B59&gt;=3.65,F59&lt;1.5),1.4,IF(AND(H59&gt;=6.543,H59&lt;13.586,H59&lt;14.096,B59&gt;=3.65,F59&lt;1.5),1.5,IF(AND(H59&lt;11.522,H59&gt;=10.258,D59&lt;1.25,F59&lt;2.5,F59&gt;=1.5),3.733,IF(AND(H59&gt;=11.522,H59&gt;=10.258,D59&lt;1.25,F59&lt;2.5,F59&gt;=1.5),3.92,IF(AND(H59&lt;5.767,H59&lt;13.646,D59&lt;2.05,F59&gt;=2.5,F59&gt;=1.5),4.5,IF(AND(A59&lt;6.8,B59&lt;3.15,D59&gt;=2.05,F59&gt;=2.5,F59&gt;=1.5),5.6,IF(AND(A59&gt;=6.8,B59&lt;3.15,D59&gt;=2.05,F59&gt;=2.5,F59&gt;=1.5),5.1,IF(AND(B59&lt;3.25,B59&gt;=3.15,D59&gt;=2.05,F59&gt;=2.5,F59&gt;=1.5),5.8,IF(AND(B59&gt;=3.25,B59&gt;=3.15,D59&gt;=2.05,F59&gt;=2.5,F59&gt;=1.5),5.65,IF(AND(B59&lt;3.15,B59&gt;=3.05,A59&lt;5.45,H59&gt;=5.245,B59&lt;3.65,F59&lt;1.5),1.5,IF(AND(G59&gt;=0.735,H59&lt;13.665,H59&gt;=6.982,D59&gt;=1.25,F59&lt;2.5,F59&gt;=1.5),4.2,IF(AND(H59&lt;14.03,H59&gt;=13.665,H59&gt;=6.982,D59&gt;=1.25,F59&lt;2.5,F59&gt;=1.5),4.8,IF(AND(A59&gt;=6.6,H59&gt;=5.767,H59&lt;13.646,D59&lt;2.05,F59&gt;=2.5,F59&gt;=1.5),6.05,IF(AND(G59&gt;=0.934,B59&gt;=3.15,B59&gt;=3.05,A59&lt;5.45,H59&gt;=5.245,B59&lt;3.65,F59&lt;1.5),1.7,IF(AND(D59&gt;=1.55,G59&lt;0.735,H59&lt;13.665,H59&gt;=6.982,D59&gt;=1.25,F59&lt;2.5,F59&gt;=1.5),5.1,IF(AND(D59&lt;1.45,H59&gt;=14.03,H59&gt;=13.665,H59&gt;=6.982,D59&gt;=1.25,F59&lt;2.5,F59&gt;=1.5),4.7,IF(AND(D59&gt;=1.45,H59&gt;=14.03,H59&gt;=13.665,H59&gt;=6.982,D59&gt;=1.25,F59&lt;2.5,F59&gt;=1.5),4.5,IF(AND(A59&gt;=6.2,A59&lt;6.6,H59&gt;=5.767,H59&lt;13.646,D59&lt;2.05,F59&gt;=2.5,F59&gt;=1.5),5.325,IF(AND(B59&lt;3.25,G59&lt;0.934,B59&gt;=3.15,B59&gt;=3.05,A59&lt;5.45,H59&gt;=5.245,B59&lt;3.65,F59&lt;1.5),1.3,IF(AND(D59&lt;1.35,D59&lt;1.55,G59&lt;0.735,H59&lt;13.665,H59&gt;=6.982,D59&gt;=1.25,F59&lt;2.5,F59&gt;=1.5),4.25,IF(AND(H59&lt;8.435,A59&lt;6.2,A59&lt;6.6,H59&gt;=5.767,H59&lt;13.646,D59&lt;2.05,F59&gt;=2.5,F59&gt;=1.5),5.1,IF(AND(H59&gt;=8.435,A59&lt;6.2,A59&lt;6.6,H59&gt;=5.767,H59&lt;13.646,D59&lt;2.05,F59&gt;=2.5,F59&gt;=1.5),4.9,IF(AND(A59&gt;=5.15,B59&gt;=3.25,G59&lt;0.934,B59&gt;=3.15,B59&gt;=3.05,A59&lt;5.45,H59&gt;=5.245,B59&lt;3.65,F59&lt;1.5),1.5,IF(AND(B59&lt;2.9,D59&gt;=1.35,D59&lt;1.55,G59&lt;0.735,H59&lt;13.665,H59&gt;=6.982,D59&gt;=1.25,F59&lt;2.5,F59&gt;=1.5),4.6,IF(AND(B59&gt;=2.9,D59&gt;=1.35,D59&lt;1.55,G59&lt;0.735,H59&lt;13.665,H59&gt;=6.982,D59&gt;=1.25,F59&lt;2.5,F59&gt;=1.5),4.52,IF(AND(G59&gt;=0.862,A59&lt;5.15,B59&gt;=3.25,G59&lt;0.934,B59&gt;=3.15,B59&gt;=3.05,A59&lt;5.45,H59&gt;=5.245,B59&lt;3.65,F59&lt;1.5),1.5,IF(AND(H59&lt;9.35,G59&lt;0.862,A59&lt;5.15,B59&gt;=3.25,G59&lt;0.934,B59&gt;=3.15,B59&gt;=3.05,A59&lt;5.45,H59&gt;=5.245,B59&lt;3.65,F59&lt;1.5),1.38,IF(AND(H59&gt;=9.35,G59&lt;0.862,A59&lt;5.15,B59&gt;=3.25,G59&lt;0.934,B59&gt;=3.15,B59&gt;=3.05,A59&lt;5.45,H59&gt;=5.245,B59&lt;3.65,F59&lt;1.5),1.4,"shouldnthappen"))))))))))))))))))))))))))))))))))))</f>
        <v>4.8</v>
      </c>
      <c r="O59" s="1" t="n">
        <f aca="false">IF(AND(B59&lt;2.75,A59&lt;5.55),3.96,IF(AND(H59&lt;9.205,A59&lt;5.9,A59&gt;=5.55),3.85,IF(AND(A59&lt;4.35,D59&lt;0.35,B59&gt;=2.75,A59&lt;5.55),1.1,IF(AND(B59&lt;3.65,D59&gt;=0.35,B59&gt;=2.75,A59&lt;5.55),1.65,IF(AND(B59&gt;=3.65,D59&gt;=0.35,B59&gt;=2.75,A59&lt;5.55),1.9,IF(AND(G59&gt;=0.732,H59&gt;=9.205,A59&lt;5.9,A59&gt;=5.55),4.9,IF(AND(G59&lt;0.273,G59&lt;0.732,H59&gt;=9.205,A59&lt;5.9,A59&gt;=5.55),4.5,IF(AND(A59&lt;6.3,G59&lt;0.422,F59&lt;2.5,A59&gt;=5.9,A59&gt;=5.55),5.1,IF(AND(A59&gt;=6.3,G59&lt;0.422,F59&lt;2.5,A59&gt;=5.9,A59&gt;=5.55),4.76,IF(AND(B59&lt;2.4,G59&gt;=0.422,F59&lt;2.5,A59&gt;=5.9,A59&gt;=5.55),4.45,IF(AND(A59&gt;=7,G59&gt;=0.628,F59&gt;=2.5,A59&gt;=5.9,A59&gt;=5.55),6.45,IF(AND(D59&lt;0.15,H59&lt;13.924,A59&gt;=4.35,D59&lt;0.35,B59&gt;=2.75,A59&lt;5.55),1.5,IF(AND(B59&lt;3.15,H59&gt;=13.924,A59&gt;=4.35,D59&lt;0.35,B59&gt;=2.75,A59&lt;5.55),1.56,IF(AND(B59&gt;=3.15,H59&gt;=13.924,A59&gt;=4.35,D59&lt;0.35,B59&gt;=2.75,A59&lt;5.55),1.3,IF(AND(H59&lt;14.316,G59&gt;=0.273,G59&lt;0.732,H59&gt;=9.205,A59&lt;5.9,A59&gt;=5.55),3.95,IF(AND(H59&gt;=14.316,G59&gt;=0.273,G59&lt;0.732,H59&gt;=9.205,A59&lt;5.9,A59&gt;=5.55),4.1,IF(AND(A59&lt;6.2,B59&gt;=2.4,G59&gt;=0.422,F59&lt;2.5,A59&gt;=5.9,A59&gt;=5.55),4.3,IF(AND(A59&gt;=7.05,G59&lt;0.364,G59&lt;0.628,F59&gt;=2.5,A59&gt;=5.9,A59&gt;=5.55),6.1,IF(AND(A59&gt;=7.55,G59&gt;=0.364,G59&lt;0.628,F59&gt;=2.5,A59&gt;=5.9,A59&gt;=5.55),6.4,IF(AND(A59&lt;6.15,A59&lt;7,G59&gt;=0.628,F59&gt;=2.5,A59&gt;=5.9,A59&gt;=5.55),4.9,IF(AND(D59&lt;1.45,A59&gt;=6.2,B59&gt;=2.4,G59&gt;=0.422,F59&lt;2.5,A59&gt;=5.9,A59&gt;=5.55),4.64,IF(AND(D59&gt;=1.45,A59&gt;=6.2,B59&gt;=2.4,G59&gt;=0.422,F59&lt;2.5,A59&gt;=5.9,A59&gt;=5.55),4.9,IF(AND(D59&lt;1.65,A59&lt;7.05,G59&lt;0.364,G59&lt;0.628,F59&gt;=2.5,A59&gt;=5.9,A59&gt;=5.55),5.1,IF(AND(D59&gt;=2.35,A59&lt;7.55,G59&gt;=0.364,G59&lt;0.628,F59&gt;=2.5,A59&gt;=5.9,A59&gt;=5.55),5.633,IF(AND(D59&lt;2.15,A59&gt;=6.15,A59&lt;7,G59&gt;=0.628,F59&gt;=2.5,A59&gt;=5.9,A59&gt;=5.55),5.1,IF(AND(D59&gt;=2.15,A59&gt;=6.15,A59&lt;7,G59&gt;=0.628,F59&gt;=2.5,A59&gt;=5.9,A59&gt;=5.55),5.267,IF(AND(A59&lt;4.9,A59&lt;5.05,D59&gt;=0.15,H59&lt;13.924,A59&gt;=4.35,D59&lt;0.35,B59&gt;=2.75,A59&lt;5.55),1.375,IF(AND(A59&gt;=4.9,A59&lt;5.05,D59&gt;=0.15,H59&lt;13.924,A59&gt;=4.35,D59&lt;0.35,B59&gt;=2.75,A59&lt;5.55),1.3,IF(AND(A59&lt;5.45,A59&gt;=5.05,D59&gt;=0.15,H59&lt;13.924,A59&gt;=4.35,D59&lt;0.35,B59&gt;=2.75,A59&lt;5.55),1.475,IF(AND(A59&gt;=5.45,A59&gt;=5.05,D59&gt;=0.15,H59&lt;13.924,A59&gt;=4.35,D59&lt;0.35,B59&gt;=2.75,A59&lt;5.55),1.4,IF(AND(B59&gt;=3.25,D59&lt;2.35,A59&lt;7.55,G59&gt;=0.364,G59&lt;0.628,F59&gt;=2.5,A59&gt;=5.9,A59&gt;=5.55),5.7,IF(AND(G59&lt;0.006,G59&lt;0.107,D59&gt;=1.65,A59&lt;7.05,G59&lt;0.364,G59&lt;0.628,F59&gt;=2.5,A59&gt;=5.9,A59&gt;=5.55),5.5,IF(AND(G59&gt;=0.006,G59&lt;0.107,D59&gt;=1.65,A59&lt;7.05,G59&lt;0.364,G59&lt;0.628,F59&gt;=2.5,A59&gt;=5.9,A59&gt;=5.55),5.667,IF(AND(D59&lt;2.2,G59&gt;=0.107,D59&gt;=1.65,A59&lt;7.05,G59&lt;0.364,G59&lt;0.628,F59&gt;=2.5,A59&gt;=5.9,A59&gt;=5.55),5.35,IF(AND(D59&gt;=2.2,G59&gt;=0.107,D59&gt;=1.65,A59&lt;7.05,G59&lt;0.364,G59&lt;0.628,F59&gt;=2.5,A59&gt;=5.9,A59&gt;=5.55),5.2,IF(AND(D59&lt;2.25,B59&lt;3.25,D59&lt;2.35,A59&lt;7.55,G59&gt;=0.364,G59&lt;0.628,F59&gt;=2.5,A59&gt;=5.9,A59&gt;=5.55),5.8,IF(AND(D59&gt;=2.25,B59&lt;3.25,D59&lt;2.35,A59&lt;7.55,G59&gt;=0.364,G59&lt;0.628,F59&gt;=2.5,A59&gt;=5.9,A59&gt;=5.55),5.9,"shouldnthappen")))))))))))))))))))))))))))))))))))))</f>
        <v>4.9</v>
      </c>
      <c r="P59" s="1" t="n">
        <f aca="false">IF(AND(D59&gt;=0.75,A59&lt;5.55),3.9,IF(AND(H59&lt;7.482,A59&gt;=5.55),3.45,IF(AND(B59&gt;=3.15,B59&lt;3.25,D59&lt;0.75,A59&lt;5.55),1.262,IF(AND(G59&gt;=0.446,B59&lt;3.15,B59&lt;3.25,D59&lt;0.75,A59&lt;5.55),1.1,IF(AND(G59&lt;0.408,A59&lt;5.05,B59&gt;=3.25,D59&lt;0.75,A59&lt;5.55),1.4,IF(AND(G59&gt;=0.408,A59&lt;5.05,B59&gt;=3.25,D59&lt;0.75,A59&lt;5.55),1.233,IF(AND(G59&gt;=0.676,A59&gt;=5.05,B59&gt;=3.25,D59&lt;0.75,A59&lt;5.55),1.72,IF(AND(H59&lt;9.386,A59&lt;5.85,F59&lt;2.5,H59&gt;=7.482,A59&gt;=5.55),3.5,IF(AND(H59&gt;=9.386,A59&lt;5.85,F59&lt;2.5,H59&gt;=7.482,A59&gt;=5.55),4.275,IF(AND(H59&gt;=16.284,G59&lt;0.865,F59&gt;=2.5,H59&gt;=7.482,A59&gt;=5.55),6.6,IF(AND(G59&lt;0.912,G59&gt;=0.865,F59&gt;=2.5,H59&gt;=7.482,A59&gt;=5.55),4.8,IF(AND(G59&gt;=0.912,G59&gt;=0.865,F59&gt;=2.5,H59&gt;=7.482,A59&gt;=5.55),5.175,IF(AND(A59&gt;=4.95,G59&lt;0.446,B59&lt;3.15,B59&lt;3.25,D59&lt;0.75,A59&lt;5.55),1.6,IF(AND(H59&gt;=12.974,G59&lt;0.676,A59&gt;=5.05,B59&gt;=3.25,D59&lt;0.75,A59&lt;5.55),1.3,IF(AND(D59&lt;1.45,H59&lt;13.531,A59&gt;=5.85,F59&lt;2.5,H59&gt;=7.482,A59&gt;=5.55),4.2,IF(AND(D59&gt;=1.45,H59&lt;13.531,A59&gt;=5.85,F59&lt;2.5,H59&gt;=7.482,A59&gt;=5.55),4.967,IF(AND(G59&lt;0.187,H59&gt;=13.531,A59&gt;=5.85,F59&lt;2.5,H59&gt;=7.482,A59&gt;=5.55),5,IF(AND(H59&gt;=12.675,A59&lt;4.95,G59&lt;0.446,B59&lt;3.15,B59&lt;3.25,D59&lt;0.75,A59&lt;5.55),1.5,IF(AND(H59&lt;10.826,H59&lt;12.974,G59&lt;0.676,A59&gt;=5.05,B59&gt;=3.25,D59&lt;0.75,A59&lt;5.55),1.46,IF(AND(H59&gt;=10.826,H59&lt;12.974,G59&lt;0.676,A59&gt;=5.05,B59&gt;=3.25,D59&lt;0.75,A59&lt;5.55),1.4,IF(AND(A59&lt;6.15,G59&gt;=0.187,H59&gt;=13.531,A59&gt;=5.85,F59&lt;2.5,H59&gt;=7.482,A59&gt;=5.55),4.7,IF(AND(A59&lt;6.85,B59&lt;2.95,H59&lt;16.284,G59&lt;0.865,F59&gt;=2.5,H59&gt;=7.482,A59&gt;=5.55),5.32,IF(AND(A59&gt;=6.85,B59&lt;2.95,H59&lt;16.284,G59&lt;0.865,F59&gt;=2.5,H59&gt;=7.482,A59&gt;=5.55),6.567,IF(AND(A59&lt;4.85,H59&lt;12.675,A59&lt;4.95,G59&lt;0.446,B59&lt;3.15,B59&lt;3.25,D59&lt;0.75,A59&lt;5.55),1.4,IF(AND(A59&gt;=4.85,H59&lt;12.675,A59&lt;4.95,G59&lt;0.446,B59&lt;3.15,B59&lt;3.25,D59&lt;0.75,A59&lt;5.55),1.5,IF(AND(B59&lt;3.1,A59&gt;=6.15,G59&gt;=0.187,H59&gt;=13.531,A59&gt;=5.85,F59&lt;2.5,H59&gt;=7.482,A59&gt;=5.55),4.467,IF(AND(B59&gt;=3.1,A59&gt;=6.15,G59&gt;=0.187,H59&gt;=13.531,A59&gt;=5.85,F59&lt;2.5,H59&gt;=7.482,A59&gt;=5.55),4.7,IF(AND(G59&gt;=0.379,B59&lt;3.15,B59&gt;=2.95,H59&lt;16.284,G59&lt;0.865,F59&gt;=2.5,H59&gt;=7.482,A59&gt;=5.55),5.733,IF(AND(A59&lt;6.6,B59&gt;=3.15,B59&gt;=2.95,H59&lt;16.284,G59&lt;0.865,F59&gt;=2.5,H59&gt;=7.482,A59&gt;=5.55),5.38,IF(AND(A59&lt;6.7,G59&lt;0.379,B59&lt;3.15,B59&gt;=2.95,H59&lt;16.284,G59&lt;0.865,F59&gt;=2.5,H59&gt;=7.482,A59&gt;=5.55),5.3,IF(AND(A59&gt;=6.7,G59&lt;0.379,B59&lt;3.15,B59&gt;=2.95,H59&lt;16.284,G59&lt;0.865,F59&gt;=2.5,H59&gt;=7.482,A59&gt;=5.55),5.16,IF(AND(A59&lt;7.05,A59&gt;=6.6,B59&gt;=3.15,B59&gt;=2.95,H59&lt;16.284,G59&lt;0.865,F59&gt;=2.5,H59&gt;=7.482,A59&gt;=5.55),5.78,IF(AND(A59&gt;=7.05,A59&gt;=6.6,B59&gt;=3.15,B59&gt;=2.95,H59&lt;16.284,G59&lt;0.865,F59&gt;=2.5,H59&gt;=7.482,A59&gt;=5.55),6.1,"shouldnthappen")))))))))))))))))))))))))))))))))</f>
        <v>4.7</v>
      </c>
      <c r="Q59" s="1" t="n">
        <f aca="false">IF(AND(G59&gt;=0.422,B59&lt;3.25,F59&lt;1.5),1.25,IF(AND(G59&gt;=0.082,G59&lt;0.125,F59&gt;=1.5),6.7,IF(AND(G59&lt;0.251,G59&lt;0.422,B59&lt;3.25,F59&lt;1.5),1.38,IF(AND(G59&gt;=0.251,G59&lt;0.422,B59&lt;3.25,F59&lt;1.5),1.55,IF(AND(G59&gt;=0.385,G59&lt;0.633,B59&gt;=3.25,F59&lt;1.5),1.367,IF(AND(B59&lt;3.35,G59&gt;=0.633,B59&gt;=3.25,F59&lt;1.5),1.7,IF(AND(A59&lt;5.85,G59&lt;0.082,G59&lt;0.125,F59&gt;=1.5),4.5,IF(AND(F59&gt;=2.5,D59&lt;1.6,G59&gt;=0.125,F59&gt;=1.5),5.05,IF(AND(H59&gt;=16.774,D59&gt;=1.6,G59&gt;=0.125,F59&gt;=1.5),6.4,IF(AND(D59&gt;=0.5,G59&lt;0.385,G59&lt;0.633,B59&gt;=3.25,F59&lt;1.5),1.6,IF(AND(B59&lt;3.6,B59&gt;=3.35,G59&gt;=0.633,B59&gt;=3.25,F59&lt;1.5),1.55,IF(AND(B59&gt;=3.6,B59&gt;=3.35,G59&gt;=0.633,B59&gt;=3.25,F59&lt;1.5),1.6,IF(AND(D59&lt;1.65,A59&gt;=5.85,G59&lt;0.082,G59&lt;0.125,F59&gt;=1.5),4.7,IF(AND(A59&lt;5.3,F59&lt;2.5,D59&lt;1.6,G59&gt;=0.125,F59&gt;=1.5),3.15,IF(AND(B59&gt;=3.2,H59&lt;16.774,D59&gt;=1.6,G59&gt;=0.125,F59&gt;=1.5),5.675,IF(AND(H59&lt;11.767,D59&lt;0.5,G59&lt;0.385,G59&lt;0.633,B59&gt;=3.25,F59&lt;1.5),1.5,IF(AND(H59&gt;=11.767,D59&lt;0.5,G59&lt;0.385,G59&lt;0.633,B59&gt;=3.25,F59&lt;1.5),1.367,IF(AND(H59&lt;8.367,D59&gt;=1.65,A59&gt;=5.85,G59&lt;0.082,G59&lt;0.125,F59&gt;=1.5),5.7,IF(AND(H59&gt;=8.367,D59&gt;=1.65,A59&gt;=5.85,G59&lt;0.082,G59&lt;0.125,F59&gt;=1.5),5.575,IF(AND(A59&gt;=7.1,B59&lt;3.2,H59&lt;16.774,D59&gt;=1.6,G59&gt;=0.125,F59&gt;=1.5),6.3,IF(AND(H59&gt;=15.395,B59&lt;2.85,A59&gt;=5.3,F59&lt;2.5,D59&lt;1.6,G59&gt;=0.125,F59&gt;=1.5),4.8,IF(AND(H59&lt;8.486,B59&gt;=2.85,A59&gt;=5.3,F59&lt;2.5,D59&lt;1.6,G59&gt;=0.125,F59&gt;=1.5),3.85,IF(AND(D59&gt;=2.1,A59&lt;7.1,B59&lt;3.2,H59&lt;16.774,D59&gt;=1.6,G59&gt;=0.125,F59&gt;=1.5),5.5,IF(AND(B59&gt;=2.75,H59&lt;15.395,B59&lt;2.85,A59&gt;=5.3,F59&lt;2.5,D59&lt;1.6,G59&gt;=0.125,F59&gt;=1.5),4.489,IF(AND(H59&gt;=15.168,H59&gt;=8.486,B59&gt;=2.85,A59&gt;=5.3,F59&lt;2.5,D59&lt;1.6,G59&gt;=0.125,F59&gt;=1.5),4.7,IF(AND(G59&gt;=0.519,D59&lt;2.1,A59&lt;7.1,B59&lt;3.2,H59&lt;16.774,D59&gt;=1.6,G59&gt;=0.125,F59&gt;=1.5),4.925,IF(AND(G59&gt;=0.897,B59&lt;2.75,H59&lt;15.395,B59&lt;2.85,A59&gt;=5.3,F59&lt;2.5,D59&lt;1.6,G59&gt;=0.125,F59&gt;=1.5),4.567,IF(AND(A59&lt;5.65,H59&lt;15.168,H59&gt;=8.486,B59&gt;=2.85,A59&gt;=5.3,F59&lt;2.5,D59&lt;1.6,G59&gt;=0.125,F59&gt;=1.5),4.5,IF(AND(G59&lt;0.23,G59&lt;0.519,D59&lt;2.1,A59&lt;7.1,B59&lt;3.2,H59&lt;16.774,D59&gt;=1.6,G59&gt;=0.125,F59&gt;=1.5),5,IF(AND(A59&lt;5.9,G59&lt;0.897,B59&lt;2.75,H59&lt;15.395,B59&lt;2.85,A59&gt;=5.3,F59&lt;2.5,D59&lt;1.6,G59&gt;=0.125,F59&gt;=1.5),4.1,IF(AND(A59&gt;=5.9,G59&lt;0.897,B59&lt;2.75,H59&lt;15.395,B59&lt;2.85,A59&gt;=5.3,F59&lt;2.5,D59&lt;1.6,G59&gt;=0.125,F59&gt;=1.5),4.5,IF(AND(A59&lt;6.05,A59&gt;=5.65,H59&lt;15.168,H59&gt;=8.486,B59&gt;=2.85,A59&gt;=5.3,F59&lt;2.5,D59&lt;1.6,G59&gt;=0.125,F59&gt;=1.5),4.2,IF(AND(A59&gt;=6.05,A59&gt;=5.65,H59&lt;15.168,H59&gt;=8.486,B59&gt;=2.85,A59&gt;=5.3,F59&lt;2.5,D59&lt;1.6,G59&gt;=0.125,F59&gt;=1.5),4.35,IF(AND(D59&lt;1.95,G59&gt;=0.23,G59&lt;0.519,D59&lt;2.1,A59&lt;7.1,B59&lt;3.2,H59&lt;16.774,D59&gt;=1.6,G59&gt;=0.125,F59&gt;=1.5),5.3,IF(AND(D59&gt;=1.95,G59&gt;=0.23,G59&lt;0.519,D59&lt;2.1,A59&lt;7.1,B59&lt;3.2,H59&lt;16.774,D59&gt;=1.6,G59&gt;=0.125,F59&gt;=1.5),5.2,"shouldnthappen")))))))))))))))))))))))))))))))))))</f>
        <v>5.675</v>
      </c>
      <c r="R59" s="1" t="n">
        <f aca="false">IF(AND(G59&gt;=0.901,F59&lt;1.5),1.9,IF(AND(H59&lt;5.523,D59&lt;0.35,G59&lt;0.901,F59&lt;1.5),1,IF(AND(B59&lt;3.6,D59&gt;=0.35,G59&lt;0.901,F59&lt;1.5),1.575,IF(AND(B59&gt;=3.6,D59&gt;=0.35,G59&lt;0.901,F59&lt;1.5),1.5,IF(AND(G59&gt;=0.837,D59&lt;1.15,D59&lt;1.45,F59&gt;=1.5),3,IF(AND(G59&gt;=0.66,D59&gt;=1.15,D59&lt;1.45,F59&gt;=1.5),4,IF(AND(F59&gt;=2.5,D59&lt;1.55,D59&gt;=1.45,F59&gt;=1.5),5.025,IF(AND(F59&lt;2.5,D59&gt;=1.55,D59&gt;=1.45,F59&gt;=1.5),4.933,IF(AND(B59&lt;2.45,G59&lt;0.837,D59&lt;1.15,D59&lt;1.45,F59&gt;=1.5),3.3,IF(AND(B59&gt;=2.45,G59&lt;0.837,D59&lt;1.15,D59&lt;1.45,F59&gt;=1.5),3.86,IF(AND(B59&gt;=3.05,F59&lt;2.5,D59&lt;1.55,D59&gt;=1.45,F59&gt;=1.5),4.8,IF(AND(D59&gt;=2.45,F59&gt;=2.5,D59&gt;=1.55,D59&gt;=1.45,F59&gt;=1.5),5.875,IF(AND(H59&lt;13.187,G59&lt;0.217,H59&gt;=5.523,D59&lt;0.35,G59&lt;0.901,F59&lt;1.5),1.4,IF(AND(H59&gt;=13.187,G59&lt;0.217,H59&gt;=5.523,D59&lt;0.35,G59&lt;0.901,F59&lt;1.5),1.5,IF(AND(G59&lt;0.33,G59&gt;=0.217,H59&gt;=5.523,D59&lt;0.35,G59&lt;0.901,F59&lt;1.5),1.28,IF(AND(A59&lt;6.05,D59&lt;1.35,G59&lt;0.66,D59&gt;=1.15,D59&lt;1.45,F59&gt;=1.5),4.175,IF(AND(A59&gt;=6.05,D59&lt;1.35,G59&lt;0.66,D59&gt;=1.15,D59&lt;1.45,F59&gt;=1.5),4.3,IF(AND(A59&lt;5.65,D59&gt;=1.35,G59&lt;0.66,D59&gt;=1.15,D59&lt;1.45,F59&gt;=1.5),3.9,IF(AND(A59&gt;=5.65,D59&gt;=1.35,G59&lt;0.66,D59&gt;=1.15,D59&lt;1.45,F59&gt;=1.5),4.52,IF(AND(A59&lt;6.25,B59&lt;3.05,F59&lt;2.5,D59&lt;1.55,D59&gt;=1.45,F59&gt;=1.5),4.5,IF(AND(A59&gt;=6.25,B59&lt;3.05,F59&lt;2.5,D59&lt;1.55,D59&gt;=1.45,F59&gt;=1.5),4.675,IF(AND(A59&gt;=7.25,D59&lt;2.45,F59&gt;=2.5,D59&gt;=1.55,D59&gt;=1.45,F59&gt;=1.5),6.433,IF(AND(D59&gt;=0.25,G59&gt;=0.33,G59&gt;=0.217,H59&gt;=5.523,D59&lt;0.35,G59&lt;0.901,F59&lt;1.5),1.4,IF(AND(A59&lt;6.15,A59&lt;7.25,D59&lt;2.45,F59&gt;=2.5,D59&gt;=1.55,D59&gt;=1.45,F59&gt;=1.5),5.025,IF(AND(H59&lt;6.439,D59&lt;0.25,G59&gt;=0.33,G59&gt;=0.217,H59&gt;=5.523,D59&lt;0.35,G59&lt;0.901,F59&lt;1.5),1.5,IF(AND(H59&gt;=6.439,D59&lt;0.25,G59&gt;=0.33,G59&gt;=0.217,H59&gt;=5.523,D59&lt;0.35,G59&lt;0.901,F59&lt;1.5),1.38,IF(AND(H59&gt;=13.711,A59&gt;=6.15,A59&lt;7.25,D59&lt;2.45,F59&gt;=2.5,D59&gt;=1.55,D59&gt;=1.45,F59&gt;=1.5),5.68,IF(AND(B59&gt;=3.3,H59&lt;13.711,A59&gt;=6.15,A59&lt;7.25,D59&lt;2.45,F59&gt;=2.5,D59&gt;=1.55,D59&gt;=1.45,F59&gt;=1.5),5.6,IF(AND(G59&lt;0.093,B59&lt;3.3,H59&lt;13.711,A59&gt;=6.15,A59&lt;7.25,D59&lt;2.45,F59&gt;=2.5,D59&gt;=1.55,D59&gt;=1.45,F59&gt;=1.5),5.56,IF(AND(D59&lt;1.95,G59&gt;=0.093,B59&lt;3.3,H59&lt;13.711,A59&gt;=6.15,A59&lt;7.25,D59&lt;2.45,F59&gt;=2.5,D59&gt;=1.55,D59&gt;=1.45,F59&gt;=1.5),5.3,IF(AND(B59&lt;3.15,D59&gt;=1.95,G59&gt;=0.093,B59&lt;3.3,H59&lt;13.711,A59&gt;=6.15,A59&lt;7.25,D59&lt;2.45,F59&gt;=2.5,D59&gt;=1.55,D59&gt;=1.45,F59&gt;=1.5),5.1,IF(AND(B59&gt;=3.15,D59&gt;=1.95,G59&gt;=0.093,B59&lt;3.3,H59&lt;13.711,A59&gt;=6.15,A59&lt;7.25,D59&lt;2.45,F59&gt;=2.5,D59&gt;=1.55,D59&gt;=1.45,F59&gt;=1.5),5.15,"shouldnthappen"))))))))))))))))))))))))))))))))</f>
        <v>4.933</v>
      </c>
      <c r="S59" s="1" t="n">
        <f aca="false">IF(AND(G59&gt;=0.859,D59&gt;=0.35,F59&lt;1.5),1.9,IF(AND(D59&lt;1.75,F59&gt;=2.5,F59&gt;=1.5),4.867,IF(AND(H59&lt;8.42,A59&lt;5.05,D59&lt;0.35,F59&lt;1.5),1.42,IF(AND(H59&gt;=14.877,A59&gt;=5.05,D59&lt;0.35,F59&lt;1.5),1.3,IF(AND(B59&lt;3.35,G59&lt;0.859,D59&gt;=0.35,F59&lt;1.5),1.7,IF(AND(B59&gt;=3.35,G59&lt;0.859,D59&gt;=0.35,F59&lt;1.5),1.5,IF(AND(A59&gt;=6.05,B59&lt;2.75,F59&lt;2.5,F59&gt;=1.5),4.733,IF(AND(G59&gt;=0.68,B59&gt;=2.75,F59&lt;2.5,F59&gt;=1.5),4.025,IF(AND(H59&gt;=16.284,D59&gt;=1.75,F59&gt;=2.5,F59&gt;=1.5),6.6,IF(AND(A59&lt;4.35,H59&gt;=8.42,A59&lt;5.05,D59&lt;0.35,F59&lt;1.5),1.1,IF(AND(G59&gt;=0.948,H59&lt;14.877,A59&gt;=5.05,D59&lt;0.35,F59&lt;1.5),1.7,IF(AND(A59&lt;5.3,A59&lt;6.05,B59&lt;2.75,F59&lt;2.5,F59&gt;=1.5),3,IF(AND(H59&gt;=15.168,G59&lt;0.68,B59&gt;=2.75,F59&lt;2.5,F59&gt;=1.5),4.75,IF(AND(H59&gt;=14.005,A59&gt;=4.35,H59&gt;=8.42,A59&lt;5.05,D59&lt;0.35,F59&lt;1.5),1.375,IF(AND(A59&gt;=5.55,G59&lt;0.948,H59&lt;14.877,A59&gt;=5.05,D59&lt;0.35,F59&lt;1.5),1.7,IF(AND(H59&lt;12.363,A59&gt;=5.3,A59&lt;6.05,B59&lt;2.75,F59&lt;2.5,F59&gt;=1.5),3.825,IF(AND(H59&gt;=12.363,A59&gt;=5.3,A59&lt;6.05,B59&lt;2.75,F59&lt;2.5,F59&gt;=1.5),4.033,IF(AND(H59&gt;=14.508,H59&lt;15.168,G59&lt;0.68,B59&gt;=2.75,F59&lt;2.5,F59&gt;=1.5),4.2,IF(AND(D59&gt;=2.35,D59&gt;=2.2,H59&lt;16.284,D59&gt;=1.75,F59&gt;=2.5,F59&gt;=1.5),5.267,IF(AND(G59&lt;0.231,H59&lt;14.005,A59&gt;=4.35,H59&gt;=8.42,A59&lt;5.05,D59&lt;0.35,F59&lt;1.5),1.4,IF(AND(H59&gt;=14.494,A59&lt;5.55,G59&lt;0.948,H59&lt;14.877,A59&gt;=5.05,D59&lt;0.35,F59&lt;1.5),1.6,IF(AND(A59&lt;6.1,H59&lt;14.508,H59&lt;15.168,G59&lt;0.68,B59&gt;=2.75,F59&lt;2.5,F59&gt;=1.5),4.5,IF(AND(A59&lt;6.1,H59&lt;11.8,D59&lt;2.2,H59&lt;16.284,D59&gt;=1.75,F59&gt;=2.5,F59&gt;=1.5),4.95,IF(AND(A59&gt;=6.1,H59&lt;11.8,D59&lt;2.2,H59&lt;16.284,D59&gt;=1.75,F59&gt;=2.5,F59&gt;=1.5),5.333,IF(AND(B59&lt;2.75,H59&gt;=11.8,D59&lt;2.2,H59&lt;16.284,D59&gt;=1.75,F59&gt;=2.5,F59&gt;=1.5),5.1,IF(AND(B59&gt;=3.15,D59&lt;2.35,D59&gt;=2.2,H59&lt;16.284,D59&gt;=1.75,F59&gt;=2.5,F59&gt;=1.5),5.5,IF(AND(B59&gt;=3.35,G59&gt;=0.231,H59&lt;14.005,A59&gt;=4.35,H59&gt;=8.42,A59&lt;5.05,D59&lt;0.35,F59&lt;1.5),1.3,IF(AND(H59&lt;13.869,H59&lt;14.494,A59&lt;5.55,G59&lt;0.948,H59&lt;14.877,A59&gt;=5.05,D59&lt;0.35,F59&lt;1.5),1.5,IF(AND(H59&gt;=13.869,H59&lt;14.494,A59&lt;5.55,G59&lt;0.948,H59&lt;14.877,A59&gt;=5.05,D59&lt;0.35,F59&lt;1.5),1.4,IF(AND(G59&lt;0.636,A59&gt;=6.1,H59&lt;14.508,H59&lt;15.168,G59&lt;0.68,B59&gt;=2.75,F59&lt;2.5,F59&gt;=1.5),4.68,IF(AND(G59&gt;=0.636,A59&gt;=6.1,H59&lt;14.508,H59&lt;15.168,G59&lt;0.68,B59&gt;=2.75,F59&lt;2.5,F59&gt;=1.5),4.4,IF(AND(B59&lt;2.85,B59&gt;=2.75,H59&gt;=11.8,D59&lt;2.2,H59&lt;16.284,D59&gt;=1.75,F59&gt;=2.5,F59&gt;=1.5),6.7,IF(AND(H59&lt;10.626,B59&lt;3.15,D59&lt;2.35,D59&gt;=2.2,H59&lt;16.284,D59&gt;=1.75,F59&gt;=2.5,F59&gt;=1.5),5.1,IF(AND(H59&gt;=10.626,B59&lt;3.15,D59&lt;2.35,D59&gt;=2.2,H59&lt;16.284,D59&gt;=1.75,F59&gt;=2.5,F59&gt;=1.5),5.2,IF(AND(G59&lt;0.378,B59&lt;3.35,G59&gt;=0.231,H59&lt;14.005,A59&gt;=4.35,H59&gt;=8.42,A59&lt;5.05,D59&lt;0.35,F59&lt;1.5),1.2,IF(AND(G59&gt;=0.378,B59&lt;3.35,G59&gt;=0.231,H59&lt;14.005,A59&gt;=4.35,H59&gt;=8.42,A59&lt;5.05,D59&lt;0.35,F59&lt;1.5),1.3,IF(AND(A59&lt;6.2,B59&gt;=2.85,B59&gt;=2.75,H59&gt;=11.8,D59&lt;2.2,H59&lt;16.284,D59&gt;=1.75,F59&gt;=2.5,F59&gt;=1.5),4.9,IF(AND(G59&lt;0.388,A59&gt;=6.2,B59&gt;=2.85,B59&gt;=2.75,H59&gt;=11.8,D59&lt;2.2,H59&lt;16.284,D59&gt;=1.75,F59&gt;=2.5,F59&gt;=1.5),5.52,IF(AND(G59&gt;=0.388,A59&gt;=6.2,B59&gt;=2.85,B59&gt;=2.75,H59&gt;=11.8,D59&lt;2.2,H59&lt;16.284,D59&gt;=1.75,F59&gt;=2.5,F59&gt;=1.5),5.7,"shouldnthappen")))))))))))))))))))))))))))))))))))))))</f>
        <v>4.4</v>
      </c>
      <c r="T59" s="1" t="n">
        <f aca="false">IF(AND(D59&gt;=0.8,A59&lt;5.45),3.7,IF(AND(D59&gt;=0.35,D59&lt;0.8,A59&lt;5.45),1.56,IF(AND(G59&lt;0.164,F59&lt;2.5,A59&gt;=5.45),1.6,IF(AND(H59&gt;=16.718,F59&gt;=2.5,A59&gt;=5.45),6.4,IF(AND(G59&gt;=0.719,H59&lt;16.718,F59&gt;=2.5,A59&gt;=5.45),5.05,IF(AND(A59&lt;4.35,A59&lt;5.05,D59&lt;0.35,D59&lt;0.8,A59&lt;5.45),1.1,IF(AND(H59&gt;=14.494,A59&gt;=5.05,D59&lt;0.35,D59&lt;0.8,A59&lt;5.45),1.6,IF(AND(G59&lt;0.338,D59&lt;1.25,G59&gt;=0.164,F59&lt;2.5,A59&gt;=5.45),4.1,IF(AND(H59&lt;8.397,D59&gt;=1.25,G59&gt;=0.164,F59&lt;2.5,A59&gt;=5.45),4,IF(AND(H59&lt;11.031,H59&lt;14.494,A59&gt;=5.05,D59&lt;0.35,D59&lt;0.8,A59&lt;5.45),1.5,IF(AND(H59&gt;=11.031,H59&lt;14.494,A59&gt;=5.05,D59&lt;0.35,D59&lt;0.8,A59&lt;5.45),1.44,IF(AND(B59&lt;2.65,H59&gt;=8.397,D59&gt;=1.25,G59&gt;=0.164,F59&lt;2.5,A59&gt;=5.45),4.767,IF(AND(H59&lt;7.388,G59&lt;0.487,G59&lt;0.719,H59&lt;16.718,F59&gt;=2.5,A59&gt;=5.45),5.067,IF(AND(G59&lt;0.533,G59&gt;=0.487,G59&lt;0.719,H59&lt;16.718,F59&gt;=2.5,A59&gt;=5.45),5.8,IF(AND(G59&gt;=0.533,G59&gt;=0.487,G59&lt;0.719,H59&lt;16.718,F59&gt;=2.5,A59&gt;=5.45),5.86,IF(AND(B59&lt;3.25,A59&gt;=4.95,A59&gt;=4.35,A59&lt;5.05,D59&lt;0.35,D59&lt;0.8,A59&lt;5.45),1.2,IF(AND(A59&lt;5.6,H59&lt;11.218,G59&gt;=0.338,D59&lt;1.25,G59&gt;=0.164,F59&lt;2.5,A59&gt;=5.45),3.7,IF(AND(A59&gt;=5.6,H59&lt;11.218,G59&gt;=0.338,D59&lt;1.25,G59&gt;=0.164,F59&lt;2.5,A59&gt;=5.45),3.5,IF(AND(H59&lt;12.668,H59&gt;=11.218,G59&gt;=0.338,D59&lt;1.25,G59&gt;=0.164,F59&lt;2.5,A59&gt;=5.45),3.9,IF(AND(H59&gt;=12.668,H59&gt;=11.218,G59&gt;=0.338,D59&lt;1.25,G59&gt;=0.164,F59&lt;2.5,A59&gt;=5.45),4,IF(AND(H59&gt;=15.705,B59&gt;=2.65,H59&gt;=8.397,D59&gt;=1.25,G59&gt;=0.164,F59&lt;2.5,A59&gt;=5.45),4.8,IF(AND(B59&lt;2.75,H59&gt;=7.388,G59&lt;0.487,G59&lt;0.719,H59&lt;16.718,F59&gt;=2.5,A59&gt;=5.45),5.26,IF(AND(B59&lt;2.95,A59&lt;4.5,A59&lt;4.95,A59&gt;=4.35,A59&lt;5.05,D59&lt;0.35,D59&lt;0.8,A59&lt;5.45),1.4,IF(AND(B59&gt;=2.95,A59&lt;4.5,A59&lt;4.95,A59&gt;=4.35,A59&lt;5.05,D59&lt;0.35,D59&lt;0.8,A59&lt;5.45),1.3,IF(AND(H59&gt;=13.924,A59&gt;=4.5,A59&lt;4.95,A59&gt;=4.35,A59&lt;5.05,D59&lt;0.35,D59&lt;0.8,A59&lt;5.45),1.5,IF(AND(G59&lt;0.252,B59&gt;=3.25,A59&gt;=4.95,A59&gt;=4.35,A59&lt;5.05,D59&lt;0.35,D59&lt;0.8,A59&lt;5.45),1.4,IF(AND(G59&gt;=0.252,B59&gt;=3.25,A59&gt;=4.95,A59&gt;=4.35,A59&lt;5.05,D59&lt;0.35,D59&lt;0.8,A59&lt;5.45),1.32,IF(AND(G59&gt;=0.473,H59&lt;15.705,B59&gt;=2.65,H59&gt;=8.397,D59&gt;=1.25,G59&gt;=0.164,F59&lt;2.5,A59&gt;=5.45),4.7,IF(AND(B59&gt;=3.15,B59&gt;=2.75,H59&gt;=7.388,G59&lt;0.487,G59&lt;0.719,H59&lt;16.718,F59&gt;=2.5,A59&gt;=5.45),5.7,IF(AND(B59&lt;3.15,H59&lt;13.924,A59&gt;=4.5,A59&lt;4.95,A59&gt;=4.35,A59&lt;5.05,D59&lt;0.35,D59&lt;0.8,A59&lt;5.45),1.433,IF(AND(B59&gt;=3.15,H59&lt;13.924,A59&gt;=4.5,A59&lt;4.95,A59&gt;=4.35,A59&lt;5.05,D59&lt;0.35,D59&lt;0.8,A59&lt;5.45),1.4,IF(AND(H59&gt;=14.81,G59&lt;0.473,H59&lt;15.705,B59&gt;=2.65,H59&gt;=8.397,D59&gt;=1.25,G59&gt;=0.164,F59&lt;2.5,A59&gt;=5.45),4.2,IF(AND(A59&lt;6.65,B59&lt;3.15,B59&gt;=2.75,H59&gt;=7.388,G59&lt;0.487,G59&lt;0.719,H59&lt;16.718,F59&gt;=2.5,A59&gt;=5.45),5.6,IF(AND(A59&gt;=6.65,B59&lt;3.15,B59&gt;=2.75,H59&gt;=7.388,G59&lt;0.487,G59&lt;0.719,H59&lt;16.718,F59&gt;=2.5,A59&gt;=5.45),5.4,IF(AND(A59&lt;6.15,H59&lt;14.81,G59&lt;0.473,H59&lt;15.705,B59&gt;=2.65,H59&gt;=8.397,D59&gt;=1.25,G59&gt;=0.164,F59&lt;2.5,A59&gt;=5.45),4.5,IF(AND(A59&gt;=6.15,H59&lt;14.81,G59&lt;0.473,H59&lt;15.705,B59&gt;=2.65,H59&gt;=8.397,D59&gt;=1.25,G59&gt;=0.164,F59&lt;2.5,A59&gt;=5.45),4.4,"shouldnthappen"))))))))))))))))))))))))))))))))))))</f>
        <v>4.7</v>
      </c>
      <c r="U59" s="1" t="n">
        <f aca="false">IF(AND(G59&gt;=0.934,F59&lt;1.5),1.7,IF(AND(D59&lt;0.15,D59&lt;0.25,G59&lt;0.934,F59&lt;1.5),1.38,IF(AND(H59&gt;=14.379,D59&gt;=0.25,G59&lt;0.934,F59&lt;1.5),1.7,IF(AND(A59&lt;5.3,D59&lt;1.35,F59&lt;2.5,F59&gt;=1.5),3.15,IF(AND(H59&lt;7.148,D59&gt;=1.35,F59&lt;2.5,F59&gt;=1.5),3.9,IF(AND(G59&lt;0.352,A59&lt;6.15,F59&gt;=2.5,F59&gt;=1.5),4.5,IF(AND(G59&gt;=0.352,A59&lt;6.15,F59&gt;=2.5,F59&gt;=1.5),4.92,IF(AND(B59&lt;2.85,A59&gt;=6.15,F59&gt;=2.5,F59&gt;=1.5),6.2,IF(AND(D59&gt;=0.45,H59&lt;14.379,D59&gt;=0.25,G59&lt;0.934,F59&lt;1.5),1.65,IF(AND(G59&gt;=0.857,A59&gt;=5.3,D59&lt;1.35,F59&lt;2.5,F59&gt;=1.5),4.3,IF(AND(A59&gt;=7.25,B59&gt;=2.85,A59&gt;=6.15,F59&gt;=2.5,F59&gt;=1.5),6.425,IF(AND(H59&lt;9.499,A59&lt;5.05,D59&gt;=0.15,D59&lt;0.25,G59&lt;0.934,F59&lt;1.5),1.4,IF(AND(A59&gt;=5.45,A59&gt;=5.05,D59&gt;=0.15,D59&lt;0.25,G59&lt;0.934,F59&lt;1.5),1.3,IF(AND(B59&gt;=4.15,D59&lt;0.45,H59&lt;14.379,D59&gt;=0.25,G59&lt;0.934,F59&lt;1.5),1.5,IF(AND(A59&gt;=5.75,G59&lt;0.857,A59&gt;=5.3,D59&lt;1.35,F59&lt;2.5,F59&gt;=1.5),4.02,IF(AND(A59&lt;6.65,G59&lt;0.333,H59&gt;=7.148,D59&gt;=1.35,F59&lt;2.5,F59&gt;=1.5),4.475,IF(AND(A59&gt;=6.65,G59&lt;0.333,H59&gt;=7.148,D59&gt;=1.35,F59&lt;2.5,F59&gt;=1.5),4.8,IF(AND(D59&gt;=1.45,G59&gt;=0.333,H59&gt;=7.148,D59&gt;=1.35,F59&lt;2.5,F59&gt;=1.5),4.85,IF(AND(G59&gt;=0.861,A59&lt;7.25,B59&gt;=2.85,A59&gt;=6.15,F59&gt;=2.5,F59&gt;=1.5),5.2,IF(AND(G59&lt;0.571,H59&gt;=9.499,A59&lt;5.05,D59&gt;=0.15,D59&lt;0.25,G59&lt;0.934,F59&lt;1.5),1.2,IF(AND(G59&gt;=0.571,H59&gt;=9.499,A59&lt;5.05,D59&gt;=0.15,D59&lt;0.25,G59&lt;0.934,F59&lt;1.5),1.3,IF(AND(H59&lt;9.283,A59&lt;5.45,A59&gt;=5.05,D59&gt;=0.15,D59&lt;0.25,G59&lt;0.934,F59&lt;1.5),1.5,IF(AND(H59&gt;=9.283,A59&lt;5.45,A59&gt;=5.05,D59&gt;=0.15,D59&lt;0.25,G59&lt;0.934,F59&lt;1.5),1.425,IF(AND(A59&lt;4.9,B59&lt;4.15,D59&lt;0.45,H59&lt;14.379,D59&gt;=0.25,G59&lt;0.934,F59&lt;1.5),1.4,IF(AND(A59&gt;=4.9,B59&lt;4.15,D59&lt;0.45,H59&lt;14.379,D59&gt;=0.25,G59&lt;0.934,F59&lt;1.5),1.325,IF(AND(G59&lt;0.572,A59&lt;5.75,G59&lt;0.857,A59&gt;=5.3,D59&lt;1.35,F59&lt;2.5,F59&gt;=1.5),3.65,IF(AND(G59&gt;=0.572,A59&lt;5.75,G59&lt;0.857,A59&gt;=5.3,D59&lt;1.35,F59&lt;2.5,F59&gt;=1.5),3.9,IF(AND(A59&lt;6.75,D59&lt;1.45,G59&gt;=0.333,H59&gt;=7.148,D59&gt;=1.35,F59&lt;2.5,F59&gt;=1.5),4.4,IF(AND(A59&gt;=6.75,D59&lt;1.45,G59&gt;=0.333,H59&gt;=7.148,D59&gt;=1.35,F59&lt;2.5,F59&gt;=1.5),4.78,IF(AND(A59&lt;6.6,B59&lt;3.25,G59&lt;0.861,A59&lt;7.25,B59&gt;=2.85,A59&gt;=6.15,F59&gt;=2.5,F59&gt;=1.5),5.333,IF(AND(H59&lt;11.461,B59&gt;=3.25,G59&lt;0.861,A59&lt;7.25,B59&gt;=2.85,A59&gt;=6.15,F59&gt;=2.5,F59&gt;=1.5),6.025,IF(AND(H59&gt;=11.461,B59&gt;=3.25,G59&lt;0.861,A59&lt;7.25,B59&gt;=2.85,A59&gt;=6.15,F59&gt;=2.5,F59&gt;=1.5),5.667,IF(AND(H59&gt;=14.564,A59&gt;=6.6,B59&lt;3.25,G59&lt;0.861,A59&lt;7.25,B59&gt;=2.85,A59&gt;=6.15,F59&gt;=2.5,F59&gt;=1.5),5.4,IF(AND(D59&gt;=2.35,H59&lt;14.564,A59&gt;=6.6,B59&lt;3.25,G59&lt;0.861,A59&lt;7.25,B59&gt;=2.85,A59&gt;=6.15,F59&gt;=2.5,F59&gt;=1.5),5.6,IF(AND(A59&lt;6.85,D59&lt;2.35,H59&lt;14.564,A59&gt;=6.6,B59&lt;3.25,G59&lt;0.861,A59&lt;7.25,B59&gt;=2.85,A59&gt;=6.15,F59&gt;=2.5,F59&gt;=1.5),5.9,IF(AND(A59&gt;=6.85,D59&lt;2.35,H59&lt;14.564,A59&gt;=6.6,B59&lt;3.25,G59&lt;0.861,A59&lt;7.25,B59&gt;=2.85,A59&gt;=6.15,F59&gt;=2.5,F59&gt;=1.5),5.78,"shouldnthappen"))))))))))))))))))))))))))))))))))))</f>
        <v>4.85</v>
      </c>
      <c r="V59" s="1" t="n">
        <f aca="false">IF(AND(H59&lt;5.748,A59&lt;5.05,D59&lt;0.75),1,IF(AND(B59&lt;3.15,H59&gt;=5.748,A59&lt;5.05,D59&lt;0.75),1.475,IF(AND(G59&gt;=0.801,D59&lt;0.25,A59&gt;=5.05,D59&lt;0.75),1.7,IF(AND(D59&gt;=0.45,D59&gt;=0.25,A59&gt;=5.05,D59&lt;0.75),1.7,IF(AND(B59&lt;2.35,F59&lt;2.5,B59&lt;2.75,D59&gt;=0.75),4.16,IF(AND(D59&lt;1.75,F59&gt;=2.5,B59&lt;2.75,D59&gt;=0.75),4.875,IF(AND(D59&gt;=1.75,F59&gt;=2.5,B59&lt;2.75,D59&gt;=0.75),5.333,IF(AND(H59&gt;=16.284,D59&gt;=1.55,B59&gt;=2.75,D59&gt;=0.75),6.6,IF(AND(H59&gt;=14.144,B59&gt;=3.15,H59&gt;=5.748,A59&lt;5.05,D59&lt;0.75),1.3,IF(AND(A59&lt;5.45,G59&lt;0.801,D59&lt;0.25,A59&gt;=5.05,D59&lt;0.75),1.5,IF(AND(A59&gt;=5.45,G59&lt;0.801,D59&lt;0.25,A59&gt;=5.05,D59&lt;0.75),1.34,IF(AND(B59&lt;3.75,D59&lt;0.45,D59&gt;=0.25,A59&gt;=5.05,D59&lt;0.75),1.467,IF(AND(B59&gt;=3.75,D59&lt;0.45,D59&gt;=0.25,A59&gt;=5.05,D59&lt;0.75),1.767,IF(AND(G59&gt;=0.896,B59&gt;=2.35,F59&lt;2.5,B59&lt;2.75,D59&gt;=0.75),4.9,IF(AND(H59&lt;15.504,D59&lt;1.35,D59&lt;1.55,B59&gt;=2.75,D59&gt;=0.75),4.2,IF(AND(H59&gt;=15.504,D59&lt;1.35,D59&lt;1.55,B59&gt;=2.75,D59&gt;=0.75),4.6,IF(AND(H59&lt;9.767,D59&gt;=1.35,D59&lt;1.55,B59&gt;=2.75,D59&gt;=0.75),5.1,IF(AND(A59&lt;4.5,H59&lt;14.144,B59&gt;=3.15,H59&gt;=5.748,A59&lt;5.05,D59&lt;0.75),1.3,IF(AND(A59&gt;=4.5,H59&lt;14.144,B59&gt;=3.15,H59&gt;=5.748,A59&lt;5.05,D59&lt;0.75),1.4,IF(AND(D59&gt;=1.15,G59&lt;0.896,B59&gt;=2.35,F59&lt;2.5,B59&lt;2.75,D59&gt;=0.75),4.04,IF(AND(B59&lt;2.9,H59&gt;=9.767,D59&gt;=1.35,D59&lt;1.55,B59&gt;=2.75,D59&gt;=0.75),4.8,IF(AND(D59&lt;1.7,A59&gt;=7.05,H59&lt;16.284,D59&gt;=1.55,B59&gt;=2.75,D59&gt;=0.75),5.8,IF(AND(D59&gt;=1.7,A59&gt;=7.05,H59&lt;16.284,D59&gt;=1.55,B59&gt;=2.75,D59&gt;=0.75),6.3,IF(AND(B59&lt;2.45,D59&lt;1.15,G59&lt;0.896,B59&gt;=2.35,F59&lt;2.5,B59&lt;2.75,D59&gt;=0.75),3.767,IF(AND(B59&gt;=2.45,D59&lt;1.15,G59&lt;0.896,B59&gt;=2.35,F59&lt;2.5,B59&lt;2.75,D59&gt;=0.75),3.167,IF(AND(B59&gt;=3.15,B59&gt;=2.9,H59&gt;=9.767,D59&gt;=1.35,D59&lt;1.55,B59&gt;=2.75,D59&gt;=0.75),4.7,IF(AND(D59&lt;1.9,D59&lt;2.05,A59&lt;7.05,H59&lt;16.284,D59&gt;=1.55,B59&gt;=2.75,D59&gt;=0.75),4.82,IF(AND(D59&gt;=1.9,D59&lt;2.05,A59&lt;7.05,H59&lt;16.284,D59&gt;=1.55,B59&gt;=2.75,D59&gt;=0.75),5.067,IF(AND(H59&lt;12.721,B59&lt;3.15,B59&gt;=2.9,H59&gt;=9.767,D59&gt;=1.35,D59&lt;1.55,B59&gt;=2.75,D59&gt;=0.75),4.5,IF(AND(H59&gt;=12.721,B59&lt;3.15,B59&gt;=2.9,H59&gt;=9.767,D59&gt;=1.35,D59&lt;1.55,B59&gt;=2.75,D59&gt;=0.75),4.433,IF(AND(H59&lt;9.525,G59&lt;0.364,D59&gt;=2.05,A59&lt;7.05,H59&lt;16.284,D59&gt;=1.55,B59&gt;=2.75,D59&gt;=0.75),5.1,IF(AND(A59&lt;6.25,G59&gt;=0.364,D59&gt;=2.05,A59&lt;7.05,H59&lt;16.284,D59&gt;=1.55,B59&gt;=2.75,D59&gt;=0.75),5.4,IF(AND(H59&lt;10.898,H59&gt;=9.525,G59&lt;0.364,D59&gt;=2.05,A59&lt;7.05,H59&lt;16.284,D59&gt;=1.55,B59&gt;=2.75,D59&gt;=0.75),5.6,IF(AND(H59&lt;8.711,A59&gt;=6.25,G59&gt;=0.364,D59&gt;=2.05,A59&lt;7.05,H59&lt;16.284,D59&gt;=1.55,B59&gt;=2.75,D59&gt;=0.75),5.7,IF(AND(H59&gt;=8.711,A59&gt;=6.25,G59&gt;=0.364,D59&gt;=2.05,A59&lt;7.05,H59&lt;16.284,D59&gt;=1.55,B59&gt;=2.75,D59&gt;=0.75),5.84,IF(AND(D59&lt;2.2,H59&gt;=10.898,H59&gt;=9.525,G59&lt;0.364,D59&gt;=2.05,A59&lt;7.05,H59&lt;16.284,D59&gt;=1.55,B59&gt;=2.75,D59&gt;=0.75),5.4,IF(AND(D59&gt;=2.2,H59&gt;=10.898,H59&gt;=9.525,G59&lt;0.364,D59&gt;=2.05,A59&lt;7.05,H59&lt;16.284,D59&gt;=1.55,B59&gt;=2.75,D59&gt;=0.75),5.3,"shouldnthappen")))))))))))))))))))))))))))))))))))))</f>
        <v>4.82</v>
      </c>
      <c r="W59" s="1" t="n">
        <f aca="false">IF(AND(H59&lt;6.926,D59&gt;=0.35,D59&lt;0.8),1.9,IF(AND(H59&gt;=6.926,D59&gt;=0.35,D59&lt;0.8),1.533,IF(AND(H59&lt;13.492,A59&lt;4.75,D59&lt;0.35,D59&lt;0.8),1.1,IF(AND(H59&gt;=13.492,A59&lt;4.75,D59&lt;0.35,D59&lt;0.8),1.375,IF(AND(B59&lt;2.75,A59&gt;=5.85,F59&lt;2.5,D59&gt;=0.8),4.833,IF(AND(B59&lt;3.3,A59&gt;=7.05,F59&gt;=2.5,D59&gt;=0.8),5.8,IF(AND(B59&gt;=3.3,A59&gt;=7.05,F59&gt;=2.5,D59&gt;=0.8),6.325,IF(AND(D59&gt;=0.25,A59&lt;5.05,A59&gt;=4.75,D59&lt;0.35,D59&lt;0.8),1.3,IF(AND(B59&lt;3.6,A59&gt;=5.05,A59&gt;=4.75,D59&lt;0.35,D59&lt;0.8),1.4,IF(AND(H59&lt;10.194,G59&lt;0.412,A59&lt;5.85,F59&lt;2.5,D59&gt;=0.8),4.133,IF(AND(H59&gt;=10.194,G59&lt;0.412,A59&lt;5.85,F59&lt;2.5,D59&gt;=0.8),4.5,IF(AND(A59&lt;5.35,G59&gt;=0.412,A59&lt;5.85,F59&lt;2.5,D59&gt;=0.8),3.15,IF(AND(A59&lt;6.2,B59&gt;=2.75,A59&gt;=5.85,F59&lt;2.5,D59&gt;=0.8),4.3,IF(AND(H59&lt;5.767,A59&lt;6.2,A59&lt;7.05,F59&gt;=2.5,D59&gt;=0.8),4.5,IF(AND(G59&gt;=0.861,A59&gt;=6.2,A59&lt;7.05,F59&gt;=2.5,D59&gt;=0.8),5.2,IF(AND(B59&lt;3.15,D59&lt;0.25,A59&lt;5.05,A59&gt;=4.75,D59&lt;0.35,D59&lt;0.8),1.55,IF(AND(A59&lt;5.45,B59&gt;=3.6,A59&gt;=5.05,A59&gt;=4.75,D59&lt;0.35,D59&lt;0.8),1.5,IF(AND(A59&gt;=5.45,B59&gt;=3.6,A59&gt;=5.05,A59&gt;=4.75,D59&lt;0.35,D59&lt;0.8),1.4,IF(AND(G59&gt;=0.772,A59&gt;=5.35,G59&gt;=0.412,A59&lt;5.85,F59&lt;2.5,D59&gt;=0.8),3.9,IF(AND(D59&gt;=1.45,A59&gt;=6.2,B59&gt;=2.75,A59&gt;=5.85,F59&lt;2.5,D59&gt;=0.8),4.775,IF(AND(G59&lt;0.5,H59&gt;=5.767,A59&lt;6.2,A59&lt;7.05,F59&gt;=2.5,D59&gt;=0.8),5.1,IF(AND(G59&gt;=0.5,H59&gt;=5.767,A59&lt;6.2,A59&lt;7.05,F59&gt;=2.5,D59&gt;=0.8),4.95,IF(AND(B59&gt;=3.25,G59&lt;0.861,A59&gt;=6.2,A59&lt;7.05,F59&gt;=2.5,D59&gt;=0.8),5.75,IF(AND(A59&lt;4.95,B59&gt;=3.15,D59&lt;0.25,A59&lt;5.05,A59&gt;=4.75,D59&lt;0.35,D59&lt;0.8),1.4,IF(AND(A59&lt;5.65,G59&lt;0.772,A59&gt;=5.35,G59&gt;=0.412,A59&lt;5.85,F59&lt;2.5,D59&gt;=0.8),3.6,IF(AND(A59&gt;=5.65,G59&lt;0.772,A59&gt;=5.35,G59&gt;=0.412,A59&lt;5.85,F59&lt;2.5,D59&gt;=0.8),3.5,IF(AND(B59&gt;=3.15,D59&lt;1.45,A59&gt;=6.2,B59&gt;=2.75,A59&gt;=5.85,F59&lt;2.5,D59&gt;=0.8),4.7,IF(AND(A59&gt;=6.65,B59&lt;3.25,G59&lt;0.861,A59&gt;=6.2,A59&lt;7.05,F59&gt;=2.5,D59&gt;=0.8),5.567,IF(AND(H59&lt;9.499,A59&gt;=4.95,B59&gt;=3.15,D59&lt;0.25,A59&lt;5.05,A59&gt;=4.75,D59&lt;0.35,D59&lt;0.8),1.4,IF(AND(H59&gt;=9.499,A59&gt;=4.95,B59&gt;=3.15,D59&lt;0.25,A59&lt;5.05,A59&gt;=4.75,D59&lt;0.35,D59&lt;0.8),1.2,IF(AND(G59&lt;0.765,B59&lt;3.15,D59&lt;1.45,A59&gt;=6.2,B59&gt;=2.75,A59&gt;=5.85,F59&lt;2.5,D59&gt;=0.8),4.4,IF(AND(G59&gt;=0.765,B59&lt;3.15,D59&lt;1.45,A59&gt;=6.2,B59&gt;=2.75,A59&gt;=5.85,F59&lt;2.5,D59&gt;=0.8),4.6,IF(AND(H59&lt;10.667,A59&lt;6.65,B59&lt;3.25,G59&lt;0.861,A59&gt;=6.2,A59&lt;7.05,F59&gt;=2.5,D59&gt;=0.8),5.167,IF(AND(G59&lt;0.627,H59&gt;=10.667,A59&lt;6.65,B59&lt;3.25,G59&lt;0.861,A59&gt;=6.2,A59&lt;7.05,F59&gt;=2.5,D59&gt;=0.8),5.64,IF(AND(G59&gt;=0.627,H59&gt;=10.667,A59&lt;6.65,B59&lt;3.25,G59&lt;0.861,A59&gt;=6.2,A59&lt;7.05,F59&gt;=2.5,D59&gt;=0.8),5.1,"shouldnthappen")))))))))))))))))))))))))))))))))))</f>
        <v>4.775</v>
      </c>
      <c r="X59" s="1" t="n">
        <f aca="false">IF(AND(B59&lt;3.05,H59&lt;6.697,A59&lt;5.45),4.1,IF(AND(B59&gt;=3.05,H59&lt;6.697,A59&lt;5.45),1.48,IF(AND(D59&lt;0.7,A59&lt;5.9,A59&gt;=5.45),1.4,IF(AND(A59&lt;4.35,B59&lt;3.3,H59&gt;=6.697,A59&lt;5.45),1.1,IF(AND(G59&lt;0.372,D59&gt;=0.7,A59&lt;5.9,A59&gt;=5.45),4.36,IF(AND(A59&gt;=4.9,A59&gt;=4.35,B59&lt;3.3,H59&gt;=6.697,A59&lt;5.45),1.6,IF(AND(H59&gt;=14.171,A59&lt;5.15,B59&gt;=3.3,H59&gt;=6.697,A59&lt;5.45),1.6,IF(AND(G59&lt;0.451,A59&gt;=5.15,B59&gt;=3.3,H59&gt;=6.697,A59&lt;5.45),1.367,IF(AND(G59&gt;=0.451,A59&gt;=5.15,B59&gt;=3.3,H59&gt;=6.697,A59&lt;5.45),1.5,IF(AND(G59&lt;0.332,D59&lt;1.45,F59&lt;2.5,A59&gt;=5.9,A59&gt;=5.45),4.35,IF(AND(A59&lt;6.15,D59&gt;=1.45,F59&lt;2.5,A59&gt;=5.9,A59&gt;=5.45),5.1,IF(AND(D59&gt;=2.4,G59&lt;0.432,F59&gt;=2.5,A59&gt;=5.9,A59&gt;=5.45),5.78,IF(AND(A59&lt;6.15,G59&gt;=0.432,F59&gt;=2.5,A59&gt;=5.9,A59&gt;=5.45),4.9,IF(AND(B59&lt;3.1,A59&lt;4.9,A59&gt;=4.35,B59&lt;3.3,H59&gt;=6.697,A59&lt;5.45),1.4,IF(AND(B59&gt;=3.1,A59&lt;4.9,A59&gt;=4.35,B59&lt;3.3,H59&gt;=6.697,A59&lt;5.45),1.3,IF(AND(G59&lt;0.343,H59&lt;14.171,A59&lt;5.15,B59&gt;=3.3,H59&gt;=6.697,A59&lt;5.45),1.433,IF(AND(G59&gt;=0.343,H59&lt;14.171,A59&lt;5.15,B59&gt;=3.3,H59&gt;=6.697,A59&lt;5.45),1.525,IF(AND(D59&lt;1.05,B59&lt;2.55,G59&gt;=0.372,D59&gt;=0.7,A59&lt;5.9,A59&gt;=5.45),3.7,IF(AND(H59&lt;10.596,B59&gt;=2.55,G59&gt;=0.372,D59&gt;=0.7,A59&lt;5.9,A59&gt;=5.45),3.525,IF(AND(H59&gt;=10.596,B59&gt;=2.55,G59&gt;=0.372,D59&gt;=0.7,A59&lt;5.9,A59&gt;=5.45),3.9,IF(AND(H59&lt;14.314,G59&gt;=0.332,D59&lt;1.45,F59&lt;2.5,A59&gt;=5.9,A59&gt;=5.45),4.4,IF(AND(H59&gt;=14.314,G59&gt;=0.332,D59&lt;1.45,F59&lt;2.5,A59&gt;=5.9,A59&gt;=5.45),4.7,IF(AND(H59&lt;13.906,A59&gt;=6.15,D59&gt;=1.45,F59&lt;2.5,A59&gt;=5.9,A59&gt;=5.45),4.675,IF(AND(H59&gt;=13.906,A59&gt;=6.15,D59&gt;=1.45,F59&lt;2.5,A59&gt;=5.9,A59&gt;=5.45),4.9,IF(AND(G59&lt;0.093,D59&lt;2.4,G59&lt;0.432,F59&gt;=2.5,A59&gt;=5.9,A59&gt;=5.45),5.6,IF(AND(B59&lt;2.95,A59&gt;=6.15,G59&gt;=0.432,F59&gt;=2.5,A59&gt;=5.9,A59&gt;=5.45),5.86,IF(AND(A59&lt;5.55,D59&gt;=1.05,B59&lt;2.55,G59&gt;=0.372,D59&gt;=0.7,A59&lt;5.9,A59&gt;=5.45),4,IF(AND(A59&gt;=5.55,D59&gt;=1.05,B59&lt;2.55,G59&gt;=0.372,D59&gt;=0.7,A59&lt;5.9,A59&gt;=5.45),3.9,IF(AND(D59&lt;1.7,G59&gt;=0.093,D59&lt;2.4,G59&lt;0.432,F59&gt;=2.5,A59&gt;=5.9,A59&gt;=5.45),5.05,IF(AND(G59&gt;=0.774,B59&gt;=2.95,A59&gt;=6.15,G59&gt;=0.432,F59&gt;=2.5,A59&gt;=5.9,A59&gt;=5.45),5.3,IF(AND(G59&gt;=0.312,D59&gt;=1.7,G59&gt;=0.093,D59&lt;2.4,G59&lt;0.432,F59&gt;=2.5,A59&gt;=5.9,A59&gt;=5.45),5.4,IF(AND(D59&lt;2.45,G59&lt;0.774,B59&gt;=2.95,A59&gt;=6.15,G59&gt;=0.432,F59&gt;=2.5,A59&gt;=5.9,A59&gt;=5.45),5.66,IF(AND(D59&gt;=2.45,G59&lt;0.774,B59&gt;=2.95,A59&gt;=6.15,G59&gt;=0.432,F59&gt;=2.5,A59&gt;=5.9,A59&gt;=5.45),6,IF(AND(G59&gt;=0.301,G59&lt;0.312,D59&gt;=1.7,G59&gt;=0.093,D59&lt;2.4,G59&lt;0.432,F59&gt;=2.5,A59&gt;=5.9,A59&gt;=5.45),5.1,IF(AND(A59&lt;6.45,G59&lt;0.301,G59&lt;0.312,D59&gt;=1.7,G59&gt;=0.093,D59&lt;2.4,G59&lt;0.432,F59&gt;=2.5,A59&gt;=5.9,A59&gt;=5.45),5.3,IF(AND(A59&gt;=6.45,G59&lt;0.301,G59&lt;0.312,D59&gt;=1.7,G59&gt;=0.093,D59&lt;2.4,G59&lt;0.432,F59&gt;=2.5,A59&gt;=5.9,A59&gt;=5.45),5.2,"shouldnthappen"))))))))))))))))))))))))))))))))))))</f>
        <v>4.675</v>
      </c>
      <c r="Y59" s="1" t="n">
        <f aca="false">IF(AND(H59&lt;6.51,F59&lt;1.5),1.8,IF(AND(H59&gt;=16.674,F59&gt;=1.5),6.533,IF(AND(D59&gt;=0.45,H59&gt;=6.51,F59&lt;1.5),1.667,IF(AND(H59&gt;=13.805,G59&lt;0.154,H59&lt;16.674,F59&gt;=1.5),6.7,IF(AND(D59&lt;0.15,A59&lt;5.05,D59&lt;0.45,H59&gt;=6.51,F59&lt;1.5),1.4,IF(AND(H59&gt;=13.586,A59&gt;=5.05,D59&lt;0.45,H59&gt;=6.51,F59&lt;1.5),1.3,IF(AND(F59&lt;2.5,H59&lt;13.805,G59&lt;0.154,H59&lt;16.674,F59&gt;=1.5),4.6,IF(AND(H59&lt;8.929,D59&lt;1.35,G59&gt;=0.154,H59&lt;16.674,F59&gt;=1.5),3.64,IF(AND(G59&lt;0.05,H59&lt;13.586,A59&gt;=5.05,D59&lt;0.45,H59&gt;=6.51,F59&lt;1.5),1.4,IF(AND(G59&gt;=0.107,F59&gt;=2.5,H59&lt;13.805,G59&lt;0.154,H59&lt;16.674,F59&gt;=1.5),5.3,IF(AND(B59&gt;=2.75,H59&gt;=8.929,D59&lt;1.35,G59&gt;=0.154,H59&lt;16.674,F59&gt;=1.5),4.433,IF(AND(D59&gt;=1.55,F59&lt;2.5,D59&gt;=1.35,G59&gt;=0.154,H59&lt;16.674,F59&gt;=1.5),4.975,IF(AND(H59&lt;6.93,F59&gt;=2.5,D59&gt;=1.35,G59&gt;=0.154,H59&lt;16.674,F59&gt;=1.5),4.5,IF(AND(H59&lt;12.675,G59&lt;0.217,D59&gt;=0.15,A59&lt;5.05,D59&lt;0.45,H59&gt;=6.51,F59&lt;1.5),1.4,IF(AND(H59&gt;=12.675,G59&lt;0.217,D59&gt;=0.15,A59&lt;5.05,D59&lt;0.45,H59&gt;=6.51,F59&lt;1.5),1.5,IF(AND(A59&lt;4.65,G59&gt;=0.217,D59&gt;=0.15,A59&lt;5.05,D59&lt;0.45,H59&gt;=6.51,F59&lt;1.5),1.35,IF(AND(D59&lt;0.25,G59&gt;=0.05,H59&lt;13.586,A59&gt;=5.05,D59&lt;0.45,H59&gt;=6.51,F59&lt;1.5),1.467,IF(AND(D59&gt;=0.25,G59&gt;=0.05,H59&lt;13.586,A59&gt;=5.05,D59&lt;0.45,H59&gt;=6.51,F59&lt;1.5),1.5,IF(AND(H59&lt;9.15,G59&lt;0.107,F59&gt;=2.5,H59&lt;13.805,G59&lt;0.154,H59&lt;16.674,F59&gt;=1.5),5.7,IF(AND(H59&gt;=9.15,G59&lt;0.107,F59&gt;=2.5,H59&lt;13.805,G59&lt;0.154,H59&lt;16.674,F59&gt;=1.5),5.6,IF(AND(G59&lt;0.404,B59&lt;2.75,H59&gt;=8.929,D59&lt;1.35,G59&gt;=0.154,H59&lt;16.674,F59&gt;=1.5),4.15,IF(AND(G59&gt;=0.404,B59&lt;2.75,H59&gt;=8.929,D59&lt;1.35,G59&gt;=0.154,H59&lt;16.674,F59&gt;=1.5),3.9,IF(AND(A59&gt;=6.75,D59&lt;1.55,F59&lt;2.5,D59&gt;=1.35,G59&gt;=0.154,H59&lt;16.674,F59&gt;=1.5),4.82,IF(AND(D59&lt;0.25,A59&gt;=4.65,G59&gt;=0.217,D59&gt;=0.15,A59&lt;5.05,D59&lt;0.45,H59&gt;=6.51,F59&lt;1.5),1.325,IF(AND(D59&gt;=0.25,A59&gt;=4.65,G59&gt;=0.217,D59&gt;=0.15,A59&lt;5.05,D59&lt;0.45,H59&gt;=6.51,F59&lt;1.5),1.3,IF(AND(A59&lt;6.55,A59&lt;6.75,D59&lt;1.55,F59&lt;2.5,D59&gt;=1.35,G59&gt;=0.154,H59&lt;16.674,F59&gt;=1.5),4.575,IF(AND(A59&gt;=6.55,A59&lt;6.75,D59&lt;1.55,F59&lt;2.5,D59&gt;=1.35,G59&gt;=0.154,H59&lt;16.674,F59&gt;=1.5),4.4,IF(AND(B59&lt;2.9,D59&lt;2.05,H59&gt;=6.93,F59&gt;=2.5,D59&gt;=1.35,G59&gt;=0.154,H59&lt;16.674,F59&gt;=1.5),5.05,IF(AND(H59&lt;8.884,D59&gt;=2.05,H59&gt;=6.93,F59&gt;=2.5,D59&gt;=1.35,G59&gt;=0.154,H59&lt;16.674,F59&gt;=1.5),5.1,IF(AND(H59&lt;13.711,B59&gt;=2.9,D59&lt;2.05,H59&gt;=6.93,F59&gt;=2.5,D59&gt;=1.35,G59&gt;=0.154,H59&lt;16.674,F59&gt;=1.5),5,IF(AND(H59&gt;=13.711,B59&gt;=2.9,D59&lt;2.05,H59&gt;=6.93,F59&gt;=2.5,D59&gt;=1.35,G59&gt;=0.154,H59&lt;16.674,F59&gt;=1.5),5.8,IF(AND(B59&lt;3.15,H59&gt;=8.884,D59&gt;=2.05,H59&gt;=6.93,F59&gt;=2.5,D59&gt;=1.35,G59&gt;=0.154,H59&lt;16.674,F59&gt;=1.5),5.56,IF(AND(B59&gt;=3.15,H59&gt;=8.884,D59&gt;=2.05,H59&gt;=6.93,F59&gt;=2.5,D59&gt;=1.35,G59&gt;=0.154,H59&lt;16.674,F59&gt;=1.5),5.9,"shouldnthappen")))))))))))))))))))))))))))))))))</f>
        <v>4.975</v>
      </c>
      <c r="Z59" s="1" t="n">
        <f aca="false">IF(AND(F59&gt;=2,B59&gt;=3.35),5.6,IF(AND(A59&lt;6.65,H59&gt;=15.076,B59&lt;3.35),4.8,IF(AND(A59&gt;=6.65,H59&gt;=15.076,B59&lt;3.35),6.15,IF(AND(H59&lt;6.542,F59&lt;2,B59&gt;=3.35),1.767,IF(AND(G59&gt;=0.653,D59&lt;0.75,H59&lt;15.076,B59&lt;3.35),1.55,IF(AND(D59&lt;0.15,G59&lt;0.653,D59&lt;0.75,H59&lt;15.076,B59&lt;3.35),1.1,IF(AND(G59&lt;0.356,A59&lt;5.05,H59&gt;=6.542,F59&lt;2,B59&gt;=3.35),1.4,IF(AND(G59&gt;=0.356,A59&lt;5.05,H59&gt;=6.542,F59&lt;2,B59&gt;=3.35),1.3,IF(AND(G59&gt;=0.566,A59&gt;=5.05,H59&gt;=6.542,F59&lt;2,B59&gt;=3.35),1.6,IF(AND(B59&gt;=3.1,D59&gt;=0.15,G59&lt;0.653,D59&lt;0.75,H59&lt;15.076,B59&lt;3.35),1.367,IF(AND(B59&gt;=2.65,D59&lt;1.45,B59&lt;2.75,D59&gt;=0.75,H59&lt;15.076,B59&lt;3.35),3.96,IF(AND(G59&lt;0.352,D59&gt;=1.45,B59&lt;2.75,D59&gt;=0.75,H59&lt;15.076,B59&lt;3.35),4.5,IF(AND(D59&gt;=1.35,A59&lt;6.2,B59&gt;=2.75,D59&gt;=0.75,H59&lt;15.076,B59&lt;3.35),4.733,IF(AND(A59&lt;4.7,B59&lt;3.1,D59&gt;=0.15,G59&lt;0.653,D59&lt;0.75,H59&lt;15.076,B59&lt;3.35),1.36,IF(AND(A59&gt;=4.7,B59&lt;3.1,D59&gt;=0.15,G59&lt;0.653,D59&lt;0.75,H59&lt;15.076,B59&lt;3.35),1.6,IF(AND(A59&lt;5.2,B59&lt;2.65,D59&lt;1.45,B59&lt;2.75,D59&gt;=0.75,H59&lt;15.076,B59&lt;3.35),3.3,IF(AND(A59&lt;6.5,G59&gt;=0.352,D59&gt;=1.45,B59&lt;2.75,D59&gt;=0.75,H59&lt;15.076,B59&lt;3.35),5,IF(AND(A59&gt;=6.5,G59&gt;=0.352,D59&gt;=1.45,B59&lt;2.75,D59&gt;=0.75,H59&lt;15.076,B59&lt;3.35),5.8,IF(AND(H59&lt;8.486,D59&lt;1.35,A59&lt;6.2,B59&gt;=2.75,D59&gt;=0.75,H59&lt;15.076,B59&lt;3.35),3.975,IF(AND(G59&lt;0.187,F59&lt;2.5,A59&gt;=6.2,B59&gt;=2.75,D59&gt;=0.75,H59&lt;15.076,B59&lt;3.35),5,IF(AND(G59&gt;=0.187,F59&lt;2.5,A59&gt;=6.2,B59&gt;=2.75,D59&gt;=0.75,H59&lt;15.076,B59&lt;3.35),4.525,IF(AND(A59&gt;=7.25,F59&gt;=2.5,A59&gt;=6.2,B59&gt;=2.75,D59&gt;=0.75,H59&lt;15.076,B59&lt;3.35),6.5,IF(AND(G59&lt;0.185,B59&lt;3.6,G59&lt;0.566,A59&gt;=5.05,H59&gt;=6.542,F59&lt;2,B59&gt;=3.35),1.45,IF(AND(G59&gt;=0.185,B59&lt;3.6,G59&lt;0.566,A59&gt;=5.05,H59&gt;=6.542,F59&lt;2,B59&gt;=3.35),1.34,IF(AND(G59&lt;0.13,B59&gt;=3.6,G59&lt;0.566,A59&gt;=5.05,H59&gt;=6.542,F59&lt;2,B59&gt;=3.35),1.45,IF(AND(G59&gt;=0.13,B59&gt;=3.6,G59&lt;0.566,A59&gt;=5.05,H59&gt;=6.542,F59&lt;2,B59&gt;=3.35),1.5,IF(AND(D59&lt;1.05,A59&gt;=5.2,B59&lt;2.65,D59&lt;1.45,B59&lt;2.75,D59&gt;=0.75,H59&lt;15.076,B59&lt;3.35),3.5,IF(AND(D59&gt;=1.05,A59&gt;=5.2,B59&lt;2.65,D59&lt;1.45,B59&lt;2.75,D59&gt;=0.75,H59&lt;15.076,B59&lt;3.35),3.94,IF(AND(H59&lt;10.983,H59&gt;=8.486,D59&lt;1.35,A59&lt;6.2,B59&gt;=2.75,D59&gt;=0.75,H59&lt;15.076,B59&lt;3.35),4.38,IF(AND(H59&gt;=10.983,H59&gt;=8.486,D59&lt;1.35,A59&lt;6.2,B59&gt;=2.75,D59&gt;=0.75,H59&lt;15.076,B59&lt;3.35),4.1,IF(AND(B59&gt;=3.25,A59&lt;7.25,F59&gt;=2.5,A59&gt;=6.2,B59&gt;=2.75,D59&gt;=0.75,H59&lt;15.076,B59&lt;3.35),5.7,IF(AND(B59&lt;2.95,B59&lt;3.25,A59&lt;7.25,F59&gt;=2.5,A59&gt;=6.2,B59&gt;=2.75,D59&gt;=0.75,H59&lt;15.076,B59&lt;3.35),5.6,IF(AND(H59&gt;=13.711,B59&gt;=2.95,B59&lt;3.25,A59&lt;7.25,F59&gt;=2.5,A59&gt;=6.2,B59&gt;=2.75,D59&gt;=0.75,H59&lt;15.076,B59&lt;3.35),5.8,IF(AND(A59&gt;=6.8,H59&lt;13.711,B59&gt;=2.95,B59&lt;3.25,A59&lt;7.25,F59&gt;=2.5,A59&gt;=6.2,B59&gt;=2.75,D59&gt;=0.75,H59&lt;15.076,B59&lt;3.35),5.1,IF(AND(H59&lt;12.921,A59&lt;6.8,H59&lt;13.711,B59&gt;=2.95,B59&lt;3.25,A59&lt;7.25,F59&gt;=2.5,A59&gt;=6.2,B59&gt;=2.75,D59&gt;=0.75,H59&lt;15.076,B59&lt;3.35),5.34,IF(AND(H59&gt;=12.921,A59&lt;6.8,H59&lt;13.711,B59&gt;=2.95,B59&lt;3.25,A59&lt;7.25,F59&gt;=2.5,A59&gt;=6.2,B59&gt;=2.75,D59&gt;=0.75,H59&lt;15.076,B59&lt;3.35),5.133,"shouldnthappen"))))))))))))))))))))))))))))))))))))</f>
        <v>4.525</v>
      </c>
      <c r="AA59" s="1" t="n">
        <f aca="false">IF(AND(D59&gt;=0.45,A59&lt;5.05,D59&lt;0.8),1.6,IF(AND(D59&gt;=0.45,A59&gt;=5.05,D59&lt;0.8),1.7,IF(AND(H59&gt;=16.244,F59&gt;=2.5,D59&gt;=0.8),6.533,IF(AND(A59&lt;4.35,D59&lt;0.45,A59&lt;5.05,D59&lt;0.8),1.1,IF(AND(H59&gt;=14.877,D59&lt;0.45,A59&gt;=5.05,D59&lt;0.8),1.3,IF(AND(D59&gt;=1.4,A59&lt;5.65,F59&lt;2.5,D59&gt;=0.8),4.5,IF(AND(A59&gt;=7.25,H59&lt;16.244,F59&gt;=2.5,D59&gt;=0.8),6.5,IF(AND(A59&gt;=4.75,A59&gt;=4.35,D59&lt;0.45,A59&lt;5.05,D59&lt;0.8),1.35,IF(AND(A59&lt;5.3,D59&lt;1.4,A59&lt;5.65,F59&lt;2.5,D59&gt;=0.8),3.1,IF(AND(A59&gt;=6.8,A59&gt;=6.55,A59&gt;=5.65,F59&lt;2.5,D59&gt;=0.8),4.9,IF(AND(H59&lt;5.767,A59&lt;7.25,H59&lt;16.244,F59&gt;=2.5,D59&gt;=0.8),4.5,IF(AND(G59&gt;=0.522,A59&lt;4.75,A59&gt;=4.35,D59&lt;0.45,A59&lt;5.05,D59&lt;0.8),1.2,IF(AND(G59&gt;=0.948,D59&lt;0.35,H59&lt;14.877,D59&lt;0.45,A59&gt;=5.05,D59&lt;0.8),1.7,IF(AND(H59&lt;13.089,D59&gt;=0.35,H59&lt;14.877,D59&lt;0.45,A59&gt;=5.05,D59&lt;0.8),1.5,IF(AND(H59&gt;=13.089,D59&gt;=0.35,H59&lt;14.877,D59&lt;0.45,A59&gt;=5.05,D59&lt;0.8),1.3,IF(AND(B59&gt;=2.95,A59&gt;=5.3,D59&lt;1.4,A59&lt;5.65,F59&lt;2.5,D59&gt;=0.8),4.1,IF(AND(H59&lt;9.181,A59&lt;6.05,A59&lt;6.55,A59&gt;=5.65,F59&lt;2.5,D59&gt;=0.8),5.1,IF(AND(H59&gt;=9.181,A59&lt;6.05,A59&lt;6.55,A59&gt;=5.65,F59&lt;2.5,D59&gt;=0.8),4.3,IF(AND(G59&gt;=0.867,A59&gt;=6.05,A59&lt;6.55,A59&gt;=5.65,F59&lt;2.5,D59&gt;=0.8),4.9,IF(AND(B59&lt;3.05,A59&lt;6.8,A59&gt;=6.55,A59&gt;=5.65,F59&lt;2.5,D59&gt;=0.8),5,IF(AND(B59&gt;=3.05,A59&lt;6.8,A59&gt;=6.55,A59&gt;=5.65,F59&lt;2.5,D59&gt;=0.8),4.55,IF(AND(H59&gt;=14.144,G59&lt;0.522,A59&lt;4.75,A59&gt;=4.35,D59&lt;0.45,A59&lt;5.05,D59&lt;0.8),1.3,IF(AND(B59&lt;2.7,B59&lt;2.95,A59&gt;=5.3,D59&lt;1.4,A59&lt;5.65,F59&lt;2.5,D59&gt;=0.8),3.78,IF(AND(B59&gt;=2.7,B59&lt;2.95,A59&gt;=5.3,D59&lt;1.4,A59&lt;5.65,F59&lt;2.5,D59&gt;=0.8),3.6,IF(AND(G59&lt;0.638,G59&lt;0.867,A59&gt;=6.05,A59&lt;6.55,A59&gt;=5.65,F59&lt;2.5,D59&gt;=0.8),4.433,IF(AND(G59&gt;=0.638,G59&lt;0.867,A59&gt;=6.05,A59&lt;6.55,A59&gt;=5.65,F59&lt;2.5,D59&gt;=0.8),4,IF(AND(A59&lt;6.35,H59&lt;11.146,H59&gt;=5.767,A59&lt;7.25,H59&lt;16.244,F59&gt;=2.5,D59&gt;=0.8),5.1,IF(AND(A59&lt;4.5,H59&lt;14.144,G59&lt;0.522,A59&lt;4.75,A59&gt;=4.35,D59&lt;0.45,A59&lt;5.05,D59&lt;0.8),1.35,IF(AND(A59&gt;=4.5,H59&lt;14.144,G59&lt;0.522,A59&lt;4.75,A59&gt;=4.35,D59&lt;0.45,A59&lt;5.05,D59&lt;0.8),1.4,IF(AND(A59&lt;5.15,B59&lt;3.75,G59&lt;0.948,D59&lt;0.35,H59&lt;14.877,D59&lt;0.45,A59&gt;=5.05,D59&lt;0.8),1.4,IF(AND(A59&gt;=5.15,B59&lt;3.75,G59&lt;0.948,D59&lt;0.35,H59&lt;14.877,D59&lt;0.45,A59&gt;=5.05,D59&lt;0.8),1.5,IF(AND(G59&lt;0.112,B59&gt;=3.75,G59&lt;0.948,D59&lt;0.35,H59&lt;14.877,D59&lt;0.45,A59&gt;=5.05,D59&lt;0.8),1.5,IF(AND(G59&gt;=0.112,B59&gt;=3.75,G59&lt;0.948,D59&lt;0.35,H59&lt;14.877,D59&lt;0.45,A59&gt;=5.05,D59&lt;0.8),1.6,IF(AND(G59&lt;0.075,A59&gt;=6.35,H59&lt;11.146,H59&gt;=5.767,A59&lt;7.25,H59&lt;16.244,F59&gt;=2.5,D59&gt;=0.8),5.5,IF(AND(G59&gt;=0.075,A59&gt;=6.35,H59&lt;11.146,H59&gt;=5.767,A59&lt;7.25,H59&lt;16.244,F59&gt;=2.5,D59&gt;=0.8),5.24,IF(AND(B59&lt;2.95,D59&lt;1.9,H59&gt;=11.146,H59&gt;=5.767,A59&lt;7.25,H59&lt;16.244,F59&gt;=2.5,D59&gt;=0.8),5.65,IF(AND(B59&gt;=2.95,D59&lt;1.9,H59&gt;=11.146,H59&gt;=5.767,A59&lt;7.25,H59&lt;16.244,F59&gt;=2.5,D59&gt;=0.8),5.8,IF(AND(H59&lt;13.42,D59&gt;=1.9,H59&gt;=11.146,H59&gt;=5.767,A59&lt;7.25,H59&lt;16.244,F59&gt;=2.5,D59&gt;=0.8),5.6,IF(AND(H59&gt;=13.42,D59&gt;=1.9,H59&gt;=11.146,H59&gt;=5.767,A59&lt;7.25,H59&lt;16.244,F59&gt;=2.5,D59&gt;=0.8),5.34,"shouldnthappen")))))))))))))))))))))))))))))))))))))))</f>
        <v>4</v>
      </c>
      <c r="AB59" s="1" t="n">
        <f aca="false">IF(AND(D59&gt;=0.35,F59&lt;1.5),1.5,IF(AND(F59&lt;2.5,D59&gt;=1.55,F59&gt;=1.5),4.85,IF(AND(H59&lt;8.308,D59&lt;0.15,D59&lt;0.35,F59&lt;1.5),1.5,IF(AND(H59&gt;=8.308,D59&lt;0.15,D59&lt;0.35,F59&lt;1.5),1.4,IF(AND(H59&lt;5.523,D59&gt;=0.15,D59&lt;0.35,F59&lt;1.5),1,IF(AND(G59&lt;0.572,H59&lt;10.688,D59&lt;1.55,F59&gt;=1.5),3.75,IF(AND(B59&gt;=3.5,F59&gt;=2.5,D59&gt;=1.55,F59&gt;=1.5),6.3,IF(AND(A59&gt;=5.65,G59&gt;=0.572,H59&lt;10.688,D59&lt;1.55,F59&gt;=1.5),4.45,IF(AND(B59&gt;=2.85,A59&lt;6.15,H59&gt;=10.688,D59&lt;1.55,F59&gt;=1.5),4.35,IF(AND(H59&gt;=16.284,B59&lt;3.5,F59&gt;=2.5,D59&gt;=1.55,F59&gt;=1.5),6.6,IF(AND(G59&gt;=0.241,G59&lt;0.338,H59&gt;=5.523,D59&gt;=0.15,D59&lt;0.35,F59&lt;1.5),1.25,IF(AND(A59&lt;5.05,G59&gt;=0.338,H59&gt;=5.523,D59&gt;=0.15,D59&lt;0.35,F59&lt;1.5),1.35,IF(AND(B59&lt;2.7,A59&lt;5.65,G59&gt;=0.572,H59&lt;10.688,D59&lt;1.55,F59&gt;=1.5),4,IF(AND(B59&gt;=2.7,A59&lt;5.65,G59&gt;=0.572,H59&lt;10.688,D59&lt;1.55,F59&gt;=1.5),3.6,IF(AND(B59&lt;2.45,B59&lt;2.85,A59&lt;6.15,H59&gt;=10.688,D59&lt;1.55,F59&gt;=1.5),3.7,IF(AND(A59&lt;6.25,B59&lt;2.85,A59&gt;=6.15,H59&gt;=10.688,D59&lt;1.55,F59&gt;=1.5),4.5,IF(AND(A59&gt;=6.25,B59&lt;2.85,A59&gt;=6.15,H59&gt;=10.688,D59&lt;1.55,F59&gt;=1.5),4.86,IF(AND(D59&gt;=1.45,B59&gt;=2.85,A59&gt;=6.15,H59&gt;=10.688,D59&lt;1.55,F59&gt;=1.5),4.8,IF(AND(H59&lt;8.202,H59&lt;16.284,B59&lt;3.5,F59&gt;=2.5,D59&gt;=1.55,F59&gt;=1.5),5.7,IF(AND(A59&gt;=5.1,G59&lt;0.241,G59&lt;0.338,H59&gt;=5.523,D59&gt;=0.15,D59&lt;0.35,F59&lt;1.5),1.5,IF(AND(B59&gt;=3.75,A59&gt;=5.05,G59&gt;=0.338,H59&gt;=5.523,D59&gt;=0.15,D59&lt;0.35,F59&lt;1.5),1.6,IF(AND(A59&lt;5.7,B59&gt;=2.45,B59&lt;2.85,A59&lt;6.15,H59&gt;=10.688,D59&lt;1.55,F59&gt;=1.5),3.9,IF(AND(A59&gt;=5.7,B59&gt;=2.45,B59&lt;2.85,A59&lt;6.15,H59&gt;=10.688,D59&lt;1.55,F59&gt;=1.5),4.02,IF(AND(H59&lt;13.654,D59&lt;1.45,B59&gt;=2.85,A59&gt;=6.15,H59&gt;=10.688,D59&lt;1.55,F59&gt;=1.5),4.333,IF(AND(H59&gt;=13.654,D59&lt;1.45,B59&gt;=2.85,A59&gt;=6.15,H59&gt;=10.688,D59&lt;1.55,F59&gt;=1.5),4.54,IF(AND(A59&lt;6.15,H59&gt;=8.202,H59&lt;16.284,B59&lt;3.5,F59&gt;=2.5,D59&gt;=1.55,F59&gt;=1.5),5,IF(AND(H59&lt;13.924,A59&lt;5.1,G59&lt;0.241,G59&lt;0.338,H59&gt;=5.523,D59&gt;=0.15,D59&lt;0.35,F59&lt;1.5),1.4,IF(AND(H59&gt;=13.924,A59&lt;5.1,G59&lt;0.241,G59&lt;0.338,H59&gt;=5.523,D59&gt;=0.15,D59&lt;0.35,F59&lt;1.5),1.5,IF(AND(D59&lt;0.25,B59&lt;3.75,A59&gt;=5.05,G59&gt;=0.338,H59&gt;=5.523,D59&gt;=0.15,D59&lt;0.35,F59&lt;1.5),1.5,IF(AND(D59&gt;=0.25,B59&lt;3.75,A59&gt;=5.05,G59&gt;=0.338,H59&gt;=5.523,D59&gt;=0.15,D59&lt;0.35,F59&lt;1.5),1.4,IF(AND(H59&lt;8.884,B59&gt;=3.05,A59&gt;=6.15,H59&gt;=8.202,H59&lt;16.284,B59&lt;3.5,F59&gt;=2.5,D59&gt;=1.55,F59&gt;=1.5),5.1,IF(AND(A59&lt;6.45,G59&lt;0.368,B59&lt;3.05,A59&gt;=6.15,H59&gt;=8.202,H59&lt;16.284,B59&lt;3.5,F59&gt;=2.5,D59&gt;=1.55,F59&gt;=1.5),5.525,IF(AND(A59&gt;=6.45,G59&lt;0.368,B59&lt;3.05,A59&gt;=6.15,H59&gt;=8.202,H59&lt;16.284,B59&lt;3.5,F59&gt;=2.5,D59&gt;=1.55,F59&gt;=1.5),5.35,IF(AND(D59&lt;2.25,G59&gt;=0.368,B59&lt;3.05,A59&gt;=6.15,H59&gt;=8.202,H59&lt;16.284,B59&lt;3.5,F59&gt;=2.5,D59&gt;=1.55,F59&gt;=1.5),5.8,IF(AND(D59&gt;=2.25,G59&gt;=0.368,B59&lt;3.05,A59&gt;=6.15,H59&gt;=8.202,H59&lt;16.284,B59&lt;3.5,F59&gt;=2.5,D59&gt;=1.55,F59&gt;=1.5),5.2,IF(AND(H59&lt;10.257,H59&gt;=8.884,B59&gt;=3.05,A59&gt;=6.15,H59&gt;=8.202,H59&lt;16.284,B59&lt;3.5,F59&gt;=2.5,D59&gt;=1.55,F59&gt;=1.5),5.9,IF(AND(H59&gt;=10.257,H59&gt;=8.884,B59&gt;=3.05,A59&gt;=6.15,H59&gt;=8.202,H59&lt;16.284,B59&lt;3.5,F59&gt;=2.5,D59&gt;=1.55,F59&gt;=1.5),5.48,"shouldnthappen")))))))))))))))))))))))))))))))))))))</f>
        <v>4.85</v>
      </c>
      <c r="AC59" s="1" t="n">
        <f aca="false">IF(AND(H59&lt;5.748,A59&lt;5.05,D59&lt;0.8),1,IF(AND(B59&lt;3.35,A59&gt;=5.05,D59&lt;0.8),1.7,IF(AND(A59&lt;5.85,G59&lt;0.154,D59&gt;=0.8),4.5,IF(AND(D59&gt;=0.45,H59&gt;=5.748,A59&lt;5.05,D59&lt;0.8),1.6,IF(AND(G59&gt;=0.934,B59&gt;=3.35,A59&gt;=5.05,D59&lt;0.8),1.7,IF(AND(D59&lt;2.1,A59&gt;=5.85,G59&lt;0.154,D59&gt;=0.8),6.15,IF(AND(D59&gt;=2.1,A59&gt;=5.85,G59&lt;0.154,D59&gt;=0.8),5.5,IF(AND(A59&lt;6.1,D59&gt;=1.55,G59&gt;=0.154,D59&gt;=0.8),5,IF(AND(H59&gt;=14.379,G59&lt;0.934,B59&gt;=3.35,A59&gt;=5.05,D59&lt;0.8),1.58,IF(AND(G59&lt;0.379,A59&gt;=6.1,D59&gt;=1.55,G59&gt;=0.154,D59&gt;=0.8),5.42,IF(AND(H59&lt;13.924,G59&lt;0.227,D59&lt;0.45,H59&gt;=5.748,A59&lt;5.05,D59&lt;0.8),1.4,IF(AND(H59&gt;=13.924,G59&lt;0.227,D59&lt;0.45,H59&gt;=5.748,A59&lt;5.05,D59&lt;0.8),1.5,IF(AND(B59&lt;3.1,G59&gt;=0.227,D59&lt;0.45,H59&gt;=5.748,A59&lt;5.05,D59&lt;0.8),1.1,IF(AND(G59&lt;0.13,H59&lt;14.379,G59&lt;0.934,B59&gt;=3.35,A59&gt;=5.05,D59&lt;0.8),1.4,IF(AND(D59&lt;1.05,A59&lt;5.65,D59&lt;1.35,D59&lt;1.55,G59&gt;=0.154,D59&gt;=0.8),3.7,IF(AND(D59&lt;1.25,A59&gt;=5.65,D59&lt;1.35,D59&lt;1.55,G59&gt;=0.154,D59&gt;=0.8),4.06,IF(AND(D59&gt;=1.25,A59&gt;=5.65,D59&lt;1.35,D59&lt;1.55,G59&gt;=0.154,D59&gt;=0.8),4.425,IF(AND(H59&lt;13.654,D59&lt;1.45,D59&gt;=1.35,D59&lt;1.55,G59&gt;=0.154,D59&gt;=0.8),4.275,IF(AND(G59&lt;0.259,D59&gt;=1.45,D59&gt;=1.35,D59&lt;1.55,G59&gt;=0.154,D59&gt;=0.8),5.1,IF(AND(B59&lt;2.95,G59&gt;=0.379,A59&gt;=6.1,D59&gt;=1.55,G59&gt;=0.154,D59&gt;=0.8),6.3,IF(AND(B59&lt;3.25,B59&gt;=3.1,G59&gt;=0.227,D59&lt;0.45,H59&gt;=5.748,A59&lt;5.05,D59&lt;0.8),1.3,IF(AND(B59&gt;=3.25,B59&gt;=3.1,G59&gt;=0.227,D59&lt;0.45,H59&gt;=5.748,A59&lt;5.05,D59&lt;0.8),1.4,IF(AND(H59&gt;=13.372,G59&gt;=0.13,H59&lt;14.379,G59&lt;0.934,B59&gt;=3.35,A59&gt;=5.05,D59&lt;0.8),1.4,IF(AND(H59&lt;6.69,D59&gt;=1.05,A59&lt;5.65,D59&lt;1.35,D59&lt;1.55,G59&gt;=0.154,D59&gt;=0.8),4.033,IF(AND(H59&gt;=6.69,D59&gt;=1.05,A59&lt;5.65,D59&lt;1.35,D59&lt;1.55,G59&gt;=0.154,D59&gt;=0.8),3.88,IF(AND(B59&lt;2.85,H59&gt;=13.654,D59&lt;1.45,D59&gt;=1.35,D59&lt;1.55,G59&gt;=0.154,D59&gt;=0.8),4.8,IF(AND(B59&gt;=2.85,H59&gt;=13.654,D59&lt;1.45,D59&gt;=1.35,D59&lt;1.55,G59&gt;=0.154,D59&gt;=0.8),4.7,IF(AND(H59&lt;11.681,G59&gt;=0.259,D59&gt;=1.45,D59&gt;=1.35,D59&lt;1.55,G59&gt;=0.154,D59&gt;=0.8),4.85,IF(AND(H59&gt;=11.681,G59&gt;=0.259,D59&gt;=1.45,D59&gt;=1.35,D59&lt;1.55,G59&gt;=0.154,D59&gt;=0.8),4.633,IF(AND(A59&lt;6.25,B59&gt;=2.95,G59&gt;=0.379,A59&gt;=6.1,D59&gt;=1.55,G59&gt;=0.154,D59&gt;=0.8),5.4,IF(AND(D59&lt;0.3,H59&lt;13.372,G59&gt;=0.13,H59&lt;14.379,G59&lt;0.934,B59&gt;=3.35,A59&gt;=5.05,D59&lt;0.8),1.475,IF(AND(D59&gt;=0.3,H59&lt;13.372,G59&gt;=0.13,H59&lt;14.379,G59&lt;0.934,B59&gt;=3.35,A59&gt;=5.05,D59&lt;0.8),1.5,IF(AND(B59&lt;3.15,A59&gt;=6.25,B59&gt;=2.95,G59&gt;=0.379,A59&gt;=6.1,D59&gt;=1.55,G59&gt;=0.154,D59&gt;=0.8),5.7,IF(AND(B59&gt;=3.15,A59&gt;=6.25,B59&gt;=2.95,G59&gt;=0.379,A59&gt;=6.1,D59&gt;=1.55,G59&gt;=0.154,D59&gt;=0.8),5.933,"shouldnthappen"))))))))))))))))))))))))))))))))))</f>
        <v>5.933</v>
      </c>
      <c r="AD59" s="1" t="n">
        <f aca="false">IF(AND(H59&lt;6.621,A59&lt;4.95,D59&lt;0.8),1,IF(AND(H59&lt;14.144,H59&gt;=6.621,A59&lt;4.95,D59&lt;0.8),1.4,IF(AND(H59&gt;=14.144,H59&gt;=6.621,A59&lt;4.95,D59&lt;0.8),1.3,IF(AND(G59&lt;0.13,B59&gt;=3.85,A59&gt;=4.95,D59&lt;0.8),1.3,IF(AND(G59&gt;=0.13,B59&gt;=3.85,A59&gt;=4.95,D59&lt;0.8),1.425,IF(AND(A59&gt;=6.05,B59&lt;2.75,D59&lt;1.55,D59&gt;=0.8),4.9,IF(AND(A59&gt;=7.3,G59&lt;0.119,D59&gt;=1.55,D59&gt;=0.8),6.7,IF(AND(H59&lt;6.555,D59&lt;0.25,B59&lt;3.85,A59&gt;=4.95,D59&lt;0.8),1.7,IF(AND(B59&lt;3.4,D59&gt;=0.25,B59&lt;3.85,A59&gt;=4.95,D59&lt;0.8),1.7,IF(AND(B59&gt;=3.4,D59&gt;=0.25,B59&lt;3.85,A59&gt;=4.95,D59&lt;0.8),1.6,IF(AND(A59&lt;5.05,A59&lt;6.05,B59&lt;2.75,D59&lt;1.55,D59&gt;=0.8),3.3,IF(AND(B59&lt;2.85,D59&lt;1.35,B59&gt;=2.75,D59&lt;1.55,D59&gt;=0.8),4.5,IF(AND(H59&lt;12.206,D59&gt;=1.35,B59&gt;=2.75,D59&lt;1.55,D59&gt;=0.8),4.7,IF(AND(H59&gt;=12.206,D59&gt;=1.35,B59&gt;=2.75,D59&lt;1.55,D59&gt;=0.8),4.52,IF(AND(G59&lt;0.024,A59&lt;7.3,G59&lt;0.119,D59&gt;=1.55,D59&gt;=0.8),5.7,IF(AND(G59&gt;=0.024,A59&lt;7.3,G59&lt;0.119,D59&gt;=1.55,D59&gt;=0.8),5.6,IF(AND(F59&lt;2.5,G59&lt;0.417,G59&gt;=0.119,D59&gt;=1.55,D59&gt;=0.8),5.05,IF(AND(B59&lt;3.15,H59&gt;=6.555,D59&lt;0.25,B59&lt;3.85,A59&gt;=4.95,D59&lt;0.8),1.6,IF(AND(G59&lt;0.356,A59&gt;=5.05,A59&lt;6.05,B59&lt;2.75,D59&lt;1.55,D59&gt;=0.8),4.12,IF(AND(A59&lt;5.65,B59&gt;=2.85,D59&lt;1.35,B59&gt;=2.75,D59&lt;1.55,D59&gt;=0.8),3.6,IF(AND(B59&lt;3.15,F59&gt;=2.5,G59&lt;0.417,G59&gt;=0.119,D59&gt;=1.55,D59&gt;=0.8),5.18,IF(AND(B59&gt;=3.15,F59&gt;=2.5,G59&lt;0.417,G59&gt;=0.119,D59&gt;=1.55,D59&gt;=0.8),5.3,IF(AND(D59&lt;1.7,A59&lt;6.95,G59&gt;=0.417,G59&gt;=0.119,D59&gt;=1.55,D59&gt;=0.8),4.7,IF(AND(A59&lt;7.25,A59&gt;=6.95,G59&gt;=0.417,G59&gt;=0.119,D59&gt;=1.55,D59&gt;=0.8),5.8,IF(AND(A59&gt;=7.25,A59&gt;=6.95,G59&gt;=0.417,G59&gt;=0.119,D59&gt;=1.55,D59&gt;=0.8),6.333,IF(AND(H59&lt;8.594,B59&gt;=3.15,H59&gt;=6.555,D59&lt;0.25,B59&lt;3.85,A59&gt;=4.95,D59&lt;0.8),1.4,IF(AND(H59&gt;=8.594,B59&gt;=3.15,H59&gt;=6.555,D59&lt;0.25,B59&lt;3.85,A59&gt;=4.95,D59&lt;0.8),1.5,IF(AND(H59&gt;=11.218,G59&gt;=0.356,A59&gt;=5.05,A59&lt;6.05,B59&lt;2.75,D59&lt;1.55,D59&gt;=0.8),3.925,IF(AND(A59&gt;=6.5,A59&gt;=5.65,B59&gt;=2.85,D59&lt;1.35,B59&gt;=2.75,D59&lt;1.55,D59&gt;=0.8),4.6,IF(AND(H59&lt;8.602,H59&lt;11.218,G59&gt;=0.356,A59&gt;=5.05,A59&lt;6.05,B59&lt;2.75,D59&lt;1.55,D59&gt;=0.8),3.95,IF(AND(H59&gt;=8.602,H59&lt;11.218,G59&gt;=0.356,A59&gt;=5.05,A59&lt;6.05,B59&lt;2.75,D59&lt;1.55,D59&gt;=0.8),3.75,IF(AND(H59&lt;10.129,A59&lt;6.5,A59&gt;=5.65,B59&gt;=2.85,D59&lt;1.35,B59&gt;=2.75,D59&lt;1.55,D59&gt;=0.8),4.2,IF(AND(H59&gt;=10.129,A59&lt;6.5,A59&gt;=5.65,B59&gt;=2.85,D59&lt;1.35,B59&gt;=2.75,D59&lt;1.55,D59&gt;=0.8),4.267,IF(AND(D59&lt;2.2,B59&lt;3.05,D59&gt;=1.7,A59&lt;6.95,G59&gt;=0.417,G59&gt;=0.119,D59&gt;=1.55,D59&gt;=0.8),5.3,IF(AND(D59&gt;=2.2,B59&lt;3.05,D59&gt;=1.7,A59&lt;6.95,G59&gt;=0.417,G59&gt;=0.119,D59&gt;=1.55,D59&gt;=0.8),5.133,IF(AND(D59&lt;2.45,B59&gt;=3.05,D59&gt;=1.7,A59&lt;6.95,G59&gt;=0.417,G59&gt;=0.119,D59&gt;=1.55,D59&gt;=0.8),5.6,IF(AND(D59&gt;=2.45,B59&gt;=3.05,D59&gt;=1.7,A59&lt;6.95,G59&gt;=0.417,G59&gt;=0.119,D59&gt;=1.55,D59&gt;=0.8),6,"shouldnthappen")))))))))))))))))))))))))))))))))))))</f>
        <v>4.7</v>
      </c>
      <c r="AE59" s="1" t="n">
        <f aca="false">IF(AND(G59&lt;0.123,D59&gt;=0.25,D59&lt;0.75),1.3,IF(AND(H59&gt;=16.774,D59&gt;=1.75,D59&gt;=0.75),6.4,IF(AND(B59&lt;3.4,A59&lt;4.8,D59&lt;0.25,D59&lt;0.75),1.22,IF(AND(B59&gt;=3.4,A59&lt;4.8,D59&lt;0.25,D59&lt;0.75),1,IF(AND(A59&gt;=5.45,A59&gt;=4.8,D59&lt;0.25,D59&lt;0.75),1.367,IF(AND(H59&gt;=10.688,D59&lt;1.35,D59&lt;1.75,D59&gt;=0.75),4.2,IF(AND(A59&lt;5.3,D59&gt;=1.35,D59&lt;1.75,D59&gt;=0.75),4.05,IF(AND(G59&gt;=0.857,H59&lt;16.774,D59&gt;=1.75,D59&gt;=0.75),5.02,IF(AND(H59&lt;6.089,A59&lt;5.45,A59&gt;=4.8,D59&lt;0.25,D59&lt;0.75),1.7,IF(AND(G59&lt;0.184,D59&lt;0.35,G59&gt;=0.123,D59&gt;=0.25,D59&lt;0.75),1.7,IF(AND(G59&gt;=0.184,D59&lt;0.35,G59&gt;=0.123,D59&gt;=0.25,D59&lt;0.75),1.48,IF(AND(A59&lt;5.25,D59&gt;=0.35,G59&gt;=0.123,D59&gt;=0.25,D59&lt;0.75),1.75,IF(AND(A59&gt;=5.25,D59&gt;=0.35,G59&gt;=0.123,D59&gt;=0.25,D59&lt;0.75),1.5,IF(AND(A59&lt;5.3,H59&lt;10.688,D59&lt;1.35,D59&lt;1.75,D59&gt;=0.75),3.15,IF(AND(H59&lt;9.474,A59&gt;=5.3,D59&gt;=1.35,D59&lt;1.75,D59&gt;=0.75),4.95,IF(AND(G59&gt;=0.779,G59&lt;0.857,H59&lt;16.774,D59&gt;=1.75,D59&gt;=0.75),6,IF(AND(G59&lt;0.05,H59&gt;=6.089,A59&lt;5.45,A59&gt;=4.8,D59&lt;0.25,D59&lt;0.75),1.4,IF(AND(H59&lt;6.69,A59&gt;=5.3,H59&lt;10.688,D59&lt;1.35,D59&lt;1.75,D59&gt;=0.75),4.033,IF(AND(H59&gt;=6.69,A59&gt;=5.3,H59&lt;10.688,D59&lt;1.35,D59&lt;1.75,D59&gt;=0.75),3.733,IF(AND(B59&lt;2.5,H59&gt;=9.474,A59&gt;=5.3,D59&gt;=1.35,D59&lt;1.75,D59&gt;=0.75),4.5,IF(AND(D59&gt;=2.45,G59&lt;0.779,G59&lt;0.857,H59&lt;16.774,D59&gt;=1.75,D59&gt;=0.75),6,IF(AND(B59&gt;=3.75,G59&gt;=0.05,H59&gt;=6.089,A59&lt;5.45,A59&gt;=4.8,D59&lt;0.25,D59&lt;0.75),1.6,IF(AND(H59&lt;13.695,B59&gt;=2.5,H59&gt;=9.474,A59&gt;=5.3,D59&gt;=1.35,D59&lt;1.75,D59&gt;=0.75),4.567,IF(AND(G59&gt;=0.654,D59&lt;2.45,G59&lt;0.779,G59&lt;0.857,H59&lt;16.774,D59&gt;=1.75,D59&gt;=0.75),4.9,IF(AND(G59&gt;=0.73,B59&lt;3.75,G59&gt;=0.05,H59&gt;=6.089,A59&lt;5.45,A59&gt;=4.8,D59&lt;0.25,D59&lt;0.75),1.4,IF(AND(A59&lt;6.65,H59&gt;=13.695,B59&gt;=2.5,H59&gt;=9.474,A59&gt;=5.3,D59&gt;=1.35,D59&lt;1.75,D59&gt;=0.75),4.4,IF(AND(A59&gt;=6.65,H59&gt;=13.695,B59&gt;=2.5,H59&gt;=9.474,A59&gt;=5.3,D59&gt;=1.35,D59&lt;1.75,D59&gt;=0.75),4.84,IF(AND(B59&lt;2.75,G59&lt;0.654,D59&lt;2.45,G59&lt;0.779,G59&lt;0.857,H59&lt;16.774,D59&gt;=1.75,D59&gt;=0.75),5.2,IF(AND(H59&lt;9.524,G59&lt;0.73,B59&lt;3.75,G59&gt;=0.05,H59&gt;=6.089,A59&lt;5.45,A59&gt;=4.8,D59&lt;0.25,D59&lt;0.75),1.5,IF(AND(H59&gt;=9.524,G59&lt;0.73,B59&lt;3.75,G59&gt;=0.05,H59&gt;=6.089,A59&lt;5.45,A59&gt;=4.8,D59&lt;0.25,D59&lt;0.75),1.4,IF(AND(H59&gt;=13.644,B59&gt;=2.75,G59&lt;0.654,D59&lt;2.45,G59&lt;0.779,G59&lt;0.857,H59&lt;16.774,D59&gt;=1.75,D59&gt;=0.75),6.033,IF(AND(A59&gt;=6.85,H59&lt;13.644,B59&gt;=2.75,G59&lt;0.654,D59&lt;2.45,G59&lt;0.779,G59&lt;0.857,H59&lt;16.774,D59&gt;=1.75,D59&gt;=0.75),5.1,IF(AND(A59&gt;=6.75,A59&lt;6.85,H59&lt;13.644,B59&gt;=2.75,G59&lt;0.654,D59&lt;2.45,G59&lt;0.779,G59&lt;0.857,H59&lt;16.774,D59&gt;=1.75,D59&gt;=0.75),5.9,IF(AND(D59&gt;=2.35,A59&lt;6.75,A59&lt;6.85,H59&lt;13.644,B59&gt;=2.75,G59&lt;0.654,D59&lt;2.45,G59&lt;0.779,G59&lt;0.857,H59&lt;16.774,D59&gt;=1.75,D59&gt;=0.75),5.6,IF(AND(H59&lt;11.146,D59&lt;2.35,A59&lt;6.75,A59&lt;6.85,H59&lt;13.644,B59&gt;=2.75,G59&lt;0.654,D59&lt;2.45,G59&lt;0.779,G59&lt;0.857,H59&lt;16.774,D59&gt;=1.75,D59&gt;=0.75),5.4,IF(AND(H59&gt;=11.146,D59&lt;2.35,A59&lt;6.75,A59&lt;6.85,H59&lt;13.644,B59&gt;=2.75,G59&lt;0.654,D59&lt;2.45,G59&lt;0.779,G59&lt;0.857,H59&lt;16.774,D59&gt;=1.75,D59&gt;=0.75),5.6,"shouldnthappen"))))))))))))))))))))))))))))))))))))</f>
        <v>4.4</v>
      </c>
      <c r="AF59" s="1" t="n">
        <f aca="false">IF(AND(A59&lt;4.5,D59&lt;0.8),1.233,IF(AND(B59&lt;3.05,A59&gt;=4.5,D59&lt;0.8),1.4,IF(AND(D59&gt;=0.45,B59&gt;=3.05,A59&gt;=4.5,D59&lt;0.8),1.667,IF(AND(D59&lt;1.05,D59&lt;1.35,A59&lt;6.25,D59&gt;=0.8),3.633,IF(AND(H59&lt;13.935,A59&gt;=7.05,A59&gt;=6.25,D59&gt;=0.8),6,IF(AND(G59&gt;=0.948,D59&lt;0.45,B59&gt;=3.05,A59&gt;=4.5,D59&lt;0.8),1.7,IF(AND(G59&lt;0.652,D59&gt;=1.05,D59&lt;1.35,A59&lt;6.25,D59&gt;=0.8),4.16,IF(AND(D59&gt;=2.15,D59&gt;=1.75,D59&gt;=1.35,A59&lt;6.25,D59&gt;=0.8),5.4,IF(AND(G59&gt;=0.912,F59&lt;2.5,A59&lt;7.05,A59&gt;=6.25,D59&gt;=0.8),4.4,IF(AND(B59&gt;=3.25,F59&gt;=2.5,A59&lt;7.05,A59&gt;=6.25,D59&gt;=0.8),5.85,IF(AND(H59&lt;17.32,H59&gt;=13.935,A59&gt;=7.05,A59&gt;=6.25,D59&gt;=0.8),6.65,IF(AND(H59&gt;=17.32,H59&gt;=13.935,A59&gt;=7.05,A59&gt;=6.25,D59&gt;=0.8),6.4,IF(AND(H59&gt;=13.547,G59&lt;0.948,D59&lt;0.45,B59&gt;=3.05,A59&gt;=4.5,D59&lt;0.8),1.38,IF(AND(B59&gt;=2.75,G59&gt;=0.652,D59&gt;=1.05,D59&lt;1.35,A59&lt;6.25,D59&gt;=0.8),3.6,IF(AND(H59&lt;9.417,G59&lt;0.404,D59&lt;1.75,D59&gt;=1.35,A59&lt;6.25,D59&gt;=0.8),4.2,IF(AND(H59&gt;=9.417,G59&lt;0.404,D59&lt;1.75,D59&gt;=1.35,A59&lt;6.25,D59&gt;=0.8),4.5,IF(AND(G59&lt;0.464,G59&gt;=0.404,D59&lt;1.75,D59&gt;=1.35,A59&lt;6.25,D59&gt;=0.8),4.5,IF(AND(G59&gt;=0.464,G59&gt;=0.404,D59&lt;1.75,D59&gt;=1.35,A59&lt;6.25,D59&gt;=0.8),4.625,IF(AND(D59&lt;1.85,D59&lt;2.15,D59&gt;=1.75,D59&gt;=1.35,A59&lt;6.25,D59&gt;=0.8),4.9,IF(AND(D59&gt;=1.85,D59&lt;2.15,D59&gt;=1.75,D59&gt;=1.35,A59&lt;6.25,D59&gt;=0.8),5.05,IF(AND(G59&lt;0.332,G59&lt;0.912,F59&lt;2.5,A59&lt;7.05,A59&gt;=6.25,D59&gt;=0.8),4.467,IF(AND(G59&gt;=0.332,G59&lt;0.912,F59&lt;2.5,A59&lt;7.05,A59&gt;=6.25,D59&gt;=0.8),4.767,IF(AND(D59&lt;0.15,H59&lt;13.547,G59&lt;0.948,D59&lt;0.45,B59&gt;=3.05,A59&gt;=4.5,D59&lt;0.8),1.5,IF(AND(D59&lt;1.15,B59&lt;2.75,G59&gt;=0.652,D59&gt;=1.05,D59&lt;1.35,A59&lt;6.25,D59&gt;=0.8),3.9,IF(AND(D59&gt;=1.15,B59&lt;2.75,G59&gt;=0.652,D59&gt;=1.05,D59&lt;1.35,A59&lt;6.25,D59&gt;=0.8),4,IF(AND(D59&gt;=2.25,B59&lt;3.15,B59&lt;3.25,F59&gt;=2.5,A59&lt;7.05,A59&gt;=6.25,D59&gt;=0.8),5.14,IF(AND(G59&lt;0.621,B59&gt;=3.15,B59&lt;3.25,F59&gt;=2.5,A59&lt;7.05,A59&gt;=6.25,D59&gt;=0.8),5.75,IF(AND(G59&gt;=0.621,B59&gt;=3.15,B59&lt;3.25,F59&gt;=2.5,A59&lt;7.05,A59&gt;=6.25,D59&gt;=0.8),5.1,IF(AND(G59&gt;=0.862,D59&gt;=0.15,H59&lt;13.547,G59&lt;0.948,D59&lt;0.45,B59&gt;=3.05,A59&gt;=4.5,D59&lt;0.8),1.5,IF(AND(A59&lt;6.35,D59&lt;2.25,B59&lt;3.15,B59&lt;3.25,F59&gt;=2.5,A59&lt;7.05,A59&gt;=6.25,D59&gt;=0.8),5.267,IF(AND(A59&gt;=6.35,D59&lt;2.25,B59&lt;3.15,B59&lt;3.25,F59&gt;=2.5,A59&lt;7.05,A59&gt;=6.25,D59&gt;=0.8),5.42,IF(AND(A59&lt;5.1,G59&lt;0.862,D59&gt;=0.15,H59&lt;13.547,G59&lt;0.948,D59&lt;0.45,B59&gt;=3.05,A59&gt;=4.5,D59&lt;0.8),1.35,IF(AND(B59&lt;3.95,A59&gt;=5.1,G59&lt;0.862,D59&gt;=0.15,H59&lt;13.547,G59&lt;0.948,D59&lt;0.45,B59&gt;=3.05,A59&gt;=4.5,D59&lt;0.8),1.5,IF(AND(B59&gt;=3.95,A59&gt;=5.1,G59&lt;0.862,D59&gt;=0.15,H59&lt;13.547,G59&lt;0.948,D59&lt;0.45,B59&gt;=3.05,A59&gt;=4.5,D59&lt;0.8),1.467,"shouldnthappen"))))))))))))))))))))))))))))))))))</f>
        <v>4.767</v>
      </c>
      <c r="AG59" s="1" t="n">
        <f aca="false">IF(AND(H59&lt;5.748,A59&lt;4.85,D59&lt;0.75),1,IF(AND(B59&gt;=3.5,D59&gt;=1.75,D59&gt;=0.75),6.2,IF(AND(A59&gt;=4.65,H59&gt;=5.748,A59&lt;4.85,D59&lt;0.75),1.333,IF(AND(H59&lt;6.417,B59&lt;3.45,A59&gt;=4.85,D59&lt;0.75),1.7,IF(AND(A59&lt;5.05,B59&gt;=3.45,A59&gt;=4.85,D59&lt;0.75),1.4,IF(AND(A59&gt;=5.05,B59&gt;=3.45,A59&gt;=4.85,D59&lt;0.75),1.5,IF(AND(F59&gt;=2.5,H59&lt;13.641,D59&lt;1.75,D59&gt;=0.75),4.667,IF(AND(G59&lt;0.187,H59&gt;=13.641,D59&lt;1.75,D59&gt;=0.75),5,IF(AND(A59&gt;=7.1,B59&lt;3.5,D59&gt;=1.75,D59&gt;=0.75),6.575,IF(AND(G59&lt;0.161,A59&lt;4.65,H59&gt;=5.748,A59&lt;4.85,D59&lt;0.75),1.5,IF(AND(H59&lt;8.399,H59&gt;=6.417,B59&lt;3.45,A59&gt;=4.85,D59&lt;0.75),1.5,IF(AND(H59&gt;=8.399,H59&gt;=6.417,B59&lt;3.45,A59&gt;=4.85,D59&lt;0.75),1.625,IF(AND(G59&lt;0.086,F59&lt;2.5,H59&lt;13.641,D59&lt;1.75,D59&gt;=0.75),4.7,IF(AND(D59&lt;1.35,G59&gt;=0.187,H59&gt;=13.641,D59&lt;1.75,D59&gt;=0.75),4.2,IF(AND(G59&lt;0.422,G59&gt;=0.161,A59&lt;4.65,H59&gt;=5.748,A59&lt;4.85,D59&lt;0.75),1.4,IF(AND(G59&gt;=0.422,G59&gt;=0.161,A59&lt;4.65,H59&gt;=5.748,A59&lt;4.85,D59&lt;0.75),1.3,IF(AND(B59&lt;2.5,D59&gt;=1.35,G59&gt;=0.187,H59&gt;=13.641,D59&lt;1.75,D59&gt;=0.75),4.5,IF(AND(B59&lt;2.75,A59&lt;6,A59&lt;7.1,B59&lt;3.5,D59&gt;=1.75,D59&gt;=0.75),5.1,IF(AND(B59&gt;=2.75,A59&lt;6,A59&lt;7.1,B59&lt;3.5,D59&gt;=1.75,D59&gt;=0.75),5.02,IF(AND(A59&lt;5.15,A59&lt;5.9,G59&gt;=0.086,F59&lt;2.5,H59&lt;13.641,D59&lt;1.75,D59&gt;=0.75),3,IF(AND(G59&lt;0.644,A59&gt;=5.9,G59&gt;=0.086,F59&lt;2.5,H59&lt;13.641,D59&lt;1.75,D59&gt;=0.75),4.65,IF(AND(G59&gt;=0.644,A59&gt;=5.9,G59&gt;=0.086,F59&lt;2.5,H59&lt;13.641,D59&lt;1.75,D59&gt;=0.75),4.24,IF(AND(D59&lt;1.45,B59&gt;=2.5,D59&gt;=1.35,G59&gt;=0.187,H59&gt;=13.641,D59&lt;1.75,D59&gt;=0.75),4.68,IF(AND(D59&gt;=1.45,B59&gt;=2.5,D59&gt;=1.35,G59&gt;=0.187,H59&gt;=13.641,D59&lt;1.75,D59&gt;=0.75),4.833,IF(AND(H59&lt;13.18,D59&lt;2.05,A59&gt;=6,A59&lt;7.1,B59&lt;3.5,D59&gt;=1.75,D59&gt;=0.75),5.44,IF(AND(H59&gt;=13.18,D59&lt;2.05,A59&gt;=6,A59&lt;7.1,B59&lt;3.5,D59&gt;=1.75,D59&gt;=0.75),5.1,IF(AND(H59&lt;8.759,D59&gt;=2.05,A59&gt;=6,A59&lt;7.1,B59&lt;3.5,D59&gt;=1.75,D59&gt;=0.75),5.4,IF(AND(A59&gt;=5.75,A59&gt;=5.15,A59&lt;5.9,G59&gt;=0.086,F59&lt;2.5,H59&lt;13.641,D59&lt;1.75,D59&gt;=0.75),3.967,IF(AND(H59&lt;10.159,H59&gt;=8.759,D59&gt;=2.05,A59&gt;=6,A59&lt;7.1,B59&lt;3.5,D59&gt;=1.75,D59&gt;=0.75),5.925,IF(AND(D59&lt;1.2,A59&lt;5.75,A59&gt;=5.15,A59&lt;5.9,G59&gt;=0.086,F59&lt;2.5,H59&lt;13.641,D59&lt;1.75,D59&gt;=0.75),3.667,IF(AND(D59&lt;2.25,H59&gt;=10.159,H59&gt;=8.759,D59&gt;=2.05,A59&gt;=6,A59&lt;7.1,B59&lt;3.5,D59&gt;=1.75,D59&gt;=0.75),5.66,IF(AND(D59&gt;=2.25,H59&gt;=10.159,H59&gt;=8.759,D59&gt;=2.05,A59&gt;=6,A59&lt;7.1,B59&lt;3.5,D59&gt;=1.75,D59&gt;=0.75),5.34,IF(AND(D59&lt;1.35,D59&gt;=1.2,A59&lt;5.75,A59&gt;=5.15,A59&lt;5.9,G59&gt;=0.086,F59&lt;2.5,H59&lt;13.641,D59&lt;1.75,D59&gt;=0.75),4.025,IF(AND(D59&gt;=1.35,D59&gt;=1.2,A59&lt;5.75,A59&gt;=5.15,A59&lt;5.9,G59&gt;=0.086,F59&lt;2.5,H59&lt;13.641,D59&lt;1.75,D59&gt;=0.75),3.9,"shouldnthappen"))))))))))))))))))))))))))))))))))</f>
        <v>4.833</v>
      </c>
      <c r="AH59" s="1" t="n">
        <f aca="false">IF(AND(F59&lt;1.5,H59&lt;6.799,A59&lt;5.45),1.7,IF(AND(F59&gt;=1.5,H59&lt;6.799,A59&lt;5.45),4.1,IF(AND(D59&gt;=0.8,H59&gt;=6.799,A59&lt;5.45),3.9,IF(AND(H59&lt;7.564,F59&lt;2.5,A59&gt;=5.45),3.925,IF(AND(H59&gt;=16.284,F59&gt;=2.5,A59&gt;=5.45),6.5,IF(AND(A59&lt;4.35,D59&lt;0.8,H59&gt;=6.799,A59&lt;5.45),1.1,IF(AND(B59&lt;2.8,D59&lt;1.35,H59&gt;=7.564,F59&lt;2.5,A59&gt;=5.45),4.1,IF(AND(B59&gt;=2.8,D59&lt;1.35,H59&gt;=7.564,F59&lt;2.5,A59&gt;=5.45),4.267,IF(AND(B59&lt;2.75,D59&gt;=1.35,H59&gt;=7.564,F59&lt;2.5,A59&gt;=5.45),5,IF(AND(G59&gt;=0.078,G59&lt;0.26,H59&lt;16.284,F59&gt;=2.5,A59&gt;=5.45),6.06,IF(AND(G59&gt;=0.805,G59&gt;=0.26,H59&lt;16.284,F59&gt;=2.5,A59&gt;=5.45),5.02,IF(AND(H59&gt;=10.109,B59&gt;=3.45,A59&gt;=4.35,D59&lt;0.8,H59&gt;=6.799,A59&lt;5.45),1.55,IF(AND(D59&lt;2.25,G59&lt;0.078,G59&lt;0.26,H59&lt;16.284,F59&gt;=2.5,A59&gt;=5.45),5.6,IF(AND(D59&gt;=2.25,G59&lt;0.078,G59&lt;0.26,H59&lt;16.284,F59&gt;=2.5,A59&gt;=5.45),5.7,IF(AND(A59&lt;6.15,G59&lt;0.805,G59&gt;=0.26,H59&lt;16.284,F59&gt;=2.5,A59&gt;=5.45),4.967,IF(AND(A59&lt;4.65,H59&lt;12.227,B59&lt;3.45,A59&gt;=4.35,D59&lt;0.8,H59&gt;=6.799,A59&lt;5.45),1.333,IF(AND(A59&lt;4.85,H59&gt;=12.227,B59&lt;3.45,A59&gt;=4.35,D59&lt;0.8,H59&gt;=6.799,A59&lt;5.45),1.42,IF(AND(A59&gt;=4.85,H59&gt;=12.227,B59&lt;3.45,A59&gt;=4.35,D59&lt;0.8,H59&gt;=6.799,A59&lt;5.45),1.533,IF(AND(A59&lt;5.05,H59&lt;10.109,B59&gt;=3.45,A59&gt;=4.35,D59&lt;0.8,H59&gt;=6.799,A59&lt;5.45),1.4,IF(AND(A59&gt;=5.05,H59&lt;10.109,B59&gt;=3.45,A59&gt;=4.35,D59&lt;0.8,H59&gt;=6.799,A59&lt;5.45),1.5,IF(AND(G59&lt;0.14,H59&lt;13.531,B59&gt;=2.75,D59&gt;=1.35,H59&gt;=7.564,F59&lt;2.5,A59&gt;=5.45),4.7,IF(AND(G59&lt;0.187,H59&gt;=13.531,B59&gt;=2.75,D59&gt;=1.35,H59&gt;=7.564,F59&lt;2.5,A59&gt;=5.45),5,IF(AND(G59&gt;=0.187,H59&gt;=13.531,B59&gt;=2.75,D59&gt;=1.35,H59&gt;=7.564,F59&lt;2.5,A59&gt;=5.45),4.66,IF(AND(A59&lt;6.35,A59&gt;=6.15,G59&lt;0.805,G59&gt;=0.26,H59&lt;16.284,F59&gt;=2.5,A59&gt;=5.45),6,IF(AND(D59&lt;0.15,A59&gt;=4.65,H59&lt;12.227,B59&lt;3.45,A59&gt;=4.35,D59&lt;0.8,H59&gt;=6.799,A59&lt;5.45),1.5,IF(AND(H59&lt;10.723,G59&gt;=0.14,H59&lt;13.531,B59&gt;=2.75,D59&gt;=1.35,H59&gt;=7.564,F59&lt;2.5,A59&gt;=5.45),4.6,IF(AND(H59&gt;=10.723,G59&gt;=0.14,H59&lt;13.531,B59&gt;=2.75,D59&gt;=1.35,H59&gt;=7.564,F59&lt;2.5,A59&gt;=5.45),4.46,IF(AND(G59&lt;0.364,A59&gt;=6.35,A59&gt;=6.15,G59&lt;0.805,G59&gt;=0.26,H59&lt;16.284,F59&gt;=2.5,A59&gt;=5.45),5.28,IF(AND(A59&lt;5.1,D59&gt;=0.15,A59&gt;=4.65,H59&lt;12.227,B59&lt;3.45,A59&gt;=4.35,D59&lt;0.8,H59&gt;=6.799,A59&lt;5.45),1.36,IF(AND(A59&gt;=5.1,D59&gt;=0.15,A59&gt;=4.65,H59&lt;12.227,B59&lt;3.45,A59&gt;=4.35,D59&lt;0.8,H59&gt;=6.799,A59&lt;5.45),1.4,IF(AND(G59&gt;=0.6,G59&gt;=0.364,A59&gt;=6.35,A59&gt;=6.15,G59&lt;0.805,G59&gt;=0.26,H59&lt;16.284,F59&gt;=2.5,A59&gt;=5.45),5.1,IF(AND(A59&gt;=6.95,G59&lt;0.6,G59&gt;=0.364,A59&gt;=6.35,A59&gt;=6.15,G59&lt;0.805,G59&gt;=0.26,H59&lt;16.284,F59&gt;=2.5,A59&gt;=5.45),5.8,IF(AND(B59&lt;3.2,A59&lt;6.95,G59&lt;0.6,G59&gt;=0.364,A59&gt;=6.35,A59&gt;=6.15,G59&lt;0.805,G59&gt;=0.26,H59&lt;16.284,F59&gt;=2.5,A59&gt;=5.45),5.6,IF(AND(B59&gt;=3.2,A59&lt;6.95,G59&lt;0.6,G59&gt;=0.364,A59&gt;=6.35,A59&gt;=6.15,G59&lt;0.805,G59&gt;=0.26,H59&lt;16.284,F59&gt;=2.5,A59&gt;=5.45),5.7,"shouldnthappen"))))))))))))))))))))))))))))))))))</f>
        <v>4.66</v>
      </c>
      <c r="AI59" s="1" t="n">
        <f aca="false">IF(AND(B59&gt;=3.55,A59&lt;5.05,F59&lt;1.5),1,IF(AND(H59&gt;=13.436,A59&gt;=5.05,F59&lt;1.5),1.633,IF(AND(A59&lt;4.35,B59&lt;3.55,A59&lt;5.05,F59&lt;1.5),1.1,IF(AND(A59&lt;5.15,H59&lt;13.436,A59&gt;=5.05,F59&lt;1.5),1.6,IF(AND(G59&lt;0.837,D59&lt;1.2,B59&lt;2.65,F59&gt;=1.5),3.7,IF(AND(G59&gt;=0.837,D59&lt;1.2,B59&lt;2.65,F59&gt;=1.5),3,IF(AND(D59&lt;1.4,D59&gt;=1.2,B59&lt;2.65,F59&gt;=1.5),4.133,IF(AND(D59&gt;=1.4,D59&gt;=1.2,B59&lt;2.65,F59&gt;=1.5),4.633,IF(AND(G59&lt;0.302,A59&gt;=4.35,B59&lt;3.55,A59&lt;5.05,F59&lt;1.5),1.34,IF(AND(D59&gt;=0.3,A59&gt;=5.15,H59&lt;13.436,A59&gt;=5.05,F59&lt;1.5),1.5,IF(AND(G59&lt;0.233,G59&lt;0.265,D59&lt;1.55,B59&gt;=2.65,F59&gt;=1.5),4.56,IF(AND(G59&gt;=0.233,G59&lt;0.265,D59&lt;1.55,B59&gt;=2.65,F59&gt;=1.5),5.1,IF(AND(G59&lt;0.395,G59&gt;=0.265,D59&lt;1.55,B59&gt;=2.65,F59&gt;=1.5),4.025,IF(AND(H59&lt;13.935,A59&gt;=7.05,D59&gt;=1.55,B59&gt;=2.65,F59&gt;=1.5),6.12,IF(AND(H59&gt;=13.935,A59&gt;=7.05,D59&gt;=1.55,B59&gt;=2.65,F59&gt;=1.5),6.64,IF(AND(G59&gt;=0.858,G59&gt;=0.302,A59&gt;=4.35,B59&lt;3.55,A59&lt;5.05,F59&lt;1.5),1.3,IF(AND(H59&lt;6.543,D59&lt;0.3,A59&gt;=5.15,H59&lt;13.436,A59&gt;=5.05,F59&lt;1.5),1.4,IF(AND(H59&gt;=6.543,D59&lt;0.3,A59&gt;=5.15,H59&lt;13.436,A59&gt;=5.05,F59&lt;1.5),1.48,IF(AND(A59&lt;6.3,G59&gt;=0.395,G59&gt;=0.265,D59&lt;1.55,B59&gt;=2.65,F59&gt;=1.5),4.14,IF(AND(A59&gt;=6.3,G59&gt;=0.395,G59&gt;=0.265,D59&lt;1.55,B59&gt;=2.65,F59&gt;=1.5),4.767,IF(AND(G59&gt;=0.669,B59&lt;3.15,A59&lt;7.05,D59&gt;=1.55,B59&gt;=2.65,F59&gt;=1.5),5,IF(AND(H59&lt;9.459,G59&lt;0.858,G59&gt;=0.302,A59&gt;=4.35,B59&lt;3.55,A59&lt;5.05,F59&lt;1.5),1.4,IF(AND(H59&gt;=9.459,G59&lt;0.858,G59&gt;=0.302,A59&gt;=4.35,B59&lt;3.55,A59&lt;5.05,F59&lt;1.5),1.6,IF(AND(G59&gt;=0.433,G59&lt;0.669,B59&lt;3.15,A59&lt;7.05,D59&gt;=1.55,B59&gt;=2.65,F59&gt;=1.5),5.68,IF(AND(G59&lt;0.481,H59&lt;10.257,B59&gt;=3.15,A59&lt;7.05,D59&gt;=1.55,B59&gt;=2.65,F59&gt;=1.5),5.7,IF(AND(G59&gt;=0.481,H59&lt;10.257,B59&gt;=3.15,A59&lt;7.05,D59&gt;=1.55,B59&gt;=2.65,F59&gt;=1.5),5.9,IF(AND(D59&lt;2.15,H59&gt;=10.257,B59&gt;=3.15,A59&lt;7.05,D59&gt;=1.55,B59&gt;=2.65,F59&gt;=1.5),5.1,IF(AND(D59&gt;=2.15,H59&gt;=10.257,B59&gt;=3.15,A59&lt;7.05,D59&gt;=1.55,B59&gt;=2.65,F59&gt;=1.5),5.42,IF(AND(G59&lt;0.098,G59&lt;0.433,G59&lt;0.669,B59&lt;3.15,A59&lt;7.05,D59&gt;=1.55,B59&gt;=2.65,F59&gt;=1.5),5.567,IF(AND(D59&lt;1.8,G59&gt;=0.098,G59&lt;0.433,G59&lt;0.669,B59&lt;3.15,A59&lt;7.05,D59&gt;=1.55,B59&gt;=2.65,F59&gt;=1.5),5.033,IF(AND(G59&gt;=0.312,D59&gt;=1.8,G59&gt;=0.098,G59&lt;0.433,G59&lt;0.669,B59&lt;3.15,A59&lt;7.05,D59&gt;=1.55,B59&gt;=2.65,F59&gt;=1.5),5.4,IF(AND(H59&lt;9.002,G59&lt;0.312,D59&gt;=1.8,G59&gt;=0.098,G59&lt;0.433,G59&lt;0.669,B59&lt;3.15,A59&lt;7.05,D59&gt;=1.55,B59&gt;=2.65,F59&gt;=1.5),5.1,IF(AND(H59&gt;=9.002,G59&lt;0.312,D59&gt;=1.8,G59&gt;=0.098,G59&lt;0.433,G59&lt;0.669,B59&lt;3.15,A59&lt;7.05,D59&gt;=1.55,B59&gt;=2.65,F59&gt;=1.5),5.26,"shouldnthappen")))))))))))))))))))))))))))))))))</f>
        <v>5.1</v>
      </c>
      <c r="AJ59" s="1" t="n">
        <f aca="false">IF(AND(A59&gt;=5.25,D59&gt;=0.35,D59&lt;0.8),1.433,IF(AND(F59&gt;=2.5,H59&lt;6.927,D59&gt;=0.8),5.1,IF(AND(H59&lt;5.85,B59&lt;3.65,D59&lt;0.35,D59&lt;0.8),1,IF(AND(A59&lt;5.55,B59&gt;=3.65,D59&lt;0.35,D59&lt;0.8),1.5,IF(AND(A59&gt;=5.55,B59&gt;=3.65,D59&lt;0.35,D59&lt;0.8),1.7,IF(AND(H59&lt;7.949,A59&lt;5.25,D59&gt;=0.35,D59&lt;0.8),1.9,IF(AND(H59&gt;=7.949,A59&lt;5.25,D59&gt;=0.35,D59&lt;0.8),1.54,IF(AND(A59&lt;5.55,F59&lt;2.5,H59&lt;6.927,D59&gt;=0.8),3.98,IF(AND(A59&gt;=5.55,F59&lt;2.5,H59&lt;6.927,D59&gt;=0.8),4.1,IF(AND(A59&gt;=7.25,D59&gt;=1.55,H59&gt;=6.927,D59&gt;=0.8),6.65,IF(AND(A59&lt;5.75,D59&lt;1.2,D59&lt;1.55,H59&gt;=6.927,D59&gt;=0.8),3.62,IF(AND(A59&gt;=5.75,D59&lt;1.2,D59&lt;1.55,H59&gt;=6.927,D59&gt;=0.8),4.1,IF(AND(G59&lt;0.175,A59&lt;4.8,H59&gt;=5.85,B59&lt;3.65,D59&lt;0.35,D59&lt;0.8),1.5,IF(AND(G59&gt;=0.175,A59&lt;4.8,H59&gt;=5.85,B59&lt;3.65,D59&lt;0.35,D59&lt;0.8),1.3,IF(AND(A59&gt;=5.05,A59&gt;=4.8,H59&gt;=5.85,B59&lt;3.65,D59&lt;0.35,D59&lt;0.8),1.5,IF(AND(G59&gt;=0.735,A59&lt;6.25,D59&gt;=1.2,D59&lt;1.55,H59&gt;=6.927,D59&gt;=0.8),4,IF(AND(H59&lt;10.464,A59&lt;6.2,A59&lt;7.25,D59&gt;=1.55,H59&gt;=6.927,D59&gt;=0.8),5.1,IF(AND(H59&gt;=10.464,A59&lt;6.2,A59&lt;7.25,D59&gt;=1.55,H59&gt;=6.927,D59&gt;=0.8),4.9,IF(AND(G59&lt;0.418,A59&lt;5.05,A59&gt;=4.8,H59&gt;=5.85,B59&lt;3.65,D59&lt;0.35,D59&lt;0.8),1.48,IF(AND(G59&gt;=0.418,A59&lt;5.05,A59&gt;=4.8,H59&gt;=5.85,B59&lt;3.65,D59&lt;0.35,D59&lt;0.8),1.3,IF(AND(B59&lt;2.75,G59&lt;0.735,A59&lt;6.25,D59&gt;=1.2,D59&lt;1.55,H59&gt;=6.927,D59&gt;=0.8),4.35,IF(AND(H59&lt;15.422,D59&lt;1.45,A59&gt;=6.25,D59&gt;=1.2,D59&lt;1.55,H59&gt;=6.927,D59&gt;=0.8),4.375,IF(AND(H59&gt;=15.422,D59&lt;1.45,A59&gt;=6.25,D59&gt;=1.2,D59&lt;1.55,H59&gt;=6.927,D59&gt;=0.8),4.7,IF(AND(A59&lt;6.4,D59&gt;=1.45,A59&gt;=6.25,D59&gt;=1.2,D59&lt;1.55,H59&gt;=6.927,D59&gt;=0.8),5.1,IF(AND(G59&gt;=0.576,D59&lt;2.15,A59&gt;=6.2,A59&lt;7.25,D59&gt;=1.55,H59&gt;=6.927,D59&gt;=0.8),5.1,IF(AND(G59&lt;0.537,D59&gt;=2.15,A59&gt;=6.2,A59&lt;7.25,D59&gt;=1.55,H59&gt;=6.927,D59&gt;=0.8),5.533,IF(AND(G59&gt;=0.537,D59&gt;=2.15,A59&gt;=6.2,A59&lt;7.25,D59&gt;=1.55,H59&gt;=6.927,D59&gt;=0.8),5.9,IF(AND(D59&lt;1.45,B59&gt;=2.75,G59&lt;0.735,A59&lt;6.25,D59&gt;=1.2,D59&lt;1.55,H59&gt;=6.927,D59&gt;=0.8),4.6,IF(AND(D59&gt;=1.45,B59&gt;=2.75,G59&lt;0.735,A59&lt;6.25,D59&gt;=1.2,D59&lt;1.55,H59&gt;=6.927,D59&gt;=0.8),4.5,IF(AND(H59&lt;12.582,A59&gt;=6.4,D59&gt;=1.45,A59&gt;=6.25,D59&gt;=1.2,D59&lt;1.55,H59&gt;=6.927,D59&gt;=0.8),4.66,IF(AND(H59&gt;=12.582,A59&gt;=6.4,D59&gt;=1.45,A59&gt;=6.25,D59&gt;=1.2,D59&lt;1.55,H59&gt;=6.927,D59&gt;=0.8),4.9,IF(AND(B59&lt;2.75,G59&lt;0.576,D59&lt;2.15,A59&gt;=6.2,A59&lt;7.25,D59&gt;=1.55,H59&gt;=6.927,D59&gt;=0.8),5.3,IF(AND(G59&gt;=0.395,B59&gt;=2.75,G59&lt;0.576,D59&lt;2.15,A59&gt;=6.2,A59&lt;7.25,D59&gt;=1.55,H59&gt;=6.927,D59&gt;=0.8),5.6,IF(AND(D59&gt;=1.9,G59&lt;0.395,B59&gt;=2.75,G59&lt;0.576,D59&lt;2.15,A59&gt;=6.2,A59&lt;7.25,D59&gt;=1.55,H59&gt;=6.927,D59&gt;=0.8),5.333,IF(AND(B59&lt;2.95,D59&lt;1.9,G59&lt;0.395,B59&gt;=2.75,G59&lt;0.576,D59&lt;2.15,A59&gt;=6.2,A59&lt;7.25,D59&gt;=1.55,H59&gt;=6.927,D59&gt;=0.8),5.6,IF(AND(B59&gt;=2.95,D59&lt;1.9,G59&lt;0.395,B59&gt;=2.75,G59&lt;0.576,D59&lt;2.15,A59&gt;=6.2,A59&lt;7.25,D59&gt;=1.55,H59&gt;=6.927,D59&gt;=0.8),5.5,"shouldnthappen"))))))))))))))))))))))))))))))))))))</f>
        <v>5.1</v>
      </c>
      <c r="AK59" s="1" t="n">
        <f aca="false">IF(AND(H59&lt;5.85,B59&lt;3.65,F59&lt;1.5),1,IF(AND(B59&gt;=3.95,B59&gt;=3.65,F59&lt;1.5),1.433,IF(AND(A59&lt;5.15,F59&lt;2.5,F59&gt;=1.5),3.075,IF(AND(D59&gt;=0.35,H59&gt;=5.85,B59&lt;3.65,F59&lt;1.5),1.5,IF(AND(G59&lt;0.168,B59&lt;3.95,B59&gt;=3.65,F59&lt;1.5),1.7,IF(AND(H59&lt;5.767,A59&lt;7.25,F59&gt;=2.5,F59&gt;=1.5),4.5,IF(AND(D59&lt;1.9,A59&gt;=7.25,F59&gt;=2.5,F59&gt;=1.5),6.3,IF(AND(D59&gt;=1.9,A59&gt;=7.25,F59&gt;=2.5,F59&gt;=1.5),6.575,IF(AND(B59&lt;3.75,G59&gt;=0.168,B59&lt;3.95,B59&gt;=3.65,F59&lt;1.5),1.5,IF(AND(B59&gt;=3.75,G59&gt;=0.168,B59&lt;3.95,B59&gt;=3.65,F59&lt;1.5),1.6,IF(AND(D59&gt;=1.35,A59&lt;6.15,A59&gt;=5.15,F59&lt;2.5,F59&gt;=1.5),4.42,IF(AND(D59&lt;1.4,A59&gt;=6.15,A59&gt;=5.15,F59&lt;2.5,F59&gt;=1.5),4.5,IF(AND(D59&gt;=1.4,A59&gt;=6.15,A59&gt;=5.15,F59&lt;2.5,F59&gt;=1.5),4.675,IF(AND(D59&lt;0.15,H59&lt;11.218,D59&lt;0.35,H59&gt;=5.85,B59&lt;3.65,F59&lt;1.5),1.5,IF(AND(D59&lt;0.15,H59&gt;=11.218,D59&lt;0.35,H59&gt;=5.85,B59&lt;3.65,F59&lt;1.5),1.1,IF(AND(B59&lt;2.7,D59&lt;1.35,A59&lt;6.15,A59&gt;=5.15,F59&lt;2.5,F59&gt;=1.5),3.82,IF(AND(A59&lt;6.15,G59&gt;=0.755,H59&gt;=5.767,A59&lt;7.25,F59&gt;=2.5,F59&gt;=1.5),4.98,IF(AND(A59&gt;=6.15,G59&gt;=0.755,H59&gt;=5.767,A59&lt;7.25,F59&gt;=2.5,F59&gt;=1.5),5.3,IF(AND(B59&lt;3.4,D59&gt;=0.15,H59&lt;11.218,D59&lt;0.35,H59&gt;=5.85,B59&lt;3.65,F59&lt;1.5),1.4,IF(AND(B59&gt;=3.4,D59&gt;=0.15,H59&lt;11.218,D59&lt;0.35,H59&gt;=5.85,B59&lt;3.65,F59&lt;1.5),1.3,IF(AND(H59&lt;11.731,D59&gt;=0.15,H59&gt;=11.218,D59&lt;0.35,H59&gt;=5.85,B59&lt;3.65,F59&lt;1.5),1.2,IF(AND(H59&lt;9.053,B59&gt;=2.7,D59&lt;1.35,A59&lt;6.15,A59&gt;=5.15,F59&lt;2.5,F59&gt;=1.5),3.85,IF(AND(D59&gt;=2.1,B59&lt;2.85,G59&lt;0.755,H59&gt;=5.767,A59&lt;7.25,F59&gt;=2.5,F59&gt;=1.5),5.6,IF(AND(D59&gt;=2.45,B59&gt;=2.85,G59&lt;0.755,H59&gt;=5.767,A59&lt;7.25,F59&gt;=2.5,F59&gt;=1.5),5.8,IF(AND(B59&gt;=3.45,H59&gt;=11.731,D59&gt;=0.15,H59&gt;=11.218,D59&lt;0.35,H59&gt;=5.85,B59&lt;3.65,F59&lt;1.5),1.3,IF(AND(A59&lt;5.9,H59&gt;=9.053,B59&gt;=2.7,D59&lt;1.35,A59&lt;6.15,A59&gt;=5.15,F59&lt;2.5,F59&gt;=1.5),4.3,IF(AND(A59&gt;=5.9,H59&gt;=9.053,B59&gt;=2.7,D59&lt;1.35,A59&lt;6.15,A59&gt;=5.15,F59&lt;2.5,F59&gt;=1.5),4,IF(AND(G59&gt;=0.519,D59&lt;2.1,B59&lt;2.85,G59&lt;0.755,H59&gt;=5.767,A59&lt;7.25,F59&gt;=2.5,F59&gt;=1.5),4.9,IF(AND(A59&gt;=7.05,D59&lt;2.45,B59&gt;=2.85,G59&lt;0.755,H59&gt;=5.767,A59&lt;7.25,F59&gt;=2.5,F59&gt;=1.5),5.8,IF(AND(H59&lt;14.396,B59&lt;3.45,H59&gt;=11.731,D59&gt;=0.15,H59&gt;=11.218,D59&lt;0.35,H59&gt;=5.85,B59&lt;3.65,F59&lt;1.5),1.44,IF(AND(H59&gt;=14.396,B59&lt;3.45,H59&gt;=11.731,D59&gt;=0.15,H59&gt;=11.218,D59&lt;0.35,H59&gt;=5.85,B59&lt;3.65,F59&lt;1.5),1.3,IF(AND(G59&lt;0.282,G59&lt;0.519,D59&lt;2.1,B59&lt;2.85,G59&lt;0.755,H59&gt;=5.767,A59&lt;7.25,F59&gt;=2.5,F59&gt;=1.5),5.1,IF(AND(G59&gt;=0.282,G59&lt;0.519,D59&lt;2.1,B59&lt;2.85,G59&lt;0.755,H59&gt;=5.767,A59&lt;7.25,F59&gt;=2.5,F59&gt;=1.5),5.3,IF(AND(A59&lt;6.4,D59&lt;1.9,A59&lt;7.05,D59&lt;2.45,B59&gt;=2.85,G59&lt;0.755,H59&gt;=5.767,A59&lt;7.25,F59&gt;=2.5,F59&gt;=1.5),5.6,IF(AND(A59&gt;=6.4,D59&lt;1.9,A59&lt;7.05,D59&lt;2.45,B59&gt;=2.85,G59&lt;0.755,H59&gt;=5.767,A59&lt;7.25,F59&gt;=2.5,F59&gt;=1.5),5.5,IF(AND(H59&lt;8.884,D59&gt;=1.9,A59&lt;7.05,D59&lt;2.45,B59&gt;=2.85,G59&lt;0.755,H59&gt;=5.767,A59&lt;7.25,F59&gt;=2.5,F59&gt;=1.5),5.3,IF(AND(H59&gt;=8.884,D59&gt;=1.9,A59&lt;7.05,D59&lt;2.45,B59&gt;=2.85,G59&lt;0.755,H59&gt;=5.767,A59&lt;7.25,F59&gt;=2.5,F59&gt;=1.5),5.52,"shouldnthappen")))))))))))))))))))))))))))))))))))))</f>
        <v>4.675</v>
      </c>
      <c r="AL59" s="1" t="n">
        <f aca="false">IF(AND(H59&lt;5.85,A59&lt;5.05,D59&lt;0.8),1,IF(AND(B59&lt;3.35,A59&gt;=5.05,D59&lt;0.8),1.7,IF(AND(D59&gt;=2.45,F59&gt;=2.5,D59&gt;=0.8),6.05,IF(AND(H59&gt;=11.218,H59&gt;=5.85,A59&lt;5.05,D59&lt;0.8),1.28,IF(AND(G59&gt;=0.948,B59&gt;=3.35,A59&gt;=5.05,D59&lt;0.8),1.7,IF(AND(G59&gt;=0.423,H59&lt;11.218,H59&gt;=5.85,A59&lt;5.05,D59&lt;0.8),1.3,IF(AND(B59&lt;3.6,G59&lt;0.948,B59&gt;=3.35,A59&gt;=5.05,D59&lt;0.8),1.4,IF(AND(H59&lt;10.258,D59&lt;1.15,A59&lt;5.9,F59&lt;2.5,D59&gt;=0.8),3.36,IF(AND(H59&gt;=10.258,D59&lt;1.15,A59&lt;5.9,F59&lt;2.5,D59&gt;=0.8),3.9,IF(AND(A59&lt;5.3,D59&gt;=1.15,A59&lt;5.9,F59&lt;2.5,D59&gt;=0.8),3.9,IF(AND(D59&lt;1.55,B59&lt;2.75,A59&gt;=5.9,F59&lt;2.5,D59&gt;=0.8),4.64,IF(AND(D59&gt;=1.55,B59&lt;2.75,A59&gt;=5.9,F59&lt;2.5,D59&gt;=0.8),5.1,IF(AND(D59&gt;=1.6,B59&gt;=2.75,A59&gt;=5.9,F59&lt;2.5,D59&gt;=0.8),5,IF(AND(H59&lt;5.767,H59&lt;8.598,D59&lt;2.45,F59&gt;=2.5,D59&gt;=0.8),4.5,IF(AND(A59&lt;6.25,H59&gt;=8.598,D59&lt;2.45,F59&gt;=2.5,D59&gt;=0.8),5.02,IF(AND(B59&lt;3.55,G59&lt;0.423,H59&lt;11.218,H59&gt;=5.85,A59&lt;5.05,D59&lt;0.8),1.525,IF(AND(B59&gt;=3.55,G59&lt;0.423,H59&lt;11.218,H59&gt;=5.85,A59&lt;5.05,D59&lt;0.8),1.4,IF(AND(H59&gt;=13.932,B59&gt;=3.6,G59&lt;0.948,B59&gt;=3.35,A59&gt;=5.05,D59&lt;0.8),1.65,IF(AND(G59&gt;=0.652,A59&gt;=5.3,D59&gt;=1.15,A59&lt;5.9,F59&lt;2.5,D59&gt;=0.8),3.8,IF(AND(D59&lt;1.35,D59&lt;1.6,B59&gt;=2.75,A59&gt;=5.9,F59&lt;2.5,D59&gt;=0.8),4.42,IF(AND(H59&lt;6.656,H59&gt;=5.767,H59&lt;8.598,D59&lt;2.45,F59&gt;=2.5,D59&gt;=0.8),5.033,IF(AND(H59&gt;=6.656,H59&gt;=5.767,H59&lt;8.598,D59&lt;2.45,F59&gt;=2.5,D59&gt;=0.8),5.1,IF(AND(G59&gt;=0.885,A59&gt;=6.25,H59&gt;=8.598,D59&lt;2.45,F59&gt;=2.5,D59&gt;=0.8),5.2,IF(AND(H59&lt;6.926,H59&lt;13.932,B59&gt;=3.6,G59&lt;0.948,B59&gt;=3.35,A59&gt;=5.05,D59&lt;0.8),1.433,IF(AND(H59&gt;=6.926,H59&lt;13.932,B59&gt;=3.6,G59&lt;0.948,B59&gt;=3.35,A59&gt;=5.05,D59&lt;0.8),1.5,IF(AND(A59&lt;5.65,G59&lt;0.652,A59&gt;=5.3,D59&gt;=1.15,A59&lt;5.9,F59&lt;2.5,D59&gt;=0.8),4.36,IF(AND(A59&gt;=5.65,G59&lt;0.652,A59&gt;=5.3,D59&gt;=1.15,A59&lt;5.9,F59&lt;2.5,D59&gt;=0.8),4.2,IF(AND(H59&gt;=13.561,D59&gt;=1.35,D59&lt;1.6,B59&gt;=2.75,A59&gt;=5.9,F59&lt;2.5,D59&gt;=0.8),4.767,IF(AND(H59&lt;9.091,G59&lt;0.885,A59&gt;=6.25,H59&gt;=8.598,D59&lt;2.45,F59&gt;=2.5,D59&gt;=0.8),6.3,IF(AND(H59&gt;=12.206,H59&lt;13.561,D59&gt;=1.35,D59&lt;1.6,B59&gt;=2.75,A59&gt;=5.9,F59&lt;2.5,D59&gt;=0.8),4.4,IF(AND(D59&gt;=2.25,H59&gt;=9.091,G59&lt;0.885,A59&gt;=6.25,H59&gt;=8.598,D59&lt;2.45,F59&gt;=2.5,D59&gt;=0.8),5.9,IF(AND(B59&lt;3.05,H59&lt;12.206,H59&lt;13.561,D59&gt;=1.35,D59&lt;1.6,B59&gt;=2.75,A59&gt;=5.9,F59&lt;2.5,D59&gt;=0.8),4.6,IF(AND(B59&gt;=3.05,H59&lt;12.206,H59&lt;13.561,D59&gt;=1.35,D59&lt;1.6,B59&gt;=2.75,A59&gt;=5.9,F59&lt;2.5,D59&gt;=0.8),4.7,IF(AND(G59&gt;=0.596,D59&lt;2.25,H59&gt;=9.091,G59&lt;0.885,A59&gt;=6.25,H59&gt;=8.598,D59&lt;2.45,F59&gt;=2.5,D59&gt;=0.8),5.1,IF(AND(G59&gt;=0.379,G59&lt;0.596,D59&lt;2.25,H59&gt;=9.091,G59&lt;0.885,A59&gt;=6.25,H59&gt;=8.598,D59&lt;2.45,F59&gt;=2.5,D59&gt;=0.8),5.767,IF(AND(D59&lt;2.15,G59&lt;0.379,G59&lt;0.596,D59&lt;2.25,H59&gt;=9.091,G59&lt;0.885,A59&gt;=6.25,H59&gt;=8.598,D59&lt;2.45,F59&gt;=2.5,D59&gt;=0.8),5.4,IF(AND(D59&gt;=2.15,G59&lt;0.379,G59&lt;0.596,D59&lt;2.25,H59&gt;=9.091,G59&lt;0.885,A59&gt;=6.25,H59&gt;=8.598,D59&lt;2.45,F59&gt;=2.5,D59&gt;=0.8),5.6,"shouldnthappen")))))))))))))))))))))))))))))))))))))</f>
        <v>5</v>
      </c>
      <c r="AM59" s="1" t="n">
        <f aca="false">IF(AND(H59&lt;5.245,D59&lt;0.8),1,IF(AND(A59&lt;4.5,H59&gt;=5.245,D59&lt;0.8),1.35,IF(AND(D59&gt;=0.5,A59&gt;=4.5,H59&gt;=5.245,D59&lt;0.8),1.6,IF(AND(H59&lt;7.25,B59&lt;2.6,A59&lt;6.15,D59&gt;=0.8),4.375,IF(AND(H59&gt;=7.25,B59&lt;2.6,A59&lt;6.15,D59&gt;=0.8),3.075,IF(AND(H59&lt;13.935,A59&gt;=7.05,A59&gt;=6.15,D59&gt;=0.8),6.067,IF(AND(H59&gt;=13.935,A59&gt;=7.05,A59&gt;=6.15,D59&gt;=0.8),6.525,IF(AND(G59&gt;=0.948,D59&lt;0.5,A59&gt;=4.5,H59&gt;=5.245,D59&lt;0.8),1.7,IF(AND(G59&lt;0.568,D59&gt;=1.55,B59&gt;=2.6,A59&lt;6.15,D59&gt;=0.8),5.1,IF(AND(G59&gt;=0.568,D59&gt;=1.55,B59&gt;=2.6,A59&lt;6.15,D59&gt;=0.8),5,IF(AND(A59&gt;=6.6,B59&gt;=3.15,A59&lt;7.05,A59&gt;=6.15,D59&gt;=0.8),5.78,IF(AND(G59&lt;0.165,G59&lt;0.273,D59&lt;1.55,B59&gt;=2.6,A59&lt;6.15,D59&gt;=0.8),4.1,IF(AND(G59&gt;=0.165,G59&lt;0.273,D59&lt;1.55,B59&gt;=2.6,A59&lt;6.15,D59&gt;=0.8),4.5,IF(AND(D59&lt;1.35,G59&gt;=0.273,D59&lt;1.55,B59&gt;=2.6,A59&lt;6.15,D59&gt;=0.8),4.08,IF(AND(D59&gt;=1.35,G59&gt;=0.273,D59&lt;1.55,B59&gt;=2.6,A59&lt;6.15,D59&gt;=0.8),4.4,IF(AND(D59&lt;1.45,F59&lt;2.5,B59&lt;3.15,A59&lt;7.05,A59&gt;=6.15,D59&gt;=0.8),4.38,IF(AND(D59&gt;=1.45,F59&lt;2.5,B59&lt;3.15,A59&lt;7.05,A59&gt;=6.15,D59&gt;=0.8),4.75,IF(AND(D59&gt;=2.25,F59&gt;=2.5,B59&lt;3.15,A59&lt;7.05,A59&gt;=6.15,D59&gt;=0.8),5.16,IF(AND(H59&lt;11.488,A59&lt;6.6,B59&gt;=3.15,A59&lt;7.05,A59&gt;=6.15,D59&gt;=0.8),6,IF(AND(H59&gt;=14.396,D59&lt;0.25,G59&lt;0.948,D59&lt;0.5,A59&gt;=4.5,H59&gt;=5.245,D59&lt;0.8),1.3,IF(AND(A59&gt;=5.55,D59&gt;=0.25,G59&lt;0.948,D59&lt;0.5,A59&gt;=4.5,H59&gt;=5.245,D59&lt;0.8),1.7,IF(AND(D59&lt;1.85,D59&lt;2.25,F59&gt;=2.5,B59&lt;3.15,A59&lt;7.05,A59&gt;=6.15,D59&gt;=0.8),5.6,IF(AND(G59&lt;0.669,H59&gt;=11.488,A59&lt;6.6,B59&gt;=3.15,A59&lt;7.05,A59&gt;=6.15,D59&gt;=0.8),4.7,IF(AND(G59&gt;=0.669,H59&gt;=11.488,A59&lt;6.6,B59&gt;=3.15,A59&lt;7.05,A59&gt;=6.15,D59&gt;=0.8),5.22,IF(AND(H59&lt;6.543,H59&lt;14.396,D59&lt;0.25,G59&lt;0.948,D59&lt;0.5,A59&gt;=4.5,H59&gt;=5.245,D59&lt;0.8),1.4,IF(AND(A59&lt;4.95,A59&lt;5.55,D59&gt;=0.25,G59&lt;0.948,D59&lt;0.5,A59&gt;=4.5,H59&gt;=5.245,D59&lt;0.8),1.4,IF(AND(A59&gt;=4.95,A59&lt;5.55,D59&gt;=0.25,G59&lt;0.948,D59&lt;0.5,A59&gt;=4.5,H59&gt;=5.245,D59&lt;0.8),1.48,IF(AND(H59&lt;10.667,D59&gt;=1.85,D59&lt;2.25,F59&gt;=2.5,B59&lt;3.15,A59&lt;7.05,A59&gt;=6.15,D59&gt;=0.8),5.25,IF(AND(H59&gt;=10.667,D59&gt;=1.85,D59&lt;2.25,F59&gt;=2.5,B59&lt;3.15,A59&lt;7.05,A59&gt;=6.15,D59&gt;=0.8),5.55,IF(AND(G59&lt;0.063,H59&gt;=6.543,H59&lt;14.396,D59&lt;0.25,G59&lt;0.948,D59&lt;0.5,A59&gt;=4.5,H59&gt;=5.245,D59&lt;0.8),1.4,IF(AND(H59&lt;9.212,G59&gt;=0.063,H59&gt;=6.543,H59&lt;14.396,D59&lt;0.25,G59&lt;0.948,D59&lt;0.5,A59&gt;=4.5,H59&gt;=5.245,D59&lt;0.8),1.475,IF(AND(H59&gt;=9.212,G59&gt;=0.063,H59&gt;=6.543,H59&lt;14.396,D59&lt;0.25,G59&lt;0.948,D59&lt;0.5,A59&gt;=4.5,H59&gt;=5.245,D59&lt;0.8),1.5,"shouldnthappen"))))))))))))))))))))))))))))))))</f>
        <v>4.7</v>
      </c>
      <c r="AN59" s="1" t="n">
        <f aca="false">IF(AND(D59&lt;0.7,A59&gt;=5.55),1.633,IF(AND(G59&lt;0.38,B59&lt;2.8,A59&lt;5.55),4.3,IF(AND(G59&gt;=0.38,B59&lt;2.8,A59&lt;5.55),3.325,IF(AND(D59&gt;=0.35,B59&gt;=2.8,A59&lt;5.55),1.6,IF(AND(B59&gt;=3.4,A59&lt;4.8,D59&lt;0.35,B59&gt;=2.8,A59&lt;5.55),1,IF(AND(H59&gt;=11.789,A59&lt;5.9,D59&lt;1.55,D59&gt;=0.7,A59&gt;=5.55),4.325,IF(AND(F59&gt;=2.5,A59&gt;=5.9,D59&lt;1.55,D59&gt;=0.7,A59&gt;=5.55),5.05,IF(AND(D59&lt;1.9,A59&gt;=7.25,D59&gt;=1.55,D59&gt;=0.7,A59&gt;=5.55),6.3,IF(AND(D59&gt;=1.9,A59&gt;=7.25,D59&gt;=1.55,D59&gt;=0.7,A59&gt;=5.55),6.4,IF(AND(A59&lt;4.35,B59&lt;3.4,A59&lt;4.8,D59&lt;0.35,B59&gt;=2.8,A59&lt;5.55),1.1,IF(AND(G59&gt;=0.934,B59&lt;3.45,A59&gt;=4.8,D59&lt;0.35,B59&gt;=2.8,A59&lt;5.55),1.7,IF(AND(H59&gt;=14.877,B59&gt;=3.45,A59&gt;=4.8,D59&lt;0.35,B59&gt;=2.8,A59&lt;5.55),1.3,IF(AND(B59&lt;2.6,H59&lt;11.789,A59&lt;5.9,D59&lt;1.55,D59&gt;=0.7,A59&gt;=5.55),3.9,IF(AND(B59&gt;=2.6,H59&lt;11.789,A59&lt;5.9,D59&lt;1.55,D59&gt;=0.7,A59&gt;=5.55),4.26,IF(AND(A59&lt;6.6,F59&lt;2.5,A59&gt;=5.9,D59&lt;1.55,D59&gt;=0.7,A59&gt;=5.55),4.625,IF(AND(A59&gt;=6.6,F59&lt;2.5,A59&gt;=5.9,D59&lt;1.55,D59&gt;=0.7,A59&gt;=5.55),4.475,IF(AND(B59&lt;2.6,D59&lt;2.05,A59&lt;7.25,D59&gt;=1.55,D59&gt;=0.7,A59&gt;=5.55),5.8,IF(AND(G59&gt;=0.743,D59&gt;=2.05,A59&lt;7.25,D59&gt;=1.55,D59&gt;=0.7,A59&gt;=5.55),5.1,IF(AND(G59&lt;0.422,A59&gt;=4.35,B59&lt;3.4,A59&lt;4.8,D59&lt;0.35,B59&gt;=2.8,A59&lt;5.55),1.367,IF(AND(G59&gt;=0.422,A59&gt;=4.35,B59&lt;3.4,A59&lt;4.8,D59&lt;0.35,B59&gt;=2.8,A59&lt;5.55),1.3,IF(AND(A59&lt;5.05,G59&lt;0.934,B59&lt;3.45,A59&gt;=4.8,D59&lt;0.35,B59&gt;=2.8,A59&lt;5.55),1.525,IF(AND(A59&gt;=5.05,G59&lt;0.934,B59&lt;3.45,A59&gt;=4.8,D59&lt;0.35,B59&gt;=2.8,A59&lt;5.55),1.5,IF(AND(G59&gt;=0.585,H59&lt;14.877,B59&gt;=3.45,A59&gt;=4.8,D59&lt;0.35,B59&gt;=2.8,A59&lt;5.55),1.54,IF(AND(G59&gt;=0.537,G59&lt;0.743,D59&gt;=2.05,A59&lt;7.25,D59&gt;=1.55,D59&gt;=0.7,A59&gt;=5.55),5.833,IF(AND(D59&gt;=0.25,G59&lt;0.585,H59&lt;14.877,B59&gt;=3.45,A59&gt;=4.8,D59&lt;0.35,B59&gt;=2.8,A59&lt;5.55),1.367,IF(AND(D59&lt;1.75,H59&lt;13.795,B59&gt;=2.6,D59&lt;2.05,A59&lt;7.25,D59&gt;=1.55,D59&gt;=0.7,A59&gt;=5.55),5.45,IF(AND(B59&lt;2.85,H59&gt;=13.795,B59&gt;=2.6,D59&lt;2.05,A59&lt;7.25,D59&gt;=1.55,D59&gt;=0.7,A59&gt;=5.55),5.1,IF(AND(B59&gt;=2.85,H59&gt;=13.795,B59&gt;=2.6,D59&lt;2.05,A59&lt;7.25,D59&gt;=1.55,D59&gt;=0.7,A59&gt;=5.55),4.82,IF(AND(G59&lt;0.353,G59&lt;0.537,G59&lt;0.743,D59&gt;=2.05,A59&lt;7.25,D59&gt;=1.55,D59&gt;=0.7,A59&gt;=5.55),5.425,IF(AND(G59&gt;=0.353,G59&lt;0.537,G59&lt;0.743,D59&gt;=2.05,A59&lt;7.25,D59&gt;=1.55,D59&gt;=0.7,A59&gt;=5.55),5.62,IF(AND(G59&lt;0.311,D59&lt;0.25,G59&lt;0.585,H59&lt;14.877,B59&gt;=3.45,A59&gt;=4.8,D59&lt;0.35,B59&gt;=2.8,A59&lt;5.55),1.5,IF(AND(G59&gt;=0.311,D59&lt;0.25,G59&lt;0.585,H59&lt;14.877,B59&gt;=3.45,A59&gt;=4.8,D59&lt;0.35,B59&gt;=2.8,A59&lt;5.55),1.4,IF(AND(B59&gt;=3.1,D59&gt;=1.75,H59&lt;13.795,B59&gt;=2.6,D59&lt;2.05,A59&lt;7.25,D59&gt;=1.55,D59&gt;=0.7,A59&gt;=5.55),5.1,IF(AND(B59&lt;2.85,B59&lt;3.1,D59&gt;=1.75,H59&lt;13.795,B59&gt;=2.6,D59&lt;2.05,A59&lt;7.25,D59&gt;=1.55,D59&gt;=0.7,A59&gt;=5.55),5.2,IF(AND(B59&gt;=2.85,B59&lt;3.1,D59&gt;=1.75,H59&lt;13.795,B59&gt;=2.6,D59&lt;2.05,A59&lt;7.25,D59&gt;=1.55,D59&gt;=0.7,A59&gt;=5.55),5.2,"shouldnthappen")))))))))))))))))))))))))))))))))))</f>
        <v>4.82</v>
      </c>
      <c r="AO59" s="1" t="n">
        <f aca="false">IF(AND(H59&gt;=14.529,G59&lt;0.633,D59&lt;0.8),1.3,IF(AND(A59&lt;5.05,G59&gt;=0.633,D59&lt;0.8),1.35,IF(AND(H59&gt;=14.379,H59&lt;14.529,G59&lt;0.633,D59&lt;0.8),1.7,IF(AND(B59&lt;3.35,A59&gt;=5.05,G59&gt;=0.633,D59&lt;0.8),1.7,IF(AND(D59&gt;=1.45,A59&lt;5.95,F59&lt;2.5,D59&gt;=0.8),4.5,IF(AND(D59&lt;1.35,A59&gt;=5.95,F59&lt;2.5,D59&gt;=0.8),4,IF(AND(D59&lt;1.85,G59&gt;=0.845,F59&gt;=2.5,D59&gt;=0.8),4.8,IF(AND(B59&gt;=4.3,H59&lt;14.379,H59&lt;14.529,G59&lt;0.633,D59&lt;0.8),1.5,IF(AND(A59&lt;5.25,B59&gt;=3.35,A59&gt;=5.05,G59&gt;=0.633,D59&lt;0.8),1.55,IF(AND(A59&gt;=5.25,B59&gt;=3.35,A59&gt;=5.05,G59&gt;=0.633,D59&lt;0.8),1.633,IF(AND(A59&lt;5.05,D59&lt;1.45,A59&lt;5.95,F59&lt;2.5,D59&gt;=0.8),3.3,IF(AND(G59&lt;0.293,D59&gt;=1.35,A59&gt;=5.95,F59&lt;2.5,D59&gt;=0.8),5,IF(AND(A59&gt;=6.6,D59&lt;2.05,G59&lt;0.845,F59&gt;=2.5,D59&gt;=0.8),5.8,IF(AND(B59&lt;3.05,D59&gt;=2.05,G59&lt;0.845,F59&gt;=2.5,D59&gt;=0.8),6.15,IF(AND(B59&lt;2.9,D59&gt;=1.85,G59&gt;=0.845,F59&gt;=2.5,D59&gt;=0.8),5.1,IF(AND(B59&gt;=2.9,D59&gt;=1.85,G59&gt;=0.845,F59&gt;=2.5,D59&gt;=0.8),5.2,IF(AND(B59&gt;=3.8,B59&lt;4.3,H59&lt;14.379,H59&lt;14.529,G59&lt;0.633,D59&lt;0.8),1.333,IF(AND(A59&lt;6.25,G59&gt;=0.293,D59&gt;=1.35,A59&gt;=5.95,F59&lt;2.5,D59&gt;=0.8),4.6,IF(AND(H59&lt;10.351,A59&lt;6.6,D59&lt;2.05,G59&lt;0.845,F59&gt;=2.5,D59&gt;=0.8),5.4,IF(AND(G59&gt;=0.364,B59&gt;=3.05,D59&gt;=2.05,G59&lt;0.845,F59&gt;=2.5,D59&gt;=0.8),5.66,IF(AND(G59&gt;=0.447,B59&lt;3.8,B59&lt;4.3,H59&lt;14.379,H59&lt;14.529,G59&lt;0.633,D59&lt;0.8),1.3,IF(AND(H59&lt;6.247,A59&lt;5.65,A59&gt;=5.05,D59&lt;1.45,A59&lt;5.95,F59&lt;2.5,D59&gt;=0.8),4.033,IF(AND(D59&lt;1.25,A59&gt;=5.65,A59&gt;=5.05,D59&lt;1.45,A59&lt;5.95,F59&lt;2.5,D59&gt;=0.8),3.88,IF(AND(D59&gt;=1.25,A59&gt;=5.65,A59&gt;=5.05,D59&lt;1.45,A59&lt;5.95,F59&lt;2.5,D59&gt;=0.8),4.35,IF(AND(B59&lt;2.65,A59&gt;=6.25,G59&gt;=0.293,D59&gt;=1.35,A59&gt;=5.95,F59&lt;2.5,D59&gt;=0.8),4.9,IF(AND(B59&lt;2.75,H59&gt;=10.351,A59&lt;6.6,D59&lt;2.05,G59&lt;0.845,F59&gt;=2.5,D59&gt;=0.8),5.1,IF(AND(B59&gt;=2.75,H59&gt;=10.351,A59&lt;6.6,D59&lt;2.05,G59&lt;0.845,F59&gt;=2.5,D59&gt;=0.8),4.95,IF(AND(B59&lt;3.15,G59&lt;0.364,B59&gt;=3.05,D59&gt;=2.05,G59&lt;0.845,F59&gt;=2.5,D59&gt;=0.8),5.28,IF(AND(B59&gt;=3.15,G59&lt;0.364,B59&gt;=3.05,D59&gt;=2.05,G59&lt;0.845,F59&gt;=2.5,D59&gt;=0.8),5.5,IF(AND(H59&lt;9.212,G59&lt;0.447,B59&lt;3.8,B59&lt;4.3,H59&lt;14.379,H59&lt;14.529,G59&lt;0.633,D59&lt;0.8),1.4,IF(AND(G59&lt;0.356,H59&gt;=6.247,A59&lt;5.65,A59&gt;=5.05,D59&lt;1.45,A59&lt;5.95,F59&lt;2.5,D59&gt;=0.8),4.2,IF(AND(B59&lt;3,B59&gt;=2.65,A59&gt;=6.25,G59&gt;=0.293,D59&gt;=1.35,A59&gt;=5.95,F59&lt;2.5,D59&gt;=0.8),4.6,IF(AND(B59&gt;=3,B59&gt;=2.65,A59&gt;=6.25,G59&gt;=0.293,D59&gt;=1.35,A59&gt;=5.95,F59&lt;2.5,D59&gt;=0.8),4.7,IF(AND(A59&lt;5.05,H59&gt;=9.212,G59&lt;0.447,B59&lt;3.8,B59&lt;4.3,H59&lt;14.379,H59&lt;14.529,G59&lt;0.633,D59&lt;0.8),1.533,IF(AND(A59&gt;=5.05,H59&gt;=9.212,G59&lt;0.447,B59&lt;3.8,B59&lt;4.3,H59&lt;14.379,H59&lt;14.529,G59&lt;0.633,D59&lt;0.8),1.425,IF(AND(A59&lt;5.35,G59&gt;=0.356,H59&gt;=6.247,A59&lt;5.65,A59&gt;=5.05,D59&lt;1.45,A59&lt;5.95,F59&lt;2.5,D59&gt;=0.8),3.9,IF(AND(A59&gt;=5.35,G59&gt;=0.356,H59&gt;=6.247,A59&lt;5.65,A59&gt;=5.05,D59&lt;1.45,A59&lt;5.95,F59&lt;2.5,D59&gt;=0.8),3.72,"shouldnthappen")))))))))))))))))))))))))))))))))))))</f>
        <v>4.7</v>
      </c>
      <c r="AP59" s="1" t="n">
        <f aca="false">IF(AND(F59&gt;=1.5,A59&lt;5.55),3.84,IF(AND(G59&gt;=0.52,A59&lt;4.75,F59&lt;1.5,A59&lt;5.55),1.16,IF(AND(A59&lt;5.65,A59&lt;5.85,D59&lt;1.55,A59&gt;=5.55),4.2,IF(AND(A59&gt;=5.65,A59&lt;5.85,D59&lt;1.55,A59&gt;=5.55),3.167,IF(AND(G59&gt;=0.798,A59&gt;=5.85,D59&lt;1.55,A59&gt;=5.55),4,IF(AND(F59&lt;2.5,H59&lt;14.1,D59&gt;=1.55,A59&gt;=5.55),4.84,IF(AND(A59&lt;7.2,H59&gt;=14.1,D59&gt;=1.55,A59&gt;=5.55),5.633,IF(AND(A59&gt;=7.2,H59&gt;=14.1,D59&gt;=1.55,A59&gt;=5.55),6.6,IF(AND(G59&lt;0.161,G59&lt;0.52,A59&lt;4.75,F59&lt;1.5,A59&lt;5.55),1.5,IF(AND(D59&gt;=0.5,G59&lt;0.676,A59&gt;=4.75,F59&lt;1.5,A59&lt;5.55),1.6,IF(AND(H59&lt;11.016,G59&gt;=0.676,A59&gt;=4.75,F59&lt;1.5,A59&lt;5.55),1.75,IF(AND(G59&lt;0.209,G59&lt;0.798,A59&gt;=5.85,D59&lt;1.55,A59&gt;=5.55),4.5,IF(AND(G59&gt;=0.74,F59&gt;=2.5,H59&lt;14.1,D59&gt;=1.55,A59&gt;=5.55),6.225,IF(AND(B59&lt;2.95,G59&gt;=0.161,G59&lt;0.52,A59&lt;4.75,F59&lt;1.5,A59&lt;5.55),1.4,IF(AND(B59&gt;=2.95,G59&gt;=0.161,G59&lt;0.52,A59&lt;4.75,F59&lt;1.5,A59&lt;5.55),1.34,IF(AND(B59&lt;3.15,D59&lt;0.5,G59&lt;0.676,A59&gt;=4.75,F59&lt;1.5,A59&lt;5.55),1.52,IF(AND(D59&lt;0.25,H59&gt;=11.016,G59&gt;=0.676,A59&gt;=4.75,F59&lt;1.5,A59&lt;5.55),1.567,IF(AND(D59&gt;=0.25,H59&gt;=11.016,G59&gt;=0.676,A59&gt;=4.75,F59&lt;1.5,A59&lt;5.55),1.5,IF(AND(H59&lt;7.47,G59&gt;=0.209,G59&lt;0.798,A59&gt;=5.85,D59&lt;1.55,A59&gt;=5.55),5.05,IF(AND(B59&lt;2.85,G59&lt;0.74,F59&gt;=2.5,H59&lt;14.1,D59&gt;=1.55,A59&gt;=5.55),5.35,IF(AND(B59&lt;3.3,B59&gt;=3.15,D59&lt;0.5,G59&lt;0.676,A59&gt;=4.75,F59&lt;1.5,A59&lt;5.55),1.2,IF(AND(D59&lt;1.45,H59&gt;=7.47,G59&gt;=0.209,G59&lt;0.798,A59&gt;=5.85,D59&lt;1.55,A59&gt;=5.55),4.66,IF(AND(D59&gt;=1.45,H59&gt;=7.47,G59&gt;=0.209,G59&lt;0.798,A59&gt;=5.85,D59&lt;1.55,A59&gt;=5.55),4.64,IF(AND(A59&gt;=7.05,B59&gt;=2.85,G59&lt;0.74,F59&gt;=2.5,H59&lt;14.1,D59&gt;=1.55,A59&gt;=5.55),5.8,IF(AND(B59&gt;=3.25,A59&lt;7.05,B59&gt;=2.85,G59&lt;0.74,F59&gt;=2.5,H59&lt;14.1,D59&gt;=1.55,A59&gt;=5.55),5.7,IF(AND(H59&gt;=13.641,D59&lt;0.25,B59&gt;=3.3,B59&gt;=3.15,D59&lt;0.5,G59&lt;0.676,A59&gt;=4.75,F59&lt;1.5,A59&lt;5.55),1.3,IF(AND(D59&lt;0.35,D59&gt;=0.25,B59&gt;=3.3,B59&gt;=3.15,D59&lt;0.5,G59&lt;0.676,A59&gt;=4.75,F59&lt;1.5,A59&lt;5.55),1.367,IF(AND(D59&gt;=0.35,D59&gt;=0.25,B59&gt;=3.3,B59&gt;=3.15,D59&lt;0.5,G59&lt;0.676,A59&gt;=4.75,F59&lt;1.5,A59&lt;5.55),1.3,IF(AND(A59&lt;6.35,B59&lt;3.25,A59&lt;7.05,B59&gt;=2.85,G59&lt;0.74,F59&gt;=2.5,H59&lt;14.1,D59&gt;=1.55,A59&gt;=5.55),5.6,IF(AND(A59&gt;=6.35,B59&lt;3.25,A59&lt;7.05,B59&gt;=2.85,G59&lt;0.74,F59&gt;=2.5,H59&lt;14.1,D59&gt;=1.55,A59&gt;=5.55),5.325,IF(AND(A59&lt;5.1,H59&lt;13.641,D59&lt;0.25,B59&gt;=3.3,B59&gt;=3.15,D59&lt;0.5,G59&lt;0.676,A59&gt;=4.75,F59&lt;1.5,A59&lt;5.55),1.4,IF(AND(H59&gt;=11.031,A59&gt;=5.1,H59&lt;13.641,D59&lt;0.25,B59&gt;=3.3,B59&gt;=3.15,D59&lt;0.5,G59&lt;0.676,A59&gt;=4.75,F59&lt;1.5,A59&lt;5.55),1.4,IF(AND(A59&lt;5.45,H59&lt;11.031,A59&gt;=5.1,H59&lt;13.641,D59&lt;0.25,B59&gt;=3.3,B59&gt;=3.15,D59&lt;0.5,G59&lt;0.676,A59&gt;=4.75,F59&lt;1.5,A59&lt;5.55),1.5,IF(AND(A59&gt;=5.45,H59&lt;11.031,A59&gt;=5.1,H59&lt;13.641,D59&lt;0.25,B59&gt;=3.3,B59&gt;=3.15,D59&lt;0.5,G59&lt;0.676,A59&gt;=4.75,F59&lt;1.5,A59&lt;5.55),1.4,"shouldnthappen"))))))))))))))))))))))))))))))))))</f>
        <v>4.84</v>
      </c>
      <c r="AQ59" s="1" t="n">
        <f aca="false">IF(AND(H59&lt;6.926,D59&gt;=0.35,F59&lt;1.5),1.9,IF(AND(G59&gt;=0.869,D59&gt;=1.75,F59&gt;=1.5),5.15,IF(AND(A59&lt;4.35,A59&lt;5.05,D59&lt;0.35,F59&lt;1.5),1.1,IF(AND(H59&lt;6.089,A59&gt;=5.05,D59&lt;0.35,F59&lt;1.5),1.7,IF(AND(H59&gt;=13.089,H59&gt;=6.926,D59&gt;=0.35,F59&lt;1.5),1.3,IF(AND(G59&lt;0.695,D59&lt;1.15,D59&lt;1.75,F59&gt;=1.5),3.62,IF(AND(G59&gt;=0.695,D59&lt;1.15,D59&lt;1.75,F59&gt;=1.5),3,IF(AND(G59&gt;=0.585,H59&gt;=6.089,A59&gt;=5.05,D59&lt;0.35,F59&lt;1.5),1.5,IF(AND(H59&lt;9.582,H59&lt;13.089,H59&gt;=6.926,D59&gt;=0.35,F59&lt;1.5),1.5,IF(AND(H59&gt;=9.582,H59&lt;13.089,H59&gt;=6.926,D59&gt;=0.35,F59&lt;1.5),1.6,IF(AND(D59&lt;1.35,H59&lt;9.349,D59&gt;=1.15,D59&lt;1.75,F59&gt;=1.5),3.867,IF(AND(D59&lt;2.05,A59&lt;7.05,G59&lt;0.869,D59&gt;=1.75,F59&gt;=1.5),4.9,IF(AND(B59&gt;=3.3,A59&gt;=7.05,G59&lt;0.869,D59&gt;=1.75,F59&gt;=1.5),6.1,IF(AND(G59&lt;0.347,H59&lt;11.218,A59&gt;=4.35,A59&lt;5.05,D59&lt;0.35,F59&lt;1.5),1.4,IF(AND(G59&gt;=0.347,H59&lt;11.218,A59&gt;=4.35,A59&lt;5.05,D59&lt;0.35,F59&lt;1.5),1.5,IF(AND(G59&gt;=0.265,H59&gt;=11.218,A59&gt;=4.35,A59&lt;5.05,D59&lt;0.35,F59&lt;1.5),1.45,IF(AND(A59&gt;=5.4,G59&lt;0.585,H59&gt;=6.089,A59&gt;=5.05,D59&lt;0.35,F59&lt;1.5),1.35,IF(AND(B59&gt;=2.9,D59&gt;=1.35,H59&lt;9.349,D59&gt;=1.15,D59&lt;1.75,F59&gt;=1.5),4.6,IF(AND(D59&gt;=1.35,A59&lt;6.15,H59&gt;=9.349,D59&gt;=1.15,D59&lt;1.75,F59&gt;=1.5),4.54,IF(AND(H59&lt;10.927,A59&gt;=6.15,H59&gt;=9.349,D59&gt;=1.15,D59&lt;1.75,F59&gt;=1.5),4.3,IF(AND(G59&lt;0.512,D59&gt;=2.05,A59&lt;7.05,G59&lt;0.869,D59&gt;=1.75,F59&gt;=1.5),5.533,IF(AND(G59&gt;=0.512,D59&gt;=2.05,A59&lt;7.05,G59&lt;0.869,D59&gt;=1.75,F59&gt;=1.5),5.88,IF(AND(H59&lt;11.551,B59&lt;3.3,A59&gt;=7.05,G59&lt;0.869,D59&gt;=1.75,F59&gt;=1.5),6.3,IF(AND(G59&lt;0.227,G59&lt;0.265,H59&gt;=11.218,A59&gt;=4.35,A59&lt;5.05,D59&lt;0.35,F59&lt;1.5),1.4,IF(AND(G59&gt;=0.227,G59&lt;0.265,H59&gt;=11.218,A59&gt;=4.35,A59&lt;5.05,D59&lt;0.35,F59&lt;1.5),1.26,IF(AND(H59&lt;11.031,A59&lt;5.4,G59&lt;0.585,H59&gt;=6.089,A59&gt;=5.05,D59&lt;0.35,F59&lt;1.5),1.5,IF(AND(H59&gt;=11.031,A59&lt;5.4,G59&lt;0.585,H59&gt;=6.089,A59&gt;=5.05,D59&lt;0.35,F59&lt;1.5),1.4,IF(AND(A59&lt;5.45,B59&lt;2.9,D59&gt;=1.35,H59&lt;9.349,D59&gt;=1.15,D59&lt;1.75,F59&gt;=1.5),4.5,IF(AND(A59&lt;5.9,D59&lt;1.35,A59&lt;6.15,H59&gt;=9.349,D59&gt;=1.15,D59&lt;1.75,F59&gt;=1.5),4.2,IF(AND(A59&gt;=5.9,D59&lt;1.35,A59&lt;6.15,H59&gt;=9.349,D59&gt;=1.15,D59&lt;1.75,F59&gt;=1.5),4,IF(AND(A59&gt;=6.75,H59&gt;=10.927,A59&gt;=6.15,H59&gt;=9.349,D59&gt;=1.15,D59&lt;1.75,F59&gt;=1.5),4.767,IF(AND(B59&lt;2.9,H59&gt;=11.551,B59&lt;3.3,A59&gt;=7.05,G59&lt;0.869,D59&gt;=1.75,F59&gt;=1.5),6.7,IF(AND(B59&gt;=2.9,H59&gt;=11.551,B59&lt;3.3,A59&gt;=7.05,G59&lt;0.869,D59&gt;=1.75,F59&gt;=1.5),6.6,IF(AND(B59&lt;2.45,A59&gt;=5.45,B59&lt;2.9,D59&gt;=1.35,H59&lt;9.349,D59&gt;=1.15,D59&lt;1.75,F59&gt;=1.5),5,IF(AND(B59&gt;=2.45,A59&gt;=5.45,B59&lt;2.9,D59&gt;=1.35,H59&lt;9.349,D59&gt;=1.15,D59&lt;1.75,F59&gt;=1.5),5.1,IF(AND(H59&lt;11.166,A59&lt;6.75,H59&gt;=10.927,A59&gt;=6.15,H59&gt;=9.349,D59&gt;=1.15,D59&lt;1.75,F59&gt;=1.5),4.9,IF(AND(G59&lt;0.228,H59&gt;=11.166,A59&lt;6.75,H59&gt;=10.927,A59&gt;=6.15,H59&gt;=9.349,D59&gt;=1.15,D59&lt;1.75,F59&gt;=1.5),4.7,IF(AND(H59&lt;13.531,G59&gt;=0.228,H59&gt;=11.166,A59&lt;6.75,H59&gt;=10.927,A59&gt;=6.15,H59&gt;=9.349,D59&gt;=1.15,D59&lt;1.75,F59&gt;=1.5),4.4,IF(AND(H59&gt;=13.531,G59&gt;=0.228,H59&gt;=11.166,A59&lt;6.75,H59&gt;=10.927,A59&gt;=6.15,H59&gt;=9.349,D59&gt;=1.15,D59&lt;1.75,F59&gt;=1.5),4.6,"shouldnthappen")))))))))))))))))))))))))))))))))))))))</f>
        <v>4.6</v>
      </c>
      <c r="AR59" s="1" t="n">
        <f aca="false">IF(AND(G59&gt;=0.93,B59&lt;3.65,F59&lt;1.5),1.7,IF(AND(H59&lt;6.542,B59&gt;=3.65,F59&lt;1.5),1.767,IF(AND(A59&gt;=7.05,D59&gt;=1.55,F59&gt;=1.5),6.3,IF(AND(G59&lt;0.123,H59&gt;=6.542,B59&gt;=3.65,F59&lt;1.5),1.367,IF(AND(A59&lt;5.15,A59&lt;5.65,D59&lt;1.55,F59&gt;=1.5),3.15,IF(AND(A59&lt;4.8,G59&gt;=0.447,G59&lt;0.93,B59&lt;3.65,F59&lt;1.5),1.24,IF(AND(A59&gt;=4.8,G59&gt;=0.447,G59&lt;0.93,B59&lt;3.65,F59&lt;1.5),1.4,IF(AND(G59&lt;0.151,G59&gt;=0.123,H59&gt;=6.542,B59&gt;=3.65,F59&lt;1.5),1.7,IF(AND(G59&gt;=0.151,G59&gt;=0.123,H59&gt;=6.542,B59&gt;=3.65,F59&lt;1.5),1.5,IF(AND(D59&gt;=1.45,A59&gt;=5.15,A59&lt;5.65,D59&lt;1.55,F59&gt;=1.5),4.5,IF(AND(B59&lt;2.65,D59&gt;=1.35,A59&gt;=5.65,D59&lt;1.55,F59&gt;=1.5),4.9,IF(AND(G59&lt;0.527,F59&lt;2.5,A59&lt;7.05,D59&gt;=1.55,F59&gt;=1.5),5.075,IF(AND(G59&gt;=0.527,F59&lt;2.5,A59&lt;7.05,D59&gt;=1.55,F59&gt;=1.5),4.7,IF(AND(A59&lt;4.65,G59&lt;0.265,G59&lt;0.447,G59&lt;0.93,B59&lt;3.65,F59&lt;1.5),1.42,IF(AND(G59&lt;0.3,G59&gt;=0.265,G59&lt;0.447,G59&lt;0.93,B59&lt;3.65,F59&lt;1.5),1.6,IF(AND(G59&gt;=0.3,G59&gt;=0.265,G59&lt;0.447,G59&lt;0.93,B59&lt;3.65,F59&lt;1.5),1.4,IF(AND(G59&lt;0.356,D59&lt;1.45,A59&gt;=5.15,A59&lt;5.65,D59&lt;1.55,F59&gt;=1.5),4.125,IF(AND(D59&lt;1.1,A59&lt;6.2,D59&lt;1.35,A59&gt;=5.65,D59&lt;1.55,F59&gt;=1.5),4.1,IF(AND(D59&gt;=1.1,A59&lt;6.2,D59&lt;1.35,A59&gt;=5.65,D59&lt;1.55,F59&gt;=1.5),4.175,IF(AND(H59&gt;=13.433,A59&gt;=6.2,D59&lt;1.35,A59&gt;=5.65,D59&lt;1.55,F59&gt;=1.5),4.6,IF(AND(G59&lt;0.437,B59&gt;=2.65,D59&gt;=1.35,A59&gt;=5.65,D59&lt;1.55,F59&gt;=1.5),4.625,IF(AND(G59&gt;=0.437,B59&gt;=2.65,D59&gt;=1.35,A59&gt;=5.65,D59&lt;1.55,F59&gt;=1.5),4.75,IF(AND(B59&gt;=3.15,H59&lt;11.146,F59&gt;=2.5,A59&lt;7.05,D59&gt;=1.55,F59&gt;=1.5),5.667,IF(AND(B59&lt;2.65,H59&gt;=11.146,F59&gt;=2.5,A59&lt;7.05,D59&gt;=1.55,F59&gt;=1.5),5.8,IF(AND(B59&lt;3.3,A59&gt;=4.65,G59&lt;0.265,G59&lt;0.447,G59&lt;0.93,B59&lt;3.65,F59&lt;1.5),1.32,IF(AND(B59&gt;=3.3,A59&gt;=4.65,G59&lt;0.265,G59&lt;0.447,G59&lt;0.93,B59&lt;3.65,F59&lt;1.5),1.425,IF(AND(B59&lt;2.8,G59&gt;=0.356,D59&lt;1.45,A59&gt;=5.15,A59&lt;5.65,D59&lt;1.55,F59&gt;=1.5),3.86,IF(AND(B59&gt;=2.8,G59&gt;=0.356,D59&lt;1.45,A59&gt;=5.15,A59&lt;5.65,D59&lt;1.55,F59&gt;=1.5),3.6,IF(AND(B59&lt;2.6,H59&lt;13.433,A59&gt;=6.2,D59&lt;1.35,A59&gt;=5.65,D59&lt;1.55,F59&gt;=1.5),4.4,IF(AND(B59&gt;=2.6,H59&lt;13.433,A59&gt;=6.2,D59&lt;1.35,A59&gt;=5.65,D59&lt;1.55,F59&gt;=1.5),4.3,IF(AND(G59&lt;0.151,B59&lt;3.15,H59&lt;11.146,F59&gt;=2.5,A59&lt;7.05,D59&gt;=1.55,F59&gt;=1.5),5.5,IF(AND(H59&lt;15.52,B59&gt;=2.65,H59&gt;=11.146,F59&gt;=2.5,A59&lt;7.05,D59&gt;=1.55,F59&gt;=1.5),5.4,IF(AND(H59&gt;=15.52,B59&gt;=2.65,H59&gt;=11.146,F59&gt;=2.5,A59&lt;7.05,D59&gt;=1.55,F59&gt;=1.5),5.733,IF(AND(H59&lt;10.74,G59&gt;=0.151,B59&lt;3.15,H59&lt;11.146,F59&gt;=2.5,A59&lt;7.05,D59&gt;=1.55,F59&gt;=1.5),5.12,IF(AND(H59&gt;=10.74,G59&gt;=0.151,B59&lt;3.15,H59&lt;11.146,F59&gt;=2.5,A59&lt;7.05,D59&gt;=1.55,F59&gt;=1.5),4.9,"shouldnthappen")))))))))))))))))))))))))))))))))))</f>
        <v>4.7</v>
      </c>
      <c r="AS59" s="1" t="n">
        <f aca="false">IF(AND(F59&gt;=1.5,A59&lt;5.55),4.18,IF(AND(F59&gt;=2.5,B59&lt;2.75,A59&gt;=5.55),5.38,IF(AND(G59&gt;=0.587,B59&lt;3.75,F59&lt;1.5,A59&lt;5.55),1.48,IF(AND(H59&lt;6.51,B59&gt;=3.75,F59&lt;1.5,A59&lt;5.55),1.9,IF(AND(H59&gt;=6.51,B59&gt;=3.75,F59&lt;1.5,A59&lt;5.55),1.425,IF(AND(G59&gt;=0.868,F59&lt;2.5,B59&lt;2.75,A59&gt;=5.55),4.65,IF(AND(F59&lt;1.5,D59&lt;1.55,B59&gt;=2.75,A59&gt;=5.55),1.7,IF(AND(G59&gt;=0.857,D59&gt;=1.55,B59&gt;=2.75,A59&gt;=5.55),5.033,IF(AND(G59&gt;=0.518,G59&lt;0.587,B59&lt;3.75,F59&lt;1.5,A59&lt;5.55),1,IF(AND(D59&lt;1.05,G59&lt;0.868,F59&lt;2.5,B59&lt;2.75,A59&gt;=5.55),3.5,IF(AND(G59&lt;0.404,D59&gt;=1.05,G59&lt;0.868,F59&lt;2.5,B59&lt;2.75,A59&gt;=5.55),4.2,IF(AND(G59&gt;=0.404,D59&gt;=1.05,G59&lt;0.868,F59&lt;2.5,B59&lt;2.75,A59&gt;=5.55),3.94,IF(AND(F59&lt;2.5,B59&lt;2.95,F59&gt;=1.5,D59&lt;1.55,B59&gt;=2.75,A59&gt;=5.55),4.68,IF(AND(F59&gt;=2.5,B59&lt;2.95,F59&gt;=1.5,D59&lt;1.55,B59&gt;=2.75,A59&gt;=5.55),5.1,IF(AND(H59&lt;10.883,B59&gt;=2.95,F59&gt;=1.5,D59&lt;1.55,B59&gt;=2.75,A59&gt;=5.55),4.15,IF(AND(H59&gt;=10.883,B59&gt;=2.95,F59&gt;=1.5,D59&lt;1.55,B59&gt;=2.75,A59&gt;=5.55),4.5,IF(AND(H59&gt;=14.1,D59&lt;2.05,G59&lt;0.857,D59&gt;=1.55,B59&gt;=2.75,A59&gt;=5.55),6.6,IF(AND(G59&lt;0.063,B59&lt;3.15,G59&lt;0.518,G59&lt;0.587,B59&lt;3.75,F59&lt;1.5,A59&lt;5.55),1.4,IF(AND(G59&gt;=0.063,B59&lt;3.15,G59&lt;0.518,G59&lt;0.587,B59&lt;3.75,F59&lt;1.5,A59&lt;5.55),1.5,IF(AND(H59&gt;=10.563,B59&gt;=3.15,G59&lt;0.518,G59&lt;0.587,B59&lt;3.75,F59&lt;1.5,A59&lt;5.55),1.325,IF(AND(B59&lt;2.95,H59&lt;14.1,D59&lt;2.05,G59&lt;0.857,D59&gt;=1.55,B59&gt;=2.75,A59&gt;=5.55),6.125,IF(AND(A59&lt;6.65,G59&lt;0.364,D59&gt;=2.05,G59&lt;0.857,D59&gt;=1.55,B59&gt;=2.75,A59&gt;=5.55),5.45,IF(AND(G59&gt;=0.774,G59&gt;=0.364,D59&gt;=2.05,G59&lt;0.857,D59&gt;=1.55,B59&gt;=2.75,A59&gt;=5.55),5.4,IF(AND(H59&gt;=9.279,H59&lt;10.563,B59&gt;=3.15,G59&lt;0.518,G59&lt;0.587,B59&lt;3.75,F59&lt;1.5,A59&lt;5.55),1.475,IF(AND(D59&lt;1.65,B59&gt;=2.95,H59&lt;14.1,D59&lt;2.05,G59&lt;0.857,D59&gt;=1.55,B59&gt;=2.75,A59&gt;=5.55),5.8,IF(AND(B59&lt;3.15,A59&gt;=6.65,G59&lt;0.364,D59&gt;=2.05,G59&lt;0.857,D59&gt;=1.55,B59&gt;=2.75,A59&gt;=5.55),5.3,IF(AND(B59&gt;=3.15,A59&gt;=6.65,G59&lt;0.364,D59&gt;=2.05,G59&lt;0.857,D59&gt;=1.55,B59&gt;=2.75,A59&gt;=5.55),5.7,IF(AND(A59&gt;=6.75,G59&lt;0.774,G59&gt;=0.364,D59&gt;=2.05,G59&lt;0.857,D59&gt;=1.55,B59&gt;=2.75,A59&gt;=5.55),5.9,IF(AND(G59&lt;0.417,H59&lt;9.279,H59&lt;10.563,B59&gt;=3.15,G59&lt;0.518,G59&lt;0.587,B59&lt;3.75,F59&lt;1.5,A59&lt;5.55),1.4,IF(AND(G59&gt;=0.417,H59&lt;9.279,H59&lt;10.563,B59&gt;=3.15,G59&lt;0.518,G59&lt;0.587,B59&lt;3.75,F59&lt;1.5,A59&lt;5.55),1.3,IF(AND(A59&lt;6.3,D59&gt;=1.65,B59&gt;=2.95,H59&lt;14.1,D59&lt;2.05,G59&lt;0.857,D59&gt;=1.55,B59&gt;=2.75,A59&gt;=5.55),4.9,IF(AND(A59&gt;=6.3,D59&gt;=1.65,B59&gt;=2.95,H59&lt;14.1,D59&lt;2.05,G59&lt;0.857,D59&gt;=1.55,B59&gt;=2.75,A59&gt;=5.55),5.3,IF(AND(G59&gt;=0.657,A59&lt;6.75,G59&lt;0.774,G59&gt;=0.364,D59&gt;=2.05,G59&lt;0.857,D59&gt;=1.55,B59&gt;=2.75,A59&gt;=5.55),6,IF(AND(B59&lt;3.2,G59&lt;0.657,A59&lt;6.75,G59&lt;0.774,G59&gt;=0.364,D59&gt;=2.05,G59&lt;0.857,D59&gt;=1.55,B59&gt;=2.75,A59&gt;=5.55),5.6,IF(AND(B59&gt;=3.2,G59&lt;0.657,A59&lt;6.75,G59&lt;0.774,G59&gt;=0.364,D59&gt;=2.05,G59&lt;0.857,D59&gt;=1.55,B59&gt;=2.75,A59&gt;=5.55),5.65,"shouldnthappen")))))))))))))))))))))))))))))))))))</f>
        <v>5.8</v>
      </c>
      <c r="AT59" s="1" t="n">
        <f aca="false">IF(AND(H59&gt;=16.284,A59&gt;=5.55),6.533,IF(AND(G59&gt;=0.52,A59&lt;4.85,A59&lt;5.55),1.05,IF(AND(G59&lt;0.227,G59&lt;0.52,A59&lt;4.85,A59&lt;5.55),1.4,IF(AND(G59&gt;=0.227,G59&lt;0.52,A59&lt;4.85,A59&lt;5.55),1.3,IF(AND(D59&gt;=0.45,F59&lt;1.5,A59&gt;=4.85,A59&lt;5.55),1.667,IF(AND(B59&gt;=2.75,F59&gt;=1.5,A59&gt;=4.85,A59&lt;5.55),4.5,IF(AND(F59&lt;2.5,B59&gt;=3.15,H59&lt;16.284,A59&gt;=5.55),4.7,IF(AND(G59&gt;=0.934,D59&lt;0.45,F59&lt;1.5,A59&gt;=4.85,A59&lt;5.55),1.7,IF(AND(D59&gt;=1.2,B59&lt;2.75,F59&gt;=1.5,A59&gt;=4.85,A59&lt;5.55),4.25,IF(AND(G59&gt;=0.774,F59&gt;=2.5,B59&gt;=3.15,H59&lt;16.284,A59&gt;=5.55),5.4,IF(AND(B59&lt;3.1,G59&lt;0.934,D59&lt;0.45,F59&lt;1.5,A59&gt;=4.85,A59&lt;5.55),1.6,IF(AND(D59&lt;1.05,D59&lt;1.2,B59&lt;2.75,F59&gt;=1.5,A59&gt;=4.85,A59&lt;5.55),3.433,IF(AND(D59&gt;=1.05,D59&lt;1.2,B59&lt;2.75,F59&gt;=1.5,A59&gt;=4.85,A59&lt;5.55),3.267,IF(AND(H59&lt;8.486,D59&lt;1.35,F59&lt;2.5,B59&lt;3.15,H59&lt;16.284,A59&gt;=5.55),3.85,IF(AND(D59&gt;=1.55,D59&gt;=1.35,F59&lt;2.5,B59&lt;3.15,H59&lt;16.284,A59&gt;=5.55),5.1,IF(AND(H59&lt;10.464,A59&lt;6.35,F59&gt;=2.5,B59&lt;3.15,H59&lt;16.284,A59&gt;=5.55),5.08,IF(AND(H59&gt;=10.464,A59&lt;6.35,F59&gt;=2.5,B59&lt;3.15,H59&lt;16.284,A59&gt;=5.55),4.9,IF(AND(D59&lt;1.85,A59&gt;=6.35,F59&gt;=2.5,B59&lt;3.15,H59&lt;16.284,A59&gt;=5.55),5.8,IF(AND(H59&gt;=10.393,G59&lt;0.774,F59&gt;=2.5,B59&gt;=3.15,H59&lt;16.284,A59&gt;=5.55),5.425,IF(AND(B59&lt;2.6,H59&gt;=8.486,D59&lt;1.35,F59&lt;2.5,B59&lt;3.15,H59&lt;16.284,A59&gt;=5.55),3.9,IF(AND(G59&gt;=0.567,D59&lt;1.55,D59&gt;=1.35,F59&lt;2.5,B59&lt;3.15,H59&lt;16.284,A59&gt;=5.55),4.4,IF(AND(B59&lt;3.25,H59&lt;10.393,G59&lt;0.774,F59&gt;=2.5,B59&gt;=3.15,H59&lt;16.284,A59&gt;=5.55),5.7,IF(AND(B59&gt;=3.25,H59&lt;10.393,G59&lt;0.774,F59&gt;=2.5,B59&gt;=3.15,H59&lt;16.284,A59&gt;=5.55),5.98,IF(AND(G59&lt;0.079,G59&lt;0.338,B59&gt;=3.1,G59&lt;0.934,D59&lt;0.45,F59&lt;1.5,A59&gt;=4.85,A59&lt;5.55),1.425,IF(AND(B59&lt;3.35,G59&gt;=0.338,B59&gt;=3.1,G59&lt;0.934,D59&lt;0.45,F59&lt;1.5,A59&gt;=4.85,A59&lt;5.55),1.4,IF(AND(G59&lt;0.404,B59&gt;=2.6,H59&gt;=8.486,D59&lt;1.35,F59&lt;2.5,B59&lt;3.15,H59&lt;16.284,A59&gt;=5.55),4.3,IF(AND(G59&gt;=0.404,B59&gt;=2.6,H59&gt;=8.486,D59&lt;1.35,F59&lt;2.5,B59&lt;3.15,H59&lt;16.284,A59&gt;=5.55),4.025,IF(AND(B59&gt;=3.05,G59&lt;0.567,D59&lt;1.55,D59&gt;=1.35,F59&lt;2.5,B59&lt;3.15,H59&lt;16.284,A59&gt;=5.55),4.7,IF(AND(A59&lt;6.45,H59&lt;10.667,D59&gt;=1.85,A59&gt;=6.35,F59&gt;=2.5,B59&lt;3.15,H59&lt;16.284,A59&gt;=5.55),5.3,IF(AND(A59&gt;=6.45,H59&lt;10.667,D59&gt;=1.85,A59&gt;=6.35,F59&gt;=2.5,B59&lt;3.15,H59&lt;16.284,A59&gt;=5.55),5.167,IF(AND(B59&lt;2.95,H59&gt;=10.667,D59&gt;=1.85,A59&gt;=6.35,F59&gt;=2.5,B59&lt;3.15,H59&lt;16.284,A59&gt;=5.55),5.6,IF(AND(B59&gt;=2.95,H59&gt;=10.667,D59&gt;=1.85,A59&gt;=6.35,F59&gt;=2.5,B59&lt;3.15,H59&lt;16.284,A59&gt;=5.55),5.5,IF(AND(H59&lt;10.325,G59&gt;=0.079,G59&lt;0.338,B59&gt;=3.1,G59&lt;0.934,D59&lt;0.45,F59&lt;1.5,A59&gt;=4.85,A59&lt;5.55),1.5,IF(AND(G59&lt;0.385,B59&gt;=3.35,G59&gt;=0.338,B59&gt;=3.1,G59&lt;0.934,D59&lt;0.45,F59&lt;1.5,A59&gt;=4.85,A59&lt;5.55),1.5,IF(AND(G59&gt;=0.385,B59&gt;=3.35,G59&gt;=0.338,B59&gt;=3.1,G59&lt;0.934,D59&lt;0.45,F59&lt;1.5,A59&gt;=4.85,A59&lt;5.55),1.42,IF(AND(B59&lt;2.5,B59&lt;3.05,G59&lt;0.567,D59&lt;1.55,D59&gt;=1.35,F59&lt;2.5,B59&lt;3.15,H59&lt;16.284,A59&gt;=5.55),4.5,IF(AND(B59&gt;=2.5,B59&lt;3.05,G59&lt;0.567,D59&lt;1.55,D59&gt;=1.35,F59&lt;2.5,B59&lt;3.15,H59&lt;16.284,A59&gt;=5.55),4.56,IF(AND(H59&lt;12.506,H59&gt;=10.325,G59&gt;=0.079,G59&lt;0.338,B59&gt;=3.1,G59&lt;0.934,D59&lt;0.45,F59&lt;1.5,A59&gt;=4.85,A59&lt;5.55),1.2,IF(AND(H59&gt;=12.506,H59&gt;=10.325,G59&gt;=0.079,G59&lt;0.338,B59&gt;=3.1,G59&lt;0.934,D59&lt;0.45,F59&lt;1.5,A59&gt;=4.85,A59&lt;5.55),1.3,"shouldnthappen")))))))))))))))))))))))))))))))))))))))</f>
        <v>4.7</v>
      </c>
      <c r="AU59" s="1" t="n">
        <f aca="false">IF(AND(G59&gt;=0.52,B59&lt;3.05,F59&lt;1.5),1.1,IF(AND(G59&lt;0.35,G59&lt;0.52,B59&lt;3.05,F59&lt;1.5),1.4,IF(AND(G59&gt;=0.35,G59&lt;0.52,B59&lt;3.05,F59&lt;1.5),1.3,IF(AND(G59&gt;=0.227,G59&lt;0.347,B59&gt;=3.05,F59&lt;1.5),1.32,IF(AND(H59&lt;6.417,G59&gt;=0.347,B59&gt;=3.05,F59&lt;1.5),1.7,IF(AND(A59&gt;=7.25,A59&gt;=6.6,F59&gt;=2.5,F59&gt;=1.5),6.35,IF(AND(G59&lt;0.11,G59&lt;0.227,G59&lt;0.347,B59&gt;=3.05,F59&lt;1.5),1.333,IF(AND(H59&lt;9.441,H59&gt;=6.417,G59&gt;=0.347,B59&gt;=3.05,F59&lt;1.5),1.425,IF(AND(B59&lt;2.75,G59&lt;0.451,H59&lt;10.266,F59&lt;2.5,F59&gt;=1.5),4,IF(AND(B59&gt;=2.75,G59&lt;0.451,H59&lt;10.266,F59&lt;2.5,F59&gt;=1.5),4.433,IF(AND(G59&gt;=0.865,G59&gt;=0.451,H59&lt;10.266,F59&lt;2.5,F59&gt;=1.5),4.2,IF(AND(B59&lt;2.45,H59&lt;13.665,H59&gt;=10.266,F59&lt;2.5,F59&gt;=1.5),3.7,IF(AND(G59&lt;0.302,H59&gt;=13.665,H59&gt;=10.266,F59&lt;2.5,F59&gt;=1.5),5,IF(AND(B59&lt;2.9,A59&lt;6.1,A59&lt;6.6,F59&gt;=2.5,F59&gt;=1.5),5.06,IF(AND(B59&gt;=2.9,A59&lt;6.1,A59&lt;6.6,F59&gt;=2.5,F59&gt;=1.5),4.8,IF(AND(B59&lt;3.05,A59&gt;=6.1,A59&lt;6.6,F59&gt;=2.5,F59&gt;=1.5),5.6,IF(AND(B59&gt;=3.05,A59&gt;=6.1,A59&lt;6.6,F59&gt;=2.5,F59&gt;=1.5),5.267,IF(AND(H59&gt;=14.564,A59&lt;7.25,A59&gt;=6.6,F59&gt;=2.5,F59&gt;=1.5),5.6,IF(AND(H59&gt;=14.309,G59&gt;=0.11,G59&lt;0.227,G59&lt;0.347,B59&gt;=3.05,F59&lt;1.5),1.7,IF(AND(D59&lt;0.4,H59&gt;=9.441,H59&gt;=6.417,G59&gt;=0.347,B59&gt;=3.05,F59&lt;1.5),1.5,IF(AND(D59&gt;=0.4,H59&gt;=9.441,H59&gt;=6.417,G59&gt;=0.347,B59&gt;=3.05,F59&lt;1.5),1.633,IF(AND(A59&lt;5.35,G59&lt;0.865,G59&gt;=0.451,H59&lt;10.266,F59&lt;2.5,F59&gt;=1.5),3.15,IF(AND(D59&lt;1.45,G59&gt;=0.302,H59&gt;=13.665,H59&gt;=10.266,F59&lt;2.5,F59&gt;=1.5),4.74,IF(AND(D59&gt;=1.45,G59&gt;=0.302,H59&gt;=13.665,H59&gt;=10.266,F59&lt;2.5,F59&gt;=1.5),4.567,IF(AND(H59&lt;8.836,H59&lt;14.564,A59&lt;7.25,A59&gt;=6.6,F59&gt;=2.5,F59&gt;=1.5),5.7,IF(AND(H59&gt;=8.836,H59&lt;14.564,A59&lt;7.25,A59&gt;=6.6,F59&gt;=2.5,F59&gt;=1.5),5.9,IF(AND(H59&lt;11.53,H59&lt;14.309,G59&gt;=0.11,G59&lt;0.227,G59&lt;0.347,B59&gt;=3.05,F59&lt;1.5),1.5,IF(AND(H59&gt;=11.53,H59&lt;14.309,G59&gt;=0.11,G59&lt;0.227,G59&lt;0.347,B59&gt;=3.05,F59&lt;1.5),1.467,IF(AND(H59&lt;9.386,A59&gt;=5.35,G59&lt;0.865,G59&gt;=0.451,H59&lt;10.266,F59&lt;2.5,F59&gt;=1.5),3.56,IF(AND(H59&gt;=9.386,A59&gt;=5.35,G59&lt;0.865,G59&gt;=0.451,H59&lt;10.266,F59&lt;2.5,F59&gt;=1.5),4.2,IF(AND(H59&lt;11.036,D59&lt;1.45,B59&gt;=2.45,H59&lt;13.665,H59&gt;=10.266,F59&lt;2.5,F59&gt;=1.5),4.45,IF(AND(H59&gt;=11.036,D59&lt;1.45,B59&gt;=2.45,H59&lt;13.665,H59&gt;=10.266,F59&lt;2.5,F59&gt;=1.5),4.1,IF(AND(G59&gt;=0.585,D59&gt;=1.45,B59&gt;=2.45,H59&lt;13.665,H59&gt;=10.266,F59&lt;2.5,F59&gt;=1.5),4.9,IF(AND(H59&lt;11.743,G59&lt;0.585,D59&gt;=1.45,B59&gt;=2.45,H59&lt;13.665,H59&gt;=10.266,F59&lt;2.5,F59&gt;=1.5),4.7,IF(AND(H59&gt;=11.743,G59&lt;0.585,D59&gt;=1.45,B59&gt;=2.45,H59&lt;13.665,H59&gt;=10.266,F59&lt;2.5,F59&gt;=1.5),4.5,"shouldnthappen")))))))))))))))))))))))))))))))))))</f>
        <v>4.567</v>
      </c>
      <c r="AV59" s="1" t="n">
        <f aca="false">IF(AND(G59&gt;=0.356,F59&gt;=1.5,A59&lt;5.75),3.52,IF(AND(A59&lt;7.25,A59&gt;=7.1,A59&gt;=5.75),5.875,IF(AND(A59&gt;=7.25,A59&gt;=7.1,A59&gt;=5.75),6.5,IF(AND(D59&gt;=0.35,G59&gt;=0.586,F59&lt;1.5,A59&lt;5.75),1.8,IF(AND(D59&lt;1.4,G59&lt;0.356,F59&gt;=1.5,A59&lt;5.75),4.2,IF(AND(D59&gt;=1.4,G59&lt;0.356,F59&gt;=1.5,A59&lt;5.75),4.5,IF(AND(H59&gt;=11.218,A59&lt;5.05,G59&lt;0.586,F59&lt;1.5,A59&lt;5.75),1.225,IF(AND(G59&gt;=0.253,A59&gt;=5.05,G59&lt;0.586,F59&lt;1.5,A59&lt;5.75),1.3,IF(AND(B59&gt;=3.75,D59&lt;0.35,G59&gt;=0.586,F59&lt;1.5,A59&lt;5.75),1.567,IF(AND(B59&lt;2.85,D59&lt;1.35,D59&lt;1.65,A59&lt;7.1,A59&gt;=5.75),4.26,IF(AND(B59&gt;=2.85,D59&lt;1.35,D59&lt;1.65,A59&lt;7.1,A59&gt;=5.75),4.45,IF(AND(A59&lt;6.05,H59&lt;12.921,D59&gt;=1.65,A59&lt;7.1,A59&gt;=5.75),5.1,IF(AND(H59&gt;=15.338,H59&gt;=12.921,D59&gt;=1.65,A59&lt;7.1,A59&gt;=5.75),5.55,IF(AND(G59&lt;0.418,H59&lt;11.218,A59&lt;5.05,G59&lt;0.586,F59&lt;1.5,A59&lt;5.75),1.42,IF(AND(G59&gt;=0.418,H59&lt;11.218,A59&lt;5.05,G59&lt;0.586,F59&lt;1.5,A59&lt;5.75),1.3,IF(AND(H59&gt;=13.321,G59&lt;0.253,A59&gt;=5.05,G59&lt;0.586,F59&lt;1.5,A59&lt;5.75),1.7,IF(AND(H59&lt;6.089,B59&lt;3.75,D59&lt;0.35,G59&gt;=0.586,F59&lt;1.5,A59&lt;5.75),1.7,IF(AND(H59&gt;=6.089,B59&lt;3.75,D59&lt;0.35,G59&gt;=0.586,F59&lt;1.5,A59&lt;5.75),1.5,IF(AND(B59&lt;2.9,D59&lt;1.45,D59&gt;=1.35,D59&lt;1.65,A59&lt;7.1,A59&gt;=5.75),4.8,IF(AND(B59&gt;=2.9,D59&lt;1.45,D59&gt;=1.35,D59&lt;1.65,A59&lt;7.1,A59&gt;=5.75),4.475,IF(AND(B59&lt;2.5,D59&gt;=1.45,D59&gt;=1.35,D59&lt;1.65,A59&lt;7.1,A59&gt;=5.75),4.5,IF(AND(H59&lt;8.884,A59&gt;=6.05,H59&lt;12.921,D59&gt;=1.65,A59&lt;7.1,A59&gt;=5.75),5.4,IF(AND(A59&lt;6.3,H59&lt;15.338,H59&gt;=12.921,D59&gt;=1.65,A59&lt;7.1,A59&gt;=5.75),4.967,IF(AND(A59&gt;=6.3,H59&lt;15.338,H59&gt;=12.921,D59&gt;=1.65,A59&lt;7.1,A59&gt;=5.75),5.133,IF(AND(H59&lt;10.826,H59&lt;13.321,G59&lt;0.253,A59&gt;=5.05,G59&lt;0.586,F59&lt;1.5,A59&lt;5.75),1.5,IF(AND(H59&gt;=10.826,H59&lt;13.321,G59&lt;0.253,A59&gt;=5.05,G59&lt;0.586,F59&lt;1.5,A59&lt;5.75),1.4,IF(AND(H59&lt;7.47,B59&gt;=2.5,D59&gt;=1.45,D59&gt;=1.35,D59&lt;1.65,A59&lt;7.1,A59&gt;=5.75),5.1,IF(AND(H59&gt;=7.47,B59&gt;=2.5,D59&gt;=1.45,D59&gt;=1.35,D59&lt;1.65,A59&lt;7.1,A59&gt;=5.75),4.725,IF(AND(H59&lt;9.637,H59&gt;=8.884,A59&gt;=6.05,H59&lt;12.921,D59&gt;=1.65,A59&lt;7.1,A59&gt;=5.75),5.9,IF(AND(B59&lt;2.6,H59&gt;=9.637,H59&gt;=8.884,A59&gt;=6.05,H59&lt;12.921,D59&gt;=1.65,A59&lt;7.1,A59&gt;=5.75),5.8,IF(AND(B59&lt;2.75,B59&gt;=2.6,H59&gt;=9.637,H59&gt;=8.884,A59&gt;=6.05,H59&lt;12.921,D59&gt;=1.65,A59&lt;7.1,A59&gt;=5.75),5.3,IF(AND(D59&lt;2.25,B59&gt;=2.75,B59&gt;=2.6,H59&gt;=9.637,H59&gt;=8.884,A59&gt;=6.05,H59&lt;12.921,D59&gt;=1.65,A59&lt;7.1,A59&gt;=5.75),5.6,IF(AND(D59&gt;=2.25,B59&gt;=2.75,B59&gt;=2.6,H59&gt;=9.637,H59&gt;=8.884,A59&gt;=6.05,H59&lt;12.921,D59&gt;=1.65,A59&lt;7.1,A59&gt;=5.75),5.5,"shouldnthappen")))))))))))))))))))))))))))))))))</f>
        <v>4.725</v>
      </c>
      <c r="AW59" s="1" t="n">
        <f aca="false">IF(AND(G59&gt;=0.905,F59&lt;1.5),1.767,IF(AND(H59&gt;=16.674,F59&gt;=1.5),6.55,IF(AND(A59&lt;4.35,H59&lt;14.344,G59&lt;0.905,F59&lt;1.5),1.1,IF(AND(B59&lt;3.65,H59&gt;=14.344,G59&lt;0.905,F59&lt;1.5),1.5,IF(AND(B59&gt;=3.65,H59&gt;=14.344,G59&lt;0.905,F59&lt;1.5),1.65,IF(AND(B59&lt;2.6,F59&gt;=2.5,H59&lt;16.674,F59&gt;=1.5),4.5,IF(AND(D59&gt;=0.45,A59&gt;=4.35,H59&lt;14.344,G59&lt;0.905,F59&lt;1.5),1.65,IF(AND(D59&lt;1.15,A59&lt;5.9,F59&lt;2.5,H59&lt;16.674,F59&gt;=1.5),3.56,IF(AND(B59&lt;2.75,A59&gt;=5.9,F59&lt;2.5,H59&lt;16.674,F59&gt;=1.5),5,IF(AND(H59&lt;13.531,B59&gt;=2.75,A59&gt;=5.9,F59&lt;2.5,H59&lt;16.674,F59&gt;=1.5),4.333,IF(AND(B59&lt;3.2,G59&gt;=0.669,B59&gt;=2.6,F59&gt;=2.5,H59&lt;16.674,F59&gt;=1.5),5.08,IF(AND(B59&gt;=3.2,G59&gt;=0.669,B59&gt;=2.6,F59&gt;=2.5,H59&lt;16.674,F59&gt;=1.5),5.4,IF(AND(B59&lt;3.15,A59&lt;5.05,D59&lt;0.45,A59&gt;=4.35,H59&lt;14.344,G59&lt;0.905,F59&lt;1.5),1.45,IF(AND(A59&gt;=5.55,A59&gt;=5.05,D59&lt;0.45,A59&gt;=4.35,H59&lt;14.344,G59&lt;0.905,F59&lt;1.5),1.5,IF(AND(A59&lt;5.55,A59&lt;5.65,D59&gt;=1.15,A59&lt;5.9,F59&lt;2.5,H59&lt;16.674,F59&gt;=1.5),3.95,IF(AND(A59&gt;=5.55,A59&lt;5.65,D59&gt;=1.15,A59&lt;5.9,F59&lt;2.5,H59&lt;16.674,F59&gt;=1.5),3.82,IF(AND(G59&lt;0.39,A59&gt;=5.65,D59&gt;=1.15,A59&lt;5.9,F59&lt;2.5,H59&lt;16.674,F59&gt;=1.5),4.35,IF(AND(G59&gt;=0.39,A59&gt;=5.65,D59&gt;=1.15,A59&lt;5.9,F59&lt;2.5,H59&lt;16.674,F59&gt;=1.5),3.95,IF(AND(G59&lt;0.466,H59&gt;=13.531,B59&gt;=2.75,A59&gt;=5.9,F59&lt;2.5,H59&lt;16.674,F59&gt;=1.5),4.8,IF(AND(G59&gt;=0.466,H59&gt;=13.531,B59&gt;=2.75,A59&gt;=5.9,F59&lt;2.5,H59&lt;16.674,F59&gt;=1.5),4.7,IF(AND(H59&lt;10.144,D59&lt;2.05,G59&lt;0.669,B59&gt;=2.6,F59&gt;=2.5,H59&lt;16.674,F59&gt;=1.5),5.3,IF(AND(H59&gt;=10.144,D59&lt;2.05,G59&lt;0.669,B59&gt;=2.6,F59&gt;=2.5,H59&lt;16.674,F59&gt;=1.5),5.133,IF(AND(D59&gt;=2.45,D59&gt;=2.05,G59&lt;0.669,B59&gt;=2.6,F59&gt;=2.5,H59&lt;16.674,F59&gt;=1.5),5.9,IF(AND(B59&lt;3.25,B59&gt;=3.15,A59&lt;5.05,D59&lt;0.45,A59&gt;=4.35,H59&lt;14.344,G59&lt;0.905,F59&lt;1.5),1.2,IF(AND(B59&gt;=3.25,B59&gt;=3.15,A59&lt;5.05,D59&lt;0.45,A59&gt;=4.35,H59&lt;14.344,G59&lt;0.905,F59&lt;1.5),1.36,IF(AND(B59&gt;=3.8,A59&lt;5.55,A59&gt;=5.05,D59&lt;0.45,A59&gt;=4.35,H59&lt;14.344,G59&lt;0.905,F59&lt;1.5),1.3,IF(AND(G59&lt;0.05,B59&lt;3.8,A59&lt;5.55,A59&gt;=5.05,D59&lt;0.45,A59&gt;=4.35,H59&lt;14.344,G59&lt;0.905,F59&lt;1.5),1.4,IF(AND(G59&lt;0.107,G59&lt;0.395,D59&lt;2.45,D59&gt;=2.05,G59&lt;0.669,B59&gt;=2.6,F59&gt;=2.5,H59&lt;16.674,F59&gt;=1.5),5.667,IF(AND(G59&lt;0.537,G59&gt;=0.395,D59&lt;2.45,D59&gt;=2.05,G59&lt;0.669,B59&gt;=2.6,F59&gt;=2.5,H59&lt;16.674,F59&gt;=1.5),5.6,IF(AND(G59&gt;=0.537,G59&gt;=0.395,D59&lt;2.45,D59&gt;=2.05,G59&lt;0.669,B59&gt;=2.6,F59&gt;=2.5,H59&lt;16.674,F59&gt;=1.5),5.775,IF(AND(B59&lt;3.6,G59&gt;=0.05,B59&lt;3.8,A59&lt;5.55,A59&gt;=5.05,D59&lt;0.45,A59&gt;=4.35,H59&lt;14.344,G59&lt;0.905,F59&lt;1.5),1.475,IF(AND(B59&gt;=3.6,G59&gt;=0.05,B59&lt;3.8,A59&lt;5.55,A59&gt;=5.05,D59&lt;0.45,A59&gt;=4.35,H59&lt;14.344,G59&lt;0.905,F59&lt;1.5),1.5,IF(AND(G59&lt;0.312,G59&gt;=0.107,G59&lt;0.395,D59&lt;2.45,D59&gt;=2.05,G59&lt;0.669,B59&gt;=2.6,F59&gt;=2.5,H59&lt;16.674,F59&gt;=1.5),5.18,IF(AND(G59&gt;=0.312,G59&gt;=0.107,G59&lt;0.395,D59&lt;2.45,D59&gt;=2.05,G59&lt;0.669,B59&gt;=2.6,F59&gt;=2.5,H59&lt;16.674,F59&gt;=1.5),5.4,"shouldnthappen"))))))))))))))))))))))))))))))))))</f>
        <v>4.7</v>
      </c>
      <c r="AX59" s="1" t="n">
        <f aca="false">IF(AND(D59&gt;=1.3,B59&gt;=3.45),6.25,IF(AND(B59&lt;2.75,A59&lt;5.25,B59&lt;3.45),3.9,IF(AND(D59&lt;0.25,D59&lt;1.3,B59&gt;=3.45),1.16,IF(AND(A59&gt;=5.05,B59&gt;=2.75,A59&lt;5.25,B59&lt;3.45),1.7,IF(AND(D59&lt;0.7,F59&lt;2.5,A59&gt;=5.25,B59&lt;3.45),1.5,IF(AND(H59&gt;=16.284,F59&gt;=2.5,A59&gt;=5.25,B59&lt;3.45),6.6,IF(AND(G59&lt;0.123,D59&gt;=0.25,D59&lt;1.3,B59&gt;=3.45),1.3,IF(AND(A59&lt;4.5,A59&lt;5.05,B59&gt;=2.75,A59&lt;5.25,B59&lt;3.45),1.3,IF(AND(A59&lt;5.05,G59&gt;=0.123,D59&gt;=0.25,D59&lt;1.3,B59&gt;=3.45),1.6,IF(AND(B59&lt;3.15,A59&gt;=4.5,A59&lt;5.05,B59&gt;=2.75,A59&lt;5.25,B59&lt;3.45),1.54,IF(AND(B59&gt;=3.15,A59&gt;=4.5,A59&lt;5.05,B59&gt;=2.75,A59&lt;5.25,B59&lt;3.45),1.35,IF(AND(D59&gt;=1.4,A59&lt;5.9,D59&gt;=0.7,F59&lt;2.5,A59&gt;=5.25,B59&lt;3.45),4.5,IF(AND(D59&gt;=1.55,A59&gt;=5.9,D59&gt;=0.7,F59&lt;2.5,A59&gt;=5.25,B59&lt;3.45),4.95,IF(AND(G59&gt;=0.682,D59&gt;=2.05,H59&lt;16.284,F59&gt;=2.5,A59&gt;=5.25,B59&lt;3.45),5.26,IF(AND(A59&lt;5.4,A59&gt;=5.05,G59&gt;=0.123,D59&gt;=0.25,D59&lt;1.3,B59&gt;=3.45),1.64,IF(AND(A59&gt;=5.4,A59&gt;=5.05,G59&gt;=0.123,D59&gt;=0.25,D59&lt;1.3,B59&gt;=3.45),1.6,IF(AND(G59&lt;0.372,D59&lt;1.4,A59&lt;5.9,D59&gt;=0.7,F59&lt;2.5,A59&gt;=5.25,B59&lt;3.45),4.175,IF(AND(D59&lt;1.35,D59&lt;1.55,A59&gt;=5.9,D59&gt;=0.7,F59&lt;2.5,A59&gt;=5.25,B59&lt;3.45),4.2,IF(AND(B59&lt;2.35,G59&lt;0.596,D59&lt;2.05,H59&lt;16.284,F59&gt;=2.5,A59&gt;=5.25,B59&lt;3.45),5,IF(AND(G59&gt;=0.888,G59&gt;=0.596,D59&lt;2.05,H59&lt;16.284,F59&gt;=2.5,A59&gt;=5.25,B59&lt;3.45),4.8,IF(AND(A59&gt;=6.85,G59&lt;0.682,D59&gt;=2.05,H59&lt;16.284,F59&gt;=2.5,A59&gt;=5.25,B59&lt;3.45),5.4,IF(AND(A59&gt;=5.75,G59&gt;=0.372,D59&lt;1.4,A59&lt;5.9,D59&gt;=0.7,F59&lt;2.5,A59&gt;=5.25,B59&lt;3.45),3.933,IF(AND(A59&gt;=6.75,D59&gt;=1.35,D59&lt;1.55,A59&gt;=5.9,D59&gt;=0.7,F59&lt;2.5,A59&gt;=5.25,B59&lt;3.45),4.8,IF(AND(H59&lt;11.084,B59&gt;=2.35,G59&lt;0.596,D59&lt;2.05,H59&lt;16.284,F59&gt;=2.5,A59&gt;=5.25,B59&lt;3.45),5.3,IF(AND(H59&lt;8.435,G59&lt;0.888,G59&gt;=0.596,D59&lt;2.05,H59&lt;16.284,F59&gt;=2.5,A59&gt;=5.25,B59&lt;3.45),5.1,IF(AND(H59&gt;=8.435,G59&lt;0.888,G59&gt;=0.596,D59&lt;2.05,H59&lt;16.284,F59&gt;=2.5,A59&gt;=5.25,B59&lt;3.45),4.94,IF(AND(B59&lt;3.15,A59&lt;6.85,G59&lt;0.682,D59&gt;=2.05,H59&lt;16.284,F59&gt;=2.5,A59&gt;=5.25,B59&lt;3.45),5.6,IF(AND(B59&gt;=3.15,A59&lt;6.85,G59&lt;0.682,D59&gt;=2.05,H59&lt;16.284,F59&gt;=2.5,A59&gt;=5.25,B59&lt;3.45),5.74,IF(AND(G59&lt;0.572,A59&lt;5.75,G59&gt;=0.372,D59&lt;1.4,A59&lt;5.9,D59&gt;=0.7,F59&lt;2.5,A59&gt;=5.25,B59&lt;3.45),3.7,IF(AND(D59&lt;1.45,A59&lt;6.75,D59&gt;=1.35,D59&lt;1.55,A59&gt;=5.9,D59&gt;=0.7,F59&lt;2.5,A59&gt;=5.25,B59&lt;3.45),4.46,IF(AND(D59&gt;=1.45,A59&lt;6.75,D59&gt;=1.35,D59&lt;1.55,A59&gt;=5.9,D59&gt;=0.7,F59&lt;2.5,A59&gt;=5.25,B59&lt;3.45),4.567,IF(AND(H59&lt;12.532,H59&gt;=11.084,B59&gt;=2.35,G59&lt;0.596,D59&lt;2.05,H59&lt;16.284,F59&gt;=2.5,A59&gt;=5.25,B59&lt;3.45),5.8,IF(AND(H59&gt;=12.532,H59&gt;=11.084,B59&gt;=2.35,G59&lt;0.596,D59&lt;2.05,H59&lt;16.284,F59&gt;=2.5,A59&gt;=5.25,B59&lt;3.45),5.667,IF(AND(A59&gt;=5.65,G59&gt;=0.572,A59&lt;5.75,G59&gt;=0.372,D59&lt;1.4,A59&lt;5.9,D59&gt;=0.7,F59&lt;2.5,A59&gt;=5.25,B59&lt;3.45),4.2,IF(AND(G59&lt;0.862,A59&lt;5.65,G59&gt;=0.572,A59&lt;5.75,G59&gt;=0.372,D59&lt;1.4,A59&lt;5.9,D59&gt;=0.7,F59&lt;2.5,A59&gt;=5.25,B59&lt;3.45),3.9,IF(AND(G59&gt;=0.862,A59&lt;5.65,G59&gt;=0.572,A59&lt;5.75,G59&gt;=0.372,D59&lt;1.4,A59&lt;5.9,D59&gt;=0.7,F59&lt;2.5,A59&gt;=5.25,B59&lt;3.45),4,"shouldnthappen"))))))))))))))))))))))))))))))))))))</f>
        <v>4.95</v>
      </c>
      <c r="AY59" s="1" t="n">
        <f aca="false">IF(AND(H59&gt;=8.233,D59&gt;=0.8,A59&lt;5.55),3.525,IF(AND(B59&lt;2.9,H59&gt;=15.534,A59&gt;=5.55),4.8,IF(AND(H59&gt;=12.259,A59&lt;4.75,D59&lt;0.8,A59&lt;5.55),1.25,IF(AND(B59&gt;=3.85,A59&gt;=4.75,D59&lt;0.8,A59&lt;5.55),1.425,IF(AND(D59&lt;1.55,H59&lt;8.233,D59&gt;=0.8,A59&lt;5.55),3.975,IF(AND(D59&gt;=1.55,H59&lt;8.233,D59&gt;=0.8,A59&lt;5.55),4.5,IF(AND(D59&lt;0.65,D59&lt;1.7,H59&lt;15.534,A59&gt;=5.55),1.7,IF(AND(A59&gt;=7.05,D59&gt;=1.7,H59&lt;15.534,A59&gt;=5.55),6.3,IF(AND(B59&gt;=3.35,B59&gt;=2.9,H59&gt;=15.534,A59&gt;=5.55),5.4,IF(AND(B59&lt;3.1,H59&lt;12.259,A59&lt;4.75,D59&lt;0.8,A59&lt;5.55),1.367,IF(AND(B59&gt;=3.1,H59&lt;12.259,A59&lt;4.75,D59&lt;0.8,A59&lt;5.55),1.4,IF(AND(G59&gt;=0.905,B59&lt;3.85,A59&gt;=4.75,D59&lt;0.8,A59&lt;5.55),1.9,IF(AND(H59&lt;15.681,B59&lt;3.35,B59&gt;=2.9,H59&gt;=15.534,A59&gt;=5.55),5.8,IF(AND(H59&gt;=15.681,B59&lt;3.35,B59&gt;=2.9,H59&gt;=15.534,A59&gt;=5.55),5.7,IF(AND(H59&gt;=14.877,G59&lt;0.905,B59&lt;3.85,A59&gt;=4.75,D59&lt;0.8,A59&lt;5.55),1.3,IF(AND(D59&gt;=1.25,B59&lt;2.65,D59&gt;=0.65,D59&lt;1.7,H59&lt;15.534,A59&gt;=5.55),4.433,IF(AND(G59&gt;=0.622,B59&lt;3.15,A59&lt;7.05,D59&gt;=1.7,H59&lt;15.534,A59&gt;=5.55),5.08,IF(AND(H59&gt;=13.42,B59&gt;=3.15,A59&lt;7.05,D59&gt;=1.7,H59&lt;15.534,A59&gt;=5.55),5.1,IF(AND(G59&lt;0.265,H59&lt;14.877,G59&lt;0.905,B59&lt;3.85,A59&gt;=4.75,D59&lt;0.8,A59&lt;5.55),1.2,IF(AND(A59&lt;5.75,D59&lt;1.25,B59&lt;2.65,D59&gt;=0.65,D59&lt;1.7,H59&lt;15.534,A59&gt;=5.55),3.7,IF(AND(A59&gt;=5.75,D59&lt;1.25,B59&lt;2.65,D59&gt;=0.65,D59&lt;1.7,H59&lt;15.534,A59&gt;=5.55),4,IF(AND(G59&gt;=0.652,D59&lt;1.35,B59&gt;=2.65,D59&gt;=0.65,D59&lt;1.7,H59&lt;15.534,A59&gt;=5.55),3.6,IF(AND(H59&lt;7.47,D59&gt;=1.35,B59&gt;=2.65,D59&gt;=0.65,D59&lt;1.7,H59&lt;15.534,A59&gt;=5.55),5.1,IF(AND(H59&lt;10.914,G59&lt;0.622,B59&lt;3.15,A59&lt;7.05,D59&gt;=1.7,H59&lt;15.534,A59&gt;=5.55),5.36,IF(AND(H59&gt;=10.914,G59&lt;0.622,B59&lt;3.15,A59&lt;7.05,D59&gt;=1.7,H59&lt;15.534,A59&gt;=5.55),5.64,IF(AND(G59&gt;=0.657,H59&lt;13.42,B59&gt;=3.15,A59&lt;7.05,D59&gt;=1.7,H59&lt;15.534,A59&gt;=5.55),6,IF(AND(G59&gt;=0.782,G59&gt;=0.265,H59&lt;14.877,G59&lt;0.905,B59&lt;3.85,A59&gt;=4.75,D59&lt;0.8,A59&lt;5.55),1.48,IF(AND(H59&lt;11.286,G59&lt;0.652,D59&lt;1.35,B59&gt;=2.65,D59&gt;=0.65,D59&lt;1.7,H59&lt;15.534,A59&gt;=5.55),4.24,IF(AND(H59&gt;=11.286,G59&lt;0.652,D59&lt;1.35,B59&gt;=2.65,D59&gt;=0.65,D59&lt;1.7,H59&lt;15.534,A59&gt;=5.55),4.05,IF(AND(G59&lt;0.413,H59&gt;=7.47,D59&gt;=1.35,B59&gt;=2.65,D59&gt;=0.65,D59&lt;1.7,H59&lt;15.534,A59&gt;=5.55),5.1,IF(AND(H59&lt;11.325,G59&lt;0.657,H59&lt;13.42,B59&gt;=3.15,A59&lt;7.05,D59&gt;=1.7,H59&lt;15.534,A59&gt;=5.55),5.8,IF(AND(H59&gt;=11.325,G59&lt;0.657,H59&lt;13.42,B59&gt;=3.15,A59&lt;7.05,D59&gt;=1.7,H59&lt;15.534,A59&gt;=5.55),5.6,IF(AND(D59&gt;=0.35,G59&lt;0.782,G59&gt;=0.265,H59&lt;14.877,G59&lt;0.905,B59&lt;3.85,A59&gt;=4.75,D59&lt;0.8,A59&lt;5.55),1.633,IF(AND(B59&lt;2.85,G59&gt;=0.413,H59&gt;=7.47,D59&gt;=1.35,B59&gt;=2.65,D59&gt;=0.65,D59&lt;1.7,H59&lt;15.534,A59&gt;=5.55),4.6,IF(AND(D59&lt;0.15,D59&lt;0.35,G59&lt;0.782,G59&gt;=0.265,H59&lt;14.877,G59&lt;0.905,B59&lt;3.85,A59&gt;=4.75,D59&lt;0.8,A59&lt;5.55),1.5,IF(AND(D59&gt;=0.15,D59&lt;0.35,G59&lt;0.782,G59&gt;=0.265,H59&lt;14.877,G59&lt;0.905,B59&lt;3.85,A59&gt;=4.75,D59&lt;0.8,A59&lt;5.55),1.543,IF(AND(A59&gt;=6.8,B59&gt;=2.85,G59&gt;=0.413,H59&gt;=7.47,D59&gt;=1.35,B59&gt;=2.65,D59&gt;=0.65,D59&lt;1.7,H59&lt;15.534,A59&gt;=5.55),4.9,IF(AND(H59&lt;13.531,A59&lt;6.8,B59&gt;=2.85,G59&gt;=0.413,H59&gt;=7.47,D59&gt;=1.35,B59&gt;=2.65,D59&gt;=0.65,D59&lt;1.7,H59&lt;15.534,A59&gt;=5.55),4.5,IF(AND(H59&gt;=13.531,A59&lt;6.8,B59&gt;=2.85,G59&gt;=0.413,H59&gt;=7.47,D59&gt;=1.35,B59&gt;=2.65,D59&gt;=0.65,D59&lt;1.7,H59&lt;15.534,A59&gt;=5.55),4.7,"shouldnthappen")))))))))))))))))))))))))))))))))))))))</f>
        <v>4.7</v>
      </c>
      <c r="AZ59" s="1" t="n">
        <f aca="false">IF(AND(H59&gt;=15.371,B59&gt;=3.35),5.4,IF(AND(G59&gt;=0.851,H59&gt;=15.244,B59&lt;3.35),4.75,IF(AND(F59&gt;=2,H59&lt;15.371,B59&gt;=3.35),5.6,IF(AND(B59&lt;2.75,A59&lt;5.15,H59&lt;15.244,B59&lt;3.35),3.42,IF(AND(A59&gt;=7.25,G59&lt;0.851,H59&gt;=15.244,B59&lt;3.35),6.6,IF(AND(A59&lt;4.45,B59&gt;=2.75,A59&lt;5.15,H59&lt;15.244,B59&lt;3.35),1.1,IF(AND(G59&lt;0.527,A59&lt;7.25,G59&lt;0.851,H59&gt;=15.244,B59&lt;3.35),5.08,IF(AND(G59&gt;=0.527,A59&lt;7.25,G59&lt;0.851,H59&gt;=15.244,B59&lt;3.35),5.8,IF(AND(D59&gt;=0.35,B59&lt;3.7,F59&lt;2,H59&lt;15.371,B59&gt;=3.35),1.55,IF(AND(H59&lt;6.542,B59&gt;=3.7,F59&lt;2,H59&lt;15.371,B59&gt;=3.35),1.9,IF(AND(B59&lt;3.25,A59&gt;=4.45,B59&gt;=2.75,A59&lt;5.15,H59&lt;15.244,B59&lt;3.35),1.46,IF(AND(B59&gt;=3.25,A59&gt;=4.45,B59&gt;=2.75,A59&lt;5.15,H59&lt;15.244,B59&lt;3.35),1.7,IF(AND(H59&lt;13.654,B59&gt;=2.95,D59&lt;1.45,A59&gt;=5.15,H59&lt;15.244,B59&lt;3.35),4.3,IF(AND(H59&gt;=13.654,B59&gt;=2.95,D59&lt;1.45,A59&gt;=5.15,H59&lt;15.244,B59&lt;3.35),4.625,IF(AND(F59&gt;=2.5,D59&lt;1.75,D59&gt;=1.45,A59&gt;=5.15,H59&lt;15.244,B59&lt;3.35),5.3,IF(AND(G59&gt;=0.853,D59&gt;=1.75,D59&gt;=1.45,A59&gt;=5.15,H59&lt;15.244,B59&lt;3.35),5.15,IF(AND(D59&gt;=0.25,D59&lt;0.35,B59&lt;3.7,F59&lt;2,H59&lt;15.371,B59&gt;=3.35),1.3,IF(AND(B59&lt;3.85,H59&gt;=6.542,B59&gt;=3.7,F59&lt;2,H59&lt;15.371,B59&gt;=3.35),1.633,IF(AND(H59&lt;7.02,H59&lt;10.688,B59&lt;2.95,D59&lt;1.45,A59&gt;=5.15,H59&lt;15.244,B59&lt;3.35),3.98,IF(AND(G59&lt;0.338,H59&gt;=10.688,B59&lt;2.95,D59&lt;1.45,A59&gt;=5.15,H59&lt;15.244,B59&lt;3.35),4.22,IF(AND(G59&gt;=0.338,H59&gt;=10.688,B59&lt;2.95,D59&lt;1.45,A59&gt;=5.15,H59&lt;15.244,B59&lt;3.35),3.9,IF(AND(B59&lt;2.75,F59&lt;2.5,D59&lt;1.75,D59&gt;=1.45,A59&gt;=5.15,H59&lt;15.244,B59&lt;3.35),5.1,IF(AND(B59&gt;=2.75,F59&lt;2.5,D59&lt;1.75,D59&gt;=1.45,A59&gt;=5.15,H59&lt;15.244,B59&lt;3.35),4.74,IF(AND(A59&gt;=7,G59&lt;0.853,D59&gt;=1.75,D59&gt;=1.45,A59&gt;=5.15,H59&lt;15.244,B59&lt;3.35),6.5,IF(AND(G59&gt;=0.934,D59&lt;0.25,D59&lt;0.35,B59&lt;3.7,F59&lt;2,H59&lt;15.371,B59&gt;=3.35),1.7,IF(AND(D59&lt;0.25,B59&gt;=3.85,H59&gt;=6.542,B59&gt;=3.7,F59&lt;2,H59&lt;15.371,B59&gt;=3.35),1.5,IF(AND(D59&gt;=0.25,B59&gt;=3.85,H59&gt;=6.542,B59&gt;=3.7,F59&lt;2,H59&lt;15.371,B59&gt;=3.35),1.4,IF(AND(B59&lt;2.5,H59&gt;=7.02,H59&lt;10.688,B59&lt;2.95,D59&lt;1.45,A59&gt;=5.15,H59&lt;15.244,B59&lt;3.35),3.8,IF(AND(G59&gt;=0.74,A59&lt;7,G59&lt;0.853,D59&gt;=1.75,D59&gt;=1.45,A59&gt;=5.15,H59&lt;15.244,B59&lt;3.35),6,IF(AND(G59&gt;=0.61,G59&lt;0.934,D59&lt;0.25,D59&lt;0.35,B59&lt;3.7,F59&lt;2,H59&lt;15.371,B59&gt;=3.35),1.5,IF(AND(D59&lt;1.15,B59&gt;=2.5,H59&gt;=7.02,H59&lt;10.688,B59&lt;2.95,D59&lt;1.45,A59&gt;=5.15,H59&lt;15.244,B59&lt;3.35),3.5,IF(AND(D59&gt;=1.15,B59&gt;=2.5,H59&gt;=7.02,H59&lt;10.688,B59&lt;2.95,D59&lt;1.45,A59&gt;=5.15,H59&lt;15.244,B59&lt;3.35),3.6,IF(AND(G59&gt;=0.626,G59&lt;0.74,A59&lt;7,G59&lt;0.853,D59&gt;=1.75,D59&gt;=1.45,A59&gt;=5.15,H59&lt;15.244,B59&lt;3.35),4.9,IF(AND(H59&lt;13.641,G59&lt;0.61,G59&lt;0.934,D59&lt;0.25,D59&lt;0.35,B59&lt;3.7,F59&lt;2,H59&lt;15.371,B59&gt;=3.35),1.425,IF(AND(H59&gt;=13.641,G59&lt;0.61,G59&lt;0.934,D59&lt;0.25,D59&lt;0.35,B59&lt;3.7,F59&lt;2,H59&lt;15.371,B59&gt;=3.35),1.3,IF(AND(B59&lt;3.05,G59&lt;0.626,G59&lt;0.74,A59&lt;7,G59&lt;0.853,D59&gt;=1.75,D59&gt;=1.45,A59&gt;=5.15,H59&lt;15.244,B59&lt;3.35),5.475,IF(AND(B59&gt;=3.05,G59&lt;0.626,G59&lt;0.74,A59&lt;7,G59&lt;0.853,D59&gt;=1.75,D59&gt;=1.45,A59&gt;=5.15,H59&lt;15.244,B59&lt;3.35),5.633,"shouldnthappen")))))))))))))))))))))))))))))))))))))</f>
        <v>4.74</v>
      </c>
      <c r="BA59" s="1" t="n">
        <f aca="false">IF(AND(F59&gt;=2,B59&gt;=3.4),6.1,IF(AND(B59&lt;2.75,A59&lt;5.15,B59&lt;3.4),3.225,IF(AND(G59&gt;=0.821,F59&lt;2,B59&gt;=3.4),1.9,IF(AND(B59&gt;=3.2,B59&gt;=2.75,A59&lt;5.15,B59&lt;3.4),1.7,IF(AND(A59&lt;4.8,G59&lt;0.821,F59&lt;2,B59&gt;=3.4),1,IF(AND(G59&gt;=0.446,B59&lt;3.2,B59&gt;=2.75,A59&lt;5.15,B59&lt;3.4),1.1,IF(AND(G59&lt;0.356,D59&lt;1.45,A59&lt;6.25,A59&gt;=5.15,B59&lt;3.4),4.32,IF(AND(G59&lt;0.591,D59&gt;=1.45,A59&lt;6.25,A59&gt;=5.15,B59&lt;3.4),4.6,IF(AND(D59&lt;1.75,G59&lt;0.597,A59&gt;=6.25,A59&gt;=5.15,B59&lt;3.4),4.86,IF(AND(H59&gt;=16.472,G59&gt;=0.597,A59&gt;=6.25,A59&gt;=5.15,B59&lt;3.4),6.6,IF(AND(G59&lt;0.063,G59&lt;0.446,B59&lt;3.2,B59&gt;=2.75,A59&lt;5.15,B59&lt;3.4),1.4,IF(AND(A59&gt;=5.95,G59&gt;=0.356,D59&lt;1.45,A59&lt;6.25,A59&gt;=5.15,B59&lt;3.4),4.6,IF(AND(B59&gt;=2.9,G59&gt;=0.591,D59&gt;=1.45,A59&lt;6.25,A59&gt;=5.15,B59&lt;3.4),4.867,IF(AND(D59&gt;=2.4,H59&lt;16.472,G59&gt;=0.597,A59&gt;=6.25,A59&gt;=5.15,B59&lt;3.4),6,IF(AND(A59&lt;5.45,B59&gt;=3.85,A59&gt;=4.8,G59&lt;0.821,F59&lt;2,B59&gt;=3.4),1.3,IF(AND(A59&gt;=5.45,B59&gt;=3.85,A59&gt;=4.8,G59&lt;0.821,F59&lt;2,B59&gt;=3.4),1.45,IF(AND(H59&lt;14.273,G59&gt;=0.063,G59&lt;0.446,B59&lt;3.2,B59&gt;=2.75,A59&lt;5.15,B59&lt;3.4),1.5,IF(AND(H59&gt;=14.273,G59&gt;=0.063,G59&lt;0.446,B59&lt;3.2,B59&gt;=2.75,A59&lt;5.15,B59&lt;3.4),1.6,IF(AND(G59&gt;=0.572,A59&lt;5.95,G59&gt;=0.356,D59&lt;1.45,A59&lt;6.25,A59&gt;=5.15,B59&lt;3.4),3.9,IF(AND(G59&lt;0.827,B59&lt;2.9,G59&gt;=0.591,D59&gt;=1.45,A59&lt;6.25,A59&gt;=5.15,B59&lt;3.4),4.9,IF(AND(G59&gt;=0.827,B59&lt;2.9,G59&gt;=0.591,D59&gt;=1.45,A59&lt;6.25,A59&gt;=5.15,B59&lt;3.4),5.1,IF(AND(A59&gt;=7.2,B59&lt;3.05,D59&gt;=1.75,G59&lt;0.597,A59&gt;=6.25,A59&gt;=5.15,B59&lt;3.4),6.7,IF(AND(G59&lt;0.353,B59&gt;=3.05,D59&gt;=1.75,G59&lt;0.597,A59&gt;=6.25,A59&gt;=5.15,B59&lt;3.4),5.22,IF(AND(G59&gt;=0.353,B59&gt;=3.05,D59&gt;=1.75,G59&lt;0.597,A59&gt;=6.25,A59&gt;=5.15,B59&lt;3.4),5.65,IF(AND(A59&lt;6.55,D59&lt;2.4,H59&lt;16.472,G59&gt;=0.597,A59&gt;=6.25,A59&gt;=5.15,B59&lt;3.4),5.033,IF(AND(H59&lt;12.719,G59&lt;0.385,B59&lt;3.85,A59&gt;=4.8,G59&lt;0.821,F59&lt;2,B59&gt;=3.4),1.54,IF(AND(H59&gt;=12.719,G59&lt;0.385,B59&lt;3.85,A59&gt;=4.8,G59&lt;0.821,F59&lt;2,B59&gt;=3.4),1.3,IF(AND(B59&lt;3.6,G59&gt;=0.385,B59&lt;3.85,A59&gt;=4.8,G59&lt;0.821,F59&lt;2,B59&gt;=3.4),1.325,IF(AND(B59&gt;=3.6,G59&gt;=0.385,B59&lt;3.85,A59&gt;=4.8,G59&lt;0.821,F59&lt;2,B59&gt;=3.4),1.55,IF(AND(D59&lt;1.05,G59&lt;0.572,A59&lt;5.95,G59&gt;=0.356,D59&lt;1.45,A59&lt;6.25,A59&gt;=5.15,B59&lt;3.4),3.633,IF(AND(D59&gt;=2.15,A59&lt;7.2,B59&lt;3.05,D59&gt;=1.75,G59&lt;0.597,A59&gt;=6.25,A59&gt;=5.15,B59&lt;3.4),5.667,IF(AND(H59&lt;13.094,A59&gt;=6.55,D59&lt;2.4,H59&lt;16.472,G59&gt;=0.597,A59&gt;=6.25,A59&gt;=5.15,B59&lt;3.4),5.2,IF(AND(D59&lt;1.15,D59&gt;=1.05,G59&lt;0.572,A59&lt;5.95,G59&gt;=0.356,D59&lt;1.45,A59&lt;6.25,A59&gt;=5.15,B59&lt;3.4),3.8,IF(AND(D59&gt;=1.15,D59&gt;=1.05,G59&lt;0.572,A59&lt;5.95,G59&gt;=0.356,D59&lt;1.45,A59&lt;6.25,A59&gt;=5.15,B59&lt;3.4),3.9,IF(AND(G59&gt;=0.487,D59&lt;2.15,A59&lt;7.2,B59&lt;3.05,D59&gt;=1.75,G59&lt;0.597,A59&gt;=6.25,A59&gt;=5.15,B59&lt;3.4),5.8,IF(AND(A59&lt;6.8,H59&gt;=13.094,A59&gt;=6.55,D59&lt;2.4,H59&lt;16.472,G59&gt;=0.597,A59&gt;=6.25,A59&gt;=5.15,B59&lt;3.4),4.52,IF(AND(A59&gt;=6.8,H59&gt;=13.094,A59&gt;=6.55,D59&lt;2.4,H59&lt;16.472,G59&gt;=0.597,A59&gt;=6.25,A59&gt;=5.15,B59&lt;3.4),4.75,IF(AND(B59&lt;2.95,G59&lt;0.487,D59&lt;2.15,A59&lt;7.2,B59&lt;3.05,D59&gt;=1.75,G59&lt;0.597,A59&gt;=6.25,A59&gt;=5.15,B59&lt;3.4),5.6,IF(AND(B59&gt;=2.95,G59&lt;0.487,D59&lt;2.15,A59&lt;7.2,B59&lt;3.05,D59&gt;=1.75,G59&lt;0.597,A59&gt;=6.25,A59&gt;=5.15,B59&lt;3.4),5.5,"shouldnthappen")))))))))))))))))))))))))))))))))))))))</f>
        <v>5.033</v>
      </c>
      <c r="BB59" s="1" t="n">
        <f aca="false">IF(AND(A59&lt;4.35,B59&lt;3.25,F59&lt;1.5),1.1,IF(AND(H59&lt;14.005,A59&gt;=4.35,B59&lt;3.25,F59&lt;1.5),1.3,IF(AND(H59&gt;=14.005,A59&gt;=4.35,B59&lt;3.25,F59&lt;1.5),1.6,IF(AND(G59&gt;=0.905,A59&lt;5.15,B59&gt;=3.25,F59&lt;1.5),1.9,IF(AND(B59&lt;3.45,A59&gt;=5.15,B59&gt;=3.25,F59&lt;1.5),1.6,IF(AND(F59&gt;=2.5,D59&gt;=1.35,D59&lt;1.75,F59&gt;=1.5),4.867,IF(AND(A59&gt;=7.05,D59&gt;=2.05,D59&gt;=1.75,F59&gt;=1.5),6.35,IF(AND(D59&gt;=0.4,G59&lt;0.905,A59&lt;5.15,B59&gt;=3.25,F59&lt;1.5),1.65,IF(AND(B59&lt;3.6,B59&gt;=3.45,A59&gt;=5.15,B59&gt;=3.25,F59&lt;1.5),1.35,IF(AND(H59&lt;6.808,H59&lt;9.386,D59&lt;1.35,D59&lt;1.75,F59&gt;=1.5),4.05,IF(AND(H59&gt;=6.808,H59&lt;9.386,D59&lt;1.35,D59&lt;1.75,F59&gt;=1.5),3.46,IF(AND(B59&lt;2.45,F59&lt;2.5,D59&gt;=1.35,D59&lt;1.75,F59&gt;=1.5),4.5,IF(AND(H59&gt;=13.115,D59&lt;1.95,D59&lt;2.05,D59&gt;=1.75,F59&gt;=1.5),4.85,IF(AND(G59&lt;0.196,D59&gt;=1.95,D59&lt;2.05,D59&gt;=1.75,F59&gt;=1.5),6.7,IF(AND(G59&gt;=0.196,D59&gt;=1.95,D59&lt;2.05,D59&gt;=1.75,F59&gt;=1.5),5.12,IF(AND(H59&lt;10.925,D59&lt;0.4,G59&lt;0.905,A59&lt;5.15,B59&gt;=3.25,F59&lt;1.5),1.4,IF(AND(H59&gt;=10.925,D59&lt;0.4,G59&lt;0.905,A59&lt;5.15,B59&gt;=3.25,F59&lt;1.5),1.45,IF(AND(H59&lt;14.096,B59&gt;=3.6,B59&gt;=3.45,A59&gt;=5.15,B59&gt;=3.25,F59&lt;1.5),1.42,IF(AND(H59&gt;=14.096,B59&gt;=3.6,B59&gt;=3.45,A59&gt;=5.15,B59&gt;=3.25,F59&lt;1.5),1.7,IF(AND(B59&lt;2.45,D59&lt;1.15,H59&gt;=9.386,D59&lt;1.35,D59&lt;1.75,F59&gt;=1.5),3.6,IF(AND(B59&gt;=2.45,D59&lt;1.15,H59&gt;=9.386,D59&lt;1.35,D59&lt;1.75,F59&gt;=1.5),3.9,IF(AND(G59&lt;0.246,D59&gt;=1.15,H59&gt;=9.386,D59&lt;1.35,D59&lt;1.75,F59&gt;=1.5),4.4,IF(AND(B59&lt;2.75,B59&gt;=2.45,F59&lt;2.5,D59&gt;=1.35,D59&lt;1.75,F59&gt;=1.5),5.1,IF(AND(H59&lt;11.084,H59&lt;13.115,D59&lt;1.95,D59&lt;2.05,D59&gt;=1.75,F59&gt;=1.5),5.35,IF(AND(H59&gt;=11.084,H59&lt;13.115,D59&lt;1.95,D59&lt;2.05,D59&gt;=1.75,F59&gt;=1.5),5.7,IF(AND(H59&lt;15.52,D59&lt;2.25,A59&lt;7.05,D59&gt;=2.05,D59&gt;=1.75,F59&gt;=1.5),5.45,IF(AND(H59&gt;=15.52,D59&lt;2.25,A59&lt;7.05,D59&gt;=2.05,D59&gt;=1.75,F59&gt;=1.5),5.725,IF(AND(G59&gt;=0.775,D59&gt;=2.25,A59&lt;7.05,D59&gt;=2.05,D59&gt;=1.75,F59&gt;=1.5),5.2,IF(AND(D59&lt;1.25,G59&gt;=0.246,D59&gt;=1.15,H59&gt;=9.386,D59&lt;1.35,D59&lt;1.75,F59&gt;=1.5),4.05,IF(AND(A59&lt;5.85,B59&gt;=2.75,B59&gt;=2.45,F59&lt;2.5,D59&gt;=1.35,D59&lt;1.75,F59&gt;=1.5),4.5,IF(AND(B59&lt;3.3,G59&lt;0.775,D59&gt;=2.25,A59&lt;7.05,D59&gt;=2.05,D59&gt;=1.75,F59&gt;=1.5),5.64,IF(AND(B59&gt;=3.3,G59&lt;0.775,D59&gt;=2.25,A59&lt;7.05,D59&gt;=2.05,D59&gt;=1.75,F59&gt;=1.5),5.6,IF(AND(A59&lt;5.9,D59&gt;=1.25,G59&gt;=0.246,D59&gt;=1.15,H59&gt;=9.386,D59&lt;1.35,D59&lt;1.75,F59&gt;=1.5),4.2,IF(AND(A59&gt;=5.9,D59&gt;=1.25,G59&gt;=0.246,D59&gt;=1.15,H59&gt;=9.386,D59&lt;1.35,D59&lt;1.75,F59&gt;=1.5),4,IF(AND(G59&gt;=0.437,A59&gt;=5.85,B59&gt;=2.75,B59&gt;=2.45,F59&lt;2.5,D59&gt;=1.35,D59&lt;1.75,F59&gt;=1.5),4.75,IF(AND(H59&lt;9.446,G59&lt;0.437,A59&gt;=5.85,B59&gt;=2.75,B59&gt;=2.45,F59&lt;2.5,D59&gt;=1.35,D59&lt;1.75,F59&gt;=1.5),4.6,IF(AND(H59&gt;=9.446,G59&lt;0.437,A59&gt;=5.85,B59&gt;=2.75,B59&gt;=2.45,F59&lt;2.5,D59&gt;=1.35,D59&lt;1.75,F59&gt;=1.5),4.7,"shouldnthappen")))))))))))))))))))))))))))))))))))))</f>
        <v>4.75</v>
      </c>
      <c r="BC59" s="1" t="n">
        <f aca="false">IF(AND(G59&gt;=0.905,F59&lt;1.5),1.65,IF(AND(D59&gt;=0.45,G59&lt;0.905,F59&lt;1.5),1.65,IF(AND(A59&lt;5.15,D59&lt;1.55,F59&gt;=1.5),3.225,IF(AND(F59&gt;=2.5,A59&gt;=5.15,D59&lt;1.55,F59&gt;=1.5),5.05,IF(AND(H59&lt;5.767,A59&lt;7.05,D59&gt;=1.55,F59&gt;=1.5),4.5,IF(AND(D59&lt;1.7,A59&gt;=7.05,D59&gt;=1.55,F59&gt;=1.5),5.8,IF(AND(A59&gt;=5.3,G59&lt;0.207,D59&lt;0.45,G59&lt;0.905,F59&lt;1.5),1.3,IF(AND(D59&gt;=0.35,G59&gt;=0.207,D59&lt;0.45,G59&lt;0.905,F59&lt;1.5),1.5,IF(AND(G59&lt;0.155,D59&gt;=1.7,A59&gt;=7.05,D59&gt;=1.55,F59&gt;=1.5),6.7,IF(AND(G59&gt;=0.155,D59&gt;=1.7,A59&gt;=7.05,D59&gt;=1.55,F59&gt;=1.5),6.34,IF(AND(G59&lt;0.05,A59&lt;5.3,G59&lt;0.207,D59&lt;0.45,G59&lt;0.905,F59&lt;1.5),1.4,IF(AND(G59&gt;=0.05,A59&lt;5.3,G59&lt;0.207,D59&lt;0.45,G59&lt;0.905,F59&lt;1.5),1.5,IF(AND(A59&lt;4.5,D59&lt;0.35,G59&gt;=0.207,D59&lt;0.45,G59&lt;0.905,F59&lt;1.5),1.3,IF(AND(G59&lt;0.308,A59&lt;6.2,F59&lt;2.5,A59&gt;=5.15,D59&lt;1.55,F59&gt;=1.5),4.5,IF(AND(D59&lt;1.35,A59&gt;=6.2,F59&lt;2.5,A59&gt;=5.15,D59&lt;1.55,F59&gt;=1.5),4.367,IF(AND(D59&lt;1.85,A59&lt;6.15,H59&gt;=5.767,A59&lt;7.05,D59&gt;=1.55,F59&gt;=1.5),4.933,IF(AND(G59&gt;=0.558,A59&gt;=4.5,D59&lt;0.35,G59&gt;=0.207,D59&lt;0.45,G59&lt;0.905,F59&lt;1.5),1.5,IF(AND(H59&gt;=13.383,G59&gt;=0.308,A59&lt;6.2,F59&lt;2.5,A59&gt;=5.15,D59&lt;1.55,F59&gt;=1.5),4.7,IF(AND(H59&gt;=12.206,D59&gt;=1.35,A59&gt;=6.2,F59&lt;2.5,A59&gt;=5.15,D59&lt;1.55,F59&gt;=1.5),4.575,IF(AND(A59&lt;5.7,D59&gt;=1.85,A59&lt;6.15,H59&gt;=5.767,A59&lt;7.05,D59&gt;=1.55,F59&gt;=1.5),4.9,IF(AND(A59&gt;=5.7,D59&gt;=1.85,A59&lt;6.15,H59&gt;=5.767,A59&lt;7.05,D59&gt;=1.55,F59&gt;=1.5),5.1,IF(AND(G59&lt;0.079,G59&lt;0.364,A59&gt;=6.15,H59&gt;=5.767,A59&lt;7.05,D59&gt;=1.55,F59&gt;=1.5),5.6,IF(AND(G59&gt;=0.079,G59&lt;0.364,A59&gt;=6.15,H59&gt;=5.767,A59&lt;7.05,D59&gt;=1.55,F59&gt;=1.5),5.25,IF(AND(G59&gt;=0.447,G59&lt;0.558,A59&gt;=4.5,D59&lt;0.35,G59&gt;=0.207,D59&lt;0.45,G59&lt;0.905,F59&lt;1.5),1.3,IF(AND(B59&gt;=2.95,H59&lt;13.383,G59&gt;=0.308,A59&lt;6.2,F59&lt;2.5,A59&gt;=5.15,D59&lt;1.55,F59&gt;=1.5),4.6,IF(AND(B59&lt;2.65,H59&lt;12.206,D59&gt;=1.35,A59&gt;=6.2,F59&lt;2.5,A59&gt;=5.15,D59&lt;1.55,F59&gt;=1.5),4.9,IF(AND(D59&lt;2.45,A59&lt;6.6,G59&gt;=0.364,A59&gt;=6.15,H59&gt;=5.767,A59&lt;7.05,D59&gt;=1.55,F59&gt;=1.5),5.6,IF(AND(D59&gt;=2.45,A59&lt;6.6,G59&gt;=0.364,A59&gt;=6.15,H59&gt;=5.767,A59&lt;7.05,D59&gt;=1.55,F59&gt;=1.5),6,IF(AND(H59&lt;12.921,A59&gt;=6.6,G59&gt;=0.364,A59&gt;=6.15,H59&gt;=5.767,A59&lt;7.05,D59&gt;=1.55,F59&gt;=1.5),5.725,IF(AND(H59&gt;=12.921,A59&gt;=6.6,G59&gt;=0.364,A59&gt;=6.15,H59&gt;=5.767,A59&lt;7.05,D59&gt;=1.55,F59&gt;=1.5),5.367,IF(AND(B59&lt;3.15,G59&lt;0.447,G59&lt;0.558,A59&gt;=4.5,D59&lt;0.35,G59&gt;=0.207,D59&lt;0.45,G59&lt;0.905,F59&lt;1.5),1.5,IF(AND(B59&gt;=3.15,G59&lt;0.447,G59&lt;0.558,A59&gt;=4.5,D59&lt;0.35,G59&gt;=0.207,D59&lt;0.45,G59&lt;0.905,F59&lt;1.5),1.36,IF(AND(B59&gt;=2.85,B59&lt;2.95,H59&lt;13.383,G59&gt;=0.308,A59&lt;6.2,F59&lt;2.5,A59&gt;=5.15,D59&lt;1.55,F59&gt;=1.5),3.6,IF(AND(H59&lt;9.446,B59&gt;=2.65,H59&lt;12.206,D59&gt;=1.35,A59&gt;=6.2,F59&lt;2.5,A59&gt;=5.15,D59&lt;1.55,F59&gt;=1.5),4.6,IF(AND(H59&gt;=9.446,B59&gt;=2.65,H59&lt;12.206,D59&gt;=1.35,A59&gt;=6.2,F59&lt;2.5,A59&gt;=5.15,D59&lt;1.55,F59&gt;=1.5),4.7,IF(AND(D59&lt;1.2,B59&lt;2.85,B59&lt;2.95,H59&lt;13.383,G59&gt;=0.308,A59&lt;6.2,F59&lt;2.5,A59&gt;=5.15,D59&lt;1.55,F59&gt;=1.5),3.75,IF(AND(G59&lt;0.356,D59&gt;=1.2,B59&lt;2.85,B59&lt;2.95,H59&lt;13.383,G59&gt;=0.308,A59&lt;6.2,F59&lt;2.5,A59&gt;=5.15,D59&lt;1.55,F59&gt;=1.5),4.2,IF(AND(G59&gt;=0.356,D59&gt;=1.2,B59&lt;2.85,B59&lt;2.95,H59&lt;13.383,G59&gt;=0.308,A59&lt;6.2,F59&lt;2.5,A59&gt;=5.15,D59&lt;1.55,F59&gt;=1.5),3.96,"shouldnthappen"))))))))))))))))))))))))))))))))))))))</f>
        <v>5.6</v>
      </c>
      <c r="BD59" s="1" t="n">
        <f aca="false">IF(AND(B59&lt;2.7,A59&lt;5.3,B59&lt;3.15),3.42,IF(AND(F59&lt;2.5,A59&gt;=5.85,B59&gt;=3.15),4.7,IF(AND(A59&lt;4.35,B59&gt;=2.7,A59&lt;5.3,B59&lt;3.15),1.1,IF(AND(A59&gt;=4.35,B59&gt;=2.7,A59&lt;5.3,B59&lt;3.15),1.42,IF(AND(A59&gt;=7.05,F59&gt;=2.5,A59&gt;=5.3,B59&lt;3.15),6.067,IF(AND(D59&gt;=0.45,A59&lt;5.05,A59&lt;5.85,B59&gt;=3.15),1.6,IF(AND(B59&lt;3.35,A59&gt;=5.05,A59&lt;5.85,B59&gt;=3.15),1.7,IF(AND(A59&gt;=6.85,F59&gt;=2.5,A59&gt;=5.85,B59&gt;=3.15),6.22,IF(AND(D59&lt;1.25,D59&lt;1.35,F59&lt;2.5,A59&gt;=5.3,B59&lt;3.15),4.033,IF(AND(D59&gt;=1.25,D59&lt;1.35,F59&lt;2.5,A59&gt;=5.3,B59&lt;3.15),4.233,IF(AND(A59&lt;6.05,D59&gt;=1.35,F59&lt;2.5,A59&gt;=5.3,B59&lt;3.15),5.1,IF(AND(H59&gt;=13.29,A59&lt;7.05,F59&gt;=2.5,A59&gt;=5.3,B59&lt;3.15),4.96,IF(AND(G59&gt;=0.858,D59&lt;0.45,A59&lt;5.05,A59&lt;5.85,B59&gt;=3.15),1.3,IF(AND(D59&gt;=0.35,B59&gt;=3.35,A59&gt;=5.05,A59&lt;5.85,B59&gt;=3.15),1.4,IF(AND(B59&lt;3.25,A59&lt;6.85,F59&gt;=2.5,A59&gt;=5.85,B59&gt;=3.15),5.233,IF(AND(A59&gt;=6.8,A59&gt;=6.05,D59&gt;=1.35,F59&lt;2.5,A59&gt;=5.3,B59&lt;3.15),4.9,IF(AND(G59&gt;=0.622,H59&lt;13.29,A59&lt;7.05,F59&gt;=2.5,A59&gt;=5.3,B59&lt;3.15),5.067,IF(AND(H59&lt;8.834,G59&lt;0.858,D59&lt;0.45,A59&lt;5.05,A59&lt;5.85,B59&gt;=3.15),1.4,IF(AND(G59&lt;0.774,B59&gt;=3.25,A59&lt;6.85,F59&gt;=2.5,A59&gt;=5.85,B59&gt;=3.15),5.8,IF(AND(G59&gt;=0.774,B59&gt;=3.25,A59&lt;6.85,F59&gt;=2.5,A59&gt;=5.85,B59&gt;=3.15),5.4,IF(AND(H59&gt;=12.206,A59&lt;6.8,A59&gt;=6.05,D59&gt;=1.35,F59&lt;2.5,A59&gt;=5.3,B59&lt;3.15),4.5,IF(AND(G59&gt;=0.439,G59&lt;0.622,H59&lt;13.29,A59&lt;7.05,F59&gt;=2.5,A59&gt;=5.3,B59&lt;3.15),5.667,IF(AND(G59&lt;0.227,H59&gt;=8.834,G59&lt;0.858,D59&lt;0.45,A59&lt;5.05,A59&lt;5.85,B59&gt;=3.15),1.4,IF(AND(G59&gt;=0.227,H59&gt;=8.834,G59&lt;0.858,D59&lt;0.45,A59&lt;5.05,A59&lt;5.85,B59&gt;=3.15),1.3,IF(AND(G59&gt;=0.934,B59&lt;3.75,D59&lt;0.35,B59&gt;=3.35,A59&gt;=5.05,A59&lt;5.85,B59&gt;=3.15),1.7,IF(AND(G59&lt;0.823,B59&gt;=3.75,D59&lt;0.35,B59&gt;=3.35,A59&gt;=5.05,A59&lt;5.85,B59&gt;=3.15),1.55,IF(AND(G59&gt;=0.823,B59&gt;=3.75,D59&lt;0.35,B59&gt;=3.35,A59&gt;=5.05,A59&lt;5.85,B59&gt;=3.15),1.5,IF(AND(A59&lt;6.2,H59&lt;12.206,A59&lt;6.8,A59&gt;=6.05,D59&gt;=1.35,F59&lt;2.5,A59&gt;=5.3,B59&lt;3.15),4.6,IF(AND(A59&gt;=6.2,H59&lt;12.206,A59&lt;6.8,A59&gt;=6.05,D59&gt;=1.35,F59&lt;2.5,A59&gt;=5.3,B59&lt;3.15),4.74,IF(AND(H59&gt;=10.667,G59&lt;0.439,G59&lt;0.622,H59&lt;13.29,A59&lt;7.05,F59&gt;=2.5,A59&gt;=5.3,B59&lt;3.15),5.6,IF(AND(H59&lt;13.67,G59&lt;0.934,B59&lt;3.75,D59&lt;0.35,B59&gt;=3.35,A59&gt;=5.05,A59&lt;5.85,B59&gt;=3.15),1.48,IF(AND(H59&gt;=13.67,G59&lt;0.934,B59&lt;3.75,D59&lt;0.35,B59&gt;=3.35,A59&gt;=5.05,A59&lt;5.85,B59&gt;=3.15),1.3,IF(AND(G59&lt;0.301,H59&lt;10.667,G59&lt;0.439,G59&lt;0.622,H59&lt;13.29,A59&lt;7.05,F59&gt;=2.5,A59&gt;=5.3,B59&lt;3.15),5.2,IF(AND(G59&gt;=0.301,H59&lt;10.667,G59&lt;0.439,G59&lt;0.622,H59&lt;13.29,A59&lt;7.05,F59&gt;=2.5,A59&gt;=5.3,B59&lt;3.15),5.067,"shouldnthappen"))))))))))))))))))))))))))))))))))</f>
        <v>4.7</v>
      </c>
      <c r="BE59" s="1" t="n">
        <f aca="false">IF(AND(B59&gt;=3.85,A59&gt;=5.05,F59&lt;1.5),1.4,IF(AND(A59&lt;5.25,A59&lt;5.75,F59&gt;=1.5),3.15,IF(AND(A59&lt;4.95,B59&lt;3.15,A59&lt;5.05,F59&lt;1.5),1.46,IF(AND(A59&gt;=4.95,B59&lt;3.15,A59&lt;5.05,F59&lt;1.5),1.6,IF(AND(H59&lt;8.834,B59&gt;=3.15,A59&lt;5.05,F59&lt;1.5),1.4,IF(AND(D59&lt;0.25,B59&lt;3.85,A59&gt;=5.05,F59&lt;1.5),1.48,IF(AND(D59&gt;=0.25,B59&lt;3.85,A59&gt;=5.05,F59&lt;1.5),1.7,IF(AND(F59&gt;=2.5,A59&gt;=5.25,A59&lt;5.75,F59&gt;=1.5),4.9,IF(AND(H59&lt;12.45,H59&gt;=8.834,B59&gt;=3.15,A59&lt;5.05,F59&lt;1.5),1.25,IF(AND(H59&gt;=12.45,H59&gt;=8.834,B59&gt;=3.15,A59&lt;5.05,F59&lt;1.5),1.32,IF(AND(G59&lt;0.283,F59&lt;2.5,A59&gt;=5.25,A59&lt;5.75,F59&gt;=1.5),4.3,IF(AND(H59&lt;6.712,H59&lt;11.275,D59&lt;1.55,A59&gt;=5.75,F59&gt;=1.5),5,IF(AND(H59&lt;13.101,H59&gt;=11.275,D59&lt;1.55,A59&gt;=5.75,F59&gt;=1.5),3.933,IF(AND(H59&gt;=13.101,H59&gt;=11.275,D59&lt;1.55,A59&gt;=5.75,F59&gt;=1.5),4.5,IF(AND(A59&gt;=7.3,D59&lt;2.45,D59&gt;=1.55,A59&gt;=5.75,F59&gt;=1.5),6.7,IF(AND(B59&lt;3.45,D59&gt;=2.45,D59&gt;=1.55,A59&gt;=5.75,F59&gt;=1.5),5.925,IF(AND(B59&gt;=3.45,D59&gt;=2.45,D59&gt;=1.55,A59&gt;=5.75,F59&gt;=1.5),6.1,IF(AND(B59&gt;=2.8,G59&gt;=0.283,F59&lt;2.5,A59&gt;=5.25,A59&lt;5.75,F59&gt;=1.5),4.2,IF(AND(D59&lt;1.35,H59&gt;=6.712,H59&lt;11.275,D59&lt;1.55,A59&gt;=5.75,F59&gt;=1.5),4.35,IF(AND(D59&lt;1.05,B59&lt;2.8,G59&gt;=0.283,F59&lt;2.5,A59&gt;=5.25,A59&lt;5.75,F59&gt;=1.5),3.567,IF(AND(D59&gt;=1.05,B59&lt;2.8,G59&gt;=0.283,F59&lt;2.5,A59&gt;=5.25,A59&lt;5.75,F59&gt;=1.5),3.925,IF(AND(B59&lt;2.65,D59&gt;=1.35,H59&gt;=6.712,H59&lt;11.275,D59&lt;1.55,A59&gt;=5.75,F59&gt;=1.5),4.9,IF(AND(B59&gt;=2.65,D59&gt;=1.35,H59&gt;=6.712,H59&lt;11.275,D59&lt;1.55,A59&gt;=5.75,F59&gt;=1.5),4.625,IF(AND(H59&gt;=14.683,G59&gt;=0.628,A59&lt;7.3,D59&lt;2.45,D59&gt;=1.55,A59&gt;=5.75,F59&gt;=1.5),5.4,IF(AND(D59&lt;1.95,H59&lt;8.884,G59&lt;0.628,A59&lt;7.3,D59&lt;2.45,D59&gt;=1.55,A59&gt;=5.75,F59&gt;=1.5),5.1,IF(AND(D59&gt;=1.95,H59&lt;8.884,G59&lt;0.628,A59&lt;7.3,D59&lt;2.45,D59&gt;=1.55,A59&gt;=5.75,F59&gt;=1.5),5.22,IF(AND(A59&lt;6.05,H59&gt;=8.884,G59&lt;0.628,A59&lt;7.3,D59&lt;2.45,D59&gt;=1.55,A59&gt;=5.75,F59&gt;=1.5),5.1,IF(AND(G59&lt;0.817,H59&lt;14.683,G59&gt;=0.628,A59&lt;7.3,D59&lt;2.45,D59&gt;=1.55,A59&gt;=5.75,F59&gt;=1.5),4.967,IF(AND(G59&gt;=0.817,H59&lt;14.683,G59&gt;=0.628,A59&lt;7.3,D59&lt;2.45,D59&gt;=1.55,A59&gt;=5.75,F59&gt;=1.5),5.1,IF(AND(H59&lt;9.637,A59&gt;=6.05,H59&gt;=8.884,G59&lt;0.628,A59&lt;7.3,D59&lt;2.45,D59&gt;=1.55,A59&gt;=5.75,F59&gt;=1.5),5.9,IF(AND(D59&lt;1.85,H59&gt;=9.637,A59&gt;=6.05,H59&gt;=8.884,G59&lt;0.628,A59&lt;7.3,D59&lt;2.45,D59&gt;=1.55,A59&gt;=5.75,F59&gt;=1.5),5.733,IF(AND(G59&gt;=0.388,D59&gt;=1.85,H59&gt;=9.637,A59&gt;=6.05,H59&gt;=8.884,G59&lt;0.628,A59&lt;7.3,D59&lt;2.45,D59&gt;=1.55,A59&gt;=5.75,F59&gt;=1.5),5.64,IF(AND(B59&lt;2.95,G59&lt;0.388,D59&gt;=1.85,H59&gt;=9.637,A59&gt;=6.05,H59&gt;=8.884,G59&lt;0.628,A59&lt;7.3,D59&lt;2.45,D59&gt;=1.55,A59&gt;=5.75,F59&gt;=1.5),5.5,IF(AND(B59&gt;=2.95,G59&lt;0.388,D59&gt;=1.85,H59&gt;=9.637,A59&gt;=6.05,H59&gt;=8.884,G59&lt;0.628,A59&lt;7.3,D59&lt;2.45,D59&gt;=1.55,A59&gt;=5.75,F59&gt;=1.5),5.333,"shouldnthappen"))))))))))))))))))))))))))))))))))</f>
        <v>4.967</v>
      </c>
      <c r="BF59" s="1" t="n">
        <f aca="false">IF(AND(D59&gt;=0.35,F59&lt;1.5),1.65,IF(AND(H59&gt;=16.227,D59&gt;=1.55,F59&gt;=1.5),6.533,IF(AND(A59&gt;=5.45,G59&lt;0.174,D59&lt;0.35,F59&lt;1.5),1.7,IF(AND(D59&lt;0.15,G59&gt;=0.174,D59&lt;0.35,F59&lt;1.5),1.38,IF(AND(D59&gt;=1.15,D59&lt;1.25,D59&lt;1.55,F59&gt;=1.5),3.967,IF(AND(H59&lt;8.376,A59&lt;5.45,G59&lt;0.174,D59&lt;0.35,F59&lt;1.5),1.4,IF(AND(H59&gt;=8.376,A59&lt;5.45,G59&lt;0.174,D59&lt;0.35,F59&lt;1.5),1.5,IF(AND(B59&lt;3.1,D59&gt;=0.15,G59&gt;=0.174,D59&lt;0.35,F59&lt;1.5),1.475,IF(AND(H59&lt;10.258,D59&lt;1.15,D59&lt;1.25,D59&lt;1.55,F59&gt;=1.5),3.24,IF(AND(H59&gt;=10.258,D59&lt;1.15,D59&lt;1.25,D59&lt;1.55,F59&gt;=1.5),3.875,IF(AND(F59&gt;=2.5,H59&lt;10.927,D59&gt;=1.25,D59&lt;1.55,F59&gt;=1.5),5.05,IF(AND(D59&lt;1.35,H59&gt;=10.927,D59&gt;=1.25,D59&lt;1.55,F59&gt;=1.5),4.25,IF(AND(A59&gt;=6.95,D59&lt;1.75,H59&lt;16.227,D59&gt;=1.55,F59&gt;=1.5),5.8,IF(AND(B59&lt;3.3,B59&gt;=3.1,D59&gt;=0.15,G59&gt;=0.174,D59&lt;0.35,F59&lt;1.5),1.3,IF(AND(H59&lt;12.278,D59&gt;=1.35,H59&gt;=10.927,D59&gt;=1.25,D59&lt;1.55,F59&gt;=1.5),4.9,IF(AND(G59&lt;0.226,A59&lt;6.95,D59&lt;1.75,H59&lt;16.227,D59&gt;=1.55,F59&gt;=1.5),5,IF(AND(G59&gt;=0.226,A59&lt;6.95,D59&lt;1.75,H59&lt;16.227,D59&gt;=1.55,F59&gt;=1.5),4.62,IF(AND(H59&lt;9.35,B59&lt;2.95,D59&gt;=1.75,H59&lt;16.227,D59&gt;=1.55,F59&gt;=1.5),6.3,IF(AND(H59&gt;=9.35,B59&lt;2.95,D59&gt;=1.75,H59&lt;16.227,D59&gt;=1.55,F59&gt;=1.5),5.58,IF(AND(A59&lt;5.05,B59&gt;=3.3,B59&gt;=3.1,D59&gt;=0.15,G59&gt;=0.174,D59&lt;0.35,F59&lt;1.5),1.35,IF(AND(A59&gt;=5.05,B59&gt;=3.3,B59&gt;=3.1,D59&gt;=0.15,G59&gt;=0.174,D59&lt;0.35,F59&lt;1.5),1.46,IF(AND(B59&lt;2.8,A59&lt;5.65,F59&lt;2.5,H59&lt;10.927,D59&gt;=1.25,D59&lt;1.55,F59&gt;=1.5),4.075,IF(AND(B59&gt;=2.8,A59&lt;5.65,F59&lt;2.5,H59&lt;10.927,D59&gt;=1.25,D59&lt;1.55,F59&gt;=1.5),3.933,IF(AND(A59&lt;6.25,A59&gt;=5.65,F59&lt;2.5,H59&lt;10.927,D59&gt;=1.25,D59&lt;1.55,F59&gt;=1.5),4.533,IF(AND(A59&gt;=6.25,A59&gt;=5.65,F59&lt;2.5,H59&lt;10.927,D59&gt;=1.25,D59&lt;1.55,F59&gt;=1.5),4.3,IF(AND(A59&lt;6.5,H59&gt;=12.278,D59&gt;=1.35,H59&gt;=10.927,D59&gt;=1.25,D59&lt;1.55,F59&gt;=1.5),4.55,IF(AND(A59&gt;=6.5,H59&gt;=12.278,D59&gt;=1.35,H59&gt;=10.927,D59&gt;=1.25,D59&lt;1.55,F59&gt;=1.5),4.775,IF(AND(H59&lt;9.884,D59&lt;2.1,B59&gt;=2.95,D59&gt;=1.75,H59&lt;16.227,D59&gt;=1.55,F59&gt;=1.5),5.5,IF(AND(H59&gt;=9.884,D59&lt;2.1,B59&gt;=2.95,D59&gt;=1.75,H59&lt;16.227,D59&gt;=1.55,F59&gt;=1.5),5.1,IF(AND(H59&lt;10.393,D59&gt;=2.1,B59&gt;=2.95,D59&gt;=1.75,H59&lt;16.227,D59&gt;=1.55,F59&gt;=1.5),5.74,IF(AND(D59&lt;2.25,H59&gt;=10.393,D59&gt;=2.1,B59&gt;=2.95,D59&gt;=1.75,H59&lt;16.227,D59&gt;=1.55,F59&gt;=1.5),5.8,IF(AND(D59&gt;=2.25,H59&gt;=10.393,D59&gt;=2.1,B59&gt;=2.95,D59&gt;=1.75,H59&lt;16.227,D59&gt;=1.55,F59&gt;=1.5),5.4,"shouldnthappen"))))))))))))))))))))))))))))))))</f>
        <v>4.62</v>
      </c>
      <c r="BG59" s="1" t="n">
        <f aca="false">IF(AND(G59&lt;0.096,A59&lt;5.45),2.95,IF(AND(F59&gt;=1.5,G59&gt;=0.096,A59&lt;5.45),3,IF(AND(D59&lt;0.6,A59&lt;5.9,A59&gt;=5.45),1.4,IF(AND(F59&gt;=2.5,D59&gt;=0.6,A59&lt;5.9,A59&gt;=5.45),5.1,IF(AND(A59&lt;7.45,A59&gt;=7.05,A59&gt;=5.9,A59&gt;=5.45),6.167,IF(AND(B59&gt;=3.55,G59&lt;0.587,F59&lt;1.5,G59&gt;=0.096,A59&lt;5.45),1,IF(AND(A59&lt;5.05,G59&gt;=0.587,F59&lt;1.5,G59&gt;=0.096,A59&lt;5.45),1.35,IF(AND(B59&lt;2.75,D59&lt;1.7,A59&lt;7.05,A59&gt;=5.9,A59&gt;=5.45),4.9,IF(AND(A59&lt;6.2,D59&gt;=1.7,A59&lt;7.05,A59&gt;=5.9,A59&gt;=5.45),4.833,IF(AND(H59&lt;17.32,A59&gt;=7.45,A59&gt;=7.05,A59&gt;=5.9,A59&gt;=5.45),6.68,IF(AND(H59&gt;=17.32,A59&gt;=7.45,A59&gt;=7.05,A59&gt;=5.9,A59&gt;=5.45),6.4,IF(AND(G59&lt;0.161,B59&lt;3.55,G59&lt;0.587,F59&lt;1.5,G59&gt;=0.096,A59&lt;5.45),1.5,IF(AND(H59&lt;11.016,A59&gt;=5.05,G59&gt;=0.587,F59&lt;1.5,G59&gt;=0.096,A59&lt;5.45),1.633,IF(AND(H59&lt;11.001,G59&lt;0.372,F59&lt;2.5,D59&gt;=0.6,A59&lt;5.9,A59&gt;=5.45),4.133,IF(AND(H59&gt;=11.001,G59&lt;0.372,F59&lt;2.5,D59&gt;=0.6,A59&lt;5.9,A59&gt;=5.45),4.3,IF(AND(H59&lt;6.808,G59&gt;=0.372,F59&lt;2.5,D59&gt;=0.6,A59&lt;5.9,A59&gt;=5.45),4,IF(AND(A59&gt;=6.75,B59&gt;=2.75,D59&lt;1.7,A59&lt;7.05,A59&gt;=5.9,A59&gt;=5.45),4.84,IF(AND(H59&lt;12.467,G59&gt;=0.161,B59&lt;3.55,G59&lt;0.587,F59&lt;1.5,G59&gt;=0.096,A59&lt;5.45),1.3,IF(AND(D59&lt;0.25,H59&gt;=11.016,A59&gt;=5.05,G59&gt;=0.587,F59&lt;1.5,G59&gt;=0.096,A59&lt;5.45),1.52,IF(AND(D59&gt;=0.25,H59&gt;=11.016,A59&gt;=5.05,G59&gt;=0.587,F59&lt;1.5,G59&gt;=0.096,A59&lt;5.45),1.5,IF(AND(H59&lt;11.218,H59&gt;=6.808,G59&gt;=0.372,F59&lt;2.5,D59&gt;=0.6,A59&lt;5.9,A59&gt;=5.45),3.7,IF(AND(H59&gt;=11.218,H59&gt;=6.808,G59&gt;=0.372,F59&lt;2.5,D59&gt;=0.6,A59&lt;5.9,A59&gt;=5.45),3.9,IF(AND(B59&lt;2.95,A59&lt;6.75,B59&gt;=2.75,D59&lt;1.7,A59&lt;7.05,A59&gt;=5.9,A59&gt;=5.45),4.2,IF(AND(B59&gt;=2.95,A59&lt;6.75,B59&gt;=2.75,D59&lt;1.7,A59&lt;7.05,A59&gt;=5.9,A59&gt;=5.45),4.6,IF(AND(D59&gt;=2.45,A59&lt;6.85,A59&gt;=6.2,D59&gt;=1.7,A59&lt;7.05,A59&gt;=5.9,A59&gt;=5.45),5.9,IF(AND(G59&lt;0.312,A59&gt;=6.85,A59&gt;=6.2,D59&gt;=1.7,A59&lt;7.05,A59&gt;=5.9,A59&gt;=5.45),5.1,IF(AND(G59&gt;=0.312,A59&gt;=6.85,A59&gt;=6.2,D59&gt;=1.7,A59&lt;7.05,A59&gt;=5.9,A59&gt;=5.45),5.4,IF(AND(G59&lt;0.251,H59&gt;=12.467,G59&gt;=0.161,B59&lt;3.55,G59&lt;0.587,F59&lt;1.5,G59&gt;=0.096,A59&lt;5.45),1.35,IF(AND(G59&gt;=0.251,H59&gt;=12.467,G59&gt;=0.161,B59&lt;3.55,G59&lt;0.587,F59&lt;1.5,G59&gt;=0.096,A59&lt;5.45),1.467,IF(AND(G59&gt;=0.628,D59&lt;2.45,A59&lt;6.85,A59&gt;=6.2,D59&gt;=1.7,A59&lt;7.05,A59&gt;=5.9,A59&gt;=5.45),5.1,IF(AND(A59&gt;=6.75,G59&lt;0.628,D59&lt;2.45,A59&lt;6.85,A59&gt;=6.2,D59&gt;=1.7,A59&lt;7.05,A59&gt;=5.9,A59&gt;=5.45),5.9,IF(AND(H59&lt;11.824,A59&lt;6.75,G59&lt;0.628,D59&lt;2.45,A59&lt;6.85,A59&gt;=6.2,D59&gt;=1.7,A59&lt;7.05,A59&gt;=5.9,A59&gt;=5.45),5.44,IF(AND(H59&lt;14.378,H59&gt;=11.824,A59&lt;6.75,G59&lt;0.628,D59&lt;2.45,A59&lt;6.85,A59&gt;=6.2,D59&gt;=1.7,A59&lt;7.05,A59&gt;=5.9,A59&gt;=5.45),5.6,IF(AND(H59&gt;=14.378,H59&gt;=11.824,A59&lt;6.75,G59&lt;0.628,D59&lt;2.45,A59&lt;6.85,A59&gt;=6.2,D59&gt;=1.7,A59&lt;7.05,A59&gt;=5.9,A59&gt;=5.45),5.8,"shouldnthappen"))))))))))))))))))))))))))))))))))</f>
        <v>4.6</v>
      </c>
      <c r="BH59" s="1" t="n">
        <f aca="false">IF(AND(G59&gt;=0.905,F59&lt;1.5),1.8,IF(AND(H59&lt;5.523,G59&lt;0.905,F59&lt;1.5),1,IF(AND(D59&gt;=0.4,H59&gt;=5.523,G59&lt;0.905,F59&lt;1.5),1.7,IF(AND(G59&gt;=0.878,D59&lt;1.35,F59&lt;2.5,F59&gt;=1.5),4.4,IF(AND(A59&lt;5.4,D59&gt;=1.35,F59&lt;2.5,F59&gt;=1.5),3.9,IF(AND(G59&lt;0.177,B59&lt;3.15,F59&gt;=2.5,F59&gt;=1.5),6.15,IF(AND(H59&lt;10.393,B59&gt;=3.15,F59&gt;=2.5,F59&gt;=1.5),5.94,IF(AND(H59&gt;=10.393,B59&gt;=3.15,F59&gt;=2.5,F59&gt;=1.5),5.467,IF(AND(D59&gt;=1.25,G59&lt;0.878,D59&lt;1.35,F59&lt;2.5,F59&gt;=1.5),4.18,IF(AND(G59&gt;=0.709,A59&gt;=5.4,D59&gt;=1.35,F59&lt;2.5,F59&gt;=1.5),4.9,IF(AND(B59&lt;2.6,G59&gt;=0.177,B59&lt;3.15,F59&gt;=2.5,F59&gt;=1.5),4.8,IF(AND(A59&lt;4.35,A59&lt;5.05,D59&lt;0.4,H59&gt;=5.523,G59&lt;0.905,F59&lt;1.5),1.1,IF(AND(A59&gt;=5.6,A59&gt;=5.05,D59&lt;0.4,H59&gt;=5.523,G59&lt;0.905,F59&lt;1.5),1.7,IF(AND(D59&lt;1.05,D59&lt;1.25,G59&lt;0.878,D59&lt;1.35,F59&lt;2.5,F59&gt;=1.5),3.6,IF(AND(D59&gt;=1.55,G59&lt;0.709,A59&gt;=5.4,D59&gt;=1.35,F59&lt;2.5,F59&gt;=1.5),4.975,IF(AND(D59&lt;1.7,B59&gt;=2.6,G59&gt;=0.177,B59&lt;3.15,F59&gt;=2.5,F59&gt;=1.5),5.8,IF(AND(B59&lt;3.15,A59&gt;=4.35,A59&lt;5.05,D59&lt;0.4,H59&gt;=5.523,G59&lt;0.905,F59&lt;1.5),1.46,IF(AND(A59&gt;=5.45,A59&lt;5.6,A59&gt;=5.05,D59&lt;0.4,H59&gt;=5.523,G59&lt;0.905,F59&lt;1.5),1.35,IF(AND(H59&lt;10.974,D59&gt;=1.05,D59&lt;1.25,G59&lt;0.878,D59&lt;1.35,F59&lt;2.5,F59&gt;=1.5),3.8,IF(AND(H59&gt;=13.654,D59&lt;1.55,G59&lt;0.709,A59&gt;=5.4,D59&gt;=1.35,F59&lt;2.5,F59&gt;=1.5),4.725,IF(AND(A59&lt;4.5,B59&gt;=3.15,A59&gt;=4.35,A59&lt;5.05,D59&lt;0.4,H59&gt;=5.523,G59&lt;0.905,F59&lt;1.5),1.3,IF(AND(G59&lt;0.676,A59&lt;5.45,A59&lt;5.6,A59&gt;=5.05,D59&lt;0.4,H59&gt;=5.523,G59&lt;0.905,F59&lt;1.5),1.5,IF(AND(G59&gt;=0.676,A59&lt;5.45,A59&lt;5.6,A59&gt;=5.05,D59&lt;0.4,H59&gt;=5.523,G59&lt;0.905,F59&lt;1.5),1.55,IF(AND(A59&lt;5.7,H59&gt;=10.974,D59&gt;=1.05,D59&lt;1.25,G59&lt;0.878,D59&lt;1.35,F59&lt;2.5,F59&gt;=1.5),3.9,IF(AND(A59&gt;=5.7,H59&gt;=10.974,D59&gt;=1.05,D59&lt;1.25,G59&lt;0.878,D59&lt;1.35,F59&lt;2.5,F59&gt;=1.5),3.933,IF(AND(G59&gt;=0.644,H59&lt;13.654,D59&lt;1.55,G59&lt;0.709,A59&gt;=5.4,D59&gt;=1.35,F59&lt;2.5,F59&gt;=1.5),4.4,IF(AND(B59&lt;2.9,A59&lt;6.2,D59&gt;=1.7,B59&gt;=2.6,G59&gt;=0.177,B59&lt;3.15,F59&gt;=2.5,F59&gt;=1.5),5.02,IF(AND(B59&gt;=2.9,A59&lt;6.2,D59&gt;=1.7,B59&gt;=2.6,G59&gt;=0.177,B59&lt;3.15,F59&gt;=2.5,F59&gt;=1.5),4.8,IF(AND(D59&lt;2.2,A59&gt;=6.2,D59&gt;=1.7,B59&gt;=2.6,G59&gt;=0.177,B59&lt;3.15,F59&gt;=2.5,F59&gt;=1.5),5.325,IF(AND(D59&gt;=2.2,A59&gt;=6.2,D59&gt;=1.7,B59&gt;=2.6,G59&gt;=0.177,B59&lt;3.15,F59&gt;=2.5,F59&gt;=1.5),5.1,IF(AND(D59&lt;0.25,A59&gt;=4.5,B59&gt;=3.15,A59&gt;=4.35,A59&lt;5.05,D59&lt;0.4,H59&gt;=5.523,G59&lt;0.905,F59&lt;1.5),1.357,IF(AND(D59&gt;=0.25,A59&gt;=4.5,B59&gt;=3.15,A59&gt;=4.35,A59&lt;5.05,D59&lt;0.4,H59&gt;=5.523,G59&lt;0.905,F59&lt;1.5),1.333,IF(AND(H59&lt;10.723,G59&lt;0.644,H59&lt;13.654,D59&lt;1.55,G59&lt;0.709,A59&gt;=5.4,D59&gt;=1.35,F59&lt;2.5,F59&gt;=1.5),4.6,IF(AND(H59&gt;=10.723,G59&lt;0.644,H59&lt;13.654,D59&lt;1.55,G59&lt;0.709,A59&gt;=5.4,D59&gt;=1.35,F59&lt;2.5,F59&gt;=1.5),4.5,"shouldnthappen"))))))))))))))))))))))))))))))))))</f>
        <v>4.975</v>
      </c>
      <c r="BI59" s="1" t="n">
        <f aca="false">IF(AND(D59&gt;=0.8,A59&lt;5.45),3.9,IF(AND(D59&gt;=0.45,D59&lt;0.8,A59&lt;5.45),1.66,IF(AND(H59&lt;16.447,B59&gt;=3.45,A59&gt;=5.45),1.525,IF(AND(H59&gt;=16.447,B59&gt;=3.45,A59&gt;=5.45),6.4,IF(AND(H59&lt;5.245,D59&lt;0.45,D59&lt;0.8,A59&lt;5.45),1,IF(AND(A59&gt;=7.2,G59&lt;0.154,B59&lt;3.45,A59&gt;=5.45),6.7,IF(AND(D59&lt;1.65,A59&lt;7.2,G59&lt;0.154,B59&lt;3.45,A59&gt;=5.45),4.7,IF(AND(D59&gt;=1.65,A59&lt;7.2,G59&lt;0.154,B59&lt;3.45,A59&gt;=5.45),5.52,IF(AND(D59&gt;=0.25,A59&lt;5.05,H59&gt;=5.245,D59&lt;0.45,D59&lt;0.8,A59&lt;5.45),1.35,IF(AND(H59&lt;6.089,A59&gt;=5.05,H59&gt;=5.245,D59&lt;0.45,D59&lt;0.8,A59&lt;5.45),1.7,IF(AND(D59&lt;1.2,B59&lt;2.6,A59&lt;5.75,G59&gt;=0.154,B59&lt;3.45,A59&gt;=5.45),3.85,IF(AND(D59&gt;=1.2,B59&lt;2.6,A59&lt;5.75,G59&gt;=0.154,B59&lt;3.45,A59&gt;=5.45),4,IF(AND(D59&gt;=1.65,B59&gt;=2.6,A59&lt;5.75,G59&gt;=0.154,B59&lt;3.45,A59&gt;=5.45),4.9,IF(AND(G59&lt;0.353,F59&lt;2.5,A59&gt;=5.75,G59&gt;=0.154,B59&lt;3.45,A59&gt;=5.45),4.25,IF(AND(A59&gt;=7.25,F59&gt;=2.5,A59&gt;=5.75,G59&gt;=0.154,B59&lt;3.45,A59&gt;=5.45),6.45,IF(AND(H59&lt;11.218,D59&lt;0.25,A59&lt;5.05,H59&gt;=5.245,D59&lt;0.45,D59&lt;0.8,A59&lt;5.45),1.42,IF(AND(G59&lt;0.517,H59&gt;=6.089,A59&gt;=5.05,H59&gt;=5.245,D59&lt;0.45,D59&lt;0.8,A59&lt;5.45),1.44,IF(AND(G59&gt;=0.517,H59&gt;=6.089,A59&gt;=5.05,H59&gt;=5.245,D59&lt;0.45,D59&lt;0.8,A59&lt;5.45),1.54,IF(AND(H59&gt;=10.194,D59&lt;1.65,B59&gt;=2.6,A59&lt;5.75,G59&gt;=0.154,B59&lt;3.45,A59&gt;=5.45),4.35,IF(AND(B59&gt;=3.15,G59&gt;=0.353,F59&lt;2.5,A59&gt;=5.75,G59&gt;=0.154,B59&lt;3.45,A59&gt;=5.45),4.7,IF(AND(H59&lt;7.716,A59&lt;7.25,F59&gt;=2.5,A59&gt;=5.75,G59&gt;=0.154,B59&lt;3.45,A59&gt;=5.45),5.04,IF(AND(G59&lt;0.175,H59&gt;=11.218,D59&lt;0.25,A59&lt;5.05,H59&gt;=5.245,D59&lt;0.45,D59&lt;0.8,A59&lt;5.45),1.5,IF(AND(H59&lt;7.713,H59&lt;10.194,D59&lt;1.65,B59&gt;=2.6,A59&lt;5.75,G59&gt;=0.154,B59&lt;3.45,A59&gt;=5.45),4.1,IF(AND(H59&gt;=7.713,H59&lt;10.194,D59&lt;1.65,B59&gt;=2.6,A59&lt;5.75,G59&gt;=0.154,B59&lt;3.45,A59&gt;=5.45),4.2,IF(AND(B59&gt;=3.05,B59&lt;3.15,G59&gt;=0.353,F59&lt;2.5,A59&gt;=5.75,G59&gt;=0.154,B59&lt;3.45,A59&gt;=5.45),4.4,IF(AND(D59&gt;=2.45,H59&gt;=7.716,A59&lt;7.25,F59&gt;=2.5,A59&gt;=5.75,G59&gt;=0.154,B59&lt;3.45,A59&gt;=5.45),5.85,IF(AND(D59&lt;0.15,G59&gt;=0.175,H59&gt;=11.218,D59&lt;0.25,A59&lt;5.05,H59&gt;=5.245,D59&lt;0.45,D59&lt;0.8,A59&lt;5.45),1.1,IF(AND(H59&gt;=16.317,B59&lt;3.05,B59&lt;3.15,G59&gt;=0.353,F59&lt;2.5,A59&gt;=5.75,G59&gt;=0.154,B59&lt;3.45,A59&gt;=5.45),4.8,IF(AND(G59&gt;=0.857,D59&lt;2.45,H59&gt;=7.716,A59&lt;7.25,F59&gt;=2.5,A59&gt;=5.75,G59&gt;=0.154,B59&lt;3.45,A59&gt;=5.45),5.05,IF(AND(G59&lt;0.245,D59&gt;=0.15,G59&gt;=0.175,H59&gt;=11.218,D59&lt;0.25,A59&lt;5.05,H59&gt;=5.245,D59&lt;0.45,D59&lt;0.8,A59&lt;5.45),1.3,IF(AND(G59&gt;=0.245,D59&gt;=0.15,G59&gt;=0.175,H59&gt;=11.218,D59&lt;0.25,A59&lt;5.05,H59&gt;=5.245,D59&lt;0.45,D59&lt;0.8,A59&lt;5.45),1.22,IF(AND(B59&lt;2.85,H59&lt;16.317,B59&lt;3.05,B59&lt;3.15,G59&gt;=0.353,F59&lt;2.5,A59&gt;=5.75,G59&gt;=0.154,B59&lt;3.45,A59&gt;=5.45),4.6,IF(AND(B59&gt;=2.85,H59&lt;16.317,B59&lt;3.05,B59&lt;3.15,G59&gt;=0.353,F59&lt;2.5,A59&gt;=5.75,G59&gt;=0.154,B59&lt;3.45,A59&gt;=5.45),4.633,IF(AND(D59&lt;1.85,G59&lt;0.857,D59&lt;2.45,H59&gt;=7.716,A59&lt;7.25,F59&gt;=2.5,A59&gt;=5.75,G59&gt;=0.154,B59&lt;3.45,A59&gt;=5.45),5.8,IF(AND(H59&lt;11.297,D59&gt;=1.85,G59&lt;0.857,D59&lt;2.45,H59&gt;=7.716,A59&lt;7.25,F59&gt;=2.5,A59&gt;=5.75,G59&gt;=0.154,B59&lt;3.45,A59&gt;=5.45),5.3,IF(AND(G59&lt;0.388,H59&gt;=11.297,D59&gt;=1.85,G59&lt;0.857,D59&lt;2.45,H59&gt;=7.716,A59&lt;7.25,F59&gt;=2.5,A59&gt;=5.75,G59&gt;=0.154,B59&lt;3.45,A59&gt;=5.45),5.4,IF(AND(G59&gt;=0.388,H59&gt;=11.297,D59&gt;=1.85,G59&lt;0.857,D59&lt;2.45,H59&gt;=7.716,A59&lt;7.25,F59&gt;=2.5,A59&gt;=5.75,G59&gt;=0.154,B59&lt;3.45,A59&gt;=5.45),5.6,"shouldnthappen")))))))))))))))))))))))))))))))))))))</f>
        <v>4.7</v>
      </c>
      <c r="BJ59" s="1" t="n">
        <f aca="false">IF(AND(F59&gt;=2,B59&gt;=3.35),6.1,IF(AND(H59&gt;=12.719,F59&lt;1.5,B59&lt;3.35),1.567,IF(AND(H59&lt;5.245,F59&lt;2,B59&gt;=3.35),1,IF(AND(D59&lt;0.15,H59&lt;12.719,F59&lt;1.5,B59&lt;3.35),1.5,IF(AND(D59&gt;=0.35,H59&gt;=5.245,F59&lt;2,B59&gt;=3.35),1.6,IF(AND(A59&lt;4.9,D59&gt;=0.15,H59&lt;12.719,F59&lt;1.5,B59&lt;3.35),1.36,IF(AND(B59&lt;2.65,G59&lt;0.572,D59&lt;1.45,F59&gt;=1.5,B59&lt;3.35),3.5,IF(AND(A59&lt;6.1,F59&lt;2.5,D59&gt;=1.45,F59&gt;=1.5,B59&lt;3.35),5.1,IF(AND(G59&gt;=0.607,D59&lt;0.35,H59&gt;=5.245,F59&lt;2,B59&gt;=3.35),1.65,IF(AND(G59&lt;0.546,A59&gt;=4.9,D59&gt;=0.15,H59&lt;12.719,F59&lt;1.5,B59&lt;3.35),1.2,IF(AND(G59&gt;=0.546,A59&gt;=4.9,D59&gt;=0.15,H59&lt;12.719,F59&lt;1.5,B59&lt;3.35),1.4,IF(AND(A59&gt;=6.3,B59&gt;=2.65,G59&lt;0.572,D59&lt;1.45,F59&gt;=1.5,B59&lt;3.35),4.8,IF(AND(D59&lt;1.15,B59&lt;2.85,G59&gt;=0.572,D59&lt;1.45,F59&gt;=1.5,B59&lt;3.35),3.9,IF(AND(B59&gt;=3.15,B59&gt;=2.85,G59&gt;=0.572,D59&lt;1.45,F59&gt;=1.5,B59&lt;3.35),4.7,IF(AND(B59&lt;2.95,A59&gt;=6.1,F59&lt;2.5,D59&gt;=1.45,F59&gt;=1.5,B59&lt;3.35),4.533,IF(AND(B59&gt;=2.95,A59&gt;=6.1,F59&lt;2.5,D59&gt;=1.45,F59&gt;=1.5,B59&lt;3.35),4.75,IF(AND(A59&gt;=6.7,G59&lt;0.107,F59&gt;=2.5,D59&gt;=1.45,F59&gt;=1.5,B59&lt;3.35),5.7,IF(AND(G59&gt;=0.385,G59&lt;0.607,D59&lt;0.35,H59&gt;=5.245,F59&lt;2,B59&gt;=3.35),1.325,IF(AND(D59&lt;1.25,A59&lt;6.3,B59&gt;=2.65,G59&lt;0.572,D59&lt;1.45,F59&gt;=1.5,B59&lt;3.35),4,IF(AND(D59&gt;=1.25,A59&lt;6.3,B59&gt;=2.65,G59&lt;0.572,D59&lt;1.45,F59&gt;=1.5,B59&lt;3.35),4.18,IF(AND(G59&lt;0.907,D59&gt;=1.15,B59&lt;2.85,G59&gt;=0.572,D59&lt;1.45,F59&gt;=1.5,B59&lt;3.35),4,IF(AND(G59&gt;=0.907,D59&gt;=1.15,B59&lt;2.85,G59&gt;=0.572,D59&lt;1.45,F59&gt;=1.5,B59&lt;3.35),4.4,IF(AND(H59&lt;8.326,B59&lt;3.15,B59&gt;=2.85,G59&gt;=0.572,D59&lt;1.45,F59&gt;=1.5,B59&lt;3.35),3.6,IF(AND(H59&gt;=8.326,B59&lt;3.15,B59&gt;=2.85,G59&gt;=0.572,D59&lt;1.45,F59&gt;=1.5,B59&lt;3.35),4.48,IF(AND(B59&lt;2.95,A59&lt;6.7,G59&lt;0.107,F59&gt;=2.5,D59&gt;=1.45,F59&gt;=1.5,B59&lt;3.35),5.6,IF(AND(B59&gt;=2.95,A59&lt;6.7,G59&lt;0.107,F59&gt;=2.5,D59&gt;=1.45,F59&gt;=1.5,B59&lt;3.35),5.5,IF(AND(G59&lt;0.205,G59&lt;0.432,G59&gt;=0.107,F59&gt;=2.5,D59&gt;=1.45,F59&gt;=1.5,B59&lt;3.35),5.3,IF(AND(B59&gt;=3.05,G59&gt;=0.432,G59&gt;=0.107,F59&gt;=2.5,D59&gt;=1.45,F59&gt;=1.5,B59&lt;3.35),5.86,IF(AND(H59&gt;=14.057,G59&lt;0.385,G59&lt;0.607,D59&lt;0.35,H59&gt;=5.245,F59&lt;2,B59&gt;=3.35),1.7,IF(AND(D59&lt;1.7,G59&gt;=0.205,G59&lt;0.432,G59&gt;=0.107,F59&gt;=2.5,D59&gt;=1.45,F59&gt;=1.5,B59&lt;3.35),5,IF(AND(G59&lt;0.779,B59&lt;3.05,G59&gt;=0.432,G59&gt;=0.107,F59&gt;=2.5,D59&gt;=1.45,F59&gt;=1.5,B59&lt;3.35),4.9,IF(AND(G59&gt;=0.779,B59&lt;3.05,G59&gt;=0.432,G59&gt;=0.107,F59&gt;=2.5,D59&gt;=1.45,F59&gt;=1.5,B59&lt;3.35),5.533,IF(AND(D59&gt;=0.25,H59&lt;14.057,G59&lt;0.385,G59&lt;0.607,D59&lt;0.35,H59&gt;=5.245,F59&lt;2,B59&gt;=3.35),1.4,IF(AND(B59&lt;2.85,D59&gt;=1.7,G59&gt;=0.205,G59&lt;0.432,G59&gt;=0.107,F59&gt;=2.5,D59&gt;=1.45,F59&gt;=1.5,B59&lt;3.35),5.1,IF(AND(B59&gt;=2.85,D59&gt;=1.7,G59&gt;=0.205,G59&lt;0.432,G59&gt;=0.107,F59&gt;=2.5,D59&gt;=1.45,F59&gt;=1.5,B59&lt;3.35),5.15,IF(AND(A59&lt;5.1,D59&lt;0.25,H59&lt;14.057,G59&lt;0.385,G59&lt;0.607,D59&lt;0.35,H59&gt;=5.245,F59&lt;2,B59&gt;=3.35),1.4,IF(AND(A59&gt;=5.1,D59&lt;0.25,H59&lt;14.057,G59&lt;0.385,G59&lt;0.607,D59&lt;0.35,H59&gt;=5.245,F59&lt;2,B59&gt;=3.35),1.5,"shouldnthappen")))))))))))))))))))))))))))))))))))))</f>
        <v>4.75</v>
      </c>
    </row>
    <row r="60" customFormat="false" ht="13.8" hidden="false" customHeight="false" outlineLevel="0" collapsed="false">
      <c r="A60" s="1" t="n">
        <v>4.9</v>
      </c>
      <c r="B60" s="1" t="n">
        <v>2.4</v>
      </c>
      <c r="C60" s="1" t="n">
        <v>3.3</v>
      </c>
      <c r="D60" s="1" t="n">
        <v>1</v>
      </c>
      <c r="E60" s="1" t="s">
        <v>92</v>
      </c>
      <c r="F60" s="1" t="n">
        <v>2</v>
      </c>
      <c r="G60" s="1" t="n">
        <v>0.475153377745301</v>
      </c>
      <c r="H60" s="16" t="n">
        <v>9.88880392406136</v>
      </c>
      <c r="I60" s="11" t="n">
        <f aca="false">C60</f>
        <v>3.3</v>
      </c>
      <c r="J60" s="1" t="n">
        <f aca="false">AVERAGE(M60:BJ60)</f>
        <v>3.43006</v>
      </c>
      <c r="K60" s="15" t="n">
        <f aca="false">1-SQRT(VAR(M60:BJ60, I60)) / AVERAGE(M60:BJ60)</f>
        <v>0.881604419184353</v>
      </c>
      <c r="L60" s="1" t="n">
        <f aca="false">(J60-I60)/I60</f>
        <v>0.0394121212121212</v>
      </c>
      <c r="M60" s="1" t="n">
        <f aca="false">IF(AND(H60&gt;=16.241,B60&gt;=3.35),6.4,IF(AND(D60&gt;=0.75,A60&lt;5.15,B60&lt;3.35),4.1,IF(AND(D60&gt;=1.5,H60&lt;16.241,B60&gt;=3.35),5.767,IF(AND(B60&gt;=3.25,D60&lt;0.75,A60&lt;5.15,B60&lt;3.35),1.58,IF(AND(A60&lt;4.95,D60&lt;1.5,H60&lt;16.241,B60&gt;=3.35),1.4,IF(AND(A60&lt;4.5,B60&lt;3.25,D60&lt;0.75,A60&lt;5.15,B60&lt;3.35),1.26,IF(AND(A60&gt;=4.5,B60&lt;3.25,D60&lt;0.75,A60&lt;5.15,B60&lt;3.35),1.48,IF(AND(G60&lt;0.356,H60&lt;12.557,D60&lt;1.45,A60&gt;=5.15,B60&lt;3.35),4.267,IF(AND(D60&lt;1.25,H60&gt;=12.557,D60&lt;1.45,A60&gt;=5.15,B60&lt;3.35),4.05,IF(AND(D60&gt;=1.35,G60&gt;=0.356,H60&lt;12.557,D60&lt;1.45,A60&gt;=5.15,B60&lt;3.35),4.25,IF(AND(H60&lt;15.086,D60&gt;=1.25,H60&gt;=12.557,D60&lt;1.45,A60&gt;=5.15,B60&lt;3.35),4.4,IF(AND(F60&lt;2.5,G60&gt;=0.44,D60&lt;2.05,D60&gt;=1.45,A60&gt;=5.15,B60&lt;3.35),4.7,IF(AND(H60&lt;10.391,B60&lt;3.15,D60&gt;=2.05,D60&gt;=1.45,A60&gt;=5.15,B60&lt;3.35),5.1,IF(AND(G60&lt;0.505,B60&gt;=3.15,D60&gt;=2.05,D60&gt;=1.45,A60&gt;=5.15,B60&lt;3.35),5.7,IF(AND(G60&gt;=0.505,B60&gt;=3.15,D60&gt;=2.05,D60&gt;=1.45,A60&gt;=5.15,B60&lt;3.35),5.95,IF(AND(D60&gt;=0.5,G60&lt;0.905,A60&gt;=4.95,D60&lt;1.5,H60&lt;16.241,B60&gt;=3.35),1.6,IF(AND(B60&lt;3.6,G60&gt;=0.905,A60&gt;=4.95,D60&lt;1.5,H60&lt;16.241,B60&gt;=3.35),1.7,IF(AND(B60&gt;=3.6,G60&gt;=0.905,A60&gt;=4.95,D60&lt;1.5,H60&lt;16.241,B60&gt;=3.35),1.767,IF(AND(A60&gt;=5.7,D60&lt;1.35,G60&gt;=0.356,H60&lt;12.557,D60&lt;1.45,A60&gt;=5.15,B60&lt;3.35),3.9,IF(AND(A60&lt;6.35,H60&gt;=15.086,D60&gt;=1.25,H60&gt;=12.557,D60&lt;1.45,A60&gt;=5.15,B60&lt;3.35),4.7,IF(AND(A60&gt;=6.35,H60&gt;=15.086,D60&gt;=1.25,H60&gt;=12.557,D60&lt;1.45,A60&gt;=5.15,B60&lt;3.35),4.6,IF(AND(H60&lt;9.252,D60&lt;1.55,G60&lt;0.44,D60&lt;2.05,D60&gt;=1.45,A60&gt;=5.15,B60&lt;3.35),5.08,IF(AND(H60&gt;=9.252,D60&lt;1.55,G60&lt;0.44,D60&lt;2.05,D60&gt;=1.45,A60&gt;=5.15,B60&lt;3.35),4.7,IF(AND(H60&lt;8.477,D60&gt;=1.55,G60&lt;0.44,D60&lt;2.05,D60&gt;=1.45,A60&gt;=5.15,B60&lt;3.35),5.1,IF(AND(H60&gt;=8.477,D60&gt;=1.55,G60&lt;0.44,D60&lt;2.05,D60&gt;=1.45,A60&gt;=5.15,B60&lt;3.35),5.4,IF(AND(H60&lt;8.435,F60&gt;=2.5,G60&gt;=0.44,D60&lt;2.05,D60&gt;=1.45,A60&gt;=5.15,B60&lt;3.35),5.1,IF(AND(H60&gt;=8.435,F60&gt;=2.5,G60&gt;=0.44,D60&lt;2.05,D60&gt;=1.45,A60&gt;=5.15,B60&lt;3.35),4.86,IF(AND(G60&lt;0.543,H60&gt;=10.391,B60&lt;3.15,D60&gt;=2.05,D60&gt;=1.45,A60&gt;=5.15,B60&lt;3.35),5.56,IF(AND(G60&gt;=0.543,H60&gt;=10.391,B60&lt;3.15,D60&gt;=2.05,D60&gt;=1.45,A60&gt;=5.15,B60&lt;3.35),5.8,IF(AND(A60&lt;5.05,D60&lt;0.5,G60&lt;0.905,A60&gt;=4.95,D60&lt;1.5,H60&lt;16.241,B60&gt;=3.35),1.3,IF(AND(H60&lt;6.583,A60&lt;5.7,D60&lt;1.35,G60&gt;=0.356,H60&lt;12.557,D60&lt;1.45,A60&gt;=5.15,B60&lt;3.35),4,IF(AND(G60&lt;0.585,A60&gt;=5.05,D60&lt;0.5,G60&lt;0.905,A60&gt;=4.95,D60&lt;1.5,H60&lt;16.241,B60&gt;=3.35),1.475,IF(AND(G60&lt;0.62,H60&gt;=6.583,A60&lt;5.7,D60&lt;1.35,G60&gt;=0.356,H60&lt;12.557,D60&lt;1.45,A60&gt;=5.15,B60&lt;3.35),3.75,IF(AND(G60&gt;=0.62,H60&gt;=6.583,A60&lt;5.7,D60&lt;1.35,G60&gt;=0.356,H60&lt;12.557,D60&lt;1.45,A60&gt;=5.15,B60&lt;3.35),3.6,IF(AND(B60&lt;3.75,G60&gt;=0.585,A60&gt;=5.05,D60&lt;0.5,G60&lt;0.905,A60&gt;=4.95,D60&lt;1.5,H60&lt;16.241,B60&gt;=3.35),1.5,IF(AND(B60&gt;=3.75,G60&gt;=0.585,A60&gt;=5.05,D60&lt;0.5,G60&lt;0.905,A60&gt;=4.95,D60&lt;1.5,H60&lt;16.241,B60&gt;=3.35),1.6,"shouldnthappen"))))))))))))))))))))))))))))))))))))</f>
        <v>4.1</v>
      </c>
      <c r="N60" s="1" t="n">
        <f aca="false">IF(AND(H60&lt;5.245,B60&lt;3.65,F60&lt;1.5),1,IF(AND(H60&gt;=14.096,B60&gt;=3.65,F60&lt;1.5),1.65,IF(AND(A60&gt;=5.45,H60&gt;=5.245,B60&lt;3.65,F60&lt;1.5),1.3,IF(AND(H60&gt;=13.586,H60&lt;14.096,B60&gt;=3.65,F60&lt;1.5),1.3,IF(AND(H60&lt;10.258,D60&lt;1.25,F60&lt;2.5,F60&gt;=1.5),3.38,IF(AND(H60&lt;6.982,D60&gt;=1.25,F60&lt;2.5,F60&gt;=1.5),3.96,IF(AND(H60&gt;=13.646,D60&lt;2.05,F60&gt;=2.5,F60&gt;=1.5),6.1,IF(AND(B60&lt;3.05,A60&lt;5.45,H60&gt;=5.245,B60&lt;3.65,F60&lt;1.5),1.375,IF(AND(H60&lt;6.543,H60&lt;13.586,H60&lt;14.096,B60&gt;=3.65,F60&lt;1.5),1.4,IF(AND(H60&gt;=6.543,H60&lt;13.586,H60&lt;14.096,B60&gt;=3.65,F60&lt;1.5),1.5,IF(AND(H60&lt;11.522,H60&gt;=10.258,D60&lt;1.25,F60&lt;2.5,F60&gt;=1.5),3.733,IF(AND(H60&gt;=11.522,H60&gt;=10.258,D60&lt;1.25,F60&lt;2.5,F60&gt;=1.5),3.92,IF(AND(H60&lt;5.767,H60&lt;13.646,D60&lt;2.05,F60&gt;=2.5,F60&gt;=1.5),4.5,IF(AND(A60&lt;6.8,B60&lt;3.15,D60&gt;=2.05,F60&gt;=2.5,F60&gt;=1.5),5.6,IF(AND(A60&gt;=6.8,B60&lt;3.15,D60&gt;=2.05,F60&gt;=2.5,F60&gt;=1.5),5.1,IF(AND(B60&lt;3.25,B60&gt;=3.15,D60&gt;=2.05,F60&gt;=2.5,F60&gt;=1.5),5.8,IF(AND(B60&gt;=3.25,B60&gt;=3.15,D60&gt;=2.05,F60&gt;=2.5,F60&gt;=1.5),5.65,IF(AND(B60&lt;3.15,B60&gt;=3.05,A60&lt;5.45,H60&gt;=5.245,B60&lt;3.65,F60&lt;1.5),1.5,IF(AND(G60&gt;=0.735,H60&lt;13.665,H60&gt;=6.982,D60&gt;=1.25,F60&lt;2.5,F60&gt;=1.5),4.2,IF(AND(H60&lt;14.03,H60&gt;=13.665,H60&gt;=6.982,D60&gt;=1.25,F60&lt;2.5,F60&gt;=1.5),4.8,IF(AND(A60&gt;=6.6,H60&gt;=5.767,H60&lt;13.646,D60&lt;2.05,F60&gt;=2.5,F60&gt;=1.5),6.05,IF(AND(G60&gt;=0.934,B60&gt;=3.15,B60&gt;=3.05,A60&lt;5.45,H60&gt;=5.245,B60&lt;3.65,F60&lt;1.5),1.7,IF(AND(D60&gt;=1.55,G60&lt;0.735,H60&lt;13.665,H60&gt;=6.982,D60&gt;=1.25,F60&lt;2.5,F60&gt;=1.5),5.1,IF(AND(D60&lt;1.45,H60&gt;=14.03,H60&gt;=13.665,H60&gt;=6.982,D60&gt;=1.25,F60&lt;2.5,F60&gt;=1.5),4.7,IF(AND(D60&gt;=1.45,H60&gt;=14.03,H60&gt;=13.665,H60&gt;=6.982,D60&gt;=1.25,F60&lt;2.5,F60&gt;=1.5),4.5,IF(AND(A60&gt;=6.2,A60&lt;6.6,H60&gt;=5.767,H60&lt;13.646,D60&lt;2.05,F60&gt;=2.5,F60&gt;=1.5),5.325,IF(AND(B60&lt;3.25,G60&lt;0.934,B60&gt;=3.15,B60&gt;=3.05,A60&lt;5.45,H60&gt;=5.245,B60&lt;3.65,F60&lt;1.5),1.3,IF(AND(D60&lt;1.35,D60&lt;1.55,G60&lt;0.735,H60&lt;13.665,H60&gt;=6.982,D60&gt;=1.25,F60&lt;2.5,F60&gt;=1.5),4.25,IF(AND(H60&lt;8.435,A60&lt;6.2,A60&lt;6.6,H60&gt;=5.767,H60&lt;13.646,D60&lt;2.05,F60&gt;=2.5,F60&gt;=1.5),5.1,IF(AND(H60&gt;=8.435,A60&lt;6.2,A60&lt;6.6,H60&gt;=5.767,H60&lt;13.646,D60&lt;2.05,F60&gt;=2.5,F60&gt;=1.5),4.9,IF(AND(A60&gt;=5.15,B60&gt;=3.25,G60&lt;0.934,B60&gt;=3.15,B60&gt;=3.05,A60&lt;5.45,H60&gt;=5.245,B60&lt;3.65,F60&lt;1.5),1.5,IF(AND(B60&lt;2.9,D60&gt;=1.35,D60&lt;1.55,G60&lt;0.735,H60&lt;13.665,H60&gt;=6.982,D60&gt;=1.25,F60&lt;2.5,F60&gt;=1.5),4.6,IF(AND(B60&gt;=2.9,D60&gt;=1.35,D60&lt;1.55,G60&lt;0.735,H60&lt;13.665,H60&gt;=6.982,D60&gt;=1.25,F60&lt;2.5,F60&gt;=1.5),4.52,IF(AND(G60&gt;=0.862,A60&lt;5.15,B60&gt;=3.25,G60&lt;0.934,B60&gt;=3.15,B60&gt;=3.05,A60&lt;5.45,H60&gt;=5.245,B60&lt;3.65,F60&lt;1.5),1.5,IF(AND(H60&lt;9.35,G60&lt;0.862,A60&lt;5.15,B60&gt;=3.25,G60&lt;0.934,B60&gt;=3.15,B60&gt;=3.05,A60&lt;5.45,H60&gt;=5.245,B60&lt;3.65,F60&lt;1.5),1.38,IF(AND(H60&gt;=9.35,G60&lt;0.862,A60&lt;5.15,B60&gt;=3.25,G60&lt;0.934,B60&gt;=3.15,B60&gt;=3.05,A60&lt;5.45,H60&gt;=5.245,B60&lt;3.65,F60&lt;1.5),1.4,"shouldnthappen"))))))))))))))))))))))))))))))))))))</f>
        <v>3.38</v>
      </c>
      <c r="O60" s="1" t="n">
        <f aca="false">IF(AND(B60&lt;2.75,A60&lt;5.55),3.96,IF(AND(H60&lt;9.205,A60&lt;5.9,A60&gt;=5.55),3.85,IF(AND(A60&lt;4.35,D60&lt;0.35,B60&gt;=2.75,A60&lt;5.55),1.1,IF(AND(B60&lt;3.65,D60&gt;=0.35,B60&gt;=2.75,A60&lt;5.55),1.65,IF(AND(B60&gt;=3.65,D60&gt;=0.35,B60&gt;=2.75,A60&lt;5.55),1.9,IF(AND(G60&gt;=0.732,H60&gt;=9.205,A60&lt;5.9,A60&gt;=5.55),4.9,IF(AND(G60&lt;0.273,G60&lt;0.732,H60&gt;=9.205,A60&lt;5.9,A60&gt;=5.55),4.5,IF(AND(A60&lt;6.3,G60&lt;0.422,F60&lt;2.5,A60&gt;=5.9,A60&gt;=5.55),5.1,IF(AND(A60&gt;=6.3,G60&lt;0.422,F60&lt;2.5,A60&gt;=5.9,A60&gt;=5.55),4.76,IF(AND(B60&lt;2.4,G60&gt;=0.422,F60&lt;2.5,A60&gt;=5.9,A60&gt;=5.55),4.45,IF(AND(A60&gt;=7,G60&gt;=0.628,F60&gt;=2.5,A60&gt;=5.9,A60&gt;=5.55),6.45,IF(AND(D60&lt;0.15,H60&lt;13.924,A60&gt;=4.35,D60&lt;0.35,B60&gt;=2.75,A60&lt;5.55),1.5,IF(AND(B60&lt;3.15,H60&gt;=13.924,A60&gt;=4.35,D60&lt;0.35,B60&gt;=2.75,A60&lt;5.55),1.56,IF(AND(B60&gt;=3.15,H60&gt;=13.924,A60&gt;=4.35,D60&lt;0.35,B60&gt;=2.75,A60&lt;5.55),1.3,IF(AND(H60&lt;14.316,G60&gt;=0.273,G60&lt;0.732,H60&gt;=9.205,A60&lt;5.9,A60&gt;=5.55),3.95,IF(AND(H60&gt;=14.316,G60&gt;=0.273,G60&lt;0.732,H60&gt;=9.205,A60&lt;5.9,A60&gt;=5.55),4.1,IF(AND(A60&lt;6.2,B60&gt;=2.4,G60&gt;=0.422,F60&lt;2.5,A60&gt;=5.9,A60&gt;=5.55),4.3,IF(AND(A60&gt;=7.05,G60&lt;0.364,G60&lt;0.628,F60&gt;=2.5,A60&gt;=5.9,A60&gt;=5.55),6.1,IF(AND(A60&gt;=7.55,G60&gt;=0.364,G60&lt;0.628,F60&gt;=2.5,A60&gt;=5.9,A60&gt;=5.55),6.4,IF(AND(A60&lt;6.15,A60&lt;7,G60&gt;=0.628,F60&gt;=2.5,A60&gt;=5.9,A60&gt;=5.55),4.9,IF(AND(D60&lt;1.45,A60&gt;=6.2,B60&gt;=2.4,G60&gt;=0.422,F60&lt;2.5,A60&gt;=5.9,A60&gt;=5.55),4.64,IF(AND(D60&gt;=1.45,A60&gt;=6.2,B60&gt;=2.4,G60&gt;=0.422,F60&lt;2.5,A60&gt;=5.9,A60&gt;=5.55),4.9,IF(AND(D60&lt;1.65,A60&lt;7.05,G60&lt;0.364,G60&lt;0.628,F60&gt;=2.5,A60&gt;=5.9,A60&gt;=5.55),5.1,IF(AND(D60&gt;=2.35,A60&lt;7.55,G60&gt;=0.364,G60&lt;0.628,F60&gt;=2.5,A60&gt;=5.9,A60&gt;=5.55),5.633,IF(AND(D60&lt;2.15,A60&gt;=6.15,A60&lt;7,G60&gt;=0.628,F60&gt;=2.5,A60&gt;=5.9,A60&gt;=5.55),5.1,IF(AND(D60&gt;=2.15,A60&gt;=6.15,A60&lt;7,G60&gt;=0.628,F60&gt;=2.5,A60&gt;=5.9,A60&gt;=5.55),5.267,IF(AND(A60&lt;4.9,A60&lt;5.05,D60&gt;=0.15,H60&lt;13.924,A60&gt;=4.35,D60&lt;0.35,B60&gt;=2.75,A60&lt;5.55),1.375,IF(AND(A60&gt;=4.9,A60&lt;5.05,D60&gt;=0.15,H60&lt;13.924,A60&gt;=4.35,D60&lt;0.35,B60&gt;=2.75,A60&lt;5.55),1.3,IF(AND(A60&lt;5.45,A60&gt;=5.05,D60&gt;=0.15,H60&lt;13.924,A60&gt;=4.35,D60&lt;0.35,B60&gt;=2.75,A60&lt;5.55),1.475,IF(AND(A60&gt;=5.45,A60&gt;=5.05,D60&gt;=0.15,H60&lt;13.924,A60&gt;=4.35,D60&lt;0.35,B60&gt;=2.75,A60&lt;5.55),1.4,IF(AND(B60&gt;=3.25,D60&lt;2.35,A60&lt;7.55,G60&gt;=0.364,G60&lt;0.628,F60&gt;=2.5,A60&gt;=5.9,A60&gt;=5.55),5.7,IF(AND(G60&lt;0.006,G60&lt;0.107,D60&gt;=1.65,A60&lt;7.05,G60&lt;0.364,G60&lt;0.628,F60&gt;=2.5,A60&gt;=5.9,A60&gt;=5.55),5.5,IF(AND(G60&gt;=0.006,G60&lt;0.107,D60&gt;=1.65,A60&lt;7.05,G60&lt;0.364,G60&lt;0.628,F60&gt;=2.5,A60&gt;=5.9,A60&gt;=5.55),5.667,IF(AND(D60&lt;2.2,G60&gt;=0.107,D60&gt;=1.65,A60&lt;7.05,G60&lt;0.364,G60&lt;0.628,F60&gt;=2.5,A60&gt;=5.9,A60&gt;=5.55),5.35,IF(AND(D60&gt;=2.2,G60&gt;=0.107,D60&gt;=1.65,A60&lt;7.05,G60&lt;0.364,G60&lt;0.628,F60&gt;=2.5,A60&gt;=5.9,A60&gt;=5.55),5.2,IF(AND(D60&lt;2.25,B60&lt;3.25,D60&lt;2.35,A60&lt;7.55,G60&gt;=0.364,G60&lt;0.628,F60&gt;=2.5,A60&gt;=5.9,A60&gt;=5.55),5.8,IF(AND(D60&gt;=2.25,B60&lt;3.25,D60&lt;2.35,A60&lt;7.55,G60&gt;=0.364,G60&lt;0.628,F60&gt;=2.5,A60&gt;=5.9,A60&gt;=5.55),5.9,"shouldnthappen")))))))))))))))))))))))))))))))))))))</f>
        <v>3.96</v>
      </c>
      <c r="P60" s="1" t="n">
        <f aca="false">IF(AND(D60&gt;=0.75,A60&lt;5.55),3.9,IF(AND(H60&lt;7.482,A60&gt;=5.55),3.45,IF(AND(B60&gt;=3.15,B60&lt;3.25,D60&lt;0.75,A60&lt;5.55),1.262,IF(AND(G60&gt;=0.446,B60&lt;3.15,B60&lt;3.25,D60&lt;0.75,A60&lt;5.55),1.1,IF(AND(G60&lt;0.408,A60&lt;5.05,B60&gt;=3.25,D60&lt;0.75,A60&lt;5.55),1.4,IF(AND(G60&gt;=0.408,A60&lt;5.05,B60&gt;=3.25,D60&lt;0.75,A60&lt;5.55),1.233,IF(AND(G60&gt;=0.676,A60&gt;=5.05,B60&gt;=3.25,D60&lt;0.75,A60&lt;5.55),1.72,IF(AND(H60&lt;9.386,A60&lt;5.85,F60&lt;2.5,H60&gt;=7.482,A60&gt;=5.55),3.5,IF(AND(H60&gt;=9.386,A60&lt;5.85,F60&lt;2.5,H60&gt;=7.482,A60&gt;=5.55),4.275,IF(AND(H60&gt;=16.284,G60&lt;0.865,F60&gt;=2.5,H60&gt;=7.482,A60&gt;=5.55),6.6,IF(AND(G60&lt;0.912,G60&gt;=0.865,F60&gt;=2.5,H60&gt;=7.482,A60&gt;=5.55),4.8,IF(AND(G60&gt;=0.912,G60&gt;=0.865,F60&gt;=2.5,H60&gt;=7.482,A60&gt;=5.55),5.175,IF(AND(A60&gt;=4.95,G60&lt;0.446,B60&lt;3.15,B60&lt;3.25,D60&lt;0.75,A60&lt;5.55),1.6,IF(AND(H60&gt;=12.974,G60&lt;0.676,A60&gt;=5.05,B60&gt;=3.25,D60&lt;0.75,A60&lt;5.55),1.3,IF(AND(D60&lt;1.45,H60&lt;13.531,A60&gt;=5.85,F60&lt;2.5,H60&gt;=7.482,A60&gt;=5.55),4.2,IF(AND(D60&gt;=1.45,H60&lt;13.531,A60&gt;=5.85,F60&lt;2.5,H60&gt;=7.482,A60&gt;=5.55),4.967,IF(AND(G60&lt;0.187,H60&gt;=13.531,A60&gt;=5.85,F60&lt;2.5,H60&gt;=7.482,A60&gt;=5.55),5,IF(AND(H60&gt;=12.675,A60&lt;4.95,G60&lt;0.446,B60&lt;3.15,B60&lt;3.25,D60&lt;0.75,A60&lt;5.55),1.5,IF(AND(H60&lt;10.826,H60&lt;12.974,G60&lt;0.676,A60&gt;=5.05,B60&gt;=3.25,D60&lt;0.75,A60&lt;5.55),1.46,IF(AND(H60&gt;=10.826,H60&lt;12.974,G60&lt;0.676,A60&gt;=5.05,B60&gt;=3.25,D60&lt;0.75,A60&lt;5.55),1.4,IF(AND(A60&lt;6.15,G60&gt;=0.187,H60&gt;=13.531,A60&gt;=5.85,F60&lt;2.5,H60&gt;=7.482,A60&gt;=5.55),4.7,IF(AND(A60&lt;6.85,B60&lt;2.95,H60&lt;16.284,G60&lt;0.865,F60&gt;=2.5,H60&gt;=7.482,A60&gt;=5.55),5.32,IF(AND(A60&gt;=6.85,B60&lt;2.95,H60&lt;16.284,G60&lt;0.865,F60&gt;=2.5,H60&gt;=7.482,A60&gt;=5.55),6.567,IF(AND(A60&lt;4.85,H60&lt;12.675,A60&lt;4.95,G60&lt;0.446,B60&lt;3.15,B60&lt;3.25,D60&lt;0.75,A60&lt;5.55),1.4,IF(AND(A60&gt;=4.85,H60&lt;12.675,A60&lt;4.95,G60&lt;0.446,B60&lt;3.15,B60&lt;3.25,D60&lt;0.75,A60&lt;5.55),1.5,IF(AND(B60&lt;3.1,A60&gt;=6.15,G60&gt;=0.187,H60&gt;=13.531,A60&gt;=5.85,F60&lt;2.5,H60&gt;=7.482,A60&gt;=5.55),4.467,IF(AND(B60&gt;=3.1,A60&gt;=6.15,G60&gt;=0.187,H60&gt;=13.531,A60&gt;=5.85,F60&lt;2.5,H60&gt;=7.482,A60&gt;=5.55),4.7,IF(AND(G60&gt;=0.379,B60&lt;3.15,B60&gt;=2.95,H60&lt;16.284,G60&lt;0.865,F60&gt;=2.5,H60&gt;=7.482,A60&gt;=5.55),5.733,IF(AND(A60&lt;6.6,B60&gt;=3.15,B60&gt;=2.95,H60&lt;16.284,G60&lt;0.865,F60&gt;=2.5,H60&gt;=7.482,A60&gt;=5.55),5.38,IF(AND(A60&lt;6.7,G60&lt;0.379,B60&lt;3.15,B60&gt;=2.95,H60&lt;16.284,G60&lt;0.865,F60&gt;=2.5,H60&gt;=7.482,A60&gt;=5.55),5.3,IF(AND(A60&gt;=6.7,G60&lt;0.379,B60&lt;3.15,B60&gt;=2.95,H60&lt;16.284,G60&lt;0.865,F60&gt;=2.5,H60&gt;=7.482,A60&gt;=5.55),5.16,IF(AND(A60&lt;7.05,A60&gt;=6.6,B60&gt;=3.15,B60&gt;=2.95,H60&lt;16.284,G60&lt;0.865,F60&gt;=2.5,H60&gt;=7.482,A60&gt;=5.55),5.78,IF(AND(A60&gt;=7.05,A60&gt;=6.6,B60&gt;=3.15,B60&gt;=2.95,H60&lt;16.284,G60&lt;0.865,F60&gt;=2.5,H60&gt;=7.482,A60&gt;=5.55),6.1,"shouldnthappen")))))))))))))))))))))))))))))))))</f>
        <v>3.9</v>
      </c>
      <c r="Q60" s="1" t="n">
        <f aca="false">IF(AND(G60&gt;=0.422,B60&lt;3.25,F60&lt;1.5),1.25,IF(AND(G60&gt;=0.082,G60&lt;0.125,F60&gt;=1.5),6.7,IF(AND(G60&lt;0.251,G60&lt;0.422,B60&lt;3.25,F60&lt;1.5),1.38,IF(AND(G60&gt;=0.251,G60&lt;0.422,B60&lt;3.25,F60&lt;1.5),1.55,IF(AND(G60&gt;=0.385,G60&lt;0.633,B60&gt;=3.25,F60&lt;1.5),1.367,IF(AND(B60&lt;3.35,G60&gt;=0.633,B60&gt;=3.25,F60&lt;1.5),1.7,IF(AND(A60&lt;5.85,G60&lt;0.082,G60&lt;0.125,F60&gt;=1.5),4.5,IF(AND(F60&gt;=2.5,D60&lt;1.6,G60&gt;=0.125,F60&gt;=1.5),5.05,IF(AND(H60&gt;=16.774,D60&gt;=1.6,G60&gt;=0.125,F60&gt;=1.5),6.4,IF(AND(D60&gt;=0.5,G60&lt;0.385,G60&lt;0.633,B60&gt;=3.25,F60&lt;1.5),1.6,IF(AND(B60&lt;3.6,B60&gt;=3.35,G60&gt;=0.633,B60&gt;=3.25,F60&lt;1.5),1.55,IF(AND(B60&gt;=3.6,B60&gt;=3.35,G60&gt;=0.633,B60&gt;=3.25,F60&lt;1.5),1.6,IF(AND(D60&lt;1.65,A60&gt;=5.85,G60&lt;0.082,G60&lt;0.125,F60&gt;=1.5),4.7,IF(AND(A60&lt;5.3,F60&lt;2.5,D60&lt;1.6,G60&gt;=0.125,F60&gt;=1.5),3.15,IF(AND(B60&gt;=3.2,H60&lt;16.774,D60&gt;=1.6,G60&gt;=0.125,F60&gt;=1.5),5.675,IF(AND(H60&lt;11.767,D60&lt;0.5,G60&lt;0.385,G60&lt;0.633,B60&gt;=3.25,F60&lt;1.5),1.5,IF(AND(H60&gt;=11.767,D60&lt;0.5,G60&lt;0.385,G60&lt;0.633,B60&gt;=3.25,F60&lt;1.5),1.367,IF(AND(H60&lt;8.367,D60&gt;=1.65,A60&gt;=5.85,G60&lt;0.082,G60&lt;0.125,F60&gt;=1.5),5.7,IF(AND(H60&gt;=8.367,D60&gt;=1.65,A60&gt;=5.85,G60&lt;0.082,G60&lt;0.125,F60&gt;=1.5),5.575,IF(AND(A60&gt;=7.1,B60&lt;3.2,H60&lt;16.774,D60&gt;=1.6,G60&gt;=0.125,F60&gt;=1.5),6.3,IF(AND(H60&gt;=15.395,B60&lt;2.85,A60&gt;=5.3,F60&lt;2.5,D60&lt;1.6,G60&gt;=0.125,F60&gt;=1.5),4.8,IF(AND(H60&lt;8.486,B60&gt;=2.85,A60&gt;=5.3,F60&lt;2.5,D60&lt;1.6,G60&gt;=0.125,F60&gt;=1.5),3.85,IF(AND(D60&gt;=2.1,A60&lt;7.1,B60&lt;3.2,H60&lt;16.774,D60&gt;=1.6,G60&gt;=0.125,F60&gt;=1.5),5.5,IF(AND(B60&gt;=2.75,H60&lt;15.395,B60&lt;2.85,A60&gt;=5.3,F60&lt;2.5,D60&lt;1.6,G60&gt;=0.125,F60&gt;=1.5),4.489,IF(AND(H60&gt;=15.168,H60&gt;=8.486,B60&gt;=2.85,A60&gt;=5.3,F60&lt;2.5,D60&lt;1.6,G60&gt;=0.125,F60&gt;=1.5),4.7,IF(AND(G60&gt;=0.519,D60&lt;2.1,A60&lt;7.1,B60&lt;3.2,H60&lt;16.774,D60&gt;=1.6,G60&gt;=0.125,F60&gt;=1.5),4.925,IF(AND(G60&gt;=0.897,B60&lt;2.75,H60&lt;15.395,B60&lt;2.85,A60&gt;=5.3,F60&lt;2.5,D60&lt;1.6,G60&gt;=0.125,F60&gt;=1.5),4.567,IF(AND(A60&lt;5.65,H60&lt;15.168,H60&gt;=8.486,B60&gt;=2.85,A60&gt;=5.3,F60&lt;2.5,D60&lt;1.6,G60&gt;=0.125,F60&gt;=1.5),4.5,IF(AND(G60&lt;0.23,G60&lt;0.519,D60&lt;2.1,A60&lt;7.1,B60&lt;3.2,H60&lt;16.774,D60&gt;=1.6,G60&gt;=0.125,F60&gt;=1.5),5,IF(AND(A60&lt;5.9,G60&lt;0.897,B60&lt;2.75,H60&lt;15.395,B60&lt;2.85,A60&gt;=5.3,F60&lt;2.5,D60&lt;1.6,G60&gt;=0.125,F60&gt;=1.5),4.1,IF(AND(A60&gt;=5.9,G60&lt;0.897,B60&lt;2.75,H60&lt;15.395,B60&lt;2.85,A60&gt;=5.3,F60&lt;2.5,D60&lt;1.6,G60&gt;=0.125,F60&gt;=1.5),4.5,IF(AND(A60&lt;6.05,A60&gt;=5.65,H60&lt;15.168,H60&gt;=8.486,B60&gt;=2.85,A60&gt;=5.3,F60&lt;2.5,D60&lt;1.6,G60&gt;=0.125,F60&gt;=1.5),4.2,IF(AND(A60&gt;=6.05,A60&gt;=5.65,H60&lt;15.168,H60&gt;=8.486,B60&gt;=2.85,A60&gt;=5.3,F60&lt;2.5,D60&lt;1.6,G60&gt;=0.125,F60&gt;=1.5),4.35,IF(AND(D60&lt;1.95,G60&gt;=0.23,G60&lt;0.519,D60&lt;2.1,A60&lt;7.1,B60&lt;3.2,H60&lt;16.774,D60&gt;=1.6,G60&gt;=0.125,F60&gt;=1.5),5.3,IF(AND(D60&gt;=1.95,G60&gt;=0.23,G60&lt;0.519,D60&lt;2.1,A60&lt;7.1,B60&lt;3.2,H60&lt;16.774,D60&gt;=1.6,G60&gt;=0.125,F60&gt;=1.5),5.2,"shouldnthappen")))))))))))))))))))))))))))))))))))</f>
        <v>3.15</v>
      </c>
      <c r="R60" s="1" t="n">
        <f aca="false">IF(AND(G60&gt;=0.901,F60&lt;1.5),1.9,IF(AND(H60&lt;5.523,D60&lt;0.35,G60&lt;0.901,F60&lt;1.5),1,IF(AND(B60&lt;3.6,D60&gt;=0.35,G60&lt;0.901,F60&lt;1.5),1.575,IF(AND(B60&gt;=3.6,D60&gt;=0.35,G60&lt;0.901,F60&lt;1.5),1.5,IF(AND(G60&gt;=0.837,D60&lt;1.15,D60&lt;1.45,F60&gt;=1.5),3,IF(AND(G60&gt;=0.66,D60&gt;=1.15,D60&lt;1.45,F60&gt;=1.5),4,IF(AND(F60&gt;=2.5,D60&lt;1.55,D60&gt;=1.45,F60&gt;=1.5),5.025,IF(AND(F60&lt;2.5,D60&gt;=1.55,D60&gt;=1.45,F60&gt;=1.5),4.933,IF(AND(B60&lt;2.45,G60&lt;0.837,D60&lt;1.15,D60&lt;1.45,F60&gt;=1.5),3.3,IF(AND(B60&gt;=2.45,G60&lt;0.837,D60&lt;1.15,D60&lt;1.45,F60&gt;=1.5),3.86,IF(AND(B60&gt;=3.05,F60&lt;2.5,D60&lt;1.55,D60&gt;=1.45,F60&gt;=1.5),4.8,IF(AND(D60&gt;=2.45,F60&gt;=2.5,D60&gt;=1.55,D60&gt;=1.45,F60&gt;=1.5),5.875,IF(AND(H60&lt;13.187,G60&lt;0.217,H60&gt;=5.523,D60&lt;0.35,G60&lt;0.901,F60&lt;1.5),1.4,IF(AND(H60&gt;=13.187,G60&lt;0.217,H60&gt;=5.523,D60&lt;0.35,G60&lt;0.901,F60&lt;1.5),1.5,IF(AND(G60&lt;0.33,G60&gt;=0.217,H60&gt;=5.523,D60&lt;0.35,G60&lt;0.901,F60&lt;1.5),1.28,IF(AND(A60&lt;6.05,D60&lt;1.35,G60&lt;0.66,D60&gt;=1.15,D60&lt;1.45,F60&gt;=1.5),4.175,IF(AND(A60&gt;=6.05,D60&lt;1.35,G60&lt;0.66,D60&gt;=1.15,D60&lt;1.45,F60&gt;=1.5),4.3,IF(AND(A60&lt;5.65,D60&gt;=1.35,G60&lt;0.66,D60&gt;=1.15,D60&lt;1.45,F60&gt;=1.5),3.9,IF(AND(A60&gt;=5.65,D60&gt;=1.35,G60&lt;0.66,D60&gt;=1.15,D60&lt;1.45,F60&gt;=1.5),4.52,IF(AND(A60&lt;6.25,B60&lt;3.05,F60&lt;2.5,D60&lt;1.55,D60&gt;=1.45,F60&gt;=1.5),4.5,IF(AND(A60&gt;=6.25,B60&lt;3.05,F60&lt;2.5,D60&lt;1.55,D60&gt;=1.45,F60&gt;=1.5),4.675,IF(AND(A60&gt;=7.25,D60&lt;2.45,F60&gt;=2.5,D60&gt;=1.55,D60&gt;=1.45,F60&gt;=1.5),6.433,IF(AND(D60&gt;=0.25,G60&gt;=0.33,G60&gt;=0.217,H60&gt;=5.523,D60&lt;0.35,G60&lt;0.901,F60&lt;1.5),1.4,IF(AND(A60&lt;6.15,A60&lt;7.25,D60&lt;2.45,F60&gt;=2.5,D60&gt;=1.55,D60&gt;=1.45,F60&gt;=1.5),5.025,IF(AND(H60&lt;6.439,D60&lt;0.25,G60&gt;=0.33,G60&gt;=0.217,H60&gt;=5.523,D60&lt;0.35,G60&lt;0.901,F60&lt;1.5),1.5,IF(AND(H60&gt;=6.439,D60&lt;0.25,G60&gt;=0.33,G60&gt;=0.217,H60&gt;=5.523,D60&lt;0.35,G60&lt;0.901,F60&lt;1.5),1.38,IF(AND(H60&gt;=13.711,A60&gt;=6.15,A60&lt;7.25,D60&lt;2.45,F60&gt;=2.5,D60&gt;=1.55,D60&gt;=1.45,F60&gt;=1.5),5.68,IF(AND(B60&gt;=3.3,H60&lt;13.711,A60&gt;=6.15,A60&lt;7.25,D60&lt;2.45,F60&gt;=2.5,D60&gt;=1.55,D60&gt;=1.45,F60&gt;=1.5),5.6,IF(AND(G60&lt;0.093,B60&lt;3.3,H60&lt;13.711,A60&gt;=6.15,A60&lt;7.25,D60&lt;2.45,F60&gt;=2.5,D60&gt;=1.55,D60&gt;=1.45,F60&gt;=1.5),5.56,IF(AND(D60&lt;1.95,G60&gt;=0.093,B60&lt;3.3,H60&lt;13.711,A60&gt;=6.15,A60&lt;7.25,D60&lt;2.45,F60&gt;=2.5,D60&gt;=1.55,D60&gt;=1.45,F60&gt;=1.5),5.3,IF(AND(B60&lt;3.15,D60&gt;=1.95,G60&gt;=0.093,B60&lt;3.3,H60&lt;13.711,A60&gt;=6.15,A60&lt;7.25,D60&lt;2.45,F60&gt;=2.5,D60&gt;=1.55,D60&gt;=1.45,F60&gt;=1.5),5.1,IF(AND(B60&gt;=3.15,D60&gt;=1.95,G60&gt;=0.093,B60&lt;3.3,H60&lt;13.711,A60&gt;=6.15,A60&lt;7.25,D60&lt;2.45,F60&gt;=2.5,D60&gt;=1.55,D60&gt;=1.45,F60&gt;=1.5),5.15,"shouldnthappen"))))))))))))))))))))))))))))))))</f>
        <v>3.3</v>
      </c>
      <c r="S60" s="1" t="n">
        <f aca="false">IF(AND(G60&gt;=0.859,D60&gt;=0.35,F60&lt;1.5),1.9,IF(AND(D60&lt;1.75,F60&gt;=2.5,F60&gt;=1.5),4.867,IF(AND(H60&lt;8.42,A60&lt;5.05,D60&lt;0.35,F60&lt;1.5),1.42,IF(AND(H60&gt;=14.877,A60&gt;=5.05,D60&lt;0.35,F60&lt;1.5),1.3,IF(AND(B60&lt;3.35,G60&lt;0.859,D60&gt;=0.35,F60&lt;1.5),1.7,IF(AND(B60&gt;=3.35,G60&lt;0.859,D60&gt;=0.35,F60&lt;1.5),1.5,IF(AND(A60&gt;=6.05,B60&lt;2.75,F60&lt;2.5,F60&gt;=1.5),4.733,IF(AND(G60&gt;=0.68,B60&gt;=2.75,F60&lt;2.5,F60&gt;=1.5),4.025,IF(AND(H60&gt;=16.284,D60&gt;=1.75,F60&gt;=2.5,F60&gt;=1.5),6.6,IF(AND(A60&lt;4.35,H60&gt;=8.42,A60&lt;5.05,D60&lt;0.35,F60&lt;1.5),1.1,IF(AND(G60&gt;=0.948,H60&lt;14.877,A60&gt;=5.05,D60&lt;0.35,F60&lt;1.5),1.7,IF(AND(A60&lt;5.3,A60&lt;6.05,B60&lt;2.75,F60&lt;2.5,F60&gt;=1.5),3,IF(AND(H60&gt;=15.168,G60&lt;0.68,B60&gt;=2.75,F60&lt;2.5,F60&gt;=1.5),4.75,IF(AND(H60&gt;=14.005,A60&gt;=4.35,H60&gt;=8.42,A60&lt;5.05,D60&lt;0.35,F60&lt;1.5),1.375,IF(AND(A60&gt;=5.55,G60&lt;0.948,H60&lt;14.877,A60&gt;=5.05,D60&lt;0.35,F60&lt;1.5),1.7,IF(AND(H60&lt;12.363,A60&gt;=5.3,A60&lt;6.05,B60&lt;2.75,F60&lt;2.5,F60&gt;=1.5),3.825,IF(AND(H60&gt;=12.363,A60&gt;=5.3,A60&lt;6.05,B60&lt;2.75,F60&lt;2.5,F60&gt;=1.5),4.033,IF(AND(H60&gt;=14.508,H60&lt;15.168,G60&lt;0.68,B60&gt;=2.75,F60&lt;2.5,F60&gt;=1.5),4.2,IF(AND(D60&gt;=2.35,D60&gt;=2.2,H60&lt;16.284,D60&gt;=1.75,F60&gt;=2.5,F60&gt;=1.5),5.267,IF(AND(G60&lt;0.231,H60&lt;14.005,A60&gt;=4.35,H60&gt;=8.42,A60&lt;5.05,D60&lt;0.35,F60&lt;1.5),1.4,IF(AND(H60&gt;=14.494,A60&lt;5.55,G60&lt;0.948,H60&lt;14.877,A60&gt;=5.05,D60&lt;0.35,F60&lt;1.5),1.6,IF(AND(A60&lt;6.1,H60&lt;14.508,H60&lt;15.168,G60&lt;0.68,B60&gt;=2.75,F60&lt;2.5,F60&gt;=1.5),4.5,IF(AND(A60&lt;6.1,H60&lt;11.8,D60&lt;2.2,H60&lt;16.284,D60&gt;=1.75,F60&gt;=2.5,F60&gt;=1.5),4.95,IF(AND(A60&gt;=6.1,H60&lt;11.8,D60&lt;2.2,H60&lt;16.284,D60&gt;=1.75,F60&gt;=2.5,F60&gt;=1.5),5.333,IF(AND(B60&lt;2.75,H60&gt;=11.8,D60&lt;2.2,H60&lt;16.284,D60&gt;=1.75,F60&gt;=2.5,F60&gt;=1.5),5.1,IF(AND(B60&gt;=3.15,D60&lt;2.35,D60&gt;=2.2,H60&lt;16.284,D60&gt;=1.75,F60&gt;=2.5,F60&gt;=1.5),5.5,IF(AND(B60&gt;=3.35,G60&gt;=0.231,H60&lt;14.005,A60&gt;=4.35,H60&gt;=8.42,A60&lt;5.05,D60&lt;0.35,F60&lt;1.5),1.3,IF(AND(H60&lt;13.869,H60&lt;14.494,A60&lt;5.55,G60&lt;0.948,H60&lt;14.877,A60&gt;=5.05,D60&lt;0.35,F60&lt;1.5),1.5,IF(AND(H60&gt;=13.869,H60&lt;14.494,A60&lt;5.55,G60&lt;0.948,H60&lt;14.877,A60&gt;=5.05,D60&lt;0.35,F60&lt;1.5),1.4,IF(AND(G60&lt;0.636,A60&gt;=6.1,H60&lt;14.508,H60&lt;15.168,G60&lt;0.68,B60&gt;=2.75,F60&lt;2.5,F60&gt;=1.5),4.68,IF(AND(G60&gt;=0.636,A60&gt;=6.1,H60&lt;14.508,H60&lt;15.168,G60&lt;0.68,B60&gt;=2.75,F60&lt;2.5,F60&gt;=1.5),4.4,IF(AND(B60&lt;2.85,B60&gt;=2.75,H60&gt;=11.8,D60&lt;2.2,H60&lt;16.284,D60&gt;=1.75,F60&gt;=2.5,F60&gt;=1.5),6.7,IF(AND(H60&lt;10.626,B60&lt;3.15,D60&lt;2.35,D60&gt;=2.2,H60&lt;16.284,D60&gt;=1.75,F60&gt;=2.5,F60&gt;=1.5),5.1,IF(AND(H60&gt;=10.626,B60&lt;3.15,D60&lt;2.35,D60&gt;=2.2,H60&lt;16.284,D60&gt;=1.75,F60&gt;=2.5,F60&gt;=1.5),5.2,IF(AND(G60&lt;0.378,B60&lt;3.35,G60&gt;=0.231,H60&lt;14.005,A60&gt;=4.35,H60&gt;=8.42,A60&lt;5.05,D60&lt;0.35,F60&lt;1.5),1.2,IF(AND(G60&gt;=0.378,B60&lt;3.35,G60&gt;=0.231,H60&lt;14.005,A60&gt;=4.35,H60&gt;=8.42,A60&lt;5.05,D60&lt;0.35,F60&lt;1.5),1.3,IF(AND(A60&lt;6.2,B60&gt;=2.85,B60&gt;=2.75,H60&gt;=11.8,D60&lt;2.2,H60&lt;16.284,D60&gt;=1.75,F60&gt;=2.5,F60&gt;=1.5),4.9,IF(AND(G60&lt;0.388,A60&gt;=6.2,B60&gt;=2.85,B60&gt;=2.75,H60&gt;=11.8,D60&lt;2.2,H60&lt;16.284,D60&gt;=1.75,F60&gt;=2.5,F60&gt;=1.5),5.52,IF(AND(G60&gt;=0.388,A60&gt;=6.2,B60&gt;=2.85,B60&gt;=2.75,H60&gt;=11.8,D60&lt;2.2,H60&lt;16.284,D60&gt;=1.75,F60&gt;=2.5,F60&gt;=1.5),5.7,"shouldnthappen")))))))))))))))))))))))))))))))))))))))</f>
        <v>3</v>
      </c>
      <c r="T60" s="1" t="n">
        <f aca="false">IF(AND(D60&gt;=0.8,A60&lt;5.45),3.7,IF(AND(D60&gt;=0.35,D60&lt;0.8,A60&lt;5.45),1.56,IF(AND(G60&lt;0.164,F60&lt;2.5,A60&gt;=5.45),1.6,IF(AND(H60&gt;=16.718,F60&gt;=2.5,A60&gt;=5.45),6.4,IF(AND(G60&gt;=0.719,H60&lt;16.718,F60&gt;=2.5,A60&gt;=5.45),5.05,IF(AND(A60&lt;4.35,A60&lt;5.05,D60&lt;0.35,D60&lt;0.8,A60&lt;5.45),1.1,IF(AND(H60&gt;=14.494,A60&gt;=5.05,D60&lt;0.35,D60&lt;0.8,A60&lt;5.45),1.6,IF(AND(G60&lt;0.338,D60&lt;1.25,G60&gt;=0.164,F60&lt;2.5,A60&gt;=5.45),4.1,IF(AND(H60&lt;8.397,D60&gt;=1.25,G60&gt;=0.164,F60&lt;2.5,A60&gt;=5.45),4,IF(AND(H60&lt;11.031,H60&lt;14.494,A60&gt;=5.05,D60&lt;0.35,D60&lt;0.8,A60&lt;5.45),1.5,IF(AND(H60&gt;=11.031,H60&lt;14.494,A60&gt;=5.05,D60&lt;0.35,D60&lt;0.8,A60&lt;5.45),1.44,IF(AND(B60&lt;2.65,H60&gt;=8.397,D60&gt;=1.25,G60&gt;=0.164,F60&lt;2.5,A60&gt;=5.45),4.767,IF(AND(H60&lt;7.388,G60&lt;0.487,G60&lt;0.719,H60&lt;16.718,F60&gt;=2.5,A60&gt;=5.45),5.067,IF(AND(G60&lt;0.533,G60&gt;=0.487,G60&lt;0.719,H60&lt;16.718,F60&gt;=2.5,A60&gt;=5.45),5.8,IF(AND(G60&gt;=0.533,G60&gt;=0.487,G60&lt;0.719,H60&lt;16.718,F60&gt;=2.5,A60&gt;=5.45),5.86,IF(AND(B60&lt;3.25,A60&gt;=4.95,A60&gt;=4.35,A60&lt;5.05,D60&lt;0.35,D60&lt;0.8,A60&lt;5.45),1.2,IF(AND(A60&lt;5.6,H60&lt;11.218,G60&gt;=0.338,D60&lt;1.25,G60&gt;=0.164,F60&lt;2.5,A60&gt;=5.45),3.7,IF(AND(A60&gt;=5.6,H60&lt;11.218,G60&gt;=0.338,D60&lt;1.25,G60&gt;=0.164,F60&lt;2.5,A60&gt;=5.45),3.5,IF(AND(H60&lt;12.668,H60&gt;=11.218,G60&gt;=0.338,D60&lt;1.25,G60&gt;=0.164,F60&lt;2.5,A60&gt;=5.45),3.9,IF(AND(H60&gt;=12.668,H60&gt;=11.218,G60&gt;=0.338,D60&lt;1.25,G60&gt;=0.164,F60&lt;2.5,A60&gt;=5.45),4,IF(AND(H60&gt;=15.705,B60&gt;=2.65,H60&gt;=8.397,D60&gt;=1.25,G60&gt;=0.164,F60&lt;2.5,A60&gt;=5.45),4.8,IF(AND(B60&lt;2.75,H60&gt;=7.388,G60&lt;0.487,G60&lt;0.719,H60&lt;16.718,F60&gt;=2.5,A60&gt;=5.45),5.26,IF(AND(B60&lt;2.95,A60&lt;4.5,A60&lt;4.95,A60&gt;=4.35,A60&lt;5.05,D60&lt;0.35,D60&lt;0.8,A60&lt;5.45),1.4,IF(AND(B60&gt;=2.95,A60&lt;4.5,A60&lt;4.95,A60&gt;=4.35,A60&lt;5.05,D60&lt;0.35,D60&lt;0.8,A60&lt;5.45),1.3,IF(AND(H60&gt;=13.924,A60&gt;=4.5,A60&lt;4.95,A60&gt;=4.35,A60&lt;5.05,D60&lt;0.35,D60&lt;0.8,A60&lt;5.45),1.5,IF(AND(G60&lt;0.252,B60&gt;=3.25,A60&gt;=4.95,A60&gt;=4.35,A60&lt;5.05,D60&lt;0.35,D60&lt;0.8,A60&lt;5.45),1.4,IF(AND(G60&gt;=0.252,B60&gt;=3.25,A60&gt;=4.95,A60&gt;=4.35,A60&lt;5.05,D60&lt;0.35,D60&lt;0.8,A60&lt;5.45),1.32,IF(AND(G60&gt;=0.473,H60&lt;15.705,B60&gt;=2.65,H60&gt;=8.397,D60&gt;=1.25,G60&gt;=0.164,F60&lt;2.5,A60&gt;=5.45),4.7,IF(AND(B60&gt;=3.15,B60&gt;=2.75,H60&gt;=7.388,G60&lt;0.487,G60&lt;0.719,H60&lt;16.718,F60&gt;=2.5,A60&gt;=5.45),5.7,IF(AND(B60&lt;3.15,H60&lt;13.924,A60&gt;=4.5,A60&lt;4.95,A60&gt;=4.35,A60&lt;5.05,D60&lt;0.35,D60&lt;0.8,A60&lt;5.45),1.433,IF(AND(B60&gt;=3.15,H60&lt;13.924,A60&gt;=4.5,A60&lt;4.95,A60&gt;=4.35,A60&lt;5.05,D60&lt;0.35,D60&lt;0.8,A60&lt;5.45),1.4,IF(AND(H60&gt;=14.81,G60&lt;0.473,H60&lt;15.705,B60&gt;=2.65,H60&gt;=8.397,D60&gt;=1.25,G60&gt;=0.164,F60&lt;2.5,A60&gt;=5.45),4.2,IF(AND(A60&lt;6.65,B60&lt;3.15,B60&gt;=2.75,H60&gt;=7.388,G60&lt;0.487,G60&lt;0.719,H60&lt;16.718,F60&gt;=2.5,A60&gt;=5.45),5.6,IF(AND(A60&gt;=6.65,B60&lt;3.15,B60&gt;=2.75,H60&gt;=7.388,G60&lt;0.487,G60&lt;0.719,H60&lt;16.718,F60&gt;=2.5,A60&gt;=5.45),5.4,IF(AND(A60&lt;6.15,H60&lt;14.81,G60&lt;0.473,H60&lt;15.705,B60&gt;=2.65,H60&gt;=8.397,D60&gt;=1.25,G60&gt;=0.164,F60&lt;2.5,A60&gt;=5.45),4.5,IF(AND(A60&gt;=6.15,H60&lt;14.81,G60&lt;0.473,H60&lt;15.705,B60&gt;=2.65,H60&gt;=8.397,D60&gt;=1.25,G60&gt;=0.164,F60&lt;2.5,A60&gt;=5.45),4.4,"shouldnthappen"))))))))))))))))))))))))))))))))))))</f>
        <v>3.7</v>
      </c>
      <c r="U60" s="1" t="n">
        <f aca="false">IF(AND(G60&gt;=0.934,F60&lt;1.5),1.7,IF(AND(D60&lt;0.15,D60&lt;0.25,G60&lt;0.934,F60&lt;1.5),1.38,IF(AND(H60&gt;=14.379,D60&gt;=0.25,G60&lt;0.934,F60&lt;1.5),1.7,IF(AND(A60&lt;5.3,D60&lt;1.35,F60&lt;2.5,F60&gt;=1.5),3.15,IF(AND(H60&lt;7.148,D60&gt;=1.35,F60&lt;2.5,F60&gt;=1.5),3.9,IF(AND(G60&lt;0.352,A60&lt;6.15,F60&gt;=2.5,F60&gt;=1.5),4.5,IF(AND(G60&gt;=0.352,A60&lt;6.15,F60&gt;=2.5,F60&gt;=1.5),4.92,IF(AND(B60&lt;2.85,A60&gt;=6.15,F60&gt;=2.5,F60&gt;=1.5),6.2,IF(AND(D60&gt;=0.45,H60&lt;14.379,D60&gt;=0.25,G60&lt;0.934,F60&lt;1.5),1.65,IF(AND(G60&gt;=0.857,A60&gt;=5.3,D60&lt;1.35,F60&lt;2.5,F60&gt;=1.5),4.3,IF(AND(A60&gt;=7.25,B60&gt;=2.85,A60&gt;=6.15,F60&gt;=2.5,F60&gt;=1.5),6.425,IF(AND(H60&lt;9.499,A60&lt;5.05,D60&gt;=0.15,D60&lt;0.25,G60&lt;0.934,F60&lt;1.5),1.4,IF(AND(A60&gt;=5.45,A60&gt;=5.05,D60&gt;=0.15,D60&lt;0.25,G60&lt;0.934,F60&lt;1.5),1.3,IF(AND(B60&gt;=4.15,D60&lt;0.45,H60&lt;14.379,D60&gt;=0.25,G60&lt;0.934,F60&lt;1.5),1.5,IF(AND(A60&gt;=5.75,G60&lt;0.857,A60&gt;=5.3,D60&lt;1.35,F60&lt;2.5,F60&gt;=1.5),4.02,IF(AND(A60&lt;6.65,G60&lt;0.333,H60&gt;=7.148,D60&gt;=1.35,F60&lt;2.5,F60&gt;=1.5),4.475,IF(AND(A60&gt;=6.65,G60&lt;0.333,H60&gt;=7.148,D60&gt;=1.35,F60&lt;2.5,F60&gt;=1.5),4.8,IF(AND(D60&gt;=1.45,G60&gt;=0.333,H60&gt;=7.148,D60&gt;=1.35,F60&lt;2.5,F60&gt;=1.5),4.85,IF(AND(G60&gt;=0.861,A60&lt;7.25,B60&gt;=2.85,A60&gt;=6.15,F60&gt;=2.5,F60&gt;=1.5),5.2,IF(AND(G60&lt;0.571,H60&gt;=9.499,A60&lt;5.05,D60&gt;=0.15,D60&lt;0.25,G60&lt;0.934,F60&lt;1.5),1.2,IF(AND(G60&gt;=0.571,H60&gt;=9.499,A60&lt;5.05,D60&gt;=0.15,D60&lt;0.25,G60&lt;0.934,F60&lt;1.5),1.3,IF(AND(H60&lt;9.283,A60&lt;5.45,A60&gt;=5.05,D60&gt;=0.15,D60&lt;0.25,G60&lt;0.934,F60&lt;1.5),1.5,IF(AND(H60&gt;=9.283,A60&lt;5.45,A60&gt;=5.05,D60&gt;=0.15,D60&lt;0.25,G60&lt;0.934,F60&lt;1.5),1.425,IF(AND(A60&lt;4.9,B60&lt;4.15,D60&lt;0.45,H60&lt;14.379,D60&gt;=0.25,G60&lt;0.934,F60&lt;1.5),1.4,IF(AND(A60&gt;=4.9,B60&lt;4.15,D60&lt;0.45,H60&lt;14.379,D60&gt;=0.25,G60&lt;0.934,F60&lt;1.5),1.325,IF(AND(G60&lt;0.572,A60&lt;5.75,G60&lt;0.857,A60&gt;=5.3,D60&lt;1.35,F60&lt;2.5,F60&gt;=1.5),3.65,IF(AND(G60&gt;=0.572,A60&lt;5.75,G60&lt;0.857,A60&gt;=5.3,D60&lt;1.35,F60&lt;2.5,F60&gt;=1.5),3.9,IF(AND(A60&lt;6.75,D60&lt;1.45,G60&gt;=0.333,H60&gt;=7.148,D60&gt;=1.35,F60&lt;2.5,F60&gt;=1.5),4.4,IF(AND(A60&gt;=6.75,D60&lt;1.45,G60&gt;=0.333,H60&gt;=7.148,D60&gt;=1.35,F60&lt;2.5,F60&gt;=1.5),4.78,IF(AND(A60&lt;6.6,B60&lt;3.25,G60&lt;0.861,A60&lt;7.25,B60&gt;=2.85,A60&gt;=6.15,F60&gt;=2.5,F60&gt;=1.5),5.333,IF(AND(H60&lt;11.461,B60&gt;=3.25,G60&lt;0.861,A60&lt;7.25,B60&gt;=2.85,A60&gt;=6.15,F60&gt;=2.5,F60&gt;=1.5),6.025,IF(AND(H60&gt;=11.461,B60&gt;=3.25,G60&lt;0.861,A60&lt;7.25,B60&gt;=2.85,A60&gt;=6.15,F60&gt;=2.5,F60&gt;=1.5),5.667,IF(AND(H60&gt;=14.564,A60&gt;=6.6,B60&lt;3.25,G60&lt;0.861,A60&lt;7.25,B60&gt;=2.85,A60&gt;=6.15,F60&gt;=2.5,F60&gt;=1.5),5.4,IF(AND(D60&gt;=2.35,H60&lt;14.564,A60&gt;=6.6,B60&lt;3.25,G60&lt;0.861,A60&lt;7.25,B60&gt;=2.85,A60&gt;=6.15,F60&gt;=2.5,F60&gt;=1.5),5.6,IF(AND(A60&lt;6.85,D60&lt;2.35,H60&lt;14.564,A60&gt;=6.6,B60&lt;3.25,G60&lt;0.861,A60&lt;7.25,B60&gt;=2.85,A60&gt;=6.15,F60&gt;=2.5,F60&gt;=1.5),5.9,IF(AND(A60&gt;=6.85,D60&lt;2.35,H60&lt;14.564,A60&gt;=6.6,B60&lt;3.25,G60&lt;0.861,A60&lt;7.25,B60&gt;=2.85,A60&gt;=6.15,F60&gt;=2.5,F60&gt;=1.5),5.78,"shouldnthappen"))))))))))))))))))))))))))))))))))))</f>
        <v>3.15</v>
      </c>
      <c r="V60" s="1" t="n">
        <f aca="false">IF(AND(H60&lt;5.748,A60&lt;5.05,D60&lt;0.75),1,IF(AND(B60&lt;3.15,H60&gt;=5.748,A60&lt;5.05,D60&lt;0.75),1.475,IF(AND(G60&gt;=0.801,D60&lt;0.25,A60&gt;=5.05,D60&lt;0.75),1.7,IF(AND(D60&gt;=0.45,D60&gt;=0.25,A60&gt;=5.05,D60&lt;0.75),1.7,IF(AND(B60&lt;2.35,F60&lt;2.5,B60&lt;2.75,D60&gt;=0.75),4.16,IF(AND(D60&lt;1.75,F60&gt;=2.5,B60&lt;2.75,D60&gt;=0.75),4.875,IF(AND(D60&gt;=1.75,F60&gt;=2.5,B60&lt;2.75,D60&gt;=0.75),5.333,IF(AND(H60&gt;=16.284,D60&gt;=1.55,B60&gt;=2.75,D60&gt;=0.75),6.6,IF(AND(H60&gt;=14.144,B60&gt;=3.15,H60&gt;=5.748,A60&lt;5.05,D60&lt;0.75),1.3,IF(AND(A60&lt;5.45,G60&lt;0.801,D60&lt;0.25,A60&gt;=5.05,D60&lt;0.75),1.5,IF(AND(A60&gt;=5.45,G60&lt;0.801,D60&lt;0.25,A60&gt;=5.05,D60&lt;0.75),1.34,IF(AND(B60&lt;3.75,D60&lt;0.45,D60&gt;=0.25,A60&gt;=5.05,D60&lt;0.75),1.467,IF(AND(B60&gt;=3.75,D60&lt;0.45,D60&gt;=0.25,A60&gt;=5.05,D60&lt;0.75),1.767,IF(AND(G60&gt;=0.896,B60&gt;=2.35,F60&lt;2.5,B60&lt;2.75,D60&gt;=0.75),4.9,IF(AND(H60&lt;15.504,D60&lt;1.35,D60&lt;1.55,B60&gt;=2.75,D60&gt;=0.75),4.2,IF(AND(H60&gt;=15.504,D60&lt;1.35,D60&lt;1.55,B60&gt;=2.75,D60&gt;=0.75),4.6,IF(AND(H60&lt;9.767,D60&gt;=1.35,D60&lt;1.55,B60&gt;=2.75,D60&gt;=0.75),5.1,IF(AND(A60&lt;4.5,H60&lt;14.144,B60&gt;=3.15,H60&gt;=5.748,A60&lt;5.05,D60&lt;0.75),1.3,IF(AND(A60&gt;=4.5,H60&lt;14.144,B60&gt;=3.15,H60&gt;=5.748,A60&lt;5.05,D60&lt;0.75),1.4,IF(AND(D60&gt;=1.15,G60&lt;0.896,B60&gt;=2.35,F60&lt;2.5,B60&lt;2.75,D60&gt;=0.75),4.04,IF(AND(B60&lt;2.9,H60&gt;=9.767,D60&gt;=1.35,D60&lt;1.55,B60&gt;=2.75,D60&gt;=0.75),4.8,IF(AND(D60&lt;1.7,A60&gt;=7.05,H60&lt;16.284,D60&gt;=1.55,B60&gt;=2.75,D60&gt;=0.75),5.8,IF(AND(D60&gt;=1.7,A60&gt;=7.05,H60&lt;16.284,D60&gt;=1.55,B60&gt;=2.75,D60&gt;=0.75),6.3,IF(AND(B60&lt;2.45,D60&lt;1.15,G60&lt;0.896,B60&gt;=2.35,F60&lt;2.5,B60&lt;2.75,D60&gt;=0.75),3.767,IF(AND(B60&gt;=2.45,D60&lt;1.15,G60&lt;0.896,B60&gt;=2.35,F60&lt;2.5,B60&lt;2.75,D60&gt;=0.75),3.167,IF(AND(B60&gt;=3.15,B60&gt;=2.9,H60&gt;=9.767,D60&gt;=1.35,D60&lt;1.55,B60&gt;=2.75,D60&gt;=0.75),4.7,IF(AND(D60&lt;1.9,D60&lt;2.05,A60&lt;7.05,H60&lt;16.284,D60&gt;=1.55,B60&gt;=2.75,D60&gt;=0.75),4.82,IF(AND(D60&gt;=1.9,D60&lt;2.05,A60&lt;7.05,H60&lt;16.284,D60&gt;=1.55,B60&gt;=2.75,D60&gt;=0.75),5.067,IF(AND(H60&lt;12.721,B60&lt;3.15,B60&gt;=2.9,H60&gt;=9.767,D60&gt;=1.35,D60&lt;1.55,B60&gt;=2.75,D60&gt;=0.75),4.5,IF(AND(H60&gt;=12.721,B60&lt;3.15,B60&gt;=2.9,H60&gt;=9.767,D60&gt;=1.35,D60&lt;1.55,B60&gt;=2.75,D60&gt;=0.75),4.433,IF(AND(H60&lt;9.525,G60&lt;0.364,D60&gt;=2.05,A60&lt;7.05,H60&lt;16.284,D60&gt;=1.55,B60&gt;=2.75,D60&gt;=0.75),5.1,IF(AND(A60&lt;6.25,G60&gt;=0.364,D60&gt;=2.05,A60&lt;7.05,H60&lt;16.284,D60&gt;=1.55,B60&gt;=2.75,D60&gt;=0.75),5.4,IF(AND(H60&lt;10.898,H60&gt;=9.525,G60&lt;0.364,D60&gt;=2.05,A60&lt;7.05,H60&lt;16.284,D60&gt;=1.55,B60&gt;=2.75,D60&gt;=0.75),5.6,IF(AND(H60&lt;8.711,A60&gt;=6.25,G60&gt;=0.364,D60&gt;=2.05,A60&lt;7.05,H60&lt;16.284,D60&gt;=1.55,B60&gt;=2.75,D60&gt;=0.75),5.7,IF(AND(H60&gt;=8.711,A60&gt;=6.25,G60&gt;=0.364,D60&gt;=2.05,A60&lt;7.05,H60&lt;16.284,D60&gt;=1.55,B60&gt;=2.75,D60&gt;=0.75),5.84,IF(AND(D60&lt;2.2,H60&gt;=10.898,H60&gt;=9.525,G60&lt;0.364,D60&gt;=2.05,A60&lt;7.05,H60&lt;16.284,D60&gt;=1.55,B60&gt;=2.75,D60&gt;=0.75),5.4,IF(AND(D60&gt;=2.2,H60&gt;=10.898,H60&gt;=9.525,G60&lt;0.364,D60&gt;=2.05,A60&lt;7.05,H60&lt;16.284,D60&gt;=1.55,B60&gt;=2.75,D60&gt;=0.75),5.3,"shouldnthappen")))))))))))))))))))))))))))))))))))))</f>
        <v>3.767</v>
      </c>
      <c r="W60" s="1" t="n">
        <f aca="false">IF(AND(H60&lt;6.926,D60&gt;=0.35,D60&lt;0.8),1.9,IF(AND(H60&gt;=6.926,D60&gt;=0.35,D60&lt;0.8),1.533,IF(AND(H60&lt;13.492,A60&lt;4.75,D60&lt;0.35,D60&lt;0.8),1.1,IF(AND(H60&gt;=13.492,A60&lt;4.75,D60&lt;0.35,D60&lt;0.8),1.375,IF(AND(B60&lt;2.75,A60&gt;=5.85,F60&lt;2.5,D60&gt;=0.8),4.833,IF(AND(B60&lt;3.3,A60&gt;=7.05,F60&gt;=2.5,D60&gt;=0.8),5.8,IF(AND(B60&gt;=3.3,A60&gt;=7.05,F60&gt;=2.5,D60&gt;=0.8),6.325,IF(AND(D60&gt;=0.25,A60&lt;5.05,A60&gt;=4.75,D60&lt;0.35,D60&lt;0.8),1.3,IF(AND(B60&lt;3.6,A60&gt;=5.05,A60&gt;=4.75,D60&lt;0.35,D60&lt;0.8),1.4,IF(AND(H60&lt;10.194,G60&lt;0.412,A60&lt;5.85,F60&lt;2.5,D60&gt;=0.8),4.133,IF(AND(H60&gt;=10.194,G60&lt;0.412,A60&lt;5.85,F60&lt;2.5,D60&gt;=0.8),4.5,IF(AND(A60&lt;5.35,G60&gt;=0.412,A60&lt;5.85,F60&lt;2.5,D60&gt;=0.8),3.15,IF(AND(A60&lt;6.2,B60&gt;=2.75,A60&gt;=5.85,F60&lt;2.5,D60&gt;=0.8),4.3,IF(AND(H60&lt;5.767,A60&lt;6.2,A60&lt;7.05,F60&gt;=2.5,D60&gt;=0.8),4.5,IF(AND(G60&gt;=0.861,A60&gt;=6.2,A60&lt;7.05,F60&gt;=2.5,D60&gt;=0.8),5.2,IF(AND(B60&lt;3.15,D60&lt;0.25,A60&lt;5.05,A60&gt;=4.75,D60&lt;0.35,D60&lt;0.8),1.55,IF(AND(A60&lt;5.45,B60&gt;=3.6,A60&gt;=5.05,A60&gt;=4.75,D60&lt;0.35,D60&lt;0.8),1.5,IF(AND(A60&gt;=5.45,B60&gt;=3.6,A60&gt;=5.05,A60&gt;=4.75,D60&lt;0.35,D60&lt;0.8),1.4,IF(AND(G60&gt;=0.772,A60&gt;=5.35,G60&gt;=0.412,A60&lt;5.85,F60&lt;2.5,D60&gt;=0.8),3.9,IF(AND(D60&gt;=1.45,A60&gt;=6.2,B60&gt;=2.75,A60&gt;=5.85,F60&lt;2.5,D60&gt;=0.8),4.775,IF(AND(G60&lt;0.5,H60&gt;=5.767,A60&lt;6.2,A60&lt;7.05,F60&gt;=2.5,D60&gt;=0.8),5.1,IF(AND(G60&gt;=0.5,H60&gt;=5.767,A60&lt;6.2,A60&lt;7.05,F60&gt;=2.5,D60&gt;=0.8),4.95,IF(AND(B60&gt;=3.25,G60&lt;0.861,A60&gt;=6.2,A60&lt;7.05,F60&gt;=2.5,D60&gt;=0.8),5.75,IF(AND(A60&lt;4.95,B60&gt;=3.15,D60&lt;0.25,A60&lt;5.05,A60&gt;=4.75,D60&lt;0.35,D60&lt;0.8),1.4,IF(AND(A60&lt;5.65,G60&lt;0.772,A60&gt;=5.35,G60&gt;=0.412,A60&lt;5.85,F60&lt;2.5,D60&gt;=0.8),3.6,IF(AND(A60&gt;=5.65,G60&lt;0.772,A60&gt;=5.35,G60&gt;=0.412,A60&lt;5.85,F60&lt;2.5,D60&gt;=0.8),3.5,IF(AND(B60&gt;=3.15,D60&lt;1.45,A60&gt;=6.2,B60&gt;=2.75,A60&gt;=5.85,F60&lt;2.5,D60&gt;=0.8),4.7,IF(AND(A60&gt;=6.65,B60&lt;3.25,G60&lt;0.861,A60&gt;=6.2,A60&lt;7.05,F60&gt;=2.5,D60&gt;=0.8),5.567,IF(AND(H60&lt;9.499,A60&gt;=4.95,B60&gt;=3.15,D60&lt;0.25,A60&lt;5.05,A60&gt;=4.75,D60&lt;0.35,D60&lt;0.8),1.4,IF(AND(H60&gt;=9.499,A60&gt;=4.95,B60&gt;=3.15,D60&lt;0.25,A60&lt;5.05,A60&gt;=4.75,D60&lt;0.35,D60&lt;0.8),1.2,IF(AND(G60&lt;0.765,B60&lt;3.15,D60&lt;1.45,A60&gt;=6.2,B60&gt;=2.75,A60&gt;=5.85,F60&lt;2.5,D60&gt;=0.8),4.4,IF(AND(G60&gt;=0.765,B60&lt;3.15,D60&lt;1.45,A60&gt;=6.2,B60&gt;=2.75,A60&gt;=5.85,F60&lt;2.5,D60&gt;=0.8),4.6,IF(AND(H60&lt;10.667,A60&lt;6.65,B60&lt;3.25,G60&lt;0.861,A60&gt;=6.2,A60&lt;7.05,F60&gt;=2.5,D60&gt;=0.8),5.167,IF(AND(G60&lt;0.627,H60&gt;=10.667,A60&lt;6.65,B60&lt;3.25,G60&lt;0.861,A60&gt;=6.2,A60&lt;7.05,F60&gt;=2.5,D60&gt;=0.8),5.64,IF(AND(G60&gt;=0.627,H60&gt;=10.667,A60&lt;6.65,B60&lt;3.25,G60&lt;0.861,A60&gt;=6.2,A60&lt;7.05,F60&gt;=2.5,D60&gt;=0.8),5.1,"shouldnthappen")))))))))))))))))))))))))))))))))))</f>
        <v>3.15</v>
      </c>
      <c r="X60" s="1" t="n">
        <f aca="false">IF(AND(B60&lt;3.05,H60&lt;6.697,A60&lt;5.45),4.1,IF(AND(B60&gt;=3.05,H60&lt;6.697,A60&lt;5.45),1.48,IF(AND(D60&lt;0.7,A60&lt;5.9,A60&gt;=5.45),1.4,IF(AND(A60&lt;4.35,B60&lt;3.3,H60&gt;=6.697,A60&lt;5.45),1.1,IF(AND(G60&lt;0.372,D60&gt;=0.7,A60&lt;5.9,A60&gt;=5.45),4.36,IF(AND(A60&gt;=4.9,A60&gt;=4.35,B60&lt;3.3,H60&gt;=6.697,A60&lt;5.45),1.6,IF(AND(H60&gt;=14.171,A60&lt;5.15,B60&gt;=3.3,H60&gt;=6.697,A60&lt;5.45),1.6,IF(AND(G60&lt;0.451,A60&gt;=5.15,B60&gt;=3.3,H60&gt;=6.697,A60&lt;5.45),1.367,IF(AND(G60&gt;=0.451,A60&gt;=5.15,B60&gt;=3.3,H60&gt;=6.697,A60&lt;5.45),1.5,IF(AND(G60&lt;0.332,D60&lt;1.45,F60&lt;2.5,A60&gt;=5.9,A60&gt;=5.45),4.35,IF(AND(A60&lt;6.15,D60&gt;=1.45,F60&lt;2.5,A60&gt;=5.9,A60&gt;=5.45),5.1,IF(AND(D60&gt;=2.4,G60&lt;0.432,F60&gt;=2.5,A60&gt;=5.9,A60&gt;=5.45),5.78,IF(AND(A60&lt;6.15,G60&gt;=0.432,F60&gt;=2.5,A60&gt;=5.9,A60&gt;=5.45),4.9,IF(AND(B60&lt;3.1,A60&lt;4.9,A60&gt;=4.35,B60&lt;3.3,H60&gt;=6.697,A60&lt;5.45),1.4,IF(AND(B60&gt;=3.1,A60&lt;4.9,A60&gt;=4.35,B60&lt;3.3,H60&gt;=6.697,A60&lt;5.45),1.3,IF(AND(G60&lt;0.343,H60&lt;14.171,A60&lt;5.15,B60&gt;=3.3,H60&gt;=6.697,A60&lt;5.45),1.433,IF(AND(G60&gt;=0.343,H60&lt;14.171,A60&lt;5.15,B60&gt;=3.3,H60&gt;=6.697,A60&lt;5.45),1.525,IF(AND(D60&lt;1.05,B60&lt;2.55,G60&gt;=0.372,D60&gt;=0.7,A60&lt;5.9,A60&gt;=5.45),3.7,IF(AND(H60&lt;10.596,B60&gt;=2.55,G60&gt;=0.372,D60&gt;=0.7,A60&lt;5.9,A60&gt;=5.45),3.525,IF(AND(H60&gt;=10.596,B60&gt;=2.55,G60&gt;=0.372,D60&gt;=0.7,A60&lt;5.9,A60&gt;=5.45),3.9,IF(AND(H60&lt;14.314,G60&gt;=0.332,D60&lt;1.45,F60&lt;2.5,A60&gt;=5.9,A60&gt;=5.45),4.4,IF(AND(H60&gt;=14.314,G60&gt;=0.332,D60&lt;1.45,F60&lt;2.5,A60&gt;=5.9,A60&gt;=5.45),4.7,IF(AND(H60&lt;13.906,A60&gt;=6.15,D60&gt;=1.45,F60&lt;2.5,A60&gt;=5.9,A60&gt;=5.45),4.675,IF(AND(H60&gt;=13.906,A60&gt;=6.15,D60&gt;=1.45,F60&lt;2.5,A60&gt;=5.9,A60&gt;=5.45),4.9,IF(AND(G60&lt;0.093,D60&lt;2.4,G60&lt;0.432,F60&gt;=2.5,A60&gt;=5.9,A60&gt;=5.45),5.6,IF(AND(B60&lt;2.95,A60&gt;=6.15,G60&gt;=0.432,F60&gt;=2.5,A60&gt;=5.9,A60&gt;=5.45),5.86,IF(AND(A60&lt;5.55,D60&gt;=1.05,B60&lt;2.55,G60&gt;=0.372,D60&gt;=0.7,A60&lt;5.9,A60&gt;=5.45),4,IF(AND(A60&gt;=5.55,D60&gt;=1.05,B60&lt;2.55,G60&gt;=0.372,D60&gt;=0.7,A60&lt;5.9,A60&gt;=5.45),3.9,IF(AND(D60&lt;1.7,G60&gt;=0.093,D60&lt;2.4,G60&lt;0.432,F60&gt;=2.5,A60&gt;=5.9,A60&gt;=5.45),5.05,IF(AND(G60&gt;=0.774,B60&gt;=2.95,A60&gt;=6.15,G60&gt;=0.432,F60&gt;=2.5,A60&gt;=5.9,A60&gt;=5.45),5.3,IF(AND(G60&gt;=0.312,D60&gt;=1.7,G60&gt;=0.093,D60&lt;2.4,G60&lt;0.432,F60&gt;=2.5,A60&gt;=5.9,A60&gt;=5.45),5.4,IF(AND(D60&lt;2.45,G60&lt;0.774,B60&gt;=2.95,A60&gt;=6.15,G60&gt;=0.432,F60&gt;=2.5,A60&gt;=5.9,A60&gt;=5.45),5.66,IF(AND(D60&gt;=2.45,G60&lt;0.774,B60&gt;=2.95,A60&gt;=6.15,G60&gt;=0.432,F60&gt;=2.5,A60&gt;=5.9,A60&gt;=5.45),6,IF(AND(G60&gt;=0.301,G60&lt;0.312,D60&gt;=1.7,G60&gt;=0.093,D60&lt;2.4,G60&lt;0.432,F60&gt;=2.5,A60&gt;=5.9,A60&gt;=5.45),5.1,IF(AND(A60&lt;6.45,G60&lt;0.301,G60&lt;0.312,D60&gt;=1.7,G60&gt;=0.093,D60&lt;2.4,G60&lt;0.432,F60&gt;=2.5,A60&gt;=5.9,A60&gt;=5.45),5.3,IF(AND(A60&gt;=6.45,G60&lt;0.301,G60&lt;0.312,D60&gt;=1.7,G60&gt;=0.093,D60&lt;2.4,G60&lt;0.432,F60&gt;=2.5,A60&gt;=5.9,A60&gt;=5.45),5.2,"shouldnthappen"))))))))))))))))))))))))))))))))))))</f>
        <v>1.6</v>
      </c>
      <c r="Y60" s="1" t="n">
        <f aca="false">IF(AND(H60&lt;6.51,F60&lt;1.5),1.8,IF(AND(H60&gt;=16.674,F60&gt;=1.5),6.533,IF(AND(D60&gt;=0.45,H60&gt;=6.51,F60&lt;1.5),1.667,IF(AND(H60&gt;=13.805,G60&lt;0.154,H60&lt;16.674,F60&gt;=1.5),6.7,IF(AND(D60&lt;0.15,A60&lt;5.05,D60&lt;0.45,H60&gt;=6.51,F60&lt;1.5),1.4,IF(AND(H60&gt;=13.586,A60&gt;=5.05,D60&lt;0.45,H60&gt;=6.51,F60&lt;1.5),1.3,IF(AND(F60&lt;2.5,H60&lt;13.805,G60&lt;0.154,H60&lt;16.674,F60&gt;=1.5),4.6,IF(AND(H60&lt;8.929,D60&lt;1.35,G60&gt;=0.154,H60&lt;16.674,F60&gt;=1.5),3.64,IF(AND(G60&lt;0.05,H60&lt;13.586,A60&gt;=5.05,D60&lt;0.45,H60&gt;=6.51,F60&lt;1.5),1.4,IF(AND(G60&gt;=0.107,F60&gt;=2.5,H60&lt;13.805,G60&lt;0.154,H60&lt;16.674,F60&gt;=1.5),5.3,IF(AND(B60&gt;=2.75,H60&gt;=8.929,D60&lt;1.35,G60&gt;=0.154,H60&lt;16.674,F60&gt;=1.5),4.433,IF(AND(D60&gt;=1.55,F60&lt;2.5,D60&gt;=1.35,G60&gt;=0.154,H60&lt;16.674,F60&gt;=1.5),4.975,IF(AND(H60&lt;6.93,F60&gt;=2.5,D60&gt;=1.35,G60&gt;=0.154,H60&lt;16.674,F60&gt;=1.5),4.5,IF(AND(H60&lt;12.675,G60&lt;0.217,D60&gt;=0.15,A60&lt;5.05,D60&lt;0.45,H60&gt;=6.51,F60&lt;1.5),1.4,IF(AND(H60&gt;=12.675,G60&lt;0.217,D60&gt;=0.15,A60&lt;5.05,D60&lt;0.45,H60&gt;=6.51,F60&lt;1.5),1.5,IF(AND(A60&lt;4.65,G60&gt;=0.217,D60&gt;=0.15,A60&lt;5.05,D60&lt;0.45,H60&gt;=6.51,F60&lt;1.5),1.35,IF(AND(D60&lt;0.25,G60&gt;=0.05,H60&lt;13.586,A60&gt;=5.05,D60&lt;0.45,H60&gt;=6.51,F60&lt;1.5),1.467,IF(AND(D60&gt;=0.25,G60&gt;=0.05,H60&lt;13.586,A60&gt;=5.05,D60&lt;0.45,H60&gt;=6.51,F60&lt;1.5),1.5,IF(AND(H60&lt;9.15,G60&lt;0.107,F60&gt;=2.5,H60&lt;13.805,G60&lt;0.154,H60&lt;16.674,F60&gt;=1.5),5.7,IF(AND(H60&gt;=9.15,G60&lt;0.107,F60&gt;=2.5,H60&lt;13.805,G60&lt;0.154,H60&lt;16.674,F60&gt;=1.5),5.6,IF(AND(G60&lt;0.404,B60&lt;2.75,H60&gt;=8.929,D60&lt;1.35,G60&gt;=0.154,H60&lt;16.674,F60&gt;=1.5),4.15,IF(AND(G60&gt;=0.404,B60&lt;2.75,H60&gt;=8.929,D60&lt;1.35,G60&gt;=0.154,H60&lt;16.674,F60&gt;=1.5),3.9,IF(AND(A60&gt;=6.75,D60&lt;1.55,F60&lt;2.5,D60&gt;=1.35,G60&gt;=0.154,H60&lt;16.674,F60&gt;=1.5),4.82,IF(AND(D60&lt;0.25,A60&gt;=4.65,G60&gt;=0.217,D60&gt;=0.15,A60&lt;5.05,D60&lt;0.45,H60&gt;=6.51,F60&lt;1.5),1.325,IF(AND(D60&gt;=0.25,A60&gt;=4.65,G60&gt;=0.217,D60&gt;=0.15,A60&lt;5.05,D60&lt;0.45,H60&gt;=6.51,F60&lt;1.5),1.3,IF(AND(A60&lt;6.55,A60&lt;6.75,D60&lt;1.55,F60&lt;2.5,D60&gt;=1.35,G60&gt;=0.154,H60&lt;16.674,F60&gt;=1.5),4.575,IF(AND(A60&gt;=6.55,A60&lt;6.75,D60&lt;1.55,F60&lt;2.5,D60&gt;=1.35,G60&gt;=0.154,H60&lt;16.674,F60&gt;=1.5),4.4,IF(AND(B60&lt;2.9,D60&lt;2.05,H60&gt;=6.93,F60&gt;=2.5,D60&gt;=1.35,G60&gt;=0.154,H60&lt;16.674,F60&gt;=1.5),5.05,IF(AND(H60&lt;8.884,D60&gt;=2.05,H60&gt;=6.93,F60&gt;=2.5,D60&gt;=1.35,G60&gt;=0.154,H60&lt;16.674,F60&gt;=1.5),5.1,IF(AND(H60&lt;13.711,B60&gt;=2.9,D60&lt;2.05,H60&gt;=6.93,F60&gt;=2.5,D60&gt;=1.35,G60&gt;=0.154,H60&lt;16.674,F60&gt;=1.5),5,IF(AND(H60&gt;=13.711,B60&gt;=2.9,D60&lt;2.05,H60&gt;=6.93,F60&gt;=2.5,D60&gt;=1.35,G60&gt;=0.154,H60&lt;16.674,F60&gt;=1.5),5.8,IF(AND(B60&lt;3.15,H60&gt;=8.884,D60&gt;=2.05,H60&gt;=6.93,F60&gt;=2.5,D60&gt;=1.35,G60&gt;=0.154,H60&lt;16.674,F60&gt;=1.5),5.56,IF(AND(B60&gt;=3.15,H60&gt;=8.884,D60&gt;=2.05,H60&gt;=6.93,F60&gt;=2.5,D60&gt;=1.35,G60&gt;=0.154,H60&lt;16.674,F60&gt;=1.5),5.9,"shouldnthappen")))))))))))))))))))))))))))))))))</f>
        <v>3.9</v>
      </c>
      <c r="Z60" s="1" t="n">
        <f aca="false">IF(AND(F60&gt;=2,B60&gt;=3.35),5.6,IF(AND(A60&lt;6.65,H60&gt;=15.076,B60&lt;3.35),4.8,IF(AND(A60&gt;=6.65,H60&gt;=15.076,B60&lt;3.35),6.15,IF(AND(H60&lt;6.542,F60&lt;2,B60&gt;=3.35),1.767,IF(AND(G60&gt;=0.653,D60&lt;0.75,H60&lt;15.076,B60&lt;3.35),1.55,IF(AND(D60&lt;0.15,G60&lt;0.653,D60&lt;0.75,H60&lt;15.076,B60&lt;3.35),1.1,IF(AND(G60&lt;0.356,A60&lt;5.05,H60&gt;=6.542,F60&lt;2,B60&gt;=3.35),1.4,IF(AND(G60&gt;=0.356,A60&lt;5.05,H60&gt;=6.542,F60&lt;2,B60&gt;=3.35),1.3,IF(AND(G60&gt;=0.566,A60&gt;=5.05,H60&gt;=6.542,F60&lt;2,B60&gt;=3.35),1.6,IF(AND(B60&gt;=3.1,D60&gt;=0.15,G60&lt;0.653,D60&lt;0.75,H60&lt;15.076,B60&lt;3.35),1.367,IF(AND(B60&gt;=2.65,D60&lt;1.45,B60&lt;2.75,D60&gt;=0.75,H60&lt;15.076,B60&lt;3.35),3.96,IF(AND(G60&lt;0.352,D60&gt;=1.45,B60&lt;2.75,D60&gt;=0.75,H60&lt;15.076,B60&lt;3.35),4.5,IF(AND(D60&gt;=1.35,A60&lt;6.2,B60&gt;=2.75,D60&gt;=0.75,H60&lt;15.076,B60&lt;3.35),4.733,IF(AND(A60&lt;4.7,B60&lt;3.1,D60&gt;=0.15,G60&lt;0.653,D60&lt;0.75,H60&lt;15.076,B60&lt;3.35),1.36,IF(AND(A60&gt;=4.7,B60&lt;3.1,D60&gt;=0.15,G60&lt;0.653,D60&lt;0.75,H60&lt;15.076,B60&lt;3.35),1.6,IF(AND(A60&lt;5.2,B60&lt;2.65,D60&lt;1.45,B60&lt;2.75,D60&gt;=0.75,H60&lt;15.076,B60&lt;3.35),3.3,IF(AND(A60&lt;6.5,G60&gt;=0.352,D60&gt;=1.45,B60&lt;2.75,D60&gt;=0.75,H60&lt;15.076,B60&lt;3.35),5,IF(AND(A60&gt;=6.5,G60&gt;=0.352,D60&gt;=1.45,B60&lt;2.75,D60&gt;=0.75,H60&lt;15.076,B60&lt;3.35),5.8,IF(AND(H60&lt;8.486,D60&lt;1.35,A60&lt;6.2,B60&gt;=2.75,D60&gt;=0.75,H60&lt;15.076,B60&lt;3.35),3.975,IF(AND(G60&lt;0.187,F60&lt;2.5,A60&gt;=6.2,B60&gt;=2.75,D60&gt;=0.75,H60&lt;15.076,B60&lt;3.35),5,IF(AND(G60&gt;=0.187,F60&lt;2.5,A60&gt;=6.2,B60&gt;=2.75,D60&gt;=0.75,H60&lt;15.076,B60&lt;3.35),4.525,IF(AND(A60&gt;=7.25,F60&gt;=2.5,A60&gt;=6.2,B60&gt;=2.75,D60&gt;=0.75,H60&lt;15.076,B60&lt;3.35),6.5,IF(AND(G60&lt;0.185,B60&lt;3.6,G60&lt;0.566,A60&gt;=5.05,H60&gt;=6.542,F60&lt;2,B60&gt;=3.35),1.45,IF(AND(G60&gt;=0.185,B60&lt;3.6,G60&lt;0.566,A60&gt;=5.05,H60&gt;=6.542,F60&lt;2,B60&gt;=3.35),1.34,IF(AND(G60&lt;0.13,B60&gt;=3.6,G60&lt;0.566,A60&gt;=5.05,H60&gt;=6.542,F60&lt;2,B60&gt;=3.35),1.45,IF(AND(G60&gt;=0.13,B60&gt;=3.6,G60&lt;0.566,A60&gt;=5.05,H60&gt;=6.542,F60&lt;2,B60&gt;=3.35),1.5,IF(AND(D60&lt;1.05,A60&gt;=5.2,B60&lt;2.65,D60&lt;1.45,B60&lt;2.75,D60&gt;=0.75,H60&lt;15.076,B60&lt;3.35),3.5,IF(AND(D60&gt;=1.05,A60&gt;=5.2,B60&lt;2.65,D60&lt;1.45,B60&lt;2.75,D60&gt;=0.75,H60&lt;15.076,B60&lt;3.35),3.94,IF(AND(H60&lt;10.983,H60&gt;=8.486,D60&lt;1.35,A60&lt;6.2,B60&gt;=2.75,D60&gt;=0.75,H60&lt;15.076,B60&lt;3.35),4.38,IF(AND(H60&gt;=10.983,H60&gt;=8.486,D60&lt;1.35,A60&lt;6.2,B60&gt;=2.75,D60&gt;=0.75,H60&lt;15.076,B60&lt;3.35),4.1,IF(AND(B60&gt;=3.25,A60&lt;7.25,F60&gt;=2.5,A60&gt;=6.2,B60&gt;=2.75,D60&gt;=0.75,H60&lt;15.076,B60&lt;3.35),5.7,IF(AND(B60&lt;2.95,B60&lt;3.25,A60&lt;7.25,F60&gt;=2.5,A60&gt;=6.2,B60&gt;=2.75,D60&gt;=0.75,H60&lt;15.076,B60&lt;3.35),5.6,IF(AND(H60&gt;=13.711,B60&gt;=2.95,B60&lt;3.25,A60&lt;7.25,F60&gt;=2.5,A60&gt;=6.2,B60&gt;=2.75,D60&gt;=0.75,H60&lt;15.076,B60&lt;3.35),5.8,IF(AND(A60&gt;=6.8,H60&lt;13.711,B60&gt;=2.95,B60&lt;3.25,A60&lt;7.25,F60&gt;=2.5,A60&gt;=6.2,B60&gt;=2.75,D60&gt;=0.75,H60&lt;15.076,B60&lt;3.35),5.1,IF(AND(H60&lt;12.921,A60&lt;6.8,H60&lt;13.711,B60&gt;=2.95,B60&lt;3.25,A60&lt;7.25,F60&gt;=2.5,A60&gt;=6.2,B60&gt;=2.75,D60&gt;=0.75,H60&lt;15.076,B60&lt;3.35),5.34,IF(AND(H60&gt;=12.921,A60&lt;6.8,H60&lt;13.711,B60&gt;=2.95,B60&lt;3.25,A60&lt;7.25,F60&gt;=2.5,A60&gt;=6.2,B60&gt;=2.75,D60&gt;=0.75,H60&lt;15.076,B60&lt;3.35),5.133,"shouldnthappen"))))))))))))))))))))))))))))))))))))</f>
        <v>3.3</v>
      </c>
      <c r="AA60" s="1" t="n">
        <f aca="false">IF(AND(D60&gt;=0.45,A60&lt;5.05,D60&lt;0.8),1.6,IF(AND(D60&gt;=0.45,A60&gt;=5.05,D60&lt;0.8),1.7,IF(AND(H60&gt;=16.244,F60&gt;=2.5,D60&gt;=0.8),6.533,IF(AND(A60&lt;4.35,D60&lt;0.45,A60&lt;5.05,D60&lt;0.8),1.1,IF(AND(H60&gt;=14.877,D60&lt;0.45,A60&gt;=5.05,D60&lt;0.8),1.3,IF(AND(D60&gt;=1.4,A60&lt;5.65,F60&lt;2.5,D60&gt;=0.8),4.5,IF(AND(A60&gt;=7.25,H60&lt;16.244,F60&gt;=2.5,D60&gt;=0.8),6.5,IF(AND(A60&gt;=4.75,A60&gt;=4.35,D60&lt;0.45,A60&lt;5.05,D60&lt;0.8),1.35,IF(AND(A60&lt;5.3,D60&lt;1.4,A60&lt;5.65,F60&lt;2.5,D60&gt;=0.8),3.1,IF(AND(A60&gt;=6.8,A60&gt;=6.55,A60&gt;=5.65,F60&lt;2.5,D60&gt;=0.8),4.9,IF(AND(H60&lt;5.767,A60&lt;7.25,H60&lt;16.244,F60&gt;=2.5,D60&gt;=0.8),4.5,IF(AND(G60&gt;=0.522,A60&lt;4.75,A60&gt;=4.35,D60&lt;0.45,A60&lt;5.05,D60&lt;0.8),1.2,IF(AND(G60&gt;=0.948,D60&lt;0.35,H60&lt;14.877,D60&lt;0.45,A60&gt;=5.05,D60&lt;0.8),1.7,IF(AND(H60&lt;13.089,D60&gt;=0.35,H60&lt;14.877,D60&lt;0.45,A60&gt;=5.05,D60&lt;0.8),1.5,IF(AND(H60&gt;=13.089,D60&gt;=0.35,H60&lt;14.877,D60&lt;0.45,A60&gt;=5.05,D60&lt;0.8),1.3,IF(AND(B60&gt;=2.95,A60&gt;=5.3,D60&lt;1.4,A60&lt;5.65,F60&lt;2.5,D60&gt;=0.8),4.1,IF(AND(H60&lt;9.181,A60&lt;6.05,A60&lt;6.55,A60&gt;=5.65,F60&lt;2.5,D60&gt;=0.8),5.1,IF(AND(H60&gt;=9.181,A60&lt;6.05,A60&lt;6.55,A60&gt;=5.65,F60&lt;2.5,D60&gt;=0.8),4.3,IF(AND(G60&gt;=0.867,A60&gt;=6.05,A60&lt;6.55,A60&gt;=5.65,F60&lt;2.5,D60&gt;=0.8),4.9,IF(AND(B60&lt;3.05,A60&lt;6.8,A60&gt;=6.55,A60&gt;=5.65,F60&lt;2.5,D60&gt;=0.8),5,IF(AND(B60&gt;=3.05,A60&lt;6.8,A60&gt;=6.55,A60&gt;=5.65,F60&lt;2.5,D60&gt;=0.8),4.55,IF(AND(H60&gt;=14.144,G60&lt;0.522,A60&lt;4.75,A60&gt;=4.35,D60&lt;0.45,A60&lt;5.05,D60&lt;0.8),1.3,IF(AND(B60&lt;2.7,B60&lt;2.95,A60&gt;=5.3,D60&lt;1.4,A60&lt;5.65,F60&lt;2.5,D60&gt;=0.8),3.78,IF(AND(B60&gt;=2.7,B60&lt;2.95,A60&gt;=5.3,D60&lt;1.4,A60&lt;5.65,F60&lt;2.5,D60&gt;=0.8),3.6,IF(AND(G60&lt;0.638,G60&lt;0.867,A60&gt;=6.05,A60&lt;6.55,A60&gt;=5.65,F60&lt;2.5,D60&gt;=0.8),4.433,IF(AND(G60&gt;=0.638,G60&lt;0.867,A60&gt;=6.05,A60&lt;6.55,A60&gt;=5.65,F60&lt;2.5,D60&gt;=0.8),4,IF(AND(A60&lt;6.35,H60&lt;11.146,H60&gt;=5.767,A60&lt;7.25,H60&lt;16.244,F60&gt;=2.5,D60&gt;=0.8),5.1,IF(AND(A60&lt;4.5,H60&lt;14.144,G60&lt;0.522,A60&lt;4.75,A60&gt;=4.35,D60&lt;0.45,A60&lt;5.05,D60&lt;0.8),1.35,IF(AND(A60&gt;=4.5,H60&lt;14.144,G60&lt;0.522,A60&lt;4.75,A60&gt;=4.35,D60&lt;0.45,A60&lt;5.05,D60&lt;0.8),1.4,IF(AND(A60&lt;5.15,B60&lt;3.75,G60&lt;0.948,D60&lt;0.35,H60&lt;14.877,D60&lt;0.45,A60&gt;=5.05,D60&lt;0.8),1.4,IF(AND(A60&gt;=5.15,B60&lt;3.75,G60&lt;0.948,D60&lt;0.35,H60&lt;14.877,D60&lt;0.45,A60&gt;=5.05,D60&lt;0.8),1.5,IF(AND(G60&lt;0.112,B60&gt;=3.75,G60&lt;0.948,D60&lt;0.35,H60&lt;14.877,D60&lt;0.45,A60&gt;=5.05,D60&lt;0.8),1.5,IF(AND(G60&gt;=0.112,B60&gt;=3.75,G60&lt;0.948,D60&lt;0.35,H60&lt;14.877,D60&lt;0.45,A60&gt;=5.05,D60&lt;0.8),1.6,IF(AND(G60&lt;0.075,A60&gt;=6.35,H60&lt;11.146,H60&gt;=5.767,A60&lt;7.25,H60&lt;16.244,F60&gt;=2.5,D60&gt;=0.8),5.5,IF(AND(G60&gt;=0.075,A60&gt;=6.35,H60&lt;11.146,H60&gt;=5.767,A60&lt;7.25,H60&lt;16.244,F60&gt;=2.5,D60&gt;=0.8),5.24,IF(AND(B60&lt;2.95,D60&lt;1.9,H60&gt;=11.146,H60&gt;=5.767,A60&lt;7.25,H60&lt;16.244,F60&gt;=2.5,D60&gt;=0.8),5.65,IF(AND(B60&gt;=2.95,D60&lt;1.9,H60&gt;=11.146,H60&gt;=5.767,A60&lt;7.25,H60&lt;16.244,F60&gt;=2.5,D60&gt;=0.8),5.8,IF(AND(H60&lt;13.42,D60&gt;=1.9,H60&gt;=11.146,H60&gt;=5.767,A60&lt;7.25,H60&lt;16.244,F60&gt;=2.5,D60&gt;=0.8),5.6,IF(AND(H60&gt;=13.42,D60&gt;=1.9,H60&gt;=11.146,H60&gt;=5.767,A60&lt;7.25,H60&lt;16.244,F60&gt;=2.5,D60&gt;=0.8),5.34,"shouldnthappen")))))))))))))))))))))))))))))))))))))))</f>
        <v>3.1</v>
      </c>
      <c r="AB60" s="1" t="n">
        <f aca="false">IF(AND(D60&gt;=0.35,F60&lt;1.5),1.5,IF(AND(F60&lt;2.5,D60&gt;=1.55,F60&gt;=1.5),4.85,IF(AND(H60&lt;8.308,D60&lt;0.15,D60&lt;0.35,F60&lt;1.5),1.5,IF(AND(H60&gt;=8.308,D60&lt;0.15,D60&lt;0.35,F60&lt;1.5),1.4,IF(AND(H60&lt;5.523,D60&gt;=0.15,D60&lt;0.35,F60&lt;1.5),1,IF(AND(G60&lt;0.572,H60&lt;10.688,D60&lt;1.55,F60&gt;=1.5),3.75,IF(AND(B60&gt;=3.5,F60&gt;=2.5,D60&gt;=1.55,F60&gt;=1.5),6.3,IF(AND(A60&gt;=5.65,G60&gt;=0.572,H60&lt;10.688,D60&lt;1.55,F60&gt;=1.5),4.45,IF(AND(B60&gt;=2.85,A60&lt;6.15,H60&gt;=10.688,D60&lt;1.55,F60&gt;=1.5),4.35,IF(AND(H60&gt;=16.284,B60&lt;3.5,F60&gt;=2.5,D60&gt;=1.55,F60&gt;=1.5),6.6,IF(AND(G60&gt;=0.241,G60&lt;0.338,H60&gt;=5.523,D60&gt;=0.15,D60&lt;0.35,F60&lt;1.5),1.25,IF(AND(A60&lt;5.05,G60&gt;=0.338,H60&gt;=5.523,D60&gt;=0.15,D60&lt;0.35,F60&lt;1.5),1.35,IF(AND(B60&lt;2.7,A60&lt;5.65,G60&gt;=0.572,H60&lt;10.688,D60&lt;1.55,F60&gt;=1.5),4,IF(AND(B60&gt;=2.7,A60&lt;5.65,G60&gt;=0.572,H60&lt;10.688,D60&lt;1.55,F60&gt;=1.5),3.6,IF(AND(B60&lt;2.45,B60&lt;2.85,A60&lt;6.15,H60&gt;=10.688,D60&lt;1.55,F60&gt;=1.5),3.7,IF(AND(A60&lt;6.25,B60&lt;2.85,A60&gt;=6.15,H60&gt;=10.688,D60&lt;1.55,F60&gt;=1.5),4.5,IF(AND(A60&gt;=6.25,B60&lt;2.85,A60&gt;=6.15,H60&gt;=10.688,D60&lt;1.55,F60&gt;=1.5),4.86,IF(AND(D60&gt;=1.45,B60&gt;=2.85,A60&gt;=6.15,H60&gt;=10.688,D60&lt;1.55,F60&gt;=1.5),4.8,IF(AND(H60&lt;8.202,H60&lt;16.284,B60&lt;3.5,F60&gt;=2.5,D60&gt;=1.55,F60&gt;=1.5),5.7,IF(AND(A60&gt;=5.1,G60&lt;0.241,G60&lt;0.338,H60&gt;=5.523,D60&gt;=0.15,D60&lt;0.35,F60&lt;1.5),1.5,IF(AND(B60&gt;=3.75,A60&gt;=5.05,G60&gt;=0.338,H60&gt;=5.523,D60&gt;=0.15,D60&lt;0.35,F60&lt;1.5),1.6,IF(AND(A60&lt;5.7,B60&gt;=2.45,B60&lt;2.85,A60&lt;6.15,H60&gt;=10.688,D60&lt;1.55,F60&gt;=1.5),3.9,IF(AND(A60&gt;=5.7,B60&gt;=2.45,B60&lt;2.85,A60&lt;6.15,H60&gt;=10.688,D60&lt;1.55,F60&gt;=1.5),4.02,IF(AND(H60&lt;13.654,D60&lt;1.45,B60&gt;=2.85,A60&gt;=6.15,H60&gt;=10.688,D60&lt;1.55,F60&gt;=1.5),4.333,IF(AND(H60&gt;=13.654,D60&lt;1.45,B60&gt;=2.85,A60&gt;=6.15,H60&gt;=10.688,D60&lt;1.55,F60&gt;=1.5),4.54,IF(AND(A60&lt;6.15,H60&gt;=8.202,H60&lt;16.284,B60&lt;3.5,F60&gt;=2.5,D60&gt;=1.55,F60&gt;=1.5),5,IF(AND(H60&lt;13.924,A60&lt;5.1,G60&lt;0.241,G60&lt;0.338,H60&gt;=5.523,D60&gt;=0.15,D60&lt;0.35,F60&lt;1.5),1.4,IF(AND(H60&gt;=13.924,A60&lt;5.1,G60&lt;0.241,G60&lt;0.338,H60&gt;=5.523,D60&gt;=0.15,D60&lt;0.35,F60&lt;1.5),1.5,IF(AND(D60&lt;0.25,B60&lt;3.75,A60&gt;=5.05,G60&gt;=0.338,H60&gt;=5.523,D60&gt;=0.15,D60&lt;0.35,F60&lt;1.5),1.5,IF(AND(D60&gt;=0.25,B60&lt;3.75,A60&gt;=5.05,G60&gt;=0.338,H60&gt;=5.523,D60&gt;=0.15,D60&lt;0.35,F60&lt;1.5),1.4,IF(AND(H60&lt;8.884,B60&gt;=3.05,A60&gt;=6.15,H60&gt;=8.202,H60&lt;16.284,B60&lt;3.5,F60&gt;=2.5,D60&gt;=1.55,F60&gt;=1.5),5.1,IF(AND(A60&lt;6.45,G60&lt;0.368,B60&lt;3.05,A60&gt;=6.15,H60&gt;=8.202,H60&lt;16.284,B60&lt;3.5,F60&gt;=2.5,D60&gt;=1.55,F60&gt;=1.5),5.525,IF(AND(A60&gt;=6.45,G60&lt;0.368,B60&lt;3.05,A60&gt;=6.15,H60&gt;=8.202,H60&lt;16.284,B60&lt;3.5,F60&gt;=2.5,D60&gt;=1.55,F60&gt;=1.5),5.35,IF(AND(D60&lt;2.25,G60&gt;=0.368,B60&lt;3.05,A60&gt;=6.15,H60&gt;=8.202,H60&lt;16.284,B60&lt;3.5,F60&gt;=2.5,D60&gt;=1.55,F60&gt;=1.5),5.8,IF(AND(D60&gt;=2.25,G60&gt;=0.368,B60&lt;3.05,A60&gt;=6.15,H60&gt;=8.202,H60&lt;16.284,B60&lt;3.5,F60&gt;=2.5,D60&gt;=1.55,F60&gt;=1.5),5.2,IF(AND(H60&lt;10.257,H60&gt;=8.884,B60&gt;=3.05,A60&gt;=6.15,H60&gt;=8.202,H60&lt;16.284,B60&lt;3.5,F60&gt;=2.5,D60&gt;=1.55,F60&gt;=1.5),5.9,IF(AND(H60&gt;=10.257,H60&gt;=8.884,B60&gt;=3.05,A60&gt;=6.15,H60&gt;=8.202,H60&lt;16.284,B60&lt;3.5,F60&gt;=2.5,D60&gt;=1.55,F60&gt;=1.5),5.48,"shouldnthappen")))))))))))))))))))))))))))))))))))))</f>
        <v>3.75</v>
      </c>
      <c r="AC60" s="1" t="n">
        <f aca="false">IF(AND(H60&lt;5.748,A60&lt;5.05,D60&lt;0.8),1,IF(AND(B60&lt;3.35,A60&gt;=5.05,D60&lt;0.8),1.7,IF(AND(A60&lt;5.85,G60&lt;0.154,D60&gt;=0.8),4.5,IF(AND(D60&gt;=0.45,H60&gt;=5.748,A60&lt;5.05,D60&lt;0.8),1.6,IF(AND(G60&gt;=0.934,B60&gt;=3.35,A60&gt;=5.05,D60&lt;0.8),1.7,IF(AND(D60&lt;2.1,A60&gt;=5.85,G60&lt;0.154,D60&gt;=0.8),6.15,IF(AND(D60&gt;=2.1,A60&gt;=5.85,G60&lt;0.154,D60&gt;=0.8),5.5,IF(AND(A60&lt;6.1,D60&gt;=1.55,G60&gt;=0.154,D60&gt;=0.8),5,IF(AND(H60&gt;=14.379,G60&lt;0.934,B60&gt;=3.35,A60&gt;=5.05,D60&lt;0.8),1.58,IF(AND(G60&lt;0.379,A60&gt;=6.1,D60&gt;=1.55,G60&gt;=0.154,D60&gt;=0.8),5.42,IF(AND(H60&lt;13.924,G60&lt;0.227,D60&lt;0.45,H60&gt;=5.748,A60&lt;5.05,D60&lt;0.8),1.4,IF(AND(H60&gt;=13.924,G60&lt;0.227,D60&lt;0.45,H60&gt;=5.748,A60&lt;5.05,D60&lt;0.8),1.5,IF(AND(B60&lt;3.1,G60&gt;=0.227,D60&lt;0.45,H60&gt;=5.748,A60&lt;5.05,D60&lt;0.8),1.1,IF(AND(G60&lt;0.13,H60&lt;14.379,G60&lt;0.934,B60&gt;=3.35,A60&gt;=5.05,D60&lt;0.8),1.4,IF(AND(D60&lt;1.05,A60&lt;5.65,D60&lt;1.35,D60&lt;1.55,G60&gt;=0.154,D60&gt;=0.8),3.7,IF(AND(D60&lt;1.25,A60&gt;=5.65,D60&lt;1.35,D60&lt;1.55,G60&gt;=0.154,D60&gt;=0.8),4.06,IF(AND(D60&gt;=1.25,A60&gt;=5.65,D60&lt;1.35,D60&lt;1.55,G60&gt;=0.154,D60&gt;=0.8),4.425,IF(AND(H60&lt;13.654,D60&lt;1.45,D60&gt;=1.35,D60&lt;1.55,G60&gt;=0.154,D60&gt;=0.8),4.275,IF(AND(G60&lt;0.259,D60&gt;=1.45,D60&gt;=1.35,D60&lt;1.55,G60&gt;=0.154,D60&gt;=0.8),5.1,IF(AND(B60&lt;2.95,G60&gt;=0.379,A60&gt;=6.1,D60&gt;=1.55,G60&gt;=0.154,D60&gt;=0.8),6.3,IF(AND(B60&lt;3.25,B60&gt;=3.1,G60&gt;=0.227,D60&lt;0.45,H60&gt;=5.748,A60&lt;5.05,D60&lt;0.8),1.3,IF(AND(B60&gt;=3.25,B60&gt;=3.1,G60&gt;=0.227,D60&lt;0.45,H60&gt;=5.748,A60&lt;5.05,D60&lt;0.8),1.4,IF(AND(H60&gt;=13.372,G60&gt;=0.13,H60&lt;14.379,G60&lt;0.934,B60&gt;=3.35,A60&gt;=5.05,D60&lt;0.8),1.4,IF(AND(H60&lt;6.69,D60&gt;=1.05,A60&lt;5.65,D60&lt;1.35,D60&lt;1.55,G60&gt;=0.154,D60&gt;=0.8),4.033,IF(AND(H60&gt;=6.69,D60&gt;=1.05,A60&lt;5.65,D60&lt;1.35,D60&lt;1.55,G60&gt;=0.154,D60&gt;=0.8),3.88,IF(AND(B60&lt;2.85,H60&gt;=13.654,D60&lt;1.45,D60&gt;=1.35,D60&lt;1.55,G60&gt;=0.154,D60&gt;=0.8),4.8,IF(AND(B60&gt;=2.85,H60&gt;=13.654,D60&lt;1.45,D60&gt;=1.35,D60&lt;1.55,G60&gt;=0.154,D60&gt;=0.8),4.7,IF(AND(H60&lt;11.681,G60&gt;=0.259,D60&gt;=1.45,D60&gt;=1.35,D60&lt;1.55,G60&gt;=0.154,D60&gt;=0.8),4.85,IF(AND(H60&gt;=11.681,G60&gt;=0.259,D60&gt;=1.45,D60&gt;=1.35,D60&lt;1.55,G60&gt;=0.154,D60&gt;=0.8),4.633,IF(AND(A60&lt;6.25,B60&gt;=2.95,G60&gt;=0.379,A60&gt;=6.1,D60&gt;=1.55,G60&gt;=0.154,D60&gt;=0.8),5.4,IF(AND(D60&lt;0.3,H60&lt;13.372,G60&gt;=0.13,H60&lt;14.379,G60&lt;0.934,B60&gt;=3.35,A60&gt;=5.05,D60&lt;0.8),1.475,IF(AND(D60&gt;=0.3,H60&lt;13.372,G60&gt;=0.13,H60&lt;14.379,G60&lt;0.934,B60&gt;=3.35,A60&gt;=5.05,D60&lt;0.8),1.5,IF(AND(B60&lt;3.15,A60&gt;=6.25,B60&gt;=2.95,G60&gt;=0.379,A60&gt;=6.1,D60&gt;=1.55,G60&gt;=0.154,D60&gt;=0.8),5.7,IF(AND(B60&gt;=3.15,A60&gt;=6.25,B60&gt;=2.95,G60&gt;=0.379,A60&gt;=6.1,D60&gt;=1.55,G60&gt;=0.154,D60&gt;=0.8),5.933,"shouldnthappen"))))))))))))))))))))))))))))))))))</f>
        <v>3.7</v>
      </c>
      <c r="AD60" s="1" t="n">
        <f aca="false">IF(AND(H60&lt;6.621,A60&lt;4.95,D60&lt;0.8),1,IF(AND(H60&lt;14.144,H60&gt;=6.621,A60&lt;4.95,D60&lt;0.8),1.4,IF(AND(H60&gt;=14.144,H60&gt;=6.621,A60&lt;4.95,D60&lt;0.8),1.3,IF(AND(G60&lt;0.13,B60&gt;=3.85,A60&gt;=4.95,D60&lt;0.8),1.3,IF(AND(G60&gt;=0.13,B60&gt;=3.85,A60&gt;=4.95,D60&lt;0.8),1.425,IF(AND(A60&gt;=6.05,B60&lt;2.75,D60&lt;1.55,D60&gt;=0.8),4.9,IF(AND(A60&gt;=7.3,G60&lt;0.119,D60&gt;=1.55,D60&gt;=0.8),6.7,IF(AND(H60&lt;6.555,D60&lt;0.25,B60&lt;3.85,A60&gt;=4.95,D60&lt;0.8),1.7,IF(AND(B60&lt;3.4,D60&gt;=0.25,B60&lt;3.85,A60&gt;=4.95,D60&lt;0.8),1.7,IF(AND(B60&gt;=3.4,D60&gt;=0.25,B60&lt;3.85,A60&gt;=4.95,D60&lt;0.8),1.6,IF(AND(A60&lt;5.05,A60&lt;6.05,B60&lt;2.75,D60&lt;1.55,D60&gt;=0.8),3.3,IF(AND(B60&lt;2.85,D60&lt;1.35,B60&gt;=2.75,D60&lt;1.55,D60&gt;=0.8),4.5,IF(AND(H60&lt;12.206,D60&gt;=1.35,B60&gt;=2.75,D60&lt;1.55,D60&gt;=0.8),4.7,IF(AND(H60&gt;=12.206,D60&gt;=1.35,B60&gt;=2.75,D60&lt;1.55,D60&gt;=0.8),4.52,IF(AND(G60&lt;0.024,A60&lt;7.3,G60&lt;0.119,D60&gt;=1.55,D60&gt;=0.8),5.7,IF(AND(G60&gt;=0.024,A60&lt;7.3,G60&lt;0.119,D60&gt;=1.55,D60&gt;=0.8),5.6,IF(AND(F60&lt;2.5,G60&lt;0.417,G60&gt;=0.119,D60&gt;=1.55,D60&gt;=0.8),5.05,IF(AND(B60&lt;3.15,H60&gt;=6.555,D60&lt;0.25,B60&lt;3.85,A60&gt;=4.95,D60&lt;0.8),1.6,IF(AND(G60&lt;0.356,A60&gt;=5.05,A60&lt;6.05,B60&lt;2.75,D60&lt;1.55,D60&gt;=0.8),4.12,IF(AND(A60&lt;5.65,B60&gt;=2.85,D60&lt;1.35,B60&gt;=2.75,D60&lt;1.55,D60&gt;=0.8),3.6,IF(AND(B60&lt;3.15,F60&gt;=2.5,G60&lt;0.417,G60&gt;=0.119,D60&gt;=1.55,D60&gt;=0.8),5.18,IF(AND(B60&gt;=3.15,F60&gt;=2.5,G60&lt;0.417,G60&gt;=0.119,D60&gt;=1.55,D60&gt;=0.8),5.3,IF(AND(D60&lt;1.7,A60&lt;6.95,G60&gt;=0.417,G60&gt;=0.119,D60&gt;=1.55,D60&gt;=0.8),4.7,IF(AND(A60&lt;7.25,A60&gt;=6.95,G60&gt;=0.417,G60&gt;=0.119,D60&gt;=1.55,D60&gt;=0.8),5.8,IF(AND(A60&gt;=7.25,A60&gt;=6.95,G60&gt;=0.417,G60&gt;=0.119,D60&gt;=1.55,D60&gt;=0.8),6.333,IF(AND(H60&lt;8.594,B60&gt;=3.15,H60&gt;=6.555,D60&lt;0.25,B60&lt;3.85,A60&gt;=4.95,D60&lt;0.8),1.4,IF(AND(H60&gt;=8.594,B60&gt;=3.15,H60&gt;=6.555,D60&lt;0.25,B60&lt;3.85,A60&gt;=4.95,D60&lt;0.8),1.5,IF(AND(H60&gt;=11.218,G60&gt;=0.356,A60&gt;=5.05,A60&lt;6.05,B60&lt;2.75,D60&lt;1.55,D60&gt;=0.8),3.925,IF(AND(A60&gt;=6.5,A60&gt;=5.65,B60&gt;=2.85,D60&lt;1.35,B60&gt;=2.75,D60&lt;1.55,D60&gt;=0.8),4.6,IF(AND(H60&lt;8.602,H60&lt;11.218,G60&gt;=0.356,A60&gt;=5.05,A60&lt;6.05,B60&lt;2.75,D60&lt;1.55,D60&gt;=0.8),3.95,IF(AND(H60&gt;=8.602,H60&lt;11.218,G60&gt;=0.356,A60&gt;=5.05,A60&lt;6.05,B60&lt;2.75,D60&lt;1.55,D60&gt;=0.8),3.75,IF(AND(H60&lt;10.129,A60&lt;6.5,A60&gt;=5.65,B60&gt;=2.85,D60&lt;1.35,B60&gt;=2.75,D60&lt;1.55,D60&gt;=0.8),4.2,IF(AND(H60&gt;=10.129,A60&lt;6.5,A60&gt;=5.65,B60&gt;=2.85,D60&lt;1.35,B60&gt;=2.75,D60&lt;1.55,D60&gt;=0.8),4.267,IF(AND(D60&lt;2.2,B60&lt;3.05,D60&gt;=1.7,A60&lt;6.95,G60&gt;=0.417,G60&gt;=0.119,D60&gt;=1.55,D60&gt;=0.8),5.3,IF(AND(D60&gt;=2.2,B60&lt;3.05,D60&gt;=1.7,A60&lt;6.95,G60&gt;=0.417,G60&gt;=0.119,D60&gt;=1.55,D60&gt;=0.8),5.133,IF(AND(D60&lt;2.45,B60&gt;=3.05,D60&gt;=1.7,A60&lt;6.95,G60&gt;=0.417,G60&gt;=0.119,D60&gt;=1.55,D60&gt;=0.8),5.6,IF(AND(D60&gt;=2.45,B60&gt;=3.05,D60&gt;=1.7,A60&lt;6.95,G60&gt;=0.417,G60&gt;=0.119,D60&gt;=1.55,D60&gt;=0.8),6,"shouldnthappen")))))))))))))))))))))))))))))))))))))</f>
        <v>3.3</v>
      </c>
      <c r="AE60" s="1" t="n">
        <f aca="false">IF(AND(G60&lt;0.123,D60&gt;=0.25,D60&lt;0.75),1.3,IF(AND(H60&gt;=16.774,D60&gt;=1.75,D60&gt;=0.75),6.4,IF(AND(B60&lt;3.4,A60&lt;4.8,D60&lt;0.25,D60&lt;0.75),1.22,IF(AND(B60&gt;=3.4,A60&lt;4.8,D60&lt;0.25,D60&lt;0.75),1,IF(AND(A60&gt;=5.45,A60&gt;=4.8,D60&lt;0.25,D60&lt;0.75),1.367,IF(AND(H60&gt;=10.688,D60&lt;1.35,D60&lt;1.75,D60&gt;=0.75),4.2,IF(AND(A60&lt;5.3,D60&gt;=1.35,D60&lt;1.75,D60&gt;=0.75),4.05,IF(AND(G60&gt;=0.857,H60&lt;16.774,D60&gt;=1.75,D60&gt;=0.75),5.02,IF(AND(H60&lt;6.089,A60&lt;5.45,A60&gt;=4.8,D60&lt;0.25,D60&lt;0.75),1.7,IF(AND(G60&lt;0.184,D60&lt;0.35,G60&gt;=0.123,D60&gt;=0.25,D60&lt;0.75),1.7,IF(AND(G60&gt;=0.184,D60&lt;0.35,G60&gt;=0.123,D60&gt;=0.25,D60&lt;0.75),1.48,IF(AND(A60&lt;5.25,D60&gt;=0.35,G60&gt;=0.123,D60&gt;=0.25,D60&lt;0.75),1.75,IF(AND(A60&gt;=5.25,D60&gt;=0.35,G60&gt;=0.123,D60&gt;=0.25,D60&lt;0.75),1.5,IF(AND(A60&lt;5.3,H60&lt;10.688,D60&lt;1.35,D60&lt;1.75,D60&gt;=0.75),3.15,IF(AND(H60&lt;9.474,A60&gt;=5.3,D60&gt;=1.35,D60&lt;1.75,D60&gt;=0.75),4.95,IF(AND(G60&gt;=0.779,G60&lt;0.857,H60&lt;16.774,D60&gt;=1.75,D60&gt;=0.75),6,IF(AND(G60&lt;0.05,H60&gt;=6.089,A60&lt;5.45,A60&gt;=4.8,D60&lt;0.25,D60&lt;0.75),1.4,IF(AND(H60&lt;6.69,A60&gt;=5.3,H60&lt;10.688,D60&lt;1.35,D60&lt;1.75,D60&gt;=0.75),4.033,IF(AND(H60&gt;=6.69,A60&gt;=5.3,H60&lt;10.688,D60&lt;1.35,D60&lt;1.75,D60&gt;=0.75),3.733,IF(AND(B60&lt;2.5,H60&gt;=9.474,A60&gt;=5.3,D60&gt;=1.35,D60&lt;1.75,D60&gt;=0.75),4.5,IF(AND(D60&gt;=2.45,G60&lt;0.779,G60&lt;0.857,H60&lt;16.774,D60&gt;=1.75,D60&gt;=0.75),6,IF(AND(B60&gt;=3.75,G60&gt;=0.05,H60&gt;=6.089,A60&lt;5.45,A60&gt;=4.8,D60&lt;0.25,D60&lt;0.75),1.6,IF(AND(H60&lt;13.695,B60&gt;=2.5,H60&gt;=9.474,A60&gt;=5.3,D60&gt;=1.35,D60&lt;1.75,D60&gt;=0.75),4.567,IF(AND(G60&gt;=0.654,D60&lt;2.45,G60&lt;0.779,G60&lt;0.857,H60&lt;16.774,D60&gt;=1.75,D60&gt;=0.75),4.9,IF(AND(G60&gt;=0.73,B60&lt;3.75,G60&gt;=0.05,H60&gt;=6.089,A60&lt;5.45,A60&gt;=4.8,D60&lt;0.25,D60&lt;0.75),1.4,IF(AND(A60&lt;6.65,H60&gt;=13.695,B60&gt;=2.5,H60&gt;=9.474,A60&gt;=5.3,D60&gt;=1.35,D60&lt;1.75,D60&gt;=0.75),4.4,IF(AND(A60&gt;=6.65,H60&gt;=13.695,B60&gt;=2.5,H60&gt;=9.474,A60&gt;=5.3,D60&gt;=1.35,D60&lt;1.75,D60&gt;=0.75),4.84,IF(AND(B60&lt;2.75,G60&lt;0.654,D60&lt;2.45,G60&lt;0.779,G60&lt;0.857,H60&lt;16.774,D60&gt;=1.75,D60&gt;=0.75),5.2,IF(AND(H60&lt;9.524,G60&lt;0.73,B60&lt;3.75,G60&gt;=0.05,H60&gt;=6.089,A60&lt;5.45,A60&gt;=4.8,D60&lt;0.25,D60&lt;0.75),1.5,IF(AND(H60&gt;=9.524,G60&lt;0.73,B60&lt;3.75,G60&gt;=0.05,H60&gt;=6.089,A60&lt;5.45,A60&gt;=4.8,D60&lt;0.25,D60&lt;0.75),1.4,IF(AND(H60&gt;=13.644,B60&gt;=2.75,G60&lt;0.654,D60&lt;2.45,G60&lt;0.779,G60&lt;0.857,H60&lt;16.774,D60&gt;=1.75,D60&gt;=0.75),6.033,IF(AND(A60&gt;=6.85,H60&lt;13.644,B60&gt;=2.75,G60&lt;0.654,D60&lt;2.45,G60&lt;0.779,G60&lt;0.857,H60&lt;16.774,D60&gt;=1.75,D60&gt;=0.75),5.1,IF(AND(A60&gt;=6.75,A60&lt;6.85,H60&lt;13.644,B60&gt;=2.75,G60&lt;0.654,D60&lt;2.45,G60&lt;0.779,G60&lt;0.857,H60&lt;16.774,D60&gt;=1.75,D60&gt;=0.75),5.9,IF(AND(D60&gt;=2.35,A60&lt;6.75,A60&lt;6.85,H60&lt;13.644,B60&gt;=2.75,G60&lt;0.654,D60&lt;2.45,G60&lt;0.779,G60&lt;0.857,H60&lt;16.774,D60&gt;=1.75,D60&gt;=0.75),5.6,IF(AND(H60&lt;11.146,D60&lt;2.35,A60&lt;6.75,A60&lt;6.85,H60&lt;13.644,B60&gt;=2.75,G60&lt;0.654,D60&lt;2.45,G60&lt;0.779,G60&lt;0.857,H60&lt;16.774,D60&gt;=1.75,D60&gt;=0.75),5.4,IF(AND(H60&gt;=11.146,D60&lt;2.35,A60&lt;6.75,A60&lt;6.85,H60&lt;13.644,B60&gt;=2.75,G60&lt;0.654,D60&lt;2.45,G60&lt;0.779,G60&lt;0.857,H60&lt;16.774,D60&gt;=1.75,D60&gt;=0.75),5.6,"shouldnthappen"))))))))))))))))))))))))))))))))))))</f>
        <v>3.15</v>
      </c>
      <c r="AF60" s="1" t="n">
        <f aca="false">IF(AND(A60&lt;4.5,D60&lt;0.8),1.233,IF(AND(B60&lt;3.05,A60&gt;=4.5,D60&lt;0.8),1.4,IF(AND(D60&gt;=0.45,B60&gt;=3.05,A60&gt;=4.5,D60&lt;0.8),1.667,IF(AND(D60&lt;1.05,D60&lt;1.35,A60&lt;6.25,D60&gt;=0.8),3.633,IF(AND(H60&lt;13.935,A60&gt;=7.05,A60&gt;=6.25,D60&gt;=0.8),6,IF(AND(G60&gt;=0.948,D60&lt;0.45,B60&gt;=3.05,A60&gt;=4.5,D60&lt;0.8),1.7,IF(AND(G60&lt;0.652,D60&gt;=1.05,D60&lt;1.35,A60&lt;6.25,D60&gt;=0.8),4.16,IF(AND(D60&gt;=2.15,D60&gt;=1.75,D60&gt;=1.35,A60&lt;6.25,D60&gt;=0.8),5.4,IF(AND(G60&gt;=0.912,F60&lt;2.5,A60&lt;7.05,A60&gt;=6.25,D60&gt;=0.8),4.4,IF(AND(B60&gt;=3.25,F60&gt;=2.5,A60&lt;7.05,A60&gt;=6.25,D60&gt;=0.8),5.85,IF(AND(H60&lt;17.32,H60&gt;=13.935,A60&gt;=7.05,A60&gt;=6.25,D60&gt;=0.8),6.65,IF(AND(H60&gt;=17.32,H60&gt;=13.935,A60&gt;=7.05,A60&gt;=6.25,D60&gt;=0.8),6.4,IF(AND(H60&gt;=13.547,G60&lt;0.948,D60&lt;0.45,B60&gt;=3.05,A60&gt;=4.5,D60&lt;0.8),1.38,IF(AND(B60&gt;=2.75,G60&gt;=0.652,D60&gt;=1.05,D60&lt;1.35,A60&lt;6.25,D60&gt;=0.8),3.6,IF(AND(H60&lt;9.417,G60&lt;0.404,D60&lt;1.75,D60&gt;=1.35,A60&lt;6.25,D60&gt;=0.8),4.2,IF(AND(H60&gt;=9.417,G60&lt;0.404,D60&lt;1.75,D60&gt;=1.35,A60&lt;6.25,D60&gt;=0.8),4.5,IF(AND(G60&lt;0.464,G60&gt;=0.404,D60&lt;1.75,D60&gt;=1.35,A60&lt;6.25,D60&gt;=0.8),4.5,IF(AND(G60&gt;=0.464,G60&gt;=0.404,D60&lt;1.75,D60&gt;=1.35,A60&lt;6.25,D60&gt;=0.8),4.625,IF(AND(D60&lt;1.85,D60&lt;2.15,D60&gt;=1.75,D60&gt;=1.35,A60&lt;6.25,D60&gt;=0.8),4.9,IF(AND(D60&gt;=1.85,D60&lt;2.15,D60&gt;=1.75,D60&gt;=1.35,A60&lt;6.25,D60&gt;=0.8),5.05,IF(AND(G60&lt;0.332,G60&lt;0.912,F60&lt;2.5,A60&lt;7.05,A60&gt;=6.25,D60&gt;=0.8),4.467,IF(AND(G60&gt;=0.332,G60&lt;0.912,F60&lt;2.5,A60&lt;7.05,A60&gt;=6.25,D60&gt;=0.8),4.767,IF(AND(D60&lt;0.15,H60&lt;13.547,G60&lt;0.948,D60&lt;0.45,B60&gt;=3.05,A60&gt;=4.5,D60&lt;0.8),1.5,IF(AND(D60&lt;1.15,B60&lt;2.75,G60&gt;=0.652,D60&gt;=1.05,D60&lt;1.35,A60&lt;6.25,D60&gt;=0.8),3.9,IF(AND(D60&gt;=1.15,B60&lt;2.75,G60&gt;=0.652,D60&gt;=1.05,D60&lt;1.35,A60&lt;6.25,D60&gt;=0.8),4,IF(AND(D60&gt;=2.25,B60&lt;3.15,B60&lt;3.25,F60&gt;=2.5,A60&lt;7.05,A60&gt;=6.25,D60&gt;=0.8),5.14,IF(AND(G60&lt;0.621,B60&gt;=3.15,B60&lt;3.25,F60&gt;=2.5,A60&lt;7.05,A60&gt;=6.25,D60&gt;=0.8),5.75,IF(AND(G60&gt;=0.621,B60&gt;=3.15,B60&lt;3.25,F60&gt;=2.5,A60&lt;7.05,A60&gt;=6.25,D60&gt;=0.8),5.1,IF(AND(G60&gt;=0.862,D60&gt;=0.15,H60&lt;13.547,G60&lt;0.948,D60&lt;0.45,B60&gt;=3.05,A60&gt;=4.5,D60&lt;0.8),1.5,IF(AND(A60&lt;6.35,D60&lt;2.25,B60&lt;3.15,B60&lt;3.25,F60&gt;=2.5,A60&lt;7.05,A60&gt;=6.25,D60&gt;=0.8),5.267,IF(AND(A60&gt;=6.35,D60&lt;2.25,B60&lt;3.15,B60&lt;3.25,F60&gt;=2.5,A60&lt;7.05,A60&gt;=6.25,D60&gt;=0.8),5.42,IF(AND(A60&lt;5.1,G60&lt;0.862,D60&gt;=0.15,H60&lt;13.547,G60&lt;0.948,D60&lt;0.45,B60&gt;=3.05,A60&gt;=4.5,D60&lt;0.8),1.35,IF(AND(B60&lt;3.95,A60&gt;=5.1,G60&lt;0.862,D60&gt;=0.15,H60&lt;13.547,G60&lt;0.948,D60&lt;0.45,B60&gt;=3.05,A60&gt;=4.5,D60&lt;0.8),1.5,IF(AND(B60&gt;=3.95,A60&gt;=5.1,G60&lt;0.862,D60&gt;=0.15,H60&lt;13.547,G60&lt;0.948,D60&lt;0.45,B60&gt;=3.05,A60&gt;=4.5,D60&lt;0.8),1.467,"shouldnthappen"))))))))))))))))))))))))))))))))))</f>
        <v>3.633</v>
      </c>
      <c r="AG60" s="1" t="n">
        <f aca="false">IF(AND(H60&lt;5.748,A60&lt;4.85,D60&lt;0.75),1,IF(AND(B60&gt;=3.5,D60&gt;=1.75,D60&gt;=0.75),6.2,IF(AND(A60&gt;=4.65,H60&gt;=5.748,A60&lt;4.85,D60&lt;0.75),1.333,IF(AND(H60&lt;6.417,B60&lt;3.45,A60&gt;=4.85,D60&lt;0.75),1.7,IF(AND(A60&lt;5.05,B60&gt;=3.45,A60&gt;=4.85,D60&lt;0.75),1.4,IF(AND(A60&gt;=5.05,B60&gt;=3.45,A60&gt;=4.85,D60&lt;0.75),1.5,IF(AND(F60&gt;=2.5,H60&lt;13.641,D60&lt;1.75,D60&gt;=0.75),4.667,IF(AND(G60&lt;0.187,H60&gt;=13.641,D60&lt;1.75,D60&gt;=0.75),5,IF(AND(A60&gt;=7.1,B60&lt;3.5,D60&gt;=1.75,D60&gt;=0.75),6.575,IF(AND(G60&lt;0.161,A60&lt;4.65,H60&gt;=5.748,A60&lt;4.85,D60&lt;0.75),1.5,IF(AND(H60&lt;8.399,H60&gt;=6.417,B60&lt;3.45,A60&gt;=4.85,D60&lt;0.75),1.5,IF(AND(H60&gt;=8.399,H60&gt;=6.417,B60&lt;3.45,A60&gt;=4.85,D60&lt;0.75),1.625,IF(AND(G60&lt;0.086,F60&lt;2.5,H60&lt;13.641,D60&lt;1.75,D60&gt;=0.75),4.7,IF(AND(D60&lt;1.35,G60&gt;=0.187,H60&gt;=13.641,D60&lt;1.75,D60&gt;=0.75),4.2,IF(AND(G60&lt;0.422,G60&gt;=0.161,A60&lt;4.65,H60&gt;=5.748,A60&lt;4.85,D60&lt;0.75),1.4,IF(AND(G60&gt;=0.422,G60&gt;=0.161,A60&lt;4.65,H60&gt;=5.748,A60&lt;4.85,D60&lt;0.75),1.3,IF(AND(B60&lt;2.5,D60&gt;=1.35,G60&gt;=0.187,H60&gt;=13.641,D60&lt;1.75,D60&gt;=0.75),4.5,IF(AND(B60&lt;2.75,A60&lt;6,A60&lt;7.1,B60&lt;3.5,D60&gt;=1.75,D60&gt;=0.75),5.1,IF(AND(B60&gt;=2.75,A60&lt;6,A60&lt;7.1,B60&lt;3.5,D60&gt;=1.75,D60&gt;=0.75),5.02,IF(AND(A60&lt;5.15,A60&lt;5.9,G60&gt;=0.086,F60&lt;2.5,H60&lt;13.641,D60&lt;1.75,D60&gt;=0.75),3,IF(AND(G60&lt;0.644,A60&gt;=5.9,G60&gt;=0.086,F60&lt;2.5,H60&lt;13.641,D60&lt;1.75,D60&gt;=0.75),4.65,IF(AND(G60&gt;=0.644,A60&gt;=5.9,G60&gt;=0.086,F60&lt;2.5,H60&lt;13.641,D60&lt;1.75,D60&gt;=0.75),4.24,IF(AND(D60&lt;1.45,B60&gt;=2.5,D60&gt;=1.35,G60&gt;=0.187,H60&gt;=13.641,D60&lt;1.75,D60&gt;=0.75),4.68,IF(AND(D60&gt;=1.45,B60&gt;=2.5,D60&gt;=1.35,G60&gt;=0.187,H60&gt;=13.641,D60&lt;1.75,D60&gt;=0.75),4.833,IF(AND(H60&lt;13.18,D60&lt;2.05,A60&gt;=6,A60&lt;7.1,B60&lt;3.5,D60&gt;=1.75,D60&gt;=0.75),5.44,IF(AND(H60&gt;=13.18,D60&lt;2.05,A60&gt;=6,A60&lt;7.1,B60&lt;3.5,D60&gt;=1.75,D60&gt;=0.75),5.1,IF(AND(H60&lt;8.759,D60&gt;=2.05,A60&gt;=6,A60&lt;7.1,B60&lt;3.5,D60&gt;=1.75,D60&gt;=0.75),5.4,IF(AND(A60&gt;=5.75,A60&gt;=5.15,A60&lt;5.9,G60&gt;=0.086,F60&lt;2.5,H60&lt;13.641,D60&lt;1.75,D60&gt;=0.75),3.967,IF(AND(H60&lt;10.159,H60&gt;=8.759,D60&gt;=2.05,A60&gt;=6,A60&lt;7.1,B60&lt;3.5,D60&gt;=1.75,D60&gt;=0.75),5.925,IF(AND(D60&lt;1.2,A60&lt;5.75,A60&gt;=5.15,A60&lt;5.9,G60&gt;=0.086,F60&lt;2.5,H60&lt;13.641,D60&lt;1.75,D60&gt;=0.75),3.667,IF(AND(D60&lt;2.25,H60&gt;=10.159,H60&gt;=8.759,D60&gt;=2.05,A60&gt;=6,A60&lt;7.1,B60&lt;3.5,D60&gt;=1.75,D60&gt;=0.75),5.66,IF(AND(D60&gt;=2.25,H60&gt;=10.159,H60&gt;=8.759,D60&gt;=2.05,A60&gt;=6,A60&lt;7.1,B60&lt;3.5,D60&gt;=1.75,D60&gt;=0.75),5.34,IF(AND(D60&lt;1.35,D60&gt;=1.2,A60&lt;5.75,A60&gt;=5.15,A60&lt;5.9,G60&gt;=0.086,F60&lt;2.5,H60&lt;13.641,D60&lt;1.75,D60&gt;=0.75),4.025,IF(AND(D60&gt;=1.35,D60&gt;=1.2,A60&lt;5.75,A60&gt;=5.15,A60&lt;5.9,G60&gt;=0.086,F60&lt;2.5,H60&lt;13.641,D60&lt;1.75,D60&gt;=0.75),3.9,"shouldnthappen"))))))))))))))))))))))))))))))))))</f>
        <v>3</v>
      </c>
      <c r="AH60" s="1" t="n">
        <f aca="false">IF(AND(F60&lt;1.5,H60&lt;6.799,A60&lt;5.45),1.7,IF(AND(F60&gt;=1.5,H60&lt;6.799,A60&lt;5.45),4.1,IF(AND(D60&gt;=0.8,H60&gt;=6.799,A60&lt;5.45),3.9,IF(AND(H60&lt;7.564,F60&lt;2.5,A60&gt;=5.45),3.925,IF(AND(H60&gt;=16.284,F60&gt;=2.5,A60&gt;=5.45),6.5,IF(AND(A60&lt;4.35,D60&lt;0.8,H60&gt;=6.799,A60&lt;5.45),1.1,IF(AND(B60&lt;2.8,D60&lt;1.35,H60&gt;=7.564,F60&lt;2.5,A60&gt;=5.45),4.1,IF(AND(B60&gt;=2.8,D60&lt;1.35,H60&gt;=7.564,F60&lt;2.5,A60&gt;=5.45),4.267,IF(AND(B60&lt;2.75,D60&gt;=1.35,H60&gt;=7.564,F60&lt;2.5,A60&gt;=5.45),5,IF(AND(G60&gt;=0.078,G60&lt;0.26,H60&lt;16.284,F60&gt;=2.5,A60&gt;=5.45),6.06,IF(AND(G60&gt;=0.805,G60&gt;=0.26,H60&lt;16.284,F60&gt;=2.5,A60&gt;=5.45),5.02,IF(AND(H60&gt;=10.109,B60&gt;=3.45,A60&gt;=4.35,D60&lt;0.8,H60&gt;=6.799,A60&lt;5.45),1.55,IF(AND(D60&lt;2.25,G60&lt;0.078,G60&lt;0.26,H60&lt;16.284,F60&gt;=2.5,A60&gt;=5.45),5.6,IF(AND(D60&gt;=2.25,G60&lt;0.078,G60&lt;0.26,H60&lt;16.284,F60&gt;=2.5,A60&gt;=5.45),5.7,IF(AND(A60&lt;6.15,G60&lt;0.805,G60&gt;=0.26,H60&lt;16.284,F60&gt;=2.5,A60&gt;=5.45),4.967,IF(AND(A60&lt;4.65,H60&lt;12.227,B60&lt;3.45,A60&gt;=4.35,D60&lt;0.8,H60&gt;=6.799,A60&lt;5.45),1.333,IF(AND(A60&lt;4.85,H60&gt;=12.227,B60&lt;3.45,A60&gt;=4.35,D60&lt;0.8,H60&gt;=6.799,A60&lt;5.45),1.42,IF(AND(A60&gt;=4.85,H60&gt;=12.227,B60&lt;3.45,A60&gt;=4.35,D60&lt;0.8,H60&gt;=6.799,A60&lt;5.45),1.533,IF(AND(A60&lt;5.05,H60&lt;10.109,B60&gt;=3.45,A60&gt;=4.35,D60&lt;0.8,H60&gt;=6.799,A60&lt;5.45),1.4,IF(AND(A60&gt;=5.05,H60&lt;10.109,B60&gt;=3.45,A60&gt;=4.35,D60&lt;0.8,H60&gt;=6.799,A60&lt;5.45),1.5,IF(AND(G60&lt;0.14,H60&lt;13.531,B60&gt;=2.75,D60&gt;=1.35,H60&gt;=7.564,F60&lt;2.5,A60&gt;=5.45),4.7,IF(AND(G60&lt;0.187,H60&gt;=13.531,B60&gt;=2.75,D60&gt;=1.35,H60&gt;=7.564,F60&lt;2.5,A60&gt;=5.45),5,IF(AND(G60&gt;=0.187,H60&gt;=13.531,B60&gt;=2.75,D60&gt;=1.35,H60&gt;=7.564,F60&lt;2.5,A60&gt;=5.45),4.66,IF(AND(A60&lt;6.35,A60&gt;=6.15,G60&lt;0.805,G60&gt;=0.26,H60&lt;16.284,F60&gt;=2.5,A60&gt;=5.45),6,IF(AND(D60&lt;0.15,A60&gt;=4.65,H60&lt;12.227,B60&lt;3.45,A60&gt;=4.35,D60&lt;0.8,H60&gt;=6.799,A60&lt;5.45),1.5,IF(AND(H60&lt;10.723,G60&gt;=0.14,H60&lt;13.531,B60&gt;=2.75,D60&gt;=1.35,H60&gt;=7.564,F60&lt;2.5,A60&gt;=5.45),4.6,IF(AND(H60&gt;=10.723,G60&gt;=0.14,H60&lt;13.531,B60&gt;=2.75,D60&gt;=1.35,H60&gt;=7.564,F60&lt;2.5,A60&gt;=5.45),4.46,IF(AND(G60&lt;0.364,A60&gt;=6.35,A60&gt;=6.15,G60&lt;0.805,G60&gt;=0.26,H60&lt;16.284,F60&gt;=2.5,A60&gt;=5.45),5.28,IF(AND(A60&lt;5.1,D60&gt;=0.15,A60&gt;=4.65,H60&lt;12.227,B60&lt;3.45,A60&gt;=4.35,D60&lt;0.8,H60&gt;=6.799,A60&lt;5.45),1.36,IF(AND(A60&gt;=5.1,D60&gt;=0.15,A60&gt;=4.65,H60&lt;12.227,B60&lt;3.45,A60&gt;=4.35,D60&lt;0.8,H60&gt;=6.799,A60&lt;5.45),1.4,IF(AND(G60&gt;=0.6,G60&gt;=0.364,A60&gt;=6.35,A60&gt;=6.15,G60&lt;0.805,G60&gt;=0.26,H60&lt;16.284,F60&gt;=2.5,A60&gt;=5.45),5.1,IF(AND(A60&gt;=6.95,G60&lt;0.6,G60&gt;=0.364,A60&gt;=6.35,A60&gt;=6.15,G60&lt;0.805,G60&gt;=0.26,H60&lt;16.284,F60&gt;=2.5,A60&gt;=5.45),5.8,IF(AND(B60&lt;3.2,A60&lt;6.95,G60&lt;0.6,G60&gt;=0.364,A60&gt;=6.35,A60&gt;=6.15,G60&lt;0.805,G60&gt;=0.26,H60&lt;16.284,F60&gt;=2.5,A60&gt;=5.45),5.6,IF(AND(B60&gt;=3.2,A60&lt;6.95,G60&lt;0.6,G60&gt;=0.364,A60&gt;=6.35,A60&gt;=6.15,G60&lt;0.805,G60&gt;=0.26,H60&lt;16.284,F60&gt;=2.5,A60&gt;=5.45),5.7,"shouldnthappen"))))))))))))))))))))))))))))))))))</f>
        <v>3.9</v>
      </c>
      <c r="AI60" s="1" t="n">
        <f aca="false">IF(AND(B60&gt;=3.55,A60&lt;5.05,F60&lt;1.5),1,IF(AND(H60&gt;=13.436,A60&gt;=5.05,F60&lt;1.5),1.633,IF(AND(A60&lt;4.35,B60&lt;3.55,A60&lt;5.05,F60&lt;1.5),1.1,IF(AND(A60&lt;5.15,H60&lt;13.436,A60&gt;=5.05,F60&lt;1.5),1.6,IF(AND(G60&lt;0.837,D60&lt;1.2,B60&lt;2.65,F60&gt;=1.5),3.7,IF(AND(G60&gt;=0.837,D60&lt;1.2,B60&lt;2.65,F60&gt;=1.5),3,IF(AND(D60&lt;1.4,D60&gt;=1.2,B60&lt;2.65,F60&gt;=1.5),4.133,IF(AND(D60&gt;=1.4,D60&gt;=1.2,B60&lt;2.65,F60&gt;=1.5),4.633,IF(AND(G60&lt;0.302,A60&gt;=4.35,B60&lt;3.55,A60&lt;5.05,F60&lt;1.5),1.34,IF(AND(D60&gt;=0.3,A60&gt;=5.15,H60&lt;13.436,A60&gt;=5.05,F60&lt;1.5),1.5,IF(AND(G60&lt;0.233,G60&lt;0.265,D60&lt;1.55,B60&gt;=2.65,F60&gt;=1.5),4.56,IF(AND(G60&gt;=0.233,G60&lt;0.265,D60&lt;1.55,B60&gt;=2.65,F60&gt;=1.5),5.1,IF(AND(G60&lt;0.395,G60&gt;=0.265,D60&lt;1.55,B60&gt;=2.65,F60&gt;=1.5),4.025,IF(AND(H60&lt;13.935,A60&gt;=7.05,D60&gt;=1.55,B60&gt;=2.65,F60&gt;=1.5),6.12,IF(AND(H60&gt;=13.935,A60&gt;=7.05,D60&gt;=1.55,B60&gt;=2.65,F60&gt;=1.5),6.64,IF(AND(G60&gt;=0.858,G60&gt;=0.302,A60&gt;=4.35,B60&lt;3.55,A60&lt;5.05,F60&lt;1.5),1.3,IF(AND(H60&lt;6.543,D60&lt;0.3,A60&gt;=5.15,H60&lt;13.436,A60&gt;=5.05,F60&lt;1.5),1.4,IF(AND(H60&gt;=6.543,D60&lt;0.3,A60&gt;=5.15,H60&lt;13.436,A60&gt;=5.05,F60&lt;1.5),1.48,IF(AND(A60&lt;6.3,G60&gt;=0.395,G60&gt;=0.265,D60&lt;1.55,B60&gt;=2.65,F60&gt;=1.5),4.14,IF(AND(A60&gt;=6.3,G60&gt;=0.395,G60&gt;=0.265,D60&lt;1.55,B60&gt;=2.65,F60&gt;=1.5),4.767,IF(AND(G60&gt;=0.669,B60&lt;3.15,A60&lt;7.05,D60&gt;=1.55,B60&gt;=2.65,F60&gt;=1.5),5,IF(AND(H60&lt;9.459,G60&lt;0.858,G60&gt;=0.302,A60&gt;=4.35,B60&lt;3.55,A60&lt;5.05,F60&lt;1.5),1.4,IF(AND(H60&gt;=9.459,G60&lt;0.858,G60&gt;=0.302,A60&gt;=4.35,B60&lt;3.55,A60&lt;5.05,F60&lt;1.5),1.6,IF(AND(G60&gt;=0.433,G60&lt;0.669,B60&lt;3.15,A60&lt;7.05,D60&gt;=1.55,B60&gt;=2.65,F60&gt;=1.5),5.68,IF(AND(G60&lt;0.481,H60&lt;10.257,B60&gt;=3.15,A60&lt;7.05,D60&gt;=1.55,B60&gt;=2.65,F60&gt;=1.5),5.7,IF(AND(G60&gt;=0.481,H60&lt;10.257,B60&gt;=3.15,A60&lt;7.05,D60&gt;=1.55,B60&gt;=2.65,F60&gt;=1.5),5.9,IF(AND(D60&lt;2.15,H60&gt;=10.257,B60&gt;=3.15,A60&lt;7.05,D60&gt;=1.55,B60&gt;=2.65,F60&gt;=1.5),5.1,IF(AND(D60&gt;=2.15,H60&gt;=10.257,B60&gt;=3.15,A60&lt;7.05,D60&gt;=1.55,B60&gt;=2.65,F60&gt;=1.5),5.42,IF(AND(G60&lt;0.098,G60&lt;0.433,G60&lt;0.669,B60&lt;3.15,A60&lt;7.05,D60&gt;=1.55,B60&gt;=2.65,F60&gt;=1.5),5.567,IF(AND(D60&lt;1.8,G60&gt;=0.098,G60&lt;0.433,G60&lt;0.669,B60&lt;3.15,A60&lt;7.05,D60&gt;=1.55,B60&gt;=2.65,F60&gt;=1.5),5.033,IF(AND(G60&gt;=0.312,D60&gt;=1.8,G60&gt;=0.098,G60&lt;0.433,G60&lt;0.669,B60&lt;3.15,A60&lt;7.05,D60&gt;=1.55,B60&gt;=2.65,F60&gt;=1.5),5.4,IF(AND(H60&lt;9.002,G60&lt;0.312,D60&gt;=1.8,G60&gt;=0.098,G60&lt;0.433,G60&lt;0.669,B60&lt;3.15,A60&lt;7.05,D60&gt;=1.55,B60&gt;=2.65,F60&gt;=1.5),5.1,IF(AND(H60&gt;=9.002,G60&lt;0.312,D60&gt;=1.8,G60&gt;=0.098,G60&lt;0.433,G60&lt;0.669,B60&lt;3.15,A60&lt;7.05,D60&gt;=1.55,B60&gt;=2.65,F60&gt;=1.5),5.26,"shouldnthappen")))))))))))))))))))))))))))))))))</f>
        <v>3.7</v>
      </c>
      <c r="AJ60" s="1" t="n">
        <f aca="false">IF(AND(A60&gt;=5.25,D60&gt;=0.35,D60&lt;0.8),1.433,IF(AND(F60&gt;=2.5,H60&lt;6.927,D60&gt;=0.8),5.1,IF(AND(H60&lt;5.85,B60&lt;3.65,D60&lt;0.35,D60&lt;0.8),1,IF(AND(A60&lt;5.55,B60&gt;=3.65,D60&lt;0.35,D60&lt;0.8),1.5,IF(AND(A60&gt;=5.55,B60&gt;=3.65,D60&lt;0.35,D60&lt;0.8),1.7,IF(AND(H60&lt;7.949,A60&lt;5.25,D60&gt;=0.35,D60&lt;0.8),1.9,IF(AND(H60&gt;=7.949,A60&lt;5.25,D60&gt;=0.35,D60&lt;0.8),1.54,IF(AND(A60&lt;5.55,F60&lt;2.5,H60&lt;6.927,D60&gt;=0.8),3.98,IF(AND(A60&gt;=5.55,F60&lt;2.5,H60&lt;6.927,D60&gt;=0.8),4.1,IF(AND(A60&gt;=7.25,D60&gt;=1.55,H60&gt;=6.927,D60&gt;=0.8),6.65,IF(AND(A60&lt;5.75,D60&lt;1.2,D60&lt;1.55,H60&gt;=6.927,D60&gt;=0.8),3.62,IF(AND(A60&gt;=5.75,D60&lt;1.2,D60&lt;1.55,H60&gt;=6.927,D60&gt;=0.8),4.1,IF(AND(G60&lt;0.175,A60&lt;4.8,H60&gt;=5.85,B60&lt;3.65,D60&lt;0.35,D60&lt;0.8),1.5,IF(AND(G60&gt;=0.175,A60&lt;4.8,H60&gt;=5.85,B60&lt;3.65,D60&lt;0.35,D60&lt;0.8),1.3,IF(AND(A60&gt;=5.05,A60&gt;=4.8,H60&gt;=5.85,B60&lt;3.65,D60&lt;0.35,D60&lt;0.8),1.5,IF(AND(G60&gt;=0.735,A60&lt;6.25,D60&gt;=1.2,D60&lt;1.55,H60&gt;=6.927,D60&gt;=0.8),4,IF(AND(H60&lt;10.464,A60&lt;6.2,A60&lt;7.25,D60&gt;=1.55,H60&gt;=6.927,D60&gt;=0.8),5.1,IF(AND(H60&gt;=10.464,A60&lt;6.2,A60&lt;7.25,D60&gt;=1.55,H60&gt;=6.927,D60&gt;=0.8),4.9,IF(AND(G60&lt;0.418,A60&lt;5.05,A60&gt;=4.8,H60&gt;=5.85,B60&lt;3.65,D60&lt;0.35,D60&lt;0.8),1.48,IF(AND(G60&gt;=0.418,A60&lt;5.05,A60&gt;=4.8,H60&gt;=5.85,B60&lt;3.65,D60&lt;0.35,D60&lt;0.8),1.3,IF(AND(B60&lt;2.75,G60&lt;0.735,A60&lt;6.25,D60&gt;=1.2,D60&lt;1.55,H60&gt;=6.927,D60&gt;=0.8),4.35,IF(AND(H60&lt;15.422,D60&lt;1.45,A60&gt;=6.25,D60&gt;=1.2,D60&lt;1.55,H60&gt;=6.927,D60&gt;=0.8),4.375,IF(AND(H60&gt;=15.422,D60&lt;1.45,A60&gt;=6.25,D60&gt;=1.2,D60&lt;1.55,H60&gt;=6.927,D60&gt;=0.8),4.7,IF(AND(A60&lt;6.4,D60&gt;=1.45,A60&gt;=6.25,D60&gt;=1.2,D60&lt;1.55,H60&gt;=6.927,D60&gt;=0.8),5.1,IF(AND(G60&gt;=0.576,D60&lt;2.15,A60&gt;=6.2,A60&lt;7.25,D60&gt;=1.55,H60&gt;=6.927,D60&gt;=0.8),5.1,IF(AND(G60&lt;0.537,D60&gt;=2.15,A60&gt;=6.2,A60&lt;7.25,D60&gt;=1.55,H60&gt;=6.927,D60&gt;=0.8),5.533,IF(AND(G60&gt;=0.537,D60&gt;=2.15,A60&gt;=6.2,A60&lt;7.25,D60&gt;=1.55,H60&gt;=6.927,D60&gt;=0.8),5.9,IF(AND(D60&lt;1.45,B60&gt;=2.75,G60&lt;0.735,A60&lt;6.25,D60&gt;=1.2,D60&lt;1.55,H60&gt;=6.927,D60&gt;=0.8),4.6,IF(AND(D60&gt;=1.45,B60&gt;=2.75,G60&lt;0.735,A60&lt;6.25,D60&gt;=1.2,D60&lt;1.55,H60&gt;=6.927,D60&gt;=0.8),4.5,IF(AND(H60&lt;12.582,A60&gt;=6.4,D60&gt;=1.45,A60&gt;=6.25,D60&gt;=1.2,D60&lt;1.55,H60&gt;=6.927,D60&gt;=0.8),4.66,IF(AND(H60&gt;=12.582,A60&gt;=6.4,D60&gt;=1.45,A60&gt;=6.25,D60&gt;=1.2,D60&lt;1.55,H60&gt;=6.927,D60&gt;=0.8),4.9,IF(AND(B60&lt;2.75,G60&lt;0.576,D60&lt;2.15,A60&gt;=6.2,A60&lt;7.25,D60&gt;=1.55,H60&gt;=6.927,D60&gt;=0.8),5.3,IF(AND(G60&gt;=0.395,B60&gt;=2.75,G60&lt;0.576,D60&lt;2.15,A60&gt;=6.2,A60&lt;7.25,D60&gt;=1.55,H60&gt;=6.927,D60&gt;=0.8),5.6,IF(AND(D60&gt;=1.9,G60&lt;0.395,B60&gt;=2.75,G60&lt;0.576,D60&lt;2.15,A60&gt;=6.2,A60&lt;7.25,D60&gt;=1.55,H60&gt;=6.927,D60&gt;=0.8),5.333,IF(AND(B60&lt;2.95,D60&lt;1.9,G60&lt;0.395,B60&gt;=2.75,G60&lt;0.576,D60&lt;2.15,A60&gt;=6.2,A60&lt;7.25,D60&gt;=1.55,H60&gt;=6.927,D60&gt;=0.8),5.6,IF(AND(B60&gt;=2.95,D60&lt;1.9,G60&lt;0.395,B60&gt;=2.75,G60&lt;0.576,D60&lt;2.15,A60&gt;=6.2,A60&lt;7.25,D60&gt;=1.55,H60&gt;=6.927,D60&gt;=0.8),5.5,"shouldnthappen"))))))))))))))))))))))))))))))))))))</f>
        <v>3.62</v>
      </c>
      <c r="AK60" s="1" t="n">
        <f aca="false">IF(AND(H60&lt;5.85,B60&lt;3.65,F60&lt;1.5),1,IF(AND(B60&gt;=3.95,B60&gt;=3.65,F60&lt;1.5),1.433,IF(AND(A60&lt;5.15,F60&lt;2.5,F60&gt;=1.5),3.075,IF(AND(D60&gt;=0.35,H60&gt;=5.85,B60&lt;3.65,F60&lt;1.5),1.5,IF(AND(G60&lt;0.168,B60&lt;3.95,B60&gt;=3.65,F60&lt;1.5),1.7,IF(AND(H60&lt;5.767,A60&lt;7.25,F60&gt;=2.5,F60&gt;=1.5),4.5,IF(AND(D60&lt;1.9,A60&gt;=7.25,F60&gt;=2.5,F60&gt;=1.5),6.3,IF(AND(D60&gt;=1.9,A60&gt;=7.25,F60&gt;=2.5,F60&gt;=1.5),6.575,IF(AND(B60&lt;3.75,G60&gt;=0.168,B60&lt;3.95,B60&gt;=3.65,F60&lt;1.5),1.5,IF(AND(B60&gt;=3.75,G60&gt;=0.168,B60&lt;3.95,B60&gt;=3.65,F60&lt;1.5),1.6,IF(AND(D60&gt;=1.35,A60&lt;6.15,A60&gt;=5.15,F60&lt;2.5,F60&gt;=1.5),4.42,IF(AND(D60&lt;1.4,A60&gt;=6.15,A60&gt;=5.15,F60&lt;2.5,F60&gt;=1.5),4.5,IF(AND(D60&gt;=1.4,A60&gt;=6.15,A60&gt;=5.15,F60&lt;2.5,F60&gt;=1.5),4.675,IF(AND(D60&lt;0.15,H60&lt;11.218,D60&lt;0.35,H60&gt;=5.85,B60&lt;3.65,F60&lt;1.5),1.5,IF(AND(D60&lt;0.15,H60&gt;=11.218,D60&lt;0.35,H60&gt;=5.85,B60&lt;3.65,F60&lt;1.5),1.1,IF(AND(B60&lt;2.7,D60&lt;1.35,A60&lt;6.15,A60&gt;=5.15,F60&lt;2.5,F60&gt;=1.5),3.82,IF(AND(A60&lt;6.15,G60&gt;=0.755,H60&gt;=5.767,A60&lt;7.25,F60&gt;=2.5,F60&gt;=1.5),4.98,IF(AND(A60&gt;=6.15,G60&gt;=0.755,H60&gt;=5.767,A60&lt;7.25,F60&gt;=2.5,F60&gt;=1.5),5.3,IF(AND(B60&lt;3.4,D60&gt;=0.15,H60&lt;11.218,D60&lt;0.35,H60&gt;=5.85,B60&lt;3.65,F60&lt;1.5),1.4,IF(AND(B60&gt;=3.4,D60&gt;=0.15,H60&lt;11.218,D60&lt;0.35,H60&gt;=5.85,B60&lt;3.65,F60&lt;1.5),1.3,IF(AND(H60&lt;11.731,D60&gt;=0.15,H60&gt;=11.218,D60&lt;0.35,H60&gt;=5.85,B60&lt;3.65,F60&lt;1.5),1.2,IF(AND(H60&lt;9.053,B60&gt;=2.7,D60&lt;1.35,A60&lt;6.15,A60&gt;=5.15,F60&lt;2.5,F60&gt;=1.5),3.85,IF(AND(D60&gt;=2.1,B60&lt;2.85,G60&lt;0.755,H60&gt;=5.767,A60&lt;7.25,F60&gt;=2.5,F60&gt;=1.5),5.6,IF(AND(D60&gt;=2.45,B60&gt;=2.85,G60&lt;0.755,H60&gt;=5.767,A60&lt;7.25,F60&gt;=2.5,F60&gt;=1.5),5.8,IF(AND(B60&gt;=3.45,H60&gt;=11.731,D60&gt;=0.15,H60&gt;=11.218,D60&lt;0.35,H60&gt;=5.85,B60&lt;3.65,F60&lt;1.5),1.3,IF(AND(A60&lt;5.9,H60&gt;=9.053,B60&gt;=2.7,D60&lt;1.35,A60&lt;6.15,A60&gt;=5.15,F60&lt;2.5,F60&gt;=1.5),4.3,IF(AND(A60&gt;=5.9,H60&gt;=9.053,B60&gt;=2.7,D60&lt;1.35,A60&lt;6.15,A60&gt;=5.15,F60&lt;2.5,F60&gt;=1.5),4,IF(AND(G60&gt;=0.519,D60&lt;2.1,B60&lt;2.85,G60&lt;0.755,H60&gt;=5.767,A60&lt;7.25,F60&gt;=2.5,F60&gt;=1.5),4.9,IF(AND(A60&gt;=7.05,D60&lt;2.45,B60&gt;=2.85,G60&lt;0.755,H60&gt;=5.767,A60&lt;7.25,F60&gt;=2.5,F60&gt;=1.5),5.8,IF(AND(H60&lt;14.396,B60&lt;3.45,H60&gt;=11.731,D60&gt;=0.15,H60&gt;=11.218,D60&lt;0.35,H60&gt;=5.85,B60&lt;3.65,F60&lt;1.5),1.44,IF(AND(H60&gt;=14.396,B60&lt;3.45,H60&gt;=11.731,D60&gt;=0.15,H60&gt;=11.218,D60&lt;0.35,H60&gt;=5.85,B60&lt;3.65,F60&lt;1.5),1.3,IF(AND(G60&lt;0.282,G60&lt;0.519,D60&lt;2.1,B60&lt;2.85,G60&lt;0.755,H60&gt;=5.767,A60&lt;7.25,F60&gt;=2.5,F60&gt;=1.5),5.1,IF(AND(G60&gt;=0.282,G60&lt;0.519,D60&lt;2.1,B60&lt;2.85,G60&lt;0.755,H60&gt;=5.767,A60&lt;7.25,F60&gt;=2.5,F60&gt;=1.5),5.3,IF(AND(A60&lt;6.4,D60&lt;1.9,A60&lt;7.05,D60&lt;2.45,B60&gt;=2.85,G60&lt;0.755,H60&gt;=5.767,A60&lt;7.25,F60&gt;=2.5,F60&gt;=1.5),5.6,IF(AND(A60&gt;=6.4,D60&lt;1.9,A60&lt;7.05,D60&lt;2.45,B60&gt;=2.85,G60&lt;0.755,H60&gt;=5.767,A60&lt;7.25,F60&gt;=2.5,F60&gt;=1.5),5.5,IF(AND(H60&lt;8.884,D60&gt;=1.9,A60&lt;7.05,D60&lt;2.45,B60&gt;=2.85,G60&lt;0.755,H60&gt;=5.767,A60&lt;7.25,F60&gt;=2.5,F60&gt;=1.5),5.3,IF(AND(H60&gt;=8.884,D60&gt;=1.9,A60&lt;7.05,D60&lt;2.45,B60&gt;=2.85,G60&lt;0.755,H60&gt;=5.767,A60&lt;7.25,F60&gt;=2.5,F60&gt;=1.5),5.52,"shouldnthappen")))))))))))))))))))))))))))))))))))))</f>
        <v>3.075</v>
      </c>
      <c r="AL60" s="1" t="n">
        <f aca="false">IF(AND(H60&lt;5.85,A60&lt;5.05,D60&lt;0.8),1,IF(AND(B60&lt;3.35,A60&gt;=5.05,D60&lt;0.8),1.7,IF(AND(D60&gt;=2.45,F60&gt;=2.5,D60&gt;=0.8),6.05,IF(AND(H60&gt;=11.218,H60&gt;=5.85,A60&lt;5.05,D60&lt;0.8),1.28,IF(AND(G60&gt;=0.948,B60&gt;=3.35,A60&gt;=5.05,D60&lt;0.8),1.7,IF(AND(G60&gt;=0.423,H60&lt;11.218,H60&gt;=5.85,A60&lt;5.05,D60&lt;0.8),1.3,IF(AND(B60&lt;3.6,G60&lt;0.948,B60&gt;=3.35,A60&gt;=5.05,D60&lt;0.8),1.4,IF(AND(H60&lt;10.258,D60&lt;1.15,A60&lt;5.9,F60&lt;2.5,D60&gt;=0.8),3.36,IF(AND(H60&gt;=10.258,D60&lt;1.15,A60&lt;5.9,F60&lt;2.5,D60&gt;=0.8),3.9,IF(AND(A60&lt;5.3,D60&gt;=1.15,A60&lt;5.9,F60&lt;2.5,D60&gt;=0.8),3.9,IF(AND(D60&lt;1.55,B60&lt;2.75,A60&gt;=5.9,F60&lt;2.5,D60&gt;=0.8),4.64,IF(AND(D60&gt;=1.55,B60&lt;2.75,A60&gt;=5.9,F60&lt;2.5,D60&gt;=0.8),5.1,IF(AND(D60&gt;=1.6,B60&gt;=2.75,A60&gt;=5.9,F60&lt;2.5,D60&gt;=0.8),5,IF(AND(H60&lt;5.767,H60&lt;8.598,D60&lt;2.45,F60&gt;=2.5,D60&gt;=0.8),4.5,IF(AND(A60&lt;6.25,H60&gt;=8.598,D60&lt;2.45,F60&gt;=2.5,D60&gt;=0.8),5.02,IF(AND(B60&lt;3.55,G60&lt;0.423,H60&lt;11.218,H60&gt;=5.85,A60&lt;5.05,D60&lt;0.8),1.525,IF(AND(B60&gt;=3.55,G60&lt;0.423,H60&lt;11.218,H60&gt;=5.85,A60&lt;5.05,D60&lt;0.8),1.4,IF(AND(H60&gt;=13.932,B60&gt;=3.6,G60&lt;0.948,B60&gt;=3.35,A60&gt;=5.05,D60&lt;0.8),1.65,IF(AND(G60&gt;=0.652,A60&gt;=5.3,D60&gt;=1.15,A60&lt;5.9,F60&lt;2.5,D60&gt;=0.8),3.8,IF(AND(D60&lt;1.35,D60&lt;1.6,B60&gt;=2.75,A60&gt;=5.9,F60&lt;2.5,D60&gt;=0.8),4.42,IF(AND(H60&lt;6.656,H60&gt;=5.767,H60&lt;8.598,D60&lt;2.45,F60&gt;=2.5,D60&gt;=0.8),5.033,IF(AND(H60&gt;=6.656,H60&gt;=5.767,H60&lt;8.598,D60&lt;2.45,F60&gt;=2.5,D60&gt;=0.8),5.1,IF(AND(G60&gt;=0.885,A60&gt;=6.25,H60&gt;=8.598,D60&lt;2.45,F60&gt;=2.5,D60&gt;=0.8),5.2,IF(AND(H60&lt;6.926,H60&lt;13.932,B60&gt;=3.6,G60&lt;0.948,B60&gt;=3.35,A60&gt;=5.05,D60&lt;0.8),1.433,IF(AND(H60&gt;=6.926,H60&lt;13.932,B60&gt;=3.6,G60&lt;0.948,B60&gt;=3.35,A60&gt;=5.05,D60&lt;0.8),1.5,IF(AND(A60&lt;5.65,G60&lt;0.652,A60&gt;=5.3,D60&gt;=1.15,A60&lt;5.9,F60&lt;2.5,D60&gt;=0.8),4.36,IF(AND(A60&gt;=5.65,G60&lt;0.652,A60&gt;=5.3,D60&gt;=1.15,A60&lt;5.9,F60&lt;2.5,D60&gt;=0.8),4.2,IF(AND(H60&gt;=13.561,D60&gt;=1.35,D60&lt;1.6,B60&gt;=2.75,A60&gt;=5.9,F60&lt;2.5,D60&gt;=0.8),4.767,IF(AND(H60&lt;9.091,G60&lt;0.885,A60&gt;=6.25,H60&gt;=8.598,D60&lt;2.45,F60&gt;=2.5,D60&gt;=0.8),6.3,IF(AND(H60&gt;=12.206,H60&lt;13.561,D60&gt;=1.35,D60&lt;1.6,B60&gt;=2.75,A60&gt;=5.9,F60&lt;2.5,D60&gt;=0.8),4.4,IF(AND(D60&gt;=2.25,H60&gt;=9.091,G60&lt;0.885,A60&gt;=6.25,H60&gt;=8.598,D60&lt;2.45,F60&gt;=2.5,D60&gt;=0.8),5.9,IF(AND(B60&lt;3.05,H60&lt;12.206,H60&lt;13.561,D60&gt;=1.35,D60&lt;1.6,B60&gt;=2.75,A60&gt;=5.9,F60&lt;2.5,D60&gt;=0.8),4.6,IF(AND(B60&gt;=3.05,H60&lt;12.206,H60&lt;13.561,D60&gt;=1.35,D60&lt;1.6,B60&gt;=2.75,A60&gt;=5.9,F60&lt;2.5,D60&gt;=0.8),4.7,IF(AND(G60&gt;=0.596,D60&lt;2.25,H60&gt;=9.091,G60&lt;0.885,A60&gt;=6.25,H60&gt;=8.598,D60&lt;2.45,F60&gt;=2.5,D60&gt;=0.8),5.1,IF(AND(G60&gt;=0.379,G60&lt;0.596,D60&lt;2.25,H60&gt;=9.091,G60&lt;0.885,A60&gt;=6.25,H60&gt;=8.598,D60&lt;2.45,F60&gt;=2.5,D60&gt;=0.8),5.767,IF(AND(D60&lt;2.15,G60&lt;0.379,G60&lt;0.596,D60&lt;2.25,H60&gt;=9.091,G60&lt;0.885,A60&gt;=6.25,H60&gt;=8.598,D60&lt;2.45,F60&gt;=2.5,D60&gt;=0.8),5.4,IF(AND(D60&gt;=2.15,G60&lt;0.379,G60&lt;0.596,D60&lt;2.25,H60&gt;=9.091,G60&lt;0.885,A60&gt;=6.25,H60&gt;=8.598,D60&lt;2.45,F60&gt;=2.5,D60&gt;=0.8),5.6,"shouldnthappen")))))))))))))))))))))))))))))))))))))</f>
        <v>3.36</v>
      </c>
      <c r="AM60" s="1" t="n">
        <f aca="false">IF(AND(H60&lt;5.245,D60&lt;0.8),1,IF(AND(A60&lt;4.5,H60&gt;=5.245,D60&lt;0.8),1.35,IF(AND(D60&gt;=0.5,A60&gt;=4.5,H60&gt;=5.245,D60&lt;0.8),1.6,IF(AND(H60&lt;7.25,B60&lt;2.6,A60&lt;6.15,D60&gt;=0.8),4.375,IF(AND(H60&gt;=7.25,B60&lt;2.6,A60&lt;6.15,D60&gt;=0.8),3.075,IF(AND(H60&lt;13.935,A60&gt;=7.05,A60&gt;=6.15,D60&gt;=0.8),6.067,IF(AND(H60&gt;=13.935,A60&gt;=7.05,A60&gt;=6.15,D60&gt;=0.8),6.525,IF(AND(G60&gt;=0.948,D60&lt;0.5,A60&gt;=4.5,H60&gt;=5.245,D60&lt;0.8),1.7,IF(AND(G60&lt;0.568,D60&gt;=1.55,B60&gt;=2.6,A60&lt;6.15,D60&gt;=0.8),5.1,IF(AND(G60&gt;=0.568,D60&gt;=1.55,B60&gt;=2.6,A60&lt;6.15,D60&gt;=0.8),5,IF(AND(A60&gt;=6.6,B60&gt;=3.15,A60&lt;7.05,A60&gt;=6.15,D60&gt;=0.8),5.78,IF(AND(G60&lt;0.165,G60&lt;0.273,D60&lt;1.55,B60&gt;=2.6,A60&lt;6.15,D60&gt;=0.8),4.1,IF(AND(G60&gt;=0.165,G60&lt;0.273,D60&lt;1.55,B60&gt;=2.6,A60&lt;6.15,D60&gt;=0.8),4.5,IF(AND(D60&lt;1.35,G60&gt;=0.273,D60&lt;1.55,B60&gt;=2.6,A60&lt;6.15,D60&gt;=0.8),4.08,IF(AND(D60&gt;=1.35,G60&gt;=0.273,D60&lt;1.55,B60&gt;=2.6,A60&lt;6.15,D60&gt;=0.8),4.4,IF(AND(D60&lt;1.45,F60&lt;2.5,B60&lt;3.15,A60&lt;7.05,A60&gt;=6.15,D60&gt;=0.8),4.38,IF(AND(D60&gt;=1.45,F60&lt;2.5,B60&lt;3.15,A60&lt;7.05,A60&gt;=6.15,D60&gt;=0.8),4.75,IF(AND(D60&gt;=2.25,F60&gt;=2.5,B60&lt;3.15,A60&lt;7.05,A60&gt;=6.15,D60&gt;=0.8),5.16,IF(AND(H60&lt;11.488,A60&lt;6.6,B60&gt;=3.15,A60&lt;7.05,A60&gt;=6.15,D60&gt;=0.8),6,IF(AND(H60&gt;=14.396,D60&lt;0.25,G60&lt;0.948,D60&lt;0.5,A60&gt;=4.5,H60&gt;=5.245,D60&lt;0.8),1.3,IF(AND(A60&gt;=5.55,D60&gt;=0.25,G60&lt;0.948,D60&lt;0.5,A60&gt;=4.5,H60&gt;=5.245,D60&lt;0.8),1.7,IF(AND(D60&lt;1.85,D60&lt;2.25,F60&gt;=2.5,B60&lt;3.15,A60&lt;7.05,A60&gt;=6.15,D60&gt;=0.8),5.6,IF(AND(G60&lt;0.669,H60&gt;=11.488,A60&lt;6.6,B60&gt;=3.15,A60&lt;7.05,A60&gt;=6.15,D60&gt;=0.8),4.7,IF(AND(G60&gt;=0.669,H60&gt;=11.488,A60&lt;6.6,B60&gt;=3.15,A60&lt;7.05,A60&gt;=6.15,D60&gt;=0.8),5.22,IF(AND(H60&lt;6.543,H60&lt;14.396,D60&lt;0.25,G60&lt;0.948,D60&lt;0.5,A60&gt;=4.5,H60&gt;=5.245,D60&lt;0.8),1.4,IF(AND(A60&lt;4.95,A60&lt;5.55,D60&gt;=0.25,G60&lt;0.948,D60&lt;0.5,A60&gt;=4.5,H60&gt;=5.245,D60&lt;0.8),1.4,IF(AND(A60&gt;=4.95,A60&lt;5.55,D60&gt;=0.25,G60&lt;0.948,D60&lt;0.5,A60&gt;=4.5,H60&gt;=5.245,D60&lt;0.8),1.48,IF(AND(H60&lt;10.667,D60&gt;=1.85,D60&lt;2.25,F60&gt;=2.5,B60&lt;3.15,A60&lt;7.05,A60&gt;=6.15,D60&gt;=0.8),5.25,IF(AND(H60&gt;=10.667,D60&gt;=1.85,D60&lt;2.25,F60&gt;=2.5,B60&lt;3.15,A60&lt;7.05,A60&gt;=6.15,D60&gt;=0.8),5.55,IF(AND(G60&lt;0.063,H60&gt;=6.543,H60&lt;14.396,D60&lt;0.25,G60&lt;0.948,D60&lt;0.5,A60&gt;=4.5,H60&gt;=5.245,D60&lt;0.8),1.4,IF(AND(H60&lt;9.212,G60&gt;=0.063,H60&gt;=6.543,H60&lt;14.396,D60&lt;0.25,G60&lt;0.948,D60&lt;0.5,A60&gt;=4.5,H60&gt;=5.245,D60&lt;0.8),1.475,IF(AND(H60&gt;=9.212,G60&gt;=0.063,H60&gt;=6.543,H60&lt;14.396,D60&lt;0.25,G60&lt;0.948,D60&lt;0.5,A60&gt;=4.5,H60&gt;=5.245,D60&lt;0.8),1.5,"shouldnthappen"))))))))))))))))))))))))))))))))</f>
        <v>3.075</v>
      </c>
      <c r="AN60" s="1" t="n">
        <f aca="false">IF(AND(D60&lt;0.7,A60&gt;=5.55),1.633,IF(AND(G60&lt;0.38,B60&lt;2.8,A60&lt;5.55),4.3,IF(AND(G60&gt;=0.38,B60&lt;2.8,A60&lt;5.55),3.325,IF(AND(D60&gt;=0.35,B60&gt;=2.8,A60&lt;5.55),1.6,IF(AND(B60&gt;=3.4,A60&lt;4.8,D60&lt;0.35,B60&gt;=2.8,A60&lt;5.55),1,IF(AND(H60&gt;=11.789,A60&lt;5.9,D60&lt;1.55,D60&gt;=0.7,A60&gt;=5.55),4.325,IF(AND(F60&gt;=2.5,A60&gt;=5.9,D60&lt;1.55,D60&gt;=0.7,A60&gt;=5.55),5.05,IF(AND(D60&lt;1.9,A60&gt;=7.25,D60&gt;=1.55,D60&gt;=0.7,A60&gt;=5.55),6.3,IF(AND(D60&gt;=1.9,A60&gt;=7.25,D60&gt;=1.55,D60&gt;=0.7,A60&gt;=5.55),6.4,IF(AND(A60&lt;4.35,B60&lt;3.4,A60&lt;4.8,D60&lt;0.35,B60&gt;=2.8,A60&lt;5.55),1.1,IF(AND(G60&gt;=0.934,B60&lt;3.45,A60&gt;=4.8,D60&lt;0.35,B60&gt;=2.8,A60&lt;5.55),1.7,IF(AND(H60&gt;=14.877,B60&gt;=3.45,A60&gt;=4.8,D60&lt;0.35,B60&gt;=2.8,A60&lt;5.55),1.3,IF(AND(B60&lt;2.6,H60&lt;11.789,A60&lt;5.9,D60&lt;1.55,D60&gt;=0.7,A60&gt;=5.55),3.9,IF(AND(B60&gt;=2.6,H60&lt;11.789,A60&lt;5.9,D60&lt;1.55,D60&gt;=0.7,A60&gt;=5.55),4.26,IF(AND(A60&lt;6.6,F60&lt;2.5,A60&gt;=5.9,D60&lt;1.55,D60&gt;=0.7,A60&gt;=5.55),4.625,IF(AND(A60&gt;=6.6,F60&lt;2.5,A60&gt;=5.9,D60&lt;1.55,D60&gt;=0.7,A60&gt;=5.55),4.475,IF(AND(B60&lt;2.6,D60&lt;2.05,A60&lt;7.25,D60&gt;=1.55,D60&gt;=0.7,A60&gt;=5.55),5.8,IF(AND(G60&gt;=0.743,D60&gt;=2.05,A60&lt;7.25,D60&gt;=1.55,D60&gt;=0.7,A60&gt;=5.55),5.1,IF(AND(G60&lt;0.422,A60&gt;=4.35,B60&lt;3.4,A60&lt;4.8,D60&lt;0.35,B60&gt;=2.8,A60&lt;5.55),1.367,IF(AND(G60&gt;=0.422,A60&gt;=4.35,B60&lt;3.4,A60&lt;4.8,D60&lt;0.35,B60&gt;=2.8,A60&lt;5.55),1.3,IF(AND(A60&lt;5.05,G60&lt;0.934,B60&lt;3.45,A60&gt;=4.8,D60&lt;0.35,B60&gt;=2.8,A60&lt;5.55),1.525,IF(AND(A60&gt;=5.05,G60&lt;0.934,B60&lt;3.45,A60&gt;=4.8,D60&lt;0.35,B60&gt;=2.8,A60&lt;5.55),1.5,IF(AND(G60&gt;=0.585,H60&lt;14.877,B60&gt;=3.45,A60&gt;=4.8,D60&lt;0.35,B60&gt;=2.8,A60&lt;5.55),1.54,IF(AND(G60&gt;=0.537,G60&lt;0.743,D60&gt;=2.05,A60&lt;7.25,D60&gt;=1.55,D60&gt;=0.7,A60&gt;=5.55),5.833,IF(AND(D60&gt;=0.25,G60&lt;0.585,H60&lt;14.877,B60&gt;=3.45,A60&gt;=4.8,D60&lt;0.35,B60&gt;=2.8,A60&lt;5.55),1.367,IF(AND(D60&lt;1.75,H60&lt;13.795,B60&gt;=2.6,D60&lt;2.05,A60&lt;7.25,D60&gt;=1.55,D60&gt;=0.7,A60&gt;=5.55),5.45,IF(AND(B60&lt;2.85,H60&gt;=13.795,B60&gt;=2.6,D60&lt;2.05,A60&lt;7.25,D60&gt;=1.55,D60&gt;=0.7,A60&gt;=5.55),5.1,IF(AND(B60&gt;=2.85,H60&gt;=13.795,B60&gt;=2.6,D60&lt;2.05,A60&lt;7.25,D60&gt;=1.55,D60&gt;=0.7,A60&gt;=5.55),4.82,IF(AND(G60&lt;0.353,G60&lt;0.537,G60&lt;0.743,D60&gt;=2.05,A60&lt;7.25,D60&gt;=1.55,D60&gt;=0.7,A60&gt;=5.55),5.425,IF(AND(G60&gt;=0.353,G60&lt;0.537,G60&lt;0.743,D60&gt;=2.05,A60&lt;7.25,D60&gt;=1.55,D60&gt;=0.7,A60&gt;=5.55),5.62,IF(AND(G60&lt;0.311,D60&lt;0.25,G60&lt;0.585,H60&lt;14.877,B60&gt;=3.45,A60&gt;=4.8,D60&lt;0.35,B60&gt;=2.8,A60&lt;5.55),1.5,IF(AND(G60&gt;=0.311,D60&lt;0.25,G60&lt;0.585,H60&lt;14.877,B60&gt;=3.45,A60&gt;=4.8,D60&lt;0.35,B60&gt;=2.8,A60&lt;5.55),1.4,IF(AND(B60&gt;=3.1,D60&gt;=1.75,H60&lt;13.795,B60&gt;=2.6,D60&lt;2.05,A60&lt;7.25,D60&gt;=1.55,D60&gt;=0.7,A60&gt;=5.55),5.1,IF(AND(B60&lt;2.85,B60&lt;3.1,D60&gt;=1.75,H60&lt;13.795,B60&gt;=2.6,D60&lt;2.05,A60&lt;7.25,D60&gt;=1.55,D60&gt;=0.7,A60&gt;=5.55),5.2,IF(AND(B60&gt;=2.85,B60&lt;3.1,D60&gt;=1.75,H60&lt;13.795,B60&gt;=2.6,D60&lt;2.05,A60&lt;7.25,D60&gt;=1.55,D60&gt;=0.7,A60&gt;=5.55),5.2,"shouldnthappen")))))))))))))))))))))))))))))))))))</f>
        <v>3.325</v>
      </c>
      <c r="AO60" s="1" t="n">
        <f aca="false">IF(AND(H60&gt;=14.529,G60&lt;0.633,D60&lt;0.8),1.3,IF(AND(A60&lt;5.05,G60&gt;=0.633,D60&lt;0.8),1.35,IF(AND(H60&gt;=14.379,H60&lt;14.529,G60&lt;0.633,D60&lt;0.8),1.7,IF(AND(B60&lt;3.35,A60&gt;=5.05,G60&gt;=0.633,D60&lt;0.8),1.7,IF(AND(D60&gt;=1.45,A60&lt;5.95,F60&lt;2.5,D60&gt;=0.8),4.5,IF(AND(D60&lt;1.35,A60&gt;=5.95,F60&lt;2.5,D60&gt;=0.8),4,IF(AND(D60&lt;1.85,G60&gt;=0.845,F60&gt;=2.5,D60&gt;=0.8),4.8,IF(AND(B60&gt;=4.3,H60&lt;14.379,H60&lt;14.529,G60&lt;0.633,D60&lt;0.8),1.5,IF(AND(A60&lt;5.25,B60&gt;=3.35,A60&gt;=5.05,G60&gt;=0.633,D60&lt;0.8),1.55,IF(AND(A60&gt;=5.25,B60&gt;=3.35,A60&gt;=5.05,G60&gt;=0.633,D60&lt;0.8),1.633,IF(AND(A60&lt;5.05,D60&lt;1.45,A60&lt;5.95,F60&lt;2.5,D60&gt;=0.8),3.3,IF(AND(G60&lt;0.293,D60&gt;=1.35,A60&gt;=5.95,F60&lt;2.5,D60&gt;=0.8),5,IF(AND(A60&gt;=6.6,D60&lt;2.05,G60&lt;0.845,F60&gt;=2.5,D60&gt;=0.8),5.8,IF(AND(B60&lt;3.05,D60&gt;=2.05,G60&lt;0.845,F60&gt;=2.5,D60&gt;=0.8),6.15,IF(AND(B60&lt;2.9,D60&gt;=1.85,G60&gt;=0.845,F60&gt;=2.5,D60&gt;=0.8),5.1,IF(AND(B60&gt;=2.9,D60&gt;=1.85,G60&gt;=0.845,F60&gt;=2.5,D60&gt;=0.8),5.2,IF(AND(B60&gt;=3.8,B60&lt;4.3,H60&lt;14.379,H60&lt;14.529,G60&lt;0.633,D60&lt;0.8),1.333,IF(AND(A60&lt;6.25,G60&gt;=0.293,D60&gt;=1.35,A60&gt;=5.95,F60&lt;2.5,D60&gt;=0.8),4.6,IF(AND(H60&lt;10.351,A60&lt;6.6,D60&lt;2.05,G60&lt;0.845,F60&gt;=2.5,D60&gt;=0.8),5.4,IF(AND(G60&gt;=0.364,B60&gt;=3.05,D60&gt;=2.05,G60&lt;0.845,F60&gt;=2.5,D60&gt;=0.8),5.66,IF(AND(G60&gt;=0.447,B60&lt;3.8,B60&lt;4.3,H60&lt;14.379,H60&lt;14.529,G60&lt;0.633,D60&lt;0.8),1.3,IF(AND(H60&lt;6.247,A60&lt;5.65,A60&gt;=5.05,D60&lt;1.45,A60&lt;5.95,F60&lt;2.5,D60&gt;=0.8),4.033,IF(AND(D60&lt;1.25,A60&gt;=5.65,A60&gt;=5.05,D60&lt;1.45,A60&lt;5.95,F60&lt;2.5,D60&gt;=0.8),3.88,IF(AND(D60&gt;=1.25,A60&gt;=5.65,A60&gt;=5.05,D60&lt;1.45,A60&lt;5.95,F60&lt;2.5,D60&gt;=0.8),4.35,IF(AND(B60&lt;2.65,A60&gt;=6.25,G60&gt;=0.293,D60&gt;=1.35,A60&gt;=5.95,F60&lt;2.5,D60&gt;=0.8),4.9,IF(AND(B60&lt;2.75,H60&gt;=10.351,A60&lt;6.6,D60&lt;2.05,G60&lt;0.845,F60&gt;=2.5,D60&gt;=0.8),5.1,IF(AND(B60&gt;=2.75,H60&gt;=10.351,A60&lt;6.6,D60&lt;2.05,G60&lt;0.845,F60&gt;=2.5,D60&gt;=0.8),4.95,IF(AND(B60&lt;3.15,G60&lt;0.364,B60&gt;=3.05,D60&gt;=2.05,G60&lt;0.845,F60&gt;=2.5,D60&gt;=0.8),5.28,IF(AND(B60&gt;=3.15,G60&lt;0.364,B60&gt;=3.05,D60&gt;=2.05,G60&lt;0.845,F60&gt;=2.5,D60&gt;=0.8),5.5,IF(AND(H60&lt;9.212,G60&lt;0.447,B60&lt;3.8,B60&lt;4.3,H60&lt;14.379,H60&lt;14.529,G60&lt;0.633,D60&lt;0.8),1.4,IF(AND(G60&lt;0.356,H60&gt;=6.247,A60&lt;5.65,A60&gt;=5.05,D60&lt;1.45,A60&lt;5.95,F60&lt;2.5,D60&gt;=0.8),4.2,IF(AND(B60&lt;3,B60&gt;=2.65,A60&gt;=6.25,G60&gt;=0.293,D60&gt;=1.35,A60&gt;=5.95,F60&lt;2.5,D60&gt;=0.8),4.6,IF(AND(B60&gt;=3,B60&gt;=2.65,A60&gt;=6.25,G60&gt;=0.293,D60&gt;=1.35,A60&gt;=5.95,F60&lt;2.5,D60&gt;=0.8),4.7,IF(AND(A60&lt;5.05,H60&gt;=9.212,G60&lt;0.447,B60&lt;3.8,B60&lt;4.3,H60&lt;14.379,H60&lt;14.529,G60&lt;0.633,D60&lt;0.8),1.533,IF(AND(A60&gt;=5.05,H60&gt;=9.212,G60&lt;0.447,B60&lt;3.8,B60&lt;4.3,H60&lt;14.379,H60&lt;14.529,G60&lt;0.633,D60&lt;0.8),1.425,IF(AND(A60&lt;5.35,G60&gt;=0.356,H60&gt;=6.247,A60&lt;5.65,A60&gt;=5.05,D60&lt;1.45,A60&lt;5.95,F60&lt;2.5,D60&gt;=0.8),3.9,IF(AND(A60&gt;=5.35,G60&gt;=0.356,H60&gt;=6.247,A60&lt;5.65,A60&gt;=5.05,D60&lt;1.45,A60&lt;5.95,F60&lt;2.5,D60&gt;=0.8),3.72,"shouldnthappen")))))))))))))))))))))))))))))))))))))</f>
        <v>3.3</v>
      </c>
      <c r="AP60" s="1" t="n">
        <f aca="false">IF(AND(F60&gt;=1.5,A60&lt;5.55),3.84,IF(AND(G60&gt;=0.52,A60&lt;4.75,F60&lt;1.5,A60&lt;5.55),1.16,IF(AND(A60&lt;5.65,A60&lt;5.85,D60&lt;1.55,A60&gt;=5.55),4.2,IF(AND(A60&gt;=5.65,A60&lt;5.85,D60&lt;1.55,A60&gt;=5.55),3.167,IF(AND(G60&gt;=0.798,A60&gt;=5.85,D60&lt;1.55,A60&gt;=5.55),4,IF(AND(F60&lt;2.5,H60&lt;14.1,D60&gt;=1.55,A60&gt;=5.55),4.84,IF(AND(A60&lt;7.2,H60&gt;=14.1,D60&gt;=1.55,A60&gt;=5.55),5.633,IF(AND(A60&gt;=7.2,H60&gt;=14.1,D60&gt;=1.55,A60&gt;=5.55),6.6,IF(AND(G60&lt;0.161,G60&lt;0.52,A60&lt;4.75,F60&lt;1.5,A60&lt;5.55),1.5,IF(AND(D60&gt;=0.5,G60&lt;0.676,A60&gt;=4.75,F60&lt;1.5,A60&lt;5.55),1.6,IF(AND(H60&lt;11.016,G60&gt;=0.676,A60&gt;=4.75,F60&lt;1.5,A60&lt;5.55),1.75,IF(AND(G60&lt;0.209,G60&lt;0.798,A60&gt;=5.85,D60&lt;1.55,A60&gt;=5.55),4.5,IF(AND(G60&gt;=0.74,F60&gt;=2.5,H60&lt;14.1,D60&gt;=1.55,A60&gt;=5.55),6.225,IF(AND(B60&lt;2.95,G60&gt;=0.161,G60&lt;0.52,A60&lt;4.75,F60&lt;1.5,A60&lt;5.55),1.4,IF(AND(B60&gt;=2.95,G60&gt;=0.161,G60&lt;0.52,A60&lt;4.75,F60&lt;1.5,A60&lt;5.55),1.34,IF(AND(B60&lt;3.15,D60&lt;0.5,G60&lt;0.676,A60&gt;=4.75,F60&lt;1.5,A60&lt;5.55),1.52,IF(AND(D60&lt;0.25,H60&gt;=11.016,G60&gt;=0.676,A60&gt;=4.75,F60&lt;1.5,A60&lt;5.55),1.567,IF(AND(D60&gt;=0.25,H60&gt;=11.016,G60&gt;=0.676,A60&gt;=4.75,F60&lt;1.5,A60&lt;5.55),1.5,IF(AND(H60&lt;7.47,G60&gt;=0.209,G60&lt;0.798,A60&gt;=5.85,D60&lt;1.55,A60&gt;=5.55),5.05,IF(AND(B60&lt;2.85,G60&lt;0.74,F60&gt;=2.5,H60&lt;14.1,D60&gt;=1.55,A60&gt;=5.55),5.35,IF(AND(B60&lt;3.3,B60&gt;=3.15,D60&lt;0.5,G60&lt;0.676,A60&gt;=4.75,F60&lt;1.5,A60&lt;5.55),1.2,IF(AND(D60&lt;1.45,H60&gt;=7.47,G60&gt;=0.209,G60&lt;0.798,A60&gt;=5.85,D60&lt;1.55,A60&gt;=5.55),4.66,IF(AND(D60&gt;=1.45,H60&gt;=7.47,G60&gt;=0.209,G60&lt;0.798,A60&gt;=5.85,D60&lt;1.55,A60&gt;=5.55),4.64,IF(AND(A60&gt;=7.05,B60&gt;=2.85,G60&lt;0.74,F60&gt;=2.5,H60&lt;14.1,D60&gt;=1.55,A60&gt;=5.55),5.8,IF(AND(B60&gt;=3.25,A60&lt;7.05,B60&gt;=2.85,G60&lt;0.74,F60&gt;=2.5,H60&lt;14.1,D60&gt;=1.55,A60&gt;=5.55),5.7,IF(AND(H60&gt;=13.641,D60&lt;0.25,B60&gt;=3.3,B60&gt;=3.15,D60&lt;0.5,G60&lt;0.676,A60&gt;=4.75,F60&lt;1.5,A60&lt;5.55),1.3,IF(AND(D60&lt;0.35,D60&gt;=0.25,B60&gt;=3.3,B60&gt;=3.15,D60&lt;0.5,G60&lt;0.676,A60&gt;=4.75,F60&lt;1.5,A60&lt;5.55),1.367,IF(AND(D60&gt;=0.35,D60&gt;=0.25,B60&gt;=3.3,B60&gt;=3.15,D60&lt;0.5,G60&lt;0.676,A60&gt;=4.75,F60&lt;1.5,A60&lt;5.55),1.3,IF(AND(A60&lt;6.35,B60&lt;3.25,A60&lt;7.05,B60&gt;=2.85,G60&lt;0.74,F60&gt;=2.5,H60&lt;14.1,D60&gt;=1.55,A60&gt;=5.55),5.6,IF(AND(A60&gt;=6.35,B60&lt;3.25,A60&lt;7.05,B60&gt;=2.85,G60&lt;0.74,F60&gt;=2.5,H60&lt;14.1,D60&gt;=1.55,A60&gt;=5.55),5.325,IF(AND(A60&lt;5.1,H60&lt;13.641,D60&lt;0.25,B60&gt;=3.3,B60&gt;=3.15,D60&lt;0.5,G60&lt;0.676,A60&gt;=4.75,F60&lt;1.5,A60&lt;5.55),1.4,IF(AND(H60&gt;=11.031,A60&gt;=5.1,H60&lt;13.641,D60&lt;0.25,B60&gt;=3.3,B60&gt;=3.15,D60&lt;0.5,G60&lt;0.676,A60&gt;=4.75,F60&lt;1.5,A60&lt;5.55),1.4,IF(AND(A60&lt;5.45,H60&lt;11.031,A60&gt;=5.1,H60&lt;13.641,D60&lt;0.25,B60&gt;=3.3,B60&gt;=3.15,D60&lt;0.5,G60&lt;0.676,A60&gt;=4.75,F60&lt;1.5,A60&lt;5.55),1.5,IF(AND(A60&gt;=5.45,H60&lt;11.031,A60&gt;=5.1,H60&lt;13.641,D60&lt;0.25,B60&gt;=3.3,B60&gt;=3.15,D60&lt;0.5,G60&lt;0.676,A60&gt;=4.75,F60&lt;1.5,A60&lt;5.55),1.4,"shouldnthappen"))))))))))))))))))))))))))))))))))</f>
        <v>3.84</v>
      </c>
      <c r="AQ60" s="1" t="n">
        <f aca="false">IF(AND(H60&lt;6.926,D60&gt;=0.35,F60&lt;1.5),1.9,IF(AND(G60&gt;=0.869,D60&gt;=1.75,F60&gt;=1.5),5.15,IF(AND(A60&lt;4.35,A60&lt;5.05,D60&lt;0.35,F60&lt;1.5),1.1,IF(AND(H60&lt;6.089,A60&gt;=5.05,D60&lt;0.35,F60&lt;1.5),1.7,IF(AND(H60&gt;=13.089,H60&gt;=6.926,D60&gt;=0.35,F60&lt;1.5),1.3,IF(AND(G60&lt;0.695,D60&lt;1.15,D60&lt;1.75,F60&gt;=1.5),3.62,IF(AND(G60&gt;=0.695,D60&lt;1.15,D60&lt;1.75,F60&gt;=1.5),3,IF(AND(G60&gt;=0.585,H60&gt;=6.089,A60&gt;=5.05,D60&lt;0.35,F60&lt;1.5),1.5,IF(AND(H60&lt;9.582,H60&lt;13.089,H60&gt;=6.926,D60&gt;=0.35,F60&lt;1.5),1.5,IF(AND(H60&gt;=9.582,H60&lt;13.089,H60&gt;=6.926,D60&gt;=0.35,F60&lt;1.5),1.6,IF(AND(D60&lt;1.35,H60&lt;9.349,D60&gt;=1.15,D60&lt;1.75,F60&gt;=1.5),3.867,IF(AND(D60&lt;2.05,A60&lt;7.05,G60&lt;0.869,D60&gt;=1.75,F60&gt;=1.5),4.9,IF(AND(B60&gt;=3.3,A60&gt;=7.05,G60&lt;0.869,D60&gt;=1.75,F60&gt;=1.5),6.1,IF(AND(G60&lt;0.347,H60&lt;11.218,A60&gt;=4.35,A60&lt;5.05,D60&lt;0.35,F60&lt;1.5),1.4,IF(AND(G60&gt;=0.347,H60&lt;11.218,A60&gt;=4.35,A60&lt;5.05,D60&lt;0.35,F60&lt;1.5),1.5,IF(AND(G60&gt;=0.265,H60&gt;=11.218,A60&gt;=4.35,A60&lt;5.05,D60&lt;0.35,F60&lt;1.5),1.45,IF(AND(A60&gt;=5.4,G60&lt;0.585,H60&gt;=6.089,A60&gt;=5.05,D60&lt;0.35,F60&lt;1.5),1.35,IF(AND(B60&gt;=2.9,D60&gt;=1.35,H60&lt;9.349,D60&gt;=1.15,D60&lt;1.75,F60&gt;=1.5),4.6,IF(AND(D60&gt;=1.35,A60&lt;6.15,H60&gt;=9.349,D60&gt;=1.15,D60&lt;1.75,F60&gt;=1.5),4.54,IF(AND(H60&lt;10.927,A60&gt;=6.15,H60&gt;=9.349,D60&gt;=1.15,D60&lt;1.75,F60&gt;=1.5),4.3,IF(AND(G60&lt;0.512,D60&gt;=2.05,A60&lt;7.05,G60&lt;0.869,D60&gt;=1.75,F60&gt;=1.5),5.533,IF(AND(G60&gt;=0.512,D60&gt;=2.05,A60&lt;7.05,G60&lt;0.869,D60&gt;=1.75,F60&gt;=1.5),5.88,IF(AND(H60&lt;11.551,B60&lt;3.3,A60&gt;=7.05,G60&lt;0.869,D60&gt;=1.75,F60&gt;=1.5),6.3,IF(AND(G60&lt;0.227,G60&lt;0.265,H60&gt;=11.218,A60&gt;=4.35,A60&lt;5.05,D60&lt;0.35,F60&lt;1.5),1.4,IF(AND(G60&gt;=0.227,G60&lt;0.265,H60&gt;=11.218,A60&gt;=4.35,A60&lt;5.05,D60&lt;0.35,F60&lt;1.5),1.26,IF(AND(H60&lt;11.031,A60&lt;5.4,G60&lt;0.585,H60&gt;=6.089,A60&gt;=5.05,D60&lt;0.35,F60&lt;1.5),1.5,IF(AND(H60&gt;=11.031,A60&lt;5.4,G60&lt;0.585,H60&gt;=6.089,A60&gt;=5.05,D60&lt;0.35,F60&lt;1.5),1.4,IF(AND(A60&lt;5.45,B60&lt;2.9,D60&gt;=1.35,H60&lt;9.349,D60&gt;=1.15,D60&lt;1.75,F60&gt;=1.5),4.5,IF(AND(A60&lt;5.9,D60&lt;1.35,A60&lt;6.15,H60&gt;=9.349,D60&gt;=1.15,D60&lt;1.75,F60&gt;=1.5),4.2,IF(AND(A60&gt;=5.9,D60&lt;1.35,A60&lt;6.15,H60&gt;=9.349,D60&gt;=1.15,D60&lt;1.75,F60&gt;=1.5),4,IF(AND(A60&gt;=6.75,H60&gt;=10.927,A60&gt;=6.15,H60&gt;=9.349,D60&gt;=1.15,D60&lt;1.75,F60&gt;=1.5),4.767,IF(AND(B60&lt;2.9,H60&gt;=11.551,B60&lt;3.3,A60&gt;=7.05,G60&lt;0.869,D60&gt;=1.75,F60&gt;=1.5),6.7,IF(AND(B60&gt;=2.9,H60&gt;=11.551,B60&lt;3.3,A60&gt;=7.05,G60&lt;0.869,D60&gt;=1.75,F60&gt;=1.5),6.6,IF(AND(B60&lt;2.45,A60&gt;=5.45,B60&lt;2.9,D60&gt;=1.35,H60&lt;9.349,D60&gt;=1.15,D60&lt;1.75,F60&gt;=1.5),5,IF(AND(B60&gt;=2.45,A60&gt;=5.45,B60&lt;2.9,D60&gt;=1.35,H60&lt;9.349,D60&gt;=1.15,D60&lt;1.75,F60&gt;=1.5),5.1,IF(AND(H60&lt;11.166,A60&lt;6.75,H60&gt;=10.927,A60&gt;=6.15,H60&gt;=9.349,D60&gt;=1.15,D60&lt;1.75,F60&gt;=1.5),4.9,IF(AND(G60&lt;0.228,H60&gt;=11.166,A60&lt;6.75,H60&gt;=10.927,A60&gt;=6.15,H60&gt;=9.349,D60&gt;=1.15,D60&lt;1.75,F60&gt;=1.5),4.7,IF(AND(H60&lt;13.531,G60&gt;=0.228,H60&gt;=11.166,A60&lt;6.75,H60&gt;=10.927,A60&gt;=6.15,H60&gt;=9.349,D60&gt;=1.15,D60&lt;1.75,F60&gt;=1.5),4.4,IF(AND(H60&gt;=13.531,G60&gt;=0.228,H60&gt;=11.166,A60&lt;6.75,H60&gt;=10.927,A60&gt;=6.15,H60&gt;=9.349,D60&gt;=1.15,D60&lt;1.75,F60&gt;=1.5),4.6,"shouldnthappen")))))))))))))))))))))))))))))))))))))))</f>
        <v>3.62</v>
      </c>
      <c r="AR60" s="1" t="n">
        <f aca="false">IF(AND(G60&gt;=0.93,B60&lt;3.65,F60&lt;1.5),1.7,IF(AND(H60&lt;6.542,B60&gt;=3.65,F60&lt;1.5),1.767,IF(AND(A60&gt;=7.05,D60&gt;=1.55,F60&gt;=1.5),6.3,IF(AND(G60&lt;0.123,H60&gt;=6.542,B60&gt;=3.65,F60&lt;1.5),1.367,IF(AND(A60&lt;5.15,A60&lt;5.65,D60&lt;1.55,F60&gt;=1.5),3.15,IF(AND(A60&lt;4.8,G60&gt;=0.447,G60&lt;0.93,B60&lt;3.65,F60&lt;1.5),1.24,IF(AND(A60&gt;=4.8,G60&gt;=0.447,G60&lt;0.93,B60&lt;3.65,F60&lt;1.5),1.4,IF(AND(G60&lt;0.151,G60&gt;=0.123,H60&gt;=6.542,B60&gt;=3.65,F60&lt;1.5),1.7,IF(AND(G60&gt;=0.151,G60&gt;=0.123,H60&gt;=6.542,B60&gt;=3.65,F60&lt;1.5),1.5,IF(AND(D60&gt;=1.45,A60&gt;=5.15,A60&lt;5.65,D60&lt;1.55,F60&gt;=1.5),4.5,IF(AND(B60&lt;2.65,D60&gt;=1.35,A60&gt;=5.65,D60&lt;1.55,F60&gt;=1.5),4.9,IF(AND(G60&lt;0.527,F60&lt;2.5,A60&lt;7.05,D60&gt;=1.55,F60&gt;=1.5),5.075,IF(AND(G60&gt;=0.527,F60&lt;2.5,A60&lt;7.05,D60&gt;=1.55,F60&gt;=1.5),4.7,IF(AND(A60&lt;4.65,G60&lt;0.265,G60&lt;0.447,G60&lt;0.93,B60&lt;3.65,F60&lt;1.5),1.42,IF(AND(G60&lt;0.3,G60&gt;=0.265,G60&lt;0.447,G60&lt;0.93,B60&lt;3.65,F60&lt;1.5),1.6,IF(AND(G60&gt;=0.3,G60&gt;=0.265,G60&lt;0.447,G60&lt;0.93,B60&lt;3.65,F60&lt;1.5),1.4,IF(AND(G60&lt;0.356,D60&lt;1.45,A60&gt;=5.15,A60&lt;5.65,D60&lt;1.55,F60&gt;=1.5),4.125,IF(AND(D60&lt;1.1,A60&lt;6.2,D60&lt;1.35,A60&gt;=5.65,D60&lt;1.55,F60&gt;=1.5),4.1,IF(AND(D60&gt;=1.1,A60&lt;6.2,D60&lt;1.35,A60&gt;=5.65,D60&lt;1.55,F60&gt;=1.5),4.175,IF(AND(H60&gt;=13.433,A60&gt;=6.2,D60&lt;1.35,A60&gt;=5.65,D60&lt;1.55,F60&gt;=1.5),4.6,IF(AND(G60&lt;0.437,B60&gt;=2.65,D60&gt;=1.35,A60&gt;=5.65,D60&lt;1.55,F60&gt;=1.5),4.625,IF(AND(G60&gt;=0.437,B60&gt;=2.65,D60&gt;=1.35,A60&gt;=5.65,D60&lt;1.55,F60&gt;=1.5),4.75,IF(AND(B60&gt;=3.15,H60&lt;11.146,F60&gt;=2.5,A60&lt;7.05,D60&gt;=1.55,F60&gt;=1.5),5.667,IF(AND(B60&lt;2.65,H60&gt;=11.146,F60&gt;=2.5,A60&lt;7.05,D60&gt;=1.55,F60&gt;=1.5),5.8,IF(AND(B60&lt;3.3,A60&gt;=4.65,G60&lt;0.265,G60&lt;0.447,G60&lt;0.93,B60&lt;3.65,F60&lt;1.5),1.32,IF(AND(B60&gt;=3.3,A60&gt;=4.65,G60&lt;0.265,G60&lt;0.447,G60&lt;0.93,B60&lt;3.65,F60&lt;1.5),1.425,IF(AND(B60&lt;2.8,G60&gt;=0.356,D60&lt;1.45,A60&gt;=5.15,A60&lt;5.65,D60&lt;1.55,F60&gt;=1.5),3.86,IF(AND(B60&gt;=2.8,G60&gt;=0.356,D60&lt;1.45,A60&gt;=5.15,A60&lt;5.65,D60&lt;1.55,F60&gt;=1.5),3.6,IF(AND(B60&lt;2.6,H60&lt;13.433,A60&gt;=6.2,D60&lt;1.35,A60&gt;=5.65,D60&lt;1.55,F60&gt;=1.5),4.4,IF(AND(B60&gt;=2.6,H60&lt;13.433,A60&gt;=6.2,D60&lt;1.35,A60&gt;=5.65,D60&lt;1.55,F60&gt;=1.5),4.3,IF(AND(G60&lt;0.151,B60&lt;3.15,H60&lt;11.146,F60&gt;=2.5,A60&lt;7.05,D60&gt;=1.55,F60&gt;=1.5),5.5,IF(AND(H60&lt;15.52,B60&gt;=2.65,H60&gt;=11.146,F60&gt;=2.5,A60&lt;7.05,D60&gt;=1.55,F60&gt;=1.5),5.4,IF(AND(H60&gt;=15.52,B60&gt;=2.65,H60&gt;=11.146,F60&gt;=2.5,A60&lt;7.05,D60&gt;=1.55,F60&gt;=1.5),5.733,IF(AND(H60&lt;10.74,G60&gt;=0.151,B60&lt;3.15,H60&lt;11.146,F60&gt;=2.5,A60&lt;7.05,D60&gt;=1.55,F60&gt;=1.5),5.12,IF(AND(H60&gt;=10.74,G60&gt;=0.151,B60&lt;3.15,H60&lt;11.146,F60&gt;=2.5,A60&lt;7.05,D60&gt;=1.55,F60&gt;=1.5),4.9,"shouldnthappen")))))))))))))))))))))))))))))))))))</f>
        <v>3.15</v>
      </c>
      <c r="AS60" s="1" t="n">
        <f aca="false">IF(AND(F60&gt;=1.5,A60&lt;5.55),4.18,IF(AND(F60&gt;=2.5,B60&lt;2.75,A60&gt;=5.55),5.38,IF(AND(G60&gt;=0.587,B60&lt;3.75,F60&lt;1.5,A60&lt;5.55),1.48,IF(AND(H60&lt;6.51,B60&gt;=3.75,F60&lt;1.5,A60&lt;5.55),1.9,IF(AND(H60&gt;=6.51,B60&gt;=3.75,F60&lt;1.5,A60&lt;5.55),1.425,IF(AND(G60&gt;=0.868,F60&lt;2.5,B60&lt;2.75,A60&gt;=5.55),4.65,IF(AND(F60&lt;1.5,D60&lt;1.55,B60&gt;=2.75,A60&gt;=5.55),1.7,IF(AND(G60&gt;=0.857,D60&gt;=1.55,B60&gt;=2.75,A60&gt;=5.55),5.033,IF(AND(G60&gt;=0.518,G60&lt;0.587,B60&lt;3.75,F60&lt;1.5,A60&lt;5.55),1,IF(AND(D60&lt;1.05,G60&lt;0.868,F60&lt;2.5,B60&lt;2.75,A60&gt;=5.55),3.5,IF(AND(G60&lt;0.404,D60&gt;=1.05,G60&lt;0.868,F60&lt;2.5,B60&lt;2.75,A60&gt;=5.55),4.2,IF(AND(G60&gt;=0.404,D60&gt;=1.05,G60&lt;0.868,F60&lt;2.5,B60&lt;2.75,A60&gt;=5.55),3.94,IF(AND(F60&lt;2.5,B60&lt;2.95,F60&gt;=1.5,D60&lt;1.55,B60&gt;=2.75,A60&gt;=5.55),4.68,IF(AND(F60&gt;=2.5,B60&lt;2.95,F60&gt;=1.5,D60&lt;1.55,B60&gt;=2.75,A60&gt;=5.55),5.1,IF(AND(H60&lt;10.883,B60&gt;=2.95,F60&gt;=1.5,D60&lt;1.55,B60&gt;=2.75,A60&gt;=5.55),4.15,IF(AND(H60&gt;=10.883,B60&gt;=2.95,F60&gt;=1.5,D60&lt;1.55,B60&gt;=2.75,A60&gt;=5.55),4.5,IF(AND(H60&gt;=14.1,D60&lt;2.05,G60&lt;0.857,D60&gt;=1.55,B60&gt;=2.75,A60&gt;=5.55),6.6,IF(AND(G60&lt;0.063,B60&lt;3.15,G60&lt;0.518,G60&lt;0.587,B60&lt;3.75,F60&lt;1.5,A60&lt;5.55),1.4,IF(AND(G60&gt;=0.063,B60&lt;3.15,G60&lt;0.518,G60&lt;0.587,B60&lt;3.75,F60&lt;1.5,A60&lt;5.55),1.5,IF(AND(H60&gt;=10.563,B60&gt;=3.15,G60&lt;0.518,G60&lt;0.587,B60&lt;3.75,F60&lt;1.5,A60&lt;5.55),1.325,IF(AND(B60&lt;2.95,H60&lt;14.1,D60&lt;2.05,G60&lt;0.857,D60&gt;=1.55,B60&gt;=2.75,A60&gt;=5.55),6.125,IF(AND(A60&lt;6.65,G60&lt;0.364,D60&gt;=2.05,G60&lt;0.857,D60&gt;=1.55,B60&gt;=2.75,A60&gt;=5.55),5.45,IF(AND(G60&gt;=0.774,G60&gt;=0.364,D60&gt;=2.05,G60&lt;0.857,D60&gt;=1.55,B60&gt;=2.75,A60&gt;=5.55),5.4,IF(AND(H60&gt;=9.279,H60&lt;10.563,B60&gt;=3.15,G60&lt;0.518,G60&lt;0.587,B60&lt;3.75,F60&lt;1.5,A60&lt;5.55),1.475,IF(AND(D60&lt;1.65,B60&gt;=2.95,H60&lt;14.1,D60&lt;2.05,G60&lt;0.857,D60&gt;=1.55,B60&gt;=2.75,A60&gt;=5.55),5.8,IF(AND(B60&lt;3.15,A60&gt;=6.65,G60&lt;0.364,D60&gt;=2.05,G60&lt;0.857,D60&gt;=1.55,B60&gt;=2.75,A60&gt;=5.55),5.3,IF(AND(B60&gt;=3.15,A60&gt;=6.65,G60&lt;0.364,D60&gt;=2.05,G60&lt;0.857,D60&gt;=1.55,B60&gt;=2.75,A60&gt;=5.55),5.7,IF(AND(A60&gt;=6.75,G60&lt;0.774,G60&gt;=0.364,D60&gt;=2.05,G60&lt;0.857,D60&gt;=1.55,B60&gt;=2.75,A60&gt;=5.55),5.9,IF(AND(G60&lt;0.417,H60&lt;9.279,H60&lt;10.563,B60&gt;=3.15,G60&lt;0.518,G60&lt;0.587,B60&lt;3.75,F60&lt;1.5,A60&lt;5.55),1.4,IF(AND(G60&gt;=0.417,H60&lt;9.279,H60&lt;10.563,B60&gt;=3.15,G60&lt;0.518,G60&lt;0.587,B60&lt;3.75,F60&lt;1.5,A60&lt;5.55),1.3,IF(AND(A60&lt;6.3,D60&gt;=1.65,B60&gt;=2.95,H60&lt;14.1,D60&lt;2.05,G60&lt;0.857,D60&gt;=1.55,B60&gt;=2.75,A60&gt;=5.55),4.9,IF(AND(A60&gt;=6.3,D60&gt;=1.65,B60&gt;=2.95,H60&lt;14.1,D60&lt;2.05,G60&lt;0.857,D60&gt;=1.55,B60&gt;=2.75,A60&gt;=5.55),5.3,IF(AND(G60&gt;=0.657,A60&lt;6.75,G60&lt;0.774,G60&gt;=0.364,D60&gt;=2.05,G60&lt;0.857,D60&gt;=1.55,B60&gt;=2.75,A60&gt;=5.55),6,IF(AND(B60&lt;3.2,G60&lt;0.657,A60&lt;6.75,G60&lt;0.774,G60&gt;=0.364,D60&gt;=2.05,G60&lt;0.857,D60&gt;=1.55,B60&gt;=2.75,A60&gt;=5.55),5.6,IF(AND(B60&gt;=3.2,G60&lt;0.657,A60&lt;6.75,G60&lt;0.774,G60&gt;=0.364,D60&gt;=2.05,G60&lt;0.857,D60&gt;=1.55,B60&gt;=2.75,A60&gt;=5.55),5.65,"shouldnthappen")))))))))))))))))))))))))))))))))))</f>
        <v>4.18</v>
      </c>
      <c r="AT60" s="1" t="n">
        <f aca="false">IF(AND(H60&gt;=16.284,A60&gt;=5.55),6.533,IF(AND(G60&gt;=0.52,A60&lt;4.85,A60&lt;5.55),1.05,IF(AND(G60&lt;0.227,G60&lt;0.52,A60&lt;4.85,A60&lt;5.55),1.4,IF(AND(G60&gt;=0.227,G60&lt;0.52,A60&lt;4.85,A60&lt;5.55),1.3,IF(AND(D60&gt;=0.45,F60&lt;1.5,A60&gt;=4.85,A60&lt;5.55),1.667,IF(AND(B60&gt;=2.75,F60&gt;=1.5,A60&gt;=4.85,A60&lt;5.55),4.5,IF(AND(F60&lt;2.5,B60&gt;=3.15,H60&lt;16.284,A60&gt;=5.55),4.7,IF(AND(G60&gt;=0.934,D60&lt;0.45,F60&lt;1.5,A60&gt;=4.85,A60&lt;5.55),1.7,IF(AND(D60&gt;=1.2,B60&lt;2.75,F60&gt;=1.5,A60&gt;=4.85,A60&lt;5.55),4.25,IF(AND(G60&gt;=0.774,F60&gt;=2.5,B60&gt;=3.15,H60&lt;16.284,A60&gt;=5.55),5.4,IF(AND(B60&lt;3.1,G60&lt;0.934,D60&lt;0.45,F60&lt;1.5,A60&gt;=4.85,A60&lt;5.55),1.6,IF(AND(D60&lt;1.05,D60&lt;1.2,B60&lt;2.75,F60&gt;=1.5,A60&gt;=4.85,A60&lt;5.55),3.433,IF(AND(D60&gt;=1.05,D60&lt;1.2,B60&lt;2.75,F60&gt;=1.5,A60&gt;=4.85,A60&lt;5.55),3.267,IF(AND(H60&lt;8.486,D60&lt;1.35,F60&lt;2.5,B60&lt;3.15,H60&lt;16.284,A60&gt;=5.55),3.85,IF(AND(D60&gt;=1.55,D60&gt;=1.35,F60&lt;2.5,B60&lt;3.15,H60&lt;16.284,A60&gt;=5.55),5.1,IF(AND(H60&lt;10.464,A60&lt;6.35,F60&gt;=2.5,B60&lt;3.15,H60&lt;16.284,A60&gt;=5.55),5.08,IF(AND(H60&gt;=10.464,A60&lt;6.35,F60&gt;=2.5,B60&lt;3.15,H60&lt;16.284,A60&gt;=5.55),4.9,IF(AND(D60&lt;1.85,A60&gt;=6.35,F60&gt;=2.5,B60&lt;3.15,H60&lt;16.284,A60&gt;=5.55),5.8,IF(AND(H60&gt;=10.393,G60&lt;0.774,F60&gt;=2.5,B60&gt;=3.15,H60&lt;16.284,A60&gt;=5.55),5.425,IF(AND(B60&lt;2.6,H60&gt;=8.486,D60&lt;1.35,F60&lt;2.5,B60&lt;3.15,H60&lt;16.284,A60&gt;=5.55),3.9,IF(AND(G60&gt;=0.567,D60&lt;1.55,D60&gt;=1.35,F60&lt;2.5,B60&lt;3.15,H60&lt;16.284,A60&gt;=5.55),4.4,IF(AND(B60&lt;3.25,H60&lt;10.393,G60&lt;0.774,F60&gt;=2.5,B60&gt;=3.15,H60&lt;16.284,A60&gt;=5.55),5.7,IF(AND(B60&gt;=3.25,H60&lt;10.393,G60&lt;0.774,F60&gt;=2.5,B60&gt;=3.15,H60&lt;16.284,A60&gt;=5.55),5.98,IF(AND(G60&lt;0.079,G60&lt;0.338,B60&gt;=3.1,G60&lt;0.934,D60&lt;0.45,F60&lt;1.5,A60&gt;=4.85,A60&lt;5.55),1.425,IF(AND(B60&lt;3.35,G60&gt;=0.338,B60&gt;=3.1,G60&lt;0.934,D60&lt;0.45,F60&lt;1.5,A60&gt;=4.85,A60&lt;5.55),1.4,IF(AND(G60&lt;0.404,B60&gt;=2.6,H60&gt;=8.486,D60&lt;1.35,F60&lt;2.5,B60&lt;3.15,H60&lt;16.284,A60&gt;=5.55),4.3,IF(AND(G60&gt;=0.404,B60&gt;=2.6,H60&gt;=8.486,D60&lt;1.35,F60&lt;2.5,B60&lt;3.15,H60&lt;16.284,A60&gt;=5.55),4.025,IF(AND(B60&gt;=3.05,G60&lt;0.567,D60&lt;1.55,D60&gt;=1.35,F60&lt;2.5,B60&lt;3.15,H60&lt;16.284,A60&gt;=5.55),4.7,IF(AND(A60&lt;6.45,H60&lt;10.667,D60&gt;=1.85,A60&gt;=6.35,F60&gt;=2.5,B60&lt;3.15,H60&lt;16.284,A60&gt;=5.55),5.3,IF(AND(A60&gt;=6.45,H60&lt;10.667,D60&gt;=1.85,A60&gt;=6.35,F60&gt;=2.5,B60&lt;3.15,H60&lt;16.284,A60&gt;=5.55),5.167,IF(AND(B60&lt;2.95,H60&gt;=10.667,D60&gt;=1.85,A60&gt;=6.35,F60&gt;=2.5,B60&lt;3.15,H60&lt;16.284,A60&gt;=5.55),5.6,IF(AND(B60&gt;=2.95,H60&gt;=10.667,D60&gt;=1.85,A60&gt;=6.35,F60&gt;=2.5,B60&lt;3.15,H60&lt;16.284,A60&gt;=5.55),5.5,IF(AND(H60&lt;10.325,G60&gt;=0.079,G60&lt;0.338,B60&gt;=3.1,G60&lt;0.934,D60&lt;0.45,F60&lt;1.5,A60&gt;=4.85,A60&lt;5.55),1.5,IF(AND(G60&lt;0.385,B60&gt;=3.35,G60&gt;=0.338,B60&gt;=3.1,G60&lt;0.934,D60&lt;0.45,F60&lt;1.5,A60&gt;=4.85,A60&lt;5.55),1.5,IF(AND(G60&gt;=0.385,B60&gt;=3.35,G60&gt;=0.338,B60&gt;=3.1,G60&lt;0.934,D60&lt;0.45,F60&lt;1.5,A60&gt;=4.85,A60&lt;5.55),1.42,IF(AND(B60&lt;2.5,B60&lt;3.05,G60&lt;0.567,D60&lt;1.55,D60&gt;=1.35,F60&lt;2.5,B60&lt;3.15,H60&lt;16.284,A60&gt;=5.55),4.5,IF(AND(B60&gt;=2.5,B60&lt;3.05,G60&lt;0.567,D60&lt;1.55,D60&gt;=1.35,F60&lt;2.5,B60&lt;3.15,H60&lt;16.284,A60&gt;=5.55),4.56,IF(AND(H60&lt;12.506,H60&gt;=10.325,G60&gt;=0.079,G60&lt;0.338,B60&gt;=3.1,G60&lt;0.934,D60&lt;0.45,F60&lt;1.5,A60&gt;=4.85,A60&lt;5.55),1.2,IF(AND(H60&gt;=12.506,H60&gt;=10.325,G60&gt;=0.079,G60&lt;0.338,B60&gt;=3.1,G60&lt;0.934,D60&lt;0.45,F60&lt;1.5,A60&gt;=4.85,A60&lt;5.55),1.3,"shouldnthappen")))))))))))))))))))))))))))))))))))))))</f>
        <v>3.433</v>
      </c>
      <c r="AU60" s="1" t="n">
        <f aca="false">IF(AND(G60&gt;=0.52,B60&lt;3.05,F60&lt;1.5),1.1,IF(AND(G60&lt;0.35,G60&lt;0.52,B60&lt;3.05,F60&lt;1.5),1.4,IF(AND(G60&gt;=0.35,G60&lt;0.52,B60&lt;3.05,F60&lt;1.5),1.3,IF(AND(G60&gt;=0.227,G60&lt;0.347,B60&gt;=3.05,F60&lt;1.5),1.32,IF(AND(H60&lt;6.417,G60&gt;=0.347,B60&gt;=3.05,F60&lt;1.5),1.7,IF(AND(A60&gt;=7.25,A60&gt;=6.6,F60&gt;=2.5,F60&gt;=1.5),6.35,IF(AND(G60&lt;0.11,G60&lt;0.227,G60&lt;0.347,B60&gt;=3.05,F60&lt;1.5),1.333,IF(AND(H60&lt;9.441,H60&gt;=6.417,G60&gt;=0.347,B60&gt;=3.05,F60&lt;1.5),1.425,IF(AND(B60&lt;2.75,G60&lt;0.451,H60&lt;10.266,F60&lt;2.5,F60&gt;=1.5),4,IF(AND(B60&gt;=2.75,G60&lt;0.451,H60&lt;10.266,F60&lt;2.5,F60&gt;=1.5),4.433,IF(AND(G60&gt;=0.865,G60&gt;=0.451,H60&lt;10.266,F60&lt;2.5,F60&gt;=1.5),4.2,IF(AND(B60&lt;2.45,H60&lt;13.665,H60&gt;=10.266,F60&lt;2.5,F60&gt;=1.5),3.7,IF(AND(G60&lt;0.302,H60&gt;=13.665,H60&gt;=10.266,F60&lt;2.5,F60&gt;=1.5),5,IF(AND(B60&lt;2.9,A60&lt;6.1,A60&lt;6.6,F60&gt;=2.5,F60&gt;=1.5),5.06,IF(AND(B60&gt;=2.9,A60&lt;6.1,A60&lt;6.6,F60&gt;=2.5,F60&gt;=1.5),4.8,IF(AND(B60&lt;3.05,A60&gt;=6.1,A60&lt;6.6,F60&gt;=2.5,F60&gt;=1.5),5.6,IF(AND(B60&gt;=3.05,A60&gt;=6.1,A60&lt;6.6,F60&gt;=2.5,F60&gt;=1.5),5.267,IF(AND(H60&gt;=14.564,A60&lt;7.25,A60&gt;=6.6,F60&gt;=2.5,F60&gt;=1.5),5.6,IF(AND(H60&gt;=14.309,G60&gt;=0.11,G60&lt;0.227,G60&lt;0.347,B60&gt;=3.05,F60&lt;1.5),1.7,IF(AND(D60&lt;0.4,H60&gt;=9.441,H60&gt;=6.417,G60&gt;=0.347,B60&gt;=3.05,F60&lt;1.5),1.5,IF(AND(D60&gt;=0.4,H60&gt;=9.441,H60&gt;=6.417,G60&gt;=0.347,B60&gt;=3.05,F60&lt;1.5),1.633,IF(AND(A60&lt;5.35,G60&lt;0.865,G60&gt;=0.451,H60&lt;10.266,F60&lt;2.5,F60&gt;=1.5),3.15,IF(AND(D60&lt;1.45,G60&gt;=0.302,H60&gt;=13.665,H60&gt;=10.266,F60&lt;2.5,F60&gt;=1.5),4.74,IF(AND(D60&gt;=1.45,G60&gt;=0.302,H60&gt;=13.665,H60&gt;=10.266,F60&lt;2.5,F60&gt;=1.5),4.567,IF(AND(H60&lt;8.836,H60&lt;14.564,A60&lt;7.25,A60&gt;=6.6,F60&gt;=2.5,F60&gt;=1.5),5.7,IF(AND(H60&gt;=8.836,H60&lt;14.564,A60&lt;7.25,A60&gt;=6.6,F60&gt;=2.5,F60&gt;=1.5),5.9,IF(AND(H60&lt;11.53,H60&lt;14.309,G60&gt;=0.11,G60&lt;0.227,G60&lt;0.347,B60&gt;=3.05,F60&lt;1.5),1.5,IF(AND(H60&gt;=11.53,H60&lt;14.309,G60&gt;=0.11,G60&lt;0.227,G60&lt;0.347,B60&gt;=3.05,F60&lt;1.5),1.467,IF(AND(H60&lt;9.386,A60&gt;=5.35,G60&lt;0.865,G60&gt;=0.451,H60&lt;10.266,F60&lt;2.5,F60&gt;=1.5),3.56,IF(AND(H60&gt;=9.386,A60&gt;=5.35,G60&lt;0.865,G60&gt;=0.451,H60&lt;10.266,F60&lt;2.5,F60&gt;=1.5),4.2,IF(AND(H60&lt;11.036,D60&lt;1.45,B60&gt;=2.45,H60&lt;13.665,H60&gt;=10.266,F60&lt;2.5,F60&gt;=1.5),4.45,IF(AND(H60&gt;=11.036,D60&lt;1.45,B60&gt;=2.45,H60&lt;13.665,H60&gt;=10.266,F60&lt;2.5,F60&gt;=1.5),4.1,IF(AND(G60&gt;=0.585,D60&gt;=1.45,B60&gt;=2.45,H60&lt;13.665,H60&gt;=10.266,F60&lt;2.5,F60&gt;=1.5),4.9,IF(AND(H60&lt;11.743,G60&lt;0.585,D60&gt;=1.45,B60&gt;=2.45,H60&lt;13.665,H60&gt;=10.266,F60&lt;2.5,F60&gt;=1.5),4.7,IF(AND(H60&gt;=11.743,G60&lt;0.585,D60&gt;=1.45,B60&gt;=2.45,H60&lt;13.665,H60&gt;=10.266,F60&lt;2.5,F60&gt;=1.5),4.5,"shouldnthappen")))))))))))))))))))))))))))))))))))</f>
        <v>3.15</v>
      </c>
      <c r="AV60" s="1" t="n">
        <f aca="false">IF(AND(G60&gt;=0.356,F60&gt;=1.5,A60&lt;5.75),3.52,IF(AND(A60&lt;7.25,A60&gt;=7.1,A60&gt;=5.75),5.875,IF(AND(A60&gt;=7.25,A60&gt;=7.1,A60&gt;=5.75),6.5,IF(AND(D60&gt;=0.35,G60&gt;=0.586,F60&lt;1.5,A60&lt;5.75),1.8,IF(AND(D60&lt;1.4,G60&lt;0.356,F60&gt;=1.5,A60&lt;5.75),4.2,IF(AND(D60&gt;=1.4,G60&lt;0.356,F60&gt;=1.5,A60&lt;5.75),4.5,IF(AND(H60&gt;=11.218,A60&lt;5.05,G60&lt;0.586,F60&lt;1.5,A60&lt;5.75),1.225,IF(AND(G60&gt;=0.253,A60&gt;=5.05,G60&lt;0.586,F60&lt;1.5,A60&lt;5.75),1.3,IF(AND(B60&gt;=3.75,D60&lt;0.35,G60&gt;=0.586,F60&lt;1.5,A60&lt;5.75),1.567,IF(AND(B60&lt;2.85,D60&lt;1.35,D60&lt;1.65,A60&lt;7.1,A60&gt;=5.75),4.26,IF(AND(B60&gt;=2.85,D60&lt;1.35,D60&lt;1.65,A60&lt;7.1,A60&gt;=5.75),4.45,IF(AND(A60&lt;6.05,H60&lt;12.921,D60&gt;=1.65,A60&lt;7.1,A60&gt;=5.75),5.1,IF(AND(H60&gt;=15.338,H60&gt;=12.921,D60&gt;=1.65,A60&lt;7.1,A60&gt;=5.75),5.55,IF(AND(G60&lt;0.418,H60&lt;11.218,A60&lt;5.05,G60&lt;0.586,F60&lt;1.5,A60&lt;5.75),1.42,IF(AND(G60&gt;=0.418,H60&lt;11.218,A60&lt;5.05,G60&lt;0.586,F60&lt;1.5,A60&lt;5.75),1.3,IF(AND(H60&gt;=13.321,G60&lt;0.253,A60&gt;=5.05,G60&lt;0.586,F60&lt;1.5,A60&lt;5.75),1.7,IF(AND(H60&lt;6.089,B60&lt;3.75,D60&lt;0.35,G60&gt;=0.586,F60&lt;1.5,A60&lt;5.75),1.7,IF(AND(H60&gt;=6.089,B60&lt;3.75,D60&lt;0.35,G60&gt;=0.586,F60&lt;1.5,A60&lt;5.75),1.5,IF(AND(B60&lt;2.9,D60&lt;1.45,D60&gt;=1.35,D60&lt;1.65,A60&lt;7.1,A60&gt;=5.75),4.8,IF(AND(B60&gt;=2.9,D60&lt;1.45,D60&gt;=1.35,D60&lt;1.65,A60&lt;7.1,A60&gt;=5.75),4.475,IF(AND(B60&lt;2.5,D60&gt;=1.45,D60&gt;=1.35,D60&lt;1.65,A60&lt;7.1,A60&gt;=5.75),4.5,IF(AND(H60&lt;8.884,A60&gt;=6.05,H60&lt;12.921,D60&gt;=1.65,A60&lt;7.1,A60&gt;=5.75),5.4,IF(AND(A60&lt;6.3,H60&lt;15.338,H60&gt;=12.921,D60&gt;=1.65,A60&lt;7.1,A60&gt;=5.75),4.967,IF(AND(A60&gt;=6.3,H60&lt;15.338,H60&gt;=12.921,D60&gt;=1.65,A60&lt;7.1,A60&gt;=5.75),5.133,IF(AND(H60&lt;10.826,H60&lt;13.321,G60&lt;0.253,A60&gt;=5.05,G60&lt;0.586,F60&lt;1.5,A60&lt;5.75),1.5,IF(AND(H60&gt;=10.826,H60&lt;13.321,G60&lt;0.253,A60&gt;=5.05,G60&lt;0.586,F60&lt;1.5,A60&lt;5.75),1.4,IF(AND(H60&lt;7.47,B60&gt;=2.5,D60&gt;=1.45,D60&gt;=1.35,D60&lt;1.65,A60&lt;7.1,A60&gt;=5.75),5.1,IF(AND(H60&gt;=7.47,B60&gt;=2.5,D60&gt;=1.45,D60&gt;=1.35,D60&lt;1.65,A60&lt;7.1,A60&gt;=5.75),4.725,IF(AND(H60&lt;9.637,H60&gt;=8.884,A60&gt;=6.05,H60&lt;12.921,D60&gt;=1.65,A60&lt;7.1,A60&gt;=5.75),5.9,IF(AND(B60&lt;2.6,H60&gt;=9.637,H60&gt;=8.884,A60&gt;=6.05,H60&lt;12.921,D60&gt;=1.65,A60&lt;7.1,A60&gt;=5.75),5.8,IF(AND(B60&lt;2.75,B60&gt;=2.6,H60&gt;=9.637,H60&gt;=8.884,A60&gt;=6.05,H60&lt;12.921,D60&gt;=1.65,A60&lt;7.1,A60&gt;=5.75),5.3,IF(AND(D60&lt;2.25,B60&gt;=2.75,B60&gt;=2.6,H60&gt;=9.637,H60&gt;=8.884,A60&gt;=6.05,H60&lt;12.921,D60&gt;=1.65,A60&lt;7.1,A60&gt;=5.75),5.6,IF(AND(D60&gt;=2.25,B60&gt;=2.75,B60&gt;=2.6,H60&gt;=9.637,H60&gt;=8.884,A60&gt;=6.05,H60&lt;12.921,D60&gt;=1.65,A60&lt;7.1,A60&gt;=5.75),5.5,"shouldnthappen")))))))))))))))))))))))))))))))))</f>
        <v>3.52</v>
      </c>
      <c r="AW60" s="1" t="n">
        <f aca="false">IF(AND(G60&gt;=0.905,F60&lt;1.5),1.767,IF(AND(H60&gt;=16.674,F60&gt;=1.5),6.55,IF(AND(A60&lt;4.35,H60&lt;14.344,G60&lt;0.905,F60&lt;1.5),1.1,IF(AND(B60&lt;3.65,H60&gt;=14.344,G60&lt;0.905,F60&lt;1.5),1.5,IF(AND(B60&gt;=3.65,H60&gt;=14.344,G60&lt;0.905,F60&lt;1.5),1.65,IF(AND(B60&lt;2.6,F60&gt;=2.5,H60&lt;16.674,F60&gt;=1.5),4.5,IF(AND(D60&gt;=0.45,A60&gt;=4.35,H60&lt;14.344,G60&lt;0.905,F60&lt;1.5),1.65,IF(AND(D60&lt;1.15,A60&lt;5.9,F60&lt;2.5,H60&lt;16.674,F60&gt;=1.5),3.56,IF(AND(B60&lt;2.75,A60&gt;=5.9,F60&lt;2.5,H60&lt;16.674,F60&gt;=1.5),5,IF(AND(H60&lt;13.531,B60&gt;=2.75,A60&gt;=5.9,F60&lt;2.5,H60&lt;16.674,F60&gt;=1.5),4.333,IF(AND(B60&lt;3.2,G60&gt;=0.669,B60&gt;=2.6,F60&gt;=2.5,H60&lt;16.674,F60&gt;=1.5),5.08,IF(AND(B60&gt;=3.2,G60&gt;=0.669,B60&gt;=2.6,F60&gt;=2.5,H60&lt;16.674,F60&gt;=1.5),5.4,IF(AND(B60&lt;3.15,A60&lt;5.05,D60&lt;0.45,A60&gt;=4.35,H60&lt;14.344,G60&lt;0.905,F60&lt;1.5),1.45,IF(AND(A60&gt;=5.55,A60&gt;=5.05,D60&lt;0.45,A60&gt;=4.35,H60&lt;14.344,G60&lt;0.905,F60&lt;1.5),1.5,IF(AND(A60&lt;5.55,A60&lt;5.65,D60&gt;=1.15,A60&lt;5.9,F60&lt;2.5,H60&lt;16.674,F60&gt;=1.5),3.95,IF(AND(A60&gt;=5.55,A60&lt;5.65,D60&gt;=1.15,A60&lt;5.9,F60&lt;2.5,H60&lt;16.674,F60&gt;=1.5),3.82,IF(AND(G60&lt;0.39,A60&gt;=5.65,D60&gt;=1.15,A60&lt;5.9,F60&lt;2.5,H60&lt;16.674,F60&gt;=1.5),4.35,IF(AND(G60&gt;=0.39,A60&gt;=5.65,D60&gt;=1.15,A60&lt;5.9,F60&lt;2.5,H60&lt;16.674,F60&gt;=1.5),3.95,IF(AND(G60&lt;0.466,H60&gt;=13.531,B60&gt;=2.75,A60&gt;=5.9,F60&lt;2.5,H60&lt;16.674,F60&gt;=1.5),4.8,IF(AND(G60&gt;=0.466,H60&gt;=13.531,B60&gt;=2.75,A60&gt;=5.9,F60&lt;2.5,H60&lt;16.674,F60&gt;=1.5),4.7,IF(AND(H60&lt;10.144,D60&lt;2.05,G60&lt;0.669,B60&gt;=2.6,F60&gt;=2.5,H60&lt;16.674,F60&gt;=1.5),5.3,IF(AND(H60&gt;=10.144,D60&lt;2.05,G60&lt;0.669,B60&gt;=2.6,F60&gt;=2.5,H60&lt;16.674,F60&gt;=1.5),5.133,IF(AND(D60&gt;=2.45,D60&gt;=2.05,G60&lt;0.669,B60&gt;=2.6,F60&gt;=2.5,H60&lt;16.674,F60&gt;=1.5),5.9,IF(AND(B60&lt;3.25,B60&gt;=3.15,A60&lt;5.05,D60&lt;0.45,A60&gt;=4.35,H60&lt;14.344,G60&lt;0.905,F60&lt;1.5),1.2,IF(AND(B60&gt;=3.25,B60&gt;=3.15,A60&lt;5.05,D60&lt;0.45,A60&gt;=4.35,H60&lt;14.344,G60&lt;0.905,F60&lt;1.5),1.36,IF(AND(B60&gt;=3.8,A60&lt;5.55,A60&gt;=5.05,D60&lt;0.45,A60&gt;=4.35,H60&lt;14.344,G60&lt;0.905,F60&lt;1.5),1.3,IF(AND(G60&lt;0.05,B60&lt;3.8,A60&lt;5.55,A60&gt;=5.05,D60&lt;0.45,A60&gt;=4.35,H60&lt;14.344,G60&lt;0.905,F60&lt;1.5),1.4,IF(AND(G60&lt;0.107,G60&lt;0.395,D60&lt;2.45,D60&gt;=2.05,G60&lt;0.669,B60&gt;=2.6,F60&gt;=2.5,H60&lt;16.674,F60&gt;=1.5),5.667,IF(AND(G60&lt;0.537,G60&gt;=0.395,D60&lt;2.45,D60&gt;=2.05,G60&lt;0.669,B60&gt;=2.6,F60&gt;=2.5,H60&lt;16.674,F60&gt;=1.5),5.6,IF(AND(G60&gt;=0.537,G60&gt;=0.395,D60&lt;2.45,D60&gt;=2.05,G60&lt;0.669,B60&gt;=2.6,F60&gt;=2.5,H60&lt;16.674,F60&gt;=1.5),5.775,IF(AND(B60&lt;3.6,G60&gt;=0.05,B60&lt;3.8,A60&lt;5.55,A60&gt;=5.05,D60&lt;0.45,A60&gt;=4.35,H60&lt;14.344,G60&lt;0.905,F60&lt;1.5),1.475,IF(AND(B60&gt;=3.6,G60&gt;=0.05,B60&lt;3.8,A60&lt;5.55,A60&gt;=5.05,D60&lt;0.45,A60&gt;=4.35,H60&lt;14.344,G60&lt;0.905,F60&lt;1.5),1.5,IF(AND(G60&lt;0.312,G60&gt;=0.107,G60&lt;0.395,D60&lt;2.45,D60&gt;=2.05,G60&lt;0.669,B60&gt;=2.6,F60&gt;=2.5,H60&lt;16.674,F60&gt;=1.5),5.18,IF(AND(G60&gt;=0.312,G60&gt;=0.107,G60&lt;0.395,D60&lt;2.45,D60&gt;=2.05,G60&lt;0.669,B60&gt;=2.6,F60&gt;=2.5,H60&lt;16.674,F60&gt;=1.5),5.4,"shouldnthappen"))))))))))))))))))))))))))))))))))</f>
        <v>3.56</v>
      </c>
      <c r="AX60" s="1" t="n">
        <f aca="false">IF(AND(D60&gt;=1.3,B60&gt;=3.45),6.25,IF(AND(B60&lt;2.75,A60&lt;5.25,B60&lt;3.45),3.9,IF(AND(D60&lt;0.25,D60&lt;1.3,B60&gt;=3.45),1.16,IF(AND(A60&gt;=5.05,B60&gt;=2.75,A60&lt;5.25,B60&lt;3.45),1.7,IF(AND(D60&lt;0.7,F60&lt;2.5,A60&gt;=5.25,B60&lt;3.45),1.5,IF(AND(H60&gt;=16.284,F60&gt;=2.5,A60&gt;=5.25,B60&lt;3.45),6.6,IF(AND(G60&lt;0.123,D60&gt;=0.25,D60&lt;1.3,B60&gt;=3.45),1.3,IF(AND(A60&lt;4.5,A60&lt;5.05,B60&gt;=2.75,A60&lt;5.25,B60&lt;3.45),1.3,IF(AND(A60&lt;5.05,G60&gt;=0.123,D60&gt;=0.25,D60&lt;1.3,B60&gt;=3.45),1.6,IF(AND(B60&lt;3.15,A60&gt;=4.5,A60&lt;5.05,B60&gt;=2.75,A60&lt;5.25,B60&lt;3.45),1.54,IF(AND(B60&gt;=3.15,A60&gt;=4.5,A60&lt;5.05,B60&gt;=2.75,A60&lt;5.25,B60&lt;3.45),1.35,IF(AND(D60&gt;=1.4,A60&lt;5.9,D60&gt;=0.7,F60&lt;2.5,A60&gt;=5.25,B60&lt;3.45),4.5,IF(AND(D60&gt;=1.55,A60&gt;=5.9,D60&gt;=0.7,F60&lt;2.5,A60&gt;=5.25,B60&lt;3.45),4.95,IF(AND(G60&gt;=0.682,D60&gt;=2.05,H60&lt;16.284,F60&gt;=2.5,A60&gt;=5.25,B60&lt;3.45),5.26,IF(AND(A60&lt;5.4,A60&gt;=5.05,G60&gt;=0.123,D60&gt;=0.25,D60&lt;1.3,B60&gt;=3.45),1.64,IF(AND(A60&gt;=5.4,A60&gt;=5.05,G60&gt;=0.123,D60&gt;=0.25,D60&lt;1.3,B60&gt;=3.45),1.6,IF(AND(G60&lt;0.372,D60&lt;1.4,A60&lt;5.9,D60&gt;=0.7,F60&lt;2.5,A60&gt;=5.25,B60&lt;3.45),4.175,IF(AND(D60&lt;1.35,D60&lt;1.55,A60&gt;=5.9,D60&gt;=0.7,F60&lt;2.5,A60&gt;=5.25,B60&lt;3.45),4.2,IF(AND(B60&lt;2.35,G60&lt;0.596,D60&lt;2.05,H60&lt;16.284,F60&gt;=2.5,A60&gt;=5.25,B60&lt;3.45),5,IF(AND(G60&gt;=0.888,G60&gt;=0.596,D60&lt;2.05,H60&lt;16.284,F60&gt;=2.5,A60&gt;=5.25,B60&lt;3.45),4.8,IF(AND(A60&gt;=6.85,G60&lt;0.682,D60&gt;=2.05,H60&lt;16.284,F60&gt;=2.5,A60&gt;=5.25,B60&lt;3.45),5.4,IF(AND(A60&gt;=5.75,G60&gt;=0.372,D60&lt;1.4,A60&lt;5.9,D60&gt;=0.7,F60&lt;2.5,A60&gt;=5.25,B60&lt;3.45),3.933,IF(AND(A60&gt;=6.75,D60&gt;=1.35,D60&lt;1.55,A60&gt;=5.9,D60&gt;=0.7,F60&lt;2.5,A60&gt;=5.25,B60&lt;3.45),4.8,IF(AND(H60&lt;11.084,B60&gt;=2.35,G60&lt;0.596,D60&lt;2.05,H60&lt;16.284,F60&gt;=2.5,A60&gt;=5.25,B60&lt;3.45),5.3,IF(AND(H60&lt;8.435,G60&lt;0.888,G60&gt;=0.596,D60&lt;2.05,H60&lt;16.284,F60&gt;=2.5,A60&gt;=5.25,B60&lt;3.45),5.1,IF(AND(H60&gt;=8.435,G60&lt;0.888,G60&gt;=0.596,D60&lt;2.05,H60&lt;16.284,F60&gt;=2.5,A60&gt;=5.25,B60&lt;3.45),4.94,IF(AND(B60&lt;3.15,A60&lt;6.85,G60&lt;0.682,D60&gt;=2.05,H60&lt;16.284,F60&gt;=2.5,A60&gt;=5.25,B60&lt;3.45),5.6,IF(AND(B60&gt;=3.15,A60&lt;6.85,G60&lt;0.682,D60&gt;=2.05,H60&lt;16.284,F60&gt;=2.5,A60&gt;=5.25,B60&lt;3.45),5.74,IF(AND(G60&lt;0.572,A60&lt;5.75,G60&gt;=0.372,D60&lt;1.4,A60&lt;5.9,D60&gt;=0.7,F60&lt;2.5,A60&gt;=5.25,B60&lt;3.45),3.7,IF(AND(D60&lt;1.45,A60&lt;6.75,D60&gt;=1.35,D60&lt;1.55,A60&gt;=5.9,D60&gt;=0.7,F60&lt;2.5,A60&gt;=5.25,B60&lt;3.45),4.46,IF(AND(D60&gt;=1.45,A60&lt;6.75,D60&gt;=1.35,D60&lt;1.55,A60&gt;=5.9,D60&gt;=0.7,F60&lt;2.5,A60&gt;=5.25,B60&lt;3.45),4.567,IF(AND(H60&lt;12.532,H60&gt;=11.084,B60&gt;=2.35,G60&lt;0.596,D60&lt;2.05,H60&lt;16.284,F60&gt;=2.5,A60&gt;=5.25,B60&lt;3.45),5.8,IF(AND(H60&gt;=12.532,H60&gt;=11.084,B60&gt;=2.35,G60&lt;0.596,D60&lt;2.05,H60&lt;16.284,F60&gt;=2.5,A60&gt;=5.25,B60&lt;3.45),5.667,IF(AND(A60&gt;=5.65,G60&gt;=0.572,A60&lt;5.75,G60&gt;=0.372,D60&lt;1.4,A60&lt;5.9,D60&gt;=0.7,F60&lt;2.5,A60&gt;=5.25,B60&lt;3.45),4.2,IF(AND(G60&lt;0.862,A60&lt;5.65,G60&gt;=0.572,A60&lt;5.75,G60&gt;=0.372,D60&lt;1.4,A60&lt;5.9,D60&gt;=0.7,F60&lt;2.5,A60&gt;=5.25,B60&lt;3.45),3.9,IF(AND(G60&gt;=0.862,A60&lt;5.65,G60&gt;=0.572,A60&lt;5.75,G60&gt;=0.372,D60&lt;1.4,A60&lt;5.9,D60&gt;=0.7,F60&lt;2.5,A60&gt;=5.25,B60&lt;3.45),4,"shouldnthappen"))))))))))))))))))))))))))))))))))))</f>
        <v>3.9</v>
      </c>
      <c r="AY60" s="1" t="n">
        <f aca="false">IF(AND(H60&gt;=8.233,D60&gt;=0.8,A60&lt;5.55),3.525,IF(AND(B60&lt;2.9,H60&gt;=15.534,A60&gt;=5.55),4.8,IF(AND(H60&gt;=12.259,A60&lt;4.75,D60&lt;0.8,A60&lt;5.55),1.25,IF(AND(B60&gt;=3.85,A60&gt;=4.75,D60&lt;0.8,A60&lt;5.55),1.425,IF(AND(D60&lt;1.55,H60&lt;8.233,D60&gt;=0.8,A60&lt;5.55),3.975,IF(AND(D60&gt;=1.55,H60&lt;8.233,D60&gt;=0.8,A60&lt;5.55),4.5,IF(AND(D60&lt;0.65,D60&lt;1.7,H60&lt;15.534,A60&gt;=5.55),1.7,IF(AND(A60&gt;=7.05,D60&gt;=1.7,H60&lt;15.534,A60&gt;=5.55),6.3,IF(AND(B60&gt;=3.35,B60&gt;=2.9,H60&gt;=15.534,A60&gt;=5.55),5.4,IF(AND(B60&lt;3.1,H60&lt;12.259,A60&lt;4.75,D60&lt;0.8,A60&lt;5.55),1.367,IF(AND(B60&gt;=3.1,H60&lt;12.259,A60&lt;4.75,D60&lt;0.8,A60&lt;5.55),1.4,IF(AND(G60&gt;=0.905,B60&lt;3.85,A60&gt;=4.75,D60&lt;0.8,A60&lt;5.55),1.9,IF(AND(H60&lt;15.681,B60&lt;3.35,B60&gt;=2.9,H60&gt;=15.534,A60&gt;=5.55),5.8,IF(AND(H60&gt;=15.681,B60&lt;3.35,B60&gt;=2.9,H60&gt;=15.534,A60&gt;=5.55),5.7,IF(AND(H60&gt;=14.877,G60&lt;0.905,B60&lt;3.85,A60&gt;=4.75,D60&lt;0.8,A60&lt;5.55),1.3,IF(AND(D60&gt;=1.25,B60&lt;2.65,D60&gt;=0.65,D60&lt;1.7,H60&lt;15.534,A60&gt;=5.55),4.433,IF(AND(G60&gt;=0.622,B60&lt;3.15,A60&lt;7.05,D60&gt;=1.7,H60&lt;15.534,A60&gt;=5.55),5.08,IF(AND(H60&gt;=13.42,B60&gt;=3.15,A60&lt;7.05,D60&gt;=1.7,H60&lt;15.534,A60&gt;=5.55),5.1,IF(AND(G60&lt;0.265,H60&lt;14.877,G60&lt;0.905,B60&lt;3.85,A60&gt;=4.75,D60&lt;0.8,A60&lt;5.55),1.2,IF(AND(A60&lt;5.75,D60&lt;1.25,B60&lt;2.65,D60&gt;=0.65,D60&lt;1.7,H60&lt;15.534,A60&gt;=5.55),3.7,IF(AND(A60&gt;=5.75,D60&lt;1.25,B60&lt;2.65,D60&gt;=0.65,D60&lt;1.7,H60&lt;15.534,A60&gt;=5.55),4,IF(AND(G60&gt;=0.652,D60&lt;1.35,B60&gt;=2.65,D60&gt;=0.65,D60&lt;1.7,H60&lt;15.534,A60&gt;=5.55),3.6,IF(AND(H60&lt;7.47,D60&gt;=1.35,B60&gt;=2.65,D60&gt;=0.65,D60&lt;1.7,H60&lt;15.534,A60&gt;=5.55),5.1,IF(AND(H60&lt;10.914,G60&lt;0.622,B60&lt;3.15,A60&lt;7.05,D60&gt;=1.7,H60&lt;15.534,A60&gt;=5.55),5.36,IF(AND(H60&gt;=10.914,G60&lt;0.622,B60&lt;3.15,A60&lt;7.05,D60&gt;=1.7,H60&lt;15.534,A60&gt;=5.55),5.64,IF(AND(G60&gt;=0.657,H60&lt;13.42,B60&gt;=3.15,A60&lt;7.05,D60&gt;=1.7,H60&lt;15.534,A60&gt;=5.55),6,IF(AND(G60&gt;=0.782,G60&gt;=0.265,H60&lt;14.877,G60&lt;0.905,B60&lt;3.85,A60&gt;=4.75,D60&lt;0.8,A60&lt;5.55),1.48,IF(AND(H60&lt;11.286,G60&lt;0.652,D60&lt;1.35,B60&gt;=2.65,D60&gt;=0.65,D60&lt;1.7,H60&lt;15.534,A60&gt;=5.55),4.24,IF(AND(H60&gt;=11.286,G60&lt;0.652,D60&lt;1.35,B60&gt;=2.65,D60&gt;=0.65,D60&lt;1.7,H60&lt;15.534,A60&gt;=5.55),4.05,IF(AND(G60&lt;0.413,H60&gt;=7.47,D60&gt;=1.35,B60&gt;=2.65,D60&gt;=0.65,D60&lt;1.7,H60&lt;15.534,A60&gt;=5.55),5.1,IF(AND(H60&lt;11.325,G60&lt;0.657,H60&lt;13.42,B60&gt;=3.15,A60&lt;7.05,D60&gt;=1.7,H60&lt;15.534,A60&gt;=5.55),5.8,IF(AND(H60&gt;=11.325,G60&lt;0.657,H60&lt;13.42,B60&gt;=3.15,A60&lt;7.05,D60&gt;=1.7,H60&lt;15.534,A60&gt;=5.55),5.6,IF(AND(D60&gt;=0.35,G60&lt;0.782,G60&gt;=0.265,H60&lt;14.877,G60&lt;0.905,B60&lt;3.85,A60&gt;=4.75,D60&lt;0.8,A60&lt;5.55),1.633,IF(AND(B60&lt;2.85,G60&gt;=0.413,H60&gt;=7.47,D60&gt;=1.35,B60&gt;=2.65,D60&gt;=0.65,D60&lt;1.7,H60&lt;15.534,A60&gt;=5.55),4.6,IF(AND(D60&lt;0.15,D60&lt;0.35,G60&lt;0.782,G60&gt;=0.265,H60&lt;14.877,G60&lt;0.905,B60&lt;3.85,A60&gt;=4.75,D60&lt;0.8,A60&lt;5.55),1.5,IF(AND(D60&gt;=0.15,D60&lt;0.35,G60&lt;0.782,G60&gt;=0.265,H60&lt;14.877,G60&lt;0.905,B60&lt;3.85,A60&gt;=4.75,D60&lt;0.8,A60&lt;5.55),1.543,IF(AND(A60&gt;=6.8,B60&gt;=2.85,G60&gt;=0.413,H60&gt;=7.47,D60&gt;=1.35,B60&gt;=2.65,D60&gt;=0.65,D60&lt;1.7,H60&lt;15.534,A60&gt;=5.55),4.9,IF(AND(H60&lt;13.531,A60&lt;6.8,B60&gt;=2.85,G60&gt;=0.413,H60&gt;=7.47,D60&gt;=1.35,B60&gt;=2.65,D60&gt;=0.65,D60&lt;1.7,H60&lt;15.534,A60&gt;=5.55),4.5,IF(AND(H60&gt;=13.531,A60&lt;6.8,B60&gt;=2.85,G60&gt;=0.413,H60&gt;=7.47,D60&gt;=1.35,B60&gt;=2.65,D60&gt;=0.65,D60&lt;1.7,H60&lt;15.534,A60&gt;=5.55),4.7,"shouldnthappen")))))))))))))))))))))))))))))))))))))))</f>
        <v>3.525</v>
      </c>
      <c r="AZ60" s="1" t="n">
        <f aca="false">IF(AND(H60&gt;=15.371,B60&gt;=3.35),5.4,IF(AND(G60&gt;=0.851,H60&gt;=15.244,B60&lt;3.35),4.75,IF(AND(F60&gt;=2,H60&lt;15.371,B60&gt;=3.35),5.6,IF(AND(B60&lt;2.75,A60&lt;5.15,H60&lt;15.244,B60&lt;3.35),3.42,IF(AND(A60&gt;=7.25,G60&lt;0.851,H60&gt;=15.244,B60&lt;3.35),6.6,IF(AND(A60&lt;4.45,B60&gt;=2.75,A60&lt;5.15,H60&lt;15.244,B60&lt;3.35),1.1,IF(AND(G60&lt;0.527,A60&lt;7.25,G60&lt;0.851,H60&gt;=15.244,B60&lt;3.35),5.08,IF(AND(G60&gt;=0.527,A60&lt;7.25,G60&lt;0.851,H60&gt;=15.244,B60&lt;3.35),5.8,IF(AND(D60&gt;=0.35,B60&lt;3.7,F60&lt;2,H60&lt;15.371,B60&gt;=3.35),1.55,IF(AND(H60&lt;6.542,B60&gt;=3.7,F60&lt;2,H60&lt;15.371,B60&gt;=3.35),1.9,IF(AND(B60&lt;3.25,A60&gt;=4.45,B60&gt;=2.75,A60&lt;5.15,H60&lt;15.244,B60&lt;3.35),1.46,IF(AND(B60&gt;=3.25,A60&gt;=4.45,B60&gt;=2.75,A60&lt;5.15,H60&lt;15.244,B60&lt;3.35),1.7,IF(AND(H60&lt;13.654,B60&gt;=2.95,D60&lt;1.45,A60&gt;=5.15,H60&lt;15.244,B60&lt;3.35),4.3,IF(AND(H60&gt;=13.654,B60&gt;=2.95,D60&lt;1.45,A60&gt;=5.15,H60&lt;15.244,B60&lt;3.35),4.625,IF(AND(F60&gt;=2.5,D60&lt;1.75,D60&gt;=1.45,A60&gt;=5.15,H60&lt;15.244,B60&lt;3.35),5.3,IF(AND(G60&gt;=0.853,D60&gt;=1.75,D60&gt;=1.45,A60&gt;=5.15,H60&lt;15.244,B60&lt;3.35),5.15,IF(AND(D60&gt;=0.25,D60&lt;0.35,B60&lt;3.7,F60&lt;2,H60&lt;15.371,B60&gt;=3.35),1.3,IF(AND(B60&lt;3.85,H60&gt;=6.542,B60&gt;=3.7,F60&lt;2,H60&lt;15.371,B60&gt;=3.35),1.633,IF(AND(H60&lt;7.02,H60&lt;10.688,B60&lt;2.95,D60&lt;1.45,A60&gt;=5.15,H60&lt;15.244,B60&lt;3.35),3.98,IF(AND(G60&lt;0.338,H60&gt;=10.688,B60&lt;2.95,D60&lt;1.45,A60&gt;=5.15,H60&lt;15.244,B60&lt;3.35),4.22,IF(AND(G60&gt;=0.338,H60&gt;=10.688,B60&lt;2.95,D60&lt;1.45,A60&gt;=5.15,H60&lt;15.244,B60&lt;3.35),3.9,IF(AND(B60&lt;2.75,F60&lt;2.5,D60&lt;1.75,D60&gt;=1.45,A60&gt;=5.15,H60&lt;15.244,B60&lt;3.35),5.1,IF(AND(B60&gt;=2.75,F60&lt;2.5,D60&lt;1.75,D60&gt;=1.45,A60&gt;=5.15,H60&lt;15.244,B60&lt;3.35),4.74,IF(AND(A60&gt;=7,G60&lt;0.853,D60&gt;=1.75,D60&gt;=1.45,A60&gt;=5.15,H60&lt;15.244,B60&lt;3.35),6.5,IF(AND(G60&gt;=0.934,D60&lt;0.25,D60&lt;0.35,B60&lt;3.7,F60&lt;2,H60&lt;15.371,B60&gt;=3.35),1.7,IF(AND(D60&lt;0.25,B60&gt;=3.85,H60&gt;=6.542,B60&gt;=3.7,F60&lt;2,H60&lt;15.371,B60&gt;=3.35),1.5,IF(AND(D60&gt;=0.25,B60&gt;=3.85,H60&gt;=6.542,B60&gt;=3.7,F60&lt;2,H60&lt;15.371,B60&gt;=3.35),1.4,IF(AND(B60&lt;2.5,H60&gt;=7.02,H60&lt;10.688,B60&lt;2.95,D60&lt;1.45,A60&gt;=5.15,H60&lt;15.244,B60&lt;3.35),3.8,IF(AND(G60&gt;=0.74,A60&lt;7,G60&lt;0.853,D60&gt;=1.75,D60&gt;=1.45,A60&gt;=5.15,H60&lt;15.244,B60&lt;3.35),6,IF(AND(G60&gt;=0.61,G60&lt;0.934,D60&lt;0.25,D60&lt;0.35,B60&lt;3.7,F60&lt;2,H60&lt;15.371,B60&gt;=3.35),1.5,IF(AND(D60&lt;1.15,B60&gt;=2.5,H60&gt;=7.02,H60&lt;10.688,B60&lt;2.95,D60&lt;1.45,A60&gt;=5.15,H60&lt;15.244,B60&lt;3.35),3.5,IF(AND(D60&gt;=1.15,B60&gt;=2.5,H60&gt;=7.02,H60&lt;10.688,B60&lt;2.95,D60&lt;1.45,A60&gt;=5.15,H60&lt;15.244,B60&lt;3.35),3.6,IF(AND(G60&gt;=0.626,G60&lt;0.74,A60&lt;7,G60&lt;0.853,D60&gt;=1.75,D60&gt;=1.45,A60&gt;=5.15,H60&lt;15.244,B60&lt;3.35),4.9,IF(AND(H60&lt;13.641,G60&lt;0.61,G60&lt;0.934,D60&lt;0.25,D60&lt;0.35,B60&lt;3.7,F60&lt;2,H60&lt;15.371,B60&gt;=3.35),1.425,IF(AND(H60&gt;=13.641,G60&lt;0.61,G60&lt;0.934,D60&lt;0.25,D60&lt;0.35,B60&lt;3.7,F60&lt;2,H60&lt;15.371,B60&gt;=3.35),1.3,IF(AND(B60&lt;3.05,G60&lt;0.626,G60&lt;0.74,A60&lt;7,G60&lt;0.853,D60&gt;=1.75,D60&gt;=1.45,A60&gt;=5.15,H60&lt;15.244,B60&lt;3.35),5.475,IF(AND(B60&gt;=3.05,G60&lt;0.626,G60&lt;0.74,A60&lt;7,G60&lt;0.853,D60&gt;=1.75,D60&gt;=1.45,A60&gt;=5.15,H60&lt;15.244,B60&lt;3.35),5.633,"shouldnthappen")))))))))))))))))))))))))))))))))))))</f>
        <v>3.42</v>
      </c>
      <c r="BA60" s="1" t="n">
        <f aca="false">IF(AND(F60&gt;=2,B60&gt;=3.4),6.1,IF(AND(B60&lt;2.75,A60&lt;5.15,B60&lt;3.4),3.225,IF(AND(G60&gt;=0.821,F60&lt;2,B60&gt;=3.4),1.9,IF(AND(B60&gt;=3.2,B60&gt;=2.75,A60&lt;5.15,B60&lt;3.4),1.7,IF(AND(A60&lt;4.8,G60&lt;0.821,F60&lt;2,B60&gt;=3.4),1,IF(AND(G60&gt;=0.446,B60&lt;3.2,B60&gt;=2.75,A60&lt;5.15,B60&lt;3.4),1.1,IF(AND(G60&lt;0.356,D60&lt;1.45,A60&lt;6.25,A60&gt;=5.15,B60&lt;3.4),4.32,IF(AND(G60&lt;0.591,D60&gt;=1.45,A60&lt;6.25,A60&gt;=5.15,B60&lt;3.4),4.6,IF(AND(D60&lt;1.75,G60&lt;0.597,A60&gt;=6.25,A60&gt;=5.15,B60&lt;3.4),4.86,IF(AND(H60&gt;=16.472,G60&gt;=0.597,A60&gt;=6.25,A60&gt;=5.15,B60&lt;3.4),6.6,IF(AND(G60&lt;0.063,G60&lt;0.446,B60&lt;3.2,B60&gt;=2.75,A60&lt;5.15,B60&lt;3.4),1.4,IF(AND(A60&gt;=5.95,G60&gt;=0.356,D60&lt;1.45,A60&lt;6.25,A60&gt;=5.15,B60&lt;3.4),4.6,IF(AND(B60&gt;=2.9,G60&gt;=0.591,D60&gt;=1.45,A60&lt;6.25,A60&gt;=5.15,B60&lt;3.4),4.867,IF(AND(D60&gt;=2.4,H60&lt;16.472,G60&gt;=0.597,A60&gt;=6.25,A60&gt;=5.15,B60&lt;3.4),6,IF(AND(A60&lt;5.45,B60&gt;=3.85,A60&gt;=4.8,G60&lt;0.821,F60&lt;2,B60&gt;=3.4),1.3,IF(AND(A60&gt;=5.45,B60&gt;=3.85,A60&gt;=4.8,G60&lt;0.821,F60&lt;2,B60&gt;=3.4),1.45,IF(AND(H60&lt;14.273,G60&gt;=0.063,G60&lt;0.446,B60&lt;3.2,B60&gt;=2.75,A60&lt;5.15,B60&lt;3.4),1.5,IF(AND(H60&gt;=14.273,G60&gt;=0.063,G60&lt;0.446,B60&lt;3.2,B60&gt;=2.75,A60&lt;5.15,B60&lt;3.4),1.6,IF(AND(G60&gt;=0.572,A60&lt;5.95,G60&gt;=0.356,D60&lt;1.45,A60&lt;6.25,A60&gt;=5.15,B60&lt;3.4),3.9,IF(AND(G60&lt;0.827,B60&lt;2.9,G60&gt;=0.591,D60&gt;=1.45,A60&lt;6.25,A60&gt;=5.15,B60&lt;3.4),4.9,IF(AND(G60&gt;=0.827,B60&lt;2.9,G60&gt;=0.591,D60&gt;=1.45,A60&lt;6.25,A60&gt;=5.15,B60&lt;3.4),5.1,IF(AND(A60&gt;=7.2,B60&lt;3.05,D60&gt;=1.75,G60&lt;0.597,A60&gt;=6.25,A60&gt;=5.15,B60&lt;3.4),6.7,IF(AND(G60&lt;0.353,B60&gt;=3.05,D60&gt;=1.75,G60&lt;0.597,A60&gt;=6.25,A60&gt;=5.15,B60&lt;3.4),5.22,IF(AND(G60&gt;=0.353,B60&gt;=3.05,D60&gt;=1.75,G60&lt;0.597,A60&gt;=6.25,A60&gt;=5.15,B60&lt;3.4),5.65,IF(AND(A60&lt;6.55,D60&lt;2.4,H60&lt;16.472,G60&gt;=0.597,A60&gt;=6.25,A60&gt;=5.15,B60&lt;3.4),5.033,IF(AND(H60&lt;12.719,G60&lt;0.385,B60&lt;3.85,A60&gt;=4.8,G60&lt;0.821,F60&lt;2,B60&gt;=3.4),1.54,IF(AND(H60&gt;=12.719,G60&lt;0.385,B60&lt;3.85,A60&gt;=4.8,G60&lt;0.821,F60&lt;2,B60&gt;=3.4),1.3,IF(AND(B60&lt;3.6,G60&gt;=0.385,B60&lt;3.85,A60&gt;=4.8,G60&lt;0.821,F60&lt;2,B60&gt;=3.4),1.325,IF(AND(B60&gt;=3.6,G60&gt;=0.385,B60&lt;3.85,A60&gt;=4.8,G60&lt;0.821,F60&lt;2,B60&gt;=3.4),1.55,IF(AND(D60&lt;1.05,G60&lt;0.572,A60&lt;5.95,G60&gt;=0.356,D60&lt;1.45,A60&lt;6.25,A60&gt;=5.15,B60&lt;3.4),3.633,IF(AND(D60&gt;=2.15,A60&lt;7.2,B60&lt;3.05,D60&gt;=1.75,G60&lt;0.597,A60&gt;=6.25,A60&gt;=5.15,B60&lt;3.4),5.667,IF(AND(H60&lt;13.094,A60&gt;=6.55,D60&lt;2.4,H60&lt;16.472,G60&gt;=0.597,A60&gt;=6.25,A60&gt;=5.15,B60&lt;3.4),5.2,IF(AND(D60&lt;1.15,D60&gt;=1.05,G60&lt;0.572,A60&lt;5.95,G60&gt;=0.356,D60&lt;1.45,A60&lt;6.25,A60&gt;=5.15,B60&lt;3.4),3.8,IF(AND(D60&gt;=1.15,D60&gt;=1.05,G60&lt;0.572,A60&lt;5.95,G60&gt;=0.356,D60&lt;1.45,A60&lt;6.25,A60&gt;=5.15,B60&lt;3.4),3.9,IF(AND(G60&gt;=0.487,D60&lt;2.15,A60&lt;7.2,B60&lt;3.05,D60&gt;=1.75,G60&lt;0.597,A60&gt;=6.25,A60&gt;=5.15,B60&lt;3.4),5.8,IF(AND(A60&lt;6.8,H60&gt;=13.094,A60&gt;=6.55,D60&lt;2.4,H60&lt;16.472,G60&gt;=0.597,A60&gt;=6.25,A60&gt;=5.15,B60&lt;3.4),4.52,IF(AND(A60&gt;=6.8,H60&gt;=13.094,A60&gt;=6.55,D60&lt;2.4,H60&lt;16.472,G60&gt;=0.597,A60&gt;=6.25,A60&gt;=5.15,B60&lt;3.4),4.75,IF(AND(B60&lt;2.95,G60&lt;0.487,D60&lt;2.15,A60&lt;7.2,B60&lt;3.05,D60&gt;=1.75,G60&lt;0.597,A60&gt;=6.25,A60&gt;=5.15,B60&lt;3.4),5.6,IF(AND(B60&gt;=2.95,G60&lt;0.487,D60&lt;2.15,A60&lt;7.2,B60&lt;3.05,D60&gt;=1.75,G60&lt;0.597,A60&gt;=6.25,A60&gt;=5.15,B60&lt;3.4),5.5,"shouldnthappen")))))))))))))))))))))))))))))))))))))))</f>
        <v>3.225</v>
      </c>
      <c r="BB60" s="1" t="n">
        <f aca="false">IF(AND(A60&lt;4.35,B60&lt;3.25,F60&lt;1.5),1.1,IF(AND(H60&lt;14.005,A60&gt;=4.35,B60&lt;3.25,F60&lt;1.5),1.3,IF(AND(H60&gt;=14.005,A60&gt;=4.35,B60&lt;3.25,F60&lt;1.5),1.6,IF(AND(G60&gt;=0.905,A60&lt;5.15,B60&gt;=3.25,F60&lt;1.5),1.9,IF(AND(B60&lt;3.45,A60&gt;=5.15,B60&gt;=3.25,F60&lt;1.5),1.6,IF(AND(F60&gt;=2.5,D60&gt;=1.35,D60&lt;1.75,F60&gt;=1.5),4.867,IF(AND(A60&gt;=7.05,D60&gt;=2.05,D60&gt;=1.75,F60&gt;=1.5),6.35,IF(AND(D60&gt;=0.4,G60&lt;0.905,A60&lt;5.15,B60&gt;=3.25,F60&lt;1.5),1.65,IF(AND(B60&lt;3.6,B60&gt;=3.45,A60&gt;=5.15,B60&gt;=3.25,F60&lt;1.5),1.35,IF(AND(H60&lt;6.808,H60&lt;9.386,D60&lt;1.35,D60&lt;1.75,F60&gt;=1.5),4.05,IF(AND(H60&gt;=6.808,H60&lt;9.386,D60&lt;1.35,D60&lt;1.75,F60&gt;=1.5),3.46,IF(AND(B60&lt;2.45,F60&lt;2.5,D60&gt;=1.35,D60&lt;1.75,F60&gt;=1.5),4.5,IF(AND(H60&gt;=13.115,D60&lt;1.95,D60&lt;2.05,D60&gt;=1.75,F60&gt;=1.5),4.85,IF(AND(G60&lt;0.196,D60&gt;=1.95,D60&lt;2.05,D60&gt;=1.75,F60&gt;=1.5),6.7,IF(AND(G60&gt;=0.196,D60&gt;=1.95,D60&lt;2.05,D60&gt;=1.75,F60&gt;=1.5),5.12,IF(AND(H60&lt;10.925,D60&lt;0.4,G60&lt;0.905,A60&lt;5.15,B60&gt;=3.25,F60&lt;1.5),1.4,IF(AND(H60&gt;=10.925,D60&lt;0.4,G60&lt;0.905,A60&lt;5.15,B60&gt;=3.25,F60&lt;1.5),1.45,IF(AND(H60&lt;14.096,B60&gt;=3.6,B60&gt;=3.45,A60&gt;=5.15,B60&gt;=3.25,F60&lt;1.5),1.42,IF(AND(H60&gt;=14.096,B60&gt;=3.6,B60&gt;=3.45,A60&gt;=5.15,B60&gt;=3.25,F60&lt;1.5),1.7,IF(AND(B60&lt;2.45,D60&lt;1.15,H60&gt;=9.386,D60&lt;1.35,D60&lt;1.75,F60&gt;=1.5),3.6,IF(AND(B60&gt;=2.45,D60&lt;1.15,H60&gt;=9.386,D60&lt;1.35,D60&lt;1.75,F60&gt;=1.5),3.9,IF(AND(G60&lt;0.246,D60&gt;=1.15,H60&gt;=9.386,D60&lt;1.35,D60&lt;1.75,F60&gt;=1.5),4.4,IF(AND(B60&lt;2.75,B60&gt;=2.45,F60&lt;2.5,D60&gt;=1.35,D60&lt;1.75,F60&gt;=1.5),5.1,IF(AND(H60&lt;11.084,H60&lt;13.115,D60&lt;1.95,D60&lt;2.05,D60&gt;=1.75,F60&gt;=1.5),5.35,IF(AND(H60&gt;=11.084,H60&lt;13.115,D60&lt;1.95,D60&lt;2.05,D60&gt;=1.75,F60&gt;=1.5),5.7,IF(AND(H60&lt;15.52,D60&lt;2.25,A60&lt;7.05,D60&gt;=2.05,D60&gt;=1.75,F60&gt;=1.5),5.45,IF(AND(H60&gt;=15.52,D60&lt;2.25,A60&lt;7.05,D60&gt;=2.05,D60&gt;=1.75,F60&gt;=1.5),5.725,IF(AND(G60&gt;=0.775,D60&gt;=2.25,A60&lt;7.05,D60&gt;=2.05,D60&gt;=1.75,F60&gt;=1.5),5.2,IF(AND(D60&lt;1.25,G60&gt;=0.246,D60&gt;=1.15,H60&gt;=9.386,D60&lt;1.35,D60&lt;1.75,F60&gt;=1.5),4.05,IF(AND(A60&lt;5.85,B60&gt;=2.75,B60&gt;=2.45,F60&lt;2.5,D60&gt;=1.35,D60&lt;1.75,F60&gt;=1.5),4.5,IF(AND(B60&lt;3.3,G60&lt;0.775,D60&gt;=2.25,A60&lt;7.05,D60&gt;=2.05,D60&gt;=1.75,F60&gt;=1.5),5.64,IF(AND(B60&gt;=3.3,G60&lt;0.775,D60&gt;=2.25,A60&lt;7.05,D60&gt;=2.05,D60&gt;=1.75,F60&gt;=1.5),5.6,IF(AND(A60&lt;5.9,D60&gt;=1.25,G60&gt;=0.246,D60&gt;=1.15,H60&gt;=9.386,D60&lt;1.35,D60&lt;1.75,F60&gt;=1.5),4.2,IF(AND(A60&gt;=5.9,D60&gt;=1.25,G60&gt;=0.246,D60&gt;=1.15,H60&gt;=9.386,D60&lt;1.35,D60&lt;1.75,F60&gt;=1.5),4,IF(AND(G60&gt;=0.437,A60&gt;=5.85,B60&gt;=2.75,B60&gt;=2.45,F60&lt;2.5,D60&gt;=1.35,D60&lt;1.75,F60&gt;=1.5),4.75,IF(AND(H60&lt;9.446,G60&lt;0.437,A60&gt;=5.85,B60&gt;=2.75,B60&gt;=2.45,F60&lt;2.5,D60&gt;=1.35,D60&lt;1.75,F60&gt;=1.5),4.6,IF(AND(H60&gt;=9.446,G60&lt;0.437,A60&gt;=5.85,B60&gt;=2.75,B60&gt;=2.45,F60&lt;2.5,D60&gt;=1.35,D60&lt;1.75,F60&gt;=1.5),4.7,"shouldnthappen")))))))))))))))))))))))))))))))))))))</f>
        <v>3.6</v>
      </c>
      <c r="BC60" s="1" t="n">
        <f aca="false">IF(AND(G60&gt;=0.905,F60&lt;1.5),1.65,IF(AND(D60&gt;=0.45,G60&lt;0.905,F60&lt;1.5),1.65,IF(AND(A60&lt;5.15,D60&lt;1.55,F60&gt;=1.5),3.225,IF(AND(F60&gt;=2.5,A60&gt;=5.15,D60&lt;1.55,F60&gt;=1.5),5.05,IF(AND(H60&lt;5.767,A60&lt;7.05,D60&gt;=1.55,F60&gt;=1.5),4.5,IF(AND(D60&lt;1.7,A60&gt;=7.05,D60&gt;=1.55,F60&gt;=1.5),5.8,IF(AND(A60&gt;=5.3,G60&lt;0.207,D60&lt;0.45,G60&lt;0.905,F60&lt;1.5),1.3,IF(AND(D60&gt;=0.35,G60&gt;=0.207,D60&lt;0.45,G60&lt;0.905,F60&lt;1.5),1.5,IF(AND(G60&lt;0.155,D60&gt;=1.7,A60&gt;=7.05,D60&gt;=1.55,F60&gt;=1.5),6.7,IF(AND(G60&gt;=0.155,D60&gt;=1.7,A60&gt;=7.05,D60&gt;=1.55,F60&gt;=1.5),6.34,IF(AND(G60&lt;0.05,A60&lt;5.3,G60&lt;0.207,D60&lt;0.45,G60&lt;0.905,F60&lt;1.5),1.4,IF(AND(G60&gt;=0.05,A60&lt;5.3,G60&lt;0.207,D60&lt;0.45,G60&lt;0.905,F60&lt;1.5),1.5,IF(AND(A60&lt;4.5,D60&lt;0.35,G60&gt;=0.207,D60&lt;0.45,G60&lt;0.905,F60&lt;1.5),1.3,IF(AND(G60&lt;0.308,A60&lt;6.2,F60&lt;2.5,A60&gt;=5.15,D60&lt;1.55,F60&gt;=1.5),4.5,IF(AND(D60&lt;1.35,A60&gt;=6.2,F60&lt;2.5,A60&gt;=5.15,D60&lt;1.55,F60&gt;=1.5),4.367,IF(AND(D60&lt;1.85,A60&lt;6.15,H60&gt;=5.767,A60&lt;7.05,D60&gt;=1.55,F60&gt;=1.5),4.933,IF(AND(G60&gt;=0.558,A60&gt;=4.5,D60&lt;0.35,G60&gt;=0.207,D60&lt;0.45,G60&lt;0.905,F60&lt;1.5),1.5,IF(AND(H60&gt;=13.383,G60&gt;=0.308,A60&lt;6.2,F60&lt;2.5,A60&gt;=5.15,D60&lt;1.55,F60&gt;=1.5),4.7,IF(AND(H60&gt;=12.206,D60&gt;=1.35,A60&gt;=6.2,F60&lt;2.5,A60&gt;=5.15,D60&lt;1.55,F60&gt;=1.5),4.575,IF(AND(A60&lt;5.7,D60&gt;=1.85,A60&lt;6.15,H60&gt;=5.767,A60&lt;7.05,D60&gt;=1.55,F60&gt;=1.5),4.9,IF(AND(A60&gt;=5.7,D60&gt;=1.85,A60&lt;6.15,H60&gt;=5.767,A60&lt;7.05,D60&gt;=1.55,F60&gt;=1.5),5.1,IF(AND(G60&lt;0.079,G60&lt;0.364,A60&gt;=6.15,H60&gt;=5.767,A60&lt;7.05,D60&gt;=1.55,F60&gt;=1.5),5.6,IF(AND(G60&gt;=0.079,G60&lt;0.364,A60&gt;=6.15,H60&gt;=5.767,A60&lt;7.05,D60&gt;=1.55,F60&gt;=1.5),5.25,IF(AND(G60&gt;=0.447,G60&lt;0.558,A60&gt;=4.5,D60&lt;0.35,G60&gt;=0.207,D60&lt;0.45,G60&lt;0.905,F60&lt;1.5),1.3,IF(AND(B60&gt;=2.95,H60&lt;13.383,G60&gt;=0.308,A60&lt;6.2,F60&lt;2.5,A60&gt;=5.15,D60&lt;1.55,F60&gt;=1.5),4.6,IF(AND(B60&lt;2.65,H60&lt;12.206,D60&gt;=1.35,A60&gt;=6.2,F60&lt;2.5,A60&gt;=5.15,D60&lt;1.55,F60&gt;=1.5),4.9,IF(AND(D60&lt;2.45,A60&lt;6.6,G60&gt;=0.364,A60&gt;=6.15,H60&gt;=5.767,A60&lt;7.05,D60&gt;=1.55,F60&gt;=1.5),5.6,IF(AND(D60&gt;=2.45,A60&lt;6.6,G60&gt;=0.364,A60&gt;=6.15,H60&gt;=5.767,A60&lt;7.05,D60&gt;=1.55,F60&gt;=1.5),6,IF(AND(H60&lt;12.921,A60&gt;=6.6,G60&gt;=0.364,A60&gt;=6.15,H60&gt;=5.767,A60&lt;7.05,D60&gt;=1.55,F60&gt;=1.5),5.725,IF(AND(H60&gt;=12.921,A60&gt;=6.6,G60&gt;=0.364,A60&gt;=6.15,H60&gt;=5.767,A60&lt;7.05,D60&gt;=1.55,F60&gt;=1.5),5.367,IF(AND(B60&lt;3.15,G60&lt;0.447,G60&lt;0.558,A60&gt;=4.5,D60&lt;0.35,G60&gt;=0.207,D60&lt;0.45,G60&lt;0.905,F60&lt;1.5),1.5,IF(AND(B60&gt;=3.15,G60&lt;0.447,G60&lt;0.558,A60&gt;=4.5,D60&lt;0.35,G60&gt;=0.207,D60&lt;0.45,G60&lt;0.905,F60&lt;1.5),1.36,IF(AND(B60&gt;=2.85,B60&lt;2.95,H60&lt;13.383,G60&gt;=0.308,A60&lt;6.2,F60&lt;2.5,A60&gt;=5.15,D60&lt;1.55,F60&gt;=1.5),3.6,IF(AND(H60&lt;9.446,B60&gt;=2.65,H60&lt;12.206,D60&gt;=1.35,A60&gt;=6.2,F60&lt;2.5,A60&gt;=5.15,D60&lt;1.55,F60&gt;=1.5),4.6,IF(AND(H60&gt;=9.446,B60&gt;=2.65,H60&lt;12.206,D60&gt;=1.35,A60&gt;=6.2,F60&lt;2.5,A60&gt;=5.15,D60&lt;1.55,F60&gt;=1.5),4.7,IF(AND(D60&lt;1.2,B60&lt;2.85,B60&lt;2.95,H60&lt;13.383,G60&gt;=0.308,A60&lt;6.2,F60&lt;2.5,A60&gt;=5.15,D60&lt;1.55,F60&gt;=1.5),3.75,IF(AND(G60&lt;0.356,D60&gt;=1.2,B60&lt;2.85,B60&lt;2.95,H60&lt;13.383,G60&gt;=0.308,A60&lt;6.2,F60&lt;2.5,A60&gt;=5.15,D60&lt;1.55,F60&gt;=1.5),4.2,IF(AND(G60&gt;=0.356,D60&gt;=1.2,B60&lt;2.85,B60&lt;2.95,H60&lt;13.383,G60&gt;=0.308,A60&lt;6.2,F60&lt;2.5,A60&gt;=5.15,D60&lt;1.55,F60&gt;=1.5),3.96,"shouldnthappen"))))))))))))))))))))))))))))))))))))))</f>
        <v>3.225</v>
      </c>
      <c r="BD60" s="1" t="n">
        <f aca="false">IF(AND(B60&lt;2.7,A60&lt;5.3,B60&lt;3.15),3.42,IF(AND(F60&lt;2.5,A60&gt;=5.85,B60&gt;=3.15),4.7,IF(AND(A60&lt;4.35,B60&gt;=2.7,A60&lt;5.3,B60&lt;3.15),1.1,IF(AND(A60&gt;=4.35,B60&gt;=2.7,A60&lt;5.3,B60&lt;3.15),1.42,IF(AND(A60&gt;=7.05,F60&gt;=2.5,A60&gt;=5.3,B60&lt;3.15),6.067,IF(AND(D60&gt;=0.45,A60&lt;5.05,A60&lt;5.85,B60&gt;=3.15),1.6,IF(AND(B60&lt;3.35,A60&gt;=5.05,A60&lt;5.85,B60&gt;=3.15),1.7,IF(AND(A60&gt;=6.85,F60&gt;=2.5,A60&gt;=5.85,B60&gt;=3.15),6.22,IF(AND(D60&lt;1.25,D60&lt;1.35,F60&lt;2.5,A60&gt;=5.3,B60&lt;3.15),4.033,IF(AND(D60&gt;=1.25,D60&lt;1.35,F60&lt;2.5,A60&gt;=5.3,B60&lt;3.15),4.233,IF(AND(A60&lt;6.05,D60&gt;=1.35,F60&lt;2.5,A60&gt;=5.3,B60&lt;3.15),5.1,IF(AND(H60&gt;=13.29,A60&lt;7.05,F60&gt;=2.5,A60&gt;=5.3,B60&lt;3.15),4.96,IF(AND(G60&gt;=0.858,D60&lt;0.45,A60&lt;5.05,A60&lt;5.85,B60&gt;=3.15),1.3,IF(AND(D60&gt;=0.35,B60&gt;=3.35,A60&gt;=5.05,A60&lt;5.85,B60&gt;=3.15),1.4,IF(AND(B60&lt;3.25,A60&lt;6.85,F60&gt;=2.5,A60&gt;=5.85,B60&gt;=3.15),5.233,IF(AND(A60&gt;=6.8,A60&gt;=6.05,D60&gt;=1.35,F60&lt;2.5,A60&gt;=5.3,B60&lt;3.15),4.9,IF(AND(G60&gt;=0.622,H60&lt;13.29,A60&lt;7.05,F60&gt;=2.5,A60&gt;=5.3,B60&lt;3.15),5.067,IF(AND(H60&lt;8.834,G60&lt;0.858,D60&lt;0.45,A60&lt;5.05,A60&lt;5.85,B60&gt;=3.15),1.4,IF(AND(G60&lt;0.774,B60&gt;=3.25,A60&lt;6.85,F60&gt;=2.5,A60&gt;=5.85,B60&gt;=3.15),5.8,IF(AND(G60&gt;=0.774,B60&gt;=3.25,A60&lt;6.85,F60&gt;=2.5,A60&gt;=5.85,B60&gt;=3.15),5.4,IF(AND(H60&gt;=12.206,A60&lt;6.8,A60&gt;=6.05,D60&gt;=1.35,F60&lt;2.5,A60&gt;=5.3,B60&lt;3.15),4.5,IF(AND(G60&gt;=0.439,G60&lt;0.622,H60&lt;13.29,A60&lt;7.05,F60&gt;=2.5,A60&gt;=5.3,B60&lt;3.15),5.667,IF(AND(G60&lt;0.227,H60&gt;=8.834,G60&lt;0.858,D60&lt;0.45,A60&lt;5.05,A60&lt;5.85,B60&gt;=3.15),1.4,IF(AND(G60&gt;=0.227,H60&gt;=8.834,G60&lt;0.858,D60&lt;0.45,A60&lt;5.05,A60&lt;5.85,B60&gt;=3.15),1.3,IF(AND(G60&gt;=0.934,B60&lt;3.75,D60&lt;0.35,B60&gt;=3.35,A60&gt;=5.05,A60&lt;5.85,B60&gt;=3.15),1.7,IF(AND(G60&lt;0.823,B60&gt;=3.75,D60&lt;0.35,B60&gt;=3.35,A60&gt;=5.05,A60&lt;5.85,B60&gt;=3.15),1.55,IF(AND(G60&gt;=0.823,B60&gt;=3.75,D60&lt;0.35,B60&gt;=3.35,A60&gt;=5.05,A60&lt;5.85,B60&gt;=3.15),1.5,IF(AND(A60&lt;6.2,H60&lt;12.206,A60&lt;6.8,A60&gt;=6.05,D60&gt;=1.35,F60&lt;2.5,A60&gt;=5.3,B60&lt;3.15),4.6,IF(AND(A60&gt;=6.2,H60&lt;12.206,A60&lt;6.8,A60&gt;=6.05,D60&gt;=1.35,F60&lt;2.5,A60&gt;=5.3,B60&lt;3.15),4.74,IF(AND(H60&gt;=10.667,G60&lt;0.439,G60&lt;0.622,H60&lt;13.29,A60&lt;7.05,F60&gt;=2.5,A60&gt;=5.3,B60&lt;3.15),5.6,IF(AND(H60&lt;13.67,G60&lt;0.934,B60&lt;3.75,D60&lt;0.35,B60&gt;=3.35,A60&gt;=5.05,A60&lt;5.85,B60&gt;=3.15),1.48,IF(AND(H60&gt;=13.67,G60&lt;0.934,B60&lt;3.75,D60&lt;0.35,B60&gt;=3.35,A60&gt;=5.05,A60&lt;5.85,B60&gt;=3.15),1.3,IF(AND(G60&lt;0.301,H60&lt;10.667,G60&lt;0.439,G60&lt;0.622,H60&lt;13.29,A60&lt;7.05,F60&gt;=2.5,A60&gt;=5.3,B60&lt;3.15),5.2,IF(AND(G60&gt;=0.301,H60&lt;10.667,G60&lt;0.439,G60&lt;0.622,H60&lt;13.29,A60&lt;7.05,F60&gt;=2.5,A60&gt;=5.3,B60&lt;3.15),5.067,"shouldnthappen"))))))))))))))))))))))))))))))))))</f>
        <v>3.42</v>
      </c>
      <c r="BE60" s="1" t="n">
        <f aca="false">IF(AND(B60&gt;=3.85,A60&gt;=5.05,F60&lt;1.5),1.4,IF(AND(A60&lt;5.25,A60&lt;5.75,F60&gt;=1.5),3.15,IF(AND(A60&lt;4.95,B60&lt;3.15,A60&lt;5.05,F60&lt;1.5),1.46,IF(AND(A60&gt;=4.95,B60&lt;3.15,A60&lt;5.05,F60&lt;1.5),1.6,IF(AND(H60&lt;8.834,B60&gt;=3.15,A60&lt;5.05,F60&lt;1.5),1.4,IF(AND(D60&lt;0.25,B60&lt;3.85,A60&gt;=5.05,F60&lt;1.5),1.48,IF(AND(D60&gt;=0.25,B60&lt;3.85,A60&gt;=5.05,F60&lt;1.5),1.7,IF(AND(F60&gt;=2.5,A60&gt;=5.25,A60&lt;5.75,F60&gt;=1.5),4.9,IF(AND(H60&lt;12.45,H60&gt;=8.834,B60&gt;=3.15,A60&lt;5.05,F60&lt;1.5),1.25,IF(AND(H60&gt;=12.45,H60&gt;=8.834,B60&gt;=3.15,A60&lt;5.05,F60&lt;1.5),1.32,IF(AND(G60&lt;0.283,F60&lt;2.5,A60&gt;=5.25,A60&lt;5.75,F60&gt;=1.5),4.3,IF(AND(H60&lt;6.712,H60&lt;11.275,D60&lt;1.55,A60&gt;=5.75,F60&gt;=1.5),5,IF(AND(H60&lt;13.101,H60&gt;=11.275,D60&lt;1.55,A60&gt;=5.75,F60&gt;=1.5),3.933,IF(AND(H60&gt;=13.101,H60&gt;=11.275,D60&lt;1.55,A60&gt;=5.75,F60&gt;=1.5),4.5,IF(AND(A60&gt;=7.3,D60&lt;2.45,D60&gt;=1.55,A60&gt;=5.75,F60&gt;=1.5),6.7,IF(AND(B60&lt;3.45,D60&gt;=2.45,D60&gt;=1.55,A60&gt;=5.75,F60&gt;=1.5),5.925,IF(AND(B60&gt;=3.45,D60&gt;=2.45,D60&gt;=1.55,A60&gt;=5.75,F60&gt;=1.5),6.1,IF(AND(B60&gt;=2.8,G60&gt;=0.283,F60&lt;2.5,A60&gt;=5.25,A60&lt;5.75,F60&gt;=1.5),4.2,IF(AND(D60&lt;1.35,H60&gt;=6.712,H60&lt;11.275,D60&lt;1.55,A60&gt;=5.75,F60&gt;=1.5),4.35,IF(AND(D60&lt;1.05,B60&lt;2.8,G60&gt;=0.283,F60&lt;2.5,A60&gt;=5.25,A60&lt;5.75,F60&gt;=1.5),3.567,IF(AND(D60&gt;=1.05,B60&lt;2.8,G60&gt;=0.283,F60&lt;2.5,A60&gt;=5.25,A60&lt;5.75,F60&gt;=1.5),3.925,IF(AND(B60&lt;2.65,D60&gt;=1.35,H60&gt;=6.712,H60&lt;11.275,D60&lt;1.55,A60&gt;=5.75,F60&gt;=1.5),4.9,IF(AND(B60&gt;=2.65,D60&gt;=1.35,H60&gt;=6.712,H60&lt;11.275,D60&lt;1.55,A60&gt;=5.75,F60&gt;=1.5),4.625,IF(AND(H60&gt;=14.683,G60&gt;=0.628,A60&lt;7.3,D60&lt;2.45,D60&gt;=1.55,A60&gt;=5.75,F60&gt;=1.5),5.4,IF(AND(D60&lt;1.95,H60&lt;8.884,G60&lt;0.628,A60&lt;7.3,D60&lt;2.45,D60&gt;=1.55,A60&gt;=5.75,F60&gt;=1.5),5.1,IF(AND(D60&gt;=1.95,H60&lt;8.884,G60&lt;0.628,A60&lt;7.3,D60&lt;2.45,D60&gt;=1.55,A60&gt;=5.75,F60&gt;=1.5),5.22,IF(AND(A60&lt;6.05,H60&gt;=8.884,G60&lt;0.628,A60&lt;7.3,D60&lt;2.45,D60&gt;=1.55,A60&gt;=5.75,F60&gt;=1.5),5.1,IF(AND(G60&lt;0.817,H60&lt;14.683,G60&gt;=0.628,A60&lt;7.3,D60&lt;2.45,D60&gt;=1.55,A60&gt;=5.75,F60&gt;=1.5),4.967,IF(AND(G60&gt;=0.817,H60&lt;14.683,G60&gt;=0.628,A60&lt;7.3,D60&lt;2.45,D60&gt;=1.55,A60&gt;=5.75,F60&gt;=1.5),5.1,IF(AND(H60&lt;9.637,A60&gt;=6.05,H60&gt;=8.884,G60&lt;0.628,A60&lt;7.3,D60&lt;2.45,D60&gt;=1.55,A60&gt;=5.75,F60&gt;=1.5),5.9,IF(AND(D60&lt;1.85,H60&gt;=9.637,A60&gt;=6.05,H60&gt;=8.884,G60&lt;0.628,A60&lt;7.3,D60&lt;2.45,D60&gt;=1.55,A60&gt;=5.75,F60&gt;=1.5),5.733,IF(AND(G60&gt;=0.388,D60&gt;=1.85,H60&gt;=9.637,A60&gt;=6.05,H60&gt;=8.884,G60&lt;0.628,A60&lt;7.3,D60&lt;2.45,D60&gt;=1.55,A60&gt;=5.75,F60&gt;=1.5),5.64,IF(AND(B60&lt;2.95,G60&lt;0.388,D60&gt;=1.85,H60&gt;=9.637,A60&gt;=6.05,H60&gt;=8.884,G60&lt;0.628,A60&lt;7.3,D60&lt;2.45,D60&gt;=1.55,A60&gt;=5.75,F60&gt;=1.5),5.5,IF(AND(B60&gt;=2.95,G60&lt;0.388,D60&gt;=1.85,H60&gt;=9.637,A60&gt;=6.05,H60&gt;=8.884,G60&lt;0.628,A60&lt;7.3,D60&lt;2.45,D60&gt;=1.55,A60&gt;=5.75,F60&gt;=1.5),5.333,"shouldnthappen"))))))))))))))))))))))))))))))))))</f>
        <v>3.15</v>
      </c>
      <c r="BF60" s="1" t="n">
        <f aca="false">IF(AND(D60&gt;=0.35,F60&lt;1.5),1.65,IF(AND(H60&gt;=16.227,D60&gt;=1.55,F60&gt;=1.5),6.533,IF(AND(A60&gt;=5.45,G60&lt;0.174,D60&lt;0.35,F60&lt;1.5),1.7,IF(AND(D60&lt;0.15,G60&gt;=0.174,D60&lt;0.35,F60&lt;1.5),1.38,IF(AND(D60&gt;=1.15,D60&lt;1.25,D60&lt;1.55,F60&gt;=1.5),3.967,IF(AND(H60&lt;8.376,A60&lt;5.45,G60&lt;0.174,D60&lt;0.35,F60&lt;1.5),1.4,IF(AND(H60&gt;=8.376,A60&lt;5.45,G60&lt;0.174,D60&lt;0.35,F60&lt;1.5),1.5,IF(AND(B60&lt;3.1,D60&gt;=0.15,G60&gt;=0.174,D60&lt;0.35,F60&lt;1.5),1.475,IF(AND(H60&lt;10.258,D60&lt;1.15,D60&lt;1.25,D60&lt;1.55,F60&gt;=1.5),3.24,IF(AND(H60&gt;=10.258,D60&lt;1.15,D60&lt;1.25,D60&lt;1.55,F60&gt;=1.5),3.875,IF(AND(F60&gt;=2.5,H60&lt;10.927,D60&gt;=1.25,D60&lt;1.55,F60&gt;=1.5),5.05,IF(AND(D60&lt;1.35,H60&gt;=10.927,D60&gt;=1.25,D60&lt;1.55,F60&gt;=1.5),4.25,IF(AND(A60&gt;=6.95,D60&lt;1.75,H60&lt;16.227,D60&gt;=1.55,F60&gt;=1.5),5.8,IF(AND(B60&lt;3.3,B60&gt;=3.1,D60&gt;=0.15,G60&gt;=0.174,D60&lt;0.35,F60&lt;1.5),1.3,IF(AND(H60&lt;12.278,D60&gt;=1.35,H60&gt;=10.927,D60&gt;=1.25,D60&lt;1.55,F60&gt;=1.5),4.9,IF(AND(G60&lt;0.226,A60&lt;6.95,D60&lt;1.75,H60&lt;16.227,D60&gt;=1.55,F60&gt;=1.5),5,IF(AND(G60&gt;=0.226,A60&lt;6.95,D60&lt;1.75,H60&lt;16.227,D60&gt;=1.55,F60&gt;=1.5),4.62,IF(AND(H60&lt;9.35,B60&lt;2.95,D60&gt;=1.75,H60&lt;16.227,D60&gt;=1.55,F60&gt;=1.5),6.3,IF(AND(H60&gt;=9.35,B60&lt;2.95,D60&gt;=1.75,H60&lt;16.227,D60&gt;=1.55,F60&gt;=1.5),5.58,IF(AND(A60&lt;5.05,B60&gt;=3.3,B60&gt;=3.1,D60&gt;=0.15,G60&gt;=0.174,D60&lt;0.35,F60&lt;1.5),1.35,IF(AND(A60&gt;=5.05,B60&gt;=3.3,B60&gt;=3.1,D60&gt;=0.15,G60&gt;=0.174,D60&lt;0.35,F60&lt;1.5),1.46,IF(AND(B60&lt;2.8,A60&lt;5.65,F60&lt;2.5,H60&lt;10.927,D60&gt;=1.25,D60&lt;1.55,F60&gt;=1.5),4.075,IF(AND(B60&gt;=2.8,A60&lt;5.65,F60&lt;2.5,H60&lt;10.927,D60&gt;=1.25,D60&lt;1.55,F60&gt;=1.5),3.933,IF(AND(A60&lt;6.25,A60&gt;=5.65,F60&lt;2.5,H60&lt;10.927,D60&gt;=1.25,D60&lt;1.55,F60&gt;=1.5),4.533,IF(AND(A60&gt;=6.25,A60&gt;=5.65,F60&lt;2.5,H60&lt;10.927,D60&gt;=1.25,D60&lt;1.55,F60&gt;=1.5),4.3,IF(AND(A60&lt;6.5,H60&gt;=12.278,D60&gt;=1.35,H60&gt;=10.927,D60&gt;=1.25,D60&lt;1.55,F60&gt;=1.5),4.55,IF(AND(A60&gt;=6.5,H60&gt;=12.278,D60&gt;=1.35,H60&gt;=10.927,D60&gt;=1.25,D60&lt;1.55,F60&gt;=1.5),4.775,IF(AND(H60&lt;9.884,D60&lt;2.1,B60&gt;=2.95,D60&gt;=1.75,H60&lt;16.227,D60&gt;=1.55,F60&gt;=1.5),5.5,IF(AND(H60&gt;=9.884,D60&lt;2.1,B60&gt;=2.95,D60&gt;=1.75,H60&lt;16.227,D60&gt;=1.55,F60&gt;=1.5),5.1,IF(AND(H60&lt;10.393,D60&gt;=2.1,B60&gt;=2.95,D60&gt;=1.75,H60&lt;16.227,D60&gt;=1.55,F60&gt;=1.5),5.74,IF(AND(D60&lt;2.25,H60&gt;=10.393,D60&gt;=2.1,B60&gt;=2.95,D60&gt;=1.75,H60&lt;16.227,D60&gt;=1.55,F60&gt;=1.5),5.8,IF(AND(D60&gt;=2.25,H60&gt;=10.393,D60&gt;=2.1,B60&gt;=2.95,D60&gt;=1.75,H60&lt;16.227,D60&gt;=1.55,F60&gt;=1.5),5.4,"shouldnthappen"))))))))))))))))))))))))))))))))</f>
        <v>3.24</v>
      </c>
      <c r="BG60" s="1" t="n">
        <f aca="false">IF(AND(G60&lt;0.096,A60&lt;5.45),2.95,IF(AND(F60&gt;=1.5,G60&gt;=0.096,A60&lt;5.45),3,IF(AND(D60&lt;0.6,A60&lt;5.9,A60&gt;=5.45),1.4,IF(AND(F60&gt;=2.5,D60&gt;=0.6,A60&lt;5.9,A60&gt;=5.45),5.1,IF(AND(A60&lt;7.45,A60&gt;=7.05,A60&gt;=5.9,A60&gt;=5.45),6.167,IF(AND(B60&gt;=3.55,G60&lt;0.587,F60&lt;1.5,G60&gt;=0.096,A60&lt;5.45),1,IF(AND(A60&lt;5.05,G60&gt;=0.587,F60&lt;1.5,G60&gt;=0.096,A60&lt;5.45),1.35,IF(AND(B60&lt;2.75,D60&lt;1.7,A60&lt;7.05,A60&gt;=5.9,A60&gt;=5.45),4.9,IF(AND(A60&lt;6.2,D60&gt;=1.7,A60&lt;7.05,A60&gt;=5.9,A60&gt;=5.45),4.833,IF(AND(H60&lt;17.32,A60&gt;=7.45,A60&gt;=7.05,A60&gt;=5.9,A60&gt;=5.45),6.68,IF(AND(H60&gt;=17.32,A60&gt;=7.45,A60&gt;=7.05,A60&gt;=5.9,A60&gt;=5.45),6.4,IF(AND(G60&lt;0.161,B60&lt;3.55,G60&lt;0.587,F60&lt;1.5,G60&gt;=0.096,A60&lt;5.45),1.5,IF(AND(H60&lt;11.016,A60&gt;=5.05,G60&gt;=0.587,F60&lt;1.5,G60&gt;=0.096,A60&lt;5.45),1.633,IF(AND(H60&lt;11.001,G60&lt;0.372,F60&lt;2.5,D60&gt;=0.6,A60&lt;5.9,A60&gt;=5.45),4.133,IF(AND(H60&gt;=11.001,G60&lt;0.372,F60&lt;2.5,D60&gt;=0.6,A60&lt;5.9,A60&gt;=5.45),4.3,IF(AND(H60&lt;6.808,G60&gt;=0.372,F60&lt;2.5,D60&gt;=0.6,A60&lt;5.9,A60&gt;=5.45),4,IF(AND(A60&gt;=6.75,B60&gt;=2.75,D60&lt;1.7,A60&lt;7.05,A60&gt;=5.9,A60&gt;=5.45),4.84,IF(AND(H60&lt;12.467,G60&gt;=0.161,B60&lt;3.55,G60&lt;0.587,F60&lt;1.5,G60&gt;=0.096,A60&lt;5.45),1.3,IF(AND(D60&lt;0.25,H60&gt;=11.016,A60&gt;=5.05,G60&gt;=0.587,F60&lt;1.5,G60&gt;=0.096,A60&lt;5.45),1.52,IF(AND(D60&gt;=0.25,H60&gt;=11.016,A60&gt;=5.05,G60&gt;=0.587,F60&lt;1.5,G60&gt;=0.096,A60&lt;5.45),1.5,IF(AND(H60&lt;11.218,H60&gt;=6.808,G60&gt;=0.372,F60&lt;2.5,D60&gt;=0.6,A60&lt;5.9,A60&gt;=5.45),3.7,IF(AND(H60&gt;=11.218,H60&gt;=6.808,G60&gt;=0.372,F60&lt;2.5,D60&gt;=0.6,A60&lt;5.9,A60&gt;=5.45),3.9,IF(AND(B60&lt;2.95,A60&lt;6.75,B60&gt;=2.75,D60&lt;1.7,A60&lt;7.05,A60&gt;=5.9,A60&gt;=5.45),4.2,IF(AND(B60&gt;=2.95,A60&lt;6.75,B60&gt;=2.75,D60&lt;1.7,A60&lt;7.05,A60&gt;=5.9,A60&gt;=5.45),4.6,IF(AND(D60&gt;=2.45,A60&lt;6.85,A60&gt;=6.2,D60&gt;=1.7,A60&lt;7.05,A60&gt;=5.9,A60&gt;=5.45),5.9,IF(AND(G60&lt;0.312,A60&gt;=6.85,A60&gt;=6.2,D60&gt;=1.7,A60&lt;7.05,A60&gt;=5.9,A60&gt;=5.45),5.1,IF(AND(G60&gt;=0.312,A60&gt;=6.85,A60&gt;=6.2,D60&gt;=1.7,A60&lt;7.05,A60&gt;=5.9,A60&gt;=5.45),5.4,IF(AND(G60&lt;0.251,H60&gt;=12.467,G60&gt;=0.161,B60&lt;3.55,G60&lt;0.587,F60&lt;1.5,G60&gt;=0.096,A60&lt;5.45),1.35,IF(AND(G60&gt;=0.251,H60&gt;=12.467,G60&gt;=0.161,B60&lt;3.55,G60&lt;0.587,F60&lt;1.5,G60&gt;=0.096,A60&lt;5.45),1.467,IF(AND(G60&gt;=0.628,D60&lt;2.45,A60&lt;6.85,A60&gt;=6.2,D60&gt;=1.7,A60&lt;7.05,A60&gt;=5.9,A60&gt;=5.45),5.1,IF(AND(A60&gt;=6.75,G60&lt;0.628,D60&lt;2.45,A60&lt;6.85,A60&gt;=6.2,D60&gt;=1.7,A60&lt;7.05,A60&gt;=5.9,A60&gt;=5.45),5.9,IF(AND(H60&lt;11.824,A60&lt;6.75,G60&lt;0.628,D60&lt;2.45,A60&lt;6.85,A60&gt;=6.2,D60&gt;=1.7,A60&lt;7.05,A60&gt;=5.9,A60&gt;=5.45),5.44,IF(AND(H60&lt;14.378,H60&gt;=11.824,A60&lt;6.75,G60&lt;0.628,D60&lt;2.45,A60&lt;6.85,A60&gt;=6.2,D60&gt;=1.7,A60&lt;7.05,A60&gt;=5.9,A60&gt;=5.45),5.6,IF(AND(H60&gt;=14.378,H60&gt;=11.824,A60&lt;6.75,G60&lt;0.628,D60&lt;2.45,A60&lt;6.85,A60&gt;=6.2,D60&gt;=1.7,A60&lt;7.05,A60&gt;=5.9,A60&gt;=5.45),5.8,"shouldnthappen"))))))))))))))))))))))))))))))))))</f>
        <v>3</v>
      </c>
      <c r="BH60" s="1" t="n">
        <f aca="false">IF(AND(G60&gt;=0.905,F60&lt;1.5),1.8,IF(AND(H60&lt;5.523,G60&lt;0.905,F60&lt;1.5),1,IF(AND(D60&gt;=0.4,H60&gt;=5.523,G60&lt;0.905,F60&lt;1.5),1.7,IF(AND(G60&gt;=0.878,D60&lt;1.35,F60&lt;2.5,F60&gt;=1.5),4.4,IF(AND(A60&lt;5.4,D60&gt;=1.35,F60&lt;2.5,F60&gt;=1.5),3.9,IF(AND(G60&lt;0.177,B60&lt;3.15,F60&gt;=2.5,F60&gt;=1.5),6.15,IF(AND(H60&lt;10.393,B60&gt;=3.15,F60&gt;=2.5,F60&gt;=1.5),5.94,IF(AND(H60&gt;=10.393,B60&gt;=3.15,F60&gt;=2.5,F60&gt;=1.5),5.467,IF(AND(D60&gt;=1.25,G60&lt;0.878,D60&lt;1.35,F60&lt;2.5,F60&gt;=1.5),4.18,IF(AND(G60&gt;=0.709,A60&gt;=5.4,D60&gt;=1.35,F60&lt;2.5,F60&gt;=1.5),4.9,IF(AND(B60&lt;2.6,G60&gt;=0.177,B60&lt;3.15,F60&gt;=2.5,F60&gt;=1.5),4.8,IF(AND(A60&lt;4.35,A60&lt;5.05,D60&lt;0.4,H60&gt;=5.523,G60&lt;0.905,F60&lt;1.5),1.1,IF(AND(A60&gt;=5.6,A60&gt;=5.05,D60&lt;0.4,H60&gt;=5.523,G60&lt;0.905,F60&lt;1.5),1.7,IF(AND(D60&lt;1.05,D60&lt;1.25,G60&lt;0.878,D60&lt;1.35,F60&lt;2.5,F60&gt;=1.5),3.6,IF(AND(D60&gt;=1.55,G60&lt;0.709,A60&gt;=5.4,D60&gt;=1.35,F60&lt;2.5,F60&gt;=1.5),4.975,IF(AND(D60&lt;1.7,B60&gt;=2.6,G60&gt;=0.177,B60&lt;3.15,F60&gt;=2.5,F60&gt;=1.5),5.8,IF(AND(B60&lt;3.15,A60&gt;=4.35,A60&lt;5.05,D60&lt;0.4,H60&gt;=5.523,G60&lt;0.905,F60&lt;1.5),1.46,IF(AND(A60&gt;=5.45,A60&lt;5.6,A60&gt;=5.05,D60&lt;0.4,H60&gt;=5.523,G60&lt;0.905,F60&lt;1.5),1.35,IF(AND(H60&lt;10.974,D60&gt;=1.05,D60&lt;1.25,G60&lt;0.878,D60&lt;1.35,F60&lt;2.5,F60&gt;=1.5),3.8,IF(AND(H60&gt;=13.654,D60&lt;1.55,G60&lt;0.709,A60&gt;=5.4,D60&gt;=1.35,F60&lt;2.5,F60&gt;=1.5),4.725,IF(AND(A60&lt;4.5,B60&gt;=3.15,A60&gt;=4.35,A60&lt;5.05,D60&lt;0.4,H60&gt;=5.523,G60&lt;0.905,F60&lt;1.5),1.3,IF(AND(G60&lt;0.676,A60&lt;5.45,A60&lt;5.6,A60&gt;=5.05,D60&lt;0.4,H60&gt;=5.523,G60&lt;0.905,F60&lt;1.5),1.5,IF(AND(G60&gt;=0.676,A60&lt;5.45,A60&lt;5.6,A60&gt;=5.05,D60&lt;0.4,H60&gt;=5.523,G60&lt;0.905,F60&lt;1.5),1.55,IF(AND(A60&lt;5.7,H60&gt;=10.974,D60&gt;=1.05,D60&lt;1.25,G60&lt;0.878,D60&lt;1.35,F60&lt;2.5,F60&gt;=1.5),3.9,IF(AND(A60&gt;=5.7,H60&gt;=10.974,D60&gt;=1.05,D60&lt;1.25,G60&lt;0.878,D60&lt;1.35,F60&lt;2.5,F60&gt;=1.5),3.933,IF(AND(G60&gt;=0.644,H60&lt;13.654,D60&lt;1.55,G60&lt;0.709,A60&gt;=5.4,D60&gt;=1.35,F60&lt;2.5,F60&gt;=1.5),4.4,IF(AND(B60&lt;2.9,A60&lt;6.2,D60&gt;=1.7,B60&gt;=2.6,G60&gt;=0.177,B60&lt;3.15,F60&gt;=2.5,F60&gt;=1.5),5.02,IF(AND(B60&gt;=2.9,A60&lt;6.2,D60&gt;=1.7,B60&gt;=2.6,G60&gt;=0.177,B60&lt;3.15,F60&gt;=2.5,F60&gt;=1.5),4.8,IF(AND(D60&lt;2.2,A60&gt;=6.2,D60&gt;=1.7,B60&gt;=2.6,G60&gt;=0.177,B60&lt;3.15,F60&gt;=2.5,F60&gt;=1.5),5.325,IF(AND(D60&gt;=2.2,A60&gt;=6.2,D60&gt;=1.7,B60&gt;=2.6,G60&gt;=0.177,B60&lt;3.15,F60&gt;=2.5,F60&gt;=1.5),5.1,IF(AND(D60&lt;0.25,A60&gt;=4.5,B60&gt;=3.15,A60&gt;=4.35,A60&lt;5.05,D60&lt;0.4,H60&gt;=5.523,G60&lt;0.905,F60&lt;1.5),1.357,IF(AND(D60&gt;=0.25,A60&gt;=4.5,B60&gt;=3.15,A60&gt;=4.35,A60&lt;5.05,D60&lt;0.4,H60&gt;=5.523,G60&lt;0.905,F60&lt;1.5),1.333,IF(AND(H60&lt;10.723,G60&lt;0.644,H60&lt;13.654,D60&lt;1.55,G60&lt;0.709,A60&gt;=5.4,D60&gt;=1.35,F60&lt;2.5,F60&gt;=1.5),4.6,IF(AND(H60&gt;=10.723,G60&lt;0.644,H60&lt;13.654,D60&lt;1.55,G60&lt;0.709,A60&gt;=5.4,D60&gt;=1.35,F60&lt;2.5,F60&gt;=1.5),4.5,"shouldnthappen"))))))))))))))))))))))))))))))))))</f>
        <v>3.6</v>
      </c>
      <c r="BI60" s="1" t="n">
        <f aca="false">IF(AND(D60&gt;=0.8,A60&lt;5.45),3.9,IF(AND(D60&gt;=0.45,D60&lt;0.8,A60&lt;5.45),1.66,IF(AND(H60&lt;16.447,B60&gt;=3.45,A60&gt;=5.45),1.525,IF(AND(H60&gt;=16.447,B60&gt;=3.45,A60&gt;=5.45),6.4,IF(AND(H60&lt;5.245,D60&lt;0.45,D60&lt;0.8,A60&lt;5.45),1,IF(AND(A60&gt;=7.2,G60&lt;0.154,B60&lt;3.45,A60&gt;=5.45),6.7,IF(AND(D60&lt;1.65,A60&lt;7.2,G60&lt;0.154,B60&lt;3.45,A60&gt;=5.45),4.7,IF(AND(D60&gt;=1.65,A60&lt;7.2,G60&lt;0.154,B60&lt;3.45,A60&gt;=5.45),5.52,IF(AND(D60&gt;=0.25,A60&lt;5.05,H60&gt;=5.245,D60&lt;0.45,D60&lt;0.8,A60&lt;5.45),1.35,IF(AND(H60&lt;6.089,A60&gt;=5.05,H60&gt;=5.245,D60&lt;0.45,D60&lt;0.8,A60&lt;5.45),1.7,IF(AND(D60&lt;1.2,B60&lt;2.6,A60&lt;5.75,G60&gt;=0.154,B60&lt;3.45,A60&gt;=5.45),3.85,IF(AND(D60&gt;=1.2,B60&lt;2.6,A60&lt;5.75,G60&gt;=0.154,B60&lt;3.45,A60&gt;=5.45),4,IF(AND(D60&gt;=1.65,B60&gt;=2.6,A60&lt;5.75,G60&gt;=0.154,B60&lt;3.45,A60&gt;=5.45),4.9,IF(AND(G60&lt;0.353,F60&lt;2.5,A60&gt;=5.75,G60&gt;=0.154,B60&lt;3.45,A60&gt;=5.45),4.25,IF(AND(A60&gt;=7.25,F60&gt;=2.5,A60&gt;=5.75,G60&gt;=0.154,B60&lt;3.45,A60&gt;=5.45),6.45,IF(AND(H60&lt;11.218,D60&lt;0.25,A60&lt;5.05,H60&gt;=5.245,D60&lt;0.45,D60&lt;0.8,A60&lt;5.45),1.42,IF(AND(G60&lt;0.517,H60&gt;=6.089,A60&gt;=5.05,H60&gt;=5.245,D60&lt;0.45,D60&lt;0.8,A60&lt;5.45),1.44,IF(AND(G60&gt;=0.517,H60&gt;=6.089,A60&gt;=5.05,H60&gt;=5.245,D60&lt;0.45,D60&lt;0.8,A60&lt;5.45),1.54,IF(AND(H60&gt;=10.194,D60&lt;1.65,B60&gt;=2.6,A60&lt;5.75,G60&gt;=0.154,B60&lt;3.45,A60&gt;=5.45),4.35,IF(AND(B60&gt;=3.15,G60&gt;=0.353,F60&lt;2.5,A60&gt;=5.75,G60&gt;=0.154,B60&lt;3.45,A60&gt;=5.45),4.7,IF(AND(H60&lt;7.716,A60&lt;7.25,F60&gt;=2.5,A60&gt;=5.75,G60&gt;=0.154,B60&lt;3.45,A60&gt;=5.45),5.04,IF(AND(G60&lt;0.175,H60&gt;=11.218,D60&lt;0.25,A60&lt;5.05,H60&gt;=5.245,D60&lt;0.45,D60&lt;0.8,A60&lt;5.45),1.5,IF(AND(H60&lt;7.713,H60&lt;10.194,D60&lt;1.65,B60&gt;=2.6,A60&lt;5.75,G60&gt;=0.154,B60&lt;3.45,A60&gt;=5.45),4.1,IF(AND(H60&gt;=7.713,H60&lt;10.194,D60&lt;1.65,B60&gt;=2.6,A60&lt;5.75,G60&gt;=0.154,B60&lt;3.45,A60&gt;=5.45),4.2,IF(AND(B60&gt;=3.05,B60&lt;3.15,G60&gt;=0.353,F60&lt;2.5,A60&gt;=5.75,G60&gt;=0.154,B60&lt;3.45,A60&gt;=5.45),4.4,IF(AND(D60&gt;=2.45,H60&gt;=7.716,A60&lt;7.25,F60&gt;=2.5,A60&gt;=5.75,G60&gt;=0.154,B60&lt;3.45,A60&gt;=5.45),5.85,IF(AND(D60&lt;0.15,G60&gt;=0.175,H60&gt;=11.218,D60&lt;0.25,A60&lt;5.05,H60&gt;=5.245,D60&lt;0.45,D60&lt;0.8,A60&lt;5.45),1.1,IF(AND(H60&gt;=16.317,B60&lt;3.05,B60&lt;3.15,G60&gt;=0.353,F60&lt;2.5,A60&gt;=5.75,G60&gt;=0.154,B60&lt;3.45,A60&gt;=5.45),4.8,IF(AND(G60&gt;=0.857,D60&lt;2.45,H60&gt;=7.716,A60&lt;7.25,F60&gt;=2.5,A60&gt;=5.75,G60&gt;=0.154,B60&lt;3.45,A60&gt;=5.45),5.05,IF(AND(G60&lt;0.245,D60&gt;=0.15,G60&gt;=0.175,H60&gt;=11.218,D60&lt;0.25,A60&lt;5.05,H60&gt;=5.245,D60&lt;0.45,D60&lt;0.8,A60&lt;5.45),1.3,IF(AND(G60&gt;=0.245,D60&gt;=0.15,G60&gt;=0.175,H60&gt;=11.218,D60&lt;0.25,A60&lt;5.05,H60&gt;=5.245,D60&lt;0.45,D60&lt;0.8,A60&lt;5.45),1.22,IF(AND(B60&lt;2.85,H60&lt;16.317,B60&lt;3.05,B60&lt;3.15,G60&gt;=0.353,F60&lt;2.5,A60&gt;=5.75,G60&gt;=0.154,B60&lt;3.45,A60&gt;=5.45),4.6,IF(AND(B60&gt;=2.85,H60&lt;16.317,B60&lt;3.05,B60&lt;3.15,G60&gt;=0.353,F60&lt;2.5,A60&gt;=5.75,G60&gt;=0.154,B60&lt;3.45,A60&gt;=5.45),4.633,IF(AND(D60&lt;1.85,G60&lt;0.857,D60&lt;2.45,H60&gt;=7.716,A60&lt;7.25,F60&gt;=2.5,A60&gt;=5.75,G60&gt;=0.154,B60&lt;3.45,A60&gt;=5.45),5.8,IF(AND(H60&lt;11.297,D60&gt;=1.85,G60&lt;0.857,D60&lt;2.45,H60&gt;=7.716,A60&lt;7.25,F60&gt;=2.5,A60&gt;=5.75,G60&gt;=0.154,B60&lt;3.45,A60&gt;=5.45),5.3,IF(AND(G60&lt;0.388,H60&gt;=11.297,D60&gt;=1.85,G60&lt;0.857,D60&lt;2.45,H60&gt;=7.716,A60&lt;7.25,F60&gt;=2.5,A60&gt;=5.75,G60&gt;=0.154,B60&lt;3.45,A60&gt;=5.45),5.4,IF(AND(G60&gt;=0.388,H60&gt;=11.297,D60&gt;=1.85,G60&lt;0.857,D60&lt;2.45,H60&gt;=7.716,A60&lt;7.25,F60&gt;=2.5,A60&gt;=5.75,G60&gt;=0.154,B60&lt;3.45,A60&gt;=5.45),5.6,"shouldnthappen")))))))))))))))))))))))))))))))))))))</f>
        <v>3.9</v>
      </c>
      <c r="BJ60" s="1" t="n">
        <f aca="false">IF(AND(F60&gt;=2,B60&gt;=3.35),6.1,IF(AND(H60&gt;=12.719,F60&lt;1.5,B60&lt;3.35),1.567,IF(AND(H60&lt;5.245,F60&lt;2,B60&gt;=3.35),1,IF(AND(D60&lt;0.15,H60&lt;12.719,F60&lt;1.5,B60&lt;3.35),1.5,IF(AND(D60&gt;=0.35,H60&gt;=5.245,F60&lt;2,B60&gt;=3.35),1.6,IF(AND(A60&lt;4.9,D60&gt;=0.15,H60&lt;12.719,F60&lt;1.5,B60&lt;3.35),1.36,IF(AND(B60&lt;2.65,G60&lt;0.572,D60&lt;1.45,F60&gt;=1.5,B60&lt;3.35),3.5,IF(AND(A60&lt;6.1,F60&lt;2.5,D60&gt;=1.45,F60&gt;=1.5,B60&lt;3.35),5.1,IF(AND(G60&gt;=0.607,D60&lt;0.35,H60&gt;=5.245,F60&lt;2,B60&gt;=3.35),1.65,IF(AND(G60&lt;0.546,A60&gt;=4.9,D60&gt;=0.15,H60&lt;12.719,F60&lt;1.5,B60&lt;3.35),1.2,IF(AND(G60&gt;=0.546,A60&gt;=4.9,D60&gt;=0.15,H60&lt;12.719,F60&lt;1.5,B60&lt;3.35),1.4,IF(AND(A60&gt;=6.3,B60&gt;=2.65,G60&lt;0.572,D60&lt;1.45,F60&gt;=1.5,B60&lt;3.35),4.8,IF(AND(D60&lt;1.15,B60&lt;2.85,G60&gt;=0.572,D60&lt;1.45,F60&gt;=1.5,B60&lt;3.35),3.9,IF(AND(B60&gt;=3.15,B60&gt;=2.85,G60&gt;=0.572,D60&lt;1.45,F60&gt;=1.5,B60&lt;3.35),4.7,IF(AND(B60&lt;2.95,A60&gt;=6.1,F60&lt;2.5,D60&gt;=1.45,F60&gt;=1.5,B60&lt;3.35),4.533,IF(AND(B60&gt;=2.95,A60&gt;=6.1,F60&lt;2.5,D60&gt;=1.45,F60&gt;=1.5,B60&lt;3.35),4.75,IF(AND(A60&gt;=6.7,G60&lt;0.107,F60&gt;=2.5,D60&gt;=1.45,F60&gt;=1.5,B60&lt;3.35),5.7,IF(AND(G60&gt;=0.385,G60&lt;0.607,D60&lt;0.35,H60&gt;=5.245,F60&lt;2,B60&gt;=3.35),1.325,IF(AND(D60&lt;1.25,A60&lt;6.3,B60&gt;=2.65,G60&lt;0.572,D60&lt;1.45,F60&gt;=1.5,B60&lt;3.35),4,IF(AND(D60&gt;=1.25,A60&lt;6.3,B60&gt;=2.65,G60&lt;0.572,D60&lt;1.45,F60&gt;=1.5,B60&lt;3.35),4.18,IF(AND(G60&lt;0.907,D60&gt;=1.15,B60&lt;2.85,G60&gt;=0.572,D60&lt;1.45,F60&gt;=1.5,B60&lt;3.35),4,IF(AND(G60&gt;=0.907,D60&gt;=1.15,B60&lt;2.85,G60&gt;=0.572,D60&lt;1.45,F60&gt;=1.5,B60&lt;3.35),4.4,IF(AND(H60&lt;8.326,B60&lt;3.15,B60&gt;=2.85,G60&gt;=0.572,D60&lt;1.45,F60&gt;=1.5,B60&lt;3.35),3.6,IF(AND(H60&gt;=8.326,B60&lt;3.15,B60&gt;=2.85,G60&gt;=0.572,D60&lt;1.45,F60&gt;=1.5,B60&lt;3.35),4.48,IF(AND(B60&lt;2.95,A60&lt;6.7,G60&lt;0.107,F60&gt;=2.5,D60&gt;=1.45,F60&gt;=1.5,B60&lt;3.35),5.6,IF(AND(B60&gt;=2.95,A60&lt;6.7,G60&lt;0.107,F60&gt;=2.5,D60&gt;=1.45,F60&gt;=1.5,B60&lt;3.35),5.5,IF(AND(G60&lt;0.205,G60&lt;0.432,G60&gt;=0.107,F60&gt;=2.5,D60&gt;=1.45,F60&gt;=1.5,B60&lt;3.35),5.3,IF(AND(B60&gt;=3.05,G60&gt;=0.432,G60&gt;=0.107,F60&gt;=2.5,D60&gt;=1.45,F60&gt;=1.5,B60&lt;3.35),5.86,IF(AND(H60&gt;=14.057,G60&lt;0.385,G60&lt;0.607,D60&lt;0.35,H60&gt;=5.245,F60&lt;2,B60&gt;=3.35),1.7,IF(AND(D60&lt;1.7,G60&gt;=0.205,G60&lt;0.432,G60&gt;=0.107,F60&gt;=2.5,D60&gt;=1.45,F60&gt;=1.5,B60&lt;3.35),5,IF(AND(G60&lt;0.779,B60&lt;3.05,G60&gt;=0.432,G60&gt;=0.107,F60&gt;=2.5,D60&gt;=1.45,F60&gt;=1.5,B60&lt;3.35),4.9,IF(AND(G60&gt;=0.779,B60&lt;3.05,G60&gt;=0.432,G60&gt;=0.107,F60&gt;=2.5,D60&gt;=1.45,F60&gt;=1.5,B60&lt;3.35),5.533,IF(AND(D60&gt;=0.25,H60&lt;14.057,G60&lt;0.385,G60&lt;0.607,D60&lt;0.35,H60&gt;=5.245,F60&lt;2,B60&gt;=3.35),1.4,IF(AND(B60&lt;2.85,D60&gt;=1.7,G60&gt;=0.205,G60&lt;0.432,G60&gt;=0.107,F60&gt;=2.5,D60&gt;=1.45,F60&gt;=1.5,B60&lt;3.35),5.1,IF(AND(B60&gt;=2.85,D60&gt;=1.7,G60&gt;=0.205,G60&lt;0.432,G60&gt;=0.107,F60&gt;=2.5,D60&gt;=1.45,F60&gt;=1.5,B60&lt;3.35),5.15,IF(AND(A60&lt;5.1,D60&lt;0.25,H60&lt;14.057,G60&lt;0.385,G60&lt;0.607,D60&lt;0.35,H60&gt;=5.245,F60&lt;2,B60&gt;=3.35),1.4,IF(AND(A60&gt;=5.1,D60&lt;0.25,H60&lt;14.057,G60&lt;0.385,G60&lt;0.607,D60&lt;0.35,H60&gt;=5.245,F60&lt;2,B60&gt;=3.35),1.5,"shouldnthappen")))))))))))))))))))))))))))))))))))))</f>
        <v>3.5</v>
      </c>
    </row>
    <row r="61" customFormat="false" ht="13.8" hidden="false" customHeight="false" outlineLevel="0" collapsed="false">
      <c r="A61" s="1" t="n">
        <v>6.6</v>
      </c>
      <c r="B61" s="1" t="n">
        <v>2.9</v>
      </c>
      <c r="C61" s="1" t="n">
        <v>4.6</v>
      </c>
      <c r="D61" s="1" t="n">
        <v>1.3</v>
      </c>
      <c r="E61" s="1" t="s">
        <v>92</v>
      </c>
      <c r="F61" s="1" t="n">
        <v>2</v>
      </c>
      <c r="G61" s="1" t="n">
        <v>0.880664389580488</v>
      </c>
      <c r="H61" s="16" t="n">
        <v>16.1155717409216</v>
      </c>
      <c r="I61" s="11" t="n">
        <f aca="false">C61</f>
        <v>4.6</v>
      </c>
      <c r="J61" s="1" t="n">
        <f aca="false">AVERAGE(M61:BJ61)</f>
        <v>4.49268</v>
      </c>
      <c r="K61" s="15" t="n">
        <f aca="false">1-SQRT(VAR(M61:BJ61, I61)) / AVERAGE(M61:BJ61)</f>
        <v>0.932666690617529</v>
      </c>
      <c r="L61" s="1" t="n">
        <f aca="false">(J61-I61)/I61</f>
        <v>-0.0233304347826086</v>
      </c>
      <c r="M61" s="1" t="n">
        <f aca="false">IF(AND(H61&gt;=16.241,B61&gt;=3.35),6.4,IF(AND(D61&gt;=0.75,A61&lt;5.15,B61&lt;3.35),4.1,IF(AND(D61&gt;=1.5,H61&lt;16.241,B61&gt;=3.35),5.767,IF(AND(B61&gt;=3.25,D61&lt;0.75,A61&lt;5.15,B61&lt;3.35),1.58,IF(AND(A61&lt;4.95,D61&lt;1.5,H61&lt;16.241,B61&gt;=3.35),1.4,IF(AND(A61&lt;4.5,B61&lt;3.25,D61&lt;0.75,A61&lt;5.15,B61&lt;3.35),1.26,IF(AND(A61&gt;=4.5,B61&lt;3.25,D61&lt;0.75,A61&lt;5.15,B61&lt;3.35),1.48,IF(AND(G61&lt;0.356,H61&lt;12.557,D61&lt;1.45,A61&gt;=5.15,B61&lt;3.35),4.267,IF(AND(D61&lt;1.25,H61&gt;=12.557,D61&lt;1.45,A61&gt;=5.15,B61&lt;3.35),4.05,IF(AND(D61&gt;=1.35,G61&gt;=0.356,H61&lt;12.557,D61&lt;1.45,A61&gt;=5.15,B61&lt;3.35),4.25,IF(AND(H61&lt;15.086,D61&gt;=1.25,H61&gt;=12.557,D61&lt;1.45,A61&gt;=5.15,B61&lt;3.35),4.4,IF(AND(F61&lt;2.5,G61&gt;=0.44,D61&lt;2.05,D61&gt;=1.45,A61&gt;=5.15,B61&lt;3.35),4.7,IF(AND(H61&lt;10.391,B61&lt;3.15,D61&gt;=2.05,D61&gt;=1.45,A61&gt;=5.15,B61&lt;3.35),5.1,IF(AND(G61&lt;0.505,B61&gt;=3.15,D61&gt;=2.05,D61&gt;=1.45,A61&gt;=5.15,B61&lt;3.35),5.7,IF(AND(G61&gt;=0.505,B61&gt;=3.15,D61&gt;=2.05,D61&gt;=1.45,A61&gt;=5.15,B61&lt;3.35),5.95,IF(AND(D61&gt;=0.5,G61&lt;0.905,A61&gt;=4.95,D61&lt;1.5,H61&lt;16.241,B61&gt;=3.35),1.6,IF(AND(B61&lt;3.6,G61&gt;=0.905,A61&gt;=4.95,D61&lt;1.5,H61&lt;16.241,B61&gt;=3.35),1.7,IF(AND(B61&gt;=3.6,G61&gt;=0.905,A61&gt;=4.95,D61&lt;1.5,H61&lt;16.241,B61&gt;=3.35),1.767,IF(AND(A61&gt;=5.7,D61&lt;1.35,G61&gt;=0.356,H61&lt;12.557,D61&lt;1.45,A61&gt;=5.15,B61&lt;3.35),3.9,IF(AND(A61&lt;6.35,H61&gt;=15.086,D61&gt;=1.25,H61&gt;=12.557,D61&lt;1.45,A61&gt;=5.15,B61&lt;3.35),4.7,IF(AND(A61&gt;=6.35,H61&gt;=15.086,D61&gt;=1.25,H61&gt;=12.557,D61&lt;1.45,A61&gt;=5.15,B61&lt;3.35),4.6,IF(AND(H61&lt;9.252,D61&lt;1.55,G61&lt;0.44,D61&lt;2.05,D61&gt;=1.45,A61&gt;=5.15,B61&lt;3.35),5.08,IF(AND(H61&gt;=9.252,D61&lt;1.55,G61&lt;0.44,D61&lt;2.05,D61&gt;=1.45,A61&gt;=5.15,B61&lt;3.35),4.7,IF(AND(H61&lt;8.477,D61&gt;=1.55,G61&lt;0.44,D61&lt;2.05,D61&gt;=1.45,A61&gt;=5.15,B61&lt;3.35),5.1,IF(AND(H61&gt;=8.477,D61&gt;=1.55,G61&lt;0.44,D61&lt;2.05,D61&gt;=1.45,A61&gt;=5.15,B61&lt;3.35),5.4,IF(AND(H61&lt;8.435,F61&gt;=2.5,G61&gt;=0.44,D61&lt;2.05,D61&gt;=1.45,A61&gt;=5.15,B61&lt;3.35),5.1,IF(AND(H61&gt;=8.435,F61&gt;=2.5,G61&gt;=0.44,D61&lt;2.05,D61&gt;=1.45,A61&gt;=5.15,B61&lt;3.35),4.86,IF(AND(G61&lt;0.543,H61&gt;=10.391,B61&lt;3.15,D61&gt;=2.05,D61&gt;=1.45,A61&gt;=5.15,B61&lt;3.35),5.56,IF(AND(G61&gt;=0.543,H61&gt;=10.391,B61&lt;3.15,D61&gt;=2.05,D61&gt;=1.45,A61&gt;=5.15,B61&lt;3.35),5.8,IF(AND(A61&lt;5.05,D61&lt;0.5,G61&lt;0.905,A61&gt;=4.95,D61&lt;1.5,H61&lt;16.241,B61&gt;=3.35),1.3,IF(AND(H61&lt;6.583,A61&lt;5.7,D61&lt;1.35,G61&gt;=0.356,H61&lt;12.557,D61&lt;1.45,A61&gt;=5.15,B61&lt;3.35),4,IF(AND(G61&lt;0.585,A61&gt;=5.05,D61&lt;0.5,G61&lt;0.905,A61&gt;=4.95,D61&lt;1.5,H61&lt;16.241,B61&gt;=3.35),1.475,IF(AND(G61&lt;0.62,H61&gt;=6.583,A61&lt;5.7,D61&lt;1.35,G61&gt;=0.356,H61&lt;12.557,D61&lt;1.45,A61&gt;=5.15,B61&lt;3.35),3.75,IF(AND(G61&gt;=0.62,H61&gt;=6.583,A61&lt;5.7,D61&lt;1.35,G61&gt;=0.356,H61&lt;12.557,D61&lt;1.45,A61&gt;=5.15,B61&lt;3.35),3.6,IF(AND(B61&lt;3.75,G61&gt;=0.585,A61&gt;=5.05,D61&lt;0.5,G61&lt;0.905,A61&gt;=4.95,D61&lt;1.5,H61&lt;16.241,B61&gt;=3.35),1.5,IF(AND(B61&gt;=3.75,G61&gt;=0.585,A61&gt;=5.05,D61&lt;0.5,G61&lt;0.905,A61&gt;=4.95,D61&lt;1.5,H61&lt;16.241,B61&gt;=3.35),1.6,"shouldnthappen"))))))))))))))))))))))))))))))))))))</f>
        <v>4.6</v>
      </c>
      <c r="N61" s="1" t="n">
        <f aca="false">IF(AND(H61&lt;5.245,B61&lt;3.65,F61&lt;1.5),1,IF(AND(H61&gt;=14.096,B61&gt;=3.65,F61&lt;1.5),1.65,IF(AND(A61&gt;=5.45,H61&gt;=5.245,B61&lt;3.65,F61&lt;1.5),1.3,IF(AND(H61&gt;=13.586,H61&lt;14.096,B61&gt;=3.65,F61&lt;1.5),1.3,IF(AND(H61&lt;10.258,D61&lt;1.25,F61&lt;2.5,F61&gt;=1.5),3.38,IF(AND(H61&lt;6.982,D61&gt;=1.25,F61&lt;2.5,F61&gt;=1.5),3.96,IF(AND(H61&gt;=13.646,D61&lt;2.05,F61&gt;=2.5,F61&gt;=1.5),6.1,IF(AND(B61&lt;3.05,A61&lt;5.45,H61&gt;=5.245,B61&lt;3.65,F61&lt;1.5),1.375,IF(AND(H61&lt;6.543,H61&lt;13.586,H61&lt;14.096,B61&gt;=3.65,F61&lt;1.5),1.4,IF(AND(H61&gt;=6.543,H61&lt;13.586,H61&lt;14.096,B61&gt;=3.65,F61&lt;1.5),1.5,IF(AND(H61&lt;11.522,H61&gt;=10.258,D61&lt;1.25,F61&lt;2.5,F61&gt;=1.5),3.733,IF(AND(H61&gt;=11.522,H61&gt;=10.258,D61&lt;1.25,F61&lt;2.5,F61&gt;=1.5),3.92,IF(AND(H61&lt;5.767,H61&lt;13.646,D61&lt;2.05,F61&gt;=2.5,F61&gt;=1.5),4.5,IF(AND(A61&lt;6.8,B61&lt;3.15,D61&gt;=2.05,F61&gt;=2.5,F61&gt;=1.5),5.6,IF(AND(A61&gt;=6.8,B61&lt;3.15,D61&gt;=2.05,F61&gt;=2.5,F61&gt;=1.5),5.1,IF(AND(B61&lt;3.25,B61&gt;=3.15,D61&gt;=2.05,F61&gt;=2.5,F61&gt;=1.5),5.8,IF(AND(B61&gt;=3.25,B61&gt;=3.15,D61&gt;=2.05,F61&gt;=2.5,F61&gt;=1.5),5.65,IF(AND(B61&lt;3.15,B61&gt;=3.05,A61&lt;5.45,H61&gt;=5.245,B61&lt;3.65,F61&lt;1.5),1.5,IF(AND(G61&gt;=0.735,H61&lt;13.665,H61&gt;=6.982,D61&gt;=1.25,F61&lt;2.5,F61&gt;=1.5),4.2,IF(AND(H61&lt;14.03,H61&gt;=13.665,H61&gt;=6.982,D61&gt;=1.25,F61&lt;2.5,F61&gt;=1.5),4.8,IF(AND(A61&gt;=6.6,H61&gt;=5.767,H61&lt;13.646,D61&lt;2.05,F61&gt;=2.5,F61&gt;=1.5),6.05,IF(AND(G61&gt;=0.934,B61&gt;=3.15,B61&gt;=3.05,A61&lt;5.45,H61&gt;=5.245,B61&lt;3.65,F61&lt;1.5),1.7,IF(AND(D61&gt;=1.55,G61&lt;0.735,H61&lt;13.665,H61&gt;=6.982,D61&gt;=1.25,F61&lt;2.5,F61&gt;=1.5),5.1,IF(AND(D61&lt;1.45,H61&gt;=14.03,H61&gt;=13.665,H61&gt;=6.982,D61&gt;=1.25,F61&lt;2.5,F61&gt;=1.5),4.7,IF(AND(D61&gt;=1.45,H61&gt;=14.03,H61&gt;=13.665,H61&gt;=6.982,D61&gt;=1.25,F61&lt;2.5,F61&gt;=1.5),4.5,IF(AND(A61&gt;=6.2,A61&lt;6.6,H61&gt;=5.767,H61&lt;13.646,D61&lt;2.05,F61&gt;=2.5,F61&gt;=1.5),5.325,IF(AND(B61&lt;3.25,G61&lt;0.934,B61&gt;=3.15,B61&gt;=3.05,A61&lt;5.45,H61&gt;=5.245,B61&lt;3.65,F61&lt;1.5),1.3,IF(AND(D61&lt;1.35,D61&lt;1.55,G61&lt;0.735,H61&lt;13.665,H61&gt;=6.982,D61&gt;=1.25,F61&lt;2.5,F61&gt;=1.5),4.25,IF(AND(H61&lt;8.435,A61&lt;6.2,A61&lt;6.6,H61&gt;=5.767,H61&lt;13.646,D61&lt;2.05,F61&gt;=2.5,F61&gt;=1.5),5.1,IF(AND(H61&gt;=8.435,A61&lt;6.2,A61&lt;6.6,H61&gt;=5.767,H61&lt;13.646,D61&lt;2.05,F61&gt;=2.5,F61&gt;=1.5),4.9,IF(AND(A61&gt;=5.15,B61&gt;=3.25,G61&lt;0.934,B61&gt;=3.15,B61&gt;=3.05,A61&lt;5.45,H61&gt;=5.245,B61&lt;3.65,F61&lt;1.5),1.5,IF(AND(B61&lt;2.9,D61&gt;=1.35,D61&lt;1.55,G61&lt;0.735,H61&lt;13.665,H61&gt;=6.982,D61&gt;=1.25,F61&lt;2.5,F61&gt;=1.5),4.6,IF(AND(B61&gt;=2.9,D61&gt;=1.35,D61&lt;1.55,G61&lt;0.735,H61&lt;13.665,H61&gt;=6.982,D61&gt;=1.25,F61&lt;2.5,F61&gt;=1.5),4.52,IF(AND(G61&gt;=0.862,A61&lt;5.15,B61&gt;=3.25,G61&lt;0.934,B61&gt;=3.15,B61&gt;=3.05,A61&lt;5.45,H61&gt;=5.245,B61&lt;3.65,F61&lt;1.5),1.5,IF(AND(H61&lt;9.35,G61&lt;0.862,A61&lt;5.15,B61&gt;=3.25,G61&lt;0.934,B61&gt;=3.15,B61&gt;=3.05,A61&lt;5.45,H61&gt;=5.245,B61&lt;3.65,F61&lt;1.5),1.38,IF(AND(H61&gt;=9.35,G61&lt;0.862,A61&lt;5.15,B61&gt;=3.25,G61&lt;0.934,B61&gt;=3.15,B61&gt;=3.05,A61&lt;5.45,H61&gt;=5.245,B61&lt;3.65,F61&lt;1.5),1.4,"shouldnthappen"))))))))))))))))))))))))))))))))))))</f>
        <v>4.7</v>
      </c>
      <c r="O61" s="1" t="n">
        <f aca="false">IF(AND(B61&lt;2.75,A61&lt;5.55),3.96,IF(AND(H61&lt;9.205,A61&lt;5.9,A61&gt;=5.55),3.85,IF(AND(A61&lt;4.35,D61&lt;0.35,B61&gt;=2.75,A61&lt;5.55),1.1,IF(AND(B61&lt;3.65,D61&gt;=0.35,B61&gt;=2.75,A61&lt;5.55),1.65,IF(AND(B61&gt;=3.65,D61&gt;=0.35,B61&gt;=2.75,A61&lt;5.55),1.9,IF(AND(G61&gt;=0.732,H61&gt;=9.205,A61&lt;5.9,A61&gt;=5.55),4.9,IF(AND(G61&lt;0.273,G61&lt;0.732,H61&gt;=9.205,A61&lt;5.9,A61&gt;=5.55),4.5,IF(AND(A61&lt;6.3,G61&lt;0.422,F61&lt;2.5,A61&gt;=5.9,A61&gt;=5.55),5.1,IF(AND(A61&gt;=6.3,G61&lt;0.422,F61&lt;2.5,A61&gt;=5.9,A61&gt;=5.55),4.76,IF(AND(B61&lt;2.4,G61&gt;=0.422,F61&lt;2.5,A61&gt;=5.9,A61&gt;=5.55),4.45,IF(AND(A61&gt;=7,G61&gt;=0.628,F61&gt;=2.5,A61&gt;=5.9,A61&gt;=5.55),6.45,IF(AND(D61&lt;0.15,H61&lt;13.924,A61&gt;=4.35,D61&lt;0.35,B61&gt;=2.75,A61&lt;5.55),1.5,IF(AND(B61&lt;3.15,H61&gt;=13.924,A61&gt;=4.35,D61&lt;0.35,B61&gt;=2.75,A61&lt;5.55),1.56,IF(AND(B61&gt;=3.15,H61&gt;=13.924,A61&gt;=4.35,D61&lt;0.35,B61&gt;=2.75,A61&lt;5.55),1.3,IF(AND(H61&lt;14.316,G61&gt;=0.273,G61&lt;0.732,H61&gt;=9.205,A61&lt;5.9,A61&gt;=5.55),3.95,IF(AND(H61&gt;=14.316,G61&gt;=0.273,G61&lt;0.732,H61&gt;=9.205,A61&lt;5.9,A61&gt;=5.55),4.1,IF(AND(A61&lt;6.2,B61&gt;=2.4,G61&gt;=0.422,F61&lt;2.5,A61&gt;=5.9,A61&gt;=5.55),4.3,IF(AND(A61&gt;=7.05,G61&lt;0.364,G61&lt;0.628,F61&gt;=2.5,A61&gt;=5.9,A61&gt;=5.55),6.1,IF(AND(A61&gt;=7.55,G61&gt;=0.364,G61&lt;0.628,F61&gt;=2.5,A61&gt;=5.9,A61&gt;=5.55),6.4,IF(AND(A61&lt;6.15,A61&lt;7,G61&gt;=0.628,F61&gt;=2.5,A61&gt;=5.9,A61&gt;=5.55),4.9,IF(AND(D61&lt;1.45,A61&gt;=6.2,B61&gt;=2.4,G61&gt;=0.422,F61&lt;2.5,A61&gt;=5.9,A61&gt;=5.55),4.64,IF(AND(D61&gt;=1.45,A61&gt;=6.2,B61&gt;=2.4,G61&gt;=0.422,F61&lt;2.5,A61&gt;=5.9,A61&gt;=5.55),4.9,IF(AND(D61&lt;1.65,A61&lt;7.05,G61&lt;0.364,G61&lt;0.628,F61&gt;=2.5,A61&gt;=5.9,A61&gt;=5.55),5.1,IF(AND(D61&gt;=2.35,A61&lt;7.55,G61&gt;=0.364,G61&lt;0.628,F61&gt;=2.5,A61&gt;=5.9,A61&gt;=5.55),5.633,IF(AND(D61&lt;2.15,A61&gt;=6.15,A61&lt;7,G61&gt;=0.628,F61&gt;=2.5,A61&gt;=5.9,A61&gt;=5.55),5.1,IF(AND(D61&gt;=2.15,A61&gt;=6.15,A61&lt;7,G61&gt;=0.628,F61&gt;=2.5,A61&gt;=5.9,A61&gt;=5.55),5.267,IF(AND(A61&lt;4.9,A61&lt;5.05,D61&gt;=0.15,H61&lt;13.924,A61&gt;=4.35,D61&lt;0.35,B61&gt;=2.75,A61&lt;5.55),1.375,IF(AND(A61&gt;=4.9,A61&lt;5.05,D61&gt;=0.15,H61&lt;13.924,A61&gt;=4.35,D61&lt;0.35,B61&gt;=2.75,A61&lt;5.55),1.3,IF(AND(A61&lt;5.45,A61&gt;=5.05,D61&gt;=0.15,H61&lt;13.924,A61&gt;=4.35,D61&lt;0.35,B61&gt;=2.75,A61&lt;5.55),1.475,IF(AND(A61&gt;=5.45,A61&gt;=5.05,D61&gt;=0.15,H61&lt;13.924,A61&gt;=4.35,D61&lt;0.35,B61&gt;=2.75,A61&lt;5.55),1.4,IF(AND(B61&gt;=3.25,D61&lt;2.35,A61&lt;7.55,G61&gt;=0.364,G61&lt;0.628,F61&gt;=2.5,A61&gt;=5.9,A61&gt;=5.55),5.7,IF(AND(G61&lt;0.006,G61&lt;0.107,D61&gt;=1.65,A61&lt;7.05,G61&lt;0.364,G61&lt;0.628,F61&gt;=2.5,A61&gt;=5.9,A61&gt;=5.55),5.5,IF(AND(G61&gt;=0.006,G61&lt;0.107,D61&gt;=1.65,A61&lt;7.05,G61&lt;0.364,G61&lt;0.628,F61&gt;=2.5,A61&gt;=5.9,A61&gt;=5.55),5.667,IF(AND(D61&lt;2.2,G61&gt;=0.107,D61&gt;=1.65,A61&lt;7.05,G61&lt;0.364,G61&lt;0.628,F61&gt;=2.5,A61&gt;=5.9,A61&gt;=5.55),5.35,IF(AND(D61&gt;=2.2,G61&gt;=0.107,D61&gt;=1.65,A61&lt;7.05,G61&lt;0.364,G61&lt;0.628,F61&gt;=2.5,A61&gt;=5.9,A61&gt;=5.55),5.2,IF(AND(D61&lt;2.25,B61&lt;3.25,D61&lt;2.35,A61&lt;7.55,G61&gt;=0.364,G61&lt;0.628,F61&gt;=2.5,A61&gt;=5.9,A61&gt;=5.55),5.8,IF(AND(D61&gt;=2.25,B61&lt;3.25,D61&lt;2.35,A61&lt;7.55,G61&gt;=0.364,G61&lt;0.628,F61&gt;=2.5,A61&gt;=5.9,A61&gt;=5.55),5.9,"shouldnthappen")))))))))))))))))))))))))))))))))))))</f>
        <v>4.64</v>
      </c>
      <c r="P61" s="1" t="n">
        <f aca="false">IF(AND(D61&gt;=0.75,A61&lt;5.55),3.9,IF(AND(H61&lt;7.482,A61&gt;=5.55),3.45,IF(AND(B61&gt;=3.15,B61&lt;3.25,D61&lt;0.75,A61&lt;5.55),1.262,IF(AND(G61&gt;=0.446,B61&lt;3.15,B61&lt;3.25,D61&lt;0.75,A61&lt;5.55),1.1,IF(AND(G61&lt;0.408,A61&lt;5.05,B61&gt;=3.25,D61&lt;0.75,A61&lt;5.55),1.4,IF(AND(G61&gt;=0.408,A61&lt;5.05,B61&gt;=3.25,D61&lt;0.75,A61&lt;5.55),1.233,IF(AND(G61&gt;=0.676,A61&gt;=5.05,B61&gt;=3.25,D61&lt;0.75,A61&lt;5.55),1.72,IF(AND(H61&lt;9.386,A61&lt;5.85,F61&lt;2.5,H61&gt;=7.482,A61&gt;=5.55),3.5,IF(AND(H61&gt;=9.386,A61&lt;5.85,F61&lt;2.5,H61&gt;=7.482,A61&gt;=5.55),4.275,IF(AND(H61&gt;=16.284,G61&lt;0.865,F61&gt;=2.5,H61&gt;=7.482,A61&gt;=5.55),6.6,IF(AND(G61&lt;0.912,G61&gt;=0.865,F61&gt;=2.5,H61&gt;=7.482,A61&gt;=5.55),4.8,IF(AND(G61&gt;=0.912,G61&gt;=0.865,F61&gt;=2.5,H61&gt;=7.482,A61&gt;=5.55),5.175,IF(AND(A61&gt;=4.95,G61&lt;0.446,B61&lt;3.15,B61&lt;3.25,D61&lt;0.75,A61&lt;5.55),1.6,IF(AND(H61&gt;=12.974,G61&lt;0.676,A61&gt;=5.05,B61&gt;=3.25,D61&lt;0.75,A61&lt;5.55),1.3,IF(AND(D61&lt;1.45,H61&lt;13.531,A61&gt;=5.85,F61&lt;2.5,H61&gt;=7.482,A61&gt;=5.55),4.2,IF(AND(D61&gt;=1.45,H61&lt;13.531,A61&gt;=5.85,F61&lt;2.5,H61&gt;=7.482,A61&gt;=5.55),4.967,IF(AND(G61&lt;0.187,H61&gt;=13.531,A61&gt;=5.85,F61&lt;2.5,H61&gt;=7.482,A61&gt;=5.55),5,IF(AND(H61&gt;=12.675,A61&lt;4.95,G61&lt;0.446,B61&lt;3.15,B61&lt;3.25,D61&lt;0.75,A61&lt;5.55),1.5,IF(AND(H61&lt;10.826,H61&lt;12.974,G61&lt;0.676,A61&gt;=5.05,B61&gt;=3.25,D61&lt;0.75,A61&lt;5.55),1.46,IF(AND(H61&gt;=10.826,H61&lt;12.974,G61&lt;0.676,A61&gt;=5.05,B61&gt;=3.25,D61&lt;0.75,A61&lt;5.55),1.4,IF(AND(A61&lt;6.15,G61&gt;=0.187,H61&gt;=13.531,A61&gt;=5.85,F61&lt;2.5,H61&gt;=7.482,A61&gt;=5.55),4.7,IF(AND(A61&lt;6.85,B61&lt;2.95,H61&lt;16.284,G61&lt;0.865,F61&gt;=2.5,H61&gt;=7.482,A61&gt;=5.55),5.32,IF(AND(A61&gt;=6.85,B61&lt;2.95,H61&lt;16.284,G61&lt;0.865,F61&gt;=2.5,H61&gt;=7.482,A61&gt;=5.55),6.567,IF(AND(A61&lt;4.85,H61&lt;12.675,A61&lt;4.95,G61&lt;0.446,B61&lt;3.15,B61&lt;3.25,D61&lt;0.75,A61&lt;5.55),1.4,IF(AND(A61&gt;=4.85,H61&lt;12.675,A61&lt;4.95,G61&lt;0.446,B61&lt;3.15,B61&lt;3.25,D61&lt;0.75,A61&lt;5.55),1.5,IF(AND(B61&lt;3.1,A61&gt;=6.15,G61&gt;=0.187,H61&gt;=13.531,A61&gt;=5.85,F61&lt;2.5,H61&gt;=7.482,A61&gt;=5.55),4.467,IF(AND(B61&gt;=3.1,A61&gt;=6.15,G61&gt;=0.187,H61&gt;=13.531,A61&gt;=5.85,F61&lt;2.5,H61&gt;=7.482,A61&gt;=5.55),4.7,IF(AND(G61&gt;=0.379,B61&lt;3.15,B61&gt;=2.95,H61&lt;16.284,G61&lt;0.865,F61&gt;=2.5,H61&gt;=7.482,A61&gt;=5.55),5.733,IF(AND(A61&lt;6.6,B61&gt;=3.15,B61&gt;=2.95,H61&lt;16.284,G61&lt;0.865,F61&gt;=2.5,H61&gt;=7.482,A61&gt;=5.55),5.38,IF(AND(A61&lt;6.7,G61&lt;0.379,B61&lt;3.15,B61&gt;=2.95,H61&lt;16.284,G61&lt;0.865,F61&gt;=2.5,H61&gt;=7.482,A61&gt;=5.55),5.3,IF(AND(A61&gt;=6.7,G61&lt;0.379,B61&lt;3.15,B61&gt;=2.95,H61&lt;16.284,G61&lt;0.865,F61&gt;=2.5,H61&gt;=7.482,A61&gt;=5.55),5.16,IF(AND(A61&lt;7.05,A61&gt;=6.6,B61&gt;=3.15,B61&gt;=2.95,H61&lt;16.284,G61&lt;0.865,F61&gt;=2.5,H61&gt;=7.482,A61&gt;=5.55),5.78,IF(AND(A61&gt;=7.05,A61&gt;=6.6,B61&gt;=3.15,B61&gt;=2.95,H61&lt;16.284,G61&lt;0.865,F61&gt;=2.5,H61&gt;=7.482,A61&gt;=5.55),6.1,"shouldnthappen")))))))))))))))))))))))))))))))))</f>
        <v>4.467</v>
      </c>
      <c r="Q61" s="1" t="n">
        <f aca="false">IF(AND(G61&gt;=0.422,B61&lt;3.25,F61&lt;1.5),1.25,IF(AND(G61&gt;=0.082,G61&lt;0.125,F61&gt;=1.5),6.7,IF(AND(G61&lt;0.251,G61&lt;0.422,B61&lt;3.25,F61&lt;1.5),1.38,IF(AND(G61&gt;=0.251,G61&lt;0.422,B61&lt;3.25,F61&lt;1.5),1.55,IF(AND(G61&gt;=0.385,G61&lt;0.633,B61&gt;=3.25,F61&lt;1.5),1.367,IF(AND(B61&lt;3.35,G61&gt;=0.633,B61&gt;=3.25,F61&lt;1.5),1.7,IF(AND(A61&lt;5.85,G61&lt;0.082,G61&lt;0.125,F61&gt;=1.5),4.5,IF(AND(F61&gt;=2.5,D61&lt;1.6,G61&gt;=0.125,F61&gt;=1.5),5.05,IF(AND(H61&gt;=16.774,D61&gt;=1.6,G61&gt;=0.125,F61&gt;=1.5),6.4,IF(AND(D61&gt;=0.5,G61&lt;0.385,G61&lt;0.633,B61&gt;=3.25,F61&lt;1.5),1.6,IF(AND(B61&lt;3.6,B61&gt;=3.35,G61&gt;=0.633,B61&gt;=3.25,F61&lt;1.5),1.55,IF(AND(B61&gt;=3.6,B61&gt;=3.35,G61&gt;=0.633,B61&gt;=3.25,F61&lt;1.5),1.6,IF(AND(D61&lt;1.65,A61&gt;=5.85,G61&lt;0.082,G61&lt;0.125,F61&gt;=1.5),4.7,IF(AND(A61&lt;5.3,F61&lt;2.5,D61&lt;1.6,G61&gt;=0.125,F61&gt;=1.5),3.15,IF(AND(B61&gt;=3.2,H61&lt;16.774,D61&gt;=1.6,G61&gt;=0.125,F61&gt;=1.5),5.675,IF(AND(H61&lt;11.767,D61&lt;0.5,G61&lt;0.385,G61&lt;0.633,B61&gt;=3.25,F61&lt;1.5),1.5,IF(AND(H61&gt;=11.767,D61&lt;0.5,G61&lt;0.385,G61&lt;0.633,B61&gt;=3.25,F61&lt;1.5),1.367,IF(AND(H61&lt;8.367,D61&gt;=1.65,A61&gt;=5.85,G61&lt;0.082,G61&lt;0.125,F61&gt;=1.5),5.7,IF(AND(H61&gt;=8.367,D61&gt;=1.65,A61&gt;=5.85,G61&lt;0.082,G61&lt;0.125,F61&gt;=1.5),5.575,IF(AND(A61&gt;=7.1,B61&lt;3.2,H61&lt;16.774,D61&gt;=1.6,G61&gt;=0.125,F61&gt;=1.5),6.3,IF(AND(H61&gt;=15.395,B61&lt;2.85,A61&gt;=5.3,F61&lt;2.5,D61&lt;1.6,G61&gt;=0.125,F61&gt;=1.5),4.8,IF(AND(H61&lt;8.486,B61&gt;=2.85,A61&gt;=5.3,F61&lt;2.5,D61&lt;1.6,G61&gt;=0.125,F61&gt;=1.5),3.85,IF(AND(D61&gt;=2.1,A61&lt;7.1,B61&lt;3.2,H61&lt;16.774,D61&gt;=1.6,G61&gt;=0.125,F61&gt;=1.5),5.5,IF(AND(B61&gt;=2.75,H61&lt;15.395,B61&lt;2.85,A61&gt;=5.3,F61&lt;2.5,D61&lt;1.6,G61&gt;=0.125,F61&gt;=1.5),4.489,IF(AND(H61&gt;=15.168,H61&gt;=8.486,B61&gt;=2.85,A61&gt;=5.3,F61&lt;2.5,D61&lt;1.6,G61&gt;=0.125,F61&gt;=1.5),4.7,IF(AND(G61&gt;=0.519,D61&lt;2.1,A61&lt;7.1,B61&lt;3.2,H61&lt;16.774,D61&gt;=1.6,G61&gt;=0.125,F61&gt;=1.5),4.925,IF(AND(G61&gt;=0.897,B61&lt;2.75,H61&lt;15.395,B61&lt;2.85,A61&gt;=5.3,F61&lt;2.5,D61&lt;1.6,G61&gt;=0.125,F61&gt;=1.5),4.567,IF(AND(A61&lt;5.65,H61&lt;15.168,H61&gt;=8.486,B61&gt;=2.85,A61&gt;=5.3,F61&lt;2.5,D61&lt;1.6,G61&gt;=0.125,F61&gt;=1.5),4.5,IF(AND(G61&lt;0.23,G61&lt;0.519,D61&lt;2.1,A61&lt;7.1,B61&lt;3.2,H61&lt;16.774,D61&gt;=1.6,G61&gt;=0.125,F61&gt;=1.5),5,IF(AND(A61&lt;5.9,G61&lt;0.897,B61&lt;2.75,H61&lt;15.395,B61&lt;2.85,A61&gt;=5.3,F61&lt;2.5,D61&lt;1.6,G61&gt;=0.125,F61&gt;=1.5),4.1,IF(AND(A61&gt;=5.9,G61&lt;0.897,B61&lt;2.75,H61&lt;15.395,B61&lt;2.85,A61&gt;=5.3,F61&lt;2.5,D61&lt;1.6,G61&gt;=0.125,F61&gt;=1.5),4.5,IF(AND(A61&lt;6.05,A61&gt;=5.65,H61&lt;15.168,H61&gt;=8.486,B61&gt;=2.85,A61&gt;=5.3,F61&lt;2.5,D61&lt;1.6,G61&gt;=0.125,F61&gt;=1.5),4.2,IF(AND(A61&gt;=6.05,A61&gt;=5.65,H61&lt;15.168,H61&gt;=8.486,B61&gt;=2.85,A61&gt;=5.3,F61&lt;2.5,D61&lt;1.6,G61&gt;=0.125,F61&gt;=1.5),4.35,IF(AND(D61&lt;1.95,G61&gt;=0.23,G61&lt;0.519,D61&lt;2.1,A61&lt;7.1,B61&lt;3.2,H61&lt;16.774,D61&gt;=1.6,G61&gt;=0.125,F61&gt;=1.5),5.3,IF(AND(D61&gt;=1.95,G61&gt;=0.23,G61&lt;0.519,D61&lt;2.1,A61&lt;7.1,B61&lt;3.2,H61&lt;16.774,D61&gt;=1.6,G61&gt;=0.125,F61&gt;=1.5),5.2,"shouldnthappen")))))))))))))))))))))))))))))))))))</f>
        <v>4.7</v>
      </c>
      <c r="R61" s="1" t="n">
        <f aca="false">IF(AND(G61&gt;=0.901,F61&lt;1.5),1.9,IF(AND(H61&lt;5.523,D61&lt;0.35,G61&lt;0.901,F61&lt;1.5),1,IF(AND(B61&lt;3.6,D61&gt;=0.35,G61&lt;0.901,F61&lt;1.5),1.575,IF(AND(B61&gt;=3.6,D61&gt;=0.35,G61&lt;0.901,F61&lt;1.5),1.5,IF(AND(G61&gt;=0.837,D61&lt;1.15,D61&lt;1.45,F61&gt;=1.5),3,IF(AND(G61&gt;=0.66,D61&gt;=1.15,D61&lt;1.45,F61&gt;=1.5),4,IF(AND(F61&gt;=2.5,D61&lt;1.55,D61&gt;=1.45,F61&gt;=1.5),5.025,IF(AND(F61&lt;2.5,D61&gt;=1.55,D61&gt;=1.45,F61&gt;=1.5),4.933,IF(AND(B61&lt;2.45,G61&lt;0.837,D61&lt;1.15,D61&lt;1.45,F61&gt;=1.5),3.3,IF(AND(B61&gt;=2.45,G61&lt;0.837,D61&lt;1.15,D61&lt;1.45,F61&gt;=1.5),3.86,IF(AND(B61&gt;=3.05,F61&lt;2.5,D61&lt;1.55,D61&gt;=1.45,F61&gt;=1.5),4.8,IF(AND(D61&gt;=2.45,F61&gt;=2.5,D61&gt;=1.55,D61&gt;=1.45,F61&gt;=1.5),5.875,IF(AND(H61&lt;13.187,G61&lt;0.217,H61&gt;=5.523,D61&lt;0.35,G61&lt;0.901,F61&lt;1.5),1.4,IF(AND(H61&gt;=13.187,G61&lt;0.217,H61&gt;=5.523,D61&lt;0.35,G61&lt;0.901,F61&lt;1.5),1.5,IF(AND(G61&lt;0.33,G61&gt;=0.217,H61&gt;=5.523,D61&lt;0.35,G61&lt;0.901,F61&lt;1.5),1.28,IF(AND(A61&lt;6.05,D61&lt;1.35,G61&lt;0.66,D61&gt;=1.15,D61&lt;1.45,F61&gt;=1.5),4.175,IF(AND(A61&gt;=6.05,D61&lt;1.35,G61&lt;0.66,D61&gt;=1.15,D61&lt;1.45,F61&gt;=1.5),4.3,IF(AND(A61&lt;5.65,D61&gt;=1.35,G61&lt;0.66,D61&gt;=1.15,D61&lt;1.45,F61&gt;=1.5),3.9,IF(AND(A61&gt;=5.65,D61&gt;=1.35,G61&lt;0.66,D61&gt;=1.15,D61&lt;1.45,F61&gt;=1.5),4.52,IF(AND(A61&lt;6.25,B61&lt;3.05,F61&lt;2.5,D61&lt;1.55,D61&gt;=1.45,F61&gt;=1.5),4.5,IF(AND(A61&gt;=6.25,B61&lt;3.05,F61&lt;2.5,D61&lt;1.55,D61&gt;=1.45,F61&gt;=1.5),4.675,IF(AND(A61&gt;=7.25,D61&lt;2.45,F61&gt;=2.5,D61&gt;=1.55,D61&gt;=1.45,F61&gt;=1.5),6.433,IF(AND(D61&gt;=0.25,G61&gt;=0.33,G61&gt;=0.217,H61&gt;=5.523,D61&lt;0.35,G61&lt;0.901,F61&lt;1.5),1.4,IF(AND(A61&lt;6.15,A61&lt;7.25,D61&lt;2.45,F61&gt;=2.5,D61&gt;=1.55,D61&gt;=1.45,F61&gt;=1.5),5.025,IF(AND(H61&lt;6.439,D61&lt;0.25,G61&gt;=0.33,G61&gt;=0.217,H61&gt;=5.523,D61&lt;0.35,G61&lt;0.901,F61&lt;1.5),1.5,IF(AND(H61&gt;=6.439,D61&lt;0.25,G61&gt;=0.33,G61&gt;=0.217,H61&gt;=5.523,D61&lt;0.35,G61&lt;0.901,F61&lt;1.5),1.38,IF(AND(H61&gt;=13.711,A61&gt;=6.15,A61&lt;7.25,D61&lt;2.45,F61&gt;=2.5,D61&gt;=1.55,D61&gt;=1.45,F61&gt;=1.5),5.68,IF(AND(B61&gt;=3.3,H61&lt;13.711,A61&gt;=6.15,A61&lt;7.25,D61&lt;2.45,F61&gt;=2.5,D61&gt;=1.55,D61&gt;=1.45,F61&gt;=1.5),5.6,IF(AND(G61&lt;0.093,B61&lt;3.3,H61&lt;13.711,A61&gt;=6.15,A61&lt;7.25,D61&lt;2.45,F61&gt;=2.5,D61&gt;=1.55,D61&gt;=1.45,F61&gt;=1.5),5.56,IF(AND(D61&lt;1.95,G61&gt;=0.093,B61&lt;3.3,H61&lt;13.711,A61&gt;=6.15,A61&lt;7.25,D61&lt;2.45,F61&gt;=2.5,D61&gt;=1.55,D61&gt;=1.45,F61&gt;=1.5),5.3,IF(AND(B61&lt;3.15,D61&gt;=1.95,G61&gt;=0.093,B61&lt;3.3,H61&lt;13.711,A61&gt;=6.15,A61&lt;7.25,D61&lt;2.45,F61&gt;=2.5,D61&gt;=1.55,D61&gt;=1.45,F61&gt;=1.5),5.1,IF(AND(B61&gt;=3.15,D61&gt;=1.95,G61&gt;=0.093,B61&lt;3.3,H61&lt;13.711,A61&gt;=6.15,A61&lt;7.25,D61&lt;2.45,F61&gt;=2.5,D61&gt;=1.55,D61&gt;=1.45,F61&gt;=1.5),5.15,"shouldnthappen"))))))))))))))))))))))))))))))))</f>
        <v>4</v>
      </c>
      <c r="S61" s="1" t="n">
        <f aca="false">IF(AND(G61&gt;=0.859,D61&gt;=0.35,F61&lt;1.5),1.9,IF(AND(D61&lt;1.75,F61&gt;=2.5,F61&gt;=1.5),4.867,IF(AND(H61&lt;8.42,A61&lt;5.05,D61&lt;0.35,F61&lt;1.5),1.42,IF(AND(H61&gt;=14.877,A61&gt;=5.05,D61&lt;0.35,F61&lt;1.5),1.3,IF(AND(B61&lt;3.35,G61&lt;0.859,D61&gt;=0.35,F61&lt;1.5),1.7,IF(AND(B61&gt;=3.35,G61&lt;0.859,D61&gt;=0.35,F61&lt;1.5),1.5,IF(AND(A61&gt;=6.05,B61&lt;2.75,F61&lt;2.5,F61&gt;=1.5),4.733,IF(AND(G61&gt;=0.68,B61&gt;=2.75,F61&lt;2.5,F61&gt;=1.5),4.025,IF(AND(H61&gt;=16.284,D61&gt;=1.75,F61&gt;=2.5,F61&gt;=1.5),6.6,IF(AND(A61&lt;4.35,H61&gt;=8.42,A61&lt;5.05,D61&lt;0.35,F61&lt;1.5),1.1,IF(AND(G61&gt;=0.948,H61&lt;14.877,A61&gt;=5.05,D61&lt;0.35,F61&lt;1.5),1.7,IF(AND(A61&lt;5.3,A61&lt;6.05,B61&lt;2.75,F61&lt;2.5,F61&gt;=1.5),3,IF(AND(H61&gt;=15.168,G61&lt;0.68,B61&gt;=2.75,F61&lt;2.5,F61&gt;=1.5),4.75,IF(AND(H61&gt;=14.005,A61&gt;=4.35,H61&gt;=8.42,A61&lt;5.05,D61&lt;0.35,F61&lt;1.5),1.375,IF(AND(A61&gt;=5.55,G61&lt;0.948,H61&lt;14.877,A61&gt;=5.05,D61&lt;0.35,F61&lt;1.5),1.7,IF(AND(H61&lt;12.363,A61&gt;=5.3,A61&lt;6.05,B61&lt;2.75,F61&lt;2.5,F61&gt;=1.5),3.825,IF(AND(H61&gt;=12.363,A61&gt;=5.3,A61&lt;6.05,B61&lt;2.75,F61&lt;2.5,F61&gt;=1.5),4.033,IF(AND(H61&gt;=14.508,H61&lt;15.168,G61&lt;0.68,B61&gt;=2.75,F61&lt;2.5,F61&gt;=1.5),4.2,IF(AND(D61&gt;=2.35,D61&gt;=2.2,H61&lt;16.284,D61&gt;=1.75,F61&gt;=2.5,F61&gt;=1.5),5.267,IF(AND(G61&lt;0.231,H61&lt;14.005,A61&gt;=4.35,H61&gt;=8.42,A61&lt;5.05,D61&lt;0.35,F61&lt;1.5),1.4,IF(AND(H61&gt;=14.494,A61&lt;5.55,G61&lt;0.948,H61&lt;14.877,A61&gt;=5.05,D61&lt;0.35,F61&lt;1.5),1.6,IF(AND(A61&lt;6.1,H61&lt;14.508,H61&lt;15.168,G61&lt;0.68,B61&gt;=2.75,F61&lt;2.5,F61&gt;=1.5),4.5,IF(AND(A61&lt;6.1,H61&lt;11.8,D61&lt;2.2,H61&lt;16.284,D61&gt;=1.75,F61&gt;=2.5,F61&gt;=1.5),4.95,IF(AND(A61&gt;=6.1,H61&lt;11.8,D61&lt;2.2,H61&lt;16.284,D61&gt;=1.75,F61&gt;=2.5,F61&gt;=1.5),5.333,IF(AND(B61&lt;2.75,H61&gt;=11.8,D61&lt;2.2,H61&lt;16.284,D61&gt;=1.75,F61&gt;=2.5,F61&gt;=1.5),5.1,IF(AND(B61&gt;=3.15,D61&lt;2.35,D61&gt;=2.2,H61&lt;16.284,D61&gt;=1.75,F61&gt;=2.5,F61&gt;=1.5),5.5,IF(AND(B61&gt;=3.35,G61&gt;=0.231,H61&lt;14.005,A61&gt;=4.35,H61&gt;=8.42,A61&lt;5.05,D61&lt;0.35,F61&lt;1.5),1.3,IF(AND(H61&lt;13.869,H61&lt;14.494,A61&lt;5.55,G61&lt;0.948,H61&lt;14.877,A61&gt;=5.05,D61&lt;0.35,F61&lt;1.5),1.5,IF(AND(H61&gt;=13.869,H61&lt;14.494,A61&lt;5.55,G61&lt;0.948,H61&lt;14.877,A61&gt;=5.05,D61&lt;0.35,F61&lt;1.5),1.4,IF(AND(G61&lt;0.636,A61&gt;=6.1,H61&lt;14.508,H61&lt;15.168,G61&lt;0.68,B61&gt;=2.75,F61&lt;2.5,F61&gt;=1.5),4.68,IF(AND(G61&gt;=0.636,A61&gt;=6.1,H61&lt;14.508,H61&lt;15.168,G61&lt;0.68,B61&gt;=2.75,F61&lt;2.5,F61&gt;=1.5),4.4,IF(AND(B61&lt;2.85,B61&gt;=2.75,H61&gt;=11.8,D61&lt;2.2,H61&lt;16.284,D61&gt;=1.75,F61&gt;=2.5,F61&gt;=1.5),6.7,IF(AND(H61&lt;10.626,B61&lt;3.15,D61&lt;2.35,D61&gt;=2.2,H61&lt;16.284,D61&gt;=1.75,F61&gt;=2.5,F61&gt;=1.5),5.1,IF(AND(H61&gt;=10.626,B61&lt;3.15,D61&lt;2.35,D61&gt;=2.2,H61&lt;16.284,D61&gt;=1.75,F61&gt;=2.5,F61&gt;=1.5),5.2,IF(AND(G61&lt;0.378,B61&lt;3.35,G61&gt;=0.231,H61&lt;14.005,A61&gt;=4.35,H61&gt;=8.42,A61&lt;5.05,D61&lt;0.35,F61&lt;1.5),1.2,IF(AND(G61&gt;=0.378,B61&lt;3.35,G61&gt;=0.231,H61&lt;14.005,A61&gt;=4.35,H61&gt;=8.42,A61&lt;5.05,D61&lt;0.35,F61&lt;1.5),1.3,IF(AND(A61&lt;6.2,B61&gt;=2.85,B61&gt;=2.75,H61&gt;=11.8,D61&lt;2.2,H61&lt;16.284,D61&gt;=1.75,F61&gt;=2.5,F61&gt;=1.5),4.9,IF(AND(G61&lt;0.388,A61&gt;=6.2,B61&gt;=2.85,B61&gt;=2.75,H61&gt;=11.8,D61&lt;2.2,H61&lt;16.284,D61&gt;=1.75,F61&gt;=2.5,F61&gt;=1.5),5.52,IF(AND(G61&gt;=0.388,A61&gt;=6.2,B61&gt;=2.85,B61&gt;=2.75,H61&gt;=11.8,D61&lt;2.2,H61&lt;16.284,D61&gt;=1.75,F61&gt;=2.5,F61&gt;=1.5),5.7,"shouldnthappen")))))))))))))))))))))))))))))))))))))))</f>
        <v>4.025</v>
      </c>
      <c r="T61" s="1" t="n">
        <f aca="false">IF(AND(D61&gt;=0.8,A61&lt;5.45),3.7,IF(AND(D61&gt;=0.35,D61&lt;0.8,A61&lt;5.45),1.56,IF(AND(G61&lt;0.164,F61&lt;2.5,A61&gt;=5.45),1.6,IF(AND(H61&gt;=16.718,F61&gt;=2.5,A61&gt;=5.45),6.4,IF(AND(G61&gt;=0.719,H61&lt;16.718,F61&gt;=2.5,A61&gt;=5.45),5.05,IF(AND(A61&lt;4.35,A61&lt;5.05,D61&lt;0.35,D61&lt;0.8,A61&lt;5.45),1.1,IF(AND(H61&gt;=14.494,A61&gt;=5.05,D61&lt;0.35,D61&lt;0.8,A61&lt;5.45),1.6,IF(AND(G61&lt;0.338,D61&lt;1.25,G61&gt;=0.164,F61&lt;2.5,A61&gt;=5.45),4.1,IF(AND(H61&lt;8.397,D61&gt;=1.25,G61&gt;=0.164,F61&lt;2.5,A61&gt;=5.45),4,IF(AND(H61&lt;11.031,H61&lt;14.494,A61&gt;=5.05,D61&lt;0.35,D61&lt;0.8,A61&lt;5.45),1.5,IF(AND(H61&gt;=11.031,H61&lt;14.494,A61&gt;=5.05,D61&lt;0.35,D61&lt;0.8,A61&lt;5.45),1.44,IF(AND(B61&lt;2.65,H61&gt;=8.397,D61&gt;=1.25,G61&gt;=0.164,F61&lt;2.5,A61&gt;=5.45),4.767,IF(AND(H61&lt;7.388,G61&lt;0.487,G61&lt;0.719,H61&lt;16.718,F61&gt;=2.5,A61&gt;=5.45),5.067,IF(AND(G61&lt;0.533,G61&gt;=0.487,G61&lt;0.719,H61&lt;16.718,F61&gt;=2.5,A61&gt;=5.45),5.8,IF(AND(G61&gt;=0.533,G61&gt;=0.487,G61&lt;0.719,H61&lt;16.718,F61&gt;=2.5,A61&gt;=5.45),5.86,IF(AND(B61&lt;3.25,A61&gt;=4.95,A61&gt;=4.35,A61&lt;5.05,D61&lt;0.35,D61&lt;0.8,A61&lt;5.45),1.2,IF(AND(A61&lt;5.6,H61&lt;11.218,G61&gt;=0.338,D61&lt;1.25,G61&gt;=0.164,F61&lt;2.5,A61&gt;=5.45),3.7,IF(AND(A61&gt;=5.6,H61&lt;11.218,G61&gt;=0.338,D61&lt;1.25,G61&gt;=0.164,F61&lt;2.5,A61&gt;=5.45),3.5,IF(AND(H61&lt;12.668,H61&gt;=11.218,G61&gt;=0.338,D61&lt;1.25,G61&gt;=0.164,F61&lt;2.5,A61&gt;=5.45),3.9,IF(AND(H61&gt;=12.668,H61&gt;=11.218,G61&gt;=0.338,D61&lt;1.25,G61&gt;=0.164,F61&lt;2.5,A61&gt;=5.45),4,IF(AND(H61&gt;=15.705,B61&gt;=2.65,H61&gt;=8.397,D61&gt;=1.25,G61&gt;=0.164,F61&lt;2.5,A61&gt;=5.45),4.8,IF(AND(B61&lt;2.75,H61&gt;=7.388,G61&lt;0.487,G61&lt;0.719,H61&lt;16.718,F61&gt;=2.5,A61&gt;=5.45),5.26,IF(AND(B61&lt;2.95,A61&lt;4.5,A61&lt;4.95,A61&gt;=4.35,A61&lt;5.05,D61&lt;0.35,D61&lt;0.8,A61&lt;5.45),1.4,IF(AND(B61&gt;=2.95,A61&lt;4.5,A61&lt;4.95,A61&gt;=4.35,A61&lt;5.05,D61&lt;0.35,D61&lt;0.8,A61&lt;5.45),1.3,IF(AND(H61&gt;=13.924,A61&gt;=4.5,A61&lt;4.95,A61&gt;=4.35,A61&lt;5.05,D61&lt;0.35,D61&lt;0.8,A61&lt;5.45),1.5,IF(AND(G61&lt;0.252,B61&gt;=3.25,A61&gt;=4.95,A61&gt;=4.35,A61&lt;5.05,D61&lt;0.35,D61&lt;0.8,A61&lt;5.45),1.4,IF(AND(G61&gt;=0.252,B61&gt;=3.25,A61&gt;=4.95,A61&gt;=4.35,A61&lt;5.05,D61&lt;0.35,D61&lt;0.8,A61&lt;5.45),1.32,IF(AND(G61&gt;=0.473,H61&lt;15.705,B61&gt;=2.65,H61&gt;=8.397,D61&gt;=1.25,G61&gt;=0.164,F61&lt;2.5,A61&gt;=5.45),4.7,IF(AND(B61&gt;=3.15,B61&gt;=2.75,H61&gt;=7.388,G61&lt;0.487,G61&lt;0.719,H61&lt;16.718,F61&gt;=2.5,A61&gt;=5.45),5.7,IF(AND(B61&lt;3.15,H61&lt;13.924,A61&gt;=4.5,A61&lt;4.95,A61&gt;=4.35,A61&lt;5.05,D61&lt;0.35,D61&lt;0.8,A61&lt;5.45),1.433,IF(AND(B61&gt;=3.15,H61&lt;13.924,A61&gt;=4.5,A61&lt;4.95,A61&gt;=4.35,A61&lt;5.05,D61&lt;0.35,D61&lt;0.8,A61&lt;5.45),1.4,IF(AND(H61&gt;=14.81,G61&lt;0.473,H61&lt;15.705,B61&gt;=2.65,H61&gt;=8.397,D61&gt;=1.25,G61&gt;=0.164,F61&lt;2.5,A61&gt;=5.45),4.2,IF(AND(A61&lt;6.65,B61&lt;3.15,B61&gt;=2.75,H61&gt;=7.388,G61&lt;0.487,G61&lt;0.719,H61&lt;16.718,F61&gt;=2.5,A61&gt;=5.45),5.6,IF(AND(A61&gt;=6.65,B61&lt;3.15,B61&gt;=2.75,H61&gt;=7.388,G61&lt;0.487,G61&lt;0.719,H61&lt;16.718,F61&gt;=2.5,A61&gt;=5.45),5.4,IF(AND(A61&lt;6.15,H61&lt;14.81,G61&lt;0.473,H61&lt;15.705,B61&gt;=2.65,H61&gt;=8.397,D61&gt;=1.25,G61&gt;=0.164,F61&lt;2.5,A61&gt;=5.45),4.5,IF(AND(A61&gt;=6.15,H61&lt;14.81,G61&lt;0.473,H61&lt;15.705,B61&gt;=2.65,H61&gt;=8.397,D61&gt;=1.25,G61&gt;=0.164,F61&lt;2.5,A61&gt;=5.45),4.4,"shouldnthappen"))))))))))))))))))))))))))))))))))))</f>
        <v>4.8</v>
      </c>
      <c r="U61" s="1" t="n">
        <f aca="false">IF(AND(G61&gt;=0.934,F61&lt;1.5),1.7,IF(AND(D61&lt;0.15,D61&lt;0.25,G61&lt;0.934,F61&lt;1.5),1.38,IF(AND(H61&gt;=14.379,D61&gt;=0.25,G61&lt;0.934,F61&lt;1.5),1.7,IF(AND(A61&lt;5.3,D61&lt;1.35,F61&lt;2.5,F61&gt;=1.5),3.15,IF(AND(H61&lt;7.148,D61&gt;=1.35,F61&lt;2.5,F61&gt;=1.5),3.9,IF(AND(G61&lt;0.352,A61&lt;6.15,F61&gt;=2.5,F61&gt;=1.5),4.5,IF(AND(G61&gt;=0.352,A61&lt;6.15,F61&gt;=2.5,F61&gt;=1.5),4.92,IF(AND(B61&lt;2.85,A61&gt;=6.15,F61&gt;=2.5,F61&gt;=1.5),6.2,IF(AND(D61&gt;=0.45,H61&lt;14.379,D61&gt;=0.25,G61&lt;0.934,F61&lt;1.5),1.65,IF(AND(G61&gt;=0.857,A61&gt;=5.3,D61&lt;1.35,F61&lt;2.5,F61&gt;=1.5),4.3,IF(AND(A61&gt;=7.25,B61&gt;=2.85,A61&gt;=6.15,F61&gt;=2.5,F61&gt;=1.5),6.425,IF(AND(H61&lt;9.499,A61&lt;5.05,D61&gt;=0.15,D61&lt;0.25,G61&lt;0.934,F61&lt;1.5),1.4,IF(AND(A61&gt;=5.45,A61&gt;=5.05,D61&gt;=0.15,D61&lt;0.25,G61&lt;0.934,F61&lt;1.5),1.3,IF(AND(B61&gt;=4.15,D61&lt;0.45,H61&lt;14.379,D61&gt;=0.25,G61&lt;0.934,F61&lt;1.5),1.5,IF(AND(A61&gt;=5.75,G61&lt;0.857,A61&gt;=5.3,D61&lt;1.35,F61&lt;2.5,F61&gt;=1.5),4.02,IF(AND(A61&lt;6.65,G61&lt;0.333,H61&gt;=7.148,D61&gt;=1.35,F61&lt;2.5,F61&gt;=1.5),4.475,IF(AND(A61&gt;=6.65,G61&lt;0.333,H61&gt;=7.148,D61&gt;=1.35,F61&lt;2.5,F61&gt;=1.5),4.8,IF(AND(D61&gt;=1.45,G61&gt;=0.333,H61&gt;=7.148,D61&gt;=1.35,F61&lt;2.5,F61&gt;=1.5),4.85,IF(AND(G61&gt;=0.861,A61&lt;7.25,B61&gt;=2.85,A61&gt;=6.15,F61&gt;=2.5,F61&gt;=1.5),5.2,IF(AND(G61&lt;0.571,H61&gt;=9.499,A61&lt;5.05,D61&gt;=0.15,D61&lt;0.25,G61&lt;0.934,F61&lt;1.5),1.2,IF(AND(G61&gt;=0.571,H61&gt;=9.499,A61&lt;5.05,D61&gt;=0.15,D61&lt;0.25,G61&lt;0.934,F61&lt;1.5),1.3,IF(AND(H61&lt;9.283,A61&lt;5.45,A61&gt;=5.05,D61&gt;=0.15,D61&lt;0.25,G61&lt;0.934,F61&lt;1.5),1.5,IF(AND(H61&gt;=9.283,A61&lt;5.45,A61&gt;=5.05,D61&gt;=0.15,D61&lt;0.25,G61&lt;0.934,F61&lt;1.5),1.425,IF(AND(A61&lt;4.9,B61&lt;4.15,D61&lt;0.45,H61&lt;14.379,D61&gt;=0.25,G61&lt;0.934,F61&lt;1.5),1.4,IF(AND(A61&gt;=4.9,B61&lt;4.15,D61&lt;0.45,H61&lt;14.379,D61&gt;=0.25,G61&lt;0.934,F61&lt;1.5),1.325,IF(AND(G61&lt;0.572,A61&lt;5.75,G61&lt;0.857,A61&gt;=5.3,D61&lt;1.35,F61&lt;2.5,F61&gt;=1.5),3.65,IF(AND(G61&gt;=0.572,A61&lt;5.75,G61&lt;0.857,A61&gt;=5.3,D61&lt;1.35,F61&lt;2.5,F61&gt;=1.5),3.9,IF(AND(A61&lt;6.75,D61&lt;1.45,G61&gt;=0.333,H61&gt;=7.148,D61&gt;=1.35,F61&lt;2.5,F61&gt;=1.5),4.4,IF(AND(A61&gt;=6.75,D61&lt;1.45,G61&gt;=0.333,H61&gt;=7.148,D61&gt;=1.35,F61&lt;2.5,F61&gt;=1.5),4.78,IF(AND(A61&lt;6.6,B61&lt;3.25,G61&lt;0.861,A61&lt;7.25,B61&gt;=2.85,A61&gt;=6.15,F61&gt;=2.5,F61&gt;=1.5),5.333,IF(AND(H61&lt;11.461,B61&gt;=3.25,G61&lt;0.861,A61&lt;7.25,B61&gt;=2.85,A61&gt;=6.15,F61&gt;=2.5,F61&gt;=1.5),6.025,IF(AND(H61&gt;=11.461,B61&gt;=3.25,G61&lt;0.861,A61&lt;7.25,B61&gt;=2.85,A61&gt;=6.15,F61&gt;=2.5,F61&gt;=1.5),5.667,IF(AND(H61&gt;=14.564,A61&gt;=6.6,B61&lt;3.25,G61&lt;0.861,A61&lt;7.25,B61&gt;=2.85,A61&gt;=6.15,F61&gt;=2.5,F61&gt;=1.5),5.4,IF(AND(D61&gt;=2.35,H61&lt;14.564,A61&gt;=6.6,B61&lt;3.25,G61&lt;0.861,A61&lt;7.25,B61&gt;=2.85,A61&gt;=6.15,F61&gt;=2.5,F61&gt;=1.5),5.6,IF(AND(A61&lt;6.85,D61&lt;2.35,H61&lt;14.564,A61&gt;=6.6,B61&lt;3.25,G61&lt;0.861,A61&lt;7.25,B61&gt;=2.85,A61&gt;=6.15,F61&gt;=2.5,F61&gt;=1.5),5.9,IF(AND(A61&gt;=6.85,D61&lt;2.35,H61&lt;14.564,A61&gt;=6.6,B61&lt;3.25,G61&lt;0.861,A61&lt;7.25,B61&gt;=2.85,A61&gt;=6.15,F61&gt;=2.5,F61&gt;=1.5),5.78,"shouldnthappen"))))))))))))))))))))))))))))))))))))</f>
        <v>4.3</v>
      </c>
      <c r="V61" s="1" t="n">
        <f aca="false">IF(AND(H61&lt;5.748,A61&lt;5.05,D61&lt;0.75),1,IF(AND(B61&lt;3.15,H61&gt;=5.748,A61&lt;5.05,D61&lt;0.75),1.475,IF(AND(G61&gt;=0.801,D61&lt;0.25,A61&gt;=5.05,D61&lt;0.75),1.7,IF(AND(D61&gt;=0.45,D61&gt;=0.25,A61&gt;=5.05,D61&lt;0.75),1.7,IF(AND(B61&lt;2.35,F61&lt;2.5,B61&lt;2.75,D61&gt;=0.75),4.16,IF(AND(D61&lt;1.75,F61&gt;=2.5,B61&lt;2.75,D61&gt;=0.75),4.875,IF(AND(D61&gt;=1.75,F61&gt;=2.5,B61&lt;2.75,D61&gt;=0.75),5.333,IF(AND(H61&gt;=16.284,D61&gt;=1.55,B61&gt;=2.75,D61&gt;=0.75),6.6,IF(AND(H61&gt;=14.144,B61&gt;=3.15,H61&gt;=5.748,A61&lt;5.05,D61&lt;0.75),1.3,IF(AND(A61&lt;5.45,G61&lt;0.801,D61&lt;0.25,A61&gt;=5.05,D61&lt;0.75),1.5,IF(AND(A61&gt;=5.45,G61&lt;0.801,D61&lt;0.25,A61&gt;=5.05,D61&lt;0.75),1.34,IF(AND(B61&lt;3.75,D61&lt;0.45,D61&gt;=0.25,A61&gt;=5.05,D61&lt;0.75),1.467,IF(AND(B61&gt;=3.75,D61&lt;0.45,D61&gt;=0.25,A61&gt;=5.05,D61&lt;0.75),1.767,IF(AND(G61&gt;=0.896,B61&gt;=2.35,F61&lt;2.5,B61&lt;2.75,D61&gt;=0.75),4.9,IF(AND(H61&lt;15.504,D61&lt;1.35,D61&lt;1.55,B61&gt;=2.75,D61&gt;=0.75),4.2,IF(AND(H61&gt;=15.504,D61&lt;1.35,D61&lt;1.55,B61&gt;=2.75,D61&gt;=0.75),4.6,IF(AND(H61&lt;9.767,D61&gt;=1.35,D61&lt;1.55,B61&gt;=2.75,D61&gt;=0.75),5.1,IF(AND(A61&lt;4.5,H61&lt;14.144,B61&gt;=3.15,H61&gt;=5.748,A61&lt;5.05,D61&lt;0.75),1.3,IF(AND(A61&gt;=4.5,H61&lt;14.144,B61&gt;=3.15,H61&gt;=5.748,A61&lt;5.05,D61&lt;0.75),1.4,IF(AND(D61&gt;=1.15,G61&lt;0.896,B61&gt;=2.35,F61&lt;2.5,B61&lt;2.75,D61&gt;=0.75),4.04,IF(AND(B61&lt;2.9,H61&gt;=9.767,D61&gt;=1.35,D61&lt;1.55,B61&gt;=2.75,D61&gt;=0.75),4.8,IF(AND(D61&lt;1.7,A61&gt;=7.05,H61&lt;16.284,D61&gt;=1.55,B61&gt;=2.75,D61&gt;=0.75),5.8,IF(AND(D61&gt;=1.7,A61&gt;=7.05,H61&lt;16.284,D61&gt;=1.55,B61&gt;=2.75,D61&gt;=0.75),6.3,IF(AND(B61&lt;2.45,D61&lt;1.15,G61&lt;0.896,B61&gt;=2.35,F61&lt;2.5,B61&lt;2.75,D61&gt;=0.75),3.767,IF(AND(B61&gt;=2.45,D61&lt;1.15,G61&lt;0.896,B61&gt;=2.35,F61&lt;2.5,B61&lt;2.75,D61&gt;=0.75),3.167,IF(AND(B61&gt;=3.15,B61&gt;=2.9,H61&gt;=9.767,D61&gt;=1.35,D61&lt;1.55,B61&gt;=2.75,D61&gt;=0.75),4.7,IF(AND(D61&lt;1.9,D61&lt;2.05,A61&lt;7.05,H61&lt;16.284,D61&gt;=1.55,B61&gt;=2.75,D61&gt;=0.75),4.82,IF(AND(D61&gt;=1.9,D61&lt;2.05,A61&lt;7.05,H61&lt;16.284,D61&gt;=1.55,B61&gt;=2.75,D61&gt;=0.75),5.067,IF(AND(H61&lt;12.721,B61&lt;3.15,B61&gt;=2.9,H61&gt;=9.767,D61&gt;=1.35,D61&lt;1.55,B61&gt;=2.75,D61&gt;=0.75),4.5,IF(AND(H61&gt;=12.721,B61&lt;3.15,B61&gt;=2.9,H61&gt;=9.767,D61&gt;=1.35,D61&lt;1.55,B61&gt;=2.75,D61&gt;=0.75),4.433,IF(AND(H61&lt;9.525,G61&lt;0.364,D61&gt;=2.05,A61&lt;7.05,H61&lt;16.284,D61&gt;=1.55,B61&gt;=2.75,D61&gt;=0.75),5.1,IF(AND(A61&lt;6.25,G61&gt;=0.364,D61&gt;=2.05,A61&lt;7.05,H61&lt;16.284,D61&gt;=1.55,B61&gt;=2.75,D61&gt;=0.75),5.4,IF(AND(H61&lt;10.898,H61&gt;=9.525,G61&lt;0.364,D61&gt;=2.05,A61&lt;7.05,H61&lt;16.284,D61&gt;=1.55,B61&gt;=2.75,D61&gt;=0.75),5.6,IF(AND(H61&lt;8.711,A61&gt;=6.25,G61&gt;=0.364,D61&gt;=2.05,A61&lt;7.05,H61&lt;16.284,D61&gt;=1.55,B61&gt;=2.75,D61&gt;=0.75),5.7,IF(AND(H61&gt;=8.711,A61&gt;=6.25,G61&gt;=0.364,D61&gt;=2.05,A61&lt;7.05,H61&lt;16.284,D61&gt;=1.55,B61&gt;=2.75,D61&gt;=0.75),5.84,IF(AND(D61&lt;2.2,H61&gt;=10.898,H61&gt;=9.525,G61&lt;0.364,D61&gt;=2.05,A61&lt;7.05,H61&lt;16.284,D61&gt;=1.55,B61&gt;=2.75,D61&gt;=0.75),5.4,IF(AND(D61&gt;=2.2,H61&gt;=10.898,H61&gt;=9.525,G61&lt;0.364,D61&gt;=2.05,A61&lt;7.05,H61&lt;16.284,D61&gt;=1.55,B61&gt;=2.75,D61&gt;=0.75),5.3,"shouldnthappen")))))))))))))))))))))))))))))))))))))</f>
        <v>4.6</v>
      </c>
      <c r="W61" s="1" t="n">
        <f aca="false">IF(AND(H61&lt;6.926,D61&gt;=0.35,D61&lt;0.8),1.9,IF(AND(H61&gt;=6.926,D61&gt;=0.35,D61&lt;0.8),1.533,IF(AND(H61&lt;13.492,A61&lt;4.75,D61&lt;0.35,D61&lt;0.8),1.1,IF(AND(H61&gt;=13.492,A61&lt;4.75,D61&lt;0.35,D61&lt;0.8),1.375,IF(AND(B61&lt;2.75,A61&gt;=5.85,F61&lt;2.5,D61&gt;=0.8),4.833,IF(AND(B61&lt;3.3,A61&gt;=7.05,F61&gt;=2.5,D61&gt;=0.8),5.8,IF(AND(B61&gt;=3.3,A61&gt;=7.05,F61&gt;=2.5,D61&gt;=0.8),6.325,IF(AND(D61&gt;=0.25,A61&lt;5.05,A61&gt;=4.75,D61&lt;0.35,D61&lt;0.8),1.3,IF(AND(B61&lt;3.6,A61&gt;=5.05,A61&gt;=4.75,D61&lt;0.35,D61&lt;0.8),1.4,IF(AND(H61&lt;10.194,G61&lt;0.412,A61&lt;5.85,F61&lt;2.5,D61&gt;=0.8),4.133,IF(AND(H61&gt;=10.194,G61&lt;0.412,A61&lt;5.85,F61&lt;2.5,D61&gt;=0.8),4.5,IF(AND(A61&lt;5.35,G61&gt;=0.412,A61&lt;5.85,F61&lt;2.5,D61&gt;=0.8),3.15,IF(AND(A61&lt;6.2,B61&gt;=2.75,A61&gt;=5.85,F61&lt;2.5,D61&gt;=0.8),4.3,IF(AND(H61&lt;5.767,A61&lt;6.2,A61&lt;7.05,F61&gt;=2.5,D61&gt;=0.8),4.5,IF(AND(G61&gt;=0.861,A61&gt;=6.2,A61&lt;7.05,F61&gt;=2.5,D61&gt;=0.8),5.2,IF(AND(B61&lt;3.15,D61&lt;0.25,A61&lt;5.05,A61&gt;=4.75,D61&lt;0.35,D61&lt;0.8),1.55,IF(AND(A61&lt;5.45,B61&gt;=3.6,A61&gt;=5.05,A61&gt;=4.75,D61&lt;0.35,D61&lt;0.8),1.5,IF(AND(A61&gt;=5.45,B61&gt;=3.6,A61&gt;=5.05,A61&gt;=4.75,D61&lt;0.35,D61&lt;0.8),1.4,IF(AND(G61&gt;=0.772,A61&gt;=5.35,G61&gt;=0.412,A61&lt;5.85,F61&lt;2.5,D61&gt;=0.8),3.9,IF(AND(D61&gt;=1.45,A61&gt;=6.2,B61&gt;=2.75,A61&gt;=5.85,F61&lt;2.5,D61&gt;=0.8),4.775,IF(AND(G61&lt;0.5,H61&gt;=5.767,A61&lt;6.2,A61&lt;7.05,F61&gt;=2.5,D61&gt;=0.8),5.1,IF(AND(G61&gt;=0.5,H61&gt;=5.767,A61&lt;6.2,A61&lt;7.05,F61&gt;=2.5,D61&gt;=0.8),4.95,IF(AND(B61&gt;=3.25,G61&lt;0.861,A61&gt;=6.2,A61&lt;7.05,F61&gt;=2.5,D61&gt;=0.8),5.75,IF(AND(A61&lt;4.95,B61&gt;=3.15,D61&lt;0.25,A61&lt;5.05,A61&gt;=4.75,D61&lt;0.35,D61&lt;0.8),1.4,IF(AND(A61&lt;5.65,G61&lt;0.772,A61&gt;=5.35,G61&gt;=0.412,A61&lt;5.85,F61&lt;2.5,D61&gt;=0.8),3.6,IF(AND(A61&gt;=5.65,G61&lt;0.772,A61&gt;=5.35,G61&gt;=0.412,A61&lt;5.85,F61&lt;2.5,D61&gt;=0.8),3.5,IF(AND(B61&gt;=3.15,D61&lt;1.45,A61&gt;=6.2,B61&gt;=2.75,A61&gt;=5.85,F61&lt;2.5,D61&gt;=0.8),4.7,IF(AND(A61&gt;=6.65,B61&lt;3.25,G61&lt;0.861,A61&gt;=6.2,A61&lt;7.05,F61&gt;=2.5,D61&gt;=0.8),5.567,IF(AND(H61&lt;9.499,A61&gt;=4.95,B61&gt;=3.15,D61&lt;0.25,A61&lt;5.05,A61&gt;=4.75,D61&lt;0.35,D61&lt;0.8),1.4,IF(AND(H61&gt;=9.499,A61&gt;=4.95,B61&gt;=3.15,D61&lt;0.25,A61&lt;5.05,A61&gt;=4.75,D61&lt;0.35,D61&lt;0.8),1.2,IF(AND(G61&lt;0.765,B61&lt;3.15,D61&lt;1.45,A61&gt;=6.2,B61&gt;=2.75,A61&gt;=5.85,F61&lt;2.5,D61&gt;=0.8),4.4,IF(AND(G61&gt;=0.765,B61&lt;3.15,D61&lt;1.45,A61&gt;=6.2,B61&gt;=2.75,A61&gt;=5.85,F61&lt;2.5,D61&gt;=0.8),4.6,IF(AND(H61&lt;10.667,A61&lt;6.65,B61&lt;3.25,G61&lt;0.861,A61&gt;=6.2,A61&lt;7.05,F61&gt;=2.5,D61&gt;=0.8),5.167,IF(AND(G61&lt;0.627,H61&gt;=10.667,A61&lt;6.65,B61&lt;3.25,G61&lt;0.861,A61&gt;=6.2,A61&lt;7.05,F61&gt;=2.5,D61&gt;=0.8),5.64,IF(AND(G61&gt;=0.627,H61&gt;=10.667,A61&lt;6.65,B61&lt;3.25,G61&lt;0.861,A61&gt;=6.2,A61&lt;7.05,F61&gt;=2.5,D61&gt;=0.8),5.1,"shouldnthappen")))))))))))))))))))))))))))))))))))</f>
        <v>4.6</v>
      </c>
      <c r="X61" s="1" t="n">
        <f aca="false">IF(AND(B61&lt;3.05,H61&lt;6.697,A61&lt;5.45),4.1,IF(AND(B61&gt;=3.05,H61&lt;6.697,A61&lt;5.45),1.48,IF(AND(D61&lt;0.7,A61&lt;5.9,A61&gt;=5.45),1.4,IF(AND(A61&lt;4.35,B61&lt;3.3,H61&gt;=6.697,A61&lt;5.45),1.1,IF(AND(G61&lt;0.372,D61&gt;=0.7,A61&lt;5.9,A61&gt;=5.45),4.36,IF(AND(A61&gt;=4.9,A61&gt;=4.35,B61&lt;3.3,H61&gt;=6.697,A61&lt;5.45),1.6,IF(AND(H61&gt;=14.171,A61&lt;5.15,B61&gt;=3.3,H61&gt;=6.697,A61&lt;5.45),1.6,IF(AND(G61&lt;0.451,A61&gt;=5.15,B61&gt;=3.3,H61&gt;=6.697,A61&lt;5.45),1.367,IF(AND(G61&gt;=0.451,A61&gt;=5.15,B61&gt;=3.3,H61&gt;=6.697,A61&lt;5.45),1.5,IF(AND(G61&lt;0.332,D61&lt;1.45,F61&lt;2.5,A61&gt;=5.9,A61&gt;=5.45),4.35,IF(AND(A61&lt;6.15,D61&gt;=1.45,F61&lt;2.5,A61&gt;=5.9,A61&gt;=5.45),5.1,IF(AND(D61&gt;=2.4,G61&lt;0.432,F61&gt;=2.5,A61&gt;=5.9,A61&gt;=5.45),5.78,IF(AND(A61&lt;6.15,G61&gt;=0.432,F61&gt;=2.5,A61&gt;=5.9,A61&gt;=5.45),4.9,IF(AND(B61&lt;3.1,A61&lt;4.9,A61&gt;=4.35,B61&lt;3.3,H61&gt;=6.697,A61&lt;5.45),1.4,IF(AND(B61&gt;=3.1,A61&lt;4.9,A61&gt;=4.35,B61&lt;3.3,H61&gt;=6.697,A61&lt;5.45),1.3,IF(AND(G61&lt;0.343,H61&lt;14.171,A61&lt;5.15,B61&gt;=3.3,H61&gt;=6.697,A61&lt;5.45),1.433,IF(AND(G61&gt;=0.343,H61&lt;14.171,A61&lt;5.15,B61&gt;=3.3,H61&gt;=6.697,A61&lt;5.45),1.525,IF(AND(D61&lt;1.05,B61&lt;2.55,G61&gt;=0.372,D61&gt;=0.7,A61&lt;5.9,A61&gt;=5.45),3.7,IF(AND(H61&lt;10.596,B61&gt;=2.55,G61&gt;=0.372,D61&gt;=0.7,A61&lt;5.9,A61&gt;=5.45),3.525,IF(AND(H61&gt;=10.596,B61&gt;=2.55,G61&gt;=0.372,D61&gt;=0.7,A61&lt;5.9,A61&gt;=5.45),3.9,IF(AND(H61&lt;14.314,G61&gt;=0.332,D61&lt;1.45,F61&lt;2.5,A61&gt;=5.9,A61&gt;=5.45),4.4,IF(AND(H61&gt;=14.314,G61&gt;=0.332,D61&lt;1.45,F61&lt;2.5,A61&gt;=5.9,A61&gt;=5.45),4.7,IF(AND(H61&lt;13.906,A61&gt;=6.15,D61&gt;=1.45,F61&lt;2.5,A61&gt;=5.9,A61&gt;=5.45),4.675,IF(AND(H61&gt;=13.906,A61&gt;=6.15,D61&gt;=1.45,F61&lt;2.5,A61&gt;=5.9,A61&gt;=5.45),4.9,IF(AND(G61&lt;0.093,D61&lt;2.4,G61&lt;0.432,F61&gt;=2.5,A61&gt;=5.9,A61&gt;=5.45),5.6,IF(AND(B61&lt;2.95,A61&gt;=6.15,G61&gt;=0.432,F61&gt;=2.5,A61&gt;=5.9,A61&gt;=5.45),5.86,IF(AND(A61&lt;5.55,D61&gt;=1.05,B61&lt;2.55,G61&gt;=0.372,D61&gt;=0.7,A61&lt;5.9,A61&gt;=5.45),4,IF(AND(A61&gt;=5.55,D61&gt;=1.05,B61&lt;2.55,G61&gt;=0.372,D61&gt;=0.7,A61&lt;5.9,A61&gt;=5.45),3.9,IF(AND(D61&lt;1.7,G61&gt;=0.093,D61&lt;2.4,G61&lt;0.432,F61&gt;=2.5,A61&gt;=5.9,A61&gt;=5.45),5.05,IF(AND(G61&gt;=0.774,B61&gt;=2.95,A61&gt;=6.15,G61&gt;=0.432,F61&gt;=2.5,A61&gt;=5.9,A61&gt;=5.45),5.3,IF(AND(G61&gt;=0.312,D61&gt;=1.7,G61&gt;=0.093,D61&lt;2.4,G61&lt;0.432,F61&gt;=2.5,A61&gt;=5.9,A61&gt;=5.45),5.4,IF(AND(D61&lt;2.45,G61&lt;0.774,B61&gt;=2.95,A61&gt;=6.15,G61&gt;=0.432,F61&gt;=2.5,A61&gt;=5.9,A61&gt;=5.45),5.66,IF(AND(D61&gt;=2.45,G61&lt;0.774,B61&gt;=2.95,A61&gt;=6.15,G61&gt;=0.432,F61&gt;=2.5,A61&gt;=5.9,A61&gt;=5.45),6,IF(AND(G61&gt;=0.301,G61&lt;0.312,D61&gt;=1.7,G61&gt;=0.093,D61&lt;2.4,G61&lt;0.432,F61&gt;=2.5,A61&gt;=5.9,A61&gt;=5.45),5.1,IF(AND(A61&lt;6.45,G61&lt;0.301,G61&lt;0.312,D61&gt;=1.7,G61&gt;=0.093,D61&lt;2.4,G61&lt;0.432,F61&gt;=2.5,A61&gt;=5.9,A61&gt;=5.45),5.3,IF(AND(A61&gt;=6.45,G61&lt;0.301,G61&lt;0.312,D61&gt;=1.7,G61&gt;=0.093,D61&lt;2.4,G61&lt;0.432,F61&gt;=2.5,A61&gt;=5.9,A61&gt;=5.45),5.2,"shouldnthappen"))))))))))))))))))))))))))))))))))))</f>
        <v>4.7</v>
      </c>
      <c r="Y61" s="1" t="n">
        <f aca="false">IF(AND(H61&lt;6.51,F61&lt;1.5),1.8,IF(AND(H61&gt;=16.674,F61&gt;=1.5),6.533,IF(AND(D61&gt;=0.45,H61&gt;=6.51,F61&lt;1.5),1.667,IF(AND(H61&gt;=13.805,G61&lt;0.154,H61&lt;16.674,F61&gt;=1.5),6.7,IF(AND(D61&lt;0.15,A61&lt;5.05,D61&lt;0.45,H61&gt;=6.51,F61&lt;1.5),1.4,IF(AND(H61&gt;=13.586,A61&gt;=5.05,D61&lt;0.45,H61&gt;=6.51,F61&lt;1.5),1.3,IF(AND(F61&lt;2.5,H61&lt;13.805,G61&lt;0.154,H61&lt;16.674,F61&gt;=1.5),4.6,IF(AND(H61&lt;8.929,D61&lt;1.35,G61&gt;=0.154,H61&lt;16.674,F61&gt;=1.5),3.64,IF(AND(G61&lt;0.05,H61&lt;13.586,A61&gt;=5.05,D61&lt;0.45,H61&gt;=6.51,F61&lt;1.5),1.4,IF(AND(G61&gt;=0.107,F61&gt;=2.5,H61&lt;13.805,G61&lt;0.154,H61&lt;16.674,F61&gt;=1.5),5.3,IF(AND(B61&gt;=2.75,H61&gt;=8.929,D61&lt;1.35,G61&gt;=0.154,H61&lt;16.674,F61&gt;=1.5),4.433,IF(AND(D61&gt;=1.55,F61&lt;2.5,D61&gt;=1.35,G61&gt;=0.154,H61&lt;16.674,F61&gt;=1.5),4.975,IF(AND(H61&lt;6.93,F61&gt;=2.5,D61&gt;=1.35,G61&gt;=0.154,H61&lt;16.674,F61&gt;=1.5),4.5,IF(AND(H61&lt;12.675,G61&lt;0.217,D61&gt;=0.15,A61&lt;5.05,D61&lt;0.45,H61&gt;=6.51,F61&lt;1.5),1.4,IF(AND(H61&gt;=12.675,G61&lt;0.217,D61&gt;=0.15,A61&lt;5.05,D61&lt;0.45,H61&gt;=6.51,F61&lt;1.5),1.5,IF(AND(A61&lt;4.65,G61&gt;=0.217,D61&gt;=0.15,A61&lt;5.05,D61&lt;0.45,H61&gt;=6.51,F61&lt;1.5),1.35,IF(AND(D61&lt;0.25,G61&gt;=0.05,H61&lt;13.586,A61&gt;=5.05,D61&lt;0.45,H61&gt;=6.51,F61&lt;1.5),1.467,IF(AND(D61&gt;=0.25,G61&gt;=0.05,H61&lt;13.586,A61&gt;=5.05,D61&lt;0.45,H61&gt;=6.51,F61&lt;1.5),1.5,IF(AND(H61&lt;9.15,G61&lt;0.107,F61&gt;=2.5,H61&lt;13.805,G61&lt;0.154,H61&lt;16.674,F61&gt;=1.5),5.7,IF(AND(H61&gt;=9.15,G61&lt;0.107,F61&gt;=2.5,H61&lt;13.805,G61&lt;0.154,H61&lt;16.674,F61&gt;=1.5),5.6,IF(AND(G61&lt;0.404,B61&lt;2.75,H61&gt;=8.929,D61&lt;1.35,G61&gt;=0.154,H61&lt;16.674,F61&gt;=1.5),4.15,IF(AND(G61&gt;=0.404,B61&lt;2.75,H61&gt;=8.929,D61&lt;1.35,G61&gt;=0.154,H61&lt;16.674,F61&gt;=1.5),3.9,IF(AND(A61&gt;=6.75,D61&lt;1.55,F61&lt;2.5,D61&gt;=1.35,G61&gt;=0.154,H61&lt;16.674,F61&gt;=1.5),4.82,IF(AND(D61&lt;0.25,A61&gt;=4.65,G61&gt;=0.217,D61&gt;=0.15,A61&lt;5.05,D61&lt;0.45,H61&gt;=6.51,F61&lt;1.5),1.325,IF(AND(D61&gt;=0.25,A61&gt;=4.65,G61&gt;=0.217,D61&gt;=0.15,A61&lt;5.05,D61&lt;0.45,H61&gt;=6.51,F61&lt;1.5),1.3,IF(AND(A61&lt;6.55,A61&lt;6.75,D61&lt;1.55,F61&lt;2.5,D61&gt;=1.35,G61&gt;=0.154,H61&lt;16.674,F61&gt;=1.5),4.575,IF(AND(A61&gt;=6.55,A61&lt;6.75,D61&lt;1.55,F61&lt;2.5,D61&gt;=1.35,G61&gt;=0.154,H61&lt;16.674,F61&gt;=1.5),4.4,IF(AND(B61&lt;2.9,D61&lt;2.05,H61&gt;=6.93,F61&gt;=2.5,D61&gt;=1.35,G61&gt;=0.154,H61&lt;16.674,F61&gt;=1.5),5.05,IF(AND(H61&lt;8.884,D61&gt;=2.05,H61&gt;=6.93,F61&gt;=2.5,D61&gt;=1.35,G61&gt;=0.154,H61&lt;16.674,F61&gt;=1.5),5.1,IF(AND(H61&lt;13.711,B61&gt;=2.9,D61&lt;2.05,H61&gt;=6.93,F61&gt;=2.5,D61&gt;=1.35,G61&gt;=0.154,H61&lt;16.674,F61&gt;=1.5),5,IF(AND(H61&gt;=13.711,B61&gt;=2.9,D61&lt;2.05,H61&gt;=6.93,F61&gt;=2.5,D61&gt;=1.35,G61&gt;=0.154,H61&lt;16.674,F61&gt;=1.5),5.8,IF(AND(B61&lt;3.15,H61&gt;=8.884,D61&gt;=2.05,H61&gt;=6.93,F61&gt;=2.5,D61&gt;=1.35,G61&gt;=0.154,H61&lt;16.674,F61&gt;=1.5),5.56,IF(AND(B61&gt;=3.15,H61&gt;=8.884,D61&gt;=2.05,H61&gt;=6.93,F61&gt;=2.5,D61&gt;=1.35,G61&gt;=0.154,H61&lt;16.674,F61&gt;=1.5),5.9,"shouldnthappen")))))))))))))))))))))))))))))))))</f>
        <v>4.433</v>
      </c>
      <c r="Z61" s="1" t="n">
        <f aca="false">IF(AND(F61&gt;=2,B61&gt;=3.35),5.6,IF(AND(A61&lt;6.65,H61&gt;=15.076,B61&lt;3.35),4.8,IF(AND(A61&gt;=6.65,H61&gt;=15.076,B61&lt;3.35),6.15,IF(AND(H61&lt;6.542,F61&lt;2,B61&gt;=3.35),1.767,IF(AND(G61&gt;=0.653,D61&lt;0.75,H61&lt;15.076,B61&lt;3.35),1.55,IF(AND(D61&lt;0.15,G61&lt;0.653,D61&lt;0.75,H61&lt;15.076,B61&lt;3.35),1.1,IF(AND(G61&lt;0.356,A61&lt;5.05,H61&gt;=6.542,F61&lt;2,B61&gt;=3.35),1.4,IF(AND(G61&gt;=0.356,A61&lt;5.05,H61&gt;=6.542,F61&lt;2,B61&gt;=3.35),1.3,IF(AND(G61&gt;=0.566,A61&gt;=5.05,H61&gt;=6.542,F61&lt;2,B61&gt;=3.35),1.6,IF(AND(B61&gt;=3.1,D61&gt;=0.15,G61&lt;0.653,D61&lt;0.75,H61&lt;15.076,B61&lt;3.35),1.367,IF(AND(B61&gt;=2.65,D61&lt;1.45,B61&lt;2.75,D61&gt;=0.75,H61&lt;15.076,B61&lt;3.35),3.96,IF(AND(G61&lt;0.352,D61&gt;=1.45,B61&lt;2.75,D61&gt;=0.75,H61&lt;15.076,B61&lt;3.35),4.5,IF(AND(D61&gt;=1.35,A61&lt;6.2,B61&gt;=2.75,D61&gt;=0.75,H61&lt;15.076,B61&lt;3.35),4.733,IF(AND(A61&lt;4.7,B61&lt;3.1,D61&gt;=0.15,G61&lt;0.653,D61&lt;0.75,H61&lt;15.076,B61&lt;3.35),1.36,IF(AND(A61&gt;=4.7,B61&lt;3.1,D61&gt;=0.15,G61&lt;0.653,D61&lt;0.75,H61&lt;15.076,B61&lt;3.35),1.6,IF(AND(A61&lt;5.2,B61&lt;2.65,D61&lt;1.45,B61&lt;2.75,D61&gt;=0.75,H61&lt;15.076,B61&lt;3.35),3.3,IF(AND(A61&lt;6.5,G61&gt;=0.352,D61&gt;=1.45,B61&lt;2.75,D61&gt;=0.75,H61&lt;15.076,B61&lt;3.35),5,IF(AND(A61&gt;=6.5,G61&gt;=0.352,D61&gt;=1.45,B61&lt;2.75,D61&gt;=0.75,H61&lt;15.076,B61&lt;3.35),5.8,IF(AND(H61&lt;8.486,D61&lt;1.35,A61&lt;6.2,B61&gt;=2.75,D61&gt;=0.75,H61&lt;15.076,B61&lt;3.35),3.975,IF(AND(G61&lt;0.187,F61&lt;2.5,A61&gt;=6.2,B61&gt;=2.75,D61&gt;=0.75,H61&lt;15.076,B61&lt;3.35),5,IF(AND(G61&gt;=0.187,F61&lt;2.5,A61&gt;=6.2,B61&gt;=2.75,D61&gt;=0.75,H61&lt;15.076,B61&lt;3.35),4.525,IF(AND(A61&gt;=7.25,F61&gt;=2.5,A61&gt;=6.2,B61&gt;=2.75,D61&gt;=0.75,H61&lt;15.076,B61&lt;3.35),6.5,IF(AND(G61&lt;0.185,B61&lt;3.6,G61&lt;0.566,A61&gt;=5.05,H61&gt;=6.542,F61&lt;2,B61&gt;=3.35),1.45,IF(AND(G61&gt;=0.185,B61&lt;3.6,G61&lt;0.566,A61&gt;=5.05,H61&gt;=6.542,F61&lt;2,B61&gt;=3.35),1.34,IF(AND(G61&lt;0.13,B61&gt;=3.6,G61&lt;0.566,A61&gt;=5.05,H61&gt;=6.542,F61&lt;2,B61&gt;=3.35),1.45,IF(AND(G61&gt;=0.13,B61&gt;=3.6,G61&lt;0.566,A61&gt;=5.05,H61&gt;=6.542,F61&lt;2,B61&gt;=3.35),1.5,IF(AND(D61&lt;1.05,A61&gt;=5.2,B61&lt;2.65,D61&lt;1.45,B61&lt;2.75,D61&gt;=0.75,H61&lt;15.076,B61&lt;3.35),3.5,IF(AND(D61&gt;=1.05,A61&gt;=5.2,B61&lt;2.65,D61&lt;1.45,B61&lt;2.75,D61&gt;=0.75,H61&lt;15.076,B61&lt;3.35),3.94,IF(AND(H61&lt;10.983,H61&gt;=8.486,D61&lt;1.35,A61&lt;6.2,B61&gt;=2.75,D61&gt;=0.75,H61&lt;15.076,B61&lt;3.35),4.38,IF(AND(H61&gt;=10.983,H61&gt;=8.486,D61&lt;1.35,A61&lt;6.2,B61&gt;=2.75,D61&gt;=0.75,H61&lt;15.076,B61&lt;3.35),4.1,IF(AND(B61&gt;=3.25,A61&lt;7.25,F61&gt;=2.5,A61&gt;=6.2,B61&gt;=2.75,D61&gt;=0.75,H61&lt;15.076,B61&lt;3.35),5.7,IF(AND(B61&lt;2.95,B61&lt;3.25,A61&lt;7.25,F61&gt;=2.5,A61&gt;=6.2,B61&gt;=2.75,D61&gt;=0.75,H61&lt;15.076,B61&lt;3.35),5.6,IF(AND(H61&gt;=13.711,B61&gt;=2.95,B61&lt;3.25,A61&lt;7.25,F61&gt;=2.5,A61&gt;=6.2,B61&gt;=2.75,D61&gt;=0.75,H61&lt;15.076,B61&lt;3.35),5.8,IF(AND(A61&gt;=6.8,H61&lt;13.711,B61&gt;=2.95,B61&lt;3.25,A61&lt;7.25,F61&gt;=2.5,A61&gt;=6.2,B61&gt;=2.75,D61&gt;=0.75,H61&lt;15.076,B61&lt;3.35),5.1,IF(AND(H61&lt;12.921,A61&lt;6.8,H61&lt;13.711,B61&gt;=2.95,B61&lt;3.25,A61&lt;7.25,F61&gt;=2.5,A61&gt;=6.2,B61&gt;=2.75,D61&gt;=0.75,H61&lt;15.076,B61&lt;3.35),5.34,IF(AND(H61&gt;=12.921,A61&lt;6.8,H61&lt;13.711,B61&gt;=2.95,B61&lt;3.25,A61&lt;7.25,F61&gt;=2.5,A61&gt;=6.2,B61&gt;=2.75,D61&gt;=0.75,H61&lt;15.076,B61&lt;3.35),5.133,"shouldnthappen"))))))))))))))))))))))))))))))))))))</f>
        <v>4.8</v>
      </c>
      <c r="AA61" s="1" t="n">
        <f aca="false">IF(AND(D61&gt;=0.45,A61&lt;5.05,D61&lt;0.8),1.6,IF(AND(D61&gt;=0.45,A61&gt;=5.05,D61&lt;0.8),1.7,IF(AND(H61&gt;=16.244,F61&gt;=2.5,D61&gt;=0.8),6.533,IF(AND(A61&lt;4.35,D61&lt;0.45,A61&lt;5.05,D61&lt;0.8),1.1,IF(AND(H61&gt;=14.877,D61&lt;0.45,A61&gt;=5.05,D61&lt;0.8),1.3,IF(AND(D61&gt;=1.4,A61&lt;5.65,F61&lt;2.5,D61&gt;=0.8),4.5,IF(AND(A61&gt;=7.25,H61&lt;16.244,F61&gt;=2.5,D61&gt;=0.8),6.5,IF(AND(A61&gt;=4.75,A61&gt;=4.35,D61&lt;0.45,A61&lt;5.05,D61&lt;0.8),1.35,IF(AND(A61&lt;5.3,D61&lt;1.4,A61&lt;5.65,F61&lt;2.5,D61&gt;=0.8),3.1,IF(AND(A61&gt;=6.8,A61&gt;=6.55,A61&gt;=5.65,F61&lt;2.5,D61&gt;=0.8),4.9,IF(AND(H61&lt;5.767,A61&lt;7.25,H61&lt;16.244,F61&gt;=2.5,D61&gt;=0.8),4.5,IF(AND(G61&gt;=0.522,A61&lt;4.75,A61&gt;=4.35,D61&lt;0.45,A61&lt;5.05,D61&lt;0.8),1.2,IF(AND(G61&gt;=0.948,D61&lt;0.35,H61&lt;14.877,D61&lt;0.45,A61&gt;=5.05,D61&lt;0.8),1.7,IF(AND(H61&lt;13.089,D61&gt;=0.35,H61&lt;14.877,D61&lt;0.45,A61&gt;=5.05,D61&lt;0.8),1.5,IF(AND(H61&gt;=13.089,D61&gt;=0.35,H61&lt;14.877,D61&lt;0.45,A61&gt;=5.05,D61&lt;0.8),1.3,IF(AND(B61&gt;=2.95,A61&gt;=5.3,D61&lt;1.4,A61&lt;5.65,F61&lt;2.5,D61&gt;=0.8),4.1,IF(AND(H61&lt;9.181,A61&lt;6.05,A61&lt;6.55,A61&gt;=5.65,F61&lt;2.5,D61&gt;=0.8),5.1,IF(AND(H61&gt;=9.181,A61&lt;6.05,A61&lt;6.55,A61&gt;=5.65,F61&lt;2.5,D61&gt;=0.8),4.3,IF(AND(G61&gt;=0.867,A61&gt;=6.05,A61&lt;6.55,A61&gt;=5.65,F61&lt;2.5,D61&gt;=0.8),4.9,IF(AND(B61&lt;3.05,A61&lt;6.8,A61&gt;=6.55,A61&gt;=5.65,F61&lt;2.5,D61&gt;=0.8),5,IF(AND(B61&gt;=3.05,A61&lt;6.8,A61&gt;=6.55,A61&gt;=5.65,F61&lt;2.5,D61&gt;=0.8),4.55,IF(AND(H61&gt;=14.144,G61&lt;0.522,A61&lt;4.75,A61&gt;=4.35,D61&lt;0.45,A61&lt;5.05,D61&lt;0.8),1.3,IF(AND(B61&lt;2.7,B61&lt;2.95,A61&gt;=5.3,D61&lt;1.4,A61&lt;5.65,F61&lt;2.5,D61&gt;=0.8),3.78,IF(AND(B61&gt;=2.7,B61&lt;2.95,A61&gt;=5.3,D61&lt;1.4,A61&lt;5.65,F61&lt;2.5,D61&gt;=0.8),3.6,IF(AND(G61&lt;0.638,G61&lt;0.867,A61&gt;=6.05,A61&lt;6.55,A61&gt;=5.65,F61&lt;2.5,D61&gt;=0.8),4.433,IF(AND(G61&gt;=0.638,G61&lt;0.867,A61&gt;=6.05,A61&lt;6.55,A61&gt;=5.65,F61&lt;2.5,D61&gt;=0.8),4,IF(AND(A61&lt;6.35,H61&lt;11.146,H61&gt;=5.767,A61&lt;7.25,H61&lt;16.244,F61&gt;=2.5,D61&gt;=0.8),5.1,IF(AND(A61&lt;4.5,H61&lt;14.144,G61&lt;0.522,A61&lt;4.75,A61&gt;=4.35,D61&lt;0.45,A61&lt;5.05,D61&lt;0.8),1.35,IF(AND(A61&gt;=4.5,H61&lt;14.144,G61&lt;0.522,A61&lt;4.75,A61&gt;=4.35,D61&lt;0.45,A61&lt;5.05,D61&lt;0.8),1.4,IF(AND(A61&lt;5.15,B61&lt;3.75,G61&lt;0.948,D61&lt;0.35,H61&lt;14.877,D61&lt;0.45,A61&gt;=5.05,D61&lt;0.8),1.4,IF(AND(A61&gt;=5.15,B61&lt;3.75,G61&lt;0.948,D61&lt;0.35,H61&lt;14.877,D61&lt;0.45,A61&gt;=5.05,D61&lt;0.8),1.5,IF(AND(G61&lt;0.112,B61&gt;=3.75,G61&lt;0.948,D61&lt;0.35,H61&lt;14.877,D61&lt;0.45,A61&gt;=5.05,D61&lt;0.8),1.5,IF(AND(G61&gt;=0.112,B61&gt;=3.75,G61&lt;0.948,D61&lt;0.35,H61&lt;14.877,D61&lt;0.45,A61&gt;=5.05,D61&lt;0.8),1.6,IF(AND(G61&lt;0.075,A61&gt;=6.35,H61&lt;11.146,H61&gt;=5.767,A61&lt;7.25,H61&lt;16.244,F61&gt;=2.5,D61&gt;=0.8),5.5,IF(AND(G61&gt;=0.075,A61&gt;=6.35,H61&lt;11.146,H61&gt;=5.767,A61&lt;7.25,H61&lt;16.244,F61&gt;=2.5,D61&gt;=0.8),5.24,IF(AND(B61&lt;2.95,D61&lt;1.9,H61&gt;=11.146,H61&gt;=5.767,A61&lt;7.25,H61&lt;16.244,F61&gt;=2.5,D61&gt;=0.8),5.65,IF(AND(B61&gt;=2.95,D61&lt;1.9,H61&gt;=11.146,H61&gt;=5.767,A61&lt;7.25,H61&lt;16.244,F61&gt;=2.5,D61&gt;=0.8),5.8,IF(AND(H61&lt;13.42,D61&gt;=1.9,H61&gt;=11.146,H61&gt;=5.767,A61&lt;7.25,H61&lt;16.244,F61&gt;=2.5,D61&gt;=0.8),5.6,IF(AND(H61&gt;=13.42,D61&gt;=1.9,H61&gt;=11.146,H61&gt;=5.767,A61&lt;7.25,H61&lt;16.244,F61&gt;=2.5,D61&gt;=0.8),5.34,"shouldnthappen")))))))))))))))))))))))))))))))))))))))</f>
        <v>5</v>
      </c>
      <c r="AB61" s="1" t="n">
        <f aca="false">IF(AND(D61&gt;=0.35,F61&lt;1.5),1.5,IF(AND(F61&lt;2.5,D61&gt;=1.55,F61&gt;=1.5),4.85,IF(AND(H61&lt;8.308,D61&lt;0.15,D61&lt;0.35,F61&lt;1.5),1.5,IF(AND(H61&gt;=8.308,D61&lt;0.15,D61&lt;0.35,F61&lt;1.5),1.4,IF(AND(H61&lt;5.523,D61&gt;=0.15,D61&lt;0.35,F61&lt;1.5),1,IF(AND(G61&lt;0.572,H61&lt;10.688,D61&lt;1.55,F61&gt;=1.5),3.75,IF(AND(B61&gt;=3.5,F61&gt;=2.5,D61&gt;=1.55,F61&gt;=1.5),6.3,IF(AND(A61&gt;=5.65,G61&gt;=0.572,H61&lt;10.688,D61&lt;1.55,F61&gt;=1.5),4.45,IF(AND(B61&gt;=2.85,A61&lt;6.15,H61&gt;=10.688,D61&lt;1.55,F61&gt;=1.5),4.35,IF(AND(H61&gt;=16.284,B61&lt;3.5,F61&gt;=2.5,D61&gt;=1.55,F61&gt;=1.5),6.6,IF(AND(G61&gt;=0.241,G61&lt;0.338,H61&gt;=5.523,D61&gt;=0.15,D61&lt;0.35,F61&lt;1.5),1.25,IF(AND(A61&lt;5.05,G61&gt;=0.338,H61&gt;=5.523,D61&gt;=0.15,D61&lt;0.35,F61&lt;1.5),1.35,IF(AND(B61&lt;2.7,A61&lt;5.65,G61&gt;=0.572,H61&lt;10.688,D61&lt;1.55,F61&gt;=1.5),4,IF(AND(B61&gt;=2.7,A61&lt;5.65,G61&gt;=0.572,H61&lt;10.688,D61&lt;1.55,F61&gt;=1.5),3.6,IF(AND(B61&lt;2.45,B61&lt;2.85,A61&lt;6.15,H61&gt;=10.688,D61&lt;1.55,F61&gt;=1.5),3.7,IF(AND(A61&lt;6.25,B61&lt;2.85,A61&gt;=6.15,H61&gt;=10.688,D61&lt;1.55,F61&gt;=1.5),4.5,IF(AND(A61&gt;=6.25,B61&lt;2.85,A61&gt;=6.15,H61&gt;=10.688,D61&lt;1.55,F61&gt;=1.5),4.86,IF(AND(D61&gt;=1.45,B61&gt;=2.85,A61&gt;=6.15,H61&gt;=10.688,D61&lt;1.55,F61&gt;=1.5),4.8,IF(AND(H61&lt;8.202,H61&lt;16.284,B61&lt;3.5,F61&gt;=2.5,D61&gt;=1.55,F61&gt;=1.5),5.7,IF(AND(A61&gt;=5.1,G61&lt;0.241,G61&lt;0.338,H61&gt;=5.523,D61&gt;=0.15,D61&lt;0.35,F61&lt;1.5),1.5,IF(AND(B61&gt;=3.75,A61&gt;=5.05,G61&gt;=0.338,H61&gt;=5.523,D61&gt;=0.15,D61&lt;0.35,F61&lt;1.5),1.6,IF(AND(A61&lt;5.7,B61&gt;=2.45,B61&lt;2.85,A61&lt;6.15,H61&gt;=10.688,D61&lt;1.55,F61&gt;=1.5),3.9,IF(AND(A61&gt;=5.7,B61&gt;=2.45,B61&lt;2.85,A61&lt;6.15,H61&gt;=10.688,D61&lt;1.55,F61&gt;=1.5),4.02,IF(AND(H61&lt;13.654,D61&lt;1.45,B61&gt;=2.85,A61&gt;=6.15,H61&gt;=10.688,D61&lt;1.55,F61&gt;=1.5),4.333,IF(AND(H61&gt;=13.654,D61&lt;1.45,B61&gt;=2.85,A61&gt;=6.15,H61&gt;=10.688,D61&lt;1.55,F61&gt;=1.5),4.54,IF(AND(A61&lt;6.15,H61&gt;=8.202,H61&lt;16.284,B61&lt;3.5,F61&gt;=2.5,D61&gt;=1.55,F61&gt;=1.5),5,IF(AND(H61&lt;13.924,A61&lt;5.1,G61&lt;0.241,G61&lt;0.338,H61&gt;=5.523,D61&gt;=0.15,D61&lt;0.35,F61&lt;1.5),1.4,IF(AND(H61&gt;=13.924,A61&lt;5.1,G61&lt;0.241,G61&lt;0.338,H61&gt;=5.523,D61&gt;=0.15,D61&lt;0.35,F61&lt;1.5),1.5,IF(AND(D61&lt;0.25,B61&lt;3.75,A61&gt;=5.05,G61&gt;=0.338,H61&gt;=5.523,D61&gt;=0.15,D61&lt;0.35,F61&lt;1.5),1.5,IF(AND(D61&gt;=0.25,B61&lt;3.75,A61&gt;=5.05,G61&gt;=0.338,H61&gt;=5.523,D61&gt;=0.15,D61&lt;0.35,F61&lt;1.5),1.4,IF(AND(H61&lt;8.884,B61&gt;=3.05,A61&gt;=6.15,H61&gt;=8.202,H61&lt;16.284,B61&lt;3.5,F61&gt;=2.5,D61&gt;=1.55,F61&gt;=1.5),5.1,IF(AND(A61&lt;6.45,G61&lt;0.368,B61&lt;3.05,A61&gt;=6.15,H61&gt;=8.202,H61&lt;16.284,B61&lt;3.5,F61&gt;=2.5,D61&gt;=1.55,F61&gt;=1.5),5.525,IF(AND(A61&gt;=6.45,G61&lt;0.368,B61&lt;3.05,A61&gt;=6.15,H61&gt;=8.202,H61&lt;16.284,B61&lt;3.5,F61&gt;=2.5,D61&gt;=1.55,F61&gt;=1.5),5.35,IF(AND(D61&lt;2.25,G61&gt;=0.368,B61&lt;3.05,A61&gt;=6.15,H61&gt;=8.202,H61&lt;16.284,B61&lt;3.5,F61&gt;=2.5,D61&gt;=1.55,F61&gt;=1.5),5.8,IF(AND(D61&gt;=2.25,G61&gt;=0.368,B61&lt;3.05,A61&gt;=6.15,H61&gt;=8.202,H61&lt;16.284,B61&lt;3.5,F61&gt;=2.5,D61&gt;=1.55,F61&gt;=1.5),5.2,IF(AND(H61&lt;10.257,H61&gt;=8.884,B61&gt;=3.05,A61&gt;=6.15,H61&gt;=8.202,H61&lt;16.284,B61&lt;3.5,F61&gt;=2.5,D61&gt;=1.55,F61&gt;=1.5),5.9,IF(AND(H61&gt;=10.257,H61&gt;=8.884,B61&gt;=3.05,A61&gt;=6.15,H61&gt;=8.202,H61&lt;16.284,B61&lt;3.5,F61&gt;=2.5,D61&gt;=1.55,F61&gt;=1.5),5.48,"shouldnthappen")))))))))))))))))))))))))))))))))))))</f>
        <v>4.54</v>
      </c>
      <c r="AC61" s="1" t="n">
        <f aca="false">IF(AND(H61&lt;5.748,A61&lt;5.05,D61&lt;0.8),1,IF(AND(B61&lt;3.35,A61&gt;=5.05,D61&lt;0.8),1.7,IF(AND(A61&lt;5.85,G61&lt;0.154,D61&gt;=0.8),4.5,IF(AND(D61&gt;=0.45,H61&gt;=5.748,A61&lt;5.05,D61&lt;0.8),1.6,IF(AND(G61&gt;=0.934,B61&gt;=3.35,A61&gt;=5.05,D61&lt;0.8),1.7,IF(AND(D61&lt;2.1,A61&gt;=5.85,G61&lt;0.154,D61&gt;=0.8),6.15,IF(AND(D61&gt;=2.1,A61&gt;=5.85,G61&lt;0.154,D61&gt;=0.8),5.5,IF(AND(A61&lt;6.1,D61&gt;=1.55,G61&gt;=0.154,D61&gt;=0.8),5,IF(AND(H61&gt;=14.379,G61&lt;0.934,B61&gt;=3.35,A61&gt;=5.05,D61&lt;0.8),1.58,IF(AND(G61&lt;0.379,A61&gt;=6.1,D61&gt;=1.55,G61&gt;=0.154,D61&gt;=0.8),5.42,IF(AND(H61&lt;13.924,G61&lt;0.227,D61&lt;0.45,H61&gt;=5.748,A61&lt;5.05,D61&lt;0.8),1.4,IF(AND(H61&gt;=13.924,G61&lt;0.227,D61&lt;0.45,H61&gt;=5.748,A61&lt;5.05,D61&lt;0.8),1.5,IF(AND(B61&lt;3.1,G61&gt;=0.227,D61&lt;0.45,H61&gt;=5.748,A61&lt;5.05,D61&lt;0.8),1.1,IF(AND(G61&lt;0.13,H61&lt;14.379,G61&lt;0.934,B61&gt;=3.35,A61&gt;=5.05,D61&lt;0.8),1.4,IF(AND(D61&lt;1.05,A61&lt;5.65,D61&lt;1.35,D61&lt;1.55,G61&gt;=0.154,D61&gt;=0.8),3.7,IF(AND(D61&lt;1.25,A61&gt;=5.65,D61&lt;1.35,D61&lt;1.55,G61&gt;=0.154,D61&gt;=0.8),4.06,IF(AND(D61&gt;=1.25,A61&gt;=5.65,D61&lt;1.35,D61&lt;1.55,G61&gt;=0.154,D61&gt;=0.8),4.425,IF(AND(H61&lt;13.654,D61&lt;1.45,D61&gt;=1.35,D61&lt;1.55,G61&gt;=0.154,D61&gt;=0.8),4.275,IF(AND(G61&lt;0.259,D61&gt;=1.45,D61&gt;=1.35,D61&lt;1.55,G61&gt;=0.154,D61&gt;=0.8),5.1,IF(AND(B61&lt;2.95,G61&gt;=0.379,A61&gt;=6.1,D61&gt;=1.55,G61&gt;=0.154,D61&gt;=0.8),6.3,IF(AND(B61&lt;3.25,B61&gt;=3.1,G61&gt;=0.227,D61&lt;0.45,H61&gt;=5.748,A61&lt;5.05,D61&lt;0.8),1.3,IF(AND(B61&gt;=3.25,B61&gt;=3.1,G61&gt;=0.227,D61&lt;0.45,H61&gt;=5.748,A61&lt;5.05,D61&lt;0.8),1.4,IF(AND(H61&gt;=13.372,G61&gt;=0.13,H61&lt;14.379,G61&lt;0.934,B61&gt;=3.35,A61&gt;=5.05,D61&lt;0.8),1.4,IF(AND(H61&lt;6.69,D61&gt;=1.05,A61&lt;5.65,D61&lt;1.35,D61&lt;1.55,G61&gt;=0.154,D61&gt;=0.8),4.033,IF(AND(H61&gt;=6.69,D61&gt;=1.05,A61&lt;5.65,D61&lt;1.35,D61&lt;1.55,G61&gt;=0.154,D61&gt;=0.8),3.88,IF(AND(B61&lt;2.85,H61&gt;=13.654,D61&lt;1.45,D61&gt;=1.35,D61&lt;1.55,G61&gt;=0.154,D61&gt;=0.8),4.8,IF(AND(B61&gt;=2.85,H61&gt;=13.654,D61&lt;1.45,D61&gt;=1.35,D61&lt;1.55,G61&gt;=0.154,D61&gt;=0.8),4.7,IF(AND(H61&lt;11.681,G61&gt;=0.259,D61&gt;=1.45,D61&gt;=1.35,D61&lt;1.55,G61&gt;=0.154,D61&gt;=0.8),4.85,IF(AND(H61&gt;=11.681,G61&gt;=0.259,D61&gt;=1.45,D61&gt;=1.35,D61&lt;1.55,G61&gt;=0.154,D61&gt;=0.8),4.633,IF(AND(A61&lt;6.25,B61&gt;=2.95,G61&gt;=0.379,A61&gt;=6.1,D61&gt;=1.55,G61&gt;=0.154,D61&gt;=0.8),5.4,IF(AND(D61&lt;0.3,H61&lt;13.372,G61&gt;=0.13,H61&lt;14.379,G61&lt;0.934,B61&gt;=3.35,A61&gt;=5.05,D61&lt;0.8),1.475,IF(AND(D61&gt;=0.3,H61&lt;13.372,G61&gt;=0.13,H61&lt;14.379,G61&lt;0.934,B61&gt;=3.35,A61&gt;=5.05,D61&lt;0.8),1.5,IF(AND(B61&lt;3.15,A61&gt;=6.25,B61&gt;=2.95,G61&gt;=0.379,A61&gt;=6.1,D61&gt;=1.55,G61&gt;=0.154,D61&gt;=0.8),5.7,IF(AND(B61&gt;=3.15,A61&gt;=6.25,B61&gt;=2.95,G61&gt;=0.379,A61&gt;=6.1,D61&gt;=1.55,G61&gt;=0.154,D61&gt;=0.8),5.933,"shouldnthappen"))))))))))))))))))))))))))))))))))</f>
        <v>4.425</v>
      </c>
      <c r="AD61" s="1" t="n">
        <f aca="false">IF(AND(H61&lt;6.621,A61&lt;4.95,D61&lt;0.8),1,IF(AND(H61&lt;14.144,H61&gt;=6.621,A61&lt;4.95,D61&lt;0.8),1.4,IF(AND(H61&gt;=14.144,H61&gt;=6.621,A61&lt;4.95,D61&lt;0.8),1.3,IF(AND(G61&lt;0.13,B61&gt;=3.85,A61&gt;=4.95,D61&lt;0.8),1.3,IF(AND(G61&gt;=0.13,B61&gt;=3.85,A61&gt;=4.95,D61&lt;0.8),1.425,IF(AND(A61&gt;=6.05,B61&lt;2.75,D61&lt;1.55,D61&gt;=0.8),4.9,IF(AND(A61&gt;=7.3,G61&lt;0.119,D61&gt;=1.55,D61&gt;=0.8),6.7,IF(AND(H61&lt;6.555,D61&lt;0.25,B61&lt;3.85,A61&gt;=4.95,D61&lt;0.8),1.7,IF(AND(B61&lt;3.4,D61&gt;=0.25,B61&lt;3.85,A61&gt;=4.95,D61&lt;0.8),1.7,IF(AND(B61&gt;=3.4,D61&gt;=0.25,B61&lt;3.85,A61&gt;=4.95,D61&lt;0.8),1.6,IF(AND(A61&lt;5.05,A61&lt;6.05,B61&lt;2.75,D61&lt;1.55,D61&gt;=0.8),3.3,IF(AND(B61&lt;2.85,D61&lt;1.35,B61&gt;=2.75,D61&lt;1.55,D61&gt;=0.8),4.5,IF(AND(H61&lt;12.206,D61&gt;=1.35,B61&gt;=2.75,D61&lt;1.55,D61&gt;=0.8),4.7,IF(AND(H61&gt;=12.206,D61&gt;=1.35,B61&gt;=2.75,D61&lt;1.55,D61&gt;=0.8),4.52,IF(AND(G61&lt;0.024,A61&lt;7.3,G61&lt;0.119,D61&gt;=1.55,D61&gt;=0.8),5.7,IF(AND(G61&gt;=0.024,A61&lt;7.3,G61&lt;0.119,D61&gt;=1.55,D61&gt;=0.8),5.6,IF(AND(F61&lt;2.5,G61&lt;0.417,G61&gt;=0.119,D61&gt;=1.55,D61&gt;=0.8),5.05,IF(AND(B61&lt;3.15,H61&gt;=6.555,D61&lt;0.25,B61&lt;3.85,A61&gt;=4.95,D61&lt;0.8),1.6,IF(AND(G61&lt;0.356,A61&gt;=5.05,A61&lt;6.05,B61&lt;2.75,D61&lt;1.55,D61&gt;=0.8),4.12,IF(AND(A61&lt;5.65,B61&gt;=2.85,D61&lt;1.35,B61&gt;=2.75,D61&lt;1.55,D61&gt;=0.8),3.6,IF(AND(B61&lt;3.15,F61&gt;=2.5,G61&lt;0.417,G61&gt;=0.119,D61&gt;=1.55,D61&gt;=0.8),5.18,IF(AND(B61&gt;=3.15,F61&gt;=2.5,G61&lt;0.417,G61&gt;=0.119,D61&gt;=1.55,D61&gt;=0.8),5.3,IF(AND(D61&lt;1.7,A61&lt;6.95,G61&gt;=0.417,G61&gt;=0.119,D61&gt;=1.55,D61&gt;=0.8),4.7,IF(AND(A61&lt;7.25,A61&gt;=6.95,G61&gt;=0.417,G61&gt;=0.119,D61&gt;=1.55,D61&gt;=0.8),5.8,IF(AND(A61&gt;=7.25,A61&gt;=6.95,G61&gt;=0.417,G61&gt;=0.119,D61&gt;=1.55,D61&gt;=0.8),6.333,IF(AND(H61&lt;8.594,B61&gt;=3.15,H61&gt;=6.555,D61&lt;0.25,B61&lt;3.85,A61&gt;=4.95,D61&lt;0.8),1.4,IF(AND(H61&gt;=8.594,B61&gt;=3.15,H61&gt;=6.555,D61&lt;0.25,B61&lt;3.85,A61&gt;=4.95,D61&lt;0.8),1.5,IF(AND(H61&gt;=11.218,G61&gt;=0.356,A61&gt;=5.05,A61&lt;6.05,B61&lt;2.75,D61&lt;1.55,D61&gt;=0.8),3.925,IF(AND(A61&gt;=6.5,A61&gt;=5.65,B61&gt;=2.85,D61&lt;1.35,B61&gt;=2.75,D61&lt;1.55,D61&gt;=0.8),4.6,IF(AND(H61&lt;8.602,H61&lt;11.218,G61&gt;=0.356,A61&gt;=5.05,A61&lt;6.05,B61&lt;2.75,D61&lt;1.55,D61&gt;=0.8),3.95,IF(AND(H61&gt;=8.602,H61&lt;11.218,G61&gt;=0.356,A61&gt;=5.05,A61&lt;6.05,B61&lt;2.75,D61&lt;1.55,D61&gt;=0.8),3.75,IF(AND(H61&lt;10.129,A61&lt;6.5,A61&gt;=5.65,B61&gt;=2.85,D61&lt;1.35,B61&gt;=2.75,D61&lt;1.55,D61&gt;=0.8),4.2,IF(AND(H61&gt;=10.129,A61&lt;6.5,A61&gt;=5.65,B61&gt;=2.85,D61&lt;1.35,B61&gt;=2.75,D61&lt;1.55,D61&gt;=0.8),4.267,IF(AND(D61&lt;2.2,B61&lt;3.05,D61&gt;=1.7,A61&lt;6.95,G61&gt;=0.417,G61&gt;=0.119,D61&gt;=1.55,D61&gt;=0.8),5.3,IF(AND(D61&gt;=2.2,B61&lt;3.05,D61&gt;=1.7,A61&lt;6.95,G61&gt;=0.417,G61&gt;=0.119,D61&gt;=1.55,D61&gt;=0.8),5.133,IF(AND(D61&lt;2.45,B61&gt;=3.05,D61&gt;=1.7,A61&lt;6.95,G61&gt;=0.417,G61&gt;=0.119,D61&gt;=1.55,D61&gt;=0.8),5.6,IF(AND(D61&gt;=2.45,B61&gt;=3.05,D61&gt;=1.7,A61&lt;6.95,G61&gt;=0.417,G61&gt;=0.119,D61&gt;=1.55,D61&gt;=0.8),6,"shouldnthappen")))))))))))))))))))))))))))))))))))))</f>
        <v>4.6</v>
      </c>
      <c r="AE61" s="1" t="n">
        <f aca="false">IF(AND(G61&lt;0.123,D61&gt;=0.25,D61&lt;0.75),1.3,IF(AND(H61&gt;=16.774,D61&gt;=1.75,D61&gt;=0.75),6.4,IF(AND(B61&lt;3.4,A61&lt;4.8,D61&lt;0.25,D61&lt;0.75),1.22,IF(AND(B61&gt;=3.4,A61&lt;4.8,D61&lt;0.25,D61&lt;0.75),1,IF(AND(A61&gt;=5.45,A61&gt;=4.8,D61&lt;0.25,D61&lt;0.75),1.367,IF(AND(H61&gt;=10.688,D61&lt;1.35,D61&lt;1.75,D61&gt;=0.75),4.2,IF(AND(A61&lt;5.3,D61&gt;=1.35,D61&lt;1.75,D61&gt;=0.75),4.05,IF(AND(G61&gt;=0.857,H61&lt;16.774,D61&gt;=1.75,D61&gt;=0.75),5.02,IF(AND(H61&lt;6.089,A61&lt;5.45,A61&gt;=4.8,D61&lt;0.25,D61&lt;0.75),1.7,IF(AND(G61&lt;0.184,D61&lt;0.35,G61&gt;=0.123,D61&gt;=0.25,D61&lt;0.75),1.7,IF(AND(G61&gt;=0.184,D61&lt;0.35,G61&gt;=0.123,D61&gt;=0.25,D61&lt;0.75),1.48,IF(AND(A61&lt;5.25,D61&gt;=0.35,G61&gt;=0.123,D61&gt;=0.25,D61&lt;0.75),1.75,IF(AND(A61&gt;=5.25,D61&gt;=0.35,G61&gt;=0.123,D61&gt;=0.25,D61&lt;0.75),1.5,IF(AND(A61&lt;5.3,H61&lt;10.688,D61&lt;1.35,D61&lt;1.75,D61&gt;=0.75),3.15,IF(AND(H61&lt;9.474,A61&gt;=5.3,D61&gt;=1.35,D61&lt;1.75,D61&gt;=0.75),4.95,IF(AND(G61&gt;=0.779,G61&lt;0.857,H61&lt;16.774,D61&gt;=1.75,D61&gt;=0.75),6,IF(AND(G61&lt;0.05,H61&gt;=6.089,A61&lt;5.45,A61&gt;=4.8,D61&lt;0.25,D61&lt;0.75),1.4,IF(AND(H61&lt;6.69,A61&gt;=5.3,H61&lt;10.688,D61&lt;1.35,D61&lt;1.75,D61&gt;=0.75),4.033,IF(AND(H61&gt;=6.69,A61&gt;=5.3,H61&lt;10.688,D61&lt;1.35,D61&lt;1.75,D61&gt;=0.75),3.733,IF(AND(B61&lt;2.5,H61&gt;=9.474,A61&gt;=5.3,D61&gt;=1.35,D61&lt;1.75,D61&gt;=0.75),4.5,IF(AND(D61&gt;=2.45,G61&lt;0.779,G61&lt;0.857,H61&lt;16.774,D61&gt;=1.75,D61&gt;=0.75),6,IF(AND(B61&gt;=3.75,G61&gt;=0.05,H61&gt;=6.089,A61&lt;5.45,A61&gt;=4.8,D61&lt;0.25,D61&lt;0.75),1.6,IF(AND(H61&lt;13.695,B61&gt;=2.5,H61&gt;=9.474,A61&gt;=5.3,D61&gt;=1.35,D61&lt;1.75,D61&gt;=0.75),4.567,IF(AND(G61&gt;=0.654,D61&lt;2.45,G61&lt;0.779,G61&lt;0.857,H61&lt;16.774,D61&gt;=1.75,D61&gt;=0.75),4.9,IF(AND(G61&gt;=0.73,B61&lt;3.75,G61&gt;=0.05,H61&gt;=6.089,A61&lt;5.45,A61&gt;=4.8,D61&lt;0.25,D61&lt;0.75),1.4,IF(AND(A61&lt;6.65,H61&gt;=13.695,B61&gt;=2.5,H61&gt;=9.474,A61&gt;=5.3,D61&gt;=1.35,D61&lt;1.75,D61&gt;=0.75),4.4,IF(AND(A61&gt;=6.65,H61&gt;=13.695,B61&gt;=2.5,H61&gt;=9.474,A61&gt;=5.3,D61&gt;=1.35,D61&lt;1.75,D61&gt;=0.75),4.84,IF(AND(B61&lt;2.75,G61&lt;0.654,D61&lt;2.45,G61&lt;0.779,G61&lt;0.857,H61&lt;16.774,D61&gt;=1.75,D61&gt;=0.75),5.2,IF(AND(H61&lt;9.524,G61&lt;0.73,B61&lt;3.75,G61&gt;=0.05,H61&gt;=6.089,A61&lt;5.45,A61&gt;=4.8,D61&lt;0.25,D61&lt;0.75),1.5,IF(AND(H61&gt;=9.524,G61&lt;0.73,B61&lt;3.75,G61&gt;=0.05,H61&gt;=6.089,A61&lt;5.45,A61&gt;=4.8,D61&lt;0.25,D61&lt;0.75),1.4,IF(AND(H61&gt;=13.644,B61&gt;=2.75,G61&lt;0.654,D61&lt;2.45,G61&lt;0.779,G61&lt;0.857,H61&lt;16.774,D61&gt;=1.75,D61&gt;=0.75),6.033,IF(AND(A61&gt;=6.85,H61&lt;13.644,B61&gt;=2.75,G61&lt;0.654,D61&lt;2.45,G61&lt;0.779,G61&lt;0.857,H61&lt;16.774,D61&gt;=1.75,D61&gt;=0.75),5.1,IF(AND(A61&gt;=6.75,A61&lt;6.85,H61&lt;13.644,B61&gt;=2.75,G61&lt;0.654,D61&lt;2.45,G61&lt;0.779,G61&lt;0.857,H61&lt;16.774,D61&gt;=1.75,D61&gt;=0.75),5.9,IF(AND(D61&gt;=2.35,A61&lt;6.75,A61&lt;6.85,H61&lt;13.644,B61&gt;=2.75,G61&lt;0.654,D61&lt;2.45,G61&lt;0.779,G61&lt;0.857,H61&lt;16.774,D61&gt;=1.75,D61&gt;=0.75),5.6,IF(AND(H61&lt;11.146,D61&lt;2.35,A61&lt;6.75,A61&lt;6.85,H61&lt;13.644,B61&gt;=2.75,G61&lt;0.654,D61&lt;2.45,G61&lt;0.779,G61&lt;0.857,H61&lt;16.774,D61&gt;=1.75,D61&gt;=0.75),5.4,IF(AND(H61&gt;=11.146,D61&lt;2.35,A61&lt;6.75,A61&lt;6.85,H61&lt;13.644,B61&gt;=2.75,G61&lt;0.654,D61&lt;2.45,G61&lt;0.779,G61&lt;0.857,H61&lt;16.774,D61&gt;=1.75,D61&gt;=0.75),5.6,"shouldnthappen"))))))))))))))))))))))))))))))))))))</f>
        <v>4.2</v>
      </c>
      <c r="AF61" s="1" t="n">
        <f aca="false">IF(AND(A61&lt;4.5,D61&lt;0.8),1.233,IF(AND(B61&lt;3.05,A61&gt;=4.5,D61&lt;0.8),1.4,IF(AND(D61&gt;=0.45,B61&gt;=3.05,A61&gt;=4.5,D61&lt;0.8),1.667,IF(AND(D61&lt;1.05,D61&lt;1.35,A61&lt;6.25,D61&gt;=0.8),3.633,IF(AND(H61&lt;13.935,A61&gt;=7.05,A61&gt;=6.25,D61&gt;=0.8),6,IF(AND(G61&gt;=0.948,D61&lt;0.45,B61&gt;=3.05,A61&gt;=4.5,D61&lt;0.8),1.7,IF(AND(G61&lt;0.652,D61&gt;=1.05,D61&lt;1.35,A61&lt;6.25,D61&gt;=0.8),4.16,IF(AND(D61&gt;=2.15,D61&gt;=1.75,D61&gt;=1.35,A61&lt;6.25,D61&gt;=0.8),5.4,IF(AND(G61&gt;=0.912,F61&lt;2.5,A61&lt;7.05,A61&gt;=6.25,D61&gt;=0.8),4.4,IF(AND(B61&gt;=3.25,F61&gt;=2.5,A61&lt;7.05,A61&gt;=6.25,D61&gt;=0.8),5.85,IF(AND(H61&lt;17.32,H61&gt;=13.935,A61&gt;=7.05,A61&gt;=6.25,D61&gt;=0.8),6.65,IF(AND(H61&gt;=17.32,H61&gt;=13.935,A61&gt;=7.05,A61&gt;=6.25,D61&gt;=0.8),6.4,IF(AND(H61&gt;=13.547,G61&lt;0.948,D61&lt;0.45,B61&gt;=3.05,A61&gt;=4.5,D61&lt;0.8),1.38,IF(AND(B61&gt;=2.75,G61&gt;=0.652,D61&gt;=1.05,D61&lt;1.35,A61&lt;6.25,D61&gt;=0.8),3.6,IF(AND(H61&lt;9.417,G61&lt;0.404,D61&lt;1.75,D61&gt;=1.35,A61&lt;6.25,D61&gt;=0.8),4.2,IF(AND(H61&gt;=9.417,G61&lt;0.404,D61&lt;1.75,D61&gt;=1.35,A61&lt;6.25,D61&gt;=0.8),4.5,IF(AND(G61&lt;0.464,G61&gt;=0.404,D61&lt;1.75,D61&gt;=1.35,A61&lt;6.25,D61&gt;=0.8),4.5,IF(AND(G61&gt;=0.464,G61&gt;=0.404,D61&lt;1.75,D61&gt;=1.35,A61&lt;6.25,D61&gt;=0.8),4.625,IF(AND(D61&lt;1.85,D61&lt;2.15,D61&gt;=1.75,D61&gt;=1.35,A61&lt;6.25,D61&gt;=0.8),4.9,IF(AND(D61&gt;=1.85,D61&lt;2.15,D61&gt;=1.75,D61&gt;=1.35,A61&lt;6.25,D61&gt;=0.8),5.05,IF(AND(G61&lt;0.332,G61&lt;0.912,F61&lt;2.5,A61&lt;7.05,A61&gt;=6.25,D61&gt;=0.8),4.467,IF(AND(G61&gt;=0.332,G61&lt;0.912,F61&lt;2.5,A61&lt;7.05,A61&gt;=6.25,D61&gt;=0.8),4.767,IF(AND(D61&lt;0.15,H61&lt;13.547,G61&lt;0.948,D61&lt;0.45,B61&gt;=3.05,A61&gt;=4.5,D61&lt;0.8),1.5,IF(AND(D61&lt;1.15,B61&lt;2.75,G61&gt;=0.652,D61&gt;=1.05,D61&lt;1.35,A61&lt;6.25,D61&gt;=0.8),3.9,IF(AND(D61&gt;=1.15,B61&lt;2.75,G61&gt;=0.652,D61&gt;=1.05,D61&lt;1.35,A61&lt;6.25,D61&gt;=0.8),4,IF(AND(D61&gt;=2.25,B61&lt;3.15,B61&lt;3.25,F61&gt;=2.5,A61&lt;7.05,A61&gt;=6.25,D61&gt;=0.8),5.14,IF(AND(G61&lt;0.621,B61&gt;=3.15,B61&lt;3.25,F61&gt;=2.5,A61&lt;7.05,A61&gt;=6.25,D61&gt;=0.8),5.75,IF(AND(G61&gt;=0.621,B61&gt;=3.15,B61&lt;3.25,F61&gt;=2.5,A61&lt;7.05,A61&gt;=6.25,D61&gt;=0.8),5.1,IF(AND(G61&gt;=0.862,D61&gt;=0.15,H61&lt;13.547,G61&lt;0.948,D61&lt;0.45,B61&gt;=3.05,A61&gt;=4.5,D61&lt;0.8),1.5,IF(AND(A61&lt;6.35,D61&lt;2.25,B61&lt;3.15,B61&lt;3.25,F61&gt;=2.5,A61&lt;7.05,A61&gt;=6.25,D61&gt;=0.8),5.267,IF(AND(A61&gt;=6.35,D61&lt;2.25,B61&lt;3.15,B61&lt;3.25,F61&gt;=2.5,A61&lt;7.05,A61&gt;=6.25,D61&gt;=0.8),5.42,IF(AND(A61&lt;5.1,G61&lt;0.862,D61&gt;=0.15,H61&lt;13.547,G61&lt;0.948,D61&lt;0.45,B61&gt;=3.05,A61&gt;=4.5,D61&lt;0.8),1.35,IF(AND(B61&lt;3.95,A61&gt;=5.1,G61&lt;0.862,D61&gt;=0.15,H61&lt;13.547,G61&lt;0.948,D61&lt;0.45,B61&gt;=3.05,A61&gt;=4.5,D61&lt;0.8),1.5,IF(AND(B61&gt;=3.95,A61&gt;=5.1,G61&lt;0.862,D61&gt;=0.15,H61&lt;13.547,G61&lt;0.948,D61&lt;0.45,B61&gt;=3.05,A61&gt;=4.5,D61&lt;0.8),1.467,"shouldnthappen"))))))))))))))))))))))))))))))))))</f>
        <v>4.767</v>
      </c>
      <c r="AG61" s="1" t="n">
        <f aca="false">IF(AND(H61&lt;5.748,A61&lt;4.85,D61&lt;0.75),1,IF(AND(B61&gt;=3.5,D61&gt;=1.75,D61&gt;=0.75),6.2,IF(AND(A61&gt;=4.65,H61&gt;=5.748,A61&lt;4.85,D61&lt;0.75),1.333,IF(AND(H61&lt;6.417,B61&lt;3.45,A61&gt;=4.85,D61&lt;0.75),1.7,IF(AND(A61&lt;5.05,B61&gt;=3.45,A61&gt;=4.85,D61&lt;0.75),1.4,IF(AND(A61&gt;=5.05,B61&gt;=3.45,A61&gt;=4.85,D61&lt;0.75),1.5,IF(AND(F61&gt;=2.5,H61&lt;13.641,D61&lt;1.75,D61&gt;=0.75),4.667,IF(AND(G61&lt;0.187,H61&gt;=13.641,D61&lt;1.75,D61&gt;=0.75),5,IF(AND(A61&gt;=7.1,B61&lt;3.5,D61&gt;=1.75,D61&gt;=0.75),6.575,IF(AND(G61&lt;0.161,A61&lt;4.65,H61&gt;=5.748,A61&lt;4.85,D61&lt;0.75),1.5,IF(AND(H61&lt;8.399,H61&gt;=6.417,B61&lt;3.45,A61&gt;=4.85,D61&lt;0.75),1.5,IF(AND(H61&gt;=8.399,H61&gt;=6.417,B61&lt;3.45,A61&gt;=4.85,D61&lt;0.75),1.625,IF(AND(G61&lt;0.086,F61&lt;2.5,H61&lt;13.641,D61&lt;1.75,D61&gt;=0.75),4.7,IF(AND(D61&lt;1.35,G61&gt;=0.187,H61&gt;=13.641,D61&lt;1.75,D61&gt;=0.75),4.2,IF(AND(G61&lt;0.422,G61&gt;=0.161,A61&lt;4.65,H61&gt;=5.748,A61&lt;4.85,D61&lt;0.75),1.4,IF(AND(G61&gt;=0.422,G61&gt;=0.161,A61&lt;4.65,H61&gt;=5.748,A61&lt;4.85,D61&lt;0.75),1.3,IF(AND(B61&lt;2.5,D61&gt;=1.35,G61&gt;=0.187,H61&gt;=13.641,D61&lt;1.75,D61&gt;=0.75),4.5,IF(AND(B61&lt;2.75,A61&lt;6,A61&lt;7.1,B61&lt;3.5,D61&gt;=1.75,D61&gt;=0.75),5.1,IF(AND(B61&gt;=2.75,A61&lt;6,A61&lt;7.1,B61&lt;3.5,D61&gt;=1.75,D61&gt;=0.75),5.02,IF(AND(A61&lt;5.15,A61&lt;5.9,G61&gt;=0.086,F61&lt;2.5,H61&lt;13.641,D61&lt;1.75,D61&gt;=0.75),3,IF(AND(G61&lt;0.644,A61&gt;=5.9,G61&gt;=0.086,F61&lt;2.5,H61&lt;13.641,D61&lt;1.75,D61&gt;=0.75),4.65,IF(AND(G61&gt;=0.644,A61&gt;=5.9,G61&gt;=0.086,F61&lt;2.5,H61&lt;13.641,D61&lt;1.75,D61&gt;=0.75),4.24,IF(AND(D61&lt;1.45,B61&gt;=2.5,D61&gt;=1.35,G61&gt;=0.187,H61&gt;=13.641,D61&lt;1.75,D61&gt;=0.75),4.68,IF(AND(D61&gt;=1.45,B61&gt;=2.5,D61&gt;=1.35,G61&gt;=0.187,H61&gt;=13.641,D61&lt;1.75,D61&gt;=0.75),4.833,IF(AND(H61&lt;13.18,D61&lt;2.05,A61&gt;=6,A61&lt;7.1,B61&lt;3.5,D61&gt;=1.75,D61&gt;=0.75),5.44,IF(AND(H61&gt;=13.18,D61&lt;2.05,A61&gt;=6,A61&lt;7.1,B61&lt;3.5,D61&gt;=1.75,D61&gt;=0.75),5.1,IF(AND(H61&lt;8.759,D61&gt;=2.05,A61&gt;=6,A61&lt;7.1,B61&lt;3.5,D61&gt;=1.75,D61&gt;=0.75),5.4,IF(AND(A61&gt;=5.75,A61&gt;=5.15,A61&lt;5.9,G61&gt;=0.086,F61&lt;2.5,H61&lt;13.641,D61&lt;1.75,D61&gt;=0.75),3.967,IF(AND(H61&lt;10.159,H61&gt;=8.759,D61&gt;=2.05,A61&gt;=6,A61&lt;7.1,B61&lt;3.5,D61&gt;=1.75,D61&gt;=0.75),5.925,IF(AND(D61&lt;1.2,A61&lt;5.75,A61&gt;=5.15,A61&lt;5.9,G61&gt;=0.086,F61&lt;2.5,H61&lt;13.641,D61&lt;1.75,D61&gt;=0.75),3.667,IF(AND(D61&lt;2.25,H61&gt;=10.159,H61&gt;=8.759,D61&gt;=2.05,A61&gt;=6,A61&lt;7.1,B61&lt;3.5,D61&gt;=1.75,D61&gt;=0.75),5.66,IF(AND(D61&gt;=2.25,H61&gt;=10.159,H61&gt;=8.759,D61&gt;=2.05,A61&gt;=6,A61&lt;7.1,B61&lt;3.5,D61&gt;=1.75,D61&gt;=0.75),5.34,IF(AND(D61&lt;1.35,D61&gt;=1.2,A61&lt;5.75,A61&gt;=5.15,A61&lt;5.9,G61&gt;=0.086,F61&lt;2.5,H61&lt;13.641,D61&lt;1.75,D61&gt;=0.75),4.025,IF(AND(D61&gt;=1.35,D61&gt;=1.2,A61&lt;5.75,A61&gt;=5.15,A61&lt;5.9,G61&gt;=0.086,F61&lt;2.5,H61&lt;13.641,D61&lt;1.75,D61&gt;=0.75),3.9,"shouldnthappen"))))))))))))))))))))))))))))))))))</f>
        <v>4.2</v>
      </c>
      <c r="AH61" s="1" t="n">
        <f aca="false">IF(AND(F61&lt;1.5,H61&lt;6.799,A61&lt;5.45),1.7,IF(AND(F61&gt;=1.5,H61&lt;6.799,A61&lt;5.45),4.1,IF(AND(D61&gt;=0.8,H61&gt;=6.799,A61&lt;5.45),3.9,IF(AND(H61&lt;7.564,F61&lt;2.5,A61&gt;=5.45),3.925,IF(AND(H61&gt;=16.284,F61&gt;=2.5,A61&gt;=5.45),6.5,IF(AND(A61&lt;4.35,D61&lt;0.8,H61&gt;=6.799,A61&lt;5.45),1.1,IF(AND(B61&lt;2.8,D61&lt;1.35,H61&gt;=7.564,F61&lt;2.5,A61&gt;=5.45),4.1,IF(AND(B61&gt;=2.8,D61&lt;1.35,H61&gt;=7.564,F61&lt;2.5,A61&gt;=5.45),4.267,IF(AND(B61&lt;2.75,D61&gt;=1.35,H61&gt;=7.564,F61&lt;2.5,A61&gt;=5.45),5,IF(AND(G61&gt;=0.078,G61&lt;0.26,H61&lt;16.284,F61&gt;=2.5,A61&gt;=5.45),6.06,IF(AND(G61&gt;=0.805,G61&gt;=0.26,H61&lt;16.284,F61&gt;=2.5,A61&gt;=5.45),5.02,IF(AND(H61&gt;=10.109,B61&gt;=3.45,A61&gt;=4.35,D61&lt;0.8,H61&gt;=6.799,A61&lt;5.45),1.55,IF(AND(D61&lt;2.25,G61&lt;0.078,G61&lt;0.26,H61&lt;16.284,F61&gt;=2.5,A61&gt;=5.45),5.6,IF(AND(D61&gt;=2.25,G61&lt;0.078,G61&lt;0.26,H61&lt;16.284,F61&gt;=2.5,A61&gt;=5.45),5.7,IF(AND(A61&lt;6.15,G61&lt;0.805,G61&gt;=0.26,H61&lt;16.284,F61&gt;=2.5,A61&gt;=5.45),4.967,IF(AND(A61&lt;4.65,H61&lt;12.227,B61&lt;3.45,A61&gt;=4.35,D61&lt;0.8,H61&gt;=6.799,A61&lt;5.45),1.333,IF(AND(A61&lt;4.85,H61&gt;=12.227,B61&lt;3.45,A61&gt;=4.35,D61&lt;0.8,H61&gt;=6.799,A61&lt;5.45),1.42,IF(AND(A61&gt;=4.85,H61&gt;=12.227,B61&lt;3.45,A61&gt;=4.35,D61&lt;0.8,H61&gt;=6.799,A61&lt;5.45),1.533,IF(AND(A61&lt;5.05,H61&lt;10.109,B61&gt;=3.45,A61&gt;=4.35,D61&lt;0.8,H61&gt;=6.799,A61&lt;5.45),1.4,IF(AND(A61&gt;=5.05,H61&lt;10.109,B61&gt;=3.45,A61&gt;=4.35,D61&lt;0.8,H61&gt;=6.799,A61&lt;5.45),1.5,IF(AND(G61&lt;0.14,H61&lt;13.531,B61&gt;=2.75,D61&gt;=1.35,H61&gt;=7.564,F61&lt;2.5,A61&gt;=5.45),4.7,IF(AND(G61&lt;0.187,H61&gt;=13.531,B61&gt;=2.75,D61&gt;=1.35,H61&gt;=7.564,F61&lt;2.5,A61&gt;=5.45),5,IF(AND(G61&gt;=0.187,H61&gt;=13.531,B61&gt;=2.75,D61&gt;=1.35,H61&gt;=7.564,F61&lt;2.5,A61&gt;=5.45),4.66,IF(AND(A61&lt;6.35,A61&gt;=6.15,G61&lt;0.805,G61&gt;=0.26,H61&lt;16.284,F61&gt;=2.5,A61&gt;=5.45),6,IF(AND(D61&lt;0.15,A61&gt;=4.65,H61&lt;12.227,B61&lt;3.45,A61&gt;=4.35,D61&lt;0.8,H61&gt;=6.799,A61&lt;5.45),1.5,IF(AND(H61&lt;10.723,G61&gt;=0.14,H61&lt;13.531,B61&gt;=2.75,D61&gt;=1.35,H61&gt;=7.564,F61&lt;2.5,A61&gt;=5.45),4.6,IF(AND(H61&gt;=10.723,G61&gt;=0.14,H61&lt;13.531,B61&gt;=2.75,D61&gt;=1.35,H61&gt;=7.564,F61&lt;2.5,A61&gt;=5.45),4.46,IF(AND(G61&lt;0.364,A61&gt;=6.35,A61&gt;=6.15,G61&lt;0.805,G61&gt;=0.26,H61&lt;16.284,F61&gt;=2.5,A61&gt;=5.45),5.28,IF(AND(A61&lt;5.1,D61&gt;=0.15,A61&gt;=4.65,H61&lt;12.227,B61&lt;3.45,A61&gt;=4.35,D61&lt;0.8,H61&gt;=6.799,A61&lt;5.45),1.36,IF(AND(A61&gt;=5.1,D61&gt;=0.15,A61&gt;=4.65,H61&lt;12.227,B61&lt;3.45,A61&gt;=4.35,D61&lt;0.8,H61&gt;=6.799,A61&lt;5.45),1.4,IF(AND(G61&gt;=0.6,G61&gt;=0.364,A61&gt;=6.35,A61&gt;=6.15,G61&lt;0.805,G61&gt;=0.26,H61&lt;16.284,F61&gt;=2.5,A61&gt;=5.45),5.1,IF(AND(A61&gt;=6.95,G61&lt;0.6,G61&gt;=0.364,A61&gt;=6.35,A61&gt;=6.15,G61&lt;0.805,G61&gt;=0.26,H61&lt;16.284,F61&gt;=2.5,A61&gt;=5.45),5.8,IF(AND(B61&lt;3.2,A61&lt;6.95,G61&lt;0.6,G61&gt;=0.364,A61&gt;=6.35,A61&gt;=6.15,G61&lt;0.805,G61&gt;=0.26,H61&lt;16.284,F61&gt;=2.5,A61&gt;=5.45),5.6,IF(AND(B61&gt;=3.2,A61&lt;6.95,G61&lt;0.6,G61&gt;=0.364,A61&gt;=6.35,A61&gt;=6.15,G61&lt;0.805,G61&gt;=0.26,H61&lt;16.284,F61&gt;=2.5,A61&gt;=5.45),5.7,"shouldnthappen"))))))))))))))))))))))))))))))))))</f>
        <v>4.267</v>
      </c>
      <c r="AI61" s="1" t="n">
        <f aca="false">IF(AND(B61&gt;=3.55,A61&lt;5.05,F61&lt;1.5),1,IF(AND(H61&gt;=13.436,A61&gt;=5.05,F61&lt;1.5),1.633,IF(AND(A61&lt;4.35,B61&lt;3.55,A61&lt;5.05,F61&lt;1.5),1.1,IF(AND(A61&lt;5.15,H61&lt;13.436,A61&gt;=5.05,F61&lt;1.5),1.6,IF(AND(G61&lt;0.837,D61&lt;1.2,B61&lt;2.65,F61&gt;=1.5),3.7,IF(AND(G61&gt;=0.837,D61&lt;1.2,B61&lt;2.65,F61&gt;=1.5),3,IF(AND(D61&lt;1.4,D61&gt;=1.2,B61&lt;2.65,F61&gt;=1.5),4.133,IF(AND(D61&gt;=1.4,D61&gt;=1.2,B61&lt;2.65,F61&gt;=1.5),4.633,IF(AND(G61&lt;0.302,A61&gt;=4.35,B61&lt;3.55,A61&lt;5.05,F61&lt;1.5),1.34,IF(AND(D61&gt;=0.3,A61&gt;=5.15,H61&lt;13.436,A61&gt;=5.05,F61&lt;1.5),1.5,IF(AND(G61&lt;0.233,G61&lt;0.265,D61&lt;1.55,B61&gt;=2.65,F61&gt;=1.5),4.56,IF(AND(G61&gt;=0.233,G61&lt;0.265,D61&lt;1.55,B61&gt;=2.65,F61&gt;=1.5),5.1,IF(AND(G61&lt;0.395,G61&gt;=0.265,D61&lt;1.55,B61&gt;=2.65,F61&gt;=1.5),4.025,IF(AND(H61&lt;13.935,A61&gt;=7.05,D61&gt;=1.55,B61&gt;=2.65,F61&gt;=1.5),6.12,IF(AND(H61&gt;=13.935,A61&gt;=7.05,D61&gt;=1.55,B61&gt;=2.65,F61&gt;=1.5),6.64,IF(AND(G61&gt;=0.858,G61&gt;=0.302,A61&gt;=4.35,B61&lt;3.55,A61&lt;5.05,F61&lt;1.5),1.3,IF(AND(H61&lt;6.543,D61&lt;0.3,A61&gt;=5.15,H61&lt;13.436,A61&gt;=5.05,F61&lt;1.5),1.4,IF(AND(H61&gt;=6.543,D61&lt;0.3,A61&gt;=5.15,H61&lt;13.436,A61&gt;=5.05,F61&lt;1.5),1.48,IF(AND(A61&lt;6.3,G61&gt;=0.395,G61&gt;=0.265,D61&lt;1.55,B61&gt;=2.65,F61&gt;=1.5),4.14,IF(AND(A61&gt;=6.3,G61&gt;=0.395,G61&gt;=0.265,D61&lt;1.55,B61&gt;=2.65,F61&gt;=1.5),4.767,IF(AND(G61&gt;=0.669,B61&lt;3.15,A61&lt;7.05,D61&gt;=1.55,B61&gt;=2.65,F61&gt;=1.5),5,IF(AND(H61&lt;9.459,G61&lt;0.858,G61&gt;=0.302,A61&gt;=4.35,B61&lt;3.55,A61&lt;5.05,F61&lt;1.5),1.4,IF(AND(H61&gt;=9.459,G61&lt;0.858,G61&gt;=0.302,A61&gt;=4.35,B61&lt;3.55,A61&lt;5.05,F61&lt;1.5),1.6,IF(AND(G61&gt;=0.433,G61&lt;0.669,B61&lt;3.15,A61&lt;7.05,D61&gt;=1.55,B61&gt;=2.65,F61&gt;=1.5),5.68,IF(AND(G61&lt;0.481,H61&lt;10.257,B61&gt;=3.15,A61&lt;7.05,D61&gt;=1.55,B61&gt;=2.65,F61&gt;=1.5),5.7,IF(AND(G61&gt;=0.481,H61&lt;10.257,B61&gt;=3.15,A61&lt;7.05,D61&gt;=1.55,B61&gt;=2.65,F61&gt;=1.5),5.9,IF(AND(D61&lt;2.15,H61&gt;=10.257,B61&gt;=3.15,A61&lt;7.05,D61&gt;=1.55,B61&gt;=2.65,F61&gt;=1.5),5.1,IF(AND(D61&gt;=2.15,H61&gt;=10.257,B61&gt;=3.15,A61&lt;7.05,D61&gt;=1.55,B61&gt;=2.65,F61&gt;=1.5),5.42,IF(AND(G61&lt;0.098,G61&lt;0.433,G61&lt;0.669,B61&lt;3.15,A61&lt;7.05,D61&gt;=1.55,B61&gt;=2.65,F61&gt;=1.5),5.567,IF(AND(D61&lt;1.8,G61&gt;=0.098,G61&lt;0.433,G61&lt;0.669,B61&lt;3.15,A61&lt;7.05,D61&gt;=1.55,B61&gt;=2.65,F61&gt;=1.5),5.033,IF(AND(G61&gt;=0.312,D61&gt;=1.8,G61&gt;=0.098,G61&lt;0.433,G61&lt;0.669,B61&lt;3.15,A61&lt;7.05,D61&gt;=1.55,B61&gt;=2.65,F61&gt;=1.5),5.4,IF(AND(H61&lt;9.002,G61&lt;0.312,D61&gt;=1.8,G61&gt;=0.098,G61&lt;0.433,G61&lt;0.669,B61&lt;3.15,A61&lt;7.05,D61&gt;=1.55,B61&gt;=2.65,F61&gt;=1.5),5.1,IF(AND(H61&gt;=9.002,G61&lt;0.312,D61&gt;=1.8,G61&gt;=0.098,G61&lt;0.433,G61&lt;0.669,B61&lt;3.15,A61&lt;7.05,D61&gt;=1.55,B61&gt;=2.65,F61&gt;=1.5),5.26,"shouldnthappen")))))))))))))))))))))))))))))))))</f>
        <v>4.767</v>
      </c>
      <c r="AJ61" s="1" t="n">
        <f aca="false">IF(AND(A61&gt;=5.25,D61&gt;=0.35,D61&lt;0.8),1.433,IF(AND(F61&gt;=2.5,H61&lt;6.927,D61&gt;=0.8),5.1,IF(AND(H61&lt;5.85,B61&lt;3.65,D61&lt;0.35,D61&lt;0.8),1,IF(AND(A61&lt;5.55,B61&gt;=3.65,D61&lt;0.35,D61&lt;0.8),1.5,IF(AND(A61&gt;=5.55,B61&gt;=3.65,D61&lt;0.35,D61&lt;0.8),1.7,IF(AND(H61&lt;7.949,A61&lt;5.25,D61&gt;=0.35,D61&lt;0.8),1.9,IF(AND(H61&gt;=7.949,A61&lt;5.25,D61&gt;=0.35,D61&lt;0.8),1.54,IF(AND(A61&lt;5.55,F61&lt;2.5,H61&lt;6.927,D61&gt;=0.8),3.98,IF(AND(A61&gt;=5.55,F61&lt;2.5,H61&lt;6.927,D61&gt;=0.8),4.1,IF(AND(A61&gt;=7.25,D61&gt;=1.55,H61&gt;=6.927,D61&gt;=0.8),6.65,IF(AND(A61&lt;5.75,D61&lt;1.2,D61&lt;1.55,H61&gt;=6.927,D61&gt;=0.8),3.62,IF(AND(A61&gt;=5.75,D61&lt;1.2,D61&lt;1.55,H61&gt;=6.927,D61&gt;=0.8),4.1,IF(AND(G61&lt;0.175,A61&lt;4.8,H61&gt;=5.85,B61&lt;3.65,D61&lt;0.35,D61&lt;0.8),1.5,IF(AND(G61&gt;=0.175,A61&lt;4.8,H61&gt;=5.85,B61&lt;3.65,D61&lt;0.35,D61&lt;0.8),1.3,IF(AND(A61&gt;=5.05,A61&gt;=4.8,H61&gt;=5.85,B61&lt;3.65,D61&lt;0.35,D61&lt;0.8),1.5,IF(AND(G61&gt;=0.735,A61&lt;6.25,D61&gt;=1.2,D61&lt;1.55,H61&gt;=6.927,D61&gt;=0.8),4,IF(AND(H61&lt;10.464,A61&lt;6.2,A61&lt;7.25,D61&gt;=1.55,H61&gt;=6.927,D61&gt;=0.8),5.1,IF(AND(H61&gt;=10.464,A61&lt;6.2,A61&lt;7.25,D61&gt;=1.55,H61&gt;=6.927,D61&gt;=0.8),4.9,IF(AND(G61&lt;0.418,A61&lt;5.05,A61&gt;=4.8,H61&gt;=5.85,B61&lt;3.65,D61&lt;0.35,D61&lt;0.8),1.48,IF(AND(G61&gt;=0.418,A61&lt;5.05,A61&gt;=4.8,H61&gt;=5.85,B61&lt;3.65,D61&lt;0.35,D61&lt;0.8),1.3,IF(AND(B61&lt;2.75,G61&lt;0.735,A61&lt;6.25,D61&gt;=1.2,D61&lt;1.55,H61&gt;=6.927,D61&gt;=0.8),4.35,IF(AND(H61&lt;15.422,D61&lt;1.45,A61&gt;=6.25,D61&gt;=1.2,D61&lt;1.55,H61&gt;=6.927,D61&gt;=0.8),4.375,IF(AND(H61&gt;=15.422,D61&lt;1.45,A61&gt;=6.25,D61&gt;=1.2,D61&lt;1.55,H61&gt;=6.927,D61&gt;=0.8),4.7,IF(AND(A61&lt;6.4,D61&gt;=1.45,A61&gt;=6.25,D61&gt;=1.2,D61&lt;1.55,H61&gt;=6.927,D61&gt;=0.8),5.1,IF(AND(G61&gt;=0.576,D61&lt;2.15,A61&gt;=6.2,A61&lt;7.25,D61&gt;=1.55,H61&gt;=6.927,D61&gt;=0.8),5.1,IF(AND(G61&lt;0.537,D61&gt;=2.15,A61&gt;=6.2,A61&lt;7.25,D61&gt;=1.55,H61&gt;=6.927,D61&gt;=0.8),5.533,IF(AND(G61&gt;=0.537,D61&gt;=2.15,A61&gt;=6.2,A61&lt;7.25,D61&gt;=1.55,H61&gt;=6.927,D61&gt;=0.8),5.9,IF(AND(D61&lt;1.45,B61&gt;=2.75,G61&lt;0.735,A61&lt;6.25,D61&gt;=1.2,D61&lt;1.55,H61&gt;=6.927,D61&gt;=0.8),4.6,IF(AND(D61&gt;=1.45,B61&gt;=2.75,G61&lt;0.735,A61&lt;6.25,D61&gt;=1.2,D61&lt;1.55,H61&gt;=6.927,D61&gt;=0.8),4.5,IF(AND(H61&lt;12.582,A61&gt;=6.4,D61&gt;=1.45,A61&gt;=6.25,D61&gt;=1.2,D61&lt;1.55,H61&gt;=6.927,D61&gt;=0.8),4.66,IF(AND(H61&gt;=12.582,A61&gt;=6.4,D61&gt;=1.45,A61&gt;=6.25,D61&gt;=1.2,D61&lt;1.55,H61&gt;=6.927,D61&gt;=0.8),4.9,IF(AND(B61&lt;2.75,G61&lt;0.576,D61&lt;2.15,A61&gt;=6.2,A61&lt;7.25,D61&gt;=1.55,H61&gt;=6.927,D61&gt;=0.8),5.3,IF(AND(G61&gt;=0.395,B61&gt;=2.75,G61&lt;0.576,D61&lt;2.15,A61&gt;=6.2,A61&lt;7.25,D61&gt;=1.55,H61&gt;=6.927,D61&gt;=0.8),5.6,IF(AND(D61&gt;=1.9,G61&lt;0.395,B61&gt;=2.75,G61&lt;0.576,D61&lt;2.15,A61&gt;=6.2,A61&lt;7.25,D61&gt;=1.55,H61&gt;=6.927,D61&gt;=0.8),5.333,IF(AND(B61&lt;2.95,D61&lt;1.9,G61&lt;0.395,B61&gt;=2.75,G61&lt;0.576,D61&lt;2.15,A61&gt;=6.2,A61&lt;7.25,D61&gt;=1.55,H61&gt;=6.927,D61&gt;=0.8),5.6,IF(AND(B61&gt;=2.95,D61&lt;1.9,G61&lt;0.395,B61&gt;=2.75,G61&lt;0.576,D61&lt;2.15,A61&gt;=6.2,A61&lt;7.25,D61&gt;=1.55,H61&gt;=6.927,D61&gt;=0.8),5.5,"shouldnthappen"))))))))))))))))))))))))))))))))))))</f>
        <v>4.7</v>
      </c>
      <c r="AK61" s="1" t="n">
        <f aca="false">IF(AND(H61&lt;5.85,B61&lt;3.65,F61&lt;1.5),1,IF(AND(B61&gt;=3.95,B61&gt;=3.65,F61&lt;1.5),1.433,IF(AND(A61&lt;5.15,F61&lt;2.5,F61&gt;=1.5),3.075,IF(AND(D61&gt;=0.35,H61&gt;=5.85,B61&lt;3.65,F61&lt;1.5),1.5,IF(AND(G61&lt;0.168,B61&lt;3.95,B61&gt;=3.65,F61&lt;1.5),1.7,IF(AND(H61&lt;5.767,A61&lt;7.25,F61&gt;=2.5,F61&gt;=1.5),4.5,IF(AND(D61&lt;1.9,A61&gt;=7.25,F61&gt;=2.5,F61&gt;=1.5),6.3,IF(AND(D61&gt;=1.9,A61&gt;=7.25,F61&gt;=2.5,F61&gt;=1.5),6.575,IF(AND(B61&lt;3.75,G61&gt;=0.168,B61&lt;3.95,B61&gt;=3.65,F61&lt;1.5),1.5,IF(AND(B61&gt;=3.75,G61&gt;=0.168,B61&lt;3.95,B61&gt;=3.65,F61&lt;1.5),1.6,IF(AND(D61&gt;=1.35,A61&lt;6.15,A61&gt;=5.15,F61&lt;2.5,F61&gt;=1.5),4.42,IF(AND(D61&lt;1.4,A61&gt;=6.15,A61&gt;=5.15,F61&lt;2.5,F61&gt;=1.5),4.5,IF(AND(D61&gt;=1.4,A61&gt;=6.15,A61&gt;=5.15,F61&lt;2.5,F61&gt;=1.5),4.675,IF(AND(D61&lt;0.15,H61&lt;11.218,D61&lt;0.35,H61&gt;=5.85,B61&lt;3.65,F61&lt;1.5),1.5,IF(AND(D61&lt;0.15,H61&gt;=11.218,D61&lt;0.35,H61&gt;=5.85,B61&lt;3.65,F61&lt;1.5),1.1,IF(AND(B61&lt;2.7,D61&lt;1.35,A61&lt;6.15,A61&gt;=5.15,F61&lt;2.5,F61&gt;=1.5),3.82,IF(AND(A61&lt;6.15,G61&gt;=0.755,H61&gt;=5.767,A61&lt;7.25,F61&gt;=2.5,F61&gt;=1.5),4.98,IF(AND(A61&gt;=6.15,G61&gt;=0.755,H61&gt;=5.767,A61&lt;7.25,F61&gt;=2.5,F61&gt;=1.5),5.3,IF(AND(B61&lt;3.4,D61&gt;=0.15,H61&lt;11.218,D61&lt;0.35,H61&gt;=5.85,B61&lt;3.65,F61&lt;1.5),1.4,IF(AND(B61&gt;=3.4,D61&gt;=0.15,H61&lt;11.218,D61&lt;0.35,H61&gt;=5.85,B61&lt;3.65,F61&lt;1.5),1.3,IF(AND(H61&lt;11.731,D61&gt;=0.15,H61&gt;=11.218,D61&lt;0.35,H61&gt;=5.85,B61&lt;3.65,F61&lt;1.5),1.2,IF(AND(H61&lt;9.053,B61&gt;=2.7,D61&lt;1.35,A61&lt;6.15,A61&gt;=5.15,F61&lt;2.5,F61&gt;=1.5),3.85,IF(AND(D61&gt;=2.1,B61&lt;2.85,G61&lt;0.755,H61&gt;=5.767,A61&lt;7.25,F61&gt;=2.5,F61&gt;=1.5),5.6,IF(AND(D61&gt;=2.45,B61&gt;=2.85,G61&lt;0.755,H61&gt;=5.767,A61&lt;7.25,F61&gt;=2.5,F61&gt;=1.5),5.8,IF(AND(B61&gt;=3.45,H61&gt;=11.731,D61&gt;=0.15,H61&gt;=11.218,D61&lt;0.35,H61&gt;=5.85,B61&lt;3.65,F61&lt;1.5),1.3,IF(AND(A61&lt;5.9,H61&gt;=9.053,B61&gt;=2.7,D61&lt;1.35,A61&lt;6.15,A61&gt;=5.15,F61&lt;2.5,F61&gt;=1.5),4.3,IF(AND(A61&gt;=5.9,H61&gt;=9.053,B61&gt;=2.7,D61&lt;1.35,A61&lt;6.15,A61&gt;=5.15,F61&lt;2.5,F61&gt;=1.5),4,IF(AND(G61&gt;=0.519,D61&lt;2.1,B61&lt;2.85,G61&lt;0.755,H61&gt;=5.767,A61&lt;7.25,F61&gt;=2.5,F61&gt;=1.5),4.9,IF(AND(A61&gt;=7.05,D61&lt;2.45,B61&gt;=2.85,G61&lt;0.755,H61&gt;=5.767,A61&lt;7.25,F61&gt;=2.5,F61&gt;=1.5),5.8,IF(AND(H61&lt;14.396,B61&lt;3.45,H61&gt;=11.731,D61&gt;=0.15,H61&gt;=11.218,D61&lt;0.35,H61&gt;=5.85,B61&lt;3.65,F61&lt;1.5),1.44,IF(AND(H61&gt;=14.396,B61&lt;3.45,H61&gt;=11.731,D61&gt;=0.15,H61&gt;=11.218,D61&lt;0.35,H61&gt;=5.85,B61&lt;3.65,F61&lt;1.5),1.3,IF(AND(G61&lt;0.282,G61&lt;0.519,D61&lt;2.1,B61&lt;2.85,G61&lt;0.755,H61&gt;=5.767,A61&lt;7.25,F61&gt;=2.5,F61&gt;=1.5),5.1,IF(AND(G61&gt;=0.282,G61&lt;0.519,D61&lt;2.1,B61&lt;2.85,G61&lt;0.755,H61&gt;=5.767,A61&lt;7.25,F61&gt;=2.5,F61&gt;=1.5),5.3,IF(AND(A61&lt;6.4,D61&lt;1.9,A61&lt;7.05,D61&lt;2.45,B61&gt;=2.85,G61&lt;0.755,H61&gt;=5.767,A61&lt;7.25,F61&gt;=2.5,F61&gt;=1.5),5.6,IF(AND(A61&gt;=6.4,D61&lt;1.9,A61&lt;7.05,D61&lt;2.45,B61&gt;=2.85,G61&lt;0.755,H61&gt;=5.767,A61&lt;7.25,F61&gt;=2.5,F61&gt;=1.5),5.5,IF(AND(H61&lt;8.884,D61&gt;=1.9,A61&lt;7.05,D61&lt;2.45,B61&gt;=2.85,G61&lt;0.755,H61&gt;=5.767,A61&lt;7.25,F61&gt;=2.5,F61&gt;=1.5),5.3,IF(AND(H61&gt;=8.884,D61&gt;=1.9,A61&lt;7.05,D61&lt;2.45,B61&gt;=2.85,G61&lt;0.755,H61&gt;=5.767,A61&lt;7.25,F61&gt;=2.5,F61&gt;=1.5),5.52,"shouldnthappen")))))))))))))))))))))))))))))))))))))</f>
        <v>4.5</v>
      </c>
      <c r="AL61" s="1" t="n">
        <f aca="false">IF(AND(H61&lt;5.85,A61&lt;5.05,D61&lt;0.8),1,IF(AND(B61&lt;3.35,A61&gt;=5.05,D61&lt;0.8),1.7,IF(AND(D61&gt;=2.45,F61&gt;=2.5,D61&gt;=0.8),6.05,IF(AND(H61&gt;=11.218,H61&gt;=5.85,A61&lt;5.05,D61&lt;0.8),1.28,IF(AND(G61&gt;=0.948,B61&gt;=3.35,A61&gt;=5.05,D61&lt;0.8),1.7,IF(AND(G61&gt;=0.423,H61&lt;11.218,H61&gt;=5.85,A61&lt;5.05,D61&lt;0.8),1.3,IF(AND(B61&lt;3.6,G61&lt;0.948,B61&gt;=3.35,A61&gt;=5.05,D61&lt;0.8),1.4,IF(AND(H61&lt;10.258,D61&lt;1.15,A61&lt;5.9,F61&lt;2.5,D61&gt;=0.8),3.36,IF(AND(H61&gt;=10.258,D61&lt;1.15,A61&lt;5.9,F61&lt;2.5,D61&gt;=0.8),3.9,IF(AND(A61&lt;5.3,D61&gt;=1.15,A61&lt;5.9,F61&lt;2.5,D61&gt;=0.8),3.9,IF(AND(D61&lt;1.55,B61&lt;2.75,A61&gt;=5.9,F61&lt;2.5,D61&gt;=0.8),4.64,IF(AND(D61&gt;=1.55,B61&lt;2.75,A61&gt;=5.9,F61&lt;2.5,D61&gt;=0.8),5.1,IF(AND(D61&gt;=1.6,B61&gt;=2.75,A61&gt;=5.9,F61&lt;2.5,D61&gt;=0.8),5,IF(AND(H61&lt;5.767,H61&lt;8.598,D61&lt;2.45,F61&gt;=2.5,D61&gt;=0.8),4.5,IF(AND(A61&lt;6.25,H61&gt;=8.598,D61&lt;2.45,F61&gt;=2.5,D61&gt;=0.8),5.02,IF(AND(B61&lt;3.55,G61&lt;0.423,H61&lt;11.218,H61&gt;=5.85,A61&lt;5.05,D61&lt;0.8),1.525,IF(AND(B61&gt;=3.55,G61&lt;0.423,H61&lt;11.218,H61&gt;=5.85,A61&lt;5.05,D61&lt;0.8),1.4,IF(AND(H61&gt;=13.932,B61&gt;=3.6,G61&lt;0.948,B61&gt;=3.35,A61&gt;=5.05,D61&lt;0.8),1.65,IF(AND(G61&gt;=0.652,A61&gt;=5.3,D61&gt;=1.15,A61&lt;5.9,F61&lt;2.5,D61&gt;=0.8),3.8,IF(AND(D61&lt;1.35,D61&lt;1.6,B61&gt;=2.75,A61&gt;=5.9,F61&lt;2.5,D61&gt;=0.8),4.42,IF(AND(H61&lt;6.656,H61&gt;=5.767,H61&lt;8.598,D61&lt;2.45,F61&gt;=2.5,D61&gt;=0.8),5.033,IF(AND(H61&gt;=6.656,H61&gt;=5.767,H61&lt;8.598,D61&lt;2.45,F61&gt;=2.5,D61&gt;=0.8),5.1,IF(AND(G61&gt;=0.885,A61&gt;=6.25,H61&gt;=8.598,D61&lt;2.45,F61&gt;=2.5,D61&gt;=0.8),5.2,IF(AND(H61&lt;6.926,H61&lt;13.932,B61&gt;=3.6,G61&lt;0.948,B61&gt;=3.35,A61&gt;=5.05,D61&lt;0.8),1.433,IF(AND(H61&gt;=6.926,H61&lt;13.932,B61&gt;=3.6,G61&lt;0.948,B61&gt;=3.35,A61&gt;=5.05,D61&lt;0.8),1.5,IF(AND(A61&lt;5.65,G61&lt;0.652,A61&gt;=5.3,D61&gt;=1.15,A61&lt;5.9,F61&lt;2.5,D61&gt;=0.8),4.36,IF(AND(A61&gt;=5.65,G61&lt;0.652,A61&gt;=5.3,D61&gt;=1.15,A61&lt;5.9,F61&lt;2.5,D61&gt;=0.8),4.2,IF(AND(H61&gt;=13.561,D61&gt;=1.35,D61&lt;1.6,B61&gt;=2.75,A61&gt;=5.9,F61&lt;2.5,D61&gt;=0.8),4.767,IF(AND(H61&lt;9.091,G61&lt;0.885,A61&gt;=6.25,H61&gt;=8.598,D61&lt;2.45,F61&gt;=2.5,D61&gt;=0.8),6.3,IF(AND(H61&gt;=12.206,H61&lt;13.561,D61&gt;=1.35,D61&lt;1.6,B61&gt;=2.75,A61&gt;=5.9,F61&lt;2.5,D61&gt;=0.8),4.4,IF(AND(D61&gt;=2.25,H61&gt;=9.091,G61&lt;0.885,A61&gt;=6.25,H61&gt;=8.598,D61&lt;2.45,F61&gt;=2.5,D61&gt;=0.8),5.9,IF(AND(B61&lt;3.05,H61&lt;12.206,H61&lt;13.561,D61&gt;=1.35,D61&lt;1.6,B61&gt;=2.75,A61&gt;=5.9,F61&lt;2.5,D61&gt;=0.8),4.6,IF(AND(B61&gt;=3.05,H61&lt;12.206,H61&lt;13.561,D61&gt;=1.35,D61&lt;1.6,B61&gt;=2.75,A61&gt;=5.9,F61&lt;2.5,D61&gt;=0.8),4.7,IF(AND(G61&gt;=0.596,D61&lt;2.25,H61&gt;=9.091,G61&lt;0.885,A61&gt;=6.25,H61&gt;=8.598,D61&lt;2.45,F61&gt;=2.5,D61&gt;=0.8),5.1,IF(AND(G61&gt;=0.379,G61&lt;0.596,D61&lt;2.25,H61&gt;=9.091,G61&lt;0.885,A61&gt;=6.25,H61&gt;=8.598,D61&lt;2.45,F61&gt;=2.5,D61&gt;=0.8),5.767,IF(AND(D61&lt;2.15,G61&lt;0.379,G61&lt;0.596,D61&lt;2.25,H61&gt;=9.091,G61&lt;0.885,A61&gt;=6.25,H61&gt;=8.598,D61&lt;2.45,F61&gt;=2.5,D61&gt;=0.8),5.4,IF(AND(D61&gt;=2.15,G61&lt;0.379,G61&lt;0.596,D61&lt;2.25,H61&gt;=9.091,G61&lt;0.885,A61&gt;=6.25,H61&gt;=8.598,D61&lt;2.45,F61&gt;=2.5,D61&gt;=0.8),5.6,"shouldnthappen")))))))))))))))))))))))))))))))))))))</f>
        <v>4.42</v>
      </c>
      <c r="AM61" s="1" t="n">
        <f aca="false">IF(AND(H61&lt;5.245,D61&lt;0.8),1,IF(AND(A61&lt;4.5,H61&gt;=5.245,D61&lt;0.8),1.35,IF(AND(D61&gt;=0.5,A61&gt;=4.5,H61&gt;=5.245,D61&lt;0.8),1.6,IF(AND(H61&lt;7.25,B61&lt;2.6,A61&lt;6.15,D61&gt;=0.8),4.375,IF(AND(H61&gt;=7.25,B61&lt;2.6,A61&lt;6.15,D61&gt;=0.8),3.075,IF(AND(H61&lt;13.935,A61&gt;=7.05,A61&gt;=6.15,D61&gt;=0.8),6.067,IF(AND(H61&gt;=13.935,A61&gt;=7.05,A61&gt;=6.15,D61&gt;=0.8),6.525,IF(AND(G61&gt;=0.948,D61&lt;0.5,A61&gt;=4.5,H61&gt;=5.245,D61&lt;0.8),1.7,IF(AND(G61&lt;0.568,D61&gt;=1.55,B61&gt;=2.6,A61&lt;6.15,D61&gt;=0.8),5.1,IF(AND(G61&gt;=0.568,D61&gt;=1.55,B61&gt;=2.6,A61&lt;6.15,D61&gt;=0.8),5,IF(AND(A61&gt;=6.6,B61&gt;=3.15,A61&lt;7.05,A61&gt;=6.15,D61&gt;=0.8),5.78,IF(AND(G61&lt;0.165,G61&lt;0.273,D61&lt;1.55,B61&gt;=2.6,A61&lt;6.15,D61&gt;=0.8),4.1,IF(AND(G61&gt;=0.165,G61&lt;0.273,D61&lt;1.55,B61&gt;=2.6,A61&lt;6.15,D61&gt;=0.8),4.5,IF(AND(D61&lt;1.35,G61&gt;=0.273,D61&lt;1.55,B61&gt;=2.6,A61&lt;6.15,D61&gt;=0.8),4.08,IF(AND(D61&gt;=1.35,G61&gt;=0.273,D61&lt;1.55,B61&gt;=2.6,A61&lt;6.15,D61&gt;=0.8),4.4,IF(AND(D61&lt;1.45,F61&lt;2.5,B61&lt;3.15,A61&lt;7.05,A61&gt;=6.15,D61&gt;=0.8),4.38,IF(AND(D61&gt;=1.45,F61&lt;2.5,B61&lt;3.15,A61&lt;7.05,A61&gt;=6.15,D61&gt;=0.8),4.75,IF(AND(D61&gt;=2.25,F61&gt;=2.5,B61&lt;3.15,A61&lt;7.05,A61&gt;=6.15,D61&gt;=0.8),5.16,IF(AND(H61&lt;11.488,A61&lt;6.6,B61&gt;=3.15,A61&lt;7.05,A61&gt;=6.15,D61&gt;=0.8),6,IF(AND(H61&gt;=14.396,D61&lt;0.25,G61&lt;0.948,D61&lt;0.5,A61&gt;=4.5,H61&gt;=5.245,D61&lt;0.8),1.3,IF(AND(A61&gt;=5.55,D61&gt;=0.25,G61&lt;0.948,D61&lt;0.5,A61&gt;=4.5,H61&gt;=5.245,D61&lt;0.8),1.7,IF(AND(D61&lt;1.85,D61&lt;2.25,F61&gt;=2.5,B61&lt;3.15,A61&lt;7.05,A61&gt;=6.15,D61&gt;=0.8),5.6,IF(AND(G61&lt;0.669,H61&gt;=11.488,A61&lt;6.6,B61&gt;=3.15,A61&lt;7.05,A61&gt;=6.15,D61&gt;=0.8),4.7,IF(AND(G61&gt;=0.669,H61&gt;=11.488,A61&lt;6.6,B61&gt;=3.15,A61&lt;7.05,A61&gt;=6.15,D61&gt;=0.8),5.22,IF(AND(H61&lt;6.543,H61&lt;14.396,D61&lt;0.25,G61&lt;0.948,D61&lt;0.5,A61&gt;=4.5,H61&gt;=5.245,D61&lt;0.8),1.4,IF(AND(A61&lt;4.95,A61&lt;5.55,D61&gt;=0.25,G61&lt;0.948,D61&lt;0.5,A61&gt;=4.5,H61&gt;=5.245,D61&lt;0.8),1.4,IF(AND(A61&gt;=4.95,A61&lt;5.55,D61&gt;=0.25,G61&lt;0.948,D61&lt;0.5,A61&gt;=4.5,H61&gt;=5.245,D61&lt;0.8),1.48,IF(AND(H61&lt;10.667,D61&gt;=1.85,D61&lt;2.25,F61&gt;=2.5,B61&lt;3.15,A61&lt;7.05,A61&gt;=6.15,D61&gt;=0.8),5.25,IF(AND(H61&gt;=10.667,D61&gt;=1.85,D61&lt;2.25,F61&gt;=2.5,B61&lt;3.15,A61&lt;7.05,A61&gt;=6.15,D61&gt;=0.8),5.55,IF(AND(G61&lt;0.063,H61&gt;=6.543,H61&lt;14.396,D61&lt;0.25,G61&lt;0.948,D61&lt;0.5,A61&gt;=4.5,H61&gt;=5.245,D61&lt;0.8),1.4,IF(AND(H61&lt;9.212,G61&gt;=0.063,H61&gt;=6.543,H61&lt;14.396,D61&lt;0.25,G61&lt;0.948,D61&lt;0.5,A61&gt;=4.5,H61&gt;=5.245,D61&lt;0.8),1.475,IF(AND(H61&gt;=9.212,G61&gt;=0.063,H61&gt;=6.543,H61&lt;14.396,D61&lt;0.25,G61&lt;0.948,D61&lt;0.5,A61&gt;=4.5,H61&gt;=5.245,D61&lt;0.8),1.5,"shouldnthappen"))))))))))))))))))))))))))))))))</f>
        <v>4.38</v>
      </c>
      <c r="AN61" s="1" t="n">
        <f aca="false">IF(AND(D61&lt;0.7,A61&gt;=5.55),1.633,IF(AND(G61&lt;0.38,B61&lt;2.8,A61&lt;5.55),4.3,IF(AND(G61&gt;=0.38,B61&lt;2.8,A61&lt;5.55),3.325,IF(AND(D61&gt;=0.35,B61&gt;=2.8,A61&lt;5.55),1.6,IF(AND(B61&gt;=3.4,A61&lt;4.8,D61&lt;0.35,B61&gt;=2.8,A61&lt;5.55),1,IF(AND(H61&gt;=11.789,A61&lt;5.9,D61&lt;1.55,D61&gt;=0.7,A61&gt;=5.55),4.325,IF(AND(F61&gt;=2.5,A61&gt;=5.9,D61&lt;1.55,D61&gt;=0.7,A61&gt;=5.55),5.05,IF(AND(D61&lt;1.9,A61&gt;=7.25,D61&gt;=1.55,D61&gt;=0.7,A61&gt;=5.55),6.3,IF(AND(D61&gt;=1.9,A61&gt;=7.25,D61&gt;=1.55,D61&gt;=0.7,A61&gt;=5.55),6.4,IF(AND(A61&lt;4.35,B61&lt;3.4,A61&lt;4.8,D61&lt;0.35,B61&gt;=2.8,A61&lt;5.55),1.1,IF(AND(G61&gt;=0.934,B61&lt;3.45,A61&gt;=4.8,D61&lt;0.35,B61&gt;=2.8,A61&lt;5.55),1.7,IF(AND(H61&gt;=14.877,B61&gt;=3.45,A61&gt;=4.8,D61&lt;0.35,B61&gt;=2.8,A61&lt;5.55),1.3,IF(AND(B61&lt;2.6,H61&lt;11.789,A61&lt;5.9,D61&lt;1.55,D61&gt;=0.7,A61&gt;=5.55),3.9,IF(AND(B61&gt;=2.6,H61&lt;11.789,A61&lt;5.9,D61&lt;1.55,D61&gt;=0.7,A61&gt;=5.55),4.26,IF(AND(A61&lt;6.6,F61&lt;2.5,A61&gt;=5.9,D61&lt;1.55,D61&gt;=0.7,A61&gt;=5.55),4.625,IF(AND(A61&gt;=6.6,F61&lt;2.5,A61&gt;=5.9,D61&lt;1.55,D61&gt;=0.7,A61&gt;=5.55),4.475,IF(AND(B61&lt;2.6,D61&lt;2.05,A61&lt;7.25,D61&gt;=1.55,D61&gt;=0.7,A61&gt;=5.55),5.8,IF(AND(G61&gt;=0.743,D61&gt;=2.05,A61&lt;7.25,D61&gt;=1.55,D61&gt;=0.7,A61&gt;=5.55),5.1,IF(AND(G61&lt;0.422,A61&gt;=4.35,B61&lt;3.4,A61&lt;4.8,D61&lt;0.35,B61&gt;=2.8,A61&lt;5.55),1.367,IF(AND(G61&gt;=0.422,A61&gt;=4.35,B61&lt;3.4,A61&lt;4.8,D61&lt;0.35,B61&gt;=2.8,A61&lt;5.55),1.3,IF(AND(A61&lt;5.05,G61&lt;0.934,B61&lt;3.45,A61&gt;=4.8,D61&lt;0.35,B61&gt;=2.8,A61&lt;5.55),1.525,IF(AND(A61&gt;=5.05,G61&lt;0.934,B61&lt;3.45,A61&gt;=4.8,D61&lt;0.35,B61&gt;=2.8,A61&lt;5.55),1.5,IF(AND(G61&gt;=0.585,H61&lt;14.877,B61&gt;=3.45,A61&gt;=4.8,D61&lt;0.35,B61&gt;=2.8,A61&lt;5.55),1.54,IF(AND(G61&gt;=0.537,G61&lt;0.743,D61&gt;=2.05,A61&lt;7.25,D61&gt;=1.55,D61&gt;=0.7,A61&gt;=5.55),5.833,IF(AND(D61&gt;=0.25,G61&lt;0.585,H61&lt;14.877,B61&gt;=3.45,A61&gt;=4.8,D61&lt;0.35,B61&gt;=2.8,A61&lt;5.55),1.367,IF(AND(D61&lt;1.75,H61&lt;13.795,B61&gt;=2.6,D61&lt;2.05,A61&lt;7.25,D61&gt;=1.55,D61&gt;=0.7,A61&gt;=5.55),5.45,IF(AND(B61&lt;2.85,H61&gt;=13.795,B61&gt;=2.6,D61&lt;2.05,A61&lt;7.25,D61&gt;=1.55,D61&gt;=0.7,A61&gt;=5.55),5.1,IF(AND(B61&gt;=2.85,H61&gt;=13.795,B61&gt;=2.6,D61&lt;2.05,A61&lt;7.25,D61&gt;=1.55,D61&gt;=0.7,A61&gt;=5.55),4.82,IF(AND(G61&lt;0.353,G61&lt;0.537,G61&lt;0.743,D61&gt;=2.05,A61&lt;7.25,D61&gt;=1.55,D61&gt;=0.7,A61&gt;=5.55),5.425,IF(AND(G61&gt;=0.353,G61&lt;0.537,G61&lt;0.743,D61&gt;=2.05,A61&lt;7.25,D61&gt;=1.55,D61&gt;=0.7,A61&gt;=5.55),5.62,IF(AND(G61&lt;0.311,D61&lt;0.25,G61&lt;0.585,H61&lt;14.877,B61&gt;=3.45,A61&gt;=4.8,D61&lt;0.35,B61&gt;=2.8,A61&lt;5.55),1.5,IF(AND(G61&gt;=0.311,D61&lt;0.25,G61&lt;0.585,H61&lt;14.877,B61&gt;=3.45,A61&gt;=4.8,D61&lt;0.35,B61&gt;=2.8,A61&lt;5.55),1.4,IF(AND(B61&gt;=3.1,D61&gt;=1.75,H61&lt;13.795,B61&gt;=2.6,D61&lt;2.05,A61&lt;7.25,D61&gt;=1.55,D61&gt;=0.7,A61&gt;=5.55),5.1,IF(AND(B61&lt;2.85,B61&lt;3.1,D61&gt;=1.75,H61&lt;13.795,B61&gt;=2.6,D61&lt;2.05,A61&lt;7.25,D61&gt;=1.55,D61&gt;=0.7,A61&gt;=5.55),5.2,IF(AND(B61&gt;=2.85,B61&lt;3.1,D61&gt;=1.75,H61&lt;13.795,B61&gt;=2.6,D61&lt;2.05,A61&lt;7.25,D61&gt;=1.55,D61&gt;=0.7,A61&gt;=5.55),5.2,"shouldnthappen")))))))))))))))))))))))))))))))))))</f>
        <v>4.475</v>
      </c>
      <c r="AO61" s="1" t="n">
        <f aca="false">IF(AND(H61&gt;=14.529,G61&lt;0.633,D61&lt;0.8),1.3,IF(AND(A61&lt;5.05,G61&gt;=0.633,D61&lt;0.8),1.35,IF(AND(H61&gt;=14.379,H61&lt;14.529,G61&lt;0.633,D61&lt;0.8),1.7,IF(AND(B61&lt;3.35,A61&gt;=5.05,G61&gt;=0.633,D61&lt;0.8),1.7,IF(AND(D61&gt;=1.45,A61&lt;5.95,F61&lt;2.5,D61&gt;=0.8),4.5,IF(AND(D61&lt;1.35,A61&gt;=5.95,F61&lt;2.5,D61&gt;=0.8),4,IF(AND(D61&lt;1.85,G61&gt;=0.845,F61&gt;=2.5,D61&gt;=0.8),4.8,IF(AND(B61&gt;=4.3,H61&lt;14.379,H61&lt;14.529,G61&lt;0.633,D61&lt;0.8),1.5,IF(AND(A61&lt;5.25,B61&gt;=3.35,A61&gt;=5.05,G61&gt;=0.633,D61&lt;0.8),1.55,IF(AND(A61&gt;=5.25,B61&gt;=3.35,A61&gt;=5.05,G61&gt;=0.633,D61&lt;0.8),1.633,IF(AND(A61&lt;5.05,D61&lt;1.45,A61&lt;5.95,F61&lt;2.5,D61&gt;=0.8),3.3,IF(AND(G61&lt;0.293,D61&gt;=1.35,A61&gt;=5.95,F61&lt;2.5,D61&gt;=0.8),5,IF(AND(A61&gt;=6.6,D61&lt;2.05,G61&lt;0.845,F61&gt;=2.5,D61&gt;=0.8),5.8,IF(AND(B61&lt;3.05,D61&gt;=2.05,G61&lt;0.845,F61&gt;=2.5,D61&gt;=0.8),6.15,IF(AND(B61&lt;2.9,D61&gt;=1.85,G61&gt;=0.845,F61&gt;=2.5,D61&gt;=0.8),5.1,IF(AND(B61&gt;=2.9,D61&gt;=1.85,G61&gt;=0.845,F61&gt;=2.5,D61&gt;=0.8),5.2,IF(AND(B61&gt;=3.8,B61&lt;4.3,H61&lt;14.379,H61&lt;14.529,G61&lt;0.633,D61&lt;0.8),1.333,IF(AND(A61&lt;6.25,G61&gt;=0.293,D61&gt;=1.35,A61&gt;=5.95,F61&lt;2.5,D61&gt;=0.8),4.6,IF(AND(H61&lt;10.351,A61&lt;6.6,D61&lt;2.05,G61&lt;0.845,F61&gt;=2.5,D61&gt;=0.8),5.4,IF(AND(G61&gt;=0.364,B61&gt;=3.05,D61&gt;=2.05,G61&lt;0.845,F61&gt;=2.5,D61&gt;=0.8),5.66,IF(AND(G61&gt;=0.447,B61&lt;3.8,B61&lt;4.3,H61&lt;14.379,H61&lt;14.529,G61&lt;0.633,D61&lt;0.8),1.3,IF(AND(H61&lt;6.247,A61&lt;5.65,A61&gt;=5.05,D61&lt;1.45,A61&lt;5.95,F61&lt;2.5,D61&gt;=0.8),4.033,IF(AND(D61&lt;1.25,A61&gt;=5.65,A61&gt;=5.05,D61&lt;1.45,A61&lt;5.95,F61&lt;2.5,D61&gt;=0.8),3.88,IF(AND(D61&gt;=1.25,A61&gt;=5.65,A61&gt;=5.05,D61&lt;1.45,A61&lt;5.95,F61&lt;2.5,D61&gt;=0.8),4.35,IF(AND(B61&lt;2.65,A61&gt;=6.25,G61&gt;=0.293,D61&gt;=1.35,A61&gt;=5.95,F61&lt;2.5,D61&gt;=0.8),4.9,IF(AND(B61&lt;2.75,H61&gt;=10.351,A61&lt;6.6,D61&lt;2.05,G61&lt;0.845,F61&gt;=2.5,D61&gt;=0.8),5.1,IF(AND(B61&gt;=2.75,H61&gt;=10.351,A61&lt;6.6,D61&lt;2.05,G61&lt;0.845,F61&gt;=2.5,D61&gt;=0.8),4.95,IF(AND(B61&lt;3.15,G61&lt;0.364,B61&gt;=3.05,D61&gt;=2.05,G61&lt;0.845,F61&gt;=2.5,D61&gt;=0.8),5.28,IF(AND(B61&gt;=3.15,G61&lt;0.364,B61&gt;=3.05,D61&gt;=2.05,G61&lt;0.845,F61&gt;=2.5,D61&gt;=0.8),5.5,IF(AND(H61&lt;9.212,G61&lt;0.447,B61&lt;3.8,B61&lt;4.3,H61&lt;14.379,H61&lt;14.529,G61&lt;0.633,D61&lt;0.8),1.4,IF(AND(G61&lt;0.356,H61&gt;=6.247,A61&lt;5.65,A61&gt;=5.05,D61&lt;1.45,A61&lt;5.95,F61&lt;2.5,D61&gt;=0.8),4.2,IF(AND(B61&lt;3,B61&gt;=2.65,A61&gt;=6.25,G61&gt;=0.293,D61&gt;=1.35,A61&gt;=5.95,F61&lt;2.5,D61&gt;=0.8),4.6,IF(AND(B61&gt;=3,B61&gt;=2.65,A61&gt;=6.25,G61&gt;=0.293,D61&gt;=1.35,A61&gt;=5.95,F61&lt;2.5,D61&gt;=0.8),4.7,IF(AND(A61&lt;5.05,H61&gt;=9.212,G61&lt;0.447,B61&lt;3.8,B61&lt;4.3,H61&lt;14.379,H61&lt;14.529,G61&lt;0.633,D61&lt;0.8),1.533,IF(AND(A61&gt;=5.05,H61&gt;=9.212,G61&lt;0.447,B61&lt;3.8,B61&lt;4.3,H61&lt;14.379,H61&lt;14.529,G61&lt;0.633,D61&lt;0.8),1.425,IF(AND(A61&lt;5.35,G61&gt;=0.356,H61&gt;=6.247,A61&lt;5.65,A61&gt;=5.05,D61&lt;1.45,A61&lt;5.95,F61&lt;2.5,D61&gt;=0.8),3.9,IF(AND(A61&gt;=5.35,G61&gt;=0.356,H61&gt;=6.247,A61&lt;5.65,A61&gt;=5.05,D61&lt;1.45,A61&lt;5.95,F61&lt;2.5,D61&gt;=0.8),3.72,"shouldnthappen")))))))))))))))))))))))))))))))))))))</f>
        <v>4</v>
      </c>
      <c r="AP61" s="1" t="n">
        <f aca="false">IF(AND(F61&gt;=1.5,A61&lt;5.55),3.84,IF(AND(G61&gt;=0.52,A61&lt;4.75,F61&lt;1.5,A61&lt;5.55),1.16,IF(AND(A61&lt;5.65,A61&lt;5.85,D61&lt;1.55,A61&gt;=5.55),4.2,IF(AND(A61&gt;=5.65,A61&lt;5.85,D61&lt;1.55,A61&gt;=5.55),3.167,IF(AND(G61&gt;=0.798,A61&gt;=5.85,D61&lt;1.55,A61&gt;=5.55),4,IF(AND(F61&lt;2.5,H61&lt;14.1,D61&gt;=1.55,A61&gt;=5.55),4.84,IF(AND(A61&lt;7.2,H61&gt;=14.1,D61&gt;=1.55,A61&gt;=5.55),5.633,IF(AND(A61&gt;=7.2,H61&gt;=14.1,D61&gt;=1.55,A61&gt;=5.55),6.6,IF(AND(G61&lt;0.161,G61&lt;0.52,A61&lt;4.75,F61&lt;1.5,A61&lt;5.55),1.5,IF(AND(D61&gt;=0.5,G61&lt;0.676,A61&gt;=4.75,F61&lt;1.5,A61&lt;5.55),1.6,IF(AND(H61&lt;11.016,G61&gt;=0.676,A61&gt;=4.75,F61&lt;1.5,A61&lt;5.55),1.75,IF(AND(G61&lt;0.209,G61&lt;0.798,A61&gt;=5.85,D61&lt;1.55,A61&gt;=5.55),4.5,IF(AND(G61&gt;=0.74,F61&gt;=2.5,H61&lt;14.1,D61&gt;=1.55,A61&gt;=5.55),6.225,IF(AND(B61&lt;2.95,G61&gt;=0.161,G61&lt;0.52,A61&lt;4.75,F61&lt;1.5,A61&lt;5.55),1.4,IF(AND(B61&gt;=2.95,G61&gt;=0.161,G61&lt;0.52,A61&lt;4.75,F61&lt;1.5,A61&lt;5.55),1.34,IF(AND(B61&lt;3.15,D61&lt;0.5,G61&lt;0.676,A61&gt;=4.75,F61&lt;1.5,A61&lt;5.55),1.52,IF(AND(D61&lt;0.25,H61&gt;=11.016,G61&gt;=0.676,A61&gt;=4.75,F61&lt;1.5,A61&lt;5.55),1.567,IF(AND(D61&gt;=0.25,H61&gt;=11.016,G61&gt;=0.676,A61&gt;=4.75,F61&lt;1.5,A61&lt;5.55),1.5,IF(AND(H61&lt;7.47,G61&gt;=0.209,G61&lt;0.798,A61&gt;=5.85,D61&lt;1.55,A61&gt;=5.55),5.05,IF(AND(B61&lt;2.85,G61&lt;0.74,F61&gt;=2.5,H61&lt;14.1,D61&gt;=1.55,A61&gt;=5.55),5.35,IF(AND(B61&lt;3.3,B61&gt;=3.15,D61&lt;0.5,G61&lt;0.676,A61&gt;=4.75,F61&lt;1.5,A61&lt;5.55),1.2,IF(AND(D61&lt;1.45,H61&gt;=7.47,G61&gt;=0.209,G61&lt;0.798,A61&gt;=5.85,D61&lt;1.55,A61&gt;=5.55),4.66,IF(AND(D61&gt;=1.45,H61&gt;=7.47,G61&gt;=0.209,G61&lt;0.798,A61&gt;=5.85,D61&lt;1.55,A61&gt;=5.55),4.64,IF(AND(A61&gt;=7.05,B61&gt;=2.85,G61&lt;0.74,F61&gt;=2.5,H61&lt;14.1,D61&gt;=1.55,A61&gt;=5.55),5.8,IF(AND(B61&gt;=3.25,A61&lt;7.05,B61&gt;=2.85,G61&lt;0.74,F61&gt;=2.5,H61&lt;14.1,D61&gt;=1.55,A61&gt;=5.55),5.7,IF(AND(H61&gt;=13.641,D61&lt;0.25,B61&gt;=3.3,B61&gt;=3.15,D61&lt;0.5,G61&lt;0.676,A61&gt;=4.75,F61&lt;1.5,A61&lt;5.55),1.3,IF(AND(D61&lt;0.35,D61&gt;=0.25,B61&gt;=3.3,B61&gt;=3.15,D61&lt;0.5,G61&lt;0.676,A61&gt;=4.75,F61&lt;1.5,A61&lt;5.55),1.367,IF(AND(D61&gt;=0.35,D61&gt;=0.25,B61&gt;=3.3,B61&gt;=3.15,D61&lt;0.5,G61&lt;0.676,A61&gt;=4.75,F61&lt;1.5,A61&lt;5.55),1.3,IF(AND(A61&lt;6.35,B61&lt;3.25,A61&lt;7.05,B61&gt;=2.85,G61&lt;0.74,F61&gt;=2.5,H61&lt;14.1,D61&gt;=1.55,A61&gt;=5.55),5.6,IF(AND(A61&gt;=6.35,B61&lt;3.25,A61&lt;7.05,B61&gt;=2.85,G61&lt;0.74,F61&gt;=2.5,H61&lt;14.1,D61&gt;=1.55,A61&gt;=5.55),5.325,IF(AND(A61&lt;5.1,H61&lt;13.641,D61&lt;0.25,B61&gt;=3.3,B61&gt;=3.15,D61&lt;0.5,G61&lt;0.676,A61&gt;=4.75,F61&lt;1.5,A61&lt;5.55),1.4,IF(AND(H61&gt;=11.031,A61&gt;=5.1,H61&lt;13.641,D61&lt;0.25,B61&gt;=3.3,B61&gt;=3.15,D61&lt;0.5,G61&lt;0.676,A61&gt;=4.75,F61&lt;1.5,A61&lt;5.55),1.4,IF(AND(A61&lt;5.45,H61&lt;11.031,A61&gt;=5.1,H61&lt;13.641,D61&lt;0.25,B61&gt;=3.3,B61&gt;=3.15,D61&lt;0.5,G61&lt;0.676,A61&gt;=4.75,F61&lt;1.5,A61&lt;5.55),1.5,IF(AND(A61&gt;=5.45,H61&lt;11.031,A61&gt;=5.1,H61&lt;13.641,D61&lt;0.25,B61&gt;=3.3,B61&gt;=3.15,D61&lt;0.5,G61&lt;0.676,A61&gt;=4.75,F61&lt;1.5,A61&lt;5.55),1.4,"shouldnthappen"))))))))))))))))))))))))))))))))))</f>
        <v>4</v>
      </c>
      <c r="AQ61" s="1" t="n">
        <f aca="false">IF(AND(H61&lt;6.926,D61&gt;=0.35,F61&lt;1.5),1.9,IF(AND(G61&gt;=0.869,D61&gt;=1.75,F61&gt;=1.5),5.15,IF(AND(A61&lt;4.35,A61&lt;5.05,D61&lt;0.35,F61&lt;1.5),1.1,IF(AND(H61&lt;6.089,A61&gt;=5.05,D61&lt;0.35,F61&lt;1.5),1.7,IF(AND(H61&gt;=13.089,H61&gt;=6.926,D61&gt;=0.35,F61&lt;1.5),1.3,IF(AND(G61&lt;0.695,D61&lt;1.15,D61&lt;1.75,F61&gt;=1.5),3.62,IF(AND(G61&gt;=0.695,D61&lt;1.15,D61&lt;1.75,F61&gt;=1.5),3,IF(AND(G61&gt;=0.585,H61&gt;=6.089,A61&gt;=5.05,D61&lt;0.35,F61&lt;1.5),1.5,IF(AND(H61&lt;9.582,H61&lt;13.089,H61&gt;=6.926,D61&gt;=0.35,F61&lt;1.5),1.5,IF(AND(H61&gt;=9.582,H61&lt;13.089,H61&gt;=6.926,D61&gt;=0.35,F61&lt;1.5),1.6,IF(AND(D61&lt;1.35,H61&lt;9.349,D61&gt;=1.15,D61&lt;1.75,F61&gt;=1.5),3.867,IF(AND(D61&lt;2.05,A61&lt;7.05,G61&lt;0.869,D61&gt;=1.75,F61&gt;=1.5),4.9,IF(AND(B61&gt;=3.3,A61&gt;=7.05,G61&lt;0.869,D61&gt;=1.75,F61&gt;=1.5),6.1,IF(AND(G61&lt;0.347,H61&lt;11.218,A61&gt;=4.35,A61&lt;5.05,D61&lt;0.35,F61&lt;1.5),1.4,IF(AND(G61&gt;=0.347,H61&lt;11.218,A61&gt;=4.35,A61&lt;5.05,D61&lt;0.35,F61&lt;1.5),1.5,IF(AND(G61&gt;=0.265,H61&gt;=11.218,A61&gt;=4.35,A61&lt;5.05,D61&lt;0.35,F61&lt;1.5),1.45,IF(AND(A61&gt;=5.4,G61&lt;0.585,H61&gt;=6.089,A61&gt;=5.05,D61&lt;0.35,F61&lt;1.5),1.35,IF(AND(B61&gt;=2.9,D61&gt;=1.35,H61&lt;9.349,D61&gt;=1.15,D61&lt;1.75,F61&gt;=1.5),4.6,IF(AND(D61&gt;=1.35,A61&lt;6.15,H61&gt;=9.349,D61&gt;=1.15,D61&lt;1.75,F61&gt;=1.5),4.54,IF(AND(H61&lt;10.927,A61&gt;=6.15,H61&gt;=9.349,D61&gt;=1.15,D61&lt;1.75,F61&gt;=1.5),4.3,IF(AND(G61&lt;0.512,D61&gt;=2.05,A61&lt;7.05,G61&lt;0.869,D61&gt;=1.75,F61&gt;=1.5),5.533,IF(AND(G61&gt;=0.512,D61&gt;=2.05,A61&lt;7.05,G61&lt;0.869,D61&gt;=1.75,F61&gt;=1.5),5.88,IF(AND(H61&lt;11.551,B61&lt;3.3,A61&gt;=7.05,G61&lt;0.869,D61&gt;=1.75,F61&gt;=1.5),6.3,IF(AND(G61&lt;0.227,G61&lt;0.265,H61&gt;=11.218,A61&gt;=4.35,A61&lt;5.05,D61&lt;0.35,F61&lt;1.5),1.4,IF(AND(G61&gt;=0.227,G61&lt;0.265,H61&gt;=11.218,A61&gt;=4.35,A61&lt;5.05,D61&lt;0.35,F61&lt;1.5),1.26,IF(AND(H61&lt;11.031,A61&lt;5.4,G61&lt;0.585,H61&gt;=6.089,A61&gt;=5.05,D61&lt;0.35,F61&lt;1.5),1.5,IF(AND(H61&gt;=11.031,A61&lt;5.4,G61&lt;0.585,H61&gt;=6.089,A61&gt;=5.05,D61&lt;0.35,F61&lt;1.5),1.4,IF(AND(A61&lt;5.45,B61&lt;2.9,D61&gt;=1.35,H61&lt;9.349,D61&gt;=1.15,D61&lt;1.75,F61&gt;=1.5),4.5,IF(AND(A61&lt;5.9,D61&lt;1.35,A61&lt;6.15,H61&gt;=9.349,D61&gt;=1.15,D61&lt;1.75,F61&gt;=1.5),4.2,IF(AND(A61&gt;=5.9,D61&lt;1.35,A61&lt;6.15,H61&gt;=9.349,D61&gt;=1.15,D61&lt;1.75,F61&gt;=1.5),4,IF(AND(A61&gt;=6.75,H61&gt;=10.927,A61&gt;=6.15,H61&gt;=9.349,D61&gt;=1.15,D61&lt;1.75,F61&gt;=1.5),4.767,IF(AND(B61&lt;2.9,H61&gt;=11.551,B61&lt;3.3,A61&gt;=7.05,G61&lt;0.869,D61&gt;=1.75,F61&gt;=1.5),6.7,IF(AND(B61&gt;=2.9,H61&gt;=11.551,B61&lt;3.3,A61&gt;=7.05,G61&lt;0.869,D61&gt;=1.75,F61&gt;=1.5),6.6,IF(AND(B61&lt;2.45,A61&gt;=5.45,B61&lt;2.9,D61&gt;=1.35,H61&lt;9.349,D61&gt;=1.15,D61&lt;1.75,F61&gt;=1.5),5,IF(AND(B61&gt;=2.45,A61&gt;=5.45,B61&lt;2.9,D61&gt;=1.35,H61&lt;9.349,D61&gt;=1.15,D61&lt;1.75,F61&gt;=1.5),5.1,IF(AND(H61&lt;11.166,A61&lt;6.75,H61&gt;=10.927,A61&gt;=6.15,H61&gt;=9.349,D61&gt;=1.15,D61&lt;1.75,F61&gt;=1.5),4.9,IF(AND(G61&lt;0.228,H61&gt;=11.166,A61&lt;6.75,H61&gt;=10.927,A61&gt;=6.15,H61&gt;=9.349,D61&gt;=1.15,D61&lt;1.75,F61&gt;=1.5),4.7,IF(AND(H61&lt;13.531,G61&gt;=0.228,H61&gt;=11.166,A61&lt;6.75,H61&gt;=10.927,A61&gt;=6.15,H61&gt;=9.349,D61&gt;=1.15,D61&lt;1.75,F61&gt;=1.5),4.4,IF(AND(H61&gt;=13.531,G61&gt;=0.228,H61&gt;=11.166,A61&lt;6.75,H61&gt;=10.927,A61&gt;=6.15,H61&gt;=9.349,D61&gt;=1.15,D61&lt;1.75,F61&gt;=1.5),4.6,"shouldnthappen")))))))))))))))))))))))))))))))))))))))</f>
        <v>4.6</v>
      </c>
      <c r="AR61" s="1" t="n">
        <f aca="false">IF(AND(G61&gt;=0.93,B61&lt;3.65,F61&lt;1.5),1.7,IF(AND(H61&lt;6.542,B61&gt;=3.65,F61&lt;1.5),1.767,IF(AND(A61&gt;=7.05,D61&gt;=1.55,F61&gt;=1.5),6.3,IF(AND(G61&lt;0.123,H61&gt;=6.542,B61&gt;=3.65,F61&lt;1.5),1.367,IF(AND(A61&lt;5.15,A61&lt;5.65,D61&lt;1.55,F61&gt;=1.5),3.15,IF(AND(A61&lt;4.8,G61&gt;=0.447,G61&lt;0.93,B61&lt;3.65,F61&lt;1.5),1.24,IF(AND(A61&gt;=4.8,G61&gt;=0.447,G61&lt;0.93,B61&lt;3.65,F61&lt;1.5),1.4,IF(AND(G61&lt;0.151,G61&gt;=0.123,H61&gt;=6.542,B61&gt;=3.65,F61&lt;1.5),1.7,IF(AND(G61&gt;=0.151,G61&gt;=0.123,H61&gt;=6.542,B61&gt;=3.65,F61&lt;1.5),1.5,IF(AND(D61&gt;=1.45,A61&gt;=5.15,A61&lt;5.65,D61&lt;1.55,F61&gt;=1.5),4.5,IF(AND(B61&lt;2.65,D61&gt;=1.35,A61&gt;=5.65,D61&lt;1.55,F61&gt;=1.5),4.9,IF(AND(G61&lt;0.527,F61&lt;2.5,A61&lt;7.05,D61&gt;=1.55,F61&gt;=1.5),5.075,IF(AND(G61&gt;=0.527,F61&lt;2.5,A61&lt;7.05,D61&gt;=1.55,F61&gt;=1.5),4.7,IF(AND(A61&lt;4.65,G61&lt;0.265,G61&lt;0.447,G61&lt;0.93,B61&lt;3.65,F61&lt;1.5),1.42,IF(AND(G61&lt;0.3,G61&gt;=0.265,G61&lt;0.447,G61&lt;0.93,B61&lt;3.65,F61&lt;1.5),1.6,IF(AND(G61&gt;=0.3,G61&gt;=0.265,G61&lt;0.447,G61&lt;0.93,B61&lt;3.65,F61&lt;1.5),1.4,IF(AND(G61&lt;0.356,D61&lt;1.45,A61&gt;=5.15,A61&lt;5.65,D61&lt;1.55,F61&gt;=1.5),4.125,IF(AND(D61&lt;1.1,A61&lt;6.2,D61&lt;1.35,A61&gt;=5.65,D61&lt;1.55,F61&gt;=1.5),4.1,IF(AND(D61&gt;=1.1,A61&lt;6.2,D61&lt;1.35,A61&gt;=5.65,D61&lt;1.55,F61&gt;=1.5),4.175,IF(AND(H61&gt;=13.433,A61&gt;=6.2,D61&lt;1.35,A61&gt;=5.65,D61&lt;1.55,F61&gt;=1.5),4.6,IF(AND(G61&lt;0.437,B61&gt;=2.65,D61&gt;=1.35,A61&gt;=5.65,D61&lt;1.55,F61&gt;=1.5),4.625,IF(AND(G61&gt;=0.437,B61&gt;=2.65,D61&gt;=1.35,A61&gt;=5.65,D61&lt;1.55,F61&gt;=1.5),4.75,IF(AND(B61&gt;=3.15,H61&lt;11.146,F61&gt;=2.5,A61&lt;7.05,D61&gt;=1.55,F61&gt;=1.5),5.667,IF(AND(B61&lt;2.65,H61&gt;=11.146,F61&gt;=2.5,A61&lt;7.05,D61&gt;=1.55,F61&gt;=1.5),5.8,IF(AND(B61&lt;3.3,A61&gt;=4.65,G61&lt;0.265,G61&lt;0.447,G61&lt;0.93,B61&lt;3.65,F61&lt;1.5),1.32,IF(AND(B61&gt;=3.3,A61&gt;=4.65,G61&lt;0.265,G61&lt;0.447,G61&lt;0.93,B61&lt;3.65,F61&lt;1.5),1.425,IF(AND(B61&lt;2.8,G61&gt;=0.356,D61&lt;1.45,A61&gt;=5.15,A61&lt;5.65,D61&lt;1.55,F61&gt;=1.5),3.86,IF(AND(B61&gt;=2.8,G61&gt;=0.356,D61&lt;1.45,A61&gt;=5.15,A61&lt;5.65,D61&lt;1.55,F61&gt;=1.5),3.6,IF(AND(B61&lt;2.6,H61&lt;13.433,A61&gt;=6.2,D61&lt;1.35,A61&gt;=5.65,D61&lt;1.55,F61&gt;=1.5),4.4,IF(AND(B61&gt;=2.6,H61&lt;13.433,A61&gt;=6.2,D61&lt;1.35,A61&gt;=5.65,D61&lt;1.55,F61&gt;=1.5),4.3,IF(AND(G61&lt;0.151,B61&lt;3.15,H61&lt;11.146,F61&gt;=2.5,A61&lt;7.05,D61&gt;=1.55,F61&gt;=1.5),5.5,IF(AND(H61&lt;15.52,B61&gt;=2.65,H61&gt;=11.146,F61&gt;=2.5,A61&lt;7.05,D61&gt;=1.55,F61&gt;=1.5),5.4,IF(AND(H61&gt;=15.52,B61&gt;=2.65,H61&gt;=11.146,F61&gt;=2.5,A61&lt;7.05,D61&gt;=1.55,F61&gt;=1.5),5.733,IF(AND(H61&lt;10.74,G61&gt;=0.151,B61&lt;3.15,H61&lt;11.146,F61&gt;=2.5,A61&lt;7.05,D61&gt;=1.55,F61&gt;=1.5),5.12,IF(AND(H61&gt;=10.74,G61&gt;=0.151,B61&lt;3.15,H61&lt;11.146,F61&gt;=2.5,A61&lt;7.05,D61&gt;=1.55,F61&gt;=1.5),4.9,"shouldnthappen")))))))))))))))))))))))))))))))))))</f>
        <v>4.6</v>
      </c>
      <c r="AS61" s="1" t="n">
        <f aca="false">IF(AND(F61&gt;=1.5,A61&lt;5.55),4.18,IF(AND(F61&gt;=2.5,B61&lt;2.75,A61&gt;=5.55),5.38,IF(AND(G61&gt;=0.587,B61&lt;3.75,F61&lt;1.5,A61&lt;5.55),1.48,IF(AND(H61&lt;6.51,B61&gt;=3.75,F61&lt;1.5,A61&lt;5.55),1.9,IF(AND(H61&gt;=6.51,B61&gt;=3.75,F61&lt;1.5,A61&lt;5.55),1.425,IF(AND(G61&gt;=0.868,F61&lt;2.5,B61&lt;2.75,A61&gt;=5.55),4.65,IF(AND(F61&lt;1.5,D61&lt;1.55,B61&gt;=2.75,A61&gt;=5.55),1.7,IF(AND(G61&gt;=0.857,D61&gt;=1.55,B61&gt;=2.75,A61&gt;=5.55),5.033,IF(AND(G61&gt;=0.518,G61&lt;0.587,B61&lt;3.75,F61&lt;1.5,A61&lt;5.55),1,IF(AND(D61&lt;1.05,G61&lt;0.868,F61&lt;2.5,B61&lt;2.75,A61&gt;=5.55),3.5,IF(AND(G61&lt;0.404,D61&gt;=1.05,G61&lt;0.868,F61&lt;2.5,B61&lt;2.75,A61&gt;=5.55),4.2,IF(AND(G61&gt;=0.404,D61&gt;=1.05,G61&lt;0.868,F61&lt;2.5,B61&lt;2.75,A61&gt;=5.55),3.94,IF(AND(F61&lt;2.5,B61&lt;2.95,F61&gt;=1.5,D61&lt;1.55,B61&gt;=2.75,A61&gt;=5.55),4.68,IF(AND(F61&gt;=2.5,B61&lt;2.95,F61&gt;=1.5,D61&lt;1.55,B61&gt;=2.75,A61&gt;=5.55),5.1,IF(AND(H61&lt;10.883,B61&gt;=2.95,F61&gt;=1.5,D61&lt;1.55,B61&gt;=2.75,A61&gt;=5.55),4.15,IF(AND(H61&gt;=10.883,B61&gt;=2.95,F61&gt;=1.5,D61&lt;1.55,B61&gt;=2.75,A61&gt;=5.55),4.5,IF(AND(H61&gt;=14.1,D61&lt;2.05,G61&lt;0.857,D61&gt;=1.55,B61&gt;=2.75,A61&gt;=5.55),6.6,IF(AND(G61&lt;0.063,B61&lt;3.15,G61&lt;0.518,G61&lt;0.587,B61&lt;3.75,F61&lt;1.5,A61&lt;5.55),1.4,IF(AND(G61&gt;=0.063,B61&lt;3.15,G61&lt;0.518,G61&lt;0.587,B61&lt;3.75,F61&lt;1.5,A61&lt;5.55),1.5,IF(AND(H61&gt;=10.563,B61&gt;=3.15,G61&lt;0.518,G61&lt;0.587,B61&lt;3.75,F61&lt;1.5,A61&lt;5.55),1.325,IF(AND(B61&lt;2.95,H61&lt;14.1,D61&lt;2.05,G61&lt;0.857,D61&gt;=1.55,B61&gt;=2.75,A61&gt;=5.55),6.125,IF(AND(A61&lt;6.65,G61&lt;0.364,D61&gt;=2.05,G61&lt;0.857,D61&gt;=1.55,B61&gt;=2.75,A61&gt;=5.55),5.45,IF(AND(G61&gt;=0.774,G61&gt;=0.364,D61&gt;=2.05,G61&lt;0.857,D61&gt;=1.55,B61&gt;=2.75,A61&gt;=5.55),5.4,IF(AND(H61&gt;=9.279,H61&lt;10.563,B61&gt;=3.15,G61&lt;0.518,G61&lt;0.587,B61&lt;3.75,F61&lt;1.5,A61&lt;5.55),1.475,IF(AND(D61&lt;1.65,B61&gt;=2.95,H61&lt;14.1,D61&lt;2.05,G61&lt;0.857,D61&gt;=1.55,B61&gt;=2.75,A61&gt;=5.55),5.8,IF(AND(B61&lt;3.15,A61&gt;=6.65,G61&lt;0.364,D61&gt;=2.05,G61&lt;0.857,D61&gt;=1.55,B61&gt;=2.75,A61&gt;=5.55),5.3,IF(AND(B61&gt;=3.15,A61&gt;=6.65,G61&lt;0.364,D61&gt;=2.05,G61&lt;0.857,D61&gt;=1.55,B61&gt;=2.75,A61&gt;=5.55),5.7,IF(AND(A61&gt;=6.75,G61&lt;0.774,G61&gt;=0.364,D61&gt;=2.05,G61&lt;0.857,D61&gt;=1.55,B61&gt;=2.75,A61&gt;=5.55),5.9,IF(AND(G61&lt;0.417,H61&lt;9.279,H61&lt;10.563,B61&gt;=3.15,G61&lt;0.518,G61&lt;0.587,B61&lt;3.75,F61&lt;1.5,A61&lt;5.55),1.4,IF(AND(G61&gt;=0.417,H61&lt;9.279,H61&lt;10.563,B61&gt;=3.15,G61&lt;0.518,G61&lt;0.587,B61&lt;3.75,F61&lt;1.5,A61&lt;5.55),1.3,IF(AND(A61&lt;6.3,D61&gt;=1.65,B61&gt;=2.95,H61&lt;14.1,D61&lt;2.05,G61&lt;0.857,D61&gt;=1.55,B61&gt;=2.75,A61&gt;=5.55),4.9,IF(AND(A61&gt;=6.3,D61&gt;=1.65,B61&gt;=2.95,H61&lt;14.1,D61&lt;2.05,G61&lt;0.857,D61&gt;=1.55,B61&gt;=2.75,A61&gt;=5.55),5.3,IF(AND(G61&gt;=0.657,A61&lt;6.75,G61&lt;0.774,G61&gt;=0.364,D61&gt;=2.05,G61&lt;0.857,D61&gt;=1.55,B61&gt;=2.75,A61&gt;=5.55),6,IF(AND(B61&lt;3.2,G61&lt;0.657,A61&lt;6.75,G61&lt;0.774,G61&gt;=0.364,D61&gt;=2.05,G61&lt;0.857,D61&gt;=1.55,B61&gt;=2.75,A61&gt;=5.55),5.6,IF(AND(B61&gt;=3.2,G61&lt;0.657,A61&lt;6.75,G61&lt;0.774,G61&gt;=0.364,D61&gt;=2.05,G61&lt;0.857,D61&gt;=1.55,B61&gt;=2.75,A61&gt;=5.55),5.65,"shouldnthappen")))))))))))))))))))))))))))))))))))</f>
        <v>4.68</v>
      </c>
      <c r="AT61" s="1" t="n">
        <f aca="false">IF(AND(H61&gt;=16.284,A61&gt;=5.55),6.533,IF(AND(G61&gt;=0.52,A61&lt;4.85,A61&lt;5.55),1.05,IF(AND(G61&lt;0.227,G61&lt;0.52,A61&lt;4.85,A61&lt;5.55),1.4,IF(AND(G61&gt;=0.227,G61&lt;0.52,A61&lt;4.85,A61&lt;5.55),1.3,IF(AND(D61&gt;=0.45,F61&lt;1.5,A61&gt;=4.85,A61&lt;5.55),1.667,IF(AND(B61&gt;=2.75,F61&gt;=1.5,A61&gt;=4.85,A61&lt;5.55),4.5,IF(AND(F61&lt;2.5,B61&gt;=3.15,H61&lt;16.284,A61&gt;=5.55),4.7,IF(AND(G61&gt;=0.934,D61&lt;0.45,F61&lt;1.5,A61&gt;=4.85,A61&lt;5.55),1.7,IF(AND(D61&gt;=1.2,B61&lt;2.75,F61&gt;=1.5,A61&gt;=4.85,A61&lt;5.55),4.25,IF(AND(G61&gt;=0.774,F61&gt;=2.5,B61&gt;=3.15,H61&lt;16.284,A61&gt;=5.55),5.4,IF(AND(B61&lt;3.1,G61&lt;0.934,D61&lt;0.45,F61&lt;1.5,A61&gt;=4.85,A61&lt;5.55),1.6,IF(AND(D61&lt;1.05,D61&lt;1.2,B61&lt;2.75,F61&gt;=1.5,A61&gt;=4.85,A61&lt;5.55),3.433,IF(AND(D61&gt;=1.05,D61&lt;1.2,B61&lt;2.75,F61&gt;=1.5,A61&gt;=4.85,A61&lt;5.55),3.267,IF(AND(H61&lt;8.486,D61&lt;1.35,F61&lt;2.5,B61&lt;3.15,H61&lt;16.284,A61&gt;=5.55),3.85,IF(AND(D61&gt;=1.55,D61&gt;=1.35,F61&lt;2.5,B61&lt;3.15,H61&lt;16.284,A61&gt;=5.55),5.1,IF(AND(H61&lt;10.464,A61&lt;6.35,F61&gt;=2.5,B61&lt;3.15,H61&lt;16.284,A61&gt;=5.55),5.08,IF(AND(H61&gt;=10.464,A61&lt;6.35,F61&gt;=2.5,B61&lt;3.15,H61&lt;16.284,A61&gt;=5.55),4.9,IF(AND(D61&lt;1.85,A61&gt;=6.35,F61&gt;=2.5,B61&lt;3.15,H61&lt;16.284,A61&gt;=5.55),5.8,IF(AND(H61&gt;=10.393,G61&lt;0.774,F61&gt;=2.5,B61&gt;=3.15,H61&lt;16.284,A61&gt;=5.55),5.425,IF(AND(B61&lt;2.6,H61&gt;=8.486,D61&lt;1.35,F61&lt;2.5,B61&lt;3.15,H61&lt;16.284,A61&gt;=5.55),3.9,IF(AND(G61&gt;=0.567,D61&lt;1.55,D61&gt;=1.35,F61&lt;2.5,B61&lt;3.15,H61&lt;16.284,A61&gt;=5.55),4.4,IF(AND(B61&lt;3.25,H61&lt;10.393,G61&lt;0.774,F61&gt;=2.5,B61&gt;=3.15,H61&lt;16.284,A61&gt;=5.55),5.7,IF(AND(B61&gt;=3.25,H61&lt;10.393,G61&lt;0.774,F61&gt;=2.5,B61&gt;=3.15,H61&lt;16.284,A61&gt;=5.55),5.98,IF(AND(G61&lt;0.079,G61&lt;0.338,B61&gt;=3.1,G61&lt;0.934,D61&lt;0.45,F61&lt;1.5,A61&gt;=4.85,A61&lt;5.55),1.425,IF(AND(B61&lt;3.35,G61&gt;=0.338,B61&gt;=3.1,G61&lt;0.934,D61&lt;0.45,F61&lt;1.5,A61&gt;=4.85,A61&lt;5.55),1.4,IF(AND(G61&lt;0.404,B61&gt;=2.6,H61&gt;=8.486,D61&lt;1.35,F61&lt;2.5,B61&lt;3.15,H61&lt;16.284,A61&gt;=5.55),4.3,IF(AND(G61&gt;=0.404,B61&gt;=2.6,H61&gt;=8.486,D61&lt;1.35,F61&lt;2.5,B61&lt;3.15,H61&lt;16.284,A61&gt;=5.55),4.025,IF(AND(B61&gt;=3.05,G61&lt;0.567,D61&lt;1.55,D61&gt;=1.35,F61&lt;2.5,B61&lt;3.15,H61&lt;16.284,A61&gt;=5.55),4.7,IF(AND(A61&lt;6.45,H61&lt;10.667,D61&gt;=1.85,A61&gt;=6.35,F61&gt;=2.5,B61&lt;3.15,H61&lt;16.284,A61&gt;=5.55),5.3,IF(AND(A61&gt;=6.45,H61&lt;10.667,D61&gt;=1.85,A61&gt;=6.35,F61&gt;=2.5,B61&lt;3.15,H61&lt;16.284,A61&gt;=5.55),5.167,IF(AND(B61&lt;2.95,H61&gt;=10.667,D61&gt;=1.85,A61&gt;=6.35,F61&gt;=2.5,B61&lt;3.15,H61&lt;16.284,A61&gt;=5.55),5.6,IF(AND(B61&gt;=2.95,H61&gt;=10.667,D61&gt;=1.85,A61&gt;=6.35,F61&gt;=2.5,B61&lt;3.15,H61&lt;16.284,A61&gt;=5.55),5.5,IF(AND(H61&lt;10.325,G61&gt;=0.079,G61&lt;0.338,B61&gt;=3.1,G61&lt;0.934,D61&lt;0.45,F61&lt;1.5,A61&gt;=4.85,A61&lt;5.55),1.5,IF(AND(G61&lt;0.385,B61&gt;=3.35,G61&gt;=0.338,B61&gt;=3.1,G61&lt;0.934,D61&lt;0.45,F61&lt;1.5,A61&gt;=4.85,A61&lt;5.55),1.5,IF(AND(G61&gt;=0.385,B61&gt;=3.35,G61&gt;=0.338,B61&gt;=3.1,G61&lt;0.934,D61&lt;0.45,F61&lt;1.5,A61&gt;=4.85,A61&lt;5.55),1.42,IF(AND(B61&lt;2.5,B61&lt;3.05,G61&lt;0.567,D61&lt;1.55,D61&gt;=1.35,F61&lt;2.5,B61&lt;3.15,H61&lt;16.284,A61&gt;=5.55),4.5,IF(AND(B61&gt;=2.5,B61&lt;3.05,G61&lt;0.567,D61&lt;1.55,D61&gt;=1.35,F61&lt;2.5,B61&lt;3.15,H61&lt;16.284,A61&gt;=5.55),4.56,IF(AND(H61&lt;12.506,H61&gt;=10.325,G61&gt;=0.079,G61&lt;0.338,B61&gt;=3.1,G61&lt;0.934,D61&lt;0.45,F61&lt;1.5,A61&gt;=4.85,A61&lt;5.55),1.2,IF(AND(H61&gt;=12.506,H61&gt;=10.325,G61&gt;=0.079,G61&lt;0.338,B61&gt;=3.1,G61&lt;0.934,D61&lt;0.45,F61&lt;1.5,A61&gt;=4.85,A61&lt;5.55),1.3,"shouldnthappen")))))))))))))))))))))))))))))))))))))))</f>
        <v>4.025</v>
      </c>
      <c r="AU61" s="1" t="n">
        <f aca="false">IF(AND(G61&gt;=0.52,B61&lt;3.05,F61&lt;1.5),1.1,IF(AND(G61&lt;0.35,G61&lt;0.52,B61&lt;3.05,F61&lt;1.5),1.4,IF(AND(G61&gt;=0.35,G61&lt;0.52,B61&lt;3.05,F61&lt;1.5),1.3,IF(AND(G61&gt;=0.227,G61&lt;0.347,B61&gt;=3.05,F61&lt;1.5),1.32,IF(AND(H61&lt;6.417,G61&gt;=0.347,B61&gt;=3.05,F61&lt;1.5),1.7,IF(AND(A61&gt;=7.25,A61&gt;=6.6,F61&gt;=2.5,F61&gt;=1.5),6.35,IF(AND(G61&lt;0.11,G61&lt;0.227,G61&lt;0.347,B61&gt;=3.05,F61&lt;1.5),1.333,IF(AND(H61&lt;9.441,H61&gt;=6.417,G61&gt;=0.347,B61&gt;=3.05,F61&lt;1.5),1.425,IF(AND(B61&lt;2.75,G61&lt;0.451,H61&lt;10.266,F61&lt;2.5,F61&gt;=1.5),4,IF(AND(B61&gt;=2.75,G61&lt;0.451,H61&lt;10.266,F61&lt;2.5,F61&gt;=1.5),4.433,IF(AND(G61&gt;=0.865,G61&gt;=0.451,H61&lt;10.266,F61&lt;2.5,F61&gt;=1.5),4.2,IF(AND(B61&lt;2.45,H61&lt;13.665,H61&gt;=10.266,F61&lt;2.5,F61&gt;=1.5),3.7,IF(AND(G61&lt;0.302,H61&gt;=13.665,H61&gt;=10.266,F61&lt;2.5,F61&gt;=1.5),5,IF(AND(B61&lt;2.9,A61&lt;6.1,A61&lt;6.6,F61&gt;=2.5,F61&gt;=1.5),5.06,IF(AND(B61&gt;=2.9,A61&lt;6.1,A61&lt;6.6,F61&gt;=2.5,F61&gt;=1.5),4.8,IF(AND(B61&lt;3.05,A61&gt;=6.1,A61&lt;6.6,F61&gt;=2.5,F61&gt;=1.5),5.6,IF(AND(B61&gt;=3.05,A61&gt;=6.1,A61&lt;6.6,F61&gt;=2.5,F61&gt;=1.5),5.267,IF(AND(H61&gt;=14.564,A61&lt;7.25,A61&gt;=6.6,F61&gt;=2.5,F61&gt;=1.5),5.6,IF(AND(H61&gt;=14.309,G61&gt;=0.11,G61&lt;0.227,G61&lt;0.347,B61&gt;=3.05,F61&lt;1.5),1.7,IF(AND(D61&lt;0.4,H61&gt;=9.441,H61&gt;=6.417,G61&gt;=0.347,B61&gt;=3.05,F61&lt;1.5),1.5,IF(AND(D61&gt;=0.4,H61&gt;=9.441,H61&gt;=6.417,G61&gt;=0.347,B61&gt;=3.05,F61&lt;1.5),1.633,IF(AND(A61&lt;5.35,G61&lt;0.865,G61&gt;=0.451,H61&lt;10.266,F61&lt;2.5,F61&gt;=1.5),3.15,IF(AND(D61&lt;1.45,G61&gt;=0.302,H61&gt;=13.665,H61&gt;=10.266,F61&lt;2.5,F61&gt;=1.5),4.74,IF(AND(D61&gt;=1.45,G61&gt;=0.302,H61&gt;=13.665,H61&gt;=10.266,F61&lt;2.5,F61&gt;=1.5),4.567,IF(AND(H61&lt;8.836,H61&lt;14.564,A61&lt;7.25,A61&gt;=6.6,F61&gt;=2.5,F61&gt;=1.5),5.7,IF(AND(H61&gt;=8.836,H61&lt;14.564,A61&lt;7.25,A61&gt;=6.6,F61&gt;=2.5,F61&gt;=1.5),5.9,IF(AND(H61&lt;11.53,H61&lt;14.309,G61&gt;=0.11,G61&lt;0.227,G61&lt;0.347,B61&gt;=3.05,F61&lt;1.5),1.5,IF(AND(H61&gt;=11.53,H61&lt;14.309,G61&gt;=0.11,G61&lt;0.227,G61&lt;0.347,B61&gt;=3.05,F61&lt;1.5),1.467,IF(AND(H61&lt;9.386,A61&gt;=5.35,G61&lt;0.865,G61&gt;=0.451,H61&lt;10.266,F61&lt;2.5,F61&gt;=1.5),3.56,IF(AND(H61&gt;=9.386,A61&gt;=5.35,G61&lt;0.865,G61&gt;=0.451,H61&lt;10.266,F61&lt;2.5,F61&gt;=1.5),4.2,IF(AND(H61&lt;11.036,D61&lt;1.45,B61&gt;=2.45,H61&lt;13.665,H61&gt;=10.266,F61&lt;2.5,F61&gt;=1.5),4.45,IF(AND(H61&gt;=11.036,D61&lt;1.45,B61&gt;=2.45,H61&lt;13.665,H61&gt;=10.266,F61&lt;2.5,F61&gt;=1.5),4.1,IF(AND(G61&gt;=0.585,D61&gt;=1.45,B61&gt;=2.45,H61&lt;13.665,H61&gt;=10.266,F61&lt;2.5,F61&gt;=1.5),4.9,IF(AND(H61&lt;11.743,G61&lt;0.585,D61&gt;=1.45,B61&gt;=2.45,H61&lt;13.665,H61&gt;=10.266,F61&lt;2.5,F61&gt;=1.5),4.7,IF(AND(H61&gt;=11.743,G61&lt;0.585,D61&gt;=1.45,B61&gt;=2.45,H61&lt;13.665,H61&gt;=10.266,F61&lt;2.5,F61&gt;=1.5),4.5,"shouldnthappen")))))))))))))))))))))))))))))))))))</f>
        <v>4.74</v>
      </c>
      <c r="AV61" s="1" t="n">
        <f aca="false">IF(AND(G61&gt;=0.356,F61&gt;=1.5,A61&lt;5.75),3.52,IF(AND(A61&lt;7.25,A61&gt;=7.1,A61&gt;=5.75),5.875,IF(AND(A61&gt;=7.25,A61&gt;=7.1,A61&gt;=5.75),6.5,IF(AND(D61&gt;=0.35,G61&gt;=0.586,F61&lt;1.5,A61&lt;5.75),1.8,IF(AND(D61&lt;1.4,G61&lt;0.356,F61&gt;=1.5,A61&lt;5.75),4.2,IF(AND(D61&gt;=1.4,G61&lt;0.356,F61&gt;=1.5,A61&lt;5.75),4.5,IF(AND(H61&gt;=11.218,A61&lt;5.05,G61&lt;0.586,F61&lt;1.5,A61&lt;5.75),1.225,IF(AND(G61&gt;=0.253,A61&gt;=5.05,G61&lt;0.586,F61&lt;1.5,A61&lt;5.75),1.3,IF(AND(B61&gt;=3.75,D61&lt;0.35,G61&gt;=0.586,F61&lt;1.5,A61&lt;5.75),1.567,IF(AND(B61&lt;2.85,D61&lt;1.35,D61&lt;1.65,A61&lt;7.1,A61&gt;=5.75),4.26,IF(AND(B61&gt;=2.85,D61&lt;1.35,D61&lt;1.65,A61&lt;7.1,A61&gt;=5.75),4.45,IF(AND(A61&lt;6.05,H61&lt;12.921,D61&gt;=1.65,A61&lt;7.1,A61&gt;=5.75),5.1,IF(AND(H61&gt;=15.338,H61&gt;=12.921,D61&gt;=1.65,A61&lt;7.1,A61&gt;=5.75),5.55,IF(AND(G61&lt;0.418,H61&lt;11.218,A61&lt;5.05,G61&lt;0.586,F61&lt;1.5,A61&lt;5.75),1.42,IF(AND(G61&gt;=0.418,H61&lt;11.218,A61&lt;5.05,G61&lt;0.586,F61&lt;1.5,A61&lt;5.75),1.3,IF(AND(H61&gt;=13.321,G61&lt;0.253,A61&gt;=5.05,G61&lt;0.586,F61&lt;1.5,A61&lt;5.75),1.7,IF(AND(H61&lt;6.089,B61&lt;3.75,D61&lt;0.35,G61&gt;=0.586,F61&lt;1.5,A61&lt;5.75),1.7,IF(AND(H61&gt;=6.089,B61&lt;3.75,D61&lt;0.35,G61&gt;=0.586,F61&lt;1.5,A61&lt;5.75),1.5,IF(AND(B61&lt;2.9,D61&lt;1.45,D61&gt;=1.35,D61&lt;1.65,A61&lt;7.1,A61&gt;=5.75),4.8,IF(AND(B61&gt;=2.9,D61&lt;1.45,D61&gt;=1.35,D61&lt;1.65,A61&lt;7.1,A61&gt;=5.75),4.475,IF(AND(B61&lt;2.5,D61&gt;=1.45,D61&gt;=1.35,D61&lt;1.65,A61&lt;7.1,A61&gt;=5.75),4.5,IF(AND(H61&lt;8.884,A61&gt;=6.05,H61&lt;12.921,D61&gt;=1.65,A61&lt;7.1,A61&gt;=5.75),5.4,IF(AND(A61&lt;6.3,H61&lt;15.338,H61&gt;=12.921,D61&gt;=1.65,A61&lt;7.1,A61&gt;=5.75),4.967,IF(AND(A61&gt;=6.3,H61&lt;15.338,H61&gt;=12.921,D61&gt;=1.65,A61&lt;7.1,A61&gt;=5.75),5.133,IF(AND(H61&lt;10.826,H61&lt;13.321,G61&lt;0.253,A61&gt;=5.05,G61&lt;0.586,F61&lt;1.5,A61&lt;5.75),1.5,IF(AND(H61&gt;=10.826,H61&lt;13.321,G61&lt;0.253,A61&gt;=5.05,G61&lt;0.586,F61&lt;1.5,A61&lt;5.75),1.4,IF(AND(H61&lt;7.47,B61&gt;=2.5,D61&gt;=1.45,D61&gt;=1.35,D61&lt;1.65,A61&lt;7.1,A61&gt;=5.75),5.1,IF(AND(H61&gt;=7.47,B61&gt;=2.5,D61&gt;=1.45,D61&gt;=1.35,D61&lt;1.65,A61&lt;7.1,A61&gt;=5.75),4.725,IF(AND(H61&lt;9.637,H61&gt;=8.884,A61&gt;=6.05,H61&lt;12.921,D61&gt;=1.65,A61&lt;7.1,A61&gt;=5.75),5.9,IF(AND(B61&lt;2.6,H61&gt;=9.637,H61&gt;=8.884,A61&gt;=6.05,H61&lt;12.921,D61&gt;=1.65,A61&lt;7.1,A61&gt;=5.75),5.8,IF(AND(B61&lt;2.75,B61&gt;=2.6,H61&gt;=9.637,H61&gt;=8.884,A61&gt;=6.05,H61&lt;12.921,D61&gt;=1.65,A61&lt;7.1,A61&gt;=5.75),5.3,IF(AND(D61&lt;2.25,B61&gt;=2.75,B61&gt;=2.6,H61&gt;=9.637,H61&gt;=8.884,A61&gt;=6.05,H61&lt;12.921,D61&gt;=1.65,A61&lt;7.1,A61&gt;=5.75),5.6,IF(AND(D61&gt;=2.25,B61&gt;=2.75,B61&gt;=2.6,H61&gt;=9.637,H61&gt;=8.884,A61&gt;=6.05,H61&lt;12.921,D61&gt;=1.65,A61&lt;7.1,A61&gt;=5.75),5.5,"shouldnthappen")))))))))))))))))))))))))))))))))</f>
        <v>4.45</v>
      </c>
      <c r="AW61" s="1" t="n">
        <f aca="false">IF(AND(G61&gt;=0.905,F61&lt;1.5),1.767,IF(AND(H61&gt;=16.674,F61&gt;=1.5),6.55,IF(AND(A61&lt;4.35,H61&lt;14.344,G61&lt;0.905,F61&lt;1.5),1.1,IF(AND(B61&lt;3.65,H61&gt;=14.344,G61&lt;0.905,F61&lt;1.5),1.5,IF(AND(B61&gt;=3.65,H61&gt;=14.344,G61&lt;0.905,F61&lt;1.5),1.65,IF(AND(B61&lt;2.6,F61&gt;=2.5,H61&lt;16.674,F61&gt;=1.5),4.5,IF(AND(D61&gt;=0.45,A61&gt;=4.35,H61&lt;14.344,G61&lt;0.905,F61&lt;1.5),1.65,IF(AND(D61&lt;1.15,A61&lt;5.9,F61&lt;2.5,H61&lt;16.674,F61&gt;=1.5),3.56,IF(AND(B61&lt;2.75,A61&gt;=5.9,F61&lt;2.5,H61&lt;16.674,F61&gt;=1.5),5,IF(AND(H61&lt;13.531,B61&gt;=2.75,A61&gt;=5.9,F61&lt;2.5,H61&lt;16.674,F61&gt;=1.5),4.333,IF(AND(B61&lt;3.2,G61&gt;=0.669,B61&gt;=2.6,F61&gt;=2.5,H61&lt;16.674,F61&gt;=1.5),5.08,IF(AND(B61&gt;=3.2,G61&gt;=0.669,B61&gt;=2.6,F61&gt;=2.5,H61&lt;16.674,F61&gt;=1.5),5.4,IF(AND(B61&lt;3.15,A61&lt;5.05,D61&lt;0.45,A61&gt;=4.35,H61&lt;14.344,G61&lt;0.905,F61&lt;1.5),1.45,IF(AND(A61&gt;=5.55,A61&gt;=5.05,D61&lt;0.45,A61&gt;=4.35,H61&lt;14.344,G61&lt;0.905,F61&lt;1.5),1.5,IF(AND(A61&lt;5.55,A61&lt;5.65,D61&gt;=1.15,A61&lt;5.9,F61&lt;2.5,H61&lt;16.674,F61&gt;=1.5),3.95,IF(AND(A61&gt;=5.55,A61&lt;5.65,D61&gt;=1.15,A61&lt;5.9,F61&lt;2.5,H61&lt;16.674,F61&gt;=1.5),3.82,IF(AND(G61&lt;0.39,A61&gt;=5.65,D61&gt;=1.15,A61&lt;5.9,F61&lt;2.5,H61&lt;16.674,F61&gt;=1.5),4.35,IF(AND(G61&gt;=0.39,A61&gt;=5.65,D61&gt;=1.15,A61&lt;5.9,F61&lt;2.5,H61&lt;16.674,F61&gt;=1.5),3.95,IF(AND(G61&lt;0.466,H61&gt;=13.531,B61&gt;=2.75,A61&gt;=5.9,F61&lt;2.5,H61&lt;16.674,F61&gt;=1.5),4.8,IF(AND(G61&gt;=0.466,H61&gt;=13.531,B61&gt;=2.75,A61&gt;=5.9,F61&lt;2.5,H61&lt;16.674,F61&gt;=1.5),4.7,IF(AND(H61&lt;10.144,D61&lt;2.05,G61&lt;0.669,B61&gt;=2.6,F61&gt;=2.5,H61&lt;16.674,F61&gt;=1.5),5.3,IF(AND(H61&gt;=10.144,D61&lt;2.05,G61&lt;0.669,B61&gt;=2.6,F61&gt;=2.5,H61&lt;16.674,F61&gt;=1.5),5.133,IF(AND(D61&gt;=2.45,D61&gt;=2.05,G61&lt;0.669,B61&gt;=2.6,F61&gt;=2.5,H61&lt;16.674,F61&gt;=1.5),5.9,IF(AND(B61&lt;3.25,B61&gt;=3.15,A61&lt;5.05,D61&lt;0.45,A61&gt;=4.35,H61&lt;14.344,G61&lt;0.905,F61&lt;1.5),1.2,IF(AND(B61&gt;=3.25,B61&gt;=3.15,A61&lt;5.05,D61&lt;0.45,A61&gt;=4.35,H61&lt;14.344,G61&lt;0.905,F61&lt;1.5),1.36,IF(AND(B61&gt;=3.8,A61&lt;5.55,A61&gt;=5.05,D61&lt;0.45,A61&gt;=4.35,H61&lt;14.344,G61&lt;0.905,F61&lt;1.5),1.3,IF(AND(G61&lt;0.05,B61&lt;3.8,A61&lt;5.55,A61&gt;=5.05,D61&lt;0.45,A61&gt;=4.35,H61&lt;14.344,G61&lt;0.905,F61&lt;1.5),1.4,IF(AND(G61&lt;0.107,G61&lt;0.395,D61&lt;2.45,D61&gt;=2.05,G61&lt;0.669,B61&gt;=2.6,F61&gt;=2.5,H61&lt;16.674,F61&gt;=1.5),5.667,IF(AND(G61&lt;0.537,G61&gt;=0.395,D61&lt;2.45,D61&gt;=2.05,G61&lt;0.669,B61&gt;=2.6,F61&gt;=2.5,H61&lt;16.674,F61&gt;=1.5),5.6,IF(AND(G61&gt;=0.537,G61&gt;=0.395,D61&lt;2.45,D61&gt;=2.05,G61&lt;0.669,B61&gt;=2.6,F61&gt;=2.5,H61&lt;16.674,F61&gt;=1.5),5.775,IF(AND(B61&lt;3.6,G61&gt;=0.05,B61&lt;3.8,A61&lt;5.55,A61&gt;=5.05,D61&lt;0.45,A61&gt;=4.35,H61&lt;14.344,G61&lt;0.905,F61&lt;1.5),1.475,IF(AND(B61&gt;=3.6,G61&gt;=0.05,B61&lt;3.8,A61&lt;5.55,A61&gt;=5.05,D61&lt;0.45,A61&gt;=4.35,H61&lt;14.344,G61&lt;0.905,F61&lt;1.5),1.5,IF(AND(G61&lt;0.312,G61&gt;=0.107,G61&lt;0.395,D61&lt;2.45,D61&gt;=2.05,G61&lt;0.669,B61&gt;=2.6,F61&gt;=2.5,H61&lt;16.674,F61&gt;=1.5),5.18,IF(AND(G61&gt;=0.312,G61&gt;=0.107,G61&lt;0.395,D61&lt;2.45,D61&gt;=2.05,G61&lt;0.669,B61&gt;=2.6,F61&gt;=2.5,H61&lt;16.674,F61&gt;=1.5),5.4,"shouldnthappen"))))))))))))))))))))))))))))))))))</f>
        <v>4.7</v>
      </c>
      <c r="AX61" s="1" t="n">
        <f aca="false">IF(AND(D61&gt;=1.3,B61&gt;=3.45),6.25,IF(AND(B61&lt;2.75,A61&lt;5.25,B61&lt;3.45),3.9,IF(AND(D61&lt;0.25,D61&lt;1.3,B61&gt;=3.45),1.16,IF(AND(A61&gt;=5.05,B61&gt;=2.75,A61&lt;5.25,B61&lt;3.45),1.7,IF(AND(D61&lt;0.7,F61&lt;2.5,A61&gt;=5.25,B61&lt;3.45),1.5,IF(AND(H61&gt;=16.284,F61&gt;=2.5,A61&gt;=5.25,B61&lt;3.45),6.6,IF(AND(G61&lt;0.123,D61&gt;=0.25,D61&lt;1.3,B61&gt;=3.45),1.3,IF(AND(A61&lt;4.5,A61&lt;5.05,B61&gt;=2.75,A61&lt;5.25,B61&lt;3.45),1.3,IF(AND(A61&lt;5.05,G61&gt;=0.123,D61&gt;=0.25,D61&lt;1.3,B61&gt;=3.45),1.6,IF(AND(B61&lt;3.15,A61&gt;=4.5,A61&lt;5.05,B61&gt;=2.75,A61&lt;5.25,B61&lt;3.45),1.54,IF(AND(B61&gt;=3.15,A61&gt;=4.5,A61&lt;5.05,B61&gt;=2.75,A61&lt;5.25,B61&lt;3.45),1.35,IF(AND(D61&gt;=1.4,A61&lt;5.9,D61&gt;=0.7,F61&lt;2.5,A61&gt;=5.25,B61&lt;3.45),4.5,IF(AND(D61&gt;=1.55,A61&gt;=5.9,D61&gt;=0.7,F61&lt;2.5,A61&gt;=5.25,B61&lt;3.45),4.95,IF(AND(G61&gt;=0.682,D61&gt;=2.05,H61&lt;16.284,F61&gt;=2.5,A61&gt;=5.25,B61&lt;3.45),5.26,IF(AND(A61&lt;5.4,A61&gt;=5.05,G61&gt;=0.123,D61&gt;=0.25,D61&lt;1.3,B61&gt;=3.45),1.64,IF(AND(A61&gt;=5.4,A61&gt;=5.05,G61&gt;=0.123,D61&gt;=0.25,D61&lt;1.3,B61&gt;=3.45),1.6,IF(AND(G61&lt;0.372,D61&lt;1.4,A61&lt;5.9,D61&gt;=0.7,F61&lt;2.5,A61&gt;=5.25,B61&lt;3.45),4.175,IF(AND(D61&lt;1.35,D61&lt;1.55,A61&gt;=5.9,D61&gt;=0.7,F61&lt;2.5,A61&gt;=5.25,B61&lt;3.45),4.2,IF(AND(B61&lt;2.35,G61&lt;0.596,D61&lt;2.05,H61&lt;16.284,F61&gt;=2.5,A61&gt;=5.25,B61&lt;3.45),5,IF(AND(G61&gt;=0.888,G61&gt;=0.596,D61&lt;2.05,H61&lt;16.284,F61&gt;=2.5,A61&gt;=5.25,B61&lt;3.45),4.8,IF(AND(A61&gt;=6.85,G61&lt;0.682,D61&gt;=2.05,H61&lt;16.284,F61&gt;=2.5,A61&gt;=5.25,B61&lt;3.45),5.4,IF(AND(A61&gt;=5.75,G61&gt;=0.372,D61&lt;1.4,A61&lt;5.9,D61&gt;=0.7,F61&lt;2.5,A61&gt;=5.25,B61&lt;3.45),3.933,IF(AND(A61&gt;=6.75,D61&gt;=1.35,D61&lt;1.55,A61&gt;=5.9,D61&gt;=0.7,F61&lt;2.5,A61&gt;=5.25,B61&lt;3.45),4.8,IF(AND(H61&lt;11.084,B61&gt;=2.35,G61&lt;0.596,D61&lt;2.05,H61&lt;16.284,F61&gt;=2.5,A61&gt;=5.25,B61&lt;3.45),5.3,IF(AND(H61&lt;8.435,G61&lt;0.888,G61&gt;=0.596,D61&lt;2.05,H61&lt;16.284,F61&gt;=2.5,A61&gt;=5.25,B61&lt;3.45),5.1,IF(AND(H61&gt;=8.435,G61&lt;0.888,G61&gt;=0.596,D61&lt;2.05,H61&lt;16.284,F61&gt;=2.5,A61&gt;=5.25,B61&lt;3.45),4.94,IF(AND(B61&lt;3.15,A61&lt;6.85,G61&lt;0.682,D61&gt;=2.05,H61&lt;16.284,F61&gt;=2.5,A61&gt;=5.25,B61&lt;3.45),5.6,IF(AND(B61&gt;=3.15,A61&lt;6.85,G61&lt;0.682,D61&gt;=2.05,H61&lt;16.284,F61&gt;=2.5,A61&gt;=5.25,B61&lt;3.45),5.74,IF(AND(G61&lt;0.572,A61&lt;5.75,G61&gt;=0.372,D61&lt;1.4,A61&lt;5.9,D61&gt;=0.7,F61&lt;2.5,A61&gt;=5.25,B61&lt;3.45),3.7,IF(AND(D61&lt;1.45,A61&lt;6.75,D61&gt;=1.35,D61&lt;1.55,A61&gt;=5.9,D61&gt;=0.7,F61&lt;2.5,A61&gt;=5.25,B61&lt;3.45),4.46,IF(AND(D61&gt;=1.45,A61&lt;6.75,D61&gt;=1.35,D61&lt;1.55,A61&gt;=5.9,D61&gt;=0.7,F61&lt;2.5,A61&gt;=5.25,B61&lt;3.45),4.567,IF(AND(H61&lt;12.532,H61&gt;=11.084,B61&gt;=2.35,G61&lt;0.596,D61&lt;2.05,H61&lt;16.284,F61&gt;=2.5,A61&gt;=5.25,B61&lt;3.45),5.8,IF(AND(H61&gt;=12.532,H61&gt;=11.084,B61&gt;=2.35,G61&lt;0.596,D61&lt;2.05,H61&lt;16.284,F61&gt;=2.5,A61&gt;=5.25,B61&lt;3.45),5.667,IF(AND(A61&gt;=5.65,G61&gt;=0.572,A61&lt;5.75,G61&gt;=0.372,D61&lt;1.4,A61&lt;5.9,D61&gt;=0.7,F61&lt;2.5,A61&gt;=5.25,B61&lt;3.45),4.2,IF(AND(G61&lt;0.862,A61&lt;5.65,G61&gt;=0.572,A61&lt;5.75,G61&gt;=0.372,D61&lt;1.4,A61&lt;5.9,D61&gt;=0.7,F61&lt;2.5,A61&gt;=5.25,B61&lt;3.45),3.9,IF(AND(G61&gt;=0.862,A61&lt;5.65,G61&gt;=0.572,A61&lt;5.75,G61&gt;=0.372,D61&lt;1.4,A61&lt;5.9,D61&gt;=0.7,F61&lt;2.5,A61&gt;=5.25,B61&lt;3.45),4,"shouldnthappen"))))))))))))))))))))))))))))))))))))</f>
        <v>4.2</v>
      </c>
      <c r="AY61" s="1" t="n">
        <f aca="false">IF(AND(H61&gt;=8.233,D61&gt;=0.8,A61&lt;5.55),3.525,IF(AND(B61&lt;2.9,H61&gt;=15.534,A61&gt;=5.55),4.8,IF(AND(H61&gt;=12.259,A61&lt;4.75,D61&lt;0.8,A61&lt;5.55),1.25,IF(AND(B61&gt;=3.85,A61&gt;=4.75,D61&lt;0.8,A61&lt;5.55),1.425,IF(AND(D61&lt;1.55,H61&lt;8.233,D61&gt;=0.8,A61&lt;5.55),3.975,IF(AND(D61&gt;=1.55,H61&lt;8.233,D61&gt;=0.8,A61&lt;5.55),4.5,IF(AND(D61&lt;0.65,D61&lt;1.7,H61&lt;15.534,A61&gt;=5.55),1.7,IF(AND(A61&gt;=7.05,D61&gt;=1.7,H61&lt;15.534,A61&gt;=5.55),6.3,IF(AND(B61&gt;=3.35,B61&gt;=2.9,H61&gt;=15.534,A61&gt;=5.55),5.4,IF(AND(B61&lt;3.1,H61&lt;12.259,A61&lt;4.75,D61&lt;0.8,A61&lt;5.55),1.367,IF(AND(B61&gt;=3.1,H61&lt;12.259,A61&lt;4.75,D61&lt;0.8,A61&lt;5.55),1.4,IF(AND(G61&gt;=0.905,B61&lt;3.85,A61&gt;=4.75,D61&lt;0.8,A61&lt;5.55),1.9,IF(AND(H61&lt;15.681,B61&lt;3.35,B61&gt;=2.9,H61&gt;=15.534,A61&gt;=5.55),5.8,IF(AND(H61&gt;=15.681,B61&lt;3.35,B61&gt;=2.9,H61&gt;=15.534,A61&gt;=5.55),5.7,IF(AND(H61&gt;=14.877,G61&lt;0.905,B61&lt;3.85,A61&gt;=4.75,D61&lt;0.8,A61&lt;5.55),1.3,IF(AND(D61&gt;=1.25,B61&lt;2.65,D61&gt;=0.65,D61&lt;1.7,H61&lt;15.534,A61&gt;=5.55),4.433,IF(AND(G61&gt;=0.622,B61&lt;3.15,A61&lt;7.05,D61&gt;=1.7,H61&lt;15.534,A61&gt;=5.55),5.08,IF(AND(H61&gt;=13.42,B61&gt;=3.15,A61&lt;7.05,D61&gt;=1.7,H61&lt;15.534,A61&gt;=5.55),5.1,IF(AND(G61&lt;0.265,H61&lt;14.877,G61&lt;0.905,B61&lt;3.85,A61&gt;=4.75,D61&lt;0.8,A61&lt;5.55),1.2,IF(AND(A61&lt;5.75,D61&lt;1.25,B61&lt;2.65,D61&gt;=0.65,D61&lt;1.7,H61&lt;15.534,A61&gt;=5.55),3.7,IF(AND(A61&gt;=5.75,D61&lt;1.25,B61&lt;2.65,D61&gt;=0.65,D61&lt;1.7,H61&lt;15.534,A61&gt;=5.55),4,IF(AND(G61&gt;=0.652,D61&lt;1.35,B61&gt;=2.65,D61&gt;=0.65,D61&lt;1.7,H61&lt;15.534,A61&gt;=5.55),3.6,IF(AND(H61&lt;7.47,D61&gt;=1.35,B61&gt;=2.65,D61&gt;=0.65,D61&lt;1.7,H61&lt;15.534,A61&gt;=5.55),5.1,IF(AND(H61&lt;10.914,G61&lt;0.622,B61&lt;3.15,A61&lt;7.05,D61&gt;=1.7,H61&lt;15.534,A61&gt;=5.55),5.36,IF(AND(H61&gt;=10.914,G61&lt;0.622,B61&lt;3.15,A61&lt;7.05,D61&gt;=1.7,H61&lt;15.534,A61&gt;=5.55),5.64,IF(AND(G61&gt;=0.657,H61&lt;13.42,B61&gt;=3.15,A61&lt;7.05,D61&gt;=1.7,H61&lt;15.534,A61&gt;=5.55),6,IF(AND(G61&gt;=0.782,G61&gt;=0.265,H61&lt;14.877,G61&lt;0.905,B61&lt;3.85,A61&gt;=4.75,D61&lt;0.8,A61&lt;5.55),1.48,IF(AND(H61&lt;11.286,G61&lt;0.652,D61&lt;1.35,B61&gt;=2.65,D61&gt;=0.65,D61&lt;1.7,H61&lt;15.534,A61&gt;=5.55),4.24,IF(AND(H61&gt;=11.286,G61&lt;0.652,D61&lt;1.35,B61&gt;=2.65,D61&gt;=0.65,D61&lt;1.7,H61&lt;15.534,A61&gt;=5.55),4.05,IF(AND(G61&lt;0.413,H61&gt;=7.47,D61&gt;=1.35,B61&gt;=2.65,D61&gt;=0.65,D61&lt;1.7,H61&lt;15.534,A61&gt;=5.55),5.1,IF(AND(H61&lt;11.325,G61&lt;0.657,H61&lt;13.42,B61&gt;=3.15,A61&lt;7.05,D61&gt;=1.7,H61&lt;15.534,A61&gt;=5.55),5.8,IF(AND(H61&gt;=11.325,G61&lt;0.657,H61&lt;13.42,B61&gt;=3.15,A61&lt;7.05,D61&gt;=1.7,H61&lt;15.534,A61&gt;=5.55),5.6,IF(AND(D61&gt;=0.35,G61&lt;0.782,G61&gt;=0.265,H61&lt;14.877,G61&lt;0.905,B61&lt;3.85,A61&gt;=4.75,D61&lt;0.8,A61&lt;5.55),1.633,IF(AND(B61&lt;2.85,G61&gt;=0.413,H61&gt;=7.47,D61&gt;=1.35,B61&gt;=2.65,D61&gt;=0.65,D61&lt;1.7,H61&lt;15.534,A61&gt;=5.55),4.6,IF(AND(D61&lt;0.15,D61&lt;0.35,G61&lt;0.782,G61&gt;=0.265,H61&lt;14.877,G61&lt;0.905,B61&lt;3.85,A61&gt;=4.75,D61&lt;0.8,A61&lt;5.55),1.5,IF(AND(D61&gt;=0.15,D61&lt;0.35,G61&lt;0.782,G61&gt;=0.265,H61&lt;14.877,G61&lt;0.905,B61&lt;3.85,A61&gt;=4.75,D61&lt;0.8,A61&lt;5.55),1.543,IF(AND(A61&gt;=6.8,B61&gt;=2.85,G61&gt;=0.413,H61&gt;=7.47,D61&gt;=1.35,B61&gt;=2.65,D61&gt;=0.65,D61&lt;1.7,H61&lt;15.534,A61&gt;=5.55),4.9,IF(AND(H61&lt;13.531,A61&lt;6.8,B61&gt;=2.85,G61&gt;=0.413,H61&gt;=7.47,D61&gt;=1.35,B61&gt;=2.65,D61&gt;=0.65,D61&lt;1.7,H61&lt;15.534,A61&gt;=5.55),4.5,IF(AND(H61&gt;=13.531,A61&lt;6.8,B61&gt;=2.85,G61&gt;=0.413,H61&gt;=7.47,D61&gt;=1.35,B61&gt;=2.65,D61&gt;=0.65,D61&lt;1.7,H61&lt;15.534,A61&gt;=5.55),4.7,"shouldnthappen")))))))))))))))))))))))))))))))))))))))</f>
        <v>5.7</v>
      </c>
      <c r="AZ61" s="1" t="n">
        <f aca="false">IF(AND(H61&gt;=15.371,B61&gt;=3.35),5.4,IF(AND(G61&gt;=0.851,H61&gt;=15.244,B61&lt;3.35),4.75,IF(AND(F61&gt;=2,H61&lt;15.371,B61&gt;=3.35),5.6,IF(AND(B61&lt;2.75,A61&lt;5.15,H61&lt;15.244,B61&lt;3.35),3.42,IF(AND(A61&gt;=7.25,G61&lt;0.851,H61&gt;=15.244,B61&lt;3.35),6.6,IF(AND(A61&lt;4.45,B61&gt;=2.75,A61&lt;5.15,H61&lt;15.244,B61&lt;3.35),1.1,IF(AND(G61&lt;0.527,A61&lt;7.25,G61&lt;0.851,H61&gt;=15.244,B61&lt;3.35),5.08,IF(AND(G61&gt;=0.527,A61&lt;7.25,G61&lt;0.851,H61&gt;=15.244,B61&lt;3.35),5.8,IF(AND(D61&gt;=0.35,B61&lt;3.7,F61&lt;2,H61&lt;15.371,B61&gt;=3.35),1.55,IF(AND(H61&lt;6.542,B61&gt;=3.7,F61&lt;2,H61&lt;15.371,B61&gt;=3.35),1.9,IF(AND(B61&lt;3.25,A61&gt;=4.45,B61&gt;=2.75,A61&lt;5.15,H61&lt;15.244,B61&lt;3.35),1.46,IF(AND(B61&gt;=3.25,A61&gt;=4.45,B61&gt;=2.75,A61&lt;5.15,H61&lt;15.244,B61&lt;3.35),1.7,IF(AND(H61&lt;13.654,B61&gt;=2.95,D61&lt;1.45,A61&gt;=5.15,H61&lt;15.244,B61&lt;3.35),4.3,IF(AND(H61&gt;=13.654,B61&gt;=2.95,D61&lt;1.45,A61&gt;=5.15,H61&lt;15.244,B61&lt;3.35),4.625,IF(AND(F61&gt;=2.5,D61&lt;1.75,D61&gt;=1.45,A61&gt;=5.15,H61&lt;15.244,B61&lt;3.35),5.3,IF(AND(G61&gt;=0.853,D61&gt;=1.75,D61&gt;=1.45,A61&gt;=5.15,H61&lt;15.244,B61&lt;3.35),5.15,IF(AND(D61&gt;=0.25,D61&lt;0.35,B61&lt;3.7,F61&lt;2,H61&lt;15.371,B61&gt;=3.35),1.3,IF(AND(B61&lt;3.85,H61&gt;=6.542,B61&gt;=3.7,F61&lt;2,H61&lt;15.371,B61&gt;=3.35),1.633,IF(AND(H61&lt;7.02,H61&lt;10.688,B61&lt;2.95,D61&lt;1.45,A61&gt;=5.15,H61&lt;15.244,B61&lt;3.35),3.98,IF(AND(G61&lt;0.338,H61&gt;=10.688,B61&lt;2.95,D61&lt;1.45,A61&gt;=5.15,H61&lt;15.244,B61&lt;3.35),4.22,IF(AND(G61&gt;=0.338,H61&gt;=10.688,B61&lt;2.95,D61&lt;1.45,A61&gt;=5.15,H61&lt;15.244,B61&lt;3.35),3.9,IF(AND(B61&lt;2.75,F61&lt;2.5,D61&lt;1.75,D61&gt;=1.45,A61&gt;=5.15,H61&lt;15.244,B61&lt;3.35),5.1,IF(AND(B61&gt;=2.75,F61&lt;2.5,D61&lt;1.75,D61&gt;=1.45,A61&gt;=5.15,H61&lt;15.244,B61&lt;3.35),4.74,IF(AND(A61&gt;=7,G61&lt;0.853,D61&gt;=1.75,D61&gt;=1.45,A61&gt;=5.15,H61&lt;15.244,B61&lt;3.35),6.5,IF(AND(G61&gt;=0.934,D61&lt;0.25,D61&lt;0.35,B61&lt;3.7,F61&lt;2,H61&lt;15.371,B61&gt;=3.35),1.7,IF(AND(D61&lt;0.25,B61&gt;=3.85,H61&gt;=6.542,B61&gt;=3.7,F61&lt;2,H61&lt;15.371,B61&gt;=3.35),1.5,IF(AND(D61&gt;=0.25,B61&gt;=3.85,H61&gt;=6.542,B61&gt;=3.7,F61&lt;2,H61&lt;15.371,B61&gt;=3.35),1.4,IF(AND(B61&lt;2.5,H61&gt;=7.02,H61&lt;10.688,B61&lt;2.95,D61&lt;1.45,A61&gt;=5.15,H61&lt;15.244,B61&lt;3.35),3.8,IF(AND(G61&gt;=0.74,A61&lt;7,G61&lt;0.853,D61&gt;=1.75,D61&gt;=1.45,A61&gt;=5.15,H61&lt;15.244,B61&lt;3.35),6,IF(AND(G61&gt;=0.61,G61&lt;0.934,D61&lt;0.25,D61&lt;0.35,B61&lt;3.7,F61&lt;2,H61&lt;15.371,B61&gt;=3.35),1.5,IF(AND(D61&lt;1.15,B61&gt;=2.5,H61&gt;=7.02,H61&lt;10.688,B61&lt;2.95,D61&lt;1.45,A61&gt;=5.15,H61&lt;15.244,B61&lt;3.35),3.5,IF(AND(D61&gt;=1.15,B61&gt;=2.5,H61&gt;=7.02,H61&lt;10.688,B61&lt;2.95,D61&lt;1.45,A61&gt;=5.15,H61&lt;15.244,B61&lt;3.35),3.6,IF(AND(G61&gt;=0.626,G61&lt;0.74,A61&lt;7,G61&lt;0.853,D61&gt;=1.75,D61&gt;=1.45,A61&gt;=5.15,H61&lt;15.244,B61&lt;3.35),4.9,IF(AND(H61&lt;13.641,G61&lt;0.61,G61&lt;0.934,D61&lt;0.25,D61&lt;0.35,B61&lt;3.7,F61&lt;2,H61&lt;15.371,B61&gt;=3.35),1.425,IF(AND(H61&gt;=13.641,G61&lt;0.61,G61&lt;0.934,D61&lt;0.25,D61&lt;0.35,B61&lt;3.7,F61&lt;2,H61&lt;15.371,B61&gt;=3.35),1.3,IF(AND(B61&lt;3.05,G61&lt;0.626,G61&lt;0.74,A61&lt;7,G61&lt;0.853,D61&gt;=1.75,D61&gt;=1.45,A61&gt;=5.15,H61&lt;15.244,B61&lt;3.35),5.475,IF(AND(B61&gt;=3.05,G61&lt;0.626,G61&lt;0.74,A61&lt;7,G61&lt;0.853,D61&gt;=1.75,D61&gt;=1.45,A61&gt;=5.15,H61&lt;15.244,B61&lt;3.35),5.633,"shouldnthappen")))))))))))))))))))))))))))))))))))))</f>
        <v>4.75</v>
      </c>
      <c r="BA61" s="1" t="n">
        <f aca="false">IF(AND(F61&gt;=2,B61&gt;=3.4),6.1,IF(AND(B61&lt;2.75,A61&lt;5.15,B61&lt;3.4),3.225,IF(AND(G61&gt;=0.821,F61&lt;2,B61&gt;=3.4),1.9,IF(AND(B61&gt;=3.2,B61&gt;=2.75,A61&lt;5.15,B61&lt;3.4),1.7,IF(AND(A61&lt;4.8,G61&lt;0.821,F61&lt;2,B61&gt;=3.4),1,IF(AND(G61&gt;=0.446,B61&lt;3.2,B61&gt;=2.75,A61&lt;5.15,B61&lt;3.4),1.1,IF(AND(G61&lt;0.356,D61&lt;1.45,A61&lt;6.25,A61&gt;=5.15,B61&lt;3.4),4.32,IF(AND(G61&lt;0.591,D61&gt;=1.45,A61&lt;6.25,A61&gt;=5.15,B61&lt;3.4),4.6,IF(AND(D61&lt;1.75,G61&lt;0.597,A61&gt;=6.25,A61&gt;=5.15,B61&lt;3.4),4.86,IF(AND(H61&gt;=16.472,G61&gt;=0.597,A61&gt;=6.25,A61&gt;=5.15,B61&lt;3.4),6.6,IF(AND(G61&lt;0.063,G61&lt;0.446,B61&lt;3.2,B61&gt;=2.75,A61&lt;5.15,B61&lt;3.4),1.4,IF(AND(A61&gt;=5.95,G61&gt;=0.356,D61&lt;1.45,A61&lt;6.25,A61&gt;=5.15,B61&lt;3.4),4.6,IF(AND(B61&gt;=2.9,G61&gt;=0.591,D61&gt;=1.45,A61&lt;6.25,A61&gt;=5.15,B61&lt;3.4),4.867,IF(AND(D61&gt;=2.4,H61&lt;16.472,G61&gt;=0.597,A61&gt;=6.25,A61&gt;=5.15,B61&lt;3.4),6,IF(AND(A61&lt;5.45,B61&gt;=3.85,A61&gt;=4.8,G61&lt;0.821,F61&lt;2,B61&gt;=3.4),1.3,IF(AND(A61&gt;=5.45,B61&gt;=3.85,A61&gt;=4.8,G61&lt;0.821,F61&lt;2,B61&gt;=3.4),1.45,IF(AND(H61&lt;14.273,G61&gt;=0.063,G61&lt;0.446,B61&lt;3.2,B61&gt;=2.75,A61&lt;5.15,B61&lt;3.4),1.5,IF(AND(H61&gt;=14.273,G61&gt;=0.063,G61&lt;0.446,B61&lt;3.2,B61&gt;=2.75,A61&lt;5.15,B61&lt;3.4),1.6,IF(AND(G61&gt;=0.572,A61&lt;5.95,G61&gt;=0.356,D61&lt;1.45,A61&lt;6.25,A61&gt;=5.15,B61&lt;3.4),3.9,IF(AND(G61&lt;0.827,B61&lt;2.9,G61&gt;=0.591,D61&gt;=1.45,A61&lt;6.25,A61&gt;=5.15,B61&lt;3.4),4.9,IF(AND(G61&gt;=0.827,B61&lt;2.9,G61&gt;=0.591,D61&gt;=1.45,A61&lt;6.25,A61&gt;=5.15,B61&lt;3.4),5.1,IF(AND(A61&gt;=7.2,B61&lt;3.05,D61&gt;=1.75,G61&lt;0.597,A61&gt;=6.25,A61&gt;=5.15,B61&lt;3.4),6.7,IF(AND(G61&lt;0.353,B61&gt;=3.05,D61&gt;=1.75,G61&lt;0.597,A61&gt;=6.25,A61&gt;=5.15,B61&lt;3.4),5.22,IF(AND(G61&gt;=0.353,B61&gt;=3.05,D61&gt;=1.75,G61&lt;0.597,A61&gt;=6.25,A61&gt;=5.15,B61&lt;3.4),5.65,IF(AND(A61&lt;6.55,D61&lt;2.4,H61&lt;16.472,G61&gt;=0.597,A61&gt;=6.25,A61&gt;=5.15,B61&lt;3.4),5.033,IF(AND(H61&lt;12.719,G61&lt;0.385,B61&lt;3.85,A61&gt;=4.8,G61&lt;0.821,F61&lt;2,B61&gt;=3.4),1.54,IF(AND(H61&gt;=12.719,G61&lt;0.385,B61&lt;3.85,A61&gt;=4.8,G61&lt;0.821,F61&lt;2,B61&gt;=3.4),1.3,IF(AND(B61&lt;3.6,G61&gt;=0.385,B61&lt;3.85,A61&gt;=4.8,G61&lt;0.821,F61&lt;2,B61&gt;=3.4),1.325,IF(AND(B61&gt;=3.6,G61&gt;=0.385,B61&lt;3.85,A61&gt;=4.8,G61&lt;0.821,F61&lt;2,B61&gt;=3.4),1.55,IF(AND(D61&lt;1.05,G61&lt;0.572,A61&lt;5.95,G61&gt;=0.356,D61&lt;1.45,A61&lt;6.25,A61&gt;=5.15,B61&lt;3.4),3.633,IF(AND(D61&gt;=2.15,A61&lt;7.2,B61&lt;3.05,D61&gt;=1.75,G61&lt;0.597,A61&gt;=6.25,A61&gt;=5.15,B61&lt;3.4),5.667,IF(AND(H61&lt;13.094,A61&gt;=6.55,D61&lt;2.4,H61&lt;16.472,G61&gt;=0.597,A61&gt;=6.25,A61&gt;=5.15,B61&lt;3.4),5.2,IF(AND(D61&lt;1.15,D61&gt;=1.05,G61&lt;0.572,A61&lt;5.95,G61&gt;=0.356,D61&lt;1.45,A61&lt;6.25,A61&gt;=5.15,B61&lt;3.4),3.8,IF(AND(D61&gt;=1.15,D61&gt;=1.05,G61&lt;0.572,A61&lt;5.95,G61&gt;=0.356,D61&lt;1.45,A61&lt;6.25,A61&gt;=5.15,B61&lt;3.4),3.9,IF(AND(G61&gt;=0.487,D61&lt;2.15,A61&lt;7.2,B61&lt;3.05,D61&gt;=1.75,G61&lt;0.597,A61&gt;=6.25,A61&gt;=5.15,B61&lt;3.4),5.8,IF(AND(A61&lt;6.8,H61&gt;=13.094,A61&gt;=6.55,D61&lt;2.4,H61&lt;16.472,G61&gt;=0.597,A61&gt;=6.25,A61&gt;=5.15,B61&lt;3.4),4.52,IF(AND(A61&gt;=6.8,H61&gt;=13.094,A61&gt;=6.55,D61&lt;2.4,H61&lt;16.472,G61&gt;=0.597,A61&gt;=6.25,A61&gt;=5.15,B61&lt;3.4),4.75,IF(AND(B61&lt;2.95,G61&lt;0.487,D61&lt;2.15,A61&lt;7.2,B61&lt;3.05,D61&gt;=1.75,G61&lt;0.597,A61&gt;=6.25,A61&gt;=5.15,B61&lt;3.4),5.6,IF(AND(B61&gt;=2.95,G61&lt;0.487,D61&lt;2.15,A61&lt;7.2,B61&lt;3.05,D61&gt;=1.75,G61&lt;0.597,A61&gt;=6.25,A61&gt;=5.15,B61&lt;3.4),5.5,"shouldnthappen")))))))))))))))))))))))))))))))))))))))</f>
        <v>4.52</v>
      </c>
      <c r="BB61" s="1" t="n">
        <f aca="false">IF(AND(A61&lt;4.35,B61&lt;3.25,F61&lt;1.5),1.1,IF(AND(H61&lt;14.005,A61&gt;=4.35,B61&lt;3.25,F61&lt;1.5),1.3,IF(AND(H61&gt;=14.005,A61&gt;=4.35,B61&lt;3.25,F61&lt;1.5),1.6,IF(AND(G61&gt;=0.905,A61&lt;5.15,B61&gt;=3.25,F61&lt;1.5),1.9,IF(AND(B61&lt;3.45,A61&gt;=5.15,B61&gt;=3.25,F61&lt;1.5),1.6,IF(AND(F61&gt;=2.5,D61&gt;=1.35,D61&lt;1.75,F61&gt;=1.5),4.867,IF(AND(A61&gt;=7.05,D61&gt;=2.05,D61&gt;=1.75,F61&gt;=1.5),6.35,IF(AND(D61&gt;=0.4,G61&lt;0.905,A61&lt;5.15,B61&gt;=3.25,F61&lt;1.5),1.65,IF(AND(B61&lt;3.6,B61&gt;=3.45,A61&gt;=5.15,B61&gt;=3.25,F61&lt;1.5),1.35,IF(AND(H61&lt;6.808,H61&lt;9.386,D61&lt;1.35,D61&lt;1.75,F61&gt;=1.5),4.05,IF(AND(H61&gt;=6.808,H61&lt;9.386,D61&lt;1.35,D61&lt;1.75,F61&gt;=1.5),3.46,IF(AND(B61&lt;2.45,F61&lt;2.5,D61&gt;=1.35,D61&lt;1.75,F61&gt;=1.5),4.5,IF(AND(H61&gt;=13.115,D61&lt;1.95,D61&lt;2.05,D61&gt;=1.75,F61&gt;=1.5),4.85,IF(AND(G61&lt;0.196,D61&gt;=1.95,D61&lt;2.05,D61&gt;=1.75,F61&gt;=1.5),6.7,IF(AND(G61&gt;=0.196,D61&gt;=1.95,D61&lt;2.05,D61&gt;=1.75,F61&gt;=1.5),5.12,IF(AND(H61&lt;10.925,D61&lt;0.4,G61&lt;0.905,A61&lt;5.15,B61&gt;=3.25,F61&lt;1.5),1.4,IF(AND(H61&gt;=10.925,D61&lt;0.4,G61&lt;0.905,A61&lt;5.15,B61&gt;=3.25,F61&lt;1.5),1.45,IF(AND(H61&lt;14.096,B61&gt;=3.6,B61&gt;=3.45,A61&gt;=5.15,B61&gt;=3.25,F61&lt;1.5),1.42,IF(AND(H61&gt;=14.096,B61&gt;=3.6,B61&gt;=3.45,A61&gt;=5.15,B61&gt;=3.25,F61&lt;1.5),1.7,IF(AND(B61&lt;2.45,D61&lt;1.15,H61&gt;=9.386,D61&lt;1.35,D61&lt;1.75,F61&gt;=1.5),3.6,IF(AND(B61&gt;=2.45,D61&lt;1.15,H61&gt;=9.386,D61&lt;1.35,D61&lt;1.75,F61&gt;=1.5),3.9,IF(AND(G61&lt;0.246,D61&gt;=1.15,H61&gt;=9.386,D61&lt;1.35,D61&lt;1.75,F61&gt;=1.5),4.4,IF(AND(B61&lt;2.75,B61&gt;=2.45,F61&lt;2.5,D61&gt;=1.35,D61&lt;1.75,F61&gt;=1.5),5.1,IF(AND(H61&lt;11.084,H61&lt;13.115,D61&lt;1.95,D61&lt;2.05,D61&gt;=1.75,F61&gt;=1.5),5.35,IF(AND(H61&gt;=11.084,H61&lt;13.115,D61&lt;1.95,D61&lt;2.05,D61&gt;=1.75,F61&gt;=1.5),5.7,IF(AND(H61&lt;15.52,D61&lt;2.25,A61&lt;7.05,D61&gt;=2.05,D61&gt;=1.75,F61&gt;=1.5),5.45,IF(AND(H61&gt;=15.52,D61&lt;2.25,A61&lt;7.05,D61&gt;=2.05,D61&gt;=1.75,F61&gt;=1.5),5.725,IF(AND(G61&gt;=0.775,D61&gt;=2.25,A61&lt;7.05,D61&gt;=2.05,D61&gt;=1.75,F61&gt;=1.5),5.2,IF(AND(D61&lt;1.25,G61&gt;=0.246,D61&gt;=1.15,H61&gt;=9.386,D61&lt;1.35,D61&lt;1.75,F61&gt;=1.5),4.05,IF(AND(A61&lt;5.85,B61&gt;=2.75,B61&gt;=2.45,F61&lt;2.5,D61&gt;=1.35,D61&lt;1.75,F61&gt;=1.5),4.5,IF(AND(B61&lt;3.3,G61&lt;0.775,D61&gt;=2.25,A61&lt;7.05,D61&gt;=2.05,D61&gt;=1.75,F61&gt;=1.5),5.64,IF(AND(B61&gt;=3.3,G61&lt;0.775,D61&gt;=2.25,A61&lt;7.05,D61&gt;=2.05,D61&gt;=1.75,F61&gt;=1.5),5.6,IF(AND(A61&lt;5.9,D61&gt;=1.25,G61&gt;=0.246,D61&gt;=1.15,H61&gt;=9.386,D61&lt;1.35,D61&lt;1.75,F61&gt;=1.5),4.2,IF(AND(A61&gt;=5.9,D61&gt;=1.25,G61&gt;=0.246,D61&gt;=1.15,H61&gt;=9.386,D61&lt;1.35,D61&lt;1.75,F61&gt;=1.5),4,IF(AND(G61&gt;=0.437,A61&gt;=5.85,B61&gt;=2.75,B61&gt;=2.45,F61&lt;2.5,D61&gt;=1.35,D61&lt;1.75,F61&gt;=1.5),4.75,IF(AND(H61&lt;9.446,G61&lt;0.437,A61&gt;=5.85,B61&gt;=2.75,B61&gt;=2.45,F61&lt;2.5,D61&gt;=1.35,D61&lt;1.75,F61&gt;=1.5),4.6,IF(AND(H61&gt;=9.446,G61&lt;0.437,A61&gt;=5.85,B61&gt;=2.75,B61&gt;=2.45,F61&lt;2.5,D61&gt;=1.35,D61&lt;1.75,F61&gt;=1.5),4.7,"shouldnthappen")))))))))))))))))))))))))))))))))))))</f>
        <v>4</v>
      </c>
      <c r="BC61" s="1" t="n">
        <f aca="false">IF(AND(G61&gt;=0.905,F61&lt;1.5),1.65,IF(AND(D61&gt;=0.45,G61&lt;0.905,F61&lt;1.5),1.65,IF(AND(A61&lt;5.15,D61&lt;1.55,F61&gt;=1.5),3.225,IF(AND(F61&gt;=2.5,A61&gt;=5.15,D61&lt;1.55,F61&gt;=1.5),5.05,IF(AND(H61&lt;5.767,A61&lt;7.05,D61&gt;=1.55,F61&gt;=1.5),4.5,IF(AND(D61&lt;1.7,A61&gt;=7.05,D61&gt;=1.55,F61&gt;=1.5),5.8,IF(AND(A61&gt;=5.3,G61&lt;0.207,D61&lt;0.45,G61&lt;0.905,F61&lt;1.5),1.3,IF(AND(D61&gt;=0.35,G61&gt;=0.207,D61&lt;0.45,G61&lt;0.905,F61&lt;1.5),1.5,IF(AND(G61&lt;0.155,D61&gt;=1.7,A61&gt;=7.05,D61&gt;=1.55,F61&gt;=1.5),6.7,IF(AND(G61&gt;=0.155,D61&gt;=1.7,A61&gt;=7.05,D61&gt;=1.55,F61&gt;=1.5),6.34,IF(AND(G61&lt;0.05,A61&lt;5.3,G61&lt;0.207,D61&lt;0.45,G61&lt;0.905,F61&lt;1.5),1.4,IF(AND(G61&gt;=0.05,A61&lt;5.3,G61&lt;0.207,D61&lt;0.45,G61&lt;0.905,F61&lt;1.5),1.5,IF(AND(A61&lt;4.5,D61&lt;0.35,G61&gt;=0.207,D61&lt;0.45,G61&lt;0.905,F61&lt;1.5),1.3,IF(AND(G61&lt;0.308,A61&lt;6.2,F61&lt;2.5,A61&gt;=5.15,D61&lt;1.55,F61&gt;=1.5),4.5,IF(AND(D61&lt;1.35,A61&gt;=6.2,F61&lt;2.5,A61&gt;=5.15,D61&lt;1.55,F61&gt;=1.5),4.367,IF(AND(D61&lt;1.85,A61&lt;6.15,H61&gt;=5.767,A61&lt;7.05,D61&gt;=1.55,F61&gt;=1.5),4.933,IF(AND(G61&gt;=0.558,A61&gt;=4.5,D61&lt;0.35,G61&gt;=0.207,D61&lt;0.45,G61&lt;0.905,F61&lt;1.5),1.5,IF(AND(H61&gt;=13.383,G61&gt;=0.308,A61&lt;6.2,F61&lt;2.5,A61&gt;=5.15,D61&lt;1.55,F61&gt;=1.5),4.7,IF(AND(H61&gt;=12.206,D61&gt;=1.35,A61&gt;=6.2,F61&lt;2.5,A61&gt;=5.15,D61&lt;1.55,F61&gt;=1.5),4.575,IF(AND(A61&lt;5.7,D61&gt;=1.85,A61&lt;6.15,H61&gt;=5.767,A61&lt;7.05,D61&gt;=1.55,F61&gt;=1.5),4.9,IF(AND(A61&gt;=5.7,D61&gt;=1.85,A61&lt;6.15,H61&gt;=5.767,A61&lt;7.05,D61&gt;=1.55,F61&gt;=1.5),5.1,IF(AND(G61&lt;0.079,G61&lt;0.364,A61&gt;=6.15,H61&gt;=5.767,A61&lt;7.05,D61&gt;=1.55,F61&gt;=1.5),5.6,IF(AND(G61&gt;=0.079,G61&lt;0.364,A61&gt;=6.15,H61&gt;=5.767,A61&lt;7.05,D61&gt;=1.55,F61&gt;=1.5),5.25,IF(AND(G61&gt;=0.447,G61&lt;0.558,A61&gt;=4.5,D61&lt;0.35,G61&gt;=0.207,D61&lt;0.45,G61&lt;0.905,F61&lt;1.5),1.3,IF(AND(B61&gt;=2.95,H61&lt;13.383,G61&gt;=0.308,A61&lt;6.2,F61&lt;2.5,A61&gt;=5.15,D61&lt;1.55,F61&gt;=1.5),4.6,IF(AND(B61&lt;2.65,H61&lt;12.206,D61&gt;=1.35,A61&gt;=6.2,F61&lt;2.5,A61&gt;=5.15,D61&lt;1.55,F61&gt;=1.5),4.9,IF(AND(D61&lt;2.45,A61&lt;6.6,G61&gt;=0.364,A61&gt;=6.15,H61&gt;=5.767,A61&lt;7.05,D61&gt;=1.55,F61&gt;=1.5),5.6,IF(AND(D61&gt;=2.45,A61&lt;6.6,G61&gt;=0.364,A61&gt;=6.15,H61&gt;=5.767,A61&lt;7.05,D61&gt;=1.55,F61&gt;=1.5),6,IF(AND(H61&lt;12.921,A61&gt;=6.6,G61&gt;=0.364,A61&gt;=6.15,H61&gt;=5.767,A61&lt;7.05,D61&gt;=1.55,F61&gt;=1.5),5.725,IF(AND(H61&gt;=12.921,A61&gt;=6.6,G61&gt;=0.364,A61&gt;=6.15,H61&gt;=5.767,A61&lt;7.05,D61&gt;=1.55,F61&gt;=1.5),5.367,IF(AND(B61&lt;3.15,G61&lt;0.447,G61&lt;0.558,A61&gt;=4.5,D61&lt;0.35,G61&gt;=0.207,D61&lt;0.45,G61&lt;0.905,F61&lt;1.5),1.5,IF(AND(B61&gt;=3.15,G61&lt;0.447,G61&lt;0.558,A61&gt;=4.5,D61&lt;0.35,G61&gt;=0.207,D61&lt;0.45,G61&lt;0.905,F61&lt;1.5),1.36,IF(AND(B61&gt;=2.85,B61&lt;2.95,H61&lt;13.383,G61&gt;=0.308,A61&lt;6.2,F61&lt;2.5,A61&gt;=5.15,D61&lt;1.55,F61&gt;=1.5),3.6,IF(AND(H61&lt;9.446,B61&gt;=2.65,H61&lt;12.206,D61&gt;=1.35,A61&gt;=6.2,F61&lt;2.5,A61&gt;=5.15,D61&lt;1.55,F61&gt;=1.5),4.6,IF(AND(H61&gt;=9.446,B61&gt;=2.65,H61&lt;12.206,D61&gt;=1.35,A61&gt;=6.2,F61&lt;2.5,A61&gt;=5.15,D61&lt;1.55,F61&gt;=1.5),4.7,IF(AND(D61&lt;1.2,B61&lt;2.85,B61&lt;2.95,H61&lt;13.383,G61&gt;=0.308,A61&lt;6.2,F61&lt;2.5,A61&gt;=5.15,D61&lt;1.55,F61&gt;=1.5),3.75,IF(AND(G61&lt;0.356,D61&gt;=1.2,B61&lt;2.85,B61&lt;2.95,H61&lt;13.383,G61&gt;=0.308,A61&lt;6.2,F61&lt;2.5,A61&gt;=5.15,D61&lt;1.55,F61&gt;=1.5),4.2,IF(AND(G61&gt;=0.356,D61&gt;=1.2,B61&lt;2.85,B61&lt;2.95,H61&lt;13.383,G61&gt;=0.308,A61&lt;6.2,F61&lt;2.5,A61&gt;=5.15,D61&lt;1.55,F61&gt;=1.5),3.96,"shouldnthappen"))))))))))))))))))))))))))))))))))))))</f>
        <v>4.367</v>
      </c>
      <c r="BD61" s="1" t="n">
        <f aca="false">IF(AND(B61&lt;2.7,A61&lt;5.3,B61&lt;3.15),3.42,IF(AND(F61&lt;2.5,A61&gt;=5.85,B61&gt;=3.15),4.7,IF(AND(A61&lt;4.35,B61&gt;=2.7,A61&lt;5.3,B61&lt;3.15),1.1,IF(AND(A61&gt;=4.35,B61&gt;=2.7,A61&lt;5.3,B61&lt;3.15),1.42,IF(AND(A61&gt;=7.05,F61&gt;=2.5,A61&gt;=5.3,B61&lt;3.15),6.067,IF(AND(D61&gt;=0.45,A61&lt;5.05,A61&lt;5.85,B61&gt;=3.15),1.6,IF(AND(B61&lt;3.35,A61&gt;=5.05,A61&lt;5.85,B61&gt;=3.15),1.7,IF(AND(A61&gt;=6.85,F61&gt;=2.5,A61&gt;=5.85,B61&gt;=3.15),6.22,IF(AND(D61&lt;1.25,D61&lt;1.35,F61&lt;2.5,A61&gt;=5.3,B61&lt;3.15),4.033,IF(AND(D61&gt;=1.25,D61&lt;1.35,F61&lt;2.5,A61&gt;=5.3,B61&lt;3.15),4.233,IF(AND(A61&lt;6.05,D61&gt;=1.35,F61&lt;2.5,A61&gt;=5.3,B61&lt;3.15),5.1,IF(AND(H61&gt;=13.29,A61&lt;7.05,F61&gt;=2.5,A61&gt;=5.3,B61&lt;3.15),4.96,IF(AND(G61&gt;=0.858,D61&lt;0.45,A61&lt;5.05,A61&lt;5.85,B61&gt;=3.15),1.3,IF(AND(D61&gt;=0.35,B61&gt;=3.35,A61&gt;=5.05,A61&lt;5.85,B61&gt;=3.15),1.4,IF(AND(B61&lt;3.25,A61&lt;6.85,F61&gt;=2.5,A61&gt;=5.85,B61&gt;=3.15),5.233,IF(AND(A61&gt;=6.8,A61&gt;=6.05,D61&gt;=1.35,F61&lt;2.5,A61&gt;=5.3,B61&lt;3.15),4.9,IF(AND(G61&gt;=0.622,H61&lt;13.29,A61&lt;7.05,F61&gt;=2.5,A61&gt;=5.3,B61&lt;3.15),5.067,IF(AND(H61&lt;8.834,G61&lt;0.858,D61&lt;0.45,A61&lt;5.05,A61&lt;5.85,B61&gt;=3.15),1.4,IF(AND(G61&lt;0.774,B61&gt;=3.25,A61&lt;6.85,F61&gt;=2.5,A61&gt;=5.85,B61&gt;=3.15),5.8,IF(AND(G61&gt;=0.774,B61&gt;=3.25,A61&lt;6.85,F61&gt;=2.5,A61&gt;=5.85,B61&gt;=3.15),5.4,IF(AND(H61&gt;=12.206,A61&lt;6.8,A61&gt;=6.05,D61&gt;=1.35,F61&lt;2.5,A61&gt;=5.3,B61&lt;3.15),4.5,IF(AND(G61&gt;=0.439,G61&lt;0.622,H61&lt;13.29,A61&lt;7.05,F61&gt;=2.5,A61&gt;=5.3,B61&lt;3.15),5.667,IF(AND(G61&lt;0.227,H61&gt;=8.834,G61&lt;0.858,D61&lt;0.45,A61&lt;5.05,A61&lt;5.85,B61&gt;=3.15),1.4,IF(AND(G61&gt;=0.227,H61&gt;=8.834,G61&lt;0.858,D61&lt;0.45,A61&lt;5.05,A61&lt;5.85,B61&gt;=3.15),1.3,IF(AND(G61&gt;=0.934,B61&lt;3.75,D61&lt;0.35,B61&gt;=3.35,A61&gt;=5.05,A61&lt;5.85,B61&gt;=3.15),1.7,IF(AND(G61&lt;0.823,B61&gt;=3.75,D61&lt;0.35,B61&gt;=3.35,A61&gt;=5.05,A61&lt;5.85,B61&gt;=3.15),1.55,IF(AND(G61&gt;=0.823,B61&gt;=3.75,D61&lt;0.35,B61&gt;=3.35,A61&gt;=5.05,A61&lt;5.85,B61&gt;=3.15),1.5,IF(AND(A61&lt;6.2,H61&lt;12.206,A61&lt;6.8,A61&gt;=6.05,D61&gt;=1.35,F61&lt;2.5,A61&gt;=5.3,B61&lt;3.15),4.6,IF(AND(A61&gt;=6.2,H61&lt;12.206,A61&lt;6.8,A61&gt;=6.05,D61&gt;=1.35,F61&lt;2.5,A61&gt;=5.3,B61&lt;3.15),4.74,IF(AND(H61&gt;=10.667,G61&lt;0.439,G61&lt;0.622,H61&lt;13.29,A61&lt;7.05,F61&gt;=2.5,A61&gt;=5.3,B61&lt;3.15),5.6,IF(AND(H61&lt;13.67,G61&lt;0.934,B61&lt;3.75,D61&lt;0.35,B61&gt;=3.35,A61&gt;=5.05,A61&lt;5.85,B61&gt;=3.15),1.48,IF(AND(H61&gt;=13.67,G61&lt;0.934,B61&lt;3.75,D61&lt;0.35,B61&gt;=3.35,A61&gt;=5.05,A61&lt;5.85,B61&gt;=3.15),1.3,IF(AND(G61&lt;0.301,H61&lt;10.667,G61&lt;0.439,G61&lt;0.622,H61&lt;13.29,A61&lt;7.05,F61&gt;=2.5,A61&gt;=5.3,B61&lt;3.15),5.2,IF(AND(G61&gt;=0.301,H61&lt;10.667,G61&lt;0.439,G61&lt;0.622,H61&lt;13.29,A61&lt;7.05,F61&gt;=2.5,A61&gt;=5.3,B61&lt;3.15),5.067,"shouldnthappen"))))))))))))))))))))))))))))))))))</f>
        <v>4.233</v>
      </c>
      <c r="BE61" s="1" t="n">
        <f aca="false">IF(AND(B61&gt;=3.85,A61&gt;=5.05,F61&lt;1.5),1.4,IF(AND(A61&lt;5.25,A61&lt;5.75,F61&gt;=1.5),3.15,IF(AND(A61&lt;4.95,B61&lt;3.15,A61&lt;5.05,F61&lt;1.5),1.46,IF(AND(A61&gt;=4.95,B61&lt;3.15,A61&lt;5.05,F61&lt;1.5),1.6,IF(AND(H61&lt;8.834,B61&gt;=3.15,A61&lt;5.05,F61&lt;1.5),1.4,IF(AND(D61&lt;0.25,B61&lt;3.85,A61&gt;=5.05,F61&lt;1.5),1.48,IF(AND(D61&gt;=0.25,B61&lt;3.85,A61&gt;=5.05,F61&lt;1.5),1.7,IF(AND(F61&gt;=2.5,A61&gt;=5.25,A61&lt;5.75,F61&gt;=1.5),4.9,IF(AND(H61&lt;12.45,H61&gt;=8.834,B61&gt;=3.15,A61&lt;5.05,F61&lt;1.5),1.25,IF(AND(H61&gt;=12.45,H61&gt;=8.834,B61&gt;=3.15,A61&lt;5.05,F61&lt;1.5),1.32,IF(AND(G61&lt;0.283,F61&lt;2.5,A61&gt;=5.25,A61&lt;5.75,F61&gt;=1.5),4.3,IF(AND(H61&lt;6.712,H61&lt;11.275,D61&lt;1.55,A61&gt;=5.75,F61&gt;=1.5),5,IF(AND(H61&lt;13.101,H61&gt;=11.275,D61&lt;1.55,A61&gt;=5.75,F61&gt;=1.5),3.933,IF(AND(H61&gt;=13.101,H61&gt;=11.275,D61&lt;1.55,A61&gt;=5.75,F61&gt;=1.5),4.5,IF(AND(A61&gt;=7.3,D61&lt;2.45,D61&gt;=1.55,A61&gt;=5.75,F61&gt;=1.5),6.7,IF(AND(B61&lt;3.45,D61&gt;=2.45,D61&gt;=1.55,A61&gt;=5.75,F61&gt;=1.5),5.925,IF(AND(B61&gt;=3.45,D61&gt;=2.45,D61&gt;=1.55,A61&gt;=5.75,F61&gt;=1.5),6.1,IF(AND(B61&gt;=2.8,G61&gt;=0.283,F61&lt;2.5,A61&gt;=5.25,A61&lt;5.75,F61&gt;=1.5),4.2,IF(AND(D61&lt;1.35,H61&gt;=6.712,H61&lt;11.275,D61&lt;1.55,A61&gt;=5.75,F61&gt;=1.5),4.35,IF(AND(D61&lt;1.05,B61&lt;2.8,G61&gt;=0.283,F61&lt;2.5,A61&gt;=5.25,A61&lt;5.75,F61&gt;=1.5),3.567,IF(AND(D61&gt;=1.05,B61&lt;2.8,G61&gt;=0.283,F61&lt;2.5,A61&gt;=5.25,A61&lt;5.75,F61&gt;=1.5),3.925,IF(AND(B61&lt;2.65,D61&gt;=1.35,H61&gt;=6.712,H61&lt;11.275,D61&lt;1.55,A61&gt;=5.75,F61&gt;=1.5),4.9,IF(AND(B61&gt;=2.65,D61&gt;=1.35,H61&gt;=6.712,H61&lt;11.275,D61&lt;1.55,A61&gt;=5.75,F61&gt;=1.5),4.625,IF(AND(H61&gt;=14.683,G61&gt;=0.628,A61&lt;7.3,D61&lt;2.45,D61&gt;=1.55,A61&gt;=5.75,F61&gt;=1.5),5.4,IF(AND(D61&lt;1.95,H61&lt;8.884,G61&lt;0.628,A61&lt;7.3,D61&lt;2.45,D61&gt;=1.55,A61&gt;=5.75,F61&gt;=1.5),5.1,IF(AND(D61&gt;=1.95,H61&lt;8.884,G61&lt;0.628,A61&lt;7.3,D61&lt;2.45,D61&gt;=1.55,A61&gt;=5.75,F61&gt;=1.5),5.22,IF(AND(A61&lt;6.05,H61&gt;=8.884,G61&lt;0.628,A61&lt;7.3,D61&lt;2.45,D61&gt;=1.55,A61&gt;=5.75,F61&gt;=1.5),5.1,IF(AND(G61&lt;0.817,H61&lt;14.683,G61&gt;=0.628,A61&lt;7.3,D61&lt;2.45,D61&gt;=1.55,A61&gt;=5.75,F61&gt;=1.5),4.967,IF(AND(G61&gt;=0.817,H61&lt;14.683,G61&gt;=0.628,A61&lt;7.3,D61&lt;2.45,D61&gt;=1.55,A61&gt;=5.75,F61&gt;=1.5),5.1,IF(AND(H61&lt;9.637,A61&gt;=6.05,H61&gt;=8.884,G61&lt;0.628,A61&lt;7.3,D61&lt;2.45,D61&gt;=1.55,A61&gt;=5.75,F61&gt;=1.5),5.9,IF(AND(D61&lt;1.85,H61&gt;=9.637,A61&gt;=6.05,H61&gt;=8.884,G61&lt;0.628,A61&lt;7.3,D61&lt;2.45,D61&gt;=1.55,A61&gt;=5.75,F61&gt;=1.5),5.733,IF(AND(G61&gt;=0.388,D61&gt;=1.85,H61&gt;=9.637,A61&gt;=6.05,H61&gt;=8.884,G61&lt;0.628,A61&lt;7.3,D61&lt;2.45,D61&gt;=1.55,A61&gt;=5.75,F61&gt;=1.5),5.64,IF(AND(B61&lt;2.95,G61&lt;0.388,D61&gt;=1.85,H61&gt;=9.637,A61&gt;=6.05,H61&gt;=8.884,G61&lt;0.628,A61&lt;7.3,D61&lt;2.45,D61&gt;=1.55,A61&gt;=5.75,F61&gt;=1.5),5.5,IF(AND(B61&gt;=2.95,G61&lt;0.388,D61&gt;=1.85,H61&gt;=9.637,A61&gt;=6.05,H61&gt;=8.884,G61&lt;0.628,A61&lt;7.3,D61&lt;2.45,D61&gt;=1.55,A61&gt;=5.75,F61&gt;=1.5),5.333,"shouldnthappen"))))))))))))))))))))))))))))))))))</f>
        <v>4.5</v>
      </c>
      <c r="BF61" s="1" t="n">
        <f aca="false">IF(AND(D61&gt;=0.35,F61&lt;1.5),1.65,IF(AND(H61&gt;=16.227,D61&gt;=1.55,F61&gt;=1.5),6.533,IF(AND(A61&gt;=5.45,G61&lt;0.174,D61&lt;0.35,F61&lt;1.5),1.7,IF(AND(D61&lt;0.15,G61&gt;=0.174,D61&lt;0.35,F61&lt;1.5),1.38,IF(AND(D61&gt;=1.15,D61&lt;1.25,D61&lt;1.55,F61&gt;=1.5),3.967,IF(AND(H61&lt;8.376,A61&lt;5.45,G61&lt;0.174,D61&lt;0.35,F61&lt;1.5),1.4,IF(AND(H61&gt;=8.376,A61&lt;5.45,G61&lt;0.174,D61&lt;0.35,F61&lt;1.5),1.5,IF(AND(B61&lt;3.1,D61&gt;=0.15,G61&gt;=0.174,D61&lt;0.35,F61&lt;1.5),1.475,IF(AND(H61&lt;10.258,D61&lt;1.15,D61&lt;1.25,D61&lt;1.55,F61&gt;=1.5),3.24,IF(AND(H61&gt;=10.258,D61&lt;1.15,D61&lt;1.25,D61&lt;1.55,F61&gt;=1.5),3.875,IF(AND(F61&gt;=2.5,H61&lt;10.927,D61&gt;=1.25,D61&lt;1.55,F61&gt;=1.5),5.05,IF(AND(D61&lt;1.35,H61&gt;=10.927,D61&gt;=1.25,D61&lt;1.55,F61&gt;=1.5),4.25,IF(AND(A61&gt;=6.95,D61&lt;1.75,H61&lt;16.227,D61&gt;=1.55,F61&gt;=1.5),5.8,IF(AND(B61&lt;3.3,B61&gt;=3.1,D61&gt;=0.15,G61&gt;=0.174,D61&lt;0.35,F61&lt;1.5),1.3,IF(AND(H61&lt;12.278,D61&gt;=1.35,H61&gt;=10.927,D61&gt;=1.25,D61&lt;1.55,F61&gt;=1.5),4.9,IF(AND(G61&lt;0.226,A61&lt;6.95,D61&lt;1.75,H61&lt;16.227,D61&gt;=1.55,F61&gt;=1.5),5,IF(AND(G61&gt;=0.226,A61&lt;6.95,D61&lt;1.75,H61&lt;16.227,D61&gt;=1.55,F61&gt;=1.5),4.62,IF(AND(H61&lt;9.35,B61&lt;2.95,D61&gt;=1.75,H61&lt;16.227,D61&gt;=1.55,F61&gt;=1.5),6.3,IF(AND(H61&gt;=9.35,B61&lt;2.95,D61&gt;=1.75,H61&lt;16.227,D61&gt;=1.55,F61&gt;=1.5),5.58,IF(AND(A61&lt;5.05,B61&gt;=3.3,B61&gt;=3.1,D61&gt;=0.15,G61&gt;=0.174,D61&lt;0.35,F61&lt;1.5),1.35,IF(AND(A61&gt;=5.05,B61&gt;=3.3,B61&gt;=3.1,D61&gt;=0.15,G61&gt;=0.174,D61&lt;0.35,F61&lt;1.5),1.46,IF(AND(B61&lt;2.8,A61&lt;5.65,F61&lt;2.5,H61&lt;10.927,D61&gt;=1.25,D61&lt;1.55,F61&gt;=1.5),4.075,IF(AND(B61&gt;=2.8,A61&lt;5.65,F61&lt;2.5,H61&lt;10.927,D61&gt;=1.25,D61&lt;1.55,F61&gt;=1.5),3.933,IF(AND(A61&lt;6.25,A61&gt;=5.65,F61&lt;2.5,H61&lt;10.927,D61&gt;=1.25,D61&lt;1.55,F61&gt;=1.5),4.533,IF(AND(A61&gt;=6.25,A61&gt;=5.65,F61&lt;2.5,H61&lt;10.927,D61&gt;=1.25,D61&lt;1.55,F61&gt;=1.5),4.3,IF(AND(A61&lt;6.5,H61&gt;=12.278,D61&gt;=1.35,H61&gt;=10.927,D61&gt;=1.25,D61&lt;1.55,F61&gt;=1.5),4.55,IF(AND(A61&gt;=6.5,H61&gt;=12.278,D61&gt;=1.35,H61&gt;=10.927,D61&gt;=1.25,D61&lt;1.55,F61&gt;=1.5),4.775,IF(AND(H61&lt;9.884,D61&lt;2.1,B61&gt;=2.95,D61&gt;=1.75,H61&lt;16.227,D61&gt;=1.55,F61&gt;=1.5),5.5,IF(AND(H61&gt;=9.884,D61&lt;2.1,B61&gt;=2.95,D61&gt;=1.75,H61&lt;16.227,D61&gt;=1.55,F61&gt;=1.5),5.1,IF(AND(H61&lt;10.393,D61&gt;=2.1,B61&gt;=2.95,D61&gt;=1.75,H61&lt;16.227,D61&gt;=1.55,F61&gt;=1.5),5.74,IF(AND(D61&lt;2.25,H61&gt;=10.393,D61&gt;=2.1,B61&gt;=2.95,D61&gt;=1.75,H61&lt;16.227,D61&gt;=1.55,F61&gt;=1.5),5.8,IF(AND(D61&gt;=2.25,H61&gt;=10.393,D61&gt;=2.1,B61&gt;=2.95,D61&gt;=1.75,H61&lt;16.227,D61&gt;=1.55,F61&gt;=1.5),5.4,"shouldnthappen"))))))))))))))))))))))))))))))))</f>
        <v>4.25</v>
      </c>
      <c r="BG61" s="1" t="n">
        <f aca="false">IF(AND(G61&lt;0.096,A61&lt;5.45),2.95,IF(AND(F61&gt;=1.5,G61&gt;=0.096,A61&lt;5.45),3,IF(AND(D61&lt;0.6,A61&lt;5.9,A61&gt;=5.45),1.4,IF(AND(F61&gt;=2.5,D61&gt;=0.6,A61&lt;5.9,A61&gt;=5.45),5.1,IF(AND(A61&lt;7.45,A61&gt;=7.05,A61&gt;=5.9,A61&gt;=5.45),6.167,IF(AND(B61&gt;=3.55,G61&lt;0.587,F61&lt;1.5,G61&gt;=0.096,A61&lt;5.45),1,IF(AND(A61&lt;5.05,G61&gt;=0.587,F61&lt;1.5,G61&gt;=0.096,A61&lt;5.45),1.35,IF(AND(B61&lt;2.75,D61&lt;1.7,A61&lt;7.05,A61&gt;=5.9,A61&gt;=5.45),4.9,IF(AND(A61&lt;6.2,D61&gt;=1.7,A61&lt;7.05,A61&gt;=5.9,A61&gt;=5.45),4.833,IF(AND(H61&lt;17.32,A61&gt;=7.45,A61&gt;=7.05,A61&gt;=5.9,A61&gt;=5.45),6.68,IF(AND(H61&gt;=17.32,A61&gt;=7.45,A61&gt;=7.05,A61&gt;=5.9,A61&gt;=5.45),6.4,IF(AND(G61&lt;0.161,B61&lt;3.55,G61&lt;0.587,F61&lt;1.5,G61&gt;=0.096,A61&lt;5.45),1.5,IF(AND(H61&lt;11.016,A61&gt;=5.05,G61&gt;=0.587,F61&lt;1.5,G61&gt;=0.096,A61&lt;5.45),1.633,IF(AND(H61&lt;11.001,G61&lt;0.372,F61&lt;2.5,D61&gt;=0.6,A61&lt;5.9,A61&gt;=5.45),4.133,IF(AND(H61&gt;=11.001,G61&lt;0.372,F61&lt;2.5,D61&gt;=0.6,A61&lt;5.9,A61&gt;=5.45),4.3,IF(AND(H61&lt;6.808,G61&gt;=0.372,F61&lt;2.5,D61&gt;=0.6,A61&lt;5.9,A61&gt;=5.45),4,IF(AND(A61&gt;=6.75,B61&gt;=2.75,D61&lt;1.7,A61&lt;7.05,A61&gt;=5.9,A61&gt;=5.45),4.84,IF(AND(H61&lt;12.467,G61&gt;=0.161,B61&lt;3.55,G61&lt;0.587,F61&lt;1.5,G61&gt;=0.096,A61&lt;5.45),1.3,IF(AND(D61&lt;0.25,H61&gt;=11.016,A61&gt;=5.05,G61&gt;=0.587,F61&lt;1.5,G61&gt;=0.096,A61&lt;5.45),1.52,IF(AND(D61&gt;=0.25,H61&gt;=11.016,A61&gt;=5.05,G61&gt;=0.587,F61&lt;1.5,G61&gt;=0.096,A61&lt;5.45),1.5,IF(AND(H61&lt;11.218,H61&gt;=6.808,G61&gt;=0.372,F61&lt;2.5,D61&gt;=0.6,A61&lt;5.9,A61&gt;=5.45),3.7,IF(AND(H61&gt;=11.218,H61&gt;=6.808,G61&gt;=0.372,F61&lt;2.5,D61&gt;=0.6,A61&lt;5.9,A61&gt;=5.45),3.9,IF(AND(B61&lt;2.95,A61&lt;6.75,B61&gt;=2.75,D61&lt;1.7,A61&lt;7.05,A61&gt;=5.9,A61&gt;=5.45),4.2,IF(AND(B61&gt;=2.95,A61&lt;6.75,B61&gt;=2.75,D61&lt;1.7,A61&lt;7.05,A61&gt;=5.9,A61&gt;=5.45),4.6,IF(AND(D61&gt;=2.45,A61&lt;6.85,A61&gt;=6.2,D61&gt;=1.7,A61&lt;7.05,A61&gt;=5.9,A61&gt;=5.45),5.9,IF(AND(G61&lt;0.312,A61&gt;=6.85,A61&gt;=6.2,D61&gt;=1.7,A61&lt;7.05,A61&gt;=5.9,A61&gt;=5.45),5.1,IF(AND(G61&gt;=0.312,A61&gt;=6.85,A61&gt;=6.2,D61&gt;=1.7,A61&lt;7.05,A61&gt;=5.9,A61&gt;=5.45),5.4,IF(AND(G61&lt;0.251,H61&gt;=12.467,G61&gt;=0.161,B61&lt;3.55,G61&lt;0.587,F61&lt;1.5,G61&gt;=0.096,A61&lt;5.45),1.35,IF(AND(G61&gt;=0.251,H61&gt;=12.467,G61&gt;=0.161,B61&lt;3.55,G61&lt;0.587,F61&lt;1.5,G61&gt;=0.096,A61&lt;5.45),1.467,IF(AND(G61&gt;=0.628,D61&lt;2.45,A61&lt;6.85,A61&gt;=6.2,D61&gt;=1.7,A61&lt;7.05,A61&gt;=5.9,A61&gt;=5.45),5.1,IF(AND(A61&gt;=6.75,G61&lt;0.628,D61&lt;2.45,A61&lt;6.85,A61&gt;=6.2,D61&gt;=1.7,A61&lt;7.05,A61&gt;=5.9,A61&gt;=5.45),5.9,IF(AND(H61&lt;11.824,A61&lt;6.75,G61&lt;0.628,D61&lt;2.45,A61&lt;6.85,A61&gt;=6.2,D61&gt;=1.7,A61&lt;7.05,A61&gt;=5.9,A61&gt;=5.45),5.44,IF(AND(H61&lt;14.378,H61&gt;=11.824,A61&lt;6.75,G61&lt;0.628,D61&lt;2.45,A61&lt;6.85,A61&gt;=6.2,D61&gt;=1.7,A61&lt;7.05,A61&gt;=5.9,A61&gt;=5.45),5.6,IF(AND(H61&gt;=14.378,H61&gt;=11.824,A61&lt;6.75,G61&lt;0.628,D61&lt;2.45,A61&lt;6.85,A61&gt;=6.2,D61&gt;=1.7,A61&lt;7.05,A61&gt;=5.9,A61&gt;=5.45),5.8,"shouldnthappen"))))))))))))))))))))))))))))))))))</f>
        <v>4.2</v>
      </c>
      <c r="BH61" s="1" t="n">
        <f aca="false">IF(AND(G61&gt;=0.905,F61&lt;1.5),1.8,IF(AND(H61&lt;5.523,G61&lt;0.905,F61&lt;1.5),1,IF(AND(D61&gt;=0.4,H61&gt;=5.523,G61&lt;0.905,F61&lt;1.5),1.7,IF(AND(G61&gt;=0.878,D61&lt;1.35,F61&lt;2.5,F61&gt;=1.5),4.4,IF(AND(A61&lt;5.4,D61&gt;=1.35,F61&lt;2.5,F61&gt;=1.5),3.9,IF(AND(G61&lt;0.177,B61&lt;3.15,F61&gt;=2.5,F61&gt;=1.5),6.15,IF(AND(H61&lt;10.393,B61&gt;=3.15,F61&gt;=2.5,F61&gt;=1.5),5.94,IF(AND(H61&gt;=10.393,B61&gt;=3.15,F61&gt;=2.5,F61&gt;=1.5),5.467,IF(AND(D61&gt;=1.25,G61&lt;0.878,D61&lt;1.35,F61&lt;2.5,F61&gt;=1.5),4.18,IF(AND(G61&gt;=0.709,A61&gt;=5.4,D61&gt;=1.35,F61&lt;2.5,F61&gt;=1.5),4.9,IF(AND(B61&lt;2.6,G61&gt;=0.177,B61&lt;3.15,F61&gt;=2.5,F61&gt;=1.5),4.8,IF(AND(A61&lt;4.35,A61&lt;5.05,D61&lt;0.4,H61&gt;=5.523,G61&lt;0.905,F61&lt;1.5),1.1,IF(AND(A61&gt;=5.6,A61&gt;=5.05,D61&lt;0.4,H61&gt;=5.523,G61&lt;0.905,F61&lt;1.5),1.7,IF(AND(D61&lt;1.05,D61&lt;1.25,G61&lt;0.878,D61&lt;1.35,F61&lt;2.5,F61&gt;=1.5),3.6,IF(AND(D61&gt;=1.55,G61&lt;0.709,A61&gt;=5.4,D61&gt;=1.35,F61&lt;2.5,F61&gt;=1.5),4.975,IF(AND(D61&lt;1.7,B61&gt;=2.6,G61&gt;=0.177,B61&lt;3.15,F61&gt;=2.5,F61&gt;=1.5),5.8,IF(AND(B61&lt;3.15,A61&gt;=4.35,A61&lt;5.05,D61&lt;0.4,H61&gt;=5.523,G61&lt;0.905,F61&lt;1.5),1.46,IF(AND(A61&gt;=5.45,A61&lt;5.6,A61&gt;=5.05,D61&lt;0.4,H61&gt;=5.523,G61&lt;0.905,F61&lt;1.5),1.35,IF(AND(H61&lt;10.974,D61&gt;=1.05,D61&lt;1.25,G61&lt;0.878,D61&lt;1.35,F61&lt;2.5,F61&gt;=1.5),3.8,IF(AND(H61&gt;=13.654,D61&lt;1.55,G61&lt;0.709,A61&gt;=5.4,D61&gt;=1.35,F61&lt;2.5,F61&gt;=1.5),4.725,IF(AND(A61&lt;4.5,B61&gt;=3.15,A61&gt;=4.35,A61&lt;5.05,D61&lt;0.4,H61&gt;=5.523,G61&lt;0.905,F61&lt;1.5),1.3,IF(AND(G61&lt;0.676,A61&lt;5.45,A61&lt;5.6,A61&gt;=5.05,D61&lt;0.4,H61&gt;=5.523,G61&lt;0.905,F61&lt;1.5),1.5,IF(AND(G61&gt;=0.676,A61&lt;5.45,A61&lt;5.6,A61&gt;=5.05,D61&lt;0.4,H61&gt;=5.523,G61&lt;0.905,F61&lt;1.5),1.55,IF(AND(A61&lt;5.7,H61&gt;=10.974,D61&gt;=1.05,D61&lt;1.25,G61&lt;0.878,D61&lt;1.35,F61&lt;2.5,F61&gt;=1.5),3.9,IF(AND(A61&gt;=5.7,H61&gt;=10.974,D61&gt;=1.05,D61&lt;1.25,G61&lt;0.878,D61&lt;1.35,F61&lt;2.5,F61&gt;=1.5),3.933,IF(AND(G61&gt;=0.644,H61&lt;13.654,D61&lt;1.55,G61&lt;0.709,A61&gt;=5.4,D61&gt;=1.35,F61&lt;2.5,F61&gt;=1.5),4.4,IF(AND(B61&lt;2.9,A61&lt;6.2,D61&gt;=1.7,B61&gt;=2.6,G61&gt;=0.177,B61&lt;3.15,F61&gt;=2.5,F61&gt;=1.5),5.02,IF(AND(B61&gt;=2.9,A61&lt;6.2,D61&gt;=1.7,B61&gt;=2.6,G61&gt;=0.177,B61&lt;3.15,F61&gt;=2.5,F61&gt;=1.5),4.8,IF(AND(D61&lt;2.2,A61&gt;=6.2,D61&gt;=1.7,B61&gt;=2.6,G61&gt;=0.177,B61&lt;3.15,F61&gt;=2.5,F61&gt;=1.5),5.325,IF(AND(D61&gt;=2.2,A61&gt;=6.2,D61&gt;=1.7,B61&gt;=2.6,G61&gt;=0.177,B61&lt;3.15,F61&gt;=2.5,F61&gt;=1.5),5.1,IF(AND(D61&lt;0.25,A61&gt;=4.5,B61&gt;=3.15,A61&gt;=4.35,A61&lt;5.05,D61&lt;0.4,H61&gt;=5.523,G61&lt;0.905,F61&lt;1.5),1.357,IF(AND(D61&gt;=0.25,A61&gt;=4.5,B61&gt;=3.15,A61&gt;=4.35,A61&lt;5.05,D61&lt;0.4,H61&gt;=5.523,G61&lt;0.905,F61&lt;1.5),1.333,IF(AND(H61&lt;10.723,G61&lt;0.644,H61&lt;13.654,D61&lt;1.55,G61&lt;0.709,A61&gt;=5.4,D61&gt;=1.35,F61&lt;2.5,F61&gt;=1.5),4.6,IF(AND(H61&gt;=10.723,G61&lt;0.644,H61&lt;13.654,D61&lt;1.55,G61&lt;0.709,A61&gt;=5.4,D61&gt;=1.35,F61&lt;2.5,F61&gt;=1.5),4.5,"shouldnthappen"))))))))))))))))))))))))))))))))))</f>
        <v>4.4</v>
      </c>
      <c r="BI61" s="1" t="n">
        <f aca="false">IF(AND(D61&gt;=0.8,A61&lt;5.45),3.9,IF(AND(D61&gt;=0.45,D61&lt;0.8,A61&lt;5.45),1.66,IF(AND(H61&lt;16.447,B61&gt;=3.45,A61&gt;=5.45),1.525,IF(AND(H61&gt;=16.447,B61&gt;=3.45,A61&gt;=5.45),6.4,IF(AND(H61&lt;5.245,D61&lt;0.45,D61&lt;0.8,A61&lt;5.45),1,IF(AND(A61&gt;=7.2,G61&lt;0.154,B61&lt;3.45,A61&gt;=5.45),6.7,IF(AND(D61&lt;1.65,A61&lt;7.2,G61&lt;0.154,B61&lt;3.45,A61&gt;=5.45),4.7,IF(AND(D61&gt;=1.65,A61&lt;7.2,G61&lt;0.154,B61&lt;3.45,A61&gt;=5.45),5.52,IF(AND(D61&gt;=0.25,A61&lt;5.05,H61&gt;=5.245,D61&lt;0.45,D61&lt;0.8,A61&lt;5.45),1.35,IF(AND(H61&lt;6.089,A61&gt;=5.05,H61&gt;=5.245,D61&lt;0.45,D61&lt;0.8,A61&lt;5.45),1.7,IF(AND(D61&lt;1.2,B61&lt;2.6,A61&lt;5.75,G61&gt;=0.154,B61&lt;3.45,A61&gt;=5.45),3.85,IF(AND(D61&gt;=1.2,B61&lt;2.6,A61&lt;5.75,G61&gt;=0.154,B61&lt;3.45,A61&gt;=5.45),4,IF(AND(D61&gt;=1.65,B61&gt;=2.6,A61&lt;5.75,G61&gt;=0.154,B61&lt;3.45,A61&gt;=5.45),4.9,IF(AND(G61&lt;0.353,F61&lt;2.5,A61&gt;=5.75,G61&gt;=0.154,B61&lt;3.45,A61&gt;=5.45),4.25,IF(AND(A61&gt;=7.25,F61&gt;=2.5,A61&gt;=5.75,G61&gt;=0.154,B61&lt;3.45,A61&gt;=5.45),6.45,IF(AND(H61&lt;11.218,D61&lt;0.25,A61&lt;5.05,H61&gt;=5.245,D61&lt;0.45,D61&lt;0.8,A61&lt;5.45),1.42,IF(AND(G61&lt;0.517,H61&gt;=6.089,A61&gt;=5.05,H61&gt;=5.245,D61&lt;0.45,D61&lt;0.8,A61&lt;5.45),1.44,IF(AND(G61&gt;=0.517,H61&gt;=6.089,A61&gt;=5.05,H61&gt;=5.245,D61&lt;0.45,D61&lt;0.8,A61&lt;5.45),1.54,IF(AND(H61&gt;=10.194,D61&lt;1.65,B61&gt;=2.6,A61&lt;5.75,G61&gt;=0.154,B61&lt;3.45,A61&gt;=5.45),4.35,IF(AND(B61&gt;=3.15,G61&gt;=0.353,F61&lt;2.5,A61&gt;=5.75,G61&gt;=0.154,B61&lt;3.45,A61&gt;=5.45),4.7,IF(AND(H61&lt;7.716,A61&lt;7.25,F61&gt;=2.5,A61&gt;=5.75,G61&gt;=0.154,B61&lt;3.45,A61&gt;=5.45),5.04,IF(AND(G61&lt;0.175,H61&gt;=11.218,D61&lt;0.25,A61&lt;5.05,H61&gt;=5.245,D61&lt;0.45,D61&lt;0.8,A61&lt;5.45),1.5,IF(AND(H61&lt;7.713,H61&lt;10.194,D61&lt;1.65,B61&gt;=2.6,A61&lt;5.75,G61&gt;=0.154,B61&lt;3.45,A61&gt;=5.45),4.1,IF(AND(H61&gt;=7.713,H61&lt;10.194,D61&lt;1.65,B61&gt;=2.6,A61&lt;5.75,G61&gt;=0.154,B61&lt;3.45,A61&gt;=5.45),4.2,IF(AND(B61&gt;=3.05,B61&lt;3.15,G61&gt;=0.353,F61&lt;2.5,A61&gt;=5.75,G61&gt;=0.154,B61&lt;3.45,A61&gt;=5.45),4.4,IF(AND(D61&gt;=2.45,H61&gt;=7.716,A61&lt;7.25,F61&gt;=2.5,A61&gt;=5.75,G61&gt;=0.154,B61&lt;3.45,A61&gt;=5.45),5.85,IF(AND(D61&lt;0.15,G61&gt;=0.175,H61&gt;=11.218,D61&lt;0.25,A61&lt;5.05,H61&gt;=5.245,D61&lt;0.45,D61&lt;0.8,A61&lt;5.45),1.1,IF(AND(H61&gt;=16.317,B61&lt;3.05,B61&lt;3.15,G61&gt;=0.353,F61&lt;2.5,A61&gt;=5.75,G61&gt;=0.154,B61&lt;3.45,A61&gt;=5.45),4.8,IF(AND(G61&gt;=0.857,D61&lt;2.45,H61&gt;=7.716,A61&lt;7.25,F61&gt;=2.5,A61&gt;=5.75,G61&gt;=0.154,B61&lt;3.45,A61&gt;=5.45),5.05,IF(AND(G61&lt;0.245,D61&gt;=0.15,G61&gt;=0.175,H61&gt;=11.218,D61&lt;0.25,A61&lt;5.05,H61&gt;=5.245,D61&lt;0.45,D61&lt;0.8,A61&lt;5.45),1.3,IF(AND(G61&gt;=0.245,D61&gt;=0.15,G61&gt;=0.175,H61&gt;=11.218,D61&lt;0.25,A61&lt;5.05,H61&gt;=5.245,D61&lt;0.45,D61&lt;0.8,A61&lt;5.45),1.22,IF(AND(B61&lt;2.85,H61&lt;16.317,B61&lt;3.05,B61&lt;3.15,G61&gt;=0.353,F61&lt;2.5,A61&gt;=5.75,G61&gt;=0.154,B61&lt;3.45,A61&gt;=5.45),4.6,IF(AND(B61&gt;=2.85,H61&lt;16.317,B61&lt;3.05,B61&lt;3.15,G61&gt;=0.353,F61&lt;2.5,A61&gt;=5.75,G61&gt;=0.154,B61&lt;3.45,A61&gt;=5.45),4.633,IF(AND(D61&lt;1.85,G61&lt;0.857,D61&lt;2.45,H61&gt;=7.716,A61&lt;7.25,F61&gt;=2.5,A61&gt;=5.75,G61&gt;=0.154,B61&lt;3.45,A61&gt;=5.45),5.8,IF(AND(H61&lt;11.297,D61&gt;=1.85,G61&lt;0.857,D61&lt;2.45,H61&gt;=7.716,A61&lt;7.25,F61&gt;=2.5,A61&gt;=5.75,G61&gt;=0.154,B61&lt;3.45,A61&gt;=5.45),5.3,IF(AND(G61&lt;0.388,H61&gt;=11.297,D61&gt;=1.85,G61&lt;0.857,D61&lt;2.45,H61&gt;=7.716,A61&lt;7.25,F61&gt;=2.5,A61&gt;=5.75,G61&gt;=0.154,B61&lt;3.45,A61&gt;=5.45),5.4,IF(AND(G61&gt;=0.388,H61&gt;=11.297,D61&gt;=1.85,G61&lt;0.857,D61&lt;2.45,H61&gt;=7.716,A61&lt;7.25,F61&gt;=2.5,A61&gt;=5.75,G61&gt;=0.154,B61&lt;3.45,A61&gt;=5.45),5.6,"shouldnthappen")))))))))))))))))))))))))))))))))))))</f>
        <v>4.633</v>
      </c>
      <c r="BJ61" s="1" t="n">
        <f aca="false">IF(AND(F61&gt;=2,B61&gt;=3.35),6.1,IF(AND(H61&gt;=12.719,F61&lt;1.5,B61&lt;3.35),1.567,IF(AND(H61&lt;5.245,F61&lt;2,B61&gt;=3.35),1,IF(AND(D61&lt;0.15,H61&lt;12.719,F61&lt;1.5,B61&lt;3.35),1.5,IF(AND(D61&gt;=0.35,H61&gt;=5.245,F61&lt;2,B61&gt;=3.35),1.6,IF(AND(A61&lt;4.9,D61&gt;=0.15,H61&lt;12.719,F61&lt;1.5,B61&lt;3.35),1.36,IF(AND(B61&lt;2.65,G61&lt;0.572,D61&lt;1.45,F61&gt;=1.5,B61&lt;3.35),3.5,IF(AND(A61&lt;6.1,F61&lt;2.5,D61&gt;=1.45,F61&gt;=1.5,B61&lt;3.35),5.1,IF(AND(G61&gt;=0.607,D61&lt;0.35,H61&gt;=5.245,F61&lt;2,B61&gt;=3.35),1.65,IF(AND(G61&lt;0.546,A61&gt;=4.9,D61&gt;=0.15,H61&lt;12.719,F61&lt;1.5,B61&lt;3.35),1.2,IF(AND(G61&gt;=0.546,A61&gt;=4.9,D61&gt;=0.15,H61&lt;12.719,F61&lt;1.5,B61&lt;3.35),1.4,IF(AND(A61&gt;=6.3,B61&gt;=2.65,G61&lt;0.572,D61&lt;1.45,F61&gt;=1.5,B61&lt;3.35),4.8,IF(AND(D61&lt;1.15,B61&lt;2.85,G61&gt;=0.572,D61&lt;1.45,F61&gt;=1.5,B61&lt;3.35),3.9,IF(AND(B61&gt;=3.15,B61&gt;=2.85,G61&gt;=0.572,D61&lt;1.45,F61&gt;=1.5,B61&lt;3.35),4.7,IF(AND(B61&lt;2.95,A61&gt;=6.1,F61&lt;2.5,D61&gt;=1.45,F61&gt;=1.5,B61&lt;3.35),4.533,IF(AND(B61&gt;=2.95,A61&gt;=6.1,F61&lt;2.5,D61&gt;=1.45,F61&gt;=1.5,B61&lt;3.35),4.75,IF(AND(A61&gt;=6.7,G61&lt;0.107,F61&gt;=2.5,D61&gt;=1.45,F61&gt;=1.5,B61&lt;3.35),5.7,IF(AND(G61&gt;=0.385,G61&lt;0.607,D61&lt;0.35,H61&gt;=5.245,F61&lt;2,B61&gt;=3.35),1.325,IF(AND(D61&lt;1.25,A61&lt;6.3,B61&gt;=2.65,G61&lt;0.572,D61&lt;1.45,F61&gt;=1.5,B61&lt;3.35),4,IF(AND(D61&gt;=1.25,A61&lt;6.3,B61&gt;=2.65,G61&lt;0.572,D61&lt;1.45,F61&gt;=1.5,B61&lt;3.35),4.18,IF(AND(G61&lt;0.907,D61&gt;=1.15,B61&lt;2.85,G61&gt;=0.572,D61&lt;1.45,F61&gt;=1.5,B61&lt;3.35),4,IF(AND(G61&gt;=0.907,D61&gt;=1.15,B61&lt;2.85,G61&gt;=0.572,D61&lt;1.45,F61&gt;=1.5,B61&lt;3.35),4.4,IF(AND(H61&lt;8.326,B61&lt;3.15,B61&gt;=2.85,G61&gt;=0.572,D61&lt;1.45,F61&gt;=1.5,B61&lt;3.35),3.6,IF(AND(H61&gt;=8.326,B61&lt;3.15,B61&gt;=2.85,G61&gt;=0.572,D61&lt;1.45,F61&gt;=1.5,B61&lt;3.35),4.48,IF(AND(B61&lt;2.95,A61&lt;6.7,G61&lt;0.107,F61&gt;=2.5,D61&gt;=1.45,F61&gt;=1.5,B61&lt;3.35),5.6,IF(AND(B61&gt;=2.95,A61&lt;6.7,G61&lt;0.107,F61&gt;=2.5,D61&gt;=1.45,F61&gt;=1.5,B61&lt;3.35),5.5,IF(AND(G61&lt;0.205,G61&lt;0.432,G61&gt;=0.107,F61&gt;=2.5,D61&gt;=1.45,F61&gt;=1.5,B61&lt;3.35),5.3,IF(AND(B61&gt;=3.05,G61&gt;=0.432,G61&gt;=0.107,F61&gt;=2.5,D61&gt;=1.45,F61&gt;=1.5,B61&lt;3.35),5.86,IF(AND(H61&gt;=14.057,G61&lt;0.385,G61&lt;0.607,D61&lt;0.35,H61&gt;=5.245,F61&lt;2,B61&gt;=3.35),1.7,IF(AND(D61&lt;1.7,G61&gt;=0.205,G61&lt;0.432,G61&gt;=0.107,F61&gt;=2.5,D61&gt;=1.45,F61&gt;=1.5,B61&lt;3.35),5,IF(AND(G61&lt;0.779,B61&lt;3.05,G61&gt;=0.432,G61&gt;=0.107,F61&gt;=2.5,D61&gt;=1.45,F61&gt;=1.5,B61&lt;3.35),4.9,IF(AND(G61&gt;=0.779,B61&lt;3.05,G61&gt;=0.432,G61&gt;=0.107,F61&gt;=2.5,D61&gt;=1.45,F61&gt;=1.5,B61&lt;3.35),5.533,IF(AND(D61&gt;=0.25,H61&lt;14.057,G61&lt;0.385,G61&lt;0.607,D61&lt;0.35,H61&gt;=5.245,F61&lt;2,B61&gt;=3.35),1.4,IF(AND(B61&lt;2.85,D61&gt;=1.7,G61&gt;=0.205,G61&lt;0.432,G61&gt;=0.107,F61&gt;=2.5,D61&gt;=1.45,F61&gt;=1.5,B61&lt;3.35),5.1,IF(AND(B61&gt;=2.85,D61&gt;=1.7,G61&gt;=0.205,G61&lt;0.432,G61&gt;=0.107,F61&gt;=2.5,D61&gt;=1.45,F61&gt;=1.5,B61&lt;3.35),5.15,IF(AND(A61&lt;5.1,D61&lt;0.25,H61&lt;14.057,G61&lt;0.385,G61&lt;0.607,D61&lt;0.35,H61&gt;=5.245,F61&lt;2,B61&gt;=3.35),1.4,IF(AND(A61&gt;=5.1,D61&lt;0.25,H61&lt;14.057,G61&lt;0.385,G61&lt;0.607,D61&lt;0.35,H61&gt;=5.245,F61&lt;2,B61&gt;=3.35),1.5,"shouldnthappen")))))))))))))))))))))))))))))))))))))</f>
        <v>4.48</v>
      </c>
    </row>
    <row r="62" customFormat="false" ht="13.8" hidden="false" customHeight="false" outlineLevel="0" collapsed="false">
      <c r="A62" s="1" t="n">
        <v>5.2</v>
      </c>
      <c r="B62" s="1" t="n">
        <v>2.7</v>
      </c>
      <c r="C62" s="1" t="n">
        <v>3.9</v>
      </c>
      <c r="D62" s="1" t="n">
        <v>1.4</v>
      </c>
      <c r="E62" s="1" t="s">
        <v>92</v>
      </c>
      <c r="F62" s="1" t="n">
        <v>2</v>
      </c>
      <c r="G62" s="1" t="n">
        <v>0.363750986289233</v>
      </c>
      <c r="H62" s="16" t="n">
        <v>6.57672703713179</v>
      </c>
      <c r="I62" s="11" t="n">
        <f aca="false">C62</f>
        <v>3.9</v>
      </c>
      <c r="J62" s="1" t="n">
        <f aca="false">AVERAGE(M62:BJ62)</f>
        <v>3.93436</v>
      </c>
      <c r="K62" s="15" t="n">
        <f aca="false">1-SQRT(VAR(M62:BJ62, I62)) / AVERAGE(M62:BJ62)</f>
        <v>0.869164701815107</v>
      </c>
      <c r="L62" s="1" t="n">
        <f aca="false">(J62-I62)/I62</f>
        <v>0.0088102564102564</v>
      </c>
      <c r="M62" s="1" t="n">
        <f aca="false">IF(AND(H62&gt;=16.241,B62&gt;=3.35),6.4,IF(AND(D62&gt;=0.75,A62&lt;5.15,B62&lt;3.35),4.1,IF(AND(D62&gt;=1.5,H62&lt;16.241,B62&gt;=3.35),5.767,IF(AND(B62&gt;=3.25,D62&lt;0.75,A62&lt;5.15,B62&lt;3.35),1.58,IF(AND(A62&lt;4.95,D62&lt;1.5,H62&lt;16.241,B62&gt;=3.35),1.4,IF(AND(A62&lt;4.5,B62&lt;3.25,D62&lt;0.75,A62&lt;5.15,B62&lt;3.35),1.26,IF(AND(A62&gt;=4.5,B62&lt;3.25,D62&lt;0.75,A62&lt;5.15,B62&lt;3.35),1.48,IF(AND(G62&lt;0.356,H62&lt;12.557,D62&lt;1.45,A62&gt;=5.15,B62&lt;3.35),4.267,IF(AND(D62&lt;1.25,H62&gt;=12.557,D62&lt;1.45,A62&gt;=5.15,B62&lt;3.35),4.05,IF(AND(D62&gt;=1.35,G62&gt;=0.356,H62&lt;12.557,D62&lt;1.45,A62&gt;=5.15,B62&lt;3.35),4.25,IF(AND(H62&lt;15.086,D62&gt;=1.25,H62&gt;=12.557,D62&lt;1.45,A62&gt;=5.15,B62&lt;3.35),4.4,IF(AND(F62&lt;2.5,G62&gt;=0.44,D62&lt;2.05,D62&gt;=1.45,A62&gt;=5.15,B62&lt;3.35),4.7,IF(AND(H62&lt;10.391,B62&lt;3.15,D62&gt;=2.05,D62&gt;=1.45,A62&gt;=5.15,B62&lt;3.35),5.1,IF(AND(G62&lt;0.505,B62&gt;=3.15,D62&gt;=2.05,D62&gt;=1.45,A62&gt;=5.15,B62&lt;3.35),5.7,IF(AND(G62&gt;=0.505,B62&gt;=3.15,D62&gt;=2.05,D62&gt;=1.45,A62&gt;=5.15,B62&lt;3.35),5.95,IF(AND(D62&gt;=0.5,G62&lt;0.905,A62&gt;=4.95,D62&lt;1.5,H62&lt;16.241,B62&gt;=3.35),1.6,IF(AND(B62&lt;3.6,G62&gt;=0.905,A62&gt;=4.95,D62&lt;1.5,H62&lt;16.241,B62&gt;=3.35),1.7,IF(AND(B62&gt;=3.6,G62&gt;=0.905,A62&gt;=4.95,D62&lt;1.5,H62&lt;16.241,B62&gt;=3.35),1.767,IF(AND(A62&gt;=5.7,D62&lt;1.35,G62&gt;=0.356,H62&lt;12.557,D62&lt;1.45,A62&gt;=5.15,B62&lt;3.35),3.9,IF(AND(A62&lt;6.35,H62&gt;=15.086,D62&gt;=1.25,H62&gt;=12.557,D62&lt;1.45,A62&gt;=5.15,B62&lt;3.35),4.7,IF(AND(A62&gt;=6.35,H62&gt;=15.086,D62&gt;=1.25,H62&gt;=12.557,D62&lt;1.45,A62&gt;=5.15,B62&lt;3.35),4.6,IF(AND(H62&lt;9.252,D62&lt;1.55,G62&lt;0.44,D62&lt;2.05,D62&gt;=1.45,A62&gt;=5.15,B62&lt;3.35),5.08,IF(AND(H62&gt;=9.252,D62&lt;1.55,G62&lt;0.44,D62&lt;2.05,D62&gt;=1.45,A62&gt;=5.15,B62&lt;3.35),4.7,IF(AND(H62&lt;8.477,D62&gt;=1.55,G62&lt;0.44,D62&lt;2.05,D62&gt;=1.45,A62&gt;=5.15,B62&lt;3.35),5.1,IF(AND(H62&gt;=8.477,D62&gt;=1.55,G62&lt;0.44,D62&lt;2.05,D62&gt;=1.45,A62&gt;=5.15,B62&lt;3.35),5.4,IF(AND(H62&lt;8.435,F62&gt;=2.5,G62&gt;=0.44,D62&lt;2.05,D62&gt;=1.45,A62&gt;=5.15,B62&lt;3.35),5.1,IF(AND(H62&gt;=8.435,F62&gt;=2.5,G62&gt;=0.44,D62&lt;2.05,D62&gt;=1.45,A62&gt;=5.15,B62&lt;3.35),4.86,IF(AND(G62&lt;0.543,H62&gt;=10.391,B62&lt;3.15,D62&gt;=2.05,D62&gt;=1.45,A62&gt;=5.15,B62&lt;3.35),5.56,IF(AND(G62&gt;=0.543,H62&gt;=10.391,B62&lt;3.15,D62&gt;=2.05,D62&gt;=1.45,A62&gt;=5.15,B62&lt;3.35),5.8,IF(AND(A62&lt;5.05,D62&lt;0.5,G62&lt;0.905,A62&gt;=4.95,D62&lt;1.5,H62&lt;16.241,B62&gt;=3.35),1.3,IF(AND(H62&lt;6.583,A62&lt;5.7,D62&lt;1.35,G62&gt;=0.356,H62&lt;12.557,D62&lt;1.45,A62&gt;=5.15,B62&lt;3.35),4,IF(AND(G62&lt;0.585,A62&gt;=5.05,D62&lt;0.5,G62&lt;0.905,A62&gt;=4.95,D62&lt;1.5,H62&lt;16.241,B62&gt;=3.35),1.475,IF(AND(G62&lt;0.62,H62&gt;=6.583,A62&lt;5.7,D62&lt;1.35,G62&gt;=0.356,H62&lt;12.557,D62&lt;1.45,A62&gt;=5.15,B62&lt;3.35),3.75,IF(AND(G62&gt;=0.62,H62&gt;=6.583,A62&lt;5.7,D62&lt;1.35,G62&gt;=0.356,H62&lt;12.557,D62&lt;1.45,A62&gt;=5.15,B62&lt;3.35),3.6,IF(AND(B62&lt;3.75,G62&gt;=0.585,A62&gt;=5.05,D62&lt;0.5,G62&lt;0.905,A62&gt;=4.95,D62&lt;1.5,H62&lt;16.241,B62&gt;=3.35),1.5,IF(AND(B62&gt;=3.75,G62&gt;=0.585,A62&gt;=5.05,D62&lt;0.5,G62&lt;0.905,A62&gt;=4.95,D62&lt;1.5,H62&lt;16.241,B62&gt;=3.35),1.6,"shouldnthappen"))))))))))))))))))))))))))))))))))))</f>
        <v>4.25</v>
      </c>
      <c r="N62" s="1" t="n">
        <f aca="false">IF(AND(H62&lt;5.245,B62&lt;3.65,F62&lt;1.5),1,IF(AND(H62&gt;=14.096,B62&gt;=3.65,F62&lt;1.5),1.65,IF(AND(A62&gt;=5.45,H62&gt;=5.245,B62&lt;3.65,F62&lt;1.5),1.3,IF(AND(H62&gt;=13.586,H62&lt;14.096,B62&gt;=3.65,F62&lt;1.5),1.3,IF(AND(H62&lt;10.258,D62&lt;1.25,F62&lt;2.5,F62&gt;=1.5),3.38,IF(AND(H62&lt;6.982,D62&gt;=1.25,F62&lt;2.5,F62&gt;=1.5),3.96,IF(AND(H62&gt;=13.646,D62&lt;2.05,F62&gt;=2.5,F62&gt;=1.5),6.1,IF(AND(B62&lt;3.05,A62&lt;5.45,H62&gt;=5.245,B62&lt;3.65,F62&lt;1.5),1.375,IF(AND(H62&lt;6.543,H62&lt;13.586,H62&lt;14.096,B62&gt;=3.65,F62&lt;1.5),1.4,IF(AND(H62&gt;=6.543,H62&lt;13.586,H62&lt;14.096,B62&gt;=3.65,F62&lt;1.5),1.5,IF(AND(H62&lt;11.522,H62&gt;=10.258,D62&lt;1.25,F62&lt;2.5,F62&gt;=1.5),3.733,IF(AND(H62&gt;=11.522,H62&gt;=10.258,D62&lt;1.25,F62&lt;2.5,F62&gt;=1.5),3.92,IF(AND(H62&lt;5.767,H62&lt;13.646,D62&lt;2.05,F62&gt;=2.5,F62&gt;=1.5),4.5,IF(AND(A62&lt;6.8,B62&lt;3.15,D62&gt;=2.05,F62&gt;=2.5,F62&gt;=1.5),5.6,IF(AND(A62&gt;=6.8,B62&lt;3.15,D62&gt;=2.05,F62&gt;=2.5,F62&gt;=1.5),5.1,IF(AND(B62&lt;3.25,B62&gt;=3.15,D62&gt;=2.05,F62&gt;=2.5,F62&gt;=1.5),5.8,IF(AND(B62&gt;=3.25,B62&gt;=3.15,D62&gt;=2.05,F62&gt;=2.5,F62&gt;=1.5),5.65,IF(AND(B62&lt;3.15,B62&gt;=3.05,A62&lt;5.45,H62&gt;=5.245,B62&lt;3.65,F62&lt;1.5),1.5,IF(AND(G62&gt;=0.735,H62&lt;13.665,H62&gt;=6.982,D62&gt;=1.25,F62&lt;2.5,F62&gt;=1.5),4.2,IF(AND(H62&lt;14.03,H62&gt;=13.665,H62&gt;=6.982,D62&gt;=1.25,F62&lt;2.5,F62&gt;=1.5),4.8,IF(AND(A62&gt;=6.6,H62&gt;=5.767,H62&lt;13.646,D62&lt;2.05,F62&gt;=2.5,F62&gt;=1.5),6.05,IF(AND(G62&gt;=0.934,B62&gt;=3.15,B62&gt;=3.05,A62&lt;5.45,H62&gt;=5.245,B62&lt;3.65,F62&lt;1.5),1.7,IF(AND(D62&gt;=1.55,G62&lt;0.735,H62&lt;13.665,H62&gt;=6.982,D62&gt;=1.25,F62&lt;2.5,F62&gt;=1.5),5.1,IF(AND(D62&lt;1.45,H62&gt;=14.03,H62&gt;=13.665,H62&gt;=6.982,D62&gt;=1.25,F62&lt;2.5,F62&gt;=1.5),4.7,IF(AND(D62&gt;=1.45,H62&gt;=14.03,H62&gt;=13.665,H62&gt;=6.982,D62&gt;=1.25,F62&lt;2.5,F62&gt;=1.5),4.5,IF(AND(A62&gt;=6.2,A62&lt;6.6,H62&gt;=5.767,H62&lt;13.646,D62&lt;2.05,F62&gt;=2.5,F62&gt;=1.5),5.325,IF(AND(B62&lt;3.25,G62&lt;0.934,B62&gt;=3.15,B62&gt;=3.05,A62&lt;5.45,H62&gt;=5.245,B62&lt;3.65,F62&lt;1.5),1.3,IF(AND(D62&lt;1.35,D62&lt;1.55,G62&lt;0.735,H62&lt;13.665,H62&gt;=6.982,D62&gt;=1.25,F62&lt;2.5,F62&gt;=1.5),4.25,IF(AND(H62&lt;8.435,A62&lt;6.2,A62&lt;6.6,H62&gt;=5.767,H62&lt;13.646,D62&lt;2.05,F62&gt;=2.5,F62&gt;=1.5),5.1,IF(AND(H62&gt;=8.435,A62&lt;6.2,A62&lt;6.6,H62&gt;=5.767,H62&lt;13.646,D62&lt;2.05,F62&gt;=2.5,F62&gt;=1.5),4.9,IF(AND(A62&gt;=5.15,B62&gt;=3.25,G62&lt;0.934,B62&gt;=3.15,B62&gt;=3.05,A62&lt;5.45,H62&gt;=5.245,B62&lt;3.65,F62&lt;1.5),1.5,IF(AND(B62&lt;2.9,D62&gt;=1.35,D62&lt;1.55,G62&lt;0.735,H62&lt;13.665,H62&gt;=6.982,D62&gt;=1.25,F62&lt;2.5,F62&gt;=1.5),4.6,IF(AND(B62&gt;=2.9,D62&gt;=1.35,D62&lt;1.55,G62&lt;0.735,H62&lt;13.665,H62&gt;=6.982,D62&gt;=1.25,F62&lt;2.5,F62&gt;=1.5),4.52,IF(AND(G62&gt;=0.862,A62&lt;5.15,B62&gt;=3.25,G62&lt;0.934,B62&gt;=3.15,B62&gt;=3.05,A62&lt;5.45,H62&gt;=5.245,B62&lt;3.65,F62&lt;1.5),1.5,IF(AND(H62&lt;9.35,G62&lt;0.862,A62&lt;5.15,B62&gt;=3.25,G62&lt;0.934,B62&gt;=3.15,B62&gt;=3.05,A62&lt;5.45,H62&gt;=5.245,B62&lt;3.65,F62&lt;1.5),1.38,IF(AND(H62&gt;=9.35,G62&lt;0.862,A62&lt;5.15,B62&gt;=3.25,G62&lt;0.934,B62&gt;=3.15,B62&gt;=3.05,A62&lt;5.45,H62&gt;=5.245,B62&lt;3.65,F62&lt;1.5),1.4,"shouldnthappen"))))))))))))))))))))))))))))))))))))</f>
        <v>3.96</v>
      </c>
      <c r="O62" s="1" t="n">
        <f aca="false">IF(AND(B62&lt;2.75,A62&lt;5.55),3.96,IF(AND(H62&lt;9.205,A62&lt;5.9,A62&gt;=5.55),3.85,IF(AND(A62&lt;4.35,D62&lt;0.35,B62&gt;=2.75,A62&lt;5.55),1.1,IF(AND(B62&lt;3.65,D62&gt;=0.35,B62&gt;=2.75,A62&lt;5.55),1.65,IF(AND(B62&gt;=3.65,D62&gt;=0.35,B62&gt;=2.75,A62&lt;5.55),1.9,IF(AND(G62&gt;=0.732,H62&gt;=9.205,A62&lt;5.9,A62&gt;=5.55),4.9,IF(AND(G62&lt;0.273,G62&lt;0.732,H62&gt;=9.205,A62&lt;5.9,A62&gt;=5.55),4.5,IF(AND(A62&lt;6.3,G62&lt;0.422,F62&lt;2.5,A62&gt;=5.9,A62&gt;=5.55),5.1,IF(AND(A62&gt;=6.3,G62&lt;0.422,F62&lt;2.5,A62&gt;=5.9,A62&gt;=5.55),4.76,IF(AND(B62&lt;2.4,G62&gt;=0.422,F62&lt;2.5,A62&gt;=5.9,A62&gt;=5.55),4.45,IF(AND(A62&gt;=7,G62&gt;=0.628,F62&gt;=2.5,A62&gt;=5.9,A62&gt;=5.55),6.45,IF(AND(D62&lt;0.15,H62&lt;13.924,A62&gt;=4.35,D62&lt;0.35,B62&gt;=2.75,A62&lt;5.55),1.5,IF(AND(B62&lt;3.15,H62&gt;=13.924,A62&gt;=4.35,D62&lt;0.35,B62&gt;=2.75,A62&lt;5.55),1.56,IF(AND(B62&gt;=3.15,H62&gt;=13.924,A62&gt;=4.35,D62&lt;0.35,B62&gt;=2.75,A62&lt;5.55),1.3,IF(AND(H62&lt;14.316,G62&gt;=0.273,G62&lt;0.732,H62&gt;=9.205,A62&lt;5.9,A62&gt;=5.55),3.95,IF(AND(H62&gt;=14.316,G62&gt;=0.273,G62&lt;0.732,H62&gt;=9.205,A62&lt;5.9,A62&gt;=5.55),4.1,IF(AND(A62&lt;6.2,B62&gt;=2.4,G62&gt;=0.422,F62&lt;2.5,A62&gt;=5.9,A62&gt;=5.55),4.3,IF(AND(A62&gt;=7.05,G62&lt;0.364,G62&lt;0.628,F62&gt;=2.5,A62&gt;=5.9,A62&gt;=5.55),6.1,IF(AND(A62&gt;=7.55,G62&gt;=0.364,G62&lt;0.628,F62&gt;=2.5,A62&gt;=5.9,A62&gt;=5.55),6.4,IF(AND(A62&lt;6.15,A62&lt;7,G62&gt;=0.628,F62&gt;=2.5,A62&gt;=5.9,A62&gt;=5.55),4.9,IF(AND(D62&lt;1.45,A62&gt;=6.2,B62&gt;=2.4,G62&gt;=0.422,F62&lt;2.5,A62&gt;=5.9,A62&gt;=5.55),4.64,IF(AND(D62&gt;=1.45,A62&gt;=6.2,B62&gt;=2.4,G62&gt;=0.422,F62&lt;2.5,A62&gt;=5.9,A62&gt;=5.55),4.9,IF(AND(D62&lt;1.65,A62&lt;7.05,G62&lt;0.364,G62&lt;0.628,F62&gt;=2.5,A62&gt;=5.9,A62&gt;=5.55),5.1,IF(AND(D62&gt;=2.35,A62&lt;7.55,G62&gt;=0.364,G62&lt;0.628,F62&gt;=2.5,A62&gt;=5.9,A62&gt;=5.55),5.633,IF(AND(D62&lt;2.15,A62&gt;=6.15,A62&lt;7,G62&gt;=0.628,F62&gt;=2.5,A62&gt;=5.9,A62&gt;=5.55),5.1,IF(AND(D62&gt;=2.15,A62&gt;=6.15,A62&lt;7,G62&gt;=0.628,F62&gt;=2.5,A62&gt;=5.9,A62&gt;=5.55),5.267,IF(AND(A62&lt;4.9,A62&lt;5.05,D62&gt;=0.15,H62&lt;13.924,A62&gt;=4.35,D62&lt;0.35,B62&gt;=2.75,A62&lt;5.55),1.375,IF(AND(A62&gt;=4.9,A62&lt;5.05,D62&gt;=0.15,H62&lt;13.924,A62&gt;=4.35,D62&lt;0.35,B62&gt;=2.75,A62&lt;5.55),1.3,IF(AND(A62&lt;5.45,A62&gt;=5.05,D62&gt;=0.15,H62&lt;13.924,A62&gt;=4.35,D62&lt;0.35,B62&gt;=2.75,A62&lt;5.55),1.475,IF(AND(A62&gt;=5.45,A62&gt;=5.05,D62&gt;=0.15,H62&lt;13.924,A62&gt;=4.35,D62&lt;0.35,B62&gt;=2.75,A62&lt;5.55),1.4,IF(AND(B62&gt;=3.25,D62&lt;2.35,A62&lt;7.55,G62&gt;=0.364,G62&lt;0.628,F62&gt;=2.5,A62&gt;=5.9,A62&gt;=5.55),5.7,IF(AND(G62&lt;0.006,G62&lt;0.107,D62&gt;=1.65,A62&lt;7.05,G62&lt;0.364,G62&lt;0.628,F62&gt;=2.5,A62&gt;=5.9,A62&gt;=5.55),5.5,IF(AND(G62&gt;=0.006,G62&lt;0.107,D62&gt;=1.65,A62&lt;7.05,G62&lt;0.364,G62&lt;0.628,F62&gt;=2.5,A62&gt;=5.9,A62&gt;=5.55),5.667,IF(AND(D62&lt;2.2,G62&gt;=0.107,D62&gt;=1.65,A62&lt;7.05,G62&lt;0.364,G62&lt;0.628,F62&gt;=2.5,A62&gt;=5.9,A62&gt;=5.55),5.35,IF(AND(D62&gt;=2.2,G62&gt;=0.107,D62&gt;=1.65,A62&lt;7.05,G62&lt;0.364,G62&lt;0.628,F62&gt;=2.5,A62&gt;=5.9,A62&gt;=5.55),5.2,IF(AND(D62&lt;2.25,B62&lt;3.25,D62&lt;2.35,A62&lt;7.55,G62&gt;=0.364,G62&lt;0.628,F62&gt;=2.5,A62&gt;=5.9,A62&gt;=5.55),5.8,IF(AND(D62&gt;=2.25,B62&lt;3.25,D62&lt;2.35,A62&lt;7.55,G62&gt;=0.364,G62&lt;0.628,F62&gt;=2.5,A62&gt;=5.9,A62&gt;=5.55),5.9,"shouldnthappen")))))))))))))))))))))))))))))))))))))</f>
        <v>3.96</v>
      </c>
      <c r="P62" s="1" t="n">
        <f aca="false">IF(AND(D62&gt;=0.75,A62&lt;5.55),3.9,IF(AND(H62&lt;7.482,A62&gt;=5.55),3.45,IF(AND(B62&gt;=3.15,B62&lt;3.25,D62&lt;0.75,A62&lt;5.55),1.262,IF(AND(G62&gt;=0.446,B62&lt;3.15,B62&lt;3.25,D62&lt;0.75,A62&lt;5.55),1.1,IF(AND(G62&lt;0.408,A62&lt;5.05,B62&gt;=3.25,D62&lt;0.75,A62&lt;5.55),1.4,IF(AND(G62&gt;=0.408,A62&lt;5.05,B62&gt;=3.25,D62&lt;0.75,A62&lt;5.55),1.233,IF(AND(G62&gt;=0.676,A62&gt;=5.05,B62&gt;=3.25,D62&lt;0.75,A62&lt;5.55),1.72,IF(AND(H62&lt;9.386,A62&lt;5.85,F62&lt;2.5,H62&gt;=7.482,A62&gt;=5.55),3.5,IF(AND(H62&gt;=9.386,A62&lt;5.85,F62&lt;2.5,H62&gt;=7.482,A62&gt;=5.55),4.275,IF(AND(H62&gt;=16.284,G62&lt;0.865,F62&gt;=2.5,H62&gt;=7.482,A62&gt;=5.55),6.6,IF(AND(G62&lt;0.912,G62&gt;=0.865,F62&gt;=2.5,H62&gt;=7.482,A62&gt;=5.55),4.8,IF(AND(G62&gt;=0.912,G62&gt;=0.865,F62&gt;=2.5,H62&gt;=7.482,A62&gt;=5.55),5.175,IF(AND(A62&gt;=4.95,G62&lt;0.446,B62&lt;3.15,B62&lt;3.25,D62&lt;0.75,A62&lt;5.55),1.6,IF(AND(H62&gt;=12.974,G62&lt;0.676,A62&gt;=5.05,B62&gt;=3.25,D62&lt;0.75,A62&lt;5.55),1.3,IF(AND(D62&lt;1.45,H62&lt;13.531,A62&gt;=5.85,F62&lt;2.5,H62&gt;=7.482,A62&gt;=5.55),4.2,IF(AND(D62&gt;=1.45,H62&lt;13.531,A62&gt;=5.85,F62&lt;2.5,H62&gt;=7.482,A62&gt;=5.55),4.967,IF(AND(G62&lt;0.187,H62&gt;=13.531,A62&gt;=5.85,F62&lt;2.5,H62&gt;=7.482,A62&gt;=5.55),5,IF(AND(H62&gt;=12.675,A62&lt;4.95,G62&lt;0.446,B62&lt;3.15,B62&lt;3.25,D62&lt;0.75,A62&lt;5.55),1.5,IF(AND(H62&lt;10.826,H62&lt;12.974,G62&lt;0.676,A62&gt;=5.05,B62&gt;=3.25,D62&lt;0.75,A62&lt;5.55),1.46,IF(AND(H62&gt;=10.826,H62&lt;12.974,G62&lt;0.676,A62&gt;=5.05,B62&gt;=3.25,D62&lt;0.75,A62&lt;5.55),1.4,IF(AND(A62&lt;6.15,G62&gt;=0.187,H62&gt;=13.531,A62&gt;=5.85,F62&lt;2.5,H62&gt;=7.482,A62&gt;=5.55),4.7,IF(AND(A62&lt;6.85,B62&lt;2.95,H62&lt;16.284,G62&lt;0.865,F62&gt;=2.5,H62&gt;=7.482,A62&gt;=5.55),5.32,IF(AND(A62&gt;=6.85,B62&lt;2.95,H62&lt;16.284,G62&lt;0.865,F62&gt;=2.5,H62&gt;=7.482,A62&gt;=5.55),6.567,IF(AND(A62&lt;4.85,H62&lt;12.675,A62&lt;4.95,G62&lt;0.446,B62&lt;3.15,B62&lt;3.25,D62&lt;0.75,A62&lt;5.55),1.4,IF(AND(A62&gt;=4.85,H62&lt;12.675,A62&lt;4.95,G62&lt;0.446,B62&lt;3.15,B62&lt;3.25,D62&lt;0.75,A62&lt;5.55),1.5,IF(AND(B62&lt;3.1,A62&gt;=6.15,G62&gt;=0.187,H62&gt;=13.531,A62&gt;=5.85,F62&lt;2.5,H62&gt;=7.482,A62&gt;=5.55),4.467,IF(AND(B62&gt;=3.1,A62&gt;=6.15,G62&gt;=0.187,H62&gt;=13.531,A62&gt;=5.85,F62&lt;2.5,H62&gt;=7.482,A62&gt;=5.55),4.7,IF(AND(G62&gt;=0.379,B62&lt;3.15,B62&gt;=2.95,H62&lt;16.284,G62&lt;0.865,F62&gt;=2.5,H62&gt;=7.482,A62&gt;=5.55),5.733,IF(AND(A62&lt;6.6,B62&gt;=3.15,B62&gt;=2.95,H62&lt;16.284,G62&lt;0.865,F62&gt;=2.5,H62&gt;=7.482,A62&gt;=5.55),5.38,IF(AND(A62&lt;6.7,G62&lt;0.379,B62&lt;3.15,B62&gt;=2.95,H62&lt;16.284,G62&lt;0.865,F62&gt;=2.5,H62&gt;=7.482,A62&gt;=5.55),5.3,IF(AND(A62&gt;=6.7,G62&lt;0.379,B62&lt;3.15,B62&gt;=2.95,H62&lt;16.284,G62&lt;0.865,F62&gt;=2.5,H62&gt;=7.482,A62&gt;=5.55),5.16,IF(AND(A62&lt;7.05,A62&gt;=6.6,B62&gt;=3.15,B62&gt;=2.95,H62&lt;16.284,G62&lt;0.865,F62&gt;=2.5,H62&gt;=7.482,A62&gt;=5.55),5.78,IF(AND(A62&gt;=7.05,A62&gt;=6.6,B62&gt;=3.15,B62&gt;=2.95,H62&lt;16.284,G62&lt;0.865,F62&gt;=2.5,H62&gt;=7.482,A62&gt;=5.55),6.1,"shouldnthappen")))))))))))))))))))))))))))))))))</f>
        <v>3.9</v>
      </c>
      <c r="Q62" s="1" t="n">
        <f aca="false">IF(AND(G62&gt;=0.422,B62&lt;3.25,F62&lt;1.5),1.25,IF(AND(G62&gt;=0.082,G62&lt;0.125,F62&gt;=1.5),6.7,IF(AND(G62&lt;0.251,G62&lt;0.422,B62&lt;3.25,F62&lt;1.5),1.38,IF(AND(G62&gt;=0.251,G62&lt;0.422,B62&lt;3.25,F62&lt;1.5),1.55,IF(AND(G62&gt;=0.385,G62&lt;0.633,B62&gt;=3.25,F62&lt;1.5),1.367,IF(AND(B62&lt;3.35,G62&gt;=0.633,B62&gt;=3.25,F62&lt;1.5),1.7,IF(AND(A62&lt;5.85,G62&lt;0.082,G62&lt;0.125,F62&gt;=1.5),4.5,IF(AND(F62&gt;=2.5,D62&lt;1.6,G62&gt;=0.125,F62&gt;=1.5),5.05,IF(AND(H62&gt;=16.774,D62&gt;=1.6,G62&gt;=0.125,F62&gt;=1.5),6.4,IF(AND(D62&gt;=0.5,G62&lt;0.385,G62&lt;0.633,B62&gt;=3.25,F62&lt;1.5),1.6,IF(AND(B62&lt;3.6,B62&gt;=3.35,G62&gt;=0.633,B62&gt;=3.25,F62&lt;1.5),1.55,IF(AND(B62&gt;=3.6,B62&gt;=3.35,G62&gt;=0.633,B62&gt;=3.25,F62&lt;1.5),1.6,IF(AND(D62&lt;1.65,A62&gt;=5.85,G62&lt;0.082,G62&lt;0.125,F62&gt;=1.5),4.7,IF(AND(A62&lt;5.3,F62&lt;2.5,D62&lt;1.6,G62&gt;=0.125,F62&gt;=1.5),3.15,IF(AND(B62&gt;=3.2,H62&lt;16.774,D62&gt;=1.6,G62&gt;=0.125,F62&gt;=1.5),5.675,IF(AND(H62&lt;11.767,D62&lt;0.5,G62&lt;0.385,G62&lt;0.633,B62&gt;=3.25,F62&lt;1.5),1.5,IF(AND(H62&gt;=11.767,D62&lt;0.5,G62&lt;0.385,G62&lt;0.633,B62&gt;=3.25,F62&lt;1.5),1.367,IF(AND(H62&lt;8.367,D62&gt;=1.65,A62&gt;=5.85,G62&lt;0.082,G62&lt;0.125,F62&gt;=1.5),5.7,IF(AND(H62&gt;=8.367,D62&gt;=1.65,A62&gt;=5.85,G62&lt;0.082,G62&lt;0.125,F62&gt;=1.5),5.575,IF(AND(A62&gt;=7.1,B62&lt;3.2,H62&lt;16.774,D62&gt;=1.6,G62&gt;=0.125,F62&gt;=1.5),6.3,IF(AND(H62&gt;=15.395,B62&lt;2.85,A62&gt;=5.3,F62&lt;2.5,D62&lt;1.6,G62&gt;=0.125,F62&gt;=1.5),4.8,IF(AND(H62&lt;8.486,B62&gt;=2.85,A62&gt;=5.3,F62&lt;2.5,D62&lt;1.6,G62&gt;=0.125,F62&gt;=1.5),3.85,IF(AND(D62&gt;=2.1,A62&lt;7.1,B62&lt;3.2,H62&lt;16.774,D62&gt;=1.6,G62&gt;=0.125,F62&gt;=1.5),5.5,IF(AND(B62&gt;=2.75,H62&lt;15.395,B62&lt;2.85,A62&gt;=5.3,F62&lt;2.5,D62&lt;1.6,G62&gt;=0.125,F62&gt;=1.5),4.489,IF(AND(H62&gt;=15.168,H62&gt;=8.486,B62&gt;=2.85,A62&gt;=5.3,F62&lt;2.5,D62&lt;1.6,G62&gt;=0.125,F62&gt;=1.5),4.7,IF(AND(G62&gt;=0.519,D62&lt;2.1,A62&lt;7.1,B62&lt;3.2,H62&lt;16.774,D62&gt;=1.6,G62&gt;=0.125,F62&gt;=1.5),4.925,IF(AND(G62&gt;=0.897,B62&lt;2.75,H62&lt;15.395,B62&lt;2.85,A62&gt;=5.3,F62&lt;2.5,D62&lt;1.6,G62&gt;=0.125,F62&gt;=1.5),4.567,IF(AND(A62&lt;5.65,H62&lt;15.168,H62&gt;=8.486,B62&gt;=2.85,A62&gt;=5.3,F62&lt;2.5,D62&lt;1.6,G62&gt;=0.125,F62&gt;=1.5),4.5,IF(AND(G62&lt;0.23,G62&lt;0.519,D62&lt;2.1,A62&lt;7.1,B62&lt;3.2,H62&lt;16.774,D62&gt;=1.6,G62&gt;=0.125,F62&gt;=1.5),5,IF(AND(A62&lt;5.9,G62&lt;0.897,B62&lt;2.75,H62&lt;15.395,B62&lt;2.85,A62&gt;=5.3,F62&lt;2.5,D62&lt;1.6,G62&gt;=0.125,F62&gt;=1.5),4.1,IF(AND(A62&gt;=5.9,G62&lt;0.897,B62&lt;2.75,H62&lt;15.395,B62&lt;2.85,A62&gt;=5.3,F62&lt;2.5,D62&lt;1.6,G62&gt;=0.125,F62&gt;=1.5),4.5,IF(AND(A62&lt;6.05,A62&gt;=5.65,H62&lt;15.168,H62&gt;=8.486,B62&gt;=2.85,A62&gt;=5.3,F62&lt;2.5,D62&lt;1.6,G62&gt;=0.125,F62&gt;=1.5),4.2,IF(AND(A62&gt;=6.05,A62&gt;=5.65,H62&lt;15.168,H62&gt;=8.486,B62&gt;=2.85,A62&gt;=5.3,F62&lt;2.5,D62&lt;1.6,G62&gt;=0.125,F62&gt;=1.5),4.35,IF(AND(D62&lt;1.95,G62&gt;=0.23,G62&lt;0.519,D62&lt;2.1,A62&lt;7.1,B62&lt;3.2,H62&lt;16.774,D62&gt;=1.6,G62&gt;=0.125,F62&gt;=1.5),5.3,IF(AND(D62&gt;=1.95,G62&gt;=0.23,G62&lt;0.519,D62&lt;2.1,A62&lt;7.1,B62&lt;3.2,H62&lt;16.774,D62&gt;=1.6,G62&gt;=0.125,F62&gt;=1.5),5.2,"shouldnthappen")))))))))))))))))))))))))))))))))))</f>
        <v>3.15</v>
      </c>
      <c r="R62" s="1" t="n">
        <f aca="false">IF(AND(G62&gt;=0.901,F62&lt;1.5),1.9,IF(AND(H62&lt;5.523,D62&lt;0.35,G62&lt;0.901,F62&lt;1.5),1,IF(AND(B62&lt;3.6,D62&gt;=0.35,G62&lt;0.901,F62&lt;1.5),1.575,IF(AND(B62&gt;=3.6,D62&gt;=0.35,G62&lt;0.901,F62&lt;1.5),1.5,IF(AND(G62&gt;=0.837,D62&lt;1.15,D62&lt;1.45,F62&gt;=1.5),3,IF(AND(G62&gt;=0.66,D62&gt;=1.15,D62&lt;1.45,F62&gt;=1.5),4,IF(AND(F62&gt;=2.5,D62&lt;1.55,D62&gt;=1.45,F62&gt;=1.5),5.025,IF(AND(F62&lt;2.5,D62&gt;=1.55,D62&gt;=1.45,F62&gt;=1.5),4.933,IF(AND(B62&lt;2.45,G62&lt;0.837,D62&lt;1.15,D62&lt;1.45,F62&gt;=1.5),3.3,IF(AND(B62&gt;=2.45,G62&lt;0.837,D62&lt;1.15,D62&lt;1.45,F62&gt;=1.5),3.86,IF(AND(B62&gt;=3.05,F62&lt;2.5,D62&lt;1.55,D62&gt;=1.45,F62&gt;=1.5),4.8,IF(AND(D62&gt;=2.45,F62&gt;=2.5,D62&gt;=1.55,D62&gt;=1.45,F62&gt;=1.5),5.875,IF(AND(H62&lt;13.187,G62&lt;0.217,H62&gt;=5.523,D62&lt;0.35,G62&lt;0.901,F62&lt;1.5),1.4,IF(AND(H62&gt;=13.187,G62&lt;0.217,H62&gt;=5.523,D62&lt;0.35,G62&lt;0.901,F62&lt;1.5),1.5,IF(AND(G62&lt;0.33,G62&gt;=0.217,H62&gt;=5.523,D62&lt;0.35,G62&lt;0.901,F62&lt;1.5),1.28,IF(AND(A62&lt;6.05,D62&lt;1.35,G62&lt;0.66,D62&gt;=1.15,D62&lt;1.45,F62&gt;=1.5),4.175,IF(AND(A62&gt;=6.05,D62&lt;1.35,G62&lt;0.66,D62&gt;=1.15,D62&lt;1.45,F62&gt;=1.5),4.3,IF(AND(A62&lt;5.65,D62&gt;=1.35,G62&lt;0.66,D62&gt;=1.15,D62&lt;1.45,F62&gt;=1.5),3.9,IF(AND(A62&gt;=5.65,D62&gt;=1.35,G62&lt;0.66,D62&gt;=1.15,D62&lt;1.45,F62&gt;=1.5),4.52,IF(AND(A62&lt;6.25,B62&lt;3.05,F62&lt;2.5,D62&lt;1.55,D62&gt;=1.45,F62&gt;=1.5),4.5,IF(AND(A62&gt;=6.25,B62&lt;3.05,F62&lt;2.5,D62&lt;1.55,D62&gt;=1.45,F62&gt;=1.5),4.675,IF(AND(A62&gt;=7.25,D62&lt;2.45,F62&gt;=2.5,D62&gt;=1.55,D62&gt;=1.45,F62&gt;=1.5),6.433,IF(AND(D62&gt;=0.25,G62&gt;=0.33,G62&gt;=0.217,H62&gt;=5.523,D62&lt;0.35,G62&lt;0.901,F62&lt;1.5),1.4,IF(AND(A62&lt;6.15,A62&lt;7.25,D62&lt;2.45,F62&gt;=2.5,D62&gt;=1.55,D62&gt;=1.45,F62&gt;=1.5),5.025,IF(AND(H62&lt;6.439,D62&lt;0.25,G62&gt;=0.33,G62&gt;=0.217,H62&gt;=5.523,D62&lt;0.35,G62&lt;0.901,F62&lt;1.5),1.5,IF(AND(H62&gt;=6.439,D62&lt;0.25,G62&gt;=0.33,G62&gt;=0.217,H62&gt;=5.523,D62&lt;0.35,G62&lt;0.901,F62&lt;1.5),1.38,IF(AND(H62&gt;=13.711,A62&gt;=6.15,A62&lt;7.25,D62&lt;2.45,F62&gt;=2.5,D62&gt;=1.55,D62&gt;=1.45,F62&gt;=1.5),5.68,IF(AND(B62&gt;=3.3,H62&lt;13.711,A62&gt;=6.15,A62&lt;7.25,D62&lt;2.45,F62&gt;=2.5,D62&gt;=1.55,D62&gt;=1.45,F62&gt;=1.5),5.6,IF(AND(G62&lt;0.093,B62&lt;3.3,H62&lt;13.711,A62&gt;=6.15,A62&lt;7.25,D62&lt;2.45,F62&gt;=2.5,D62&gt;=1.55,D62&gt;=1.45,F62&gt;=1.5),5.56,IF(AND(D62&lt;1.95,G62&gt;=0.093,B62&lt;3.3,H62&lt;13.711,A62&gt;=6.15,A62&lt;7.25,D62&lt;2.45,F62&gt;=2.5,D62&gt;=1.55,D62&gt;=1.45,F62&gt;=1.5),5.3,IF(AND(B62&lt;3.15,D62&gt;=1.95,G62&gt;=0.093,B62&lt;3.3,H62&lt;13.711,A62&gt;=6.15,A62&lt;7.25,D62&lt;2.45,F62&gt;=2.5,D62&gt;=1.55,D62&gt;=1.45,F62&gt;=1.5),5.1,IF(AND(B62&gt;=3.15,D62&gt;=1.95,G62&gt;=0.093,B62&lt;3.3,H62&lt;13.711,A62&gt;=6.15,A62&lt;7.25,D62&lt;2.45,F62&gt;=2.5,D62&gt;=1.55,D62&gt;=1.45,F62&gt;=1.5),5.15,"shouldnthappen"))))))))))))))))))))))))))))))))</f>
        <v>3.9</v>
      </c>
      <c r="S62" s="1" t="n">
        <f aca="false">IF(AND(G62&gt;=0.859,D62&gt;=0.35,F62&lt;1.5),1.9,IF(AND(D62&lt;1.75,F62&gt;=2.5,F62&gt;=1.5),4.867,IF(AND(H62&lt;8.42,A62&lt;5.05,D62&lt;0.35,F62&lt;1.5),1.42,IF(AND(H62&gt;=14.877,A62&gt;=5.05,D62&lt;0.35,F62&lt;1.5),1.3,IF(AND(B62&lt;3.35,G62&lt;0.859,D62&gt;=0.35,F62&lt;1.5),1.7,IF(AND(B62&gt;=3.35,G62&lt;0.859,D62&gt;=0.35,F62&lt;1.5),1.5,IF(AND(A62&gt;=6.05,B62&lt;2.75,F62&lt;2.5,F62&gt;=1.5),4.733,IF(AND(G62&gt;=0.68,B62&gt;=2.75,F62&lt;2.5,F62&gt;=1.5),4.025,IF(AND(H62&gt;=16.284,D62&gt;=1.75,F62&gt;=2.5,F62&gt;=1.5),6.6,IF(AND(A62&lt;4.35,H62&gt;=8.42,A62&lt;5.05,D62&lt;0.35,F62&lt;1.5),1.1,IF(AND(G62&gt;=0.948,H62&lt;14.877,A62&gt;=5.05,D62&lt;0.35,F62&lt;1.5),1.7,IF(AND(A62&lt;5.3,A62&lt;6.05,B62&lt;2.75,F62&lt;2.5,F62&gt;=1.5),3,IF(AND(H62&gt;=15.168,G62&lt;0.68,B62&gt;=2.75,F62&lt;2.5,F62&gt;=1.5),4.75,IF(AND(H62&gt;=14.005,A62&gt;=4.35,H62&gt;=8.42,A62&lt;5.05,D62&lt;0.35,F62&lt;1.5),1.375,IF(AND(A62&gt;=5.55,G62&lt;0.948,H62&lt;14.877,A62&gt;=5.05,D62&lt;0.35,F62&lt;1.5),1.7,IF(AND(H62&lt;12.363,A62&gt;=5.3,A62&lt;6.05,B62&lt;2.75,F62&lt;2.5,F62&gt;=1.5),3.825,IF(AND(H62&gt;=12.363,A62&gt;=5.3,A62&lt;6.05,B62&lt;2.75,F62&lt;2.5,F62&gt;=1.5),4.033,IF(AND(H62&gt;=14.508,H62&lt;15.168,G62&lt;0.68,B62&gt;=2.75,F62&lt;2.5,F62&gt;=1.5),4.2,IF(AND(D62&gt;=2.35,D62&gt;=2.2,H62&lt;16.284,D62&gt;=1.75,F62&gt;=2.5,F62&gt;=1.5),5.267,IF(AND(G62&lt;0.231,H62&lt;14.005,A62&gt;=4.35,H62&gt;=8.42,A62&lt;5.05,D62&lt;0.35,F62&lt;1.5),1.4,IF(AND(H62&gt;=14.494,A62&lt;5.55,G62&lt;0.948,H62&lt;14.877,A62&gt;=5.05,D62&lt;0.35,F62&lt;1.5),1.6,IF(AND(A62&lt;6.1,H62&lt;14.508,H62&lt;15.168,G62&lt;0.68,B62&gt;=2.75,F62&lt;2.5,F62&gt;=1.5),4.5,IF(AND(A62&lt;6.1,H62&lt;11.8,D62&lt;2.2,H62&lt;16.284,D62&gt;=1.75,F62&gt;=2.5,F62&gt;=1.5),4.95,IF(AND(A62&gt;=6.1,H62&lt;11.8,D62&lt;2.2,H62&lt;16.284,D62&gt;=1.75,F62&gt;=2.5,F62&gt;=1.5),5.333,IF(AND(B62&lt;2.75,H62&gt;=11.8,D62&lt;2.2,H62&lt;16.284,D62&gt;=1.75,F62&gt;=2.5,F62&gt;=1.5),5.1,IF(AND(B62&gt;=3.15,D62&lt;2.35,D62&gt;=2.2,H62&lt;16.284,D62&gt;=1.75,F62&gt;=2.5,F62&gt;=1.5),5.5,IF(AND(B62&gt;=3.35,G62&gt;=0.231,H62&lt;14.005,A62&gt;=4.35,H62&gt;=8.42,A62&lt;5.05,D62&lt;0.35,F62&lt;1.5),1.3,IF(AND(H62&lt;13.869,H62&lt;14.494,A62&lt;5.55,G62&lt;0.948,H62&lt;14.877,A62&gt;=5.05,D62&lt;0.35,F62&lt;1.5),1.5,IF(AND(H62&gt;=13.869,H62&lt;14.494,A62&lt;5.55,G62&lt;0.948,H62&lt;14.877,A62&gt;=5.05,D62&lt;0.35,F62&lt;1.5),1.4,IF(AND(G62&lt;0.636,A62&gt;=6.1,H62&lt;14.508,H62&lt;15.168,G62&lt;0.68,B62&gt;=2.75,F62&lt;2.5,F62&gt;=1.5),4.68,IF(AND(G62&gt;=0.636,A62&gt;=6.1,H62&lt;14.508,H62&lt;15.168,G62&lt;0.68,B62&gt;=2.75,F62&lt;2.5,F62&gt;=1.5),4.4,IF(AND(B62&lt;2.85,B62&gt;=2.75,H62&gt;=11.8,D62&lt;2.2,H62&lt;16.284,D62&gt;=1.75,F62&gt;=2.5,F62&gt;=1.5),6.7,IF(AND(H62&lt;10.626,B62&lt;3.15,D62&lt;2.35,D62&gt;=2.2,H62&lt;16.284,D62&gt;=1.75,F62&gt;=2.5,F62&gt;=1.5),5.1,IF(AND(H62&gt;=10.626,B62&lt;3.15,D62&lt;2.35,D62&gt;=2.2,H62&lt;16.284,D62&gt;=1.75,F62&gt;=2.5,F62&gt;=1.5),5.2,IF(AND(G62&lt;0.378,B62&lt;3.35,G62&gt;=0.231,H62&lt;14.005,A62&gt;=4.35,H62&gt;=8.42,A62&lt;5.05,D62&lt;0.35,F62&lt;1.5),1.2,IF(AND(G62&gt;=0.378,B62&lt;3.35,G62&gt;=0.231,H62&lt;14.005,A62&gt;=4.35,H62&gt;=8.42,A62&lt;5.05,D62&lt;0.35,F62&lt;1.5),1.3,IF(AND(A62&lt;6.2,B62&gt;=2.85,B62&gt;=2.75,H62&gt;=11.8,D62&lt;2.2,H62&lt;16.284,D62&gt;=1.75,F62&gt;=2.5,F62&gt;=1.5),4.9,IF(AND(G62&lt;0.388,A62&gt;=6.2,B62&gt;=2.85,B62&gt;=2.75,H62&gt;=11.8,D62&lt;2.2,H62&lt;16.284,D62&gt;=1.75,F62&gt;=2.5,F62&gt;=1.5),5.52,IF(AND(G62&gt;=0.388,A62&gt;=6.2,B62&gt;=2.85,B62&gt;=2.75,H62&gt;=11.8,D62&lt;2.2,H62&lt;16.284,D62&gt;=1.75,F62&gt;=2.5,F62&gt;=1.5),5.7,"shouldnthappen")))))))))))))))))))))))))))))))))))))))</f>
        <v>3</v>
      </c>
      <c r="T62" s="1" t="n">
        <f aca="false">IF(AND(D62&gt;=0.8,A62&lt;5.45),3.7,IF(AND(D62&gt;=0.35,D62&lt;0.8,A62&lt;5.45),1.56,IF(AND(G62&lt;0.164,F62&lt;2.5,A62&gt;=5.45),1.6,IF(AND(H62&gt;=16.718,F62&gt;=2.5,A62&gt;=5.45),6.4,IF(AND(G62&gt;=0.719,H62&lt;16.718,F62&gt;=2.5,A62&gt;=5.45),5.05,IF(AND(A62&lt;4.35,A62&lt;5.05,D62&lt;0.35,D62&lt;0.8,A62&lt;5.45),1.1,IF(AND(H62&gt;=14.494,A62&gt;=5.05,D62&lt;0.35,D62&lt;0.8,A62&lt;5.45),1.6,IF(AND(G62&lt;0.338,D62&lt;1.25,G62&gt;=0.164,F62&lt;2.5,A62&gt;=5.45),4.1,IF(AND(H62&lt;8.397,D62&gt;=1.25,G62&gt;=0.164,F62&lt;2.5,A62&gt;=5.45),4,IF(AND(H62&lt;11.031,H62&lt;14.494,A62&gt;=5.05,D62&lt;0.35,D62&lt;0.8,A62&lt;5.45),1.5,IF(AND(H62&gt;=11.031,H62&lt;14.494,A62&gt;=5.05,D62&lt;0.35,D62&lt;0.8,A62&lt;5.45),1.44,IF(AND(B62&lt;2.65,H62&gt;=8.397,D62&gt;=1.25,G62&gt;=0.164,F62&lt;2.5,A62&gt;=5.45),4.767,IF(AND(H62&lt;7.388,G62&lt;0.487,G62&lt;0.719,H62&lt;16.718,F62&gt;=2.5,A62&gt;=5.45),5.067,IF(AND(G62&lt;0.533,G62&gt;=0.487,G62&lt;0.719,H62&lt;16.718,F62&gt;=2.5,A62&gt;=5.45),5.8,IF(AND(G62&gt;=0.533,G62&gt;=0.487,G62&lt;0.719,H62&lt;16.718,F62&gt;=2.5,A62&gt;=5.45),5.86,IF(AND(B62&lt;3.25,A62&gt;=4.95,A62&gt;=4.35,A62&lt;5.05,D62&lt;0.35,D62&lt;0.8,A62&lt;5.45),1.2,IF(AND(A62&lt;5.6,H62&lt;11.218,G62&gt;=0.338,D62&lt;1.25,G62&gt;=0.164,F62&lt;2.5,A62&gt;=5.45),3.7,IF(AND(A62&gt;=5.6,H62&lt;11.218,G62&gt;=0.338,D62&lt;1.25,G62&gt;=0.164,F62&lt;2.5,A62&gt;=5.45),3.5,IF(AND(H62&lt;12.668,H62&gt;=11.218,G62&gt;=0.338,D62&lt;1.25,G62&gt;=0.164,F62&lt;2.5,A62&gt;=5.45),3.9,IF(AND(H62&gt;=12.668,H62&gt;=11.218,G62&gt;=0.338,D62&lt;1.25,G62&gt;=0.164,F62&lt;2.5,A62&gt;=5.45),4,IF(AND(H62&gt;=15.705,B62&gt;=2.65,H62&gt;=8.397,D62&gt;=1.25,G62&gt;=0.164,F62&lt;2.5,A62&gt;=5.45),4.8,IF(AND(B62&lt;2.75,H62&gt;=7.388,G62&lt;0.487,G62&lt;0.719,H62&lt;16.718,F62&gt;=2.5,A62&gt;=5.45),5.26,IF(AND(B62&lt;2.95,A62&lt;4.5,A62&lt;4.95,A62&gt;=4.35,A62&lt;5.05,D62&lt;0.35,D62&lt;0.8,A62&lt;5.45),1.4,IF(AND(B62&gt;=2.95,A62&lt;4.5,A62&lt;4.95,A62&gt;=4.35,A62&lt;5.05,D62&lt;0.35,D62&lt;0.8,A62&lt;5.45),1.3,IF(AND(H62&gt;=13.924,A62&gt;=4.5,A62&lt;4.95,A62&gt;=4.35,A62&lt;5.05,D62&lt;0.35,D62&lt;0.8,A62&lt;5.45),1.5,IF(AND(G62&lt;0.252,B62&gt;=3.25,A62&gt;=4.95,A62&gt;=4.35,A62&lt;5.05,D62&lt;0.35,D62&lt;0.8,A62&lt;5.45),1.4,IF(AND(G62&gt;=0.252,B62&gt;=3.25,A62&gt;=4.95,A62&gt;=4.35,A62&lt;5.05,D62&lt;0.35,D62&lt;0.8,A62&lt;5.45),1.32,IF(AND(G62&gt;=0.473,H62&lt;15.705,B62&gt;=2.65,H62&gt;=8.397,D62&gt;=1.25,G62&gt;=0.164,F62&lt;2.5,A62&gt;=5.45),4.7,IF(AND(B62&gt;=3.15,B62&gt;=2.75,H62&gt;=7.388,G62&lt;0.487,G62&lt;0.719,H62&lt;16.718,F62&gt;=2.5,A62&gt;=5.45),5.7,IF(AND(B62&lt;3.15,H62&lt;13.924,A62&gt;=4.5,A62&lt;4.95,A62&gt;=4.35,A62&lt;5.05,D62&lt;0.35,D62&lt;0.8,A62&lt;5.45),1.433,IF(AND(B62&gt;=3.15,H62&lt;13.924,A62&gt;=4.5,A62&lt;4.95,A62&gt;=4.35,A62&lt;5.05,D62&lt;0.35,D62&lt;0.8,A62&lt;5.45),1.4,IF(AND(H62&gt;=14.81,G62&lt;0.473,H62&lt;15.705,B62&gt;=2.65,H62&gt;=8.397,D62&gt;=1.25,G62&gt;=0.164,F62&lt;2.5,A62&gt;=5.45),4.2,IF(AND(A62&lt;6.65,B62&lt;3.15,B62&gt;=2.75,H62&gt;=7.388,G62&lt;0.487,G62&lt;0.719,H62&lt;16.718,F62&gt;=2.5,A62&gt;=5.45),5.6,IF(AND(A62&gt;=6.65,B62&lt;3.15,B62&gt;=2.75,H62&gt;=7.388,G62&lt;0.487,G62&lt;0.719,H62&lt;16.718,F62&gt;=2.5,A62&gt;=5.45),5.4,IF(AND(A62&lt;6.15,H62&lt;14.81,G62&lt;0.473,H62&lt;15.705,B62&gt;=2.65,H62&gt;=8.397,D62&gt;=1.25,G62&gt;=0.164,F62&lt;2.5,A62&gt;=5.45),4.5,IF(AND(A62&gt;=6.15,H62&lt;14.81,G62&lt;0.473,H62&lt;15.705,B62&gt;=2.65,H62&gt;=8.397,D62&gt;=1.25,G62&gt;=0.164,F62&lt;2.5,A62&gt;=5.45),4.4,"shouldnthappen"))))))))))))))))))))))))))))))))))))</f>
        <v>3.7</v>
      </c>
      <c r="U62" s="1" t="n">
        <f aca="false">IF(AND(G62&gt;=0.934,F62&lt;1.5),1.7,IF(AND(D62&lt;0.15,D62&lt;0.25,G62&lt;0.934,F62&lt;1.5),1.38,IF(AND(H62&gt;=14.379,D62&gt;=0.25,G62&lt;0.934,F62&lt;1.5),1.7,IF(AND(A62&lt;5.3,D62&lt;1.35,F62&lt;2.5,F62&gt;=1.5),3.15,IF(AND(H62&lt;7.148,D62&gt;=1.35,F62&lt;2.5,F62&gt;=1.5),3.9,IF(AND(G62&lt;0.352,A62&lt;6.15,F62&gt;=2.5,F62&gt;=1.5),4.5,IF(AND(G62&gt;=0.352,A62&lt;6.15,F62&gt;=2.5,F62&gt;=1.5),4.92,IF(AND(B62&lt;2.85,A62&gt;=6.15,F62&gt;=2.5,F62&gt;=1.5),6.2,IF(AND(D62&gt;=0.45,H62&lt;14.379,D62&gt;=0.25,G62&lt;0.934,F62&lt;1.5),1.65,IF(AND(G62&gt;=0.857,A62&gt;=5.3,D62&lt;1.35,F62&lt;2.5,F62&gt;=1.5),4.3,IF(AND(A62&gt;=7.25,B62&gt;=2.85,A62&gt;=6.15,F62&gt;=2.5,F62&gt;=1.5),6.425,IF(AND(H62&lt;9.499,A62&lt;5.05,D62&gt;=0.15,D62&lt;0.25,G62&lt;0.934,F62&lt;1.5),1.4,IF(AND(A62&gt;=5.45,A62&gt;=5.05,D62&gt;=0.15,D62&lt;0.25,G62&lt;0.934,F62&lt;1.5),1.3,IF(AND(B62&gt;=4.15,D62&lt;0.45,H62&lt;14.379,D62&gt;=0.25,G62&lt;0.934,F62&lt;1.5),1.5,IF(AND(A62&gt;=5.75,G62&lt;0.857,A62&gt;=5.3,D62&lt;1.35,F62&lt;2.5,F62&gt;=1.5),4.02,IF(AND(A62&lt;6.65,G62&lt;0.333,H62&gt;=7.148,D62&gt;=1.35,F62&lt;2.5,F62&gt;=1.5),4.475,IF(AND(A62&gt;=6.65,G62&lt;0.333,H62&gt;=7.148,D62&gt;=1.35,F62&lt;2.5,F62&gt;=1.5),4.8,IF(AND(D62&gt;=1.45,G62&gt;=0.333,H62&gt;=7.148,D62&gt;=1.35,F62&lt;2.5,F62&gt;=1.5),4.85,IF(AND(G62&gt;=0.861,A62&lt;7.25,B62&gt;=2.85,A62&gt;=6.15,F62&gt;=2.5,F62&gt;=1.5),5.2,IF(AND(G62&lt;0.571,H62&gt;=9.499,A62&lt;5.05,D62&gt;=0.15,D62&lt;0.25,G62&lt;0.934,F62&lt;1.5),1.2,IF(AND(G62&gt;=0.571,H62&gt;=9.499,A62&lt;5.05,D62&gt;=0.15,D62&lt;0.25,G62&lt;0.934,F62&lt;1.5),1.3,IF(AND(H62&lt;9.283,A62&lt;5.45,A62&gt;=5.05,D62&gt;=0.15,D62&lt;0.25,G62&lt;0.934,F62&lt;1.5),1.5,IF(AND(H62&gt;=9.283,A62&lt;5.45,A62&gt;=5.05,D62&gt;=0.15,D62&lt;0.25,G62&lt;0.934,F62&lt;1.5),1.425,IF(AND(A62&lt;4.9,B62&lt;4.15,D62&lt;0.45,H62&lt;14.379,D62&gt;=0.25,G62&lt;0.934,F62&lt;1.5),1.4,IF(AND(A62&gt;=4.9,B62&lt;4.15,D62&lt;0.45,H62&lt;14.379,D62&gt;=0.25,G62&lt;0.934,F62&lt;1.5),1.325,IF(AND(G62&lt;0.572,A62&lt;5.75,G62&lt;0.857,A62&gt;=5.3,D62&lt;1.35,F62&lt;2.5,F62&gt;=1.5),3.65,IF(AND(G62&gt;=0.572,A62&lt;5.75,G62&lt;0.857,A62&gt;=5.3,D62&lt;1.35,F62&lt;2.5,F62&gt;=1.5),3.9,IF(AND(A62&lt;6.75,D62&lt;1.45,G62&gt;=0.333,H62&gt;=7.148,D62&gt;=1.35,F62&lt;2.5,F62&gt;=1.5),4.4,IF(AND(A62&gt;=6.75,D62&lt;1.45,G62&gt;=0.333,H62&gt;=7.148,D62&gt;=1.35,F62&lt;2.5,F62&gt;=1.5),4.78,IF(AND(A62&lt;6.6,B62&lt;3.25,G62&lt;0.861,A62&lt;7.25,B62&gt;=2.85,A62&gt;=6.15,F62&gt;=2.5,F62&gt;=1.5),5.333,IF(AND(H62&lt;11.461,B62&gt;=3.25,G62&lt;0.861,A62&lt;7.25,B62&gt;=2.85,A62&gt;=6.15,F62&gt;=2.5,F62&gt;=1.5),6.025,IF(AND(H62&gt;=11.461,B62&gt;=3.25,G62&lt;0.861,A62&lt;7.25,B62&gt;=2.85,A62&gt;=6.15,F62&gt;=2.5,F62&gt;=1.5),5.667,IF(AND(H62&gt;=14.564,A62&gt;=6.6,B62&lt;3.25,G62&lt;0.861,A62&lt;7.25,B62&gt;=2.85,A62&gt;=6.15,F62&gt;=2.5,F62&gt;=1.5),5.4,IF(AND(D62&gt;=2.35,H62&lt;14.564,A62&gt;=6.6,B62&lt;3.25,G62&lt;0.861,A62&lt;7.25,B62&gt;=2.85,A62&gt;=6.15,F62&gt;=2.5,F62&gt;=1.5),5.6,IF(AND(A62&lt;6.85,D62&lt;2.35,H62&lt;14.564,A62&gt;=6.6,B62&lt;3.25,G62&lt;0.861,A62&lt;7.25,B62&gt;=2.85,A62&gt;=6.15,F62&gt;=2.5,F62&gt;=1.5),5.9,IF(AND(A62&gt;=6.85,D62&lt;2.35,H62&lt;14.564,A62&gt;=6.6,B62&lt;3.25,G62&lt;0.861,A62&lt;7.25,B62&gt;=2.85,A62&gt;=6.15,F62&gt;=2.5,F62&gt;=1.5),5.78,"shouldnthappen"))))))))))))))))))))))))))))))))))))</f>
        <v>3.9</v>
      </c>
      <c r="V62" s="1" t="n">
        <f aca="false">IF(AND(H62&lt;5.748,A62&lt;5.05,D62&lt;0.75),1,IF(AND(B62&lt;3.15,H62&gt;=5.748,A62&lt;5.05,D62&lt;0.75),1.475,IF(AND(G62&gt;=0.801,D62&lt;0.25,A62&gt;=5.05,D62&lt;0.75),1.7,IF(AND(D62&gt;=0.45,D62&gt;=0.25,A62&gt;=5.05,D62&lt;0.75),1.7,IF(AND(B62&lt;2.35,F62&lt;2.5,B62&lt;2.75,D62&gt;=0.75),4.16,IF(AND(D62&lt;1.75,F62&gt;=2.5,B62&lt;2.75,D62&gt;=0.75),4.875,IF(AND(D62&gt;=1.75,F62&gt;=2.5,B62&lt;2.75,D62&gt;=0.75),5.333,IF(AND(H62&gt;=16.284,D62&gt;=1.55,B62&gt;=2.75,D62&gt;=0.75),6.6,IF(AND(H62&gt;=14.144,B62&gt;=3.15,H62&gt;=5.748,A62&lt;5.05,D62&lt;0.75),1.3,IF(AND(A62&lt;5.45,G62&lt;0.801,D62&lt;0.25,A62&gt;=5.05,D62&lt;0.75),1.5,IF(AND(A62&gt;=5.45,G62&lt;0.801,D62&lt;0.25,A62&gt;=5.05,D62&lt;0.75),1.34,IF(AND(B62&lt;3.75,D62&lt;0.45,D62&gt;=0.25,A62&gt;=5.05,D62&lt;0.75),1.467,IF(AND(B62&gt;=3.75,D62&lt;0.45,D62&gt;=0.25,A62&gt;=5.05,D62&lt;0.75),1.767,IF(AND(G62&gt;=0.896,B62&gt;=2.35,F62&lt;2.5,B62&lt;2.75,D62&gt;=0.75),4.9,IF(AND(H62&lt;15.504,D62&lt;1.35,D62&lt;1.55,B62&gt;=2.75,D62&gt;=0.75),4.2,IF(AND(H62&gt;=15.504,D62&lt;1.35,D62&lt;1.55,B62&gt;=2.75,D62&gt;=0.75),4.6,IF(AND(H62&lt;9.767,D62&gt;=1.35,D62&lt;1.55,B62&gt;=2.75,D62&gt;=0.75),5.1,IF(AND(A62&lt;4.5,H62&lt;14.144,B62&gt;=3.15,H62&gt;=5.748,A62&lt;5.05,D62&lt;0.75),1.3,IF(AND(A62&gt;=4.5,H62&lt;14.144,B62&gt;=3.15,H62&gt;=5.748,A62&lt;5.05,D62&lt;0.75),1.4,IF(AND(D62&gt;=1.15,G62&lt;0.896,B62&gt;=2.35,F62&lt;2.5,B62&lt;2.75,D62&gt;=0.75),4.04,IF(AND(B62&lt;2.9,H62&gt;=9.767,D62&gt;=1.35,D62&lt;1.55,B62&gt;=2.75,D62&gt;=0.75),4.8,IF(AND(D62&lt;1.7,A62&gt;=7.05,H62&lt;16.284,D62&gt;=1.55,B62&gt;=2.75,D62&gt;=0.75),5.8,IF(AND(D62&gt;=1.7,A62&gt;=7.05,H62&lt;16.284,D62&gt;=1.55,B62&gt;=2.75,D62&gt;=0.75),6.3,IF(AND(B62&lt;2.45,D62&lt;1.15,G62&lt;0.896,B62&gt;=2.35,F62&lt;2.5,B62&lt;2.75,D62&gt;=0.75),3.767,IF(AND(B62&gt;=2.45,D62&lt;1.15,G62&lt;0.896,B62&gt;=2.35,F62&lt;2.5,B62&lt;2.75,D62&gt;=0.75),3.167,IF(AND(B62&gt;=3.15,B62&gt;=2.9,H62&gt;=9.767,D62&gt;=1.35,D62&lt;1.55,B62&gt;=2.75,D62&gt;=0.75),4.7,IF(AND(D62&lt;1.9,D62&lt;2.05,A62&lt;7.05,H62&lt;16.284,D62&gt;=1.55,B62&gt;=2.75,D62&gt;=0.75),4.82,IF(AND(D62&gt;=1.9,D62&lt;2.05,A62&lt;7.05,H62&lt;16.284,D62&gt;=1.55,B62&gt;=2.75,D62&gt;=0.75),5.067,IF(AND(H62&lt;12.721,B62&lt;3.15,B62&gt;=2.9,H62&gt;=9.767,D62&gt;=1.35,D62&lt;1.55,B62&gt;=2.75,D62&gt;=0.75),4.5,IF(AND(H62&gt;=12.721,B62&lt;3.15,B62&gt;=2.9,H62&gt;=9.767,D62&gt;=1.35,D62&lt;1.55,B62&gt;=2.75,D62&gt;=0.75),4.433,IF(AND(H62&lt;9.525,G62&lt;0.364,D62&gt;=2.05,A62&lt;7.05,H62&lt;16.284,D62&gt;=1.55,B62&gt;=2.75,D62&gt;=0.75),5.1,IF(AND(A62&lt;6.25,G62&gt;=0.364,D62&gt;=2.05,A62&lt;7.05,H62&lt;16.284,D62&gt;=1.55,B62&gt;=2.75,D62&gt;=0.75),5.4,IF(AND(H62&lt;10.898,H62&gt;=9.525,G62&lt;0.364,D62&gt;=2.05,A62&lt;7.05,H62&lt;16.284,D62&gt;=1.55,B62&gt;=2.75,D62&gt;=0.75),5.6,IF(AND(H62&lt;8.711,A62&gt;=6.25,G62&gt;=0.364,D62&gt;=2.05,A62&lt;7.05,H62&lt;16.284,D62&gt;=1.55,B62&gt;=2.75,D62&gt;=0.75),5.7,IF(AND(H62&gt;=8.711,A62&gt;=6.25,G62&gt;=0.364,D62&gt;=2.05,A62&lt;7.05,H62&lt;16.284,D62&gt;=1.55,B62&gt;=2.75,D62&gt;=0.75),5.84,IF(AND(D62&lt;2.2,H62&gt;=10.898,H62&gt;=9.525,G62&lt;0.364,D62&gt;=2.05,A62&lt;7.05,H62&lt;16.284,D62&gt;=1.55,B62&gt;=2.75,D62&gt;=0.75),5.4,IF(AND(D62&gt;=2.2,H62&gt;=10.898,H62&gt;=9.525,G62&lt;0.364,D62&gt;=2.05,A62&lt;7.05,H62&lt;16.284,D62&gt;=1.55,B62&gt;=2.75,D62&gt;=0.75),5.3,"shouldnthappen")))))))))))))))))))))))))))))))))))))</f>
        <v>4.04</v>
      </c>
      <c r="W62" s="1" t="n">
        <f aca="false">IF(AND(H62&lt;6.926,D62&gt;=0.35,D62&lt;0.8),1.9,IF(AND(H62&gt;=6.926,D62&gt;=0.35,D62&lt;0.8),1.533,IF(AND(H62&lt;13.492,A62&lt;4.75,D62&lt;0.35,D62&lt;0.8),1.1,IF(AND(H62&gt;=13.492,A62&lt;4.75,D62&lt;0.35,D62&lt;0.8),1.375,IF(AND(B62&lt;2.75,A62&gt;=5.85,F62&lt;2.5,D62&gt;=0.8),4.833,IF(AND(B62&lt;3.3,A62&gt;=7.05,F62&gt;=2.5,D62&gt;=0.8),5.8,IF(AND(B62&gt;=3.3,A62&gt;=7.05,F62&gt;=2.5,D62&gt;=0.8),6.325,IF(AND(D62&gt;=0.25,A62&lt;5.05,A62&gt;=4.75,D62&lt;0.35,D62&lt;0.8),1.3,IF(AND(B62&lt;3.6,A62&gt;=5.05,A62&gt;=4.75,D62&lt;0.35,D62&lt;0.8),1.4,IF(AND(H62&lt;10.194,G62&lt;0.412,A62&lt;5.85,F62&lt;2.5,D62&gt;=0.8),4.133,IF(AND(H62&gt;=10.194,G62&lt;0.412,A62&lt;5.85,F62&lt;2.5,D62&gt;=0.8),4.5,IF(AND(A62&lt;5.35,G62&gt;=0.412,A62&lt;5.85,F62&lt;2.5,D62&gt;=0.8),3.15,IF(AND(A62&lt;6.2,B62&gt;=2.75,A62&gt;=5.85,F62&lt;2.5,D62&gt;=0.8),4.3,IF(AND(H62&lt;5.767,A62&lt;6.2,A62&lt;7.05,F62&gt;=2.5,D62&gt;=0.8),4.5,IF(AND(G62&gt;=0.861,A62&gt;=6.2,A62&lt;7.05,F62&gt;=2.5,D62&gt;=0.8),5.2,IF(AND(B62&lt;3.15,D62&lt;0.25,A62&lt;5.05,A62&gt;=4.75,D62&lt;0.35,D62&lt;0.8),1.55,IF(AND(A62&lt;5.45,B62&gt;=3.6,A62&gt;=5.05,A62&gt;=4.75,D62&lt;0.35,D62&lt;0.8),1.5,IF(AND(A62&gt;=5.45,B62&gt;=3.6,A62&gt;=5.05,A62&gt;=4.75,D62&lt;0.35,D62&lt;0.8),1.4,IF(AND(G62&gt;=0.772,A62&gt;=5.35,G62&gt;=0.412,A62&lt;5.85,F62&lt;2.5,D62&gt;=0.8),3.9,IF(AND(D62&gt;=1.45,A62&gt;=6.2,B62&gt;=2.75,A62&gt;=5.85,F62&lt;2.5,D62&gt;=0.8),4.775,IF(AND(G62&lt;0.5,H62&gt;=5.767,A62&lt;6.2,A62&lt;7.05,F62&gt;=2.5,D62&gt;=0.8),5.1,IF(AND(G62&gt;=0.5,H62&gt;=5.767,A62&lt;6.2,A62&lt;7.05,F62&gt;=2.5,D62&gt;=0.8),4.95,IF(AND(B62&gt;=3.25,G62&lt;0.861,A62&gt;=6.2,A62&lt;7.05,F62&gt;=2.5,D62&gt;=0.8),5.75,IF(AND(A62&lt;4.95,B62&gt;=3.15,D62&lt;0.25,A62&lt;5.05,A62&gt;=4.75,D62&lt;0.35,D62&lt;0.8),1.4,IF(AND(A62&lt;5.65,G62&lt;0.772,A62&gt;=5.35,G62&gt;=0.412,A62&lt;5.85,F62&lt;2.5,D62&gt;=0.8),3.6,IF(AND(A62&gt;=5.65,G62&lt;0.772,A62&gt;=5.35,G62&gt;=0.412,A62&lt;5.85,F62&lt;2.5,D62&gt;=0.8),3.5,IF(AND(B62&gt;=3.15,D62&lt;1.45,A62&gt;=6.2,B62&gt;=2.75,A62&gt;=5.85,F62&lt;2.5,D62&gt;=0.8),4.7,IF(AND(A62&gt;=6.65,B62&lt;3.25,G62&lt;0.861,A62&gt;=6.2,A62&lt;7.05,F62&gt;=2.5,D62&gt;=0.8),5.567,IF(AND(H62&lt;9.499,A62&gt;=4.95,B62&gt;=3.15,D62&lt;0.25,A62&lt;5.05,A62&gt;=4.75,D62&lt;0.35,D62&lt;0.8),1.4,IF(AND(H62&gt;=9.499,A62&gt;=4.95,B62&gt;=3.15,D62&lt;0.25,A62&lt;5.05,A62&gt;=4.75,D62&lt;0.35,D62&lt;0.8),1.2,IF(AND(G62&lt;0.765,B62&lt;3.15,D62&lt;1.45,A62&gt;=6.2,B62&gt;=2.75,A62&gt;=5.85,F62&lt;2.5,D62&gt;=0.8),4.4,IF(AND(G62&gt;=0.765,B62&lt;3.15,D62&lt;1.45,A62&gt;=6.2,B62&gt;=2.75,A62&gt;=5.85,F62&lt;2.5,D62&gt;=0.8),4.6,IF(AND(H62&lt;10.667,A62&lt;6.65,B62&lt;3.25,G62&lt;0.861,A62&gt;=6.2,A62&lt;7.05,F62&gt;=2.5,D62&gt;=0.8),5.167,IF(AND(G62&lt;0.627,H62&gt;=10.667,A62&lt;6.65,B62&lt;3.25,G62&lt;0.861,A62&gt;=6.2,A62&lt;7.05,F62&gt;=2.5,D62&gt;=0.8),5.64,IF(AND(G62&gt;=0.627,H62&gt;=10.667,A62&lt;6.65,B62&lt;3.25,G62&lt;0.861,A62&gt;=6.2,A62&lt;7.05,F62&gt;=2.5,D62&gt;=0.8),5.1,"shouldnthappen")))))))))))))))))))))))))))))))))))</f>
        <v>4.133</v>
      </c>
      <c r="X62" s="1" t="n">
        <f aca="false">IF(AND(B62&lt;3.05,H62&lt;6.697,A62&lt;5.45),4.1,IF(AND(B62&gt;=3.05,H62&lt;6.697,A62&lt;5.45),1.48,IF(AND(D62&lt;0.7,A62&lt;5.9,A62&gt;=5.45),1.4,IF(AND(A62&lt;4.35,B62&lt;3.3,H62&gt;=6.697,A62&lt;5.45),1.1,IF(AND(G62&lt;0.372,D62&gt;=0.7,A62&lt;5.9,A62&gt;=5.45),4.36,IF(AND(A62&gt;=4.9,A62&gt;=4.35,B62&lt;3.3,H62&gt;=6.697,A62&lt;5.45),1.6,IF(AND(H62&gt;=14.171,A62&lt;5.15,B62&gt;=3.3,H62&gt;=6.697,A62&lt;5.45),1.6,IF(AND(G62&lt;0.451,A62&gt;=5.15,B62&gt;=3.3,H62&gt;=6.697,A62&lt;5.45),1.367,IF(AND(G62&gt;=0.451,A62&gt;=5.15,B62&gt;=3.3,H62&gt;=6.697,A62&lt;5.45),1.5,IF(AND(G62&lt;0.332,D62&lt;1.45,F62&lt;2.5,A62&gt;=5.9,A62&gt;=5.45),4.35,IF(AND(A62&lt;6.15,D62&gt;=1.45,F62&lt;2.5,A62&gt;=5.9,A62&gt;=5.45),5.1,IF(AND(D62&gt;=2.4,G62&lt;0.432,F62&gt;=2.5,A62&gt;=5.9,A62&gt;=5.45),5.78,IF(AND(A62&lt;6.15,G62&gt;=0.432,F62&gt;=2.5,A62&gt;=5.9,A62&gt;=5.45),4.9,IF(AND(B62&lt;3.1,A62&lt;4.9,A62&gt;=4.35,B62&lt;3.3,H62&gt;=6.697,A62&lt;5.45),1.4,IF(AND(B62&gt;=3.1,A62&lt;4.9,A62&gt;=4.35,B62&lt;3.3,H62&gt;=6.697,A62&lt;5.45),1.3,IF(AND(G62&lt;0.343,H62&lt;14.171,A62&lt;5.15,B62&gt;=3.3,H62&gt;=6.697,A62&lt;5.45),1.433,IF(AND(G62&gt;=0.343,H62&lt;14.171,A62&lt;5.15,B62&gt;=3.3,H62&gt;=6.697,A62&lt;5.45),1.525,IF(AND(D62&lt;1.05,B62&lt;2.55,G62&gt;=0.372,D62&gt;=0.7,A62&lt;5.9,A62&gt;=5.45),3.7,IF(AND(H62&lt;10.596,B62&gt;=2.55,G62&gt;=0.372,D62&gt;=0.7,A62&lt;5.9,A62&gt;=5.45),3.525,IF(AND(H62&gt;=10.596,B62&gt;=2.55,G62&gt;=0.372,D62&gt;=0.7,A62&lt;5.9,A62&gt;=5.45),3.9,IF(AND(H62&lt;14.314,G62&gt;=0.332,D62&lt;1.45,F62&lt;2.5,A62&gt;=5.9,A62&gt;=5.45),4.4,IF(AND(H62&gt;=14.314,G62&gt;=0.332,D62&lt;1.45,F62&lt;2.5,A62&gt;=5.9,A62&gt;=5.45),4.7,IF(AND(H62&lt;13.906,A62&gt;=6.15,D62&gt;=1.45,F62&lt;2.5,A62&gt;=5.9,A62&gt;=5.45),4.675,IF(AND(H62&gt;=13.906,A62&gt;=6.15,D62&gt;=1.45,F62&lt;2.5,A62&gt;=5.9,A62&gt;=5.45),4.9,IF(AND(G62&lt;0.093,D62&lt;2.4,G62&lt;0.432,F62&gt;=2.5,A62&gt;=5.9,A62&gt;=5.45),5.6,IF(AND(B62&lt;2.95,A62&gt;=6.15,G62&gt;=0.432,F62&gt;=2.5,A62&gt;=5.9,A62&gt;=5.45),5.86,IF(AND(A62&lt;5.55,D62&gt;=1.05,B62&lt;2.55,G62&gt;=0.372,D62&gt;=0.7,A62&lt;5.9,A62&gt;=5.45),4,IF(AND(A62&gt;=5.55,D62&gt;=1.05,B62&lt;2.55,G62&gt;=0.372,D62&gt;=0.7,A62&lt;5.9,A62&gt;=5.45),3.9,IF(AND(D62&lt;1.7,G62&gt;=0.093,D62&lt;2.4,G62&lt;0.432,F62&gt;=2.5,A62&gt;=5.9,A62&gt;=5.45),5.05,IF(AND(G62&gt;=0.774,B62&gt;=2.95,A62&gt;=6.15,G62&gt;=0.432,F62&gt;=2.5,A62&gt;=5.9,A62&gt;=5.45),5.3,IF(AND(G62&gt;=0.312,D62&gt;=1.7,G62&gt;=0.093,D62&lt;2.4,G62&lt;0.432,F62&gt;=2.5,A62&gt;=5.9,A62&gt;=5.45),5.4,IF(AND(D62&lt;2.45,G62&lt;0.774,B62&gt;=2.95,A62&gt;=6.15,G62&gt;=0.432,F62&gt;=2.5,A62&gt;=5.9,A62&gt;=5.45),5.66,IF(AND(D62&gt;=2.45,G62&lt;0.774,B62&gt;=2.95,A62&gt;=6.15,G62&gt;=0.432,F62&gt;=2.5,A62&gt;=5.9,A62&gt;=5.45),6,IF(AND(G62&gt;=0.301,G62&lt;0.312,D62&gt;=1.7,G62&gt;=0.093,D62&lt;2.4,G62&lt;0.432,F62&gt;=2.5,A62&gt;=5.9,A62&gt;=5.45),5.1,IF(AND(A62&lt;6.45,G62&lt;0.301,G62&lt;0.312,D62&gt;=1.7,G62&gt;=0.093,D62&lt;2.4,G62&lt;0.432,F62&gt;=2.5,A62&gt;=5.9,A62&gt;=5.45),5.3,IF(AND(A62&gt;=6.45,G62&lt;0.301,G62&lt;0.312,D62&gt;=1.7,G62&gt;=0.093,D62&lt;2.4,G62&lt;0.432,F62&gt;=2.5,A62&gt;=5.9,A62&gt;=5.45),5.2,"shouldnthappen"))))))))))))))))))))))))))))))))))))</f>
        <v>4.1</v>
      </c>
      <c r="Y62" s="1" t="n">
        <f aca="false">IF(AND(H62&lt;6.51,F62&lt;1.5),1.8,IF(AND(H62&gt;=16.674,F62&gt;=1.5),6.533,IF(AND(D62&gt;=0.45,H62&gt;=6.51,F62&lt;1.5),1.667,IF(AND(H62&gt;=13.805,G62&lt;0.154,H62&lt;16.674,F62&gt;=1.5),6.7,IF(AND(D62&lt;0.15,A62&lt;5.05,D62&lt;0.45,H62&gt;=6.51,F62&lt;1.5),1.4,IF(AND(H62&gt;=13.586,A62&gt;=5.05,D62&lt;0.45,H62&gt;=6.51,F62&lt;1.5),1.3,IF(AND(F62&lt;2.5,H62&lt;13.805,G62&lt;0.154,H62&lt;16.674,F62&gt;=1.5),4.6,IF(AND(H62&lt;8.929,D62&lt;1.35,G62&gt;=0.154,H62&lt;16.674,F62&gt;=1.5),3.64,IF(AND(G62&lt;0.05,H62&lt;13.586,A62&gt;=5.05,D62&lt;0.45,H62&gt;=6.51,F62&lt;1.5),1.4,IF(AND(G62&gt;=0.107,F62&gt;=2.5,H62&lt;13.805,G62&lt;0.154,H62&lt;16.674,F62&gt;=1.5),5.3,IF(AND(B62&gt;=2.75,H62&gt;=8.929,D62&lt;1.35,G62&gt;=0.154,H62&lt;16.674,F62&gt;=1.5),4.433,IF(AND(D62&gt;=1.55,F62&lt;2.5,D62&gt;=1.35,G62&gt;=0.154,H62&lt;16.674,F62&gt;=1.5),4.975,IF(AND(H62&lt;6.93,F62&gt;=2.5,D62&gt;=1.35,G62&gt;=0.154,H62&lt;16.674,F62&gt;=1.5),4.5,IF(AND(H62&lt;12.675,G62&lt;0.217,D62&gt;=0.15,A62&lt;5.05,D62&lt;0.45,H62&gt;=6.51,F62&lt;1.5),1.4,IF(AND(H62&gt;=12.675,G62&lt;0.217,D62&gt;=0.15,A62&lt;5.05,D62&lt;0.45,H62&gt;=6.51,F62&lt;1.5),1.5,IF(AND(A62&lt;4.65,G62&gt;=0.217,D62&gt;=0.15,A62&lt;5.05,D62&lt;0.45,H62&gt;=6.51,F62&lt;1.5),1.35,IF(AND(D62&lt;0.25,G62&gt;=0.05,H62&lt;13.586,A62&gt;=5.05,D62&lt;0.45,H62&gt;=6.51,F62&lt;1.5),1.467,IF(AND(D62&gt;=0.25,G62&gt;=0.05,H62&lt;13.586,A62&gt;=5.05,D62&lt;0.45,H62&gt;=6.51,F62&lt;1.5),1.5,IF(AND(H62&lt;9.15,G62&lt;0.107,F62&gt;=2.5,H62&lt;13.805,G62&lt;0.154,H62&lt;16.674,F62&gt;=1.5),5.7,IF(AND(H62&gt;=9.15,G62&lt;0.107,F62&gt;=2.5,H62&lt;13.805,G62&lt;0.154,H62&lt;16.674,F62&gt;=1.5),5.6,IF(AND(G62&lt;0.404,B62&lt;2.75,H62&gt;=8.929,D62&lt;1.35,G62&gt;=0.154,H62&lt;16.674,F62&gt;=1.5),4.15,IF(AND(G62&gt;=0.404,B62&lt;2.75,H62&gt;=8.929,D62&lt;1.35,G62&gt;=0.154,H62&lt;16.674,F62&gt;=1.5),3.9,IF(AND(A62&gt;=6.75,D62&lt;1.55,F62&lt;2.5,D62&gt;=1.35,G62&gt;=0.154,H62&lt;16.674,F62&gt;=1.5),4.82,IF(AND(D62&lt;0.25,A62&gt;=4.65,G62&gt;=0.217,D62&gt;=0.15,A62&lt;5.05,D62&lt;0.45,H62&gt;=6.51,F62&lt;1.5),1.325,IF(AND(D62&gt;=0.25,A62&gt;=4.65,G62&gt;=0.217,D62&gt;=0.15,A62&lt;5.05,D62&lt;0.45,H62&gt;=6.51,F62&lt;1.5),1.3,IF(AND(A62&lt;6.55,A62&lt;6.75,D62&lt;1.55,F62&lt;2.5,D62&gt;=1.35,G62&gt;=0.154,H62&lt;16.674,F62&gt;=1.5),4.575,IF(AND(A62&gt;=6.55,A62&lt;6.75,D62&lt;1.55,F62&lt;2.5,D62&gt;=1.35,G62&gt;=0.154,H62&lt;16.674,F62&gt;=1.5),4.4,IF(AND(B62&lt;2.9,D62&lt;2.05,H62&gt;=6.93,F62&gt;=2.5,D62&gt;=1.35,G62&gt;=0.154,H62&lt;16.674,F62&gt;=1.5),5.05,IF(AND(H62&lt;8.884,D62&gt;=2.05,H62&gt;=6.93,F62&gt;=2.5,D62&gt;=1.35,G62&gt;=0.154,H62&lt;16.674,F62&gt;=1.5),5.1,IF(AND(H62&lt;13.711,B62&gt;=2.9,D62&lt;2.05,H62&gt;=6.93,F62&gt;=2.5,D62&gt;=1.35,G62&gt;=0.154,H62&lt;16.674,F62&gt;=1.5),5,IF(AND(H62&gt;=13.711,B62&gt;=2.9,D62&lt;2.05,H62&gt;=6.93,F62&gt;=2.5,D62&gt;=1.35,G62&gt;=0.154,H62&lt;16.674,F62&gt;=1.5),5.8,IF(AND(B62&lt;3.15,H62&gt;=8.884,D62&gt;=2.05,H62&gt;=6.93,F62&gt;=2.5,D62&gt;=1.35,G62&gt;=0.154,H62&lt;16.674,F62&gt;=1.5),5.56,IF(AND(B62&gt;=3.15,H62&gt;=8.884,D62&gt;=2.05,H62&gt;=6.93,F62&gt;=2.5,D62&gt;=1.35,G62&gt;=0.154,H62&lt;16.674,F62&gt;=1.5),5.9,"shouldnthappen")))))))))))))))))))))))))))))))))</f>
        <v>4.575</v>
      </c>
      <c r="Z62" s="1" t="n">
        <f aca="false">IF(AND(F62&gt;=2,B62&gt;=3.35),5.6,IF(AND(A62&lt;6.65,H62&gt;=15.076,B62&lt;3.35),4.8,IF(AND(A62&gt;=6.65,H62&gt;=15.076,B62&lt;3.35),6.15,IF(AND(H62&lt;6.542,F62&lt;2,B62&gt;=3.35),1.767,IF(AND(G62&gt;=0.653,D62&lt;0.75,H62&lt;15.076,B62&lt;3.35),1.55,IF(AND(D62&lt;0.15,G62&lt;0.653,D62&lt;0.75,H62&lt;15.076,B62&lt;3.35),1.1,IF(AND(G62&lt;0.356,A62&lt;5.05,H62&gt;=6.542,F62&lt;2,B62&gt;=3.35),1.4,IF(AND(G62&gt;=0.356,A62&lt;5.05,H62&gt;=6.542,F62&lt;2,B62&gt;=3.35),1.3,IF(AND(G62&gt;=0.566,A62&gt;=5.05,H62&gt;=6.542,F62&lt;2,B62&gt;=3.35),1.6,IF(AND(B62&gt;=3.1,D62&gt;=0.15,G62&lt;0.653,D62&lt;0.75,H62&lt;15.076,B62&lt;3.35),1.367,IF(AND(B62&gt;=2.65,D62&lt;1.45,B62&lt;2.75,D62&gt;=0.75,H62&lt;15.076,B62&lt;3.35),3.96,IF(AND(G62&lt;0.352,D62&gt;=1.45,B62&lt;2.75,D62&gt;=0.75,H62&lt;15.076,B62&lt;3.35),4.5,IF(AND(D62&gt;=1.35,A62&lt;6.2,B62&gt;=2.75,D62&gt;=0.75,H62&lt;15.076,B62&lt;3.35),4.733,IF(AND(A62&lt;4.7,B62&lt;3.1,D62&gt;=0.15,G62&lt;0.653,D62&lt;0.75,H62&lt;15.076,B62&lt;3.35),1.36,IF(AND(A62&gt;=4.7,B62&lt;3.1,D62&gt;=0.15,G62&lt;0.653,D62&lt;0.75,H62&lt;15.076,B62&lt;3.35),1.6,IF(AND(A62&lt;5.2,B62&lt;2.65,D62&lt;1.45,B62&lt;2.75,D62&gt;=0.75,H62&lt;15.076,B62&lt;3.35),3.3,IF(AND(A62&lt;6.5,G62&gt;=0.352,D62&gt;=1.45,B62&lt;2.75,D62&gt;=0.75,H62&lt;15.076,B62&lt;3.35),5,IF(AND(A62&gt;=6.5,G62&gt;=0.352,D62&gt;=1.45,B62&lt;2.75,D62&gt;=0.75,H62&lt;15.076,B62&lt;3.35),5.8,IF(AND(H62&lt;8.486,D62&lt;1.35,A62&lt;6.2,B62&gt;=2.75,D62&gt;=0.75,H62&lt;15.076,B62&lt;3.35),3.975,IF(AND(G62&lt;0.187,F62&lt;2.5,A62&gt;=6.2,B62&gt;=2.75,D62&gt;=0.75,H62&lt;15.076,B62&lt;3.35),5,IF(AND(G62&gt;=0.187,F62&lt;2.5,A62&gt;=6.2,B62&gt;=2.75,D62&gt;=0.75,H62&lt;15.076,B62&lt;3.35),4.525,IF(AND(A62&gt;=7.25,F62&gt;=2.5,A62&gt;=6.2,B62&gt;=2.75,D62&gt;=0.75,H62&lt;15.076,B62&lt;3.35),6.5,IF(AND(G62&lt;0.185,B62&lt;3.6,G62&lt;0.566,A62&gt;=5.05,H62&gt;=6.542,F62&lt;2,B62&gt;=3.35),1.45,IF(AND(G62&gt;=0.185,B62&lt;3.6,G62&lt;0.566,A62&gt;=5.05,H62&gt;=6.542,F62&lt;2,B62&gt;=3.35),1.34,IF(AND(G62&lt;0.13,B62&gt;=3.6,G62&lt;0.566,A62&gt;=5.05,H62&gt;=6.542,F62&lt;2,B62&gt;=3.35),1.45,IF(AND(G62&gt;=0.13,B62&gt;=3.6,G62&lt;0.566,A62&gt;=5.05,H62&gt;=6.542,F62&lt;2,B62&gt;=3.35),1.5,IF(AND(D62&lt;1.05,A62&gt;=5.2,B62&lt;2.65,D62&lt;1.45,B62&lt;2.75,D62&gt;=0.75,H62&lt;15.076,B62&lt;3.35),3.5,IF(AND(D62&gt;=1.05,A62&gt;=5.2,B62&lt;2.65,D62&lt;1.45,B62&lt;2.75,D62&gt;=0.75,H62&lt;15.076,B62&lt;3.35),3.94,IF(AND(H62&lt;10.983,H62&gt;=8.486,D62&lt;1.35,A62&lt;6.2,B62&gt;=2.75,D62&gt;=0.75,H62&lt;15.076,B62&lt;3.35),4.38,IF(AND(H62&gt;=10.983,H62&gt;=8.486,D62&lt;1.35,A62&lt;6.2,B62&gt;=2.75,D62&gt;=0.75,H62&lt;15.076,B62&lt;3.35),4.1,IF(AND(B62&gt;=3.25,A62&lt;7.25,F62&gt;=2.5,A62&gt;=6.2,B62&gt;=2.75,D62&gt;=0.75,H62&lt;15.076,B62&lt;3.35),5.7,IF(AND(B62&lt;2.95,B62&lt;3.25,A62&lt;7.25,F62&gt;=2.5,A62&gt;=6.2,B62&gt;=2.75,D62&gt;=0.75,H62&lt;15.076,B62&lt;3.35),5.6,IF(AND(H62&gt;=13.711,B62&gt;=2.95,B62&lt;3.25,A62&lt;7.25,F62&gt;=2.5,A62&gt;=6.2,B62&gt;=2.75,D62&gt;=0.75,H62&lt;15.076,B62&lt;3.35),5.8,IF(AND(A62&gt;=6.8,H62&lt;13.711,B62&gt;=2.95,B62&lt;3.25,A62&lt;7.25,F62&gt;=2.5,A62&gt;=6.2,B62&gt;=2.75,D62&gt;=0.75,H62&lt;15.076,B62&lt;3.35),5.1,IF(AND(H62&lt;12.921,A62&lt;6.8,H62&lt;13.711,B62&gt;=2.95,B62&lt;3.25,A62&lt;7.25,F62&gt;=2.5,A62&gt;=6.2,B62&gt;=2.75,D62&gt;=0.75,H62&lt;15.076,B62&lt;3.35),5.34,IF(AND(H62&gt;=12.921,A62&lt;6.8,H62&lt;13.711,B62&gt;=2.95,B62&lt;3.25,A62&lt;7.25,F62&gt;=2.5,A62&gt;=6.2,B62&gt;=2.75,D62&gt;=0.75,H62&lt;15.076,B62&lt;3.35),5.133,"shouldnthappen"))))))))))))))))))))))))))))))))))))</f>
        <v>3.96</v>
      </c>
      <c r="AA62" s="1" t="n">
        <f aca="false">IF(AND(D62&gt;=0.45,A62&lt;5.05,D62&lt;0.8),1.6,IF(AND(D62&gt;=0.45,A62&gt;=5.05,D62&lt;0.8),1.7,IF(AND(H62&gt;=16.244,F62&gt;=2.5,D62&gt;=0.8),6.533,IF(AND(A62&lt;4.35,D62&lt;0.45,A62&lt;5.05,D62&lt;0.8),1.1,IF(AND(H62&gt;=14.877,D62&lt;0.45,A62&gt;=5.05,D62&lt;0.8),1.3,IF(AND(D62&gt;=1.4,A62&lt;5.65,F62&lt;2.5,D62&gt;=0.8),4.5,IF(AND(A62&gt;=7.25,H62&lt;16.244,F62&gt;=2.5,D62&gt;=0.8),6.5,IF(AND(A62&gt;=4.75,A62&gt;=4.35,D62&lt;0.45,A62&lt;5.05,D62&lt;0.8),1.35,IF(AND(A62&lt;5.3,D62&lt;1.4,A62&lt;5.65,F62&lt;2.5,D62&gt;=0.8),3.1,IF(AND(A62&gt;=6.8,A62&gt;=6.55,A62&gt;=5.65,F62&lt;2.5,D62&gt;=0.8),4.9,IF(AND(H62&lt;5.767,A62&lt;7.25,H62&lt;16.244,F62&gt;=2.5,D62&gt;=0.8),4.5,IF(AND(G62&gt;=0.522,A62&lt;4.75,A62&gt;=4.35,D62&lt;0.45,A62&lt;5.05,D62&lt;0.8),1.2,IF(AND(G62&gt;=0.948,D62&lt;0.35,H62&lt;14.877,D62&lt;0.45,A62&gt;=5.05,D62&lt;0.8),1.7,IF(AND(H62&lt;13.089,D62&gt;=0.35,H62&lt;14.877,D62&lt;0.45,A62&gt;=5.05,D62&lt;0.8),1.5,IF(AND(H62&gt;=13.089,D62&gt;=0.35,H62&lt;14.877,D62&lt;0.45,A62&gt;=5.05,D62&lt;0.8),1.3,IF(AND(B62&gt;=2.95,A62&gt;=5.3,D62&lt;1.4,A62&lt;5.65,F62&lt;2.5,D62&gt;=0.8),4.1,IF(AND(H62&lt;9.181,A62&lt;6.05,A62&lt;6.55,A62&gt;=5.65,F62&lt;2.5,D62&gt;=0.8),5.1,IF(AND(H62&gt;=9.181,A62&lt;6.05,A62&lt;6.55,A62&gt;=5.65,F62&lt;2.5,D62&gt;=0.8),4.3,IF(AND(G62&gt;=0.867,A62&gt;=6.05,A62&lt;6.55,A62&gt;=5.65,F62&lt;2.5,D62&gt;=0.8),4.9,IF(AND(B62&lt;3.05,A62&lt;6.8,A62&gt;=6.55,A62&gt;=5.65,F62&lt;2.5,D62&gt;=0.8),5,IF(AND(B62&gt;=3.05,A62&lt;6.8,A62&gt;=6.55,A62&gt;=5.65,F62&lt;2.5,D62&gt;=0.8),4.55,IF(AND(H62&gt;=14.144,G62&lt;0.522,A62&lt;4.75,A62&gt;=4.35,D62&lt;0.45,A62&lt;5.05,D62&lt;0.8),1.3,IF(AND(B62&lt;2.7,B62&lt;2.95,A62&gt;=5.3,D62&lt;1.4,A62&lt;5.65,F62&lt;2.5,D62&gt;=0.8),3.78,IF(AND(B62&gt;=2.7,B62&lt;2.95,A62&gt;=5.3,D62&lt;1.4,A62&lt;5.65,F62&lt;2.5,D62&gt;=0.8),3.6,IF(AND(G62&lt;0.638,G62&lt;0.867,A62&gt;=6.05,A62&lt;6.55,A62&gt;=5.65,F62&lt;2.5,D62&gt;=0.8),4.433,IF(AND(G62&gt;=0.638,G62&lt;0.867,A62&gt;=6.05,A62&lt;6.55,A62&gt;=5.65,F62&lt;2.5,D62&gt;=0.8),4,IF(AND(A62&lt;6.35,H62&lt;11.146,H62&gt;=5.767,A62&lt;7.25,H62&lt;16.244,F62&gt;=2.5,D62&gt;=0.8),5.1,IF(AND(A62&lt;4.5,H62&lt;14.144,G62&lt;0.522,A62&lt;4.75,A62&gt;=4.35,D62&lt;0.45,A62&lt;5.05,D62&lt;0.8),1.35,IF(AND(A62&gt;=4.5,H62&lt;14.144,G62&lt;0.522,A62&lt;4.75,A62&gt;=4.35,D62&lt;0.45,A62&lt;5.05,D62&lt;0.8),1.4,IF(AND(A62&lt;5.15,B62&lt;3.75,G62&lt;0.948,D62&lt;0.35,H62&lt;14.877,D62&lt;0.45,A62&gt;=5.05,D62&lt;0.8),1.4,IF(AND(A62&gt;=5.15,B62&lt;3.75,G62&lt;0.948,D62&lt;0.35,H62&lt;14.877,D62&lt;0.45,A62&gt;=5.05,D62&lt;0.8),1.5,IF(AND(G62&lt;0.112,B62&gt;=3.75,G62&lt;0.948,D62&lt;0.35,H62&lt;14.877,D62&lt;0.45,A62&gt;=5.05,D62&lt;0.8),1.5,IF(AND(G62&gt;=0.112,B62&gt;=3.75,G62&lt;0.948,D62&lt;0.35,H62&lt;14.877,D62&lt;0.45,A62&gt;=5.05,D62&lt;0.8),1.6,IF(AND(G62&lt;0.075,A62&gt;=6.35,H62&lt;11.146,H62&gt;=5.767,A62&lt;7.25,H62&lt;16.244,F62&gt;=2.5,D62&gt;=0.8),5.5,IF(AND(G62&gt;=0.075,A62&gt;=6.35,H62&lt;11.146,H62&gt;=5.767,A62&lt;7.25,H62&lt;16.244,F62&gt;=2.5,D62&gt;=0.8),5.24,IF(AND(B62&lt;2.95,D62&lt;1.9,H62&gt;=11.146,H62&gt;=5.767,A62&lt;7.25,H62&lt;16.244,F62&gt;=2.5,D62&gt;=0.8),5.65,IF(AND(B62&gt;=2.95,D62&lt;1.9,H62&gt;=11.146,H62&gt;=5.767,A62&lt;7.25,H62&lt;16.244,F62&gt;=2.5,D62&gt;=0.8),5.8,IF(AND(H62&lt;13.42,D62&gt;=1.9,H62&gt;=11.146,H62&gt;=5.767,A62&lt;7.25,H62&lt;16.244,F62&gt;=2.5,D62&gt;=0.8),5.6,IF(AND(H62&gt;=13.42,D62&gt;=1.9,H62&gt;=11.146,H62&gt;=5.767,A62&lt;7.25,H62&lt;16.244,F62&gt;=2.5,D62&gt;=0.8),5.34,"shouldnthappen")))))))))))))))))))))))))))))))))))))))</f>
        <v>4.5</v>
      </c>
      <c r="AB62" s="1" t="n">
        <f aca="false">IF(AND(D62&gt;=0.35,F62&lt;1.5),1.5,IF(AND(F62&lt;2.5,D62&gt;=1.55,F62&gt;=1.5),4.85,IF(AND(H62&lt;8.308,D62&lt;0.15,D62&lt;0.35,F62&lt;1.5),1.5,IF(AND(H62&gt;=8.308,D62&lt;0.15,D62&lt;0.35,F62&lt;1.5),1.4,IF(AND(H62&lt;5.523,D62&gt;=0.15,D62&lt;0.35,F62&lt;1.5),1,IF(AND(G62&lt;0.572,H62&lt;10.688,D62&lt;1.55,F62&gt;=1.5),3.75,IF(AND(B62&gt;=3.5,F62&gt;=2.5,D62&gt;=1.55,F62&gt;=1.5),6.3,IF(AND(A62&gt;=5.65,G62&gt;=0.572,H62&lt;10.688,D62&lt;1.55,F62&gt;=1.5),4.45,IF(AND(B62&gt;=2.85,A62&lt;6.15,H62&gt;=10.688,D62&lt;1.55,F62&gt;=1.5),4.35,IF(AND(H62&gt;=16.284,B62&lt;3.5,F62&gt;=2.5,D62&gt;=1.55,F62&gt;=1.5),6.6,IF(AND(G62&gt;=0.241,G62&lt;0.338,H62&gt;=5.523,D62&gt;=0.15,D62&lt;0.35,F62&lt;1.5),1.25,IF(AND(A62&lt;5.05,G62&gt;=0.338,H62&gt;=5.523,D62&gt;=0.15,D62&lt;0.35,F62&lt;1.5),1.35,IF(AND(B62&lt;2.7,A62&lt;5.65,G62&gt;=0.572,H62&lt;10.688,D62&lt;1.55,F62&gt;=1.5),4,IF(AND(B62&gt;=2.7,A62&lt;5.65,G62&gt;=0.572,H62&lt;10.688,D62&lt;1.55,F62&gt;=1.5),3.6,IF(AND(B62&lt;2.45,B62&lt;2.85,A62&lt;6.15,H62&gt;=10.688,D62&lt;1.55,F62&gt;=1.5),3.7,IF(AND(A62&lt;6.25,B62&lt;2.85,A62&gt;=6.15,H62&gt;=10.688,D62&lt;1.55,F62&gt;=1.5),4.5,IF(AND(A62&gt;=6.25,B62&lt;2.85,A62&gt;=6.15,H62&gt;=10.688,D62&lt;1.55,F62&gt;=1.5),4.86,IF(AND(D62&gt;=1.45,B62&gt;=2.85,A62&gt;=6.15,H62&gt;=10.688,D62&lt;1.55,F62&gt;=1.5),4.8,IF(AND(H62&lt;8.202,H62&lt;16.284,B62&lt;3.5,F62&gt;=2.5,D62&gt;=1.55,F62&gt;=1.5),5.7,IF(AND(A62&gt;=5.1,G62&lt;0.241,G62&lt;0.338,H62&gt;=5.523,D62&gt;=0.15,D62&lt;0.35,F62&lt;1.5),1.5,IF(AND(B62&gt;=3.75,A62&gt;=5.05,G62&gt;=0.338,H62&gt;=5.523,D62&gt;=0.15,D62&lt;0.35,F62&lt;1.5),1.6,IF(AND(A62&lt;5.7,B62&gt;=2.45,B62&lt;2.85,A62&lt;6.15,H62&gt;=10.688,D62&lt;1.55,F62&gt;=1.5),3.9,IF(AND(A62&gt;=5.7,B62&gt;=2.45,B62&lt;2.85,A62&lt;6.15,H62&gt;=10.688,D62&lt;1.55,F62&gt;=1.5),4.02,IF(AND(H62&lt;13.654,D62&lt;1.45,B62&gt;=2.85,A62&gt;=6.15,H62&gt;=10.688,D62&lt;1.55,F62&gt;=1.5),4.333,IF(AND(H62&gt;=13.654,D62&lt;1.45,B62&gt;=2.85,A62&gt;=6.15,H62&gt;=10.688,D62&lt;1.55,F62&gt;=1.5),4.54,IF(AND(A62&lt;6.15,H62&gt;=8.202,H62&lt;16.284,B62&lt;3.5,F62&gt;=2.5,D62&gt;=1.55,F62&gt;=1.5),5,IF(AND(H62&lt;13.924,A62&lt;5.1,G62&lt;0.241,G62&lt;0.338,H62&gt;=5.523,D62&gt;=0.15,D62&lt;0.35,F62&lt;1.5),1.4,IF(AND(H62&gt;=13.924,A62&lt;5.1,G62&lt;0.241,G62&lt;0.338,H62&gt;=5.523,D62&gt;=0.15,D62&lt;0.35,F62&lt;1.5),1.5,IF(AND(D62&lt;0.25,B62&lt;3.75,A62&gt;=5.05,G62&gt;=0.338,H62&gt;=5.523,D62&gt;=0.15,D62&lt;0.35,F62&lt;1.5),1.5,IF(AND(D62&gt;=0.25,B62&lt;3.75,A62&gt;=5.05,G62&gt;=0.338,H62&gt;=5.523,D62&gt;=0.15,D62&lt;0.35,F62&lt;1.5),1.4,IF(AND(H62&lt;8.884,B62&gt;=3.05,A62&gt;=6.15,H62&gt;=8.202,H62&lt;16.284,B62&lt;3.5,F62&gt;=2.5,D62&gt;=1.55,F62&gt;=1.5),5.1,IF(AND(A62&lt;6.45,G62&lt;0.368,B62&lt;3.05,A62&gt;=6.15,H62&gt;=8.202,H62&lt;16.284,B62&lt;3.5,F62&gt;=2.5,D62&gt;=1.55,F62&gt;=1.5),5.525,IF(AND(A62&gt;=6.45,G62&lt;0.368,B62&lt;3.05,A62&gt;=6.15,H62&gt;=8.202,H62&lt;16.284,B62&lt;3.5,F62&gt;=2.5,D62&gt;=1.55,F62&gt;=1.5),5.35,IF(AND(D62&lt;2.25,G62&gt;=0.368,B62&lt;3.05,A62&gt;=6.15,H62&gt;=8.202,H62&lt;16.284,B62&lt;3.5,F62&gt;=2.5,D62&gt;=1.55,F62&gt;=1.5),5.8,IF(AND(D62&gt;=2.25,G62&gt;=0.368,B62&lt;3.05,A62&gt;=6.15,H62&gt;=8.202,H62&lt;16.284,B62&lt;3.5,F62&gt;=2.5,D62&gt;=1.55,F62&gt;=1.5),5.2,IF(AND(H62&lt;10.257,H62&gt;=8.884,B62&gt;=3.05,A62&gt;=6.15,H62&gt;=8.202,H62&lt;16.284,B62&lt;3.5,F62&gt;=2.5,D62&gt;=1.55,F62&gt;=1.5),5.9,IF(AND(H62&gt;=10.257,H62&gt;=8.884,B62&gt;=3.05,A62&gt;=6.15,H62&gt;=8.202,H62&lt;16.284,B62&lt;3.5,F62&gt;=2.5,D62&gt;=1.55,F62&gt;=1.5),5.48,"shouldnthappen")))))))))))))))))))))))))))))))))))))</f>
        <v>3.75</v>
      </c>
      <c r="AC62" s="1" t="n">
        <f aca="false">IF(AND(H62&lt;5.748,A62&lt;5.05,D62&lt;0.8),1,IF(AND(B62&lt;3.35,A62&gt;=5.05,D62&lt;0.8),1.7,IF(AND(A62&lt;5.85,G62&lt;0.154,D62&gt;=0.8),4.5,IF(AND(D62&gt;=0.45,H62&gt;=5.748,A62&lt;5.05,D62&lt;0.8),1.6,IF(AND(G62&gt;=0.934,B62&gt;=3.35,A62&gt;=5.05,D62&lt;0.8),1.7,IF(AND(D62&lt;2.1,A62&gt;=5.85,G62&lt;0.154,D62&gt;=0.8),6.15,IF(AND(D62&gt;=2.1,A62&gt;=5.85,G62&lt;0.154,D62&gt;=0.8),5.5,IF(AND(A62&lt;6.1,D62&gt;=1.55,G62&gt;=0.154,D62&gt;=0.8),5,IF(AND(H62&gt;=14.379,G62&lt;0.934,B62&gt;=3.35,A62&gt;=5.05,D62&lt;0.8),1.58,IF(AND(G62&lt;0.379,A62&gt;=6.1,D62&gt;=1.55,G62&gt;=0.154,D62&gt;=0.8),5.42,IF(AND(H62&lt;13.924,G62&lt;0.227,D62&lt;0.45,H62&gt;=5.748,A62&lt;5.05,D62&lt;0.8),1.4,IF(AND(H62&gt;=13.924,G62&lt;0.227,D62&lt;0.45,H62&gt;=5.748,A62&lt;5.05,D62&lt;0.8),1.5,IF(AND(B62&lt;3.1,G62&gt;=0.227,D62&lt;0.45,H62&gt;=5.748,A62&lt;5.05,D62&lt;0.8),1.1,IF(AND(G62&lt;0.13,H62&lt;14.379,G62&lt;0.934,B62&gt;=3.35,A62&gt;=5.05,D62&lt;0.8),1.4,IF(AND(D62&lt;1.05,A62&lt;5.65,D62&lt;1.35,D62&lt;1.55,G62&gt;=0.154,D62&gt;=0.8),3.7,IF(AND(D62&lt;1.25,A62&gt;=5.65,D62&lt;1.35,D62&lt;1.55,G62&gt;=0.154,D62&gt;=0.8),4.06,IF(AND(D62&gt;=1.25,A62&gt;=5.65,D62&lt;1.35,D62&lt;1.55,G62&gt;=0.154,D62&gt;=0.8),4.425,IF(AND(H62&lt;13.654,D62&lt;1.45,D62&gt;=1.35,D62&lt;1.55,G62&gt;=0.154,D62&gt;=0.8),4.275,IF(AND(G62&lt;0.259,D62&gt;=1.45,D62&gt;=1.35,D62&lt;1.55,G62&gt;=0.154,D62&gt;=0.8),5.1,IF(AND(B62&lt;2.95,G62&gt;=0.379,A62&gt;=6.1,D62&gt;=1.55,G62&gt;=0.154,D62&gt;=0.8),6.3,IF(AND(B62&lt;3.25,B62&gt;=3.1,G62&gt;=0.227,D62&lt;0.45,H62&gt;=5.748,A62&lt;5.05,D62&lt;0.8),1.3,IF(AND(B62&gt;=3.25,B62&gt;=3.1,G62&gt;=0.227,D62&lt;0.45,H62&gt;=5.748,A62&lt;5.05,D62&lt;0.8),1.4,IF(AND(H62&gt;=13.372,G62&gt;=0.13,H62&lt;14.379,G62&lt;0.934,B62&gt;=3.35,A62&gt;=5.05,D62&lt;0.8),1.4,IF(AND(H62&lt;6.69,D62&gt;=1.05,A62&lt;5.65,D62&lt;1.35,D62&lt;1.55,G62&gt;=0.154,D62&gt;=0.8),4.033,IF(AND(H62&gt;=6.69,D62&gt;=1.05,A62&lt;5.65,D62&lt;1.35,D62&lt;1.55,G62&gt;=0.154,D62&gt;=0.8),3.88,IF(AND(B62&lt;2.85,H62&gt;=13.654,D62&lt;1.45,D62&gt;=1.35,D62&lt;1.55,G62&gt;=0.154,D62&gt;=0.8),4.8,IF(AND(B62&gt;=2.85,H62&gt;=13.654,D62&lt;1.45,D62&gt;=1.35,D62&lt;1.55,G62&gt;=0.154,D62&gt;=0.8),4.7,IF(AND(H62&lt;11.681,G62&gt;=0.259,D62&gt;=1.45,D62&gt;=1.35,D62&lt;1.55,G62&gt;=0.154,D62&gt;=0.8),4.85,IF(AND(H62&gt;=11.681,G62&gt;=0.259,D62&gt;=1.45,D62&gt;=1.35,D62&lt;1.55,G62&gt;=0.154,D62&gt;=0.8),4.633,IF(AND(A62&lt;6.25,B62&gt;=2.95,G62&gt;=0.379,A62&gt;=6.1,D62&gt;=1.55,G62&gt;=0.154,D62&gt;=0.8),5.4,IF(AND(D62&lt;0.3,H62&lt;13.372,G62&gt;=0.13,H62&lt;14.379,G62&lt;0.934,B62&gt;=3.35,A62&gt;=5.05,D62&lt;0.8),1.475,IF(AND(D62&gt;=0.3,H62&lt;13.372,G62&gt;=0.13,H62&lt;14.379,G62&lt;0.934,B62&gt;=3.35,A62&gt;=5.05,D62&lt;0.8),1.5,IF(AND(B62&lt;3.15,A62&gt;=6.25,B62&gt;=2.95,G62&gt;=0.379,A62&gt;=6.1,D62&gt;=1.55,G62&gt;=0.154,D62&gt;=0.8),5.7,IF(AND(B62&gt;=3.15,A62&gt;=6.25,B62&gt;=2.95,G62&gt;=0.379,A62&gt;=6.1,D62&gt;=1.55,G62&gt;=0.154,D62&gt;=0.8),5.933,"shouldnthappen"))))))))))))))))))))))))))))))))))</f>
        <v>4.275</v>
      </c>
      <c r="AD62" s="1" t="n">
        <f aca="false">IF(AND(H62&lt;6.621,A62&lt;4.95,D62&lt;0.8),1,IF(AND(H62&lt;14.144,H62&gt;=6.621,A62&lt;4.95,D62&lt;0.8),1.4,IF(AND(H62&gt;=14.144,H62&gt;=6.621,A62&lt;4.95,D62&lt;0.8),1.3,IF(AND(G62&lt;0.13,B62&gt;=3.85,A62&gt;=4.95,D62&lt;0.8),1.3,IF(AND(G62&gt;=0.13,B62&gt;=3.85,A62&gt;=4.95,D62&lt;0.8),1.425,IF(AND(A62&gt;=6.05,B62&lt;2.75,D62&lt;1.55,D62&gt;=0.8),4.9,IF(AND(A62&gt;=7.3,G62&lt;0.119,D62&gt;=1.55,D62&gt;=0.8),6.7,IF(AND(H62&lt;6.555,D62&lt;0.25,B62&lt;3.85,A62&gt;=4.95,D62&lt;0.8),1.7,IF(AND(B62&lt;3.4,D62&gt;=0.25,B62&lt;3.85,A62&gt;=4.95,D62&lt;0.8),1.7,IF(AND(B62&gt;=3.4,D62&gt;=0.25,B62&lt;3.85,A62&gt;=4.95,D62&lt;0.8),1.6,IF(AND(A62&lt;5.05,A62&lt;6.05,B62&lt;2.75,D62&lt;1.55,D62&gt;=0.8),3.3,IF(AND(B62&lt;2.85,D62&lt;1.35,B62&gt;=2.75,D62&lt;1.55,D62&gt;=0.8),4.5,IF(AND(H62&lt;12.206,D62&gt;=1.35,B62&gt;=2.75,D62&lt;1.55,D62&gt;=0.8),4.7,IF(AND(H62&gt;=12.206,D62&gt;=1.35,B62&gt;=2.75,D62&lt;1.55,D62&gt;=0.8),4.52,IF(AND(G62&lt;0.024,A62&lt;7.3,G62&lt;0.119,D62&gt;=1.55,D62&gt;=0.8),5.7,IF(AND(G62&gt;=0.024,A62&lt;7.3,G62&lt;0.119,D62&gt;=1.55,D62&gt;=0.8),5.6,IF(AND(F62&lt;2.5,G62&lt;0.417,G62&gt;=0.119,D62&gt;=1.55,D62&gt;=0.8),5.05,IF(AND(B62&lt;3.15,H62&gt;=6.555,D62&lt;0.25,B62&lt;3.85,A62&gt;=4.95,D62&lt;0.8),1.6,IF(AND(G62&lt;0.356,A62&gt;=5.05,A62&lt;6.05,B62&lt;2.75,D62&lt;1.55,D62&gt;=0.8),4.12,IF(AND(A62&lt;5.65,B62&gt;=2.85,D62&lt;1.35,B62&gt;=2.75,D62&lt;1.55,D62&gt;=0.8),3.6,IF(AND(B62&lt;3.15,F62&gt;=2.5,G62&lt;0.417,G62&gt;=0.119,D62&gt;=1.55,D62&gt;=0.8),5.18,IF(AND(B62&gt;=3.15,F62&gt;=2.5,G62&lt;0.417,G62&gt;=0.119,D62&gt;=1.55,D62&gt;=0.8),5.3,IF(AND(D62&lt;1.7,A62&lt;6.95,G62&gt;=0.417,G62&gt;=0.119,D62&gt;=1.55,D62&gt;=0.8),4.7,IF(AND(A62&lt;7.25,A62&gt;=6.95,G62&gt;=0.417,G62&gt;=0.119,D62&gt;=1.55,D62&gt;=0.8),5.8,IF(AND(A62&gt;=7.25,A62&gt;=6.95,G62&gt;=0.417,G62&gt;=0.119,D62&gt;=1.55,D62&gt;=0.8),6.333,IF(AND(H62&lt;8.594,B62&gt;=3.15,H62&gt;=6.555,D62&lt;0.25,B62&lt;3.85,A62&gt;=4.95,D62&lt;0.8),1.4,IF(AND(H62&gt;=8.594,B62&gt;=3.15,H62&gt;=6.555,D62&lt;0.25,B62&lt;3.85,A62&gt;=4.95,D62&lt;0.8),1.5,IF(AND(H62&gt;=11.218,G62&gt;=0.356,A62&gt;=5.05,A62&lt;6.05,B62&lt;2.75,D62&lt;1.55,D62&gt;=0.8),3.925,IF(AND(A62&gt;=6.5,A62&gt;=5.65,B62&gt;=2.85,D62&lt;1.35,B62&gt;=2.75,D62&lt;1.55,D62&gt;=0.8),4.6,IF(AND(H62&lt;8.602,H62&lt;11.218,G62&gt;=0.356,A62&gt;=5.05,A62&lt;6.05,B62&lt;2.75,D62&lt;1.55,D62&gt;=0.8),3.95,IF(AND(H62&gt;=8.602,H62&lt;11.218,G62&gt;=0.356,A62&gt;=5.05,A62&lt;6.05,B62&lt;2.75,D62&lt;1.55,D62&gt;=0.8),3.75,IF(AND(H62&lt;10.129,A62&lt;6.5,A62&gt;=5.65,B62&gt;=2.85,D62&lt;1.35,B62&gt;=2.75,D62&lt;1.55,D62&gt;=0.8),4.2,IF(AND(H62&gt;=10.129,A62&lt;6.5,A62&gt;=5.65,B62&gt;=2.85,D62&lt;1.35,B62&gt;=2.75,D62&lt;1.55,D62&gt;=0.8),4.267,IF(AND(D62&lt;2.2,B62&lt;3.05,D62&gt;=1.7,A62&lt;6.95,G62&gt;=0.417,G62&gt;=0.119,D62&gt;=1.55,D62&gt;=0.8),5.3,IF(AND(D62&gt;=2.2,B62&lt;3.05,D62&gt;=1.7,A62&lt;6.95,G62&gt;=0.417,G62&gt;=0.119,D62&gt;=1.55,D62&gt;=0.8),5.133,IF(AND(D62&lt;2.45,B62&gt;=3.05,D62&gt;=1.7,A62&lt;6.95,G62&gt;=0.417,G62&gt;=0.119,D62&gt;=1.55,D62&gt;=0.8),5.6,IF(AND(D62&gt;=2.45,B62&gt;=3.05,D62&gt;=1.7,A62&lt;6.95,G62&gt;=0.417,G62&gt;=0.119,D62&gt;=1.55,D62&gt;=0.8),6,"shouldnthappen")))))))))))))))))))))))))))))))))))))</f>
        <v>3.95</v>
      </c>
      <c r="AE62" s="1" t="n">
        <f aca="false">IF(AND(G62&lt;0.123,D62&gt;=0.25,D62&lt;0.75),1.3,IF(AND(H62&gt;=16.774,D62&gt;=1.75,D62&gt;=0.75),6.4,IF(AND(B62&lt;3.4,A62&lt;4.8,D62&lt;0.25,D62&lt;0.75),1.22,IF(AND(B62&gt;=3.4,A62&lt;4.8,D62&lt;0.25,D62&lt;0.75),1,IF(AND(A62&gt;=5.45,A62&gt;=4.8,D62&lt;0.25,D62&lt;0.75),1.367,IF(AND(H62&gt;=10.688,D62&lt;1.35,D62&lt;1.75,D62&gt;=0.75),4.2,IF(AND(A62&lt;5.3,D62&gt;=1.35,D62&lt;1.75,D62&gt;=0.75),4.05,IF(AND(G62&gt;=0.857,H62&lt;16.774,D62&gt;=1.75,D62&gt;=0.75),5.02,IF(AND(H62&lt;6.089,A62&lt;5.45,A62&gt;=4.8,D62&lt;0.25,D62&lt;0.75),1.7,IF(AND(G62&lt;0.184,D62&lt;0.35,G62&gt;=0.123,D62&gt;=0.25,D62&lt;0.75),1.7,IF(AND(G62&gt;=0.184,D62&lt;0.35,G62&gt;=0.123,D62&gt;=0.25,D62&lt;0.75),1.48,IF(AND(A62&lt;5.25,D62&gt;=0.35,G62&gt;=0.123,D62&gt;=0.25,D62&lt;0.75),1.75,IF(AND(A62&gt;=5.25,D62&gt;=0.35,G62&gt;=0.123,D62&gt;=0.25,D62&lt;0.75),1.5,IF(AND(A62&lt;5.3,H62&lt;10.688,D62&lt;1.35,D62&lt;1.75,D62&gt;=0.75),3.15,IF(AND(H62&lt;9.474,A62&gt;=5.3,D62&gt;=1.35,D62&lt;1.75,D62&gt;=0.75),4.95,IF(AND(G62&gt;=0.779,G62&lt;0.857,H62&lt;16.774,D62&gt;=1.75,D62&gt;=0.75),6,IF(AND(G62&lt;0.05,H62&gt;=6.089,A62&lt;5.45,A62&gt;=4.8,D62&lt;0.25,D62&lt;0.75),1.4,IF(AND(H62&lt;6.69,A62&gt;=5.3,H62&lt;10.688,D62&lt;1.35,D62&lt;1.75,D62&gt;=0.75),4.033,IF(AND(H62&gt;=6.69,A62&gt;=5.3,H62&lt;10.688,D62&lt;1.35,D62&lt;1.75,D62&gt;=0.75),3.733,IF(AND(B62&lt;2.5,H62&gt;=9.474,A62&gt;=5.3,D62&gt;=1.35,D62&lt;1.75,D62&gt;=0.75),4.5,IF(AND(D62&gt;=2.45,G62&lt;0.779,G62&lt;0.857,H62&lt;16.774,D62&gt;=1.75,D62&gt;=0.75),6,IF(AND(B62&gt;=3.75,G62&gt;=0.05,H62&gt;=6.089,A62&lt;5.45,A62&gt;=4.8,D62&lt;0.25,D62&lt;0.75),1.6,IF(AND(H62&lt;13.695,B62&gt;=2.5,H62&gt;=9.474,A62&gt;=5.3,D62&gt;=1.35,D62&lt;1.75,D62&gt;=0.75),4.567,IF(AND(G62&gt;=0.654,D62&lt;2.45,G62&lt;0.779,G62&lt;0.857,H62&lt;16.774,D62&gt;=1.75,D62&gt;=0.75),4.9,IF(AND(G62&gt;=0.73,B62&lt;3.75,G62&gt;=0.05,H62&gt;=6.089,A62&lt;5.45,A62&gt;=4.8,D62&lt;0.25,D62&lt;0.75),1.4,IF(AND(A62&lt;6.65,H62&gt;=13.695,B62&gt;=2.5,H62&gt;=9.474,A62&gt;=5.3,D62&gt;=1.35,D62&lt;1.75,D62&gt;=0.75),4.4,IF(AND(A62&gt;=6.65,H62&gt;=13.695,B62&gt;=2.5,H62&gt;=9.474,A62&gt;=5.3,D62&gt;=1.35,D62&lt;1.75,D62&gt;=0.75),4.84,IF(AND(B62&lt;2.75,G62&lt;0.654,D62&lt;2.45,G62&lt;0.779,G62&lt;0.857,H62&lt;16.774,D62&gt;=1.75,D62&gt;=0.75),5.2,IF(AND(H62&lt;9.524,G62&lt;0.73,B62&lt;3.75,G62&gt;=0.05,H62&gt;=6.089,A62&lt;5.45,A62&gt;=4.8,D62&lt;0.25,D62&lt;0.75),1.5,IF(AND(H62&gt;=9.524,G62&lt;0.73,B62&lt;3.75,G62&gt;=0.05,H62&gt;=6.089,A62&lt;5.45,A62&gt;=4.8,D62&lt;0.25,D62&lt;0.75),1.4,IF(AND(H62&gt;=13.644,B62&gt;=2.75,G62&lt;0.654,D62&lt;2.45,G62&lt;0.779,G62&lt;0.857,H62&lt;16.774,D62&gt;=1.75,D62&gt;=0.75),6.033,IF(AND(A62&gt;=6.85,H62&lt;13.644,B62&gt;=2.75,G62&lt;0.654,D62&lt;2.45,G62&lt;0.779,G62&lt;0.857,H62&lt;16.774,D62&gt;=1.75,D62&gt;=0.75),5.1,IF(AND(A62&gt;=6.75,A62&lt;6.85,H62&lt;13.644,B62&gt;=2.75,G62&lt;0.654,D62&lt;2.45,G62&lt;0.779,G62&lt;0.857,H62&lt;16.774,D62&gt;=1.75,D62&gt;=0.75),5.9,IF(AND(D62&gt;=2.35,A62&lt;6.75,A62&lt;6.85,H62&lt;13.644,B62&gt;=2.75,G62&lt;0.654,D62&lt;2.45,G62&lt;0.779,G62&lt;0.857,H62&lt;16.774,D62&gt;=1.75,D62&gt;=0.75),5.6,IF(AND(H62&lt;11.146,D62&lt;2.35,A62&lt;6.75,A62&lt;6.85,H62&lt;13.644,B62&gt;=2.75,G62&lt;0.654,D62&lt;2.45,G62&lt;0.779,G62&lt;0.857,H62&lt;16.774,D62&gt;=1.75,D62&gt;=0.75),5.4,IF(AND(H62&gt;=11.146,D62&lt;2.35,A62&lt;6.75,A62&lt;6.85,H62&lt;13.644,B62&gt;=2.75,G62&lt;0.654,D62&lt;2.45,G62&lt;0.779,G62&lt;0.857,H62&lt;16.774,D62&gt;=1.75,D62&gt;=0.75),5.6,"shouldnthappen"))))))))))))))))))))))))))))))))))))</f>
        <v>4.05</v>
      </c>
      <c r="AF62" s="1" t="n">
        <f aca="false">IF(AND(A62&lt;4.5,D62&lt;0.8),1.233,IF(AND(B62&lt;3.05,A62&gt;=4.5,D62&lt;0.8),1.4,IF(AND(D62&gt;=0.45,B62&gt;=3.05,A62&gt;=4.5,D62&lt;0.8),1.667,IF(AND(D62&lt;1.05,D62&lt;1.35,A62&lt;6.25,D62&gt;=0.8),3.633,IF(AND(H62&lt;13.935,A62&gt;=7.05,A62&gt;=6.25,D62&gt;=0.8),6,IF(AND(G62&gt;=0.948,D62&lt;0.45,B62&gt;=3.05,A62&gt;=4.5,D62&lt;0.8),1.7,IF(AND(G62&lt;0.652,D62&gt;=1.05,D62&lt;1.35,A62&lt;6.25,D62&gt;=0.8),4.16,IF(AND(D62&gt;=2.15,D62&gt;=1.75,D62&gt;=1.35,A62&lt;6.25,D62&gt;=0.8),5.4,IF(AND(G62&gt;=0.912,F62&lt;2.5,A62&lt;7.05,A62&gt;=6.25,D62&gt;=0.8),4.4,IF(AND(B62&gt;=3.25,F62&gt;=2.5,A62&lt;7.05,A62&gt;=6.25,D62&gt;=0.8),5.85,IF(AND(H62&lt;17.32,H62&gt;=13.935,A62&gt;=7.05,A62&gt;=6.25,D62&gt;=0.8),6.65,IF(AND(H62&gt;=17.32,H62&gt;=13.935,A62&gt;=7.05,A62&gt;=6.25,D62&gt;=0.8),6.4,IF(AND(H62&gt;=13.547,G62&lt;0.948,D62&lt;0.45,B62&gt;=3.05,A62&gt;=4.5,D62&lt;0.8),1.38,IF(AND(B62&gt;=2.75,G62&gt;=0.652,D62&gt;=1.05,D62&lt;1.35,A62&lt;6.25,D62&gt;=0.8),3.6,IF(AND(H62&lt;9.417,G62&lt;0.404,D62&lt;1.75,D62&gt;=1.35,A62&lt;6.25,D62&gt;=0.8),4.2,IF(AND(H62&gt;=9.417,G62&lt;0.404,D62&lt;1.75,D62&gt;=1.35,A62&lt;6.25,D62&gt;=0.8),4.5,IF(AND(G62&lt;0.464,G62&gt;=0.404,D62&lt;1.75,D62&gt;=1.35,A62&lt;6.25,D62&gt;=0.8),4.5,IF(AND(G62&gt;=0.464,G62&gt;=0.404,D62&lt;1.75,D62&gt;=1.35,A62&lt;6.25,D62&gt;=0.8),4.625,IF(AND(D62&lt;1.85,D62&lt;2.15,D62&gt;=1.75,D62&gt;=1.35,A62&lt;6.25,D62&gt;=0.8),4.9,IF(AND(D62&gt;=1.85,D62&lt;2.15,D62&gt;=1.75,D62&gt;=1.35,A62&lt;6.25,D62&gt;=0.8),5.05,IF(AND(G62&lt;0.332,G62&lt;0.912,F62&lt;2.5,A62&lt;7.05,A62&gt;=6.25,D62&gt;=0.8),4.467,IF(AND(G62&gt;=0.332,G62&lt;0.912,F62&lt;2.5,A62&lt;7.05,A62&gt;=6.25,D62&gt;=0.8),4.767,IF(AND(D62&lt;0.15,H62&lt;13.547,G62&lt;0.948,D62&lt;0.45,B62&gt;=3.05,A62&gt;=4.5,D62&lt;0.8),1.5,IF(AND(D62&lt;1.15,B62&lt;2.75,G62&gt;=0.652,D62&gt;=1.05,D62&lt;1.35,A62&lt;6.25,D62&gt;=0.8),3.9,IF(AND(D62&gt;=1.15,B62&lt;2.75,G62&gt;=0.652,D62&gt;=1.05,D62&lt;1.35,A62&lt;6.25,D62&gt;=0.8),4,IF(AND(D62&gt;=2.25,B62&lt;3.15,B62&lt;3.25,F62&gt;=2.5,A62&lt;7.05,A62&gt;=6.25,D62&gt;=0.8),5.14,IF(AND(G62&lt;0.621,B62&gt;=3.15,B62&lt;3.25,F62&gt;=2.5,A62&lt;7.05,A62&gt;=6.25,D62&gt;=0.8),5.75,IF(AND(G62&gt;=0.621,B62&gt;=3.15,B62&lt;3.25,F62&gt;=2.5,A62&lt;7.05,A62&gt;=6.25,D62&gt;=0.8),5.1,IF(AND(G62&gt;=0.862,D62&gt;=0.15,H62&lt;13.547,G62&lt;0.948,D62&lt;0.45,B62&gt;=3.05,A62&gt;=4.5,D62&lt;0.8),1.5,IF(AND(A62&lt;6.35,D62&lt;2.25,B62&lt;3.15,B62&lt;3.25,F62&gt;=2.5,A62&lt;7.05,A62&gt;=6.25,D62&gt;=0.8),5.267,IF(AND(A62&gt;=6.35,D62&lt;2.25,B62&lt;3.15,B62&lt;3.25,F62&gt;=2.5,A62&lt;7.05,A62&gt;=6.25,D62&gt;=0.8),5.42,IF(AND(A62&lt;5.1,G62&lt;0.862,D62&gt;=0.15,H62&lt;13.547,G62&lt;0.948,D62&lt;0.45,B62&gt;=3.05,A62&gt;=4.5,D62&lt;0.8),1.35,IF(AND(B62&lt;3.95,A62&gt;=5.1,G62&lt;0.862,D62&gt;=0.15,H62&lt;13.547,G62&lt;0.948,D62&lt;0.45,B62&gt;=3.05,A62&gt;=4.5,D62&lt;0.8),1.5,IF(AND(B62&gt;=3.95,A62&gt;=5.1,G62&lt;0.862,D62&gt;=0.15,H62&lt;13.547,G62&lt;0.948,D62&lt;0.45,B62&gt;=3.05,A62&gt;=4.5,D62&lt;0.8),1.467,"shouldnthappen"))))))))))))))))))))))))))))))))))</f>
        <v>4.2</v>
      </c>
      <c r="AG62" s="1" t="n">
        <f aca="false">IF(AND(H62&lt;5.748,A62&lt;4.85,D62&lt;0.75),1,IF(AND(B62&gt;=3.5,D62&gt;=1.75,D62&gt;=0.75),6.2,IF(AND(A62&gt;=4.65,H62&gt;=5.748,A62&lt;4.85,D62&lt;0.75),1.333,IF(AND(H62&lt;6.417,B62&lt;3.45,A62&gt;=4.85,D62&lt;0.75),1.7,IF(AND(A62&lt;5.05,B62&gt;=3.45,A62&gt;=4.85,D62&lt;0.75),1.4,IF(AND(A62&gt;=5.05,B62&gt;=3.45,A62&gt;=4.85,D62&lt;0.75),1.5,IF(AND(F62&gt;=2.5,H62&lt;13.641,D62&lt;1.75,D62&gt;=0.75),4.667,IF(AND(G62&lt;0.187,H62&gt;=13.641,D62&lt;1.75,D62&gt;=0.75),5,IF(AND(A62&gt;=7.1,B62&lt;3.5,D62&gt;=1.75,D62&gt;=0.75),6.575,IF(AND(G62&lt;0.161,A62&lt;4.65,H62&gt;=5.748,A62&lt;4.85,D62&lt;0.75),1.5,IF(AND(H62&lt;8.399,H62&gt;=6.417,B62&lt;3.45,A62&gt;=4.85,D62&lt;0.75),1.5,IF(AND(H62&gt;=8.399,H62&gt;=6.417,B62&lt;3.45,A62&gt;=4.85,D62&lt;0.75),1.625,IF(AND(G62&lt;0.086,F62&lt;2.5,H62&lt;13.641,D62&lt;1.75,D62&gt;=0.75),4.7,IF(AND(D62&lt;1.35,G62&gt;=0.187,H62&gt;=13.641,D62&lt;1.75,D62&gt;=0.75),4.2,IF(AND(G62&lt;0.422,G62&gt;=0.161,A62&lt;4.65,H62&gt;=5.748,A62&lt;4.85,D62&lt;0.75),1.4,IF(AND(G62&gt;=0.422,G62&gt;=0.161,A62&lt;4.65,H62&gt;=5.748,A62&lt;4.85,D62&lt;0.75),1.3,IF(AND(B62&lt;2.5,D62&gt;=1.35,G62&gt;=0.187,H62&gt;=13.641,D62&lt;1.75,D62&gt;=0.75),4.5,IF(AND(B62&lt;2.75,A62&lt;6,A62&lt;7.1,B62&lt;3.5,D62&gt;=1.75,D62&gt;=0.75),5.1,IF(AND(B62&gt;=2.75,A62&lt;6,A62&lt;7.1,B62&lt;3.5,D62&gt;=1.75,D62&gt;=0.75),5.02,IF(AND(A62&lt;5.15,A62&lt;5.9,G62&gt;=0.086,F62&lt;2.5,H62&lt;13.641,D62&lt;1.75,D62&gt;=0.75),3,IF(AND(G62&lt;0.644,A62&gt;=5.9,G62&gt;=0.086,F62&lt;2.5,H62&lt;13.641,D62&lt;1.75,D62&gt;=0.75),4.65,IF(AND(G62&gt;=0.644,A62&gt;=5.9,G62&gt;=0.086,F62&lt;2.5,H62&lt;13.641,D62&lt;1.75,D62&gt;=0.75),4.24,IF(AND(D62&lt;1.45,B62&gt;=2.5,D62&gt;=1.35,G62&gt;=0.187,H62&gt;=13.641,D62&lt;1.75,D62&gt;=0.75),4.68,IF(AND(D62&gt;=1.45,B62&gt;=2.5,D62&gt;=1.35,G62&gt;=0.187,H62&gt;=13.641,D62&lt;1.75,D62&gt;=0.75),4.833,IF(AND(H62&lt;13.18,D62&lt;2.05,A62&gt;=6,A62&lt;7.1,B62&lt;3.5,D62&gt;=1.75,D62&gt;=0.75),5.44,IF(AND(H62&gt;=13.18,D62&lt;2.05,A62&gt;=6,A62&lt;7.1,B62&lt;3.5,D62&gt;=1.75,D62&gt;=0.75),5.1,IF(AND(H62&lt;8.759,D62&gt;=2.05,A62&gt;=6,A62&lt;7.1,B62&lt;3.5,D62&gt;=1.75,D62&gt;=0.75),5.4,IF(AND(A62&gt;=5.75,A62&gt;=5.15,A62&lt;5.9,G62&gt;=0.086,F62&lt;2.5,H62&lt;13.641,D62&lt;1.75,D62&gt;=0.75),3.967,IF(AND(H62&lt;10.159,H62&gt;=8.759,D62&gt;=2.05,A62&gt;=6,A62&lt;7.1,B62&lt;3.5,D62&gt;=1.75,D62&gt;=0.75),5.925,IF(AND(D62&lt;1.2,A62&lt;5.75,A62&gt;=5.15,A62&lt;5.9,G62&gt;=0.086,F62&lt;2.5,H62&lt;13.641,D62&lt;1.75,D62&gt;=0.75),3.667,IF(AND(D62&lt;2.25,H62&gt;=10.159,H62&gt;=8.759,D62&gt;=2.05,A62&gt;=6,A62&lt;7.1,B62&lt;3.5,D62&gt;=1.75,D62&gt;=0.75),5.66,IF(AND(D62&gt;=2.25,H62&gt;=10.159,H62&gt;=8.759,D62&gt;=2.05,A62&gt;=6,A62&lt;7.1,B62&lt;3.5,D62&gt;=1.75,D62&gt;=0.75),5.34,IF(AND(D62&lt;1.35,D62&gt;=1.2,A62&lt;5.75,A62&gt;=5.15,A62&lt;5.9,G62&gt;=0.086,F62&lt;2.5,H62&lt;13.641,D62&lt;1.75,D62&gt;=0.75),4.025,IF(AND(D62&gt;=1.35,D62&gt;=1.2,A62&lt;5.75,A62&gt;=5.15,A62&lt;5.9,G62&gt;=0.086,F62&lt;2.5,H62&lt;13.641,D62&lt;1.75,D62&gt;=0.75),3.9,"shouldnthappen"))))))))))))))))))))))))))))))))))</f>
        <v>3.9</v>
      </c>
      <c r="AH62" s="1" t="n">
        <f aca="false">IF(AND(F62&lt;1.5,H62&lt;6.799,A62&lt;5.45),1.7,IF(AND(F62&gt;=1.5,H62&lt;6.799,A62&lt;5.45),4.1,IF(AND(D62&gt;=0.8,H62&gt;=6.799,A62&lt;5.45),3.9,IF(AND(H62&lt;7.564,F62&lt;2.5,A62&gt;=5.45),3.925,IF(AND(H62&gt;=16.284,F62&gt;=2.5,A62&gt;=5.45),6.5,IF(AND(A62&lt;4.35,D62&lt;0.8,H62&gt;=6.799,A62&lt;5.45),1.1,IF(AND(B62&lt;2.8,D62&lt;1.35,H62&gt;=7.564,F62&lt;2.5,A62&gt;=5.45),4.1,IF(AND(B62&gt;=2.8,D62&lt;1.35,H62&gt;=7.564,F62&lt;2.5,A62&gt;=5.45),4.267,IF(AND(B62&lt;2.75,D62&gt;=1.35,H62&gt;=7.564,F62&lt;2.5,A62&gt;=5.45),5,IF(AND(G62&gt;=0.078,G62&lt;0.26,H62&lt;16.284,F62&gt;=2.5,A62&gt;=5.45),6.06,IF(AND(G62&gt;=0.805,G62&gt;=0.26,H62&lt;16.284,F62&gt;=2.5,A62&gt;=5.45),5.02,IF(AND(H62&gt;=10.109,B62&gt;=3.45,A62&gt;=4.35,D62&lt;0.8,H62&gt;=6.799,A62&lt;5.45),1.55,IF(AND(D62&lt;2.25,G62&lt;0.078,G62&lt;0.26,H62&lt;16.284,F62&gt;=2.5,A62&gt;=5.45),5.6,IF(AND(D62&gt;=2.25,G62&lt;0.078,G62&lt;0.26,H62&lt;16.284,F62&gt;=2.5,A62&gt;=5.45),5.7,IF(AND(A62&lt;6.15,G62&lt;0.805,G62&gt;=0.26,H62&lt;16.284,F62&gt;=2.5,A62&gt;=5.45),4.967,IF(AND(A62&lt;4.65,H62&lt;12.227,B62&lt;3.45,A62&gt;=4.35,D62&lt;0.8,H62&gt;=6.799,A62&lt;5.45),1.333,IF(AND(A62&lt;4.85,H62&gt;=12.227,B62&lt;3.45,A62&gt;=4.35,D62&lt;0.8,H62&gt;=6.799,A62&lt;5.45),1.42,IF(AND(A62&gt;=4.85,H62&gt;=12.227,B62&lt;3.45,A62&gt;=4.35,D62&lt;0.8,H62&gt;=6.799,A62&lt;5.45),1.533,IF(AND(A62&lt;5.05,H62&lt;10.109,B62&gt;=3.45,A62&gt;=4.35,D62&lt;0.8,H62&gt;=6.799,A62&lt;5.45),1.4,IF(AND(A62&gt;=5.05,H62&lt;10.109,B62&gt;=3.45,A62&gt;=4.35,D62&lt;0.8,H62&gt;=6.799,A62&lt;5.45),1.5,IF(AND(G62&lt;0.14,H62&lt;13.531,B62&gt;=2.75,D62&gt;=1.35,H62&gt;=7.564,F62&lt;2.5,A62&gt;=5.45),4.7,IF(AND(G62&lt;0.187,H62&gt;=13.531,B62&gt;=2.75,D62&gt;=1.35,H62&gt;=7.564,F62&lt;2.5,A62&gt;=5.45),5,IF(AND(G62&gt;=0.187,H62&gt;=13.531,B62&gt;=2.75,D62&gt;=1.35,H62&gt;=7.564,F62&lt;2.5,A62&gt;=5.45),4.66,IF(AND(A62&lt;6.35,A62&gt;=6.15,G62&lt;0.805,G62&gt;=0.26,H62&lt;16.284,F62&gt;=2.5,A62&gt;=5.45),6,IF(AND(D62&lt;0.15,A62&gt;=4.65,H62&lt;12.227,B62&lt;3.45,A62&gt;=4.35,D62&lt;0.8,H62&gt;=6.799,A62&lt;5.45),1.5,IF(AND(H62&lt;10.723,G62&gt;=0.14,H62&lt;13.531,B62&gt;=2.75,D62&gt;=1.35,H62&gt;=7.564,F62&lt;2.5,A62&gt;=5.45),4.6,IF(AND(H62&gt;=10.723,G62&gt;=0.14,H62&lt;13.531,B62&gt;=2.75,D62&gt;=1.35,H62&gt;=7.564,F62&lt;2.5,A62&gt;=5.45),4.46,IF(AND(G62&lt;0.364,A62&gt;=6.35,A62&gt;=6.15,G62&lt;0.805,G62&gt;=0.26,H62&lt;16.284,F62&gt;=2.5,A62&gt;=5.45),5.28,IF(AND(A62&lt;5.1,D62&gt;=0.15,A62&gt;=4.65,H62&lt;12.227,B62&lt;3.45,A62&gt;=4.35,D62&lt;0.8,H62&gt;=6.799,A62&lt;5.45),1.36,IF(AND(A62&gt;=5.1,D62&gt;=0.15,A62&gt;=4.65,H62&lt;12.227,B62&lt;3.45,A62&gt;=4.35,D62&lt;0.8,H62&gt;=6.799,A62&lt;5.45),1.4,IF(AND(G62&gt;=0.6,G62&gt;=0.364,A62&gt;=6.35,A62&gt;=6.15,G62&lt;0.805,G62&gt;=0.26,H62&lt;16.284,F62&gt;=2.5,A62&gt;=5.45),5.1,IF(AND(A62&gt;=6.95,G62&lt;0.6,G62&gt;=0.364,A62&gt;=6.35,A62&gt;=6.15,G62&lt;0.805,G62&gt;=0.26,H62&lt;16.284,F62&gt;=2.5,A62&gt;=5.45),5.8,IF(AND(B62&lt;3.2,A62&lt;6.95,G62&lt;0.6,G62&gt;=0.364,A62&gt;=6.35,A62&gt;=6.15,G62&lt;0.805,G62&gt;=0.26,H62&lt;16.284,F62&gt;=2.5,A62&gt;=5.45),5.6,IF(AND(B62&gt;=3.2,A62&lt;6.95,G62&lt;0.6,G62&gt;=0.364,A62&gt;=6.35,A62&gt;=6.15,G62&lt;0.805,G62&gt;=0.26,H62&lt;16.284,F62&gt;=2.5,A62&gt;=5.45),5.7,"shouldnthappen"))))))))))))))))))))))))))))))))))</f>
        <v>4.1</v>
      </c>
      <c r="AI62" s="1" t="n">
        <f aca="false">IF(AND(B62&gt;=3.55,A62&lt;5.05,F62&lt;1.5),1,IF(AND(H62&gt;=13.436,A62&gt;=5.05,F62&lt;1.5),1.633,IF(AND(A62&lt;4.35,B62&lt;3.55,A62&lt;5.05,F62&lt;1.5),1.1,IF(AND(A62&lt;5.15,H62&lt;13.436,A62&gt;=5.05,F62&lt;1.5),1.6,IF(AND(G62&lt;0.837,D62&lt;1.2,B62&lt;2.65,F62&gt;=1.5),3.7,IF(AND(G62&gt;=0.837,D62&lt;1.2,B62&lt;2.65,F62&gt;=1.5),3,IF(AND(D62&lt;1.4,D62&gt;=1.2,B62&lt;2.65,F62&gt;=1.5),4.133,IF(AND(D62&gt;=1.4,D62&gt;=1.2,B62&lt;2.65,F62&gt;=1.5),4.633,IF(AND(G62&lt;0.302,A62&gt;=4.35,B62&lt;3.55,A62&lt;5.05,F62&lt;1.5),1.34,IF(AND(D62&gt;=0.3,A62&gt;=5.15,H62&lt;13.436,A62&gt;=5.05,F62&lt;1.5),1.5,IF(AND(G62&lt;0.233,G62&lt;0.265,D62&lt;1.55,B62&gt;=2.65,F62&gt;=1.5),4.56,IF(AND(G62&gt;=0.233,G62&lt;0.265,D62&lt;1.55,B62&gt;=2.65,F62&gt;=1.5),5.1,IF(AND(G62&lt;0.395,G62&gt;=0.265,D62&lt;1.55,B62&gt;=2.65,F62&gt;=1.5),4.025,IF(AND(H62&lt;13.935,A62&gt;=7.05,D62&gt;=1.55,B62&gt;=2.65,F62&gt;=1.5),6.12,IF(AND(H62&gt;=13.935,A62&gt;=7.05,D62&gt;=1.55,B62&gt;=2.65,F62&gt;=1.5),6.64,IF(AND(G62&gt;=0.858,G62&gt;=0.302,A62&gt;=4.35,B62&lt;3.55,A62&lt;5.05,F62&lt;1.5),1.3,IF(AND(H62&lt;6.543,D62&lt;0.3,A62&gt;=5.15,H62&lt;13.436,A62&gt;=5.05,F62&lt;1.5),1.4,IF(AND(H62&gt;=6.543,D62&lt;0.3,A62&gt;=5.15,H62&lt;13.436,A62&gt;=5.05,F62&lt;1.5),1.48,IF(AND(A62&lt;6.3,G62&gt;=0.395,G62&gt;=0.265,D62&lt;1.55,B62&gt;=2.65,F62&gt;=1.5),4.14,IF(AND(A62&gt;=6.3,G62&gt;=0.395,G62&gt;=0.265,D62&lt;1.55,B62&gt;=2.65,F62&gt;=1.5),4.767,IF(AND(G62&gt;=0.669,B62&lt;3.15,A62&lt;7.05,D62&gt;=1.55,B62&gt;=2.65,F62&gt;=1.5),5,IF(AND(H62&lt;9.459,G62&lt;0.858,G62&gt;=0.302,A62&gt;=4.35,B62&lt;3.55,A62&lt;5.05,F62&lt;1.5),1.4,IF(AND(H62&gt;=9.459,G62&lt;0.858,G62&gt;=0.302,A62&gt;=4.35,B62&lt;3.55,A62&lt;5.05,F62&lt;1.5),1.6,IF(AND(G62&gt;=0.433,G62&lt;0.669,B62&lt;3.15,A62&lt;7.05,D62&gt;=1.55,B62&gt;=2.65,F62&gt;=1.5),5.68,IF(AND(G62&lt;0.481,H62&lt;10.257,B62&gt;=3.15,A62&lt;7.05,D62&gt;=1.55,B62&gt;=2.65,F62&gt;=1.5),5.7,IF(AND(G62&gt;=0.481,H62&lt;10.257,B62&gt;=3.15,A62&lt;7.05,D62&gt;=1.55,B62&gt;=2.65,F62&gt;=1.5),5.9,IF(AND(D62&lt;2.15,H62&gt;=10.257,B62&gt;=3.15,A62&lt;7.05,D62&gt;=1.55,B62&gt;=2.65,F62&gt;=1.5),5.1,IF(AND(D62&gt;=2.15,H62&gt;=10.257,B62&gt;=3.15,A62&lt;7.05,D62&gt;=1.55,B62&gt;=2.65,F62&gt;=1.5),5.42,IF(AND(G62&lt;0.098,G62&lt;0.433,G62&lt;0.669,B62&lt;3.15,A62&lt;7.05,D62&gt;=1.55,B62&gt;=2.65,F62&gt;=1.5),5.567,IF(AND(D62&lt;1.8,G62&gt;=0.098,G62&lt;0.433,G62&lt;0.669,B62&lt;3.15,A62&lt;7.05,D62&gt;=1.55,B62&gt;=2.65,F62&gt;=1.5),5.033,IF(AND(G62&gt;=0.312,D62&gt;=1.8,G62&gt;=0.098,G62&lt;0.433,G62&lt;0.669,B62&lt;3.15,A62&lt;7.05,D62&gt;=1.55,B62&gt;=2.65,F62&gt;=1.5),5.4,IF(AND(H62&lt;9.002,G62&lt;0.312,D62&gt;=1.8,G62&gt;=0.098,G62&lt;0.433,G62&lt;0.669,B62&lt;3.15,A62&lt;7.05,D62&gt;=1.55,B62&gt;=2.65,F62&gt;=1.5),5.1,IF(AND(H62&gt;=9.002,G62&lt;0.312,D62&gt;=1.8,G62&gt;=0.098,G62&lt;0.433,G62&lt;0.669,B62&lt;3.15,A62&lt;7.05,D62&gt;=1.55,B62&gt;=2.65,F62&gt;=1.5),5.26,"shouldnthappen")))))))))))))))))))))))))))))))))</f>
        <v>4.025</v>
      </c>
      <c r="AJ62" s="1" t="n">
        <f aca="false">IF(AND(A62&gt;=5.25,D62&gt;=0.35,D62&lt;0.8),1.433,IF(AND(F62&gt;=2.5,H62&lt;6.927,D62&gt;=0.8),5.1,IF(AND(H62&lt;5.85,B62&lt;3.65,D62&lt;0.35,D62&lt;0.8),1,IF(AND(A62&lt;5.55,B62&gt;=3.65,D62&lt;0.35,D62&lt;0.8),1.5,IF(AND(A62&gt;=5.55,B62&gt;=3.65,D62&lt;0.35,D62&lt;0.8),1.7,IF(AND(H62&lt;7.949,A62&lt;5.25,D62&gt;=0.35,D62&lt;0.8),1.9,IF(AND(H62&gt;=7.949,A62&lt;5.25,D62&gt;=0.35,D62&lt;0.8),1.54,IF(AND(A62&lt;5.55,F62&lt;2.5,H62&lt;6.927,D62&gt;=0.8),3.98,IF(AND(A62&gt;=5.55,F62&lt;2.5,H62&lt;6.927,D62&gt;=0.8),4.1,IF(AND(A62&gt;=7.25,D62&gt;=1.55,H62&gt;=6.927,D62&gt;=0.8),6.65,IF(AND(A62&lt;5.75,D62&lt;1.2,D62&lt;1.55,H62&gt;=6.927,D62&gt;=0.8),3.62,IF(AND(A62&gt;=5.75,D62&lt;1.2,D62&lt;1.55,H62&gt;=6.927,D62&gt;=0.8),4.1,IF(AND(G62&lt;0.175,A62&lt;4.8,H62&gt;=5.85,B62&lt;3.65,D62&lt;0.35,D62&lt;0.8),1.5,IF(AND(G62&gt;=0.175,A62&lt;4.8,H62&gt;=5.85,B62&lt;3.65,D62&lt;0.35,D62&lt;0.8),1.3,IF(AND(A62&gt;=5.05,A62&gt;=4.8,H62&gt;=5.85,B62&lt;3.65,D62&lt;0.35,D62&lt;0.8),1.5,IF(AND(G62&gt;=0.735,A62&lt;6.25,D62&gt;=1.2,D62&lt;1.55,H62&gt;=6.927,D62&gt;=0.8),4,IF(AND(H62&lt;10.464,A62&lt;6.2,A62&lt;7.25,D62&gt;=1.55,H62&gt;=6.927,D62&gt;=0.8),5.1,IF(AND(H62&gt;=10.464,A62&lt;6.2,A62&lt;7.25,D62&gt;=1.55,H62&gt;=6.927,D62&gt;=0.8),4.9,IF(AND(G62&lt;0.418,A62&lt;5.05,A62&gt;=4.8,H62&gt;=5.85,B62&lt;3.65,D62&lt;0.35,D62&lt;0.8),1.48,IF(AND(G62&gt;=0.418,A62&lt;5.05,A62&gt;=4.8,H62&gt;=5.85,B62&lt;3.65,D62&lt;0.35,D62&lt;0.8),1.3,IF(AND(B62&lt;2.75,G62&lt;0.735,A62&lt;6.25,D62&gt;=1.2,D62&lt;1.55,H62&gt;=6.927,D62&gt;=0.8),4.35,IF(AND(H62&lt;15.422,D62&lt;1.45,A62&gt;=6.25,D62&gt;=1.2,D62&lt;1.55,H62&gt;=6.927,D62&gt;=0.8),4.375,IF(AND(H62&gt;=15.422,D62&lt;1.45,A62&gt;=6.25,D62&gt;=1.2,D62&lt;1.55,H62&gt;=6.927,D62&gt;=0.8),4.7,IF(AND(A62&lt;6.4,D62&gt;=1.45,A62&gt;=6.25,D62&gt;=1.2,D62&lt;1.55,H62&gt;=6.927,D62&gt;=0.8),5.1,IF(AND(G62&gt;=0.576,D62&lt;2.15,A62&gt;=6.2,A62&lt;7.25,D62&gt;=1.55,H62&gt;=6.927,D62&gt;=0.8),5.1,IF(AND(G62&lt;0.537,D62&gt;=2.15,A62&gt;=6.2,A62&lt;7.25,D62&gt;=1.55,H62&gt;=6.927,D62&gt;=0.8),5.533,IF(AND(G62&gt;=0.537,D62&gt;=2.15,A62&gt;=6.2,A62&lt;7.25,D62&gt;=1.55,H62&gt;=6.927,D62&gt;=0.8),5.9,IF(AND(D62&lt;1.45,B62&gt;=2.75,G62&lt;0.735,A62&lt;6.25,D62&gt;=1.2,D62&lt;1.55,H62&gt;=6.927,D62&gt;=0.8),4.6,IF(AND(D62&gt;=1.45,B62&gt;=2.75,G62&lt;0.735,A62&lt;6.25,D62&gt;=1.2,D62&lt;1.55,H62&gt;=6.927,D62&gt;=0.8),4.5,IF(AND(H62&lt;12.582,A62&gt;=6.4,D62&gt;=1.45,A62&gt;=6.25,D62&gt;=1.2,D62&lt;1.55,H62&gt;=6.927,D62&gt;=0.8),4.66,IF(AND(H62&gt;=12.582,A62&gt;=6.4,D62&gt;=1.45,A62&gt;=6.25,D62&gt;=1.2,D62&lt;1.55,H62&gt;=6.927,D62&gt;=0.8),4.9,IF(AND(B62&lt;2.75,G62&lt;0.576,D62&lt;2.15,A62&gt;=6.2,A62&lt;7.25,D62&gt;=1.55,H62&gt;=6.927,D62&gt;=0.8),5.3,IF(AND(G62&gt;=0.395,B62&gt;=2.75,G62&lt;0.576,D62&lt;2.15,A62&gt;=6.2,A62&lt;7.25,D62&gt;=1.55,H62&gt;=6.927,D62&gt;=0.8),5.6,IF(AND(D62&gt;=1.9,G62&lt;0.395,B62&gt;=2.75,G62&lt;0.576,D62&lt;2.15,A62&gt;=6.2,A62&lt;7.25,D62&gt;=1.55,H62&gt;=6.927,D62&gt;=0.8),5.333,IF(AND(B62&lt;2.95,D62&lt;1.9,G62&lt;0.395,B62&gt;=2.75,G62&lt;0.576,D62&lt;2.15,A62&gt;=6.2,A62&lt;7.25,D62&gt;=1.55,H62&gt;=6.927,D62&gt;=0.8),5.6,IF(AND(B62&gt;=2.95,D62&lt;1.9,G62&lt;0.395,B62&gt;=2.75,G62&lt;0.576,D62&lt;2.15,A62&gt;=6.2,A62&lt;7.25,D62&gt;=1.55,H62&gt;=6.927,D62&gt;=0.8),5.5,"shouldnthappen"))))))))))))))))))))))))))))))))))))</f>
        <v>3.98</v>
      </c>
      <c r="AK62" s="1" t="n">
        <f aca="false">IF(AND(H62&lt;5.85,B62&lt;3.65,F62&lt;1.5),1,IF(AND(B62&gt;=3.95,B62&gt;=3.65,F62&lt;1.5),1.433,IF(AND(A62&lt;5.15,F62&lt;2.5,F62&gt;=1.5),3.075,IF(AND(D62&gt;=0.35,H62&gt;=5.85,B62&lt;3.65,F62&lt;1.5),1.5,IF(AND(G62&lt;0.168,B62&lt;3.95,B62&gt;=3.65,F62&lt;1.5),1.7,IF(AND(H62&lt;5.767,A62&lt;7.25,F62&gt;=2.5,F62&gt;=1.5),4.5,IF(AND(D62&lt;1.9,A62&gt;=7.25,F62&gt;=2.5,F62&gt;=1.5),6.3,IF(AND(D62&gt;=1.9,A62&gt;=7.25,F62&gt;=2.5,F62&gt;=1.5),6.575,IF(AND(B62&lt;3.75,G62&gt;=0.168,B62&lt;3.95,B62&gt;=3.65,F62&lt;1.5),1.5,IF(AND(B62&gt;=3.75,G62&gt;=0.168,B62&lt;3.95,B62&gt;=3.65,F62&lt;1.5),1.6,IF(AND(D62&gt;=1.35,A62&lt;6.15,A62&gt;=5.15,F62&lt;2.5,F62&gt;=1.5),4.42,IF(AND(D62&lt;1.4,A62&gt;=6.15,A62&gt;=5.15,F62&lt;2.5,F62&gt;=1.5),4.5,IF(AND(D62&gt;=1.4,A62&gt;=6.15,A62&gt;=5.15,F62&lt;2.5,F62&gt;=1.5),4.675,IF(AND(D62&lt;0.15,H62&lt;11.218,D62&lt;0.35,H62&gt;=5.85,B62&lt;3.65,F62&lt;1.5),1.5,IF(AND(D62&lt;0.15,H62&gt;=11.218,D62&lt;0.35,H62&gt;=5.85,B62&lt;3.65,F62&lt;1.5),1.1,IF(AND(B62&lt;2.7,D62&lt;1.35,A62&lt;6.15,A62&gt;=5.15,F62&lt;2.5,F62&gt;=1.5),3.82,IF(AND(A62&lt;6.15,G62&gt;=0.755,H62&gt;=5.767,A62&lt;7.25,F62&gt;=2.5,F62&gt;=1.5),4.98,IF(AND(A62&gt;=6.15,G62&gt;=0.755,H62&gt;=5.767,A62&lt;7.25,F62&gt;=2.5,F62&gt;=1.5),5.3,IF(AND(B62&lt;3.4,D62&gt;=0.15,H62&lt;11.218,D62&lt;0.35,H62&gt;=5.85,B62&lt;3.65,F62&lt;1.5),1.4,IF(AND(B62&gt;=3.4,D62&gt;=0.15,H62&lt;11.218,D62&lt;0.35,H62&gt;=5.85,B62&lt;3.65,F62&lt;1.5),1.3,IF(AND(H62&lt;11.731,D62&gt;=0.15,H62&gt;=11.218,D62&lt;0.35,H62&gt;=5.85,B62&lt;3.65,F62&lt;1.5),1.2,IF(AND(H62&lt;9.053,B62&gt;=2.7,D62&lt;1.35,A62&lt;6.15,A62&gt;=5.15,F62&lt;2.5,F62&gt;=1.5),3.85,IF(AND(D62&gt;=2.1,B62&lt;2.85,G62&lt;0.755,H62&gt;=5.767,A62&lt;7.25,F62&gt;=2.5,F62&gt;=1.5),5.6,IF(AND(D62&gt;=2.45,B62&gt;=2.85,G62&lt;0.755,H62&gt;=5.767,A62&lt;7.25,F62&gt;=2.5,F62&gt;=1.5),5.8,IF(AND(B62&gt;=3.45,H62&gt;=11.731,D62&gt;=0.15,H62&gt;=11.218,D62&lt;0.35,H62&gt;=5.85,B62&lt;3.65,F62&lt;1.5),1.3,IF(AND(A62&lt;5.9,H62&gt;=9.053,B62&gt;=2.7,D62&lt;1.35,A62&lt;6.15,A62&gt;=5.15,F62&lt;2.5,F62&gt;=1.5),4.3,IF(AND(A62&gt;=5.9,H62&gt;=9.053,B62&gt;=2.7,D62&lt;1.35,A62&lt;6.15,A62&gt;=5.15,F62&lt;2.5,F62&gt;=1.5),4,IF(AND(G62&gt;=0.519,D62&lt;2.1,B62&lt;2.85,G62&lt;0.755,H62&gt;=5.767,A62&lt;7.25,F62&gt;=2.5,F62&gt;=1.5),4.9,IF(AND(A62&gt;=7.05,D62&lt;2.45,B62&gt;=2.85,G62&lt;0.755,H62&gt;=5.767,A62&lt;7.25,F62&gt;=2.5,F62&gt;=1.5),5.8,IF(AND(H62&lt;14.396,B62&lt;3.45,H62&gt;=11.731,D62&gt;=0.15,H62&gt;=11.218,D62&lt;0.35,H62&gt;=5.85,B62&lt;3.65,F62&lt;1.5),1.44,IF(AND(H62&gt;=14.396,B62&lt;3.45,H62&gt;=11.731,D62&gt;=0.15,H62&gt;=11.218,D62&lt;0.35,H62&gt;=5.85,B62&lt;3.65,F62&lt;1.5),1.3,IF(AND(G62&lt;0.282,G62&lt;0.519,D62&lt;2.1,B62&lt;2.85,G62&lt;0.755,H62&gt;=5.767,A62&lt;7.25,F62&gt;=2.5,F62&gt;=1.5),5.1,IF(AND(G62&gt;=0.282,G62&lt;0.519,D62&lt;2.1,B62&lt;2.85,G62&lt;0.755,H62&gt;=5.767,A62&lt;7.25,F62&gt;=2.5,F62&gt;=1.5),5.3,IF(AND(A62&lt;6.4,D62&lt;1.9,A62&lt;7.05,D62&lt;2.45,B62&gt;=2.85,G62&lt;0.755,H62&gt;=5.767,A62&lt;7.25,F62&gt;=2.5,F62&gt;=1.5),5.6,IF(AND(A62&gt;=6.4,D62&lt;1.9,A62&lt;7.05,D62&lt;2.45,B62&gt;=2.85,G62&lt;0.755,H62&gt;=5.767,A62&lt;7.25,F62&gt;=2.5,F62&gt;=1.5),5.5,IF(AND(H62&lt;8.884,D62&gt;=1.9,A62&lt;7.05,D62&lt;2.45,B62&gt;=2.85,G62&lt;0.755,H62&gt;=5.767,A62&lt;7.25,F62&gt;=2.5,F62&gt;=1.5),5.3,IF(AND(H62&gt;=8.884,D62&gt;=1.9,A62&lt;7.05,D62&lt;2.45,B62&gt;=2.85,G62&lt;0.755,H62&gt;=5.767,A62&lt;7.25,F62&gt;=2.5,F62&gt;=1.5),5.52,"shouldnthappen")))))))))))))))))))))))))))))))))))))</f>
        <v>4.42</v>
      </c>
      <c r="AL62" s="1" t="n">
        <f aca="false">IF(AND(H62&lt;5.85,A62&lt;5.05,D62&lt;0.8),1,IF(AND(B62&lt;3.35,A62&gt;=5.05,D62&lt;0.8),1.7,IF(AND(D62&gt;=2.45,F62&gt;=2.5,D62&gt;=0.8),6.05,IF(AND(H62&gt;=11.218,H62&gt;=5.85,A62&lt;5.05,D62&lt;0.8),1.28,IF(AND(G62&gt;=0.948,B62&gt;=3.35,A62&gt;=5.05,D62&lt;0.8),1.7,IF(AND(G62&gt;=0.423,H62&lt;11.218,H62&gt;=5.85,A62&lt;5.05,D62&lt;0.8),1.3,IF(AND(B62&lt;3.6,G62&lt;0.948,B62&gt;=3.35,A62&gt;=5.05,D62&lt;0.8),1.4,IF(AND(H62&lt;10.258,D62&lt;1.15,A62&lt;5.9,F62&lt;2.5,D62&gt;=0.8),3.36,IF(AND(H62&gt;=10.258,D62&lt;1.15,A62&lt;5.9,F62&lt;2.5,D62&gt;=0.8),3.9,IF(AND(A62&lt;5.3,D62&gt;=1.15,A62&lt;5.9,F62&lt;2.5,D62&gt;=0.8),3.9,IF(AND(D62&lt;1.55,B62&lt;2.75,A62&gt;=5.9,F62&lt;2.5,D62&gt;=0.8),4.64,IF(AND(D62&gt;=1.55,B62&lt;2.75,A62&gt;=5.9,F62&lt;2.5,D62&gt;=0.8),5.1,IF(AND(D62&gt;=1.6,B62&gt;=2.75,A62&gt;=5.9,F62&lt;2.5,D62&gt;=0.8),5,IF(AND(H62&lt;5.767,H62&lt;8.598,D62&lt;2.45,F62&gt;=2.5,D62&gt;=0.8),4.5,IF(AND(A62&lt;6.25,H62&gt;=8.598,D62&lt;2.45,F62&gt;=2.5,D62&gt;=0.8),5.02,IF(AND(B62&lt;3.55,G62&lt;0.423,H62&lt;11.218,H62&gt;=5.85,A62&lt;5.05,D62&lt;0.8),1.525,IF(AND(B62&gt;=3.55,G62&lt;0.423,H62&lt;11.218,H62&gt;=5.85,A62&lt;5.05,D62&lt;0.8),1.4,IF(AND(H62&gt;=13.932,B62&gt;=3.6,G62&lt;0.948,B62&gt;=3.35,A62&gt;=5.05,D62&lt;0.8),1.65,IF(AND(G62&gt;=0.652,A62&gt;=5.3,D62&gt;=1.15,A62&lt;5.9,F62&lt;2.5,D62&gt;=0.8),3.8,IF(AND(D62&lt;1.35,D62&lt;1.6,B62&gt;=2.75,A62&gt;=5.9,F62&lt;2.5,D62&gt;=0.8),4.42,IF(AND(H62&lt;6.656,H62&gt;=5.767,H62&lt;8.598,D62&lt;2.45,F62&gt;=2.5,D62&gt;=0.8),5.033,IF(AND(H62&gt;=6.656,H62&gt;=5.767,H62&lt;8.598,D62&lt;2.45,F62&gt;=2.5,D62&gt;=0.8),5.1,IF(AND(G62&gt;=0.885,A62&gt;=6.25,H62&gt;=8.598,D62&lt;2.45,F62&gt;=2.5,D62&gt;=0.8),5.2,IF(AND(H62&lt;6.926,H62&lt;13.932,B62&gt;=3.6,G62&lt;0.948,B62&gt;=3.35,A62&gt;=5.05,D62&lt;0.8),1.433,IF(AND(H62&gt;=6.926,H62&lt;13.932,B62&gt;=3.6,G62&lt;0.948,B62&gt;=3.35,A62&gt;=5.05,D62&lt;0.8),1.5,IF(AND(A62&lt;5.65,G62&lt;0.652,A62&gt;=5.3,D62&gt;=1.15,A62&lt;5.9,F62&lt;2.5,D62&gt;=0.8),4.36,IF(AND(A62&gt;=5.65,G62&lt;0.652,A62&gt;=5.3,D62&gt;=1.15,A62&lt;5.9,F62&lt;2.5,D62&gt;=0.8),4.2,IF(AND(H62&gt;=13.561,D62&gt;=1.35,D62&lt;1.6,B62&gt;=2.75,A62&gt;=5.9,F62&lt;2.5,D62&gt;=0.8),4.767,IF(AND(H62&lt;9.091,G62&lt;0.885,A62&gt;=6.25,H62&gt;=8.598,D62&lt;2.45,F62&gt;=2.5,D62&gt;=0.8),6.3,IF(AND(H62&gt;=12.206,H62&lt;13.561,D62&gt;=1.35,D62&lt;1.6,B62&gt;=2.75,A62&gt;=5.9,F62&lt;2.5,D62&gt;=0.8),4.4,IF(AND(D62&gt;=2.25,H62&gt;=9.091,G62&lt;0.885,A62&gt;=6.25,H62&gt;=8.598,D62&lt;2.45,F62&gt;=2.5,D62&gt;=0.8),5.9,IF(AND(B62&lt;3.05,H62&lt;12.206,H62&lt;13.561,D62&gt;=1.35,D62&lt;1.6,B62&gt;=2.75,A62&gt;=5.9,F62&lt;2.5,D62&gt;=0.8),4.6,IF(AND(B62&gt;=3.05,H62&lt;12.206,H62&lt;13.561,D62&gt;=1.35,D62&lt;1.6,B62&gt;=2.75,A62&gt;=5.9,F62&lt;2.5,D62&gt;=0.8),4.7,IF(AND(G62&gt;=0.596,D62&lt;2.25,H62&gt;=9.091,G62&lt;0.885,A62&gt;=6.25,H62&gt;=8.598,D62&lt;2.45,F62&gt;=2.5,D62&gt;=0.8),5.1,IF(AND(G62&gt;=0.379,G62&lt;0.596,D62&lt;2.25,H62&gt;=9.091,G62&lt;0.885,A62&gt;=6.25,H62&gt;=8.598,D62&lt;2.45,F62&gt;=2.5,D62&gt;=0.8),5.767,IF(AND(D62&lt;2.15,G62&lt;0.379,G62&lt;0.596,D62&lt;2.25,H62&gt;=9.091,G62&lt;0.885,A62&gt;=6.25,H62&gt;=8.598,D62&lt;2.45,F62&gt;=2.5,D62&gt;=0.8),5.4,IF(AND(D62&gt;=2.15,G62&lt;0.379,G62&lt;0.596,D62&lt;2.25,H62&gt;=9.091,G62&lt;0.885,A62&gt;=6.25,H62&gt;=8.598,D62&lt;2.45,F62&gt;=2.5,D62&gt;=0.8),5.6,"shouldnthappen")))))))))))))))))))))))))))))))))))))</f>
        <v>3.9</v>
      </c>
      <c r="AM62" s="1" t="n">
        <f aca="false">IF(AND(H62&lt;5.245,D62&lt;0.8),1,IF(AND(A62&lt;4.5,H62&gt;=5.245,D62&lt;0.8),1.35,IF(AND(D62&gt;=0.5,A62&gt;=4.5,H62&gt;=5.245,D62&lt;0.8),1.6,IF(AND(H62&lt;7.25,B62&lt;2.6,A62&lt;6.15,D62&gt;=0.8),4.375,IF(AND(H62&gt;=7.25,B62&lt;2.6,A62&lt;6.15,D62&gt;=0.8),3.075,IF(AND(H62&lt;13.935,A62&gt;=7.05,A62&gt;=6.15,D62&gt;=0.8),6.067,IF(AND(H62&gt;=13.935,A62&gt;=7.05,A62&gt;=6.15,D62&gt;=0.8),6.525,IF(AND(G62&gt;=0.948,D62&lt;0.5,A62&gt;=4.5,H62&gt;=5.245,D62&lt;0.8),1.7,IF(AND(G62&lt;0.568,D62&gt;=1.55,B62&gt;=2.6,A62&lt;6.15,D62&gt;=0.8),5.1,IF(AND(G62&gt;=0.568,D62&gt;=1.55,B62&gt;=2.6,A62&lt;6.15,D62&gt;=0.8),5,IF(AND(A62&gt;=6.6,B62&gt;=3.15,A62&lt;7.05,A62&gt;=6.15,D62&gt;=0.8),5.78,IF(AND(G62&lt;0.165,G62&lt;0.273,D62&lt;1.55,B62&gt;=2.6,A62&lt;6.15,D62&gt;=0.8),4.1,IF(AND(G62&gt;=0.165,G62&lt;0.273,D62&lt;1.55,B62&gt;=2.6,A62&lt;6.15,D62&gt;=0.8),4.5,IF(AND(D62&lt;1.35,G62&gt;=0.273,D62&lt;1.55,B62&gt;=2.6,A62&lt;6.15,D62&gt;=0.8),4.08,IF(AND(D62&gt;=1.35,G62&gt;=0.273,D62&lt;1.55,B62&gt;=2.6,A62&lt;6.15,D62&gt;=0.8),4.4,IF(AND(D62&lt;1.45,F62&lt;2.5,B62&lt;3.15,A62&lt;7.05,A62&gt;=6.15,D62&gt;=0.8),4.38,IF(AND(D62&gt;=1.45,F62&lt;2.5,B62&lt;3.15,A62&lt;7.05,A62&gt;=6.15,D62&gt;=0.8),4.75,IF(AND(D62&gt;=2.25,F62&gt;=2.5,B62&lt;3.15,A62&lt;7.05,A62&gt;=6.15,D62&gt;=0.8),5.16,IF(AND(H62&lt;11.488,A62&lt;6.6,B62&gt;=3.15,A62&lt;7.05,A62&gt;=6.15,D62&gt;=0.8),6,IF(AND(H62&gt;=14.396,D62&lt;0.25,G62&lt;0.948,D62&lt;0.5,A62&gt;=4.5,H62&gt;=5.245,D62&lt;0.8),1.3,IF(AND(A62&gt;=5.55,D62&gt;=0.25,G62&lt;0.948,D62&lt;0.5,A62&gt;=4.5,H62&gt;=5.245,D62&lt;0.8),1.7,IF(AND(D62&lt;1.85,D62&lt;2.25,F62&gt;=2.5,B62&lt;3.15,A62&lt;7.05,A62&gt;=6.15,D62&gt;=0.8),5.6,IF(AND(G62&lt;0.669,H62&gt;=11.488,A62&lt;6.6,B62&gt;=3.15,A62&lt;7.05,A62&gt;=6.15,D62&gt;=0.8),4.7,IF(AND(G62&gt;=0.669,H62&gt;=11.488,A62&lt;6.6,B62&gt;=3.15,A62&lt;7.05,A62&gt;=6.15,D62&gt;=0.8),5.22,IF(AND(H62&lt;6.543,H62&lt;14.396,D62&lt;0.25,G62&lt;0.948,D62&lt;0.5,A62&gt;=4.5,H62&gt;=5.245,D62&lt;0.8),1.4,IF(AND(A62&lt;4.95,A62&lt;5.55,D62&gt;=0.25,G62&lt;0.948,D62&lt;0.5,A62&gt;=4.5,H62&gt;=5.245,D62&lt;0.8),1.4,IF(AND(A62&gt;=4.95,A62&lt;5.55,D62&gt;=0.25,G62&lt;0.948,D62&lt;0.5,A62&gt;=4.5,H62&gt;=5.245,D62&lt;0.8),1.48,IF(AND(H62&lt;10.667,D62&gt;=1.85,D62&lt;2.25,F62&gt;=2.5,B62&lt;3.15,A62&lt;7.05,A62&gt;=6.15,D62&gt;=0.8),5.25,IF(AND(H62&gt;=10.667,D62&gt;=1.85,D62&lt;2.25,F62&gt;=2.5,B62&lt;3.15,A62&lt;7.05,A62&gt;=6.15,D62&gt;=0.8),5.55,IF(AND(G62&lt;0.063,H62&gt;=6.543,H62&lt;14.396,D62&lt;0.25,G62&lt;0.948,D62&lt;0.5,A62&gt;=4.5,H62&gt;=5.245,D62&lt;0.8),1.4,IF(AND(H62&lt;9.212,G62&gt;=0.063,H62&gt;=6.543,H62&lt;14.396,D62&lt;0.25,G62&lt;0.948,D62&lt;0.5,A62&gt;=4.5,H62&gt;=5.245,D62&lt;0.8),1.475,IF(AND(H62&gt;=9.212,G62&gt;=0.063,H62&gt;=6.543,H62&lt;14.396,D62&lt;0.25,G62&lt;0.948,D62&lt;0.5,A62&gt;=4.5,H62&gt;=5.245,D62&lt;0.8),1.5,"shouldnthappen"))))))))))))))))))))))))))))))))</f>
        <v>4.4</v>
      </c>
      <c r="AN62" s="1" t="n">
        <f aca="false">IF(AND(D62&lt;0.7,A62&gt;=5.55),1.633,IF(AND(G62&lt;0.38,B62&lt;2.8,A62&lt;5.55),4.3,IF(AND(G62&gt;=0.38,B62&lt;2.8,A62&lt;5.55),3.325,IF(AND(D62&gt;=0.35,B62&gt;=2.8,A62&lt;5.55),1.6,IF(AND(B62&gt;=3.4,A62&lt;4.8,D62&lt;0.35,B62&gt;=2.8,A62&lt;5.55),1,IF(AND(H62&gt;=11.789,A62&lt;5.9,D62&lt;1.55,D62&gt;=0.7,A62&gt;=5.55),4.325,IF(AND(F62&gt;=2.5,A62&gt;=5.9,D62&lt;1.55,D62&gt;=0.7,A62&gt;=5.55),5.05,IF(AND(D62&lt;1.9,A62&gt;=7.25,D62&gt;=1.55,D62&gt;=0.7,A62&gt;=5.55),6.3,IF(AND(D62&gt;=1.9,A62&gt;=7.25,D62&gt;=1.55,D62&gt;=0.7,A62&gt;=5.55),6.4,IF(AND(A62&lt;4.35,B62&lt;3.4,A62&lt;4.8,D62&lt;0.35,B62&gt;=2.8,A62&lt;5.55),1.1,IF(AND(G62&gt;=0.934,B62&lt;3.45,A62&gt;=4.8,D62&lt;0.35,B62&gt;=2.8,A62&lt;5.55),1.7,IF(AND(H62&gt;=14.877,B62&gt;=3.45,A62&gt;=4.8,D62&lt;0.35,B62&gt;=2.8,A62&lt;5.55),1.3,IF(AND(B62&lt;2.6,H62&lt;11.789,A62&lt;5.9,D62&lt;1.55,D62&gt;=0.7,A62&gt;=5.55),3.9,IF(AND(B62&gt;=2.6,H62&lt;11.789,A62&lt;5.9,D62&lt;1.55,D62&gt;=0.7,A62&gt;=5.55),4.26,IF(AND(A62&lt;6.6,F62&lt;2.5,A62&gt;=5.9,D62&lt;1.55,D62&gt;=0.7,A62&gt;=5.55),4.625,IF(AND(A62&gt;=6.6,F62&lt;2.5,A62&gt;=5.9,D62&lt;1.55,D62&gt;=0.7,A62&gt;=5.55),4.475,IF(AND(B62&lt;2.6,D62&lt;2.05,A62&lt;7.25,D62&gt;=1.55,D62&gt;=0.7,A62&gt;=5.55),5.8,IF(AND(G62&gt;=0.743,D62&gt;=2.05,A62&lt;7.25,D62&gt;=1.55,D62&gt;=0.7,A62&gt;=5.55),5.1,IF(AND(G62&lt;0.422,A62&gt;=4.35,B62&lt;3.4,A62&lt;4.8,D62&lt;0.35,B62&gt;=2.8,A62&lt;5.55),1.367,IF(AND(G62&gt;=0.422,A62&gt;=4.35,B62&lt;3.4,A62&lt;4.8,D62&lt;0.35,B62&gt;=2.8,A62&lt;5.55),1.3,IF(AND(A62&lt;5.05,G62&lt;0.934,B62&lt;3.45,A62&gt;=4.8,D62&lt;0.35,B62&gt;=2.8,A62&lt;5.55),1.525,IF(AND(A62&gt;=5.05,G62&lt;0.934,B62&lt;3.45,A62&gt;=4.8,D62&lt;0.35,B62&gt;=2.8,A62&lt;5.55),1.5,IF(AND(G62&gt;=0.585,H62&lt;14.877,B62&gt;=3.45,A62&gt;=4.8,D62&lt;0.35,B62&gt;=2.8,A62&lt;5.55),1.54,IF(AND(G62&gt;=0.537,G62&lt;0.743,D62&gt;=2.05,A62&lt;7.25,D62&gt;=1.55,D62&gt;=0.7,A62&gt;=5.55),5.833,IF(AND(D62&gt;=0.25,G62&lt;0.585,H62&lt;14.877,B62&gt;=3.45,A62&gt;=4.8,D62&lt;0.35,B62&gt;=2.8,A62&lt;5.55),1.367,IF(AND(D62&lt;1.75,H62&lt;13.795,B62&gt;=2.6,D62&lt;2.05,A62&lt;7.25,D62&gt;=1.55,D62&gt;=0.7,A62&gt;=5.55),5.45,IF(AND(B62&lt;2.85,H62&gt;=13.795,B62&gt;=2.6,D62&lt;2.05,A62&lt;7.25,D62&gt;=1.55,D62&gt;=0.7,A62&gt;=5.55),5.1,IF(AND(B62&gt;=2.85,H62&gt;=13.795,B62&gt;=2.6,D62&lt;2.05,A62&lt;7.25,D62&gt;=1.55,D62&gt;=0.7,A62&gt;=5.55),4.82,IF(AND(G62&lt;0.353,G62&lt;0.537,G62&lt;0.743,D62&gt;=2.05,A62&lt;7.25,D62&gt;=1.55,D62&gt;=0.7,A62&gt;=5.55),5.425,IF(AND(G62&gt;=0.353,G62&lt;0.537,G62&lt;0.743,D62&gt;=2.05,A62&lt;7.25,D62&gt;=1.55,D62&gt;=0.7,A62&gt;=5.55),5.62,IF(AND(G62&lt;0.311,D62&lt;0.25,G62&lt;0.585,H62&lt;14.877,B62&gt;=3.45,A62&gt;=4.8,D62&lt;0.35,B62&gt;=2.8,A62&lt;5.55),1.5,IF(AND(G62&gt;=0.311,D62&lt;0.25,G62&lt;0.585,H62&lt;14.877,B62&gt;=3.45,A62&gt;=4.8,D62&lt;0.35,B62&gt;=2.8,A62&lt;5.55),1.4,IF(AND(B62&gt;=3.1,D62&gt;=1.75,H62&lt;13.795,B62&gt;=2.6,D62&lt;2.05,A62&lt;7.25,D62&gt;=1.55,D62&gt;=0.7,A62&gt;=5.55),5.1,IF(AND(B62&lt;2.85,B62&lt;3.1,D62&gt;=1.75,H62&lt;13.795,B62&gt;=2.6,D62&lt;2.05,A62&lt;7.25,D62&gt;=1.55,D62&gt;=0.7,A62&gt;=5.55),5.2,IF(AND(B62&gt;=2.85,B62&lt;3.1,D62&gt;=1.75,H62&lt;13.795,B62&gt;=2.6,D62&lt;2.05,A62&lt;7.25,D62&gt;=1.55,D62&gt;=0.7,A62&gt;=5.55),5.2,"shouldnthappen")))))))))))))))))))))))))))))))))))</f>
        <v>4.3</v>
      </c>
      <c r="AO62" s="1" t="n">
        <f aca="false">IF(AND(H62&gt;=14.529,G62&lt;0.633,D62&lt;0.8),1.3,IF(AND(A62&lt;5.05,G62&gt;=0.633,D62&lt;0.8),1.35,IF(AND(H62&gt;=14.379,H62&lt;14.529,G62&lt;0.633,D62&lt;0.8),1.7,IF(AND(B62&lt;3.35,A62&gt;=5.05,G62&gt;=0.633,D62&lt;0.8),1.7,IF(AND(D62&gt;=1.45,A62&lt;5.95,F62&lt;2.5,D62&gt;=0.8),4.5,IF(AND(D62&lt;1.35,A62&gt;=5.95,F62&lt;2.5,D62&gt;=0.8),4,IF(AND(D62&lt;1.85,G62&gt;=0.845,F62&gt;=2.5,D62&gt;=0.8),4.8,IF(AND(B62&gt;=4.3,H62&lt;14.379,H62&lt;14.529,G62&lt;0.633,D62&lt;0.8),1.5,IF(AND(A62&lt;5.25,B62&gt;=3.35,A62&gt;=5.05,G62&gt;=0.633,D62&lt;0.8),1.55,IF(AND(A62&gt;=5.25,B62&gt;=3.35,A62&gt;=5.05,G62&gt;=0.633,D62&lt;0.8),1.633,IF(AND(A62&lt;5.05,D62&lt;1.45,A62&lt;5.95,F62&lt;2.5,D62&gt;=0.8),3.3,IF(AND(G62&lt;0.293,D62&gt;=1.35,A62&gt;=5.95,F62&lt;2.5,D62&gt;=0.8),5,IF(AND(A62&gt;=6.6,D62&lt;2.05,G62&lt;0.845,F62&gt;=2.5,D62&gt;=0.8),5.8,IF(AND(B62&lt;3.05,D62&gt;=2.05,G62&lt;0.845,F62&gt;=2.5,D62&gt;=0.8),6.15,IF(AND(B62&lt;2.9,D62&gt;=1.85,G62&gt;=0.845,F62&gt;=2.5,D62&gt;=0.8),5.1,IF(AND(B62&gt;=2.9,D62&gt;=1.85,G62&gt;=0.845,F62&gt;=2.5,D62&gt;=0.8),5.2,IF(AND(B62&gt;=3.8,B62&lt;4.3,H62&lt;14.379,H62&lt;14.529,G62&lt;0.633,D62&lt;0.8),1.333,IF(AND(A62&lt;6.25,G62&gt;=0.293,D62&gt;=1.35,A62&gt;=5.95,F62&lt;2.5,D62&gt;=0.8),4.6,IF(AND(H62&lt;10.351,A62&lt;6.6,D62&lt;2.05,G62&lt;0.845,F62&gt;=2.5,D62&gt;=0.8),5.4,IF(AND(G62&gt;=0.364,B62&gt;=3.05,D62&gt;=2.05,G62&lt;0.845,F62&gt;=2.5,D62&gt;=0.8),5.66,IF(AND(G62&gt;=0.447,B62&lt;3.8,B62&lt;4.3,H62&lt;14.379,H62&lt;14.529,G62&lt;0.633,D62&lt;0.8),1.3,IF(AND(H62&lt;6.247,A62&lt;5.65,A62&gt;=5.05,D62&lt;1.45,A62&lt;5.95,F62&lt;2.5,D62&gt;=0.8),4.033,IF(AND(D62&lt;1.25,A62&gt;=5.65,A62&gt;=5.05,D62&lt;1.45,A62&lt;5.95,F62&lt;2.5,D62&gt;=0.8),3.88,IF(AND(D62&gt;=1.25,A62&gt;=5.65,A62&gt;=5.05,D62&lt;1.45,A62&lt;5.95,F62&lt;2.5,D62&gt;=0.8),4.35,IF(AND(B62&lt;2.65,A62&gt;=6.25,G62&gt;=0.293,D62&gt;=1.35,A62&gt;=5.95,F62&lt;2.5,D62&gt;=0.8),4.9,IF(AND(B62&lt;2.75,H62&gt;=10.351,A62&lt;6.6,D62&lt;2.05,G62&lt;0.845,F62&gt;=2.5,D62&gt;=0.8),5.1,IF(AND(B62&gt;=2.75,H62&gt;=10.351,A62&lt;6.6,D62&lt;2.05,G62&lt;0.845,F62&gt;=2.5,D62&gt;=0.8),4.95,IF(AND(B62&lt;3.15,G62&lt;0.364,B62&gt;=3.05,D62&gt;=2.05,G62&lt;0.845,F62&gt;=2.5,D62&gt;=0.8),5.28,IF(AND(B62&gt;=3.15,G62&lt;0.364,B62&gt;=3.05,D62&gt;=2.05,G62&lt;0.845,F62&gt;=2.5,D62&gt;=0.8),5.5,IF(AND(H62&lt;9.212,G62&lt;0.447,B62&lt;3.8,B62&lt;4.3,H62&lt;14.379,H62&lt;14.529,G62&lt;0.633,D62&lt;0.8),1.4,IF(AND(G62&lt;0.356,H62&gt;=6.247,A62&lt;5.65,A62&gt;=5.05,D62&lt;1.45,A62&lt;5.95,F62&lt;2.5,D62&gt;=0.8),4.2,IF(AND(B62&lt;3,B62&gt;=2.65,A62&gt;=6.25,G62&gt;=0.293,D62&gt;=1.35,A62&gt;=5.95,F62&lt;2.5,D62&gt;=0.8),4.6,IF(AND(B62&gt;=3,B62&gt;=2.65,A62&gt;=6.25,G62&gt;=0.293,D62&gt;=1.35,A62&gt;=5.95,F62&lt;2.5,D62&gt;=0.8),4.7,IF(AND(A62&lt;5.05,H62&gt;=9.212,G62&lt;0.447,B62&lt;3.8,B62&lt;4.3,H62&lt;14.379,H62&lt;14.529,G62&lt;0.633,D62&lt;0.8),1.533,IF(AND(A62&gt;=5.05,H62&gt;=9.212,G62&lt;0.447,B62&lt;3.8,B62&lt;4.3,H62&lt;14.379,H62&lt;14.529,G62&lt;0.633,D62&lt;0.8),1.425,IF(AND(A62&lt;5.35,G62&gt;=0.356,H62&gt;=6.247,A62&lt;5.65,A62&gt;=5.05,D62&lt;1.45,A62&lt;5.95,F62&lt;2.5,D62&gt;=0.8),3.9,IF(AND(A62&gt;=5.35,G62&gt;=0.356,H62&gt;=6.247,A62&lt;5.65,A62&gt;=5.05,D62&lt;1.45,A62&lt;5.95,F62&lt;2.5,D62&gt;=0.8),3.72,"shouldnthappen")))))))))))))))))))))))))))))))))))))</f>
        <v>3.9</v>
      </c>
      <c r="AP62" s="1" t="n">
        <f aca="false">IF(AND(F62&gt;=1.5,A62&lt;5.55),3.84,IF(AND(G62&gt;=0.52,A62&lt;4.75,F62&lt;1.5,A62&lt;5.55),1.16,IF(AND(A62&lt;5.65,A62&lt;5.85,D62&lt;1.55,A62&gt;=5.55),4.2,IF(AND(A62&gt;=5.65,A62&lt;5.85,D62&lt;1.55,A62&gt;=5.55),3.167,IF(AND(G62&gt;=0.798,A62&gt;=5.85,D62&lt;1.55,A62&gt;=5.55),4,IF(AND(F62&lt;2.5,H62&lt;14.1,D62&gt;=1.55,A62&gt;=5.55),4.84,IF(AND(A62&lt;7.2,H62&gt;=14.1,D62&gt;=1.55,A62&gt;=5.55),5.633,IF(AND(A62&gt;=7.2,H62&gt;=14.1,D62&gt;=1.55,A62&gt;=5.55),6.6,IF(AND(G62&lt;0.161,G62&lt;0.52,A62&lt;4.75,F62&lt;1.5,A62&lt;5.55),1.5,IF(AND(D62&gt;=0.5,G62&lt;0.676,A62&gt;=4.75,F62&lt;1.5,A62&lt;5.55),1.6,IF(AND(H62&lt;11.016,G62&gt;=0.676,A62&gt;=4.75,F62&lt;1.5,A62&lt;5.55),1.75,IF(AND(G62&lt;0.209,G62&lt;0.798,A62&gt;=5.85,D62&lt;1.55,A62&gt;=5.55),4.5,IF(AND(G62&gt;=0.74,F62&gt;=2.5,H62&lt;14.1,D62&gt;=1.55,A62&gt;=5.55),6.225,IF(AND(B62&lt;2.95,G62&gt;=0.161,G62&lt;0.52,A62&lt;4.75,F62&lt;1.5,A62&lt;5.55),1.4,IF(AND(B62&gt;=2.95,G62&gt;=0.161,G62&lt;0.52,A62&lt;4.75,F62&lt;1.5,A62&lt;5.55),1.34,IF(AND(B62&lt;3.15,D62&lt;0.5,G62&lt;0.676,A62&gt;=4.75,F62&lt;1.5,A62&lt;5.55),1.52,IF(AND(D62&lt;0.25,H62&gt;=11.016,G62&gt;=0.676,A62&gt;=4.75,F62&lt;1.5,A62&lt;5.55),1.567,IF(AND(D62&gt;=0.25,H62&gt;=11.016,G62&gt;=0.676,A62&gt;=4.75,F62&lt;1.5,A62&lt;5.55),1.5,IF(AND(H62&lt;7.47,G62&gt;=0.209,G62&lt;0.798,A62&gt;=5.85,D62&lt;1.55,A62&gt;=5.55),5.05,IF(AND(B62&lt;2.85,G62&lt;0.74,F62&gt;=2.5,H62&lt;14.1,D62&gt;=1.55,A62&gt;=5.55),5.35,IF(AND(B62&lt;3.3,B62&gt;=3.15,D62&lt;0.5,G62&lt;0.676,A62&gt;=4.75,F62&lt;1.5,A62&lt;5.55),1.2,IF(AND(D62&lt;1.45,H62&gt;=7.47,G62&gt;=0.209,G62&lt;0.798,A62&gt;=5.85,D62&lt;1.55,A62&gt;=5.55),4.66,IF(AND(D62&gt;=1.45,H62&gt;=7.47,G62&gt;=0.209,G62&lt;0.798,A62&gt;=5.85,D62&lt;1.55,A62&gt;=5.55),4.64,IF(AND(A62&gt;=7.05,B62&gt;=2.85,G62&lt;0.74,F62&gt;=2.5,H62&lt;14.1,D62&gt;=1.55,A62&gt;=5.55),5.8,IF(AND(B62&gt;=3.25,A62&lt;7.05,B62&gt;=2.85,G62&lt;0.74,F62&gt;=2.5,H62&lt;14.1,D62&gt;=1.55,A62&gt;=5.55),5.7,IF(AND(H62&gt;=13.641,D62&lt;0.25,B62&gt;=3.3,B62&gt;=3.15,D62&lt;0.5,G62&lt;0.676,A62&gt;=4.75,F62&lt;1.5,A62&lt;5.55),1.3,IF(AND(D62&lt;0.35,D62&gt;=0.25,B62&gt;=3.3,B62&gt;=3.15,D62&lt;0.5,G62&lt;0.676,A62&gt;=4.75,F62&lt;1.5,A62&lt;5.55),1.367,IF(AND(D62&gt;=0.35,D62&gt;=0.25,B62&gt;=3.3,B62&gt;=3.15,D62&lt;0.5,G62&lt;0.676,A62&gt;=4.75,F62&lt;1.5,A62&lt;5.55),1.3,IF(AND(A62&lt;6.35,B62&lt;3.25,A62&lt;7.05,B62&gt;=2.85,G62&lt;0.74,F62&gt;=2.5,H62&lt;14.1,D62&gt;=1.55,A62&gt;=5.55),5.6,IF(AND(A62&gt;=6.35,B62&lt;3.25,A62&lt;7.05,B62&gt;=2.85,G62&lt;0.74,F62&gt;=2.5,H62&lt;14.1,D62&gt;=1.55,A62&gt;=5.55),5.325,IF(AND(A62&lt;5.1,H62&lt;13.641,D62&lt;0.25,B62&gt;=3.3,B62&gt;=3.15,D62&lt;0.5,G62&lt;0.676,A62&gt;=4.75,F62&lt;1.5,A62&lt;5.55),1.4,IF(AND(H62&gt;=11.031,A62&gt;=5.1,H62&lt;13.641,D62&lt;0.25,B62&gt;=3.3,B62&gt;=3.15,D62&lt;0.5,G62&lt;0.676,A62&gt;=4.75,F62&lt;1.5,A62&lt;5.55),1.4,IF(AND(A62&lt;5.45,H62&lt;11.031,A62&gt;=5.1,H62&lt;13.641,D62&lt;0.25,B62&gt;=3.3,B62&gt;=3.15,D62&lt;0.5,G62&lt;0.676,A62&gt;=4.75,F62&lt;1.5,A62&lt;5.55),1.5,IF(AND(A62&gt;=5.45,H62&lt;11.031,A62&gt;=5.1,H62&lt;13.641,D62&lt;0.25,B62&gt;=3.3,B62&gt;=3.15,D62&lt;0.5,G62&lt;0.676,A62&gt;=4.75,F62&lt;1.5,A62&lt;5.55),1.4,"shouldnthappen"))))))))))))))))))))))))))))))))))</f>
        <v>3.84</v>
      </c>
      <c r="AQ62" s="1" t="n">
        <f aca="false">IF(AND(H62&lt;6.926,D62&gt;=0.35,F62&lt;1.5),1.9,IF(AND(G62&gt;=0.869,D62&gt;=1.75,F62&gt;=1.5),5.15,IF(AND(A62&lt;4.35,A62&lt;5.05,D62&lt;0.35,F62&lt;1.5),1.1,IF(AND(H62&lt;6.089,A62&gt;=5.05,D62&lt;0.35,F62&lt;1.5),1.7,IF(AND(H62&gt;=13.089,H62&gt;=6.926,D62&gt;=0.35,F62&lt;1.5),1.3,IF(AND(G62&lt;0.695,D62&lt;1.15,D62&lt;1.75,F62&gt;=1.5),3.62,IF(AND(G62&gt;=0.695,D62&lt;1.15,D62&lt;1.75,F62&gt;=1.5),3,IF(AND(G62&gt;=0.585,H62&gt;=6.089,A62&gt;=5.05,D62&lt;0.35,F62&lt;1.5),1.5,IF(AND(H62&lt;9.582,H62&lt;13.089,H62&gt;=6.926,D62&gt;=0.35,F62&lt;1.5),1.5,IF(AND(H62&gt;=9.582,H62&lt;13.089,H62&gt;=6.926,D62&gt;=0.35,F62&lt;1.5),1.6,IF(AND(D62&lt;1.35,H62&lt;9.349,D62&gt;=1.15,D62&lt;1.75,F62&gt;=1.5),3.867,IF(AND(D62&lt;2.05,A62&lt;7.05,G62&lt;0.869,D62&gt;=1.75,F62&gt;=1.5),4.9,IF(AND(B62&gt;=3.3,A62&gt;=7.05,G62&lt;0.869,D62&gt;=1.75,F62&gt;=1.5),6.1,IF(AND(G62&lt;0.347,H62&lt;11.218,A62&gt;=4.35,A62&lt;5.05,D62&lt;0.35,F62&lt;1.5),1.4,IF(AND(G62&gt;=0.347,H62&lt;11.218,A62&gt;=4.35,A62&lt;5.05,D62&lt;0.35,F62&lt;1.5),1.5,IF(AND(G62&gt;=0.265,H62&gt;=11.218,A62&gt;=4.35,A62&lt;5.05,D62&lt;0.35,F62&lt;1.5),1.45,IF(AND(A62&gt;=5.4,G62&lt;0.585,H62&gt;=6.089,A62&gt;=5.05,D62&lt;0.35,F62&lt;1.5),1.35,IF(AND(B62&gt;=2.9,D62&gt;=1.35,H62&lt;9.349,D62&gt;=1.15,D62&lt;1.75,F62&gt;=1.5),4.6,IF(AND(D62&gt;=1.35,A62&lt;6.15,H62&gt;=9.349,D62&gt;=1.15,D62&lt;1.75,F62&gt;=1.5),4.54,IF(AND(H62&lt;10.927,A62&gt;=6.15,H62&gt;=9.349,D62&gt;=1.15,D62&lt;1.75,F62&gt;=1.5),4.3,IF(AND(G62&lt;0.512,D62&gt;=2.05,A62&lt;7.05,G62&lt;0.869,D62&gt;=1.75,F62&gt;=1.5),5.533,IF(AND(G62&gt;=0.512,D62&gt;=2.05,A62&lt;7.05,G62&lt;0.869,D62&gt;=1.75,F62&gt;=1.5),5.88,IF(AND(H62&lt;11.551,B62&lt;3.3,A62&gt;=7.05,G62&lt;0.869,D62&gt;=1.75,F62&gt;=1.5),6.3,IF(AND(G62&lt;0.227,G62&lt;0.265,H62&gt;=11.218,A62&gt;=4.35,A62&lt;5.05,D62&lt;0.35,F62&lt;1.5),1.4,IF(AND(G62&gt;=0.227,G62&lt;0.265,H62&gt;=11.218,A62&gt;=4.35,A62&lt;5.05,D62&lt;0.35,F62&lt;1.5),1.26,IF(AND(H62&lt;11.031,A62&lt;5.4,G62&lt;0.585,H62&gt;=6.089,A62&gt;=5.05,D62&lt;0.35,F62&lt;1.5),1.5,IF(AND(H62&gt;=11.031,A62&lt;5.4,G62&lt;0.585,H62&gt;=6.089,A62&gt;=5.05,D62&lt;0.35,F62&lt;1.5),1.4,IF(AND(A62&lt;5.45,B62&lt;2.9,D62&gt;=1.35,H62&lt;9.349,D62&gt;=1.15,D62&lt;1.75,F62&gt;=1.5),4.5,IF(AND(A62&lt;5.9,D62&lt;1.35,A62&lt;6.15,H62&gt;=9.349,D62&gt;=1.15,D62&lt;1.75,F62&gt;=1.5),4.2,IF(AND(A62&gt;=5.9,D62&lt;1.35,A62&lt;6.15,H62&gt;=9.349,D62&gt;=1.15,D62&lt;1.75,F62&gt;=1.5),4,IF(AND(A62&gt;=6.75,H62&gt;=10.927,A62&gt;=6.15,H62&gt;=9.349,D62&gt;=1.15,D62&lt;1.75,F62&gt;=1.5),4.767,IF(AND(B62&lt;2.9,H62&gt;=11.551,B62&lt;3.3,A62&gt;=7.05,G62&lt;0.869,D62&gt;=1.75,F62&gt;=1.5),6.7,IF(AND(B62&gt;=2.9,H62&gt;=11.551,B62&lt;3.3,A62&gt;=7.05,G62&lt;0.869,D62&gt;=1.75,F62&gt;=1.5),6.6,IF(AND(B62&lt;2.45,A62&gt;=5.45,B62&lt;2.9,D62&gt;=1.35,H62&lt;9.349,D62&gt;=1.15,D62&lt;1.75,F62&gt;=1.5),5,IF(AND(B62&gt;=2.45,A62&gt;=5.45,B62&lt;2.9,D62&gt;=1.35,H62&lt;9.349,D62&gt;=1.15,D62&lt;1.75,F62&gt;=1.5),5.1,IF(AND(H62&lt;11.166,A62&lt;6.75,H62&gt;=10.927,A62&gt;=6.15,H62&gt;=9.349,D62&gt;=1.15,D62&lt;1.75,F62&gt;=1.5),4.9,IF(AND(G62&lt;0.228,H62&gt;=11.166,A62&lt;6.75,H62&gt;=10.927,A62&gt;=6.15,H62&gt;=9.349,D62&gt;=1.15,D62&lt;1.75,F62&gt;=1.5),4.7,IF(AND(H62&lt;13.531,G62&gt;=0.228,H62&gt;=11.166,A62&lt;6.75,H62&gt;=10.927,A62&gt;=6.15,H62&gt;=9.349,D62&gt;=1.15,D62&lt;1.75,F62&gt;=1.5),4.4,IF(AND(H62&gt;=13.531,G62&gt;=0.228,H62&gt;=11.166,A62&lt;6.75,H62&gt;=10.927,A62&gt;=6.15,H62&gt;=9.349,D62&gt;=1.15,D62&lt;1.75,F62&gt;=1.5),4.6,"shouldnthappen")))))))))))))))))))))))))))))))))))))))</f>
        <v>4.5</v>
      </c>
      <c r="AR62" s="1" t="n">
        <f aca="false">IF(AND(G62&gt;=0.93,B62&lt;3.65,F62&lt;1.5),1.7,IF(AND(H62&lt;6.542,B62&gt;=3.65,F62&lt;1.5),1.767,IF(AND(A62&gt;=7.05,D62&gt;=1.55,F62&gt;=1.5),6.3,IF(AND(G62&lt;0.123,H62&gt;=6.542,B62&gt;=3.65,F62&lt;1.5),1.367,IF(AND(A62&lt;5.15,A62&lt;5.65,D62&lt;1.55,F62&gt;=1.5),3.15,IF(AND(A62&lt;4.8,G62&gt;=0.447,G62&lt;0.93,B62&lt;3.65,F62&lt;1.5),1.24,IF(AND(A62&gt;=4.8,G62&gt;=0.447,G62&lt;0.93,B62&lt;3.65,F62&lt;1.5),1.4,IF(AND(G62&lt;0.151,G62&gt;=0.123,H62&gt;=6.542,B62&gt;=3.65,F62&lt;1.5),1.7,IF(AND(G62&gt;=0.151,G62&gt;=0.123,H62&gt;=6.542,B62&gt;=3.65,F62&lt;1.5),1.5,IF(AND(D62&gt;=1.45,A62&gt;=5.15,A62&lt;5.65,D62&lt;1.55,F62&gt;=1.5),4.5,IF(AND(B62&lt;2.65,D62&gt;=1.35,A62&gt;=5.65,D62&lt;1.55,F62&gt;=1.5),4.9,IF(AND(G62&lt;0.527,F62&lt;2.5,A62&lt;7.05,D62&gt;=1.55,F62&gt;=1.5),5.075,IF(AND(G62&gt;=0.527,F62&lt;2.5,A62&lt;7.05,D62&gt;=1.55,F62&gt;=1.5),4.7,IF(AND(A62&lt;4.65,G62&lt;0.265,G62&lt;0.447,G62&lt;0.93,B62&lt;3.65,F62&lt;1.5),1.42,IF(AND(G62&lt;0.3,G62&gt;=0.265,G62&lt;0.447,G62&lt;0.93,B62&lt;3.65,F62&lt;1.5),1.6,IF(AND(G62&gt;=0.3,G62&gt;=0.265,G62&lt;0.447,G62&lt;0.93,B62&lt;3.65,F62&lt;1.5),1.4,IF(AND(G62&lt;0.356,D62&lt;1.45,A62&gt;=5.15,A62&lt;5.65,D62&lt;1.55,F62&gt;=1.5),4.125,IF(AND(D62&lt;1.1,A62&lt;6.2,D62&lt;1.35,A62&gt;=5.65,D62&lt;1.55,F62&gt;=1.5),4.1,IF(AND(D62&gt;=1.1,A62&lt;6.2,D62&lt;1.35,A62&gt;=5.65,D62&lt;1.55,F62&gt;=1.5),4.175,IF(AND(H62&gt;=13.433,A62&gt;=6.2,D62&lt;1.35,A62&gt;=5.65,D62&lt;1.55,F62&gt;=1.5),4.6,IF(AND(G62&lt;0.437,B62&gt;=2.65,D62&gt;=1.35,A62&gt;=5.65,D62&lt;1.55,F62&gt;=1.5),4.625,IF(AND(G62&gt;=0.437,B62&gt;=2.65,D62&gt;=1.35,A62&gt;=5.65,D62&lt;1.55,F62&gt;=1.5),4.75,IF(AND(B62&gt;=3.15,H62&lt;11.146,F62&gt;=2.5,A62&lt;7.05,D62&gt;=1.55,F62&gt;=1.5),5.667,IF(AND(B62&lt;2.65,H62&gt;=11.146,F62&gt;=2.5,A62&lt;7.05,D62&gt;=1.55,F62&gt;=1.5),5.8,IF(AND(B62&lt;3.3,A62&gt;=4.65,G62&lt;0.265,G62&lt;0.447,G62&lt;0.93,B62&lt;3.65,F62&lt;1.5),1.32,IF(AND(B62&gt;=3.3,A62&gt;=4.65,G62&lt;0.265,G62&lt;0.447,G62&lt;0.93,B62&lt;3.65,F62&lt;1.5),1.425,IF(AND(B62&lt;2.8,G62&gt;=0.356,D62&lt;1.45,A62&gt;=5.15,A62&lt;5.65,D62&lt;1.55,F62&gt;=1.5),3.86,IF(AND(B62&gt;=2.8,G62&gt;=0.356,D62&lt;1.45,A62&gt;=5.15,A62&lt;5.65,D62&lt;1.55,F62&gt;=1.5),3.6,IF(AND(B62&lt;2.6,H62&lt;13.433,A62&gt;=6.2,D62&lt;1.35,A62&gt;=5.65,D62&lt;1.55,F62&gt;=1.5),4.4,IF(AND(B62&gt;=2.6,H62&lt;13.433,A62&gt;=6.2,D62&lt;1.35,A62&gt;=5.65,D62&lt;1.55,F62&gt;=1.5),4.3,IF(AND(G62&lt;0.151,B62&lt;3.15,H62&lt;11.146,F62&gt;=2.5,A62&lt;7.05,D62&gt;=1.55,F62&gt;=1.5),5.5,IF(AND(H62&lt;15.52,B62&gt;=2.65,H62&gt;=11.146,F62&gt;=2.5,A62&lt;7.05,D62&gt;=1.55,F62&gt;=1.5),5.4,IF(AND(H62&gt;=15.52,B62&gt;=2.65,H62&gt;=11.146,F62&gt;=2.5,A62&lt;7.05,D62&gt;=1.55,F62&gt;=1.5),5.733,IF(AND(H62&lt;10.74,G62&gt;=0.151,B62&lt;3.15,H62&lt;11.146,F62&gt;=2.5,A62&lt;7.05,D62&gt;=1.55,F62&gt;=1.5),5.12,IF(AND(H62&gt;=10.74,G62&gt;=0.151,B62&lt;3.15,H62&lt;11.146,F62&gt;=2.5,A62&lt;7.05,D62&gt;=1.55,F62&gt;=1.5),4.9,"shouldnthappen")))))))))))))))))))))))))))))))))))</f>
        <v>3.86</v>
      </c>
      <c r="AS62" s="1" t="n">
        <f aca="false">IF(AND(F62&gt;=1.5,A62&lt;5.55),4.18,IF(AND(F62&gt;=2.5,B62&lt;2.75,A62&gt;=5.55),5.38,IF(AND(G62&gt;=0.587,B62&lt;3.75,F62&lt;1.5,A62&lt;5.55),1.48,IF(AND(H62&lt;6.51,B62&gt;=3.75,F62&lt;1.5,A62&lt;5.55),1.9,IF(AND(H62&gt;=6.51,B62&gt;=3.75,F62&lt;1.5,A62&lt;5.55),1.425,IF(AND(G62&gt;=0.868,F62&lt;2.5,B62&lt;2.75,A62&gt;=5.55),4.65,IF(AND(F62&lt;1.5,D62&lt;1.55,B62&gt;=2.75,A62&gt;=5.55),1.7,IF(AND(G62&gt;=0.857,D62&gt;=1.55,B62&gt;=2.75,A62&gt;=5.55),5.033,IF(AND(G62&gt;=0.518,G62&lt;0.587,B62&lt;3.75,F62&lt;1.5,A62&lt;5.55),1,IF(AND(D62&lt;1.05,G62&lt;0.868,F62&lt;2.5,B62&lt;2.75,A62&gt;=5.55),3.5,IF(AND(G62&lt;0.404,D62&gt;=1.05,G62&lt;0.868,F62&lt;2.5,B62&lt;2.75,A62&gt;=5.55),4.2,IF(AND(G62&gt;=0.404,D62&gt;=1.05,G62&lt;0.868,F62&lt;2.5,B62&lt;2.75,A62&gt;=5.55),3.94,IF(AND(F62&lt;2.5,B62&lt;2.95,F62&gt;=1.5,D62&lt;1.55,B62&gt;=2.75,A62&gt;=5.55),4.68,IF(AND(F62&gt;=2.5,B62&lt;2.95,F62&gt;=1.5,D62&lt;1.55,B62&gt;=2.75,A62&gt;=5.55),5.1,IF(AND(H62&lt;10.883,B62&gt;=2.95,F62&gt;=1.5,D62&lt;1.55,B62&gt;=2.75,A62&gt;=5.55),4.15,IF(AND(H62&gt;=10.883,B62&gt;=2.95,F62&gt;=1.5,D62&lt;1.55,B62&gt;=2.75,A62&gt;=5.55),4.5,IF(AND(H62&gt;=14.1,D62&lt;2.05,G62&lt;0.857,D62&gt;=1.55,B62&gt;=2.75,A62&gt;=5.55),6.6,IF(AND(G62&lt;0.063,B62&lt;3.15,G62&lt;0.518,G62&lt;0.587,B62&lt;3.75,F62&lt;1.5,A62&lt;5.55),1.4,IF(AND(G62&gt;=0.063,B62&lt;3.15,G62&lt;0.518,G62&lt;0.587,B62&lt;3.75,F62&lt;1.5,A62&lt;5.55),1.5,IF(AND(H62&gt;=10.563,B62&gt;=3.15,G62&lt;0.518,G62&lt;0.587,B62&lt;3.75,F62&lt;1.5,A62&lt;5.55),1.325,IF(AND(B62&lt;2.95,H62&lt;14.1,D62&lt;2.05,G62&lt;0.857,D62&gt;=1.55,B62&gt;=2.75,A62&gt;=5.55),6.125,IF(AND(A62&lt;6.65,G62&lt;0.364,D62&gt;=2.05,G62&lt;0.857,D62&gt;=1.55,B62&gt;=2.75,A62&gt;=5.55),5.45,IF(AND(G62&gt;=0.774,G62&gt;=0.364,D62&gt;=2.05,G62&lt;0.857,D62&gt;=1.55,B62&gt;=2.75,A62&gt;=5.55),5.4,IF(AND(H62&gt;=9.279,H62&lt;10.563,B62&gt;=3.15,G62&lt;0.518,G62&lt;0.587,B62&lt;3.75,F62&lt;1.5,A62&lt;5.55),1.475,IF(AND(D62&lt;1.65,B62&gt;=2.95,H62&lt;14.1,D62&lt;2.05,G62&lt;0.857,D62&gt;=1.55,B62&gt;=2.75,A62&gt;=5.55),5.8,IF(AND(B62&lt;3.15,A62&gt;=6.65,G62&lt;0.364,D62&gt;=2.05,G62&lt;0.857,D62&gt;=1.55,B62&gt;=2.75,A62&gt;=5.55),5.3,IF(AND(B62&gt;=3.15,A62&gt;=6.65,G62&lt;0.364,D62&gt;=2.05,G62&lt;0.857,D62&gt;=1.55,B62&gt;=2.75,A62&gt;=5.55),5.7,IF(AND(A62&gt;=6.75,G62&lt;0.774,G62&gt;=0.364,D62&gt;=2.05,G62&lt;0.857,D62&gt;=1.55,B62&gt;=2.75,A62&gt;=5.55),5.9,IF(AND(G62&lt;0.417,H62&lt;9.279,H62&lt;10.563,B62&gt;=3.15,G62&lt;0.518,G62&lt;0.587,B62&lt;3.75,F62&lt;1.5,A62&lt;5.55),1.4,IF(AND(G62&gt;=0.417,H62&lt;9.279,H62&lt;10.563,B62&gt;=3.15,G62&lt;0.518,G62&lt;0.587,B62&lt;3.75,F62&lt;1.5,A62&lt;5.55),1.3,IF(AND(A62&lt;6.3,D62&gt;=1.65,B62&gt;=2.95,H62&lt;14.1,D62&lt;2.05,G62&lt;0.857,D62&gt;=1.55,B62&gt;=2.75,A62&gt;=5.55),4.9,IF(AND(A62&gt;=6.3,D62&gt;=1.65,B62&gt;=2.95,H62&lt;14.1,D62&lt;2.05,G62&lt;0.857,D62&gt;=1.55,B62&gt;=2.75,A62&gt;=5.55),5.3,IF(AND(G62&gt;=0.657,A62&lt;6.75,G62&lt;0.774,G62&gt;=0.364,D62&gt;=2.05,G62&lt;0.857,D62&gt;=1.55,B62&gt;=2.75,A62&gt;=5.55),6,IF(AND(B62&lt;3.2,G62&lt;0.657,A62&lt;6.75,G62&lt;0.774,G62&gt;=0.364,D62&gt;=2.05,G62&lt;0.857,D62&gt;=1.55,B62&gt;=2.75,A62&gt;=5.55),5.6,IF(AND(B62&gt;=3.2,G62&lt;0.657,A62&lt;6.75,G62&lt;0.774,G62&gt;=0.364,D62&gt;=2.05,G62&lt;0.857,D62&gt;=1.55,B62&gt;=2.75,A62&gt;=5.55),5.65,"shouldnthappen")))))))))))))))))))))))))))))))))))</f>
        <v>4.18</v>
      </c>
      <c r="AT62" s="1" t="n">
        <f aca="false">IF(AND(H62&gt;=16.284,A62&gt;=5.55),6.533,IF(AND(G62&gt;=0.52,A62&lt;4.85,A62&lt;5.55),1.05,IF(AND(G62&lt;0.227,G62&lt;0.52,A62&lt;4.85,A62&lt;5.55),1.4,IF(AND(G62&gt;=0.227,G62&lt;0.52,A62&lt;4.85,A62&lt;5.55),1.3,IF(AND(D62&gt;=0.45,F62&lt;1.5,A62&gt;=4.85,A62&lt;5.55),1.667,IF(AND(B62&gt;=2.75,F62&gt;=1.5,A62&gt;=4.85,A62&lt;5.55),4.5,IF(AND(F62&lt;2.5,B62&gt;=3.15,H62&lt;16.284,A62&gt;=5.55),4.7,IF(AND(G62&gt;=0.934,D62&lt;0.45,F62&lt;1.5,A62&gt;=4.85,A62&lt;5.55),1.7,IF(AND(D62&gt;=1.2,B62&lt;2.75,F62&gt;=1.5,A62&gt;=4.85,A62&lt;5.55),4.25,IF(AND(G62&gt;=0.774,F62&gt;=2.5,B62&gt;=3.15,H62&lt;16.284,A62&gt;=5.55),5.4,IF(AND(B62&lt;3.1,G62&lt;0.934,D62&lt;0.45,F62&lt;1.5,A62&gt;=4.85,A62&lt;5.55),1.6,IF(AND(D62&lt;1.05,D62&lt;1.2,B62&lt;2.75,F62&gt;=1.5,A62&gt;=4.85,A62&lt;5.55),3.433,IF(AND(D62&gt;=1.05,D62&lt;1.2,B62&lt;2.75,F62&gt;=1.5,A62&gt;=4.85,A62&lt;5.55),3.267,IF(AND(H62&lt;8.486,D62&lt;1.35,F62&lt;2.5,B62&lt;3.15,H62&lt;16.284,A62&gt;=5.55),3.85,IF(AND(D62&gt;=1.55,D62&gt;=1.35,F62&lt;2.5,B62&lt;3.15,H62&lt;16.284,A62&gt;=5.55),5.1,IF(AND(H62&lt;10.464,A62&lt;6.35,F62&gt;=2.5,B62&lt;3.15,H62&lt;16.284,A62&gt;=5.55),5.08,IF(AND(H62&gt;=10.464,A62&lt;6.35,F62&gt;=2.5,B62&lt;3.15,H62&lt;16.284,A62&gt;=5.55),4.9,IF(AND(D62&lt;1.85,A62&gt;=6.35,F62&gt;=2.5,B62&lt;3.15,H62&lt;16.284,A62&gt;=5.55),5.8,IF(AND(H62&gt;=10.393,G62&lt;0.774,F62&gt;=2.5,B62&gt;=3.15,H62&lt;16.284,A62&gt;=5.55),5.425,IF(AND(B62&lt;2.6,H62&gt;=8.486,D62&lt;1.35,F62&lt;2.5,B62&lt;3.15,H62&lt;16.284,A62&gt;=5.55),3.9,IF(AND(G62&gt;=0.567,D62&lt;1.55,D62&gt;=1.35,F62&lt;2.5,B62&lt;3.15,H62&lt;16.284,A62&gt;=5.55),4.4,IF(AND(B62&lt;3.25,H62&lt;10.393,G62&lt;0.774,F62&gt;=2.5,B62&gt;=3.15,H62&lt;16.284,A62&gt;=5.55),5.7,IF(AND(B62&gt;=3.25,H62&lt;10.393,G62&lt;0.774,F62&gt;=2.5,B62&gt;=3.15,H62&lt;16.284,A62&gt;=5.55),5.98,IF(AND(G62&lt;0.079,G62&lt;0.338,B62&gt;=3.1,G62&lt;0.934,D62&lt;0.45,F62&lt;1.5,A62&gt;=4.85,A62&lt;5.55),1.425,IF(AND(B62&lt;3.35,G62&gt;=0.338,B62&gt;=3.1,G62&lt;0.934,D62&lt;0.45,F62&lt;1.5,A62&gt;=4.85,A62&lt;5.55),1.4,IF(AND(G62&lt;0.404,B62&gt;=2.6,H62&gt;=8.486,D62&lt;1.35,F62&lt;2.5,B62&lt;3.15,H62&lt;16.284,A62&gt;=5.55),4.3,IF(AND(G62&gt;=0.404,B62&gt;=2.6,H62&gt;=8.486,D62&lt;1.35,F62&lt;2.5,B62&lt;3.15,H62&lt;16.284,A62&gt;=5.55),4.025,IF(AND(B62&gt;=3.05,G62&lt;0.567,D62&lt;1.55,D62&gt;=1.35,F62&lt;2.5,B62&lt;3.15,H62&lt;16.284,A62&gt;=5.55),4.7,IF(AND(A62&lt;6.45,H62&lt;10.667,D62&gt;=1.85,A62&gt;=6.35,F62&gt;=2.5,B62&lt;3.15,H62&lt;16.284,A62&gt;=5.55),5.3,IF(AND(A62&gt;=6.45,H62&lt;10.667,D62&gt;=1.85,A62&gt;=6.35,F62&gt;=2.5,B62&lt;3.15,H62&lt;16.284,A62&gt;=5.55),5.167,IF(AND(B62&lt;2.95,H62&gt;=10.667,D62&gt;=1.85,A62&gt;=6.35,F62&gt;=2.5,B62&lt;3.15,H62&lt;16.284,A62&gt;=5.55),5.6,IF(AND(B62&gt;=2.95,H62&gt;=10.667,D62&gt;=1.85,A62&gt;=6.35,F62&gt;=2.5,B62&lt;3.15,H62&lt;16.284,A62&gt;=5.55),5.5,IF(AND(H62&lt;10.325,G62&gt;=0.079,G62&lt;0.338,B62&gt;=3.1,G62&lt;0.934,D62&lt;0.45,F62&lt;1.5,A62&gt;=4.85,A62&lt;5.55),1.5,IF(AND(G62&lt;0.385,B62&gt;=3.35,G62&gt;=0.338,B62&gt;=3.1,G62&lt;0.934,D62&lt;0.45,F62&lt;1.5,A62&gt;=4.85,A62&lt;5.55),1.5,IF(AND(G62&gt;=0.385,B62&gt;=3.35,G62&gt;=0.338,B62&gt;=3.1,G62&lt;0.934,D62&lt;0.45,F62&lt;1.5,A62&gt;=4.85,A62&lt;5.55),1.42,IF(AND(B62&lt;2.5,B62&lt;3.05,G62&lt;0.567,D62&lt;1.55,D62&gt;=1.35,F62&lt;2.5,B62&lt;3.15,H62&lt;16.284,A62&gt;=5.55),4.5,IF(AND(B62&gt;=2.5,B62&lt;3.05,G62&lt;0.567,D62&lt;1.55,D62&gt;=1.35,F62&lt;2.5,B62&lt;3.15,H62&lt;16.284,A62&gt;=5.55),4.56,IF(AND(H62&lt;12.506,H62&gt;=10.325,G62&gt;=0.079,G62&lt;0.338,B62&gt;=3.1,G62&lt;0.934,D62&lt;0.45,F62&lt;1.5,A62&gt;=4.85,A62&lt;5.55),1.2,IF(AND(H62&gt;=12.506,H62&gt;=10.325,G62&gt;=0.079,G62&lt;0.338,B62&gt;=3.1,G62&lt;0.934,D62&lt;0.45,F62&lt;1.5,A62&gt;=4.85,A62&lt;5.55),1.3,"shouldnthappen")))))))))))))))))))))))))))))))))))))))</f>
        <v>4.25</v>
      </c>
      <c r="AU62" s="1" t="n">
        <f aca="false">IF(AND(G62&gt;=0.52,B62&lt;3.05,F62&lt;1.5),1.1,IF(AND(G62&lt;0.35,G62&lt;0.52,B62&lt;3.05,F62&lt;1.5),1.4,IF(AND(G62&gt;=0.35,G62&lt;0.52,B62&lt;3.05,F62&lt;1.5),1.3,IF(AND(G62&gt;=0.227,G62&lt;0.347,B62&gt;=3.05,F62&lt;1.5),1.32,IF(AND(H62&lt;6.417,G62&gt;=0.347,B62&gt;=3.05,F62&lt;1.5),1.7,IF(AND(A62&gt;=7.25,A62&gt;=6.6,F62&gt;=2.5,F62&gt;=1.5),6.35,IF(AND(G62&lt;0.11,G62&lt;0.227,G62&lt;0.347,B62&gt;=3.05,F62&lt;1.5),1.333,IF(AND(H62&lt;9.441,H62&gt;=6.417,G62&gt;=0.347,B62&gt;=3.05,F62&lt;1.5),1.425,IF(AND(B62&lt;2.75,G62&lt;0.451,H62&lt;10.266,F62&lt;2.5,F62&gt;=1.5),4,IF(AND(B62&gt;=2.75,G62&lt;0.451,H62&lt;10.266,F62&lt;2.5,F62&gt;=1.5),4.433,IF(AND(G62&gt;=0.865,G62&gt;=0.451,H62&lt;10.266,F62&lt;2.5,F62&gt;=1.5),4.2,IF(AND(B62&lt;2.45,H62&lt;13.665,H62&gt;=10.266,F62&lt;2.5,F62&gt;=1.5),3.7,IF(AND(G62&lt;0.302,H62&gt;=13.665,H62&gt;=10.266,F62&lt;2.5,F62&gt;=1.5),5,IF(AND(B62&lt;2.9,A62&lt;6.1,A62&lt;6.6,F62&gt;=2.5,F62&gt;=1.5),5.06,IF(AND(B62&gt;=2.9,A62&lt;6.1,A62&lt;6.6,F62&gt;=2.5,F62&gt;=1.5),4.8,IF(AND(B62&lt;3.05,A62&gt;=6.1,A62&lt;6.6,F62&gt;=2.5,F62&gt;=1.5),5.6,IF(AND(B62&gt;=3.05,A62&gt;=6.1,A62&lt;6.6,F62&gt;=2.5,F62&gt;=1.5),5.267,IF(AND(H62&gt;=14.564,A62&lt;7.25,A62&gt;=6.6,F62&gt;=2.5,F62&gt;=1.5),5.6,IF(AND(H62&gt;=14.309,G62&gt;=0.11,G62&lt;0.227,G62&lt;0.347,B62&gt;=3.05,F62&lt;1.5),1.7,IF(AND(D62&lt;0.4,H62&gt;=9.441,H62&gt;=6.417,G62&gt;=0.347,B62&gt;=3.05,F62&lt;1.5),1.5,IF(AND(D62&gt;=0.4,H62&gt;=9.441,H62&gt;=6.417,G62&gt;=0.347,B62&gt;=3.05,F62&lt;1.5),1.633,IF(AND(A62&lt;5.35,G62&lt;0.865,G62&gt;=0.451,H62&lt;10.266,F62&lt;2.5,F62&gt;=1.5),3.15,IF(AND(D62&lt;1.45,G62&gt;=0.302,H62&gt;=13.665,H62&gt;=10.266,F62&lt;2.5,F62&gt;=1.5),4.74,IF(AND(D62&gt;=1.45,G62&gt;=0.302,H62&gt;=13.665,H62&gt;=10.266,F62&lt;2.5,F62&gt;=1.5),4.567,IF(AND(H62&lt;8.836,H62&lt;14.564,A62&lt;7.25,A62&gt;=6.6,F62&gt;=2.5,F62&gt;=1.5),5.7,IF(AND(H62&gt;=8.836,H62&lt;14.564,A62&lt;7.25,A62&gt;=6.6,F62&gt;=2.5,F62&gt;=1.5),5.9,IF(AND(H62&lt;11.53,H62&lt;14.309,G62&gt;=0.11,G62&lt;0.227,G62&lt;0.347,B62&gt;=3.05,F62&lt;1.5),1.5,IF(AND(H62&gt;=11.53,H62&lt;14.309,G62&gt;=0.11,G62&lt;0.227,G62&lt;0.347,B62&gt;=3.05,F62&lt;1.5),1.467,IF(AND(H62&lt;9.386,A62&gt;=5.35,G62&lt;0.865,G62&gt;=0.451,H62&lt;10.266,F62&lt;2.5,F62&gt;=1.5),3.56,IF(AND(H62&gt;=9.386,A62&gt;=5.35,G62&lt;0.865,G62&gt;=0.451,H62&lt;10.266,F62&lt;2.5,F62&gt;=1.5),4.2,IF(AND(H62&lt;11.036,D62&lt;1.45,B62&gt;=2.45,H62&lt;13.665,H62&gt;=10.266,F62&lt;2.5,F62&gt;=1.5),4.45,IF(AND(H62&gt;=11.036,D62&lt;1.45,B62&gt;=2.45,H62&lt;13.665,H62&gt;=10.266,F62&lt;2.5,F62&gt;=1.5),4.1,IF(AND(G62&gt;=0.585,D62&gt;=1.45,B62&gt;=2.45,H62&lt;13.665,H62&gt;=10.266,F62&lt;2.5,F62&gt;=1.5),4.9,IF(AND(H62&lt;11.743,G62&lt;0.585,D62&gt;=1.45,B62&gt;=2.45,H62&lt;13.665,H62&gt;=10.266,F62&lt;2.5,F62&gt;=1.5),4.7,IF(AND(H62&gt;=11.743,G62&lt;0.585,D62&gt;=1.45,B62&gt;=2.45,H62&lt;13.665,H62&gt;=10.266,F62&lt;2.5,F62&gt;=1.5),4.5,"shouldnthappen")))))))))))))))))))))))))))))))))))</f>
        <v>4</v>
      </c>
      <c r="AV62" s="1" t="n">
        <f aca="false">IF(AND(G62&gt;=0.356,F62&gt;=1.5,A62&lt;5.75),3.52,IF(AND(A62&lt;7.25,A62&gt;=7.1,A62&gt;=5.75),5.875,IF(AND(A62&gt;=7.25,A62&gt;=7.1,A62&gt;=5.75),6.5,IF(AND(D62&gt;=0.35,G62&gt;=0.586,F62&lt;1.5,A62&lt;5.75),1.8,IF(AND(D62&lt;1.4,G62&lt;0.356,F62&gt;=1.5,A62&lt;5.75),4.2,IF(AND(D62&gt;=1.4,G62&lt;0.356,F62&gt;=1.5,A62&lt;5.75),4.5,IF(AND(H62&gt;=11.218,A62&lt;5.05,G62&lt;0.586,F62&lt;1.5,A62&lt;5.75),1.225,IF(AND(G62&gt;=0.253,A62&gt;=5.05,G62&lt;0.586,F62&lt;1.5,A62&lt;5.75),1.3,IF(AND(B62&gt;=3.75,D62&lt;0.35,G62&gt;=0.586,F62&lt;1.5,A62&lt;5.75),1.567,IF(AND(B62&lt;2.85,D62&lt;1.35,D62&lt;1.65,A62&lt;7.1,A62&gt;=5.75),4.26,IF(AND(B62&gt;=2.85,D62&lt;1.35,D62&lt;1.65,A62&lt;7.1,A62&gt;=5.75),4.45,IF(AND(A62&lt;6.05,H62&lt;12.921,D62&gt;=1.65,A62&lt;7.1,A62&gt;=5.75),5.1,IF(AND(H62&gt;=15.338,H62&gt;=12.921,D62&gt;=1.65,A62&lt;7.1,A62&gt;=5.75),5.55,IF(AND(G62&lt;0.418,H62&lt;11.218,A62&lt;5.05,G62&lt;0.586,F62&lt;1.5,A62&lt;5.75),1.42,IF(AND(G62&gt;=0.418,H62&lt;11.218,A62&lt;5.05,G62&lt;0.586,F62&lt;1.5,A62&lt;5.75),1.3,IF(AND(H62&gt;=13.321,G62&lt;0.253,A62&gt;=5.05,G62&lt;0.586,F62&lt;1.5,A62&lt;5.75),1.7,IF(AND(H62&lt;6.089,B62&lt;3.75,D62&lt;0.35,G62&gt;=0.586,F62&lt;1.5,A62&lt;5.75),1.7,IF(AND(H62&gt;=6.089,B62&lt;3.75,D62&lt;0.35,G62&gt;=0.586,F62&lt;1.5,A62&lt;5.75),1.5,IF(AND(B62&lt;2.9,D62&lt;1.45,D62&gt;=1.35,D62&lt;1.65,A62&lt;7.1,A62&gt;=5.75),4.8,IF(AND(B62&gt;=2.9,D62&lt;1.45,D62&gt;=1.35,D62&lt;1.65,A62&lt;7.1,A62&gt;=5.75),4.475,IF(AND(B62&lt;2.5,D62&gt;=1.45,D62&gt;=1.35,D62&lt;1.65,A62&lt;7.1,A62&gt;=5.75),4.5,IF(AND(H62&lt;8.884,A62&gt;=6.05,H62&lt;12.921,D62&gt;=1.65,A62&lt;7.1,A62&gt;=5.75),5.4,IF(AND(A62&lt;6.3,H62&lt;15.338,H62&gt;=12.921,D62&gt;=1.65,A62&lt;7.1,A62&gt;=5.75),4.967,IF(AND(A62&gt;=6.3,H62&lt;15.338,H62&gt;=12.921,D62&gt;=1.65,A62&lt;7.1,A62&gt;=5.75),5.133,IF(AND(H62&lt;10.826,H62&lt;13.321,G62&lt;0.253,A62&gt;=5.05,G62&lt;0.586,F62&lt;1.5,A62&lt;5.75),1.5,IF(AND(H62&gt;=10.826,H62&lt;13.321,G62&lt;0.253,A62&gt;=5.05,G62&lt;0.586,F62&lt;1.5,A62&lt;5.75),1.4,IF(AND(H62&lt;7.47,B62&gt;=2.5,D62&gt;=1.45,D62&gt;=1.35,D62&lt;1.65,A62&lt;7.1,A62&gt;=5.75),5.1,IF(AND(H62&gt;=7.47,B62&gt;=2.5,D62&gt;=1.45,D62&gt;=1.35,D62&lt;1.65,A62&lt;7.1,A62&gt;=5.75),4.725,IF(AND(H62&lt;9.637,H62&gt;=8.884,A62&gt;=6.05,H62&lt;12.921,D62&gt;=1.65,A62&lt;7.1,A62&gt;=5.75),5.9,IF(AND(B62&lt;2.6,H62&gt;=9.637,H62&gt;=8.884,A62&gt;=6.05,H62&lt;12.921,D62&gt;=1.65,A62&lt;7.1,A62&gt;=5.75),5.8,IF(AND(B62&lt;2.75,B62&gt;=2.6,H62&gt;=9.637,H62&gt;=8.884,A62&gt;=6.05,H62&lt;12.921,D62&gt;=1.65,A62&lt;7.1,A62&gt;=5.75),5.3,IF(AND(D62&lt;2.25,B62&gt;=2.75,B62&gt;=2.6,H62&gt;=9.637,H62&gt;=8.884,A62&gt;=6.05,H62&lt;12.921,D62&gt;=1.65,A62&lt;7.1,A62&gt;=5.75),5.6,IF(AND(D62&gt;=2.25,B62&gt;=2.75,B62&gt;=2.6,H62&gt;=9.637,H62&gt;=8.884,A62&gt;=6.05,H62&lt;12.921,D62&gt;=1.65,A62&lt;7.1,A62&gt;=5.75),5.5,"shouldnthappen")))))))))))))))))))))))))))))))))</f>
        <v>3.52</v>
      </c>
      <c r="AW62" s="1" t="n">
        <f aca="false">IF(AND(G62&gt;=0.905,F62&lt;1.5),1.767,IF(AND(H62&gt;=16.674,F62&gt;=1.5),6.55,IF(AND(A62&lt;4.35,H62&lt;14.344,G62&lt;0.905,F62&lt;1.5),1.1,IF(AND(B62&lt;3.65,H62&gt;=14.344,G62&lt;0.905,F62&lt;1.5),1.5,IF(AND(B62&gt;=3.65,H62&gt;=14.344,G62&lt;0.905,F62&lt;1.5),1.65,IF(AND(B62&lt;2.6,F62&gt;=2.5,H62&lt;16.674,F62&gt;=1.5),4.5,IF(AND(D62&gt;=0.45,A62&gt;=4.35,H62&lt;14.344,G62&lt;0.905,F62&lt;1.5),1.65,IF(AND(D62&lt;1.15,A62&lt;5.9,F62&lt;2.5,H62&lt;16.674,F62&gt;=1.5),3.56,IF(AND(B62&lt;2.75,A62&gt;=5.9,F62&lt;2.5,H62&lt;16.674,F62&gt;=1.5),5,IF(AND(H62&lt;13.531,B62&gt;=2.75,A62&gt;=5.9,F62&lt;2.5,H62&lt;16.674,F62&gt;=1.5),4.333,IF(AND(B62&lt;3.2,G62&gt;=0.669,B62&gt;=2.6,F62&gt;=2.5,H62&lt;16.674,F62&gt;=1.5),5.08,IF(AND(B62&gt;=3.2,G62&gt;=0.669,B62&gt;=2.6,F62&gt;=2.5,H62&lt;16.674,F62&gt;=1.5),5.4,IF(AND(B62&lt;3.15,A62&lt;5.05,D62&lt;0.45,A62&gt;=4.35,H62&lt;14.344,G62&lt;0.905,F62&lt;1.5),1.45,IF(AND(A62&gt;=5.55,A62&gt;=5.05,D62&lt;0.45,A62&gt;=4.35,H62&lt;14.344,G62&lt;0.905,F62&lt;1.5),1.5,IF(AND(A62&lt;5.55,A62&lt;5.65,D62&gt;=1.15,A62&lt;5.9,F62&lt;2.5,H62&lt;16.674,F62&gt;=1.5),3.95,IF(AND(A62&gt;=5.55,A62&lt;5.65,D62&gt;=1.15,A62&lt;5.9,F62&lt;2.5,H62&lt;16.674,F62&gt;=1.5),3.82,IF(AND(G62&lt;0.39,A62&gt;=5.65,D62&gt;=1.15,A62&lt;5.9,F62&lt;2.5,H62&lt;16.674,F62&gt;=1.5),4.35,IF(AND(G62&gt;=0.39,A62&gt;=5.65,D62&gt;=1.15,A62&lt;5.9,F62&lt;2.5,H62&lt;16.674,F62&gt;=1.5),3.95,IF(AND(G62&lt;0.466,H62&gt;=13.531,B62&gt;=2.75,A62&gt;=5.9,F62&lt;2.5,H62&lt;16.674,F62&gt;=1.5),4.8,IF(AND(G62&gt;=0.466,H62&gt;=13.531,B62&gt;=2.75,A62&gt;=5.9,F62&lt;2.5,H62&lt;16.674,F62&gt;=1.5),4.7,IF(AND(H62&lt;10.144,D62&lt;2.05,G62&lt;0.669,B62&gt;=2.6,F62&gt;=2.5,H62&lt;16.674,F62&gt;=1.5),5.3,IF(AND(H62&gt;=10.144,D62&lt;2.05,G62&lt;0.669,B62&gt;=2.6,F62&gt;=2.5,H62&lt;16.674,F62&gt;=1.5),5.133,IF(AND(D62&gt;=2.45,D62&gt;=2.05,G62&lt;0.669,B62&gt;=2.6,F62&gt;=2.5,H62&lt;16.674,F62&gt;=1.5),5.9,IF(AND(B62&lt;3.25,B62&gt;=3.15,A62&lt;5.05,D62&lt;0.45,A62&gt;=4.35,H62&lt;14.344,G62&lt;0.905,F62&lt;1.5),1.2,IF(AND(B62&gt;=3.25,B62&gt;=3.15,A62&lt;5.05,D62&lt;0.45,A62&gt;=4.35,H62&lt;14.344,G62&lt;0.905,F62&lt;1.5),1.36,IF(AND(B62&gt;=3.8,A62&lt;5.55,A62&gt;=5.05,D62&lt;0.45,A62&gt;=4.35,H62&lt;14.344,G62&lt;0.905,F62&lt;1.5),1.3,IF(AND(G62&lt;0.05,B62&lt;3.8,A62&lt;5.55,A62&gt;=5.05,D62&lt;0.45,A62&gt;=4.35,H62&lt;14.344,G62&lt;0.905,F62&lt;1.5),1.4,IF(AND(G62&lt;0.107,G62&lt;0.395,D62&lt;2.45,D62&gt;=2.05,G62&lt;0.669,B62&gt;=2.6,F62&gt;=2.5,H62&lt;16.674,F62&gt;=1.5),5.667,IF(AND(G62&lt;0.537,G62&gt;=0.395,D62&lt;2.45,D62&gt;=2.05,G62&lt;0.669,B62&gt;=2.6,F62&gt;=2.5,H62&lt;16.674,F62&gt;=1.5),5.6,IF(AND(G62&gt;=0.537,G62&gt;=0.395,D62&lt;2.45,D62&gt;=2.05,G62&lt;0.669,B62&gt;=2.6,F62&gt;=2.5,H62&lt;16.674,F62&gt;=1.5),5.775,IF(AND(B62&lt;3.6,G62&gt;=0.05,B62&lt;3.8,A62&lt;5.55,A62&gt;=5.05,D62&lt;0.45,A62&gt;=4.35,H62&lt;14.344,G62&lt;0.905,F62&lt;1.5),1.475,IF(AND(B62&gt;=3.6,G62&gt;=0.05,B62&lt;3.8,A62&lt;5.55,A62&gt;=5.05,D62&lt;0.45,A62&gt;=4.35,H62&lt;14.344,G62&lt;0.905,F62&lt;1.5),1.5,IF(AND(G62&lt;0.312,G62&gt;=0.107,G62&lt;0.395,D62&lt;2.45,D62&gt;=2.05,G62&lt;0.669,B62&gt;=2.6,F62&gt;=2.5,H62&lt;16.674,F62&gt;=1.5),5.18,IF(AND(G62&gt;=0.312,G62&gt;=0.107,G62&lt;0.395,D62&lt;2.45,D62&gt;=2.05,G62&lt;0.669,B62&gt;=2.6,F62&gt;=2.5,H62&lt;16.674,F62&gt;=1.5),5.4,"shouldnthappen"))))))))))))))))))))))))))))))))))</f>
        <v>3.95</v>
      </c>
      <c r="AX62" s="1" t="n">
        <f aca="false">IF(AND(D62&gt;=1.3,B62&gt;=3.45),6.25,IF(AND(B62&lt;2.75,A62&lt;5.25,B62&lt;3.45),3.9,IF(AND(D62&lt;0.25,D62&lt;1.3,B62&gt;=3.45),1.16,IF(AND(A62&gt;=5.05,B62&gt;=2.75,A62&lt;5.25,B62&lt;3.45),1.7,IF(AND(D62&lt;0.7,F62&lt;2.5,A62&gt;=5.25,B62&lt;3.45),1.5,IF(AND(H62&gt;=16.284,F62&gt;=2.5,A62&gt;=5.25,B62&lt;3.45),6.6,IF(AND(G62&lt;0.123,D62&gt;=0.25,D62&lt;1.3,B62&gt;=3.45),1.3,IF(AND(A62&lt;4.5,A62&lt;5.05,B62&gt;=2.75,A62&lt;5.25,B62&lt;3.45),1.3,IF(AND(A62&lt;5.05,G62&gt;=0.123,D62&gt;=0.25,D62&lt;1.3,B62&gt;=3.45),1.6,IF(AND(B62&lt;3.15,A62&gt;=4.5,A62&lt;5.05,B62&gt;=2.75,A62&lt;5.25,B62&lt;3.45),1.54,IF(AND(B62&gt;=3.15,A62&gt;=4.5,A62&lt;5.05,B62&gt;=2.75,A62&lt;5.25,B62&lt;3.45),1.35,IF(AND(D62&gt;=1.4,A62&lt;5.9,D62&gt;=0.7,F62&lt;2.5,A62&gt;=5.25,B62&lt;3.45),4.5,IF(AND(D62&gt;=1.55,A62&gt;=5.9,D62&gt;=0.7,F62&lt;2.5,A62&gt;=5.25,B62&lt;3.45),4.95,IF(AND(G62&gt;=0.682,D62&gt;=2.05,H62&lt;16.284,F62&gt;=2.5,A62&gt;=5.25,B62&lt;3.45),5.26,IF(AND(A62&lt;5.4,A62&gt;=5.05,G62&gt;=0.123,D62&gt;=0.25,D62&lt;1.3,B62&gt;=3.45),1.64,IF(AND(A62&gt;=5.4,A62&gt;=5.05,G62&gt;=0.123,D62&gt;=0.25,D62&lt;1.3,B62&gt;=3.45),1.6,IF(AND(G62&lt;0.372,D62&lt;1.4,A62&lt;5.9,D62&gt;=0.7,F62&lt;2.5,A62&gt;=5.25,B62&lt;3.45),4.175,IF(AND(D62&lt;1.35,D62&lt;1.55,A62&gt;=5.9,D62&gt;=0.7,F62&lt;2.5,A62&gt;=5.25,B62&lt;3.45),4.2,IF(AND(B62&lt;2.35,G62&lt;0.596,D62&lt;2.05,H62&lt;16.284,F62&gt;=2.5,A62&gt;=5.25,B62&lt;3.45),5,IF(AND(G62&gt;=0.888,G62&gt;=0.596,D62&lt;2.05,H62&lt;16.284,F62&gt;=2.5,A62&gt;=5.25,B62&lt;3.45),4.8,IF(AND(A62&gt;=6.85,G62&lt;0.682,D62&gt;=2.05,H62&lt;16.284,F62&gt;=2.5,A62&gt;=5.25,B62&lt;3.45),5.4,IF(AND(A62&gt;=5.75,G62&gt;=0.372,D62&lt;1.4,A62&lt;5.9,D62&gt;=0.7,F62&lt;2.5,A62&gt;=5.25,B62&lt;3.45),3.933,IF(AND(A62&gt;=6.75,D62&gt;=1.35,D62&lt;1.55,A62&gt;=5.9,D62&gt;=0.7,F62&lt;2.5,A62&gt;=5.25,B62&lt;3.45),4.8,IF(AND(H62&lt;11.084,B62&gt;=2.35,G62&lt;0.596,D62&lt;2.05,H62&lt;16.284,F62&gt;=2.5,A62&gt;=5.25,B62&lt;3.45),5.3,IF(AND(H62&lt;8.435,G62&lt;0.888,G62&gt;=0.596,D62&lt;2.05,H62&lt;16.284,F62&gt;=2.5,A62&gt;=5.25,B62&lt;3.45),5.1,IF(AND(H62&gt;=8.435,G62&lt;0.888,G62&gt;=0.596,D62&lt;2.05,H62&lt;16.284,F62&gt;=2.5,A62&gt;=5.25,B62&lt;3.45),4.94,IF(AND(B62&lt;3.15,A62&lt;6.85,G62&lt;0.682,D62&gt;=2.05,H62&lt;16.284,F62&gt;=2.5,A62&gt;=5.25,B62&lt;3.45),5.6,IF(AND(B62&gt;=3.15,A62&lt;6.85,G62&lt;0.682,D62&gt;=2.05,H62&lt;16.284,F62&gt;=2.5,A62&gt;=5.25,B62&lt;3.45),5.74,IF(AND(G62&lt;0.572,A62&lt;5.75,G62&gt;=0.372,D62&lt;1.4,A62&lt;5.9,D62&gt;=0.7,F62&lt;2.5,A62&gt;=5.25,B62&lt;3.45),3.7,IF(AND(D62&lt;1.45,A62&lt;6.75,D62&gt;=1.35,D62&lt;1.55,A62&gt;=5.9,D62&gt;=0.7,F62&lt;2.5,A62&gt;=5.25,B62&lt;3.45),4.46,IF(AND(D62&gt;=1.45,A62&lt;6.75,D62&gt;=1.35,D62&lt;1.55,A62&gt;=5.9,D62&gt;=0.7,F62&lt;2.5,A62&gt;=5.25,B62&lt;3.45),4.567,IF(AND(H62&lt;12.532,H62&gt;=11.084,B62&gt;=2.35,G62&lt;0.596,D62&lt;2.05,H62&lt;16.284,F62&gt;=2.5,A62&gt;=5.25,B62&lt;3.45),5.8,IF(AND(H62&gt;=12.532,H62&gt;=11.084,B62&gt;=2.35,G62&lt;0.596,D62&lt;2.05,H62&lt;16.284,F62&gt;=2.5,A62&gt;=5.25,B62&lt;3.45),5.667,IF(AND(A62&gt;=5.65,G62&gt;=0.572,A62&lt;5.75,G62&gt;=0.372,D62&lt;1.4,A62&lt;5.9,D62&gt;=0.7,F62&lt;2.5,A62&gt;=5.25,B62&lt;3.45),4.2,IF(AND(G62&lt;0.862,A62&lt;5.65,G62&gt;=0.572,A62&lt;5.75,G62&gt;=0.372,D62&lt;1.4,A62&lt;5.9,D62&gt;=0.7,F62&lt;2.5,A62&gt;=5.25,B62&lt;3.45),3.9,IF(AND(G62&gt;=0.862,A62&lt;5.65,G62&gt;=0.572,A62&lt;5.75,G62&gt;=0.372,D62&lt;1.4,A62&lt;5.9,D62&gt;=0.7,F62&lt;2.5,A62&gt;=5.25,B62&lt;3.45),4,"shouldnthappen"))))))))))))))))))))))))))))))))))))</f>
        <v>3.9</v>
      </c>
      <c r="AY62" s="1" t="n">
        <f aca="false">IF(AND(H62&gt;=8.233,D62&gt;=0.8,A62&lt;5.55),3.525,IF(AND(B62&lt;2.9,H62&gt;=15.534,A62&gt;=5.55),4.8,IF(AND(H62&gt;=12.259,A62&lt;4.75,D62&lt;0.8,A62&lt;5.55),1.25,IF(AND(B62&gt;=3.85,A62&gt;=4.75,D62&lt;0.8,A62&lt;5.55),1.425,IF(AND(D62&lt;1.55,H62&lt;8.233,D62&gt;=0.8,A62&lt;5.55),3.975,IF(AND(D62&gt;=1.55,H62&lt;8.233,D62&gt;=0.8,A62&lt;5.55),4.5,IF(AND(D62&lt;0.65,D62&lt;1.7,H62&lt;15.534,A62&gt;=5.55),1.7,IF(AND(A62&gt;=7.05,D62&gt;=1.7,H62&lt;15.534,A62&gt;=5.55),6.3,IF(AND(B62&gt;=3.35,B62&gt;=2.9,H62&gt;=15.534,A62&gt;=5.55),5.4,IF(AND(B62&lt;3.1,H62&lt;12.259,A62&lt;4.75,D62&lt;0.8,A62&lt;5.55),1.367,IF(AND(B62&gt;=3.1,H62&lt;12.259,A62&lt;4.75,D62&lt;0.8,A62&lt;5.55),1.4,IF(AND(G62&gt;=0.905,B62&lt;3.85,A62&gt;=4.75,D62&lt;0.8,A62&lt;5.55),1.9,IF(AND(H62&lt;15.681,B62&lt;3.35,B62&gt;=2.9,H62&gt;=15.534,A62&gt;=5.55),5.8,IF(AND(H62&gt;=15.681,B62&lt;3.35,B62&gt;=2.9,H62&gt;=15.534,A62&gt;=5.55),5.7,IF(AND(H62&gt;=14.877,G62&lt;0.905,B62&lt;3.85,A62&gt;=4.75,D62&lt;0.8,A62&lt;5.55),1.3,IF(AND(D62&gt;=1.25,B62&lt;2.65,D62&gt;=0.65,D62&lt;1.7,H62&lt;15.534,A62&gt;=5.55),4.433,IF(AND(G62&gt;=0.622,B62&lt;3.15,A62&lt;7.05,D62&gt;=1.7,H62&lt;15.534,A62&gt;=5.55),5.08,IF(AND(H62&gt;=13.42,B62&gt;=3.15,A62&lt;7.05,D62&gt;=1.7,H62&lt;15.534,A62&gt;=5.55),5.1,IF(AND(G62&lt;0.265,H62&lt;14.877,G62&lt;0.905,B62&lt;3.85,A62&gt;=4.75,D62&lt;0.8,A62&lt;5.55),1.2,IF(AND(A62&lt;5.75,D62&lt;1.25,B62&lt;2.65,D62&gt;=0.65,D62&lt;1.7,H62&lt;15.534,A62&gt;=5.55),3.7,IF(AND(A62&gt;=5.75,D62&lt;1.25,B62&lt;2.65,D62&gt;=0.65,D62&lt;1.7,H62&lt;15.534,A62&gt;=5.55),4,IF(AND(G62&gt;=0.652,D62&lt;1.35,B62&gt;=2.65,D62&gt;=0.65,D62&lt;1.7,H62&lt;15.534,A62&gt;=5.55),3.6,IF(AND(H62&lt;7.47,D62&gt;=1.35,B62&gt;=2.65,D62&gt;=0.65,D62&lt;1.7,H62&lt;15.534,A62&gt;=5.55),5.1,IF(AND(H62&lt;10.914,G62&lt;0.622,B62&lt;3.15,A62&lt;7.05,D62&gt;=1.7,H62&lt;15.534,A62&gt;=5.55),5.36,IF(AND(H62&gt;=10.914,G62&lt;0.622,B62&lt;3.15,A62&lt;7.05,D62&gt;=1.7,H62&lt;15.534,A62&gt;=5.55),5.64,IF(AND(G62&gt;=0.657,H62&lt;13.42,B62&gt;=3.15,A62&lt;7.05,D62&gt;=1.7,H62&lt;15.534,A62&gt;=5.55),6,IF(AND(G62&gt;=0.782,G62&gt;=0.265,H62&lt;14.877,G62&lt;0.905,B62&lt;3.85,A62&gt;=4.75,D62&lt;0.8,A62&lt;5.55),1.48,IF(AND(H62&lt;11.286,G62&lt;0.652,D62&lt;1.35,B62&gt;=2.65,D62&gt;=0.65,D62&lt;1.7,H62&lt;15.534,A62&gt;=5.55),4.24,IF(AND(H62&gt;=11.286,G62&lt;0.652,D62&lt;1.35,B62&gt;=2.65,D62&gt;=0.65,D62&lt;1.7,H62&lt;15.534,A62&gt;=5.55),4.05,IF(AND(G62&lt;0.413,H62&gt;=7.47,D62&gt;=1.35,B62&gt;=2.65,D62&gt;=0.65,D62&lt;1.7,H62&lt;15.534,A62&gt;=5.55),5.1,IF(AND(H62&lt;11.325,G62&lt;0.657,H62&lt;13.42,B62&gt;=3.15,A62&lt;7.05,D62&gt;=1.7,H62&lt;15.534,A62&gt;=5.55),5.8,IF(AND(H62&gt;=11.325,G62&lt;0.657,H62&lt;13.42,B62&gt;=3.15,A62&lt;7.05,D62&gt;=1.7,H62&lt;15.534,A62&gt;=5.55),5.6,IF(AND(D62&gt;=0.35,G62&lt;0.782,G62&gt;=0.265,H62&lt;14.877,G62&lt;0.905,B62&lt;3.85,A62&gt;=4.75,D62&lt;0.8,A62&lt;5.55),1.633,IF(AND(B62&lt;2.85,G62&gt;=0.413,H62&gt;=7.47,D62&gt;=1.35,B62&gt;=2.65,D62&gt;=0.65,D62&lt;1.7,H62&lt;15.534,A62&gt;=5.55),4.6,IF(AND(D62&lt;0.15,D62&lt;0.35,G62&lt;0.782,G62&gt;=0.265,H62&lt;14.877,G62&lt;0.905,B62&lt;3.85,A62&gt;=4.75,D62&lt;0.8,A62&lt;5.55),1.5,IF(AND(D62&gt;=0.15,D62&lt;0.35,G62&lt;0.782,G62&gt;=0.265,H62&lt;14.877,G62&lt;0.905,B62&lt;3.85,A62&gt;=4.75,D62&lt;0.8,A62&lt;5.55),1.543,IF(AND(A62&gt;=6.8,B62&gt;=2.85,G62&gt;=0.413,H62&gt;=7.47,D62&gt;=1.35,B62&gt;=2.65,D62&gt;=0.65,D62&lt;1.7,H62&lt;15.534,A62&gt;=5.55),4.9,IF(AND(H62&lt;13.531,A62&lt;6.8,B62&gt;=2.85,G62&gt;=0.413,H62&gt;=7.47,D62&gt;=1.35,B62&gt;=2.65,D62&gt;=0.65,D62&lt;1.7,H62&lt;15.534,A62&gt;=5.55),4.5,IF(AND(H62&gt;=13.531,A62&lt;6.8,B62&gt;=2.85,G62&gt;=0.413,H62&gt;=7.47,D62&gt;=1.35,B62&gt;=2.65,D62&gt;=0.65,D62&lt;1.7,H62&lt;15.534,A62&gt;=5.55),4.7,"shouldnthappen")))))))))))))))))))))))))))))))))))))))</f>
        <v>3.975</v>
      </c>
      <c r="AZ62" s="1" t="n">
        <f aca="false">IF(AND(H62&gt;=15.371,B62&gt;=3.35),5.4,IF(AND(G62&gt;=0.851,H62&gt;=15.244,B62&lt;3.35),4.75,IF(AND(F62&gt;=2,H62&lt;15.371,B62&gt;=3.35),5.6,IF(AND(B62&lt;2.75,A62&lt;5.15,H62&lt;15.244,B62&lt;3.35),3.42,IF(AND(A62&gt;=7.25,G62&lt;0.851,H62&gt;=15.244,B62&lt;3.35),6.6,IF(AND(A62&lt;4.45,B62&gt;=2.75,A62&lt;5.15,H62&lt;15.244,B62&lt;3.35),1.1,IF(AND(G62&lt;0.527,A62&lt;7.25,G62&lt;0.851,H62&gt;=15.244,B62&lt;3.35),5.08,IF(AND(G62&gt;=0.527,A62&lt;7.25,G62&lt;0.851,H62&gt;=15.244,B62&lt;3.35),5.8,IF(AND(D62&gt;=0.35,B62&lt;3.7,F62&lt;2,H62&lt;15.371,B62&gt;=3.35),1.55,IF(AND(H62&lt;6.542,B62&gt;=3.7,F62&lt;2,H62&lt;15.371,B62&gt;=3.35),1.9,IF(AND(B62&lt;3.25,A62&gt;=4.45,B62&gt;=2.75,A62&lt;5.15,H62&lt;15.244,B62&lt;3.35),1.46,IF(AND(B62&gt;=3.25,A62&gt;=4.45,B62&gt;=2.75,A62&lt;5.15,H62&lt;15.244,B62&lt;3.35),1.7,IF(AND(H62&lt;13.654,B62&gt;=2.95,D62&lt;1.45,A62&gt;=5.15,H62&lt;15.244,B62&lt;3.35),4.3,IF(AND(H62&gt;=13.654,B62&gt;=2.95,D62&lt;1.45,A62&gt;=5.15,H62&lt;15.244,B62&lt;3.35),4.625,IF(AND(F62&gt;=2.5,D62&lt;1.75,D62&gt;=1.45,A62&gt;=5.15,H62&lt;15.244,B62&lt;3.35),5.3,IF(AND(G62&gt;=0.853,D62&gt;=1.75,D62&gt;=1.45,A62&gt;=5.15,H62&lt;15.244,B62&lt;3.35),5.15,IF(AND(D62&gt;=0.25,D62&lt;0.35,B62&lt;3.7,F62&lt;2,H62&lt;15.371,B62&gt;=3.35),1.3,IF(AND(B62&lt;3.85,H62&gt;=6.542,B62&gt;=3.7,F62&lt;2,H62&lt;15.371,B62&gt;=3.35),1.633,IF(AND(H62&lt;7.02,H62&lt;10.688,B62&lt;2.95,D62&lt;1.45,A62&gt;=5.15,H62&lt;15.244,B62&lt;3.35),3.98,IF(AND(G62&lt;0.338,H62&gt;=10.688,B62&lt;2.95,D62&lt;1.45,A62&gt;=5.15,H62&lt;15.244,B62&lt;3.35),4.22,IF(AND(G62&gt;=0.338,H62&gt;=10.688,B62&lt;2.95,D62&lt;1.45,A62&gt;=5.15,H62&lt;15.244,B62&lt;3.35),3.9,IF(AND(B62&lt;2.75,F62&lt;2.5,D62&lt;1.75,D62&gt;=1.45,A62&gt;=5.15,H62&lt;15.244,B62&lt;3.35),5.1,IF(AND(B62&gt;=2.75,F62&lt;2.5,D62&lt;1.75,D62&gt;=1.45,A62&gt;=5.15,H62&lt;15.244,B62&lt;3.35),4.74,IF(AND(A62&gt;=7,G62&lt;0.853,D62&gt;=1.75,D62&gt;=1.45,A62&gt;=5.15,H62&lt;15.244,B62&lt;3.35),6.5,IF(AND(G62&gt;=0.934,D62&lt;0.25,D62&lt;0.35,B62&lt;3.7,F62&lt;2,H62&lt;15.371,B62&gt;=3.35),1.7,IF(AND(D62&lt;0.25,B62&gt;=3.85,H62&gt;=6.542,B62&gt;=3.7,F62&lt;2,H62&lt;15.371,B62&gt;=3.35),1.5,IF(AND(D62&gt;=0.25,B62&gt;=3.85,H62&gt;=6.542,B62&gt;=3.7,F62&lt;2,H62&lt;15.371,B62&gt;=3.35),1.4,IF(AND(B62&lt;2.5,H62&gt;=7.02,H62&lt;10.688,B62&lt;2.95,D62&lt;1.45,A62&gt;=5.15,H62&lt;15.244,B62&lt;3.35),3.8,IF(AND(G62&gt;=0.74,A62&lt;7,G62&lt;0.853,D62&gt;=1.75,D62&gt;=1.45,A62&gt;=5.15,H62&lt;15.244,B62&lt;3.35),6,IF(AND(G62&gt;=0.61,G62&lt;0.934,D62&lt;0.25,D62&lt;0.35,B62&lt;3.7,F62&lt;2,H62&lt;15.371,B62&gt;=3.35),1.5,IF(AND(D62&lt;1.15,B62&gt;=2.5,H62&gt;=7.02,H62&lt;10.688,B62&lt;2.95,D62&lt;1.45,A62&gt;=5.15,H62&lt;15.244,B62&lt;3.35),3.5,IF(AND(D62&gt;=1.15,B62&gt;=2.5,H62&gt;=7.02,H62&lt;10.688,B62&lt;2.95,D62&lt;1.45,A62&gt;=5.15,H62&lt;15.244,B62&lt;3.35),3.6,IF(AND(G62&gt;=0.626,G62&lt;0.74,A62&lt;7,G62&lt;0.853,D62&gt;=1.75,D62&gt;=1.45,A62&gt;=5.15,H62&lt;15.244,B62&lt;3.35),4.9,IF(AND(H62&lt;13.641,G62&lt;0.61,G62&lt;0.934,D62&lt;0.25,D62&lt;0.35,B62&lt;3.7,F62&lt;2,H62&lt;15.371,B62&gt;=3.35),1.425,IF(AND(H62&gt;=13.641,G62&lt;0.61,G62&lt;0.934,D62&lt;0.25,D62&lt;0.35,B62&lt;3.7,F62&lt;2,H62&lt;15.371,B62&gt;=3.35),1.3,IF(AND(B62&lt;3.05,G62&lt;0.626,G62&lt;0.74,A62&lt;7,G62&lt;0.853,D62&gt;=1.75,D62&gt;=1.45,A62&gt;=5.15,H62&lt;15.244,B62&lt;3.35),5.475,IF(AND(B62&gt;=3.05,G62&lt;0.626,G62&lt;0.74,A62&lt;7,G62&lt;0.853,D62&gt;=1.75,D62&gt;=1.45,A62&gt;=5.15,H62&lt;15.244,B62&lt;3.35),5.633,"shouldnthappen")))))))))))))))))))))))))))))))))))))</f>
        <v>3.98</v>
      </c>
      <c r="BA62" s="1" t="n">
        <f aca="false">IF(AND(F62&gt;=2,B62&gt;=3.4),6.1,IF(AND(B62&lt;2.75,A62&lt;5.15,B62&lt;3.4),3.225,IF(AND(G62&gt;=0.821,F62&lt;2,B62&gt;=3.4),1.9,IF(AND(B62&gt;=3.2,B62&gt;=2.75,A62&lt;5.15,B62&lt;3.4),1.7,IF(AND(A62&lt;4.8,G62&lt;0.821,F62&lt;2,B62&gt;=3.4),1,IF(AND(G62&gt;=0.446,B62&lt;3.2,B62&gt;=2.75,A62&lt;5.15,B62&lt;3.4),1.1,IF(AND(G62&lt;0.356,D62&lt;1.45,A62&lt;6.25,A62&gt;=5.15,B62&lt;3.4),4.32,IF(AND(G62&lt;0.591,D62&gt;=1.45,A62&lt;6.25,A62&gt;=5.15,B62&lt;3.4),4.6,IF(AND(D62&lt;1.75,G62&lt;0.597,A62&gt;=6.25,A62&gt;=5.15,B62&lt;3.4),4.86,IF(AND(H62&gt;=16.472,G62&gt;=0.597,A62&gt;=6.25,A62&gt;=5.15,B62&lt;3.4),6.6,IF(AND(G62&lt;0.063,G62&lt;0.446,B62&lt;3.2,B62&gt;=2.75,A62&lt;5.15,B62&lt;3.4),1.4,IF(AND(A62&gt;=5.95,G62&gt;=0.356,D62&lt;1.45,A62&lt;6.25,A62&gt;=5.15,B62&lt;3.4),4.6,IF(AND(B62&gt;=2.9,G62&gt;=0.591,D62&gt;=1.45,A62&lt;6.25,A62&gt;=5.15,B62&lt;3.4),4.867,IF(AND(D62&gt;=2.4,H62&lt;16.472,G62&gt;=0.597,A62&gt;=6.25,A62&gt;=5.15,B62&lt;3.4),6,IF(AND(A62&lt;5.45,B62&gt;=3.85,A62&gt;=4.8,G62&lt;0.821,F62&lt;2,B62&gt;=3.4),1.3,IF(AND(A62&gt;=5.45,B62&gt;=3.85,A62&gt;=4.8,G62&lt;0.821,F62&lt;2,B62&gt;=3.4),1.45,IF(AND(H62&lt;14.273,G62&gt;=0.063,G62&lt;0.446,B62&lt;3.2,B62&gt;=2.75,A62&lt;5.15,B62&lt;3.4),1.5,IF(AND(H62&gt;=14.273,G62&gt;=0.063,G62&lt;0.446,B62&lt;3.2,B62&gt;=2.75,A62&lt;5.15,B62&lt;3.4),1.6,IF(AND(G62&gt;=0.572,A62&lt;5.95,G62&gt;=0.356,D62&lt;1.45,A62&lt;6.25,A62&gt;=5.15,B62&lt;3.4),3.9,IF(AND(G62&lt;0.827,B62&lt;2.9,G62&gt;=0.591,D62&gt;=1.45,A62&lt;6.25,A62&gt;=5.15,B62&lt;3.4),4.9,IF(AND(G62&gt;=0.827,B62&lt;2.9,G62&gt;=0.591,D62&gt;=1.45,A62&lt;6.25,A62&gt;=5.15,B62&lt;3.4),5.1,IF(AND(A62&gt;=7.2,B62&lt;3.05,D62&gt;=1.75,G62&lt;0.597,A62&gt;=6.25,A62&gt;=5.15,B62&lt;3.4),6.7,IF(AND(G62&lt;0.353,B62&gt;=3.05,D62&gt;=1.75,G62&lt;0.597,A62&gt;=6.25,A62&gt;=5.15,B62&lt;3.4),5.22,IF(AND(G62&gt;=0.353,B62&gt;=3.05,D62&gt;=1.75,G62&lt;0.597,A62&gt;=6.25,A62&gt;=5.15,B62&lt;3.4),5.65,IF(AND(A62&lt;6.55,D62&lt;2.4,H62&lt;16.472,G62&gt;=0.597,A62&gt;=6.25,A62&gt;=5.15,B62&lt;3.4),5.033,IF(AND(H62&lt;12.719,G62&lt;0.385,B62&lt;3.85,A62&gt;=4.8,G62&lt;0.821,F62&lt;2,B62&gt;=3.4),1.54,IF(AND(H62&gt;=12.719,G62&lt;0.385,B62&lt;3.85,A62&gt;=4.8,G62&lt;0.821,F62&lt;2,B62&gt;=3.4),1.3,IF(AND(B62&lt;3.6,G62&gt;=0.385,B62&lt;3.85,A62&gt;=4.8,G62&lt;0.821,F62&lt;2,B62&gt;=3.4),1.325,IF(AND(B62&gt;=3.6,G62&gt;=0.385,B62&lt;3.85,A62&gt;=4.8,G62&lt;0.821,F62&lt;2,B62&gt;=3.4),1.55,IF(AND(D62&lt;1.05,G62&lt;0.572,A62&lt;5.95,G62&gt;=0.356,D62&lt;1.45,A62&lt;6.25,A62&gt;=5.15,B62&lt;3.4),3.633,IF(AND(D62&gt;=2.15,A62&lt;7.2,B62&lt;3.05,D62&gt;=1.75,G62&lt;0.597,A62&gt;=6.25,A62&gt;=5.15,B62&lt;3.4),5.667,IF(AND(H62&lt;13.094,A62&gt;=6.55,D62&lt;2.4,H62&lt;16.472,G62&gt;=0.597,A62&gt;=6.25,A62&gt;=5.15,B62&lt;3.4),5.2,IF(AND(D62&lt;1.15,D62&gt;=1.05,G62&lt;0.572,A62&lt;5.95,G62&gt;=0.356,D62&lt;1.45,A62&lt;6.25,A62&gt;=5.15,B62&lt;3.4),3.8,IF(AND(D62&gt;=1.15,D62&gt;=1.05,G62&lt;0.572,A62&lt;5.95,G62&gt;=0.356,D62&lt;1.45,A62&lt;6.25,A62&gt;=5.15,B62&lt;3.4),3.9,IF(AND(G62&gt;=0.487,D62&lt;2.15,A62&lt;7.2,B62&lt;3.05,D62&gt;=1.75,G62&lt;0.597,A62&gt;=6.25,A62&gt;=5.15,B62&lt;3.4),5.8,IF(AND(A62&lt;6.8,H62&gt;=13.094,A62&gt;=6.55,D62&lt;2.4,H62&lt;16.472,G62&gt;=0.597,A62&gt;=6.25,A62&gt;=5.15,B62&lt;3.4),4.52,IF(AND(A62&gt;=6.8,H62&gt;=13.094,A62&gt;=6.55,D62&lt;2.4,H62&lt;16.472,G62&gt;=0.597,A62&gt;=6.25,A62&gt;=5.15,B62&lt;3.4),4.75,IF(AND(B62&lt;2.95,G62&lt;0.487,D62&lt;2.15,A62&lt;7.2,B62&lt;3.05,D62&gt;=1.75,G62&lt;0.597,A62&gt;=6.25,A62&gt;=5.15,B62&lt;3.4),5.6,IF(AND(B62&gt;=2.95,G62&lt;0.487,D62&lt;2.15,A62&lt;7.2,B62&lt;3.05,D62&gt;=1.75,G62&lt;0.597,A62&gt;=6.25,A62&gt;=5.15,B62&lt;3.4),5.5,"shouldnthappen")))))))))))))))))))))))))))))))))))))))</f>
        <v>3.9</v>
      </c>
      <c r="BB62" s="1" t="n">
        <f aca="false">IF(AND(A62&lt;4.35,B62&lt;3.25,F62&lt;1.5),1.1,IF(AND(H62&lt;14.005,A62&gt;=4.35,B62&lt;3.25,F62&lt;1.5),1.3,IF(AND(H62&gt;=14.005,A62&gt;=4.35,B62&lt;3.25,F62&lt;1.5),1.6,IF(AND(G62&gt;=0.905,A62&lt;5.15,B62&gt;=3.25,F62&lt;1.5),1.9,IF(AND(B62&lt;3.45,A62&gt;=5.15,B62&gt;=3.25,F62&lt;1.5),1.6,IF(AND(F62&gt;=2.5,D62&gt;=1.35,D62&lt;1.75,F62&gt;=1.5),4.867,IF(AND(A62&gt;=7.05,D62&gt;=2.05,D62&gt;=1.75,F62&gt;=1.5),6.35,IF(AND(D62&gt;=0.4,G62&lt;0.905,A62&lt;5.15,B62&gt;=3.25,F62&lt;1.5),1.65,IF(AND(B62&lt;3.6,B62&gt;=3.45,A62&gt;=5.15,B62&gt;=3.25,F62&lt;1.5),1.35,IF(AND(H62&lt;6.808,H62&lt;9.386,D62&lt;1.35,D62&lt;1.75,F62&gt;=1.5),4.05,IF(AND(H62&gt;=6.808,H62&lt;9.386,D62&lt;1.35,D62&lt;1.75,F62&gt;=1.5),3.46,IF(AND(B62&lt;2.45,F62&lt;2.5,D62&gt;=1.35,D62&lt;1.75,F62&gt;=1.5),4.5,IF(AND(H62&gt;=13.115,D62&lt;1.95,D62&lt;2.05,D62&gt;=1.75,F62&gt;=1.5),4.85,IF(AND(G62&lt;0.196,D62&gt;=1.95,D62&lt;2.05,D62&gt;=1.75,F62&gt;=1.5),6.7,IF(AND(G62&gt;=0.196,D62&gt;=1.95,D62&lt;2.05,D62&gt;=1.75,F62&gt;=1.5),5.12,IF(AND(H62&lt;10.925,D62&lt;0.4,G62&lt;0.905,A62&lt;5.15,B62&gt;=3.25,F62&lt;1.5),1.4,IF(AND(H62&gt;=10.925,D62&lt;0.4,G62&lt;0.905,A62&lt;5.15,B62&gt;=3.25,F62&lt;1.5),1.45,IF(AND(H62&lt;14.096,B62&gt;=3.6,B62&gt;=3.45,A62&gt;=5.15,B62&gt;=3.25,F62&lt;1.5),1.42,IF(AND(H62&gt;=14.096,B62&gt;=3.6,B62&gt;=3.45,A62&gt;=5.15,B62&gt;=3.25,F62&lt;1.5),1.7,IF(AND(B62&lt;2.45,D62&lt;1.15,H62&gt;=9.386,D62&lt;1.35,D62&lt;1.75,F62&gt;=1.5),3.6,IF(AND(B62&gt;=2.45,D62&lt;1.15,H62&gt;=9.386,D62&lt;1.35,D62&lt;1.75,F62&gt;=1.5),3.9,IF(AND(G62&lt;0.246,D62&gt;=1.15,H62&gt;=9.386,D62&lt;1.35,D62&lt;1.75,F62&gt;=1.5),4.4,IF(AND(B62&lt;2.75,B62&gt;=2.45,F62&lt;2.5,D62&gt;=1.35,D62&lt;1.75,F62&gt;=1.5),5.1,IF(AND(H62&lt;11.084,H62&lt;13.115,D62&lt;1.95,D62&lt;2.05,D62&gt;=1.75,F62&gt;=1.5),5.35,IF(AND(H62&gt;=11.084,H62&lt;13.115,D62&lt;1.95,D62&lt;2.05,D62&gt;=1.75,F62&gt;=1.5),5.7,IF(AND(H62&lt;15.52,D62&lt;2.25,A62&lt;7.05,D62&gt;=2.05,D62&gt;=1.75,F62&gt;=1.5),5.45,IF(AND(H62&gt;=15.52,D62&lt;2.25,A62&lt;7.05,D62&gt;=2.05,D62&gt;=1.75,F62&gt;=1.5),5.725,IF(AND(G62&gt;=0.775,D62&gt;=2.25,A62&lt;7.05,D62&gt;=2.05,D62&gt;=1.75,F62&gt;=1.5),5.2,IF(AND(D62&lt;1.25,G62&gt;=0.246,D62&gt;=1.15,H62&gt;=9.386,D62&lt;1.35,D62&lt;1.75,F62&gt;=1.5),4.05,IF(AND(A62&lt;5.85,B62&gt;=2.75,B62&gt;=2.45,F62&lt;2.5,D62&gt;=1.35,D62&lt;1.75,F62&gt;=1.5),4.5,IF(AND(B62&lt;3.3,G62&lt;0.775,D62&gt;=2.25,A62&lt;7.05,D62&gt;=2.05,D62&gt;=1.75,F62&gt;=1.5),5.64,IF(AND(B62&gt;=3.3,G62&lt;0.775,D62&gt;=2.25,A62&lt;7.05,D62&gt;=2.05,D62&gt;=1.75,F62&gt;=1.5),5.6,IF(AND(A62&lt;5.9,D62&gt;=1.25,G62&gt;=0.246,D62&gt;=1.15,H62&gt;=9.386,D62&lt;1.35,D62&lt;1.75,F62&gt;=1.5),4.2,IF(AND(A62&gt;=5.9,D62&gt;=1.25,G62&gt;=0.246,D62&gt;=1.15,H62&gt;=9.386,D62&lt;1.35,D62&lt;1.75,F62&gt;=1.5),4,IF(AND(G62&gt;=0.437,A62&gt;=5.85,B62&gt;=2.75,B62&gt;=2.45,F62&lt;2.5,D62&gt;=1.35,D62&lt;1.75,F62&gt;=1.5),4.75,IF(AND(H62&lt;9.446,G62&lt;0.437,A62&gt;=5.85,B62&gt;=2.75,B62&gt;=2.45,F62&lt;2.5,D62&gt;=1.35,D62&lt;1.75,F62&gt;=1.5),4.6,IF(AND(H62&gt;=9.446,G62&lt;0.437,A62&gt;=5.85,B62&gt;=2.75,B62&gt;=2.45,F62&lt;2.5,D62&gt;=1.35,D62&lt;1.75,F62&gt;=1.5),4.7,"shouldnthappen")))))))))))))))))))))))))))))))))))))</f>
        <v>5.1</v>
      </c>
      <c r="BC62" s="1" t="n">
        <f aca="false">IF(AND(G62&gt;=0.905,F62&lt;1.5),1.65,IF(AND(D62&gt;=0.45,G62&lt;0.905,F62&lt;1.5),1.65,IF(AND(A62&lt;5.15,D62&lt;1.55,F62&gt;=1.5),3.225,IF(AND(F62&gt;=2.5,A62&gt;=5.15,D62&lt;1.55,F62&gt;=1.5),5.05,IF(AND(H62&lt;5.767,A62&lt;7.05,D62&gt;=1.55,F62&gt;=1.5),4.5,IF(AND(D62&lt;1.7,A62&gt;=7.05,D62&gt;=1.55,F62&gt;=1.5),5.8,IF(AND(A62&gt;=5.3,G62&lt;0.207,D62&lt;0.45,G62&lt;0.905,F62&lt;1.5),1.3,IF(AND(D62&gt;=0.35,G62&gt;=0.207,D62&lt;0.45,G62&lt;0.905,F62&lt;1.5),1.5,IF(AND(G62&lt;0.155,D62&gt;=1.7,A62&gt;=7.05,D62&gt;=1.55,F62&gt;=1.5),6.7,IF(AND(G62&gt;=0.155,D62&gt;=1.7,A62&gt;=7.05,D62&gt;=1.55,F62&gt;=1.5),6.34,IF(AND(G62&lt;0.05,A62&lt;5.3,G62&lt;0.207,D62&lt;0.45,G62&lt;0.905,F62&lt;1.5),1.4,IF(AND(G62&gt;=0.05,A62&lt;5.3,G62&lt;0.207,D62&lt;0.45,G62&lt;0.905,F62&lt;1.5),1.5,IF(AND(A62&lt;4.5,D62&lt;0.35,G62&gt;=0.207,D62&lt;0.45,G62&lt;0.905,F62&lt;1.5),1.3,IF(AND(G62&lt;0.308,A62&lt;6.2,F62&lt;2.5,A62&gt;=5.15,D62&lt;1.55,F62&gt;=1.5),4.5,IF(AND(D62&lt;1.35,A62&gt;=6.2,F62&lt;2.5,A62&gt;=5.15,D62&lt;1.55,F62&gt;=1.5),4.367,IF(AND(D62&lt;1.85,A62&lt;6.15,H62&gt;=5.767,A62&lt;7.05,D62&gt;=1.55,F62&gt;=1.5),4.933,IF(AND(G62&gt;=0.558,A62&gt;=4.5,D62&lt;0.35,G62&gt;=0.207,D62&lt;0.45,G62&lt;0.905,F62&lt;1.5),1.5,IF(AND(H62&gt;=13.383,G62&gt;=0.308,A62&lt;6.2,F62&lt;2.5,A62&gt;=5.15,D62&lt;1.55,F62&gt;=1.5),4.7,IF(AND(H62&gt;=12.206,D62&gt;=1.35,A62&gt;=6.2,F62&lt;2.5,A62&gt;=5.15,D62&lt;1.55,F62&gt;=1.5),4.575,IF(AND(A62&lt;5.7,D62&gt;=1.85,A62&lt;6.15,H62&gt;=5.767,A62&lt;7.05,D62&gt;=1.55,F62&gt;=1.5),4.9,IF(AND(A62&gt;=5.7,D62&gt;=1.85,A62&lt;6.15,H62&gt;=5.767,A62&lt;7.05,D62&gt;=1.55,F62&gt;=1.5),5.1,IF(AND(G62&lt;0.079,G62&lt;0.364,A62&gt;=6.15,H62&gt;=5.767,A62&lt;7.05,D62&gt;=1.55,F62&gt;=1.5),5.6,IF(AND(G62&gt;=0.079,G62&lt;0.364,A62&gt;=6.15,H62&gt;=5.767,A62&lt;7.05,D62&gt;=1.55,F62&gt;=1.5),5.25,IF(AND(G62&gt;=0.447,G62&lt;0.558,A62&gt;=4.5,D62&lt;0.35,G62&gt;=0.207,D62&lt;0.45,G62&lt;0.905,F62&lt;1.5),1.3,IF(AND(B62&gt;=2.95,H62&lt;13.383,G62&gt;=0.308,A62&lt;6.2,F62&lt;2.5,A62&gt;=5.15,D62&lt;1.55,F62&gt;=1.5),4.6,IF(AND(B62&lt;2.65,H62&lt;12.206,D62&gt;=1.35,A62&gt;=6.2,F62&lt;2.5,A62&gt;=5.15,D62&lt;1.55,F62&gt;=1.5),4.9,IF(AND(D62&lt;2.45,A62&lt;6.6,G62&gt;=0.364,A62&gt;=6.15,H62&gt;=5.767,A62&lt;7.05,D62&gt;=1.55,F62&gt;=1.5),5.6,IF(AND(D62&gt;=2.45,A62&lt;6.6,G62&gt;=0.364,A62&gt;=6.15,H62&gt;=5.767,A62&lt;7.05,D62&gt;=1.55,F62&gt;=1.5),6,IF(AND(H62&lt;12.921,A62&gt;=6.6,G62&gt;=0.364,A62&gt;=6.15,H62&gt;=5.767,A62&lt;7.05,D62&gt;=1.55,F62&gt;=1.5),5.725,IF(AND(H62&gt;=12.921,A62&gt;=6.6,G62&gt;=0.364,A62&gt;=6.15,H62&gt;=5.767,A62&lt;7.05,D62&gt;=1.55,F62&gt;=1.5),5.367,IF(AND(B62&lt;3.15,G62&lt;0.447,G62&lt;0.558,A62&gt;=4.5,D62&lt;0.35,G62&gt;=0.207,D62&lt;0.45,G62&lt;0.905,F62&lt;1.5),1.5,IF(AND(B62&gt;=3.15,G62&lt;0.447,G62&lt;0.558,A62&gt;=4.5,D62&lt;0.35,G62&gt;=0.207,D62&lt;0.45,G62&lt;0.905,F62&lt;1.5),1.36,IF(AND(B62&gt;=2.85,B62&lt;2.95,H62&lt;13.383,G62&gt;=0.308,A62&lt;6.2,F62&lt;2.5,A62&gt;=5.15,D62&lt;1.55,F62&gt;=1.5),3.6,IF(AND(H62&lt;9.446,B62&gt;=2.65,H62&lt;12.206,D62&gt;=1.35,A62&gt;=6.2,F62&lt;2.5,A62&gt;=5.15,D62&lt;1.55,F62&gt;=1.5),4.6,IF(AND(H62&gt;=9.446,B62&gt;=2.65,H62&lt;12.206,D62&gt;=1.35,A62&gt;=6.2,F62&lt;2.5,A62&gt;=5.15,D62&lt;1.55,F62&gt;=1.5),4.7,IF(AND(D62&lt;1.2,B62&lt;2.85,B62&lt;2.95,H62&lt;13.383,G62&gt;=0.308,A62&lt;6.2,F62&lt;2.5,A62&gt;=5.15,D62&lt;1.55,F62&gt;=1.5),3.75,IF(AND(G62&lt;0.356,D62&gt;=1.2,B62&lt;2.85,B62&lt;2.95,H62&lt;13.383,G62&gt;=0.308,A62&lt;6.2,F62&lt;2.5,A62&gt;=5.15,D62&lt;1.55,F62&gt;=1.5),4.2,IF(AND(G62&gt;=0.356,D62&gt;=1.2,B62&lt;2.85,B62&lt;2.95,H62&lt;13.383,G62&gt;=0.308,A62&lt;6.2,F62&lt;2.5,A62&gt;=5.15,D62&lt;1.55,F62&gt;=1.5),3.96,"shouldnthappen"))))))))))))))))))))))))))))))))))))))</f>
        <v>3.96</v>
      </c>
      <c r="BD62" s="1" t="n">
        <f aca="false">IF(AND(B62&lt;2.7,A62&lt;5.3,B62&lt;3.15),3.42,IF(AND(F62&lt;2.5,A62&gt;=5.85,B62&gt;=3.15),4.7,IF(AND(A62&lt;4.35,B62&gt;=2.7,A62&lt;5.3,B62&lt;3.15),1.1,IF(AND(A62&gt;=4.35,B62&gt;=2.7,A62&lt;5.3,B62&lt;3.15),1.42,IF(AND(A62&gt;=7.05,F62&gt;=2.5,A62&gt;=5.3,B62&lt;3.15),6.067,IF(AND(D62&gt;=0.45,A62&lt;5.05,A62&lt;5.85,B62&gt;=3.15),1.6,IF(AND(B62&lt;3.35,A62&gt;=5.05,A62&lt;5.85,B62&gt;=3.15),1.7,IF(AND(A62&gt;=6.85,F62&gt;=2.5,A62&gt;=5.85,B62&gt;=3.15),6.22,IF(AND(D62&lt;1.25,D62&lt;1.35,F62&lt;2.5,A62&gt;=5.3,B62&lt;3.15),4.033,IF(AND(D62&gt;=1.25,D62&lt;1.35,F62&lt;2.5,A62&gt;=5.3,B62&lt;3.15),4.233,IF(AND(A62&lt;6.05,D62&gt;=1.35,F62&lt;2.5,A62&gt;=5.3,B62&lt;3.15),5.1,IF(AND(H62&gt;=13.29,A62&lt;7.05,F62&gt;=2.5,A62&gt;=5.3,B62&lt;3.15),4.96,IF(AND(G62&gt;=0.858,D62&lt;0.45,A62&lt;5.05,A62&lt;5.85,B62&gt;=3.15),1.3,IF(AND(D62&gt;=0.35,B62&gt;=3.35,A62&gt;=5.05,A62&lt;5.85,B62&gt;=3.15),1.4,IF(AND(B62&lt;3.25,A62&lt;6.85,F62&gt;=2.5,A62&gt;=5.85,B62&gt;=3.15),5.233,IF(AND(A62&gt;=6.8,A62&gt;=6.05,D62&gt;=1.35,F62&lt;2.5,A62&gt;=5.3,B62&lt;3.15),4.9,IF(AND(G62&gt;=0.622,H62&lt;13.29,A62&lt;7.05,F62&gt;=2.5,A62&gt;=5.3,B62&lt;3.15),5.067,IF(AND(H62&lt;8.834,G62&lt;0.858,D62&lt;0.45,A62&lt;5.05,A62&lt;5.85,B62&gt;=3.15),1.4,IF(AND(G62&lt;0.774,B62&gt;=3.25,A62&lt;6.85,F62&gt;=2.5,A62&gt;=5.85,B62&gt;=3.15),5.8,IF(AND(G62&gt;=0.774,B62&gt;=3.25,A62&lt;6.85,F62&gt;=2.5,A62&gt;=5.85,B62&gt;=3.15),5.4,IF(AND(H62&gt;=12.206,A62&lt;6.8,A62&gt;=6.05,D62&gt;=1.35,F62&lt;2.5,A62&gt;=5.3,B62&lt;3.15),4.5,IF(AND(G62&gt;=0.439,G62&lt;0.622,H62&lt;13.29,A62&lt;7.05,F62&gt;=2.5,A62&gt;=5.3,B62&lt;3.15),5.667,IF(AND(G62&lt;0.227,H62&gt;=8.834,G62&lt;0.858,D62&lt;0.45,A62&lt;5.05,A62&lt;5.85,B62&gt;=3.15),1.4,IF(AND(G62&gt;=0.227,H62&gt;=8.834,G62&lt;0.858,D62&lt;0.45,A62&lt;5.05,A62&lt;5.85,B62&gt;=3.15),1.3,IF(AND(G62&gt;=0.934,B62&lt;3.75,D62&lt;0.35,B62&gt;=3.35,A62&gt;=5.05,A62&lt;5.85,B62&gt;=3.15),1.7,IF(AND(G62&lt;0.823,B62&gt;=3.75,D62&lt;0.35,B62&gt;=3.35,A62&gt;=5.05,A62&lt;5.85,B62&gt;=3.15),1.55,IF(AND(G62&gt;=0.823,B62&gt;=3.75,D62&lt;0.35,B62&gt;=3.35,A62&gt;=5.05,A62&lt;5.85,B62&gt;=3.15),1.5,IF(AND(A62&lt;6.2,H62&lt;12.206,A62&lt;6.8,A62&gt;=6.05,D62&gt;=1.35,F62&lt;2.5,A62&gt;=5.3,B62&lt;3.15),4.6,IF(AND(A62&gt;=6.2,H62&lt;12.206,A62&lt;6.8,A62&gt;=6.05,D62&gt;=1.35,F62&lt;2.5,A62&gt;=5.3,B62&lt;3.15),4.74,IF(AND(H62&gt;=10.667,G62&lt;0.439,G62&lt;0.622,H62&lt;13.29,A62&lt;7.05,F62&gt;=2.5,A62&gt;=5.3,B62&lt;3.15),5.6,IF(AND(H62&lt;13.67,G62&lt;0.934,B62&lt;3.75,D62&lt;0.35,B62&gt;=3.35,A62&gt;=5.05,A62&lt;5.85,B62&gt;=3.15),1.48,IF(AND(H62&gt;=13.67,G62&lt;0.934,B62&lt;3.75,D62&lt;0.35,B62&gt;=3.35,A62&gt;=5.05,A62&lt;5.85,B62&gt;=3.15),1.3,IF(AND(G62&lt;0.301,H62&lt;10.667,G62&lt;0.439,G62&lt;0.622,H62&lt;13.29,A62&lt;7.05,F62&gt;=2.5,A62&gt;=5.3,B62&lt;3.15),5.2,IF(AND(G62&gt;=0.301,H62&lt;10.667,G62&lt;0.439,G62&lt;0.622,H62&lt;13.29,A62&lt;7.05,F62&gt;=2.5,A62&gt;=5.3,B62&lt;3.15),5.067,"shouldnthappen"))))))))))))))))))))))))))))))))))</f>
        <v>1.42</v>
      </c>
      <c r="BE62" s="1" t="n">
        <f aca="false">IF(AND(B62&gt;=3.85,A62&gt;=5.05,F62&lt;1.5),1.4,IF(AND(A62&lt;5.25,A62&lt;5.75,F62&gt;=1.5),3.15,IF(AND(A62&lt;4.95,B62&lt;3.15,A62&lt;5.05,F62&lt;1.5),1.46,IF(AND(A62&gt;=4.95,B62&lt;3.15,A62&lt;5.05,F62&lt;1.5),1.6,IF(AND(H62&lt;8.834,B62&gt;=3.15,A62&lt;5.05,F62&lt;1.5),1.4,IF(AND(D62&lt;0.25,B62&lt;3.85,A62&gt;=5.05,F62&lt;1.5),1.48,IF(AND(D62&gt;=0.25,B62&lt;3.85,A62&gt;=5.05,F62&lt;1.5),1.7,IF(AND(F62&gt;=2.5,A62&gt;=5.25,A62&lt;5.75,F62&gt;=1.5),4.9,IF(AND(H62&lt;12.45,H62&gt;=8.834,B62&gt;=3.15,A62&lt;5.05,F62&lt;1.5),1.25,IF(AND(H62&gt;=12.45,H62&gt;=8.834,B62&gt;=3.15,A62&lt;5.05,F62&lt;1.5),1.32,IF(AND(G62&lt;0.283,F62&lt;2.5,A62&gt;=5.25,A62&lt;5.75,F62&gt;=1.5),4.3,IF(AND(H62&lt;6.712,H62&lt;11.275,D62&lt;1.55,A62&gt;=5.75,F62&gt;=1.5),5,IF(AND(H62&lt;13.101,H62&gt;=11.275,D62&lt;1.55,A62&gt;=5.75,F62&gt;=1.5),3.933,IF(AND(H62&gt;=13.101,H62&gt;=11.275,D62&lt;1.55,A62&gt;=5.75,F62&gt;=1.5),4.5,IF(AND(A62&gt;=7.3,D62&lt;2.45,D62&gt;=1.55,A62&gt;=5.75,F62&gt;=1.5),6.7,IF(AND(B62&lt;3.45,D62&gt;=2.45,D62&gt;=1.55,A62&gt;=5.75,F62&gt;=1.5),5.925,IF(AND(B62&gt;=3.45,D62&gt;=2.45,D62&gt;=1.55,A62&gt;=5.75,F62&gt;=1.5),6.1,IF(AND(B62&gt;=2.8,G62&gt;=0.283,F62&lt;2.5,A62&gt;=5.25,A62&lt;5.75,F62&gt;=1.5),4.2,IF(AND(D62&lt;1.35,H62&gt;=6.712,H62&lt;11.275,D62&lt;1.55,A62&gt;=5.75,F62&gt;=1.5),4.35,IF(AND(D62&lt;1.05,B62&lt;2.8,G62&gt;=0.283,F62&lt;2.5,A62&gt;=5.25,A62&lt;5.75,F62&gt;=1.5),3.567,IF(AND(D62&gt;=1.05,B62&lt;2.8,G62&gt;=0.283,F62&lt;2.5,A62&gt;=5.25,A62&lt;5.75,F62&gt;=1.5),3.925,IF(AND(B62&lt;2.65,D62&gt;=1.35,H62&gt;=6.712,H62&lt;11.275,D62&lt;1.55,A62&gt;=5.75,F62&gt;=1.5),4.9,IF(AND(B62&gt;=2.65,D62&gt;=1.35,H62&gt;=6.712,H62&lt;11.275,D62&lt;1.55,A62&gt;=5.75,F62&gt;=1.5),4.625,IF(AND(H62&gt;=14.683,G62&gt;=0.628,A62&lt;7.3,D62&lt;2.45,D62&gt;=1.55,A62&gt;=5.75,F62&gt;=1.5),5.4,IF(AND(D62&lt;1.95,H62&lt;8.884,G62&lt;0.628,A62&lt;7.3,D62&lt;2.45,D62&gt;=1.55,A62&gt;=5.75,F62&gt;=1.5),5.1,IF(AND(D62&gt;=1.95,H62&lt;8.884,G62&lt;0.628,A62&lt;7.3,D62&lt;2.45,D62&gt;=1.55,A62&gt;=5.75,F62&gt;=1.5),5.22,IF(AND(A62&lt;6.05,H62&gt;=8.884,G62&lt;0.628,A62&lt;7.3,D62&lt;2.45,D62&gt;=1.55,A62&gt;=5.75,F62&gt;=1.5),5.1,IF(AND(G62&lt;0.817,H62&lt;14.683,G62&gt;=0.628,A62&lt;7.3,D62&lt;2.45,D62&gt;=1.55,A62&gt;=5.75,F62&gt;=1.5),4.967,IF(AND(G62&gt;=0.817,H62&lt;14.683,G62&gt;=0.628,A62&lt;7.3,D62&lt;2.45,D62&gt;=1.55,A62&gt;=5.75,F62&gt;=1.5),5.1,IF(AND(H62&lt;9.637,A62&gt;=6.05,H62&gt;=8.884,G62&lt;0.628,A62&lt;7.3,D62&lt;2.45,D62&gt;=1.55,A62&gt;=5.75,F62&gt;=1.5),5.9,IF(AND(D62&lt;1.85,H62&gt;=9.637,A62&gt;=6.05,H62&gt;=8.884,G62&lt;0.628,A62&lt;7.3,D62&lt;2.45,D62&gt;=1.55,A62&gt;=5.75,F62&gt;=1.5),5.733,IF(AND(G62&gt;=0.388,D62&gt;=1.85,H62&gt;=9.637,A62&gt;=6.05,H62&gt;=8.884,G62&lt;0.628,A62&lt;7.3,D62&lt;2.45,D62&gt;=1.55,A62&gt;=5.75,F62&gt;=1.5),5.64,IF(AND(B62&lt;2.95,G62&lt;0.388,D62&gt;=1.85,H62&gt;=9.637,A62&gt;=6.05,H62&gt;=8.884,G62&lt;0.628,A62&lt;7.3,D62&lt;2.45,D62&gt;=1.55,A62&gt;=5.75,F62&gt;=1.5),5.5,IF(AND(B62&gt;=2.95,G62&lt;0.388,D62&gt;=1.85,H62&gt;=9.637,A62&gt;=6.05,H62&gt;=8.884,G62&lt;0.628,A62&lt;7.3,D62&lt;2.45,D62&gt;=1.55,A62&gt;=5.75,F62&gt;=1.5),5.333,"shouldnthappen"))))))))))))))))))))))))))))))))))</f>
        <v>3.15</v>
      </c>
      <c r="BF62" s="1" t="n">
        <f aca="false">IF(AND(D62&gt;=0.35,F62&lt;1.5),1.65,IF(AND(H62&gt;=16.227,D62&gt;=1.55,F62&gt;=1.5),6.533,IF(AND(A62&gt;=5.45,G62&lt;0.174,D62&lt;0.35,F62&lt;1.5),1.7,IF(AND(D62&lt;0.15,G62&gt;=0.174,D62&lt;0.35,F62&lt;1.5),1.38,IF(AND(D62&gt;=1.15,D62&lt;1.25,D62&lt;1.55,F62&gt;=1.5),3.967,IF(AND(H62&lt;8.376,A62&lt;5.45,G62&lt;0.174,D62&lt;0.35,F62&lt;1.5),1.4,IF(AND(H62&gt;=8.376,A62&lt;5.45,G62&lt;0.174,D62&lt;0.35,F62&lt;1.5),1.5,IF(AND(B62&lt;3.1,D62&gt;=0.15,G62&gt;=0.174,D62&lt;0.35,F62&lt;1.5),1.475,IF(AND(H62&lt;10.258,D62&lt;1.15,D62&lt;1.25,D62&lt;1.55,F62&gt;=1.5),3.24,IF(AND(H62&gt;=10.258,D62&lt;1.15,D62&lt;1.25,D62&lt;1.55,F62&gt;=1.5),3.875,IF(AND(F62&gt;=2.5,H62&lt;10.927,D62&gt;=1.25,D62&lt;1.55,F62&gt;=1.5),5.05,IF(AND(D62&lt;1.35,H62&gt;=10.927,D62&gt;=1.25,D62&lt;1.55,F62&gt;=1.5),4.25,IF(AND(A62&gt;=6.95,D62&lt;1.75,H62&lt;16.227,D62&gt;=1.55,F62&gt;=1.5),5.8,IF(AND(B62&lt;3.3,B62&gt;=3.1,D62&gt;=0.15,G62&gt;=0.174,D62&lt;0.35,F62&lt;1.5),1.3,IF(AND(H62&lt;12.278,D62&gt;=1.35,H62&gt;=10.927,D62&gt;=1.25,D62&lt;1.55,F62&gt;=1.5),4.9,IF(AND(G62&lt;0.226,A62&lt;6.95,D62&lt;1.75,H62&lt;16.227,D62&gt;=1.55,F62&gt;=1.5),5,IF(AND(G62&gt;=0.226,A62&lt;6.95,D62&lt;1.75,H62&lt;16.227,D62&gt;=1.55,F62&gt;=1.5),4.62,IF(AND(H62&lt;9.35,B62&lt;2.95,D62&gt;=1.75,H62&lt;16.227,D62&gt;=1.55,F62&gt;=1.5),6.3,IF(AND(H62&gt;=9.35,B62&lt;2.95,D62&gt;=1.75,H62&lt;16.227,D62&gt;=1.55,F62&gt;=1.5),5.58,IF(AND(A62&lt;5.05,B62&gt;=3.3,B62&gt;=3.1,D62&gt;=0.15,G62&gt;=0.174,D62&lt;0.35,F62&lt;1.5),1.35,IF(AND(A62&gt;=5.05,B62&gt;=3.3,B62&gt;=3.1,D62&gt;=0.15,G62&gt;=0.174,D62&lt;0.35,F62&lt;1.5),1.46,IF(AND(B62&lt;2.8,A62&lt;5.65,F62&lt;2.5,H62&lt;10.927,D62&gt;=1.25,D62&lt;1.55,F62&gt;=1.5),4.075,IF(AND(B62&gt;=2.8,A62&lt;5.65,F62&lt;2.5,H62&lt;10.927,D62&gt;=1.25,D62&lt;1.55,F62&gt;=1.5),3.933,IF(AND(A62&lt;6.25,A62&gt;=5.65,F62&lt;2.5,H62&lt;10.927,D62&gt;=1.25,D62&lt;1.55,F62&gt;=1.5),4.533,IF(AND(A62&gt;=6.25,A62&gt;=5.65,F62&lt;2.5,H62&lt;10.927,D62&gt;=1.25,D62&lt;1.55,F62&gt;=1.5),4.3,IF(AND(A62&lt;6.5,H62&gt;=12.278,D62&gt;=1.35,H62&gt;=10.927,D62&gt;=1.25,D62&lt;1.55,F62&gt;=1.5),4.55,IF(AND(A62&gt;=6.5,H62&gt;=12.278,D62&gt;=1.35,H62&gt;=10.927,D62&gt;=1.25,D62&lt;1.55,F62&gt;=1.5),4.775,IF(AND(H62&lt;9.884,D62&lt;2.1,B62&gt;=2.95,D62&gt;=1.75,H62&lt;16.227,D62&gt;=1.55,F62&gt;=1.5),5.5,IF(AND(H62&gt;=9.884,D62&lt;2.1,B62&gt;=2.95,D62&gt;=1.75,H62&lt;16.227,D62&gt;=1.55,F62&gt;=1.5),5.1,IF(AND(H62&lt;10.393,D62&gt;=2.1,B62&gt;=2.95,D62&gt;=1.75,H62&lt;16.227,D62&gt;=1.55,F62&gt;=1.5),5.74,IF(AND(D62&lt;2.25,H62&gt;=10.393,D62&gt;=2.1,B62&gt;=2.95,D62&gt;=1.75,H62&lt;16.227,D62&gt;=1.55,F62&gt;=1.5),5.8,IF(AND(D62&gt;=2.25,H62&gt;=10.393,D62&gt;=2.1,B62&gt;=2.95,D62&gt;=1.75,H62&lt;16.227,D62&gt;=1.55,F62&gt;=1.5),5.4,"shouldnthappen"))))))))))))))))))))))))))))))))</f>
        <v>4.075</v>
      </c>
      <c r="BG62" s="1" t="n">
        <f aca="false">IF(AND(G62&lt;0.096,A62&lt;5.45),2.95,IF(AND(F62&gt;=1.5,G62&gt;=0.096,A62&lt;5.45),3,IF(AND(D62&lt;0.6,A62&lt;5.9,A62&gt;=5.45),1.4,IF(AND(F62&gt;=2.5,D62&gt;=0.6,A62&lt;5.9,A62&gt;=5.45),5.1,IF(AND(A62&lt;7.45,A62&gt;=7.05,A62&gt;=5.9,A62&gt;=5.45),6.167,IF(AND(B62&gt;=3.55,G62&lt;0.587,F62&lt;1.5,G62&gt;=0.096,A62&lt;5.45),1,IF(AND(A62&lt;5.05,G62&gt;=0.587,F62&lt;1.5,G62&gt;=0.096,A62&lt;5.45),1.35,IF(AND(B62&lt;2.75,D62&lt;1.7,A62&lt;7.05,A62&gt;=5.9,A62&gt;=5.45),4.9,IF(AND(A62&lt;6.2,D62&gt;=1.7,A62&lt;7.05,A62&gt;=5.9,A62&gt;=5.45),4.833,IF(AND(H62&lt;17.32,A62&gt;=7.45,A62&gt;=7.05,A62&gt;=5.9,A62&gt;=5.45),6.68,IF(AND(H62&gt;=17.32,A62&gt;=7.45,A62&gt;=7.05,A62&gt;=5.9,A62&gt;=5.45),6.4,IF(AND(G62&lt;0.161,B62&lt;3.55,G62&lt;0.587,F62&lt;1.5,G62&gt;=0.096,A62&lt;5.45),1.5,IF(AND(H62&lt;11.016,A62&gt;=5.05,G62&gt;=0.587,F62&lt;1.5,G62&gt;=0.096,A62&lt;5.45),1.633,IF(AND(H62&lt;11.001,G62&lt;0.372,F62&lt;2.5,D62&gt;=0.6,A62&lt;5.9,A62&gt;=5.45),4.133,IF(AND(H62&gt;=11.001,G62&lt;0.372,F62&lt;2.5,D62&gt;=0.6,A62&lt;5.9,A62&gt;=5.45),4.3,IF(AND(H62&lt;6.808,G62&gt;=0.372,F62&lt;2.5,D62&gt;=0.6,A62&lt;5.9,A62&gt;=5.45),4,IF(AND(A62&gt;=6.75,B62&gt;=2.75,D62&lt;1.7,A62&lt;7.05,A62&gt;=5.9,A62&gt;=5.45),4.84,IF(AND(H62&lt;12.467,G62&gt;=0.161,B62&lt;3.55,G62&lt;0.587,F62&lt;1.5,G62&gt;=0.096,A62&lt;5.45),1.3,IF(AND(D62&lt;0.25,H62&gt;=11.016,A62&gt;=5.05,G62&gt;=0.587,F62&lt;1.5,G62&gt;=0.096,A62&lt;5.45),1.52,IF(AND(D62&gt;=0.25,H62&gt;=11.016,A62&gt;=5.05,G62&gt;=0.587,F62&lt;1.5,G62&gt;=0.096,A62&lt;5.45),1.5,IF(AND(H62&lt;11.218,H62&gt;=6.808,G62&gt;=0.372,F62&lt;2.5,D62&gt;=0.6,A62&lt;5.9,A62&gt;=5.45),3.7,IF(AND(H62&gt;=11.218,H62&gt;=6.808,G62&gt;=0.372,F62&lt;2.5,D62&gt;=0.6,A62&lt;5.9,A62&gt;=5.45),3.9,IF(AND(B62&lt;2.95,A62&lt;6.75,B62&gt;=2.75,D62&lt;1.7,A62&lt;7.05,A62&gt;=5.9,A62&gt;=5.45),4.2,IF(AND(B62&gt;=2.95,A62&lt;6.75,B62&gt;=2.75,D62&lt;1.7,A62&lt;7.05,A62&gt;=5.9,A62&gt;=5.45),4.6,IF(AND(D62&gt;=2.45,A62&lt;6.85,A62&gt;=6.2,D62&gt;=1.7,A62&lt;7.05,A62&gt;=5.9,A62&gt;=5.45),5.9,IF(AND(G62&lt;0.312,A62&gt;=6.85,A62&gt;=6.2,D62&gt;=1.7,A62&lt;7.05,A62&gt;=5.9,A62&gt;=5.45),5.1,IF(AND(G62&gt;=0.312,A62&gt;=6.85,A62&gt;=6.2,D62&gt;=1.7,A62&lt;7.05,A62&gt;=5.9,A62&gt;=5.45),5.4,IF(AND(G62&lt;0.251,H62&gt;=12.467,G62&gt;=0.161,B62&lt;3.55,G62&lt;0.587,F62&lt;1.5,G62&gt;=0.096,A62&lt;5.45),1.35,IF(AND(G62&gt;=0.251,H62&gt;=12.467,G62&gt;=0.161,B62&lt;3.55,G62&lt;0.587,F62&lt;1.5,G62&gt;=0.096,A62&lt;5.45),1.467,IF(AND(G62&gt;=0.628,D62&lt;2.45,A62&lt;6.85,A62&gt;=6.2,D62&gt;=1.7,A62&lt;7.05,A62&gt;=5.9,A62&gt;=5.45),5.1,IF(AND(A62&gt;=6.75,G62&lt;0.628,D62&lt;2.45,A62&lt;6.85,A62&gt;=6.2,D62&gt;=1.7,A62&lt;7.05,A62&gt;=5.9,A62&gt;=5.45),5.9,IF(AND(H62&lt;11.824,A62&lt;6.75,G62&lt;0.628,D62&lt;2.45,A62&lt;6.85,A62&gt;=6.2,D62&gt;=1.7,A62&lt;7.05,A62&gt;=5.9,A62&gt;=5.45),5.44,IF(AND(H62&lt;14.378,H62&gt;=11.824,A62&lt;6.75,G62&lt;0.628,D62&lt;2.45,A62&lt;6.85,A62&gt;=6.2,D62&gt;=1.7,A62&lt;7.05,A62&gt;=5.9,A62&gt;=5.45),5.6,IF(AND(H62&gt;=14.378,H62&gt;=11.824,A62&lt;6.75,G62&lt;0.628,D62&lt;2.45,A62&lt;6.85,A62&gt;=6.2,D62&gt;=1.7,A62&lt;7.05,A62&gt;=5.9,A62&gt;=5.45),5.8,"shouldnthappen"))))))))))))))))))))))))))))))))))</f>
        <v>3</v>
      </c>
      <c r="BH62" s="1" t="n">
        <f aca="false">IF(AND(G62&gt;=0.905,F62&lt;1.5),1.8,IF(AND(H62&lt;5.523,G62&lt;0.905,F62&lt;1.5),1,IF(AND(D62&gt;=0.4,H62&gt;=5.523,G62&lt;0.905,F62&lt;1.5),1.7,IF(AND(G62&gt;=0.878,D62&lt;1.35,F62&lt;2.5,F62&gt;=1.5),4.4,IF(AND(A62&lt;5.4,D62&gt;=1.35,F62&lt;2.5,F62&gt;=1.5),3.9,IF(AND(G62&lt;0.177,B62&lt;3.15,F62&gt;=2.5,F62&gt;=1.5),6.15,IF(AND(H62&lt;10.393,B62&gt;=3.15,F62&gt;=2.5,F62&gt;=1.5),5.94,IF(AND(H62&gt;=10.393,B62&gt;=3.15,F62&gt;=2.5,F62&gt;=1.5),5.467,IF(AND(D62&gt;=1.25,G62&lt;0.878,D62&lt;1.35,F62&lt;2.5,F62&gt;=1.5),4.18,IF(AND(G62&gt;=0.709,A62&gt;=5.4,D62&gt;=1.35,F62&lt;2.5,F62&gt;=1.5),4.9,IF(AND(B62&lt;2.6,G62&gt;=0.177,B62&lt;3.15,F62&gt;=2.5,F62&gt;=1.5),4.8,IF(AND(A62&lt;4.35,A62&lt;5.05,D62&lt;0.4,H62&gt;=5.523,G62&lt;0.905,F62&lt;1.5),1.1,IF(AND(A62&gt;=5.6,A62&gt;=5.05,D62&lt;0.4,H62&gt;=5.523,G62&lt;0.905,F62&lt;1.5),1.7,IF(AND(D62&lt;1.05,D62&lt;1.25,G62&lt;0.878,D62&lt;1.35,F62&lt;2.5,F62&gt;=1.5),3.6,IF(AND(D62&gt;=1.55,G62&lt;0.709,A62&gt;=5.4,D62&gt;=1.35,F62&lt;2.5,F62&gt;=1.5),4.975,IF(AND(D62&lt;1.7,B62&gt;=2.6,G62&gt;=0.177,B62&lt;3.15,F62&gt;=2.5,F62&gt;=1.5),5.8,IF(AND(B62&lt;3.15,A62&gt;=4.35,A62&lt;5.05,D62&lt;0.4,H62&gt;=5.523,G62&lt;0.905,F62&lt;1.5),1.46,IF(AND(A62&gt;=5.45,A62&lt;5.6,A62&gt;=5.05,D62&lt;0.4,H62&gt;=5.523,G62&lt;0.905,F62&lt;1.5),1.35,IF(AND(H62&lt;10.974,D62&gt;=1.05,D62&lt;1.25,G62&lt;0.878,D62&lt;1.35,F62&lt;2.5,F62&gt;=1.5),3.8,IF(AND(H62&gt;=13.654,D62&lt;1.55,G62&lt;0.709,A62&gt;=5.4,D62&gt;=1.35,F62&lt;2.5,F62&gt;=1.5),4.725,IF(AND(A62&lt;4.5,B62&gt;=3.15,A62&gt;=4.35,A62&lt;5.05,D62&lt;0.4,H62&gt;=5.523,G62&lt;0.905,F62&lt;1.5),1.3,IF(AND(G62&lt;0.676,A62&lt;5.45,A62&lt;5.6,A62&gt;=5.05,D62&lt;0.4,H62&gt;=5.523,G62&lt;0.905,F62&lt;1.5),1.5,IF(AND(G62&gt;=0.676,A62&lt;5.45,A62&lt;5.6,A62&gt;=5.05,D62&lt;0.4,H62&gt;=5.523,G62&lt;0.905,F62&lt;1.5),1.55,IF(AND(A62&lt;5.7,H62&gt;=10.974,D62&gt;=1.05,D62&lt;1.25,G62&lt;0.878,D62&lt;1.35,F62&lt;2.5,F62&gt;=1.5),3.9,IF(AND(A62&gt;=5.7,H62&gt;=10.974,D62&gt;=1.05,D62&lt;1.25,G62&lt;0.878,D62&lt;1.35,F62&lt;2.5,F62&gt;=1.5),3.933,IF(AND(G62&gt;=0.644,H62&lt;13.654,D62&lt;1.55,G62&lt;0.709,A62&gt;=5.4,D62&gt;=1.35,F62&lt;2.5,F62&gt;=1.5),4.4,IF(AND(B62&lt;2.9,A62&lt;6.2,D62&gt;=1.7,B62&gt;=2.6,G62&gt;=0.177,B62&lt;3.15,F62&gt;=2.5,F62&gt;=1.5),5.02,IF(AND(B62&gt;=2.9,A62&lt;6.2,D62&gt;=1.7,B62&gt;=2.6,G62&gt;=0.177,B62&lt;3.15,F62&gt;=2.5,F62&gt;=1.5),4.8,IF(AND(D62&lt;2.2,A62&gt;=6.2,D62&gt;=1.7,B62&gt;=2.6,G62&gt;=0.177,B62&lt;3.15,F62&gt;=2.5,F62&gt;=1.5),5.325,IF(AND(D62&gt;=2.2,A62&gt;=6.2,D62&gt;=1.7,B62&gt;=2.6,G62&gt;=0.177,B62&lt;3.15,F62&gt;=2.5,F62&gt;=1.5),5.1,IF(AND(D62&lt;0.25,A62&gt;=4.5,B62&gt;=3.15,A62&gt;=4.35,A62&lt;5.05,D62&lt;0.4,H62&gt;=5.523,G62&lt;0.905,F62&lt;1.5),1.357,IF(AND(D62&gt;=0.25,A62&gt;=4.5,B62&gt;=3.15,A62&gt;=4.35,A62&lt;5.05,D62&lt;0.4,H62&gt;=5.523,G62&lt;0.905,F62&lt;1.5),1.333,IF(AND(H62&lt;10.723,G62&lt;0.644,H62&lt;13.654,D62&lt;1.55,G62&lt;0.709,A62&gt;=5.4,D62&gt;=1.35,F62&lt;2.5,F62&gt;=1.5),4.6,IF(AND(H62&gt;=10.723,G62&lt;0.644,H62&lt;13.654,D62&lt;1.55,G62&lt;0.709,A62&gt;=5.4,D62&gt;=1.35,F62&lt;2.5,F62&gt;=1.5),4.5,"shouldnthappen"))))))))))))))))))))))))))))))))))</f>
        <v>3.9</v>
      </c>
      <c r="BI62" s="1" t="n">
        <f aca="false">IF(AND(D62&gt;=0.8,A62&lt;5.45),3.9,IF(AND(D62&gt;=0.45,D62&lt;0.8,A62&lt;5.45),1.66,IF(AND(H62&lt;16.447,B62&gt;=3.45,A62&gt;=5.45),1.525,IF(AND(H62&gt;=16.447,B62&gt;=3.45,A62&gt;=5.45),6.4,IF(AND(H62&lt;5.245,D62&lt;0.45,D62&lt;0.8,A62&lt;5.45),1,IF(AND(A62&gt;=7.2,G62&lt;0.154,B62&lt;3.45,A62&gt;=5.45),6.7,IF(AND(D62&lt;1.65,A62&lt;7.2,G62&lt;0.154,B62&lt;3.45,A62&gt;=5.45),4.7,IF(AND(D62&gt;=1.65,A62&lt;7.2,G62&lt;0.154,B62&lt;3.45,A62&gt;=5.45),5.52,IF(AND(D62&gt;=0.25,A62&lt;5.05,H62&gt;=5.245,D62&lt;0.45,D62&lt;0.8,A62&lt;5.45),1.35,IF(AND(H62&lt;6.089,A62&gt;=5.05,H62&gt;=5.245,D62&lt;0.45,D62&lt;0.8,A62&lt;5.45),1.7,IF(AND(D62&lt;1.2,B62&lt;2.6,A62&lt;5.75,G62&gt;=0.154,B62&lt;3.45,A62&gt;=5.45),3.85,IF(AND(D62&gt;=1.2,B62&lt;2.6,A62&lt;5.75,G62&gt;=0.154,B62&lt;3.45,A62&gt;=5.45),4,IF(AND(D62&gt;=1.65,B62&gt;=2.6,A62&lt;5.75,G62&gt;=0.154,B62&lt;3.45,A62&gt;=5.45),4.9,IF(AND(G62&lt;0.353,F62&lt;2.5,A62&gt;=5.75,G62&gt;=0.154,B62&lt;3.45,A62&gt;=5.45),4.25,IF(AND(A62&gt;=7.25,F62&gt;=2.5,A62&gt;=5.75,G62&gt;=0.154,B62&lt;3.45,A62&gt;=5.45),6.45,IF(AND(H62&lt;11.218,D62&lt;0.25,A62&lt;5.05,H62&gt;=5.245,D62&lt;0.45,D62&lt;0.8,A62&lt;5.45),1.42,IF(AND(G62&lt;0.517,H62&gt;=6.089,A62&gt;=5.05,H62&gt;=5.245,D62&lt;0.45,D62&lt;0.8,A62&lt;5.45),1.44,IF(AND(G62&gt;=0.517,H62&gt;=6.089,A62&gt;=5.05,H62&gt;=5.245,D62&lt;0.45,D62&lt;0.8,A62&lt;5.45),1.54,IF(AND(H62&gt;=10.194,D62&lt;1.65,B62&gt;=2.6,A62&lt;5.75,G62&gt;=0.154,B62&lt;3.45,A62&gt;=5.45),4.35,IF(AND(B62&gt;=3.15,G62&gt;=0.353,F62&lt;2.5,A62&gt;=5.75,G62&gt;=0.154,B62&lt;3.45,A62&gt;=5.45),4.7,IF(AND(H62&lt;7.716,A62&lt;7.25,F62&gt;=2.5,A62&gt;=5.75,G62&gt;=0.154,B62&lt;3.45,A62&gt;=5.45),5.04,IF(AND(G62&lt;0.175,H62&gt;=11.218,D62&lt;0.25,A62&lt;5.05,H62&gt;=5.245,D62&lt;0.45,D62&lt;0.8,A62&lt;5.45),1.5,IF(AND(H62&lt;7.713,H62&lt;10.194,D62&lt;1.65,B62&gt;=2.6,A62&lt;5.75,G62&gt;=0.154,B62&lt;3.45,A62&gt;=5.45),4.1,IF(AND(H62&gt;=7.713,H62&lt;10.194,D62&lt;1.65,B62&gt;=2.6,A62&lt;5.75,G62&gt;=0.154,B62&lt;3.45,A62&gt;=5.45),4.2,IF(AND(B62&gt;=3.05,B62&lt;3.15,G62&gt;=0.353,F62&lt;2.5,A62&gt;=5.75,G62&gt;=0.154,B62&lt;3.45,A62&gt;=5.45),4.4,IF(AND(D62&gt;=2.45,H62&gt;=7.716,A62&lt;7.25,F62&gt;=2.5,A62&gt;=5.75,G62&gt;=0.154,B62&lt;3.45,A62&gt;=5.45),5.85,IF(AND(D62&lt;0.15,G62&gt;=0.175,H62&gt;=11.218,D62&lt;0.25,A62&lt;5.05,H62&gt;=5.245,D62&lt;0.45,D62&lt;0.8,A62&lt;5.45),1.1,IF(AND(H62&gt;=16.317,B62&lt;3.05,B62&lt;3.15,G62&gt;=0.353,F62&lt;2.5,A62&gt;=5.75,G62&gt;=0.154,B62&lt;3.45,A62&gt;=5.45),4.8,IF(AND(G62&gt;=0.857,D62&lt;2.45,H62&gt;=7.716,A62&lt;7.25,F62&gt;=2.5,A62&gt;=5.75,G62&gt;=0.154,B62&lt;3.45,A62&gt;=5.45),5.05,IF(AND(G62&lt;0.245,D62&gt;=0.15,G62&gt;=0.175,H62&gt;=11.218,D62&lt;0.25,A62&lt;5.05,H62&gt;=5.245,D62&lt;0.45,D62&lt;0.8,A62&lt;5.45),1.3,IF(AND(G62&gt;=0.245,D62&gt;=0.15,G62&gt;=0.175,H62&gt;=11.218,D62&lt;0.25,A62&lt;5.05,H62&gt;=5.245,D62&lt;0.45,D62&lt;0.8,A62&lt;5.45),1.22,IF(AND(B62&lt;2.85,H62&lt;16.317,B62&lt;3.05,B62&lt;3.15,G62&gt;=0.353,F62&lt;2.5,A62&gt;=5.75,G62&gt;=0.154,B62&lt;3.45,A62&gt;=5.45),4.6,IF(AND(B62&gt;=2.85,H62&lt;16.317,B62&lt;3.05,B62&lt;3.15,G62&gt;=0.353,F62&lt;2.5,A62&gt;=5.75,G62&gt;=0.154,B62&lt;3.45,A62&gt;=5.45),4.633,IF(AND(D62&lt;1.85,G62&lt;0.857,D62&lt;2.45,H62&gt;=7.716,A62&lt;7.25,F62&gt;=2.5,A62&gt;=5.75,G62&gt;=0.154,B62&lt;3.45,A62&gt;=5.45),5.8,IF(AND(H62&lt;11.297,D62&gt;=1.85,G62&lt;0.857,D62&lt;2.45,H62&gt;=7.716,A62&lt;7.25,F62&gt;=2.5,A62&gt;=5.75,G62&gt;=0.154,B62&lt;3.45,A62&gt;=5.45),5.3,IF(AND(G62&lt;0.388,H62&gt;=11.297,D62&gt;=1.85,G62&lt;0.857,D62&lt;2.45,H62&gt;=7.716,A62&lt;7.25,F62&gt;=2.5,A62&gt;=5.75,G62&gt;=0.154,B62&lt;3.45,A62&gt;=5.45),5.4,IF(AND(G62&gt;=0.388,H62&gt;=11.297,D62&gt;=1.85,G62&lt;0.857,D62&lt;2.45,H62&gt;=7.716,A62&lt;7.25,F62&gt;=2.5,A62&gt;=5.75,G62&gt;=0.154,B62&lt;3.45,A62&gt;=5.45),5.6,"shouldnthappen")))))))))))))))))))))))))))))))))))))</f>
        <v>3.9</v>
      </c>
      <c r="BJ62" s="1" t="n">
        <f aca="false">IF(AND(F62&gt;=2,B62&gt;=3.35),6.1,IF(AND(H62&gt;=12.719,F62&lt;1.5,B62&lt;3.35),1.567,IF(AND(H62&lt;5.245,F62&lt;2,B62&gt;=3.35),1,IF(AND(D62&lt;0.15,H62&lt;12.719,F62&lt;1.5,B62&lt;3.35),1.5,IF(AND(D62&gt;=0.35,H62&gt;=5.245,F62&lt;2,B62&gt;=3.35),1.6,IF(AND(A62&lt;4.9,D62&gt;=0.15,H62&lt;12.719,F62&lt;1.5,B62&lt;3.35),1.36,IF(AND(B62&lt;2.65,G62&lt;0.572,D62&lt;1.45,F62&gt;=1.5,B62&lt;3.35),3.5,IF(AND(A62&lt;6.1,F62&lt;2.5,D62&gt;=1.45,F62&gt;=1.5,B62&lt;3.35),5.1,IF(AND(G62&gt;=0.607,D62&lt;0.35,H62&gt;=5.245,F62&lt;2,B62&gt;=3.35),1.65,IF(AND(G62&lt;0.546,A62&gt;=4.9,D62&gt;=0.15,H62&lt;12.719,F62&lt;1.5,B62&lt;3.35),1.2,IF(AND(G62&gt;=0.546,A62&gt;=4.9,D62&gt;=0.15,H62&lt;12.719,F62&lt;1.5,B62&lt;3.35),1.4,IF(AND(A62&gt;=6.3,B62&gt;=2.65,G62&lt;0.572,D62&lt;1.45,F62&gt;=1.5,B62&lt;3.35),4.8,IF(AND(D62&lt;1.15,B62&lt;2.85,G62&gt;=0.572,D62&lt;1.45,F62&gt;=1.5,B62&lt;3.35),3.9,IF(AND(B62&gt;=3.15,B62&gt;=2.85,G62&gt;=0.572,D62&lt;1.45,F62&gt;=1.5,B62&lt;3.35),4.7,IF(AND(B62&lt;2.95,A62&gt;=6.1,F62&lt;2.5,D62&gt;=1.45,F62&gt;=1.5,B62&lt;3.35),4.533,IF(AND(B62&gt;=2.95,A62&gt;=6.1,F62&lt;2.5,D62&gt;=1.45,F62&gt;=1.5,B62&lt;3.35),4.75,IF(AND(A62&gt;=6.7,G62&lt;0.107,F62&gt;=2.5,D62&gt;=1.45,F62&gt;=1.5,B62&lt;3.35),5.7,IF(AND(G62&gt;=0.385,G62&lt;0.607,D62&lt;0.35,H62&gt;=5.245,F62&lt;2,B62&gt;=3.35),1.325,IF(AND(D62&lt;1.25,A62&lt;6.3,B62&gt;=2.65,G62&lt;0.572,D62&lt;1.45,F62&gt;=1.5,B62&lt;3.35),4,IF(AND(D62&gt;=1.25,A62&lt;6.3,B62&gt;=2.65,G62&lt;0.572,D62&lt;1.45,F62&gt;=1.5,B62&lt;3.35),4.18,IF(AND(G62&lt;0.907,D62&gt;=1.15,B62&lt;2.85,G62&gt;=0.572,D62&lt;1.45,F62&gt;=1.5,B62&lt;3.35),4,IF(AND(G62&gt;=0.907,D62&gt;=1.15,B62&lt;2.85,G62&gt;=0.572,D62&lt;1.45,F62&gt;=1.5,B62&lt;3.35),4.4,IF(AND(H62&lt;8.326,B62&lt;3.15,B62&gt;=2.85,G62&gt;=0.572,D62&lt;1.45,F62&gt;=1.5,B62&lt;3.35),3.6,IF(AND(H62&gt;=8.326,B62&lt;3.15,B62&gt;=2.85,G62&gt;=0.572,D62&lt;1.45,F62&gt;=1.5,B62&lt;3.35),4.48,IF(AND(B62&lt;2.95,A62&lt;6.7,G62&lt;0.107,F62&gt;=2.5,D62&gt;=1.45,F62&gt;=1.5,B62&lt;3.35),5.6,IF(AND(B62&gt;=2.95,A62&lt;6.7,G62&lt;0.107,F62&gt;=2.5,D62&gt;=1.45,F62&gt;=1.5,B62&lt;3.35),5.5,IF(AND(G62&lt;0.205,G62&lt;0.432,G62&gt;=0.107,F62&gt;=2.5,D62&gt;=1.45,F62&gt;=1.5,B62&lt;3.35),5.3,IF(AND(B62&gt;=3.05,G62&gt;=0.432,G62&gt;=0.107,F62&gt;=2.5,D62&gt;=1.45,F62&gt;=1.5,B62&lt;3.35),5.86,IF(AND(H62&gt;=14.057,G62&lt;0.385,G62&lt;0.607,D62&lt;0.35,H62&gt;=5.245,F62&lt;2,B62&gt;=3.35),1.7,IF(AND(D62&lt;1.7,G62&gt;=0.205,G62&lt;0.432,G62&gt;=0.107,F62&gt;=2.5,D62&gt;=1.45,F62&gt;=1.5,B62&lt;3.35),5,IF(AND(G62&lt;0.779,B62&lt;3.05,G62&gt;=0.432,G62&gt;=0.107,F62&gt;=2.5,D62&gt;=1.45,F62&gt;=1.5,B62&lt;3.35),4.9,IF(AND(G62&gt;=0.779,B62&lt;3.05,G62&gt;=0.432,G62&gt;=0.107,F62&gt;=2.5,D62&gt;=1.45,F62&gt;=1.5,B62&lt;3.35),5.533,IF(AND(D62&gt;=0.25,H62&lt;14.057,G62&lt;0.385,G62&lt;0.607,D62&lt;0.35,H62&gt;=5.245,F62&lt;2,B62&gt;=3.35),1.4,IF(AND(B62&lt;2.85,D62&gt;=1.7,G62&gt;=0.205,G62&lt;0.432,G62&gt;=0.107,F62&gt;=2.5,D62&gt;=1.45,F62&gt;=1.5,B62&lt;3.35),5.1,IF(AND(B62&gt;=2.85,D62&gt;=1.7,G62&gt;=0.205,G62&lt;0.432,G62&gt;=0.107,F62&gt;=2.5,D62&gt;=1.45,F62&gt;=1.5,B62&lt;3.35),5.15,IF(AND(A62&lt;5.1,D62&lt;0.25,H62&lt;14.057,G62&lt;0.385,G62&lt;0.607,D62&lt;0.35,H62&gt;=5.245,F62&lt;2,B62&gt;=3.35),1.4,IF(AND(A62&gt;=5.1,D62&lt;0.25,H62&lt;14.057,G62&lt;0.385,G62&lt;0.607,D62&lt;0.35,H62&gt;=5.245,F62&lt;2,B62&gt;=3.35),1.5,"shouldnthappen")))))))))))))))))))))))))))))))))))))</f>
        <v>4.18</v>
      </c>
    </row>
    <row r="63" customFormat="false" ht="13.8" hidden="false" customHeight="false" outlineLevel="0" collapsed="false">
      <c r="A63" s="1" t="n">
        <v>5</v>
      </c>
      <c r="B63" s="1" t="n">
        <v>2</v>
      </c>
      <c r="C63" s="1" t="n">
        <v>3.5</v>
      </c>
      <c r="D63" s="1" t="n">
        <v>1</v>
      </c>
      <c r="E63" s="1" t="s">
        <v>92</v>
      </c>
      <c r="F63" s="1" t="n">
        <v>2</v>
      </c>
      <c r="G63" s="1" t="n">
        <v>0.0833055928815156</v>
      </c>
      <c r="H63" s="16" t="n">
        <v>11.4346477552317</v>
      </c>
      <c r="I63" s="11" t="n">
        <f aca="false">C63</f>
        <v>3.5</v>
      </c>
      <c r="J63" s="1" t="n">
        <f aca="false">AVERAGE(M63:BJ63)</f>
        <v>3.69358</v>
      </c>
      <c r="K63" s="15" t="n">
        <f aca="false">1-SQRT(VAR(M63:BJ63, I63)) / AVERAGE(M63:BJ63)</f>
        <v>0.816920088686458</v>
      </c>
      <c r="L63" s="1" t="n">
        <f aca="false">(J63-I63)/I63</f>
        <v>0.0553085714285714</v>
      </c>
      <c r="M63" s="1" t="n">
        <f aca="false">IF(AND(H63&gt;=16.241,B63&gt;=3.35),6.4,IF(AND(D63&gt;=0.75,A63&lt;5.15,B63&lt;3.35),4.1,IF(AND(D63&gt;=1.5,H63&lt;16.241,B63&gt;=3.35),5.767,IF(AND(B63&gt;=3.25,D63&lt;0.75,A63&lt;5.15,B63&lt;3.35),1.58,IF(AND(A63&lt;4.95,D63&lt;1.5,H63&lt;16.241,B63&gt;=3.35),1.4,IF(AND(A63&lt;4.5,B63&lt;3.25,D63&lt;0.75,A63&lt;5.15,B63&lt;3.35),1.26,IF(AND(A63&gt;=4.5,B63&lt;3.25,D63&lt;0.75,A63&lt;5.15,B63&lt;3.35),1.48,IF(AND(G63&lt;0.356,H63&lt;12.557,D63&lt;1.45,A63&gt;=5.15,B63&lt;3.35),4.267,IF(AND(D63&lt;1.25,H63&gt;=12.557,D63&lt;1.45,A63&gt;=5.15,B63&lt;3.35),4.05,IF(AND(D63&gt;=1.35,G63&gt;=0.356,H63&lt;12.557,D63&lt;1.45,A63&gt;=5.15,B63&lt;3.35),4.25,IF(AND(H63&lt;15.086,D63&gt;=1.25,H63&gt;=12.557,D63&lt;1.45,A63&gt;=5.15,B63&lt;3.35),4.4,IF(AND(F63&lt;2.5,G63&gt;=0.44,D63&lt;2.05,D63&gt;=1.45,A63&gt;=5.15,B63&lt;3.35),4.7,IF(AND(H63&lt;10.391,B63&lt;3.15,D63&gt;=2.05,D63&gt;=1.45,A63&gt;=5.15,B63&lt;3.35),5.1,IF(AND(G63&lt;0.505,B63&gt;=3.15,D63&gt;=2.05,D63&gt;=1.45,A63&gt;=5.15,B63&lt;3.35),5.7,IF(AND(G63&gt;=0.505,B63&gt;=3.15,D63&gt;=2.05,D63&gt;=1.45,A63&gt;=5.15,B63&lt;3.35),5.95,IF(AND(D63&gt;=0.5,G63&lt;0.905,A63&gt;=4.95,D63&lt;1.5,H63&lt;16.241,B63&gt;=3.35),1.6,IF(AND(B63&lt;3.6,G63&gt;=0.905,A63&gt;=4.95,D63&lt;1.5,H63&lt;16.241,B63&gt;=3.35),1.7,IF(AND(B63&gt;=3.6,G63&gt;=0.905,A63&gt;=4.95,D63&lt;1.5,H63&lt;16.241,B63&gt;=3.35),1.767,IF(AND(A63&gt;=5.7,D63&lt;1.35,G63&gt;=0.356,H63&lt;12.557,D63&lt;1.45,A63&gt;=5.15,B63&lt;3.35),3.9,IF(AND(A63&lt;6.35,H63&gt;=15.086,D63&gt;=1.25,H63&gt;=12.557,D63&lt;1.45,A63&gt;=5.15,B63&lt;3.35),4.7,IF(AND(A63&gt;=6.35,H63&gt;=15.086,D63&gt;=1.25,H63&gt;=12.557,D63&lt;1.45,A63&gt;=5.15,B63&lt;3.35),4.6,IF(AND(H63&lt;9.252,D63&lt;1.55,G63&lt;0.44,D63&lt;2.05,D63&gt;=1.45,A63&gt;=5.15,B63&lt;3.35),5.08,IF(AND(H63&gt;=9.252,D63&lt;1.55,G63&lt;0.44,D63&lt;2.05,D63&gt;=1.45,A63&gt;=5.15,B63&lt;3.35),4.7,IF(AND(H63&lt;8.477,D63&gt;=1.55,G63&lt;0.44,D63&lt;2.05,D63&gt;=1.45,A63&gt;=5.15,B63&lt;3.35),5.1,IF(AND(H63&gt;=8.477,D63&gt;=1.55,G63&lt;0.44,D63&lt;2.05,D63&gt;=1.45,A63&gt;=5.15,B63&lt;3.35),5.4,IF(AND(H63&lt;8.435,F63&gt;=2.5,G63&gt;=0.44,D63&lt;2.05,D63&gt;=1.45,A63&gt;=5.15,B63&lt;3.35),5.1,IF(AND(H63&gt;=8.435,F63&gt;=2.5,G63&gt;=0.44,D63&lt;2.05,D63&gt;=1.45,A63&gt;=5.15,B63&lt;3.35),4.86,IF(AND(G63&lt;0.543,H63&gt;=10.391,B63&lt;3.15,D63&gt;=2.05,D63&gt;=1.45,A63&gt;=5.15,B63&lt;3.35),5.56,IF(AND(G63&gt;=0.543,H63&gt;=10.391,B63&lt;3.15,D63&gt;=2.05,D63&gt;=1.45,A63&gt;=5.15,B63&lt;3.35),5.8,IF(AND(A63&lt;5.05,D63&lt;0.5,G63&lt;0.905,A63&gt;=4.95,D63&lt;1.5,H63&lt;16.241,B63&gt;=3.35),1.3,IF(AND(H63&lt;6.583,A63&lt;5.7,D63&lt;1.35,G63&gt;=0.356,H63&lt;12.557,D63&lt;1.45,A63&gt;=5.15,B63&lt;3.35),4,IF(AND(G63&lt;0.585,A63&gt;=5.05,D63&lt;0.5,G63&lt;0.905,A63&gt;=4.95,D63&lt;1.5,H63&lt;16.241,B63&gt;=3.35),1.475,IF(AND(G63&lt;0.62,H63&gt;=6.583,A63&lt;5.7,D63&lt;1.35,G63&gt;=0.356,H63&lt;12.557,D63&lt;1.45,A63&gt;=5.15,B63&lt;3.35),3.75,IF(AND(G63&gt;=0.62,H63&gt;=6.583,A63&lt;5.7,D63&lt;1.35,G63&gt;=0.356,H63&lt;12.557,D63&lt;1.45,A63&gt;=5.15,B63&lt;3.35),3.6,IF(AND(B63&lt;3.75,G63&gt;=0.585,A63&gt;=5.05,D63&lt;0.5,G63&lt;0.905,A63&gt;=4.95,D63&lt;1.5,H63&lt;16.241,B63&gt;=3.35),1.5,IF(AND(B63&gt;=3.75,G63&gt;=0.585,A63&gt;=5.05,D63&lt;0.5,G63&lt;0.905,A63&gt;=4.95,D63&lt;1.5,H63&lt;16.241,B63&gt;=3.35),1.6,"shouldnthappen"))))))))))))))))))))))))))))))))))))</f>
        <v>4.1</v>
      </c>
      <c r="N63" s="1" t="n">
        <f aca="false">IF(AND(H63&lt;5.245,B63&lt;3.65,F63&lt;1.5),1,IF(AND(H63&gt;=14.096,B63&gt;=3.65,F63&lt;1.5),1.65,IF(AND(A63&gt;=5.45,H63&gt;=5.245,B63&lt;3.65,F63&lt;1.5),1.3,IF(AND(H63&gt;=13.586,H63&lt;14.096,B63&gt;=3.65,F63&lt;1.5),1.3,IF(AND(H63&lt;10.258,D63&lt;1.25,F63&lt;2.5,F63&gt;=1.5),3.38,IF(AND(H63&lt;6.982,D63&gt;=1.25,F63&lt;2.5,F63&gt;=1.5),3.96,IF(AND(H63&gt;=13.646,D63&lt;2.05,F63&gt;=2.5,F63&gt;=1.5),6.1,IF(AND(B63&lt;3.05,A63&lt;5.45,H63&gt;=5.245,B63&lt;3.65,F63&lt;1.5),1.375,IF(AND(H63&lt;6.543,H63&lt;13.586,H63&lt;14.096,B63&gt;=3.65,F63&lt;1.5),1.4,IF(AND(H63&gt;=6.543,H63&lt;13.586,H63&lt;14.096,B63&gt;=3.65,F63&lt;1.5),1.5,IF(AND(H63&lt;11.522,H63&gt;=10.258,D63&lt;1.25,F63&lt;2.5,F63&gt;=1.5),3.733,IF(AND(H63&gt;=11.522,H63&gt;=10.258,D63&lt;1.25,F63&lt;2.5,F63&gt;=1.5),3.92,IF(AND(H63&lt;5.767,H63&lt;13.646,D63&lt;2.05,F63&gt;=2.5,F63&gt;=1.5),4.5,IF(AND(A63&lt;6.8,B63&lt;3.15,D63&gt;=2.05,F63&gt;=2.5,F63&gt;=1.5),5.6,IF(AND(A63&gt;=6.8,B63&lt;3.15,D63&gt;=2.05,F63&gt;=2.5,F63&gt;=1.5),5.1,IF(AND(B63&lt;3.25,B63&gt;=3.15,D63&gt;=2.05,F63&gt;=2.5,F63&gt;=1.5),5.8,IF(AND(B63&gt;=3.25,B63&gt;=3.15,D63&gt;=2.05,F63&gt;=2.5,F63&gt;=1.5),5.65,IF(AND(B63&lt;3.15,B63&gt;=3.05,A63&lt;5.45,H63&gt;=5.245,B63&lt;3.65,F63&lt;1.5),1.5,IF(AND(G63&gt;=0.735,H63&lt;13.665,H63&gt;=6.982,D63&gt;=1.25,F63&lt;2.5,F63&gt;=1.5),4.2,IF(AND(H63&lt;14.03,H63&gt;=13.665,H63&gt;=6.982,D63&gt;=1.25,F63&lt;2.5,F63&gt;=1.5),4.8,IF(AND(A63&gt;=6.6,H63&gt;=5.767,H63&lt;13.646,D63&lt;2.05,F63&gt;=2.5,F63&gt;=1.5),6.05,IF(AND(G63&gt;=0.934,B63&gt;=3.15,B63&gt;=3.05,A63&lt;5.45,H63&gt;=5.245,B63&lt;3.65,F63&lt;1.5),1.7,IF(AND(D63&gt;=1.55,G63&lt;0.735,H63&lt;13.665,H63&gt;=6.982,D63&gt;=1.25,F63&lt;2.5,F63&gt;=1.5),5.1,IF(AND(D63&lt;1.45,H63&gt;=14.03,H63&gt;=13.665,H63&gt;=6.982,D63&gt;=1.25,F63&lt;2.5,F63&gt;=1.5),4.7,IF(AND(D63&gt;=1.45,H63&gt;=14.03,H63&gt;=13.665,H63&gt;=6.982,D63&gt;=1.25,F63&lt;2.5,F63&gt;=1.5),4.5,IF(AND(A63&gt;=6.2,A63&lt;6.6,H63&gt;=5.767,H63&lt;13.646,D63&lt;2.05,F63&gt;=2.5,F63&gt;=1.5),5.325,IF(AND(B63&lt;3.25,G63&lt;0.934,B63&gt;=3.15,B63&gt;=3.05,A63&lt;5.45,H63&gt;=5.245,B63&lt;3.65,F63&lt;1.5),1.3,IF(AND(D63&lt;1.35,D63&lt;1.55,G63&lt;0.735,H63&lt;13.665,H63&gt;=6.982,D63&gt;=1.25,F63&lt;2.5,F63&gt;=1.5),4.25,IF(AND(H63&lt;8.435,A63&lt;6.2,A63&lt;6.6,H63&gt;=5.767,H63&lt;13.646,D63&lt;2.05,F63&gt;=2.5,F63&gt;=1.5),5.1,IF(AND(H63&gt;=8.435,A63&lt;6.2,A63&lt;6.6,H63&gt;=5.767,H63&lt;13.646,D63&lt;2.05,F63&gt;=2.5,F63&gt;=1.5),4.9,IF(AND(A63&gt;=5.15,B63&gt;=3.25,G63&lt;0.934,B63&gt;=3.15,B63&gt;=3.05,A63&lt;5.45,H63&gt;=5.245,B63&lt;3.65,F63&lt;1.5),1.5,IF(AND(B63&lt;2.9,D63&gt;=1.35,D63&lt;1.55,G63&lt;0.735,H63&lt;13.665,H63&gt;=6.982,D63&gt;=1.25,F63&lt;2.5,F63&gt;=1.5),4.6,IF(AND(B63&gt;=2.9,D63&gt;=1.35,D63&lt;1.55,G63&lt;0.735,H63&lt;13.665,H63&gt;=6.982,D63&gt;=1.25,F63&lt;2.5,F63&gt;=1.5),4.52,IF(AND(G63&gt;=0.862,A63&lt;5.15,B63&gt;=3.25,G63&lt;0.934,B63&gt;=3.15,B63&gt;=3.05,A63&lt;5.45,H63&gt;=5.245,B63&lt;3.65,F63&lt;1.5),1.5,IF(AND(H63&lt;9.35,G63&lt;0.862,A63&lt;5.15,B63&gt;=3.25,G63&lt;0.934,B63&gt;=3.15,B63&gt;=3.05,A63&lt;5.45,H63&gt;=5.245,B63&lt;3.65,F63&lt;1.5),1.38,IF(AND(H63&gt;=9.35,G63&lt;0.862,A63&lt;5.15,B63&gt;=3.25,G63&lt;0.934,B63&gt;=3.15,B63&gt;=3.05,A63&lt;5.45,H63&gt;=5.245,B63&lt;3.65,F63&lt;1.5),1.4,"shouldnthappen"))))))))))))))))))))))))))))))))))))</f>
        <v>3.733</v>
      </c>
      <c r="O63" s="1" t="n">
        <f aca="false">IF(AND(B63&lt;2.75,A63&lt;5.55),3.96,IF(AND(H63&lt;9.205,A63&lt;5.9,A63&gt;=5.55),3.85,IF(AND(A63&lt;4.35,D63&lt;0.35,B63&gt;=2.75,A63&lt;5.55),1.1,IF(AND(B63&lt;3.65,D63&gt;=0.35,B63&gt;=2.75,A63&lt;5.55),1.65,IF(AND(B63&gt;=3.65,D63&gt;=0.35,B63&gt;=2.75,A63&lt;5.55),1.9,IF(AND(G63&gt;=0.732,H63&gt;=9.205,A63&lt;5.9,A63&gt;=5.55),4.9,IF(AND(G63&lt;0.273,G63&lt;0.732,H63&gt;=9.205,A63&lt;5.9,A63&gt;=5.55),4.5,IF(AND(A63&lt;6.3,G63&lt;0.422,F63&lt;2.5,A63&gt;=5.9,A63&gt;=5.55),5.1,IF(AND(A63&gt;=6.3,G63&lt;0.422,F63&lt;2.5,A63&gt;=5.9,A63&gt;=5.55),4.76,IF(AND(B63&lt;2.4,G63&gt;=0.422,F63&lt;2.5,A63&gt;=5.9,A63&gt;=5.55),4.45,IF(AND(A63&gt;=7,G63&gt;=0.628,F63&gt;=2.5,A63&gt;=5.9,A63&gt;=5.55),6.45,IF(AND(D63&lt;0.15,H63&lt;13.924,A63&gt;=4.35,D63&lt;0.35,B63&gt;=2.75,A63&lt;5.55),1.5,IF(AND(B63&lt;3.15,H63&gt;=13.924,A63&gt;=4.35,D63&lt;0.35,B63&gt;=2.75,A63&lt;5.55),1.56,IF(AND(B63&gt;=3.15,H63&gt;=13.924,A63&gt;=4.35,D63&lt;0.35,B63&gt;=2.75,A63&lt;5.55),1.3,IF(AND(H63&lt;14.316,G63&gt;=0.273,G63&lt;0.732,H63&gt;=9.205,A63&lt;5.9,A63&gt;=5.55),3.95,IF(AND(H63&gt;=14.316,G63&gt;=0.273,G63&lt;0.732,H63&gt;=9.205,A63&lt;5.9,A63&gt;=5.55),4.1,IF(AND(A63&lt;6.2,B63&gt;=2.4,G63&gt;=0.422,F63&lt;2.5,A63&gt;=5.9,A63&gt;=5.55),4.3,IF(AND(A63&gt;=7.05,G63&lt;0.364,G63&lt;0.628,F63&gt;=2.5,A63&gt;=5.9,A63&gt;=5.55),6.1,IF(AND(A63&gt;=7.55,G63&gt;=0.364,G63&lt;0.628,F63&gt;=2.5,A63&gt;=5.9,A63&gt;=5.55),6.4,IF(AND(A63&lt;6.15,A63&lt;7,G63&gt;=0.628,F63&gt;=2.5,A63&gt;=5.9,A63&gt;=5.55),4.9,IF(AND(D63&lt;1.45,A63&gt;=6.2,B63&gt;=2.4,G63&gt;=0.422,F63&lt;2.5,A63&gt;=5.9,A63&gt;=5.55),4.64,IF(AND(D63&gt;=1.45,A63&gt;=6.2,B63&gt;=2.4,G63&gt;=0.422,F63&lt;2.5,A63&gt;=5.9,A63&gt;=5.55),4.9,IF(AND(D63&lt;1.65,A63&lt;7.05,G63&lt;0.364,G63&lt;0.628,F63&gt;=2.5,A63&gt;=5.9,A63&gt;=5.55),5.1,IF(AND(D63&gt;=2.35,A63&lt;7.55,G63&gt;=0.364,G63&lt;0.628,F63&gt;=2.5,A63&gt;=5.9,A63&gt;=5.55),5.633,IF(AND(D63&lt;2.15,A63&gt;=6.15,A63&lt;7,G63&gt;=0.628,F63&gt;=2.5,A63&gt;=5.9,A63&gt;=5.55),5.1,IF(AND(D63&gt;=2.15,A63&gt;=6.15,A63&lt;7,G63&gt;=0.628,F63&gt;=2.5,A63&gt;=5.9,A63&gt;=5.55),5.267,IF(AND(A63&lt;4.9,A63&lt;5.05,D63&gt;=0.15,H63&lt;13.924,A63&gt;=4.35,D63&lt;0.35,B63&gt;=2.75,A63&lt;5.55),1.375,IF(AND(A63&gt;=4.9,A63&lt;5.05,D63&gt;=0.15,H63&lt;13.924,A63&gt;=4.35,D63&lt;0.35,B63&gt;=2.75,A63&lt;5.55),1.3,IF(AND(A63&lt;5.45,A63&gt;=5.05,D63&gt;=0.15,H63&lt;13.924,A63&gt;=4.35,D63&lt;0.35,B63&gt;=2.75,A63&lt;5.55),1.475,IF(AND(A63&gt;=5.45,A63&gt;=5.05,D63&gt;=0.15,H63&lt;13.924,A63&gt;=4.35,D63&lt;0.35,B63&gt;=2.75,A63&lt;5.55),1.4,IF(AND(B63&gt;=3.25,D63&lt;2.35,A63&lt;7.55,G63&gt;=0.364,G63&lt;0.628,F63&gt;=2.5,A63&gt;=5.9,A63&gt;=5.55),5.7,IF(AND(G63&lt;0.006,G63&lt;0.107,D63&gt;=1.65,A63&lt;7.05,G63&lt;0.364,G63&lt;0.628,F63&gt;=2.5,A63&gt;=5.9,A63&gt;=5.55),5.5,IF(AND(G63&gt;=0.006,G63&lt;0.107,D63&gt;=1.65,A63&lt;7.05,G63&lt;0.364,G63&lt;0.628,F63&gt;=2.5,A63&gt;=5.9,A63&gt;=5.55),5.667,IF(AND(D63&lt;2.2,G63&gt;=0.107,D63&gt;=1.65,A63&lt;7.05,G63&lt;0.364,G63&lt;0.628,F63&gt;=2.5,A63&gt;=5.9,A63&gt;=5.55),5.35,IF(AND(D63&gt;=2.2,G63&gt;=0.107,D63&gt;=1.65,A63&lt;7.05,G63&lt;0.364,G63&lt;0.628,F63&gt;=2.5,A63&gt;=5.9,A63&gt;=5.55),5.2,IF(AND(D63&lt;2.25,B63&lt;3.25,D63&lt;2.35,A63&lt;7.55,G63&gt;=0.364,G63&lt;0.628,F63&gt;=2.5,A63&gt;=5.9,A63&gt;=5.55),5.8,IF(AND(D63&gt;=2.25,B63&lt;3.25,D63&lt;2.35,A63&lt;7.55,G63&gt;=0.364,G63&lt;0.628,F63&gt;=2.5,A63&gt;=5.9,A63&gt;=5.55),5.9,"shouldnthappen")))))))))))))))))))))))))))))))))))))</f>
        <v>3.96</v>
      </c>
      <c r="P63" s="1" t="n">
        <f aca="false">IF(AND(D63&gt;=0.75,A63&lt;5.55),3.9,IF(AND(H63&lt;7.482,A63&gt;=5.55),3.45,IF(AND(B63&gt;=3.15,B63&lt;3.25,D63&lt;0.75,A63&lt;5.55),1.262,IF(AND(G63&gt;=0.446,B63&lt;3.15,B63&lt;3.25,D63&lt;0.75,A63&lt;5.55),1.1,IF(AND(G63&lt;0.408,A63&lt;5.05,B63&gt;=3.25,D63&lt;0.75,A63&lt;5.55),1.4,IF(AND(G63&gt;=0.408,A63&lt;5.05,B63&gt;=3.25,D63&lt;0.75,A63&lt;5.55),1.233,IF(AND(G63&gt;=0.676,A63&gt;=5.05,B63&gt;=3.25,D63&lt;0.75,A63&lt;5.55),1.72,IF(AND(H63&lt;9.386,A63&lt;5.85,F63&lt;2.5,H63&gt;=7.482,A63&gt;=5.55),3.5,IF(AND(H63&gt;=9.386,A63&lt;5.85,F63&lt;2.5,H63&gt;=7.482,A63&gt;=5.55),4.275,IF(AND(H63&gt;=16.284,G63&lt;0.865,F63&gt;=2.5,H63&gt;=7.482,A63&gt;=5.55),6.6,IF(AND(G63&lt;0.912,G63&gt;=0.865,F63&gt;=2.5,H63&gt;=7.482,A63&gt;=5.55),4.8,IF(AND(G63&gt;=0.912,G63&gt;=0.865,F63&gt;=2.5,H63&gt;=7.482,A63&gt;=5.55),5.175,IF(AND(A63&gt;=4.95,G63&lt;0.446,B63&lt;3.15,B63&lt;3.25,D63&lt;0.75,A63&lt;5.55),1.6,IF(AND(H63&gt;=12.974,G63&lt;0.676,A63&gt;=5.05,B63&gt;=3.25,D63&lt;0.75,A63&lt;5.55),1.3,IF(AND(D63&lt;1.45,H63&lt;13.531,A63&gt;=5.85,F63&lt;2.5,H63&gt;=7.482,A63&gt;=5.55),4.2,IF(AND(D63&gt;=1.45,H63&lt;13.531,A63&gt;=5.85,F63&lt;2.5,H63&gt;=7.482,A63&gt;=5.55),4.967,IF(AND(G63&lt;0.187,H63&gt;=13.531,A63&gt;=5.85,F63&lt;2.5,H63&gt;=7.482,A63&gt;=5.55),5,IF(AND(H63&gt;=12.675,A63&lt;4.95,G63&lt;0.446,B63&lt;3.15,B63&lt;3.25,D63&lt;0.75,A63&lt;5.55),1.5,IF(AND(H63&lt;10.826,H63&lt;12.974,G63&lt;0.676,A63&gt;=5.05,B63&gt;=3.25,D63&lt;0.75,A63&lt;5.55),1.46,IF(AND(H63&gt;=10.826,H63&lt;12.974,G63&lt;0.676,A63&gt;=5.05,B63&gt;=3.25,D63&lt;0.75,A63&lt;5.55),1.4,IF(AND(A63&lt;6.15,G63&gt;=0.187,H63&gt;=13.531,A63&gt;=5.85,F63&lt;2.5,H63&gt;=7.482,A63&gt;=5.55),4.7,IF(AND(A63&lt;6.85,B63&lt;2.95,H63&lt;16.284,G63&lt;0.865,F63&gt;=2.5,H63&gt;=7.482,A63&gt;=5.55),5.32,IF(AND(A63&gt;=6.85,B63&lt;2.95,H63&lt;16.284,G63&lt;0.865,F63&gt;=2.5,H63&gt;=7.482,A63&gt;=5.55),6.567,IF(AND(A63&lt;4.85,H63&lt;12.675,A63&lt;4.95,G63&lt;0.446,B63&lt;3.15,B63&lt;3.25,D63&lt;0.75,A63&lt;5.55),1.4,IF(AND(A63&gt;=4.85,H63&lt;12.675,A63&lt;4.95,G63&lt;0.446,B63&lt;3.15,B63&lt;3.25,D63&lt;0.75,A63&lt;5.55),1.5,IF(AND(B63&lt;3.1,A63&gt;=6.15,G63&gt;=0.187,H63&gt;=13.531,A63&gt;=5.85,F63&lt;2.5,H63&gt;=7.482,A63&gt;=5.55),4.467,IF(AND(B63&gt;=3.1,A63&gt;=6.15,G63&gt;=0.187,H63&gt;=13.531,A63&gt;=5.85,F63&lt;2.5,H63&gt;=7.482,A63&gt;=5.55),4.7,IF(AND(G63&gt;=0.379,B63&lt;3.15,B63&gt;=2.95,H63&lt;16.284,G63&lt;0.865,F63&gt;=2.5,H63&gt;=7.482,A63&gt;=5.55),5.733,IF(AND(A63&lt;6.6,B63&gt;=3.15,B63&gt;=2.95,H63&lt;16.284,G63&lt;0.865,F63&gt;=2.5,H63&gt;=7.482,A63&gt;=5.55),5.38,IF(AND(A63&lt;6.7,G63&lt;0.379,B63&lt;3.15,B63&gt;=2.95,H63&lt;16.284,G63&lt;0.865,F63&gt;=2.5,H63&gt;=7.482,A63&gt;=5.55),5.3,IF(AND(A63&gt;=6.7,G63&lt;0.379,B63&lt;3.15,B63&gt;=2.95,H63&lt;16.284,G63&lt;0.865,F63&gt;=2.5,H63&gt;=7.482,A63&gt;=5.55),5.16,IF(AND(A63&lt;7.05,A63&gt;=6.6,B63&gt;=3.15,B63&gt;=2.95,H63&lt;16.284,G63&lt;0.865,F63&gt;=2.5,H63&gt;=7.482,A63&gt;=5.55),5.78,IF(AND(A63&gt;=7.05,A63&gt;=6.6,B63&gt;=3.15,B63&gt;=2.95,H63&lt;16.284,G63&lt;0.865,F63&gt;=2.5,H63&gt;=7.482,A63&gt;=5.55),6.1,"shouldnthappen")))))))))))))))))))))))))))))))))</f>
        <v>3.9</v>
      </c>
      <c r="Q63" s="1" t="n">
        <f aca="false">IF(AND(G63&gt;=0.422,B63&lt;3.25,F63&lt;1.5),1.25,IF(AND(G63&gt;=0.082,G63&lt;0.125,F63&gt;=1.5),6.7,IF(AND(G63&lt;0.251,G63&lt;0.422,B63&lt;3.25,F63&lt;1.5),1.38,IF(AND(G63&gt;=0.251,G63&lt;0.422,B63&lt;3.25,F63&lt;1.5),1.55,IF(AND(G63&gt;=0.385,G63&lt;0.633,B63&gt;=3.25,F63&lt;1.5),1.367,IF(AND(B63&lt;3.35,G63&gt;=0.633,B63&gt;=3.25,F63&lt;1.5),1.7,IF(AND(A63&lt;5.85,G63&lt;0.082,G63&lt;0.125,F63&gt;=1.5),4.5,IF(AND(F63&gt;=2.5,D63&lt;1.6,G63&gt;=0.125,F63&gt;=1.5),5.05,IF(AND(H63&gt;=16.774,D63&gt;=1.6,G63&gt;=0.125,F63&gt;=1.5),6.4,IF(AND(D63&gt;=0.5,G63&lt;0.385,G63&lt;0.633,B63&gt;=3.25,F63&lt;1.5),1.6,IF(AND(B63&lt;3.6,B63&gt;=3.35,G63&gt;=0.633,B63&gt;=3.25,F63&lt;1.5),1.55,IF(AND(B63&gt;=3.6,B63&gt;=3.35,G63&gt;=0.633,B63&gt;=3.25,F63&lt;1.5),1.6,IF(AND(D63&lt;1.65,A63&gt;=5.85,G63&lt;0.082,G63&lt;0.125,F63&gt;=1.5),4.7,IF(AND(A63&lt;5.3,F63&lt;2.5,D63&lt;1.6,G63&gt;=0.125,F63&gt;=1.5),3.15,IF(AND(B63&gt;=3.2,H63&lt;16.774,D63&gt;=1.6,G63&gt;=0.125,F63&gt;=1.5),5.675,IF(AND(H63&lt;11.767,D63&lt;0.5,G63&lt;0.385,G63&lt;0.633,B63&gt;=3.25,F63&lt;1.5),1.5,IF(AND(H63&gt;=11.767,D63&lt;0.5,G63&lt;0.385,G63&lt;0.633,B63&gt;=3.25,F63&lt;1.5),1.367,IF(AND(H63&lt;8.367,D63&gt;=1.65,A63&gt;=5.85,G63&lt;0.082,G63&lt;0.125,F63&gt;=1.5),5.7,IF(AND(H63&gt;=8.367,D63&gt;=1.65,A63&gt;=5.85,G63&lt;0.082,G63&lt;0.125,F63&gt;=1.5),5.575,IF(AND(A63&gt;=7.1,B63&lt;3.2,H63&lt;16.774,D63&gt;=1.6,G63&gt;=0.125,F63&gt;=1.5),6.3,IF(AND(H63&gt;=15.395,B63&lt;2.85,A63&gt;=5.3,F63&lt;2.5,D63&lt;1.6,G63&gt;=0.125,F63&gt;=1.5),4.8,IF(AND(H63&lt;8.486,B63&gt;=2.85,A63&gt;=5.3,F63&lt;2.5,D63&lt;1.6,G63&gt;=0.125,F63&gt;=1.5),3.85,IF(AND(D63&gt;=2.1,A63&lt;7.1,B63&lt;3.2,H63&lt;16.774,D63&gt;=1.6,G63&gt;=0.125,F63&gt;=1.5),5.5,IF(AND(B63&gt;=2.75,H63&lt;15.395,B63&lt;2.85,A63&gt;=5.3,F63&lt;2.5,D63&lt;1.6,G63&gt;=0.125,F63&gt;=1.5),4.489,IF(AND(H63&gt;=15.168,H63&gt;=8.486,B63&gt;=2.85,A63&gt;=5.3,F63&lt;2.5,D63&lt;1.6,G63&gt;=0.125,F63&gt;=1.5),4.7,IF(AND(G63&gt;=0.519,D63&lt;2.1,A63&lt;7.1,B63&lt;3.2,H63&lt;16.774,D63&gt;=1.6,G63&gt;=0.125,F63&gt;=1.5),4.925,IF(AND(G63&gt;=0.897,B63&lt;2.75,H63&lt;15.395,B63&lt;2.85,A63&gt;=5.3,F63&lt;2.5,D63&lt;1.6,G63&gt;=0.125,F63&gt;=1.5),4.567,IF(AND(A63&lt;5.65,H63&lt;15.168,H63&gt;=8.486,B63&gt;=2.85,A63&gt;=5.3,F63&lt;2.5,D63&lt;1.6,G63&gt;=0.125,F63&gt;=1.5),4.5,IF(AND(G63&lt;0.23,G63&lt;0.519,D63&lt;2.1,A63&lt;7.1,B63&lt;3.2,H63&lt;16.774,D63&gt;=1.6,G63&gt;=0.125,F63&gt;=1.5),5,IF(AND(A63&lt;5.9,G63&lt;0.897,B63&lt;2.75,H63&lt;15.395,B63&lt;2.85,A63&gt;=5.3,F63&lt;2.5,D63&lt;1.6,G63&gt;=0.125,F63&gt;=1.5),4.1,IF(AND(A63&gt;=5.9,G63&lt;0.897,B63&lt;2.75,H63&lt;15.395,B63&lt;2.85,A63&gt;=5.3,F63&lt;2.5,D63&lt;1.6,G63&gt;=0.125,F63&gt;=1.5),4.5,IF(AND(A63&lt;6.05,A63&gt;=5.65,H63&lt;15.168,H63&gt;=8.486,B63&gt;=2.85,A63&gt;=5.3,F63&lt;2.5,D63&lt;1.6,G63&gt;=0.125,F63&gt;=1.5),4.2,IF(AND(A63&gt;=6.05,A63&gt;=5.65,H63&lt;15.168,H63&gt;=8.486,B63&gt;=2.85,A63&gt;=5.3,F63&lt;2.5,D63&lt;1.6,G63&gt;=0.125,F63&gt;=1.5),4.35,IF(AND(D63&lt;1.95,G63&gt;=0.23,G63&lt;0.519,D63&lt;2.1,A63&lt;7.1,B63&lt;3.2,H63&lt;16.774,D63&gt;=1.6,G63&gt;=0.125,F63&gt;=1.5),5.3,IF(AND(D63&gt;=1.95,G63&gt;=0.23,G63&lt;0.519,D63&lt;2.1,A63&lt;7.1,B63&lt;3.2,H63&lt;16.774,D63&gt;=1.6,G63&gt;=0.125,F63&gt;=1.5),5.2,"shouldnthappen")))))))))))))))))))))))))))))))))))</f>
        <v>6.7</v>
      </c>
      <c r="R63" s="1" t="n">
        <f aca="false">IF(AND(G63&gt;=0.901,F63&lt;1.5),1.9,IF(AND(H63&lt;5.523,D63&lt;0.35,G63&lt;0.901,F63&lt;1.5),1,IF(AND(B63&lt;3.6,D63&gt;=0.35,G63&lt;0.901,F63&lt;1.5),1.575,IF(AND(B63&gt;=3.6,D63&gt;=0.35,G63&lt;0.901,F63&lt;1.5),1.5,IF(AND(G63&gt;=0.837,D63&lt;1.15,D63&lt;1.45,F63&gt;=1.5),3,IF(AND(G63&gt;=0.66,D63&gt;=1.15,D63&lt;1.45,F63&gt;=1.5),4,IF(AND(F63&gt;=2.5,D63&lt;1.55,D63&gt;=1.45,F63&gt;=1.5),5.025,IF(AND(F63&lt;2.5,D63&gt;=1.55,D63&gt;=1.45,F63&gt;=1.5),4.933,IF(AND(B63&lt;2.45,G63&lt;0.837,D63&lt;1.15,D63&lt;1.45,F63&gt;=1.5),3.3,IF(AND(B63&gt;=2.45,G63&lt;0.837,D63&lt;1.15,D63&lt;1.45,F63&gt;=1.5),3.86,IF(AND(B63&gt;=3.05,F63&lt;2.5,D63&lt;1.55,D63&gt;=1.45,F63&gt;=1.5),4.8,IF(AND(D63&gt;=2.45,F63&gt;=2.5,D63&gt;=1.55,D63&gt;=1.45,F63&gt;=1.5),5.875,IF(AND(H63&lt;13.187,G63&lt;0.217,H63&gt;=5.523,D63&lt;0.35,G63&lt;0.901,F63&lt;1.5),1.4,IF(AND(H63&gt;=13.187,G63&lt;0.217,H63&gt;=5.523,D63&lt;0.35,G63&lt;0.901,F63&lt;1.5),1.5,IF(AND(G63&lt;0.33,G63&gt;=0.217,H63&gt;=5.523,D63&lt;0.35,G63&lt;0.901,F63&lt;1.5),1.28,IF(AND(A63&lt;6.05,D63&lt;1.35,G63&lt;0.66,D63&gt;=1.15,D63&lt;1.45,F63&gt;=1.5),4.175,IF(AND(A63&gt;=6.05,D63&lt;1.35,G63&lt;0.66,D63&gt;=1.15,D63&lt;1.45,F63&gt;=1.5),4.3,IF(AND(A63&lt;5.65,D63&gt;=1.35,G63&lt;0.66,D63&gt;=1.15,D63&lt;1.45,F63&gt;=1.5),3.9,IF(AND(A63&gt;=5.65,D63&gt;=1.35,G63&lt;0.66,D63&gt;=1.15,D63&lt;1.45,F63&gt;=1.5),4.52,IF(AND(A63&lt;6.25,B63&lt;3.05,F63&lt;2.5,D63&lt;1.55,D63&gt;=1.45,F63&gt;=1.5),4.5,IF(AND(A63&gt;=6.25,B63&lt;3.05,F63&lt;2.5,D63&lt;1.55,D63&gt;=1.45,F63&gt;=1.5),4.675,IF(AND(A63&gt;=7.25,D63&lt;2.45,F63&gt;=2.5,D63&gt;=1.55,D63&gt;=1.45,F63&gt;=1.5),6.433,IF(AND(D63&gt;=0.25,G63&gt;=0.33,G63&gt;=0.217,H63&gt;=5.523,D63&lt;0.35,G63&lt;0.901,F63&lt;1.5),1.4,IF(AND(A63&lt;6.15,A63&lt;7.25,D63&lt;2.45,F63&gt;=2.5,D63&gt;=1.55,D63&gt;=1.45,F63&gt;=1.5),5.025,IF(AND(H63&lt;6.439,D63&lt;0.25,G63&gt;=0.33,G63&gt;=0.217,H63&gt;=5.523,D63&lt;0.35,G63&lt;0.901,F63&lt;1.5),1.5,IF(AND(H63&gt;=6.439,D63&lt;0.25,G63&gt;=0.33,G63&gt;=0.217,H63&gt;=5.523,D63&lt;0.35,G63&lt;0.901,F63&lt;1.5),1.38,IF(AND(H63&gt;=13.711,A63&gt;=6.15,A63&lt;7.25,D63&lt;2.45,F63&gt;=2.5,D63&gt;=1.55,D63&gt;=1.45,F63&gt;=1.5),5.68,IF(AND(B63&gt;=3.3,H63&lt;13.711,A63&gt;=6.15,A63&lt;7.25,D63&lt;2.45,F63&gt;=2.5,D63&gt;=1.55,D63&gt;=1.45,F63&gt;=1.5),5.6,IF(AND(G63&lt;0.093,B63&lt;3.3,H63&lt;13.711,A63&gt;=6.15,A63&lt;7.25,D63&lt;2.45,F63&gt;=2.5,D63&gt;=1.55,D63&gt;=1.45,F63&gt;=1.5),5.56,IF(AND(D63&lt;1.95,G63&gt;=0.093,B63&lt;3.3,H63&lt;13.711,A63&gt;=6.15,A63&lt;7.25,D63&lt;2.45,F63&gt;=2.5,D63&gt;=1.55,D63&gt;=1.45,F63&gt;=1.5),5.3,IF(AND(B63&lt;3.15,D63&gt;=1.95,G63&gt;=0.093,B63&lt;3.3,H63&lt;13.711,A63&gt;=6.15,A63&lt;7.25,D63&lt;2.45,F63&gt;=2.5,D63&gt;=1.55,D63&gt;=1.45,F63&gt;=1.5),5.1,IF(AND(B63&gt;=3.15,D63&gt;=1.95,G63&gt;=0.093,B63&lt;3.3,H63&lt;13.711,A63&gt;=6.15,A63&lt;7.25,D63&lt;2.45,F63&gt;=2.5,D63&gt;=1.55,D63&gt;=1.45,F63&gt;=1.5),5.15,"shouldnthappen"))))))))))))))))))))))))))))))))</f>
        <v>3.3</v>
      </c>
      <c r="S63" s="1" t="n">
        <f aca="false">IF(AND(G63&gt;=0.859,D63&gt;=0.35,F63&lt;1.5),1.9,IF(AND(D63&lt;1.75,F63&gt;=2.5,F63&gt;=1.5),4.867,IF(AND(H63&lt;8.42,A63&lt;5.05,D63&lt;0.35,F63&lt;1.5),1.42,IF(AND(H63&gt;=14.877,A63&gt;=5.05,D63&lt;0.35,F63&lt;1.5),1.3,IF(AND(B63&lt;3.35,G63&lt;0.859,D63&gt;=0.35,F63&lt;1.5),1.7,IF(AND(B63&gt;=3.35,G63&lt;0.859,D63&gt;=0.35,F63&lt;1.5),1.5,IF(AND(A63&gt;=6.05,B63&lt;2.75,F63&lt;2.5,F63&gt;=1.5),4.733,IF(AND(G63&gt;=0.68,B63&gt;=2.75,F63&lt;2.5,F63&gt;=1.5),4.025,IF(AND(H63&gt;=16.284,D63&gt;=1.75,F63&gt;=2.5,F63&gt;=1.5),6.6,IF(AND(A63&lt;4.35,H63&gt;=8.42,A63&lt;5.05,D63&lt;0.35,F63&lt;1.5),1.1,IF(AND(G63&gt;=0.948,H63&lt;14.877,A63&gt;=5.05,D63&lt;0.35,F63&lt;1.5),1.7,IF(AND(A63&lt;5.3,A63&lt;6.05,B63&lt;2.75,F63&lt;2.5,F63&gt;=1.5),3,IF(AND(H63&gt;=15.168,G63&lt;0.68,B63&gt;=2.75,F63&lt;2.5,F63&gt;=1.5),4.75,IF(AND(H63&gt;=14.005,A63&gt;=4.35,H63&gt;=8.42,A63&lt;5.05,D63&lt;0.35,F63&lt;1.5),1.375,IF(AND(A63&gt;=5.55,G63&lt;0.948,H63&lt;14.877,A63&gt;=5.05,D63&lt;0.35,F63&lt;1.5),1.7,IF(AND(H63&lt;12.363,A63&gt;=5.3,A63&lt;6.05,B63&lt;2.75,F63&lt;2.5,F63&gt;=1.5),3.825,IF(AND(H63&gt;=12.363,A63&gt;=5.3,A63&lt;6.05,B63&lt;2.75,F63&lt;2.5,F63&gt;=1.5),4.033,IF(AND(H63&gt;=14.508,H63&lt;15.168,G63&lt;0.68,B63&gt;=2.75,F63&lt;2.5,F63&gt;=1.5),4.2,IF(AND(D63&gt;=2.35,D63&gt;=2.2,H63&lt;16.284,D63&gt;=1.75,F63&gt;=2.5,F63&gt;=1.5),5.267,IF(AND(G63&lt;0.231,H63&lt;14.005,A63&gt;=4.35,H63&gt;=8.42,A63&lt;5.05,D63&lt;0.35,F63&lt;1.5),1.4,IF(AND(H63&gt;=14.494,A63&lt;5.55,G63&lt;0.948,H63&lt;14.877,A63&gt;=5.05,D63&lt;0.35,F63&lt;1.5),1.6,IF(AND(A63&lt;6.1,H63&lt;14.508,H63&lt;15.168,G63&lt;0.68,B63&gt;=2.75,F63&lt;2.5,F63&gt;=1.5),4.5,IF(AND(A63&lt;6.1,H63&lt;11.8,D63&lt;2.2,H63&lt;16.284,D63&gt;=1.75,F63&gt;=2.5,F63&gt;=1.5),4.95,IF(AND(A63&gt;=6.1,H63&lt;11.8,D63&lt;2.2,H63&lt;16.284,D63&gt;=1.75,F63&gt;=2.5,F63&gt;=1.5),5.333,IF(AND(B63&lt;2.75,H63&gt;=11.8,D63&lt;2.2,H63&lt;16.284,D63&gt;=1.75,F63&gt;=2.5,F63&gt;=1.5),5.1,IF(AND(B63&gt;=3.15,D63&lt;2.35,D63&gt;=2.2,H63&lt;16.284,D63&gt;=1.75,F63&gt;=2.5,F63&gt;=1.5),5.5,IF(AND(B63&gt;=3.35,G63&gt;=0.231,H63&lt;14.005,A63&gt;=4.35,H63&gt;=8.42,A63&lt;5.05,D63&lt;0.35,F63&lt;1.5),1.3,IF(AND(H63&lt;13.869,H63&lt;14.494,A63&lt;5.55,G63&lt;0.948,H63&lt;14.877,A63&gt;=5.05,D63&lt;0.35,F63&lt;1.5),1.5,IF(AND(H63&gt;=13.869,H63&lt;14.494,A63&lt;5.55,G63&lt;0.948,H63&lt;14.877,A63&gt;=5.05,D63&lt;0.35,F63&lt;1.5),1.4,IF(AND(G63&lt;0.636,A63&gt;=6.1,H63&lt;14.508,H63&lt;15.168,G63&lt;0.68,B63&gt;=2.75,F63&lt;2.5,F63&gt;=1.5),4.68,IF(AND(G63&gt;=0.636,A63&gt;=6.1,H63&lt;14.508,H63&lt;15.168,G63&lt;0.68,B63&gt;=2.75,F63&lt;2.5,F63&gt;=1.5),4.4,IF(AND(B63&lt;2.85,B63&gt;=2.75,H63&gt;=11.8,D63&lt;2.2,H63&lt;16.284,D63&gt;=1.75,F63&gt;=2.5,F63&gt;=1.5),6.7,IF(AND(H63&lt;10.626,B63&lt;3.15,D63&lt;2.35,D63&gt;=2.2,H63&lt;16.284,D63&gt;=1.75,F63&gt;=2.5,F63&gt;=1.5),5.1,IF(AND(H63&gt;=10.626,B63&lt;3.15,D63&lt;2.35,D63&gt;=2.2,H63&lt;16.284,D63&gt;=1.75,F63&gt;=2.5,F63&gt;=1.5),5.2,IF(AND(G63&lt;0.378,B63&lt;3.35,G63&gt;=0.231,H63&lt;14.005,A63&gt;=4.35,H63&gt;=8.42,A63&lt;5.05,D63&lt;0.35,F63&lt;1.5),1.2,IF(AND(G63&gt;=0.378,B63&lt;3.35,G63&gt;=0.231,H63&lt;14.005,A63&gt;=4.35,H63&gt;=8.42,A63&lt;5.05,D63&lt;0.35,F63&lt;1.5),1.3,IF(AND(A63&lt;6.2,B63&gt;=2.85,B63&gt;=2.75,H63&gt;=11.8,D63&lt;2.2,H63&lt;16.284,D63&gt;=1.75,F63&gt;=2.5,F63&gt;=1.5),4.9,IF(AND(G63&lt;0.388,A63&gt;=6.2,B63&gt;=2.85,B63&gt;=2.75,H63&gt;=11.8,D63&lt;2.2,H63&lt;16.284,D63&gt;=1.75,F63&gt;=2.5,F63&gt;=1.5),5.52,IF(AND(G63&gt;=0.388,A63&gt;=6.2,B63&gt;=2.85,B63&gt;=2.75,H63&gt;=11.8,D63&lt;2.2,H63&lt;16.284,D63&gt;=1.75,F63&gt;=2.5,F63&gt;=1.5),5.7,"shouldnthappen")))))))))))))))))))))))))))))))))))))))</f>
        <v>3</v>
      </c>
      <c r="T63" s="1" t="n">
        <f aca="false">IF(AND(D63&gt;=0.8,A63&lt;5.45),3.7,IF(AND(D63&gt;=0.35,D63&lt;0.8,A63&lt;5.45),1.56,IF(AND(G63&lt;0.164,F63&lt;2.5,A63&gt;=5.45),1.6,IF(AND(H63&gt;=16.718,F63&gt;=2.5,A63&gt;=5.45),6.4,IF(AND(G63&gt;=0.719,H63&lt;16.718,F63&gt;=2.5,A63&gt;=5.45),5.05,IF(AND(A63&lt;4.35,A63&lt;5.05,D63&lt;0.35,D63&lt;0.8,A63&lt;5.45),1.1,IF(AND(H63&gt;=14.494,A63&gt;=5.05,D63&lt;0.35,D63&lt;0.8,A63&lt;5.45),1.6,IF(AND(G63&lt;0.338,D63&lt;1.25,G63&gt;=0.164,F63&lt;2.5,A63&gt;=5.45),4.1,IF(AND(H63&lt;8.397,D63&gt;=1.25,G63&gt;=0.164,F63&lt;2.5,A63&gt;=5.45),4,IF(AND(H63&lt;11.031,H63&lt;14.494,A63&gt;=5.05,D63&lt;0.35,D63&lt;0.8,A63&lt;5.45),1.5,IF(AND(H63&gt;=11.031,H63&lt;14.494,A63&gt;=5.05,D63&lt;0.35,D63&lt;0.8,A63&lt;5.45),1.44,IF(AND(B63&lt;2.65,H63&gt;=8.397,D63&gt;=1.25,G63&gt;=0.164,F63&lt;2.5,A63&gt;=5.45),4.767,IF(AND(H63&lt;7.388,G63&lt;0.487,G63&lt;0.719,H63&lt;16.718,F63&gt;=2.5,A63&gt;=5.45),5.067,IF(AND(G63&lt;0.533,G63&gt;=0.487,G63&lt;0.719,H63&lt;16.718,F63&gt;=2.5,A63&gt;=5.45),5.8,IF(AND(G63&gt;=0.533,G63&gt;=0.487,G63&lt;0.719,H63&lt;16.718,F63&gt;=2.5,A63&gt;=5.45),5.86,IF(AND(B63&lt;3.25,A63&gt;=4.95,A63&gt;=4.35,A63&lt;5.05,D63&lt;0.35,D63&lt;0.8,A63&lt;5.45),1.2,IF(AND(A63&lt;5.6,H63&lt;11.218,G63&gt;=0.338,D63&lt;1.25,G63&gt;=0.164,F63&lt;2.5,A63&gt;=5.45),3.7,IF(AND(A63&gt;=5.6,H63&lt;11.218,G63&gt;=0.338,D63&lt;1.25,G63&gt;=0.164,F63&lt;2.5,A63&gt;=5.45),3.5,IF(AND(H63&lt;12.668,H63&gt;=11.218,G63&gt;=0.338,D63&lt;1.25,G63&gt;=0.164,F63&lt;2.5,A63&gt;=5.45),3.9,IF(AND(H63&gt;=12.668,H63&gt;=11.218,G63&gt;=0.338,D63&lt;1.25,G63&gt;=0.164,F63&lt;2.5,A63&gt;=5.45),4,IF(AND(H63&gt;=15.705,B63&gt;=2.65,H63&gt;=8.397,D63&gt;=1.25,G63&gt;=0.164,F63&lt;2.5,A63&gt;=5.45),4.8,IF(AND(B63&lt;2.75,H63&gt;=7.388,G63&lt;0.487,G63&lt;0.719,H63&lt;16.718,F63&gt;=2.5,A63&gt;=5.45),5.26,IF(AND(B63&lt;2.95,A63&lt;4.5,A63&lt;4.95,A63&gt;=4.35,A63&lt;5.05,D63&lt;0.35,D63&lt;0.8,A63&lt;5.45),1.4,IF(AND(B63&gt;=2.95,A63&lt;4.5,A63&lt;4.95,A63&gt;=4.35,A63&lt;5.05,D63&lt;0.35,D63&lt;0.8,A63&lt;5.45),1.3,IF(AND(H63&gt;=13.924,A63&gt;=4.5,A63&lt;4.95,A63&gt;=4.35,A63&lt;5.05,D63&lt;0.35,D63&lt;0.8,A63&lt;5.45),1.5,IF(AND(G63&lt;0.252,B63&gt;=3.25,A63&gt;=4.95,A63&gt;=4.35,A63&lt;5.05,D63&lt;0.35,D63&lt;0.8,A63&lt;5.45),1.4,IF(AND(G63&gt;=0.252,B63&gt;=3.25,A63&gt;=4.95,A63&gt;=4.35,A63&lt;5.05,D63&lt;0.35,D63&lt;0.8,A63&lt;5.45),1.32,IF(AND(G63&gt;=0.473,H63&lt;15.705,B63&gt;=2.65,H63&gt;=8.397,D63&gt;=1.25,G63&gt;=0.164,F63&lt;2.5,A63&gt;=5.45),4.7,IF(AND(B63&gt;=3.15,B63&gt;=2.75,H63&gt;=7.388,G63&lt;0.487,G63&lt;0.719,H63&lt;16.718,F63&gt;=2.5,A63&gt;=5.45),5.7,IF(AND(B63&lt;3.15,H63&lt;13.924,A63&gt;=4.5,A63&lt;4.95,A63&gt;=4.35,A63&lt;5.05,D63&lt;0.35,D63&lt;0.8,A63&lt;5.45),1.433,IF(AND(B63&gt;=3.15,H63&lt;13.924,A63&gt;=4.5,A63&lt;4.95,A63&gt;=4.35,A63&lt;5.05,D63&lt;0.35,D63&lt;0.8,A63&lt;5.45),1.4,IF(AND(H63&gt;=14.81,G63&lt;0.473,H63&lt;15.705,B63&gt;=2.65,H63&gt;=8.397,D63&gt;=1.25,G63&gt;=0.164,F63&lt;2.5,A63&gt;=5.45),4.2,IF(AND(A63&lt;6.65,B63&lt;3.15,B63&gt;=2.75,H63&gt;=7.388,G63&lt;0.487,G63&lt;0.719,H63&lt;16.718,F63&gt;=2.5,A63&gt;=5.45),5.6,IF(AND(A63&gt;=6.65,B63&lt;3.15,B63&gt;=2.75,H63&gt;=7.388,G63&lt;0.487,G63&lt;0.719,H63&lt;16.718,F63&gt;=2.5,A63&gt;=5.45),5.4,IF(AND(A63&lt;6.15,H63&lt;14.81,G63&lt;0.473,H63&lt;15.705,B63&gt;=2.65,H63&gt;=8.397,D63&gt;=1.25,G63&gt;=0.164,F63&lt;2.5,A63&gt;=5.45),4.5,IF(AND(A63&gt;=6.15,H63&lt;14.81,G63&lt;0.473,H63&lt;15.705,B63&gt;=2.65,H63&gt;=8.397,D63&gt;=1.25,G63&gt;=0.164,F63&lt;2.5,A63&gt;=5.45),4.4,"shouldnthappen"))))))))))))))))))))))))))))))))))))</f>
        <v>3.7</v>
      </c>
      <c r="U63" s="1" t="n">
        <f aca="false">IF(AND(G63&gt;=0.934,F63&lt;1.5),1.7,IF(AND(D63&lt;0.15,D63&lt;0.25,G63&lt;0.934,F63&lt;1.5),1.38,IF(AND(H63&gt;=14.379,D63&gt;=0.25,G63&lt;0.934,F63&lt;1.5),1.7,IF(AND(A63&lt;5.3,D63&lt;1.35,F63&lt;2.5,F63&gt;=1.5),3.15,IF(AND(H63&lt;7.148,D63&gt;=1.35,F63&lt;2.5,F63&gt;=1.5),3.9,IF(AND(G63&lt;0.352,A63&lt;6.15,F63&gt;=2.5,F63&gt;=1.5),4.5,IF(AND(G63&gt;=0.352,A63&lt;6.15,F63&gt;=2.5,F63&gt;=1.5),4.92,IF(AND(B63&lt;2.85,A63&gt;=6.15,F63&gt;=2.5,F63&gt;=1.5),6.2,IF(AND(D63&gt;=0.45,H63&lt;14.379,D63&gt;=0.25,G63&lt;0.934,F63&lt;1.5),1.65,IF(AND(G63&gt;=0.857,A63&gt;=5.3,D63&lt;1.35,F63&lt;2.5,F63&gt;=1.5),4.3,IF(AND(A63&gt;=7.25,B63&gt;=2.85,A63&gt;=6.15,F63&gt;=2.5,F63&gt;=1.5),6.425,IF(AND(H63&lt;9.499,A63&lt;5.05,D63&gt;=0.15,D63&lt;0.25,G63&lt;0.934,F63&lt;1.5),1.4,IF(AND(A63&gt;=5.45,A63&gt;=5.05,D63&gt;=0.15,D63&lt;0.25,G63&lt;0.934,F63&lt;1.5),1.3,IF(AND(B63&gt;=4.15,D63&lt;0.45,H63&lt;14.379,D63&gt;=0.25,G63&lt;0.934,F63&lt;1.5),1.5,IF(AND(A63&gt;=5.75,G63&lt;0.857,A63&gt;=5.3,D63&lt;1.35,F63&lt;2.5,F63&gt;=1.5),4.02,IF(AND(A63&lt;6.65,G63&lt;0.333,H63&gt;=7.148,D63&gt;=1.35,F63&lt;2.5,F63&gt;=1.5),4.475,IF(AND(A63&gt;=6.65,G63&lt;0.333,H63&gt;=7.148,D63&gt;=1.35,F63&lt;2.5,F63&gt;=1.5),4.8,IF(AND(D63&gt;=1.45,G63&gt;=0.333,H63&gt;=7.148,D63&gt;=1.35,F63&lt;2.5,F63&gt;=1.5),4.85,IF(AND(G63&gt;=0.861,A63&lt;7.25,B63&gt;=2.85,A63&gt;=6.15,F63&gt;=2.5,F63&gt;=1.5),5.2,IF(AND(G63&lt;0.571,H63&gt;=9.499,A63&lt;5.05,D63&gt;=0.15,D63&lt;0.25,G63&lt;0.934,F63&lt;1.5),1.2,IF(AND(G63&gt;=0.571,H63&gt;=9.499,A63&lt;5.05,D63&gt;=0.15,D63&lt;0.25,G63&lt;0.934,F63&lt;1.5),1.3,IF(AND(H63&lt;9.283,A63&lt;5.45,A63&gt;=5.05,D63&gt;=0.15,D63&lt;0.25,G63&lt;0.934,F63&lt;1.5),1.5,IF(AND(H63&gt;=9.283,A63&lt;5.45,A63&gt;=5.05,D63&gt;=0.15,D63&lt;0.25,G63&lt;0.934,F63&lt;1.5),1.425,IF(AND(A63&lt;4.9,B63&lt;4.15,D63&lt;0.45,H63&lt;14.379,D63&gt;=0.25,G63&lt;0.934,F63&lt;1.5),1.4,IF(AND(A63&gt;=4.9,B63&lt;4.15,D63&lt;0.45,H63&lt;14.379,D63&gt;=0.25,G63&lt;0.934,F63&lt;1.5),1.325,IF(AND(G63&lt;0.572,A63&lt;5.75,G63&lt;0.857,A63&gt;=5.3,D63&lt;1.35,F63&lt;2.5,F63&gt;=1.5),3.65,IF(AND(G63&gt;=0.572,A63&lt;5.75,G63&lt;0.857,A63&gt;=5.3,D63&lt;1.35,F63&lt;2.5,F63&gt;=1.5),3.9,IF(AND(A63&lt;6.75,D63&lt;1.45,G63&gt;=0.333,H63&gt;=7.148,D63&gt;=1.35,F63&lt;2.5,F63&gt;=1.5),4.4,IF(AND(A63&gt;=6.75,D63&lt;1.45,G63&gt;=0.333,H63&gt;=7.148,D63&gt;=1.35,F63&lt;2.5,F63&gt;=1.5),4.78,IF(AND(A63&lt;6.6,B63&lt;3.25,G63&lt;0.861,A63&lt;7.25,B63&gt;=2.85,A63&gt;=6.15,F63&gt;=2.5,F63&gt;=1.5),5.333,IF(AND(H63&lt;11.461,B63&gt;=3.25,G63&lt;0.861,A63&lt;7.25,B63&gt;=2.85,A63&gt;=6.15,F63&gt;=2.5,F63&gt;=1.5),6.025,IF(AND(H63&gt;=11.461,B63&gt;=3.25,G63&lt;0.861,A63&lt;7.25,B63&gt;=2.85,A63&gt;=6.15,F63&gt;=2.5,F63&gt;=1.5),5.667,IF(AND(H63&gt;=14.564,A63&gt;=6.6,B63&lt;3.25,G63&lt;0.861,A63&lt;7.25,B63&gt;=2.85,A63&gt;=6.15,F63&gt;=2.5,F63&gt;=1.5),5.4,IF(AND(D63&gt;=2.35,H63&lt;14.564,A63&gt;=6.6,B63&lt;3.25,G63&lt;0.861,A63&lt;7.25,B63&gt;=2.85,A63&gt;=6.15,F63&gt;=2.5,F63&gt;=1.5),5.6,IF(AND(A63&lt;6.85,D63&lt;2.35,H63&lt;14.564,A63&gt;=6.6,B63&lt;3.25,G63&lt;0.861,A63&lt;7.25,B63&gt;=2.85,A63&gt;=6.15,F63&gt;=2.5,F63&gt;=1.5),5.9,IF(AND(A63&gt;=6.85,D63&lt;2.35,H63&lt;14.564,A63&gt;=6.6,B63&lt;3.25,G63&lt;0.861,A63&lt;7.25,B63&gt;=2.85,A63&gt;=6.15,F63&gt;=2.5,F63&gt;=1.5),5.78,"shouldnthappen"))))))))))))))))))))))))))))))))))))</f>
        <v>3.15</v>
      </c>
      <c r="V63" s="1" t="n">
        <f aca="false">IF(AND(H63&lt;5.748,A63&lt;5.05,D63&lt;0.75),1,IF(AND(B63&lt;3.15,H63&gt;=5.748,A63&lt;5.05,D63&lt;0.75),1.475,IF(AND(G63&gt;=0.801,D63&lt;0.25,A63&gt;=5.05,D63&lt;0.75),1.7,IF(AND(D63&gt;=0.45,D63&gt;=0.25,A63&gt;=5.05,D63&lt;0.75),1.7,IF(AND(B63&lt;2.35,F63&lt;2.5,B63&lt;2.75,D63&gt;=0.75),4.16,IF(AND(D63&lt;1.75,F63&gt;=2.5,B63&lt;2.75,D63&gt;=0.75),4.875,IF(AND(D63&gt;=1.75,F63&gt;=2.5,B63&lt;2.75,D63&gt;=0.75),5.333,IF(AND(H63&gt;=16.284,D63&gt;=1.55,B63&gt;=2.75,D63&gt;=0.75),6.6,IF(AND(H63&gt;=14.144,B63&gt;=3.15,H63&gt;=5.748,A63&lt;5.05,D63&lt;0.75),1.3,IF(AND(A63&lt;5.45,G63&lt;0.801,D63&lt;0.25,A63&gt;=5.05,D63&lt;0.75),1.5,IF(AND(A63&gt;=5.45,G63&lt;0.801,D63&lt;0.25,A63&gt;=5.05,D63&lt;0.75),1.34,IF(AND(B63&lt;3.75,D63&lt;0.45,D63&gt;=0.25,A63&gt;=5.05,D63&lt;0.75),1.467,IF(AND(B63&gt;=3.75,D63&lt;0.45,D63&gt;=0.25,A63&gt;=5.05,D63&lt;0.75),1.767,IF(AND(G63&gt;=0.896,B63&gt;=2.35,F63&lt;2.5,B63&lt;2.75,D63&gt;=0.75),4.9,IF(AND(H63&lt;15.504,D63&lt;1.35,D63&lt;1.55,B63&gt;=2.75,D63&gt;=0.75),4.2,IF(AND(H63&gt;=15.504,D63&lt;1.35,D63&lt;1.55,B63&gt;=2.75,D63&gt;=0.75),4.6,IF(AND(H63&lt;9.767,D63&gt;=1.35,D63&lt;1.55,B63&gt;=2.75,D63&gt;=0.75),5.1,IF(AND(A63&lt;4.5,H63&lt;14.144,B63&gt;=3.15,H63&gt;=5.748,A63&lt;5.05,D63&lt;0.75),1.3,IF(AND(A63&gt;=4.5,H63&lt;14.144,B63&gt;=3.15,H63&gt;=5.748,A63&lt;5.05,D63&lt;0.75),1.4,IF(AND(D63&gt;=1.15,G63&lt;0.896,B63&gt;=2.35,F63&lt;2.5,B63&lt;2.75,D63&gt;=0.75),4.04,IF(AND(B63&lt;2.9,H63&gt;=9.767,D63&gt;=1.35,D63&lt;1.55,B63&gt;=2.75,D63&gt;=0.75),4.8,IF(AND(D63&lt;1.7,A63&gt;=7.05,H63&lt;16.284,D63&gt;=1.55,B63&gt;=2.75,D63&gt;=0.75),5.8,IF(AND(D63&gt;=1.7,A63&gt;=7.05,H63&lt;16.284,D63&gt;=1.55,B63&gt;=2.75,D63&gt;=0.75),6.3,IF(AND(B63&lt;2.45,D63&lt;1.15,G63&lt;0.896,B63&gt;=2.35,F63&lt;2.5,B63&lt;2.75,D63&gt;=0.75),3.767,IF(AND(B63&gt;=2.45,D63&lt;1.15,G63&lt;0.896,B63&gt;=2.35,F63&lt;2.5,B63&lt;2.75,D63&gt;=0.75),3.167,IF(AND(B63&gt;=3.15,B63&gt;=2.9,H63&gt;=9.767,D63&gt;=1.35,D63&lt;1.55,B63&gt;=2.75,D63&gt;=0.75),4.7,IF(AND(D63&lt;1.9,D63&lt;2.05,A63&lt;7.05,H63&lt;16.284,D63&gt;=1.55,B63&gt;=2.75,D63&gt;=0.75),4.82,IF(AND(D63&gt;=1.9,D63&lt;2.05,A63&lt;7.05,H63&lt;16.284,D63&gt;=1.55,B63&gt;=2.75,D63&gt;=0.75),5.067,IF(AND(H63&lt;12.721,B63&lt;3.15,B63&gt;=2.9,H63&gt;=9.767,D63&gt;=1.35,D63&lt;1.55,B63&gt;=2.75,D63&gt;=0.75),4.5,IF(AND(H63&gt;=12.721,B63&lt;3.15,B63&gt;=2.9,H63&gt;=9.767,D63&gt;=1.35,D63&lt;1.55,B63&gt;=2.75,D63&gt;=0.75),4.433,IF(AND(H63&lt;9.525,G63&lt;0.364,D63&gt;=2.05,A63&lt;7.05,H63&lt;16.284,D63&gt;=1.55,B63&gt;=2.75,D63&gt;=0.75),5.1,IF(AND(A63&lt;6.25,G63&gt;=0.364,D63&gt;=2.05,A63&lt;7.05,H63&lt;16.284,D63&gt;=1.55,B63&gt;=2.75,D63&gt;=0.75),5.4,IF(AND(H63&lt;10.898,H63&gt;=9.525,G63&lt;0.364,D63&gt;=2.05,A63&lt;7.05,H63&lt;16.284,D63&gt;=1.55,B63&gt;=2.75,D63&gt;=0.75),5.6,IF(AND(H63&lt;8.711,A63&gt;=6.25,G63&gt;=0.364,D63&gt;=2.05,A63&lt;7.05,H63&lt;16.284,D63&gt;=1.55,B63&gt;=2.75,D63&gt;=0.75),5.7,IF(AND(H63&gt;=8.711,A63&gt;=6.25,G63&gt;=0.364,D63&gt;=2.05,A63&lt;7.05,H63&lt;16.284,D63&gt;=1.55,B63&gt;=2.75,D63&gt;=0.75),5.84,IF(AND(D63&lt;2.2,H63&gt;=10.898,H63&gt;=9.525,G63&lt;0.364,D63&gt;=2.05,A63&lt;7.05,H63&lt;16.284,D63&gt;=1.55,B63&gt;=2.75,D63&gt;=0.75),5.4,IF(AND(D63&gt;=2.2,H63&gt;=10.898,H63&gt;=9.525,G63&lt;0.364,D63&gt;=2.05,A63&lt;7.05,H63&lt;16.284,D63&gt;=1.55,B63&gt;=2.75,D63&gt;=0.75),5.3,"shouldnthappen")))))))))))))))))))))))))))))))))))))</f>
        <v>4.16</v>
      </c>
      <c r="W63" s="1" t="n">
        <f aca="false">IF(AND(H63&lt;6.926,D63&gt;=0.35,D63&lt;0.8),1.9,IF(AND(H63&gt;=6.926,D63&gt;=0.35,D63&lt;0.8),1.533,IF(AND(H63&lt;13.492,A63&lt;4.75,D63&lt;0.35,D63&lt;0.8),1.1,IF(AND(H63&gt;=13.492,A63&lt;4.75,D63&lt;0.35,D63&lt;0.8),1.375,IF(AND(B63&lt;2.75,A63&gt;=5.85,F63&lt;2.5,D63&gt;=0.8),4.833,IF(AND(B63&lt;3.3,A63&gt;=7.05,F63&gt;=2.5,D63&gt;=0.8),5.8,IF(AND(B63&gt;=3.3,A63&gt;=7.05,F63&gt;=2.5,D63&gt;=0.8),6.325,IF(AND(D63&gt;=0.25,A63&lt;5.05,A63&gt;=4.75,D63&lt;0.35,D63&lt;0.8),1.3,IF(AND(B63&lt;3.6,A63&gt;=5.05,A63&gt;=4.75,D63&lt;0.35,D63&lt;0.8),1.4,IF(AND(H63&lt;10.194,G63&lt;0.412,A63&lt;5.85,F63&lt;2.5,D63&gt;=0.8),4.133,IF(AND(H63&gt;=10.194,G63&lt;0.412,A63&lt;5.85,F63&lt;2.5,D63&gt;=0.8),4.5,IF(AND(A63&lt;5.35,G63&gt;=0.412,A63&lt;5.85,F63&lt;2.5,D63&gt;=0.8),3.15,IF(AND(A63&lt;6.2,B63&gt;=2.75,A63&gt;=5.85,F63&lt;2.5,D63&gt;=0.8),4.3,IF(AND(H63&lt;5.767,A63&lt;6.2,A63&lt;7.05,F63&gt;=2.5,D63&gt;=0.8),4.5,IF(AND(G63&gt;=0.861,A63&gt;=6.2,A63&lt;7.05,F63&gt;=2.5,D63&gt;=0.8),5.2,IF(AND(B63&lt;3.15,D63&lt;0.25,A63&lt;5.05,A63&gt;=4.75,D63&lt;0.35,D63&lt;0.8),1.55,IF(AND(A63&lt;5.45,B63&gt;=3.6,A63&gt;=5.05,A63&gt;=4.75,D63&lt;0.35,D63&lt;0.8),1.5,IF(AND(A63&gt;=5.45,B63&gt;=3.6,A63&gt;=5.05,A63&gt;=4.75,D63&lt;0.35,D63&lt;0.8),1.4,IF(AND(G63&gt;=0.772,A63&gt;=5.35,G63&gt;=0.412,A63&lt;5.85,F63&lt;2.5,D63&gt;=0.8),3.9,IF(AND(D63&gt;=1.45,A63&gt;=6.2,B63&gt;=2.75,A63&gt;=5.85,F63&lt;2.5,D63&gt;=0.8),4.775,IF(AND(G63&lt;0.5,H63&gt;=5.767,A63&lt;6.2,A63&lt;7.05,F63&gt;=2.5,D63&gt;=0.8),5.1,IF(AND(G63&gt;=0.5,H63&gt;=5.767,A63&lt;6.2,A63&lt;7.05,F63&gt;=2.5,D63&gt;=0.8),4.95,IF(AND(B63&gt;=3.25,G63&lt;0.861,A63&gt;=6.2,A63&lt;7.05,F63&gt;=2.5,D63&gt;=0.8),5.75,IF(AND(A63&lt;4.95,B63&gt;=3.15,D63&lt;0.25,A63&lt;5.05,A63&gt;=4.75,D63&lt;0.35,D63&lt;0.8),1.4,IF(AND(A63&lt;5.65,G63&lt;0.772,A63&gt;=5.35,G63&gt;=0.412,A63&lt;5.85,F63&lt;2.5,D63&gt;=0.8),3.6,IF(AND(A63&gt;=5.65,G63&lt;0.772,A63&gt;=5.35,G63&gt;=0.412,A63&lt;5.85,F63&lt;2.5,D63&gt;=0.8),3.5,IF(AND(B63&gt;=3.15,D63&lt;1.45,A63&gt;=6.2,B63&gt;=2.75,A63&gt;=5.85,F63&lt;2.5,D63&gt;=0.8),4.7,IF(AND(A63&gt;=6.65,B63&lt;3.25,G63&lt;0.861,A63&gt;=6.2,A63&lt;7.05,F63&gt;=2.5,D63&gt;=0.8),5.567,IF(AND(H63&lt;9.499,A63&gt;=4.95,B63&gt;=3.15,D63&lt;0.25,A63&lt;5.05,A63&gt;=4.75,D63&lt;0.35,D63&lt;0.8),1.4,IF(AND(H63&gt;=9.499,A63&gt;=4.95,B63&gt;=3.15,D63&lt;0.25,A63&lt;5.05,A63&gt;=4.75,D63&lt;0.35,D63&lt;0.8),1.2,IF(AND(G63&lt;0.765,B63&lt;3.15,D63&lt;1.45,A63&gt;=6.2,B63&gt;=2.75,A63&gt;=5.85,F63&lt;2.5,D63&gt;=0.8),4.4,IF(AND(G63&gt;=0.765,B63&lt;3.15,D63&lt;1.45,A63&gt;=6.2,B63&gt;=2.75,A63&gt;=5.85,F63&lt;2.5,D63&gt;=0.8),4.6,IF(AND(H63&lt;10.667,A63&lt;6.65,B63&lt;3.25,G63&lt;0.861,A63&gt;=6.2,A63&lt;7.05,F63&gt;=2.5,D63&gt;=0.8),5.167,IF(AND(G63&lt;0.627,H63&gt;=10.667,A63&lt;6.65,B63&lt;3.25,G63&lt;0.861,A63&gt;=6.2,A63&lt;7.05,F63&gt;=2.5,D63&gt;=0.8),5.64,IF(AND(G63&gt;=0.627,H63&gt;=10.667,A63&lt;6.65,B63&lt;3.25,G63&lt;0.861,A63&gt;=6.2,A63&lt;7.05,F63&gt;=2.5,D63&gt;=0.8),5.1,"shouldnthappen")))))))))))))))))))))))))))))))))))</f>
        <v>4.5</v>
      </c>
      <c r="X63" s="1" t="n">
        <f aca="false">IF(AND(B63&lt;3.05,H63&lt;6.697,A63&lt;5.45),4.1,IF(AND(B63&gt;=3.05,H63&lt;6.697,A63&lt;5.45),1.48,IF(AND(D63&lt;0.7,A63&lt;5.9,A63&gt;=5.45),1.4,IF(AND(A63&lt;4.35,B63&lt;3.3,H63&gt;=6.697,A63&lt;5.45),1.1,IF(AND(G63&lt;0.372,D63&gt;=0.7,A63&lt;5.9,A63&gt;=5.45),4.36,IF(AND(A63&gt;=4.9,A63&gt;=4.35,B63&lt;3.3,H63&gt;=6.697,A63&lt;5.45),1.6,IF(AND(H63&gt;=14.171,A63&lt;5.15,B63&gt;=3.3,H63&gt;=6.697,A63&lt;5.45),1.6,IF(AND(G63&lt;0.451,A63&gt;=5.15,B63&gt;=3.3,H63&gt;=6.697,A63&lt;5.45),1.367,IF(AND(G63&gt;=0.451,A63&gt;=5.15,B63&gt;=3.3,H63&gt;=6.697,A63&lt;5.45),1.5,IF(AND(G63&lt;0.332,D63&lt;1.45,F63&lt;2.5,A63&gt;=5.9,A63&gt;=5.45),4.35,IF(AND(A63&lt;6.15,D63&gt;=1.45,F63&lt;2.5,A63&gt;=5.9,A63&gt;=5.45),5.1,IF(AND(D63&gt;=2.4,G63&lt;0.432,F63&gt;=2.5,A63&gt;=5.9,A63&gt;=5.45),5.78,IF(AND(A63&lt;6.15,G63&gt;=0.432,F63&gt;=2.5,A63&gt;=5.9,A63&gt;=5.45),4.9,IF(AND(B63&lt;3.1,A63&lt;4.9,A63&gt;=4.35,B63&lt;3.3,H63&gt;=6.697,A63&lt;5.45),1.4,IF(AND(B63&gt;=3.1,A63&lt;4.9,A63&gt;=4.35,B63&lt;3.3,H63&gt;=6.697,A63&lt;5.45),1.3,IF(AND(G63&lt;0.343,H63&lt;14.171,A63&lt;5.15,B63&gt;=3.3,H63&gt;=6.697,A63&lt;5.45),1.433,IF(AND(G63&gt;=0.343,H63&lt;14.171,A63&lt;5.15,B63&gt;=3.3,H63&gt;=6.697,A63&lt;5.45),1.525,IF(AND(D63&lt;1.05,B63&lt;2.55,G63&gt;=0.372,D63&gt;=0.7,A63&lt;5.9,A63&gt;=5.45),3.7,IF(AND(H63&lt;10.596,B63&gt;=2.55,G63&gt;=0.372,D63&gt;=0.7,A63&lt;5.9,A63&gt;=5.45),3.525,IF(AND(H63&gt;=10.596,B63&gt;=2.55,G63&gt;=0.372,D63&gt;=0.7,A63&lt;5.9,A63&gt;=5.45),3.9,IF(AND(H63&lt;14.314,G63&gt;=0.332,D63&lt;1.45,F63&lt;2.5,A63&gt;=5.9,A63&gt;=5.45),4.4,IF(AND(H63&gt;=14.314,G63&gt;=0.332,D63&lt;1.45,F63&lt;2.5,A63&gt;=5.9,A63&gt;=5.45),4.7,IF(AND(H63&lt;13.906,A63&gt;=6.15,D63&gt;=1.45,F63&lt;2.5,A63&gt;=5.9,A63&gt;=5.45),4.675,IF(AND(H63&gt;=13.906,A63&gt;=6.15,D63&gt;=1.45,F63&lt;2.5,A63&gt;=5.9,A63&gt;=5.45),4.9,IF(AND(G63&lt;0.093,D63&lt;2.4,G63&lt;0.432,F63&gt;=2.5,A63&gt;=5.9,A63&gt;=5.45),5.6,IF(AND(B63&lt;2.95,A63&gt;=6.15,G63&gt;=0.432,F63&gt;=2.5,A63&gt;=5.9,A63&gt;=5.45),5.86,IF(AND(A63&lt;5.55,D63&gt;=1.05,B63&lt;2.55,G63&gt;=0.372,D63&gt;=0.7,A63&lt;5.9,A63&gt;=5.45),4,IF(AND(A63&gt;=5.55,D63&gt;=1.05,B63&lt;2.55,G63&gt;=0.372,D63&gt;=0.7,A63&lt;5.9,A63&gt;=5.45),3.9,IF(AND(D63&lt;1.7,G63&gt;=0.093,D63&lt;2.4,G63&lt;0.432,F63&gt;=2.5,A63&gt;=5.9,A63&gt;=5.45),5.05,IF(AND(G63&gt;=0.774,B63&gt;=2.95,A63&gt;=6.15,G63&gt;=0.432,F63&gt;=2.5,A63&gt;=5.9,A63&gt;=5.45),5.3,IF(AND(G63&gt;=0.312,D63&gt;=1.7,G63&gt;=0.093,D63&lt;2.4,G63&lt;0.432,F63&gt;=2.5,A63&gt;=5.9,A63&gt;=5.45),5.4,IF(AND(D63&lt;2.45,G63&lt;0.774,B63&gt;=2.95,A63&gt;=6.15,G63&gt;=0.432,F63&gt;=2.5,A63&gt;=5.9,A63&gt;=5.45),5.66,IF(AND(D63&gt;=2.45,G63&lt;0.774,B63&gt;=2.95,A63&gt;=6.15,G63&gt;=0.432,F63&gt;=2.5,A63&gt;=5.9,A63&gt;=5.45),6,IF(AND(G63&gt;=0.301,G63&lt;0.312,D63&gt;=1.7,G63&gt;=0.093,D63&lt;2.4,G63&lt;0.432,F63&gt;=2.5,A63&gt;=5.9,A63&gt;=5.45),5.1,IF(AND(A63&lt;6.45,G63&lt;0.301,G63&lt;0.312,D63&gt;=1.7,G63&gt;=0.093,D63&lt;2.4,G63&lt;0.432,F63&gt;=2.5,A63&gt;=5.9,A63&gt;=5.45),5.3,IF(AND(A63&gt;=6.45,G63&lt;0.301,G63&lt;0.312,D63&gt;=1.7,G63&gt;=0.093,D63&lt;2.4,G63&lt;0.432,F63&gt;=2.5,A63&gt;=5.9,A63&gt;=5.45),5.2,"shouldnthappen"))))))))))))))))))))))))))))))))))))</f>
        <v>1.6</v>
      </c>
      <c r="Y63" s="1" t="n">
        <f aca="false">IF(AND(H63&lt;6.51,F63&lt;1.5),1.8,IF(AND(H63&gt;=16.674,F63&gt;=1.5),6.533,IF(AND(D63&gt;=0.45,H63&gt;=6.51,F63&lt;1.5),1.667,IF(AND(H63&gt;=13.805,G63&lt;0.154,H63&lt;16.674,F63&gt;=1.5),6.7,IF(AND(D63&lt;0.15,A63&lt;5.05,D63&lt;0.45,H63&gt;=6.51,F63&lt;1.5),1.4,IF(AND(H63&gt;=13.586,A63&gt;=5.05,D63&lt;0.45,H63&gt;=6.51,F63&lt;1.5),1.3,IF(AND(F63&lt;2.5,H63&lt;13.805,G63&lt;0.154,H63&lt;16.674,F63&gt;=1.5),4.6,IF(AND(H63&lt;8.929,D63&lt;1.35,G63&gt;=0.154,H63&lt;16.674,F63&gt;=1.5),3.64,IF(AND(G63&lt;0.05,H63&lt;13.586,A63&gt;=5.05,D63&lt;0.45,H63&gt;=6.51,F63&lt;1.5),1.4,IF(AND(G63&gt;=0.107,F63&gt;=2.5,H63&lt;13.805,G63&lt;0.154,H63&lt;16.674,F63&gt;=1.5),5.3,IF(AND(B63&gt;=2.75,H63&gt;=8.929,D63&lt;1.35,G63&gt;=0.154,H63&lt;16.674,F63&gt;=1.5),4.433,IF(AND(D63&gt;=1.55,F63&lt;2.5,D63&gt;=1.35,G63&gt;=0.154,H63&lt;16.674,F63&gt;=1.5),4.975,IF(AND(H63&lt;6.93,F63&gt;=2.5,D63&gt;=1.35,G63&gt;=0.154,H63&lt;16.674,F63&gt;=1.5),4.5,IF(AND(H63&lt;12.675,G63&lt;0.217,D63&gt;=0.15,A63&lt;5.05,D63&lt;0.45,H63&gt;=6.51,F63&lt;1.5),1.4,IF(AND(H63&gt;=12.675,G63&lt;0.217,D63&gt;=0.15,A63&lt;5.05,D63&lt;0.45,H63&gt;=6.51,F63&lt;1.5),1.5,IF(AND(A63&lt;4.65,G63&gt;=0.217,D63&gt;=0.15,A63&lt;5.05,D63&lt;0.45,H63&gt;=6.51,F63&lt;1.5),1.35,IF(AND(D63&lt;0.25,G63&gt;=0.05,H63&lt;13.586,A63&gt;=5.05,D63&lt;0.45,H63&gt;=6.51,F63&lt;1.5),1.467,IF(AND(D63&gt;=0.25,G63&gt;=0.05,H63&lt;13.586,A63&gt;=5.05,D63&lt;0.45,H63&gt;=6.51,F63&lt;1.5),1.5,IF(AND(H63&lt;9.15,G63&lt;0.107,F63&gt;=2.5,H63&lt;13.805,G63&lt;0.154,H63&lt;16.674,F63&gt;=1.5),5.7,IF(AND(H63&gt;=9.15,G63&lt;0.107,F63&gt;=2.5,H63&lt;13.805,G63&lt;0.154,H63&lt;16.674,F63&gt;=1.5),5.6,IF(AND(G63&lt;0.404,B63&lt;2.75,H63&gt;=8.929,D63&lt;1.35,G63&gt;=0.154,H63&lt;16.674,F63&gt;=1.5),4.15,IF(AND(G63&gt;=0.404,B63&lt;2.75,H63&gt;=8.929,D63&lt;1.35,G63&gt;=0.154,H63&lt;16.674,F63&gt;=1.5),3.9,IF(AND(A63&gt;=6.75,D63&lt;1.55,F63&lt;2.5,D63&gt;=1.35,G63&gt;=0.154,H63&lt;16.674,F63&gt;=1.5),4.82,IF(AND(D63&lt;0.25,A63&gt;=4.65,G63&gt;=0.217,D63&gt;=0.15,A63&lt;5.05,D63&lt;0.45,H63&gt;=6.51,F63&lt;1.5),1.325,IF(AND(D63&gt;=0.25,A63&gt;=4.65,G63&gt;=0.217,D63&gt;=0.15,A63&lt;5.05,D63&lt;0.45,H63&gt;=6.51,F63&lt;1.5),1.3,IF(AND(A63&lt;6.55,A63&lt;6.75,D63&lt;1.55,F63&lt;2.5,D63&gt;=1.35,G63&gt;=0.154,H63&lt;16.674,F63&gt;=1.5),4.575,IF(AND(A63&gt;=6.55,A63&lt;6.75,D63&lt;1.55,F63&lt;2.5,D63&gt;=1.35,G63&gt;=0.154,H63&lt;16.674,F63&gt;=1.5),4.4,IF(AND(B63&lt;2.9,D63&lt;2.05,H63&gt;=6.93,F63&gt;=2.5,D63&gt;=1.35,G63&gt;=0.154,H63&lt;16.674,F63&gt;=1.5),5.05,IF(AND(H63&lt;8.884,D63&gt;=2.05,H63&gt;=6.93,F63&gt;=2.5,D63&gt;=1.35,G63&gt;=0.154,H63&lt;16.674,F63&gt;=1.5),5.1,IF(AND(H63&lt;13.711,B63&gt;=2.9,D63&lt;2.05,H63&gt;=6.93,F63&gt;=2.5,D63&gt;=1.35,G63&gt;=0.154,H63&lt;16.674,F63&gt;=1.5),5,IF(AND(H63&gt;=13.711,B63&gt;=2.9,D63&lt;2.05,H63&gt;=6.93,F63&gt;=2.5,D63&gt;=1.35,G63&gt;=0.154,H63&lt;16.674,F63&gt;=1.5),5.8,IF(AND(B63&lt;3.15,H63&gt;=8.884,D63&gt;=2.05,H63&gt;=6.93,F63&gt;=2.5,D63&gt;=1.35,G63&gt;=0.154,H63&lt;16.674,F63&gt;=1.5),5.56,IF(AND(B63&gt;=3.15,H63&gt;=8.884,D63&gt;=2.05,H63&gt;=6.93,F63&gt;=2.5,D63&gt;=1.35,G63&gt;=0.154,H63&lt;16.674,F63&gt;=1.5),5.9,"shouldnthappen")))))))))))))))))))))))))))))))))</f>
        <v>4.6</v>
      </c>
      <c r="Z63" s="1" t="n">
        <f aca="false">IF(AND(F63&gt;=2,B63&gt;=3.35),5.6,IF(AND(A63&lt;6.65,H63&gt;=15.076,B63&lt;3.35),4.8,IF(AND(A63&gt;=6.65,H63&gt;=15.076,B63&lt;3.35),6.15,IF(AND(H63&lt;6.542,F63&lt;2,B63&gt;=3.35),1.767,IF(AND(G63&gt;=0.653,D63&lt;0.75,H63&lt;15.076,B63&lt;3.35),1.55,IF(AND(D63&lt;0.15,G63&lt;0.653,D63&lt;0.75,H63&lt;15.076,B63&lt;3.35),1.1,IF(AND(G63&lt;0.356,A63&lt;5.05,H63&gt;=6.542,F63&lt;2,B63&gt;=3.35),1.4,IF(AND(G63&gt;=0.356,A63&lt;5.05,H63&gt;=6.542,F63&lt;2,B63&gt;=3.35),1.3,IF(AND(G63&gt;=0.566,A63&gt;=5.05,H63&gt;=6.542,F63&lt;2,B63&gt;=3.35),1.6,IF(AND(B63&gt;=3.1,D63&gt;=0.15,G63&lt;0.653,D63&lt;0.75,H63&lt;15.076,B63&lt;3.35),1.367,IF(AND(B63&gt;=2.65,D63&lt;1.45,B63&lt;2.75,D63&gt;=0.75,H63&lt;15.076,B63&lt;3.35),3.96,IF(AND(G63&lt;0.352,D63&gt;=1.45,B63&lt;2.75,D63&gt;=0.75,H63&lt;15.076,B63&lt;3.35),4.5,IF(AND(D63&gt;=1.35,A63&lt;6.2,B63&gt;=2.75,D63&gt;=0.75,H63&lt;15.076,B63&lt;3.35),4.733,IF(AND(A63&lt;4.7,B63&lt;3.1,D63&gt;=0.15,G63&lt;0.653,D63&lt;0.75,H63&lt;15.076,B63&lt;3.35),1.36,IF(AND(A63&gt;=4.7,B63&lt;3.1,D63&gt;=0.15,G63&lt;0.653,D63&lt;0.75,H63&lt;15.076,B63&lt;3.35),1.6,IF(AND(A63&lt;5.2,B63&lt;2.65,D63&lt;1.45,B63&lt;2.75,D63&gt;=0.75,H63&lt;15.076,B63&lt;3.35),3.3,IF(AND(A63&lt;6.5,G63&gt;=0.352,D63&gt;=1.45,B63&lt;2.75,D63&gt;=0.75,H63&lt;15.076,B63&lt;3.35),5,IF(AND(A63&gt;=6.5,G63&gt;=0.352,D63&gt;=1.45,B63&lt;2.75,D63&gt;=0.75,H63&lt;15.076,B63&lt;3.35),5.8,IF(AND(H63&lt;8.486,D63&lt;1.35,A63&lt;6.2,B63&gt;=2.75,D63&gt;=0.75,H63&lt;15.076,B63&lt;3.35),3.975,IF(AND(G63&lt;0.187,F63&lt;2.5,A63&gt;=6.2,B63&gt;=2.75,D63&gt;=0.75,H63&lt;15.076,B63&lt;3.35),5,IF(AND(G63&gt;=0.187,F63&lt;2.5,A63&gt;=6.2,B63&gt;=2.75,D63&gt;=0.75,H63&lt;15.076,B63&lt;3.35),4.525,IF(AND(A63&gt;=7.25,F63&gt;=2.5,A63&gt;=6.2,B63&gt;=2.75,D63&gt;=0.75,H63&lt;15.076,B63&lt;3.35),6.5,IF(AND(G63&lt;0.185,B63&lt;3.6,G63&lt;0.566,A63&gt;=5.05,H63&gt;=6.542,F63&lt;2,B63&gt;=3.35),1.45,IF(AND(G63&gt;=0.185,B63&lt;3.6,G63&lt;0.566,A63&gt;=5.05,H63&gt;=6.542,F63&lt;2,B63&gt;=3.35),1.34,IF(AND(G63&lt;0.13,B63&gt;=3.6,G63&lt;0.566,A63&gt;=5.05,H63&gt;=6.542,F63&lt;2,B63&gt;=3.35),1.45,IF(AND(G63&gt;=0.13,B63&gt;=3.6,G63&lt;0.566,A63&gt;=5.05,H63&gt;=6.542,F63&lt;2,B63&gt;=3.35),1.5,IF(AND(D63&lt;1.05,A63&gt;=5.2,B63&lt;2.65,D63&lt;1.45,B63&lt;2.75,D63&gt;=0.75,H63&lt;15.076,B63&lt;3.35),3.5,IF(AND(D63&gt;=1.05,A63&gt;=5.2,B63&lt;2.65,D63&lt;1.45,B63&lt;2.75,D63&gt;=0.75,H63&lt;15.076,B63&lt;3.35),3.94,IF(AND(H63&lt;10.983,H63&gt;=8.486,D63&lt;1.35,A63&lt;6.2,B63&gt;=2.75,D63&gt;=0.75,H63&lt;15.076,B63&lt;3.35),4.38,IF(AND(H63&gt;=10.983,H63&gt;=8.486,D63&lt;1.35,A63&lt;6.2,B63&gt;=2.75,D63&gt;=0.75,H63&lt;15.076,B63&lt;3.35),4.1,IF(AND(B63&gt;=3.25,A63&lt;7.25,F63&gt;=2.5,A63&gt;=6.2,B63&gt;=2.75,D63&gt;=0.75,H63&lt;15.076,B63&lt;3.35),5.7,IF(AND(B63&lt;2.95,B63&lt;3.25,A63&lt;7.25,F63&gt;=2.5,A63&gt;=6.2,B63&gt;=2.75,D63&gt;=0.75,H63&lt;15.076,B63&lt;3.35),5.6,IF(AND(H63&gt;=13.711,B63&gt;=2.95,B63&lt;3.25,A63&lt;7.25,F63&gt;=2.5,A63&gt;=6.2,B63&gt;=2.75,D63&gt;=0.75,H63&lt;15.076,B63&lt;3.35),5.8,IF(AND(A63&gt;=6.8,H63&lt;13.711,B63&gt;=2.95,B63&lt;3.25,A63&lt;7.25,F63&gt;=2.5,A63&gt;=6.2,B63&gt;=2.75,D63&gt;=0.75,H63&lt;15.076,B63&lt;3.35),5.1,IF(AND(H63&lt;12.921,A63&lt;6.8,H63&lt;13.711,B63&gt;=2.95,B63&lt;3.25,A63&lt;7.25,F63&gt;=2.5,A63&gt;=6.2,B63&gt;=2.75,D63&gt;=0.75,H63&lt;15.076,B63&lt;3.35),5.34,IF(AND(H63&gt;=12.921,A63&lt;6.8,H63&lt;13.711,B63&gt;=2.95,B63&lt;3.25,A63&lt;7.25,F63&gt;=2.5,A63&gt;=6.2,B63&gt;=2.75,D63&gt;=0.75,H63&lt;15.076,B63&lt;3.35),5.133,"shouldnthappen"))))))))))))))))))))))))))))))))))))</f>
        <v>3.3</v>
      </c>
      <c r="AA63" s="1" t="n">
        <f aca="false">IF(AND(D63&gt;=0.45,A63&lt;5.05,D63&lt;0.8),1.6,IF(AND(D63&gt;=0.45,A63&gt;=5.05,D63&lt;0.8),1.7,IF(AND(H63&gt;=16.244,F63&gt;=2.5,D63&gt;=0.8),6.533,IF(AND(A63&lt;4.35,D63&lt;0.45,A63&lt;5.05,D63&lt;0.8),1.1,IF(AND(H63&gt;=14.877,D63&lt;0.45,A63&gt;=5.05,D63&lt;0.8),1.3,IF(AND(D63&gt;=1.4,A63&lt;5.65,F63&lt;2.5,D63&gt;=0.8),4.5,IF(AND(A63&gt;=7.25,H63&lt;16.244,F63&gt;=2.5,D63&gt;=0.8),6.5,IF(AND(A63&gt;=4.75,A63&gt;=4.35,D63&lt;0.45,A63&lt;5.05,D63&lt;0.8),1.35,IF(AND(A63&lt;5.3,D63&lt;1.4,A63&lt;5.65,F63&lt;2.5,D63&gt;=0.8),3.1,IF(AND(A63&gt;=6.8,A63&gt;=6.55,A63&gt;=5.65,F63&lt;2.5,D63&gt;=0.8),4.9,IF(AND(H63&lt;5.767,A63&lt;7.25,H63&lt;16.244,F63&gt;=2.5,D63&gt;=0.8),4.5,IF(AND(G63&gt;=0.522,A63&lt;4.75,A63&gt;=4.35,D63&lt;0.45,A63&lt;5.05,D63&lt;0.8),1.2,IF(AND(G63&gt;=0.948,D63&lt;0.35,H63&lt;14.877,D63&lt;0.45,A63&gt;=5.05,D63&lt;0.8),1.7,IF(AND(H63&lt;13.089,D63&gt;=0.35,H63&lt;14.877,D63&lt;0.45,A63&gt;=5.05,D63&lt;0.8),1.5,IF(AND(H63&gt;=13.089,D63&gt;=0.35,H63&lt;14.877,D63&lt;0.45,A63&gt;=5.05,D63&lt;0.8),1.3,IF(AND(B63&gt;=2.95,A63&gt;=5.3,D63&lt;1.4,A63&lt;5.65,F63&lt;2.5,D63&gt;=0.8),4.1,IF(AND(H63&lt;9.181,A63&lt;6.05,A63&lt;6.55,A63&gt;=5.65,F63&lt;2.5,D63&gt;=0.8),5.1,IF(AND(H63&gt;=9.181,A63&lt;6.05,A63&lt;6.55,A63&gt;=5.65,F63&lt;2.5,D63&gt;=0.8),4.3,IF(AND(G63&gt;=0.867,A63&gt;=6.05,A63&lt;6.55,A63&gt;=5.65,F63&lt;2.5,D63&gt;=0.8),4.9,IF(AND(B63&lt;3.05,A63&lt;6.8,A63&gt;=6.55,A63&gt;=5.65,F63&lt;2.5,D63&gt;=0.8),5,IF(AND(B63&gt;=3.05,A63&lt;6.8,A63&gt;=6.55,A63&gt;=5.65,F63&lt;2.5,D63&gt;=0.8),4.55,IF(AND(H63&gt;=14.144,G63&lt;0.522,A63&lt;4.75,A63&gt;=4.35,D63&lt;0.45,A63&lt;5.05,D63&lt;0.8),1.3,IF(AND(B63&lt;2.7,B63&lt;2.95,A63&gt;=5.3,D63&lt;1.4,A63&lt;5.65,F63&lt;2.5,D63&gt;=0.8),3.78,IF(AND(B63&gt;=2.7,B63&lt;2.95,A63&gt;=5.3,D63&lt;1.4,A63&lt;5.65,F63&lt;2.5,D63&gt;=0.8),3.6,IF(AND(G63&lt;0.638,G63&lt;0.867,A63&gt;=6.05,A63&lt;6.55,A63&gt;=5.65,F63&lt;2.5,D63&gt;=0.8),4.433,IF(AND(G63&gt;=0.638,G63&lt;0.867,A63&gt;=6.05,A63&lt;6.55,A63&gt;=5.65,F63&lt;2.5,D63&gt;=0.8),4,IF(AND(A63&lt;6.35,H63&lt;11.146,H63&gt;=5.767,A63&lt;7.25,H63&lt;16.244,F63&gt;=2.5,D63&gt;=0.8),5.1,IF(AND(A63&lt;4.5,H63&lt;14.144,G63&lt;0.522,A63&lt;4.75,A63&gt;=4.35,D63&lt;0.45,A63&lt;5.05,D63&lt;0.8),1.35,IF(AND(A63&gt;=4.5,H63&lt;14.144,G63&lt;0.522,A63&lt;4.75,A63&gt;=4.35,D63&lt;0.45,A63&lt;5.05,D63&lt;0.8),1.4,IF(AND(A63&lt;5.15,B63&lt;3.75,G63&lt;0.948,D63&lt;0.35,H63&lt;14.877,D63&lt;0.45,A63&gt;=5.05,D63&lt;0.8),1.4,IF(AND(A63&gt;=5.15,B63&lt;3.75,G63&lt;0.948,D63&lt;0.35,H63&lt;14.877,D63&lt;0.45,A63&gt;=5.05,D63&lt;0.8),1.5,IF(AND(G63&lt;0.112,B63&gt;=3.75,G63&lt;0.948,D63&lt;0.35,H63&lt;14.877,D63&lt;0.45,A63&gt;=5.05,D63&lt;0.8),1.5,IF(AND(G63&gt;=0.112,B63&gt;=3.75,G63&lt;0.948,D63&lt;0.35,H63&lt;14.877,D63&lt;0.45,A63&gt;=5.05,D63&lt;0.8),1.6,IF(AND(G63&lt;0.075,A63&gt;=6.35,H63&lt;11.146,H63&gt;=5.767,A63&lt;7.25,H63&lt;16.244,F63&gt;=2.5,D63&gt;=0.8),5.5,IF(AND(G63&gt;=0.075,A63&gt;=6.35,H63&lt;11.146,H63&gt;=5.767,A63&lt;7.25,H63&lt;16.244,F63&gt;=2.5,D63&gt;=0.8),5.24,IF(AND(B63&lt;2.95,D63&lt;1.9,H63&gt;=11.146,H63&gt;=5.767,A63&lt;7.25,H63&lt;16.244,F63&gt;=2.5,D63&gt;=0.8),5.65,IF(AND(B63&gt;=2.95,D63&lt;1.9,H63&gt;=11.146,H63&gt;=5.767,A63&lt;7.25,H63&lt;16.244,F63&gt;=2.5,D63&gt;=0.8),5.8,IF(AND(H63&lt;13.42,D63&gt;=1.9,H63&gt;=11.146,H63&gt;=5.767,A63&lt;7.25,H63&lt;16.244,F63&gt;=2.5,D63&gt;=0.8),5.6,IF(AND(H63&gt;=13.42,D63&gt;=1.9,H63&gt;=11.146,H63&gt;=5.767,A63&lt;7.25,H63&lt;16.244,F63&gt;=2.5,D63&gt;=0.8),5.34,"shouldnthappen")))))))))))))))))))))))))))))))))))))))</f>
        <v>3.1</v>
      </c>
      <c r="AB63" s="1" t="n">
        <f aca="false">IF(AND(D63&gt;=0.35,F63&lt;1.5),1.5,IF(AND(F63&lt;2.5,D63&gt;=1.55,F63&gt;=1.5),4.85,IF(AND(H63&lt;8.308,D63&lt;0.15,D63&lt;0.35,F63&lt;1.5),1.5,IF(AND(H63&gt;=8.308,D63&lt;0.15,D63&lt;0.35,F63&lt;1.5),1.4,IF(AND(H63&lt;5.523,D63&gt;=0.15,D63&lt;0.35,F63&lt;1.5),1,IF(AND(G63&lt;0.572,H63&lt;10.688,D63&lt;1.55,F63&gt;=1.5),3.75,IF(AND(B63&gt;=3.5,F63&gt;=2.5,D63&gt;=1.55,F63&gt;=1.5),6.3,IF(AND(A63&gt;=5.65,G63&gt;=0.572,H63&lt;10.688,D63&lt;1.55,F63&gt;=1.5),4.45,IF(AND(B63&gt;=2.85,A63&lt;6.15,H63&gt;=10.688,D63&lt;1.55,F63&gt;=1.5),4.35,IF(AND(H63&gt;=16.284,B63&lt;3.5,F63&gt;=2.5,D63&gt;=1.55,F63&gt;=1.5),6.6,IF(AND(G63&gt;=0.241,G63&lt;0.338,H63&gt;=5.523,D63&gt;=0.15,D63&lt;0.35,F63&lt;1.5),1.25,IF(AND(A63&lt;5.05,G63&gt;=0.338,H63&gt;=5.523,D63&gt;=0.15,D63&lt;0.35,F63&lt;1.5),1.35,IF(AND(B63&lt;2.7,A63&lt;5.65,G63&gt;=0.572,H63&lt;10.688,D63&lt;1.55,F63&gt;=1.5),4,IF(AND(B63&gt;=2.7,A63&lt;5.65,G63&gt;=0.572,H63&lt;10.688,D63&lt;1.55,F63&gt;=1.5),3.6,IF(AND(B63&lt;2.45,B63&lt;2.85,A63&lt;6.15,H63&gt;=10.688,D63&lt;1.55,F63&gt;=1.5),3.7,IF(AND(A63&lt;6.25,B63&lt;2.85,A63&gt;=6.15,H63&gt;=10.688,D63&lt;1.55,F63&gt;=1.5),4.5,IF(AND(A63&gt;=6.25,B63&lt;2.85,A63&gt;=6.15,H63&gt;=10.688,D63&lt;1.55,F63&gt;=1.5),4.86,IF(AND(D63&gt;=1.45,B63&gt;=2.85,A63&gt;=6.15,H63&gt;=10.688,D63&lt;1.55,F63&gt;=1.5),4.8,IF(AND(H63&lt;8.202,H63&lt;16.284,B63&lt;3.5,F63&gt;=2.5,D63&gt;=1.55,F63&gt;=1.5),5.7,IF(AND(A63&gt;=5.1,G63&lt;0.241,G63&lt;0.338,H63&gt;=5.523,D63&gt;=0.15,D63&lt;0.35,F63&lt;1.5),1.5,IF(AND(B63&gt;=3.75,A63&gt;=5.05,G63&gt;=0.338,H63&gt;=5.523,D63&gt;=0.15,D63&lt;0.35,F63&lt;1.5),1.6,IF(AND(A63&lt;5.7,B63&gt;=2.45,B63&lt;2.85,A63&lt;6.15,H63&gt;=10.688,D63&lt;1.55,F63&gt;=1.5),3.9,IF(AND(A63&gt;=5.7,B63&gt;=2.45,B63&lt;2.85,A63&lt;6.15,H63&gt;=10.688,D63&lt;1.55,F63&gt;=1.5),4.02,IF(AND(H63&lt;13.654,D63&lt;1.45,B63&gt;=2.85,A63&gt;=6.15,H63&gt;=10.688,D63&lt;1.55,F63&gt;=1.5),4.333,IF(AND(H63&gt;=13.654,D63&lt;1.45,B63&gt;=2.85,A63&gt;=6.15,H63&gt;=10.688,D63&lt;1.55,F63&gt;=1.5),4.54,IF(AND(A63&lt;6.15,H63&gt;=8.202,H63&lt;16.284,B63&lt;3.5,F63&gt;=2.5,D63&gt;=1.55,F63&gt;=1.5),5,IF(AND(H63&lt;13.924,A63&lt;5.1,G63&lt;0.241,G63&lt;0.338,H63&gt;=5.523,D63&gt;=0.15,D63&lt;0.35,F63&lt;1.5),1.4,IF(AND(H63&gt;=13.924,A63&lt;5.1,G63&lt;0.241,G63&lt;0.338,H63&gt;=5.523,D63&gt;=0.15,D63&lt;0.35,F63&lt;1.5),1.5,IF(AND(D63&lt;0.25,B63&lt;3.75,A63&gt;=5.05,G63&gt;=0.338,H63&gt;=5.523,D63&gt;=0.15,D63&lt;0.35,F63&lt;1.5),1.5,IF(AND(D63&gt;=0.25,B63&lt;3.75,A63&gt;=5.05,G63&gt;=0.338,H63&gt;=5.523,D63&gt;=0.15,D63&lt;0.35,F63&lt;1.5),1.4,IF(AND(H63&lt;8.884,B63&gt;=3.05,A63&gt;=6.15,H63&gt;=8.202,H63&lt;16.284,B63&lt;3.5,F63&gt;=2.5,D63&gt;=1.55,F63&gt;=1.5),5.1,IF(AND(A63&lt;6.45,G63&lt;0.368,B63&lt;3.05,A63&gt;=6.15,H63&gt;=8.202,H63&lt;16.284,B63&lt;3.5,F63&gt;=2.5,D63&gt;=1.55,F63&gt;=1.5),5.525,IF(AND(A63&gt;=6.45,G63&lt;0.368,B63&lt;3.05,A63&gt;=6.15,H63&gt;=8.202,H63&lt;16.284,B63&lt;3.5,F63&gt;=2.5,D63&gt;=1.55,F63&gt;=1.5),5.35,IF(AND(D63&lt;2.25,G63&gt;=0.368,B63&lt;3.05,A63&gt;=6.15,H63&gt;=8.202,H63&lt;16.284,B63&lt;3.5,F63&gt;=2.5,D63&gt;=1.55,F63&gt;=1.5),5.8,IF(AND(D63&gt;=2.25,G63&gt;=0.368,B63&lt;3.05,A63&gt;=6.15,H63&gt;=8.202,H63&lt;16.284,B63&lt;3.5,F63&gt;=2.5,D63&gt;=1.55,F63&gt;=1.5),5.2,IF(AND(H63&lt;10.257,H63&gt;=8.884,B63&gt;=3.05,A63&gt;=6.15,H63&gt;=8.202,H63&lt;16.284,B63&lt;3.5,F63&gt;=2.5,D63&gt;=1.55,F63&gt;=1.5),5.9,IF(AND(H63&gt;=10.257,H63&gt;=8.884,B63&gt;=3.05,A63&gt;=6.15,H63&gt;=8.202,H63&lt;16.284,B63&lt;3.5,F63&gt;=2.5,D63&gt;=1.55,F63&gt;=1.5),5.48,"shouldnthappen")))))))))))))))))))))))))))))))))))))</f>
        <v>3.7</v>
      </c>
      <c r="AC63" s="1" t="n">
        <f aca="false">IF(AND(H63&lt;5.748,A63&lt;5.05,D63&lt;0.8),1,IF(AND(B63&lt;3.35,A63&gt;=5.05,D63&lt;0.8),1.7,IF(AND(A63&lt;5.85,G63&lt;0.154,D63&gt;=0.8),4.5,IF(AND(D63&gt;=0.45,H63&gt;=5.748,A63&lt;5.05,D63&lt;0.8),1.6,IF(AND(G63&gt;=0.934,B63&gt;=3.35,A63&gt;=5.05,D63&lt;0.8),1.7,IF(AND(D63&lt;2.1,A63&gt;=5.85,G63&lt;0.154,D63&gt;=0.8),6.15,IF(AND(D63&gt;=2.1,A63&gt;=5.85,G63&lt;0.154,D63&gt;=0.8),5.5,IF(AND(A63&lt;6.1,D63&gt;=1.55,G63&gt;=0.154,D63&gt;=0.8),5,IF(AND(H63&gt;=14.379,G63&lt;0.934,B63&gt;=3.35,A63&gt;=5.05,D63&lt;0.8),1.58,IF(AND(G63&lt;0.379,A63&gt;=6.1,D63&gt;=1.55,G63&gt;=0.154,D63&gt;=0.8),5.42,IF(AND(H63&lt;13.924,G63&lt;0.227,D63&lt;0.45,H63&gt;=5.748,A63&lt;5.05,D63&lt;0.8),1.4,IF(AND(H63&gt;=13.924,G63&lt;0.227,D63&lt;0.45,H63&gt;=5.748,A63&lt;5.05,D63&lt;0.8),1.5,IF(AND(B63&lt;3.1,G63&gt;=0.227,D63&lt;0.45,H63&gt;=5.748,A63&lt;5.05,D63&lt;0.8),1.1,IF(AND(G63&lt;0.13,H63&lt;14.379,G63&lt;0.934,B63&gt;=3.35,A63&gt;=5.05,D63&lt;0.8),1.4,IF(AND(D63&lt;1.05,A63&lt;5.65,D63&lt;1.35,D63&lt;1.55,G63&gt;=0.154,D63&gt;=0.8),3.7,IF(AND(D63&lt;1.25,A63&gt;=5.65,D63&lt;1.35,D63&lt;1.55,G63&gt;=0.154,D63&gt;=0.8),4.06,IF(AND(D63&gt;=1.25,A63&gt;=5.65,D63&lt;1.35,D63&lt;1.55,G63&gt;=0.154,D63&gt;=0.8),4.425,IF(AND(H63&lt;13.654,D63&lt;1.45,D63&gt;=1.35,D63&lt;1.55,G63&gt;=0.154,D63&gt;=0.8),4.275,IF(AND(G63&lt;0.259,D63&gt;=1.45,D63&gt;=1.35,D63&lt;1.55,G63&gt;=0.154,D63&gt;=0.8),5.1,IF(AND(B63&lt;2.95,G63&gt;=0.379,A63&gt;=6.1,D63&gt;=1.55,G63&gt;=0.154,D63&gt;=0.8),6.3,IF(AND(B63&lt;3.25,B63&gt;=3.1,G63&gt;=0.227,D63&lt;0.45,H63&gt;=5.748,A63&lt;5.05,D63&lt;0.8),1.3,IF(AND(B63&gt;=3.25,B63&gt;=3.1,G63&gt;=0.227,D63&lt;0.45,H63&gt;=5.748,A63&lt;5.05,D63&lt;0.8),1.4,IF(AND(H63&gt;=13.372,G63&gt;=0.13,H63&lt;14.379,G63&lt;0.934,B63&gt;=3.35,A63&gt;=5.05,D63&lt;0.8),1.4,IF(AND(H63&lt;6.69,D63&gt;=1.05,A63&lt;5.65,D63&lt;1.35,D63&lt;1.55,G63&gt;=0.154,D63&gt;=0.8),4.033,IF(AND(H63&gt;=6.69,D63&gt;=1.05,A63&lt;5.65,D63&lt;1.35,D63&lt;1.55,G63&gt;=0.154,D63&gt;=0.8),3.88,IF(AND(B63&lt;2.85,H63&gt;=13.654,D63&lt;1.45,D63&gt;=1.35,D63&lt;1.55,G63&gt;=0.154,D63&gt;=0.8),4.8,IF(AND(B63&gt;=2.85,H63&gt;=13.654,D63&lt;1.45,D63&gt;=1.35,D63&lt;1.55,G63&gt;=0.154,D63&gt;=0.8),4.7,IF(AND(H63&lt;11.681,G63&gt;=0.259,D63&gt;=1.45,D63&gt;=1.35,D63&lt;1.55,G63&gt;=0.154,D63&gt;=0.8),4.85,IF(AND(H63&gt;=11.681,G63&gt;=0.259,D63&gt;=1.45,D63&gt;=1.35,D63&lt;1.55,G63&gt;=0.154,D63&gt;=0.8),4.633,IF(AND(A63&lt;6.25,B63&gt;=2.95,G63&gt;=0.379,A63&gt;=6.1,D63&gt;=1.55,G63&gt;=0.154,D63&gt;=0.8),5.4,IF(AND(D63&lt;0.3,H63&lt;13.372,G63&gt;=0.13,H63&lt;14.379,G63&lt;0.934,B63&gt;=3.35,A63&gt;=5.05,D63&lt;0.8),1.475,IF(AND(D63&gt;=0.3,H63&lt;13.372,G63&gt;=0.13,H63&lt;14.379,G63&lt;0.934,B63&gt;=3.35,A63&gt;=5.05,D63&lt;0.8),1.5,IF(AND(B63&lt;3.15,A63&gt;=6.25,B63&gt;=2.95,G63&gt;=0.379,A63&gt;=6.1,D63&gt;=1.55,G63&gt;=0.154,D63&gt;=0.8),5.7,IF(AND(B63&gt;=3.15,A63&gt;=6.25,B63&gt;=2.95,G63&gt;=0.379,A63&gt;=6.1,D63&gt;=1.55,G63&gt;=0.154,D63&gt;=0.8),5.933,"shouldnthappen"))))))))))))))))))))))))))))))))))</f>
        <v>4.5</v>
      </c>
      <c r="AD63" s="1" t="n">
        <f aca="false">IF(AND(H63&lt;6.621,A63&lt;4.95,D63&lt;0.8),1,IF(AND(H63&lt;14.144,H63&gt;=6.621,A63&lt;4.95,D63&lt;0.8),1.4,IF(AND(H63&gt;=14.144,H63&gt;=6.621,A63&lt;4.95,D63&lt;0.8),1.3,IF(AND(G63&lt;0.13,B63&gt;=3.85,A63&gt;=4.95,D63&lt;0.8),1.3,IF(AND(G63&gt;=0.13,B63&gt;=3.85,A63&gt;=4.95,D63&lt;0.8),1.425,IF(AND(A63&gt;=6.05,B63&lt;2.75,D63&lt;1.55,D63&gt;=0.8),4.9,IF(AND(A63&gt;=7.3,G63&lt;0.119,D63&gt;=1.55,D63&gt;=0.8),6.7,IF(AND(H63&lt;6.555,D63&lt;0.25,B63&lt;3.85,A63&gt;=4.95,D63&lt;0.8),1.7,IF(AND(B63&lt;3.4,D63&gt;=0.25,B63&lt;3.85,A63&gt;=4.95,D63&lt;0.8),1.7,IF(AND(B63&gt;=3.4,D63&gt;=0.25,B63&lt;3.85,A63&gt;=4.95,D63&lt;0.8),1.6,IF(AND(A63&lt;5.05,A63&lt;6.05,B63&lt;2.75,D63&lt;1.55,D63&gt;=0.8),3.3,IF(AND(B63&lt;2.85,D63&lt;1.35,B63&gt;=2.75,D63&lt;1.55,D63&gt;=0.8),4.5,IF(AND(H63&lt;12.206,D63&gt;=1.35,B63&gt;=2.75,D63&lt;1.55,D63&gt;=0.8),4.7,IF(AND(H63&gt;=12.206,D63&gt;=1.35,B63&gt;=2.75,D63&lt;1.55,D63&gt;=0.8),4.52,IF(AND(G63&lt;0.024,A63&lt;7.3,G63&lt;0.119,D63&gt;=1.55,D63&gt;=0.8),5.7,IF(AND(G63&gt;=0.024,A63&lt;7.3,G63&lt;0.119,D63&gt;=1.55,D63&gt;=0.8),5.6,IF(AND(F63&lt;2.5,G63&lt;0.417,G63&gt;=0.119,D63&gt;=1.55,D63&gt;=0.8),5.05,IF(AND(B63&lt;3.15,H63&gt;=6.555,D63&lt;0.25,B63&lt;3.85,A63&gt;=4.95,D63&lt;0.8),1.6,IF(AND(G63&lt;0.356,A63&gt;=5.05,A63&lt;6.05,B63&lt;2.75,D63&lt;1.55,D63&gt;=0.8),4.12,IF(AND(A63&lt;5.65,B63&gt;=2.85,D63&lt;1.35,B63&gt;=2.75,D63&lt;1.55,D63&gt;=0.8),3.6,IF(AND(B63&lt;3.15,F63&gt;=2.5,G63&lt;0.417,G63&gt;=0.119,D63&gt;=1.55,D63&gt;=0.8),5.18,IF(AND(B63&gt;=3.15,F63&gt;=2.5,G63&lt;0.417,G63&gt;=0.119,D63&gt;=1.55,D63&gt;=0.8),5.3,IF(AND(D63&lt;1.7,A63&lt;6.95,G63&gt;=0.417,G63&gt;=0.119,D63&gt;=1.55,D63&gt;=0.8),4.7,IF(AND(A63&lt;7.25,A63&gt;=6.95,G63&gt;=0.417,G63&gt;=0.119,D63&gt;=1.55,D63&gt;=0.8),5.8,IF(AND(A63&gt;=7.25,A63&gt;=6.95,G63&gt;=0.417,G63&gt;=0.119,D63&gt;=1.55,D63&gt;=0.8),6.333,IF(AND(H63&lt;8.594,B63&gt;=3.15,H63&gt;=6.555,D63&lt;0.25,B63&lt;3.85,A63&gt;=4.95,D63&lt;0.8),1.4,IF(AND(H63&gt;=8.594,B63&gt;=3.15,H63&gt;=6.555,D63&lt;0.25,B63&lt;3.85,A63&gt;=4.95,D63&lt;0.8),1.5,IF(AND(H63&gt;=11.218,G63&gt;=0.356,A63&gt;=5.05,A63&lt;6.05,B63&lt;2.75,D63&lt;1.55,D63&gt;=0.8),3.925,IF(AND(A63&gt;=6.5,A63&gt;=5.65,B63&gt;=2.85,D63&lt;1.35,B63&gt;=2.75,D63&lt;1.55,D63&gt;=0.8),4.6,IF(AND(H63&lt;8.602,H63&lt;11.218,G63&gt;=0.356,A63&gt;=5.05,A63&lt;6.05,B63&lt;2.75,D63&lt;1.55,D63&gt;=0.8),3.95,IF(AND(H63&gt;=8.602,H63&lt;11.218,G63&gt;=0.356,A63&gt;=5.05,A63&lt;6.05,B63&lt;2.75,D63&lt;1.55,D63&gt;=0.8),3.75,IF(AND(H63&lt;10.129,A63&lt;6.5,A63&gt;=5.65,B63&gt;=2.85,D63&lt;1.35,B63&gt;=2.75,D63&lt;1.55,D63&gt;=0.8),4.2,IF(AND(H63&gt;=10.129,A63&lt;6.5,A63&gt;=5.65,B63&gt;=2.85,D63&lt;1.35,B63&gt;=2.75,D63&lt;1.55,D63&gt;=0.8),4.267,IF(AND(D63&lt;2.2,B63&lt;3.05,D63&gt;=1.7,A63&lt;6.95,G63&gt;=0.417,G63&gt;=0.119,D63&gt;=1.55,D63&gt;=0.8),5.3,IF(AND(D63&gt;=2.2,B63&lt;3.05,D63&gt;=1.7,A63&lt;6.95,G63&gt;=0.417,G63&gt;=0.119,D63&gt;=1.55,D63&gt;=0.8),5.133,IF(AND(D63&lt;2.45,B63&gt;=3.05,D63&gt;=1.7,A63&lt;6.95,G63&gt;=0.417,G63&gt;=0.119,D63&gt;=1.55,D63&gt;=0.8),5.6,IF(AND(D63&gt;=2.45,B63&gt;=3.05,D63&gt;=1.7,A63&lt;6.95,G63&gt;=0.417,G63&gt;=0.119,D63&gt;=1.55,D63&gt;=0.8),6,"shouldnthappen")))))))))))))))))))))))))))))))))))))</f>
        <v>3.3</v>
      </c>
      <c r="AE63" s="1" t="n">
        <f aca="false">IF(AND(G63&lt;0.123,D63&gt;=0.25,D63&lt;0.75),1.3,IF(AND(H63&gt;=16.774,D63&gt;=1.75,D63&gt;=0.75),6.4,IF(AND(B63&lt;3.4,A63&lt;4.8,D63&lt;0.25,D63&lt;0.75),1.22,IF(AND(B63&gt;=3.4,A63&lt;4.8,D63&lt;0.25,D63&lt;0.75),1,IF(AND(A63&gt;=5.45,A63&gt;=4.8,D63&lt;0.25,D63&lt;0.75),1.367,IF(AND(H63&gt;=10.688,D63&lt;1.35,D63&lt;1.75,D63&gt;=0.75),4.2,IF(AND(A63&lt;5.3,D63&gt;=1.35,D63&lt;1.75,D63&gt;=0.75),4.05,IF(AND(G63&gt;=0.857,H63&lt;16.774,D63&gt;=1.75,D63&gt;=0.75),5.02,IF(AND(H63&lt;6.089,A63&lt;5.45,A63&gt;=4.8,D63&lt;0.25,D63&lt;0.75),1.7,IF(AND(G63&lt;0.184,D63&lt;0.35,G63&gt;=0.123,D63&gt;=0.25,D63&lt;0.75),1.7,IF(AND(G63&gt;=0.184,D63&lt;0.35,G63&gt;=0.123,D63&gt;=0.25,D63&lt;0.75),1.48,IF(AND(A63&lt;5.25,D63&gt;=0.35,G63&gt;=0.123,D63&gt;=0.25,D63&lt;0.75),1.75,IF(AND(A63&gt;=5.25,D63&gt;=0.35,G63&gt;=0.123,D63&gt;=0.25,D63&lt;0.75),1.5,IF(AND(A63&lt;5.3,H63&lt;10.688,D63&lt;1.35,D63&lt;1.75,D63&gt;=0.75),3.15,IF(AND(H63&lt;9.474,A63&gt;=5.3,D63&gt;=1.35,D63&lt;1.75,D63&gt;=0.75),4.95,IF(AND(G63&gt;=0.779,G63&lt;0.857,H63&lt;16.774,D63&gt;=1.75,D63&gt;=0.75),6,IF(AND(G63&lt;0.05,H63&gt;=6.089,A63&lt;5.45,A63&gt;=4.8,D63&lt;0.25,D63&lt;0.75),1.4,IF(AND(H63&lt;6.69,A63&gt;=5.3,H63&lt;10.688,D63&lt;1.35,D63&lt;1.75,D63&gt;=0.75),4.033,IF(AND(H63&gt;=6.69,A63&gt;=5.3,H63&lt;10.688,D63&lt;1.35,D63&lt;1.75,D63&gt;=0.75),3.733,IF(AND(B63&lt;2.5,H63&gt;=9.474,A63&gt;=5.3,D63&gt;=1.35,D63&lt;1.75,D63&gt;=0.75),4.5,IF(AND(D63&gt;=2.45,G63&lt;0.779,G63&lt;0.857,H63&lt;16.774,D63&gt;=1.75,D63&gt;=0.75),6,IF(AND(B63&gt;=3.75,G63&gt;=0.05,H63&gt;=6.089,A63&lt;5.45,A63&gt;=4.8,D63&lt;0.25,D63&lt;0.75),1.6,IF(AND(H63&lt;13.695,B63&gt;=2.5,H63&gt;=9.474,A63&gt;=5.3,D63&gt;=1.35,D63&lt;1.75,D63&gt;=0.75),4.567,IF(AND(G63&gt;=0.654,D63&lt;2.45,G63&lt;0.779,G63&lt;0.857,H63&lt;16.774,D63&gt;=1.75,D63&gt;=0.75),4.9,IF(AND(G63&gt;=0.73,B63&lt;3.75,G63&gt;=0.05,H63&gt;=6.089,A63&lt;5.45,A63&gt;=4.8,D63&lt;0.25,D63&lt;0.75),1.4,IF(AND(A63&lt;6.65,H63&gt;=13.695,B63&gt;=2.5,H63&gt;=9.474,A63&gt;=5.3,D63&gt;=1.35,D63&lt;1.75,D63&gt;=0.75),4.4,IF(AND(A63&gt;=6.65,H63&gt;=13.695,B63&gt;=2.5,H63&gt;=9.474,A63&gt;=5.3,D63&gt;=1.35,D63&lt;1.75,D63&gt;=0.75),4.84,IF(AND(B63&lt;2.75,G63&lt;0.654,D63&lt;2.45,G63&lt;0.779,G63&lt;0.857,H63&lt;16.774,D63&gt;=1.75,D63&gt;=0.75),5.2,IF(AND(H63&lt;9.524,G63&lt;0.73,B63&lt;3.75,G63&gt;=0.05,H63&gt;=6.089,A63&lt;5.45,A63&gt;=4.8,D63&lt;0.25,D63&lt;0.75),1.5,IF(AND(H63&gt;=9.524,G63&lt;0.73,B63&lt;3.75,G63&gt;=0.05,H63&gt;=6.089,A63&lt;5.45,A63&gt;=4.8,D63&lt;0.25,D63&lt;0.75),1.4,IF(AND(H63&gt;=13.644,B63&gt;=2.75,G63&lt;0.654,D63&lt;2.45,G63&lt;0.779,G63&lt;0.857,H63&lt;16.774,D63&gt;=1.75,D63&gt;=0.75),6.033,IF(AND(A63&gt;=6.85,H63&lt;13.644,B63&gt;=2.75,G63&lt;0.654,D63&lt;2.45,G63&lt;0.779,G63&lt;0.857,H63&lt;16.774,D63&gt;=1.75,D63&gt;=0.75),5.1,IF(AND(A63&gt;=6.75,A63&lt;6.85,H63&lt;13.644,B63&gt;=2.75,G63&lt;0.654,D63&lt;2.45,G63&lt;0.779,G63&lt;0.857,H63&lt;16.774,D63&gt;=1.75,D63&gt;=0.75),5.9,IF(AND(D63&gt;=2.35,A63&lt;6.75,A63&lt;6.85,H63&lt;13.644,B63&gt;=2.75,G63&lt;0.654,D63&lt;2.45,G63&lt;0.779,G63&lt;0.857,H63&lt;16.774,D63&gt;=1.75,D63&gt;=0.75),5.6,IF(AND(H63&lt;11.146,D63&lt;2.35,A63&lt;6.75,A63&lt;6.85,H63&lt;13.644,B63&gt;=2.75,G63&lt;0.654,D63&lt;2.45,G63&lt;0.779,G63&lt;0.857,H63&lt;16.774,D63&gt;=1.75,D63&gt;=0.75),5.4,IF(AND(H63&gt;=11.146,D63&lt;2.35,A63&lt;6.75,A63&lt;6.85,H63&lt;13.644,B63&gt;=2.75,G63&lt;0.654,D63&lt;2.45,G63&lt;0.779,G63&lt;0.857,H63&lt;16.774,D63&gt;=1.75,D63&gt;=0.75),5.6,"shouldnthappen"))))))))))))))))))))))))))))))))))))</f>
        <v>4.2</v>
      </c>
      <c r="AF63" s="1" t="n">
        <f aca="false">IF(AND(A63&lt;4.5,D63&lt;0.8),1.233,IF(AND(B63&lt;3.05,A63&gt;=4.5,D63&lt;0.8),1.4,IF(AND(D63&gt;=0.45,B63&gt;=3.05,A63&gt;=4.5,D63&lt;0.8),1.667,IF(AND(D63&lt;1.05,D63&lt;1.35,A63&lt;6.25,D63&gt;=0.8),3.633,IF(AND(H63&lt;13.935,A63&gt;=7.05,A63&gt;=6.25,D63&gt;=0.8),6,IF(AND(G63&gt;=0.948,D63&lt;0.45,B63&gt;=3.05,A63&gt;=4.5,D63&lt;0.8),1.7,IF(AND(G63&lt;0.652,D63&gt;=1.05,D63&lt;1.35,A63&lt;6.25,D63&gt;=0.8),4.16,IF(AND(D63&gt;=2.15,D63&gt;=1.75,D63&gt;=1.35,A63&lt;6.25,D63&gt;=0.8),5.4,IF(AND(G63&gt;=0.912,F63&lt;2.5,A63&lt;7.05,A63&gt;=6.25,D63&gt;=0.8),4.4,IF(AND(B63&gt;=3.25,F63&gt;=2.5,A63&lt;7.05,A63&gt;=6.25,D63&gt;=0.8),5.85,IF(AND(H63&lt;17.32,H63&gt;=13.935,A63&gt;=7.05,A63&gt;=6.25,D63&gt;=0.8),6.65,IF(AND(H63&gt;=17.32,H63&gt;=13.935,A63&gt;=7.05,A63&gt;=6.25,D63&gt;=0.8),6.4,IF(AND(H63&gt;=13.547,G63&lt;0.948,D63&lt;0.45,B63&gt;=3.05,A63&gt;=4.5,D63&lt;0.8),1.38,IF(AND(B63&gt;=2.75,G63&gt;=0.652,D63&gt;=1.05,D63&lt;1.35,A63&lt;6.25,D63&gt;=0.8),3.6,IF(AND(H63&lt;9.417,G63&lt;0.404,D63&lt;1.75,D63&gt;=1.35,A63&lt;6.25,D63&gt;=0.8),4.2,IF(AND(H63&gt;=9.417,G63&lt;0.404,D63&lt;1.75,D63&gt;=1.35,A63&lt;6.25,D63&gt;=0.8),4.5,IF(AND(G63&lt;0.464,G63&gt;=0.404,D63&lt;1.75,D63&gt;=1.35,A63&lt;6.25,D63&gt;=0.8),4.5,IF(AND(G63&gt;=0.464,G63&gt;=0.404,D63&lt;1.75,D63&gt;=1.35,A63&lt;6.25,D63&gt;=0.8),4.625,IF(AND(D63&lt;1.85,D63&lt;2.15,D63&gt;=1.75,D63&gt;=1.35,A63&lt;6.25,D63&gt;=0.8),4.9,IF(AND(D63&gt;=1.85,D63&lt;2.15,D63&gt;=1.75,D63&gt;=1.35,A63&lt;6.25,D63&gt;=0.8),5.05,IF(AND(G63&lt;0.332,G63&lt;0.912,F63&lt;2.5,A63&lt;7.05,A63&gt;=6.25,D63&gt;=0.8),4.467,IF(AND(G63&gt;=0.332,G63&lt;0.912,F63&lt;2.5,A63&lt;7.05,A63&gt;=6.25,D63&gt;=0.8),4.767,IF(AND(D63&lt;0.15,H63&lt;13.547,G63&lt;0.948,D63&lt;0.45,B63&gt;=3.05,A63&gt;=4.5,D63&lt;0.8),1.5,IF(AND(D63&lt;1.15,B63&lt;2.75,G63&gt;=0.652,D63&gt;=1.05,D63&lt;1.35,A63&lt;6.25,D63&gt;=0.8),3.9,IF(AND(D63&gt;=1.15,B63&lt;2.75,G63&gt;=0.652,D63&gt;=1.05,D63&lt;1.35,A63&lt;6.25,D63&gt;=0.8),4,IF(AND(D63&gt;=2.25,B63&lt;3.15,B63&lt;3.25,F63&gt;=2.5,A63&lt;7.05,A63&gt;=6.25,D63&gt;=0.8),5.14,IF(AND(G63&lt;0.621,B63&gt;=3.15,B63&lt;3.25,F63&gt;=2.5,A63&lt;7.05,A63&gt;=6.25,D63&gt;=0.8),5.75,IF(AND(G63&gt;=0.621,B63&gt;=3.15,B63&lt;3.25,F63&gt;=2.5,A63&lt;7.05,A63&gt;=6.25,D63&gt;=0.8),5.1,IF(AND(G63&gt;=0.862,D63&gt;=0.15,H63&lt;13.547,G63&lt;0.948,D63&lt;0.45,B63&gt;=3.05,A63&gt;=4.5,D63&lt;0.8),1.5,IF(AND(A63&lt;6.35,D63&lt;2.25,B63&lt;3.15,B63&lt;3.25,F63&gt;=2.5,A63&lt;7.05,A63&gt;=6.25,D63&gt;=0.8),5.267,IF(AND(A63&gt;=6.35,D63&lt;2.25,B63&lt;3.15,B63&lt;3.25,F63&gt;=2.5,A63&lt;7.05,A63&gt;=6.25,D63&gt;=0.8),5.42,IF(AND(A63&lt;5.1,G63&lt;0.862,D63&gt;=0.15,H63&lt;13.547,G63&lt;0.948,D63&lt;0.45,B63&gt;=3.05,A63&gt;=4.5,D63&lt;0.8),1.35,IF(AND(B63&lt;3.95,A63&gt;=5.1,G63&lt;0.862,D63&gt;=0.15,H63&lt;13.547,G63&lt;0.948,D63&lt;0.45,B63&gt;=3.05,A63&gt;=4.5,D63&lt;0.8),1.5,IF(AND(B63&gt;=3.95,A63&gt;=5.1,G63&lt;0.862,D63&gt;=0.15,H63&lt;13.547,G63&lt;0.948,D63&lt;0.45,B63&gt;=3.05,A63&gt;=4.5,D63&lt;0.8),1.467,"shouldnthappen"))))))))))))))))))))))))))))))))))</f>
        <v>3.633</v>
      </c>
      <c r="AG63" s="1" t="n">
        <f aca="false">IF(AND(H63&lt;5.748,A63&lt;4.85,D63&lt;0.75),1,IF(AND(B63&gt;=3.5,D63&gt;=1.75,D63&gt;=0.75),6.2,IF(AND(A63&gt;=4.65,H63&gt;=5.748,A63&lt;4.85,D63&lt;0.75),1.333,IF(AND(H63&lt;6.417,B63&lt;3.45,A63&gt;=4.85,D63&lt;0.75),1.7,IF(AND(A63&lt;5.05,B63&gt;=3.45,A63&gt;=4.85,D63&lt;0.75),1.4,IF(AND(A63&gt;=5.05,B63&gt;=3.45,A63&gt;=4.85,D63&lt;0.75),1.5,IF(AND(F63&gt;=2.5,H63&lt;13.641,D63&lt;1.75,D63&gt;=0.75),4.667,IF(AND(G63&lt;0.187,H63&gt;=13.641,D63&lt;1.75,D63&gt;=0.75),5,IF(AND(A63&gt;=7.1,B63&lt;3.5,D63&gt;=1.75,D63&gt;=0.75),6.575,IF(AND(G63&lt;0.161,A63&lt;4.65,H63&gt;=5.748,A63&lt;4.85,D63&lt;0.75),1.5,IF(AND(H63&lt;8.399,H63&gt;=6.417,B63&lt;3.45,A63&gt;=4.85,D63&lt;0.75),1.5,IF(AND(H63&gt;=8.399,H63&gt;=6.417,B63&lt;3.45,A63&gt;=4.85,D63&lt;0.75),1.625,IF(AND(G63&lt;0.086,F63&lt;2.5,H63&lt;13.641,D63&lt;1.75,D63&gt;=0.75),4.7,IF(AND(D63&lt;1.35,G63&gt;=0.187,H63&gt;=13.641,D63&lt;1.75,D63&gt;=0.75),4.2,IF(AND(G63&lt;0.422,G63&gt;=0.161,A63&lt;4.65,H63&gt;=5.748,A63&lt;4.85,D63&lt;0.75),1.4,IF(AND(G63&gt;=0.422,G63&gt;=0.161,A63&lt;4.65,H63&gt;=5.748,A63&lt;4.85,D63&lt;0.75),1.3,IF(AND(B63&lt;2.5,D63&gt;=1.35,G63&gt;=0.187,H63&gt;=13.641,D63&lt;1.75,D63&gt;=0.75),4.5,IF(AND(B63&lt;2.75,A63&lt;6,A63&lt;7.1,B63&lt;3.5,D63&gt;=1.75,D63&gt;=0.75),5.1,IF(AND(B63&gt;=2.75,A63&lt;6,A63&lt;7.1,B63&lt;3.5,D63&gt;=1.75,D63&gt;=0.75),5.02,IF(AND(A63&lt;5.15,A63&lt;5.9,G63&gt;=0.086,F63&lt;2.5,H63&lt;13.641,D63&lt;1.75,D63&gt;=0.75),3,IF(AND(G63&lt;0.644,A63&gt;=5.9,G63&gt;=0.086,F63&lt;2.5,H63&lt;13.641,D63&lt;1.75,D63&gt;=0.75),4.65,IF(AND(G63&gt;=0.644,A63&gt;=5.9,G63&gt;=0.086,F63&lt;2.5,H63&lt;13.641,D63&lt;1.75,D63&gt;=0.75),4.24,IF(AND(D63&lt;1.45,B63&gt;=2.5,D63&gt;=1.35,G63&gt;=0.187,H63&gt;=13.641,D63&lt;1.75,D63&gt;=0.75),4.68,IF(AND(D63&gt;=1.45,B63&gt;=2.5,D63&gt;=1.35,G63&gt;=0.187,H63&gt;=13.641,D63&lt;1.75,D63&gt;=0.75),4.833,IF(AND(H63&lt;13.18,D63&lt;2.05,A63&gt;=6,A63&lt;7.1,B63&lt;3.5,D63&gt;=1.75,D63&gt;=0.75),5.44,IF(AND(H63&gt;=13.18,D63&lt;2.05,A63&gt;=6,A63&lt;7.1,B63&lt;3.5,D63&gt;=1.75,D63&gt;=0.75),5.1,IF(AND(H63&lt;8.759,D63&gt;=2.05,A63&gt;=6,A63&lt;7.1,B63&lt;3.5,D63&gt;=1.75,D63&gt;=0.75),5.4,IF(AND(A63&gt;=5.75,A63&gt;=5.15,A63&lt;5.9,G63&gt;=0.086,F63&lt;2.5,H63&lt;13.641,D63&lt;1.75,D63&gt;=0.75),3.967,IF(AND(H63&lt;10.159,H63&gt;=8.759,D63&gt;=2.05,A63&gt;=6,A63&lt;7.1,B63&lt;3.5,D63&gt;=1.75,D63&gt;=0.75),5.925,IF(AND(D63&lt;1.2,A63&lt;5.75,A63&gt;=5.15,A63&lt;5.9,G63&gt;=0.086,F63&lt;2.5,H63&lt;13.641,D63&lt;1.75,D63&gt;=0.75),3.667,IF(AND(D63&lt;2.25,H63&gt;=10.159,H63&gt;=8.759,D63&gt;=2.05,A63&gt;=6,A63&lt;7.1,B63&lt;3.5,D63&gt;=1.75,D63&gt;=0.75),5.66,IF(AND(D63&gt;=2.25,H63&gt;=10.159,H63&gt;=8.759,D63&gt;=2.05,A63&gt;=6,A63&lt;7.1,B63&lt;3.5,D63&gt;=1.75,D63&gt;=0.75),5.34,IF(AND(D63&lt;1.35,D63&gt;=1.2,A63&lt;5.75,A63&gt;=5.15,A63&lt;5.9,G63&gt;=0.086,F63&lt;2.5,H63&lt;13.641,D63&lt;1.75,D63&gt;=0.75),4.025,IF(AND(D63&gt;=1.35,D63&gt;=1.2,A63&lt;5.75,A63&gt;=5.15,A63&lt;5.9,G63&gt;=0.086,F63&lt;2.5,H63&lt;13.641,D63&lt;1.75,D63&gt;=0.75),3.9,"shouldnthappen"))))))))))))))))))))))))))))))))))</f>
        <v>4.7</v>
      </c>
      <c r="AH63" s="1" t="n">
        <f aca="false">IF(AND(F63&lt;1.5,H63&lt;6.799,A63&lt;5.45),1.7,IF(AND(F63&gt;=1.5,H63&lt;6.799,A63&lt;5.45),4.1,IF(AND(D63&gt;=0.8,H63&gt;=6.799,A63&lt;5.45),3.9,IF(AND(H63&lt;7.564,F63&lt;2.5,A63&gt;=5.45),3.925,IF(AND(H63&gt;=16.284,F63&gt;=2.5,A63&gt;=5.45),6.5,IF(AND(A63&lt;4.35,D63&lt;0.8,H63&gt;=6.799,A63&lt;5.45),1.1,IF(AND(B63&lt;2.8,D63&lt;1.35,H63&gt;=7.564,F63&lt;2.5,A63&gt;=5.45),4.1,IF(AND(B63&gt;=2.8,D63&lt;1.35,H63&gt;=7.564,F63&lt;2.5,A63&gt;=5.45),4.267,IF(AND(B63&lt;2.75,D63&gt;=1.35,H63&gt;=7.564,F63&lt;2.5,A63&gt;=5.45),5,IF(AND(G63&gt;=0.078,G63&lt;0.26,H63&lt;16.284,F63&gt;=2.5,A63&gt;=5.45),6.06,IF(AND(G63&gt;=0.805,G63&gt;=0.26,H63&lt;16.284,F63&gt;=2.5,A63&gt;=5.45),5.02,IF(AND(H63&gt;=10.109,B63&gt;=3.45,A63&gt;=4.35,D63&lt;0.8,H63&gt;=6.799,A63&lt;5.45),1.55,IF(AND(D63&lt;2.25,G63&lt;0.078,G63&lt;0.26,H63&lt;16.284,F63&gt;=2.5,A63&gt;=5.45),5.6,IF(AND(D63&gt;=2.25,G63&lt;0.078,G63&lt;0.26,H63&lt;16.284,F63&gt;=2.5,A63&gt;=5.45),5.7,IF(AND(A63&lt;6.15,G63&lt;0.805,G63&gt;=0.26,H63&lt;16.284,F63&gt;=2.5,A63&gt;=5.45),4.967,IF(AND(A63&lt;4.65,H63&lt;12.227,B63&lt;3.45,A63&gt;=4.35,D63&lt;0.8,H63&gt;=6.799,A63&lt;5.45),1.333,IF(AND(A63&lt;4.85,H63&gt;=12.227,B63&lt;3.45,A63&gt;=4.35,D63&lt;0.8,H63&gt;=6.799,A63&lt;5.45),1.42,IF(AND(A63&gt;=4.85,H63&gt;=12.227,B63&lt;3.45,A63&gt;=4.35,D63&lt;0.8,H63&gt;=6.799,A63&lt;5.45),1.533,IF(AND(A63&lt;5.05,H63&lt;10.109,B63&gt;=3.45,A63&gt;=4.35,D63&lt;0.8,H63&gt;=6.799,A63&lt;5.45),1.4,IF(AND(A63&gt;=5.05,H63&lt;10.109,B63&gt;=3.45,A63&gt;=4.35,D63&lt;0.8,H63&gt;=6.799,A63&lt;5.45),1.5,IF(AND(G63&lt;0.14,H63&lt;13.531,B63&gt;=2.75,D63&gt;=1.35,H63&gt;=7.564,F63&lt;2.5,A63&gt;=5.45),4.7,IF(AND(G63&lt;0.187,H63&gt;=13.531,B63&gt;=2.75,D63&gt;=1.35,H63&gt;=7.564,F63&lt;2.5,A63&gt;=5.45),5,IF(AND(G63&gt;=0.187,H63&gt;=13.531,B63&gt;=2.75,D63&gt;=1.35,H63&gt;=7.564,F63&lt;2.5,A63&gt;=5.45),4.66,IF(AND(A63&lt;6.35,A63&gt;=6.15,G63&lt;0.805,G63&gt;=0.26,H63&lt;16.284,F63&gt;=2.5,A63&gt;=5.45),6,IF(AND(D63&lt;0.15,A63&gt;=4.65,H63&lt;12.227,B63&lt;3.45,A63&gt;=4.35,D63&lt;0.8,H63&gt;=6.799,A63&lt;5.45),1.5,IF(AND(H63&lt;10.723,G63&gt;=0.14,H63&lt;13.531,B63&gt;=2.75,D63&gt;=1.35,H63&gt;=7.564,F63&lt;2.5,A63&gt;=5.45),4.6,IF(AND(H63&gt;=10.723,G63&gt;=0.14,H63&lt;13.531,B63&gt;=2.75,D63&gt;=1.35,H63&gt;=7.564,F63&lt;2.5,A63&gt;=5.45),4.46,IF(AND(G63&lt;0.364,A63&gt;=6.35,A63&gt;=6.15,G63&lt;0.805,G63&gt;=0.26,H63&lt;16.284,F63&gt;=2.5,A63&gt;=5.45),5.28,IF(AND(A63&lt;5.1,D63&gt;=0.15,A63&gt;=4.65,H63&lt;12.227,B63&lt;3.45,A63&gt;=4.35,D63&lt;0.8,H63&gt;=6.799,A63&lt;5.45),1.36,IF(AND(A63&gt;=5.1,D63&gt;=0.15,A63&gt;=4.65,H63&lt;12.227,B63&lt;3.45,A63&gt;=4.35,D63&lt;0.8,H63&gt;=6.799,A63&lt;5.45),1.4,IF(AND(G63&gt;=0.6,G63&gt;=0.364,A63&gt;=6.35,A63&gt;=6.15,G63&lt;0.805,G63&gt;=0.26,H63&lt;16.284,F63&gt;=2.5,A63&gt;=5.45),5.1,IF(AND(A63&gt;=6.95,G63&lt;0.6,G63&gt;=0.364,A63&gt;=6.35,A63&gt;=6.15,G63&lt;0.805,G63&gt;=0.26,H63&lt;16.284,F63&gt;=2.5,A63&gt;=5.45),5.8,IF(AND(B63&lt;3.2,A63&lt;6.95,G63&lt;0.6,G63&gt;=0.364,A63&gt;=6.35,A63&gt;=6.15,G63&lt;0.805,G63&gt;=0.26,H63&lt;16.284,F63&gt;=2.5,A63&gt;=5.45),5.6,IF(AND(B63&gt;=3.2,A63&lt;6.95,G63&lt;0.6,G63&gt;=0.364,A63&gt;=6.35,A63&gt;=6.15,G63&lt;0.805,G63&gt;=0.26,H63&lt;16.284,F63&gt;=2.5,A63&gt;=5.45),5.7,"shouldnthappen"))))))))))))))))))))))))))))))))))</f>
        <v>3.9</v>
      </c>
      <c r="AI63" s="1" t="n">
        <f aca="false">IF(AND(B63&gt;=3.55,A63&lt;5.05,F63&lt;1.5),1,IF(AND(H63&gt;=13.436,A63&gt;=5.05,F63&lt;1.5),1.633,IF(AND(A63&lt;4.35,B63&lt;3.55,A63&lt;5.05,F63&lt;1.5),1.1,IF(AND(A63&lt;5.15,H63&lt;13.436,A63&gt;=5.05,F63&lt;1.5),1.6,IF(AND(G63&lt;0.837,D63&lt;1.2,B63&lt;2.65,F63&gt;=1.5),3.7,IF(AND(G63&gt;=0.837,D63&lt;1.2,B63&lt;2.65,F63&gt;=1.5),3,IF(AND(D63&lt;1.4,D63&gt;=1.2,B63&lt;2.65,F63&gt;=1.5),4.133,IF(AND(D63&gt;=1.4,D63&gt;=1.2,B63&lt;2.65,F63&gt;=1.5),4.633,IF(AND(G63&lt;0.302,A63&gt;=4.35,B63&lt;3.55,A63&lt;5.05,F63&lt;1.5),1.34,IF(AND(D63&gt;=0.3,A63&gt;=5.15,H63&lt;13.436,A63&gt;=5.05,F63&lt;1.5),1.5,IF(AND(G63&lt;0.233,G63&lt;0.265,D63&lt;1.55,B63&gt;=2.65,F63&gt;=1.5),4.56,IF(AND(G63&gt;=0.233,G63&lt;0.265,D63&lt;1.55,B63&gt;=2.65,F63&gt;=1.5),5.1,IF(AND(G63&lt;0.395,G63&gt;=0.265,D63&lt;1.55,B63&gt;=2.65,F63&gt;=1.5),4.025,IF(AND(H63&lt;13.935,A63&gt;=7.05,D63&gt;=1.55,B63&gt;=2.65,F63&gt;=1.5),6.12,IF(AND(H63&gt;=13.935,A63&gt;=7.05,D63&gt;=1.55,B63&gt;=2.65,F63&gt;=1.5),6.64,IF(AND(G63&gt;=0.858,G63&gt;=0.302,A63&gt;=4.35,B63&lt;3.55,A63&lt;5.05,F63&lt;1.5),1.3,IF(AND(H63&lt;6.543,D63&lt;0.3,A63&gt;=5.15,H63&lt;13.436,A63&gt;=5.05,F63&lt;1.5),1.4,IF(AND(H63&gt;=6.543,D63&lt;0.3,A63&gt;=5.15,H63&lt;13.436,A63&gt;=5.05,F63&lt;1.5),1.48,IF(AND(A63&lt;6.3,G63&gt;=0.395,G63&gt;=0.265,D63&lt;1.55,B63&gt;=2.65,F63&gt;=1.5),4.14,IF(AND(A63&gt;=6.3,G63&gt;=0.395,G63&gt;=0.265,D63&lt;1.55,B63&gt;=2.65,F63&gt;=1.5),4.767,IF(AND(G63&gt;=0.669,B63&lt;3.15,A63&lt;7.05,D63&gt;=1.55,B63&gt;=2.65,F63&gt;=1.5),5,IF(AND(H63&lt;9.459,G63&lt;0.858,G63&gt;=0.302,A63&gt;=4.35,B63&lt;3.55,A63&lt;5.05,F63&lt;1.5),1.4,IF(AND(H63&gt;=9.459,G63&lt;0.858,G63&gt;=0.302,A63&gt;=4.35,B63&lt;3.55,A63&lt;5.05,F63&lt;1.5),1.6,IF(AND(G63&gt;=0.433,G63&lt;0.669,B63&lt;3.15,A63&lt;7.05,D63&gt;=1.55,B63&gt;=2.65,F63&gt;=1.5),5.68,IF(AND(G63&lt;0.481,H63&lt;10.257,B63&gt;=3.15,A63&lt;7.05,D63&gt;=1.55,B63&gt;=2.65,F63&gt;=1.5),5.7,IF(AND(G63&gt;=0.481,H63&lt;10.257,B63&gt;=3.15,A63&lt;7.05,D63&gt;=1.55,B63&gt;=2.65,F63&gt;=1.5),5.9,IF(AND(D63&lt;2.15,H63&gt;=10.257,B63&gt;=3.15,A63&lt;7.05,D63&gt;=1.55,B63&gt;=2.65,F63&gt;=1.5),5.1,IF(AND(D63&gt;=2.15,H63&gt;=10.257,B63&gt;=3.15,A63&lt;7.05,D63&gt;=1.55,B63&gt;=2.65,F63&gt;=1.5),5.42,IF(AND(G63&lt;0.098,G63&lt;0.433,G63&lt;0.669,B63&lt;3.15,A63&lt;7.05,D63&gt;=1.55,B63&gt;=2.65,F63&gt;=1.5),5.567,IF(AND(D63&lt;1.8,G63&gt;=0.098,G63&lt;0.433,G63&lt;0.669,B63&lt;3.15,A63&lt;7.05,D63&gt;=1.55,B63&gt;=2.65,F63&gt;=1.5),5.033,IF(AND(G63&gt;=0.312,D63&gt;=1.8,G63&gt;=0.098,G63&lt;0.433,G63&lt;0.669,B63&lt;3.15,A63&lt;7.05,D63&gt;=1.55,B63&gt;=2.65,F63&gt;=1.5),5.4,IF(AND(H63&lt;9.002,G63&lt;0.312,D63&gt;=1.8,G63&gt;=0.098,G63&lt;0.433,G63&lt;0.669,B63&lt;3.15,A63&lt;7.05,D63&gt;=1.55,B63&gt;=2.65,F63&gt;=1.5),5.1,IF(AND(H63&gt;=9.002,G63&lt;0.312,D63&gt;=1.8,G63&gt;=0.098,G63&lt;0.433,G63&lt;0.669,B63&lt;3.15,A63&lt;7.05,D63&gt;=1.55,B63&gt;=2.65,F63&gt;=1.5),5.26,"shouldnthappen")))))))))))))))))))))))))))))))))</f>
        <v>3.7</v>
      </c>
      <c r="AJ63" s="1" t="n">
        <f aca="false">IF(AND(A63&gt;=5.25,D63&gt;=0.35,D63&lt;0.8),1.433,IF(AND(F63&gt;=2.5,H63&lt;6.927,D63&gt;=0.8),5.1,IF(AND(H63&lt;5.85,B63&lt;3.65,D63&lt;0.35,D63&lt;0.8),1,IF(AND(A63&lt;5.55,B63&gt;=3.65,D63&lt;0.35,D63&lt;0.8),1.5,IF(AND(A63&gt;=5.55,B63&gt;=3.65,D63&lt;0.35,D63&lt;0.8),1.7,IF(AND(H63&lt;7.949,A63&lt;5.25,D63&gt;=0.35,D63&lt;0.8),1.9,IF(AND(H63&gt;=7.949,A63&lt;5.25,D63&gt;=0.35,D63&lt;0.8),1.54,IF(AND(A63&lt;5.55,F63&lt;2.5,H63&lt;6.927,D63&gt;=0.8),3.98,IF(AND(A63&gt;=5.55,F63&lt;2.5,H63&lt;6.927,D63&gt;=0.8),4.1,IF(AND(A63&gt;=7.25,D63&gt;=1.55,H63&gt;=6.927,D63&gt;=0.8),6.65,IF(AND(A63&lt;5.75,D63&lt;1.2,D63&lt;1.55,H63&gt;=6.927,D63&gt;=0.8),3.62,IF(AND(A63&gt;=5.75,D63&lt;1.2,D63&lt;1.55,H63&gt;=6.927,D63&gt;=0.8),4.1,IF(AND(G63&lt;0.175,A63&lt;4.8,H63&gt;=5.85,B63&lt;3.65,D63&lt;0.35,D63&lt;0.8),1.5,IF(AND(G63&gt;=0.175,A63&lt;4.8,H63&gt;=5.85,B63&lt;3.65,D63&lt;0.35,D63&lt;0.8),1.3,IF(AND(A63&gt;=5.05,A63&gt;=4.8,H63&gt;=5.85,B63&lt;3.65,D63&lt;0.35,D63&lt;0.8),1.5,IF(AND(G63&gt;=0.735,A63&lt;6.25,D63&gt;=1.2,D63&lt;1.55,H63&gt;=6.927,D63&gt;=0.8),4,IF(AND(H63&lt;10.464,A63&lt;6.2,A63&lt;7.25,D63&gt;=1.55,H63&gt;=6.927,D63&gt;=0.8),5.1,IF(AND(H63&gt;=10.464,A63&lt;6.2,A63&lt;7.25,D63&gt;=1.55,H63&gt;=6.927,D63&gt;=0.8),4.9,IF(AND(G63&lt;0.418,A63&lt;5.05,A63&gt;=4.8,H63&gt;=5.85,B63&lt;3.65,D63&lt;0.35,D63&lt;0.8),1.48,IF(AND(G63&gt;=0.418,A63&lt;5.05,A63&gt;=4.8,H63&gt;=5.85,B63&lt;3.65,D63&lt;0.35,D63&lt;0.8),1.3,IF(AND(B63&lt;2.75,G63&lt;0.735,A63&lt;6.25,D63&gt;=1.2,D63&lt;1.55,H63&gt;=6.927,D63&gt;=0.8),4.35,IF(AND(H63&lt;15.422,D63&lt;1.45,A63&gt;=6.25,D63&gt;=1.2,D63&lt;1.55,H63&gt;=6.927,D63&gt;=0.8),4.375,IF(AND(H63&gt;=15.422,D63&lt;1.45,A63&gt;=6.25,D63&gt;=1.2,D63&lt;1.55,H63&gt;=6.927,D63&gt;=0.8),4.7,IF(AND(A63&lt;6.4,D63&gt;=1.45,A63&gt;=6.25,D63&gt;=1.2,D63&lt;1.55,H63&gt;=6.927,D63&gt;=0.8),5.1,IF(AND(G63&gt;=0.576,D63&lt;2.15,A63&gt;=6.2,A63&lt;7.25,D63&gt;=1.55,H63&gt;=6.927,D63&gt;=0.8),5.1,IF(AND(G63&lt;0.537,D63&gt;=2.15,A63&gt;=6.2,A63&lt;7.25,D63&gt;=1.55,H63&gt;=6.927,D63&gt;=0.8),5.533,IF(AND(G63&gt;=0.537,D63&gt;=2.15,A63&gt;=6.2,A63&lt;7.25,D63&gt;=1.55,H63&gt;=6.927,D63&gt;=0.8),5.9,IF(AND(D63&lt;1.45,B63&gt;=2.75,G63&lt;0.735,A63&lt;6.25,D63&gt;=1.2,D63&lt;1.55,H63&gt;=6.927,D63&gt;=0.8),4.6,IF(AND(D63&gt;=1.45,B63&gt;=2.75,G63&lt;0.735,A63&lt;6.25,D63&gt;=1.2,D63&lt;1.55,H63&gt;=6.927,D63&gt;=0.8),4.5,IF(AND(H63&lt;12.582,A63&gt;=6.4,D63&gt;=1.45,A63&gt;=6.25,D63&gt;=1.2,D63&lt;1.55,H63&gt;=6.927,D63&gt;=0.8),4.66,IF(AND(H63&gt;=12.582,A63&gt;=6.4,D63&gt;=1.45,A63&gt;=6.25,D63&gt;=1.2,D63&lt;1.55,H63&gt;=6.927,D63&gt;=0.8),4.9,IF(AND(B63&lt;2.75,G63&lt;0.576,D63&lt;2.15,A63&gt;=6.2,A63&lt;7.25,D63&gt;=1.55,H63&gt;=6.927,D63&gt;=0.8),5.3,IF(AND(G63&gt;=0.395,B63&gt;=2.75,G63&lt;0.576,D63&lt;2.15,A63&gt;=6.2,A63&lt;7.25,D63&gt;=1.55,H63&gt;=6.927,D63&gt;=0.8),5.6,IF(AND(D63&gt;=1.9,G63&lt;0.395,B63&gt;=2.75,G63&lt;0.576,D63&lt;2.15,A63&gt;=6.2,A63&lt;7.25,D63&gt;=1.55,H63&gt;=6.927,D63&gt;=0.8),5.333,IF(AND(B63&lt;2.95,D63&lt;1.9,G63&lt;0.395,B63&gt;=2.75,G63&lt;0.576,D63&lt;2.15,A63&gt;=6.2,A63&lt;7.25,D63&gt;=1.55,H63&gt;=6.927,D63&gt;=0.8),5.6,IF(AND(B63&gt;=2.95,D63&lt;1.9,G63&lt;0.395,B63&gt;=2.75,G63&lt;0.576,D63&lt;2.15,A63&gt;=6.2,A63&lt;7.25,D63&gt;=1.55,H63&gt;=6.927,D63&gt;=0.8),5.5,"shouldnthappen"))))))))))))))))))))))))))))))))))))</f>
        <v>3.62</v>
      </c>
      <c r="AK63" s="1" t="n">
        <f aca="false">IF(AND(H63&lt;5.85,B63&lt;3.65,F63&lt;1.5),1,IF(AND(B63&gt;=3.95,B63&gt;=3.65,F63&lt;1.5),1.433,IF(AND(A63&lt;5.15,F63&lt;2.5,F63&gt;=1.5),3.075,IF(AND(D63&gt;=0.35,H63&gt;=5.85,B63&lt;3.65,F63&lt;1.5),1.5,IF(AND(G63&lt;0.168,B63&lt;3.95,B63&gt;=3.65,F63&lt;1.5),1.7,IF(AND(H63&lt;5.767,A63&lt;7.25,F63&gt;=2.5,F63&gt;=1.5),4.5,IF(AND(D63&lt;1.9,A63&gt;=7.25,F63&gt;=2.5,F63&gt;=1.5),6.3,IF(AND(D63&gt;=1.9,A63&gt;=7.25,F63&gt;=2.5,F63&gt;=1.5),6.575,IF(AND(B63&lt;3.75,G63&gt;=0.168,B63&lt;3.95,B63&gt;=3.65,F63&lt;1.5),1.5,IF(AND(B63&gt;=3.75,G63&gt;=0.168,B63&lt;3.95,B63&gt;=3.65,F63&lt;1.5),1.6,IF(AND(D63&gt;=1.35,A63&lt;6.15,A63&gt;=5.15,F63&lt;2.5,F63&gt;=1.5),4.42,IF(AND(D63&lt;1.4,A63&gt;=6.15,A63&gt;=5.15,F63&lt;2.5,F63&gt;=1.5),4.5,IF(AND(D63&gt;=1.4,A63&gt;=6.15,A63&gt;=5.15,F63&lt;2.5,F63&gt;=1.5),4.675,IF(AND(D63&lt;0.15,H63&lt;11.218,D63&lt;0.35,H63&gt;=5.85,B63&lt;3.65,F63&lt;1.5),1.5,IF(AND(D63&lt;0.15,H63&gt;=11.218,D63&lt;0.35,H63&gt;=5.85,B63&lt;3.65,F63&lt;1.5),1.1,IF(AND(B63&lt;2.7,D63&lt;1.35,A63&lt;6.15,A63&gt;=5.15,F63&lt;2.5,F63&gt;=1.5),3.82,IF(AND(A63&lt;6.15,G63&gt;=0.755,H63&gt;=5.767,A63&lt;7.25,F63&gt;=2.5,F63&gt;=1.5),4.98,IF(AND(A63&gt;=6.15,G63&gt;=0.755,H63&gt;=5.767,A63&lt;7.25,F63&gt;=2.5,F63&gt;=1.5),5.3,IF(AND(B63&lt;3.4,D63&gt;=0.15,H63&lt;11.218,D63&lt;0.35,H63&gt;=5.85,B63&lt;3.65,F63&lt;1.5),1.4,IF(AND(B63&gt;=3.4,D63&gt;=0.15,H63&lt;11.218,D63&lt;0.35,H63&gt;=5.85,B63&lt;3.65,F63&lt;1.5),1.3,IF(AND(H63&lt;11.731,D63&gt;=0.15,H63&gt;=11.218,D63&lt;0.35,H63&gt;=5.85,B63&lt;3.65,F63&lt;1.5),1.2,IF(AND(H63&lt;9.053,B63&gt;=2.7,D63&lt;1.35,A63&lt;6.15,A63&gt;=5.15,F63&lt;2.5,F63&gt;=1.5),3.85,IF(AND(D63&gt;=2.1,B63&lt;2.85,G63&lt;0.755,H63&gt;=5.767,A63&lt;7.25,F63&gt;=2.5,F63&gt;=1.5),5.6,IF(AND(D63&gt;=2.45,B63&gt;=2.85,G63&lt;0.755,H63&gt;=5.767,A63&lt;7.25,F63&gt;=2.5,F63&gt;=1.5),5.8,IF(AND(B63&gt;=3.45,H63&gt;=11.731,D63&gt;=0.15,H63&gt;=11.218,D63&lt;0.35,H63&gt;=5.85,B63&lt;3.65,F63&lt;1.5),1.3,IF(AND(A63&lt;5.9,H63&gt;=9.053,B63&gt;=2.7,D63&lt;1.35,A63&lt;6.15,A63&gt;=5.15,F63&lt;2.5,F63&gt;=1.5),4.3,IF(AND(A63&gt;=5.9,H63&gt;=9.053,B63&gt;=2.7,D63&lt;1.35,A63&lt;6.15,A63&gt;=5.15,F63&lt;2.5,F63&gt;=1.5),4,IF(AND(G63&gt;=0.519,D63&lt;2.1,B63&lt;2.85,G63&lt;0.755,H63&gt;=5.767,A63&lt;7.25,F63&gt;=2.5,F63&gt;=1.5),4.9,IF(AND(A63&gt;=7.05,D63&lt;2.45,B63&gt;=2.85,G63&lt;0.755,H63&gt;=5.767,A63&lt;7.25,F63&gt;=2.5,F63&gt;=1.5),5.8,IF(AND(H63&lt;14.396,B63&lt;3.45,H63&gt;=11.731,D63&gt;=0.15,H63&gt;=11.218,D63&lt;0.35,H63&gt;=5.85,B63&lt;3.65,F63&lt;1.5),1.44,IF(AND(H63&gt;=14.396,B63&lt;3.45,H63&gt;=11.731,D63&gt;=0.15,H63&gt;=11.218,D63&lt;0.35,H63&gt;=5.85,B63&lt;3.65,F63&lt;1.5),1.3,IF(AND(G63&lt;0.282,G63&lt;0.519,D63&lt;2.1,B63&lt;2.85,G63&lt;0.755,H63&gt;=5.767,A63&lt;7.25,F63&gt;=2.5,F63&gt;=1.5),5.1,IF(AND(G63&gt;=0.282,G63&lt;0.519,D63&lt;2.1,B63&lt;2.85,G63&lt;0.755,H63&gt;=5.767,A63&lt;7.25,F63&gt;=2.5,F63&gt;=1.5),5.3,IF(AND(A63&lt;6.4,D63&lt;1.9,A63&lt;7.05,D63&lt;2.45,B63&gt;=2.85,G63&lt;0.755,H63&gt;=5.767,A63&lt;7.25,F63&gt;=2.5,F63&gt;=1.5),5.6,IF(AND(A63&gt;=6.4,D63&lt;1.9,A63&lt;7.05,D63&lt;2.45,B63&gt;=2.85,G63&lt;0.755,H63&gt;=5.767,A63&lt;7.25,F63&gt;=2.5,F63&gt;=1.5),5.5,IF(AND(H63&lt;8.884,D63&gt;=1.9,A63&lt;7.05,D63&lt;2.45,B63&gt;=2.85,G63&lt;0.755,H63&gt;=5.767,A63&lt;7.25,F63&gt;=2.5,F63&gt;=1.5),5.3,IF(AND(H63&gt;=8.884,D63&gt;=1.9,A63&lt;7.05,D63&lt;2.45,B63&gt;=2.85,G63&lt;0.755,H63&gt;=5.767,A63&lt;7.25,F63&gt;=2.5,F63&gt;=1.5),5.52,"shouldnthappen")))))))))))))))))))))))))))))))))))))</f>
        <v>3.075</v>
      </c>
      <c r="AL63" s="1" t="n">
        <f aca="false">IF(AND(H63&lt;5.85,A63&lt;5.05,D63&lt;0.8),1,IF(AND(B63&lt;3.35,A63&gt;=5.05,D63&lt;0.8),1.7,IF(AND(D63&gt;=2.45,F63&gt;=2.5,D63&gt;=0.8),6.05,IF(AND(H63&gt;=11.218,H63&gt;=5.85,A63&lt;5.05,D63&lt;0.8),1.28,IF(AND(G63&gt;=0.948,B63&gt;=3.35,A63&gt;=5.05,D63&lt;0.8),1.7,IF(AND(G63&gt;=0.423,H63&lt;11.218,H63&gt;=5.85,A63&lt;5.05,D63&lt;0.8),1.3,IF(AND(B63&lt;3.6,G63&lt;0.948,B63&gt;=3.35,A63&gt;=5.05,D63&lt;0.8),1.4,IF(AND(H63&lt;10.258,D63&lt;1.15,A63&lt;5.9,F63&lt;2.5,D63&gt;=0.8),3.36,IF(AND(H63&gt;=10.258,D63&lt;1.15,A63&lt;5.9,F63&lt;2.5,D63&gt;=0.8),3.9,IF(AND(A63&lt;5.3,D63&gt;=1.15,A63&lt;5.9,F63&lt;2.5,D63&gt;=0.8),3.9,IF(AND(D63&lt;1.55,B63&lt;2.75,A63&gt;=5.9,F63&lt;2.5,D63&gt;=0.8),4.64,IF(AND(D63&gt;=1.55,B63&lt;2.75,A63&gt;=5.9,F63&lt;2.5,D63&gt;=0.8),5.1,IF(AND(D63&gt;=1.6,B63&gt;=2.75,A63&gt;=5.9,F63&lt;2.5,D63&gt;=0.8),5,IF(AND(H63&lt;5.767,H63&lt;8.598,D63&lt;2.45,F63&gt;=2.5,D63&gt;=0.8),4.5,IF(AND(A63&lt;6.25,H63&gt;=8.598,D63&lt;2.45,F63&gt;=2.5,D63&gt;=0.8),5.02,IF(AND(B63&lt;3.55,G63&lt;0.423,H63&lt;11.218,H63&gt;=5.85,A63&lt;5.05,D63&lt;0.8),1.525,IF(AND(B63&gt;=3.55,G63&lt;0.423,H63&lt;11.218,H63&gt;=5.85,A63&lt;5.05,D63&lt;0.8),1.4,IF(AND(H63&gt;=13.932,B63&gt;=3.6,G63&lt;0.948,B63&gt;=3.35,A63&gt;=5.05,D63&lt;0.8),1.65,IF(AND(G63&gt;=0.652,A63&gt;=5.3,D63&gt;=1.15,A63&lt;5.9,F63&lt;2.5,D63&gt;=0.8),3.8,IF(AND(D63&lt;1.35,D63&lt;1.6,B63&gt;=2.75,A63&gt;=5.9,F63&lt;2.5,D63&gt;=0.8),4.42,IF(AND(H63&lt;6.656,H63&gt;=5.767,H63&lt;8.598,D63&lt;2.45,F63&gt;=2.5,D63&gt;=0.8),5.033,IF(AND(H63&gt;=6.656,H63&gt;=5.767,H63&lt;8.598,D63&lt;2.45,F63&gt;=2.5,D63&gt;=0.8),5.1,IF(AND(G63&gt;=0.885,A63&gt;=6.25,H63&gt;=8.598,D63&lt;2.45,F63&gt;=2.5,D63&gt;=0.8),5.2,IF(AND(H63&lt;6.926,H63&lt;13.932,B63&gt;=3.6,G63&lt;0.948,B63&gt;=3.35,A63&gt;=5.05,D63&lt;0.8),1.433,IF(AND(H63&gt;=6.926,H63&lt;13.932,B63&gt;=3.6,G63&lt;0.948,B63&gt;=3.35,A63&gt;=5.05,D63&lt;0.8),1.5,IF(AND(A63&lt;5.65,G63&lt;0.652,A63&gt;=5.3,D63&gt;=1.15,A63&lt;5.9,F63&lt;2.5,D63&gt;=0.8),4.36,IF(AND(A63&gt;=5.65,G63&lt;0.652,A63&gt;=5.3,D63&gt;=1.15,A63&lt;5.9,F63&lt;2.5,D63&gt;=0.8),4.2,IF(AND(H63&gt;=13.561,D63&gt;=1.35,D63&lt;1.6,B63&gt;=2.75,A63&gt;=5.9,F63&lt;2.5,D63&gt;=0.8),4.767,IF(AND(H63&lt;9.091,G63&lt;0.885,A63&gt;=6.25,H63&gt;=8.598,D63&lt;2.45,F63&gt;=2.5,D63&gt;=0.8),6.3,IF(AND(H63&gt;=12.206,H63&lt;13.561,D63&gt;=1.35,D63&lt;1.6,B63&gt;=2.75,A63&gt;=5.9,F63&lt;2.5,D63&gt;=0.8),4.4,IF(AND(D63&gt;=2.25,H63&gt;=9.091,G63&lt;0.885,A63&gt;=6.25,H63&gt;=8.598,D63&lt;2.45,F63&gt;=2.5,D63&gt;=0.8),5.9,IF(AND(B63&lt;3.05,H63&lt;12.206,H63&lt;13.561,D63&gt;=1.35,D63&lt;1.6,B63&gt;=2.75,A63&gt;=5.9,F63&lt;2.5,D63&gt;=0.8),4.6,IF(AND(B63&gt;=3.05,H63&lt;12.206,H63&lt;13.561,D63&gt;=1.35,D63&lt;1.6,B63&gt;=2.75,A63&gt;=5.9,F63&lt;2.5,D63&gt;=0.8),4.7,IF(AND(G63&gt;=0.596,D63&lt;2.25,H63&gt;=9.091,G63&lt;0.885,A63&gt;=6.25,H63&gt;=8.598,D63&lt;2.45,F63&gt;=2.5,D63&gt;=0.8),5.1,IF(AND(G63&gt;=0.379,G63&lt;0.596,D63&lt;2.25,H63&gt;=9.091,G63&lt;0.885,A63&gt;=6.25,H63&gt;=8.598,D63&lt;2.45,F63&gt;=2.5,D63&gt;=0.8),5.767,IF(AND(D63&lt;2.15,G63&lt;0.379,G63&lt;0.596,D63&lt;2.25,H63&gt;=9.091,G63&lt;0.885,A63&gt;=6.25,H63&gt;=8.598,D63&lt;2.45,F63&gt;=2.5,D63&gt;=0.8),5.4,IF(AND(D63&gt;=2.15,G63&lt;0.379,G63&lt;0.596,D63&lt;2.25,H63&gt;=9.091,G63&lt;0.885,A63&gt;=6.25,H63&gt;=8.598,D63&lt;2.45,F63&gt;=2.5,D63&gt;=0.8),5.6,"shouldnthappen")))))))))))))))))))))))))))))))))))))</f>
        <v>3.9</v>
      </c>
      <c r="AM63" s="1" t="n">
        <f aca="false">IF(AND(H63&lt;5.245,D63&lt;0.8),1,IF(AND(A63&lt;4.5,H63&gt;=5.245,D63&lt;0.8),1.35,IF(AND(D63&gt;=0.5,A63&gt;=4.5,H63&gt;=5.245,D63&lt;0.8),1.6,IF(AND(H63&lt;7.25,B63&lt;2.6,A63&lt;6.15,D63&gt;=0.8),4.375,IF(AND(H63&gt;=7.25,B63&lt;2.6,A63&lt;6.15,D63&gt;=0.8),3.075,IF(AND(H63&lt;13.935,A63&gt;=7.05,A63&gt;=6.15,D63&gt;=0.8),6.067,IF(AND(H63&gt;=13.935,A63&gt;=7.05,A63&gt;=6.15,D63&gt;=0.8),6.525,IF(AND(G63&gt;=0.948,D63&lt;0.5,A63&gt;=4.5,H63&gt;=5.245,D63&lt;0.8),1.7,IF(AND(G63&lt;0.568,D63&gt;=1.55,B63&gt;=2.6,A63&lt;6.15,D63&gt;=0.8),5.1,IF(AND(G63&gt;=0.568,D63&gt;=1.55,B63&gt;=2.6,A63&lt;6.15,D63&gt;=0.8),5,IF(AND(A63&gt;=6.6,B63&gt;=3.15,A63&lt;7.05,A63&gt;=6.15,D63&gt;=0.8),5.78,IF(AND(G63&lt;0.165,G63&lt;0.273,D63&lt;1.55,B63&gt;=2.6,A63&lt;6.15,D63&gt;=0.8),4.1,IF(AND(G63&gt;=0.165,G63&lt;0.273,D63&lt;1.55,B63&gt;=2.6,A63&lt;6.15,D63&gt;=0.8),4.5,IF(AND(D63&lt;1.35,G63&gt;=0.273,D63&lt;1.55,B63&gt;=2.6,A63&lt;6.15,D63&gt;=0.8),4.08,IF(AND(D63&gt;=1.35,G63&gt;=0.273,D63&lt;1.55,B63&gt;=2.6,A63&lt;6.15,D63&gt;=0.8),4.4,IF(AND(D63&lt;1.45,F63&lt;2.5,B63&lt;3.15,A63&lt;7.05,A63&gt;=6.15,D63&gt;=0.8),4.38,IF(AND(D63&gt;=1.45,F63&lt;2.5,B63&lt;3.15,A63&lt;7.05,A63&gt;=6.15,D63&gt;=0.8),4.75,IF(AND(D63&gt;=2.25,F63&gt;=2.5,B63&lt;3.15,A63&lt;7.05,A63&gt;=6.15,D63&gt;=0.8),5.16,IF(AND(H63&lt;11.488,A63&lt;6.6,B63&gt;=3.15,A63&lt;7.05,A63&gt;=6.15,D63&gt;=0.8),6,IF(AND(H63&gt;=14.396,D63&lt;0.25,G63&lt;0.948,D63&lt;0.5,A63&gt;=4.5,H63&gt;=5.245,D63&lt;0.8),1.3,IF(AND(A63&gt;=5.55,D63&gt;=0.25,G63&lt;0.948,D63&lt;0.5,A63&gt;=4.5,H63&gt;=5.245,D63&lt;0.8),1.7,IF(AND(D63&lt;1.85,D63&lt;2.25,F63&gt;=2.5,B63&lt;3.15,A63&lt;7.05,A63&gt;=6.15,D63&gt;=0.8),5.6,IF(AND(G63&lt;0.669,H63&gt;=11.488,A63&lt;6.6,B63&gt;=3.15,A63&lt;7.05,A63&gt;=6.15,D63&gt;=0.8),4.7,IF(AND(G63&gt;=0.669,H63&gt;=11.488,A63&lt;6.6,B63&gt;=3.15,A63&lt;7.05,A63&gt;=6.15,D63&gt;=0.8),5.22,IF(AND(H63&lt;6.543,H63&lt;14.396,D63&lt;0.25,G63&lt;0.948,D63&lt;0.5,A63&gt;=4.5,H63&gt;=5.245,D63&lt;0.8),1.4,IF(AND(A63&lt;4.95,A63&lt;5.55,D63&gt;=0.25,G63&lt;0.948,D63&lt;0.5,A63&gt;=4.5,H63&gt;=5.245,D63&lt;0.8),1.4,IF(AND(A63&gt;=4.95,A63&lt;5.55,D63&gt;=0.25,G63&lt;0.948,D63&lt;0.5,A63&gt;=4.5,H63&gt;=5.245,D63&lt;0.8),1.48,IF(AND(H63&lt;10.667,D63&gt;=1.85,D63&lt;2.25,F63&gt;=2.5,B63&lt;3.15,A63&lt;7.05,A63&gt;=6.15,D63&gt;=0.8),5.25,IF(AND(H63&gt;=10.667,D63&gt;=1.85,D63&lt;2.25,F63&gt;=2.5,B63&lt;3.15,A63&lt;7.05,A63&gt;=6.15,D63&gt;=0.8),5.55,IF(AND(G63&lt;0.063,H63&gt;=6.543,H63&lt;14.396,D63&lt;0.25,G63&lt;0.948,D63&lt;0.5,A63&gt;=4.5,H63&gt;=5.245,D63&lt;0.8),1.4,IF(AND(H63&lt;9.212,G63&gt;=0.063,H63&gt;=6.543,H63&lt;14.396,D63&lt;0.25,G63&lt;0.948,D63&lt;0.5,A63&gt;=4.5,H63&gt;=5.245,D63&lt;0.8),1.475,IF(AND(H63&gt;=9.212,G63&gt;=0.063,H63&gt;=6.543,H63&lt;14.396,D63&lt;0.25,G63&lt;0.948,D63&lt;0.5,A63&gt;=4.5,H63&gt;=5.245,D63&lt;0.8),1.5,"shouldnthappen"))))))))))))))))))))))))))))))))</f>
        <v>3.075</v>
      </c>
      <c r="AN63" s="1" t="n">
        <f aca="false">IF(AND(D63&lt;0.7,A63&gt;=5.55),1.633,IF(AND(G63&lt;0.38,B63&lt;2.8,A63&lt;5.55),4.3,IF(AND(G63&gt;=0.38,B63&lt;2.8,A63&lt;5.55),3.325,IF(AND(D63&gt;=0.35,B63&gt;=2.8,A63&lt;5.55),1.6,IF(AND(B63&gt;=3.4,A63&lt;4.8,D63&lt;0.35,B63&gt;=2.8,A63&lt;5.55),1,IF(AND(H63&gt;=11.789,A63&lt;5.9,D63&lt;1.55,D63&gt;=0.7,A63&gt;=5.55),4.325,IF(AND(F63&gt;=2.5,A63&gt;=5.9,D63&lt;1.55,D63&gt;=0.7,A63&gt;=5.55),5.05,IF(AND(D63&lt;1.9,A63&gt;=7.25,D63&gt;=1.55,D63&gt;=0.7,A63&gt;=5.55),6.3,IF(AND(D63&gt;=1.9,A63&gt;=7.25,D63&gt;=1.55,D63&gt;=0.7,A63&gt;=5.55),6.4,IF(AND(A63&lt;4.35,B63&lt;3.4,A63&lt;4.8,D63&lt;0.35,B63&gt;=2.8,A63&lt;5.55),1.1,IF(AND(G63&gt;=0.934,B63&lt;3.45,A63&gt;=4.8,D63&lt;0.35,B63&gt;=2.8,A63&lt;5.55),1.7,IF(AND(H63&gt;=14.877,B63&gt;=3.45,A63&gt;=4.8,D63&lt;0.35,B63&gt;=2.8,A63&lt;5.55),1.3,IF(AND(B63&lt;2.6,H63&lt;11.789,A63&lt;5.9,D63&lt;1.55,D63&gt;=0.7,A63&gt;=5.55),3.9,IF(AND(B63&gt;=2.6,H63&lt;11.789,A63&lt;5.9,D63&lt;1.55,D63&gt;=0.7,A63&gt;=5.55),4.26,IF(AND(A63&lt;6.6,F63&lt;2.5,A63&gt;=5.9,D63&lt;1.55,D63&gt;=0.7,A63&gt;=5.55),4.625,IF(AND(A63&gt;=6.6,F63&lt;2.5,A63&gt;=5.9,D63&lt;1.55,D63&gt;=0.7,A63&gt;=5.55),4.475,IF(AND(B63&lt;2.6,D63&lt;2.05,A63&lt;7.25,D63&gt;=1.55,D63&gt;=0.7,A63&gt;=5.55),5.8,IF(AND(G63&gt;=0.743,D63&gt;=2.05,A63&lt;7.25,D63&gt;=1.55,D63&gt;=0.7,A63&gt;=5.55),5.1,IF(AND(G63&lt;0.422,A63&gt;=4.35,B63&lt;3.4,A63&lt;4.8,D63&lt;0.35,B63&gt;=2.8,A63&lt;5.55),1.367,IF(AND(G63&gt;=0.422,A63&gt;=4.35,B63&lt;3.4,A63&lt;4.8,D63&lt;0.35,B63&gt;=2.8,A63&lt;5.55),1.3,IF(AND(A63&lt;5.05,G63&lt;0.934,B63&lt;3.45,A63&gt;=4.8,D63&lt;0.35,B63&gt;=2.8,A63&lt;5.55),1.525,IF(AND(A63&gt;=5.05,G63&lt;0.934,B63&lt;3.45,A63&gt;=4.8,D63&lt;0.35,B63&gt;=2.8,A63&lt;5.55),1.5,IF(AND(G63&gt;=0.585,H63&lt;14.877,B63&gt;=3.45,A63&gt;=4.8,D63&lt;0.35,B63&gt;=2.8,A63&lt;5.55),1.54,IF(AND(G63&gt;=0.537,G63&lt;0.743,D63&gt;=2.05,A63&lt;7.25,D63&gt;=1.55,D63&gt;=0.7,A63&gt;=5.55),5.833,IF(AND(D63&gt;=0.25,G63&lt;0.585,H63&lt;14.877,B63&gt;=3.45,A63&gt;=4.8,D63&lt;0.35,B63&gt;=2.8,A63&lt;5.55),1.367,IF(AND(D63&lt;1.75,H63&lt;13.795,B63&gt;=2.6,D63&lt;2.05,A63&lt;7.25,D63&gt;=1.55,D63&gt;=0.7,A63&gt;=5.55),5.45,IF(AND(B63&lt;2.85,H63&gt;=13.795,B63&gt;=2.6,D63&lt;2.05,A63&lt;7.25,D63&gt;=1.55,D63&gt;=0.7,A63&gt;=5.55),5.1,IF(AND(B63&gt;=2.85,H63&gt;=13.795,B63&gt;=2.6,D63&lt;2.05,A63&lt;7.25,D63&gt;=1.55,D63&gt;=0.7,A63&gt;=5.55),4.82,IF(AND(G63&lt;0.353,G63&lt;0.537,G63&lt;0.743,D63&gt;=2.05,A63&lt;7.25,D63&gt;=1.55,D63&gt;=0.7,A63&gt;=5.55),5.425,IF(AND(G63&gt;=0.353,G63&lt;0.537,G63&lt;0.743,D63&gt;=2.05,A63&lt;7.25,D63&gt;=1.55,D63&gt;=0.7,A63&gt;=5.55),5.62,IF(AND(G63&lt;0.311,D63&lt;0.25,G63&lt;0.585,H63&lt;14.877,B63&gt;=3.45,A63&gt;=4.8,D63&lt;0.35,B63&gt;=2.8,A63&lt;5.55),1.5,IF(AND(G63&gt;=0.311,D63&lt;0.25,G63&lt;0.585,H63&lt;14.877,B63&gt;=3.45,A63&gt;=4.8,D63&lt;0.35,B63&gt;=2.8,A63&lt;5.55),1.4,IF(AND(B63&gt;=3.1,D63&gt;=1.75,H63&lt;13.795,B63&gt;=2.6,D63&lt;2.05,A63&lt;7.25,D63&gt;=1.55,D63&gt;=0.7,A63&gt;=5.55),5.1,IF(AND(B63&lt;2.85,B63&lt;3.1,D63&gt;=1.75,H63&lt;13.795,B63&gt;=2.6,D63&lt;2.05,A63&lt;7.25,D63&gt;=1.55,D63&gt;=0.7,A63&gt;=5.55),5.2,IF(AND(B63&gt;=2.85,B63&lt;3.1,D63&gt;=1.75,H63&lt;13.795,B63&gt;=2.6,D63&lt;2.05,A63&lt;7.25,D63&gt;=1.55,D63&gt;=0.7,A63&gt;=5.55),5.2,"shouldnthappen")))))))))))))))))))))))))))))))))))</f>
        <v>4.3</v>
      </c>
      <c r="AO63" s="1" t="n">
        <f aca="false">IF(AND(H63&gt;=14.529,G63&lt;0.633,D63&lt;0.8),1.3,IF(AND(A63&lt;5.05,G63&gt;=0.633,D63&lt;0.8),1.35,IF(AND(H63&gt;=14.379,H63&lt;14.529,G63&lt;0.633,D63&lt;0.8),1.7,IF(AND(B63&lt;3.35,A63&gt;=5.05,G63&gt;=0.633,D63&lt;0.8),1.7,IF(AND(D63&gt;=1.45,A63&lt;5.95,F63&lt;2.5,D63&gt;=0.8),4.5,IF(AND(D63&lt;1.35,A63&gt;=5.95,F63&lt;2.5,D63&gt;=0.8),4,IF(AND(D63&lt;1.85,G63&gt;=0.845,F63&gt;=2.5,D63&gt;=0.8),4.8,IF(AND(B63&gt;=4.3,H63&lt;14.379,H63&lt;14.529,G63&lt;0.633,D63&lt;0.8),1.5,IF(AND(A63&lt;5.25,B63&gt;=3.35,A63&gt;=5.05,G63&gt;=0.633,D63&lt;0.8),1.55,IF(AND(A63&gt;=5.25,B63&gt;=3.35,A63&gt;=5.05,G63&gt;=0.633,D63&lt;0.8),1.633,IF(AND(A63&lt;5.05,D63&lt;1.45,A63&lt;5.95,F63&lt;2.5,D63&gt;=0.8),3.3,IF(AND(G63&lt;0.293,D63&gt;=1.35,A63&gt;=5.95,F63&lt;2.5,D63&gt;=0.8),5,IF(AND(A63&gt;=6.6,D63&lt;2.05,G63&lt;0.845,F63&gt;=2.5,D63&gt;=0.8),5.8,IF(AND(B63&lt;3.05,D63&gt;=2.05,G63&lt;0.845,F63&gt;=2.5,D63&gt;=0.8),6.15,IF(AND(B63&lt;2.9,D63&gt;=1.85,G63&gt;=0.845,F63&gt;=2.5,D63&gt;=0.8),5.1,IF(AND(B63&gt;=2.9,D63&gt;=1.85,G63&gt;=0.845,F63&gt;=2.5,D63&gt;=0.8),5.2,IF(AND(B63&gt;=3.8,B63&lt;4.3,H63&lt;14.379,H63&lt;14.529,G63&lt;0.633,D63&lt;0.8),1.333,IF(AND(A63&lt;6.25,G63&gt;=0.293,D63&gt;=1.35,A63&gt;=5.95,F63&lt;2.5,D63&gt;=0.8),4.6,IF(AND(H63&lt;10.351,A63&lt;6.6,D63&lt;2.05,G63&lt;0.845,F63&gt;=2.5,D63&gt;=0.8),5.4,IF(AND(G63&gt;=0.364,B63&gt;=3.05,D63&gt;=2.05,G63&lt;0.845,F63&gt;=2.5,D63&gt;=0.8),5.66,IF(AND(G63&gt;=0.447,B63&lt;3.8,B63&lt;4.3,H63&lt;14.379,H63&lt;14.529,G63&lt;0.633,D63&lt;0.8),1.3,IF(AND(H63&lt;6.247,A63&lt;5.65,A63&gt;=5.05,D63&lt;1.45,A63&lt;5.95,F63&lt;2.5,D63&gt;=0.8),4.033,IF(AND(D63&lt;1.25,A63&gt;=5.65,A63&gt;=5.05,D63&lt;1.45,A63&lt;5.95,F63&lt;2.5,D63&gt;=0.8),3.88,IF(AND(D63&gt;=1.25,A63&gt;=5.65,A63&gt;=5.05,D63&lt;1.45,A63&lt;5.95,F63&lt;2.5,D63&gt;=0.8),4.35,IF(AND(B63&lt;2.65,A63&gt;=6.25,G63&gt;=0.293,D63&gt;=1.35,A63&gt;=5.95,F63&lt;2.5,D63&gt;=0.8),4.9,IF(AND(B63&lt;2.75,H63&gt;=10.351,A63&lt;6.6,D63&lt;2.05,G63&lt;0.845,F63&gt;=2.5,D63&gt;=0.8),5.1,IF(AND(B63&gt;=2.75,H63&gt;=10.351,A63&lt;6.6,D63&lt;2.05,G63&lt;0.845,F63&gt;=2.5,D63&gt;=0.8),4.95,IF(AND(B63&lt;3.15,G63&lt;0.364,B63&gt;=3.05,D63&gt;=2.05,G63&lt;0.845,F63&gt;=2.5,D63&gt;=0.8),5.28,IF(AND(B63&gt;=3.15,G63&lt;0.364,B63&gt;=3.05,D63&gt;=2.05,G63&lt;0.845,F63&gt;=2.5,D63&gt;=0.8),5.5,IF(AND(H63&lt;9.212,G63&lt;0.447,B63&lt;3.8,B63&lt;4.3,H63&lt;14.379,H63&lt;14.529,G63&lt;0.633,D63&lt;0.8),1.4,IF(AND(G63&lt;0.356,H63&gt;=6.247,A63&lt;5.65,A63&gt;=5.05,D63&lt;1.45,A63&lt;5.95,F63&lt;2.5,D63&gt;=0.8),4.2,IF(AND(B63&lt;3,B63&gt;=2.65,A63&gt;=6.25,G63&gt;=0.293,D63&gt;=1.35,A63&gt;=5.95,F63&lt;2.5,D63&gt;=0.8),4.6,IF(AND(B63&gt;=3,B63&gt;=2.65,A63&gt;=6.25,G63&gt;=0.293,D63&gt;=1.35,A63&gt;=5.95,F63&lt;2.5,D63&gt;=0.8),4.7,IF(AND(A63&lt;5.05,H63&gt;=9.212,G63&lt;0.447,B63&lt;3.8,B63&lt;4.3,H63&lt;14.379,H63&lt;14.529,G63&lt;0.633,D63&lt;0.8),1.533,IF(AND(A63&gt;=5.05,H63&gt;=9.212,G63&lt;0.447,B63&lt;3.8,B63&lt;4.3,H63&lt;14.379,H63&lt;14.529,G63&lt;0.633,D63&lt;0.8),1.425,IF(AND(A63&lt;5.35,G63&gt;=0.356,H63&gt;=6.247,A63&lt;5.65,A63&gt;=5.05,D63&lt;1.45,A63&lt;5.95,F63&lt;2.5,D63&gt;=0.8),3.9,IF(AND(A63&gt;=5.35,G63&gt;=0.356,H63&gt;=6.247,A63&lt;5.65,A63&gt;=5.05,D63&lt;1.45,A63&lt;5.95,F63&lt;2.5,D63&gt;=0.8),3.72,"shouldnthappen")))))))))))))))))))))))))))))))))))))</f>
        <v>3.3</v>
      </c>
      <c r="AP63" s="1" t="n">
        <f aca="false">IF(AND(F63&gt;=1.5,A63&lt;5.55),3.84,IF(AND(G63&gt;=0.52,A63&lt;4.75,F63&lt;1.5,A63&lt;5.55),1.16,IF(AND(A63&lt;5.65,A63&lt;5.85,D63&lt;1.55,A63&gt;=5.55),4.2,IF(AND(A63&gt;=5.65,A63&lt;5.85,D63&lt;1.55,A63&gt;=5.55),3.167,IF(AND(G63&gt;=0.798,A63&gt;=5.85,D63&lt;1.55,A63&gt;=5.55),4,IF(AND(F63&lt;2.5,H63&lt;14.1,D63&gt;=1.55,A63&gt;=5.55),4.84,IF(AND(A63&lt;7.2,H63&gt;=14.1,D63&gt;=1.55,A63&gt;=5.55),5.633,IF(AND(A63&gt;=7.2,H63&gt;=14.1,D63&gt;=1.55,A63&gt;=5.55),6.6,IF(AND(G63&lt;0.161,G63&lt;0.52,A63&lt;4.75,F63&lt;1.5,A63&lt;5.55),1.5,IF(AND(D63&gt;=0.5,G63&lt;0.676,A63&gt;=4.75,F63&lt;1.5,A63&lt;5.55),1.6,IF(AND(H63&lt;11.016,G63&gt;=0.676,A63&gt;=4.75,F63&lt;1.5,A63&lt;5.55),1.75,IF(AND(G63&lt;0.209,G63&lt;0.798,A63&gt;=5.85,D63&lt;1.55,A63&gt;=5.55),4.5,IF(AND(G63&gt;=0.74,F63&gt;=2.5,H63&lt;14.1,D63&gt;=1.55,A63&gt;=5.55),6.225,IF(AND(B63&lt;2.95,G63&gt;=0.161,G63&lt;0.52,A63&lt;4.75,F63&lt;1.5,A63&lt;5.55),1.4,IF(AND(B63&gt;=2.95,G63&gt;=0.161,G63&lt;0.52,A63&lt;4.75,F63&lt;1.5,A63&lt;5.55),1.34,IF(AND(B63&lt;3.15,D63&lt;0.5,G63&lt;0.676,A63&gt;=4.75,F63&lt;1.5,A63&lt;5.55),1.52,IF(AND(D63&lt;0.25,H63&gt;=11.016,G63&gt;=0.676,A63&gt;=4.75,F63&lt;1.5,A63&lt;5.55),1.567,IF(AND(D63&gt;=0.25,H63&gt;=11.016,G63&gt;=0.676,A63&gt;=4.75,F63&lt;1.5,A63&lt;5.55),1.5,IF(AND(H63&lt;7.47,G63&gt;=0.209,G63&lt;0.798,A63&gt;=5.85,D63&lt;1.55,A63&gt;=5.55),5.05,IF(AND(B63&lt;2.85,G63&lt;0.74,F63&gt;=2.5,H63&lt;14.1,D63&gt;=1.55,A63&gt;=5.55),5.35,IF(AND(B63&lt;3.3,B63&gt;=3.15,D63&lt;0.5,G63&lt;0.676,A63&gt;=4.75,F63&lt;1.5,A63&lt;5.55),1.2,IF(AND(D63&lt;1.45,H63&gt;=7.47,G63&gt;=0.209,G63&lt;0.798,A63&gt;=5.85,D63&lt;1.55,A63&gt;=5.55),4.66,IF(AND(D63&gt;=1.45,H63&gt;=7.47,G63&gt;=0.209,G63&lt;0.798,A63&gt;=5.85,D63&lt;1.55,A63&gt;=5.55),4.64,IF(AND(A63&gt;=7.05,B63&gt;=2.85,G63&lt;0.74,F63&gt;=2.5,H63&lt;14.1,D63&gt;=1.55,A63&gt;=5.55),5.8,IF(AND(B63&gt;=3.25,A63&lt;7.05,B63&gt;=2.85,G63&lt;0.74,F63&gt;=2.5,H63&lt;14.1,D63&gt;=1.55,A63&gt;=5.55),5.7,IF(AND(H63&gt;=13.641,D63&lt;0.25,B63&gt;=3.3,B63&gt;=3.15,D63&lt;0.5,G63&lt;0.676,A63&gt;=4.75,F63&lt;1.5,A63&lt;5.55),1.3,IF(AND(D63&lt;0.35,D63&gt;=0.25,B63&gt;=3.3,B63&gt;=3.15,D63&lt;0.5,G63&lt;0.676,A63&gt;=4.75,F63&lt;1.5,A63&lt;5.55),1.367,IF(AND(D63&gt;=0.35,D63&gt;=0.25,B63&gt;=3.3,B63&gt;=3.15,D63&lt;0.5,G63&lt;0.676,A63&gt;=4.75,F63&lt;1.5,A63&lt;5.55),1.3,IF(AND(A63&lt;6.35,B63&lt;3.25,A63&lt;7.05,B63&gt;=2.85,G63&lt;0.74,F63&gt;=2.5,H63&lt;14.1,D63&gt;=1.55,A63&gt;=5.55),5.6,IF(AND(A63&gt;=6.35,B63&lt;3.25,A63&lt;7.05,B63&gt;=2.85,G63&lt;0.74,F63&gt;=2.5,H63&lt;14.1,D63&gt;=1.55,A63&gt;=5.55),5.325,IF(AND(A63&lt;5.1,H63&lt;13.641,D63&lt;0.25,B63&gt;=3.3,B63&gt;=3.15,D63&lt;0.5,G63&lt;0.676,A63&gt;=4.75,F63&lt;1.5,A63&lt;5.55),1.4,IF(AND(H63&gt;=11.031,A63&gt;=5.1,H63&lt;13.641,D63&lt;0.25,B63&gt;=3.3,B63&gt;=3.15,D63&lt;0.5,G63&lt;0.676,A63&gt;=4.75,F63&lt;1.5,A63&lt;5.55),1.4,IF(AND(A63&lt;5.45,H63&lt;11.031,A63&gt;=5.1,H63&lt;13.641,D63&lt;0.25,B63&gt;=3.3,B63&gt;=3.15,D63&lt;0.5,G63&lt;0.676,A63&gt;=4.75,F63&lt;1.5,A63&lt;5.55),1.5,IF(AND(A63&gt;=5.45,H63&lt;11.031,A63&gt;=5.1,H63&lt;13.641,D63&lt;0.25,B63&gt;=3.3,B63&gt;=3.15,D63&lt;0.5,G63&lt;0.676,A63&gt;=4.75,F63&lt;1.5,A63&lt;5.55),1.4,"shouldnthappen"))))))))))))))))))))))))))))))))))</f>
        <v>3.84</v>
      </c>
      <c r="AQ63" s="1" t="n">
        <f aca="false">IF(AND(H63&lt;6.926,D63&gt;=0.35,F63&lt;1.5),1.9,IF(AND(G63&gt;=0.869,D63&gt;=1.75,F63&gt;=1.5),5.15,IF(AND(A63&lt;4.35,A63&lt;5.05,D63&lt;0.35,F63&lt;1.5),1.1,IF(AND(H63&lt;6.089,A63&gt;=5.05,D63&lt;0.35,F63&lt;1.5),1.7,IF(AND(H63&gt;=13.089,H63&gt;=6.926,D63&gt;=0.35,F63&lt;1.5),1.3,IF(AND(G63&lt;0.695,D63&lt;1.15,D63&lt;1.75,F63&gt;=1.5),3.62,IF(AND(G63&gt;=0.695,D63&lt;1.15,D63&lt;1.75,F63&gt;=1.5),3,IF(AND(G63&gt;=0.585,H63&gt;=6.089,A63&gt;=5.05,D63&lt;0.35,F63&lt;1.5),1.5,IF(AND(H63&lt;9.582,H63&lt;13.089,H63&gt;=6.926,D63&gt;=0.35,F63&lt;1.5),1.5,IF(AND(H63&gt;=9.582,H63&lt;13.089,H63&gt;=6.926,D63&gt;=0.35,F63&lt;1.5),1.6,IF(AND(D63&lt;1.35,H63&lt;9.349,D63&gt;=1.15,D63&lt;1.75,F63&gt;=1.5),3.867,IF(AND(D63&lt;2.05,A63&lt;7.05,G63&lt;0.869,D63&gt;=1.75,F63&gt;=1.5),4.9,IF(AND(B63&gt;=3.3,A63&gt;=7.05,G63&lt;0.869,D63&gt;=1.75,F63&gt;=1.5),6.1,IF(AND(G63&lt;0.347,H63&lt;11.218,A63&gt;=4.35,A63&lt;5.05,D63&lt;0.35,F63&lt;1.5),1.4,IF(AND(G63&gt;=0.347,H63&lt;11.218,A63&gt;=4.35,A63&lt;5.05,D63&lt;0.35,F63&lt;1.5),1.5,IF(AND(G63&gt;=0.265,H63&gt;=11.218,A63&gt;=4.35,A63&lt;5.05,D63&lt;0.35,F63&lt;1.5),1.45,IF(AND(A63&gt;=5.4,G63&lt;0.585,H63&gt;=6.089,A63&gt;=5.05,D63&lt;0.35,F63&lt;1.5),1.35,IF(AND(B63&gt;=2.9,D63&gt;=1.35,H63&lt;9.349,D63&gt;=1.15,D63&lt;1.75,F63&gt;=1.5),4.6,IF(AND(D63&gt;=1.35,A63&lt;6.15,H63&gt;=9.349,D63&gt;=1.15,D63&lt;1.75,F63&gt;=1.5),4.54,IF(AND(H63&lt;10.927,A63&gt;=6.15,H63&gt;=9.349,D63&gt;=1.15,D63&lt;1.75,F63&gt;=1.5),4.3,IF(AND(G63&lt;0.512,D63&gt;=2.05,A63&lt;7.05,G63&lt;0.869,D63&gt;=1.75,F63&gt;=1.5),5.533,IF(AND(G63&gt;=0.512,D63&gt;=2.05,A63&lt;7.05,G63&lt;0.869,D63&gt;=1.75,F63&gt;=1.5),5.88,IF(AND(H63&lt;11.551,B63&lt;3.3,A63&gt;=7.05,G63&lt;0.869,D63&gt;=1.75,F63&gt;=1.5),6.3,IF(AND(G63&lt;0.227,G63&lt;0.265,H63&gt;=11.218,A63&gt;=4.35,A63&lt;5.05,D63&lt;0.35,F63&lt;1.5),1.4,IF(AND(G63&gt;=0.227,G63&lt;0.265,H63&gt;=11.218,A63&gt;=4.35,A63&lt;5.05,D63&lt;0.35,F63&lt;1.5),1.26,IF(AND(H63&lt;11.031,A63&lt;5.4,G63&lt;0.585,H63&gt;=6.089,A63&gt;=5.05,D63&lt;0.35,F63&lt;1.5),1.5,IF(AND(H63&gt;=11.031,A63&lt;5.4,G63&lt;0.585,H63&gt;=6.089,A63&gt;=5.05,D63&lt;0.35,F63&lt;1.5),1.4,IF(AND(A63&lt;5.45,B63&lt;2.9,D63&gt;=1.35,H63&lt;9.349,D63&gt;=1.15,D63&lt;1.75,F63&gt;=1.5),4.5,IF(AND(A63&lt;5.9,D63&lt;1.35,A63&lt;6.15,H63&gt;=9.349,D63&gt;=1.15,D63&lt;1.75,F63&gt;=1.5),4.2,IF(AND(A63&gt;=5.9,D63&lt;1.35,A63&lt;6.15,H63&gt;=9.349,D63&gt;=1.15,D63&lt;1.75,F63&gt;=1.5),4,IF(AND(A63&gt;=6.75,H63&gt;=10.927,A63&gt;=6.15,H63&gt;=9.349,D63&gt;=1.15,D63&lt;1.75,F63&gt;=1.5),4.767,IF(AND(B63&lt;2.9,H63&gt;=11.551,B63&lt;3.3,A63&gt;=7.05,G63&lt;0.869,D63&gt;=1.75,F63&gt;=1.5),6.7,IF(AND(B63&gt;=2.9,H63&gt;=11.551,B63&lt;3.3,A63&gt;=7.05,G63&lt;0.869,D63&gt;=1.75,F63&gt;=1.5),6.6,IF(AND(B63&lt;2.45,A63&gt;=5.45,B63&lt;2.9,D63&gt;=1.35,H63&lt;9.349,D63&gt;=1.15,D63&lt;1.75,F63&gt;=1.5),5,IF(AND(B63&gt;=2.45,A63&gt;=5.45,B63&lt;2.9,D63&gt;=1.35,H63&lt;9.349,D63&gt;=1.15,D63&lt;1.75,F63&gt;=1.5),5.1,IF(AND(H63&lt;11.166,A63&lt;6.75,H63&gt;=10.927,A63&gt;=6.15,H63&gt;=9.349,D63&gt;=1.15,D63&lt;1.75,F63&gt;=1.5),4.9,IF(AND(G63&lt;0.228,H63&gt;=11.166,A63&lt;6.75,H63&gt;=10.927,A63&gt;=6.15,H63&gt;=9.349,D63&gt;=1.15,D63&lt;1.75,F63&gt;=1.5),4.7,IF(AND(H63&lt;13.531,G63&gt;=0.228,H63&gt;=11.166,A63&lt;6.75,H63&gt;=10.927,A63&gt;=6.15,H63&gt;=9.349,D63&gt;=1.15,D63&lt;1.75,F63&gt;=1.5),4.4,IF(AND(H63&gt;=13.531,G63&gt;=0.228,H63&gt;=11.166,A63&lt;6.75,H63&gt;=10.927,A63&gt;=6.15,H63&gt;=9.349,D63&gt;=1.15,D63&lt;1.75,F63&gt;=1.5),4.6,"shouldnthappen")))))))))))))))))))))))))))))))))))))))</f>
        <v>3.62</v>
      </c>
      <c r="AR63" s="1" t="n">
        <f aca="false">IF(AND(G63&gt;=0.93,B63&lt;3.65,F63&lt;1.5),1.7,IF(AND(H63&lt;6.542,B63&gt;=3.65,F63&lt;1.5),1.767,IF(AND(A63&gt;=7.05,D63&gt;=1.55,F63&gt;=1.5),6.3,IF(AND(G63&lt;0.123,H63&gt;=6.542,B63&gt;=3.65,F63&lt;1.5),1.367,IF(AND(A63&lt;5.15,A63&lt;5.65,D63&lt;1.55,F63&gt;=1.5),3.15,IF(AND(A63&lt;4.8,G63&gt;=0.447,G63&lt;0.93,B63&lt;3.65,F63&lt;1.5),1.24,IF(AND(A63&gt;=4.8,G63&gt;=0.447,G63&lt;0.93,B63&lt;3.65,F63&lt;1.5),1.4,IF(AND(G63&lt;0.151,G63&gt;=0.123,H63&gt;=6.542,B63&gt;=3.65,F63&lt;1.5),1.7,IF(AND(G63&gt;=0.151,G63&gt;=0.123,H63&gt;=6.542,B63&gt;=3.65,F63&lt;1.5),1.5,IF(AND(D63&gt;=1.45,A63&gt;=5.15,A63&lt;5.65,D63&lt;1.55,F63&gt;=1.5),4.5,IF(AND(B63&lt;2.65,D63&gt;=1.35,A63&gt;=5.65,D63&lt;1.55,F63&gt;=1.5),4.9,IF(AND(G63&lt;0.527,F63&lt;2.5,A63&lt;7.05,D63&gt;=1.55,F63&gt;=1.5),5.075,IF(AND(G63&gt;=0.527,F63&lt;2.5,A63&lt;7.05,D63&gt;=1.55,F63&gt;=1.5),4.7,IF(AND(A63&lt;4.65,G63&lt;0.265,G63&lt;0.447,G63&lt;0.93,B63&lt;3.65,F63&lt;1.5),1.42,IF(AND(G63&lt;0.3,G63&gt;=0.265,G63&lt;0.447,G63&lt;0.93,B63&lt;3.65,F63&lt;1.5),1.6,IF(AND(G63&gt;=0.3,G63&gt;=0.265,G63&lt;0.447,G63&lt;0.93,B63&lt;3.65,F63&lt;1.5),1.4,IF(AND(G63&lt;0.356,D63&lt;1.45,A63&gt;=5.15,A63&lt;5.65,D63&lt;1.55,F63&gt;=1.5),4.125,IF(AND(D63&lt;1.1,A63&lt;6.2,D63&lt;1.35,A63&gt;=5.65,D63&lt;1.55,F63&gt;=1.5),4.1,IF(AND(D63&gt;=1.1,A63&lt;6.2,D63&lt;1.35,A63&gt;=5.65,D63&lt;1.55,F63&gt;=1.5),4.175,IF(AND(H63&gt;=13.433,A63&gt;=6.2,D63&lt;1.35,A63&gt;=5.65,D63&lt;1.55,F63&gt;=1.5),4.6,IF(AND(G63&lt;0.437,B63&gt;=2.65,D63&gt;=1.35,A63&gt;=5.65,D63&lt;1.55,F63&gt;=1.5),4.625,IF(AND(G63&gt;=0.437,B63&gt;=2.65,D63&gt;=1.35,A63&gt;=5.65,D63&lt;1.55,F63&gt;=1.5),4.75,IF(AND(B63&gt;=3.15,H63&lt;11.146,F63&gt;=2.5,A63&lt;7.05,D63&gt;=1.55,F63&gt;=1.5),5.667,IF(AND(B63&lt;2.65,H63&gt;=11.146,F63&gt;=2.5,A63&lt;7.05,D63&gt;=1.55,F63&gt;=1.5),5.8,IF(AND(B63&lt;3.3,A63&gt;=4.65,G63&lt;0.265,G63&lt;0.447,G63&lt;0.93,B63&lt;3.65,F63&lt;1.5),1.32,IF(AND(B63&gt;=3.3,A63&gt;=4.65,G63&lt;0.265,G63&lt;0.447,G63&lt;0.93,B63&lt;3.65,F63&lt;1.5),1.425,IF(AND(B63&lt;2.8,G63&gt;=0.356,D63&lt;1.45,A63&gt;=5.15,A63&lt;5.65,D63&lt;1.55,F63&gt;=1.5),3.86,IF(AND(B63&gt;=2.8,G63&gt;=0.356,D63&lt;1.45,A63&gt;=5.15,A63&lt;5.65,D63&lt;1.55,F63&gt;=1.5),3.6,IF(AND(B63&lt;2.6,H63&lt;13.433,A63&gt;=6.2,D63&lt;1.35,A63&gt;=5.65,D63&lt;1.55,F63&gt;=1.5),4.4,IF(AND(B63&gt;=2.6,H63&lt;13.433,A63&gt;=6.2,D63&lt;1.35,A63&gt;=5.65,D63&lt;1.55,F63&gt;=1.5),4.3,IF(AND(G63&lt;0.151,B63&lt;3.15,H63&lt;11.146,F63&gt;=2.5,A63&lt;7.05,D63&gt;=1.55,F63&gt;=1.5),5.5,IF(AND(H63&lt;15.52,B63&gt;=2.65,H63&gt;=11.146,F63&gt;=2.5,A63&lt;7.05,D63&gt;=1.55,F63&gt;=1.5),5.4,IF(AND(H63&gt;=15.52,B63&gt;=2.65,H63&gt;=11.146,F63&gt;=2.5,A63&lt;7.05,D63&gt;=1.55,F63&gt;=1.5),5.733,IF(AND(H63&lt;10.74,G63&gt;=0.151,B63&lt;3.15,H63&lt;11.146,F63&gt;=2.5,A63&lt;7.05,D63&gt;=1.55,F63&gt;=1.5),5.12,IF(AND(H63&gt;=10.74,G63&gt;=0.151,B63&lt;3.15,H63&lt;11.146,F63&gt;=2.5,A63&lt;7.05,D63&gt;=1.55,F63&gt;=1.5),4.9,"shouldnthappen")))))))))))))))))))))))))))))))))))</f>
        <v>3.15</v>
      </c>
      <c r="AS63" s="1" t="n">
        <f aca="false">IF(AND(F63&gt;=1.5,A63&lt;5.55),4.18,IF(AND(F63&gt;=2.5,B63&lt;2.75,A63&gt;=5.55),5.38,IF(AND(G63&gt;=0.587,B63&lt;3.75,F63&lt;1.5,A63&lt;5.55),1.48,IF(AND(H63&lt;6.51,B63&gt;=3.75,F63&lt;1.5,A63&lt;5.55),1.9,IF(AND(H63&gt;=6.51,B63&gt;=3.75,F63&lt;1.5,A63&lt;5.55),1.425,IF(AND(G63&gt;=0.868,F63&lt;2.5,B63&lt;2.75,A63&gt;=5.55),4.65,IF(AND(F63&lt;1.5,D63&lt;1.55,B63&gt;=2.75,A63&gt;=5.55),1.7,IF(AND(G63&gt;=0.857,D63&gt;=1.55,B63&gt;=2.75,A63&gt;=5.55),5.033,IF(AND(G63&gt;=0.518,G63&lt;0.587,B63&lt;3.75,F63&lt;1.5,A63&lt;5.55),1,IF(AND(D63&lt;1.05,G63&lt;0.868,F63&lt;2.5,B63&lt;2.75,A63&gt;=5.55),3.5,IF(AND(G63&lt;0.404,D63&gt;=1.05,G63&lt;0.868,F63&lt;2.5,B63&lt;2.75,A63&gt;=5.55),4.2,IF(AND(G63&gt;=0.404,D63&gt;=1.05,G63&lt;0.868,F63&lt;2.5,B63&lt;2.75,A63&gt;=5.55),3.94,IF(AND(F63&lt;2.5,B63&lt;2.95,F63&gt;=1.5,D63&lt;1.55,B63&gt;=2.75,A63&gt;=5.55),4.68,IF(AND(F63&gt;=2.5,B63&lt;2.95,F63&gt;=1.5,D63&lt;1.55,B63&gt;=2.75,A63&gt;=5.55),5.1,IF(AND(H63&lt;10.883,B63&gt;=2.95,F63&gt;=1.5,D63&lt;1.55,B63&gt;=2.75,A63&gt;=5.55),4.15,IF(AND(H63&gt;=10.883,B63&gt;=2.95,F63&gt;=1.5,D63&lt;1.55,B63&gt;=2.75,A63&gt;=5.55),4.5,IF(AND(H63&gt;=14.1,D63&lt;2.05,G63&lt;0.857,D63&gt;=1.55,B63&gt;=2.75,A63&gt;=5.55),6.6,IF(AND(G63&lt;0.063,B63&lt;3.15,G63&lt;0.518,G63&lt;0.587,B63&lt;3.75,F63&lt;1.5,A63&lt;5.55),1.4,IF(AND(G63&gt;=0.063,B63&lt;3.15,G63&lt;0.518,G63&lt;0.587,B63&lt;3.75,F63&lt;1.5,A63&lt;5.55),1.5,IF(AND(H63&gt;=10.563,B63&gt;=3.15,G63&lt;0.518,G63&lt;0.587,B63&lt;3.75,F63&lt;1.5,A63&lt;5.55),1.325,IF(AND(B63&lt;2.95,H63&lt;14.1,D63&lt;2.05,G63&lt;0.857,D63&gt;=1.55,B63&gt;=2.75,A63&gt;=5.55),6.125,IF(AND(A63&lt;6.65,G63&lt;0.364,D63&gt;=2.05,G63&lt;0.857,D63&gt;=1.55,B63&gt;=2.75,A63&gt;=5.55),5.45,IF(AND(G63&gt;=0.774,G63&gt;=0.364,D63&gt;=2.05,G63&lt;0.857,D63&gt;=1.55,B63&gt;=2.75,A63&gt;=5.55),5.4,IF(AND(H63&gt;=9.279,H63&lt;10.563,B63&gt;=3.15,G63&lt;0.518,G63&lt;0.587,B63&lt;3.75,F63&lt;1.5,A63&lt;5.55),1.475,IF(AND(D63&lt;1.65,B63&gt;=2.95,H63&lt;14.1,D63&lt;2.05,G63&lt;0.857,D63&gt;=1.55,B63&gt;=2.75,A63&gt;=5.55),5.8,IF(AND(B63&lt;3.15,A63&gt;=6.65,G63&lt;0.364,D63&gt;=2.05,G63&lt;0.857,D63&gt;=1.55,B63&gt;=2.75,A63&gt;=5.55),5.3,IF(AND(B63&gt;=3.15,A63&gt;=6.65,G63&lt;0.364,D63&gt;=2.05,G63&lt;0.857,D63&gt;=1.55,B63&gt;=2.75,A63&gt;=5.55),5.7,IF(AND(A63&gt;=6.75,G63&lt;0.774,G63&gt;=0.364,D63&gt;=2.05,G63&lt;0.857,D63&gt;=1.55,B63&gt;=2.75,A63&gt;=5.55),5.9,IF(AND(G63&lt;0.417,H63&lt;9.279,H63&lt;10.563,B63&gt;=3.15,G63&lt;0.518,G63&lt;0.587,B63&lt;3.75,F63&lt;1.5,A63&lt;5.55),1.4,IF(AND(G63&gt;=0.417,H63&lt;9.279,H63&lt;10.563,B63&gt;=3.15,G63&lt;0.518,G63&lt;0.587,B63&lt;3.75,F63&lt;1.5,A63&lt;5.55),1.3,IF(AND(A63&lt;6.3,D63&gt;=1.65,B63&gt;=2.95,H63&lt;14.1,D63&lt;2.05,G63&lt;0.857,D63&gt;=1.55,B63&gt;=2.75,A63&gt;=5.55),4.9,IF(AND(A63&gt;=6.3,D63&gt;=1.65,B63&gt;=2.95,H63&lt;14.1,D63&lt;2.05,G63&lt;0.857,D63&gt;=1.55,B63&gt;=2.75,A63&gt;=5.55),5.3,IF(AND(G63&gt;=0.657,A63&lt;6.75,G63&lt;0.774,G63&gt;=0.364,D63&gt;=2.05,G63&lt;0.857,D63&gt;=1.55,B63&gt;=2.75,A63&gt;=5.55),6,IF(AND(B63&lt;3.2,G63&lt;0.657,A63&lt;6.75,G63&lt;0.774,G63&gt;=0.364,D63&gt;=2.05,G63&lt;0.857,D63&gt;=1.55,B63&gt;=2.75,A63&gt;=5.55),5.6,IF(AND(B63&gt;=3.2,G63&lt;0.657,A63&lt;6.75,G63&lt;0.774,G63&gt;=0.364,D63&gt;=2.05,G63&lt;0.857,D63&gt;=1.55,B63&gt;=2.75,A63&gt;=5.55),5.65,"shouldnthappen")))))))))))))))))))))))))))))))))))</f>
        <v>4.18</v>
      </c>
      <c r="AT63" s="1" t="n">
        <f aca="false">IF(AND(H63&gt;=16.284,A63&gt;=5.55),6.533,IF(AND(G63&gt;=0.52,A63&lt;4.85,A63&lt;5.55),1.05,IF(AND(G63&lt;0.227,G63&lt;0.52,A63&lt;4.85,A63&lt;5.55),1.4,IF(AND(G63&gt;=0.227,G63&lt;0.52,A63&lt;4.85,A63&lt;5.55),1.3,IF(AND(D63&gt;=0.45,F63&lt;1.5,A63&gt;=4.85,A63&lt;5.55),1.667,IF(AND(B63&gt;=2.75,F63&gt;=1.5,A63&gt;=4.85,A63&lt;5.55),4.5,IF(AND(F63&lt;2.5,B63&gt;=3.15,H63&lt;16.284,A63&gt;=5.55),4.7,IF(AND(G63&gt;=0.934,D63&lt;0.45,F63&lt;1.5,A63&gt;=4.85,A63&lt;5.55),1.7,IF(AND(D63&gt;=1.2,B63&lt;2.75,F63&gt;=1.5,A63&gt;=4.85,A63&lt;5.55),4.25,IF(AND(G63&gt;=0.774,F63&gt;=2.5,B63&gt;=3.15,H63&lt;16.284,A63&gt;=5.55),5.4,IF(AND(B63&lt;3.1,G63&lt;0.934,D63&lt;0.45,F63&lt;1.5,A63&gt;=4.85,A63&lt;5.55),1.6,IF(AND(D63&lt;1.05,D63&lt;1.2,B63&lt;2.75,F63&gt;=1.5,A63&gt;=4.85,A63&lt;5.55),3.433,IF(AND(D63&gt;=1.05,D63&lt;1.2,B63&lt;2.75,F63&gt;=1.5,A63&gt;=4.85,A63&lt;5.55),3.267,IF(AND(H63&lt;8.486,D63&lt;1.35,F63&lt;2.5,B63&lt;3.15,H63&lt;16.284,A63&gt;=5.55),3.85,IF(AND(D63&gt;=1.55,D63&gt;=1.35,F63&lt;2.5,B63&lt;3.15,H63&lt;16.284,A63&gt;=5.55),5.1,IF(AND(H63&lt;10.464,A63&lt;6.35,F63&gt;=2.5,B63&lt;3.15,H63&lt;16.284,A63&gt;=5.55),5.08,IF(AND(H63&gt;=10.464,A63&lt;6.35,F63&gt;=2.5,B63&lt;3.15,H63&lt;16.284,A63&gt;=5.55),4.9,IF(AND(D63&lt;1.85,A63&gt;=6.35,F63&gt;=2.5,B63&lt;3.15,H63&lt;16.284,A63&gt;=5.55),5.8,IF(AND(H63&gt;=10.393,G63&lt;0.774,F63&gt;=2.5,B63&gt;=3.15,H63&lt;16.284,A63&gt;=5.55),5.425,IF(AND(B63&lt;2.6,H63&gt;=8.486,D63&lt;1.35,F63&lt;2.5,B63&lt;3.15,H63&lt;16.284,A63&gt;=5.55),3.9,IF(AND(G63&gt;=0.567,D63&lt;1.55,D63&gt;=1.35,F63&lt;2.5,B63&lt;3.15,H63&lt;16.284,A63&gt;=5.55),4.4,IF(AND(B63&lt;3.25,H63&lt;10.393,G63&lt;0.774,F63&gt;=2.5,B63&gt;=3.15,H63&lt;16.284,A63&gt;=5.55),5.7,IF(AND(B63&gt;=3.25,H63&lt;10.393,G63&lt;0.774,F63&gt;=2.5,B63&gt;=3.15,H63&lt;16.284,A63&gt;=5.55),5.98,IF(AND(G63&lt;0.079,G63&lt;0.338,B63&gt;=3.1,G63&lt;0.934,D63&lt;0.45,F63&lt;1.5,A63&gt;=4.85,A63&lt;5.55),1.425,IF(AND(B63&lt;3.35,G63&gt;=0.338,B63&gt;=3.1,G63&lt;0.934,D63&lt;0.45,F63&lt;1.5,A63&gt;=4.85,A63&lt;5.55),1.4,IF(AND(G63&lt;0.404,B63&gt;=2.6,H63&gt;=8.486,D63&lt;1.35,F63&lt;2.5,B63&lt;3.15,H63&lt;16.284,A63&gt;=5.55),4.3,IF(AND(G63&gt;=0.404,B63&gt;=2.6,H63&gt;=8.486,D63&lt;1.35,F63&lt;2.5,B63&lt;3.15,H63&lt;16.284,A63&gt;=5.55),4.025,IF(AND(B63&gt;=3.05,G63&lt;0.567,D63&lt;1.55,D63&gt;=1.35,F63&lt;2.5,B63&lt;3.15,H63&lt;16.284,A63&gt;=5.55),4.7,IF(AND(A63&lt;6.45,H63&lt;10.667,D63&gt;=1.85,A63&gt;=6.35,F63&gt;=2.5,B63&lt;3.15,H63&lt;16.284,A63&gt;=5.55),5.3,IF(AND(A63&gt;=6.45,H63&lt;10.667,D63&gt;=1.85,A63&gt;=6.35,F63&gt;=2.5,B63&lt;3.15,H63&lt;16.284,A63&gt;=5.55),5.167,IF(AND(B63&lt;2.95,H63&gt;=10.667,D63&gt;=1.85,A63&gt;=6.35,F63&gt;=2.5,B63&lt;3.15,H63&lt;16.284,A63&gt;=5.55),5.6,IF(AND(B63&gt;=2.95,H63&gt;=10.667,D63&gt;=1.85,A63&gt;=6.35,F63&gt;=2.5,B63&lt;3.15,H63&lt;16.284,A63&gt;=5.55),5.5,IF(AND(H63&lt;10.325,G63&gt;=0.079,G63&lt;0.338,B63&gt;=3.1,G63&lt;0.934,D63&lt;0.45,F63&lt;1.5,A63&gt;=4.85,A63&lt;5.55),1.5,IF(AND(G63&lt;0.385,B63&gt;=3.35,G63&gt;=0.338,B63&gt;=3.1,G63&lt;0.934,D63&lt;0.45,F63&lt;1.5,A63&gt;=4.85,A63&lt;5.55),1.5,IF(AND(G63&gt;=0.385,B63&gt;=3.35,G63&gt;=0.338,B63&gt;=3.1,G63&lt;0.934,D63&lt;0.45,F63&lt;1.5,A63&gt;=4.85,A63&lt;5.55),1.42,IF(AND(B63&lt;2.5,B63&lt;3.05,G63&lt;0.567,D63&lt;1.55,D63&gt;=1.35,F63&lt;2.5,B63&lt;3.15,H63&lt;16.284,A63&gt;=5.55),4.5,IF(AND(B63&gt;=2.5,B63&lt;3.05,G63&lt;0.567,D63&lt;1.55,D63&gt;=1.35,F63&lt;2.5,B63&lt;3.15,H63&lt;16.284,A63&gt;=5.55),4.56,IF(AND(H63&lt;12.506,H63&gt;=10.325,G63&gt;=0.079,G63&lt;0.338,B63&gt;=3.1,G63&lt;0.934,D63&lt;0.45,F63&lt;1.5,A63&gt;=4.85,A63&lt;5.55),1.2,IF(AND(H63&gt;=12.506,H63&gt;=10.325,G63&gt;=0.079,G63&lt;0.338,B63&gt;=3.1,G63&lt;0.934,D63&lt;0.45,F63&lt;1.5,A63&gt;=4.85,A63&lt;5.55),1.3,"shouldnthappen")))))))))))))))))))))))))))))))))))))))</f>
        <v>3.433</v>
      </c>
      <c r="AU63" s="1" t="n">
        <f aca="false">IF(AND(G63&gt;=0.52,B63&lt;3.05,F63&lt;1.5),1.1,IF(AND(G63&lt;0.35,G63&lt;0.52,B63&lt;3.05,F63&lt;1.5),1.4,IF(AND(G63&gt;=0.35,G63&lt;0.52,B63&lt;3.05,F63&lt;1.5),1.3,IF(AND(G63&gt;=0.227,G63&lt;0.347,B63&gt;=3.05,F63&lt;1.5),1.32,IF(AND(H63&lt;6.417,G63&gt;=0.347,B63&gt;=3.05,F63&lt;1.5),1.7,IF(AND(A63&gt;=7.25,A63&gt;=6.6,F63&gt;=2.5,F63&gt;=1.5),6.35,IF(AND(G63&lt;0.11,G63&lt;0.227,G63&lt;0.347,B63&gt;=3.05,F63&lt;1.5),1.333,IF(AND(H63&lt;9.441,H63&gt;=6.417,G63&gt;=0.347,B63&gt;=3.05,F63&lt;1.5),1.425,IF(AND(B63&lt;2.75,G63&lt;0.451,H63&lt;10.266,F63&lt;2.5,F63&gt;=1.5),4,IF(AND(B63&gt;=2.75,G63&lt;0.451,H63&lt;10.266,F63&lt;2.5,F63&gt;=1.5),4.433,IF(AND(G63&gt;=0.865,G63&gt;=0.451,H63&lt;10.266,F63&lt;2.5,F63&gt;=1.5),4.2,IF(AND(B63&lt;2.45,H63&lt;13.665,H63&gt;=10.266,F63&lt;2.5,F63&gt;=1.5),3.7,IF(AND(G63&lt;0.302,H63&gt;=13.665,H63&gt;=10.266,F63&lt;2.5,F63&gt;=1.5),5,IF(AND(B63&lt;2.9,A63&lt;6.1,A63&lt;6.6,F63&gt;=2.5,F63&gt;=1.5),5.06,IF(AND(B63&gt;=2.9,A63&lt;6.1,A63&lt;6.6,F63&gt;=2.5,F63&gt;=1.5),4.8,IF(AND(B63&lt;3.05,A63&gt;=6.1,A63&lt;6.6,F63&gt;=2.5,F63&gt;=1.5),5.6,IF(AND(B63&gt;=3.05,A63&gt;=6.1,A63&lt;6.6,F63&gt;=2.5,F63&gt;=1.5),5.267,IF(AND(H63&gt;=14.564,A63&lt;7.25,A63&gt;=6.6,F63&gt;=2.5,F63&gt;=1.5),5.6,IF(AND(H63&gt;=14.309,G63&gt;=0.11,G63&lt;0.227,G63&lt;0.347,B63&gt;=3.05,F63&lt;1.5),1.7,IF(AND(D63&lt;0.4,H63&gt;=9.441,H63&gt;=6.417,G63&gt;=0.347,B63&gt;=3.05,F63&lt;1.5),1.5,IF(AND(D63&gt;=0.4,H63&gt;=9.441,H63&gt;=6.417,G63&gt;=0.347,B63&gt;=3.05,F63&lt;1.5),1.633,IF(AND(A63&lt;5.35,G63&lt;0.865,G63&gt;=0.451,H63&lt;10.266,F63&lt;2.5,F63&gt;=1.5),3.15,IF(AND(D63&lt;1.45,G63&gt;=0.302,H63&gt;=13.665,H63&gt;=10.266,F63&lt;2.5,F63&gt;=1.5),4.74,IF(AND(D63&gt;=1.45,G63&gt;=0.302,H63&gt;=13.665,H63&gt;=10.266,F63&lt;2.5,F63&gt;=1.5),4.567,IF(AND(H63&lt;8.836,H63&lt;14.564,A63&lt;7.25,A63&gt;=6.6,F63&gt;=2.5,F63&gt;=1.5),5.7,IF(AND(H63&gt;=8.836,H63&lt;14.564,A63&lt;7.25,A63&gt;=6.6,F63&gt;=2.5,F63&gt;=1.5),5.9,IF(AND(H63&lt;11.53,H63&lt;14.309,G63&gt;=0.11,G63&lt;0.227,G63&lt;0.347,B63&gt;=3.05,F63&lt;1.5),1.5,IF(AND(H63&gt;=11.53,H63&lt;14.309,G63&gt;=0.11,G63&lt;0.227,G63&lt;0.347,B63&gt;=3.05,F63&lt;1.5),1.467,IF(AND(H63&lt;9.386,A63&gt;=5.35,G63&lt;0.865,G63&gt;=0.451,H63&lt;10.266,F63&lt;2.5,F63&gt;=1.5),3.56,IF(AND(H63&gt;=9.386,A63&gt;=5.35,G63&lt;0.865,G63&gt;=0.451,H63&lt;10.266,F63&lt;2.5,F63&gt;=1.5),4.2,IF(AND(H63&lt;11.036,D63&lt;1.45,B63&gt;=2.45,H63&lt;13.665,H63&gt;=10.266,F63&lt;2.5,F63&gt;=1.5),4.45,IF(AND(H63&gt;=11.036,D63&lt;1.45,B63&gt;=2.45,H63&lt;13.665,H63&gt;=10.266,F63&lt;2.5,F63&gt;=1.5),4.1,IF(AND(G63&gt;=0.585,D63&gt;=1.45,B63&gt;=2.45,H63&lt;13.665,H63&gt;=10.266,F63&lt;2.5,F63&gt;=1.5),4.9,IF(AND(H63&lt;11.743,G63&lt;0.585,D63&gt;=1.45,B63&gt;=2.45,H63&lt;13.665,H63&gt;=10.266,F63&lt;2.5,F63&gt;=1.5),4.7,IF(AND(H63&gt;=11.743,G63&lt;0.585,D63&gt;=1.45,B63&gt;=2.45,H63&lt;13.665,H63&gt;=10.266,F63&lt;2.5,F63&gt;=1.5),4.5,"shouldnthappen")))))))))))))))))))))))))))))))))))</f>
        <v>3.7</v>
      </c>
      <c r="AV63" s="1" t="n">
        <f aca="false">IF(AND(G63&gt;=0.356,F63&gt;=1.5,A63&lt;5.75),3.52,IF(AND(A63&lt;7.25,A63&gt;=7.1,A63&gt;=5.75),5.875,IF(AND(A63&gt;=7.25,A63&gt;=7.1,A63&gt;=5.75),6.5,IF(AND(D63&gt;=0.35,G63&gt;=0.586,F63&lt;1.5,A63&lt;5.75),1.8,IF(AND(D63&lt;1.4,G63&lt;0.356,F63&gt;=1.5,A63&lt;5.75),4.2,IF(AND(D63&gt;=1.4,G63&lt;0.356,F63&gt;=1.5,A63&lt;5.75),4.5,IF(AND(H63&gt;=11.218,A63&lt;5.05,G63&lt;0.586,F63&lt;1.5,A63&lt;5.75),1.225,IF(AND(G63&gt;=0.253,A63&gt;=5.05,G63&lt;0.586,F63&lt;1.5,A63&lt;5.75),1.3,IF(AND(B63&gt;=3.75,D63&lt;0.35,G63&gt;=0.586,F63&lt;1.5,A63&lt;5.75),1.567,IF(AND(B63&lt;2.85,D63&lt;1.35,D63&lt;1.65,A63&lt;7.1,A63&gt;=5.75),4.26,IF(AND(B63&gt;=2.85,D63&lt;1.35,D63&lt;1.65,A63&lt;7.1,A63&gt;=5.75),4.45,IF(AND(A63&lt;6.05,H63&lt;12.921,D63&gt;=1.65,A63&lt;7.1,A63&gt;=5.75),5.1,IF(AND(H63&gt;=15.338,H63&gt;=12.921,D63&gt;=1.65,A63&lt;7.1,A63&gt;=5.75),5.55,IF(AND(G63&lt;0.418,H63&lt;11.218,A63&lt;5.05,G63&lt;0.586,F63&lt;1.5,A63&lt;5.75),1.42,IF(AND(G63&gt;=0.418,H63&lt;11.218,A63&lt;5.05,G63&lt;0.586,F63&lt;1.5,A63&lt;5.75),1.3,IF(AND(H63&gt;=13.321,G63&lt;0.253,A63&gt;=5.05,G63&lt;0.586,F63&lt;1.5,A63&lt;5.75),1.7,IF(AND(H63&lt;6.089,B63&lt;3.75,D63&lt;0.35,G63&gt;=0.586,F63&lt;1.5,A63&lt;5.75),1.7,IF(AND(H63&gt;=6.089,B63&lt;3.75,D63&lt;0.35,G63&gt;=0.586,F63&lt;1.5,A63&lt;5.75),1.5,IF(AND(B63&lt;2.9,D63&lt;1.45,D63&gt;=1.35,D63&lt;1.65,A63&lt;7.1,A63&gt;=5.75),4.8,IF(AND(B63&gt;=2.9,D63&lt;1.45,D63&gt;=1.35,D63&lt;1.65,A63&lt;7.1,A63&gt;=5.75),4.475,IF(AND(B63&lt;2.5,D63&gt;=1.45,D63&gt;=1.35,D63&lt;1.65,A63&lt;7.1,A63&gt;=5.75),4.5,IF(AND(H63&lt;8.884,A63&gt;=6.05,H63&lt;12.921,D63&gt;=1.65,A63&lt;7.1,A63&gt;=5.75),5.4,IF(AND(A63&lt;6.3,H63&lt;15.338,H63&gt;=12.921,D63&gt;=1.65,A63&lt;7.1,A63&gt;=5.75),4.967,IF(AND(A63&gt;=6.3,H63&lt;15.338,H63&gt;=12.921,D63&gt;=1.65,A63&lt;7.1,A63&gt;=5.75),5.133,IF(AND(H63&lt;10.826,H63&lt;13.321,G63&lt;0.253,A63&gt;=5.05,G63&lt;0.586,F63&lt;1.5,A63&lt;5.75),1.5,IF(AND(H63&gt;=10.826,H63&lt;13.321,G63&lt;0.253,A63&gt;=5.05,G63&lt;0.586,F63&lt;1.5,A63&lt;5.75),1.4,IF(AND(H63&lt;7.47,B63&gt;=2.5,D63&gt;=1.45,D63&gt;=1.35,D63&lt;1.65,A63&lt;7.1,A63&gt;=5.75),5.1,IF(AND(H63&gt;=7.47,B63&gt;=2.5,D63&gt;=1.45,D63&gt;=1.35,D63&lt;1.65,A63&lt;7.1,A63&gt;=5.75),4.725,IF(AND(H63&lt;9.637,H63&gt;=8.884,A63&gt;=6.05,H63&lt;12.921,D63&gt;=1.65,A63&lt;7.1,A63&gt;=5.75),5.9,IF(AND(B63&lt;2.6,H63&gt;=9.637,H63&gt;=8.884,A63&gt;=6.05,H63&lt;12.921,D63&gt;=1.65,A63&lt;7.1,A63&gt;=5.75),5.8,IF(AND(B63&lt;2.75,B63&gt;=2.6,H63&gt;=9.637,H63&gt;=8.884,A63&gt;=6.05,H63&lt;12.921,D63&gt;=1.65,A63&lt;7.1,A63&gt;=5.75),5.3,IF(AND(D63&lt;2.25,B63&gt;=2.75,B63&gt;=2.6,H63&gt;=9.637,H63&gt;=8.884,A63&gt;=6.05,H63&lt;12.921,D63&gt;=1.65,A63&lt;7.1,A63&gt;=5.75),5.6,IF(AND(D63&gt;=2.25,B63&gt;=2.75,B63&gt;=2.6,H63&gt;=9.637,H63&gt;=8.884,A63&gt;=6.05,H63&lt;12.921,D63&gt;=1.65,A63&lt;7.1,A63&gt;=5.75),5.5,"shouldnthappen")))))))))))))))))))))))))))))))))</f>
        <v>4.2</v>
      </c>
      <c r="AW63" s="1" t="n">
        <f aca="false">IF(AND(G63&gt;=0.905,F63&lt;1.5),1.767,IF(AND(H63&gt;=16.674,F63&gt;=1.5),6.55,IF(AND(A63&lt;4.35,H63&lt;14.344,G63&lt;0.905,F63&lt;1.5),1.1,IF(AND(B63&lt;3.65,H63&gt;=14.344,G63&lt;0.905,F63&lt;1.5),1.5,IF(AND(B63&gt;=3.65,H63&gt;=14.344,G63&lt;0.905,F63&lt;1.5),1.65,IF(AND(B63&lt;2.6,F63&gt;=2.5,H63&lt;16.674,F63&gt;=1.5),4.5,IF(AND(D63&gt;=0.45,A63&gt;=4.35,H63&lt;14.344,G63&lt;0.905,F63&lt;1.5),1.65,IF(AND(D63&lt;1.15,A63&lt;5.9,F63&lt;2.5,H63&lt;16.674,F63&gt;=1.5),3.56,IF(AND(B63&lt;2.75,A63&gt;=5.9,F63&lt;2.5,H63&lt;16.674,F63&gt;=1.5),5,IF(AND(H63&lt;13.531,B63&gt;=2.75,A63&gt;=5.9,F63&lt;2.5,H63&lt;16.674,F63&gt;=1.5),4.333,IF(AND(B63&lt;3.2,G63&gt;=0.669,B63&gt;=2.6,F63&gt;=2.5,H63&lt;16.674,F63&gt;=1.5),5.08,IF(AND(B63&gt;=3.2,G63&gt;=0.669,B63&gt;=2.6,F63&gt;=2.5,H63&lt;16.674,F63&gt;=1.5),5.4,IF(AND(B63&lt;3.15,A63&lt;5.05,D63&lt;0.45,A63&gt;=4.35,H63&lt;14.344,G63&lt;0.905,F63&lt;1.5),1.45,IF(AND(A63&gt;=5.55,A63&gt;=5.05,D63&lt;0.45,A63&gt;=4.35,H63&lt;14.344,G63&lt;0.905,F63&lt;1.5),1.5,IF(AND(A63&lt;5.55,A63&lt;5.65,D63&gt;=1.15,A63&lt;5.9,F63&lt;2.5,H63&lt;16.674,F63&gt;=1.5),3.95,IF(AND(A63&gt;=5.55,A63&lt;5.65,D63&gt;=1.15,A63&lt;5.9,F63&lt;2.5,H63&lt;16.674,F63&gt;=1.5),3.82,IF(AND(G63&lt;0.39,A63&gt;=5.65,D63&gt;=1.15,A63&lt;5.9,F63&lt;2.5,H63&lt;16.674,F63&gt;=1.5),4.35,IF(AND(G63&gt;=0.39,A63&gt;=5.65,D63&gt;=1.15,A63&lt;5.9,F63&lt;2.5,H63&lt;16.674,F63&gt;=1.5),3.95,IF(AND(G63&lt;0.466,H63&gt;=13.531,B63&gt;=2.75,A63&gt;=5.9,F63&lt;2.5,H63&lt;16.674,F63&gt;=1.5),4.8,IF(AND(G63&gt;=0.466,H63&gt;=13.531,B63&gt;=2.75,A63&gt;=5.9,F63&lt;2.5,H63&lt;16.674,F63&gt;=1.5),4.7,IF(AND(H63&lt;10.144,D63&lt;2.05,G63&lt;0.669,B63&gt;=2.6,F63&gt;=2.5,H63&lt;16.674,F63&gt;=1.5),5.3,IF(AND(H63&gt;=10.144,D63&lt;2.05,G63&lt;0.669,B63&gt;=2.6,F63&gt;=2.5,H63&lt;16.674,F63&gt;=1.5),5.133,IF(AND(D63&gt;=2.45,D63&gt;=2.05,G63&lt;0.669,B63&gt;=2.6,F63&gt;=2.5,H63&lt;16.674,F63&gt;=1.5),5.9,IF(AND(B63&lt;3.25,B63&gt;=3.15,A63&lt;5.05,D63&lt;0.45,A63&gt;=4.35,H63&lt;14.344,G63&lt;0.905,F63&lt;1.5),1.2,IF(AND(B63&gt;=3.25,B63&gt;=3.15,A63&lt;5.05,D63&lt;0.45,A63&gt;=4.35,H63&lt;14.344,G63&lt;0.905,F63&lt;1.5),1.36,IF(AND(B63&gt;=3.8,A63&lt;5.55,A63&gt;=5.05,D63&lt;0.45,A63&gt;=4.35,H63&lt;14.344,G63&lt;0.905,F63&lt;1.5),1.3,IF(AND(G63&lt;0.05,B63&lt;3.8,A63&lt;5.55,A63&gt;=5.05,D63&lt;0.45,A63&gt;=4.35,H63&lt;14.344,G63&lt;0.905,F63&lt;1.5),1.4,IF(AND(G63&lt;0.107,G63&lt;0.395,D63&lt;2.45,D63&gt;=2.05,G63&lt;0.669,B63&gt;=2.6,F63&gt;=2.5,H63&lt;16.674,F63&gt;=1.5),5.667,IF(AND(G63&lt;0.537,G63&gt;=0.395,D63&lt;2.45,D63&gt;=2.05,G63&lt;0.669,B63&gt;=2.6,F63&gt;=2.5,H63&lt;16.674,F63&gt;=1.5),5.6,IF(AND(G63&gt;=0.537,G63&gt;=0.395,D63&lt;2.45,D63&gt;=2.05,G63&lt;0.669,B63&gt;=2.6,F63&gt;=2.5,H63&lt;16.674,F63&gt;=1.5),5.775,IF(AND(B63&lt;3.6,G63&gt;=0.05,B63&lt;3.8,A63&lt;5.55,A63&gt;=5.05,D63&lt;0.45,A63&gt;=4.35,H63&lt;14.344,G63&lt;0.905,F63&lt;1.5),1.475,IF(AND(B63&gt;=3.6,G63&gt;=0.05,B63&lt;3.8,A63&lt;5.55,A63&gt;=5.05,D63&lt;0.45,A63&gt;=4.35,H63&lt;14.344,G63&lt;0.905,F63&lt;1.5),1.5,IF(AND(G63&lt;0.312,G63&gt;=0.107,G63&lt;0.395,D63&lt;2.45,D63&gt;=2.05,G63&lt;0.669,B63&gt;=2.6,F63&gt;=2.5,H63&lt;16.674,F63&gt;=1.5),5.18,IF(AND(G63&gt;=0.312,G63&gt;=0.107,G63&lt;0.395,D63&lt;2.45,D63&gt;=2.05,G63&lt;0.669,B63&gt;=2.6,F63&gt;=2.5,H63&lt;16.674,F63&gt;=1.5),5.4,"shouldnthappen"))))))))))))))))))))))))))))))))))</f>
        <v>3.56</v>
      </c>
      <c r="AX63" s="1" t="n">
        <f aca="false">IF(AND(D63&gt;=1.3,B63&gt;=3.45),6.25,IF(AND(B63&lt;2.75,A63&lt;5.25,B63&lt;3.45),3.9,IF(AND(D63&lt;0.25,D63&lt;1.3,B63&gt;=3.45),1.16,IF(AND(A63&gt;=5.05,B63&gt;=2.75,A63&lt;5.25,B63&lt;3.45),1.7,IF(AND(D63&lt;0.7,F63&lt;2.5,A63&gt;=5.25,B63&lt;3.45),1.5,IF(AND(H63&gt;=16.284,F63&gt;=2.5,A63&gt;=5.25,B63&lt;3.45),6.6,IF(AND(G63&lt;0.123,D63&gt;=0.25,D63&lt;1.3,B63&gt;=3.45),1.3,IF(AND(A63&lt;4.5,A63&lt;5.05,B63&gt;=2.75,A63&lt;5.25,B63&lt;3.45),1.3,IF(AND(A63&lt;5.05,G63&gt;=0.123,D63&gt;=0.25,D63&lt;1.3,B63&gt;=3.45),1.6,IF(AND(B63&lt;3.15,A63&gt;=4.5,A63&lt;5.05,B63&gt;=2.75,A63&lt;5.25,B63&lt;3.45),1.54,IF(AND(B63&gt;=3.15,A63&gt;=4.5,A63&lt;5.05,B63&gt;=2.75,A63&lt;5.25,B63&lt;3.45),1.35,IF(AND(D63&gt;=1.4,A63&lt;5.9,D63&gt;=0.7,F63&lt;2.5,A63&gt;=5.25,B63&lt;3.45),4.5,IF(AND(D63&gt;=1.55,A63&gt;=5.9,D63&gt;=0.7,F63&lt;2.5,A63&gt;=5.25,B63&lt;3.45),4.95,IF(AND(G63&gt;=0.682,D63&gt;=2.05,H63&lt;16.284,F63&gt;=2.5,A63&gt;=5.25,B63&lt;3.45),5.26,IF(AND(A63&lt;5.4,A63&gt;=5.05,G63&gt;=0.123,D63&gt;=0.25,D63&lt;1.3,B63&gt;=3.45),1.64,IF(AND(A63&gt;=5.4,A63&gt;=5.05,G63&gt;=0.123,D63&gt;=0.25,D63&lt;1.3,B63&gt;=3.45),1.6,IF(AND(G63&lt;0.372,D63&lt;1.4,A63&lt;5.9,D63&gt;=0.7,F63&lt;2.5,A63&gt;=5.25,B63&lt;3.45),4.175,IF(AND(D63&lt;1.35,D63&lt;1.55,A63&gt;=5.9,D63&gt;=0.7,F63&lt;2.5,A63&gt;=5.25,B63&lt;3.45),4.2,IF(AND(B63&lt;2.35,G63&lt;0.596,D63&lt;2.05,H63&lt;16.284,F63&gt;=2.5,A63&gt;=5.25,B63&lt;3.45),5,IF(AND(G63&gt;=0.888,G63&gt;=0.596,D63&lt;2.05,H63&lt;16.284,F63&gt;=2.5,A63&gt;=5.25,B63&lt;3.45),4.8,IF(AND(A63&gt;=6.85,G63&lt;0.682,D63&gt;=2.05,H63&lt;16.284,F63&gt;=2.5,A63&gt;=5.25,B63&lt;3.45),5.4,IF(AND(A63&gt;=5.75,G63&gt;=0.372,D63&lt;1.4,A63&lt;5.9,D63&gt;=0.7,F63&lt;2.5,A63&gt;=5.25,B63&lt;3.45),3.933,IF(AND(A63&gt;=6.75,D63&gt;=1.35,D63&lt;1.55,A63&gt;=5.9,D63&gt;=0.7,F63&lt;2.5,A63&gt;=5.25,B63&lt;3.45),4.8,IF(AND(H63&lt;11.084,B63&gt;=2.35,G63&lt;0.596,D63&lt;2.05,H63&lt;16.284,F63&gt;=2.5,A63&gt;=5.25,B63&lt;3.45),5.3,IF(AND(H63&lt;8.435,G63&lt;0.888,G63&gt;=0.596,D63&lt;2.05,H63&lt;16.284,F63&gt;=2.5,A63&gt;=5.25,B63&lt;3.45),5.1,IF(AND(H63&gt;=8.435,G63&lt;0.888,G63&gt;=0.596,D63&lt;2.05,H63&lt;16.284,F63&gt;=2.5,A63&gt;=5.25,B63&lt;3.45),4.94,IF(AND(B63&lt;3.15,A63&lt;6.85,G63&lt;0.682,D63&gt;=2.05,H63&lt;16.284,F63&gt;=2.5,A63&gt;=5.25,B63&lt;3.45),5.6,IF(AND(B63&gt;=3.15,A63&lt;6.85,G63&lt;0.682,D63&gt;=2.05,H63&lt;16.284,F63&gt;=2.5,A63&gt;=5.25,B63&lt;3.45),5.74,IF(AND(G63&lt;0.572,A63&lt;5.75,G63&gt;=0.372,D63&lt;1.4,A63&lt;5.9,D63&gt;=0.7,F63&lt;2.5,A63&gt;=5.25,B63&lt;3.45),3.7,IF(AND(D63&lt;1.45,A63&lt;6.75,D63&gt;=1.35,D63&lt;1.55,A63&gt;=5.9,D63&gt;=0.7,F63&lt;2.5,A63&gt;=5.25,B63&lt;3.45),4.46,IF(AND(D63&gt;=1.45,A63&lt;6.75,D63&gt;=1.35,D63&lt;1.55,A63&gt;=5.9,D63&gt;=0.7,F63&lt;2.5,A63&gt;=5.25,B63&lt;3.45),4.567,IF(AND(H63&lt;12.532,H63&gt;=11.084,B63&gt;=2.35,G63&lt;0.596,D63&lt;2.05,H63&lt;16.284,F63&gt;=2.5,A63&gt;=5.25,B63&lt;3.45),5.8,IF(AND(H63&gt;=12.532,H63&gt;=11.084,B63&gt;=2.35,G63&lt;0.596,D63&lt;2.05,H63&lt;16.284,F63&gt;=2.5,A63&gt;=5.25,B63&lt;3.45),5.667,IF(AND(A63&gt;=5.65,G63&gt;=0.572,A63&lt;5.75,G63&gt;=0.372,D63&lt;1.4,A63&lt;5.9,D63&gt;=0.7,F63&lt;2.5,A63&gt;=5.25,B63&lt;3.45),4.2,IF(AND(G63&lt;0.862,A63&lt;5.65,G63&gt;=0.572,A63&lt;5.75,G63&gt;=0.372,D63&lt;1.4,A63&lt;5.9,D63&gt;=0.7,F63&lt;2.5,A63&gt;=5.25,B63&lt;3.45),3.9,IF(AND(G63&gt;=0.862,A63&lt;5.65,G63&gt;=0.572,A63&lt;5.75,G63&gt;=0.372,D63&lt;1.4,A63&lt;5.9,D63&gt;=0.7,F63&lt;2.5,A63&gt;=5.25,B63&lt;3.45),4,"shouldnthappen"))))))))))))))))))))))))))))))))))))</f>
        <v>3.9</v>
      </c>
      <c r="AY63" s="1" t="n">
        <f aca="false">IF(AND(H63&gt;=8.233,D63&gt;=0.8,A63&lt;5.55),3.525,IF(AND(B63&lt;2.9,H63&gt;=15.534,A63&gt;=5.55),4.8,IF(AND(H63&gt;=12.259,A63&lt;4.75,D63&lt;0.8,A63&lt;5.55),1.25,IF(AND(B63&gt;=3.85,A63&gt;=4.75,D63&lt;0.8,A63&lt;5.55),1.425,IF(AND(D63&lt;1.55,H63&lt;8.233,D63&gt;=0.8,A63&lt;5.55),3.975,IF(AND(D63&gt;=1.55,H63&lt;8.233,D63&gt;=0.8,A63&lt;5.55),4.5,IF(AND(D63&lt;0.65,D63&lt;1.7,H63&lt;15.534,A63&gt;=5.55),1.7,IF(AND(A63&gt;=7.05,D63&gt;=1.7,H63&lt;15.534,A63&gt;=5.55),6.3,IF(AND(B63&gt;=3.35,B63&gt;=2.9,H63&gt;=15.534,A63&gt;=5.55),5.4,IF(AND(B63&lt;3.1,H63&lt;12.259,A63&lt;4.75,D63&lt;0.8,A63&lt;5.55),1.367,IF(AND(B63&gt;=3.1,H63&lt;12.259,A63&lt;4.75,D63&lt;0.8,A63&lt;5.55),1.4,IF(AND(G63&gt;=0.905,B63&lt;3.85,A63&gt;=4.75,D63&lt;0.8,A63&lt;5.55),1.9,IF(AND(H63&lt;15.681,B63&lt;3.35,B63&gt;=2.9,H63&gt;=15.534,A63&gt;=5.55),5.8,IF(AND(H63&gt;=15.681,B63&lt;3.35,B63&gt;=2.9,H63&gt;=15.534,A63&gt;=5.55),5.7,IF(AND(H63&gt;=14.877,G63&lt;0.905,B63&lt;3.85,A63&gt;=4.75,D63&lt;0.8,A63&lt;5.55),1.3,IF(AND(D63&gt;=1.25,B63&lt;2.65,D63&gt;=0.65,D63&lt;1.7,H63&lt;15.534,A63&gt;=5.55),4.433,IF(AND(G63&gt;=0.622,B63&lt;3.15,A63&lt;7.05,D63&gt;=1.7,H63&lt;15.534,A63&gt;=5.55),5.08,IF(AND(H63&gt;=13.42,B63&gt;=3.15,A63&lt;7.05,D63&gt;=1.7,H63&lt;15.534,A63&gt;=5.55),5.1,IF(AND(G63&lt;0.265,H63&lt;14.877,G63&lt;0.905,B63&lt;3.85,A63&gt;=4.75,D63&lt;0.8,A63&lt;5.55),1.2,IF(AND(A63&lt;5.75,D63&lt;1.25,B63&lt;2.65,D63&gt;=0.65,D63&lt;1.7,H63&lt;15.534,A63&gt;=5.55),3.7,IF(AND(A63&gt;=5.75,D63&lt;1.25,B63&lt;2.65,D63&gt;=0.65,D63&lt;1.7,H63&lt;15.534,A63&gt;=5.55),4,IF(AND(G63&gt;=0.652,D63&lt;1.35,B63&gt;=2.65,D63&gt;=0.65,D63&lt;1.7,H63&lt;15.534,A63&gt;=5.55),3.6,IF(AND(H63&lt;7.47,D63&gt;=1.35,B63&gt;=2.65,D63&gt;=0.65,D63&lt;1.7,H63&lt;15.534,A63&gt;=5.55),5.1,IF(AND(H63&lt;10.914,G63&lt;0.622,B63&lt;3.15,A63&lt;7.05,D63&gt;=1.7,H63&lt;15.534,A63&gt;=5.55),5.36,IF(AND(H63&gt;=10.914,G63&lt;0.622,B63&lt;3.15,A63&lt;7.05,D63&gt;=1.7,H63&lt;15.534,A63&gt;=5.55),5.64,IF(AND(G63&gt;=0.657,H63&lt;13.42,B63&gt;=3.15,A63&lt;7.05,D63&gt;=1.7,H63&lt;15.534,A63&gt;=5.55),6,IF(AND(G63&gt;=0.782,G63&gt;=0.265,H63&lt;14.877,G63&lt;0.905,B63&lt;3.85,A63&gt;=4.75,D63&lt;0.8,A63&lt;5.55),1.48,IF(AND(H63&lt;11.286,G63&lt;0.652,D63&lt;1.35,B63&gt;=2.65,D63&gt;=0.65,D63&lt;1.7,H63&lt;15.534,A63&gt;=5.55),4.24,IF(AND(H63&gt;=11.286,G63&lt;0.652,D63&lt;1.35,B63&gt;=2.65,D63&gt;=0.65,D63&lt;1.7,H63&lt;15.534,A63&gt;=5.55),4.05,IF(AND(G63&lt;0.413,H63&gt;=7.47,D63&gt;=1.35,B63&gt;=2.65,D63&gt;=0.65,D63&lt;1.7,H63&lt;15.534,A63&gt;=5.55),5.1,IF(AND(H63&lt;11.325,G63&lt;0.657,H63&lt;13.42,B63&gt;=3.15,A63&lt;7.05,D63&gt;=1.7,H63&lt;15.534,A63&gt;=5.55),5.8,IF(AND(H63&gt;=11.325,G63&lt;0.657,H63&lt;13.42,B63&gt;=3.15,A63&lt;7.05,D63&gt;=1.7,H63&lt;15.534,A63&gt;=5.55),5.6,IF(AND(D63&gt;=0.35,G63&lt;0.782,G63&gt;=0.265,H63&lt;14.877,G63&lt;0.905,B63&lt;3.85,A63&gt;=4.75,D63&lt;0.8,A63&lt;5.55),1.633,IF(AND(B63&lt;2.85,G63&gt;=0.413,H63&gt;=7.47,D63&gt;=1.35,B63&gt;=2.65,D63&gt;=0.65,D63&lt;1.7,H63&lt;15.534,A63&gt;=5.55),4.6,IF(AND(D63&lt;0.15,D63&lt;0.35,G63&lt;0.782,G63&gt;=0.265,H63&lt;14.877,G63&lt;0.905,B63&lt;3.85,A63&gt;=4.75,D63&lt;0.8,A63&lt;5.55),1.5,IF(AND(D63&gt;=0.15,D63&lt;0.35,G63&lt;0.782,G63&gt;=0.265,H63&lt;14.877,G63&lt;0.905,B63&lt;3.85,A63&gt;=4.75,D63&lt;0.8,A63&lt;5.55),1.543,IF(AND(A63&gt;=6.8,B63&gt;=2.85,G63&gt;=0.413,H63&gt;=7.47,D63&gt;=1.35,B63&gt;=2.65,D63&gt;=0.65,D63&lt;1.7,H63&lt;15.534,A63&gt;=5.55),4.9,IF(AND(H63&lt;13.531,A63&lt;6.8,B63&gt;=2.85,G63&gt;=0.413,H63&gt;=7.47,D63&gt;=1.35,B63&gt;=2.65,D63&gt;=0.65,D63&lt;1.7,H63&lt;15.534,A63&gt;=5.55),4.5,IF(AND(H63&gt;=13.531,A63&lt;6.8,B63&gt;=2.85,G63&gt;=0.413,H63&gt;=7.47,D63&gt;=1.35,B63&gt;=2.65,D63&gt;=0.65,D63&lt;1.7,H63&lt;15.534,A63&gt;=5.55),4.7,"shouldnthappen")))))))))))))))))))))))))))))))))))))))</f>
        <v>3.525</v>
      </c>
      <c r="AZ63" s="1" t="n">
        <f aca="false">IF(AND(H63&gt;=15.371,B63&gt;=3.35),5.4,IF(AND(G63&gt;=0.851,H63&gt;=15.244,B63&lt;3.35),4.75,IF(AND(F63&gt;=2,H63&lt;15.371,B63&gt;=3.35),5.6,IF(AND(B63&lt;2.75,A63&lt;5.15,H63&lt;15.244,B63&lt;3.35),3.42,IF(AND(A63&gt;=7.25,G63&lt;0.851,H63&gt;=15.244,B63&lt;3.35),6.6,IF(AND(A63&lt;4.45,B63&gt;=2.75,A63&lt;5.15,H63&lt;15.244,B63&lt;3.35),1.1,IF(AND(G63&lt;0.527,A63&lt;7.25,G63&lt;0.851,H63&gt;=15.244,B63&lt;3.35),5.08,IF(AND(G63&gt;=0.527,A63&lt;7.25,G63&lt;0.851,H63&gt;=15.244,B63&lt;3.35),5.8,IF(AND(D63&gt;=0.35,B63&lt;3.7,F63&lt;2,H63&lt;15.371,B63&gt;=3.35),1.55,IF(AND(H63&lt;6.542,B63&gt;=3.7,F63&lt;2,H63&lt;15.371,B63&gt;=3.35),1.9,IF(AND(B63&lt;3.25,A63&gt;=4.45,B63&gt;=2.75,A63&lt;5.15,H63&lt;15.244,B63&lt;3.35),1.46,IF(AND(B63&gt;=3.25,A63&gt;=4.45,B63&gt;=2.75,A63&lt;5.15,H63&lt;15.244,B63&lt;3.35),1.7,IF(AND(H63&lt;13.654,B63&gt;=2.95,D63&lt;1.45,A63&gt;=5.15,H63&lt;15.244,B63&lt;3.35),4.3,IF(AND(H63&gt;=13.654,B63&gt;=2.95,D63&lt;1.45,A63&gt;=5.15,H63&lt;15.244,B63&lt;3.35),4.625,IF(AND(F63&gt;=2.5,D63&lt;1.75,D63&gt;=1.45,A63&gt;=5.15,H63&lt;15.244,B63&lt;3.35),5.3,IF(AND(G63&gt;=0.853,D63&gt;=1.75,D63&gt;=1.45,A63&gt;=5.15,H63&lt;15.244,B63&lt;3.35),5.15,IF(AND(D63&gt;=0.25,D63&lt;0.35,B63&lt;3.7,F63&lt;2,H63&lt;15.371,B63&gt;=3.35),1.3,IF(AND(B63&lt;3.85,H63&gt;=6.542,B63&gt;=3.7,F63&lt;2,H63&lt;15.371,B63&gt;=3.35),1.633,IF(AND(H63&lt;7.02,H63&lt;10.688,B63&lt;2.95,D63&lt;1.45,A63&gt;=5.15,H63&lt;15.244,B63&lt;3.35),3.98,IF(AND(G63&lt;0.338,H63&gt;=10.688,B63&lt;2.95,D63&lt;1.45,A63&gt;=5.15,H63&lt;15.244,B63&lt;3.35),4.22,IF(AND(G63&gt;=0.338,H63&gt;=10.688,B63&lt;2.95,D63&lt;1.45,A63&gt;=5.15,H63&lt;15.244,B63&lt;3.35),3.9,IF(AND(B63&lt;2.75,F63&lt;2.5,D63&lt;1.75,D63&gt;=1.45,A63&gt;=5.15,H63&lt;15.244,B63&lt;3.35),5.1,IF(AND(B63&gt;=2.75,F63&lt;2.5,D63&lt;1.75,D63&gt;=1.45,A63&gt;=5.15,H63&lt;15.244,B63&lt;3.35),4.74,IF(AND(A63&gt;=7,G63&lt;0.853,D63&gt;=1.75,D63&gt;=1.45,A63&gt;=5.15,H63&lt;15.244,B63&lt;3.35),6.5,IF(AND(G63&gt;=0.934,D63&lt;0.25,D63&lt;0.35,B63&lt;3.7,F63&lt;2,H63&lt;15.371,B63&gt;=3.35),1.7,IF(AND(D63&lt;0.25,B63&gt;=3.85,H63&gt;=6.542,B63&gt;=3.7,F63&lt;2,H63&lt;15.371,B63&gt;=3.35),1.5,IF(AND(D63&gt;=0.25,B63&gt;=3.85,H63&gt;=6.542,B63&gt;=3.7,F63&lt;2,H63&lt;15.371,B63&gt;=3.35),1.4,IF(AND(B63&lt;2.5,H63&gt;=7.02,H63&lt;10.688,B63&lt;2.95,D63&lt;1.45,A63&gt;=5.15,H63&lt;15.244,B63&lt;3.35),3.8,IF(AND(G63&gt;=0.74,A63&lt;7,G63&lt;0.853,D63&gt;=1.75,D63&gt;=1.45,A63&gt;=5.15,H63&lt;15.244,B63&lt;3.35),6,IF(AND(G63&gt;=0.61,G63&lt;0.934,D63&lt;0.25,D63&lt;0.35,B63&lt;3.7,F63&lt;2,H63&lt;15.371,B63&gt;=3.35),1.5,IF(AND(D63&lt;1.15,B63&gt;=2.5,H63&gt;=7.02,H63&lt;10.688,B63&lt;2.95,D63&lt;1.45,A63&gt;=5.15,H63&lt;15.244,B63&lt;3.35),3.5,IF(AND(D63&gt;=1.15,B63&gt;=2.5,H63&gt;=7.02,H63&lt;10.688,B63&lt;2.95,D63&lt;1.45,A63&gt;=5.15,H63&lt;15.244,B63&lt;3.35),3.6,IF(AND(G63&gt;=0.626,G63&lt;0.74,A63&lt;7,G63&lt;0.853,D63&gt;=1.75,D63&gt;=1.45,A63&gt;=5.15,H63&lt;15.244,B63&lt;3.35),4.9,IF(AND(H63&lt;13.641,G63&lt;0.61,G63&lt;0.934,D63&lt;0.25,D63&lt;0.35,B63&lt;3.7,F63&lt;2,H63&lt;15.371,B63&gt;=3.35),1.425,IF(AND(H63&gt;=13.641,G63&lt;0.61,G63&lt;0.934,D63&lt;0.25,D63&lt;0.35,B63&lt;3.7,F63&lt;2,H63&lt;15.371,B63&gt;=3.35),1.3,IF(AND(B63&lt;3.05,G63&lt;0.626,G63&lt;0.74,A63&lt;7,G63&lt;0.853,D63&gt;=1.75,D63&gt;=1.45,A63&gt;=5.15,H63&lt;15.244,B63&lt;3.35),5.475,IF(AND(B63&gt;=3.05,G63&lt;0.626,G63&lt;0.74,A63&lt;7,G63&lt;0.853,D63&gt;=1.75,D63&gt;=1.45,A63&gt;=5.15,H63&lt;15.244,B63&lt;3.35),5.633,"shouldnthappen")))))))))))))))))))))))))))))))))))))</f>
        <v>3.42</v>
      </c>
      <c r="BA63" s="1" t="n">
        <f aca="false">IF(AND(F63&gt;=2,B63&gt;=3.4),6.1,IF(AND(B63&lt;2.75,A63&lt;5.15,B63&lt;3.4),3.225,IF(AND(G63&gt;=0.821,F63&lt;2,B63&gt;=3.4),1.9,IF(AND(B63&gt;=3.2,B63&gt;=2.75,A63&lt;5.15,B63&lt;3.4),1.7,IF(AND(A63&lt;4.8,G63&lt;0.821,F63&lt;2,B63&gt;=3.4),1,IF(AND(G63&gt;=0.446,B63&lt;3.2,B63&gt;=2.75,A63&lt;5.15,B63&lt;3.4),1.1,IF(AND(G63&lt;0.356,D63&lt;1.45,A63&lt;6.25,A63&gt;=5.15,B63&lt;3.4),4.32,IF(AND(G63&lt;0.591,D63&gt;=1.45,A63&lt;6.25,A63&gt;=5.15,B63&lt;3.4),4.6,IF(AND(D63&lt;1.75,G63&lt;0.597,A63&gt;=6.25,A63&gt;=5.15,B63&lt;3.4),4.86,IF(AND(H63&gt;=16.472,G63&gt;=0.597,A63&gt;=6.25,A63&gt;=5.15,B63&lt;3.4),6.6,IF(AND(G63&lt;0.063,G63&lt;0.446,B63&lt;3.2,B63&gt;=2.75,A63&lt;5.15,B63&lt;3.4),1.4,IF(AND(A63&gt;=5.95,G63&gt;=0.356,D63&lt;1.45,A63&lt;6.25,A63&gt;=5.15,B63&lt;3.4),4.6,IF(AND(B63&gt;=2.9,G63&gt;=0.591,D63&gt;=1.45,A63&lt;6.25,A63&gt;=5.15,B63&lt;3.4),4.867,IF(AND(D63&gt;=2.4,H63&lt;16.472,G63&gt;=0.597,A63&gt;=6.25,A63&gt;=5.15,B63&lt;3.4),6,IF(AND(A63&lt;5.45,B63&gt;=3.85,A63&gt;=4.8,G63&lt;0.821,F63&lt;2,B63&gt;=3.4),1.3,IF(AND(A63&gt;=5.45,B63&gt;=3.85,A63&gt;=4.8,G63&lt;0.821,F63&lt;2,B63&gt;=3.4),1.45,IF(AND(H63&lt;14.273,G63&gt;=0.063,G63&lt;0.446,B63&lt;3.2,B63&gt;=2.75,A63&lt;5.15,B63&lt;3.4),1.5,IF(AND(H63&gt;=14.273,G63&gt;=0.063,G63&lt;0.446,B63&lt;3.2,B63&gt;=2.75,A63&lt;5.15,B63&lt;3.4),1.6,IF(AND(G63&gt;=0.572,A63&lt;5.95,G63&gt;=0.356,D63&lt;1.45,A63&lt;6.25,A63&gt;=5.15,B63&lt;3.4),3.9,IF(AND(G63&lt;0.827,B63&lt;2.9,G63&gt;=0.591,D63&gt;=1.45,A63&lt;6.25,A63&gt;=5.15,B63&lt;3.4),4.9,IF(AND(G63&gt;=0.827,B63&lt;2.9,G63&gt;=0.591,D63&gt;=1.45,A63&lt;6.25,A63&gt;=5.15,B63&lt;3.4),5.1,IF(AND(A63&gt;=7.2,B63&lt;3.05,D63&gt;=1.75,G63&lt;0.597,A63&gt;=6.25,A63&gt;=5.15,B63&lt;3.4),6.7,IF(AND(G63&lt;0.353,B63&gt;=3.05,D63&gt;=1.75,G63&lt;0.597,A63&gt;=6.25,A63&gt;=5.15,B63&lt;3.4),5.22,IF(AND(G63&gt;=0.353,B63&gt;=3.05,D63&gt;=1.75,G63&lt;0.597,A63&gt;=6.25,A63&gt;=5.15,B63&lt;3.4),5.65,IF(AND(A63&lt;6.55,D63&lt;2.4,H63&lt;16.472,G63&gt;=0.597,A63&gt;=6.25,A63&gt;=5.15,B63&lt;3.4),5.033,IF(AND(H63&lt;12.719,G63&lt;0.385,B63&lt;3.85,A63&gt;=4.8,G63&lt;0.821,F63&lt;2,B63&gt;=3.4),1.54,IF(AND(H63&gt;=12.719,G63&lt;0.385,B63&lt;3.85,A63&gt;=4.8,G63&lt;0.821,F63&lt;2,B63&gt;=3.4),1.3,IF(AND(B63&lt;3.6,G63&gt;=0.385,B63&lt;3.85,A63&gt;=4.8,G63&lt;0.821,F63&lt;2,B63&gt;=3.4),1.325,IF(AND(B63&gt;=3.6,G63&gt;=0.385,B63&lt;3.85,A63&gt;=4.8,G63&lt;0.821,F63&lt;2,B63&gt;=3.4),1.55,IF(AND(D63&lt;1.05,G63&lt;0.572,A63&lt;5.95,G63&gt;=0.356,D63&lt;1.45,A63&lt;6.25,A63&gt;=5.15,B63&lt;3.4),3.633,IF(AND(D63&gt;=2.15,A63&lt;7.2,B63&lt;3.05,D63&gt;=1.75,G63&lt;0.597,A63&gt;=6.25,A63&gt;=5.15,B63&lt;3.4),5.667,IF(AND(H63&lt;13.094,A63&gt;=6.55,D63&lt;2.4,H63&lt;16.472,G63&gt;=0.597,A63&gt;=6.25,A63&gt;=5.15,B63&lt;3.4),5.2,IF(AND(D63&lt;1.15,D63&gt;=1.05,G63&lt;0.572,A63&lt;5.95,G63&gt;=0.356,D63&lt;1.45,A63&lt;6.25,A63&gt;=5.15,B63&lt;3.4),3.8,IF(AND(D63&gt;=1.15,D63&gt;=1.05,G63&lt;0.572,A63&lt;5.95,G63&gt;=0.356,D63&lt;1.45,A63&lt;6.25,A63&gt;=5.15,B63&lt;3.4),3.9,IF(AND(G63&gt;=0.487,D63&lt;2.15,A63&lt;7.2,B63&lt;3.05,D63&gt;=1.75,G63&lt;0.597,A63&gt;=6.25,A63&gt;=5.15,B63&lt;3.4),5.8,IF(AND(A63&lt;6.8,H63&gt;=13.094,A63&gt;=6.55,D63&lt;2.4,H63&lt;16.472,G63&gt;=0.597,A63&gt;=6.25,A63&gt;=5.15,B63&lt;3.4),4.52,IF(AND(A63&gt;=6.8,H63&gt;=13.094,A63&gt;=6.55,D63&lt;2.4,H63&lt;16.472,G63&gt;=0.597,A63&gt;=6.25,A63&gt;=5.15,B63&lt;3.4),4.75,IF(AND(B63&lt;2.95,G63&lt;0.487,D63&lt;2.15,A63&lt;7.2,B63&lt;3.05,D63&gt;=1.75,G63&lt;0.597,A63&gt;=6.25,A63&gt;=5.15,B63&lt;3.4),5.6,IF(AND(B63&gt;=2.95,G63&lt;0.487,D63&lt;2.15,A63&lt;7.2,B63&lt;3.05,D63&gt;=1.75,G63&lt;0.597,A63&gt;=6.25,A63&gt;=5.15,B63&lt;3.4),5.5,"shouldnthappen")))))))))))))))))))))))))))))))))))))))</f>
        <v>3.225</v>
      </c>
      <c r="BB63" s="1" t="n">
        <f aca="false">IF(AND(A63&lt;4.35,B63&lt;3.25,F63&lt;1.5),1.1,IF(AND(H63&lt;14.005,A63&gt;=4.35,B63&lt;3.25,F63&lt;1.5),1.3,IF(AND(H63&gt;=14.005,A63&gt;=4.35,B63&lt;3.25,F63&lt;1.5),1.6,IF(AND(G63&gt;=0.905,A63&lt;5.15,B63&gt;=3.25,F63&lt;1.5),1.9,IF(AND(B63&lt;3.45,A63&gt;=5.15,B63&gt;=3.25,F63&lt;1.5),1.6,IF(AND(F63&gt;=2.5,D63&gt;=1.35,D63&lt;1.75,F63&gt;=1.5),4.867,IF(AND(A63&gt;=7.05,D63&gt;=2.05,D63&gt;=1.75,F63&gt;=1.5),6.35,IF(AND(D63&gt;=0.4,G63&lt;0.905,A63&lt;5.15,B63&gt;=3.25,F63&lt;1.5),1.65,IF(AND(B63&lt;3.6,B63&gt;=3.45,A63&gt;=5.15,B63&gt;=3.25,F63&lt;1.5),1.35,IF(AND(H63&lt;6.808,H63&lt;9.386,D63&lt;1.35,D63&lt;1.75,F63&gt;=1.5),4.05,IF(AND(H63&gt;=6.808,H63&lt;9.386,D63&lt;1.35,D63&lt;1.75,F63&gt;=1.5),3.46,IF(AND(B63&lt;2.45,F63&lt;2.5,D63&gt;=1.35,D63&lt;1.75,F63&gt;=1.5),4.5,IF(AND(H63&gt;=13.115,D63&lt;1.95,D63&lt;2.05,D63&gt;=1.75,F63&gt;=1.5),4.85,IF(AND(G63&lt;0.196,D63&gt;=1.95,D63&lt;2.05,D63&gt;=1.75,F63&gt;=1.5),6.7,IF(AND(G63&gt;=0.196,D63&gt;=1.95,D63&lt;2.05,D63&gt;=1.75,F63&gt;=1.5),5.12,IF(AND(H63&lt;10.925,D63&lt;0.4,G63&lt;0.905,A63&lt;5.15,B63&gt;=3.25,F63&lt;1.5),1.4,IF(AND(H63&gt;=10.925,D63&lt;0.4,G63&lt;0.905,A63&lt;5.15,B63&gt;=3.25,F63&lt;1.5),1.45,IF(AND(H63&lt;14.096,B63&gt;=3.6,B63&gt;=3.45,A63&gt;=5.15,B63&gt;=3.25,F63&lt;1.5),1.42,IF(AND(H63&gt;=14.096,B63&gt;=3.6,B63&gt;=3.45,A63&gt;=5.15,B63&gt;=3.25,F63&lt;1.5),1.7,IF(AND(B63&lt;2.45,D63&lt;1.15,H63&gt;=9.386,D63&lt;1.35,D63&lt;1.75,F63&gt;=1.5),3.6,IF(AND(B63&gt;=2.45,D63&lt;1.15,H63&gt;=9.386,D63&lt;1.35,D63&lt;1.75,F63&gt;=1.5),3.9,IF(AND(G63&lt;0.246,D63&gt;=1.15,H63&gt;=9.386,D63&lt;1.35,D63&lt;1.75,F63&gt;=1.5),4.4,IF(AND(B63&lt;2.75,B63&gt;=2.45,F63&lt;2.5,D63&gt;=1.35,D63&lt;1.75,F63&gt;=1.5),5.1,IF(AND(H63&lt;11.084,H63&lt;13.115,D63&lt;1.95,D63&lt;2.05,D63&gt;=1.75,F63&gt;=1.5),5.35,IF(AND(H63&gt;=11.084,H63&lt;13.115,D63&lt;1.95,D63&lt;2.05,D63&gt;=1.75,F63&gt;=1.5),5.7,IF(AND(H63&lt;15.52,D63&lt;2.25,A63&lt;7.05,D63&gt;=2.05,D63&gt;=1.75,F63&gt;=1.5),5.45,IF(AND(H63&gt;=15.52,D63&lt;2.25,A63&lt;7.05,D63&gt;=2.05,D63&gt;=1.75,F63&gt;=1.5),5.725,IF(AND(G63&gt;=0.775,D63&gt;=2.25,A63&lt;7.05,D63&gt;=2.05,D63&gt;=1.75,F63&gt;=1.5),5.2,IF(AND(D63&lt;1.25,G63&gt;=0.246,D63&gt;=1.15,H63&gt;=9.386,D63&lt;1.35,D63&lt;1.75,F63&gt;=1.5),4.05,IF(AND(A63&lt;5.85,B63&gt;=2.75,B63&gt;=2.45,F63&lt;2.5,D63&gt;=1.35,D63&lt;1.75,F63&gt;=1.5),4.5,IF(AND(B63&lt;3.3,G63&lt;0.775,D63&gt;=2.25,A63&lt;7.05,D63&gt;=2.05,D63&gt;=1.75,F63&gt;=1.5),5.64,IF(AND(B63&gt;=3.3,G63&lt;0.775,D63&gt;=2.25,A63&lt;7.05,D63&gt;=2.05,D63&gt;=1.75,F63&gt;=1.5),5.6,IF(AND(A63&lt;5.9,D63&gt;=1.25,G63&gt;=0.246,D63&gt;=1.15,H63&gt;=9.386,D63&lt;1.35,D63&lt;1.75,F63&gt;=1.5),4.2,IF(AND(A63&gt;=5.9,D63&gt;=1.25,G63&gt;=0.246,D63&gt;=1.15,H63&gt;=9.386,D63&lt;1.35,D63&lt;1.75,F63&gt;=1.5),4,IF(AND(G63&gt;=0.437,A63&gt;=5.85,B63&gt;=2.75,B63&gt;=2.45,F63&lt;2.5,D63&gt;=1.35,D63&lt;1.75,F63&gt;=1.5),4.75,IF(AND(H63&lt;9.446,G63&lt;0.437,A63&gt;=5.85,B63&gt;=2.75,B63&gt;=2.45,F63&lt;2.5,D63&gt;=1.35,D63&lt;1.75,F63&gt;=1.5),4.6,IF(AND(H63&gt;=9.446,G63&lt;0.437,A63&gt;=5.85,B63&gt;=2.75,B63&gt;=2.45,F63&lt;2.5,D63&gt;=1.35,D63&lt;1.75,F63&gt;=1.5),4.7,"shouldnthappen")))))))))))))))))))))))))))))))))))))</f>
        <v>3.6</v>
      </c>
      <c r="BC63" s="1" t="n">
        <f aca="false">IF(AND(G63&gt;=0.905,F63&lt;1.5),1.65,IF(AND(D63&gt;=0.45,G63&lt;0.905,F63&lt;1.5),1.65,IF(AND(A63&lt;5.15,D63&lt;1.55,F63&gt;=1.5),3.225,IF(AND(F63&gt;=2.5,A63&gt;=5.15,D63&lt;1.55,F63&gt;=1.5),5.05,IF(AND(H63&lt;5.767,A63&lt;7.05,D63&gt;=1.55,F63&gt;=1.5),4.5,IF(AND(D63&lt;1.7,A63&gt;=7.05,D63&gt;=1.55,F63&gt;=1.5),5.8,IF(AND(A63&gt;=5.3,G63&lt;0.207,D63&lt;0.45,G63&lt;0.905,F63&lt;1.5),1.3,IF(AND(D63&gt;=0.35,G63&gt;=0.207,D63&lt;0.45,G63&lt;0.905,F63&lt;1.5),1.5,IF(AND(G63&lt;0.155,D63&gt;=1.7,A63&gt;=7.05,D63&gt;=1.55,F63&gt;=1.5),6.7,IF(AND(G63&gt;=0.155,D63&gt;=1.7,A63&gt;=7.05,D63&gt;=1.55,F63&gt;=1.5),6.34,IF(AND(G63&lt;0.05,A63&lt;5.3,G63&lt;0.207,D63&lt;0.45,G63&lt;0.905,F63&lt;1.5),1.4,IF(AND(G63&gt;=0.05,A63&lt;5.3,G63&lt;0.207,D63&lt;0.45,G63&lt;0.905,F63&lt;1.5),1.5,IF(AND(A63&lt;4.5,D63&lt;0.35,G63&gt;=0.207,D63&lt;0.45,G63&lt;0.905,F63&lt;1.5),1.3,IF(AND(G63&lt;0.308,A63&lt;6.2,F63&lt;2.5,A63&gt;=5.15,D63&lt;1.55,F63&gt;=1.5),4.5,IF(AND(D63&lt;1.35,A63&gt;=6.2,F63&lt;2.5,A63&gt;=5.15,D63&lt;1.55,F63&gt;=1.5),4.367,IF(AND(D63&lt;1.85,A63&lt;6.15,H63&gt;=5.767,A63&lt;7.05,D63&gt;=1.55,F63&gt;=1.5),4.933,IF(AND(G63&gt;=0.558,A63&gt;=4.5,D63&lt;0.35,G63&gt;=0.207,D63&lt;0.45,G63&lt;0.905,F63&lt;1.5),1.5,IF(AND(H63&gt;=13.383,G63&gt;=0.308,A63&lt;6.2,F63&lt;2.5,A63&gt;=5.15,D63&lt;1.55,F63&gt;=1.5),4.7,IF(AND(H63&gt;=12.206,D63&gt;=1.35,A63&gt;=6.2,F63&lt;2.5,A63&gt;=5.15,D63&lt;1.55,F63&gt;=1.5),4.575,IF(AND(A63&lt;5.7,D63&gt;=1.85,A63&lt;6.15,H63&gt;=5.767,A63&lt;7.05,D63&gt;=1.55,F63&gt;=1.5),4.9,IF(AND(A63&gt;=5.7,D63&gt;=1.85,A63&lt;6.15,H63&gt;=5.767,A63&lt;7.05,D63&gt;=1.55,F63&gt;=1.5),5.1,IF(AND(G63&lt;0.079,G63&lt;0.364,A63&gt;=6.15,H63&gt;=5.767,A63&lt;7.05,D63&gt;=1.55,F63&gt;=1.5),5.6,IF(AND(G63&gt;=0.079,G63&lt;0.364,A63&gt;=6.15,H63&gt;=5.767,A63&lt;7.05,D63&gt;=1.55,F63&gt;=1.5),5.25,IF(AND(G63&gt;=0.447,G63&lt;0.558,A63&gt;=4.5,D63&lt;0.35,G63&gt;=0.207,D63&lt;0.45,G63&lt;0.905,F63&lt;1.5),1.3,IF(AND(B63&gt;=2.95,H63&lt;13.383,G63&gt;=0.308,A63&lt;6.2,F63&lt;2.5,A63&gt;=5.15,D63&lt;1.55,F63&gt;=1.5),4.6,IF(AND(B63&lt;2.65,H63&lt;12.206,D63&gt;=1.35,A63&gt;=6.2,F63&lt;2.5,A63&gt;=5.15,D63&lt;1.55,F63&gt;=1.5),4.9,IF(AND(D63&lt;2.45,A63&lt;6.6,G63&gt;=0.364,A63&gt;=6.15,H63&gt;=5.767,A63&lt;7.05,D63&gt;=1.55,F63&gt;=1.5),5.6,IF(AND(D63&gt;=2.45,A63&lt;6.6,G63&gt;=0.364,A63&gt;=6.15,H63&gt;=5.767,A63&lt;7.05,D63&gt;=1.55,F63&gt;=1.5),6,IF(AND(H63&lt;12.921,A63&gt;=6.6,G63&gt;=0.364,A63&gt;=6.15,H63&gt;=5.767,A63&lt;7.05,D63&gt;=1.55,F63&gt;=1.5),5.725,IF(AND(H63&gt;=12.921,A63&gt;=6.6,G63&gt;=0.364,A63&gt;=6.15,H63&gt;=5.767,A63&lt;7.05,D63&gt;=1.55,F63&gt;=1.5),5.367,IF(AND(B63&lt;3.15,G63&lt;0.447,G63&lt;0.558,A63&gt;=4.5,D63&lt;0.35,G63&gt;=0.207,D63&lt;0.45,G63&lt;0.905,F63&lt;1.5),1.5,IF(AND(B63&gt;=3.15,G63&lt;0.447,G63&lt;0.558,A63&gt;=4.5,D63&lt;0.35,G63&gt;=0.207,D63&lt;0.45,G63&lt;0.905,F63&lt;1.5),1.36,IF(AND(B63&gt;=2.85,B63&lt;2.95,H63&lt;13.383,G63&gt;=0.308,A63&lt;6.2,F63&lt;2.5,A63&gt;=5.15,D63&lt;1.55,F63&gt;=1.5),3.6,IF(AND(H63&lt;9.446,B63&gt;=2.65,H63&lt;12.206,D63&gt;=1.35,A63&gt;=6.2,F63&lt;2.5,A63&gt;=5.15,D63&lt;1.55,F63&gt;=1.5),4.6,IF(AND(H63&gt;=9.446,B63&gt;=2.65,H63&lt;12.206,D63&gt;=1.35,A63&gt;=6.2,F63&lt;2.5,A63&gt;=5.15,D63&lt;1.55,F63&gt;=1.5),4.7,IF(AND(D63&lt;1.2,B63&lt;2.85,B63&lt;2.95,H63&lt;13.383,G63&gt;=0.308,A63&lt;6.2,F63&lt;2.5,A63&gt;=5.15,D63&lt;1.55,F63&gt;=1.5),3.75,IF(AND(G63&lt;0.356,D63&gt;=1.2,B63&lt;2.85,B63&lt;2.95,H63&lt;13.383,G63&gt;=0.308,A63&lt;6.2,F63&lt;2.5,A63&gt;=5.15,D63&lt;1.55,F63&gt;=1.5),4.2,IF(AND(G63&gt;=0.356,D63&gt;=1.2,B63&lt;2.85,B63&lt;2.95,H63&lt;13.383,G63&gt;=0.308,A63&lt;6.2,F63&lt;2.5,A63&gt;=5.15,D63&lt;1.55,F63&gt;=1.5),3.96,"shouldnthappen"))))))))))))))))))))))))))))))))))))))</f>
        <v>3.225</v>
      </c>
      <c r="BD63" s="1" t="n">
        <f aca="false">IF(AND(B63&lt;2.7,A63&lt;5.3,B63&lt;3.15),3.42,IF(AND(F63&lt;2.5,A63&gt;=5.85,B63&gt;=3.15),4.7,IF(AND(A63&lt;4.35,B63&gt;=2.7,A63&lt;5.3,B63&lt;3.15),1.1,IF(AND(A63&gt;=4.35,B63&gt;=2.7,A63&lt;5.3,B63&lt;3.15),1.42,IF(AND(A63&gt;=7.05,F63&gt;=2.5,A63&gt;=5.3,B63&lt;3.15),6.067,IF(AND(D63&gt;=0.45,A63&lt;5.05,A63&lt;5.85,B63&gt;=3.15),1.6,IF(AND(B63&lt;3.35,A63&gt;=5.05,A63&lt;5.85,B63&gt;=3.15),1.7,IF(AND(A63&gt;=6.85,F63&gt;=2.5,A63&gt;=5.85,B63&gt;=3.15),6.22,IF(AND(D63&lt;1.25,D63&lt;1.35,F63&lt;2.5,A63&gt;=5.3,B63&lt;3.15),4.033,IF(AND(D63&gt;=1.25,D63&lt;1.35,F63&lt;2.5,A63&gt;=5.3,B63&lt;3.15),4.233,IF(AND(A63&lt;6.05,D63&gt;=1.35,F63&lt;2.5,A63&gt;=5.3,B63&lt;3.15),5.1,IF(AND(H63&gt;=13.29,A63&lt;7.05,F63&gt;=2.5,A63&gt;=5.3,B63&lt;3.15),4.96,IF(AND(G63&gt;=0.858,D63&lt;0.45,A63&lt;5.05,A63&lt;5.85,B63&gt;=3.15),1.3,IF(AND(D63&gt;=0.35,B63&gt;=3.35,A63&gt;=5.05,A63&lt;5.85,B63&gt;=3.15),1.4,IF(AND(B63&lt;3.25,A63&lt;6.85,F63&gt;=2.5,A63&gt;=5.85,B63&gt;=3.15),5.233,IF(AND(A63&gt;=6.8,A63&gt;=6.05,D63&gt;=1.35,F63&lt;2.5,A63&gt;=5.3,B63&lt;3.15),4.9,IF(AND(G63&gt;=0.622,H63&lt;13.29,A63&lt;7.05,F63&gt;=2.5,A63&gt;=5.3,B63&lt;3.15),5.067,IF(AND(H63&lt;8.834,G63&lt;0.858,D63&lt;0.45,A63&lt;5.05,A63&lt;5.85,B63&gt;=3.15),1.4,IF(AND(G63&lt;0.774,B63&gt;=3.25,A63&lt;6.85,F63&gt;=2.5,A63&gt;=5.85,B63&gt;=3.15),5.8,IF(AND(G63&gt;=0.774,B63&gt;=3.25,A63&lt;6.85,F63&gt;=2.5,A63&gt;=5.85,B63&gt;=3.15),5.4,IF(AND(H63&gt;=12.206,A63&lt;6.8,A63&gt;=6.05,D63&gt;=1.35,F63&lt;2.5,A63&gt;=5.3,B63&lt;3.15),4.5,IF(AND(G63&gt;=0.439,G63&lt;0.622,H63&lt;13.29,A63&lt;7.05,F63&gt;=2.5,A63&gt;=5.3,B63&lt;3.15),5.667,IF(AND(G63&lt;0.227,H63&gt;=8.834,G63&lt;0.858,D63&lt;0.45,A63&lt;5.05,A63&lt;5.85,B63&gt;=3.15),1.4,IF(AND(G63&gt;=0.227,H63&gt;=8.834,G63&lt;0.858,D63&lt;0.45,A63&lt;5.05,A63&lt;5.85,B63&gt;=3.15),1.3,IF(AND(G63&gt;=0.934,B63&lt;3.75,D63&lt;0.35,B63&gt;=3.35,A63&gt;=5.05,A63&lt;5.85,B63&gt;=3.15),1.7,IF(AND(G63&lt;0.823,B63&gt;=3.75,D63&lt;0.35,B63&gt;=3.35,A63&gt;=5.05,A63&lt;5.85,B63&gt;=3.15),1.55,IF(AND(G63&gt;=0.823,B63&gt;=3.75,D63&lt;0.35,B63&gt;=3.35,A63&gt;=5.05,A63&lt;5.85,B63&gt;=3.15),1.5,IF(AND(A63&lt;6.2,H63&lt;12.206,A63&lt;6.8,A63&gt;=6.05,D63&gt;=1.35,F63&lt;2.5,A63&gt;=5.3,B63&lt;3.15),4.6,IF(AND(A63&gt;=6.2,H63&lt;12.206,A63&lt;6.8,A63&gt;=6.05,D63&gt;=1.35,F63&lt;2.5,A63&gt;=5.3,B63&lt;3.15),4.74,IF(AND(H63&gt;=10.667,G63&lt;0.439,G63&lt;0.622,H63&lt;13.29,A63&lt;7.05,F63&gt;=2.5,A63&gt;=5.3,B63&lt;3.15),5.6,IF(AND(H63&lt;13.67,G63&lt;0.934,B63&lt;3.75,D63&lt;0.35,B63&gt;=3.35,A63&gt;=5.05,A63&lt;5.85,B63&gt;=3.15),1.48,IF(AND(H63&gt;=13.67,G63&lt;0.934,B63&lt;3.75,D63&lt;0.35,B63&gt;=3.35,A63&gt;=5.05,A63&lt;5.85,B63&gt;=3.15),1.3,IF(AND(G63&lt;0.301,H63&lt;10.667,G63&lt;0.439,G63&lt;0.622,H63&lt;13.29,A63&lt;7.05,F63&gt;=2.5,A63&gt;=5.3,B63&lt;3.15),5.2,IF(AND(G63&gt;=0.301,H63&lt;10.667,G63&lt;0.439,G63&lt;0.622,H63&lt;13.29,A63&lt;7.05,F63&gt;=2.5,A63&gt;=5.3,B63&lt;3.15),5.067,"shouldnthappen"))))))))))))))))))))))))))))))))))</f>
        <v>3.42</v>
      </c>
      <c r="BE63" s="1" t="n">
        <f aca="false">IF(AND(B63&gt;=3.85,A63&gt;=5.05,F63&lt;1.5),1.4,IF(AND(A63&lt;5.25,A63&lt;5.75,F63&gt;=1.5),3.15,IF(AND(A63&lt;4.95,B63&lt;3.15,A63&lt;5.05,F63&lt;1.5),1.46,IF(AND(A63&gt;=4.95,B63&lt;3.15,A63&lt;5.05,F63&lt;1.5),1.6,IF(AND(H63&lt;8.834,B63&gt;=3.15,A63&lt;5.05,F63&lt;1.5),1.4,IF(AND(D63&lt;0.25,B63&lt;3.85,A63&gt;=5.05,F63&lt;1.5),1.48,IF(AND(D63&gt;=0.25,B63&lt;3.85,A63&gt;=5.05,F63&lt;1.5),1.7,IF(AND(F63&gt;=2.5,A63&gt;=5.25,A63&lt;5.75,F63&gt;=1.5),4.9,IF(AND(H63&lt;12.45,H63&gt;=8.834,B63&gt;=3.15,A63&lt;5.05,F63&lt;1.5),1.25,IF(AND(H63&gt;=12.45,H63&gt;=8.834,B63&gt;=3.15,A63&lt;5.05,F63&lt;1.5),1.32,IF(AND(G63&lt;0.283,F63&lt;2.5,A63&gt;=5.25,A63&lt;5.75,F63&gt;=1.5),4.3,IF(AND(H63&lt;6.712,H63&lt;11.275,D63&lt;1.55,A63&gt;=5.75,F63&gt;=1.5),5,IF(AND(H63&lt;13.101,H63&gt;=11.275,D63&lt;1.55,A63&gt;=5.75,F63&gt;=1.5),3.933,IF(AND(H63&gt;=13.101,H63&gt;=11.275,D63&lt;1.55,A63&gt;=5.75,F63&gt;=1.5),4.5,IF(AND(A63&gt;=7.3,D63&lt;2.45,D63&gt;=1.55,A63&gt;=5.75,F63&gt;=1.5),6.7,IF(AND(B63&lt;3.45,D63&gt;=2.45,D63&gt;=1.55,A63&gt;=5.75,F63&gt;=1.5),5.925,IF(AND(B63&gt;=3.45,D63&gt;=2.45,D63&gt;=1.55,A63&gt;=5.75,F63&gt;=1.5),6.1,IF(AND(B63&gt;=2.8,G63&gt;=0.283,F63&lt;2.5,A63&gt;=5.25,A63&lt;5.75,F63&gt;=1.5),4.2,IF(AND(D63&lt;1.35,H63&gt;=6.712,H63&lt;11.275,D63&lt;1.55,A63&gt;=5.75,F63&gt;=1.5),4.35,IF(AND(D63&lt;1.05,B63&lt;2.8,G63&gt;=0.283,F63&lt;2.5,A63&gt;=5.25,A63&lt;5.75,F63&gt;=1.5),3.567,IF(AND(D63&gt;=1.05,B63&lt;2.8,G63&gt;=0.283,F63&lt;2.5,A63&gt;=5.25,A63&lt;5.75,F63&gt;=1.5),3.925,IF(AND(B63&lt;2.65,D63&gt;=1.35,H63&gt;=6.712,H63&lt;11.275,D63&lt;1.55,A63&gt;=5.75,F63&gt;=1.5),4.9,IF(AND(B63&gt;=2.65,D63&gt;=1.35,H63&gt;=6.712,H63&lt;11.275,D63&lt;1.55,A63&gt;=5.75,F63&gt;=1.5),4.625,IF(AND(H63&gt;=14.683,G63&gt;=0.628,A63&lt;7.3,D63&lt;2.45,D63&gt;=1.55,A63&gt;=5.75,F63&gt;=1.5),5.4,IF(AND(D63&lt;1.95,H63&lt;8.884,G63&lt;0.628,A63&lt;7.3,D63&lt;2.45,D63&gt;=1.55,A63&gt;=5.75,F63&gt;=1.5),5.1,IF(AND(D63&gt;=1.95,H63&lt;8.884,G63&lt;0.628,A63&lt;7.3,D63&lt;2.45,D63&gt;=1.55,A63&gt;=5.75,F63&gt;=1.5),5.22,IF(AND(A63&lt;6.05,H63&gt;=8.884,G63&lt;0.628,A63&lt;7.3,D63&lt;2.45,D63&gt;=1.55,A63&gt;=5.75,F63&gt;=1.5),5.1,IF(AND(G63&lt;0.817,H63&lt;14.683,G63&gt;=0.628,A63&lt;7.3,D63&lt;2.45,D63&gt;=1.55,A63&gt;=5.75,F63&gt;=1.5),4.967,IF(AND(G63&gt;=0.817,H63&lt;14.683,G63&gt;=0.628,A63&lt;7.3,D63&lt;2.45,D63&gt;=1.55,A63&gt;=5.75,F63&gt;=1.5),5.1,IF(AND(H63&lt;9.637,A63&gt;=6.05,H63&gt;=8.884,G63&lt;0.628,A63&lt;7.3,D63&lt;2.45,D63&gt;=1.55,A63&gt;=5.75,F63&gt;=1.5),5.9,IF(AND(D63&lt;1.85,H63&gt;=9.637,A63&gt;=6.05,H63&gt;=8.884,G63&lt;0.628,A63&lt;7.3,D63&lt;2.45,D63&gt;=1.55,A63&gt;=5.75,F63&gt;=1.5),5.733,IF(AND(G63&gt;=0.388,D63&gt;=1.85,H63&gt;=9.637,A63&gt;=6.05,H63&gt;=8.884,G63&lt;0.628,A63&lt;7.3,D63&lt;2.45,D63&gt;=1.55,A63&gt;=5.75,F63&gt;=1.5),5.64,IF(AND(B63&lt;2.95,G63&lt;0.388,D63&gt;=1.85,H63&gt;=9.637,A63&gt;=6.05,H63&gt;=8.884,G63&lt;0.628,A63&lt;7.3,D63&lt;2.45,D63&gt;=1.55,A63&gt;=5.75,F63&gt;=1.5),5.5,IF(AND(B63&gt;=2.95,G63&lt;0.388,D63&gt;=1.85,H63&gt;=9.637,A63&gt;=6.05,H63&gt;=8.884,G63&lt;0.628,A63&lt;7.3,D63&lt;2.45,D63&gt;=1.55,A63&gt;=5.75,F63&gt;=1.5),5.333,"shouldnthappen"))))))))))))))))))))))))))))))))))</f>
        <v>3.15</v>
      </c>
      <c r="BF63" s="1" t="n">
        <f aca="false">IF(AND(D63&gt;=0.35,F63&lt;1.5),1.65,IF(AND(H63&gt;=16.227,D63&gt;=1.55,F63&gt;=1.5),6.533,IF(AND(A63&gt;=5.45,G63&lt;0.174,D63&lt;0.35,F63&lt;1.5),1.7,IF(AND(D63&lt;0.15,G63&gt;=0.174,D63&lt;0.35,F63&lt;1.5),1.38,IF(AND(D63&gt;=1.15,D63&lt;1.25,D63&lt;1.55,F63&gt;=1.5),3.967,IF(AND(H63&lt;8.376,A63&lt;5.45,G63&lt;0.174,D63&lt;0.35,F63&lt;1.5),1.4,IF(AND(H63&gt;=8.376,A63&lt;5.45,G63&lt;0.174,D63&lt;0.35,F63&lt;1.5),1.5,IF(AND(B63&lt;3.1,D63&gt;=0.15,G63&gt;=0.174,D63&lt;0.35,F63&lt;1.5),1.475,IF(AND(H63&lt;10.258,D63&lt;1.15,D63&lt;1.25,D63&lt;1.55,F63&gt;=1.5),3.24,IF(AND(H63&gt;=10.258,D63&lt;1.15,D63&lt;1.25,D63&lt;1.55,F63&gt;=1.5),3.875,IF(AND(F63&gt;=2.5,H63&lt;10.927,D63&gt;=1.25,D63&lt;1.55,F63&gt;=1.5),5.05,IF(AND(D63&lt;1.35,H63&gt;=10.927,D63&gt;=1.25,D63&lt;1.55,F63&gt;=1.5),4.25,IF(AND(A63&gt;=6.95,D63&lt;1.75,H63&lt;16.227,D63&gt;=1.55,F63&gt;=1.5),5.8,IF(AND(B63&lt;3.3,B63&gt;=3.1,D63&gt;=0.15,G63&gt;=0.174,D63&lt;0.35,F63&lt;1.5),1.3,IF(AND(H63&lt;12.278,D63&gt;=1.35,H63&gt;=10.927,D63&gt;=1.25,D63&lt;1.55,F63&gt;=1.5),4.9,IF(AND(G63&lt;0.226,A63&lt;6.95,D63&lt;1.75,H63&lt;16.227,D63&gt;=1.55,F63&gt;=1.5),5,IF(AND(G63&gt;=0.226,A63&lt;6.95,D63&lt;1.75,H63&lt;16.227,D63&gt;=1.55,F63&gt;=1.5),4.62,IF(AND(H63&lt;9.35,B63&lt;2.95,D63&gt;=1.75,H63&lt;16.227,D63&gt;=1.55,F63&gt;=1.5),6.3,IF(AND(H63&gt;=9.35,B63&lt;2.95,D63&gt;=1.75,H63&lt;16.227,D63&gt;=1.55,F63&gt;=1.5),5.58,IF(AND(A63&lt;5.05,B63&gt;=3.3,B63&gt;=3.1,D63&gt;=0.15,G63&gt;=0.174,D63&lt;0.35,F63&lt;1.5),1.35,IF(AND(A63&gt;=5.05,B63&gt;=3.3,B63&gt;=3.1,D63&gt;=0.15,G63&gt;=0.174,D63&lt;0.35,F63&lt;1.5),1.46,IF(AND(B63&lt;2.8,A63&lt;5.65,F63&lt;2.5,H63&lt;10.927,D63&gt;=1.25,D63&lt;1.55,F63&gt;=1.5),4.075,IF(AND(B63&gt;=2.8,A63&lt;5.65,F63&lt;2.5,H63&lt;10.927,D63&gt;=1.25,D63&lt;1.55,F63&gt;=1.5),3.933,IF(AND(A63&lt;6.25,A63&gt;=5.65,F63&lt;2.5,H63&lt;10.927,D63&gt;=1.25,D63&lt;1.55,F63&gt;=1.5),4.533,IF(AND(A63&gt;=6.25,A63&gt;=5.65,F63&lt;2.5,H63&lt;10.927,D63&gt;=1.25,D63&lt;1.55,F63&gt;=1.5),4.3,IF(AND(A63&lt;6.5,H63&gt;=12.278,D63&gt;=1.35,H63&gt;=10.927,D63&gt;=1.25,D63&lt;1.55,F63&gt;=1.5),4.55,IF(AND(A63&gt;=6.5,H63&gt;=12.278,D63&gt;=1.35,H63&gt;=10.927,D63&gt;=1.25,D63&lt;1.55,F63&gt;=1.5),4.775,IF(AND(H63&lt;9.884,D63&lt;2.1,B63&gt;=2.95,D63&gt;=1.75,H63&lt;16.227,D63&gt;=1.55,F63&gt;=1.5),5.5,IF(AND(H63&gt;=9.884,D63&lt;2.1,B63&gt;=2.95,D63&gt;=1.75,H63&lt;16.227,D63&gt;=1.55,F63&gt;=1.5),5.1,IF(AND(H63&lt;10.393,D63&gt;=2.1,B63&gt;=2.95,D63&gt;=1.75,H63&lt;16.227,D63&gt;=1.55,F63&gt;=1.5),5.74,IF(AND(D63&lt;2.25,H63&gt;=10.393,D63&gt;=2.1,B63&gt;=2.95,D63&gt;=1.75,H63&lt;16.227,D63&gt;=1.55,F63&gt;=1.5),5.8,IF(AND(D63&gt;=2.25,H63&gt;=10.393,D63&gt;=2.1,B63&gt;=2.95,D63&gt;=1.75,H63&lt;16.227,D63&gt;=1.55,F63&gt;=1.5),5.4,"shouldnthappen"))))))))))))))))))))))))))))))))</f>
        <v>3.875</v>
      </c>
      <c r="BG63" s="1" t="n">
        <f aca="false">IF(AND(G63&lt;0.096,A63&lt;5.45),2.95,IF(AND(F63&gt;=1.5,G63&gt;=0.096,A63&lt;5.45),3,IF(AND(D63&lt;0.6,A63&lt;5.9,A63&gt;=5.45),1.4,IF(AND(F63&gt;=2.5,D63&gt;=0.6,A63&lt;5.9,A63&gt;=5.45),5.1,IF(AND(A63&lt;7.45,A63&gt;=7.05,A63&gt;=5.9,A63&gt;=5.45),6.167,IF(AND(B63&gt;=3.55,G63&lt;0.587,F63&lt;1.5,G63&gt;=0.096,A63&lt;5.45),1,IF(AND(A63&lt;5.05,G63&gt;=0.587,F63&lt;1.5,G63&gt;=0.096,A63&lt;5.45),1.35,IF(AND(B63&lt;2.75,D63&lt;1.7,A63&lt;7.05,A63&gt;=5.9,A63&gt;=5.45),4.9,IF(AND(A63&lt;6.2,D63&gt;=1.7,A63&lt;7.05,A63&gt;=5.9,A63&gt;=5.45),4.833,IF(AND(H63&lt;17.32,A63&gt;=7.45,A63&gt;=7.05,A63&gt;=5.9,A63&gt;=5.45),6.68,IF(AND(H63&gt;=17.32,A63&gt;=7.45,A63&gt;=7.05,A63&gt;=5.9,A63&gt;=5.45),6.4,IF(AND(G63&lt;0.161,B63&lt;3.55,G63&lt;0.587,F63&lt;1.5,G63&gt;=0.096,A63&lt;5.45),1.5,IF(AND(H63&lt;11.016,A63&gt;=5.05,G63&gt;=0.587,F63&lt;1.5,G63&gt;=0.096,A63&lt;5.45),1.633,IF(AND(H63&lt;11.001,G63&lt;0.372,F63&lt;2.5,D63&gt;=0.6,A63&lt;5.9,A63&gt;=5.45),4.133,IF(AND(H63&gt;=11.001,G63&lt;0.372,F63&lt;2.5,D63&gt;=0.6,A63&lt;5.9,A63&gt;=5.45),4.3,IF(AND(H63&lt;6.808,G63&gt;=0.372,F63&lt;2.5,D63&gt;=0.6,A63&lt;5.9,A63&gt;=5.45),4,IF(AND(A63&gt;=6.75,B63&gt;=2.75,D63&lt;1.7,A63&lt;7.05,A63&gt;=5.9,A63&gt;=5.45),4.84,IF(AND(H63&lt;12.467,G63&gt;=0.161,B63&lt;3.55,G63&lt;0.587,F63&lt;1.5,G63&gt;=0.096,A63&lt;5.45),1.3,IF(AND(D63&lt;0.25,H63&gt;=11.016,A63&gt;=5.05,G63&gt;=0.587,F63&lt;1.5,G63&gt;=0.096,A63&lt;5.45),1.52,IF(AND(D63&gt;=0.25,H63&gt;=11.016,A63&gt;=5.05,G63&gt;=0.587,F63&lt;1.5,G63&gt;=0.096,A63&lt;5.45),1.5,IF(AND(H63&lt;11.218,H63&gt;=6.808,G63&gt;=0.372,F63&lt;2.5,D63&gt;=0.6,A63&lt;5.9,A63&gt;=5.45),3.7,IF(AND(H63&gt;=11.218,H63&gt;=6.808,G63&gt;=0.372,F63&lt;2.5,D63&gt;=0.6,A63&lt;5.9,A63&gt;=5.45),3.9,IF(AND(B63&lt;2.95,A63&lt;6.75,B63&gt;=2.75,D63&lt;1.7,A63&lt;7.05,A63&gt;=5.9,A63&gt;=5.45),4.2,IF(AND(B63&gt;=2.95,A63&lt;6.75,B63&gt;=2.75,D63&lt;1.7,A63&lt;7.05,A63&gt;=5.9,A63&gt;=5.45),4.6,IF(AND(D63&gt;=2.45,A63&lt;6.85,A63&gt;=6.2,D63&gt;=1.7,A63&lt;7.05,A63&gt;=5.9,A63&gt;=5.45),5.9,IF(AND(G63&lt;0.312,A63&gt;=6.85,A63&gt;=6.2,D63&gt;=1.7,A63&lt;7.05,A63&gt;=5.9,A63&gt;=5.45),5.1,IF(AND(G63&gt;=0.312,A63&gt;=6.85,A63&gt;=6.2,D63&gt;=1.7,A63&lt;7.05,A63&gt;=5.9,A63&gt;=5.45),5.4,IF(AND(G63&lt;0.251,H63&gt;=12.467,G63&gt;=0.161,B63&lt;3.55,G63&lt;0.587,F63&lt;1.5,G63&gt;=0.096,A63&lt;5.45),1.35,IF(AND(G63&gt;=0.251,H63&gt;=12.467,G63&gt;=0.161,B63&lt;3.55,G63&lt;0.587,F63&lt;1.5,G63&gt;=0.096,A63&lt;5.45),1.467,IF(AND(G63&gt;=0.628,D63&lt;2.45,A63&lt;6.85,A63&gt;=6.2,D63&gt;=1.7,A63&lt;7.05,A63&gt;=5.9,A63&gt;=5.45),5.1,IF(AND(A63&gt;=6.75,G63&lt;0.628,D63&lt;2.45,A63&lt;6.85,A63&gt;=6.2,D63&gt;=1.7,A63&lt;7.05,A63&gt;=5.9,A63&gt;=5.45),5.9,IF(AND(H63&lt;11.824,A63&lt;6.75,G63&lt;0.628,D63&lt;2.45,A63&lt;6.85,A63&gt;=6.2,D63&gt;=1.7,A63&lt;7.05,A63&gt;=5.9,A63&gt;=5.45),5.44,IF(AND(H63&lt;14.378,H63&gt;=11.824,A63&lt;6.75,G63&lt;0.628,D63&lt;2.45,A63&lt;6.85,A63&gt;=6.2,D63&gt;=1.7,A63&lt;7.05,A63&gt;=5.9,A63&gt;=5.45),5.6,IF(AND(H63&gt;=14.378,H63&gt;=11.824,A63&lt;6.75,G63&lt;0.628,D63&lt;2.45,A63&lt;6.85,A63&gt;=6.2,D63&gt;=1.7,A63&lt;7.05,A63&gt;=5.9,A63&gt;=5.45),5.8,"shouldnthappen"))))))))))))))))))))))))))))))))))</f>
        <v>2.95</v>
      </c>
      <c r="BH63" s="1" t="n">
        <f aca="false">IF(AND(G63&gt;=0.905,F63&lt;1.5),1.8,IF(AND(H63&lt;5.523,G63&lt;0.905,F63&lt;1.5),1,IF(AND(D63&gt;=0.4,H63&gt;=5.523,G63&lt;0.905,F63&lt;1.5),1.7,IF(AND(G63&gt;=0.878,D63&lt;1.35,F63&lt;2.5,F63&gt;=1.5),4.4,IF(AND(A63&lt;5.4,D63&gt;=1.35,F63&lt;2.5,F63&gt;=1.5),3.9,IF(AND(G63&lt;0.177,B63&lt;3.15,F63&gt;=2.5,F63&gt;=1.5),6.15,IF(AND(H63&lt;10.393,B63&gt;=3.15,F63&gt;=2.5,F63&gt;=1.5),5.94,IF(AND(H63&gt;=10.393,B63&gt;=3.15,F63&gt;=2.5,F63&gt;=1.5),5.467,IF(AND(D63&gt;=1.25,G63&lt;0.878,D63&lt;1.35,F63&lt;2.5,F63&gt;=1.5),4.18,IF(AND(G63&gt;=0.709,A63&gt;=5.4,D63&gt;=1.35,F63&lt;2.5,F63&gt;=1.5),4.9,IF(AND(B63&lt;2.6,G63&gt;=0.177,B63&lt;3.15,F63&gt;=2.5,F63&gt;=1.5),4.8,IF(AND(A63&lt;4.35,A63&lt;5.05,D63&lt;0.4,H63&gt;=5.523,G63&lt;0.905,F63&lt;1.5),1.1,IF(AND(A63&gt;=5.6,A63&gt;=5.05,D63&lt;0.4,H63&gt;=5.523,G63&lt;0.905,F63&lt;1.5),1.7,IF(AND(D63&lt;1.05,D63&lt;1.25,G63&lt;0.878,D63&lt;1.35,F63&lt;2.5,F63&gt;=1.5),3.6,IF(AND(D63&gt;=1.55,G63&lt;0.709,A63&gt;=5.4,D63&gt;=1.35,F63&lt;2.5,F63&gt;=1.5),4.975,IF(AND(D63&lt;1.7,B63&gt;=2.6,G63&gt;=0.177,B63&lt;3.15,F63&gt;=2.5,F63&gt;=1.5),5.8,IF(AND(B63&lt;3.15,A63&gt;=4.35,A63&lt;5.05,D63&lt;0.4,H63&gt;=5.523,G63&lt;0.905,F63&lt;1.5),1.46,IF(AND(A63&gt;=5.45,A63&lt;5.6,A63&gt;=5.05,D63&lt;0.4,H63&gt;=5.523,G63&lt;0.905,F63&lt;1.5),1.35,IF(AND(H63&lt;10.974,D63&gt;=1.05,D63&lt;1.25,G63&lt;0.878,D63&lt;1.35,F63&lt;2.5,F63&gt;=1.5),3.8,IF(AND(H63&gt;=13.654,D63&lt;1.55,G63&lt;0.709,A63&gt;=5.4,D63&gt;=1.35,F63&lt;2.5,F63&gt;=1.5),4.725,IF(AND(A63&lt;4.5,B63&gt;=3.15,A63&gt;=4.35,A63&lt;5.05,D63&lt;0.4,H63&gt;=5.523,G63&lt;0.905,F63&lt;1.5),1.3,IF(AND(G63&lt;0.676,A63&lt;5.45,A63&lt;5.6,A63&gt;=5.05,D63&lt;0.4,H63&gt;=5.523,G63&lt;0.905,F63&lt;1.5),1.5,IF(AND(G63&gt;=0.676,A63&lt;5.45,A63&lt;5.6,A63&gt;=5.05,D63&lt;0.4,H63&gt;=5.523,G63&lt;0.905,F63&lt;1.5),1.55,IF(AND(A63&lt;5.7,H63&gt;=10.974,D63&gt;=1.05,D63&lt;1.25,G63&lt;0.878,D63&lt;1.35,F63&lt;2.5,F63&gt;=1.5),3.9,IF(AND(A63&gt;=5.7,H63&gt;=10.974,D63&gt;=1.05,D63&lt;1.25,G63&lt;0.878,D63&lt;1.35,F63&lt;2.5,F63&gt;=1.5),3.933,IF(AND(G63&gt;=0.644,H63&lt;13.654,D63&lt;1.55,G63&lt;0.709,A63&gt;=5.4,D63&gt;=1.35,F63&lt;2.5,F63&gt;=1.5),4.4,IF(AND(B63&lt;2.9,A63&lt;6.2,D63&gt;=1.7,B63&gt;=2.6,G63&gt;=0.177,B63&lt;3.15,F63&gt;=2.5,F63&gt;=1.5),5.02,IF(AND(B63&gt;=2.9,A63&lt;6.2,D63&gt;=1.7,B63&gt;=2.6,G63&gt;=0.177,B63&lt;3.15,F63&gt;=2.5,F63&gt;=1.5),4.8,IF(AND(D63&lt;2.2,A63&gt;=6.2,D63&gt;=1.7,B63&gt;=2.6,G63&gt;=0.177,B63&lt;3.15,F63&gt;=2.5,F63&gt;=1.5),5.325,IF(AND(D63&gt;=2.2,A63&gt;=6.2,D63&gt;=1.7,B63&gt;=2.6,G63&gt;=0.177,B63&lt;3.15,F63&gt;=2.5,F63&gt;=1.5),5.1,IF(AND(D63&lt;0.25,A63&gt;=4.5,B63&gt;=3.15,A63&gt;=4.35,A63&lt;5.05,D63&lt;0.4,H63&gt;=5.523,G63&lt;0.905,F63&lt;1.5),1.357,IF(AND(D63&gt;=0.25,A63&gt;=4.5,B63&gt;=3.15,A63&gt;=4.35,A63&lt;5.05,D63&lt;0.4,H63&gt;=5.523,G63&lt;0.905,F63&lt;1.5),1.333,IF(AND(H63&lt;10.723,G63&lt;0.644,H63&lt;13.654,D63&lt;1.55,G63&lt;0.709,A63&gt;=5.4,D63&gt;=1.35,F63&lt;2.5,F63&gt;=1.5),4.6,IF(AND(H63&gt;=10.723,G63&lt;0.644,H63&lt;13.654,D63&lt;1.55,G63&lt;0.709,A63&gt;=5.4,D63&gt;=1.35,F63&lt;2.5,F63&gt;=1.5),4.5,"shouldnthappen"))))))))))))))))))))))))))))))))))</f>
        <v>3.6</v>
      </c>
      <c r="BI63" s="1" t="n">
        <f aca="false">IF(AND(D63&gt;=0.8,A63&lt;5.45),3.9,IF(AND(D63&gt;=0.45,D63&lt;0.8,A63&lt;5.45),1.66,IF(AND(H63&lt;16.447,B63&gt;=3.45,A63&gt;=5.45),1.525,IF(AND(H63&gt;=16.447,B63&gt;=3.45,A63&gt;=5.45),6.4,IF(AND(H63&lt;5.245,D63&lt;0.45,D63&lt;0.8,A63&lt;5.45),1,IF(AND(A63&gt;=7.2,G63&lt;0.154,B63&lt;3.45,A63&gt;=5.45),6.7,IF(AND(D63&lt;1.65,A63&lt;7.2,G63&lt;0.154,B63&lt;3.45,A63&gt;=5.45),4.7,IF(AND(D63&gt;=1.65,A63&lt;7.2,G63&lt;0.154,B63&lt;3.45,A63&gt;=5.45),5.52,IF(AND(D63&gt;=0.25,A63&lt;5.05,H63&gt;=5.245,D63&lt;0.45,D63&lt;0.8,A63&lt;5.45),1.35,IF(AND(H63&lt;6.089,A63&gt;=5.05,H63&gt;=5.245,D63&lt;0.45,D63&lt;0.8,A63&lt;5.45),1.7,IF(AND(D63&lt;1.2,B63&lt;2.6,A63&lt;5.75,G63&gt;=0.154,B63&lt;3.45,A63&gt;=5.45),3.85,IF(AND(D63&gt;=1.2,B63&lt;2.6,A63&lt;5.75,G63&gt;=0.154,B63&lt;3.45,A63&gt;=5.45),4,IF(AND(D63&gt;=1.65,B63&gt;=2.6,A63&lt;5.75,G63&gt;=0.154,B63&lt;3.45,A63&gt;=5.45),4.9,IF(AND(G63&lt;0.353,F63&lt;2.5,A63&gt;=5.75,G63&gt;=0.154,B63&lt;3.45,A63&gt;=5.45),4.25,IF(AND(A63&gt;=7.25,F63&gt;=2.5,A63&gt;=5.75,G63&gt;=0.154,B63&lt;3.45,A63&gt;=5.45),6.45,IF(AND(H63&lt;11.218,D63&lt;0.25,A63&lt;5.05,H63&gt;=5.245,D63&lt;0.45,D63&lt;0.8,A63&lt;5.45),1.42,IF(AND(G63&lt;0.517,H63&gt;=6.089,A63&gt;=5.05,H63&gt;=5.245,D63&lt;0.45,D63&lt;0.8,A63&lt;5.45),1.44,IF(AND(G63&gt;=0.517,H63&gt;=6.089,A63&gt;=5.05,H63&gt;=5.245,D63&lt;0.45,D63&lt;0.8,A63&lt;5.45),1.54,IF(AND(H63&gt;=10.194,D63&lt;1.65,B63&gt;=2.6,A63&lt;5.75,G63&gt;=0.154,B63&lt;3.45,A63&gt;=5.45),4.35,IF(AND(B63&gt;=3.15,G63&gt;=0.353,F63&lt;2.5,A63&gt;=5.75,G63&gt;=0.154,B63&lt;3.45,A63&gt;=5.45),4.7,IF(AND(H63&lt;7.716,A63&lt;7.25,F63&gt;=2.5,A63&gt;=5.75,G63&gt;=0.154,B63&lt;3.45,A63&gt;=5.45),5.04,IF(AND(G63&lt;0.175,H63&gt;=11.218,D63&lt;0.25,A63&lt;5.05,H63&gt;=5.245,D63&lt;0.45,D63&lt;0.8,A63&lt;5.45),1.5,IF(AND(H63&lt;7.713,H63&lt;10.194,D63&lt;1.65,B63&gt;=2.6,A63&lt;5.75,G63&gt;=0.154,B63&lt;3.45,A63&gt;=5.45),4.1,IF(AND(H63&gt;=7.713,H63&lt;10.194,D63&lt;1.65,B63&gt;=2.6,A63&lt;5.75,G63&gt;=0.154,B63&lt;3.45,A63&gt;=5.45),4.2,IF(AND(B63&gt;=3.05,B63&lt;3.15,G63&gt;=0.353,F63&lt;2.5,A63&gt;=5.75,G63&gt;=0.154,B63&lt;3.45,A63&gt;=5.45),4.4,IF(AND(D63&gt;=2.45,H63&gt;=7.716,A63&lt;7.25,F63&gt;=2.5,A63&gt;=5.75,G63&gt;=0.154,B63&lt;3.45,A63&gt;=5.45),5.85,IF(AND(D63&lt;0.15,G63&gt;=0.175,H63&gt;=11.218,D63&lt;0.25,A63&lt;5.05,H63&gt;=5.245,D63&lt;0.45,D63&lt;0.8,A63&lt;5.45),1.1,IF(AND(H63&gt;=16.317,B63&lt;3.05,B63&lt;3.15,G63&gt;=0.353,F63&lt;2.5,A63&gt;=5.75,G63&gt;=0.154,B63&lt;3.45,A63&gt;=5.45),4.8,IF(AND(G63&gt;=0.857,D63&lt;2.45,H63&gt;=7.716,A63&lt;7.25,F63&gt;=2.5,A63&gt;=5.75,G63&gt;=0.154,B63&lt;3.45,A63&gt;=5.45),5.05,IF(AND(G63&lt;0.245,D63&gt;=0.15,G63&gt;=0.175,H63&gt;=11.218,D63&lt;0.25,A63&lt;5.05,H63&gt;=5.245,D63&lt;0.45,D63&lt;0.8,A63&lt;5.45),1.3,IF(AND(G63&gt;=0.245,D63&gt;=0.15,G63&gt;=0.175,H63&gt;=11.218,D63&lt;0.25,A63&lt;5.05,H63&gt;=5.245,D63&lt;0.45,D63&lt;0.8,A63&lt;5.45),1.22,IF(AND(B63&lt;2.85,H63&lt;16.317,B63&lt;3.05,B63&lt;3.15,G63&gt;=0.353,F63&lt;2.5,A63&gt;=5.75,G63&gt;=0.154,B63&lt;3.45,A63&gt;=5.45),4.6,IF(AND(B63&gt;=2.85,H63&lt;16.317,B63&lt;3.05,B63&lt;3.15,G63&gt;=0.353,F63&lt;2.5,A63&gt;=5.75,G63&gt;=0.154,B63&lt;3.45,A63&gt;=5.45),4.633,IF(AND(D63&lt;1.85,G63&lt;0.857,D63&lt;2.45,H63&gt;=7.716,A63&lt;7.25,F63&gt;=2.5,A63&gt;=5.75,G63&gt;=0.154,B63&lt;3.45,A63&gt;=5.45),5.8,IF(AND(H63&lt;11.297,D63&gt;=1.85,G63&lt;0.857,D63&lt;2.45,H63&gt;=7.716,A63&lt;7.25,F63&gt;=2.5,A63&gt;=5.75,G63&gt;=0.154,B63&lt;3.45,A63&gt;=5.45),5.3,IF(AND(G63&lt;0.388,H63&gt;=11.297,D63&gt;=1.85,G63&lt;0.857,D63&lt;2.45,H63&gt;=7.716,A63&lt;7.25,F63&gt;=2.5,A63&gt;=5.75,G63&gt;=0.154,B63&lt;3.45,A63&gt;=5.45),5.4,IF(AND(G63&gt;=0.388,H63&gt;=11.297,D63&gt;=1.85,G63&lt;0.857,D63&lt;2.45,H63&gt;=7.716,A63&lt;7.25,F63&gt;=2.5,A63&gt;=5.75,G63&gt;=0.154,B63&lt;3.45,A63&gt;=5.45),5.6,"shouldnthappen")))))))))))))))))))))))))))))))))))))</f>
        <v>3.9</v>
      </c>
      <c r="BJ63" s="1" t="n">
        <f aca="false">IF(AND(F63&gt;=2,B63&gt;=3.35),6.1,IF(AND(H63&gt;=12.719,F63&lt;1.5,B63&lt;3.35),1.567,IF(AND(H63&lt;5.245,F63&lt;2,B63&gt;=3.35),1,IF(AND(D63&lt;0.15,H63&lt;12.719,F63&lt;1.5,B63&lt;3.35),1.5,IF(AND(D63&gt;=0.35,H63&gt;=5.245,F63&lt;2,B63&gt;=3.35),1.6,IF(AND(A63&lt;4.9,D63&gt;=0.15,H63&lt;12.719,F63&lt;1.5,B63&lt;3.35),1.36,IF(AND(B63&lt;2.65,G63&lt;0.572,D63&lt;1.45,F63&gt;=1.5,B63&lt;3.35),3.5,IF(AND(A63&lt;6.1,F63&lt;2.5,D63&gt;=1.45,F63&gt;=1.5,B63&lt;3.35),5.1,IF(AND(G63&gt;=0.607,D63&lt;0.35,H63&gt;=5.245,F63&lt;2,B63&gt;=3.35),1.65,IF(AND(G63&lt;0.546,A63&gt;=4.9,D63&gt;=0.15,H63&lt;12.719,F63&lt;1.5,B63&lt;3.35),1.2,IF(AND(G63&gt;=0.546,A63&gt;=4.9,D63&gt;=0.15,H63&lt;12.719,F63&lt;1.5,B63&lt;3.35),1.4,IF(AND(A63&gt;=6.3,B63&gt;=2.65,G63&lt;0.572,D63&lt;1.45,F63&gt;=1.5,B63&lt;3.35),4.8,IF(AND(D63&lt;1.15,B63&lt;2.85,G63&gt;=0.572,D63&lt;1.45,F63&gt;=1.5,B63&lt;3.35),3.9,IF(AND(B63&gt;=3.15,B63&gt;=2.85,G63&gt;=0.572,D63&lt;1.45,F63&gt;=1.5,B63&lt;3.35),4.7,IF(AND(B63&lt;2.95,A63&gt;=6.1,F63&lt;2.5,D63&gt;=1.45,F63&gt;=1.5,B63&lt;3.35),4.533,IF(AND(B63&gt;=2.95,A63&gt;=6.1,F63&lt;2.5,D63&gt;=1.45,F63&gt;=1.5,B63&lt;3.35),4.75,IF(AND(A63&gt;=6.7,G63&lt;0.107,F63&gt;=2.5,D63&gt;=1.45,F63&gt;=1.5,B63&lt;3.35),5.7,IF(AND(G63&gt;=0.385,G63&lt;0.607,D63&lt;0.35,H63&gt;=5.245,F63&lt;2,B63&gt;=3.35),1.325,IF(AND(D63&lt;1.25,A63&lt;6.3,B63&gt;=2.65,G63&lt;0.572,D63&lt;1.45,F63&gt;=1.5,B63&lt;3.35),4,IF(AND(D63&gt;=1.25,A63&lt;6.3,B63&gt;=2.65,G63&lt;0.572,D63&lt;1.45,F63&gt;=1.5,B63&lt;3.35),4.18,IF(AND(G63&lt;0.907,D63&gt;=1.15,B63&lt;2.85,G63&gt;=0.572,D63&lt;1.45,F63&gt;=1.5,B63&lt;3.35),4,IF(AND(G63&gt;=0.907,D63&gt;=1.15,B63&lt;2.85,G63&gt;=0.572,D63&lt;1.45,F63&gt;=1.5,B63&lt;3.35),4.4,IF(AND(H63&lt;8.326,B63&lt;3.15,B63&gt;=2.85,G63&gt;=0.572,D63&lt;1.45,F63&gt;=1.5,B63&lt;3.35),3.6,IF(AND(H63&gt;=8.326,B63&lt;3.15,B63&gt;=2.85,G63&gt;=0.572,D63&lt;1.45,F63&gt;=1.5,B63&lt;3.35),4.48,IF(AND(B63&lt;2.95,A63&lt;6.7,G63&lt;0.107,F63&gt;=2.5,D63&gt;=1.45,F63&gt;=1.5,B63&lt;3.35),5.6,IF(AND(B63&gt;=2.95,A63&lt;6.7,G63&lt;0.107,F63&gt;=2.5,D63&gt;=1.45,F63&gt;=1.5,B63&lt;3.35),5.5,IF(AND(G63&lt;0.205,G63&lt;0.432,G63&gt;=0.107,F63&gt;=2.5,D63&gt;=1.45,F63&gt;=1.5,B63&lt;3.35),5.3,IF(AND(B63&gt;=3.05,G63&gt;=0.432,G63&gt;=0.107,F63&gt;=2.5,D63&gt;=1.45,F63&gt;=1.5,B63&lt;3.35),5.86,IF(AND(H63&gt;=14.057,G63&lt;0.385,G63&lt;0.607,D63&lt;0.35,H63&gt;=5.245,F63&lt;2,B63&gt;=3.35),1.7,IF(AND(D63&lt;1.7,G63&gt;=0.205,G63&lt;0.432,G63&gt;=0.107,F63&gt;=2.5,D63&gt;=1.45,F63&gt;=1.5,B63&lt;3.35),5,IF(AND(G63&lt;0.779,B63&lt;3.05,G63&gt;=0.432,G63&gt;=0.107,F63&gt;=2.5,D63&gt;=1.45,F63&gt;=1.5,B63&lt;3.35),4.9,IF(AND(G63&gt;=0.779,B63&lt;3.05,G63&gt;=0.432,G63&gt;=0.107,F63&gt;=2.5,D63&gt;=1.45,F63&gt;=1.5,B63&lt;3.35),5.533,IF(AND(D63&gt;=0.25,H63&lt;14.057,G63&lt;0.385,G63&lt;0.607,D63&lt;0.35,H63&gt;=5.245,F63&lt;2,B63&gt;=3.35),1.4,IF(AND(B63&lt;2.85,D63&gt;=1.7,G63&gt;=0.205,G63&lt;0.432,G63&gt;=0.107,F63&gt;=2.5,D63&gt;=1.45,F63&gt;=1.5,B63&lt;3.35),5.1,IF(AND(B63&gt;=2.85,D63&gt;=1.7,G63&gt;=0.205,G63&lt;0.432,G63&gt;=0.107,F63&gt;=2.5,D63&gt;=1.45,F63&gt;=1.5,B63&lt;3.35),5.15,IF(AND(A63&lt;5.1,D63&lt;0.25,H63&lt;14.057,G63&lt;0.385,G63&lt;0.607,D63&lt;0.35,H63&gt;=5.245,F63&lt;2,B63&gt;=3.35),1.4,IF(AND(A63&gt;=5.1,D63&lt;0.25,H63&lt;14.057,G63&lt;0.385,G63&lt;0.607,D63&lt;0.35,H63&gt;=5.245,F63&lt;2,B63&gt;=3.35),1.5,"shouldnthappen")))))))))))))))))))))))))))))))))))))</f>
        <v>3.5</v>
      </c>
    </row>
    <row r="64" customFormat="false" ht="13.8" hidden="false" customHeight="false" outlineLevel="0" collapsed="false">
      <c r="A64" s="1" t="n">
        <v>5.9</v>
      </c>
      <c r="B64" s="1" t="n">
        <v>3</v>
      </c>
      <c r="C64" s="1" t="n">
        <v>4.2</v>
      </c>
      <c r="D64" s="1" t="n">
        <v>1.5</v>
      </c>
      <c r="E64" s="1" t="s">
        <v>92</v>
      </c>
      <c r="F64" s="1" t="n">
        <v>2</v>
      </c>
      <c r="G64" s="1" t="n">
        <v>0.795005847932771</v>
      </c>
      <c r="H64" s="16" t="n">
        <v>8.33750034831464</v>
      </c>
      <c r="I64" s="11" t="n">
        <f aca="false">C64</f>
        <v>4.2</v>
      </c>
      <c r="J64" s="1" t="n">
        <f aca="false">AVERAGE(M64:BJ64)</f>
        <v>4.56146</v>
      </c>
      <c r="K64" s="15" t="n">
        <f aca="false">1-SQRT(VAR(M64:BJ64, I64)) / AVERAGE(M64:BJ64)</f>
        <v>0.925394158706789</v>
      </c>
      <c r="L64" s="1" t="n">
        <f aca="false">(J64-I64)/I64</f>
        <v>0.0860619047619048</v>
      </c>
      <c r="M64" s="1" t="n">
        <f aca="false">IF(AND(H64&gt;=16.241,B64&gt;=3.35),6.4,IF(AND(D64&gt;=0.75,A64&lt;5.15,B64&lt;3.35),4.1,IF(AND(D64&gt;=1.5,H64&lt;16.241,B64&gt;=3.35),5.767,IF(AND(B64&gt;=3.25,D64&lt;0.75,A64&lt;5.15,B64&lt;3.35),1.58,IF(AND(A64&lt;4.95,D64&lt;1.5,H64&lt;16.241,B64&gt;=3.35),1.4,IF(AND(A64&lt;4.5,B64&lt;3.25,D64&lt;0.75,A64&lt;5.15,B64&lt;3.35),1.26,IF(AND(A64&gt;=4.5,B64&lt;3.25,D64&lt;0.75,A64&lt;5.15,B64&lt;3.35),1.48,IF(AND(G64&lt;0.356,H64&lt;12.557,D64&lt;1.45,A64&gt;=5.15,B64&lt;3.35),4.267,IF(AND(D64&lt;1.25,H64&gt;=12.557,D64&lt;1.45,A64&gt;=5.15,B64&lt;3.35),4.05,IF(AND(D64&gt;=1.35,G64&gt;=0.356,H64&lt;12.557,D64&lt;1.45,A64&gt;=5.15,B64&lt;3.35),4.25,IF(AND(H64&lt;15.086,D64&gt;=1.25,H64&gt;=12.557,D64&lt;1.45,A64&gt;=5.15,B64&lt;3.35),4.4,IF(AND(F64&lt;2.5,G64&gt;=0.44,D64&lt;2.05,D64&gt;=1.45,A64&gt;=5.15,B64&lt;3.35),4.7,IF(AND(H64&lt;10.391,B64&lt;3.15,D64&gt;=2.05,D64&gt;=1.45,A64&gt;=5.15,B64&lt;3.35),5.1,IF(AND(G64&lt;0.505,B64&gt;=3.15,D64&gt;=2.05,D64&gt;=1.45,A64&gt;=5.15,B64&lt;3.35),5.7,IF(AND(G64&gt;=0.505,B64&gt;=3.15,D64&gt;=2.05,D64&gt;=1.45,A64&gt;=5.15,B64&lt;3.35),5.95,IF(AND(D64&gt;=0.5,G64&lt;0.905,A64&gt;=4.95,D64&lt;1.5,H64&lt;16.241,B64&gt;=3.35),1.6,IF(AND(B64&lt;3.6,G64&gt;=0.905,A64&gt;=4.95,D64&lt;1.5,H64&lt;16.241,B64&gt;=3.35),1.7,IF(AND(B64&gt;=3.6,G64&gt;=0.905,A64&gt;=4.95,D64&lt;1.5,H64&lt;16.241,B64&gt;=3.35),1.767,IF(AND(A64&gt;=5.7,D64&lt;1.35,G64&gt;=0.356,H64&lt;12.557,D64&lt;1.45,A64&gt;=5.15,B64&lt;3.35),3.9,IF(AND(A64&lt;6.35,H64&gt;=15.086,D64&gt;=1.25,H64&gt;=12.557,D64&lt;1.45,A64&gt;=5.15,B64&lt;3.35),4.7,IF(AND(A64&gt;=6.35,H64&gt;=15.086,D64&gt;=1.25,H64&gt;=12.557,D64&lt;1.45,A64&gt;=5.15,B64&lt;3.35),4.6,IF(AND(H64&lt;9.252,D64&lt;1.55,G64&lt;0.44,D64&lt;2.05,D64&gt;=1.45,A64&gt;=5.15,B64&lt;3.35),5.08,IF(AND(H64&gt;=9.252,D64&lt;1.55,G64&lt;0.44,D64&lt;2.05,D64&gt;=1.45,A64&gt;=5.15,B64&lt;3.35),4.7,IF(AND(H64&lt;8.477,D64&gt;=1.55,G64&lt;0.44,D64&lt;2.05,D64&gt;=1.45,A64&gt;=5.15,B64&lt;3.35),5.1,IF(AND(H64&gt;=8.477,D64&gt;=1.55,G64&lt;0.44,D64&lt;2.05,D64&gt;=1.45,A64&gt;=5.15,B64&lt;3.35),5.4,IF(AND(H64&lt;8.435,F64&gt;=2.5,G64&gt;=0.44,D64&lt;2.05,D64&gt;=1.45,A64&gt;=5.15,B64&lt;3.35),5.1,IF(AND(H64&gt;=8.435,F64&gt;=2.5,G64&gt;=0.44,D64&lt;2.05,D64&gt;=1.45,A64&gt;=5.15,B64&lt;3.35),4.86,IF(AND(G64&lt;0.543,H64&gt;=10.391,B64&lt;3.15,D64&gt;=2.05,D64&gt;=1.45,A64&gt;=5.15,B64&lt;3.35),5.56,IF(AND(G64&gt;=0.543,H64&gt;=10.391,B64&lt;3.15,D64&gt;=2.05,D64&gt;=1.45,A64&gt;=5.15,B64&lt;3.35),5.8,IF(AND(A64&lt;5.05,D64&lt;0.5,G64&lt;0.905,A64&gt;=4.95,D64&lt;1.5,H64&lt;16.241,B64&gt;=3.35),1.3,IF(AND(H64&lt;6.583,A64&lt;5.7,D64&lt;1.35,G64&gt;=0.356,H64&lt;12.557,D64&lt;1.45,A64&gt;=5.15,B64&lt;3.35),4,IF(AND(G64&lt;0.585,A64&gt;=5.05,D64&lt;0.5,G64&lt;0.905,A64&gt;=4.95,D64&lt;1.5,H64&lt;16.241,B64&gt;=3.35),1.475,IF(AND(G64&lt;0.62,H64&gt;=6.583,A64&lt;5.7,D64&lt;1.35,G64&gt;=0.356,H64&lt;12.557,D64&lt;1.45,A64&gt;=5.15,B64&lt;3.35),3.75,IF(AND(G64&gt;=0.62,H64&gt;=6.583,A64&lt;5.7,D64&lt;1.35,G64&gt;=0.356,H64&lt;12.557,D64&lt;1.45,A64&gt;=5.15,B64&lt;3.35),3.6,IF(AND(B64&lt;3.75,G64&gt;=0.585,A64&gt;=5.05,D64&lt;0.5,G64&lt;0.905,A64&gt;=4.95,D64&lt;1.5,H64&lt;16.241,B64&gt;=3.35),1.5,IF(AND(B64&gt;=3.75,G64&gt;=0.585,A64&gt;=5.05,D64&lt;0.5,G64&lt;0.905,A64&gt;=4.95,D64&lt;1.5,H64&lt;16.241,B64&gt;=3.35),1.6,"shouldnthappen"))))))))))))))))))))))))))))))))))))</f>
        <v>4.7</v>
      </c>
      <c r="N64" s="1" t="n">
        <f aca="false">IF(AND(H64&lt;5.245,B64&lt;3.65,F64&lt;1.5),1,IF(AND(H64&gt;=14.096,B64&gt;=3.65,F64&lt;1.5),1.65,IF(AND(A64&gt;=5.45,H64&gt;=5.245,B64&lt;3.65,F64&lt;1.5),1.3,IF(AND(H64&gt;=13.586,H64&lt;14.096,B64&gt;=3.65,F64&lt;1.5),1.3,IF(AND(H64&lt;10.258,D64&lt;1.25,F64&lt;2.5,F64&gt;=1.5),3.38,IF(AND(H64&lt;6.982,D64&gt;=1.25,F64&lt;2.5,F64&gt;=1.5),3.96,IF(AND(H64&gt;=13.646,D64&lt;2.05,F64&gt;=2.5,F64&gt;=1.5),6.1,IF(AND(B64&lt;3.05,A64&lt;5.45,H64&gt;=5.245,B64&lt;3.65,F64&lt;1.5),1.375,IF(AND(H64&lt;6.543,H64&lt;13.586,H64&lt;14.096,B64&gt;=3.65,F64&lt;1.5),1.4,IF(AND(H64&gt;=6.543,H64&lt;13.586,H64&lt;14.096,B64&gt;=3.65,F64&lt;1.5),1.5,IF(AND(H64&lt;11.522,H64&gt;=10.258,D64&lt;1.25,F64&lt;2.5,F64&gt;=1.5),3.733,IF(AND(H64&gt;=11.522,H64&gt;=10.258,D64&lt;1.25,F64&lt;2.5,F64&gt;=1.5),3.92,IF(AND(H64&lt;5.767,H64&lt;13.646,D64&lt;2.05,F64&gt;=2.5,F64&gt;=1.5),4.5,IF(AND(A64&lt;6.8,B64&lt;3.15,D64&gt;=2.05,F64&gt;=2.5,F64&gt;=1.5),5.6,IF(AND(A64&gt;=6.8,B64&lt;3.15,D64&gt;=2.05,F64&gt;=2.5,F64&gt;=1.5),5.1,IF(AND(B64&lt;3.25,B64&gt;=3.15,D64&gt;=2.05,F64&gt;=2.5,F64&gt;=1.5),5.8,IF(AND(B64&gt;=3.25,B64&gt;=3.15,D64&gt;=2.05,F64&gt;=2.5,F64&gt;=1.5),5.65,IF(AND(B64&lt;3.15,B64&gt;=3.05,A64&lt;5.45,H64&gt;=5.245,B64&lt;3.65,F64&lt;1.5),1.5,IF(AND(G64&gt;=0.735,H64&lt;13.665,H64&gt;=6.982,D64&gt;=1.25,F64&lt;2.5,F64&gt;=1.5),4.2,IF(AND(H64&lt;14.03,H64&gt;=13.665,H64&gt;=6.982,D64&gt;=1.25,F64&lt;2.5,F64&gt;=1.5),4.8,IF(AND(A64&gt;=6.6,H64&gt;=5.767,H64&lt;13.646,D64&lt;2.05,F64&gt;=2.5,F64&gt;=1.5),6.05,IF(AND(G64&gt;=0.934,B64&gt;=3.15,B64&gt;=3.05,A64&lt;5.45,H64&gt;=5.245,B64&lt;3.65,F64&lt;1.5),1.7,IF(AND(D64&gt;=1.55,G64&lt;0.735,H64&lt;13.665,H64&gt;=6.982,D64&gt;=1.25,F64&lt;2.5,F64&gt;=1.5),5.1,IF(AND(D64&lt;1.45,H64&gt;=14.03,H64&gt;=13.665,H64&gt;=6.982,D64&gt;=1.25,F64&lt;2.5,F64&gt;=1.5),4.7,IF(AND(D64&gt;=1.45,H64&gt;=14.03,H64&gt;=13.665,H64&gt;=6.982,D64&gt;=1.25,F64&lt;2.5,F64&gt;=1.5),4.5,IF(AND(A64&gt;=6.2,A64&lt;6.6,H64&gt;=5.767,H64&lt;13.646,D64&lt;2.05,F64&gt;=2.5,F64&gt;=1.5),5.325,IF(AND(B64&lt;3.25,G64&lt;0.934,B64&gt;=3.15,B64&gt;=3.05,A64&lt;5.45,H64&gt;=5.245,B64&lt;3.65,F64&lt;1.5),1.3,IF(AND(D64&lt;1.35,D64&lt;1.55,G64&lt;0.735,H64&lt;13.665,H64&gt;=6.982,D64&gt;=1.25,F64&lt;2.5,F64&gt;=1.5),4.25,IF(AND(H64&lt;8.435,A64&lt;6.2,A64&lt;6.6,H64&gt;=5.767,H64&lt;13.646,D64&lt;2.05,F64&gt;=2.5,F64&gt;=1.5),5.1,IF(AND(H64&gt;=8.435,A64&lt;6.2,A64&lt;6.6,H64&gt;=5.767,H64&lt;13.646,D64&lt;2.05,F64&gt;=2.5,F64&gt;=1.5),4.9,IF(AND(A64&gt;=5.15,B64&gt;=3.25,G64&lt;0.934,B64&gt;=3.15,B64&gt;=3.05,A64&lt;5.45,H64&gt;=5.245,B64&lt;3.65,F64&lt;1.5),1.5,IF(AND(B64&lt;2.9,D64&gt;=1.35,D64&lt;1.55,G64&lt;0.735,H64&lt;13.665,H64&gt;=6.982,D64&gt;=1.25,F64&lt;2.5,F64&gt;=1.5),4.6,IF(AND(B64&gt;=2.9,D64&gt;=1.35,D64&lt;1.55,G64&lt;0.735,H64&lt;13.665,H64&gt;=6.982,D64&gt;=1.25,F64&lt;2.5,F64&gt;=1.5),4.52,IF(AND(G64&gt;=0.862,A64&lt;5.15,B64&gt;=3.25,G64&lt;0.934,B64&gt;=3.15,B64&gt;=3.05,A64&lt;5.45,H64&gt;=5.245,B64&lt;3.65,F64&lt;1.5),1.5,IF(AND(H64&lt;9.35,G64&lt;0.862,A64&lt;5.15,B64&gt;=3.25,G64&lt;0.934,B64&gt;=3.15,B64&gt;=3.05,A64&lt;5.45,H64&gt;=5.245,B64&lt;3.65,F64&lt;1.5),1.38,IF(AND(H64&gt;=9.35,G64&lt;0.862,A64&lt;5.15,B64&gt;=3.25,G64&lt;0.934,B64&gt;=3.15,B64&gt;=3.05,A64&lt;5.45,H64&gt;=5.245,B64&lt;3.65,F64&lt;1.5),1.4,"shouldnthappen"))))))))))))))))))))))))))))))))))))</f>
        <v>4.2</v>
      </c>
      <c r="O64" s="1" t="n">
        <f aca="false">IF(AND(B64&lt;2.75,A64&lt;5.55),3.96,IF(AND(H64&lt;9.205,A64&lt;5.9,A64&gt;=5.55),3.85,IF(AND(A64&lt;4.35,D64&lt;0.35,B64&gt;=2.75,A64&lt;5.55),1.1,IF(AND(B64&lt;3.65,D64&gt;=0.35,B64&gt;=2.75,A64&lt;5.55),1.65,IF(AND(B64&gt;=3.65,D64&gt;=0.35,B64&gt;=2.75,A64&lt;5.55),1.9,IF(AND(G64&gt;=0.732,H64&gt;=9.205,A64&lt;5.9,A64&gt;=5.55),4.9,IF(AND(G64&lt;0.273,G64&lt;0.732,H64&gt;=9.205,A64&lt;5.9,A64&gt;=5.55),4.5,IF(AND(A64&lt;6.3,G64&lt;0.422,F64&lt;2.5,A64&gt;=5.9,A64&gt;=5.55),5.1,IF(AND(A64&gt;=6.3,G64&lt;0.422,F64&lt;2.5,A64&gt;=5.9,A64&gt;=5.55),4.76,IF(AND(B64&lt;2.4,G64&gt;=0.422,F64&lt;2.5,A64&gt;=5.9,A64&gt;=5.55),4.45,IF(AND(A64&gt;=7,G64&gt;=0.628,F64&gt;=2.5,A64&gt;=5.9,A64&gt;=5.55),6.45,IF(AND(D64&lt;0.15,H64&lt;13.924,A64&gt;=4.35,D64&lt;0.35,B64&gt;=2.75,A64&lt;5.55),1.5,IF(AND(B64&lt;3.15,H64&gt;=13.924,A64&gt;=4.35,D64&lt;0.35,B64&gt;=2.75,A64&lt;5.55),1.56,IF(AND(B64&gt;=3.15,H64&gt;=13.924,A64&gt;=4.35,D64&lt;0.35,B64&gt;=2.75,A64&lt;5.55),1.3,IF(AND(H64&lt;14.316,G64&gt;=0.273,G64&lt;0.732,H64&gt;=9.205,A64&lt;5.9,A64&gt;=5.55),3.95,IF(AND(H64&gt;=14.316,G64&gt;=0.273,G64&lt;0.732,H64&gt;=9.205,A64&lt;5.9,A64&gt;=5.55),4.1,IF(AND(A64&lt;6.2,B64&gt;=2.4,G64&gt;=0.422,F64&lt;2.5,A64&gt;=5.9,A64&gt;=5.55),4.3,IF(AND(A64&gt;=7.05,G64&lt;0.364,G64&lt;0.628,F64&gt;=2.5,A64&gt;=5.9,A64&gt;=5.55),6.1,IF(AND(A64&gt;=7.55,G64&gt;=0.364,G64&lt;0.628,F64&gt;=2.5,A64&gt;=5.9,A64&gt;=5.55),6.4,IF(AND(A64&lt;6.15,A64&lt;7,G64&gt;=0.628,F64&gt;=2.5,A64&gt;=5.9,A64&gt;=5.55),4.9,IF(AND(D64&lt;1.45,A64&gt;=6.2,B64&gt;=2.4,G64&gt;=0.422,F64&lt;2.5,A64&gt;=5.9,A64&gt;=5.55),4.64,IF(AND(D64&gt;=1.45,A64&gt;=6.2,B64&gt;=2.4,G64&gt;=0.422,F64&lt;2.5,A64&gt;=5.9,A64&gt;=5.55),4.9,IF(AND(D64&lt;1.65,A64&lt;7.05,G64&lt;0.364,G64&lt;0.628,F64&gt;=2.5,A64&gt;=5.9,A64&gt;=5.55),5.1,IF(AND(D64&gt;=2.35,A64&lt;7.55,G64&gt;=0.364,G64&lt;0.628,F64&gt;=2.5,A64&gt;=5.9,A64&gt;=5.55),5.633,IF(AND(D64&lt;2.15,A64&gt;=6.15,A64&lt;7,G64&gt;=0.628,F64&gt;=2.5,A64&gt;=5.9,A64&gt;=5.55),5.1,IF(AND(D64&gt;=2.15,A64&gt;=6.15,A64&lt;7,G64&gt;=0.628,F64&gt;=2.5,A64&gt;=5.9,A64&gt;=5.55),5.267,IF(AND(A64&lt;4.9,A64&lt;5.05,D64&gt;=0.15,H64&lt;13.924,A64&gt;=4.35,D64&lt;0.35,B64&gt;=2.75,A64&lt;5.55),1.375,IF(AND(A64&gt;=4.9,A64&lt;5.05,D64&gt;=0.15,H64&lt;13.924,A64&gt;=4.35,D64&lt;0.35,B64&gt;=2.75,A64&lt;5.55),1.3,IF(AND(A64&lt;5.45,A64&gt;=5.05,D64&gt;=0.15,H64&lt;13.924,A64&gt;=4.35,D64&lt;0.35,B64&gt;=2.75,A64&lt;5.55),1.475,IF(AND(A64&gt;=5.45,A64&gt;=5.05,D64&gt;=0.15,H64&lt;13.924,A64&gt;=4.35,D64&lt;0.35,B64&gt;=2.75,A64&lt;5.55),1.4,IF(AND(B64&gt;=3.25,D64&lt;2.35,A64&lt;7.55,G64&gt;=0.364,G64&lt;0.628,F64&gt;=2.5,A64&gt;=5.9,A64&gt;=5.55),5.7,IF(AND(G64&lt;0.006,G64&lt;0.107,D64&gt;=1.65,A64&lt;7.05,G64&lt;0.364,G64&lt;0.628,F64&gt;=2.5,A64&gt;=5.9,A64&gt;=5.55),5.5,IF(AND(G64&gt;=0.006,G64&lt;0.107,D64&gt;=1.65,A64&lt;7.05,G64&lt;0.364,G64&lt;0.628,F64&gt;=2.5,A64&gt;=5.9,A64&gt;=5.55),5.667,IF(AND(D64&lt;2.2,G64&gt;=0.107,D64&gt;=1.65,A64&lt;7.05,G64&lt;0.364,G64&lt;0.628,F64&gt;=2.5,A64&gt;=5.9,A64&gt;=5.55),5.35,IF(AND(D64&gt;=2.2,G64&gt;=0.107,D64&gt;=1.65,A64&lt;7.05,G64&lt;0.364,G64&lt;0.628,F64&gt;=2.5,A64&gt;=5.9,A64&gt;=5.55),5.2,IF(AND(D64&lt;2.25,B64&lt;3.25,D64&lt;2.35,A64&lt;7.55,G64&gt;=0.364,G64&lt;0.628,F64&gt;=2.5,A64&gt;=5.9,A64&gt;=5.55),5.8,IF(AND(D64&gt;=2.25,B64&lt;3.25,D64&lt;2.35,A64&lt;7.55,G64&gt;=0.364,G64&lt;0.628,F64&gt;=2.5,A64&gt;=5.9,A64&gt;=5.55),5.9,"shouldnthappen")))))))))))))))))))))))))))))))))))))</f>
        <v>4.3</v>
      </c>
      <c r="P64" s="1" t="n">
        <f aca="false">IF(AND(D64&gt;=0.75,A64&lt;5.55),3.9,IF(AND(H64&lt;7.482,A64&gt;=5.55),3.45,IF(AND(B64&gt;=3.15,B64&lt;3.25,D64&lt;0.75,A64&lt;5.55),1.262,IF(AND(G64&gt;=0.446,B64&lt;3.15,B64&lt;3.25,D64&lt;0.75,A64&lt;5.55),1.1,IF(AND(G64&lt;0.408,A64&lt;5.05,B64&gt;=3.25,D64&lt;0.75,A64&lt;5.55),1.4,IF(AND(G64&gt;=0.408,A64&lt;5.05,B64&gt;=3.25,D64&lt;0.75,A64&lt;5.55),1.233,IF(AND(G64&gt;=0.676,A64&gt;=5.05,B64&gt;=3.25,D64&lt;0.75,A64&lt;5.55),1.72,IF(AND(H64&lt;9.386,A64&lt;5.85,F64&lt;2.5,H64&gt;=7.482,A64&gt;=5.55),3.5,IF(AND(H64&gt;=9.386,A64&lt;5.85,F64&lt;2.5,H64&gt;=7.482,A64&gt;=5.55),4.275,IF(AND(H64&gt;=16.284,G64&lt;0.865,F64&gt;=2.5,H64&gt;=7.482,A64&gt;=5.55),6.6,IF(AND(G64&lt;0.912,G64&gt;=0.865,F64&gt;=2.5,H64&gt;=7.482,A64&gt;=5.55),4.8,IF(AND(G64&gt;=0.912,G64&gt;=0.865,F64&gt;=2.5,H64&gt;=7.482,A64&gt;=5.55),5.175,IF(AND(A64&gt;=4.95,G64&lt;0.446,B64&lt;3.15,B64&lt;3.25,D64&lt;0.75,A64&lt;5.55),1.6,IF(AND(H64&gt;=12.974,G64&lt;0.676,A64&gt;=5.05,B64&gt;=3.25,D64&lt;0.75,A64&lt;5.55),1.3,IF(AND(D64&lt;1.45,H64&lt;13.531,A64&gt;=5.85,F64&lt;2.5,H64&gt;=7.482,A64&gt;=5.55),4.2,IF(AND(D64&gt;=1.45,H64&lt;13.531,A64&gt;=5.85,F64&lt;2.5,H64&gt;=7.482,A64&gt;=5.55),4.967,IF(AND(G64&lt;0.187,H64&gt;=13.531,A64&gt;=5.85,F64&lt;2.5,H64&gt;=7.482,A64&gt;=5.55),5,IF(AND(H64&gt;=12.675,A64&lt;4.95,G64&lt;0.446,B64&lt;3.15,B64&lt;3.25,D64&lt;0.75,A64&lt;5.55),1.5,IF(AND(H64&lt;10.826,H64&lt;12.974,G64&lt;0.676,A64&gt;=5.05,B64&gt;=3.25,D64&lt;0.75,A64&lt;5.55),1.46,IF(AND(H64&gt;=10.826,H64&lt;12.974,G64&lt;0.676,A64&gt;=5.05,B64&gt;=3.25,D64&lt;0.75,A64&lt;5.55),1.4,IF(AND(A64&lt;6.15,G64&gt;=0.187,H64&gt;=13.531,A64&gt;=5.85,F64&lt;2.5,H64&gt;=7.482,A64&gt;=5.55),4.7,IF(AND(A64&lt;6.85,B64&lt;2.95,H64&lt;16.284,G64&lt;0.865,F64&gt;=2.5,H64&gt;=7.482,A64&gt;=5.55),5.32,IF(AND(A64&gt;=6.85,B64&lt;2.95,H64&lt;16.284,G64&lt;0.865,F64&gt;=2.5,H64&gt;=7.482,A64&gt;=5.55),6.567,IF(AND(A64&lt;4.85,H64&lt;12.675,A64&lt;4.95,G64&lt;0.446,B64&lt;3.15,B64&lt;3.25,D64&lt;0.75,A64&lt;5.55),1.4,IF(AND(A64&gt;=4.85,H64&lt;12.675,A64&lt;4.95,G64&lt;0.446,B64&lt;3.15,B64&lt;3.25,D64&lt;0.75,A64&lt;5.55),1.5,IF(AND(B64&lt;3.1,A64&gt;=6.15,G64&gt;=0.187,H64&gt;=13.531,A64&gt;=5.85,F64&lt;2.5,H64&gt;=7.482,A64&gt;=5.55),4.467,IF(AND(B64&gt;=3.1,A64&gt;=6.15,G64&gt;=0.187,H64&gt;=13.531,A64&gt;=5.85,F64&lt;2.5,H64&gt;=7.482,A64&gt;=5.55),4.7,IF(AND(G64&gt;=0.379,B64&lt;3.15,B64&gt;=2.95,H64&lt;16.284,G64&lt;0.865,F64&gt;=2.5,H64&gt;=7.482,A64&gt;=5.55),5.733,IF(AND(A64&lt;6.6,B64&gt;=3.15,B64&gt;=2.95,H64&lt;16.284,G64&lt;0.865,F64&gt;=2.5,H64&gt;=7.482,A64&gt;=5.55),5.38,IF(AND(A64&lt;6.7,G64&lt;0.379,B64&lt;3.15,B64&gt;=2.95,H64&lt;16.284,G64&lt;0.865,F64&gt;=2.5,H64&gt;=7.482,A64&gt;=5.55),5.3,IF(AND(A64&gt;=6.7,G64&lt;0.379,B64&lt;3.15,B64&gt;=2.95,H64&lt;16.284,G64&lt;0.865,F64&gt;=2.5,H64&gt;=7.482,A64&gt;=5.55),5.16,IF(AND(A64&lt;7.05,A64&gt;=6.6,B64&gt;=3.15,B64&gt;=2.95,H64&lt;16.284,G64&lt;0.865,F64&gt;=2.5,H64&gt;=7.482,A64&gt;=5.55),5.78,IF(AND(A64&gt;=7.05,A64&gt;=6.6,B64&gt;=3.15,B64&gt;=2.95,H64&lt;16.284,G64&lt;0.865,F64&gt;=2.5,H64&gt;=7.482,A64&gt;=5.55),6.1,"shouldnthappen")))))))))))))))))))))))))))))))))</f>
        <v>4.967</v>
      </c>
      <c r="Q64" s="1" t="n">
        <f aca="false">IF(AND(G64&gt;=0.422,B64&lt;3.25,F64&lt;1.5),1.25,IF(AND(G64&gt;=0.082,G64&lt;0.125,F64&gt;=1.5),6.7,IF(AND(G64&lt;0.251,G64&lt;0.422,B64&lt;3.25,F64&lt;1.5),1.38,IF(AND(G64&gt;=0.251,G64&lt;0.422,B64&lt;3.25,F64&lt;1.5),1.55,IF(AND(G64&gt;=0.385,G64&lt;0.633,B64&gt;=3.25,F64&lt;1.5),1.367,IF(AND(B64&lt;3.35,G64&gt;=0.633,B64&gt;=3.25,F64&lt;1.5),1.7,IF(AND(A64&lt;5.85,G64&lt;0.082,G64&lt;0.125,F64&gt;=1.5),4.5,IF(AND(F64&gt;=2.5,D64&lt;1.6,G64&gt;=0.125,F64&gt;=1.5),5.05,IF(AND(H64&gt;=16.774,D64&gt;=1.6,G64&gt;=0.125,F64&gt;=1.5),6.4,IF(AND(D64&gt;=0.5,G64&lt;0.385,G64&lt;0.633,B64&gt;=3.25,F64&lt;1.5),1.6,IF(AND(B64&lt;3.6,B64&gt;=3.35,G64&gt;=0.633,B64&gt;=3.25,F64&lt;1.5),1.55,IF(AND(B64&gt;=3.6,B64&gt;=3.35,G64&gt;=0.633,B64&gt;=3.25,F64&lt;1.5),1.6,IF(AND(D64&lt;1.65,A64&gt;=5.85,G64&lt;0.082,G64&lt;0.125,F64&gt;=1.5),4.7,IF(AND(A64&lt;5.3,F64&lt;2.5,D64&lt;1.6,G64&gt;=0.125,F64&gt;=1.5),3.15,IF(AND(B64&gt;=3.2,H64&lt;16.774,D64&gt;=1.6,G64&gt;=0.125,F64&gt;=1.5),5.675,IF(AND(H64&lt;11.767,D64&lt;0.5,G64&lt;0.385,G64&lt;0.633,B64&gt;=3.25,F64&lt;1.5),1.5,IF(AND(H64&gt;=11.767,D64&lt;0.5,G64&lt;0.385,G64&lt;0.633,B64&gt;=3.25,F64&lt;1.5),1.367,IF(AND(H64&lt;8.367,D64&gt;=1.65,A64&gt;=5.85,G64&lt;0.082,G64&lt;0.125,F64&gt;=1.5),5.7,IF(AND(H64&gt;=8.367,D64&gt;=1.65,A64&gt;=5.85,G64&lt;0.082,G64&lt;0.125,F64&gt;=1.5),5.575,IF(AND(A64&gt;=7.1,B64&lt;3.2,H64&lt;16.774,D64&gt;=1.6,G64&gt;=0.125,F64&gt;=1.5),6.3,IF(AND(H64&gt;=15.395,B64&lt;2.85,A64&gt;=5.3,F64&lt;2.5,D64&lt;1.6,G64&gt;=0.125,F64&gt;=1.5),4.8,IF(AND(H64&lt;8.486,B64&gt;=2.85,A64&gt;=5.3,F64&lt;2.5,D64&lt;1.6,G64&gt;=0.125,F64&gt;=1.5),3.85,IF(AND(D64&gt;=2.1,A64&lt;7.1,B64&lt;3.2,H64&lt;16.774,D64&gt;=1.6,G64&gt;=0.125,F64&gt;=1.5),5.5,IF(AND(B64&gt;=2.75,H64&lt;15.395,B64&lt;2.85,A64&gt;=5.3,F64&lt;2.5,D64&lt;1.6,G64&gt;=0.125,F64&gt;=1.5),4.489,IF(AND(H64&gt;=15.168,H64&gt;=8.486,B64&gt;=2.85,A64&gt;=5.3,F64&lt;2.5,D64&lt;1.6,G64&gt;=0.125,F64&gt;=1.5),4.7,IF(AND(G64&gt;=0.519,D64&lt;2.1,A64&lt;7.1,B64&lt;3.2,H64&lt;16.774,D64&gt;=1.6,G64&gt;=0.125,F64&gt;=1.5),4.925,IF(AND(G64&gt;=0.897,B64&lt;2.75,H64&lt;15.395,B64&lt;2.85,A64&gt;=5.3,F64&lt;2.5,D64&lt;1.6,G64&gt;=0.125,F64&gt;=1.5),4.567,IF(AND(A64&lt;5.65,H64&lt;15.168,H64&gt;=8.486,B64&gt;=2.85,A64&gt;=5.3,F64&lt;2.5,D64&lt;1.6,G64&gt;=0.125,F64&gt;=1.5),4.5,IF(AND(G64&lt;0.23,G64&lt;0.519,D64&lt;2.1,A64&lt;7.1,B64&lt;3.2,H64&lt;16.774,D64&gt;=1.6,G64&gt;=0.125,F64&gt;=1.5),5,IF(AND(A64&lt;5.9,G64&lt;0.897,B64&lt;2.75,H64&lt;15.395,B64&lt;2.85,A64&gt;=5.3,F64&lt;2.5,D64&lt;1.6,G64&gt;=0.125,F64&gt;=1.5),4.1,IF(AND(A64&gt;=5.9,G64&lt;0.897,B64&lt;2.75,H64&lt;15.395,B64&lt;2.85,A64&gt;=5.3,F64&lt;2.5,D64&lt;1.6,G64&gt;=0.125,F64&gt;=1.5),4.5,IF(AND(A64&lt;6.05,A64&gt;=5.65,H64&lt;15.168,H64&gt;=8.486,B64&gt;=2.85,A64&gt;=5.3,F64&lt;2.5,D64&lt;1.6,G64&gt;=0.125,F64&gt;=1.5),4.2,IF(AND(A64&gt;=6.05,A64&gt;=5.65,H64&lt;15.168,H64&gt;=8.486,B64&gt;=2.85,A64&gt;=5.3,F64&lt;2.5,D64&lt;1.6,G64&gt;=0.125,F64&gt;=1.5),4.35,IF(AND(D64&lt;1.95,G64&gt;=0.23,G64&lt;0.519,D64&lt;2.1,A64&lt;7.1,B64&lt;3.2,H64&lt;16.774,D64&gt;=1.6,G64&gt;=0.125,F64&gt;=1.5),5.3,IF(AND(D64&gt;=1.95,G64&gt;=0.23,G64&lt;0.519,D64&lt;2.1,A64&lt;7.1,B64&lt;3.2,H64&lt;16.774,D64&gt;=1.6,G64&gt;=0.125,F64&gt;=1.5),5.2,"shouldnthappen")))))))))))))))))))))))))))))))))))</f>
        <v>3.85</v>
      </c>
      <c r="R64" s="1" t="n">
        <f aca="false">IF(AND(G64&gt;=0.901,F64&lt;1.5),1.9,IF(AND(H64&lt;5.523,D64&lt;0.35,G64&lt;0.901,F64&lt;1.5),1,IF(AND(B64&lt;3.6,D64&gt;=0.35,G64&lt;0.901,F64&lt;1.5),1.575,IF(AND(B64&gt;=3.6,D64&gt;=0.35,G64&lt;0.901,F64&lt;1.5),1.5,IF(AND(G64&gt;=0.837,D64&lt;1.15,D64&lt;1.45,F64&gt;=1.5),3,IF(AND(G64&gt;=0.66,D64&gt;=1.15,D64&lt;1.45,F64&gt;=1.5),4,IF(AND(F64&gt;=2.5,D64&lt;1.55,D64&gt;=1.45,F64&gt;=1.5),5.025,IF(AND(F64&lt;2.5,D64&gt;=1.55,D64&gt;=1.45,F64&gt;=1.5),4.933,IF(AND(B64&lt;2.45,G64&lt;0.837,D64&lt;1.15,D64&lt;1.45,F64&gt;=1.5),3.3,IF(AND(B64&gt;=2.45,G64&lt;0.837,D64&lt;1.15,D64&lt;1.45,F64&gt;=1.5),3.86,IF(AND(B64&gt;=3.05,F64&lt;2.5,D64&lt;1.55,D64&gt;=1.45,F64&gt;=1.5),4.8,IF(AND(D64&gt;=2.45,F64&gt;=2.5,D64&gt;=1.55,D64&gt;=1.45,F64&gt;=1.5),5.875,IF(AND(H64&lt;13.187,G64&lt;0.217,H64&gt;=5.523,D64&lt;0.35,G64&lt;0.901,F64&lt;1.5),1.4,IF(AND(H64&gt;=13.187,G64&lt;0.217,H64&gt;=5.523,D64&lt;0.35,G64&lt;0.901,F64&lt;1.5),1.5,IF(AND(G64&lt;0.33,G64&gt;=0.217,H64&gt;=5.523,D64&lt;0.35,G64&lt;0.901,F64&lt;1.5),1.28,IF(AND(A64&lt;6.05,D64&lt;1.35,G64&lt;0.66,D64&gt;=1.15,D64&lt;1.45,F64&gt;=1.5),4.175,IF(AND(A64&gt;=6.05,D64&lt;1.35,G64&lt;0.66,D64&gt;=1.15,D64&lt;1.45,F64&gt;=1.5),4.3,IF(AND(A64&lt;5.65,D64&gt;=1.35,G64&lt;0.66,D64&gt;=1.15,D64&lt;1.45,F64&gt;=1.5),3.9,IF(AND(A64&gt;=5.65,D64&gt;=1.35,G64&lt;0.66,D64&gt;=1.15,D64&lt;1.45,F64&gt;=1.5),4.52,IF(AND(A64&lt;6.25,B64&lt;3.05,F64&lt;2.5,D64&lt;1.55,D64&gt;=1.45,F64&gt;=1.5),4.5,IF(AND(A64&gt;=6.25,B64&lt;3.05,F64&lt;2.5,D64&lt;1.55,D64&gt;=1.45,F64&gt;=1.5),4.675,IF(AND(A64&gt;=7.25,D64&lt;2.45,F64&gt;=2.5,D64&gt;=1.55,D64&gt;=1.45,F64&gt;=1.5),6.433,IF(AND(D64&gt;=0.25,G64&gt;=0.33,G64&gt;=0.217,H64&gt;=5.523,D64&lt;0.35,G64&lt;0.901,F64&lt;1.5),1.4,IF(AND(A64&lt;6.15,A64&lt;7.25,D64&lt;2.45,F64&gt;=2.5,D64&gt;=1.55,D64&gt;=1.45,F64&gt;=1.5),5.025,IF(AND(H64&lt;6.439,D64&lt;0.25,G64&gt;=0.33,G64&gt;=0.217,H64&gt;=5.523,D64&lt;0.35,G64&lt;0.901,F64&lt;1.5),1.5,IF(AND(H64&gt;=6.439,D64&lt;0.25,G64&gt;=0.33,G64&gt;=0.217,H64&gt;=5.523,D64&lt;0.35,G64&lt;0.901,F64&lt;1.5),1.38,IF(AND(H64&gt;=13.711,A64&gt;=6.15,A64&lt;7.25,D64&lt;2.45,F64&gt;=2.5,D64&gt;=1.55,D64&gt;=1.45,F64&gt;=1.5),5.68,IF(AND(B64&gt;=3.3,H64&lt;13.711,A64&gt;=6.15,A64&lt;7.25,D64&lt;2.45,F64&gt;=2.5,D64&gt;=1.55,D64&gt;=1.45,F64&gt;=1.5),5.6,IF(AND(G64&lt;0.093,B64&lt;3.3,H64&lt;13.711,A64&gt;=6.15,A64&lt;7.25,D64&lt;2.45,F64&gt;=2.5,D64&gt;=1.55,D64&gt;=1.45,F64&gt;=1.5),5.56,IF(AND(D64&lt;1.95,G64&gt;=0.093,B64&lt;3.3,H64&lt;13.711,A64&gt;=6.15,A64&lt;7.25,D64&lt;2.45,F64&gt;=2.5,D64&gt;=1.55,D64&gt;=1.45,F64&gt;=1.5),5.3,IF(AND(B64&lt;3.15,D64&gt;=1.95,G64&gt;=0.093,B64&lt;3.3,H64&lt;13.711,A64&gt;=6.15,A64&lt;7.25,D64&lt;2.45,F64&gt;=2.5,D64&gt;=1.55,D64&gt;=1.45,F64&gt;=1.5),5.1,IF(AND(B64&gt;=3.15,D64&gt;=1.95,G64&gt;=0.093,B64&lt;3.3,H64&lt;13.711,A64&gt;=6.15,A64&lt;7.25,D64&lt;2.45,F64&gt;=2.5,D64&gt;=1.55,D64&gt;=1.45,F64&gt;=1.5),5.15,"shouldnthappen"))))))))))))))))))))))))))))))))</f>
        <v>4.5</v>
      </c>
      <c r="S64" s="1" t="n">
        <f aca="false">IF(AND(G64&gt;=0.859,D64&gt;=0.35,F64&lt;1.5),1.9,IF(AND(D64&lt;1.75,F64&gt;=2.5,F64&gt;=1.5),4.867,IF(AND(H64&lt;8.42,A64&lt;5.05,D64&lt;0.35,F64&lt;1.5),1.42,IF(AND(H64&gt;=14.877,A64&gt;=5.05,D64&lt;0.35,F64&lt;1.5),1.3,IF(AND(B64&lt;3.35,G64&lt;0.859,D64&gt;=0.35,F64&lt;1.5),1.7,IF(AND(B64&gt;=3.35,G64&lt;0.859,D64&gt;=0.35,F64&lt;1.5),1.5,IF(AND(A64&gt;=6.05,B64&lt;2.75,F64&lt;2.5,F64&gt;=1.5),4.733,IF(AND(G64&gt;=0.68,B64&gt;=2.75,F64&lt;2.5,F64&gt;=1.5),4.025,IF(AND(H64&gt;=16.284,D64&gt;=1.75,F64&gt;=2.5,F64&gt;=1.5),6.6,IF(AND(A64&lt;4.35,H64&gt;=8.42,A64&lt;5.05,D64&lt;0.35,F64&lt;1.5),1.1,IF(AND(G64&gt;=0.948,H64&lt;14.877,A64&gt;=5.05,D64&lt;0.35,F64&lt;1.5),1.7,IF(AND(A64&lt;5.3,A64&lt;6.05,B64&lt;2.75,F64&lt;2.5,F64&gt;=1.5),3,IF(AND(H64&gt;=15.168,G64&lt;0.68,B64&gt;=2.75,F64&lt;2.5,F64&gt;=1.5),4.75,IF(AND(H64&gt;=14.005,A64&gt;=4.35,H64&gt;=8.42,A64&lt;5.05,D64&lt;0.35,F64&lt;1.5),1.375,IF(AND(A64&gt;=5.55,G64&lt;0.948,H64&lt;14.877,A64&gt;=5.05,D64&lt;0.35,F64&lt;1.5),1.7,IF(AND(H64&lt;12.363,A64&gt;=5.3,A64&lt;6.05,B64&lt;2.75,F64&lt;2.5,F64&gt;=1.5),3.825,IF(AND(H64&gt;=12.363,A64&gt;=5.3,A64&lt;6.05,B64&lt;2.75,F64&lt;2.5,F64&gt;=1.5),4.033,IF(AND(H64&gt;=14.508,H64&lt;15.168,G64&lt;0.68,B64&gt;=2.75,F64&lt;2.5,F64&gt;=1.5),4.2,IF(AND(D64&gt;=2.35,D64&gt;=2.2,H64&lt;16.284,D64&gt;=1.75,F64&gt;=2.5,F64&gt;=1.5),5.267,IF(AND(G64&lt;0.231,H64&lt;14.005,A64&gt;=4.35,H64&gt;=8.42,A64&lt;5.05,D64&lt;0.35,F64&lt;1.5),1.4,IF(AND(H64&gt;=14.494,A64&lt;5.55,G64&lt;0.948,H64&lt;14.877,A64&gt;=5.05,D64&lt;0.35,F64&lt;1.5),1.6,IF(AND(A64&lt;6.1,H64&lt;14.508,H64&lt;15.168,G64&lt;0.68,B64&gt;=2.75,F64&lt;2.5,F64&gt;=1.5),4.5,IF(AND(A64&lt;6.1,H64&lt;11.8,D64&lt;2.2,H64&lt;16.284,D64&gt;=1.75,F64&gt;=2.5,F64&gt;=1.5),4.95,IF(AND(A64&gt;=6.1,H64&lt;11.8,D64&lt;2.2,H64&lt;16.284,D64&gt;=1.75,F64&gt;=2.5,F64&gt;=1.5),5.333,IF(AND(B64&lt;2.75,H64&gt;=11.8,D64&lt;2.2,H64&lt;16.284,D64&gt;=1.75,F64&gt;=2.5,F64&gt;=1.5),5.1,IF(AND(B64&gt;=3.15,D64&lt;2.35,D64&gt;=2.2,H64&lt;16.284,D64&gt;=1.75,F64&gt;=2.5,F64&gt;=1.5),5.5,IF(AND(B64&gt;=3.35,G64&gt;=0.231,H64&lt;14.005,A64&gt;=4.35,H64&gt;=8.42,A64&lt;5.05,D64&lt;0.35,F64&lt;1.5),1.3,IF(AND(H64&lt;13.869,H64&lt;14.494,A64&lt;5.55,G64&lt;0.948,H64&lt;14.877,A64&gt;=5.05,D64&lt;0.35,F64&lt;1.5),1.5,IF(AND(H64&gt;=13.869,H64&lt;14.494,A64&lt;5.55,G64&lt;0.948,H64&lt;14.877,A64&gt;=5.05,D64&lt;0.35,F64&lt;1.5),1.4,IF(AND(G64&lt;0.636,A64&gt;=6.1,H64&lt;14.508,H64&lt;15.168,G64&lt;0.68,B64&gt;=2.75,F64&lt;2.5,F64&gt;=1.5),4.68,IF(AND(G64&gt;=0.636,A64&gt;=6.1,H64&lt;14.508,H64&lt;15.168,G64&lt;0.68,B64&gt;=2.75,F64&lt;2.5,F64&gt;=1.5),4.4,IF(AND(B64&lt;2.85,B64&gt;=2.75,H64&gt;=11.8,D64&lt;2.2,H64&lt;16.284,D64&gt;=1.75,F64&gt;=2.5,F64&gt;=1.5),6.7,IF(AND(H64&lt;10.626,B64&lt;3.15,D64&lt;2.35,D64&gt;=2.2,H64&lt;16.284,D64&gt;=1.75,F64&gt;=2.5,F64&gt;=1.5),5.1,IF(AND(H64&gt;=10.626,B64&lt;3.15,D64&lt;2.35,D64&gt;=2.2,H64&lt;16.284,D64&gt;=1.75,F64&gt;=2.5,F64&gt;=1.5),5.2,IF(AND(G64&lt;0.378,B64&lt;3.35,G64&gt;=0.231,H64&lt;14.005,A64&gt;=4.35,H64&gt;=8.42,A64&lt;5.05,D64&lt;0.35,F64&lt;1.5),1.2,IF(AND(G64&gt;=0.378,B64&lt;3.35,G64&gt;=0.231,H64&lt;14.005,A64&gt;=4.35,H64&gt;=8.42,A64&lt;5.05,D64&lt;0.35,F64&lt;1.5),1.3,IF(AND(A64&lt;6.2,B64&gt;=2.85,B64&gt;=2.75,H64&gt;=11.8,D64&lt;2.2,H64&lt;16.284,D64&gt;=1.75,F64&gt;=2.5,F64&gt;=1.5),4.9,IF(AND(G64&lt;0.388,A64&gt;=6.2,B64&gt;=2.85,B64&gt;=2.75,H64&gt;=11.8,D64&lt;2.2,H64&lt;16.284,D64&gt;=1.75,F64&gt;=2.5,F64&gt;=1.5),5.52,IF(AND(G64&gt;=0.388,A64&gt;=6.2,B64&gt;=2.85,B64&gt;=2.75,H64&gt;=11.8,D64&lt;2.2,H64&lt;16.284,D64&gt;=1.75,F64&gt;=2.5,F64&gt;=1.5),5.7,"shouldnthappen")))))))))))))))))))))))))))))))))))))))</f>
        <v>4.025</v>
      </c>
      <c r="T64" s="1" t="n">
        <f aca="false">IF(AND(D64&gt;=0.8,A64&lt;5.45),3.7,IF(AND(D64&gt;=0.35,D64&lt;0.8,A64&lt;5.45),1.56,IF(AND(G64&lt;0.164,F64&lt;2.5,A64&gt;=5.45),1.6,IF(AND(H64&gt;=16.718,F64&gt;=2.5,A64&gt;=5.45),6.4,IF(AND(G64&gt;=0.719,H64&lt;16.718,F64&gt;=2.5,A64&gt;=5.45),5.05,IF(AND(A64&lt;4.35,A64&lt;5.05,D64&lt;0.35,D64&lt;0.8,A64&lt;5.45),1.1,IF(AND(H64&gt;=14.494,A64&gt;=5.05,D64&lt;0.35,D64&lt;0.8,A64&lt;5.45),1.6,IF(AND(G64&lt;0.338,D64&lt;1.25,G64&gt;=0.164,F64&lt;2.5,A64&gt;=5.45),4.1,IF(AND(H64&lt;8.397,D64&gt;=1.25,G64&gt;=0.164,F64&lt;2.5,A64&gt;=5.45),4,IF(AND(H64&lt;11.031,H64&lt;14.494,A64&gt;=5.05,D64&lt;0.35,D64&lt;0.8,A64&lt;5.45),1.5,IF(AND(H64&gt;=11.031,H64&lt;14.494,A64&gt;=5.05,D64&lt;0.35,D64&lt;0.8,A64&lt;5.45),1.44,IF(AND(B64&lt;2.65,H64&gt;=8.397,D64&gt;=1.25,G64&gt;=0.164,F64&lt;2.5,A64&gt;=5.45),4.767,IF(AND(H64&lt;7.388,G64&lt;0.487,G64&lt;0.719,H64&lt;16.718,F64&gt;=2.5,A64&gt;=5.45),5.067,IF(AND(G64&lt;0.533,G64&gt;=0.487,G64&lt;0.719,H64&lt;16.718,F64&gt;=2.5,A64&gt;=5.45),5.8,IF(AND(G64&gt;=0.533,G64&gt;=0.487,G64&lt;0.719,H64&lt;16.718,F64&gt;=2.5,A64&gt;=5.45),5.86,IF(AND(B64&lt;3.25,A64&gt;=4.95,A64&gt;=4.35,A64&lt;5.05,D64&lt;0.35,D64&lt;0.8,A64&lt;5.45),1.2,IF(AND(A64&lt;5.6,H64&lt;11.218,G64&gt;=0.338,D64&lt;1.25,G64&gt;=0.164,F64&lt;2.5,A64&gt;=5.45),3.7,IF(AND(A64&gt;=5.6,H64&lt;11.218,G64&gt;=0.338,D64&lt;1.25,G64&gt;=0.164,F64&lt;2.5,A64&gt;=5.45),3.5,IF(AND(H64&lt;12.668,H64&gt;=11.218,G64&gt;=0.338,D64&lt;1.25,G64&gt;=0.164,F64&lt;2.5,A64&gt;=5.45),3.9,IF(AND(H64&gt;=12.668,H64&gt;=11.218,G64&gt;=0.338,D64&lt;1.25,G64&gt;=0.164,F64&lt;2.5,A64&gt;=5.45),4,IF(AND(H64&gt;=15.705,B64&gt;=2.65,H64&gt;=8.397,D64&gt;=1.25,G64&gt;=0.164,F64&lt;2.5,A64&gt;=5.45),4.8,IF(AND(B64&lt;2.75,H64&gt;=7.388,G64&lt;0.487,G64&lt;0.719,H64&lt;16.718,F64&gt;=2.5,A64&gt;=5.45),5.26,IF(AND(B64&lt;2.95,A64&lt;4.5,A64&lt;4.95,A64&gt;=4.35,A64&lt;5.05,D64&lt;0.35,D64&lt;0.8,A64&lt;5.45),1.4,IF(AND(B64&gt;=2.95,A64&lt;4.5,A64&lt;4.95,A64&gt;=4.35,A64&lt;5.05,D64&lt;0.35,D64&lt;0.8,A64&lt;5.45),1.3,IF(AND(H64&gt;=13.924,A64&gt;=4.5,A64&lt;4.95,A64&gt;=4.35,A64&lt;5.05,D64&lt;0.35,D64&lt;0.8,A64&lt;5.45),1.5,IF(AND(G64&lt;0.252,B64&gt;=3.25,A64&gt;=4.95,A64&gt;=4.35,A64&lt;5.05,D64&lt;0.35,D64&lt;0.8,A64&lt;5.45),1.4,IF(AND(G64&gt;=0.252,B64&gt;=3.25,A64&gt;=4.95,A64&gt;=4.35,A64&lt;5.05,D64&lt;0.35,D64&lt;0.8,A64&lt;5.45),1.32,IF(AND(G64&gt;=0.473,H64&lt;15.705,B64&gt;=2.65,H64&gt;=8.397,D64&gt;=1.25,G64&gt;=0.164,F64&lt;2.5,A64&gt;=5.45),4.7,IF(AND(B64&gt;=3.15,B64&gt;=2.75,H64&gt;=7.388,G64&lt;0.487,G64&lt;0.719,H64&lt;16.718,F64&gt;=2.5,A64&gt;=5.45),5.7,IF(AND(B64&lt;3.15,H64&lt;13.924,A64&gt;=4.5,A64&lt;4.95,A64&gt;=4.35,A64&lt;5.05,D64&lt;0.35,D64&lt;0.8,A64&lt;5.45),1.433,IF(AND(B64&gt;=3.15,H64&lt;13.924,A64&gt;=4.5,A64&lt;4.95,A64&gt;=4.35,A64&lt;5.05,D64&lt;0.35,D64&lt;0.8,A64&lt;5.45),1.4,IF(AND(H64&gt;=14.81,G64&lt;0.473,H64&lt;15.705,B64&gt;=2.65,H64&gt;=8.397,D64&gt;=1.25,G64&gt;=0.164,F64&lt;2.5,A64&gt;=5.45),4.2,IF(AND(A64&lt;6.65,B64&lt;3.15,B64&gt;=2.75,H64&gt;=7.388,G64&lt;0.487,G64&lt;0.719,H64&lt;16.718,F64&gt;=2.5,A64&gt;=5.45),5.6,IF(AND(A64&gt;=6.65,B64&lt;3.15,B64&gt;=2.75,H64&gt;=7.388,G64&lt;0.487,G64&lt;0.719,H64&lt;16.718,F64&gt;=2.5,A64&gt;=5.45),5.4,IF(AND(A64&lt;6.15,H64&lt;14.81,G64&lt;0.473,H64&lt;15.705,B64&gt;=2.65,H64&gt;=8.397,D64&gt;=1.25,G64&gt;=0.164,F64&lt;2.5,A64&gt;=5.45),4.5,IF(AND(A64&gt;=6.15,H64&lt;14.81,G64&lt;0.473,H64&lt;15.705,B64&gt;=2.65,H64&gt;=8.397,D64&gt;=1.25,G64&gt;=0.164,F64&lt;2.5,A64&gt;=5.45),4.4,"shouldnthappen"))))))))))))))))))))))))))))))))))))</f>
        <v>4</v>
      </c>
      <c r="U64" s="1" t="n">
        <f aca="false">IF(AND(G64&gt;=0.934,F64&lt;1.5),1.7,IF(AND(D64&lt;0.15,D64&lt;0.25,G64&lt;0.934,F64&lt;1.5),1.38,IF(AND(H64&gt;=14.379,D64&gt;=0.25,G64&lt;0.934,F64&lt;1.5),1.7,IF(AND(A64&lt;5.3,D64&lt;1.35,F64&lt;2.5,F64&gt;=1.5),3.15,IF(AND(H64&lt;7.148,D64&gt;=1.35,F64&lt;2.5,F64&gt;=1.5),3.9,IF(AND(G64&lt;0.352,A64&lt;6.15,F64&gt;=2.5,F64&gt;=1.5),4.5,IF(AND(G64&gt;=0.352,A64&lt;6.15,F64&gt;=2.5,F64&gt;=1.5),4.92,IF(AND(B64&lt;2.85,A64&gt;=6.15,F64&gt;=2.5,F64&gt;=1.5),6.2,IF(AND(D64&gt;=0.45,H64&lt;14.379,D64&gt;=0.25,G64&lt;0.934,F64&lt;1.5),1.65,IF(AND(G64&gt;=0.857,A64&gt;=5.3,D64&lt;1.35,F64&lt;2.5,F64&gt;=1.5),4.3,IF(AND(A64&gt;=7.25,B64&gt;=2.85,A64&gt;=6.15,F64&gt;=2.5,F64&gt;=1.5),6.425,IF(AND(H64&lt;9.499,A64&lt;5.05,D64&gt;=0.15,D64&lt;0.25,G64&lt;0.934,F64&lt;1.5),1.4,IF(AND(A64&gt;=5.45,A64&gt;=5.05,D64&gt;=0.15,D64&lt;0.25,G64&lt;0.934,F64&lt;1.5),1.3,IF(AND(B64&gt;=4.15,D64&lt;0.45,H64&lt;14.379,D64&gt;=0.25,G64&lt;0.934,F64&lt;1.5),1.5,IF(AND(A64&gt;=5.75,G64&lt;0.857,A64&gt;=5.3,D64&lt;1.35,F64&lt;2.5,F64&gt;=1.5),4.02,IF(AND(A64&lt;6.65,G64&lt;0.333,H64&gt;=7.148,D64&gt;=1.35,F64&lt;2.5,F64&gt;=1.5),4.475,IF(AND(A64&gt;=6.65,G64&lt;0.333,H64&gt;=7.148,D64&gt;=1.35,F64&lt;2.5,F64&gt;=1.5),4.8,IF(AND(D64&gt;=1.45,G64&gt;=0.333,H64&gt;=7.148,D64&gt;=1.35,F64&lt;2.5,F64&gt;=1.5),4.85,IF(AND(G64&gt;=0.861,A64&lt;7.25,B64&gt;=2.85,A64&gt;=6.15,F64&gt;=2.5,F64&gt;=1.5),5.2,IF(AND(G64&lt;0.571,H64&gt;=9.499,A64&lt;5.05,D64&gt;=0.15,D64&lt;0.25,G64&lt;0.934,F64&lt;1.5),1.2,IF(AND(G64&gt;=0.571,H64&gt;=9.499,A64&lt;5.05,D64&gt;=0.15,D64&lt;0.25,G64&lt;0.934,F64&lt;1.5),1.3,IF(AND(H64&lt;9.283,A64&lt;5.45,A64&gt;=5.05,D64&gt;=0.15,D64&lt;0.25,G64&lt;0.934,F64&lt;1.5),1.5,IF(AND(H64&gt;=9.283,A64&lt;5.45,A64&gt;=5.05,D64&gt;=0.15,D64&lt;0.25,G64&lt;0.934,F64&lt;1.5),1.425,IF(AND(A64&lt;4.9,B64&lt;4.15,D64&lt;0.45,H64&lt;14.379,D64&gt;=0.25,G64&lt;0.934,F64&lt;1.5),1.4,IF(AND(A64&gt;=4.9,B64&lt;4.15,D64&lt;0.45,H64&lt;14.379,D64&gt;=0.25,G64&lt;0.934,F64&lt;1.5),1.325,IF(AND(G64&lt;0.572,A64&lt;5.75,G64&lt;0.857,A64&gt;=5.3,D64&lt;1.35,F64&lt;2.5,F64&gt;=1.5),3.65,IF(AND(G64&gt;=0.572,A64&lt;5.75,G64&lt;0.857,A64&gt;=5.3,D64&lt;1.35,F64&lt;2.5,F64&gt;=1.5),3.9,IF(AND(A64&lt;6.75,D64&lt;1.45,G64&gt;=0.333,H64&gt;=7.148,D64&gt;=1.35,F64&lt;2.5,F64&gt;=1.5),4.4,IF(AND(A64&gt;=6.75,D64&lt;1.45,G64&gt;=0.333,H64&gt;=7.148,D64&gt;=1.35,F64&lt;2.5,F64&gt;=1.5),4.78,IF(AND(A64&lt;6.6,B64&lt;3.25,G64&lt;0.861,A64&lt;7.25,B64&gt;=2.85,A64&gt;=6.15,F64&gt;=2.5,F64&gt;=1.5),5.333,IF(AND(H64&lt;11.461,B64&gt;=3.25,G64&lt;0.861,A64&lt;7.25,B64&gt;=2.85,A64&gt;=6.15,F64&gt;=2.5,F64&gt;=1.5),6.025,IF(AND(H64&gt;=11.461,B64&gt;=3.25,G64&lt;0.861,A64&lt;7.25,B64&gt;=2.85,A64&gt;=6.15,F64&gt;=2.5,F64&gt;=1.5),5.667,IF(AND(H64&gt;=14.564,A64&gt;=6.6,B64&lt;3.25,G64&lt;0.861,A64&lt;7.25,B64&gt;=2.85,A64&gt;=6.15,F64&gt;=2.5,F64&gt;=1.5),5.4,IF(AND(D64&gt;=2.35,H64&lt;14.564,A64&gt;=6.6,B64&lt;3.25,G64&lt;0.861,A64&lt;7.25,B64&gt;=2.85,A64&gt;=6.15,F64&gt;=2.5,F64&gt;=1.5),5.6,IF(AND(A64&lt;6.85,D64&lt;2.35,H64&lt;14.564,A64&gt;=6.6,B64&lt;3.25,G64&lt;0.861,A64&lt;7.25,B64&gt;=2.85,A64&gt;=6.15,F64&gt;=2.5,F64&gt;=1.5),5.9,IF(AND(A64&gt;=6.85,D64&lt;2.35,H64&lt;14.564,A64&gt;=6.6,B64&lt;3.25,G64&lt;0.861,A64&lt;7.25,B64&gt;=2.85,A64&gt;=6.15,F64&gt;=2.5,F64&gt;=1.5),5.78,"shouldnthappen"))))))))))))))))))))))))))))))))))))</f>
        <v>4.85</v>
      </c>
      <c r="V64" s="1" t="n">
        <f aca="false">IF(AND(H64&lt;5.748,A64&lt;5.05,D64&lt;0.75),1,IF(AND(B64&lt;3.15,H64&gt;=5.748,A64&lt;5.05,D64&lt;0.75),1.475,IF(AND(G64&gt;=0.801,D64&lt;0.25,A64&gt;=5.05,D64&lt;0.75),1.7,IF(AND(D64&gt;=0.45,D64&gt;=0.25,A64&gt;=5.05,D64&lt;0.75),1.7,IF(AND(B64&lt;2.35,F64&lt;2.5,B64&lt;2.75,D64&gt;=0.75),4.16,IF(AND(D64&lt;1.75,F64&gt;=2.5,B64&lt;2.75,D64&gt;=0.75),4.875,IF(AND(D64&gt;=1.75,F64&gt;=2.5,B64&lt;2.75,D64&gt;=0.75),5.333,IF(AND(H64&gt;=16.284,D64&gt;=1.55,B64&gt;=2.75,D64&gt;=0.75),6.6,IF(AND(H64&gt;=14.144,B64&gt;=3.15,H64&gt;=5.748,A64&lt;5.05,D64&lt;0.75),1.3,IF(AND(A64&lt;5.45,G64&lt;0.801,D64&lt;0.25,A64&gt;=5.05,D64&lt;0.75),1.5,IF(AND(A64&gt;=5.45,G64&lt;0.801,D64&lt;0.25,A64&gt;=5.05,D64&lt;0.75),1.34,IF(AND(B64&lt;3.75,D64&lt;0.45,D64&gt;=0.25,A64&gt;=5.05,D64&lt;0.75),1.467,IF(AND(B64&gt;=3.75,D64&lt;0.45,D64&gt;=0.25,A64&gt;=5.05,D64&lt;0.75),1.767,IF(AND(G64&gt;=0.896,B64&gt;=2.35,F64&lt;2.5,B64&lt;2.75,D64&gt;=0.75),4.9,IF(AND(H64&lt;15.504,D64&lt;1.35,D64&lt;1.55,B64&gt;=2.75,D64&gt;=0.75),4.2,IF(AND(H64&gt;=15.504,D64&lt;1.35,D64&lt;1.55,B64&gt;=2.75,D64&gt;=0.75),4.6,IF(AND(H64&lt;9.767,D64&gt;=1.35,D64&lt;1.55,B64&gt;=2.75,D64&gt;=0.75),5.1,IF(AND(A64&lt;4.5,H64&lt;14.144,B64&gt;=3.15,H64&gt;=5.748,A64&lt;5.05,D64&lt;0.75),1.3,IF(AND(A64&gt;=4.5,H64&lt;14.144,B64&gt;=3.15,H64&gt;=5.748,A64&lt;5.05,D64&lt;0.75),1.4,IF(AND(D64&gt;=1.15,G64&lt;0.896,B64&gt;=2.35,F64&lt;2.5,B64&lt;2.75,D64&gt;=0.75),4.04,IF(AND(B64&lt;2.9,H64&gt;=9.767,D64&gt;=1.35,D64&lt;1.55,B64&gt;=2.75,D64&gt;=0.75),4.8,IF(AND(D64&lt;1.7,A64&gt;=7.05,H64&lt;16.284,D64&gt;=1.55,B64&gt;=2.75,D64&gt;=0.75),5.8,IF(AND(D64&gt;=1.7,A64&gt;=7.05,H64&lt;16.284,D64&gt;=1.55,B64&gt;=2.75,D64&gt;=0.75),6.3,IF(AND(B64&lt;2.45,D64&lt;1.15,G64&lt;0.896,B64&gt;=2.35,F64&lt;2.5,B64&lt;2.75,D64&gt;=0.75),3.767,IF(AND(B64&gt;=2.45,D64&lt;1.15,G64&lt;0.896,B64&gt;=2.35,F64&lt;2.5,B64&lt;2.75,D64&gt;=0.75),3.167,IF(AND(B64&gt;=3.15,B64&gt;=2.9,H64&gt;=9.767,D64&gt;=1.35,D64&lt;1.55,B64&gt;=2.75,D64&gt;=0.75),4.7,IF(AND(D64&lt;1.9,D64&lt;2.05,A64&lt;7.05,H64&lt;16.284,D64&gt;=1.55,B64&gt;=2.75,D64&gt;=0.75),4.82,IF(AND(D64&gt;=1.9,D64&lt;2.05,A64&lt;7.05,H64&lt;16.284,D64&gt;=1.55,B64&gt;=2.75,D64&gt;=0.75),5.067,IF(AND(H64&lt;12.721,B64&lt;3.15,B64&gt;=2.9,H64&gt;=9.767,D64&gt;=1.35,D64&lt;1.55,B64&gt;=2.75,D64&gt;=0.75),4.5,IF(AND(H64&gt;=12.721,B64&lt;3.15,B64&gt;=2.9,H64&gt;=9.767,D64&gt;=1.35,D64&lt;1.55,B64&gt;=2.75,D64&gt;=0.75),4.433,IF(AND(H64&lt;9.525,G64&lt;0.364,D64&gt;=2.05,A64&lt;7.05,H64&lt;16.284,D64&gt;=1.55,B64&gt;=2.75,D64&gt;=0.75),5.1,IF(AND(A64&lt;6.25,G64&gt;=0.364,D64&gt;=2.05,A64&lt;7.05,H64&lt;16.284,D64&gt;=1.55,B64&gt;=2.75,D64&gt;=0.75),5.4,IF(AND(H64&lt;10.898,H64&gt;=9.525,G64&lt;0.364,D64&gt;=2.05,A64&lt;7.05,H64&lt;16.284,D64&gt;=1.55,B64&gt;=2.75,D64&gt;=0.75),5.6,IF(AND(H64&lt;8.711,A64&gt;=6.25,G64&gt;=0.364,D64&gt;=2.05,A64&lt;7.05,H64&lt;16.284,D64&gt;=1.55,B64&gt;=2.75,D64&gt;=0.75),5.7,IF(AND(H64&gt;=8.711,A64&gt;=6.25,G64&gt;=0.364,D64&gt;=2.05,A64&lt;7.05,H64&lt;16.284,D64&gt;=1.55,B64&gt;=2.75,D64&gt;=0.75),5.84,IF(AND(D64&lt;2.2,H64&gt;=10.898,H64&gt;=9.525,G64&lt;0.364,D64&gt;=2.05,A64&lt;7.05,H64&lt;16.284,D64&gt;=1.55,B64&gt;=2.75,D64&gt;=0.75),5.4,IF(AND(D64&gt;=2.2,H64&gt;=10.898,H64&gt;=9.525,G64&lt;0.364,D64&gt;=2.05,A64&lt;7.05,H64&lt;16.284,D64&gt;=1.55,B64&gt;=2.75,D64&gt;=0.75),5.3,"shouldnthappen")))))))))))))))))))))))))))))))))))))</f>
        <v>5.1</v>
      </c>
      <c r="W64" s="1" t="n">
        <f aca="false">IF(AND(H64&lt;6.926,D64&gt;=0.35,D64&lt;0.8),1.9,IF(AND(H64&gt;=6.926,D64&gt;=0.35,D64&lt;0.8),1.533,IF(AND(H64&lt;13.492,A64&lt;4.75,D64&lt;0.35,D64&lt;0.8),1.1,IF(AND(H64&gt;=13.492,A64&lt;4.75,D64&lt;0.35,D64&lt;0.8),1.375,IF(AND(B64&lt;2.75,A64&gt;=5.85,F64&lt;2.5,D64&gt;=0.8),4.833,IF(AND(B64&lt;3.3,A64&gt;=7.05,F64&gt;=2.5,D64&gt;=0.8),5.8,IF(AND(B64&gt;=3.3,A64&gt;=7.05,F64&gt;=2.5,D64&gt;=0.8),6.325,IF(AND(D64&gt;=0.25,A64&lt;5.05,A64&gt;=4.75,D64&lt;0.35,D64&lt;0.8),1.3,IF(AND(B64&lt;3.6,A64&gt;=5.05,A64&gt;=4.75,D64&lt;0.35,D64&lt;0.8),1.4,IF(AND(H64&lt;10.194,G64&lt;0.412,A64&lt;5.85,F64&lt;2.5,D64&gt;=0.8),4.133,IF(AND(H64&gt;=10.194,G64&lt;0.412,A64&lt;5.85,F64&lt;2.5,D64&gt;=0.8),4.5,IF(AND(A64&lt;5.35,G64&gt;=0.412,A64&lt;5.85,F64&lt;2.5,D64&gt;=0.8),3.15,IF(AND(A64&lt;6.2,B64&gt;=2.75,A64&gt;=5.85,F64&lt;2.5,D64&gt;=0.8),4.3,IF(AND(H64&lt;5.767,A64&lt;6.2,A64&lt;7.05,F64&gt;=2.5,D64&gt;=0.8),4.5,IF(AND(G64&gt;=0.861,A64&gt;=6.2,A64&lt;7.05,F64&gt;=2.5,D64&gt;=0.8),5.2,IF(AND(B64&lt;3.15,D64&lt;0.25,A64&lt;5.05,A64&gt;=4.75,D64&lt;0.35,D64&lt;0.8),1.55,IF(AND(A64&lt;5.45,B64&gt;=3.6,A64&gt;=5.05,A64&gt;=4.75,D64&lt;0.35,D64&lt;0.8),1.5,IF(AND(A64&gt;=5.45,B64&gt;=3.6,A64&gt;=5.05,A64&gt;=4.75,D64&lt;0.35,D64&lt;0.8),1.4,IF(AND(G64&gt;=0.772,A64&gt;=5.35,G64&gt;=0.412,A64&lt;5.85,F64&lt;2.5,D64&gt;=0.8),3.9,IF(AND(D64&gt;=1.45,A64&gt;=6.2,B64&gt;=2.75,A64&gt;=5.85,F64&lt;2.5,D64&gt;=0.8),4.775,IF(AND(G64&lt;0.5,H64&gt;=5.767,A64&lt;6.2,A64&lt;7.05,F64&gt;=2.5,D64&gt;=0.8),5.1,IF(AND(G64&gt;=0.5,H64&gt;=5.767,A64&lt;6.2,A64&lt;7.05,F64&gt;=2.5,D64&gt;=0.8),4.95,IF(AND(B64&gt;=3.25,G64&lt;0.861,A64&gt;=6.2,A64&lt;7.05,F64&gt;=2.5,D64&gt;=0.8),5.75,IF(AND(A64&lt;4.95,B64&gt;=3.15,D64&lt;0.25,A64&lt;5.05,A64&gt;=4.75,D64&lt;0.35,D64&lt;0.8),1.4,IF(AND(A64&lt;5.65,G64&lt;0.772,A64&gt;=5.35,G64&gt;=0.412,A64&lt;5.85,F64&lt;2.5,D64&gt;=0.8),3.6,IF(AND(A64&gt;=5.65,G64&lt;0.772,A64&gt;=5.35,G64&gt;=0.412,A64&lt;5.85,F64&lt;2.5,D64&gt;=0.8),3.5,IF(AND(B64&gt;=3.15,D64&lt;1.45,A64&gt;=6.2,B64&gt;=2.75,A64&gt;=5.85,F64&lt;2.5,D64&gt;=0.8),4.7,IF(AND(A64&gt;=6.65,B64&lt;3.25,G64&lt;0.861,A64&gt;=6.2,A64&lt;7.05,F64&gt;=2.5,D64&gt;=0.8),5.567,IF(AND(H64&lt;9.499,A64&gt;=4.95,B64&gt;=3.15,D64&lt;0.25,A64&lt;5.05,A64&gt;=4.75,D64&lt;0.35,D64&lt;0.8),1.4,IF(AND(H64&gt;=9.499,A64&gt;=4.95,B64&gt;=3.15,D64&lt;0.25,A64&lt;5.05,A64&gt;=4.75,D64&lt;0.35,D64&lt;0.8),1.2,IF(AND(G64&lt;0.765,B64&lt;3.15,D64&lt;1.45,A64&gt;=6.2,B64&gt;=2.75,A64&gt;=5.85,F64&lt;2.5,D64&gt;=0.8),4.4,IF(AND(G64&gt;=0.765,B64&lt;3.15,D64&lt;1.45,A64&gt;=6.2,B64&gt;=2.75,A64&gt;=5.85,F64&lt;2.5,D64&gt;=0.8),4.6,IF(AND(H64&lt;10.667,A64&lt;6.65,B64&lt;3.25,G64&lt;0.861,A64&gt;=6.2,A64&lt;7.05,F64&gt;=2.5,D64&gt;=0.8),5.167,IF(AND(G64&lt;0.627,H64&gt;=10.667,A64&lt;6.65,B64&lt;3.25,G64&lt;0.861,A64&gt;=6.2,A64&lt;7.05,F64&gt;=2.5,D64&gt;=0.8),5.64,IF(AND(G64&gt;=0.627,H64&gt;=10.667,A64&lt;6.65,B64&lt;3.25,G64&lt;0.861,A64&gt;=6.2,A64&lt;7.05,F64&gt;=2.5,D64&gt;=0.8),5.1,"shouldnthappen")))))))))))))))))))))))))))))))))))</f>
        <v>4.3</v>
      </c>
      <c r="X64" s="1" t="n">
        <f aca="false">IF(AND(B64&lt;3.05,H64&lt;6.697,A64&lt;5.45),4.1,IF(AND(B64&gt;=3.05,H64&lt;6.697,A64&lt;5.45),1.48,IF(AND(D64&lt;0.7,A64&lt;5.9,A64&gt;=5.45),1.4,IF(AND(A64&lt;4.35,B64&lt;3.3,H64&gt;=6.697,A64&lt;5.45),1.1,IF(AND(G64&lt;0.372,D64&gt;=0.7,A64&lt;5.9,A64&gt;=5.45),4.36,IF(AND(A64&gt;=4.9,A64&gt;=4.35,B64&lt;3.3,H64&gt;=6.697,A64&lt;5.45),1.6,IF(AND(H64&gt;=14.171,A64&lt;5.15,B64&gt;=3.3,H64&gt;=6.697,A64&lt;5.45),1.6,IF(AND(G64&lt;0.451,A64&gt;=5.15,B64&gt;=3.3,H64&gt;=6.697,A64&lt;5.45),1.367,IF(AND(G64&gt;=0.451,A64&gt;=5.15,B64&gt;=3.3,H64&gt;=6.697,A64&lt;5.45),1.5,IF(AND(G64&lt;0.332,D64&lt;1.45,F64&lt;2.5,A64&gt;=5.9,A64&gt;=5.45),4.35,IF(AND(A64&lt;6.15,D64&gt;=1.45,F64&lt;2.5,A64&gt;=5.9,A64&gt;=5.45),5.1,IF(AND(D64&gt;=2.4,G64&lt;0.432,F64&gt;=2.5,A64&gt;=5.9,A64&gt;=5.45),5.78,IF(AND(A64&lt;6.15,G64&gt;=0.432,F64&gt;=2.5,A64&gt;=5.9,A64&gt;=5.45),4.9,IF(AND(B64&lt;3.1,A64&lt;4.9,A64&gt;=4.35,B64&lt;3.3,H64&gt;=6.697,A64&lt;5.45),1.4,IF(AND(B64&gt;=3.1,A64&lt;4.9,A64&gt;=4.35,B64&lt;3.3,H64&gt;=6.697,A64&lt;5.45),1.3,IF(AND(G64&lt;0.343,H64&lt;14.171,A64&lt;5.15,B64&gt;=3.3,H64&gt;=6.697,A64&lt;5.45),1.433,IF(AND(G64&gt;=0.343,H64&lt;14.171,A64&lt;5.15,B64&gt;=3.3,H64&gt;=6.697,A64&lt;5.45),1.525,IF(AND(D64&lt;1.05,B64&lt;2.55,G64&gt;=0.372,D64&gt;=0.7,A64&lt;5.9,A64&gt;=5.45),3.7,IF(AND(H64&lt;10.596,B64&gt;=2.55,G64&gt;=0.372,D64&gt;=0.7,A64&lt;5.9,A64&gt;=5.45),3.525,IF(AND(H64&gt;=10.596,B64&gt;=2.55,G64&gt;=0.372,D64&gt;=0.7,A64&lt;5.9,A64&gt;=5.45),3.9,IF(AND(H64&lt;14.314,G64&gt;=0.332,D64&lt;1.45,F64&lt;2.5,A64&gt;=5.9,A64&gt;=5.45),4.4,IF(AND(H64&gt;=14.314,G64&gt;=0.332,D64&lt;1.45,F64&lt;2.5,A64&gt;=5.9,A64&gt;=5.45),4.7,IF(AND(H64&lt;13.906,A64&gt;=6.15,D64&gt;=1.45,F64&lt;2.5,A64&gt;=5.9,A64&gt;=5.45),4.675,IF(AND(H64&gt;=13.906,A64&gt;=6.15,D64&gt;=1.45,F64&lt;2.5,A64&gt;=5.9,A64&gt;=5.45),4.9,IF(AND(G64&lt;0.093,D64&lt;2.4,G64&lt;0.432,F64&gt;=2.5,A64&gt;=5.9,A64&gt;=5.45),5.6,IF(AND(B64&lt;2.95,A64&gt;=6.15,G64&gt;=0.432,F64&gt;=2.5,A64&gt;=5.9,A64&gt;=5.45),5.86,IF(AND(A64&lt;5.55,D64&gt;=1.05,B64&lt;2.55,G64&gt;=0.372,D64&gt;=0.7,A64&lt;5.9,A64&gt;=5.45),4,IF(AND(A64&gt;=5.55,D64&gt;=1.05,B64&lt;2.55,G64&gt;=0.372,D64&gt;=0.7,A64&lt;5.9,A64&gt;=5.45),3.9,IF(AND(D64&lt;1.7,G64&gt;=0.093,D64&lt;2.4,G64&lt;0.432,F64&gt;=2.5,A64&gt;=5.9,A64&gt;=5.45),5.05,IF(AND(G64&gt;=0.774,B64&gt;=2.95,A64&gt;=6.15,G64&gt;=0.432,F64&gt;=2.5,A64&gt;=5.9,A64&gt;=5.45),5.3,IF(AND(G64&gt;=0.312,D64&gt;=1.7,G64&gt;=0.093,D64&lt;2.4,G64&lt;0.432,F64&gt;=2.5,A64&gt;=5.9,A64&gt;=5.45),5.4,IF(AND(D64&lt;2.45,G64&lt;0.774,B64&gt;=2.95,A64&gt;=6.15,G64&gt;=0.432,F64&gt;=2.5,A64&gt;=5.9,A64&gt;=5.45),5.66,IF(AND(D64&gt;=2.45,G64&lt;0.774,B64&gt;=2.95,A64&gt;=6.15,G64&gt;=0.432,F64&gt;=2.5,A64&gt;=5.9,A64&gt;=5.45),6,IF(AND(G64&gt;=0.301,G64&lt;0.312,D64&gt;=1.7,G64&gt;=0.093,D64&lt;2.4,G64&lt;0.432,F64&gt;=2.5,A64&gt;=5.9,A64&gt;=5.45),5.1,IF(AND(A64&lt;6.45,G64&lt;0.301,G64&lt;0.312,D64&gt;=1.7,G64&gt;=0.093,D64&lt;2.4,G64&lt;0.432,F64&gt;=2.5,A64&gt;=5.9,A64&gt;=5.45),5.3,IF(AND(A64&gt;=6.45,G64&lt;0.301,G64&lt;0.312,D64&gt;=1.7,G64&gt;=0.093,D64&lt;2.4,G64&lt;0.432,F64&gt;=2.5,A64&gt;=5.9,A64&gt;=5.45),5.2,"shouldnthappen"))))))))))))))))))))))))))))))))))))</f>
        <v>5.1</v>
      </c>
      <c r="Y64" s="1" t="n">
        <f aca="false">IF(AND(H64&lt;6.51,F64&lt;1.5),1.8,IF(AND(H64&gt;=16.674,F64&gt;=1.5),6.533,IF(AND(D64&gt;=0.45,H64&gt;=6.51,F64&lt;1.5),1.667,IF(AND(H64&gt;=13.805,G64&lt;0.154,H64&lt;16.674,F64&gt;=1.5),6.7,IF(AND(D64&lt;0.15,A64&lt;5.05,D64&lt;0.45,H64&gt;=6.51,F64&lt;1.5),1.4,IF(AND(H64&gt;=13.586,A64&gt;=5.05,D64&lt;0.45,H64&gt;=6.51,F64&lt;1.5),1.3,IF(AND(F64&lt;2.5,H64&lt;13.805,G64&lt;0.154,H64&lt;16.674,F64&gt;=1.5),4.6,IF(AND(H64&lt;8.929,D64&lt;1.35,G64&gt;=0.154,H64&lt;16.674,F64&gt;=1.5),3.64,IF(AND(G64&lt;0.05,H64&lt;13.586,A64&gt;=5.05,D64&lt;0.45,H64&gt;=6.51,F64&lt;1.5),1.4,IF(AND(G64&gt;=0.107,F64&gt;=2.5,H64&lt;13.805,G64&lt;0.154,H64&lt;16.674,F64&gt;=1.5),5.3,IF(AND(B64&gt;=2.75,H64&gt;=8.929,D64&lt;1.35,G64&gt;=0.154,H64&lt;16.674,F64&gt;=1.5),4.433,IF(AND(D64&gt;=1.55,F64&lt;2.5,D64&gt;=1.35,G64&gt;=0.154,H64&lt;16.674,F64&gt;=1.5),4.975,IF(AND(H64&lt;6.93,F64&gt;=2.5,D64&gt;=1.35,G64&gt;=0.154,H64&lt;16.674,F64&gt;=1.5),4.5,IF(AND(H64&lt;12.675,G64&lt;0.217,D64&gt;=0.15,A64&lt;5.05,D64&lt;0.45,H64&gt;=6.51,F64&lt;1.5),1.4,IF(AND(H64&gt;=12.675,G64&lt;0.217,D64&gt;=0.15,A64&lt;5.05,D64&lt;0.45,H64&gt;=6.51,F64&lt;1.5),1.5,IF(AND(A64&lt;4.65,G64&gt;=0.217,D64&gt;=0.15,A64&lt;5.05,D64&lt;0.45,H64&gt;=6.51,F64&lt;1.5),1.35,IF(AND(D64&lt;0.25,G64&gt;=0.05,H64&lt;13.586,A64&gt;=5.05,D64&lt;0.45,H64&gt;=6.51,F64&lt;1.5),1.467,IF(AND(D64&gt;=0.25,G64&gt;=0.05,H64&lt;13.586,A64&gt;=5.05,D64&lt;0.45,H64&gt;=6.51,F64&lt;1.5),1.5,IF(AND(H64&lt;9.15,G64&lt;0.107,F64&gt;=2.5,H64&lt;13.805,G64&lt;0.154,H64&lt;16.674,F64&gt;=1.5),5.7,IF(AND(H64&gt;=9.15,G64&lt;0.107,F64&gt;=2.5,H64&lt;13.805,G64&lt;0.154,H64&lt;16.674,F64&gt;=1.5),5.6,IF(AND(G64&lt;0.404,B64&lt;2.75,H64&gt;=8.929,D64&lt;1.35,G64&gt;=0.154,H64&lt;16.674,F64&gt;=1.5),4.15,IF(AND(G64&gt;=0.404,B64&lt;2.75,H64&gt;=8.929,D64&lt;1.35,G64&gt;=0.154,H64&lt;16.674,F64&gt;=1.5),3.9,IF(AND(A64&gt;=6.75,D64&lt;1.55,F64&lt;2.5,D64&gt;=1.35,G64&gt;=0.154,H64&lt;16.674,F64&gt;=1.5),4.82,IF(AND(D64&lt;0.25,A64&gt;=4.65,G64&gt;=0.217,D64&gt;=0.15,A64&lt;5.05,D64&lt;0.45,H64&gt;=6.51,F64&lt;1.5),1.325,IF(AND(D64&gt;=0.25,A64&gt;=4.65,G64&gt;=0.217,D64&gt;=0.15,A64&lt;5.05,D64&lt;0.45,H64&gt;=6.51,F64&lt;1.5),1.3,IF(AND(A64&lt;6.55,A64&lt;6.75,D64&lt;1.55,F64&lt;2.5,D64&gt;=1.35,G64&gt;=0.154,H64&lt;16.674,F64&gt;=1.5),4.575,IF(AND(A64&gt;=6.55,A64&lt;6.75,D64&lt;1.55,F64&lt;2.5,D64&gt;=1.35,G64&gt;=0.154,H64&lt;16.674,F64&gt;=1.5),4.4,IF(AND(B64&lt;2.9,D64&lt;2.05,H64&gt;=6.93,F64&gt;=2.5,D64&gt;=1.35,G64&gt;=0.154,H64&lt;16.674,F64&gt;=1.5),5.05,IF(AND(H64&lt;8.884,D64&gt;=2.05,H64&gt;=6.93,F64&gt;=2.5,D64&gt;=1.35,G64&gt;=0.154,H64&lt;16.674,F64&gt;=1.5),5.1,IF(AND(H64&lt;13.711,B64&gt;=2.9,D64&lt;2.05,H64&gt;=6.93,F64&gt;=2.5,D64&gt;=1.35,G64&gt;=0.154,H64&lt;16.674,F64&gt;=1.5),5,IF(AND(H64&gt;=13.711,B64&gt;=2.9,D64&lt;2.05,H64&gt;=6.93,F64&gt;=2.5,D64&gt;=1.35,G64&gt;=0.154,H64&lt;16.674,F64&gt;=1.5),5.8,IF(AND(B64&lt;3.15,H64&gt;=8.884,D64&gt;=2.05,H64&gt;=6.93,F64&gt;=2.5,D64&gt;=1.35,G64&gt;=0.154,H64&lt;16.674,F64&gt;=1.5),5.56,IF(AND(B64&gt;=3.15,H64&gt;=8.884,D64&gt;=2.05,H64&gt;=6.93,F64&gt;=2.5,D64&gt;=1.35,G64&gt;=0.154,H64&lt;16.674,F64&gt;=1.5),5.9,"shouldnthappen")))))))))))))))))))))))))))))))))</f>
        <v>4.575</v>
      </c>
      <c r="Z64" s="1" t="n">
        <f aca="false">IF(AND(F64&gt;=2,B64&gt;=3.35),5.6,IF(AND(A64&lt;6.65,H64&gt;=15.076,B64&lt;3.35),4.8,IF(AND(A64&gt;=6.65,H64&gt;=15.076,B64&lt;3.35),6.15,IF(AND(H64&lt;6.542,F64&lt;2,B64&gt;=3.35),1.767,IF(AND(G64&gt;=0.653,D64&lt;0.75,H64&lt;15.076,B64&lt;3.35),1.55,IF(AND(D64&lt;0.15,G64&lt;0.653,D64&lt;0.75,H64&lt;15.076,B64&lt;3.35),1.1,IF(AND(G64&lt;0.356,A64&lt;5.05,H64&gt;=6.542,F64&lt;2,B64&gt;=3.35),1.4,IF(AND(G64&gt;=0.356,A64&lt;5.05,H64&gt;=6.542,F64&lt;2,B64&gt;=3.35),1.3,IF(AND(G64&gt;=0.566,A64&gt;=5.05,H64&gt;=6.542,F64&lt;2,B64&gt;=3.35),1.6,IF(AND(B64&gt;=3.1,D64&gt;=0.15,G64&lt;0.653,D64&lt;0.75,H64&lt;15.076,B64&lt;3.35),1.367,IF(AND(B64&gt;=2.65,D64&lt;1.45,B64&lt;2.75,D64&gt;=0.75,H64&lt;15.076,B64&lt;3.35),3.96,IF(AND(G64&lt;0.352,D64&gt;=1.45,B64&lt;2.75,D64&gt;=0.75,H64&lt;15.076,B64&lt;3.35),4.5,IF(AND(D64&gt;=1.35,A64&lt;6.2,B64&gt;=2.75,D64&gt;=0.75,H64&lt;15.076,B64&lt;3.35),4.733,IF(AND(A64&lt;4.7,B64&lt;3.1,D64&gt;=0.15,G64&lt;0.653,D64&lt;0.75,H64&lt;15.076,B64&lt;3.35),1.36,IF(AND(A64&gt;=4.7,B64&lt;3.1,D64&gt;=0.15,G64&lt;0.653,D64&lt;0.75,H64&lt;15.076,B64&lt;3.35),1.6,IF(AND(A64&lt;5.2,B64&lt;2.65,D64&lt;1.45,B64&lt;2.75,D64&gt;=0.75,H64&lt;15.076,B64&lt;3.35),3.3,IF(AND(A64&lt;6.5,G64&gt;=0.352,D64&gt;=1.45,B64&lt;2.75,D64&gt;=0.75,H64&lt;15.076,B64&lt;3.35),5,IF(AND(A64&gt;=6.5,G64&gt;=0.352,D64&gt;=1.45,B64&lt;2.75,D64&gt;=0.75,H64&lt;15.076,B64&lt;3.35),5.8,IF(AND(H64&lt;8.486,D64&lt;1.35,A64&lt;6.2,B64&gt;=2.75,D64&gt;=0.75,H64&lt;15.076,B64&lt;3.35),3.975,IF(AND(G64&lt;0.187,F64&lt;2.5,A64&gt;=6.2,B64&gt;=2.75,D64&gt;=0.75,H64&lt;15.076,B64&lt;3.35),5,IF(AND(G64&gt;=0.187,F64&lt;2.5,A64&gt;=6.2,B64&gt;=2.75,D64&gt;=0.75,H64&lt;15.076,B64&lt;3.35),4.525,IF(AND(A64&gt;=7.25,F64&gt;=2.5,A64&gt;=6.2,B64&gt;=2.75,D64&gt;=0.75,H64&lt;15.076,B64&lt;3.35),6.5,IF(AND(G64&lt;0.185,B64&lt;3.6,G64&lt;0.566,A64&gt;=5.05,H64&gt;=6.542,F64&lt;2,B64&gt;=3.35),1.45,IF(AND(G64&gt;=0.185,B64&lt;3.6,G64&lt;0.566,A64&gt;=5.05,H64&gt;=6.542,F64&lt;2,B64&gt;=3.35),1.34,IF(AND(G64&lt;0.13,B64&gt;=3.6,G64&lt;0.566,A64&gt;=5.05,H64&gt;=6.542,F64&lt;2,B64&gt;=3.35),1.45,IF(AND(G64&gt;=0.13,B64&gt;=3.6,G64&lt;0.566,A64&gt;=5.05,H64&gt;=6.542,F64&lt;2,B64&gt;=3.35),1.5,IF(AND(D64&lt;1.05,A64&gt;=5.2,B64&lt;2.65,D64&lt;1.45,B64&lt;2.75,D64&gt;=0.75,H64&lt;15.076,B64&lt;3.35),3.5,IF(AND(D64&gt;=1.05,A64&gt;=5.2,B64&lt;2.65,D64&lt;1.45,B64&lt;2.75,D64&gt;=0.75,H64&lt;15.076,B64&lt;3.35),3.94,IF(AND(H64&lt;10.983,H64&gt;=8.486,D64&lt;1.35,A64&lt;6.2,B64&gt;=2.75,D64&gt;=0.75,H64&lt;15.076,B64&lt;3.35),4.38,IF(AND(H64&gt;=10.983,H64&gt;=8.486,D64&lt;1.35,A64&lt;6.2,B64&gt;=2.75,D64&gt;=0.75,H64&lt;15.076,B64&lt;3.35),4.1,IF(AND(B64&gt;=3.25,A64&lt;7.25,F64&gt;=2.5,A64&gt;=6.2,B64&gt;=2.75,D64&gt;=0.75,H64&lt;15.076,B64&lt;3.35),5.7,IF(AND(B64&lt;2.95,B64&lt;3.25,A64&lt;7.25,F64&gt;=2.5,A64&gt;=6.2,B64&gt;=2.75,D64&gt;=0.75,H64&lt;15.076,B64&lt;3.35),5.6,IF(AND(H64&gt;=13.711,B64&gt;=2.95,B64&lt;3.25,A64&lt;7.25,F64&gt;=2.5,A64&gt;=6.2,B64&gt;=2.75,D64&gt;=0.75,H64&lt;15.076,B64&lt;3.35),5.8,IF(AND(A64&gt;=6.8,H64&lt;13.711,B64&gt;=2.95,B64&lt;3.25,A64&lt;7.25,F64&gt;=2.5,A64&gt;=6.2,B64&gt;=2.75,D64&gt;=0.75,H64&lt;15.076,B64&lt;3.35),5.1,IF(AND(H64&lt;12.921,A64&lt;6.8,H64&lt;13.711,B64&gt;=2.95,B64&lt;3.25,A64&lt;7.25,F64&gt;=2.5,A64&gt;=6.2,B64&gt;=2.75,D64&gt;=0.75,H64&lt;15.076,B64&lt;3.35),5.34,IF(AND(H64&gt;=12.921,A64&lt;6.8,H64&lt;13.711,B64&gt;=2.95,B64&lt;3.25,A64&lt;7.25,F64&gt;=2.5,A64&gt;=6.2,B64&gt;=2.75,D64&gt;=0.75,H64&lt;15.076,B64&lt;3.35),5.133,"shouldnthappen"))))))))))))))))))))))))))))))))))))</f>
        <v>4.733</v>
      </c>
      <c r="AA64" s="1" t="n">
        <f aca="false">IF(AND(D64&gt;=0.45,A64&lt;5.05,D64&lt;0.8),1.6,IF(AND(D64&gt;=0.45,A64&gt;=5.05,D64&lt;0.8),1.7,IF(AND(H64&gt;=16.244,F64&gt;=2.5,D64&gt;=0.8),6.533,IF(AND(A64&lt;4.35,D64&lt;0.45,A64&lt;5.05,D64&lt;0.8),1.1,IF(AND(H64&gt;=14.877,D64&lt;0.45,A64&gt;=5.05,D64&lt;0.8),1.3,IF(AND(D64&gt;=1.4,A64&lt;5.65,F64&lt;2.5,D64&gt;=0.8),4.5,IF(AND(A64&gt;=7.25,H64&lt;16.244,F64&gt;=2.5,D64&gt;=0.8),6.5,IF(AND(A64&gt;=4.75,A64&gt;=4.35,D64&lt;0.45,A64&lt;5.05,D64&lt;0.8),1.35,IF(AND(A64&lt;5.3,D64&lt;1.4,A64&lt;5.65,F64&lt;2.5,D64&gt;=0.8),3.1,IF(AND(A64&gt;=6.8,A64&gt;=6.55,A64&gt;=5.65,F64&lt;2.5,D64&gt;=0.8),4.9,IF(AND(H64&lt;5.767,A64&lt;7.25,H64&lt;16.244,F64&gt;=2.5,D64&gt;=0.8),4.5,IF(AND(G64&gt;=0.522,A64&lt;4.75,A64&gt;=4.35,D64&lt;0.45,A64&lt;5.05,D64&lt;0.8),1.2,IF(AND(G64&gt;=0.948,D64&lt;0.35,H64&lt;14.877,D64&lt;0.45,A64&gt;=5.05,D64&lt;0.8),1.7,IF(AND(H64&lt;13.089,D64&gt;=0.35,H64&lt;14.877,D64&lt;0.45,A64&gt;=5.05,D64&lt;0.8),1.5,IF(AND(H64&gt;=13.089,D64&gt;=0.35,H64&lt;14.877,D64&lt;0.45,A64&gt;=5.05,D64&lt;0.8),1.3,IF(AND(B64&gt;=2.95,A64&gt;=5.3,D64&lt;1.4,A64&lt;5.65,F64&lt;2.5,D64&gt;=0.8),4.1,IF(AND(H64&lt;9.181,A64&lt;6.05,A64&lt;6.55,A64&gt;=5.65,F64&lt;2.5,D64&gt;=0.8),5.1,IF(AND(H64&gt;=9.181,A64&lt;6.05,A64&lt;6.55,A64&gt;=5.65,F64&lt;2.5,D64&gt;=0.8),4.3,IF(AND(G64&gt;=0.867,A64&gt;=6.05,A64&lt;6.55,A64&gt;=5.65,F64&lt;2.5,D64&gt;=0.8),4.9,IF(AND(B64&lt;3.05,A64&lt;6.8,A64&gt;=6.55,A64&gt;=5.65,F64&lt;2.5,D64&gt;=0.8),5,IF(AND(B64&gt;=3.05,A64&lt;6.8,A64&gt;=6.55,A64&gt;=5.65,F64&lt;2.5,D64&gt;=0.8),4.55,IF(AND(H64&gt;=14.144,G64&lt;0.522,A64&lt;4.75,A64&gt;=4.35,D64&lt;0.45,A64&lt;5.05,D64&lt;0.8),1.3,IF(AND(B64&lt;2.7,B64&lt;2.95,A64&gt;=5.3,D64&lt;1.4,A64&lt;5.65,F64&lt;2.5,D64&gt;=0.8),3.78,IF(AND(B64&gt;=2.7,B64&lt;2.95,A64&gt;=5.3,D64&lt;1.4,A64&lt;5.65,F64&lt;2.5,D64&gt;=0.8),3.6,IF(AND(G64&lt;0.638,G64&lt;0.867,A64&gt;=6.05,A64&lt;6.55,A64&gt;=5.65,F64&lt;2.5,D64&gt;=0.8),4.433,IF(AND(G64&gt;=0.638,G64&lt;0.867,A64&gt;=6.05,A64&lt;6.55,A64&gt;=5.65,F64&lt;2.5,D64&gt;=0.8),4,IF(AND(A64&lt;6.35,H64&lt;11.146,H64&gt;=5.767,A64&lt;7.25,H64&lt;16.244,F64&gt;=2.5,D64&gt;=0.8),5.1,IF(AND(A64&lt;4.5,H64&lt;14.144,G64&lt;0.522,A64&lt;4.75,A64&gt;=4.35,D64&lt;0.45,A64&lt;5.05,D64&lt;0.8),1.35,IF(AND(A64&gt;=4.5,H64&lt;14.144,G64&lt;0.522,A64&lt;4.75,A64&gt;=4.35,D64&lt;0.45,A64&lt;5.05,D64&lt;0.8),1.4,IF(AND(A64&lt;5.15,B64&lt;3.75,G64&lt;0.948,D64&lt;0.35,H64&lt;14.877,D64&lt;0.45,A64&gt;=5.05,D64&lt;0.8),1.4,IF(AND(A64&gt;=5.15,B64&lt;3.75,G64&lt;0.948,D64&lt;0.35,H64&lt;14.877,D64&lt;0.45,A64&gt;=5.05,D64&lt;0.8),1.5,IF(AND(G64&lt;0.112,B64&gt;=3.75,G64&lt;0.948,D64&lt;0.35,H64&lt;14.877,D64&lt;0.45,A64&gt;=5.05,D64&lt;0.8),1.5,IF(AND(G64&gt;=0.112,B64&gt;=3.75,G64&lt;0.948,D64&lt;0.35,H64&lt;14.877,D64&lt;0.45,A64&gt;=5.05,D64&lt;0.8),1.6,IF(AND(G64&lt;0.075,A64&gt;=6.35,H64&lt;11.146,H64&gt;=5.767,A64&lt;7.25,H64&lt;16.244,F64&gt;=2.5,D64&gt;=0.8),5.5,IF(AND(G64&gt;=0.075,A64&gt;=6.35,H64&lt;11.146,H64&gt;=5.767,A64&lt;7.25,H64&lt;16.244,F64&gt;=2.5,D64&gt;=0.8),5.24,IF(AND(B64&lt;2.95,D64&lt;1.9,H64&gt;=11.146,H64&gt;=5.767,A64&lt;7.25,H64&lt;16.244,F64&gt;=2.5,D64&gt;=0.8),5.65,IF(AND(B64&gt;=2.95,D64&lt;1.9,H64&gt;=11.146,H64&gt;=5.767,A64&lt;7.25,H64&lt;16.244,F64&gt;=2.5,D64&gt;=0.8),5.8,IF(AND(H64&lt;13.42,D64&gt;=1.9,H64&gt;=11.146,H64&gt;=5.767,A64&lt;7.25,H64&lt;16.244,F64&gt;=2.5,D64&gt;=0.8),5.6,IF(AND(H64&gt;=13.42,D64&gt;=1.9,H64&gt;=11.146,H64&gt;=5.767,A64&lt;7.25,H64&lt;16.244,F64&gt;=2.5,D64&gt;=0.8),5.34,"shouldnthappen")))))))))))))))))))))))))))))))))))))))</f>
        <v>5.1</v>
      </c>
      <c r="AB64" s="1" t="n">
        <f aca="false">IF(AND(D64&gt;=0.35,F64&lt;1.5),1.5,IF(AND(F64&lt;2.5,D64&gt;=1.55,F64&gt;=1.5),4.85,IF(AND(H64&lt;8.308,D64&lt;0.15,D64&lt;0.35,F64&lt;1.5),1.5,IF(AND(H64&gt;=8.308,D64&lt;0.15,D64&lt;0.35,F64&lt;1.5),1.4,IF(AND(H64&lt;5.523,D64&gt;=0.15,D64&lt;0.35,F64&lt;1.5),1,IF(AND(G64&lt;0.572,H64&lt;10.688,D64&lt;1.55,F64&gt;=1.5),3.75,IF(AND(B64&gt;=3.5,F64&gt;=2.5,D64&gt;=1.55,F64&gt;=1.5),6.3,IF(AND(A64&gt;=5.65,G64&gt;=0.572,H64&lt;10.688,D64&lt;1.55,F64&gt;=1.5),4.45,IF(AND(B64&gt;=2.85,A64&lt;6.15,H64&gt;=10.688,D64&lt;1.55,F64&gt;=1.5),4.35,IF(AND(H64&gt;=16.284,B64&lt;3.5,F64&gt;=2.5,D64&gt;=1.55,F64&gt;=1.5),6.6,IF(AND(G64&gt;=0.241,G64&lt;0.338,H64&gt;=5.523,D64&gt;=0.15,D64&lt;0.35,F64&lt;1.5),1.25,IF(AND(A64&lt;5.05,G64&gt;=0.338,H64&gt;=5.523,D64&gt;=0.15,D64&lt;0.35,F64&lt;1.5),1.35,IF(AND(B64&lt;2.7,A64&lt;5.65,G64&gt;=0.572,H64&lt;10.688,D64&lt;1.55,F64&gt;=1.5),4,IF(AND(B64&gt;=2.7,A64&lt;5.65,G64&gt;=0.572,H64&lt;10.688,D64&lt;1.55,F64&gt;=1.5),3.6,IF(AND(B64&lt;2.45,B64&lt;2.85,A64&lt;6.15,H64&gt;=10.688,D64&lt;1.55,F64&gt;=1.5),3.7,IF(AND(A64&lt;6.25,B64&lt;2.85,A64&gt;=6.15,H64&gt;=10.688,D64&lt;1.55,F64&gt;=1.5),4.5,IF(AND(A64&gt;=6.25,B64&lt;2.85,A64&gt;=6.15,H64&gt;=10.688,D64&lt;1.55,F64&gt;=1.5),4.86,IF(AND(D64&gt;=1.45,B64&gt;=2.85,A64&gt;=6.15,H64&gt;=10.688,D64&lt;1.55,F64&gt;=1.5),4.8,IF(AND(H64&lt;8.202,H64&lt;16.284,B64&lt;3.5,F64&gt;=2.5,D64&gt;=1.55,F64&gt;=1.5),5.7,IF(AND(A64&gt;=5.1,G64&lt;0.241,G64&lt;0.338,H64&gt;=5.523,D64&gt;=0.15,D64&lt;0.35,F64&lt;1.5),1.5,IF(AND(B64&gt;=3.75,A64&gt;=5.05,G64&gt;=0.338,H64&gt;=5.523,D64&gt;=0.15,D64&lt;0.35,F64&lt;1.5),1.6,IF(AND(A64&lt;5.7,B64&gt;=2.45,B64&lt;2.85,A64&lt;6.15,H64&gt;=10.688,D64&lt;1.55,F64&gt;=1.5),3.9,IF(AND(A64&gt;=5.7,B64&gt;=2.45,B64&lt;2.85,A64&lt;6.15,H64&gt;=10.688,D64&lt;1.55,F64&gt;=1.5),4.02,IF(AND(H64&lt;13.654,D64&lt;1.45,B64&gt;=2.85,A64&gt;=6.15,H64&gt;=10.688,D64&lt;1.55,F64&gt;=1.5),4.333,IF(AND(H64&gt;=13.654,D64&lt;1.45,B64&gt;=2.85,A64&gt;=6.15,H64&gt;=10.688,D64&lt;1.55,F64&gt;=1.5),4.54,IF(AND(A64&lt;6.15,H64&gt;=8.202,H64&lt;16.284,B64&lt;3.5,F64&gt;=2.5,D64&gt;=1.55,F64&gt;=1.5),5,IF(AND(H64&lt;13.924,A64&lt;5.1,G64&lt;0.241,G64&lt;0.338,H64&gt;=5.523,D64&gt;=0.15,D64&lt;0.35,F64&lt;1.5),1.4,IF(AND(H64&gt;=13.924,A64&lt;5.1,G64&lt;0.241,G64&lt;0.338,H64&gt;=5.523,D64&gt;=0.15,D64&lt;0.35,F64&lt;1.5),1.5,IF(AND(D64&lt;0.25,B64&lt;3.75,A64&gt;=5.05,G64&gt;=0.338,H64&gt;=5.523,D64&gt;=0.15,D64&lt;0.35,F64&lt;1.5),1.5,IF(AND(D64&gt;=0.25,B64&lt;3.75,A64&gt;=5.05,G64&gt;=0.338,H64&gt;=5.523,D64&gt;=0.15,D64&lt;0.35,F64&lt;1.5),1.4,IF(AND(H64&lt;8.884,B64&gt;=3.05,A64&gt;=6.15,H64&gt;=8.202,H64&lt;16.284,B64&lt;3.5,F64&gt;=2.5,D64&gt;=1.55,F64&gt;=1.5),5.1,IF(AND(A64&lt;6.45,G64&lt;0.368,B64&lt;3.05,A64&gt;=6.15,H64&gt;=8.202,H64&lt;16.284,B64&lt;3.5,F64&gt;=2.5,D64&gt;=1.55,F64&gt;=1.5),5.525,IF(AND(A64&gt;=6.45,G64&lt;0.368,B64&lt;3.05,A64&gt;=6.15,H64&gt;=8.202,H64&lt;16.284,B64&lt;3.5,F64&gt;=2.5,D64&gt;=1.55,F64&gt;=1.5),5.35,IF(AND(D64&lt;2.25,G64&gt;=0.368,B64&lt;3.05,A64&gt;=6.15,H64&gt;=8.202,H64&lt;16.284,B64&lt;3.5,F64&gt;=2.5,D64&gt;=1.55,F64&gt;=1.5),5.8,IF(AND(D64&gt;=2.25,G64&gt;=0.368,B64&lt;3.05,A64&gt;=6.15,H64&gt;=8.202,H64&lt;16.284,B64&lt;3.5,F64&gt;=2.5,D64&gt;=1.55,F64&gt;=1.5),5.2,IF(AND(H64&lt;10.257,H64&gt;=8.884,B64&gt;=3.05,A64&gt;=6.15,H64&gt;=8.202,H64&lt;16.284,B64&lt;3.5,F64&gt;=2.5,D64&gt;=1.55,F64&gt;=1.5),5.9,IF(AND(H64&gt;=10.257,H64&gt;=8.884,B64&gt;=3.05,A64&gt;=6.15,H64&gt;=8.202,H64&lt;16.284,B64&lt;3.5,F64&gt;=2.5,D64&gt;=1.55,F64&gt;=1.5),5.48,"shouldnthappen")))))))))))))))))))))))))))))))))))))</f>
        <v>4.45</v>
      </c>
      <c r="AC64" s="1" t="n">
        <f aca="false">IF(AND(H64&lt;5.748,A64&lt;5.05,D64&lt;0.8),1,IF(AND(B64&lt;3.35,A64&gt;=5.05,D64&lt;0.8),1.7,IF(AND(A64&lt;5.85,G64&lt;0.154,D64&gt;=0.8),4.5,IF(AND(D64&gt;=0.45,H64&gt;=5.748,A64&lt;5.05,D64&lt;0.8),1.6,IF(AND(G64&gt;=0.934,B64&gt;=3.35,A64&gt;=5.05,D64&lt;0.8),1.7,IF(AND(D64&lt;2.1,A64&gt;=5.85,G64&lt;0.154,D64&gt;=0.8),6.15,IF(AND(D64&gt;=2.1,A64&gt;=5.85,G64&lt;0.154,D64&gt;=0.8),5.5,IF(AND(A64&lt;6.1,D64&gt;=1.55,G64&gt;=0.154,D64&gt;=0.8),5,IF(AND(H64&gt;=14.379,G64&lt;0.934,B64&gt;=3.35,A64&gt;=5.05,D64&lt;0.8),1.58,IF(AND(G64&lt;0.379,A64&gt;=6.1,D64&gt;=1.55,G64&gt;=0.154,D64&gt;=0.8),5.42,IF(AND(H64&lt;13.924,G64&lt;0.227,D64&lt;0.45,H64&gt;=5.748,A64&lt;5.05,D64&lt;0.8),1.4,IF(AND(H64&gt;=13.924,G64&lt;0.227,D64&lt;0.45,H64&gt;=5.748,A64&lt;5.05,D64&lt;0.8),1.5,IF(AND(B64&lt;3.1,G64&gt;=0.227,D64&lt;0.45,H64&gt;=5.748,A64&lt;5.05,D64&lt;0.8),1.1,IF(AND(G64&lt;0.13,H64&lt;14.379,G64&lt;0.934,B64&gt;=3.35,A64&gt;=5.05,D64&lt;0.8),1.4,IF(AND(D64&lt;1.05,A64&lt;5.65,D64&lt;1.35,D64&lt;1.55,G64&gt;=0.154,D64&gt;=0.8),3.7,IF(AND(D64&lt;1.25,A64&gt;=5.65,D64&lt;1.35,D64&lt;1.55,G64&gt;=0.154,D64&gt;=0.8),4.06,IF(AND(D64&gt;=1.25,A64&gt;=5.65,D64&lt;1.35,D64&lt;1.55,G64&gt;=0.154,D64&gt;=0.8),4.425,IF(AND(H64&lt;13.654,D64&lt;1.45,D64&gt;=1.35,D64&lt;1.55,G64&gt;=0.154,D64&gt;=0.8),4.275,IF(AND(G64&lt;0.259,D64&gt;=1.45,D64&gt;=1.35,D64&lt;1.55,G64&gt;=0.154,D64&gt;=0.8),5.1,IF(AND(B64&lt;2.95,G64&gt;=0.379,A64&gt;=6.1,D64&gt;=1.55,G64&gt;=0.154,D64&gt;=0.8),6.3,IF(AND(B64&lt;3.25,B64&gt;=3.1,G64&gt;=0.227,D64&lt;0.45,H64&gt;=5.748,A64&lt;5.05,D64&lt;0.8),1.3,IF(AND(B64&gt;=3.25,B64&gt;=3.1,G64&gt;=0.227,D64&lt;0.45,H64&gt;=5.748,A64&lt;5.05,D64&lt;0.8),1.4,IF(AND(H64&gt;=13.372,G64&gt;=0.13,H64&lt;14.379,G64&lt;0.934,B64&gt;=3.35,A64&gt;=5.05,D64&lt;0.8),1.4,IF(AND(H64&lt;6.69,D64&gt;=1.05,A64&lt;5.65,D64&lt;1.35,D64&lt;1.55,G64&gt;=0.154,D64&gt;=0.8),4.033,IF(AND(H64&gt;=6.69,D64&gt;=1.05,A64&lt;5.65,D64&lt;1.35,D64&lt;1.55,G64&gt;=0.154,D64&gt;=0.8),3.88,IF(AND(B64&lt;2.85,H64&gt;=13.654,D64&lt;1.45,D64&gt;=1.35,D64&lt;1.55,G64&gt;=0.154,D64&gt;=0.8),4.8,IF(AND(B64&gt;=2.85,H64&gt;=13.654,D64&lt;1.45,D64&gt;=1.35,D64&lt;1.55,G64&gt;=0.154,D64&gt;=0.8),4.7,IF(AND(H64&lt;11.681,G64&gt;=0.259,D64&gt;=1.45,D64&gt;=1.35,D64&lt;1.55,G64&gt;=0.154,D64&gt;=0.8),4.85,IF(AND(H64&gt;=11.681,G64&gt;=0.259,D64&gt;=1.45,D64&gt;=1.35,D64&lt;1.55,G64&gt;=0.154,D64&gt;=0.8),4.633,IF(AND(A64&lt;6.25,B64&gt;=2.95,G64&gt;=0.379,A64&gt;=6.1,D64&gt;=1.55,G64&gt;=0.154,D64&gt;=0.8),5.4,IF(AND(D64&lt;0.3,H64&lt;13.372,G64&gt;=0.13,H64&lt;14.379,G64&lt;0.934,B64&gt;=3.35,A64&gt;=5.05,D64&lt;0.8),1.475,IF(AND(D64&gt;=0.3,H64&lt;13.372,G64&gt;=0.13,H64&lt;14.379,G64&lt;0.934,B64&gt;=3.35,A64&gt;=5.05,D64&lt;0.8),1.5,IF(AND(B64&lt;3.15,A64&gt;=6.25,B64&gt;=2.95,G64&gt;=0.379,A64&gt;=6.1,D64&gt;=1.55,G64&gt;=0.154,D64&gt;=0.8),5.7,IF(AND(B64&gt;=3.15,A64&gt;=6.25,B64&gt;=2.95,G64&gt;=0.379,A64&gt;=6.1,D64&gt;=1.55,G64&gt;=0.154,D64&gt;=0.8),5.933,"shouldnthappen"))))))))))))))))))))))))))))))))))</f>
        <v>4.85</v>
      </c>
      <c r="AD64" s="1" t="n">
        <f aca="false">IF(AND(H64&lt;6.621,A64&lt;4.95,D64&lt;0.8),1,IF(AND(H64&lt;14.144,H64&gt;=6.621,A64&lt;4.95,D64&lt;0.8),1.4,IF(AND(H64&gt;=14.144,H64&gt;=6.621,A64&lt;4.95,D64&lt;0.8),1.3,IF(AND(G64&lt;0.13,B64&gt;=3.85,A64&gt;=4.95,D64&lt;0.8),1.3,IF(AND(G64&gt;=0.13,B64&gt;=3.85,A64&gt;=4.95,D64&lt;0.8),1.425,IF(AND(A64&gt;=6.05,B64&lt;2.75,D64&lt;1.55,D64&gt;=0.8),4.9,IF(AND(A64&gt;=7.3,G64&lt;0.119,D64&gt;=1.55,D64&gt;=0.8),6.7,IF(AND(H64&lt;6.555,D64&lt;0.25,B64&lt;3.85,A64&gt;=4.95,D64&lt;0.8),1.7,IF(AND(B64&lt;3.4,D64&gt;=0.25,B64&lt;3.85,A64&gt;=4.95,D64&lt;0.8),1.7,IF(AND(B64&gt;=3.4,D64&gt;=0.25,B64&lt;3.85,A64&gt;=4.95,D64&lt;0.8),1.6,IF(AND(A64&lt;5.05,A64&lt;6.05,B64&lt;2.75,D64&lt;1.55,D64&gt;=0.8),3.3,IF(AND(B64&lt;2.85,D64&lt;1.35,B64&gt;=2.75,D64&lt;1.55,D64&gt;=0.8),4.5,IF(AND(H64&lt;12.206,D64&gt;=1.35,B64&gt;=2.75,D64&lt;1.55,D64&gt;=0.8),4.7,IF(AND(H64&gt;=12.206,D64&gt;=1.35,B64&gt;=2.75,D64&lt;1.55,D64&gt;=0.8),4.52,IF(AND(G64&lt;0.024,A64&lt;7.3,G64&lt;0.119,D64&gt;=1.55,D64&gt;=0.8),5.7,IF(AND(G64&gt;=0.024,A64&lt;7.3,G64&lt;0.119,D64&gt;=1.55,D64&gt;=0.8),5.6,IF(AND(F64&lt;2.5,G64&lt;0.417,G64&gt;=0.119,D64&gt;=1.55,D64&gt;=0.8),5.05,IF(AND(B64&lt;3.15,H64&gt;=6.555,D64&lt;0.25,B64&lt;3.85,A64&gt;=4.95,D64&lt;0.8),1.6,IF(AND(G64&lt;0.356,A64&gt;=5.05,A64&lt;6.05,B64&lt;2.75,D64&lt;1.55,D64&gt;=0.8),4.12,IF(AND(A64&lt;5.65,B64&gt;=2.85,D64&lt;1.35,B64&gt;=2.75,D64&lt;1.55,D64&gt;=0.8),3.6,IF(AND(B64&lt;3.15,F64&gt;=2.5,G64&lt;0.417,G64&gt;=0.119,D64&gt;=1.55,D64&gt;=0.8),5.18,IF(AND(B64&gt;=3.15,F64&gt;=2.5,G64&lt;0.417,G64&gt;=0.119,D64&gt;=1.55,D64&gt;=0.8),5.3,IF(AND(D64&lt;1.7,A64&lt;6.95,G64&gt;=0.417,G64&gt;=0.119,D64&gt;=1.55,D64&gt;=0.8),4.7,IF(AND(A64&lt;7.25,A64&gt;=6.95,G64&gt;=0.417,G64&gt;=0.119,D64&gt;=1.55,D64&gt;=0.8),5.8,IF(AND(A64&gt;=7.25,A64&gt;=6.95,G64&gt;=0.417,G64&gt;=0.119,D64&gt;=1.55,D64&gt;=0.8),6.333,IF(AND(H64&lt;8.594,B64&gt;=3.15,H64&gt;=6.555,D64&lt;0.25,B64&lt;3.85,A64&gt;=4.95,D64&lt;0.8),1.4,IF(AND(H64&gt;=8.594,B64&gt;=3.15,H64&gt;=6.555,D64&lt;0.25,B64&lt;3.85,A64&gt;=4.95,D64&lt;0.8),1.5,IF(AND(H64&gt;=11.218,G64&gt;=0.356,A64&gt;=5.05,A64&lt;6.05,B64&lt;2.75,D64&lt;1.55,D64&gt;=0.8),3.925,IF(AND(A64&gt;=6.5,A64&gt;=5.65,B64&gt;=2.85,D64&lt;1.35,B64&gt;=2.75,D64&lt;1.55,D64&gt;=0.8),4.6,IF(AND(H64&lt;8.602,H64&lt;11.218,G64&gt;=0.356,A64&gt;=5.05,A64&lt;6.05,B64&lt;2.75,D64&lt;1.55,D64&gt;=0.8),3.95,IF(AND(H64&gt;=8.602,H64&lt;11.218,G64&gt;=0.356,A64&gt;=5.05,A64&lt;6.05,B64&lt;2.75,D64&lt;1.55,D64&gt;=0.8),3.75,IF(AND(H64&lt;10.129,A64&lt;6.5,A64&gt;=5.65,B64&gt;=2.85,D64&lt;1.35,B64&gt;=2.75,D64&lt;1.55,D64&gt;=0.8),4.2,IF(AND(H64&gt;=10.129,A64&lt;6.5,A64&gt;=5.65,B64&gt;=2.85,D64&lt;1.35,B64&gt;=2.75,D64&lt;1.55,D64&gt;=0.8),4.267,IF(AND(D64&lt;2.2,B64&lt;3.05,D64&gt;=1.7,A64&lt;6.95,G64&gt;=0.417,G64&gt;=0.119,D64&gt;=1.55,D64&gt;=0.8),5.3,IF(AND(D64&gt;=2.2,B64&lt;3.05,D64&gt;=1.7,A64&lt;6.95,G64&gt;=0.417,G64&gt;=0.119,D64&gt;=1.55,D64&gt;=0.8),5.133,IF(AND(D64&lt;2.45,B64&gt;=3.05,D64&gt;=1.7,A64&lt;6.95,G64&gt;=0.417,G64&gt;=0.119,D64&gt;=1.55,D64&gt;=0.8),5.6,IF(AND(D64&gt;=2.45,B64&gt;=3.05,D64&gt;=1.7,A64&lt;6.95,G64&gt;=0.417,G64&gt;=0.119,D64&gt;=1.55,D64&gt;=0.8),6,"shouldnthappen")))))))))))))))))))))))))))))))))))))</f>
        <v>4.7</v>
      </c>
      <c r="AE64" s="1" t="n">
        <f aca="false">IF(AND(G64&lt;0.123,D64&gt;=0.25,D64&lt;0.75),1.3,IF(AND(H64&gt;=16.774,D64&gt;=1.75,D64&gt;=0.75),6.4,IF(AND(B64&lt;3.4,A64&lt;4.8,D64&lt;0.25,D64&lt;0.75),1.22,IF(AND(B64&gt;=3.4,A64&lt;4.8,D64&lt;0.25,D64&lt;0.75),1,IF(AND(A64&gt;=5.45,A64&gt;=4.8,D64&lt;0.25,D64&lt;0.75),1.367,IF(AND(H64&gt;=10.688,D64&lt;1.35,D64&lt;1.75,D64&gt;=0.75),4.2,IF(AND(A64&lt;5.3,D64&gt;=1.35,D64&lt;1.75,D64&gt;=0.75),4.05,IF(AND(G64&gt;=0.857,H64&lt;16.774,D64&gt;=1.75,D64&gt;=0.75),5.02,IF(AND(H64&lt;6.089,A64&lt;5.45,A64&gt;=4.8,D64&lt;0.25,D64&lt;0.75),1.7,IF(AND(G64&lt;0.184,D64&lt;0.35,G64&gt;=0.123,D64&gt;=0.25,D64&lt;0.75),1.7,IF(AND(G64&gt;=0.184,D64&lt;0.35,G64&gt;=0.123,D64&gt;=0.25,D64&lt;0.75),1.48,IF(AND(A64&lt;5.25,D64&gt;=0.35,G64&gt;=0.123,D64&gt;=0.25,D64&lt;0.75),1.75,IF(AND(A64&gt;=5.25,D64&gt;=0.35,G64&gt;=0.123,D64&gt;=0.25,D64&lt;0.75),1.5,IF(AND(A64&lt;5.3,H64&lt;10.688,D64&lt;1.35,D64&lt;1.75,D64&gt;=0.75),3.15,IF(AND(H64&lt;9.474,A64&gt;=5.3,D64&gt;=1.35,D64&lt;1.75,D64&gt;=0.75),4.95,IF(AND(G64&gt;=0.779,G64&lt;0.857,H64&lt;16.774,D64&gt;=1.75,D64&gt;=0.75),6,IF(AND(G64&lt;0.05,H64&gt;=6.089,A64&lt;5.45,A64&gt;=4.8,D64&lt;0.25,D64&lt;0.75),1.4,IF(AND(H64&lt;6.69,A64&gt;=5.3,H64&lt;10.688,D64&lt;1.35,D64&lt;1.75,D64&gt;=0.75),4.033,IF(AND(H64&gt;=6.69,A64&gt;=5.3,H64&lt;10.688,D64&lt;1.35,D64&lt;1.75,D64&gt;=0.75),3.733,IF(AND(B64&lt;2.5,H64&gt;=9.474,A64&gt;=5.3,D64&gt;=1.35,D64&lt;1.75,D64&gt;=0.75),4.5,IF(AND(D64&gt;=2.45,G64&lt;0.779,G64&lt;0.857,H64&lt;16.774,D64&gt;=1.75,D64&gt;=0.75),6,IF(AND(B64&gt;=3.75,G64&gt;=0.05,H64&gt;=6.089,A64&lt;5.45,A64&gt;=4.8,D64&lt;0.25,D64&lt;0.75),1.6,IF(AND(H64&lt;13.695,B64&gt;=2.5,H64&gt;=9.474,A64&gt;=5.3,D64&gt;=1.35,D64&lt;1.75,D64&gt;=0.75),4.567,IF(AND(G64&gt;=0.654,D64&lt;2.45,G64&lt;0.779,G64&lt;0.857,H64&lt;16.774,D64&gt;=1.75,D64&gt;=0.75),4.9,IF(AND(G64&gt;=0.73,B64&lt;3.75,G64&gt;=0.05,H64&gt;=6.089,A64&lt;5.45,A64&gt;=4.8,D64&lt;0.25,D64&lt;0.75),1.4,IF(AND(A64&lt;6.65,H64&gt;=13.695,B64&gt;=2.5,H64&gt;=9.474,A64&gt;=5.3,D64&gt;=1.35,D64&lt;1.75,D64&gt;=0.75),4.4,IF(AND(A64&gt;=6.65,H64&gt;=13.695,B64&gt;=2.5,H64&gt;=9.474,A64&gt;=5.3,D64&gt;=1.35,D64&lt;1.75,D64&gt;=0.75),4.84,IF(AND(B64&lt;2.75,G64&lt;0.654,D64&lt;2.45,G64&lt;0.779,G64&lt;0.857,H64&lt;16.774,D64&gt;=1.75,D64&gt;=0.75),5.2,IF(AND(H64&lt;9.524,G64&lt;0.73,B64&lt;3.75,G64&gt;=0.05,H64&gt;=6.089,A64&lt;5.45,A64&gt;=4.8,D64&lt;0.25,D64&lt;0.75),1.5,IF(AND(H64&gt;=9.524,G64&lt;0.73,B64&lt;3.75,G64&gt;=0.05,H64&gt;=6.089,A64&lt;5.45,A64&gt;=4.8,D64&lt;0.25,D64&lt;0.75),1.4,IF(AND(H64&gt;=13.644,B64&gt;=2.75,G64&lt;0.654,D64&lt;2.45,G64&lt;0.779,G64&lt;0.857,H64&lt;16.774,D64&gt;=1.75,D64&gt;=0.75),6.033,IF(AND(A64&gt;=6.85,H64&lt;13.644,B64&gt;=2.75,G64&lt;0.654,D64&lt;2.45,G64&lt;0.779,G64&lt;0.857,H64&lt;16.774,D64&gt;=1.75,D64&gt;=0.75),5.1,IF(AND(A64&gt;=6.75,A64&lt;6.85,H64&lt;13.644,B64&gt;=2.75,G64&lt;0.654,D64&lt;2.45,G64&lt;0.779,G64&lt;0.857,H64&lt;16.774,D64&gt;=1.75,D64&gt;=0.75),5.9,IF(AND(D64&gt;=2.35,A64&lt;6.75,A64&lt;6.85,H64&lt;13.644,B64&gt;=2.75,G64&lt;0.654,D64&lt;2.45,G64&lt;0.779,G64&lt;0.857,H64&lt;16.774,D64&gt;=1.75,D64&gt;=0.75),5.6,IF(AND(H64&lt;11.146,D64&lt;2.35,A64&lt;6.75,A64&lt;6.85,H64&lt;13.644,B64&gt;=2.75,G64&lt;0.654,D64&lt;2.45,G64&lt;0.779,G64&lt;0.857,H64&lt;16.774,D64&gt;=1.75,D64&gt;=0.75),5.4,IF(AND(H64&gt;=11.146,D64&lt;2.35,A64&lt;6.75,A64&lt;6.85,H64&lt;13.644,B64&gt;=2.75,G64&lt;0.654,D64&lt;2.45,G64&lt;0.779,G64&lt;0.857,H64&lt;16.774,D64&gt;=1.75,D64&gt;=0.75),5.6,"shouldnthappen"))))))))))))))))))))))))))))))))))))</f>
        <v>4.95</v>
      </c>
      <c r="AF64" s="1" t="n">
        <f aca="false">IF(AND(A64&lt;4.5,D64&lt;0.8),1.233,IF(AND(B64&lt;3.05,A64&gt;=4.5,D64&lt;0.8),1.4,IF(AND(D64&gt;=0.45,B64&gt;=3.05,A64&gt;=4.5,D64&lt;0.8),1.667,IF(AND(D64&lt;1.05,D64&lt;1.35,A64&lt;6.25,D64&gt;=0.8),3.633,IF(AND(H64&lt;13.935,A64&gt;=7.05,A64&gt;=6.25,D64&gt;=0.8),6,IF(AND(G64&gt;=0.948,D64&lt;0.45,B64&gt;=3.05,A64&gt;=4.5,D64&lt;0.8),1.7,IF(AND(G64&lt;0.652,D64&gt;=1.05,D64&lt;1.35,A64&lt;6.25,D64&gt;=0.8),4.16,IF(AND(D64&gt;=2.15,D64&gt;=1.75,D64&gt;=1.35,A64&lt;6.25,D64&gt;=0.8),5.4,IF(AND(G64&gt;=0.912,F64&lt;2.5,A64&lt;7.05,A64&gt;=6.25,D64&gt;=0.8),4.4,IF(AND(B64&gt;=3.25,F64&gt;=2.5,A64&lt;7.05,A64&gt;=6.25,D64&gt;=0.8),5.85,IF(AND(H64&lt;17.32,H64&gt;=13.935,A64&gt;=7.05,A64&gt;=6.25,D64&gt;=0.8),6.65,IF(AND(H64&gt;=17.32,H64&gt;=13.935,A64&gt;=7.05,A64&gt;=6.25,D64&gt;=0.8),6.4,IF(AND(H64&gt;=13.547,G64&lt;0.948,D64&lt;0.45,B64&gt;=3.05,A64&gt;=4.5,D64&lt;0.8),1.38,IF(AND(B64&gt;=2.75,G64&gt;=0.652,D64&gt;=1.05,D64&lt;1.35,A64&lt;6.25,D64&gt;=0.8),3.6,IF(AND(H64&lt;9.417,G64&lt;0.404,D64&lt;1.75,D64&gt;=1.35,A64&lt;6.25,D64&gt;=0.8),4.2,IF(AND(H64&gt;=9.417,G64&lt;0.404,D64&lt;1.75,D64&gt;=1.35,A64&lt;6.25,D64&gt;=0.8),4.5,IF(AND(G64&lt;0.464,G64&gt;=0.404,D64&lt;1.75,D64&gt;=1.35,A64&lt;6.25,D64&gt;=0.8),4.5,IF(AND(G64&gt;=0.464,G64&gt;=0.404,D64&lt;1.75,D64&gt;=1.35,A64&lt;6.25,D64&gt;=0.8),4.625,IF(AND(D64&lt;1.85,D64&lt;2.15,D64&gt;=1.75,D64&gt;=1.35,A64&lt;6.25,D64&gt;=0.8),4.9,IF(AND(D64&gt;=1.85,D64&lt;2.15,D64&gt;=1.75,D64&gt;=1.35,A64&lt;6.25,D64&gt;=0.8),5.05,IF(AND(G64&lt;0.332,G64&lt;0.912,F64&lt;2.5,A64&lt;7.05,A64&gt;=6.25,D64&gt;=0.8),4.467,IF(AND(G64&gt;=0.332,G64&lt;0.912,F64&lt;2.5,A64&lt;7.05,A64&gt;=6.25,D64&gt;=0.8),4.767,IF(AND(D64&lt;0.15,H64&lt;13.547,G64&lt;0.948,D64&lt;0.45,B64&gt;=3.05,A64&gt;=4.5,D64&lt;0.8),1.5,IF(AND(D64&lt;1.15,B64&lt;2.75,G64&gt;=0.652,D64&gt;=1.05,D64&lt;1.35,A64&lt;6.25,D64&gt;=0.8),3.9,IF(AND(D64&gt;=1.15,B64&lt;2.75,G64&gt;=0.652,D64&gt;=1.05,D64&lt;1.35,A64&lt;6.25,D64&gt;=0.8),4,IF(AND(D64&gt;=2.25,B64&lt;3.15,B64&lt;3.25,F64&gt;=2.5,A64&lt;7.05,A64&gt;=6.25,D64&gt;=0.8),5.14,IF(AND(G64&lt;0.621,B64&gt;=3.15,B64&lt;3.25,F64&gt;=2.5,A64&lt;7.05,A64&gt;=6.25,D64&gt;=0.8),5.75,IF(AND(G64&gt;=0.621,B64&gt;=3.15,B64&lt;3.25,F64&gt;=2.5,A64&lt;7.05,A64&gt;=6.25,D64&gt;=0.8),5.1,IF(AND(G64&gt;=0.862,D64&gt;=0.15,H64&lt;13.547,G64&lt;0.948,D64&lt;0.45,B64&gt;=3.05,A64&gt;=4.5,D64&lt;0.8),1.5,IF(AND(A64&lt;6.35,D64&lt;2.25,B64&lt;3.15,B64&lt;3.25,F64&gt;=2.5,A64&lt;7.05,A64&gt;=6.25,D64&gt;=0.8),5.267,IF(AND(A64&gt;=6.35,D64&lt;2.25,B64&lt;3.15,B64&lt;3.25,F64&gt;=2.5,A64&lt;7.05,A64&gt;=6.25,D64&gt;=0.8),5.42,IF(AND(A64&lt;5.1,G64&lt;0.862,D64&gt;=0.15,H64&lt;13.547,G64&lt;0.948,D64&lt;0.45,B64&gt;=3.05,A64&gt;=4.5,D64&lt;0.8),1.35,IF(AND(B64&lt;3.95,A64&gt;=5.1,G64&lt;0.862,D64&gt;=0.15,H64&lt;13.547,G64&lt;0.948,D64&lt;0.45,B64&gt;=3.05,A64&gt;=4.5,D64&lt;0.8),1.5,IF(AND(B64&gt;=3.95,A64&gt;=5.1,G64&lt;0.862,D64&gt;=0.15,H64&lt;13.547,G64&lt;0.948,D64&lt;0.45,B64&gt;=3.05,A64&gt;=4.5,D64&lt;0.8),1.467,"shouldnthappen"))))))))))))))))))))))))))))))))))</f>
        <v>4.625</v>
      </c>
      <c r="AG64" s="1" t="n">
        <f aca="false">IF(AND(H64&lt;5.748,A64&lt;4.85,D64&lt;0.75),1,IF(AND(B64&gt;=3.5,D64&gt;=1.75,D64&gt;=0.75),6.2,IF(AND(A64&gt;=4.65,H64&gt;=5.748,A64&lt;4.85,D64&lt;0.75),1.333,IF(AND(H64&lt;6.417,B64&lt;3.45,A64&gt;=4.85,D64&lt;0.75),1.7,IF(AND(A64&lt;5.05,B64&gt;=3.45,A64&gt;=4.85,D64&lt;0.75),1.4,IF(AND(A64&gt;=5.05,B64&gt;=3.45,A64&gt;=4.85,D64&lt;0.75),1.5,IF(AND(F64&gt;=2.5,H64&lt;13.641,D64&lt;1.75,D64&gt;=0.75),4.667,IF(AND(G64&lt;0.187,H64&gt;=13.641,D64&lt;1.75,D64&gt;=0.75),5,IF(AND(A64&gt;=7.1,B64&lt;3.5,D64&gt;=1.75,D64&gt;=0.75),6.575,IF(AND(G64&lt;0.161,A64&lt;4.65,H64&gt;=5.748,A64&lt;4.85,D64&lt;0.75),1.5,IF(AND(H64&lt;8.399,H64&gt;=6.417,B64&lt;3.45,A64&gt;=4.85,D64&lt;0.75),1.5,IF(AND(H64&gt;=8.399,H64&gt;=6.417,B64&lt;3.45,A64&gt;=4.85,D64&lt;0.75),1.625,IF(AND(G64&lt;0.086,F64&lt;2.5,H64&lt;13.641,D64&lt;1.75,D64&gt;=0.75),4.7,IF(AND(D64&lt;1.35,G64&gt;=0.187,H64&gt;=13.641,D64&lt;1.75,D64&gt;=0.75),4.2,IF(AND(G64&lt;0.422,G64&gt;=0.161,A64&lt;4.65,H64&gt;=5.748,A64&lt;4.85,D64&lt;0.75),1.4,IF(AND(G64&gt;=0.422,G64&gt;=0.161,A64&lt;4.65,H64&gt;=5.748,A64&lt;4.85,D64&lt;0.75),1.3,IF(AND(B64&lt;2.5,D64&gt;=1.35,G64&gt;=0.187,H64&gt;=13.641,D64&lt;1.75,D64&gt;=0.75),4.5,IF(AND(B64&lt;2.75,A64&lt;6,A64&lt;7.1,B64&lt;3.5,D64&gt;=1.75,D64&gt;=0.75),5.1,IF(AND(B64&gt;=2.75,A64&lt;6,A64&lt;7.1,B64&lt;3.5,D64&gt;=1.75,D64&gt;=0.75),5.02,IF(AND(A64&lt;5.15,A64&lt;5.9,G64&gt;=0.086,F64&lt;2.5,H64&lt;13.641,D64&lt;1.75,D64&gt;=0.75),3,IF(AND(G64&lt;0.644,A64&gt;=5.9,G64&gt;=0.086,F64&lt;2.5,H64&lt;13.641,D64&lt;1.75,D64&gt;=0.75),4.65,IF(AND(G64&gt;=0.644,A64&gt;=5.9,G64&gt;=0.086,F64&lt;2.5,H64&lt;13.641,D64&lt;1.75,D64&gt;=0.75),4.24,IF(AND(D64&lt;1.45,B64&gt;=2.5,D64&gt;=1.35,G64&gt;=0.187,H64&gt;=13.641,D64&lt;1.75,D64&gt;=0.75),4.68,IF(AND(D64&gt;=1.45,B64&gt;=2.5,D64&gt;=1.35,G64&gt;=0.187,H64&gt;=13.641,D64&lt;1.75,D64&gt;=0.75),4.833,IF(AND(H64&lt;13.18,D64&lt;2.05,A64&gt;=6,A64&lt;7.1,B64&lt;3.5,D64&gt;=1.75,D64&gt;=0.75),5.44,IF(AND(H64&gt;=13.18,D64&lt;2.05,A64&gt;=6,A64&lt;7.1,B64&lt;3.5,D64&gt;=1.75,D64&gt;=0.75),5.1,IF(AND(H64&lt;8.759,D64&gt;=2.05,A64&gt;=6,A64&lt;7.1,B64&lt;3.5,D64&gt;=1.75,D64&gt;=0.75),5.4,IF(AND(A64&gt;=5.75,A64&gt;=5.15,A64&lt;5.9,G64&gt;=0.086,F64&lt;2.5,H64&lt;13.641,D64&lt;1.75,D64&gt;=0.75),3.967,IF(AND(H64&lt;10.159,H64&gt;=8.759,D64&gt;=2.05,A64&gt;=6,A64&lt;7.1,B64&lt;3.5,D64&gt;=1.75,D64&gt;=0.75),5.925,IF(AND(D64&lt;1.2,A64&lt;5.75,A64&gt;=5.15,A64&lt;5.9,G64&gt;=0.086,F64&lt;2.5,H64&lt;13.641,D64&lt;1.75,D64&gt;=0.75),3.667,IF(AND(D64&lt;2.25,H64&gt;=10.159,H64&gt;=8.759,D64&gt;=2.05,A64&gt;=6,A64&lt;7.1,B64&lt;3.5,D64&gt;=1.75,D64&gt;=0.75),5.66,IF(AND(D64&gt;=2.25,H64&gt;=10.159,H64&gt;=8.759,D64&gt;=2.05,A64&gt;=6,A64&lt;7.1,B64&lt;3.5,D64&gt;=1.75,D64&gt;=0.75),5.34,IF(AND(D64&lt;1.35,D64&gt;=1.2,A64&lt;5.75,A64&gt;=5.15,A64&lt;5.9,G64&gt;=0.086,F64&lt;2.5,H64&lt;13.641,D64&lt;1.75,D64&gt;=0.75),4.025,IF(AND(D64&gt;=1.35,D64&gt;=1.2,A64&lt;5.75,A64&gt;=5.15,A64&lt;5.9,G64&gt;=0.086,F64&lt;2.5,H64&lt;13.641,D64&lt;1.75,D64&gt;=0.75),3.9,"shouldnthappen"))))))))))))))))))))))))))))))))))</f>
        <v>4.24</v>
      </c>
      <c r="AH64" s="1" t="n">
        <f aca="false">IF(AND(F64&lt;1.5,H64&lt;6.799,A64&lt;5.45),1.7,IF(AND(F64&gt;=1.5,H64&lt;6.799,A64&lt;5.45),4.1,IF(AND(D64&gt;=0.8,H64&gt;=6.799,A64&lt;5.45),3.9,IF(AND(H64&lt;7.564,F64&lt;2.5,A64&gt;=5.45),3.925,IF(AND(H64&gt;=16.284,F64&gt;=2.5,A64&gt;=5.45),6.5,IF(AND(A64&lt;4.35,D64&lt;0.8,H64&gt;=6.799,A64&lt;5.45),1.1,IF(AND(B64&lt;2.8,D64&lt;1.35,H64&gt;=7.564,F64&lt;2.5,A64&gt;=5.45),4.1,IF(AND(B64&gt;=2.8,D64&lt;1.35,H64&gt;=7.564,F64&lt;2.5,A64&gt;=5.45),4.267,IF(AND(B64&lt;2.75,D64&gt;=1.35,H64&gt;=7.564,F64&lt;2.5,A64&gt;=5.45),5,IF(AND(G64&gt;=0.078,G64&lt;0.26,H64&lt;16.284,F64&gt;=2.5,A64&gt;=5.45),6.06,IF(AND(G64&gt;=0.805,G64&gt;=0.26,H64&lt;16.284,F64&gt;=2.5,A64&gt;=5.45),5.02,IF(AND(H64&gt;=10.109,B64&gt;=3.45,A64&gt;=4.35,D64&lt;0.8,H64&gt;=6.799,A64&lt;5.45),1.55,IF(AND(D64&lt;2.25,G64&lt;0.078,G64&lt;0.26,H64&lt;16.284,F64&gt;=2.5,A64&gt;=5.45),5.6,IF(AND(D64&gt;=2.25,G64&lt;0.078,G64&lt;0.26,H64&lt;16.284,F64&gt;=2.5,A64&gt;=5.45),5.7,IF(AND(A64&lt;6.15,G64&lt;0.805,G64&gt;=0.26,H64&lt;16.284,F64&gt;=2.5,A64&gt;=5.45),4.967,IF(AND(A64&lt;4.65,H64&lt;12.227,B64&lt;3.45,A64&gt;=4.35,D64&lt;0.8,H64&gt;=6.799,A64&lt;5.45),1.333,IF(AND(A64&lt;4.85,H64&gt;=12.227,B64&lt;3.45,A64&gt;=4.35,D64&lt;0.8,H64&gt;=6.799,A64&lt;5.45),1.42,IF(AND(A64&gt;=4.85,H64&gt;=12.227,B64&lt;3.45,A64&gt;=4.35,D64&lt;0.8,H64&gt;=6.799,A64&lt;5.45),1.533,IF(AND(A64&lt;5.05,H64&lt;10.109,B64&gt;=3.45,A64&gt;=4.35,D64&lt;0.8,H64&gt;=6.799,A64&lt;5.45),1.4,IF(AND(A64&gt;=5.05,H64&lt;10.109,B64&gt;=3.45,A64&gt;=4.35,D64&lt;0.8,H64&gt;=6.799,A64&lt;5.45),1.5,IF(AND(G64&lt;0.14,H64&lt;13.531,B64&gt;=2.75,D64&gt;=1.35,H64&gt;=7.564,F64&lt;2.5,A64&gt;=5.45),4.7,IF(AND(G64&lt;0.187,H64&gt;=13.531,B64&gt;=2.75,D64&gt;=1.35,H64&gt;=7.564,F64&lt;2.5,A64&gt;=5.45),5,IF(AND(G64&gt;=0.187,H64&gt;=13.531,B64&gt;=2.75,D64&gt;=1.35,H64&gt;=7.564,F64&lt;2.5,A64&gt;=5.45),4.66,IF(AND(A64&lt;6.35,A64&gt;=6.15,G64&lt;0.805,G64&gt;=0.26,H64&lt;16.284,F64&gt;=2.5,A64&gt;=5.45),6,IF(AND(D64&lt;0.15,A64&gt;=4.65,H64&lt;12.227,B64&lt;3.45,A64&gt;=4.35,D64&lt;0.8,H64&gt;=6.799,A64&lt;5.45),1.5,IF(AND(H64&lt;10.723,G64&gt;=0.14,H64&lt;13.531,B64&gt;=2.75,D64&gt;=1.35,H64&gt;=7.564,F64&lt;2.5,A64&gt;=5.45),4.6,IF(AND(H64&gt;=10.723,G64&gt;=0.14,H64&lt;13.531,B64&gt;=2.75,D64&gt;=1.35,H64&gt;=7.564,F64&lt;2.5,A64&gt;=5.45),4.46,IF(AND(G64&lt;0.364,A64&gt;=6.35,A64&gt;=6.15,G64&lt;0.805,G64&gt;=0.26,H64&lt;16.284,F64&gt;=2.5,A64&gt;=5.45),5.28,IF(AND(A64&lt;5.1,D64&gt;=0.15,A64&gt;=4.65,H64&lt;12.227,B64&lt;3.45,A64&gt;=4.35,D64&lt;0.8,H64&gt;=6.799,A64&lt;5.45),1.36,IF(AND(A64&gt;=5.1,D64&gt;=0.15,A64&gt;=4.65,H64&lt;12.227,B64&lt;3.45,A64&gt;=4.35,D64&lt;0.8,H64&gt;=6.799,A64&lt;5.45),1.4,IF(AND(G64&gt;=0.6,G64&gt;=0.364,A64&gt;=6.35,A64&gt;=6.15,G64&lt;0.805,G64&gt;=0.26,H64&lt;16.284,F64&gt;=2.5,A64&gt;=5.45),5.1,IF(AND(A64&gt;=6.95,G64&lt;0.6,G64&gt;=0.364,A64&gt;=6.35,A64&gt;=6.15,G64&lt;0.805,G64&gt;=0.26,H64&lt;16.284,F64&gt;=2.5,A64&gt;=5.45),5.8,IF(AND(B64&lt;3.2,A64&lt;6.95,G64&lt;0.6,G64&gt;=0.364,A64&gt;=6.35,A64&gt;=6.15,G64&lt;0.805,G64&gt;=0.26,H64&lt;16.284,F64&gt;=2.5,A64&gt;=5.45),5.6,IF(AND(B64&gt;=3.2,A64&lt;6.95,G64&lt;0.6,G64&gt;=0.364,A64&gt;=6.35,A64&gt;=6.15,G64&lt;0.805,G64&gt;=0.26,H64&lt;16.284,F64&gt;=2.5,A64&gt;=5.45),5.7,"shouldnthappen"))))))))))))))))))))))))))))))))))</f>
        <v>4.6</v>
      </c>
      <c r="AI64" s="1" t="n">
        <f aca="false">IF(AND(B64&gt;=3.55,A64&lt;5.05,F64&lt;1.5),1,IF(AND(H64&gt;=13.436,A64&gt;=5.05,F64&lt;1.5),1.633,IF(AND(A64&lt;4.35,B64&lt;3.55,A64&lt;5.05,F64&lt;1.5),1.1,IF(AND(A64&lt;5.15,H64&lt;13.436,A64&gt;=5.05,F64&lt;1.5),1.6,IF(AND(G64&lt;0.837,D64&lt;1.2,B64&lt;2.65,F64&gt;=1.5),3.7,IF(AND(G64&gt;=0.837,D64&lt;1.2,B64&lt;2.65,F64&gt;=1.5),3,IF(AND(D64&lt;1.4,D64&gt;=1.2,B64&lt;2.65,F64&gt;=1.5),4.133,IF(AND(D64&gt;=1.4,D64&gt;=1.2,B64&lt;2.65,F64&gt;=1.5),4.633,IF(AND(G64&lt;0.302,A64&gt;=4.35,B64&lt;3.55,A64&lt;5.05,F64&lt;1.5),1.34,IF(AND(D64&gt;=0.3,A64&gt;=5.15,H64&lt;13.436,A64&gt;=5.05,F64&lt;1.5),1.5,IF(AND(G64&lt;0.233,G64&lt;0.265,D64&lt;1.55,B64&gt;=2.65,F64&gt;=1.5),4.56,IF(AND(G64&gt;=0.233,G64&lt;0.265,D64&lt;1.55,B64&gt;=2.65,F64&gt;=1.5),5.1,IF(AND(G64&lt;0.395,G64&gt;=0.265,D64&lt;1.55,B64&gt;=2.65,F64&gt;=1.5),4.025,IF(AND(H64&lt;13.935,A64&gt;=7.05,D64&gt;=1.55,B64&gt;=2.65,F64&gt;=1.5),6.12,IF(AND(H64&gt;=13.935,A64&gt;=7.05,D64&gt;=1.55,B64&gt;=2.65,F64&gt;=1.5),6.64,IF(AND(G64&gt;=0.858,G64&gt;=0.302,A64&gt;=4.35,B64&lt;3.55,A64&lt;5.05,F64&lt;1.5),1.3,IF(AND(H64&lt;6.543,D64&lt;0.3,A64&gt;=5.15,H64&lt;13.436,A64&gt;=5.05,F64&lt;1.5),1.4,IF(AND(H64&gt;=6.543,D64&lt;0.3,A64&gt;=5.15,H64&lt;13.436,A64&gt;=5.05,F64&lt;1.5),1.48,IF(AND(A64&lt;6.3,G64&gt;=0.395,G64&gt;=0.265,D64&lt;1.55,B64&gt;=2.65,F64&gt;=1.5),4.14,IF(AND(A64&gt;=6.3,G64&gt;=0.395,G64&gt;=0.265,D64&lt;1.55,B64&gt;=2.65,F64&gt;=1.5),4.767,IF(AND(G64&gt;=0.669,B64&lt;3.15,A64&lt;7.05,D64&gt;=1.55,B64&gt;=2.65,F64&gt;=1.5),5,IF(AND(H64&lt;9.459,G64&lt;0.858,G64&gt;=0.302,A64&gt;=4.35,B64&lt;3.55,A64&lt;5.05,F64&lt;1.5),1.4,IF(AND(H64&gt;=9.459,G64&lt;0.858,G64&gt;=0.302,A64&gt;=4.35,B64&lt;3.55,A64&lt;5.05,F64&lt;1.5),1.6,IF(AND(G64&gt;=0.433,G64&lt;0.669,B64&lt;3.15,A64&lt;7.05,D64&gt;=1.55,B64&gt;=2.65,F64&gt;=1.5),5.68,IF(AND(G64&lt;0.481,H64&lt;10.257,B64&gt;=3.15,A64&lt;7.05,D64&gt;=1.55,B64&gt;=2.65,F64&gt;=1.5),5.7,IF(AND(G64&gt;=0.481,H64&lt;10.257,B64&gt;=3.15,A64&lt;7.05,D64&gt;=1.55,B64&gt;=2.65,F64&gt;=1.5),5.9,IF(AND(D64&lt;2.15,H64&gt;=10.257,B64&gt;=3.15,A64&lt;7.05,D64&gt;=1.55,B64&gt;=2.65,F64&gt;=1.5),5.1,IF(AND(D64&gt;=2.15,H64&gt;=10.257,B64&gt;=3.15,A64&lt;7.05,D64&gt;=1.55,B64&gt;=2.65,F64&gt;=1.5),5.42,IF(AND(G64&lt;0.098,G64&lt;0.433,G64&lt;0.669,B64&lt;3.15,A64&lt;7.05,D64&gt;=1.55,B64&gt;=2.65,F64&gt;=1.5),5.567,IF(AND(D64&lt;1.8,G64&gt;=0.098,G64&lt;0.433,G64&lt;0.669,B64&lt;3.15,A64&lt;7.05,D64&gt;=1.55,B64&gt;=2.65,F64&gt;=1.5),5.033,IF(AND(G64&gt;=0.312,D64&gt;=1.8,G64&gt;=0.098,G64&lt;0.433,G64&lt;0.669,B64&lt;3.15,A64&lt;7.05,D64&gt;=1.55,B64&gt;=2.65,F64&gt;=1.5),5.4,IF(AND(H64&lt;9.002,G64&lt;0.312,D64&gt;=1.8,G64&gt;=0.098,G64&lt;0.433,G64&lt;0.669,B64&lt;3.15,A64&lt;7.05,D64&gt;=1.55,B64&gt;=2.65,F64&gt;=1.5),5.1,IF(AND(H64&gt;=9.002,G64&lt;0.312,D64&gt;=1.8,G64&gt;=0.098,G64&lt;0.433,G64&lt;0.669,B64&lt;3.15,A64&lt;7.05,D64&gt;=1.55,B64&gt;=2.65,F64&gt;=1.5),5.26,"shouldnthappen")))))))))))))))))))))))))))))))))</f>
        <v>4.14</v>
      </c>
      <c r="AJ64" s="1" t="n">
        <f aca="false">IF(AND(A64&gt;=5.25,D64&gt;=0.35,D64&lt;0.8),1.433,IF(AND(F64&gt;=2.5,H64&lt;6.927,D64&gt;=0.8),5.1,IF(AND(H64&lt;5.85,B64&lt;3.65,D64&lt;0.35,D64&lt;0.8),1,IF(AND(A64&lt;5.55,B64&gt;=3.65,D64&lt;0.35,D64&lt;0.8),1.5,IF(AND(A64&gt;=5.55,B64&gt;=3.65,D64&lt;0.35,D64&lt;0.8),1.7,IF(AND(H64&lt;7.949,A64&lt;5.25,D64&gt;=0.35,D64&lt;0.8),1.9,IF(AND(H64&gt;=7.949,A64&lt;5.25,D64&gt;=0.35,D64&lt;0.8),1.54,IF(AND(A64&lt;5.55,F64&lt;2.5,H64&lt;6.927,D64&gt;=0.8),3.98,IF(AND(A64&gt;=5.55,F64&lt;2.5,H64&lt;6.927,D64&gt;=0.8),4.1,IF(AND(A64&gt;=7.25,D64&gt;=1.55,H64&gt;=6.927,D64&gt;=0.8),6.65,IF(AND(A64&lt;5.75,D64&lt;1.2,D64&lt;1.55,H64&gt;=6.927,D64&gt;=0.8),3.62,IF(AND(A64&gt;=5.75,D64&lt;1.2,D64&lt;1.55,H64&gt;=6.927,D64&gt;=0.8),4.1,IF(AND(G64&lt;0.175,A64&lt;4.8,H64&gt;=5.85,B64&lt;3.65,D64&lt;0.35,D64&lt;0.8),1.5,IF(AND(G64&gt;=0.175,A64&lt;4.8,H64&gt;=5.85,B64&lt;3.65,D64&lt;0.35,D64&lt;0.8),1.3,IF(AND(A64&gt;=5.05,A64&gt;=4.8,H64&gt;=5.85,B64&lt;3.65,D64&lt;0.35,D64&lt;0.8),1.5,IF(AND(G64&gt;=0.735,A64&lt;6.25,D64&gt;=1.2,D64&lt;1.55,H64&gt;=6.927,D64&gt;=0.8),4,IF(AND(H64&lt;10.464,A64&lt;6.2,A64&lt;7.25,D64&gt;=1.55,H64&gt;=6.927,D64&gt;=0.8),5.1,IF(AND(H64&gt;=10.464,A64&lt;6.2,A64&lt;7.25,D64&gt;=1.55,H64&gt;=6.927,D64&gt;=0.8),4.9,IF(AND(G64&lt;0.418,A64&lt;5.05,A64&gt;=4.8,H64&gt;=5.85,B64&lt;3.65,D64&lt;0.35,D64&lt;0.8),1.48,IF(AND(G64&gt;=0.418,A64&lt;5.05,A64&gt;=4.8,H64&gt;=5.85,B64&lt;3.65,D64&lt;0.35,D64&lt;0.8),1.3,IF(AND(B64&lt;2.75,G64&lt;0.735,A64&lt;6.25,D64&gt;=1.2,D64&lt;1.55,H64&gt;=6.927,D64&gt;=0.8),4.35,IF(AND(H64&lt;15.422,D64&lt;1.45,A64&gt;=6.25,D64&gt;=1.2,D64&lt;1.55,H64&gt;=6.927,D64&gt;=0.8),4.375,IF(AND(H64&gt;=15.422,D64&lt;1.45,A64&gt;=6.25,D64&gt;=1.2,D64&lt;1.55,H64&gt;=6.927,D64&gt;=0.8),4.7,IF(AND(A64&lt;6.4,D64&gt;=1.45,A64&gt;=6.25,D64&gt;=1.2,D64&lt;1.55,H64&gt;=6.927,D64&gt;=0.8),5.1,IF(AND(G64&gt;=0.576,D64&lt;2.15,A64&gt;=6.2,A64&lt;7.25,D64&gt;=1.55,H64&gt;=6.927,D64&gt;=0.8),5.1,IF(AND(G64&lt;0.537,D64&gt;=2.15,A64&gt;=6.2,A64&lt;7.25,D64&gt;=1.55,H64&gt;=6.927,D64&gt;=0.8),5.533,IF(AND(G64&gt;=0.537,D64&gt;=2.15,A64&gt;=6.2,A64&lt;7.25,D64&gt;=1.55,H64&gt;=6.927,D64&gt;=0.8),5.9,IF(AND(D64&lt;1.45,B64&gt;=2.75,G64&lt;0.735,A64&lt;6.25,D64&gt;=1.2,D64&lt;1.55,H64&gt;=6.927,D64&gt;=0.8),4.6,IF(AND(D64&gt;=1.45,B64&gt;=2.75,G64&lt;0.735,A64&lt;6.25,D64&gt;=1.2,D64&lt;1.55,H64&gt;=6.927,D64&gt;=0.8),4.5,IF(AND(H64&lt;12.582,A64&gt;=6.4,D64&gt;=1.45,A64&gt;=6.25,D64&gt;=1.2,D64&lt;1.55,H64&gt;=6.927,D64&gt;=0.8),4.66,IF(AND(H64&gt;=12.582,A64&gt;=6.4,D64&gt;=1.45,A64&gt;=6.25,D64&gt;=1.2,D64&lt;1.55,H64&gt;=6.927,D64&gt;=0.8),4.9,IF(AND(B64&lt;2.75,G64&lt;0.576,D64&lt;2.15,A64&gt;=6.2,A64&lt;7.25,D64&gt;=1.55,H64&gt;=6.927,D64&gt;=0.8),5.3,IF(AND(G64&gt;=0.395,B64&gt;=2.75,G64&lt;0.576,D64&lt;2.15,A64&gt;=6.2,A64&lt;7.25,D64&gt;=1.55,H64&gt;=6.927,D64&gt;=0.8),5.6,IF(AND(D64&gt;=1.9,G64&lt;0.395,B64&gt;=2.75,G64&lt;0.576,D64&lt;2.15,A64&gt;=6.2,A64&lt;7.25,D64&gt;=1.55,H64&gt;=6.927,D64&gt;=0.8),5.333,IF(AND(B64&lt;2.95,D64&lt;1.9,G64&lt;0.395,B64&gt;=2.75,G64&lt;0.576,D64&lt;2.15,A64&gt;=6.2,A64&lt;7.25,D64&gt;=1.55,H64&gt;=6.927,D64&gt;=0.8),5.6,IF(AND(B64&gt;=2.95,D64&lt;1.9,G64&lt;0.395,B64&gt;=2.75,G64&lt;0.576,D64&lt;2.15,A64&gt;=6.2,A64&lt;7.25,D64&gt;=1.55,H64&gt;=6.927,D64&gt;=0.8),5.5,"shouldnthappen"))))))))))))))))))))))))))))))))))))</f>
        <v>4</v>
      </c>
      <c r="AK64" s="1" t="n">
        <f aca="false">IF(AND(H64&lt;5.85,B64&lt;3.65,F64&lt;1.5),1,IF(AND(B64&gt;=3.95,B64&gt;=3.65,F64&lt;1.5),1.433,IF(AND(A64&lt;5.15,F64&lt;2.5,F64&gt;=1.5),3.075,IF(AND(D64&gt;=0.35,H64&gt;=5.85,B64&lt;3.65,F64&lt;1.5),1.5,IF(AND(G64&lt;0.168,B64&lt;3.95,B64&gt;=3.65,F64&lt;1.5),1.7,IF(AND(H64&lt;5.767,A64&lt;7.25,F64&gt;=2.5,F64&gt;=1.5),4.5,IF(AND(D64&lt;1.9,A64&gt;=7.25,F64&gt;=2.5,F64&gt;=1.5),6.3,IF(AND(D64&gt;=1.9,A64&gt;=7.25,F64&gt;=2.5,F64&gt;=1.5),6.575,IF(AND(B64&lt;3.75,G64&gt;=0.168,B64&lt;3.95,B64&gt;=3.65,F64&lt;1.5),1.5,IF(AND(B64&gt;=3.75,G64&gt;=0.168,B64&lt;3.95,B64&gt;=3.65,F64&lt;1.5),1.6,IF(AND(D64&gt;=1.35,A64&lt;6.15,A64&gt;=5.15,F64&lt;2.5,F64&gt;=1.5),4.42,IF(AND(D64&lt;1.4,A64&gt;=6.15,A64&gt;=5.15,F64&lt;2.5,F64&gt;=1.5),4.5,IF(AND(D64&gt;=1.4,A64&gt;=6.15,A64&gt;=5.15,F64&lt;2.5,F64&gt;=1.5),4.675,IF(AND(D64&lt;0.15,H64&lt;11.218,D64&lt;0.35,H64&gt;=5.85,B64&lt;3.65,F64&lt;1.5),1.5,IF(AND(D64&lt;0.15,H64&gt;=11.218,D64&lt;0.35,H64&gt;=5.85,B64&lt;3.65,F64&lt;1.5),1.1,IF(AND(B64&lt;2.7,D64&lt;1.35,A64&lt;6.15,A64&gt;=5.15,F64&lt;2.5,F64&gt;=1.5),3.82,IF(AND(A64&lt;6.15,G64&gt;=0.755,H64&gt;=5.767,A64&lt;7.25,F64&gt;=2.5,F64&gt;=1.5),4.98,IF(AND(A64&gt;=6.15,G64&gt;=0.755,H64&gt;=5.767,A64&lt;7.25,F64&gt;=2.5,F64&gt;=1.5),5.3,IF(AND(B64&lt;3.4,D64&gt;=0.15,H64&lt;11.218,D64&lt;0.35,H64&gt;=5.85,B64&lt;3.65,F64&lt;1.5),1.4,IF(AND(B64&gt;=3.4,D64&gt;=0.15,H64&lt;11.218,D64&lt;0.35,H64&gt;=5.85,B64&lt;3.65,F64&lt;1.5),1.3,IF(AND(H64&lt;11.731,D64&gt;=0.15,H64&gt;=11.218,D64&lt;0.35,H64&gt;=5.85,B64&lt;3.65,F64&lt;1.5),1.2,IF(AND(H64&lt;9.053,B64&gt;=2.7,D64&lt;1.35,A64&lt;6.15,A64&gt;=5.15,F64&lt;2.5,F64&gt;=1.5),3.85,IF(AND(D64&gt;=2.1,B64&lt;2.85,G64&lt;0.755,H64&gt;=5.767,A64&lt;7.25,F64&gt;=2.5,F64&gt;=1.5),5.6,IF(AND(D64&gt;=2.45,B64&gt;=2.85,G64&lt;0.755,H64&gt;=5.767,A64&lt;7.25,F64&gt;=2.5,F64&gt;=1.5),5.8,IF(AND(B64&gt;=3.45,H64&gt;=11.731,D64&gt;=0.15,H64&gt;=11.218,D64&lt;0.35,H64&gt;=5.85,B64&lt;3.65,F64&lt;1.5),1.3,IF(AND(A64&lt;5.9,H64&gt;=9.053,B64&gt;=2.7,D64&lt;1.35,A64&lt;6.15,A64&gt;=5.15,F64&lt;2.5,F64&gt;=1.5),4.3,IF(AND(A64&gt;=5.9,H64&gt;=9.053,B64&gt;=2.7,D64&lt;1.35,A64&lt;6.15,A64&gt;=5.15,F64&lt;2.5,F64&gt;=1.5),4,IF(AND(G64&gt;=0.519,D64&lt;2.1,B64&lt;2.85,G64&lt;0.755,H64&gt;=5.767,A64&lt;7.25,F64&gt;=2.5,F64&gt;=1.5),4.9,IF(AND(A64&gt;=7.05,D64&lt;2.45,B64&gt;=2.85,G64&lt;0.755,H64&gt;=5.767,A64&lt;7.25,F64&gt;=2.5,F64&gt;=1.5),5.8,IF(AND(H64&lt;14.396,B64&lt;3.45,H64&gt;=11.731,D64&gt;=0.15,H64&gt;=11.218,D64&lt;0.35,H64&gt;=5.85,B64&lt;3.65,F64&lt;1.5),1.44,IF(AND(H64&gt;=14.396,B64&lt;3.45,H64&gt;=11.731,D64&gt;=0.15,H64&gt;=11.218,D64&lt;0.35,H64&gt;=5.85,B64&lt;3.65,F64&lt;1.5),1.3,IF(AND(G64&lt;0.282,G64&lt;0.519,D64&lt;2.1,B64&lt;2.85,G64&lt;0.755,H64&gt;=5.767,A64&lt;7.25,F64&gt;=2.5,F64&gt;=1.5),5.1,IF(AND(G64&gt;=0.282,G64&lt;0.519,D64&lt;2.1,B64&lt;2.85,G64&lt;0.755,H64&gt;=5.767,A64&lt;7.25,F64&gt;=2.5,F64&gt;=1.5),5.3,IF(AND(A64&lt;6.4,D64&lt;1.9,A64&lt;7.05,D64&lt;2.45,B64&gt;=2.85,G64&lt;0.755,H64&gt;=5.767,A64&lt;7.25,F64&gt;=2.5,F64&gt;=1.5),5.6,IF(AND(A64&gt;=6.4,D64&lt;1.9,A64&lt;7.05,D64&lt;2.45,B64&gt;=2.85,G64&lt;0.755,H64&gt;=5.767,A64&lt;7.25,F64&gt;=2.5,F64&gt;=1.5),5.5,IF(AND(H64&lt;8.884,D64&gt;=1.9,A64&lt;7.05,D64&lt;2.45,B64&gt;=2.85,G64&lt;0.755,H64&gt;=5.767,A64&lt;7.25,F64&gt;=2.5,F64&gt;=1.5),5.3,IF(AND(H64&gt;=8.884,D64&gt;=1.9,A64&lt;7.05,D64&lt;2.45,B64&gt;=2.85,G64&lt;0.755,H64&gt;=5.767,A64&lt;7.25,F64&gt;=2.5,F64&gt;=1.5),5.52,"shouldnthappen")))))))))))))))))))))))))))))))))))))</f>
        <v>4.42</v>
      </c>
      <c r="AL64" s="1" t="n">
        <f aca="false">IF(AND(H64&lt;5.85,A64&lt;5.05,D64&lt;0.8),1,IF(AND(B64&lt;3.35,A64&gt;=5.05,D64&lt;0.8),1.7,IF(AND(D64&gt;=2.45,F64&gt;=2.5,D64&gt;=0.8),6.05,IF(AND(H64&gt;=11.218,H64&gt;=5.85,A64&lt;5.05,D64&lt;0.8),1.28,IF(AND(G64&gt;=0.948,B64&gt;=3.35,A64&gt;=5.05,D64&lt;0.8),1.7,IF(AND(G64&gt;=0.423,H64&lt;11.218,H64&gt;=5.85,A64&lt;5.05,D64&lt;0.8),1.3,IF(AND(B64&lt;3.6,G64&lt;0.948,B64&gt;=3.35,A64&gt;=5.05,D64&lt;0.8),1.4,IF(AND(H64&lt;10.258,D64&lt;1.15,A64&lt;5.9,F64&lt;2.5,D64&gt;=0.8),3.36,IF(AND(H64&gt;=10.258,D64&lt;1.15,A64&lt;5.9,F64&lt;2.5,D64&gt;=0.8),3.9,IF(AND(A64&lt;5.3,D64&gt;=1.15,A64&lt;5.9,F64&lt;2.5,D64&gt;=0.8),3.9,IF(AND(D64&lt;1.55,B64&lt;2.75,A64&gt;=5.9,F64&lt;2.5,D64&gt;=0.8),4.64,IF(AND(D64&gt;=1.55,B64&lt;2.75,A64&gt;=5.9,F64&lt;2.5,D64&gt;=0.8),5.1,IF(AND(D64&gt;=1.6,B64&gt;=2.75,A64&gt;=5.9,F64&lt;2.5,D64&gt;=0.8),5,IF(AND(H64&lt;5.767,H64&lt;8.598,D64&lt;2.45,F64&gt;=2.5,D64&gt;=0.8),4.5,IF(AND(A64&lt;6.25,H64&gt;=8.598,D64&lt;2.45,F64&gt;=2.5,D64&gt;=0.8),5.02,IF(AND(B64&lt;3.55,G64&lt;0.423,H64&lt;11.218,H64&gt;=5.85,A64&lt;5.05,D64&lt;0.8),1.525,IF(AND(B64&gt;=3.55,G64&lt;0.423,H64&lt;11.218,H64&gt;=5.85,A64&lt;5.05,D64&lt;0.8),1.4,IF(AND(H64&gt;=13.932,B64&gt;=3.6,G64&lt;0.948,B64&gt;=3.35,A64&gt;=5.05,D64&lt;0.8),1.65,IF(AND(G64&gt;=0.652,A64&gt;=5.3,D64&gt;=1.15,A64&lt;5.9,F64&lt;2.5,D64&gt;=0.8),3.8,IF(AND(D64&lt;1.35,D64&lt;1.6,B64&gt;=2.75,A64&gt;=5.9,F64&lt;2.5,D64&gt;=0.8),4.42,IF(AND(H64&lt;6.656,H64&gt;=5.767,H64&lt;8.598,D64&lt;2.45,F64&gt;=2.5,D64&gt;=0.8),5.033,IF(AND(H64&gt;=6.656,H64&gt;=5.767,H64&lt;8.598,D64&lt;2.45,F64&gt;=2.5,D64&gt;=0.8),5.1,IF(AND(G64&gt;=0.885,A64&gt;=6.25,H64&gt;=8.598,D64&lt;2.45,F64&gt;=2.5,D64&gt;=0.8),5.2,IF(AND(H64&lt;6.926,H64&lt;13.932,B64&gt;=3.6,G64&lt;0.948,B64&gt;=3.35,A64&gt;=5.05,D64&lt;0.8),1.433,IF(AND(H64&gt;=6.926,H64&lt;13.932,B64&gt;=3.6,G64&lt;0.948,B64&gt;=3.35,A64&gt;=5.05,D64&lt;0.8),1.5,IF(AND(A64&lt;5.65,G64&lt;0.652,A64&gt;=5.3,D64&gt;=1.15,A64&lt;5.9,F64&lt;2.5,D64&gt;=0.8),4.36,IF(AND(A64&gt;=5.65,G64&lt;0.652,A64&gt;=5.3,D64&gt;=1.15,A64&lt;5.9,F64&lt;2.5,D64&gt;=0.8),4.2,IF(AND(H64&gt;=13.561,D64&gt;=1.35,D64&lt;1.6,B64&gt;=2.75,A64&gt;=5.9,F64&lt;2.5,D64&gt;=0.8),4.767,IF(AND(H64&lt;9.091,G64&lt;0.885,A64&gt;=6.25,H64&gt;=8.598,D64&lt;2.45,F64&gt;=2.5,D64&gt;=0.8),6.3,IF(AND(H64&gt;=12.206,H64&lt;13.561,D64&gt;=1.35,D64&lt;1.6,B64&gt;=2.75,A64&gt;=5.9,F64&lt;2.5,D64&gt;=0.8),4.4,IF(AND(D64&gt;=2.25,H64&gt;=9.091,G64&lt;0.885,A64&gt;=6.25,H64&gt;=8.598,D64&lt;2.45,F64&gt;=2.5,D64&gt;=0.8),5.9,IF(AND(B64&lt;3.05,H64&lt;12.206,H64&lt;13.561,D64&gt;=1.35,D64&lt;1.6,B64&gt;=2.75,A64&gt;=5.9,F64&lt;2.5,D64&gt;=0.8),4.6,IF(AND(B64&gt;=3.05,H64&lt;12.206,H64&lt;13.561,D64&gt;=1.35,D64&lt;1.6,B64&gt;=2.75,A64&gt;=5.9,F64&lt;2.5,D64&gt;=0.8),4.7,IF(AND(G64&gt;=0.596,D64&lt;2.25,H64&gt;=9.091,G64&lt;0.885,A64&gt;=6.25,H64&gt;=8.598,D64&lt;2.45,F64&gt;=2.5,D64&gt;=0.8),5.1,IF(AND(G64&gt;=0.379,G64&lt;0.596,D64&lt;2.25,H64&gt;=9.091,G64&lt;0.885,A64&gt;=6.25,H64&gt;=8.598,D64&lt;2.45,F64&gt;=2.5,D64&gt;=0.8),5.767,IF(AND(D64&lt;2.15,G64&lt;0.379,G64&lt;0.596,D64&lt;2.25,H64&gt;=9.091,G64&lt;0.885,A64&gt;=6.25,H64&gt;=8.598,D64&lt;2.45,F64&gt;=2.5,D64&gt;=0.8),5.4,IF(AND(D64&gt;=2.15,G64&lt;0.379,G64&lt;0.596,D64&lt;2.25,H64&gt;=9.091,G64&lt;0.885,A64&gt;=6.25,H64&gt;=8.598,D64&lt;2.45,F64&gt;=2.5,D64&gt;=0.8),5.6,"shouldnthappen")))))))))))))))))))))))))))))))))))))</f>
        <v>4.6</v>
      </c>
      <c r="AM64" s="1" t="n">
        <f aca="false">IF(AND(H64&lt;5.245,D64&lt;0.8),1,IF(AND(A64&lt;4.5,H64&gt;=5.245,D64&lt;0.8),1.35,IF(AND(D64&gt;=0.5,A64&gt;=4.5,H64&gt;=5.245,D64&lt;0.8),1.6,IF(AND(H64&lt;7.25,B64&lt;2.6,A64&lt;6.15,D64&gt;=0.8),4.375,IF(AND(H64&gt;=7.25,B64&lt;2.6,A64&lt;6.15,D64&gt;=0.8),3.075,IF(AND(H64&lt;13.935,A64&gt;=7.05,A64&gt;=6.15,D64&gt;=0.8),6.067,IF(AND(H64&gt;=13.935,A64&gt;=7.05,A64&gt;=6.15,D64&gt;=0.8),6.525,IF(AND(G64&gt;=0.948,D64&lt;0.5,A64&gt;=4.5,H64&gt;=5.245,D64&lt;0.8),1.7,IF(AND(G64&lt;0.568,D64&gt;=1.55,B64&gt;=2.6,A64&lt;6.15,D64&gt;=0.8),5.1,IF(AND(G64&gt;=0.568,D64&gt;=1.55,B64&gt;=2.6,A64&lt;6.15,D64&gt;=0.8),5,IF(AND(A64&gt;=6.6,B64&gt;=3.15,A64&lt;7.05,A64&gt;=6.15,D64&gt;=0.8),5.78,IF(AND(G64&lt;0.165,G64&lt;0.273,D64&lt;1.55,B64&gt;=2.6,A64&lt;6.15,D64&gt;=0.8),4.1,IF(AND(G64&gt;=0.165,G64&lt;0.273,D64&lt;1.55,B64&gt;=2.6,A64&lt;6.15,D64&gt;=0.8),4.5,IF(AND(D64&lt;1.35,G64&gt;=0.273,D64&lt;1.55,B64&gt;=2.6,A64&lt;6.15,D64&gt;=0.8),4.08,IF(AND(D64&gt;=1.35,G64&gt;=0.273,D64&lt;1.55,B64&gt;=2.6,A64&lt;6.15,D64&gt;=0.8),4.4,IF(AND(D64&lt;1.45,F64&lt;2.5,B64&lt;3.15,A64&lt;7.05,A64&gt;=6.15,D64&gt;=0.8),4.38,IF(AND(D64&gt;=1.45,F64&lt;2.5,B64&lt;3.15,A64&lt;7.05,A64&gt;=6.15,D64&gt;=0.8),4.75,IF(AND(D64&gt;=2.25,F64&gt;=2.5,B64&lt;3.15,A64&lt;7.05,A64&gt;=6.15,D64&gt;=0.8),5.16,IF(AND(H64&lt;11.488,A64&lt;6.6,B64&gt;=3.15,A64&lt;7.05,A64&gt;=6.15,D64&gt;=0.8),6,IF(AND(H64&gt;=14.396,D64&lt;0.25,G64&lt;0.948,D64&lt;0.5,A64&gt;=4.5,H64&gt;=5.245,D64&lt;0.8),1.3,IF(AND(A64&gt;=5.55,D64&gt;=0.25,G64&lt;0.948,D64&lt;0.5,A64&gt;=4.5,H64&gt;=5.245,D64&lt;0.8),1.7,IF(AND(D64&lt;1.85,D64&lt;2.25,F64&gt;=2.5,B64&lt;3.15,A64&lt;7.05,A64&gt;=6.15,D64&gt;=0.8),5.6,IF(AND(G64&lt;0.669,H64&gt;=11.488,A64&lt;6.6,B64&gt;=3.15,A64&lt;7.05,A64&gt;=6.15,D64&gt;=0.8),4.7,IF(AND(G64&gt;=0.669,H64&gt;=11.488,A64&lt;6.6,B64&gt;=3.15,A64&lt;7.05,A64&gt;=6.15,D64&gt;=0.8),5.22,IF(AND(H64&lt;6.543,H64&lt;14.396,D64&lt;0.25,G64&lt;0.948,D64&lt;0.5,A64&gt;=4.5,H64&gt;=5.245,D64&lt;0.8),1.4,IF(AND(A64&lt;4.95,A64&lt;5.55,D64&gt;=0.25,G64&lt;0.948,D64&lt;0.5,A64&gt;=4.5,H64&gt;=5.245,D64&lt;0.8),1.4,IF(AND(A64&gt;=4.95,A64&lt;5.55,D64&gt;=0.25,G64&lt;0.948,D64&lt;0.5,A64&gt;=4.5,H64&gt;=5.245,D64&lt;0.8),1.48,IF(AND(H64&lt;10.667,D64&gt;=1.85,D64&lt;2.25,F64&gt;=2.5,B64&lt;3.15,A64&lt;7.05,A64&gt;=6.15,D64&gt;=0.8),5.25,IF(AND(H64&gt;=10.667,D64&gt;=1.85,D64&lt;2.25,F64&gt;=2.5,B64&lt;3.15,A64&lt;7.05,A64&gt;=6.15,D64&gt;=0.8),5.55,IF(AND(G64&lt;0.063,H64&gt;=6.543,H64&lt;14.396,D64&lt;0.25,G64&lt;0.948,D64&lt;0.5,A64&gt;=4.5,H64&gt;=5.245,D64&lt;0.8),1.4,IF(AND(H64&lt;9.212,G64&gt;=0.063,H64&gt;=6.543,H64&lt;14.396,D64&lt;0.25,G64&lt;0.948,D64&lt;0.5,A64&gt;=4.5,H64&gt;=5.245,D64&lt;0.8),1.475,IF(AND(H64&gt;=9.212,G64&gt;=0.063,H64&gt;=6.543,H64&lt;14.396,D64&lt;0.25,G64&lt;0.948,D64&lt;0.5,A64&gt;=4.5,H64&gt;=5.245,D64&lt;0.8),1.5,"shouldnthappen"))))))))))))))))))))))))))))))))</f>
        <v>4.4</v>
      </c>
      <c r="AN64" s="1" t="n">
        <f aca="false">IF(AND(D64&lt;0.7,A64&gt;=5.55),1.633,IF(AND(G64&lt;0.38,B64&lt;2.8,A64&lt;5.55),4.3,IF(AND(G64&gt;=0.38,B64&lt;2.8,A64&lt;5.55),3.325,IF(AND(D64&gt;=0.35,B64&gt;=2.8,A64&lt;5.55),1.6,IF(AND(B64&gt;=3.4,A64&lt;4.8,D64&lt;0.35,B64&gt;=2.8,A64&lt;5.55),1,IF(AND(H64&gt;=11.789,A64&lt;5.9,D64&lt;1.55,D64&gt;=0.7,A64&gt;=5.55),4.325,IF(AND(F64&gt;=2.5,A64&gt;=5.9,D64&lt;1.55,D64&gt;=0.7,A64&gt;=5.55),5.05,IF(AND(D64&lt;1.9,A64&gt;=7.25,D64&gt;=1.55,D64&gt;=0.7,A64&gt;=5.55),6.3,IF(AND(D64&gt;=1.9,A64&gt;=7.25,D64&gt;=1.55,D64&gt;=0.7,A64&gt;=5.55),6.4,IF(AND(A64&lt;4.35,B64&lt;3.4,A64&lt;4.8,D64&lt;0.35,B64&gt;=2.8,A64&lt;5.55),1.1,IF(AND(G64&gt;=0.934,B64&lt;3.45,A64&gt;=4.8,D64&lt;0.35,B64&gt;=2.8,A64&lt;5.55),1.7,IF(AND(H64&gt;=14.877,B64&gt;=3.45,A64&gt;=4.8,D64&lt;0.35,B64&gt;=2.8,A64&lt;5.55),1.3,IF(AND(B64&lt;2.6,H64&lt;11.789,A64&lt;5.9,D64&lt;1.55,D64&gt;=0.7,A64&gt;=5.55),3.9,IF(AND(B64&gt;=2.6,H64&lt;11.789,A64&lt;5.9,D64&lt;1.55,D64&gt;=0.7,A64&gt;=5.55),4.26,IF(AND(A64&lt;6.6,F64&lt;2.5,A64&gt;=5.9,D64&lt;1.55,D64&gt;=0.7,A64&gt;=5.55),4.625,IF(AND(A64&gt;=6.6,F64&lt;2.5,A64&gt;=5.9,D64&lt;1.55,D64&gt;=0.7,A64&gt;=5.55),4.475,IF(AND(B64&lt;2.6,D64&lt;2.05,A64&lt;7.25,D64&gt;=1.55,D64&gt;=0.7,A64&gt;=5.55),5.8,IF(AND(G64&gt;=0.743,D64&gt;=2.05,A64&lt;7.25,D64&gt;=1.55,D64&gt;=0.7,A64&gt;=5.55),5.1,IF(AND(G64&lt;0.422,A64&gt;=4.35,B64&lt;3.4,A64&lt;4.8,D64&lt;0.35,B64&gt;=2.8,A64&lt;5.55),1.367,IF(AND(G64&gt;=0.422,A64&gt;=4.35,B64&lt;3.4,A64&lt;4.8,D64&lt;0.35,B64&gt;=2.8,A64&lt;5.55),1.3,IF(AND(A64&lt;5.05,G64&lt;0.934,B64&lt;3.45,A64&gt;=4.8,D64&lt;0.35,B64&gt;=2.8,A64&lt;5.55),1.525,IF(AND(A64&gt;=5.05,G64&lt;0.934,B64&lt;3.45,A64&gt;=4.8,D64&lt;0.35,B64&gt;=2.8,A64&lt;5.55),1.5,IF(AND(G64&gt;=0.585,H64&lt;14.877,B64&gt;=3.45,A64&gt;=4.8,D64&lt;0.35,B64&gt;=2.8,A64&lt;5.55),1.54,IF(AND(G64&gt;=0.537,G64&lt;0.743,D64&gt;=2.05,A64&lt;7.25,D64&gt;=1.55,D64&gt;=0.7,A64&gt;=5.55),5.833,IF(AND(D64&gt;=0.25,G64&lt;0.585,H64&lt;14.877,B64&gt;=3.45,A64&gt;=4.8,D64&lt;0.35,B64&gt;=2.8,A64&lt;5.55),1.367,IF(AND(D64&lt;1.75,H64&lt;13.795,B64&gt;=2.6,D64&lt;2.05,A64&lt;7.25,D64&gt;=1.55,D64&gt;=0.7,A64&gt;=5.55),5.45,IF(AND(B64&lt;2.85,H64&gt;=13.795,B64&gt;=2.6,D64&lt;2.05,A64&lt;7.25,D64&gt;=1.55,D64&gt;=0.7,A64&gt;=5.55),5.1,IF(AND(B64&gt;=2.85,H64&gt;=13.795,B64&gt;=2.6,D64&lt;2.05,A64&lt;7.25,D64&gt;=1.55,D64&gt;=0.7,A64&gt;=5.55),4.82,IF(AND(G64&lt;0.353,G64&lt;0.537,G64&lt;0.743,D64&gt;=2.05,A64&lt;7.25,D64&gt;=1.55,D64&gt;=0.7,A64&gt;=5.55),5.425,IF(AND(G64&gt;=0.353,G64&lt;0.537,G64&lt;0.743,D64&gt;=2.05,A64&lt;7.25,D64&gt;=1.55,D64&gt;=0.7,A64&gt;=5.55),5.62,IF(AND(G64&lt;0.311,D64&lt;0.25,G64&lt;0.585,H64&lt;14.877,B64&gt;=3.45,A64&gt;=4.8,D64&lt;0.35,B64&gt;=2.8,A64&lt;5.55),1.5,IF(AND(G64&gt;=0.311,D64&lt;0.25,G64&lt;0.585,H64&lt;14.877,B64&gt;=3.45,A64&gt;=4.8,D64&lt;0.35,B64&gt;=2.8,A64&lt;5.55),1.4,IF(AND(B64&gt;=3.1,D64&gt;=1.75,H64&lt;13.795,B64&gt;=2.6,D64&lt;2.05,A64&lt;7.25,D64&gt;=1.55,D64&gt;=0.7,A64&gt;=5.55),5.1,IF(AND(B64&lt;2.85,B64&lt;3.1,D64&gt;=1.75,H64&lt;13.795,B64&gt;=2.6,D64&lt;2.05,A64&lt;7.25,D64&gt;=1.55,D64&gt;=0.7,A64&gt;=5.55),5.2,IF(AND(B64&gt;=2.85,B64&lt;3.1,D64&gt;=1.75,H64&lt;13.795,B64&gt;=2.6,D64&lt;2.05,A64&lt;7.25,D64&gt;=1.55,D64&gt;=0.7,A64&gt;=5.55),5.2,"shouldnthappen")))))))))))))))))))))))))))))))))))</f>
        <v>4.625</v>
      </c>
      <c r="AO64" s="1" t="n">
        <f aca="false">IF(AND(H64&gt;=14.529,G64&lt;0.633,D64&lt;0.8),1.3,IF(AND(A64&lt;5.05,G64&gt;=0.633,D64&lt;0.8),1.35,IF(AND(H64&gt;=14.379,H64&lt;14.529,G64&lt;0.633,D64&lt;0.8),1.7,IF(AND(B64&lt;3.35,A64&gt;=5.05,G64&gt;=0.633,D64&lt;0.8),1.7,IF(AND(D64&gt;=1.45,A64&lt;5.95,F64&lt;2.5,D64&gt;=0.8),4.5,IF(AND(D64&lt;1.35,A64&gt;=5.95,F64&lt;2.5,D64&gt;=0.8),4,IF(AND(D64&lt;1.85,G64&gt;=0.845,F64&gt;=2.5,D64&gt;=0.8),4.8,IF(AND(B64&gt;=4.3,H64&lt;14.379,H64&lt;14.529,G64&lt;0.633,D64&lt;0.8),1.5,IF(AND(A64&lt;5.25,B64&gt;=3.35,A64&gt;=5.05,G64&gt;=0.633,D64&lt;0.8),1.55,IF(AND(A64&gt;=5.25,B64&gt;=3.35,A64&gt;=5.05,G64&gt;=0.633,D64&lt;0.8),1.633,IF(AND(A64&lt;5.05,D64&lt;1.45,A64&lt;5.95,F64&lt;2.5,D64&gt;=0.8),3.3,IF(AND(G64&lt;0.293,D64&gt;=1.35,A64&gt;=5.95,F64&lt;2.5,D64&gt;=0.8),5,IF(AND(A64&gt;=6.6,D64&lt;2.05,G64&lt;0.845,F64&gt;=2.5,D64&gt;=0.8),5.8,IF(AND(B64&lt;3.05,D64&gt;=2.05,G64&lt;0.845,F64&gt;=2.5,D64&gt;=0.8),6.15,IF(AND(B64&lt;2.9,D64&gt;=1.85,G64&gt;=0.845,F64&gt;=2.5,D64&gt;=0.8),5.1,IF(AND(B64&gt;=2.9,D64&gt;=1.85,G64&gt;=0.845,F64&gt;=2.5,D64&gt;=0.8),5.2,IF(AND(B64&gt;=3.8,B64&lt;4.3,H64&lt;14.379,H64&lt;14.529,G64&lt;0.633,D64&lt;0.8),1.333,IF(AND(A64&lt;6.25,G64&gt;=0.293,D64&gt;=1.35,A64&gt;=5.95,F64&lt;2.5,D64&gt;=0.8),4.6,IF(AND(H64&lt;10.351,A64&lt;6.6,D64&lt;2.05,G64&lt;0.845,F64&gt;=2.5,D64&gt;=0.8),5.4,IF(AND(G64&gt;=0.364,B64&gt;=3.05,D64&gt;=2.05,G64&lt;0.845,F64&gt;=2.5,D64&gt;=0.8),5.66,IF(AND(G64&gt;=0.447,B64&lt;3.8,B64&lt;4.3,H64&lt;14.379,H64&lt;14.529,G64&lt;0.633,D64&lt;0.8),1.3,IF(AND(H64&lt;6.247,A64&lt;5.65,A64&gt;=5.05,D64&lt;1.45,A64&lt;5.95,F64&lt;2.5,D64&gt;=0.8),4.033,IF(AND(D64&lt;1.25,A64&gt;=5.65,A64&gt;=5.05,D64&lt;1.45,A64&lt;5.95,F64&lt;2.5,D64&gt;=0.8),3.88,IF(AND(D64&gt;=1.25,A64&gt;=5.65,A64&gt;=5.05,D64&lt;1.45,A64&lt;5.95,F64&lt;2.5,D64&gt;=0.8),4.35,IF(AND(B64&lt;2.65,A64&gt;=6.25,G64&gt;=0.293,D64&gt;=1.35,A64&gt;=5.95,F64&lt;2.5,D64&gt;=0.8),4.9,IF(AND(B64&lt;2.75,H64&gt;=10.351,A64&lt;6.6,D64&lt;2.05,G64&lt;0.845,F64&gt;=2.5,D64&gt;=0.8),5.1,IF(AND(B64&gt;=2.75,H64&gt;=10.351,A64&lt;6.6,D64&lt;2.05,G64&lt;0.845,F64&gt;=2.5,D64&gt;=0.8),4.95,IF(AND(B64&lt;3.15,G64&lt;0.364,B64&gt;=3.05,D64&gt;=2.05,G64&lt;0.845,F64&gt;=2.5,D64&gt;=0.8),5.28,IF(AND(B64&gt;=3.15,G64&lt;0.364,B64&gt;=3.05,D64&gt;=2.05,G64&lt;0.845,F64&gt;=2.5,D64&gt;=0.8),5.5,IF(AND(H64&lt;9.212,G64&lt;0.447,B64&lt;3.8,B64&lt;4.3,H64&lt;14.379,H64&lt;14.529,G64&lt;0.633,D64&lt;0.8),1.4,IF(AND(G64&lt;0.356,H64&gt;=6.247,A64&lt;5.65,A64&gt;=5.05,D64&lt;1.45,A64&lt;5.95,F64&lt;2.5,D64&gt;=0.8),4.2,IF(AND(B64&lt;3,B64&gt;=2.65,A64&gt;=6.25,G64&gt;=0.293,D64&gt;=1.35,A64&gt;=5.95,F64&lt;2.5,D64&gt;=0.8),4.6,IF(AND(B64&gt;=3,B64&gt;=2.65,A64&gt;=6.25,G64&gt;=0.293,D64&gt;=1.35,A64&gt;=5.95,F64&lt;2.5,D64&gt;=0.8),4.7,IF(AND(A64&lt;5.05,H64&gt;=9.212,G64&lt;0.447,B64&lt;3.8,B64&lt;4.3,H64&lt;14.379,H64&lt;14.529,G64&lt;0.633,D64&lt;0.8),1.533,IF(AND(A64&gt;=5.05,H64&gt;=9.212,G64&lt;0.447,B64&lt;3.8,B64&lt;4.3,H64&lt;14.379,H64&lt;14.529,G64&lt;0.633,D64&lt;0.8),1.425,IF(AND(A64&lt;5.35,G64&gt;=0.356,H64&gt;=6.247,A64&lt;5.65,A64&gt;=5.05,D64&lt;1.45,A64&lt;5.95,F64&lt;2.5,D64&gt;=0.8),3.9,IF(AND(A64&gt;=5.35,G64&gt;=0.356,H64&gt;=6.247,A64&lt;5.65,A64&gt;=5.05,D64&lt;1.45,A64&lt;5.95,F64&lt;2.5,D64&gt;=0.8),3.72,"shouldnthappen")))))))))))))))))))))))))))))))))))))</f>
        <v>4.5</v>
      </c>
      <c r="AP64" s="1" t="n">
        <f aca="false">IF(AND(F64&gt;=1.5,A64&lt;5.55),3.84,IF(AND(G64&gt;=0.52,A64&lt;4.75,F64&lt;1.5,A64&lt;5.55),1.16,IF(AND(A64&lt;5.65,A64&lt;5.85,D64&lt;1.55,A64&gt;=5.55),4.2,IF(AND(A64&gt;=5.65,A64&lt;5.85,D64&lt;1.55,A64&gt;=5.55),3.167,IF(AND(G64&gt;=0.798,A64&gt;=5.85,D64&lt;1.55,A64&gt;=5.55),4,IF(AND(F64&lt;2.5,H64&lt;14.1,D64&gt;=1.55,A64&gt;=5.55),4.84,IF(AND(A64&lt;7.2,H64&gt;=14.1,D64&gt;=1.55,A64&gt;=5.55),5.633,IF(AND(A64&gt;=7.2,H64&gt;=14.1,D64&gt;=1.55,A64&gt;=5.55),6.6,IF(AND(G64&lt;0.161,G64&lt;0.52,A64&lt;4.75,F64&lt;1.5,A64&lt;5.55),1.5,IF(AND(D64&gt;=0.5,G64&lt;0.676,A64&gt;=4.75,F64&lt;1.5,A64&lt;5.55),1.6,IF(AND(H64&lt;11.016,G64&gt;=0.676,A64&gt;=4.75,F64&lt;1.5,A64&lt;5.55),1.75,IF(AND(G64&lt;0.209,G64&lt;0.798,A64&gt;=5.85,D64&lt;1.55,A64&gt;=5.55),4.5,IF(AND(G64&gt;=0.74,F64&gt;=2.5,H64&lt;14.1,D64&gt;=1.55,A64&gt;=5.55),6.225,IF(AND(B64&lt;2.95,G64&gt;=0.161,G64&lt;0.52,A64&lt;4.75,F64&lt;1.5,A64&lt;5.55),1.4,IF(AND(B64&gt;=2.95,G64&gt;=0.161,G64&lt;0.52,A64&lt;4.75,F64&lt;1.5,A64&lt;5.55),1.34,IF(AND(B64&lt;3.15,D64&lt;0.5,G64&lt;0.676,A64&gt;=4.75,F64&lt;1.5,A64&lt;5.55),1.52,IF(AND(D64&lt;0.25,H64&gt;=11.016,G64&gt;=0.676,A64&gt;=4.75,F64&lt;1.5,A64&lt;5.55),1.567,IF(AND(D64&gt;=0.25,H64&gt;=11.016,G64&gt;=0.676,A64&gt;=4.75,F64&lt;1.5,A64&lt;5.55),1.5,IF(AND(H64&lt;7.47,G64&gt;=0.209,G64&lt;0.798,A64&gt;=5.85,D64&lt;1.55,A64&gt;=5.55),5.05,IF(AND(B64&lt;2.85,G64&lt;0.74,F64&gt;=2.5,H64&lt;14.1,D64&gt;=1.55,A64&gt;=5.55),5.35,IF(AND(B64&lt;3.3,B64&gt;=3.15,D64&lt;0.5,G64&lt;0.676,A64&gt;=4.75,F64&lt;1.5,A64&lt;5.55),1.2,IF(AND(D64&lt;1.45,H64&gt;=7.47,G64&gt;=0.209,G64&lt;0.798,A64&gt;=5.85,D64&lt;1.55,A64&gt;=5.55),4.66,IF(AND(D64&gt;=1.45,H64&gt;=7.47,G64&gt;=0.209,G64&lt;0.798,A64&gt;=5.85,D64&lt;1.55,A64&gt;=5.55),4.64,IF(AND(A64&gt;=7.05,B64&gt;=2.85,G64&lt;0.74,F64&gt;=2.5,H64&lt;14.1,D64&gt;=1.55,A64&gt;=5.55),5.8,IF(AND(B64&gt;=3.25,A64&lt;7.05,B64&gt;=2.85,G64&lt;0.74,F64&gt;=2.5,H64&lt;14.1,D64&gt;=1.55,A64&gt;=5.55),5.7,IF(AND(H64&gt;=13.641,D64&lt;0.25,B64&gt;=3.3,B64&gt;=3.15,D64&lt;0.5,G64&lt;0.676,A64&gt;=4.75,F64&lt;1.5,A64&lt;5.55),1.3,IF(AND(D64&lt;0.35,D64&gt;=0.25,B64&gt;=3.3,B64&gt;=3.15,D64&lt;0.5,G64&lt;0.676,A64&gt;=4.75,F64&lt;1.5,A64&lt;5.55),1.367,IF(AND(D64&gt;=0.35,D64&gt;=0.25,B64&gt;=3.3,B64&gt;=3.15,D64&lt;0.5,G64&lt;0.676,A64&gt;=4.75,F64&lt;1.5,A64&lt;5.55),1.3,IF(AND(A64&lt;6.35,B64&lt;3.25,A64&lt;7.05,B64&gt;=2.85,G64&lt;0.74,F64&gt;=2.5,H64&lt;14.1,D64&gt;=1.55,A64&gt;=5.55),5.6,IF(AND(A64&gt;=6.35,B64&lt;3.25,A64&lt;7.05,B64&gt;=2.85,G64&lt;0.74,F64&gt;=2.5,H64&lt;14.1,D64&gt;=1.55,A64&gt;=5.55),5.325,IF(AND(A64&lt;5.1,H64&lt;13.641,D64&lt;0.25,B64&gt;=3.3,B64&gt;=3.15,D64&lt;0.5,G64&lt;0.676,A64&gt;=4.75,F64&lt;1.5,A64&lt;5.55),1.4,IF(AND(H64&gt;=11.031,A64&gt;=5.1,H64&lt;13.641,D64&lt;0.25,B64&gt;=3.3,B64&gt;=3.15,D64&lt;0.5,G64&lt;0.676,A64&gt;=4.75,F64&lt;1.5,A64&lt;5.55),1.4,IF(AND(A64&lt;5.45,H64&lt;11.031,A64&gt;=5.1,H64&lt;13.641,D64&lt;0.25,B64&gt;=3.3,B64&gt;=3.15,D64&lt;0.5,G64&lt;0.676,A64&gt;=4.75,F64&lt;1.5,A64&lt;5.55),1.5,IF(AND(A64&gt;=5.45,H64&lt;11.031,A64&gt;=5.1,H64&lt;13.641,D64&lt;0.25,B64&gt;=3.3,B64&gt;=3.15,D64&lt;0.5,G64&lt;0.676,A64&gt;=4.75,F64&lt;1.5,A64&lt;5.55),1.4,"shouldnthappen"))))))))))))))))))))))))))))))))))</f>
        <v>4.64</v>
      </c>
      <c r="AQ64" s="1" t="n">
        <f aca="false">IF(AND(H64&lt;6.926,D64&gt;=0.35,F64&lt;1.5),1.9,IF(AND(G64&gt;=0.869,D64&gt;=1.75,F64&gt;=1.5),5.15,IF(AND(A64&lt;4.35,A64&lt;5.05,D64&lt;0.35,F64&lt;1.5),1.1,IF(AND(H64&lt;6.089,A64&gt;=5.05,D64&lt;0.35,F64&lt;1.5),1.7,IF(AND(H64&gt;=13.089,H64&gt;=6.926,D64&gt;=0.35,F64&lt;1.5),1.3,IF(AND(G64&lt;0.695,D64&lt;1.15,D64&lt;1.75,F64&gt;=1.5),3.62,IF(AND(G64&gt;=0.695,D64&lt;1.15,D64&lt;1.75,F64&gt;=1.5),3,IF(AND(G64&gt;=0.585,H64&gt;=6.089,A64&gt;=5.05,D64&lt;0.35,F64&lt;1.5),1.5,IF(AND(H64&lt;9.582,H64&lt;13.089,H64&gt;=6.926,D64&gt;=0.35,F64&lt;1.5),1.5,IF(AND(H64&gt;=9.582,H64&lt;13.089,H64&gt;=6.926,D64&gt;=0.35,F64&lt;1.5),1.6,IF(AND(D64&lt;1.35,H64&lt;9.349,D64&gt;=1.15,D64&lt;1.75,F64&gt;=1.5),3.867,IF(AND(D64&lt;2.05,A64&lt;7.05,G64&lt;0.869,D64&gt;=1.75,F64&gt;=1.5),4.9,IF(AND(B64&gt;=3.3,A64&gt;=7.05,G64&lt;0.869,D64&gt;=1.75,F64&gt;=1.5),6.1,IF(AND(G64&lt;0.347,H64&lt;11.218,A64&gt;=4.35,A64&lt;5.05,D64&lt;0.35,F64&lt;1.5),1.4,IF(AND(G64&gt;=0.347,H64&lt;11.218,A64&gt;=4.35,A64&lt;5.05,D64&lt;0.35,F64&lt;1.5),1.5,IF(AND(G64&gt;=0.265,H64&gt;=11.218,A64&gt;=4.35,A64&lt;5.05,D64&lt;0.35,F64&lt;1.5),1.45,IF(AND(A64&gt;=5.4,G64&lt;0.585,H64&gt;=6.089,A64&gt;=5.05,D64&lt;0.35,F64&lt;1.5),1.35,IF(AND(B64&gt;=2.9,D64&gt;=1.35,H64&lt;9.349,D64&gt;=1.15,D64&lt;1.75,F64&gt;=1.5),4.6,IF(AND(D64&gt;=1.35,A64&lt;6.15,H64&gt;=9.349,D64&gt;=1.15,D64&lt;1.75,F64&gt;=1.5),4.54,IF(AND(H64&lt;10.927,A64&gt;=6.15,H64&gt;=9.349,D64&gt;=1.15,D64&lt;1.75,F64&gt;=1.5),4.3,IF(AND(G64&lt;0.512,D64&gt;=2.05,A64&lt;7.05,G64&lt;0.869,D64&gt;=1.75,F64&gt;=1.5),5.533,IF(AND(G64&gt;=0.512,D64&gt;=2.05,A64&lt;7.05,G64&lt;0.869,D64&gt;=1.75,F64&gt;=1.5),5.88,IF(AND(H64&lt;11.551,B64&lt;3.3,A64&gt;=7.05,G64&lt;0.869,D64&gt;=1.75,F64&gt;=1.5),6.3,IF(AND(G64&lt;0.227,G64&lt;0.265,H64&gt;=11.218,A64&gt;=4.35,A64&lt;5.05,D64&lt;0.35,F64&lt;1.5),1.4,IF(AND(G64&gt;=0.227,G64&lt;0.265,H64&gt;=11.218,A64&gt;=4.35,A64&lt;5.05,D64&lt;0.35,F64&lt;1.5),1.26,IF(AND(H64&lt;11.031,A64&lt;5.4,G64&lt;0.585,H64&gt;=6.089,A64&gt;=5.05,D64&lt;0.35,F64&lt;1.5),1.5,IF(AND(H64&gt;=11.031,A64&lt;5.4,G64&lt;0.585,H64&gt;=6.089,A64&gt;=5.05,D64&lt;0.35,F64&lt;1.5),1.4,IF(AND(A64&lt;5.45,B64&lt;2.9,D64&gt;=1.35,H64&lt;9.349,D64&gt;=1.15,D64&lt;1.75,F64&gt;=1.5),4.5,IF(AND(A64&lt;5.9,D64&lt;1.35,A64&lt;6.15,H64&gt;=9.349,D64&gt;=1.15,D64&lt;1.75,F64&gt;=1.5),4.2,IF(AND(A64&gt;=5.9,D64&lt;1.35,A64&lt;6.15,H64&gt;=9.349,D64&gt;=1.15,D64&lt;1.75,F64&gt;=1.5),4,IF(AND(A64&gt;=6.75,H64&gt;=10.927,A64&gt;=6.15,H64&gt;=9.349,D64&gt;=1.15,D64&lt;1.75,F64&gt;=1.5),4.767,IF(AND(B64&lt;2.9,H64&gt;=11.551,B64&lt;3.3,A64&gt;=7.05,G64&lt;0.869,D64&gt;=1.75,F64&gt;=1.5),6.7,IF(AND(B64&gt;=2.9,H64&gt;=11.551,B64&lt;3.3,A64&gt;=7.05,G64&lt;0.869,D64&gt;=1.75,F64&gt;=1.5),6.6,IF(AND(B64&lt;2.45,A64&gt;=5.45,B64&lt;2.9,D64&gt;=1.35,H64&lt;9.349,D64&gt;=1.15,D64&lt;1.75,F64&gt;=1.5),5,IF(AND(B64&gt;=2.45,A64&gt;=5.45,B64&lt;2.9,D64&gt;=1.35,H64&lt;9.349,D64&gt;=1.15,D64&lt;1.75,F64&gt;=1.5),5.1,IF(AND(H64&lt;11.166,A64&lt;6.75,H64&gt;=10.927,A64&gt;=6.15,H64&gt;=9.349,D64&gt;=1.15,D64&lt;1.75,F64&gt;=1.5),4.9,IF(AND(G64&lt;0.228,H64&gt;=11.166,A64&lt;6.75,H64&gt;=10.927,A64&gt;=6.15,H64&gt;=9.349,D64&gt;=1.15,D64&lt;1.75,F64&gt;=1.5),4.7,IF(AND(H64&lt;13.531,G64&gt;=0.228,H64&gt;=11.166,A64&lt;6.75,H64&gt;=10.927,A64&gt;=6.15,H64&gt;=9.349,D64&gt;=1.15,D64&lt;1.75,F64&gt;=1.5),4.4,IF(AND(H64&gt;=13.531,G64&gt;=0.228,H64&gt;=11.166,A64&lt;6.75,H64&gt;=10.927,A64&gt;=6.15,H64&gt;=9.349,D64&gt;=1.15,D64&lt;1.75,F64&gt;=1.5),4.6,"shouldnthappen")))))))))))))))))))))))))))))))))))))))</f>
        <v>4.6</v>
      </c>
      <c r="AR64" s="1" t="n">
        <f aca="false">IF(AND(G64&gt;=0.93,B64&lt;3.65,F64&lt;1.5),1.7,IF(AND(H64&lt;6.542,B64&gt;=3.65,F64&lt;1.5),1.767,IF(AND(A64&gt;=7.05,D64&gt;=1.55,F64&gt;=1.5),6.3,IF(AND(G64&lt;0.123,H64&gt;=6.542,B64&gt;=3.65,F64&lt;1.5),1.367,IF(AND(A64&lt;5.15,A64&lt;5.65,D64&lt;1.55,F64&gt;=1.5),3.15,IF(AND(A64&lt;4.8,G64&gt;=0.447,G64&lt;0.93,B64&lt;3.65,F64&lt;1.5),1.24,IF(AND(A64&gt;=4.8,G64&gt;=0.447,G64&lt;0.93,B64&lt;3.65,F64&lt;1.5),1.4,IF(AND(G64&lt;0.151,G64&gt;=0.123,H64&gt;=6.542,B64&gt;=3.65,F64&lt;1.5),1.7,IF(AND(G64&gt;=0.151,G64&gt;=0.123,H64&gt;=6.542,B64&gt;=3.65,F64&lt;1.5),1.5,IF(AND(D64&gt;=1.45,A64&gt;=5.15,A64&lt;5.65,D64&lt;1.55,F64&gt;=1.5),4.5,IF(AND(B64&lt;2.65,D64&gt;=1.35,A64&gt;=5.65,D64&lt;1.55,F64&gt;=1.5),4.9,IF(AND(G64&lt;0.527,F64&lt;2.5,A64&lt;7.05,D64&gt;=1.55,F64&gt;=1.5),5.075,IF(AND(G64&gt;=0.527,F64&lt;2.5,A64&lt;7.05,D64&gt;=1.55,F64&gt;=1.5),4.7,IF(AND(A64&lt;4.65,G64&lt;0.265,G64&lt;0.447,G64&lt;0.93,B64&lt;3.65,F64&lt;1.5),1.42,IF(AND(G64&lt;0.3,G64&gt;=0.265,G64&lt;0.447,G64&lt;0.93,B64&lt;3.65,F64&lt;1.5),1.6,IF(AND(G64&gt;=0.3,G64&gt;=0.265,G64&lt;0.447,G64&lt;0.93,B64&lt;3.65,F64&lt;1.5),1.4,IF(AND(G64&lt;0.356,D64&lt;1.45,A64&gt;=5.15,A64&lt;5.65,D64&lt;1.55,F64&gt;=1.5),4.125,IF(AND(D64&lt;1.1,A64&lt;6.2,D64&lt;1.35,A64&gt;=5.65,D64&lt;1.55,F64&gt;=1.5),4.1,IF(AND(D64&gt;=1.1,A64&lt;6.2,D64&lt;1.35,A64&gt;=5.65,D64&lt;1.55,F64&gt;=1.5),4.175,IF(AND(H64&gt;=13.433,A64&gt;=6.2,D64&lt;1.35,A64&gt;=5.65,D64&lt;1.55,F64&gt;=1.5),4.6,IF(AND(G64&lt;0.437,B64&gt;=2.65,D64&gt;=1.35,A64&gt;=5.65,D64&lt;1.55,F64&gt;=1.5),4.625,IF(AND(G64&gt;=0.437,B64&gt;=2.65,D64&gt;=1.35,A64&gt;=5.65,D64&lt;1.55,F64&gt;=1.5),4.75,IF(AND(B64&gt;=3.15,H64&lt;11.146,F64&gt;=2.5,A64&lt;7.05,D64&gt;=1.55,F64&gt;=1.5),5.667,IF(AND(B64&lt;2.65,H64&gt;=11.146,F64&gt;=2.5,A64&lt;7.05,D64&gt;=1.55,F64&gt;=1.5),5.8,IF(AND(B64&lt;3.3,A64&gt;=4.65,G64&lt;0.265,G64&lt;0.447,G64&lt;0.93,B64&lt;3.65,F64&lt;1.5),1.32,IF(AND(B64&gt;=3.3,A64&gt;=4.65,G64&lt;0.265,G64&lt;0.447,G64&lt;0.93,B64&lt;3.65,F64&lt;1.5),1.425,IF(AND(B64&lt;2.8,G64&gt;=0.356,D64&lt;1.45,A64&gt;=5.15,A64&lt;5.65,D64&lt;1.55,F64&gt;=1.5),3.86,IF(AND(B64&gt;=2.8,G64&gt;=0.356,D64&lt;1.45,A64&gt;=5.15,A64&lt;5.65,D64&lt;1.55,F64&gt;=1.5),3.6,IF(AND(B64&lt;2.6,H64&lt;13.433,A64&gt;=6.2,D64&lt;1.35,A64&gt;=5.65,D64&lt;1.55,F64&gt;=1.5),4.4,IF(AND(B64&gt;=2.6,H64&lt;13.433,A64&gt;=6.2,D64&lt;1.35,A64&gt;=5.65,D64&lt;1.55,F64&gt;=1.5),4.3,IF(AND(G64&lt;0.151,B64&lt;3.15,H64&lt;11.146,F64&gt;=2.5,A64&lt;7.05,D64&gt;=1.55,F64&gt;=1.5),5.5,IF(AND(H64&lt;15.52,B64&gt;=2.65,H64&gt;=11.146,F64&gt;=2.5,A64&lt;7.05,D64&gt;=1.55,F64&gt;=1.5),5.4,IF(AND(H64&gt;=15.52,B64&gt;=2.65,H64&gt;=11.146,F64&gt;=2.5,A64&lt;7.05,D64&gt;=1.55,F64&gt;=1.5),5.733,IF(AND(H64&lt;10.74,G64&gt;=0.151,B64&lt;3.15,H64&lt;11.146,F64&gt;=2.5,A64&lt;7.05,D64&gt;=1.55,F64&gt;=1.5),5.12,IF(AND(H64&gt;=10.74,G64&gt;=0.151,B64&lt;3.15,H64&lt;11.146,F64&gt;=2.5,A64&lt;7.05,D64&gt;=1.55,F64&gt;=1.5),4.9,"shouldnthappen")))))))))))))))))))))))))))))))))))</f>
        <v>4.75</v>
      </c>
      <c r="AS64" s="1" t="n">
        <f aca="false">IF(AND(F64&gt;=1.5,A64&lt;5.55),4.18,IF(AND(F64&gt;=2.5,B64&lt;2.75,A64&gt;=5.55),5.38,IF(AND(G64&gt;=0.587,B64&lt;3.75,F64&lt;1.5,A64&lt;5.55),1.48,IF(AND(H64&lt;6.51,B64&gt;=3.75,F64&lt;1.5,A64&lt;5.55),1.9,IF(AND(H64&gt;=6.51,B64&gt;=3.75,F64&lt;1.5,A64&lt;5.55),1.425,IF(AND(G64&gt;=0.868,F64&lt;2.5,B64&lt;2.75,A64&gt;=5.55),4.65,IF(AND(F64&lt;1.5,D64&lt;1.55,B64&gt;=2.75,A64&gt;=5.55),1.7,IF(AND(G64&gt;=0.857,D64&gt;=1.55,B64&gt;=2.75,A64&gt;=5.55),5.033,IF(AND(G64&gt;=0.518,G64&lt;0.587,B64&lt;3.75,F64&lt;1.5,A64&lt;5.55),1,IF(AND(D64&lt;1.05,G64&lt;0.868,F64&lt;2.5,B64&lt;2.75,A64&gt;=5.55),3.5,IF(AND(G64&lt;0.404,D64&gt;=1.05,G64&lt;0.868,F64&lt;2.5,B64&lt;2.75,A64&gt;=5.55),4.2,IF(AND(G64&gt;=0.404,D64&gt;=1.05,G64&lt;0.868,F64&lt;2.5,B64&lt;2.75,A64&gt;=5.55),3.94,IF(AND(F64&lt;2.5,B64&lt;2.95,F64&gt;=1.5,D64&lt;1.55,B64&gt;=2.75,A64&gt;=5.55),4.68,IF(AND(F64&gt;=2.5,B64&lt;2.95,F64&gt;=1.5,D64&lt;1.55,B64&gt;=2.75,A64&gt;=5.55),5.1,IF(AND(H64&lt;10.883,B64&gt;=2.95,F64&gt;=1.5,D64&lt;1.55,B64&gt;=2.75,A64&gt;=5.55),4.15,IF(AND(H64&gt;=10.883,B64&gt;=2.95,F64&gt;=1.5,D64&lt;1.55,B64&gt;=2.75,A64&gt;=5.55),4.5,IF(AND(H64&gt;=14.1,D64&lt;2.05,G64&lt;0.857,D64&gt;=1.55,B64&gt;=2.75,A64&gt;=5.55),6.6,IF(AND(G64&lt;0.063,B64&lt;3.15,G64&lt;0.518,G64&lt;0.587,B64&lt;3.75,F64&lt;1.5,A64&lt;5.55),1.4,IF(AND(G64&gt;=0.063,B64&lt;3.15,G64&lt;0.518,G64&lt;0.587,B64&lt;3.75,F64&lt;1.5,A64&lt;5.55),1.5,IF(AND(H64&gt;=10.563,B64&gt;=3.15,G64&lt;0.518,G64&lt;0.587,B64&lt;3.75,F64&lt;1.5,A64&lt;5.55),1.325,IF(AND(B64&lt;2.95,H64&lt;14.1,D64&lt;2.05,G64&lt;0.857,D64&gt;=1.55,B64&gt;=2.75,A64&gt;=5.55),6.125,IF(AND(A64&lt;6.65,G64&lt;0.364,D64&gt;=2.05,G64&lt;0.857,D64&gt;=1.55,B64&gt;=2.75,A64&gt;=5.55),5.45,IF(AND(G64&gt;=0.774,G64&gt;=0.364,D64&gt;=2.05,G64&lt;0.857,D64&gt;=1.55,B64&gt;=2.75,A64&gt;=5.55),5.4,IF(AND(H64&gt;=9.279,H64&lt;10.563,B64&gt;=3.15,G64&lt;0.518,G64&lt;0.587,B64&lt;3.75,F64&lt;1.5,A64&lt;5.55),1.475,IF(AND(D64&lt;1.65,B64&gt;=2.95,H64&lt;14.1,D64&lt;2.05,G64&lt;0.857,D64&gt;=1.55,B64&gt;=2.75,A64&gt;=5.55),5.8,IF(AND(B64&lt;3.15,A64&gt;=6.65,G64&lt;0.364,D64&gt;=2.05,G64&lt;0.857,D64&gt;=1.55,B64&gt;=2.75,A64&gt;=5.55),5.3,IF(AND(B64&gt;=3.15,A64&gt;=6.65,G64&lt;0.364,D64&gt;=2.05,G64&lt;0.857,D64&gt;=1.55,B64&gt;=2.75,A64&gt;=5.55),5.7,IF(AND(A64&gt;=6.75,G64&lt;0.774,G64&gt;=0.364,D64&gt;=2.05,G64&lt;0.857,D64&gt;=1.55,B64&gt;=2.75,A64&gt;=5.55),5.9,IF(AND(G64&lt;0.417,H64&lt;9.279,H64&lt;10.563,B64&gt;=3.15,G64&lt;0.518,G64&lt;0.587,B64&lt;3.75,F64&lt;1.5,A64&lt;5.55),1.4,IF(AND(G64&gt;=0.417,H64&lt;9.279,H64&lt;10.563,B64&gt;=3.15,G64&lt;0.518,G64&lt;0.587,B64&lt;3.75,F64&lt;1.5,A64&lt;5.55),1.3,IF(AND(A64&lt;6.3,D64&gt;=1.65,B64&gt;=2.95,H64&lt;14.1,D64&lt;2.05,G64&lt;0.857,D64&gt;=1.55,B64&gt;=2.75,A64&gt;=5.55),4.9,IF(AND(A64&gt;=6.3,D64&gt;=1.65,B64&gt;=2.95,H64&lt;14.1,D64&lt;2.05,G64&lt;0.857,D64&gt;=1.55,B64&gt;=2.75,A64&gt;=5.55),5.3,IF(AND(G64&gt;=0.657,A64&lt;6.75,G64&lt;0.774,G64&gt;=0.364,D64&gt;=2.05,G64&lt;0.857,D64&gt;=1.55,B64&gt;=2.75,A64&gt;=5.55),6,IF(AND(B64&lt;3.2,G64&lt;0.657,A64&lt;6.75,G64&lt;0.774,G64&gt;=0.364,D64&gt;=2.05,G64&lt;0.857,D64&gt;=1.55,B64&gt;=2.75,A64&gt;=5.55),5.6,IF(AND(B64&gt;=3.2,G64&lt;0.657,A64&lt;6.75,G64&lt;0.774,G64&gt;=0.364,D64&gt;=2.05,G64&lt;0.857,D64&gt;=1.55,B64&gt;=2.75,A64&gt;=5.55),5.65,"shouldnthappen")))))))))))))))))))))))))))))))))))</f>
        <v>4.15</v>
      </c>
      <c r="AT64" s="1" t="n">
        <f aca="false">IF(AND(H64&gt;=16.284,A64&gt;=5.55),6.533,IF(AND(G64&gt;=0.52,A64&lt;4.85,A64&lt;5.55),1.05,IF(AND(G64&lt;0.227,G64&lt;0.52,A64&lt;4.85,A64&lt;5.55),1.4,IF(AND(G64&gt;=0.227,G64&lt;0.52,A64&lt;4.85,A64&lt;5.55),1.3,IF(AND(D64&gt;=0.45,F64&lt;1.5,A64&gt;=4.85,A64&lt;5.55),1.667,IF(AND(B64&gt;=2.75,F64&gt;=1.5,A64&gt;=4.85,A64&lt;5.55),4.5,IF(AND(F64&lt;2.5,B64&gt;=3.15,H64&lt;16.284,A64&gt;=5.55),4.7,IF(AND(G64&gt;=0.934,D64&lt;0.45,F64&lt;1.5,A64&gt;=4.85,A64&lt;5.55),1.7,IF(AND(D64&gt;=1.2,B64&lt;2.75,F64&gt;=1.5,A64&gt;=4.85,A64&lt;5.55),4.25,IF(AND(G64&gt;=0.774,F64&gt;=2.5,B64&gt;=3.15,H64&lt;16.284,A64&gt;=5.55),5.4,IF(AND(B64&lt;3.1,G64&lt;0.934,D64&lt;0.45,F64&lt;1.5,A64&gt;=4.85,A64&lt;5.55),1.6,IF(AND(D64&lt;1.05,D64&lt;1.2,B64&lt;2.75,F64&gt;=1.5,A64&gt;=4.85,A64&lt;5.55),3.433,IF(AND(D64&gt;=1.05,D64&lt;1.2,B64&lt;2.75,F64&gt;=1.5,A64&gt;=4.85,A64&lt;5.55),3.267,IF(AND(H64&lt;8.486,D64&lt;1.35,F64&lt;2.5,B64&lt;3.15,H64&lt;16.284,A64&gt;=5.55),3.85,IF(AND(D64&gt;=1.55,D64&gt;=1.35,F64&lt;2.5,B64&lt;3.15,H64&lt;16.284,A64&gt;=5.55),5.1,IF(AND(H64&lt;10.464,A64&lt;6.35,F64&gt;=2.5,B64&lt;3.15,H64&lt;16.284,A64&gt;=5.55),5.08,IF(AND(H64&gt;=10.464,A64&lt;6.35,F64&gt;=2.5,B64&lt;3.15,H64&lt;16.284,A64&gt;=5.55),4.9,IF(AND(D64&lt;1.85,A64&gt;=6.35,F64&gt;=2.5,B64&lt;3.15,H64&lt;16.284,A64&gt;=5.55),5.8,IF(AND(H64&gt;=10.393,G64&lt;0.774,F64&gt;=2.5,B64&gt;=3.15,H64&lt;16.284,A64&gt;=5.55),5.425,IF(AND(B64&lt;2.6,H64&gt;=8.486,D64&lt;1.35,F64&lt;2.5,B64&lt;3.15,H64&lt;16.284,A64&gt;=5.55),3.9,IF(AND(G64&gt;=0.567,D64&lt;1.55,D64&gt;=1.35,F64&lt;2.5,B64&lt;3.15,H64&lt;16.284,A64&gt;=5.55),4.4,IF(AND(B64&lt;3.25,H64&lt;10.393,G64&lt;0.774,F64&gt;=2.5,B64&gt;=3.15,H64&lt;16.284,A64&gt;=5.55),5.7,IF(AND(B64&gt;=3.25,H64&lt;10.393,G64&lt;0.774,F64&gt;=2.5,B64&gt;=3.15,H64&lt;16.284,A64&gt;=5.55),5.98,IF(AND(G64&lt;0.079,G64&lt;0.338,B64&gt;=3.1,G64&lt;0.934,D64&lt;0.45,F64&lt;1.5,A64&gt;=4.85,A64&lt;5.55),1.425,IF(AND(B64&lt;3.35,G64&gt;=0.338,B64&gt;=3.1,G64&lt;0.934,D64&lt;0.45,F64&lt;1.5,A64&gt;=4.85,A64&lt;5.55),1.4,IF(AND(G64&lt;0.404,B64&gt;=2.6,H64&gt;=8.486,D64&lt;1.35,F64&lt;2.5,B64&lt;3.15,H64&lt;16.284,A64&gt;=5.55),4.3,IF(AND(G64&gt;=0.404,B64&gt;=2.6,H64&gt;=8.486,D64&lt;1.35,F64&lt;2.5,B64&lt;3.15,H64&lt;16.284,A64&gt;=5.55),4.025,IF(AND(B64&gt;=3.05,G64&lt;0.567,D64&lt;1.55,D64&gt;=1.35,F64&lt;2.5,B64&lt;3.15,H64&lt;16.284,A64&gt;=5.55),4.7,IF(AND(A64&lt;6.45,H64&lt;10.667,D64&gt;=1.85,A64&gt;=6.35,F64&gt;=2.5,B64&lt;3.15,H64&lt;16.284,A64&gt;=5.55),5.3,IF(AND(A64&gt;=6.45,H64&lt;10.667,D64&gt;=1.85,A64&gt;=6.35,F64&gt;=2.5,B64&lt;3.15,H64&lt;16.284,A64&gt;=5.55),5.167,IF(AND(B64&lt;2.95,H64&gt;=10.667,D64&gt;=1.85,A64&gt;=6.35,F64&gt;=2.5,B64&lt;3.15,H64&lt;16.284,A64&gt;=5.55),5.6,IF(AND(B64&gt;=2.95,H64&gt;=10.667,D64&gt;=1.85,A64&gt;=6.35,F64&gt;=2.5,B64&lt;3.15,H64&lt;16.284,A64&gt;=5.55),5.5,IF(AND(H64&lt;10.325,G64&gt;=0.079,G64&lt;0.338,B64&gt;=3.1,G64&lt;0.934,D64&lt;0.45,F64&lt;1.5,A64&gt;=4.85,A64&lt;5.55),1.5,IF(AND(G64&lt;0.385,B64&gt;=3.35,G64&gt;=0.338,B64&gt;=3.1,G64&lt;0.934,D64&lt;0.45,F64&lt;1.5,A64&gt;=4.85,A64&lt;5.55),1.5,IF(AND(G64&gt;=0.385,B64&gt;=3.35,G64&gt;=0.338,B64&gt;=3.1,G64&lt;0.934,D64&lt;0.45,F64&lt;1.5,A64&gt;=4.85,A64&lt;5.55),1.42,IF(AND(B64&lt;2.5,B64&lt;3.05,G64&lt;0.567,D64&lt;1.55,D64&gt;=1.35,F64&lt;2.5,B64&lt;3.15,H64&lt;16.284,A64&gt;=5.55),4.5,IF(AND(B64&gt;=2.5,B64&lt;3.05,G64&lt;0.567,D64&lt;1.55,D64&gt;=1.35,F64&lt;2.5,B64&lt;3.15,H64&lt;16.284,A64&gt;=5.55),4.56,IF(AND(H64&lt;12.506,H64&gt;=10.325,G64&gt;=0.079,G64&lt;0.338,B64&gt;=3.1,G64&lt;0.934,D64&lt;0.45,F64&lt;1.5,A64&gt;=4.85,A64&lt;5.55),1.2,IF(AND(H64&gt;=12.506,H64&gt;=10.325,G64&gt;=0.079,G64&lt;0.338,B64&gt;=3.1,G64&lt;0.934,D64&lt;0.45,F64&lt;1.5,A64&gt;=4.85,A64&lt;5.55),1.3,"shouldnthappen")))))))))))))))))))))))))))))))))))))))</f>
        <v>4.4</v>
      </c>
      <c r="AU64" s="1" t="n">
        <f aca="false">IF(AND(G64&gt;=0.52,B64&lt;3.05,F64&lt;1.5),1.1,IF(AND(G64&lt;0.35,G64&lt;0.52,B64&lt;3.05,F64&lt;1.5),1.4,IF(AND(G64&gt;=0.35,G64&lt;0.52,B64&lt;3.05,F64&lt;1.5),1.3,IF(AND(G64&gt;=0.227,G64&lt;0.347,B64&gt;=3.05,F64&lt;1.5),1.32,IF(AND(H64&lt;6.417,G64&gt;=0.347,B64&gt;=3.05,F64&lt;1.5),1.7,IF(AND(A64&gt;=7.25,A64&gt;=6.6,F64&gt;=2.5,F64&gt;=1.5),6.35,IF(AND(G64&lt;0.11,G64&lt;0.227,G64&lt;0.347,B64&gt;=3.05,F64&lt;1.5),1.333,IF(AND(H64&lt;9.441,H64&gt;=6.417,G64&gt;=0.347,B64&gt;=3.05,F64&lt;1.5),1.425,IF(AND(B64&lt;2.75,G64&lt;0.451,H64&lt;10.266,F64&lt;2.5,F64&gt;=1.5),4,IF(AND(B64&gt;=2.75,G64&lt;0.451,H64&lt;10.266,F64&lt;2.5,F64&gt;=1.5),4.433,IF(AND(G64&gt;=0.865,G64&gt;=0.451,H64&lt;10.266,F64&lt;2.5,F64&gt;=1.5),4.2,IF(AND(B64&lt;2.45,H64&lt;13.665,H64&gt;=10.266,F64&lt;2.5,F64&gt;=1.5),3.7,IF(AND(G64&lt;0.302,H64&gt;=13.665,H64&gt;=10.266,F64&lt;2.5,F64&gt;=1.5),5,IF(AND(B64&lt;2.9,A64&lt;6.1,A64&lt;6.6,F64&gt;=2.5,F64&gt;=1.5),5.06,IF(AND(B64&gt;=2.9,A64&lt;6.1,A64&lt;6.6,F64&gt;=2.5,F64&gt;=1.5),4.8,IF(AND(B64&lt;3.05,A64&gt;=6.1,A64&lt;6.6,F64&gt;=2.5,F64&gt;=1.5),5.6,IF(AND(B64&gt;=3.05,A64&gt;=6.1,A64&lt;6.6,F64&gt;=2.5,F64&gt;=1.5),5.267,IF(AND(H64&gt;=14.564,A64&lt;7.25,A64&gt;=6.6,F64&gt;=2.5,F64&gt;=1.5),5.6,IF(AND(H64&gt;=14.309,G64&gt;=0.11,G64&lt;0.227,G64&lt;0.347,B64&gt;=3.05,F64&lt;1.5),1.7,IF(AND(D64&lt;0.4,H64&gt;=9.441,H64&gt;=6.417,G64&gt;=0.347,B64&gt;=3.05,F64&lt;1.5),1.5,IF(AND(D64&gt;=0.4,H64&gt;=9.441,H64&gt;=6.417,G64&gt;=0.347,B64&gt;=3.05,F64&lt;1.5),1.633,IF(AND(A64&lt;5.35,G64&lt;0.865,G64&gt;=0.451,H64&lt;10.266,F64&lt;2.5,F64&gt;=1.5),3.15,IF(AND(D64&lt;1.45,G64&gt;=0.302,H64&gt;=13.665,H64&gt;=10.266,F64&lt;2.5,F64&gt;=1.5),4.74,IF(AND(D64&gt;=1.45,G64&gt;=0.302,H64&gt;=13.665,H64&gt;=10.266,F64&lt;2.5,F64&gt;=1.5),4.567,IF(AND(H64&lt;8.836,H64&lt;14.564,A64&lt;7.25,A64&gt;=6.6,F64&gt;=2.5,F64&gt;=1.5),5.7,IF(AND(H64&gt;=8.836,H64&lt;14.564,A64&lt;7.25,A64&gt;=6.6,F64&gt;=2.5,F64&gt;=1.5),5.9,IF(AND(H64&lt;11.53,H64&lt;14.309,G64&gt;=0.11,G64&lt;0.227,G64&lt;0.347,B64&gt;=3.05,F64&lt;1.5),1.5,IF(AND(H64&gt;=11.53,H64&lt;14.309,G64&gt;=0.11,G64&lt;0.227,G64&lt;0.347,B64&gt;=3.05,F64&lt;1.5),1.467,IF(AND(H64&lt;9.386,A64&gt;=5.35,G64&lt;0.865,G64&gt;=0.451,H64&lt;10.266,F64&lt;2.5,F64&gt;=1.5),3.56,IF(AND(H64&gt;=9.386,A64&gt;=5.35,G64&lt;0.865,G64&gt;=0.451,H64&lt;10.266,F64&lt;2.5,F64&gt;=1.5),4.2,IF(AND(H64&lt;11.036,D64&lt;1.45,B64&gt;=2.45,H64&lt;13.665,H64&gt;=10.266,F64&lt;2.5,F64&gt;=1.5),4.45,IF(AND(H64&gt;=11.036,D64&lt;1.45,B64&gt;=2.45,H64&lt;13.665,H64&gt;=10.266,F64&lt;2.5,F64&gt;=1.5),4.1,IF(AND(G64&gt;=0.585,D64&gt;=1.45,B64&gt;=2.45,H64&lt;13.665,H64&gt;=10.266,F64&lt;2.5,F64&gt;=1.5),4.9,IF(AND(H64&lt;11.743,G64&lt;0.585,D64&gt;=1.45,B64&gt;=2.45,H64&lt;13.665,H64&gt;=10.266,F64&lt;2.5,F64&gt;=1.5),4.7,IF(AND(H64&gt;=11.743,G64&lt;0.585,D64&gt;=1.45,B64&gt;=2.45,H64&lt;13.665,H64&gt;=10.266,F64&lt;2.5,F64&gt;=1.5),4.5,"shouldnthappen")))))))))))))))))))))))))))))))))))</f>
        <v>3.56</v>
      </c>
      <c r="AV64" s="1" t="n">
        <f aca="false">IF(AND(G64&gt;=0.356,F64&gt;=1.5,A64&lt;5.75),3.52,IF(AND(A64&lt;7.25,A64&gt;=7.1,A64&gt;=5.75),5.875,IF(AND(A64&gt;=7.25,A64&gt;=7.1,A64&gt;=5.75),6.5,IF(AND(D64&gt;=0.35,G64&gt;=0.586,F64&lt;1.5,A64&lt;5.75),1.8,IF(AND(D64&lt;1.4,G64&lt;0.356,F64&gt;=1.5,A64&lt;5.75),4.2,IF(AND(D64&gt;=1.4,G64&lt;0.356,F64&gt;=1.5,A64&lt;5.75),4.5,IF(AND(H64&gt;=11.218,A64&lt;5.05,G64&lt;0.586,F64&lt;1.5,A64&lt;5.75),1.225,IF(AND(G64&gt;=0.253,A64&gt;=5.05,G64&lt;0.586,F64&lt;1.5,A64&lt;5.75),1.3,IF(AND(B64&gt;=3.75,D64&lt;0.35,G64&gt;=0.586,F64&lt;1.5,A64&lt;5.75),1.567,IF(AND(B64&lt;2.85,D64&lt;1.35,D64&lt;1.65,A64&lt;7.1,A64&gt;=5.75),4.26,IF(AND(B64&gt;=2.85,D64&lt;1.35,D64&lt;1.65,A64&lt;7.1,A64&gt;=5.75),4.45,IF(AND(A64&lt;6.05,H64&lt;12.921,D64&gt;=1.65,A64&lt;7.1,A64&gt;=5.75),5.1,IF(AND(H64&gt;=15.338,H64&gt;=12.921,D64&gt;=1.65,A64&lt;7.1,A64&gt;=5.75),5.55,IF(AND(G64&lt;0.418,H64&lt;11.218,A64&lt;5.05,G64&lt;0.586,F64&lt;1.5,A64&lt;5.75),1.42,IF(AND(G64&gt;=0.418,H64&lt;11.218,A64&lt;5.05,G64&lt;0.586,F64&lt;1.5,A64&lt;5.75),1.3,IF(AND(H64&gt;=13.321,G64&lt;0.253,A64&gt;=5.05,G64&lt;0.586,F64&lt;1.5,A64&lt;5.75),1.7,IF(AND(H64&lt;6.089,B64&lt;3.75,D64&lt;0.35,G64&gt;=0.586,F64&lt;1.5,A64&lt;5.75),1.7,IF(AND(H64&gt;=6.089,B64&lt;3.75,D64&lt;0.35,G64&gt;=0.586,F64&lt;1.5,A64&lt;5.75),1.5,IF(AND(B64&lt;2.9,D64&lt;1.45,D64&gt;=1.35,D64&lt;1.65,A64&lt;7.1,A64&gt;=5.75),4.8,IF(AND(B64&gt;=2.9,D64&lt;1.45,D64&gt;=1.35,D64&lt;1.65,A64&lt;7.1,A64&gt;=5.75),4.475,IF(AND(B64&lt;2.5,D64&gt;=1.45,D64&gt;=1.35,D64&lt;1.65,A64&lt;7.1,A64&gt;=5.75),4.5,IF(AND(H64&lt;8.884,A64&gt;=6.05,H64&lt;12.921,D64&gt;=1.65,A64&lt;7.1,A64&gt;=5.75),5.4,IF(AND(A64&lt;6.3,H64&lt;15.338,H64&gt;=12.921,D64&gt;=1.65,A64&lt;7.1,A64&gt;=5.75),4.967,IF(AND(A64&gt;=6.3,H64&lt;15.338,H64&gt;=12.921,D64&gt;=1.65,A64&lt;7.1,A64&gt;=5.75),5.133,IF(AND(H64&lt;10.826,H64&lt;13.321,G64&lt;0.253,A64&gt;=5.05,G64&lt;0.586,F64&lt;1.5,A64&lt;5.75),1.5,IF(AND(H64&gt;=10.826,H64&lt;13.321,G64&lt;0.253,A64&gt;=5.05,G64&lt;0.586,F64&lt;1.5,A64&lt;5.75),1.4,IF(AND(H64&lt;7.47,B64&gt;=2.5,D64&gt;=1.45,D64&gt;=1.35,D64&lt;1.65,A64&lt;7.1,A64&gt;=5.75),5.1,IF(AND(H64&gt;=7.47,B64&gt;=2.5,D64&gt;=1.45,D64&gt;=1.35,D64&lt;1.65,A64&lt;7.1,A64&gt;=5.75),4.725,IF(AND(H64&lt;9.637,H64&gt;=8.884,A64&gt;=6.05,H64&lt;12.921,D64&gt;=1.65,A64&lt;7.1,A64&gt;=5.75),5.9,IF(AND(B64&lt;2.6,H64&gt;=9.637,H64&gt;=8.884,A64&gt;=6.05,H64&lt;12.921,D64&gt;=1.65,A64&lt;7.1,A64&gt;=5.75),5.8,IF(AND(B64&lt;2.75,B64&gt;=2.6,H64&gt;=9.637,H64&gt;=8.884,A64&gt;=6.05,H64&lt;12.921,D64&gt;=1.65,A64&lt;7.1,A64&gt;=5.75),5.3,IF(AND(D64&lt;2.25,B64&gt;=2.75,B64&gt;=2.6,H64&gt;=9.637,H64&gt;=8.884,A64&gt;=6.05,H64&lt;12.921,D64&gt;=1.65,A64&lt;7.1,A64&gt;=5.75),5.6,IF(AND(D64&gt;=2.25,B64&gt;=2.75,B64&gt;=2.6,H64&gt;=9.637,H64&gt;=8.884,A64&gt;=6.05,H64&lt;12.921,D64&gt;=1.65,A64&lt;7.1,A64&gt;=5.75),5.5,"shouldnthappen")))))))))))))))))))))))))))))))))</f>
        <v>4.725</v>
      </c>
      <c r="AW64" s="1" t="n">
        <f aca="false">IF(AND(G64&gt;=0.905,F64&lt;1.5),1.767,IF(AND(H64&gt;=16.674,F64&gt;=1.5),6.55,IF(AND(A64&lt;4.35,H64&lt;14.344,G64&lt;0.905,F64&lt;1.5),1.1,IF(AND(B64&lt;3.65,H64&gt;=14.344,G64&lt;0.905,F64&lt;1.5),1.5,IF(AND(B64&gt;=3.65,H64&gt;=14.344,G64&lt;0.905,F64&lt;1.5),1.65,IF(AND(B64&lt;2.6,F64&gt;=2.5,H64&lt;16.674,F64&gt;=1.5),4.5,IF(AND(D64&gt;=0.45,A64&gt;=4.35,H64&lt;14.344,G64&lt;0.905,F64&lt;1.5),1.65,IF(AND(D64&lt;1.15,A64&lt;5.9,F64&lt;2.5,H64&lt;16.674,F64&gt;=1.5),3.56,IF(AND(B64&lt;2.75,A64&gt;=5.9,F64&lt;2.5,H64&lt;16.674,F64&gt;=1.5),5,IF(AND(H64&lt;13.531,B64&gt;=2.75,A64&gt;=5.9,F64&lt;2.5,H64&lt;16.674,F64&gt;=1.5),4.333,IF(AND(B64&lt;3.2,G64&gt;=0.669,B64&gt;=2.6,F64&gt;=2.5,H64&lt;16.674,F64&gt;=1.5),5.08,IF(AND(B64&gt;=3.2,G64&gt;=0.669,B64&gt;=2.6,F64&gt;=2.5,H64&lt;16.674,F64&gt;=1.5),5.4,IF(AND(B64&lt;3.15,A64&lt;5.05,D64&lt;0.45,A64&gt;=4.35,H64&lt;14.344,G64&lt;0.905,F64&lt;1.5),1.45,IF(AND(A64&gt;=5.55,A64&gt;=5.05,D64&lt;0.45,A64&gt;=4.35,H64&lt;14.344,G64&lt;0.905,F64&lt;1.5),1.5,IF(AND(A64&lt;5.55,A64&lt;5.65,D64&gt;=1.15,A64&lt;5.9,F64&lt;2.5,H64&lt;16.674,F64&gt;=1.5),3.95,IF(AND(A64&gt;=5.55,A64&lt;5.65,D64&gt;=1.15,A64&lt;5.9,F64&lt;2.5,H64&lt;16.674,F64&gt;=1.5),3.82,IF(AND(G64&lt;0.39,A64&gt;=5.65,D64&gt;=1.15,A64&lt;5.9,F64&lt;2.5,H64&lt;16.674,F64&gt;=1.5),4.35,IF(AND(G64&gt;=0.39,A64&gt;=5.65,D64&gt;=1.15,A64&lt;5.9,F64&lt;2.5,H64&lt;16.674,F64&gt;=1.5),3.95,IF(AND(G64&lt;0.466,H64&gt;=13.531,B64&gt;=2.75,A64&gt;=5.9,F64&lt;2.5,H64&lt;16.674,F64&gt;=1.5),4.8,IF(AND(G64&gt;=0.466,H64&gt;=13.531,B64&gt;=2.75,A64&gt;=5.9,F64&lt;2.5,H64&lt;16.674,F64&gt;=1.5),4.7,IF(AND(H64&lt;10.144,D64&lt;2.05,G64&lt;0.669,B64&gt;=2.6,F64&gt;=2.5,H64&lt;16.674,F64&gt;=1.5),5.3,IF(AND(H64&gt;=10.144,D64&lt;2.05,G64&lt;0.669,B64&gt;=2.6,F64&gt;=2.5,H64&lt;16.674,F64&gt;=1.5),5.133,IF(AND(D64&gt;=2.45,D64&gt;=2.05,G64&lt;0.669,B64&gt;=2.6,F64&gt;=2.5,H64&lt;16.674,F64&gt;=1.5),5.9,IF(AND(B64&lt;3.25,B64&gt;=3.15,A64&lt;5.05,D64&lt;0.45,A64&gt;=4.35,H64&lt;14.344,G64&lt;0.905,F64&lt;1.5),1.2,IF(AND(B64&gt;=3.25,B64&gt;=3.15,A64&lt;5.05,D64&lt;0.45,A64&gt;=4.35,H64&lt;14.344,G64&lt;0.905,F64&lt;1.5),1.36,IF(AND(B64&gt;=3.8,A64&lt;5.55,A64&gt;=5.05,D64&lt;0.45,A64&gt;=4.35,H64&lt;14.344,G64&lt;0.905,F64&lt;1.5),1.3,IF(AND(G64&lt;0.05,B64&lt;3.8,A64&lt;5.55,A64&gt;=5.05,D64&lt;0.45,A64&gt;=4.35,H64&lt;14.344,G64&lt;0.905,F64&lt;1.5),1.4,IF(AND(G64&lt;0.107,G64&lt;0.395,D64&lt;2.45,D64&gt;=2.05,G64&lt;0.669,B64&gt;=2.6,F64&gt;=2.5,H64&lt;16.674,F64&gt;=1.5),5.667,IF(AND(G64&lt;0.537,G64&gt;=0.395,D64&lt;2.45,D64&gt;=2.05,G64&lt;0.669,B64&gt;=2.6,F64&gt;=2.5,H64&lt;16.674,F64&gt;=1.5),5.6,IF(AND(G64&gt;=0.537,G64&gt;=0.395,D64&lt;2.45,D64&gt;=2.05,G64&lt;0.669,B64&gt;=2.6,F64&gt;=2.5,H64&lt;16.674,F64&gt;=1.5),5.775,IF(AND(B64&lt;3.6,G64&gt;=0.05,B64&lt;3.8,A64&lt;5.55,A64&gt;=5.05,D64&lt;0.45,A64&gt;=4.35,H64&lt;14.344,G64&lt;0.905,F64&lt;1.5),1.475,IF(AND(B64&gt;=3.6,G64&gt;=0.05,B64&lt;3.8,A64&lt;5.55,A64&gt;=5.05,D64&lt;0.45,A64&gt;=4.35,H64&lt;14.344,G64&lt;0.905,F64&lt;1.5),1.5,IF(AND(G64&lt;0.312,G64&gt;=0.107,G64&lt;0.395,D64&lt;2.45,D64&gt;=2.05,G64&lt;0.669,B64&gt;=2.6,F64&gt;=2.5,H64&lt;16.674,F64&gt;=1.5),5.18,IF(AND(G64&gt;=0.312,G64&gt;=0.107,G64&lt;0.395,D64&lt;2.45,D64&gt;=2.05,G64&lt;0.669,B64&gt;=2.6,F64&gt;=2.5,H64&lt;16.674,F64&gt;=1.5),5.4,"shouldnthappen"))))))))))))))))))))))))))))))))))</f>
        <v>4.333</v>
      </c>
      <c r="AX64" s="1" t="n">
        <f aca="false">IF(AND(D64&gt;=1.3,B64&gt;=3.45),6.25,IF(AND(B64&lt;2.75,A64&lt;5.25,B64&lt;3.45),3.9,IF(AND(D64&lt;0.25,D64&lt;1.3,B64&gt;=3.45),1.16,IF(AND(A64&gt;=5.05,B64&gt;=2.75,A64&lt;5.25,B64&lt;3.45),1.7,IF(AND(D64&lt;0.7,F64&lt;2.5,A64&gt;=5.25,B64&lt;3.45),1.5,IF(AND(H64&gt;=16.284,F64&gt;=2.5,A64&gt;=5.25,B64&lt;3.45),6.6,IF(AND(G64&lt;0.123,D64&gt;=0.25,D64&lt;1.3,B64&gt;=3.45),1.3,IF(AND(A64&lt;4.5,A64&lt;5.05,B64&gt;=2.75,A64&lt;5.25,B64&lt;3.45),1.3,IF(AND(A64&lt;5.05,G64&gt;=0.123,D64&gt;=0.25,D64&lt;1.3,B64&gt;=3.45),1.6,IF(AND(B64&lt;3.15,A64&gt;=4.5,A64&lt;5.05,B64&gt;=2.75,A64&lt;5.25,B64&lt;3.45),1.54,IF(AND(B64&gt;=3.15,A64&gt;=4.5,A64&lt;5.05,B64&gt;=2.75,A64&lt;5.25,B64&lt;3.45),1.35,IF(AND(D64&gt;=1.4,A64&lt;5.9,D64&gt;=0.7,F64&lt;2.5,A64&gt;=5.25,B64&lt;3.45),4.5,IF(AND(D64&gt;=1.55,A64&gt;=5.9,D64&gt;=0.7,F64&lt;2.5,A64&gt;=5.25,B64&lt;3.45),4.95,IF(AND(G64&gt;=0.682,D64&gt;=2.05,H64&lt;16.284,F64&gt;=2.5,A64&gt;=5.25,B64&lt;3.45),5.26,IF(AND(A64&lt;5.4,A64&gt;=5.05,G64&gt;=0.123,D64&gt;=0.25,D64&lt;1.3,B64&gt;=3.45),1.64,IF(AND(A64&gt;=5.4,A64&gt;=5.05,G64&gt;=0.123,D64&gt;=0.25,D64&lt;1.3,B64&gt;=3.45),1.6,IF(AND(G64&lt;0.372,D64&lt;1.4,A64&lt;5.9,D64&gt;=0.7,F64&lt;2.5,A64&gt;=5.25,B64&lt;3.45),4.175,IF(AND(D64&lt;1.35,D64&lt;1.55,A64&gt;=5.9,D64&gt;=0.7,F64&lt;2.5,A64&gt;=5.25,B64&lt;3.45),4.2,IF(AND(B64&lt;2.35,G64&lt;0.596,D64&lt;2.05,H64&lt;16.284,F64&gt;=2.5,A64&gt;=5.25,B64&lt;3.45),5,IF(AND(G64&gt;=0.888,G64&gt;=0.596,D64&lt;2.05,H64&lt;16.284,F64&gt;=2.5,A64&gt;=5.25,B64&lt;3.45),4.8,IF(AND(A64&gt;=6.85,G64&lt;0.682,D64&gt;=2.05,H64&lt;16.284,F64&gt;=2.5,A64&gt;=5.25,B64&lt;3.45),5.4,IF(AND(A64&gt;=5.75,G64&gt;=0.372,D64&lt;1.4,A64&lt;5.9,D64&gt;=0.7,F64&lt;2.5,A64&gt;=5.25,B64&lt;3.45),3.933,IF(AND(A64&gt;=6.75,D64&gt;=1.35,D64&lt;1.55,A64&gt;=5.9,D64&gt;=0.7,F64&lt;2.5,A64&gt;=5.25,B64&lt;3.45),4.8,IF(AND(H64&lt;11.084,B64&gt;=2.35,G64&lt;0.596,D64&lt;2.05,H64&lt;16.284,F64&gt;=2.5,A64&gt;=5.25,B64&lt;3.45),5.3,IF(AND(H64&lt;8.435,G64&lt;0.888,G64&gt;=0.596,D64&lt;2.05,H64&lt;16.284,F64&gt;=2.5,A64&gt;=5.25,B64&lt;3.45),5.1,IF(AND(H64&gt;=8.435,G64&lt;0.888,G64&gt;=0.596,D64&lt;2.05,H64&lt;16.284,F64&gt;=2.5,A64&gt;=5.25,B64&lt;3.45),4.94,IF(AND(B64&lt;3.15,A64&lt;6.85,G64&lt;0.682,D64&gt;=2.05,H64&lt;16.284,F64&gt;=2.5,A64&gt;=5.25,B64&lt;3.45),5.6,IF(AND(B64&gt;=3.15,A64&lt;6.85,G64&lt;0.682,D64&gt;=2.05,H64&lt;16.284,F64&gt;=2.5,A64&gt;=5.25,B64&lt;3.45),5.74,IF(AND(G64&lt;0.572,A64&lt;5.75,G64&gt;=0.372,D64&lt;1.4,A64&lt;5.9,D64&gt;=0.7,F64&lt;2.5,A64&gt;=5.25,B64&lt;3.45),3.7,IF(AND(D64&lt;1.45,A64&lt;6.75,D64&gt;=1.35,D64&lt;1.55,A64&gt;=5.9,D64&gt;=0.7,F64&lt;2.5,A64&gt;=5.25,B64&lt;3.45),4.46,IF(AND(D64&gt;=1.45,A64&lt;6.75,D64&gt;=1.35,D64&lt;1.55,A64&gt;=5.9,D64&gt;=0.7,F64&lt;2.5,A64&gt;=5.25,B64&lt;3.45),4.567,IF(AND(H64&lt;12.532,H64&gt;=11.084,B64&gt;=2.35,G64&lt;0.596,D64&lt;2.05,H64&lt;16.284,F64&gt;=2.5,A64&gt;=5.25,B64&lt;3.45),5.8,IF(AND(H64&gt;=12.532,H64&gt;=11.084,B64&gt;=2.35,G64&lt;0.596,D64&lt;2.05,H64&lt;16.284,F64&gt;=2.5,A64&gt;=5.25,B64&lt;3.45),5.667,IF(AND(A64&gt;=5.65,G64&gt;=0.572,A64&lt;5.75,G64&gt;=0.372,D64&lt;1.4,A64&lt;5.9,D64&gt;=0.7,F64&lt;2.5,A64&gt;=5.25,B64&lt;3.45),4.2,IF(AND(G64&lt;0.862,A64&lt;5.65,G64&gt;=0.572,A64&lt;5.75,G64&gt;=0.372,D64&lt;1.4,A64&lt;5.9,D64&gt;=0.7,F64&lt;2.5,A64&gt;=5.25,B64&lt;3.45),3.9,IF(AND(G64&gt;=0.862,A64&lt;5.65,G64&gt;=0.572,A64&lt;5.75,G64&gt;=0.372,D64&lt;1.4,A64&lt;5.9,D64&gt;=0.7,F64&lt;2.5,A64&gt;=5.25,B64&lt;3.45),4,"shouldnthappen"))))))))))))))))))))))))))))))))))))</f>
        <v>4.567</v>
      </c>
      <c r="AY64" s="1" t="n">
        <f aca="false">IF(AND(H64&gt;=8.233,D64&gt;=0.8,A64&lt;5.55),3.525,IF(AND(B64&lt;2.9,H64&gt;=15.534,A64&gt;=5.55),4.8,IF(AND(H64&gt;=12.259,A64&lt;4.75,D64&lt;0.8,A64&lt;5.55),1.25,IF(AND(B64&gt;=3.85,A64&gt;=4.75,D64&lt;0.8,A64&lt;5.55),1.425,IF(AND(D64&lt;1.55,H64&lt;8.233,D64&gt;=0.8,A64&lt;5.55),3.975,IF(AND(D64&gt;=1.55,H64&lt;8.233,D64&gt;=0.8,A64&lt;5.55),4.5,IF(AND(D64&lt;0.65,D64&lt;1.7,H64&lt;15.534,A64&gt;=5.55),1.7,IF(AND(A64&gt;=7.05,D64&gt;=1.7,H64&lt;15.534,A64&gt;=5.55),6.3,IF(AND(B64&gt;=3.35,B64&gt;=2.9,H64&gt;=15.534,A64&gt;=5.55),5.4,IF(AND(B64&lt;3.1,H64&lt;12.259,A64&lt;4.75,D64&lt;0.8,A64&lt;5.55),1.367,IF(AND(B64&gt;=3.1,H64&lt;12.259,A64&lt;4.75,D64&lt;0.8,A64&lt;5.55),1.4,IF(AND(G64&gt;=0.905,B64&lt;3.85,A64&gt;=4.75,D64&lt;0.8,A64&lt;5.55),1.9,IF(AND(H64&lt;15.681,B64&lt;3.35,B64&gt;=2.9,H64&gt;=15.534,A64&gt;=5.55),5.8,IF(AND(H64&gt;=15.681,B64&lt;3.35,B64&gt;=2.9,H64&gt;=15.534,A64&gt;=5.55),5.7,IF(AND(H64&gt;=14.877,G64&lt;0.905,B64&lt;3.85,A64&gt;=4.75,D64&lt;0.8,A64&lt;5.55),1.3,IF(AND(D64&gt;=1.25,B64&lt;2.65,D64&gt;=0.65,D64&lt;1.7,H64&lt;15.534,A64&gt;=5.55),4.433,IF(AND(G64&gt;=0.622,B64&lt;3.15,A64&lt;7.05,D64&gt;=1.7,H64&lt;15.534,A64&gt;=5.55),5.08,IF(AND(H64&gt;=13.42,B64&gt;=3.15,A64&lt;7.05,D64&gt;=1.7,H64&lt;15.534,A64&gt;=5.55),5.1,IF(AND(G64&lt;0.265,H64&lt;14.877,G64&lt;0.905,B64&lt;3.85,A64&gt;=4.75,D64&lt;0.8,A64&lt;5.55),1.2,IF(AND(A64&lt;5.75,D64&lt;1.25,B64&lt;2.65,D64&gt;=0.65,D64&lt;1.7,H64&lt;15.534,A64&gt;=5.55),3.7,IF(AND(A64&gt;=5.75,D64&lt;1.25,B64&lt;2.65,D64&gt;=0.65,D64&lt;1.7,H64&lt;15.534,A64&gt;=5.55),4,IF(AND(G64&gt;=0.652,D64&lt;1.35,B64&gt;=2.65,D64&gt;=0.65,D64&lt;1.7,H64&lt;15.534,A64&gt;=5.55),3.6,IF(AND(H64&lt;7.47,D64&gt;=1.35,B64&gt;=2.65,D64&gt;=0.65,D64&lt;1.7,H64&lt;15.534,A64&gt;=5.55),5.1,IF(AND(H64&lt;10.914,G64&lt;0.622,B64&lt;3.15,A64&lt;7.05,D64&gt;=1.7,H64&lt;15.534,A64&gt;=5.55),5.36,IF(AND(H64&gt;=10.914,G64&lt;0.622,B64&lt;3.15,A64&lt;7.05,D64&gt;=1.7,H64&lt;15.534,A64&gt;=5.55),5.64,IF(AND(G64&gt;=0.657,H64&lt;13.42,B64&gt;=3.15,A64&lt;7.05,D64&gt;=1.7,H64&lt;15.534,A64&gt;=5.55),6,IF(AND(G64&gt;=0.782,G64&gt;=0.265,H64&lt;14.877,G64&lt;0.905,B64&lt;3.85,A64&gt;=4.75,D64&lt;0.8,A64&lt;5.55),1.48,IF(AND(H64&lt;11.286,G64&lt;0.652,D64&lt;1.35,B64&gt;=2.65,D64&gt;=0.65,D64&lt;1.7,H64&lt;15.534,A64&gt;=5.55),4.24,IF(AND(H64&gt;=11.286,G64&lt;0.652,D64&lt;1.35,B64&gt;=2.65,D64&gt;=0.65,D64&lt;1.7,H64&lt;15.534,A64&gt;=5.55),4.05,IF(AND(G64&lt;0.413,H64&gt;=7.47,D64&gt;=1.35,B64&gt;=2.65,D64&gt;=0.65,D64&lt;1.7,H64&lt;15.534,A64&gt;=5.55),5.1,IF(AND(H64&lt;11.325,G64&lt;0.657,H64&lt;13.42,B64&gt;=3.15,A64&lt;7.05,D64&gt;=1.7,H64&lt;15.534,A64&gt;=5.55),5.8,IF(AND(H64&gt;=11.325,G64&lt;0.657,H64&lt;13.42,B64&gt;=3.15,A64&lt;7.05,D64&gt;=1.7,H64&lt;15.534,A64&gt;=5.55),5.6,IF(AND(D64&gt;=0.35,G64&lt;0.782,G64&gt;=0.265,H64&lt;14.877,G64&lt;0.905,B64&lt;3.85,A64&gt;=4.75,D64&lt;0.8,A64&lt;5.55),1.633,IF(AND(B64&lt;2.85,G64&gt;=0.413,H64&gt;=7.47,D64&gt;=1.35,B64&gt;=2.65,D64&gt;=0.65,D64&lt;1.7,H64&lt;15.534,A64&gt;=5.55),4.6,IF(AND(D64&lt;0.15,D64&lt;0.35,G64&lt;0.782,G64&gt;=0.265,H64&lt;14.877,G64&lt;0.905,B64&lt;3.85,A64&gt;=4.75,D64&lt;0.8,A64&lt;5.55),1.5,IF(AND(D64&gt;=0.15,D64&lt;0.35,G64&lt;0.782,G64&gt;=0.265,H64&lt;14.877,G64&lt;0.905,B64&lt;3.85,A64&gt;=4.75,D64&lt;0.8,A64&lt;5.55),1.543,IF(AND(A64&gt;=6.8,B64&gt;=2.85,G64&gt;=0.413,H64&gt;=7.47,D64&gt;=1.35,B64&gt;=2.65,D64&gt;=0.65,D64&lt;1.7,H64&lt;15.534,A64&gt;=5.55),4.9,IF(AND(H64&lt;13.531,A64&lt;6.8,B64&gt;=2.85,G64&gt;=0.413,H64&gt;=7.47,D64&gt;=1.35,B64&gt;=2.65,D64&gt;=0.65,D64&lt;1.7,H64&lt;15.534,A64&gt;=5.55),4.5,IF(AND(H64&gt;=13.531,A64&lt;6.8,B64&gt;=2.85,G64&gt;=0.413,H64&gt;=7.47,D64&gt;=1.35,B64&gt;=2.65,D64&gt;=0.65,D64&lt;1.7,H64&lt;15.534,A64&gt;=5.55),4.7,"shouldnthappen")))))))))))))))))))))))))))))))))))))))</f>
        <v>4.5</v>
      </c>
      <c r="AZ64" s="1" t="n">
        <f aca="false">IF(AND(H64&gt;=15.371,B64&gt;=3.35),5.4,IF(AND(G64&gt;=0.851,H64&gt;=15.244,B64&lt;3.35),4.75,IF(AND(F64&gt;=2,H64&lt;15.371,B64&gt;=3.35),5.6,IF(AND(B64&lt;2.75,A64&lt;5.15,H64&lt;15.244,B64&lt;3.35),3.42,IF(AND(A64&gt;=7.25,G64&lt;0.851,H64&gt;=15.244,B64&lt;3.35),6.6,IF(AND(A64&lt;4.45,B64&gt;=2.75,A64&lt;5.15,H64&lt;15.244,B64&lt;3.35),1.1,IF(AND(G64&lt;0.527,A64&lt;7.25,G64&lt;0.851,H64&gt;=15.244,B64&lt;3.35),5.08,IF(AND(G64&gt;=0.527,A64&lt;7.25,G64&lt;0.851,H64&gt;=15.244,B64&lt;3.35),5.8,IF(AND(D64&gt;=0.35,B64&lt;3.7,F64&lt;2,H64&lt;15.371,B64&gt;=3.35),1.55,IF(AND(H64&lt;6.542,B64&gt;=3.7,F64&lt;2,H64&lt;15.371,B64&gt;=3.35),1.9,IF(AND(B64&lt;3.25,A64&gt;=4.45,B64&gt;=2.75,A64&lt;5.15,H64&lt;15.244,B64&lt;3.35),1.46,IF(AND(B64&gt;=3.25,A64&gt;=4.45,B64&gt;=2.75,A64&lt;5.15,H64&lt;15.244,B64&lt;3.35),1.7,IF(AND(H64&lt;13.654,B64&gt;=2.95,D64&lt;1.45,A64&gt;=5.15,H64&lt;15.244,B64&lt;3.35),4.3,IF(AND(H64&gt;=13.654,B64&gt;=2.95,D64&lt;1.45,A64&gt;=5.15,H64&lt;15.244,B64&lt;3.35),4.625,IF(AND(F64&gt;=2.5,D64&lt;1.75,D64&gt;=1.45,A64&gt;=5.15,H64&lt;15.244,B64&lt;3.35),5.3,IF(AND(G64&gt;=0.853,D64&gt;=1.75,D64&gt;=1.45,A64&gt;=5.15,H64&lt;15.244,B64&lt;3.35),5.15,IF(AND(D64&gt;=0.25,D64&lt;0.35,B64&lt;3.7,F64&lt;2,H64&lt;15.371,B64&gt;=3.35),1.3,IF(AND(B64&lt;3.85,H64&gt;=6.542,B64&gt;=3.7,F64&lt;2,H64&lt;15.371,B64&gt;=3.35),1.633,IF(AND(H64&lt;7.02,H64&lt;10.688,B64&lt;2.95,D64&lt;1.45,A64&gt;=5.15,H64&lt;15.244,B64&lt;3.35),3.98,IF(AND(G64&lt;0.338,H64&gt;=10.688,B64&lt;2.95,D64&lt;1.45,A64&gt;=5.15,H64&lt;15.244,B64&lt;3.35),4.22,IF(AND(G64&gt;=0.338,H64&gt;=10.688,B64&lt;2.95,D64&lt;1.45,A64&gt;=5.15,H64&lt;15.244,B64&lt;3.35),3.9,IF(AND(B64&lt;2.75,F64&lt;2.5,D64&lt;1.75,D64&gt;=1.45,A64&gt;=5.15,H64&lt;15.244,B64&lt;3.35),5.1,IF(AND(B64&gt;=2.75,F64&lt;2.5,D64&lt;1.75,D64&gt;=1.45,A64&gt;=5.15,H64&lt;15.244,B64&lt;3.35),4.74,IF(AND(A64&gt;=7,G64&lt;0.853,D64&gt;=1.75,D64&gt;=1.45,A64&gt;=5.15,H64&lt;15.244,B64&lt;3.35),6.5,IF(AND(G64&gt;=0.934,D64&lt;0.25,D64&lt;0.35,B64&lt;3.7,F64&lt;2,H64&lt;15.371,B64&gt;=3.35),1.7,IF(AND(D64&lt;0.25,B64&gt;=3.85,H64&gt;=6.542,B64&gt;=3.7,F64&lt;2,H64&lt;15.371,B64&gt;=3.35),1.5,IF(AND(D64&gt;=0.25,B64&gt;=3.85,H64&gt;=6.542,B64&gt;=3.7,F64&lt;2,H64&lt;15.371,B64&gt;=3.35),1.4,IF(AND(B64&lt;2.5,H64&gt;=7.02,H64&lt;10.688,B64&lt;2.95,D64&lt;1.45,A64&gt;=5.15,H64&lt;15.244,B64&lt;3.35),3.8,IF(AND(G64&gt;=0.74,A64&lt;7,G64&lt;0.853,D64&gt;=1.75,D64&gt;=1.45,A64&gt;=5.15,H64&lt;15.244,B64&lt;3.35),6,IF(AND(G64&gt;=0.61,G64&lt;0.934,D64&lt;0.25,D64&lt;0.35,B64&lt;3.7,F64&lt;2,H64&lt;15.371,B64&gt;=3.35),1.5,IF(AND(D64&lt;1.15,B64&gt;=2.5,H64&gt;=7.02,H64&lt;10.688,B64&lt;2.95,D64&lt;1.45,A64&gt;=5.15,H64&lt;15.244,B64&lt;3.35),3.5,IF(AND(D64&gt;=1.15,B64&gt;=2.5,H64&gt;=7.02,H64&lt;10.688,B64&lt;2.95,D64&lt;1.45,A64&gt;=5.15,H64&lt;15.244,B64&lt;3.35),3.6,IF(AND(G64&gt;=0.626,G64&lt;0.74,A64&lt;7,G64&lt;0.853,D64&gt;=1.75,D64&gt;=1.45,A64&gt;=5.15,H64&lt;15.244,B64&lt;3.35),4.9,IF(AND(H64&lt;13.641,G64&lt;0.61,G64&lt;0.934,D64&lt;0.25,D64&lt;0.35,B64&lt;3.7,F64&lt;2,H64&lt;15.371,B64&gt;=3.35),1.425,IF(AND(H64&gt;=13.641,G64&lt;0.61,G64&lt;0.934,D64&lt;0.25,D64&lt;0.35,B64&lt;3.7,F64&lt;2,H64&lt;15.371,B64&gt;=3.35),1.3,IF(AND(B64&lt;3.05,G64&lt;0.626,G64&lt;0.74,A64&lt;7,G64&lt;0.853,D64&gt;=1.75,D64&gt;=1.45,A64&gt;=5.15,H64&lt;15.244,B64&lt;3.35),5.475,IF(AND(B64&gt;=3.05,G64&lt;0.626,G64&lt;0.74,A64&lt;7,G64&lt;0.853,D64&gt;=1.75,D64&gt;=1.45,A64&gt;=5.15,H64&lt;15.244,B64&lt;3.35),5.633,"shouldnthappen")))))))))))))))))))))))))))))))))))))</f>
        <v>4.74</v>
      </c>
      <c r="BA64" s="1" t="n">
        <f aca="false">IF(AND(F64&gt;=2,B64&gt;=3.4),6.1,IF(AND(B64&lt;2.75,A64&lt;5.15,B64&lt;3.4),3.225,IF(AND(G64&gt;=0.821,F64&lt;2,B64&gt;=3.4),1.9,IF(AND(B64&gt;=3.2,B64&gt;=2.75,A64&lt;5.15,B64&lt;3.4),1.7,IF(AND(A64&lt;4.8,G64&lt;0.821,F64&lt;2,B64&gt;=3.4),1,IF(AND(G64&gt;=0.446,B64&lt;3.2,B64&gt;=2.75,A64&lt;5.15,B64&lt;3.4),1.1,IF(AND(G64&lt;0.356,D64&lt;1.45,A64&lt;6.25,A64&gt;=5.15,B64&lt;3.4),4.32,IF(AND(G64&lt;0.591,D64&gt;=1.45,A64&lt;6.25,A64&gt;=5.15,B64&lt;3.4),4.6,IF(AND(D64&lt;1.75,G64&lt;0.597,A64&gt;=6.25,A64&gt;=5.15,B64&lt;3.4),4.86,IF(AND(H64&gt;=16.472,G64&gt;=0.597,A64&gt;=6.25,A64&gt;=5.15,B64&lt;3.4),6.6,IF(AND(G64&lt;0.063,G64&lt;0.446,B64&lt;3.2,B64&gt;=2.75,A64&lt;5.15,B64&lt;3.4),1.4,IF(AND(A64&gt;=5.95,G64&gt;=0.356,D64&lt;1.45,A64&lt;6.25,A64&gt;=5.15,B64&lt;3.4),4.6,IF(AND(B64&gt;=2.9,G64&gt;=0.591,D64&gt;=1.45,A64&lt;6.25,A64&gt;=5.15,B64&lt;3.4),4.867,IF(AND(D64&gt;=2.4,H64&lt;16.472,G64&gt;=0.597,A64&gt;=6.25,A64&gt;=5.15,B64&lt;3.4),6,IF(AND(A64&lt;5.45,B64&gt;=3.85,A64&gt;=4.8,G64&lt;0.821,F64&lt;2,B64&gt;=3.4),1.3,IF(AND(A64&gt;=5.45,B64&gt;=3.85,A64&gt;=4.8,G64&lt;0.821,F64&lt;2,B64&gt;=3.4),1.45,IF(AND(H64&lt;14.273,G64&gt;=0.063,G64&lt;0.446,B64&lt;3.2,B64&gt;=2.75,A64&lt;5.15,B64&lt;3.4),1.5,IF(AND(H64&gt;=14.273,G64&gt;=0.063,G64&lt;0.446,B64&lt;3.2,B64&gt;=2.75,A64&lt;5.15,B64&lt;3.4),1.6,IF(AND(G64&gt;=0.572,A64&lt;5.95,G64&gt;=0.356,D64&lt;1.45,A64&lt;6.25,A64&gt;=5.15,B64&lt;3.4),3.9,IF(AND(G64&lt;0.827,B64&lt;2.9,G64&gt;=0.591,D64&gt;=1.45,A64&lt;6.25,A64&gt;=5.15,B64&lt;3.4),4.9,IF(AND(G64&gt;=0.827,B64&lt;2.9,G64&gt;=0.591,D64&gt;=1.45,A64&lt;6.25,A64&gt;=5.15,B64&lt;3.4),5.1,IF(AND(A64&gt;=7.2,B64&lt;3.05,D64&gt;=1.75,G64&lt;0.597,A64&gt;=6.25,A64&gt;=5.15,B64&lt;3.4),6.7,IF(AND(G64&lt;0.353,B64&gt;=3.05,D64&gt;=1.75,G64&lt;0.597,A64&gt;=6.25,A64&gt;=5.15,B64&lt;3.4),5.22,IF(AND(G64&gt;=0.353,B64&gt;=3.05,D64&gt;=1.75,G64&lt;0.597,A64&gt;=6.25,A64&gt;=5.15,B64&lt;3.4),5.65,IF(AND(A64&lt;6.55,D64&lt;2.4,H64&lt;16.472,G64&gt;=0.597,A64&gt;=6.25,A64&gt;=5.15,B64&lt;3.4),5.033,IF(AND(H64&lt;12.719,G64&lt;0.385,B64&lt;3.85,A64&gt;=4.8,G64&lt;0.821,F64&lt;2,B64&gt;=3.4),1.54,IF(AND(H64&gt;=12.719,G64&lt;0.385,B64&lt;3.85,A64&gt;=4.8,G64&lt;0.821,F64&lt;2,B64&gt;=3.4),1.3,IF(AND(B64&lt;3.6,G64&gt;=0.385,B64&lt;3.85,A64&gt;=4.8,G64&lt;0.821,F64&lt;2,B64&gt;=3.4),1.325,IF(AND(B64&gt;=3.6,G64&gt;=0.385,B64&lt;3.85,A64&gt;=4.8,G64&lt;0.821,F64&lt;2,B64&gt;=3.4),1.55,IF(AND(D64&lt;1.05,G64&lt;0.572,A64&lt;5.95,G64&gt;=0.356,D64&lt;1.45,A64&lt;6.25,A64&gt;=5.15,B64&lt;3.4),3.633,IF(AND(D64&gt;=2.15,A64&lt;7.2,B64&lt;3.05,D64&gt;=1.75,G64&lt;0.597,A64&gt;=6.25,A64&gt;=5.15,B64&lt;3.4),5.667,IF(AND(H64&lt;13.094,A64&gt;=6.55,D64&lt;2.4,H64&lt;16.472,G64&gt;=0.597,A64&gt;=6.25,A64&gt;=5.15,B64&lt;3.4),5.2,IF(AND(D64&lt;1.15,D64&gt;=1.05,G64&lt;0.572,A64&lt;5.95,G64&gt;=0.356,D64&lt;1.45,A64&lt;6.25,A64&gt;=5.15,B64&lt;3.4),3.8,IF(AND(D64&gt;=1.15,D64&gt;=1.05,G64&lt;0.572,A64&lt;5.95,G64&gt;=0.356,D64&lt;1.45,A64&lt;6.25,A64&gt;=5.15,B64&lt;3.4),3.9,IF(AND(G64&gt;=0.487,D64&lt;2.15,A64&lt;7.2,B64&lt;3.05,D64&gt;=1.75,G64&lt;0.597,A64&gt;=6.25,A64&gt;=5.15,B64&lt;3.4),5.8,IF(AND(A64&lt;6.8,H64&gt;=13.094,A64&gt;=6.55,D64&lt;2.4,H64&lt;16.472,G64&gt;=0.597,A64&gt;=6.25,A64&gt;=5.15,B64&lt;3.4),4.52,IF(AND(A64&gt;=6.8,H64&gt;=13.094,A64&gt;=6.55,D64&lt;2.4,H64&lt;16.472,G64&gt;=0.597,A64&gt;=6.25,A64&gt;=5.15,B64&lt;3.4),4.75,IF(AND(B64&lt;2.95,G64&lt;0.487,D64&lt;2.15,A64&lt;7.2,B64&lt;3.05,D64&gt;=1.75,G64&lt;0.597,A64&gt;=6.25,A64&gt;=5.15,B64&lt;3.4),5.6,IF(AND(B64&gt;=2.95,G64&lt;0.487,D64&lt;2.15,A64&lt;7.2,B64&lt;3.05,D64&gt;=1.75,G64&lt;0.597,A64&gt;=6.25,A64&gt;=5.15,B64&lt;3.4),5.5,"shouldnthappen")))))))))))))))))))))))))))))))))))))))</f>
        <v>4.867</v>
      </c>
      <c r="BB64" s="1" t="n">
        <f aca="false">IF(AND(A64&lt;4.35,B64&lt;3.25,F64&lt;1.5),1.1,IF(AND(H64&lt;14.005,A64&gt;=4.35,B64&lt;3.25,F64&lt;1.5),1.3,IF(AND(H64&gt;=14.005,A64&gt;=4.35,B64&lt;3.25,F64&lt;1.5),1.6,IF(AND(G64&gt;=0.905,A64&lt;5.15,B64&gt;=3.25,F64&lt;1.5),1.9,IF(AND(B64&lt;3.45,A64&gt;=5.15,B64&gt;=3.25,F64&lt;1.5),1.6,IF(AND(F64&gt;=2.5,D64&gt;=1.35,D64&lt;1.75,F64&gt;=1.5),4.867,IF(AND(A64&gt;=7.05,D64&gt;=2.05,D64&gt;=1.75,F64&gt;=1.5),6.35,IF(AND(D64&gt;=0.4,G64&lt;0.905,A64&lt;5.15,B64&gt;=3.25,F64&lt;1.5),1.65,IF(AND(B64&lt;3.6,B64&gt;=3.45,A64&gt;=5.15,B64&gt;=3.25,F64&lt;1.5),1.35,IF(AND(H64&lt;6.808,H64&lt;9.386,D64&lt;1.35,D64&lt;1.75,F64&gt;=1.5),4.05,IF(AND(H64&gt;=6.808,H64&lt;9.386,D64&lt;1.35,D64&lt;1.75,F64&gt;=1.5),3.46,IF(AND(B64&lt;2.45,F64&lt;2.5,D64&gt;=1.35,D64&lt;1.75,F64&gt;=1.5),4.5,IF(AND(H64&gt;=13.115,D64&lt;1.95,D64&lt;2.05,D64&gt;=1.75,F64&gt;=1.5),4.85,IF(AND(G64&lt;0.196,D64&gt;=1.95,D64&lt;2.05,D64&gt;=1.75,F64&gt;=1.5),6.7,IF(AND(G64&gt;=0.196,D64&gt;=1.95,D64&lt;2.05,D64&gt;=1.75,F64&gt;=1.5),5.12,IF(AND(H64&lt;10.925,D64&lt;0.4,G64&lt;0.905,A64&lt;5.15,B64&gt;=3.25,F64&lt;1.5),1.4,IF(AND(H64&gt;=10.925,D64&lt;0.4,G64&lt;0.905,A64&lt;5.15,B64&gt;=3.25,F64&lt;1.5),1.45,IF(AND(H64&lt;14.096,B64&gt;=3.6,B64&gt;=3.45,A64&gt;=5.15,B64&gt;=3.25,F64&lt;1.5),1.42,IF(AND(H64&gt;=14.096,B64&gt;=3.6,B64&gt;=3.45,A64&gt;=5.15,B64&gt;=3.25,F64&lt;1.5),1.7,IF(AND(B64&lt;2.45,D64&lt;1.15,H64&gt;=9.386,D64&lt;1.35,D64&lt;1.75,F64&gt;=1.5),3.6,IF(AND(B64&gt;=2.45,D64&lt;1.15,H64&gt;=9.386,D64&lt;1.35,D64&lt;1.75,F64&gt;=1.5),3.9,IF(AND(G64&lt;0.246,D64&gt;=1.15,H64&gt;=9.386,D64&lt;1.35,D64&lt;1.75,F64&gt;=1.5),4.4,IF(AND(B64&lt;2.75,B64&gt;=2.45,F64&lt;2.5,D64&gt;=1.35,D64&lt;1.75,F64&gt;=1.5),5.1,IF(AND(H64&lt;11.084,H64&lt;13.115,D64&lt;1.95,D64&lt;2.05,D64&gt;=1.75,F64&gt;=1.5),5.35,IF(AND(H64&gt;=11.084,H64&lt;13.115,D64&lt;1.95,D64&lt;2.05,D64&gt;=1.75,F64&gt;=1.5),5.7,IF(AND(H64&lt;15.52,D64&lt;2.25,A64&lt;7.05,D64&gt;=2.05,D64&gt;=1.75,F64&gt;=1.5),5.45,IF(AND(H64&gt;=15.52,D64&lt;2.25,A64&lt;7.05,D64&gt;=2.05,D64&gt;=1.75,F64&gt;=1.5),5.725,IF(AND(G64&gt;=0.775,D64&gt;=2.25,A64&lt;7.05,D64&gt;=2.05,D64&gt;=1.75,F64&gt;=1.5),5.2,IF(AND(D64&lt;1.25,G64&gt;=0.246,D64&gt;=1.15,H64&gt;=9.386,D64&lt;1.35,D64&lt;1.75,F64&gt;=1.5),4.05,IF(AND(A64&lt;5.85,B64&gt;=2.75,B64&gt;=2.45,F64&lt;2.5,D64&gt;=1.35,D64&lt;1.75,F64&gt;=1.5),4.5,IF(AND(B64&lt;3.3,G64&lt;0.775,D64&gt;=2.25,A64&lt;7.05,D64&gt;=2.05,D64&gt;=1.75,F64&gt;=1.5),5.64,IF(AND(B64&gt;=3.3,G64&lt;0.775,D64&gt;=2.25,A64&lt;7.05,D64&gt;=2.05,D64&gt;=1.75,F64&gt;=1.5),5.6,IF(AND(A64&lt;5.9,D64&gt;=1.25,G64&gt;=0.246,D64&gt;=1.15,H64&gt;=9.386,D64&lt;1.35,D64&lt;1.75,F64&gt;=1.5),4.2,IF(AND(A64&gt;=5.9,D64&gt;=1.25,G64&gt;=0.246,D64&gt;=1.15,H64&gt;=9.386,D64&lt;1.35,D64&lt;1.75,F64&gt;=1.5),4,IF(AND(G64&gt;=0.437,A64&gt;=5.85,B64&gt;=2.75,B64&gt;=2.45,F64&lt;2.5,D64&gt;=1.35,D64&lt;1.75,F64&gt;=1.5),4.75,IF(AND(H64&lt;9.446,G64&lt;0.437,A64&gt;=5.85,B64&gt;=2.75,B64&gt;=2.45,F64&lt;2.5,D64&gt;=1.35,D64&lt;1.75,F64&gt;=1.5),4.6,IF(AND(H64&gt;=9.446,G64&lt;0.437,A64&gt;=5.85,B64&gt;=2.75,B64&gt;=2.45,F64&lt;2.5,D64&gt;=1.35,D64&lt;1.75,F64&gt;=1.5),4.7,"shouldnthappen")))))))))))))))))))))))))))))))))))))</f>
        <v>4.75</v>
      </c>
      <c r="BC64" s="1" t="n">
        <f aca="false">IF(AND(G64&gt;=0.905,F64&lt;1.5),1.65,IF(AND(D64&gt;=0.45,G64&lt;0.905,F64&lt;1.5),1.65,IF(AND(A64&lt;5.15,D64&lt;1.55,F64&gt;=1.5),3.225,IF(AND(F64&gt;=2.5,A64&gt;=5.15,D64&lt;1.55,F64&gt;=1.5),5.05,IF(AND(H64&lt;5.767,A64&lt;7.05,D64&gt;=1.55,F64&gt;=1.5),4.5,IF(AND(D64&lt;1.7,A64&gt;=7.05,D64&gt;=1.55,F64&gt;=1.5),5.8,IF(AND(A64&gt;=5.3,G64&lt;0.207,D64&lt;0.45,G64&lt;0.905,F64&lt;1.5),1.3,IF(AND(D64&gt;=0.35,G64&gt;=0.207,D64&lt;0.45,G64&lt;0.905,F64&lt;1.5),1.5,IF(AND(G64&lt;0.155,D64&gt;=1.7,A64&gt;=7.05,D64&gt;=1.55,F64&gt;=1.5),6.7,IF(AND(G64&gt;=0.155,D64&gt;=1.7,A64&gt;=7.05,D64&gt;=1.55,F64&gt;=1.5),6.34,IF(AND(G64&lt;0.05,A64&lt;5.3,G64&lt;0.207,D64&lt;0.45,G64&lt;0.905,F64&lt;1.5),1.4,IF(AND(G64&gt;=0.05,A64&lt;5.3,G64&lt;0.207,D64&lt;0.45,G64&lt;0.905,F64&lt;1.5),1.5,IF(AND(A64&lt;4.5,D64&lt;0.35,G64&gt;=0.207,D64&lt;0.45,G64&lt;0.905,F64&lt;1.5),1.3,IF(AND(G64&lt;0.308,A64&lt;6.2,F64&lt;2.5,A64&gt;=5.15,D64&lt;1.55,F64&gt;=1.5),4.5,IF(AND(D64&lt;1.35,A64&gt;=6.2,F64&lt;2.5,A64&gt;=5.15,D64&lt;1.55,F64&gt;=1.5),4.367,IF(AND(D64&lt;1.85,A64&lt;6.15,H64&gt;=5.767,A64&lt;7.05,D64&gt;=1.55,F64&gt;=1.5),4.933,IF(AND(G64&gt;=0.558,A64&gt;=4.5,D64&lt;0.35,G64&gt;=0.207,D64&lt;0.45,G64&lt;0.905,F64&lt;1.5),1.5,IF(AND(H64&gt;=13.383,G64&gt;=0.308,A64&lt;6.2,F64&lt;2.5,A64&gt;=5.15,D64&lt;1.55,F64&gt;=1.5),4.7,IF(AND(H64&gt;=12.206,D64&gt;=1.35,A64&gt;=6.2,F64&lt;2.5,A64&gt;=5.15,D64&lt;1.55,F64&gt;=1.5),4.575,IF(AND(A64&lt;5.7,D64&gt;=1.85,A64&lt;6.15,H64&gt;=5.767,A64&lt;7.05,D64&gt;=1.55,F64&gt;=1.5),4.9,IF(AND(A64&gt;=5.7,D64&gt;=1.85,A64&lt;6.15,H64&gt;=5.767,A64&lt;7.05,D64&gt;=1.55,F64&gt;=1.5),5.1,IF(AND(G64&lt;0.079,G64&lt;0.364,A64&gt;=6.15,H64&gt;=5.767,A64&lt;7.05,D64&gt;=1.55,F64&gt;=1.5),5.6,IF(AND(G64&gt;=0.079,G64&lt;0.364,A64&gt;=6.15,H64&gt;=5.767,A64&lt;7.05,D64&gt;=1.55,F64&gt;=1.5),5.25,IF(AND(G64&gt;=0.447,G64&lt;0.558,A64&gt;=4.5,D64&lt;0.35,G64&gt;=0.207,D64&lt;0.45,G64&lt;0.905,F64&lt;1.5),1.3,IF(AND(B64&gt;=2.95,H64&lt;13.383,G64&gt;=0.308,A64&lt;6.2,F64&lt;2.5,A64&gt;=5.15,D64&lt;1.55,F64&gt;=1.5),4.6,IF(AND(B64&lt;2.65,H64&lt;12.206,D64&gt;=1.35,A64&gt;=6.2,F64&lt;2.5,A64&gt;=5.15,D64&lt;1.55,F64&gt;=1.5),4.9,IF(AND(D64&lt;2.45,A64&lt;6.6,G64&gt;=0.364,A64&gt;=6.15,H64&gt;=5.767,A64&lt;7.05,D64&gt;=1.55,F64&gt;=1.5),5.6,IF(AND(D64&gt;=2.45,A64&lt;6.6,G64&gt;=0.364,A64&gt;=6.15,H64&gt;=5.767,A64&lt;7.05,D64&gt;=1.55,F64&gt;=1.5),6,IF(AND(H64&lt;12.921,A64&gt;=6.6,G64&gt;=0.364,A64&gt;=6.15,H64&gt;=5.767,A64&lt;7.05,D64&gt;=1.55,F64&gt;=1.5),5.725,IF(AND(H64&gt;=12.921,A64&gt;=6.6,G64&gt;=0.364,A64&gt;=6.15,H64&gt;=5.767,A64&lt;7.05,D64&gt;=1.55,F64&gt;=1.5),5.367,IF(AND(B64&lt;3.15,G64&lt;0.447,G64&lt;0.558,A64&gt;=4.5,D64&lt;0.35,G64&gt;=0.207,D64&lt;0.45,G64&lt;0.905,F64&lt;1.5),1.5,IF(AND(B64&gt;=3.15,G64&lt;0.447,G64&lt;0.558,A64&gt;=4.5,D64&lt;0.35,G64&gt;=0.207,D64&lt;0.45,G64&lt;0.905,F64&lt;1.5),1.36,IF(AND(B64&gt;=2.85,B64&lt;2.95,H64&lt;13.383,G64&gt;=0.308,A64&lt;6.2,F64&lt;2.5,A64&gt;=5.15,D64&lt;1.55,F64&gt;=1.5),3.6,IF(AND(H64&lt;9.446,B64&gt;=2.65,H64&lt;12.206,D64&gt;=1.35,A64&gt;=6.2,F64&lt;2.5,A64&gt;=5.15,D64&lt;1.55,F64&gt;=1.5),4.6,IF(AND(H64&gt;=9.446,B64&gt;=2.65,H64&lt;12.206,D64&gt;=1.35,A64&gt;=6.2,F64&lt;2.5,A64&gt;=5.15,D64&lt;1.55,F64&gt;=1.5),4.7,IF(AND(D64&lt;1.2,B64&lt;2.85,B64&lt;2.95,H64&lt;13.383,G64&gt;=0.308,A64&lt;6.2,F64&lt;2.5,A64&gt;=5.15,D64&lt;1.55,F64&gt;=1.5),3.75,IF(AND(G64&lt;0.356,D64&gt;=1.2,B64&lt;2.85,B64&lt;2.95,H64&lt;13.383,G64&gt;=0.308,A64&lt;6.2,F64&lt;2.5,A64&gt;=5.15,D64&lt;1.55,F64&gt;=1.5),4.2,IF(AND(G64&gt;=0.356,D64&gt;=1.2,B64&lt;2.85,B64&lt;2.95,H64&lt;13.383,G64&gt;=0.308,A64&lt;6.2,F64&lt;2.5,A64&gt;=5.15,D64&lt;1.55,F64&gt;=1.5),3.96,"shouldnthappen"))))))))))))))))))))))))))))))))))))))</f>
        <v>4.6</v>
      </c>
      <c r="BD64" s="1" t="n">
        <f aca="false">IF(AND(B64&lt;2.7,A64&lt;5.3,B64&lt;3.15),3.42,IF(AND(F64&lt;2.5,A64&gt;=5.85,B64&gt;=3.15),4.7,IF(AND(A64&lt;4.35,B64&gt;=2.7,A64&lt;5.3,B64&lt;3.15),1.1,IF(AND(A64&gt;=4.35,B64&gt;=2.7,A64&lt;5.3,B64&lt;3.15),1.42,IF(AND(A64&gt;=7.05,F64&gt;=2.5,A64&gt;=5.3,B64&lt;3.15),6.067,IF(AND(D64&gt;=0.45,A64&lt;5.05,A64&lt;5.85,B64&gt;=3.15),1.6,IF(AND(B64&lt;3.35,A64&gt;=5.05,A64&lt;5.85,B64&gt;=3.15),1.7,IF(AND(A64&gt;=6.85,F64&gt;=2.5,A64&gt;=5.85,B64&gt;=3.15),6.22,IF(AND(D64&lt;1.25,D64&lt;1.35,F64&lt;2.5,A64&gt;=5.3,B64&lt;3.15),4.033,IF(AND(D64&gt;=1.25,D64&lt;1.35,F64&lt;2.5,A64&gt;=5.3,B64&lt;3.15),4.233,IF(AND(A64&lt;6.05,D64&gt;=1.35,F64&lt;2.5,A64&gt;=5.3,B64&lt;3.15),5.1,IF(AND(H64&gt;=13.29,A64&lt;7.05,F64&gt;=2.5,A64&gt;=5.3,B64&lt;3.15),4.96,IF(AND(G64&gt;=0.858,D64&lt;0.45,A64&lt;5.05,A64&lt;5.85,B64&gt;=3.15),1.3,IF(AND(D64&gt;=0.35,B64&gt;=3.35,A64&gt;=5.05,A64&lt;5.85,B64&gt;=3.15),1.4,IF(AND(B64&lt;3.25,A64&lt;6.85,F64&gt;=2.5,A64&gt;=5.85,B64&gt;=3.15),5.233,IF(AND(A64&gt;=6.8,A64&gt;=6.05,D64&gt;=1.35,F64&lt;2.5,A64&gt;=5.3,B64&lt;3.15),4.9,IF(AND(G64&gt;=0.622,H64&lt;13.29,A64&lt;7.05,F64&gt;=2.5,A64&gt;=5.3,B64&lt;3.15),5.067,IF(AND(H64&lt;8.834,G64&lt;0.858,D64&lt;0.45,A64&lt;5.05,A64&lt;5.85,B64&gt;=3.15),1.4,IF(AND(G64&lt;0.774,B64&gt;=3.25,A64&lt;6.85,F64&gt;=2.5,A64&gt;=5.85,B64&gt;=3.15),5.8,IF(AND(G64&gt;=0.774,B64&gt;=3.25,A64&lt;6.85,F64&gt;=2.5,A64&gt;=5.85,B64&gt;=3.15),5.4,IF(AND(H64&gt;=12.206,A64&lt;6.8,A64&gt;=6.05,D64&gt;=1.35,F64&lt;2.5,A64&gt;=5.3,B64&lt;3.15),4.5,IF(AND(G64&gt;=0.439,G64&lt;0.622,H64&lt;13.29,A64&lt;7.05,F64&gt;=2.5,A64&gt;=5.3,B64&lt;3.15),5.667,IF(AND(G64&lt;0.227,H64&gt;=8.834,G64&lt;0.858,D64&lt;0.45,A64&lt;5.05,A64&lt;5.85,B64&gt;=3.15),1.4,IF(AND(G64&gt;=0.227,H64&gt;=8.834,G64&lt;0.858,D64&lt;0.45,A64&lt;5.05,A64&lt;5.85,B64&gt;=3.15),1.3,IF(AND(G64&gt;=0.934,B64&lt;3.75,D64&lt;0.35,B64&gt;=3.35,A64&gt;=5.05,A64&lt;5.85,B64&gt;=3.15),1.7,IF(AND(G64&lt;0.823,B64&gt;=3.75,D64&lt;0.35,B64&gt;=3.35,A64&gt;=5.05,A64&lt;5.85,B64&gt;=3.15),1.55,IF(AND(G64&gt;=0.823,B64&gt;=3.75,D64&lt;0.35,B64&gt;=3.35,A64&gt;=5.05,A64&lt;5.85,B64&gt;=3.15),1.5,IF(AND(A64&lt;6.2,H64&lt;12.206,A64&lt;6.8,A64&gt;=6.05,D64&gt;=1.35,F64&lt;2.5,A64&gt;=5.3,B64&lt;3.15),4.6,IF(AND(A64&gt;=6.2,H64&lt;12.206,A64&lt;6.8,A64&gt;=6.05,D64&gt;=1.35,F64&lt;2.5,A64&gt;=5.3,B64&lt;3.15),4.74,IF(AND(H64&gt;=10.667,G64&lt;0.439,G64&lt;0.622,H64&lt;13.29,A64&lt;7.05,F64&gt;=2.5,A64&gt;=5.3,B64&lt;3.15),5.6,IF(AND(H64&lt;13.67,G64&lt;0.934,B64&lt;3.75,D64&lt;0.35,B64&gt;=3.35,A64&gt;=5.05,A64&lt;5.85,B64&gt;=3.15),1.48,IF(AND(H64&gt;=13.67,G64&lt;0.934,B64&lt;3.75,D64&lt;0.35,B64&gt;=3.35,A64&gt;=5.05,A64&lt;5.85,B64&gt;=3.15),1.3,IF(AND(G64&lt;0.301,H64&lt;10.667,G64&lt;0.439,G64&lt;0.622,H64&lt;13.29,A64&lt;7.05,F64&gt;=2.5,A64&gt;=5.3,B64&lt;3.15),5.2,IF(AND(G64&gt;=0.301,H64&lt;10.667,G64&lt;0.439,G64&lt;0.622,H64&lt;13.29,A64&lt;7.05,F64&gt;=2.5,A64&gt;=5.3,B64&lt;3.15),5.067,"shouldnthappen"))))))))))))))))))))))))))))))))))</f>
        <v>5.1</v>
      </c>
      <c r="BE64" s="1" t="n">
        <f aca="false">IF(AND(B64&gt;=3.85,A64&gt;=5.05,F64&lt;1.5),1.4,IF(AND(A64&lt;5.25,A64&lt;5.75,F64&gt;=1.5),3.15,IF(AND(A64&lt;4.95,B64&lt;3.15,A64&lt;5.05,F64&lt;1.5),1.46,IF(AND(A64&gt;=4.95,B64&lt;3.15,A64&lt;5.05,F64&lt;1.5),1.6,IF(AND(H64&lt;8.834,B64&gt;=3.15,A64&lt;5.05,F64&lt;1.5),1.4,IF(AND(D64&lt;0.25,B64&lt;3.85,A64&gt;=5.05,F64&lt;1.5),1.48,IF(AND(D64&gt;=0.25,B64&lt;3.85,A64&gt;=5.05,F64&lt;1.5),1.7,IF(AND(F64&gt;=2.5,A64&gt;=5.25,A64&lt;5.75,F64&gt;=1.5),4.9,IF(AND(H64&lt;12.45,H64&gt;=8.834,B64&gt;=3.15,A64&lt;5.05,F64&lt;1.5),1.25,IF(AND(H64&gt;=12.45,H64&gt;=8.834,B64&gt;=3.15,A64&lt;5.05,F64&lt;1.5),1.32,IF(AND(G64&lt;0.283,F64&lt;2.5,A64&gt;=5.25,A64&lt;5.75,F64&gt;=1.5),4.3,IF(AND(H64&lt;6.712,H64&lt;11.275,D64&lt;1.55,A64&gt;=5.75,F64&gt;=1.5),5,IF(AND(H64&lt;13.101,H64&gt;=11.275,D64&lt;1.55,A64&gt;=5.75,F64&gt;=1.5),3.933,IF(AND(H64&gt;=13.101,H64&gt;=11.275,D64&lt;1.55,A64&gt;=5.75,F64&gt;=1.5),4.5,IF(AND(A64&gt;=7.3,D64&lt;2.45,D64&gt;=1.55,A64&gt;=5.75,F64&gt;=1.5),6.7,IF(AND(B64&lt;3.45,D64&gt;=2.45,D64&gt;=1.55,A64&gt;=5.75,F64&gt;=1.5),5.925,IF(AND(B64&gt;=3.45,D64&gt;=2.45,D64&gt;=1.55,A64&gt;=5.75,F64&gt;=1.5),6.1,IF(AND(B64&gt;=2.8,G64&gt;=0.283,F64&lt;2.5,A64&gt;=5.25,A64&lt;5.75,F64&gt;=1.5),4.2,IF(AND(D64&lt;1.35,H64&gt;=6.712,H64&lt;11.275,D64&lt;1.55,A64&gt;=5.75,F64&gt;=1.5),4.35,IF(AND(D64&lt;1.05,B64&lt;2.8,G64&gt;=0.283,F64&lt;2.5,A64&gt;=5.25,A64&lt;5.75,F64&gt;=1.5),3.567,IF(AND(D64&gt;=1.05,B64&lt;2.8,G64&gt;=0.283,F64&lt;2.5,A64&gt;=5.25,A64&lt;5.75,F64&gt;=1.5),3.925,IF(AND(B64&lt;2.65,D64&gt;=1.35,H64&gt;=6.712,H64&lt;11.275,D64&lt;1.55,A64&gt;=5.75,F64&gt;=1.5),4.9,IF(AND(B64&gt;=2.65,D64&gt;=1.35,H64&gt;=6.712,H64&lt;11.275,D64&lt;1.55,A64&gt;=5.75,F64&gt;=1.5),4.625,IF(AND(H64&gt;=14.683,G64&gt;=0.628,A64&lt;7.3,D64&lt;2.45,D64&gt;=1.55,A64&gt;=5.75,F64&gt;=1.5),5.4,IF(AND(D64&lt;1.95,H64&lt;8.884,G64&lt;0.628,A64&lt;7.3,D64&lt;2.45,D64&gt;=1.55,A64&gt;=5.75,F64&gt;=1.5),5.1,IF(AND(D64&gt;=1.95,H64&lt;8.884,G64&lt;0.628,A64&lt;7.3,D64&lt;2.45,D64&gt;=1.55,A64&gt;=5.75,F64&gt;=1.5),5.22,IF(AND(A64&lt;6.05,H64&gt;=8.884,G64&lt;0.628,A64&lt;7.3,D64&lt;2.45,D64&gt;=1.55,A64&gt;=5.75,F64&gt;=1.5),5.1,IF(AND(G64&lt;0.817,H64&lt;14.683,G64&gt;=0.628,A64&lt;7.3,D64&lt;2.45,D64&gt;=1.55,A64&gt;=5.75,F64&gt;=1.5),4.967,IF(AND(G64&gt;=0.817,H64&lt;14.683,G64&gt;=0.628,A64&lt;7.3,D64&lt;2.45,D64&gt;=1.55,A64&gt;=5.75,F64&gt;=1.5),5.1,IF(AND(H64&lt;9.637,A64&gt;=6.05,H64&gt;=8.884,G64&lt;0.628,A64&lt;7.3,D64&lt;2.45,D64&gt;=1.55,A64&gt;=5.75,F64&gt;=1.5),5.9,IF(AND(D64&lt;1.85,H64&gt;=9.637,A64&gt;=6.05,H64&gt;=8.884,G64&lt;0.628,A64&lt;7.3,D64&lt;2.45,D64&gt;=1.55,A64&gt;=5.75,F64&gt;=1.5),5.733,IF(AND(G64&gt;=0.388,D64&gt;=1.85,H64&gt;=9.637,A64&gt;=6.05,H64&gt;=8.884,G64&lt;0.628,A64&lt;7.3,D64&lt;2.45,D64&gt;=1.55,A64&gt;=5.75,F64&gt;=1.5),5.64,IF(AND(B64&lt;2.95,G64&lt;0.388,D64&gt;=1.85,H64&gt;=9.637,A64&gt;=6.05,H64&gt;=8.884,G64&lt;0.628,A64&lt;7.3,D64&lt;2.45,D64&gt;=1.55,A64&gt;=5.75,F64&gt;=1.5),5.5,IF(AND(B64&gt;=2.95,G64&lt;0.388,D64&gt;=1.85,H64&gt;=9.637,A64&gt;=6.05,H64&gt;=8.884,G64&lt;0.628,A64&lt;7.3,D64&lt;2.45,D64&gt;=1.55,A64&gt;=5.75,F64&gt;=1.5),5.333,"shouldnthappen"))))))))))))))))))))))))))))))))))</f>
        <v>4.625</v>
      </c>
      <c r="BF64" s="1" t="n">
        <f aca="false">IF(AND(D64&gt;=0.35,F64&lt;1.5),1.65,IF(AND(H64&gt;=16.227,D64&gt;=1.55,F64&gt;=1.5),6.533,IF(AND(A64&gt;=5.45,G64&lt;0.174,D64&lt;0.35,F64&lt;1.5),1.7,IF(AND(D64&lt;0.15,G64&gt;=0.174,D64&lt;0.35,F64&lt;1.5),1.38,IF(AND(D64&gt;=1.15,D64&lt;1.25,D64&lt;1.55,F64&gt;=1.5),3.967,IF(AND(H64&lt;8.376,A64&lt;5.45,G64&lt;0.174,D64&lt;0.35,F64&lt;1.5),1.4,IF(AND(H64&gt;=8.376,A64&lt;5.45,G64&lt;0.174,D64&lt;0.35,F64&lt;1.5),1.5,IF(AND(B64&lt;3.1,D64&gt;=0.15,G64&gt;=0.174,D64&lt;0.35,F64&lt;1.5),1.475,IF(AND(H64&lt;10.258,D64&lt;1.15,D64&lt;1.25,D64&lt;1.55,F64&gt;=1.5),3.24,IF(AND(H64&gt;=10.258,D64&lt;1.15,D64&lt;1.25,D64&lt;1.55,F64&gt;=1.5),3.875,IF(AND(F64&gt;=2.5,H64&lt;10.927,D64&gt;=1.25,D64&lt;1.55,F64&gt;=1.5),5.05,IF(AND(D64&lt;1.35,H64&gt;=10.927,D64&gt;=1.25,D64&lt;1.55,F64&gt;=1.5),4.25,IF(AND(A64&gt;=6.95,D64&lt;1.75,H64&lt;16.227,D64&gt;=1.55,F64&gt;=1.5),5.8,IF(AND(B64&lt;3.3,B64&gt;=3.1,D64&gt;=0.15,G64&gt;=0.174,D64&lt;0.35,F64&lt;1.5),1.3,IF(AND(H64&lt;12.278,D64&gt;=1.35,H64&gt;=10.927,D64&gt;=1.25,D64&lt;1.55,F64&gt;=1.5),4.9,IF(AND(G64&lt;0.226,A64&lt;6.95,D64&lt;1.75,H64&lt;16.227,D64&gt;=1.55,F64&gt;=1.5),5,IF(AND(G64&gt;=0.226,A64&lt;6.95,D64&lt;1.75,H64&lt;16.227,D64&gt;=1.55,F64&gt;=1.5),4.62,IF(AND(H64&lt;9.35,B64&lt;2.95,D64&gt;=1.75,H64&lt;16.227,D64&gt;=1.55,F64&gt;=1.5),6.3,IF(AND(H64&gt;=9.35,B64&lt;2.95,D64&gt;=1.75,H64&lt;16.227,D64&gt;=1.55,F64&gt;=1.5),5.58,IF(AND(A64&lt;5.05,B64&gt;=3.3,B64&gt;=3.1,D64&gt;=0.15,G64&gt;=0.174,D64&lt;0.35,F64&lt;1.5),1.35,IF(AND(A64&gt;=5.05,B64&gt;=3.3,B64&gt;=3.1,D64&gt;=0.15,G64&gt;=0.174,D64&lt;0.35,F64&lt;1.5),1.46,IF(AND(B64&lt;2.8,A64&lt;5.65,F64&lt;2.5,H64&lt;10.927,D64&gt;=1.25,D64&lt;1.55,F64&gt;=1.5),4.075,IF(AND(B64&gt;=2.8,A64&lt;5.65,F64&lt;2.5,H64&lt;10.927,D64&gt;=1.25,D64&lt;1.55,F64&gt;=1.5),3.933,IF(AND(A64&lt;6.25,A64&gt;=5.65,F64&lt;2.5,H64&lt;10.927,D64&gt;=1.25,D64&lt;1.55,F64&gt;=1.5),4.533,IF(AND(A64&gt;=6.25,A64&gt;=5.65,F64&lt;2.5,H64&lt;10.927,D64&gt;=1.25,D64&lt;1.55,F64&gt;=1.5),4.3,IF(AND(A64&lt;6.5,H64&gt;=12.278,D64&gt;=1.35,H64&gt;=10.927,D64&gt;=1.25,D64&lt;1.55,F64&gt;=1.5),4.55,IF(AND(A64&gt;=6.5,H64&gt;=12.278,D64&gt;=1.35,H64&gt;=10.927,D64&gt;=1.25,D64&lt;1.55,F64&gt;=1.5),4.775,IF(AND(H64&lt;9.884,D64&lt;2.1,B64&gt;=2.95,D64&gt;=1.75,H64&lt;16.227,D64&gt;=1.55,F64&gt;=1.5),5.5,IF(AND(H64&gt;=9.884,D64&lt;2.1,B64&gt;=2.95,D64&gt;=1.75,H64&lt;16.227,D64&gt;=1.55,F64&gt;=1.5),5.1,IF(AND(H64&lt;10.393,D64&gt;=2.1,B64&gt;=2.95,D64&gt;=1.75,H64&lt;16.227,D64&gt;=1.55,F64&gt;=1.5),5.74,IF(AND(D64&lt;2.25,H64&gt;=10.393,D64&gt;=2.1,B64&gt;=2.95,D64&gt;=1.75,H64&lt;16.227,D64&gt;=1.55,F64&gt;=1.5),5.8,IF(AND(D64&gt;=2.25,H64&gt;=10.393,D64&gt;=2.1,B64&gt;=2.95,D64&gt;=1.75,H64&lt;16.227,D64&gt;=1.55,F64&gt;=1.5),5.4,"shouldnthappen"))))))))))))))))))))))))))))))))</f>
        <v>4.533</v>
      </c>
      <c r="BG64" s="1" t="n">
        <f aca="false">IF(AND(G64&lt;0.096,A64&lt;5.45),2.95,IF(AND(F64&gt;=1.5,G64&gt;=0.096,A64&lt;5.45),3,IF(AND(D64&lt;0.6,A64&lt;5.9,A64&gt;=5.45),1.4,IF(AND(F64&gt;=2.5,D64&gt;=0.6,A64&lt;5.9,A64&gt;=5.45),5.1,IF(AND(A64&lt;7.45,A64&gt;=7.05,A64&gt;=5.9,A64&gt;=5.45),6.167,IF(AND(B64&gt;=3.55,G64&lt;0.587,F64&lt;1.5,G64&gt;=0.096,A64&lt;5.45),1,IF(AND(A64&lt;5.05,G64&gt;=0.587,F64&lt;1.5,G64&gt;=0.096,A64&lt;5.45),1.35,IF(AND(B64&lt;2.75,D64&lt;1.7,A64&lt;7.05,A64&gt;=5.9,A64&gt;=5.45),4.9,IF(AND(A64&lt;6.2,D64&gt;=1.7,A64&lt;7.05,A64&gt;=5.9,A64&gt;=5.45),4.833,IF(AND(H64&lt;17.32,A64&gt;=7.45,A64&gt;=7.05,A64&gt;=5.9,A64&gt;=5.45),6.68,IF(AND(H64&gt;=17.32,A64&gt;=7.45,A64&gt;=7.05,A64&gt;=5.9,A64&gt;=5.45),6.4,IF(AND(G64&lt;0.161,B64&lt;3.55,G64&lt;0.587,F64&lt;1.5,G64&gt;=0.096,A64&lt;5.45),1.5,IF(AND(H64&lt;11.016,A64&gt;=5.05,G64&gt;=0.587,F64&lt;1.5,G64&gt;=0.096,A64&lt;5.45),1.633,IF(AND(H64&lt;11.001,G64&lt;0.372,F64&lt;2.5,D64&gt;=0.6,A64&lt;5.9,A64&gt;=5.45),4.133,IF(AND(H64&gt;=11.001,G64&lt;0.372,F64&lt;2.5,D64&gt;=0.6,A64&lt;5.9,A64&gt;=5.45),4.3,IF(AND(H64&lt;6.808,G64&gt;=0.372,F64&lt;2.5,D64&gt;=0.6,A64&lt;5.9,A64&gt;=5.45),4,IF(AND(A64&gt;=6.75,B64&gt;=2.75,D64&lt;1.7,A64&lt;7.05,A64&gt;=5.9,A64&gt;=5.45),4.84,IF(AND(H64&lt;12.467,G64&gt;=0.161,B64&lt;3.55,G64&lt;0.587,F64&lt;1.5,G64&gt;=0.096,A64&lt;5.45),1.3,IF(AND(D64&lt;0.25,H64&gt;=11.016,A64&gt;=5.05,G64&gt;=0.587,F64&lt;1.5,G64&gt;=0.096,A64&lt;5.45),1.52,IF(AND(D64&gt;=0.25,H64&gt;=11.016,A64&gt;=5.05,G64&gt;=0.587,F64&lt;1.5,G64&gt;=0.096,A64&lt;5.45),1.5,IF(AND(H64&lt;11.218,H64&gt;=6.808,G64&gt;=0.372,F64&lt;2.5,D64&gt;=0.6,A64&lt;5.9,A64&gt;=5.45),3.7,IF(AND(H64&gt;=11.218,H64&gt;=6.808,G64&gt;=0.372,F64&lt;2.5,D64&gt;=0.6,A64&lt;5.9,A64&gt;=5.45),3.9,IF(AND(B64&lt;2.95,A64&lt;6.75,B64&gt;=2.75,D64&lt;1.7,A64&lt;7.05,A64&gt;=5.9,A64&gt;=5.45),4.2,IF(AND(B64&gt;=2.95,A64&lt;6.75,B64&gt;=2.75,D64&lt;1.7,A64&lt;7.05,A64&gt;=5.9,A64&gt;=5.45),4.6,IF(AND(D64&gt;=2.45,A64&lt;6.85,A64&gt;=6.2,D64&gt;=1.7,A64&lt;7.05,A64&gt;=5.9,A64&gt;=5.45),5.9,IF(AND(G64&lt;0.312,A64&gt;=6.85,A64&gt;=6.2,D64&gt;=1.7,A64&lt;7.05,A64&gt;=5.9,A64&gt;=5.45),5.1,IF(AND(G64&gt;=0.312,A64&gt;=6.85,A64&gt;=6.2,D64&gt;=1.7,A64&lt;7.05,A64&gt;=5.9,A64&gt;=5.45),5.4,IF(AND(G64&lt;0.251,H64&gt;=12.467,G64&gt;=0.161,B64&lt;3.55,G64&lt;0.587,F64&lt;1.5,G64&gt;=0.096,A64&lt;5.45),1.35,IF(AND(G64&gt;=0.251,H64&gt;=12.467,G64&gt;=0.161,B64&lt;3.55,G64&lt;0.587,F64&lt;1.5,G64&gt;=0.096,A64&lt;5.45),1.467,IF(AND(G64&gt;=0.628,D64&lt;2.45,A64&lt;6.85,A64&gt;=6.2,D64&gt;=1.7,A64&lt;7.05,A64&gt;=5.9,A64&gt;=5.45),5.1,IF(AND(A64&gt;=6.75,G64&lt;0.628,D64&lt;2.45,A64&lt;6.85,A64&gt;=6.2,D64&gt;=1.7,A64&lt;7.05,A64&gt;=5.9,A64&gt;=5.45),5.9,IF(AND(H64&lt;11.824,A64&lt;6.75,G64&lt;0.628,D64&lt;2.45,A64&lt;6.85,A64&gt;=6.2,D64&gt;=1.7,A64&lt;7.05,A64&gt;=5.9,A64&gt;=5.45),5.44,IF(AND(H64&lt;14.378,H64&gt;=11.824,A64&lt;6.75,G64&lt;0.628,D64&lt;2.45,A64&lt;6.85,A64&gt;=6.2,D64&gt;=1.7,A64&lt;7.05,A64&gt;=5.9,A64&gt;=5.45),5.6,IF(AND(H64&gt;=14.378,H64&gt;=11.824,A64&lt;6.75,G64&lt;0.628,D64&lt;2.45,A64&lt;6.85,A64&gt;=6.2,D64&gt;=1.7,A64&lt;7.05,A64&gt;=5.9,A64&gt;=5.45),5.8,"shouldnthappen"))))))))))))))))))))))))))))))))))</f>
        <v>4.6</v>
      </c>
      <c r="BH64" s="1" t="n">
        <f aca="false">IF(AND(G64&gt;=0.905,F64&lt;1.5),1.8,IF(AND(H64&lt;5.523,G64&lt;0.905,F64&lt;1.5),1,IF(AND(D64&gt;=0.4,H64&gt;=5.523,G64&lt;0.905,F64&lt;1.5),1.7,IF(AND(G64&gt;=0.878,D64&lt;1.35,F64&lt;2.5,F64&gt;=1.5),4.4,IF(AND(A64&lt;5.4,D64&gt;=1.35,F64&lt;2.5,F64&gt;=1.5),3.9,IF(AND(G64&lt;0.177,B64&lt;3.15,F64&gt;=2.5,F64&gt;=1.5),6.15,IF(AND(H64&lt;10.393,B64&gt;=3.15,F64&gt;=2.5,F64&gt;=1.5),5.94,IF(AND(H64&gt;=10.393,B64&gt;=3.15,F64&gt;=2.5,F64&gt;=1.5),5.467,IF(AND(D64&gt;=1.25,G64&lt;0.878,D64&lt;1.35,F64&lt;2.5,F64&gt;=1.5),4.18,IF(AND(G64&gt;=0.709,A64&gt;=5.4,D64&gt;=1.35,F64&lt;2.5,F64&gt;=1.5),4.9,IF(AND(B64&lt;2.6,G64&gt;=0.177,B64&lt;3.15,F64&gt;=2.5,F64&gt;=1.5),4.8,IF(AND(A64&lt;4.35,A64&lt;5.05,D64&lt;0.4,H64&gt;=5.523,G64&lt;0.905,F64&lt;1.5),1.1,IF(AND(A64&gt;=5.6,A64&gt;=5.05,D64&lt;0.4,H64&gt;=5.523,G64&lt;0.905,F64&lt;1.5),1.7,IF(AND(D64&lt;1.05,D64&lt;1.25,G64&lt;0.878,D64&lt;1.35,F64&lt;2.5,F64&gt;=1.5),3.6,IF(AND(D64&gt;=1.55,G64&lt;0.709,A64&gt;=5.4,D64&gt;=1.35,F64&lt;2.5,F64&gt;=1.5),4.975,IF(AND(D64&lt;1.7,B64&gt;=2.6,G64&gt;=0.177,B64&lt;3.15,F64&gt;=2.5,F64&gt;=1.5),5.8,IF(AND(B64&lt;3.15,A64&gt;=4.35,A64&lt;5.05,D64&lt;0.4,H64&gt;=5.523,G64&lt;0.905,F64&lt;1.5),1.46,IF(AND(A64&gt;=5.45,A64&lt;5.6,A64&gt;=5.05,D64&lt;0.4,H64&gt;=5.523,G64&lt;0.905,F64&lt;1.5),1.35,IF(AND(H64&lt;10.974,D64&gt;=1.05,D64&lt;1.25,G64&lt;0.878,D64&lt;1.35,F64&lt;2.5,F64&gt;=1.5),3.8,IF(AND(H64&gt;=13.654,D64&lt;1.55,G64&lt;0.709,A64&gt;=5.4,D64&gt;=1.35,F64&lt;2.5,F64&gt;=1.5),4.725,IF(AND(A64&lt;4.5,B64&gt;=3.15,A64&gt;=4.35,A64&lt;5.05,D64&lt;0.4,H64&gt;=5.523,G64&lt;0.905,F64&lt;1.5),1.3,IF(AND(G64&lt;0.676,A64&lt;5.45,A64&lt;5.6,A64&gt;=5.05,D64&lt;0.4,H64&gt;=5.523,G64&lt;0.905,F64&lt;1.5),1.5,IF(AND(G64&gt;=0.676,A64&lt;5.45,A64&lt;5.6,A64&gt;=5.05,D64&lt;0.4,H64&gt;=5.523,G64&lt;0.905,F64&lt;1.5),1.55,IF(AND(A64&lt;5.7,H64&gt;=10.974,D64&gt;=1.05,D64&lt;1.25,G64&lt;0.878,D64&lt;1.35,F64&lt;2.5,F64&gt;=1.5),3.9,IF(AND(A64&gt;=5.7,H64&gt;=10.974,D64&gt;=1.05,D64&lt;1.25,G64&lt;0.878,D64&lt;1.35,F64&lt;2.5,F64&gt;=1.5),3.933,IF(AND(G64&gt;=0.644,H64&lt;13.654,D64&lt;1.55,G64&lt;0.709,A64&gt;=5.4,D64&gt;=1.35,F64&lt;2.5,F64&gt;=1.5),4.4,IF(AND(B64&lt;2.9,A64&lt;6.2,D64&gt;=1.7,B64&gt;=2.6,G64&gt;=0.177,B64&lt;3.15,F64&gt;=2.5,F64&gt;=1.5),5.02,IF(AND(B64&gt;=2.9,A64&lt;6.2,D64&gt;=1.7,B64&gt;=2.6,G64&gt;=0.177,B64&lt;3.15,F64&gt;=2.5,F64&gt;=1.5),4.8,IF(AND(D64&lt;2.2,A64&gt;=6.2,D64&gt;=1.7,B64&gt;=2.6,G64&gt;=0.177,B64&lt;3.15,F64&gt;=2.5,F64&gt;=1.5),5.325,IF(AND(D64&gt;=2.2,A64&gt;=6.2,D64&gt;=1.7,B64&gt;=2.6,G64&gt;=0.177,B64&lt;3.15,F64&gt;=2.5,F64&gt;=1.5),5.1,IF(AND(D64&lt;0.25,A64&gt;=4.5,B64&gt;=3.15,A64&gt;=4.35,A64&lt;5.05,D64&lt;0.4,H64&gt;=5.523,G64&lt;0.905,F64&lt;1.5),1.357,IF(AND(D64&gt;=0.25,A64&gt;=4.5,B64&gt;=3.15,A64&gt;=4.35,A64&lt;5.05,D64&lt;0.4,H64&gt;=5.523,G64&lt;0.905,F64&lt;1.5),1.333,IF(AND(H64&lt;10.723,G64&lt;0.644,H64&lt;13.654,D64&lt;1.55,G64&lt;0.709,A64&gt;=5.4,D64&gt;=1.35,F64&lt;2.5,F64&gt;=1.5),4.6,IF(AND(H64&gt;=10.723,G64&lt;0.644,H64&lt;13.654,D64&lt;1.55,G64&lt;0.709,A64&gt;=5.4,D64&gt;=1.35,F64&lt;2.5,F64&gt;=1.5),4.5,"shouldnthappen"))))))))))))))))))))))))))))))))))</f>
        <v>4.9</v>
      </c>
      <c r="BI64" s="1" t="n">
        <f aca="false">IF(AND(D64&gt;=0.8,A64&lt;5.45),3.9,IF(AND(D64&gt;=0.45,D64&lt;0.8,A64&lt;5.45),1.66,IF(AND(H64&lt;16.447,B64&gt;=3.45,A64&gt;=5.45),1.525,IF(AND(H64&gt;=16.447,B64&gt;=3.45,A64&gt;=5.45),6.4,IF(AND(H64&lt;5.245,D64&lt;0.45,D64&lt;0.8,A64&lt;5.45),1,IF(AND(A64&gt;=7.2,G64&lt;0.154,B64&lt;3.45,A64&gt;=5.45),6.7,IF(AND(D64&lt;1.65,A64&lt;7.2,G64&lt;0.154,B64&lt;3.45,A64&gt;=5.45),4.7,IF(AND(D64&gt;=1.65,A64&lt;7.2,G64&lt;0.154,B64&lt;3.45,A64&gt;=5.45),5.52,IF(AND(D64&gt;=0.25,A64&lt;5.05,H64&gt;=5.245,D64&lt;0.45,D64&lt;0.8,A64&lt;5.45),1.35,IF(AND(H64&lt;6.089,A64&gt;=5.05,H64&gt;=5.245,D64&lt;0.45,D64&lt;0.8,A64&lt;5.45),1.7,IF(AND(D64&lt;1.2,B64&lt;2.6,A64&lt;5.75,G64&gt;=0.154,B64&lt;3.45,A64&gt;=5.45),3.85,IF(AND(D64&gt;=1.2,B64&lt;2.6,A64&lt;5.75,G64&gt;=0.154,B64&lt;3.45,A64&gt;=5.45),4,IF(AND(D64&gt;=1.65,B64&gt;=2.6,A64&lt;5.75,G64&gt;=0.154,B64&lt;3.45,A64&gt;=5.45),4.9,IF(AND(G64&lt;0.353,F64&lt;2.5,A64&gt;=5.75,G64&gt;=0.154,B64&lt;3.45,A64&gt;=5.45),4.25,IF(AND(A64&gt;=7.25,F64&gt;=2.5,A64&gt;=5.75,G64&gt;=0.154,B64&lt;3.45,A64&gt;=5.45),6.45,IF(AND(H64&lt;11.218,D64&lt;0.25,A64&lt;5.05,H64&gt;=5.245,D64&lt;0.45,D64&lt;0.8,A64&lt;5.45),1.42,IF(AND(G64&lt;0.517,H64&gt;=6.089,A64&gt;=5.05,H64&gt;=5.245,D64&lt;0.45,D64&lt;0.8,A64&lt;5.45),1.44,IF(AND(G64&gt;=0.517,H64&gt;=6.089,A64&gt;=5.05,H64&gt;=5.245,D64&lt;0.45,D64&lt;0.8,A64&lt;5.45),1.54,IF(AND(H64&gt;=10.194,D64&lt;1.65,B64&gt;=2.6,A64&lt;5.75,G64&gt;=0.154,B64&lt;3.45,A64&gt;=5.45),4.35,IF(AND(B64&gt;=3.15,G64&gt;=0.353,F64&lt;2.5,A64&gt;=5.75,G64&gt;=0.154,B64&lt;3.45,A64&gt;=5.45),4.7,IF(AND(H64&lt;7.716,A64&lt;7.25,F64&gt;=2.5,A64&gt;=5.75,G64&gt;=0.154,B64&lt;3.45,A64&gt;=5.45),5.04,IF(AND(G64&lt;0.175,H64&gt;=11.218,D64&lt;0.25,A64&lt;5.05,H64&gt;=5.245,D64&lt;0.45,D64&lt;0.8,A64&lt;5.45),1.5,IF(AND(H64&lt;7.713,H64&lt;10.194,D64&lt;1.65,B64&gt;=2.6,A64&lt;5.75,G64&gt;=0.154,B64&lt;3.45,A64&gt;=5.45),4.1,IF(AND(H64&gt;=7.713,H64&lt;10.194,D64&lt;1.65,B64&gt;=2.6,A64&lt;5.75,G64&gt;=0.154,B64&lt;3.45,A64&gt;=5.45),4.2,IF(AND(B64&gt;=3.05,B64&lt;3.15,G64&gt;=0.353,F64&lt;2.5,A64&gt;=5.75,G64&gt;=0.154,B64&lt;3.45,A64&gt;=5.45),4.4,IF(AND(D64&gt;=2.45,H64&gt;=7.716,A64&lt;7.25,F64&gt;=2.5,A64&gt;=5.75,G64&gt;=0.154,B64&lt;3.45,A64&gt;=5.45),5.85,IF(AND(D64&lt;0.15,G64&gt;=0.175,H64&gt;=11.218,D64&lt;0.25,A64&lt;5.05,H64&gt;=5.245,D64&lt;0.45,D64&lt;0.8,A64&lt;5.45),1.1,IF(AND(H64&gt;=16.317,B64&lt;3.05,B64&lt;3.15,G64&gt;=0.353,F64&lt;2.5,A64&gt;=5.75,G64&gt;=0.154,B64&lt;3.45,A64&gt;=5.45),4.8,IF(AND(G64&gt;=0.857,D64&lt;2.45,H64&gt;=7.716,A64&lt;7.25,F64&gt;=2.5,A64&gt;=5.75,G64&gt;=0.154,B64&lt;3.45,A64&gt;=5.45),5.05,IF(AND(G64&lt;0.245,D64&gt;=0.15,G64&gt;=0.175,H64&gt;=11.218,D64&lt;0.25,A64&lt;5.05,H64&gt;=5.245,D64&lt;0.45,D64&lt;0.8,A64&lt;5.45),1.3,IF(AND(G64&gt;=0.245,D64&gt;=0.15,G64&gt;=0.175,H64&gt;=11.218,D64&lt;0.25,A64&lt;5.05,H64&gt;=5.245,D64&lt;0.45,D64&lt;0.8,A64&lt;5.45),1.22,IF(AND(B64&lt;2.85,H64&lt;16.317,B64&lt;3.05,B64&lt;3.15,G64&gt;=0.353,F64&lt;2.5,A64&gt;=5.75,G64&gt;=0.154,B64&lt;3.45,A64&gt;=5.45),4.6,IF(AND(B64&gt;=2.85,H64&lt;16.317,B64&lt;3.05,B64&lt;3.15,G64&gt;=0.353,F64&lt;2.5,A64&gt;=5.75,G64&gt;=0.154,B64&lt;3.45,A64&gt;=5.45),4.633,IF(AND(D64&lt;1.85,G64&lt;0.857,D64&lt;2.45,H64&gt;=7.716,A64&lt;7.25,F64&gt;=2.5,A64&gt;=5.75,G64&gt;=0.154,B64&lt;3.45,A64&gt;=5.45),5.8,IF(AND(H64&lt;11.297,D64&gt;=1.85,G64&lt;0.857,D64&lt;2.45,H64&gt;=7.716,A64&lt;7.25,F64&gt;=2.5,A64&gt;=5.75,G64&gt;=0.154,B64&lt;3.45,A64&gt;=5.45),5.3,IF(AND(G64&lt;0.388,H64&gt;=11.297,D64&gt;=1.85,G64&lt;0.857,D64&lt;2.45,H64&gt;=7.716,A64&lt;7.25,F64&gt;=2.5,A64&gt;=5.75,G64&gt;=0.154,B64&lt;3.45,A64&gt;=5.45),5.4,IF(AND(G64&gt;=0.388,H64&gt;=11.297,D64&gt;=1.85,G64&lt;0.857,D64&lt;2.45,H64&gt;=7.716,A64&lt;7.25,F64&gt;=2.5,A64&gt;=5.75,G64&gt;=0.154,B64&lt;3.45,A64&gt;=5.45),5.6,"shouldnthappen")))))))))))))))))))))))))))))))))))))</f>
        <v>4.633</v>
      </c>
      <c r="BJ64" s="1" t="n">
        <f aca="false">IF(AND(F64&gt;=2,B64&gt;=3.35),6.1,IF(AND(H64&gt;=12.719,F64&lt;1.5,B64&lt;3.35),1.567,IF(AND(H64&lt;5.245,F64&lt;2,B64&gt;=3.35),1,IF(AND(D64&lt;0.15,H64&lt;12.719,F64&lt;1.5,B64&lt;3.35),1.5,IF(AND(D64&gt;=0.35,H64&gt;=5.245,F64&lt;2,B64&gt;=3.35),1.6,IF(AND(A64&lt;4.9,D64&gt;=0.15,H64&lt;12.719,F64&lt;1.5,B64&lt;3.35),1.36,IF(AND(B64&lt;2.65,G64&lt;0.572,D64&lt;1.45,F64&gt;=1.5,B64&lt;3.35),3.5,IF(AND(A64&lt;6.1,F64&lt;2.5,D64&gt;=1.45,F64&gt;=1.5,B64&lt;3.35),5.1,IF(AND(G64&gt;=0.607,D64&lt;0.35,H64&gt;=5.245,F64&lt;2,B64&gt;=3.35),1.65,IF(AND(G64&lt;0.546,A64&gt;=4.9,D64&gt;=0.15,H64&lt;12.719,F64&lt;1.5,B64&lt;3.35),1.2,IF(AND(G64&gt;=0.546,A64&gt;=4.9,D64&gt;=0.15,H64&lt;12.719,F64&lt;1.5,B64&lt;3.35),1.4,IF(AND(A64&gt;=6.3,B64&gt;=2.65,G64&lt;0.572,D64&lt;1.45,F64&gt;=1.5,B64&lt;3.35),4.8,IF(AND(D64&lt;1.15,B64&lt;2.85,G64&gt;=0.572,D64&lt;1.45,F64&gt;=1.5,B64&lt;3.35),3.9,IF(AND(B64&gt;=3.15,B64&gt;=2.85,G64&gt;=0.572,D64&lt;1.45,F64&gt;=1.5,B64&lt;3.35),4.7,IF(AND(B64&lt;2.95,A64&gt;=6.1,F64&lt;2.5,D64&gt;=1.45,F64&gt;=1.5,B64&lt;3.35),4.533,IF(AND(B64&gt;=2.95,A64&gt;=6.1,F64&lt;2.5,D64&gt;=1.45,F64&gt;=1.5,B64&lt;3.35),4.75,IF(AND(A64&gt;=6.7,G64&lt;0.107,F64&gt;=2.5,D64&gt;=1.45,F64&gt;=1.5,B64&lt;3.35),5.7,IF(AND(G64&gt;=0.385,G64&lt;0.607,D64&lt;0.35,H64&gt;=5.245,F64&lt;2,B64&gt;=3.35),1.325,IF(AND(D64&lt;1.25,A64&lt;6.3,B64&gt;=2.65,G64&lt;0.572,D64&lt;1.45,F64&gt;=1.5,B64&lt;3.35),4,IF(AND(D64&gt;=1.25,A64&lt;6.3,B64&gt;=2.65,G64&lt;0.572,D64&lt;1.45,F64&gt;=1.5,B64&lt;3.35),4.18,IF(AND(G64&lt;0.907,D64&gt;=1.15,B64&lt;2.85,G64&gt;=0.572,D64&lt;1.45,F64&gt;=1.5,B64&lt;3.35),4,IF(AND(G64&gt;=0.907,D64&gt;=1.15,B64&lt;2.85,G64&gt;=0.572,D64&lt;1.45,F64&gt;=1.5,B64&lt;3.35),4.4,IF(AND(H64&lt;8.326,B64&lt;3.15,B64&gt;=2.85,G64&gt;=0.572,D64&lt;1.45,F64&gt;=1.5,B64&lt;3.35),3.6,IF(AND(H64&gt;=8.326,B64&lt;3.15,B64&gt;=2.85,G64&gt;=0.572,D64&lt;1.45,F64&gt;=1.5,B64&lt;3.35),4.48,IF(AND(B64&lt;2.95,A64&lt;6.7,G64&lt;0.107,F64&gt;=2.5,D64&gt;=1.45,F64&gt;=1.5,B64&lt;3.35),5.6,IF(AND(B64&gt;=2.95,A64&lt;6.7,G64&lt;0.107,F64&gt;=2.5,D64&gt;=1.45,F64&gt;=1.5,B64&lt;3.35),5.5,IF(AND(G64&lt;0.205,G64&lt;0.432,G64&gt;=0.107,F64&gt;=2.5,D64&gt;=1.45,F64&gt;=1.5,B64&lt;3.35),5.3,IF(AND(B64&gt;=3.05,G64&gt;=0.432,G64&gt;=0.107,F64&gt;=2.5,D64&gt;=1.45,F64&gt;=1.5,B64&lt;3.35),5.86,IF(AND(H64&gt;=14.057,G64&lt;0.385,G64&lt;0.607,D64&lt;0.35,H64&gt;=5.245,F64&lt;2,B64&gt;=3.35),1.7,IF(AND(D64&lt;1.7,G64&gt;=0.205,G64&lt;0.432,G64&gt;=0.107,F64&gt;=2.5,D64&gt;=1.45,F64&gt;=1.5,B64&lt;3.35),5,IF(AND(G64&lt;0.779,B64&lt;3.05,G64&gt;=0.432,G64&gt;=0.107,F64&gt;=2.5,D64&gt;=1.45,F64&gt;=1.5,B64&lt;3.35),4.9,IF(AND(G64&gt;=0.779,B64&lt;3.05,G64&gt;=0.432,G64&gt;=0.107,F64&gt;=2.5,D64&gt;=1.45,F64&gt;=1.5,B64&lt;3.35),5.533,IF(AND(D64&gt;=0.25,H64&lt;14.057,G64&lt;0.385,G64&lt;0.607,D64&lt;0.35,H64&gt;=5.245,F64&lt;2,B64&gt;=3.35),1.4,IF(AND(B64&lt;2.85,D64&gt;=1.7,G64&gt;=0.205,G64&lt;0.432,G64&gt;=0.107,F64&gt;=2.5,D64&gt;=1.45,F64&gt;=1.5,B64&lt;3.35),5.1,IF(AND(B64&gt;=2.85,D64&gt;=1.7,G64&gt;=0.205,G64&lt;0.432,G64&gt;=0.107,F64&gt;=2.5,D64&gt;=1.45,F64&gt;=1.5,B64&lt;3.35),5.15,IF(AND(A64&lt;5.1,D64&lt;0.25,H64&lt;14.057,G64&lt;0.385,G64&lt;0.607,D64&lt;0.35,H64&gt;=5.245,F64&lt;2,B64&gt;=3.35),1.4,IF(AND(A64&gt;=5.1,D64&lt;0.25,H64&lt;14.057,G64&lt;0.385,G64&lt;0.607,D64&lt;0.35,H64&gt;=5.245,F64&lt;2,B64&gt;=3.35),1.5,"shouldnthappen")))))))))))))))))))))))))))))))))))))</f>
        <v>5.1</v>
      </c>
    </row>
    <row r="65" customFormat="false" ht="13.8" hidden="false" customHeight="false" outlineLevel="0" collapsed="false">
      <c r="A65" s="1" t="n">
        <v>6</v>
      </c>
      <c r="B65" s="1" t="n">
        <v>2.2</v>
      </c>
      <c r="C65" s="1" t="n">
        <v>4</v>
      </c>
      <c r="D65" s="1" t="n">
        <v>1</v>
      </c>
      <c r="E65" s="1" t="s">
        <v>92</v>
      </c>
      <c r="F65" s="1" t="n">
        <v>2</v>
      </c>
      <c r="G65" s="1" t="n">
        <v>0.75789976422675</v>
      </c>
      <c r="H65" s="16" t="n">
        <v>12.999419494532</v>
      </c>
      <c r="I65" s="11" t="n">
        <f aca="false">C65</f>
        <v>4</v>
      </c>
      <c r="J65" s="1" t="n">
        <f aca="false">AVERAGE(M65:BJ65)</f>
        <v>4.0479</v>
      </c>
      <c r="K65" s="15" t="n">
        <f aca="false">1-SQRT(VAR(M65:BJ65, I65)) / AVERAGE(M65:BJ65)</f>
        <v>0.894628260560635</v>
      </c>
      <c r="L65" s="1" t="n">
        <f aca="false">(J65-I65)/I65</f>
        <v>0.0119750000000001</v>
      </c>
      <c r="M65" s="1" t="n">
        <f aca="false">IF(AND(H65&gt;=16.241,B65&gt;=3.35),6.4,IF(AND(D65&gt;=0.75,A65&lt;5.15,B65&lt;3.35),4.1,IF(AND(D65&gt;=1.5,H65&lt;16.241,B65&gt;=3.35),5.767,IF(AND(B65&gt;=3.25,D65&lt;0.75,A65&lt;5.15,B65&lt;3.35),1.58,IF(AND(A65&lt;4.95,D65&lt;1.5,H65&lt;16.241,B65&gt;=3.35),1.4,IF(AND(A65&lt;4.5,B65&lt;3.25,D65&lt;0.75,A65&lt;5.15,B65&lt;3.35),1.26,IF(AND(A65&gt;=4.5,B65&lt;3.25,D65&lt;0.75,A65&lt;5.15,B65&lt;3.35),1.48,IF(AND(G65&lt;0.356,H65&lt;12.557,D65&lt;1.45,A65&gt;=5.15,B65&lt;3.35),4.267,IF(AND(D65&lt;1.25,H65&gt;=12.557,D65&lt;1.45,A65&gt;=5.15,B65&lt;3.35),4.05,IF(AND(D65&gt;=1.35,G65&gt;=0.356,H65&lt;12.557,D65&lt;1.45,A65&gt;=5.15,B65&lt;3.35),4.25,IF(AND(H65&lt;15.086,D65&gt;=1.25,H65&gt;=12.557,D65&lt;1.45,A65&gt;=5.15,B65&lt;3.35),4.4,IF(AND(F65&lt;2.5,G65&gt;=0.44,D65&lt;2.05,D65&gt;=1.45,A65&gt;=5.15,B65&lt;3.35),4.7,IF(AND(H65&lt;10.391,B65&lt;3.15,D65&gt;=2.05,D65&gt;=1.45,A65&gt;=5.15,B65&lt;3.35),5.1,IF(AND(G65&lt;0.505,B65&gt;=3.15,D65&gt;=2.05,D65&gt;=1.45,A65&gt;=5.15,B65&lt;3.35),5.7,IF(AND(G65&gt;=0.505,B65&gt;=3.15,D65&gt;=2.05,D65&gt;=1.45,A65&gt;=5.15,B65&lt;3.35),5.95,IF(AND(D65&gt;=0.5,G65&lt;0.905,A65&gt;=4.95,D65&lt;1.5,H65&lt;16.241,B65&gt;=3.35),1.6,IF(AND(B65&lt;3.6,G65&gt;=0.905,A65&gt;=4.95,D65&lt;1.5,H65&lt;16.241,B65&gt;=3.35),1.7,IF(AND(B65&gt;=3.6,G65&gt;=0.905,A65&gt;=4.95,D65&lt;1.5,H65&lt;16.241,B65&gt;=3.35),1.767,IF(AND(A65&gt;=5.7,D65&lt;1.35,G65&gt;=0.356,H65&lt;12.557,D65&lt;1.45,A65&gt;=5.15,B65&lt;3.35),3.9,IF(AND(A65&lt;6.35,H65&gt;=15.086,D65&gt;=1.25,H65&gt;=12.557,D65&lt;1.45,A65&gt;=5.15,B65&lt;3.35),4.7,IF(AND(A65&gt;=6.35,H65&gt;=15.086,D65&gt;=1.25,H65&gt;=12.557,D65&lt;1.45,A65&gt;=5.15,B65&lt;3.35),4.6,IF(AND(H65&lt;9.252,D65&lt;1.55,G65&lt;0.44,D65&lt;2.05,D65&gt;=1.45,A65&gt;=5.15,B65&lt;3.35),5.08,IF(AND(H65&gt;=9.252,D65&lt;1.55,G65&lt;0.44,D65&lt;2.05,D65&gt;=1.45,A65&gt;=5.15,B65&lt;3.35),4.7,IF(AND(H65&lt;8.477,D65&gt;=1.55,G65&lt;0.44,D65&lt;2.05,D65&gt;=1.45,A65&gt;=5.15,B65&lt;3.35),5.1,IF(AND(H65&gt;=8.477,D65&gt;=1.55,G65&lt;0.44,D65&lt;2.05,D65&gt;=1.45,A65&gt;=5.15,B65&lt;3.35),5.4,IF(AND(H65&lt;8.435,F65&gt;=2.5,G65&gt;=0.44,D65&lt;2.05,D65&gt;=1.45,A65&gt;=5.15,B65&lt;3.35),5.1,IF(AND(H65&gt;=8.435,F65&gt;=2.5,G65&gt;=0.44,D65&lt;2.05,D65&gt;=1.45,A65&gt;=5.15,B65&lt;3.35),4.86,IF(AND(G65&lt;0.543,H65&gt;=10.391,B65&lt;3.15,D65&gt;=2.05,D65&gt;=1.45,A65&gt;=5.15,B65&lt;3.35),5.56,IF(AND(G65&gt;=0.543,H65&gt;=10.391,B65&lt;3.15,D65&gt;=2.05,D65&gt;=1.45,A65&gt;=5.15,B65&lt;3.35),5.8,IF(AND(A65&lt;5.05,D65&lt;0.5,G65&lt;0.905,A65&gt;=4.95,D65&lt;1.5,H65&lt;16.241,B65&gt;=3.35),1.3,IF(AND(H65&lt;6.583,A65&lt;5.7,D65&lt;1.35,G65&gt;=0.356,H65&lt;12.557,D65&lt;1.45,A65&gt;=5.15,B65&lt;3.35),4,IF(AND(G65&lt;0.585,A65&gt;=5.05,D65&lt;0.5,G65&lt;0.905,A65&gt;=4.95,D65&lt;1.5,H65&lt;16.241,B65&gt;=3.35),1.475,IF(AND(G65&lt;0.62,H65&gt;=6.583,A65&lt;5.7,D65&lt;1.35,G65&gt;=0.356,H65&lt;12.557,D65&lt;1.45,A65&gt;=5.15,B65&lt;3.35),3.75,IF(AND(G65&gt;=0.62,H65&gt;=6.583,A65&lt;5.7,D65&lt;1.35,G65&gt;=0.356,H65&lt;12.557,D65&lt;1.45,A65&gt;=5.15,B65&lt;3.35),3.6,IF(AND(B65&lt;3.75,G65&gt;=0.585,A65&gt;=5.05,D65&lt;0.5,G65&lt;0.905,A65&gt;=4.95,D65&lt;1.5,H65&lt;16.241,B65&gt;=3.35),1.5,IF(AND(B65&gt;=3.75,G65&gt;=0.585,A65&gt;=5.05,D65&lt;0.5,G65&lt;0.905,A65&gt;=4.95,D65&lt;1.5,H65&lt;16.241,B65&gt;=3.35),1.6,"shouldnthappen"))))))))))))))))))))))))))))))))))))</f>
        <v>4.05</v>
      </c>
      <c r="N65" s="1" t="n">
        <f aca="false">IF(AND(H65&lt;5.245,B65&lt;3.65,F65&lt;1.5),1,IF(AND(H65&gt;=14.096,B65&gt;=3.65,F65&lt;1.5),1.65,IF(AND(A65&gt;=5.45,H65&gt;=5.245,B65&lt;3.65,F65&lt;1.5),1.3,IF(AND(H65&gt;=13.586,H65&lt;14.096,B65&gt;=3.65,F65&lt;1.5),1.3,IF(AND(H65&lt;10.258,D65&lt;1.25,F65&lt;2.5,F65&gt;=1.5),3.38,IF(AND(H65&lt;6.982,D65&gt;=1.25,F65&lt;2.5,F65&gt;=1.5),3.96,IF(AND(H65&gt;=13.646,D65&lt;2.05,F65&gt;=2.5,F65&gt;=1.5),6.1,IF(AND(B65&lt;3.05,A65&lt;5.45,H65&gt;=5.245,B65&lt;3.65,F65&lt;1.5),1.375,IF(AND(H65&lt;6.543,H65&lt;13.586,H65&lt;14.096,B65&gt;=3.65,F65&lt;1.5),1.4,IF(AND(H65&gt;=6.543,H65&lt;13.586,H65&lt;14.096,B65&gt;=3.65,F65&lt;1.5),1.5,IF(AND(H65&lt;11.522,H65&gt;=10.258,D65&lt;1.25,F65&lt;2.5,F65&gt;=1.5),3.733,IF(AND(H65&gt;=11.522,H65&gt;=10.258,D65&lt;1.25,F65&lt;2.5,F65&gt;=1.5),3.92,IF(AND(H65&lt;5.767,H65&lt;13.646,D65&lt;2.05,F65&gt;=2.5,F65&gt;=1.5),4.5,IF(AND(A65&lt;6.8,B65&lt;3.15,D65&gt;=2.05,F65&gt;=2.5,F65&gt;=1.5),5.6,IF(AND(A65&gt;=6.8,B65&lt;3.15,D65&gt;=2.05,F65&gt;=2.5,F65&gt;=1.5),5.1,IF(AND(B65&lt;3.25,B65&gt;=3.15,D65&gt;=2.05,F65&gt;=2.5,F65&gt;=1.5),5.8,IF(AND(B65&gt;=3.25,B65&gt;=3.15,D65&gt;=2.05,F65&gt;=2.5,F65&gt;=1.5),5.65,IF(AND(B65&lt;3.15,B65&gt;=3.05,A65&lt;5.45,H65&gt;=5.245,B65&lt;3.65,F65&lt;1.5),1.5,IF(AND(G65&gt;=0.735,H65&lt;13.665,H65&gt;=6.982,D65&gt;=1.25,F65&lt;2.5,F65&gt;=1.5),4.2,IF(AND(H65&lt;14.03,H65&gt;=13.665,H65&gt;=6.982,D65&gt;=1.25,F65&lt;2.5,F65&gt;=1.5),4.8,IF(AND(A65&gt;=6.6,H65&gt;=5.767,H65&lt;13.646,D65&lt;2.05,F65&gt;=2.5,F65&gt;=1.5),6.05,IF(AND(G65&gt;=0.934,B65&gt;=3.15,B65&gt;=3.05,A65&lt;5.45,H65&gt;=5.245,B65&lt;3.65,F65&lt;1.5),1.7,IF(AND(D65&gt;=1.55,G65&lt;0.735,H65&lt;13.665,H65&gt;=6.982,D65&gt;=1.25,F65&lt;2.5,F65&gt;=1.5),5.1,IF(AND(D65&lt;1.45,H65&gt;=14.03,H65&gt;=13.665,H65&gt;=6.982,D65&gt;=1.25,F65&lt;2.5,F65&gt;=1.5),4.7,IF(AND(D65&gt;=1.45,H65&gt;=14.03,H65&gt;=13.665,H65&gt;=6.982,D65&gt;=1.25,F65&lt;2.5,F65&gt;=1.5),4.5,IF(AND(A65&gt;=6.2,A65&lt;6.6,H65&gt;=5.767,H65&lt;13.646,D65&lt;2.05,F65&gt;=2.5,F65&gt;=1.5),5.325,IF(AND(B65&lt;3.25,G65&lt;0.934,B65&gt;=3.15,B65&gt;=3.05,A65&lt;5.45,H65&gt;=5.245,B65&lt;3.65,F65&lt;1.5),1.3,IF(AND(D65&lt;1.35,D65&lt;1.55,G65&lt;0.735,H65&lt;13.665,H65&gt;=6.982,D65&gt;=1.25,F65&lt;2.5,F65&gt;=1.5),4.25,IF(AND(H65&lt;8.435,A65&lt;6.2,A65&lt;6.6,H65&gt;=5.767,H65&lt;13.646,D65&lt;2.05,F65&gt;=2.5,F65&gt;=1.5),5.1,IF(AND(H65&gt;=8.435,A65&lt;6.2,A65&lt;6.6,H65&gt;=5.767,H65&lt;13.646,D65&lt;2.05,F65&gt;=2.5,F65&gt;=1.5),4.9,IF(AND(A65&gt;=5.15,B65&gt;=3.25,G65&lt;0.934,B65&gt;=3.15,B65&gt;=3.05,A65&lt;5.45,H65&gt;=5.245,B65&lt;3.65,F65&lt;1.5),1.5,IF(AND(B65&lt;2.9,D65&gt;=1.35,D65&lt;1.55,G65&lt;0.735,H65&lt;13.665,H65&gt;=6.982,D65&gt;=1.25,F65&lt;2.5,F65&gt;=1.5),4.6,IF(AND(B65&gt;=2.9,D65&gt;=1.35,D65&lt;1.55,G65&lt;0.735,H65&lt;13.665,H65&gt;=6.982,D65&gt;=1.25,F65&lt;2.5,F65&gt;=1.5),4.52,IF(AND(G65&gt;=0.862,A65&lt;5.15,B65&gt;=3.25,G65&lt;0.934,B65&gt;=3.15,B65&gt;=3.05,A65&lt;5.45,H65&gt;=5.245,B65&lt;3.65,F65&lt;1.5),1.5,IF(AND(H65&lt;9.35,G65&lt;0.862,A65&lt;5.15,B65&gt;=3.25,G65&lt;0.934,B65&gt;=3.15,B65&gt;=3.05,A65&lt;5.45,H65&gt;=5.245,B65&lt;3.65,F65&lt;1.5),1.38,IF(AND(H65&gt;=9.35,G65&lt;0.862,A65&lt;5.15,B65&gt;=3.25,G65&lt;0.934,B65&gt;=3.15,B65&gt;=3.05,A65&lt;5.45,H65&gt;=5.245,B65&lt;3.65,F65&lt;1.5),1.4,"shouldnthappen"))))))))))))))))))))))))))))))))))))</f>
        <v>3.92</v>
      </c>
      <c r="O65" s="1" t="n">
        <f aca="false">IF(AND(B65&lt;2.75,A65&lt;5.55),3.96,IF(AND(H65&lt;9.205,A65&lt;5.9,A65&gt;=5.55),3.85,IF(AND(A65&lt;4.35,D65&lt;0.35,B65&gt;=2.75,A65&lt;5.55),1.1,IF(AND(B65&lt;3.65,D65&gt;=0.35,B65&gt;=2.75,A65&lt;5.55),1.65,IF(AND(B65&gt;=3.65,D65&gt;=0.35,B65&gt;=2.75,A65&lt;5.55),1.9,IF(AND(G65&gt;=0.732,H65&gt;=9.205,A65&lt;5.9,A65&gt;=5.55),4.9,IF(AND(G65&lt;0.273,G65&lt;0.732,H65&gt;=9.205,A65&lt;5.9,A65&gt;=5.55),4.5,IF(AND(A65&lt;6.3,G65&lt;0.422,F65&lt;2.5,A65&gt;=5.9,A65&gt;=5.55),5.1,IF(AND(A65&gt;=6.3,G65&lt;0.422,F65&lt;2.5,A65&gt;=5.9,A65&gt;=5.55),4.76,IF(AND(B65&lt;2.4,G65&gt;=0.422,F65&lt;2.5,A65&gt;=5.9,A65&gt;=5.55),4.45,IF(AND(A65&gt;=7,G65&gt;=0.628,F65&gt;=2.5,A65&gt;=5.9,A65&gt;=5.55),6.45,IF(AND(D65&lt;0.15,H65&lt;13.924,A65&gt;=4.35,D65&lt;0.35,B65&gt;=2.75,A65&lt;5.55),1.5,IF(AND(B65&lt;3.15,H65&gt;=13.924,A65&gt;=4.35,D65&lt;0.35,B65&gt;=2.75,A65&lt;5.55),1.56,IF(AND(B65&gt;=3.15,H65&gt;=13.924,A65&gt;=4.35,D65&lt;0.35,B65&gt;=2.75,A65&lt;5.55),1.3,IF(AND(H65&lt;14.316,G65&gt;=0.273,G65&lt;0.732,H65&gt;=9.205,A65&lt;5.9,A65&gt;=5.55),3.95,IF(AND(H65&gt;=14.316,G65&gt;=0.273,G65&lt;0.732,H65&gt;=9.205,A65&lt;5.9,A65&gt;=5.55),4.1,IF(AND(A65&lt;6.2,B65&gt;=2.4,G65&gt;=0.422,F65&lt;2.5,A65&gt;=5.9,A65&gt;=5.55),4.3,IF(AND(A65&gt;=7.05,G65&lt;0.364,G65&lt;0.628,F65&gt;=2.5,A65&gt;=5.9,A65&gt;=5.55),6.1,IF(AND(A65&gt;=7.55,G65&gt;=0.364,G65&lt;0.628,F65&gt;=2.5,A65&gt;=5.9,A65&gt;=5.55),6.4,IF(AND(A65&lt;6.15,A65&lt;7,G65&gt;=0.628,F65&gt;=2.5,A65&gt;=5.9,A65&gt;=5.55),4.9,IF(AND(D65&lt;1.45,A65&gt;=6.2,B65&gt;=2.4,G65&gt;=0.422,F65&lt;2.5,A65&gt;=5.9,A65&gt;=5.55),4.64,IF(AND(D65&gt;=1.45,A65&gt;=6.2,B65&gt;=2.4,G65&gt;=0.422,F65&lt;2.5,A65&gt;=5.9,A65&gt;=5.55),4.9,IF(AND(D65&lt;1.65,A65&lt;7.05,G65&lt;0.364,G65&lt;0.628,F65&gt;=2.5,A65&gt;=5.9,A65&gt;=5.55),5.1,IF(AND(D65&gt;=2.35,A65&lt;7.55,G65&gt;=0.364,G65&lt;0.628,F65&gt;=2.5,A65&gt;=5.9,A65&gt;=5.55),5.633,IF(AND(D65&lt;2.15,A65&gt;=6.15,A65&lt;7,G65&gt;=0.628,F65&gt;=2.5,A65&gt;=5.9,A65&gt;=5.55),5.1,IF(AND(D65&gt;=2.15,A65&gt;=6.15,A65&lt;7,G65&gt;=0.628,F65&gt;=2.5,A65&gt;=5.9,A65&gt;=5.55),5.267,IF(AND(A65&lt;4.9,A65&lt;5.05,D65&gt;=0.15,H65&lt;13.924,A65&gt;=4.35,D65&lt;0.35,B65&gt;=2.75,A65&lt;5.55),1.375,IF(AND(A65&gt;=4.9,A65&lt;5.05,D65&gt;=0.15,H65&lt;13.924,A65&gt;=4.35,D65&lt;0.35,B65&gt;=2.75,A65&lt;5.55),1.3,IF(AND(A65&lt;5.45,A65&gt;=5.05,D65&gt;=0.15,H65&lt;13.924,A65&gt;=4.35,D65&lt;0.35,B65&gt;=2.75,A65&lt;5.55),1.475,IF(AND(A65&gt;=5.45,A65&gt;=5.05,D65&gt;=0.15,H65&lt;13.924,A65&gt;=4.35,D65&lt;0.35,B65&gt;=2.75,A65&lt;5.55),1.4,IF(AND(B65&gt;=3.25,D65&lt;2.35,A65&lt;7.55,G65&gt;=0.364,G65&lt;0.628,F65&gt;=2.5,A65&gt;=5.9,A65&gt;=5.55),5.7,IF(AND(G65&lt;0.006,G65&lt;0.107,D65&gt;=1.65,A65&lt;7.05,G65&lt;0.364,G65&lt;0.628,F65&gt;=2.5,A65&gt;=5.9,A65&gt;=5.55),5.5,IF(AND(G65&gt;=0.006,G65&lt;0.107,D65&gt;=1.65,A65&lt;7.05,G65&lt;0.364,G65&lt;0.628,F65&gt;=2.5,A65&gt;=5.9,A65&gt;=5.55),5.667,IF(AND(D65&lt;2.2,G65&gt;=0.107,D65&gt;=1.65,A65&lt;7.05,G65&lt;0.364,G65&lt;0.628,F65&gt;=2.5,A65&gt;=5.9,A65&gt;=5.55),5.35,IF(AND(D65&gt;=2.2,G65&gt;=0.107,D65&gt;=1.65,A65&lt;7.05,G65&lt;0.364,G65&lt;0.628,F65&gt;=2.5,A65&gt;=5.9,A65&gt;=5.55),5.2,IF(AND(D65&lt;2.25,B65&lt;3.25,D65&lt;2.35,A65&lt;7.55,G65&gt;=0.364,G65&lt;0.628,F65&gt;=2.5,A65&gt;=5.9,A65&gt;=5.55),5.8,IF(AND(D65&gt;=2.25,B65&lt;3.25,D65&lt;2.35,A65&lt;7.55,G65&gt;=0.364,G65&lt;0.628,F65&gt;=2.5,A65&gt;=5.9,A65&gt;=5.55),5.9,"shouldnthappen")))))))))))))))))))))))))))))))))))))</f>
        <v>4.45</v>
      </c>
      <c r="P65" s="1" t="n">
        <f aca="false">IF(AND(D65&gt;=0.75,A65&lt;5.55),3.9,IF(AND(H65&lt;7.482,A65&gt;=5.55),3.45,IF(AND(B65&gt;=3.15,B65&lt;3.25,D65&lt;0.75,A65&lt;5.55),1.262,IF(AND(G65&gt;=0.446,B65&lt;3.15,B65&lt;3.25,D65&lt;0.75,A65&lt;5.55),1.1,IF(AND(G65&lt;0.408,A65&lt;5.05,B65&gt;=3.25,D65&lt;0.75,A65&lt;5.55),1.4,IF(AND(G65&gt;=0.408,A65&lt;5.05,B65&gt;=3.25,D65&lt;0.75,A65&lt;5.55),1.233,IF(AND(G65&gt;=0.676,A65&gt;=5.05,B65&gt;=3.25,D65&lt;0.75,A65&lt;5.55),1.72,IF(AND(H65&lt;9.386,A65&lt;5.85,F65&lt;2.5,H65&gt;=7.482,A65&gt;=5.55),3.5,IF(AND(H65&gt;=9.386,A65&lt;5.85,F65&lt;2.5,H65&gt;=7.482,A65&gt;=5.55),4.275,IF(AND(H65&gt;=16.284,G65&lt;0.865,F65&gt;=2.5,H65&gt;=7.482,A65&gt;=5.55),6.6,IF(AND(G65&lt;0.912,G65&gt;=0.865,F65&gt;=2.5,H65&gt;=7.482,A65&gt;=5.55),4.8,IF(AND(G65&gt;=0.912,G65&gt;=0.865,F65&gt;=2.5,H65&gt;=7.482,A65&gt;=5.55),5.175,IF(AND(A65&gt;=4.95,G65&lt;0.446,B65&lt;3.15,B65&lt;3.25,D65&lt;0.75,A65&lt;5.55),1.6,IF(AND(H65&gt;=12.974,G65&lt;0.676,A65&gt;=5.05,B65&gt;=3.25,D65&lt;0.75,A65&lt;5.55),1.3,IF(AND(D65&lt;1.45,H65&lt;13.531,A65&gt;=5.85,F65&lt;2.5,H65&gt;=7.482,A65&gt;=5.55),4.2,IF(AND(D65&gt;=1.45,H65&lt;13.531,A65&gt;=5.85,F65&lt;2.5,H65&gt;=7.482,A65&gt;=5.55),4.967,IF(AND(G65&lt;0.187,H65&gt;=13.531,A65&gt;=5.85,F65&lt;2.5,H65&gt;=7.482,A65&gt;=5.55),5,IF(AND(H65&gt;=12.675,A65&lt;4.95,G65&lt;0.446,B65&lt;3.15,B65&lt;3.25,D65&lt;0.75,A65&lt;5.55),1.5,IF(AND(H65&lt;10.826,H65&lt;12.974,G65&lt;0.676,A65&gt;=5.05,B65&gt;=3.25,D65&lt;0.75,A65&lt;5.55),1.46,IF(AND(H65&gt;=10.826,H65&lt;12.974,G65&lt;0.676,A65&gt;=5.05,B65&gt;=3.25,D65&lt;0.75,A65&lt;5.55),1.4,IF(AND(A65&lt;6.15,G65&gt;=0.187,H65&gt;=13.531,A65&gt;=5.85,F65&lt;2.5,H65&gt;=7.482,A65&gt;=5.55),4.7,IF(AND(A65&lt;6.85,B65&lt;2.95,H65&lt;16.284,G65&lt;0.865,F65&gt;=2.5,H65&gt;=7.482,A65&gt;=5.55),5.32,IF(AND(A65&gt;=6.85,B65&lt;2.95,H65&lt;16.284,G65&lt;0.865,F65&gt;=2.5,H65&gt;=7.482,A65&gt;=5.55),6.567,IF(AND(A65&lt;4.85,H65&lt;12.675,A65&lt;4.95,G65&lt;0.446,B65&lt;3.15,B65&lt;3.25,D65&lt;0.75,A65&lt;5.55),1.4,IF(AND(A65&gt;=4.85,H65&lt;12.675,A65&lt;4.95,G65&lt;0.446,B65&lt;3.15,B65&lt;3.25,D65&lt;0.75,A65&lt;5.55),1.5,IF(AND(B65&lt;3.1,A65&gt;=6.15,G65&gt;=0.187,H65&gt;=13.531,A65&gt;=5.85,F65&lt;2.5,H65&gt;=7.482,A65&gt;=5.55),4.467,IF(AND(B65&gt;=3.1,A65&gt;=6.15,G65&gt;=0.187,H65&gt;=13.531,A65&gt;=5.85,F65&lt;2.5,H65&gt;=7.482,A65&gt;=5.55),4.7,IF(AND(G65&gt;=0.379,B65&lt;3.15,B65&gt;=2.95,H65&lt;16.284,G65&lt;0.865,F65&gt;=2.5,H65&gt;=7.482,A65&gt;=5.55),5.733,IF(AND(A65&lt;6.6,B65&gt;=3.15,B65&gt;=2.95,H65&lt;16.284,G65&lt;0.865,F65&gt;=2.5,H65&gt;=7.482,A65&gt;=5.55),5.38,IF(AND(A65&lt;6.7,G65&lt;0.379,B65&lt;3.15,B65&gt;=2.95,H65&lt;16.284,G65&lt;0.865,F65&gt;=2.5,H65&gt;=7.482,A65&gt;=5.55),5.3,IF(AND(A65&gt;=6.7,G65&lt;0.379,B65&lt;3.15,B65&gt;=2.95,H65&lt;16.284,G65&lt;0.865,F65&gt;=2.5,H65&gt;=7.482,A65&gt;=5.55),5.16,IF(AND(A65&lt;7.05,A65&gt;=6.6,B65&gt;=3.15,B65&gt;=2.95,H65&lt;16.284,G65&lt;0.865,F65&gt;=2.5,H65&gt;=7.482,A65&gt;=5.55),5.78,IF(AND(A65&gt;=7.05,A65&gt;=6.6,B65&gt;=3.15,B65&gt;=2.95,H65&lt;16.284,G65&lt;0.865,F65&gt;=2.5,H65&gt;=7.482,A65&gt;=5.55),6.1,"shouldnthappen")))))))))))))))))))))))))))))))))</f>
        <v>4.2</v>
      </c>
      <c r="Q65" s="1" t="n">
        <f aca="false">IF(AND(G65&gt;=0.422,B65&lt;3.25,F65&lt;1.5),1.25,IF(AND(G65&gt;=0.082,G65&lt;0.125,F65&gt;=1.5),6.7,IF(AND(G65&lt;0.251,G65&lt;0.422,B65&lt;3.25,F65&lt;1.5),1.38,IF(AND(G65&gt;=0.251,G65&lt;0.422,B65&lt;3.25,F65&lt;1.5),1.55,IF(AND(G65&gt;=0.385,G65&lt;0.633,B65&gt;=3.25,F65&lt;1.5),1.367,IF(AND(B65&lt;3.35,G65&gt;=0.633,B65&gt;=3.25,F65&lt;1.5),1.7,IF(AND(A65&lt;5.85,G65&lt;0.082,G65&lt;0.125,F65&gt;=1.5),4.5,IF(AND(F65&gt;=2.5,D65&lt;1.6,G65&gt;=0.125,F65&gt;=1.5),5.05,IF(AND(H65&gt;=16.774,D65&gt;=1.6,G65&gt;=0.125,F65&gt;=1.5),6.4,IF(AND(D65&gt;=0.5,G65&lt;0.385,G65&lt;0.633,B65&gt;=3.25,F65&lt;1.5),1.6,IF(AND(B65&lt;3.6,B65&gt;=3.35,G65&gt;=0.633,B65&gt;=3.25,F65&lt;1.5),1.55,IF(AND(B65&gt;=3.6,B65&gt;=3.35,G65&gt;=0.633,B65&gt;=3.25,F65&lt;1.5),1.6,IF(AND(D65&lt;1.65,A65&gt;=5.85,G65&lt;0.082,G65&lt;0.125,F65&gt;=1.5),4.7,IF(AND(A65&lt;5.3,F65&lt;2.5,D65&lt;1.6,G65&gt;=0.125,F65&gt;=1.5),3.15,IF(AND(B65&gt;=3.2,H65&lt;16.774,D65&gt;=1.6,G65&gt;=0.125,F65&gt;=1.5),5.675,IF(AND(H65&lt;11.767,D65&lt;0.5,G65&lt;0.385,G65&lt;0.633,B65&gt;=3.25,F65&lt;1.5),1.5,IF(AND(H65&gt;=11.767,D65&lt;0.5,G65&lt;0.385,G65&lt;0.633,B65&gt;=3.25,F65&lt;1.5),1.367,IF(AND(H65&lt;8.367,D65&gt;=1.65,A65&gt;=5.85,G65&lt;0.082,G65&lt;0.125,F65&gt;=1.5),5.7,IF(AND(H65&gt;=8.367,D65&gt;=1.65,A65&gt;=5.85,G65&lt;0.082,G65&lt;0.125,F65&gt;=1.5),5.575,IF(AND(A65&gt;=7.1,B65&lt;3.2,H65&lt;16.774,D65&gt;=1.6,G65&gt;=0.125,F65&gt;=1.5),6.3,IF(AND(H65&gt;=15.395,B65&lt;2.85,A65&gt;=5.3,F65&lt;2.5,D65&lt;1.6,G65&gt;=0.125,F65&gt;=1.5),4.8,IF(AND(H65&lt;8.486,B65&gt;=2.85,A65&gt;=5.3,F65&lt;2.5,D65&lt;1.6,G65&gt;=0.125,F65&gt;=1.5),3.85,IF(AND(D65&gt;=2.1,A65&lt;7.1,B65&lt;3.2,H65&lt;16.774,D65&gt;=1.6,G65&gt;=0.125,F65&gt;=1.5),5.5,IF(AND(B65&gt;=2.75,H65&lt;15.395,B65&lt;2.85,A65&gt;=5.3,F65&lt;2.5,D65&lt;1.6,G65&gt;=0.125,F65&gt;=1.5),4.489,IF(AND(H65&gt;=15.168,H65&gt;=8.486,B65&gt;=2.85,A65&gt;=5.3,F65&lt;2.5,D65&lt;1.6,G65&gt;=0.125,F65&gt;=1.5),4.7,IF(AND(G65&gt;=0.519,D65&lt;2.1,A65&lt;7.1,B65&lt;3.2,H65&lt;16.774,D65&gt;=1.6,G65&gt;=0.125,F65&gt;=1.5),4.925,IF(AND(G65&gt;=0.897,B65&lt;2.75,H65&lt;15.395,B65&lt;2.85,A65&gt;=5.3,F65&lt;2.5,D65&lt;1.6,G65&gt;=0.125,F65&gt;=1.5),4.567,IF(AND(A65&lt;5.65,H65&lt;15.168,H65&gt;=8.486,B65&gt;=2.85,A65&gt;=5.3,F65&lt;2.5,D65&lt;1.6,G65&gt;=0.125,F65&gt;=1.5),4.5,IF(AND(G65&lt;0.23,G65&lt;0.519,D65&lt;2.1,A65&lt;7.1,B65&lt;3.2,H65&lt;16.774,D65&gt;=1.6,G65&gt;=0.125,F65&gt;=1.5),5,IF(AND(A65&lt;5.9,G65&lt;0.897,B65&lt;2.75,H65&lt;15.395,B65&lt;2.85,A65&gt;=5.3,F65&lt;2.5,D65&lt;1.6,G65&gt;=0.125,F65&gt;=1.5),4.1,IF(AND(A65&gt;=5.9,G65&lt;0.897,B65&lt;2.75,H65&lt;15.395,B65&lt;2.85,A65&gt;=5.3,F65&lt;2.5,D65&lt;1.6,G65&gt;=0.125,F65&gt;=1.5),4.5,IF(AND(A65&lt;6.05,A65&gt;=5.65,H65&lt;15.168,H65&gt;=8.486,B65&gt;=2.85,A65&gt;=5.3,F65&lt;2.5,D65&lt;1.6,G65&gt;=0.125,F65&gt;=1.5),4.2,IF(AND(A65&gt;=6.05,A65&gt;=5.65,H65&lt;15.168,H65&gt;=8.486,B65&gt;=2.85,A65&gt;=5.3,F65&lt;2.5,D65&lt;1.6,G65&gt;=0.125,F65&gt;=1.5),4.35,IF(AND(D65&lt;1.95,G65&gt;=0.23,G65&lt;0.519,D65&lt;2.1,A65&lt;7.1,B65&lt;3.2,H65&lt;16.774,D65&gt;=1.6,G65&gt;=0.125,F65&gt;=1.5),5.3,IF(AND(D65&gt;=1.95,G65&gt;=0.23,G65&lt;0.519,D65&lt;2.1,A65&lt;7.1,B65&lt;3.2,H65&lt;16.774,D65&gt;=1.6,G65&gt;=0.125,F65&gt;=1.5),5.2,"shouldnthappen")))))))))))))))))))))))))))))))))))</f>
        <v>4.5</v>
      </c>
      <c r="R65" s="1" t="n">
        <f aca="false">IF(AND(G65&gt;=0.901,F65&lt;1.5),1.9,IF(AND(H65&lt;5.523,D65&lt;0.35,G65&lt;0.901,F65&lt;1.5),1,IF(AND(B65&lt;3.6,D65&gt;=0.35,G65&lt;0.901,F65&lt;1.5),1.575,IF(AND(B65&gt;=3.6,D65&gt;=0.35,G65&lt;0.901,F65&lt;1.5),1.5,IF(AND(G65&gt;=0.837,D65&lt;1.15,D65&lt;1.45,F65&gt;=1.5),3,IF(AND(G65&gt;=0.66,D65&gt;=1.15,D65&lt;1.45,F65&gt;=1.5),4,IF(AND(F65&gt;=2.5,D65&lt;1.55,D65&gt;=1.45,F65&gt;=1.5),5.025,IF(AND(F65&lt;2.5,D65&gt;=1.55,D65&gt;=1.45,F65&gt;=1.5),4.933,IF(AND(B65&lt;2.45,G65&lt;0.837,D65&lt;1.15,D65&lt;1.45,F65&gt;=1.5),3.3,IF(AND(B65&gt;=2.45,G65&lt;0.837,D65&lt;1.15,D65&lt;1.45,F65&gt;=1.5),3.86,IF(AND(B65&gt;=3.05,F65&lt;2.5,D65&lt;1.55,D65&gt;=1.45,F65&gt;=1.5),4.8,IF(AND(D65&gt;=2.45,F65&gt;=2.5,D65&gt;=1.55,D65&gt;=1.45,F65&gt;=1.5),5.875,IF(AND(H65&lt;13.187,G65&lt;0.217,H65&gt;=5.523,D65&lt;0.35,G65&lt;0.901,F65&lt;1.5),1.4,IF(AND(H65&gt;=13.187,G65&lt;0.217,H65&gt;=5.523,D65&lt;0.35,G65&lt;0.901,F65&lt;1.5),1.5,IF(AND(G65&lt;0.33,G65&gt;=0.217,H65&gt;=5.523,D65&lt;0.35,G65&lt;0.901,F65&lt;1.5),1.28,IF(AND(A65&lt;6.05,D65&lt;1.35,G65&lt;0.66,D65&gt;=1.15,D65&lt;1.45,F65&gt;=1.5),4.175,IF(AND(A65&gt;=6.05,D65&lt;1.35,G65&lt;0.66,D65&gt;=1.15,D65&lt;1.45,F65&gt;=1.5),4.3,IF(AND(A65&lt;5.65,D65&gt;=1.35,G65&lt;0.66,D65&gt;=1.15,D65&lt;1.45,F65&gt;=1.5),3.9,IF(AND(A65&gt;=5.65,D65&gt;=1.35,G65&lt;0.66,D65&gt;=1.15,D65&lt;1.45,F65&gt;=1.5),4.52,IF(AND(A65&lt;6.25,B65&lt;3.05,F65&lt;2.5,D65&lt;1.55,D65&gt;=1.45,F65&gt;=1.5),4.5,IF(AND(A65&gt;=6.25,B65&lt;3.05,F65&lt;2.5,D65&lt;1.55,D65&gt;=1.45,F65&gt;=1.5),4.675,IF(AND(A65&gt;=7.25,D65&lt;2.45,F65&gt;=2.5,D65&gt;=1.55,D65&gt;=1.45,F65&gt;=1.5),6.433,IF(AND(D65&gt;=0.25,G65&gt;=0.33,G65&gt;=0.217,H65&gt;=5.523,D65&lt;0.35,G65&lt;0.901,F65&lt;1.5),1.4,IF(AND(A65&lt;6.15,A65&lt;7.25,D65&lt;2.45,F65&gt;=2.5,D65&gt;=1.55,D65&gt;=1.45,F65&gt;=1.5),5.025,IF(AND(H65&lt;6.439,D65&lt;0.25,G65&gt;=0.33,G65&gt;=0.217,H65&gt;=5.523,D65&lt;0.35,G65&lt;0.901,F65&lt;1.5),1.5,IF(AND(H65&gt;=6.439,D65&lt;0.25,G65&gt;=0.33,G65&gt;=0.217,H65&gt;=5.523,D65&lt;0.35,G65&lt;0.901,F65&lt;1.5),1.38,IF(AND(H65&gt;=13.711,A65&gt;=6.15,A65&lt;7.25,D65&lt;2.45,F65&gt;=2.5,D65&gt;=1.55,D65&gt;=1.45,F65&gt;=1.5),5.68,IF(AND(B65&gt;=3.3,H65&lt;13.711,A65&gt;=6.15,A65&lt;7.25,D65&lt;2.45,F65&gt;=2.5,D65&gt;=1.55,D65&gt;=1.45,F65&gt;=1.5),5.6,IF(AND(G65&lt;0.093,B65&lt;3.3,H65&lt;13.711,A65&gt;=6.15,A65&lt;7.25,D65&lt;2.45,F65&gt;=2.5,D65&gt;=1.55,D65&gt;=1.45,F65&gt;=1.5),5.56,IF(AND(D65&lt;1.95,G65&gt;=0.093,B65&lt;3.3,H65&lt;13.711,A65&gt;=6.15,A65&lt;7.25,D65&lt;2.45,F65&gt;=2.5,D65&gt;=1.55,D65&gt;=1.45,F65&gt;=1.5),5.3,IF(AND(B65&lt;3.15,D65&gt;=1.95,G65&gt;=0.093,B65&lt;3.3,H65&lt;13.711,A65&gt;=6.15,A65&lt;7.25,D65&lt;2.45,F65&gt;=2.5,D65&gt;=1.55,D65&gt;=1.45,F65&gt;=1.5),5.1,IF(AND(B65&gt;=3.15,D65&gt;=1.95,G65&gt;=0.093,B65&lt;3.3,H65&lt;13.711,A65&gt;=6.15,A65&lt;7.25,D65&lt;2.45,F65&gt;=2.5,D65&gt;=1.55,D65&gt;=1.45,F65&gt;=1.5),5.15,"shouldnthappen"))))))))))))))))))))))))))))))))</f>
        <v>3.3</v>
      </c>
      <c r="S65" s="1" t="n">
        <f aca="false">IF(AND(G65&gt;=0.859,D65&gt;=0.35,F65&lt;1.5),1.9,IF(AND(D65&lt;1.75,F65&gt;=2.5,F65&gt;=1.5),4.867,IF(AND(H65&lt;8.42,A65&lt;5.05,D65&lt;0.35,F65&lt;1.5),1.42,IF(AND(H65&gt;=14.877,A65&gt;=5.05,D65&lt;0.35,F65&lt;1.5),1.3,IF(AND(B65&lt;3.35,G65&lt;0.859,D65&gt;=0.35,F65&lt;1.5),1.7,IF(AND(B65&gt;=3.35,G65&lt;0.859,D65&gt;=0.35,F65&lt;1.5),1.5,IF(AND(A65&gt;=6.05,B65&lt;2.75,F65&lt;2.5,F65&gt;=1.5),4.733,IF(AND(G65&gt;=0.68,B65&gt;=2.75,F65&lt;2.5,F65&gt;=1.5),4.025,IF(AND(H65&gt;=16.284,D65&gt;=1.75,F65&gt;=2.5,F65&gt;=1.5),6.6,IF(AND(A65&lt;4.35,H65&gt;=8.42,A65&lt;5.05,D65&lt;0.35,F65&lt;1.5),1.1,IF(AND(G65&gt;=0.948,H65&lt;14.877,A65&gt;=5.05,D65&lt;0.35,F65&lt;1.5),1.7,IF(AND(A65&lt;5.3,A65&lt;6.05,B65&lt;2.75,F65&lt;2.5,F65&gt;=1.5),3,IF(AND(H65&gt;=15.168,G65&lt;0.68,B65&gt;=2.75,F65&lt;2.5,F65&gt;=1.5),4.75,IF(AND(H65&gt;=14.005,A65&gt;=4.35,H65&gt;=8.42,A65&lt;5.05,D65&lt;0.35,F65&lt;1.5),1.375,IF(AND(A65&gt;=5.55,G65&lt;0.948,H65&lt;14.877,A65&gt;=5.05,D65&lt;0.35,F65&lt;1.5),1.7,IF(AND(H65&lt;12.363,A65&gt;=5.3,A65&lt;6.05,B65&lt;2.75,F65&lt;2.5,F65&gt;=1.5),3.825,IF(AND(H65&gt;=12.363,A65&gt;=5.3,A65&lt;6.05,B65&lt;2.75,F65&lt;2.5,F65&gt;=1.5),4.033,IF(AND(H65&gt;=14.508,H65&lt;15.168,G65&lt;0.68,B65&gt;=2.75,F65&lt;2.5,F65&gt;=1.5),4.2,IF(AND(D65&gt;=2.35,D65&gt;=2.2,H65&lt;16.284,D65&gt;=1.75,F65&gt;=2.5,F65&gt;=1.5),5.267,IF(AND(G65&lt;0.231,H65&lt;14.005,A65&gt;=4.35,H65&gt;=8.42,A65&lt;5.05,D65&lt;0.35,F65&lt;1.5),1.4,IF(AND(H65&gt;=14.494,A65&lt;5.55,G65&lt;0.948,H65&lt;14.877,A65&gt;=5.05,D65&lt;0.35,F65&lt;1.5),1.6,IF(AND(A65&lt;6.1,H65&lt;14.508,H65&lt;15.168,G65&lt;0.68,B65&gt;=2.75,F65&lt;2.5,F65&gt;=1.5),4.5,IF(AND(A65&lt;6.1,H65&lt;11.8,D65&lt;2.2,H65&lt;16.284,D65&gt;=1.75,F65&gt;=2.5,F65&gt;=1.5),4.95,IF(AND(A65&gt;=6.1,H65&lt;11.8,D65&lt;2.2,H65&lt;16.284,D65&gt;=1.75,F65&gt;=2.5,F65&gt;=1.5),5.333,IF(AND(B65&lt;2.75,H65&gt;=11.8,D65&lt;2.2,H65&lt;16.284,D65&gt;=1.75,F65&gt;=2.5,F65&gt;=1.5),5.1,IF(AND(B65&gt;=3.15,D65&lt;2.35,D65&gt;=2.2,H65&lt;16.284,D65&gt;=1.75,F65&gt;=2.5,F65&gt;=1.5),5.5,IF(AND(B65&gt;=3.35,G65&gt;=0.231,H65&lt;14.005,A65&gt;=4.35,H65&gt;=8.42,A65&lt;5.05,D65&lt;0.35,F65&lt;1.5),1.3,IF(AND(H65&lt;13.869,H65&lt;14.494,A65&lt;5.55,G65&lt;0.948,H65&lt;14.877,A65&gt;=5.05,D65&lt;0.35,F65&lt;1.5),1.5,IF(AND(H65&gt;=13.869,H65&lt;14.494,A65&lt;5.55,G65&lt;0.948,H65&lt;14.877,A65&gt;=5.05,D65&lt;0.35,F65&lt;1.5),1.4,IF(AND(G65&lt;0.636,A65&gt;=6.1,H65&lt;14.508,H65&lt;15.168,G65&lt;0.68,B65&gt;=2.75,F65&lt;2.5,F65&gt;=1.5),4.68,IF(AND(G65&gt;=0.636,A65&gt;=6.1,H65&lt;14.508,H65&lt;15.168,G65&lt;0.68,B65&gt;=2.75,F65&lt;2.5,F65&gt;=1.5),4.4,IF(AND(B65&lt;2.85,B65&gt;=2.75,H65&gt;=11.8,D65&lt;2.2,H65&lt;16.284,D65&gt;=1.75,F65&gt;=2.5,F65&gt;=1.5),6.7,IF(AND(H65&lt;10.626,B65&lt;3.15,D65&lt;2.35,D65&gt;=2.2,H65&lt;16.284,D65&gt;=1.75,F65&gt;=2.5,F65&gt;=1.5),5.1,IF(AND(H65&gt;=10.626,B65&lt;3.15,D65&lt;2.35,D65&gt;=2.2,H65&lt;16.284,D65&gt;=1.75,F65&gt;=2.5,F65&gt;=1.5),5.2,IF(AND(G65&lt;0.378,B65&lt;3.35,G65&gt;=0.231,H65&lt;14.005,A65&gt;=4.35,H65&gt;=8.42,A65&lt;5.05,D65&lt;0.35,F65&lt;1.5),1.2,IF(AND(G65&gt;=0.378,B65&lt;3.35,G65&gt;=0.231,H65&lt;14.005,A65&gt;=4.35,H65&gt;=8.42,A65&lt;5.05,D65&lt;0.35,F65&lt;1.5),1.3,IF(AND(A65&lt;6.2,B65&gt;=2.85,B65&gt;=2.75,H65&gt;=11.8,D65&lt;2.2,H65&lt;16.284,D65&gt;=1.75,F65&gt;=2.5,F65&gt;=1.5),4.9,IF(AND(G65&lt;0.388,A65&gt;=6.2,B65&gt;=2.85,B65&gt;=2.75,H65&gt;=11.8,D65&lt;2.2,H65&lt;16.284,D65&gt;=1.75,F65&gt;=2.5,F65&gt;=1.5),5.52,IF(AND(G65&gt;=0.388,A65&gt;=6.2,B65&gt;=2.85,B65&gt;=2.75,H65&gt;=11.8,D65&lt;2.2,H65&lt;16.284,D65&gt;=1.75,F65&gt;=2.5,F65&gt;=1.5),5.7,"shouldnthappen")))))))))))))))))))))))))))))))))))))))</f>
        <v>4.033</v>
      </c>
      <c r="T65" s="1" t="n">
        <f aca="false">IF(AND(D65&gt;=0.8,A65&lt;5.45),3.7,IF(AND(D65&gt;=0.35,D65&lt;0.8,A65&lt;5.45),1.56,IF(AND(G65&lt;0.164,F65&lt;2.5,A65&gt;=5.45),1.6,IF(AND(H65&gt;=16.718,F65&gt;=2.5,A65&gt;=5.45),6.4,IF(AND(G65&gt;=0.719,H65&lt;16.718,F65&gt;=2.5,A65&gt;=5.45),5.05,IF(AND(A65&lt;4.35,A65&lt;5.05,D65&lt;0.35,D65&lt;0.8,A65&lt;5.45),1.1,IF(AND(H65&gt;=14.494,A65&gt;=5.05,D65&lt;0.35,D65&lt;0.8,A65&lt;5.45),1.6,IF(AND(G65&lt;0.338,D65&lt;1.25,G65&gt;=0.164,F65&lt;2.5,A65&gt;=5.45),4.1,IF(AND(H65&lt;8.397,D65&gt;=1.25,G65&gt;=0.164,F65&lt;2.5,A65&gt;=5.45),4,IF(AND(H65&lt;11.031,H65&lt;14.494,A65&gt;=5.05,D65&lt;0.35,D65&lt;0.8,A65&lt;5.45),1.5,IF(AND(H65&gt;=11.031,H65&lt;14.494,A65&gt;=5.05,D65&lt;0.35,D65&lt;0.8,A65&lt;5.45),1.44,IF(AND(B65&lt;2.65,H65&gt;=8.397,D65&gt;=1.25,G65&gt;=0.164,F65&lt;2.5,A65&gt;=5.45),4.767,IF(AND(H65&lt;7.388,G65&lt;0.487,G65&lt;0.719,H65&lt;16.718,F65&gt;=2.5,A65&gt;=5.45),5.067,IF(AND(G65&lt;0.533,G65&gt;=0.487,G65&lt;0.719,H65&lt;16.718,F65&gt;=2.5,A65&gt;=5.45),5.8,IF(AND(G65&gt;=0.533,G65&gt;=0.487,G65&lt;0.719,H65&lt;16.718,F65&gt;=2.5,A65&gt;=5.45),5.86,IF(AND(B65&lt;3.25,A65&gt;=4.95,A65&gt;=4.35,A65&lt;5.05,D65&lt;0.35,D65&lt;0.8,A65&lt;5.45),1.2,IF(AND(A65&lt;5.6,H65&lt;11.218,G65&gt;=0.338,D65&lt;1.25,G65&gt;=0.164,F65&lt;2.5,A65&gt;=5.45),3.7,IF(AND(A65&gt;=5.6,H65&lt;11.218,G65&gt;=0.338,D65&lt;1.25,G65&gt;=0.164,F65&lt;2.5,A65&gt;=5.45),3.5,IF(AND(H65&lt;12.668,H65&gt;=11.218,G65&gt;=0.338,D65&lt;1.25,G65&gt;=0.164,F65&lt;2.5,A65&gt;=5.45),3.9,IF(AND(H65&gt;=12.668,H65&gt;=11.218,G65&gt;=0.338,D65&lt;1.25,G65&gt;=0.164,F65&lt;2.5,A65&gt;=5.45),4,IF(AND(H65&gt;=15.705,B65&gt;=2.65,H65&gt;=8.397,D65&gt;=1.25,G65&gt;=0.164,F65&lt;2.5,A65&gt;=5.45),4.8,IF(AND(B65&lt;2.75,H65&gt;=7.388,G65&lt;0.487,G65&lt;0.719,H65&lt;16.718,F65&gt;=2.5,A65&gt;=5.45),5.26,IF(AND(B65&lt;2.95,A65&lt;4.5,A65&lt;4.95,A65&gt;=4.35,A65&lt;5.05,D65&lt;0.35,D65&lt;0.8,A65&lt;5.45),1.4,IF(AND(B65&gt;=2.95,A65&lt;4.5,A65&lt;4.95,A65&gt;=4.35,A65&lt;5.05,D65&lt;0.35,D65&lt;0.8,A65&lt;5.45),1.3,IF(AND(H65&gt;=13.924,A65&gt;=4.5,A65&lt;4.95,A65&gt;=4.35,A65&lt;5.05,D65&lt;0.35,D65&lt;0.8,A65&lt;5.45),1.5,IF(AND(G65&lt;0.252,B65&gt;=3.25,A65&gt;=4.95,A65&gt;=4.35,A65&lt;5.05,D65&lt;0.35,D65&lt;0.8,A65&lt;5.45),1.4,IF(AND(G65&gt;=0.252,B65&gt;=3.25,A65&gt;=4.95,A65&gt;=4.35,A65&lt;5.05,D65&lt;0.35,D65&lt;0.8,A65&lt;5.45),1.32,IF(AND(G65&gt;=0.473,H65&lt;15.705,B65&gt;=2.65,H65&gt;=8.397,D65&gt;=1.25,G65&gt;=0.164,F65&lt;2.5,A65&gt;=5.45),4.7,IF(AND(B65&gt;=3.15,B65&gt;=2.75,H65&gt;=7.388,G65&lt;0.487,G65&lt;0.719,H65&lt;16.718,F65&gt;=2.5,A65&gt;=5.45),5.7,IF(AND(B65&lt;3.15,H65&lt;13.924,A65&gt;=4.5,A65&lt;4.95,A65&gt;=4.35,A65&lt;5.05,D65&lt;0.35,D65&lt;0.8,A65&lt;5.45),1.433,IF(AND(B65&gt;=3.15,H65&lt;13.924,A65&gt;=4.5,A65&lt;4.95,A65&gt;=4.35,A65&lt;5.05,D65&lt;0.35,D65&lt;0.8,A65&lt;5.45),1.4,IF(AND(H65&gt;=14.81,G65&lt;0.473,H65&lt;15.705,B65&gt;=2.65,H65&gt;=8.397,D65&gt;=1.25,G65&gt;=0.164,F65&lt;2.5,A65&gt;=5.45),4.2,IF(AND(A65&lt;6.65,B65&lt;3.15,B65&gt;=2.75,H65&gt;=7.388,G65&lt;0.487,G65&lt;0.719,H65&lt;16.718,F65&gt;=2.5,A65&gt;=5.45),5.6,IF(AND(A65&gt;=6.65,B65&lt;3.15,B65&gt;=2.75,H65&gt;=7.388,G65&lt;0.487,G65&lt;0.719,H65&lt;16.718,F65&gt;=2.5,A65&gt;=5.45),5.4,IF(AND(A65&lt;6.15,H65&lt;14.81,G65&lt;0.473,H65&lt;15.705,B65&gt;=2.65,H65&gt;=8.397,D65&gt;=1.25,G65&gt;=0.164,F65&lt;2.5,A65&gt;=5.45),4.5,IF(AND(A65&gt;=6.15,H65&lt;14.81,G65&lt;0.473,H65&lt;15.705,B65&gt;=2.65,H65&gt;=8.397,D65&gt;=1.25,G65&gt;=0.164,F65&lt;2.5,A65&gt;=5.45),4.4,"shouldnthappen"))))))))))))))))))))))))))))))))))))</f>
        <v>4</v>
      </c>
      <c r="U65" s="1" t="n">
        <f aca="false">IF(AND(G65&gt;=0.934,F65&lt;1.5),1.7,IF(AND(D65&lt;0.15,D65&lt;0.25,G65&lt;0.934,F65&lt;1.5),1.38,IF(AND(H65&gt;=14.379,D65&gt;=0.25,G65&lt;0.934,F65&lt;1.5),1.7,IF(AND(A65&lt;5.3,D65&lt;1.35,F65&lt;2.5,F65&gt;=1.5),3.15,IF(AND(H65&lt;7.148,D65&gt;=1.35,F65&lt;2.5,F65&gt;=1.5),3.9,IF(AND(G65&lt;0.352,A65&lt;6.15,F65&gt;=2.5,F65&gt;=1.5),4.5,IF(AND(G65&gt;=0.352,A65&lt;6.15,F65&gt;=2.5,F65&gt;=1.5),4.92,IF(AND(B65&lt;2.85,A65&gt;=6.15,F65&gt;=2.5,F65&gt;=1.5),6.2,IF(AND(D65&gt;=0.45,H65&lt;14.379,D65&gt;=0.25,G65&lt;0.934,F65&lt;1.5),1.65,IF(AND(G65&gt;=0.857,A65&gt;=5.3,D65&lt;1.35,F65&lt;2.5,F65&gt;=1.5),4.3,IF(AND(A65&gt;=7.25,B65&gt;=2.85,A65&gt;=6.15,F65&gt;=2.5,F65&gt;=1.5),6.425,IF(AND(H65&lt;9.499,A65&lt;5.05,D65&gt;=0.15,D65&lt;0.25,G65&lt;0.934,F65&lt;1.5),1.4,IF(AND(A65&gt;=5.45,A65&gt;=5.05,D65&gt;=0.15,D65&lt;0.25,G65&lt;0.934,F65&lt;1.5),1.3,IF(AND(B65&gt;=4.15,D65&lt;0.45,H65&lt;14.379,D65&gt;=0.25,G65&lt;0.934,F65&lt;1.5),1.5,IF(AND(A65&gt;=5.75,G65&lt;0.857,A65&gt;=5.3,D65&lt;1.35,F65&lt;2.5,F65&gt;=1.5),4.02,IF(AND(A65&lt;6.65,G65&lt;0.333,H65&gt;=7.148,D65&gt;=1.35,F65&lt;2.5,F65&gt;=1.5),4.475,IF(AND(A65&gt;=6.65,G65&lt;0.333,H65&gt;=7.148,D65&gt;=1.35,F65&lt;2.5,F65&gt;=1.5),4.8,IF(AND(D65&gt;=1.45,G65&gt;=0.333,H65&gt;=7.148,D65&gt;=1.35,F65&lt;2.5,F65&gt;=1.5),4.85,IF(AND(G65&gt;=0.861,A65&lt;7.25,B65&gt;=2.85,A65&gt;=6.15,F65&gt;=2.5,F65&gt;=1.5),5.2,IF(AND(G65&lt;0.571,H65&gt;=9.499,A65&lt;5.05,D65&gt;=0.15,D65&lt;0.25,G65&lt;0.934,F65&lt;1.5),1.2,IF(AND(G65&gt;=0.571,H65&gt;=9.499,A65&lt;5.05,D65&gt;=0.15,D65&lt;0.25,G65&lt;0.934,F65&lt;1.5),1.3,IF(AND(H65&lt;9.283,A65&lt;5.45,A65&gt;=5.05,D65&gt;=0.15,D65&lt;0.25,G65&lt;0.934,F65&lt;1.5),1.5,IF(AND(H65&gt;=9.283,A65&lt;5.45,A65&gt;=5.05,D65&gt;=0.15,D65&lt;0.25,G65&lt;0.934,F65&lt;1.5),1.425,IF(AND(A65&lt;4.9,B65&lt;4.15,D65&lt;0.45,H65&lt;14.379,D65&gt;=0.25,G65&lt;0.934,F65&lt;1.5),1.4,IF(AND(A65&gt;=4.9,B65&lt;4.15,D65&lt;0.45,H65&lt;14.379,D65&gt;=0.25,G65&lt;0.934,F65&lt;1.5),1.325,IF(AND(G65&lt;0.572,A65&lt;5.75,G65&lt;0.857,A65&gt;=5.3,D65&lt;1.35,F65&lt;2.5,F65&gt;=1.5),3.65,IF(AND(G65&gt;=0.572,A65&lt;5.75,G65&lt;0.857,A65&gt;=5.3,D65&lt;1.35,F65&lt;2.5,F65&gt;=1.5),3.9,IF(AND(A65&lt;6.75,D65&lt;1.45,G65&gt;=0.333,H65&gt;=7.148,D65&gt;=1.35,F65&lt;2.5,F65&gt;=1.5),4.4,IF(AND(A65&gt;=6.75,D65&lt;1.45,G65&gt;=0.333,H65&gt;=7.148,D65&gt;=1.35,F65&lt;2.5,F65&gt;=1.5),4.78,IF(AND(A65&lt;6.6,B65&lt;3.25,G65&lt;0.861,A65&lt;7.25,B65&gt;=2.85,A65&gt;=6.15,F65&gt;=2.5,F65&gt;=1.5),5.333,IF(AND(H65&lt;11.461,B65&gt;=3.25,G65&lt;0.861,A65&lt;7.25,B65&gt;=2.85,A65&gt;=6.15,F65&gt;=2.5,F65&gt;=1.5),6.025,IF(AND(H65&gt;=11.461,B65&gt;=3.25,G65&lt;0.861,A65&lt;7.25,B65&gt;=2.85,A65&gt;=6.15,F65&gt;=2.5,F65&gt;=1.5),5.667,IF(AND(H65&gt;=14.564,A65&gt;=6.6,B65&lt;3.25,G65&lt;0.861,A65&lt;7.25,B65&gt;=2.85,A65&gt;=6.15,F65&gt;=2.5,F65&gt;=1.5),5.4,IF(AND(D65&gt;=2.35,H65&lt;14.564,A65&gt;=6.6,B65&lt;3.25,G65&lt;0.861,A65&lt;7.25,B65&gt;=2.85,A65&gt;=6.15,F65&gt;=2.5,F65&gt;=1.5),5.6,IF(AND(A65&lt;6.85,D65&lt;2.35,H65&lt;14.564,A65&gt;=6.6,B65&lt;3.25,G65&lt;0.861,A65&lt;7.25,B65&gt;=2.85,A65&gt;=6.15,F65&gt;=2.5,F65&gt;=1.5),5.9,IF(AND(A65&gt;=6.85,D65&lt;2.35,H65&lt;14.564,A65&gt;=6.6,B65&lt;3.25,G65&lt;0.861,A65&lt;7.25,B65&gt;=2.85,A65&gt;=6.15,F65&gt;=2.5,F65&gt;=1.5),5.78,"shouldnthappen"))))))))))))))))))))))))))))))))))))</f>
        <v>4.02</v>
      </c>
      <c r="V65" s="1" t="n">
        <f aca="false">IF(AND(H65&lt;5.748,A65&lt;5.05,D65&lt;0.75),1,IF(AND(B65&lt;3.15,H65&gt;=5.748,A65&lt;5.05,D65&lt;0.75),1.475,IF(AND(G65&gt;=0.801,D65&lt;0.25,A65&gt;=5.05,D65&lt;0.75),1.7,IF(AND(D65&gt;=0.45,D65&gt;=0.25,A65&gt;=5.05,D65&lt;0.75),1.7,IF(AND(B65&lt;2.35,F65&lt;2.5,B65&lt;2.75,D65&gt;=0.75),4.16,IF(AND(D65&lt;1.75,F65&gt;=2.5,B65&lt;2.75,D65&gt;=0.75),4.875,IF(AND(D65&gt;=1.75,F65&gt;=2.5,B65&lt;2.75,D65&gt;=0.75),5.333,IF(AND(H65&gt;=16.284,D65&gt;=1.55,B65&gt;=2.75,D65&gt;=0.75),6.6,IF(AND(H65&gt;=14.144,B65&gt;=3.15,H65&gt;=5.748,A65&lt;5.05,D65&lt;0.75),1.3,IF(AND(A65&lt;5.45,G65&lt;0.801,D65&lt;0.25,A65&gt;=5.05,D65&lt;0.75),1.5,IF(AND(A65&gt;=5.45,G65&lt;0.801,D65&lt;0.25,A65&gt;=5.05,D65&lt;0.75),1.34,IF(AND(B65&lt;3.75,D65&lt;0.45,D65&gt;=0.25,A65&gt;=5.05,D65&lt;0.75),1.467,IF(AND(B65&gt;=3.75,D65&lt;0.45,D65&gt;=0.25,A65&gt;=5.05,D65&lt;0.75),1.767,IF(AND(G65&gt;=0.896,B65&gt;=2.35,F65&lt;2.5,B65&lt;2.75,D65&gt;=0.75),4.9,IF(AND(H65&lt;15.504,D65&lt;1.35,D65&lt;1.55,B65&gt;=2.75,D65&gt;=0.75),4.2,IF(AND(H65&gt;=15.504,D65&lt;1.35,D65&lt;1.55,B65&gt;=2.75,D65&gt;=0.75),4.6,IF(AND(H65&lt;9.767,D65&gt;=1.35,D65&lt;1.55,B65&gt;=2.75,D65&gt;=0.75),5.1,IF(AND(A65&lt;4.5,H65&lt;14.144,B65&gt;=3.15,H65&gt;=5.748,A65&lt;5.05,D65&lt;0.75),1.3,IF(AND(A65&gt;=4.5,H65&lt;14.144,B65&gt;=3.15,H65&gt;=5.748,A65&lt;5.05,D65&lt;0.75),1.4,IF(AND(D65&gt;=1.15,G65&lt;0.896,B65&gt;=2.35,F65&lt;2.5,B65&lt;2.75,D65&gt;=0.75),4.04,IF(AND(B65&lt;2.9,H65&gt;=9.767,D65&gt;=1.35,D65&lt;1.55,B65&gt;=2.75,D65&gt;=0.75),4.8,IF(AND(D65&lt;1.7,A65&gt;=7.05,H65&lt;16.284,D65&gt;=1.55,B65&gt;=2.75,D65&gt;=0.75),5.8,IF(AND(D65&gt;=1.7,A65&gt;=7.05,H65&lt;16.284,D65&gt;=1.55,B65&gt;=2.75,D65&gt;=0.75),6.3,IF(AND(B65&lt;2.45,D65&lt;1.15,G65&lt;0.896,B65&gt;=2.35,F65&lt;2.5,B65&lt;2.75,D65&gt;=0.75),3.767,IF(AND(B65&gt;=2.45,D65&lt;1.15,G65&lt;0.896,B65&gt;=2.35,F65&lt;2.5,B65&lt;2.75,D65&gt;=0.75),3.167,IF(AND(B65&gt;=3.15,B65&gt;=2.9,H65&gt;=9.767,D65&gt;=1.35,D65&lt;1.55,B65&gt;=2.75,D65&gt;=0.75),4.7,IF(AND(D65&lt;1.9,D65&lt;2.05,A65&lt;7.05,H65&lt;16.284,D65&gt;=1.55,B65&gt;=2.75,D65&gt;=0.75),4.82,IF(AND(D65&gt;=1.9,D65&lt;2.05,A65&lt;7.05,H65&lt;16.284,D65&gt;=1.55,B65&gt;=2.75,D65&gt;=0.75),5.067,IF(AND(H65&lt;12.721,B65&lt;3.15,B65&gt;=2.9,H65&gt;=9.767,D65&gt;=1.35,D65&lt;1.55,B65&gt;=2.75,D65&gt;=0.75),4.5,IF(AND(H65&gt;=12.721,B65&lt;3.15,B65&gt;=2.9,H65&gt;=9.767,D65&gt;=1.35,D65&lt;1.55,B65&gt;=2.75,D65&gt;=0.75),4.433,IF(AND(H65&lt;9.525,G65&lt;0.364,D65&gt;=2.05,A65&lt;7.05,H65&lt;16.284,D65&gt;=1.55,B65&gt;=2.75,D65&gt;=0.75),5.1,IF(AND(A65&lt;6.25,G65&gt;=0.364,D65&gt;=2.05,A65&lt;7.05,H65&lt;16.284,D65&gt;=1.55,B65&gt;=2.75,D65&gt;=0.75),5.4,IF(AND(H65&lt;10.898,H65&gt;=9.525,G65&lt;0.364,D65&gt;=2.05,A65&lt;7.05,H65&lt;16.284,D65&gt;=1.55,B65&gt;=2.75,D65&gt;=0.75),5.6,IF(AND(H65&lt;8.711,A65&gt;=6.25,G65&gt;=0.364,D65&gt;=2.05,A65&lt;7.05,H65&lt;16.284,D65&gt;=1.55,B65&gt;=2.75,D65&gt;=0.75),5.7,IF(AND(H65&gt;=8.711,A65&gt;=6.25,G65&gt;=0.364,D65&gt;=2.05,A65&lt;7.05,H65&lt;16.284,D65&gt;=1.55,B65&gt;=2.75,D65&gt;=0.75),5.84,IF(AND(D65&lt;2.2,H65&gt;=10.898,H65&gt;=9.525,G65&lt;0.364,D65&gt;=2.05,A65&lt;7.05,H65&lt;16.284,D65&gt;=1.55,B65&gt;=2.75,D65&gt;=0.75),5.4,IF(AND(D65&gt;=2.2,H65&gt;=10.898,H65&gt;=9.525,G65&lt;0.364,D65&gt;=2.05,A65&lt;7.05,H65&lt;16.284,D65&gt;=1.55,B65&gt;=2.75,D65&gt;=0.75),5.3,"shouldnthappen")))))))))))))))))))))))))))))))))))))</f>
        <v>4.16</v>
      </c>
      <c r="W65" s="1" t="n">
        <f aca="false">IF(AND(H65&lt;6.926,D65&gt;=0.35,D65&lt;0.8),1.9,IF(AND(H65&gt;=6.926,D65&gt;=0.35,D65&lt;0.8),1.533,IF(AND(H65&lt;13.492,A65&lt;4.75,D65&lt;0.35,D65&lt;0.8),1.1,IF(AND(H65&gt;=13.492,A65&lt;4.75,D65&lt;0.35,D65&lt;0.8),1.375,IF(AND(B65&lt;2.75,A65&gt;=5.85,F65&lt;2.5,D65&gt;=0.8),4.833,IF(AND(B65&lt;3.3,A65&gt;=7.05,F65&gt;=2.5,D65&gt;=0.8),5.8,IF(AND(B65&gt;=3.3,A65&gt;=7.05,F65&gt;=2.5,D65&gt;=0.8),6.325,IF(AND(D65&gt;=0.25,A65&lt;5.05,A65&gt;=4.75,D65&lt;0.35,D65&lt;0.8),1.3,IF(AND(B65&lt;3.6,A65&gt;=5.05,A65&gt;=4.75,D65&lt;0.35,D65&lt;0.8),1.4,IF(AND(H65&lt;10.194,G65&lt;0.412,A65&lt;5.85,F65&lt;2.5,D65&gt;=0.8),4.133,IF(AND(H65&gt;=10.194,G65&lt;0.412,A65&lt;5.85,F65&lt;2.5,D65&gt;=0.8),4.5,IF(AND(A65&lt;5.35,G65&gt;=0.412,A65&lt;5.85,F65&lt;2.5,D65&gt;=0.8),3.15,IF(AND(A65&lt;6.2,B65&gt;=2.75,A65&gt;=5.85,F65&lt;2.5,D65&gt;=0.8),4.3,IF(AND(H65&lt;5.767,A65&lt;6.2,A65&lt;7.05,F65&gt;=2.5,D65&gt;=0.8),4.5,IF(AND(G65&gt;=0.861,A65&gt;=6.2,A65&lt;7.05,F65&gt;=2.5,D65&gt;=0.8),5.2,IF(AND(B65&lt;3.15,D65&lt;0.25,A65&lt;5.05,A65&gt;=4.75,D65&lt;0.35,D65&lt;0.8),1.55,IF(AND(A65&lt;5.45,B65&gt;=3.6,A65&gt;=5.05,A65&gt;=4.75,D65&lt;0.35,D65&lt;0.8),1.5,IF(AND(A65&gt;=5.45,B65&gt;=3.6,A65&gt;=5.05,A65&gt;=4.75,D65&lt;0.35,D65&lt;0.8),1.4,IF(AND(G65&gt;=0.772,A65&gt;=5.35,G65&gt;=0.412,A65&lt;5.85,F65&lt;2.5,D65&gt;=0.8),3.9,IF(AND(D65&gt;=1.45,A65&gt;=6.2,B65&gt;=2.75,A65&gt;=5.85,F65&lt;2.5,D65&gt;=0.8),4.775,IF(AND(G65&lt;0.5,H65&gt;=5.767,A65&lt;6.2,A65&lt;7.05,F65&gt;=2.5,D65&gt;=0.8),5.1,IF(AND(G65&gt;=0.5,H65&gt;=5.767,A65&lt;6.2,A65&lt;7.05,F65&gt;=2.5,D65&gt;=0.8),4.95,IF(AND(B65&gt;=3.25,G65&lt;0.861,A65&gt;=6.2,A65&lt;7.05,F65&gt;=2.5,D65&gt;=0.8),5.75,IF(AND(A65&lt;4.95,B65&gt;=3.15,D65&lt;0.25,A65&lt;5.05,A65&gt;=4.75,D65&lt;0.35,D65&lt;0.8),1.4,IF(AND(A65&lt;5.65,G65&lt;0.772,A65&gt;=5.35,G65&gt;=0.412,A65&lt;5.85,F65&lt;2.5,D65&gt;=0.8),3.6,IF(AND(A65&gt;=5.65,G65&lt;0.772,A65&gt;=5.35,G65&gt;=0.412,A65&lt;5.85,F65&lt;2.5,D65&gt;=0.8),3.5,IF(AND(B65&gt;=3.15,D65&lt;1.45,A65&gt;=6.2,B65&gt;=2.75,A65&gt;=5.85,F65&lt;2.5,D65&gt;=0.8),4.7,IF(AND(A65&gt;=6.65,B65&lt;3.25,G65&lt;0.861,A65&gt;=6.2,A65&lt;7.05,F65&gt;=2.5,D65&gt;=0.8),5.567,IF(AND(H65&lt;9.499,A65&gt;=4.95,B65&gt;=3.15,D65&lt;0.25,A65&lt;5.05,A65&gt;=4.75,D65&lt;0.35,D65&lt;0.8),1.4,IF(AND(H65&gt;=9.499,A65&gt;=4.95,B65&gt;=3.15,D65&lt;0.25,A65&lt;5.05,A65&gt;=4.75,D65&lt;0.35,D65&lt;0.8),1.2,IF(AND(G65&lt;0.765,B65&lt;3.15,D65&lt;1.45,A65&gt;=6.2,B65&gt;=2.75,A65&gt;=5.85,F65&lt;2.5,D65&gt;=0.8),4.4,IF(AND(G65&gt;=0.765,B65&lt;3.15,D65&lt;1.45,A65&gt;=6.2,B65&gt;=2.75,A65&gt;=5.85,F65&lt;2.5,D65&gt;=0.8),4.6,IF(AND(H65&lt;10.667,A65&lt;6.65,B65&lt;3.25,G65&lt;0.861,A65&gt;=6.2,A65&lt;7.05,F65&gt;=2.5,D65&gt;=0.8),5.167,IF(AND(G65&lt;0.627,H65&gt;=10.667,A65&lt;6.65,B65&lt;3.25,G65&lt;0.861,A65&gt;=6.2,A65&lt;7.05,F65&gt;=2.5,D65&gt;=0.8),5.64,IF(AND(G65&gt;=0.627,H65&gt;=10.667,A65&lt;6.65,B65&lt;3.25,G65&lt;0.861,A65&gt;=6.2,A65&lt;7.05,F65&gt;=2.5,D65&gt;=0.8),5.1,"shouldnthappen")))))))))))))))))))))))))))))))))))</f>
        <v>4.833</v>
      </c>
      <c r="X65" s="1" t="n">
        <f aca="false">IF(AND(B65&lt;3.05,H65&lt;6.697,A65&lt;5.45),4.1,IF(AND(B65&gt;=3.05,H65&lt;6.697,A65&lt;5.45),1.48,IF(AND(D65&lt;0.7,A65&lt;5.9,A65&gt;=5.45),1.4,IF(AND(A65&lt;4.35,B65&lt;3.3,H65&gt;=6.697,A65&lt;5.45),1.1,IF(AND(G65&lt;0.372,D65&gt;=0.7,A65&lt;5.9,A65&gt;=5.45),4.36,IF(AND(A65&gt;=4.9,A65&gt;=4.35,B65&lt;3.3,H65&gt;=6.697,A65&lt;5.45),1.6,IF(AND(H65&gt;=14.171,A65&lt;5.15,B65&gt;=3.3,H65&gt;=6.697,A65&lt;5.45),1.6,IF(AND(G65&lt;0.451,A65&gt;=5.15,B65&gt;=3.3,H65&gt;=6.697,A65&lt;5.45),1.367,IF(AND(G65&gt;=0.451,A65&gt;=5.15,B65&gt;=3.3,H65&gt;=6.697,A65&lt;5.45),1.5,IF(AND(G65&lt;0.332,D65&lt;1.45,F65&lt;2.5,A65&gt;=5.9,A65&gt;=5.45),4.35,IF(AND(A65&lt;6.15,D65&gt;=1.45,F65&lt;2.5,A65&gt;=5.9,A65&gt;=5.45),5.1,IF(AND(D65&gt;=2.4,G65&lt;0.432,F65&gt;=2.5,A65&gt;=5.9,A65&gt;=5.45),5.78,IF(AND(A65&lt;6.15,G65&gt;=0.432,F65&gt;=2.5,A65&gt;=5.9,A65&gt;=5.45),4.9,IF(AND(B65&lt;3.1,A65&lt;4.9,A65&gt;=4.35,B65&lt;3.3,H65&gt;=6.697,A65&lt;5.45),1.4,IF(AND(B65&gt;=3.1,A65&lt;4.9,A65&gt;=4.35,B65&lt;3.3,H65&gt;=6.697,A65&lt;5.45),1.3,IF(AND(G65&lt;0.343,H65&lt;14.171,A65&lt;5.15,B65&gt;=3.3,H65&gt;=6.697,A65&lt;5.45),1.433,IF(AND(G65&gt;=0.343,H65&lt;14.171,A65&lt;5.15,B65&gt;=3.3,H65&gt;=6.697,A65&lt;5.45),1.525,IF(AND(D65&lt;1.05,B65&lt;2.55,G65&gt;=0.372,D65&gt;=0.7,A65&lt;5.9,A65&gt;=5.45),3.7,IF(AND(H65&lt;10.596,B65&gt;=2.55,G65&gt;=0.372,D65&gt;=0.7,A65&lt;5.9,A65&gt;=5.45),3.525,IF(AND(H65&gt;=10.596,B65&gt;=2.55,G65&gt;=0.372,D65&gt;=0.7,A65&lt;5.9,A65&gt;=5.45),3.9,IF(AND(H65&lt;14.314,G65&gt;=0.332,D65&lt;1.45,F65&lt;2.5,A65&gt;=5.9,A65&gt;=5.45),4.4,IF(AND(H65&gt;=14.314,G65&gt;=0.332,D65&lt;1.45,F65&lt;2.5,A65&gt;=5.9,A65&gt;=5.45),4.7,IF(AND(H65&lt;13.906,A65&gt;=6.15,D65&gt;=1.45,F65&lt;2.5,A65&gt;=5.9,A65&gt;=5.45),4.675,IF(AND(H65&gt;=13.906,A65&gt;=6.15,D65&gt;=1.45,F65&lt;2.5,A65&gt;=5.9,A65&gt;=5.45),4.9,IF(AND(G65&lt;0.093,D65&lt;2.4,G65&lt;0.432,F65&gt;=2.5,A65&gt;=5.9,A65&gt;=5.45),5.6,IF(AND(B65&lt;2.95,A65&gt;=6.15,G65&gt;=0.432,F65&gt;=2.5,A65&gt;=5.9,A65&gt;=5.45),5.86,IF(AND(A65&lt;5.55,D65&gt;=1.05,B65&lt;2.55,G65&gt;=0.372,D65&gt;=0.7,A65&lt;5.9,A65&gt;=5.45),4,IF(AND(A65&gt;=5.55,D65&gt;=1.05,B65&lt;2.55,G65&gt;=0.372,D65&gt;=0.7,A65&lt;5.9,A65&gt;=5.45),3.9,IF(AND(D65&lt;1.7,G65&gt;=0.093,D65&lt;2.4,G65&lt;0.432,F65&gt;=2.5,A65&gt;=5.9,A65&gt;=5.45),5.05,IF(AND(G65&gt;=0.774,B65&gt;=2.95,A65&gt;=6.15,G65&gt;=0.432,F65&gt;=2.5,A65&gt;=5.9,A65&gt;=5.45),5.3,IF(AND(G65&gt;=0.312,D65&gt;=1.7,G65&gt;=0.093,D65&lt;2.4,G65&lt;0.432,F65&gt;=2.5,A65&gt;=5.9,A65&gt;=5.45),5.4,IF(AND(D65&lt;2.45,G65&lt;0.774,B65&gt;=2.95,A65&gt;=6.15,G65&gt;=0.432,F65&gt;=2.5,A65&gt;=5.9,A65&gt;=5.45),5.66,IF(AND(D65&gt;=2.45,G65&lt;0.774,B65&gt;=2.95,A65&gt;=6.15,G65&gt;=0.432,F65&gt;=2.5,A65&gt;=5.9,A65&gt;=5.45),6,IF(AND(G65&gt;=0.301,G65&lt;0.312,D65&gt;=1.7,G65&gt;=0.093,D65&lt;2.4,G65&lt;0.432,F65&gt;=2.5,A65&gt;=5.9,A65&gt;=5.45),5.1,IF(AND(A65&lt;6.45,G65&lt;0.301,G65&lt;0.312,D65&gt;=1.7,G65&gt;=0.093,D65&lt;2.4,G65&lt;0.432,F65&gt;=2.5,A65&gt;=5.9,A65&gt;=5.45),5.3,IF(AND(A65&gt;=6.45,G65&lt;0.301,G65&lt;0.312,D65&gt;=1.7,G65&gt;=0.093,D65&lt;2.4,G65&lt;0.432,F65&gt;=2.5,A65&gt;=5.9,A65&gt;=5.45),5.2,"shouldnthappen"))))))))))))))))))))))))))))))))))))</f>
        <v>4.4</v>
      </c>
      <c r="Y65" s="1" t="n">
        <f aca="false">IF(AND(H65&lt;6.51,F65&lt;1.5),1.8,IF(AND(H65&gt;=16.674,F65&gt;=1.5),6.533,IF(AND(D65&gt;=0.45,H65&gt;=6.51,F65&lt;1.5),1.667,IF(AND(H65&gt;=13.805,G65&lt;0.154,H65&lt;16.674,F65&gt;=1.5),6.7,IF(AND(D65&lt;0.15,A65&lt;5.05,D65&lt;0.45,H65&gt;=6.51,F65&lt;1.5),1.4,IF(AND(H65&gt;=13.586,A65&gt;=5.05,D65&lt;0.45,H65&gt;=6.51,F65&lt;1.5),1.3,IF(AND(F65&lt;2.5,H65&lt;13.805,G65&lt;0.154,H65&lt;16.674,F65&gt;=1.5),4.6,IF(AND(H65&lt;8.929,D65&lt;1.35,G65&gt;=0.154,H65&lt;16.674,F65&gt;=1.5),3.64,IF(AND(G65&lt;0.05,H65&lt;13.586,A65&gt;=5.05,D65&lt;0.45,H65&gt;=6.51,F65&lt;1.5),1.4,IF(AND(G65&gt;=0.107,F65&gt;=2.5,H65&lt;13.805,G65&lt;0.154,H65&lt;16.674,F65&gt;=1.5),5.3,IF(AND(B65&gt;=2.75,H65&gt;=8.929,D65&lt;1.35,G65&gt;=0.154,H65&lt;16.674,F65&gt;=1.5),4.433,IF(AND(D65&gt;=1.55,F65&lt;2.5,D65&gt;=1.35,G65&gt;=0.154,H65&lt;16.674,F65&gt;=1.5),4.975,IF(AND(H65&lt;6.93,F65&gt;=2.5,D65&gt;=1.35,G65&gt;=0.154,H65&lt;16.674,F65&gt;=1.5),4.5,IF(AND(H65&lt;12.675,G65&lt;0.217,D65&gt;=0.15,A65&lt;5.05,D65&lt;0.45,H65&gt;=6.51,F65&lt;1.5),1.4,IF(AND(H65&gt;=12.675,G65&lt;0.217,D65&gt;=0.15,A65&lt;5.05,D65&lt;0.45,H65&gt;=6.51,F65&lt;1.5),1.5,IF(AND(A65&lt;4.65,G65&gt;=0.217,D65&gt;=0.15,A65&lt;5.05,D65&lt;0.45,H65&gt;=6.51,F65&lt;1.5),1.35,IF(AND(D65&lt;0.25,G65&gt;=0.05,H65&lt;13.586,A65&gt;=5.05,D65&lt;0.45,H65&gt;=6.51,F65&lt;1.5),1.467,IF(AND(D65&gt;=0.25,G65&gt;=0.05,H65&lt;13.586,A65&gt;=5.05,D65&lt;0.45,H65&gt;=6.51,F65&lt;1.5),1.5,IF(AND(H65&lt;9.15,G65&lt;0.107,F65&gt;=2.5,H65&lt;13.805,G65&lt;0.154,H65&lt;16.674,F65&gt;=1.5),5.7,IF(AND(H65&gt;=9.15,G65&lt;0.107,F65&gt;=2.5,H65&lt;13.805,G65&lt;0.154,H65&lt;16.674,F65&gt;=1.5),5.6,IF(AND(G65&lt;0.404,B65&lt;2.75,H65&gt;=8.929,D65&lt;1.35,G65&gt;=0.154,H65&lt;16.674,F65&gt;=1.5),4.15,IF(AND(G65&gt;=0.404,B65&lt;2.75,H65&gt;=8.929,D65&lt;1.35,G65&gt;=0.154,H65&lt;16.674,F65&gt;=1.5),3.9,IF(AND(A65&gt;=6.75,D65&lt;1.55,F65&lt;2.5,D65&gt;=1.35,G65&gt;=0.154,H65&lt;16.674,F65&gt;=1.5),4.82,IF(AND(D65&lt;0.25,A65&gt;=4.65,G65&gt;=0.217,D65&gt;=0.15,A65&lt;5.05,D65&lt;0.45,H65&gt;=6.51,F65&lt;1.5),1.325,IF(AND(D65&gt;=0.25,A65&gt;=4.65,G65&gt;=0.217,D65&gt;=0.15,A65&lt;5.05,D65&lt;0.45,H65&gt;=6.51,F65&lt;1.5),1.3,IF(AND(A65&lt;6.55,A65&lt;6.75,D65&lt;1.55,F65&lt;2.5,D65&gt;=1.35,G65&gt;=0.154,H65&lt;16.674,F65&gt;=1.5),4.575,IF(AND(A65&gt;=6.55,A65&lt;6.75,D65&lt;1.55,F65&lt;2.5,D65&gt;=1.35,G65&gt;=0.154,H65&lt;16.674,F65&gt;=1.5),4.4,IF(AND(B65&lt;2.9,D65&lt;2.05,H65&gt;=6.93,F65&gt;=2.5,D65&gt;=1.35,G65&gt;=0.154,H65&lt;16.674,F65&gt;=1.5),5.05,IF(AND(H65&lt;8.884,D65&gt;=2.05,H65&gt;=6.93,F65&gt;=2.5,D65&gt;=1.35,G65&gt;=0.154,H65&lt;16.674,F65&gt;=1.5),5.1,IF(AND(H65&lt;13.711,B65&gt;=2.9,D65&lt;2.05,H65&gt;=6.93,F65&gt;=2.5,D65&gt;=1.35,G65&gt;=0.154,H65&lt;16.674,F65&gt;=1.5),5,IF(AND(H65&gt;=13.711,B65&gt;=2.9,D65&lt;2.05,H65&gt;=6.93,F65&gt;=2.5,D65&gt;=1.35,G65&gt;=0.154,H65&lt;16.674,F65&gt;=1.5),5.8,IF(AND(B65&lt;3.15,H65&gt;=8.884,D65&gt;=2.05,H65&gt;=6.93,F65&gt;=2.5,D65&gt;=1.35,G65&gt;=0.154,H65&lt;16.674,F65&gt;=1.5),5.56,IF(AND(B65&gt;=3.15,H65&gt;=8.884,D65&gt;=2.05,H65&gt;=6.93,F65&gt;=2.5,D65&gt;=1.35,G65&gt;=0.154,H65&lt;16.674,F65&gt;=1.5),5.9,"shouldnthappen")))))))))))))))))))))))))))))))))</f>
        <v>3.9</v>
      </c>
      <c r="Z65" s="1" t="n">
        <f aca="false">IF(AND(F65&gt;=2,B65&gt;=3.35),5.6,IF(AND(A65&lt;6.65,H65&gt;=15.076,B65&lt;3.35),4.8,IF(AND(A65&gt;=6.65,H65&gt;=15.076,B65&lt;3.35),6.15,IF(AND(H65&lt;6.542,F65&lt;2,B65&gt;=3.35),1.767,IF(AND(G65&gt;=0.653,D65&lt;0.75,H65&lt;15.076,B65&lt;3.35),1.55,IF(AND(D65&lt;0.15,G65&lt;0.653,D65&lt;0.75,H65&lt;15.076,B65&lt;3.35),1.1,IF(AND(G65&lt;0.356,A65&lt;5.05,H65&gt;=6.542,F65&lt;2,B65&gt;=3.35),1.4,IF(AND(G65&gt;=0.356,A65&lt;5.05,H65&gt;=6.542,F65&lt;2,B65&gt;=3.35),1.3,IF(AND(G65&gt;=0.566,A65&gt;=5.05,H65&gt;=6.542,F65&lt;2,B65&gt;=3.35),1.6,IF(AND(B65&gt;=3.1,D65&gt;=0.15,G65&lt;0.653,D65&lt;0.75,H65&lt;15.076,B65&lt;3.35),1.367,IF(AND(B65&gt;=2.65,D65&lt;1.45,B65&lt;2.75,D65&gt;=0.75,H65&lt;15.076,B65&lt;3.35),3.96,IF(AND(G65&lt;0.352,D65&gt;=1.45,B65&lt;2.75,D65&gt;=0.75,H65&lt;15.076,B65&lt;3.35),4.5,IF(AND(D65&gt;=1.35,A65&lt;6.2,B65&gt;=2.75,D65&gt;=0.75,H65&lt;15.076,B65&lt;3.35),4.733,IF(AND(A65&lt;4.7,B65&lt;3.1,D65&gt;=0.15,G65&lt;0.653,D65&lt;0.75,H65&lt;15.076,B65&lt;3.35),1.36,IF(AND(A65&gt;=4.7,B65&lt;3.1,D65&gt;=0.15,G65&lt;0.653,D65&lt;0.75,H65&lt;15.076,B65&lt;3.35),1.6,IF(AND(A65&lt;5.2,B65&lt;2.65,D65&lt;1.45,B65&lt;2.75,D65&gt;=0.75,H65&lt;15.076,B65&lt;3.35),3.3,IF(AND(A65&lt;6.5,G65&gt;=0.352,D65&gt;=1.45,B65&lt;2.75,D65&gt;=0.75,H65&lt;15.076,B65&lt;3.35),5,IF(AND(A65&gt;=6.5,G65&gt;=0.352,D65&gt;=1.45,B65&lt;2.75,D65&gt;=0.75,H65&lt;15.076,B65&lt;3.35),5.8,IF(AND(H65&lt;8.486,D65&lt;1.35,A65&lt;6.2,B65&gt;=2.75,D65&gt;=0.75,H65&lt;15.076,B65&lt;3.35),3.975,IF(AND(G65&lt;0.187,F65&lt;2.5,A65&gt;=6.2,B65&gt;=2.75,D65&gt;=0.75,H65&lt;15.076,B65&lt;3.35),5,IF(AND(G65&gt;=0.187,F65&lt;2.5,A65&gt;=6.2,B65&gt;=2.75,D65&gt;=0.75,H65&lt;15.076,B65&lt;3.35),4.525,IF(AND(A65&gt;=7.25,F65&gt;=2.5,A65&gt;=6.2,B65&gt;=2.75,D65&gt;=0.75,H65&lt;15.076,B65&lt;3.35),6.5,IF(AND(G65&lt;0.185,B65&lt;3.6,G65&lt;0.566,A65&gt;=5.05,H65&gt;=6.542,F65&lt;2,B65&gt;=3.35),1.45,IF(AND(G65&gt;=0.185,B65&lt;3.6,G65&lt;0.566,A65&gt;=5.05,H65&gt;=6.542,F65&lt;2,B65&gt;=3.35),1.34,IF(AND(G65&lt;0.13,B65&gt;=3.6,G65&lt;0.566,A65&gt;=5.05,H65&gt;=6.542,F65&lt;2,B65&gt;=3.35),1.45,IF(AND(G65&gt;=0.13,B65&gt;=3.6,G65&lt;0.566,A65&gt;=5.05,H65&gt;=6.542,F65&lt;2,B65&gt;=3.35),1.5,IF(AND(D65&lt;1.05,A65&gt;=5.2,B65&lt;2.65,D65&lt;1.45,B65&lt;2.75,D65&gt;=0.75,H65&lt;15.076,B65&lt;3.35),3.5,IF(AND(D65&gt;=1.05,A65&gt;=5.2,B65&lt;2.65,D65&lt;1.45,B65&lt;2.75,D65&gt;=0.75,H65&lt;15.076,B65&lt;3.35),3.94,IF(AND(H65&lt;10.983,H65&gt;=8.486,D65&lt;1.35,A65&lt;6.2,B65&gt;=2.75,D65&gt;=0.75,H65&lt;15.076,B65&lt;3.35),4.38,IF(AND(H65&gt;=10.983,H65&gt;=8.486,D65&lt;1.35,A65&lt;6.2,B65&gt;=2.75,D65&gt;=0.75,H65&lt;15.076,B65&lt;3.35),4.1,IF(AND(B65&gt;=3.25,A65&lt;7.25,F65&gt;=2.5,A65&gt;=6.2,B65&gt;=2.75,D65&gt;=0.75,H65&lt;15.076,B65&lt;3.35),5.7,IF(AND(B65&lt;2.95,B65&lt;3.25,A65&lt;7.25,F65&gt;=2.5,A65&gt;=6.2,B65&gt;=2.75,D65&gt;=0.75,H65&lt;15.076,B65&lt;3.35),5.6,IF(AND(H65&gt;=13.711,B65&gt;=2.95,B65&lt;3.25,A65&lt;7.25,F65&gt;=2.5,A65&gt;=6.2,B65&gt;=2.75,D65&gt;=0.75,H65&lt;15.076,B65&lt;3.35),5.8,IF(AND(A65&gt;=6.8,H65&lt;13.711,B65&gt;=2.95,B65&lt;3.25,A65&lt;7.25,F65&gt;=2.5,A65&gt;=6.2,B65&gt;=2.75,D65&gt;=0.75,H65&lt;15.076,B65&lt;3.35),5.1,IF(AND(H65&lt;12.921,A65&lt;6.8,H65&lt;13.711,B65&gt;=2.95,B65&lt;3.25,A65&lt;7.25,F65&gt;=2.5,A65&gt;=6.2,B65&gt;=2.75,D65&gt;=0.75,H65&lt;15.076,B65&lt;3.35),5.34,IF(AND(H65&gt;=12.921,A65&lt;6.8,H65&lt;13.711,B65&gt;=2.95,B65&lt;3.25,A65&lt;7.25,F65&gt;=2.5,A65&gt;=6.2,B65&gt;=2.75,D65&gt;=0.75,H65&lt;15.076,B65&lt;3.35),5.133,"shouldnthappen"))))))))))))))))))))))))))))))))))))</f>
        <v>3.5</v>
      </c>
      <c r="AA65" s="1" t="n">
        <f aca="false">IF(AND(D65&gt;=0.45,A65&lt;5.05,D65&lt;0.8),1.6,IF(AND(D65&gt;=0.45,A65&gt;=5.05,D65&lt;0.8),1.7,IF(AND(H65&gt;=16.244,F65&gt;=2.5,D65&gt;=0.8),6.533,IF(AND(A65&lt;4.35,D65&lt;0.45,A65&lt;5.05,D65&lt;0.8),1.1,IF(AND(H65&gt;=14.877,D65&lt;0.45,A65&gt;=5.05,D65&lt;0.8),1.3,IF(AND(D65&gt;=1.4,A65&lt;5.65,F65&lt;2.5,D65&gt;=0.8),4.5,IF(AND(A65&gt;=7.25,H65&lt;16.244,F65&gt;=2.5,D65&gt;=0.8),6.5,IF(AND(A65&gt;=4.75,A65&gt;=4.35,D65&lt;0.45,A65&lt;5.05,D65&lt;0.8),1.35,IF(AND(A65&lt;5.3,D65&lt;1.4,A65&lt;5.65,F65&lt;2.5,D65&gt;=0.8),3.1,IF(AND(A65&gt;=6.8,A65&gt;=6.55,A65&gt;=5.65,F65&lt;2.5,D65&gt;=0.8),4.9,IF(AND(H65&lt;5.767,A65&lt;7.25,H65&lt;16.244,F65&gt;=2.5,D65&gt;=0.8),4.5,IF(AND(G65&gt;=0.522,A65&lt;4.75,A65&gt;=4.35,D65&lt;0.45,A65&lt;5.05,D65&lt;0.8),1.2,IF(AND(G65&gt;=0.948,D65&lt;0.35,H65&lt;14.877,D65&lt;0.45,A65&gt;=5.05,D65&lt;0.8),1.7,IF(AND(H65&lt;13.089,D65&gt;=0.35,H65&lt;14.877,D65&lt;0.45,A65&gt;=5.05,D65&lt;0.8),1.5,IF(AND(H65&gt;=13.089,D65&gt;=0.35,H65&lt;14.877,D65&lt;0.45,A65&gt;=5.05,D65&lt;0.8),1.3,IF(AND(B65&gt;=2.95,A65&gt;=5.3,D65&lt;1.4,A65&lt;5.65,F65&lt;2.5,D65&gt;=0.8),4.1,IF(AND(H65&lt;9.181,A65&lt;6.05,A65&lt;6.55,A65&gt;=5.65,F65&lt;2.5,D65&gt;=0.8),5.1,IF(AND(H65&gt;=9.181,A65&lt;6.05,A65&lt;6.55,A65&gt;=5.65,F65&lt;2.5,D65&gt;=0.8),4.3,IF(AND(G65&gt;=0.867,A65&gt;=6.05,A65&lt;6.55,A65&gt;=5.65,F65&lt;2.5,D65&gt;=0.8),4.9,IF(AND(B65&lt;3.05,A65&lt;6.8,A65&gt;=6.55,A65&gt;=5.65,F65&lt;2.5,D65&gt;=0.8),5,IF(AND(B65&gt;=3.05,A65&lt;6.8,A65&gt;=6.55,A65&gt;=5.65,F65&lt;2.5,D65&gt;=0.8),4.55,IF(AND(H65&gt;=14.144,G65&lt;0.522,A65&lt;4.75,A65&gt;=4.35,D65&lt;0.45,A65&lt;5.05,D65&lt;0.8),1.3,IF(AND(B65&lt;2.7,B65&lt;2.95,A65&gt;=5.3,D65&lt;1.4,A65&lt;5.65,F65&lt;2.5,D65&gt;=0.8),3.78,IF(AND(B65&gt;=2.7,B65&lt;2.95,A65&gt;=5.3,D65&lt;1.4,A65&lt;5.65,F65&lt;2.5,D65&gt;=0.8),3.6,IF(AND(G65&lt;0.638,G65&lt;0.867,A65&gt;=6.05,A65&lt;6.55,A65&gt;=5.65,F65&lt;2.5,D65&gt;=0.8),4.433,IF(AND(G65&gt;=0.638,G65&lt;0.867,A65&gt;=6.05,A65&lt;6.55,A65&gt;=5.65,F65&lt;2.5,D65&gt;=0.8),4,IF(AND(A65&lt;6.35,H65&lt;11.146,H65&gt;=5.767,A65&lt;7.25,H65&lt;16.244,F65&gt;=2.5,D65&gt;=0.8),5.1,IF(AND(A65&lt;4.5,H65&lt;14.144,G65&lt;0.522,A65&lt;4.75,A65&gt;=4.35,D65&lt;0.45,A65&lt;5.05,D65&lt;0.8),1.35,IF(AND(A65&gt;=4.5,H65&lt;14.144,G65&lt;0.522,A65&lt;4.75,A65&gt;=4.35,D65&lt;0.45,A65&lt;5.05,D65&lt;0.8),1.4,IF(AND(A65&lt;5.15,B65&lt;3.75,G65&lt;0.948,D65&lt;0.35,H65&lt;14.877,D65&lt;0.45,A65&gt;=5.05,D65&lt;0.8),1.4,IF(AND(A65&gt;=5.15,B65&lt;3.75,G65&lt;0.948,D65&lt;0.35,H65&lt;14.877,D65&lt;0.45,A65&gt;=5.05,D65&lt;0.8),1.5,IF(AND(G65&lt;0.112,B65&gt;=3.75,G65&lt;0.948,D65&lt;0.35,H65&lt;14.877,D65&lt;0.45,A65&gt;=5.05,D65&lt;0.8),1.5,IF(AND(G65&gt;=0.112,B65&gt;=3.75,G65&lt;0.948,D65&lt;0.35,H65&lt;14.877,D65&lt;0.45,A65&gt;=5.05,D65&lt;0.8),1.6,IF(AND(G65&lt;0.075,A65&gt;=6.35,H65&lt;11.146,H65&gt;=5.767,A65&lt;7.25,H65&lt;16.244,F65&gt;=2.5,D65&gt;=0.8),5.5,IF(AND(G65&gt;=0.075,A65&gt;=6.35,H65&lt;11.146,H65&gt;=5.767,A65&lt;7.25,H65&lt;16.244,F65&gt;=2.5,D65&gt;=0.8),5.24,IF(AND(B65&lt;2.95,D65&lt;1.9,H65&gt;=11.146,H65&gt;=5.767,A65&lt;7.25,H65&lt;16.244,F65&gt;=2.5,D65&gt;=0.8),5.65,IF(AND(B65&gt;=2.95,D65&lt;1.9,H65&gt;=11.146,H65&gt;=5.767,A65&lt;7.25,H65&lt;16.244,F65&gt;=2.5,D65&gt;=0.8),5.8,IF(AND(H65&lt;13.42,D65&gt;=1.9,H65&gt;=11.146,H65&gt;=5.767,A65&lt;7.25,H65&lt;16.244,F65&gt;=2.5,D65&gt;=0.8),5.6,IF(AND(H65&gt;=13.42,D65&gt;=1.9,H65&gt;=11.146,H65&gt;=5.767,A65&lt;7.25,H65&lt;16.244,F65&gt;=2.5,D65&gt;=0.8),5.34,"shouldnthappen")))))))))))))))))))))))))))))))))))))))</f>
        <v>4.3</v>
      </c>
      <c r="AB65" s="1" t="n">
        <f aca="false">IF(AND(D65&gt;=0.35,F65&lt;1.5),1.5,IF(AND(F65&lt;2.5,D65&gt;=1.55,F65&gt;=1.5),4.85,IF(AND(H65&lt;8.308,D65&lt;0.15,D65&lt;0.35,F65&lt;1.5),1.5,IF(AND(H65&gt;=8.308,D65&lt;0.15,D65&lt;0.35,F65&lt;1.5),1.4,IF(AND(H65&lt;5.523,D65&gt;=0.15,D65&lt;0.35,F65&lt;1.5),1,IF(AND(G65&lt;0.572,H65&lt;10.688,D65&lt;1.55,F65&gt;=1.5),3.75,IF(AND(B65&gt;=3.5,F65&gt;=2.5,D65&gt;=1.55,F65&gt;=1.5),6.3,IF(AND(A65&gt;=5.65,G65&gt;=0.572,H65&lt;10.688,D65&lt;1.55,F65&gt;=1.5),4.45,IF(AND(B65&gt;=2.85,A65&lt;6.15,H65&gt;=10.688,D65&lt;1.55,F65&gt;=1.5),4.35,IF(AND(H65&gt;=16.284,B65&lt;3.5,F65&gt;=2.5,D65&gt;=1.55,F65&gt;=1.5),6.6,IF(AND(G65&gt;=0.241,G65&lt;0.338,H65&gt;=5.523,D65&gt;=0.15,D65&lt;0.35,F65&lt;1.5),1.25,IF(AND(A65&lt;5.05,G65&gt;=0.338,H65&gt;=5.523,D65&gt;=0.15,D65&lt;0.35,F65&lt;1.5),1.35,IF(AND(B65&lt;2.7,A65&lt;5.65,G65&gt;=0.572,H65&lt;10.688,D65&lt;1.55,F65&gt;=1.5),4,IF(AND(B65&gt;=2.7,A65&lt;5.65,G65&gt;=0.572,H65&lt;10.688,D65&lt;1.55,F65&gt;=1.5),3.6,IF(AND(B65&lt;2.45,B65&lt;2.85,A65&lt;6.15,H65&gt;=10.688,D65&lt;1.55,F65&gt;=1.5),3.7,IF(AND(A65&lt;6.25,B65&lt;2.85,A65&gt;=6.15,H65&gt;=10.688,D65&lt;1.55,F65&gt;=1.5),4.5,IF(AND(A65&gt;=6.25,B65&lt;2.85,A65&gt;=6.15,H65&gt;=10.688,D65&lt;1.55,F65&gt;=1.5),4.86,IF(AND(D65&gt;=1.45,B65&gt;=2.85,A65&gt;=6.15,H65&gt;=10.688,D65&lt;1.55,F65&gt;=1.5),4.8,IF(AND(H65&lt;8.202,H65&lt;16.284,B65&lt;3.5,F65&gt;=2.5,D65&gt;=1.55,F65&gt;=1.5),5.7,IF(AND(A65&gt;=5.1,G65&lt;0.241,G65&lt;0.338,H65&gt;=5.523,D65&gt;=0.15,D65&lt;0.35,F65&lt;1.5),1.5,IF(AND(B65&gt;=3.75,A65&gt;=5.05,G65&gt;=0.338,H65&gt;=5.523,D65&gt;=0.15,D65&lt;0.35,F65&lt;1.5),1.6,IF(AND(A65&lt;5.7,B65&gt;=2.45,B65&lt;2.85,A65&lt;6.15,H65&gt;=10.688,D65&lt;1.55,F65&gt;=1.5),3.9,IF(AND(A65&gt;=5.7,B65&gt;=2.45,B65&lt;2.85,A65&lt;6.15,H65&gt;=10.688,D65&lt;1.55,F65&gt;=1.5),4.02,IF(AND(H65&lt;13.654,D65&lt;1.45,B65&gt;=2.85,A65&gt;=6.15,H65&gt;=10.688,D65&lt;1.55,F65&gt;=1.5),4.333,IF(AND(H65&gt;=13.654,D65&lt;1.45,B65&gt;=2.85,A65&gt;=6.15,H65&gt;=10.688,D65&lt;1.55,F65&gt;=1.5),4.54,IF(AND(A65&lt;6.15,H65&gt;=8.202,H65&lt;16.284,B65&lt;3.5,F65&gt;=2.5,D65&gt;=1.55,F65&gt;=1.5),5,IF(AND(H65&lt;13.924,A65&lt;5.1,G65&lt;0.241,G65&lt;0.338,H65&gt;=5.523,D65&gt;=0.15,D65&lt;0.35,F65&lt;1.5),1.4,IF(AND(H65&gt;=13.924,A65&lt;5.1,G65&lt;0.241,G65&lt;0.338,H65&gt;=5.523,D65&gt;=0.15,D65&lt;0.35,F65&lt;1.5),1.5,IF(AND(D65&lt;0.25,B65&lt;3.75,A65&gt;=5.05,G65&gt;=0.338,H65&gt;=5.523,D65&gt;=0.15,D65&lt;0.35,F65&lt;1.5),1.5,IF(AND(D65&gt;=0.25,B65&lt;3.75,A65&gt;=5.05,G65&gt;=0.338,H65&gt;=5.523,D65&gt;=0.15,D65&lt;0.35,F65&lt;1.5),1.4,IF(AND(H65&lt;8.884,B65&gt;=3.05,A65&gt;=6.15,H65&gt;=8.202,H65&lt;16.284,B65&lt;3.5,F65&gt;=2.5,D65&gt;=1.55,F65&gt;=1.5),5.1,IF(AND(A65&lt;6.45,G65&lt;0.368,B65&lt;3.05,A65&gt;=6.15,H65&gt;=8.202,H65&lt;16.284,B65&lt;3.5,F65&gt;=2.5,D65&gt;=1.55,F65&gt;=1.5),5.525,IF(AND(A65&gt;=6.45,G65&lt;0.368,B65&lt;3.05,A65&gt;=6.15,H65&gt;=8.202,H65&lt;16.284,B65&lt;3.5,F65&gt;=2.5,D65&gt;=1.55,F65&gt;=1.5),5.35,IF(AND(D65&lt;2.25,G65&gt;=0.368,B65&lt;3.05,A65&gt;=6.15,H65&gt;=8.202,H65&lt;16.284,B65&lt;3.5,F65&gt;=2.5,D65&gt;=1.55,F65&gt;=1.5),5.8,IF(AND(D65&gt;=2.25,G65&gt;=0.368,B65&lt;3.05,A65&gt;=6.15,H65&gt;=8.202,H65&lt;16.284,B65&lt;3.5,F65&gt;=2.5,D65&gt;=1.55,F65&gt;=1.5),5.2,IF(AND(H65&lt;10.257,H65&gt;=8.884,B65&gt;=3.05,A65&gt;=6.15,H65&gt;=8.202,H65&lt;16.284,B65&lt;3.5,F65&gt;=2.5,D65&gt;=1.55,F65&gt;=1.5),5.9,IF(AND(H65&gt;=10.257,H65&gt;=8.884,B65&gt;=3.05,A65&gt;=6.15,H65&gt;=8.202,H65&lt;16.284,B65&lt;3.5,F65&gt;=2.5,D65&gt;=1.55,F65&gt;=1.5),5.48,"shouldnthappen")))))))))))))))))))))))))))))))))))))</f>
        <v>3.7</v>
      </c>
      <c r="AC65" s="1" t="n">
        <f aca="false">IF(AND(H65&lt;5.748,A65&lt;5.05,D65&lt;0.8),1,IF(AND(B65&lt;3.35,A65&gt;=5.05,D65&lt;0.8),1.7,IF(AND(A65&lt;5.85,G65&lt;0.154,D65&gt;=0.8),4.5,IF(AND(D65&gt;=0.45,H65&gt;=5.748,A65&lt;5.05,D65&lt;0.8),1.6,IF(AND(G65&gt;=0.934,B65&gt;=3.35,A65&gt;=5.05,D65&lt;0.8),1.7,IF(AND(D65&lt;2.1,A65&gt;=5.85,G65&lt;0.154,D65&gt;=0.8),6.15,IF(AND(D65&gt;=2.1,A65&gt;=5.85,G65&lt;0.154,D65&gt;=0.8),5.5,IF(AND(A65&lt;6.1,D65&gt;=1.55,G65&gt;=0.154,D65&gt;=0.8),5,IF(AND(H65&gt;=14.379,G65&lt;0.934,B65&gt;=3.35,A65&gt;=5.05,D65&lt;0.8),1.58,IF(AND(G65&lt;0.379,A65&gt;=6.1,D65&gt;=1.55,G65&gt;=0.154,D65&gt;=0.8),5.42,IF(AND(H65&lt;13.924,G65&lt;0.227,D65&lt;0.45,H65&gt;=5.748,A65&lt;5.05,D65&lt;0.8),1.4,IF(AND(H65&gt;=13.924,G65&lt;0.227,D65&lt;0.45,H65&gt;=5.748,A65&lt;5.05,D65&lt;0.8),1.5,IF(AND(B65&lt;3.1,G65&gt;=0.227,D65&lt;0.45,H65&gt;=5.748,A65&lt;5.05,D65&lt;0.8),1.1,IF(AND(G65&lt;0.13,H65&lt;14.379,G65&lt;0.934,B65&gt;=3.35,A65&gt;=5.05,D65&lt;0.8),1.4,IF(AND(D65&lt;1.05,A65&lt;5.65,D65&lt;1.35,D65&lt;1.55,G65&gt;=0.154,D65&gt;=0.8),3.7,IF(AND(D65&lt;1.25,A65&gt;=5.65,D65&lt;1.35,D65&lt;1.55,G65&gt;=0.154,D65&gt;=0.8),4.06,IF(AND(D65&gt;=1.25,A65&gt;=5.65,D65&lt;1.35,D65&lt;1.55,G65&gt;=0.154,D65&gt;=0.8),4.425,IF(AND(H65&lt;13.654,D65&lt;1.45,D65&gt;=1.35,D65&lt;1.55,G65&gt;=0.154,D65&gt;=0.8),4.275,IF(AND(G65&lt;0.259,D65&gt;=1.45,D65&gt;=1.35,D65&lt;1.55,G65&gt;=0.154,D65&gt;=0.8),5.1,IF(AND(B65&lt;2.95,G65&gt;=0.379,A65&gt;=6.1,D65&gt;=1.55,G65&gt;=0.154,D65&gt;=0.8),6.3,IF(AND(B65&lt;3.25,B65&gt;=3.1,G65&gt;=0.227,D65&lt;0.45,H65&gt;=5.748,A65&lt;5.05,D65&lt;0.8),1.3,IF(AND(B65&gt;=3.25,B65&gt;=3.1,G65&gt;=0.227,D65&lt;0.45,H65&gt;=5.748,A65&lt;5.05,D65&lt;0.8),1.4,IF(AND(H65&gt;=13.372,G65&gt;=0.13,H65&lt;14.379,G65&lt;0.934,B65&gt;=3.35,A65&gt;=5.05,D65&lt;0.8),1.4,IF(AND(H65&lt;6.69,D65&gt;=1.05,A65&lt;5.65,D65&lt;1.35,D65&lt;1.55,G65&gt;=0.154,D65&gt;=0.8),4.033,IF(AND(H65&gt;=6.69,D65&gt;=1.05,A65&lt;5.65,D65&lt;1.35,D65&lt;1.55,G65&gt;=0.154,D65&gt;=0.8),3.88,IF(AND(B65&lt;2.85,H65&gt;=13.654,D65&lt;1.45,D65&gt;=1.35,D65&lt;1.55,G65&gt;=0.154,D65&gt;=0.8),4.8,IF(AND(B65&gt;=2.85,H65&gt;=13.654,D65&lt;1.45,D65&gt;=1.35,D65&lt;1.55,G65&gt;=0.154,D65&gt;=0.8),4.7,IF(AND(H65&lt;11.681,G65&gt;=0.259,D65&gt;=1.45,D65&gt;=1.35,D65&lt;1.55,G65&gt;=0.154,D65&gt;=0.8),4.85,IF(AND(H65&gt;=11.681,G65&gt;=0.259,D65&gt;=1.45,D65&gt;=1.35,D65&lt;1.55,G65&gt;=0.154,D65&gt;=0.8),4.633,IF(AND(A65&lt;6.25,B65&gt;=2.95,G65&gt;=0.379,A65&gt;=6.1,D65&gt;=1.55,G65&gt;=0.154,D65&gt;=0.8),5.4,IF(AND(D65&lt;0.3,H65&lt;13.372,G65&gt;=0.13,H65&lt;14.379,G65&lt;0.934,B65&gt;=3.35,A65&gt;=5.05,D65&lt;0.8),1.475,IF(AND(D65&gt;=0.3,H65&lt;13.372,G65&gt;=0.13,H65&lt;14.379,G65&lt;0.934,B65&gt;=3.35,A65&gt;=5.05,D65&lt;0.8),1.5,IF(AND(B65&lt;3.15,A65&gt;=6.25,B65&gt;=2.95,G65&gt;=0.379,A65&gt;=6.1,D65&gt;=1.55,G65&gt;=0.154,D65&gt;=0.8),5.7,IF(AND(B65&gt;=3.15,A65&gt;=6.25,B65&gt;=2.95,G65&gt;=0.379,A65&gt;=6.1,D65&gt;=1.55,G65&gt;=0.154,D65&gt;=0.8),5.933,"shouldnthappen"))))))))))))))))))))))))))))))))))</f>
        <v>4.06</v>
      </c>
      <c r="AD65" s="1" t="n">
        <f aca="false">IF(AND(H65&lt;6.621,A65&lt;4.95,D65&lt;0.8),1,IF(AND(H65&lt;14.144,H65&gt;=6.621,A65&lt;4.95,D65&lt;0.8),1.4,IF(AND(H65&gt;=14.144,H65&gt;=6.621,A65&lt;4.95,D65&lt;0.8),1.3,IF(AND(G65&lt;0.13,B65&gt;=3.85,A65&gt;=4.95,D65&lt;0.8),1.3,IF(AND(G65&gt;=0.13,B65&gt;=3.85,A65&gt;=4.95,D65&lt;0.8),1.425,IF(AND(A65&gt;=6.05,B65&lt;2.75,D65&lt;1.55,D65&gt;=0.8),4.9,IF(AND(A65&gt;=7.3,G65&lt;0.119,D65&gt;=1.55,D65&gt;=0.8),6.7,IF(AND(H65&lt;6.555,D65&lt;0.25,B65&lt;3.85,A65&gt;=4.95,D65&lt;0.8),1.7,IF(AND(B65&lt;3.4,D65&gt;=0.25,B65&lt;3.85,A65&gt;=4.95,D65&lt;0.8),1.7,IF(AND(B65&gt;=3.4,D65&gt;=0.25,B65&lt;3.85,A65&gt;=4.95,D65&lt;0.8),1.6,IF(AND(A65&lt;5.05,A65&lt;6.05,B65&lt;2.75,D65&lt;1.55,D65&gt;=0.8),3.3,IF(AND(B65&lt;2.85,D65&lt;1.35,B65&gt;=2.75,D65&lt;1.55,D65&gt;=0.8),4.5,IF(AND(H65&lt;12.206,D65&gt;=1.35,B65&gt;=2.75,D65&lt;1.55,D65&gt;=0.8),4.7,IF(AND(H65&gt;=12.206,D65&gt;=1.35,B65&gt;=2.75,D65&lt;1.55,D65&gt;=0.8),4.52,IF(AND(G65&lt;0.024,A65&lt;7.3,G65&lt;0.119,D65&gt;=1.55,D65&gt;=0.8),5.7,IF(AND(G65&gt;=0.024,A65&lt;7.3,G65&lt;0.119,D65&gt;=1.55,D65&gt;=0.8),5.6,IF(AND(F65&lt;2.5,G65&lt;0.417,G65&gt;=0.119,D65&gt;=1.55,D65&gt;=0.8),5.05,IF(AND(B65&lt;3.15,H65&gt;=6.555,D65&lt;0.25,B65&lt;3.85,A65&gt;=4.95,D65&lt;0.8),1.6,IF(AND(G65&lt;0.356,A65&gt;=5.05,A65&lt;6.05,B65&lt;2.75,D65&lt;1.55,D65&gt;=0.8),4.12,IF(AND(A65&lt;5.65,B65&gt;=2.85,D65&lt;1.35,B65&gt;=2.75,D65&lt;1.55,D65&gt;=0.8),3.6,IF(AND(B65&lt;3.15,F65&gt;=2.5,G65&lt;0.417,G65&gt;=0.119,D65&gt;=1.55,D65&gt;=0.8),5.18,IF(AND(B65&gt;=3.15,F65&gt;=2.5,G65&lt;0.417,G65&gt;=0.119,D65&gt;=1.55,D65&gt;=0.8),5.3,IF(AND(D65&lt;1.7,A65&lt;6.95,G65&gt;=0.417,G65&gt;=0.119,D65&gt;=1.55,D65&gt;=0.8),4.7,IF(AND(A65&lt;7.25,A65&gt;=6.95,G65&gt;=0.417,G65&gt;=0.119,D65&gt;=1.55,D65&gt;=0.8),5.8,IF(AND(A65&gt;=7.25,A65&gt;=6.95,G65&gt;=0.417,G65&gt;=0.119,D65&gt;=1.55,D65&gt;=0.8),6.333,IF(AND(H65&lt;8.594,B65&gt;=3.15,H65&gt;=6.555,D65&lt;0.25,B65&lt;3.85,A65&gt;=4.95,D65&lt;0.8),1.4,IF(AND(H65&gt;=8.594,B65&gt;=3.15,H65&gt;=6.555,D65&lt;0.25,B65&lt;3.85,A65&gt;=4.95,D65&lt;0.8),1.5,IF(AND(H65&gt;=11.218,G65&gt;=0.356,A65&gt;=5.05,A65&lt;6.05,B65&lt;2.75,D65&lt;1.55,D65&gt;=0.8),3.925,IF(AND(A65&gt;=6.5,A65&gt;=5.65,B65&gt;=2.85,D65&lt;1.35,B65&gt;=2.75,D65&lt;1.55,D65&gt;=0.8),4.6,IF(AND(H65&lt;8.602,H65&lt;11.218,G65&gt;=0.356,A65&gt;=5.05,A65&lt;6.05,B65&lt;2.75,D65&lt;1.55,D65&gt;=0.8),3.95,IF(AND(H65&gt;=8.602,H65&lt;11.218,G65&gt;=0.356,A65&gt;=5.05,A65&lt;6.05,B65&lt;2.75,D65&lt;1.55,D65&gt;=0.8),3.75,IF(AND(H65&lt;10.129,A65&lt;6.5,A65&gt;=5.65,B65&gt;=2.85,D65&lt;1.35,B65&gt;=2.75,D65&lt;1.55,D65&gt;=0.8),4.2,IF(AND(H65&gt;=10.129,A65&lt;6.5,A65&gt;=5.65,B65&gt;=2.85,D65&lt;1.35,B65&gt;=2.75,D65&lt;1.55,D65&gt;=0.8),4.267,IF(AND(D65&lt;2.2,B65&lt;3.05,D65&gt;=1.7,A65&lt;6.95,G65&gt;=0.417,G65&gt;=0.119,D65&gt;=1.55,D65&gt;=0.8),5.3,IF(AND(D65&gt;=2.2,B65&lt;3.05,D65&gt;=1.7,A65&lt;6.95,G65&gt;=0.417,G65&gt;=0.119,D65&gt;=1.55,D65&gt;=0.8),5.133,IF(AND(D65&lt;2.45,B65&gt;=3.05,D65&gt;=1.7,A65&lt;6.95,G65&gt;=0.417,G65&gt;=0.119,D65&gt;=1.55,D65&gt;=0.8),5.6,IF(AND(D65&gt;=2.45,B65&gt;=3.05,D65&gt;=1.7,A65&lt;6.95,G65&gt;=0.417,G65&gt;=0.119,D65&gt;=1.55,D65&gt;=0.8),6,"shouldnthappen")))))))))))))))))))))))))))))))))))))</f>
        <v>3.925</v>
      </c>
      <c r="AE65" s="1" t="n">
        <f aca="false">IF(AND(G65&lt;0.123,D65&gt;=0.25,D65&lt;0.75),1.3,IF(AND(H65&gt;=16.774,D65&gt;=1.75,D65&gt;=0.75),6.4,IF(AND(B65&lt;3.4,A65&lt;4.8,D65&lt;0.25,D65&lt;0.75),1.22,IF(AND(B65&gt;=3.4,A65&lt;4.8,D65&lt;0.25,D65&lt;0.75),1,IF(AND(A65&gt;=5.45,A65&gt;=4.8,D65&lt;0.25,D65&lt;0.75),1.367,IF(AND(H65&gt;=10.688,D65&lt;1.35,D65&lt;1.75,D65&gt;=0.75),4.2,IF(AND(A65&lt;5.3,D65&gt;=1.35,D65&lt;1.75,D65&gt;=0.75),4.05,IF(AND(G65&gt;=0.857,H65&lt;16.774,D65&gt;=1.75,D65&gt;=0.75),5.02,IF(AND(H65&lt;6.089,A65&lt;5.45,A65&gt;=4.8,D65&lt;0.25,D65&lt;0.75),1.7,IF(AND(G65&lt;0.184,D65&lt;0.35,G65&gt;=0.123,D65&gt;=0.25,D65&lt;0.75),1.7,IF(AND(G65&gt;=0.184,D65&lt;0.35,G65&gt;=0.123,D65&gt;=0.25,D65&lt;0.75),1.48,IF(AND(A65&lt;5.25,D65&gt;=0.35,G65&gt;=0.123,D65&gt;=0.25,D65&lt;0.75),1.75,IF(AND(A65&gt;=5.25,D65&gt;=0.35,G65&gt;=0.123,D65&gt;=0.25,D65&lt;0.75),1.5,IF(AND(A65&lt;5.3,H65&lt;10.688,D65&lt;1.35,D65&lt;1.75,D65&gt;=0.75),3.15,IF(AND(H65&lt;9.474,A65&gt;=5.3,D65&gt;=1.35,D65&lt;1.75,D65&gt;=0.75),4.95,IF(AND(G65&gt;=0.779,G65&lt;0.857,H65&lt;16.774,D65&gt;=1.75,D65&gt;=0.75),6,IF(AND(G65&lt;0.05,H65&gt;=6.089,A65&lt;5.45,A65&gt;=4.8,D65&lt;0.25,D65&lt;0.75),1.4,IF(AND(H65&lt;6.69,A65&gt;=5.3,H65&lt;10.688,D65&lt;1.35,D65&lt;1.75,D65&gt;=0.75),4.033,IF(AND(H65&gt;=6.69,A65&gt;=5.3,H65&lt;10.688,D65&lt;1.35,D65&lt;1.75,D65&gt;=0.75),3.733,IF(AND(B65&lt;2.5,H65&gt;=9.474,A65&gt;=5.3,D65&gt;=1.35,D65&lt;1.75,D65&gt;=0.75),4.5,IF(AND(D65&gt;=2.45,G65&lt;0.779,G65&lt;0.857,H65&lt;16.774,D65&gt;=1.75,D65&gt;=0.75),6,IF(AND(B65&gt;=3.75,G65&gt;=0.05,H65&gt;=6.089,A65&lt;5.45,A65&gt;=4.8,D65&lt;0.25,D65&lt;0.75),1.6,IF(AND(H65&lt;13.695,B65&gt;=2.5,H65&gt;=9.474,A65&gt;=5.3,D65&gt;=1.35,D65&lt;1.75,D65&gt;=0.75),4.567,IF(AND(G65&gt;=0.654,D65&lt;2.45,G65&lt;0.779,G65&lt;0.857,H65&lt;16.774,D65&gt;=1.75,D65&gt;=0.75),4.9,IF(AND(G65&gt;=0.73,B65&lt;3.75,G65&gt;=0.05,H65&gt;=6.089,A65&lt;5.45,A65&gt;=4.8,D65&lt;0.25,D65&lt;0.75),1.4,IF(AND(A65&lt;6.65,H65&gt;=13.695,B65&gt;=2.5,H65&gt;=9.474,A65&gt;=5.3,D65&gt;=1.35,D65&lt;1.75,D65&gt;=0.75),4.4,IF(AND(A65&gt;=6.65,H65&gt;=13.695,B65&gt;=2.5,H65&gt;=9.474,A65&gt;=5.3,D65&gt;=1.35,D65&lt;1.75,D65&gt;=0.75),4.84,IF(AND(B65&lt;2.75,G65&lt;0.654,D65&lt;2.45,G65&lt;0.779,G65&lt;0.857,H65&lt;16.774,D65&gt;=1.75,D65&gt;=0.75),5.2,IF(AND(H65&lt;9.524,G65&lt;0.73,B65&lt;3.75,G65&gt;=0.05,H65&gt;=6.089,A65&lt;5.45,A65&gt;=4.8,D65&lt;0.25,D65&lt;0.75),1.5,IF(AND(H65&gt;=9.524,G65&lt;0.73,B65&lt;3.75,G65&gt;=0.05,H65&gt;=6.089,A65&lt;5.45,A65&gt;=4.8,D65&lt;0.25,D65&lt;0.75),1.4,IF(AND(H65&gt;=13.644,B65&gt;=2.75,G65&lt;0.654,D65&lt;2.45,G65&lt;0.779,G65&lt;0.857,H65&lt;16.774,D65&gt;=1.75,D65&gt;=0.75),6.033,IF(AND(A65&gt;=6.85,H65&lt;13.644,B65&gt;=2.75,G65&lt;0.654,D65&lt;2.45,G65&lt;0.779,G65&lt;0.857,H65&lt;16.774,D65&gt;=1.75,D65&gt;=0.75),5.1,IF(AND(A65&gt;=6.75,A65&lt;6.85,H65&lt;13.644,B65&gt;=2.75,G65&lt;0.654,D65&lt;2.45,G65&lt;0.779,G65&lt;0.857,H65&lt;16.774,D65&gt;=1.75,D65&gt;=0.75),5.9,IF(AND(D65&gt;=2.35,A65&lt;6.75,A65&lt;6.85,H65&lt;13.644,B65&gt;=2.75,G65&lt;0.654,D65&lt;2.45,G65&lt;0.779,G65&lt;0.857,H65&lt;16.774,D65&gt;=1.75,D65&gt;=0.75),5.6,IF(AND(H65&lt;11.146,D65&lt;2.35,A65&lt;6.75,A65&lt;6.85,H65&lt;13.644,B65&gt;=2.75,G65&lt;0.654,D65&lt;2.45,G65&lt;0.779,G65&lt;0.857,H65&lt;16.774,D65&gt;=1.75,D65&gt;=0.75),5.4,IF(AND(H65&gt;=11.146,D65&lt;2.35,A65&lt;6.75,A65&lt;6.85,H65&lt;13.644,B65&gt;=2.75,G65&lt;0.654,D65&lt;2.45,G65&lt;0.779,G65&lt;0.857,H65&lt;16.774,D65&gt;=1.75,D65&gt;=0.75),5.6,"shouldnthappen"))))))))))))))))))))))))))))))))))))</f>
        <v>4.2</v>
      </c>
      <c r="AF65" s="1" t="n">
        <f aca="false">IF(AND(A65&lt;4.5,D65&lt;0.8),1.233,IF(AND(B65&lt;3.05,A65&gt;=4.5,D65&lt;0.8),1.4,IF(AND(D65&gt;=0.45,B65&gt;=3.05,A65&gt;=4.5,D65&lt;0.8),1.667,IF(AND(D65&lt;1.05,D65&lt;1.35,A65&lt;6.25,D65&gt;=0.8),3.633,IF(AND(H65&lt;13.935,A65&gt;=7.05,A65&gt;=6.25,D65&gt;=0.8),6,IF(AND(G65&gt;=0.948,D65&lt;0.45,B65&gt;=3.05,A65&gt;=4.5,D65&lt;0.8),1.7,IF(AND(G65&lt;0.652,D65&gt;=1.05,D65&lt;1.35,A65&lt;6.25,D65&gt;=0.8),4.16,IF(AND(D65&gt;=2.15,D65&gt;=1.75,D65&gt;=1.35,A65&lt;6.25,D65&gt;=0.8),5.4,IF(AND(G65&gt;=0.912,F65&lt;2.5,A65&lt;7.05,A65&gt;=6.25,D65&gt;=0.8),4.4,IF(AND(B65&gt;=3.25,F65&gt;=2.5,A65&lt;7.05,A65&gt;=6.25,D65&gt;=0.8),5.85,IF(AND(H65&lt;17.32,H65&gt;=13.935,A65&gt;=7.05,A65&gt;=6.25,D65&gt;=0.8),6.65,IF(AND(H65&gt;=17.32,H65&gt;=13.935,A65&gt;=7.05,A65&gt;=6.25,D65&gt;=0.8),6.4,IF(AND(H65&gt;=13.547,G65&lt;0.948,D65&lt;0.45,B65&gt;=3.05,A65&gt;=4.5,D65&lt;0.8),1.38,IF(AND(B65&gt;=2.75,G65&gt;=0.652,D65&gt;=1.05,D65&lt;1.35,A65&lt;6.25,D65&gt;=0.8),3.6,IF(AND(H65&lt;9.417,G65&lt;0.404,D65&lt;1.75,D65&gt;=1.35,A65&lt;6.25,D65&gt;=0.8),4.2,IF(AND(H65&gt;=9.417,G65&lt;0.404,D65&lt;1.75,D65&gt;=1.35,A65&lt;6.25,D65&gt;=0.8),4.5,IF(AND(G65&lt;0.464,G65&gt;=0.404,D65&lt;1.75,D65&gt;=1.35,A65&lt;6.25,D65&gt;=0.8),4.5,IF(AND(G65&gt;=0.464,G65&gt;=0.404,D65&lt;1.75,D65&gt;=1.35,A65&lt;6.25,D65&gt;=0.8),4.625,IF(AND(D65&lt;1.85,D65&lt;2.15,D65&gt;=1.75,D65&gt;=1.35,A65&lt;6.25,D65&gt;=0.8),4.9,IF(AND(D65&gt;=1.85,D65&lt;2.15,D65&gt;=1.75,D65&gt;=1.35,A65&lt;6.25,D65&gt;=0.8),5.05,IF(AND(G65&lt;0.332,G65&lt;0.912,F65&lt;2.5,A65&lt;7.05,A65&gt;=6.25,D65&gt;=0.8),4.467,IF(AND(G65&gt;=0.332,G65&lt;0.912,F65&lt;2.5,A65&lt;7.05,A65&gt;=6.25,D65&gt;=0.8),4.767,IF(AND(D65&lt;0.15,H65&lt;13.547,G65&lt;0.948,D65&lt;0.45,B65&gt;=3.05,A65&gt;=4.5,D65&lt;0.8),1.5,IF(AND(D65&lt;1.15,B65&lt;2.75,G65&gt;=0.652,D65&gt;=1.05,D65&lt;1.35,A65&lt;6.25,D65&gt;=0.8),3.9,IF(AND(D65&gt;=1.15,B65&lt;2.75,G65&gt;=0.652,D65&gt;=1.05,D65&lt;1.35,A65&lt;6.25,D65&gt;=0.8),4,IF(AND(D65&gt;=2.25,B65&lt;3.15,B65&lt;3.25,F65&gt;=2.5,A65&lt;7.05,A65&gt;=6.25,D65&gt;=0.8),5.14,IF(AND(G65&lt;0.621,B65&gt;=3.15,B65&lt;3.25,F65&gt;=2.5,A65&lt;7.05,A65&gt;=6.25,D65&gt;=0.8),5.75,IF(AND(G65&gt;=0.621,B65&gt;=3.15,B65&lt;3.25,F65&gt;=2.5,A65&lt;7.05,A65&gt;=6.25,D65&gt;=0.8),5.1,IF(AND(G65&gt;=0.862,D65&gt;=0.15,H65&lt;13.547,G65&lt;0.948,D65&lt;0.45,B65&gt;=3.05,A65&gt;=4.5,D65&lt;0.8),1.5,IF(AND(A65&lt;6.35,D65&lt;2.25,B65&lt;3.15,B65&lt;3.25,F65&gt;=2.5,A65&lt;7.05,A65&gt;=6.25,D65&gt;=0.8),5.267,IF(AND(A65&gt;=6.35,D65&lt;2.25,B65&lt;3.15,B65&lt;3.25,F65&gt;=2.5,A65&lt;7.05,A65&gt;=6.25,D65&gt;=0.8),5.42,IF(AND(A65&lt;5.1,G65&lt;0.862,D65&gt;=0.15,H65&lt;13.547,G65&lt;0.948,D65&lt;0.45,B65&gt;=3.05,A65&gt;=4.5,D65&lt;0.8),1.35,IF(AND(B65&lt;3.95,A65&gt;=5.1,G65&lt;0.862,D65&gt;=0.15,H65&lt;13.547,G65&lt;0.948,D65&lt;0.45,B65&gt;=3.05,A65&gt;=4.5,D65&lt;0.8),1.5,IF(AND(B65&gt;=3.95,A65&gt;=5.1,G65&lt;0.862,D65&gt;=0.15,H65&lt;13.547,G65&lt;0.948,D65&lt;0.45,B65&gt;=3.05,A65&gt;=4.5,D65&lt;0.8),1.467,"shouldnthappen"))))))))))))))))))))))))))))))))))</f>
        <v>3.633</v>
      </c>
      <c r="AG65" s="1" t="n">
        <f aca="false">IF(AND(H65&lt;5.748,A65&lt;4.85,D65&lt;0.75),1,IF(AND(B65&gt;=3.5,D65&gt;=1.75,D65&gt;=0.75),6.2,IF(AND(A65&gt;=4.65,H65&gt;=5.748,A65&lt;4.85,D65&lt;0.75),1.333,IF(AND(H65&lt;6.417,B65&lt;3.45,A65&gt;=4.85,D65&lt;0.75),1.7,IF(AND(A65&lt;5.05,B65&gt;=3.45,A65&gt;=4.85,D65&lt;0.75),1.4,IF(AND(A65&gt;=5.05,B65&gt;=3.45,A65&gt;=4.85,D65&lt;0.75),1.5,IF(AND(F65&gt;=2.5,H65&lt;13.641,D65&lt;1.75,D65&gt;=0.75),4.667,IF(AND(G65&lt;0.187,H65&gt;=13.641,D65&lt;1.75,D65&gt;=0.75),5,IF(AND(A65&gt;=7.1,B65&lt;3.5,D65&gt;=1.75,D65&gt;=0.75),6.575,IF(AND(G65&lt;0.161,A65&lt;4.65,H65&gt;=5.748,A65&lt;4.85,D65&lt;0.75),1.5,IF(AND(H65&lt;8.399,H65&gt;=6.417,B65&lt;3.45,A65&gt;=4.85,D65&lt;0.75),1.5,IF(AND(H65&gt;=8.399,H65&gt;=6.417,B65&lt;3.45,A65&gt;=4.85,D65&lt;0.75),1.625,IF(AND(G65&lt;0.086,F65&lt;2.5,H65&lt;13.641,D65&lt;1.75,D65&gt;=0.75),4.7,IF(AND(D65&lt;1.35,G65&gt;=0.187,H65&gt;=13.641,D65&lt;1.75,D65&gt;=0.75),4.2,IF(AND(G65&lt;0.422,G65&gt;=0.161,A65&lt;4.65,H65&gt;=5.748,A65&lt;4.85,D65&lt;0.75),1.4,IF(AND(G65&gt;=0.422,G65&gt;=0.161,A65&lt;4.65,H65&gt;=5.748,A65&lt;4.85,D65&lt;0.75),1.3,IF(AND(B65&lt;2.5,D65&gt;=1.35,G65&gt;=0.187,H65&gt;=13.641,D65&lt;1.75,D65&gt;=0.75),4.5,IF(AND(B65&lt;2.75,A65&lt;6,A65&lt;7.1,B65&lt;3.5,D65&gt;=1.75,D65&gt;=0.75),5.1,IF(AND(B65&gt;=2.75,A65&lt;6,A65&lt;7.1,B65&lt;3.5,D65&gt;=1.75,D65&gt;=0.75),5.02,IF(AND(A65&lt;5.15,A65&lt;5.9,G65&gt;=0.086,F65&lt;2.5,H65&lt;13.641,D65&lt;1.75,D65&gt;=0.75),3,IF(AND(G65&lt;0.644,A65&gt;=5.9,G65&gt;=0.086,F65&lt;2.5,H65&lt;13.641,D65&lt;1.75,D65&gt;=0.75),4.65,IF(AND(G65&gt;=0.644,A65&gt;=5.9,G65&gt;=0.086,F65&lt;2.5,H65&lt;13.641,D65&lt;1.75,D65&gt;=0.75),4.24,IF(AND(D65&lt;1.45,B65&gt;=2.5,D65&gt;=1.35,G65&gt;=0.187,H65&gt;=13.641,D65&lt;1.75,D65&gt;=0.75),4.68,IF(AND(D65&gt;=1.45,B65&gt;=2.5,D65&gt;=1.35,G65&gt;=0.187,H65&gt;=13.641,D65&lt;1.75,D65&gt;=0.75),4.833,IF(AND(H65&lt;13.18,D65&lt;2.05,A65&gt;=6,A65&lt;7.1,B65&lt;3.5,D65&gt;=1.75,D65&gt;=0.75),5.44,IF(AND(H65&gt;=13.18,D65&lt;2.05,A65&gt;=6,A65&lt;7.1,B65&lt;3.5,D65&gt;=1.75,D65&gt;=0.75),5.1,IF(AND(H65&lt;8.759,D65&gt;=2.05,A65&gt;=6,A65&lt;7.1,B65&lt;3.5,D65&gt;=1.75,D65&gt;=0.75),5.4,IF(AND(A65&gt;=5.75,A65&gt;=5.15,A65&lt;5.9,G65&gt;=0.086,F65&lt;2.5,H65&lt;13.641,D65&lt;1.75,D65&gt;=0.75),3.967,IF(AND(H65&lt;10.159,H65&gt;=8.759,D65&gt;=2.05,A65&gt;=6,A65&lt;7.1,B65&lt;3.5,D65&gt;=1.75,D65&gt;=0.75),5.925,IF(AND(D65&lt;1.2,A65&lt;5.75,A65&gt;=5.15,A65&lt;5.9,G65&gt;=0.086,F65&lt;2.5,H65&lt;13.641,D65&lt;1.75,D65&gt;=0.75),3.667,IF(AND(D65&lt;2.25,H65&gt;=10.159,H65&gt;=8.759,D65&gt;=2.05,A65&gt;=6,A65&lt;7.1,B65&lt;3.5,D65&gt;=1.75,D65&gt;=0.75),5.66,IF(AND(D65&gt;=2.25,H65&gt;=10.159,H65&gt;=8.759,D65&gt;=2.05,A65&gt;=6,A65&lt;7.1,B65&lt;3.5,D65&gt;=1.75,D65&gt;=0.75),5.34,IF(AND(D65&lt;1.35,D65&gt;=1.2,A65&lt;5.75,A65&gt;=5.15,A65&lt;5.9,G65&gt;=0.086,F65&lt;2.5,H65&lt;13.641,D65&lt;1.75,D65&gt;=0.75),4.025,IF(AND(D65&gt;=1.35,D65&gt;=1.2,A65&lt;5.75,A65&gt;=5.15,A65&lt;5.9,G65&gt;=0.086,F65&lt;2.5,H65&lt;13.641,D65&lt;1.75,D65&gt;=0.75),3.9,"shouldnthappen"))))))))))))))))))))))))))))))))))</f>
        <v>4.24</v>
      </c>
      <c r="AH65" s="1" t="n">
        <f aca="false">IF(AND(F65&lt;1.5,H65&lt;6.799,A65&lt;5.45),1.7,IF(AND(F65&gt;=1.5,H65&lt;6.799,A65&lt;5.45),4.1,IF(AND(D65&gt;=0.8,H65&gt;=6.799,A65&lt;5.45),3.9,IF(AND(H65&lt;7.564,F65&lt;2.5,A65&gt;=5.45),3.925,IF(AND(H65&gt;=16.284,F65&gt;=2.5,A65&gt;=5.45),6.5,IF(AND(A65&lt;4.35,D65&lt;0.8,H65&gt;=6.799,A65&lt;5.45),1.1,IF(AND(B65&lt;2.8,D65&lt;1.35,H65&gt;=7.564,F65&lt;2.5,A65&gt;=5.45),4.1,IF(AND(B65&gt;=2.8,D65&lt;1.35,H65&gt;=7.564,F65&lt;2.5,A65&gt;=5.45),4.267,IF(AND(B65&lt;2.75,D65&gt;=1.35,H65&gt;=7.564,F65&lt;2.5,A65&gt;=5.45),5,IF(AND(G65&gt;=0.078,G65&lt;0.26,H65&lt;16.284,F65&gt;=2.5,A65&gt;=5.45),6.06,IF(AND(G65&gt;=0.805,G65&gt;=0.26,H65&lt;16.284,F65&gt;=2.5,A65&gt;=5.45),5.02,IF(AND(H65&gt;=10.109,B65&gt;=3.45,A65&gt;=4.35,D65&lt;0.8,H65&gt;=6.799,A65&lt;5.45),1.55,IF(AND(D65&lt;2.25,G65&lt;0.078,G65&lt;0.26,H65&lt;16.284,F65&gt;=2.5,A65&gt;=5.45),5.6,IF(AND(D65&gt;=2.25,G65&lt;0.078,G65&lt;0.26,H65&lt;16.284,F65&gt;=2.5,A65&gt;=5.45),5.7,IF(AND(A65&lt;6.15,G65&lt;0.805,G65&gt;=0.26,H65&lt;16.284,F65&gt;=2.5,A65&gt;=5.45),4.967,IF(AND(A65&lt;4.65,H65&lt;12.227,B65&lt;3.45,A65&gt;=4.35,D65&lt;0.8,H65&gt;=6.799,A65&lt;5.45),1.333,IF(AND(A65&lt;4.85,H65&gt;=12.227,B65&lt;3.45,A65&gt;=4.35,D65&lt;0.8,H65&gt;=6.799,A65&lt;5.45),1.42,IF(AND(A65&gt;=4.85,H65&gt;=12.227,B65&lt;3.45,A65&gt;=4.35,D65&lt;0.8,H65&gt;=6.799,A65&lt;5.45),1.533,IF(AND(A65&lt;5.05,H65&lt;10.109,B65&gt;=3.45,A65&gt;=4.35,D65&lt;0.8,H65&gt;=6.799,A65&lt;5.45),1.4,IF(AND(A65&gt;=5.05,H65&lt;10.109,B65&gt;=3.45,A65&gt;=4.35,D65&lt;0.8,H65&gt;=6.799,A65&lt;5.45),1.5,IF(AND(G65&lt;0.14,H65&lt;13.531,B65&gt;=2.75,D65&gt;=1.35,H65&gt;=7.564,F65&lt;2.5,A65&gt;=5.45),4.7,IF(AND(G65&lt;0.187,H65&gt;=13.531,B65&gt;=2.75,D65&gt;=1.35,H65&gt;=7.564,F65&lt;2.5,A65&gt;=5.45),5,IF(AND(G65&gt;=0.187,H65&gt;=13.531,B65&gt;=2.75,D65&gt;=1.35,H65&gt;=7.564,F65&lt;2.5,A65&gt;=5.45),4.66,IF(AND(A65&lt;6.35,A65&gt;=6.15,G65&lt;0.805,G65&gt;=0.26,H65&lt;16.284,F65&gt;=2.5,A65&gt;=5.45),6,IF(AND(D65&lt;0.15,A65&gt;=4.65,H65&lt;12.227,B65&lt;3.45,A65&gt;=4.35,D65&lt;0.8,H65&gt;=6.799,A65&lt;5.45),1.5,IF(AND(H65&lt;10.723,G65&gt;=0.14,H65&lt;13.531,B65&gt;=2.75,D65&gt;=1.35,H65&gt;=7.564,F65&lt;2.5,A65&gt;=5.45),4.6,IF(AND(H65&gt;=10.723,G65&gt;=0.14,H65&lt;13.531,B65&gt;=2.75,D65&gt;=1.35,H65&gt;=7.564,F65&lt;2.5,A65&gt;=5.45),4.46,IF(AND(G65&lt;0.364,A65&gt;=6.35,A65&gt;=6.15,G65&lt;0.805,G65&gt;=0.26,H65&lt;16.284,F65&gt;=2.5,A65&gt;=5.45),5.28,IF(AND(A65&lt;5.1,D65&gt;=0.15,A65&gt;=4.65,H65&lt;12.227,B65&lt;3.45,A65&gt;=4.35,D65&lt;0.8,H65&gt;=6.799,A65&lt;5.45),1.36,IF(AND(A65&gt;=5.1,D65&gt;=0.15,A65&gt;=4.65,H65&lt;12.227,B65&lt;3.45,A65&gt;=4.35,D65&lt;0.8,H65&gt;=6.799,A65&lt;5.45),1.4,IF(AND(G65&gt;=0.6,G65&gt;=0.364,A65&gt;=6.35,A65&gt;=6.15,G65&lt;0.805,G65&gt;=0.26,H65&lt;16.284,F65&gt;=2.5,A65&gt;=5.45),5.1,IF(AND(A65&gt;=6.95,G65&lt;0.6,G65&gt;=0.364,A65&gt;=6.35,A65&gt;=6.15,G65&lt;0.805,G65&gt;=0.26,H65&lt;16.284,F65&gt;=2.5,A65&gt;=5.45),5.8,IF(AND(B65&lt;3.2,A65&lt;6.95,G65&lt;0.6,G65&gt;=0.364,A65&gt;=6.35,A65&gt;=6.15,G65&lt;0.805,G65&gt;=0.26,H65&lt;16.284,F65&gt;=2.5,A65&gt;=5.45),5.6,IF(AND(B65&gt;=3.2,A65&lt;6.95,G65&lt;0.6,G65&gt;=0.364,A65&gt;=6.35,A65&gt;=6.15,G65&lt;0.805,G65&gt;=0.26,H65&lt;16.284,F65&gt;=2.5,A65&gt;=5.45),5.7,"shouldnthappen"))))))))))))))))))))))))))))))))))</f>
        <v>4.1</v>
      </c>
      <c r="AI65" s="1" t="n">
        <f aca="false">IF(AND(B65&gt;=3.55,A65&lt;5.05,F65&lt;1.5),1,IF(AND(H65&gt;=13.436,A65&gt;=5.05,F65&lt;1.5),1.633,IF(AND(A65&lt;4.35,B65&lt;3.55,A65&lt;5.05,F65&lt;1.5),1.1,IF(AND(A65&lt;5.15,H65&lt;13.436,A65&gt;=5.05,F65&lt;1.5),1.6,IF(AND(G65&lt;0.837,D65&lt;1.2,B65&lt;2.65,F65&gt;=1.5),3.7,IF(AND(G65&gt;=0.837,D65&lt;1.2,B65&lt;2.65,F65&gt;=1.5),3,IF(AND(D65&lt;1.4,D65&gt;=1.2,B65&lt;2.65,F65&gt;=1.5),4.133,IF(AND(D65&gt;=1.4,D65&gt;=1.2,B65&lt;2.65,F65&gt;=1.5),4.633,IF(AND(G65&lt;0.302,A65&gt;=4.35,B65&lt;3.55,A65&lt;5.05,F65&lt;1.5),1.34,IF(AND(D65&gt;=0.3,A65&gt;=5.15,H65&lt;13.436,A65&gt;=5.05,F65&lt;1.5),1.5,IF(AND(G65&lt;0.233,G65&lt;0.265,D65&lt;1.55,B65&gt;=2.65,F65&gt;=1.5),4.56,IF(AND(G65&gt;=0.233,G65&lt;0.265,D65&lt;1.55,B65&gt;=2.65,F65&gt;=1.5),5.1,IF(AND(G65&lt;0.395,G65&gt;=0.265,D65&lt;1.55,B65&gt;=2.65,F65&gt;=1.5),4.025,IF(AND(H65&lt;13.935,A65&gt;=7.05,D65&gt;=1.55,B65&gt;=2.65,F65&gt;=1.5),6.12,IF(AND(H65&gt;=13.935,A65&gt;=7.05,D65&gt;=1.55,B65&gt;=2.65,F65&gt;=1.5),6.64,IF(AND(G65&gt;=0.858,G65&gt;=0.302,A65&gt;=4.35,B65&lt;3.55,A65&lt;5.05,F65&lt;1.5),1.3,IF(AND(H65&lt;6.543,D65&lt;0.3,A65&gt;=5.15,H65&lt;13.436,A65&gt;=5.05,F65&lt;1.5),1.4,IF(AND(H65&gt;=6.543,D65&lt;0.3,A65&gt;=5.15,H65&lt;13.436,A65&gt;=5.05,F65&lt;1.5),1.48,IF(AND(A65&lt;6.3,G65&gt;=0.395,G65&gt;=0.265,D65&lt;1.55,B65&gt;=2.65,F65&gt;=1.5),4.14,IF(AND(A65&gt;=6.3,G65&gt;=0.395,G65&gt;=0.265,D65&lt;1.55,B65&gt;=2.65,F65&gt;=1.5),4.767,IF(AND(G65&gt;=0.669,B65&lt;3.15,A65&lt;7.05,D65&gt;=1.55,B65&gt;=2.65,F65&gt;=1.5),5,IF(AND(H65&lt;9.459,G65&lt;0.858,G65&gt;=0.302,A65&gt;=4.35,B65&lt;3.55,A65&lt;5.05,F65&lt;1.5),1.4,IF(AND(H65&gt;=9.459,G65&lt;0.858,G65&gt;=0.302,A65&gt;=4.35,B65&lt;3.55,A65&lt;5.05,F65&lt;1.5),1.6,IF(AND(G65&gt;=0.433,G65&lt;0.669,B65&lt;3.15,A65&lt;7.05,D65&gt;=1.55,B65&gt;=2.65,F65&gt;=1.5),5.68,IF(AND(G65&lt;0.481,H65&lt;10.257,B65&gt;=3.15,A65&lt;7.05,D65&gt;=1.55,B65&gt;=2.65,F65&gt;=1.5),5.7,IF(AND(G65&gt;=0.481,H65&lt;10.257,B65&gt;=3.15,A65&lt;7.05,D65&gt;=1.55,B65&gt;=2.65,F65&gt;=1.5),5.9,IF(AND(D65&lt;2.15,H65&gt;=10.257,B65&gt;=3.15,A65&lt;7.05,D65&gt;=1.55,B65&gt;=2.65,F65&gt;=1.5),5.1,IF(AND(D65&gt;=2.15,H65&gt;=10.257,B65&gt;=3.15,A65&lt;7.05,D65&gt;=1.55,B65&gt;=2.65,F65&gt;=1.5),5.42,IF(AND(G65&lt;0.098,G65&lt;0.433,G65&lt;0.669,B65&lt;3.15,A65&lt;7.05,D65&gt;=1.55,B65&gt;=2.65,F65&gt;=1.5),5.567,IF(AND(D65&lt;1.8,G65&gt;=0.098,G65&lt;0.433,G65&lt;0.669,B65&lt;3.15,A65&lt;7.05,D65&gt;=1.55,B65&gt;=2.65,F65&gt;=1.5),5.033,IF(AND(G65&gt;=0.312,D65&gt;=1.8,G65&gt;=0.098,G65&lt;0.433,G65&lt;0.669,B65&lt;3.15,A65&lt;7.05,D65&gt;=1.55,B65&gt;=2.65,F65&gt;=1.5),5.4,IF(AND(H65&lt;9.002,G65&lt;0.312,D65&gt;=1.8,G65&gt;=0.098,G65&lt;0.433,G65&lt;0.669,B65&lt;3.15,A65&lt;7.05,D65&gt;=1.55,B65&gt;=2.65,F65&gt;=1.5),5.1,IF(AND(H65&gt;=9.002,G65&lt;0.312,D65&gt;=1.8,G65&gt;=0.098,G65&lt;0.433,G65&lt;0.669,B65&lt;3.15,A65&lt;7.05,D65&gt;=1.55,B65&gt;=2.65,F65&gt;=1.5),5.26,"shouldnthappen")))))))))))))))))))))))))))))))))</f>
        <v>3.7</v>
      </c>
      <c r="AJ65" s="1" t="n">
        <f aca="false">IF(AND(A65&gt;=5.25,D65&gt;=0.35,D65&lt;0.8),1.433,IF(AND(F65&gt;=2.5,H65&lt;6.927,D65&gt;=0.8),5.1,IF(AND(H65&lt;5.85,B65&lt;3.65,D65&lt;0.35,D65&lt;0.8),1,IF(AND(A65&lt;5.55,B65&gt;=3.65,D65&lt;0.35,D65&lt;0.8),1.5,IF(AND(A65&gt;=5.55,B65&gt;=3.65,D65&lt;0.35,D65&lt;0.8),1.7,IF(AND(H65&lt;7.949,A65&lt;5.25,D65&gt;=0.35,D65&lt;0.8),1.9,IF(AND(H65&gt;=7.949,A65&lt;5.25,D65&gt;=0.35,D65&lt;0.8),1.54,IF(AND(A65&lt;5.55,F65&lt;2.5,H65&lt;6.927,D65&gt;=0.8),3.98,IF(AND(A65&gt;=5.55,F65&lt;2.5,H65&lt;6.927,D65&gt;=0.8),4.1,IF(AND(A65&gt;=7.25,D65&gt;=1.55,H65&gt;=6.927,D65&gt;=0.8),6.65,IF(AND(A65&lt;5.75,D65&lt;1.2,D65&lt;1.55,H65&gt;=6.927,D65&gt;=0.8),3.62,IF(AND(A65&gt;=5.75,D65&lt;1.2,D65&lt;1.55,H65&gt;=6.927,D65&gt;=0.8),4.1,IF(AND(G65&lt;0.175,A65&lt;4.8,H65&gt;=5.85,B65&lt;3.65,D65&lt;0.35,D65&lt;0.8),1.5,IF(AND(G65&gt;=0.175,A65&lt;4.8,H65&gt;=5.85,B65&lt;3.65,D65&lt;0.35,D65&lt;0.8),1.3,IF(AND(A65&gt;=5.05,A65&gt;=4.8,H65&gt;=5.85,B65&lt;3.65,D65&lt;0.35,D65&lt;0.8),1.5,IF(AND(G65&gt;=0.735,A65&lt;6.25,D65&gt;=1.2,D65&lt;1.55,H65&gt;=6.927,D65&gt;=0.8),4,IF(AND(H65&lt;10.464,A65&lt;6.2,A65&lt;7.25,D65&gt;=1.55,H65&gt;=6.927,D65&gt;=0.8),5.1,IF(AND(H65&gt;=10.464,A65&lt;6.2,A65&lt;7.25,D65&gt;=1.55,H65&gt;=6.927,D65&gt;=0.8),4.9,IF(AND(G65&lt;0.418,A65&lt;5.05,A65&gt;=4.8,H65&gt;=5.85,B65&lt;3.65,D65&lt;0.35,D65&lt;0.8),1.48,IF(AND(G65&gt;=0.418,A65&lt;5.05,A65&gt;=4.8,H65&gt;=5.85,B65&lt;3.65,D65&lt;0.35,D65&lt;0.8),1.3,IF(AND(B65&lt;2.75,G65&lt;0.735,A65&lt;6.25,D65&gt;=1.2,D65&lt;1.55,H65&gt;=6.927,D65&gt;=0.8),4.35,IF(AND(H65&lt;15.422,D65&lt;1.45,A65&gt;=6.25,D65&gt;=1.2,D65&lt;1.55,H65&gt;=6.927,D65&gt;=0.8),4.375,IF(AND(H65&gt;=15.422,D65&lt;1.45,A65&gt;=6.25,D65&gt;=1.2,D65&lt;1.55,H65&gt;=6.927,D65&gt;=0.8),4.7,IF(AND(A65&lt;6.4,D65&gt;=1.45,A65&gt;=6.25,D65&gt;=1.2,D65&lt;1.55,H65&gt;=6.927,D65&gt;=0.8),5.1,IF(AND(G65&gt;=0.576,D65&lt;2.15,A65&gt;=6.2,A65&lt;7.25,D65&gt;=1.55,H65&gt;=6.927,D65&gt;=0.8),5.1,IF(AND(G65&lt;0.537,D65&gt;=2.15,A65&gt;=6.2,A65&lt;7.25,D65&gt;=1.55,H65&gt;=6.927,D65&gt;=0.8),5.533,IF(AND(G65&gt;=0.537,D65&gt;=2.15,A65&gt;=6.2,A65&lt;7.25,D65&gt;=1.55,H65&gt;=6.927,D65&gt;=0.8),5.9,IF(AND(D65&lt;1.45,B65&gt;=2.75,G65&lt;0.735,A65&lt;6.25,D65&gt;=1.2,D65&lt;1.55,H65&gt;=6.927,D65&gt;=0.8),4.6,IF(AND(D65&gt;=1.45,B65&gt;=2.75,G65&lt;0.735,A65&lt;6.25,D65&gt;=1.2,D65&lt;1.55,H65&gt;=6.927,D65&gt;=0.8),4.5,IF(AND(H65&lt;12.582,A65&gt;=6.4,D65&gt;=1.45,A65&gt;=6.25,D65&gt;=1.2,D65&lt;1.55,H65&gt;=6.927,D65&gt;=0.8),4.66,IF(AND(H65&gt;=12.582,A65&gt;=6.4,D65&gt;=1.45,A65&gt;=6.25,D65&gt;=1.2,D65&lt;1.55,H65&gt;=6.927,D65&gt;=0.8),4.9,IF(AND(B65&lt;2.75,G65&lt;0.576,D65&lt;2.15,A65&gt;=6.2,A65&lt;7.25,D65&gt;=1.55,H65&gt;=6.927,D65&gt;=0.8),5.3,IF(AND(G65&gt;=0.395,B65&gt;=2.75,G65&lt;0.576,D65&lt;2.15,A65&gt;=6.2,A65&lt;7.25,D65&gt;=1.55,H65&gt;=6.927,D65&gt;=0.8),5.6,IF(AND(D65&gt;=1.9,G65&lt;0.395,B65&gt;=2.75,G65&lt;0.576,D65&lt;2.15,A65&gt;=6.2,A65&lt;7.25,D65&gt;=1.55,H65&gt;=6.927,D65&gt;=0.8),5.333,IF(AND(B65&lt;2.95,D65&lt;1.9,G65&lt;0.395,B65&gt;=2.75,G65&lt;0.576,D65&lt;2.15,A65&gt;=6.2,A65&lt;7.25,D65&gt;=1.55,H65&gt;=6.927,D65&gt;=0.8),5.6,IF(AND(B65&gt;=2.95,D65&lt;1.9,G65&lt;0.395,B65&gt;=2.75,G65&lt;0.576,D65&lt;2.15,A65&gt;=6.2,A65&lt;7.25,D65&gt;=1.55,H65&gt;=6.927,D65&gt;=0.8),5.5,"shouldnthappen"))))))))))))))))))))))))))))))))))))</f>
        <v>4.1</v>
      </c>
      <c r="AK65" s="1" t="n">
        <f aca="false">IF(AND(H65&lt;5.85,B65&lt;3.65,F65&lt;1.5),1,IF(AND(B65&gt;=3.95,B65&gt;=3.65,F65&lt;1.5),1.433,IF(AND(A65&lt;5.15,F65&lt;2.5,F65&gt;=1.5),3.075,IF(AND(D65&gt;=0.35,H65&gt;=5.85,B65&lt;3.65,F65&lt;1.5),1.5,IF(AND(G65&lt;0.168,B65&lt;3.95,B65&gt;=3.65,F65&lt;1.5),1.7,IF(AND(H65&lt;5.767,A65&lt;7.25,F65&gt;=2.5,F65&gt;=1.5),4.5,IF(AND(D65&lt;1.9,A65&gt;=7.25,F65&gt;=2.5,F65&gt;=1.5),6.3,IF(AND(D65&gt;=1.9,A65&gt;=7.25,F65&gt;=2.5,F65&gt;=1.5),6.575,IF(AND(B65&lt;3.75,G65&gt;=0.168,B65&lt;3.95,B65&gt;=3.65,F65&lt;1.5),1.5,IF(AND(B65&gt;=3.75,G65&gt;=0.168,B65&lt;3.95,B65&gt;=3.65,F65&lt;1.5),1.6,IF(AND(D65&gt;=1.35,A65&lt;6.15,A65&gt;=5.15,F65&lt;2.5,F65&gt;=1.5),4.42,IF(AND(D65&lt;1.4,A65&gt;=6.15,A65&gt;=5.15,F65&lt;2.5,F65&gt;=1.5),4.5,IF(AND(D65&gt;=1.4,A65&gt;=6.15,A65&gt;=5.15,F65&lt;2.5,F65&gt;=1.5),4.675,IF(AND(D65&lt;0.15,H65&lt;11.218,D65&lt;0.35,H65&gt;=5.85,B65&lt;3.65,F65&lt;1.5),1.5,IF(AND(D65&lt;0.15,H65&gt;=11.218,D65&lt;0.35,H65&gt;=5.85,B65&lt;3.65,F65&lt;1.5),1.1,IF(AND(B65&lt;2.7,D65&lt;1.35,A65&lt;6.15,A65&gt;=5.15,F65&lt;2.5,F65&gt;=1.5),3.82,IF(AND(A65&lt;6.15,G65&gt;=0.755,H65&gt;=5.767,A65&lt;7.25,F65&gt;=2.5,F65&gt;=1.5),4.98,IF(AND(A65&gt;=6.15,G65&gt;=0.755,H65&gt;=5.767,A65&lt;7.25,F65&gt;=2.5,F65&gt;=1.5),5.3,IF(AND(B65&lt;3.4,D65&gt;=0.15,H65&lt;11.218,D65&lt;0.35,H65&gt;=5.85,B65&lt;3.65,F65&lt;1.5),1.4,IF(AND(B65&gt;=3.4,D65&gt;=0.15,H65&lt;11.218,D65&lt;0.35,H65&gt;=5.85,B65&lt;3.65,F65&lt;1.5),1.3,IF(AND(H65&lt;11.731,D65&gt;=0.15,H65&gt;=11.218,D65&lt;0.35,H65&gt;=5.85,B65&lt;3.65,F65&lt;1.5),1.2,IF(AND(H65&lt;9.053,B65&gt;=2.7,D65&lt;1.35,A65&lt;6.15,A65&gt;=5.15,F65&lt;2.5,F65&gt;=1.5),3.85,IF(AND(D65&gt;=2.1,B65&lt;2.85,G65&lt;0.755,H65&gt;=5.767,A65&lt;7.25,F65&gt;=2.5,F65&gt;=1.5),5.6,IF(AND(D65&gt;=2.45,B65&gt;=2.85,G65&lt;0.755,H65&gt;=5.767,A65&lt;7.25,F65&gt;=2.5,F65&gt;=1.5),5.8,IF(AND(B65&gt;=3.45,H65&gt;=11.731,D65&gt;=0.15,H65&gt;=11.218,D65&lt;0.35,H65&gt;=5.85,B65&lt;3.65,F65&lt;1.5),1.3,IF(AND(A65&lt;5.9,H65&gt;=9.053,B65&gt;=2.7,D65&lt;1.35,A65&lt;6.15,A65&gt;=5.15,F65&lt;2.5,F65&gt;=1.5),4.3,IF(AND(A65&gt;=5.9,H65&gt;=9.053,B65&gt;=2.7,D65&lt;1.35,A65&lt;6.15,A65&gt;=5.15,F65&lt;2.5,F65&gt;=1.5),4,IF(AND(G65&gt;=0.519,D65&lt;2.1,B65&lt;2.85,G65&lt;0.755,H65&gt;=5.767,A65&lt;7.25,F65&gt;=2.5,F65&gt;=1.5),4.9,IF(AND(A65&gt;=7.05,D65&lt;2.45,B65&gt;=2.85,G65&lt;0.755,H65&gt;=5.767,A65&lt;7.25,F65&gt;=2.5,F65&gt;=1.5),5.8,IF(AND(H65&lt;14.396,B65&lt;3.45,H65&gt;=11.731,D65&gt;=0.15,H65&gt;=11.218,D65&lt;0.35,H65&gt;=5.85,B65&lt;3.65,F65&lt;1.5),1.44,IF(AND(H65&gt;=14.396,B65&lt;3.45,H65&gt;=11.731,D65&gt;=0.15,H65&gt;=11.218,D65&lt;0.35,H65&gt;=5.85,B65&lt;3.65,F65&lt;1.5),1.3,IF(AND(G65&lt;0.282,G65&lt;0.519,D65&lt;2.1,B65&lt;2.85,G65&lt;0.755,H65&gt;=5.767,A65&lt;7.25,F65&gt;=2.5,F65&gt;=1.5),5.1,IF(AND(G65&gt;=0.282,G65&lt;0.519,D65&lt;2.1,B65&lt;2.85,G65&lt;0.755,H65&gt;=5.767,A65&lt;7.25,F65&gt;=2.5,F65&gt;=1.5),5.3,IF(AND(A65&lt;6.4,D65&lt;1.9,A65&lt;7.05,D65&lt;2.45,B65&gt;=2.85,G65&lt;0.755,H65&gt;=5.767,A65&lt;7.25,F65&gt;=2.5,F65&gt;=1.5),5.6,IF(AND(A65&gt;=6.4,D65&lt;1.9,A65&lt;7.05,D65&lt;2.45,B65&gt;=2.85,G65&lt;0.755,H65&gt;=5.767,A65&lt;7.25,F65&gt;=2.5,F65&gt;=1.5),5.5,IF(AND(H65&lt;8.884,D65&gt;=1.9,A65&lt;7.05,D65&lt;2.45,B65&gt;=2.85,G65&lt;0.755,H65&gt;=5.767,A65&lt;7.25,F65&gt;=2.5,F65&gt;=1.5),5.3,IF(AND(H65&gt;=8.884,D65&gt;=1.9,A65&lt;7.05,D65&lt;2.45,B65&gt;=2.85,G65&lt;0.755,H65&gt;=5.767,A65&lt;7.25,F65&gt;=2.5,F65&gt;=1.5),5.52,"shouldnthappen")))))))))))))))))))))))))))))))))))))</f>
        <v>3.82</v>
      </c>
      <c r="AL65" s="1" t="n">
        <f aca="false">IF(AND(H65&lt;5.85,A65&lt;5.05,D65&lt;0.8),1,IF(AND(B65&lt;3.35,A65&gt;=5.05,D65&lt;0.8),1.7,IF(AND(D65&gt;=2.45,F65&gt;=2.5,D65&gt;=0.8),6.05,IF(AND(H65&gt;=11.218,H65&gt;=5.85,A65&lt;5.05,D65&lt;0.8),1.28,IF(AND(G65&gt;=0.948,B65&gt;=3.35,A65&gt;=5.05,D65&lt;0.8),1.7,IF(AND(G65&gt;=0.423,H65&lt;11.218,H65&gt;=5.85,A65&lt;5.05,D65&lt;0.8),1.3,IF(AND(B65&lt;3.6,G65&lt;0.948,B65&gt;=3.35,A65&gt;=5.05,D65&lt;0.8),1.4,IF(AND(H65&lt;10.258,D65&lt;1.15,A65&lt;5.9,F65&lt;2.5,D65&gt;=0.8),3.36,IF(AND(H65&gt;=10.258,D65&lt;1.15,A65&lt;5.9,F65&lt;2.5,D65&gt;=0.8),3.9,IF(AND(A65&lt;5.3,D65&gt;=1.15,A65&lt;5.9,F65&lt;2.5,D65&gt;=0.8),3.9,IF(AND(D65&lt;1.55,B65&lt;2.75,A65&gt;=5.9,F65&lt;2.5,D65&gt;=0.8),4.64,IF(AND(D65&gt;=1.55,B65&lt;2.75,A65&gt;=5.9,F65&lt;2.5,D65&gt;=0.8),5.1,IF(AND(D65&gt;=1.6,B65&gt;=2.75,A65&gt;=5.9,F65&lt;2.5,D65&gt;=0.8),5,IF(AND(H65&lt;5.767,H65&lt;8.598,D65&lt;2.45,F65&gt;=2.5,D65&gt;=0.8),4.5,IF(AND(A65&lt;6.25,H65&gt;=8.598,D65&lt;2.45,F65&gt;=2.5,D65&gt;=0.8),5.02,IF(AND(B65&lt;3.55,G65&lt;0.423,H65&lt;11.218,H65&gt;=5.85,A65&lt;5.05,D65&lt;0.8),1.525,IF(AND(B65&gt;=3.55,G65&lt;0.423,H65&lt;11.218,H65&gt;=5.85,A65&lt;5.05,D65&lt;0.8),1.4,IF(AND(H65&gt;=13.932,B65&gt;=3.6,G65&lt;0.948,B65&gt;=3.35,A65&gt;=5.05,D65&lt;0.8),1.65,IF(AND(G65&gt;=0.652,A65&gt;=5.3,D65&gt;=1.15,A65&lt;5.9,F65&lt;2.5,D65&gt;=0.8),3.8,IF(AND(D65&lt;1.35,D65&lt;1.6,B65&gt;=2.75,A65&gt;=5.9,F65&lt;2.5,D65&gt;=0.8),4.42,IF(AND(H65&lt;6.656,H65&gt;=5.767,H65&lt;8.598,D65&lt;2.45,F65&gt;=2.5,D65&gt;=0.8),5.033,IF(AND(H65&gt;=6.656,H65&gt;=5.767,H65&lt;8.598,D65&lt;2.45,F65&gt;=2.5,D65&gt;=0.8),5.1,IF(AND(G65&gt;=0.885,A65&gt;=6.25,H65&gt;=8.598,D65&lt;2.45,F65&gt;=2.5,D65&gt;=0.8),5.2,IF(AND(H65&lt;6.926,H65&lt;13.932,B65&gt;=3.6,G65&lt;0.948,B65&gt;=3.35,A65&gt;=5.05,D65&lt;0.8),1.433,IF(AND(H65&gt;=6.926,H65&lt;13.932,B65&gt;=3.6,G65&lt;0.948,B65&gt;=3.35,A65&gt;=5.05,D65&lt;0.8),1.5,IF(AND(A65&lt;5.65,G65&lt;0.652,A65&gt;=5.3,D65&gt;=1.15,A65&lt;5.9,F65&lt;2.5,D65&gt;=0.8),4.36,IF(AND(A65&gt;=5.65,G65&lt;0.652,A65&gt;=5.3,D65&gt;=1.15,A65&lt;5.9,F65&lt;2.5,D65&gt;=0.8),4.2,IF(AND(H65&gt;=13.561,D65&gt;=1.35,D65&lt;1.6,B65&gt;=2.75,A65&gt;=5.9,F65&lt;2.5,D65&gt;=0.8),4.767,IF(AND(H65&lt;9.091,G65&lt;0.885,A65&gt;=6.25,H65&gt;=8.598,D65&lt;2.45,F65&gt;=2.5,D65&gt;=0.8),6.3,IF(AND(H65&gt;=12.206,H65&lt;13.561,D65&gt;=1.35,D65&lt;1.6,B65&gt;=2.75,A65&gt;=5.9,F65&lt;2.5,D65&gt;=0.8),4.4,IF(AND(D65&gt;=2.25,H65&gt;=9.091,G65&lt;0.885,A65&gt;=6.25,H65&gt;=8.598,D65&lt;2.45,F65&gt;=2.5,D65&gt;=0.8),5.9,IF(AND(B65&lt;3.05,H65&lt;12.206,H65&lt;13.561,D65&gt;=1.35,D65&lt;1.6,B65&gt;=2.75,A65&gt;=5.9,F65&lt;2.5,D65&gt;=0.8),4.6,IF(AND(B65&gt;=3.05,H65&lt;12.206,H65&lt;13.561,D65&gt;=1.35,D65&lt;1.6,B65&gt;=2.75,A65&gt;=5.9,F65&lt;2.5,D65&gt;=0.8),4.7,IF(AND(G65&gt;=0.596,D65&lt;2.25,H65&gt;=9.091,G65&lt;0.885,A65&gt;=6.25,H65&gt;=8.598,D65&lt;2.45,F65&gt;=2.5,D65&gt;=0.8),5.1,IF(AND(G65&gt;=0.379,G65&lt;0.596,D65&lt;2.25,H65&gt;=9.091,G65&lt;0.885,A65&gt;=6.25,H65&gt;=8.598,D65&lt;2.45,F65&gt;=2.5,D65&gt;=0.8),5.767,IF(AND(D65&lt;2.15,G65&lt;0.379,G65&lt;0.596,D65&lt;2.25,H65&gt;=9.091,G65&lt;0.885,A65&gt;=6.25,H65&gt;=8.598,D65&lt;2.45,F65&gt;=2.5,D65&gt;=0.8),5.4,IF(AND(D65&gt;=2.15,G65&lt;0.379,G65&lt;0.596,D65&lt;2.25,H65&gt;=9.091,G65&lt;0.885,A65&gt;=6.25,H65&gt;=8.598,D65&lt;2.45,F65&gt;=2.5,D65&gt;=0.8),5.6,"shouldnthappen")))))))))))))))))))))))))))))))))))))</f>
        <v>4.64</v>
      </c>
      <c r="AM65" s="1" t="n">
        <f aca="false">IF(AND(H65&lt;5.245,D65&lt;0.8),1,IF(AND(A65&lt;4.5,H65&gt;=5.245,D65&lt;0.8),1.35,IF(AND(D65&gt;=0.5,A65&gt;=4.5,H65&gt;=5.245,D65&lt;0.8),1.6,IF(AND(H65&lt;7.25,B65&lt;2.6,A65&lt;6.15,D65&gt;=0.8),4.375,IF(AND(H65&gt;=7.25,B65&lt;2.6,A65&lt;6.15,D65&gt;=0.8),3.075,IF(AND(H65&lt;13.935,A65&gt;=7.05,A65&gt;=6.15,D65&gt;=0.8),6.067,IF(AND(H65&gt;=13.935,A65&gt;=7.05,A65&gt;=6.15,D65&gt;=0.8),6.525,IF(AND(G65&gt;=0.948,D65&lt;0.5,A65&gt;=4.5,H65&gt;=5.245,D65&lt;0.8),1.7,IF(AND(G65&lt;0.568,D65&gt;=1.55,B65&gt;=2.6,A65&lt;6.15,D65&gt;=0.8),5.1,IF(AND(G65&gt;=0.568,D65&gt;=1.55,B65&gt;=2.6,A65&lt;6.15,D65&gt;=0.8),5,IF(AND(A65&gt;=6.6,B65&gt;=3.15,A65&lt;7.05,A65&gt;=6.15,D65&gt;=0.8),5.78,IF(AND(G65&lt;0.165,G65&lt;0.273,D65&lt;1.55,B65&gt;=2.6,A65&lt;6.15,D65&gt;=0.8),4.1,IF(AND(G65&gt;=0.165,G65&lt;0.273,D65&lt;1.55,B65&gt;=2.6,A65&lt;6.15,D65&gt;=0.8),4.5,IF(AND(D65&lt;1.35,G65&gt;=0.273,D65&lt;1.55,B65&gt;=2.6,A65&lt;6.15,D65&gt;=0.8),4.08,IF(AND(D65&gt;=1.35,G65&gt;=0.273,D65&lt;1.55,B65&gt;=2.6,A65&lt;6.15,D65&gt;=0.8),4.4,IF(AND(D65&lt;1.45,F65&lt;2.5,B65&lt;3.15,A65&lt;7.05,A65&gt;=6.15,D65&gt;=0.8),4.38,IF(AND(D65&gt;=1.45,F65&lt;2.5,B65&lt;3.15,A65&lt;7.05,A65&gt;=6.15,D65&gt;=0.8),4.75,IF(AND(D65&gt;=2.25,F65&gt;=2.5,B65&lt;3.15,A65&lt;7.05,A65&gt;=6.15,D65&gt;=0.8),5.16,IF(AND(H65&lt;11.488,A65&lt;6.6,B65&gt;=3.15,A65&lt;7.05,A65&gt;=6.15,D65&gt;=0.8),6,IF(AND(H65&gt;=14.396,D65&lt;0.25,G65&lt;0.948,D65&lt;0.5,A65&gt;=4.5,H65&gt;=5.245,D65&lt;0.8),1.3,IF(AND(A65&gt;=5.55,D65&gt;=0.25,G65&lt;0.948,D65&lt;0.5,A65&gt;=4.5,H65&gt;=5.245,D65&lt;0.8),1.7,IF(AND(D65&lt;1.85,D65&lt;2.25,F65&gt;=2.5,B65&lt;3.15,A65&lt;7.05,A65&gt;=6.15,D65&gt;=0.8),5.6,IF(AND(G65&lt;0.669,H65&gt;=11.488,A65&lt;6.6,B65&gt;=3.15,A65&lt;7.05,A65&gt;=6.15,D65&gt;=0.8),4.7,IF(AND(G65&gt;=0.669,H65&gt;=11.488,A65&lt;6.6,B65&gt;=3.15,A65&lt;7.05,A65&gt;=6.15,D65&gt;=0.8),5.22,IF(AND(H65&lt;6.543,H65&lt;14.396,D65&lt;0.25,G65&lt;0.948,D65&lt;0.5,A65&gt;=4.5,H65&gt;=5.245,D65&lt;0.8),1.4,IF(AND(A65&lt;4.95,A65&lt;5.55,D65&gt;=0.25,G65&lt;0.948,D65&lt;0.5,A65&gt;=4.5,H65&gt;=5.245,D65&lt;0.8),1.4,IF(AND(A65&gt;=4.95,A65&lt;5.55,D65&gt;=0.25,G65&lt;0.948,D65&lt;0.5,A65&gt;=4.5,H65&gt;=5.245,D65&lt;0.8),1.48,IF(AND(H65&lt;10.667,D65&gt;=1.85,D65&lt;2.25,F65&gt;=2.5,B65&lt;3.15,A65&lt;7.05,A65&gt;=6.15,D65&gt;=0.8),5.25,IF(AND(H65&gt;=10.667,D65&gt;=1.85,D65&lt;2.25,F65&gt;=2.5,B65&lt;3.15,A65&lt;7.05,A65&gt;=6.15,D65&gt;=0.8),5.55,IF(AND(G65&lt;0.063,H65&gt;=6.543,H65&lt;14.396,D65&lt;0.25,G65&lt;0.948,D65&lt;0.5,A65&gt;=4.5,H65&gt;=5.245,D65&lt;0.8),1.4,IF(AND(H65&lt;9.212,G65&gt;=0.063,H65&gt;=6.543,H65&lt;14.396,D65&lt;0.25,G65&lt;0.948,D65&lt;0.5,A65&gt;=4.5,H65&gt;=5.245,D65&lt;0.8),1.475,IF(AND(H65&gt;=9.212,G65&gt;=0.063,H65&gt;=6.543,H65&lt;14.396,D65&lt;0.25,G65&lt;0.948,D65&lt;0.5,A65&gt;=4.5,H65&gt;=5.245,D65&lt;0.8),1.5,"shouldnthappen"))))))))))))))))))))))))))))))))</f>
        <v>3.075</v>
      </c>
      <c r="AN65" s="1" t="n">
        <f aca="false">IF(AND(D65&lt;0.7,A65&gt;=5.55),1.633,IF(AND(G65&lt;0.38,B65&lt;2.8,A65&lt;5.55),4.3,IF(AND(G65&gt;=0.38,B65&lt;2.8,A65&lt;5.55),3.325,IF(AND(D65&gt;=0.35,B65&gt;=2.8,A65&lt;5.55),1.6,IF(AND(B65&gt;=3.4,A65&lt;4.8,D65&lt;0.35,B65&gt;=2.8,A65&lt;5.55),1,IF(AND(H65&gt;=11.789,A65&lt;5.9,D65&lt;1.55,D65&gt;=0.7,A65&gt;=5.55),4.325,IF(AND(F65&gt;=2.5,A65&gt;=5.9,D65&lt;1.55,D65&gt;=0.7,A65&gt;=5.55),5.05,IF(AND(D65&lt;1.9,A65&gt;=7.25,D65&gt;=1.55,D65&gt;=0.7,A65&gt;=5.55),6.3,IF(AND(D65&gt;=1.9,A65&gt;=7.25,D65&gt;=1.55,D65&gt;=0.7,A65&gt;=5.55),6.4,IF(AND(A65&lt;4.35,B65&lt;3.4,A65&lt;4.8,D65&lt;0.35,B65&gt;=2.8,A65&lt;5.55),1.1,IF(AND(G65&gt;=0.934,B65&lt;3.45,A65&gt;=4.8,D65&lt;0.35,B65&gt;=2.8,A65&lt;5.55),1.7,IF(AND(H65&gt;=14.877,B65&gt;=3.45,A65&gt;=4.8,D65&lt;0.35,B65&gt;=2.8,A65&lt;5.55),1.3,IF(AND(B65&lt;2.6,H65&lt;11.789,A65&lt;5.9,D65&lt;1.55,D65&gt;=0.7,A65&gt;=5.55),3.9,IF(AND(B65&gt;=2.6,H65&lt;11.789,A65&lt;5.9,D65&lt;1.55,D65&gt;=0.7,A65&gt;=5.55),4.26,IF(AND(A65&lt;6.6,F65&lt;2.5,A65&gt;=5.9,D65&lt;1.55,D65&gt;=0.7,A65&gt;=5.55),4.625,IF(AND(A65&gt;=6.6,F65&lt;2.5,A65&gt;=5.9,D65&lt;1.55,D65&gt;=0.7,A65&gt;=5.55),4.475,IF(AND(B65&lt;2.6,D65&lt;2.05,A65&lt;7.25,D65&gt;=1.55,D65&gt;=0.7,A65&gt;=5.55),5.8,IF(AND(G65&gt;=0.743,D65&gt;=2.05,A65&lt;7.25,D65&gt;=1.55,D65&gt;=0.7,A65&gt;=5.55),5.1,IF(AND(G65&lt;0.422,A65&gt;=4.35,B65&lt;3.4,A65&lt;4.8,D65&lt;0.35,B65&gt;=2.8,A65&lt;5.55),1.367,IF(AND(G65&gt;=0.422,A65&gt;=4.35,B65&lt;3.4,A65&lt;4.8,D65&lt;0.35,B65&gt;=2.8,A65&lt;5.55),1.3,IF(AND(A65&lt;5.05,G65&lt;0.934,B65&lt;3.45,A65&gt;=4.8,D65&lt;0.35,B65&gt;=2.8,A65&lt;5.55),1.525,IF(AND(A65&gt;=5.05,G65&lt;0.934,B65&lt;3.45,A65&gt;=4.8,D65&lt;0.35,B65&gt;=2.8,A65&lt;5.55),1.5,IF(AND(G65&gt;=0.585,H65&lt;14.877,B65&gt;=3.45,A65&gt;=4.8,D65&lt;0.35,B65&gt;=2.8,A65&lt;5.55),1.54,IF(AND(G65&gt;=0.537,G65&lt;0.743,D65&gt;=2.05,A65&lt;7.25,D65&gt;=1.55,D65&gt;=0.7,A65&gt;=5.55),5.833,IF(AND(D65&gt;=0.25,G65&lt;0.585,H65&lt;14.877,B65&gt;=3.45,A65&gt;=4.8,D65&lt;0.35,B65&gt;=2.8,A65&lt;5.55),1.367,IF(AND(D65&lt;1.75,H65&lt;13.795,B65&gt;=2.6,D65&lt;2.05,A65&lt;7.25,D65&gt;=1.55,D65&gt;=0.7,A65&gt;=5.55),5.45,IF(AND(B65&lt;2.85,H65&gt;=13.795,B65&gt;=2.6,D65&lt;2.05,A65&lt;7.25,D65&gt;=1.55,D65&gt;=0.7,A65&gt;=5.55),5.1,IF(AND(B65&gt;=2.85,H65&gt;=13.795,B65&gt;=2.6,D65&lt;2.05,A65&lt;7.25,D65&gt;=1.55,D65&gt;=0.7,A65&gt;=5.55),4.82,IF(AND(G65&lt;0.353,G65&lt;0.537,G65&lt;0.743,D65&gt;=2.05,A65&lt;7.25,D65&gt;=1.55,D65&gt;=0.7,A65&gt;=5.55),5.425,IF(AND(G65&gt;=0.353,G65&lt;0.537,G65&lt;0.743,D65&gt;=2.05,A65&lt;7.25,D65&gt;=1.55,D65&gt;=0.7,A65&gt;=5.55),5.62,IF(AND(G65&lt;0.311,D65&lt;0.25,G65&lt;0.585,H65&lt;14.877,B65&gt;=3.45,A65&gt;=4.8,D65&lt;0.35,B65&gt;=2.8,A65&lt;5.55),1.5,IF(AND(G65&gt;=0.311,D65&lt;0.25,G65&lt;0.585,H65&lt;14.877,B65&gt;=3.45,A65&gt;=4.8,D65&lt;0.35,B65&gt;=2.8,A65&lt;5.55),1.4,IF(AND(B65&gt;=3.1,D65&gt;=1.75,H65&lt;13.795,B65&gt;=2.6,D65&lt;2.05,A65&lt;7.25,D65&gt;=1.55,D65&gt;=0.7,A65&gt;=5.55),5.1,IF(AND(B65&lt;2.85,B65&lt;3.1,D65&gt;=1.75,H65&lt;13.795,B65&gt;=2.6,D65&lt;2.05,A65&lt;7.25,D65&gt;=1.55,D65&gt;=0.7,A65&gt;=5.55),5.2,IF(AND(B65&gt;=2.85,B65&lt;3.1,D65&gt;=1.75,H65&lt;13.795,B65&gt;=2.6,D65&lt;2.05,A65&lt;7.25,D65&gt;=1.55,D65&gt;=0.7,A65&gt;=5.55),5.2,"shouldnthappen")))))))))))))))))))))))))))))))))))</f>
        <v>4.625</v>
      </c>
      <c r="AO65" s="1" t="n">
        <f aca="false">IF(AND(H65&gt;=14.529,G65&lt;0.633,D65&lt;0.8),1.3,IF(AND(A65&lt;5.05,G65&gt;=0.633,D65&lt;0.8),1.35,IF(AND(H65&gt;=14.379,H65&lt;14.529,G65&lt;0.633,D65&lt;0.8),1.7,IF(AND(B65&lt;3.35,A65&gt;=5.05,G65&gt;=0.633,D65&lt;0.8),1.7,IF(AND(D65&gt;=1.45,A65&lt;5.95,F65&lt;2.5,D65&gt;=0.8),4.5,IF(AND(D65&lt;1.35,A65&gt;=5.95,F65&lt;2.5,D65&gt;=0.8),4,IF(AND(D65&lt;1.85,G65&gt;=0.845,F65&gt;=2.5,D65&gt;=0.8),4.8,IF(AND(B65&gt;=4.3,H65&lt;14.379,H65&lt;14.529,G65&lt;0.633,D65&lt;0.8),1.5,IF(AND(A65&lt;5.25,B65&gt;=3.35,A65&gt;=5.05,G65&gt;=0.633,D65&lt;0.8),1.55,IF(AND(A65&gt;=5.25,B65&gt;=3.35,A65&gt;=5.05,G65&gt;=0.633,D65&lt;0.8),1.633,IF(AND(A65&lt;5.05,D65&lt;1.45,A65&lt;5.95,F65&lt;2.5,D65&gt;=0.8),3.3,IF(AND(G65&lt;0.293,D65&gt;=1.35,A65&gt;=5.95,F65&lt;2.5,D65&gt;=0.8),5,IF(AND(A65&gt;=6.6,D65&lt;2.05,G65&lt;0.845,F65&gt;=2.5,D65&gt;=0.8),5.8,IF(AND(B65&lt;3.05,D65&gt;=2.05,G65&lt;0.845,F65&gt;=2.5,D65&gt;=0.8),6.15,IF(AND(B65&lt;2.9,D65&gt;=1.85,G65&gt;=0.845,F65&gt;=2.5,D65&gt;=0.8),5.1,IF(AND(B65&gt;=2.9,D65&gt;=1.85,G65&gt;=0.845,F65&gt;=2.5,D65&gt;=0.8),5.2,IF(AND(B65&gt;=3.8,B65&lt;4.3,H65&lt;14.379,H65&lt;14.529,G65&lt;0.633,D65&lt;0.8),1.333,IF(AND(A65&lt;6.25,G65&gt;=0.293,D65&gt;=1.35,A65&gt;=5.95,F65&lt;2.5,D65&gt;=0.8),4.6,IF(AND(H65&lt;10.351,A65&lt;6.6,D65&lt;2.05,G65&lt;0.845,F65&gt;=2.5,D65&gt;=0.8),5.4,IF(AND(G65&gt;=0.364,B65&gt;=3.05,D65&gt;=2.05,G65&lt;0.845,F65&gt;=2.5,D65&gt;=0.8),5.66,IF(AND(G65&gt;=0.447,B65&lt;3.8,B65&lt;4.3,H65&lt;14.379,H65&lt;14.529,G65&lt;0.633,D65&lt;0.8),1.3,IF(AND(H65&lt;6.247,A65&lt;5.65,A65&gt;=5.05,D65&lt;1.45,A65&lt;5.95,F65&lt;2.5,D65&gt;=0.8),4.033,IF(AND(D65&lt;1.25,A65&gt;=5.65,A65&gt;=5.05,D65&lt;1.45,A65&lt;5.95,F65&lt;2.5,D65&gt;=0.8),3.88,IF(AND(D65&gt;=1.25,A65&gt;=5.65,A65&gt;=5.05,D65&lt;1.45,A65&lt;5.95,F65&lt;2.5,D65&gt;=0.8),4.35,IF(AND(B65&lt;2.65,A65&gt;=6.25,G65&gt;=0.293,D65&gt;=1.35,A65&gt;=5.95,F65&lt;2.5,D65&gt;=0.8),4.9,IF(AND(B65&lt;2.75,H65&gt;=10.351,A65&lt;6.6,D65&lt;2.05,G65&lt;0.845,F65&gt;=2.5,D65&gt;=0.8),5.1,IF(AND(B65&gt;=2.75,H65&gt;=10.351,A65&lt;6.6,D65&lt;2.05,G65&lt;0.845,F65&gt;=2.5,D65&gt;=0.8),4.95,IF(AND(B65&lt;3.15,G65&lt;0.364,B65&gt;=3.05,D65&gt;=2.05,G65&lt;0.845,F65&gt;=2.5,D65&gt;=0.8),5.28,IF(AND(B65&gt;=3.15,G65&lt;0.364,B65&gt;=3.05,D65&gt;=2.05,G65&lt;0.845,F65&gt;=2.5,D65&gt;=0.8),5.5,IF(AND(H65&lt;9.212,G65&lt;0.447,B65&lt;3.8,B65&lt;4.3,H65&lt;14.379,H65&lt;14.529,G65&lt;0.633,D65&lt;0.8),1.4,IF(AND(G65&lt;0.356,H65&gt;=6.247,A65&lt;5.65,A65&gt;=5.05,D65&lt;1.45,A65&lt;5.95,F65&lt;2.5,D65&gt;=0.8),4.2,IF(AND(B65&lt;3,B65&gt;=2.65,A65&gt;=6.25,G65&gt;=0.293,D65&gt;=1.35,A65&gt;=5.95,F65&lt;2.5,D65&gt;=0.8),4.6,IF(AND(B65&gt;=3,B65&gt;=2.65,A65&gt;=6.25,G65&gt;=0.293,D65&gt;=1.35,A65&gt;=5.95,F65&lt;2.5,D65&gt;=0.8),4.7,IF(AND(A65&lt;5.05,H65&gt;=9.212,G65&lt;0.447,B65&lt;3.8,B65&lt;4.3,H65&lt;14.379,H65&lt;14.529,G65&lt;0.633,D65&lt;0.8),1.533,IF(AND(A65&gt;=5.05,H65&gt;=9.212,G65&lt;0.447,B65&lt;3.8,B65&lt;4.3,H65&lt;14.379,H65&lt;14.529,G65&lt;0.633,D65&lt;0.8),1.425,IF(AND(A65&lt;5.35,G65&gt;=0.356,H65&gt;=6.247,A65&lt;5.65,A65&gt;=5.05,D65&lt;1.45,A65&lt;5.95,F65&lt;2.5,D65&gt;=0.8),3.9,IF(AND(A65&gt;=5.35,G65&gt;=0.356,H65&gt;=6.247,A65&lt;5.65,A65&gt;=5.05,D65&lt;1.45,A65&lt;5.95,F65&lt;2.5,D65&gt;=0.8),3.72,"shouldnthappen")))))))))))))))))))))))))))))))))))))</f>
        <v>4</v>
      </c>
      <c r="AP65" s="1" t="n">
        <f aca="false">IF(AND(F65&gt;=1.5,A65&lt;5.55),3.84,IF(AND(G65&gt;=0.52,A65&lt;4.75,F65&lt;1.5,A65&lt;5.55),1.16,IF(AND(A65&lt;5.65,A65&lt;5.85,D65&lt;1.55,A65&gt;=5.55),4.2,IF(AND(A65&gt;=5.65,A65&lt;5.85,D65&lt;1.55,A65&gt;=5.55),3.167,IF(AND(G65&gt;=0.798,A65&gt;=5.85,D65&lt;1.55,A65&gt;=5.55),4,IF(AND(F65&lt;2.5,H65&lt;14.1,D65&gt;=1.55,A65&gt;=5.55),4.84,IF(AND(A65&lt;7.2,H65&gt;=14.1,D65&gt;=1.55,A65&gt;=5.55),5.633,IF(AND(A65&gt;=7.2,H65&gt;=14.1,D65&gt;=1.55,A65&gt;=5.55),6.6,IF(AND(G65&lt;0.161,G65&lt;0.52,A65&lt;4.75,F65&lt;1.5,A65&lt;5.55),1.5,IF(AND(D65&gt;=0.5,G65&lt;0.676,A65&gt;=4.75,F65&lt;1.5,A65&lt;5.55),1.6,IF(AND(H65&lt;11.016,G65&gt;=0.676,A65&gt;=4.75,F65&lt;1.5,A65&lt;5.55),1.75,IF(AND(G65&lt;0.209,G65&lt;0.798,A65&gt;=5.85,D65&lt;1.55,A65&gt;=5.55),4.5,IF(AND(G65&gt;=0.74,F65&gt;=2.5,H65&lt;14.1,D65&gt;=1.55,A65&gt;=5.55),6.225,IF(AND(B65&lt;2.95,G65&gt;=0.161,G65&lt;0.52,A65&lt;4.75,F65&lt;1.5,A65&lt;5.55),1.4,IF(AND(B65&gt;=2.95,G65&gt;=0.161,G65&lt;0.52,A65&lt;4.75,F65&lt;1.5,A65&lt;5.55),1.34,IF(AND(B65&lt;3.15,D65&lt;0.5,G65&lt;0.676,A65&gt;=4.75,F65&lt;1.5,A65&lt;5.55),1.52,IF(AND(D65&lt;0.25,H65&gt;=11.016,G65&gt;=0.676,A65&gt;=4.75,F65&lt;1.5,A65&lt;5.55),1.567,IF(AND(D65&gt;=0.25,H65&gt;=11.016,G65&gt;=0.676,A65&gt;=4.75,F65&lt;1.5,A65&lt;5.55),1.5,IF(AND(H65&lt;7.47,G65&gt;=0.209,G65&lt;0.798,A65&gt;=5.85,D65&lt;1.55,A65&gt;=5.55),5.05,IF(AND(B65&lt;2.85,G65&lt;0.74,F65&gt;=2.5,H65&lt;14.1,D65&gt;=1.55,A65&gt;=5.55),5.35,IF(AND(B65&lt;3.3,B65&gt;=3.15,D65&lt;0.5,G65&lt;0.676,A65&gt;=4.75,F65&lt;1.5,A65&lt;5.55),1.2,IF(AND(D65&lt;1.45,H65&gt;=7.47,G65&gt;=0.209,G65&lt;0.798,A65&gt;=5.85,D65&lt;1.55,A65&gt;=5.55),4.66,IF(AND(D65&gt;=1.45,H65&gt;=7.47,G65&gt;=0.209,G65&lt;0.798,A65&gt;=5.85,D65&lt;1.55,A65&gt;=5.55),4.64,IF(AND(A65&gt;=7.05,B65&gt;=2.85,G65&lt;0.74,F65&gt;=2.5,H65&lt;14.1,D65&gt;=1.55,A65&gt;=5.55),5.8,IF(AND(B65&gt;=3.25,A65&lt;7.05,B65&gt;=2.85,G65&lt;0.74,F65&gt;=2.5,H65&lt;14.1,D65&gt;=1.55,A65&gt;=5.55),5.7,IF(AND(H65&gt;=13.641,D65&lt;0.25,B65&gt;=3.3,B65&gt;=3.15,D65&lt;0.5,G65&lt;0.676,A65&gt;=4.75,F65&lt;1.5,A65&lt;5.55),1.3,IF(AND(D65&lt;0.35,D65&gt;=0.25,B65&gt;=3.3,B65&gt;=3.15,D65&lt;0.5,G65&lt;0.676,A65&gt;=4.75,F65&lt;1.5,A65&lt;5.55),1.367,IF(AND(D65&gt;=0.35,D65&gt;=0.25,B65&gt;=3.3,B65&gt;=3.15,D65&lt;0.5,G65&lt;0.676,A65&gt;=4.75,F65&lt;1.5,A65&lt;5.55),1.3,IF(AND(A65&lt;6.35,B65&lt;3.25,A65&lt;7.05,B65&gt;=2.85,G65&lt;0.74,F65&gt;=2.5,H65&lt;14.1,D65&gt;=1.55,A65&gt;=5.55),5.6,IF(AND(A65&gt;=6.35,B65&lt;3.25,A65&lt;7.05,B65&gt;=2.85,G65&lt;0.74,F65&gt;=2.5,H65&lt;14.1,D65&gt;=1.55,A65&gt;=5.55),5.325,IF(AND(A65&lt;5.1,H65&lt;13.641,D65&lt;0.25,B65&gt;=3.3,B65&gt;=3.15,D65&lt;0.5,G65&lt;0.676,A65&gt;=4.75,F65&lt;1.5,A65&lt;5.55),1.4,IF(AND(H65&gt;=11.031,A65&gt;=5.1,H65&lt;13.641,D65&lt;0.25,B65&gt;=3.3,B65&gt;=3.15,D65&lt;0.5,G65&lt;0.676,A65&gt;=4.75,F65&lt;1.5,A65&lt;5.55),1.4,IF(AND(A65&lt;5.45,H65&lt;11.031,A65&gt;=5.1,H65&lt;13.641,D65&lt;0.25,B65&gt;=3.3,B65&gt;=3.15,D65&lt;0.5,G65&lt;0.676,A65&gt;=4.75,F65&lt;1.5,A65&lt;5.55),1.5,IF(AND(A65&gt;=5.45,H65&lt;11.031,A65&gt;=5.1,H65&lt;13.641,D65&lt;0.25,B65&gt;=3.3,B65&gt;=3.15,D65&lt;0.5,G65&lt;0.676,A65&gt;=4.75,F65&lt;1.5,A65&lt;5.55),1.4,"shouldnthappen"))))))))))))))))))))))))))))))))))</f>
        <v>4.66</v>
      </c>
      <c r="AQ65" s="1" t="n">
        <f aca="false">IF(AND(H65&lt;6.926,D65&gt;=0.35,F65&lt;1.5),1.9,IF(AND(G65&gt;=0.869,D65&gt;=1.75,F65&gt;=1.5),5.15,IF(AND(A65&lt;4.35,A65&lt;5.05,D65&lt;0.35,F65&lt;1.5),1.1,IF(AND(H65&lt;6.089,A65&gt;=5.05,D65&lt;0.35,F65&lt;1.5),1.7,IF(AND(H65&gt;=13.089,H65&gt;=6.926,D65&gt;=0.35,F65&lt;1.5),1.3,IF(AND(G65&lt;0.695,D65&lt;1.15,D65&lt;1.75,F65&gt;=1.5),3.62,IF(AND(G65&gt;=0.695,D65&lt;1.15,D65&lt;1.75,F65&gt;=1.5),3,IF(AND(G65&gt;=0.585,H65&gt;=6.089,A65&gt;=5.05,D65&lt;0.35,F65&lt;1.5),1.5,IF(AND(H65&lt;9.582,H65&lt;13.089,H65&gt;=6.926,D65&gt;=0.35,F65&lt;1.5),1.5,IF(AND(H65&gt;=9.582,H65&lt;13.089,H65&gt;=6.926,D65&gt;=0.35,F65&lt;1.5),1.6,IF(AND(D65&lt;1.35,H65&lt;9.349,D65&gt;=1.15,D65&lt;1.75,F65&gt;=1.5),3.867,IF(AND(D65&lt;2.05,A65&lt;7.05,G65&lt;0.869,D65&gt;=1.75,F65&gt;=1.5),4.9,IF(AND(B65&gt;=3.3,A65&gt;=7.05,G65&lt;0.869,D65&gt;=1.75,F65&gt;=1.5),6.1,IF(AND(G65&lt;0.347,H65&lt;11.218,A65&gt;=4.35,A65&lt;5.05,D65&lt;0.35,F65&lt;1.5),1.4,IF(AND(G65&gt;=0.347,H65&lt;11.218,A65&gt;=4.35,A65&lt;5.05,D65&lt;0.35,F65&lt;1.5),1.5,IF(AND(G65&gt;=0.265,H65&gt;=11.218,A65&gt;=4.35,A65&lt;5.05,D65&lt;0.35,F65&lt;1.5),1.45,IF(AND(A65&gt;=5.4,G65&lt;0.585,H65&gt;=6.089,A65&gt;=5.05,D65&lt;0.35,F65&lt;1.5),1.35,IF(AND(B65&gt;=2.9,D65&gt;=1.35,H65&lt;9.349,D65&gt;=1.15,D65&lt;1.75,F65&gt;=1.5),4.6,IF(AND(D65&gt;=1.35,A65&lt;6.15,H65&gt;=9.349,D65&gt;=1.15,D65&lt;1.75,F65&gt;=1.5),4.54,IF(AND(H65&lt;10.927,A65&gt;=6.15,H65&gt;=9.349,D65&gt;=1.15,D65&lt;1.75,F65&gt;=1.5),4.3,IF(AND(G65&lt;0.512,D65&gt;=2.05,A65&lt;7.05,G65&lt;0.869,D65&gt;=1.75,F65&gt;=1.5),5.533,IF(AND(G65&gt;=0.512,D65&gt;=2.05,A65&lt;7.05,G65&lt;0.869,D65&gt;=1.75,F65&gt;=1.5),5.88,IF(AND(H65&lt;11.551,B65&lt;3.3,A65&gt;=7.05,G65&lt;0.869,D65&gt;=1.75,F65&gt;=1.5),6.3,IF(AND(G65&lt;0.227,G65&lt;0.265,H65&gt;=11.218,A65&gt;=4.35,A65&lt;5.05,D65&lt;0.35,F65&lt;1.5),1.4,IF(AND(G65&gt;=0.227,G65&lt;0.265,H65&gt;=11.218,A65&gt;=4.35,A65&lt;5.05,D65&lt;0.35,F65&lt;1.5),1.26,IF(AND(H65&lt;11.031,A65&lt;5.4,G65&lt;0.585,H65&gt;=6.089,A65&gt;=5.05,D65&lt;0.35,F65&lt;1.5),1.5,IF(AND(H65&gt;=11.031,A65&lt;5.4,G65&lt;0.585,H65&gt;=6.089,A65&gt;=5.05,D65&lt;0.35,F65&lt;1.5),1.4,IF(AND(A65&lt;5.45,B65&lt;2.9,D65&gt;=1.35,H65&lt;9.349,D65&gt;=1.15,D65&lt;1.75,F65&gt;=1.5),4.5,IF(AND(A65&lt;5.9,D65&lt;1.35,A65&lt;6.15,H65&gt;=9.349,D65&gt;=1.15,D65&lt;1.75,F65&gt;=1.5),4.2,IF(AND(A65&gt;=5.9,D65&lt;1.35,A65&lt;6.15,H65&gt;=9.349,D65&gt;=1.15,D65&lt;1.75,F65&gt;=1.5),4,IF(AND(A65&gt;=6.75,H65&gt;=10.927,A65&gt;=6.15,H65&gt;=9.349,D65&gt;=1.15,D65&lt;1.75,F65&gt;=1.5),4.767,IF(AND(B65&lt;2.9,H65&gt;=11.551,B65&lt;3.3,A65&gt;=7.05,G65&lt;0.869,D65&gt;=1.75,F65&gt;=1.5),6.7,IF(AND(B65&gt;=2.9,H65&gt;=11.551,B65&lt;3.3,A65&gt;=7.05,G65&lt;0.869,D65&gt;=1.75,F65&gt;=1.5),6.6,IF(AND(B65&lt;2.45,A65&gt;=5.45,B65&lt;2.9,D65&gt;=1.35,H65&lt;9.349,D65&gt;=1.15,D65&lt;1.75,F65&gt;=1.5),5,IF(AND(B65&gt;=2.45,A65&gt;=5.45,B65&lt;2.9,D65&gt;=1.35,H65&lt;9.349,D65&gt;=1.15,D65&lt;1.75,F65&gt;=1.5),5.1,IF(AND(H65&lt;11.166,A65&lt;6.75,H65&gt;=10.927,A65&gt;=6.15,H65&gt;=9.349,D65&gt;=1.15,D65&lt;1.75,F65&gt;=1.5),4.9,IF(AND(G65&lt;0.228,H65&gt;=11.166,A65&lt;6.75,H65&gt;=10.927,A65&gt;=6.15,H65&gt;=9.349,D65&gt;=1.15,D65&lt;1.75,F65&gt;=1.5),4.7,IF(AND(H65&lt;13.531,G65&gt;=0.228,H65&gt;=11.166,A65&lt;6.75,H65&gt;=10.927,A65&gt;=6.15,H65&gt;=9.349,D65&gt;=1.15,D65&lt;1.75,F65&gt;=1.5),4.4,IF(AND(H65&gt;=13.531,G65&gt;=0.228,H65&gt;=11.166,A65&lt;6.75,H65&gt;=10.927,A65&gt;=6.15,H65&gt;=9.349,D65&gt;=1.15,D65&lt;1.75,F65&gt;=1.5),4.6,"shouldnthappen")))))))))))))))))))))))))))))))))))))))</f>
        <v>3</v>
      </c>
      <c r="AR65" s="1" t="n">
        <f aca="false">IF(AND(G65&gt;=0.93,B65&lt;3.65,F65&lt;1.5),1.7,IF(AND(H65&lt;6.542,B65&gt;=3.65,F65&lt;1.5),1.767,IF(AND(A65&gt;=7.05,D65&gt;=1.55,F65&gt;=1.5),6.3,IF(AND(G65&lt;0.123,H65&gt;=6.542,B65&gt;=3.65,F65&lt;1.5),1.367,IF(AND(A65&lt;5.15,A65&lt;5.65,D65&lt;1.55,F65&gt;=1.5),3.15,IF(AND(A65&lt;4.8,G65&gt;=0.447,G65&lt;0.93,B65&lt;3.65,F65&lt;1.5),1.24,IF(AND(A65&gt;=4.8,G65&gt;=0.447,G65&lt;0.93,B65&lt;3.65,F65&lt;1.5),1.4,IF(AND(G65&lt;0.151,G65&gt;=0.123,H65&gt;=6.542,B65&gt;=3.65,F65&lt;1.5),1.7,IF(AND(G65&gt;=0.151,G65&gt;=0.123,H65&gt;=6.542,B65&gt;=3.65,F65&lt;1.5),1.5,IF(AND(D65&gt;=1.45,A65&gt;=5.15,A65&lt;5.65,D65&lt;1.55,F65&gt;=1.5),4.5,IF(AND(B65&lt;2.65,D65&gt;=1.35,A65&gt;=5.65,D65&lt;1.55,F65&gt;=1.5),4.9,IF(AND(G65&lt;0.527,F65&lt;2.5,A65&lt;7.05,D65&gt;=1.55,F65&gt;=1.5),5.075,IF(AND(G65&gt;=0.527,F65&lt;2.5,A65&lt;7.05,D65&gt;=1.55,F65&gt;=1.5),4.7,IF(AND(A65&lt;4.65,G65&lt;0.265,G65&lt;0.447,G65&lt;0.93,B65&lt;3.65,F65&lt;1.5),1.42,IF(AND(G65&lt;0.3,G65&gt;=0.265,G65&lt;0.447,G65&lt;0.93,B65&lt;3.65,F65&lt;1.5),1.6,IF(AND(G65&gt;=0.3,G65&gt;=0.265,G65&lt;0.447,G65&lt;0.93,B65&lt;3.65,F65&lt;1.5),1.4,IF(AND(G65&lt;0.356,D65&lt;1.45,A65&gt;=5.15,A65&lt;5.65,D65&lt;1.55,F65&gt;=1.5),4.125,IF(AND(D65&lt;1.1,A65&lt;6.2,D65&lt;1.35,A65&gt;=5.65,D65&lt;1.55,F65&gt;=1.5),4.1,IF(AND(D65&gt;=1.1,A65&lt;6.2,D65&lt;1.35,A65&gt;=5.65,D65&lt;1.55,F65&gt;=1.5),4.175,IF(AND(H65&gt;=13.433,A65&gt;=6.2,D65&lt;1.35,A65&gt;=5.65,D65&lt;1.55,F65&gt;=1.5),4.6,IF(AND(G65&lt;0.437,B65&gt;=2.65,D65&gt;=1.35,A65&gt;=5.65,D65&lt;1.55,F65&gt;=1.5),4.625,IF(AND(G65&gt;=0.437,B65&gt;=2.65,D65&gt;=1.35,A65&gt;=5.65,D65&lt;1.55,F65&gt;=1.5),4.75,IF(AND(B65&gt;=3.15,H65&lt;11.146,F65&gt;=2.5,A65&lt;7.05,D65&gt;=1.55,F65&gt;=1.5),5.667,IF(AND(B65&lt;2.65,H65&gt;=11.146,F65&gt;=2.5,A65&lt;7.05,D65&gt;=1.55,F65&gt;=1.5),5.8,IF(AND(B65&lt;3.3,A65&gt;=4.65,G65&lt;0.265,G65&lt;0.447,G65&lt;0.93,B65&lt;3.65,F65&lt;1.5),1.32,IF(AND(B65&gt;=3.3,A65&gt;=4.65,G65&lt;0.265,G65&lt;0.447,G65&lt;0.93,B65&lt;3.65,F65&lt;1.5),1.425,IF(AND(B65&lt;2.8,G65&gt;=0.356,D65&lt;1.45,A65&gt;=5.15,A65&lt;5.65,D65&lt;1.55,F65&gt;=1.5),3.86,IF(AND(B65&gt;=2.8,G65&gt;=0.356,D65&lt;1.45,A65&gt;=5.15,A65&lt;5.65,D65&lt;1.55,F65&gt;=1.5),3.6,IF(AND(B65&lt;2.6,H65&lt;13.433,A65&gt;=6.2,D65&lt;1.35,A65&gt;=5.65,D65&lt;1.55,F65&gt;=1.5),4.4,IF(AND(B65&gt;=2.6,H65&lt;13.433,A65&gt;=6.2,D65&lt;1.35,A65&gt;=5.65,D65&lt;1.55,F65&gt;=1.5),4.3,IF(AND(G65&lt;0.151,B65&lt;3.15,H65&lt;11.146,F65&gt;=2.5,A65&lt;7.05,D65&gt;=1.55,F65&gt;=1.5),5.5,IF(AND(H65&lt;15.52,B65&gt;=2.65,H65&gt;=11.146,F65&gt;=2.5,A65&lt;7.05,D65&gt;=1.55,F65&gt;=1.5),5.4,IF(AND(H65&gt;=15.52,B65&gt;=2.65,H65&gt;=11.146,F65&gt;=2.5,A65&lt;7.05,D65&gt;=1.55,F65&gt;=1.5),5.733,IF(AND(H65&lt;10.74,G65&gt;=0.151,B65&lt;3.15,H65&lt;11.146,F65&gt;=2.5,A65&lt;7.05,D65&gt;=1.55,F65&gt;=1.5),5.12,IF(AND(H65&gt;=10.74,G65&gt;=0.151,B65&lt;3.15,H65&lt;11.146,F65&gt;=2.5,A65&lt;7.05,D65&gt;=1.55,F65&gt;=1.5),4.9,"shouldnthappen")))))))))))))))))))))))))))))))))))</f>
        <v>4.1</v>
      </c>
      <c r="AS65" s="1" t="n">
        <f aca="false">IF(AND(F65&gt;=1.5,A65&lt;5.55),4.18,IF(AND(F65&gt;=2.5,B65&lt;2.75,A65&gt;=5.55),5.38,IF(AND(G65&gt;=0.587,B65&lt;3.75,F65&lt;1.5,A65&lt;5.55),1.48,IF(AND(H65&lt;6.51,B65&gt;=3.75,F65&lt;1.5,A65&lt;5.55),1.9,IF(AND(H65&gt;=6.51,B65&gt;=3.75,F65&lt;1.5,A65&lt;5.55),1.425,IF(AND(G65&gt;=0.868,F65&lt;2.5,B65&lt;2.75,A65&gt;=5.55),4.65,IF(AND(F65&lt;1.5,D65&lt;1.55,B65&gt;=2.75,A65&gt;=5.55),1.7,IF(AND(G65&gt;=0.857,D65&gt;=1.55,B65&gt;=2.75,A65&gt;=5.55),5.033,IF(AND(G65&gt;=0.518,G65&lt;0.587,B65&lt;3.75,F65&lt;1.5,A65&lt;5.55),1,IF(AND(D65&lt;1.05,G65&lt;0.868,F65&lt;2.5,B65&lt;2.75,A65&gt;=5.55),3.5,IF(AND(G65&lt;0.404,D65&gt;=1.05,G65&lt;0.868,F65&lt;2.5,B65&lt;2.75,A65&gt;=5.55),4.2,IF(AND(G65&gt;=0.404,D65&gt;=1.05,G65&lt;0.868,F65&lt;2.5,B65&lt;2.75,A65&gt;=5.55),3.94,IF(AND(F65&lt;2.5,B65&lt;2.95,F65&gt;=1.5,D65&lt;1.55,B65&gt;=2.75,A65&gt;=5.55),4.68,IF(AND(F65&gt;=2.5,B65&lt;2.95,F65&gt;=1.5,D65&lt;1.55,B65&gt;=2.75,A65&gt;=5.55),5.1,IF(AND(H65&lt;10.883,B65&gt;=2.95,F65&gt;=1.5,D65&lt;1.55,B65&gt;=2.75,A65&gt;=5.55),4.15,IF(AND(H65&gt;=10.883,B65&gt;=2.95,F65&gt;=1.5,D65&lt;1.55,B65&gt;=2.75,A65&gt;=5.55),4.5,IF(AND(H65&gt;=14.1,D65&lt;2.05,G65&lt;0.857,D65&gt;=1.55,B65&gt;=2.75,A65&gt;=5.55),6.6,IF(AND(G65&lt;0.063,B65&lt;3.15,G65&lt;0.518,G65&lt;0.587,B65&lt;3.75,F65&lt;1.5,A65&lt;5.55),1.4,IF(AND(G65&gt;=0.063,B65&lt;3.15,G65&lt;0.518,G65&lt;0.587,B65&lt;3.75,F65&lt;1.5,A65&lt;5.55),1.5,IF(AND(H65&gt;=10.563,B65&gt;=3.15,G65&lt;0.518,G65&lt;0.587,B65&lt;3.75,F65&lt;1.5,A65&lt;5.55),1.325,IF(AND(B65&lt;2.95,H65&lt;14.1,D65&lt;2.05,G65&lt;0.857,D65&gt;=1.55,B65&gt;=2.75,A65&gt;=5.55),6.125,IF(AND(A65&lt;6.65,G65&lt;0.364,D65&gt;=2.05,G65&lt;0.857,D65&gt;=1.55,B65&gt;=2.75,A65&gt;=5.55),5.45,IF(AND(G65&gt;=0.774,G65&gt;=0.364,D65&gt;=2.05,G65&lt;0.857,D65&gt;=1.55,B65&gt;=2.75,A65&gt;=5.55),5.4,IF(AND(H65&gt;=9.279,H65&lt;10.563,B65&gt;=3.15,G65&lt;0.518,G65&lt;0.587,B65&lt;3.75,F65&lt;1.5,A65&lt;5.55),1.475,IF(AND(D65&lt;1.65,B65&gt;=2.95,H65&lt;14.1,D65&lt;2.05,G65&lt;0.857,D65&gt;=1.55,B65&gt;=2.75,A65&gt;=5.55),5.8,IF(AND(B65&lt;3.15,A65&gt;=6.65,G65&lt;0.364,D65&gt;=2.05,G65&lt;0.857,D65&gt;=1.55,B65&gt;=2.75,A65&gt;=5.55),5.3,IF(AND(B65&gt;=3.15,A65&gt;=6.65,G65&lt;0.364,D65&gt;=2.05,G65&lt;0.857,D65&gt;=1.55,B65&gt;=2.75,A65&gt;=5.55),5.7,IF(AND(A65&gt;=6.75,G65&lt;0.774,G65&gt;=0.364,D65&gt;=2.05,G65&lt;0.857,D65&gt;=1.55,B65&gt;=2.75,A65&gt;=5.55),5.9,IF(AND(G65&lt;0.417,H65&lt;9.279,H65&lt;10.563,B65&gt;=3.15,G65&lt;0.518,G65&lt;0.587,B65&lt;3.75,F65&lt;1.5,A65&lt;5.55),1.4,IF(AND(G65&gt;=0.417,H65&lt;9.279,H65&lt;10.563,B65&gt;=3.15,G65&lt;0.518,G65&lt;0.587,B65&lt;3.75,F65&lt;1.5,A65&lt;5.55),1.3,IF(AND(A65&lt;6.3,D65&gt;=1.65,B65&gt;=2.95,H65&lt;14.1,D65&lt;2.05,G65&lt;0.857,D65&gt;=1.55,B65&gt;=2.75,A65&gt;=5.55),4.9,IF(AND(A65&gt;=6.3,D65&gt;=1.65,B65&gt;=2.95,H65&lt;14.1,D65&lt;2.05,G65&lt;0.857,D65&gt;=1.55,B65&gt;=2.75,A65&gt;=5.55),5.3,IF(AND(G65&gt;=0.657,A65&lt;6.75,G65&lt;0.774,G65&gt;=0.364,D65&gt;=2.05,G65&lt;0.857,D65&gt;=1.55,B65&gt;=2.75,A65&gt;=5.55),6,IF(AND(B65&lt;3.2,G65&lt;0.657,A65&lt;6.75,G65&lt;0.774,G65&gt;=0.364,D65&gt;=2.05,G65&lt;0.857,D65&gt;=1.55,B65&gt;=2.75,A65&gt;=5.55),5.6,IF(AND(B65&gt;=3.2,G65&lt;0.657,A65&lt;6.75,G65&lt;0.774,G65&gt;=0.364,D65&gt;=2.05,G65&lt;0.857,D65&gt;=1.55,B65&gt;=2.75,A65&gt;=5.55),5.65,"shouldnthappen")))))))))))))))))))))))))))))))))))</f>
        <v>3.5</v>
      </c>
      <c r="AT65" s="1" t="n">
        <f aca="false">IF(AND(H65&gt;=16.284,A65&gt;=5.55),6.533,IF(AND(G65&gt;=0.52,A65&lt;4.85,A65&lt;5.55),1.05,IF(AND(G65&lt;0.227,G65&lt;0.52,A65&lt;4.85,A65&lt;5.55),1.4,IF(AND(G65&gt;=0.227,G65&lt;0.52,A65&lt;4.85,A65&lt;5.55),1.3,IF(AND(D65&gt;=0.45,F65&lt;1.5,A65&gt;=4.85,A65&lt;5.55),1.667,IF(AND(B65&gt;=2.75,F65&gt;=1.5,A65&gt;=4.85,A65&lt;5.55),4.5,IF(AND(F65&lt;2.5,B65&gt;=3.15,H65&lt;16.284,A65&gt;=5.55),4.7,IF(AND(G65&gt;=0.934,D65&lt;0.45,F65&lt;1.5,A65&gt;=4.85,A65&lt;5.55),1.7,IF(AND(D65&gt;=1.2,B65&lt;2.75,F65&gt;=1.5,A65&gt;=4.85,A65&lt;5.55),4.25,IF(AND(G65&gt;=0.774,F65&gt;=2.5,B65&gt;=3.15,H65&lt;16.284,A65&gt;=5.55),5.4,IF(AND(B65&lt;3.1,G65&lt;0.934,D65&lt;0.45,F65&lt;1.5,A65&gt;=4.85,A65&lt;5.55),1.6,IF(AND(D65&lt;1.05,D65&lt;1.2,B65&lt;2.75,F65&gt;=1.5,A65&gt;=4.85,A65&lt;5.55),3.433,IF(AND(D65&gt;=1.05,D65&lt;1.2,B65&lt;2.75,F65&gt;=1.5,A65&gt;=4.85,A65&lt;5.55),3.267,IF(AND(H65&lt;8.486,D65&lt;1.35,F65&lt;2.5,B65&lt;3.15,H65&lt;16.284,A65&gt;=5.55),3.85,IF(AND(D65&gt;=1.55,D65&gt;=1.35,F65&lt;2.5,B65&lt;3.15,H65&lt;16.284,A65&gt;=5.55),5.1,IF(AND(H65&lt;10.464,A65&lt;6.35,F65&gt;=2.5,B65&lt;3.15,H65&lt;16.284,A65&gt;=5.55),5.08,IF(AND(H65&gt;=10.464,A65&lt;6.35,F65&gt;=2.5,B65&lt;3.15,H65&lt;16.284,A65&gt;=5.55),4.9,IF(AND(D65&lt;1.85,A65&gt;=6.35,F65&gt;=2.5,B65&lt;3.15,H65&lt;16.284,A65&gt;=5.55),5.8,IF(AND(H65&gt;=10.393,G65&lt;0.774,F65&gt;=2.5,B65&gt;=3.15,H65&lt;16.284,A65&gt;=5.55),5.425,IF(AND(B65&lt;2.6,H65&gt;=8.486,D65&lt;1.35,F65&lt;2.5,B65&lt;3.15,H65&lt;16.284,A65&gt;=5.55),3.9,IF(AND(G65&gt;=0.567,D65&lt;1.55,D65&gt;=1.35,F65&lt;2.5,B65&lt;3.15,H65&lt;16.284,A65&gt;=5.55),4.4,IF(AND(B65&lt;3.25,H65&lt;10.393,G65&lt;0.774,F65&gt;=2.5,B65&gt;=3.15,H65&lt;16.284,A65&gt;=5.55),5.7,IF(AND(B65&gt;=3.25,H65&lt;10.393,G65&lt;0.774,F65&gt;=2.5,B65&gt;=3.15,H65&lt;16.284,A65&gt;=5.55),5.98,IF(AND(G65&lt;0.079,G65&lt;0.338,B65&gt;=3.1,G65&lt;0.934,D65&lt;0.45,F65&lt;1.5,A65&gt;=4.85,A65&lt;5.55),1.425,IF(AND(B65&lt;3.35,G65&gt;=0.338,B65&gt;=3.1,G65&lt;0.934,D65&lt;0.45,F65&lt;1.5,A65&gt;=4.85,A65&lt;5.55),1.4,IF(AND(G65&lt;0.404,B65&gt;=2.6,H65&gt;=8.486,D65&lt;1.35,F65&lt;2.5,B65&lt;3.15,H65&lt;16.284,A65&gt;=5.55),4.3,IF(AND(G65&gt;=0.404,B65&gt;=2.6,H65&gt;=8.486,D65&lt;1.35,F65&lt;2.5,B65&lt;3.15,H65&lt;16.284,A65&gt;=5.55),4.025,IF(AND(B65&gt;=3.05,G65&lt;0.567,D65&lt;1.55,D65&gt;=1.35,F65&lt;2.5,B65&lt;3.15,H65&lt;16.284,A65&gt;=5.55),4.7,IF(AND(A65&lt;6.45,H65&lt;10.667,D65&gt;=1.85,A65&gt;=6.35,F65&gt;=2.5,B65&lt;3.15,H65&lt;16.284,A65&gt;=5.55),5.3,IF(AND(A65&gt;=6.45,H65&lt;10.667,D65&gt;=1.85,A65&gt;=6.35,F65&gt;=2.5,B65&lt;3.15,H65&lt;16.284,A65&gt;=5.55),5.167,IF(AND(B65&lt;2.95,H65&gt;=10.667,D65&gt;=1.85,A65&gt;=6.35,F65&gt;=2.5,B65&lt;3.15,H65&lt;16.284,A65&gt;=5.55),5.6,IF(AND(B65&gt;=2.95,H65&gt;=10.667,D65&gt;=1.85,A65&gt;=6.35,F65&gt;=2.5,B65&lt;3.15,H65&lt;16.284,A65&gt;=5.55),5.5,IF(AND(H65&lt;10.325,G65&gt;=0.079,G65&lt;0.338,B65&gt;=3.1,G65&lt;0.934,D65&lt;0.45,F65&lt;1.5,A65&gt;=4.85,A65&lt;5.55),1.5,IF(AND(G65&lt;0.385,B65&gt;=3.35,G65&gt;=0.338,B65&gt;=3.1,G65&lt;0.934,D65&lt;0.45,F65&lt;1.5,A65&gt;=4.85,A65&lt;5.55),1.5,IF(AND(G65&gt;=0.385,B65&gt;=3.35,G65&gt;=0.338,B65&gt;=3.1,G65&lt;0.934,D65&lt;0.45,F65&lt;1.5,A65&gt;=4.85,A65&lt;5.55),1.42,IF(AND(B65&lt;2.5,B65&lt;3.05,G65&lt;0.567,D65&lt;1.55,D65&gt;=1.35,F65&lt;2.5,B65&lt;3.15,H65&lt;16.284,A65&gt;=5.55),4.5,IF(AND(B65&gt;=2.5,B65&lt;3.05,G65&lt;0.567,D65&lt;1.55,D65&gt;=1.35,F65&lt;2.5,B65&lt;3.15,H65&lt;16.284,A65&gt;=5.55),4.56,IF(AND(H65&lt;12.506,H65&gt;=10.325,G65&gt;=0.079,G65&lt;0.338,B65&gt;=3.1,G65&lt;0.934,D65&lt;0.45,F65&lt;1.5,A65&gt;=4.85,A65&lt;5.55),1.2,IF(AND(H65&gt;=12.506,H65&gt;=10.325,G65&gt;=0.079,G65&lt;0.338,B65&gt;=3.1,G65&lt;0.934,D65&lt;0.45,F65&lt;1.5,A65&gt;=4.85,A65&lt;5.55),1.3,"shouldnthappen")))))))))))))))))))))))))))))))))))))))</f>
        <v>3.9</v>
      </c>
      <c r="AU65" s="1" t="n">
        <f aca="false">IF(AND(G65&gt;=0.52,B65&lt;3.05,F65&lt;1.5),1.1,IF(AND(G65&lt;0.35,G65&lt;0.52,B65&lt;3.05,F65&lt;1.5),1.4,IF(AND(G65&gt;=0.35,G65&lt;0.52,B65&lt;3.05,F65&lt;1.5),1.3,IF(AND(G65&gt;=0.227,G65&lt;0.347,B65&gt;=3.05,F65&lt;1.5),1.32,IF(AND(H65&lt;6.417,G65&gt;=0.347,B65&gt;=3.05,F65&lt;1.5),1.7,IF(AND(A65&gt;=7.25,A65&gt;=6.6,F65&gt;=2.5,F65&gt;=1.5),6.35,IF(AND(G65&lt;0.11,G65&lt;0.227,G65&lt;0.347,B65&gt;=3.05,F65&lt;1.5),1.333,IF(AND(H65&lt;9.441,H65&gt;=6.417,G65&gt;=0.347,B65&gt;=3.05,F65&lt;1.5),1.425,IF(AND(B65&lt;2.75,G65&lt;0.451,H65&lt;10.266,F65&lt;2.5,F65&gt;=1.5),4,IF(AND(B65&gt;=2.75,G65&lt;0.451,H65&lt;10.266,F65&lt;2.5,F65&gt;=1.5),4.433,IF(AND(G65&gt;=0.865,G65&gt;=0.451,H65&lt;10.266,F65&lt;2.5,F65&gt;=1.5),4.2,IF(AND(B65&lt;2.45,H65&lt;13.665,H65&gt;=10.266,F65&lt;2.5,F65&gt;=1.5),3.7,IF(AND(G65&lt;0.302,H65&gt;=13.665,H65&gt;=10.266,F65&lt;2.5,F65&gt;=1.5),5,IF(AND(B65&lt;2.9,A65&lt;6.1,A65&lt;6.6,F65&gt;=2.5,F65&gt;=1.5),5.06,IF(AND(B65&gt;=2.9,A65&lt;6.1,A65&lt;6.6,F65&gt;=2.5,F65&gt;=1.5),4.8,IF(AND(B65&lt;3.05,A65&gt;=6.1,A65&lt;6.6,F65&gt;=2.5,F65&gt;=1.5),5.6,IF(AND(B65&gt;=3.05,A65&gt;=6.1,A65&lt;6.6,F65&gt;=2.5,F65&gt;=1.5),5.267,IF(AND(H65&gt;=14.564,A65&lt;7.25,A65&gt;=6.6,F65&gt;=2.5,F65&gt;=1.5),5.6,IF(AND(H65&gt;=14.309,G65&gt;=0.11,G65&lt;0.227,G65&lt;0.347,B65&gt;=3.05,F65&lt;1.5),1.7,IF(AND(D65&lt;0.4,H65&gt;=9.441,H65&gt;=6.417,G65&gt;=0.347,B65&gt;=3.05,F65&lt;1.5),1.5,IF(AND(D65&gt;=0.4,H65&gt;=9.441,H65&gt;=6.417,G65&gt;=0.347,B65&gt;=3.05,F65&lt;1.5),1.633,IF(AND(A65&lt;5.35,G65&lt;0.865,G65&gt;=0.451,H65&lt;10.266,F65&lt;2.5,F65&gt;=1.5),3.15,IF(AND(D65&lt;1.45,G65&gt;=0.302,H65&gt;=13.665,H65&gt;=10.266,F65&lt;2.5,F65&gt;=1.5),4.74,IF(AND(D65&gt;=1.45,G65&gt;=0.302,H65&gt;=13.665,H65&gt;=10.266,F65&lt;2.5,F65&gt;=1.5),4.567,IF(AND(H65&lt;8.836,H65&lt;14.564,A65&lt;7.25,A65&gt;=6.6,F65&gt;=2.5,F65&gt;=1.5),5.7,IF(AND(H65&gt;=8.836,H65&lt;14.564,A65&lt;7.25,A65&gt;=6.6,F65&gt;=2.5,F65&gt;=1.5),5.9,IF(AND(H65&lt;11.53,H65&lt;14.309,G65&gt;=0.11,G65&lt;0.227,G65&lt;0.347,B65&gt;=3.05,F65&lt;1.5),1.5,IF(AND(H65&gt;=11.53,H65&lt;14.309,G65&gt;=0.11,G65&lt;0.227,G65&lt;0.347,B65&gt;=3.05,F65&lt;1.5),1.467,IF(AND(H65&lt;9.386,A65&gt;=5.35,G65&lt;0.865,G65&gt;=0.451,H65&lt;10.266,F65&lt;2.5,F65&gt;=1.5),3.56,IF(AND(H65&gt;=9.386,A65&gt;=5.35,G65&lt;0.865,G65&gt;=0.451,H65&lt;10.266,F65&lt;2.5,F65&gt;=1.5),4.2,IF(AND(H65&lt;11.036,D65&lt;1.45,B65&gt;=2.45,H65&lt;13.665,H65&gt;=10.266,F65&lt;2.5,F65&gt;=1.5),4.45,IF(AND(H65&gt;=11.036,D65&lt;1.45,B65&gt;=2.45,H65&lt;13.665,H65&gt;=10.266,F65&lt;2.5,F65&gt;=1.5),4.1,IF(AND(G65&gt;=0.585,D65&gt;=1.45,B65&gt;=2.45,H65&lt;13.665,H65&gt;=10.266,F65&lt;2.5,F65&gt;=1.5),4.9,IF(AND(H65&lt;11.743,G65&lt;0.585,D65&gt;=1.45,B65&gt;=2.45,H65&lt;13.665,H65&gt;=10.266,F65&lt;2.5,F65&gt;=1.5),4.7,IF(AND(H65&gt;=11.743,G65&lt;0.585,D65&gt;=1.45,B65&gt;=2.45,H65&lt;13.665,H65&gt;=10.266,F65&lt;2.5,F65&gt;=1.5),4.5,"shouldnthappen")))))))))))))))))))))))))))))))))))</f>
        <v>3.7</v>
      </c>
      <c r="AV65" s="1" t="n">
        <f aca="false">IF(AND(G65&gt;=0.356,F65&gt;=1.5,A65&lt;5.75),3.52,IF(AND(A65&lt;7.25,A65&gt;=7.1,A65&gt;=5.75),5.875,IF(AND(A65&gt;=7.25,A65&gt;=7.1,A65&gt;=5.75),6.5,IF(AND(D65&gt;=0.35,G65&gt;=0.586,F65&lt;1.5,A65&lt;5.75),1.8,IF(AND(D65&lt;1.4,G65&lt;0.356,F65&gt;=1.5,A65&lt;5.75),4.2,IF(AND(D65&gt;=1.4,G65&lt;0.356,F65&gt;=1.5,A65&lt;5.75),4.5,IF(AND(H65&gt;=11.218,A65&lt;5.05,G65&lt;0.586,F65&lt;1.5,A65&lt;5.75),1.225,IF(AND(G65&gt;=0.253,A65&gt;=5.05,G65&lt;0.586,F65&lt;1.5,A65&lt;5.75),1.3,IF(AND(B65&gt;=3.75,D65&lt;0.35,G65&gt;=0.586,F65&lt;1.5,A65&lt;5.75),1.567,IF(AND(B65&lt;2.85,D65&lt;1.35,D65&lt;1.65,A65&lt;7.1,A65&gt;=5.75),4.26,IF(AND(B65&gt;=2.85,D65&lt;1.35,D65&lt;1.65,A65&lt;7.1,A65&gt;=5.75),4.45,IF(AND(A65&lt;6.05,H65&lt;12.921,D65&gt;=1.65,A65&lt;7.1,A65&gt;=5.75),5.1,IF(AND(H65&gt;=15.338,H65&gt;=12.921,D65&gt;=1.65,A65&lt;7.1,A65&gt;=5.75),5.55,IF(AND(G65&lt;0.418,H65&lt;11.218,A65&lt;5.05,G65&lt;0.586,F65&lt;1.5,A65&lt;5.75),1.42,IF(AND(G65&gt;=0.418,H65&lt;11.218,A65&lt;5.05,G65&lt;0.586,F65&lt;1.5,A65&lt;5.75),1.3,IF(AND(H65&gt;=13.321,G65&lt;0.253,A65&gt;=5.05,G65&lt;0.586,F65&lt;1.5,A65&lt;5.75),1.7,IF(AND(H65&lt;6.089,B65&lt;3.75,D65&lt;0.35,G65&gt;=0.586,F65&lt;1.5,A65&lt;5.75),1.7,IF(AND(H65&gt;=6.089,B65&lt;3.75,D65&lt;0.35,G65&gt;=0.586,F65&lt;1.5,A65&lt;5.75),1.5,IF(AND(B65&lt;2.9,D65&lt;1.45,D65&gt;=1.35,D65&lt;1.65,A65&lt;7.1,A65&gt;=5.75),4.8,IF(AND(B65&gt;=2.9,D65&lt;1.45,D65&gt;=1.35,D65&lt;1.65,A65&lt;7.1,A65&gt;=5.75),4.475,IF(AND(B65&lt;2.5,D65&gt;=1.45,D65&gt;=1.35,D65&lt;1.65,A65&lt;7.1,A65&gt;=5.75),4.5,IF(AND(H65&lt;8.884,A65&gt;=6.05,H65&lt;12.921,D65&gt;=1.65,A65&lt;7.1,A65&gt;=5.75),5.4,IF(AND(A65&lt;6.3,H65&lt;15.338,H65&gt;=12.921,D65&gt;=1.65,A65&lt;7.1,A65&gt;=5.75),4.967,IF(AND(A65&gt;=6.3,H65&lt;15.338,H65&gt;=12.921,D65&gt;=1.65,A65&lt;7.1,A65&gt;=5.75),5.133,IF(AND(H65&lt;10.826,H65&lt;13.321,G65&lt;0.253,A65&gt;=5.05,G65&lt;0.586,F65&lt;1.5,A65&lt;5.75),1.5,IF(AND(H65&gt;=10.826,H65&lt;13.321,G65&lt;0.253,A65&gt;=5.05,G65&lt;0.586,F65&lt;1.5,A65&lt;5.75),1.4,IF(AND(H65&lt;7.47,B65&gt;=2.5,D65&gt;=1.45,D65&gt;=1.35,D65&lt;1.65,A65&lt;7.1,A65&gt;=5.75),5.1,IF(AND(H65&gt;=7.47,B65&gt;=2.5,D65&gt;=1.45,D65&gt;=1.35,D65&lt;1.65,A65&lt;7.1,A65&gt;=5.75),4.725,IF(AND(H65&lt;9.637,H65&gt;=8.884,A65&gt;=6.05,H65&lt;12.921,D65&gt;=1.65,A65&lt;7.1,A65&gt;=5.75),5.9,IF(AND(B65&lt;2.6,H65&gt;=9.637,H65&gt;=8.884,A65&gt;=6.05,H65&lt;12.921,D65&gt;=1.65,A65&lt;7.1,A65&gt;=5.75),5.8,IF(AND(B65&lt;2.75,B65&gt;=2.6,H65&gt;=9.637,H65&gt;=8.884,A65&gt;=6.05,H65&lt;12.921,D65&gt;=1.65,A65&lt;7.1,A65&gt;=5.75),5.3,IF(AND(D65&lt;2.25,B65&gt;=2.75,B65&gt;=2.6,H65&gt;=9.637,H65&gt;=8.884,A65&gt;=6.05,H65&lt;12.921,D65&gt;=1.65,A65&lt;7.1,A65&gt;=5.75),5.6,IF(AND(D65&gt;=2.25,B65&gt;=2.75,B65&gt;=2.6,H65&gt;=9.637,H65&gt;=8.884,A65&gt;=6.05,H65&lt;12.921,D65&gt;=1.65,A65&lt;7.1,A65&gt;=5.75),5.5,"shouldnthappen")))))))))))))))))))))))))))))))))</f>
        <v>4.26</v>
      </c>
      <c r="AW65" s="1" t="n">
        <f aca="false">IF(AND(G65&gt;=0.905,F65&lt;1.5),1.767,IF(AND(H65&gt;=16.674,F65&gt;=1.5),6.55,IF(AND(A65&lt;4.35,H65&lt;14.344,G65&lt;0.905,F65&lt;1.5),1.1,IF(AND(B65&lt;3.65,H65&gt;=14.344,G65&lt;0.905,F65&lt;1.5),1.5,IF(AND(B65&gt;=3.65,H65&gt;=14.344,G65&lt;0.905,F65&lt;1.5),1.65,IF(AND(B65&lt;2.6,F65&gt;=2.5,H65&lt;16.674,F65&gt;=1.5),4.5,IF(AND(D65&gt;=0.45,A65&gt;=4.35,H65&lt;14.344,G65&lt;0.905,F65&lt;1.5),1.65,IF(AND(D65&lt;1.15,A65&lt;5.9,F65&lt;2.5,H65&lt;16.674,F65&gt;=1.5),3.56,IF(AND(B65&lt;2.75,A65&gt;=5.9,F65&lt;2.5,H65&lt;16.674,F65&gt;=1.5),5,IF(AND(H65&lt;13.531,B65&gt;=2.75,A65&gt;=5.9,F65&lt;2.5,H65&lt;16.674,F65&gt;=1.5),4.333,IF(AND(B65&lt;3.2,G65&gt;=0.669,B65&gt;=2.6,F65&gt;=2.5,H65&lt;16.674,F65&gt;=1.5),5.08,IF(AND(B65&gt;=3.2,G65&gt;=0.669,B65&gt;=2.6,F65&gt;=2.5,H65&lt;16.674,F65&gt;=1.5),5.4,IF(AND(B65&lt;3.15,A65&lt;5.05,D65&lt;0.45,A65&gt;=4.35,H65&lt;14.344,G65&lt;0.905,F65&lt;1.5),1.45,IF(AND(A65&gt;=5.55,A65&gt;=5.05,D65&lt;0.45,A65&gt;=4.35,H65&lt;14.344,G65&lt;0.905,F65&lt;1.5),1.5,IF(AND(A65&lt;5.55,A65&lt;5.65,D65&gt;=1.15,A65&lt;5.9,F65&lt;2.5,H65&lt;16.674,F65&gt;=1.5),3.95,IF(AND(A65&gt;=5.55,A65&lt;5.65,D65&gt;=1.15,A65&lt;5.9,F65&lt;2.5,H65&lt;16.674,F65&gt;=1.5),3.82,IF(AND(G65&lt;0.39,A65&gt;=5.65,D65&gt;=1.15,A65&lt;5.9,F65&lt;2.5,H65&lt;16.674,F65&gt;=1.5),4.35,IF(AND(G65&gt;=0.39,A65&gt;=5.65,D65&gt;=1.15,A65&lt;5.9,F65&lt;2.5,H65&lt;16.674,F65&gt;=1.5),3.95,IF(AND(G65&lt;0.466,H65&gt;=13.531,B65&gt;=2.75,A65&gt;=5.9,F65&lt;2.5,H65&lt;16.674,F65&gt;=1.5),4.8,IF(AND(G65&gt;=0.466,H65&gt;=13.531,B65&gt;=2.75,A65&gt;=5.9,F65&lt;2.5,H65&lt;16.674,F65&gt;=1.5),4.7,IF(AND(H65&lt;10.144,D65&lt;2.05,G65&lt;0.669,B65&gt;=2.6,F65&gt;=2.5,H65&lt;16.674,F65&gt;=1.5),5.3,IF(AND(H65&gt;=10.144,D65&lt;2.05,G65&lt;0.669,B65&gt;=2.6,F65&gt;=2.5,H65&lt;16.674,F65&gt;=1.5),5.133,IF(AND(D65&gt;=2.45,D65&gt;=2.05,G65&lt;0.669,B65&gt;=2.6,F65&gt;=2.5,H65&lt;16.674,F65&gt;=1.5),5.9,IF(AND(B65&lt;3.25,B65&gt;=3.15,A65&lt;5.05,D65&lt;0.45,A65&gt;=4.35,H65&lt;14.344,G65&lt;0.905,F65&lt;1.5),1.2,IF(AND(B65&gt;=3.25,B65&gt;=3.15,A65&lt;5.05,D65&lt;0.45,A65&gt;=4.35,H65&lt;14.344,G65&lt;0.905,F65&lt;1.5),1.36,IF(AND(B65&gt;=3.8,A65&lt;5.55,A65&gt;=5.05,D65&lt;0.45,A65&gt;=4.35,H65&lt;14.344,G65&lt;0.905,F65&lt;1.5),1.3,IF(AND(G65&lt;0.05,B65&lt;3.8,A65&lt;5.55,A65&gt;=5.05,D65&lt;0.45,A65&gt;=4.35,H65&lt;14.344,G65&lt;0.905,F65&lt;1.5),1.4,IF(AND(G65&lt;0.107,G65&lt;0.395,D65&lt;2.45,D65&gt;=2.05,G65&lt;0.669,B65&gt;=2.6,F65&gt;=2.5,H65&lt;16.674,F65&gt;=1.5),5.667,IF(AND(G65&lt;0.537,G65&gt;=0.395,D65&lt;2.45,D65&gt;=2.05,G65&lt;0.669,B65&gt;=2.6,F65&gt;=2.5,H65&lt;16.674,F65&gt;=1.5),5.6,IF(AND(G65&gt;=0.537,G65&gt;=0.395,D65&lt;2.45,D65&gt;=2.05,G65&lt;0.669,B65&gt;=2.6,F65&gt;=2.5,H65&lt;16.674,F65&gt;=1.5),5.775,IF(AND(B65&lt;3.6,G65&gt;=0.05,B65&lt;3.8,A65&lt;5.55,A65&gt;=5.05,D65&lt;0.45,A65&gt;=4.35,H65&lt;14.344,G65&lt;0.905,F65&lt;1.5),1.475,IF(AND(B65&gt;=3.6,G65&gt;=0.05,B65&lt;3.8,A65&lt;5.55,A65&gt;=5.05,D65&lt;0.45,A65&gt;=4.35,H65&lt;14.344,G65&lt;0.905,F65&lt;1.5),1.5,IF(AND(G65&lt;0.312,G65&gt;=0.107,G65&lt;0.395,D65&lt;2.45,D65&gt;=2.05,G65&lt;0.669,B65&gt;=2.6,F65&gt;=2.5,H65&lt;16.674,F65&gt;=1.5),5.18,IF(AND(G65&gt;=0.312,G65&gt;=0.107,G65&lt;0.395,D65&lt;2.45,D65&gt;=2.05,G65&lt;0.669,B65&gt;=2.6,F65&gt;=2.5,H65&lt;16.674,F65&gt;=1.5),5.4,"shouldnthappen"))))))))))))))))))))))))))))))))))</f>
        <v>5</v>
      </c>
      <c r="AX65" s="1" t="n">
        <f aca="false">IF(AND(D65&gt;=1.3,B65&gt;=3.45),6.25,IF(AND(B65&lt;2.75,A65&lt;5.25,B65&lt;3.45),3.9,IF(AND(D65&lt;0.25,D65&lt;1.3,B65&gt;=3.45),1.16,IF(AND(A65&gt;=5.05,B65&gt;=2.75,A65&lt;5.25,B65&lt;3.45),1.7,IF(AND(D65&lt;0.7,F65&lt;2.5,A65&gt;=5.25,B65&lt;3.45),1.5,IF(AND(H65&gt;=16.284,F65&gt;=2.5,A65&gt;=5.25,B65&lt;3.45),6.6,IF(AND(G65&lt;0.123,D65&gt;=0.25,D65&lt;1.3,B65&gt;=3.45),1.3,IF(AND(A65&lt;4.5,A65&lt;5.05,B65&gt;=2.75,A65&lt;5.25,B65&lt;3.45),1.3,IF(AND(A65&lt;5.05,G65&gt;=0.123,D65&gt;=0.25,D65&lt;1.3,B65&gt;=3.45),1.6,IF(AND(B65&lt;3.15,A65&gt;=4.5,A65&lt;5.05,B65&gt;=2.75,A65&lt;5.25,B65&lt;3.45),1.54,IF(AND(B65&gt;=3.15,A65&gt;=4.5,A65&lt;5.05,B65&gt;=2.75,A65&lt;5.25,B65&lt;3.45),1.35,IF(AND(D65&gt;=1.4,A65&lt;5.9,D65&gt;=0.7,F65&lt;2.5,A65&gt;=5.25,B65&lt;3.45),4.5,IF(AND(D65&gt;=1.55,A65&gt;=5.9,D65&gt;=0.7,F65&lt;2.5,A65&gt;=5.25,B65&lt;3.45),4.95,IF(AND(G65&gt;=0.682,D65&gt;=2.05,H65&lt;16.284,F65&gt;=2.5,A65&gt;=5.25,B65&lt;3.45),5.26,IF(AND(A65&lt;5.4,A65&gt;=5.05,G65&gt;=0.123,D65&gt;=0.25,D65&lt;1.3,B65&gt;=3.45),1.64,IF(AND(A65&gt;=5.4,A65&gt;=5.05,G65&gt;=0.123,D65&gt;=0.25,D65&lt;1.3,B65&gt;=3.45),1.6,IF(AND(G65&lt;0.372,D65&lt;1.4,A65&lt;5.9,D65&gt;=0.7,F65&lt;2.5,A65&gt;=5.25,B65&lt;3.45),4.175,IF(AND(D65&lt;1.35,D65&lt;1.55,A65&gt;=5.9,D65&gt;=0.7,F65&lt;2.5,A65&gt;=5.25,B65&lt;3.45),4.2,IF(AND(B65&lt;2.35,G65&lt;0.596,D65&lt;2.05,H65&lt;16.284,F65&gt;=2.5,A65&gt;=5.25,B65&lt;3.45),5,IF(AND(G65&gt;=0.888,G65&gt;=0.596,D65&lt;2.05,H65&lt;16.284,F65&gt;=2.5,A65&gt;=5.25,B65&lt;3.45),4.8,IF(AND(A65&gt;=6.85,G65&lt;0.682,D65&gt;=2.05,H65&lt;16.284,F65&gt;=2.5,A65&gt;=5.25,B65&lt;3.45),5.4,IF(AND(A65&gt;=5.75,G65&gt;=0.372,D65&lt;1.4,A65&lt;5.9,D65&gt;=0.7,F65&lt;2.5,A65&gt;=5.25,B65&lt;3.45),3.933,IF(AND(A65&gt;=6.75,D65&gt;=1.35,D65&lt;1.55,A65&gt;=5.9,D65&gt;=0.7,F65&lt;2.5,A65&gt;=5.25,B65&lt;3.45),4.8,IF(AND(H65&lt;11.084,B65&gt;=2.35,G65&lt;0.596,D65&lt;2.05,H65&lt;16.284,F65&gt;=2.5,A65&gt;=5.25,B65&lt;3.45),5.3,IF(AND(H65&lt;8.435,G65&lt;0.888,G65&gt;=0.596,D65&lt;2.05,H65&lt;16.284,F65&gt;=2.5,A65&gt;=5.25,B65&lt;3.45),5.1,IF(AND(H65&gt;=8.435,G65&lt;0.888,G65&gt;=0.596,D65&lt;2.05,H65&lt;16.284,F65&gt;=2.5,A65&gt;=5.25,B65&lt;3.45),4.94,IF(AND(B65&lt;3.15,A65&lt;6.85,G65&lt;0.682,D65&gt;=2.05,H65&lt;16.284,F65&gt;=2.5,A65&gt;=5.25,B65&lt;3.45),5.6,IF(AND(B65&gt;=3.15,A65&lt;6.85,G65&lt;0.682,D65&gt;=2.05,H65&lt;16.284,F65&gt;=2.5,A65&gt;=5.25,B65&lt;3.45),5.74,IF(AND(G65&lt;0.572,A65&lt;5.75,G65&gt;=0.372,D65&lt;1.4,A65&lt;5.9,D65&gt;=0.7,F65&lt;2.5,A65&gt;=5.25,B65&lt;3.45),3.7,IF(AND(D65&lt;1.45,A65&lt;6.75,D65&gt;=1.35,D65&lt;1.55,A65&gt;=5.9,D65&gt;=0.7,F65&lt;2.5,A65&gt;=5.25,B65&lt;3.45),4.46,IF(AND(D65&gt;=1.45,A65&lt;6.75,D65&gt;=1.35,D65&lt;1.55,A65&gt;=5.9,D65&gt;=0.7,F65&lt;2.5,A65&gt;=5.25,B65&lt;3.45),4.567,IF(AND(H65&lt;12.532,H65&gt;=11.084,B65&gt;=2.35,G65&lt;0.596,D65&lt;2.05,H65&lt;16.284,F65&gt;=2.5,A65&gt;=5.25,B65&lt;3.45),5.8,IF(AND(H65&gt;=12.532,H65&gt;=11.084,B65&gt;=2.35,G65&lt;0.596,D65&lt;2.05,H65&lt;16.284,F65&gt;=2.5,A65&gt;=5.25,B65&lt;3.45),5.667,IF(AND(A65&gt;=5.65,G65&gt;=0.572,A65&lt;5.75,G65&gt;=0.372,D65&lt;1.4,A65&lt;5.9,D65&gt;=0.7,F65&lt;2.5,A65&gt;=5.25,B65&lt;3.45),4.2,IF(AND(G65&lt;0.862,A65&lt;5.65,G65&gt;=0.572,A65&lt;5.75,G65&gt;=0.372,D65&lt;1.4,A65&lt;5.9,D65&gt;=0.7,F65&lt;2.5,A65&gt;=5.25,B65&lt;3.45),3.9,IF(AND(G65&gt;=0.862,A65&lt;5.65,G65&gt;=0.572,A65&lt;5.75,G65&gt;=0.372,D65&lt;1.4,A65&lt;5.9,D65&gt;=0.7,F65&lt;2.5,A65&gt;=5.25,B65&lt;3.45),4,"shouldnthappen"))))))))))))))))))))))))))))))))))))</f>
        <v>4.2</v>
      </c>
      <c r="AY65" s="1" t="n">
        <f aca="false">IF(AND(H65&gt;=8.233,D65&gt;=0.8,A65&lt;5.55),3.525,IF(AND(B65&lt;2.9,H65&gt;=15.534,A65&gt;=5.55),4.8,IF(AND(H65&gt;=12.259,A65&lt;4.75,D65&lt;0.8,A65&lt;5.55),1.25,IF(AND(B65&gt;=3.85,A65&gt;=4.75,D65&lt;0.8,A65&lt;5.55),1.425,IF(AND(D65&lt;1.55,H65&lt;8.233,D65&gt;=0.8,A65&lt;5.55),3.975,IF(AND(D65&gt;=1.55,H65&lt;8.233,D65&gt;=0.8,A65&lt;5.55),4.5,IF(AND(D65&lt;0.65,D65&lt;1.7,H65&lt;15.534,A65&gt;=5.55),1.7,IF(AND(A65&gt;=7.05,D65&gt;=1.7,H65&lt;15.534,A65&gt;=5.55),6.3,IF(AND(B65&gt;=3.35,B65&gt;=2.9,H65&gt;=15.534,A65&gt;=5.55),5.4,IF(AND(B65&lt;3.1,H65&lt;12.259,A65&lt;4.75,D65&lt;0.8,A65&lt;5.55),1.367,IF(AND(B65&gt;=3.1,H65&lt;12.259,A65&lt;4.75,D65&lt;0.8,A65&lt;5.55),1.4,IF(AND(G65&gt;=0.905,B65&lt;3.85,A65&gt;=4.75,D65&lt;0.8,A65&lt;5.55),1.9,IF(AND(H65&lt;15.681,B65&lt;3.35,B65&gt;=2.9,H65&gt;=15.534,A65&gt;=5.55),5.8,IF(AND(H65&gt;=15.681,B65&lt;3.35,B65&gt;=2.9,H65&gt;=15.534,A65&gt;=5.55),5.7,IF(AND(H65&gt;=14.877,G65&lt;0.905,B65&lt;3.85,A65&gt;=4.75,D65&lt;0.8,A65&lt;5.55),1.3,IF(AND(D65&gt;=1.25,B65&lt;2.65,D65&gt;=0.65,D65&lt;1.7,H65&lt;15.534,A65&gt;=5.55),4.433,IF(AND(G65&gt;=0.622,B65&lt;3.15,A65&lt;7.05,D65&gt;=1.7,H65&lt;15.534,A65&gt;=5.55),5.08,IF(AND(H65&gt;=13.42,B65&gt;=3.15,A65&lt;7.05,D65&gt;=1.7,H65&lt;15.534,A65&gt;=5.55),5.1,IF(AND(G65&lt;0.265,H65&lt;14.877,G65&lt;0.905,B65&lt;3.85,A65&gt;=4.75,D65&lt;0.8,A65&lt;5.55),1.2,IF(AND(A65&lt;5.75,D65&lt;1.25,B65&lt;2.65,D65&gt;=0.65,D65&lt;1.7,H65&lt;15.534,A65&gt;=5.55),3.7,IF(AND(A65&gt;=5.75,D65&lt;1.25,B65&lt;2.65,D65&gt;=0.65,D65&lt;1.7,H65&lt;15.534,A65&gt;=5.55),4,IF(AND(G65&gt;=0.652,D65&lt;1.35,B65&gt;=2.65,D65&gt;=0.65,D65&lt;1.7,H65&lt;15.534,A65&gt;=5.55),3.6,IF(AND(H65&lt;7.47,D65&gt;=1.35,B65&gt;=2.65,D65&gt;=0.65,D65&lt;1.7,H65&lt;15.534,A65&gt;=5.55),5.1,IF(AND(H65&lt;10.914,G65&lt;0.622,B65&lt;3.15,A65&lt;7.05,D65&gt;=1.7,H65&lt;15.534,A65&gt;=5.55),5.36,IF(AND(H65&gt;=10.914,G65&lt;0.622,B65&lt;3.15,A65&lt;7.05,D65&gt;=1.7,H65&lt;15.534,A65&gt;=5.55),5.64,IF(AND(G65&gt;=0.657,H65&lt;13.42,B65&gt;=3.15,A65&lt;7.05,D65&gt;=1.7,H65&lt;15.534,A65&gt;=5.55),6,IF(AND(G65&gt;=0.782,G65&gt;=0.265,H65&lt;14.877,G65&lt;0.905,B65&lt;3.85,A65&gt;=4.75,D65&lt;0.8,A65&lt;5.55),1.48,IF(AND(H65&lt;11.286,G65&lt;0.652,D65&lt;1.35,B65&gt;=2.65,D65&gt;=0.65,D65&lt;1.7,H65&lt;15.534,A65&gt;=5.55),4.24,IF(AND(H65&gt;=11.286,G65&lt;0.652,D65&lt;1.35,B65&gt;=2.65,D65&gt;=0.65,D65&lt;1.7,H65&lt;15.534,A65&gt;=5.55),4.05,IF(AND(G65&lt;0.413,H65&gt;=7.47,D65&gt;=1.35,B65&gt;=2.65,D65&gt;=0.65,D65&lt;1.7,H65&lt;15.534,A65&gt;=5.55),5.1,IF(AND(H65&lt;11.325,G65&lt;0.657,H65&lt;13.42,B65&gt;=3.15,A65&lt;7.05,D65&gt;=1.7,H65&lt;15.534,A65&gt;=5.55),5.8,IF(AND(H65&gt;=11.325,G65&lt;0.657,H65&lt;13.42,B65&gt;=3.15,A65&lt;7.05,D65&gt;=1.7,H65&lt;15.534,A65&gt;=5.55),5.6,IF(AND(D65&gt;=0.35,G65&lt;0.782,G65&gt;=0.265,H65&lt;14.877,G65&lt;0.905,B65&lt;3.85,A65&gt;=4.75,D65&lt;0.8,A65&lt;5.55),1.633,IF(AND(B65&lt;2.85,G65&gt;=0.413,H65&gt;=7.47,D65&gt;=1.35,B65&gt;=2.65,D65&gt;=0.65,D65&lt;1.7,H65&lt;15.534,A65&gt;=5.55),4.6,IF(AND(D65&lt;0.15,D65&lt;0.35,G65&lt;0.782,G65&gt;=0.265,H65&lt;14.877,G65&lt;0.905,B65&lt;3.85,A65&gt;=4.75,D65&lt;0.8,A65&lt;5.55),1.5,IF(AND(D65&gt;=0.15,D65&lt;0.35,G65&lt;0.782,G65&gt;=0.265,H65&lt;14.877,G65&lt;0.905,B65&lt;3.85,A65&gt;=4.75,D65&lt;0.8,A65&lt;5.55),1.543,IF(AND(A65&gt;=6.8,B65&gt;=2.85,G65&gt;=0.413,H65&gt;=7.47,D65&gt;=1.35,B65&gt;=2.65,D65&gt;=0.65,D65&lt;1.7,H65&lt;15.534,A65&gt;=5.55),4.9,IF(AND(H65&lt;13.531,A65&lt;6.8,B65&gt;=2.85,G65&gt;=0.413,H65&gt;=7.47,D65&gt;=1.35,B65&gt;=2.65,D65&gt;=0.65,D65&lt;1.7,H65&lt;15.534,A65&gt;=5.55),4.5,IF(AND(H65&gt;=13.531,A65&lt;6.8,B65&gt;=2.85,G65&gt;=0.413,H65&gt;=7.47,D65&gt;=1.35,B65&gt;=2.65,D65&gt;=0.65,D65&lt;1.7,H65&lt;15.534,A65&gt;=5.55),4.7,"shouldnthappen")))))))))))))))))))))))))))))))))))))))</f>
        <v>4</v>
      </c>
      <c r="AZ65" s="1" t="n">
        <f aca="false">IF(AND(H65&gt;=15.371,B65&gt;=3.35),5.4,IF(AND(G65&gt;=0.851,H65&gt;=15.244,B65&lt;3.35),4.75,IF(AND(F65&gt;=2,H65&lt;15.371,B65&gt;=3.35),5.6,IF(AND(B65&lt;2.75,A65&lt;5.15,H65&lt;15.244,B65&lt;3.35),3.42,IF(AND(A65&gt;=7.25,G65&lt;0.851,H65&gt;=15.244,B65&lt;3.35),6.6,IF(AND(A65&lt;4.45,B65&gt;=2.75,A65&lt;5.15,H65&lt;15.244,B65&lt;3.35),1.1,IF(AND(G65&lt;0.527,A65&lt;7.25,G65&lt;0.851,H65&gt;=15.244,B65&lt;3.35),5.08,IF(AND(G65&gt;=0.527,A65&lt;7.25,G65&lt;0.851,H65&gt;=15.244,B65&lt;3.35),5.8,IF(AND(D65&gt;=0.35,B65&lt;3.7,F65&lt;2,H65&lt;15.371,B65&gt;=3.35),1.55,IF(AND(H65&lt;6.542,B65&gt;=3.7,F65&lt;2,H65&lt;15.371,B65&gt;=3.35),1.9,IF(AND(B65&lt;3.25,A65&gt;=4.45,B65&gt;=2.75,A65&lt;5.15,H65&lt;15.244,B65&lt;3.35),1.46,IF(AND(B65&gt;=3.25,A65&gt;=4.45,B65&gt;=2.75,A65&lt;5.15,H65&lt;15.244,B65&lt;3.35),1.7,IF(AND(H65&lt;13.654,B65&gt;=2.95,D65&lt;1.45,A65&gt;=5.15,H65&lt;15.244,B65&lt;3.35),4.3,IF(AND(H65&gt;=13.654,B65&gt;=2.95,D65&lt;1.45,A65&gt;=5.15,H65&lt;15.244,B65&lt;3.35),4.625,IF(AND(F65&gt;=2.5,D65&lt;1.75,D65&gt;=1.45,A65&gt;=5.15,H65&lt;15.244,B65&lt;3.35),5.3,IF(AND(G65&gt;=0.853,D65&gt;=1.75,D65&gt;=1.45,A65&gt;=5.15,H65&lt;15.244,B65&lt;3.35),5.15,IF(AND(D65&gt;=0.25,D65&lt;0.35,B65&lt;3.7,F65&lt;2,H65&lt;15.371,B65&gt;=3.35),1.3,IF(AND(B65&lt;3.85,H65&gt;=6.542,B65&gt;=3.7,F65&lt;2,H65&lt;15.371,B65&gt;=3.35),1.633,IF(AND(H65&lt;7.02,H65&lt;10.688,B65&lt;2.95,D65&lt;1.45,A65&gt;=5.15,H65&lt;15.244,B65&lt;3.35),3.98,IF(AND(G65&lt;0.338,H65&gt;=10.688,B65&lt;2.95,D65&lt;1.45,A65&gt;=5.15,H65&lt;15.244,B65&lt;3.35),4.22,IF(AND(G65&gt;=0.338,H65&gt;=10.688,B65&lt;2.95,D65&lt;1.45,A65&gt;=5.15,H65&lt;15.244,B65&lt;3.35),3.9,IF(AND(B65&lt;2.75,F65&lt;2.5,D65&lt;1.75,D65&gt;=1.45,A65&gt;=5.15,H65&lt;15.244,B65&lt;3.35),5.1,IF(AND(B65&gt;=2.75,F65&lt;2.5,D65&lt;1.75,D65&gt;=1.45,A65&gt;=5.15,H65&lt;15.244,B65&lt;3.35),4.74,IF(AND(A65&gt;=7,G65&lt;0.853,D65&gt;=1.75,D65&gt;=1.45,A65&gt;=5.15,H65&lt;15.244,B65&lt;3.35),6.5,IF(AND(G65&gt;=0.934,D65&lt;0.25,D65&lt;0.35,B65&lt;3.7,F65&lt;2,H65&lt;15.371,B65&gt;=3.35),1.7,IF(AND(D65&lt;0.25,B65&gt;=3.85,H65&gt;=6.542,B65&gt;=3.7,F65&lt;2,H65&lt;15.371,B65&gt;=3.35),1.5,IF(AND(D65&gt;=0.25,B65&gt;=3.85,H65&gt;=6.542,B65&gt;=3.7,F65&lt;2,H65&lt;15.371,B65&gt;=3.35),1.4,IF(AND(B65&lt;2.5,H65&gt;=7.02,H65&lt;10.688,B65&lt;2.95,D65&lt;1.45,A65&gt;=5.15,H65&lt;15.244,B65&lt;3.35),3.8,IF(AND(G65&gt;=0.74,A65&lt;7,G65&lt;0.853,D65&gt;=1.75,D65&gt;=1.45,A65&gt;=5.15,H65&lt;15.244,B65&lt;3.35),6,IF(AND(G65&gt;=0.61,G65&lt;0.934,D65&lt;0.25,D65&lt;0.35,B65&lt;3.7,F65&lt;2,H65&lt;15.371,B65&gt;=3.35),1.5,IF(AND(D65&lt;1.15,B65&gt;=2.5,H65&gt;=7.02,H65&lt;10.688,B65&lt;2.95,D65&lt;1.45,A65&gt;=5.15,H65&lt;15.244,B65&lt;3.35),3.5,IF(AND(D65&gt;=1.15,B65&gt;=2.5,H65&gt;=7.02,H65&lt;10.688,B65&lt;2.95,D65&lt;1.45,A65&gt;=5.15,H65&lt;15.244,B65&lt;3.35),3.6,IF(AND(G65&gt;=0.626,G65&lt;0.74,A65&lt;7,G65&lt;0.853,D65&gt;=1.75,D65&gt;=1.45,A65&gt;=5.15,H65&lt;15.244,B65&lt;3.35),4.9,IF(AND(H65&lt;13.641,G65&lt;0.61,G65&lt;0.934,D65&lt;0.25,D65&lt;0.35,B65&lt;3.7,F65&lt;2,H65&lt;15.371,B65&gt;=3.35),1.425,IF(AND(H65&gt;=13.641,G65&lt;0.61,G65&lt;0.934,D65&lt;0.25,D65&lt;0.35,B65&lt;3.7,F65&lt;2,H65&lt;15.371,B65&gt;=3.35),1.3,IF(AND(B65&lt;3.05,G65&lt;0.626,G65&lt;0.74,A65&lt;7,G65&lt;0.853,D65&gt;=1.75,D65&gt;=1.45,A65&gt;=5.15,H65&lt;15.244,B65&lt;3.35),5.475,IF(AND(B65&gt;=3.05,G65&lt;0.626,G65&lt;0.74,A65&lt;7,G65&lt;0.853,D65&gt;=1.75,D65&gt;=1.45,A65&gt;=5.15,H65&lt;15.244,B65&lt;3.35),5.633,"shouldnthappen")))))))))))))))))))))))))))))))))))))</f>
        <v>3.9</v>
      </c>
      <c r="BA65" s="1" t="n">
        <f aca="false">IF(AND(F65&gt;=2,B65&gt;=3.4),6.1,IF(AND(B65&lt;2.75,A65&lt;5.15,B65&lt;3.4),3.225,IF(AND(G65&gt;=0.821,F65&lt;2,B65&gt;=3.4),1.9,IF(AND(B65&gt;=3.2,B65&gt;=2.75,A65&lt;5.15,B65&lt;3.4),1.7,IF(AND(A65&lt;4.8,G65&lt;0.821,F65&lt;2,B65&gt;=3.4),1,IF(AND(G65&gt;=0.446,B65&lt;3.2,B65&gt;=2.75,A65&lt;5.15,B65&lt;3.4),1.1,IF(AND(G65&lt;0.356,D65&lt;1.45,A65&lt;6.25,A65&gt;=5.15,B65&lt;3.4),4.32,IF(AND(G65&lt;0.591,D65&gt;=1.45,A65&lt;6.25,A65&gt;=5.15,B65&lt;3.4),4.6,IF(AND(D65&lt;1.75,G65&lt;0.597,A65&gt;=6.25,A65&gt;=5.15,B65&lt;3.4),4.86,IF(AND(H65&gt;=16.472,G65&gt;=0.597,A65&gt;=6.25,A65&gt;=5.15,B65&lt;3.4),6.6,IF(AND(G65&lt;0.063,G65&lt;0.446,B65&lt;3.2,B65&gt;=2.75,A65&lt;5.15,B65&lt;3.4),1.4,IF(AND(A65&gt;=5.95,G65&gt;=0.356,D65&lt;1.45,A65&lt;6.25,A65&gt;=5.15,B65&lt;3.4),4.6,IF(AND(B65&gt;=2.9,G65&gt;=0.591,D65&gt;=1.45,A65&lt;6.25,A65&gt;=5.15,B65&lt;3.4),4.867,IF(AND(D65&gt;=2.4,H65&lt;16.472,G65&gt;=0.597,A65&gt;=6.25,A65&gt;=5.15,B65&lt;3.4),6,IF(AND(A65&lt;5.45,B65&gt;=3.85,A65&gt;=4.8,G65&lt;0.821,F65&lt;2,B65&gt;=3.4),1.3,IF(AND(A65&gt;=5.45,B65&gt;=3.85,A65&gt;=4.8,G65&lt;0.821,F65&lt;2,B65&gt;=3.4),1.45,IF(AND(H65&lt;14.273,G65&gt;=0.063,G65&lt;0.446,B65&lt;3.2,B65&gt;=2.75,A65&lt;5.15,B65&lt;3.4),1.5,IF(AND(H65&gt;=14.273,G65&gt;=0.063,G65&lt;0.446,B65&lt;3.2,B65&gt;=2.75,A65&lt;5.15,B65&lt;3.4),1.6,IF(AND(G65&gt;=0.572,A65&lt;5.95,G65&gt;=0.356,D65&lt;1.45,A65&lt;6.25,A65&gt;=5.15,B65&lt;3.4),3.9,IF(AND(G65&lt;0.827,B65&lt;2.9,G65&gt;=0.591,D65&gt;=1.45,A65&lt;6.25,A65&gt;=5.15,B65&lt;3.4),4.9,IF(AND(G65&gt;=0.827,B65&lt;2.9,G65&gt;=0.591,D65&gt;=1.45,A65&lt;6.25,A65&gt;=5.15,B65&lt;3.4),5.1,IF(AND(A65&gt;=7.2,B65&lt;3.05,D65&gt;=1.75,G65&lt;0.597,A65&gt;=6.25,A65&gt;=5.15,B65&lt;3.4),6.7,IF(AND(G65&lt;0.353,B65&gt;=3.05,D65&gt;=1.75,G65&lt;0.597,A65&gt;=6.25,A65&gt;=5.15,B65&lt;3.4),5.22,IF(AND(G65&gt;=0.353,B65&gt;=3.05,D65&gt;=1.75,G65&lt;0.597,A65&gt;=6.25,A65&gt;=5.15,B65&lt;3.4),5.65,IF(AND(A65&lt;6.55,D65&lt;2.4,H65&lt;16.472,G65&gt;=0.597,A65&gt;=6.25,A65&gt;=5.15,B65&lt;3.4),5.033,IF(AND(H65&lt;12.719,G65&lt;0.385,B65&lt;3.85,A65&gt;=4.8,G65&lt;0.821,F65&lt;2,B65&gt;=3.4),1.54,IF(AND(H65&gt;=12.719,G65&lt;0.385,B65&lt;3.85,A65&gt;=4.8,G65&lt;0.821,F65&lt;2,B65&gt;=3.4),1.3,IF(AND(B65&lt;3.6,G65&gt;=0.385,B65&lt;3.85,A65&gt;=4.8,G65&lt;0.821,F65&lt;2,B65&gt;=3.4),1.325,IF(AND(B65&gt;=3.6,G65&gt;=0.385,B65&lt;3.85,A65&gt;=4.8,G65&lt;0.821,F65&lt;2,B65&gt;=3.4),1.55,IF(AND(D65&lt;1.05,G65&lt;0.572,A65&lt;5.95,G65&gt;=0.356,D65&lt;1.45,A65&lt;6.25,A65&gt;=5.15,B65&lt;3.4),3.633,IF(AND(D65&gt;=2.15,A65&lt;7.2,B65&lt;3.05,D65&gt;=1.75,G65&lt;0.597,A65&gt;=6.25,A65&gt;=5.15,B65&lt;3.4),5.667,IF(AND(H65&lt;13.094,A65&gt;=6.55,D65&lt;2.4,H65&lt;16.472,G65&gt;=0.597,A65&gt;=6.25,A65&gt;=5.15,B65&lt;3.4),5.2,IF(AND(D65&lt;1.15,D65&gt;=1.05,G65&lt;0.572,A65&lt;5.95,G65&gt;=0.356,D65&lt;1.45,A65&lt;6.25,A65&gt;=5.15,B65&lt;3.4),3.8,IF(AND(D65&gt;=1.15,D65&gt;=1.05,G65&lt;0.572,A65&lt;5.95,G65&gt;=0.356,D65&lt;1.45,A65&lt;6.25,A65&gt;=5.15,B65&lt;3.4),3.9,IF(AND(G65&gt;=0.487,D65&lt;2.15,A65&lt;7.2,B65&lt;3.05,D65&gt;=1.75,G65&lt;0.597,A65&gt;=6.25,A65&gt;=5.15,B65&lt;3.4),5.8,IF(AND(A65&lt;6.8,H65&gt;=13.094,A65&gt;=6.55,D65&lt;2.4,H65&lt;16.472,G65&gt;=0.597,A65&gt;=6.25,A65&gt;=5.15,B65&lt;3.4),4.52,IF(AND(A65&gt;=6.8,H65&gt;=13.094,A65&gt;=6.55,D65&lt;2.4,H65&lt;16.472,G65&gt;=0.597,A65&gt;=6.25,A65&gt;=5.15,B65&lt;3.4),4.75,IF(AND(B65&lt;2.95,G65&lt;0.487,D65&lt;2.15,A65&lt;7.2,B65&lt;3.05,D65&gt;=1.75,G65&lt;0.597,A65&gt;=6.25,A65&gt;=5.15,B65&lt;3.4),5.6,IF(AND(B65&gt;=2.95,G65&lt;0.487,D65&lt;2.15,A65&lt;7.2,B65&lt;3.05,D65&gt;=1.75,G65&lt;0.597,A65&gt;=6.25,A65&gt;=5.15,B65&lt;3.4),5.5,"shouldnthappen")))))))))))))))))))))))))))))))))))))))</f>
        <v>4.6</v>
      </c>
      <c r="BB65" s="1" t="n">
        <f aca="false">IF(AND(A65&lt;4.35,B65&lt;3.25,F65&lt;1.5),1.1,IF(AND(H65&lt;14.005,A65&gt;=4.35,B65&lt;3.25,F65&lt;1.5),1.3,IF(AND(H65&gt;=14.005,A65&gt;=4.35,B65&lt;3.25,F65&lt;1.5),1.6,IF(AND(G65&gt;=0.905,A65&lt;5.15,B65&gt;=3.25,F65&lt;1.5),1.9,IF(AND(B65&lt;3.45,A65&gt;=5.15,B65&gt;=3.25,F65&lt;1.5),1.6,IF(AND(F65&gt;=2.5,D65&gt;=1.35,D65&lt;1.75,F65&gt;=1.5),4.867,IF(AND(A65&gt;=7.05,D65&gt;=2.05,D65&gt;=1.75,F65&gt;=1.5),6.35,IF(AND(D65&gt;=0.4,G65&lt;0.905,A65&lt;5.15,B65&gt;=3.25,F65&lt;1.5),1.65,IF(AND(B65&lt;3.6,B65&gt;=3.45,A65&gt;=5.15,B65&gt;=3.25,F65&lt;1.5),1.35,IF(AND(H65&lt;6.808,H65&lt;9.386,D65&lt;1.35,D65&lt;1.75,F65&gt;=1.5),4.05,IF(AND(H65&gt;=6.808,H65&lt;9.386,D65&lt;1.35,D65&lt;1.75,F65&gt;=1.5),3.46,IF(AND(B65&lt;2.45,F65&lt;2.5,D65&gt;=1.35,D65&lt;1.75,F65&gt;=1.5),4.5,IF(AND(H65&gt;=13.115,D65&lt;1.95,D65&lt;2.05,D65&gt;=1.75,F65&gt;=1.5),4.85,IF(AND(G65&lt;0.196,D65&gt;=1.95,D65&lt;2.05,D65&gt;=1.75,F65&gt;=1.5),6.7,IF(AND(G65&gt;=0.196,D65&gt;=1.95,D65&lt;2.05,D65&gt;=1.75,F65&gt;=1.5),5.12,IF(AND(H65&lt;10.925,D65&lt;0.4,G65&lt;0.905,A65&lt;5.15,B65&gt;=3.25,F65&lt;1.5),1.4,IF(AND(H65&gt;=10.925,D65&lt;0.4,G65&lt;0.905,A65&lt;5.15,B65&gt;=3.25,F65&lt;1.5),1.45,IF(AND(H65&lt;14.096,B65&gt;=3.6,B65&gt;=3.45,A65&gt;=5.15,B65&gt;=3.25,F65&lt;1.5),1.42,IF(AND(H65&gt;=14.096,B65&gt;=3.6,B65&gt;=3.45,A65&gt;=5.15,B65&gt;=3.25,F65&lt;1.5),1.7,IF(AND(B65&lt;2.45,D65&lt;1.15,H65&gt;=9.386,D65&lt;1.35,D65&lt;1.75,F65&gt;=1.5),3.6,IF(AND(B65&gt;=2.45,D65&lt;1.15,H65&gt;=9.386,D65&lt;1.35,D65&lt;1.75,F65&gt;=1.5),3.9,IF(AND(G65&lt;0.246,D65&gt;=1.15,H65&gt;=9.386,D65&lt;1.35,D65&lt;1.75,F65&gt;=1.5),4.4,IF(AND(B65&lt;2.75,B65&gt;=2.45,F65&lt;2.5,D65&gt;=1.35,D65&lt;1.75,F65&gt;=1.5),5.1,IF(AND(H65&lt;11.084,H65&lt;13.115,D65&lt;1.95,D65&lt;2.05,D65&gt;=1.75,F65&gt;=1.5),5.35,IF(AND(H65&gt;=11.084,H65&lt;13.115,D65&lt;1.95,D65&lt;2.05,D65&gt;=1.75,F65&gt;=1.5),5.7,IF(AND(H65&lt;15.52,D65&lt;2.25,A65&lt;7.05,D65&gt;=2.05,D65&gt;=1.75,F65&gt;=1.5),5.45,IF(AND(H65&gt;=15.52,D65&lt;2.25,A65&lt;7.05,D65&gt;=2.05,D65&gt;=1.75,F65&gt;=1.5),5.725,IF(AND(G65&gt;=0.775,D65&gt;=2.25,A65&lt;7.05,D65&gt;=2.05,D65&gt;=1.75,F65&gt;=1.5),5.2,IF(AND(D65&lt;1.25,G65&gt;=0.246,D65&gt;=1.15,H65&gt;=9.386,D65&lt;1.35,D65&lt;1.75,F65&gt;=1.5),4.05,IF(AND(A65&lt;5.85,B65&gt;=2.75,B65&gt;=2.45,F65&lt;2.5,D65&gt;=1.35,D65&lt;1.75,F65&gt;=1.5),4.5,IF(AND(B65&lt;3.3,G65&lt;0.775,D65&gt;=2.25,A65&lt;7.05,D65&gt;=2.05,D65&gt;=1.75,F65&gt;=1.5),5.64,IF(AND(B65&gt;=3.3,G65&lt;0.775,D65&gt;=2.25,A65&lt;7.05,D65&gt;=2.05,D65&gt;=1.75,F65&gt;=1.5),5.6,IF(AND(A65&lt;5.9,D65&gt;=1.25,G65&gt;=0.246,D65&gt;=1.15,H65&gt;=9.386,D65&lt;1.35,D65&lt;1.75,F65&gt;=1.5),4.2,IF(AND(A65&gt;=5.9,D65&gt;=1.25,G65&gt;=0.246,D65&gt;=1.15,H65&gt;=9.386,D65&lt;1.35,D65&lt;1.75,F65&gt;=1.5),4,IF(AND(G65&gt;=0.437,A65&gt;=5.85,B65&gt;=2.75,B65&gt;=2.45,F65&lt;2.5,D65&gt;=1.35,D65&lt;1.75,F65&gt;=1.5),4.75,IF(AND(H65&lt;9.446,G65&lt;0.437,A65&gt;=5.85,B65&gt;=2.75,B65&gt;=2.45,F65&lt;2.5,D65&gt;=1.35,D65&lt;1.75,F65&gt;=1.5),4.6,IF(AND(H65&gt;=9.446,G65&lt;0.437,A65&gt;=5.85,B65&gt;=2.75,B65&gt;=2.45,F65&lt;2.5,D65&gt;=1.35,D65&lt;1.75,F65&gt;=1.5),4.7,"shouldnthappen")))))))))))))))))))))))))))))))))))))</f>
        <v>3.6</v>
      </c>
      <c r="BC65" s="1" t="n">
        <f aca="false">IF(AND(G65&gt;=0.905,F65&lt;1.5),1.65,IF(AND(D65&gt;=0.45,G65&lt;0.905,F65&lt;1.5),1.65,IF(AND(A65&lt;5.15,D65&lt;1.55,F65&gt;=1.5),3.225,IF(AND(F65&gt;=2.5,A65&gt;=5.15,D65&lt;1.55,F65&gt;=1.5),5.05,IF(AND(H65&lt;5.767,A65&lt;7.05,D65&gt;=1.55,F65&gt;=1.5),4.5,IF(AND(D65&lt;1.7,A65&gt;=7.05,D65&gt;=1.55,F65&gt;=1.5),5.8,IF(AND(A65&gt;=5.3,G65&lt;0.207,D65&lt;0.45,G65&lt;0.905,F65&lt;1.5),1.3,IF(AND(D65&gt;=0.35,G65&gt;=0.207,D65&lt;0.45,G65&lt;0.905,F65&lt;1.5),1.5,IF(AND(G65&lt;0.155,D65&gt;=1.7,A65&gt;=7.05,D65&gt;=1.55,F65&gt;=1.5),6.7,IF(AND(G65&gt;=0.155,D65&gt;=1.7,A65&gt;=7.05,D65&gt;=1.55,F65&gt;=1.5),6.34,IF(AND(G65&lt;0.05,A65&lt;5.3,G65&lt;0.207,D65&lt;0.45,G65&lt;0.905,F65&lt;1.5),1.4,IF(AND(G65&gt;=0.05,A65&lt;5.3,G65&lt;0.207,D65&lt;0.45,G65&lt;0.905,F65&lt;1.5),1.5,IF(AND(A65&lt;4.5,D65&lt;0.35,G65&gt;=0.207,D65&lt;0.45,G65&lt;0.905,F65&lt;1.5),1.3,IF(AND(G65&lt;0.308,A65&lt;6.2,F65&lt;2.5,A65&gt;=5.15,D65&lt;1.55,F65&gt;=1.5),4.5,IF(AND(D65&lt;1.35,A65&gt;=6.2,F65&lt;2.5,A65&gt;=5.15,D65&lt;1.55,F65&gt;=1.5),4.367,IF(AND(D65&lt;1.85,A65&lt;6.15,H65&gt;=5.767,A65&lt;7.05,D65&gt;=1.55,F65&gt;=1.5),4.933,IF(AND(G65&gt;=0.558,A65&gt;=4.5,D65&lt;0.35,G65&gt;=0.207,D65&lt;0.45,G65&lt;0.905,F65&lt;1.5),1.5,IF(AND(H65&gt;=13.383,G65&gt;=0.308,A65&lt;6.2,F65&lt;2.5,A65&gt;=5.15,D65&lt;1.55,F65&gt;=1.5),4.7,IF(AND(H65&gt;=12.206,D65&gt;=1.35,A65&gt;=6.2,F65&lt;2.5,A65&gt;=5.15,D65&lt;1.55,F65&gt;=1.5),4.575,IF(AND(A65&lt;5.7,D65&gt;=1.85,A65&lt;6.15,H65&gt;=5.767,A65&lt;7.05,D65&gt;=1.55,F65&gt;=1.5),4.9,IF(AND(A65&gt;=5.7,D65&gt;=1.85,A65&lt;6.15,H65&gt;=5.767,A65&lt;7.05,D65&gt;=1.55,F65&gt;=1.5),5.1,IF(AND(G65&lt;0.079,G65&lt;0.364,A65&gt;=6.15,H65&gt;=5.767,A65&lt;7.05,D65&gt;=1.55,F65&gt;=1.5),5.6,IF(AND(G65&gt;=0.079,G65&lt;0.364,A65&gt;=6.15,H65&gt;=5.767,A65&lt;7.05,D65&gt;=1.55,F65&gt;=1.5),5.25,IF(AND(G65&gt;=0.447,G65&lt;0.558,A65&gt;=4.5,D65&lt;0.35,G65&gt;=0.207,D65&lt;0.45,G65&lt;0.905,F65&lt;1.5),1.3,IF(AND(B65&gt;=2.95,H65&lt;13.383,G65&gt;=0.308,A65&lt;6.2,F65&lt;2.5,A65&gt;=5.15,D65&lt;1.55,F65&gt;=1.5),4.6,IF(AND(B65&lt;2.65,H65&lt;12.206,D65&gt;=1.35,A65&gt;=6.2,F65&lt;2.5,A65&gt;=5.15,D65&lt;1.55,F65&gt;=1.5),4.9,IF(AND(D65&lt;2.45,A65&lt;6.6,G65&gt;=0.364,A65&gt;=6.15,H65&gt;=5.767,A65&lt;7.05,D65&gt;=1.55,F65&gt;=1.5),5.6,IF(AND(D65&gt;=2.45,A65&lt;6.6,G65&gt;=0.364,A65&gt;=6.15,H65&gt;=5.767,A65&lt;7.05,D65&gt;=1.55,F65&gt;=1.5),6,IF(AND(H65&lt;12.921,A65&gt;=6.6,G65&gt;=0.364,A65&gt;=6.15,H65&gt;=5.767,A65&lt;7.05,D65&gt;=1.55,F65&gt;=1.5),5.725,IF(AND(H65&gt;=12.921,A65&gt;=6.6,G65&gt;=0.364,A65&gt;=6.15,H65&gt;=5.767,A65&lt;7.05,D65&gt;=1.55,F65&gt;=1.5),5.367,IF(AND(B65&lt;3.15,G65&lt;0.447,G65&lt;0.558,A65&gt;=4.5,D65&lt;0.35,G65&gt;=0.207,D65&lt;0.45,G65&lt;0.905,F65&lt;1.5),1.5,IF(AND(B65&gt;=3.15,G65&lt;0.447,G65&lt;0.558,A65&gt;=4.5,D65&lt;0.35,G65&gt;=0.207,D65&lt;0.45,G65&lt;0.905,F65&lt;1.5),1.36,IF(AND(B65&gt;=2.85,B65&lt;2.95,H65&lt;13.383,G65&gt;=0.308,A65&lt;6.2,F65&lt;2.5,A65&gt;=5.15,D65&lt;1.55,F65&gt;=1.5),3.6,IF(AND(H65&lt;9.446,B65&gt;=2.65,H65&lt;12.206,D65&gt;=1.35,A65&gt;=6.2,F65&lt;2.5,A65&gt;=5.15,D65&lt;1.55,F65&gt;=1.5),4.6,IF(AND(H65&gt;=9.446,B65&gt;=2.65,H65&lt;12.206,D65&gt;=1.35,A65&gt;=6.2,F65&lt;2.5,A65&gt;=5.15,D65&lt;1.55,F65&gt;=1.5),4.7,IF(AND(D65&lt;1.2,B65&lt;2.85,B65&lt;2.95,H65&lt;13.383,G65&gt;=0.308,A65&lt;6.2,F65&lt;2.5,A65&gt;=5.15,D65&lt;1.55,F65&gt;=1.5),3.75,IF(AND(G65&lt;0.356,D65&gt;=1.2,B65&lt;2.85,B65&lt;2.95,H65&lt;13.383,G65&gt;=0.308,A65&lt;6.2,F65&lt;2.5,A65&gt;=5.15,D65&lt;1.55,F65&gt;=1.5),4.2,IF(AND(G65&gt;=0.356,D65&gt;=1.2,B65&lt;2.85,B65&lt;2.95,H65&lt;13.383,G65&gt;=0.308,A65&lt;6.2,F65&lt;2.5,A65&gt;=5.15,D65&lt;1.55,F65&gt;=1.5),3.96,"shouldnthappen"))))))))))))))))))))))))))))))))))))))</f>
        <v>3.75</v>
      </c>
      <c r="BD65" s="1" t="n">
        <f aca="false">IF(AND(B65&lt;2.7,A65&lt;5.3,B65&lt;3.15),3.42,IF(AND(F65&lt;2.5,A65&gt;=5.85,B65&gt;=3.15),4.7,IF(AND(A65&lt;4.35,B65&gt;=2.7,A65&lt;5.3,B65&lt;3.15),1.1,IF(AND(A65&gt;=4.35,B65&gt;=2.7,A65&lt;5.3,B65&lt;3.15),1.42,IF(AND(A65&gt;=7.05,F65&gt;=2.5,A65&gt;=5.3,B65&lt;3.15),6.067,IF(AND(D65&gt;=0.45,A65&lt;5.05,A65&lt;5.85,B65&gt;=3.15),1.6,IF(AND(B65&lt;3.35,A65&gt;=5.05,A65&lt;5.85,B65&gt;=3.15),1.7,IF(AND(A65&gt;=6.85,F65&gt;=2.5,A65&gt;=5.85,B65&gt;=3.15),6.22,IF(AND(D65&lt;1.25,D65&lt;1.35,F65&lt;2.5,A65&gt;=5.3,B65&lt;3.15),4.033,IF(AND(D65&gt;=1.25,D65&lt;1.35,F65&lt;2.5,A65&gt;=5.3,B65&lt;3.15),4.233,IF(AND(A65&lt;6.05,D65&gt;=1.35,F65&lt;2.5,A65&gt;=5.3,B65&lt;3.15),5.1,IF(AND(H65&gt;=13.29,A65&lt;7.05,F65&gt;=2.5,A65&gt;=5.3,B65&lt;3.15),4.96,IF(AND(G65&gt;=0.858,D65&lt;0.45,A65&lt;5.05,A65&lt;5.85,B65&gt;=3.15),1.3,IF(AND(D65&gt;=0.35,B65&gt;=3.35,A65&gt;=5.05,A65&lt;5.85,B65&gt;=3.15),1.4,IF(AND(B65&lt;3.25,A65&lt;6.85,F65&gt;=2.5,A65&gt;=5.85,B65&gt;=3.15),5.233,IF(AND(A65&gt;=6.8,A65&gt;=6.05,D65&gt;=1.35,F65&lt;2.5,A65&gt;=5.3,B65&lt;3.15),4.9,IF(AND(G65&gt;=0.622,H65&lt;13.29,A65&lt;7.05,F65&gt;=2.5,A65&gt;=5.3,B65&lt;3.15),5.067,IF(AND(H65&lt;8.834,G65&lt;0.858,D65&lt;0.45,A65&lt;5.05,A65&lt;5.85,B65&gt;=3.15),1.4,IF(AND(G65&lt;0.774,B65&gt;=3.25,A65&lt;6.85,F65&gt;=2.5,A65&gt;=5.85,B65&gt;=3.15),5.8,IF(AND(G65&gt;=0.774,B65&gt;=3.25,A65&lt;6.85,F65&gt;=2.5,A65&gt;=5.85,B65&gt;=3.15),5.4,IF(AND(H65&gt;=12.206,A65&lt;6.8,A65&gt;=6.05,D65&gt;=1.35,F65&lt;2.5,A65&gt;=5.3,B65&lt;3.15),4.5,IF(AND(G65&gt;=0.439,G65&lt;0.622,H65&lt;13.29,A65&lt;7.05,F65&gt;=2.5,A65&gt;=5.3,B65&lt;3.15),5.667,IF(AND(G65&lt;0.227,H65&gt;=8.834,G65&lt;0.858,D65&lt;0.45,A65&lt;5.05,A65&lt;5.85,B65&gt;=3.15),1.4,IF(AND(G65&gt;=0.227,H65&gt;=8.834,G65&lt;0.858,D65&lt;0.45,A65&lt;5.05,A65&lt;5.85,B65&gt;=3.15),1.3,IF(AND(G65&gt;=0.934,B65&lt;3.75,D65&lt;0.35,B65&gt;=3.35,A65&gt;=5.05,A65&lt;5.85,B65&gt;=3.15),1.7,IF(AND(G65&lt;0.823,B65&gt;=3.75,D65&lt;0.35,B65&gt;=3.35,A65&gt;=5.05,A65&lt;5.85,B65&gt;=3.15),1.55,IF(AND(G65&gt;=0.823,B65&gt;=3.75,D65&lt;0.35,B65&gt;=3.35,A65&gt;=5.05,A65&lt;5.85,B65&gt;=3.15),1.5,IF(AND(A65&lt;6.2,H65&lt;12.206,A65&lt;6.8,A65&gt;=6.05,D65&gt;=1.35,F65&lt;2.5,A65&gt;=5.3,B65&lt;3.15),4.6,IF(AND(A65&gt;=6.2,H65&lt;12.206,A65&lt;6.8,A65&gt;=6.05,D65&gt;=1.35,F65&lt;2.5,A65&gt;=5.3,B65&lt;3.15),4.74,IF(AND(H65&gt;=10.667,G65&lt;0.439,G65&lt;0.622,H65&lt;13.29,A65&lt;7.05,F65&gt;=2.5,A65&gt;=5.3,B65&lt;3.15),5.6,IF(AND(H65&lt;13.67,G65&lt;0.934,B65&lt;3.75,D65&lt;0.35,B65&gt;=3.35,A65&gt;=5.05,A65&lt;5.85,B65&gt;=3.15),1.48,IF(AND(H65&gt;=13.67,G65&lt;0.934,B65&lt;3.75,D65&lt;0.35,B65&gt;=3.35,A65&gt;=5.05,A65&lt;5.85,B65&gt;=3.15),1.3,IF(AND(G65&lt;0.301,H65&lt;10.667,G65&lt;0.439,G65&lt;0.622,H65&lt;13.29,A65&lt;7.05,F65&gt;=2.5,A65&gt;=5.3,B65&lt;3.15),5.2,IF(AND(G65&gt;=0.301,H65&lt;10.667,G65&lt;0.439,G65&lt;0.622,H65&lt;13.29,A65&lt;7.05,F65&gt;=2.5,A65&gt;=5.3,B65&lt;3.15),5.067,"shouldnthappen"))))))))))))))))))))))))))))))))))</f>
        <v>4.033</v>
      </c>
      <c r="BE65" s="1" t="n">
        <f aca="false">IF(AND(B65&gt;=3.85,A65&gt;=5.05,F65&lt;1.5),1.4,IF(AND(A65&lt;5.25,A65&lt;5.75,F65&gt;=1.5),3.15,IF(AND(A65&lt;4.95,B65&lt;3.15,A65&lt;5.05,F65&lt;1.5),1.46,IF(AND(A65&gt;=4.95,B65&lt;3.15,A65&lt;5.05,F65&lt;1.5),1.6,IF(AND(H65&lt;8.834,B65&gt;=3.15,A65&lt;5.05,F65&lt;1.5),1.4,IF(AND(D65&lt;0.25,B65&lt;3.85,A65&gt;=5.05,F65&lt;1.5),1.48,IF(AND(D65&gt;=0.25,B65&lt;3.85,A65&gt;=5.05,F65&lt;1.5),1.7,IF(AND(F65&gt;=2.5,A65&gt;=5.25,A65&lt;5.75,F65&gt;=1.5),4.9,IF(AND(H65&lt;12.45,H65&gt;=8.834,B65&gt;=3.15,A65&lt;5.05,F65&lt;1.5),1.25,IF(AND(H65&gt;=12.45,H65&gt;=8.834,B65&gt;=3.15,A65&lt;5.05,F65&lt;1.5),1.32,IF(AND(G65&lt;0.283,F65&lt;2.5,A65&gt;=5.25,A65&lt;5.75,F65&gt;=1.5),4.3,IF(AND(H65&lt;6.712,H65&lt;11.275,D65&lt;1.55,A65&gt;=5.75,F65&gt;=1.5),5,IF(AND(H65&lt;13.101,H65&gt;=11.275,D65&lt;1.55,A65&gt;=5.75,F65&gt;=1.5),3.933,IF(AND(H65&gt;=13.101,H65&gt;=11.275,D65&lt;1.55,A65&gt;=5.75,F65&gt;=1.5),4.5,IF(AND(A65&gt;=7.3,D65&lt;2.45,D65&gt;=1.55,A65&gt;=5.75,F65&gt;=1.5),6.7,IF(AND(B65&lt;3.45,D65&gt;=2.45,D65&gt;=1.55,A65&gt;=5.75,F65&gt;=1.5),5.925,IF(AND(B65&gt;=3.45,D65&gt;=2.45,D65&gt;=1.55,A65&gt;=5.75,F65&gt;=1.5),6.1,IF(AND(B65&gt;=2.8,G65&gt;=0.283,F65&lt;2.5,A65&gt;=5.25,A65&lt;5.75,F65&gt;=1.5),4.2,IF(AND(D65&lt;1.35,H65&gt;=6.712,H65&lt;11.275,D65&lt;1.55,A65&gt;=5.75,F65&gt;=1.5),4.35,IF(AND(D65&lt;1.05,B65&lt;2.8,G65&gt;=0.283,F65&lt;2.5,A65&gt;=5.25,A65&lt;5.75,F65&gt;=1.5),3.567,IF(AND(D65&gt;=1.05,B65&lt;2.8,G65&gt;=0.283,F65&lt;2.5,A65&gt;=5.25,A65&lt;5.75,F65&gt;=1.5),3.925,IF(AND(B65&lt;2.65,D65&gt;=1.35,H65&gt;=6.712,H65&lt;11.275,D65&lt;1.55,A65&gt;=5.75,F65&gt;=1.5),4.9,IF(AND(B65&gt;=2.65,D65&gt;=1.35,H65&gt;=6.712,H65&lt;11.275,D65&lt;1.55,A65&gt;=5.75,F65&gt;=1.5),4.625,IF(AND(H65&gt;=14.683,G65&gt;=0.628,A65&lt;7.3,D65&lt;2.45,D65&gt;=1.55,A65&gt;=5.75,F65&gt;=1.5),5.4,IF(AND(D65&lt;1.95,H65&lt;8.884,G65&lt;0.628,A65&lt;7.3,D65&lt;2.45,D65&gt;=1.55,A65&gt;=5.75,F65&gt;=1.5),5.1,IF(AND(D65&gt;=1.95,H65&lt;8.884,G65&lt;0.628,A65&lt;7.3,D65&lt;2.45,D65&gt;=1.55,A65&gt;=5.75,F65&gt;=1.5),5.22,IF(AND(A65&lt;6.05,H65&gt;=8.884,G65&lt;0.628,A65&lt;7.3,D65&lt;2.45,D65&gt;=1.55,A65&gt;=5.75,F65&gt;=1.5),5.1,IF(AND(G65&lt;0.817,H65&lt;14.683,G65&gt;=0.628,A65&lt;7.3,D65&lt;2.45,D65&gt;=1.55,A65&gt;=5.75,F65&gt;=1.5),4.967,IF(AND(G65&gt;=0.817,H65&lt;14.683,G65&gt;=0.628,A65&lt;7.3,D65&lt;2.45,D65&gt;=1.55,A65&gt;=5.75,F65&gt;=1.5),5.1,IF(AND(H65&lt;9.637,A65&gt;=6.05,H65&gt;=8.884,G65&lt;0.628,A65&lt;7.3,D65&lt;2.45,D65&gt;=1.55,A65&gt;=5.75,F65&gt;=1.5),5.9,IF(AND(D65&lt;1.85,H65&gt;=9.637,A65&gt;=6.05,H65&gt;=8.884,G65&lt;0.628,A65&lt;7.3,D65&lt;2.45,D65&gt;=1.55,A65&gt;=5.75,F65&gt;=1.5),5.733,IF(AND(G65&gt;=0.388,D65&gt;=1.85,H65&gt;=9.637,A65&gt;=6.05,H65&gt;=8.884,G65&lt;0.628,A65&lt;7.3,D65&lt;2.45,D65&gt;=1.55,A65&gt;=5.75,F65&gt;=1.5),5.64,IF(AND(B65&lt;2.95,G65&lt;0.388,D65&gt;=1.85,H65&gt;=9.637,A65&gt;=6.05,H65&gt;=8.884,G65&lt;0.628,A65&lt;7.3,D65&lt;2.45,D65&gt;=1.55,A65&gt;=5.75,F65&gt;=1.5),5.5,IF(AND(B65&gt;=2.95,G65&lt;0.388,D65&gt;=1.85,H65&gt;=9.637,A65&gt;=6.05,H65&gt;=8.884,G65&lt;0.628,A65&lt;7.3,D65&lt;2.45,D65&gt;=1.55,A65&gt;=5.75,F65&gt;=1.5),5.333,"shouldnthappen"))))))))))))))))))))))))))))))))))</f>
        <v>3.933</v>
      </c>
      <c r="BF65" s="1" t="n">
        <f aca="false">IF(AND(D65&gt;=0.35,F65&lt;1.5),1.65,IF(AND(H65&gt;=16.227,D65&gt;=1.55,F65&gt;=1.5),6.533,IF(AND(A65&gt;=5.45,G65&lt;0.174,D65&lt;0.35,F65&lt;1.5),1.7,IF(AND(D65&lt;0.15,G65&gt;=0.174,D65&lt;0.35,F65&lt;1.5),1.38,IF(AND(D65&gt;=1.15,D65&lt;1.25,D65&lt;1.55,F65&gt;=1.5),3.967,IF(AND(H65&lt;8.376,A65&lt;5.45,G65&lt;0.174,D65&lt;0.35,F65&lt;1.5),1.4,IF(AND(H65&gt;=8.376,A65&lt;5.45,G65&lt;0.174,D65&lt;0.35,F65&lt;1.5),1.5,IF(AND(B65&lt;3.1,D65&gt;=0.15,G65&gt;=0.174,D65&lt;0.35,F65&lt;1.5),1.475,IF(AND(H65&lt;10.258,D65&lt;1.15,D65&lt;1.25,D65&lt;1.55,F65&gt;=1.5),3.24,IF(AND(H65&gt;=10.258,D65&lt;1.15,D65&lt;1.25,D65&lt;1.55,F65&gt;=1.5),3.875,IF(AND(F65&gt;=2.5,H65&lt;10.927,D65&gt;=1.25,D65&lt;1.55,F65&gt;=1.5),5.05,IF(AND(D65&lt;1.35,H65&gt;=10.927,D65&gt;=1.25,D65&lt;1.55,F65&gt;=1.5),4.25,IF(AND(A65&gt;=6.95,D65&lt;1.75,H65&lt;16.227,D65&gt;=1.55,F65&gt;=1.5),5.8,IF(AND(B65&lt;3.3,B65&gt;=3.1,D65&gt;=0.15,G65&gt;=0.174,D65&lt;0.35,F65&lt;1.5),1.3,IF(AND(H65&lt;12.278,D65&gt;=1.35,H65&gt;=10.927,D65&gt;=1.25,D65&lt;1.55,F65&gt;=1.5),4.9,IF(AND(G65&lt;0.226,A65&lt;6.95,D65&lt;1.75,H65&lt;16.227,D65&gt;=1.55,F65&gt;=1.5),5,IF(AND(G65&gt;=0.226,A65&lt;6.95,D65&lt;1.75,H65&lt;16.227,D65&gt;=1.55,F65&gt;=1.5),4.62,IF(AND(H65&lt;9.35,B65&lt;2.95,D65&gt;=1.75,H65&lt;16.227,D65&gt;=1.55,F65&gt;=1.5),6.3,IF(AND(H65&gt;=9.35,B65&lt;2.95,D65&gt;=1.75,H65&lt;16.227,D65&gt;=1.55,F65&gt;=1.5),5.58,IF(AND(A65&lt;5.05,B65&gt;=3.3,B65&gt;=3.1,D65&gt;=0.15,G65&gt;=0.174,D65&lt;0.35,F65&lt;1.5),1.35,IF(AND(A65&gt;=5.05,B65&gt;=3.3,B65&gt;=3.1,D65&gt;=0.15,G65&gt;=0.174,D65&lt;0.35,F65&lt;1.5),1.46,IF(AND(B65&lt;2.8,A65&lt;5.65,F65&lt;2.5,H65&lt;10.927,D65&gt;=1.25,D65&lt;1.55,F65&gt;=1.5),4.075,IF(AND(B65&gt;=2.8,A65&lt;5.65,F65&lt;2.5,H65&lt;10.927,D65&gt;=1.25,D65&lt;1.55,F65&gt;=1.5),3.933,IF(AND(A65&lt;6.25,A65&gt;=5.65,F65&lt;2.5,H65&lt;10.927,D65&gt;=1.25,D65&lt;1.55,F65&gt;=1.5),4.533,IF(AND(A65&gt;=6.25,A65&gt;=5.65,F65&lt;2.5,H65&lt;10.927,D65&gt;=1.25,D65&lt;1.55,F65&gt;=1.5),4.3,IF(AND(A65&lt;6.5,H65&gt;=12.278,D65&gt;=1.35,H65&gt;=10.927,D65&gt;=1.25,D65&lt;1.55,F65&gt;=1.5),4.55,IF(AND(A65&gt;=6.5,H65&gt;=12.278,D65&gt;=1.35,H65&gt;=10.927,D65&gt;=1.25,D65&lt;1.55,F65&gt;=1.5),4.775,IF(AND(H65&lt;9.884,D65&lt;2.1,B65&gt;=2.95,D65&gt;=1.75,H65&lt;16.227,D65&gt;=1.55,F65&gt;=1.5),5.5,IF(AND(H65&gt;=9.884,D65&lt;2.1,B65&gt;=2.95,D65&gt;=1.75,H65&lt;16.227,D65&gt;=1.55,F65&gt;=1.5),5.1,IF(AND(H65&lt;10.393,D65&gt;=2.1,B65&gt;=2.95,D65&gt;=1.75,H65&lt;16.227,D65&gt;=1.55,F65&gt;=1.5),5.74,IF(AND(D65&lt;2.25,H65&gt;=10.393,D65&gt;=2.1,B65&gt;=2.95,D65&gt;=1.75,H65&lt;16.227,D65&gt;=1.55,F65&gt;=1.5),5.8,IF(AND(D65&gt;=2.25,H65&gt;=10.393,D65&gt;=2.1,B65&gt;=2.95,D65&gt;=1.75,H65&lt;16.227,D65&gt;=1.55,F65&gt;=1.5),5.4,"shouldnthappen"))))))))))))))))))))))))))))))))</f>
        <v>3.875</v>
      </c>
      <c r="BG65" s="1" t="n">
        <f aca="false">IF(AND(G65&lt;0.096,A65&lt;5.45),2.95,IF(AND(F65&gt;=1.5,G65&gt;=0.096,A65&lt;5.45),3,IF(AND(D65&lt;0.6,A65&lt;5.9,A65&gt;=5.45),1.4,IF(AND(F65&gt;=2.5,D65&gt;=0.6,A65&lt;5.9,A65&gt;=5.45),5.1,IF(AND(A65&lt;7.45,A65&gt;=7.05,A65&gt;=5.9,A65&gt;=5.45),6.167,IF(AND(B65&gt;=3.55,G65&lt;0.587,F65&lt;1.5,G65&gt;=0.096,A65&lt;5.45),1,IF(AND(A65&lt;5.05,G65&gt;=0.587,F65&lt;1.5,G65&gt;=0.096,A65&lt;5.45),1.35,IF(AND(B65&lt;2.75,D65&lt;1.7,A65&lt;7.05,A65&gt;=5.9,A65&gt;=5.45),4.9,IF(AND(A65&lt;6.2,D65&gt;=1.7,A65&lt;7.05,A65&gt;=5.9,A65&gt;=5.45),4.833,IF(AND(H65&lt;17.32,A65&gt;=7.45,A65&gt;=7.05,A65&gt;=5.9,A65&gt;=5.45),6.68,IF(AND(H65&gt;=17.32,A65&gt;=7.45,A65&gt;=7.05,A65&gt;=5.9,A65&gt;=5.45),6.4,IF(AND(G65&lt;0.161,B65&lt;3.55,G65&lt;0.587,F65&lt;1.5,G65&gt;=0.096,A65&lt;5.45),1.5,IF(AND(H65&lt;11.016,A65&gt;=5.05,G65&gt;=0.587,F65&lt;1.5,G65&gt;=0.096,A65&lt;5.45),1.633,IF(AND(H65&lt;11.001,G65&lt;0.372,F65&lt;2.5,D65&gt;=0.6,A65&lt;5.9,A65&gt;=5.45),4.133,IF(AND(H65&gt;=11.001,G65&lt;0.372,F65&lt;2.5,D65&gt;=0.6,A65&lt;5.9,A65&gt;=5.45),4.3,IF(AND(H65&lt;6.808,G65&gt;=0.372,F65&lt;2.5,D65&gt;=0.6,A65&lt;5.9,A65&gt;=5.45),4,IF(AND(A65&gt;=6.75,B65&gt;=2.75,D65&lt;1.7,A65&lt;7.05,A65&gt;=5.9,A65&gt;=5.45),4.84,IF(AND(H65&lt;12.467,G65&gt;=0.161,B65&lt;3.55,G65&lt;0.587,F65&lt;1.5,G65&gt;=0.096,A65&lt;5.45),1.3,IF(AND(D65&lt;0.25,H65&gt;=11.016,A65&gt;=5.05,G65&gt;=0.587,F65&lt;1.5,G65&gt;=0.096,A65&lt;5.45),1.52,IF(AND(D65&gt;=0.25,H65&gt;=11.016,A65&gt;=5.05,G65&gt;=0.587,F65&lt;1.5,G65&gt;=0.096,A65&lt;5.45),1.5,IF(AND(H65&lt;11.218,H65&gt;=6.808,G65&gt;=0.372,F65&lt;2.5,D65&gt;=0.6,A65&lt;5.9,A65&gt;=5.45),3.7,IF(AND(H65&gt;=11.218,H65&gt;=6.808,G65&gt;=0.372,F65&lt;2.5,D65&gt;=0.6,A65&lt;5.9,A65&gt;=5.45),3.9,IF(AND(B65&lt;2.95,A65&lt;6.75,B65&gt;=2.75,D65&lt;1.7,A65&lt;7.05,A65&gt;=5.9,A65&gt;=5.45),4.2,IF(AND(B65&gt;=2.95,A65&lt;6.75,B65&gt;=2.75,D65&lt;1.7,A65&lt;7.05,A65&gt;=5.9,A65&gt;=5.45),4.6,IF(AND(D65&gt;=2.45,A65&lt;6.85,A65&gt;=6.2,D65&gt;=1.7,A65&lt;7.05,A65&gt;=5.9,A65&gt;=5.45),5.9,IF(AND(G65&lt;0.312,A65&gt;=6.85,A65&gt;=6.2,D65&gt;=1.7,A65&lt;7.05,A65&gt;=5.9,A65&gt;=5.45),5.1,IF(AND(G65&gt;=0.312,A65&gt;=6.85,A65&gt;=6.2,D65&gt;=1.7,A65&lt;7.05,A65&gt;=5.9,A65&gt;=5.45),5.4,IF(AND(G65&lt;0.251,H65&gt;=12.467,G65&gt;=0.161,B65&lt;3.55,G65&lt;0.587,F65&lt;1.5,G65&gt;=0.096,A65&lt;5.45),1.35,IF(AND(G65&gt;=0.251,H65&gt;=12.467,G65&gt;=0.161,B65&lt;3.55,G65&lt;0.587,F65&lt;1.5,G65&gt;=0.096,A65&lt;5.45),1.467,IF(AND(G65&gt;=0.628,D65&lt;2.45,A65&lt;6.85,A65&gt;=6.2,D65&gt;=1.7,A65&lt;7.05,A65&gt;=5.9,A65&gt;=5.45),5.1,IF(AND(A65&gt;=6.75,G65&lt;0.628,D65&lt;2.45,A65&lt;6.85,A65&gt;=6.2,D65&gt;=1.7,A65&lt;7.05,A65&gt;=5.9,A65&gt;=5.45),5.9,IF(AND(H65&lt;11.824,A65&lt;6.75,G65&lt;0.628,D65&lt;2.45,A65&lt;6.85,A65&gt;=6.2,D65&gt;=1.7,A65&lt;7.05,A65&gt;=5.9,A65&gt;=5.45),5.44,IF(AND(H65&lt;14.378,H65&gt;=11.824,A65&lt;6.75,G65&lt;0.628,D65&lt;2.45,A65&lt;6.85,A65&gt;=6.2,D65&gt;=1.7,A65&lt;7.05,A65&gt;=5.9,A65&gt;=5.45),5.6,IF(AND(H65&gt;=14.378,H65&gt;=11.824,A65&lt;6.75,G65&lt;0.628,D65&lt;2.45,A65&lt;6.85,A65&gt;=6.2,D65&gt;=1.7,A65&lt;7.05,A65&gt;=5.9,A65&gt;=5.45),5.8,"shouldnthappen"))))))))))))))))))))))))))))))))))</f>
        <v>4.9</v>
      </c>
      <c r="BH65" s="1" t="n">
        <f aca="false">IF(AND(G65&gt;=0.905,F65&lt;1.5),1.8,IF(AND(H65&lt;5.523,G65&lt;0.905,F65&lt;1.5),1,IF(AND(D65&gt;=0.4,H65&gt;=5.523,G65&lt;0.905,F65&lt;1.5),1.7,IF(AND(G65&gt;=0.878,D65&lt;1.35,F65&lt;2.5,F65&gt;=1.5),4.4,IF(AND(A65&lt;5.4,D65&gt;=1.35,F65&lt;2.5,F65&gt;=1.5),3.9,IF(AND(G65&lt;0.177,B65&lt;3.15,F65&gt;=2.5,F65&gt;=1.5),6.15,IF(AND(H65&lt;10.393,B65&gt;=3.15,F65&gt;=2.5,F65&gt;=1.5),5.94,IF(AND(H65&gt;=10.393,B65&gt;=3.15,F65&gt;=2.5,F65&gt;=1.5),5.467,IF(AND(D65&gt;=1.25,G65&lt;0.878,D65&lt;1.35,F65&lt;2.5,F65&gt;=1.5),4.18,IF(AND(G65&gt;=0.709,A65&gt;=5.4,D65&gt;=1.35,F65&lt;2.5,F65&gt;=1.5),4.9,IF(AND(B65&lt;2.6,G65&gt;=0.177,B65&lt;3.15,F65&gt;=2.5,F65&gt;=1.5),4.8,IF(AND(A65&lt;4.35,A65&lt;5.05,D65&lt;0.4,H65&gt;=5.523,G65&lt;0.905,F65&lt;1.5),1.1,IF(AND(A65&gt;=5.6,A65&gt;=5.05,D65&lt;0.4,H65&gt;=5.523,G65&lt;0.905,F65&lt;1.5),1.7,IF(AND(D65&lt;1.05,D65&lt;1.25,G65&lt;0.878,D65&lt;1.35,F65&lt;2.5,F65&gt;=1.5),3.6,IF(AND(D65&gt;=1.55,G65&lt;0.709,A65&gt;=5.4,D65&gt;=1.35,F65&lt;2.5,F65&gt;=1.5),4.975,IF(AND(D65&lt;1.7,B65&gt;=2.6,G65&gt;=0.177,B65&lt;3.15,F65&gt;=2.5,F65&gt;=1.5),5.8,IF(AND(B65&lt;3.15,A65&gt;=4.35,A65&lt;5.05,D65&lt;0.4,H65&gt;=5.523,G65&lt;0.905,F65&lt;1.5),1.46,IF(AND(A65&gt;=5.45,A65&lt;5.6,A65&gt;=5.05,D65&lt;0.4,H65&gt;=5.523,G65&lt;0.905,F65&lt;1.5),1.35,IF(AND(H65&lt;10.974,D65&gt;=1.05,D65&lt;1.25,G65&lt;0.878,D65&lt;1.35,F65&lt;2.5,F65&gt;=1.5),3.8,IF(AND(H65&gt;=13.654,D65&lt;1.55,G65&lt;0.709,A65&gt;=5.4,D65&gt;=1.35,F65&lt;2.5,F65&gt;=1.5),4.725,IF(AND(A65&lt;4.5,B65&gt;=3.15,A65&gt;=4.35,A65&lt;5.05,D65&lt;0.4,H65&gt;=5.523,G65&lt;0.905,F65&lt;1.5),1.3,IF(AND(G65&lt;0.676,A65&lt;5.45,A65&lt;5.6,A65&gt;=5.05,D65&lt;0.4,H65&gt;=5.523,G65&lt;0.905,F65&lt;1.5),1.5,IF(AND(G65&gt;=0.676,A65&lt;5.45,A65&lt;5.6,A65&gt;=5.05,D65&lt;0.4,H65&gt;=5.523,G65&lt;0.905,F65&lt;1.5),1.55,IF(AND(A65&lt;5.7,H65&gt;=10.974,D65&gt;=1.05,D65&lt;1.25,G65&lt;0.878,D65&lt;1.35,F65&lt;2.5,F65&gt;=1.5),3.9,IF(AND(A65&gt;=5.7,H65&gt;=10.974,D65&gt;=1.05,D65&lt;1.25,G65&lt;0.878,D65&lt;1.35,F65&lt;2.5,F65&gt;=1.5),3.933,IF(AND(G65&gt;=0.644,H65&lt;13.654,D65&lt;1.55,G65&lt;0.709,A65&gt;=5.4,D65&gt;=1.35,F65&lt;2.5,F65&gt;=1.5),4.4,IF(AND(B65&lt;2.9,A65&lt;6.2,D65&gt;=1.7,B65&gt;=2.6,G65&gt;=0.177,B65&lt;3.15,F65&gt;=2.5,F65&gt;=1.5),5.02,IF(AND(B65&gt;=2.9,A65&lt;6.2,D65&gt;=1.7,B65&gt;=2.6,G65&gt;=0.177,B65&lt;3.15,F65&gt;=2.5,F65&gt;=1.5),4.8,IF(AND(D65&lt;2.2,A65&gt;=6.2,D65&gt;=1.7,B65&gt;=2.6,G65&gt;=0.177,B65&lt;3.15,F65&gt;=2.5,F65&gt;=1.5),5.325,IF(AND(D65&gt;=2.2,A65&gt;=6.2,D65&gt;=1.7,B65&gt;=2.6,G65&gt;=0.177,B65&lt;3.15,F65&gt;=2.5,F65&gt;=1.5),5.1,IF(AND(D65&lt;0.25,A65&gt;=4.5,B65&gt;=3.15,A65&gt;=4.35,A65&lt;5.05,D65&lt;0.4,H65&gt;=5.523,G65&lt;0.905,F65&lt;1.5),1.357,IF(AND(D65&gt;=0.25,A65&gt;=4.5,B65&gt;=3.15,A65&gt;=4.35,A65&lt;5.05,D65&lt;0.4,H65&gt;=5.523,G65&lt;0.905,F65&lt;1.5),1.333,IF(AND(H65&lt;10.723,G65&lt;0.644,H65&lt;13.654,D65&lt;1.55,G65&lt;0.709,A65&gt;=5.4,D65&gt;=1.35,F65&lt;2.5,F65&gt;=1.5),4.6,IF(AND(H65&gt;=10.723,G65&lt;0.644,H65&lt;13.654,D65&lt;1.55,G65&lt;0.709,A65&gt;=5.4,D65&gt;=1.35,F65&lt;2.5,F65&gt;=1.5),4.5,"shouldnthappen"))))))))))))))))))))))))))))))))))</f>
        <v>3.6</v>
      </c>
      <c r="BI65" s="1" t="n">
        <f aca="false">IF(AND(D65&gt;=0.8,A65&lt;5.45),3.9,IF(AND(D65&gt;=0.45,D65&lt;0.8,A65&lt;5.45),1.66,IF(AND(H65&lt;16.447,B65&gt;=3.45,A65&gt;=5.45),1.525,IF(AND(H65&gt;=16.447,B65&gt;=3.45,A65&gt;=5.45),6.4,IF(AND(H65&lt;5.245,D65&lt;0.45,D65&lt;0.8,A65&lt;5.45),1,IF(AND(A65&gt;=7.2,G65&lt;0.154,B65&lt;3.45,A65&gt;=5.45),6.7,IF(AND(D65&lt;1.65,A65&lt;7.2,G65&lt;0.154,B65&lt;3.45,A65&gt;=5.45),4.7,IF(AND(D65&gt;=1.65,A65&lt;7.2,G65&lt;0.154,B65&lt;3.45,A65&gt;=5.45),5.52,IF(AND(D65&gt;=0.25,A65&lt;5.05,H65&gt;=5.245,D65&lt;0.45,D65&lt;0.8,A65&lt;5.45),1.35,IF(AND(H65&lt;6.089,A65&gt;=5.05,H65&gt;=5.245,D65&lt;0.45,D65&lt;0.8,A65&lt;5.45),1.7,IF(AND(D65&lt;1.2,B65&lt;2.6,A65&lt;5.75,G65&gt;=0.154,B65&lt;3.45,A65&gt;=5.45),3.85,IF(AND(D65&gt;=1.2,B65&lt;2.6,A65&lt;5.75,G65&gt;=0.154,B65&lt;3.45,A65&gt;=5.45),4,IF(AND(D65&gt;=1.65,B65&gt;=2.6,A65&lt;5.75,G65&gt;=0.154,B65&lt;3.45,A65&gt;=5.45),4.9,IF(AND(G65&lt;0.353,F65&lt;2.5,A65&gt;=5.75,G65&gt;=0.154,B65&lt;3.45,A65&gt;=5.45),4.25,IF(AND(A65&gt;=7.25,F65&gt;=2.5,A65&gt;=5.75,G65&gt;=0.154,B65&lt;3.45,A65&gt;=5.45),6.45,IF(AND(H65&lt;11.218,D65&lt;0.25,A65&lt;5.05,H65&gt;=5.245,D65&lt;0.45,D65&lt;0.8,A65&lt;5.45),1.42,IF(AND(G65&lt;0.517,H65&gt;=6.089,A65&gt;=5.05,H65&gt;=5.245,D65&lt;0.45,D65&lt;0.8,A65&lt;5.45),1.44,IF(AND(G65&gt;=0.517,H65&gt;=6.089,A65&gt;=5.05,H65&gt;=5.245,D65&lt;0.45,D65&lt;0.8,A65&lt;5.45),1.54,IF(AND(H65&gt;=10.194,D65&lt;1.65,B65&gt;=2.6,A65&lt;5.75,G65&gt;=0.154,B65&lt;3.45,A65&gt;=5.45),4.35,IF(AND(B65&gt;=3.15,G65&gt;=0.353,F65&lt;2.5,A65&gt;=5.75,G65&gt;=0.154,B65&lt;3.45,A65&gt;=5.45),4.7,IF(AND(H65&lt;7.716,A65&lt;7.25,F65&gt;=2.5,A65&gt;=5.75,G65&gt;=0.154,B65&lt;3.45,A65&gt;=5.45),5.04,IF(AND(G65&lt;0.175,H65&gt;=11.218,D65&lt;0.25,A65&lt;5.05,H65&gt;=5.245,D65&lt;0.45,D65&lt;0.8,A65&lt;5.45),1.5,IF(AND(H65&lt;7.713,H65&lt;10.194,D65&lt;1.65,B65&gt;=2.6,A65&lt;5.75,G65&gt;=0.154,B65&lt;3.45,A65&gt;=5.45),4.1,IF(AND(H65&gt;=7.713,H65&lt;10.194,D65&lt;1.65,B65&gt;=2.6,A65&lt;5.75,G65&gt;=0.154,B65&lt;3.45,A65&gt;=5.45),4.2,IF(AND(B65&gt;=3.05,B65&lt;3.15,G65&gt;=0.353,F65&lt;2.5,A65&gt;=5.75,G65&gt;=0.154,B65&lt;3.45,A65&gt;=5.45),4.4,IF(AND(D65&gt;=2.45,H65&gt;=7.716,A65&lt;7.25,F65&gt;=2.5,A65&gt;=5.75,G65&gt;=0.154,B65&lt;3.45,A65&gt;=5.45),5.85,IF(AND(D65&lt;0.15,G65&gt;=0.175,H65&gt;=11.218,D65&lt;0.25,A65&lt;5.05,H65&gt;=5.245,D65&lt;0.45,D65&lt;0.8,A65&lt;5.45),1.1,IF(AND(H65&gt;=16.317,B65&lt;3.05,B65&lt;3.15,G65&gt;=0.353,F65&lt;2.5,A65&gt;=5.75,G65&gt;=0.154,B65&lt;3.45,A65&gt;=5.45),4.8,IF(AND(G65&gt;=0.857,D65&lt;2.45,H65&gt;=7.716,A65&lt;7.25,F65&gt;=2.5,A65&gt;=5.75,G65&gt;=0.154,B65&lt;3.45,A65&gt;=5.45),5.05,IF(AND(G65&lt;0.245,D65&gt;=0.15,G65&gt;=0.175,H65&gt;=11.218,D65&lt;0.25,A65&lt;5.05,H65&gt;=5.245,D65&lt;0.45,D65&lt;0.8,A65&lt;5.45),1.3,IF(AND(G65&gt;=0.245,D65&gt;=0.15,G65&gt;=0.175,H65&gt;=11.218,D65&lt;0.25,A65&lt;5.05,H65&gt;=5.245,D65&lt;0.45,D65&lt;0.8,A65&lt;5.45),1.22,IF(AND(B65&lt;2.85,H65&lt;16.317,B65&lt;3.05,B65&lt;3.15,G65&gt;=0.353,F65&lt;2.5,A65&gt;=5.75,G65&gt;=0.154,B65&lt;3.45,A65&gt;=5.45),4.6,IF(AND(B65&gt;=2.85,H65&lt;16.317,B65&lt;3.05,B65&lt;3.15,G65&gt;=0.353,F65&lt;2.5,A65&gt;=5.75,G65&gt;=0.154,B65&lt;3.45,A65&gt;=5.45),4.633,IF(AND(D65&lt;1.85,G65&lt;0.857,D65&lt;2.45,H65&gt;=7.716,A65&lt;7.25,F65&gt;=2.5,A65&gt;=5.75,G65&gt;=0.154,B65&lt;3.45,A65&gt;=5.45),5.8,IF(AND(H65&lt;11.297,D65&gt;=1.85,G65&lt;0.857,D65&lt;2.45,H65&gt;=7.716,A65&lt;7.25,F65&gt;=2.5,A65&gt;=5.75,G65&gt;=0.154,B65&lt;3.45,A65&gt;=5.45),5.3,IF(AND(G65&lt;0.388,H65&gt;=11.297,D65&gt;=1.85,G65&lt;0.857,D65&lt;2.45,H65&gt;=7.716,A65&lt;7.25,F65&gt;=2.5,A65&gt;=5.75,G65&gt;=0.154,B65&lt;3.45,A65&gt;=5.45),5.4,IF(AND(G65&gt;=0.388,H65&gt;=11.297,D65&gt;=1.85,G65&lt;0.857,D65&lt;2.45,H65&gt;=7.716,A65&lt;7.25,F65&gt;=2.5,A65&gt;=5.75,G65&gt;=0.154,B65&lt;3.45,A65&gt;=5.45),5.6,"shouldnthappen")))))))))))))))))))))))))))))))))))))</f>
        <v>4.6</v>
      </c>
      <c r="BJ65" s="1" t="n">
        <f aca="false">IF(AND(F65&gt;=2,B65&gt;=3.35),6.1,IF(AND(H65&gt;=12.719,F65&lt;1.5,B65&lt;3.35),1.567,IF(AND(H65&lt;5.245,F65&lt;2,B65&gt;=3.35),1,IF(AND(D65&lt;0.15,H65&lt;12.719,F65&lt;1.5,B65&lt;3.35),1.5,IF(AND(D65&gt;=0.35,H65&gt;=5.245,F65&lt;2,B65&gt;=3.35),1.6,IF(AND(A65&lt;4.9,D65&gt;=0.15,H65&lt;12.719,F65&lt;1.5,B65&lt;3.35),1.36,IF(AND(B65&lt;2.65,G65&lt;0.572,D65&lt;1.45,F65&gt;=1.5,B65&lt;3.35),3.5,IF(AND(A65&lt;6.1,F65&lt;2.5,D65&gt;=1.45,F65&gt;=1.5,B65&lt;3.35),5.1,IF(AND(G65&gt;=0.607,D65&lt;0.35,H65&gt;=5.245,F65&lt;2,B65&gt;=3.35),1.65,IF(AND(G65&lt;0.546,A65&gt;=4.9,D65&gt;=0.15,H65&lt;12.719,F65&lt;1.5,B65&lt;3.35),1.2,IF(AND(G65&gt;=0.546,A65&gt;=4.9,D65&gt;=0.15,H65&lt;12.719,F65&lt;1.5,B65&lt;3.35),1.4,IF(AND(A65&gt;=6.3,B65&gt;=2.65,G65&lt;0.572,D65&lt;1.45,F65&gt;=1.5,B65&lt;3.35),4.8,IF(AND(D65&lt;1.15,B65&lt;2.85,G65&gt;=0.572,D65&lt;1.45,F65&gt;=1.5,B65&lt;3.35),3.9,IF(AND(B65&gt;=3.15,B65&gt;=2.85,G65&gt;=0.572,D65&lt;1.45,F65&gt;=1.5,B65&lt;3.35),4.7,IF(AND(B65&lt;2.95,A65&gt;=6.1,F65&lt;2.5,D65&gt;=1.45,F65&gt;=1.5,B65&lt;3.35),4.533,IF(AND(B65&gt;=2.95,A65&gt;=6.1,F65&lt;2.5,D65&gt;=1.45,F65&gt;=1.5,B65&lt;3.35),4.75,IF(AND(A65&gt;=6.7,G65&lt;0.107,F65&gt;=2.5,D65&gt;=1.45,F65&gt;=1.5,B65&lt;3.35),5.7,IF(AND(G65&gt;=0.385,G65&lt;0.607,D65&lt;0.35,H65&gt;=5.245,F65&lt;2,B65&gt;=3.35),1.325,IF(AND(D65&lt;1.25,A65&lt;6.3,B65&gt;=2.65,G65&lt;0.572,D65&lt;1.45,F65&gt;=1.5,B65&lt;3.35),4,IF(AND(D65&gt;=1.25,A65&lt;6.3,B65&gt;=2.65,G65&lt;0.572,D65&lt;1.45,F65&gt;=1.5,B65&lt;3.35),4.18,IF(AND(G65&lt;0.907,D65&gt;=1.15,B65&lt;2.85,G65&gt;=0.572,D65&lt;1.45,F65&gt;=1.5,B65&lt;3.35),4,IF(AND(G65&gt;=0.907,D65&gt;=1.15,B65&lt;2.85,G65&gt;=0.572,D65&lt;1.45,F65&gt;=1.5,B65&lt;3.35),4.4,IF(AND(H65&lt;8.326,B65&lt;3.15,B65&gt;=2.85,G65&gt;=0.572,D65&lt;1.45,F65&gt;=1.5,B65&lt;3.35),3.6,IF(AND(H65&gt;=8.326,B65&lt;3.15,B65&gt;=2.85,G65&gt;=0.572,D65&lt;1.45,F65&gt;=1.5,B65&lt;3.35),4.48,IF(AND(B65&lt;2.95,A65&lt;6.7,G65&lt;0.107,F65&gt;=2.5,D65&gt;=1.45,F65&gt;=1.5,B65&lt;3.35),5.6,IF(AND(B65&gt;=2.95,A65&lt;6.7,G65&lt;0.107,F65&gt;=2.5,D65&gt;=1.45,F65&gt;=1.5,B65&lt;3.35),5.5,IF(AND(G65&lt;0.205,G65&lt;0.432,G65&gt;=0.107,F65&gt;=2.5,D65&gt;=1.45,F65&gt;=1.5,B65&lt;3.35),5.3,IF(AND(B65&gt;=3.05,G65&gt;=0.432,G65&gt;=0.107,F65&gt;=2.5,D65&gt;=1.45,F65&gt;=1.5,B65&lt;3.35),5.86,IF(AND(H65&gt;=14.057,G65&lt;0.385,G65&lt;0.607,D65&lt;0.35,H65&gt;=5.245,F65&lt;2,B65&gt;=3.35),1.7,IF(AND(D65&lt;1.7,G65&gt;=0.205,G65&lt;0.432,G65&gt;=0.107,F65&gt;=2.5,D65&gt;=1.45,F65&gt;=1.5,B65&lt;3.35),5,IF(AND(G65&lt;0.779,B65&lt;3.05,G65&gt;=0.432,G65&gt;=0.107,F65&gt;=2.5,D65&gt;=1.45,F65&gt;=1.5,B65&lt;3.35),4.9,IF(AND(G65&gt;=0.779,B65&lt;3.05,G65&gt;=0.432,G65&gt;=0.107,F65&gt;=2.5,D65&gt;=1.45,F65&gt;=1.5,B65&lt;3.35),5.533,IF(AND(D65&gt;=0.25,H65&lt;14.057,G65&lt;0.385,G65&lt;0.607,D65&lt;0.35,H65&gt;=5.245,F65&lt;2,B65&gt;=3.35),1.4,IF(AND(B65&lt;2.85,D65&gt;=1.7,G65&gt;=0.205,G65&lt;0.432,G65&gt;=0.107,F65&gt;=2.5,D65&gt;=1.45,F65&gt;=1.5,B65&lt;3.35),5.1,IF(AND(B65&gt;=2.85,D65&gt;=1.7,G65&gt;=0.205,G65&lt;0.432,G65&gt;=0.107,F65&gt;=2.5,D65&gt;=1.45,F65&gt;=1.5,B65&lt;3.35),5.15,IF(AND(A65&lt;5.1,D65&lt;0.25,H65&lt;14.057,G65&lt;0.385,G65&lt;0.607,D65&lt;0.35,H65&gt;=5.245,F65&lt;2,B65&gt;=3.35),1.4,IF(AND(A65&gt;=5.1,D65&lt;0.25,H65&lt;14.057,G65&lt;0.385,G65&lt;0.607,D65&lt;0.35,H65&gt;=5.245,F65&lt;2,B65&gt;=3.35),1.5,"shouldnthappen")))))))))))))))))))))))))))))))))))))</f>
        <v>3.9</v>
      </c>
    </row>
    <row r="66" customFormat="false" ht="13.8" hidden="false" customHeight="false" outlineLevel="0" collapsed="false">
      <c r="A66" s="1" t="n">
        <v>6.1</v>
      </c>
      <c r="B66" s="1" t="n">
        <v>2.9</v>
      </c>
      <c r="C66" s="1" t="n">
        <v>4.7</v>
      </c>
      <c r="D66" s="1" t="n">
        <v>1.4</v>
      </c>
      <c r="E66" s="1" t="s">
        <v>92</v>
      </c>
      <c r="F66" s="1" t="n">
        <v>2</v>
      </c>
      <c r="G66" s="1" t="n">
        <v>0.484378943219781</v>
      </c>
      <c r="H66" s="16" t="n">
        <v>15.4437113054097</v>
      </c>
      <c r="I66" s="11" t="n">
        <f aca="false">C66</f>
        <v>4.7</v>
      </c>
      <c r="J66" s="1" t="n">
        <f aca="false">AVERAGE(M66:BJ66)</f>
        <v>4.57762</v>
      </c>
      <c r="K66" s="15" t="n">
        <f aca="false">1-SQRT(VAR(M66:BJ66, I66)) / AVERAGE(M66:BJ66)</f>
        <v>0.961068299129614</v>
      </c>
      <c r="L66" s="1" t="n">
        <f aca="false">(J66-I66)/I66</f>
        <v>-0.0260382978723406</v>
      </c>
      <c r="M66" s="1" t="n">
        <f aca="false">IF(AND(H66&gt;=16.241,B66&gt;=3.35),6.4,IF(AND(D66&gt;=0.75,A66&lt;5.15,B66&lt;3.35),4.1,IF(AND(D66&gt;=1.5,H66&lt;16.241,B66&gt;=3.35),5.767,IF(AND(B66&gt;=3.25,D66&lt;0.75,A66&lt;5.15,B66&lt;3.35),1.58,IF(AND(A66&lt;4.95,D66&lt;1.5,H66&lt;16.241,B66&gt;=3.35),1.4,IF(AND(A66&lt;4.5,B66&lt;3.25,D66&lt;0.75,A66&lt;5.15,B66&lt;3.35),1.26,IF(AND(A66&gt;=4.5,B66&lt;3.25,D66&lt;0.75,A66&lt;5.15,B66&lt;3.35),1.48,IF(AND(G66&lt;0.356,H66&lt;12.557,D66&lt;1.45,A66&gt;=5.15,B66&lt;3.35),4.267,IF(AND(D66&lt;1.25,H66&gt;=12.557,D66&lt;1.45,A66&gt;=5.15,B66&lt;3.35),4.05,IF(AND(D66&gt;=1.35,G66&gt;=0.356,H66&lt;12.557,D66&lt;1.45,A66&gt;=5.15,B66&lt;3.35),4.25,IF(AND(H66&lt;15.086,D66&gt;=1.25,H66&gt;=12.557,D66&lt;1.45,A66&gt;=5.15,B66&lt;3.35),4.4,IF(AND(F66&lt;2.5,G66&gt;=0.44,D66&lt;2.05,D66&gt;=1.45,A66&gt;=5.15,B66&lt;3.35),4.7,IF(AND(H66&lt;10.391,B66&lt;3.15,D66&gt;=2.05,D66&gt;=1.45,A66&gt;=5.15,B66&lt;3.35),5.1,IF(AND(G66&lt;0.505,B66&gt;=3.15,D66&gt;=2.05,D66&gt;=1.45,A66&gt;=5.15,B66&lt;3.35),5.7,IF(AND(G66&gt;=0.505,B66&gt;=3.15,D66&gt;=2.05,D66&gt;=1.45,A66&gt;=5.15,B66&lt;3.35),5.95,IF(AND(D66&gt;=0.5,G66&lt;0.905,A66&gt;=4.95,D66&lt;1.5,H66&lt;16.241,B66&gt;=3.35),1.6,IF(AND(B66&lt;3.6,G66&gt;=0.905,A66&gt;=4.95,D66&lt;1.5,H66&lt;16.241,B66&gt;=3.35),1.7,IF(AND(B66&gt;=3.6,G66&gt;=0.905,A66&gt;=4.95,D66&lt;1.5,H66&lt;16.241,B66&gt;=3.35),1.767,IF(AND(A66&gt;=5.7,D66&lt;1.35,G66&gt;=0.356,H66&lt;12.557,D66&lt;1.45,A66&gt;=5.15,B66&lt;3.35),3.9,IF(AND(A66&lt;6.35,H66&gt;=15.086,D66&gt;=1.25,H66&gt;=12.557,D66&lt;1.45,A66&gt;=5.15,B66&lt;3.35),4.7,IF(AND(A66&gt;=6.35,H66&gt;=15.086,D66&gt;=1.25,H66&gt;=12.557,D66&lt;1.45,A66&gt;=5.15,B66&lt;3.35),4.6,IF(AND(H66&lt;9.252,D66&lt;1.55,G66&lt;0.44,D66&lt;2.05,D66&gt;=1.45,A66&gt;=5.15,B66&lt;3.35),5.08,IF(AND(H66&gt;=9.252,D66&lt;1.55,G66&lt;0.44,D66&lt;2.05,D66&gt;=1.45,A66&gt;=5.15,B66&lt;3.35),4.7,IF(AND(H66&lt;8.477,D66&gt;=1.55,G66&lt;0.44,D66&lt;2.05,D66&gt;=1.45,A66&gt;=5.15,B66&lt;3.35),5.1,IF(AND(H66&gt;=8.477,D66&gt;=1.55,G66&lt;0.44,D66&lt;2.05,D66&gt;=1.45,A66&gt;=5.15,B66&lt;3.35),5.4,IF(AND(H66&lt;8.435,F66&gt;=2.5,G66&gt;=0.44,D66&lt;2.05,D66&gt;=1.45,A66&gt;=5.15,B66&lt;3.35),5.1,IF(AND(H66&gt;=8.435,F66&gt;=2.5,G66&gt;=0.44,D66&lt;2.05,D66&gt;=1.45,A66&gt;=5.15,B66&lt;3.35),4.86,IF(AND(G66&lt;0.543,H66&gt;=10.391,B66&lt;3.15,D66&gt;=2.05,D66&gt;=1.45,A66&gt;=5.15,B66&lt;3.35),5.56,IF(AND(G66&gt;=0.543,H66&gt;=10.391,B66&lt;3.15,D66&gt;=2.05,D66&gt;=1.45,A66&gt;=5.15,B66&lt;3.35),5.8,IF(AND(A66&lt;5.05,D66&lt;0.5,G66&lt;0.905,A66&gt;=4.95,D66&lt;1.5,H66&lt;16.241,B66&gt;=3.35),1.3,IF(AND(H66&lt;6.583,A66&lt;5.7,D66&lt;1.35,G66&gt;=0.356,H66&lt;12.557,D66&lt;1.45,A66&gt;=5.15,B66&lt;3.35),4,IF(AND(G66&lt;0.585,A66&gt;=5.05,D66&lt;0.5,G66&lt;0.905,A66&gt;=4.95,D66&lt;1.5,H66&lt;16.241,B66&gt;=3.35),1.475,IF(AND(G66&lt;0.62,H66&gt;=6.583,A66&lt;5.7,D66&lt;1.35,G66&gt;=0.356,H66&lt;12.557,D66&lt;1.45,A66&gt;=5.15,B66&lt;3.35),3.75,IF(AND(G66&gt;=0.62,H66&gt;=6.583,A66&lt;5.7,D66&lt;1.35,G66&gt;=0.356,H66&lt;12.557,D66&lt;1.45,A66&gt;=5.15,B66&lt;3.35),3.6,IF(AND(B66&lt;3.75,G66&gt;=0.585,A66&gt;=5.05,D66&lt;0.5,G66&lt;0.905,A66&gt;=4.95,D66&lt;1.5,H66&lt;16.241,B66&gt;=3.35),1.5,IF(AND(B66&gt;=3.75,G66&gt;=0.585,A66&gt;=5.05,D66&lt;0.5,G66&lt;0.905,A66&gt;=4.95,D66&lt;1.5,H66&lt;16.241,B66&gt;=3.35),1.6,"shouldnthappen"))))))))))))))))))))))))))))))))))))</f>
        <v>4.7</v>
      </c>
      <c r="N66" s="1" t="n">
        <f aca="false">IF(AND(H66&lt;5.245,B66&lt;3.65,F66&lt;1.5),1,IF(AND(H66&gt;=14.096,B66&gt;=3.65,F66&lt;1.5),1.65,IF(AND(A66&gt;=5.45,H66&gt;=5.245,B66&lt;3.65,F66&lt;1.5),1.3,IF(AND(H66&gt;=13.586,H66&lt;14.096,B66&gt;=3.65,F66&lt;1.5),1.3,IF(AND(H66&lt;10.258,D66&lt;1.25,F66&lt;2.5,F66&gt;=1.5),3.38,IF(AND(H66&lt;6.982,D66&gt;=1.25,F66&lt;2.5,F66&gt;=1.5),3.96,IF(AND(H66&gt;=13.646,D66&lt;2.05,F66&gt;=2.5,F66&gt;=1.5),6.1,IF(AND(B66&lt;3.05,A66&lt;5.45,H66&gt;=5.245,B66&lt;3.65,F66&lt;1.5),1.375,IF(AND(H66&lt;6.543,H66&lt;13.586,H66&lt;14.096,B66&gt;=3.65,F66&lt;1.5),1.4,IF(AND(H66&gt;=6.543,H66&lt;13.586,H66&lt;14.096,B66&gt;=3.65,F66&lt;1.5),1.5,IF(AND(H66&lt;11.522,H66&gt;=10.258,D66&lt;1.25,F66&lt;2.5,F66&gt;=1.5),3.733,IF(AND(H66&gt;=11.522,H66&gt;=10.258,D66&lt;1.25,F66&lt;2.5,F66&gt;=1.5),3.92,IF(AND(H66&lt;5.767,H66&lt;13.646,D66&lt;2.05,F66&gt;=2.5,F66&gt;=1.5),4.5,IF(AND(A66&lt;6.8,B66&lt;3.15,D66&gt;=2.05,F66&gt;=2.5,F66&gt;=1.5),5.6,IF(AND(A66&gt;=6.8,B66&lt;3.15,D66&gt;=2.05,F66&gt;=2.5,F66&gt;=1.5),5.1,IF(AND(B66&lt;3.25,B66&gt;=3.15,D66&gt;=2.05,F66&gt;=2.5,F66&gt;=1.5),5.8,IF(AND(B66&gt;=3.25,B66&gt;=3.15,D66&gt;=2.05,F66&gt;=2.5,F66&gt;=1.5),5.65,IF(AND(B66&lt;3.15,B66&gt;=3.05,A66&lt;5.45,H66&gt;=5.245,B66&lt;3.65,F66&lt;1.5),1.5,IF(AND(G66&gt;=0.735,H66&lt;13.665,H66&gt;=6.982,D66&gt;=1.25,F66&lt;2.5,F66&gt;=1.5),4.2,IF(AND(H66&lt;14.03,H66&gt;=13.665,H66&gt;=6.982,D66&gt;=1.25,F66&lt;2.5,F66&gt;=1.5),4.8,IF(AND(A66&gt;=6.6,H66&gt;=5.767,H66&lt;13.646,D66&lt;2.05,F66&gt;=2.5,F66&gt;=1.5),6.05,IF(AND(G66&gt;=0.934,B66&gt;=3.15,B66&gt;=3.05,A66&lt;5.45,H66&gt;=5.245,B66&lt;3.65,F66&lt;1.5),1.7,IF(AND(D66&gt;=1.55,G66&lt;0.735,H66&lt;13.665,H66&gt;=6.982,D66&gt;=1.25,F66&lt;2.5,F66&gt;=1.5),5.1,IF(AND(D66&lt;1.45,H66&gt;=14.03,H66&gt;=13.665,H66&gt;=6.982,D66&gt;=1.25,F66&lt;2.5,F66&gt;=1.5),4.7,IF(AND(D66&gt;=1.45,H66&gt;=14.03,H66&gt;=13.665,H66&gt;=6.982,D66&gt;=1.25,F66&lt;2.5,F66&gt;=1.5),4.5,IF(AND(A66&gt;=6.2,A66&lt;6.6,H66&gt;=5.767,H66&lt;13.646,D66&lt;2.05,F66&gt;=2.5,F66&gt;=1.5),5.325,IF(AND(B66&lt;3.25,G66&lt;0.934,B66&gt;=3.15,B66&gt;=3.05,A66&lt;5.45,H66&gt;=5.245,B66&lt;3.65,F66&lt;1.5),1.3,IF(AND(D66&lt;1.35,D66&lt;1.55,G66&lt;0.735,H66&lt;13.665,H66&gt;=6.982,D66&gt;=1.25,F66&lt;2.5,F66&gt;=1.5),4.25,IF(AND(H66&lt;8.435,A66&lt;6.2,A66&lt;6.6,H66&gt;=5.767,H66&lt;13.646,D66&lt;2.05,F66&gt;=2.5,F66&gt;=1.5),5.1,IF(AND(H66&gt;=8.435,A66&lt;6.2,A66&lt;6.6,H66&gt;=5.767,H66&lt;13.646,D66&lt;2.05,F66&gt;=2.5,F66&gt;=1.5),4.9,IF(AND(A66&gt;=5.15,B66&gt;=3.25,G66&lt;0.934,B66&gt;=3.15,B66&gt;=3.05,A66&lt;5.45,H66&gt;=5.245,B66&lt;3.65,F66&lt;1.5),1.5,IF(AND(B66&lt;2.9,D66&gt;=1.35,D66&lt;1.55,G66&lt;0.735,H66&lt;13.665,H66&gt;=6.982,D66&gt;=1.25,F66&lt;2.5,F66&gt;=1.5),4.6,IF(AND(B66&gt;=2.9,D66&gt;=1.35,D66&lt;1.55,G66&lt;0.735,H66&lt;13.665,H66&gt;=6.982,D66&gt;=1.25,F66&lt;2.5,F66&gt;=1.5),4.52,IF(AND(G66&gt;=0.862,A66&lt;5.15,B66&gt;=3.25,G66&lt;0.934,B66&gt;=3.15,B66&gt;=3.05,A66&lt;5.45,H66&gt;=5.245,B66&lt;3.65,F66&lt;1.5),1.5,IF(AND(H66&lt;9.35,G66&lt;0.862,A66&lt;5.15,B66&gt;=3.25,G66&lt;0.934,B66&gt;=3.15,B66&gt;=3.05,A66&lt;5.45,H66&gt;=5.245,B66&lt;3.65,F66&lt;1.5),1.38,IF(AND(H66&gt;=9.35,G66&lt;0.862,A66&lt;5.15,B66&gt;=3.25,G66&lt;0.934,B66&gt;=3.15,B66&gt;=3.05,A66&lt;5.45,H66&gt;=5.245,B66&lt;3.65,F66&lt;1.5),1.4,"shouldnthappen"))))))))))))))))))))))))))))))))))))</f>
        <v>4.7</v>
      </c>
      <c r="O66" s="1" t="n">
        <f aca="false">IF(AND(B66&lt;2.75,A66&lt;5.55),3.96,IF(AND(H66&lt;9.205,A66&lt;5.9,A66&gt;=5.55),3.85,IF(AND(A66&lt;4.35,D66&lt;0.35,B66&gt;=2.75,A66&lt;5.55),1.1,IF(AND(B66&lt;3.65,D66&gt;=0.35,B66&gt;=2.75,A66&lt;5.55),1.65,IF(AND(B66&gt;=3.65,D66&gt;=0.35,B66&gt;=2.75,A66&lt;5.55),1.9,IF(AND(G66&gt;=0.732,H66&gt;=9.205,A66&lt;5.9,A66&gt;=5.55),4.9,IF(AND(G66&lt;0.273,G66&lt;0.732,H66&gt;=9.205,A66&lt;5.9,A66&gt;=5.55),4.5,IF(AND(A66&lt;6.3,G66&lt;0.422,F66&lt;2.5,A66&gt;=5.9,A66&gt;=5.55),5.1,IF(AND(A66&gt;=6.3,G66&lt;0.422,F66&lt;2.5,A66&gt;=5.9,A66&gt;=5.55),4.76,IF(AND(B66&lt;2.4,G66&gt;=0.422,F66&lt;2.5,A66&gt;=5.9,A66&gt;=5.55),4.45,IF(AND(A66&gt;=7,G66&gt;=0.628,F66&gt;=2.5,A66&gt;=5.9,A66&gt;=5.55),6.45,IF(AND(D66&lt;0.15,H66&lt;13.924,A66&gt;=4.35,D66&lt;0.35,B66&gt;=2.75,A66&lt;5.55),1.5,IF(AND(B66&lt;3.15,H66&gt;=13.924,A66&gt;=4.35,D66&lt;0.35,B66&gt;=2.75,A66&lt;5.55),1.56,IF(AND(B66&gt;=3.15,H66&gt;=13.924,A66&gt;=4.35,D66&lt;0.35,B66&gt;=2.75,A66&lt;5.55),1.3,IF(AND(H66&lt;14.316,G66&gt;=0.273,G66&lt;0.732,H66&gt;=9.205,A66&lt;5.9,A66&gt;=5.55),3.95,IF(AND(H66&gt;=14.316,G66&gt;=0.273,G66&lt;0.732,H66&gt;=9.205,A66&lt;5.9,A66&gt;=5.55),4.1,IF(AND(A66&lt;6.2,B66&gt;=2.4,G66&gt;=0.422,F66&lt;2.5,A66&gt;=5.9,A66&gt;=5.55),4.3,IF(AND(A66&gt;=7.05,G66&lt;0.364,G66&lt;0.628,F66&gt;=2.5,A66&gt;=5.9,A66&gt;=5.55),6.1,IF(AND(A66&gt;=7.55,G66&gt;=0.364,G66&lt;0.628,F66&gt;=2.5,A66&gt;=5.9,A66&gt;=5.55),6.4,IF(AND(A66&lt;6.15,A66&lt;7,G66&gt;=0.628,F66&gt;=2.5,A66&gt;=5.9,A66&gt;=5.55),4.9,IF(AND(D66&lt;1.45,A66&gt;=6.2,B66&gt;=2.4,G66&gt;=0.422,F66&lt;2.5,A66&gt;=5.9,A66&gt;=5.55),4.64,IF(AND(D66&gt;=1.45,A66&gt;=6.2,B66&gt;=2.4,G66&gt;=0.422,F66&lt;2.5,A66&gt;=5.9,A66&gt;=5.55),4.9,IF(AND(D66&lt;1.65,A66&lt;7.05,G66&lt;0.364,G66&lt;0.628,F66&gt;=2.5,A66&gt;=5.9,A66&gt;=5.55),5.1,IF(AND(D66&gt;=2.35,A66&lt;7.55,G66&gt;=0.364,G66&lt;0.628,F66&gt;=2.5,A66&gt;=5.9,A66&gt;=5.55),5.633,IF(AND(D66&lt;2.15,A66&gt;=6.15,A66&lt;7,G66&gt;=0.628,F66&gt;=2.5,A66&gt;=5.9,A66&gt;=5.55),5.1,IF(AND(D66&gt;=2.15,A66&gt;=6.15,A66&lt;7,G66&gt;=0.628,F66&gt;=2.5,A66&gt;=5.9,A66&gt;=5.55),5.267,IF(AND(A66&lt;4.9,A66&lt;5.05,D66&gt;=0.15,H66&lt;13.924,A66&gt;=4.35,D66&lt;0.35,B66&gt;=2.75,A66&lt;5.55),1.375,IF(AND(A66&gt;=4.9,A66&lt;5.05,D66&gt;=0.15,H66&lt;13.924,A66&gt;=4.35,D66&lt;0.35,B66&gt;=2.75,A66&lt;5.55),1.3,IF(AND(A66&lt;5.45,A66&gt;=5.05,D66&gt;=0.15,H66&lt;13.924,A66&gt;=4.35,D66&lt;0.35,B66&gt;=2.75,A66&lt;5.55),1.475,IF(AND(A66&gt;=5.45,A66&gt;=5.05,D66&gt;=0.15,H66&lt;13.924,A66&gt;=4.35,D66&lt;0.35,B66&gt;=2.75,A66&lt;5.55),1.4,IF(AND(B66&gt;=3.25,D66&lt;2.35,A66&lt;7.55,G66&gt;=0.364,G66&lt;0.628,F66&gt;=2.5,A66&gt;=5.9,A66&gt;=5.55),5.7,IF(AND(G66&lt;0.006,G66&lt;0.107,D66&gt;=1.65,A66&lt;7.05,G66&lt;0.364,G66&lt;0.628,F66&gt;=2.5,A66&gt;=5.9,A66&gt;=5.55),5.5,IF(AND(G66&gt;=0.006,G66&lt;0.107,D66&gt;=1.65,A66&lt;7.05,G66&lt;0.364,G66&lt;0.628,F66&gt;=2.5,A66&gt;=5.9,A66&gt;=5.55),5.667,IF(AND(D66&lt;2.2,G66&gt;=0.107,D66&gt;=1.65,A66&lt;7.05,G66&lt;0.364,G66&lt;0.628,F66&gt;=2.5,A66&gt;=5.9,A66&gt;=5.55),5.35,IF(AND(D66&gt;=2.2,G66&gt;=0.107,D66&gt;=1.65,A66&lt;7.05,G66&lt;0.364,G66&lt;0.628,F66&gt;=2.5,A66&gt;=5.9,A66&gt;=5.55),5.2,IF(AND(D66&lt;2.25,B66&lt;3.25,D66&lt;2.35,A66&lt;7.55,G66&gt;=0.364,G66&lt;0.628,F66&gt;=2.5,A66&gt;=5.9,A66&gt;=5.55),5.8,IF(AND(D66&gt;=2.25,B66&lt;3.25,D66&lt;2.35,A66&lt;7.55,G66&gt;=0.364,G66&lt;0.628,F66&gt;=2.5,A66&gt;=5.9,A66&gt;=5.55),5.9,"shouldnthappen")))))))))))))))))))))))))))))))))))))</f>
        <v>4.3</v>
      </c>
      <c r="P66" s="1" t="n">
        <f aca="false">IF(AND(D66&gt;=0.75,A66&lt;5.55),3.9,IF(AND(H66&lt;7.482,A66&gt;=5.55),3.45,IF(AND(B66&gt;=3.15,B66&lt;3.25,D66&lt;0.75,A66&lt;5.55),1.262,IF(AND(G66&gt;=0.446,B66&lt;3.15,B66&lt;3.25,D66&lt;0.75,A66&lt;5.55),1.1,IF(AND(G66&lt;0.408,A66&lt;5.05,B66&gt;=3.25,D66&lt;0.75,A66&lt;5.55),1.4,IF(AND(G66&gt;=0.408,A66&lt;5.05,B66&gt;=3.25,D66&lt;0.75,A66&lt;5.55),1.233,IF(AND(G66&gt;=0.676,A66&gt;=5.05,B66&gt;=3.25,D66&lt;0.75,A66&lt;5.55),1.72,IF(AND(H66&lt;9.386,A66&lt;5.85,F66&lt;2.5,H66&gt;=7.482,A66&gt;=5.55),3.5,IF(AND(H66&gt;=9.386,A66&lt;5.85,F66&lt;2.5,H66&gt;=7.482,A66&gt;=5.55),4.275,IF(AND(H66&gt;=16.284,G66&lt;0.865,F66&gt;=2.5,H66&gt;=7.482,A66&gt;=5.55),6.6,IF(AND(G66&lt;0.912,G66&gt;=0.865,F66&gt;=2.5,H66&gt;=7.482,A66&gt;=5.55),4.8,IF(AND(G66&gt;=0.912,G66&gt;=0.865,F66&gt;=2.5,H66&gt;=7.482,A66&gt;=5.55),5.175,IF(AND(A66&gt;=4.95,G66&lt;0.446,B66&lt;3.15,B66&lt;3.25,D66&lt;0.75,A66&lt;5.55),1.6,IF(AND(H66&gt;=12.974,G66&lt;0.676,A66&gt;=5.05,B66&gt;=3.25,D66&lt;0.75,A66&lt;5.55),1.3,IF(AND(D66&lt;1.45,H66&lt;13.531,A66&gt;=5.85,F66&lt;2.5,H66&gt;=7.482,A66&gt;=5.55),4.2,IF(AND(D66&gt;=1.45,H66&lt;13.531,A66&gt;=5.85,F66&lt;2.5,H66&gt;=7.482,A66&gt;=5.55),4.967,IF(AND(G66&lt;0.187,H66&gt;=13.531,A66&gt;=5.85,F66&lt;2.5,H66&gt;=7.482,A66&gt;=5.55),5,IF(AND(H66&gt;=12.675,A66&lt;4.95,G66&lt;0.446,B66&lt;3.15,B66&lt;3.25,D66&lt;0.75,A66&lt;5.55),1.5,IF(AND(H66&lt;10.826,H66&lt;12.974,G66&lt;0.676,A66&gt;=5.05,B66&gt;=3.25,D66&lt;0.75,A66&lt;5.55),1.46,IF(AND(H66&gt;=10.826,H66&lt;12.974,G66&lt;0.676,A66&gt;=5.05,B66&gt;=3.25,D66&lt;0.75,A66&lt;5.55),1.4,IF(AND(A66&lt;6.15,G66&gt;=0.187,H66&gt;=13.531,A66&gt;=5.85,F66&lt;2.5,H66&gt;=7.482,A66&gt;=5.55),4.7,IF(AND(A66&lt;6.85,B66&lt;2.95,H66&lt;16.284,G66&lt;0.865,F66&gt;=2.5,H66&gt;=7.482,A66&gt;=5.55),5.32,IF(AND(A66&gt;=6.85,B66&lt;2.95,H66&lt;16.284,G66&lt;0.865,F66&gt;=2.5,H66&gt;=7.482,A66&gt;=5.55),6.567,IF(AND(A66&lt;4.85,H66&lt;12.675,A66&lt;4.95,G66&lt;0.446,B66&lt;3.15,B66&lt;3.25,D66&lt;0.75,A66&lt;5.55),1.4,IF(AND(A66&gt;=4.85,H66&lt;12.675,A66&lt;4.95,G66&lt;0.446,B66&lt;3.15,B66&lt;3.25,D66&lt;0.75,A66&lt;5.55),1.5,IF(AND(B66&lt;3.1,A66&gt;=6.15,G66&gt;=0.187,H66&gt;=13.531,A66&gt;=5.85,F66&lt;2.5,H66&gt;=7.482,A66&gt;=5.55),4.467,IF(AND(B66&gt;=3.1,A66&gt;=6.15,G66&gt;=0.187,H66&gt;=13.531,A66&gt;=5.85,F66&lt;2.5,H66&gt;=7.482,A66&gt;=5.55),4.7,IF(AND(G66&gt;=0.379,B66&lt;3.15,B66&gt;=2.95,H66&lt;16.284,G66&lt;0.865,F66&gt;=2.5,H66&gt;=7.482,A66&gt;=5.55),5.733,IF(AND(A66&lt;6.6,B66&gt;=3.15,B66&gt;=2.95,H66&lt;16.284,G66&lt;0.865,F66&gt;=2.5,H66&gt;=7.482,A66&gt;=5.55),5.38,IF(AND(A66&lt;6.7,G66&lt;0.379,B66&lt;3.15,B66&gt;=2.95,H66&lt;16.284,G66&lt;0.865,F66&gt;=2.5,H66&gt;=7.482,A66&gt;=5.55),5.3,IF(AND(A66&gt;=6.7,G66&lt;0.379,B66&lt;3.15,B66&gt;=2.95,H66&lt;16.284,G66&lt;0.865,F66&gt;=2.5,H66&gt;=7.482,A66&gt;=5.55),5.16,IF(AND(A66&lt;7.05,A66&gt;=6.6,B66&gt;=3.15,B66&gt;=2.95,H66&lt;16.284,G66&lt;0.865,F66&gt;=2.5,H66&gt;=7.482,A66&gt;=5.55),5.78,IF(AND(A66&gt;=7.05,A66&gt;=6.6,B66&gt;=3.15,B66&gt;=2.95,H66&lt;16.284,G66&lt;0.865,F66&gt;=2.5,H66&gt;=7.482,A66&gt;=5.55),6.1,"shouldnthappen")))))))))))))))))))))))))))))))))</f>
        <v>4.7</v>
      </c>
      <c r="Q66" s="1" t="n">
        <f aca="false">IF(AND(G66&gt;=0.422,B66&lt;3.25,F66&lt;1.5),1.25,IF(AND(G66&gt;=0.082,G66&lt;0.125,F66&gt;=1.5),6.7,IF(AND(G66&lt;0.251,G66&lt;0.422,B66&lt;3.25,F66&lt;1.5),1.38,IF(AND(G66&gt;=0.251,G66&lt;0.422,B66&lt;3.25,F66&lt;1.5),1.55,IF(AND(G66&gt;=0.385,G66&lt;0.633,B66&gt;=3.25,F66&lt;1.5),1.367,IF(AND(B66&lt;3.35,G66&gt;=0.633,B66&gt;=3.25,F66&lt;1.5),1.7,IF(AND(A66&lt;5.85,G66&lt;0.082,G66&lt;0.125,F66&gt;=1.5),4.5,IF(AND(F66&gt;=2.5,D66&lt;1.6,G66&gt;=0.125,F66&gt;=1.5),5.05,IF(AND(H66&gt;=16.774,D66&gt;=1.6,G66&gt;=0.125,F66&gt;=1.5),6.4,IF(AND(D66&gt;=0.5,G66&lt;0.385,G66&lt;0.633,B66&gt;=3.25,F66&lt;1.5),1.6,IF(AND(B66&lt;3.6,B66&gt;=3.35,G66&gt;=0.633,B66&gt;=3.25,F66&lt;1.5),1.55,IF(AND(B66&gt;=3.6,B66&gt;=3.35,G66&gt;=0.633,B66&gt;=3.25,F66&lt;1.5),1.6,IF(AND(D66&lt;1.65,A66&gt;=5.85,G66&lt;0.082,G66&lt;0.125,F66&gt;=1.5),4.7,IF(AND(A66&lt;5.3,F66&lt;2.5,D66&lt;1.6,G66&gt;=0.125,F66&gt;=1.5),3.15,IF(AND(B66&gt;=3.2,H66&lt;16.774,D66&gt;=1.6,G66&gt;=0.125,F66&gt;=1.5),5.675,IF(AND(H66&lt;11.767,D66&lt;0.5,G66&lt;0.385,G66&lt;0.633,B66&gt;=3.25,F66&lt;1.5),1.5,IF(AND(H66&gt;=11.767,D66&lt;0.5,G66&lt;0.385,G66&lt;0.633,B66&gt;=3.25,F66&lt;1.5),1.367,IF(AND(H66&lt;8.367,D66&gt;=1.65,A66&gt;=5.85,G66&lt;0.082,G66&lt;0.125,F66&gt;=1.5),5.7,IF(AND(H66&gt;=8.367,D66&gt;=1.65,A66&gt;=5.85,G66&lt;0.082,G66&lt;0.125,F66&gt;=1.5),5.575,IF(AND(A66&gt;=7.1,B66&lt;3.2,H66&lt;16.774,D66&gt;=1.6,G66&gt;=0.125,F66&gt;=1.5),6.3,IF(AND(H66&gt;=15.395,B66&lt;2.85,A66&gt;=5.3,F66&lt;2.5,D66&lt;1.6,G66&gt;=0.125,F66&gt;=1.5),4.8,IF(AND(H66&lt;8.486,B66&gt;=2.85,A66&gt;=5.3,F66&lt;2.5,D66&lt;1.6,G66&gt;=0.125,F66&gt;=1.5),3.85,IF(AND(D66&gt;=2.1,A66&lt;7.1,B66&lt;3.2,H66&lt;16.774,D66&gt;=1.6,G66&gt;=0.125,F66&gt;=1.5),5.5,IF(AND(B66&gt;=2.75,H66&lt;15.395,B66&lt;2.85,A66&gt;=5.3,F66&lt;2.5,D66&lt;1.6,G66&gt;=0.125,F66&gt;=1.5),4.489,IF(AND(H66&gt;=15.168,H66&gt;=8.486,B66&gt;=2.85,A66&gt;=5.3,F66&lt;2.5,D66&lt;1.6,G66&gt;=0.125,F66&gt;=1.5),4.7,IF(AND(G66&gt;=0.519,D66&lt;2.1,A66&lt;7.1,B66&lt;3.2,H66&lt;16.774,D66&gt;=1.6,G66&gt;=0.125,F66&gt;=1.5),4.925,IF(AND(G66&gt;=0.897,B66&lt;2.75,H66&lt;15.395,B66&lt;2.85,A66&gt;=5.3,F66&lt;2.5,D66&lt;1.6,G66&gt;=0.125,F66&gt;=1.5),4.567,IF(AND(A66&lt;5.65,H66&lt;15.168,H66&gt;=8.486,B66&gt;=2.85,A66&gt;=5.3,F66&lt;2.5,D66&lt;1.6,G66&gt;=0.125,F66&gt;=1.5),4.5,IF(AND(G66&lt;0.23,G66&lt;0.519,D66&lt;2.1,A66&lt;7.1,B66&lt;3.2,H66&lt;16.774,D66&gt;=1.6,G66&gt;=0.125,F66&gt;=1.5),5,IF(AND(A66&lt;5.9,G66&lt;0.897,B66&lt;2.75,H66&lt;15.395,B66&lt;2.85,A66&gt;=5.3,F66&lt;2.5,D66&lt;1.6,G66&gt;=0.125,F66&gt;=1.5),4.1,IF(AND(A66&gt;=5.9,G66&lt;0.897,B66&lt;2.75,H66&lt;15.395,B66&lt;2.85,A66&gt;=5.3,F66&lt;2.5,D66&lt;1.6,G66&gt;=0.125,F66&gt;=1.5),4.5,IF(AND(A66&lt;6.05,A66&gt;=5.65,H66&lt;15.168,H66&gt;=8.486,B66&gt;=2.85,A66&gt;=5.3,F66&lt;2.5,D66&lt;1.6,G66&gt;=0.125,F66&gt;=1.5),4.2,IF(AND(A66&gt;=6.05,A66&gt;=5.65,H66&lt;15.168,H66&gt;=8.486,B66&gt;=2.85,A66&gt;=5.3,F66&lt;2.5,D66&lt;1.6,G66&gt;=0.125,F66&gt;=1.5),4.35,IF(AND(D66&lt;1.95,G66&gt;=0.23,G66&lt;0.519,D66&lt;2.1,A66&lt;7.1,B66&lt;3.2,H66&lt;16.774,D66&gt;=1.6,G66&gt;=0.125,F66&gt;=1.5),5.3,IF(AND(D66&gt;=1.95,G66&gt;=0.23,G66&lt;0.519,D66&lt;2.1,A66&lt;7.1,B66&lt;3.2,H66&lt;16.774,D66&gt;=1.6,G66&gt;=0.125,F66&gt;=1.5),5.2,"shouldnthappen")))))))))))))))))))))))))))))))))))</f>
        <v>4.7</v>
      </c>
      <c r="R66" s="1" t="n">
        <f aca="false">IF(AND(G66&gt;=0.901,F66&lt;1.5),1.9,IF(AND(H66&lt;5.523,D66&lt;0.35,G66&lt;0.901,F66&lt;1.5),1,IF(AND(B66&lt;3.6,D66&gt;=0.35,G66&lt;0.901,F66&lt;1.5),1.575,IF(AND(B66&gt;=3.6,D66&gt;=0.35,G66&lt;0.901,F66&lt;1.5),1.5,IF(AND(G66&gt;=0.837,D66&lt;1.15,D66&lt;1.45,F66&gt;=1.5),3,IF(AND(G66&gt;=0.66,D66&gt;=1.15,D66&lt;1.45,F66&gt;=1.5),4,IF(AND(F66&gt;=2.5,D66&lt;1.55,D66&gt;=1.45,F66&gt;=1.5),5.025,IF(AND(F66&lt;2.5,D66&gt;=1.55,D66&gt;=1.45,F66&gt;=1.5),4.933,IF(AND(B66&lt;2.45,G66&lt;0.837,D66&lt;1.15,D66&lt;1.45,F66&gt;=1.5),3.3,IF(AND(B66&gt;=2.45,G66&lt;0.837,D66&lt;1.15,D66&lt;1.45,F66&gt;=1.5),3.86,IF(AND(B66&gt;=3.05,F66&lt;2.5,D66&lt;1.55,D66&gt;=1.45,F66&gt;=1.5),4.8,IF(AND(D66&gt;=2.45,F66&gt;=2.5,D66&gt;=1.55,D66&gt;=1.45,F66&gt;=1.5),5.875,IF(AND(H66&lt;13.187,G66&lt;0.217,H66&gt;=5.523,D66&lt;0.35,G66&lt;0.901,F66&lt;1.5),1.4,IF(AND(H66&gt;=13.187,G66&lt;0.217,H66&gt;=5.523,D66&lt;0.35,G66&lt;0.901,F66&lt;1.5),1.5,IF(AND(G66&lt;0.33,G66&gt;=0.217,H66&gt;=5.523,D66&lt;0.35,G66&lt;0.901,F66&lt;1.5),1.28,IF(AND(A66&lt;6.05,D66&lt;1.35,G66&lt;0.66,D66&gt;=1.15,D66&lt;1.45,F66&gt;=1.5),4.175,IF(AND(A66&gt;=6.05,D66&lt;1.35,G66&lt;0.66,D66&gt;=1.15,D66&lt;1.45,F66&gt;=1.5),4.3,IF(AND(A66&lt;5.65,D66&gt;=1.35,G66&lt;0.66,D66&gt;=1.15,D66&lt;1.45,F66&gt;=1.5),3.9,IF(AND(A66&gt;=5.65,D66&gt;=1.35,G66&lt;0.66,D66&gt;=1.15,D66&lt;1.45,F66&gt;=1.5),4.52,IF(AND(A66&lt;6.25,B66&lt;3.05,F66&lt;2.5,D66&lt;1.55,D66&gt;=1.45,F66&gt;=1.5),4.5,IF(AND(A66&gt;=6.25,B66&lt;3.05,F66&lt;2.5,D66&lt;1.55,D66&gt;=1.45,F66&gt;=1.5),4.675,IF(AND(A66&gt;=7.25,D66&lt;2.45,F66&gt;=2.5,D66&gt;=1.55,D66&gt;=1.45,F66&gt;=1.5),6.433,IF(AND(D66&gt;=0.25,G66&gt;=0.33,G66&gt;=0.217,H66&gt;=5.523,D66&lt;0.35,G66&lt;0.901,F66&lt;1.5),1.4,IF(AND(A66&lt;6.15,A66&lt;7.25,D66&lt;2.45,F66&gt;=2.5,D66&gt;=1.55,D66&gt;=1.45,F66&gt;=1.5),5.025,IF(AND(H66&lt;6.439,D66&lt;0.25,G66&gt;=0.33,G66&gt;=0.217,H66&gt;=5.523,D66&lt;0.35,G66&lt;0.901,F66&lt;1.5),1.5,IF(AND(H66&gt;=6.439,D66&lt;0.25,G66&gt;=0.33,G66&gt;=0.217,H66&gt;=5.523,D66&lt;0.35,G66&lt;0.901,F66&lt;1.5),1.38,IF(AND(H66&gt;=13.711,A66&gt;=6.15,A66&lt;7.25,D66&lt;2.45,F66&gt;=2.5,D66&gt;=1.55,D66&gt;=1.45,F66&gt;=1.5),5.68,IF(AND(B66&gt;=3.3,H66&lt;13.711,A66&gt;=6.15,A66&lt;7.25,D66&lt;2.45,F66&gt;=2.5,D66&gt;=1.55,D66&gt;=1.45,F66&gt;=1.5),5.6,IF(AND(G66&lt;0.093,B66&lt;3.3,H66&lt;13.711,A66&gt;=6.15,A66&lt;7.25,D66&lt;2.45,F66&gt;=2.5,D66&gt;=1.55,D66&gt;=1.45,F66&gt;=1.5),5.56,IF(AND(D66&lt;1.95,G66&gt;=0.093,B66&lt;3.3,H66&lt;13.711,A66&gt;=6.15,A66&lt;7.25,D66&lt;2.45,F66&gt;=2.5,D66&gt;=1.55,D66&gt;=1.45,F66&gt;=1.5),5.3,IF(AND(B66&lt;3.15,D66&gt;=1.95,G66&gt;=0.093,B66&lt;3.3,H66&lt;13.711,A66&gt;=6.15,A66&lt;7.25,D66&lt;2.45,F66&gt;=2.5,D66&gt;=1.55,D66&gt;=1.45,F66&gt;=1.5),5.1,IF(AND(B66&gt;=3.15,D66&gt;=1.95,G66&gt;=0.093,B66&lt;3.3,H66&lt;13.711,A66&gt;=6.15,A66&lt;7.25,D66&lt;2.45,F66&gt;=2.5,D66&gt;=1.55,D66&gt;=1.45,F66&gt;=1.5),5.15,"shouldnthappen"))))))))))))))))))))))))))))))))</f>
        <v>4.52</v>
      </c>
      <c r="S66" s="1" t="n">
        <f aca="false">IF(AND(G66&gt;=0.859,D66&gt;=0.35,F66&lt;1.5),1.9,IF(AND(D66&lt;1.75,F66&gt;=2.5,F66&gt;=1.5),4.867,IF(AND(H66&lt;8.42,A66&lt;5.05,D66&lt;0.35,F66&lt;1.5),1.42,IF(AND(H66&gt;=14.877,A66&gt;=5.05,D66&lt;0.35,F66&lt;1.5),1.3,IF(AND(B66&lt;3.35,G66&lt;0.859,D66&gt;=0.35,F66&lt;1.5),1.7,IF(AND(B66&gt;=3.35,G66&lt;0.859,D66&gt;=0.35,F66&lt;1.5),1.5,IF(AND(A66&gt;=6.05,B66&lt;2.75,F66&lt;2.5,F66&gt;=1.5),4.733,IF(AND(G66&gt;=0.68,B66&gt;=2.75,F66&lt;2.5,F66&gt;=1.5),4.025,IF(AND(H66&gt;=16.284,D66&gt;=1.75,F66&gt;=2.5,F66&gt;=1.5),6.6,IF(AND(A66&lt;4.35,H66&gt;=8.42,A66&lt;5.05,D66&lt;0.35,F66&lt;1.5),1.1,IF(AND(G66&gt;=0.948,H66&lt;14.877,A66&gt;=5.05,D66&lt;0.35,F66&lt;1.5),1.7,IF(AND(A66&lt;5.3,A66&lt;6.05,B66&lt;2.75,F66&lt;2.5,F66&gt;=1.5),3,IF(AND(H66&gt;=15.168,G66&lt;0.68,B66&gt;=2.75,F66&lt;2.5,F66&gt;=1.5),4.75,IF(AND(H66&gt;=14.005,A66&gt;=4.35,H66&gt;=8.42,A66&lt;5.05,D66&lt;0.35,F66&lt;1.5),1.375,IF(AND(A66&gt;=5.55,G66&lt;0.948,H66&lt;14.877,A66&gt;=5.05,D66&lt;0.35,F66&lt;1.5),1.7,IF(AND(H66&lt;12.363,A66&gt;=5.3,A66&lt;6.05,B66&lt;2.75,F66&lt;2.5,F66&gt;=1.5),3.825,IF(AND(H66&gt;=12.363,A66&gt;=5.3,A66&lt;6.05,B66&lt;2.75,F66&lt;2.5,F66&gt;=1.5),4.033,IF(AND(H66&gt;=14.508,H66&lt;15.168,G66&lt;0.68,B66&gt;=2.75,F66&lt;2.5,F66&gt;=1.5),4.2,IF(AND(D66&gt;=2.35,D66&gt;=2.2,H66&lt;16.284,D66&gt;=1.75,F66&gt;=2.5,F66&gt;=1.5),5.267,IF(AND(G66&lt;0.231,H66&lt;14.005,A66&gt;=4.35,H66&gt;=8.42,A66&lt;5.05,D66&lt;0.35,F66&lt;1.5),1.4,IF(AND(H66&gt;=14.494,A66&lt;5.55,G66&lt;0.948,H66&lt;14.877,A66&gt;=5.05,D66&lt;0.35,F66&lt;1.5),1.6,IF(AND(A66&lt;6.1,H66&lt;14.508,H66&lt;15.168,G66&lt;0.68,B66&gt;=2.75,F66&lt;2.5,F66&gt;=1.5),4.5,IF(AND(A66&lt;6.1,H66&lt;11.8,D66&lt;2.2,H66&lt;16.284,D66&gt;=1.75,F66&gt;=2.5,F66&gt;=1.5),4.95,IF(AND(A66&gt;=6.1,H66&lt;11.8,D66&lt;2.2,H66&lt;16.284,D66&gt;=1.75,F66&gt;=2.5,F66&gt;=1.5),5.333,IF(AND(B66&lt;2.75,H66&gt;=11.8,D66&lt;2.2,H66&lt;16.284,D66&gt;=1.75,F66&gt;=2.5,F66&gt;=1.5),5.1,IF(AND(B66&gt;=3.15,D66&lt;2.35,D66&gt;=2.2,H66&lt;16.284,D66&gt;=1.75,F66&gt;=2.5,F66&gt;=1.5),5.5,IF(AND(B66&gt;=3.35,G66&gt;=0.231,H66&lt;14.005,A66&gt;=4.35,H66&gt;=8.42,A66&lt;5.05,D66&lt;0.35,F66&lt;1.5),1.3,IF(AND(H66&lt;13.869,H66&lt;14.494,A66&lt;5.55,G66&lt;0.948,H66&lt;14.877,A66&gt;=5.05,D66&lt;0.35,F66&lt;1.5),1.5,IF(AND(H66&gt;=13.869,H66&lt;14.494,A66&lt;5.55,G66&lt;0.948,H66&lt;14.877,A66&gt;=5.05,D66&lt;0.35,F66&lt;1.5),1.4,IF(AND(G66&lt;0.636,A66&gt;=6.1,H66&lt;14.508,H66&lt;15.168,G66&lt;0.68,B66&gt;=2.75,F66&lt;2.5,F66&gt;=1.5),4.68,IF(AND(G66&gt;=0.636,A66&gt;=6.1,H66&lt;14.508,H66&lt;15.168,G66&lt;0.68,B66&gt;=2.75,F66&lt;2.5,F66&gt;=1.5),4.4,IF(AND(B66&lt;2.85,B66&gt;=2.75,H66&gt;=11.8,D66&lt;2.2,H66&lt;16.284,D66&gt;=1.75,F66&gt;=2.5,F66&gt;=1.5),6.7,IF(AND(H66&lt;10.626,B66&lt;3.15,D66&lt;2.35,D66&gt;=2.2,H66&lt;16.284,D66&gt;=1.75,F66&gt;=2.5,F66&gt;=1.5),5.1,IF(AND(H66&gt;=10.626,B66&lt;3.15,D66&lt;2.35,D66&gt;=2.2,H66&lt;16.284,D66&gt;=1.75,F66&gt;=2.5,F66&gt;=1.5),5.2,IF(AND(G66&lt;0.378,B66&lt;3.35,G66&gt;=0.231,H66&lt;14.005,A66&gt;=4.35,H66&gt;=8.42,A66&lt;5.05,D66&lt;0.35,F66&lt;1.5),1.2,IF(AND(G66&gt;=0.378,B66&lt;3.35,G66&gt;=0.231,H66&lt;14.005,A66&gt;=4.35,H66&gt;=8.42,A66&lt;5.05,D66&lt;0.35,F66&lt;1.5),1.3,IF(AND(A66&lt;6.2,B66&gt;=2.85,B66&gt;=2.75,H66&gt;=11.8,D66&lt;2.2,H66&lt;16.284,D66&gt;=1.75,F66&gt;=2.5,F66&gt;=1.5),4.9,IF(AND(G66&lt;0.388,A66&gt;=6.2,B66&gt;=2.85,B66&gt;=2.75,H66&gt;=11.8,D66&lt;2.2,H66&lt;16.284,D66&gt;=1.75,F66&gt;=2.5,F66&gt;=1.5),5.52,IF(AND(G66&gt;=0.388,A66&gt;=6.2,B66&gt;=2.85,B66&gt;=2.75,H66&gt;=11.8,D66&lt;2.2,H66&lt;16.284,D66&gt;=1.75,F66&gt;=2.5,F66&gt;=1.5),5.7,"shouldnthappen")))))))))))))))))))))))))))))))))))))))</f>
        <v>4.75</v>
      </c>
      <c r="T66" s="1" t="n">
        <f aca="false">IF(AND(D66&gt;=0.8,A66&lt;5.45),3.7,IF(AND(D66&gt;=0.35,D66&lt;0.8,A66&lt;5.45),1.56,IF(AND(G66&lt;0.164,F66&lt;2.5,A66&gt;=5.45),1.6,IF(AND(H66&gt;=16.718,F66&gt;=2.5,A66&gt;=5.45),6.4,IF(AND(G66&gt;=0.719,H66&lt;16.718,F66&gt;=2.5,A66&gt;=5.45),5.05,IF(AND(A66&lt;4.35,A66&lt;5.05,D66&lt;0.35,D66&lt;0.8,A66&lt;5.45),1.1,IF(AND(H66&gt;=14.494,A66&gt;=5.05,D66&lt;0.35,D66&lt;0.8,A66&lt;5.45),1.6,IF(AND(G66&lt;0.338,D66&lt;1.25,G66&gt;=0.164,F66&lt;2.5,A66&gt;=5.45),4.1,IF(AND(H66&lt;8.397,D66&gt;=1.25,G66&gt;=0.164,F66&lt;2.5,A66&gt;=5.45),4,IF(AND(H66&lt;11.031,H66&lt;14.494,A66&gt;=5.05,D66&lt;0.35,D66&lt;0.8,A66&lt;5.45),1.5,IF(AND(H66&gt;=11.031,H66&lt;14.494,A66&gt;=5.05,D66&lt;0.35,D66&lt;0.8,A66&lt;5.45),1.44,IF(AND(B66&lt;2.65,H66&gt;=8.397,D66&gt;=1.25,G66&gt;=0.164,F66&lt;2.5,A66&gt;=5.45),4.767,IF(AND(H66&lt;7.388,G66&lt;0.487,G66&lt;0.719,H66&lt;16.718,F66&gt;=2.5,A66&gt;=5.45),5.067,IF(AND(G66&lt;0.533,G66&gt;=0.487,G66&lt;0.719,H66&lt;16.718,F66&gt;=2.5,A66&gt;=5.45),5.8,IF(AND(G66&gt;=0.533,G66&gt;=0.487,G66&lt;0.719,H66&lt;16.718,F66&gt;=2.5,A66&gt;=5.45),5.86,IF(AND(B66&lt;3.25,A66&gt;=4.95,A66&gt;=4.35,A66&lt;5.05,D66&lt;0.35,D66&lt;0.8,A66&lt;5.45),1.2,IF(AND(A66&lt;5.6,H66&lt;11.218,G66&gt;=0.338,D66&lt;1.25,G66&gt;=0.164,F66&lt;2.5,A66&gt;=5.45),3.7,IF(AND(A66&gt;=5.6,H66&lt;11.218,G66&gt;=0.338,D66&lt;1.25,G66&gt;=0.164,F66&lt;2.5,A66&gt;=5.45),3.5,IF(AND(H66&lt;12.668,H66&gt;=11.218,G66&gt;=0.338,D66&lt;1.25,G66&gt;=0.164,F66&lt;2.5,A66&gt;=5.45),3.9,IF(AND(H66&gt;=12.668,H66&gt;=11.218,G66&gt;=0.338,D66&lt;1.25,G66&gt;=0.164,F66&lt;2.5,A66&gt;=5.45),4,IF(AND(H66&gt;=15.705,B66&gt;=2.65,H66&gt;=8.397,D66&gt;=1.25,G66&gt;=0.164,F66&lt;2.5,A66&gt;=5.45),4.8,IF(AND(B66&lt;2.75,H66&gt;=7.388,G66&lt;0.487,G66&lt;0.719,H66&lt;16.718,F66&gt;=2.5,A66&gt;=5.45),5.26,IF(AND(B66&lt;2.95,A66&lt;4.5,A66&lt;4.95,A66&gt;=4.35,A66&lt;5.05,D66&lt;0.35,D66&lt;0.8,A66&lt;5.45),1.4,IF(AND(B66&gt;=2.95,A66&lt;4.5,A66&lt;4.95,A66&gt;=4.35,A66&lt;5.05,D66&lt;0.35,D66&lt;0.8,A66&lt;5.45),1.3,IF(AND(H66&gt;=13.924,A66&gt;=4.5,A66&lt;4.95,A66&gt;=4.35,A66&lt;5.05,D66&lt;0.35,D66&lt;0.8,A66&lt;5.45),1.5,IF(AND(G66&lt;0.252,B66&gt;=3.25,A66&gt;=4.95,A66&gt;=4.35,A66&lt;5.05,D66&lt;0.35,D66&lt;0.8,A66&lt;5.45),1.4,IF(AND(G66&gt;=0.252,B66&gt;=3.25,A66&gt;=4.95,A66&gt;=4.35,A66&lt;5.05,D66&lt;0.35,D66&lt;0.8,A66&lt;5.45),1.32,IF(AND(G66&gt;=0.473,H66&lt;15.705,B66&gt;=2.65,H66&gt;=8.397,D66&gt;=1.25,G66&gt;=0.164,F66&lt;2.5,A66&gt;=5.45),4.7,IF(AND(B66&gt;=3.15,B66&gt;=2.75,H66&gt;=7.388,G66&lt;0.487,G66&lt;0.719,H66&lt;16.718,F66&gt;=2.5,A66&gt;=5.45),5.7,IF(AND(B66&lt;3.15,H66&lt;13.924,A66&gt;=4.5,A66&lt;4.95,A66&gt;=4.35,A66&lt;5.05,D66&lt;0.35,D66&lt;0.8,A66&lt;5.45),1.433,IF(AND(B66&gt;=3.15,H66&lt;13.924,A66&gt;=4.5,A66&lt;4.95,A66&gt;=4.35,A66&lt;5.05,D66&lt;0.35,D66&lt;0.8,A66&lt;5.45),1.4,IF(AND(H66&gt;=14.81,G66&lt;0.473,H66&lt;15.705,B66&gt;=2.65,H66&gt;=8.397,D66&gt;=1.25,G66&gt;=0.164,F66&lt;2.5,A66&gt;=5.45),4.2,IF(AND(A66&lt;6.65,B66&lt;3.15,B66&gt;=2.75,H66&gt;=7.388,G66&lt;0.487,G66&lt;0.719,H66&lt;16.718,F66&gt;=2.5,A66&gt;=5.45),5.6,IF(AND(A66&gt;=6.65,B66&lt;3.15,B66&gt;=2.75,H66&gt;=7.388,G66&lt;0.487,G66&lt;0.719,H66&lt;16.718,F66&gt;=2.5,A66&gt;=5.45),5.4,IF(AND(A66&lt;6.15,H66&lt;14.81,G66&lt;0.473,H66&lt;15.705,B66&gt;=2.65,H66&gt;=8.397,D66&gt;=1.25,G66&gt;=0.164,F66&lt;2.5,A66&gt;=5.45),4.5,IF(AND(A66&gt;=6.15,H66&lt;14.81,G66&lt;0.473,H66&lt;15.705,B66&gt;=2.65,H66&gt;=8.397,D66&gt;=1.25,G66&gt;=0.164,F66&lt;2.5,A66&gt;=5.45),4.4,"shouldnthappen"))))))))))))))))))))))))))))))))))))</f>
        <v>4.7</v>
      </c>
      <c r="U66" s="1" t="n">
        <f aca="false">IF(AND(G66&gt;=0.934,F66&lt;1.5),1.7,IF(AND(D66&lt;0.15,D66&lt;0.25,G66&lt;0.934,F66&lt;1.5),1.38,IF(AND(H66&gt;=14.379,D66&gt;=0.25,G66&lt;0.934,F66&lt;1.5),1.7,IF(AND(A66&lt;5.3,D66&lt;1.35,F66&lt;2.5,F66&gt;=1.5),3.15,IF(AND(H66&lt;7.148,D66&gt;=1.35,F66&lt;2.5,F66&gt;=1.5),3.9,IF(AND(G66&lt;0.352,A66&lt;6.15,F66&gt;=2.5,F66&gt;=1.5),4.5,IF(AND(G66&gt;=0.352,A66&lt;6.15,F66&gt;=2.5,F66&gt;=1.5),4.92,IF(AND(B66&lt;2.85,A66&gt;=6.15,F66&gt;=2.5,F66&gt;=1.5),6.2,IF(AND(D66&gt;=0.45,H66&lt;14.379,D66&gt;=0.25,G66&lt;0.934,F66&lt;1.5),1.65,IF(AND(G66&gt;=0.857,A66&gt;=5.3,D66&lt;1.35,F66&lt;2.5,F66&gt;=1.5),4.3,IF(AND(A66&gt;=7.25,B66&gt;=2.85,A66&gt;=6.15,F66&gt;=2.5,F66&gt;=1.5),6.425,IF(AND(H66&lt;9.499,A66&lt;5.05,D66&gt;=0.15,D66&lt;0.25,G66&lt;0.934,F66&lt;1.5),1.4,IF(AND(A66&gt;=5.45,A66&gt;=5.05,D66&gt;=0.15,D66&lt;0.25,G66&lt;0.934,F66&lt;1.5),1.3,IF(AND(B66&gt;=4.15,D66&lt;0.45,H66&lt;14.379,D66&gt;=0.25,G66&lt;0.934,F66&lt;1.5),1.5,IF(AND(A66&gt;=5.75,G66&lt;0.857,A66&gt;=5.3,D66&lt;1.35,F66&lt;2.5,F66&gt;=1.5),4.02,IF(AND(A66&lt;6.65,G66&lt;0.333,H66&gt;=7.148,D66&gt;=1.35,F66&lt;2.5,F66&gt;=1.5),4.475,IF(AND(A66&gt;=6.65,G66&lt;0.333,H66&gt;=7.148,D66&gt;=1.35,F66&lt;2.5,F66&gt;=1.5),4.8,IF(AND(D66&gt;=1.45,G66&gt;=0.333,H66&gt;=7.148,D66&gt;=1.35,F66&lt;2.5,F66&gt;=1.5),4.85,IF(AND(G66&gt;=0.861,A66&lt;7.25,B66&gt;=2.85,A66&gt;=6.15,F66&gt;=2.5,F66&gt;=1.5),5.2,IF(AND(G66&lt;0.571,H66&gt;=9.499,A66&lt;5.05,D66&gt;=0.15,D66&lt;0.25,G66&lt;0.934,F66&lt;1.5),1.2,IF(AND(G66&gt;=0.571,H66&gt;=9.499,A66&lt;5.05,D66&gt;=0.15,D66&lt;0.25,G66&lt;0.934,F66&lt;1.5),1.3,IF(AND(H66&lt;9.283,A66&lt;5.45,A66&gt;=5.05,D66&gt;=0.15,D66&lt;0.25,G66&lt;0.934,F66&lt;1.5),1.5,IF(AND(H66&gt;=9.283,A66&lt;5.45,A66&gt;=5.05,D66&gt;=0.15,D66&lt;0.25,G66&lt;0.934,F66&lt;1.5),1.425,IF(AND(A66&lt;4.9,B66&lt;4.15,D66&lt;0.45,H66&lt;14.379,D66&gt;=0.25,G66&lt;0.934,F66&lt;1.5),1.4,IF(AND(A66&gt;=4.9,B66&lt;4.15,D66&lt;0.45,H66&lt;14.379,D66&gt;=0.25,G66&lt;0.934,F66&lt;1.5),1.325,IF(AND(G66&lt;0.572,A66&lt;5.75,G66&lt;0.857,A66&gt;=5.3,D66&lt;1.35,F66&lt;2.5,F66&gt;=1.5),3.65,IF(AND(G66&gt;=0.572,A66&lt;5.75,G66&lt;0.857,A66&gt;=5.3,D66&lt;1.35,F66&lt;2.5,F66&gt;=1.5),3.9,IF(AND(A66&lt;6.75,D66&lt;1.45,G66&gt;=0.333,H66&gt;=7.148,D66&gt;=1.35,F66&lt;2.5,F66&gt;=1.5),4.4,IF(AND(A66&gt;=6.75,D66&lt;1.45,G66&gt;=0.333,H66&gt;=7.148,D66&gt;=1.35,F66&lt;2.5,F66&gt;=1.5),4.78,IF(AND(A66&lt;6.6,B66&lt;3.25,G66&lt;0.861,A66&lt;7.25,B66&gt;=2.85,A66&gt;=6.15,F66&gt;=2.5,F66&gt;=1.5),5.333,IF(AND(H66&lt;11.461,B66&gt;=3.25,G66&lt;0.861,A66&lt;7.25,B66&gt;=2.85,A66&gt;=6.15,F66&gt;=2.5,F66&gt;=1.5),6.025,IF(AND(H66&gt;=11.461,B66&gt;=3.25,G66&lt;0.861,A66&lt;7.25,B66&gt;=2.85,A66&gt;=6.15,F66&gt;=2.5,F66&gt;=1.5),5.667,IF(AND(H66&gt;=14.564,A66&gt;=6.6,B66&lt;3.25,G66&lt;0.861,A66&lt;7.25,B66&gt;=2.85,A66&gt;=6.15,F66&gt;=2.5,F66&gt;=1.5),5.4,IF(AND(D66&gt;=2.35,H66&lt;14.564,A66&gt;=6.6,B66&lt;3.25,G66&lt;0.861,A66&lt;7.25,B66&gt;=2.85,A66&gt;=6.15,F66&gt;=2.5,F66&gt;=1.5),5.6,IF(AND(A66&lt;6.85,D66&lt;2.35,H66&lt;14.564,A66&gt;=6.6,B66&lt;3.25,G66&lt;0.861,A66&lt;7.25,B66&gt;=2.85,A66&gt;=6.15,F66&gt;=2.5,F66&gt;=1.5),5.9,IF(AND(A66&gt;=6.85,D66&lt;2.35,H66&lt;14.564,A66&gt;=6.6,B66&lt;3.25,G66&lt;0.861,A66&lt;7.25,B66&gt;=2.85,A66&gt;=6.15,F66&gt;=2.5,F66&gt;=1.5),5.78,"shouldnthappen"))))))))))))))))))))))))))))))))))))</f>
        <v>4.4</v>
      </c>
      <c r="V66" s="1" t="n">
        <f aca="false">IF(AND(H66&lt;5.748,A66&lt;5.05,D66&lt;0.75),1,IF(AND(B66&lt;3.15,H66&gt;=5.748,A66&lt;5.05,D66&lt;0.75),1.475,IF(AND(G66&gt;=0.801,D66&lt;0.25,A66&gt;=5.05,D66&lt;0.75),1.7,IF(AND(D66&gt;=0.45,D66&gt;=0.25,A66&gt;=5.05,D66&lt;0.75),1.7,IF(AND(B66&lt;2.35,F66&lt;2.5,B66&lt;2.75,D66&gt;=0.75),4.16,IF(AND(D66&lt;1.75,F66&gt;=2.5,B66&lt;2.75,D66&gt;=0.75),4.875,IF(AND(D66&gt;=1.75,F66&gt;=2.5,B66&lt;2.75,D66&gt;=0.75),5.333,IF(AND(H66&gt;=16.284,D66&gt;=1.55,B66&gt;=2.75,D66&gt;=0.75),6.6,IF(AND(H66&gt;=14.144,B66&gt;=3.15,H66&gt;=5.748,A66&lt;5.05,D66&lt;0.75),1.3,IF(AND(A66&lt;5.45,G66&lt;0.801,D66&lt;0.25,A66&gt;=5.05,D66&lt;0.75),1.5,IF(AND(A66&gt;=5.45,G66&lt;0.801,D66&lt;0.25,A66&gt;=5.05,D66&lt;0.75),1.34,IF(AND(B66&lt;3.75,D66&lt;0.45,D66&gt;=0.25,A66&gt;=5.05,D66&lt;0.75),1.467,IF(AND(B66&gt;=3.75,D66&lt;0.45,D66&gt;=0.25,A66&gt;=5.05,D66&lt;0.75),1.767,IF(AND(G66&gt;=0.896,B66&gt;=2.35,F66&lt;2.5,B66&lt;2.75,D66&gt;=0.75),4.9,IF(AND(H66&lt;15.504,D66&lt;1.35,D66&lt;1.55,B66&gt;=2.75,D66&gt;=0.75),4.2,IF(AND(H66&gt;=15.504,D66&lt;1.35,D66&lt;1.55,B66&gt;=2.75,D66&gt;=0.75),4.6,IF(AND(H66&lt;9.767,D66&gt;=1.35,D66&lt;1.55,B66&gt;=2.75,D66&gt;=0.75),5.1,IF(AND(A66&lt;4.5,H66&lt;14.144,B66&gt;=3.15,H66&gt;=5.748,A66&lt;5.05,D66&lt;0.75),1.3,IF(AND(A66&gt;=4.5,H66&lt;14.144,B66&gt;=3.15,H66&gt;=5.748,A66&lt;5.05,D66&lt;0.75),1.4,IF(AND(D66&gt;=1.15,G66&lt;0.896,B66&gt;=2.35,F66&lt;2.5,B66&lt;2.75,D66&gt;=0.75),4.04,IF(AND(B66&lt;2.9,H66&gt;=9.767,D66&gt;=1.35,D66&lt;1.55,B66&gt;=2.75,D66&gt;=0.75),4.8,IF(AND(D66&lt;1.7,A66&gt;=7.05,H66&lt;16.284,D66&gt;=1.55,B66&gt;=2.75,D66&gt;=0.75),5.8,IF(AND(D66&gt;=1.7,A66&gt;=7.05,H66&lt;16.284,D66&gt;=1.55,B66&gt;=2.75,D66&gt;=0.75),6.3,IF(AND(B66&lt;2.45,D66&lt;1.15,G66&lt;0.896,B66&gt;=2.35,F66&lt;2.5,B66&lt;2.75,D66&gt;=0.75),3.767,IF(AND(B66&gt;=2.45,D66&lt;1.15,G66&lt;0.896,B66&gt;=2.35,F66&lt;2.5,B66&lt;2.75,D66&gt;=0.75),3.167,IF(AND(B66&gt;=3.15,B66&gt;=2.9,H66&gt;=9.767,D66&gt;=1.35,D66&lt;1.55,B66&gt;=2.75,D66&gt;=0.75),4.7,IF(AND(D66&lt;1.9,D66&lt;2.05,A66&lt;7.05,H66&lt;16.284,D66&gt;=1.55,B66&gt;=2.75,D66&gt;=0.75),4.82,IF(AND(D66&gt;=1.9,D66&lt;2.05,A66&lt;7.05,H66&lt;16.284,D66&gt;=1.55,B66&gt;=2.75,D66&gt;=0.75),5.067,IF(AND(H66&lt;12.721,B66&lt;3.15,B66&gt;=2.9,H66&gt;=9.767,D66&gt;=1.35,D66&lt;1.55,B66&gt;=2.75,D66&gt;=0.75),4.5,IF(AND(H66&gt;=12.721,B66&lt;3.15,B66&gt;=2.9,H66&gt;=9.767,D66&gt;=1.35,D66&lt;1.55,B66&gt;=2.75,D66&gt;=0.75),4.433,IF(AND(H66&lt;9.525,G66&lt;0.364,D66&gt;=2.05,A66&lt;7.05,H66&lt;16.284,D66&gt;=1.55,B66&gt;=2.75,D66&gt;=0.75),5.1,IF(AND(A66&lt;6.25,G66&gt;=0.364,D66&gt;=2.05,A66&lt;7.05,H66&lt;16.284,D66&gt;=1.55,B66&gt;=2.75,D66&gt;=0.75),5.4,IF(AND(H66&lt;10.898,H66&gt;=9.525,G66&lt;0.364,D66&gt;=2.05,A66&lt;7.05,H66&lt;16.284,D66&gt;=1.55,B66&gt;=2.75,D66&gt;=0.75),5.6,IF(AND(H66&lt;8.711,A66&gt;=6.25,G66&gt;=0.364,D66&gt;=2.05,A66&lt;7.05,H66&lt;16.284,D66&gt;=1.55,B66&gt;=2.75,D66&gt;=0.75),5.7,IF(AND(H66&gt;=8.711,A66&gt;=6.25,G66&gt;=0.364,D66&gt;=2.05,A66&lt;7.05,H66&lt;16.284,D66&gt;=1.55,B66&gt;=2.75,D66&gt;=0.75),5.84,IF(AND(D66&lt;2.2,H66&gt;=10.898,H66&gt;=9.525,G66&lt;0.364,D66&gt;=2.05,A66&lt;7.05,H66&lt;16.284,D66&gt;=1.55,B66&gt;=2.75,D66&gt;=0.75),5.4,IF(AND(D66&gt;=2.2,H66&gt;=10.898,H66&gt;=9.525,G66&lt;0.364,D66&gt;=2.05,A66&lt;7.05,H66&lt;16.284,D66&gt;=1.55,B66&gt;=2.75,D66&gt;=0.75),5.3,"shouldnthappen")))))))))))))))))))))))))))))))))))))</f>
        <v>4.433</v>
      </c>
      <c r="W66" s="1" t="n">
        <f aca="false">IF(AND(H66&lt;6.926,D66&gt;=0.35,D66&lt;0.8),1.9,IF(AND(H66&gt;=6.926,D66&gt;=0.35,D66&lt;0.8),1.533,IF(AND(H66&lt;13.492,A66&lt;4.75,D66&lt;0.35,D66&lt;0.8),1.1,IF(AND(H66&gt;=13.492,A66&lt;4.75,D66&lt;0.35,D66&lt;0.8),1.375,IF(AND(B66&lt;2.75,A66&gt;=5.85,F66&lt;2.5,D66&gt;=0.8),4.833,IF(AND(B66&lt;3.3,A66&gt;=7.05,F66&gt;=2.5,D66&gt;=0.8),5.8,IF(AND(B66&gt;=3.3,A66&gt;=7.05,F66&gt;=2.5,D66&gt;=0.8),6.325,IF(AND(D66&gt;=0.25,A66&lt;5.05,A66&gt;=4.75,D66&lt;0.35,D66&lt;0.8),1.3,IF(AND(B66&lt;3.6,A66&gt;=5.05,A66&gt;=4.75,D66&lt;0.35,D66&lt;0.8),1.4,IF(AND(H66&lt;10.194,G66&lt;0.412,A66&lt;5.85,F66&lt;2.5,D66&gt;=0.8),4.133,IF(AND(H66&gt;=10.194,G66&lt;0.412,A66&lt;5.85,F66&lt;2.5,D66&gt;=0.8),4.5,IF(AND(A66&lt;5.35,G66&gt;=0.412,A66&lt;5.85,F66&lt;2.5,D66&gt;=0.8),3.15,IF(AND(A66&lt;6.2,B66&gt;=2.75,A66&gt;=5.85,F66&lt;2.5,D66&gt;=0.8),4.3,IF(AND(H66&lt;5.767,A66&lt;6.2,A66&lt;7.05,F66&gt;=2.5,D66&gt;=0.8),4.5,IF(AND(G66&gt;=0.861,A66&gt;=6.2,A66&lt;7.05,F66&gt;=2.5,D66&gt;=0.8),5.2,IF(AND(B66&lt;3.15,D66&lt;0.25,A66&lt;5.05,A66&gt;=4.75,D66&lt;0.35,D66&lt;0.8),1.55,IF(AND(A66&lt;5.45,B66&gt;=3.6,A66&gt;=5.05,A66&gt;=4.75,D66&lt;0.35,D66&lt;0.8),1.5,IF(AND(A66&gt;=5.45,B66&gt;=3.6,A66&gt;=5.05,A66&gt;=4.75,D66&lt;0.35,D66&lt;0.8),1.4,IF(AND(G66&gt;=0.772,A66&gt;=5.35,G66&gt;=0.412,A66&lt;5.85,F66&lt;2.5,D66&gt;=0.8),3.9,IF(AND(D66&gt;=1.45,A66&gt;=6.2,B66&gt;=2.75,A66&gt;=5.85,F66&lt;2.5,D66&gt;=0.8),4.775,IF(AND(G66&lt;0.5,H66&gt;=5.767,A66&lt;6.2,A66&lt;7.05,F66&gt;=2.5,D66&gt;=0.8),5.1,IF(AND(G66&gt;=0.5,H66&gt;=5.767,A66&lt;6.2,A66&lt;7.05,F66&gt;=2.5,D66&gt;=0.8),4.95,IF(AND(B66&gt;=3.25,G66&lt;0.861,A66&gt;=6.2,A66&lt;7.05,F66&gt;=2.5,D66&gt;=0.8),5.75,IF(AND(A66&lt;4.95,B66&gt;=3.15,D66&lt;0.25,A66&lt;5.05,A66&gt;=4.75,D66&lt;0.35,D66&lt;0.8),1.4,IF(AND(A66&lt;5.65,G66&lt;0.772,A66&gt;=5.35,G66&gt;=0.412,A66&lt;5.85,F66&lt;2.5,D66&gt;=0.8),3.6,IF(AND(A66&gt;=5.65,G66&lt;0.772,A66&gt;=5.35,G66&gt;=0.412,A66&lt;5.85,F66&lt;2.5,D66&gt;=0.8),3.5,IF(AND(B66&gt;=3.15,D66&lt;1.45,A66&gt;=6.2,B66&gt;=2.75,A66&gt;=5.85,F66&lt;2.5,D66&gt;=0.8),4.7,IF(AND(A66&gt;=6.65,B66&lt;3.25,G66&lt;0.861,A66&gt;=6.2,A66&lt;7.05,F66&gt;=2.5,D66&gt;=0.8),5.567,IF(AND(H66&lt;9.499,A66&gt;=4.95,B66&gt;=3.15,D66&lt;0.25,A66&lt;5.05,A66&gt;=4.75,D66&lt;0.35,D66&lt;0.8),1.4,IF(AND(H66&gt;=9.499,A66&gt;=4.95,B66&gt;=3.15,D66&lt;0.25,A66&lt;5.05,A66&gt;=4.75,D66&lt;0.35,D66&lt;0.8),1.2,IF(AND(G66&lt;0.765,B66&lt;3.15,D66&lt;1.45,A66&gt;=6.2,B66&gt;=2.75,A66&gt;=5.85,F66&lt;2.5,D66&gt;=0.8),4.4,IF(AND(G66&gt;=0.765,B66&lt;3.15,D66&lt;1.45,A66&gt;=6.2,B66&gt;=2.75,A66&gt;=5.85,F66&lt;2.5,D66&gt;=0.8),4.6,IF(AND(H66&lt;10.667,A66&lt;6.65,B66&lt;3.25,G66&lt;0.861,A66&gt;=6.2,A66&lt;7.05,F66&gt;=2.5,D66&gt;=0.8),5.167,IF(AND(G66&lt;0.627,H66&gt;=10.667,A66&lt;6.65,B66&lt;3.25,G66&lt;0.861,A66&gt;=6.2,A66&lt;7.05,F66&gt;=2.5,D66&gt;=0.8),5.64,IF(AND(G66&gt;=0.627,H66&gt;=10.667,A66&lt;6.65,B66&lt;3.25,G66&lt;0.861,A66&gt;=6.2,A66&lt;7.05,F66&gt;=2.5,D66&gt;=0.8),5.1,"shouldnthappen")))))))))))))))))))))))))))))))))))</f>
        <v>4.3</v>
      </c>
      <c r="X66" s="1" t="n">
        <f aca="false">IF(AND(B66&lt;3.05,H66&lt;6.697,A66&lt;5.45),4.1,IF(AND(B66&gt;=3.05,H66&lt;6.697,A66&lt;5.45),1.48,IF(AND(D66&lt;0.7,A66&lt;5.9,A66&gt;=5.45),1.4,IF(AND(A66&lt;4.35,B66&lt;3.3,H66&gt;=6.697,A66&lt;5.45),1.1,IF(AND(G66&lt;0.372,D66&gt;=0.7,A66&lt;5.9,A66&gt;=5.45),4.36,IF(AND(A66&gt;=4.9,A66&gt;=4.35,B66&lt;3.3,H66&gt;=6.697,A66&lt;5.45),1.6,IF(AND(H66&gt;=14.171,A66&lt;5.15,B66&gt;=3.3,H66&gt;=6.697,A66&lt;5.45),1.6,IF(AND(G66&lt;0.451,A66&gt;=5.15,B66&gt;=3.3,H66&gt;=6.697,A66&lt;5.45),1.367,IF(AND(G66&gt;=0.451,A66&gt;=5.15,B66&gt;=3.3,H66&gt;=6.697,A66&lt;5.45),1.5,IF(AND(G66&lt;0.332,D66&lt;1.45,F66&lt;2.5,A66&gt;=5.9,A66&gt;=5.45),4.35,IF(AND(A66&lt;6.15,D66&gt;=1.45,F66&lt;2.5,A66&gt;=5.9,A66&gt;=5.45),5.1,IF(AND(D66&gt;=2.4,G66&lt;0.432,F66&gt;=2.5,A66&gt;=5.9,A66&gt;=5.45),5.78,IF(AND(A66&lt;6.15,G66&gt;=0.432,F66&gt;=2.5,A66&gt;=5.9,A66&gt;=5.45),4.9,IF(AND(B66&lt;3.1,A66&lt;4.9,A66&gt;=4.35,B66&lt;3.3,H66&gt;=6.697,A66&lt;5.45),1.4,IF(AND(B66&gt;=3.1,A66&lt;4.9,A66&gt;=4.35,B66&lt;3.3,H66&gt;=6.697,A66&lt;5.45),1.3,IF(AND(G66&lt;0.343,H66&lt;14.171,A66&lt;5.15,B66&gt;=3.3,H66&gt;=6.697,A66&lt;5.45),1.433,IF(AND(G66&gt;=0.343,H66&lt;14.171,A66&lt;5.15,B66&gt;=3.3,H66&gt;=6.697,A66&lt;5.45),1.525,IF(AND(D66&lt;1.05,B66&lt;2.55,G66&gt;=0.372,D66&gt;=0.7,A66&lt;5.9,A66&gt;=5.45),3.7,IF(AND(H66&lt;10.596,B66&gt;=2.55,G66&gt;=0.372,D66&gt;=0.7,A66&lt;5.9,A66&gt;=5.45),3.525,IF(AND(H66&gt;=10.596,B66&gt;=2.55,G66&gt;=0.372,D66&gt;=0.7,A66&lt;5.9,A66&gt;=5.45),3.9,IF(AND(H66&lt;14.314,G66&gt;=0.332,D66&lt;1.45,F66&lt;2.5,A66&gt;=5.9,A66&gt;=5.45),4.4,IF(AND(H66&gt;=14.314,G66&gt;=0.332,D66&lt;1.45,F66&lt;2.5,A66&gt;=5.9,A66&gt;=5.45),4.7,IF(AND(H66&lt;13.906,A66&gt;=6.15,D66&gt;=1.45,F66&lt;2.5,A66&gt;=5.9,A66&gt;=5.45),4.675,IF(AND(H66&gt;=13.906,A66&gt;=6.15,D66&gt;=1.45,F66&lt;2.5,A66&gt;=5.9,A66&gt;=5.45),4.9,IF(AND(G66&lt;0.093,D66&lt;2.4,G66&lt;0.432,F66&gt;=2.5,A66&gt;=5.9,A66&gt;=5.45),5.6,IF(AND(B66&lt;2.95,A66&gt;=6.15,G66&gt;=0.432,F66&gt;=2.5,A66&gt;=5.9,A66&gt;=5.45),5.86,IF(AND(A66&lt;5.55,D66&gt;=1.05,B66&lt;2.55,G66&gt;=0.372,D66&gt;=0.7,A66&lt;5.9,A66&gt;=5.45),4,IF(AND(A66&gt;=5.55,D66&gt;=1.05,B66&lt;2.55,G66&gt;=0.372,D66&gt;=0.7,A66&lt;5.9,A66&gt;=5.45),3.9,IF(AND(D66&lt;1.7,G66&gt;=0.093,D66&lt;2.4,G66&lt;0.432,F66&gt;=2.5,A66&gt;=5.9,A66&gt;=5.45),5.05,IF(AND(G66&gt;=0.774,B66&gt;=2.95,A66&gt;=6.15,G66&gt;=0.432,F66&gt;=2.5,A66&gt;=5.9,A66&gt;=5.45),5.3,IF(AND(G66&gt;=0.312,D66&gt;=1.7,G66&gt;=0.093,D66&lt;2.4,G66&lt;0.432,F66&gt;=2.5,A66&gt;=5.9,A66&gt;=5.45),5.4,IF(AND(D66&lt;2.45,G66&lt;0.774,B66&gt;=2.95,A66&gt;=6.15,G66&gt;=0.432,F66&gt;=2.5,A66&gt;=5.9,A66&gt;=5.45),5.66,IF(AND(D66&gt;=2.45,G66&lt;0.774,B66&gt;=2.95,A66&gt;=6.15,G66&gt;=0.432,F66&gt;=2.5,A66&gt;=5.9,A66&gt;=5.45),6,IF(AND(G66&gt;=0.301,G66&lt;0.312,D66&gt;=1.7,G66&gt;=0.093,D66&lt;2.4,G66&lt;0.432,F66&gt;=2.5,A66&gt;=5.9,A66&gt;=5.45),5.1,IF(AND(A66&lt;6.45,G66&lt;0.301,G66&lt;0.312,D66&gt;=1.7,G66&gt;=0.093,D66&lt;2.4,G66&lt;0.432,F66&gt;=2.5,A66&gt;=5.9,A66&gt;=5.45),5.3,IF(AND(A66&gt;=6.45,G66&lt;0.301,G66&lt;0.312,D66&gt;=1.7,G66&gt;=0.093,D66&lt;2.4,G66&lt;0.432,F66&gt;=2.5,A66&gt;=5.9,A66&gt;=5.45),5.2,"shouldnthappen"))))))))))))))))))))))))))))))))))))</f>
        <v>4.7</v>
      </c>
      <c r="Y66" s="1" t="n">
        <f aca="false">IF(AND(H66&lt;6.51,F66&lt;1.5),1.8,IF(AND(H66&gt;=16.674,F66&gt;=1.5),6.533,IF(AND(D66&gt;=0.45,H66&gt;=6.51,F66&lt;1.5),1.667,IF(AND(H66&gt;=13.805,G66&lt;0.154,H66&lt;16.674,F66&gt;=1.5),6.7,IF(AND(D66&lt;0.15,A66&lt;5.05,D66&lt;0.45,H66&gt;=6.51,F66&lt;1.5),1.4,IF(AND(H66&gt;=13.586,A66&gt;=5.05,D66&lt;0.45,H66&gt;=6.51,F66&lt;1.5),1.3,IF(AND(F66&lt;2.5,H66&lt;13.805,G66&lt;0.154,H66&lt;16.674,F66&gt;=1.5),4.6,IF(AND(H66&lt;8.929,D66&lt;1.35,G66&gt;=0.154,H66&lt;16.674,F66&gt;=1.5),3.64,IF(AND(G66&lt;0.05,H66&lt;13.586,A66&gt;=5.05,D66&lt;0.45,H66&gt;=6.51,F66&lt;1.5),1.4,IF(AND(G66&gt;=0.107,F66&gt;=2.5,H66&lt;13.805,G66&lt;0.154,H66&lt;16.674,F66&gt;=1.5),5.3,IF(AND(B66&gt;=2.75,H66&gt;=8.929,D66&lt;1.35,G66&gt;=0.154,H66&lt;16.674,F66&gt;=1.5),4.433,IF(AND(D66&gt;=1.55,F66&lt;2.5,D66&gt;=1.35,G66&gt;=0.154,H66&lt;16.674,F66&gt;=1.5),4.975,IF(AND(H66&lt;6.93,F66&gt;=2.5,D66&gt;=1.35,G66&gt;=0.154,H66&lt;16.674,F66&gt;=1.5),4.5,IF(AND(H66&lt;12.675,G66&lt;0.217,D66&gt;=0.15,A66&lt;5.05,D66&lt;0.45,H66&gt;=6.51,F66&lt;1.5),1.4,IF(AND(H66&gt;=12.675,G66&lt;0.217,D66&gt;=0.15,A66&lt;5.05,D66&lt;0.45,H66&gt;=6.51,F66&lt;1.5),1.5,IF(AND(A66&lt;4.65,G66&gt;=0.217,D66&gt;=0.15,A66&lt;5.05,D66&lt;0.45,H66&gt;=6.51,F66&lt;1.5),1.35,IF(AND(D66&lt;0.25,G66&gt;=0.05,H66&lt;13.586,A66&gt;=5.05,D66&lt;0.45,H66&gt;=6.51,F66&lt;1.5),1.467,IF(AND(D66&gt;=0.25,G66&gt;=0.05,H66&lt;13.586,A66&gt;=5.05,D66&lt;0.45,H66&gt;=6.51,F66&lt;1.5),1.5,IF(AND(H66&lt;9.15,G66&lt;0.107,F66&gt;=2.5,H66&lt;13.805,G66&lt;0.154,H66&lt;16.674,F66&gt;=1.5),5.7,IF(AND(H66&gt;=9.15,G66&lt;0.107,F66&gt;=2.5,H66&lt;13.805,G66&lt;0.154,H66&lt;16.674,F66&gt;=1.5),5.6,IF(AND(G66&lt;0.404,B66&lt;2.75,H66&gt;=8.929,D66&lt;1.35,G66&gt;=0.154,H66&lt;16.674,F66&gt;=1.5),4.15,IF(AND(G66&gt;=0.404,B66&lt;2.75,H66&gt;=8.929,D66&lt;1.35,G66&gt;=0.154,H66&lt;16.674,F66&gt;=1.5),3.9,IF(AND(A66&gt;=6.75,D66&lt;1.55,F66&lt;2.5,D66&gt;=1.35,G66&gt;=0.154,H66&lt;16.674,F66&gt;=1.5),4.82,IF(AND(D66&lt;0.25,A66&gt;=4.65,G66&gt;=0.217,D66&gt;=0.15,A66&lt;5.05,D66&lt;0.45,H66&gt;=6.51,F66&lt;1.5),1.325,IF(AND(D66&gt;=0.25,A66&gt;=4.65,G66&gt;=0.217,D66&gt;=0.15,A66&lt;5.05,D66&lt;0.45,H66&gt;=6.51,F66&lt;1.5),1.3,IF(AND(A66&lt;6.55,A66&lt;6.75,D66&lt;1.55,F66&lt;2.5,D66&gt;=1.35,G66&gt;=0.154,H66&lt;16.674,F66&gt;=1.5),4.575,IF(AND(A66&gt;=6.55,A66&lt;6.75,D66&lt;1.55,F66&lt;2.5,D66&gt;=1.35,G66&gt;=0.154,H66&lt;16.674,F66&gt;=1.5),4.4,IF(AND(B66&lt;2.9,D66&lt;2.05,H66&gt;=6.93,F66&gt;=2.5,D66&gt;=1.35,G66&gt;=0.154,H66&lt;16.674,F66&gt;=1.5),5.05,IF(AND(H66&lt;8.884,D66&gt;=2.05,H66&gt;=6.93,F66&gt;=2.5,D66&gt;=1.35,G66&gt;=0.154,H66&lt;16.674,F66&gt;=1.5),5.1,IF(AND(H66&lt;13.711,B66&gt;=2.9,D66&lt;2.05,H66&gt;=6.93,F66&gt;=2.5,D66&gt;=1.35,G66&gt;=0.154,H66&lt;16.674,F66&gt;=1.5),5,IF(AND(H66&gt;=13.711,B66&gt;=2.9,D66&lt;2.05,H66&gt;=6.93,F66&gt;=2.5,D66&gt;=1.35,G66&gt;=0.154,H66&lt;16.674,F66&gt;=1.5),5.8,IF(AND(B66&lt;3.15,H66&gt;=8.884,D66&gt;=2.05,H66&gt;=6.93,F66&gt;=2.5,D66&gt;=1.35,G66&gt;=0.154,H66&lt;16.674,F66&gt;=1.5),5.56,IF(AND(B66&gt;=3.15,H66&gt;=8.884,D66&gt;=2.05,H66&gt;=6.93,F66&gt;=2.5,D66&gt;=1.35,G66&gt;=0.154,H66&lt;16.674,F66&gt;=1.5),5.9,"shouldnthappen")))))))))))))))))))))))))))))))))</f>
        <v>4.575</v>
      </c>
      <c r="Z66" s="1" t="n">
        <f aca="false">IF(AND(F66&gt;=2,B66&gt;=3.35),5.6,IF(AND(A66&lt;6.65,H66&gt;=15.076,B66&lt;3.35),4.8,IF(AND(A66&gt;=6.65,H66&gt;=15.076,B66&lt;3.35),6.15,IF(AND(H66&lt;6.542,F66&lt;2,B66&gt;=3.35),1.767,IF(AND(G66&gt;=0.653,D66&lt;0.75,H66&lt;15.076,B66&lt;3.35),1.55,IF(AND(D66&lt;0.15,G66&lt;0.653,D66&lt;0.75,H66&lt;15.076,B66&lt;3.35),1.1,IF(AND(G66&lt;0.356,A66&lt;5.05,H66&gt;=6.542,F66&lt;2,B66&gt;=3.35),1.4,IF(AND(G66&gt;=0.356,A66&lt;5.05,H66&gt;=6.542,F66&lt;2,B66&gt;=3.35),1.3,IF(AND(G66&gt;=0.566,A66&gt;=5.05,H66&gt;=6.542,F66&lt;2,B66&gt;=3.35),1.6,IF(AND(B66&gt;=3.1,D66&gt;=0.15,G66&lt;0.653,D66&lt;0.75,H66&lt;15.076,B66&lt;3.35),1.367,IF(AND(B66&gt;=2.65,D66&lt;1.45,B66&lt;2.75,D66&gt;=0.75,H66&lt;15.076,B66&lt;3.35),3.96,IF(AND(G66&lt;0.352,D66&gt;=1.45,B66&lt;2.75,D66&gt;=0.75,H66&lt;15.076,B66&lt;3.35),4.5,IF(AND(D66&gt;=1.35,A66&lt;6.2,B66&gt;=2.75,D66&gt;=0.75,H66&lt;15.076,B66&lt;3.35),4.733,IF(AND(A66&lt;4.7,B66&lt;3.1,D66&gt;=0.15,G66&lt;0.653,D66&lt;0.75,H66&lt;15.076,B66&lt;3.35),1.36,IF(AND(A66&gt;=4.7,B66&lt;3.1,D66&gt;=0.15,G66&lt;0.653,D66&lt;0.75,H66&lt;15.076,B66&lt;3.35),1.6,IF(AND(A66&lt;5.2,B66&lt;2.65,D66&lt;1.45,B66&lt;2.75,D66&gt;=0.75,H66&lt;15.076,B66&lt;3.35),3.3,IF(AND(A66&lt;6.5,G66&gt;=0.352,D66&gt;=1.45,B66&lt;2.75,D66&gt;=0.75,H66&lt;15.076,B66&lt;3.35),5,IF(AND(A66&gt;=6.5,G66&gt;=0.352,D66&gt;=1.45,B66&lt;2.75,D66&gt;=0.75,H66&lt;15.076,B66&lt;3.35),5.8,IF(AND(H66&lt;8.486,D66&lt;1.35,A66&lt;6.2,B66&gt;=2.75,D66&gt;=0.75,H66&lt;15.076,B66&lt;3.35),3.975,IF(AND(G66&lt;0.187,F66&lt;2.5,A66&gt;=6.2,B66&gt;=2.75,D66&gt;=0.75,H66&lt;15.076,B66&lt;3.35),5,IF(AND(G66&gt;=0.187,F66&lt;2.5,A66&gt;=6.2,B66&gt;=2.75,D66&gt;=0.75,H66&lt;15.076,B66&lt;3.35),4.525,IF(AND(A66&gt;=7.25,F66&gt;=2.5,A66&gt;=6.2,B66&gt;=2.75,D66&gt;=0.75,H66&lt;15.076,B66&lt;3.35),6.5,IF(AND(G66&lt;0.185,B66&lt;3.6,G66&lt;0.566,A66&gt;=5.05,H66&gt;=6.542,F66&lt;2,B66&gt;=3.35),1.45,IF(AND(G66&gt;=0.185,B66&lt;3.6,G66&lt;0.566,A66&gt;=5.05,H66&gt;=6.542,F66&lt;2,B66&gt;=3.35),1.34,IF(AND(G66&lt;0.13,B66&gt;=3.6,G66&lt;0.566,A66&gt;=5.05,H66&gt;=6.542,F66&lt;2,B66&gt;=3.35),1.45,IF(AND(G66&gt;=0.13,B66&gt;=3.6,G66&lt;0.566,A66&gt;=5.05,H66&gt;=6.542,F66&lt;2,B66&gt;=3.35),1.5,IF(AND(D66&lt;1.05,A66&gt;=5.2,B66&lt;2.65,D66&lt;1.45,B66&lt;2.75,D66&gt;=0.75,H66&lt;15.076,B66&lt;3.35),3.5,IF(AND(D66&gt;=1.05,A66&gt;=5.2,B66&lt;2.65,D66&lt;1.45,B66&lt;2.75,D66&gt;=0.75,H66&lt;15.076,B66&lt;3.35),3.94,IF(AND(H66&lt;10.983,H66&gt;=8.486,D66&lt;1.35,A66&lt;6.2,B66&gt;=2.75,D66&gt;=0.75,H66&lt;15.076,B66&lt;3.35),4.38,IF(AND(H66&gt;=10.983,H66&gt;=8.486,D66&lt;1.35,A66&lt;6.2,B66&gt;=2.75,D66&gt;=0.75,H66&lt;15.076,B66&lt;3.35),4.1,IF(AND(B66&gt;=3.25,A66&lt;7.25,F66&gt;=2.5,A66&gt;=6.2,B66&gt;=2.75,D66&gt;=0.75,H66&lt;15.076,B66&lt;3.35),5.7,IF(AND(B66&lt;2.95,B66&lt;3.25,A66&lt;7.25,F66&gt;=2.5,A66&gt;=6.2,B66&gt;=2.75,D66&gt;=0.75,H66&lt;15.076,B66&lt;3.35),5.6,IF(AND(H66&gt;=13.711,B66&gt;=2.95,B66&lt;3.25,A66&lt;7.25,F66&gt;=2.5,A66&gt;=6.2,B66&gt;=2.75,D66&gt;=0.75,H66&lt;15.076,B66&lt;3.35),5.8,IF(AND(A66&gt;=6.8,H66&lt;13.711,B66&gt;=2.95,B66&lt;3.25,A66&lt;7.25,F66&gt;=2.5,A66&gt;=6.2,B66&gt;=2.75,D66&gt;=0.75,H66&lt;15.076,B66&lt;3.35),5.1,IF(AND(H66&lt;12.921,A66&lt;6.8,H66&lt;13.711,B66&gt;=2.95,B66&lt;3.25,A66&lt;7.25,F66&gt;=2.5,A66&gt;=6.2,B66&gt;=2.75,D66&gt;=0.75,H66&lt;15.076,B66&lt;3.35),5.34,IF(AND(H66&gt;=12.921,A66&lt;6.8,H66&lt;13.711,B66&gt;=2.95,B66&lt;3.25,A66&lt;7.25,F66&gt;=2.5,A66&gt;=6.2,B66&gt;=2.75,D66&gt;=0.75,H66&lt;15.076,B66&lt;3.35),5.133,"shouldnthappen"))))))))))))))))))))))))))))))))))))</f>
        <v>4.8</v>
      </c>
      <c r="AA66" s="1" t="n">
        <f aca="false">IF(AND(D66&gt;=0.45,A66&lt;5.05,D66&lt;0.8),1.6,IF(AND(D66&gt;=0.45,A66&gt;=5.05,D66&lt;0.8),1.7,IF(AND(H66&gt;=16.244,F66&gt;=2.5,D66&gt;=0.8),6.533,IF(AND(A66&lt;4.35,D66&lt;0.45,A66&lt;5.05,D66&lt;0.8),1.1,IF(AND(H66&gt;=14.877,D66&lt;0.45,A66&gt;=5.05,D66&lt;0.8),1.3,IF(AND(D66&gt;=1.4,A66&lt;5.65,F66&lt;2.5,D66&gt;=0.8),4.5,IF(AND(A66&gt;=7.25,H66&lt;16.244,F66&gt;=2.5,D66&gt;=0.8),6.5,IF(AND(A66&gt;=4.75,A66&gt;=4.35,D66&lt;0.45,A66&lt;5.05,D66&lt;0.8),1.35,IF(AND(A66&lt;5.3,D66&lt;1.4,A66&lt;5.65,F66&lt;2.5,D66&gt;=0.8),3.1,IF(AND(A66&gt;=6.8,A66&gt;=6.55,A66&gt;=5.65,F66&lt;2.5,D66&gt;=0.8),4.9,IF(AND(H66&lt;5.767,A66&lt;7.25,H66&lt;16.244,F66&gt;=2.5,D66&gt;=0.8),4.5,IF(AND(G66&gt;=0.522,A66&lt;4.75,A66&gt;=4.35,D66&lt;0.45,A66&lt;5.05,D66&lt;0.8),1.2,IF(AND(G66&gt;=0.948,D66&lt;0.35,H66&lt;14.877,D66&lt;0.45,A66&gt;=5.05,D66&lt;0.8),1.7,IF(AND(H66&lt;13.089,D66&gt;=0.35,H66&lt;14.877,D66&lt;0.45,A66&gt;=5.05,D66&lt;0.8),1.5,IF(AND(H66&gt;=13.089,D66&gt;=0.35,H66&lt;14.877,D66&lt;0.45,A66&gt;=5.05,D66&lt;0.8),1.3,IF(AND(B66&gt;=2.95,A66&gt;=5.3,D66&lt;1.4,A66&lt;5.65,F66&lt;2.5,D66&gt;=0.8),4.1,IF(AND(H66&lt;9.181,A66&lt;6.05,A66&lt;6.55,A66&gt;=5.65,F66&lt;2.5,D66&gt;=0.8),5.1,IF(AND(H66&gt;=9.181,A66&lt;6.05,A66&lt;6.55,A66&gt;=5.65,F66&lt;2.5,D66&gt;=0.8),4.3,IF(AND(G66&gt;=0.867,A66&gt;=6.05,A66&lt;6.55,A66&gt;=5.65,F66&lt;2.5,D66&gt;=0.8),4.9,IF(AND(B66&lt;3.05,A66&lt;6.8,A66&gt;=6.55,A66&gt;=5.65,F66&lt;2.5,D66&gt;=0.8),5,IF(AND(B66&gt;=3.05,A66&lt;6.8,A66&gt;=6.55,A66&gt;=5.65,F66&lt;2.5,D66&gt;=0.8),4.55,IF(AND(H66&gt;=14.144,G66&lt;0.522,A66&lt;4.75,A66&gt;=4.35,D66&lt;0.45,A66&lt;5.05,D66&lt;0.8),1.3,IF(AND(B66&lt;2.7,B66&lt;2.95,A66&gt;=5.3,D66&lt;1.4,A66&lt;5.65,F66&lt;2.5,D66&gt;=0.8),3.78,IF(AND(B66&gt;=2.7,B66&lt;2.95,A66&gt;=5.3,D66&lt;1.4,A66&lt;5.65,F66&lt;2.5,D66&gt;=0.8),3.6,IF(AND(G66&lt;0.638,G66&lt;0.867,A66&gt;=6.05,A66&lt;6.55,A66&gt;=5.65,F66&lt;2.5,D66&gt;=0.8),4.433,IF(AND(G66&gt;=0.638,G66&lt;0.867,A66&gt;=6.05,A66&lt;6.55,A66&gt;=5.65,F66&lt;2.5,D66&gt;=0.8),4,IF(AND(A66&lt;6.35,H66&lt;11.146,H66&gt;=5.767,A66&lt;7.25,H66&lt;16.244,F66&gt;=2.5,D66&gt;=0.8),5.1,IF(AND(A66&lt;4.5,H66&lt;14.144,G66&lt;0.522,A66&lt;4.75,A66&gt;=4.35,D66&lt;0.45,A66&lt;5.05,D66&lt;0.8),1.35,IF(AND(A66&gt;=4.5,H66&lt;14.144,G66&lt;0.522,A66&lt;4.75,A66&gt;=4.35,D66&lt;0.45,A66&lt;5.05,D66&lt;0.8),1.4,IF(AND(A66&lt;5.15,B66&lt;3.75,G66&lt;0.948,D66&lt;0.35,H66&lt;14.877,D66&lt;0.45,A66&gt;=5.05,D66&lt;0.8),1.4,IF(AND(A66&gt;=5.15,B66&lt;3.75,G66&lt;0.948,D66&lt;0.35,H66&lt;14.877,D66&lt;0.45,A66&gt;=5.05,D66&lt;0.8),1.5,IF(AND(G66&lt;0.112,B66&gt;=3.75,G66&lt;0.948,D66&lt;0.35,H66&lt;14.877,D66&lt;0.45,A66&gt;=5.05,D66&lt;0.8),1.5,IF(AND(G66&gt;=0.112,B66&gt;=3.75,G66&lt;0.948,D66&lt;0.35,H66&lt;14.877,D66&lt;0.45,A66&gt;=5.05,D66&lt;0.8),1.6,IF(AND(G66&lt;0.075,A66&gt;=6.35,H66&lt;11.146,H66&gt;=5.767,A66&lt;7.25,H66&lt;16.244,F66&gt;=2.5,D66&gt;=0.8),5.5,IF(AND(G66&gt;=0.075,A66&gt;=6.35,H66&lt;11.146,H66&gt;=5.767,A66&lt;7.25,H66&lt;16.244,F66&gt;=2.5,D66&gt;=0.8),5.24,IF(AND(B66&lt;2.95,D66&lt;1.9,H66&gt;=11.146,H66&gt;=5.767,A66&lt;7.25,H66&lt;16.244,F66&gt;=2.5,D66&gt;=0.8),5.65,IF(AND(B66&gt;=2.95,D66&lt;1.9,H66&gt;=11.146,H66&gt;=5.767,A66&lt;7.25,H66&lt;16.244,F66&gt;=2.5,D66&gt;=0.8),5.8,IF(AND(H66&lt;13.42,D66&gt;=1.9,H66&gt;=11.146,H66&gt;=5.767,A66&lt;7.25,H66&lt;16.244,F66&gt;=2.5,D66&gt;=0.8),5.6,IF(AND(H66&gt;=13.42,D66&gt;=1.9,H66&gt;=11.146,H66&gt;=5.767,A66&lt;7.25,H66&lt;16.244,F66&gt;=2.5,D66&gt;=0.8),5.34,"shouldnthappen")))))))))))))))))))))))))))))))))))))))</f>
        <v>4.433</v>
      </c>
      <c r="AB66" s="1" t="n">
        <f aca="false">IF(AND(D66&gt;=0.35,F66&lt;1.5),1.5,IF(AND(F66&lt;2.5,D66&gt;=1.55,F66&gt;=1.5),4.85,IF(AND(H66&lt;8.308,D66&lt;0.15,D66&lt;0.35,F66&lt;1.5),1.5,IF(AND(H66&gt;=8.308,D66&lt;0.15,D66&lt;0.35,F66&lt;1.5),1.4,IF(AND(H66&lt;5.523,D66&gt;=0.15,D66&lt;0.35,F66&lt;1.5),1,IF(AND(G66&lt;0.572,H66&lt;10.688,D66&lt;1.55,F66&gt;=1.5),3.75,IF(AND(B66&gt;=3.5,F66&gt;=2.5,D66&gt;=1.55,F66&gt;=1.5),6.3,IF(AND(A66&gt;=5.65,G66&gt;=0.572,H66&lt;10.688,D66&lt;1.55,F66&gt;=1.5),4.45,IF(AND(B66&gt;=2.85,A66&lt;6.15,H66&gt;=10.688,D66&lt;1.55,F66&gt;=1.5),4.35,IF(AND(H66&gt;=16.284,B66&lt;3.5,F66&gt;=2.5,D66&gt;=1.55,F66&gt;=1.5),6.6,IF(AND(G66&gt;=0.241,G66&lt;0.338,H66&gt;=5.523,D66&gt;=0.15,D66&lt;0.35,F66&lt;1.5),1.25,IF(AND(A66&lt;5.05,G66&gt;=0.338,H66&gt;=5.523,D66&gt;=0.15,D66&lt;0.35,F66&lt;1.5),1.35,IF(AND(B66&lt;2.7,A66&lt;5.65,G66&gt;=0.572,H66&lt;10.688,D66&lt;1.55,F66&gt;=1.5),4,IF(AND(B66&gt;=2.7,A66&lt;5.65,G66&gt;=0.572,H66&lt;10.688,D66&lt;1.55,F66&gt;=1.5),3.6,IF(AND(B66&lt;2.45,B66&lt;2.85,A66&lt;6.15,H66&gt;=10.688,D66&lt;1.55,F66&gt;=1.5),3.7,IF(AND(A66&lt;6.25,B66&lt;2.85,A66&gt;=6.15,H66&gt;=10.688,D66&lt;1.55,F66&gt;=1.5),4.5,IF(AND(A66&gt;=6.25,B66&lt;2.85,A66&gt;=6.15,H66&gt;=10.688,D66&lt;1.55,F66&gt;=1.5),4.86,IF(AND(D66&gt;=1.45,B66&gt;=2.85,A66&gt;=6.15,H66&gt;=10.688,D66&lt;1.55,F66&gt;=1.5),4.8,IF(AND(H66&lt;8.202,H66&lt;16.284,B66&lt;3.5,F66&gt;=2.5,D66&gt;=1.55,F66&gt;=1.5),5.7,IF(AND(A66&gt;=5.1,G66&lt;0.241,G66&lt;0.338,H66&gt;=5.523,D66&gt;=0.15,D66&lt;0.35,F66&lt;1.5),1.5,IF(AND(B66&gt;=3.75,A66&gt;=5.05,G66&gt;=0.338,H66&gt;=5.523,D66&gt;=0.15,D66&lt;0.35,F66&lt;1.5),1.6,IF(AND(A66&lt;5.7,B66&gt;=2.45,B66&lt;2.85,A66&lt;6.15,H66&gt;=10.688,D66&lt;1.55,F66&gt;=1.5),3.9,IF(AND(A66&gt;=5.7,B66&gt;=2.45,B66&lt;2.85,A66&lt;6.15,H66&gt;=10.688,D66&lt;1.55,F66&gt;=1.5),4.02,IF(AND(H66&lt;13.654,D66&lt;1.45,B66&gt;=2.85,A66&gt;=6.15,H66&gt;=10.688,D66&lt;1.55,F66&gt;=1.5),4.333,IF(AND(H66&gt;=13.654,D66&lt;1.45,B66&gt;=2.85,A66&gt;=6.15,H66&gt;=10.688,D66&lt;1.55,F66&gt;=1.5),4.54,IF(AND(A66&lt;6.15,H66&gt;=8.202,H66&lt;16.284,B66&lt;3.5,F66&gt;=2.5,D66&gt;=1.55,F66&gt;=1.5),5,IF(AND(H66&lt;13.924,A66&lt;5.1,G66&lt;0.241,G66&lt;0.338,H66&gt;=5.523,D66&gt;=0.15,D66&lt;0.35,F66&lt;1.5),1.4,IF(AND(H66&gt;=13.924,A66&lt;5.1,G66&lt;0.241,G66&lt;0.338,H66&gt;=5.523,D66&gt;=0.15,D66&lt;0.35,F66&lt;1.5),1.5,IF(AND(D66&lt;0.25,B66&lt;3.75,A66&gt;=5.05,G66&gt;=0.338,H66&gt;=5.523,D66&gt;=0.15,D66&lt;0.35,F66&lt;1.5),1.5,IF(AND(D66&gt;=0.25,B66&lt;3.75,A66&gt;=5.05,G66&gt;=0.338,H66&gt;=5.523,D66&gt;=0.15,D66&lt;0.35,F66&lt;1.5),1.4,IF(AND(H66&lt;8.884,B66&gt;=3.05,A66&gt;=6.15,H66&gt;=8.202,H66&lt;16.284,B66&lt;3.5,F66&gt;=2.5,D66&gt;=1.55,F66&gt;=1.5),5.1,IF(AND(A66&lt;6.45,G66&lt;0.368,B66&lt;3.05,A66&gt;=6.15,H66&gt;=8.202,H66&lt;16.284,B66&lt;3.5,F66&gt;=2.5,D66&gt;=1.55,F66&gt;=1.5),5.525,IF(AND(A66&gt;=6.45,G66&lt;0.368,B66&lt;3.05,A66&gt;=6.15,H66&gt;=8.202,H66&lt;16.284,B66&lt;3.5,F66&gt;=2.5,D66&gt;=1.55,F66&gt;=1.5),5.35,IF(AND(D66&lt;2.25,G66&gt;=0.368,B66&lt;3.05,A66&gt;=6.15,H66&gt;=8.202,H66&lt;16.284,B66&lt;3.5,F66&gt;=2.5,D66&gt;=1.55,F66&gt;=1.5),5.8,IF(AND(D66&gt;=2.25,G66&gt;=0.368,B66&lt;3.05,A66&gt;=6.15,H66&gt;=8.202,H66&lt;16.284,B66&lt;3.5,F66&gt;=2.5,D66&gt;=1.55,F66&gt;=1.5),5.2,IF(AND(H66&lt;10.257,H66&gt;=8.884,B66&gt;=3.05,A66&gt;=6.15,H66&gt;=8.202,H66&lt;16.284,B66&lt;3.5,F66&gt;=2.5,D66&gt;=1.55,F66&gt;=1.5),5.9,IF(AND(H66&gt;=10.257,H66&gt;=8.884,B66&gt;=3.05,A66&gt;=6.15,H66&gt;=8.202,H66&lt;16.284,B66&lt;3.5,F66&gt;=2.5,D66&gt;=1.55,F66&gt;=1.5),5.48,"shouldnthappen")))))))))))))))))))))))))))))))))))))</f>
        <v>4.35</v>
      </c>
      <c r="AC66" s="1" t="n">
        <f aca="false">IF(AND(H66&lt;5.748,A66&lt;5.05,D66&lt;0.8),1,IF(AND(B66&lt;3.35,A66&gt;=5.05,D66&lt;0.8),1.7,IF(AND(A66&lt;5.85,G66&lt;0.154,D66&gt;=0.8),4.5,IF(AND(D66&gt;=0.45,H66&gt;=5.748,A66&lt;5.05,D66&lt;0.8),1.6,IF(AND(G66&gt;=0.934,B66&gt;=3.35,A66&gt;=5.05,D66&lt;0.8),1.7,IF(AND(D66&lt;2.1,A66&gt;=5.85,G66&lt;0.154,D66&gt;=0.8),6.15,IF(AND(D66&gt;=2.1,A66&gt;=5.85,G66&lt;0.154,D66&gt;=0.8),5.5,IF(AND(A66&lt;6.1,D66&gt;=1.55,G66&gt;=0.154,D66&gt;=0.8),5,IF(AND(H66&gt;=14.379,G66&lt;0.934,B66&gt;=3.35,A66&gt;=5.05,D66&lt;0.8),1.58,IF(AND(G66&lt;0.379,A66&gt;=6.1,D66&gt;=1.55,G66&gt;=0.154,D66&gt;=0.8),5.42,IF(AND(H66&lt;13.924,G66&lt;0.227,D66&lt;0.45,H66&gt;=5.748,A66&lt;5.05,D66&lt;0.8),1.4,IF(AND(H66&gt;=13.924,G66&lt;0.227,D66&lt;0.45,H66&gt;=5.748,A66&lt;5.05,D66&lt;0.8),1.5,IF(AND(B66&lt;3.1,G66&gt;=0.227,D66&lt;0.45,H66&gt;=5.748,A66&lt;5.05,D66&lt;0.8),1.1,IF(AND(G66&lt;0.13,H66&lt;14.379,G66&lt;0.934,B66&gt;=3.35,A66&gt;=5.05,D66&lt;0.8),1.4,IF(AND(D66&lt;1.05,A66&lt;5.65,D66&lt;1.35,D66&lt;1.55,G66&gt;=0.154,D66&gt;=0.8),3.7,IF(AND(D66&lt;1.25,A66&gt;=5.65,D66&lt;1.35,D66&lt;1.55,G66&gt;=0.154,D66&gt;=0.8),4.06,IF(AND(D66&gt;=1.25,A66&gt;=5.65,D66&lt;1.35,D66&lt;1.55,G66&gt;=0.154,D66&gt;=0.8),4.425,IF(AND(H66&lt;13.654,D66&lt;1.45,D66&gt;=1.35,D66&lt;1.55,G66&gt;=0.154,D66&gt;=0.8),4.275,IF(AND(G66&lt;0.259,D66&gt;=1.45,D66&gt;=1.35,D66&lt;1.55,G66&gt;=0.154,D66&gt;=0.8),5.1,IF(AND(B66&lt;2.95,G66&gt;=0.379,A66&gt;=6.1,D66&gt;=1.55,G66&gt;=0.154,D66&gt;=0.8),6.3,IF(AND(B66&lt;3.25,B66&gt;=3.1,G66&gt;=0.227,D66&lt;0.45,H66&gt;=5.748,A66&lt;5.05,D66&lt;0.8),1.3,IF(AND(B66&gt;=3.25,B66&gt;=3.1,G66&gt;=0.227,D66&lt;0.45,H66&gt;=5.748,A66&lt;5.05,D66&lt;0.8),1.4,IF(AND(H66&gt;=13.372,G66&gt;=0.13,H66&lt;14.379,G66&lt;0.934,B66&gt;=3.35,A66&gt;=5.05,D66&lt;0.8),1.4,IF(AND(H66&lt;6.69,D66&gt;=1.05,A66&lt;5.65,D66&lt;1.35,D66&lt;1.55,G66&gt;=0.154,D66&gt;=0.8),4.033,IF(AND(H66&gt;=6.69,D66&gt;=1.05,A66&lt;5.65,D66&lt;1.35,D66&lt;1.55,G66&gt;=0.154,D66&gt;=0.8),3.88,IF(AND(B66&lt;2.85,H66&gt;=13.654,D66&lt;1.45,D66&gt;=1.35,D66&lt;1.55,G66&gt;=0.154,D66&gt;=0.8),4.8,IF(AND(B66&gt;=2.85,H66&gt;=13.654,D66&lt;1.45,D66&gt;=1.35,D66&lt;1.55,G66&gt;=0.154,D66&gt;=0.8),4.7,IF(AND(H66&lt;11.681,G66&gt;=0.259,D66&gt;=1.45,D66&gt;=1.35,D66&lt;1.55,G66&gt;=0.154,D66&gt;=0.8),4.85,IF(AND(H66&gt;=11.681,G66&gt;=0.259,D66&gt;=1.45,D66&gt;=1.35,D66&lt;1.55,G66&gt;=0.154,D66&gt;=0.8),4.633,IF(AND(A66&lt;6.25,B66&gt;=2.95,G66&gt;=0.379,A66&gt;=6.1,D66&gt;=1.55,G66&gt;=0.154,D66&gt;=0.8),5.4,IF(AND(D66&lt;0.3,H66&lt;13.372,G66&gt;=0.13,H66&lt;14.379,G66&lt;0.934,B66&gt;=3.35,A66&gt;=5.05,D66&lt;0.8),1.475,IF(AND(D66&gt;=0.3,H66&lt;13.372,G66&gt;=0.13,H66&lt;14.379,G66&lt;0.934,B66&gt;=3.35,A66&gt;=5.05,D66&lt;0.8),1.5,IF(AND(B66&lt;3.15,A66&gt;=6.25,B66&gt;=2.95,G66&gt;=0.379,A66&gt;=6.1,D66&gt;=1.55,G66&gt;=0.154,D66&gt;=0.8),5.7,IF(AND(B66&gt;=3.15,A66&gt;=6.25,B66&gt;=2.95,G66&gt;=0.379,A66&gt;=6.1,D66&gt;=1.55,G66&gt;=0.154,D66&gt;=0.8),5.933,"shouldnthappen"))))))))))))))))))))))))))))))))))</f>
        <v>4.7</v>
      </c>
      <c r="AD66" s="1" t="n">
        <f aca="false">IF(AND(H66&lt;6.621,A66&lt;4.95,D66&lt;0.8),1,IF(AND(H66&lt;14.144,H66&gt;=6.621,A66&lt;4.95,D66&lt;0.8),1.4,IF(AND(H66&gt;=14.144,H66&gt;=6.621,A66&lt;4.95,D66&lt;0.8),1.3,IF(AND(G66&lt;0.13,B66&gt;=3.85,A66&gt;=4.95,D66&lt;0.8),1.3,IF(AND(G66&gt;=0.13,B66&gt;=3.85,A66&gt;=4.95,D66&lt;0.8),1.425,IF(AND(A66&gt;=6.05,B66&lt;2.75,D66&lt;1.55,D66&gt;=0.8),4.9,IF(AND(A66&gt;=7.3,G66&lt;0.119,D66&gt;=1.55,D66&gt;=0.8),6.7,IF(AND(H66&lt;6.555,D66&lt;0.25,B66&lt;3.85,A66&gt;=4.95,D66&lt;0.8),1.7,IF(AND(B66&lt;3.4,D66&gt;=0.25,B66&lt;3.85,A66&gt;=4.95,D66&lt;0.8),1.7,IF(AND(B66&gt;=3.4,D66&gt;=0.25,B66&lt;3.85,A66&gt;=4.95,D66&lt;0.8),1.6,IF(AND(A66&lt;5.05,A66&lt;6.05,B66&lt;2.75,D66&lt;1.55,D66&gt;=0.8),3.3,IF(AND(B66&lt;2.85,D66&lt;1.35,B66&gt;=2.75,D66&lt;1.55,D66&gt;=0.8),4.5,IF(AND(H66&lt;12.206,D66&gt;=1.35,B66&gt;=2.75,D66&lt;1.55,D66&gt;=0.8),4.7,IF(AND(H66&gt;=12.206,D66&gt;=1.35,B66&gt;=2.75,D66&lt;1.55,D66&gt;=0.8),4.52,IF(AND(G66&lt;0.024,A66&lt;7.3,G66&lt;0.119,D66&gt;=1.55,D66&gt;=0.8),5.7,IF(AND(G66&gt;=0.024,A66&lt;7.3,G66&lt;0.119,D66&gt;=1.55,D66&gt;=0.8),5.6,IF(AND(F66&lt;2.5,G66&lt;0.417,G66&gt;=0.119,D66&gt;=1.55,D66&gt;=0.8),5.05,IF(AND(B66&lt;3.15,H66&gt;=6.555,D66&lt;0.25,B66&lt;3.85,A66&gt;=4.95,D66&lt;0.8),1.6,IF(AND(G66&lt;0.356,A66&gt;=5.05,A66&lt;6.05,B66&lt;2.75,D66&lt;1.55,D66&gt;=0.8),4.12,IF(AND(A66&lt;5.65,B66&gt;=2.85,D66&lt;1.35,B66&gt;=2.75,D66&lt;1.55,D66&gt;=0.8),3.6,IF(AND(B66&lt;3.15,F66&gt;=2.5,G66&lt;0.417,G66&gt;=0.119,D66&gt;=1.55,D66&gt;=0.8),5.18,IF(AND(B66&gt;=3.15,F66&gt;=2.5,G66&lt;0.417,G66&gt;=0.119,D66&gt;=1.55,D66&gt;=0.8),5.3,IF(AND(D66&lt;1.7,A66&lt;6.95,G66&gt;=0.417,G66&gt;=0.119,D66&gt;=1.55,D66&gt;=0.8),4.7,IF(AND(A66&lt;7.25,A66&gt;=6.95,G66&gt;=0.417,G66&gt;=0.119,D66&gt;=1.55,D66&gt;=0.8),5.8,IF(AND(A66&gt;=7.25,A66&gt;=6.95,G66&gt;=0.417,G66&gt;=0.119,D66&gt;=1.55,D66&gt;=0.8),6.333,IF(AND(H66&lt;8.594,B66&gt;=3.15,H66&gt;=6.555,D66&lt;0.25,B66&lt;3.85,A66&gt;=4.95,D66&lt;0.8),1.4,IF(AND(H66&gt;=8.594,B66&gt;=3.15,H66&gt;=6.555,D66&lt;0.25,B66&lt;3.85,A66&gt;=4.95,D66&lt;0.8),1.5,IF(AND(H66&gt;=11.218,G66&gt;=0.356,A66&gt;=5.05,A66&lt;6.05,B66&lt;2.75,D66&lt;1.55,D66&gt;=0.8),3.925,IF(AND(A66&gt;=6.5,A66&gt;=5.65,B66&gt;=2.85,D66&lt;1.35,B66&gt;=2.75,D66&lt;1.55,D66&gt;=0.8),4.6,IF(AND(H66&lt;8.602,H66&lt;11.218,G66&gt;=0.356,A66&gt;=5.05,A66&lt;6.05,B66&lt;2.75,D66&lt;1.55,D66&gt;=0.8),3.95,IF(AND(H66&gt;=8.602,H66&lt;11.218,G66&gt;=0.356,A66&gt;=5.05,A66&lt;6.05,B66&lt;2.75,D66&lt;1.55,D66&gt;=0.8),3.75,IF(AND(H66&lt;10.129,A66&lt;6.5,A66&gt;=5.65,B66&gt;=2.85,D66&lt;1.35,B66&gt;=2.75,D66&lt;1.55,D66&gt;=0.8),4.2,IF(AND(H66&gt;=10.129,A66&lt;6.5,A66&gt;=5.65,B66&gt;=2.85,D66&lt;1.35,B66&gt;=2.75,D66&lt;1.55,D66&gt;=0.8),4.267,IF(AND(D66&lt;2.2,B66&lt;3.05,D66&gt;=1.7,A66&lt;6.95,G66&gt;=0.417,G66&gt;=0.119,D66&gt;=1.55,D66&gt;=0.8),5.3,IF(AND(D66&gt;=2.2,B66&lt;3.05,D66&gt;=1.7,A66&lt;6.95,G66&gt;=0.417,G66&gt;=0.119,D66&gt;=1.55,D66&gt;=0.8),5.133,IF(AND(D66&lt;2.45,B66&gt;=3.05,D66&gt;=1.7,A66&lt;6.95,G66&gt;=0.417,G66&gt;=0.119,D66&gt;=1.55,D66&gt;=0.8),5.6,IF(AND(D66&gt;=2.45,B66&gt;=3.05,D66&gt;=1.7,A66&lt;6.95,G66&gt;=0.417,G66&gt;=0.119,D66&gt;=1.55,D66&gt;=0.8),6,"shouldnthappen")))))))))))))))))))))))))))))))))))))</f>
        <v>4.52</v>
      </c>
      <c r="AE66" s="1" t="n">
        <f aca="false">IF(AND(G66&lt;0.123,D66&gt;=0.25,D66&lt;0.75),1.3,IF(AND(H66&gt;=16.774,D66&gt;=1.75,D66&gt;=0.75),6.4,IF(AND(B66&lt;3.4,A66&lt;4.8,D66&lt;0.25,D66&lt;0.75),1.22,IF(AND(B66&gt;=3.4,A66&lt;4.8,D66&lt;0.25,D66&lt;0.75),1,IF(AND(A66&gt;=5.45,A66&gt;=4.8,D66&lt;0.25,D66&lt;0.75),1.367,IF(AND(H66&gt;=10.688,D66&lt;1.35,D66&lt;1.75,D66&gt;=0.75),4.2,IF(AND(A66&lt;5.3,D66&gt;=1.35,D66&lt;1.75,D66&gt;=0.75),4.05,IF(AND(G66&gt;=0.857,H66&lt;16.774,D66&gt;=1.75,D66&gt;=0.75),5.02,IF(AND(H66&lt;6.089,A66&lt;5.45,A66&gt;=4.8,D66&lt;0.25,D66&lt;0.75),1.7,IF(AND(G66&lt;0.184,D66&lt;0.35,G66&gt;=0.123,D66&gt;=0.25,D66&lt;0.75),1.7,IF(AND(G66&gt;=0.184,D66&lt;0.35,G66&gt;=0.123,D66&gt;=0.25,D66&lt;0.75),1.48,IF(AND(A66&lt;5.25,D66&gt;=0.35,G66&gt;=0.123,D66&gt;=0.25,D66&lt;0.75),1.75,IF(AND(A66&gt;=5.25,D66&gt;=0.35,G66&gt;=0.123,D66&gt;=0.25,D66&lt;0.75),1.5,IF(AND(A66&lt;5.3,H66&lt;10.688,D66&lt;1.35,D66&lt;1.75,D66&gt;=0.75),3.15,IF(AND(H66&lt;9.474,A66&gt;=5.3,D66&gt;=1.35,D66&lt;1.75,D66&gt;=0.75),4.95,IF(AND(G66&gt;=0.779,G66&lt;0.857,H66&lt;16.774,D66&gt;=1.75,D66&gt;=0.75),6,IF(AND(G66&lt;0.05,H66&gt;=6.089,A66&lt;5.45,A66&gt;=4.8,D66&lt;0.25,D66&lt;0.75),1.4,IF(AND(H66&lt;6.69,A66&gt;=5.3,H66&lt;10.688,D66&lt;1.35,D66&lt;1.75,D66&gt;=0.75),4.033,IF(AND(H66&gt;=6.69,A66&gt;=5.3,H66&lt;10.688,D66&lt;1.35,D66&lt;1.75,D66&gt;=0.75),3.733,IF(AND(B66&lt;2.5,H66&gt;=9.474,A66&gt;=5.3,D66&gt;=1.35,D66&lt;1.75,D66&gt;=0.75),4.5,IF(AND(D66&gt;=2.45,G66&lt;0.779,G66&lt;0.857,H66&lt;16.774,D66&gt;=1.75,D66&gt;=0.75),6,IF(AND(B66&gt;=3.75,G66&gt;=0.05,H66&gt;=6.089,A66&lt;5.45,A66&gt;=4.8,D66&lt;0.25,D66&lt;0.75),1.6,IF(AND(H66&lt;13.695,B66&gt;=2.5,H66&gt;=9.474,A66&gt;=5.3,D66&gt;=1.35,D66&lt;1.75,D66&gt;=0.75),4.567,IF(AND(G66&gt;=0.654,D66&lt;2.45,G66&lt;0.779,G66&lt;0.857,H66&lt;16.774,D66&gt;=1.75,D66&gt;=0.75),4.9,IF(AND(G66&gt;=0.73,B66&lt;3.75,G66&gt;=0.05,H66&gt;=6.089,A66&lt;5.45,A66&gt;=4.8,D66&lt;0.25,D66&lt;0.75),1.4,IF(AND(A66&lt;6.65,H66&gt;=13.695,B66&gt;=2.5,H66&gt;=9.474,A66&gt;=5.3,D66&gt;=1.35,D66&lt;1.75,D66&gt;=0.75),4.4,IF(AND(A66&gt;=6.65,H66&gt;=13.695,B66&gt;=2.5,H66&gt;=9.474,A66&gt;=5.3,D66&gt;=1.35,D66&lt;1.75,D66&gt;=0.75),4.84,IF(AND(B66&lt;2.75,G66&lt;0.654,D66&lt;2.45,G66&lt;0.779,G66&lt;0.857,H66&lt;16.774,D66&gt;=1.75,D66&gt;=0.75),5.2,IF(AND(H66&lt;9.524,G66&lt;0.73,B66&lt;3.75,G66&gt;=0.05,H66&gt;=6.089,A66&lt;5.45,A66&gt;=4.8,D66&lt;0.25,D66&lt;0.75),1.5,IF(AND(H66&gt;=9.524,G66&lt;0.73,B66&lt;3.75,G66&gt;=0.05,H66&gt;=6.089,A66&lt;5.45,A66&gt;=4.8,D66&lt;0.25,D66&lt;0.75),1.4,IF(AND(H66&gt;=13.644,B66&gt;=2.75,G66&lt;0.654,D66&lt;2.45,G66&lt;0.779,G66&lt;0.857,H66&lt;16.774,D66&gt;=1.75,D66&gt;=0.75),6.033,IF(AND(A66&gt;=6.85,H66&lt;13.644,B66&gt;=2.75,G66&lt;0.654,D66&lt;2.45,G66&lt;0.779,G66&lt;0.857,H66&lt;16.774,D66&gt;=1.75,D66&gt;=0.75),5.1,IF(AND(A66&gt;=6.75,A66&lt;6.85,H66&lt;13.644,B66&gt;=2.75,G66&lt;0.654,D66&lt;2.45,G66&lt;0.779,G66&lt;0.857,H66&lt;16.774,D66&gt;=1.75,D66&gt;=0.75),5.9,IF(AND(D66&gt;=2.35,A66&lt;6.75,A66&lt;6.85,H66&lt;13.644,B66&gt;=2.75,G66&lt;0.654,D66&lt;2.45,G66&lt;0.779,G66&lt;0.857,H66&lt;16.774,D66&gt;=1.75,D66&gt;=0.75),5.6,IF(AND(H66&lt;11.146,D66&lt;2.35,A66&lt;6.75,A66&lt;6.85,H66&lt;13.644,B66&gt;=2.75,G66&lt;0.654,D66&lt;2.45,G66&lt;0.779,G66&lt;0.857,H66&lt;16.774,D66&gt;=1.75,D66&gt;=0.75),5.4,IF(AND(H66&gt;=11.146,D66&lt;2.35,A66&lt;6.75,A66&lt;6.85,H66&lt;13.644,B66&gt;=2.75,G66&lt;0.654,D66&lt;2.45,G66&lt;0.779,G66&lt;0.857,H66&lt;16.774,D66&gt;=1.75,D66&gt;=0.75),5.6,"shouldnthappen"))))))))))))))))))))))))))))))))))))</f>
        <v>4.4</v>
      </c>
      <c r="AF66" s="1" t="n">
        <f aca="false">IF(AND(A66&lt;4.5,D66&lt;0.8),1.233,IF(AND(B66&lt;3.05,A66&gt;=4.5,D66&lt;0.8),1.4,IF(AND(D66&gt;=0.45,B66&gt;=3.05,A66&gt;=4.5,D66&lt;0.8),1.667,IF(AND(D66&lt;1.05,D66&lt;1.35,A66&lt;6.25,D66&gt;=0.8),3.633,IF(AND(H66&lt;13.935,A66&gt;=7.05,A66&gt;=6.25,D66&gt;=0.8),6,IF(AND(G66&gt;=0.948,D66&lt;0.45,B66&gt;=3.05,A66&gt;=4.5,D66&lt;0.8),1.7,IF(AND(G66&lt;0.652,D66&gt;=1.05,D66&lt;1.35,A66&lt;6.25,D66&gt;=0.8),4.16,IF(AND(D66&gt;=2.15,D66&gt;=1.75,D66&gt;=1.35,A66&lt;6.25,D66&gt;=0.8),5.4,IF(AND(G66&gt;=0.912,F66&lt;2.5,A66&lt;7.05,A66&gt;=6.25,D66&gt;=0.8),4.4,IF(AND(B66&gt;=3.25,F66&gt;=2.5,A66&lt;7.05,A66&gt;=6.25,D66&gt;=0.8),5.85,IF(AND(H66&lt;17.32,H66&gt;=13.935,A66&gt;=7.05,A66&gt;=6.25,D66&gt;=0.8),6.65,IF(AND(H66&gt;=17.32,H66&gt;=13.935,A66&gt;=7.05,A66&gt;=6.25,D66&gt;=0.8),6.4,IF(AND(H66&gt;=13.547,G66&lt;0.948,D66&lt;0.45,B66&gt;=3.05,A66&gt;=4.5,D66&lt;0.8),1.38,IF(AND(B66&gt;=2.75,G66&gt;=0.652,D66&gt;=1.05,D66&lt;1.35,A66&lt;6.25,D66&gt;=0.8),3.6,IF(AND(H66&lt;9.417,G66&lt;0.404,D66&lt;1.75,D66&gt;=1.35,A66&lt;6.25,D66&gt;=0.8),4.2,IF(AND(H66&gt;=9.417,G66&lt;0.404,D66&lt;1.75,D66&gt;=1.35,A66&lt;6.25,D66&gt;=0.8),4.5,IF(AND(G66&lt;0.464,G66&gt;=0.404,D66&lt;1.75,D66&gt;=1.35,A66&lt;6.25,D66&gt;=0.8),4.5,IF(AND(G66&gt;=0.464,G66&gt;=0.404,D66&lt;1.75,D66&gt;=1.35,A66&lt;6.25,D66&gt;=0.8),4.625,IF(AND(D66&lt;1.85,D66&lt;2.15,D66&gt;=1.75,D66&gt;=1.35,A66&lt;6.25,D66&gt;=0.8),4.9,IF(AND(D66&gt;=1.85,D66&lt;2.15,D66&gt;=1.75,D66&gt;=1.35,A66&lt;6.25,D66&gt;=0.8),5.05,IF(AND(G66&lt;0.332,G66&lt;0.912,F66&lt;2.5,A66&lt;7.05,A66&gt;=6.25,D66&gt;=0.8),4.467,IF(AND(G66&gt;=0.332,G66&lt;0.912,F66&lt;2.5,A66&lt;7.05,A66&gt;=6.25,D66&gt;=0.8),4.767,IF(AND(D66&lt;0.15,H66&lt;13.547,G66&lt;0.948,D66&lt;0.45,B66&gt;=3.05,A66&gt;=4.5,D66&lt;0.8),1.5,IF(AND(D66&lt;1.15,B66&lt;2.75,G66&gt;=0.652,D66&gt;=1.05,D66&lt;1.35,A66&lt;6.25,D66&gt;=0.8),3.9,IF(AND(D66&gt;=1.15,B66&lt;2.75,G66&gt;=0.652,D66&gt;=1.05,D66&lt;1.35,A66&lt;6.25,D66&gt;=0.8),4,IF(AND(D66&gt;=2.25,B66&lt;3.15,B66&lt;3.25,F66&gt;=2.5,A66&lt;7.05,A66&gt;=6.25,D66&gt;=0.8),5.14,IF(AND(G66&lt;0.621,B66&gt;=3.15,B66&lt;3.25,F66&gt;=2.5,A66&lt;7.05,A66&gt;=6.25,D66&gt;=0.8),5.75,IF(AND(G66&gt;=0.621,B66&gt;=3.15,B66&lt;3.25,F66&gt;=2.5,A66&lt;7.05,A66&gt;=6.25,D66&gt;=0.8),5.1,IF(AND(G66&gt;=0.862,D66&gt;=0.15,H66&lt;13.547,G66&lt;0.948,D66&lt;0.45,B66&gt;=3.05,A66&gt;=4.5,D66&lt;0.8),1.5,IF(AND(A66&lt;6.35,D66&lt;2.25,B66&lt;3.15,B66&lt;3.25,F66&gt;=2.5,A66&lt;7.05,A66&gt;=6.25,D66&gt;=0.8),5.267,IF(AND(A66&gt;=6.35,D66&lt;2.25,B66&lt;3.15,B66&lt;3.25,F66&gt;=2.5,A66&lt;7.05,A66&gt;=6.25,D66&gt;=0.8),5.42,IF(AND(A66&lt;5.1,G66&lt;0.862,D66&gt;=0.15,H66&lt;13.547,G66&lt;0.948,D66&lt;0.45,B66&gt;=3.05,A66&gt;=4.5,D66&lt;0.8),1.35,IF(AND(B66&lt;3.95,A66&gt;=5.1,G66&lt;0.862,D66&gt;=0.15,H66&lt;13.547,G66&lt;0.948,D66&lt;0.45,B66&gt;=3.05,A66&gt;=4.5,D66&lt;0.8),1.5,IF(AND(B66&gt;=3.95,A66&gt;=5.1,G66&lt;0.862,D66&gt;=0.15,H66&lt;13.547,G66&lt;0.948,D66&lt;0.45,B66&gt;=3.05,A66&gt;=4.5,D66&lt;0.8),1.467,"shouldnthappen"))))))))))))))))))))))))))))))))))</f>
        <v>4.625</v>
      </c>
      <c r="AG66" s="1" t="n">
        <f aca="false">IF(AND(H66&lt;5.748,A66&lt;4.85,D66&lt;0.75),1,IF(AND(B66&gt;=3.5,D66&gt;=1.75,D66&gt;=0.75),6.2,IF(AND(A66&gt;=4.65,H66&gt;=5.748,A66&lt;4.85,D66&lt;0.75),1.333,IF(AND(H66&lt;6.417,B66&lt;3.45,A66&gt;=4.85,D66&lt;0.75),1.7,IF(AND(A66&lt;5.05,B66&gt;=3.45,A66&gt;=4.85,D66&lt;0.75),1.4,IF(AND(A66&gt;=5.05,B66&gt;=3.45,A66&gt;=4.85,D66&lt;0.75),1.5,IF(AND(F66&gt;=2.5,H66&lt;13.641,D66&lt;1.75,D66&gt;=0.75),4.667,IF(AND(G66&lt;0.187,H66&gt;=13.641,D66&lt;1.75,D66&gt;=0.75),5,IF(AND(A66&gt;=7.1,B66&lt;3.5,D66&gt;=1.75,D66&gt;=0.75),6.575,IF(AND(G66&lt;0.161,A66&lt;4.65,H66&gt;=5.748,A66&lt;4.85,D66&lt;0.75),1.5,IF(AND(H66&lt;8.399,H66&gt;=6.417,B66&lt;3.45,A66&gt;=4.85,D66&lt;0.75),1.5,IF(AND(H66&gt;=8.399,H66&gt;=6.417,B66&lt;3.45,A66&gt;=4.85,D66&lt;0.75),1.625,IF(AND(G66&lt;0.086,F66&lt;2.5,H66&lt;13.641,D66&lt;1.75,D66&gt;=0.75),4.7,IF(AND(D66&lt;1.35,G66&gt;=0.187,H66&gt;=13.641,D66&lt;1.75,D66&gt;=0.75),4.2,IF(AND(G66&lt;0.422,G66&gt;=0.161,A66&lt;4.65,H66&gt;=5.748,A66&lt;4.85,D66&lt;0.75),1.4,IF(AND(G66&gt;=0.422,G66&gt;=0.161,A66&lt;4.65,H66&gt;=5.748,A66&lt;4.85,D66&lt;0.75),1.3,IF(AND(B66&lt;2.5,D66&gt;=1.35,G66&gt;=0.187,H66&gt;=13.641,D66&lt;1.75,D66&gt;=0.75),4.5,IF(AND(B66&lt;2.75,A66&lt;6,A66&lt;7.1,B66&lt;3.5,D66&gt;=1.75,D66&gt;=0.75),5.1,IF(AND(B66&gt;=2.75,A66&lt;6,A66&lt;7.1,B66&lt;3.5,D66&gt;=1.75,D66&gt;=0.75),5.02,IF(AND(A66&lt;5.15,A66&lt;5.9,G66&gt;=0.086,F66&lt;2.5,H66&lt;13.641,D66&lt;1.75,D66&gt;=0.75),3,IF(AND(G66&lt;0.644,A66&gt;=5.9,G66&gt;=0.086,F66&lt;2.5,H66&lt;13.641,D66&lt;1.75,D66&gt;=0.75),4.65,IF(AND(G66&gt;=0.644,A66&gt;=5.9,G66&gt;=0.086,F66&lt;2.5,H66&lt;13.641,D66&lt;1.75,D66&gt;=0.75),4.24,IF(AND(D66&lt;1.45,B66&gt;=2.5,D66&gt;=1.35,G66&gt;=0.187,H66&gt;=13.641,D66&lt;1.75,D66&gt;=0.75),4.68,IF(AND(D66&gt;=1.45,B66&gt;=2.5,D66&gt;=1.35,G66&gt;=0.187,H66&gt;=13.641,D66&lt;1.75,D66&gt;=0.75),4.833,IF(AND(H66&lt;13.18,D66&lt;2.05,A66&gt;=6,A66&lt;7.1,B66&lt;3.5,D66&gt;=1.75,D66&gt;=0.75),5.44,IF(AND(H66&gt;=13.18,D66&lt;2.05,A66&gt;=6,A66&lt;7.1,B66&lt;3.5,D66&gt;=1.75,D66&gt;=0.75),5.1,IF(AND(H66&lt;8.759,D66&gt;=2.05,A66&gt;=6,A66&lt;7.1,B66&lt;3.5,D66&gt;=1.75,D66&gt;=0.75),5.4,IF(AND(A66&gt;=5.75,A66&gt;=5.15,A66&lt;5.9,G66&gt;=0.086,F66&lt;2.5,H66&lt;13.641,D66&lt;1.75,D66&gt;=0.75),3.967,IF(AND(H66&lt;10.159,H66&gt;=8.759,D66&gt;=2.05,A66&gt;=6,A66&lt;7.1,B66&lt;3.5,D66&gt;=1.75,D66&gt;=0.75),5.925,IF(AND(D66&lt;1.2,A66&lt;5.75,A66&gt;=5.15,A66&lt;5.9,G66&gt;=0.086,F66&lt;2.5,H66&lt;13.641,D66&lt;1.75,D66&gt;=0.75),3.667,IF(AND(D66&lt;2.25,H66&gt;=10.159,H66&gt;=8.759,D66&gt;=2.05,A66&gt;=6,A66&lt;7.1,B66&lt;3.5,D66&gt;=1.75,D66&gt;=0.75),5.66,IF(AND(D66&gt;=2.25,H66&gt;=10.159,H66&gt;=8.759,D66&gt;=2.05,A66&gt;=6,A66&lt;7.1,B66&lt;3.5,D66&gt;=1.75,D66&gt;=0.75),5.34,IF(AND(D66&lt;1.35,D66&gt;=1.2,A66&lt;5.75,A66&gt;=5.15,A66&lt;5.9,G66&gt;=0.086,F66&lt;2.5,H66&lt;13.641,D66&lt;1.75,D66&gt;=0.75),4.025,IF(AND(D66&gt;=1.35,D66&gt;=1.2,A66&lt;5.75,A66&gt;=5.15,A66&lt;5.9,G66&gt;=0.086,F66&lt;2.5,H66&lt;13.641,D66&lt;1.75,D66&gt;=0.75),3.9,"shouldnthappen"))))))))))))))))))))))))))))))))))</f>
        <v>4.68</v>
      </c>
      <c r="AH66" s="1" t="n">
        <f aca="false">IF(AND(F66&lt;1.5,H66&lt;6.799,A66&lt;5.45),1.7,IF(AND(F66&gt;=1.5,H66&lt;6.799,A66&lt;5.45),4.1,IF(AND(D66&gt;=0.8,H66&gt;=6.799,A66&lt;5.45),3.9,IF(AND(H66&lt;7.564,F66&lt;2.5,A66&gt;=5.45),3.925,IF(AND(H66&gt;=16.284,F66&gt;=2.5,A66&gt;=5.45),6.5,IF(AND(A66&lt;4.35,D66&lt;0.8,H66&gt;=6.799,A66&lt;5.45),1.1,IF(AND(B66&lt;2.8,D66&lt;1.35,H66&gt;=7.564,F66&lt;2.5,A66&gt;=5.45),4.1,IF(AND(B66&gt;=2.8,D66&lt;1.35,H66&gt;=7.564,F66&lt;2.5,A66&gt;=5.45),4.267,IF(AND(B66&lt;2.75,D66&gt;=1.35,H66&gt;=7.564,F66&lt;2.5,A66&gt;=5.45),5,IF(AND(G66&gt;=0.078,G66&lt;0.26,H66&lt;16.284,F66&gt;=2.5,A66&gt;=5.45),6.06,IF(AND(G66&gt;=0.805,G66&gt;=0.26,H66&lt;16.284,F66&gt;=2.5,A66&gt;=5.45),5.02,IF(AND(H66&gt;=10.109,B66&gt;=3.45,A66&gt;=4.35,D66&lt;0.8,H66&gt;=6.799,A66&lt;5.45),1.55,IF(AND(D66&lt;2.25,G66&lt;0.078,G66&lt;0.26,H66&lt;16.284,F66&gt;=2.5,A66&gt;=5.45),5.6,IF(AND(D66&gt;=2.25,G66&lt;0.078,G66&lt;0.26,H66&lt;16.284,F66&gt;=2.5,A66&gt;=5.45),5.7,IF(AND(A66&lt;6.15,G66&lt;0.805,G66&gt;=0.26,H66&lt;16.284,F66&gt;=2.5,A66&gt;=5.45),4.967,IF(AND(A66&lt;4.65,H66&lt;12.227,B66&lt;3.45,A66&gt;=4.35,D66&lt;0.8,H66&gt;=6.799,A66&lt;5.45),1.333,IF(AND(A66&lt;4.85,H66&gt;=12.227,B66&lt;3.45,A66&gt;=4.35,D66&lt;0.8,H66&gt;=6.799,A66&lt;5.45),1.42,IF(AND(A66&gt;=4.85,H66&gt;=12.227,B66&lt;3.45,A66&gt;=4.35,D66&lt;0.8,H66&gt;=6.799,A66&lt;5.45),1.533,IF(AND(A66&lt;5.05,H66&lt;10.109,B66&gt;=3.45,A66&gt;=4.35,D66&lt;0.8,H66&gt;=6.799,A66&lt;5.45),1.4,IF(AND(A66&gt;=5.05,H66&lt;10.109,B66&gt;=3.45,A66&gt;=4.35,D66&lt;0.8,H66&gt;=6.799,A66&lt;5.45),1.5,IF(AND(G66&lt;0.14,H66&lt;13.531,B66&gt;=2.75,D66&gt;=1.35,H66&gt;=7.564,F66&lt;2.5,A66&gt;=5.45),4.7,IF(AND(G66&lt;0.187,H66&gt;=13.531,B66&gt;=2.75,D66&gt;=1.35,H66&gt;=7.564,F66&lt;2.5,A66&gt;=5.45),5,IF(AND(G66&gt;=0.187,H66&gt;=13.531,B66&gt;=2.75,D66&gt;=1.35,H66&gt;=7.564,F66&lt;2.5,A66&gt;=5.45),4.66,IF(AND(A66&lt;6.35,A66&gt;=6.15,G66&lt;0.805,G66&gt;=0.26,H66&lt;16.284,F66&gt;=2.5,A66&gt;=5.45),6,IF(AND(D66&lt;0.15,A66&gt;=4.65,H66&lt;12.227,B66&lt;3.45,A66&gt;=4.35,D66&lt;0.8,H66&gt;=6.799,A66&lt;5.45),1.5,IF(AND(H66&lt;10.723,G66&gt;=0.14,H66&lt;13.531,B66&gt;=2.75,D66&gt;=1.35,H66&gt;=7.564,F66&lt;2.5,A66&gt;=5.45),4.6,IF(AND(H66&gt;=10.723,G66&gt;=0.14,H66&lt;13.531,B66&gt;=2.75,D66&gt;=1.35,H66&gt;=7.564,F66&lt;2.5,A66&gt;=5.45),4.46,IF(AND(G66&lt;0.364,A66&gt;=6.35,A66&gt;=6.15,G66&lt;0.805,G66&gt;=0.26,H66&lt;16.284,F66&gt;=2.5,A66&gt;=5.45),5.28,IF(AND(A66&lt;5.1,D66&gt;=0.15,A66&gt;=4.65,H66&lt;12.227,B66&lt;3.45,A66&gt;=4.35,D66&lt;0.8,H66&gt;=6.799,A66&lt;5.45),1.36,IF(AND(A66&gt;=5.1,D66&gt;=0.15,A66&gt;=4.65,H66&lt;12.227,B66&lt;3.45,A66&gt;=4.35,D66&lt;0.8,H66&gt;=6.799,A66&lt;5.45),1.4,IF(AND(G66&gt;=0.6,G66&gt;=0.364,A66&gt;=6.35,A66&gt;=6.15,G66&lt;0.805,G66&gt;=0.26,H66&lt;16.284,F66&gt;=2.5,A66&gt;=5.45),5.1,IF(AND(A66&gt;=6.95,G66&lt;0.6,G66&gt;=0.364,A66&gt;=6.35,A66&gt;=6.15,G66&lt;0.805,G66&gt;=0.26,H66&lt;16.284,F66&gt;=2.5,A66&gt;=5.45),5.8,IF(AND(B66&lt;3.2,A66&lt;6.95,G66&lt;0.6,G66&gt;=0.364,A66&gt;=6.35,A66&gt;=6.15,G66&lt;0.805,G66&gt;=0.26,H66&lt;16.284,F66&gt;=2.5,A66&gt;=5.45),5.6,IF(AND(B66&gt;=3.2,A66&lt;6.95,G66&lt;0.6,G66&gt;=0.364,A66&gt;=6.35,A66&gt;=6.15,G66&lt;0.805,G66&gt;=0.26,H66&lt;16.284,F66&gt;=2.5,A66&gt;=5.45),5.7,"shouldnthappen"))))))))))))))))))))))))))))))))))</f>
        <v>4.66</v>
      </c>
      <c r="AI66" s="1" t="n">
        <f aca="false">IF(AND(B66&gt;=3.55,A66&lt;5.05,F66&lt;1.5),1,IF(AND(H66&gt;=13.436,A66&gt;=5.05,F66&lt;1.5),1.633,IF(AND(A66&lt;4.35,B66&lt;3.55,A66&lt;5.05,F66&lt;1.5),1.1,IF(AND(A66&lt;5.15,H66&lt;13.436,A66&gt;=5.05,F66&lt;1.5),1.6,IF(AND(G66&lt;0.837,D66&lt;1.2,B66&lt;2.65,F66&gt;=1.5),3.7,IF(AND(G66&gt;=0.837,D66&lt;1.2,B66&lt;2.65,F66&gt;=1.5),3,IF(AND(D66&lt;1.4,D66&gt;=1.2,B66&lt;2.65,F66&gt;=1.5),4.133,IF(AND(D66&gt;=1.4,D66&gt;=1.2,B66&lt;2.65,F66&gt;=1.5),4.633,IF(AND(G66&lt;0.302,A66&gt;=4.35,B66&lt;3.55,A66&lt;5.05,F66&lt;1.5),1.34,IF(AND(D66&gt;=0.3,A66&gt;=5.15,H66&lt;13.436,A66&gt;=5.05,F66&lt;1.5),1.5,IF(AND(G66&lt;0.233,G66&lt;0.265,D66&lt;1.55,B66&gt;=2.65,F66&gt;=1.5),4.56,IF(AND(G66&gt;=0.233,G66&lt;0.265,D66&lt;1.55,B66&gt;=2.65,F66&gt;=1.5),5.1,IF(AND(G66&lt;0.395,G66&gt;=0.265,D66&lt;1.55,B66&gt;=2.65,F66&gt;=1.5),4.025,IF(AND(H66&lt;13.935,A66&gt;=7.05,D66&gt;=1.55,B66&gt;=2.65,F66&gt;=1.5),6.12,IF(AND(H66&gt;=13.935,A66&gt;=7.05,D66&gt;=1.55,B66&gt;=2.65,F66&gt;=1.5),6.64,IF(AND(G66&gt;=0.858,G66&gt;=0.302,A66&gt;=4.35,B66&lt;3.55,A66&lt;5.05,F66&lt;1.5),1.3,IF(AND(H66&lt;6.543,D66&lt;0.3,A66&gt;=5.15,H66&lt;13.436,A66&gt;=5.05,F66&lt;1.5),1.4,IF(AND(H66&gt;=6.543,D66&lt;0.3,A66&gt;=5.15,H66&lt;13.436,A66&gt;=5.05,F66&lt;1.5),1.48,IF(AND(A66&lt;6.3,G66&gt;=0.395,G66&gt;=0.265,D66&lt;1.55,B66&gt;=2.65,F66&gt;=1.5),4.14,IF(AND(A66&gt;=6.3,G66&gt;=0.395,G66&gt;=0.265,D66&lt;1.55,B66&gt;=2.65,F66&gt;=1.5),4.767,IF(AND(G66&gt;=0.669,B66&lt;3.15,A66&lt;7.05,D66&gt;=1.55,B66&gt;=2.65,F66&gt;=1.5),5,IF(AND(H66&lt;9.459,G66&lt;0.858,G66&gt;=0.302,A66&gt;=4.35,B66&lt;3.55,A66&lt;5.05,F66&lt;1.5),1.4,IF(AND(H66&gt;=9.459,G66&lt;0.858,G66&gt;=0.302,A66&gt;=4.35,B66&lt;3.55,A66&lt;5.05,F66&lt;1.5),1.6,IF(AND(G66&gt;=0.433,G66&lt;0.669,B66&lt;3.15,A66&lt;7.05,D66&gt;=1.55,B66&gt;=2.65,F66&gt;=1.5),5.68,IF(AND(G66&lt;0.481,H66&lt;10.257,B66&gt;=3.15,A66&lt;7.05,D66&gt;=1.55,B66&gt;=2.65,F66&gt;=1.5),5.7,IF(AND(G66&gt;=0.481,H66&lt;10.257,B66&gt;=3.15,A66&lt;7.05,D66&gt;=1.55,B66&gt;=2.65,F66&gt;=1.5),5.9,IF(AND(D66&lt;2.15,H66&gt;=10.257,B66&gt;=3.15,A66&lt;7.05,D66&gt;=1.55,B66&gt;=2.65,F66&gt;=1.5),5.1,IF(AND(D66&gt;=2.15,H66&gt;=10.257,B66&gt;=3.15,A66&lt;7.05,D66&gt;=1.55,B66&gt;=2.65,F66&gt;=1.5),5.42,IF(AND(G66&lt;0.098,G66&lt;0.433,G66&lt;0.669,B66&lt;3.15,A66&lt;7.05,D66&gt;=1.55,B66&gt;=2.65,F66&gt;=1.5),5.567,IF(AND(D66&lt;1.8,G66&gt;=0.098,G66&lt;0.433,G66&lt;0.669,B66&lt;3.15,A66&lt;7.05,D66&gt;=1.55,B66&gt;=2.65,F66&gt;=1.5),5.033,IF(AND(G66&gt;=0.312,D66&gt;=1.8,G66&gt;=0.098,G66&lt;0.433,G66&lt;0.669,B66&lt;3.15,A66&lt;7.05,D66&gt;=1.55,B66&gt;=2.65,F66&gt;=1.5),5.4,IF(AND(H66&lt;9.002,G66&lt;0.312,D66&gt;=1.8,G66&gt;=0.098,G66&lt;0.433,G66&lt;0.669,B66&lt;3.15,A66&lt;7.05,D66&gt;=1.55,B66&gt;=2.65,F66&gt;=1.5),5.1,IF(AND(H66&gt;=9.002,G66&lt;0.312,D66&gt;=1.8,G66&gt;=0.098,G66&lt;0.433,G66&lt;0.669,B66&lt;3.15,A66&lt;7.05,D66&gt;=1.55,B66&gt;=2.65,F66&gt;=1.5),5.26,"shouldnthappen")))))))))))))))))))))))))))))))))</f>
        <v>4.14</v>
      </c>
      <c r="AJ66" s="1" t="n">
        <f aca="false">IF(AND(A66&gt;=5.25,D66&gt;=0.35,D66&lt;0.8),1.433,IF(AND(F66&gt;=2.5,H66&lt;6.927,D66&gt;=0.8),5.1,IF(AND(H66&lt;5.85,B66&lt;3.65,D66&lt;0.35,D66&lt;0.8),1,IF(AND(A66&lt;5.55,B66&gt;=3.65,D66&lt;0.35,D66&lt;0.8),1.5,IF(AND(A66&gt;=5.55,B66&gt;=3.65,D66&lt;0.35,D66&lt;0.8),1.7,IF(AND(H66&lt;7.949,A66&lt;5.25,D66&gt;=0.35,D66&lt;0.8),1.9,IF(AND(H66&gt;=7.949,A66&lt;5.25,D66&gt;=0.35,D66&lt;0.8),1.54,IF(AND(A66&lt;5.55,F66&lt;2.5,H66&lt;6.927,D66&gt;=0.8),3.98,IF(AND(A66&gt;=5.55,F66&lt;2.5,H66&lt;6.927,D66&gt;=0.8),4.1,IF(AND(A66&gt;=7.25,D66&gt;=1.55,H66&gt;=6.927,D66&gt;=0.8),6.65,IF(AND(A66&lt;5.75,D66&lt;1.2,D66&lt;1.55,H66&gt;=6.927,D66&gt;=0.8),3.62,IF(AND(A66&gt;=5.75,D66&lt;1.2,D66&lt;1.55,H66&gt;=6.927,D66&gt;=0.8),4.1,IF(AND(G66&lt;0.175,A66&lt;4.8,H66&gt;=5.85,B66&lt;3.65,D66&lt;0.35,D66&lt;0.8),1.5,IF(AND(G66&gt;=0.175,A66&lt;4.8,H66&gt;=5.85,B66&lt;3.65,D66&lt;0.35,D66&lt;0.8),1.3,IF(AND(A66&gt;=5.05,A66&gt;=4.8,H66&gt;=5.85,B66&lt;3.65,D66&lt;0.35,D66&lt;0.8),1.5,IF(AND(G66&gt;=0.735,A66&lt;6.25,D66&gt;=1.2,D66&lt;1.55,H66&gt;=6.927,D66&gt;=0.8),4,IF(AND(H66&lt;10.464,A66&lt;6.2,A66&lt;7.25,D66&gt;=1.55,H66&gt;=6.927,D66&gt;=0.8),5.1,IF(AND(H66&gt;=10.464,A66&lt;6.2,A66&lt;7.25,D66&gt;=1.55,H66&gt;=6.927,D66&gt;=0.8),4.9,IF(AND(G66&lt;0.418,A66&lt;5.05,A66&gt;=4.8,H66&gt;=5.85,B66&lt;3.65,D66&lt;0.35,D66&lt;0.8),1.48,IF(AND(G66&gt;=0.418,A66&lt;5.05,A66&gt;=4.8,H66&gt;=5.85,B66&lt;3.65,D66&lt;0.35,D66&lt;0.8),1.3,IF(AND(B66&lt;2.75,G66&lt;0.735,A66&lt;6.25,D66&gt;=1.2,D66&lt;1.55,H66&gt;=6.927,D66&gt;=0.8),4.35,IF(AND(H66&lt;15.422,D66&lt;1.45,A66&gt;=6.25,D66&gt;=1.2,D66&lt;1.55,H66&gt;=6.927,D66&gt;=0.8),4.375,IF(AND(H66&gt;=15.422,D66&lt;1.45,A66&gt;=6.25,D66&gt;=1.2,D66&lt;1.55,H66&gt;=6.927,D66&gt;=0.8),4.7,IF(AND(A66&lt;6.4,D66&gt;=1.45,A66&gt;=6.25,D66&gt;=1.2,D66&lt;1.55,H66&gt;=6.927,D66&gt;=0.8),5.1,IF(AND(G66&gt;=0.576,D66&lt;2.15,A66&gt;=6.2,A66&lt;7.25,D66&gt;=1.55,H66&gt;=6.927,D66&gt;=0.8),5.1,IF(AND(G66&lt;0.537,D66&gt;=2.15,A66&gt;=6.2,A66&lt;7.25,D66&gt;=1.55,H66&gt;=6.927,D66&gt;=0.8),5.533,IF(AND(G66&gt;=0.537,D66&gt;=2.15,A66&gt;=6.2,A66&lt;7.25,D66&gt;=1.55,H66&gt;=6.927,D66&gt;=0.8),5.9,IF(AND(D66&lt;1.45,B66&gt;=2.75,G66&lt;0.735,A66&lt;6.25,D66&gt;=1.2,D66&lt;1.55,H66&gt;=6.927,D66&gt;=0.8),4.6,IF(AND(D66&gt;=1.45,B66&gt;=2.75,G66&lt;0.735,A66&lt;6.25,D66&gt;=1.2,D66&lt;1.55,H66&gt;=6.927,D66&gt;=0.8),4.5,IF(AND(H66&lt;12.582,A66&gt;=6.4,D66&gt;=1.45,A66&gt;=6.25,D66&gt;=1.2,D66&lt;1.55,H66&gt;=6.927,D66&gt;=0.8),4.66,IF(AND(H66&gt;=12.582,A66&gt;=6.4,D66&gt;=1.45,A66&gt;=6.25,D66&gt;=1.2,D66&lt;1.55,H66&gt;=6.927,D66&gt;=0.8),4.9,IF(AND(B66&lt;2.75,G66&lt;0.576,D66&lt;2.15,A66&gt;=6.2,A66&lt;7.25,D66&gt;=1.55,H66&gt;=6.927,D66&gt;=0.8),5.3,IF(AND(G66&gt;=0.395,B66&gt;=2.75,G66&lt;0.576,D66&lt;2.15,A66&gt;=6.2,A66&lt;7.25,D66&gt;=1.55,H66&gt;=6.927,D66&gt;=0.8),5.6,IF(AND(D66&gt;=1.9,G66&lt;0.395,B66&gt;=2.75,G66&lt;0.576,D66&lt;2.15,A66&gt;=6.2,A66&lt;7.25,D66&gt;=1.55,H66&gt;=6.927,D66&gt;=0.8),5.333,IF(AND(B66&lt;2.95,D66&lt;1.9,G66&lt;0.395,B66&gt;=2.75,G66&lt;0.576,D66&lt;2.15,A66&gt;=6.2,A66&lt;7.25,D66&gt;=1.55,H66&gt;=6.927,D66&gt;=0.8),5.6,IF(AND(B66&gt;=2.95,D66&lt;1.9,G66&lt;0.395,B66&gt;=2.75,G66&lt;0.576,D66&lt;2.15,A66&gt;=6.2,A66&lt;7.25,D66&gt;=1.55,H66&gt;=6.927,D66&gt;=0.8),5.5,"shouldnthappen"))))))))))))))))))))))))))))))))))))</f>
        <v>4.6</v>
      </c>
      <c r="AK66" s="1" t="n">
        <f aca="false">IF(AND(H66&lt;5.85,B66&lt;3.65,F66&lt;1.5),1,IF(AND(B66&gt;=3.95,B66&gt;=3.65,F66&lt;1.5),1.433,IF(AND(A66&lt;5.15,F66&lt;2.5,F66&gt;=1.5),3.075,IF(AND(D66&gt;=0.35,H66&gt;=5.85,B66&lt;3.65,F66&lt;1.5),1.5,IF(AND(G66&lt;0.168,B66&lt;3.95,B66&gt;=3.65,F66&lt;1.5),1.7,IF(AND(H66&lt;5.767,A66&lt;7.25,F66&gt;=2.5,F66&gt;=1.5),4.5,IF(AND(D66&lt;1.9,A66&gt;=7.25,F66&gt;=2.5,F66&gt;=1.5),6.3,IF(AND(D66&gt;=1.9,A66&gt;=7.25,F66&gt;=2.5,F66&gt;=1.5),6.575,IF(AND(B66&lt;3.75,G66&gt;=0.168,B66&lt;3.95,B66&gt;=3.65,F66&lt;1.5),1.5,IF(AND(B66&gt;=3.75,G66&gt;=0.168,B66&lt;3.95,B66&gt;=3.65,F66&lt;1.5),1.6,IF(AND(D66&gt;=1.35,A66&lt;6.15,A66&gt;=5.15,F66&lt;2.5,F66&gt;=1.5),4.42,IF(AND(D66&lt;1.4,A66&gt;=6.15,A66&gt;=5.15,F66&lt;2.5,F66&gt;=1.5),4.5,IF(AND(D66&gt;=1.4,A66&gt;=6.15,A66&gt;=5.15,F66&lt;2.5,F66&gt;=1.5),4.675,IF(AND(D66&lt;0.15,H66&lt;11.218,D66&lt;0.35,H66&gt;=5.85,B66&lt;3.65,F66&lt;1.5),1.5,IF(AND(D66&lt;0.15,H66&gt;=11.218,D66&lt;0.35,H66&gt;=5.85,B66&lt;3.65,F66&lt;1.5),1.1,IF(AND(B66&lt;2.7,D66&lt;1.35,A66&lt;6.15,A66&gt;=5.15,F66&lt;2.5,F66&gt;=1.5),3.82,IF(AND(A66&lt;6.15,G66&gt;=0.755,H66&gt;=5.767,A66&lt;7.25,F66&gt;=2.5,F66&gt;=1.5),4.98,IF(AND(A66&gt;=6.15,G66&gt;=0.755,H66&gt;=5.767,A66&lt;7.25,F66&gt;=2.5,F66&gt;=1.5),5.3,IF(AND(B66&lt;3.4,D66&gt;=0.15,H66&lt;11.218,D66&lt;0.35,H66&gt;=5.85,B66&lt;3.65,F66&lt;1.5),1.4,IF(AND(B66&gt;=3.4,D66&gt;=0.15,H66&lt;11.218,D66&lt;0.35,H66&gt;=5.85,B66&lt;3.65,F66&lt;1.5),1.3,IF(AND(H66&lt;11.731,D66&gt;=0.15,H66&gt;=11.218,D66&lt;0.35,H66&gt;=5.85,B66&lt;3.65,F66&lt;1.5),1.2,IF(AND(H66&lt;9.053,B66&gt;=2.7,D66&lt;1.35,A66&lt;6.15,A66&gt;=5.15,F66&lt;2.5,F66&gt;=1.5),3.85,IF(AND(D66&gt;=2.1,B66&lt;2.85,G66&lt;0.755,H66&gt;=5.767,A66&lt;7.25,F66&gt;=2.5,F66&gt;=1.5),5.6,IF(AND(D66&gt;=2.45,B66&gt;=2.85,G66&lt;0.755,H66&gt;=5.767,A66&lt;7.25,F66&gt;=2.5,F66&gt;=1.5),5.8,IF(AND(B66&gt;=3.45,H66&gt;=11.731,D66&gt;=0.15,H66&gt;=11.218,D66&lt;0.35,H66&gt;=5.85,B66&lt;3.65,F66&lt;1.5),1.3,IF(AND(A66&lt;5.9,H66&gt;=9.053,B66&gt;=2.7,D66&lt;1.35,A66&lt;6.15,A66&gt;=5.15,F66&lt;2.5,F66&gt;=1.5),4.3,IF(AND(A66&gt;=5.9,H66&gt;=9.053,B66&gt;=2.7,D66&lt;1.35,A66&lt;6.15,A66&gt;=5.15,F66&lt;2.5,F66&gt;=1.5),4,IF(AND(G66&gt;=0.519,D66&lt;2.1,B66&lt;2.85,G66&lt;0.755,H66&gt;=5.767,A66&lt;7.25,F66&gt;=2.5,F66&gt;=1.5),4.9,IF(AND(A66&gt;=7.05,D66&lt;2.45,B66&gt;=2.85,G66&lt;0.755,H66&gt;=5.767,A66&lt;7.25,F66&gt;=2.5,F66&gt;=1.5),5.8,IF(AND(H66&lt;14.396,B66&lt;3.45,H66&gt;=11.731,D66&gt;=0.15,H66&gt;=11.218,D66&lt;0.35,H66&gt;=5.85,B66&lt;3.65,F66&lt;1.5),1.44,IF(AND(H66&gt;=14.396,B66&lt;3.45,H66&gt;=11.731,D66&gt;=0.15,H66&gt;=11.218,D66&lt;0.35,H66&gt;=5.85,B66&lt;3.65,F66&lt;1.5),1.3,IF(AND(G66&lt;0.282,G66&lt;0.519,D66&lt;2.1,B66&lt;2.85,G66&lt;0.755,H66&gt;=5.767,A66&lt;7.25,F66&gt;=2.5,F66&gt;=1.5),5.1,IF(AND(G66&gt;=0.282,G66&lt;0.519,D66&lt;2.1,B66&lt;2.85,G66&lt;0.755,H66&gt;=5.767,A66&lt;7.25,F66&gt;=2.5,F66&gt;=1.5),5.3,IF(AND(A66&lt;6.4,D66&lt;1.9,A66&lt;7.05,D66&lt;2.45,B66&gt;=2.85,G66&lt;0.755,H66&gt;=5.767,A66&lt;7.25,F66&gt;=2.5,F66&gt;=1.5),5.6,IF(AND(A66&gt;=6.4,D66&lt;1.9,A66&lt;7.05,D66&lt;2.45,B66&gt;=2.85,G66&lt;0.755,H66&gt;=5.767,A66&lt;7.25,F66&gt;=2.5,F66&gt;=1.5),5.5,IF(AND(H66&lt;8.884,D66&gt;=1.9,A66&lt;7.05,D66&lt;2.45,B66&gt;=2.85,G66&lt;0.755,H66&gt;=5.767,A66&lt;7.25,F66&gt;=2.5,F66&gt;=1.5),5.3,IF(AND(H66&gt;=8.884,D66&gt;=1.9,A66&lt;7.05,D66&lt;2.45,B66&gt;=2.85,G66&lt;0.755,H66&gt;=5.767,A66&lt;7.25,F66&gt;=2.5,F66&gt;=1.5),5.52,"shouldnthappen")))))))))))))))))))))))))))))))))))))</f>
        <v>4.42</v>
      </c>
      <c r="AL66" s="1" t="n">
        <f aca="false">IF(AND(H66&lt;5.85,A66&lt;5.05,D66&lt;0.8),1,IF(AND(B66&lt;3.35,A66&gt;=5.05,D66&lt;0.8),1.7,IF(AND(D66&gt;=2.45,F66&gt;=2.5,D66&gt;=0.8),6.05,IF(AND(H66&gt;=11.218,H66&gt;=5.85,A66&lt;5.05,D66&lt;0.8),1.28,IF(AND(G66&gt;=0.948,B66&gt;=3.35,A66&gt;=5.05,D66&lt;0.8),1.7,IF(AND(G66&gt;=0.423,H66&lt;11.218,H66&gt;=5.85,A66&lt;5.05,D66&lt;0.8),1.3,IF(AND(B66&lt;3.6,G66&lt;0.948,B66&gt;=3.35,A66&gt;=5.05,D66&lt;0.8),1.4,IF(AND(H66&lt;10.258,D66&lt;1.15,A66&lt;5.9,F66&lt;2.5,D66&gt;=0.8),3.36,IF(AND(H66&gt;=10.258,D66&lt;1.15,A66&lt;5.9,F66&lt;2.5,D66&gt;=0.8),3.9,IF(AND(A66&lt;5.3,D66&gt;=1.15,A66&lt;5.9,F66&lt;2.5,D66&gt;=0.8),3.9,IF(AND(D66&lt;1.55,B66&lt;2.75,A66&gt;=5.9,F66&lt;2.5,D66&gt;=0.8),4.64,IF(AND(D66&gt;=1.55,B66&lt;2.75,A66&gt;=5.9,F66&lt;2.5,D66&gt;=0.8),5.1,IF(AND(D66&gt;=1.6,B66&gt;=2.75,A66&gt;=5.9,F66&lt;2.5,D66&gt;=0.8),5,IF(AND(H66&lt;5.767,H66&lt;8.598,D66&lt;2.45,F66&gt;=2.5,D66&gt;=0.8),4.5,IF(AND(A66&lt;6.25,H66&gt;=8.598,D66&lt;2.45,F66&gt;=2.5,D66&gt;=0.8),5.02,IF(AND(B66&lt;3.55,G66&lt;0.423,H66&lt;11.218,H66&gt;=5.85,A66&lt;5.05,D66&lt;0.8),1.525,IF(AND(B66&gt;=3.55,G66&lt;0.423,H66&lt;11.218,H66&gt;=5.85,A66&lt;5.05,D66&lt;0.8),1.4,IF(AND(H66&gt;=13.932,B66&gt;=3.6,G66&lt;0.948,B66&gt;=3.35,A66&gt;=5.05,D66&lt;0.8),1.65,IF(AND(G66&gt;=0.652,A66&gt;=5.3,D66&gt;=1.15,A66&lt;5.9,F66&lt;2.5,D66&gt;=0.8),3.8,IF(AND(D66&lt;1.35,D66&lt;1.6,B66&gt;=2.75,A66&gt;=5.9,F66&lt;2.5,D66&gt;=0.8),4.42,IF(AND(H66&lt;6.656,H66&gt;=5.767,H66&lt;8.598,D66&lt;2.45,F66&gt;=2.5,D66&gt;=0.8),5.033,IF(AND(H66&gt;=6.656,H66&gt;=5.767,H66&lt;8.598,D66&lt;2.45,F66&gt;=2.5,D66&gt;=0.8),5.1,IF(AND(G66&gt;=0.885,A66&gt;=6.25,H66&gt;=8.598,D66&lt;2.45,F66&gt;=2.5,D66&gt;=0.8),5.2,IF(AND(H66&lt;6.926,H66&lt;13.932,B66&gt;=3.6,G66&lt;0.948,B66&gt;=3.35,A66&gt;=5.05,D66&lt;0.8),1.433,IF(AND(H66&gt;=6.926,H66&lt;13.932,B66&gt;=3.6,G66&lt;0.948,B66&gt;=3.35,A66&gt;=5.05,D66&lt;0.8),1.5,IF(AND(A66&lt;5.65,G66&lt;0.652,A66&gt;=5.3,D66&gt;=1.15,A66&lt;5.9,F66&lt;2.5,D66&gt;=0.8),4.36,IF(AND(A66&gt;=5.65,G66&lt;0.652,A66&gt;=5.3,D66&gt;=1.15,A66&lt;5.9,F66&lt;2.5,D66&gt;=0.8),4.2,IF(AND(H66&gt;=13.561,D66&gt;=1.35,D66&lt;1.6,B66&gt;=2.75,A66&gt;=5.9,F66&lt;2.5,D66&gt;=0.8),4.767,IF(AND(H66&lt;9.091,G66&lt;0.885,A66&gt;=6.25,H66&gt;=8.598,D66&lt;2.45,F66&gt;=2.5,D66&gt;=0.8),6.3,IF(AND(H66&gt;=12.206,H66&lt;13.561,D66&gt;=1.35,D66&lt;1.6,B66&gt;=2.75,A66&gt;=5.9,F66&lt;2.5,D66&gt;=0.8),4.4,IF(AND(D66&gt;=2.25,H66&gt;=9.091,G66&lt;0.885,A66&gt;=6.25,H66&gt;=8.598,D66&lt;2.45,F66&gt;=2.5,D66&gt;=0.8),5.9,IF(AND(B66&lt;3.05,H66&lt;12.206,H66&lt;13.561,D66&gt;=1.35,D66&lt;1.6,B66&gt;=2.75,A66&gt;=5.9,F66&lt;2.5,D66&gt;=0.8),4.6,IF(AND(B66&gt;=3.05,H66&lt;12.206,H66&lt;13.561,D66&gt;=1.35,D66&lt;1.6,B66&gt;=2.75,A66&gt;=5.9,F66&lt;2.5,D66&gt;=0.8),4.7,IF(AND(G66&gt;=0.596,D66&lt;2.25,H66&gt;=9.091,G66&lt;0.885,A66&gt;=6.25,H66&gt;=8.598,D66&lt;2.45,F66&gt;=2.5,D66&gt;=0.8),5.1,IF(AND(G66&gt;=0.379,G66&lt;0.596,D66&lt;2.25,H66&gt;=9.091,G66&lt;0.885,A66&gt;=6.25,H66&gt;=8.598,D66&lt;2.45,F66&gt;=2.5,D66&gt;=0.8),5.767,IF(AND(D66&lt;2.15,G66&lt;0.379,G66&lt;0.596,D66&lt;2.25,H66&gt;=9.091,G66&lt;0.885,A66&gt;=6.25,H66&gt;=8.598,D66&lt;2.45,F66&gt;=2.5,D66&gt;=0.8),5.4,IF(AND(D66&gt;=2.15,G66&lt;0.379,G66&lt;0.596,D66&lt;2.25,H66&gt;=9.091,G66&lt;0.885,A66&gt;=6.25,H66&gt;=8.598,D66&lt;2.45,F66&gt;=2.5,D66&gt;=0.8),5.6,"shouldnthappen")))))))))))))))))))))))))))))))))))))</f>
        <v>4.767</v>
      </c>
      <c r="AM66" s="1" t="n">
        <f aca="false">IF(AND(H66&lt;5.245,D66&lt;0.8),1,IF(AND(A66&lt;4.5,H66&gt;=5.245,D66&lt;0.8),1.35,IF(AND(D66&gt;=0.5,A66&gt;=4.5,H66&gt;=5.245,D66&lt;0.8),1.6,IF(AND(H66&lt;7.25,B66&lt;2.6,A66&lt;6.15,D66&gt;=0.8),4.375,IF(AND(H66&gt;=7.25,B66&lt;2.6,A66&lt;6.15,D66&gt;=0.8),3.075,IF(AND(H66&lt;13.935,A66&gt;=7.05,A66&gt;=6.15,D66&gt;=0.8),6.067,IF(AND(H66&gt;=13.935,A66&gt;=7.05,A66&gt;=6.15,D66&gt;=0.8),6.525,IF(AND(G66&gt;=0.948,D66&lt;0.5,A66&gt;=4.5,H66&gt;=5.245,D66&lt;0.8),1.7,IF(AND(G66&lt;0.568,D66&gt;=1.55,B66&gt;=2.6,A66&lt;6.15,D66&gt;=0.8),5.1,IF(AND(G66&gt;=0.568,D66&gt;=1.55,B66&gt;=2.6,A66&lt;6.15,D66&gt;=0.8),5,IF(AND(A66&gt;=6.6,B66&gt;=3.15,A66&lt;7.05,A66&gt;=6.15,D66&gt;=0.8),5.78,IF(AND(G66&lt;0.165,G66&lt;0.273,D66&lt;1.55,B66&gt;=2.6,A66&lt;6.15,D66&gt;=0.8),4.1,IF(AND(G66&gt;=0.165,G66&lt;0.273,D66&lt;1.55,B66&gt;=2.6,A66&lt;6.15,D66&gt;=0.8),4.5,IF(AND(D66&lt;1.35,G66&gt;=0.273,D66&lt;1.55,B66&gt;=2.6,A66&lt;6.15,D66&gt;=0.8),4.08,IF(AND(D66&gt;=1.35,G66&gt;=0.273,D66&lt;1.55,B66&gt;=2.6,A66&lt;6.15,D66&gt;=0.8),4.4,IF(AND(D66&lt;1.45,F66&lt;2.5,B66&lt;3.15,A66&lt;7.05,A66&gt;=6.15,D66&gt;=0.8),4.38,IF(AND(D66&gt;=1.45,F66&lt;2.5,B66&lt;3.15,A66&lt;7.05,A66&gt;=6.15,D66&gt;=0.8),4.75,IF(AND(D66&gt;=2.25,F66&gt;=2.5,B66&lt;3.15,A66&lt;7.05,A66&gt;=6.15,D66&gt;=0.8),5.16,IF(AND(H66&lt;11.488,A66&lt;6.6,B66&gt;=3.15,A66&lt;7.05,A66&gt;=6.15,D66&gt;=0.8),6,IF(AND(H66&gt;=14.396,D66&lt;0.25,G66&lt;0.948,D66&lt;0.5,A66&gt;=4.5,H66&gt;=5.245,D66&lt;0.8),1.3,IF(AND(A66&gt;=5.55,D66&gt;=0.25,G66&lt;0.948,D66&lt;0.5,A66&gt;=4.5,H66&gt;=5.245,D66&lt;0.8),1.7,IF(AND(D66&lt;1.85,D66&lt;2.25,F66&gt;=2.5,B66&lt;3.15,A66&lt;7.05,A66&gt;=6.15,D66&gt;=0.8),5.6,IF(AND(G66&lt;0.669,H66&gt;=11.488,A66&lt;6.6,B66&gt;=3.15,A66&lt;7.05,A66&gt;=6.15,D66&gt;=0.8),4.7,IF(AND(G66&gt;=0.669,H66&gt;=11.488,A66&lt;6.6,B66&gt;=3.15,A66&lt;7.05,A66&gt;=6.15,D66&gt;=0.8),5.22,IF(AND(H66&lt;6.543,H66&lt;14.396,D66&lt;0.25,G66&lt;0.948,D66&lt;0.5,A66&gt;=4.5,H66&gt;=5.245,D66&lt;0.8),1.4,IF(AND(A66&lt;4.95,A66&lt;5.55,D66&gt;=0.25,G66&lt;0.948,D66&lt;0.5,A66&gt;=4.5,H66&gt;=5.245,D66&lt;0.8),1.4,IF(AND(A66&gt;=4.95,A66&lt;5.55,D66&gt;=0.25,G66&lt;0.948,D66&lt;0.5,A66&gt;=4.5,H66&gt;=5.245,D66&lt;0.8),1.48,IF(AND(H66&lt;10.667,D66&gt;=1.85,D66&lt;2.25,F66&gt;=2.5,B66&lt;3.15,A66&lt;7.05,A66&gt;=6.15,D66&gt;=0.8),5.25,IF(AND(H66&gt;=10.667,D66&gt;=1.85,D66&lt;2.25,F66&gt;=2.5,B66&lt;3.15,A66&lt;7.05,A66&gt;=6.15,D66&gt;=0.8),5.55,IF(AND(G66&lt;0.063,H66&gt;=6.543,H66&lt;14.396,D66&lt;0.25,G66&lt;0.948,D66&lt;0.5,A66&gt;=4.5,H66&gt;=5.245,D66&lt;0.8),1.4,IF(AND(H66&lt;9.212,G66&gt;=0.063,H66&gt;=6.543,H66&lt;14.396,D66&lt;0.25,G66&lt;0.948,D66&lt;0.5,A66&gt;=4.5,H66&gt;=5.245,D66&lt;0.8),1.475,IF(AND(H66&gt;=9.212,G66&gt;=0.063,H66&gt;=6.543,H66&lt;14.396,D66&lt;0.25,G66&lt;0.948,D66&lt;0.5,A66&gt;=4.5,H66&gt;=5.245,D66&lt;0.8),1.5,"shouldnthappen"))))))))))))))))))))))))))))))))</f>
        <v>4.4</v>
      </c>
      <c r="AN66" s="1" t="n">
        <f aca="false">IF(AND(D66&lt;0.7,A66&gt;=5.55),1.633,IF(AND(G66&lt;0.38,B66&lt;2.8,A66&lt;5.55),4.3,IF(AND(G66&gt;=0.38,B66&lt;2.8,A66&lt;5.55),3.325,IF(AND(D66&gt;=0.35,B66&gt;=2.8,A66&lt;5.55),1.6,IF(AND(B66&gt;=3.4,A66&lt;4.8,D66&lt;0.35,B66&gt;=2.8,A66&lt;5.55),1,IF(AND(H66&gt;=11.789,A66&lt;5.9,D66&lt;1.55,D66&gt;=0.7,A66&gt;=5.55),4.325,IF(AND(F66&gt;=2.5,A66&gt;=5.9,D66&lt;1.55,D66&gt;=0.7,A66&gt;=5.55),5.05,IF(AND(D66&lt;1.9,A66&gt;=7.25,D66&gt;=1.55,D66&gt;=0.7,A66&gt;=5.55),6.3,IF(AND(D66&gt;=1.9,A66&gt;=7.25,D66&gt;=1.55,D66&gt;=0.7,A66&gt;=5.55),6.4,IF(AND(A66&lt;4.35,B66&lt;3.4,A66&lt;4.8,D66&lt;0.35,B66&gt;=2.8,A66&lt;5.55),1.1,IF(AND(G66&gt;=0.934,B66&lt;3.45,A66&gt;=4.8,D66&lt;0.35,B66&gt;=2.8,A66&lt;5.55),1.7,IF(AND(H66&gt;=14.877,B66&gt;=3.45,A66&gt;=4.8,D66&lt;0.35,B66&gt;=2.8,A66&lt;5.55),1.3,IF(AND(B66&lt;2.6,H66&lt;11.789,A66&lt;5.9,D66&lt;1.55,D66&gt;=0.7,A66&gt;=5.55),3.9,IF(AND(B66&gt;=2.6,H66&lt;11.789,A66&lt;5.9,D66&lt;1.55,D66&gt;=0.7,A66&gt;=5.55),4.26,IF(AND(A66&lt;6.6,F66&lt;2.5,A66&gt;=5.9,D66&lt;1.55,D66&gt;=0.7,A66&gt;=5.55),4.625,IF(AND(A66&gt;=6.6,F66&lt;2.5,A66&gt;=5.9,D66&lt;1.55,D66&gt;=0.7,A66&gt;=5.55),4.475,IF(AND(B66&lt;2.6,D66&lt;2.05,A66&lt;7.25,D66&gt;=1.55,D66&gt;=0.7,A66&gt;=5.55),5.8,IF(AND(G66&gt;=0.743,D66&gt;=2.05,A66&lt;7.25,D66&gt;=1.55,D66&gt;=0.7,A66&gt;=5.55),5.1,IF(AND(G66&lt;0.422,A66&gt;=4.35,B66&lt;3.4,A66&lt;4.8,D66&lt;0.35,B66&gt;=2.8,A66&lt;5.55),1.367,IF(AND(G66&gt;=0.422,A66&gt;=4.35,B66&lt;3.4,A66&lt;4.8,D66&lt;0.35,B66&gt;=2.8,A66&lt;5.55),1.3,IF(AND(A66&lt;5.05,G66&lt;0.934,B66&lt;3.45,A66&gt;=4.8,D66&lt;0.35,B66&gt;=2.8,A66&lt;5.55),1.525,IF(AND(A66&gt;=5.05,G66&lt;0.934,B66&lt;3.45,A66&gt;=4.8,D66&lt;0.35,B66&gt;=2.8,A66&lt;5.55),1.5,IF(AND(G66&gt;=0.585,H66&lt;14.877,B66&gt;=3.45,A66&gt;=4.8,D66&lt;0.35,B66&gt;=2.8,A66&lt;5.55),1.54,IF(AND(G66&gt;=0.537,G66&lt;0.743,D66&gt;=2.05,A66&lt;7.25,D66&gt;=1.55,D66&gt;=0.7,A66&gt;=5.55),5.833,IF(AND(D66&gt;=0.25,G66&lt;0.585,H66&lt;14.877,B66&gt;=3.45,A66&gt;=4.8,D66&lt;0.35,B66&gt;=2.8,A66&lt;5.55),1.367,IF(AND(D66&lt;1.75,H66&lt;13.795,B66&gt;=2.6,D66&lt;2.05,A66&lt;7.25,D66&gt;=1.55,D66&gt;=0.7,A66&gt;=5.55),5.45,IF(AND(B66&lt;2.85,H66&gt;=13.795,B66&gt;=2.6,D66&lt;2.05,A66&lt;7.25,D66&gt;=1.55,D66&gt;=0.7,A66&gt;=5.55),5.1,IF(AND(B66&gt;=2.85,H66&gt;=13.795,B66&gt;=2.6,D66&lt;2.05,A66&lt;7.25,D66&gt;=1.55,D66&gt;=0.7,A66&gt;=5.55),4.82,IF(AND(G66&lt;0.353,G66&lt;0.537,G66&lt;0.743,D66&gt;=2.05,A66&lt;7.25,D66&gt;=1.55,D66&gt;=0.7,A66&gt;=5.55),5.425,IF(AND(G66&gt;=0.353,G66&lt;0.537,G66&lt;0.743,D66&gt;=2.05,A66&lt;7.25,D66&gt;=1.55,D66&gt;=0.7,A66&gt;=5.55),5.62,IF(AND(G66&lt;0.311,D66&lt;0.25,G66&lt;0.585,H66&lt;14.877,B66&gt;=3.45,A66&gt;=4.8,D66&lt;0.35,B66&gt;=2.8,A66&lt;5.55),1.5,IF(AND(G66&gt;=0.311,D66&lt;0.25,G66&lt;0.585,H66&lt;14.877,B66&gt;=3.45,A66&gt;=4.8,D66&lt;0.35,B66&gt;=2.8,A66&lt;5.55),1.4,IF(AND(B66&gt;=3.1,D66&gt;=1.75,H66&lt;13.795,B66&gt;=2.6,D66&lt;2.05,A66&lt;7.25,D66&gt;=1.55,D66&gt;=0.7,A66&gt;=5.55),5.1,IF(AND(B66&lt;2.85,B66&lt;3.1,D66&gt;=1.75,H66&lt;13.795,B66&gt;=2.6,D66&lt;2.05,A66&lt;7.25,D66&gt;=1.55,D66&gt;=0.7,A66&gt;=5.55),5.2,IF(AND(B66&gt;=2.85,B66&lt;3.1,D66&gt;=1.75,H66&lt;13.795,B66&gt;=2.6,D66&lt;2.05,A66&lt;7.25,D66&gt;=1.55,D66&gt;=0.7,A66&gt;=5.55),5.2,"shouldnthappen")))))))))))))))))))))))))))))))))))</f>
        <v>4.625</v>
      </c>
      <c r="AO66" s="1" t="n">
        <f aca="false">IF(AND(H66&gt;=14.529,G66&lt;0.633,D66&lt;0.8),1.3,IF(AND(A66&lt;5.05,G66&gt;=0.633,D66&lt;0.8),1.35,IF(AND(H66&gt;=14.379,H66&lt;14.529,G66&lt;0.633,D66&lt;0.8),1.7,IF(AND(B66&lt;3.35,A66&gt;=5.05,G66&gt;=0.633,D66&lt;0.8),1.7,IF(AND(D66&gt;=1.45,A66&lt;5.95,F66&lt;2.5,D66&gt;=0.8),4.5,IF(AND(D66&lt;1.35,A66&gt;=5.95,F66&lt;2.5,D66&gt;=0.8),4,IF(AND(D66&lt;1.85,G66&gt;=0.845,F66&gt;=2.5,D66&gt;=0.8),4.8,IF(AND(B66&gt;=4.3,H66&lt;14.379,H66&lt;14.529,G66&lt;0.633,D66&lt;0.8),1.5,IF(AND(A66&lt;5.25,B66&gt;=3.35,A66&gt;=5.05,G66&gt;=0.633,D66&lt;0.8),1.55,IF(AND(A66&gt;=5.25,B66&gt;=3.35,A66&gt;=5.05,G66&gt;=0.633,D66&lt;0.8),1.633,IF(AND(A66&lt;5.05,D66&lt;1.45,A66&lt;5.95,F66&lt;2.5,D66&gt;=0.8),3.3,IF(AND(G66&lt;0.293,D66&gt;=1.35,A66&gt;=5.95,F66&lt;2.5,D66&gt;=0.8),5,IF(AND(A66&gt;=6.6,D66&lt;2.05,G66&lt;0.845,F66&gt;=2.5,D66&gt;=0.8),5.8,IF(AND(B66&lt;3.05,D66&gt;=2.05,G66&lt;0.845,F66&gt;=2.5,D66&gt;=0.8),6.15,IF(AND(B66&lt;2.9,D66&gt;=1.85,G66&gt;=0.845,F66&gt;=2.5,D66&gt;=0.8),5.1,IF(AND(B66&gt;=2.9,D66&gt;=1.85,G66&gt;=0.845,F66&gt;=2.5,D66&gt;=0.8),5.2,IF(AND(B66&gt;=3.8,B66&lt;4.3,H66&lt;14.379,H66&lt;14.529,G66&lt;0.633,D66&lt;0.8),1.333,IF(AND(A66&lt;6.25,G66&gt;=0.293,D66&gt;=1.35,A66&gt;=5.95,F66&lt;2.5,D66&gt;=0.8),4.6,IF(AND(H66&lt;10.351,A66&lt;6.6,D66&lt;2.05,G66&lt;0.845,F66&gt;=2.5,D66&gt;=0.8),5.4,IF(AND(G66&gt;=0.364,B66&gt;=3.05,D66&gt;=2.05,G66&lt;0.845,F66&gt;=2.5,D66&gt;=0.8),5.66,IF(AND(G66&gt;=0.447,B66&lt;3.8,B66&lt;4.3,H66&lt;14.379,H66&lt;14.529,G66&lt;0.633,D66&lt;0.8),1.3,IF(AND(H66&lt;6.247,A66&lt;5.65,A66&gt;=5.05,D66&lt;1.45,A66&lt;5.95,F66&lt;2.5,D66&gt;=0.8),4.033,IF(AND(D66&lt;1.25,A66&gt;=5.65,A66&gt;=5.05,D66&lt;1.45,A66&lt;5.95,F66&lt;2.5,D66&gt;=0.8),3.88,IF(AND(D66&gt;=1.25,A66&gt;=5.65,A66&gt;=5.05,D66&lt;1.45,A66&lt;5.95,F66&lt;2.5,D66&gt;=0.8),4.35,IF(AND(B66&lt;2.65,A66&gt;=6.25,G66&gt;=0.293,D66&gt;=1.35,A66&gt;=5.95,F66&lt;2.5,D66&gt;=0.8),4.9,IF(AND(B66&lt;2.75,H66&gt;=10.351,A66&lt;6.6,D66&lt;2.05,G66&lt;0.845,F66&gt;=2.5,D66&gt;=0.8),5.1,IF(AND(B66&gt;=2.75,H66&gt;=10.351,A66&lt;6.6,D66&lt;2.05,G66&lt;0.845,F66&gt;=2.5,D66&gt;=0.8),4.95,IF(AND(B66&lt;3.15,G66&lt;0.364,B66&gt;=3.05,D66&gt;=2.05,G66&lt;0.845,F66&gt;=2.5,D66&gt;=0.8),5.28,IF(AND(B66&gt;=3.15,G66&lt;0.364,B66&gt;=3.05,D66&gt;=2.05,G66&lt;0.845,F66&gt;=2.5,D66&gt;=0.8),5.5,IF(AND(H66&lt;9.212,G66&lt;0.447,B66&lt;3.8,B66&lt;4.3,H66&lt;14.379,H66&lt;14.529,G66&lt;0.633,D66&lt;0.8),1.4,IF(AND(G66&lt;0.356,H66&gt;=6.247,A66&lt;5.65,A66&gt;=5.05,D66&lt;1.45,A66&lt;5.95,F66&lt;2.5,D66&gt;=0.8),4.2,IF(AND(B66&lt;3,B66&gt;=2.65,A66&gt;=6.25,G66&gt;=0.293,D66&gt;=1.35,A66&gt;=5.95,F66&lt;2.5,D66&gt;=0.8),4.6,IF(AND(B66&gt;=3,B66&gt;=2.65,A66&gt;=6.25,G66&gt;=0.293,D66&gt;=1.35,A66&gt;=5.95,F66&lt;2.5,D66&gt;=0.8),4.7,IF(AND(A66&lt;5.05,H66&gt;=9.212,G66&lt;0.447,B66&lt;3.8,B66&lt;4.3,H66&lt;14.379,H66&lt;14.529,G66&lt;0.633,D66&lt;0.8),1.533,IF(AND(A66&gt;=5.05,H66&gt;=9.212,G66&lt;0.447,B66&lt;3.8,B66&lt;4.3,H66&lt;14.379,H66&lt;14.529,G66&lt;0.633,D66&lt;0.8),1.425,IF(AND(A66&lt;5.35,G66&gt;=0.356,H66&gt;=6.247,A66&lt;5.65,A66&gt;=5.05,D66&lt;1.45,A66&lt;5.95,F66&lt;2.5,D66&gt;=0.8),3.9,IF(AND(A66&gt;=5.35,G66&gt;=0.356,H66&gt;=6.247,A66&lt;5.65,A66&gt;=5.05,D66&lt;1.45,A66&lt;5.95,F66&lt;2.5,D66&gt;=0.8),3.72,"shouldnthappen")))))))))))))))))))))))))))))))))))))</f>
        <v>4.6</v>
      </c>
      <c r="AP66" s="1" t="n">
        <f aca="false">IF(AND(F66&gt;=1.5,A66&lt;5.55),3.84,IF(AND(G66&gt;=0.52,A66&lt;4.75,F66&lt;1.5,A66&lt;5.55),1.16,IF(AND(A66&lt;5.65,A66&lt;5.85,D66&lt;1.55,A66&gt;=5.55),4.2,IF(AND(A66&gt;=5.65,A66&lt;5.85,D66&lt;1.55,A66&gt;=5.55),3.167,IF(AND(G66&gt;=0.798,A66&gt;=5.85,D66&lt;1.55,A66&gt;=5.55),4,IF(AND(F66&lt;2.5,H66&lt;14.1,D66&gt;=1.55,A66&gt;=5.55),4.84,IF(AND(A66&lt;7.2,H66&gt;=14.1,D66&gt;=1.55,A66&gt;=5.55),5.633,IF(AND(A66&gt;=7.2,H66&gt;=14.1,D66&gt;=1.55,A66&gt;=5.55),6.6,IF(AND(G66&lt;0.161,G66&lt;0.52,A66&lt;4.75,F66&lt;1.5,A66&lt;5.55),1.5,IF(AND(D66&gt;=0.5,G66&lt;0.676,A66&gt;=4.75,F66&lt;1.5,A66&lt;5.55),1.6,IF(AND(H66&lt;11.016,G66&gt;=0.676,A66&gt;=4.75,F66&lt;1.5,A66&lt;5.55),1.75,IF(AND(G66&lt;0.209,G66&lt;0.798,A66&gt;=5.85,D66&lt;1.55,A66&gt;=5.55),4.5,IF(AND(G66&gt;=0.74,F66&gt;=2.5,H66&lt;14.1,D66&gt;=1.55,A66&gt;=5.55),6.225,IF(AND(B66&lt;2.95,G66&gt;=0.161,G66&lt;0.52,A66&lt;4.75,F66&lt;1.5,A66&lt;5.55),1.4,IF(AND(B66&gt;=2.95,G66&gt;=0.161,G66&lt;0.52,A66&lt;4.75,F66&lt;1.5,A66&lt;5.55),1.34,IF(AND(B66&lt;3.15,D66&lt;0.5,G66&lt;0.676,A66&gt;=4.75,F66&lt;1.5,A66&lt;5.55),1.52,IF(AND(D66&lt;0.25,H66&gt;=11.016,G66&gt;=0.676,A66&gt;=4.75,F66&lt;1.5,A66&lt;5.55),1.567,IF(AND(D66&gt;=0.25,H66&gt;=11.016,G66&gt;=0.676,A66&gt;=4.75,F66&lt;1.5,A66&lt;5.55),1.5,IF(AND(H66&lt;7.47,G66&gt;=0.209,G66&lt;0.798,A66&gt;=5.85,D66&lt;1.55,A66&gt;=5.55),5.05,IF(AND(B66&lt;2.85,G66&lt;0.74,F66&gt;=2.5,H66&lt;14.1,D66&gt;=1.55,A66&gt;=5.55),5.35,IF(AND(B66&lt;3.3,B66&gt;=3.15,D66&lt;0.5,G66&lt;0.676,A66&gt;=4.75,F66&lt;1.5,A66&lt;5.55),1.2,IF(AND(D66&lt;1.45,H66&gt;=7.47,G66&gt;=0.209,G66&lt;0.798,A66&gt;=5.85,D66&lt;1.55,A66&gt;=5.55),4.66,IF(AND(D66&gt;=1.45,H66&gt;=7.47,G66&gt;=0.209,G66&lt;0.798,A66&gt;=5.85,D66&lt;1.55,A66&gt;=5.55),4.64,IF(AND(A66&gt;=7.05,B66&gt;=2.85,G66&lt;0.74,F66&gt;=2.5,H66&lt;14.1,D66&gt;=1.55,A66&gt;=5.55),5.8,IF(AND(B66&gt;=3.25,A66&lt;7.05,B66&gt;=2.85,G66&lt;0.74,F66&gt;=2.5,H66&lt;14.1,D66&gt;=1.55,A66&gt;=5.55),5.7,IF(AND(H66&gt;=13.641,D66&lt;0.25,B66&gt;=3.3,B66&gt;=3.15,D66&lt;0.5,G66&lt;0.676,A66&gt;=4.75,F66&lt;1.5,A66&lt;5.55),1.3,IF(AND(D66&lt;0.35,D66&gt;=0.25,B66&gt;=3.3,B66&gt;=3.15,D66&lt;0.5,G66&lt;0.676,A66&gt;=4.75,F66&lt;1.5,A66&lt;5.55),1.367,IF(AND(D66&gt;=0.35,D66&gt;=0.25,B66&gt;=3.3,B66&gt;=3.15,D66&lt;0.5,G66&lt;0.676,A66&gt;=4.75,F66&lt;1.5,A66&lt;5.55),1.3,IF(AND(A66&lt;6.35,B66&lt;3.25,A66&lt;7.05,B66&gt;=2.85,G66&lt;0.74,F66&gt;=2.5,H66&lt;14.1,D66&gt;=1.55,A66&gt;=5.55),5.6,IF(AND(A66&gt;=6.35,B66&lt;3.25,A66&lt;7.05,B66&gt;=2.85,G66&lt;0.74,F66&gt;=2.5,H66&lt;14.1,D66&gt;=1.55,A66&gt;=5.55),5.325,IF(AND(A66&lt;5.1,H66&lt;13.641,D66&lt;0.25,B66&gt;=3.3,B66&gt;=3.15,D66&lt;0.5,G66&lt;0.676,A66&gt;=4.75,F66&lt;1.5,A66&lt;5.55),1.4,IF(AND(H66&gt;=11.031,A66&gt;=5.1,H66&lt;13.641,D66&lt;0.25,B66&gt;=3.3,B66&gt;=3.15,D66&lt;0.5,G66&lt;0.676,A66&gt;=4.75,F66&lt;1.5,A66&lt;5.55),1.4,IF(AND(A66&lt;5.45,H66&lt;11.031,A66&gt;=5.1,H66&lt;13.641,D66&lt;0.25,B66&gt;=3.3,B66&gt;=3.15,D66&lt;0.5,G66&lt;0.676,A66&gt;=4.75,F66&lt;1.5,A66&lt;5.55),1.5,IF(AND(A66&gt;=5.45,H66&lt;11.031,A66&gt;=5.1,H66&lt;13.641,D66&lt;0.25,B66&gt;=3.3,B66&gt;=3.15,D66&lt;0.5,G66&lt;0.676,A66&gt;=4.75,F66&lt;1.5,A66&lt;5.55),1.4,"shouldnthappen"))))))))))))))))))))))))))))))))))</f>
        <v>4.66</v>
      </c>
      <c r="AQ66" s="1" t="n">
        <f aca="false">IF(AND(H66&lt;6.926,D66&gt;=0.35,F66&lt;1.5),1.9,IF(AND(G66&gt;=0.869,D66&gt;=1.75,F66&gt;=1.5),5.15,IF(AND(A66&lt;4.35,A66&lt;5.05,D66&lt;0.35,F66&lt;1.5),1.1,IF(AND(H66&lt;6.089,A66&gt;=5.05,D66&lt;0.35,F66&lt;1.5),1.7,IF(AND(H66&gt;=13.089,H66&gt;=6.926,D66&gt;=0.35,F66&lt;1.5),1.3,IF(AND(G66&lt;0.695,D66&lt;1.15,D66&lt;1.75,F66&gt;=1.5),3.62,IF(AND(G66&gt;=0.695,D66&lt;1.15,D66&lt;1.75,F66&gt;=1.5),3,IF(AND(G66&gt;=0.585,H66&gt;=6.089,A66&gt;=5.05,D66&lt;0.35,F66&lt;1.5),1.5,IF(AND(H66&lt;9.582,H66&lt;13.089,H66&gt;=6.926,D66&gt;=0.35,F66&lt;1.5),1.5,IF(AND(H66&gt;=9.582,H66&lt;13.089,H66&gt;=6.926,D66&gt;=0.35,F66&lt;1.5),1.6,IF(AND(D66&lt;1.35,H66&lt;9.349,D66&gt;=1.15,D66&lt;1.75,F66&gt;=1.5),3.867,IF(AND(D66&lt;2.05,A66&lt;7.05,G66&lt;0.869,D66&gt;=1.75,F66&gt;=1.5),4.9,IF(AND(B66&gt;=3.3,A66&gt;=7.05,G66&lt;0.869,D66&gt;=1.75,F66&gt;=1.5),6.1,IF(AND(G66&lt;0.347,H66&lt;11.218,A66&gt;=4.35,A66&lt;5.05,D66&lt;0.35,F66&lt;1.5),1.4,IF(AND(G66&gt;=0.347,H66&lt;11.218,A66&gt;=4.35,A66&lt;5.05,D66&lt;0.35,F66&lt;1.5),1.5,IF(AND(G66&gt;=0.265,H66&gt;=11.218,A66&gt;=4.35,A66&lt;5.05,D66&lt;0.35,F66&lt;1.5),1.45,IF(AND(A66&gt;=5.4,G66&lt;0.585,H66&gt;=6.089,A66&gt;=5.05,D66&lt;0.35,F66&lt;1.5),1.35,IF(AND(B66&gt;=2.9,D66&gt;=1.35,H66&lt;9.349,D66&gt;=1.15,D66&lt;1.75,F66&gt;=1.5),4.6,IF(AND(D66&gt;=1.35,A66&lt;6.15,H66&gt;=9.349,D66&gt;=1.15,D66&lt;1.75,F66&gt;=1.5),4.54,IF(AND(H66&lt;10.927,A66&gt;=6.15,H66&gt;=9.349,D66&gt;=1.15,D66&lt;1.75,F66&gt;=1.5),4.3,IF(AND(G66&lt;0.512,D66&gt;=2.05,A66&lt;7.05,G66&lt;0.869,D66&gt;=1.75,F66&gt;=1.5),5.533,IF(AND(G66&gt;=0.512,D66&gt;=2.05,A66&lt;7.05,G66&lt;0.869,D66&gt;=1.75,F66&gt;=1.5),5.88,IF(AND(H66&lt;11.551,B66&lt;3.3,A66&gt;=7.05,G66&lt;0.869,D66&gt;=1.75,F66&gt;=1.5),6.3,IF(AND(G66&lt;0.227,G66&lt;0.265,H66&gt;=11.218,A66&gt;=4.35,A66&lt;5.05,D66&lt;0.35,F66&lt;1.5),1.4,IF(AND(G66&gt;=0.227,G66&lt;0.265,H66&gt;=11.218,A66&gt;=4.35,A66&lt;5.05,D66&lt;0.35,F66&lt;1.5),1.26,IF(AND(H66&lt;11.031,A66&lt;5.4,G66&lt;0.585,H66&gt;=6.089,A66&gt;=5.05,D66&lt;0.35,F66&lt;1.5),1.5,IF(AND(H66&gt;=11.031,A66&lt;5.4,G66&lt;0.585,H66&gt;=6.089,A66&gt;=5.05,D66&lt;0.35,F66&lt;1.5),1.4,IF(AND(A66&lt;5.45,B66&lt;2.9,D66&gt;=1.35,H66&lt;9.349,D66&gt;=1.15,D66&lt;1.75,F66&gt;=1.5),4.5,IF(AND(A66&lt;5.9,D66&lt;1.35,A66&lt;6.15,H66&gt;=9.349,D66&gt;=1.15,D66&lt;1.75,F66&gt;=1.5),4.2,IF(AND(A66&gt;=5.9,D66&lt;1.35,A66&lt;6.15,H66&gt;=9.349,D66&gt;=1.15,D66&lt;1.75,F66&gt;=1.5),4,IF(AND(A66&gt;=6.75,H66&gt;=10.927,A66&gt;=6.15,H66&gt;=9.349,D66&gt;=1.15,D66&lt;1.75,F66&gt;=1.5),4.767,IF(AND(B66&lt;2.9,H66&gt;=11.551,B66&lt;3.3,A66&gt;=7.05,G66&lt;0.869,D66&gt;=1.75,F66&gt;=1.5),6.7,IF(AND(B66&gt;=2.9,H66&gt;=11.551,B66&lt;3.3,A66&gt;=7.05,G66&lt;0.869,D66&gt;=1.75,F66&gt;=1.5),6.6,IF(AND(B66&lt;2.45,A66&gt;=5.45,B66&lt;2.9,D66&gt;=1.35,H66&lt;9.349,D66&gt;=1.15,D66&lt;1.75,F66&gt;=1.5),5,IF(AND(B66&gt;=2.45,A66&gt;=5.45,B66&lt;2.9,D66&gt;=1.35,H66&lt;9.349,D66&gt;=1.15,D66&lt;1.75,F66&gt;=1.5),5.1,IF(AND(H66&lt;11.166,A66&lt;6.75,H66&gt;=10.927,A66&gt;=6.15,H66&gt;=9.349,D66&gt;=1.15,D66&lt;1.75,F66&gt;=1.5),4.9,IF(AND(G66&lt;0.228,H66&gt;=11.166,A66&lt;6.75,H66&gt;=10.927,A66&gt;=6.15,H66&gt;=9.349,D66&gt;=1.15,D66&lt;1.75,F66&gt;=1.5),4.7,IF(AND(H66&lt;13.531,G66&gt;=0.228,H66&gt;=11.166,A66&lt;6.75,H66&gt;=10.927,A66&gt;=6.15,H66&gt;=9.349,D66&gt;=1.15,D66&lt;1.75,F66&gt;=1.5),4.4,IF(AND(H66&gt;=13.531,G66&gt;=0.228,H66&gt;=11.166,A66&lt;6.75,H66&gt;=10.927,A66&gt;=6.15,H66&gt;=9.349,D66&gt;=1.15,D66&lt;1.75,F66&gt;=1.5),4.6,"shouldnthappen")))))))))))))))))))))))))))))))))))))))</f>
        <v>4.54</v>
      </c>
      <c r="AR66" s="1" t="n">
        <f aca="false">IF(AND(G66&gt;=0.93,B66&lt;3.65,F66&lt;1.5),1.7,IF(AND(H66&lt;6.542,B66&gt;=3.65,F66&lt;1.5),1.767,IF(AND(A66&gt;=7.05,D66&gt;=1.55,F66&gt;=1.5),6.3,IF(AND(G66&lt;0.123,H66&gt;=6.542,B66&gt;=3.65,F66&lt;1.5),1.367,IF(AND(A66&lt;5.15,A66&lt;5.65,D66&lt;1.55,F66&gt;=1.5),3.15,IF(AND(A66&lt;4.8,G66&gt;=0.447,G66&lt;0.93,B66&lt;3.65,F66&lt;1.5),1.24,IF(AND(A66&gt;=4.8,G66&gt;=0.447,G66&lt;0.93,B66&lt;3.65,F66&lt;1.5),1.4,IF(AND(G66&lt;0.151,G66&gt;=0.123,H66&gt;=6.542,B66&gt;=3.65,F66&lt;1.5),1.7,IF(AND(G66&gt;=0.151,G66&gt;=0.123,H66&gt;=6.542,B66&gt;=3.65,F66&lt;1.5),1.5,IF(AND(D66&gt;=1.45,A66&gt;=5.15,A66&lt;5.65,D66&lt;1.55,F66&gt;=1.5),4.5,IF(AND(B66&lt;2.65,D66&gt;=1.35,A66&gt;=5.65,D66&lt;1.55,F66&gt;=1.5),4.9,IF(AND(G66&lt;0.527,F66&lt;2.5,A66&lt;7.05,D66&gt;=1.55,F66&gt;=1.5),5.075,IF(AND(G66&gt;=0.527,F66&lt;2.5,A66&lt;7.05,D66&gt;=1.55,F66&gt;=1.5),4.7,IF(AND(A66&lt;4.65,G66&lt;0.265,G66&lt;0.447,G66&lt;0.93,B66&lt;3.65,F66&lt;1.5),1.42,IF(AND(G66&lt;0.3,G66&gt;=0.265,G66&lt;0.447,G66&lt;0.93,B66&lt;3.65,F66&lt;1.5),1.6,IF(AND(G66&gt;=0.3,G66&gt;=0.265,G66&lt;0.447,G66&lt;0.93,B66&lt;3.65,F66&lt;1.5),1.4,IF(AND(G66&lt;0.356,D66&lt;1.45,A66&gt;=5.15,A66&lt;5.65,D66&lt;1.55,F66&gt;=1.5),4.125,IF(AND(D66&lt;1.1,A66&lt;6.2,D66&lt;1.35,A66&gt;=5.65,D66&lt;1.55,F66&gt;=1.5),4.1,IF(AND(D66&gt;=1.1,A66&lt;6.2,D66&lt;1.35,A66&gt;=5.65,D66&lt;1.55,F66&gt;=1.5),4.175,IF(AND(H66&gt;=13.433,A66&gt;=6.2,D66&lt;1.35,A66&gt;=5.65,D66&lt;1.55,F66&gt;=1.5),4.6,IF(AND(G66&lt;0.437,B66&gt;=2.65,D66&gt;=1.35,A66&gt;=5.65,D66&lt;1.55,F66&gt;=1.5),4.625,IF(AND(G66&gt;=0.437,B66&gt;=2.65,D66&gt;=1.35,A66&gt;=5.65,D66&lt;1.55,F66&gt;=1.5),4.75,IF(AND(B66&gt;=3.15,H66&lt;11.146,F66&gt;=2.5,A66&lt;7.05,D66&gt;=1.55,F66&gt;=1.5),5.667,IF(AND(B66&lt;2.65,H66&gt;=11.146,F66&gt;=2.5,A66&lt;7.05,D66&gt;=1.55,F66&gt;=1.5),5.8,IF(AND(B66&lt;3.3,A66&gt;=4.65,G66&lt;0.265,G66&lt;0.447,G66&lt;0.93,B66&lt;3.65,F66&lt;1.5),1.32,IF(AND(B66&gt;=3.3,A66&gt;=4.65,G66&lt;0.265,G66&lt;0.447,G66&lt;0.93,B66&lt;3.65,F66&lt;1.5),1.425,IF(AND(B66&lt;2.8,G66&gt;=0.356,D66&lt;1.45,A66&gt;=5.15,A66&lt;5.65,D66&lt;1.55,F66&gt;=1.5),3.86,IF(AND(B66&gt;=2.8,G66&gt;=0.356,D66&lt;1.45,A66&gt;=5.15,A66&lt;5.65,D66&lt;1.55,F66&gt;=1.5),3.6,IF(AND(B66&lt;2.6,H66&lt;13.433,A66&gt;=6.2,D66&lt;1.35,A66&gt;=5.65,D66&lt;1.55,F66&gt;=1.5),4.4,IF(AND(B66&gt;=2.6,H66&lt;13.433,A66&gt;=6.2,D66&lt;1.35,A66&gt;=5.65,D66&lt;1.55,F66&gt;=1.5),4.3,IF(AND(G66&lt;0.151,B66&lt;3.15,H66&lt;11.146,F66&gt;=2.5,A66&lt;7.05,D66&gt;=1.55,F66&gt;=1.5),5.5,IF(AND(H66&lt;15.52,B66&gt;=2.65,H66&gt;=11.146,F66&gt;=2.5,A66&lt;7.05,D66&gt;=1.55,F66&gt;=1.5),5.4,IF(AND(H66&gt;=15.52,B66&gt;=2.65,H66&gt;=11.146,F66&gt;=2.5,A66&lt;7.05,D66&gt;=1.55,F66&gt;=1.5),5.733,IF(AND(H66&lt;10.74,G66&gt;=0.151,B66&lt;3.15,H66&lt;11.146,F66&gt;=2.5,A66&lt;7.05,D66&gt;=1.55,F66&gt;=1.5),5.12,IF(AND(H66&gt;=10.74,G66&gt;=0.151,B66&lt;3.15,H66&lt;11.146,F66&gt;=2.5,A66&lt;7.05,D66&gt;=1.55,F66&gt;=1.5),4.9,"shouldnthappen")))))))))))))))))))))))))))))))))))</f>
        <v>4.75</v>
      </c>
      <c r="AS66" s="1" t="n">
        <f aca="false">IF(AND(F66&gt;=1.5,A66&lt;5.55),4.18,IF(AND(F66&gt;=2.5,B66&lt;2.75,A66&gt;=5.55),5.38,IF(AND(G66&gt;=0.587,B66&lt;3.75,F66&lt;1.5,A66&lt;5.55),1.48,IF(AND(H66&lt;6.51,B66&gt;=3.75,F66&lt;1.5,A66&lt;5.55),1.9,IF(AND(H66&gt;=6.51,B66&gt;=3.75,F66&lt;1.5,A66&lt;5.55),1.425,IF(AND(G66&gt;=0.868,F66&lt;2.5,B66&lt;2.75,A66&gt;=5.55),4.65,IF(AND(F66&lt;1.5,D66&lt;1.55,B66&gt;=2.75,A66&gt;=5.55),1.7,IF(AND(G66&gt;=0.857,D66&gt;=1.55,B66&gt;=2.75,A66&gt;=5.55),5.033,IF(AND(G66&gt;=0.518,G66&lt;0.587,B66&lt;3.75,F66&lt;1.5,A66&lt;5.55),1,IF(AND(D66&lt;1.05,G66&lt;0.868,F66&lt;2.5,B66&lt;2.75,A66&gt;=5.55),3.5,IF(AND(G66&lt;0.404,D66&gt;=1.05,G66&lt;0.868,F66&lt;2.5,B66&lt;2.75,A66&gt;=5.55),4.2,IF(AND(G66&gt;=0.404,D66&gt;=1.05,G66&lt;0.868,F66&lt;2.5,B66&lt;2.75,A66&gt;=5.55),3.94,IF(AND(F66&lt;2.5,B66&lt;2.95,F66&gt;=1.5,D66&lt;1.55,B66&gt;=2.75,A66&gt;=5.55),4.68,IF(AND(F66&gt;=2.5,B66&lt;2.95,F66&gt;=1.5,D66&lt;1.55,B66&gt;=2.75,A66&gt;=5.55),5.1,IF(AND(H66&lt;10.883,B66&gt;=2.95,F66&gt;=1.5,D66&lt;1.55,B66&gt;=2.75,A66&gt;=5.55),4.15,IF(AND(H66&gt;=10.883,B66&gt;=2.95,F66&gt;=1.5,D66&lt;1.55,B66&gt;=2.75,A66&gt;=5.55),4.5,IF(AND(H66&gt;=14.1,D66&lt;2.05,G66&lt;0.857,D66&gt;=1.55,B66&gt;=2.75,A66&gt;=5.55),6.6,IF(AND(G66&lt;0.063,B66&lt;3.15,G66&lt;0.518,G66&lt;0.587,B66&lt;3.75,F66&lt;1.5,A66&lt;5.55),1.4,IF(AND(G66&gt;=0.063,B66&lt;3.15,G66&lt;0.518,G66&lt;0.587,B66&lt;3.75,F66&lt;1.5,A66&lt;5.55),1.5,IF(AND(H66&gt;=10.563,B66&gt;=3.15,G66&lt;0.518,G66&lt;0.587,B66&lt;3.75,F66&lt;1.5,A66&lt;5.55),1.325,IF(AND(B66&lt;2.95,H66&lt;14.1,D66&lt;2.05,G66&lt;0.857,D66&gt;=1.55,B66&gt;=2.75,A66&gt;=5.55),6.125,IF(AND(A66&lt;6.65,G66&lt;0.364,D66&gt;=2.05,G66&lt;0.857,D66&gt;=1.55,B66&gt;=2.75,A66&gt;=5.55),5.45,IF(AND(G66&gt;=0.774,G66&gt;=0.364,D66&gt;=2.05,G66&lt;0.857,D66&gt;=1.55,B66&gt;=2.75,A66&gt;=5.55),5.4,IF(AND(H66&gt;=9.279,H66&lt;10.563,B66&gt;=3.15,G66&lt;0.518,G66&lt;0.587,B66&lt;3.75,F66&lt;1.5,A66&lt;5.55),1.475,IF(AND(D66&lt;1.65,B66&gt;=2.95,H66&lt;14.1,D66&lt;2.05,G66&lt;0.857,D66&gt;=1.55,B66&gt;=2.75,A66&gt;=5.55),5.8,IF(AND(B66&lt;3.15,A66&gt;=6.65,G66&lt;0.364,D66&gt;=2.05,G66&lt;0.857,D66&gt;=1.55,B66&gt;=2.75,A66&gt;=5.55),5.3,IF(AND(B66&gt;=3.15,A66&gt;=6.65,G66&lt;0.364,D66&gt;=2.05,G66&lt;0.857,D66&gt;=1.55,B66&gt;=2.75,A66&gt;=5.55),5.7,IF(AND(A66&gt;=6.75,G66&lt;0.774,G66&gt;=0.364,D66&gt;=2.05,G66&lt;0.857,D66&gt;=1.55,B66&gt;=2.75,A66&gt;=5.55),5.9,IF(AND(G66&lt;0.417,H66&lt;9.279,H66&lt;10.563,B66&gt;=3.15,G66&lt;0.518,G66&lt;0.587,B66&lt;3.75,F66&lt;1.5,A66&lt;5.55),1.4,IF(AND(G66&gt;=0.417,H66&lt;9.279,H66&lt;10.563,B66&gt;=3.15,G66&lt;0.518,G66&lt;0.587,B66&lt;3.75,F66&lt;1.5,A66&lt;5.55),1.3,IF(AND(A66&lt;6.3,D66&gt;=1.65,B66&gt;=2.95,H66&lt;14.1,D66&lt;2.05,G66&lt;0.857,D66&gt;=1.55,B66&gt;=2.75,A66&gt;=5.55),4.9,IF(AND(A66&gt;=6.3,D66&gt;=1.65,B66&gt;=2.95,H66&lt;14.1,D66&lt;2.05,G66&lt;0.857,D66&gt;=1.55,B66&gt;=2.75,A66&gt;=5.55),5.3,IF(AND(G66&gt;=0.657,A66&lt;6.75,G66&lt;0.774,G66&gt;=0.364,D66&gt;=2.05,G66&lt;0.857,D66&gt;=1.55,B66&gt;=2.75,A66&gt;=5.55),6,IF(AND(B66&lt;3.2,G66&lt;0.657,A66&lt;6.75,G66&lt;0.774,G66&gt;=0.364,D66&gt;=2.05,G66&lt;0.857,D66&gt;=1.55,B66&gt;=2.75,A66&gt;=5.55),5.6,IF(AND(B66&gt;=3.2,G66&lt;0.657,A66&lt;6.75,G66&lt;0.774,G66&gt;=0.364,D66&gt;=2.05,G66&lt;0.857,D66&gt;=1.55,B66&gt;=2.75,A66&gt;=5.55),5.65,"shouldnthappen")))))))))))))))))))))))))))))))))))</f>
        <v>4.68</v>
      </c>
      <c r="AT66" s="1" t="n">
        <f aca="false">IF(AND(H66&gt;=16.284,A66&gt;=5.55),6.533,IF(AND(G66&gt;=0.52,A66&lt;4.85,A66&lt;5.55),1.05,IF(AND(G66&lt;0.227,G66&lt;0.52,A66&lt;4.85,A66&lt;5.55),1.4,IF(AND(G66&gt;=0.227,G66&lt;0.52,A66&lt;4.85,A66&lt;5.55),1.3,IF(AND(D66&gt;=0.45,F66&lt;1.5,A66&gt;=4.85,A66&lt;5.55),1.667,IF(AND(B66&gt;=2.75,F66&gt;=1.5,A66&gt;=4.85,A66&lt;5.55),4.5,IF(AND(F66&lt;2.5,B66&gt;=3.15,H66&lt;16.284,A66&gt;=5.55),4.7,IF(AND(G66&gt;=0.934,D66&lt;0.45,F66&lt;1.5,A66&gt;=4.85,A66&lt;5.55),1.7,IF(AND(D66&gt;=1.2,B66&lt;2.75,F66&gt;=1.5,A66&gt;=4.85,A66&lt;5.55),4.25,IF(AND(G66&gt;=0.774,F66&gt;=2.5,B66&gt;=3.15,H66&lt;16.284,A66&gt;=5.55),5.4,IF(AND(B66&lt;3.1,G66&lt;0.934,D66&lt;0.45,F66&lt;1.5,A66&gt;=4.85,A66&lt;5.55),1.6,IF(AND(D66&lt;1.05,D66&lt;1.2,B66&lt;2.75,F66&gt;=1.5,A66&gt;=4.85,A66&lt;5.55),3.433,IF(AND(D66&gt;=1.05,D66&lt;1.2,B66&lt;2.75,F66&gt;=1.5,A66&gt;=4.85,A66&lt;5.55),3.267,IF(AND(H66&lt;8.486,D66&lt;1.35,F66&lt;2.5,B66&lt;3.15,H66&lt;16.284,A66&gt;=5.55),3.85,IF(AND(D66&gt;=1.55,D66&gt;=1.35,F66&lt;2.5,B66&lt;3.15,H66&lt;16.284,A66&gt;=5.55),5.1,IF(AND(H66&lt;10.464,A66&lt;6.35,F66&gt;=2.5,B66&lt;3.15,H66&lt;16.284,A66&gt;=5.55),5.08,IF(AND(H66&gt;=10.464,A66&lt;6.35,F66&gt;=2.5,B66&lt;3.15,H66&lt;16.284,A66&gt;=5.55),4.9,IF(AND(D66&lt;1.85,A66&gt;=6.35,F66&gt;=2.5,B66&lt;3.15,H66&lt;16.284,A66&gt;=5.55),5.8,IF(AND(H66&gt;=10.393,G66&lt;0.774,F66&gt;=2.5,B66&gt;=3.15,H66&lt;16.284,A66&gt;=5.55),5.425,IF(AND(B66&lt;2.6,H66&gt;=8.486,D66&lt;1.35,F66&lt;2.5,B66&lt;3.15,H66&lt;16.284,A66&gt;=5.55),3.9,IF(AND(G66&gt;=0.567,D66&lt;1.55,D66&gt;=1.35,F66&lt;2.5,B66&lt;3.15,H66&lt;16.284,A66&gt;=5.55),4.4,IF(AND(B66&lt;3.25,H66&lt;10.393,G66&lt;0.774,F66&gt;=2.5,B66&gt;=3.15,H66&lt;16.284,A66&gt;=5.55),5.7,IF(AND(B66&gt;=3.25,H66&lt;10.393,G66&lt;0.774,F66&gt;=2.5,B66&gt;=3.15,H66&lt;16.284,A66&gt;=5.55),5.98,IF(AND(G66&lt;0.079,G66&lt;0.338,B66&gt;=3.1,G66&lt;0.934,D66&lt;0.45,F66&lt;1.5,A66&gt;=4.85,A66&lt;5.55),1.425,IF(AND(B66&lt;3.35,G66&gt;=0.338,B66&gt;=3.1,G66&lt;0.934,D66&lt;0.45,F66&lt;1.5,A66&gt;=4.85,A66&lt;5.55),1.4,IF(AND(G66&lt;0.404,B66&gt;=2.6,H66&gt;=8.486,D66&lt;1.35,F66&lt;2.5,B66&lt;3.15,H66&lt;16.284,A66&gt;=5.55),4.3,IF(AND(G66&gt;=0.404,B66&gt;=2.6,H66&gt;=8.486,D66&lt;1.35,F66&lt;2.5,B66&lt;3.15,H66&lt;16.284,A66&gt;=5.55),4.025,IF(AND(B66&gt;=3.05,G66&lt;0.567,D66&lt;1.55,D66&gt;=1.35,F66&lt;2.5,B66&lt;3.15,H66&lt;16.284,A66&gt;=5.55),4.7,IF(AND(A66&lt;6.45,H66&lt;10.667,D66&gt;=1.85,A66&gt;=6.35,F66&gt;=2.5,B66&lt;3.15,H66&lt;16.284,A66&gt;=5.55),5.3,IF(AND(A66&gt;=6.45,H66&lt;10.667,D66&gt;=1.85,A66&gt;=6.35,F66&gt;=2.5,B66&lt;3.15,H66&lt;16.284,A66&gt;=5.55),5.167,IF(AND(B66&lt;2.95,H66&gt;=10.667,D66&gt;=1.85,A66&gt;=6.35,F66&gt;=2.5,B66&lt;3.15,H66&lt;16.284,A66&gt;=5.55),5.6,IF(AND(B66&gt;=2.95,H66&gt;=10.667,D66&gt;=1.85,A66&gt;=6.35,F66&gt;=2.5,B66&lt;3.15,H66&lt;16.284,A66&gt;=5.55),5.5,IF(AND(H66&lt;10.325,G66&gt;=0.079,G66&lt;0.338,B66&gt;=3.1,G66&lt;0.934,D66&lt;0.45,F66&lt;1.5,A66&gt;=4.85,A66&lt;5.55),1.5,IF(AND(G66&lt;0.385,B66&gt;=3.35,G66&gt;=0.338,B66&gt;=3.1,G66&lt;0.934,D66&lt;0.45,F66&lt;1.5,A66&gt;=4.85,A66&lt;5.55),1.5,IF(AND(G66&gt;=0.385,B66&gt;=3.35,G66&gt;=0.338,B66&gt;=3.1,G66&lt;0.934,D66&lt;0.45,F66&lt;1.5,A66&gt;=4.85,A66&lt;5.55),1.42,IF(AND(B66&lt;2.5,B66&lt;3.05,G66&lt;0.567,D66&lt;1.55,D66&gt;=1.35,F66&lt;2.5,B66&lt;3.15,H66&lt;16.284,A66&gt;=5.55),4.5,IF(AND(B66&gt;=2.5,B66&lt;3.05,G66&lt;0.567,D66&lt;1.55,D66&gt;=1.35,F66&lt;2.5,B66&lt;3.15,H66&lt;16.284,A66&gt;=5.55),4.56,IF(AND(H66&lt;12.506,H66&gt;=10.325,G66&gt;=0.079,G66&lt;0.338,B66&gt;=3.1,G66&lt;0.934,D66&lt;0.45,F66&lt;1.5,A66&gt;=4.85,A66&lt;5.55),1.2,IF(AND(H66&gt;=12.506,H66&gt;=10.325,G66&gt;=0.079,G66&lt;0.338,B66&gt;=3.1,G66&lt;0.934,D66&lt;0.45,F66&lt;1.5,A66&gt;=4.85,A66&lt;5.55),1.3,"shouldnthappen")))))))))))))))))))))))))))))))))))))))</f>
        <v>4.56</v>
      </c>
      <c r="AU66" s="1" t="n">
        <f aca="false">IF(AND(G66&gt;=0.52,B66&lt;3.05,F66&lt;1.5),1.1,IF(AND(G66&lt;0.35,G66&lt;0.52,B66&lt;3.05,F66&lt;1.5),1.4,IF(AND(G66&gt;=0.35,G66&lt;0.52,B66&lt;3.05,F66&lt;1.5),1.3,IF(AND(G66&gt;=0.227,G66&lt;0.347,B66&gt;=3.05,F66&lt;1.5),1.32,IF(AND(H66&lt;6.417,G66&gt;=0.347,B66&gt;=3.05,F66&lt;1.5),1.7,IF(AND(A66&gt;=7.25,A66&gt;=6.6,F66&gt;=2.5,F66&gt;=1.5),6.35,IF(AND(G66&lt;0.11,G66&lt;0.227,G66&lt;0.347,B66&gt;=3.05,F66&lt;1.5),1.333,IF(AND(H66&lt;9.441,H66&gt;=6.417,G66&gt;=0.347,B66&gt;=3.05,F66&lt;1.5),1.425,IF(AND(B66&lt;2.75,G66&lt;0.451,H66&lt;10.266,F66&lt;2.5,F66&gt;=1.5),4,IF(AND(B66&gt;=2.75,G66&lt;0.451,H66&lt;10.266,F66&lt;2.5,F66&gt;=1.5),4.433,IF(AND(G66&gt;=0.865,G66&gt;=0.451,H66&lt;10.266,F66&lt;2.5,F66&gt;=1.5),4.2,IF(AND(B66&lt;2.45,H66&lt;13.665,H66&gt;=10.266,F66&lt;2.5,F66&gt;=1.5),3.7,IF(AND(G66&lt;0.302,H66&gt;=13.665,H66&gt;=10.266,F66&lt;2.5,F66&gt;=1.5),5,IF(AND(B66&lt;2.9,A66&lt;6.1,A66&lt;6.6,F66&gt;=2.5,F66&gt;=1.5),5.06,IF(AND(B66&gt;=2.9,A66&lt;6.1,A66&lt;6.6,F66&gt;=2.5,F66&gt;=1.5),4.8,IF(AND(B66&lt;3.05,A66&gt;=6.1,A66&lt;6.6,F66&gt;=2.5,F66&gt;=1.5),5.6,IF(AND(B66&gt;=3.05,A66&gt;=6.1,A66&lt;6.6,F66&gt;=2.5,F66&gt;=1.5),5.267,IF(AND(H66&gt;=14.564,A66&lt;7.25,A66&gt;=6.6,F66&gt;=2.5,F66&gt;=1.5),5.6,IF(AND(H66&gt;=14.309,G66&gt;=0.11,G66&lt;0.227,G66&lt;0.347,B66&gt;=3.05,F66&lt;1.5),1.7,IF(AND(D66&lt;0.4,H66&gt;=9.441,H66&gt;=6.417,G66&gt;=0.347,B66&gt;=3.05,F66&lt;1.5),1.5,IF(AND(D66&gt;=0.4,H66&gt;=9.441,H66&gt;=6.417,G66&gt;=0.347,B66&gt;=3.05,F66&lt;1.5),1.633,IF(AND(A66&lt;5.35,G66&lt;0.865,G66&gt;=0.451,H66&lt;10.266,F66&lt;2.5,F66&gt;=1.5),3.15,IF(AND(D66&lt;1.45,G66&gt;=0.302,H66&gt;=13.665,H66&gt;=10.266,F66&lt;2.5,F66&gt;=1.5),4.74,IF(AND(D66&gt;=1.45,G66&gt;=0.302,H66&gt;=13.665,H66&gt;=10.266,F66&lt;2.5,F66&gt;=1.5),4.567,IF(AND(H66&lt;8.836,H66&lt;14.564,A66&lt;7.25,A66&gt;=6.6,F66&gt;=2.5,F66&gt;=1.5),5.7,IF(AND(H66&gt;=8.836,H66&lt;14.564,A66&lt;7.25,A66&gt;=6.6,F66&gt;=2.5,F66&gt;=1.5),5.9,IF(AND(H66&lt;11.53,H66&lt;14.309,G66&gt;=0.11,G66&lt;0.227,G66&lt;0.347,B66&gt;=3.05,F66&lt;1.5),1.5,IF(AND(H66&gt;=11.53,H66&lt;14.309,G66&gt;=0.11,G66&lt;0.227,G66&lt;0.347,B66&gt;=3.05,F66&lt;1.5),1.467,IF(AND(H66&lt;9.386,A66&gt;=5.35,G66&lt;0.865,G66&gt;=0.451,H66&lt;10.266,F66&lt;2.5,F66&gt;=1.5),3.56,IF(AND(H66&gt;=9.386,A66&gt;=5.35,G66&lt;0.865,G66&gt;=0.451,H66&lt;10.266,F66&lt;2.5,F66&gt;=1.5),4.2,IF(AND(H66&lt;11.036,D66&lt;1.45,B66&gt;=2.45,H66&lt;13.665,H66&gt;=10.266,F66&lt;2.5,F66&gt;=1.5),4.45,IF(AND(H66&gt;=11.036,D66&lt;1.45,B66&gt;=2.45,H66&lt;13.665,H66&gt;=10.266,F66&lt;2.5,F66&gt;=1.5),4.1,IF(AND(G66&gt;=0.585,D66&gt;=1.45,B66&gt;=2.45,H66&lt;13.665,H66&gt;=10.266,F66&lt;2.5,F66&gt;=1.5),4.9,IF(AND(H66&lt;11.743,G66&lt;0.585,D66&gt;=1.45,B66&gt;=2.45,H66&lt;13.665,H66&gt;=10.266,F66&lt;2.5,F66&gt;=1.5),4.7,IF(AND(H66&gt;=11.743,G66&lt;0.585,D66&gt;=1.45,B66&gt;=2.45,H66&lt;13.665,H66&gt;=10.266,F66&lt;2.5,F66&gt;=1.5),4.5,"shouldnthappen")))))))))))))))))))))))))))))))))))</f>
        <v>4.74</v>
      </c>
      <c r="AV66" s="1" t="n">
        <f aca="false">IF(AND(G66&gt;=0.356,F66&gt;=1.5,A66&lt;5.75),3.52,IF(AND(A66&lt;7.25,A66&gt;=7.1,A66&gt;=5.75),5.875,IF(AND(A66&gt;=7.25,A66&gt;=7.1,A66&gt;=5.75),6.5,IF(AND(D66&gt;=0.35,G66&gt;=0.586,F66&lt;1.5,A66&lt;5.75),1.8,IF(AND(D66&lt;1.4,G66&lt;0.356,F66&gt;=1.5,A66&lt;5.75),4.2,IF(AND(D66&gt;=1.4,G66&lt;0.356,F66&gt;=1.5,A66&lt;5.75),4.5,IF(AND(H66&gt;=11.218,A66&lt;5.05,G66&lt;0.586,F66&lt;1.5,A66&lt;5.75),1.225,IF(AND(G66&gt;=0.253,A66&gt;=5.05,G66&lt;0.586,F66&lt;1.5,A66&lt;5.75),1.3,IF(AND(B66&gt;=3.75,D66&lt;0.35,G66&gt;=0.586,F66&lt;1.5,A66&lt;5.75),1.567,IF(AND(B66&lt;2.85,D66&lt;1.35,D66&lt;1.65,A66&lt;7.1,A66&gt;=5.75),4.26,IF(AND(B66&gt;=2.85,D66&lt;1.35,D66&lt;1.65,A66&lt;7.1,A66&gt;=5.75),4.45,IF(AND(A66&lt;6.05,H66&lt;12.921,D66&gt;=1.65,A66&lt;7.1,A66&gt;=5.75),5.1,IF(AND(H66&gt;=15.338,H66&gt;=12.921,D66&gt;=1.65,A66&lt;7.1,A66&gt;=5.75),5.55,IF(AND(G66&lt;0.418,H66&lt;11.218,A66&lt;5.05,G66&lt;0.586,F66&lt;1.5,A66&lt;5.75),1.42,IF(AND(G66&gt;=0.418,H66&lt;11.218,A66&lt;5.05,G66&lt;0.586,F66&lt;1.5,A66&lt;5.75),1.3,IF(AND(H66&gt;=13.321,G66&lt;0.253,A66&gt;=5.05,G66&lt;0.586,F66&lt;1.5,A66&lt;5.75),1.7,IF(AND(H66&lt;6.089,B66&lt;3.75,D66&lt;0.35,G66&gt;=0.586,F66&lt;1.5,A66&lt;5.75),1.7,IF(AND(H66&gt;=6.089,B66&lt;3.75,D66&lt;0.35,G66&gt;=0.586,F66&lt;1.5,A66&lt;5.75),1.5,IF(AND(B66&lt;2.9,D66&lt;1.45,D66&gt;=1.35,D66&lt;1.65,A66&lt;7.1,A66&gt;=5.75),4.8,IF(AND(B66&gt;=2.9,D66&lt;1.45,D66&gt;=1.35,D66&lt;1.65,A66&lt;7.1,A66&gt;=5.75),4.475,IF(AND(B66&lt;2.5,D66&gt;=1.45,D66&gt;=1.35,D66&lt;1.65,A66&lt;7.1,A66&gt;=5.75),4.5,IF(AND(H66&lt;8.884,A66&gt;=6.05,H66&lt;12.921,D66&gt;=1.65,A66&lt;7.1,A66&gt;=5.75),5.4,IF(AND(A66&lt;6.3,H66&lt;15.338,H66&gt;=12.921,D66&gt;=1.65,A66&lt;7.1,A66&gt;=5.75),4.967,IF(AND(A66&gt;=6.3,H66&lt;15.338,H66&gt;=12.921,D66&gt;=1.65,A66&lt;7.1,A66&gt;=5.75),5.133,IF(AND(H66&lt;10.826,H66&lt;13.321,G66&lt;0.253,A66&gt;=5.05,G66&lt;0.586,F66&lt;1.5,A66&lt;5.75),1.5,IF(AND(H66&gt;=10.826,H66&lt;13.321,G66&lt;0.253,A66&gt;=5.05,G66&lt;0.586,F66&lt;1.5,A66&lt;5.75),1.4,IF(AND(H66&lt;7.47,B66&gt;=2.5,D66&gt;=1.45,D66&gt;=1.35,D66&lt;1.65,A66&lt;7.1,A66&gt;=5.75),5.1,IF(AND(H66&gt;=7.47,B66&gt;=2.5,D66&gt;=1.45,D66&gt;=1.35,D66&lt;1.65,A66&lt;7.1,A66&gt;=5.75),4.725,IF(AND(H66&lt;9.637,H66&gt;=8.884,A66&gt;=6.05,H66&lt;12.921,D66&gt;=1.65,A66&lt;7.1,A66&gt;=5.75),5.9,IF(AND(B66&lt;2.6,H66&gt;=9.637,H66&gt;=8.884,A66&gt;=6.05,H66&lt;12.921,D66&gt;=1.65,A66&lt;7.1,A66&gt;=5.75),5.8,IF(AND(B66&lt;2.75,B66&gt;=2.6,H66&gt;=9.637,H66&gt;=8.884,A66&gt;=6.05,H66&lt;12.921,D66&gt;=1.65,A66&lt;7.1,A66&gt;=5.75),5.3,IF(AND(D66&lt;2.25,B66&gt;=2.75,B66&gt;=2.6,H66&gt;=9.637,H66&gt;=8.884,A66&gt;=6.05,H66&lt;12.921,D66&gt;=1.65,A66&lt;7.1,A66&gt;=5.75),5.6,IF(AND(D66&gt;=2.25,B66&gt;=2.75,B66&gt;=2.6,H66&gt;=9.637,H66&gt;=8.884,A66&gt;=6.05,H66&lt;12.921,D66&gt;=1.65,A66&lt;7.1,A66&gt;=5.75),5.5,"shouldnthappen")))))))))))))))))))))))))))))))))</f>
        <v>4.475</v>
      </c>
      <c r="AW66" s="1" t="n">
        <f aca="false">IF(AND(G66&gt;=0.905,F66&lt;1.5),1.767,IF(AND(H66&gt;=16.674,F66&gt;=1.5),6.55,IF(AND(A66&lt;4.35,H66&lt;14.344,G66&lt;0.905,F66&lt;1.5),1.1,IF(AND(B66&lt;3.65,H66&gt;=14.344,G66&lt;0.905,F66&lt;1.5),1.5,IF(AND(B66&gt;=3.65,H66&gt;=14.344,G66&lt;0.905,F66&lt;1.5),1.65,IF(AND(B66&lt;2.6,F66&gt;=2.5,H66&lt;16.674,F66&gt;=1.5),4.5,IF(AND(D66&gt;=0.45,A66&gt;=4.35,H66&lt;14.344,G66&lt;0.905,F66&lt;1.5),1.65,IF(AND(D66&lt;1.15,A66&lt;5.9,F66&lt;2.5,H66&lt;16.674,F66&gt;=1.5),3.56,IF(AND(B66&lt;2.75,A66&gt;=5.9,F66&lt;2.5,H66&lt;16.674,F66&gt;=1.5),5,IF(AND(H66&lt;13.531,B66&gt;=2.75,A66&gt;=5.9,F66&lt;2.5,H66&lt;16.674,F66&gt;=1.5),4.333,IF(AND(B66&lt;3.2,G66&gt;=0.669,B66&gt;=2.6,F66&gt;=2.5,H66&lt;16.674,F66&gt;=1.5),5.08,IF(AND(B66&gt;=3.2,G66&gt;=0.669,B66&gt;=2.6,F66&gt;=2.5,H66&lt;16.674,F66&gt;=1.5),5.4,IF(AND(B66&lt;3.15,A66&lt;5.05,D66&lt;0.45,A66&gt;=4.35,H66&lt;14.344,G66&lt;0.905,F66&lt;1.5),1.45,IF(AND(A66&gt;=5.55,A66&gt;=5.05,D66&lt;0.45,A66&gt;=4.35,H66&lt;14.344,G66&lt;0.905,F66&lt;1.5),1.5,IF(AND(A66&lt;5.55,A66&lt;5.65,D66&gt;=1.15,A66&lt;5.9,F66&lt;2.5,H66&lt;16.674,F66&gt;=1.5),3.95,IF(AND(A66&gt;=5.55,A66&lt;5.65,D66&gt;=1.15,A66&lt;5.9,F66&lt;2.5,H66&lt;16.674,F66&gt;=1.5),3.82,IF(AND(G66&lt;0.39,A66&gt;=5.65,D66&gt;=1.15,A66&lt;5.9,F66&lt;2.5,H66&lt;16.674,F66&gt;=1.5),4.35,IF(AND(G66&gt;=0.39,A66&gt;=5.65,D66&gt;=1.15,A66&lt;5.9,F66&lt;2.5,H66&lt;16.674,F66&gt;=1.5),3.95,IF(AND(G66&lt;0.466,H66&gt;=13.531,B66&gt;=2.75,A66&gt;=5.9,F66&lt;2.5,H66&lt;16.674,F66&gt;=1.5),4.8,IF(AND(G66&gt;=0.466,H66&gt;=13.531,B66&gt;=2.75,A66&gt;=5.9,F66&lt;2.5,H66&lt;16.674,F66&gt;=1.5),4.7,IF(AND(H66&lt;10.144,D66&lt;2.05,G66&lt;0.669,B66&gt;=2.6,F66&gt;=2.5,H66&lt;16.674,F66&gt;=1.5),5.3,IF(AND(H66&gt;=10.144,D66&lt;2.05,G66&lt;0.669,B66&gt;=2.6,F66&gt;=2.5,H66&lt;16.674,F66&gt;=1.5),5.133,IF(AND(D66&gt;=2.45,D66&gt;=2.05,G66&lt;0.669,B66&gt;=2.6,F66&gt;=2.5,H66&lt;16.674,F66&gt;=1.5),5.9,IF(AND(B66&lt;3.25,B66&gt;=3.15,A66&lt;5.05,D66&lt;0.45,A66&gt;=4.35,H66&lt;14.344,G66&lt;0.905,F66&lt;1.5),1.2,IF(AND(B66&gt;=3.25,B66&gt;=3.15,A66&lt;5.05,D66&lt;0.45,A66&gt;=4.35,H66&lt;14.344,G66&lt;0.905,F66&lt;1.5),1.36,IF(AND(B66&gt;=3.8,A66&lt;5.55,A66&gt;=5.05,D66&lt;0.45,A66&gt;=4.35,H66&lt;14.344,G66&lt;0.905,F66&lt;1.5),1.3,IF(AND(G66&lt;0.05,B66&lt;3.8,A66&lt;5.55,A66&gt;=5.05,D66&lt;0.45,A66&gt;=4.35,H66&lt;14.344,G66&lt;0.905,F66&lt;1.5),1.4,IF(AND(G66&lt;0.107,G66&lt;0.395,D66&lt;2.45,D66&gt;=2.05,G66&lt;0.669,B66&gt;=2.6,F66&gt;=2.5,H66&lt;16.674,F66&gt;=1.5),5.667,IF(AND(G66&lt;0.537,G66&gt;=0.395,D66&lt;2.45,D66&gt;=2.05,G66&lt;0.669,B66&gt;=2.6,F66&gt;=2.5,H66&lt;16.674,F66&gt;=1.5),5.6,IF(AND(G66&gt;=0.537,G66&gt;=0.395,D66&lt;2.45,D66&gt;=2.05,G66&lt;0.669,B66&gt;=2.6,F66&gt;=2.5,H66&lt;16.674,F66&gt;=1.5),5.775,IF(AND(B66&lt;3.6,G66&gt;=0.05,B66&lt;3.8,A66&lt;5.55,A66&gt;=5.05,D66&lt;0.45,A66&gt;=4.35,H66&lt;14.344,G66&lt;0.905,F66&lt;1.5),1.475,IF(AND(B66&gt;=3.6,G66&gt;=0.05,B66&lt;3.8,A66&lt;5.55,A66&gt;=5.05,D66&lt;0.45,A66&gt;=4.35,H66&lt;14.344,G66&lt;0.905,F66&lt;1.5),1.5,IF(AND(G66&lt;0.312,G66&gt;=0.107,G66&lt;0.395,D66&lt;2.45,D66&gt;=2.05,G66&lt;0.669,B66&gt;=2.6,F66&gt;=2.5,H66&lt;16.674,F66&gt;=1.5),5.18,IF(AND(G66&gt;=0.312,G66&gt;=0.107,G66&lt;0.395,D66&lt;2.45,D66&gt;=2.05,G66&lt;0.669,B66&gt;=2.6,F66&gt;=2.5,H66&lt;16.674,F66&gt;=1.5),5.4,"shouldnthappen"))))))))))))))))))))))))))))))))))</f>
        <v>4.7</v>
      </c>
      <c r="AX66" s="1" t="n">
        <f aca="false">IF(AND(D66&gt;=1.3,B66&gt;=3.45),6.25,IF(AND(B66&lt;2.75,A66&lt;5.25,B66&lt;3.45),3.9,IF(AND(D66&lt;0.25,D66&lt;1.3,B66&gt;=3.45),1.16,IF(AND(A66&gt;=5.05,B66&gt;=2.75,A66&lt;5.25,B66&lt;3.45),1.7,IF(AND(D66&lt;0.7,F66&lt;2.5,A66&gt;=5.25,B66&lt;3.45),1.5,IF(AND(H66&gt;=16.284,F66&gt;=2.5,A66&gt;=5.25,B66&lt;3.45),6.6,IF(AND(G66&lt;0.123,D66&gt;=0.25,D66&lt;1.3,B66&gt;=3.45),1.3,IF(AND(A66&lt;4.5,A66&lt;5.05,B66&gt;=2.75,A66&lt;5.25,B66&lt;3.45),1.3,IF(AND(A66&lt;5.05,G66&gt;=0.123,D66&gt;=0.25,D66&lt;1.3,B66&gt;=3.45),1.6,IF(AND(B66&lt;3.15,A66&gt;=4.5,A66&lt;5.05,B66&gt;=2.75,A66&lt;5.25,B66&lt;3.45),1.54,IF(AND(B66&gt;=3.15,A66&gt;=4.5,A66&lt;5.05,B66&gt;=2.75,A66&lt;5.25,B66&lt;3.45),1.35,IF(AND(D66&gt;=1.4,A66&lt;5.9,D66&gt;=0.7,F66&lt;2.5,A66&gt;=5.25,B66&lt;3.45),4.5,IF(AND(D66&gt;=1.55,A66&gt;=5.9,D66&gt;=0.7,F66&lt;2.5,A66&gt;=5.25,B66&lt;3.45),4.95,IF(AND(G66&gt;=0.682,D66&gt;=2.05,H66&lt;16.284,F66&gt;=2.5,A66&gt;=5.25,B66&lt;3.45),5.26,IF(AND(A66&lt;5.4,A66&gt;=5.05,G66&gt;=0.123,D66&gt;=0.25,D66&lt;1.3,B66&gt;=3.45),1.64,IF(AND(A66&gt;=5.4,A66&gt;=5.05,G66&gt;=0.123,D66&gt;=0.25,D66&lt;1.3,B66&gt;=3.45),1.6,IF(AND(G66&lt;0.372,D66&lt;1.4,A66&lt;5.9,D66&gt;=0.7,F66&lt;2.5,A66&gt;=5.25,B66&lt;3.45),4.175,IF(AND(D66&lt;1.35,D66&lt;1.55,A66&gt;=5.9,D66&gt;=0.7,F66&lt;2.5,A66&gt;=5.25,B66&lt;3.45),4.2,IF(AND(B66&lt;2.35,G66&lt;0.596,D66&lt;2.05,H66&lt;16.284,F66&gt;=2.5,A66&gt;=5.25,B66&lt;3.45),5,IF(AND(G66&gt;=0.888,G66&gt;=0.596,D66&lt;2.05,H66&lt;16.284,F66&gt;=2.5,A66&gt;=5.25,B66&lt;3.45),4.8,IF(AND(A66&gt;=6.85,G66&lt;0.682,D66&gt;=2.05,H66&lt;16.284,F66&gt;=2.5,A66&gt;=5.25,B66&lt;3.45),5.4,IF(AND(A66&gt;=5.75,G66&gt;=0.372,D66&lt;1.4,A66&lt;5.9,D66&gt;=0.7,F66&lt;2.5,A66&gt;=5.25,B66&lt;3.45),3.933,IF(AND(A66&gt;=6.75,D66&gt;=1.35,D66&lt;1.55,A66&gt;=5.9,D66&gt;=0.7,F66&lt;2.5,A66&gt;=5.25,B66&lt;3.45),4.8,IF(AND(H66&lt;11.084,B66&gt;=2.35,G66&lt;0.596,D66&lt;2.05,H66&lt;16.284,F66&gt;=2.5,A66&gt;=5.25,B66&lt;3.45),5.3,IF(AND(H66&lt;8.435,G66&lt;0.888,G66&gt;=0.596,D66&lt;2.05,H66&lt;16.284,F66&gt;=2.5,A66&gt;=5.25,B66&lt;3.45),5.1,IF(AND(H66&gt;=8.435,G66&lt;0.888,G66&gt;=0.596,D66&lt;2.05,H66&lt;16.284,F66&gt;=2.5,A66&gt;=5.25,B66&lt;3.45),4.94,IF(AND(B66&lt;3.15,A66&lt;6.85,G66&lt;0.682,D66&gt;=2.05,H66&lt;16.284,F66&gt;=2.5,A66&gt;=5.25,B66&lt;3.45),5.6,IF(AND(B66&gt;=3.15,A66&lt;6.85,G66&lt;0.682,D66&gt;=2.05,H66&lt;16.284,F66&gt;=2.5,A66&gt;=5.25,B66&lt;3.45),5.74,IF(AND(G66&lt;0.572,A66&lt;5.75,G66&gt;=0.372,D66&lt;1.4,A66&lt;5.9,D66&gt;=0.7,F66&lt;2.5,A66&gt;=5.25,B66&lt;3.45),3.7,IF(AND(D66&lt;1.45,A66&lt;6.75,D66&gt;=1.35,D66&lt;1.55,A66&gt;=5.9,D66&gt;=0.7,F66&lt;2.5,A66&gt;=5.25,B66&lt;3.45),4.46,IF(AND(D66&gt;=1.45,A66&lt;6.75,D66&gt;=1.35,D66&lt;1.55,A66&gt;=5.9,D66&gt;=0.7,F66&lt;2.5,A66&gt;=5.25,B66&lt;3.45),4.567,IF(AND(H66&lt;12.532,H66&gt;=11.084,B66&gt;=2.35,G66&lt;0.596,D66&lt;2.05,H66&lt;16.284,F66&gt;=2.5,A66&gt;=5.25,B66&lt;3.45),5.8,IF(AND(H66&gt;=12.532,H66&gt;=11.084,B66&gt;=2.35,G66&lt;0.596,D66&lt;2.05,H66&lt;16.284,F66&gt;=2.5,A66&gt;=5.25,B66&lt;3.45),5.667,IF(AND(A66&gt;=5.65,G66&gt;=0.572,A66&lt;5.75,G66&gt;=0.372,D66&lt;1.4,A66&lt;5.9,D66&gt;=0.7,F66&lt;2.5,A66&gt;=5.25,B66&lt;3.45),4.2,IF(AND(G66&lt;0.862,A66&lt;5.65,G66&gt;=0.572,A66&lt;5.75,G66&gt;=0.372,D66&lt;1.4,A66&lt;5.9,D66&gt;=0.7,F66&lt;2.5,A66&gt;=5.25,B66&lt;3.45),3.9,IF(AND(G66&gt;=0.862,A66&lt;5.65,G66&gt;=0.572,A66&lt;5.75,G66&gt;=0.372,D66&lt;1.4,A66&lt;5.9,D66&gt;=0.7,F66&lt;2.5,A66&gt;=5.25,B66&lt;3.45),4,"shouldnthappen"))))))))))))))))))))))))))))))))))))</f>
        <v>4.46</v>
      </c>
      <c r="AY66" s="1" t="n">
        <f aca="false">IF(AND(H66&gt;=8.233,D66&gt;=0.8,A66&lt;5.55),3.525,IF(AND(B66&lt;2.9,H66&gt;=15.534,A66&gt;=5.55),4.8,IF(AND(H66&gt;=12.259,A66&lt;4.75,D66&lt;0.8,A66&lt;5.55),1.25,IF(AND(B66&gt;=3.85,A66&gt;=4.75,D66&lt;0.8,A66&lt;5.55),1.425,IF(AND(D66&lt;1.55,H66&lt;8.233,D66&gt;=0.8,A66&lt;5.55),3.975,IF(AND(D66&gt;=1.55,H66&lt;8.233,D66&gt;=0.8,A66&lt;5.55),4.5,IF(AND(D66&lt;0.65,D66&lt;1.7,H66&lt;15.534,A66&gt;=5.55),1.7,IF(AND(A66&gt;=7.05,D66&gt;=1.7,H66&lt;15.534,A66&gt;=5.55),6.3,IF(AND(B66&gt;=3.35,B66&gt;=2.9,H66&gt;=15.534,A66&gt;=5.55),5.4,IF(AND(B66&lt;3.1,H66&lt;12.259,A66&lt;4.75,D66&lt;0.8,A66&lt;5.55),1.367,IF(AND(B66&gt;=3.1,H66&lt;12.259,A66&lt;4.75,D66&lt;0.8,A66&lt;5.55),1.4,IF(AND(G66&gt;=0.905,B66&lt;3.85,A66&gt;=4.75,D66&lt;0.8,A66&lt;5.55),1.9,IF(AND(H66&lt;15.681,B66&lt;3.35,B66&gt;=2.9,H66&gt;=15.534,A66&gt;=5.55),5.8,IF(AND(H66&gt;=15.681,B66&lt;3.35,B66&gt;=2.9,H66&gt;=15.534,A66&gt;=5.55),5.7,IF(AND(H66&gt;=14.877,G66&lt;0.905,B66&lt;3.85,A66&gt;=4.75,D66&lt;0.8,A66&lt;5.55),1.3,IF(AND(D66&gt;=1.25,B66&lt;2.65,D66&gt;=0.65,D66&lt;1.7,H66&lt;15.534,A66&gt;=5.55),4.433,IF(AND(G66&gt;=0.622,B66&lt;3.15,A66&lt;7.05,D66&gt;=1.7,H66&lt;15.534,A66&gt;=5.55),5.08,IF(AND(H66&gt;=13.42,B66&gt;=3.15,A66&lt;7.05,D66&gt;=1.7,H66&lt;15.534,A66&gt;=5.55),5.1,IF(AND(G66&lt;0.265,H66&lt;14.877,G66&lt;0.905,B66&lt;3.85,A66&gt;=4.75,D66&lt;0.8,A66&lt;5.55),1.2,IF(AND(A66&lt;5.75,D66&lt;1.25,B66&lt;2.65,D66&gt;=0.65,D66&lt;1.7,H66&lt;15.534,A66&gt;=5.55),3.7,IF(AND(A66&gt;=5.75,D66&lt;1.25,B66&lt;2.65,D66&gt;=0.65,D66&lt;1.7,H66&lt;15.534,A66&gt;=5.55),4,IF(AND(G66&gt;=0.652,D66&lt;1.35,B66&gt;=2.65,D66&gt;=0.65,D66&lt;1.7,H66&lt;15.534,A66&gt;=5.55),3.6,IF(AND(H66&lt;7.47,D66&gt;=1.35,B66&gt;=2.65,D66&gt;=0.65,D66&lt;1.7,H66&lt;15.534,A66&gt;=5.55),5.1,IF(AND(H66&lt;10.914,G66&lt;0.622,B66&lt;3.15,A66&lt;7.05,D66&gt;=1.7,H66&lt;15.534,A66&gt;=5.55),5.36,IF(AND(H66&gt;=10.914,G66&lt;0.622,B66&lt;3.15,A66&lt;7.05,D66&gt;=1.7,H66&lt;15.534,A66&gt;=5.55),5.64,IF(AND(G66&gt;=0.657,H66&lt;13.42,B66&gt;=3.15,A66&lt;7.05,D66&gt;=1.7,H66&lt;15.534,A66&gt;=5.55),6,IF(AND(G66&gt;=0.782,G66&gt;=0.265,H66&lt;14.877,G66&lt;0.905,B66&lt;3.85,A66&gt;=4.75,D66&lt;0.8,A66&lt;5.55),1.48,IF(AND(H66&lt;11.286,G66&lt;0.652,D66&lt;1.35,B66&gt;=2.65,D66&gt;=0.65,D66&lt;1.7,H66&lt;15.534,A66&gt;=5.55),4.24,IF(AND(H66&gt;=11.286,G66&lt;0.652,D66&lt;1.35,B66&gt;=2.65,D66&gt;=0.65,D66&lt;1.7,H66&lt;15.534,A66&gt;=5.55),4.05,IF(AND(G66&lt;0.413,H66&gt;=7.47,D66&gt;=1.35,B66&gt;=2.65,D66&gt;=0.65,D66&lt;1.7,H66&lt;15.534,A66&gt;=5.55),5.1,IF(AND(H66&lt;11.325,G66&lt;0.657,H66&lt;13.42,B66&gt;=3.15,A66&lt;7.05,D66&gt;=1.7,H66&lt;15.534,A66&gt;=5.55),5.8,IF(AND(H66&gt;=11.325,G66&lt;0.657,H66&lt;13.42,B66&gt;=3.15,A66&lt;7.05,D66&gt;=1.7,H66&lt;15.534,A66&gt;=5.55),5.6,IF(AND(D66&gt;=0.35,G66&lt;0.782,G66&gt;=0.265,H66&lt;14.877,G66&lt;0.905,B66&lt;3.85,A66&gt;=4.75,D66&lt;0.8,A66&lt;5.55),1.633,IF(AND(B66&lt;2.85,G66&gt;=0.413,H66&gt;=7.47,D66&gt;=1.35,B66&gt;=2.65,D66&gt;=0.65,D66&lt;1.7,H66&lt;15.534,A66&gt;=5.55),4.6,IF(AND(D66&lt;0.15,D66&lt;0.35,G66&lt;0.782,G66&gt;=0.265,H66&lt;14.877,G66&lt;0.905,B66&lt;3.85,A66&gt;=4.75,D66&lt;0.8,A66&lt;5.55),1.5,IF(AND(D66&gt;=0.15,D66&lt;0.35,G66&lt;0.782,G66&gt;=0.265,H66&lt;14.877,G66&lt;0.905,B66&lt;3.85,A66&gt;=4.75,D66&lt;0.8,A66&lt;5.55),1.543,IF(AND(A66&gt;=6.8,B66&gt;=2.85,G66&gt;=0.413,H66&gt;=7.47,D66&gt;=1.35,B66&gt;=2.65,D66&gt;=0.65,D66&lt;1.7,H66&lt;15.534,A66&gt;=5.55),4.9,IF(AND(H66&lt;13.531,A66&lt;6.8,B66&gt;=2.85,G66&gt;=0.413,H66&gt;=7.47,D66&gt;=1.35,B66&gt;=2.65,D66&gt;=0.65,D66&lt;1.7,H66&lt;15.534,A66&gt;=5.55),4.5,IF(AND(H66&gt;=13.531,A66&lt;6.8,B66&gt;=2.85,G66&gt;=0.413,H66&gt;=7.47,D66&gt;=1.35,B66&gt;=2.65,D66&gt;=0.65,D66&lt;1.7,H66&lt;15.534,A66&gt;=5.55),4.7,"shouldnthappen")))))))))))))))))))))))))))))))))))))))</f>
        <v>4.7</v>
      </c>
      <c r="AZ66" s="1" t="n">
        <f aca="false">IF(AND(H66&gt;=15.371,B66&gt;=3.35),5.4,IF(AND(G66&gt;=0.851,H66&gt;=15.244,B66&lt;3.35),4.75,IF(AND(F66&gt;=2,H66&lt;15.371,B66&gt;=3.35),5.6,IF(AND(B66&lt;2.75,A66&lt;5.15,H66&lt;15.244,B66&lt;3.35),3.42,IF(AND(A66&gt;=7.25,G66&lt;0.851,H66&gt;=15.244,B66&lt;3.35),6.6,IF(AND(A66&lt;4.45,B66&gt;=2.75,A66&lt;5.15,H66&lt;15.244,B66&lt;3.35),1.1,IF(AND(G66&lt;0.527,A66&lt;7.25,G66&lt;0.851,H66&gt;=15.244,B66&lt;3.35),5.08,IF(AND(G66&gt;=0.527,A66&lt;7.25,G66&lt;0.851,H66&gt;=15.244,B66&lt;3.35),5.8,IF(AND(D66&gt;=0.35,B66&lt;3.7,F66&lt;2,H66&lt;15.371,B66&gt;=3.35),1.55,IF(AND(H66&lt;6.542,B66&gt;=3.7,F66&lt;2,H66&lt;15.371,B66&gt;=3.35),1.9,IF(AND(B66&lt;3.25,A66&gt;=4.45,B66&gt;=2.75,A66&lt;5.15,H66&lt;15.244,B66&lt;3.35),1.46,IF(AND(B66&gt;=3.25,A66&gt;=4.45,B66&gt;=2.75,A66&lt;5.15,H66&lt;15.244,B66&lt;3.35),1.7,IF(AND(H66&lt;13.654,B66&gt;=2.95,D66&lt;1.45,A66&gt;=5.15,H66&lt;15.244,B66&lt;3.35),4.3,IF(AND(H66&gt;=13.654,B66&gt;=2.95,D66&lt;1.45,A66&gt;=5.15,H66&lt;15.244,B66&lt;3.35),4.625,IF(AND(F66&gt;=2.5,D66&lt;1.75,D66&gt;=1.45,A66&gt;=5.15,H66&lt;15.244,B66&lt;3.35),5.3,IF(AND(G66&gt;=0.853,D66&gt;=1.75,D66&gt;=1.45,A66&gt;=5.15,H66&lt;15.244,B66&lt;3.35),5.15,IF(AND(D66&gt;=0.25,D66&lt;0.35,B66&lt;3.7,F66&lt;2,H66&lt;15.371,B66&gt;=3.35),1.3,IF(AND(B66&lt;3.85,H66&gt;=6.542,B66&gt;=3.7,F66&lt;2,H66&lt;15.371,B66&gt;=3.35),1.633,IF(AND(H66&lt;7.02,H66&lt;10.688,B66&lt;2.95,D66&lt;1.45,A66&gt;=5.15,H66&lt;15.244,B66&lt;3.35),3.98,IF(AND(G66&lt;0.338,H66&gt;=10.688,B66&lt;2.95,D66&lt;1.45,A66&gt;=5.15,H66&lt;15.244,B66&lt;3.35),4.22,IF(AND(G66&gt;=0.338,H66&gt;=10.688,B66&lt;2.95,D66&lt;1.45,A66&gt;=5.15,H66&lt;15.244,B66&lt;3.35),3.9,IF(AND(B66&lt;2.75,F66&lt;2.5,D66&lt;1.75,D66&gt;=1.45,A66&gt;=5.15,H66&lt;15.244,B66&lt;3.35),5.1,IF(AND(B66&gt;=2.75,F66&lt;2.5,D66&lt;1.75,D66&gt;=1.45,A66&gt;=5.15,H66&lt;15.244,B66&lt;3.35),4.74,IF(AND(A66&gt;=7,G66&lt;0.853,D66&gt;=1.75,D66&gt;=1.45,A66&gt;=5.15,H66&lt;15.244,B66&lt;3.35),6.5,IF(AND(G66&gt;=0.934,D66&lt;0.25,D66&lt;0.35,B66&lt;3.7,F66&lt;2,H66&lt;15.371,B66&gt;=3.35),1.7,IF(AND(D66&lt;0.25,B66&gt;=3.85,H66&gt;=6.542,B66&gt;=3.7,F66&lt;2,H66&lt;15.371,B66&gt;=3.35),1.5,IF(AND(D66&gt;=0.25,B66&gt;=3.85,H66&gt;=6.542,B66&gt;=3.7,F66&lt;2,H66&lt;15.371,B66&gt;=3.35),1.4,IF(AND(B66&lt;2.5,H66&gt;=7.02,H66&lt;10.688,B66&lt;2.95,D66&lt;1.45,A66&gt;=5.15,H66&lt;15.244,B66&lt;3.35),3.8,IF(AND(G66&gt;=0.74,A66&lt;7,G66&lt;0.853,D66&gt;=1.75,D66&gt;=1.45,A66&gt;=5.15,H66&lt;15.244,B66&lt;3.35),6,IF(AND(G66&gt;=0.61,G66&lt;0.934,D66&lt;0.25,D66&lt;0.35,B66&lt;3.7,F66&lt;2,H66&lt;15.371,B66&gt;=3.35),1.5,IF(AND(D66&lt;1.15,B66&gt;=2.5,H66&gt;=7.02,H66&lt;10.688,B66&lt;2.95,D66&lt;1.45,A66&gt;=5.15,H66&lt;15.244,B66&lt;3.35),3.5,IF(AND(D66&gt;=1.15,B66&gt;=2.5,H66&gt;=7.02,H66&lt;10.688,B66&lt;2.95,D66&lt;1.45,A66&gt;=5.15,H66&lt;15.244,B66&lt;3.35),3.6,IF(AND(G66&gt;=0.626,G66&lt;0.74,A66&lt;7,G66&lt;0.853,D66&gt;=1.75,D66&gt;=1.45,A66&gt;=5.15,H66&lt;15.244,B66&lt;3.35),4.9,IF(AND(H66&lt;13.641,G66&lt;0.61,G66&lt;0.934,D66&lt;0.25,D66&lt;0.35,B66&lt;3.7,F66&lt;2,H66&lt;15.371,B66&gt;=3.35),1.425,IF(AND(H66&gt;=13.641,G66&lt;0.61,G66&lt;0.934,D66&lt;0.25,D66&lt;0.35,B66&lt;3.7,F66&lt;2,H66&lt;15.371,B66&gt;=3.35),1.3,IF(AND(B66&lt;3.05,G66&lt;0.626,G66&lt;0.74,A66&lt;7,G66&lt;0.853,D66&gt;=1.75,D66&gt;=1.45,A66&gt;=5.15,H66&lt;15.244,B66&lt;3.35),5.475,IF(AND(B66&gt;=3.05,G66&lt;0.626,G66&lt;0.74,A66&lt;7,G66&lt;0.853,D66&gt;=1.75,D66&gt;=1.45,A66&gt;=5.15,H66&lt;15.244,B66&lt;3.35),5.633,"shouldnthappen")))))))))))))))))))))))))))))))))))))</f>
        <v>5.08</v>
      </c>
      <c r="BA66" s="1" t="n">
        <f aca="false">IF(AND(F66&gt;=2,B66&gt;=3.4),6.1,IF(AND(B66&lt;2.75,A66&lt;5.15,B66&lt;3.4),3.225,IF(AND(G66&gt;=0.821,F66&lt;2,B66&gt;=3.4),1.9,IF(AND(B66&gt;=3.2,B66&gt;=2.75,A66&lt;5.15,B66&lt;3.4),1.7,IF(AND(A66&lt;4.8,G66&lt;0.821,F66&lt;2,B66&gt;=3.4),1,IF(AND(G66&gt;=0.446,B66&lt;3.2,B66&gt;=2.75,A66&lt;5.15,B66&lt;3.4),1.1,IF(AND(G66&lt;0.356,D66&lt;1.45,A66&lt;6.25,A66&gt;=5.15,B66&lt;3.4),4.32,IF(AND(G66&lt;0.591,D66&gt;=1.45,A66&lt;6.25,A66&gt;=5.15,B66&lt;3.4),4.6,IF(AND(D66&lt;1.75,G66&lt;0.597,A66&gt;=6.25,A66&gt;=5.15,B66&lt;3.4),4.86,IF(AND(H66&gt;=16.472,G66&gt;=0.597,A66&gt;=6.25,A66&gt;=5.15,B66&lt;3.4),6.6,IF(AND(G66&lt;0.063,G66&lt;0.446,B66&lt;3.2,B66&gt;=2.75,A66&lt;5.15,B66&lt;3.4),1.4,IF(AND(A66&gt;=5.95,G66&gt;=0.356,D66&lt;1.45,A66&lt;6.25,A66&gt;=5.15,B66&lt;3.4),4.6,IF(AND(B66&gt;=2.9,G66&gt;=0.591,D66&gt;=1.45,A66&lt;6.25,A66&gt;=5.15,B66&lt;3.4),4.867,IF(AND(D66&gt;=2.4,H66&lt;16.472,G66&gt;=0.597,A66&gt;=6.25,A66&gt;=5.15,B66&lt;3.4),6,IF(AND(A66&lt;5.45,B66&gt;=3.85,A66&gt;=4.8,G66&lt;0.821,F66&lt;2,B66&gt;=3.4),1.3,IF(AND(A66&gt;=5.45,B66&gt;=3.85,A66&gt;=4.8,G66&lt;0.821,F66&lt;2,B66&gt;=3.4),1.45,IF(AND(H66&lt;14.273,G66&gt;=0.063,G66&lt;0.446,B66&lt;3.2,B66&gt;=2.75,A66&lt;5.15,B66&lt;3.4),1.5,IF(AND(H66&gt;=14.273,G66&gt;=0.063,G66&lt;0.446,B66&lt;3.2,B66&gt;=2.75,A66&lt;5.15,B66&lt;3.4),1.6,IF(AND(G66&gt;=0.572,A66&lt;5.95,G66&gt;=0.356,D66&lt;1.45,A66&lt;6.25,A66&gt;=5.15,B66&lt;3.4),3.9,IF(AND(G66&lt;0.827,B66&lt;2.9,G66&gt;=0.591,D66&gt;=1.45,A66&lt;6.25,A66&gt;=5.15,B66&lt;3.4),4.9,IF(AND(G66&gt;=0.827,B66&lt;2.9,G66&gt;=0.591,D66&gt;=1.45,A66&lt;6.25,A66&gt;=5.15,B66&lt;3.4),5.1,IF(AND(A66&gt;=7.2,B66&lt;3.05,D66&gt;=1.75,G66&lt;0.597,A66&gt;=6.25,A66&gt;=5.15,B66&lt;3.4),6.7,IF(AND(G66&lt;0.353,B66&gt;=3.05,D66&gt;=1.75,G66&lt;0.597,A66&gt;=6.25,A66&gt;=5.15,B66&lt;3.4),5.22,IF(AND(G66&gt;=0.353,B66&gt;=3.05,D66&gt;=1.75,G66&lt;0.597,A66&gt;=6.25,A66&gt;=5.15,B66&lt;3.4),5.65,IF(AND(A66&lt;6.55,D66&lt;2.4,H66&lt;16.472,G66&gt;=0.597,A66&gt;=6.25,A66&gt;=5.15,B66&lt;3.4),5.033,IF(AND(H66&lt;12.719,G66&lt;0.385,B66&lt;3.85,A66&gt;=4.8,G66&lt;0.821,F66&lt;2,B66&gt;=3.4),1.54,IF(AND(H66&gt;=12.719,G66&lt;0.385,B66&lt;3.85,A66&gt;=4.8,G66&lt;0.821,F66&lt;2,B66&gt;=3.4),1.3,IF(AND(B66&lt;3.6,G66&gt;=0.385,B66&lt;3.85,A66&gt;=4.8,G66&lt;0.821,F66&lt;2,B66&gt;=3.4),1.325,IF(AND(B66&gt;=3.6,G66&gt;=0.385,B66&lt;3.85,A66&gt;=4.8,G66&lt;0.821,F66&lt;2,B66&gt;=3.4),1.55,IF(AND(D66&lt;1.05,G66&lt;0.572,A66&lt;5.95,G66&gt;=0.356,D66&lt;1.45,A66&lt;6.25,A66&gt;=5.15,B66&lt;3.4),3.633,IF(AND(D66&gt;=2.15,A66&lt;7.2,B66&lt;3.05,D66&gt;=1.75,G66&lt;0.597,A66&gt;=6.25,A66&gt;=5.15,B66&lt;3.4),5.667,IF(AND(H66&lt;13.094,A66&gt;=6.55,D66&lt;2.4,H66&lt;16.472,G66&gt;=0.597,A66&gt;=6.25,A66&gt;=5.15,B66&lt;3.4),5.2,IF(AND(D66&lt;1.15,D66&gt;=1.05,G66&lt;0.572,A66&lt;5.95,G66&gt;=0.356,D66&lt;1.45,A66&lt;6.25,A66&gt;=5.15,B66&lt;3.4),3.8,IF(AND(D66&gt;=1.15,D66&gt;=1.05,G66&lt;0.572,A66&lt;5.95,G66&gt;=0.356,D66&lt;1.45,A66&lt;6.25,A66&gt;=5.15,B66&lt;3.4),3.9,IF(AND(G66&gt;=0.487,D66&lt;2.15,A66&lt;7.2,B66&lt;3.05,D66&gt;=1.75,G66&lt;0.597,A66&gt;=6.25,A66&gt;=5.15,B66&lt;3.4),5.8,IF(AND(A66&lt;6.8,H66&gt;=13.094,A66&gt;=6.55,D66&lt;2.4,H66&lt;16.472,G66&gt;=0.597,A66&gt;=6.25,A66&gt;=5.15,B66&lt;3.4),4.52,IF(AND(A66&gt;=6.8,H66&gt;=13.094,A66&gt;=6.55,D66&lt;2.4,H66&lt;16.472,G66&gt;=0.597,A66&gt;=6.25,A66&gt;=5.15,B66&lt;3.4),4.75,IF(AND(B66&lt;2.95,G66&lt;0.487,D66&lt;2.15,A66&lt;7.2,B66&lt;3.05,D66&gt;=1.75,G66&lt;0.597,A66&gt;=6.25,A66&gt;=5.15,B66&lt;3.4),5.6,IF(AND(B66&gt;=2.95,G66&lt;0.487,D66&lt;2.15,A66&lt;7.2,B66&lt;3.05,D66&gt;=1.75,G66&lt;0.597,A66&gt;=6.25,A66&gt;=5.15,B66&lt;3.4),5.5,"shouldnthappen")))))))))))))))))))))))))))))))))))))))</f>
        <v>4.6</v>
      </c>
      <c r="BB66" s="1" t="n">
        <f aca="false">IF(AND(A66&lt;4.35,B66&lt;3.25,F66&lt;1.5),1.1,IF(AND(H66&lt;14.005,A66&gt;=4.35,B66&lt;3.25,F66&lt;1.5),1.3,IF(AND(H66&gt;=14.005,A66&gt;=4.35,B66&lt;3.25,F66&lt;1.5),1.6,IF(AND(G66&gt;=0.905,A66&lt;5.15,B66&gt;=3.25,F66&lt;1.5),1.9,IF(AND(B66&lt;3.45,A66&gt;=5.15,B66&gt;=3.25,F66&lt;1.5),1.6,IF(AND(F66&gt;=2.5,D66&gt;=1.35,D66&lt;1.75,F66&gt;=1.5),4.867,IF(AND(A66&gt;=7.05,D66&gt;=2.05,D66&gt;=1.75,F66&gt;=1.5),6.35,IF(AND(D66&gt;=0.4,G66&lt;0.905,A66&lt;5.15,B66&gt;=3.25,F66&lt;1.5),1.65,IF(AND(B66&lt;3.6,B66&gt;=3.45,A66&gt;=5.15,B66&gt;=3.25,F66&lt;1.5),1.35,IF(AND(H66&lt;6.808,H66&lt;9.386,D66&lt;1.35,D66&lt;1.75,F66&gt;=1.5),4.05,IF(AND(H66&gt;=6.808,H66&lt;9.386,D66&lt;1.35,D66&lt;1.75,F66&gt;=1.5),3.46,IF(AND(B66&lt;2.45,F66&lt;2.5,D66&gt;=1.35,D66&lt;1.75,F66&gt;=1.5),4.5,IF(AND(H66&gt;=13.115,D66&lt;1.95,D66&lt;2.05,D66&gt;=1.75,F66&gt;=1.5),4.85,IF(AND(G66&lt;0.196,D66&gt;=1.95,D66&lt;2.05,D66&gt;=1.75,F66&gt;=1.5),6.7,IF(AND(G66&gt;=0.196,D66&gt;=1.95,D66&lt;2.05,D66&gt;=1.75,F66&gt;=1.5),5.12,IF(AND(H66&lt;10.925,D66&lt;0.4,G66&lt;0.905,A66&lt;5.15,B66&gt;=3.25,F66&lt;1.5),1.4,IF(AND(H66&gt;=10.925,D66&lt;0.4,G66&lt;0.905,A66&lt;5.15,B66&gt;=3.25,F66&lt;1.5),1.45,IF(AND(H66&lt;14.096,B66&gt;=3.6,B66&gt;=3.45,A66&gt;=5.15,B66&gt;=3.25,F66&lt;1.5),1.42,IF(AND(H66&gt;=14.096,B66&gt;=3.6,B66&gt;=3.45,A66&gt;=5.15,B66&gt;=3.25,F66&lt;1.5),1.7,IF(AND(B66&lt;2.45,D66&lt;1.15,H66&gt;=9.386,D66&lt;1.35,D66&lt;1.75,F66&gt;=1.5),3.6,IF(AND(B66&gt;=2.45,D66&lt;1.15,H66&gt;=9.386,D66&lt;1.35,D66&lt;1.75,F66&gt;=1.5),3.9,IF(AND(G66&lt;0.246,D66&gt;=1.15,H66&gt;=9.386,D66&lt;1.35,D66&lt;1.75,F66&gt;=1.5),4.4,IF(AND(B66&lt;2.75,B66&gt;=2.45,F66&lt;2.5,D66&gt;=1.35,D66&lt;1.75,F66&gt;=1.5),5.1,IF(AND(H66&lt;11.084,H66&lt;13.115,D66&lt;1.95,D66&lt;2.05,D66&gt;=1.75,F66&gt;=1.5),5.35,IF(AND(H66&gt;=11.084,H66&lt;13.115,D66&lt;1.95,D66&lt;2.05,D66&gt;=1.75,F66&gt;=1.5),5.7,IF(AND(H66&lt;15.52,D66&lt;2.25,A66&lt;7.05,D66&gt;=2.05,D66&gt;=1.75,F66&gt;=1.5),5.45,IF(AND(H66&gt;=15.52,D66&lt;2.25,A66&lt;7.05,D66&gt;=2.05,D66&gt;=1.75,F66&gt;=1.5),5.725,IF(AND(G66&gt;=0.775,D66&gt;=2.25,A66&lt;7.05,D66&gt;=2.05,D66&gt;=1.75,F66&gt;=1.5),5.2,IF(AND(D66&lt;1.25,G66&gt;=0.246,D66&gt;=1.15,H66&gt;=9.386,D66&lt;1.35,D66&lt;1.75,F66&gt;=1.5),4.05,IF(AND(A66&lt;5.85,B66&gt;=2.75,B66&gt;=2.45,F66&lt;2.5,D66&gt;=1.35,D66&lt;1.75,F66&gt;=1.5),4.5,IF(AND(B66&lt;3.3,G66&lt;0.775,D66&gt;=2.25,A66&lt;7.05,D66&gt;=2.05,D66&gt;=1.75,F66&gt;=1.5),5.64,IF(AND(B66&gt;=3.3,G66&lt;0.775,D66&gt;=2.25,A66&lt;7.05,D66&gt;=2.05,D66&gt;=1.75,F66&gt;=1.5),5.6,IF(AND(A66&lt;5.9,D66&gt;=1.25,G66&gt;=0.246,D66&gt;=1.15,H66&gt;=9.386,D66&lt;1.35,D66&lt;1.75,F66&gt;=1.5),4.2,IF(AND(A66&gt;=5.9,D66&gt;=1.25,G66&gt;=0.246,D66&gt;=1.15,H66&gt;=9.386,D66&lt;1.35,D66&lt;1.75,F66&gt;=1.5),4,IF(AND(G66&gt;=0.437,A66&gt;=5.85,B66&gt;=2.75,B66&gt;=2.45,F66&lt;2.5,D66&gt;=1.35,D66&lt;1.75,F66&gt;=1.5),4.75,IF(AND(H66&lt;9.446,G66&lt;0.437,A66&gt;=5.85,B66&gt;=2.75,B66&gt;=2.45,F66&lt;2.5,D66&gt;=1.35,D66&lt;1.75,F66&gt;=1.5),4.6,IF(AND(H66&gt;=9.446,G66&lt;0.437,A66&gt;=5.85,B66&gt;=2.75,B66&gt;=2.45,F66&lt;2.5,D66&gt;=1.35,D66&lt;1.75,F66&gt;=1.5),4.7,"shouldnthappen")))))))))))))))))))))))))))))))))))))</f>
        <v>4.75</v>
      </c>
      <c r="BC66" s="1" t="n">
        <f aca="false">IF(AND(G66&gt;=0.905,F66&lt;1.5),1.65,IF(AND(D66&gt;=0.45,G66&lt;0.905,F66&lt;1.5),1.65,IF(AND(A66&lt;5.15,D66&lt;1.55,F66&gt;=1.5),3.225,IF(AND(F66&gt;=2.5,A66&gt;=5.15,D66&lt;1.55,F66&gt;=1.5),5.05,IF(AND(H66&lt;5.767,A66&lt;7.05,D66&gt;=1.55,F66&gt;=1.5),4.5,IF(AND(D66&lt;1.7,A66&gt;=7.05,D66&gt;=1.55,F66&gt;=1.5),5.8,IF(AND(A66&gt;=5.3,G66&lt;0.207,D66&lt;0.45,G66&lt;0.905,F66&lt;1.5),1.3,IF(AND(D66&gt;=0.35,G66&gt;=0.207,D66&lt;0.45,G66&lt;0.905,F66&lt;1.5),1.5,IF(AND(G66&lt;0.155,D66&gt;=1.7,A66&gt;=7.05,D66&gt;=1.55,F66&gt;=1.5),6.7,IF(AND(G66&gt;=0.155,D66&gt;=1.7,A66&gt;=7.05,D66&gt;=1.55,F66&gt;=1.5),6.34,IF(AND(G66&lt;0.05,A66&lt;5.3,G66&lt;0.207,D66&lt;0.45,G66&lt;0.905,F66&lt;1.5),1.4,IF(AND(G66&gt;=0.05,A66&lt;5.3,G66&lt;0.207,D66&lt;0.45,G66&lt;0.905,F66&lt;1.5),1.5,IF(AND(A66&lt;4.5,D66&lt;0.35,G66&gt;=0.207,D66&lt;0.45,G66&lt;0.905,F66&lt;1.5),1.3,IF(AND(G66&lt;0.308,A66&lt;6.2,F66&lt;2.5,A66&gt;=5.15,D66&lt;1.55,F66&gt;=1.5),4.5,IF(AND(D66&lt;1.35,A66&gt;=6.2,F66&lt;2.5,A66&gt;=5.15,D66&lt;1.55,F66&gt;=1.5),4.367,IF(AND(D66&lt;1.85,A66&lt;6.15,H66&gt;=5.767,A66&lt;7.05,D66&gt;=1.55,F66&gt;=1.5),4.933,IF(AND(G66&gt;=0.558,A66&gt;=4.5,D66&lt;0.35,G66&gt;=0.207,D66&lt;0.45,G66&lt;0.905,F66&lt;1.5),1.5,IF(AND(H66&gt;=13.383,G66&gt;=0.308,A66&lt;6.2,F66&lt;2.5,A66&gt;=5.15,D66&lt;1.55,F66&gt;=1.5),4.7,IF(AND(H66&gt;=12.206,D66&gt;=1.35,A66&gt;=6.2,F66&lt;2.5,A66&gt;=5.15,D66&lt;1.55,F66&gt;=1.5),4.575,IF(AND(A66&lt;5.7,D66&gt;=1.85,A66&lt;6.15,H66&gt;=5.767,A66&lt;7.05,D66&gt;=1.55,F66&gt;=1.5),4.9,IF(AND(A66&gt;=5.7,D66&gt;=1.85,A66&lt;6.15,H66&gt;=5.767,A66&lt;7.05,D66&gt;=1.55,F66&gt;=1.5),5.1,IF(AND(G66&lt;0.079,G66&lt;0.364,A66&gt;=6.15,H66&gt;=5.767,A66&lt;7.05,D66&gt;=1.55,F66&gt;=1.5),5.6,IF(AND(G66&gt;=0.079,G66&lt;0.364,A66&gt;=6.15,H66&gt;=5.767,A66&lt;7.05,D66&gt;=1.55,F66&gt;=1.5),5.25,IF(AND(G66&gt;=0.447,G66&lt;0.558,A66&gt;=4.5,D66&lt;0.35,G66&gt;=0.207,D66&lt;0.45,G66&lt;0.905,F66&lt;1.5),1.3,IF(AND(B66&gt;=2.95,H66&lt;13.383,G66&gt;=0.308,A66&lt;6.2,F66&lt;2.5,A66&gt;=5.15,D66&lt;1.55,F66&gt;=1.5),4.6,IF(AND(B66&lt;2.65,H66&lt;12.206,D66&gt;=1.35,A66&gt;=6.2,F66&lt;2.5,A66&gt;=5.15,D66&lt;1.55,F66&gt;=1.5),4.9,IF(AND(D66&lt;2.45,A66&lt;6.6,G66&gt;=0.364,A66&gt;=6.15,H66&gt;=5.767,A66&lt;7.05,D66&gt;=1.55,F66&gt;=1.5),5.6,IF(AND(D66&gt;=2.45,A66&lt;6.6,G66&gt;=0.364,A66&gt;=6.15,H66&gt;=5.767,A66&lt;7.05,D66&gt;=1.55,F66&gt;=1.5),6,IF(AND(H66&lt;12.921,A66&gt;=6.6,G66&gt;=0.364,A66&gt;=6.15,H66&gt;=5.767,A66&lt;7.05,D66&gt;=1.55,F66&gt;=1.5),5.725,IF(AND(H66&gt;=12.921,A66&gt;=6.6,G66&gt;=0.364,A66&gt;=6.15,H66&gt;=5.767,A66&lt;7.05,D66&gt;=1.55,F66&gt;=1.5),5.367,IF(AND(B66&lt;3.15,G66&lt;0.447,G66&lt;0.558,A66&gt;=4.5,D66&lt;0.35,G66&gt;=0.207,D66&lt;0.45,G66&lt;0.905,F66&lt;1.5),1.5,IF(AND(B66&gt;=3.15,G66&lt;0.447,G66&lt;0.558,A66&gt;=4.5,D66&lt;0.35,G66&gt;=0.207,D66&lt;0.45,G66&lt;0.905,F66&lt;1.5),1.36,IF(AND(B66&gt;=2.85,B66&lt;2.95,H66&lt;13.383,G66&gt;=0.308,A66&lt;6.2,F66&lt;2.5,A66&gt;=5.15,D66&lt;1.55,F66&gt;=1.5),3.6,IF(AND(H66&lt;9.446,B66&gt;=2.65,H66&lt;12.206,D66&gt;=1.35,A66&gt;=6.2,F66&lt;2.5,A66&gt;=5.15,D66&lt;1.55,F66&gt;=1.5),4.6,IF(AND(H66&gt;=9.446,B66&gt;=2.65,H66&lt;12.206,D66&gt;=1.35,A66&gt;=6.2,F66&lt;2.5,A66&gt;=5.15,D66&lt;1.55,F66&gt;=1.5),4.7,IF(AND(D66&lt;1.2,B66&lt;2.85,B66&lt;2.95,H66&lt;13.383,G66&gt;=0.308,A66&lt;6.2,F66&lt;2.5,A66&gt;=5.15,D66&lt;1.55,F66&gt;=1.5),3.75,IF(AND(G66&lt;0.356,D66&gt;=1.2,B66&lt;2.85,B66&lt;2.95,H66&lt;13.383,G66&gt;=0.308,A66&lt;6.2,F66&lt;2.5,A66&gt;=5.15,D66&lt;1.55,F66&gt;=1.5),4.2,IF(AND(G66&gt;=0.356,D66&gt;=1.2,B66&lt;2.85,B66&lt;2.95,H66&lt;13.383,G66&gt;=0.308,A66&lt;6.2,F66&lt;2.5,A66&gt;=5.15,D66&lt;1.55,F66&gt;=1.5),3.96,"shouldnthappen"))))))))))))))))))))))))))))))))))))))</f>
        <v>4.7</v>
      </c>
      <c r="BD66" s="1" t="n">
        <f aca="false">IF(AND(B66&lt;2.7,A66&lt;5.3,B66&lt;3.15),3.42,IF(AND(F66&lt;2.5,A66&gt;=5.85,B66&gt;=3.15),4.7,IF(AND(A66&lt;4.35,B66&gt;=2.7,A66&lt;5.3,B66&lt;3.15),1.1,IF(AND(A66&gt;=4.35,B66&gt;=2.7,A66&lt;5.3,B66&lt;3.15),1.42,IF(AND(A66&gt;=7.05,F66&gt;=2.5,A66&gt;=5.3,B66&lt;3.15),6.067,IF(AND(D66&gt;=0.45,A66&lt;5.05,A66&lt;5.85,B66&gt;=3.15),1.6,IF(AND(B66&lt;3.35,A66&gt;=5.05,A66&lt;5.85,B66&gt;=3.15),1.7,IF(AND(A66&gt;=6.85,F66&gt;=2.5,A66&gt;=5.85,B66&gt;=3.15),6.22,IF(AND(D66&lt;1.25,D66&lt;1.35,F66&lt;2.5,A66&gt;=5.3,B66&lt;3.15),4.033,IF(AND(D66&gt;=1.25,D66&lt;1.35,F66&lt;2.5,A66&gt;=5.3,B66&lt;3.15),4.233,IF(AND(A66&lt;6.05,D66&gt;=1.35,F66&lt;2.5,A66&gt;=5.3,B66&lt;3.15),5.1,IF(AND(H66&gt;=13.29,A66&lt;7.05,F66&gt;=2.5,A66&gt;=5.3,B66&lt;3.15),4.96,IF(AND(G66&gt;=0.858,D66&lt;0.45,A66&lt;5.05,A66&lt;5.85,B66&gt;=3.15),1.3,IF(AND(D66&gt;=0.35,B66&gt;=3.35,A66&gt;=5.05,A66&lt;5.85,B66&gt;=3.15),1.4,IF(AND(B66&lt;3.25,A66&lt;6.85,F66&gt;=2.5,A66&gt;=5.85,B66&gt;=3.15),5.233,IF(AND(A66&gt;=6.8,A66&gt;=6.05,D66&gt;=1.35,F66&lt;2.5,A66&gt;=5.3,B66&lt;3.15),4.9,IF(AND(G66&gt;=0.622,H66&lt;13.29,A66&lt;7.05,F66&gt;=2.5,A66&gt;=5.3,B66&lt;3.15),5.067,IF(AND(H66&lt;8.834,G66&lt;0.858,D66&lt;0.45,A66&lt;5.05,A66&lt;5.85,B66&gt;=3.15),1.4,IF(AND(G66&lt;0.774,B66&gt;=3.25,A66&lt;6.85,F66&gt;=2.5,A66&gt;=5.85,B66&gt;=3.15),5.8,IF(AND(G66&gt;=0.774,B66&gt;=3.25,A66&lt;6.85,F66&gt;=2.5,A66&gt;=5.85,B66&gt;=3.15),5.4,IF(AND(H66&gt;=12.206,A66&lt;6.8,A66&gt;=6.05,D66&gt;=1.35,F66&lt;2.5,A66&gt;=5.3,B66&lt;3.15),4.5,IF(AND(G66&gt;=0.439,G66&lt;0.622,H66&lt;13.29,A66&lt;7.05,F66&gt;=2.5,A66&gt;=5.3,B66&lt;3.15),5.667,IF(AND(G66&lt;0.227,H66&gt;=8.834,G66&lt;0.858,D66&lt;0.45,A66&lt;5.05,A66&lt;5.85,B66&gt;=3.15),1.4,IF(AND(G66&gt;=0.227,H66&gt;=8.834,G66&lt;0.858,D66&lt;0.45,A66&lt;5.05,A66&lt;5.85,B66&gt;=3.15),1.3,IF(AND(G66&gt;=0.934,B66&lt;3.75,D66&lt;0.35,B66&gt;=3.35,A66&gt;=5.05,A66&lt;5.85,B66&gt;=3.15),1.7,IF(AND(G66&lt;0.823,B66&gt;=3.75,D66&lt;0.35,B66&gt;=3.35,A66&gt;=5.05,A66&lt;5.85,B66&gt;=3.15),1.55,IF(AND(G66&gt;=0.823,B66&gt;=3.75,D66&lt;0.35,B66&gt;=3.35,A66&gt;=5.05,A66&lt;5.85,B66&gt;=3.15),1.5,IF(AND(A66&lt;6.2,H66&lt;12.206,A66&lt;6.8,A66&gt;=6.05,D66&gt;=1.35,F66&lt;2.5,A66&gt;=5.3,B66&lt;3.15),4.6,IF(AND(A66&gt;=6.2,H66&lt;12.206,A66&lt;6.8,A66&gt;=6.05,D66&gt;=1.35,F66&lt;2.5,A66&gt;=5.3,B66&lt;3.15),4.74,IF(AND(H66&gt;=10.667,G66&lt;0.439,G66&lt;0.622,H66&lt;13.29,A66&lt;7.05,F66&gt;=2.5,A66&gt;=5.3,B66&lt;3.15),5.6,IF(AND(H66&lt;13.67,G66&lt;0.934,B66&lt;3.75,D66&lt;0.35,B66&gt;=3.35,A66&gt;=5.05,A66&lt;5.85,B66&gt;=3.15),1.48,IF(AND(H66&gt;=13.67,G66&lt;0.934,B66&lt;3.75,D66&lt;0.35,B66&gt;=3.35,A66&gt;=5.05,A66&lt;5.85,B66&gt;=3.15),1.3,IF(AND(G66&lt;0.301,H66&lt;10.667,G66&lt;0.439,G66&lt;0.622,H66&lt;13.29,A66&lt;7.05,F66&gt;=2.5,A66&gt;=5.3,B66&lt;3.15),5.2,IF(AND(G66&gt;=0.301,H66&lt;10.667,G66&lt;0.439,G66&lt;0.622,H66&lt;13.29,A66&lt;7.05,F66&gt;=2.5,A66&gt;=5.3,B66&lt;3.15),5.067,"shouldnthappen"))))))))))))))))))))))))))))))))))</f>
        <v>4.5</v>
      </c>
      <c r="BE66" s="1" t="n">
        <f aca="false">IF(AND(B66&gt;=3.85,A66&gt;=5.05,F66&lt;1.5),1.4,IF(AND(A66&lt;5.25,A66&lt;5.75,F66&gt;=1.5),3.15,IF(AND(A66&lt;4.95,B66&lt;3.15,A66&lt;5.05,F66&lt;1.5),1.46,IF(AND(A66&gt;=4.95,B66&lt;3.15,A66&lt;5.05,F66&lt;1.5),1.6,IF(AND(H66&lt;8.834,B66&gt;=3.15,A66&lt;5.05,F66&lt;1.5),1.4,IF(AND(D66&lt;0.25,B66&lt;3.85,A66&gt;=5.05,F66&lt;1.5),1.48,IF(AND(D66&gt;=0.25,B66&lt;3.85,A66&gt;=5.05,F66&lt;1.5),1.7,IF(AND(F66&gt;=2.5,A66&gt;=5.25,A66&lt;5.75,F66&gt;=1.5),4.9,IF(AND(H66&lt;12.45,H66&gt;=8.834,B66&gt;=3.15,A66&lt;5.05,F66&lt;1.5),1.25,IF(AND(H66&gt;=12.45,H66&gt;=8.834,B66&gt;=3.15,A66&lt;5.05,F66&lt;1.5),1.32,IF(AND(G66&lt;0.283,F66&lt;2.5,A66&gt;=5.25,A66&lt;5.75,F66&gt;=1.5),4.3,IF(AND(H66&lt;6.712,H66&lt;11.275,D66&lt;1.55,A66&gt;=5.75,F66&gt;=1.5),5,IF(AND(H66&lt;13.101,H66&gt;=11.275,D66&lt;1.55,A66&gt;=5.75,F66&gt;=1.5),3.933,IF(AND(H66&gt;=13.101,H66&gt;=11.275,D66&lt;1.55,A66&gt;=5.75,F66&gt;=1.5),4.5,IF(AND(A66&gt;=7.3,D66&lt;2.45,D66&gt;=1.55,A66&gt;=5.75,F66&gt;=1.5),6.7,IF(AND(B66&lt;3.45,D66&gt;=2.45,D66&gt;=1.55,A66&gt;=5.75,F66&gt;=1.5),5.925,IF(AND(B66&gt;=3.45,D66&gt;=2.45,D66&gt;=1.55,A66&gt;=5.75,F66&gt;=1.5),6.1,IF(AND(B66&gt;=2.8,G66&gt;=0.283,F66&lt;2.5,A66&gt;=5.25,A66&lt;5.75,F66&gt;=1.5),4.2,IF(AND(D66&lt;1.35,H66&gt;=6.712,H66&lt;11.275,D66&lt;1.55,A66&gt;=5.75,F66&gt;=1.5),4.35,IF(AND(D66&lt;1.05,B66&lt;2.8,G66&gt;=0.283,F66&lt;2.5,A66&gt;=5.25,A66&lt;5.75,F66&gt;=1.5),3.567,IF(AND(D66&gt;=1.05,B66&lt;2.8,G66&gt;=0.283,F66&lt;2.5,A66&gt;=5.25,A66&lt;5.75,F66&gt;=1.5),3.925,IF(AND(B66&lt;2.65,D66&gt;=1.35,H66&gt;=6.712,H66&lt;11.275,D66&lt;1.55,A66&gt;=5.75,F66&gt;=1.5),4.9,IF(AND(B66&gt;=2.65,D66&gt;=1.35,H66&gt;=6.712,H66&lt;11.275,D66&lt;1.55,A66&gt;=5.75,F66&gt;=1.5),4.625,IF(AND(H66&gt;=14.683,G66&gt;=0.628,A66&lt;7.3,D66&lt;2.45,D66&gt;=1.55,A66&gt;=5.75,F66&gt;=1.5),5.4,IF(AND(D66&lt;1.95,H66&lt;8.884,G66&lt;0.628,A66&lt;7.3,D66&lt;2.45,D66&gt;=1.55,A66&gt;=5.75,F66&gt;=1.5),5.1,IF(AND(D66&gt;=1.95,H66&lt;8.884,G66&lt;0.628,A66&lt;7.3,D66&lt;2.45,D66&gt;=1.55,A66&gt;=5.75,F66&gt;=1.5),5.22,IF(AND(A66&lt;6.05,H66&gt;=8.884,G66&lt;0.628,A66&lt;7.3,D66&lt;2.45,D66&gt;=1.55,A66&gt;=5.75,F66&gt;=1.5),5.1,IF(AND(G66&lt;0.817,H66&lt;14.683,G66&gt;=0.628,A66&lt;7.3,D66&lt;2.45,D66&gt;=1.55,A66&gt;=5.75,F66&gt;=1.5),4.967,IF(AND(G66&gt;=0.817,H66&lt;14.683,G66&gt;=0.628,A66&lt;7.3,D66&lt;2.45,D66&gt;=1.55,A66&gt;=5.75,F66&gt;=1.5),5.1,IF(AND(H66&lt;9.637,A66&gt;=6.05,H66&gt;=8.884,G66&lt;0.628,A66&lt;7.3,D66&lt;2.45,D66&gt;=1.55,A66&gt;=5.75,F66&gt;=1.5),5.9,IF(AND(D66&lt;1.85,H66&gt;=9.637,A66&gt;=6.05,H66&gt;=8.884,G66&lt;0.628,A66&lt;7.3,D66&lt;2.45,D66&gt;=1.55,A66&gt;=5.75,F66&gt;=1.5),5.733,IF(AND(G66&gt;=0.388,D66&gt;=1.85,H66&gt;=9.637,A66&gt;=6.05,H66&gt;=8.884,G66&lt;0.628,A66&lt;7.3,D66&lt;2.45,D66&gt;=1.55,A66&gt;=5.75,F66&gt;=1.5),5.64,IF(AND(B66&lt;2.95,G66&lt;0.388,D66&gt;=1.85,H66&gt;=9.637,A66&gt;=6.05,H66&gt;=8.884,G66&lt;0.628,A66&lt;7.3,D66&lt;2.45,D66&gt;=1.55,A66&gt;=5.75,F66&gt;=1.5),5.5,IF(AND(B66&gt;=2.95,G66&lt;0.388,D66&gt;=1.85,H66&gt;=9.637,A66&gt;=6.05,H66&gt;=8.884,G66&lt;0.628,A66&lt;7.3,D66&lt;2.45,D66&gt;=1.55,A66&gt;=5.75,F66&gt;=1.5),5.333,"shouldnthappen"))))))))))))))))))))))))))))))))))</f>
        <v>4.5</v>
      </c>
      <c r="BF66" s="1" t="n">
        <f aca="false">IF(AND(D66&gt;=0.35,F66&lt;1.5),1.65,IF(AND(H66&gt;=16.227,D66&gt;=1.55,F66&gt;=1.5),6.533,IF(AND(A66&gt;=5.45,G66&lt;0.174,D66&lt;0.35,F66&lt;1.5),1.7,IF(AND(D66&lt;0.15,G66&gt;=0.174,D66&lt;0.35,F66&lt;1.5),1.38,IF(AND(D66&gt;=1.15,D66&lt;1.25,D66&lt;1.55,F66&gt;=1.5),3.967,IF(AND(H66&lt;8.376,A66&lt;5.45,G66&lt;0.174,D66&lt;0.35,F66&lt;1.5),1.4,IF(AND(H66&gt;=8.376,A66&lt;5.45,G66&lt;0.174,D66&lt;0.35,F66&lt;1.5),1.5,IF(AND(B66&lt;3.1,D66&gt;=0.15,G66&gt;=0.174,D66&lt;0.35,F66&lt;1.5),1.475,IF(AND(H66&lt;10.258,D66&lt;1.15,D66&lt;1.25,D66&lt;1.55,F66&gt;=1.5),3.24,IF(AND(H66&gt;=10.258,D66&lt;1.15,D66&lt;1.25,D66&lt;1.55,F66&gt;=1.5),3.875,IF(AND(F66&gt;=2.5,H66&lt;10.927,D66&gt;=1.25,D66&lt;1.55,F66&gt;=1.5),5.05,IF(AND(D66&lt;1.35,H66&gt;=10.927,D66&gt;=1.25,D66&lt;1.55,F66&gt;=1.5),4.25,IF(AND(A66&gt;=6.95,D66&lt;1.75,H66&lt;16.227,D66&gt;=1.55,F66&gt;=1.5),5.8,IF(AND(B66&lt;3.3,B66&gt;=3.1,D66&gt;=0.15,G66&gt;=0.174,D66&lt;0.35,F66&lt;1.5),1.3,IF(AND(H66&lt;12.278,D66&gt;=1.35,H66&gt;=10.927,D66&gt;=1.25,D66&lt;1.55,F66&gt;=1.5),4.9,IF(AND(G66&lt;0.226,A66&lt;6.95,D66&lt;1.75,H66&lt;16.227,D66&gt;=1.55,F66&gt;=1.5),5,IF(AND(G66&gt;=0.226,A66&lt;6.95,D66&lt;1.75,H66&lt;16.227,D66&gt;=1.55,F66&gt;=1.5),4.62,IF(AND(H66&lt;9.35,B66&lt;2.95,D66&gt;=1.75,H66&lt;16.227,D66&gt;=1.55,F66&gt;=1.5),6.3,IF(AND(H66&gt;=9.35,B66&lt;2.95,D66&gt;=1.75,H66&lt;16.227,D66&gt;=1.55,F66&gt;=1.5),5.58,IF(AND(A66&lt;5.05,B66&gt;=3.3,B66&gt;=3.1,D66&gt;=0.15,G66&gt;=0.174,D66&lt;0.35,F66&lt;1.5),1.35,IF(AND(A66&gt;=5.05,B66&gt;=3.3,B66&gt;=3.1,D66&gt;=0.15,G66&gt;=0.174,D66&lt;0.35,F66&lt;1.5),1.46,IF(AND(B66&lt;2.8,A66&lt;5.65,F66&lt;2.5,H66&lt;10.927,D66&gt;=1.25,D66&lt;1.55,F66&gt;=1.5),4.075,IF(AND(B66&gt;=2.8,A66&lt;5.65,F66&lt;2.5,H66&lt;10.927,D66&gt;=1.25,D66&lt;1.55,F66&gt;=1.5),3.933,IF(AND(A66&lt;6.25,A66&gt;=5.65,F66&lt;2.5,H66&lt;10.927,D66&gt;=1.25,D66&lt;1.55,F66&gt;=1.5),4.533,IF(AND(A66&gt;=6.25,A66&gt;=5.65,F66&lt;2.5,H66&lt;10.927,D66&gt;=1.25,D66&lt;1.55,F66&gt;=1.5),4.3,IF(AND(A66&lt;6.5,H66&gt;=12.278,D66&gt;=1.35,H66&gt;=10.927,D66&gt;=1.25,D66&lt;1.55,F66&gt;=1.5),4.55,IF(AND(A66&gt;=6.5,H66&gt;=12.278,D66&gt;=1.35,H66&gt;=10.927,D66&gt;=1.25,D66&lt;1.55,F66&gt;=1.5),4.775,IF(AND(H66&lt;9.884,D66&lt;2.1,B66&gt;=2.95,D66&gt;=1.75,H66&lt;16.227,D66&gt;=1.55,F66&gt;=1.5),5.5,IF(AND(H66&gt;=9.884,D66&lt;2.1,B66&gt;=2.95,D66&gt;=1.75,H66&lt;16.227,D66&gt;=1.55,F66&gt;=1.5),5.1,IF(AND(H66&lt;10.393,D66&gt;=2.1,B66&gt;=2.95,D66&gt;=1.75,H66&lt;16.227,D66&gt;=1.55,F66&gt;=1.5),5.74,IF(AND(D66&lt;2.25,H66&gt;=10.393,D66&gt;=2.1,B66&gt;=2.95,D66&gt;=1.75,H66&lt;16.227,D66&gt;=1.55,F66&gt;=1.5),5.8,IF(AND(D66&gt;=2.25,H66&gt;=10.393,D66&gt;=2.1,B66&gt;=2.95,D66&gt;=1.75,H66&lt;16.227,D66&gt;=1.55,F66&gt;=1.5),5.4,"shouldnthappen"))))))))))))))))))))))))))))))))</f>
        <v>4.55</v>
      </c>
      <c r="BG66" s="1" t="n">
        <f aca="false">IF(AND(G66&lt;0.096,A66&lt;5.45),2.95,IF(AND(F66&gt;=1.5,G66&gt;=0.096,A66&lt;5.45),3,IF(AND(D66&lt;0.6,A66&lt;5.9,A66&gt;=5.45),1.4,IF(AND(F66&gt;=2.5,D66&gt;=0.6,A66&lt;5.9,A66&gt;=5.45),5.1,IF(AND(A66&lt;7.45,A66&gt;=7.05,A66&gt;=5.9,A66&gt;=5.45),6.167,IF(AND(B66&gt;=3.55,G66&lt;0.587,F66&lt;1.5,G66&gt;=0.096,A66&lt;5.45),1,IF(AND(A66&lt;5.05,G66&gt;=0.587,F66&lt;1.5,G66&gt;=0.096,A66&lt;5.45),1.35,IF(AND(B66&lt;2.75,D66&lt;1.7,A66&lt;7.05,A66&gt;=5.9,A66&gt;=5.45),4.9,IF(AND(A66&lt;6.2,D66&gt;=1.7,A66&lt;7.05,A66&gt;=5.9,A66&gt;=5.45),4.833,IF(AND(H66&lt;17.32,A66&gt;=7.45,A66&gt;=7.05,A66&gt;=5.9,A66&gt;=5.45),6.68,IF(AND(H66&gt;=17.32,A66&gt;=7.45,A66&gt;=7.05,A66&gt;=5.9,A66&gt;=5.45),6.4,IF(AND(G66&lt;0.161,B66&lt;3.55,G66&lt;0.587,F66&lt;1.5,G66&gt;=0.096,A66&lt;5.45),1.5,IF(AND(H66&lt;11.016,A66&gt;=5.05,G66&gt;=0.587,F66&lt;1.5,G66&gt;=0.096,A66&lt;5.45),1.633,IF(AND(H66&lt;11.001,G66&lt;0.372,F66&lt;2.5,D66&gt;=0.6,A66&lt;5.9,A66&gt;=5.45),4.133,IF(AND(H66&gt;=11.001,G66&lt;0.372,F66&lt;2.5,D66&gt;=0.6,A66&lt;5.9,A66&gt;=5.45),4.3,IF(AND(H66&lt;6.808,G66&gt;=0.372,F66&lt;2.5,D66&gt;=0.6,A66&lt;5.9,A66&gt;=5.45),4,IF(AND(A66&gt;=6.75,B66&gt;=2.75,D66&lt;1.7,A66&lt;7.05,A66&gt;=5.9,A66&gt;=5.45),4.84,IF(AND(H66&lt;12.467,G66&gt;=0.161,B66&lt;3.55,G66&lt;0.587,F66&lt;1.5,G66&gt;=0.096,A66&lt;5.45),1.3,IF(AND(D66&lt;0.25,H66&gt;=11.016,A66&gt;=5.05,G66&gt;=0.587,F66&lt;1.5,G66&gt;=0.096,A66&lt;5.45),1.52,IF(AND(D66&gt;=0.25,H66&gt;=11.016,A66&gt;=5.05,G66&gt;=0.587,F66&lt;1.5,G66&gt;=0.096,A66&lt;5.45),1.5,IF(AND(H66&lt;11.218,H66&gt;=6.808,G66&gt;=0.372,F66&lt;2.5,D66&gt;=0.6,A66&lt;5.9,A66&gt;=5.45),3.7,IF(AND(H66&gt;=11.218,H66&gt;=6.808,G66&gt;=0.372,F66&lt;2.5,D66&gt;=0.6,A66&lt;5.9,A66&gt;=5.45),3.9,IF(AND(B66&lt;2.95,A66&lt;6.75,B66&gt;=2.75,D66&lt;1.7,A66&lt;7.05,A66&gt;=5.9,A66&gt;=5.45),4.2,IF(AND(B66&gt;=2.95,A66&lt;6.75,B66&gt;=2.75,D66&lt;1.7,A66&lt;7.05,A66&gt;=5.9,A66&gt;=5.45),4.6,IF(AND(D66&gt;=2.45,A66&lt;6.85,A66&gt;=6.2,D66&gt;=1.7,A66&lt;7.05,A66&gt;=5.9,A66&gt;=5.45),5.9,IF(AND(G66&lt;0.312,A66&gt;=6.85,A66&gt;=6.2,D66&gt;=1.7,A66&lt;7.05,A66&gt;=5.9,A66&gt;=5.45),5.1,IF(AND(G66&gt;=0.312,A66&gt;=6.85,A66&gt;=6.2,D66&gt;=1.7,A66&lt;7.05,A66&gt;=5.9,A66&gt;=5.45),5.4,IF(AND(G66&lt;0.251,H66&gt;=12.467,G66&gt;=0.161,B66&lt;3.55,G66&lt;0.587,F66&lt;1.5,G66&gt;=0.096,A66&lt;5.45),1.35,IF(AND(G66&gt;=0.251,H66&gt;=12.467,G66&gt;=0.161,B66&lt;3.55,G66&lt;0.587,F66&lt;1.5,G66&gt;=0.096,A66&lt;5.45),1.467,IF(AND(G66&gt;=0.628,D66&lt;2.45,A66&lt;6.85,A66&gt;=6.2,D66&gt;=1.7,A66&lt;7.05,A66&gt;=5.9,A66&gt;=5.45),5.1,IF(AND(A66&gt;=6.75,G66&lt;0.628,D66&lt;2.45,A66&lt;6.85,A66&gt;=6.2,D66&gt;=1.7,A66&lt;7.05,A66&gt;=5.9,A66&gt;=5.45),5.9,IF(AND(H66&lt;11.824,A66&lt;6.75,G66&lt;0.628,D66&lt;2.45,A66&lt;6.85,A66&gt;=6.2,D66&gt;=1.7,A66&lt;7.05,A66&gt;=5.9,A66&gt;=5.45),5.44,IF(AND(H66&lt;14.378,H66&gt;=11.824,A66&lt;6.75,G66&lt;0.628,D66&lt;2.45,A66&lt;6.85,A66&gt;=6.2,D66&gt;=1.7,A66&lt;7.05,A66&gt;=5.9,A66&gt;=5.45),5.6,IF(AND(H66&gt;=14.378,H66&gt;=11.824,A66&lt;6.75,G66&lt;0.628,D66&lt;2.45,A66&lt;6.85,A66&gt;=6.2,D66&gt;=1.7,A66&lt;7.05,A66&gt;=5.9,A66&gt;=5.45),5.8,"shouldnthappen"))))))))))))))))))))))))))))))))))</f>
        <v>4.2</v>
      </c>
      <c r="BH66" s="1" t="n">
        <f aca="false">IF(AND(G66&gt;=0.905,F66&lt;1.5),1.8,IF(AND(H66&lt;5.523,G66&lt;0.905,F66&lt;1.5),1,IF(AND(D66&gt;=0.4,H66&gt;=5.523,G66&lt;0.905,F66&lt;1.5),1.7,IF(AND(G66&gt;=0.878,D66&lt;1.35,F66&lt;2.5,F66&gt;=1.5),4.4,IF(AND(A66&lt;5.4,D66&gt;=1.35,F66&lt;2.5,F66&gt;=1.5),3.9,IF(AND(G66&lt;0.177,B66&lt;3.15,F66&gt;=2.5,F66&gt;=1.5),6.15,IF(AND(H66&lt;10.393,B66&gt;=3.15,F66&gt;=2.5,F66&gt;=1.5),5.94,IF(AND(H66&gt;=10.393,B66&gt;=3.15,F66&gt;=2.5,F66&gt;=1.5),5.467,IF(AND(D66&gt;=1.25,G66&lt;0.878,D66&lt;1.35,F66&lt;2.5,F66&gt;=1.5),4.18,IF(AND(G66&gt;=0.709,A66&gt;=5.4,D66&gt;=1.35,F66&lt;2.5,F66&gt;=1.5),4.9,IF(AND(B66&lt;2.6,G66&gt;=0.177,B66&lt;3.15,F66&gt;=2.5,F66&gt;=1.5),4.8,IF(AND(A66&lt;4.35,A66&lt;5.05,D66&lt;0.4,H66&gt;=5.523,G66&lt;0.905,F66&lt;1.5),1.1,IF(AND(A66&gt;=5.6,A66&gt;=5.05,D66&lt;0.4,H66&gt;=5.523,G66&lt;0.905,F66&lt;1.5),1.7,IF(AND(D66&lt;1.05,D66&lt;1.25,G66&lt;0.878,D66&lt;1.35,F66&lt;2.5,F66&gt;=1.5),3.6,IF(AND(D66&gt;=1.55,G66&lt;0.709,A66&gt;=5.4,D66&gt;=1.35,F66&lt;2.5,F66&gt;=1.5),4.975,IF(AND(D66&lt;1.7,B66&gt;=2.6,G66&gt;=0.177,B66&lt;3.15,F66&gt;=2.5,F66&gt;=1.5),5.8,IF(AND(B66&lt;3.15,A66&gt;=4.35,A66&lt;5.05,D66&lt;0.4,H66&gt;=5.523,G66&lt;0.905,F66&lt;1.5),1.46,IF(AND(A66&gt;=5.45,A66&lt;5.6,A66&gt;=5.05,D66&lt;0.4,H66&gt;=5.523,G66&lt;0.905,F66&lt;1.5),1.35,IF(AND(H66&lt;10.974,D66&gt;=1.05,D66&lt;1.25,G66&lt;0.878,D66&lt;1.35,F66&lt;2.5,F66&gt;=1.5),3.8,IF(AND(H66&gt;=13.654,D66&lt;1.55,G66&lt;0.709,A66&gt;=5.4,D66&gt;=1.35,F66&lt;2.5,F66&gt;=1.5),4.725,IF(AND(A66&lt;4.5,B66&gt;=3.15,A66&gt;=4.35,A66&lt;5.05,D66&lt;0.4,H66&gt;=5.523,G66&lt;0.905,F66&lt;1.5),1.3,IF(AND(G66&lt;0.676,A66&lt;5.45,A66&lt;5.6,A66&gt;=5.05,D66&lt;0.4,H66&gt;=5.523,G66&lt;0.905,F66&lt;1.5),1.5,IF(AND(G66&gt;=0.676,A66&lt;5.45,A66&lt;5.6,A66&gt;=5.05,D66&lt;0.4,H66&gt;=5.523,G66&lt;0.905,F66&lt;1.5),1.55,IF(AND(A66&lt;5.7,H66&gt;=10.974,D66&gt;=1.05,D66&lt;1.25,G66&lt;0.878,D66&lt;1.35,F66&lt;2.5,F66&gt;=1.5),3.9,IF(AND(A66&gt;=5.7,H66&gt;=10.974,D66&gt;=1.05,D66&lt;1.25,G66&lt;0.878,D66&lt;1.35,F66&lt;2.5,F66&gt;=1.5),3.933,IF(AND(G66&gt;=0.644,H66&lt;13.654,D66&lt;1.55,G66&lt;0.709,A66&gt;=5.4,D66&gt;=1.35,F66&lt;2.5,F66&gt;=1.5),4.4,IF(AND(B66&lt;2.9,A66&lt;6.2,D66&gt;=1.7,B66&gt;=2.6,G66&gt;=0.177,B66&lt;3.15,F66&gt;=2.5,F66&gt;=1.5),5.02,IF(AND(B66&gt;=2.9,A66&lt;6.2,D66&gt;=1.7,B66&gt;=2.6,G66&gt;=0.177,B66&lt;3.15,F66&gt;=2.5,F66&gt;=1.5),4.8,IF(AND(D66&lt;2.2,A66&gt;=6.2,D66&gt;=1.7,B66&gt;=2.6,G66&gt;=0.177,B66&lt;3.15,F66&gt;=2.5,F66&gt;=1.5),5.325,IF(AND(D66&gt;=2.2,A66&gt;=6.2,D66&gt;=1.7,B66&gt;=2.6,G66&gt;=0.177,B66&lt;3.15,F66&gt;=2.5,F66&gt;=1.5),5.1,IF(AND(D66&lt;0.25,A66&gt;=4.5,B66&gt;=3.15,A66&gt;=4.35,A66&lt;5.05,D66&lt;0.4,H66&gt;=5.523,G66&lt;0.905,F66&lt;1.5),1.357,IF(AND(D66&gt;=0.25,A66&gt;=4.5,B66&gt;=3.15,A66&gt;=4.35,A66&lt;5.05,D66&lt;0.4,H66&gt;=5.523,G66&lt;0.905,F66&lt;1.5),1.333,IF(AND(H66&lt;10.723,G66&lt;0.644,H66&lt;13.654,D66&lt;1.55,G66&lt;0.709,A66&gt;=5.4,D66&gt;=1.35,F66&lt;2.5,F66&gt;=1.5),4.6,IF(AND(H66&gt;=10.723,G66&lt;0.644,H66&lt;13.654,D66&lt;1.55,G66&lt;0.709,A66&gt;=5.4,D66&gt;=1.35,F66&lt;2.5,F66&gt;=1.5),4.5,"shouldnthappen"))))))))))))))))))))))))))))))))))</f>
        <v>4.725</v>
      </c>
      <c r="BI66" s="1" t="n">
        <f aca="false">IF(AND(D66&gt;=0.8,A66&lt;5.45),3.9,IF(AND(D66&gt;=0.45,D66&lt;0.8,A66&lt;5.45),1.66,IF(AND(H66&lt;16.447,B66&gt;=3.45,A66&gt;=5.45),1.525,IF(AND(H66&gt;=16.447,B66&gt;=3.45,A66&gt;=5.45),6.4,IF(AND(H66&lt;5.245,D66&lt;0.45,D66&lt;0.8,A66&lt;5.45),1,IF(AND(A66&gt;=7.2,G66&lt;0.154,B66&lt;3.45,A66&gt;=5.45),6.7,IF(AND(D66&lt;1.65,A66&lt;7.2,G66&lt;0.154,B66&lt;3.45,A66&gt;=5.45),4.7,IF(AND(D66&gt;=1.65,A66&lt;7.2,G66&lt;0.154,B66&lt;3.45,A66&gt;=5.45),5.52,IF(AND(D66&gt;=0.25,A66&lt;5.05,H66&gt;=5.245,D66&lt;0.45,D66&lt;0.8,A66&lt;5.45),1.35,IF(AND(H66&lt;6.089,A66&gt;=5.05,H66&gt;=5.245,D66&lt;0.45,D66&lt;0.8,A66&lt;5.45),1.7,IF(AND(D66&lt;1.2,B66&lt;2.6,A66&lt;5.75,G66&gt;=0.154,B66&lt;3.45,A66&gt;=5.45),3.85,IF(AND(D66&gt;=1.2,B66&lt;2.6,A66&lt;5.75,G66&gt;=0.154,B66&lt;3.45,A66&gt;=5.45),4,IF(AND(D66&gt;=1.65,B66&gt;=2.6,A66&lt;5.75,G66&gt;=0.154,B66&lt;3.45,A66&gt;=5.45),4.9,IF(AND(G66&lt;0.353,F66&lt;2.5,A66&gt;=5.75,G66&gt;=0.154,B66&lt;3.45,A66&gt;=5.45),4.25,IF(AND(A66&gt;=7.25,F66&gt;=2.5,A66&gt;=5.75,G66&gt;=0.154,B66&lt;3.45,A66&gt;=5.45),6.45,IF(AND(H66&lt;11.218,D66&lt;0.25,A66&lt;5.05,H66&gt;=5.245,D66&lt;0.45,D66&lt;0.8,A66&lt;5.45),1.42,IF(AND(G66&lt;0.517,H66&gt;=6.089,A66&gt;=5.05,H66&gt;=5.245,D66&lt;0.45,D66&lt;0.8,A66&lt;5.45),1.44,IF(AND(G66&gt;=0.517,H66&gt;=6.089,A66&gt;=5.05,H66&gt;=5.245,D66&lt;0.45,D66&lt;0.8,A66&lt;5.45),1.54,IF(AND(H66&gt;=10.194,D66&lt;1.65,B66&gt;=2.6,A66&lt;5.75,G66&gt;=0.154,B66&lt;3.45,A66&gt;=5.45),4.35,IF(AND(B66&gt;=3.15,G66&gt;=0.353,F66&lt;2.5,A66&gt;=5.75,G66&gt;=0.154,B66&lt;3.45,A66&gt;=5.45),4.7,IF(AND(H66&lt;7.716,A66&lt;7.25,F66&gt;=2.5,A66&gt;=5.75,G66&gt;=0.154,B66&lt;3.45,A66&gt;=5.45),5.04,IF(AND(G66&lt;0.175,H66&gt;=11.218,D66&lt;0.25,A66&lt;5.05,H66&gt;=5.245,D66&lt;0.45,D66&lt;0.8,A66&lt;5.45),1.5,IF(AND(H66&lt;7.713,H66&lt;10.194,D66&lt;1.65,B66&gt;=2.6,A66&lt;5.75,G66&gt;=0.154,B66&lt;3.45,A66&gt;=5.45),4.1,IF(AND(H66&gt;=7.713,H66&lt;10.194,D66&lt;1.65,B66&gt;=2.6,A66&lt;5.75,G66&gt;=0.154,B66&lt;3.45,A66&gt;=5.45),4.2,IF(AND(B66&gt;=3.05,B66&lt;3.15,G66&gt;=0.353,F66&lt;2.5,A66&gt;=5.75,G66&gt;=0.154,B66&lt;3.45,A66&gt;=5.45),4.4,IF(AND(D66&gt;=2.45,H66&gt;=7.716,A66&lt;7.25,F66&gt;=2.5,A66&gt;=5.75,G66&gt;=0.154,B66&lt;3.45,A66&gt;=5.45),5.85,IF(AND(D66&lt;0.15,G66&gt;=0.175,H66&gt;=11.218,D66&lt;0.25,A66&lt;5.05,H66&gt;=5.245,D66&lt;0.45,D66&lt;0.8,A66&lt;5.45),1.1,IF(AND(H66&gt;=16.317,B66&lt;3.05,B66&lt;3.15,G66&gt;=0.353,F66&lt;2.5,A66&gt;=5.75,G66&gt;=0.154,B66&lt;3.45,A66&gt;=5.45),4.8,IF(AND(G66&gt;=0.857,D66&lt;2.45,H66&gt;=7.716,A66&lt;7.25,F66&gt;=2.5,A66&gt;=5.75,G66&gt;=0.154,B66&lt;3.45,A66&gt;=5.45),5.05,IF(AND(G66&lt;0.245,D66&gt;=0.15,G66&gt;=0.175,H66&gt;=11.218,D66&lt;0.25,A66&lt;5.05,H66&gt;=5.245,D66&lt;0.45,D66&lt;0.8,A66&lt;5.45),1.3,IF(AND(G66&gt;=0.245,D66&gt;=0.15,G66&gt;=0.175,H66&gt;=11.218,D66&lt;0.25,A66&lt;5.05,H66&gt;=5.245,D66&lt;0.45,D66&lt;0.8,A66&lt;5.45),1.22,IF(AND(B66&lt;2.85,H66&lt;16.317,B66&lt;3.05,B66&lt;3.15,G66&gt;=0.353,F66&lt;2.5,A66&gt;=5.75,G66&gt;=0.154,B66&lt;3.45,A66&gt;=5.45),4.6,IF(AND(B66&gt;=2.85,H66&lt;16.317,B66&lt;3.05,B66&lt;3.15,G66&gt;=0.353,F66&lt;2.5,A66&gt;=5.75,G66&gt;=0.154,B66&lt;3.45,A66&gt;=5.45),4.633,IF(AND(D66&lt;1.85,G66&lt;0.857,D66&lt;2.45,H66&gt;=7.716,A66&lt;7.25,F66&gt;=2.5,A66&gt;=5.75,G66&gt;=0.154,B66&lt;3.45,A66&gt;=5.45),5.8,IF(AND(H66&lt;11.297,D66&gt;=1.85,G66&lt;0.857,D66&lt;2.45,H66&gt;=7.716,A66&lt;7.25,F66&gt;=2.5,A66&gt;=5.75,G66&gt;=0.154,B66&lt;3.45,A66&gt;=5.45),5.3,IF(AND(G66&lt;0.388,H66&gt;=11.297,D66&gt;=1.85,G66&lt;0.857,D66&lt;2.45,H66&gt;=7.716,A66&lt;7.25,F66&gt;=2.5,A66&gt;=5.75,G66&gt;=0.154,B66&lt;3.45,A66&gt;=5.45),5.4,IF(AND(G66&gt;=0.388,H66&gt;=11.297,D66&gt;=1.85,G66&lt;0.857,D66&lt;2.45,H66&gt;=7.716,A66&lt;7.25,F66&gt;=2.5,A66&gt;=5.75,G66&gt;=0.154,B66&lt;3.45,A66&gt;=5.45),5.6,"shouldnthappen")))))))))))))))))))))))))))))))))))))</f>
        <v>4.633</v>
      </c>
      <c r="BJ66" s="1" t="n">
        <f aca="false">IF(AND(F66&gt;=2,B66&gt;=3.35),6.1,IF(AND(H66&gt;=12.719,F66&lt;1.5,B66&lt;3.35),1.567,IF(AND(H66&lt;5.245,F66&lt;2,B66&gt;=3.35),1,IF(AND(D66&lt;0.15,H66&lt;12.719,F66&lt;1.5,B66&lt;3.35),1.5,IF(AND(D66&gt;=0.35,H66&gt;=5.245,F66&lt;2,B66&gt;=3.35),1.6,IF(AND(A66&lt;4.9,D66&gt;=0.15,H66&lt;12.719,F66&lt;1.5,B66&lt;3.35),1.36,IF(AND(B66&lt;2.65,G66&lt;0.572,D66&lt;1.45,F66&gt;=1.5,B66&lt;3.35),3.5,IF(AND(A66&lt;6.1,F66&lt;2.5,D66&gt;=1.45,F66&gt;=1.5,B66&lt;3.35),5.1,IF(AND(G66&gt;=0.607,D66&lt;0.35,H66&gt;=5.245,F66&lt;2,B66&gt;=3.35),1.65,IF(AND(G66&lt;0.546,A66&gt;=4.9,D66&gt;=0.15,H66&lt;12.719,F66&lt;1.5,B66&lt;3.35),1.2,IF(AND(G66&gt;=0.546,A66&gt;=4.9,D66&gt;=0.15,H66&lt;12.719,F66&lt;1.5,B66&lt;3.35),1.4,IF(AND(A66&gt;=6.3,B66&gt;=2.65,G66&lt;0.572,D66&lt;1.45,F66&gt;=1.5,B66&lt;3.35),4.8,IF(AND(D66&lt;1.15,B66&lt;2.85,G66&gt;=0.572,D66&lt;1.45,F66&gt;=1.5,B66&lt;3.35),3.9,IF(AND(B66&gt;=3.15,B66&gt;=2.85,G66&gt;=0.572,D66&lt;1.45,F66&gt;=1.5,B66&lt;3.35),4.7,IF(AND(B66&lt;2.95,A66&gt;=6.1,F66&lt;2.5,D66&gt;=1.45,F66&gt;=1.5,B66&lt;3.35),4.533,IF(AND(B66&gt;=2.95,A66&gt;=6.1,F66&lt;2.5,D66&gt;=1.45,F66&gt;=1.5,B66&lt;3.35),4.75,IF(AND(A66&gt;=6.7,G66&lt;0.107,F66&gt;=2.5,D66&gt;=1.45,F66&gt;=1.5,B66&lt;3.35),5.7,IF(AND(G66&gt;=0.385,G66&lt;0.607,D66&lt;0.35,H66&gt;=5.245,F66&lt;2,B66&gt;=3.35),1.325,IF(AND(D66&lt;1.25,A66&lt;6.3,B66&gt;=2.65,G66&lt;0.572,D66&lt;1.45,F66&gt;=1.5,B66&lt;3.35),4,IF(AND(D66&gt;=1.25,A66&lt;6.3,B66&gt;=2.65,G66&lt;0.572,D66&lt;1.45,F66&gt;=1.5,B66&lt;3.35),4.18,IF(AND(G66&lt;0.907,D66&gt;=1.15,B66&lt;2.85,G66&gt;=0.572,D66&lt;1.45,F66&gt;=1.5,B66&lt;3.35),4,IF(AND(G66&gt;=0.907,D66&gt;=1.15,B66&lt;2.85,G66&gt;=0.572,D66&lt;1.45,F66&gt;=1.5,B66&lt;3.35),4.4,IF(AND(H66&lt;8.326,B66&lt;3.15,B66&gt;=2.85,G66&gt;=0.572,D66&lt;1.45,F66&gt;=1.5,B66&lt;3.35),3.6,IF(AND(H66&gt;=8.326,B66&lt;3.15,B66&gt;=2.85,G66&gt;=0.572,D66&lt;1.45,F66&gt;=1.5,B66&lt;3.35),4.48,IF(AND(B66&lt;2.95,A66&lt;6.7,G66&lt;0.107,F66&gt;=2.5,D66&gt;=1.45,F66&gt;=1.5,B66&lt;3.35),5.6,IF(AND(B66&gt;=2.95,A66&lt;6.7,G66&lt;0.107,F66&gt;=2.5,D66&gt;=1.45,F66&gt;=1.5,B66&lt;3.35),5.5,IF(AND(G66&lt;0.205,G66&lt;0.432,G66&gt;=0.107,F66&gt;=2.5,D66&gt;=1.45,F66&gt;=1.5,B66&lt;3.35),5.3,IF(AND(B66&gt;=3.05,G66&gt;=0.432,G66&gt;=0.107,F66&gt;=2.5,D66&gt;=1.45,F66&gt;=1.5,B66&lt;3.35),5.86,IF(AND(H66&gt;=14.057,G66&lt;0.385,G66&lt;0.607,D66&lt;0.35,H66&gt;=5.245,F66&lt;2,B66&gt;=3.35),1.7,IF(AND(D66&lt;1.7,G66&gt;=0.205,G66&lt;0.432,G66&gt;=0.107,F66&gt;=2.5,D66&gt;=1.45,F66&gt;=1.5,B66&lt;3.35),5,IF(AND(G66&lt;0.779,B66&lt;3.05,G66&gt;=0.432,G66&gt;=0.107,F66&gt;=2.5,D66&gt;=1.45,F66&gt;=1.5,B66&lt;3.35),4.9,IF(AND(G66&gt;=0.779,B66&lt;3.05,G66&gt;=0.432,G66&gt;=0.107,F66&gt;=2.5,D66&gt;=1.45,F66&gt;=1.5,B66&lt;3.35),5.533,IF(AND(D66&gt;=0.25,H66&lt;14.057,G66&lt;0.385,G66&lt;0.607,D66&lt;0.35,H66&gt;=5.245,F66&lt;2,B66&gt;=3.35),1.4,IF(AND(B66&lt;2.85,D66&gt;=1.7,G66&gt;=0.205,G66&lt;0.432,G66&gt;=0.107,F66&gt;=2.5,D66&gt;=1.45,F66&gt;=1.5,B66&lt;3.35),5.1,IF(AND(B66&gt;=2.85,D66&gt;=1.7,G66&gt;=0.205,G66&lt;0.432,G66&gt;=0.107,F66&gt;=2.5,D66&gt;=1.45,F66&gt;=1.5,B66&lt;3.35),5.15,IF(AND(A66&lt;5.1,D66&lt;0.25,H66&lt;14.057,G66&lt;0.385,G66&lt;0.607,D66&lt;0.35,H66&gt;=5.245,F66&lt;2,B66&gt;=3.35),1.4,IF(AND(A66&gt;=5.1,D66&lt;0.25,H66&lt;14.057,G66&lt;0.385,G66&lt;0.607,D66&lt;0.35,H66&gt;=5.245,F66&lt;2,B66&gt;=3.35),1.5,"shouldnthappen")))))))))))))))))))))))))))))))))))))</f>
        <v>4.18</v>
      </c>
    </row>
    <row r="67" customFormat="false" ht="13.8" hidden="false" customHeight="false" outlineLevel="0" collapsed="false">
      <c r="A67" s="1" t="n">
        <v>5.6</v>
      </c>
      <c r="B67" s="1" t="n">
        <v>2.9</v>
      </c>
      <c r="C67" s="1" t="n">
        <v>3.6</v>
      </c>
      <c r="D67" s="1" t="n">
        <v>1.3</v>
      </c>
      <c r="E67" s="1" t="s">
        <v>92</v>
      </c>
      <c r="F67" s="1" t="n">
        <v>2</v>
      </c>
      <c r="G67" s="1" t="n">
        <v>0.710378699470311</v>
      </c>
      <c r="H67" s="16" t="n">
        <v>7.46374075012282</v>
      </c>
      <c r="I67" s="11" t="n">
        <f aca="false">C67</f>
        <v>3.6</v>
      </c>
      <c r="J67" s="1" t="n">
        <f aca="false">AVERAGE(M67:BJ67)</f>
        <v>3.86762</v>
      </c>
      <c r="K67" s="15" t="n">
        <f aca="false">1-SQRT(VAR(M67:BJ67, I67)) / AVERAGE(M67:BJ67)</f>
        <v>0.92688117637315</v>
      </c>
      <c r="L67" s="1" t="n">
        <f aca="false">(J67-I67)/I67</f>
        <v>0.0743388888888889</v>
      </c>
      <c r="M67" s="1" t="n">
        <f aca="false">IF(AND(H67&gt;=16.241,B67&gt;=3.35),6.4,IF(AND(D67&gt;=0.75,A67&lt;5.15,B67&lt;3.35),4.1,IF(AND(D67&gt;=1.5,H67&lt;16.241,B67&gt;=3.35),5.767,IF(AND(B67&gt;=3.25,D67&lt;0.75,A67&lt;5.15,B67&lt;3.35),1.58,IF(AND(A67&lt;4.95,D67&lt;1.5,H67&lt;16.241,B67&gt;=3.35),1.4,IF(AND(A67&lt;4.5,B67&lt;3.25,D67&lt;0.75,A67&lt;5.15,B67&lt;3.35),1.26,IF(AND(A67&gt;=4.5,B67&lt;3.25,D67&lt;0.75,A67&lt;5.15,B67&lt;3.35),1.48,IF(AND(G67&lt;0.356,H67&lt;12.557,D67&lt;1.45,A67&gt;=5.15,B67&lt;3.35),4.267,IF(AND(D67&lt;1.25,H67&gt;=12.557,D67&lt;1.45,A67&gt;=5.15,B67&lt;3.35),4.05,IF(AND(D67&gt;=1.35,G67&gt;=0.356,H67&lt;12.557,D67&lt;1.45,A67&gt;=5.15,B67&lt;3.35),4.25,IF(AND(H67&lt;15.086,D67&gt;=1.25,H67&gt;=12.557,D67&lt;1.45,A67&gt;=5.15,B67&lt;3.35),4.4,IF(AND(F67&lt;2.5,G67&gt;=0.44,D67&lt;2.05,D67&gt;=1.45,A67&gt;=5.15,B67&lt;3.35),4.7,IF(AND(H67&lt;10.391,B67&lt;3.15,D67&gt;=2.05,D67&gt;=1.45,A67&gt;=5.15,B67&lt;3.35),5.1,IF(AND(G67&lt;0.505,B67&gt;=3.15,D67&gt;=2.05,D67&gt;=1.45,A67&gt;=5.15,B67&lt;3.35),5.7,IF(AND(G67&gt;=0.505,B67&gt;=3.15,D67&gt;=2.05,D67&gt;=1.45,A67&gt;=5.15,B67&lt;3.35),5.95,IF(AND(D67&gt;=0.5,G67&lt;0.905,A67&gt;=4.95,D67&lt;1.5,H67&lt;16.241,B67&gt;=3.35),1.6,IF(AND(B67&lt;3.6,G67&gt;=0.905,A67&gt;=4.95,D67&lt;1.5,H67&lt;16.241,B67&gt;=3.35),1.7,IF(AND(B67&gt;=3.6,G67&gt;=0.905,A67&gt;=4.95,D67&lt;1.5,H67&lt;16.241,B67&gt;=3.35),1.767,IF(AND(A67&gt;=5.7,D67&lt;1.35,G67&gt;=0.356,H67&lt;12.557,D67&lt;1.45,A67&gt;=5.15,B67&lt;3.35),3.9,IF(AND(A67&lt;6.35,H67&gt;=15.086,D67&gt;=1.25,H67&gt;=12.557,D67&lt;1.45,A67&gt;=5.15,B67&lt;3.35),4.7,IF(AND(A67&gt;=6.35,H67&gt;=15.086,D67&gt;=1.25,H67&gt;=12.557,D67&lt;1.45,A67&gt;=5.15,B67&lt;3.35),4.6,IF(AND(H67&lt;9.252,D67&lt;1.55,G67&lt;0.44,D67&lt;2.05,D67&gt;=1.45,A67&gt;=5.15,B67&lt;3.35),5.08,IF(AND(H67&gt;=9.252,D67&lt;1.55,G67&lt;0.44,D67&lt;2.05,D67&gt;=1.45,A67&gt;=5.15,B67&lt;3.35),4.7,IF(AND(H67&lt;8.477,D67&gt;=1.55,G67&lt;0.44,D67&lt;2.05,D67&gt;=1.45,A67&gt;=5.15,B67&lt;3.35),5.1,IF(AND(H67&gt;=8.477,D67&gt;=1.55,G67&lt;0.44,D67&lt;2.05,D67&gt;=1.45,A67&gt;=5.15,B67&lt;3.35),5.4,IF(AND(H67&lt;8.435,F67&gt;=2.5,G67&gt;=0.44,D67&lt;2.05,D67&gt;=1.45,A67&gt;=5.15,B67&lt;3.35),5.1,IF(AND(H67&gt;=8.435,F67&gt;=2.5,G67&gt;=0.44,D67&lt;2.05,D67&gt;=1.45,A67&gt;=5.15,B67&lt;3.35),4.86,IF(AND(G67&lt;0.543,H67&gt;=10.391,B67&lt;3.15,D67&gt;=2.05,D67&gt;=1.45,A67&gt;=5.15,B67&lt;3.35),5.56,IF(AND(G67&gt;=0.543,H67&gt;=10.391,B67&lt;3.15,D67&gt;=2.05,D67&gt;=1.45,A67&gt;=5.15,B67&lt;3.35),5.8,IF(AND(A67&lt;5.05,D67&lt;0.5,G67&lt;0.905,A67&gt;=4.95,D67&lt;1.5,H67&lt;16.241,B67&gt;=3.35),1.3,IF(AND(H67&lt;6.583,A67&lt;5.7,D67&lt;1.35,G67&gt;=0.356,H67&lt;12.557,D67&lt;1.45,A67&gt;=5.15,B67&lt;3.35),4,IF(AND(G67&lt;0.585,A67&gt;=5.05,D67&lt;0.5,G67&lt;0.905,A67&gt;=4.95,D67&lt;1.5,H67&lt;16.241,B67&gt;=3.35),1.475,IF(AND(G67&lt;0.62,H67&gt;=6.583,A67&lt;5.7,D67&lt;1.35,G67&gt;=0.356,H67&lt;12.557,D67&lt;1.45,A67&gt;=5.15,B67&lt;3.35),3.75,IF(AND(G67&gt;=0.62,H67&gt;=6.583,A67&lt;5.7,D67&lt;1.35,G67&gt;=0.356,H67&lt;12.557,D67&lt;1.45,A67&gt;=5.15,B67&lt;3.35),3.6,IF(AND(B67&lt;3.75,G67&gt;=0.585,A67&gt;=5.05,D67&lt;0.5,G67&lt;0.905,A67&gt;=4.95,D67&lt;1.5,H67&lt;16.241,B67&gt;=3.35),1.5,IF(AND(B67&gt;=3.75,G67&gt;=0.585,A67&gt;=5.05,D67&lt;0.5,G67&lt;0.905,A67&gt;=4.95,D67&lt;1.5,H67&lt;16.241,B67&gt;=3.35),1.6,"shouldnthappen"))))))))))))))))))))))))))))))))))))</f>
        <v>3.6</v>
      </c>
      <c r="N67" s="1" t="n">
        <f aca="false">IF(AND(H67&lt;5.245,B67&lt;3.65,F67&lt;1.5),1,IF(AND(H67&gt;=14.096,B67&gt;=3.65,F67&lt;1.5),1.65,IF(AND(A67&gt;=5.45,H67&gt;=5.245,B67&lt;3.65,F67&lt;1.5),1.3,IF(AND(H67&gt;=13.586,H67&lt;14.096,B67&gt;=3.65,F67&lt;1.5),1.3,IF(AND(H67&lt;10.258,D67&lt;1.25,F67&lt;2.5,F67&gt;=1.5),3.38,IF(AND(H67&lt;6.982,D67&gt;=1.25,F67&lt;2.5,F67&gt;=1.5),3.96,IF(AND(H67&gt;=13.646,D67&lt;2.05,F67&gt;=2.5,F67&gt;=1.5),6.1,IF(AND(B67&lt;3.05,A67&lt;5.45,H67&gt;=5.245,B67&lt;3.65,F67&lt;1.5),1.375,IF(AND(H67&lt;6.543,H67&lt;13.586,H67&lt;14.096,B67&gt;=3.65,F67&lt;1.5),1.4,IF(AND(H67&gt;=6.543,H67&lt;13.586,H67&lt;14.096,B67&gt;=3.65,F67&lt;1.5),1.5,IF(AND(H67&lt;11.522,H67&gt;=10.258,D67&lt;1.25,F67&lt;2.5,F67&gt;=1.5),3.733,IF(AND(H67&gt;=11.522,H67&gt;=10.258,D67&lt;1.25,F67&lt;2.5,F67&gt;=1.5),3.92,IF(AND(H67&lt;5.767,H67&lt;13.646,D67&lt;2.05,F67&gt;=2.5,F67&gt;=1.5),4.5,IF(AND(A67&lt;6.8,B67&lt;3.15,D67&gt;=2.05,F67&gt;=2.5,F67&gt;=1.5),5.6,IF(AND(A67&gt;=6.8,B67&lt;3.15,D67&gt;=2.05,F67&gt;=2.5,F67&gt;=1.5),5.1,IF(AND(B67&lt;3.25,B67&gt;=3.15,D67&gt;=2.05,F67&gt;=2.5,F67&gt;=1.5),5.8,IF(AND(B67&gt;=3.25,B67&gt;=3.15,D67&gt;=2.05,F67&gt;=2.5,F67&gt;=1.5),5.65,IF(AND(B67&lt;3.15,B67&gt;=3.05,A67&lt;5.45,H67&gt;=5.245,B67&lt;3.65,F67&lt;1.5),1.5,IF(AND(G67&gt;=0.735,H67&lt;13.665,H67&gt;=6.982,D67&gt;=1.25,F67&lt;2.5,F67&gt;=1.5),4.2,IF(AND(H67&lt;14.03,H67&gt;=13.665,H67&gt;=6.982,D67&gt;=1.25,F67&lt;2.5,F67&gt;=1.5),4.8,IF(AND(A67&gt;=6.6,H67&gt;=5.767,H67&lt;13.646,D67&lt;2.05,F67&gt;=2.5,F67&gt;=1.5),6.05,IF(AND(G67&gt;=0.934,B67&gt;=3.15,B67&gt;=3.05,A67&lt;5.45,H67&gt;=5.245,B67&lt;3.65,F67&lt;1.5),1.7,IF(AND(D67&gt;=1.55,G67&lt;0.735,H67&lt;13.665,H67&gt;=6.982,D67&gt;=1.25,F67&lt;2.5,F67&gt;=1.5),5.1,IF(AND(D67&lt;1.45,H67&gt;=14.03,H67&gt;=13.665,H67&gt;=6.982,D67&gt;=1.25,F67&lt;2.5,F67&gt;=1.5),4.7,IF(AND(D67&gt;=1.45,H67&gt;=14.03,H67&gt;=13.665,H67&gt;=6.982,D67&gt;=1.25,F67&lt;2.5,F67&gt;=1.5),4.5,IF(AND(A67&gt;=6.2,A67&lt;6.6,H67&gt;=5.767,H67&lt;13.646,D67&lt;2.05,F67&gt;=2.5,F67&gt;=1.5),5.325,IF(AND(B67&lt;3.25,G67&lt;0.934,B67&gt;=3.15,B67&gt;=3.05,A67&lt;5.45,H67&gt;=5.245,B67&lt;3.65,F67&lt;1.5),1.3,IF(AND(D67&lt;1.35,D67&lt;1.55,G67&lt;0.735,H67&lt;13.665,H67&gt;=6.982,D67&gt;=1.25,F67&lt;2.5,F67&gt;=1.5),4.25,IF(AND(H67&lt;8.435,A67&lt;6.2,A67&lt;6.6,H67&gt;=5.767,H67&lt;13.646,D67&lt;2.05,F67&gt;=2.5,F67&gt;=1.5),5.1,IF(AND(H67&gt;=8.435,A67&lt;6.2,A67&lt;6.6,H67&gt;=5.767,H67&lt;13.646,D67&lt;2.05,F67&gt;=2.5,F67&gt;=1.5),4.9,IF(AND(A67&gt;=5.15,B67&gt;=3.25,G67&lt;0.934,B67&gt;=3.15,B67&gt;=3.05,A67&lt;5.45,H67&gt;=5.245,B67&lt;3.65,F67&lt;1.5),1.5,IF(AND(B67&lt;2.9,D67&gt;=1.35,D67&lt;1.55,G67&lt;0.735,H67&lt;13.665,H67&gt;=6.982,D67&gt;=1.25,F67&lt;2.5,F67&gt;=1.5),4.6,IF(AND(B67&gt;=2.9,D67&gt;=1.35,D67&lt;1.55,G67&lt;0.735,H67&lt;13.665,H67&gt;=6.982,D67&gt;=1.25,F67&lt;2.5,F67&gt;=1.5),4.52,IF(AND(G67&gt;=0.862,A67&lt;5.15,B67&gt;=3.25,G67&lt;0.934,B67&gt;=3.15,B67&gt;=3.05,A67&lt;5.45,H67&gt;=5.245,B67&lt;3.65,F67&lt;1.5),1.5,IF(AND(H67&lt;9.35,G67&lt;0.862,A67&lt;5.15,B67&gt;=3.25,G67&lt;0.934,B67&gt;=3.15,B67&gt;=3.05,A67&lt;5.45,H67&gt;=5.245,B67&lt;3.65,F67&lt;1.5),1.38,IF(AND(H67&gt;=9.35,G67&lt;0.862,A67&lt;5.15,B67&gt;=3.25,G67&lt;0.934,B67&gt;=3.15,B67&gt;=3.05,A67&lt;5.45,H67&gt;=5.245,B67&lt;3.65,F67&lt;1.5),1.4,"shouldnthappen"))))))))))))))))))))))))))))))))))))</f>
        <v>4.25</v>
      </c>
      <c r="O67" s="1" t="n">
        <f aca="false">IF(AND(B67&lt;2.75,A67&lt;5.55),3.96,IF(AND(H67&lt;9.205,A67&lt;5.9,A67&gt;=5.55),3.85,IF(AND(A67&lt;4.35,D67&lt;0.35,B67&gt;=2.75,A67&lt;5.55),1.1,IF(AND(B67&lt;3.65,D67&gt;=0.35,B67&gt;=2.75,A67&lt;5.55),1.65,IF(AND(B67&gt;=3.65,D67&gt;=0.35,B67&gt;=2.75,A67&lt;5.55),1.9,IF(AND(G67&gt;=0.732,H67&gt;=9.205,A67&lt;5.9,A67&gt;=5.55),4.9,IF(AND(G67&lt;0.273,G67&lt;0.732,H67&gt;=9.205,A67&lt;5.9,A67&gt;=5.55),4.5,IF(AND(A67&lt;6.3,G67&lt;0.422,F67&lt;2.5,A67&gt;=5.9,A67&gt;=5.55),5.1,IF(AND(A67&gt;=6.3,G67&lt;0.422,F67&lt;2.5,A67&gt;=5.9,A67&gt;=5.55),4.76,IF(AND(B67&lt;2.4,G67&gt;=0.422,F67&lt;2.5,A67&gt;=5.9,A67&gt;=5.55),4.45,IF(AND(A67&gt;=7,G67&gt;=0.628,F67&gt;=2.5,A67&gt;=5.9,A67&gt;=5.55),6.45,IF(AND(D67&lt;0.15,H67&lt;13.924,A67&gt;=4.35,D67&lt;0.35,B67&gt;=2.75,A67&lt;5.55),1.5,IF(AND(B67&lt;3.15,H67&gt;=13.924,A67&gt;=4.35,D67&lt;0.35,B67&gt;=2.75,A67&lt;5.55),1.56,IF(AND(B67&gt;=3.15,H67&gt;=13.924,A67&gt;=4.35,D67&lt;0.35,B67&gt;=2.75,A67&lt;5.55),1.3,IF(AND(H67&lt;14.316,G67&gt;=0.273,G67&lt;0.732,H67&gt;=9.205,A67&lt;5.9,A67&gt;=5.55),3.95,IF(AND(H67&gt;=14.316,G67&gt;=0.273,G67&lt;0.732,H67&gt;=9.205,A67&lt;5.9,A67&gt;=5.55),4.1,IF(AND(A67&lt;6.2,B67&gt;=2.4,G67&gt;=0.422,F67&lt;2.5,A67&gt;=5.9,A67&gt;=5.55),4.3,IF(AND(A67&gt;=7.05,G67&lt;0.364,G67&lt;0.628,F67&gt;=2.5,A67&gt;=5.9,A67&gt;=5.55),6.1,IF(AND(A67&gt;=7.55,G67&gt;=0.364,G67&lt;0.628,F67&gt;=2.5,A67&gt;=5.9,A67&gt;=5.55),6.4,IF(AND(A67&lt;6.15,A67&lt;7,G67&gt;=0.628,F67&gt;=2.5,A67&gt;=5.9,A67&gt;=5.55),4.9,IF(AND(D67&lt;1.45,A67&gt;=6.2,B67&gt;=2.4,G67&gt;=0.422,F67&lt;2.5,A67&gt;=5.9,A67&gt;=5.55),4.64,IF(AND(D67&gt;=1.45,A67&gt;=6.2,B67&gt;=2.4,G67&gt;=0.422,F67&lt;2.5,A67&gt;=5.9,A67&gt;=5.55),4.9,IF(AND(D67&lt;1.65,A67&lt;7.05,G67&lt;0.364,G67&lt;0.628,F67&gt;=2.5,A67&gt;=5.9,A67&gt;=5.55),5.1,IF(AND(D67&gt;=2.35,A67&lt;7.55,G67&gt;=0.364,G67&lt;0.628,F67&gt;=2.5,A67&gt;=5.9,A67&gt;=5.55),5.633,IF(AND(D67&lt;2.15,A67&gt;=6.15,A67&lt;7,G67&gt;=0.628,F67&gt;=2.5,A67&gt;=5.9,A67&gt;=5.55),5.1,IF(AND(D67&gt;=2.15,A67&gt;=6.15,A67&lt;7,G67&gt;=0.628,F67&gt;=2.5,A67&gt;=5.9,A67&gt;=5.55),5.267,IF(AND(A67&lt;4.9,A67&lt;5.05,D67&gt;=0.15,H67&lt;13.924,A67&gt;=4.35,D67&lt;0.35,B67&gt;=2.75,A67&lt;5.55),1.375,IF(AND(A67&gt;=4.9,A67&lt;5.05,D67&gt;=0.15,H67&lt;13.924,A67&gt;=4.35,D67&lt;0.35,B67&gt;=2.75,A67&lt;5.55),1.3,IF(AND(A67&lt;5.45,A67&gt;=5.05,D67&gt;=0.15,H67&lt;13.924,A67&gt;=4.35,D67&lt;0.35,B67&gt;=2.75,A67&lt;5.55),1.475,IF(AND(A67&gt;=5.45,A67&gt;=5.05,D67&gt;=0.15,H67&lt;13.924,A67&gt;=4.35,D67&lt;0.35,B67&gt;=2.75,A67&lt;5.55),1.4,IF(AND(B67&gt;=3.25,D67&lt;2.35,A67&lt;7.55,G67&gt;=0.364,G67&lt;0.628,F67&gt;=2.5,A67&gt;=5.9,A67&gt;=5.55),5.7,IF(AND(G67&lt;0.006,G67&lt;0.107,D67&gt;=1.65,A67&lt;7.05,G67&lt;0.364,G67&lt;0.628,F67&gt;=2.5,A67&gt;=5.9,A67&gt;=5.55),5.5,IF(AND(G67&gt;=0.006,G67&lt;0.107,D67&gt;=1.65,A67&lt;7.05,G67&lt;0.364,G67&lt;0.628,F67&gt;=2.5,A67&gt;=5.9,A67&gt;=5.55),5.667,IF(AND(D67&lt;2.2,G67&gt;=0.107,D67&gt;=1.65,A67&lt;7.05,G67&lt;0.364,G67&lt;0.628,F67&gt;=2.5,A67&gt;=5.9,A67&gt;=5.55),5.35,IF(AND(D67&gt;=2.2,G67&gt;=0.107,D67&gt;=1.65,A67&lt;7.05,G67&lt;0.364,G67&lt;0.628,F67&gt;=2.5,A67&gt;=5.9,A67&gt;=5.55),5.2,IF(AND(D67&lt;2.25,B67&lt;3.25,D67&lt;2.35,A67&lt;7.55,G67&gt;=0.364,G67&lt;0.628,F67&gt;=2.5,A67&gt;=5.9,A67&gt;=5.55),5.8,IF(AND(D67&gt;=2.25,B67&lt;3.25,D67&lt;2.35,A67&lt;7.55,G67&gt;=0.364,G67&lt;0.628,F67&gt;=2.5,A67&gt;=5.9,A67&gt;=5.55),5.9,"shouldnthappen")))))))))))))))))))))))))))))))))))))</f>
        <v>3.85</v>
      </c>
      <c r="P67" s="1" t="n">
        <f aca="false">IF(AND(D67&gt;=0.75,A67&lt;5.55),3.9,IF(AND(H67&lt;7.482,A67&gt;=5.55),3.45,IF(AND(B67&gt;=3.15,B67&lt;3.25,D67&lt;0.75,A67&lt;5.55),1.262,IF(AND(G67&gt;=0.446,B67&lt;3.15,B67&lt;3.25,D67&lt;0.75,A67&lt;5.55),1.1,IF(AND(G67&lt;0.408,A67&lt;5.05,B67&gt;=3.25,D67&lt;0.75,A67&lt;5.55),1.4,IF(AND(G67&gt;=0.408,A67&lt;5.05,B67&gt;=3.25,D67&lt;0.75,A67&lt;5.55),1.233,IF(AND(G67&gt;=0.676,A67&gt;=5.05,B67&gt;=3.25,D67&lt;0.75,A67&lt;5.55),1.72,IF(AND(H67&lt;9.386,A67&lt;5.85,F67&lt;2.5,H67&gt;=7.482,A67&gt;=5.55),3.5,IF(AND(H67&gt;=9.386,A67&lt;5.85,F67&lt;2.5,H67&gt;=7.482,A67&gt;=5.55),4.275,IF(AND(H67&gt;=16.284,G67&lt;0.865,F67&gt;=2.5,H67&gt;=7.482,A67&gt;=5.55),6.6,IF(AND(G67&lt;0.912,G67&gt;=0.865,F67&gt;=2.5,H67&gt;=7.482,A67&gt;=5.55),4.8,IF(AND(G67&gt;=0.912,G67&gt;=0.865,F67&gt;=2.5,H67&gt;=7.482,A67&gt;=5.55),5.175,IF(AND(A67&gt;=4.95,G67&lt;0.446,B67&lt;3.15,B67&lt;3.25,D67&lt;0.75,A67&lt;5.55),1.6,IF(AND(H67&gt;=12.974,G67&lt;0.676,A67&gt;=5.05,B67&gt;=3.25,D67&lt;0.75,A67&lt;5.55),1.3,IF(AND(D67&lt;1.45,H67&lt;13.531,A67&gt;=5.85,F67&lt;2.5,H67&gt;=7.482,A67&gt;=5.55),4.2,IF(AND(D67&gt;=1.45,H67&lt;13.531,A67&gt;=5.85,F67&lt;2.5,H67&gt;=7.482,A67&gt;=5.55),4.967,IF(AND(G67&lt;0.187,H67&gt;=13.531,A67&gt;=5.85,F67&lt;2.5,H67&gt;=7.482,A67&gt;=5.55),5,IF(AND(H67&gt;=12.675,A67&lt;4.95,G67&lt;0.446,B67&lt;3.15,B67&lt;3.25,D67&lt;0.75,A67&lt;5.55),1.5,IF(AND(H67&lt;10.826,H67&lt;12.974,G67&lt;0.676,A67&gt;=5.05,B67&gt;=3.25,D67&lt;0.75,A67&lt;5.55),1.46,IF(AND(H67&gt;=10.826,H67&lt;12.974,G67&lt;0.676,A67&gt;=5.05,B67&gt;=3.25,D67&lt;0.75,A67&lt;5.55),1.4,IF(AND(A67&lt;6.15,G67&gt;=0.187,H67&gt;=13.531,A67&gt;=5.85,F67&lt;2.5,H67&gt;=7.482,A67&gt;=5.55),4.7,IF(AND(A67&lt;6.85,B67&lt;2.95,H67&lt;16.284,G67&lt;0.865,F67&gt;=2.5,H67&gt;=7.482,A67&gt;=5.55),5.32,IF(AND(A67&gt;=6.85,B67&lt;2.95,H67&lt;16.284,G67&lt;0.865,F67&gt;=2.5,H67&gt;=7.482,A67&gt;=5.55),6.567,IF(AND(A67&lt;4.85,H67&lt;12.675,A67&lt;4.95,G67&lt;0.446,B67&lt;3.15,B67&lt;3.25,D67&lt;0.75,A67&lt;5.55),1.4,IF(AND(A67&gt;=4.85,H67&lt;12.675,A67&lt;4.95,G67&lt;0.446,B67&lt;3.15,B67&lt;3.25,D67&lt;0.75,A67&lt;5.55),1.5,IF(AND(B67&lt;3.1,A67&gt;=6.15,G67&gt;=0.187,H67&gt;=13.531,A67&gt;=5.85,F67&lt;2.5,H67&gt;=7.482,A67&gt;=5.55),4.467,IF(AND(B67&gt;=3.1,A67&gt;=6.15,G67&gt;=0.187,H67&gt;=13.531,A67&gt;=5.85,F67&lt;2.5,H67&gt;=7.482,A67&gt;=5.55),4.7,IF(AND(G67&gt;=0.379,B67&lt;3.15,B67&gt;=2.95,H67&lt;16.284,G67&lt;0.865,F67&gt;=2.5,H67&gt;=7.482,A67&gt;=5.55),5.733,IF(AND(A67&lt;6.6,B67&gt;=3.15,B67&gt;=2.95,H67&lt;16.284,G67&lt;0.865,F67&gt;=2.5,H67&gt;=7.482,A67&gt;=5.55),5.38,IF(AND(A67&lt;6.7,G67&lt;0.379,B67&lt;3.15,B67&gt;=2.95,H67&lt;16.284,G67&lt;0.865,F67&gt;=2.5,H67&gt;=7.482,A67&gt;=5.55),5.3,IF(AND(A67&gt;=6.7,G67&lt;0.379,B67&lt;3.15,B67&gt;=2.95,H67&lt;16.284,G67&lt;0.865,F67&gt;=2.5,H67&gt;=7.482,A67&gt;=5.55),5.16,IF(AND(A67&lt;7.05,A67&gt;=6.6,B67&gt;=3.15,B67&gt;=2.95,H67&lt;16.284,G67&lt;0.865,F67&gt;=2.5,H67&gt;=7.482,A67&gt;=5.55),5.78,IF(AND(A67&gt;=7.05,A67&gt;=6.6,B67&gt;=3.15,B67&gt;=2.95,H67&lt;16.284,G67&lt;0.865,F67&gt;=2.5,H67&gt;=7.482,A67&gt;=5.55),6.1,"shouldnthappen")))))))))))))))))))))))))))))))))</f>
        <v>3.45</v>
      </c>
      <c r="Q67" s="1" t="n">
        <f aca="false">IF(AND(G67&gt;=0.422,B67&lt;3.25,F67&lt;1.5),1.25,IF(AND(G67&gt;=0.082,G67&lt;0.125,F67&gt;=1.5),6.7,IF(AND(G67&lt;0.251,G67&lt;0.422,B67&lt;3.25,F67&lt;1.5),1.38,IF(AND(G67&gt;=0.251,G67&lt;0.422,B67&lt;3.25,F67&lt;1.5),1.55,IF(AND(G67&gt;=0.385,G67&lt;0.633,B67&gt;=3.25,F67&lt;1.5),1.367,IF(AND(B67&lt;3.35,G67&gt;=0.633,B67&gt;=3.25,F67&lt;1.5),1.7,IF(AND(A67&lt;5.85,G67&lt;0.082,G67&lt;0.125,F67&gt;=1.5),4.5,IF(AND(F67&gt;=2.5,D67&lt;1.6,G67&gt;=0.125,F67&gt;=1.5),5.05,IF(AND(H67&gt;=16.774,D67&gt;=1.6,G67&gt;=0.125,F67&gt;=1.5),6.4,IF(AND(D67&gt;=0.5,G67&lt;0.385,G67&lt;0.633,B67&gt;=3.25,F67&lt;1.5),1.6,IF(AND(B67&lt;3.6,B67&gt;=3.35,G67&gt;=0.633,B67&gt;=3.25,F67&lt;1.5),1.55,IF(AND(B67&gt;=3.6,B67&gt;=3.35,G67&gt;=0.633,B67&gt;=3.25,F67&lt;1.5),1.6,IF(AND(D67&lt;1.65,A67&gt;=5.85,G67&lt;0.082,G67&lt;0.125,F67&gt;=1.5),4.7,IF(AND(A67&lt;5.3,F67&lt;2.5,D67&lt;1.6,G67&gt;=0.125,F67&gt;=1.5),3.15,IF(AND(B67&gt;=3.2,H67&lt;16.774,D67&gt;=1.6,G67&gt;=0.125,F67&gt;=1.5),5.675,IF(AND(H67&lt;11.767,D67&lt;0.5,G67&lt;0.385,G67&lt;0.633,B67&gt;=3.25,F67&lt;1.5),1.5,IF(AND(H67&gt;=11.767,D67&lt;0.5,G67&lt;0.385,G67&lt;0.633,B67&gt;=3.25,F67&lt;1.5),1.367,IF(AND(H67&lt;8.367,D67&gt;=1.65,A67&gt;=5.85,G67&lt;0.082,G67&lt;0.125,F67&gt;=1.5),5.7,IF(AND(H67&gt;=8.367,D67&gt;=1.65,A67&gt;=5.85,G67&lt;0.082,G67&lt;0.125,F67&gt;=1.5),5.575,IF(AND(A67&gt;=7.1,B67&lt;3.2,H67&lt;16.774,D67&gt;=1.6,G67&gt;=0.125,F67&gt;=1.5),6.3,IF(AND(H67&gt;=15.395,B67&lt;2.85,A67&gt;=5.3,F67&lt;2.5,D67&lt;1.6,G67&gt;=0.125,F67&gt;=1.5),4.8,IF(AND(H67&lt;8.486,B67&gt;=2.85,A67&gt;=5.3,F67&lt;2.5,D67&lt;1.6,G67&gt;=0.125,F67&gt;=1.5),3.85,IF(AND(D67&gt;=2.1,A67&lt;7.1,B67&lt;3.2,H67&lt;16.774,D67&gt;=1.6,G67&gt;=0.125,F67&gt;=1.5),5.5,IF(AND(B67&gt;=2.75,H67&lt;15.395,B67&lt;2.85,A67&gt;=5.3,F67&lt;2.5,D67&lt;1.6,G67&gt;=0.125,F67&gt;=1.5),4.489,IF(AND(H67&gt;=15.168,H67&gt;=8.486,B67&gt;=2.85,A67&gt;=5.3,F67&lt;2.5,D67&lt;1.6,G67&gt;=0.125,F67&gt;=1.5),4.7,IF(AND(G67&gt;=0.519,D67&lt;2.1,A67&lt;7.1,B67&lt;3.2,H67&lt;16.774,D67&gt;=1.6,G67&gt;=0.125,F67&gt;=1.5),4.925,IF(AND(G67&gt;=0.897,B67&lt;2.75,H67&lt;15.395,B67&lt;2.85,A67&gt;=5.3,F67&lt;2.5,D67&lt;1.6,G67&gt;=0.125,F67&gt;=1.5),4.567,IF(AND(A67&lt;5.65,H67&lt;15.168,H67&gt;=8.486,B67&gt;=2.85,A67&gt;=5.3,F67&lt;2.5,D67&lt;1.6,G67&gt;=0.125,F67&gt;=1.5),4.5,IF(AND(G67&lt;0.23,G67&lt;0.519,D67&lt;2.1,A67&lt;7.1,B67&lt;3.2,H67&lt;16.774,D67&gt;=1.6,G67&gt;=0.125,F67&gt;=1.5),5,IF(AND(A67&lt;5.9,G67&lt;0.897,B67&lt;2.75,H67&lt;15.395,B67&lt;2.85,A67&gt;=5.3,F67&lt;2.5,D67&lt;1.6,G67&gt;=0.125,F67&gt;=1.5),4.1,IF(AND(A67&gt;=5.9,G67&lt;0.897,B67&lt;2.75,H67&lt;15.395,B67&lt;2.85,A67&gt;=5.3,F67&lt;2.5,D67&lt;1.6,G67&gt;=0.125,F67&gt;=1.5),4.5,IF(AND(A67&lt;6.05,A67&gt;=5.65,H67&lt;15.168,H67&gt;=8.486,B67&gt;=2.85,A67&gt;=5.3,F67&lt;2.5,D67&lt;1.6,G67&gt;=0.125,F67&gt;=1.5),4.2,IF(AND(A67&gt;=6.05,A67&gt;=5.65,H67&lt;15.168,H67&gt;=8.486,B67&gt;=2.85,A67&gt;=5.3,F67&lt;2.5,D67&lt;1.6,G67&gt;=0.125,F67&gt;=1.5),4.35,IF(AND(D67&lt;1.95,G67&gt;=0.23,G67&lt;0.519,D67&lt;2.1,A67&lt;7.1,B67&lt;3.2,H67&lt;16.774,D67&gt;=1.6,G67&gt;=0.125,F67&gt;=1.5),5.3,IF(AND(D67&gt;=1.95,G67&gt;=0.23,G67&lt;0.519,D67&lt;2.1,A67&lt;7.1,B67&lt;3.2,H67&lt;16.774,D67&gt;=1.6,G67&gt;=0.125,F67&gt;=1.5),5.2,"shouldnthappen")))))))))))))))))))))))))))))))))))</f>
        <v>3.85</v>
      </c>
      <c r="R67" s="1" t="n">
        <f aca="false">IF(AND(G67&gt;=0.901,F67&lt;1.5),1.9,IF(AND(H67&lt;5.523,D67&lt;0.35,G67&lt;0.901,F67&lt;1.5),1,IF(AND(B67&lt;3.6,D67&gt;=0.35,G67&lt;0.901,F67&lt;1.5),1.575,IF(AND(B67&gt;=3.6,D67&gt;=0.35,G67&lt;0.901,F67&lt;1.5),1.5,IF(AND(G67&gt;=0.837,D67&lt;1.15,D67&lt;1.45,F67&gt;=1.5),3,IF(AND(G67&gt;=0.66,D67&gt;=1.15,D67&lt;1.45,F67&gt;=1.5),4,IF(AND(F67&gt;=2.5,D67&lt;1.55,D67&gt;=1.45,F67&gt;=1.5),5.025,IF(AND(F67&lt;2.5,D67&gt;=1.55,D67&gt;=1.45,F67&gt;=1.5),4.933,IF(AND(B67&lt;2.45,G67&lt;0.837,D67&lt;1.15,D67&lt;1.45,F67&gt;=1.5),3.3,IF(AND(B67&gt;=2.45,G67&lt;0.837,D67&lt;1.15,D67&lt;1.45,F67&gt;=1.5),3.86,IF(AND(B67&gt;=3.05,F67&lt;2.5,D67&lt;1.55,D67&gt;=1.45,F67&gt;=1.5),4.8,IF(AND(D67&gt;=2.45,F67&gt;=2.5,D67&gt;=1.55,D67&gt;=1.45,F67&gt;=1.5),5.875,IF(AND(H67&lt;13.187,G67&lt;0.217,H67&gt;=5.523,D67&lt;0.35,G67&lt;0.901,F67&lt;1.5),1.4,IF(AND(H67&gt;=13.187,G67&lt;0.217,H67&gt;=5.523,D67&lt;0.35,G67&lt;0.901,F67&lt;1.5),1.5,IF(AND(G67&lt;0.33,G67&gt;=0.217,H67&gt;=5.523,D67&lt;0.35,G67&lt;0.901,F67&lt;1.5),1.28,IF(AND(A67&lt;6.05,D67&lt;1.35,G67&lt;0.66,D67&gt;=1.15,D67&lt;1.45,F67&gt;=1.5),4.175,IF(AND(A67&gt;=6.05,D67&lt;1.35,G67&lt;0.66,D67&gt;=1.15,D67&lt;1.45,F67&gt;=1.5),4.3,IF(AND(A67&lt;5.65,D67&gt;=1.35,G67&lt;0.66,D67&gt;=1.15,D67&lt;1.45,F67&gt;=1.5),3.9,IF(AND(A67&gt;=5.65,D67&gt;=1.35,G67&lt;0.66,D67&gt;=1.15,D67&lt;1.45,F67&gt;=1.5),4.52,IF(AND(A67&lt;6.25,B67&lt;3.05,F67&lt;2.5,D67&lt;1.55,D67&gt;=1.45,F67&gt;=1.5),4.5,IF(AND(A67&gt;=6.25,B67&lt;3.05,F67&lt;2.5,D67&lt;1.55,D67&gt;=1.45,F67&gt;=1.5),4.675,IF(AND(A67&gt;=7.25,D67&lt;2.45,F67&gt;=2.5,D67&gt;=1.55,D67&gt;=1.45,F67&gt;=1.5),6.433,IF(AND(D67&gt;=0.25,G67&gt;=0.33,G67&gt;=0.217,H67&gt;=5.523,D67&lt;0.35,G67&lt;0.901,F67&lt;1.5),1.4,IF(AND(A67&lt;6.15,A67&lt;7.25,D67&lt;2.45,F67&gt;=2.5,D67&gt;=1.55,D67&gt;=1.45,F67&gt;=1.5),5.025,IF(AND(H67&lt;6.439,D67&lt;0.25,G67&gt;=0.33,G67&gt;=0.217,H67&gt;=5.523,D67&lt;0.35,G67&lt;0.901,F67&lt;1.5),1.5,IF(AND(H67&gt;=6.439,D67&lt;0.25,G67&gt;=0.33,G67&gt;=0.217,H67&gt;=5.523,D67&lt;0.35,G67&lt;0.901,F67&lt;1.5),1.38,IF(AND(H67&gt;=13.711,A67&gt;=6.15,A67&lt;7.25,D67&lt;2.45,F67&gt;=2.5,D67&gt;=1.55,D67&gt;=1.45,F67&gt;=1.5),5.68,IF(AND(B67&gt;=3.3,H67&lt;13.711,A67&gt;=6.15,A67&lt;7.25,D67&lt;2.45,F67&gt;=2.5,D67&gt;=1.55,D67&gt;=1.45,F67&gt;=1.5),5.6,IF(AND(G67&lt;0.093,B67&lt;3.3,H67&lt;13.711,A67&gt;=6.15,A67&lt;7.25,D67&lt;2.45,F67&gt;=2.5,D67&gt;=1.55,D67&gt;=1.45,F67&gt;=1.5),5.56,IF(AND(D67&lt;1.95,G67&gt;=0.093,B67&lt;3.3,H67&lt;13.711,A67&gt;=6.15,A67&lt;7.25,D67&lt;2.45,F67&gt;=2.5,D67&gt;=1.55,D67&gt;=1.45,F67&gt;=1.5),5.3,IF(AND(B67&lt;3.15,D67&gt;=1.95,G67&gt;=0.093,B67&lt;3.3,H67&lt;13.711,A67&gt;=6.15,A67&lt;7.25,D67&lt;2.45,F67&gt;=2.5,D67&gt;=1.55,D67&gt;=1.45,F67&gt;=1.5),5.1,IF(AND(B67&gt;=3.15,D67&gt;=1.95,G67&gt;=0.093,B67&lt;3.3,H67&lt;13.711,A67&gt;=6.15,A67&lt;7.25,D67&lt;2.45,F67&gt;=2.5,D67&gt;=1.55,D67&gt;=1.45,F67&gt;=1.5),5.15,"shouldnthappen"))))))))))))))))))))))))))))))))</f>
        <v>4</v>
      </c>
      <c r="S67" s="1" t="n">
        <f aca="false">IF(AND(G67&gt;=0.859,D67&gt;=0.35,F67&lt;1.5),1.9,IF(AND(D67&lt;1.75,F67&gt;=2.5,F67&gt;=1.5),4.867,IF(AND(H67&lt;8.42,A67&lt;5.05,D67&lt;0.35,F67&lt;1.5),1.42,IF(AND(H67&gt;=14.877,A67&gt;=5.05,D67&lt;0.35,F67&lt;1.5),1.3,IF(AND(B67&lt;3.35,G67&lt;0.859,D67&gt;=0.35,F67&lt;1.5),1.7,IF(AND(B67&gt;=3.35,G67&lt;0.859,D67&gt;=0.35,F67&lt;1.5),1.5,IF(AND(A67&gt;=6.05,B67&lt;2.75,F67&lt;2.5,F67&gt;=1.5),4.733,IF(AND(G67&gt;=0.68,B67&gt;=2.75,F67&lt;2.5,F67&gt;=1.5),4.025,IF(AND(H67&gt;=16.284,D67&gt;=1.75,F67&gt;=2.5,F67&gt;=1.5),6.6,IF(AND(A67&lt;4.35,H67&gt;=8.42,A67&lt;5.05,D67&lt;0.35,F67&lt;1.5),1.1,IF(AND(G67&gt;=0.948,H67&lt;14.877,A67&gt;=5.05,D67&lt;0.35,F67&lt;1.5),1.7,IF(AND(A67&lt;5.3,A67&lt;6.05,B67&lt;2.75,F67&lt;2.5,F67&gt;=1.5),3,IF(AND(H67&gt;=15.168,G67&lt;0.68,B67&gt;=2.75,F67&lt;2.5,F67&gt;=1.5),4.75,IF(AND(H67&gt;=14.005,A67&gt;=4.35,H67&gt;=8.42,A67&lt;5.05,D67&lt;0.35,F67&lt;1.5),1.375,IF(AND(A67&gt;=5.55,G67&lt;0.948,H67&lt;14.877,A67&gt;=5.05,D67&lt;0.35,F67&lt;1.5),1.7,IF(AND(H67&lt;12.363,A67&gt;=5.3,A67&lt;6.05,B67&lt;2.75,F67&lt;2.5,F67&gt;=1.5),3.825,IF(AND(H67&gt;=12.363,A67&gt;=5.3,A67&lt;6.05,B67&lt;2.75,F67&lt;2.5,F67&gt;=1.5),4.033,IF(AND(H67&gt;=14.508,H67&lt;15.168,G67&lt;0.68,B67&gt;=2.75,F67&lt;2.5,F67&gt;=1.5),4.2,IF(AND(D67&gt;=2.35,D67&gt;=2.2,H67&lt;16.284,D67&gt;=1.75,F67&gt;=2.5,F67&gt;=1.5),5.267,IF(AND(G67&lt;0.231,H67&lt;14.005,A67&gt;=4.35,H67&gt;=8.42,A67&lt;5.05,D67&lt;0.35,F67&lt;1.5),1.4,IF(AND(H67&gt;=14.494,A67&lt;5.55,G67&lt;0.948,H67&lt;14.877,A67&gt;=5.05,D67&lt;0.35,F67&lt;1.5),1.6,IF(AND(A67&lt;6.1,H67&lt;14.508,H67&lt;15.168,G67&lt;0.68,B67&gt;=2.75,F67&lt;2.5,F67&gt;=1.5),4.5,IF(AND(A67&lt;6.1,H67&lt;11.8,D67&lt;2.2,H67&lt;16.284,D67&gt;=1.75,F67&gt;=2.5,F67&gt;=1.5),4.95,IF(AND(A67&gt;=6.1,H67&lt;11.8,D67&lt;2.2,H67&lt;16.284,D67&gt;=1.75,F67&gt;=2.5,F67&gt;=1.5),5.333,IF(AND(B67&lt;2.75,H67&gt;=11.8,D67&lt;2.2,H67&lt;16.284,D67&gt;=1.75,F67&gt;=2.5,F67&gt;=1.5),5.1,IF(AND(B67&gt;=3.15,D67&lt;2.35,D67&gt;=2.2,H67&lt;16.284,D67&gt;=1.75,F67&gt;=2.5,F67&gt;=1.5),5.5,IF(AND(B67&gt;=3.35,G67&gt;=0.231,H67&lt;14.005,A67&gt;=4.35,H67&gt;=8.42,A67&lt;5.05,D67&lt;0.35,F67&lt;1.5),1.3,IF(AND(H67&lt;13.869,H67&lt;14.494,A67&lt;5.55,G67&lt;0.948,H67&lt;14.877,A67&gt;=5.05,D67&lt;0.35,F67&lt;1.5),1.5,IF(AND(H67&gt;=13.869,H67&lt;14.494,A67&lt;5.55,G67&lt;0.948,H67&lt;14.877,A67&gt;=5.05,D67&lt;0.35,F67&lt;1.5),1.4,IF(AND(G67&lt;0.636,A67&gt;=6.1,H67&lt;14.508,H67&lt;15.168,G67&lt;0.68,B67&gt;=2.75,F67&lt;2.5,F67&gt;=1.5),4.68,IF(AND(G67&gt;=0.636,A67&gt;=6.1,H67&lt;14.508,H67&lt;15.168,G67&lt;0.68,B67&gt;=2.75,F67&lt;2.5,F67&gt;=1.5),4.4,IF(AND(B67&lt;2.85,B67&gt;=2.75,H67&gt;=11.8,D67&lt;2.2,H67&lt;16.284,D67&gt;=1.75,F67&gt;=2.5,F67&gt;=1.5),6.7,IF(AND(H67&lt;10.626,B67&lt;3.15,D67&lt;2.35,D67&gt;=2.2,H67&lt;16.284,D67&gt;=1.75,F67&gt;=2.5,F67&gt;=1.5),5.1,IF(AND(H67&gt;=10.626,B67&lt;3.15,D67&lt;2.35,D67&gt;=2.2,H67&lt;16.284,D67&gt;=1.75,F67&gt;=2.5,F67&gt;=1.5),5.2,IF(AND(G67&lt;0.378,B67&lt;3.35,G67&gt;=0.231,H67&lt;14.005,A67&gt;=4.35,H67&gt;=8.42,A67&lt;5.05,D67&lt;0.35,F67&lt;1.5),1.2,IF(AND(G67&gt;=0.378,B67&lt;3.35,G67&gt;=0.231,H67&lt;14.005,A67&gt;=4.35,H67&gt;=8.42,A67&lt;5.05,D67&lt;0.35,F67&lt;1.5),1.3,IF(AND(A67&lt;6.2,B67&gt;=2.85,B67&gt;=2.75,H67&gt;=11.8,D67&lt;2.2,H67&lt;16.284,D67&gt;=1.75,F67&gt;=2.5,F67&gt;=1.5),4.9,IF(AND(G67&lt;0.388,A67&gt;=6.2,B67&gt;=2.85,B67&gt;=2.75,H67&gt;=11.8,D67&lt;2.2,H67&lt;16.284,D67&gt;=1.75,F67&gt;=2.5,F67&gt;=1.5),5.52,IF(AND(G67&gt;=0.388,A67&gt;=6.2,B67&gt;=2.85,B67&gt;=2.75,H67&gt;=11.8,D67&lt;2.2,H67&lt;16.284,D67&gt;=1.75,F67&gt;=2.5,F67&gt;=1.5),5.7,"shouldnthappen")))))))))))))))))))))))))))))))))))))))</f>
        <v>4.025</v>
      </c>
      <c r="T67" s="1" t="n">
        <f aca="false">IF(AND(D67&gt;=0.8,A67&lt;5.45),3.7,IF(AND(D67&gt;=0.35,D67&lt;0.8,A67&lt;5.45),1.56,IF(AND(G67&lt;0.164,F67&lt;2.5,A67&gt;=5.45),1.6,IF(AND(H67&gt;=16.718,F67&gt;=2.5,A67&gt;=5.45),6.4,IF(AND(G67&gt;=0.719,H67&lt;16.718,F67&gt;=2.5,A67&gt;=5.45),5.05,IF(AND(A67&lt;4.35,A67&lt;5.05,D67&lt;0.35,D67&lt;0.8,A67&lt;5.45),1.1,IF(AND(H67&gt;=14.494,A67&gt;=5.05,D67&lt;0.35,D67&lt;0.8,A67&lt;5.45),1.6,IF(AND(G67&lt;0.338,D67&lt;1.25,G67&gt;=0.164,F67&lt;2.5,A67&gt;=5.45),4.1,IF(AND(H67&lt;8.397,D67&gt;=1.25,G67&gt;=0.164,F67&lt;2.5,A67&gt;=5.45),4,IF(AND(H67&lt;11.031,H67&lt;14.494,A67&gt;=5.05,D67&lt;0.35,D67&lt;0.8,A67&lt;5.45),1.5,IF(AND(H67&gt;=11.031,H67&lt;14.494,A67&gt;=5.05,D67&lt;0.35,D67&lt;0.8,A67&lt;5.45),1.44,IF(AND(B67&lt;2.65,H67&gt;=8.397,D67&gt;=1.25,G67&gt;=0.164,F67&lt;2.5,A67&gt;=5.45),4.767,IF(AND(H67&lt;7.388,G67&lt;0.487,G67&lt;0.719,H67&lt;16.718,F67&gt;=2.5,A67&gt;=5.45),5.067,IF(AND(G67&lt;0.533,G67&gt;=0.487,G67&lt;0.719,H67&lt;16.718,F67&gt;=2.5,A67&gt;=5.45),5.8,IF(AND(G67&gt;=0.533,G67&gt;=0.487,G67&lt;0.719,H67&lt;16.718,F67&gt;=2.5,A67&gt;=5.45),5.86,IF(AND(B67&lt;3.25,A67&gt;=4.95,A67&gt;=4.35,A67&lt;5.05,D67&lt;0.35,D67&lt;0.8,A67&lt;5.45),1.2,IF(AND(A67&lt;5.6,H67&lt;11.218,G67&gt;=0.338,D67&lt;1.25,G67&gt;=0.164,F67&lt;2.5,A67&gt;=5.45),3.7,IF(AND(A67&gt;=5.6,H67&lt;11.218,G67&gt;=0.338,D67&lt;1.25,G67&gt;=0.164,F67&lt;2.5,A67&gt;=5.45),3.5,IF(AND(H67&lt;12.668,H67&gt;=11.218,G67&gt;=0.338,D67&lt;1.25,G67&gt;=0.164,F67&lt;2.5,A67&gt;=5.45),3.9,IF(AND(H67&gt;=12.668,H67&gt;=11.218,G67&gt;=0.338,D67&lt;1.25,G67&gt;=0.164,F67&lt;2.5,A67&gt;=5.45),4,IF(AND(H67&gt;=15.705,B67&gt;=2.65,H67&gt;=8.397,D67&gt;=1.25,G67&gt;=0.164,F67&lt;2.5,A67&gt;=5.45),4.8,IF(AND(B67&lt;2.75,H67&gt;=7.388,G67&lt;0.487,G67&lt;0.719,H67&lt;16.718,F67&gt;=2.5,A67&gt;=5.45),5.26,IF(AND(B67&lt;2.95,A67&lt;4.5,A67&lt;4.95,A67&gt;=4.35,A67&lt;5.05,D67&lt;0.35,D67&lt;0.8,A67&lt;5.45),1.4,IF(AND(B67&gt;=2.95,A67&lt;4.5,A67&lt;4.95,A67&gt;=4.35,A67&lt;5.05,D67&lt;0.35,D67&lt;0.8,A67&lt;5.45),1.3,IF(AND(H67&gt;=13.924,A67&gt;=4.5,A67&lt;4.95,A67&gt;=4.35,A67&lt;5.05,D67&lt;0.35,D67&lt;0.8,A67&lt;5.45),1.5,IF(AND(G67&lt;0.252,B67&gt;=3.25,A67&gt;=4.95,A67&gt;=4.35,A67&lt;5.05,D67&lt;0.35,D67&lt;0.8,A67&lt;5.45),1.4,IF(AND(G67&gt;=0.252,B67&gt;=3.25,A67&gt;=4.95,A67&gt;=4.35,A67&lt;5.05,D67&lt;0.35,D67&lt;0.8,A67&lt;5.45),1.32,IF(AND(G67&gt;=0.473,H67&lt;15.705,B67&gt;=2.65,H67&gt;=8.397,D67&gt;=1.25,G67&gt;=0.164,F67&lt;2.5,A67&gt;=5.45),4.7,IF(AND(B67&gt;=3.15,B67&gt;=2.75,H67&gt;=7.388,G67&lt;0.487,G67&lt;0.719,H67&lt;16.718,F67&gt;=2.5,A67&gt;=5.45),5.7,IF(AND(B67&lt;3.15,H67&lt;13.924,A67&gt;=4.5,A67&lt;4.95,A67&gt;=4.35,A67&lt;5.05,D67&lt;0.35,D67&lt;0.8,A67&lt;5.45),1.433,IF(AND(B67&gt;=3.15,H67&lt;13.924,A67&gt;=4.5,A67&lt;4.95,A67&gt;=4.35,A67&lt;5.05,D67&lt;0.35,D67&lt;0.8,A67&lt;5.45),1.4,IF(AND(H67&gt;=14.81,G67&lt;0.473,H67&lt;15.705,B67&gt;=2.65,H67&gt;=8.397,D67&gt;=1.25,G67&gt;=0.164,F67&lt;2.5,A67&gt;=5.45),4.2,IF(AND(A67&lt;6.65,B67&lt;3.15,B67&gt;=2.75,H67&gt;=7.388,G67&lt;0.487,G67&lt;0.719,H67&lt;16.718,F67&gt;=2.5,A67&gt;=5.45),5.6,IF(AND(A67&gt;=6.65,B67&lt;3.15,B67&gt;=2.75,H67&gt;=7.388,G67&lt;0.487,G67&lt;0.719,H67&lt;16.718,F67&gt;=2.5,A67&gt;=5.45),5.4,IF(AND(A67&lt;6.15,H67&lt;14.81,G67&lt;0.473,H67&lt;15.705,B67&gt;=2.65,H67&gt;=8.397,D67&gt;=1.25,G67&gt;=0.164,F67&lt;2.5,A67&gt;=5.45),4.5,IF(AND(A67&gt;=6.15,H67&lt;14.81,G67&lt;0.473,H67&lt;15.705,B67&gt;=2.65,H67&gt;=8.397,D67&gt;=1.25,G67&gt;=0.164,F67&lt;2.5,A67&gt;=5.45),4.4,"shouldnthappen"))))))))))))))))))))))))))))))))))))</f>
        <v>4</v>
      </c>
      <c r="U67" s="1" t="n">
        <f aca="false">IF(AND(G67&gt;=0.934,F67&lt;1.5),1.7,IF(AND(D67&lt;0.15,D67&lt;0.25,G67&lt;0.934,F67&lt;1.5),1.38,IF(AND(H67&gt;=14.379,D67&gt;=0.25,G67&lt;0.934,F67&lt;1.5),1.7,IF(AND(A67&lt;5.3,D67&lt;1.35,F67&lt;2.5,F67&gt;=1.5),3.15,IF(AND(H67&lt;7.148,D67&gt;=1.35,F67&lt;2.5,F67&gt;=1.5),3.9,IF(AND(G67&lt;0.352,A67&lt;6.15,F67&gt;=2.5,F67&gt;=1.5),4.5,IF(AND(G67&gt;=0.352,A67&lt;6.15,F67&gt;=2.5,F67&gt;=1.5),4.92,IF(AND(B67&lt;2.85,A67&gt;=6.15,F67&gt;=2.5,F67&gt;=1.5),6.2,IF(AND(D67&gt;=0.45,H67&lt;14.379,D67&gt;=0.25,G67&lt;0.934,F67&lt;1.5),1.65,IF(AND(G67&gt;=0.857,A67&gt;=5.3,D67&lt;1.35,F67&lt;2.5,F67&gt;=1.5),4.3,IF(AND(A67&gt;=7.25,B67&gt;=2.85,A67&gt;=6.15,F67&gt;=2.5,F67&gt;=1.5),6.425,IF(AND(H67&lt;9.499,A67&lt;5.05,D67&gt;=0.15,D67&lt;0.25,G67&lt;0.934,F67&lt;1.5),1.4,IF(AND(A67&gt;=5.45,A67&gt;=5.05,D67&gt;=0.15,D67&lt;0.25,G67&lt;0.934,F67&lt;1.5),1.3,IF(AND(B67&gt;=4.15,D67&lt;0.45,H67&lt;14.379,D67&gt;=0.25,G67&lt;0.934,F67&lt;1.5),1.5,IF(AND(A67&gt;=5.75,G67&lt;0.857,A67&gt;=5.3,D67&lt;1.35,F67&lt;2.5,F67&gt;=1.5),4.02,IF(AND(A67&lt;6.65,G67&lt;0.333,H67&gt;=7.148,D67&gt;=1.35,F67&lt;2.5,F67&gt;=1.5),4.475,IF(AND(A67&gt;=6.65,G67&lt;0.333,H67&gt;=7.148,D67&gt;=1.35,F67&lt;2.5,F67&gt;=1.5),4.8,IF(AND(D67&gt;=1.45,G67&gt;=0.333,H67&gt;=7.148,D67&gt;=1.35,F67&lt;2.5,F67&gt;=1.5),4.85,IF(AND(G67&gt;=0.861,A67&lt;7.25,B67&gt;=2.85,A67&gt;=6.15,F67&gt;=2.5,F67&gt;=1.5),5.2,IF(AND(G67&lt;0.571,H67&gt;=9.499,A67&lt;5.05,D67&gt;=0.15,D67&lt;0.25,G67&lt;0.934,F67&lt;1.5),1.2,IF(AND(G67&gt;=0.571,H67&gt;=9.499,A67&lt;5.05,D67&gt;=0.15,D67&lt;0.25,G67&lt;0.934,F67&lt;1.5),1.3,IF(AND(H67&lt;9.283,A67&lt;5.45,A67&gt;=5.05,D67&gt;=0.15,D67&lt;0.25,G67&lt;0.934,F67&lt;1.5),1.5,IF(AND(H67&gt;=9.283,A67&lt;5.45,A67&gt;=5.05,D67&gt;=0.15,D67&lt;0.25,G67&lt;0.934,F67&lt;1.5),1.425,IF(AND(A67&lt;4.9,B67&lt;4.15,D67&lt;0.45,H67&lt;14.379,D67&gt;=0.25,G67&lt;0.934,F67&lt;1.5),1.4,IF(AND(A67&gt;=4.9,B67&lt;4.15,D67&lt;0.45,H67&lt;14.379,D67&gt;=0.25,G67&lt;0.934,F67&lt;1.5),1.325,IF(AND(G67&lt;0.572,A67&lt;5.75,G67&lt;0.857,A67&gt;=5.3,D67&lt;1.35,F67&lt;2.5,F67&gt;=1.5),3.65,IF(AND(G67&gt;=0.572,A67&lt;5.75,G67&lt;0.857,A67&gt;=5.3,D67&lt;1.35,F67&lt;2.5,F67&gt;=1.5),3.9,IF(AND(A67&lt;6.75,D67&lt;1.45,G67&gt;=0.333,H67&gt;=7.148,D67&gt;=1.35,F67&lt;2.5,F67&gt;=1.5),4.4,IF(AND(A67&gt;=6.75,D67&lt;1.45,G67&gt;=0.333,H67&gt;=7.148,D67&gt;=1.35,F67&lt;2.5,F67&gt;=1.5),4.78,IF(AND(A67&lt;6.6,B67&lt;3.25,G67&lt;0.861,A67&lt;7.25,B67&gt;=2.85,A67&gt;=6.15,F67&gt;=2.5,F67&gt;=1.5),5.333,IF(AND(H67&lt;11.461,B67&gt;=3.25,G67&lt;0.861,A67&lt;7.25,B67&gt;=2.85,A67&gt;=6.15,F67&gt;=2.5,F67&gt;=1.5),6.025,IF(AND(H67&gt;=11.461,B67&gt;=3.25,G67&lt;0.861,A67&lt;7.25,B67&gt;=2.85,A67&gt;=6.15,F67&gt;=2.5,F67&gt;=1.5),5.667,IF(AND(H67&gt;=14.564,A67&gt;=6.6,B67&lt;3.25,G67&lt;0.861,A67&lt;7.25,B67&gt;=2.85,A67&gt;=6.15,F67&gt;=2.5,F67&gt;=1.5),5.4,IF(AND(D67&gt;=2.35,H67&lt;14.564,A67&gt;=6.6,B67&lt;3.25,G67&lt;0.861,A67&lt;7.25,B67&gt;=2.85,A67&gt;=6.15,F67&gt;=2.5,F67&gt;=1.5),5.6,IF(AND(A67&lt;6.85,D67&lt;2.35,H67&lt;14.564,A67&gt;=6.6,B67&lt;3.25,G67&lt;0.861,A67&lt;7.25,B67&gt;=2.85,A67&gt;=6.15,F67&gt;=2.5,F67&gt;=1.5),5.9,IF(AND(A67&gt;=6.85,D67&lt;2.35,H67&lt;14.564,A67&gt;=6.6,B67&lt;3.25,G67&lt;0.861,A67&lt;7.25,B67&gt;=2.85,A67&gt;=6.15,F67&gt;=2.5,F67&gt;=1.5),5.78,"shouldnthappen"))))))))))))))))))))))))))))))))))))</f>
        <v>3.9</v>
      </c>
      <c r="V67" s="1" t="n">
        <f aca="false">IF(AND(H67&lt;5.748,A67&lt;5.05,D67&lt;0.75),1,IF(AND(B67&lt;3.15,H67&gt;=5.748,A67&lt;5.05,D67&lt;0.75),1.475,IF(AND(G67&gt;=0.801,D67&lt;0.25,A67&gt;=5.05,D67&lt;0.75),1.7,IF(AND(D67&gt;=0.45,D67&gt;=0.25,A67&gt;=5.05,D67&lt;0.75),1.7,IF(AND(B67&lt;2.35,F67&lt;2.5,B67&lt;2.75,D67&gt;=0.75),4.16,IF(AND(D67&lt;1.75,F67&gt;=2.5,B67&lt;2.75,D67&gt;=0.75),4.875,IF(AND(D67&gt;=1.75,F67&gt;=2.5,B67&lt;2.75,D67&gt;=0.75),5.333,IF(AND(H67&gt;=16.284,D67&gt;=1.55,B67&gt;=2.75,D67&gt;=0.75),6.6,IF(AND(H67&gt;=14.144,B67&gt;=3.15,H67&gt;=5.748,A67&lt;5.05,D67&lt;0.75),1.3,IF(AND(A67&lt;5.45,G67&lt;0.801,D67&lt;0.25,A67&gt;=5.05,D67&lt;0.75),1.5,IF(AND(A67&gt;=5.45,G67&lt;0.801,D67&lt;0.25,A67&gt;=5.05,D67&lt;0.75),1.34,IF(AND(B67&lt;3.75,D67&lt;0.45,D67&gt;=0.25,A67&gt;=5.05,D67&lt;0.75),1.467,IF(AND(B67&gt;=3.75,D67&lt;0.45,D67&gt;=0.25,A67&gt;=5.05,D67&lt;0.75),1.767,IF(AND(G67&gt;=0.896,B67&gt;=2.35,F67&lt;2.5,B67&lt;2.75,D67&gt;=0.75),4.9,IF(AND(H67&lt;15.504,D67&lt;1.35,D67&lt;1.55,B67&gt;=2.75,D67&gt;=0.75),4.2,IF(AND(H67&gt;=15.504,D67&lt;1.35,D67&lt;1.55,B67&gt;=2.75,D67&gt;=0.75),4.6,IF(AND(H67&lt;9.767,D67&gt;=1.35,D67&lt;1.55,B67&gt;=2.75,D67&gt;=0.75),5.1,IF(AND(A67&lt;4.5,H67&lt;14.144,B67&gt;=3.15,H67&gt;=5.748,A67&lt;5.05,D67&lt;0.75),1.3,IF(AND(A67&gt;=4.5,H67&lt;14.144,B67&gt;=3.15,H67&gt;=5.748,A67&lt;5.05,D67&lt;0.75),1.4,IF(AND(D67&gt;=1.15,G67&lt;0.896,B67&gt;=2.35,F67&lt;2.5,B67&lt;2.75,D67&gt;=0.75),4.04,IF(AND(B67&lt;2.9,H67&gt;=9.767,D67&gt;=1.35,D67&lt;1.55,B67&gt;=2.75,D67&gt;=0.75),4.8,IF(AND(D67&lt;1.7,A67&gt;=7.05,H67&lt;16.284,D67&gt;=1.55,B67&gt;=2.75,D67&gt;=0.75),5.8,IF(AND(D67&gt;=1.7,A67&gt;=7.05,H67&lt;16.284,D67&gt;=1.55,B67&gt;=2.75,D67&gt;=0.75),6.3,IF(AND(B67&lt;2.45,D67&lt;1.15,G67&lt;0.896,B67&gt;=2.35,F67&lt;2.5,B67&lt;2.75,D67&gt;=0.75),3.767,IF(AND(B67&gt;=2.45,D67&lt;1.15,G67&lt;0.896,B67&gt;=2.35,F67&lt;2.5,B67&lt;2.75,D67&gt;=0.75),3.167,IF(AND(B67&gt;=3.15,B67&gt;=2.9,H67&gt;=9.767,D67&gt;=1.35,D67&lt;1.55,B67&gt;=2.75,D67&gt;=0.75),4.7,IF(AND(D67&lt;1.9,D67&lt;2.05,A67&lt;7.05,H67&lt;16.284,D67&gt;=1.55,B67&gt;=2.75,D67&gt;=0.75),4.82,IF(AND(D67&gt;=1.9,D67&lt;2.05,A67&lt;7.05,H67&lt;16.284,D67&gt;=1.55,B67&gt;=2.75,D67&gt;=0.75),5.067,IF(AND(H67&lt;12.721,B67&lt;3.15,B67&gt;=2.9,H67&gt;=9.767,D67&gt;=1.35,D67&lt;1.55,B67&gt;=2.75,D67&gt;=0.75),4.5,IF(AND(H67&gt;=12.721,B67&lt;3.15,B67&gt;=2.9,H67&gt;=9.767,D67&gt;=1.35,D67&lt;1.55,B67&gt;=2.75,D67&gt;=0.75),4.433,IF(AND(H67&lt;9.525,G67&lt;0.364,D67&gt;=2.05,A67&lt;7.05,H67&lt;16.284,D67&gt;=1.55,B67&gt;=2.75,D67&gt;=0.75),5.1,IF(AND(A67&lt;6.25,G67&gt;=0.364,D67&gt;=2.05,A67&lt;7.05,H67&lt;16.284,D67&gt;=1.55,B67&gt;=2.75,D67&gt;=0.75),5.4,IF(AND(H67&lt;10.898,H67&gt;=9.525,G67&lt;0.364,D67&gt;=2.05,A67&lt;7.05,H67&lt;16.284,D67&gt;=1.55,B67&gt;=2.75,D67&gt;=0.75),5.6,IF(AND(H67&lt;8.711,A67&gt;=6.25,G67&gt;=0.364,D67&gt;=2.05,A67&lt;7.05,H67&lt;16.284,D67&gt;=1.55,B67&gt;=2.75,D67&gt;=0.75),5.7,IF(AND(H67&gt;=8.711,A67&gt;=6.25,G67&gt;=0.364,D67&gt;=2.05,A67&lt;7.05,H67&lt;16.284,D67&gt;=1.55,B67&gt;=2.75,D67&gt;=0.75),5.84,IF(AND(D67&lt;2.2,H67&gt;=10.898,H67&gt;=9.525,G67&lt;0.364,D67&gt;=2.05,A67&lt;7.05,H67&lt;16.284,D67&gt;=1.55,B67&gt;=2.75,D67&gt;=0.75),5.4,IF(AND(D67&gt;=2.2,H67&gt;=10.898,H67&gt;=9.525,G67&lt;0.364,D67&gt;=2.05,A67&lt;7.05,H67&lt;16.284,D67&gt;=1.55,B67&gt;=2.75,D67&gt;=0.75),5.3,"shouldnthappen")))))))))))))))))))))))))))))))))))))</f>
        <v>4.2</v>
      </c>
      <c r="W67" s="1" t="n">
        <f aca="false">IF(AND(H67&lt;6.926,D67&gt;=0.35,D67&lt;0.8),1.9,IF(AND(H67&gt;=6.926,D67&gt;=0.35,D67&lt;0.8),1.533,IF(AND(H67&lt;13.492,A67&lt;4.75,D67&lt;0.35,D67&lt;0.8),1.1,IF(AND(H67&gt;=13.492,A67&lt;4.75,D67&lt;0.35,D67&lt;0.8),1.375,IF(AND(B67&lt;2.75,A67&gt;=5.85,F67&lt;2.5,D67&gt;=0.8),4.833,IF(AND(B67&lt;3.3,A67&gt;=7.05,F67&gt;=2.5,D67&gt;=0.8),5.8,IF(AND(B67&gt;=3.3,A67&gt;=7.05,F67&gt;=2.5,D67&gt;=0.8),6.325,IF(AND(D67&gt;=0.25,A67&lt;5.05,A67&gt;=4.75,D67&lt;0.35,D67&lt;0.8),1.3,IF(AND(B67&lt;3.6,A67&gt;=5.05,A67&gt;=4.75,D67&lt;0.35,D67&lt;0.8),1.4,IF(AND(H67&lt;10.194,G67&lt;0.412,A67&lt;5.85,F67&lt;2.5,D67&gt;=0.8),4.133,IF(AND(H67&gt;=10.194,G67&lt;0.412,A67&lt;5.85,F67&lt;2.5,D67&gt;=0.8),4.5,IF(AND(A67&lt;5.35,G67&gt;=0.412,A67&lt;5.85,F67&lt;2.5,D67&gt;=0.8),3.15,IF(AND(A67&lt;6.2,B67&gt;=2.75,A67&gt;=5.85,F67&lt;2.5,D67&gt;=0.8),4.3,IF(AND(H67&lt;5.767,A67&lt;6.2,A67&lt;7.05,F67&gt;=2.5,D67&gt;=0.8),4.5,IF(AND(G67&gt;=0.861,A67&gt;=6.2,A67&lt;7.05,F67&gt;=2.5,D67&gt;=0.8),5.2,IF(AND(B67&lt;3.15,D67&lt;0.25,A67&lt;5.05,A67&gt;=4.75,D67&lt;0.35,D67&lt;0.8),1.55,IF(AND(A67&lt;5.45,B67&gt;=3.6,A67&gt;=5.05,A67&gt;=4.75,D67&lt;0.35,D67&lt;0.8),1.5,IF(AND(A67&gt;=5.45,B67&gt;=3.6,A67&gt;=5.05,A67&gt;=4.75,D67&lt;0.35,D67&lt;0.8),1.4,IF(AND(G67&gt;=0.772,A67&gt;=5.35,G67&gt;=0.412,A67&lt;5.85,F67&lt;2.5,D67&gt;=0.8),3.9,IF(AND(D67&gt;=1.45,A67&gt;=6.2,B67&gt;=2.75,A67&gt;=5.85,F67&lt;2.5,D67&gt;=0.8),4.775,IF(AND(G67&lt;0.5,H67&gt;=5.767,A67&lt;6.2,A67&lt;7.05,F67&gt;=2.5,D67&gt;=0.8),5.1,IF(AND(G67&gt;=0.5,H67&gt;=5.767,A67&lt;6.2,A67&lt;7.05,F67&gt;=2.5,D67&gt;=0.8),4.95,IF(AND(B67&gt;=3.25,G67&lt;0.861,A67&gt;=6.2,A67&lt;7.05,F67&gt;=2.5,D67&gt;=0.8),5.75,IF(AND(A67&lt;4.95,B67&gt;=3.15,D67&lt;0.25,A67&lt;5.05,A67&gt;=4.75,D67&lt;0.35,D67&lt;0.8),1.4,IF(AND(A67&lt;5.65,G67&lt;0.772,A67&gt;=5.35,G67&gt;=0.412,A67&lt;5.85,F67&lt;2.5,D67&gt;=0.8),3.6,IF(AND(A67&gt;=5.65,G67&lt;0.772,A67&gt;=5.35,G67&gt;=0.412,A67&lt;5.85,F67&lt;2.5,D67&gt;=0.8),3.5,IF(AND(B67&gt;=3.15,D67&lt;1.45,A67&gt;=6.2,B67&gt;=2.75,A67&gt;=5.85,F67&lt;2.5,D67&gt;=0.8),4.7,IF(AND(A67&gt;=6.65,B67&lt;3.25,G67&lt;0.861,A67&gt;=6.2,A67&lt;7.05,F67&gt;=2.5,D67&gt;=0.8),5.567,IF(AND(H67&lt;9.499,A67&gt;=4.95,B67&gt;=3.15,D67&lt;0.25,A67&lt;5.05,A67&gt;=4.75,D67&lt;0.35,D67&lt;0.8),1.4,IF(AND(H67&gt;=9.499,A67&gt;=4.95,B67&gt;=3.15,D67&lt;0.25,A67&lt;5.05,A67&gt;=4.75,D67&lt;0.35,D67&lt;0.8),1.2,IF(AND(G67&lt;0.765,B67&lt;3.15,D67&lt;1.45,A67&gt;=6.2,B67&gt;=2.75,A67&gt;=5.85,F67&lt;2.5,D67&gt;=0.8),4.4,IF(AND(G67&gt;=0.765,B67&lt;3.15,D67&lt;1.45,A67&gt;=6.2,B67&gt;=2.75,A67&gt;=5.85,F67&lt;2.5,D67&gt;=0.8),4.6,IF(AND(H67&lt;10.667,A67&lt;6.65,B67&lt;3.25,G67&lt;0.861,A67&gt;=6.2,A67&lt;7.05,F67&gt;=2.5,D67&gt;=0.8),5.167,IF(AND(G67&lt;0.627,H67&gt;=10.667,A67&lt;6.65,B67&lt;3.25,G67&lt;0.861,A67&gt;=6.2,A67&lt;7.05,F67&gt;=2.5,D67&gt;=0.8),5.64,IF(AND(G67&gt;=0.627,H67&gt;=10.667,A67&lt;6.65,B67&lt;3.25,G67&lt;0.861,A67&gt;=6.2,A67&lt;7.05,F67&gt;=2.5,D67&gt;=0.8),5.1,"shouldnthappen")))))))))))))))))))))))))))))))))))</f>
        <v>3.6</v>
      </c>
      <c r="X67" s="1" t="n">
        <f aca="false">IF(AND(B67&lt;3.05,H67&lt;6.697,A67&lt;5.45),4.1,IF(AND(B67&gt;=3.05,H67&lt;6.697,A67&lt;5.45),1.48,IF(AND(D67&lt;0.7,A67&lt;5.9,A67&gt;=5.45),1.4,IF(AND(A67&lt;4.35,B67&lt;3.3,H67&gt;=6.697,A67&lt;5.45),1.1,IF(AND(G67&lt;0.372,D67&gt;=0.7,A67&lt;5.9,A67&gt;=5.45),4.36,IF(AND(A67&gt;=4.9,A67&gt;=4.35,B67&lt;3.3,H67&gt;=6.697,A67&lt;5.45),1.6,IF(AND(H67&gt;=14.171,A67&lt;5.15,B67&gt;=3.3,H67&gt;=6.697,A67&lt;5.45),1.6,IF(AND(G67&lt;0.451,A67&gt;=5.15,B67&gt;=3.3,H67&gt;=6.697,A67&lt;5.45),1.367,IF(AND(G67&gt;=0.451,A67&gt;=5.15,B67&gt;=3.3,H67&gt;=6.697,A67&lt;5.45),1.5,IF(AND(G67&lt;0.332,D67&lt;1.45,F67&lt;2.5,A67&gt;=5.9,A67&gt;=5.45),4.35,IF(AND(A67&lt;6.15,D67&gt;=1.45,F67&lt;2.5,A67&gt;=5.9,A67&gt;=5.45),5.1,IF(AND(D67&gt;=2.4,G67&lt;0.432,F67&gt;=2.5,A67&gt;=5.9,A67&gt;=5.45),5.78,IF(AND(A67&lt;6.15,G67&gt;=0.432,F67&gt;=2.5,A67&gt;=5.9,A67&gt;=5.45),4.9,IF(AND(B67&lt;3.1,A67&lt;4.9,A67&gt;=4.35,B67&lt;3.3,H67&gt;=6.697,A67&lt;5.45),1.4,IF(AND(B67&gt;=3.1,A67&lt;4.9,A67&gt;=4.35,B67&lt;3.3,H67&gt;=6.697,A67&lt;5.45),1.3,IF(AND(G67&lt;0.343,H67&lt;14.171,A67&lt;5.15,B67&gt;=3.3,H67&gt;=6.697,A67&lt;5.45),1.433,IF(AND(G67&gt;=0.343,H67&lt;14.171,A67&lt;5.15,B67&gt;=3.3,H67&gt;=6.697,A67&lt;5.45),1.525,IF(AND(D67&lt;1.05,B67&lt;2.55,G67&gt;=0.372,D67&gt;=0.7,A67&lt;5.9,A67&gt;=5.45),3.7,IF(AND(H67&lt;10.596,B67&gt;=2.55,G67&gt;=0.372,D67&gt;=0.7,A67&lt;5.9,A67&gt;=5.45),3.525,IF(AND(H67&gt;=10.596,B67&gt;=2.55,G67&gt;=0.372,D67&gt;=0.7,A67&lt;5.9,A67&gt;=5.45),3.9,IF(AND(H67&lt;14.314,G67&gt;=0.332,D67&lt;1.45,F67&lt;2.5,A67&gt;=5.9,A67&gt;=5.45),4.4,IF(AND(H67&gt;=14.314,G67&gt;=0.332,D67&lt;1.45,F67&lt;2.5,A67&gt;=5.9,A67&gt;=5.45),4.7,IF(AND(H67&lt;13.906,A67&gt;=6.15,D67&gt;=1.45,F67&lt;2.5,A67&gt;=5.9,A67&gt;=5.45),4.675,IF(AND(H67&gt;=13.906,A67&gt;=6.15,D67&gt;=1.45,F67&lt;2.5,A67&gt;=5.9,A67&gt;=5.45),4.9,IF(AND(G67&lt;0.093,D67&lt;2.4,G67&lt;0.432,F67&gt;=2.5,A67&gt;=5.9,A67&gt;=5.45),5.6,IF(AND(B67&lt;2.95,A67&gt;=6.15,G67&gt;=0.432,F67&gt;=2.5,A67&gt;=5.9,A67&gt;=5.45),5.86,IF(AND(A67&lt;5.55,D67&gt;=1.05,B67&lt;2.55,G67&gt;=0.372,D67&gt;=0.7,A67&lt;5.9,A67&gt;=5.45),4,IF(AND(A67&gt;=5.55,D67&gt;=1.05,B67&lt;2.55,G67&gt;=0.372,D67&gt;=0.7,A67&lt;5.9,A67&gt;=5.45),3.9,IF(AND(D67&lt;1.7,G67&gt;=0.093,D67&lt;2.4,G67&lt;0.432,F67&gt;=2.5,A67&gt;=5.9,A67&gt;=5.45),5.05,IF(AND(G67&gt;=0.774,B67&gt;=2.95,A67&gt;=6.15,G67&gt;=0.432,F67&gt;=2.5,A67&gt;=5.9,A67&gt;=5.45),5.3,IF(AND(G67&gt;=0.312,D67&gt;=1.7,G67&gt;=0.093,D67&lt;2.4,G67&lt;0.432,F67&gt;=2.5,A67&gt;=5.9,A67&gt;=5.45),5.4,IF(AND(D67&lt;2.45,G67&lt;0.774,B67&gt;=2.95,A67&gt;=6.15,G67&gt;=0.432,F67&gt;=2.5,A67&gt;=5.9,A67&gt;=5.45),5.66,IF(AND(D67&gt;=2.45,G67&lt;0.774,B67&gt;=2.95,A67&gt;=6.15,G67&gt;=0.432,F67&gt;=2.5,A67&gt;=5.9,A67&gt;=5.45),6,IF(AND(G67&gt;=0.301,G67&lt;0.312,D67&gt;=1.7,G67&gt;=0.093,D67&lt;2.4,G67&lt;0.432,F67&gt;=2.5,A67&gt;=5.9,A67&gt;=5.45),5.1,IF(AND(A67&lt;6.45,G67&lt;0.301,G67&lt;0.312,D67&gt;=1.7,G67&gt;=0.093,D67&lt;2.4,G67&lt;0.432,F67&gt;=2.5,A67&gt;=5.9,A67&gt;=5.45),5.3,IF(AND(A67&gt;=6.45,G67&lt;0.301,G67&lt;0.312,D67&gt;=1.7,G67&gt;=0.093,D67&lt;2.4,G67&lt;0.432,F67&gt;=2.5,A67&gt;=5.9,A67&gt;=5.45),5.2,"shouldnthappen"))))))))))))))))))))))))))))))))))))</f>
        <v>3.525</v>
      </c>
      <c r="Y67" s="1" t="n">
        <f aca="false">IF(AND(H67&lt;6.51,F67&lt;1.5),1.8,IF(AND(H67&gt;=16.674,F67&gt;=1.5),6.533,IF(AND(D67&gt;=0.45,H67&gt;=6.51,F67&lt;1.5),1.667,IF(AND(H67&gt;=13.805,G67&lt;0.154,H67&lt;16.674,F67&gt;=1.5),6.7,IF(AND(D67&lt;0.15,A67&lt;5.05,D67&lt;0.45,H67&gt;=6.51,F67&lt;1.5),1.4,IF(AND(H67&gt;=13.586,A67&gt;=5.05,D67&lt;0.45,H67&gt;=6.51,F67&lt;1.5),1.3,IF(AND(F67&lt;2.5,H67&lt;13.805,G67&lt;0.154,H67&lt;16.674,F67&gt;=1.5),4.6,IF(AND(H67&lt;8.929,D67&lt;1.35,G67&gt;=0.154,H67&lt;16.674,F67&gt;=1.5),3.64,IF(AND(G67&lt;0.05,H67&lt;13.586,A67&gt;=5.05,D67&lt;0.45,H67&gt;=6.51,F67&lt;1.5),1.4,IF(AND(G67&gt;=0.107,F67&gt;=2.5,H67&lt;13.805,G67&lt;0.154,H67&lt;16.674,F67&gt;=1.5),5.3,IF(AND(B67&gt;=2.75,H67&gt;=8.929,D67&lt;1.35,G67&gt;=0.154,H67&lt;16.674,F67&gt;=1.5),4.433,IF(AND(D67&gt;=1.55,F67&lt;2.5,D67&gt;=1.35,G67&gt;=0.154,H67&lt;16.674,F67&gt;=1.5),4.975,IF(AND(H67&lt;6.93,F67&gt;=2.5,D67&gt;=1.35,G67&gt;=0.154,H67&lt;16.674,F67&gt;=1.5),4.5,IF(AND(H67&lt;12.675,G67&lt;0.217,D67&gt;=0.15,A67&lt;5.05,D67&lt;0.45,H67&gt;=6.51,F67&lt;1.5),1.4,IF(AND(H67&gt;=12.675,G67&lt;0.217,D67&gt;=0.15,A67&lt;5.05,D67&lt;0.45,H67&gt;=6.51,F67&lt;1.5),1.5,IF(AND(A67&lt;4.65,G67&gt;=0.217,D67&gt;=0.15,A67&lt;5.05,D67&lt;0.45,H67&gt;=6.51,F67&lt;1.5),1.35,IF(AND(D67&lt;0.25,G67&gt;=0.05,H67&lt;13.586,A67&gt;=5.05,D67&lt;0.45,H67&gt;=6.51,F67&lt;1.5),1.467,IF(AND(D67&gt;=0.25,G67&gt;=0.05,H67&lt;13.586,A67&gt;=5.05,D67&lt;0.45,H67&gt;=6.51,F67&lt;1.5),1.5,IF(AND(H67&lt;9.15,G67&lt;0.107,F67&gt;=2.5,H67&lt;13.805,G67&lt;0.154,H67&lt;16.674,F67&gt;=1.5),5.7,IF(AND(H67&gt;=9.15,G67&lt;0.107,F67&gt;=2.5,H67&lt;13.805,G67&lt;0.154,H67&lt;16.674,F67&gt;=1.5),5.6,IF(AND(G67&lt;0.404,B67&lt;2.75,H67&gt;=8.929,D67&lt;1.35,G67&gt;=0.154,H67&lt;16.674,F67&gt;=1.5),4.15,IF(AND(G67&gt;=0.404,B67&lt;2.75,H67&gt;=8.929,D67&lt;1.35,G67&gt;=0.154,H67&lt;16.674,F67&gt;=1.5),3.9,IF(AND(A67&gt;=6.75,D67&lt;1.55,F67&lt;2.5,D67&gt;=1.35,G67&gt;=0.154,H67&lt;16.674,F67&gt;=1.5),4.82,IF(AND(D67&lt;0.25,A67&gt;=4.65,G67&gt;=0.217,D67&gt;=0.15,A67&lt;5.05,D67&lt;0.45,H67&gt;=6.51,F67&lt;1.5),1.325,IF(AND(D67&gt;=0.25,A67&gt;=4.65,G67&gt;=0.217,D67&gt;=0.15,A67&lt;5.05,D67&lt;0.45,H67&gt;=6.51,F67&lt;1.5),1.3,IF(AND(A67&lt;6.55,A67&lt;6.75,D67&lt;1.55,F67&lt;2.5,D67&gt;=1.35,G67&gt;=0.154,H67&lt;16.674,F67&gt;=1.5),4.575,IF(AND(A67&gt;=6.55,A67&lt;6.75,D67&lt;1.55,F67&lt;2.5,D67&gt;=1.35,G67&gt;=0.154,H67&lt;16.674,F67&gt;=1.5),4.4,IF(AND(B67&lt;2.9,D67&lt;2.05,H67&gt;=6.93,F67&gt;=2.5,D67&gt;=1.35,G67&gt;=0.154,H67&lt;16.674,F67&gt;=1.5),5.05,IF(AND(H67&lt;8.884,D67&gt;=2.05,H67&gt;=6.93,F67&gt;=2.5,D67&gt;=1.35,G67&gt;=0.154,H67&lt;16.674,F67&gt;=1.5),5.1,IF(AND(H67&lt;13.711,B67&gt;=2.9,D67&lt;2.05,H67&gt;=6.93,F67&gt;=2.5,D67&gt;=1.35,G67&gt;=0.154,H67&lt;16.674,F67&gt;=1.5),5,IF(AND(H67&gt;=13.711,B67&gt;=2.9,D67&lt;2.05,H67&gt;=6.93,F67&gt;=2.5,D67&gt;=1.35,G67&gt;=0.154,H67&lt;16.674,F67&gt;=1.5),5.8,IF(AND(B67&lt;3.15,H67&gt;=8.884,D67&gt;=2.05,H67&gt;=6.93,F67&gt;=2.5,D67&gt;=1.35,G67&gt;=0.154,H67&lt;16.674,F67&gt;=1.5),5.56,IF(AND(B67&gt;=3.15,H67&gt;=8.884,D67&gt;=2.05,H67&gt;=6.93,F67&gt;=2.5,D67&gt;=1.35,G67&gt;=0.154,H67&lt;16.674,F67&gt;=1.5),5.9,"shouldnthappen")))))))))))))))))))))))))))))))))</f>
        <v>3.64</v>
      </c>
      <c r="Z67" s="1" t="n">
        <f aca="false">IF(AND(F67&gt;=2,B67&gt;=3.35),5.6,IF(AND(A67&lt;6.65,H67&gt;=15.076,B67&lt;3.35),4.8,IF(AND(A67&gt;=6.65,H67&gt;=15.076,B67&lt;3.35),6.15,IF(AND(H67&lt;6.542,F67&lt;2,B67&gt;=3.35),1.767,IF(AND(G67&gt;=0.653,D67&lt;0.75,H67&lt;15.076,B67&lt;3.35),1.55,IF(AND(D67&lt;0.15,G67&lt;0.653,D67&lt;0.75,H67&lt;15.076,B67&lt;3.35),1.1,IF(AND(G67&lt;0.356,A67&lt;5.05,H67&gt;=6.542,F67&lt;2,B67&gt;=3.35),1.4,IF(AND(G67&gt;=0.356,A67&lt;5.05,H67&gt;=6.542,F67&lt;2,B67&gt;=3.35),1.3,IF(AND(G67&gt;=0.566,A67&gt;=5.05,H67&gt;=6.542,F67&lt;2,B67&gt;=3.35),1.6,IF(AND(B67&gt;=3.1,D67&gt;=0.15,G67&lt;0.653,D67&lt;0.75,H67&lt;15.076,B67&lt;3.35),1.367,IF(AND(B67&gt;=2.65,D67&lt;1.45,B67&lt;2.75,D67&gt;=0.75,H67&lt;15.076,B67&lt;3.35),3.96,IF(AND(G67&lt;0.352,D67&gt;=1.45,B67&lt;2.75,D67&gt;=0.75,H67&lt;15.076,B67&lt;3.35),4.5,IF(AND(D67&gt;=1.35,A67&lt;6.2,B67&gt;=2.75,D67&gt;=0.75,H67&lt;15.076,B67&lt;3.35),4.733,IF(AND(A67&lt;4.7,B67&lt;3.1,D67&gt;=0.15,G67&lt;0.653,D67&lt;0.75,H67&lt;15.076,B67&lt;3.35),1.36,IF(AND(A67&gt;=4.7,B67&lt;3.1,D67&gt;=0.15,G67&lt;0.653,D67&lt;0.75,H67&lt;15.076,B67&lt;3.35),1.6,IF(AND(A67&lt;5.2,B67&lt;2.65,D67&lt;1.45,B67&lt;2.75,D67&gt;=0.75,H67&lt;15.076,B67&lt;3.35),3.3,IF(AND(A67&lt;6.5,G67&gt;=0.352,D67&gt;=1.45,B67&lt;2.75,D67&gt;=0.75,H67&lt;15.076,B67&lt;3.35),5,IF(AND(A67&gt;=6.5,G67&gt;=0.352,D67&gt;=1.45,B67&lt;2.75,D67&gt;=0.75,H67&lt;15.076,B67&lt;3.35),5.8,IF(AND(H67&lt;8.486,D67&lt;1.35,A67&lt;6.2,B67&gt;=2.75,D67&gt;=0.75,H67&lt;15.076,B67&lt;3.35),3.975,IF(AND(G67&lt;0.187,F67&lt;2.5,A67&gt;=6.2,B67&gt;=2.75,D67&gt;=0.75,H67&lt;15.076,B67&lt;3.35),5,IF(AND(G67&gt;=0.187,F67&lt;2.5,A67&gt;=6.2,B67&gt;=2.75,D67&gt;=0.75,H67&lt;15.076,B67&lt;3.35),4.525,IF(AND(A67&gt;=7.25,F67&gt;=2.5,A67&gt;=6.2,B67&gt;=2.75,D67&gt;=0.75,H67&lt;15.076,B67&lt;3.35),6.5,IF(AND(G67&lt;0.185,B67&lt;3.6,G67&lt;0.566,A67&gt;=5.05,H67&gt;=6.542,F67&lt;2,B67&gt;=3.35),1.45,IF(AND(G67&gt;=0.185,B67&lt;3.6,G67&lt;0.566,A67&gt;=5.05,H67&gt;=6.542,F67&lt;2,B67&gt;=3.35),1.34,IF(AND(G67&lt;0.13,B67&gt;=3.6,G67&lt;0.566,A67&gt;=5.05,H67&gt;=6.542,F67&lt;2,B67&gt;=3.35),1.45,IF(AND(G67&gt;=0.13,B67&gt;=3.6,G67&lt;0.566,A67&gt;=5.05,H67&gt;=6.542,F67&lt;2,B67&gt;=3.35),1.5,IF(AND(D67&lt;1.05,A67&gt;=5.2,B67&lt;2.65,D67&lt;1.45,B67&lt;2.75,D67&gt;=0.75,H67&lt;15.076,B67&lt;3.35),3.5,IF(AND(D67&gt;=1.05,A67&gt;=5.2,B67&lt;2.65,D67&lt;1.45,B67&lt;2.75,D67&gt;=0.75,H67&lt;15.076,B67&lt;3.35),3.94,IF(AND(H67&lt;10.983,H67&gt;=8.486,D67&lt;1.35,A67&lt;6.2,B67&gt;=2.75,D67&gt;=0.75,H67&lt;15.076,B67&lt;3.35),4.38,IF(AND(H67&gt;=10.983,H67&gt;=8.486,D67&lt;1.35,A67&lt;6.2,B67&gt;=2.75,D67&gt;=0.75,H67&lt;15.076,B67&lt;3.35),4.1,IF(AND(B67&gt;=3.25,A67&lt;7.25,F67&gt;=2.5,A67&gt;=6.2,B67&gt;=2.75,D67&gt;=0.75,H67&lt;15.076,B67&lt;3.35),5.7,IF(AND(B67&lt;2.95,B67&lt;3.25,A67&lt;7.25,F67&gt;=2.5,A67&gt;=6.2,B67&gt;=2.75,D67&gt;=0.75,H67&lt;15.076,B67&lt;3.35),5.6,IF(AND(H67&gt;=13.711,B67&gt;=2.95,B67&lt;3.25,A67&lt;7.25,F67&gt;=2.5,A67&gt;=6.2,B67&gt;=2.75,D67&gt;=0.75,H67&lt;15.076,B67&lt;3.35),5.8,IF(AND(A67&gt;=6.8,H67&lt;13.711,B67&gt;=2.95,B67&lt;3.25,A67&lt;7.25,F67&gt;=2.5,A67&gt;=6.2,B67&gt;=2.75,D67&gt;=0.75,H67&lt;15.076,B67&lt;3.35),5.1,IF(AND(H67&lt;12.921,A67&lt;6.8,H67&lt;13.711,B67&gt;=2.95,B67&lt;3.25,A67&lt;7.25,F67&gt;=2.5,A67&gt;=6.2,B67&gt;=2.75,D67&gt;=0.75,H67&lt;15.076,B67&lt;3.35),5.34,IF(AND(H67&gt;=12.921,A67&lt;6.8,H67&lt;13.711,B67&gt;=2.95,B67&lt;3.25,A67&lt;7.25,F67&gt;=2.5,A67&gt;=6.2,B67&gt;=2.75,D67&gt;=0.75,H67&lt;15.076,B67&lt;3.35),5.133,"shouldnthappen"))))))))))))))))))))))))))))))))))))</f>
        <v>3.975</v>
      </c>
      <c r="AA67" s="1" t="n">
        <f aca="false">IF(AND(D67&gt;=0.45,A67&lt;5.05,D67&lt;0.8),1.6,IF(AND(D67&gt;=0.45,A67&gt;=5.05,D67&lt;0.8),1.7,IF(AND(H67&gt;=16.244,F67&gt;=2.5,D67&gt;=0.8),6.533,IF(AND(A67&lt;4.35,D67&lt;0.45,A67&lt;5.05,D67&lt;0.8),1.1,IF(AND(H67&gt;=14.877,D67&lt;0.45,A67&gt;=5.05,D67&lt;0.8),1.3,IF(AND(D67&gt;=1.4,A67&lt;5.65,F67&lt;2.5,D67&gt;=0.8),4.5,IF(AND(A67&gt;=7.25,H67&lt;16.244,F67&gt;=2.5,D67&gt;=0.8),6.5,IF(AND(A67&gt;=4.75,A67&gt;=4.35,D67&lt;0.45,A67&lt;5.05,D67&lt;0.8),1.35,IF(AND(A67&lt;5.3,D67&lt;1.4,A67&lt;5.65,F67&lt;2.5,D67&gt;=0.8),3.1,IF(AND(A67&gt;=6.8,A67&gt;=6.55,A67&gt;=5.65,F67&lt;2.5,D67&gt;=0.8),4.9,IF(AND(H67&lt;5.767,A67&lt;7.25,H67&lt;16.244,F67&gt;=2.5,D67&gt;=0.8),4.5,IF(AND(G67&gt;=0.522,A67&lt;4.75,A67&gt;=4.35,D67&lt;0.45,A67&lt;5.05,D67&lt;0.8),1.2,IF(AND(G67&gt;=0.948,D67&lt;0.35,H67&lt;14.877,D67&lt;0.45,A67&gt;=5.05,D67&lt;0.8),1.7,IF(AND(H67&lt;13.089,D67&gt;=0.35,H67&lt;14.877,D67&lt;0.45,A67&gt;=5.05,D67&lt;0.8),1.5,IF(AND(H67&gt;=13.089,D67&gt;=0.35,H67&lt;14.877,D67&lt;0.45,A67&gt;=5.05,D67&lt;0.8),1.3,IF(AND(B67&gt;=2.95,A67&gt;=5.3,D67&lt;1.4,A67&lt;5.65,F67&lt;2.5,D67&gt;=0.8),4.1,IF(AND(H67&lt;9.181,A67&lt;6.05,A67&lt;6.55,A67&gt;=5.65,F67&lt;2.5,D67&gt;=0.8),5.1,IF(AND(H67&gt;=9.181,A67&lt;6.05,A67&lt;6.55,A67&gt;=5.65,F67&lt;2.5,D67&gt;=0.8),4.3,IF(AND(G67&gt;=0.867,A67&gt;=6.05,A67&lt;6.55,A67&gt;=5.65,F67&lt;2.5,D67&gt;=0.8),4.9,IF(AND(B67&lt;3.05,A67&lt;6.8,A67&gt;=6.55,A67&gt;=5.65,F67&lt;2.5,D67&gt;=0.8),5,IF(AND(B67&gt;=3.05,A67&lt;6.8,A67&gt;=6.55,A67&gt;=5.65,F67&lt;2.5,D67&gt;=0.8),4.55,IF(AND(H67&gt;=14.144,G67&lt;0.522,A67&lt;4.75,A67&gt;=4.35,D67&lt;0.45,A67&lt;5.05,D67&lt;0.8),1.3,IF(AND(B67&lt;2.7,B67&lt;2.95,A67&gt;=5.3,D67&lt;1.4,A67&lt;5.65,F67&lt;2.5,D67&gt;=0.8),3.78,IF(AND(B67&gt;=2.7,B67&lt;2.95,A67&gt;=5.3,D67&lt;1.4,A67&lt;5.65,F67&lt;2.5,D67&gt;=0.8),3.6,IF(AND(G67&lt;0.638,G67&lt;0.867,A67&gt;=6.05,A67&lt;6.55,A67&gt;=5.65,F67&lt;2.5,D67&gt;=0.8),4.433,IF(AND(G67&gt;=0.638,G67&lt;0.867,A67&gt;=6.05,A67&lt;6.55,A67&gt;=5.65,F67&lt;2.5,D67&gt;=0.8),4,IF(AND(A67&lt;6.35,H67&lt;11.146,H67&gt;=5.767,A67&lt;7.25,H67&lt;16.244,F67&gt;=2.5,D67&gt;=0.8),5.1,IF(AND(A67&lt;4.5,H67&lt;14.144,G67&lt;0.522,A67&lt;4.75,A67&gt;=4.35,D67&lt;0.45,A67&lt;5.05,D67&lt;0.8),1.35,IF(AND(A67&gt;=4.5,H67&lt;14.144,G67&lt;0.522,A67&lt;4.75,A67&gt;=4.35,D67&lt;0.45,A67&lt;5.05,D67&lt;0.8),1.4,IF(AND(A67&lt;5.15,B67&lt;3.75,G67&lt;0.948,D67&lt;0.35,H67&lt;14.877,D67&lt;0.45,A67&gt;=5.05,D67&lt;0.8),1.4,IF(AND(A67&gt;=5.15,B67&lt;3.75,G67&lt;0.948,D67&lt;0.35,H67&lt;14.877,D67&lt;0.45,A67&gt;=5.05,D67&lt;0.8),1.5,IF(AND(G67&lt;0.112,B67&gt;=3.75,G67&lt;0.948,D67&lt;0.35,H67&lt;14.877,D67&lt;0.45,A67&gt;=5.05,D67&lt;0.8),1.5,IF(AND(G67&gt;=0.112,B67&gt;=3.75,G67&lt;0.948,D67&lt;0.35,H67&lt;14.877,D67&lt;0.45,A67&gt;=5.05,D67&lt;0.8),1.6,IF(AND(G67&lt;0.075,A67&gt;=6.35,H67&lt;11.146,H67&gt;=5.767,A67&lt;7.25,H67&lt;16.244,F67&gt;=2.5,D67&gt;=0.8),5.5,IF(AND(G67&gt;=0.075,A67&gt;=6.35,H67&lt;11.146,H67&gt;=5.767,A67&lt;7.25,H67&lt;16.244,F67&gt;=2.5,D67&gt;=0.8),5.24,IF(AND(B67&lt;2.95,D67&lt;1.9,H67&gt;=11.146,H67&gt;=5.767,A67&lt;7.25,H67&lt;16.244,F67&gt;=2.5,D67&gt;=0.8),5.65,IF(AND(B67&gt;=2.95,D67&lt;1.9,H67&gt;=11.146,H67&gt;=5.767,A67&lt;7.25,H67&lt;16.244,F67&gt;=2.5,D67&gt;=0.8),5.8,IF(AND(H67&lt;13.42,D67&gt;=1.9,H67&gt;=11.146,H67&gt;=5.767,A67&lt;7.25,H67&lt;16.244,F67&gt;=2.5,D67&gt;=0.8),5.6,IF(AND(H67&gt;=13.42,D67&gt;=1.9,H67&gt;=11.146,H67&gt;=5.767,A67&lt;7.25,H67&lt;16.244,F67&gt;=2.5,D67&gt;=0.8),5.34,"shouldnthappen")))))))))))))))))))))))))))))))))))))))</f>
        <v>3.6</v>
      </c>
      <c r="AB67" s="1" t="n">
        <f aca="false">IF(AND(D67&gt;=0.35,F67&lt;1.5),1.5,IF(AND(F67&lt;2.5,D67&gt;=1.55,F67&gt;=1.5),4.85,IF(AND(H67&lt;8.308,D67&lt;0.15,D67&lt;0.35,F67&lt;1.5),1.5,IF(AND(H67&gt;=8.308,D67&lt;0.15,D67&lt;0.35,F67&lt;1.5),1.4,IF(AND(H67&lt;5.523,D67&gt;=0.15,D67&lt;0.35,F67&lt;1.5),1,IF(AND(G67&lt;0.572,H67&lt;10.688,D67&lt;1.55,F67&gt;=1.5),3.75,IF(AND(B67&gt;=3.5,F67&gt;=2.5,D67&gt;=1.55,F67&gt;=1.5),6.3,IF(AND(A67&gt;=5.65,G67&gt;=0.572,H67&lt;10.688,D67&lt;1.55,F67&gt;=1.5),4.45,IF(AND(B67&gt;=2.85,A67&lt;6.15,H67&gt;=10.688,D67&lt;1.55,F67&gt;=1.5),4.35,IF(AND(H67&gt;=16.284,B67&lt;3.5,F67&gt;=2.5,D67&gt;=1.55,F67&gt;=1.5),6.6,IF(AND(G67&gt;=0.241,G67&lt;0.338,H67&gt;=5.523,D67&gt;=0.15,D67&lt;0.35,F67&lt;1.5),1.25,IF(AND(A67&lt;5.05,G67&gt;=0.338,H67&gt;=5.523,D67&gt;=0.15,D67&lt;0.35,F67&lt;1.5),1.35,IF(AND(B67&lt;2.7,A67&lt;5.65,G67&gt;=0.572,H67&lt;10.688,D67&lt;1.55,F67&gt;=1.5),4,IF(AND(B67&gt;=2.7,A67&lt;5.65,G67&gt;=0.572,H67&lt;10.688,D67&lt;1.55,F67&gt;=1.5),3.6,IF(AND(B67&lt;2.45,B67&lt;2.85,A67&lt;6.15,H67&gt;=10.688,D67&lt;1.55,F67&gt;=1.5),3.7,IF(AND(A67&lt;6.25,B67&lt;2.85,A67&gt;=6.15,H67&gt;=10.688,D67&lt;1.55,F67&gt;=1.5),4.5,IF(AND(A67&gt;=6.25,B67&lt;2.85,A67&gt;=6.15,H67&gt;=10.688,D67&lt;1.55,F67&gt;=1.5),4.86,IF(AND(D67&gt;=1.45,B67&gt;=2.85,A67&gt;=6.15,H67&gt;=10.688,D67&lt;1.55,F67&gt;=1.5),4.8,IF(AND(H67&lt;8.202,H67&lt;16.284,B67&lt;3.5,F67&gt;=2.5,D67&gt;=1.55,F67&gt;=1.5),5.7,IF(AND(A67&gt;=5.1,G67&lt;0.241,G67&lt;0.338,H67&gt;=5.523,D67&gt;=0.15,D67&lt;0.35,F67&lt;1.5),1.5,IF(AND(B67&gt;=3.75,A67&gt;=5.05,G67&gt;=0.338,H67&gt;=5.523,D67&gt;=0.15,D67&lt;0.35,F67&lt;1.5),1.6,IF(AND(A67&lt;5.7,B67&gt;=2.45,B67&lt;2.85,A67&lt;6.15,H67&gt;=10.688,D67&lt;1.55,F67&gt;=1.5),3.9,IF(AND(A67&gt;=5.7,B67&gt;=2.45,B67&lt;2.85,A67&lt;6.15,H67&gt;=10.688,D67&lt;1.55,F67&gt;=1.5),4.02,IF(AND(H67&lt;13.654,D67&lt;1.45,B67&gt;=2.85,A67&gt;=6.15,H67&gt;=10.688,D67&lt;1.55,F67&gt;=1.5),4.333,IF(AND(H67&gt;=13.654,D67&lt;1.45,B67&gt;=2.85,A67&gt;=6.15,H67&gt;=10.688,D67&lt;1.55,F67&gt;=1.5),4.54,IF(AND(A67&lt;6.15,H67&gt;=8.202,H67&lt;16.284,B67&lt;3.5,F67&gt;=2.5,D67&gt;=1.55,F67&gt;=1.5),5,IF(AND(H67&lt;13.924,A67&lt;5.1,G67&lt;0.241,G67&lt;0.338,H67&gt;=5.523,D67&gt;=0.15,D67&lt;0.35,F67&lt;1.5),1.4,IF(AND(H67&gt;=13.924,A67&lt;5.1,G67&lt;0.241,G67&lt;0.338,H67&gt;=5.523,D67&gt;=0.15,D67&lt;0.35,F67&lt;1.5),1.5,IF(AND(D67&lt;0.25,B67&lt;3.75,A67&gt;=5.05,G67&gt;=0.338,H67&gt;=5.523,D67&gt;=0.15,D67&lt;0.35,F67&lt;1.5),1.5,IF(AND(D67&gt;=0.25,B67&lt;3.75,A67&gt;=5.05,G67&gt;=0.338,H67&gt;=5.523,D67&gt;=0.15,D67&lt;0.35,F67&lt;1.5),1.4,IF(AND(H67&lt;8.884,B67&gt;=3.05,A67&gt;=6.15,H67&gt;=8.202,H67&lt;16.284,B67&lt;3.5,F67&gt;=2.5,D67&gt;=1.55,F67&gt;=1.5),5.1,IF(AND(A67&lt;6.45,G67&lt;0.368,B67&lt;3.05,A67&gt;=6.15,H67&gt;=8.202,H67&lt;16.284,B67&lt;3.5,F67&gt;=2.5,D67&gt;=1.55,F67&gt;=1.5),5.525,IF(AND(A67&gt;=6.45,G67&lt;0.368,B67&lt;3.05,A67&gt;=6.15,H67&gt;=8.202,H67&lt;16.284,B67&lt;3.5,F67&gt;=2.5,D67&gt;=1.55,F67&gt;=1.5),5.35,IF(AND(D67&lt;2.25,G67&gt;=0.368,B67&lt;3.05,A67&gt;=6.15,H67&gt;=8.202,H67&lt;16.284,B67&lt;3.5,F67&gt;=2.5,D67&gt;=1.55,F67&gt;=1.5),5.8,IF(AND(D67&gt;=2.25,G67&gt;=0.368,B67&lt;3.05,A67&gt;=6.15,H67&gt;=8.202,H67&lt;16.284,B67&lt;3.5,F67&gt;=2.5,D67&gt;=1.55,F67&gt;=1.5),5.2,IF(AND(H67&lt;10.257,H67&gt;=8.884,B67&gt;=3.05,A67&gt;=6.15,H67&gt;=8.202,H67&lt;16.284,B67&lt;3.5,F67&gt;=2.5,D67&gt;=1.55,F67&gt;=1.5),5.9,IF(AND(H67&gt;=10.257,H67&gt;=8.884,B67&gt;=3.05,A67&gt;=6.15,H67&gt;=8.202,H67&lt;16.284,B67&lt;3.5,F67&gt;=2.5,D67&gt;=1.55,F67&gt;=1.5),5.48,"shouldnthappen")))))))))))))))))))))))))))))))))))))</f>
        <v>3.6</v>
      </c>
      <c r="AC67" s="1" t="n">
        <f aca="false">IF(AND(H67&lt;5.748,A67&lt;5.05,D67&lt;0.8),1,IF(AND(B67&lt;3.35,A67&gt;=5.05,D67&lt;0.8),1.7,IF(AND(A67&lt;5.85,G67&lt;0.154,D67&gt;=0.8),4.5,IF(AND(D67&gt;=0.45,H67&gt;=5.748,A67&lt;5.05,D67&lt;0.8),1.6,IF(AND(G67&gt;=0.934,B67&gt;=3.35,A67&gt;=5.05,D67&lt;0.8),1.7,IF(AND(D67&lt;2.1,A67&gt;=5.85,G67&lt;0.154,D67&gt;=0.8),6.15,IF(AND(D67&gt;=2.1,A67&gt;=5.85,G67&lt;0.154,D67&gt;=0.8),5.5,IF(AND(A67&lt;6.1,D67&gt;=1.55,G67&gt;=0.154,D67&gt;=0.8),5,IF(AND(H67&gt;=14.379,G67&lt;0.934,B67&gt;=3.35,A67&gt;=5.05,D67&lt;0.8),1.58,IF(AND(G67&lt;0.379,A67&gt;=6.1,D67&gt;=1.55,G67&gt;=0.154,D67&gt;=0.8),5.42,IF(AND(H67&lt;13.924,G67&lt;0.227,D67&lt;0.45,H67&gt;=5.748,A67&lt;5.05,D67&lt;0.8),1.4,IF(AND(H67&gt;=13.924,G67&lt;0.227,D67&lt;0.45,H67&gt;=5.748,A67&lt;5.05,D67&lt;0.8),1.5,IF(AND(B67&lt;3.1,G67&gt;=0.227,D67&lt;0.45,H67&gt;=5.748,A67&lt;5.05,D67&lt;0.8),1.1,IF(AND(G67&lt;0.13,H67&lt;14.379,G67&lt;0.934,B67&gt;=3.35,A67&gt;=5.05,D67&lt;0.8),1.4,IF(AND(D67&lt;1.05,A67&lt;5.65,D67&lt;1.35,D67&lt;1.55,G67&gt;=0.154,D67&gt;=0.8),3.7,IF(AND(D67&lt;1.25,A67&gt;=5.65,D67&lt;1.35,D67&lt;1.55,G67&gt;=0.154,D67&gt;=0.8),4.06,IF(AND(D67&gt;=1.25,A67&gt;=5.65,D67&lt;1.35,D67&lt;1.55,G67&gt;=0.154,D67&gt;=0.8),4.425,IF(AND(H67&lt;13.654,D67&lt;1.45,D67&gt;=1.35,D67&lt;1.55,G67&gt;=0.154,D67&gt;=0.8),4.275,IF(AND(G67&lt;0.259,D67&gt;=1.45,D67&gt;=1.35,D67&lt;1.55,G67&gt;=0.154,D67&gt;=0.8),5.1,IF(AND(B67&lt;2.95,G67&gt;=0.379,A67&gt;=6.1,D67&gt;=1.55,G67&gt;=0.154,D67&gt;=0.8),6.3,IF(AND(B67&lt;3.25,B67&gt;=3.1,G67&gt;=0.227,D67&lt;0.45,H67&gt;=5.748,A67&lt;5.05,D67&lt;0.8),1.3,IF(AND(B67&gt;=3.25,B67&gt;=3.1,G67&gt;=0.227,D67&lt;0.45,H67&gt;=5.748,A67&lt;5.05,D67&lt;0.8),1.4,IF(AND(H67&gt;=13.372,G67&gt;=0.13,H67&lt;14.379,G67&lt;0.934,B67&gt;=3.35,A67&gt;=5.05,D67&lt;0.8),1.4,IF(AND(H67&lt;6.69,D67&gt;=1.05,A67&lt;5.65,D67&lt;1.35,D67&lt;1.55,G67&gt;=0.154,D67&gt;=0.8),4.033,IF(AND(H67&gt;=6.69,D67&gt;=1.05,A67&lt;5.65,D67&lt;1.35,D67&lt;1.55,G67&gt;=0.154,D67&gt;=0.8),3.88,IF(AND(B67&lt;2.85,H67&gt;=13.654,D67&lt;1.45,D67&gt;=1.35,D67&lt;1.55,G67&gt;=0.154,D67&gt;=0.8),4.8,IF(AND(B67&gt;=2.85,H67&gt;=13.654,D67&lt;1.45,D67&gt;=1.35,D67&lt;1.55,G67&gt;=0.154,D67&gt;=0.8),4.7,IF(AND(H67&lt;11.681,G67&gt;=0.259,D67&gt;=1.45,D67&gt;=1.35,D67&lt;1.55,G67&gt;=0.154,D67&gt;=0.8),4.85,IF(AND(H67&gt;=11.681,G67&gt;=0.259,D67&gt;=1.45,D67&gt;=1.35,D67&lt;1.55,G67&gt;=0.154,D67&gt;=0.8),4.633,IF(AND(A67&lt;6.25,B67&gt;=2.95,G67&gt;=0.379,A67&gt;=6.1,D67&gt;=1.55,G67&gt;=0.154,D67&gt;=0.8),5.4,IF(AND(D67&lt;0.3,H67&lt;13.372,G67&gt;=0.13,H67&lt;14.379,G67&lt;0.934,B67&gt;=3.35,A67&gt;=5.05,D67&lt;0.8),1.475,IF(AND(D67&gt;=0.3,H67&lt;13.372,G67&gt;=0.13,H67&lt;14.379,G67&lt;0.934,B67&gt;=3.35,A67&gt;=5.05,D67&lt;0.8),1.5,IF(AND(B67&lt;3.15,A67&gt;=6.25,B67&gt;=2.95,G67&gt;=0.379,A67&gt;=6.1,D67&gt;=1.55,G67&gt;=0.154,D67&gt;=0.8),5.7,IF(AND(B67&gt;=3.15,A67&gt;=6.25,B67&gt;=2.95,G67&gt;=0.379,A67&gt;=6.1,D67&gt;=1.55,G67&gt;=0.154,D67&gt;=0.8),5.933,"shouldnthappen"))))))))))))))))))))))))))))))))))</f>
        <v>3.88</v>
      </c>
      <c r="AD67" s="1" t="n">
        <f aca="false">IF(AND(H67&lt;6.621,A67&lt;4.95,D67&lt;0.8),1,IF(AND(H67&lt;14.144,H67&gt;=6.621,A67&lt;4.95,D67&lt;0.8),1.4,IF(AND(H67&gt;=14.144,H67&gt;=6.621,A67&lt;4.95,D67&lt;0.8),1.3,IF(AND(G67&lt;0.13,B67&gt;=3.85,A67&gt;=4.95,D67&lt;0.8),1.3,IF(AND(G67&gt;=0.13,B67&gt;=3.85,A67&gt;=4.95,D67&lt;0.8),1.425,IF(AND(A67&gt;=6.05,B67&lt;2.75,D67&lt;1.55,D67&gt;=0.8),4.9,IF(AND(A67&gt;=7.3,G67&lt;0.119,D67&gt;=1.55,D67&gt;=0.8),6.7,IF(AND(H67&lt;6.555,D67&lt;0.25,B67&lt;3.85,A67&gt;=4.95,D67&lt;0.8),1.7,IF(AND(B67&lt;3.4,D67&gt;=0.25,B67&lt;3.85,A67&gt;=4.95,D67&lt;0.8),1.7,IF(AND(B67&gt;=3.4,D67&gt;=0.25,B67&lt;3.85,A67&gt;=4.95,D67&lt;0.8),1.6,IF(AND(A67&lt;5.05,A67&lt;6.05,B67&lt;2.75,D67&lt;1.55,D67&gt;=0.8),3.3,IF(AND(B67&lt;2.85,D67&lt;1.35,B67&gt;=2.75,D67&lt;1.55,D67&gt;=0.8),4.5,IF(AND(H67&lt;12.206,D67&gt;=1.35,B67&gt;=2.75,D67&lt;1.55,D67&gt;=0.8),4.7,IF(AND(H67&gt;=12.206,D67&gt;=1.35,B67&gt;=2.75,D67&lt;1.55,D67&gt;=0.8),4.52,IF(AND(G67&lt;0.024,A67&lt;7.3,G67&lt;0.119,D67&gt;=1.55,D67&gt;=0.8),5.7,IF(AND(G67&gt;=0.024,A67&lt;7.3,G67&lt;0.119,D67&gt;=1.55,D67&gt;=0.8),5.6,IF(AND(F67&lt;2.5,G67&lt;0.417,G67&gt;=0.119,D67&gt;=1.55,D67&gt;=0.8),5.05,IF(AND(B67&lt;3.15,H67&gt;=6.555,D67&lt;0.25,B67&lt;3.85,A67&gt;=4.95,D67&lt;0.8),1.6,IF(AND(G67&lt;0.356,A67&gt;=5.05,A67&lt;6.05,B67&lt;2.75,D67&lt;1.55,D67&gt;=0.8),4.12,IF(AND(A67&lt;5.65,B67&gt;=2.85,D67&lt;1.35,B67&gt;=2.75,D67&lt;1.55,D67&gt;=0.8),3.6,IF(AND(B67&lt;3.15,F67&gt;=2.5,G67&lt;0.417,G67&gt;=0.119,D67&gt;=1.55,D67&gt;=0.8),5.18,IF(AND(B67&gt;=3.15,F67&gt;=2.5,G67&lt;0.417,G67&gt;=0.119,D67&gt;=1.55,D67&gt;=0.8),5.3,IF(AND(D67&lt;1.7,A67&lt;6.95,G67&gt;=0.417,G67&gt;=0.119,D67&gt;=1.55,D67&gt;=0.8),4.7,IF(AND(A67&lt;7.25,A67&gt;=6.95,G67&gt;=0.417,G67&gt;=0.119,D67&gt;=1.55,D67&gt;=0.8),5.8,IF(AND(A67&gt;=7.25,A67&gt;=6.95,G67&gt;=0.417,G67&gt;=0.119,D67&gt;=1.55,D67&gt;=0.8),6.333,IF(AND(H67&lt;8.594,B67&gt;=3.15,H67&gt;=6.555,D67&lt;0.25,B67&lt;3.85,A67&gt;=4.95,D67&lt;0.8),1.4,IF(AND(H67&gt;=8.594,B67&gt;=3.15,H67&gt;=6.555,D67&lt;0.25,B67&lt;3.85,A67&gt;=4.95,D67&lt;0.8),1.5,IF(AND(H67&gt;=11.218,G67&gt;=0.356,A67&gt;=5.05,A67&lt;6.05,B67&lt;2.75,D67&lt;1.55,D67&gt;=0.8),3.925,IF(AND(A67&gt;=6.5,A67&gt;=5.65,B67&gt;=2.85,D67&lt;1.35,B67&gt;=2.75,D67&lt;1.55,D67&gt;=0.8),4.6,IF(AND(H67&lt;8.602,H67&lt;11.218,G67&gt;=0.356,A67&gt;=5.05,A67&lt;6.05,B67&lt;2.75,D67&lt;1.55,D67&gt;=0.8),3.95,IF(AND(H67&gt;=8.602,H67&lt;11.218,G67&gt;=0.356,A67&gt;=5.05,A67&lt;6.05,B67&lt;2.75,D67&lt;1.55,D67&gt;=0.8),3.75,IF(AND(H67&lt;10.129,A67&lt;6.5,A67&gt;=5.65,B67&gt;=2.85,D67&lt;1.35,B67&gt;=2.75,D67&lt;1.55,D67&gt;=0.8),4.2,IF(AND(H67&gt;=10.129,A67&lt;6.5,A67&gt;=5.65,B67&gt;=2.85,D67&lt;1.35,B67&gt;=2.75,D67&lt;1.55,D67&gt;=0.8),4.267,IF(AND(D67&lt;2.2,B67&lt;3.05,D67&gt;=1.7,A67&lt;6.95,G67&gt;=0.417,G67&gt;=0.119,D67&gt;=1.55,D67&gt;=0.8),5.3,IF(AND(D67&gt;=2.2,B67&lt;3.05,D67&gt;=1.7,A67&lt;6.95,G67&gt;=0.417,G67&gt;=0.119,D67&gt;=1.55,D67&gt;=0.8),5.133,IF(AND(D67&lt;2.45,B67&gt;=3.05,D67&gt;=1.7,A67&lt;6.95,G67&gt;=0.417,G67&gt;=0.119,D67&gt;=1.55,D67&gt;=0.8),5.6,IF(AND(D67&gt;=2.45,B67&gt;=3.05,D67&gt;=1.7,A67&lt;6.95,G67&gt;=0.417,G67&gt;=0.119,D67&gt;=1.55,D67&gt;=0.8),6,"shouldnthappen")))))))))))))))))))))))))))))))))))))</f>
        <v>3.6</v>
      </c>
      <c r="AE67" s="1" t="n">
        <f aca="false">IF(AND(G67&lt;0.123,D67&gt;=0.25,D67&lt;0.75),1.3,IF(AND(H67&gt;=16.774,D67&gt;=1.75,D67&gt;=0.75),6.4,IF(AND(B67&lt;3.4,A67&lt;4.8,D67&lt;0.25,D67&lt;0.75),1.22,IF(AND(B67&gt;=3.4,A67&lt;4.8,D67&lt;0.25,D67&lt;0.75),1,IF(AND(A67&gt;=5.45,A67&gt;=4.8,D67&lt;0.25,D67&lt;0.75),1.367,IF(AND(H67&gt;=10.688,D67&lt;1.35,D67&lt;1.75,D67&gt;=0.75),4.2,IF(AND(A67&lt;5.3,D67&gt;=1.35,D67&lt;1.75,D67&gt;=0.75),4.05,IF(AND(G67&gt;=0.857,H67&lt;16.774,D67&gt;=1.75,D67&gt;=0.75),5.02,IF(AND(H67&lt;6.089,A67&lt;5.45,A67&gt;=4.8,D67&lt;0.25,D67&lt;0.75),1.7,IF(AND(G67&lt;0.184,D67&lt;0.35,G67&gt;=0.123,D67&gt;=0.25,D67&lt;0.75),1.7,IF(AND(G67&gt;=0.184,D67&lt;0.35,G67&gt;=0.123,D67&gt;=0.25,D67&lt;0.75),1.48,IF(AND(A67&lt;5.25,D67&gt;=0.35,G67&gt;=0.123,D67&gt;=0.25,D67&lt;0.75),1.75,IF(AND(A67&gt;=5.25,D67&gt;=0.35,G67&gt;=0.123,D67&gt;=0.25,D67&lt;0.75),1.5,IF(AND(A67&lt;5.3,H67&lt;10.688,D67&lt;1.35,D67&lt;1.75,D67&gt;=0.75),3.15,IF(AND(H67&lt;9.474,A67&gt;=5.3,D67&gt;=1.35,D67&lt;1.75,D67&gt;=0.75),4.95,IF(AND(G67&gt;=0.779,G67&lt;0.857,H67&lt;16.774,D67&gt;=1.75,D67&gt;=0.75),6,IF(AND(G67&lt;0.05,H67&gt;=6.089,A67&lt;5.45,A67&gt;=4.8,D67&lt;0.25,D67&lt;0.75),1.4,IF(AND(H67&lt;6.69,A67&gt;=5.3,H67&lt;10.688,D67&lt;1.35,D67&lt;1.75,D67&gt;=0.75),4.033,IF(AND(H67&gt;=6.69,A67&gt;=5.3,H67&lt;10.688,D67&lt;1.35,D67&lt;1.75,D67&gt;=0.75),3.733,IF(AND(B67&lt;2.5,H67&gt;=9.474,A67&gt;=5.3,D67&gt;=1.35,D67&lt;1.75,D67&gt;=0.75),4.5,IF(AND(D67&gt;=2.45,G67&lt;0.779,G67&lt;0.857,H67&lt;16.774,D67&gt;=1.75,D67&gt;=0.75),6,IF(AND(B67&gt;=3.75,G67&gt;=0.05,H67&gt;=6.089,A67&lt;5.45,A67&gt;=4.8,D67&lt;0.25,D67&lt;0.75),1.6,IF(AND(H67&lt;13.695,B67&gt;=2.5,H67&gt;=9.474,A67&gt;=5.3,D67&gt;=1.35,D67&lt;1.75,D67&gt;=0.75),4.567,IF(AND(G67&gt;=0.654,D67&lt;2.45,G67&lt;0.779,G67&lt;0.857,H67&lt;16.774,D67&gt;=1.75,D67&gt;=0.75),4.9,IF(AND(G67&gt;=0.73,B67&lt;3.75,G67&gt;=0.05,H67&gt;=6.089,A67&lt;5.45,A67&gt;=4.8,D67&lt;0.25,D67&lt;0.75),1.4,IF(AND(A67&lt;6.65,H67&gt;=13.695,B67&gt;=2.5,H67&gt;=9.474,A67&gt;=5.3,D67&gt;=1.35,D67&lt;1.75,D67&gt;=0.75),4.4,IF(AND(A67&gt;=6.65,H67&gt;=13.695,B67&gt;=2.5,H67&gt;=9.474,A67&gt;=5.3,D67&gt;=1.35,D67&lt;1.75,D67&gt;=0.75),4.84,IF(AND(B67&lt;2.75,G67&lt;0.654,D67&lt;2.45,G67&lt;0.779,G67&lt;0.857,H67&lt;16.774,D67&gt;=1.75,D67&gt;=0.75),5.2,IF(AND(H67&lt;9.524,G67&lt;0.73,B67&lt;3.75,G67&gt;=0.05,H67&gt;=6.089,A67&lt;5.45,A67&gt;=4.8,D67&lt;0.25,D67&lt;0.75),1.5,IF(AND(H67&gt;=9.524,G67&lt;0.73,B67&lt;3.75,G67&gt;=0.05,H67&gt;=6.089,A67&lt;5.45,A67&gt;=4.8,D67&lt;0.25,D67&lt;0.75),1.4,IF(AND(H67&gt;=13.644,B67&gt;=2.75,G67&lt;0.654,D67&lt;2.45,G67&lt;0.779,G67&lt;0.857,H67&lt;16.774,D67&gt;=1.75,D67&gt;=0.75),6.033,IF(AND(A67&gt;=6.85,H67&lt;13.644,B67&gt;=2.75,G67&lt;0.654,D67&lt;2.45,G67&lt;0.779,G67&lt;0.857,H67&lt;16.774,D67&gt;=1.75,D67&gt;=0.75),5.1,IF(AND(A67&gt;=6.75,A67&lt;6.85,H67&lt;13.644,B67&gt;=2.75,G67&lt;0.654,D67&lt;2.45,G67&lt;0.779,G67&lt;0.857,H67&lt;16.774,D67&gt;=1.75,D67&gt;=0.75),5.9,IF(AND(D67&gt;=2.35,A67&lt;6.75,A67&lt;6.85,H67&lt;13.644,B67&gt;=2.75,G67&lt;0.654,D67&lt;2.45,G67&lt;0.779,G67&lt;0.857,H67&lt;16.774,D67&gt;=1.75,D67&gt;=0.75),5.6,IF(AND(H67&lt;11.146,D67&lt;2.35,A67&lt;6.75,A67&lt;6.85,H67&lt;13.644,B67&gt;=2.75,G67&lt;0.654,D67&lt;2.45,G67&lt;0.779,G67&lt;0.857,H67&lt;16.774,D67&gt;=1.75,D67&gt;=0.75),5.4,IF(AND(H67&gt;=11.146,D67&lt;2.35,A67&lt;6.75,A67&lt;6.85,H67&lt;13.644,B67&gt;=2.75,G67&lt;0.654,D67&lt;2.45,G67&lt;0.779,G67&lt;0.857,H67&lt;16.774,D67&gt;=1.75,D67&gt;=0.75),5.6,"shouldnthappen"))))))))))))))))))))))))))))))))))))</f>
        <v>3.733</v>
      </c>
      <c r="AF67" s="1" t="n">
        <f aca="false">IF(AND(A67&lt;4.5,D67&lt;0.8),1.233,IF(AND(B67&lt;3.05,A67&gt;=4.5,D67&lt;0.8),1.4,IF(AND(D67&gt;=0.45,B67&gt;=3.05,A67&gt;=4.5,D67&lt;0.8),1.667,IF(AND(D67&lt;1.05,D67&lt;1.35,A67&lt;6.25,D67&gt;=0.8),3.633,IF(AND(H67&lt;13.935,A67&gt;=7.05,A67&gt;=6.25,D67&gt;=0.8),6,IF(AND(G67&gt;=0.948,D67&lt;0.45,B67&gt;=3.05,A67&gt;=4.5,D67&lt;0.8),1.7,IF(AND(G67&lt;0.652,D67&gt;=1.05,D67&lt;1.35,A67&lt;6.25,D67&gt;=0.8),4.16,IF(AND(D67&gt;=2.15,D67&gt;=1.75,D67&gt;=1.35,A67&lt;6.25,D67&gt;=0.8),5.4,IF(AND(G67&gt;=0.912,F67&lt;2.5,A67&lt;7.05,A67&gt;=6.25,D67&gt;=0.8),4.4,IF(AND(B67&gt;=3.25,F67&gt;=2.5,A67&lt;7.05,A67&gt;=6.25,D67&gt;=0.8),5.85,IF(AND(H67&lt;17.32,H67&gt;=13.935,A67&gt;=7.05,A67&gt;=6.25,D67&gt;=0.8),6.65,IF(AND(H67&gt;=17.32,H67&gt;=13.935,A67&gt;=7.05,A67&gt;=6.25,D67&gt;=0.8),6.4,IF(AND(H67&gt;=13.547,G67&lt;0.948,D67&lt;0.45,B67&gt;=3.05,A67&gt;=4.5,D67&lt;0.8),1.38,IF(AND(B67&gt;=2.75,G67&gt;=0.652,D67&gt;=1.05,D67&lt;1.35,A67&lt;6.25,D67&gt;=0.8),3.6,IF(AND(H67&lt;9.417,G67&lt;0.404,D67&lt;1.75,D67&gt;=1.35,A67&lt;6.25,D67&gt;=0.8),4.2,IF(AND(H67&gt;=9.417,G67&lt;0.404,D67&lt;1.75,D67&gt;=1.35,A67&lt;6.25,D67&gt;=0.8),4.5,IF(AND(G67&lt;0.464,G67&gt;=0.404,D67&lt;1.75,D67&gt;=1.35,A67&lt;6.25,D67&gt;=0.8),4.5,IF(AND(G67&gt;=0.464,G67&gt;=0.404,D67&lt;1.75,D67&gt;=1.35,A67&lt;6.25,D67&gt;=0.8),4.625,IF(AND(D67&lt;1.85,D67&lt;2.15,D67&gt;=1.75,D67&gt;=1.35,A67&lt;6.25,D67&gt;=0.8),4.9,IF(AND(D67&gt;=1.85,D67&lt;2.15,D67&gt;=1.75,D67&gt;=1.35,A67&lt;6.25,D67&gt;=0.8),5.05,IF(AND(G67&lt;0.332,G67&lt;0.912,F67&lt;2.5,A67&lt;7.05,A67&gt;=6.25,D67&gt;=0.8),4.467,IF(AND(G67&gt;=0.332,G67&lt;0.912,F67&lt;2.5,A67&lt;7.05,A67&gt;=6.25,D67&gt;=0.8),4.767,IF(AND(D67&lt;0.15,H67&lt;13.547,G67&lt;0.948,D67&lt;0.45,B67&gt;=3.05,A67&gt;=4.5,D67&lt;0.8),1.5,IF(AND(D67&lt;1.15,B67&lt;2.75,G67&gt;=0.652,D67&gt;=1.05,D67&lt;1.35,A67&lt;6.25,D67&gt;=0.8),3.9,IF(AND(D67&gt;=1.15,B67&lt;2.75,G67&gt;=0.652,D67&gt;=1.05,D67&lt;1.35,A67&lt;6.25,D67&gt;=0.8),4,IF(AND(D67&gt;=2.25,B67&lt;3.15,B67&lt;3.25,F67&gt;=2.5,A67&lt;7.05,A67&gt;=6.25,D67&gt;=0.8),5.14,IF(AND(G67&lt;0.621,B67&gt;=3.15,B67&lt;3.25,F67&gt;=2.5,A67&lt;7.05,A67&gt;=6.25,D67&gt;=0.8),5.75,IF(AND(G67&gt;=0.621,B67&gt;=3.15,B67&lt;3.25,F67&gt;=2.5,A67&lt;7.05,A67&gt;=6.25,D67&gt;=0.8),5.1,IF(AND(G67&gt;=0.862,D67&gt;=0.15,H67&lt;13.547,G67&lt;0.948,D67&lt;0.45,B67&gt;=3.05,A67&gt;=4.5,D67&lt;0.8),1.5,IF(AND(A67&lt;6.35,D67&lt;2.25,B67&lt;3.15,B67&lt;3.25,F67&gt;=2.5,A67&lt;7.05,A67&gt;=6.25,D67&gt;=0.8),5.267,IF(AND(A67&gt;=6.35,D67&lt;2.25,B67&lt;3.15,B67&lt;3.25,F67&gt;=2.5,A67&lt;7.05,A67&gt;=6.25,D67&gt;=0.8),5.42,IF(AND(A67&lt;5.1,G67&lt;0.862,D67&gt;=0.15,H67&lt;13.547,G67&lt;0.948,D67&lt;0.45,B67&gt;=3.05,A67&gt;=4.5,D67&lt;0.8),1.35,IF(AND(B67&lt;3.95,A67&gt;=5.1,G67&lt;0.862,D67&gt;=0.15,H67&lt;13.547,G67&lt;0.948,D67&lt;0.45,B67&gt;=3.05,A67&gt;=4.5,D67&lt;0.8),1.5,IF(AND(B67&gt;=3.95,A67&gt;=5.1,G67&lt;0.862,D67&gt;=0.15,H67&lt;13.547,G67&lt;0.948,D67&lt;0.45,B67&gt;=3.05,A67&gt;=4.5,D67&lt;0.8),1.467,"shouldnthappen"))))))))))))))))))))))))))))))))))</f>
        <v>3.6</v>
      </c>
      <c r="AG67" s="1" t="n">
        <f aca="false">IF(AND(H67&lt;5.748,A67&lt;4.85,D67&lt;0.75),1,IF(AND(B67&gt;=3.5,D67&gt;=1.75,D67&gt;=0.75),6.2,IF(AND(A67&gt;=4.65,H67&gt;=5.748,A67&lt;4.85,D67&lt;0.75),1.333,IF(AND(H67&lt;6.417,B67&lt;3.45,A67&gt;=4.85,D67&lt;0.75),1.7,IF(AND(A67&lt;5.05,B67&gt;=3.45,A67&gt;=4.85,D67&lt;0.75),1.4,IF(AND(A67&gt;=5.05,B67&gt;=3.45,A67&gt;=4.85,D67&lt;0.75),1.5,IF(AND(F67&gt;=2.5,H67&lt;13.641,D67&lt;1.75,D67&gt;=0.75),4.667,IF(AND(G67&lt;0.187,H67&gt;=13.641,D67&lt;1.75,D67&gt;=0.75),5,IF(AND(A67&gt;=7.1,B67&lt;3.5,D67&gt;=1.75,D67&gt;=0.75),6.575,IF(AND(G67&lt;0.161,A67&lt;4.65,H67&gt;=5.748,A67&lt;4.85,D67&lt;0.75),1.5,IF(AND(H67&lt;8.399,H67&gt;=6.417,B67&lt;3.45,A67&gt;=4.85,D67&lt;0.75),1.5,IF(AND(H67&gt;=8.399,H67&gt;=6.417,B67&lt;3.45,A67&gt;=4.85,D67&lt;0.75),1.625,IF(AND(G67&lt;0.086,F67&lt;2.5,H67&lt;13.641,D67&lt;1.75,D67&gt;=0.75),4.7,IF(AND(D67&lt;1.35,G67&gt;=0.187,H67&gt;=13.641,D67&lt;1.75,D67&gt;=0.75),4.2,IF(AND(G67&lt;0.422,G67&gt;=0.161,A67&lt;4.65,H67&gt;=5.748,A67&lt;4.85,D67&lt;0.75),1.4,IF(AND(G67&gt;=0.422,G67&gt;=0.161,A67&lt;4.65,H67&gt;=5.748,A67&lt;4.85,D67&lt;0.75),1.3,IF(AND(B67&lt;2.5,D67&gt;=1.35,G67&gt;=0.187,H67&gt;=13.641,D67&lt;1.75,D67&gt;=0.75),4.5,IF(AND(B67&lt;2.75,A67&lt;6,A67&lt;7.1,B67&lt;3.5,D67&gt;=1.75,D67&gt;=0.75),5.1,IF(AND(B67&gt;=2.75,A67&lt;6,A67&lt;7.1,B67&lt;3.5,D67&gt;=1.75,D67&gt;=0.75),5.02,IF(AND(A67&lt;5.15,A67&lt;5.9,G67&gt;=0.086,F67&lt;2.5,H67&lt;13.641,D67&lt;1.75,D67&gt;=0.75),3,IF(AND(G67&lt;0.644,A67&gt;=5.9,G67&gt;=0.086,F67&lt;2.5,H67&lt;13.641,D67&lt;1.75,D67&gt;=0.75),4.65,IF(AND(G67&gt;=0.644,A67&gt;=5.9,G67&gt;=0.086,F67&lt;2.5,H67&lt;13.641,D67&lt;1.75,D67&gt;=0.75),4.24,IF(AND(D67&lt;1.45,B67&gt;=2.5,D67&gt;=1.35,G67&gt;=0.187,H67&gt;=13.641,D67&lt;1.75,D67&gt;=0.75),4.68,IF(AND(D67&gt;=1.45,B67&gt;=2.5,D67&gt;=1.35,G67&gt;=0.187,H67&gt;=13.641,D67&lt;1.75,D67&gt;=0.75),4.833,IF(AND(H67&lt;13.18,D67&lt;2.05,A67&gt;=6,A67&lt;7.1,B67&lt;3.5,D67&gt;=1.75,D67&gt;=0.75),5.44,IF(AND(H67&gt;=13.18,D67&lt;2.05,A67&gt;=6,A67&lt;7.1,B67&lt;3.5,D67&gt;=1.75,D67&gt;=0.75),5.1,IF(AND(H67&lt;8.759,D67&gt;=2.05,A67&gt;=6,A67&lt;7.1,B67&lt;3.5,D67&gt;=1.75,D67&gt;=0.75),5.4,IF(AND(A67&gt;=5.75,A67&gt;=5.15,A67&lt;5.9,G67&gt;=0.086,F67&lt;2.5,H67&lt;13.641,D67&lt;1.75,D67&gt;=0.75),3.967,IF(AND(H67&lt;10.159,H67&gt;=8.759,D67&gt;=2.05,A67&gt;=6,A67&lt;7.1,B67&lt;3.5,D67&gt;=1.75,D67&gt;=0.75),5.925,IF(AND(D67&lt;1.2,A67&lt;5.75,A67&gt;=5.15,A67&lt;5.9,G67&gt;=0.086,F67&lt;2.5,H67&lt;13.641,D67&lt;1.75,D67&gt;=0.75),3.667,IF(AND(D67&lt;2.25,H67&gt;=10.159,H67&gt;=8.759,D67&gt;=2.05,A67&gt;=6,A67&lt;7.1,B67&lt;3.5,D67&gt;=1.75,D67&gt;=0.75),5.66,IF(AND(D67&gt;=2.25,H67&gt;=10.159,H67&gt;=8.759,D67&gt;=2.05,A67&gt;=6,A67&lt;7.1,B67&lt;3.5,D67&gt;=1.75,D67&gt;=0.75),5.34,IF(AND(D67&lt;1.35,D67&gt;=1.2,A67&lt;5.75,A67&gt;=5.15,A67&lt;5.9,G67&gt;=0.086,F67&lt;2.5,H67&lt;13.641,D67&lt;1.75,D67&gt;=0.75),4.025,IF(AND(D67&gt;=1.35,D67&gt;=1.2,A67&lt;5.75,A67&gt;=5.15,A67&lt;5.9,G67&gt;=0.086,F67&lt;2.5,H67&lt;13.641,D67&lt;1.75,D67&gt;=0.75),3.9,"shouldnthappen"))))))))))))))))))))))))))))))))))</f>
        <v>4.025</v>
      </c>
      <c r="AH67" s="1" t="n">
        <f aca="false">IF(AND(F67&lt;1.5,H67&lt;6.799,A67&lt;5.45),1.7,IF(AND(F67&gt;=1.5,H67&lt;6.799,A67&lt;5.45),4.1,IF(AND(D67&gt;=0.8,H67&gt;=6.799,A67&lt;5.45),3.9,IF(AND(H67&lt;7.564,F67&lt;2.5,A67&gt;=5.45),3.925,IF(AND(H67&gt;=16.284,F67&gt;=2.5,A67&gt;=5.45),6.5,IF(AND(A67&lt;4.35,D67&lt;0.8,H67&gt;=6.799,A67&lt;5.45),1.1,IF(AND(B67&lt;2.8,D67&lt;1.35,H67&gt;=7.564,F67&lt;2.5,A67&gt;=5.45),4.1,IF(AND(B67&gt;=2.8,D67&lt;1.35,H67&gt;=7.564,F67&lt;2.5,A67&gt;=5.45),4.267,IF(AND(B67&lt;2.75,D67&gt;=1.35,H67&gt;=7.564,F67&lt;2.5,A67&gt;=5.45),5,IF(AND(G67&gt;=0.078,G67&lt;0.26,H67&lt;16.284,F67&gt;=2.5,A67&gt;=5.45),6.06,IF(AND(G67&gt;=0.805,G67&gt;=0.26,H67&lt;16.284,F67&gt;=2.5,A67&gt;=5.45),5.02,IF(AND(H67&gt;=10.109,B67&gt;=3.45,A67&gt;=4.35,D67&lt;0.8,H67&gt;=6.799,A67&lt;5.45),1.55,IF(AND(D67&lt;2.25,G67&lt;0.078,G67&lt;0.26,H67&lt;16.284,F67&gt;=2.5,A67&gt;=5.45),5.6,IF(AND(D67&gt;=2.25,G67&lt;0.078,G67&lt;0.26,H67&lt;16.284,F67&gt;=2.5,A67&gt;=5.45),5.7,IF(AND(A67&lt;6.15,G67&lt;0.805,G67&gt;=0.26,H67&lt;16.284,F67&gt;=2.5,A67&gt;=5.45),4.967,IF(AND(A67&lt;4.65,H67&lt;12.227,B67&lt;3.45,A67&gt;=4.35,D67&lt;0.8,H67&gt;=6.799,A67&lt;5.45),1.333,IF(AND(A67&lt;4.85,H67&gt;=12.227,B67&lt;3.45,A67&gt;=4.35,D67&lt;0.8,H67&gt;=6.799,A67&lt;5.45),1.42,IF(AND(A67&gt;=4.85,H67&gt;=12.227,B67&lt;3.45,A67&gt;=4.35,D67&lt;0.8,H67&gt;=6.799,A67&lt;5.45),1.533,IF(AND(A67&lt;5.05,H67&lt;10.109,B67&gt;=3.45,A67&gt;=4.35,D67&lt;0.8,H67&gt;=6.799,A67&lt;5.45),1.4,IF(AND(A67&gt;=5.05,H67&lt;10.109,B67&gt;=3.45,A67&gt;=4.35,D67&lt;0.8,H67&gt;=6.799,A67&lt;5.45),1.5,IF(AND(G67&lt;0.14,H67&lt;13.531,B67&gt;=2.75,D67&gt;=1.35,H67&gt;=7.564,F67&lt;2.5,A67&gt;=5.45),4.7,IF(AND(G67&lt;0.187,H67&gt;=13.531,B67&gt;=2.75,D67&gt;=1.35,H67&gt;=7.564,F67&lt;2.5,A67&gt;=5.45),5,IF(AND(G67&gt;=0.187,H67&gt;=13.531,B67&gt;=2.75,D67&gt;=1.35,H67&gt;=7.564,F67&lt;2.5,A67&gt;=5.45),4.66,IF(AND(A67&lt;6.35,A67&gt;=6.15,G67&lt;0.805,G67&gt;=0.26,H67&lt;16.284,F67&gt;=2.5,A67&gt;=5.45),6,IF(AND(D67&lt;0.15,A67&gt;=4.65,H67&lt;12.227,B67&lt;3.45,A67&gt;=4.35,D67&lt;0.8,H67&gt;=6.799,A67&lt;5.45),1.5,IF(AND(H67&lt;10.723,G67&gt;=0.14,H67&lt;13.531,B67&gt;=2.75,D67&gt;=1.35,H67&gt;=7.564,F67&lt;2.5,A67&gt;=5.45),4.6,IF(AND(H67&gt;=10.723,G67&gt;=0.14,H67&lt;13.531,B67&gt;=2.75,D67&gt;=1.35,H67&gt;=7.564,F67&lt;2.5,A67&gt;=5.45),4.46,IF(AND(G67&lt;0.364,A67&gt;=6.35,A67&gt;=6.15,G67&lt;0.805,G67&gt;=0.26,H67&lt;16.284,F67&gt;=2.5,A67&gt;=5.45),5.28,IF(AND(A67&lt;5.1,D67&gt;=0.15,A67&gt;=4.65,H67&lt;12.227,B67&lt;3.45,A67&gt;=4.35,D67&lt;0.8,H67&gt;=6.799,A67&lt;5.45),1.36,IF(AND(A67&gt;=5.1,D67&gt;=0.15,A67&gt;=4.65,H67&lt;12.227,B67&lt;3.45,A67&gt;=4.35,D67&lt;0.8,H67&gt;=6.799,A67&lt;5.45),1.4,IF(AND(G67&gt;=0.6,G67&gt;=0.364,A67&gt;=6.35,A67&gt;=6.15,G67&lt;0.805,G67&gt;=0.26,H67&lt;16.284,F67&gt;=2.5,A67&gt;=5.45),5.1,IF(AND(A67&gt;=6.95,G67&lt;0.6,G67&gt;=0.364,A67&gt;=6.35,A67&gt;=6.15,G67&lt;0.805,G67&gt;=0.26,H67&lt;16.284,F67&gt;=2.5,A67&gt;=5.45),5.8,IF(AND(B67&lt;3.2,A67&lt;6.95,G67&lt;0.6,G67&gt;=0.364,A67&gt;=6.35,A67&gt;=6.15,G67&lt;0.805,G67&gt;=0.26,H67&lt;16.284,F67&gt;=2.5,A67&gt;=5.45),5.6,IF(AND(B67&gt;=3.2,A67&lt;6.95,G67&lt;0.6,G67&gt;=0.364,A67&gt;=6.35,A67&gt;=6.15,G67&lt;0.805,G67&gt;=0.26,H67&lt;16.284,F67&gt;=2.5,A67&gt;=5.45),5.7,"shouldnthappen"))))))))))))))))))))))))))))))))))</f>
        <v>3.925</v>
      </c>
      <c r="AI67" s="1" t="n">
        <f aca="false">IF(AND(B67&gt;=3.55,A67&lt;5.05,F67&lt;1.5),1,IF(AND(H67&gt;=13.436,A67&gt;=5.05,F67&lt;1.5),1.633,IF(AND(A67&lt;4.35,B67&lt;3.55,A67&lt;5.05,F67&lt;1.5),1.1,IF(AND(A67&lt;5.15,H67&lt;13.436,A67&gt;=5.05,F67&lt;1.5),1.6,IF(AND(G67&lt;0.837,D67&lt;1.2,B67&lt;2.65,F67&gt;=1.5),3.7,IF(AND(G67&gt;=0.837,D67&lt;1.2,B67&lt;2.65,F67&gt;=1.5),3,IF(AND(D67&lt;1.4,D67&gt;=1.2,B67&lt;2.65,F67&gt;=1.5),4.133,IF(AND(D67&gt;=1.4,D67&gt;=1.2,B67&lt;2.65,F67&gt;=1.5),4.633,IF(AND(G67&lt;0.302,A67&gt;=4.35,B67&lt;3.55,A67&lt;5.05,F67&lt;1.5),1.34,IF(AND(D67&gt;=0.3,A67&gt;=5.15,H67&lt;13.436,A67&gt;=5.05,F67&lt;1.5),1.5,IF(AND(G67&lt;0.233,G67&lt;0.265,D67&lt;1.55,B67&gt;=2.65,F67&gt;=1.5),4.56,IF(AND(G67&gt;=0.233,G67&lt;0.265,D67&lt;1.55,B67&gt;=2.65,F67&gt;=1.5),5.1,IF(AND(G67&lt;0.395,G67&gt;=0.265,D67&lt;1.55,B67&gt;=2.65,F67&gt;=1.5),4.025,IF(AND(H67&lt;13.935,A67&gt;=7.05,D67&gt;=1.55,B67&gt;=2.65,F67&gt;=1.5),6.12,IF(AND(H67&gt;=13.935,A67&gt;=7.05,D67&gt;=1.55,B67&gt;=2.65,F67&gt;=1.5),6.64,IF(AND(G67&gt;=0.858,G67&gt;=0.302,A67&gt;=4.35,B67&lt;3.55,A67&lt;5.05,F67&lt;1.5),1.3,IF(AND(H67&lt;6.543,D67&lt;0.3,A67&gt;=5.15,H67&lt;13.436,A67&gt;=5.05,F67&lt;1.5),1.4,IF(AND(H67&gt;=6.543,D67&lt;0.3,A67&gt;=5.15,H67&lt;13.436,A67&gt;=5.05,F67&lt;1.5),1.48,IF(AND(A67&lt;6.3,G67&gt;=0.395,G67&gt;=0.265,D67&lt;1.55,B67&gt;=2.65,F67&gt;=1.5),4.14,IF(AND(A67&gt;=6.3,G67&gt;=0.395,G67&gt;=0.265,D67&lt;1.55,B67&gt;=2.65,F67&gt;=1.5),4.767,IF(AND(G67&gt;=0.669,B67&lt;3.15,A67&lt;7.05,D67&gt;=1.55,B67&gt;=2.65,F67&gt;=1.5),5,IF(AND(H67&lt;9.459,G67&lt;0.858,G67&gt;=0.302,A67&gt;=4.35,B67&lt;3.55,A67&lt;5.05,F67&lt;1.5),1.4,IF(AND(H67&gt;=9.459,G67&lt;0.858,G67&gt;=0.302,A67&gt;=4.35,B67&lt;3.55,A67&lt;5.05,F67&lt;1.5),1.6,IF(AND(G67&gt;=0.433,G67&lt;0.669,B67&lt;3.15,A67&lt;7.05,D67&gt;=1.55,B67&gt;=2.65,F67&gt;=1.5),5.68,IF(AND(G67&lt;0.481,H67&lt;10.257,B67&gt;=3.15,A67&lt;7.05,D67&gt;=1.55,B67&gt;=2.65,F67&gt;=1.5),5.7,IF(AND(G67&gt;=0.481,H67&lt;10.257,B67&gt;=3.15,A67&lt;7.05,D67&gt;=1.55,B67&gt;=2.65,F67&gt;=1.5),5.9,IF(AND(D67&lt;2.15,H67&gt;=10.257,B67&gt;=3.15,A67&lt;7.05,D67&gt;=1.55,B67&gt;=2.65,F67&gt;=1.5),5.1,IF(AND(D67&gt;=2.15,H67&gt;=10.257,B67&gt;=3.15,A67&lt;7.05,D67&gt;=1.55,B67&gt;=2.65,F67&gt;=1.5),5.42,IF(AND(G67&lt;0.098,G67&lt;0.433,G67&lt;0.669,B67&lt;3.15,A67&lt;7.05,D67&gt;=1.55,B67&gt;=2.65,F67&gt;=1.5),5.567,IF(AND(D67&lt;1.8,G67&gt;=0.098,G67&lt;0.433,G67&lt;0.669,B67&lt;3.15,A67&lt;7.05,D67&gt;=1.55,B67&gt;=2.65,F67&gt;=1.5),5.033,IF(AND(G67&gt;=0.312,D67&gt;=1.8,G67&gt;=0.098,G67&lt;0.433,G67&lt;0.669,B67&lt;3.15,A67&lt;7.05,D67&gt;=1.55,B67&gt;=2.65,F67&gt;=1.5),5.4,IF(AND(H67&lt;9.002,G67&lt;0.312,D67&gt;=1.8,G67&gt;=0.098,G67&lt;0.433,G67&lt;0.669,B67&lt;3.15,A67&lt;7.05,D67&gt;=1.55,B67&gt;=2.65,F67&gt;=1.5),5.1,IF(AND(H67&gt;=9.002,G67&lt;0.312,D67&gt;=1.8,G67&gt;=0.098,G67&lt;0.433,G67&lt;0.669,B67&lt;3.15,A67&lt;7.05,D67&gt;=1.55,B67&gt;=2.65,F67&gt;=1.5),5.26,"shouldnthappen")))))))))))))))))))))))))))))))))</f>
        <v>4.14</v>
      </c>
      <c r="AJ67" s="1" t="n">
        <f aca="false">IF(AND(A67&gt;=5.25,D67&gt;=0.35,D67&lt;0.8),1.433,IF(AND(F67&gt;=2.5,H67&lt;6.927,D67&gt;=0.8),5.1,IF(AND(H67&lt;5.85,B67&lt;3.65,D67&lt;0.35,D67&lt;0.8),1,IF(AND(A67&lt;5.55,B67&gt;=3.65,D67&lt;0.35,D67&lt;0.8),1.5,IF(AND(A67&gt;=5.55,B67&gt;=3.65,D67&lt;0.35,D67&lt;0.8),1.7,IF(AND(H67&lt;7.949,A67&lt;5.25,D67&gt;=0.35,D67&lt;0.8),1.9,IF(AND(H67&gt;=7.949,A67&lt;5.25,D67&gt;=0.35,D67&lt;0.8),1.54,IF(AND(A67&lt;5.55,F67&lt;2.5,H67&lt;6.927,D67&gt;=0.8),3.98,IF(AND(A67&gt;=5.55,F67&lt;2.5,H67&lt;6.927,D67&gt;=0.8),4.1,IF(AND(A67&gt;=7.25,D67&gt;=1.55,H67&gt;=6.927,D67&gt;=0.8),6.65,IF(AND(A67&lt;5.75,D67&lt;1.2,D67&lt;1.55,H67&gt;=6.927,D67&gt;=0.8),3.62,IF(AND(A67&gt;=5.75,D67&lt;1.2,D67&lt;1.55,H67&gt;=6.927,D67&gt;=0.8),4.1,IF(AND(G67&lt;0.175,A67&lt;4.8,H67&gt;=5.85,B67&lt;3.65,D67&lt;0.35,D67&lt;0.8),1.5,IF(AND(G67&gt;=0.175,A67&lt;4.8,H67&gt;=5.85,B67&lt;3.65,D67&lt;0.35,D67&lt;0.8),1.3,IF(AND(A67&gt;=5.05,A67&gt;=4.8,H67&gt;=5.85,B67&lt;3.65,D67&lt;0.35,D67&lt;0.8),1.5,IF(AND(G67&gt;=0.735,A67&lt;6.25,D67&gt;=1.2,D67&lt;1.55,H67&gt;=6.927,D67&gt;=0.8),4,IF(AND(H67&lt;10.464,A67&lt;6.2,A67&lt;7.25,D67&gt;=1.55,H67&gt;=6.927,D67&gt;=0.8),5.1,IF(AND(H67&gt;=10.464,A67&lt;6.2,A67&lt;7.25,D67&gt;=1.55,H67&gt;=6.927,D67&gt;=0.8),4.9,IF(AND(G67&lt;0.418,A67&lt;5.05,A67&gt;=4.8,H67&gt;=5.85,B67&lt;3.65,D67&lt;0.35,D67&lt;0.8),1.48,IF(AND(G67&gt;=0.418,A67&lt;5.05,A67&gt;=4.8,H67&gt;=5.85,B67&lt;3.65,D67&lt;0.35,D67&lt;0.8),1.3,IF(AND(B67&lt;2.75,G67&lt;0.735,A67&lt;6.25,D67&gt;=1.2,D67&lt;1.55,H67&gt;=6.927,D67&gt;=0.8),4.35,IF(AND(H67&lt;15.422,D67&lt;1.45,A67&gt;=6.25,D67&gt;=1.2,D67&lt;1.55,H67&gt;=6.927,D67&gt;=0.8),4.375,IF(AND(H67&gt;=15.422,D67&lt;1.45,A67&gt;=6.25,D67&gt;=1.2,D67&lt;1.55,H67&gt;=6.927,D67&gt;=0.8),4.7,IF(AND(A67&lt;6.4,D67&gt;=1.45,A67&gt;=6.25,D67&gt;=1.2,D67&lt;1.55,H67&gt;=6.927,D67&gt;=0.8),5.1,IF(AND(G67&gt;=0.576,D67&lt;2.15,A67&gt;=6.2,A67&lt;7.25,D67&gt;=1.55,H67&gt;=6.927,D67&gt;=0.8),5.1,IF(AND(G67&lt;0.537,D67&gt;=2.15,A67&gt;=6.2,A67&lt;7.25,D67&gt;=1.55,H67&gt;=6.927,D67&gt;=0.8),5.533,IF(AND(G67&gt;=0.537,D67&gt;=2.15,A67&gt;=6.2,A67&lt;7.25,D67&gt;=1.55,H67&gt;=6.927,D67&gt;=0.8),5.9,IF(AND(D67&lt;1.45,B67&gt;=2.75,G67&lt;0.735,A67&lt;6.25,D67&gt;=1.2,D67&lt;1.55,H67&gt;=6.927,D67&gt;=0.8),4.6,IF(AND(D67&gt;=1.45,B67&gt;=2.75,G67&lt;0.735,A67&lt;6.25,D67&gt;=1.2,D67&lt;1.55,H67&gt;=6.927,D67&gt;=0.8),4.5,IF(AND(H67&lt;12.582,A67&gt;=6.4,D67&gt;=1.45,A67&gt;=6.25,D67&gt;=1.2,D67&lt;1.55,H67&gt;=6.927,D67&gt;=0.8),4.66,IF(AND(H67&gt;=12.582,A67&gt;=6.4,D67&gt;=1.45,A67&gt;=6.25,D67&gt;=1.2,D67&lt;1.55,H67&gt;=6.927,D67&gt;=0.8),4.9,IF(AND(B67&lt;2.75,G67&lt;0.576,D67&lt;2.15,A67&gt;=6.2,A67&lt;7.25,D67&gt;=1.55,H67&gt;=6.927,D67&gt;=0.8),5.3,IF(AND(G67&gt;=0.395,B67&gt;=2.75,G67&lt;0.576,D67&lt;2.15,A67&gt;=6.2,A67&lt;7.25,D67&gt;=1.55,H67&gt;=6.927,D67&gt;=0.8),5.6,IF(AND(D67&gt;=1.9,G67&lt;0.395,B67&gt;=2.75,G67&lt;0.576,D67&lt;2.15,A67&gt;=6.2,A67&lt;7.25,D67&gt;=1.55,H67&gt;=6.927,D67&gt;=0.8),5.333,IF(AND(B67&lt;2.95,D67&lt;1.9,G67&lt;0.395,B67&gt;=2.75,G67&lt;0.576,D67&lt;2.15,A67&gt;=6.2,A67&lt;7.25,D67&gt;=1.55,H67&gt;=6.927,D67&gt;=0.8),5.6,IF(AND(B67&gt;=2.95,D67&lt;1.9,G67&lt;0.395,B67&gt;=2.75,G67&lt;0.576,D67&lt;2.15,A67&gt;=6.2,A67&lt;7.25,D67&gt;=1.55,H67&gt;=6.927,D67&gt;=0.8),5.5,"shouldnthappen"))))))))))))))))))))))))))))))))))))</f>
        <v>4.6</v>
      </c>
      <c r="AK67" s="1" t="n">
        <f aca="false">IF(AND(H67&lt;5.85,B67&lt;3.65,F67&lt;1.5),1,IF(AND(B67&gt;=3.95,B67&gt;=3.65,F67&lt;1.5),1.433,IF(AND(A67&lt;5.15,F67&lt;2.5,F67&gt;=1.5),3.075,IF(AND(D67&gt;=0.35,H67&gt;=5.85,B67&lt;3.65,F67&lt;1.5),1.5,IF(AND(G67&lt;0.168,B67&lt;3.95,B67&gt;=3.65,F67&lt;1.5),1.7,IF(AND(H67&lt;5.767,A67&lt;7.25,F67&gt;=2.5,F67&gt;=1.5),4.5,IF(AND(D67&lt;1.9,A67&gt;=7.25,F67&gt;=2.5,F67&gt;=1.5),6.3,IF(AND(D67&gt;=1.9,A67&gt;=7.25,F67&gt;=2.5,F67&gt;=1.5),6.575,IF(AND(B67&lt;3.75,G67&gt;=0.168,B67&lt;3.95,B67&gt;=3.65,F67&lt;1.5),1.5,IF(AND(B67&gt;=3.75,G67&gt;=0.168,B67&lt;3.95,B67&gt;=3.65,F67&lt;1.5),1.6,IF(AND(D67&gt;=1.35,A67&lt;6.15,A67&gt;=5.15,F67&lt;2.5,F67&gt;=1.5),4.42,IF(AND(D67&lt;1.4,A67&gt;=6.15,A67&gt;=5.15,F67&lt;2.5,F67&gt;=1.5),4.5,IF(AND(D67&gt;=1.4,A67&gt;=6.15,A67&gt;=5.15,F67&lt;2.5,F67&gt;=1.5),4.675,IF(AND(D67&lt;0.15,H67&lt;11.218,D67&lt;0.35,H67&gt;=5.85,B67&lt;3.65,F67&lt;1.5),1.5,IF(AND(D67&lt;0.15,H67&gt;=11.218,D67&lt;0.35,H67&gt;=5.85,B67&lt;3.65,F67&lt;1.5),1.1,IF(AND(B67&lt;2.7,D67&lt;1.35,A67&lt;6.15,A67&gt;=5.15,F67&lt;2.5,F67&gt;=1.5),3.82,IF(AND(A67&lt;6.15,G67&gt;=0.755,H67&gt;=5.767,A67&lt;7.25,F67&gt;=2.5,F67&gt;=1.5),4.98,IF(AND(A67&gt;=6.15,G67&gt;=0.755,H67&gt;=5.767,A67&lt;7.25,F67&gt;=2.5,F67&gt;=1.5),5.3,IF(AND(B67&lt;3.4,D67&gt;=0.15,H67&lt;11.218,D67&lt;0.35,H67&gt;=5.85,B67&lt;3.65,F67&lt;1.5),1.4,IF(AND(B67&gt;=3.4,D67&gt;=0.15,H67&lt;11.218,D67&lt;0.35,H67&gt;=5.85,B67&lt;3.65,F67&lt;1.5),1.3,IF(AND(H67&lt;11.731,D67&gt;=0.15,H67&gt;=11.218,D67&lt;0.35,H67&gt;=5.85,B67&lt;3.65,F67&lt;1.5),1.2,IF(AND(H67&lt;9.053,B67&gt;=2.7,D67&lt;1.35,A67&lt;6.15,A67&gt;=5.15,F67&lt;2.5,F67&gt;=1.5),3.85,IF(AND(D67&gt;=2.1,B67&lt;2.85,G67&lt;0.755,H67&gt;=5.767,A67&lt;7.25,F67&gt;=2.5,F67&gt;=1.5),5.6,IF(AND(D67&gt;=2.45,B67&gt;=2.85,G67&lt;0.755,H67&gt;=5.767,A67&lt;7.25,F67&gt;=2.5,F67&gt;=1.5),5.8,IF(AND(B67&gt;=3.45,H67&gt;=11.731,D67&gt;=0.15,H67&gt;=11.218,D67&lt;0.35,H67&gt;=5.85,B67&lt;3.65,F67&lt;1.5),1.3,IF(AND(A67&lt;5.9,H67&gt;=9.053,B67&gt;=2.7,D67&lt;1.35,A67&lt;6.15,A67&gt;=5.15,F67&lt;2.5,F67&gt;=1.5),4.3,IF(AND(A67&gt;=5.9,H67&gt;=9.053,B67&gt;=2.7,D67&lt;1.35,A67&lt;6.15,A67&gt;=5.15,F67&lt;2.5,F67&gt;=1.5),4,IF(AND(G67&gt;=0.519,D67&lt;2.1,B67&lt;2.85,G67&lt;0.755,H67&gt;=5.767,A67&lt;7.25,F67&gt;=2.5,F67&gt;=1.5),4.9,IF(AND(A67&gt;=7.05,D67&lt;2.45,B67&gt;=2.85,G67&lt;0.755,H67&gt;=5.767,A67&lt;7.25,F67&gt;=2.5,F67&gt;=1.5),5.8,IF(AND(H67&lt;14.396,B67&lt;3.45,H67&gt;=11.731,D67&gt;=0.15,H67&gt;=11.218,D67&lt;0.35,H67&gt;=5.85,B67&lt;3.65,F67&lt;1.5),1.44,IF(AND(H67&gt;=14.396,B67&lt;3.45,H67&gt;=11.731,D67&gt;=0.15,H67&gt;=11.218,D67&lt;0.35,H67&gt;=5.85,B67&lt;3.65,F67&lt;1.5),1.3,IF(AND(G67&lt;0.282,G67&lt;0.519,D67&lt;2.1,B67&lt;2.85,G67&lt;0.755,H67&gt;=5.767,A67&lt;7.25,F67&gt;=2.5,F67&gt;=1.5),5.1,IF(AND(G67&gt;=0.282,G67&lt;0.519,D67&lt;2.1,B67&lt;2.85,G67&lt;0.755,H67&gt;=5.767,A67&lt;7.25,F67&gt;=2.5,F67&gt;=1.5),5.3,IF(AND(A67&lt;6.4,D67&lt;1.9,A67&lt;7.05,D67&lt;2.45,B67&gt;=2.85,G67&lt;0.755,H67&gt;=5.767,A67&lt;7.25,F67&gt;=2.5,F67&gt;=1.5),5.6,IF(AND(A67&gt;=6.4,D67&lt;1.9,A67&lt;7.05,D67&lt;2.45,B67&gt;=2.85,G67&lt;0.755,H67&gt;=5.767,A67&lt;7.25,F67&gt;=2.5,F67&gt;=1.5),5.5,IF(AND(H67&lt;8.884,D67&gt;=1.9,A67&lt;7.05,D67&lt;2.45,B67&gt;=2.85,G67&lt;0.755,H67&gt;=5.767,A67&lt;7.25,F67&gt;=2.5,F67&gt;=1.5),5.3,IF(AND(H67&gt;=8.884,D67&gt;=1.9,A67&lt;7.05,D67&lt;2.45,B67&gt;=2.85,G67&lt;0.755,H67&gt;=5.767,A67&lt;7.25,F67&gt;=2.5,F67&gt;=1.5),5.52,"shouldnthappen")))))))))))))))))))))))))))))))))))))</f>
        <v>3.85</v>
      </c>
      <c r="AL67" s="1" t="n">
        <f aca="false">IF(AND(H67&lt;5.85,A67&lt;5.05,D67&lt;0.8),1,IF(AND(B67&lt;3.35,A67&gt;=5.05,D67&lt;0.8),1.7,IF(AND(D67&gt;=2.45,F67&gt;=2.5,D67&gt;=0.8),6.05,IF(AND(H67&gt;=11.218,H67&gt;=5.85,A67&lt;5.05,D67&lt;0.8),1.28,IF(AND(G67&gt;=0.948,B67&gt;=3.35,A67&gt;=5.05,D67&lt;0.8),1.7,IF(AND(G67&gt;=0.423,H67&lt;11.218,H67&gt;=5.85,A67&lt;5.05,D67&lt;0.8),1.3,IF(AND(B67&lt;3.6,G67&lt;0.948,B67&gt;=3.35,A67&gt;=5.05,D67&lt;0.8),1.4,IF(AND(H67&lt;10.258,D67&lt;1.15,A67&lt;5.9,F67&lt;2.5,D67&gt;=0.8),3.36,IF(AND(H67&gt;=10.258,D67&lt;1.15,A67&lt;5.9,F67&lt;2.5,D67&gt;=0.8),3.9,IF(AND(A67&lt;5.3,D67&gt;=1.15,A67&lt;5.9,F67&lt;2.5,D67&gt;=0.8),3.9,IF(AND(D67&lt;1.55,B67&lt;2.75,A67&gt;=5.9,F67&lt;2.5,D67&gt;=0.8),4.64,IF(AND(D67&gt;=1.55,B67&lt;2.75,A67&gt;=5.9,F67&lt;2.5,D67&gt;=0.8),5.1,IF(AND(D67&gt;=1.6,B67&gt;=2.75,A67&gt;=5.9,F67&lt;2.5,D67&gt;=0.8),5,IF(AND(H67&lt;5.767,H67&lt;8.598,D67&lt;2.45,F67&gt;=2.5,D67&gt;=0.8),4.5,IF(AND(A67&lt;6.25,H67&gt;=8.598,D67&lt;2.45,F67&gt;=2.5,D67&gt;=0.8),5.02,IF(AND(B67&lt;3.55,G67&lt;0.423,H67&lt;11.218,H67&gt;=5.85,A67&lt;5.05,D67&lt;0.8),1.525,IF(AND(B67&gt;=3.55,G67&lt;0.423,H67&lt;11.218,H67&gt;=5.85,A67&lt;5.05,D67&lt;0.8),1.4,IF(AND(H67&gt;=13.932,B67&gt;=3.6,G67&lt;0.948,B67&gt;=3.35,A67&gt;=5.05,D67&lt;0.8),1.65,IF(AND(G67&gt;=0.652,A67&gt;=5.3,D67&gt;=1.15,A67&lt;5.9,F67&lt;2.5,D67&gt;=0.8),3.8,IF(AND(D67&lt;1.35,D67&lt;1.6,B67&gt;=2.75,A67&gt;=5.9,F67&lt;2.5,D67&gt;=0.8),4.42,IF(AND(H67&lt;6.656,H67&gt;=5.767,H67&lt;8.598,D67&lt;2.45,F67&gt;=2.5,D67&gt;=0.8),5.033,IF(AND(H67&gt;=6.656,H67&gt;=5.767,H67&lt;8.598,D67&lt;2.45,F67&gt;=2.5,D67&gt;=0.8),5.1,IF(AND(G67&gt;=0.885,A67&gt;=6.25,H67&gt;=8.598,D67&lt;2.45,F67&gt;=2.5,D67&gt;=0.8),5.2,IF(AND(H67&lt;6.926,H67&lt;13.932,B67&gt;=3.6,G67&lt;0.948,B67&gt;=3.35,A67&gt;=5.05,D67&lt;0.8),1.433,IF(AND(H67&gt;=6.926,H67&lt;13.932,B67&gt;=3.6,G67&lt;0.948,B67&gt;=3.35,A67&gt;=5.05,D67&lt;0.8),1.5,IF(AND(A67&lt;5.65,G67&lt;0.652,A67&gt;=5.3,D67&gt;=1.15,A67&lt;5.9,F67&lt;2.5,D67&gt;=0.8),4.36,IF(AND(A67&gt;=5.65,G67&lt;0.652,A67&gt;=5.3,D67&gt;=1.15,A67&lt;5.9,F67&lt;2.5,D67&gt;=0.8),4.2,IF(AND(H67&gt;=13.561,D67&gt;=1.35,D67&lt;1.6,B67&gt;=2.75,A67&gt;=5.9,F67&lt;2.5,D67&gt;=0.8),4.767,IF(AND(H67&lt;9.091,G67&lt;0.885,A67&gt;=6.25,H67&gt;=8.598,D67&lt;2.45,F67&gt;=2.5,D67&gt;=0.8),6.3,IF(AND(H67&gt;=12.206,H67&lt;13.561,D67&gt;=1.35,D67&lt;1.6,B67&gt;=2.75,A67&gt;=5.9,F67&lt;2.5,D67&gt;=0.8),4.4,IF(AND(D67&gt;=2.25,H67&gt;=9.091,G67&lt;0.885,A67&gt;=6.25,H67&gt;=8.598,D67&lt;2.45,F67&gt;=2.5,D67&gt;=0.8),5.9,IF(AND(B67&lt;3.05,H67&lt;12.206,H67&lt;13.561,D67&gt;=1.35,D67&lt;1.6,B67&gt;=2.75,A67&gt;=5.9,F67&lt;2.5,D67&gt;=0.8),4.6,IF(AND(B67&gt;=3.05,H67&lt;12.206,H67&lt;13.561,D67&gt;=1.35,D67&lt;1.6,B67&gt;=2.75,A67&gt;=5.9,F67&lt;2.5,D67&gt;=0.8),4.7,IF(AND(G67&gt;=0.596,D67&lt;2.25,H67&gt;=9.091,G67&lt;0.885,A67&gt;=6.25,H67&gt;=8.598,D67&lt;2.45,F67&gt;=2.5,D67&gt;=0.8),5.1,IF(AND(G67&gt;=0.379,G67&lt;0.596,D67&lt;2.25,H67&gt;=9.091,G67&lt;0.885,A67&gt;=6.25,H67&gt;=8.598,D67&lt;2.45,F67&gt;=2.5,D67&gt;=0.8),5.767,IF(AND(D67&lt;2.15,G67&lt;0.379,G67&lt;0.596,D67&lt;2.25,H67&gt;=9.091,G67&lt;0.885,A67&gt;=6.25,H67&gt;=8.598,D67&lt;2.45,F67&gt;=2.5,D67&gt;=0.8),5.4,IF(AND(D67&gt;=2.15,G67&lt;0.379,G67&lt;0.596,D67&lt;2.25,H67&gt;=9.091,G67&lt;0.885,A67&gt;=6.25,H67&gt;=8.598,D67&lt;2.45,F67&gt;=2.5,D67&gt;=0.8),5.6,"shouldnthappen")))))))))))))))))))))))))))))))))))))</f>
        <v>3.8</v>
      </c>
      <c r="AM67" s="1" t="n">
        <f aca="false">IF(AND(H67&lt;5.245,D67&lt;0.8),1,IF(AND(A67&lt;4.5,H67&gt;=5.245,D67&lt;0.8),1.35,IF(AND(D67&gt;=0.5,A67&gt;=4.5,H67&gt;=5.245,D67&lt;0.8),1.6,IF(AND(H67&lt;7.25,B67&lt;2.6,A67&lt;6.15,D67&gt;=0.8),4.375,IF(AND(H67&gt;=7.25,B67&lt;2.6,A67&lt;6.15,D67&gt;=0.8),3.075,IF(AND(H67&lt;13.935,A67&gt;=7.05,A67&gt;=6.15,D67&gt;=0.8),6.067,IF(AND(H67&gt;=13.935,A67&gt;=7.05,A67&gt;=6.15,D67&gt;=0.8),6.525,IF(AND(G67&gt;=0.948,D67&lt;0.5,A67&gt;=4.5,H67&gt;=5.245,D67&lt;0.8),1.7,IF(AND(G67&lt;0.568,D67&gt;=1.55,B67&gt;=2.6,A67&lt;6.15,D67&gt;=0.8),5.1,IF(AND(G67&gt;=0.568,D67&gt;=1.55,B67&gt;=2.6,A67&lt;6.15,D67&gt;=0.8),5,IF(AND(A67&gt;=6.6,B67&gt;=3.15,A67&lt;7.05,A67&gt;=6.15,D67&gt;=0.8),5.78,IF(AND(G67&lt;0.165,G67&lt;0.273,D67&lt;1.55,B67&gt;=2.6,A67&lt;6.15,D67&gt;=0.8),4.1,IF(AND(G67&gt;=0.165,G67&lt;0.273,D67&lt;1.55,B67&gt;=2.6,A67&lt;6.15,D67&gt;=0.8),4.5,IF(AND(D67&lt;1.35,G67&gt;=0.273,D67&lt;1.55,B67&gt;=2.6,A67&lt;6.15,D67&gt;=0.8),4.08,IF(AND(D67&gt;=1.35,G67&gt;=0.273,D67&lt;1.55,B67&gt;=2.6,A67&lt;6.15,D67&gt;=0.8),4.4,IF(AND(D67&lt;1.45,F67&lt;2.5,B67&lt;3.15,A67&lt;7.05,A67&gt;=6.15,D67&gt;=0.8),4.38,IF(AND(D67&gt;=1.45,F67&lt;2.5,B67&lt;3.15,A67&lt;7.05,A67&gt;=6.15,D67&gt;=0.8),4.75,IF(AND(D67&gt;=2.25,F67&gt;=2.5,B67&lt;3.15,A67&lt;7.05,A67&gt;=6.15,D67&gt;=0.8),5.16,IF(AND(H67&lt;11.488,A67&lt;6.6,B67&gt;=3.15,A67&lt;7.05,A67&gt;=6.15,D67&gt;=0.8),6,IF(AND(H67&gt;=14.396,D67&lt;0.25,G67&lt;0.948,D67&lt;0.5,A67&gt;=4.5,H67&gt;=5.245,D67&lt;0.8),1.3,IF(AND(A67&gt;=5.55,D67&gt;=0.25,G67&lt;0.948,D67&lt;0.5,A67&gt;=4.5,H67&gt;=5.245,D67&lt;0.8),1.7,IF(AND(D67&lt;1.85,D67&lt;2.25,F67&gt;=2.5,B67&lt;3.15,A67&lt;7.05,A67&gt;=6.15,D67&gt;=0.8),5.6,IF(AND(G67&lt;0.669,H67&gt;=11.488,A67&lt;6.6,B67&gt;=3.15,A67&lt;7.05,A67&gt;=6.15,D67&gt;=0.8),4.7,IF(AND(G67&gt;=0.669,H67&gt;=11.488,A67&lt;6.6,B67&gt;=3.15,A67&lt;7.05,A67&gt;=6.15,D67&gt;=0.8),5.22,IF(AND(H67&lt;6.543,H67&lt;14.396,D67&lt;0.25,G67&lt;0.948,D67&lt;0.5,A67&gt;=4.5,H67&gt;=5.245,D67&lt;0.8),1.4,IF(AND(A67&lt;4.95,A67&lt;5.55,D67&gt;=0.25,G67&lt;0.948,D67&lt;0.5,A67&gt;=4.5,H67&gt;=5.245,D67&lt;0.8),1.4,IF(AND(A67&gt;=4.95,A67&lt;5.55,D67&gt;=0.25,G67&lt;0.948,D67&lt;0.5,A67&gt;=4.5,H67&gt;=5.245,D67&lt;0.8),1.48,IF(AND(H67&lt;10.667,D67&gt;=1.85,D67&lt;2.25,F67&gt;=2.5,B67&lt;3.15,A67&lt;7.05,A67&gt;=6.15,D67&gt;=0.8),5.25,IF(AND(H67&gt;=10.667,D67&gt;=1.85,D67&lt;2.25,F67&gt;=2.5,B67&lt;3.15,A67&lt;7.05,A67&gt;=6.15,D67&gt;=0.8),5.55,IF(AND(G67&lt;0.063,H67&gt;=6.543,H67&lt;14.396,D67&lt;0.25,G67&lt;0.948,D67&lt;0.5,A67&gt;=4.5,H67&gt;=5.245,D67&lt;0.8),1.4,IF(AND(H67&lt;9.212,G67&gt;=0.063,H67&gt;=6.543,H67&lt;14.396,D67&lt;0.25,G67&lt;0.948,D67&lt;0.5,A67&gt;=4.5,H67&gt;=5.245,D67&lt;0.8),1.475,IF(AND(H67&gt;=9.212,G67&gt;=0.063,H67&gt;=6.543,H67&lt;14.396,D67&lt;0.25,G67&lt;0.948,D67&lt;0.5,A67&gt;=4.5,H67&gt;=5.245,D67&lt;0.8),1.5,"shouldnthappen"))))))))))))))))))))))))))))))))</f>
        <v>4.08</v>
      </c>
      <c r="AN67" s="1" t="n">
        <f aca="false">IF(AND(D67&lt;0.7,A67&gt;=5.55),1.633,IF(AND(G67&lt;0.38,B67&lt;2.8,A67&lt;5.55),4.3,IF(AND(G67&gt;=0.38,B67&lt;2.8,A67&lt;5.55),3.325,IF(AND(D67&gt;=0.35,B67&gt;=2.8,A67&lt;5.55),1.6,IF(AND(B67&gt;=3.4,A67&lt;4.8,D67&lt;0.35,B67&gt;=2.8,A67&lt;5.55),1,IF(AND(H67&gt;=11.789,A67&lt;5.9,D67&lt;1.55,D67&gt;=0.7,A67&gt;=5.55),4.325,IF(AND(F67&gt;=2.5,A67&gt;=5.9,D67&lt;1.55,D67&gt;=0.7,A67&gt;=5.55),5.05,IF(AND(D67&lt;1.9,A67&gt;=7.25,D67&gt;=1.55,D67&gt;=0.7,A67&gt;=5.55),6.3,IF(AND(D67&gt;=1.9,A67&gt;=7.25,D67&gt;=1.55,D67&gt;=0.7,A67&gt;=5.55),6.4,IF(AND(A67&lt;4.35,B67&lt;3.4,A67&lt;4.8,D67&lt;0.35,B67&gt;=2.8,A67&lt;5.55),1.1,IF(AND(G67&gt;=0.934,B67&lt;3.45,A67&gt;=4.8,D67&lt;0.35,B67&gt;=2.8,A67&lt;5.55),1.7,IF(AND(H67&gt;=14.877,B67&gt;=3.45,A67&gt;=4.8,D67&lt;0.35,B67&gt;=2.8,A67&lt;5.55),1.3,IF(AND(B67&lt;2.6,H67&lt;11.789,A67&lt;5.9,D67&lt;1.55,D67&gt;=0.7,A67&gt;=5.55),3.9,IF(AND(B67&gt;=2.6,H67&lt;11.789,A67&lt;5.9,D67&lt;1.55,D67&gt;=0.7,A67&gt;=5.55),4.26,IF(AND(A67&lt;6.6,F67&lt;2.5,A67&gt;=5.9,D67&lt;1.55,D67&gt;=0.7,A67&gt;=5.55),4.625,IF(AND(A67&gt;=6.6,F67&lt;2.5,A67&gt;=5.9,D67&lt;1.55,D67&gt;=0.7,A67&gt;=5.55),4.475,IF(AND(B67&lt;2.6,D67&lt;2.05,A67&lt;7.25,D67&gt;=1.55,D67&gt;=0.7,A67&gt;=5.55),5.8,IF(AND(G67&gt;=0.743,D67&gt;=2.05,A67&lt;7.25,D67&gt;=1.55,D67&gt;=0.7,A67&gt;=5.55),5.1,IF(AND(G67&lt;0.422,A67&gt;=4.35,B67&lt;3.4,A67&lt;4.8,D67&lt;0.35,B67&gt;=2.8,A67&lt;5.55),1.367,IF(AND(G67&gt;=0.422,A67&gt;=4.35,B67&lt;3.4,A67&lt;4.8,D67&lt;0.35,B67&gt;=2.8,A67&lt;5.55),1.3,IF(AND(A67&lt;5.05,G67&lt;0.934,B67&lt;3.45,A67&gt;=4.8,D67&lt;0.35,B67&gt;=2.8,A67&lt;5.55),1.525,IF(AND(A67&gt;=5.05,G67&lt;0.934,B67&lt;3.45,A67&gt;=4.8,D67&lt;0.35,B67&gt;=2.8,A67&lt;5.55),1.5,IF(AND(G67&gt;=0.585,H67&lt;14.877,B67&gt;=3.45,A67&gt;=4.8,D67&lt;0.35,B67&gt;=2.8,A67&lt;5.55),1.54,IF(AND(G67&gt;=0.537,G67&lt;0.743,D67&gt;=2.05,A67&lt;7.25,D67&gt;=1.55,D67&gt;=0.7,A67&gt;=5.55),5.833,IF(AND(D67&gt;=0.25,G67&lt;0.585,H67&lt;14.877,B67&gt;=3.45,A67&gt;=4.8,D67&lt;0.35,B67&gt;=2.8,A67&lt;5.55),1.367,IF(AND(D67&lt;1.75,H67&lt;13.795,B67&gt;=2.6,D67&lt;2.05,A67&lt;7.25,D67&gt;=1.55,D67&gt;=0.7,A67&gt;=5.55),5.45,IF(AND(B67&lt;2.85,H67&gt;=13.795,B67&gt;=2.6,D67&lt;2.05,A67&lt;7.25,D67&gt;=1.55,D67&gt;=0.7,A67&gt;=5.55),5.1,IF(AND(B67&gt;=2.85,H67&gt;=13.795,B67&gt;=2.6,D67&lt;2.05,A67&lt;7.25,D67&gt;=1.55,D67&gt;=0.7,A67&gt;=5.55),4.82,IF(AND(G67&lt;0.353,G67&lt;0.537,G67&lt;0.743,D67&gt;=2.05,A67&lt;7.25,D67&gt;=1.55,D67&gt;=0.7,A67&gt;=5.55),5.425,IF(AND(G67&gt;=0.353,G67&lt;0.537,G67&lt;0.743,D67&gt;=2.05,A67&lt;7.25,D67&gt;=1.55,D67&gt;=0.7,A67&gt;=5.55),5.62,IF(AND(G67&lt;0.311,D67&lt;0.25,G67&lt;0.585,H67&lt;14.877,B67&gt;=3.45,A67&gt;=4.8,D67&lt;0.35,B67&gt;=2.8,A67&lt;5.55),1.5,IF(AND(G67&gt;=0.311,D67&lt;0.25,G67&lt;0.585,H67&lt;14.877,B67&gt;=3.45,A67&gt;=4.8,D67&lt;0.35,B67&gt;=2.8,A67&lt;5.55),1.4,IF(AND(B67&gt;=3.1,D67&gt;=1.75,H67&lt;13.795,B67&gt;=2.6,D67&lt;2.05,A67&lt;7.25,D67&gt;=1.55,D67&gt;=0.7,A67&gt;=5.55),5.1,IF(AND(B67&lt;2.85,B67&lt;3.1,D67&gt;=1.75,H67&lt;13.795,B67&gt;=2.6,D67&lt;2.05,A67&lt;7.25,D67&gt;=1.55,D67&gt;=0.7,A67&gt;=5.55),5.2,IF(AND(B67&gt;=2.85,B67&lt;3.1,D67&gt;=1.75,H67&lt;13.795,B67&gt;=2.6,D67&lt;2.05,A67&lt;7.25,D67&gt;=1.55,D67&gt;=0.7,A67&gt;=5.55),5.2,"shouldnthappen")))))))))))))))))))))))))))))))))))</f>
        <v>4.26</v>
      </c>
      <c r="AO67" s="1" t="n">
        <f aca="false">IF(AND(H67&gt;=14.529,G67&lt;0.633,D67&lt;0.8),1.3,IF(AND(A67&lt;5.05,G67&gt;=0.633,D67&lt;0.8),1.35,IF(AND(H67&gt;=14.379,H67&lt;14.529,G67&lt;0.633,D67&lt;0.8),1.7,IF(AND(B67&lt;3.35,A67&gt;=5.05,G67&gt;=0.633,D67&lt;0.8),1.7,IF(AND(D67&gt;=1.45,A67&lt;5.95,F67&lt;2.5,D67&gt;=0.8),4.5,IF(AND(D67&lt;1.35,A67&gt;=5.95,F67&lt;2.5,D67&gt;=0.8),4,IF(AND(D67&lt;1.85,G67&gt;=0.845,F67&gt;=2.5,D67&gt;=0.8),4.8,IF(AND(B67&gt;=4.3,H67&lt;14.379,H67&lt;14.529,G67&lt;0.633,D67&lt;0.8),1.5,IF(AND(A67&lt;5.25,B67&gt;=3.35,A67&gt;=5.05,G67&gt;=0.633,D67&lt;0.8),1.55,IF(AND(A67&gt;=5.25,B67&gt;=3.35,A67&gt;=5.05,G67&gt;=0.633,D67&lt;0.8),1.633,IF(AND(A67&lt;5.05,D67&lt;1.45,A67&lt;5.95,F67&lt;2.5,D67&gt;=0.8),3.3,IF(AND(G67&lt;0.293,D67&gt;=1.35,A67&gt;=5.95,F67&lt;2.5,D67&gt;=0.8),5,IF(AND(A67&gt;=6.6,D67&lt;2.05,G67&lt;0.845,F67&gt;=2.5,D67&gt;=0.8),5.8,IF(AND(B67&lt;3.05,D67&gt;=2.05,G67&lt;0.845,F67&gt;=2.5,D67&gt;=0.8),6.15,IF(AND(B67&lt;2.9,D67&gt;=1.85,G67&gt;=0.845,F67&gt;=2.5,D67&gt;=0.8),5.1,IF(AND(B67&gt;=2.9,D67&gt;=1.85,G67&gt;=0.845,F67&gt;=2.5,D67&gt;=0.8),5.2,IF(AND(B67&gt;=3.8,B67&lt;4.3,H67&lt;14.379,H67&lt;14.529,G67&lt;0.633,D67&lt;0.8),1.333,IF(AND(A67&lt;6.25,G67&gt;=0.293,D67&gt;=1.35,A67&gt;=5.95,F67&lt;2.5,D67&gt;=0.8),4.6,IF(AND(H67&lt;10.351,A67&lt;6.6,D67&lt;2.05,G67&lt;0.845,F67&gt;=2.5,D67&gt;=0.8),5.4,IF(AND(G67&gt;=0.364,B67&gt;=3.05,D67&gt;=2.05,G67&lt;0.845,F67&gt;=2.5,D67&gt;=0.8),5.66,IF(AND(G67&gt;=0.447,B67&lt;3.8,B67&lt;4.3,H67&lt;14.379,H67&lt;14.529,G67&lt;0.633,D67&lt;0.8),1.3,IF(AND(H67&lt;6.247,A67&lt;5.65,A67&gt;=5.05,D67&lt;1.45,A67&lt;5.95,F67&lt;2.5,D67&gt;=0.8),4.033,IF(AND(D67&lt;1.25,A67&gt;=5.65,A67&gt;=5.05,D67&lt;1.45,A67&lt;5.95,F67&lt;2.5,D67&gt;=0.8),3.88,IF(AND(D67&gt;=1.25,A67&gt;=5.65,A67&gt;=5.05,D67&lt;1.45,A67&lt;5.95,F67&lt;2.5,D67&gt;=0.8),4.35,IF(AND(B67&lt;2.65,A67&gt;=6.25,G67&gt;=0.293,D67&gt;=1.35,A67&gt;=5.95,F67&lt;2.5,D67&gt;=0.8),4.9,IF(AND(B67&lt;2.75,H67&gt;=10.351,A67&lt;6.6,D67&lt;2.05,G67&lt;0.845,F67&gt;=2.5,D67&gt;=0.8),5.1,IF(AND(B67&gt;=2.75,H67&gt;=10.351,A67&lt;6.6,D67&lt;2.05,G67&lt;0.845,F67&gt;=2.5,D67&gt;=0.8),4.95,IF(AND(B67&lt;3.15,G67&lt;0.364,B67&gt;=3.05,D67&gt;=2.05,G67&lt;0.845,F67&gt;=2.5,D67&gt;=0.8),5.28,IF(AND(B67&gt;=3.15,G67&lt;0.364,B67&gt;=3.05,D67&gt;=2.05,G67&lt;0.845,F67&gt;=2.5,D67&gt;=0.8),5.5,IF(AND(H67&lt;9.212,G67&lt;0.447,B67&lt;3.8,B67&lt;4.3,H67&lt;14.379,H67&lt;14.529,G67&lt;0.633,D67&lt;0.8),1.4,IF(AND(G67&lt;0.356,H67&gt;=6.247,A67&lt;5.65,A67&gt;=5.05,D67&lt;1.45,A67&lt;5.95,F67&lt;2.5,D67&gt;=0.8),4.2,IF(AND(B67&lt;3,B67&gt;=2.65,A67&gt;=6.25,G67&gt;=0.293,D67&gt;=1.35,A67&gt;=5.95,F67&lt;2.5,D67&gt;=0.8),4.6,IF(AND(B67&gt;=3,B67&gt;=2.65,A67&gt;=6.25,G67&gt;=0.293,D67&gt;=1.35,A67&gt;=5.95,F67&lt;2.5,D67&gt;=0.8),4.7,IF(AND(A67&lt;5.05,H67&gt;=9.212,G67&lt;0.447,B67&lt;3.8,B67&lt;4.3,H67&lt;14.379,H67&lt;14.529,G67&lt;0.633,D67&lt;0.8),1.533,IF(AND(A67&gt;=5.05,H67&gt;=9.212,G67&lt;0.447,B67&lt;3.8,B67&lt;4.3,H67&lt;14.379,H67&lt;14.529,G67&lt;0.633,D67&lt;0.8),1.425,IF(AND(A67&lt;5.35,G67&gt;=0.356,H67&gt;=6.247,A67&lt;5.65,A67&gt;=5.05,D67&lt;1.45,A67&lt;5.95,F67&lt;2.5,D67&gt;=0.8),3.9,IF(AND(A67&gt;=5.35,G67&gt;=0.356,H67&gt;=6.247,A67&lt;5.65,A67&gt;=5.05,D67&lt;1.45,A67&lt;5.95,F67&lt;2.5,D67&gt;=0.8),3.72,"shouldnthappen")))))))))))))))))))))))))))))))))))))</f>
        <v>3.72</v>
      </c>
      <c r="AP67" s="1" t="n">
        <f aca="false">IF(AND(F67&gt;=1.5,A67&lt;5.55),3.84,IF(AND(G67&gt;=0.52,A67&lt;4.75,F67&lt;1.5,A67&lt;5.55),1.16,IF(AND(A67&lt;5.65,A67&lt;5.85,D67&lt;1.55,A67&gt;=5.55),4.2,IF(AND(A67&gt;=5.65,A67&lt;5.85,D67&lt;1.55,A67&gt;=5.55),3.167,IF(AND(G67&gt;=0.798,A67&gt;=5.85,D67&lt;1.55,A67&gt;=5.55),4,IF(AND(F67&lt;2.5,H67&lt;14.1,D67&gt;=1.55,A67&gt;=5.55),4.84,IF(AND(A67&lt;7.2,H67&gt;=14.1,D67&gt;=1.55,A67&gt;=5.55),5.633,IF(AND(A67&gt;=7.2,H67&gt;=14.1,D67&gt;=1.55,A67&gt;=5.55),6.6,IF(AND(G67&lt;0.161,G67&lt;0.52,A67&lt;4.75,F67&lt;1.5,A67&lt;5.55),1.5,IF(AND(D67&gt;=0.5,G67&lt;0.676,A67&gt;=4.75,F67&lt;1.5,A67&lt;5.55),1.6,IF(AND(H67&lt;11.016,G67&gt;=0.676,A67&gt;=4.75,F67&lt;1.5,A67&lt;5.55),1.75,IF(AND(G67&lt;0.209,G67&lt;0.798,A67&gt;=5.85,D67&lt;1.55,A67&gt;=5.55),4.5,IF(AND(G67&gt;=0.74,F67&gt;=2.5,H67&lt;14.1,D67&gt;=1.55,A67&gt;=5.55),6.225,IF(AND(B67&lt;2.95,G67&gt;=0.161,G67&lt;0.52,A67&lt;4.75,F67&lt;1.5,A67&lt;5.55),1.4,IF(AND(B67&gt;=2.95,G67&gt;=0.161,G67&lt;0.52,A67&lt;4.75,F67&lt;1.5,A67&lt;5.55),1.34,IF(AND(B67&lt;3.15,D67&lt;0.5,G67&lt;0.676,A67&gt;=4.75,F67&lt;1.5,A67&lt;5.55),1.52,IF(AND(D67&lt;0.25,H67&gt;=11.016,G67&gt;=0.676,A67&gt;=4.75,F67&lt;1.5,A67&lt;5.55),1.567,IF(AND(D67&gt;=0.25,H67&gt;=11.016,G67&gt;=0.676,A67&gt;=4.75,F67&lt;1.5,A67&lt;5.55),1.5,IF(AND(H67&lt;7.47,G67&gt;=0.209,G67&lt;0.798,A67&gt;=5.85,D67&lt;1.55,A67&gt;=5.55),5.05,IF(AND(B67&lt;2.85,G67&lt;0.74,F67&gt;=2.5,H67&lt;14.1,D67&gt;=1.55,A67&gt;=5.55),5.35,IF(AND(B67&lt;3.3,B67&gt;=3.15,D67&lt;0.5,G67&lt;0.676,A67&gt;=4.75,F67&lt;1.5,A67&lt;5.55),1.2,IF(AND(D67&lt;1.45,H67&gt;=7.47,G67&gt;=0.209,G67&lt;0.798,A67&gt;=5.85,D67&lt;1.55,A67&gt;=5.55),4.66,IF(AND(D67&gt;=1.45,H67&gt;=7.47,G67&gt;=0.209,G67&lt;0.798,A67&gt;=5.85,D67&lt;1.55,A67&gt;=5.55),4.64,IF(AND(A67&gt;=7.05,B67&gt;=2.85,G67&lt;0.74,F67&gt;=2.5,H67&lt;14.1,D67&gt;=1.55,A67&gt;=5.55),5.8,IF(AND(B67&gt;=3.25,A67&lt;7.05,B67&gt;=2.85,G67&lt;0.74,F67&gt;=2.5,H67&lt;14.1,D67&gt;=1.55,A67&gt;=5.55),5.7,IF(AND(H67&gt;=13.641,D67&lt;0.25,B67&gt;=3.3,B67&gt;=3.15,D67&lt;0.5,G67&lt;0.676,A67&gt;=4.75,F67&lt;1.5,A67&lt;5.55),1.3,IF(AND(D67&lt;0.35,D67&gt;=0.25,B67&gt;=3.3,B67&gt;=3.15,D67&lt;0.5,G67&lt;0.676,A67&gt;=4.75,F67&lt;1.5,A67&lt;5.55),1.367,IF(AND(D67&gt;=0.35,D67&gt;=0.25,B67&gt;=3.3,B67&gt;=3.15,D67&lt;0.5,G67&lt;0.676,A67&gt;=4.75,F67&lt;1.5,A67&lt;5.55),1.3,IF(AND(A67&lt;6.35,B67&lt;3.25,A67&lt;7.05,B67&gt;=2.85,G67&lt;0.74,F67&gt;=2.5,H67&lt;14.1,D67&gt;=1.55,A67&gt;=5.55),5.6,IF(AND(A67&gt;=6.35,B67&lt;3.25,A67&lt;7.05,B67&gt;=2.85,G67&lt;0.74,F67&gt;=2.5,H67&lt;14.1,D67&gt;=1.55,A67&gt;=5.55),5.325,IF(AND(A67&lt;5.1,H67&lt;13.641,D67&lt;0.25,B67&gt;=3.3,B67&gt;=3.15,D67&lt;0.5,G67&lt;0.676,A67&gt;=4.75,F67&lt;1.5,A67&lt;5.55),1.4,IF(AND(H67&gt;=11.031,A67&gt;=5.1,H67&lt;13.641,D67&lt;0.25,B67&gt;=3.3,B67&gt;=3.15,D67&lt;0.5,G67&lt;0.676,A67&gt;=4.75,F67&lt;1.5,A67&lt;5.55),1.4,IF(AND(A67&lt;5.45,H67&lt;11.031,A67&gt;=5.1,H67&lt;13.641,D67&lt;0.25,B67&gt;=3.3,B67&gt;=3.15,D67&lt;0.5,G67&lt;0.676,A67&gt;=4.75,F67&lt;1.5,A67&lt;5.55),1.5,IF(AND(A67&gt;=5.45,H67&lt;11.031,A67&gt;=5.1,H67&lt;13.641,D67&lt;0.25,B67&gt;=3.3,B67&gt;=3.15,D67&lt;0.5,G67&lt;0.676,A67&gt;=4.75,F67&lt;1.5,A67&lt;5.55),1.4,"shouldnthappen"))))))))))))))))))))))))))))))))))</f>
        <v>4.2</v>
      </c>
      <c r="AQ67" s="1" t="n">
        <f aca="false">IF(AND(H67&lt;6.926,D67&gt;=0.35,F67&lt;1.5),1.9,IF(AND(G67&gt;=0.869,D67&gt;=1.75,F67&gt;=1.5),5.15,IF(AND(A67&lt;4.35,A67&lt;5.05,D67&lt;0.35,F67&lt;1.5),1.1,IF(AND(H67&lt;6.089,A67&gt;=5.05,D67&lt;0.35,F67&lt;1.5),1.7,IF(AND(H67&gt;=13.089,H67&gt;=6.926,D67&gt;=0.35,F67&lt;1.5),1.3,IF(AND(G67&lt;0.695,D67&lt;1.15,D67&lt;1.75,F67&gt;=1.5),3.62,IF(AND(G67&gt;=0.695,D67&lt;1.15,D67&lt;1.75,F67&gt;=1.5),3,IF(AND(G67&gt;=0.585,H67&gt;=6.089,A67&gt;=5.05,D67&lt;0.35,F67&lt;1.5),1.5,IF(AND(H67&lt;9.582,H67&lt;13.089,H67&gt;=6.926,D67&gt;=0.35,F67&lt;1.5),1.5,IF(AND(H67&gt;=9.582,H67&lt;13.089,H67&gt;=6.926,D67&gt;=0.35,F67&lt;1.5),1.6,IF(AND(D67&lt;1.35,H67&lt;9.349,D67&gt;=1.15,D67&lt;1.75,F67&gt;=1.5),3.867,IF(AND(D67&lt;2.05,A67&lt;7.05,G67&lt;0.869,D67&gt;=1.75,F67&gt;=1.5),4.9,IF(AND(B67&gt;=3.3,A67&gt;=7.05,G67&lt;0.869,D67&gt;=1.75,F67&gt;=1.5),6.1,IF(AND(G67&lt;0.347,H67&lt;11.218,A67&gt;=4.35,A67&lt;5.05,D67&lt;0.35,F67&lt;1.5),1.4,IF(AND(G67&gt;=0.347,H67&lt;11.218,A67&gt;=4.35,A67&lt;5.05,D67&lt;0.35,F67&lt;1.5),1.5,IF(AND(G67&gt;=0.265,H67&gt;=11.218,A67&gt;=4.35,A67&lt;5.05,D67&lt;0.35,F67&lt;1.5),1.45,IF(AND(A67&gt;=5.4,G67&lt;0.585,H67&gt;=6.089,A67&gt;=5.05,D67&lt;0.35,F67&lt;1.5),1.35,IF(AND(B67&gt;=2.9,D67&gt;=1.35,H67&lt;9.349,D67&gt;=1.15,D67&lt;1.75,F67&gt;=1.5),4.6,IF(AND(D67&gt;=1.35,A67&lt;6.15,H67&gt;=9.349,D67&gt;=1.15,D67&lt;1.75,F67&gt;=1.5),4.54,IF(AND(H67&lt;10.927,A67&gt;=6.15,H67&gt;=9.349,D67&gt;=1.15,D67&lt;1.75,F67&gt;=1.5),4.3,IF(AND(G67&lt;0.512,D67&gt;=2.05,A67&lt;7.05,G67&lt;0.869,D67&gt;=1.75,F67&gt;=1.5),5.533,IF(AND(G67&gt;=0.512,D67&gt;=2.05,A67&lt;7.05,G67&lt;0.869,D67&gt;=1.75,F67&gt;=1.5),5.88,IF(AND(H67&lt;11.551,B67&lt;3.3,A67&gt;=7.05,G67&lt;0.869,D67&gt;=1.75,F67&gt;=1.5),6.3,IF(AND(G67&lt;0.227,G67&lt;0.265,H67&gt;=11.218,A67&gt;=4.35,A67&lt;5.05,D67&lt;0.35,F67&lt;1.5),1.4,IF(AND(G67&gt;=0.227,G67&lt;0.265,H67&gt;=11.218,A67&gt;=4.35,A67&lt;5.05,D67&lt;0.35,F67&lt;1.5),1.26,IF(AND(H67&lt;11.031,A67&lt;5.4,G67&lt;0.585,H67&gt;=6.089,A67&gt;=5.05,D67&lt;0.35,F67&lt;1.5),1.5,IF(AND(H67&gt;=11.031,A67&lt;5.4,G67&lt;0.585,H67&gt;=6.089,A67&gt;=5.05,D67&lt;0.35,F67&lt;1.5),1.4,IF(AND(A67&lt;5.45,B67&lt;2.9,D67&gt;=1.35,H67&lt;9.349,D67&gt;=1.15,D67&lt;1.75,F67&gt;=1.5),4.5,IF(AND(A67&lt;5.9,D67&lt;1.35,A67&lt;6.15,H67&gt;=9.349,D67&gt;=1.15,D67&lt;1.75,F67&gt;=1.5),4.2,IF(AND(A67&gt;=5.9,D67&lt;1.35,A67&lt;6.15,H67&gt;=9.349,D67&gt;=1.15,D67&lt;1.75,F67&gt;=1.5),4,IF(AND(A67&gt;=6.75,H67&gt;=10.927,A67&gt;=6.15,H67&gt;=9.349,D67&gt;=1.15,D67&lt;1.75,F67&gt;=1.5),4.767,IF(AND(B67&lt;2.9,H67&gt;=11.551,B67&lt;3.3,A67&gt;=7.05,G67&lt;0.869,D67&gt;=1.75,F67&gt;=1.5),6.7,IF(AND(B67&gt;=2.9,H67&gt;=11.551,B67&lt;3.3,A67&gt;=7.05,G67&lt;0.869,D67&gt;=1.75,F67&gt;=1.5),6.6,IF(AND(B67&lt;2.45,A67&gt;=5.45,B67&lt;2.9,D67&gt;=1.35,H67&lt;9.349,D67&gt;=1.15,D67&lt;1.75,F67&gt;=1.5),5,IF(AND(B67&gt;=2.45,A67&gt;=5.45,B67&lt;2.9,D67&gt;=1.35,H67&lt;9.349,D67&gt;=1.15,D67&lt;1.75,F67&gt;=1.5),5.1,IF(AND(H67&lt;11.166,A67&lt;6.75,H67&gt;=10.927,A67&gt;=6.15,H67&gt;=9.349,D67&gt;=1.15,D67&lt;1.75,F67&gt;=1.5),4.9,IF(AND(G67&lt;0.228,H67&gt;=11.166,A67&lt;6.75,H67&gt;=10.927,A67&gt;=6.15,H67&gt;=9.349,D67&gt;=1.15,D67&lt;1.75,F67&gt;=1.5),4.7,IF(AND(H67&lt;13.531,G67&gt;=0.228,H67&gt;=11.166,A67&lt;6.75,H67&gt;=10.927,A67&gt;=6.15,H67&gt;=9.349,D67&gt;=1.15,D67&lt;1.75,F67&gt;=1.5),4.4,IF(AND(H67&gt;=13.531,G67&gt;=0.228,H67&gt;=11.166,A67&lt;6.75,H67&gt;=10.927,A67&gt;=6.15,H67&gt;=9.349,D67&gt;=1.15,D67&lt;1.75,F67&gt;=1.5),4.6,"shouldnthappen")))))))))))))))))))))))))))))))))))))))</f>
        <v>3.867</v>
      </c>
      <c r="AR67" s="1" t="n">
        <f aca="false">IF(AND(G67&gt;=0.93,B67&lt;3.65,F67&lt;1.5),1.7,IF(AND(H67&lt;6.542,B67&gt;=3.65,F67&lt;1.5),1.767,IF(AND(A67&gt;=7.05,D67&gt;=1.55,F67&gt;=1.5),6.3,IF(AND(G67&lt;0.123,H67&gt;=6.542,B67&gt;=3.65,F67&lt;1.5),1.367,IF(AND(A67&lt;5.15,A67&lt;5.65,D67&lt;1.55,F67&gt;=1.5),3.15,IF(AND(A67&lt;4.8,G67&gt;=0.447,G67&lt;0.93,B67&lt;3.65,F67&lt;1.5),1.24,IF(AND(A67&gt;=4.8,G67&gt;=0.447,G67&lt;0.93,B67&lt;3.65,F67&lt;1.5),1.4,IF(AND(G67&lt;0.151,G67&gt;=0.123,H67&gt;=6.542,B67&gt;=3.65,F67&lt;1.5),1.7,IF(AND(G67&gt;=0.151,G67&gt;=0.123,H67&gt;=6.542,B67&gt;=3.65,F67&lt;1.5),1.5,IF(AND(D67&gt;=1.45,A67&gt;=5.15,A67&lt;5.65,D67&lt;1.55,F67&gt;=1.5),4.5,IF(AND(B67&lt;2.65,D67&gt;=1.35,A67&gt;=5.65,D67&lt;1.55,F67&gt;=1.5),4.9,IF(AND(G67&lt;0.527,F67&lt;2.5,A67&lt;7.05,D67&gt;=1.55,F67&gt;=1.5),5.075,IF(AND(G67&gt;=0.527,F67&lt;2.5,A67&lt;7.05,D67&gt;=1.55,F67&gt;=1.5),4.7,IF(AND(A67&lt;4.65,G67&lt;0.265,G67&lt;0.447,G67&lt;0.93,B67&lt;3.65,F67&lt;1.5),1.42,IF(AND(G67&lt;0.3,G67&gt;=0.265,G67&lt;0.447,G67&lt;0.93,B67&lt;3.65,F67&lt;1.5),1.6,IF(AND(G67&gt;=0.3,G67&gt;=0.265,G67&lt;0.447,G67&lt;0.93,B67&lt;3.65,F67&lt;1.5),1.4,IF(AND(G67&lt;0.356,D67&lt;1.45,A67&gt;=5.15,A67&lt;5.65,D67&lt;1.55,F67&gt;=1.5),4.125,IF(AND(D67&lt;1.1,A67&lt;6.2,D67&lt;1.35,A67&gt;=5.65,D67&lt;1.55,F67&gt;=1.5),4.1,IF(AND(D67&gt;=1.1,A67&lt;6.2,D67&lt;1.35,A67&gt;=5.65,D67&lt;1.55,F67&gt;=1.5),4.175,IF(AND(H67&gt;=13.433,A67&gt;=6.2,D67&lt;1.35,A67&gt;=5.65,D67&lt;1.55,F67&gt;=1.5),4.6,IF(AND(G67&lt;0.437,B67&gt;=2.65,D67&gt;=1.35,A67&gt;=5.65,D67&lt;1.55,F67&gt;=1.5),4.625,IF(AND(G67&gt;=0.437,B67&gt;=2.65,D67&gt;=1.35,A67&gt;=5.65,D67&lt;1.55,F67&gt;=1.5),4.75,IF(AND(B67&gt;=3.15,H67&lt;11.146,F67&gt;=2.5,A67&lt;7.05,D67&gt;=1.55,F67&gt;=1.5),5.667,IF(AND(B67&lt;2.65,H67&gt;=11.146,F67&gt;=2.5,A67&lt;7.05,D67&gt;=1.55,F67&gt;=1.5),5.8,IF(AND(B67&lt;3.3,A67&gt;=4.65,G67&lt;0.265,G67&lt;0.447,G67&lt;0.93,B67&lt;3.65,F67&lt;1.5),1.32,IF(AND(B67&gt;=3.3,A67&gt;=4.65,G67&lt;0.265,G67&lt;0.447,G67&lt;0.93,B67&lt;3.65,F67&lt;1.5),1.425,IF(AND(B67&lt;2.8,G67&gt;=0.356,D67&lt;1.45,A67&gt;=5.15,A67&lt;5.65,D67&lt;1.55,F67&gt;=1.5),3.86,IF(AND(B67&gt;=2.8,G67&gt;=0.356,D67&lt;1.45,A67&gt;=5.15,A67&lt;5.65,D67&lt;1.55,F67&gt;=1.5),3.6,IF(AND(B67&lt;2.6,H67&lt;13.433,A67&gt;=6.2,D67&lt;1.35,A67&gt;=5.65,D67&lt;1.55,F67&gt;=1.5),4.4,IF(AND(B67&gt;=2.6,H67&lt;13.433,A67&gt;=6.2,D67&lt;1.35,A67&gt;=5.65,D67&lt;1.55,F67&gt;=1.5),4.3,IF(AND(G67&lt;0.151,B67&lt;3.15,H67&lt;11.146,F67&gt;=2.5,A67&lt;7.05,D67&gt;=1.55,F67&gt;=1.5),5.5,IF(AND(H67&lt;15.52,B67&gt;=2.65,H67&gt;=11.146,F67&gt;=2.5,A67&lt;7.05,D67&gt;=1.55,F67&gt;=1.5),5.4,IF(AND(H67&gt;=15.52,B67&gt;=2.65,H67&gt;=11.146,F67&gt;=2.5,A67&lt;7.05,D67&gt;=1.55,F67&gt;=1.5),5.733,IF(AND(H67&lt;10.74,G67&gt;=0.151,B67&lt;3.15,H67&lt;11.146,F67&gt;=2.5,A67&lt;7.05,D67&gt;=1.55,F67&gt;=1.5),5.12,IF(AND(H67&gt;=10.74,G67&gt;=0.151,B67&lt;3.15,H67&lt;11.146,F67&gt;=2.5,A67&lt;7.05,D67&gt;=1.55,F67&gt;=1.5),4.9,"shouldnthappen")))))))))))))))))))))))))))))))))))</f>
        <v>3.6</v>
      </c>
      <c r="AS67" s="1" t="n">
        <f aca="false">IF(AND(F67&gt;=1.5,A67&lt;5.55),4.18,IF(AND(F67&gt;=2.5,B67&lt;2.75,A67&gt;=5.55),5.38,IF(AND(G67&gt;=0.587,B67&lt;3.75,F67&lt;1.5,A67&lt;5.55),1.48,IF(AND(H67&lt;6.51,B67&gt;=3.75,F67&lt;1.5,A67&lt;5.55),1.9,IF(AND(H67&gt;=6.51,B67&gt;=3.75,F67&lt;1.5,A67&lt;5.55),1.425,IF(AND(G67&gt;=0.868,F67&lt;2.5,B67&lt;2.75,A67&gt;=5.55),4.65,IF(AND(F67&lt;1.5,D67&lt;1.55,B67&gt;=2.75,A67&gt;=5.55),1.7,IF(AND(G67&gt;=0.857,D67&gt;=1.55,B67&gt;=2.75,A67&gt;=5.55),5.033,IF(AND(G67&gt;=0.518,G67&lt;0.587,B67&lt;3.75,F67&lt;1.5,A67&lt;5.55),1,IF(AND(D67&lt;1.05,G67&lt;0.868,F67&lt;2.5,B67&lt;2.75,A67&gt;=5.55),3.5,IF(AND(G67&lt;0.404,D67&gt;=1.05,G67&lt;0.868,F67&lt;2.5,B67&lt;2.75,A67&gt;=5.55),4.2,IF(AND(G67&gt;=0.404,D67&gt;=1.05,G67&lt;0.868,F67&lt;2.5,B67&lt;2.75,A67&gt;=5.55),3.94,IF(AND(F67&lt;2.5,B67&lt;2.95,F67&gt;=1.5,D67&lt;1.55,B67&gt;=2.75,A67&gt;=5.55),4.68,IF(AND(F67&gt;=2.5,B67&lt;2.95,F67&gt;=1.5,D67&lt;1.55,B67&gt;=2.75,A67&gt;=5.55),5.1,IF(AND(H67&lt;10.883,B67&gt;=2.95,F67&gt;=1.5,D67&lt;1.55,B67&gt;=2.75,A67&gt;=5.55),4.15,IF(AND(H67&gt;=10.883,B67&gt;=2.95,F67&gt;=1.5,D67&lt;1.55,B67&gt;=2.75,A67&gt;=5.55),4.5,IF(AND(H67&gt;=14.1,D67&lt;2.05,G67&lt;0.857,D67&gt;=1.55,B67&gt;=2.75,A67&gt;=5.55),6.6,IF(AND(G67&lt;0.063,B67&lt;3.15,G67&lt;0.518,G67&lt;0.587,B67&lt;3.75,F67&lt;1.5,A67&lt;5.55),1.4,IF(AND(G67&gt;=0.063,B67&lt;3.15,G67&lt;0.518,G67&lt;0.587,B67&lt;3.75,F67&lt;1.5,A67&lt;5.55),1.5,IF(AND(H67&gt;=10.563,B67&gt;=3.15,G67&lt;0.518,G67&lt;0.587,B67&lt;3.75,F67&lt;1.5,A67&lt;5.55),1.325,IF(AND(B67&lt;2.95,H67&lt;14.1,D67&lt;2.05,G67&lt;0.857,D67&gt;=1.55,B67&gt;=2.75,A67&gt;=5.55),6.125,IF(AND(A67&lt;6.65,G67&lt;0.364,D67&gt;=2.05,G67&lt;0.857,D67&gt;=1.55,B67&gt;=2.75,A67&gt;=5.55),5.45,IF(AND(G67&gt;=0.774,G67&gt;=0.364,D67&gt;=2.05,G67&lt;0.857,D67&gt;=1.55,B67&gt;=2.75,A67&gt;=5.55),5.4,IF(AND(H67&gt;=9.279,H67&lt;10.563,B67&gt;=3.15,G67&lt;0.518,G67&lt;0.587,B67&lt;3.75,F67&lt;1.5,A67&lt;5.55),1.475,IF(AND(D67&lt;1.65,B67&gt;=2.95,H67&lt;14.1,D67&lt;2.05,G67&lt;0.857,D67&gt;=1.55,B67&gt;=2.75,A67&gt;=5.55),5.8,IF(AND(B67&lt;3.15,A67&gt;=6.65,G67&lt;0.364,D67&gt;=2.05,G67&lt;0.857,D67&gt;=1.55,B67&gt;=2.75,A67&gt;=5.55),5.3,IF(AND(B67&gt;=3.15,A67&gt;=6.65,G67&lt;0.364,D67&gt;=2.05,G67&lt;0.857,D67&gt;=1.55,B67&gt;=2.75,A67&gt;=5.55),5.7,IF(AND(A67&gt;=6.75,G67&lt;0.774,G67&gt;=0.364,D67&gt;=2.05,G67&lt;0.857,D67&gt;=1.55,B67&gt;=2.75,A67&gt;=5.55),5.9,IF(AND(G67&lt;0.417,H67&lt;9.279,H67&lt;10.563,B67&gt;=3.15,G67&lt;0.518,G67&lt;0.587,B67&lt;3.75,F67&lt;1.5,A67&lt;5.55),1.4,IF(AND(G67&gt;=0.417,H67&lt;9.279,H67&lt;10.563,B67&gt;=3.15,G67&lt;0.518,G67&lt;0.587,B67&lt;3.75,F67&lt;1.5,A67&lt;5.55),1.3,IF(AND(A67&lt;6.3,D67&gt;=1.65,B67&gt;=2.95,H67&lt;14.1,D67&lt;2.05,G67&lt;0.857,D67&gt;=1.55,B67&gt;=2.75,A67&gt;=5.55),4.9,IF(AND(A67&gt;=6.3,D67&gt;=1.65,B67&gt;=2.95,H67&lt;14.1,D67&lt;2.05,G67&lt;0.857,D67&gt;=1.55,B67&gt;=2.75,A67&gt;=5.55),5.3,IF(AND(G67&gt;=0.657,A67&lt;6.75,G67&lt;0.774,G67&gt;=0.364,D67&gt;=2.05,G67&lt;0.857,D67&gt;=1.55,B67&gt;=2.75,A67&gt;=5.55),6,IF(AND(B67&lt;3.2,G67&lt;0.657,A67&lt;6.75,G67&lt;0.774,G67&gt;=0.364,D67&gt;=2.05,G67&lt;0.857,D67&gt;=1.55,B67&gt;=2.75,A67&gt;=5.55),5.6,IF(AND(B67&gt;=3.2,G67&lt;0.657,A67&lt;6.75,G67&lt;0.774,G67&gt;=0.364,D67&gt;=2.05,G67&lt;0.857,D67&gt;=1.55,B67&gt;=2.75,A67&gt;=5.55),5.65,"shouldnthappen")))))))))))))))))))))))))))))))))))</f>
        <v>4.68</v>
      </c>
      <c r="AT67" s="1" t="n">
        <f aca="false">IF(AND(H67&gt;=16.284,A67&gt;=5.55),6.533,IF(AND(G67&gt;=0.52,A67&lt;4.85,A67&lt;5.55),1.05,IF(AND(G67&lt;0.227,G67&lt;0.52,A67&lt;4.85,A67&lt;5.55),1.4,IF(AND(G67&gt;=0.227,G67&lt;0.52,A67&lt;4.85,A67&lt;5.55),1.3,IF(AND(D67&gt;=0.45,F67&lt;1.5,A67&gt;=4.85,A67&lt;5.55),1.667,IF(AND(B67&gt;=2.75,F67&gt;=1.5,A67&gt;=4.85,A67&lt;5.55),4.5,IF(AND(F67&lt;2.5,B67&gt;=3.15,H67&lt;16.284,A67&gt;=5.55),4.7,IF(AND(G67&gt;=0.934,D67&lt;0.45,F67&lt;1.5,A67&gt;=4.85,A67&lt;5.55),1.7,IF(AND(D67&gt;=1.2,B67&lt;2.75,F67&gt;=1.5,A67&gt;=4.85,A67&lt;5.55),4.25,IF(AND(G67&gt;=0.774,F67&gt;=2.5,B67&gt;=3.15,H67&lt;16.284,A67&gt;=5.55),5.4,IF(AND(B67&lt;3.1,G67&lt;0.934,D67&lt;0.45,F67&lt;1.5,A67&gt;=4.85,A67&lt;5.55),1.6,IF(AND(D67&lt;1.05,D67&lt;1.2,B67&lt;2.75,F67&gt;=1.5,A67&gt;=4.85,A67&lt;5.55),3.433,IF(AND(D67&gt;=1.05,D67&lt;1.2,B67&lt;2.75,F67&gt;=1.5,A67&gt;=4.85,A67&lt;5.55),3.267,IF(AND(H67&lt;8.486,D67&lt;1.35,F67&lt;2.5,B67&lt;3.15,H67&lt;16.284,A67&gt;=5.55),3.85,IF(AND(D67&gt;=1.55,D67&gt;=1.35,F67&lt;2.5,B67&lt;3.15,H67&lt;16.284,A67&gt;=5.55),5.1,IF(AND(H67&lt;10.464,A67&lt;6.35,F67&gt;=2.5,B67&lt;3.15,H67&lt;16.284,A67&gt;=5.55),5.08,IF(AND(H67&gt;=10.464,A67&lt;6.35,F67&gt;=2.5,B67&lt;3.15,H67&lt;16.284,A67&gt;=5.55),4.9,IF(AND(D67&lt;1.85,A67&gt;=6.35,F67&gt;=2.5,B67&lt;3.15,H67&lt;16.284,A67&gt;=5.55),5.8,IF(AND(H67&gt;=10.393,G67&lt;0.774,F67&gt;=2.5,B67&gt;=3.15,H67&lt;16.284,A67&gt;=5.55),5.425,IF(AND(B67&lt;2.6,H67&gt;=8.486,D67&lt;1.35,F67&lt;2.5,B67&lt;3.15,H67&lt;16.284,A67&gt;=5.55),3.9,IF(AND(G67&gt;=0.567,D67&lt;1.55,D67&gt;=1.35,F67&lt;2.5,B67&lt;3.15,H67&lt;16.284,A67&gt;=5.55),4.4,IF(AND(B67&lt;3.25,H67&lt;10.393,G67&lt;0.774,F67&gt;=2.5,B67&gt;=3.15,H67&lt;16.284,A67&gt;=5.55),5.7,IF(AND(B67&gt;=3.25,H67&lt;10.393,G67&lt;0.774,F67&gt;=2.5,B67&gt;=3.15,H67&lt;16.284,A67&gt;=5.55),5.98,IF(AND(G67&lt;0.079,G67&lt;0.338,B67&gt;=3.1,G67&lt;0.934,D67&lt;0.45,F67&lt;1.5,A67&gt;=4.85,A67&lt;5.55),1.425,IF(AND(B67&lt;3.35,G67&gt;=0.338,B67&gt;=3.1,G67&lt;0.934,D67&lt;0.45,F67&lt;1.5,A67&gt;=4.85,A67&lt;5.55),1.4,IF(AND(G67&lt;0.404,B67&gt;=2.6,H67&gt;=8.486,D67&lt;1.35,F67&lt;2.5,B67&lt;3.15,H67&lt;16.284,A67&gt;=5.55),4.3,IF(AND(G67&gt;=0.404,B67&gt;=2.6,H67&gt;=8.486,D67&lt;1.35,F67&lt;2.5,B67&lt;3.15,H67&lt;16.284,A67&gt;=5.55),4.025,IF(AND(B67&gt;=3.05,G67&lt;0.567,D67&lt;1.55,D67&gt;=1.35,F67&lt;2.5,B67&lt;3.15,H67&lt;16.284,A67&gt;=5.55),4.7,IF(AND(A67&lt;6.45,H67&lt;10.667,D67&gt;=1.85,A67&gt;=6.35,F67&gt;=2.5,B67&lt;3.15,H67&lt;16.284,A67&gt;=5.55),5.3,IF(AND(A67&gt;=6.45,H67&lt;10.667,D67&gt;=1.85,A67&gt;=6.35,F67&gt;=2.5,B67&lt;3.15,H67&lt;16.284,A67&gt;=5.55),5.167,IF(AND(B67&lt;2.95,H67&gt;=10.667,D67&gt;=1.85,A67&gt;=6.35,F67&gt;=2.5,B67&lt;3.15,H67&lt;16.284,A67&gt;=5.55),5.6,IF(AND(B67&gt;=2.95,H67&gt;=10.667,D67&gt;=1.85,A67&gt;=6.35,F67&gt;=2.5,B67&lt;3.15,H67&lt;16.284,A67&gt;=5.55),5.5,IF(AND(H67&lt;10.325,G67&gt;=0.079,G67&lt;0.338,B67&gt;=3.1,G67&lt;0.934,D67&lt;0.45,F67&lt;1.5,A67&gt;=4.85,A67&lt;5.55),1.5,IF(AND(G67&lt;0.385,B67&gt;=3.35,G67&gt;=0.338,B67&gt;=3.1,G67&lt;0.934,D67&lt;0.45,F67&lt;1.5,A67&gt;=4.85,A67&lt;5.55),1.5,IF(AND(G67&gt;=0.385,B67&gt;=3.35,G67&gt;=0.338,B67&gt;=3.1,G67&lt;0.934,D67&lt;0.45,F67&lt;1.5,A67&gt;=4.85,A67&lt;5.55),1.42,IF(AND(B67&lt;2.5,B67&lt;3.05,G67&lt;0.567,D67&lt;1.55,D67&gt;=1.35,F67&lt;2.5,B67&lt;3.15,H67&lt;16.284,A67&gt;=5.55),4.5,IF(AND(B67&gt;=2.5,B67&lt;3.05,G67&lt;0.567,D67&lt;1.55,D67&gt;=1.35,F67&lt;2.5,B67&lt;3.15,H67&lt;16.284,A67&gt;=5.55),4.56,IF(AND(H67&lt;12.506,H67&gt;=10.325,G67&gt;=0.079,G67&lt;0.338,B67&gt;=3.1,G67&lt;0.934,D67&lt;0.45,F67&lt;1.5,A67&gt;=4.85,A67&lt;5.55),1.2,IF(AND(H67&gt;=12.506,H67&gt;=10.325,G67&gt;=0.079,G67&lt;0.338,B67&gt;=3.1,G67&lt;0.934,D67&lt;0.45,F67&lt;1.5,A67&gt;=4.85,A67&lt;5.55),1.3,"shouldnthappen")))))))))))))))))))))))))))))))))))))))</f>
        <v>3.85</v>
      </c>
      <c r="AU67" s="1" t="n">
        <f aca="false">IF(AND(G67&gt;=0.52,B67&lt;3.05,F67&lt;1.5),1.1,IF(AND(G67&lt;0.35,G67&lt;0.52,B67&lt;3.05,F67&lt;1.5),1.4,IF(AND(G67&gt;=0.35,G67&lt;0.52,B67&lt;3.05,F67&lt;1.5),1.3,IF(AND(G67&gt;=0.227,G67&lt;0.347,B67&gt;=3.05,F67&lt;1.5),1.32,IF(AND(H67&lt;6.417,G67&gt;=0.347,B67&gt;=3.05,F67&lt;1.5),1.7,IF(AND(A67&gt;=7.25,A67&gt;=6.6,F67&gt;=2.5,F67&gt;=1.5),6.35,IF(AND(G67&lt;0.11,G67&lt;0.227,G67&lt;0.347,B67&gt;=3.05,F67&lt;1.5),1.333,IF(AND(H67&lt;9.441,H67&gt;=6.417,G67&gt;=0.347,B67&gt;=3.05,F67&lt;1.5),1.425,IF(AND(B67&lt;2.75,G67&lt;0.451,H67&lt;10.266,F67&lt;2.5,F67&gt;=1.5),4,IF(AND(B67&gt;=2.75,G67&lt;0.451,H67&lt;10.266,F67&lt;2.5,F67&gt;=1.5),4.433,IF(AND(G67&gt;=0.865,G67&gt;=0.451,H67&lt;10.266,F67&lt;2.5,F67&gt;=1.5),4.2,IF(AND(B67&lt;2.45,H67&lt;13.665,H67&gt;=10.266,F67&lt;2.5,F67&gt;=1.5),3.7,IF(AND(G67&lt;0.302,H67&gt;=13.665,H67&gt;=10.266,F67&lt;2.5,F67&gt;=1.5),5,IF(AND(B67&lt;2.9,A67&lt;6.1,A67&lt;6.6,F67&gt;=2.5,F67&gt;=1.5),5.06,IF(AND(B67&gt;=2.9,A67&lt;6.1,A67&lt;6.6,F67&gt;=2.5,F67&gt;=1.5),4.8,IF(AND(B67&lt;3.05,A67&gt;=6.1,A67&lt;6.6,F67&gt;=2.5,F67&gt;=1.5),5.6,IF(AND(B67&gt;=3.05,A67&gt;=6.1,A67&lt;6.6,F67&gt;=2.5,F67&gt;=1.5),5.267,IF(AND(H67&gt;=14.564,A67&lt;7.25,A67&gt;=6.6,F67&gt;=2.5,F67&gt;=1.5),5.6,IF(AND(H67&gt;=14.309,G67&gt;=0.11,G67&lt;0.227,G67&lt;0.347,B67&gt;=3.05,F67&lt;1.5),1.7,IF(AND(D67&lt;0.4,H67&gt;=9.441,H67&gt;=6.417,G67&gt;=0.347,B67&gt;=3.05,F67&lt;1.5),1.5,IF(AND(D67&gt;=0.4,H67&gt;=9.441,H67&gt;=6.417,G67&gt;=0.347,B67&gt;=3.05,F67&lt;1.5),1.633,IF(AND(A67&lt;5.35,G67&lt;0.865,G67&gt;=0.451,H67&lt;10.266,F67&lt;2.5,F67&gt;=1.5),3.15,IF(AND(D67&lt;1.45,G67&gt;=0.302,H67&gt;=13.665,H67&gt;=10.266,F67&lt;2.5,F67&gt;=1.5),4.74,IF(AND(D67&gt;=1.45,G67&gt;=0.302,H67&gt;=13.665,H67&gt;=10.266,F67&lt;2.5,F67&gt;=1.5),4.567,IF(AND(H67&lt;8.836,H67&lt;14.564,A67&lt;7.25,A67&gt;=6.6,F67&gt;=2.5,F67&gt;=1.5),5.7,IF(AND(H67&gt;=8.836,H67&lt;14.564,A67&lt;7.25,A67&gt;=6.6,F67&gt;=2.5,F67&gt;=1.5),5.9,IF(AND(H67&lt;11.53,H67&lt;14.309,G67&gt;=0.11,G67&lt;0.227,G67&lt;0.347,B67&gt;=3.05,F67&lt;1.5),1.5,IF(AND(H67&gt;=11.53,H67&lt;14.309,G67&gt;=0.11,G67&lt;0.227,G67&lt;0.347,B67&gt;=3.05,F67&lt;1.5),1.467,IF(AND(H67&lt;9.386,A67&gt;=5.35,G67&lt;0.865,G67&gt;=0.451,H67&lt;10.266,F67&lt;2.5,F67&gt;=1.5),3.56,IF(AND(H67&gt;=9.386,A67&gt;=5.35,G67&lt;0.865,G67&gt;=0.451,H67&lt;10.266,F67&lt;2.5,F67&gt;=1.5),4.2,IF(AND(H67&lt;11.036,D67&lt;1.45,B67&gt;=2.45,H67&lt;13.665,H67&gt;=10.266,F67&lt;2.5,F67&gt;=1.5),4.45,IF(AND(H67&gt;=11.036,D67&lt;1.45,B67&gt;=2.45,H67&lt;13.665,H67&gt;=10.266,F67&lt;2.5,F67&gt;=1.5),4.1,IF(AND(G67&gt;=0.585,D67&gt;=1.45,B67&gt;=2.45,H67&lt;13.665,H67&gt;=10.266,F67&lt;2.5,F67&gt;=1.5),4.9,IF(AND(H67&lt;11.743,G67&lt;0.585,D67&gt;=1.45,B67&gt;=2.45,H67&lt;13.665,H67&gt;=10.266,F67&lt;2.5,F67&gt;=1.5),4.7,IF(AND(H67&gt;=11.743,G67&lt;0.585,D67&gt;=1.45,B67&gt;=2.45,H67&lt;13.665,H67&gt;=10.266,F67&lt;2.5,F67&gt;=1.5),4.5,"shouldnthappen")))))))))))))))))))))))))))))))))))</f>
        <v>3.56</v>
      </c>
      <c r="AV67" s="1" t="n">
        <f aca="false">IF(AND(G67&gt;=0.356,F67&gt;=1.5,A67&lt;5.75),3.52,IF(AND(A67&lt;7.25,A67&gt;=7.1,A67&gt;=5.75),5.875,IF(AND(A67&gt;=7.25,A67&gt;=7.1,A67&gt;=5.75),6.5,IF(AND(D67&gt;=0.35,G67&gt;=0.586,F67&lt;1.5,A67&lt;5.75),1.8,IF(AND(D67&lt;1.4,G67&lt;0.356,F67&gt;=1.5,A67&lt;5.75),4.2,IF(AND(D67&gt;=1.4,G67&lt;0.356,F67&gt;=1.5,A67&lt;5.75),4.5,IF(AND(H67&gt;=11.218,A67&lt;5.05,G67&lt;0.586,F67&lt;1.5,A67&lt;5.75),1.225,IF(AND(G67&gt;=0.253,A67&gt;=5.05,G67&lt;0.586,F67&lt;1.5,A67&lt;5.75),1.3,IF(AND(B67&gt;=3.75,D67&lt;0.35,G67&gt;=0.586,F67&lt;1.5,A67&lt;5.75),1.567,IF(AND(B67&lt;2.85,D67&lt;1.35,D67&lt;1.65,A67&lt;7.1,A67&gt;=5.75),4.26,IF(AND(B67&gt;=2.85,D67&lt;1.35,D67&lt;1.65,A67&lt;7.1,A67&gt;=5.75),4.45,IF(AND(A67&lt;6.05,H67&lt;12.921,D67&gt;=1.65,A67&lt;7.1,A67&gt;=5.75),5.1,IF(AND(H67&gt;=15.338,H67&gt;=12.921,D67&gt;=1.65,A67&lt;7.1,A67&gt;=5.75),5.55,IF(AND(G67&lt;0.418,H67&lt;11.218,A67&lt;5.05,G67&lt;0.586,F67&lt;1.5,A67&lt;5.75),1.42,IF(AND(G67&gt;=0.418,H67&lt;11.218,A67&lt;5.05,G67&lt;0.586,F67&lt;1.5,A67&lt;5.75),1.3,IF(AND(H67&gt;=13.321,G67&lt;0.253,A67&gt;=5.05,G67&lt;0.586,F67&lt;1.5,A67&lt;5.75),1.7,IF(AND(H67&lt;6.089,B67&lt;3.75,D67&lt;0.35,G67&gt;=0.586,F67&lt;1.5,A67&lt;5.75),1.7,IF(AND(H67&gt;=6.089,B67&lt;3.75,D67&lt;0.35,G67&gt;=0.586,F67&lt;1.5,A67&lt;5.75),1.5,IF(AND(B67&lt;2.9,D67&lt;1.45,D67&gt;=1.35,D67&lt;1.65,A67&lt;7.1,A67&gt;=5.75),4.8,IF(AND(B67&gt;=2.9,D67&lt;1.45,D67&gt;=1.35,D67&lt;1.65,A67&lt;7.1,A67&gt;=5.75),4.475,IF(AND(B67&lt;2.5,D67&gt;=1.45,D67&gt;=1.35,D67&lt;1.65,A67&lt;7.1,A67&gt;=5.75),4.5,IF(AND(H67&lt;8.884,A67&gt;=6.05,H67&lt;12.921,D67&gt;=1.65,A67&lt;7.1,A67&gt;=5.75),5.4,IF(AND(A67&lt;6.3,H67&lt;15.338,H67&gt;=12.921,D67&gt;=1.65,A67&lt;7.1,A67&gt;=5.75),4.967,IF(AND(A67&gt;=6.3,H67&lt;15.338,H67&gt;=12.921,D67&gt;=1.65,A67&lt;7.1,A67&gt;=5.75),5.133,IF(AND(H67&lt;10.826,H67&lt;13.321,G67&lt;0.253,A67&gt;=5.05,G67&lt;0.586,F67&lt;1.5,A67&lt;5.75),1.5,IF(AND(H67&gt;=10.826,H67&lt;13.321,G67&lt;0.253,A67&gt;=5.05,G67&lt;0.586,F67&lt;1.5,A67&lt;5.75),1.4,IF(AND(H67&lt;7.47,B67&gt;=2.5,D67&gt;=1.45,D67&gt;=1.35,D67&lt;1.65,A67&lt;7.1,A67&gt;=5.75),5.1,IF(AND(H67&gt;=7.47,B67&gt;=2.5,D67&gt;=1.45,D67&gt;=1.35,D67&lt;1.65,A67&lt;7.1,A67&gt;=5.75),4.725,IF(AND(H67&lt;9.637,H67&gt;=8.884,A67&gt;=6.05,H67&lt;12.921,D67&gt;=1.65,A67&lt;7.1,A67&gt;=5.75),5.9,IF(AND(B67&lt;2.6,H67&gt;=9.637,H67&gt;=8.884,A67&gt;=6.05,H67&lt;12.921,D67&gt;=1.65,A67&lt;7.1,A67&gt;=5.75),5.8,IF(AND(B67&lt;2.75,B67&gt;=2.6,H67&gt;=9.637,H67&gt;=8.884,A67&gt;=6.05,H67&lt;12.921,D67&gt;=1.65,A67&lt;7.1,A67&gt;=5.75),5.3,IF(AND(D67&lt;2.25,B67&gt;=2.75,B67&gt;=2.6,H67&gt;=9.637,H67&gt;=8.884,A67&gt;=6.05,H67&lt;12.921,D67&gt;=1.65,A67&lt;7.1,A67&gt;=5.75),5.6,IF(AND(D67&gt;=2.25,B67&gt;=2.75,B67&gt;=2.6,H67&gt;=9.637,H67&gt;=8.884,A67&gt;=6.05,H67&lt;12.921,D67&gt;=1.65,A67&lt;7.1,A67&gt;=5.75),5.5,"shouldnthappen")))))))))))))))))))))))))))))))))</f>
        <v>3.52</v>
      </c>
      <c r="AW67" s="1" t="n">
        <f aca="false">IF(AND(G67&gt;=0.905,F67&lt;1.5),1.767,IF(AND(H67&gt;=16.674,F67&gt;=1.5),6.55,IF(AND(A67&lt;4.35,H67&lt;14.344,G67&lt;0.905,F67&lt;1.5),1.1,IF(AND(B67&lt;3.65,H67&gt;=14.344,G67&lt;0.905,F67&lt;1.5),1.5,IF(AND(B67&gt;=3.65,H67&gt;=14.344,G67&lt;0.905,F67&lt;1.5),1.65,IF(AND(B67&lt;2.6,F67&gt;=2.5,H67&lt;16.674,F67&gt;=1.5),4.5,IF(AND(D67&gt;=0.45,A67&gt;=4.35,H67&lt;14.344,G67&lt;0.905,F67&lt;1.5),1.65,IF(AND(D67&lt;1.15,A67&lt;5.9,F67&lt;2.5,H67&lt;16.674,F67&gt;=1.5),3.56,IF(AND(B67&lt;2.75,A67&gt;=5.9,F67&lt;2.5,H67&lt;16.674,F67&gt;=1.5),5,IF(AND(H67&lt;13.531,B67&gt;=2.75,A67&gt;=5.9,F67&lt;2.5,H67&lt;16.674,F67&gt;=1.5),4.333,IF(AND(B67&lt;3.2,G67&gt;=0.669,B67&gt;=2.6,F67&gt;=2.5,H67&lt;16.674,F67&gt;=1.5),5.08,IF(AND(B67&gt;=3.2,G67&gt;=0.669,B67&gt;=2.6,F67&gt;=2.5,H67&lt;16.674,F67&gt;=1.5),5.4,IF(AND(B67&lt;3.15,A67&lt;5.05,D67&lt;0.45,A67&gt;=4.35,H67&lt;14.344,G67&lt;0.905,F67&lt;1.5),1.45,IF(AND(A67&gt;=5.55,A67&gt;=5.05,D67&lt;0.45,A67&gt;=4.35,H67&lt;14.344,G67&lt;0.905,F67&lt;1.5),1.5,IF(AND(A67&lt;5.55,A67&lt;5.65,D67&gt;=1.15,A67&lt;5.9,F67&lt;2.5,H67&lt;16.674,F67&gt;=1.5),3.95,IF(AND(A67&gt;=5.55,A67&lt;5.65,D67&gt;=1.15,A67&lt;5.9,F67&lt;2.5,H67&lt;16.674,F67&gt;=1.5),3.82,IF(AND(G67&lt;0.39,A67&gt;=5.65,D67&gt;=1.15,A67&lt;5.9,F67&lt;2.5,H67&lt;16.674,F67&gt;=1.5),4.35,IF(AND(G67&gt;=0.39,A67&gt;=5.65,D67&gt;=1.15,A67&lt;5.9,F67&lt;2.5,H67&lt;16.674,F67&gt;=1.5),3.95,IF(AND(G67&lt;0.466,H67&gt;=13.531,B67&gt;=2.75,A67&gt;=5.9,F67&lt;2.5,H67&lt;16.674,F67&gt;=1.5),4.8,IF(AND(G67&gt;=0.466,H67&gt;=13.531,B67&gt;=2.75,A67&gt;=5.9,F67&lt;2.5,H67&lt;16.674,F67&gt;=1.5),4.7,IF(AND(H67&lt;10.144,D67&lt;2.05,G67&lt;0.669,B67&gt;=2.6,F67&gt;=2.5,H67&lt;16.674,F67&gt;=1.5),5.3,IF(AND(H67&gt;=10.144,D67&lt;2.05,G67&lt;0.669,B67&gt;=2.6,F67&gt;=2.5,H67&lt;16.674,F67&gt;=1.5),5.133,IF(AND(D67&gt;=2.45,D67&gt;=2.05,G67&lt;0.669,B67&gt;=2.6,F67&gt;=2.5,H67&lt;16.674,F67&gt;=1.5),5.9,IF(AND(B67&lt;3.25,B67&gt;=3.15,A67&lt;5.05,D67&lt;0.45,A67&gt;=4.35,H67&lt;14.344,G67&lt;0.905,F67&lt;1.5),1.2,IF(AND(B67&gt;=3.25,B67&gt;=3.15,A67&lt;5.05,D67&lt;0.45,A67&gt;=4.35,H67&lt;14.344,G67&lt;0.905,F67&lt;1.5),1.36,IF(AND(B67&gt;=3.8,A67&lt;5.55,A67&gt;=5.05,D67&lt;0.45,A67&gt;=4.35,H67&lt;14.344,G67&lt;0.905,F67&lt;1.5),1.3,IF(AND(G67&lt;0.05,B67&lt;3.8,A67&lt;5.55,A67&gt;=5.05,D67&lt;0.45,A67&gt;=4.35,H67&lt;14.344,G67&lt;0.905,F67&lt;1.5),1.4,IF(AND(G67&lt;0.107,G67&lt;0.395,D67&lt;2.45,D67&gt;=2.05,G67&lt;0.669,B67&gt;=2.6,F67&gt;=2.5,H67&lt;16.674,F67&gt;=1.5),5.667,IF(AND(G67&lt;0.537,G67&gt;=0.395,D67&lt;2.45,D67&gt;=2.05,G67&lt;0.669,B67&gt;=2.6,F67&gt;=2.5,H67&lt;16.674,F67&gt;=1.5),5.6,IF(AND(G67&gt;=0.537,G67&gt;=0.395,D67&lt;2.45,D67&gt;=2.05,G67&lt;0.669,B67&gt;=2.6,F67&gt;=2.5,H67&lt;16.674,F67&gt;=1.5),5.775,IF(AND(B67&lt;3.6,G67&gt;=0.05,B67&lt;3.8,A67&lt;5.55,A67&gt;=5.05,D67&lt;0.45,A67&gt;=4.35,H67&lt;14.344,G67&lt;0.905,F67&lt;1.5),1.475,IF(AND(B67&gt;=3.6,G67&gt;=0.05,B67&lt;3.8,A67&lt;5.55,A67&gt;=5.05,D67&lt;0.45,A67&gt;=4.35,H67&lt;14.344,G67&lt;0.905,F67&lt;1.5),1.5,IF(AND(G67&lt;0.312,G67&gt;=0.107,G67&lt;0.395,D67&lt;2.45,D67&gt;=2.05,G67&lt;0.669,B67&gt;=2.6,F67&gt;=2.5,H67&lt;16.674,F67&gt;=1.5),5.18,IF(AND(G67&gt;=0.312,G67&gt;=0.107,G67&lt;0.395,D67&lt;2.45,D67&gt;=2.05,G67&lt;0.669,B67&gt;=2.6,F67&gt;=2.5,H67&lt;16.674,F67&gt;=1.5),5.4,"shouldnthappen"))))))))))))))))))))))))))))))))))</f>
        <v>3.82</v>
      </c>
      <c r="AX67" s="1" t="n">
        <f aca="false">IF(AND(D67&gt;=1.3,B67&gt;=3.45),6.25,IF(AND(B67&lt;2.75,A67&lt;5.25,B67&lt;3.45),3.9,IF(AND(D67&lt;0.25,D67&lt;1.3,B67&gt;=3.45),1.16,IF(AND(A67&gt;=5.05,B67&gt;=2.75,A67&lt;5.25,B67&lt;3.45),1.7,IF(AND(D67&lt;0.7,F67&lt;2.5,A67&gt;=5.25,B67&lt;3.45),1.5,IF(AND(H67&gt;=16.284,F67&gt;=2.5,A67&gt;=5.25,B67&lt;3.45),6.6,IF(AND(G67&lt;0.123,D67&gt;=0.25,D67&lt;1.3,B67&gt;=3.45),1.3,IF(AND(A67&lt;4.5,A67&lt;5.05,B67&gt;=2.75,A67&lt;5.25,B67&lt;3.45),1.3,IF(AND(A67&lt;5.05,G67&gt;=0.123,D67&gt;=0.25,D67&lt;1.3,B67&gt;=3.45),1.6,IF(AND(B67&lt;3.15,A67&gt;=4.5,A67&lt;5.05,B67&gt;=2.75,A67&lt;5.25,B67&lt;3.45),1.54,IF(AND(B67&gt;=3.15,A67&gt;=4.5,A67&lt;5.05,B67&gt;=2.75,A67&lt;5.25,B67&lt;3.45),1.35,IF(AND(D67&gt;=1.4,A67&lt;5.9,D67&gt;=0.7,F67&lt;2.5,A67&gt;=5.25,B67&lt;3.45),4.5,IF(AND(D67&gt;=1.55,A67&gt;=5.9,D67&gt;=0.7,F67&lt;2.5,A67&gt;=5.25,B67&lt;3.45),4.95,IF(AND(G67&gt;=0.682,D67&gt;=2.05,H67&lt;16.284,F67&gt;=2.5,A67&gt;=5.25,B67&lt;3.45),5.26,IF(AND(A67&lt;5.4,A67&gt;=5.05,G67&gt;=0.123,D67&gt;=0.25,D67&lt;1.3,B67&gt;=3.45),1.64,IF(AND(A67&gt;=5.4,A67&gt;=5.05,G67&gt;=0.123,D67&gt;=0.25,D67&lt;1.3,B67&gt;=3.45),1.6,IF(AND(G67&lt;0.372,D67&lt;1.4,A67&lt;5.9,D67&gt;=0.7,F67&lt;2.5,A67&gt;=5.25,B67&lt;3.45),4.175,IF(AND(D67&lt;1.35,D67&lt;1.55,A67&gt;=5.9,D67&gt;=0.7,F67&lt;2.5,A67&gt;=5.25,B67&lt;3.45),4.2,IF(AND(B67&lt;2.35,G67&lt;0.596,D67&lt;2.05,H67&lt;16.284,F67&gt;=2.5,A67&gt;=5.25,B67&lt;3.45),5,IF(AND(G67&gt;=0.888,G67&gt;=0.596,D67&lt;2.05,H67&lt;16.284,F67&gt;=2.5,A67&gt;=5.25,B67&lt;3.45),4.8,IF(AND(A67&gt;=6.85,G67&lt;0.682,D67&gt;=2.05,H67&lt;16.284,F67&gt;=2.5,A67&gt;=5.25,B67&lt;3.45),5.4,IF(AND(A67&gt;=5.75,G67&gt;=0.372,D67&lt;1.4,A67&lt;5.9,D67&gt;=0.7,F67&lt;2.5,A67&gt;=5.25,B67&lt;3.45),3.933,IF(AND(A67&gt;=6.75,D67&gt;=1.35,D67&lt;1.55,A67&gt;=5.9,D67&gt;=0.7,F67&lt;2.5,A67&gt;=5.25,B67&lt;3.45),4.8,IF(AND(H67&lt;11.084,B67&gt;=2.35,G67&lt;0.596,D67&lt;2.05,H67&lt;16.284,F67&gt;=2.5,A67&gt;=5.25,B67&lt;3.45),5.3,IF(AND(H67&lt;8.435,G67&lt;0.888,G67&gt;=0.596,D67&lt;2.05,H67&lt;16.284,F67&gt;=2.5,A67&gt;=5.25,B67&lt;3.45),5.1,IF(AND(H67&gt;=8.435,G67&lt;0.888,G67&gt;=0.596,D67&lt;2.05,H67&lt;16.284,F67&gt;=2.5,A67&gt;=5.25,B67&lt;3.45),4.94,IF(AND(B67&lt;3.15,A67&lt;6.85,G67&lt;0.682,D67&gt;=2.05,H67&lt;16.284,F67&gt;=2.5,A67&gt;=5.25,B67&lt;3.45),5.6,IF(AND(B67&gt;=3.15,A67&lt;6.85,G67&lt;0.682,D67&gt;=2.05,H67&lt;16.284,F67&gt;=2.5,A67&gt;=5.25,B67&lt;3.45),5.74,IF(AND(G67&lt;0.572,A67&lt;5.75,G67&gt;=0.372,D67&lt;1.4,A67&lt;5.9,D67&gt;=0.7,F67&lt;2.5,A67&gt;=5.25,B67&lt;3.45),3.7,IF(AND(D67&lt;1.45,A67&lt;6.75,D67&gt;=1.35,D67&lt;1.55,A67&gt;=5.9,D67&gt;=0.7,F67&lt;2.5,A67&gt;=5.25,B67&lt;3.45),4.46,IF(AND(D67&gt;=1.45,A67&lt;6.75,D67&gt;=1.35,D67&lt;1.55,A67&gt;=5.9,D67&gt;=0.7,F67&lt;2.5,A67&gt;=5.25,B67&lt;3.45),4.567,IF(AND(H67&lt;12.532,H67&gt;=11.084,B67&gt;=2.35,G67&lt;0.596,D67&lt;2.05,H67&lt;16.284,F67&gt;=2.5,A67&gt;=5.25,B67&lt;3.45),5.8,IF(AND(H67&gt;=12.532,H67&gt;=11.084,B67&gt;=2.35,G67&lt;0.596,D67&lt;2.05,H67&lt;16.284,F67&gt;=2.5,A67&gt;=5.25,B67&lt;3.45),5.667,IF(AND(A67&gt;=5.65,G67&gt;=0.572,A67&lt;5.75,G67&gt;=0.372,D67&lt;1.4,A67&lt;5.9,D67&gt;=0.7,F67&lt;2.5,A67&gt;=5.25,B67&lt;3.45),4.2,IF(AND(G67&lt;0.862,A67&lt;5.65,G67&gt;=0.572,A67&lt;5.75,G67&gt;=0.372,D67&lt;1.4,A67&lt;5.9,D67&gt;=0.7,F67&lt;2.5,A67&gt;=5.25,B67&lt;3.45),3.9,IF(AND(G67&gt;=0.862,A67&lt;5.65,G67&gt;=0.572,A67&lt;5.75,G67&gt;=0.372,D67&lt;1.4,A67&lt;5.9,D67&gt;=0.7,F67&lt;2.5,A67&gt;=5.25,B67&lt;3.45),4,"shouldnthappen"))))))))))))))))))))))))))))))))))))</f>
        <v>3.9</v>
      </c>
      <c r="AY67" s="1" t="n">
        <f aca="false">IF(AND(H67&gt;=8.233,D67&gt;=0.8,A67&lt;5.55),3.525,IF(AND(B67&lt;2.9,H67&gt;=15.534,A67&gt;=5.55),4.8,IF(AND(H67&gt;=12.259,A67&lt;4.75,D67&lt;0.8,A67&lt;5.55),1.25,IF(AND(B67&gt;=3.85,A67&gt;=4.75,D67&lt;0.8,A67&lt;5.55),1.425,IF(AND(D67&lt;1.55,H67&lt;8.233,D67&gt;=0.8,A67&lt;5.55),3.975,IF(AND(D67&gt;=1.55,H67&lt;8.233,D67&gt;=0.8,A67&lt;5.55),4.5,IF(AND(D67&lt;0.65,D67&lt;1.7,H67&lt;15.534,A67&gt;=5.55),1.7,IF(AND(A67&gt;=7.05,D67&gt;=1.7,H67&lt;15.534,A67&gt;=5.55),6.3,IF(AND(B67&gt;=3.35,B67&gt;=2.9,H67&gt;=15.534,A67&gt;=5.55),5.4,IF(AND(B67&lt;3.1,H67&lt;12.259,A67&lt;4.75,D67&lt;0.8,A67&lt;5.55),1.367,IF(AND(B67&gt;=3.1,H67&lt;12.259,A67&lt;4.75,D67&lt;0.8,A67&lt;5.55),1.4,IF(AND(G67&gt;=0.905,B67&lt;3.85,A67&gt;=4.75,D67&lt;0.8,A67&lt;5.55),1.9,IF(AND(H67&lt;15.681,B67&lt;3.35,B67&gt;=2.9,H67&gt;=15.534,A67&gt;=5.55),5.8,IF(AND(H67&gt;=15.681,B67&lt;3.35,B67&gt;=2.9,H67&gt;=15.534,A67&gt;=5.55),5.7,IF(AND(H67&gt;=14.877,G67&lt;0.905,B67&lt;3.85,A67&gt;=4.75,D67&lt;0.8,A67&lt;5.55),1.3,IF(AND(D67&gt;=1.25,B67&lt;2.65,D67&gt;=0.65,D67&lt;1.7,H67&lt;15.534,A67&gt;=5.55),4.433,IF(AND(G67&gt;=0.622,B67&lt;3.15,A67&lt;7.05,D67&gt;=1.7,H67&lt;15.534,A67&gt;=5.55),5.08,IF(AND(H67&gt;=13.42,B67&gt;=3.15,A67&lt;7.05,D67&gt;=1.7,H67&lt;15.534,A67&gt;=5.55),5.1,IF(AND(G67&lt;0.265,H67&lt;14.877,G67&lt;0.905,B67&lt;3.85,A67&gt;=4.75,D67&lt;0.8,A67&lt;5.55),1.2,IF(AND(A67&lt;5.75,D67&lt;1.25,B67&lt;2.65,D67&gt;=0.65,D67&lt;1.7,H67&lt;15.534,A67&gt;=5.55),3.7,IF(AND(A67&gt;=5.75,D67&lt;1.25,B67&lt;2.65,D67&gt;=0.65,D67&lt;1.7,H67&lt;15.534,A67&gt;=5.55),4,IF(AND(G67&gt;=0.652,D67&lt;1.35,B67&gt;=2.65,D67&gt;=0.65,D67&lt;1.7,H67&lt;15.534,A67&gt;=5.55),3.6,IF(AND(H67&lt;7.47,D67&gt;=1.35,B67&gt;=2.65,D67&gt;=0.65,D67&lt;1.7,H67&lt;15.534,A67&gt;=5.55),5.1,IF(AND(H67&lt;10.914,G67&lt;0.622,B67&lt;3.15,A67&lt;7.05,D67&gt;=1.7,H67&lt;15.534,A67&gt;=5.55),5.36,IF(AND(H67&gt;=10.914,G67&lt;0.622,B67&lt;3.15,A67&lt;7.05,D67&gt;=1.7,H67&lt;15.534,A67&gt;=5.55),5.64,IF(AND(G67&gt;=0.657,H67&lt;13.42,B67&gt;=3.15,A67&lt;7.05,D67&gt;=1.7,H67&lt;15.534,A67&gt;=5.55),6,IF(AND(G67&gt;=0.782,G67&gt;=0.265,H67&lt;14.877,G67&lt;0.905,B67&lt;3.85,A67&gt;=4.75,D67&lt;0.8,A67&lt;5.55),1.48,IF(AND(H67&lt;11.286,G67&lt;0.652,D67&lt;1.35,B67&gt;=2.65,D67&gt;=0.65,D67&lt;1.7,H67&lt;15.534,A67&gt;=5.55),4.24,IF(AND(H67&gt;=11.286,G67&lt;0.652,D67&lt;1.35,B67&gt;=2.65,D67&gt;=0.65,D67&lt;1.7,H67&lt;15.534,A67&gt;=5.55),4.05,IF(AND(G67&lt;0.413,H67&gt;=7.47,D67&gt;=1.35,B67&gt;=2.65,D67&gt;=0.65,D67&lt;1.7,H67&lt;15.534,A67&gt;=5.55),5.1,IF(AND(H67&lt;11.325,G67&lt;0.657,H67&lt;13.42,B67&gt;=3.15,A67&lt;7.05,D67&gt;=1.7,H67&lt;15.534,A67&gt;=5.55),5.8,IF(AND(H67&gt;=11.325,G67&lt;0.657,H67&lt;13.42,B67&gt;=3.15,A67&lt;7.05,D67&gt;=1.7,H67&lt;15.534,A67&gt;=5.55),5.6,IF(AND(D67&gt;=0.35,G67&lt;0.782,G67&gt;=0.265,H67&lt;14.877,G67&lt;0.905,B67&lt;3.85,A67&gt;=4.75,D67&lt;0.8,A67&lt;5.55),1.633,IF(AND(B67&lt;2.85,G67&gt;=0.413,H67&gt;=7.47,D67&gt;=1.35,B67&gt;=2.65,D67&gt;=0.65,D67&lt;1.7,H67&lt;15.534,A67&gt;=5.55),4.6,IF(AND(D67&lt;0.15,D67&lt;0.35,G67&lt;0.782,G67&gt;=0.265,H67&lt;14.877,G67&lt;0.905,B67&lt;3.85,A67&gt;=4.75,D67&lt;0.8,A67&lt;5.55),1.5,IF(AND(D67&gt;=0.15,D67&lt;0.35,G67&lt;0.782,G67&gt;=0.265,H67&lt;14.877,G67&lt;0.905,B67&lt;3.85,A67&gt;=4.75,D67&lt;0.8,A67&lt;5.55),1.543,IF(AND(A67&gt;=6.8,B67&gt;=2.85,G67&gt;=0.413,H67&gt;=7.47,D67&gt;=1.35,B67&gt;=2.65,D67&gt;=0.65,D67&lt;1.7,H67&lt;15.534,A67&gt;=5.55),4.9,IF(AND(H67&lt;13.531,A67&lt;6.8,B67&gt;=2.85,G67&gt;=0.413,H67&gt;=7.47,D67&gt;=1.35,B67&gt;=2.65,D67&gt;=0.65,D67&lt;1.7,H67&lt;15.534,A67&gt;=5.55),4.5,IF(AND(H67&gt;=13.531,A67&lt;6.8,B67&gt;=2.85,G67&gt;=0.413,H67&gt;=7.47,D67&gt;=1.35,B67&gt;=2.65,D67&gt;=0.65,D67&lt;1.7,H67&lt;15.534,A67&gt;=5.55),4.7,"shouldnthappen")))))))))))))))))))))))))))))))))))))))</f>
        <v>3.6</v>
      </c>
      <c r="AZ67" s="1" t="n">
        <f aca="false">IF(AND(H67&gt;=15.371,B67&gt;=3.35),5.4,IF(AND(G67&gt;=0.851,H67&gt;=15.244,B67&lt;3.35),4.75,IF(AND(F67&gt;=2,H67&lt;15.371,B67&gt;=3.35),5.6,IF(AND(B67&lt;2.75,A67&lt;5.15,H67&lt;15.244,B67&lt;3.35),3.42,IF(AND(A67&gt;=7.25,G67&lt;0.851,H67&gt;=15.244,B67&lt;3.35),6.6,IF(AND(A67&lt;4.45,B67&gt;=2.75,A67&lt;5.15,H67&lt;15.244,B67&lt;3.35),1.1,IF(AND(G67&lt;0.527,A67&lt;7.25,G67&lt;0.851,H67&gt;=15.244,B67&lt;3.35),5.08,IF(AND(G67&gt;=0.527,A67&lt;7.25,G67&lt;0.851,H67&gt;=15.244,B67&lt;3.35),5.8,IF(AND(D67&gt;=0.35,B67&lt;3.7,F67&lt;2,H67&lt;15.371,B67&gt;=3.35),1.55,IF(AND(H67&lt;6.542,B67&gt;=3.7,F67&lt;2,H67&lt;15.371,B67&gt;=3.35),1.9,IF(AND(B67&lt;3.25,A67&gt;=4.45,B67&gt;=2.75,A67&lt;5.15,H67&lt;15.244,B67&lt;3.35),1.46,IF(AND(B67&gt;=3.25,A67&gt;=4.45,B67&gt;=2.75,A67&lt;5.15,H67&lt;15.244,B67&lt;3.35),1.7,IF(AND(H67&lt;13.654,B67&gt;=2.95,D67&lt;1.45,A67&gt;=5.15,H67&lt;15.244,B67&lt;3.35),4.3,IF(AND(H67&gt;=13.654,B67&gt;=2.95,D67&lt;1.45,A67&gt;=5.15,H67&lt;15.244,B67&lt;3.35),4.625,IF(AND(F67&gt;=2.5,D67&lt;1.75,D67&gt;=1.45,A67&gt;=5.15,H67&lt;15.244,B67&lt;3.35),5.3,IF(AND(G67&gt;=0.853,D67&gt;=1.75,D67&gt;=1.45,A67&gt;=5.15,H67&lt;15.244,B67&lt;3.35),5.15,IF(AND(D67&gt;=0.25,D67&lt;0.35,B67&lt;3.7,F67&lt;2,H67&lt;15.371,B67&gt;=3.35),1.3,IF(AND(B67&lt;3.85,H67&gt;=6.542,B67&gt;=3.7,F67&lt;2,H67&lt;15.371,B67&gt;=3.35),1.633,IF(AND(H67&lt;7.02,H67&lt;10.688,B67&lt;2.95,D67&lt;1.45,A67&gt;=5.15,H67&lt;15.244,B67&lt;3.35),3.98,IF(AND(G67&lt;0.338,H67&gt;=10.688,B67&lt;2.95,D67&lt;1.45,A67&gt;=5.15,H67&lt;15.244,B67&lt;3.35),4.22,IF(AND(G67&gt;=0.338,H67&gt;=10.688,B67&lt;2.95,D67&lt;1.45,A67&gt;=5.15,H67&lt;15.244,B67&lt;3.35),3.9,IF(AND(B67&lt;2.75,F67&lt;2.5,D67&lt;1.75,D67&gt;=1.45,A67&gt;=5.15,H67&lt;15.244,B67&lt;3.35),5.1,IF(AND(B67&gt;=2.75,F67&lt;2.5,D67&lt;1.75,D67&gt;=1.45,A67&gt;=5.15,H67&lt;15.244,B67&lt;3.35),4.74,IF(AND(A67&gt;=7,G67&lt;0.853,D67&gt;=1.75,D67&gt;=1.45,A67&gt;=5.15,H67&lt;15.244,B67&lt;3.35),6.5,IF(AND(G67&gt;=0.934,D67&lt;0.25,D67&lt;0.35,B67&lt;3.7,F67&lt;2,H67&lt;15.371,B67&gt;=3.35),1.7,IF(AND(D67&lt;0.25,B67&gt;=3.85,H67&gt;=6.542,B67&gt;=3.7,F67&lt;2,H67&lt;15.371,B67&gt;=3.35),1.5,IF(AND(D67&gt;=0.25,B67&gt;=3.85,H67&gt;=6.542,B67&gt;=3.7,F67&lt;2,H67&lt;15.371,B67&gt;=3.35),1.4,IF(AND(B67&lt;2.5,H67&gt;=7.02,H67&lt;10.688,B67&lt;2.95,D67&lt;1.45,A67&gt;=5.15,H67&lt;15.244,B67&lt;3.35),3.8,IF(AND(G67&gt;=0.74,A67&lt;7,G67&lt;0.853,D67&gt;=1.75,D67&gt;=1.45,A67&gt;=5.15,H67&lt;15.244,B67&lt;3.35),6,IF(AND(G67&gt;=0.61,G67&lt;0.934,D67&lt;0.25,D67&lt;0.35,B67&lt;3.7,F67&lt;2,H67&lt;15.371,B67&gt;=3.35),1.5,IF(AND(D67&lt;1.15,B67&gt;=2.5,H67&gt;=7.02,H67&lt;10.688,B67&lt;2.95,D67&lt;1.45,A67&gt;=5.15,H67&lt;15.244,B67&lt;3.35),3.5,IF(AND(D67&gt;=1.15,B67&gt;=2.5,H67&gt;=7.02,H67&lt;10.688,B67&lt;2.95,D67&lt;1.45,A67&gt;=5.15,H67&lt;15.244,B67&lt;3.35),3.6,IF(AND(G67&gt;=0.626,G67&lt;0.74,A67&lt;7,G67&lt;0.853,D67&gt;=1.75,D67&gt;=1.45,A67&gt;=5.15,H67&lt;15.244,B67&lt;3.35),4.9,IF(AND(H67&lt;13.641,G67&lt;0.61,G67&lt;0.934,D67&lt;0.25,D67&lt;0.35,B67&lt;3.7,F67&lt;2,H67&lt;15.371,B67&gt;=3.35),1.425,IF(AND(H67&gt;=13.641,G67&lt;0.61,G67&lt;0.934,D67&lt;0.25,D67&lt;0.35,B67&lt;3.7,F67&lt;2,H67&lt;15.371,B67&gt;=3.35),1.3,IF(AND(B67&lt;3.05,G67&lt;0.626,G67&lt;0.74,A67&lt;7,G67&lt;0.853,D67&gt;=1.75,D67&gt;=1.45,A67&gt;=5.15,H67&lt;15.244,B67&lt;3.35),5.475,IF(AND(B67&gt;=3.05,G67&lt;0.626,G67&lt;0.74,A67&lt;7,G67&lt;0.853,D67&gt;=1.75,D67&gt;=1.45,A67&gt;=5.15,H67&lt;15.244,B67&lt;3.35),5.633,"shouldnthappen")))))))))))))))))))))))))))))))))))))</f>
        <v>3.6</v>
      </c>
      <c r="BA67" s="1" t="n">
        <f aca="false">IF(AND(F67&gt;=2,B67&gt;=3.4),6.1,IF(AND(B67&lt;2.75,A67&lt;5.15,B67&lt;3.4),3.225,IF(AND(G67&gt;=0.821,F67&lt;2,B67&gt;=3.4),1.9,IF(AND(B67&gt;=3.2,B67&gt;=2.75,A67&lt;5.15,B67&lt;3.4),1.7,IF(AND(A67&lt;4.8,G67&lt;0.821,F67&lt;2,B67&gt;=3.4),1,IF(AND(G67&gt;=0.446,B67&lt;3.2,B67&gt;=2.75,A67&lt;5.15,B67&lt;3.4),1.1,IF(AND(G67&lt;0.356,D67&lt;1.45,A67&lt;6.25,A67&gt;=5.15,B67&lt;3.4),4.32,IF(AND(G67&lt;0.591,D67&gt;=1.45,A67&lt;6.25,A67&gt;=5.15,B67&lt;3.4),4.6,IF(AND(D67&lt;1.75,G67&lt;0.597,A67&gt;=6.25,A67&gt;=5.15,B67&lt;3.4),4.86,IF(AND(H67&gt;=16.472,G67&gt;=0.597,A67&gt;=6.25,A67&gt;=5.15,B67&lt;3.4),6.6,IF(AND(G67&lt;0.063,G67&lt;0.446,B67&lt;3.2,B67&gt;=2.75,A67&lt;5.15,B67&lt;3.4),1.4,IF(AND(A67&gt;=5.95,G67&gt;=0.356,D67&lt;1.45,A67&lt;6.25,A67&gt;=5.15,B67&lt;3.4),4.6,IF(AND(B67&gt;=2.9,G67&gt;=0.591,D67&gt;=1.45,A67&lt;6.25,A67&gt;=5.15,B67&lt;3.4),4.867,IF(AND(D67&gt;=2.4,H67&lt;16.472,G67&gt;=0.597,A67&gt;=6.25,A67&gt;=5.15,B67&lt;3.4),6,IF(AND(A67&lt;5.45,B67&gt;=3.85,A67&gt;=4.8,G67&lt;0.821,F67&lt;2,B67&gt;=3.4),1.3,IF(AND(A67&gt;=5.45,B67&gt;=3.85,A67&gt;=4.8,G67&lt;0.821,F67&lt;2,B67&gt;=3.4),1.45,IF(AND(H67&lt;14.273,G67&gt;=0.063,G67&lt;0.446,B67&lt;3.2,B67&gt;=2.75,A67&lt;5.15,B67&lt;3.4),1.5,IF(AND(H67&gt;=14.273,G67&gt;=0.063,G67&lt;0.446,B67&lt;3.2,B67&gt;=2.75,A67&lt;5.15,B67&lt;3.4),1.6,IF(AND(G67&gt;=0.572,A67&lt;5.95,G67&gt;=0.356,D67&lt;1.45,A67&lt;6.25,A67&gt;=5.15,B67&lt;3.4),3.9,IF(AND(G67&lt;0.827,B67&lt;2.9,G67&gt;=0.591,D67&gt;=1.45,A67&lt;6.25,A67&gt;=5.15,B67&lt;3.4),4.9,IF(AND(G67&gt;=0.827,B67&lt;2.9,G67&gt;=0.591,D67&gt;=1.45,A67&lt;6.25,A67&gt;=5.15,B67&lt;3.4),5.1,IF(AND(A67&gt;=7.2,B67&lt;3.05,D67&gt;=1.75,G67&lt;0.597,A67&gt;=6.25,A67&gt;=5.15,B67&lt;3.4),6.7,IF(AND(G67&lt;0.353,B67&gt;=3.05,D67&gt;=1.75,G67&lt;0.597,A67&gt;=6.25,A67&gt;=5.15,B67&lt;3.4),5.22,IF(AND(G67&gt;=0.353,B67&gt;=3.05,D67&gt;=1.75,G67&lt;0.597,A67&gt;=6.25,A67&gt;=5.15,B67&lt;3.4),5.65,IF(AND(A67&lt;6.55,D67&lt;2.4,H67&lt;16.472,G67&gt;=0.597,A67&gt;=6.25,A67&gt;=5.15,B67&lt;3.4),5.033,IF(AND(H67&lt;12.719,G67&lt;0.385,B67&lt;3.85,A67&gt;=4.8,G67&lt;0.821,F67&lt;2,B67&gt;=3.4),1.54,IF(AND(H67&gt;=12.719,G67&lt;0.385,B67&lt;3.85,A67&gt;=4.8,G67&lt;0.821,F67&lt;2,B67&gt;=3.4),1.3,IF(AND(B67&lt;3.6,G67&gt;=0.385,B67&lt;3.85,A67&gt;=4.8,G67&lt;0.821,F67&lt;2,B67&gt;=3.4),1.325,IF(AND(B67&gt;=3.6,G67&gt;=0.385,B67&lt;3.85,A67&gt;=4.8,G67&lt;0.821,F67&lt;2,B67&gt;=3.4),1.55,IF(AND(D67&lt;1.05,G67&lt;0.572,A67&lt;5.95,G67&gt;=0.356,D67&lt;1.45,A67&lt;6.25,A67&gt;=5.15,B67&lt;3.4),3.633,IF(AND(D67&gt;=2.15,A67&lt;7.2,B67&lt;3.05,D67&gt;=1.75,G67&lt;0.597,A67&gt;=6.25,A67&gt;=5.15,B67&lt;3.4),5.667,IF(AND(H67&lt;13.094,A67&gt;=6.55,D67&lt;2.4,H67&lt;16.472,G67&gt;=0.597,A67&gt;=6.25,A67&gt;=5.15,B67&lt;3.4),5.2,IF(AND(D67&lt;1.15,D67&gt;=1.05,G67&lt;0.572,A67&lt;5.95,G67&gt;=0.356,D67&lt;1.45,A67&lt;6.25,A67&gt;=5.15,B67&lt;3.4),3.8,IF(AND(D67&gt;=1.15,D67&gt;=1.05,G67&lt;0.572,A67&lt;5.95,G67&gt;=0.356,D67&lt;1.45,A67&lt;6.25,A67&gt;=5.15,B67&lt;3.4),3.9,IF(AND(G67&gt;=0.487,D67&lt;2.15,A67&lt;7.2,B67&lt;3.05,D67&gt;=1.75,G67&lt;0.597,A67&gt;=6.25,A67&gt;=5.15,B67&lt;3.4),5.8,IF(AND(A67&lt;6.8,H67&gt;=13.094,A67&gt;=6.55,D67&lt;2.4,H67&lt;16.472,G67&gt;=0.597,A67&gt;=6.25,A67&gt;=5.15,B67&lt;3.4),4.52,IF(AND(A67&gt;=6.8,H67&gt;=13.094,A67&gt;=6.55,D67&lt;2.4,H67&lt;16.472,G67&gt;=0.597,A67&gt;=6.25,A67&gt;=5.15,B67&lt;3.4),4.75,IF(AND(B67&lt;2.95,G67&lt;0.487,D67&lt;2.15,A67&lt;7.2,B67&lt;3.05,D67&gt;=1.75,G67&lt;0.597,A67&gt;=6.25,A67&gt;=5.15,B67&lt;3.4),5.6,IF(AND(B67&gt;=2.95,G67&lt;0.487,D67&lt;2.15,A67&lt;7.2,B67&lt;3.05,D67&gt;=1.75,G67&lt;0.597,A67&gt;=6.25,A67&gt;=5.15,B67&lt;3.4),5.5,"shouldnthappen")))))))))))))))))))))))))))))))))))))))</f>
        <v>3.9</v>
      </c>
      <c r="BB67" s="1" t="n">
        <f aca="false">IF(AND(A67&lt;4.35,B67&lt;3.25,F67&lt;1.5),1.1,IF(AND(H67&lt;14.005,A67&gt;=4.35,B67&lt;3.25,F67&lt;1.5),1.3,IF(AND(H67&gt;=14.005,A67&gt;=4.35,B67&lt;3.25,F67&lt;1.5),1.6,IF(AND(G67&gt;=0.905,A67&lt;5.15,B67&gt;=3.25,F67&lt;1.5),1.9,IF(AND(B67&lt;3.45,A67&gt;=5.15,B67&gt;=3.25,F67&lt;1.5),1.6,IF(AND(F67&gt;=2.5,D67&gt;=1.35,D67&lt;1.75,F67&gt;=1.5),4.867,IF(AND(A67&gt;=7.05,D67&gt;=2.05,D67&gt;=1.75,F67&gt;=1.5),6.35,IF(AND(D67&gt;=0.4,G67&lt;0.905,A67&lt;5.15,B67&gt;=3.25,F67&lt;1.5),1.65,IF(AND(B67&lt;3.6,B67&gt;=3.45,A67&gt;=5.15,B67&gt;=3.25,F67&lt;1.5),1.35,IF(AND(H67&lt;6.808,H67&lt;9.386,D67&lt;1.35,D67&lt;1.75,F67&gt;=1.5),4.05,IF(AND(H67&gt;=6.808,H67&lt;9.386,D67&lt;1.35,D67&lt;1.75,F67&gt;=1.5),3.46,IF(AND(B67&lt;2.45,F67&lt;2.5,D67&gt;=1.35,D67&lt;1.75,F67&gt;=1.5),4.5,IF(AND(H67&gt;=13.115,D67&lt;1.95,D67&lt;2.05,D67&gt;=1.75,F67&gt;=1.5),4.85,IF(AND(G67&lt;0.196,D67&gt;=1.95,D67&lt;2.05,D67&gt;=1.75,F67&gt;=1.5),6.7,IF(AND(G67&gt;=0.196,D67&gt;=1.95,D67&lt;2.05,D67&gt;=1.75,F67&gt;=1.5),5.12,IF(AND(H67&lt;10.925,D67&lt;0.4,G67&lt;0.905,A67&lt;5.15,B67&gt;=3.25,F67&lt;1.5),1.4,IF(AND(H67&gt;=10.925,D67&lt;0.4,G67&lt;0.905,A67&lt;5.15,B67&gt;=3.25,F67&lt;1.5),1.45,IF(AND(H67&lt;14.096,B67&gt;=3.6,B67&gt;=3.45,A67&gt;=5.15,B67&gt;=3.25,F67&lt;1.5),1.42,IF(AND(H67&gt;=14.096,B67&gt;=3.6,B67&gt;=3.45,A67&gt;=5.15,B67&gt;=3.25,F67&lt;1.5),1.7,IF(AND(B67&lt;2.45,D67&lt;1.15,H67&gt;=9.386,D67&lt;1.35,D67&lt;1.75,F67&gt;=1.5),3.6,IF(AND(B67&gt;=2.45,D67&lt;1.15,H67&gt;=9.386,D67&lt;1.35,D67&lt;1.75,F67&gt;=1.5),3.9,IF(AND(G67&lt;0.246,D67&gt;=1.15,H67&gt;=9.386,D67&lt;1.35,D67&lt;1.75,F67&gt;=1.5),4.4,IF(AND(B67&lt;2.75,B67&gt;=2.45,F67&lt;2.5,D67&gt;=1.35,D67&lt;1.75,F67&gt;=1.5),5.1,IF(AND(H67&lt;11.084,H67&lt;13.115,D67&lt;1.95,D67&lt;2.05,D67&gt;=1.75,F67&gt;=1.5),5.35,IF(AND(H67&gt;=11.084,H67&lt;13.115,D67&lt;1.95,D67&lt;2.05,D67&gt;=1.75,F67&gt;=1.5),5.7,IF(AND(H67&lt;15.52,D67&lt;2.25,A67&lt;7.05,D67&gt;=2.05,D67&gt;=1.75,F67&gt;=1.5),5.45,IF(AND(H67&gt;=15.52,D67&lt;2.25,A67&lt;7.05,D67&gt;=2.05,D67&gt;=1.75,F67&gt;=1.5),5.725,IF(AND(G67&gt;=0.775,D67&gt;=2.25,A67&lt;7.05,D67&gt;=2.05,D67&gt;=1.75,F67&gt;=1.5),5.2,IF(AND(D67&lt;1.25,G67&gt;=0.246,D67&gt;=1.15,H67&gt;=9.386,D67&lt;1.35,D67&lt;1.75,F67&gt;=1.5),4.05,IF(AND(A67&lt;5.85,B67&gt;=2.75,B67&gt;=2.45,F67&lt;2.5,D67&gt;=1.35,D67&lt;1.75,F67&gt;=1.5),4.5,IF(AND(B67&lt;3.3,G67&lt;0.775,D67&gt;=2.25,A67&lt;7.05,D67&gt;=2.05,D67&gt;=1.75,F67&gt;=1.5),5.64,IF(AND(B67&gt;=3.3,G67&lt;0.775,D67&gt;=2.25,A67&lt;7.05,D67&gt;=2.05,D67&gt;=1.75,F67&gt;=1.5),5.6,IF(AND(A67&lt;5.9,D67&gt;=1.25,G67&gt;=0.246,D67&gt;=1.15,H67&gt;=9.386,D67&lt;1.35,D67&lt;1.75,F67&gt;=1.5),4.2,IF(AND(A67&gt;=5.9,D67&gt;=1.25,G67&gt;=0.246,D67&gt;=1.15,H67&gt;=9.386,D67&lt;1.35,D67&lt;1.75,F67&gt;=1.5),4,IF(AND(G67&gt;=0.437,A67&gt;=5.85,B67&gt;=2.75,B67&gt;=2.45,F67&lt;2.5,D67&gt;=1.35,D67&lt;1.75,F67&gt;=1.5),4.75,IF(AND(H67&lt;9.446,G67&lt;0.437,A67&gt;=5.85,B67&gt;=2.75,B67&gt;=2.45,F67&lt;2.5,D67&gt;=1.35,D67&lt;1.75,F67&gt;=1.5),4.6,IF(AND(H67&gt;=9.446,G67&lt;0.437,A67&gt;=5.85,B67&gt;=2.75,B67&gt;=2.45,F67&lt;2.5,D67&gt;=1.35,D67&lt;1.75,F67&gt;=1.5),4.7,"shouldnthappen")))))))))))))))))))))))))))))))))))))</f>
        <v>3.46</v>
      </c>
      <c r="BC67" s="1" t="n">
        <f aca="false">IF(AND(G67&gt;=0.905,F67&lt;1.5),1.65,IF(AND(D67&gt;=0.45,G67&lt;0.905,F67&lt;1.5),1.65,IF(AND(A67&lt;5.15,D67&lt;1.55,F67&gt;=1.5),3.225,IF(AND(F67&gt;=2.5,A67&gt;=5.15,D67&lt;1.55,F67&gt;=1.5),5.05,IF(AND(H67&lt;5.767,A67&lt;7.05,D67&gt;=1.55,F67&gt;=1.5),4.5,IF(AND(D67&lt;1.7,A67&gt;=7.05,D67&gt;=1.55,F67&gt;=1.5),5.8,IF(AND(A67&gt;=5.3,G67&lt;0.207,D67&lt;0.45,G67&lt;0.905,F67&lt;1.5),1.3,IF(AND(D67&gt;=0.35,G67&gt;=0.207,D67&lt;0.45,G67&lt;0.905,F67&lt;1.5),1.5,IF(AND(G67&lt;0.155,D67&gt;=1.7,A67&gt;=7.05,D67&gt;=1.55,F67&gt;=1.5),6.7,IF(AND(G67&gt;=0.155,D67&gt;=1.7,A67&gt;=7.05,D67&gt;=1.55,F67&gt;=1.5),6.34,IF(AND(G67&lt;0.05,A67&lt;5.3,G67&lt;0.207,D67&lt;0.45,G67&lt;0.905,F67&lt;1.5),1.4,IF(AND(G67&gt;=0.05,A67&lt;5.3,G67&lt;0.207,D67&lt;0.45,G67&lt;0.905,F67&lt;1.5),1.5,IF(AND(A67&lt;4.5,D67&lt;0.35,G67&gt;=0.207,D67&lt;0.45,G67&lt;0.905,F67&lt;1.5),1.3,IF(AND(G67&lt;0.308,A67&lt;6.2,F67&lt;2.5,A67&gt;=5.15,D67&lt;1.55,F67&gt;=1.5),4.5,IF(AND(D67&lt;1.35,A67&gt;=6.2,F67&lt;2.5,A67&gt;=5.15,D67&lt;1.55,F67&gt;=1.5),4.367,IF(AND(D67&lt;1.85,A67&lt;6.15,H67&gt;=5.767,A67&lt;7.05,D67&gt;=1.55,F67&gt;=1.5),4.933,IF(AND(G67&gt;=0.558,A67&gt;=4.5,D67&lt;0.35,G67&gt;=0.207,D67&lt;0.45,G67&lt;0.905,F67&lt;1.5),1.5,IF(AND(H67&gt;=13.383,G67&gt;=0.308,A67&lt;6.2,F67&lt;2.5,A67&gt;=5.15,D67&lt;1.55,F67&gt;=1.5),4.7,IF(AND(H67&gt;=12.206,D67&gt;=1.35,A67&gt;=6.2,F67&lt;2.5,A67&gt;=5.15,D67&lt;1.55,F67&gt;=1.5),4.575,IF(AND(A67&lt;5.7,D67&gt;=1.85,A67&lt;6.15,H67&gt;=5.767,A67&lt;7.05,D67&gt;=1.55,F67&gt;=1.5),4.9,IF(AND(A67&gt;=5.7,D67&gt;=1.85,A67&lt;6.15,H67&gt;=5.767,A67&lt;7.05,D67&gt;=1.55,F67&gt;=1.5),5.1,IF(AND(G67&lt;0.079,G67&lt;0.364,A67&gt;=6.15,H67&gt;=5.767,A67&lt;7.05,D67&gt;=1.55,F67&gt;=1.5),5.6,IF(AND(G67&gt;=0.079,G67&lt;0.364,A67&gt;=6.15,H67&gt;=5.767,A67&lt;7.05,D67&gt;=1.55,F67&gt;=1.5),5.25,IF(AND(G67&gt;=0.447,G67&lt;0.558,A67&gt;=4.5,D67&lt;0.35,G67&gt;=0.207,D67&lt;0.45,G67&lt;0.905,F67&lt;1.5),1.3,IF(AND(B67&gt;=2.95,H67&lt;13.383,G67&gt;=0.308,A67&lt;6.2,F67&lt;2.5,A67&gt;=5.15,D67&lt;1.55,F67&gt;=1.5),4.6,IF(AND(B67&lt;2.65,H67&lt;12.206,D67&gt;=1.35,A67&gt;=6.2,F67&lt;2.5,A67&gt;=5.15,D67&lt;1.55,F67&gt;=1.5),4.9,IF(AND(D67&lt;2.45,A67&lt;6.6,G67&gt;=0.364,A67&gt;=6.15,H67&gt;=5.767,A67&lt;7.05,D67&gt;=1.55,F67&gt;=1.5),5.6,IF(AND(D67&gt;=2.45,A67&lt;6.6,G67&gt;=0.364,A67&gt;=6.15,H67&gt;=5.767,A67&lt;7.05,D67&gt;=1.55,F67&gt;=1.5),6,IF(AND(H67&lt;12.921,A67&gt;=6.6,G67&gt;=0.364,A67&gt;=6.15,H67&gt;=5.767,A67&lt;7.05,D67&gt;=1.55,F67&gt;=1.5),5.725,IF(AND(H67&gt;=12.921,A67&gt;=6.6,G67&gt;=0.364,A67&gt;=6.15,H67&gt;=5.767,A67&lt;7.05,D67&gt;=1.55,F67&gt;=1.5),5.367,IF(AND(B67&lt;3.15,G67&lt;0.447,G67&lt;0.558,A67&gt;=4.5,D67&lt;0.35,G67&gt;=0.207,D67&lt;0.45,G67&lt;0.905,F67&lt;1.5),1.5,IF(AND(B67&gt;=3.15,G67&lt;0.447,G67&lt;0.558,A67&gt;=4.5,D67&lt;0.35,G67&gt;=0.207,D67&lt;0.45,G67&lt;0.905,F67&lt;1.5),1.36,IF(AND(B67&gt;=2.85,B67&lt;2.95,H67&lt;13.383,G67&gt;=0.308,A67&lt;6.2,F67&lt;2.5,A67&gt;=5.15,D67&lt;1.55,F67&gt;=1.5),3.6,IF(AND(H67&lt;9.446,B67&gt;=2.65,H67&lt;12.206,D67&gt;=1.35,A67&gt;=6.2,F67&lt;2.5,A67&gt;=5.15,D67&lt;1.55,F67&gt;=1.5),4.6,IF(AND(H67&gt;=9.446,B67&gt;=2.65,H67&lt;12.206,D67&gt;=1.35,A67&gt;=6.2,F67&lt;2.5,A67&gt;=5.15,D67&lt;1.55,F67&gt;=1.5),4.7,IF(AND(D67&lt;1.2,B67&lt;2.85,B67&lt;2.95,H67&lt;13.383,G67&gt;=0.308,A67&lt;6.2,F67&lt;2.5,A67&gt;=5.15,D67&lt;1.55,F67&gt;=1.5),3.75,IF(AND(G67&lt;0.356,D67&gt;=1.2,B67&lt;2.85,B67&lt;2.95,H67&lt;13.383,G67&gt;=0.308,A67&lt;6.2,F67&lt;2.5,A67&gt;=5.15,D67&lt;1.55,F67&gt;=1.5),4.2,IF(AND(G67&gt;=0.356,D67&gt;=1.2,B67&lt;2.85,B67&lt;2.95,H67&lt;13.383,G67&gt;=0.308,A67&lt;6.2,F67&lt;2.5,A67&gt;=5.15,D67&lt;1.55,F67&gt;=1.5),3.96,"shouldnthappen"))))))))))))))))))))))))))))))))))))))</f>
        <v>3.6</v>
      </c>
      <c r="BD67" s="1" t="n">
        <f aca="false">IF(AND(B67&lt;2.7,A67&lt;5.3,B67&lt;3.15),3.42,IF(AND(F67&lt;2.5,A67&gt;=5.85,B67&gt;=3.15),4.7,IF(AND(A67&lt;4.35,B67&gt;=2.7,A67&lt;5.3,B67&lt;3.15),1.1,IF(AND(A67&gt;=4.35,B67&gt;=2.7,A67&lt;5.3,B67&lt;3.15),1.42,IF(AND(A67&gt;=7.05,F67&gt;=2.5,A67&gt;=5.3,B67&lt;3.15),6.067,IF(AND(D67&gt;=0.45,A67&lt;5.05,A67&lt;5.85,B67&gt;=3.15),1.6,IF(AND(B67&lt;3.35,A67&gt;=5.05,A67&lt;5.85,B67&gt;=3.15),1.7,IF(AND(A67&gt;=6.85,F67&gt;=2.5,A67&gt;=5.85,B67&gt;=3.15),6.22,IF(AND(D67&lt;1.25,D67&lt;1.35,F67&lt;2.5,A67&gt;=5.3,B67&lt;3.15),4.033,IF(AND(D67&gt;=1.25,D67&lt;1.35,F67&lt;2.5,A67&gt;=5.3,B67&lt;3.15),4.233,IF(AND(A67&lt;6.05,D67&gt;=1.35,F67&lt;2.5,A67&gt;=5.3,B67&lt;3.15),5.1,IF(AND(H67&gt;=13.29,A67&lt;7.05,F67&gt;=2.5,A67&gt;=5.3,B67&lt;3.15),4.96,IF(AND(G67&gt;=0.858,D67&lt;0.45,A67&lt;5.05,A67&lt;5.85,B67&gt;=3.15),1.3,IF(AND(D67&gt;=0.35,B67&gt;=3.35,A67&gt;=5.05,A67&lt;5.85,B67&gt;=3.15),1.4,IF(AND(B67&lt;3.25,A67&lt;6.85,F67&gt;=2.5,A67&gt;=5.85,B67&gt;=3.15),5.233,IF(AND(A67&gt;=6.8,A67&gt;=6.05,D67&gt;=1.35,F67&lt;2.5,A67&gt;=5.3,B67&lt;3.15),4.9,IF(AND(G67&gt;=0.622,H67&lt;13.29,A67&lt;7.05,F67&gt;=2.5,A67&gt;=5.3,B67&lt;3.15),5.067,IF(AND(H67&lt;8.834,G67&lt;0.858,D67&lt;0.45,A67&lt;5.05,A67&lt;5.85,B67&gt;=3.15),1.4,IF(AND(G67&lt;0.774,B67&gt;=3.25,A67&lt;6.85,F67&gt;=2.5,A67&gt;=5.85,B67&gt;=3.15),5.8,IF(AND(G67&gt;=0.774,B67&gt;=3.25,A67&lt;6.85,F67&gt;=2.5,A67&gt;=5.85,B67&gt;=3.15),5.4,IF(AND(H67&gt;=12.206,A67&lt;6.8,A67&gt;=6.05,D67&gt;=1.35,F67&lt;2.5,A67&gt;=5.3,B67&lt;3.15),4.5,IF(AND(G67&gt;=0.439,G67&lt;0.622,H67&lt;13.29,A67&lt;7.05,F67&gt;=2.5,A67&gt;=5.3,B67&lt;3.15),5.667,IF(AND(G67&lt;0.227,H67&gt;=8.834,G67&lt;0.858,D67&lt;0.45,A67&lt;5.05,A67&lt;5.85,B67&gt;=3.15),1.4,IF(AND(G67&gt;=0.227,H67&gt;=8.834,G67&lt;0.858,D67&lt;0.45,A67&lt;5.05,A67&lt;5.85,B67&gt;=3.15),1.3,IF(AND(G67&gt;=0.934,B67&lt;3.75,D67&lt;0.35,B67&gt;=3.35,A67&gt;=5.05,A67&lt;5.85,B67&gt;=3.15),1.7,IF(AND(G67&lt;0.823,B67&gt;=3.75,D67&lt;0.35,B67&gt;=3.35,A67&gt;=5.05,A67&lt;5.85,B67&gt;=3.15),1.55,IF(AND(G67&gt;=0.823,B67&gt;=3.75,D67&lt;0.35,B67&gt;=3.35,A67&gt;=5.05,A67&lt;5.85,B67&gt;=3.15),1.5,IF(AND(A67&lt;6.2,H67&lt;12.206,A67&lt;6.8,A67&gt;=6.05,D67&gt;=1.35,F67&lt;2.5,A67&gt;=5.3,B67&lt;3.15),4.6,IF(AND(A67&gt;=6.2,H67&lt;12.206,A67&lt;6.8,A67&gt;=6.05,D67&gt;=1.35,F67&lt;2.5,A67&gt;=5.3,B67&lt;3.15),4.74,IF(AND(H67&gt;=10.667,G67&lt;0.439,G67&lt;0.622,H67&lt;13.29,A67&lt;7.05,F67&gt;=2.5,A67&gt;=5.3,B67&lt;3.15),5.6,IF(AND(H67&lt;13.67,G67&lt;0.934,B67&lt;3.75,D67&lt;0.35,B67&gt;=3.35,A67&gt;=5.05,A67&lt;5.85,B67&gt;=3.15),1.48,IF(AND(H67&gt;=13.67,G67&lt;0.934,B67&lt;3.75,D67&lt;0.35,B67&gt;=3.35,A67&gt;=5.05,A67&lt;5.85,B67&gt;=3.15),1.3,IF(AND(G67&lt;0.301,H67&lt;10.667,G67&lt;0.439,G67&lt;0.622,H67&lt;13.29,A67&lt;7.05,F67&gt;=2.5,A67&gt;=5.3,B67&lt;3.15),5.2,IF(AND(G67&gt;=0.301,H67&lt;10.667,G67&lt;0.439,G67&lt;0.622,H67&lt;13.29,A67&lt;7.05,F67&gt;=2.5,A67&gt;=5.3,B67&lt;3.15),5.067,"shouldnthappen"))))))))))))))))))))))))))))))))))</f>
        <v>4.233</v>
      </c>
      <c r="BE67" s="1" t="n">
        <f aca="false">IF(AND(B67&gt;=3.85,A67&gt;=5.05,F67&lt;1.5),1.4,IF(AND(A67&lt;5.25,A67&lt;5.75,F67&gt;=1.5),3.15,IF(AND(A67&lt;4.95,B67&lt;3.15,A67&lt;5.05,F67&lt;1.5),1.46,IF(AND(A67&gt;=4.95,B67&lt;3.15,A67&lt;5.05,F67&lt;1.5),1.6,IF(AND(H67&lt;8.834,B67&gt;=3.15,A67&lt;5.05,F67&lt;1.5),1.4,IF(AND(D67&lt;0.25,B67&lt;3.85,A67&gt;=5.05,F67&lt;1.5),1.48,IF(AND(D67&gt;=0.25,B67&lt;3.85,A67&gt;=5.05,F67&lt;1.5),1.7,IF(AND(F67&gt;=2.5,A67&gt;=5.25,A67&lt;5.75,F67&gt;=1.5),4.9,IF(AND(H67&lt;12.45,H67&gt;=8.834,B67&gt;=3.15,A67&lt;5.05,F67&lt;1.5),1.25,IF(AND(H67&gt;=12.45,H67&gt;=8.834,B67&gt;=3.15,A67&lt;5.05,F67&lt;1.5),1.32,IF(AND(G67&lt;0.283,F67&lt;2.5,A67&gt;=5.25,A67&lt;5.75,F67&gt;=1.5),4.3,IF(AND(H67&lt;6.712,H67&lt;11.275,D67&lt;1.55,A67&gt;=5.75,F67&gt;=1.5),5,IF(AND(H67&lt;13.101,H67&gt;=11.275,D67&lt;1.55,A67&gt;=5.75,F67&gt;=1.5),3.933,IF(AND(H67&gt;=13.101,H67&gt;=11.275,D67&lt;1.55,A67&gt;=5.75,F67&gt;=1.5),4.5,IF(AND(A67&gt;=7.3,D67&lt;2.45,D67&gt;=1.55,A67&gt;=5.75,F67&gt;=1.5),6.7,IF(AND(B67&lt;3.45,D67&gt;=2.45,D67&gt;=1.55,A67&gt;=5.75,F67&gt;=1.5),5.925,IF(AND(B67&gt;=3.45,D67&gt;=2.45,D67&gt;=1.55,A67&gt;=5.75,F67&gt;=1.5),6.1,IF(AND(B67&gt;=2.8,G67&gt;=0.283,F67&lt;2.5,A67&gt;=5.25,A67&lt;5.75,F67&gt;=1.5),4.2,IF(AND(D67&lt;1.35,H67&gt;=6.712,H67&lt;11.275,D67&lt;1.55,A67&gt;=5.75,F67&gt;=1.5),4.35,IF(AND(D67&lt;1.05,B67&lt;2.8,G67&gt;=0.283,F67&lt;2.5,A67&gt;=5.25,A67&lt;5.75,F67&gt;=1.5),3.567,IF(AND(D67&gt;=1.05,B67&lt;2.8,G67&gt;=0.283,F67&lt;2.5,A67&gt;=5.25,A67&lt;5.75,F67&gt;=1.5),3.925,IF(AND(B67&lt;2.65,D67&gt;=1.35,H67&gt;=6.712,H67&lt;11.275,D67&lt;1.55,A67&gt;=5.75,F67&gt;=1.5),4.9,IF(AND(B67&gt;=2.65,D67&gt;=1.35,H67&gt;=6.712,H67&lt;11.275,D67&lt;1.55,A67&gt;=5.75,F67&gt;=1.5),4.625,IF(AND(H67&gt;=14.683,G67&gt;=0.628,A67&lt;7.3,D67&lt;2.45,D67&gt;=1.55,A67&gt;=5.75,F67&gt;=1.5),5.4,IF(AND(D67&lt;1.95,H67&lt;8.884,G67&lt;0.628,A67&lt;7.3,D67&lt;2.45,D67&gt;=1.55,A67&gt;=5.75,F67&gt;=1.5),5.1,IF(AND(D67&gt;=1.95,H67&lt;8.884,G67&lt;0.628,A67&lt;7.3,D67&lt;2.45,D67&gt;=1.55,A67&gt;=5.75,F67&gt;=1.5),5.22,IF(AND(A67&lt;6.05,H67&gt;=8.884,G67&lt;0.628,A67&lt;7.3,D67&lt;2.45,D67&gt;=1.55,A67&gt;=5.75,F67&gt;=1.5),5.1,IF(AND(G67&lt;0.817,H67&lt;14.683,G67&gt;=0.628,A67&lt;7.3,D67&lt;2.45,D67&gt;=1.55,A67&gt;=5.75,F67&gt;=1.5),4.967,IF(AND(G67&gt;=0.817,H67&lt;14.683,G67&gt;=0.628,A67&lt;7.3,D67&lt;2.45,D67&gt;=1.55,A67&gt;=5.75,F67&gt;=1.5),5.1,IF(AND(H67&lt;9.637,A67&gt;=6.05,H67&gt;=8.884,G67&lt;0.628,A67&lt;7.3,D67&lt;2.45,D67&gt;=1.55,A67&gt;=5.75,F67&gt;=1.5),5.9,IF(AND(D67&lt;1.85,H67&gt;=9.637,A67&gt;=6.05,H67&gt;=8.884,G67&lt;0.628,A67&lt;7.3,D67&lt;2.45,D67&gt;=1.55,A67&gt;=5.75,F67&gt;=1.5),5.733,IF(AND(G67&gt;=0.388,D67&gt;=1.85,H67&gt;=9.637,A67&gt;=6.05,H67&gt;=8.884,G67&lt;0.628,A67&lt;7.3,D67&lt;2.45,D67&gt;=1.55,A67&gt;=5.75,F67&gt;=1.5),5.64,IF(AND(B67&lt;2.95,G67&lt;0.388,D67&gt;=1.85,H67&gt;=9.637,A67&gt;=6.05,H67&gt;=8.884,G67&lt;0.628,A67&lt;7.3,D67&lt;2.45,D67&gt;=1.55,A67&gt;=5.75,F67&gt;=1.5),5.5,IF(AND(B67&gt;=2.95,G67&lt;0.388,D67&gt;=1.85,H67&gt;=9.637,A67&gt;=6.05,H67&gt;=8.884,G67&lt;0.628,A67&lt;7.3,D67&lt;2.45,D67&gt;=1.55,A67&gt;=5.75,F67&gt;=1.5),5.333,"shouldnthappen"))))))))))))))))))))))))))))))))))</f>
        <v>4.2</v>
      </c>
      <c r="BF67" s="1" t="n">
        <f aca="false">IF(AND(D67&gt;=0.35,F67&lt;1.5),1.65,IF(AND(H67&gt;=16.227,D67&gt;=1.55,F67&gt;=1.5),6.533,IF(AND(A67&gt;=5.45,G67&lt;0.174,D67&lt;0.35,F67&lt;1.5),1.7,IF(AND(D67&lt;0.15,G67&gt;=0.174,D67&lt;0.35,F67&lt;1.5),1.38,IF(AND(D67&gt;=1.15,D67&lt;1.25,D67&lt;1.55,F67&gt;=1.5),3.967,IF(AND(H67&lt;8.376,A67&lt;5.45,G67&lt;0.174,D67&lt;0.35,F67&lt;1.5),1.4,IF(AND(H67&gt;=8.376,A67&lt;5.45,G67&lt;0.174,D67&lt;0.35,F67&lt;1.5),1.5,IF(AND(B67&lt;3.1,D67&gt;=0.15,G67&gt;=0.174,D67&lt;0.35,F67&lt;1.5),1.475,IF(AND(H67&lt;10.258,D67&lt;1.15,D67&lt;1.25,D67&lt;1.55,F67&gt;=1.5),3.24,IF(AND(H67&gt;=10.258,D67&lt;1.15,D67&lt;1.25,D67&lt;1.55,F67&gt;=1.5),3.875,IF(AND(F67&gt;=2.5,H67&lt;10.927,D67&gt;=1.25,D67&lt;1.55,F67&gt;=1.5),5.05,IF(AND(D67&lt;1.35,H67&gt;=10.927,D67&gt;=1.25,D67&lt;1.55,F67&gt;=1.5),4.25,IF(AND(A67&gt;=6.95,D67&lt;1.75,H67&lt;16.227,D67&gt;=1.55,F67&gt;=1.5),5.8,IF(AND(B67&lt;3.3,B67&gt;=3.1,D67&gt;=0.15,G67&gt;=0.174,D67&lt;0.35,F67&lt;1.5),1.3,IF(AND(H67&lt;12.278,D67&gt;=1.35,H67&gt;=10.927,D67&gt;=1.25,D67&lt;1.55,F67&gt;=1.5),4.9,IF(AND(G67&lt;0.226,A67&lt;6.95,D67&lt;1.75,H67&lt;16.227,D67&gt;=1.55,F67&gt;=1.5),5,IF(AND(G67&gt;=0.226,A67&lt;6.95,D67&lt;1.75,H67&lt;16.227,D67&gt;=1.55,F67&gt;=1.5),4.62,IF(AND(H67&lt;9.35,B67&lt;2.95,D67&gt;=1.75,H67&lt;16.227,D67&gt;=1.55,F67&gt;=1.5),6.3,IF(AND(H67&gt;=9.35,B67&lt;2.95,D67&gt;=1.75,H67&lt;16.227,D67&gt;=1.55,F67&gt;=1.5),5.58,IF(AND(A67&lt;5.05,B67&gt;=3.3,B67&gt;=3.1,D67&gt;=0.15,G67&gt;=0.174,D67&lt;0.35,F67&lt;1.5),1.35,IF(AND(A67&gt;=5.05,B67&gt;=3.3,B67&gt;=3.1,D67&gt;=0.15,G67&gt;=0.174,D67&lt;0.35,F67&lt;1.5),1.46,IF(AND(B67&lt;2.8,A67&lt;5.65,F67&lt;2.5,H67&lt;10.927,D67&gt;=1.25,D67&lt;1.55,F67&gt;=1.5),4.075,IF(AND(B67&gt;=2.8,A67&lt;5.65,F67&lt;2.5,H67&lt;10.927,D67&gt;=1.25,D67&lt;1.55,F67&gt;=1.5),3.933,IF(AND(A67&lt;6.25,A67&gt;=5.65,F67&lt;2.5,H67&lt;10.927,D67&gt;=1.25,D67&lt;1.55,F67&gt;=1.5),4.533,IF(AND(A67&gt;=6.25,A67&gt;=5.65,F67&lt;2.5,H67&lt;10.927,D67&gt;=1.25,D67&lt;1.55,F67&gt;=1.5),4.3,IF(AND(A67&lt;6.5,H67&gt;=12.278,D67&gt;=1.35,H67&gt;=10.927,D67&gt;=1.25,D67&lt;1.55,F67&gt;=1.5),4.55,IF(AND(A67&gt;=6.5,H67&gt;=12.278,D67&gt;=1.35,H67&gt;=10.927,D67&gt;=1.25,D67&lt;1.55,F67&gt;=1.5),4.775,IF(AND(H67&lt;9.884,D67&lt;2.1,B67&gt;=2.95,D67&gt;=1.75,H67&lt;16.227,D67&gt;=1.55,F67&gt;=1.5),5.5,IF(AND(H67&gt;=9.884,D67&lt;2.1,B67&gt;=2.95,D67&gt;=1.75,H67&lt;16.227,D67&gt;=1.55,F67&gt;=1.5),5.1,IF(AND(H67&lt;10.393,D67&gt;=2.1,B67&gt;=2.95,D67&gt;=1.75,H67&lt;16.227,D67&gt;=1.55,F67&gt;=1.5),5.74,IF(AND(D67&lt;2.25,H67&gt;=10.393,D67&gt;=2.1,B67&gt;=2.95,D67&gt;=1.75,H67&lt;16.227,D67&gt;=1.55,F67&gt;=1.5),5.8,IF(AND(D67&gt;=2.25,H67&gt;=10.393,D67&gt;=2.1,B67&gt;=2.95,D67&gt;=1.75,H67&lt;16.227,D67&gt;=1.55,F67&gt;=1.5),5.4,"shouldnthappen"))))))))))))))))))))))))))))))))</f>
        <v>3.933</v>
      </c>
      <c r="BG67" s="1" t="n">
        <f aca="false">IF(AND(G67&lt;0.096,A67&lt;5.45),2.95,IF(AND(F67&gt;=1.5,G67&gt;=0.096,A67&lt;5.45),3,IF(AND(D67&lt;0.6,A67&lt;5.9,A67&gt;=5.45),1.4,IF(AND(F67&gt;=2.5,D67&gt;=0.6,A67&lt;5.9,A67&gt;=5.45),5.1,IF(AND(A67&lt;7.45,A67&gt;=7.05,A67&gt;=5.9,A67&gt;=5.45),6.167,IF(AND(B67&gt;=3.55,G67&lt;0.587,F67&lt;1.5,G67&gt;=0.096,A67&lt;5.45),1,IF(AND(A67&lt;5.05,G67&gt;=0.587,F67&lt;1.5,G67&gt;=0.096,A67&lt;5.45),1.35,IF(AND(B67&lt;2.75,D67&lt;1.7,A67&lt;7.05,A67&gt;=5.9,A67&gt;=5.45),4.9,IF(AND(A67&lt;6.2,D67&gt;=1.7,A67&lt;7.05,A67&gt;=5.9,A67&gt;=5.45),4.833,IF(AND(H67&lt;17.32,A67&gt;=7.45,A67&gt;=7.05,A67&gt;=5.9,A67&gt;=5.45),6.68,IF(AND(H67&gt;=17.32,A67&gt;=7.45,A67&gt;=7.05,A67&gt;=5.9,A67&gt;=5.45),6.4,IF(AND(G67&lt;0.161,B67&lt;3.55,G67&lt;0.587,F67&lt;1.5,G67&gt;=0.096,A67&lt;5.45),1.5,IF(AND(H67&lt;11.016,A67&gt;=5.05,G67&gt;=0.587,F67&lt;1.5,G67&gt;=0.096,A67&lt;5.45),1.633,IF(AND(H67&lt;11.001,G67&lt;0.372,F67&lt;2.5,D67&gt;=0.6,A67&lt;5.9,A67&gt;=5.45),4.133,IF(AND(H67&gt;=11.001,G67&lt;0.372,F67&lt;2.5,D67&gt;=0.6,A67&lt;5.9,A67&gt;=5.45),4.3,IF(AND(H67&lt;6.808,G67&gt;=0.372,F67&lt;2.5,D67&gt;=0.6,A67&lt;5.9,A67&gt;=5.45),4,IF(AND(A67&gt;=6.75,B67&gt;=2.75,D67&lt;1.7,A67&lt;7.05,A67&gt;=5.9,A67&gt;=5.45),4.84,IF(AND(H67&lt;12.467,G67&gt;=0.161,B67&lt;3.55,G67&lt;0.587,F67&lt;1.5,G67&gt;=0.096,A67&lt;5.45),1.3,IF(AND(D67&lt;0.25,H67&gt;=11.016,A67&gt;=5.05,G67&gt;=0.587,F67&lt;1.5,G67&gt;=0.096,A67&lt;5.45),1.52,IF(AND(D67&gt;=0.25,H67&gt;=11.016,A67&gt;=5.05,G67&gt;=0.587,F67&lt;1.5,G67&gt;=0.096,A67&lt;5.45),1.5,IF(AND(H67&lt;11.218,H67&gt;=6.808,G67&gt;=0.372,F67&lt;2.5,D67&gt;=0.6,A67&lt;5.9,A67&gt;=5.45),3.7,IF(AND(H67&gt;=11.218,H67&gt;=6.808,G67&gt;=0.372,F67&lt;2.5,D67&gt;=0.6,A67&lt;5.9,A67&gt;=5.45),3.9,IF(AND(B67&lt;2.95,A67&lt;6.75,B67&gt;=2.75,D67&lt;1.7,A67&lt;7.05,A67&gt;=5.9,A67&gt;=5.45),4.2,IF(AND(B67&gt;=2.95,A67&lt;6.75,B67&gt;=2.75,D67&lt;1.7,A67&lt;7.05,A67&gt;=5.9,A67&gt;=5.45),4.6,IF(AND(D67&gt;=2.45,A67&lt;6.85,A67&gt;=6.2,D67&gt;=1.7,A67&lt;7.05,A67&gt;=5.9,A67&gt;=5.45),5.9,IF(AND(G67&lt;0.312,A67&gt;=6.85,A67&gt;=6.2,D67&gt;=1.7,A67&lt;7.05,A67&gt;=5.9,A67&gt;=5.45),5.1,IF(AND(G67&gt;=0.312,A67&gt;=6.85,A67&gt;=6.2,D67&gt;=1.7,A67&lt;7.05,A67&gt;=5.9,A67&gt;=5.45),5.4,IF(AND(G67&lt;0.251,H67&gt;=12.467,G67&gt;=0.161,B67&lt;3.55,G67&lt;0.587,F67&lt;1.5,G67&gt;=0.096,A67&lt;5.45),1.35,IF(AND(G67&gt;=0.251,H67&gt;=12.467,G67&gt;=0.161,B67&lt;3.55,G67&lt;0.587,F67&lt;1.5,G67&gt;=0.096,A67&lt;5.45),1.467,IF(AND(G67&gt;=0.628,D67&lt;2.45,A67&lt;6.85,A67&gt;=6.2,D67&gt;=1.7,A67&lt;7.05,A67&gt;=5.9,A67&gt;=5.45),5.1,IF(AND(A67&gt;=6.75,G67&lt;0.628,D67&lt;2.45,A67&lt;6.85,A67&gt;=6.2,D67&gt;=1.7,A67&lt;7.05,A67&gt;=5.9,A67&gt;=5.45),5.9,IF(AND(H67&lt;11.824,A67&lt;6.75,G67&lt;0.628,D67&lt;2.45,A67&lt;6.85,A67&gt;=6.2,D67&gt;=1.7,A67&lt;7.05,A67&gt;=5.9,A67&gt;=5.45),5.44,IF(AND(H67&lt;14.378,H67&gt;=11.824,A67&lt;6.75,G67&lt;0.628,D67&lt;2.45,A67&lt;6.85,A67&gt;=6.2,D67&gt;=1.7,A67&lt;7.05,A67&gt;=5.9,A67&gt;=5.45),5.6,IF(AND(H67&gt;=14.378,H67&gt;=11.824,A67&lt;6.75,G67&lt;0.628,D67&lt;2.45,A67&lt;6.85,A67&gt;=6.2,D67&gt;=1.7,A67&lt;7.05,A67&gt;=5.9,A67&gt;=5.45),5.8,"shouldnthappen"))))))))))))))))))))))))))))))))))</f>
        <v>3.7</v>
      </c>
      <c r="BH67" s="1" t="n">
        <f aca="false">IF(AND(G67&gt;=0.905,F67&lt;1.5),1.8,IF(AND(H67&lt;5.523,G67&lt;0.905,F67&lt;1.5),1,IF(AND(D67&gt;=0.4,H67&gt;=5.523,G67&lt;0.905,F67&lt;1.5),1.7,IF(AND(G67&gt;=0.878,D67&lt;1.35,F67&lt;2.5,F67&gt;=1.5),4.4,IF(AND(A67&lt;5.4,D67&gt;=1.35,F67&lt;2.5,F67&gt;=1.5),3.9,IF(AND(G67&lt;0.177,B67&lt;3.15,F67&gt;=2.5,F67&gt;=1.5),6.15,IF(AND(H67&lt;10.393,B67&gt;=3.15,F67&gt;=2.5,F67&gt;=1.5),5.94,IF(AND(H67&gt;=10.393,B67&gt;=3.15,F67&gt;=2.5,F67&gt;=1.5),5.467,IF(AND(D67&gt;=1.25,G67&lt;0.878,D67&lt;1.35,F67&lt;2.5,F67&gt;=1.5),4.18,IF(AND(G67&gt;=0.709,A67&gt;=5.4,D67&gt;=1.35,F67&lt;2.5,F67&gt;=1.5),4.9,IF(AND(B67&lt;2.6,G67&gt;=0.177,B67&lt;3.15,F67&gt;=2.5,F67&gt;=1.5),4.8,IF(AND(A67&lt;4.35,A67&lt;5.05,D67&lt;0.4,H67&gt;=5.523,G67&lt;0.905,F67&lt;1.5),1.1,IF(AND(A67&gt;=5.6,A67&gt;=5.05,D67&lt;0.4,H67&gt;=5.523,G67&lt;0.905,F67&lt;1.5),1.7,IF(AND(D67&lt;1.05,D67&lt;1.25,G67&lt;0.878,D67&lt;1.35,F67&lt;2.5,F67&gt;=1.5),3.6,IF(AND(D67&gt;=1.55,G67&lt;0.709,A67&gt;=5.4,D67&gt;=1.35,F67&lt;2.5,F67&gt;=1.5),4.975,IF(AND(D67&lt;1.7,B67&gt;=2.6,G67&gt;=0.177,B67&lt;3.15,F67&gt;=2.5,F67&gt;=1.5),5.8,IF(AND(B67&lt;3.15,A67&gt;=4.35,A67&lt;5.05,D67&lt;0.4,H67&gt;=5.523,G67&lt;0.905,F67&lt;1.5),1.46,IF(AND(A67&gt;=5.45,A67&lt;5.6,A67&gt;=5.05,D67&lt;0.4,H67&gt;=5.523,G67&lt;0.905,F67&lt;1.5),1.35,IF(AND(H67&lt;10.974,D67&gt;=1.05,D67&lt;1.25,G67&lt;0.878,D67&lt;1.35,F67&lt;2.5,F67&gt;=1.5),3.8,IF(AND(H67&gt;=13.654,D67&lt;1.55,G67&lt;0.709,A67&gt;=5.4,D67&gt;=1.35,F67&lt;2.5,F67&gt;=1.5),4.725,IF(AND(A67&lt;4.5,B67&gt;=3.15,A67&gt;=4.35,A67&lt;5.05,D67&lt;0.4,H67&gt;=5.523,G67&lt;0.905,F67&lt;1.5),1.3,IF(AND(G67&lt;0.676,A67&lt;5.45,A67&lt;5.6,A67&gt;=5.05,D67&lt;0.4,H67&gt;=5.523,G67&lt;0.905,F67&lt;1.5),1.5,IF(AND(G67&gt;=0.676,A67&lt;5.45,A67&lt;5.6,A67&gt;=5.05,D67&lt;0.4,H67&gt;=5.523,G67&lt;0.905,F67&lt;1.5),1.55,IF(AND(A67&lt;5.7,H67&gt;=10.974,D67&gt;=1.05,D67&lt;1.25,G67&lt;0.878,D67&lt;1.35,F67&lt;2.5,F67&gt;=1.5),3.9,IF(AND(A67&gt;=5.7,H67&gt;=10.974,D67&gt;=1.05,D67&lt;1.25,G67&lt;0.878,D67&lt;1.35,F67&lt;2.5,F67&gt;=1.5),3.933,IF(AND(G67&gt;=0.644,H67&lt;13.654,D67&lt;1.55,G67&lt;0.709,A67&gt;=5.4,D67&gt;=1.35,F67&lt;2.5,F67&gt;=1.5),4.4,IF(AND(B67&lt;2.9,A67&lt;6.2,D67&gt;=1.7,B67&gt;=2.6,G67&gt;=0.177,B67&lt;3.15,F67&gt;=2.5,F67&gt;=1.5),5.02,IF(AND(B67&gt;=2.9,A67&lt;6.2,D67&gt;=1.7,B67&gt;=2.6,G67&gt;=0.177,B67&lt;3.15,F67&gt;=2.5,F67&gt;=1.5),4.8,IF(AND(D67&lt;2.2,A67&gt;=6.2,D67&gt;=1.7,B67&gt;=2.6,G67&gt;=0.177,B67&lt;3.15,F67&gt;=2.5,F67&gt;=1.5),5.325,IF(AND(D67&gt;=2.2,A67&gt;=6.2,D67&gt;=1.7,B67&gt;=2.6,G67&gt;=0.177,B67&lt;3.15,F67&gt;=2.5,F67&gt;=1.5),5.1,IF(AND(D67&lt;0.25,A67&gt;=4.5,B67&gt;=3.15,A67&gt;=4.35,A67&lt;5.05,D67&lt;0.4,H67&gt;=5.523,G67&lt;0.905,F67&lt;1.5),1.357,IF(AND(D67&gt;=0.25,A67&gt;=4.5,B67&gt;=3.15,A67&gt;=4.35,A67&lt;5.05,D67&lt;0.4,H67&gt;=5.523,G67&lt;0.905,F67&lt;1.5),1.333,IF(AND(H67&lt;10.723,G67&lt;0.644,H67&lt;13.654,D67&lt;1.55,G67&lt;0.709,A67&gt;=5.4,D67&gt;=1.35,F67&lt;2.5,F67&gt;=1.5),4.6,IF(AND(H67&gt;=10.723,G67&lt;0.644,H67&lt;13.654,D67&lt;1.55,G67&lt;0.709,A67&gt;=5.4,D67&gt;=1.35,F67&lt;2.5,F67&gt;=1.5),4.5,"shouldnthappen"))))))))))))))))))))))))))))))))))</f>
        <v>4.18</v>
      </c>
      <c r="BI67" s="1" t="n">
        <f aca="false">IF(AND(D67&gt;=0.8,A67&lt;5.45),3.9,IF(AND(D67&gt;=0.45,D67&lt;0.8,A67&lt;5.45),1.66,IF(AND(H67&lt;16.447,B67&gt;=3.45,A67&gt;=5.45),1.525,IF(AND(H67&gt;=16.447,B67&gt;=3.45,A67&gt;=5.45),6.4,IF(AND(H67&lt;5.245,D67&lt;0.45,D67&lt;0.8,A67&lt;5.45),1,IF(AND(A67&gt;=7.2,G67&lt;0.154,B67&lt;3.45,A67&gt;=5.45),6.7,IF(AND(D67&lt;1.65,A67&lt;7.2,G67&lt;0.154,B67&lt;3.45,A67&gt;=5.45),4.7,IF(AND(D67&gt;=1.65,A67&lt;7.2,G67&lt;0.154,B67&lt;3.45,A67&gt;=5.45),5.52,IF(AND(D67&gt;=0.25,A67&lt;5.05,H67&gt;=5.245,D67&lt;0.45,D67&lt;0.8,A67&lt;5.45),1.35,IF(AND(H67&lt;6.089,A67&gt;=5.05,H67&gt;=5.245,D67&lt;0.45,D67&lt;0.8,A67&lt;5.45),1.7,IF(AND(D67&lt;1.2,B67&lt;2.6,A67&lt;5.75,G67&gt;=0.154,B67&lt;3.45,A67&gt;=5.45),3.85,IF(AND(D67&gt;=1.2,B67&lt;2.6,A67&lt;5.75,G67&gt;=0.154,B67&lt;3.45,A67&gt;=5.45),4,IF(AND(D67&gt;=1.65,B67&gt;=2.6,A67&lt;5.75,G67&gt;=0.154,B67&lt;3.45,A67&gt;=5.45),4.9,IF(AND(G67&lt;0.353,F67&lt;2.5,A67&gt;=5.75,G67&gt;=0.154,B67&lt;3.45,A67&gt;=5.45),4.25,IF(AND(A67&gt;=7.25,F67&gt;=2.5,A67&gt;=5.75,G67&gt;=0.154,B67&lt;3.45,A67&gt;=5.45),6.45,IF(AND(H67&lt;11.218,D67&lt;0.25,A67&lt;5.05,H67&gt;=5.245,D67&lt;0.45,D67&lt;0.8,A67&lt;5.45),1.42,IF(AND(G67&lt;0.517,H67&gt;=6.089,A67&gt;=5.05,H67&gt;=5.245,D67&lt;0.45,D67&lt;0.8,A67&lt;5.45),1.44,IF(AND(G67&gt;=0.517,H67&gt;=6.089,A67&gt;=5.05,H67&gt;=5.245,D67&lt;0.45,D67&lt;0.8,A67&lt;5.45),1.54,IF(AND(H67&gt;=10.194,D67&lt;1.65,B67&gt;=2.6,A67&lt;5.75,G67&gt;=0.154,B67&lt;3.45,A67&gt;=5.45),4.35,IF(AND(B67&gt;=3.15,G67&gt;=0.353,F67&lt;2.5,A67&gt;=5.75,G67&gt;=0.154,B67&lt;3.45,A67&gt;=5.45),4.7,IF(AND(H67&lt;7.716,A67&lt;7.25,F67&gt;=2.5,A67&gt;=5.75,G67&gt;=0.154,B67&lt;3.45,A67&gt;=5.45),5.04,IF(AND(G67&lt;0.175,H67&gt;=11.218,D67&lt;0.25,A67&lt;5.05,H67&gt;=5.245,D67&lt;0.45,D67&lt;0.8,A67&lt;5.45),1.5,IF(AND(H67&lt;7.713,H67&lt;10.194,D67&lt;1.65,B67&gt;=2.6,A67&lt;5.75,G67&gt;=0.154,B67&lt;3.45,A67&gt;=5.45),4.1,IF(AND(H67&gt;=7.713,H67&lt;10.194,D67&lt;1.65,B67&gt;=2.6,A67&lt;5.75,G67&gt;=0.154,B67&lt;3.45,A67&gt;=5.45),4.2,IF(AND(B67&gt;=3.05,B67&lt;3.15,G67&gt;=0.353,F67&lt;2.5,A67&gt;=5.75,G67&gt;=0.154,B67&lt;3.45,A67&gt;=5.45),4.4,IF(AND(D67&gt;=2.45,H67&gt;=7.716,A67&lt;7.25,F67&gt;=2.5,A67&gt;=5.75,G67&gt;=0.154,B67&lt;3.45,A67&gt;=5.45),5.85,IF(AND(D67&lt;0.15,G67&gt;=0.175,H67&gt;=11.218,D67&lt;0.25,A67&lt;5.05,H67&gt;=5.245,D67&lt;0.45,D67&lt;0.8,A67&lt;5.45),1.1,IF(AND(H67&gt;=16.317,B67&lt;3.05,B67&lt;3.15,G67&gt;=0.353,F67&lt;2.5,A67&gt;=5.75,G67&gt;=0.154,B67&lt;3.45,A67&gt;=5.45),4.8,IF(AND(G67&gt;=0.857,D67&lt;2.45,H67&gt;=7.716,A67&lt;7.25,F67&gt;=2.5,A67&gt;=5.75,G67&gt;=0.154,B67&lt;3.45,A67&gt;=5.45),5.05,IF(AND(G67&lt;0.245,D67&gt;=0.15,G67&gt;=0.175,H67&gt;=11.218,D67&lt;0.25,A67&lt;5.05,H67&gt;=5.245,D67&lt;0.45,D67&lt;0.8,A67&lt;5.45),1.3,IF(AND(G67&gt;=0.245,D67&gt;=0.15,G67&gt;=0.175,H67&gt;=11.218,D67&lt;0.25,A67&lt;5.05,H67&gt;=5.245,D67&lt;0.45,D67&lt;0.8,A67&lt;5.45),1.22,IF(AND(B67&lt;2.85,H67&lt;16.317,B67&lt;3.05,B67&lt;3.15,G67&gt;=0.353,F67&lt;2.5,A67&gt;=5.75,G67&gt;=0.154,B67&lt;3.45,A67&gt;=5.45),4.6,IF(AND(B67&gt;=2.85,H67&lt;16.317,B67&lt;3.05,B67&lt;3.15,G67&gt;=0.353,F67&lt;2.5,A67&gt;=5.75,G67&gt;=0.154,B67&lt;3.45,A67&gt;=5.45),4.633,IF(AND(D67&lt;1.85,G67&lt;0.857,D67&lt;2.45,H67&gt;=7.716,A67&lt;7.25,F67&gt;=2.5,A67&gt;=5.75,G67&gt;=0.154,B67&lt;3.45,A67&gt;=5.45),5.8,IF(AND(H67&lt;11.297,D67&gt;=1.85,G67&lt;0.857,D67&lt;2.45,H67&gt;=7.716,A67&lt;7.25,F67&gt;=2.5,A67&gt;=5.75,G67&gt;=0.154,B67&lt;3.45,A67&gt;=5.45),5.3,IF(AND(G67&lt;0.388,H67&gt;=11.297,D67&gt;=1.85,G67&lt;0.857,D67&lt;2.45,H67&gt;=7.716,A67&lt;7.25,F67&gt;=2.5,A67&gt;=5.75,G67&gt;=0.154,B67&lt;3.45,A67&gt;=5.45),5.4,IF(AND(G67&gt;=0.388,H67&gt;=11.297,D67&gt;=1.85,G67&lt;0.857,D67&lt;2.45,H67&gt;=7.716,A67&lt;7.25,F67&gt;=2.5,A67&gt;=5.75,G67&gt;=0.154,B67&lt;3.45,A67&gt;=5.45),5.6,"shouldnthappen")))))))))))))))))))))))))))))))))))))</f>
        <v>4.1</v>
      </c>
      <c r="BJ67" s="1" t="n">
        <f aca="false">IF(AND(F67&gt;=2,B67&gt;=3.35),6.1,IF(AND(H67&gt;=12.719,F67&lt;1.5,B67&lt;3.35),1.567,IF(AND(H67&lt;5.245,F67&lt;2,B67&gt;=3.35),1,IF(AND(D67&lt;0.15,H67&lt;12.719,F67&lt;1.5,B67&lt;3.35),1.5,IF(AND(D67&gt;=0.35,H67&gt;=5.245,F67&lt;2,B67&gt;=3.35),1.6,IF(AND(A67&lt;4.9,D67&gt;=0.15,H67&lt;12.719,F67&lt;1.5,B67&lt;3.35),1.36,IF(AND(B67&lt;2.65,G67&lt;0.572,D67&lt;1.45,F67&gt;=1.5,B67&lt;3.35),3.5,IF(AND(A67&lt;6.1,F67&lt;2.5,D67&gt;=1.45,F67&gt;=1.5,B67&lt;3.35),5.1,IF(AND(G67&gt;=0.607,D67&lt;0.35,H67&gt;=5.245,F67&lt;2,B67&gt;=3.35),1.65,IF(AND(G67&lt;0.546,A67&gt;=4.9,D67&gt;=0.15,H67&lt;12.719,F67&lt;1.5,B67&lt;3.35),1.2,IF(AND(G67&gt;=0.546,A67&gt;=4.9,D67&gt;=0.15,H67&lt;12.719,F67&lt;1.5,B67&lt;3.35),1.4,IF(AND(A67&gt;=6.3,B67&gt;=2.65,G67&lt;0.572,D67&lt;1.45,F67&gt;=1.5,B67&lt;3.35),4.8,IF(AND(D67&lt;1.15,B67&lt;2.85,G67&gt;=0.572,D67&lt;1.45,F67&gt;=1.5,B67&lt;3.35),3.9,IF(AND(B67&gt;=3.15,B67&gt;=2.85,G67&gt;=0.572,D67&lt;1.45,F67&gt;=1.5,B67&lt;3.35),4.7,IF(AND(B67&lt;2.95,A67&gt;=6.1,F67&lt;2.5,D67&gt;=1.45,F67&gt;=1.5,B67&lt;3.35),4.533,IF(AND(B67&gt;=2.95,A67&gt;=6.1,F67&lt;2.5,D67&gt;=1.45,F67&gt;=1.5,B67&lt;3.35),4.75,IF(AND(A67&gt;=6.7,G67&lt;0.107,F67&gt;=2.5,D67&gt;=1.45,F67&gt;=1.5,B67&lt;3.35),5.7,IF(AND(G67&gt;=0.385,G67&lt;0.607,D67&lt;0.35,H67&gt;=5.245,F67&lt;2,B67&gt;=3.35),1.325,IF(AND(D67&lt;1.25,A67&lt;6.3,B67&gt;=2.65,G67&lt;0.572,D67&lt;1.45,F67&gt;=1.5,B67&lt;3.35),4,IF(AND(D67&gt;=1.25,A67&lt;6.3,B67&gt;=2.65,G67&lt;0.572,D67&lt;1.45,F67&gt;=1.5,B67&lt;3.35),4.18,IF(AND(G67&lt;0.907,D67&gt;=1.15,B67&lt;2.85,G67&gt;=0.572,D67&lt;1.45,F67&gt;=1.5,B67&lt;3.35),4,IF(AND(G67&gt;=0.907,D67&gt;=1.15,B67&lt;2.85,G67&gt;=0.572,D67&lt;1.45,F67&gt;=1.5,B67&lt;3.35),4.4,IF(AND(H67&lt;8.326,B67&lt;3.15,B67&gt;=2.85,G67&gt;=0.572,D67&lt;1.45,F67&gt;=1.5,B67&lt;3.35),3.6,IF(AND(H67&gt;=8.326,B67&lt;3.15,B67&gt;=2.85,G67&gt;=0.572,D67&lt;1.45,F67&gt;=1.5,B67&lt;3.35),4.48,IF(AND(B67&lt;2.95,A67&lt;6.7,G67&lt;0.107,F67&gt;=2.5,D67&gt;=1.45,F67&gt;=1.5,B67&lt;3.35),5.6,IF(AND(B67&gt;=2.95,A67&lt;6.7,G67&lt;0.107,F67&gt;=2.5,D67&gt;=1.45,F67&gt;=1.5,B67&lt;3.35),5.5,IF(AND(G67&lt;0.205,G67&lt;0.432,G67&gt;=0.107,F67&gt;=2.5,D67&gt;=1.45,F67&gt;=1.5,B67&lt;3.35),5.3,IF(AND(B67&gt;=3.05,G67&gt;=0.432,G67&gt;=0.107,F67&gt;=2.5,D67&gt;=1.45,F67&gt;=1.5,B67&lt;3.35),5.86,IF(AND(H67&gt;=14.057,G67&lt;0.385,G67&lt;0.607,D67&lt;0.35,H67&gt;=5.245,F67&lt;2,B67&gt;=3.35),1.7,IF(AND(D67&lt;1.7,G67&gt;=0.205,G67&lt;0.432,G67&gt;=0.107,F67&gt;=2.5,D67&gt;=1.45,F67&gt;=1.5,B67&lt;3.35),5,IF(AND(G67&lt;0.779,B67&lt;3.05,G67&gt;=0.432,G67&gt;=0.107,F67&gt;=2.5,D67&gt;=1.45,F67&gt;=1.5,B67&lt;3.35),4.9,IF(AND(G67&gt;=0.779,B67&lt;3.05,G67&gt;=0.432,G67&gt;=0.107,F67&gt;=2.5,D67&gt;=1.45,F67&gt;=1.5,B67&lt;3.35),5.533,IF(AND(D67&gt;=0.25,H67&lt;14.057,G67&lt;0.385,G67&lt;0.607,D67&lt;0.35,H67&gt;=5.245,F67&lt;2,B67&gt;=3.35),1.4,IF(AND(B67&lt;2.85,D67&gt;=1.7,G67&gt;=0.205,G67&lt;0.432,G67&gt;=0.107,F67&gt;=2.5,D67&gt;=1.45,F67&gt;=1.5,B67&lt;3.35),5.1,IF(AND(B67&gt;=2.85,D67&gt;=1.7,G67&gt;=0.205,G67&lt;0.432,G67&gt;=0.107,F67&gt;=2.5,D67&gt;=1.45,F67&gt;=1.5,B67&lt;3.35),5.15,IF(AND(A67&lt;5.1,D67&lt;0.25,H67&lt;14.057,G67&lt;0.385,G67&lt;0.607,D67&lt;0.35,H67&gt;=5.245,F67&lt;2,B67&gt;=3.35),1.4,IF(AND(A67&gt;=5.1,D67&lt;0.25,H67&lt;14.057,G67&lt;0.385,G67&lt;0.607,D67&lt;0.35,H67&gt;=5.245,F67&lt;2,B67&gt;=3.35),1.5,"shouldnthappen")))))))))))))))))))))))))))))))))))))</f>
        <v>3.6</v>
      </c>
    </row>
    <row r="68" customFormat="false" ht="13.8" hidden="false" customHeight="false" outlineLevel="0" collapsed="false">
      <c r="A68" s="1" t="n">
        <v>6.7</v>
      </c>
      <c r="B68" s="1" t="n">
        <v>3.1</v>
      </c>
      <c r="C68" s="1" t="n">
        <v>4.4</v>
      </c>
      <c r="D68" s="1" t="n">
        <v>1.4</v>
      </c>
      <c r="E68" s="1" t="s">
        <v>92</v>
      </c>
      <c r="F68" s="1" t="n">
        <v>2</v>
      </c>
      <c r="G68" s="1" t="n">
        <v>0.649047274375334</v>
      </c>
      <c r="H68" s="16" t="n">
        <v>13.1848997048102</v>
      </c>
      <c r="I68" s="11" t="n">
        <f aca="false">C68</f>
        <v>4.4</v>
      </c>
      <c r="J68" s="1" t="n">
        <f aca="false">AVERAGE(M68:BJ68)</f>
        <v>4.483</v>
      </c>
      <c r="K68" s="15" t="n">
        <f aca="false">1-SQRT(VAR(M68:BJ68, I68)) / AVERAGE(M68:BJ68)</f>
        <v>0.966140569714429</v>
      </c>
      <c r="L68" s="1" t="n">
        <f aca="false">(J68-I68)/I68</f>
        <v>0.0188636363636364</v>
      </c>
      <c r="M68" s="1" t="n">
        <f aca="false">IF(AND(H68&gt;=16.241,B68&gt;=3.35),6.4,IF(AND(D68&gt;=0.75,A68&lt;5.15,B68&lt;3.35),4.1,IF(AND(D68&gt;=1.5,H68&lt;16.241,B68&gt;=3.35),5.767,IF(AND(B68&gt;=3.25,D68&lt;0.75,A68&lt;5.15,B68&lt;3.35),1.58,IF(AND(A68&lt;4.95,D68&lt;1.5,H68&lt;16.241,B68&gt;=3.35),1.4,IF(AND(A68&lt;4.5,B68&lt;3.25,D68&lt;0.75,A68&lt;5.15,B68&lt;3.35),1.26,IF(AND(A68&gt;=4.5,B68&lt;3.25,D68&lt;0.75,A68&lt;5.15,B68&lt;3.35),1.48,IF(AND(G68&lt;0.356,H68&lt;12.557,D68&lt;1.45,A68&gt;=5.15,B68&lt;3.35),4.267,IF(AND(D68&lt;1.25,H68&gt;=12.557,D68&lt;1.45,A68&gt;=5.15,B68&lt;3.35),4.05,IF(AND(D68&gt;=1.35,G68&gt;=0.356,H68&lt;12.557,D68&lt;1.45,A68&gt;=5.15,B68&lt;3.35),4.25,IF(AND(H68&lt;15.086,D68&gt;=1.25,H68&gt;=12.557,D68&lt;1.45,A68&gt;=5.15,B68&lt;3.35),4.4,IF(AND(F68&lt;2.5,G68&gt;=0.44,D68&lt;2.05,D68&gt;=1.45,A68&gt;=5.15,B68&lt;3.35),4.7,IF(AND(H68&lt;10.391,B68&lt;3.15,D68&gt;=2.05,D68&gt;=1.45,A68&gt;=5.15,B68&lt;3.35),5.1,IF(AND(G68&lt;0.505,B68&gt;=3.15,D68&gt;=2.05,D68&gt;=1.45,A68&gt;=5.15,B68&lt;3.35),5.7,IF(AND(G68&gt;=0.505,B68&gt;=3.15,D68&gt;=2.05,D68&gt;=1.45,A68&gt;=5.15,B68&lt;3.35),5.95,IF(AND(D68&gt;=0.5,G68&lt;0.905,A68&gt;=4.95,D68&lt;1.5,H68&lt;16.241,B68&gt;=3.35),1.6,IF(AND(B68&lt;3.6,G68&gt;=0.905,A68&gt;=4.95,D68&lt;1.5,H68&lt;16.241,B68&gt;=3.35),1.7,IF(AND(B68&gt;=3.6,G68&gt;=0.905,A68&gt;=4.95,D68&lt;1.5,H68&lt;16.241,B68&gt;=3.35),1.767,IF(AND(A68&gt;=5.7,D68&lt;1.35,G68&gt;=0.356,H68&lt;12.557,D68&lt;1.45,A68&gt;=5.15,B68&lt;3.35),3.9,IF(AND(A68&lt;6.35,H68&gt;=15.086,D68&gt;=1.25,H68&gt;=12.557,D68&lt;1.45,A68&gt;=5.15,B68&lt;3.35),4.7,IF(AND(A68&gt;=6.35,H68&gt;=15.086,D68&gt;=1.25,H68&gt;=12.557,D68&lt;1.45,A68&gt;=5.15,B68&lt;3.35),4.6,IF(AND(H68&lt;9.252,D68&lt;1.55,G68&lt;0.44,D68&lt;2.05,D68&gt;=1.45,A68&gt;=5.15,B68&lt;3.35),5.08,IF(AND(H68&gt;=9.252,D68&lt;1.55,G68&lt;0.44,D68&lt;2.05,D68&gt;=1.45,A68&gt;=5.15,B68&lt;3.35),4.7,IF(AND(H68&lt;8.477,D68&gt;=1.55,G68&lt;0.44,D68&lt;2.05,D68&gt;=1.45,A68&gt;=5.15,B68&lt;3.35),5.1,IF(AND(H68&gt;=8.477,D68&gt;=1.55,G68&lt;0.44,D68&lt;2.05,D68&gt;=1.45,A68&gt;=5.15,B68&lt;3.35),5.4,IF(AND(H68&lt;8.435,F68&gt;=2.5,G68&gt;=0.44,D68&lt;2.05,D68&gt;=1.45,A68&gt;=5.15,B68&lt;3.35),5.1,IF(AND(H68&gt;=8.435,F68&gt;=2.5,G68&gt;=0.44,D68&lt;2.05,D68&gt;=1.45,A68&gt;=5.15,B68&lt;3.35),4.86,IF(AND(G68&lt;0.543,H68&gt;=10.391,B68&lt;3.15,D68&gt;=2.05,D68&gt;=1.45,A68&gt;=5.15,B68&lt;3.35),5.56,IF(AND(G68&gt;=0.543,H68&gt;=10.391,B68&lt;3.15,D68&gt;=2.05,D68&gt;=1.45,A68&gt;=5.15,B68&lt;3.35),5.8,IF(AND(A68&lt;5.05,D68&lt;0.5,G68&lt;0.905,A68&gt;=4.95,D68&lt;1.5,H68&lt;16.241,B68&gt;=3.35),1.3,IF(AND(H68&lt;6.583,A68&lt;5.7,D68&lt;1.35,G68&gt;=0.356,H68&lt;12.557,D68&lt;1.45,A68&gt;=5.15,B68&lt;3.35),4,IF(AND(G68&lt;0.585,A68&gt;=5.05,D68&lt;0.5,G68&lt;0.905,A68&gt;=4.95,D68&lt;1.5,H68&lt;16.241,B68&gt;=3.35),1.475,IF(AND(G68&lt;0.62,H68&gt;=6.583,A68&lt;5.7,D68&lt;1.35,G68&gt;=0.356,H68&lt;12.557,D68&lt;1.45,A68&gt;=5.15,B68&lt;3.35),3.75,IF(AND(G68&gt;=0.62,H68&gt;=6.583,A68&lt;5.7,D68&lt;1.35,G68&gt;=0.356,H68&lt;12.557,D68&lt;1.45,A68&gt;=5.15,B68&lt;3.35),3.6,IF(AND(B68&lt;3.75,G68&gt;=0.585,A68&gt;=5.05,D68&lt;0.5,G68&lt;0.905,A68&gt;=4.95,D68&lt;1.5,H68&lt;16.241,B68&gt;=3.35),1.5,IF(AND(B68&gt;=3.75,G68&gt;=0.585,A68&gt;=5.05,D68&lt;0.5,G68&lt;0.905,A68&gt;=4.95,D68&lt;1.5,H68&lt;16.241,B68&gt;=3.35),1.6,"shouldnthappen"))))))))))))))))))))))))))))))))))))</f>
        <v>4.4</v>
      </c>
      <c r="N68" s="1" t="n">
        <f aca="false">IF(AND(H68&lt;5.245,B68&lt;3.65,F68&lt;1.5),1,IF(AND(H68&gt;=14.096,B68&gt;=3.65,F68&lt;1.5),1.65,IF(AND(A68&gt;=5.45,H68&gt;=5.245,B68&lt;3.65,F68&lt;1.5),1.3,IF(AND(H68&gt;=13.586,H68&lt;14.096,B68&gt;=3.65,F68&lt;1.5),1.3,IF(AND(H68&lt;10.258,D68&lt;1.25,F68&lt;2.5,F68&gt;=1.5),3.38,IF(AND(H68&lt;6.982,D68&gt;=1.25,F68&lt;2.5,F68&gt;=1.5),3.96,IF(AND(H68&gt;=13.646,D68&lt;2.05,F68&gt;=2.5,F68&gt;=1.5),6.1,IF(AND(B68&lt;3.05,A68&lt;5.45,H68&gt;=5.245,B68&lt;3.65,F68&lt;1.5),1.375,IF(AND(H68&lt;6.543,H68&lt;13.586,H68&lt;14.096,B68&gt;=3.65,F68&lt;1.5),1.4,IF(AND(H68&gt;=6.543,H68&lt;13.586,H68&lt;14.096,B68&gt;=3.65,F68&lt;1.5),1.5,IF(AND(H68&lt;11.522,H68&gt;=10.258,D68&lt;1.25,F68&lt;2.5,F68&gt;=1.5),3.733,IF(AND(H68&gt;=11.522,H68&gt;=10.258,D68&lt;1.25,F68&lt;2.5,F68&gt;=1.5),3.92,IF(AND(H68&lt;5.767,H68&lt;13.646,D68&lt;2.05,F68&gt;=2.5,F68&gt;=1.5),4.5,IF(AND(A68&lt;6.8,B68&lt;3.15,D68&gt;=2.05,F68&gt;=2.5,F68&gt;=1.5),5.6,IF(AND(A68&gt;=6.8,B68&lt;3.15,D68&gt;=2.05,F68&gt;=2.5,F68&gt;=1.5),5.1,IF(AND(B68&lt;3.25,B68&gt;=3.15,D68&gt;=2.05,F68&gt;=2.5,F68&gt;=1.5),5.8,IF(AND(B68&gt;=3.25,B68&gt;=3.15,D68&gt;=2.05,F68&gt;=2.5,F68&gt;=1.5),5.65,IF(AND(B68&lt;3.15,B68&gt;=3.05,A68&lt;5.45,H68&gt;=5.245,B68&lt;3.65,F68&lt;1.5),1.5,IF(AND(G68&gt;=0.735,H68&lt;13.665,H68&gt;=6.982,D68&gt;=1.25,F68&lt;2.5,F68&gt;=1.5),4.2,IF(AND(H68&lt;14.03,H68&gt;=13.665,H68&gt;=6.982,D68&gt;=1.25,F68&lt;2.5,F68&gt;=1.5),4.8,IF(AND(A68&gt;=6.6,H68&gt;=5.767,H68&lt;13.646,D68&lt;2.05,F68&gt;=2.5,F68&gt;=1.5),6.05,IF(AND(G68&gt;=0.934,B68&gt;=3.15,B68&gt;=3.05,A68&lt;5.45,H68&gt;=5.245,B68&lt;3.65,F68&lt;1.5),1.7,IF(AND(D68&gt;=1.55,G68&lt;0.735,H68&lt;13.665,H68&gt;=6.982,D68&gt;=1.25,F68&lt;2.5,F68&gt;=1.5),5.1,IF(AND(D68&lt;1.45,H68&gt;=14.03,H68&gt;=13.665,H68&gt;=6.982,D68&gt;=1.25,F68&lt;2.5,F68&gt;=1.5),4.7,IF(AND(D68&gt;=1.45,H68&gt;=14.03,H68&gt;=13.665,H68&gt;=6.982,D68&gt;=1.25,F68&lt;2.5,F68&gt;=1.5),4.5,IF(AND(A68&gt;=6.2,A68&lt;6.6,H68&gt;=5.767,H68&lt;13.646,D68&lt;2.05,F68&gt;=2.5,F68&gt;=1.5),5.325,IF(AND(B68&lt;3.25,G68&lt;0.934,B68&gt;=3.15,B68&gt;=3.05,A68&lt;5.45,H68&gt;=5.245,B68&lt;3.65,F68&lt;1.5),1.3,IF(AND(D68&lt;1.35,D68&lt;1.55,G68&lt;0.735,H68&lt;13.665,H68&gt;=6.982,D68&gt;=1.25,F68&lt;2.5,F68&gt;=1.5),4.25,IF(AND(H68&lt;8.435,A68&lt;6.2,A68&lt;6.6,H68&gt;=5.767,H68&lt;13.646,D68&lt;2.05,F68&gt;=2.5,F68&gt;=1.5),5.1,IF(AND(H68&gt;=8.435,A68&lt;6.2,A68&lt;6.6,H68&gt;=5.767,H68&lt;13.646,D68&lt;2.05,F68&gt;=2.5,F68&gt;=1.5),4.9,IF(AND(A68&gt;=5.15,B68&gt;=3.25,G68&lt;0.934,B68&gt;=3.15,B68&gt;=3.05,A68&lt;5.45,H68&gt;=5.245,B68&lt;3.65,F68&lt;1.5),1.5,IF(AND(B68&lt;2.9,D68&gt;=1.35,D68&lt;1.55,G68&lt;0.735,H68&lt;13.665,H68&gt;=6.982,D68&gt;=1.25,F68&lt;2.5,F68&gt;=1.5),4.6,IF(AND(B68&gt;=2.9,D68&gt;=1.35,D68&lt;1.55,G68&lt;0.735,H68&lt;13.665,H68&gt;=6.982,D68&gt;=1.25,F68&lt;2.5,F68&gt;=1.5),4.52,IF(AND(G68&gt;=0.862,A68&lt;5.15,B68&gt;=3.25,G68&lt;0.934,B68&gt;=3.15,B68&gt;=3.05,A68&lt;5.45,H68&gt;=5.245,B68&lt;3.65,F68&lt;1.5),1.5,IF(AND(H68&lt;9.35,G68&lt;0.862,A68&lt;5.15,B68&gt;=3.25,G68&lt;0.934,B68&gt;=3.15,B68&gt;=3.05,A68&lt;5.45,H68&gt;=5.245,B68&lt;3.65,F68&lt;1.5),1.38,IF(AND(H68&gt;=9.35,G68&lt;0.862,A68&lt;5.15,B68&gt;=3.25,G68&lt;0.934,B68&gt;=3.15,B68&gt;=3.05,A68&lt;5.45,H68&gt;=5.245,B68&lt;3.65,F68&lt;1.5),1.4,"shouldnthappen"))))))))))))))))))))))))))))))))))))</f>
        <v>4.52</v>
      </c>
      <c r="O68" s="1" t="n">
        <f aca="false">IF(AND(B68&lt;2.75,A68&lt;5.55),3.96,IF(AND(H68&lt;9.205,A68&lt;5.9,A68&gt;=5.55),3.85,IF(AND(A68&lt;4.35,D68&lt;0.35,B68&gt;=2.75,A68&lt;5.55),1.1,IF(AND(B68&lt;3.65,D68&gt;=0.35,B68&gt;=2.75,A68&lt;5.55),1.65,IF(AND(B68&gt;=3.65,D68&gt;=0.35,B68&gt;=2.75,A68&lt;5.55),1.9,IF(AND(G68&gt;=0.732,H68&gt;=9.205,A68&lt;5.9,A68&gt;=5.55),4.9,IF(AND(G68&lt;0.273,G68&lt;0.732,H68&gt;=9.205,A68&lt;5.9,A68&gt;=5.55),4.5,IF(AND(A68&lt;6.3,G68&lt;0.422,F68&lt;2.5,A68&gt;=5.9,A68&gt;=5.55),5.1,IF(AND(A68&gt;=6.3,G68&lt;0.422,F68&lt;2.5,A68&gt;=5.9,A68&gt;=5.55),4.76,IF(AND(B68&lt;2.4,G68&gt;=0.422,F68&lt;2.5,A68&gt;=5.9,A68&gt;=5.55),4.45,IF(AND(A68&gt;=7,G68&gt;=0.628,F68&gt;=2.5,A68&gt;=5.9,A68&gt;=5.55),6.45,IF(AND(D68&lt;0.15,H68&lt;13.924,A68&gt;=4.35,D68&lt;0.35,B68&gt;=2.75,A68&lt;5.55),1.5,IF(AND(B68&lt;3.15,H68&gt;=13.924,A68&gt;=4.35,D68&lt;0.35,B68&gt;=2.75,A68&lt;5.55),1.56,IF(AND(B68&gt;=3.15,H68&gt;=13.924,A68&gt;=4.35,D68&lt;0.35,B68&gt;=2.75,A68&lt;5.55),1.3,IF(AND(H68&lt;14.316,G68&gt;=0.273,G68&lt;0.732,H68&gt;=9.205,A68&lt;5.9,A68&gt;=5.55),3.95,IF(AND(H68&gt;=14.316,G68&gt;=0.273,G68&lt;0.732,H68&gt;=9.205,A68&lt;5.9,A68&gt;=5.55),4.1,IF(AND(A68&lt;6.2,B68&gt;=2.4,G68&gt;=0.422,F68&lt;2.5,A68&gt;=5.9,A68&gt;=5.55),4.3,IF(AND(A68&gt;=7.05,G68&lt;0.364,G68&lt;0.628,F68&gt;=2.5,A68&gt;=5.9,A68&gt;=5.55),6.1,IF(AND(A68&gt;=7.55,G68&gt;=0.364,G68&lt;0.628,F68&gt;=2.5,A68&gt;=5.9,A68&gt;=5.55),6.4,IF(AND(A68&lt;6.15,A68&lt;7,G68&gt;=0.628,F68&gt;=2.5,A68&gt;=5.9,A68&gt;=5.55),4.9,IF(AND(D68&lt;1.45,A68&gt;=6.2,B68&gt;=2.4,G68&gt;=0.422,F68&lt;2.5,A68&gt;=5.9,A68&gt;=5.55),4.64,IF(AND(D68&gt;=1.45,A68&gt;=6.2,B68&gt;=2.4,G68&gt;=0.422,F68&lt;2.5,A68&gt;=5.9,A68&gt;=5.55),4.9,IF(AND(D68&lt;1.65,A68&lt;7.05,G68&lt;0.364,G68&lt;0.628,F68&gt;=2.5,A68&gt;=5.9,A68&gt;=5.55),5.1,IF(AND(D68&gt;=2.35,A68&lt;7.55,G68&gt;=0.364,G68&lt;0.628,F68&gt;=2.5,A68&gt;=5.9,A68&gt;=5.55),5.633,IF(AND(D68&lt;2.15,A68&gt;=6.15,A68&lt;7,G68&gt;=0.628,F68&gt;=2.5,A68&gt;=5.9,A68&gt;=5.55),5.1,IF(AND(D68&gt;=2.15,A68&gt;=6.15,A68&lt;7,G68&gt;=0.628,F68&gt;=2.5,A68&gt;=5.9,A68&gt;=5.55),5.267,IF(AND(A68&lt;4.9,A68&lt;5.05,D68&gt;=0.15,H68&lt;13.924,A68&gt;=4.35,D68&lt;0.35,B68&gt;=2.75,A68&lt;5.55),1.375,IF(AND(A68&gt;=4.9,A68&lt;5.05,D68&gt;=0.15,H68&lt;13.924,A68&gt;=4.35,D68&lt;0.35,B68&gt;=2.75,A68&lt;5.55),1.3,IF(AND(A68&lt;5.45,A68&gt;=5.05,D68&gt;=0.15,H68&lt;13.924,A68&gt;=4.35,D68&lt;0.35,B68&gt;=2.75,A68&lt;5.55),1.475,IF(AND(A68&gt;=5.45,A68&gt;=5.05,D68&gt;=0.15,H68&lt;13.924,A68&gt;=4.35,D68&lt;0.35,B68&gt;=2.75,A68&lt;5.55),1.4,IF(AND(B68&gt;=3.25,D68&lt;2.35,A68&lt;7.55,G68&gt;=0.364,G68&lt;0.628,F68&gt;=2.5,A68&gt;=5.9,A68&gt;=5.55),5.7,IF(AND(G68&lt;0.006,G68&lt;0.107,D68&gt;=1.65,A68&lt;7.05,G68&lt;0.364,G68&lt;0.628,F68&gt;=2.5,A68&gt;=5.9,A68&gt;=5.55),5.5,IF(AND(G68&gt;=0.006,G68&lt;0.107,D68&gt;=1.65,A68&lt;7.05,G68&lt;0.364,G68&lt;0.628,F68&gt;=2.5,A68&gt;=5.9,A68&gt;=5.55),5.667,IF(AND(D68&lt;2.2,G68&gt;=0.107,D68&gt;=1.65,A68&lt;7.05,G68&lt;0.364,G68&lt;0.628,F68&gt;=2.5,A68&gt;=5.9,A68&gt;=5.55),5.35,IF(AND(D68&gt;=2.2,G68&gt;=0.107,D68&gt;=1.65,A68&lt;7.05,G68&lt;0.364,G68&lt;0.628,F68&gt;=2.5,A68&gt;=5.9,A68&gt;=5.55),5.2,IF(AND(D68&lt;2.25,B68&lt;3.25,D68&lt;2.35,A68&lt;7.55,G68&gt;=0.364,G68&lt;0.628,F68&gt;=2.5,A68&gt;=5.9,A68&gt;=5.55),5.8,IF(AND(D68&gt;=2.25,B68&lt;3.25,D68&lt;2.35,A68&lt;7.55,G68&gt;=0.364,G68&lt;0.628,F68&gt;=2.5,A68&gt;=5.9,A68&gt;=5.55),5.9,"shouldnthappen")))))))))))))))))))))))))))))))))))))</f>
        <v>4.64</v>
      </c>
      <c r="P68" s="1" t="n">
        <f aca="false">IF(AND(D68&gt;=0.75,A68&lt;5.55),3.9,IF(AND(H68&lt;7.482,A68&gt;=5.55),3.45,IF(AND(B68&gt;=3.15,B68&lt;3.25,D68&lt;0.75,A68&lt;5.55),1.262,IF(AND(G68&gt;=0.446,B68&lt;3.15,B68&lt;3.25,D68&lt;0.75,A68&lt;5.55),1.1,IF(AND(G68&lt;0.408,A68&lt;5.05,B68&gt;=3.25,D68&lt;0.75,A68&lt;5.55),1.4,IF(AND(G68&gt;=0.408,A68&lt;5.05,B68&gt;=3.25,D68&lt;0.75,A68&lt;5.55),1.233,IF(AND(G68&gt;=0.676,A68&gt;=5.05,B68&gt;=3.25,D68&lt;0.75,A68&lt;5.55),1.72,IF(AND(H68&lt;9.386,A68&lt;5.85,F68&lt;2.5,H68&gt;=7.482,A68&gt;=5.55),3.5,IF(AND(H68&gt;=9.386,A68&lt;5.85,F68&lt;2.5,H68&gt;=7.482,A68&gt;=5.55),4.275,IF(AND(H68&gt;=16.284,G68&lt;0.865,F68&gt;=2.5,H68&gt;=7.482,A68&gt;=5.55),6.6,IF(AND(G68&lt;0.912,G68&gt;=0.865,F68&gt;=2.5,H68&gt;=7.482,A68&gt;=5.55),4.8,IF(AND(G68&gt;=0.912,G68&gt;=0.865,F68&gt;=2.5,H68&gt;=7.482,A68&gt;=5.55),5.175,IF(AND(A68&gt;=4.95,G68&lt;0.446,B68&lt;3.15,B68&lt;3.25,D68&lt;0.75,A68&lt;5.55),1.6,IF(AND(H68&gt;=12.974,G68&lt;0.676,A68&gt;=5.05,B68&gt;=3.25,D68&lt;0.75,A68&lt;5.55),1.3,IF(AND(D68&lt;1.45,H68&lt;13.531,A68&gt;=5.85,F68&lt;2.5,H68&gt;=7.482,A68&gt;=5.55),4.2,IF(AND(D68&gt;=1.45,H68&lt;13.531,A68&gt;=5.85,F68&lt;2.5,H68&gt;=7.482,A68&gt;=5.55),4.967,IF(AND(G68&lt;0.187,H68&gt;=13.531,A68&gt;=5.85,F68&lt;2.5,H68&gt;=7.482,A68&gt;=5.55),5,IF(AND(H68&gt;=12.675,A68&lt;4.95,G68&lt;0.446,B68&lt;3.15,B68&lt;3.25,D68&lt;0.75,A68&lt;5.55),1.5,IF(AND(H68&lt;10.826,H68&lt;12.974,G68&lt;0.676,A68&gt;=5.05,B68&gt;=3.25,D68&lt;0.75,A68&lt;5.55),1.46,IF(AND(H68&gt;=10.826,H68&lt;12.974,G68&lt;0.676,A68&gt;=5.05,B68&gt;=3.25,D68&lt;0.75,A68&lt;5.55),1.4,IF(AND(A68&lt;6.15,G68&gt;=0.187,H68&gt;=13.531,A68&gt;=5.85,F68&lt;2.5,H68&gt;=7.482,A68&gt;=5.55),4.7,IF(AND(A68&lt;6.85,B68&lt;2.95,H68&lt;16.284,G68&lt;0.865,F68&gt;=2.5,H68&gt;=7.482,A68&gt;=5.55),5.32,IF(AND(A68&gt;=6.85,B68&lt;2.95,H68&lt;16.284,G68&lt;0.865,F68&gt;=2.5,H68&gt;=7.482,A68&gt;=5.55),6.567,IF(AND(A68&lt;4.85,H68&lt;12.675,A68&lt;4.95,G68&lt;0.446,B68&lt;3.15,B68&lt;3.25,D68&lt;0.75,A68&lt;5.55),1.4,IF(AND(A68&gt;=4.85,H68&lt;12.675,A68&lt;4.95,G68&lt;0.446,B68&lt;3.15,B68&lt;3.25,D68&lt;0.75,A68&lt;5.55),1.5,IF(AND(B68&lt;3.1,A68&gt;=6.15,G68&gt;=0.187,H68&gt;=13.531,A68&gt;=5.85,F68&lt;2.5,H68&gt;=7.482,A68&gt;=5.55),4.467,IF(AND(B68&gt;=3.1,A68&gt;=6.15,G68&gt;=0.187,H68&gt;=13.531,A68&gt;=5.85,F68&lt;2.5,H68&gt;=7.482,A68&gt;=5.55),4.7,IF(AND(G68&gt;=0.379,B68&lt;3.15,B68&gt;=2.95,H68&lt;16.284,G68&lt;0.865,F68&gt;=2.5,H68&gt;=7.482,A68&gt;=5.55),5.733,IF(AND(A68&lt;6.6,B68&gt;=3.15,B68&gt;=2.95,H68&lt;16.284,G68&lt;0.865,F68&gt;=2.5,H68&gt;=7.482,A68&gt;=5.55),5.38,IF(AND(A68&lt;6.7,G68&lt;0.379,B68&lt;3.15,B68&gt;=2.95,H68&lt;16.284,G68&lt;0.865,F68&gt;=2.5,H68&gt;=7.482,A68&gt;=5.55),5.3,IF(AND(A68&gt;=6.7,G68&lt;0.379,B68&lt;3.15,B68&gt;=2.95,H68&lt;16.284,G68&lt;0.865,F68&gt;=2.5,H68&gt;=7.482,A68&gt;=5.55),5.16,IF(AND(A68&lt;7.05,A68&gt;=6.6,B68&gt;=3.15,B68&gt;=2.95,H68&lt;16.284,G68&lt;0.865,F68&gt;=2.5,H68&gt;=7.482,A68&gt;=5.55),5.78,IF(AND(A68&gt;=7.05,A68&gt;=6.6,B68&gt;=3.15,B68&gt;=2.95,H68&lt;16.284,G68&lt;0.865,F68&gt;=2.5,H68&gt;=7.482,A68&gt;=5.55),6.1,"shouldnthappen")))))))))))))))))))))))))))))))))</f>
        <v>4.2</v>
      </c>
      <c r="Q68" s="1" t="n">
        <f aca="false">IF(AND(G68&gt;=0.422,B68&lt;3.25,F68&lt;1.5),1.25,IF(AND(G68&gt;=0.082,G68&lt;0.125,F68&gt;=1.5),6.7,IF(AND(G68&lt;0.251,G68&lt;0.422,B68&lt;3.25,F68&lt;1.5),1.38,IF(AND(G68&gt;=0.251,G68&lt;0.422,B68&lt;3.25,F68&lt;1.5),1.55,IF(AND(G68&gt;=0.385,G68&lt;0.633,B68&gt;=3.25,F68&lt;1.5),1.367,IF(AND(B68&lt;3.35,G68&gt;=0.633,B68&gt;=3.25,F68&lt;1.5),1.7,IF(AND(A68&lt;5.85,G68&lt;0.082,G68&lt;0.125,F68&gt;=1.5),4.5,IF(AND(F68&gt;=2.5,D68&lt;1.6,G68&gt;=0.125,F68&gt;=1.5),5.05,IF(AND(H68&gt;=16.774,D68&gt;=1.6,G68&gt;=0.125,F68&gt;=1.5),6.4,IF(AND(D68&gt;=0.5,G68&lt;0.385,G68&lt;0.633,B68&gt;=3.25,F68&lt;1.5),1.6,IF(AND(B68&lt;3.6,B68&gt;=3.35,G68&gt;=0.633,B68&gt;=3.25,F68&lt;1.5),1.55,IF(AND(B68&gt;=3.6,B68&gt;=3.35,G68&gt;=0.633,B68&gt;=3.25,F68&lt;1.5),1.6,IF(AND(D68&lt;1.65,A68&gt;=5.85,G68&lt;0.082,G68&lt;0.125,F68&gt;=1.5),4.7,IF(AND(A68&lt;5.3,F68&lt;2.5,D68&lt;1.6,G68&gt;=0.125,F68&gt;=1.5),3.15,IF(AND(B68&gt;=3.2,H68&lt;16.774,D68&gt;=1.6,G68&gt;=0.125,F68&gt;=1.5),5.675,IF(AND(H68&lt;11.767,D68&lt;0.5,G68&lt;0.385,G68&lt;0.633,B68&gt;=3.25,F68&lt;1.5),1.5,IF(AND(H68&gt;=11.767,D68&lt;0.5,G68&lt;0.385,G68&lt;0.633,B68&gt;=3.25,F68&lt;1.5),1.367,IF(AND(H68&lt;8.367,D68&gt;=1.65,A68&gt;=5.85,G68&lt;0.082,G68&lt;0.125,F68&gt;=1.5),5.7,IF(AND(H68&gt;=8.367,D68&gt;=1.65,A68&gt;=5.85,G68&lt;0.082,G68&lt;0.125,F68&gt;=1.5),5.575,IF(AND(A68&gt;=7.1,B68&lt;3.2,H68&lt;16.774,D68&gt;=1.6,G68&gt;=0.125,F68&gt;=1.5),6.3,IF(AND(H68&gt;=15.395,B68&lt;2.85,A68&gt;=5.3,F68&lt;2.5,D68&lt;1.6,G68&gt;=0.125,F68&gt;=1.5),4.8,IF(AND(H68&lt;8.486,B68&gt;=2.85,A68&gt;=5.3,F68&lt;2.5,D68&lt;1.6,G68&gt;=0.125,F68&gt;=1.5),3.85,IF(AND(D68&gt;=2.1,A68&lt;7.1,B68&lt;3.2,H68&lt;16.774,D68&gt;=1.6,G68&gt;=0.125,F68&gt;=1.5),5.5,IF(AND(B68&gt;=2.75,H68&lt;15.395,B68&lt;2.85,A68&gt;=5.3,F68&lt;2.5,D68&lt;1.6,G68&gt;=0.125,F68&gt;=1.5),4.489,IF(AND(H68&gt;=15.168,H68&gt;=8.486,B68&gt;=2.85,A68&gt;=5.3,F68&lt;2.5,D68&lt;1.6,G68&gt;=0.125,F68&gt;=1.5),4.7,IF(AND(G68&gt;=0.519,D68&lt;2.1,A68&lt;7.1,B68&lt;3.2,H68&lt;16.774,D68&gt;=1.6,G68&gt;=0.125,F68&gt;=1.5),4.925,IF(AND(G68&gt;=0.897,B68&lt;2.75,H68&lt;15.395,B68&lt;2.85,A68&gt;=5.3,F68&lt;2.5,D68&lt;1.6,G68&gt;=0.125,F68&gt;=1.5),4.567,IF(AND(A68&lt;5.65,H68&lt;15.168,H68&gt;=8.486,B68&gt;=2.85,A68&gt;=5.3,F68&lt;2.5,D68&lt;1.6,G68&gt;=0.125,F68&gt;=1.5),4.5,IF(AND(G68&lt;0.23,G68&lt;0.519,D68&lt;2.1,A68&lt;7.1,B68&lt;3.2,H68&lt;16.774,D68&gt;=1.6,G68&gt;=0.125,F68&gt;=1.5),5,IF(AND(A68&lt;5.9,G68&lt;0.897,B68&lt;2.75,H68&lt;15.395,B68&lt;2.85,A68&gt;=5.3,F68&lt;2.5,D68&lt;1.6,G68&gt;=0.125,F68&gt;=1.5),4.1,IF(AND(A68&gt;=5.9,G68&lt;0.897,B68&lt;2.75,H68&lt;15.395,B68&lt;2.85,A68&gt;=5.3,F68&lt;2.5,D68&lt;1.6,G68&gt;=0.125,F68&gt;=1.5),4.5,IF(AND(A68&lt;6.05,A68&gt;=5.65,H68&lt;15.168,H68&gt;=8.486,B68&gt;=2.85,A68&gt;=5.3,F68&lt;2.5,D68&lt;1.6,G68&gt;=0.125,F68&gt;=1.5),4.2,IF(AND(A68&gt;=6.05,A68&gt;=5.65,H68&lt;15.168,H68&gt;=8.486,B68&gt;=2.85,A68&gt;=5.3,F68&lt;2.5,D68&lt;1.6,G68&gt;=0.125,F68&gt;=1.5),4.35,IF(AND(D68&lt;1.95,G68&gt;=0.23,G68&lt;0.519,D68&lt;2.1,A68&lt;7.1,B68&lt;3.2,H68&lt;16.774,D68&gt;=1.6,G68&gt;=0.125,F68&gt;=1.5),5.3,IF(AND(D68&gt;=1.95,G68&gt;=0.23,G68&lt;0.519,D68&lt;2.1,A68&lt;7.1,B68&lt;3.2,H68&lt;16.774,D68&gt;=1.6,G68&gt;=0.125,F68&gt;=1.5),5.2,"shouldnthappen")))))))))))))))))))))))))))))))))))</f>
        <v>4.35</v>
      </c>
      <c r="R68" s="1" t="n">
        <f aca="false">IF(AND(G68&gt;=0.901,F68&lt;1.5),1.9,IF(AND(H68&lt;5.523,D68&lt;0.35,G68&lt;0.901,F68&lt;1.5),1,IF(AND(B68&lt;3.6,D68&gt;=0.35,G68&lt;0.901,F68&lt;1.5),1.575,IF(AND(B68&gt;=3.6,D68&gt;=0.35,G68&lt;0.901,F68&lt;1.5),1.5,IF(AND(G68&gt;=0.837,D68&lt;1.15,D68&lt;1.45,F68&gt;=1.5),3,IF(AND(G68&gt;=0.66,D68&gt;=1.15,D68&lt;1.45,F68&gt;=1.5),4,IF(AND(F68&gt;=2.5,D68&lt;1.55,D68&gt;=1.45,F68&gt;=1.5),5.025,IF(AND(F68&lt;2.5,D68&gt;=1.55,D68&gt;=1.45,F68&gt;=1.5),4.933,IF(AND(B68&lt;2.45,G68&lt;0.837,D68&lt;1.15,D68&lt;1.45,F68&gt;=1.5),3.3,IF(AND(B68&gt;=2.45,G68&lt;0.837,D68&lt;1.15,D68&lt;1.45,F68&gt;=1.5),3.86,IF(AND(B68&gt;=3.05,F68&lt;2.5,D68&lt;1.55,D68&gt;=1.45,F68&gt;=1.5),4.8,IF(AND(D68&gt;=2.45,F68&gt;=2.5,D68&gt;=1.55,D68&gt;=1.45,F68&gt;=1.5),5.875,IF(AND(H68&lt;13.187,G68&lt;0.217,H68&gt;=5.523,D68&lt;0.35,G68&lt;0.901,F68&lt;1.5),1.4,IF(AND(H68&gt;=13.187,G68&lt;0.217,H68&gt;=5.523,D68&lt;0.35,G68&lt;0.901,F68&lt;1.5),1.5,IF(AND(G68&lt;0.33,G68&gt;=0.217,H68&gt;=5.523,D68&lt;0.35,G68&lt;0.901,F68&lt;1.5),1.28,IF(AND(A68&lt;6.05,D68&lt;1.35,G68&lt;0.66,D68&gt;=1.15,D68&lt;1.45,F68&gt;=1.5),4.175,IF(AND(A68&gt;=6.05,D68&lt;1.35,G68&lt;0.66,D68&gt;=1.15,D68&lt;1.45,F68&gt;=1.5),4.3,IF(AND(A68&lt;5.65,D68&gt;=1.35,G68&lt;0.66,D68&gt;=1.15,D68&lt;1.45,F68&gt;=1.5),3.9,IF(AND(A68&gt;=5.65,D68&gt;=1.35,G68&lt;0.66,D68&gt;=1.15,D68&lt;1.45,F68&gt;=1.5),4.52,IF(AND(A68&lt;6.25,B68&lt;3.05,F68&lt;2.5,D68&lt;1.55,D68&gt;=1.45,F68&gt;=1.5),4.5,IF(AND(A68&gt;=6.25,B68&lt;3.05,F68&lt;2.5,D68&lt;1.55,D68&gt;=1.45,F68&gt;=1.5),4.675,IF(AND(A68&gt;=7.25,D68&lt;2.45,F68&gt;=2.5,D68&gt;=1.55,D68&gt;=1.45,F68&gt;=1.5),6.433,IF(AND(D68&gt;=0.25,G68&gt;=0.33,G68&gt;=0.217,H68&gt;=5.523,D68&lt;0.35,G68&lt;0.901,F68&lt;1.5),1.4,IF(AND(A68&lt;6.15,A68&lt;7.25,D68&lt;2.45,F68&gt;=2.5,D68&gt;=1.55,D68&gt;=1.45,F68&gt;=1.5),5.025,IF(AND(H68&lt;6.439,D68&lt;0.25,G68&gt;=0.33,G68&gt;=0.217,H68&gt;=5.523,D68&lt;0.35,G68&lt;0.901,F68&lt;1.5),1.5,IF(AND(H68&gt;=6.439,D68&lt;0.25,G68&gt;=0.33,G68&gt;=0.217,H68&gt;=5.523,D68&lt;0.35,G68&lt;0.901,F68&lt;1.5),1.38,IF(AND(H68&gt;=13.711,A68&gt;=6.15,A68&lt;7.25,D68&lt;2.45,F68&gt;=2.5,D68&gt;=1.55,D68&gt;=1.45,F68&gt;=1.5),5.68,IF(AND(B68&gt;=3.3,H68&lt;13.711,A68&gt;=6.15,A68&lt;7.25,D68&lt;2.45,F68&gt;=2.5,D68&gt;=1.55,D68&gt;=1.45,F68&gt;=1.5),5.6,IF(AND(G68&lt;0.093,B68&lt;3.3,H68&lt;13.711,A68&gt;=6.15,A68&lt;7.25,D68&lt;2.45,F68&gt;=2.5,D68&gt;=1.55,D68&gt;=1.45,F68&gt;=1.5),5.56,IF(AND(D68&lt;1.95,G68&gt;=0.093,B68&lt;3.3,H68&lt;13.711,A68&gt;=6.15,A68&lt;7.25,D68&lt;2.45,F68&gt;=2.5,D68&gt;=1.55,D68&gt;=1.45,F68&gt;=1.5),5.3,IF(AND(B68&lt;3.15,D68&gt;=1.95,G68&gt;=0.093,B68&lt;3.3,H68&lt;13.711,A68&gt;=6.15,A68&lt;7.25,D68&lt;2.45,F68&gt;=2.5,D68&gt;=1.55,D68&gt;=1.45,F68&gt;=1.5),5.1,IF(AND(B68&gt;=3.15,D68&gt;=1.95,G68&gt;=0.093,B68&lt;3.3,H68&lt;13.711,A68&gt;=6.15,A68&lt;7.25,D68&lt;2.45,F68&gt;=2.5,D68&gt;=1.55,D68&gt;=1.45,F68&gt;=1.5),5.15,"shouldnthappen"))))))))))))))))))))))))))))))))</f>
        <v>4.52</v>
      </c>
      <c r="S68" s="1" t="n">
        <f aca="false">IF(AND(G68&gt;=0.859,D68&gt;=0.35,F68&lt;1.5),1.9,IF(AND(D68&lt;1.75,F68&gt;=2.5,F68&gt;=1.5),4.867,IF(AND(H68&lt;8.42,A68&lt;5.05,D68&lt;0.35,F68&lt;1.5),1.42,IF(AND(H68&gt;=14.877,A68&gt;=5.05,D68&lt;0.35,F68&lt;1.5),1.3,IF(AND(B68&lt;3.35,G68&lt;0.859,D68&gt;=0.35,F68&lt;1.5),1.7,IF(AND(B68&gt;=3.35,G68&lt;0.859,D68&gt;=0.35,F68&lt;1.5),1.5,IF(AND(A68&gt;=6.05,B68&lt;2.75,F68&lt;2.5,F68&gt;=1.5),4.733,IF(AND(G68&gt;=0.68,B68&gt;=2.75,F68&lt;2.5,F68&gt;=1.5),4.025,IF(AND(H68&gt;=16.284,D68&gt;=1.75,F68&gt;=2.5,F68&gt;=1.5),6.6,IF(AND(A68&lt;4.35,H68&gt;=8.42,A68&lt;5.05,D68&lt;0.35,F68&lt;1.5),1.1,IF(AND(G68&gt;=0.948,H68&lt;14.877,A68&gt;=5.05,D68&lt;0.35,F68&lt;1.5),1.7,IF(AND(A68&lt;5.3,A68&lt;6.05,B68&lt;2.75,F68&lt;2.5,F68&gt;=1.5),3,IF(AND(H68&gt;=15.168,G68&lt;0.68,B68&gt;=2.75,F68&lt;2.5,F68&gt;=1.5),4.75,IF(AND(H68&gt;=14.005,A68&gt;=4.35,H68&gt;=8.42,A68&lt;5.05,D68&lt;0.35,F68&lt;1.5),1.375,IF(AND(A68&gt;=5.55,G68&lt;0.948,H68&lt;14.877,A68&gt;=5.05,D68&lt;0.35,F68&lt;1.5),1.7,IF(AND(H68&lt;12.363,A68&gt;=5.3,A68&lt;6.05,B68&lt;2.75,F68&lt;2.5,F68&gt;=1.5),3.825,IF(AND(H68&gt;=12.363,A68&gt;=5.3,A68&lt;6.05,B68&lt;2.75,F68&lt;2.5,F68&gt;=1.5),4.033,IF(AND(H68&gt;=14.508,H68&lt;15.168,G68&lt;0.68,B68&gt;=2.75,F68&lt;2.5,F68&gt;=1.5),4.2,IF(AND(D68&gt;=2.35,D68&gt;=2.2,H68&lt;16.284,D68&gt;=1.75,F68&gt;=2.5,F68&gt;=1.5),5.267,IF(AND(G68&lt;0.231,H68&lt;14.005,A68&gt;=4.35,H68&gt;=8.42,A68&lt;5.05,D68&lt;0.35,F68&lt;1.5),1.4,IF(AND(H68&gt;=14.494,A68&lt;5.55,G68&lt;0.948,H68&lt;14.877,A68&gt;=5.05,D68&lt;0.35,F68&lt;1.5),1.6,IF(AND(A68&lt;6.1,H68&lt;14.508,H68&lt;15.168,G68&lt;0.68,B68&gt;=2.75,F68&lt;2.5,F68&gt;=1.5),4.5,IF(AND(A68&lt;6.1,H68&lt;11.8,D68&lt;2.2,H68&lt;16.284,D68&gt;=1.75,F68&gt;=2.5,F68&gt;=1.5),4.95,IF(AND(A68&gt;=6.1,H68&lt;11.8,D68&lt;2.2,H68&lt;16.284,D68&gt;=1.75,F68&gt;=2.5,F68&gt;=1.5),5.333,IF(AND(B68&lt;2.75,H68&gt;=11.8,D68&lt;2.2,H68&lt;16.284,D68&gt;=1.75,F68&gt;=2.5,F68&gt;=1.5),5.1,IF(AND(B68&gt;=3.15,D68&lt;2.35,D68&gt;=2.2,H68&lt;16.284,D68&gt;=1.75,F68&gt;=2.5,F68&gt;=1.5),5.5,IF(AND(B68&gt;=3.35,G68&gt;=0.231,H68&lt;14.005,A68&gt;=4.35,H68&gt;=8.42,A68&lt;5.05,D68&lt;0.35,F68&lt;1.5),1.3,IF(AND(H68&lt;13.869,H68&lt;14.494,A68&lt;5.55,G68&lt;0.948,H68&lt;14.877,A68&gt;=5.05,D68&lt;0.35,F68&lt;1.5),1.5,IF(AND(H68&gt;=13.869,H68&lt;14.494,A68&lt;5.55,G68&lt;0.948,H68&lt;14.877,A68&gt;=5.05,D68&lt;0.35,F68&lt;1.5),1.4,IF(AND(G68&lt;0.636,A68&gt;=6.1,H68&lt;14.508,H68&lt;15.168,G68&lt;0.68,B68&gt;=2.75,F68&lt;2.5,F68&gt;=1.5),4.68,IF(AND(G68&gt;=0.636,A68&gt;=6.1,H68&lt;14.508,H68&lt;15.168,G68&lt;0.68,B68&gt;=2.75,F68&lt;2.5,F68&gt;=1.5),4.4,IF(AND(B68&lt;2.85,B68&gt;=2.75,H68&gt;=11.8,D68&lt;2.2,H68&lt;16.284,D68&gt;=1.75,F68&gt;=2.5,F68&gt;=1.5),6.7,IF(AND(H68&lt;10.626,B68&lt;3.15,D68&lt;2.35,D68&gt;=2.2,H68&lt;16.284,D68&gt;=1.75,F68&gt;=2.5,F68&gt;=1.5),5.1,IF(AND(H68&gt;=10.626,B68&lt;3.15,D68&lt;2.35,D68&gt;=2.2,H68&lt;16.284,D68&gt;=1.75,F68&gt;=2.5,F68&gt;=1.5),5.2,IF(AND(G68&lt;0.378,B68&lt;3.35,G68&gt;=0.231,H68&lt;14.005,A68&gt;=4.35,H68&gt;=8.42,A68&lt;5.05,D68&lt;0.35,F68&lt;1.5),1.2,IF(AND(G68&gt;=0.378,B68&lt;3.35,G68&gt;=0.231,H68&lt;14.005,A68&gt;=4.35,H68&gt;=8.42,A68&lt;5.05,D68&lt;0.35,F68&lt;1.5),1.3,IF(AND(A68&lt;6.2,B68&gt;=2.85,B68&gt;=2.75,H68&gt;=11.8,D68&lt;2.2,H68&lt;16.284,D68&gt;=1.75,F68&gt;=2.5,F68&gt;=1.5),4.9,IF(AND(G68&lt;0.388,A68&gt;=6.2,B68&gt;=2.85,B68&gt;=2.75,H68&gt;=11.8,D68&lt;2.2,H68&lt;16.284,D68&gt;=1.75,F68&gt;=2.5,F68&gt;=1.5),5.52,IF(AND(G68&gt;=0.388,A68&gt;=6.2,B68&gt;=2.85,B68&gt;=2.75,H68&gt;=11.8,D68&lt;2.2,H68&lt;16.284,D68&gt;=1.75,F68&gt;=2.5,F68&gt;=1.5),5.7,"shouldnthappen")))))))))))))))))))))))))))))))))))))))</f>
        <v>4.4</v>
      </c>
      <c r="T68" s="1" t="n">
        <f aca="false">IF(AND(D68&gt;=0.8,A68&lt;5.45),3.7,IF(AND(D68&gt;=0.35,D68&lt;0.8,A68&lt;5.45),1.56,IF(AND(G68&lt;0.164,F68&lt;2.5,A68&gt;=5.45),1.6,IF(AND(H68&gt;=16.718,F68&gt;=2.5,A68&gt;=5.45),6.4,IF(AND(G68&gt;=0.719,H68&lt;16.718,F68&gt;=2.5,A68&gt;=5.45),5.05,IF(AND(A68&lt;4.35,A68&lt;5.05,D68&lt;0.35,D68&lt;0.8,A68&lt;5.45),1.1,IF(AND(H68&gt;=14.494,A68&gt;=5.05,D68&lt;0.35,D68&lt;0.8,A68&lt;5.45),1.6,IF(AND(G68&lt;0.338,D68&lt;1.25,G68&gt;=0.164,F68&lt;2.5,A68&gt;=5.45),4.1,IF(AND(H68&lt;8.397,D68&gt;=1.25,G68&gt;=0.164,F68&lt;2.5,A68&gt;=5.45),4,IF(AND(H68&lt;11.031,H68&lt;14.494,A68&gt;=5.05,D68&lt;0.35,D68&lt;0.8,A68&lt;5.45),1.5,IF(AND(H68&gt;=11.031,H68&lt;14.494,A68&gt;=5.05,D68&lt;0.35,D68&lt;0.8,A68&lt;5.45),1.44,IF(AND(B68&lt;2.65,H68&gt;=8.397,D68&gt;=1.25,G68&gt;=0.164,F68&lt;2.5,A68&gt;=5.45),4.767,IF(AND(H68&lt;7.388,G68&lt;0.487,G68&lt;0.719,H68&lt;16.718,F68&gt;=2.5,A68&gt;=5.45),5.067,IF(AND(G68&lt;0.533,G68&gt;=0.487,G68&lt;0.719,H68&lt;16.718,F68&gt;=2.5,A68&gt;=5.45),5.8,IF(AND(G68&gt;=0.533,G68&gt;=0.487,G68&lt;0.719,H68&lt;16.718,F68&gt;=2.5,A68&gt;=5.45),5.86,IF(AND(B68&lt;3.25,A68&gt;=4.95,A68&gt;=4.35,A68&lt;5.05,D68&lt;0.35,D68&lt;0.8,A68&lt;5.45),1.2,IF(AND(A68&lt;5.6,H68&lt;11.218,G68&gt;=0.338,D68&lt;1.25,G68&gt;=0.164,F68&lt;2.5,A68&gt;=5.45),3.7,IF(AND(A68&gt;=5.6,H68&lt;11.218,G68&gt;=0.338,D68&lt;1.25,G68&gt;=0.164,F68&lt;2.5,A68&gt;=5.45),3.5,IF(AND(H68&lt;12.668,H68&gt;=11.218,G68&gt;=0.338,D68&lt;1.25,G68&gt;=0.164,F68&lt;2.5,A68&gt;=5.45),3.9,IF(AND(H68&gt;=12.668,H68&gt;=11.218,G68&gt;=0.338,D68&lt;1.25,G68&gt;=0.164,F68&lt;2.5,A68&gt;=5.45),4,IF(AND(H68&gt;=15.705,B68&gt;=2.65,H68&gt;=8.397,D68&gt;=1.25,G68&gt;=0.164,F68&lt;2.5,A68&gt;=5.45),4.8,IF(AND(B68&lt;2.75,H68&gt;=7.388,G68&lt;0.487,G68&lt;0.719,H68&lt;16.718,F68&gt;=2.5,A68&gt;=5.45),5.26,IF(AND(B68&lt;2.95,A68&lt;4.5,A68&lt;4.95,A68&gt;=4.35,A68&lt;5.05,D68&lt;0.35,D68&lt;0.8,A68&lt;5.45),1.4,IF(AND(B68&gt;=2.95,A68&lt;4.5,A68&lt;4.95,A68&gt;=4.35,A68&lt;5.05,D68&lt;0.35,D68&lt;0.8,A68&lt;5.45),1.3,IF(AND(H68&gt;=13.924,A68&gt;=4.5,A68&lt;4.95,A68&gt;=4.35,A68&lt;5.05,D68&lt;0.35,D68&lt;0.8,A68&lt;5.45),1.5,IF(AND(G68&lt;0.252,B68&gt;=3.25,A68&gt;=4.95,A68&gt;=4.35,A68&lt;5.05,D68&lt;0.35,D68&lt;0.8,A68&lt;5.45),1.4,IF(AND(G68&gt;=0.252,B68&gt;=3.25,A68&gt;=4.95,A68&gt;=4.35,A68&lt;5.05,D68&lt;0.35,D68&lt;0.8,A68&lt;5.45),1.32,IF(AND(G68&gt;=0.473,H68&lt;15.705,B68&gt;=2.65,H68&gt;=8.397,D68&gt;=1.25,G68&gt;=0.164,F68&lt;2.5,A68&gt;=5.45),4.7,IF(AND(B68&gt;=3.15,B68&gt;=2.75,H68&gt;=7.388,G68&lt;0.487,G68&lt;0.719,H68&lt;16.718,F68&gt;=2.5,A68&gt;=5.45),5.7,IF(AND(B68&lt;3.15,H68&lt;13.924,A68&gt;=4.5,A68&lt;4.95,A68&gt;=4.35,A68&lt;5.05,D68&lt;0.35,D68&lt;0.8,A68&lt;5.45),1.433,IF(AND(B68&gt;=3.15,H68&lt;13.924,A68&gt;=4.5,A68&lt;4.95,A68&gt;=4.35,A68&lt;5.05,D68&lt;0.35,D68&lt;0.8,A68&lt;5.45),1.4,IF(AND(H68&gt;=14.81,G68&lt;0.473,H68&lt;15.705,B68&gt;=2.65,H68&gt;=8.397,D68&gt;=1.25,G68&gt;=0.164,F68&lt;2.5,A68&gt;=5.45),4.2,IF(AND(A68&lt;6.65,B68&lt;3.15,B68&gt;=2.75,H68&gt;=7.388,G68&lt;0.487,G68&lt;0.719,H68&lt;16.718,F68&gt;=2.5,A68&gt;=5.45),5.6,IF(AND(A68&gt;=6.65,B68&lt;3.15,B68&gt;=2.75,H68&gt;=7.388,G68&lt;0.487,G68&lt;0.719,H68&lt;16.718,F68&gt;=2.5,A68&gt;=5.45),5.4,IF(AND(A68&lt;6.15,H68&lt;14.81,G68&lt;0.473,H68&lt;15.705,B68&gt;=2.65,H68&gt;=8.397,D68&gt;=1.25,G68&gt;=0.164,F68&lt;2.5,A68&gt;=5.45),4.5,IF(AND(A68&gt;=6.15,H68&lt;14.81,G68&lt;0.473,H68&lt;15.705,B68&gt;=2.65,H68&gt;=8.397,D68&gt;=1.25,G68&gt;=0.164,F68&lt;2.5,A68&gt;=5.45),4.4,"shouldnthappen"))))))))))))))))))))))))))))))))))))</f>
        <v>4.7</v>
      </c>
      <c r="U68" s="1" t="n">
        <f aca="false">IF(AND(G68&gt;=0.934,F68&lt;1.5),1.7,IF(AND(D68&lt;0.15,D68&lt;0.25,G68&lt;0.934,F68&lt;1.5),1.38,IF(AND(H68&gt;=14.379,D68&gt;=0.25,G68&lt;0.934,F68&lt;1.5),1.7,IF(AND(A68&lt;5.3,D68&lt;1.35,F68&lt;2.5,F68&gt;=1.5),3.15,IF(AND(H68&lt;7.148,D68&gt;=1.35,F68&lt;2.5,F68&gt;=1.5),3.9,IF(AND(G68&lt;0.352,A68&lt;6.15,F68&gt;=2.5,F68&gt;=1.5),4.5,IF(AND(G68&gt;=0.352,A68&lt;6.15,F68&gt;=2.5,F68&gt;=1.5),4.92,IF(AND(B68&lt;2.85,A68&gt;=6.15,F68&gt;=2.5,F68&gt;=1.5),6.2,IF(AND(D68&gt;=0.45,H68&lt;14.379,D68&gt;=0.25,G68&lt;0.934,F68&lt;1.5),1.65,IF(AND(G68&gt;=0.857,A68&gt;=5.3,D68&lt;1.35,F68&lt;2.5,F68&gt;=1.5),4.3,IF(AND(A68&gt;=7.25,B68&gt;=2.85,A68&gt;=6.15,F68&gt;=2.5,F68&gt;=1.5),6.425,IF(AND(H68&lt;9.499,A68&lt;5.05,D68&gt;=0.15,D68&lt;0.25,G68&lt;0.934,F68&lt;1.5),1.4,IF(AND(A68&gt;=5.45,A68&gt;=5.05,D68&gt;=0.15,D68&lt;0.25,G68&lt;0.934,F68&lt;1.5),1.3,IF(AND(B68&gt;=4.15,D68&lt;0.45,H68&lt;14.379,D68&gt;=0.25,G68&lt;0.934,F68&lt;1.5),1.5,IF(AND(A68&gt;=5.75,G68&lt;0.857,A68&gt;=5.3,D68&lt;1.35,F68&lt;2.5,F68&gt;=1.5),4.02,IF(AND(A68&lt;6.65,G68&lt;0.333,H68&gt;=7.148,D68&gt;=1.35,F68&lt;2.5,F68&gt;=1.5),4.475,IF(AND(A68&gt;=6.65,G68&lt;0.333,H68&gt;=7.148,D68&gt;=1.35,F68&lt;2.5,F68&gt;=1.5),4.8,IF(AND(D68&gt;=1.45,G68&gt;=0.333,H68&gt;=7.148,D68&gt;=1.35,F68&lt;2.5,F68&gt;=1.5),4.85,IF(AND(G68&gt;=0.861,A68&lt;7.25,B68&gt;=2.85,A68&gt;=6.15,F68&gt;=2.5,F68&gt;=1.5),5.2,IF(AND(G68&lt;0.571,H68&gt;=9.499,A68&lt;5.05,D68&gt;=0.15,D68&lt;0.25,G68&lt;0.934,F68&lt;1.5),1.2,IF(AND(G68&gt;=0.571,H68&gt;=9.499,A68&lt;5.05,D68&gt;=0.15,D68&lt;0.25,G68&lt;0.934,F68&lt;1.5),1.3,IF(AND(H68&lt;9.283,A68&lt;5.45,A68&gt;=5.05,D68&gt;=0.15,D68&lt;0.25,G68&lt;0.934,F68&lt;1.5),1.5,IF(AND(H68&gt;=9.283,A68&lt;5.45,A68&gt;=5.05,D68&gt;=0.15,D68&lt;0.25,G68&lt;0.934,F68&lt;1.5),1.425,IF(AND(A68&lt;4.9,B68&lt;4.15,D68&lt;0.45,H68&lt;14.379,D68&gt;=0.25,G68&lt;0.934,F68&lt;1.5),1.4,IF(AND(A68&gt;=4.9,B68&lt;4.15,D68&lt;0.45,H68&lt;14.379,D68&gt;=0.25,G68&lt;0.934,F68&lt;1.5),1.325,IF(AND(G68&lt;0.572,A68&lt;5.75,G68&lt;0.857,A68&gt;=5.3,D68&lt;1.35,F68&lt;2.5,F68&gt;=1.5),3.65,IF(AND(G68&gt;=0.572,A68&lt;5.75,G68&lt;0.857,A68&gt;=5.3,D68&lt;1.35,F68&lt;2.5,F68&gt;=1.5),3.9,IF(AND(A68&lt;6.75,D68&lt;1.45,G68&gt;=0.333,H68&gt;=7.148,D68&gt;=1.35,F68&lt;2.5,F68&gt;=1.5),4.4,IF(AND(A68&gt;=6.75,D68&lt;1.45,G68&gt;=0.333,H68&gt;=7.148,D68&gt;=1.35,F68&lt;2.5,F68&gt;=1.5),4.78,IF(AND(A68&lt;6.6,B68&lt;3.25,G68&lt;0.861,A68&lt;7.25,B68&gt;=2.85,A68&gt;=6.15,F68&gt;=2.5,F68&gt;=1.5),5.333,IF(AND(H68&lt;11.461,B68&gt;=3.25,G68&lt;0.861,A68&lt;7.25,B68&gt;=2.85,A68&gt;=6.15,F68&gt;=2.5,F68&gt;=1.5),6.025,IF(AND(H68&gt;=11.461,B68&gt;=3.25,G68&lt;0.861,A68&lt;7.25,B68&gt;=2.85,A68&gt;=6.15,F68&gt;=2.5,F68&gt;=1.5),5.667,IF(AND(H68&gt;=14.564,A68&gt;=6.6,B68&lt;3.25,G68&lt;0.861,A68&lt;7.25,B68&gt;=2.85,A68&gt;=6.15,F68&gt;=2.5,F68&gt;=1.5),5.4,IF(AND(D68&gt;=2.35,H68&lt;14.564,A68&gt;=6.6,B68&lt;3.25,G68&lt;0.861,A68&lt;7.25,B68&gt;=2.85,A68&gt;=6.15,F68&gt;=2.5,F68&gt;=1.5),5.6,IF(AND(A68&lt;6.85,D68&lt;2.35,H68&lt;14.564,A68&gt;=6.6,B68&lt;3.25,G68&lt;0.861,A68&lt;7.25,B68&gt;=2.85,A68&gt;=6.15,F68&gt;=2.5,F68&gt;=1.5),5.9,IF(AND(A68&gt;=6.85,D68&lt;2.35,H68&lt;14.564,A68&gt;=6.6,B68&lt;3.25,G68&lt;0.861,A68&lt;7.25,B68&gt;=2.85,A68&gt;=6.15,F68&gt;=2.5,F68&gt;=1.5),5.78,"shouldnthappen"))))))))))))))))))))))))))))))))))))</f>
        <v>4.4</v>
      </c>
      <c r="V68" s="1" t="n">
        <f aca="false">IF(AND(H68&lt;5.748,A68&lt;5.05,D68&lt;0.75),1,IF(AND(B68&lt;3.15,H68&gt;=5.748,A68&lt;5.05,D68&lt;0.75),1.475,IF(AND(G68&gt;=0.801,D68&lt;0.25,A68&gt;=5.05,D68&lt;0.75),1.7,IF(AND(D68&gt;=0.45,D68&gt;=0.25,A68&gt;=5.05,D68&lt;0.75),1.7,IF(AND(B68&lt;2.35,F68&lt;2.5,B68&lt;2.75,D68&gt;=0.75),4.16,IF(AND(D68&lt;1.75,F68&gt;=2.5,B68&lt;2.75,D68&gt;=0.75),4.875,IF(AND(D68&gt;=1.75,F68&gt;=2.5,B68&lt;2.75,D68&gt;=0.75),5.333,IF(AND(H68&gt;=16.284,D68&gt;=1.55,B68&gt;=2.75,D68&gt;=0.75),6.6,IF(AND(H68&gt;=14.144,B68&gt;=3.15,H68&gt;=5.748,A68&lt;5.05,D68&lt;0.75),1.3,IF(AND(A68&lt;5.45,G68&lt;0.801,D68&lt;0.25,A68&gt;=5.05,D68&lt;0.75),1.5,IF(AND(A68&gt;=5.45,G68&lt;0.801,D68&lt;0.25,A68&gt;=5.05,D68&lt;0.75),1.34,IF(AND(B68&lt;3.75,D68&lt;0.45,D68&gt;=0.25,A68&gt;=5.05,D68&lt;0.75),1.467,IF(AND(B68&gt;=3.75,D68&lt;0.45,D68&gt;=0.25,A68&gt;=5.05,D68&lt;0.75),1.767,IF(AND(G68&gt;=0.896,B68&gt;=2.35,F68&lt;2.5,B68&lt;2.75,D68&gt;=0.75),4.9,IF(AND(H68&lt;15.504,D68&lt;1.35,D68&lt;1.55,B68&gt;=2.75,D68&gt;=0.75),4.2,IF(AND(H68&gt;=15.504,D68&lt;1.35,D68&lt;1.55,B68&gt;=2.75,D68&gt;=0.75),4.6,IF(AND(H68&lt;9.767,D68&gt;=1.35,D68&lt;1.55,B68&gt;=2.75,D68&gt;=0.75),5.1,IF(AND(A68&lt;4.5,H68&lt;14.144,B68&gt;=3.15,H68&gt;=5.748,A68&lt;5.05,D68&lt;0.75),1.3,IF(AND(A68&gt;=4.5,H68&lt;14.144,B68&gt;=3.15,H68&gt;=5.748,A68&lt;5.05,D68&lt;0.75),1.4,IF(AND(D68&gt;=1.15,G68&lt;0.896,B68&gt;=2.35,F68&lt;2.5,B68&lt;2.75,D68&gt;=0.75),4.04,IF(AND(B68&lt;2.9,H68&gt;=9.767,D68&gt;=1.35,D68&lt;1.55,B68&gt;=2.75,D68&gt;=0.75),4.8,IF(AND(D68&lt;1.7,A68&gt;=7.05,H68&lt;16.284,D68&gt;=1.55,B68&gt;=2.75,D68&gt;=0.75),5.8,IF(AND(D68&gt;=1.7,A68&gt;=7.05,H68&lt;16.284,D68&gt;=1.55,B68&gt;=2.75,D68&gt;=0.75),6.3,IF(AND(B68&lt;2.45,D68&lt;1.15,G68&lt;0.896,B68&gt;=2.35,F68&lt;2.5,B68&lt;2.75,D68&gt;=0.75),3.767,IF(AND(B68&gt;=2.45,D68&lt;1.15,G68&lt;0.896,B68&gt;=2.35,F68&lt;2.5,B68&lt;2.75,D68&gt;=0.75),3.167,IF(AND(B68&gt;=3.15,B68&gt;=2.9,H68&gt;=9.767,D68&gt;=1.35,D68&lt;1.55,B68&gt;=2.75,D68&gt;=0.75),4.7,IF(AND(D68&lt;1.9,D68&lt;2.05,A68&lt;7.05,H68&lt;16.284,D68&gt;=1.55,B68&gt;=2.75,D68&gt;=0.75),4.82,IF(AND(D68&gt;=1.9,D68&lt;2.05,A68&lt;7.05,H68&lt;16.284,D68&gt;=1.55,B68&gt;=2.75,D68&gt;=0.75),5.067,IF(AND(H68&lt;12.721,B68&lt;3.15,B68&gt;=2.9,H68&gt;=9.767,D68&gt;=1.35,D68&lt;1.55,B68&gt;=2.75,D68&gt;=0.75),4.5,IF(AND(H68&gt;=12.721,B68&lt;3.15,B68&gt;=2.9,H68&gt;=9.767,D68&gt;=1.35,D68&lt;1.55,B68&gt;=2.75,D68&gt;=0.75),4.433,IF(AND(H68&lt;9.525,G68&lt;0.364,D68&gt;=2.05,A68&lt;7.05,H68&lt;16.284,D68&gt;=1.55,B68&gt;=2.75,D68&gt;=0.75),5.1,IF(AND(A68&lt;6.25,G68&gt;=0.364,D68&gt;=2.05,A68&lt;7.05,H68&lt;16.284,D68&gt;=1.55,B68&gt;=2.75,D68&gt;=0.75),5.4,IF(AND(H68&lt;10.898,H68&gt;=9.525,G68&lt;0.364,D68&gt;=2.05,A68&lt;7.05,H68&lt;16.284,D68&gt;=1.55,B68&gt;=2.75,D68&gt;=0.75),5.6,IF(AND(H68&lt;8.711,A68&gt;=6.25,G68&gt;=0.364,D68&gt;=2.05,A68&lt;7.05,H68&lt;16.284,D68&gt;=1.55,B68&gt;=2.75,D68&gt;=0.75),5.7,IF(AND(H68&gt;=8.711,A68&gt;=6.25,G68&gt;=0.364,D68&gt;=2.05,A68&lt;7.05,H68&lt;16.284,D68&gt;=1.55,B68&gt;=2.75,D68&gt;=0.75),5.84,IF(AND(D68&lt;2.2,H68&gt;=10.898,H68&gt;=9.525,G68&lt;0.364,D68&gt;=2.05,A68&lt;7.05,H68&lt;16.284,D68&gt;=1.55,B68&gt;=2.75,D68&gt;=0.75),5.4,IF(AND(D68&gt;=2.2,H68&gt;=10.898,H68&gt;=9.525,G68&lt;0.364,D68&gt;=2.05,A68&lt;7.05,H68&lt;16.284,D68&gt;=1.55,B68&gt;=2.75,D68&gt;=0.75),5.3,"shouldnthappen")))))))))))))))))))))))))))))))))))))</f>
        <v>4.433</v>
      </c>
      <c r="W68" s="1" t="n">
        <f aca="false">IF(AND(H68&lt;6.926,D68&gt;=0.35,D68&lt;0.8),1.9,IF(AND(H68&gt;=6.926,D68&gt;=0.35,D68&lt;0.8),1.533,IF(AND(H68&lt;13.492,A68&lt;4.75,D68&lt;0.35,D68&lt;0.8),1.1,IF(AND(H68&gt;=13.492,A68&lt;4.75,D68&lt;0.35,D68&lt;0.8),1.375,IF(AND(B68&lt;2.75,A68&gt;=5.85,F68&lt;2.5,D68&gt;=0.8),4.833,IF(AND(B68&lt;3.3,A68&gt;=7.05,F68&gt;=2.5,D68&gt;=0.8),5.8,IF(AND(B68&gt;=3.3,A68&gt;=7.05,F68&gt;=2.5,D68&gt;=0.8),6.325,IF(AND(D68&gt;=0.25,A68&lt;5.05,A68&gt;=4.75,D68&lt;0.35,D68&lt;0.8),1.3,IF(AND(B68&lt;3.6,A68&gt;=5.05,A68&gt;=4.75,D68&lt;0.35,D68&lt;0.8),1.4,IF(AND(H68&lt;10.194,G68&lt;0.412,A68&lt;5.85,F68&lt;2.5,D68&gt;=0.8),4.133,IF(AND(H68&gt;=10.194,G68&lt;0.412,A68&lt;5.85,F68&lt;2.5,D68&gt;=0.8),4.5,IF(AND(A68&lt;5.35,G68&gt;=0.412,A68&lt;5.85,F68&lt;2.5,D68&gt;=0.8),3.15,IF(AND(A68&lt;6.2,B68&gt;=2.75,A68&gt;=5.85,F68&lt;2.5,D68&gt;=0.8),4.3,IF(AND(H68&lt;5.767,A68&lt;6.2,A68&lt;7.05,F68&gt;=2.5,D68&gt;=0.8),4.5,IF(AND(G68&gt;=0.861,A68&gt;=6.2,A68&lt;7.05,F68&gt;=2.5,D68&gt;=0.8),5.2,IF(AND(B68&lt;3.15,D68&lt;0.25,A68&lt;5.05,A68&gt;=4.75,D68&lt;0.35,D68&lt;0.8),1.55,IF(AND(A68&lt;5.45,B68&gt;=3.6,A68&gt;=5.05,A68&gt;=4.75,D68&lt;0.35,D68&lt;0.8),1.5,IF(AND(A68&gt;=5.45,B68&gt;=3.6,A68&gt;=5.05,A68&gt;=4.75,D68&lt;0.35,D68&lt;0.8),1.4,IF(AND(G68&gt;=0.772,A68&gt;=5.35,G68&gt;=0.412,A68&lt;5.85,F68&lt;2.5,D68&gt;=0.8),3.9,IF(AND(D68&gt;=1.45,A68&gt;=6.2,B68&gt;=2.75,A68&gt;=5.85,F68&lt;2.5,D68&gt;=0.8),4.775,IF(AND(G68&lt;0.5,H68&gt;=5.767,A68&lt;6.2,A68&lt;7.05,F68&gt;=2.5,D68&gt;=0.8),5.1,IF(AND(G68&gt;=0.5,H68&gt;=5.767,A68&lt;6.2,A68&lt;7.05,F68&gt;=2.5,D68&gt;=0.8),4.95,IF(AND(B68&gt;=3.25,G68&lt;0.861,A68&gt;=6.2,A68&lt;7.05,F68&gt;=2.5,D68&gt;=0.8),5.75,IF(AND(A68&lt;4.95,B68&gt;=3.15,D68&lt;0.25,A68&lt;5.05,A68&gt;=4.75,D68&lt;0.35,D68&lt;0.8),1.4,IF(AND(A68&lt;5.65,G68&lt;0.772,A68&gt;=5.35,G68&gt;=0.412,A68&lt;5.85,F68&lt;2.5,D68&gt;=0.8),3.6,IF(AND(A68&gt;=5.65,G68&lt;0.772,A68&gt;=5.35,G68&gt;=0.412,A68&lt;5.85,F68&lt;2.5,D68&gt;=0.8),3.5,IF(AND(B68&gt;=3.15,D68&lt;1.45,A68&gt;=6.2,B68&gt;=2.75,A68&gt;=5.85,F68&lt;2.5,D68&gt;=0.8),4.7,IF(AND(A68&gt;=6.65,B68&lt;3.25,G68&lt;0.861,A68&gt;=6.2,A68&lt;7.05,F68&gt;=2.5,D68&gt;=0.8),5.567,IF(AND(H68&lt;9.499,A68&gt;=4.95,B68&gt;=3.15,D68&lt;0.25,A68&lt;5.05,A68&gt;=4.75,D68&lt;0.35,D68&lt;0.8),1.4,IF(AND(H68&gt;=9.499,A68&gt;=4.95,B68&gt;=3.15,D68&lt;0.25,A68&lt;5.05,A68&gt;=4.75,D68&lt;0.35,D68&lt;0.8),1.2,IF(AND(G68&lt;0.765,B68&lt;3.15,D68&lt;1.45,A68&gt;=6.2,B68&gt;=2.75,A68&gt;=5.85,F68&lt;2.5,D68&gt;=0.8),4.4,IF(AND(G68&gt;=0.765,B68&lt;3.15,D68&lt;1.45,A68&gt;=6.2,B68&gt;=2.75,A68&gt;=5.85,F68&lt;2.5,D68&gt;=0.8),4.6,IF(AND(H68&lt;10.667,A68&lt;6.65,B68&lt;3.25,G68&lt;0.861,A68&gt;=6.2,A68&lt;7.05,F68&gt;=2.5,D68&gt;=0.8),5.167,IF(AND(G68&lt;0.627,H68&gt;=10.667,A68&lt;6.65,B68&lt;3.25,G68&lt;0.861,A68&gt;=6.2,A68&lt;7.05,F68&gt;=2.5,D68&gt;=0.8),5.64,IF(AND(G68&gt;=0.627,H68&gt;=10.667,A68&lt;6.65,B68&lt;3.25,G68&lt;0.861,A68&gt;=6.2,A68&lt;7.05,F68&gt;=2.5,D68&gt;=0.8),5.1,"shouldnthappen")))))))))))))))))))))))))))))))))))</f>
        <v>4.4</v>
      </c>
      <c r="X68" s="1" t="n">
        <f aca="false">IF(AND(B68&lt;3.05,H68&lt;6.697,A68&lt;5.45),4.1,IF(AND(B68&gt;=3.05,H68&lt;6.697,A68&lt;5.45),1.48,IF(AND(D68&lt;0.7,A68&lt;5.9,A68&gt;=5.45),1.4,IF(AND(A68&lt;4.35,B68&lt;3.3,H68&gt;=6.697,A68&lt;5.45),1.1,IF(AND(G68&lt;0.372,D68&gt;=0.7,A68&lt;5.9,A68&gt;=5.45),4.36,IF(AND(A68&gt;=4.9,A68&gt;=4.35,B68&lt;3.3,H68&gt;=6.697,A68&lt;5.45),1.6,IF(AND(H68&gt;=14.171,A68&lt;5.15,B68&gt;=3.3,H68&gt;=6.697,A68&lt;5.45),1.6,IF(AND(G68&lt;0.451,A68&gt;=5.15,B68&gt;=3.3,H68&gt;=6.697,A68&lt;5.45),1.367,IF(AND(G68&gt;=0.451,A68&gt;=5.15,B68&gt;=3.3,H68&gt;=6.697,A68&lt;5.45),1.5,IF(AND(G68&lt;0.332,D68&lt;1.45,F68&lt;2.5,A68&gt;=5.9,A68&gt;=5.45),4.35,IF(AND(A68&lt;6.15,D68&gt;=1.45,F68&lt;2.5,A68&gt;=5.9,A68&gt;=5.45),5.1,IF(AND(D68&gt;=2.4,G68&lt;0.432,F68&gt;=2.5,A68&gt;=5.9,A68&gt;=5.45),5.78,IF(AND(A68&lt;6.15,G68&gt;=0.432,F68&gt;=2.5,A68&gt;=5.9,A68&gt;=5.45),4.9,IF(AND(B68&lt;3.1,A68&lt;4.9,A68&gt;=4.35,B68&lt;3.3,H68&gt;=6.697,A68&lt;5.45),1.4,IF(AND(B68&gt;=3.1,A68&lt;4.9,A68&gt;=4.35,B68&lt;3.3,H68&gt;=6.697,A68&lt;5.45),1.3,IF(AND(G68&lt;0.343,H68&lt;14.171,A68&lt;5.15,B68&gt;=3.3,H68&gt;=6.697,A68&lt;5.45),1.433,IF(AND(G68&gt;=0.343,H68&lt;14.171,A68&lt;5.15,B68&gt;=3.3,H68&gt;=6.697,A68&lt;5.45),1.525,IF(AND(D68&lt;1.05,B68&lt;2.55,G68&gt;=0.372,D68&gt;=0.7,A68&lt;5.9,A68&gt;=5.45),3.7,IF(AND(H68&lt;10.596,B68&gt;=2.55,G68&gt;=0.372,D68&gt;=0.7,A68&lt;5.9,A68&gt;=5.45),3.525,IF(AND(H68&gt;=10.596,B68&gt;=2.55,G68&gt;=0.372,D68&gt;=0.7,A68&lt;5.9,A68&gt;=5.45),3.9,IF(AND(H68&lt;14.314,G68&gt;=0.332,D68&lt;1.45,F68&lt;2.5,A68&gt;=5.9,A68&gt;=5.45),4.4,IF(AND(H68&gt;=14.314,G68&gt;=0.332,D68&lt;1.45,F68&lt;2.5,A68&gt;=5.9,A68&gt;=5.45),4.7,IF(AND(H68&lt;13.906,A68&gt;=6.15,D68&gt;=1.45,F68&lt;2.5,A68&gt;=5.9,A68&gt;=5.45),4.675,IF(AND(H68&gt;=13.906,A68&gt;=6.15,D68&gt;=1.45,F68&lt;2.5,A68&gt;=5.9,A68&gt;=5.45),4.9,IF(AND(G68&lt;0.093,D68&lt;2.4,G68&lt;0.432,F68&gt;=2.5,A68&gt;=5.9,A68&gt;=5.45),5.6,IF(AND(B68&lt;2.95,A68&gt;=6.15,G68&gt;=0.432,F68&gt;=2.5,A68&gt;=5.9,A68&gt;=5.45),5.86,IF(AND(A68&lt;5.55,D68&gt;=1.05,B68&lt;2.55,G68&gt;=0.372,D68&gt;=0.7,A68&lt;5.9,A68&gt;=5.45),4,IF(AND(A68&gt;=5.55,D68&gt;=1.05,B68&lt;2.55,G68&gt;=0.372,D68&gt;=0.7,A68&lt;5.9,A68&gt;=5.45),3.9,IF(AND(D68&lt;1.7,G68&gt;=0.093,D68&lt;2.4,G68&lt;0.432,F68&gt;=2.5,A68&gt;=5.9,A68&gt;=5.45),5.05,IF(AND(G68&gt;=0.774,B68&gt;=2.95,A68&gt;=6.15,G68&gt;=0.432,F68&gt;=2.5,A68&gt;=5.9,A68&gt;=5.45),5.3,IF(AND(G68&gt;=0.312,D68&gt;=1.7,G68&gt;=0.093,D68&lt;2.4,G68&lt;0.432,F68&gt;=2.5,A68&gt;=5.9,A68&gt;=5.45),5.4,IF(AND(D68&lt;2.45,G68&lt;0.774,B68&gt;=2.95,A68&gt;=6.15,G68&gt;=0.432,F68&gt;=2.5,A68&gt;=5.9,A68&gt;=5.45),5.66,IF(AND(D68&gt;=2.45,G68&lt;0.774,B68&gt;=2.95,A68&gt;=6.15,G68&gt;=0.432,F68&gt;=2.5,A68&gt;=5.9,A68&gt;=5.45),6,IF(AND(G68&gt;=0.301,G68&lt;0.312,D68&gt;=1.7,G68&gt;=0.093,D68&lt;2.4,G68&lt;0.432,F68&gt;=2.5,A68&gt;=5.9,A68&gt;=5.45),5.1,IF(AND(A68&lt;6.45,G68&lt;0.301,G68&lt;0.312,D68&gt;=1.7,G68&gt;=0.093,D68&lt;2.4,G68&lt;0.432,F68&gt;=2.5,A68&gt;=5.9,A68&gt;=5.45),5.3,IF(AND(A68&gt;=6.45,G68&lt;0.301,G68&lt;0.312,D68&gt;=1.7,G68&gt;=0.093,D68&lt;2.4,G68&lt;0.432,F68&gt;=2.5,A68&gt;=5.9,A68&gt;=5.45),5.2,"shouldnthappen"))))))))))))))))))))))))))))))))))))</f>
        <v>4.4</v>
      </c>
      <c r="Y68" s="1" t="n">
        <f aca="false">IF(AND(H68&lt;6.51,F68&lt;1.5),1.8,IF(AND(H68&gt;=16.674,F68&gt;=1.5),6.533,IF(AND(D68&gt;=0.45,H68&gt;=6.51,F68&lt;1.5),1.667,IF(AND(H68&gt;=13.805,G68&lt;0.154,H68&lt;16.674,F68&gt;=1.5),6.7,IF(AND(D68&lt;0.15,A68&lt;5.05,D68&lt;0.45,H68&gt;=6.51,F68&lt;1.5),1.4,IF(AND(H68&gt;=13.586,A68&gt;=5.05,D68&lt;0.45,H68&gt;=6.51,F68&lt;1.5),1.3,IF(AND(F68&lt;2.5,H68&lt;13.805,G68&lt;0.154,H68&lt;16.674,F68&gt;=1.5),4.6,IF(AND(H68&lt;8.929,D68&lt;1.35,G68&gt;=0.154,H68&lt;16.674,F68&gt;=1.5),3.64,IF(AND(G68&lt;0.05,H68&lt;13.586,A68&gt;=5.05,D68&lt;0.45,H68&gt;=6.51,F68&lt;1.5),1.4,IF(AND(G68&gt;=0.107,F68&gt;=2.5,H68&lt;13.805,G68&lt;0.154,H68&lt;16.674,F68&gt;=1.5),5.3,IF(AND(B68&gt;=2.75,H68&gt;=8.929,D68&lt;1.35,G68&gt;=0.154,H68&lt;16.674,F68&gt;=1.5),4.433,IF(AND(D68&gt;=1.55,F68&lt;2.5,D68&gt;=1.35,G68&gt;=0.154,H68&lt;16.674,F68&gt;=1.5),4.975,IF(AND(H68&lt;6.93,F68&gt;=2.5,D68&gt;=1.35,G68&gt;=0.154,H68&lt;16.674,F68&gt;=1.5),4.5,IF(AND(H68&lt;12.675,G68&lt;0.217,D68&gt;=0.15,A68&lt;5.05,D68&lt;0.45,H68&gt;=6.51,F68&lt;1.5),1.4,IF(AND(H68&gt;=12.675,G68&lt;0.217,D68&gt;=0.15,A68&lt;5.05,D68&lt;0.45,H68&gt;=6.51,F68&lt;1.5),1.5,IF(AND(A68&lt;4.65,G68&gt;=0.217,D68&gt;=0.15,A68&lt;5.05,D68&lt;0.45,H68&gt;=6.51,F68&lt;1.5),1.35,IF(AND(D68&lt;0.25,G68&gt;=0.05,H68&lt;13.586,A68&gt;=5.05,D68&lt;0.45,H68&gt;=6.51,F68&lt;1.5),1.467,IF(AND(D68&gt;=0.25,G68&gt;=0.05,H68&lt;13.586,A68&gt;=5.05,D68&lt;0.45,H68&gt;=6.51,F68&lt;1.5),1.5,IF(AND(H68&lt;9.15,G68&lt;0.107,F68&gt;=2.5,H68&lt;13.805,G68&lt;0.154,H68&lt;16.674,F68&gt;=1.5),5.7,IF(AND(H68&gt;=9.15,G68&lt;0.107,F68&gt;=2.5,H68&lt;13.805,G68&lt;0.154,H68&lt;16.674,F68&gt;=1.5),5.6,IF(AND(G68&lt;0.404,B68&lt;2.75,H68&gt;=8.929,D68&lt;1.35,G68&gt;=0.154,H68&lt;16.674,F68&gt;=1.5),4.15,IF(AND(G68&gt;=0.404,B68&lt;2.75,H68&gt;=8.929,D68&lt;1.35,G68&gt;=0.154,H68&lt;16.674,F68&gt;=1.5),3.9,IF(AND(A68&gt;=6.75,D68&lt;1.55,F68&lt;2.5,D68&gt;=1.35,G68&gt;=0.154,H68&lt;16.674,F68&gt;=1.5),4.82,IF(AND(D68&lt;0.25,A68&gt;=4.65,G68&gt;=0.217,D68&gt;=0.15,A68&lt;5.05,D68&lt;0.45,H68&gt;=6.51,F68&lt;1.5),1.325,IF(AND(D68&gt;=0.25,A68&gt;=4.65,G68&gt;=0.217,D68&gt;=0.15,A68&lt;5.05,D68&lt;0.45,H68&gt;=6.51,F68&lt;1.5),1.3,IF(AND(A68&lt;6.55,A68&lt;6.75,D68&lt;1.55,F68&lt;2.5,D68&gt;=1.35,G68&gt;=0.154,H68&lt;16.674,F68&gt;=1.5),4.575,IF(AND(A68&gt;=6.55,A68&lt;6.75,D68&lt;1.55,F68&lt;2.5,D68&gt;=1.35,G68&gt;=0.154,H68&lt;16.674,F68&gt;=1.5),4.4,IF(AND(B68&lt;2.9,D68&lt;2.05,H68&gt;=6.93,F68&gt;=2.5,D68&gt;=1.35,G68&gt;=0.154,H68&lt;16.674,F68&gt;=1.5),5.05,IF(AND(H68&lt;8.884,D68&gt;=2.05,H68&gt;=6.93,F68&gt;=2.5,D68&gt;=1.35,G68&gt;=0.154,H68&lt;16.674,F68&gt;=1.5),5.1,IF(AND(H68&lt;13.711,B68&gt;=2.9,D68&lt;2.05,H68&gt;=6.93,F68&gt;=2.5,D68&gt;=1.35,G68&gt;=0.154,H68&lt;16.674,F68&gt;=1.5),5,IF(AND(H68&gt;=13.711,B68&gt;=2.9,D68&lt;2.05,H68&gt;=6.93,F68&gt;=2.5,D68&gt;=1.35,G68&gt;=0.154,H68&lt;16.674,F68&gt;=1.5),5.8,IF(AND(B68&lt;3.15,H68&gt;=8.884,D68&gt;=2.05,H68&gt;=6.93,F68&gt;=2.5,D68&gt;=1.35,G68&gt;=0.154,H68&lt;16.674,F68&gt;=1.5),5.56,IF(AND(B68&gt;=3.15,H68&gt;=8.884,D68&gt;=2.05,H68&gt;=6.93,F68&gt;=2.5,D68&gt;=1.35,G68&gt;=0.154,H68&lt;16.674,F68&gt;=1.5),5.9,"shouldnthappen")))))))))))))))))))))))))))))))))</f>
        <v>4.4</v>
      </c>
      <c r="Z68" s="1" t="n">
        <f aca="false">IF(AND(F68&gt;=2,B68&gt;=3.35),5.6,IF(AND(A68&lt;6.65,H68&gt;=15.076,B68&lt;3.35),4.8,IF(AND(A68&gt;=6.65,H68&gt;=15.076,B68&lt;3.35),6.15,IF(AND(H68&lt;6.542,F68&lt;2,B68&gt;=3.35),1.767,IF(AND(G68&gt;=0.653,D68&lt;0.75,H68&lt;15.076,B68&lt;3.35),1.55,IF(AND(D68&lt;0.15,G68&lt;0.653,D68&lt;0.75,H68&lt;15.076,B68&lt;3.35),1.1,IF(AND(G68&lt;0.356,A68&lt;5.05,H68&gt;=6.542,F68&lt;2,B68&gt;=3.35),1.4,IF(AND(G68&gt;=0.356,A68&lt;5.05,H68&gt;=6.542,F68&lt;2,B68&gt;=3.35),1.3,IF(AND(G68&gt;=0.566,A68&gt;=5.05,H68&gt;=6.542,F68&lt;2,B68&gt;=3.35),1.6,IF(AND(B68&gt;=3.1,D68&gt;=0.15,G68&lt;0.653,D68&lt;0.75,H68&lt;15.076,B68&lt;3.35),1.367,IF(AND(B68&gt;=2.65,D68&lt;1.45,B68&lt;2.75,D68&gt;=0.75,H68&lt;15.076,B68&lt;3.35),3.96,IF(AND(G68&lt;0.352,D68&gt;=1.45,B68&lt;2.75,D68&gt;=0.75,H68&lt;15.076,B68&lt;3.35),4.5,IF(AND(D68&gt;=1.35,A68&lt;6.2,B68&gt;=2.75,D68&gt;=0.75,H68&lt;15.076,B68&lt;3.35),4.733,IF(AND(A68&lt;4.7,B68&lt;3.1,D68&gt;=0.15,G68&lt;0.653,D68&lt;0.75,H68&lt;15.076,B68&lt;3.35),1.36,IF(AND(A68&gt;=4.7,B68&lt;3.1,D68&gt;=0.15,G68&lt;0.653,D68&lt;0.75,H68&lt;15.076,B68&lt;3.35),1.6,IF(AND(A68&lt;5.2,B68&lt;2.65,D68&lt;1.45,B68&lt;2.75,D68&gt;=0.75,H68&lt;15.076,B68&lt;3.35),3.3,IF(AND(A68&lt;6.5,G68&gt;=0.352,D68&gt;=1.45,B68&lt;2.75,D68&gt;=0.75,H68&lt;15.076,B68&lt;3.35),5,IF(AND(A68&gt;=6.5,G68&gt;=0.352,D68&gt;=1.45,B68&lt;2.75,D68&gt;=0.75,H68&lt;15.076,B68&lt;3.35),5.8,IF(AND(H68&lt;8.486,D68&lt;1.35,A68&lt;6.2,B68&gt;=2.75,D68&gt;=0.75,H68&lt;15.076,B68&lt;3.35),3.975,IF(AND(G68&lt;0.187,F68&lt;2.5,A68&gt;=6.2,B68&gt;=2.75,D68&gt;=0.75,H68&lt;15.076,B68&lt;3.35),5,IF(AND(G68&gt;=0.187,F68&lt;2.5,A68&gt;=6.2,B68&gt;=2.75,D68&gt;=0.75,H68&lt;15.076,B68&lt;3.35),4.525,IF(AND(A68&gt;=7.25,F68&gt;=2.5,A68&gt;=6.2,B68&gt;=2.75,D68&gt;=0.75,H68&lt;15.076,B68&lt;3.35),6.5,IF(AND(G68&lt;0.185,B68&lt;3.6,G68&lt;0.566,A68&gt;=5.05,H68&gt;=6.542,F68&lt;2,B68&gt;=3.35),1.45,IF(AND(G68&gt;=0.185,B68&lt;3.6,G68&lt;0.566,A68&gt;=5.05,H68&gt;=6.542,F68&lt;2,B68&gt;=3.35),1.34,IF(AND(G68&lt;0.13,B68&gt;=3.6,G68&lt;0.566,A68&gt;=5.05,H68&gt;=6.542,F68&lt;2,B68&gt;=3.35),1.45,IF(AND(G68&gt;=0.13,B68&gt;=3.6,G68&lt;0.566,A68&gt;=5.05,H68&gt;=6.542,F68&lt;2,B68&gt;=3.35),1.5,IF(AND(D68&lt;1.05,A68&gt;=5.2,B68&lt;2.65,D68&lt;1.45,B68&lt;2.75,D68&gt;=0.75,H68&lt;15.076,B68&lt;3.35),3.5,IF(AND(D68&gt;=1.05,A68&gt;=5.2,B68&lt;2.65,D68&lt;1.45,B68&lt;2.75,D68&gt;=0.75,H68&lt;15.076,B68&lt;3.35),3.94,IF(AND(H68&lt;10.983,H68&gt;=8.486,D68&lt;1.35,A68&lt;6.2,B68&gt;=2.75,D68&gt;=0.75,H68&lt;15.076,B68&lt;3.35),4.38,IF(AND(H68&gt;=10.983,H68&gt;=8.486,D68&lt;1.35,A68&lt;6.2,B68&gt;=2.75,D68&gt;=0.75,H68&lt;15.076,B68&lt;3.35),4.1,IF(AND(B68&gt;=3.25,A68&lt;7.25,F68&gt;=2.5,A68&gt;=6.2,B68&gt;=2.75,D68&gt;=0.75,H68&lt;15.076,B68&lt;3.35),5.7,IF(AND(B68&lt;2.95,B68&lt;3.25,A68&lt;7.25,F68&gt;=2.5,A68&gt;=6.2,B68&gt;=2.75,D68&gt;=0.75,H68&lt;15.076,B68&lt;3.35),5.6,IF(AND(H68&gt;=13.711,B68&gt;=2.95,B68&lt;3.25,A68&lt;7.25,F68&gt;=2.5,A68&gt;=6.2,B68&gt;=2.75,D68&gt;=0.75,H68&lt;15.076,B68&lt;3.35),5.8,IF(AND(A68&gt;=6.8,H68&lt;13.711,B68&gt;=2.95,B68&lt;3.25,A68&lt;7.25,F68&gt;=2.5,A68&gt;=6.2,B68&gt;=2.75,D68&gt;=0.75,H68&lt;15.076,B68&lt;3.35),5.1,IF(AND(H68&lt;12.921,A68&lt;6.8,H68&lt;13.711,B68&gt;=2.95,B68&lt;3.25,A68&lt;7.25,F68&gt;=2.5,A68&gt;=6.2,B68&gt;=2.75,D68&gt;=0.75,H68&lt;15.076,B68&lt;3.35),5.34,IF(AND(H68&gt;=12.921,A68&lt;6.8,H68&lt;13.711,B68&gt;=2.95,B68&lt;3.25,A68&lt;7.25,F68&gt;=2.5,A68&gt;=6.2,B68&gt;=2.75,D68&gt;=0.75,H68&lt;15.076,B68&lt;3.35),5.133,"shouldnthappen"))))))))))))))))))))))))))))))))))))</f>
        <v>4.525</v>
      </c>
      <c r="AA68" s="1" t="n">
        <f aca="false">IF(AND(D68&gt;=0.45,A68&lt;5.05,D68&lt;0.8),1.6,IF(AND(D68&gt;=0.45,A68&gt;=5.05,D68&lt;0.8),1.7,IF(AND(H68&gt;=16.244,F68&gt;=2.5,D68&gt;=0.8),6.533,IF(AND(A68&lt;4.35,D68&lt;0.45,A68&lt;5.05,D68&lt;0.8),1.1,IF(AND(H68&gt;=14.877,D68&lt;0.45,A68&gt;=5.05,D68&lt;0.8),1.3,IF(AND(D68&gt;=1.4,A68&lt;5.65,F68&lt;2.5,D68&gt;=0.8),4.5,IF(AND(A68&gt;=7.25,H68&lt;16.244,F68&gt;=2.5,D68&gt;=0.8),6.5,IF(AND(A68&gt;=4.75,A68&gt;=4.35,D68&lt;0.45,A68&lt;5.05,D68&lt;0.8),1.35,IF(AND(A68&lt;5.3,D68&lt;1.4,A68&lt;5.65,F68&lt;2.5,D68&gt;=0.8),3.1,IF(AND(A68&gt;=6.8,A68&gt;=6.55,A68&gt;=5.65,F68&lt;2.5,D68&gt;=0.8),4.9,IF(AND(H68&lt;5.767,A68&lt;7.25,H68&lt;16.244,F68&gt;=2.5,D68&gt;=0.8),4.5,IF(AND(G68&gt;=0.522,A68&lt;4.75,A68&gt;=4.35,D68&lt;0.45,A68&lt;5.05,D68&lt;0.8),1.2,IF(AND(G68&gt;=0.948,D68&lt;0.35,H68&lt;14.877,D68&lt;0.45,A68&gt;=5.05,D68&lt;0.8),1.7,IF(AND(H68&lt;13.089,D68&gt;=0.35,H68&lt;14.877,D68&lt;0.45,A68&gt;=5.05,D68&lt;0.8),1.5,IF(AND(H68&gt;=13.089,D68&gt;=0.35,H68&lt;14.877,D68&lt;0.45,A68&gt;=5.05,D68&lt;0.8),1.3,IF(AND(B68&gt;=2.95,A68&gt;=5.3,D68&lt;1.4,A68&lt;5.65,F68&lt;2.5,D68&gt;=0.8),4.1,IF(AND(H68&lt;9.181,A68&lt;6.05,A68&lt;6.55,A68&gt;=5.65,F68&lt;2.5,D68&gt;=0.8),5.1,IF(AND(H68&gt;=9.181,A68&lt;6.05,A68&lt;6.55,A68&gt;=5.65,F68&lt;2.5,D68&gt;=0.8),4.3,IF(AND(G68&gt;=0.867,A68&gt;=6.05,A68&lt;6.55,A68&gt;=5.65,F68&lt;2.5,D68&gt;=0.8),4.9,IF(AND(B68&lt;3.05,A68&lt;6.8,A68&gt;=6.55,A68&gt;=5.65,F68&lt;2.5,D68&gt;=0.8),5,IF(AND(B68&gt;=3.05,A68&lt;6.8,A68&gt;=6.55,A68&gt;=5.65,F68&lt;2.5,D68&gt;=0.8),4.55,IF(AND(H68&gt;=14.144,G68&lt;0.522,A68&lt;4.75,A68&gt;=4.35,D68&lt;0.45,A68&lt;5.05,D68&lt;0.8),1.3,IF(AND(B68&lt;2.7,B68&lt;2.95,A68&gt;=5.3,D68&lt;1.4,A68&lt;5.65,F68&lt;2.5,D68&gt;=0.8),3.78,IF(AND(B68&gt;=2.7,B68&lt;2.95,A68&gt;=5.3,D68&lt;1.4,A68&lt;5.65,F68&lt;2.5,D68&gt;=0.8),3.6,IF(AND(G68&lt;0.638,G68&lt;0.867,A68&gt;=6.05,A68&lt;6.55,A68&gt;=5.65,F68&lt;2.5,D68&gt;=0.8),4.433,IF(AND(G68&gt;=0.638,G68&lt;0.867,A68&gt;=6.05,A68&lt;6.55,A68&gt;=5.65,F68&lt;2.5,D68&gt;=0.8),4,IF(AND(A68&lt;6.35,H68&lt;11.146,H68&gt;=5.767,A68&lt;7.25,H68&lt;16.244,F68&gt;=2.5,D68&gt;=0.8),5.1,IF(AND(A68&lt;4.5,H68&lt;14.144,G68&lt;0.522,A68&lt;4.75,A68&gt;=4.35,D68&lt;0.45,A68&lt;5.05,D68&lt;0.8),1.35,IF(AND(A68&gt;=4.5,H68&lt;14.144,G68&lt;0.522,A68&lt;4.75,A68&gt;=4.35,D68&lt;0.45,A68&lt;5.05,D68&lt;0.8),1.4,IF(AND(A68&lt;5.15,B68&lt;3.75,G68&lt;0.948,D68&lt;0.35,H68&lt;14.877,D68&lt;0.45,A68&gt;=5.05,D68&lt;0.8),1.4,IF(AND(A68&gt;=5.15,B68&lt;3.75,G68&lt;0.948,D68&lt;0.35,H68&lt;14.877,D68&lt;0.45,A68&gt;=5.05,D68&lt;0.8),1.5,IF(AND(G68&lt;0.112,B68&gt;=3.75,G68&lt;0.948,D68&lt;0.35,H68&lt;14.877,D68&lt;0.45,A68&gt;=5.05,D68&lt;0.8),1.5,IF(AND(G68&gt;=0.112,B68&gt;=3.75,G68&lt;0.948,D68&lt;0.35,H68&lt;14.877,D68&lt;0.45,A68&gt;=5.05,D68&lt;0.8),1.6,IF(AND(G68&lt;0.075,A68&gt;=6.35,H68&lt;11.146,H68&gt;=5.767,A68&lt;7.25,H68&lt;16.244,F68&gt;=2.5,D68&gt;=0.8),5.5,IF(AND(G68&gt;=0.075,A68&gt;=6.35,H68&lt;11.146,H68&gt;=5.767,A68&lt;7.25,H68&lt;16.244,F68&gt;=2.5,D68&gt;=0.8),5.24,IF(AND(B68&lt;2.95,D68&lt;1.9,H68&gt;=11.146,H68&gt;=5.767,A68&lt;7.25,H68&lt;16.244,F68&gt;=2.5,D68&gt;=0.8),5.65,IF(AND(B68&gt;=2.95,D68&lt;1.9,H68&gt;=11.146,H68&gt;=5.767,A68&lt;7.25,H68&lt;16.244,F68&gt;=2.5,D68&gt;=0.8),5.8,IF(AND(H68&lt;13.42,D68&gt;=1.9,H68&gt;=11.146,H68&gt;=5.767,A68&lt;7.25,H68&lt;16.244,F68&gt;=2.5,D68&gt;=0.8),5.6,IF(AND(H68&gt;=13.42,D68&gt;=1.9,H68&gt;=11.146,H68&gt;=5.767,A68&lt;7.25,H68&lt;16.244,F68&gt;=2.5,D68&gt;=0.8),5.34,"shouldnthappen")))))))))))))))))))))))))))))))))))))))</f>
        <v>4.55</v>
      </c>
      <c r="AB68" s="1" t="n">
        <f aca="false">IF(AND(D68&gt;=0.35,F68&lt;1.5),1.5,IF(AND(F68&lt;2.5,D68&gt;=1.55,F68&gt;=1.5),4.85,IF(AND(H68&lt;8.308,D68&lt;0.15,D68&lt;0.35,F68&lt;1.5),1.5,IF(AND(H68&gt;=8.308,D68&lt;0.15,D68&lt;0.35,F68&lt;1.5),1.4,IF(AND(H68&lt;5.523,D68&gt;=0.15,D68&lt;0.35,F68&lt;1.5),1,IF(AND(G68&lt;0.572,H68&lt;10.688,D68&lt;1.55,F68&gt;=1.5),3.75,IF(AND(B68&gt;=3.5,F68&gt;=2.5,D68&gt;=1.55,F68&gt;=1.5),6.3,IF(AND(A68&gt;=5.65,G68&gt;=0.572,H68&lt;10.688,D68&lt;1.55,F68&gt;=1.5),4.45,IF(AND(B68&gt;=2.85,A68&lt;6.15,H68&gt;=10.688,D68&lt;1.55,F68&gt;=1.5),4.35,IF(AND(H68&gt;=16.284,B68&lt;3.5,F68&gt;=2.5,D68&gt;=1.55,F68&gt;=1.5),6.6,IF(AND(G68&gt;=0.241,G68&lt;0.338,H68&gt;=5.523,D68&gt;=0.15,D68&lt;0.35,F68&lt;1.5),1.25,IF(AND(A68&lt;5.05,G68&gt;=0.338,H68&gt;=5.523,D68&gt;=0.15,D68&lt;0.35,F68&lt;1.5),1.35,IF(AND(B68&lt;2.7,A68&lt;5.65,G68&gt;=0.572,H68&lt;10.688,D68&lt;1.55,F68&gt;=1.5),4,IF(AND(B68&gt;=2.7,A68&lt;5.65,G68&gt;=0.572,H68&lt;10.688,D68&lt;1.55,F68&gt;=1.5),3.6,IF(AND(B68&lt;2.45,B68&lt;2.85,A68&lt;6.15,H68&gt;=10.688,D68&lt;1.55,F68&gt;=1.5),3.7,IF(AND(A68&lt;6.25,B68&lt;2.85,A68&gt;=6.15,H68&gt;=10.688,D68&lt;1.55,F68&gt;=1.5),4.5,IF(AND(A68&gt;=6.25,B68&lt;2.85,A68&gt;=6.15,H68&gt;=10.688,D68&lt;1.55,F68&gt;=1.5),4.86,IF(AND(D68&gt;=1.45,B68&gt;=2.85,A68&gt;=6.15,H68&gt;=10.688,D68&lt;1.55,F68&gt;=1.5),4.8,IF(AND(H68&lt;8.202,H68&lt;16.284,B68&lt;3.5,F68&gt;=2.5,D68&gt;=1.55,F68&gt;=1.5),5.7,IF(AND(A68&gt;=5.1,G68&lt;0.241,G68&lt;0.338,H68&gt;=5.523,D68&gt;=0.15,D68&lt;0.35,F68&lt;1.5),1.5,IF(AND(B68&gt;=3.75,A68&gt;=5.05,G68&gt;=0.338,H68&gt;=5.523,D68&gt;=0.15,D68&lt;0.35,F68&lt;1.5),1.6,IF(AND(A68&lt;5.7,B68&gt;=2.45,B68&lt;2.85,A68&lt;6.15,H68&gt;=10.688,D68&lt;1.55,F68&gt;=1.5),3.9,IF(AND(A68&gt;=5.7,B68&gt;=2.45,B68&lt;2.85,A68&lt;6.15,H68&gt;=10.688,D68&lt;1.55,F68&gt;=1.5),4.02,IF(AND(H68&lt;13.654,D68&lt;1.45,B68&gt;=2.85,A68&gt;=6.15,H68&gt;=10.688,D68&lt;1.55,F68&gt;=1.5),4.333,IF(AND(H68&gt;=13.654,D68&lt;1.45,B68&gt;=2.85,A68&gt;=6.15,H68&gt;=10.688,D68&lt;1.55,F68&gt;=1.5),4.54,IF(AND(A68&lt;6.15,H68&gt;=8.202,H68&lt;16.284,B68&lt;3.5,F68&gt;=2.5,D68&gt;=1.55,F68&gt;=1.5),5,IF(AND(H68&lt;13.924,A68&lt;5.1,G68&lt;0.241,G68&lt;0.338,H68&gt;=5.523,D68&gt;=0.15,D68&lt;0.35,F68&lt;1.5),1.4,IF(AND(H68&gt;=13.924,A68&lt;5.1,G68&lt;0.241,G68&lt;0.338,H68&gt;=5.523,D68&gt;=0.15,D68&lt;0.35,F68&lt;1.5),1.5,IF(AND(D68&lt;0.25,B68&lt;3.75,A68&gt;=5.05,G68&gt;=0.338,H68&gt;=5.523,D68&gt;=0.15,D68&lt;0.35,F68&lt;1.5),1.5,IF(AND(D68&gt;=0.25,B68&lt;3.75,A68&gt;=5.05,G68&gt;=0.338,H68&gt;=5.523,D68&gt;=0.15,D68&lt;0.35,F68&lt;1.5),1.4,IF(AND(H68&lt;8.884,B68&gt;=3.05,A68&gt;=6.15,H68&gt;=8.202,H68&lt;16.284,B68&lt;3.5,F68&gt;=2.5,D68&gt;=1.55,F68&gt;=1.5),5.1,IF(AND(A68&lt;6.45,G68&lt;0.368,B68&lt;3.05,A68&gt;=6.15,H68&gt;=8.202,H68&lt;16.284,B68&lt;3.5,F68&gt;=2.5,D68&gt;=1.55,F68&gt;=1.5),5.525,IF(AND(A68&gt;=6.45,G68&lt;0.368,B68&lt;3.05,A68&gt;=6.15,H68&gt;=8.202,H68&lt;16.284,B68&lt;3.5,F68&gt;=2.5,D68&gt;=1.55,F68&gt;=1.5),5.35,IF(AND(D68&lt;2.25,G68&gt;=0.368,B68&lt;3.05,A68&gt;=6.15,H68&gt;=8.202,H68&lt;16.284,B68&lt;3.5,F68&gt;=2.5,D68&gt;=1.55,F68&gt;=1.5),5.8,IF(AND(D68&gt;=2.25,G68&gt;=0.368,B68&lt;3.05,A68&gt;=6.15,H68&gt;=8.202,H68&lt;16.284,B68&lt;3.5,F68&gt;=2.5,D68&gt;=1.55,F68&gt;=1.5),5.2,IF(AND(H68&lt;10.257,H68&gt;=8.884,B68&gt;=3.05,A68&gt;=6.15,H68&gt;=8.202,H68&lt;16.284,B68&lt;3.5,F68&gt;=2.5,D68&gt;=1.55,F68&gt;=1.5),5.9,IF(AND(H68&gt;=10.257,H68&gt;=8.884,B68&gt;=3.05,A68&gt;=6.15,H68&gt;=8.202,H68&lt;16.284,B68&lt;3.5,F68&gt;=2.5,D68&gt;=1.55,F68&gt;=1.5),5.48,"shouldnthappen")))))))))))))))))))))))))))))))))))))</f>
        <v>4.333</v>
      </c>
      <c r="AC68" s="1" t="n">
        <f aca="false">IF(AND(H68&lt;5.748,A68&lt;5.05,D68&lt;0.8),1,IF(AND(B68&lt;3.35,A68&gt;=5.05,D68&lt;0.8),1.7,IF(AND(A68&lt;5.85,G68&lt;0.154,D68&gt;=0.8),4.5,IF(AND(D68&gt;=0.45,H68&gt;=5.748,A68&lt;5.05,D68&lt;0.8),1.6,IF(AND(G68&gt;=0.934,B68&gt;=3.35,A68&gt;=5.05,D68&lt;0.8),1.7,IF(AND(D68&lt;2.1,A68&gt;=5.85,G68&lt;0.154,D68&gt;=0.8),6.15,IF(AND(D68&gt;=2.1,A68&gt;=5.85,G68&lt;0.154,D68&gt;=0.8),5.5,IF(AND(A68&lt;6.1,D68&gt;=1.55,G68&gt;=0.154,D68&gt;=0.8),5,IF(AND(H68&gt;=14.379,G68&lt;0.934,B68&gt;=3.35,A68&gt;=5.05,D68&lt;0.8),1.58,IF(AND(G68&lt;0.379,A68&gt;=6.1,D68&gt;=1.55,G68&gt;=0.154,D68&gt;=0.8),5.42,IF(AND(H68&lt;13.924,G68&lt;0.227,D68&lt;0.45,H68&gt;=5.748,A68&lt;5.05,D68&lt;0.8),1.4,IF(AND(H68&gt;=13.924,G68&lt;0.227,D68&lt;0.45,H68&gt;=5.748,A68&lt;5.05,D68&lt;0.8),1.5,IF(AND(B68&lt;3.1,G68&gt;=0.227,D68&lt;0.45,H68&gt;=5.748,A68&lt;5.05,D68&lt;0.8),1.1,IF(AND(G68&lt;0.13,H68&lt;14.379,G68&lt;0.934,B68&gt;=3.35,A68&gt;=5.05,D68&lt;0.8),1.4,IF(AND(D68&lt;1.05,A68&lt;5.65,D68&lt;1.35,D68&lt;1.55,G68&gt;=0.154,D68&gt;=0.8),3.7,IF(AND(D68&lt;1.25,A68&gt;=5.65,D68&lt;1.35,D68&lt;1.55,G68&gt;=0.154,D68&gt;=0.8),4.06,IF(AND(D68&gt;=1.25,A68&gt;=5.65,D68&lt;1.35,D68&lt;1.55,G68&gt;=0.154,D68&gt;=0.8),4.425,IF(AND(H68&lt;13.654,D68&lt;1.45,D68&gt;=1.35,D68&lt;1.55,G68&gt;=0.154,D68&gt;=0.8),4.275,IF(AND(G68&lt;0.259,D68&gt;=1.45,D68&gt;=1.35,D68&lt;1.55,G68&gt;=0.154,D68&gt;=0.8),5.1,IF(AND(B68&lt;2.95,G68&gt;=0.379,A68&gt;=6.1,D68&gt;=1.55,G68&gt;=0.154,D68&gt;=0.8),6.3,IF(AND(B68&lt;3.25,B68&gt;=3.1,G68&gt;=0.227,D68&lt;0.45,H68&gt;=5.748,A68&lt;5.05,D68&lt;0.8),1.3,IF(AND(B68&gt;=3.25,B68&gt;=3.1,G68&gt;=0.227,D68&lt;0.45,H68&gt;=5.748,A68&lt;5.05,D68&lt;0.8),1.4,IF(AND(H68&gt;=13.372,G68&gt;=0.13,H68&lt;14.379,G68&lt;0.934,B68&gt;=3.35,A68&gt;=5.05,D68&lt;0.8),1.4,IF(AND(H68&lt;6.69,D68&gt;=1.05,A68&lt;5.65,D68&lt;1.35,D68&lt;1.55,G68&gt;=0.154,D68&gt;=0.8),4.033,IF(AND(H68&gt;=6.69,D68&gt;=1.05,A68&lt;5.65,D68&lt;1.35,D68&lt;1.55,G68&gt;=0.154,D68&gt;=0.8),3.88,IF(AND(B68&lt;2.85,H68&gt;=13.654,D68&lt;1.45,D68&gt;=1.35,D68&lt;1.55,G68&gt;=0.154,D68&gt;=0.8),4.8,IF(AND(B68&gt;=2.85,H68&gt;=13.654,D68&lt;1.45,D68&gt;=1.35,D68&lt;1.55,G68&gt;=0.154,D68&gt;=0.8),4.7,IF(AND(H68&lt;11.681,G68&gt;=0.259,D68&gt;=1.45,D68&gt;=1.35,D68&lt;1.55,G68&gt;=0.154,D68&gt;=0.8),4.85,IF(AND(H68&gt;=11.681,G68&gt;=0.259,D68&gt;=1.45,D68&gt;=1.35,D68&lt;1.55,G68&gt;=0.154,D68&gt;=0.8),4.633,IF(AND(A68&lt;6.25,B68&gt;=2.95,G68&gt;=0.379,A68&gt;=6.1,D68&gt;=1.55,G68&gt;=0.154,D68&gt;=0.8),5.4,IF(AND(D68&lt;0.3,H68&lt;13.372,G68&gt;=0.13,H68&lt;14.379,G68&lt;0.934,B68&gt;=3.35,A68&gt;=5.05,D68&lt;0.8),1.475,IF(AND(D68&gt;=0.3,H68&lt;13.372,G68&gt;=0.13,H68&lt;14.379,G68&lt;0.934,B68&gt;=3.35,A68&gt;=5.05,D68&lt;0.8),1.5,IF(AND(B68&lt;3.15,A68&gt;=6.25,B68&gt;=2.95,G68&gt;=0.379,A68&gt;=6.1,D68&gt;=1.55,G68&gt;=0.154,D68&gt;=0.8),5.7,IF(AND(B68&gt;=3.15,A68&gt;=6.25,B68&gt;=2.95,G68&gt;=0.379,A68&gt;=6.1,D68&gt;=1.55,G68&gt;=0.154,D68&gt;=0.8),5.933,"shouldnthappen"))))))))))))))))))))))))))))))))))</f>
        <v>4.275</v>
      </c>
      <c r="AD68" s="1" t="n">
        <f aca="false">IF(AND(H68&lt;6.621,A68&lt;4.95,D68&lt;0.8),1,IF(AND(H68&lt;14.144,H68&gt;=6.621,A68&lt;4.95,D68&lt;0.8),1.4,IF(AND(H68&gt;=14.144,H68&gt;=6.621,A68&lt;4.95,D68&lt;0.8),1.3,IF(AND(G68&lt;0.13,B68&gt;=3.85,A68&gt;=4.95,D68&lt;0.8),1.3,IF(AND(G68&gt;=0.13,B68&gt;=3.85,A68&gt;=4.95,D68&lt;0.8),1.425,IF(AND(A68&gt;=6.05,B68&lt;2.75,D68&lt;1.55,D68&gt;=0.8),4.9,IF(AND(A68&gt;=7.3,G68&lt;0.119,D68&gt;=1.55,D68&gt;=0.8),6.7,IF(AND(H68&lt;6.555,D68&lt;0.25,B68&lt;3.85,A68&gt;=4.95,D68&lt;0.8),1.7,IF(AND(B68&lt;3.4,D68&gt;=0.25,B68&lt;3.85,A68&gt;=4.95,D68&lt;0.8),1.7,IF(AND(B68&gt;=3.4,D68&gt;=0.25,B68&lt;3.85,A68&gt;=4.95,D68&lt;0.8),1.6,IF(AND(A68&lt;5.05,A68&lt;6.05,B68&lt;2.75,D68&lt;1.55,D68&gt;=0.8),3.3,IF(AND(B68&lt;2.85,D68&lt;1.35,B68&gt;=2.75,D68&lt;1.55,D68&gt;=0.8),4.5,IF(AND(H68&lt;12.206,D68&gt;=1.35,B68&gt;=2.75,D68&lt;1.55,D68&gt;=0.8),4.7,IF(AND(H68&gt;=12.206,D68&gt;=1.35,B68&gt;=2.75,D68&lt;1.55,D68&gt;=0.8),4.52,IF(AND(G68&lt;0.024,A68&lt;7.3,G68&lt;0.119,D68&gt;=1.55,D68&gt;=0.8),5.7,IF(AND(G68&gt;=0.024,A68&lt;7.3,G68&lt;0.119,D68&gt;=1.55,D68&gt;=0.8),5.6,IF(AND(F68&lt;2.5,G68&lt;0.417,G68&gt;=0.119,D68&gt;=1.55,D68&gt;=0.8),5.05,IF(AND(B68&lt;3.15,H68&gt;=6.555,D68&lt;0.25,B68&lt;3.85,A68&gt;=4.95,D68&lt;0.8),1.6,IF(AND(G68&lt;0.356,A68&gt;=5.05,A68&lt;6.05,B68&lt;2.75,D68&lt;1.55,D68&gt;=0.8),4.12,IF(AND(A68&lt;5.65,B68&gt;=2.85,D68&lt;1.35,B68&gt;=2.75,D68&lt;1.55,D68&gt;=0.8),3.6,IF(AND(B68&lt;3.15,F68&gt;=2.5,G68&lt;0.417,G68&gt;=0.119,D68&gt;=1.55,D68&gt;=0.8),5.18,IF(AND(B68&gt;=3.15,F68&gt;=2.5,G68&lt;0.417,G68&gt;=0.119,D68&gt;=1.55,D68&gt;=0.8),5.3,IF(AND(D68&lt;1.7,A68&lt;6.95,G68&gt;=0.417,G68&gt;=0.119,D68&gt;=1.55,D68&gt;=0.8),4.7,IF(AND(A68&lt;7.25,A68&gt;=6.95,G68&gt;=0.417,G68&gt;=0.119,D68&gt;=1.55,D68&gt;=0.8),5.8,IF(AND(A68&gt;=7.25,A68&gt;=6.95,G68&gt;=0.417,G68&gt;=0.119,D68&gt;=1.55,D68&gt;=0.8),6.333,IF(AND(H68&lt;8.594,B68&gt;=3.15,H68&gt;=6.555,D68&lt;0.25,B68&lt;3.85,A68&gt;=4.95,D68&lt;0.8),1.4,IF(AND(H68&gt;=8.594,B68&gt;=3.15,H68&gt;=6.555,D68&lt;0.25,B68&lt;3.85,A68&gt;=4.95,D68&lt;0.8),1.5,IF(AND(H68&gt;=11.218,G68&gt;=0.356,A68&gt;=5.05,A68&lt;6.05,B68&lt;2.75,D68&lt;1.55,D68&gt;=0.8),3.925,IF(AND(A68&gt;=6.5,A68&gt;=5.65,B68&gt;=2.85,D68&lt;1.35,B68&gt;=2.75,D68&lt;1.55,D68&gt;=0.8),4.6,IF(AND(H68&lt;8.602,H68&lt;11.218,G68&gt;=0.356,A68&gt;=5.05,A68&lt;6.05,B68&lt;2.75,D68&lt;1.55,D68&gt;=0.8),3.95,IF(AND(H68&gt;=8.602,H68&lt;11.218,G68&gt;=0.356,A68&gt;=5.05,A68&lt;6.05,B68&lt;2.75,D68&lt;1.55,D68&gt;=0.8),3.75,IF(AND(H68&lt;10.129,A68&lt;6.5,A68&gt;=5.65,B68&gt;=2.85,D68&lt;1.35,B68&gt;=2.75,D68&lt;1.55,D68&gt;=0.8),4.2,IF(AND(H68&gt;=10.129,A68&lt;6.5,A68&gt;=5.65,B68&gt;=2.85,D68&lt;1.35,B68&gt;=2.75,D68&lt;1.55,D68&gt;=0.8),4.267,IF(AND(D68&lt;2.2,B68&lt;3.05,D68&gt;=1.7,A68&lt;6.95,G68&gt;=0.417,G68&gt;=0.119,D68&gt;=1.55,D68&gt;=0.8),5.3,IF(AND(D68&gt;=2.2,B68&lt;3.05,D68&gt;=1.7,A68&lt;6.95,G68&gt;=0.417,G68&gt;=0.119,D68&gt;=1.55,D68&gt;=0.8),5.133,IF(AND(D68&lt;2.45,B68&gt;=3.05,D68&gt;=1.7,A68&lt;6.95,G68&gt;=0.417,G68&gt;=0.119,D68&gt;=1.55,D68&gt;=0.8),5.6,IF(AND(D68&gt;=2.45,B68&gt;=3.05,D68&gt;=1.7,A68&lt;6.95,G68&gt;=0.417,G68&gt;=0.119,D68&gt;=1.55,D68&gt;=0.8),6,"shouldnthappen")))))))))))))))))))))))))))))))))))))</f>
        <v>4.52</v>
      </c>
      <c r="AE68" s="1" t="n">
        <f aca="false">IF(AND(G68&lt;0.123,D68&gt;=0.25,D68&lt;0.75),1.3,IF(AND(H68&gt;=16.774,D68&gt;=1.75,D68&gt;=0.75),6.4,IF(AND(B68&lt;3.4,A68&lt;4.8,D68&lt;0.25,D68&lt;0.75),1.22,IF(AND(B68&gt;=3.4,A68&lt;4.8,D68&lt;0.25,D68&lt;0.75),1,IF(AND(A68&gt;=5.45,A68&gt;=4.8,D68&lt;0.25,D68&lt;0.75),1.367,IF(AND(H68&gt;=10.688,D68&lt;1.35,D68&lt;1.75,D68&gt;=0.75),4.2,IF(AND(A68&lt;5.3,D68&gt;=1.35,D68&lt;1.75,D68&gt;=0.75),4.05,IF(AND(G68&gt;=0.857,H68&lt;16.774,D68&gt;=1.75,D68&gt;=0.75),5.02,IF(AND(H68&lt;6.089,A68&lt;5.45,A68&gt;=4.8,D68&lt;0.25,D68&lt;0.75),1.7,IF(AND(G68&lt;0.184,D68&lt;0.35,G68&gt;=0.123,D68&gt;=0.25,D68&lt;0.75),1.7,IF(AND(G68&gt;=0.184,D68&lt;0.35,G68&gt;=0.123,D68&gt;=0.25,D68&lt;0.75),1.48,IF(AND(A68&lt;5.25,D68&gt;=0.35,G68&gt;=0.123,D68&gt;=0.25,D68&lt;0.75),1.75,IF(AND(A68&gt;=5.25,D68&gt;=0.35,G68&gt;=0.123,D68&gt;=0.25,D68&lt;0.75),1.5,IF(AND(A68&lt;5.3,H68&lt;10.688,D68&lt;1.35,D68&lt;1.75,D68&gt;=0.75),3.15,IF(AND(H68&lt;9.474,A68&gt;=5.3,D68&gt;=1.35,D68&lt;1.75,D68&gt;=0.75),4.95,IF(AND(G68&gt;=0.779,G68&lt;0.857,H68&lt;16.774,D68&gt;=1.75,D68&gt;=0.75),6,IF(AND(G68&lt;0.05,H68&gt;=6.089,A68&lt;5.45,A68&gt;=4.8,D68&lt;0.25,D68&lt;0.75),1.4,IF(AND(H68&lt;6.69,A68&gt;=5.3,H68&lt;10.688,D68&lt;1.35,D68&lt;1.75,D68&gt;=0.75),4.033,IF(AND(H68&gt;=6.69,A68&gt;=5.3,H68&lt;10.688,D68&lt;1.35,D68&lt;1.75,D68&gt;=0.75),3.733,IF(AND(B68&lt;2.5,H68&gt;=9.474,A68&gt;=5.3,D68&gt;=1.35,D68&lt;1.75,D68&gt;=0.75),4.5,IF(AND(D68&gt;=2.45,G68&lt;0.779,G68&lt;0.857,H68&lt;16.774,D68&gt;=1.75,D68&gt;=0.75),6,IF(AND(B68&gt;=3.75,G68&gt;=0.05,H68&gt;=6.089,A68&lt;5.45,A68&gt;=4.8,D68&lt;0.25,D68&lt;0.75),1.6,IF(AND(H68&lt;13.695,B68&gt;=2.5,H68&gt;=9.474,A68&gt;=5.3,D68&gt;=1.35,D68&lt;1.75,D68&gt;=0.75),4.567,IF(AND(G68&gt;=0.654,D68&lt;2.45,G68&lt;0.779,G68&lt;0.857,H68&lt;16.774,D68&gt;=1.75,D68&gt;=0.75),4.9,IF(AND(G68&gt;=0.73,B68&lt;3.75,G68&gt;=0.05,H68&gt;=6.089,A68&lt;5.45,A68&gt;=4.8,D68&lt;0.25,D68&lt;0.75),1.4,IF(AND(A68&lt;6.65,H68&gt;=13.695,B68&gt;=2.5,H68&gt;=9.474,A68&gt;=5.3,D68&gt;=1.35,D68&lt;1.75,D68&gt;=0.75),4.4,IF(AND(A68&gt;=6.65,H68&gt;=13.695,B68&gt;=2.5,H68&gt;=9.474,A68&gt;=5.3,D68&gt;=1.35,D68&lt;1.75,D68&gt;=0.75),4.84,IF(AND(B68&lt;2.75,G68&lt;0.654,D68&lt;2.45,G68&lt;0.779,G68&lt;0.857,H68&lt;16.774,D68&gt;=1.75,D68&gt;=0.75),5.2,IF(AND(H68&lt;9.524,G68&lt;0.73,B68&lt;3.75,G68&gt;=0.05,H68&gt;=6.089,A68&lt;5.45,A68&gt;=4.8,D68&lt;0.25,D68&lt;0.75),1.5,IF(AND(H68&gt;=9.524,G68&lt;0.73,B68&lt;3.75,G68&gt;=0.05,H68&gt;=6.089,A68&lt;5.45,A68&gt;=4.8,D68&lt;0.25,D68&lt;0.75),1.4,IF(AND(H68&gt;=13.644,B68&gt;=2.75,G68&lt;0.654,D68&lt;2.45,G68&lt;0.779,G68&lt;0.857,H68&lt;16.774,D68&gt;=1.75,D68&gt;=0.75),6.033,IF(AND(A68&gt;=6.85,H68&lt;13.644,B68&gt;=2.75,G68&lt;0.654,D68&lt;2.45,G68&lt;0.779,G68&lt;0.857,H68&lt;16.774,D68&gt;=1.75,D68&gt;=0.75),5.1,IF(AND(A68&gt;=6.75,A68&lt;6.85,H68&lt;13.644,B68&gt;=2.75,G68&lt;0.654,D68&lt;2.45,G68&lt;0.779,G68&lt;0.857,H68&lt;16.774,D68&gt;=1.75,D68&gt;=0.75),5.9,IF(AND(D68&gt;=2.35,A68&lt;6.75,A68&lt;6.85,H68&lt;13.644,B68&gt;=2.75,G68&lt;0.654,D68&lt;2.45,G68&lt;0.779,G68&lt;0.857,H68&lt;16.774,D68&gt;=1.75,D68&gt;=0.75),5.6,IF(AND(H68&lt;11.146,D68&lt;2.35,A68&lt;6.75,A68&lt;6.85,H68&lt;13.644,B68&gt;=2.75,G68&lt;0.654,D68&lt;2.45,G68&lt;0.779,G68&lt;0.857,H68&lt;16.774,D68&gt;=1.75,D68&gt;=0.75),5.4,IF(AND(H68&gt;=11.146,D68&lt;2.35,A68&lt;6.75,A68&lt;6.85,H68&lt;13.644,B68&gt;=2.75,G68&lt;0.654,D68&lt;2.45,G68&lt;0.779,G68&lt;0.857,H68&lt;16.774,D68&gt;=1.75,D68&gt;=0.75),5.6,"shouldnthappen"))))))))))))))))))))))))))))))))))))</f>
        <v>4.567</v>
      </c>
      <c r="AF68" s="1" t="n">
        <f aca="false">IF(AND(A68&lt;4.5,D68&lt;0.8),1.233,IF(AND(B68&lt;3.05,A68&gt;=4.5,D68&lt;0.8),1.4,IF(AND(D68&gt;=0.45,B68&gt;=3.05,A68&gt;=4.5,D68&lt;0.8),1.667,IF(AND(D68&lt;1.05,D68&lt;1.35,A68&lt;6.25,D68&gt;=0.8),3.633,IF(AND(H68&lt;13.935,A68&gt;=7.05,A68&gt;=6.25,D68&gt;=0.8),6,IF(AND(G68&gt;=0.948,D68&lt;0.45,B68&gt;=3.05,A68&gt;=4.5,D68&lt;0.8),1.7,IF(AND(G68&lt;0.652,D68&gt;=1.05,D68&lt;1.35,A68&lt;6.25,D68&gt;=0.8),4.16,IF(AND(D68&gt;=2.15,D68&gt;=1.75,D68&gt;=1.35,A68&lt;6.25,D68&gt;=0.8),5.4,IF(AND(G68&gt;=0.912,F68&lt;2.5,A68&lt;7.05,A68&gt;=6.25,D68&gt;=0.8),4.4,IF(AND(B68&gt;=3.25,F68&gt;=2.5,A68&lt;7.05,A68&gt;=6.25,D68&gt;=0.8),5.85,IF(AND(H68&lt;17.32,H68&gt;=13.935,A68&gt;=7.05,A68&gt;=6.25,D68&gt;=0.8),6.65,IF(AND(H68&gt;=17.32,H68&gt;=13.935,A68&gt;=7.05,A68&gt;=6.25,D68&gt;=0.8),6.4,IF(AND(H68&gt;=13.547,G68&lt;0.948,D68&lt;0.45,B68&gt;=3.05,A68&gt;=4.5,D68&lt;0.8),1.38,IF(AND(B68&gt;=2.75,G68&gt;=0.652,D68&gt;=1.05,D68&lt;1.35,A68&lt;6.25,D68&gt;=0.8),3.6,IF(AND(H68&lt;9.417,G68&lt;0.404,D68&lt;1.75,D68&gt;=1.35,A68&lt;6.25,D68&gt;=0.8),4.2,IF(AND(H68&gt;=9.417,G68&lt;0.404,D68&lt;1.75,D68&gt;=1.35,A68&lt;6.25,D68&gt;=0.8),4.5,IF(AND(G68&lt;0.464,G68&gt;=0.404,D68&lt;1.75,D68&gt;=1.35,A68&lt;6.25,D68&gt;=0.8),4.5,IF(AND(G68&gt;=0.464,G68&gt;=0.404,D68&lt;1.75,D68&gt;=1.35,A68&lt;6.25,D68&gt;=0.8),4.625,IF(AND(D68&lt;1.85,D68&lt;2.15,D68&gt;=1.75,D68&gt;=1.35,A68&lt;6.25,D68&gt;=0.8),4.9,IF(AND(D68&gt;=1.85,D68&lt;2.15,D68&gt;=1.75,D68&gt;=1.35,A68&lt;6.25,D68&gt;=0.8),5.05,IF(AND(G68&lt;0.332,G68&lt;0.912,F68&lt;2.5,A68&lt;7.05,A68&gt;=6.25,D68&gt;=0.8),4.467,IF(AND(G68&gt;=0.332,G68&lt;0.912,F68&lt;2.5,A68&lt;7.05,A68&gt;=6.25,D68&gt;=0.8),4.767,IF(AND(D68&lt;0.15,H68&lt;13.547,G68&lt;0.948,D68&lt;0.45,B68&gt;=3.05,A68&gt;=4.5,D68&lt;0.8),1.5,IF(AND(D68&lt;1.15,B68&lt;2.75,G68&gt;=0.652,D68&gt;=1.05,D68&lt;1.35,A68&lt;6.25,D68&gt;=0.8),3.9,IF(AND(D68&gt;=1.15,B68&lt;2.75,G68&gt;=0.652,D68&gt;=1.05,D68&lt;1.35,A68&lt;6.25,D68&gt;=0.8),4,IF(AND(D68&gt;=2.25,B68&lt;3.15,B68&lt;3.25,F68&gt;=2.5,A68&lt;7.05,A68&gt;=6.25,D68&gt;=0.8),5.14,IF(AND(G68&lt;0.621,B68&gt;=3.15,B68&lt;3.25,F68&gt;=2.5,A68&lt;7.05,A68&gt;=6.25,D68&gt;=0.8),5.75,IF(AND(G68&gt;=0.621,B68&gt;=3.15,B68&lt;3.25,F68&gt;=2.5,A68&lt;7.05,A68&gt;=6.25,D68&gt;=0.8),5.1,IF(AND(G68&gt;=0.862,D68&gt;=0.15,H68&lt;13.547,G68&lt;0.948,D68&lt;0.45,B68&gt;=3.05,A68&gt;=4.5,D68&lt;0.8),1.5,IF(AND(A68&lt;6.35,D68&lt;2.25,B68&lt;3.15,B68&lt;3.25,F68&gt;=2.5,A68&lt;7.05,A68&gt;=6.25,D68&gt;=0.8),5.267,IF(AND(A68&gt;=6.35,D68&lt;2.25,B68&lt;3.15,B68&lt;3.25,F68&gt;=2.5,A68&lt;7.05,A68&gt;=6.25,D68&gt;=0.8),5.42,IF(AND(A68&lt;5.1,G68&lt;0.862,D68&gt;=0.15,H68&lt;13.547,G68&lt;0.948,D68&lt;0.45,B68&gt;=3.05,A68&gt;=4.5,D68&lt;0.8),1.35,IF(AND(B68&lt;3.95,A68&gt;=5.1,G68&lt;0.862,D68&gt;=0.15,H68&lt;13.547,G68&lt;0.948,D68&lt;0.45,B68&gt;=3.05,A68&gt;=4.5,D68&lt;0.8),1.5,IF(AND(B68&gt;=3.95,A68&gt;=5.1,G68&lt;0.862,D68&gt;=0.15,H68&lt;13.547,G68&lt;0.948,D68&lt;0.45,B68&gt;=3.05,A68&gt;=4.5,D68&lt;0.8),1.467,"shouldnthappen"))))))))))))))))))))))))))))))))))</f>
        <v>4.767</v>
      </c>
      <c r="AG68" s="1" t="n">
        <f aca="false">IF(AND(H68&lt;5.748,A68&lt;4.85,D68&lt;0.75),1,IF(AND(B68&gt;=3.5,D68&gt;=1.75,D68&gt;=0.75),6.2,IF(AND(A68&gt;=4.65,H68&gt;=5.748,A68&lt;4.85,D68&lt;0.75),1.333,IF(AND(H68&lt;6.417,B68&lt;3.45,A68&gt;=4.85,D68&lt;0.75),1.7,IF(AND(A68&lt;5.05,B68&gt;=3.45,A68&gt;=4.85,D68&lt;0.75),1.4,IF(AND(A68&gt;=5.05,B68&gt;=3.45,A68&gt;=4.85,D68&lt;0.75),1.5,IF(AND(F68&gt;=2.5,H68&lt;13.641,D68&lt;1.75,D68&gt;=0.75),4.667,IF(AND(G68&lt;0.187,H68&gt;=13.641,D68&lt;1.75,D68&gt;=0.75),5,IF(AND(A68&gt;=7.1,B68&lt;3.5,D68&gt;=1.75,D68&gt;=0.75),6.575,IF(AND(G68&lt;0.161,A68&lt;4.65,H68&gt;=5.748,A68&lt;4.85,D68&lt;0.75),1.5,IF(AND(H68&lt;8.399,H68&gt;=6.417,B68&lt;3.45,A68&gt;=4.85,D68&lt;0.75),1.5,IF(AND(H68&gt;=8.399,H68&gt;=6.417,B68&lt;3.45,A68&gt;=4.85,D68&lt;0.75),1.625,IF(AND(G68&lt;0.086,F68&lt;2.5,H68&lt;13.641,D68&lt;1.75,D68&gt;=0.75),4.7,IF(AND(D68&lt;1.35,G68&gt;=0.187,H68&gt;=13.641,D68&lt;1.75,D68&gt;=0.75),4.2,IF(AND(G68&lt;0.422,G68&gt;=0.161,A68&lt;4.65,H68&gt;=5.748,A68&lt;4.85,D68&lt;0.75),1.4,IF(AND(G68&gt;=0.422,G68&gt;=0.161,A68&lt;4.65,H68&gt;=5.748,A68&lt;4.85,D68&lt;0.75),1.3,IF(AND(B68&lt;2.5,D68&gt;=1.35,G68&gt;=0.187,H68&gt;=13.641,D68&lt;1.75,D68&gt;=0.75),4.5,IF(AND(B68&lt;2.75,A68&lt;6,A68&lt;7.1,B68&lt;3.5,D68&gt;=1.75,D68&gt;=0.75),5.1,IF(AND(B68&gt;=2.75,A68&lt;6,A68&lt;7.1,B68&lt;3.5,D68&gt;=1.75,D68&gt;=0.75),5.02,IF(AND(A68&lt;5.15,A68&lt;5.9,G68&gt;=0.086,F68&lt;2.5,H68&lt;13.641,D68&lt;1.75,D68&gt;=0.75),3,IF(AND(G68&lt;0.644,A68&gt;=5.9,G68&gt;=0.086,F68&lt;2.5,H68&lt;13.641,D68&lt;1.75,D68&gt;=0.75),4.65,IF(AND(G68&gt;=0.644,A68&gt;=5.9,G68&gt;=0.086,F68&lt;2.5,H68&lt;13.641,D68&lt;1.75,D68&gt;=0.75),4.24,IF(AND(D68&lt;1.45,B68&gt;=2.5,D68&gt;=1.35,G68&gt;=0.187,H68&gt;=13.641,D68&lt;1.75,D68&gt;=0.75),4.68,IF(AND(D68&gt;=1.45,B68&gt;=2.5,D68&gt;=1.35,G68&gt;=0.187,H68&gt;=13.641,D68&lt;1.75,D68&gt;=0.75),4.833,IF(AND(H68&lt;13.18,D68&lt;2.05,A68&gt;=6,A68&lt;7.1,B68&lt;3.5,D68&gt;=1.75,D68&gt;=0.75),5.44,IF(AND(H68&gt;=13.18,D68&lt;2.05,A68&gt;=6,A68&lt;7.1,B68&lt;3.5,D68&gt;=1.75,D68&gt;=0.75),5.1,IF(AND(H68&lt;8.759,D68&gt;=2.05,A68&gt;=6,A68&lt;7.1,B68&lt;3.5,D68&gt;=1.75,D68&gt;=0.75),5.4,IF(AND(A68&gt;=5.75,A68&gt;=5.15,A68&lt;5.9,G68&gt;=0.086,F68&lt;2.5,H68&lt;13.641,D68&lt;1.75,D68&gt;=0.75),3.967,IF(AND(H68&lt;10.159,H68&gt;=8.759,D68&gt;=2.05,A68&gt;=6,A68&lt;7.1,B68&lt;3.5,D68&gt;=1.75,D68&gt;=0.75),5.925,IF(AND(D68&lt;1.2,A68&lt;5.75,A68&gt;=5.15,A68&lt;5.9,G68&gt;=0.086,F68&lt;2.5,H68&lt;13.641,D68&lt;1.75,D68&gt;=0.75),3.667,IF(AND(D68&lt;2.25,H68&gt;=10.159,H68&gt;=8.759,D68&gt;=2.05,A68&gt;=6,A68&lt;7.1,B68&lt;3.5,D68&gt;=1.75,D68&gt;=0.75),5.66,IF(AND(D68&gt;=2.25,H68&gt;=10.159,H68&gt;=8.759,D68&gt;=2.05,A68&gt;=6,A68&lt;7.1,B68&lt;3.5,D68&gt;=1.75,D68&gt;=0.75),5.34,IF(AND(D68&lt;1.35,D68&gt;=1.2,A68&lt;5.75,A68&gt;=5.15,A68&lt;5.9,G68&gt;=0.086,F68&lt;2.5,H68&lt;13.641,D68&lt;1.75,D68&gt;=0.75),4.025,IF(AND(D68&gt;=1.35,D68&gt;=1.2,A68&lt;5.75,A68&gt;=5.15,A68&lt;5.9,G68&gt;=0.086,F68&lt;2.5,H68&lt;13.641,D68&lt;1.75,D68&gt;=0.75),3.9,"shouldnthappen"))))))))))))))))))))))))))))))))))</f>
        <v>4.24</v>
      </c>
      <c r="AH68" s="1" t="n">
        <f aca="false">IF(AND(F68&lt;1.5,H68&lt;6.799,A68&lt;5.45),1.7,IF(AND(F68&gt;=1.5,H68&lt;6.799,A68&lt;5.45),4.1,IF(AND(D68&gt;=0.8,H68&gt;=6.799,A68&lt;5.45),3.9,IF(AND(H68&lt;7.564,F68&lt;2.5,A68&gt;=5.45),3.925,IF(AND(H68&gt;=16.284,F68&gt;=2.5,A68&gt;=5.45),6.5,IF(AND(A68&lt;4.35,D68&lt;0.8,H68&gt;=6.799,A68&lt;5.45),1.1,IF(AND(B68&lt;2.8,D68&lt;1.35,H68&gt;=7.564,F68&lt;2.5,A68&gt;=5.45),4.1,IF(AND(B68&gt;=2.8,D68&lt;1.35,H68&gt;=7.564,F68&lt;2.5,A68&gt;=5.45),4.267,IF(AND(B68&lt;2.75,D68&gt;=1.35,H68&gt;=7.564,F68&lt;2.5,A68&gt;=5.45),5,IF(AND(G68&gt;=0.078,G68&lt;0.26,H68&lt;16.284,F68&gt;=2.5,A68&gt;=5.45),6.06,IF(AND(G68&gt;=0.805,G68&gt;=0.26,H68&lt;16.284,F68&gt;=2.5,A68&gt;=5.45),5.02,IF(AND(H68&gt;=10.109,B68&gt;=3.45,A68&gt;=4.35,D68&lt;0.8,H68&gt;=6.799,A68&lt;5.45),1.55,IF(AND(D68&lt;2.25,G68&lt;0.078,G68&lt;0.26,H68&lt;16.284,F68&gt;=2.5,A68&gt;=5.45),5.6,IF(AND(D68&gt;=2.25,G68&lt;0.078,G68&lt;0.26,H68&lt;16.284,F68&gt;=2.5,A68&gt;=5.45),5.7,IF(AND(A68&lt;6.15,G68&lt;0.805,G68&gt;=0.26,H68&lt;16.284,F68&gt;=2.5,A68&gt;=5.45),4.967,IF(AND(A68&lt;4.65,H68&lt;12.227,B68&lt;3.45,A68&gt;=4.35,D68&lt;0.8,H68&gt;=6.799,A68&lt;5.45),1.333,IF(AND(A68&lt;4.85,H68&gt;=12.227,B68&lt;3.45,A68&gt;=4.35,D68&lt;0.8,H68&gt;=6.799,A68&lt;5.45),1.42,IF(AND(A68&gt;=4.85,H68&gt;=12.227,B68&lt;3.45,A68&gt;=4.35,D68&lt;0.8,H68&gt;=6.799,A68&lt;5.45),1.533,IF(AND(A68&lt;5.05,H68&lt;10.109,B68&gt;=3.45,A68&gt;=4.35,D68&lt;0.8,H68&gt;=6.799,A68&lt;5.45),1.4,IF(AND(A68&gt;=5.05,H68&lt;10.109,B68&gt;=3.45,A68&gt;=4.35,D68&lt;0.8,H68&gt;=6.799,A68&lt;5.45),1.5,IF(AND(G68&lt;0.14,H68&lt;13.531,B68&gt;=2.75,D68&gt;=1.35,H68&gt;=7.564,F68&lt;2.5,A68&gt;=5.45),4.7,IF(AND(G68&lt;0.187,H68&gt;=13.531,B68&gt;=2.75,D68&gt;=1.35,H68&gt;=7.564,F68&lt;2.5,A68&gt;=5.45),5,IF(AND(G68&gt;=0.187,H68&gt;=13.531,B68&gt;=2.75,D68&gt;=1.35,H68&gt;=7.564,F68&lt;2.5,A68&gt;=5.45),4.66,IF(AND(A68&lt;6.35,A68&gt;=6.15,G68&lt;0.805,G68&gt;=0.26,H68&lt;16.284,F68&gt;=2.5,A68&gt;=5.45),6,IF(AND(D68&lt;0.15,A68&gt;=4.65,H68&lt;12.227,B68&lt;3.45,A68&gt;=4.35,D68&lt;0.8,H68&gt;=6.799,A68&lt;5.45),1.5,IF(AND(H68&lt;10.723,G68&gt;=0.14,H68&lt;13.531,B68&gt;=2.75,D68&gt;=1.35,H68&gt;=7.564,F68&lt;2.5,A68&gt;=5.45),4.6,IF(AND(H68&gt;=10.723,G68&gt;=0.14,H68&lt;13.531,B68&gt;=2.75,D68&gt;=1.35,H68&gt;=7.564,F68&lt;2.5,A68&gt;=5.45),4.46,IF(AND(G68&lt;0.364,A68&gt;=6.35,A68&gt;=6.15,G68&lt;0.805,G68&gt;=0.26,H68&lt;16.284,F68&gt;=2.5,A68&gt;=5.45),5.28,IF(AND(A68&lt;5.1,D68&gt;=0.15,A68&gt;=4.65,H68&lt;12.227,B68&lt;3.45,A68&gt;=4.35,D68&lt;0.8,H68&gt;=6.799,A68&lt;5.45),1.36,IF(AND(A68&gt;=5.1,D68&gt;=0.15,A68&gt;=4.65,H68&lt;12.227,B68&lt;3.45,A68&gt;=4.35,D68&lt;0.8,H68&gt;=6.799,A68&lt;5.45),1.4,IF(AND(G68&gt;=0.6,G68&gt;=0.364,A68&gt;=6.35,A68&gt;=6.15,G68&lt;0.805,G68&gt;=0.26,H68&lt;16.284,F68&gt;=2.5,A68&gt;=5.45),5.1,IF(AND(A68&gt;=6.95,G68&lt;0.6,G68&gt;=0.364,A68&gt;=6.35,A68&gt;=6.15,G68&lt;0.805,G68&gt;=0.26,H68&lt;16.284,F68&gt;=2.5,A68&gt;=5.45),5.8,IF(AND(B68&lt;3.2,A68&lt;6.95,G68&lt;0.6,G68&gt;=0.364,A68&gt;=6.35,A68&gt;=6.15,G68&lt;0.805,G68&gt;=0.26,H68&lt;16.284,F68&gt;=2.5,A68&gt;=5.45),5.6,IF(AND(B68&gt;=3.2,A68&lt;6.95,G68&lt;0.6,G68&gt;=0.364,A68&gt;=6.35,A68&gt;=6.15,G68&lt;0.805,G68&gt;=0.26,H68&lt;16.284,F68&gt;=2.5,A68&gt;=5.45),5.7,"shouldnthappen"))))))))))))))))))))))))))))))))))</f>
        <v>4.46</v>
      </c>
      <c r="AI68" s="1" t="n">
        <f aca="false">IF(AND(B68&gt;=3.55,A68&lt;5.05,F68&lt;1.5),1,IF(AND(H68&gt;=13.436,A68&gt;=5.05,F68&lt;1.5),1.633,IF(AND(A68&lt;4.35,B68&lt;3.55,A68&lt;5.05,F68&lt;1.5),1.1,IF(AND(A68&lt;5.15,H68&lt;13.436,A68&gt;=5.05,F68&lt;1.5),1.6,IF(AND(G68&lt;0.837,D68&lt;1.2,B68&lt;2.65,F68&gt;=1.5),3.7,IF(AND(G68&gt;=0.837,D68&lt;1.2,B68&lt;2.65,F68&gt;=1.5),3,IF(AND(D68&lt;1.4,D68&gt;=1.2,B68&lt;2.65,F68&gt;=1.5),4.133,IF(AND(D68&gt;=1.4,D68&gt;=1.2,B68&lt;2.65,F68&gt;=1.5),4.633,IF(AND(G68&lt;0.302,A68&gt;=4.35,B68&lt;3.55,A68&lt;5.05,F68&lt;1.5),1.34,IF(AND(D68&gt;=0.3,A68&gt;=5.15,H68&lt;13.436,A68&gt;=5.05,F68&lt;1.5),1.5,IF(AND(G68&lt;0.233,G68&lt;0.265,D68&lt;1.55,B68&gt;=2.65,F68&gt;=1.5),4.56,IF(AND(G68&gt;=0.233,G68&lt;0.265,D68&lt;1.55,B68&gt;=2.65,F68&gt;=1.5),5.1,IF(AND(G68&lt;0.395,G68&gt;=0.265,D68&lt;1.55,B68&gt;=2.65,F68&gt;=1.5),4.025,IF(AND(H68&lt;13.935,A68&gt;=7.05,D68&gt;=1.55,B68&gt;=2.65,F68&gt;=1.5),6.12,IF(AND(H68&gt;=13.935,A68&gt;=7.05,D68&gt;=1.55,B68&gt;=2.65,F68&gt;=1.5),6.64,IF(AND(G68&gt;=0.858,G68&gt;=0.302,A68&gt;=4.35,B68&lt;3.55,A68&lt;5.05,F68&lt;1.5),1.3,IF(AND(H68&lt;6.543,D68&lt;0.3,A68&gt;=5.15,H68&lt;13.436,A68&gt;=5.05,F68&lt;1.5),1.4,IF(AND(H68&gt;=6.543,D68&lt;0.3,A68&gt;=5.15,H68&lt;13.436,A68&gt;=5.05,F68&lt;1.5),1.48,IF(AND(A68&lt;6.3,G68&gt;=0.395,G68&gt;=0.265,D68&lt;1.55,B68&gt;=2.65,F68&gt;=1.5),4.14,IF(AND(A68&gt;=6.3,G68&gt;=0.395,G68&gt;=0.265,D68&lt;1.55,B68&gt;=2.65,F68&gt;=1.5),4.767,IF(AND(G68&gt;=0.669,B68&lt;3.15,A68&lt;7.05,D68&gt;=1.55,B68&gt;=2.65,F68&gt;=1.5),5,IF(AND(H68&lt;9.459,G68&lt;0.858,G68&gt;=0.302,A68&gt;=4.35,B68&lt;3.55,A68&lt;5.05,F68&lt;1.5),1.4,IF(AND(H68&gt;=9.459,G68&lt;0.858,G68&gt;=0.302,A68&gt;=4.35,B68&lt;3.55,A68&lt;5.05,F68&lt;1.5),1.6,IF(AND(G68&gt;=0.433,G68&lt;0.669,B68&lt;3.15,A68&lt;7.05,D68&gt;=1.55,B68&gt;=2.65,F68&gt;=1.5),5.68,IF(AND(G68&lt;0.481,H68&lt;10.257,B68&gt;=3.15,A68&lt;7.05,D68&gt;=1.55,B68&gt;=2.65,F68&gt;=1.5),5.7,IF(AND(G68&gt;=0.481,H68&lt;10.257,B68&gt;=3.15,A68&lt;7.05,D68&gt;=1.55,B68&gt;=2.65,F68&gt;=1.5),5.9,IF(AND(D68&lt;2.15,H68&gt;=10.257,B68&gt;=3.15,A68&lt;7.05,D68&gt;=1.55,B68&gt;=2.65,F68&gt;=1.5),5.1,IF(AND(D68&gt;=2.15,H68&gt;=10.257,B68&gt;=3.15,A68&lt;7.05,D68&gt;=1.55,B68&gt;=2.65,F68&gt;=1.5),5.42,IF(AND(G68&lt;0.098,G68&lt;0.433,G68&lt;0.669,B68&lt;3.15,A68&lt;7.05,D68&gt;=1.55,B68&gt;=2.65,F68&gt;=1.5),5.567,IF(AND(D68&lt;1.8,G68&gt;=0.098,G68&lt;0.433,G68&lt;0.669,B68&lt;3.15,A68&lt;7.05,D68&gt;=1.55,B68&gt;=2.65,F68&gt;=1.5),5.033,IF(AND(G68&gt;=0.312,D68&gt;=1.8,G68&gt;=0.098,G68&lt;0.433,G68&lt;0.669,B68&lt;3.15,A68&lt;7.05,D68&gt;=1.55,B68&gt;=2.65,F68&gt;=1.5),5.4,IF(AND(H68&lt;9.002,G68&lt;0.312,D68&gt;=1.8,G68&gt;=0.098,G68&lt;0.433,G68&lt;0.669,B68&lt;3.15,A68&lt;7.05,D68&gt;=1.55,B68&gt;=2.65,F68&gt;=1.5),5.1,IF(AND(H68&gt;=9.002,G68&lt;0.312,D68&gt;=1.8,G68&gt;=0.098,G68&lt;0.433,G68&lt;0.669,B68&lt;3.15,A68&lt;7.05,D68&gt;=1.55,B68&gt;=2.65,F68&gt;=1.5),5.26,"shouldnthappen")))))))))))))))))))))))))))))))))</f>
        <v>4.767</v>
      </c>
      <c r="AJ68" s="1" t="n">
        <f aca="false">IF(AND(A68&gt;=5.25,D68&gt;=0.35,D68&lt;0.8),1.433,IF(AND(F68&gt;=2.5,H68&lt;6.927,D68&gt;=0.8),5.1,IF(AND(H68&lt;5.85,B68&lt;3.65,D68&lt;0.35,D68&lt;0.8),1,IF(AND(A68&lt;5.55,B68&gt;=3.65,D68&lt;0.35,D68&lt;0.8),1.5,IF(AND(A68&gt;=5.55,B68&gt;=3.65,D68&lt;0.35,D68&lt;0.8),1.7,IF(AND(H68&lt;7.949,A68&lt;5.25,D68&gt;=0.35,D68&lt;0.8),1.9,IF(AND(H68&gt;=7.949,A68&lt;5.25,D68&gt;=0.35,D68&lt;0.8),1.54,IF(AND(A68&lt;5.55,F68&lt;2.5,H68&lt;6.927,D68&gt;=0.8),3.98,IF(AND(A68&gt;=5.55,F68&lt;2.5,H68&lt;6.927,D68&gt;=0.8),4.1,IF(AND(A68&gt;=7.25,D68&gt;=1.55,H68&gt;=6.927,D68&gt;=0.8),6.65,IF(AND(A68&lt;5.75,D68&lt;1.2,D68&lt;1.55,H68&gt;=6.927,D68&gt;=0.8),3.62,IF(AND(A68&gt;=5.75,D68&lt;1.2,D68&lt;1.55,H68&gt;=6.927,D68&gt;=0.8),4.1,IF(AND(G68&lt;0.175,A68&lt;4.8,H68&gt;=5.85,B68&lt;3.65,D68&lt;0.35,D68&lt;0.8),1.5,IF(AND(G68&gt;=0.175,A68&lt;4.8,H68&gt;=5.85,B68&lt;3.65,D68&lt;0.35,D68&lt;0.8),1.3,IF(AND(A68&gt;=5.05,A68&gt;=4.8,H68&gt;=5.85,B68&lt;3.65,D68&lt;0.35,D68&lt;0.8),1.5,IF(AND(G68&gt;=0.735,A68&lt;6.25,D68&gt;=1.2,D68&lt;1.55,H68&gt;=6.927,D68&gt;=0.8),4,IF(AND(H68&lt;10.464,A68&lt;6.2,A68&lt;7.25,D68&gt;=1.55,H68&gt;=6.927,D68&gt;=0.8),5.1,IF(AND(H68&gt;=10.464,A68&lt;6.2,A68&lt;7.25,D68&gt;=1.55,H68&gt;=6.927,D68&gt;=0.8),4.9,IF(AND(G68&lt;0.418,A68&lt;5.05,A68&gt;=4.8,H68&gt;=5.85,B68&lt;3.65,D68&lt;0.35,D68&lt;0.8),1.48,IF(AND(G68&gt;=0.418,A68&lt;5.05,A68&gt;=4.8,H68&gt;=5.85,B68&lt;3.65,D68&lt;0.35,D68&lt;0.8),1.3,IF(AND(B68&lt;2.75,G68&lt;0.735,A68&lt;6.25,D68&gt;=1.2,D68&lt;1.55,H68&gt;=6.927,D68&gt;=0.8),4.35,IF(AND(H68&lt;15.422,D68&lt;1.45,A68&gt;=6.25,D68&gt;=1.2,D68&lt;1.55,H68&gt;=6.927,D68&gt;=0.8),4.375,IF(AND(H68&gt;=15.422,D68&lt;1.45,A68&gt;=6.25,D68&gt;=1.2,D68&lt;1.55,H68&gt;=6.927,D68&gt;=0.8),4.7,IF(AND(A68&lt;6.4,D68&gt;=1.45,A68&gt;=6.25,D68&gt;=1.2,D68&lt;1.55,H68&gt;=6.927,D68&gt;=0.8),5.1,IF(AND(G68&gt;=0.576,D68&lt;2.15,A68&gt;=6.2,A68&lt;7.25,D68&gt;=1.55,H68&gt;=6.927,D68&gt;=0.8),5.1,IF(AND(G68&lt;0.537,D68&gt;=2.15,A68&gt;=6.2,A68&lt;7.25,D68&gt;=1.55,H68&gt;=6.927,D68&gt;=0.8),5.533,IF(AND(G68&gt;=0.537,D68&gt;=2.15,A68&gt;=6.2,A68&lt;7.25,D68&gt;=1.55,H68&gt;=6.927,D68&gt;=0.8),5.9,IF(AND(D68&lt;1.45,B68&gt;=2.75,G68&lt;0.735,A68&lt;6.25,D68&gt;=1.2,D68&lt;1.55,H68&gt;=6.927,D68&gt;=0.8),4.6,IF(AND(D68&gt;=1.45,B68&gt;=2.75,G68&lt;0.735,A68&lt;6.25,D68&gt;=1.2,D68&lt;1.55,H68&gt;=6.927,D68&gt;=0.8),4.5,IF(AND(H68&lt;12.582,A68&gt;=6.4,D68&gt;=1.45,A68&gt;=6.25,D68&gt;=1.2,D68&lt;1.55,H68&gt;=6.927,D68&gt;=0.8),4.66,IF(AND(H68&gt;=12.582,A68&gt;=6.4,D68&gt;=1.45,A68&gt;=6.25,D68&gt;=1.2,D68&lt;1.55,H68&gt;=6.927,D68&gt;=0.8),4.9,IF(AND(B68&lt;2.75,G68&lt;0.576,D68&lt;2.15,A68&gt;=6.2,A68&lt;7.25,D68&gt;=1.55,H68&gt;=6.927,D68&gt;=0.8),5.3,IF(AND(G68&gt;=0.395,B68&gt;=2.75,G68&lt;0.576,D68&lt;2.15,A68&gt;=6.2,A68&lt;7.25,D68&gt;=1.55,H68&gt;=6.927,D68&gt;=0.8),5.6,IF(AND(D68&gt;=1.9,G68&lt;0.395,B68&gt;=2.75,G68&lt;0.576,D68&lt;2.15,A68&gt;=6.2,A68&lt;7.25,D68&gt;=1.55,H68&gt;=6.927,D68&gt;=0.8),5.333,IF(AND(B68&lt;2.95,D68&lt;1.9,G68&lt;0.395,B68&gt;=2.75,G68&lt;0.576,D68&lt;2.15,A68&gt;=6.2,A68&lt;7.25,D68&gt;=1.55,H68&gt;=6.927,D68&gt;=0.8),5.6,IF(AND(B68&gt;=2.95,D68&lt;1.9,G68&lt;0.395,B68&gt;=2.75,G68&lt;0.576,D68&lt;2.15,A68&gt;=6.2,A68&lt;7.25,D68&gt;=1.55,H68&gt;=6.927,D68&gt;=0.8),5.5,"shouldnthappen"))))))))))))))))))))))))))))))))))))</f>
        <v>4.375</v>
      </c>
      <c r="AK68" s="1" t="n">
        <f aca="false">IF(AND(H68&lt;5.85,B68&lt;3.65,F68&lt;1.5),1,IF(AND(B68&gt;=3.95,B68&gt;=3.65,F68&lt;1.5),1.433,IF(AND(A68&lt;5.15,F68&lt;2.5,F68&gt;=1.5),3.075,IF(AND(D68&gt;=0.35,H68&gt;=5.85,B68&lt;3.65,F68&lt;1.5),1.5,IF(AND(G68&lt;0.168,B68&lt;3.95,B68&gt;=3.65,F68&lt;1.5),1.7,IF(AND(H68&lt;5.767,A68&lt;7.25,F68&gt;=2.5,F68&gt;=1.5),4.5,IF(AND(D68&lt;1.9,A68&gt;=7.25,F68&gt;=2.5,F68&gt;=1.5),6.3,IF(AND(D68&gt;=1.9,A68&gt;=7.25,F68&gt;=2.5,F68&gt;=1.5),6.575,IF(AND(B68&lt;3.75,G68&gt;=0.168,B68&lt;3.95,B68&gt;=3.65,F68&lt;1.5),1.5,IF(AND(B68&gt;=3.75,G68&gt;=0.168,B68&lt;3.95,B68&gt;=3.65,F68&lt;1.5),1.6,IF(AND(D68&gt;=1.35,A68&lt;6.15,A68&gt;=5.15,F68&lt;2.5,F68&gt;=1.5),4.42,IF(AND(D68&lt;1.4,A68&gt;=6.15,A68&gt;=5.15,F68&lt;2.5,F68&gt;=1.5),4.5,IF(AND(D68&gt;=1.4,A68&gt;=6.15,A68&gt;=5.15,F68&lt;2.5,F68&gt;=1.5),4.675,IF(AND(D68&lt;0.15,H68&lt;11.218,D68&lt;0.35,H68&gt;=5.85,B68&lt;3.65,F68&lt;1.5),1.5,IF(AND(D68&lt;0.15,H68&gt;=11.218,D68&lt;0.35,H68&gt;=5.85,B68&lt;3.65,F68&lt;1.5),1.1,IF(AND(B68&lt;2.7,D68&lt;1.35,A68&lt;6.15,A68&gt;=5.15,F68&lt;2.5,F68&gt;=1.5),3.82,IF(AND(A68&lt;6.15,G68&gt;=0.755,H68&gt;=5.767,A68&lt;7.25,F68&gt;=2.5,F68&gt;=1.5),4.98,IF(AND(A68&gt;=6.15,G68&gt;=0.755,H68&gt;=5.767,A68&lt;7.25,F68&gt;=2.5,F68&gt;=1.5),5.3,IF(AND(B68&lt;3.4,D68&gt;=0.15,H68&lt;11.218,D68&lt;0.35,H68&gt;=5.85,B68&lt;3.65,F68&lt;1.5),1.4,IF(AND(B68&gt;=3.4,D68&gt;=0.15,H68&lt;11.218,D68&lt;0.35,H68&gt;=5.85,B68&lt;3.65,F68&lt;1.5),1.3,IF(AND(H68&lt;11.731,D68&gt;=0.15,H68&gt;=11.218,D68&lt;0.35,H68&gt;=5.85,B68&lt;3.65,F68&lt;1.5),1.2,IF(AND(H68&lt;9.053,B68&gt;=2.7,D68&lt;1.35,A68&lt;6.15,A68&gt;=5.15,F68&lt;2.5,F68&gt;=1.5),3.85,IF(AND(D68&gt;=2.1,B68&lt;2.85,G68&lt;0.755,H68&gt;=5.767,A68&lt;7.25,F68&gt;=2.5,F68&gt;=1.5),5.6,IF(AND(D68&gt;=2.45,B68&gt;=2.85,G68&lt;0.755,H68&gt;=5.767,A68&lt;7.25,F68&gt;=2.5,F68&gt;=1.5),5.8,IF(AND(B68&gt;=3.45,H68&gt;=11.731,D68&gt;=0.15,H68&gt;=11.218,D68&lt;0.35,H68&gt;=5.85,B68&lt;3.65,F68&lt;1.5),1.3,IF(AND(A68&lt;5.9,H68&gt;=9.053,B68&gt;=2.7,D68&lt;1.35,A68&lt;6.15,A68&gt;=5.15,F68&lt;2.5,F68&gt;=1.5),4.3,IF(AND(A68&gt;=5.9,H68&gt;=9.053,B68&gt;=2.7,D68&lt;1.35,A68&lt;6.15,A68&gt;=5.15,F68&lt;2.5,F68&gt;=1.5),4,IF(AND(G68&gt;=0.519,D68&lt;2.1,B68&lt;2.85,G68&lt;0.755,H68&gt;=5.767,A68&lt;7.25,F68&gt;=2.5,F68&gt;=1.5),4.9,IF(AND(A68&gt;=7.05,D68&lt;2.45,B68&gt;=2.85,G68&lt;0.755,H68&gt;=5.767,A68&lt;7.25,F68&gt;=2.5,F68&gt;=1.5),5.8,IF(AND(H68&lt;14.396,B68&lt;3.45,H68&gt;=11.731,D68&gt;=0.15,H68&gt;=11.218,D68&lt;0.35,H68&gt;=5.85,B68&lt;3.65,F68&lt;1.5),1.44,IF(AND(H68&gt;=14.396,B68&lt;3.45,H68&gt;=11.731,D68&gt;=0.15,H68&gt;=11.218,D68&lt;0.35,H68&gt;=5.85,B68&lt;3.65,F68&lt;1.5),1.3,IF(AND(G68&lt;0.282,G68&lt;0.519,D68&lt;2.1,B68&lt;2.85,G68&lt;0.755,H68&gt;=5.767,A68&lt;7.25,F68&gt;=2.5,F68&gt;=1.5),5.1,IF(AND(G68&gt;=0.282,G68&lt;0.519,D68&lt;2.1,B68&lt;2.85,G68&lt;0.755,H68&gt;=5.767,A68&lt;7.25,F68&gt;=2.5,F68&gt;=1.5),5.3,IF(AND(A68&lt;6.4,D68&lt;1.9,A68&lt;7.05,D68&lt;2.45,B68&gt;=2.85,G68&lt;0.755,H68&gt;=5.767,A68&lt;7.25,F68&gt;=2.5,F68&gt;=1.5),5.6,IF(AND(A68&gt;=6.4,D68&lt;1.9,A68&lt;7.05,D68&lt;2.45,B68&gt;=2.85,G68&lt;0.755,H68&gt;=5.767,A68&lt;7.25,F68&gt;=2.5,F68&gt;=1.5),5.5,IF(AND(H68&lt;8.884,D68&gt;=1.9,A68&lt;7.05,D68&lt;2.45,B68&gt;=2.85,G68&lt;0.755,H68&gt;=5.767,A68&lt;7.25,F68&gt;=2.5,F68&gt;=1.5),5.3,IF(AND(H68&gt;=8.884,D68&gt;=1.9,A68&lt;7.05,D68&lt;2.45,B68&gt;=2.85,G68&lt;0.755,H68&gt;=5.767,A68&lt;7.25,F68&gt;=2.5,F68&gt;=1.5),5.52,"shouldnthappen")))))))))))))))))))))))))))))))))))))</f>
        <v>4.675</v>
      </c>
      <c r="AL68" s="1" t="n">
        <f aca="false">IF(AND(H68&lt;5.85,A68&lt;5.05,D68&lt;0.8),1,IF(AND(B68&lt;3.35,A68&gt;=5.05,D68&lt;0.8),1.7,IF(AND(D68&gt;=2.45,F68&gt;=2.5,D68&gt;=0.8),6.05,IF(AND(H68&gt;=11.218,H68&gt;=5.85,A68&lt;5.05,D68&lt;0.8),1.28,IF(AND(G68&gt;=0.948,B68&gt;=3.35,A68&gt;=5.05,D68&lt;0.8),1.7,IF(AND(G68&gt;=0.423,H68&lt;11.218,H68&gt;=5.85,A68&lt;5.05,D68&lt;0.8),1.3,IF(AND(B68&lt;3.6,G68&lt;0.948,B68&gt;=3.35,A68&gt;=5.05,D68&lt;0.8),1.4,IF(AND(H68&lt;10.258,D68&lt;1.15,A68&lt;5.9,F68&lt;2.5,D68&gt;=0.8),3.36,IF(AND(H68&gt;=10.258,D68&lt;1.15,A68&lt;5.9,F68&lt;2.5,D68&gt;=0.8),3.9,IF(AND(A68&lt;5.3,D68&gt;=1.15,A68&lt;5.9,F68&lt;2.5,D68&gt;=0.8),3.9,IF(AND(D68&lt;1.55,B68&lt;2.75,A68&gt;=5.9,F68&lt;2.5,D68&gt;=0.8),4.64,IF(AND(D68&gt;=1.55,B68&lt;2.75,A68&gt;=5.9,F68&lt;2.5,D68&gt;=0.8),5.1,IF(AND(D68&gt;=1.6,B68&gt;=2.75,A68&gt;=5.9,F68&lt;2.5,D68&gt;=0.8),5,IF(AND(H68&lt;5.767,H68&lt;8.598,D68&lt;2.45,F68&gt;=2.5,D68&gt;=0.8),4.5,IF(AND(A68&lt;6.25,H68&gt;=8.598,D68&lt;2.45,F68&gt;=2.5,D68&gt;=0.8),5.02,IF(AND(B68&lt;3.55,G68&lt;0.423,H68&lt;11.218,H68&gt;=5.85,A68&lt;5.05,D68&lt;0.8),1.525,IF(AND(B68&gt;=3.55,G68&lt;0.423,H68&lt;11.218,H68&gt;=5.85,A68&lt;5.05,D68&lt;0.8),1.4,IF(AND(H68&gt;=13.932,B68&gt;=3.6,G68&lt;0.948,B68&gt;=3.35,A68&gt;=5.05,D68&lt;0.8),1.65,IF(AND(G68&gt;=0.652,A68&gt;=5.3,D68&gt;=1.15,A68&lt;5.9,F68&lt;2.5,D68&gt;=0.8),3.8,IF(AND(D68&lt;1.35,D68&lt;1.6,B68&gt;=2.75,A68&gt;=5.9,F68&lt;2.5,D68&gt;=0.8),4.42,IF(AND(H68&lt;6.656,H68&gt;=5.767,H68&lt;8.598,D68&lt;2.45,F68&gt;=2.5,D68&gt;=0.8),5.033,IF(AND(H68&gt;=6.656,H68&gt;=5.767,H68&lt;8.598,D68&lt;2.45,F68&gt;=2.5,D68&gt;=0.8),5.1,IF(AND(G68&gt;=0.885,A68&gt;=6.25,H68&gt;=8.598,D68&lt;2.45,F68&gt;=2.5,D68&gt;=0.8),5.2,IF(AND(H68&lt;6.926,H68&lt;13.932,B68&gt;=3.6,G68&lt;0.948,B68&gt;=3.35,A68&gt;=5.05,D68&lt;0.8),1.433,IF(AND(H68&gt;=6.926,H68&lt;13.932,B68&gt;=3.6,G68&lt;0.948,B68&gt;=3.35,A68&gt;=5.05,D68&lt;0.8),1.5,IF(AND(A68&lt;5.65,G68&lt;0.652,A68&gt;=5.3,D68&gt;=1.15,A68&lt;5.9,F68&lt;2.5,D68&gt;=0.8),4.36,IF(AND(A68&gt;=5.65,G68&lt;0.652,A68&gt;=5.3,D68&gt;=1.15,A68&lt;5.9,F68&lt;2.5,D68&gt;=0.8),4.2,IF(AND(H68&gt;=13.561,D68&gt;=1.35,D68&lt;1.6,B68&gt;=2.75,A68&gt;=5.9,F68&lt;2.5,D68&gt;=0.8),4.767,IF(AND(H68&lt;9.091,G68&lt;0.885,A68&gt;=6.25,H68&gt;=8.598,D68&lt;2.45,F68&gt;=2.5,D68&gt;=0.8),6.3,IF(AND(H68&gt;=12.206,H68&lt;13.561,D68&gt;=1.35,D68&lt;1.6,B68&gt;=2.75,A68&gt;=5.9,F68&lt;2.5,D68&gt;=0.8),4.4,IF(AND(D68&gt;=2.25,H68&gt;=9.091,G68&lt;0.885,A68&gt;=6.25,H68&gt;=8.598,D68&lt;2.45,F68&gt;=2.5,D68&gt;=0.8),5.9,IF(AND(B68&lt;3.05,H68&lt;12.206,H68&lt;13.561,D68&gt;=1.35,D68&lt;1.6,B68&gt;=2.75,A68&gt;=5.9,F68&lt;2.5,D68&gt;=0.8),4.6,IF(AND(B68&gt;=3.05,H68&lt;12.206,H68&lt;13.561,D68&gt;=1.35,D68&lt;1.6,B68&gt;=2.75,A68&gt;=5.9,F68&lt;2.5,D68&gt;=0.8),4.7,IF(AND(G68&gt;=0.596,D68&lt;2.25,H68&gt;=9.091,G68&lt;0.885,A68&gt;=6.25,H68&gt;=8.598,D68&lt;2.45,F68&gt;=2.5,D68&gt;=0.8),5.1,IF(AND(G68&gt;=0.379,G68&lt;0.596,D68&lt;2.25,H68&gt;=9.091,G68&lt;0.885,A68&gt;=6.25,H68&gt;=8.598,D68&lt;2.45,F68&gt;=2.5,D68&gt;=0.8),5.767,IF(AND(D68&lt;2.15,G68&lt;0.379,G68&lt;0.596,D68&lt;2.25,H68&gt;=9.091,G68&lt;0.885,A68&gt;=6.25,H68&gt;=8.598,D68&lt;2.45,F68&gt;=2.5,D68&gt;=0.8),5.4,IF(AND(D68&gt;=2.15,G68&lt;0.379,G68&lt;0.596,D68&lt;2.25,H68&gt;=9.091,G68&lt;0.885,A68&gt;=6.25,H68&gt;=8.598,D68&lt;2.45,F68&gt;=2.5,D68&gt;=0.8),5.6,"shouldnthappen")))))))))))))))))))))))))))))))))))))</f>
        <v>4.4</v>
      </c>
      <c r="AM68" s="1" t="n">
        <f aca="false">IF(AND(H68&lt;5.245,D68&lt;0.8),1,IF(AND(A68&lt;4.5,H68&gt;=5.245,D68&lt;0.8),1.35,IF(AND(D68&gt;=0.5,A68&gt;=4.5,H68&gt;=5.245,D68&lt;0.8),1.6,IF(AND(H68&lt;7.25,B68&lt;2.6,A68&lt;6.15,D68&gt;=0.8),4.375,IF(AND(H68&gt;=7.25,B68&lt;2.6,A68&lt;6.15,D68&gt;=0.8),3.075,IF(AND(H68&lt;13.935,A68&gt;=7.05,A68&gt;=6.15,D68&gt;=0.8),6.067,IF(AND(H68&gt;=13.935,A68&gt;=7.05,A68&gt;=6.15,D68&gt;=0.8),6.525,IF(AND(G68&gt;=0.948,D68&lt;0.5,A68&gt;=4.5,H68&gt;=5.245,D68&lt;0.8),1.7,IF(AND(G68&lt;0.568,D68&gt;=1.55,B68&gt;=2.6,A68&lt;6.15,D68&gt;=0.8),5.1,IF(AND(G68&gt;=0.568,D68&gt;=1.55,B68&gt;=2.6,A68&lt;6.15,D68&gt;=0.8),5,IF(AND(A68&gt;=6.6,B68&gt;=3.15,A68&lt;7.05,A68&gt;=6.15,D68&gt;=0.8),5.78,IF(AND(G68&lt;0.165,G68&lt;0.273,D68&lt;1.55,B68&gt;=2.6,A68&lt;6.15,D68&gt;=0.8),4.1,IF(AND(G68&gt;=0.165,G68&lt;0.273,D68&lt;1.55,B68&gt;=2.6,A68&lt;6.15,D68&gt;=0.8),4.5,IF(AND(D68&lt;1.35,G68&gt;=0.273,D68&lt;1.55,B68&gt;=2.6,A68&lt;6.15,D68&gt;=0.8),4.08,IF(AND(D68&gt;=1.35,G68&gt;=0.273,D68&lt;1.55,B68&gt;=2.6,A68&lt;6.15,D68&gt;=0.8),4.4,IF(AND(D68&lt;1.45,F68&lt;2.5,B68&lt;3.15,A68&lt;7.05,A68&gt;=6.15,D68&gt;=0.8),4.38,IF(AND(D68&gt;=1.45,F68&lt;2.5,B68&lt;3.15,A68&lt;7.05,A68&gt;=6.15,D68&gt;=0.8),4.75,IF(AND(D68&gt;=2.25,F68&gt;=2.5,B68&lt;3.15,A68&lt;7.05,A68&gt;=6.15,D68&gt;=0.8),5.16,IF(AND(H68&lt;11.488,A68&lt;6.6,B68&gt;=3.15,A68&lt;7.05,A68&gt;=6.15,D68&gt;=0.8),6,IF(AND(H68&gt;=14.396,D68&lt;0.25,G68&lt;0.948,D68&lt;0.5,A68&gt;=4.5,H68&gt;=5.245,D68&lt;0.8),1.3,IF(AND(A68&gt;=5.55,D68&gt;=0.25,G68&lt;0.948,D68&lt;0.5,A68&gt;=4.5,H68&gt;=5.245,D68&lt;0.8),1.7,IF(AND(D68&lt;1.85,D68&lt;2.25,F68&gt;=2.5,B68&lt;3.15,A68&lt;7.05,A68&gt;=6.15,D68&gt;=0.8),5.6,IF(AND(G68&lt;0.669,H68&gt;=11.488,A68&lt;6.6,B68&gt;=3.15,A68&lt;7.05,A68&gt;=6.15,D68&gt;=0.8),4.7,IF(AND(G68&gt;=0.669,H68&gt;=11.488,A68&lt;6.6,B68&gt;=3.15,A68&lt;7.05,A68&gt;=6.15,D68&gt;=0.8),5.22,IF(AND(H68&lt;6.543,H68&lt;14.396,D68&lt;0.25,G68&lt;0.948,D68&lt;0.5,A68&gt;=4.5,H68&gt;=5.245,D68&lt;0.8),1.4,IF(AND(A68&lt;4.95,A68&lt;5.55,D68&gt;=0.25,G68&lt;0.948,D68&lt;0.5,A68&gt;=4.5,H68&gt;=5.245,D68&lt;0.8),1.4,IF(AND(A68&gt;=4.95,A68&lt;5.55,D68&gt;=0.25,G68&lt;0.948,D68&lt;0.5,A68&gt;=4.5,H68&gt;=5.245,D68&lt;0.8),1.48,IF(AND(H68&lt;10.667,D68&gt;=1.85,D68&lt;2.25,F68&gt;=2.5,B68&lt;3.15,A68&lt;7.05,A68&gt;=6.15,D68&gt;=0.8),5.25,IF(AND(H68&gt;=10.667,D68&gt;=1.85,D68&lt;2.25,F68&gt;=2.5,B68&lt;3.15,A68&lt;7.05,A68&gt;=6.15,D68&gt;=0.8),5.55,IF(AND(G68&lt;0.063,H68&gt;=6.543,H68&lt;14.396,D68&lt;0.25,G68&lt;0.948,D68&lt;0.5,A68&gt;=4.5,H68&gt;=5.245,D68&lt;0.8),1.4,IF(AND(H68&lt;9.212,G68&gt;=0.063,H68&gt;=6.543,H68&lt;14.396,D68&lt;0.25,G68&lt;0.948,D68&lt;0.5,A68&gt;=4.5,H68&gt;=5.245,D68&lt;0.8),1.475,IF(AND(H68&gt;=9.212,G68&gt;=0.063,H68&gt;=6.543,H68&lt;14.396,D68&lt;0.25,G68&lt;0.948,D68&lt;0.5,A68&gt;=4.5,H68&gt;=5.245,D68&lt;0.8),1.5,"shouldnthappen"))))))))))))))))))))))))))))))))</f>
        <v>4.38</v>
      </c>
      <c r="AN68" s="1" t="n">
        <f aca="false">IF(AND(D68&lt;0.7,A68&gt;=5.55),1.633,IF(AND(G68&lt;0.38,B68&lt;2.8,A68&lt;5.55),4.3,IF(AND(G68&gt;=0.38,B68&lt;2.8,A68&lt;5.55),3.325,IF(AND(D68&gt;=0.35,B68&gt;=2.8,A68&lt;5.55),1.6,IF(AND(B68&gt;=3.4,A68&lt;4.8,D68&lt;0.35,B68&gt;=2.8,A68&lt;5.55),1,IF(AND(H68&gt;=11.789,A68&lt;5.9,D68&lt;1.55,D68&gt;=0.7,A68&gt;=5.55),4.325,IF(AND(F68&gt;=2.5,A68&gt;=5.9,D68&lt;1.55,D68&gt;=0.7,A68&gt;=5.55),5.05,IF(AND(D68&lt;1.9,A68&gt;=7.25,D68&gt;=1.55,D68&gt;=0.7,A68&gt;=5.55),6.3,IF(AND(D68&gt;=1.9,A68&gt;=7.25,D68&gt;=1.55,D68&gt;=0.7,A68&gt;=5.55),6.4,IF(AND(A68&lt;4.35,B68&lt;3.4,A68&lt;4.8,D68&lt;0.35,B68&gt;=2.8,A68&lt;5.55),1.1,IF(AND(G68&gt;=0.934,B68&lt;3.45,A68&gt;=4.8,D68&lt;0.35,B68&gt;=2.8,A68&lt;5.55),1.7,IF(AND(H68&gt;=14.877,B68&gt;=3.45,A68&gt;=4.8,D68&lt;0.35,B68&gt;=2.8,A68&lt;5.55),1.3,IF(AND(B68&lt;2.6,H68&lt;11.789,A68&lt;5.9,D68&lt;1.55,D68&gt;=0.7,A68&gt;=5.55),3.9,IF(AND(B68&gt;=2.6,H68&lt;11.789,A68&lt;5.9,D68&lt;1.55,D68&gt;=0.7,A68&gt;=5.55),4.26,IF(AND(A68&lt;6.6,F68&lt;2.5,A68&gt;=5.9,D68&lt;1.55,D68&gt;=0.7,A68&gt;=5.55),4.625,IF(AND(A68&gt;=6.6,F68&lt;2.5,A68&gt;=5.9,D68&lt;1.55,D68&gt;=0.7,A68&gt;=5.55),4.475,IF(AND(B68&lt;2.6,D68&lt;2.05,A68&lt;7.25,D68&gt;=1.55,D68&gt;=0.7,A68&gt;=5.55),5.8,IF(AND(G68&gt;=0.743,D68&gt;=2.05,A68&lt;7.25,D68&gt;=1.55,D68&gt;=0.7,A68&gt;=5.55),5.1,IF(AND(G68&lt;0.422,A68&gt;=4.35,B68&lt;3.4,A68&lt;4.8,D68&lt;0.35,B68&gt;=2.8,A68&lt;5.55),1.367,IF(AND(G68&gt;=0.422,A68&gt;=4.35,B68&lt;3.4,A68&lt;4.8,D68&lt;0.35,B68&gt;=2.8,A68&lt;5.55),1.3,IF(AND(A68&lt;5.05,G68&lt;0.934,B68&lt;3.45,A68&gt;=4.8,D68&lt;0.35,B68&gt;=2.8,A68&lt;5.55),1.525,IF(AND(A68&gt;=5.05,G68&lt;0.934,B68&lt;3.45,A68&gt;=4.8,D68&lt;0.35,B68&gt;=2.8,A68&lt;5.55),1.5,IF(AND(G68&gt;=0.585,H68&lt;14.877,B68&gt;=3.45,A68&gt;=4.8,D68&lt;0.35,B68&gt;=2.8,A68&lt;5.55),1.54,IF(AND(G68&gt;=0.537,G68&lt;0.743,D68&gt;=2.05,A68&lt;7.25,D68&gt;=1.55,D68&gt;=0.7,A68&gt;=5.55),5.833,IF(AND(D68&gt;=0.25,G68&lt;0.585,H68&lt;14.877,B68&gt;=3.45,A68&gt;=4.8,D68&lt;0.35,B68&gt;=2.8,A68&lt;5.55),1.367,IF(AND(D68&lt;1.75,H68&lt;13.795,B68&gt;=2.6,D68&lt;2.05,A68&lt;7.25,D68&gt;=1.55,D68&gt;=0.7,A68&gt;=5.55),5.45,IF(AND(B68&lt;2.85,H68&gt;=13.795,B68&gt;=2.6,D68&lt;2.05,A68&lt;7.25,D68&gt;=1.55,D68&gt;=0.7,A68&gt;=5.55),5.1,IF(AND(B68&gt;=2.85,H68&gt;=13.795,B68&gt;=2.6,D68&lt;2.05,A68&lt;7.25,D68&gt;=1.55,D68&gt;=0.7,A68&gt;=5.55),4.82,IF(AND(G68&lt;0.353,G68&lt;0.537,G68&lt;0.743,D68&gt;=2.05,A68&lt;7.25,D68&gt;=1.55,D68&gt;=0.7,A68&gt;=5.55),5.425,IF(AND(G68&gt;=0.353,G68&lt;0.537,G68&lt;0.743,D68&gt;=2.05,A68&lt;7.25,D68&gt;=1.55,D68&gt;=0.7,A68&gt;=5.55),5.62,IF(AND(G68&lt;0.311,D68&lt;0.25,G68&lt;0.585,H68&lt;14.877,B68&gt;=3.45,A68&gt;=4.8,D68&lt;0.35,B68&gt;=2.8,A68&lt;5.55),1.5,IF(AND(G68&gt;=0.311,D68&lt;0.25,G68&lt;0.585,H68&lt;14.877,B68&gt;=3.45,A68&gt;=4.8,D68&lt;0.35,B68&gt;=2.8,A68&lt;5.55),1.4,IF(AND(B68&gt;=3.1,D68&gt;=1.75,H68&lt;13.795,B68&gt;=2.6,D68&lt;2.05,A68&lt;7.25,D68&gt;=1.55,D68&gt;=0.7,A68&gt;=5.55),5.1,IF(AND(B68&lt;2.85,B68&lt;3.1,D68&gt;=1.75,H68&lt;13.795,B68&gt;=2.6,D68&lt;2.05,A68&lt;7.25,D68&gt;=1.55,D68&gt;=0.7,A68&gt;=5.55),5.2,IF(AND(B68&gt;=2.85,B68&lt;3.1,D68&gt;=1.75,H68&lt;13.795,B68&gt;=2.6,D68&lt;2.05,A68&lt;7.25,D68&gt;=1.55,D68&gt;=0.7,A68&gt;=5.55),5.2,"shouldnthappen")))))))))))))))))))))))))))))))))))</f>
        <v>4.475</v>
      </c>
      <c r="AO68" s="1" t="n">
        <f aca="false">IF(AND(H68&gt;=14.529,G68&lt;0.633,D68&lt;0.8),1.3,IF(AND(A68&lt;5.05,G68&gt;=0.633,D68&lt;0.8),1.35,IF(AND(H68&gt;=14.379,H68&lt;14.529,G68&lt;0.633,D68&lt;0.8),1.7,IF(AND(B68&lt;3.35,A68&gt;=5.05,G68&gt;=0.633,D68&lt;0.8),1.7,IF(AND(D68&gt;=1.45,A68&lt;5.95,F68&lt;2.5,D68&gt;=0.8),4.5,IF(AND(D68&lt;1.35,A68&gt;=5.95,F68&lt;2.5,D68&gt;=0.8),4,IF(AND(D68&lt;1.85,G68&gt;=0.845,F68&gt;=2.5,D68&gt;=0.8),4.8,IF(AND(B68&gt;=4.3,H68&lt;14.379,H68&lt;14.529,G68&lt;0.633,D68&lt;0.8),1.5,IF(AND(A68&lt;5.25,B68&gt;=3.35,A68&gt;=5.05,G68&gt;=0.633,D68&lt;0.8),1.55,IF(AND(A68&gt;=5.25,B68&gt;=3.35,A68&gt;=5.05,G68&gt;=0.633,D68&lt;0.8),1.633,IF(AND(A68&lt;5.05,D68&lt;1.45,A68&lt;5.95,F68&lt;2.5,D68&gt;=0.8),3.3,IF(AND(G68&lt;0.293,D68&gt;=1.35,A68&gt;=5.95,F68&lt;2.5,D68&gt;=0.8),5,IF(AND(A68&gt;=6.6,D68&lt;2.05,G68&lt;0.845,F68&gt;=2.5,D68&gt;=0.8),5.8,IF(AND(B68&lt;3.05,D68&gt;=2.05,G68&lt;0.845,F68&gt;=2.5,D68&gt;=0.8),6.15,IF(AND(B68&lt;2.9,D68&gt;=1.85,G68&gt;=0.845,F68&gt;=2.5,D68&gt;=0.8),5.1,IF(AND(B68&gt;=2.9,D68&gt;=1.85,G68&gt;=0.845,F68&gt;=2.5,D68&gt;=0.8),5.2,IF(AND(B68&gt;=3.8,B68&lt;4.3,H68&lt;14.379,H68&lt;14.529,G68&lt;0.633,D68&lt;0.8),1.333,IF(AND(A68&lt;6.25,G68&gt;=0.293,D68&gt;=1.35,A68&gt;=5.95,F68&lt;2.5,D68&gt;=0.8),4.6,IF(AND(H68&lt;10.351,A68&lt;6.6,D68&lt;2.05,G68&lt;0.845,F68&gt;=2.5,D68&gt;=0.8),5.4,IF(AND(G68&gt;=0.364,B68&gt;=3.05,D68&gt;=2.05,G68&lt;0.845,F68&gt;=2.5,D68&gt;=0.8),5.66,IF(AND(G68&gt;=0.447,B68&lt;3.8,B68&lt;4.3,H68&lt;14.379,H68&lt;14.529,G68&lt;0.633,D68&lt;0.8),1.3,IF(AND(H68&lt;6.247,A68&lt;5.65,A68&gt;=5.05,D68&lt;1.45,A68&lt;5.95,F68&lt;2.5,D68&gt;=0.8),4.033,IF(AND(D68&lt;1.25,A68&gt;=5.65,A68&gt;=5.05,D68&lt;1.45,A68&lt;5.95,F68&lt;2.5,D68&gt;=0.8),3.88,IF(AND(D68&gt;=1.25,A68&gt;=5.65,A68&gt;=5.05,D68&lt;1.45,A68&lt;5.95,F68&lt;2.5,D68&gt;=0.8),4.35,IF(AND(B68&lt;2.65,A68&gt;=6.25,G68&gt;=0.293,D68&gt;=1.35,A68&gt;=5.95,F68&lt;2.5,D68&gt;=0.8),4.9,IF(AND(B68&lt;2.75,H68&gt;=10.351,A68&lt;6.6,D68&lt;2.05,G68&lt;0.845,F68&gt;=2.5,D68&gt;=0.8),5.1,IF(AND(B68&gt;=2.75,H68&gt;=10.351,A68&lt;6.6,D68&lt;2.05,G68&lt;0.845,F68&gt;=2.5,D68&gt;=0.8),4.95,IF(AND(B68&lt;3.15,G68&lt;0.364,B68&gt;=3.05,D68&gt;=2.05,G68&lt;0.845,F68&gt;=2.5,D68&gt;=0.8),5.28,IF(AND(B68&gt;=3.15,G68&lt;0.364,B68&gt;=3.05,D68&gt;=2.05,G68&lt;0.845,F68&gt;=2.5,D68&gt;=0.8),5.5,IF(AND(H68&lt;9.212,G68&lt;0.447,B68&lt;3.8,B68&lt;4.3,H68&lt;14.379,H68&lt;14.529,G68&lt;0.633,D68&lt;0.8),1.4,IF(AND(G68&lt;0.356,H68&gt;=6.247,A68&lt;5.65,A68&gt;=5.05,D68&lt;1.45,A68&lt;5.95,F68&lt;2.5,D68&gt;=0.8),4.2,IF(AND(B68&lt;3,B68&gt;=2.65,A68&gt;=6.25,G68&gt;=0.293,D68&gt;=1.35,A68&gt;=5.95,F68&lt;2.5,D68&gt;=0.8),4.6,IF(AND(B68&gt;=3,B68&gt;=2.65,A68&gt;=6.25,G68&gt;=0.293,D68&gt;=1.35,A68&gt;=5.95,F68&lt;2.5,D68&gt;=0.8),4.7,IF(AND(A68&lt;5.05,H68&gt;=9.212,G68&lt;0.447,B68&lt;3.8,B68&lt;4.3,H68&lt;14.379,H68&lt;14.529,G68&lt;0.633,D68&lt;0.8),1.533,IF(AND(A68&gt;=5.05,H68&gt;=9.212,G68&lt;0.447,B68&lt;3.8,B68&lt;4.3,H68&lt;14.379,H68&lt;14.529,G68&lt;0.633,D68&lt;0.8),1.425,IF(AND(A68&lt;5.35,G68&gt;=0.356,H68&gt;=6.247,A68&lt;5.65,A68&gt;=5.05,D68&lt;1.45,A68&lt;5.95,F68&lt;2.5,D68&gt;=0.8),3.9,IF(AND(A68&gt;=5.35,G68&gt;=0.356,H68&gt;=6.247,A68&lt;5.65,A68&gt;=5.05,D68&lt;1.45,A68&lt;5.95,F68&lt;2.5,D68&gt;=0.8),3.72,"shouldnthappen")))))))))))))))))))))))))))))))))))))</f>
        <v>4.7</v>
      </c>
      <c r="AP68" s="1" t="n">
        <f aca="false">IF(AND(F68&gt;=1.5,A68&lt;5.55),3.84,IF(AND(G68&gt;=0.52,A68&lt;4.75,F68&lt;1.5,A68&lt;5.55),1.16,IF(AND(A68&lt;5.65,A68&lt;5.85,D68&lt;1.55,A68&gt;=5.55),4.2,IF(AND(A68&gt;=5.65,A68&lt;5.85,D68&lt;1.55,A68&gt;=5.55),3.167,IF(AND(G68&gt;=0.798,A68&gt;=5.85,D68&lt;1.55,A68&gt;=5.55),4,IF(AND(F68&lt;2.5,H68&lt;14.1,D68&gt;=1.55,A68&gt;=5.55),4.84,IF(AND(A68&lt;7.2,H68&gt;=14.1,D68&gt;=1.55,A68&gt;=5.55),5.633,IF(AND(A68&gt;=7.2,H68&gt;=14.1,D68&gt;=1.55,A68&gt;=5.55),6.6,IF(AND(G68&lt;0.161,G68&lt;0.52,A68&lt;4.75,F68&lt;1.5,A68&lt;5.55),1.5,IF(AND(D68&gt;=0.5,G68&lt;0.676,A68&gt;=4.75,F68&lt;1.5,A68&lt;5.55),1.6,IF(AND(H68&lt;11.016,G68&gt;=0.676,A68&gt;=4.75,F68&lt;1.5,A68&lt;5.55),1.75,IF(AND(G68&lt;0.209,G68&lt;0.798,A68&gt;=5.85,D68&lt;1.55,A68&gt;=5.55),4.5,IF(AND(G68&gt;=0.74,F68&gt;=2.5,H68&lt;14.1,D68&gt;=1.55,A68&gt;=5.55),6.225,IF(AND(B68&lt;2.95,G68&gt;=0.161,G68&lt;0.52,A68&lt;4.75,F68&lt;1.5,A68&lt;5.55),1.4,IF(AND(B68&gt;=2.95,G68&gt;=0.161,G68&lt;0.52,A68&lt;4.75,F68&lt;1.5,A68&lt;5.55),1.34,IF(AND(B68&lt;3.15,D68&lt;0.5,G68&lt;0.676,A68&gt;=4.75,F68&lt;1.5,A68&lt;5.55),1.52,IF(AND(D68&lt;0.25,H68&gt;=11.016,G68&gt;=0.676,A68&gt;=4.75,F68&lt;1.5,A68&lt;5.55),1.567,IF(AND(D68&gt;=0.25,H68&gt;=11.016,G68&gt;=0.676,A68&gt;=4.75,F68&lt;1.5,A68&lt;5.55),1.5,IF(AND(H68&lt;7.47,G68&gt;=0.209,G68&lt;0.798,A68&gt;=5.85,D68&lt;1.55,A68&gt;=5.55),5.05,IF(AND(B68&lt;2.85,G68&lt;0.74,F68&gt;=2.5,H68&lt;14.1,D68&gt;=1.55,A68&gt;=5.55),5.35,IF(AND(B68&lt;3.3,B68&gt;=3.15,D68&lt;0.5,G68&lt;0.676,A68&gt;=4.75,F68&lt;1.5,A68&lt;5.55),1.2,IF(AND(D68&lt;1.45,H68&gt;=7.47,G68&gt;=0.209,G68&lt;0.798,A68&gt;=5.85,D68&lt;1.55,A68&gt;=5.55),4.66,IF(AND(D68&gt;=1.45,H68&gt;=7.47,G68&gt;=0.209,G68&lt;0.798,A68&gt;=5.85,D68&lt;1.55,A68&gt;=5.55),4.64,IF(AND(A68&gt;=7.05,B68&gt;=2.85,G68&lt;0.74,F68&gt;=2.5,H68&lt;14.1,D68&gt;=1.55,A68&gt;=5.55),5.8,IF(AND(B68&gt;=3.25,A68&lt;7.05,B68&gt;=2.85,G68&lt;0.74,F68&gt;=2.5,H68&lt;14.1,D68&gt;=1.55,A68&gt;=5.55),5.7,IF(AND(H68&gt;=13.641,D68&lt;0.25,B68&gt;=3.3,B68&gt;=3.15,D68&lt;0.5,G68&lt;0.676,A68&gt;=4.75,F68&lt;1.5,A68&lt;5.55),1.3,IF(AND(D68&lt;0.35,D68&gt;=0.25,B68&gt;=3.3,B68&gt;=3.15,D68&lt;0.5,G68&lt;0.676,A68&gt;=4.75,F68&lt;1.5,A68&lt;5.55),1.367,IF(AND(D68&gt;=0.35,D68&gt;=0.25,B68&gt;=3.3,B68&gt;=3.15,D68&lt;0.5,G68&lt;0.676,A68&gt;=4.75,F68&lt;1.5,A68&lt;5.55),1.3,IF(AND(A68&lt;6.35,B68&lt;3.25,A68&lt;7.05,B68&gt;=2.85,G68&lt;0.74,F68&gt;=2.5,H68&lt;14.1,D68&gt;=1.55,A68&gt;=5.55),5.6,IF(AND(A68&gt;=6.35,B68&lt;3.25,A68&lt;7.05,B68&gt;=2.85,G68&lt;0.74,F68&gt;=2.5,H68&lt;14.1,D68&gt;=1.55,A68&gt;=5.55),5.325,IF(AND(A68&lt;5.1,H68&lt;13.641,D68&lt;0.25,B68&gt;=3.3,B68&gt;=3.15,D68&lt;0.5,G68&lt;0.676,A68&gt;=4.75,F68&lt;1.5,A68&lt;5.55),1.4,IF(AND(H68&gt;=11.031,A68&gt;=5.1,H68&lt;13.641,D68&lt;0.25,B68&gt;=3.3,B68&gt;=3.15,D68&lt;0.5,G68&lt;0.676,A68&gt;=4.75,F68&lt;1.5,A68&lt;5.55),1.4,IF(AND(A68&lt;5.45,H68&lt;11.031,A68&gt;=5.1,H68&lt;13.641,D68&lt;0.25,B68&gt;=3.3,B68&gt;=3.15,D68&lt;0.5,G68&lt;0.676,A68&gt;=4.75,F68&lt;1.5,A68&lt;5.55),1.5,IF(AND(A68&gt;=5.45,H68&lt;11.031,A68&gt;=5.1,H68&lt;13.641,D68&lt;0.25,B68&gt;=3.3,B68&gt;=3.15,D68&lt;0.5,G68&lt;0.676,A68&gt;=4.75,F68&lt;1.5,A68&lt;5.55),1.4,"shouldnthappen"))))))))))))))))))))))))))))))))))</f>
        <v>4.66</v>
      </c>
      <c r="AQ68" s="1" t="n">
        <f aca="false">IF(AND(H68&lt;6.926,D68&gt;=0.35,F68&lt;1.5),1.9,IF(AND(G68&gt;=0.869,D68&gt;=1.75,F68&gt;=1.5),5.15,IF(AND(A68&lt;4.35,A68&lt;5.05,D68&lt;0.35,F68&lt;1.5),1.1,IF(AND(H68&lt;6.089,A68&gt;=5.05,D68&lt;0.35,F68&lt;1.5),1.7,IF(AND(H68&gt;=13.089,H68&gt;=6.926,D68&gt;=0.35,F68&lt;1.5),1.3,IF(AND(G68&lt;0.695,D68&lt;1.15,D68&lt;1.75,F68&gt;=1.5),3.62,IF(AND(G68&gt;=0.695,D68&lt;1.15,D68&lt;1.75,F68&gt;=1.5),3,IF(AND(G68&gt;=0.585,H68&gt;=6.089,A68&gt;=5.05,D68&lt;0.35,F68&lt;1.5),1.5,IF(AND(H68&lt;9.582,H68&lt;13.089,H68&gt;=6.926,D68&gt;=0.35,F68&lt;1.5),1.5,IF(AND(H68&gt;=9.582,H68&lt;13.089,H68&gt;=6.926,D68&gt;=0.35,F68&lt;1.5),1.6,IF(AND(D68&lt;1.35,H68&lt;9.349,D68&gt;=1.15,D68&lt;1.75,F68&gt;=1.5),3.867,IF(AND(D68&lt;2.05,A68&lt;7.05,G68&lt;0.869,D68&gt;=1.75,F68&gt;=1.5),4.9,IF(AND(B68&gt;=3.3,A68&gt;=7.05,G68&lt;0.869,D68&gt;=1.75,F68&gt;=1.5),6.1,IF(AND(G68&lt;0.347,H68&lt;11.218,A68&gt;=4.35,A68&lt;5.05,D68&lt;0.35,F68&lt;1.5),1.4,IF(AND(G68&gt;=0.347,H68&lt;11.218,A68&gt;=4.35,A68&lt;5.05,D68&lt;0.35,F68&lt;1.5),1.5,IF(AND(G68&gt;=0.265,H68&gt;=11.218,A68&gt;=4.35,A68&lt;5.05,D68&lt;0.35,F68&lt;1.5),1.45,IF(AND(A68&gt;=5.4,G68&lt;0.585,H68&gt;=6.089,A68&gt;=5.05,D68&lt;0.35,F68&lt;1.5),1.35,IF(AND(B68&gt;=2.9,D68&gt;=1.35,H68&lt;9.349,D68&gt;=1.15,D68&lt;1.75,F68&gt;=1.5),4.6,IF(AND(D68&gt;=1.35,A68&lt;6.15,H68&gt;=9.349,D68&gt;=1.15,D68&lt;1.75,F68&gt;=1.5),4.54,IF(AND(H68&lt;10.927,A68&gt;=6.15,H68&gt;=9.349,D68&gt;=1.15,D68&lt;1.75,F68&gt;=1.5),4.3,IF(AND(G68&lt;0.512,D68&gt;=2.05,A68&lt;7.05,G68&lt;0.869,D68&gt;=1.75,F68&gt;=1.5),5.533,IF(AND(G68&gt;=0.512,D68&gt;=2.05,A68&lt;7.05,G68&lt;0.869,D68&gt;=1.75,F68&gt;=1.5),5.88,IF(AND(H68&lt;11.551,B68&lt;3.3,A68&gt;=7.05,G68&lt;0.869,D68&gt;=1.75,F68&gt;=1.5),6.3,IF(AND(G68&lt;0.227,G68&lt;0.265,H68&gt;=11.218,A68&gt;=4.35,A68&lt;5.05,D68&lt;0.35,F68&lt;1.5),1.4,IF(AND(G68&gt;=0.227,G68&lt;0.265,H68&gt;=11.218,A68&gt;=4.35,A68&lt;5.05,D68&lt;0.35,F68&lt;1.5),1.26,IF(AND(H68&lt;11.031,A68&lt;5.4,G68&lt;0.585,H68&gt;=6.089,A68&gt;=5.05,D68&lt;0.35,F68&lt;1.5),1.5,IF(AND(H68&gt;=11.031,A68&lt;5.4,G68&lt;0.585,H68&gt;=6.089,A68&gt;=5.05,D68&lt;0.35,F68&lt;1.5),1.4,IF(AND(A68&lt;5.45,B68&lt;2.9,D68&gt;=1.35,H68&lt;9.349,D68&gt;=1.15,D68&lt;1.75,F68&gt;=1.5),4.5,IF(AND(A68&lt;5.9,D68&lt;1.35,A68&lt;6.15,H68&gt;=9.349,D68&gt;=1.15,D68&lt;1.75,F68&gt;=1.5),4.2,IF(AND(A68&gt;=5.9,D68&lt;1.35,A68&lt;6.15,H68&gt;=9.349,D68&gt;=1.15,D68&lt;1.75,F68&gt;=1.5),4,IF(AND(A68&gt;=6.75,H68&gt;=10.927,A68&gt;=6.15,H68&gt;=9.349,D68&gt;=1.15,D68&lt;1.75,F68&gt;=1.5),4.767,IF(AND(B68&lt;2.9,H68&gt;=11.551,B68&lt;3.3,A68&gt;=7.05,G68&lt;0.869,D68&gt;=1.75,F68&gt;=1.5),6.7,IF(AND(B68&gt;=2.9,H68&gt;=11.551,B68&lt;3.3,A68&gt;=7.05,G68&lt;0.869,D68&gt;=1.75,F68&gt;=1.5),6.6,IF(AND(B68&lt;2.45,A68&gt;=5.45,B68&lt;2.9,D68&gt;=1.35,H68&lt;9.349,D68&gt;=1.15,D68&lt;1.75,F68&gt;=1.5),5,IF(AND(B68&gt;=2.45,A68&gt;=5.45,B68&lt;2.9,D68&gt;=1.35,H68&lt;9.349,D68&gt;=1.15,D68&lt;1.75,F68&gt;=1.5),5.1,IF(AND(H68&lt;11.166,A68&lt;6.75,H68&gt;=10.927,A68&gt;=6.15,H68&gt;=9.349,D68&gt;=1.15,D68&lt;1.75,F68&gt;=1.5),4.9,IF(AND(G68&lt;0.228,H68&gt;=11.166,A68&lt;6.75,H68&gt;=10.927,A68&gt;=6.15,H68&gt;=9.349,D68&gt;=1.15,D68&lt;1.75,F68&gt;=1.5),4.7,IF(AND(H68&lt;13.531,G68&gt;=0.228,H68&gt;=11.166,A68&lt;6.75,H68&gt;=10.927,A68&gt;=6.15,H68&gt;=9.349,D68&gt;=1.15,D68&lt;1.75,F68&gt;=1.5),4.4,IF(AND(H68&gt;=13.531,G68&gt;=0.228,H68&gt;=11.166,A68&lt;6.75,H68&gt;=10.927,A68&gt;=6.15,H68&gt;=9.349,D68&gt;=1.15,D68&lt;1.75,F68&gt;=1.5),4.6,"shouldnthappen")))))))))))))))))))))))))))))))))))))))</f>
        <v>4.4</v>
      </c>
      <c r="AR68" s="1" t="n">
        <f aca="false">IF(AND(G68&gt;=0.93,B68&lt;3.65,F68&lt;1.5),1.7,IF(AND(H68&lt;6.542,B68&gt;=3.65,F68&lt;1.5),1.767,IF(AND(A68&gt;=7.05,D68&gt;=1.55,F68&gt;=1.5),6.3,IF(AND(G68&lt;0.123,H68&gt;=6.542,B68&gt;=3.65,F68&lt;1.5),1.367,IF(AND(A68&lt;5.15,A68&lt;5.65,D68&lt;1.55,F68&gt;=1.5),3.15,IF(AND(A68&lt;4.8,G68&gt;=0.447,G68&lt;0.93,B68&lt;3.65,F68&lt;1.5),1.24,IF(AND(A68&gt;=4.8,G68&gt;=0.447,G68&lt;0.93,B68&lt;3.65,F68&lt;1.5),1.4,IF(AND(G68&lt;0.151,G68&gt;=0.123,H68&gt;=6.542,B68&gt;=3.65,F68&lt;1.5),1.7,IF(AND(G68&gt;=0.151,G68&gt;=0.123,H68&gt;=6.542,B68&gt;=3.65,F68&lt;1.5),1.5,IF(AND(D68&gt;=1.45,A68&gt;=5.15,A68&lt;5.65,D68&lt;1.55,F68&gt;=1.5),4.5,IF(AND(B68&lt;2.65,D68&gt;=1.35,A68&gt;=5.65,D68&lt;1.55,F68&gt;=1.5),4.9,IF(AND(G68&lt;0.527,F68&lt;2.5,A68&lt;7.05,D68&gt;=1.55,F68&gt;=1.5),5.075,IF(AND(G68&gt;=0.527,F68&lt;2.5,A68&lt;7.05,D68&gt;=1.55,F68&gt;=1.5),4.7,IF(AND(A68&lt;4.65,G68&lt;0.265,G68&lt;0.447,G68&lt;0.93,B68&lt;3.65,F68&lt;1.5),1.42,IF(AND(G68&lt;0.3,G68&gt;=0.265,G68&lt;0.447,G68&lt;0.93,B68&lt;3.65,F68&lt;1.5),1.6,IF(AND(G68&gt;=0.3,G68&gt;=0.265,G68&lt;0.447,G68&lt;0.93,B68&lt;3.65,F68&lt;1.5),1.4,IF(AND(G68&lt;0.356,D68&lt;1.45,A68&gt;=5.15,A68&lt;5.65,D68&lt;1.55,F68&gt;=1.5),4.125,IF(AND(D68&lt;1.1,A68&lt;6.2,D68&lt;1.35,A68&gt;=5.65,D68&lt;1.55,F68&gt;=1.5),4.1,IF(AND(D68&gt;=1.1,A68&lt;6.2,D68&lt;1.35,A68&gt;=5.65,D68&lt;1.55,F68&gt;=1.5),4.175,IF(AND(H68&gt;=13.433,A68&gt;=6.2,D68&lt;1.35,A68&gt;=5.65,D68&lt;1.55,F68&gt;=1.5),4.6,IF(AND(G68&lt;0.437,B68&gt;=2.65,D68&gt;=1.35,A68&gt;=5.65,D68&lt;1.55,F68&gt;=1.5),4.625,IF(AND(G68&gt;=0.437,B68&gt;=2.65,D68&gt;=1.35,A68&gt;=5.65,D68&lt;1.55,F68&gt;=1.5),4.75,IF(AND(B68&gt;=3.15,H68&lt;11.146,F68&gt;=2.5,A68&lt;7.05,D68&gt;=1.55,F68&gt;=1.5),5.667,IF(AND(B68&lt;2.65,H68&gt;=11.146,F68&gt;=2.5,A68&lt;7.05,D68&gt;=1.55,F68&gt;=1.5),5.8,IF(AND(B68&lt;3.3,A68&gt;=4.65,G68&lt;0.265,G68&lt;0.447,G68&lt;0.93,B68&lt;3.65,F68&lt;1.5),1.32,IF(AND(B68&gt;=3.3,A68&gt;=4.65,G68&lt;0.265,G68&lt;0.447,G68&lt;0.93,B68&lt;3.65,F68&lt;1.5),1.425,IF(AND(B68&lt;2.8,G68&gt;=0.356,D68&lt;1.45,A68&gt;=5.15,A68&lt;5.65,D68&lt;1.55,F68&gt;=1.5),3.86,IF(AND(B68&gt;=2.8,G68&gt;=0.356,D68&lt;1.45,A68&gt;=5.15,A68&lt;5.65,D68&lt;1.55,F68&gt;=1.5),3.6,IF(AND(B68&lt;2.6,H68&lt;13.433,A68&gt;=6.2,D68&lt;1.35,A68&gt;=5.65,D68&lt;1.55,F68&gt;=1.5),4.4,IF(AND(B68&gt;=2.6,H68&lt;13.433,A68&gt;=6.2,D68&lt;1.35,A68&gt;=5.65,D68&lt;1.55,F68&gt;=1.5),4.3,IF(AND(G68&lt;0.151,B68&lt;3.15,H68&lt;11.146,F68&gt;=2.5,A68&lt;7.05,D68&gt;=1.55,F68&gt;=1.5),5.5,IF(AND(H68&lt;15.52,B68&gt;=2.65,H68&gt;=11.146,F68&gt;=2.5,A68&lt;7.05,D68&gt;=1.55,F68&gt;=1.5),5.4,IF(AND(H68&gt;=15.52,B68&gt;=2.65,H68&gt;=11.146,F68&gt;=2.5,A68&lt;7.05,D68&gt;=1.55,F68&gt;=1.5),5.733,IF(AND(H68&lt;10.74,G68&gt;=0.151,B68&lt;3.15,H68&lt;11.146,F68&gt;=2.5,A68&lt;7.05,D68&gt;=1.55,F68&gt;=1.5),5.12,IF(AND(H68&gt;=10.74,G68&gt;=0.151,B68&lt;3.15,H68&lt;11.146,F68&gt;=2.5,A68&lt;7.05,D68&gt;=1.55,F68&gt;=1.5),4.9,"shouldnthappen")))))))))))))))))))))))))))))))))))</f>
        <v>4.75</v>
      </c>
      <c r="AS68" s="1" t="n">
        <f aca="false">IF(AND(F68&gt;=1.5,A68&lt;5.55),4.18,IF(AND(F68&gt;=2.5,B68&lt;2.75,A68&gt;=5.55),5.38,IF(AND(G68&gt;=0.587,B68&lt;3.75,F68&lt;1.5,A68&lt;5.55),1.48,IF(AND(H68&lt;6.51,B68&gt;=3.75,F68&lt;1.5,A68&lt;5.55),1.9,IF(AND(H68&gt;=6.51,B68&gt;=3.75,F68&lt;1.5,A68&lt;5.55),1.425,IF(AND(G68&gt;=0.868,F68&lt;2.5,B68&lt;2.75,A68&gt;=5.55),4.65,IF(AND(F68&lt;1.5,D68&lt;1.55,B68&gt;=2.75,A68&gt;=5.55),1.7,IF(AND(G68&gt;=0.857,D68&gt;=1.55,B68&gt;=2.75,A68&gt;=5.55),5.033,IF(AND(G68&gt;=0.518,G68&lt;0.587,B68&lt;3.75,F68&lt;1.5,A68&lt;5.55),1,IF(AND(D68&lt;1.05,G68&lt;0.868,F68&lt;2.5,B68&lt;2.75,A68&gt;=5.55),3.5,IF(AND(G68&lt;0.404,D68&gt;=1.05,G68&lt;0.868,F68&lt;2.5,B68&lt;2.75,A68&gt;=5.55),4.2,IF(AND(G68&gt;=0.404,D68&gt;=1.05,G68&lt;0.868,F68&lt;2.5,B68&lt;2.75,A68&gt;=5.55),3.94,IF(AND(F68&lt;2.5,B68&lt;2.95,F68&gt;=1.5,D68&lt;1.55,B68&gt;=2.75,A68&gt;=5.55),4.68,IF(AND(F68&gt;=2.5,B68&lt;2.95,F68&gt;=1.5,D68&lt;1.55,B68&gt;=2.75,A68&gt;=5.55),5.1,IF(AND(H68&lt;10.883,B68&gt;=2.95,F68&gt;=1.5,D68&lt;1.55,B68&gt;=2.75,A68&gt;=5.55),4.15,IF(AND(H68&gt;=10.883,B68&gt;=2.95,F68&gt;=1.5,D68&lt;1.55,B68&gt;=2.75,A68&gt;=5.55),4.5,IF(AND(H68&gt;=14.1,D68&lt;2.05,G68&lt;0.857,D68&gt;=1.55,B68&gt;=2.75,A68&gt;=5.55),6.6,IF(AND(G68&lt;0.063,B68&lt;3.15,G68&lt;0.518,G68&lt;0.587,B68&lt;3.75,F68&lt;1.5,A68&lt;5.55),1.4,IF(AND(G68&gt;=0.063,B68&lt;3.15,G68&lt;0.518,G68&lt;0.587,B68&lt;3.75,F68&lt;1.5,A68&lt;5.55),1.5,IF(AND(H68&gt;=10.563,B68&gt;=3.15,G68&lt;0.518,G68&lt;0.587,B68&lt;3.75,F68&lt;1.5,A68&lt;5.55),1.325,IF(AND(B68&lt;2.95,H68&lt;14.1,D68&lt;2.05,G68&lt;0.857,D68&gt;=1.55,B68&gt;=2.75,A68&gt;=5.55),6.125,IF(AND(A68&lt;6.65,G68&lt;0.364,D68&gt;=2.05,G68&lt;0.857,D68&gt;=1.55,B68&gt;=2.75,A68&gt;=5.55),5.45,IF(AND(G68&gt;=0.774,G68&gt;=0.364,D68&gt;=2.05,G68&lt;0.857,D68&gt;=1.55,B68&gt;=2.75,A68&gt;=5.55),5.4,IF(AND(H68&gt;=9.279,H68&lt;10.563,B68&gt;=3.15,G68&lt;0.518,G68&lt;0.587,B68&lt;3.75,F68&lt;1.5,A68&lt;5.55),1.475,IF(AND(D68&lt;1.65,B68&gt;=2.95,H68&lt;14.1,D68&lt;2.05,G68&lt;0.857,D68&gt;=1.55,B68&gt;=2.75,A68&gt;=5.55),5.8,IF(AND(B68&lt;3.15,A68&gt;=6.65,G68&lt;0.364,D68&gt;=2.05,G68&lt;0.857,D68&gt;=1.55,B68&gt;=2.75,A68&gt;=5.55),5.3,IF(AND(B68&gt;=3.15,A68&gt;=6.65,G68&lt;0.364,D68&gt;=2.05,G68&lt;0.857,D68&gt;=1.55,B68&gt;=2.75,A68&gt;=5.55),5.7,IF(AND(A68&gt;=6.75,G68&lt;0.774,G68&gt;=0.364,D68&gt;=2.05,G68&lt;0.857,D68&gt;=1.55,B68&gt;=2.75,A68&gt;=5.55),5.9,IF(AND(G68&lt;0.417,H68&lt;9.279,H68&lt;10.563,B68&gt;=3.15,G68&lt;0.518,G68&lt;0.587,B68&lt;3.75,F68&lt;1.5,A68&lt;5.55),1.4,IF(AND(G68&gt;=0.417,H68&lt;9.279,H68&lt;10.563,B68&gt;=3.15,G68&lt;0.518,G68&lt;0.587,B68&lt;3.75,F68&lt;1.5,A68&lt;5.55),1.3,IF(AND(A68&lt;6.3,D68&gt;=1.65,B68&gt;=2.95,H68&lt;14.1,D68&lt;2.05,G68&lt;0.857,D68&gt;=1.55,B68&gt;=2.75,A68&gt;=5.55),4.9,IF(AND(A68&gt;=6.3,D68&gt;=1.65,B68&gt;=2.95,H68&lt;14.1,D68&lt;2.05,G68&lt;0.857,D68&gt;=1.55,B68&gt;=2.75,A68&gt;=5.55),5.3,IF(AND(G68&gt;=0.657,A68&lt;6.75,G68&lt;0.774,G68&gt;=0.364,D68&gt;=2.05,G68&lt;0.857,D68&gt;=1.55,B68&gt;=2.75,A68&gt;=5.55),6,IF(AND(B68&lt;3.2,G68&lt;0.657,A68&lt;6.75,G68&lt;0.774,G68&gt;=0.364,D68&gt;=2.05,G68&lt;0.857,D68&gt;=1.55,B68&gt;=2.75,A68&gt;=5.55),5.6,IF(AND(B68&gt;=3.2,G68&lt;0.657,A68&lt;6.75,G68&lt;0.774,G68&gt;=0.364,D68&gt;=2.05,G68&lt;0.857,D68&gt;=1.55,B68&gt;=2.75,A68&gt;=5.55),5.65,"shouldnthappen")))))))))))))))))))))))))))))))))))</f>
        <v>4.5</v>
      </c>
      <c r="AT68" s="1" t="n">
        <f aca="false">IF(AND(H68&gt;=16.284,A68&gt;=5.55),6.533,IF(AND(G68&gt;=0.52,A68&lt;4.85,A68&lt;5.55),1.05,IF(AND(G68&lt;0.227,G68&lt;0.52,A68&lt;4.85,A68&lt;5.55),1.4,IF(AND(G68&gt;=0.227,G68&lt;0.52,A68&lt;4.85,A68&lt;5.55),1.3,IF(AND(D68&gt;=0.45,F68&lt;1.5,A68&gt;=4.85,A68&lt;5.55),1.667,IF(AND(B68&gt;=2.75,F68&gt;=1.5,A68&gt;=4.85,A68&lt;5.55),4.5,IF(AND(F68&lt;2.5,B68&gt;=3.15,H68&lt;16.284,A68&gt;=5.55),4.7,IF(AND(G68&gt;=0.934,D68&lt;0.45,F68&lt;1.5,A68&gt;=4.85,A68&lt;5.55),1.7,IF(AND(D68&gt;=1.2,B68&lt;2.75,F68&gt;=1.5,A68&gt;=4.85,A68&lt;5.55),4.25,IF(AND(G68&gt;=0.774,F68&gt;=2.5,B68&gt;=3.15,H68&lt;16.284,A68&gt;=5.55),5.4,IF(AND(B68&lt;3.1,G68&lt;0.934,D68&lt;0.45,F68&lt;1.5,A68&gt;=4.85,A68&lt;5.55),1.6,IF(AND(D68&lt;1.05,D68&lt;1.2,B68&lt;2.75,F68&gt;=1.5,A68&gt;=4.85,A68&lt;5.55),3.433,IF(AND(D68&gt;=1.05,D68&lt;1.2,B68&lt;2.75,F68&gt;=1.5,A68&gt;=4.85,A68&lt;5.55),3.267,IF(AND(H68&lt;8.486,D68&lt;1.35,F68&lt;2.5,B68&lt;3.15,H68&lt;16.284,A68&gt;=5.55),3.85,IF(AND(D68&gt;=1.55,D68&gt;=1.35,F68&lt;2.5,B68&lt;3.15,H68&lt;16.284,A68&gt;=5.55),5.1,IF(AND(H68&lt;10.464,A68&lt;6.35,F68&gt;=2.5,B68&lt;3.15,H68&lt;16.284,A68&gt;=5.55),5.08,IF(AND(H68&gt;=10.464,A68&lt;6.35,F68&gt;=2.5,B68&lt;3.15,H68&lt;16.284,A68&gt;=5.55),4.9,IF(AND(D68&lt;1.85,A68&gt;=6.35,F68&gt;=2.5,B68&lt;3.15,H68&lt;16.284,A68&gt;=5.55),5.8,IF(AND(H68&gt;=10.393,G68&lt;0.774,F68&gt;=2.5,B68&gt;=3.15,H68&lt;16.284,A68&gt;=5.55),5.425,IF(AND(B68&lt;2.6,H68&gt;=8.486,D68&lt;1.35,F68&lt;2.5,B68&lt;3.15,H68&lt;16.284,A68&gt;=5.55),3.9,IF(AND(G68&gt;=0.567,D68&lt;1.55,D68&gt;=1.35,F68&lt;2.5,B68&lt;3.15,H68&lt;16.284,A68&gt;=5.55),4.4,IF(AND(B68&lt;3.25,H68&lt;10.393,G68&lt;0.774,F68&gt;=2.5,B68&gt;=3.15,H68&lt;16.284,A68&gt;=5.55),5.7,IF(AND(B68&gt;=3.25,H68&lt;10.393,G68&lt;0.774,F68&gt;=2.5,B68&gt;=3.15,H68&lt;16.284,A68&gt;=5.55),5.98,IF(AND(G68&lt;0.079,G68&lt;0.338,B68&gt;=3.1,G68&lt;0.934,D68&lt;0.45,F68&lt;1.5,A68&gt;=4.85,A68&lt;5.55),1.425,IF(AND(B68&lt;3.35,G68&gt;=0.338,B68&gt;=3.1,G68&lt;0.934,D68&lt;0.45,F68&lt;1.5,A68&gt;=4.85,A68&lt;5.55),1.4,IF(AND(G68&lt;0.404,B68&gt;=2.6,H68&gt;=8.486,D68&lt;1.35,F68&lt;2.5,B68&lt;3.15,H68&lt;16.284,A68&gt;=5.55),4.3,IF(AND(G68&gt;=0.404,B68&gt;=2.6,H68&gt;=8.486,D68&lt;1.35,F68&lt;2.5,B68&lt;3.15,H68&lt;16.284,A68&gt;=5.55),4.025,IF(AND(B68&gt;=3.05,G68&lt;0.567,D68&lt;1.55,D68&gt;=1.35,F68&lt;2.5,B68&lt;3.15,H68&lt;16.284,A68&gt;=5.55),4.7,IF(AND(A68&lt;6.45,H68&lt;10.667,D68&gt;=1.85,A68&gt;=6.35,F68&gt;=2.5,B68&lt;3.15,H68&lt;16.284,A68&gt;=5.55),5.3,IF(AND(A68&gt;=6.45,H68&lt;10.667,D68&gt;=1.85,A68&gt;=6.35,F68&gt;=2.5,B68&lt;3.15,H68&lt;16.284,A68&gt;=5.55),5.167,IF(AND(B68&lt;2.95,H68&gt;=10.667,D68&gt;=1.85,A68&gt;=6.35,F68&gt;=2.5,B68&lt;3.15,H68&lt;16.284,A68&gt;=5.55),5.6,IF(AND(B68&gt;=2.95,H68&gt;=10.667,D68&gt;=1.85,A68&gt;=6.35,F68&gt;=2.5,B68&lt;3.15,H68&lt;16.284,A68&gt;=5.55),5.5,IF(AND(H68&lt;10.325,G68&gt;=0.079,G68&lt;0.338,B68&gt;=3.1,G68&lt;0.934,D68&lt;0.45,F68&lt;1.5,A68&gt;=4.85,A68&lt;5.55),1.5,IF(AND(G68&lt;0.385,B68&gt;=3.35,G68&gt;=0.338,B68&gt;=3.1,G68&lt;0.934,D68&lt;0.45,F68&lt;1.5,A68&gt;=4.85,A68&lt;5.55),1.5,IF(AND(G68&gt;=0.385,B68&gt;=3.35,G68&gt;=0.338,B68&gt;=3.1,G68&lt;0.934,D68&lt;0.45,F68&lt;1.5,A68&gt;=4.85,A68&lt;5.55),1.42,IF(AND(B68&lt;2.5,B68&lt;3.05,G68&lt;0.567,D68&lt;1.55,D68&gt;=1.35,F68&lt;2.5,B68&lt;3.15,H68&lt;16.284,A68&gt;=5.55),4.5,IF(AND(B68&gt;=2.5,B68&lt;3.05,G68&lt;0.567,D68&lt;1.55,D68&gt;=1.35,F68&lt;2.5,B68&lt;3.15,H68&lt;16.284,A68&gt;=5.55),4.56,IF(AND(H68&lt;12.506,H68&gt;=10.325,G68&gt;=0.079,G68&lt;0.338,B68&gt;=3.1,G68&lt;0.934,D68&lt;0.45,F68&lt;1.5,A68&gt;=4.85,A68&lt;5.55),1.2,IF(AND(H68&gt;=12.506,H68&gt;=10.325,G68&gt;=0.079,G68&lt;0.338,B68&gt;=3.1,G68&lt;0.934,D68&lt;0.45,F68&lt;1.5,A68&gt;=4.85,A68&lt;5.55),1.3,"shouldnthappen")))))))))))))))))))))))))))))))))))))))</f>
        <v>4.4</v>
      </c>
      <c r="AU68" s="1" t="n">
        <f aca="false">IF(AND(G68&gt;=0.52,B68&lt;3.05,F68&lt;1.5),1.1,IF(AND(G68&lt;0.35,G68&lt;0.52,B68&lt;3.05,F68&lt;1.5),1.4,IF(AND(G68&gt;=0.35,G68&lt;0.52,B68&lt;3.05,F68&lt;1.5),1.3,IF(AND(G68&gt;=0.227,G68&lt;0.347,B68&gt;=3.05,F68&lt;1.5),1.32,IF(AND(H68&lt;6.417,G68&gt;=0.347,B68&gt;=3.05,F68&lt;1.5),1.7,IF(AND(A68&gt;=7.25,A68&gt;=6.6,F68&gt;=2.5,F68&gt;=1.5),6.35,IF(AND(G68&lt;0.11,G68&lt;0.227,G68&lt;0.347,B68&gt;=3.05,F68&lt;1.5),1.333,IF(AND(H68&lt;9.441,H68&gt;=6.417,G68&gt;=0.347,B68&gt;=3.05,F68&lt;1.5),1.425,IF(AND(B68&lt;2.75,G68&lt;0.451,H68&lt;10.266,F68&lt;2.5,F68&gt;=1.5),4,IF(AND(B68&gt;=2.75,G68&lt;0.451,H68&lt;10.266,F68&lt;2.5,F68&gt;=1.5),4.433,IF(AND(G68&gt;=0.865,G68&gt;=0.451,H68&lt;10.266,F68&lt;2.5,F68&gt;=1.5),4.2,IF(AND(B68&lt;2.45,H68&lt;13.665,H68&gt;=10.266,F68&lt;2.5,F68&gt;=1.5),3.7,IF(AND(G68&lt;0.302,H68&gt;=13.665,H68&gt;=10.266,F68&lt;2.5,F68&gt;=1.5),5,IF(AND(B68&lt;2.9,A68&lt;6.1,A68&lt;6.6,F68&gt;=2.5,F68&gt;=1.5),5.06,IF(AND(B68&gt;=2.9,A68&lt;6.1,A68&lt;6.6,F68&gt;=2.5,F68&gt;=1.5),4.8,IF(AND(B68&lt;3.05,A68&gt;=6.1,A68&lt;6.6,F68&gt;=2.5,F68&gt;=1.5),5.6,IF(AND(B68&gt;=3.05,A68&gt;=6.1,A68&lt;6.6,F68&gt;=2.5,F68&gt;=1.5),5.267,IF(AND(H68&gt;=14.564,A68&lt;7.25,A68&gt;=6.6,F68&gt;=2.5,F68&gt;=1.5),5.6,IF(AND(H68&gt;=14.309,G68&gt;=0.11,G68&lt;0.227,G68&lt;0.347,B68&gt;=3.05,F68&lt;1.5),1.7,IF(AND(D68&lt;0.4,H68&gt;=9.441,H68&gt;=6.417,G68&gt;=0.347,B68&gt;=3.05,F68&lt;1.5),1.5,IF(AND(D68&gt;=0.4,H68&gt;=9.441,H68&gt;=6.417,G68&gt;=0.347,B68&gt;=3.05,F68&lt;1.5),1.633,IF(AND(A68&lt;5.35,G68&lt;0.865,G68&gt;=0.451,H68&lt;10.266,F68&lt;2.5,F68&gt;=1.5),3.15,IF(AND(D68&lt;1.45,G68&gt;=0.302,H68&gt;=13.665,H68&gt;=10.266,F68&lt;2.5,F68&gt;=1.5),4.74,IF(AND(D68&gt;=1.45,G68&gt;=0.302,H68&gt;=13.665,H68&gt;=10.266,F68&lt;2.5,F68&gt;=1.5),4.567,IF(AND(H68&lt;8.836,H68&lt;14.564,A68&lt;7.25,A68&gt;=6.6,F68&gt;=2.5,F68&gt;=1.5),5.7,IF(AND(H68&gt;=8.836,H68&lt;14.564,A68&lt;7.25,A68&gt;=6.6,F68&gt;=2.5,F68&gt;=1.5),5.9,IF(AND(H68&lt;11.53,H68&lt;14.309,G68&gt;=0.11,G68&lt;0.227,G68&lt;0.347,B68&gt;=3.05,F68&lt;1.5),1.5,IF(AND(H68&gt;=11.53,H68&lt;14.309,G68&gt;=0.11,G68&lt;0.227,G68&lt;0.347,B68&gt;=3.05,F68&lt;1.5),1.467,IF(AND(H68&lt;9.386,A68&gt;=5.35,G68&lt;0.865,G68&gt;=0.451,H68&lt;10.266,F68&lt;2.5,F68&gt;=1.5),3.56,IF(AND(H68&gt;=9.386,A68&gt;=5.35,G68&lt;0.865,G68&gt;=0.451,H68&lt;10.266,F68&lt;2.5,F68&gt;=1.5),4.2,IF(AND(H68&lt;11.036,D68&lt;1.45,B68&gt;=2.45,H68&lt;13.665,H68&gt;=10.266,F68&lt;2.5,F68&gt;=1.5),4.45,IF(AND(H68&gt;=11.036,D68&lt;1.45,B68&gt;=2.45,H68&lt;13.665,H68&gt;=10.266,F68&lt;2.5,F68&gt;=1.5),4.1,IF(AND(G68&gt;=0.585,D68&gt;=1.45,B68&gt;=2.45,H68&lt;13.665,H68&gt;=10.266,F68&lt;2.5,F68&gt;=1.5),4.9,IF(AND(H68&lt;11.743,G68&lt;0.585,D68&gt;=1.45,B68&gt;=2.45,H68&lt;13.665,H68&gt;=10.266,F68&lt;2.5,F68&gt;=1.5),4.7,IF(AND(H68&gt;=11.743,G68&lt;0.585,D68&gt;=1.45,B68&gt;=2.45,H68&lt;13.665,H68&gt;=10.266,F68&lt;2.5,F68&gt;=1.5),4.5,"shouldnthappen")))))))))))))))))))))))))))))))))))</f>
        <v>4.1</v>
      </c>
      <c r="AV68" s="1" t="n">
        <f aca="false">IF(AND(G68&gt;=0.356,F68&gt;=1.5,A68&lt;5.75),3.52,IF(AND(A68&lt;7.25,A68&gt;=7.1,A68&gt;=5.75),5.875,IF(AND(A68&gt;=7.25,A68&gt;=7.1,A68&gt;=5.75),6.5,IF(AND(D68&gt;=0.35,G68&gt;=0.586,F68&lt;1.5,A68&lt;5.75),1.8,IF(AND(D68&lt;1.4,G68&lt;0.356,F68&gt;=1.5,A68&lt;5.75),4.2,IF(AND(D68&gt;=1.4,G68&lt;0.356,F68&gt;=1.5,A68&lt;5.75),4.5,IF(AND(H68&gt;=11.218,A68&lt;5.05,G68&lt;0.586,F68&lt;1.5,A68&lt;5.75),1.225,IF(AND(G68&gt;=0.253,A68&gt;=5.05,G68&lt;0.586,F68&lt;1.5,A68&lt;5.75),1.3,IF(AND(B68&gt;=3.75,D68&lt;0.35,G68&gt;=0.586,F68&lt;1.5,A68&lt;5.75),1.567,IF(AND(B68&lt;2.85,D68&lt;1.35,D68&lt;1.65,A68&lt;7.1,A68&gt;=5.75),4.26,IF(AND(B68&gt;=2.85,D68&lt;1.35,D68&lt;1.65,A68&lt;7.1,A68&gt;=5.75),4.45,IF(AND(A68&lt;6.05,H68&lt;12.921,D68&gt;=1.65,A68&lt;7.1,A68&gt;=5.75),5.1,IF(AND(H68&gt;=15.338,H68&gt;=12.921,D68&gt;=1.65,A68&lt;7.1,A68&gt;=5.75),5.55,IF(AND(G68&lt;0.418,H68&lt;11.218,A68&lt;5.05,G68&lt;0.586,F68&lt;1.5,A68&lt;5.75),1.42,IF(AND(G68&gt;=0.418,H68&lt;11.218,A68&lt;5.05,G68&lt;0.586,F68&lt;1.5,A68&lt;5.75),1.3,IF(AND(H68&gt;=13.321,G68&lt;0.253,A68&gt;=5.05,G68&lt;0.586,F68&lt;1.5,A68&lt;5.75),1.7,IF(AND(H68&lt;6.089,B68&lt;3.75,D68&lt;0.35,G68&gt;=0.586,F68&lt;1.5,A68&lt;5.75),1.7,IF(AND(H68&gt;=6.089,B68&lt;3.75,D68&lt;0.35,G68&gt;=0.586,F68&lt;1.5,A68&lt;5.75),1.5,IF(AND(B68&lt;2.9,D68&lt;1.45,D68&gt;=1.35,D68&lt;1.65,A68&lt;7.1,A68&gt;=5.75),4.8,IF(AND(B68&gt;=2.9,D68&lt;1.45,D68&gt;=1.35,D68&lt;1.65,A68&lt;7.1,A68&gt;=5.75),4.475,IF(AND(B68&lt;2.5,D68&gt;=1.45,D68&gt;=1.35,D68&lt;1.65,A68&lt;7.1,A68&gt;=5.75),4.5,IF(AND(H68&lt;8.884,A68&gt;=6.05,H68&lt;12.921,D68&gt;=1.65,A68&lt;7.1,A68&gt;=5.75),5.4,IF(AND(A68&lt;6.3,H68&lt;15.338,H68&gt;=12.921,D68&gt;=1.65,A68&lt;7.1,A68&gt;=5.75),4.967,IF(AND(A68&gt;=6.3,H68&lt;15.338,H68&gt;=12.921,D68&gt;=1.65,A68&lt;7.1,A68&gt;=5.75),5.133,IF(AND(H68&lt;10.826,H68&lt;13.321,G68&lt;0.253,A68&gt;=5.05,G68&lt;0.586,F68&lt;1.5,A68&lt;5.75),1.5,IF(AND(H68&gt;=10.826,H68&lt;13.321,G68&lt;0.253,A68&gt;=5.05,G68&lt;0.586,F68&lt;1.5,A68&lt;5.75),1.4,IF(AND(H68&lt;7.47,B68&gt;=2.5,D68&gt;=1.45,D68&gt;=1.35,D68&lt;1.65,A68&lt;7.1,A68&gt;=5.75),5.1,IF(AND(H68&gt;=7.47,B68&gt;=2.5,D68&gt;=1.45,D68&gt;=1.35,D68&lt;1.65,A68&lt;7.1,A68&gt;=5.75),4.725,IF(AND(H68&lt;9.637,H68&gt;=8.884,A68&gt;=6.05,H68&lt;12.921,D68&gt;=1.65,A68&lt;7.1,A68&gt;=5.75),5.9,IF(AND(B68&lt;2.6,H68&gt;=9.637,H68&gt;=8.884,A68&gt;=6.05,H68&lt;12.921,D68&gt;=1.65,A68&lt;7.1,A68&gt;=5.75),5.8,IF(AND(B68&lt;2.75,B68&gt;=2.6,H68&gt;=9.637,H68&gt;=8.884,A68&gt;=6.05,H68&lt;12.921,D68&gt;=1.65,A68&lt;7.1,A68&gt;=5.75),5.3,IF(AND(D68&lt;2.25,B68&gt;=2.75,B68&gt;=2.6,H68&gt;=9.637,H68&gt;=8.884,A68&gt;=6.05,H68&lt;12.921,D68&gt;=1.65,A68&lt;7.1,A68&gt;=5.75),5.6,IF(AND(D68&gt;=2.25,B68&gt;=2.75,B68&gt;=2.6,H68&gt;=9.637,H68&gt;=8.884,A68&gt;=6.05,H68&lt;12.921,D68&gt;=1.65,A68&lt;7.1,A68&gt;=5.75),5.5,"shouldnthappen")))))))))))))))))))))))))))))))))</f>
        <v>4.475</v>
      </c>
      <c r="AW68" s="1" t="n">
        <f aca="false">IF(AND(G68&gt;=0.905,F68&lt;1.5),1.767,IF(AND(H68&gt;=16.674,F68&gt;=1.5),6.55,IF(AND(A68&lt;4.35,H68&lt;14.344,G68&lt;0.905,F68&lt;1.5),1.1,IF(AND(B68&lt;3.65,H68&gt;=14.344,G68&lt;0.905,F68&lt;1.5),1.5,IF(AND(B68&gt;=3.65,H68&gt;=14.344,G68&lt;0.905,F68&lt;1.5),1.65,IF(AND(B68&lt;2.6,F68&gt;=2.5,H68&lt;16.674,F68&gt;=1.5),4.5,IF(AND(D68&gt;=0.45,A68&gt;=4.35,H68&lt;14.344,G68&lt;0.905,F68&lt;1.5),1.65,IF(AND(D68&lt;1.15,A68&lt;5.9,F68&lt;2.5,H68&lt;16.674,F68&gt;=1.5),3.56,IF(AND(B68&lt;2.75,A68&gt;=5.9,F68&lt;2.5,H68&lt;16.674,F68&gt;=1.5),5,IF(AND(H68&lt;13.531,B68&gt;=2.75,A68&gt;=5.9,F68&lt;2.5,H68&lt;16.674,F68&gt;=1.5),4.333,IF(AND(B68&lt;3.2,G68&gt;=0.669,B68&gt;=2.6,F68&gt;=2.5,H68&lt;16.674,F68&gt;=1.5),5.08,IF(AND(B68&gt;=3.2,G68&gt;=0.669,B68&gt;=2.6,F68&gt;=2.5,H68&lt;16.674,F68&gt;=1.5),5.4,IF(AND(B68&lt;3.15,A68&lt;5.05,D68&lt;0.45,A68&gt;=4.35,H68&lt;14.344,G68&lt;0.905,F68&lt;1.5),1.45,IF(AND(A68&gt;=5.55,A68&gt;=5.05,D68&lt;0.45,A68&gt;=4.35,H68&lt;14.344,G68&lt;0.905,F68&lt;1.5),1.5,IF(AND(A68&lt;5.55,A68&lt;5.65,D68&gt;=1.15,A68&lt;5.9,F68&lt;2.5,H68&lt;16.674,F68&gt;=1.5),3.95,IF(AND(A68&gt;=5.55,A68&lt;5.65,D68&gt;=1.15,A68&lt;5.9,F68&lt;2.5,H68&lt;16.674,F68&gt;=1.5),3.82,IF(AND(G68&lt;0.39,A68&gt;=5.65,D68&gt;=1.15,A68&lt;5.9,F68&lt;2.5,H68&lt;16.674,F68&gt;=1.5),4.35,IF(AND(G68&gt;=0.39,A68&gt;=5.65,D68&gt;=1.15,A68&lt;5.9,F68&lt;2.5,H68&lt;16.674,F68&gt;=1.5),3.95,IF(AND(G68&lt;0.466,H68&gt;=13.531,B68&gt;=2.75,A68&gt;=5.9,F68&lt;2.5,H68&lt;16.674,F68&gt;=1.5),4.8,IF(AND(G68&gt;=0.466,H68&gt;=13.531,B68&gt;=2.75,A68&gt;=5.9,F68&lt;2.5,H68&lt;16.674,F68&gt;=1.5),4.7,IF(AND(H68&lt;10.144,D68&lt;2.05,G68&lt;0.669,B68&gt;=2.6,F68&gt;=2.5,H68&lt;16.674,F68&gt;=1.5),5.3,IF(AND(H68&gt;=10.144,D68&lt;2.05,G68&lt;0.669,B68&gt;=2.6,F68&gt;=2.5,H68&lt;16.674,F68&gt;=1.5),5.133,IF(AND(D68&gt;=2.45,D68&gt;=2.05,G68&lt;0.669,B68&gt;=2.6,F68&gt;=2.5,H68&lt;16.674,F68&gt;=1.5),5.9,IF(AND(B68&lt;3.25,B68&gt;=3.15,A68&lt;5.05,D68&lt;0.45,A68&gt;=4.35,H68&lt;14.344,G68&lt;0.905,F68&lt;1.5),1.2,IF(AND(B68&gt;=3.25,B68&gt;=3.15,A68&lt;5.05,D68&lt;0.45,A68&gt;=4.35,H68&lt;14.344,G68&lt;0.905,F68&lt;1.5),1.36,IF(AND(B68&gt;=3.8,A68&lt;5.55,A68&gt;=5.05,D68&lt;0.45,A68&gt;=4.35,H68&lt;14.344,G68&lt;0.905,F68&lt;1.5),1.3,IF(AND(G68&lt;0.05,B68&lt;3.8,A68&lt;5.55,A68&gt;=5.05,D68&lt;0.45,A68&gt;=4.35,H68&lt;14.344,G68&lt;0.905,F68&lt;1.5),1.4,IF(AND(G68&lt;0.107,G68&lt;0.395,D68&lt;2.45,D68&gt;=2.05,G68&lt;0.669,B68&gt;=2.6,F68&gt;=2.5,H68&lt;16.674,F68&gt;=1.5),5.667,IF(AND(G68&lt;0.537,G68&gt;=0.395,D68&lt;2.45,D68&gt;=2.05,G68&lt;0.669,B68&gt;=2.6,F68&gt;=2.5,H68&lt;16.674,F68&gt;=1.5),5.6,IF(AND(G68&gt;=0.537,G68&gt;=0.395,D68&lt;2.45,D68&gt;=2.05,G68&lt;0.669,B68&gt;=2.6,F68&gt;=2.5,H68&lt;16.674,F68&gt;=1.5),5.775,IF(AND(B68&lt;3.6,G68&gt;=0.05,B68&lt;3.8,A68&lt;5.55,A68&gt;=5.05,D68&lt;0.45,A68&gt;=4.35,H68&lt;14.344,G68&lt;0.905,F68&lt;1.5),1.475,IF(AND(B68&gt;=3.6,G68&gt;=0.05,B68&lt;3.8,A68&lt;5.55,A68&gt;=5.05,D68&lt;0.45,A68&gt;=4.35,H68&lt;14.344,G68&lt;0.905,F68&lt;1.5),1.5,IF(AND(G68&lt;0.312,G68&gt;=0.107,G68&lt;0.395,D68&lt;2.45,D68&gt;=2.05,G68&lt;0.669,B68&gt;=2.6,F68&gt;=2.5,H68&lt;16.674,F68&gt;=1.5),5.18,IF(AND(G68&gt;=0.312,G68&gt;=0.107,G68&lt;0.395,D68&lt;2.45,D68&gt;=2.05,G68&lt;0.669,B68&gt;=2.6,F68&gt;=2.5,H68&lt;16.674,F68&gt;=1.5),5.4,"shouldnthappen"))))))))))))))))))))))))))))))))))</f>
        <v>4.333</v>
      </c>
      <c r="AX68" s="1" t="n">
        <f aca="false">IF(AND(D68&gt;=1.3,B68&gt;=3.45),6.25,IF(AND(B68&lt;2.75,A68&lt;5.25,B68&lt;3.45),3.9,IF(AND(D68&lt;0.25,D68&lt;1.3,B68&gt;=3.45),1.16,IF(AND(A68&gt;=5.05,B68&gt;=2.75,A68&lt;5.25,B68&lt;3.45),1.7,IF(AND(D68&lt;0.7,F68&lt;2.5,A68&gt;=5.25,B68&lt;3.45),1.5,IF(AND(H68&gt;=16.284,F68&gt;=2.5,A68&gt;=5.25,B68&lt;3.45),6.6,IF(AND(G68&lt;0.123,D68&gt;=0.25,D68&lt;1.3,B68&gt;=3.45),1.3,IF(AND(A68&lt;4.5,A68&lt;5.05,B68&gt;=2.75,A68&lt;5.25,B68&lt;3.45),1.3,IF(AND(A68&lt;5.05,G68&gt;=0.123,D68&gt;=0.25,D68&lt;1.3,B68&gt;=3.45),1.6,IF(AND(B68&lt;3.15,A68&gt;=4.5,A68&lt;5.05,B68&gt;=2.75,A68&lt;5.25,B68&lt;3.45),1.54,IF(AND(B68&gt;=3.15,A68&gt;=4.5,A68&lt;5.05,B68&gt;=2.75,A68&lt;5.25,B68&lt;3.45),1.35,IF(AND(D68&gt;=1.4,A68&lt;5.9,D68&gt;=0.7,F68&lt;2.5,A68&gt;=5.25,B68&lt;3.45),4.5,IF(AND(D68&gt;=1.55,A68&gt;=5.9,D68&gt;=0.7,F68&lt;2.5,A68&gt;=5.25,B68&lt;3.45),4.95,IF(AND(G68&gt;=0.682,D68&gt;=2.05,H68&lt;16.284,F68&gt;=2.5,A68&gt;=5.25,B68&lt;3.45),5.26,IF(AND(A68&lt;5.4,A68&gt;=5.05,G68&gt;=0.123,D68&gt;=0.25,D68&lt;1.3,B68&gt;=3.45),1.64,IF(AND(A68&gt;=5.4,A68&gt;=5.05,G68&gt;=0.123,D68&gt;=0.25,D68&lt;1.3,B68&gt;=3.45),1.6,IF(AND(G68&lt;0.372,D68&lt;1.4,A68&lt;5.9,D68&gt;=0.7,F68&lt;2.5,A68&gt;=5.25,B68&lt;3.45),4.175,IF(AND(D68&lt;1.35,D68&lt;1.55,A68&gt;=5.9,D68&gt;=0.7,F68&lt;2.5,A68&gt;=5.25,B68&lt;3.45),4.2,IF(AND(B68&lt;2.35,G68&lt;0.596,D68&lt;2.05,H68&lt;16.284,F68&gt;=2.5,A68&gt;=5.25,B68&lt;3.45),5,IF(AND(G68&gt;=0.888,G68&gt;=0.596,D68&lt;2.05,H68&lt;16.284,F68&gt;=2.5,A68&gt;=5.25,B68&lt;3.45),4.8,IF(AND(A68&gt;=6.85,G68&lt;0.682,D68&gt;=2.05,H68&lt;16.284,F68&gt;=2.5,A68&gt;=5.25,B68&lt;3.45),5.4,IF(AND(A68&gt;=5.75,G68&gt;=0.372,D68&lt;1.4,A68&lt;5.9,D68&gt;=0.7,F68&lt;2.5,A68&gt;=5.25,B68&lt;3.45),3.933,IF(AND(A68&gt;=6.75,D68&gt;=1.35,D68&lt;1.55,A68&gt;=5.9,D68&gt;=0.7,F68&lt;2.5,A68&gt;=5.25,B68&lt;3.45),4.8,IF(AND(H68&lt;11.084,B68&gt;=2.35,G68&lt;0.596,D68&lt;2.05,H68&lt;16.284,F68&gt;=2.5,A68&gt;=5.25,B68&lt;3.45),5.3,IF(AND(H68&lt;8.435,G68&lt;0.888,G68&gt;=0.596,D68&lt;2.05,H68&lt;16.284,F68&gt;=2.5,A68&gt;=5.25,B68&lt;3.45),5.1,IF(AND(H68&gt;=8.435,G68&lt;0.888,G68&gt;=0.596,D68&lt;2.05,H68&lt;16.284,F68&gt;=2.5,A68&gt;=5.25,B68&lt;3.45),4.94,IF(AND(B68&lt;3.15,A68&lt;6.85,G68&lt;0.682,D68&gt;=2.05,H68&lt;16.284,F68&gt;=2.5,A68&gt;=5.25,B68&lt;3.45),5.6,IF(AND(B68&gt;=3.15,A68&lt;6.85,G68&lt;0.682,D68&gt;=2.05,H68&lt;16.284,F68&gt;=2.5,A68&gt;=5.25,B68&lt;3.45),5.74,IF(AND(G68&lt;0.572,A68&lt;5.75,G68&gt;=0.372,D68&lt;1.4,A68&lt;5.9,D68&gt;=0.7,F68&lt;2.5,A68&gt;=5.25,B68&lt;3.45),3.7,IF(AND(D68&lt;1.45,A68&lt;6.75,D68&gt;=1.35,D68&lt;1.55,A68&gt;=5.9,D68&gt;=0.7,F68&lt;2.5,A68&gt;=5.25,B68&lt;3.45),4.46,IF(AND(D68&gt;=1.45,A68&lt;6.75,D68&gt;=1.35,D68&lt;1.55,A68&gt;=5.9,D68&gt;=0.7,F68&lt;2.5,A68&gt;=5.25,B68&lt;3.45),4.567,IF(AND(H68&lt;12.532,H68&gt;=11.084,B68&gt;=2.35,G68&lt;0.596,D68&lt;2.05,H68&lt;16.284,F68&gt;=2.5,A68&gt;=5.25,B68&lt;3.45),5.8,IF(AND(H68&gt;=12.532,H68&gt;=11.084,B68&gt;=2.35,G68&lt;0.596,D68&lt;2.05,H68&lt;16.284,F68&gt;=2.5,A68&gt;=5.25,B68&lt;3.45),5.667,IF(AND(A68&gt;=5.65,G68&gt;=0.572,A68&lt;5.75,G68&gt;=0.372,D68&lt;1.4,A68&lt;5.9,D68&gt;=0.7,F68&lt;2.5,A68&gt;=5.25,B68&lt;3.45),4.2,IF(AND(G68&lt;0.862,A68&lt;5.65,G68&gt;=0.572,A68&lt;5.75,G68&gt;=0.372,D68&lt;1.4,A68&lt;5.9,D68&gt;=0.7,F68&lt;2.5,A68&gt;=5.25,B68&lt;3.45),3.9,IF(AND(G68&gt;=0.862,A68&lt;5.65,G68&gt;=0.572,A68&lt;5.75,G68&gt;=0.372,D68&lt;1.4,A68&lt;5.9,D68&gt;=0.7,F68&lt;2.5,A68&gt;=5.25,B68&lt;3.45),4,"shouldnthappen"))))))))))))))))))))))))))))))))))))</f>
        <v>4.46</v>
      </c>
      <c r="AY68" s="1" t="n">
        <f aca="false">IF(AND(H68&gt;=8.233,D68&gt;=0.8,A68&lt;5.55),3.525,IF(AND(B68&lt;2.9,H68&gt;=15.534,A68&gt;=5.55),4.8,IF(AND(H68&gt;=12.259,A68&lt;4.75,D68&lt;0.8,A68&lt;5.55),1.25,IF(AND(B68&gt;=3.85,A68&gt;=4.75,D68&lt;0.8,A68&lt;5.55),1.425,IF(AND(D68&lt;1.55,H68&lt;8.233,D68&gt;=0.8,A68&lt;5.55),3.975,IF(AND(D68&gt;=1.55,H68&lt;8.233,D68&gt;=0.8,A68&lt;5.55),4.5,IF(AND(D68&lt;0.65,D68&lt;1.7,H68&lt;15.534,A68&gt;=5.55),1.7,IF(AND(A68&gt;=7.05,D68&gt;=1.7,H68&lt;15.534,A68&gt;=5.55),6.3,IF(AND(B68&gt;=3.35,B68&gt;=2.9,H68&gt;=15.534,A68&gt;=5.55),5.4,IF(AND(B68&lt;3.1,H68&lt;12.259,A68&lt;4.75,D68&lt;0.8,A68&lt;5.55),1.367,IF(AND(B68&gt;=3.1,H68&lt;12.259,A68&lt;4.75,D68&lt;0.8,A68&lt;5.55),1.4,IF(AND(G68&gt;=0.905,B68&lt;3.85,A68&gt;=4.75,D68&lt;0.8,A68&lt;5.55),1.9,IF(AND(H68&lt;15.681,B68&lt;3.35,B68&gt;=2.9,H68&gt;=15.534,A68&gt;=5.55),5.8,IF(AND(H68&gt;=15.681,B68&lt;3.35,B68&gt;=2.9,H68&gt;=15.534,A68&gt;=5.55),5.7,IF(AND(H68&gt;=14.877,G68&lt;0.905,B68&lt;3.85,A68&gt;=4.75,D68&lt;0.8,A68&lt;5.55),1.3,IF(AND(D68&gt;=1.25,B68&lt;2.65,D68&gt;=0.65,D68&lt;1.7,H68&lt;15.534,A68&gt;=5.55),4.433,IF(AND(G68&gt;=0.622,B68&lt;3.15,A68&lt;7.05,D68&gt;=1.7,H68&lt;15.534,A68&gt;=5.55),5.08,IF(AND(H68&gt;=13.42,B68&gt;=3.15,A68&lt;7.05,D68&gt;=1.7,H68&lt;15.534,A68&gt;=5.55),5.1,IF(AND(G68&lt;0.265,H68&lt;14.877,G68&lt;0.905,B68&lt;3.85,A68&gt;=4.75,D68&lt;0.8,A68&lt;5.55),1.2,IF(AND(A68&lt;5.75,D68&lt;1.25,B68&lt;2.65,D68&gt;=0.65,D68&lt;1.7,H68&lt;15.534,A68&gt;=5.55),3.7,IF(AND(A68&gt;=5.75,D68&lt;1.25,B68&lt;2.65,D68&gt;=0.65,D68&lt;1.7,H68&lt;15.534,A68&gt;=5.55),4,IF(AND(G68&gt;=0.652,D68&lt;1.35,B68&gt;=2.65,D68&gt;=0.65,D68&lt;1.7,H68&lt;15.534,A68&gt;=5.55),3.6,IF(AND(H68&lt;7.47,D68&gt;=1.35,B68&gt;=2.65,D68&gt;=0.65,D68&lt;1.7,H68&lt;15.534,A68&gt;=5.55),5.1,IF(AND(H68&lt;10.914,G68&lt;0.622,B68&lt;3.15,A68&lt;7.05,D68&gt;=1.7,H68&lt;15.534,A68&gt;=5.55),5.36,IF(AND(H68&gt;=10.914,G68&lt;0.622,B68&lt;3.15,A68&lt;7.05,D68&gt;=1.7,H68&lt;15.534,A68&gt;=5.55),5.64,IF(AND(G68&gt;=0.657,H68&lt;13.42,B68&gt;=3.15,A68&lt;7.05,D68&gt;=1.7,H68&lt;15.534,A68&gt;=5.55),6,IF(AND(G68&gt;=0.782,G68&gt;=0.265,H68&lt;14.877,G68&lt;0.905,B68&lt;3.85,A68&gt;=4.75,D68&lt;0.8,A68&lt;5.55),1.48,IF(AND(H68&lt;11.286,G68&lt;0.652,D68&lt;1.35,B68&gt;=2.65,D68&gt;=0.65,D68&lt;1.7,H68&lt;15.534,A68&gt;=5.55),4.24,IF(AND(H68&gt;=11.286,G68&lt;0.652,D68&lt;1.35,B68&gt;=2.65,D68&gt;=0.65,D68&lt;1.7,H68&lt;15.534,A68&gt;=5.55),4.05,IF(AND(G68&lt;0.413,H68&gt;=7.47,D68&gt;=1.35,B68&gt;=2.65,D68&gt;=0.65,D68&lt;1.7,H68&lt;15.534,A68&gt;=5.55),5.1,IF(AND(H68&lt;11.325,G68&lt;0.657,H68&lt;13.42,B68&gt;=3.15,A68&lt;7.05,D68&gt;=1.7,H68&lt;15.534,A68&gt;=5.55),5.8,IF(AND(H68&gt;=11.325,G68&lt;0.657,H68&lt;13.42,B68&gt;=3.15,A68&lt;7.05,D68&gt;=1.7,H68&lt;15.534,A68&gt;=5.55),5.6,IF(AND(D68&gt;=0.35,G68&lt;0.782,G68&gt;=0.265,H68&lt;14.877,G68&lt;0.905,B68&lt;3.85,A68&gt;=4.75,D68&lt;0.8,A68&lt;5.55),1.633,IF(AND(B68&lt;2.85,G68&gt;=0.413,H68&gt;=7.47,D68&gt;=1.35,B68&gt;=2.65,D68&gt;=0.65,D68&lt;1.7,H68&lt;15.534,A68&gt;=5.55),4.6,IF(AND(D68&lt;0.15,D68&lt;0.35,G68&lt;0.782,G68&gt;=0.265,H68&lt;14.877,G68&lt;0.905,B68&lt;3.85,A68&gt;=4.75,D68&lt;0.8,A68&lt;5.55),1.5,IF(AND(D68&gt;=0.15,D68&lt;0.35,G68&lt;0.782,G68&gt;=0.265,H68&lt;14.877,G68&lt;0.905,B68&lt;3.85,A68&gt;=4.75,D68&lt;0.8,A68&lt;5.55),1.543,IF(AND(A68&gt;=6.8,B68&gt;=2.85,G68&gt;=0.413,H68&gt;=7.47,D68&gt;=1.35,B68&gt;=2.65,D68&gt;=0.65,D68&lt;1.7,H68&lt;15.534,A68&gt;=5.55),4.9,IF(AND(H68&lt;13.531,A68&lt;6.8,B68&gt;=2.85,G68&gt;=0.413,H68&gt;=7.47,D68&gt;=1.35,B68&gt;=2.65,D68&gt;=0.65,D68&lt;1.7,H68&lt;15.534,A68&gt;=5.55),4.5,IF(AND(H68&gt;=13.531,A68&lt;6.8,B68&gt;=2.85,G68&gt;=0.413,H68&gt;=7.47,D68&gt;=1.35,B68&gt;=2.65,D68&gt;=0.65,D68&lt;1.7,H68&lt;15.534,A68&gt;=5.55),4.7,"shouldnthappen")))))))))))))))))))))))))))))))))))))))</f>
        <v>4.5</v>
      </c>
      <c r="AZ68" s="1" t="n">
        <f aca="false">IF(AND(H68&gt;=15.371,B68&gt;=3.35),5.4,IF(AND(G68&gt;=0.851,H68&gt;=15.244,B68&lt;3.35),4.75,IF(AND(F68&gt;=2,H68&lt;15.371,B68&gt;=3.35),5.6,IF(AND(B68&lt;2.75,A68&lt;5.15,H68&lt;15.244,B68&lt;3.35),3.42,IF(AND(A68&gt;=7.25,G68&lt;0.851,H68&gt;=15.244,B68&lt;3.35),6.6,IF(AND(A68&lt;4.45,B68&gt;=2.75,A68&lt;5.15,H68&lt;15.244,B68&lt;3.35),1.1,IF(AND(G68&lt;0.527,A68&lt;7.25,G68&lt;0.851,H68&gt;=15.244,B68&lt;3.35),5.08,IF(AND(G68&gt;=0.527,A68&lt;7.25,G68&lt;0.851,H68&gt;=15.244,B68&lt;3.35),5.8,IF(AND(D68&gt;=0.35,B68&lt;3.7,F68&lt;2,H68&lt;15.371,B68&gt;=3.35),1.55,IF(AND(H68&lt;6.542,B68&gt;=3.7,F68&lt;2,H68&lt;15.371,B68&gt;=3.35),1.9,IF(AND(B68&lt;3.25,A68&gt;=4.45,B68&gt;=2.75,A68&lt;5.15,H68&lt;15.244,B68&lt;3.35),1.46,IF(AND(B68&gt;=3.25,A68&gt;=4.45,B68&gt;=2.75,A68&lt;5.15,H68&lt;15.244,B68&lt;3.35),1.7,IF(AND(H68&lt;13.654,B68&gt;=2.95,D68&lt;1.45,A68&gt;=5.15,H68&lt;15.244,B68&lt;3.35),4.3,IF(AND(H68&gt;=13.654,B68&gt;=2.95,D68&lt;1.45,A68&gt;=5.15,H68&lt;15.244,B68&lt;3.35),4.625,IF(AND(F68&gt;=2.5,D68&lt;1.75,D68&gt;=1.45,A68&gt;=5.15,H68&lt;15.244,B68&lt;3.35),5.3,IF(AND(G68&gt;=0.853,D68&gt;=1.75,D68&gt;=1.45,A68&gt;=5.15,H68&lt;15.244,B68&lt;3.35),5.15,IF(AND(D68&gt;=0.25,D68&lt;0.35,B68&lt;3.7,F68&lt;2,H68&lt;15.371,B68&gt;=3.35),1.3,IF(AND(B68&lt;3.85,H68&gt;=6.542,B68&gt;=3.7,F68&lt;2,H68&lt;15.371,B68&gt;=3.35),1.633,IF(AND(H68&lt;7.02,H68&lt;10.688,B68&lt;2.95,D68&lt;1.45,A68&gt;=5.15,H68&lt;15.244,B68&lt;3.35),3.98,IF(AND(G68&lt;0.338,H68&gt;=10.688,B68&lt;2.95,D68&lt;1.45,A68&gt;=5.15,H68&lt;15.244,B68&lt;3.35),4.22,IF(AND(G68&gt;=0.338,H68&gt;=10.688,B68&lt;2.95,D68&lt;1.45,A68&gt;=5.15,H68&lt;15.244,B68&lt;3.35),3.9,IF(AND(B68&lt;2.75,F68&lt;2.5,D68&lt;1.75,D68&gt;=1.45,A68&gt;=5.15,H68&lt;15.244,B68&lt;3.35),5.1,IF(AND(B68&gt;=2.75,F68&lt;2.5,D68&lt;1.75,D68&gt;=1.45,A68&gt;=5.15,H68&lt;15.244,B68&lt;3.35),4.74,IF(AND(A68&gt;=7,G68&lt;0.853,D68&gt;=1.75,D68&gt;=1.45,A68&gt;=5.15,H68&lt;15.244,B68&lt;3.35),6.5,IF(AND(G68&gt;=0.934,D68&lt;0.25,D68&lt;0.35,B68&lt;3.7,F68&lt;2,H68&lt;15.371,B68&gt;=3.35),1.7,IF(AND(D68&lt;0.25,B68&gt;=3.85,H68&gt;=6.542,B68&gt;=3.7,F68&lt;2,H68&lt;15.371,B68&gt;=3.35),1.5,IF(AND(D68&gt;=0.25,B68&gt;=3.85,H68&gt;=6.542,B68&gt;=3.7,F68&lt;2,H68&lt;15.371,B68&gt;=3.35),1.4,IF(AND(B68&lt;2.5,H68&gt;=7.02,H68&lt;10.688,B68&lt;2.95,D68&lt;1.45,A68&gt;=5.15,H68&lt;15.244,B68&lt;3.35),3.8,IF(AND(G68&gt;=0.74,A68&lt;7,G68&lt;0.853,D68&gt;=1.75,D68&gt;=1.45,A68&gt;=5.15,H68&lt;15.244,B68&lt;3.35),6,IF(AND(G68&gt;=0.61,G68&lt;0.934,D68&lt;0.25,D68&lt;0.35,B68&lt;3.7,F68&lt;2,H68&lt;15.371,B68&gt;=3.35),1.5,IF(AND(D68&lt;1.15,B68&gt;=2.5,H68&gt;=7.02,H68&lt;10.688,B68&lt;2.95,D68&lt;1.45,A68&gt;=5.15,H68&lt;15.244,B68&lt;3.35),3.5,IF(AND(D68&gt;=1.15,B68&gt;=2.5,H68&gt;=7.02,H68&lt;10.688,B68&lt;2.95,D68&lt;1.45,A68&gt;=5.15,H68&lt;15.244,B68&lt;3.35),3.6,IF(AND(G68&gt;=0.626,G68&lt;0.74,A68&lt;7,G68&lt;0.853,D68&gt;=1.75,D68&gt;=1.45,A68&gt;=5.15,H68&lt;15.244,B68&lt;3.35),4.9,IF(AND(H68&lt;13.641,G68&lt;0.61,G68&lt;0.934,D68&lt;0.25,D68&lt;0.35,B68&lt;3.7,F68&lt;2,H68&lt;15.371,B68&gt;=3.35),1.425,IF(AND(H68&gt;=13.641,G68&lt;0.61,G68&lt;0.934,D68&lt;0.25,D68&lt;0.35,B68&lt;3.7,F68&lt;2,H68&lt;15.371,B68&gt;=3.35),1.3,IF(AND(B68&lt;3.05,G68&lt;0.626,G68&lt;0.74,A68&lt;7,G68&lt;0.853,D68&gt;=1.75,D68&gt;=1.45,A68&gt;=5.15,H68&lt;15.244,B68&lt;3.35),5.475,IF(AND(B68&gt;=3.05,G68&lt;0.626,G68&lt;0.74,A68&lt;7,G68&lt;0.853,D68&gt;=1.75,D68&gt;=1.45,A68&gt;=5.15,H68&lt;15.244,B68&lt;3.35),5.633,"shouldnthappen")))))))))))))))))))))))))))))))))))))</f>
        <v>4.3</v>
      </c>
      <c r="BA68" s="1" t="n">
        <f aca="false">IF(AND(F68&gt;=2,B68&gt;=3.4),6.1,IF(AND(B68&lt;2.75,A68&lt;5.15,B68&lt;3.4),3.225,IF(AND(G68&gt;=0.821,F68&lt;2,B68&gt;=3.4),1.9,IF(AND(B68&gt;=3.2,B68&gt;=2.75,A68&lt;5.15,B68&lt;3.4),1.7,IF(AND(A68&lt;4.8,G68&lt;0.821,F68&lt;2,B68&gt;=3.4),1,IF(AND(G68&gt;=0.446,B68&lt;3.2,B68&gt;=2.75,A68&lt;5.15,B68&lt;3.4),1.1,IF(AND(G68&lt;0.356,D68&lt;1.45,A68&lt;6.25,A68&gt;=5.15,B68&lt;3.4),4.32,IF(AND(G68&lt;0.591,D68&gt;=1.45,A68&lt;6.25,A68&gt;=5.15,B68&lt;3.4),4.6,IF(AND(D68&lt;1.75,G68&lt;0.597,A68&gt;=6.25,A68&gt;=5.15,B68&lt;3.4),4.86,IF(AND(H68&gt;=16.472,G68&gt;=0.597,A68&gt;=6.25,A68&gt;=5.15,B68&lt;3.4),6.6,IF(AND(G68&lt;0.063,G68&lt;0.446,B68&lt;3.2,B68&gt;=2.75,A68&lt;5.15,B68&lt;3.4),1.4,IF(AND(A68&gt;=5.95,G68&gt;=0.356,D68&lt;1.45,A68&lt;6.25,A68&gt;=5.15,B68&lt;3.4),4.6,IF(AND(B68&gt;=2.9,G68&gt;=0.591,D68&gt;=1.45,A68&lt;6.25,A68&gt;=5.15,B68&lt;3.4),4.867,IF(AND(D68&gt;=2.4,H68&lt;16.472,G68&gt;=0.597,A68&gt;=6.25,A68&gt;=5.15,B68&lt;3.4),6,IF(AND(A68&lt;5.45,B68&gt;=3.85,A68&gt;=4.8,G68&lt;0.821,F68&lt;2,B68&gt;=3.4),1.3,IF(AND(A68&gt;=5.45,B68&gt;=3.85,A68&gt;=4.8,G68&lt;0.821,F68&lt;2,B68&gt;=3.4),1.45,IF(AND(H68&lt;14.273,G68&gt;=0.063,G68&lt;0.446,B68&lt;3.2,B68&gt;=2.75,A68&lt;5.15,B68&lt;3.4),1.5,IF(AND(H68&gt;=14.273,G68&gt;=0.063,G68&lt;0.446,B68&lt;3.2,B68&gt;=2.75,A68&lt;5.15,B68&lt;3.4),1.6,IF(AND(G68&gt;=0.572,A68&lt;5.95,G68&gt;=0.356,D68&lt;1.45,A68&lt;6.25,A68&gt;=5.15,B68&lt;3.4),3.9,IF(AND(G68&lt;0.827,B68&lt;2.9,G68&gt;=0.591,D68&gt;=1.45,A68&lt;6.25,A68&gt;=5.15,B68&lt;3.4),4.9,IF(AND(G68&gt;=0.827,B68&lt;2.9,G68&gt;=0.591,D68&gt;=1.45,A68&lt;6.25,A68&gt;=5.15,B68&lt;3.4),5.1,IF(AND(A68&gt;=7.2,B68&lt;3.05,D68&gt;=1.75,G68&lt;0.597,A68&gt;=6.25,A68&gt;=5.15,B68&lt;3.4),6.7,IF(AND(G68&lt;0.353,B68&gt;=3.05,D68&gt;=1.75,G68&lt;0.597,A68&gt;=6.25,A68&gt;=5.15,B68&lt;3.4),5.22,IF(AND(G68&gt;=0.353,B68&gt;=3.05,D68&gt;=1.75,G68&lt;0.597,A68&gt;=6.25,A68&gt;=5.15,B68&lt;3.4),5.65,IF(AND(A68&lt;6.55,D68&lt;2.4,H68&lt;16.472,G68&gt;=0.597,A68&gt;=6.25,A68&gt;=5.15,B68&lt;3.4),5.033,IF(AND(H68&lt;12.719,G68&lt;0.385,B68&lt;3.85,A68&gt;=4.8,G68&lt;0.821,F68&lt;2,B68&gt;=3.4),1.54,IF(AND(H68&gt;=12.719,G68&lt;0.385,B68&lt;3.85,A68&gt;=4.8,G68&lt;0.821,F68&lt;2,B68&gt;=3.4),1.3,IF(AND(B68&lt;3.6,G68&gt;=0.385,B68&lt;3.85,A68&gt;=4.8,G68&lt;0.821,F68&lt;2,B68&gt;=3.4),1.325,IF(AND(B68&gt;=3.6,G68&gt;=0.385,B68&lt;3.85,A68&gt;=4.8,G68&lt;0.821,F68&lt;2,B68&gt;=3.4),1.55,IF(AND(D68&lt;1.05,G68&lt;0.572,A68&lt;5.95,G68&gt;=0.356,D68&lt;1.45,A68&lt;6.25,A68&gt;=5.15,B68&lt;3.4),3.633,IF(AND(D68&gt;=2.15,A68&lt;7.2,B68&lt;3.05,D68&gt;=1.75,G68&lt;0.597,A68&gt;=6.25,A68&gt;=5.15,B68&lt;3.4),5.667,IF(AND(H68&lt;13.094,A68&gt;=6.55,D68&lt;2.4,H68&lt;16.472,G68&gt;=0.597,A68&gt;=6.25,A68&gt;=5.15,B68&lt;3.4),5.2,IF(AND(D68&lt;1.15,D68&gt;=1.05,G68&lt;0.572,A68&lt;5.95,G68&gt;=0.356,D68&lt;1.45,A68&lt;6.25,A68&gt;=5.15,B68&lt;3.4),3.8,IF(AND(D68&gt;=1.15,D68&gt;=1.05,G68&lt;0.572,A68&lt;5.95,G68&gt;=0.356,D68&lt;1.45,A68&lt;6.25,A68&gt;=5.15,B68&lt;3.4),3.9,IF(AND(G68&gt;=0.487,D68&lt;2.15,A68&lt;7.2,B68&lt;3.05,D68&gt;=1.75,G68&lt;0.597,A68&gt;=6.25,A68&gt;=5.15,B68&lt;3.4),5.8,IF(AND(A68&lt;6.8,H68&gt;=13.094,A68&gt;=6.55,D68&lt;2.4,H68&lt;16.472,G68&gt;=0.597,A68&gt;=6.25,A68&gt;=5.15,B68&lt;3.4),4.52,IF(AND(A68&gt;=6.8,H68&gt;=13.094,A68&gt;=6.55,D68&lt;2.4,H68&lt;16.472,G68&gt;=0.597,A68&gt;=6.25,A68&gt;=5.15,B68&lt;3.4),4.75,IF(AND(B68&lt;2.95,G68&lt;0.487,D68&lt;2.15,A68&lt;7.2,B68&lt;3.05,D68&gt;=1.75,G68&lt;0.597,A68&gt;=6.25,A68&gt;=5.15,B68&lt;3.4),5.6,IF(AND(B68&gt;=2.95,G68&lt;0.487,D68&lt;2.15,A68&lt;7.2,B68&lt;3.05,D68&gt;=1.75,G68&lt;0.597,A68&gt;=6.25,A68&gt;=5.15,B68&lt;3.4),5.5,"shouldnthappen")))))))))))))))))))))))))))))))))))))))</f>
        <v>4.52</v>
      </c>
      <c r="BB68" s="1" t="n">
        <f aca="false">IF(AND(A68&lt;4.35,B68&lt;3.25,F68&lt;1.5),1.1,IF(AND(H68&lt;14.005,A68&gt;=4.35,B68&lt;3.25,F68&lt;1.5),1.3,IF(AND(H68&gt;=14.005,A68&gt;=4.35,B68&lt;3.25,F68&lt;1.5),1.6,IF(AND(G68&gt;=0.905,A68&lt;5.15,B68&gt;=3.25,F68&lt;1.5),1.9,IF(AND(B68&lt;3.45,A68&gt;=5.15,B68&gt;=3.25,F68&lt;1.5),1.6,IF(AND(F68&gt;=2.5,D68&gt;=1.35,D68&lt;1.75,F68&gt;=1.5),4.867,IF(AND(A68&gt;=7.05,D68&gt;=2.05,D68&gt;=1.75,F68&gt;=1.5),6.35,IF(AND(D68&gt;=0.4,G68&lt;0.905,A68&lt;5.15,B68&gt;=3.25,F68&lt;1.5),1.65,IF(AND(B68&lt;3.6,B68&gt;=3.45,A68&gt;=5.15,B68&gt;=3.25,F68&lt;1.5),1.35,IF(AND(H68&lt;6.808,H68&lt;9.386,D68&lt;1.35,D68&lt;1.75,F68&gt;=1.5),4.05,IF(AND(H68&gt;=6.808,H68&lt;9.386,D68&lt;1.35,D68&lt;1.75,F68&gt;=1.5),3.46,IF(AND(B68&lt;2.45,F68&lt;2.5,D68&gt;=1.35,D68&lt;1.75,F68&gt;=1.5),4.5,IF(AND(H68&gt;=13.115,D68&lt;1.95,D68&lt;2.05,D68&gt;=1.75,F68&gt;=1.5),4.85,IF(AND(G68&lt;0.196,D68&gt;=1.95,D68&lt;2.05,D68&gt;=1.75,F68&gt;=1.5),6.7,IF(AND(G68&gt;=0.196,D68&gt;=1.95,D68&lt;2.05,D68&gt;=1.75,F68&gt;=1.5),5.12,IF(AND(H68&lt;10.925,D68&lt;0.4,G68&lt;0.905,A68&lt;5.15,B68&gt;=3.25,F68&lt;1.5),1.4,IF(AND(H68&gt;=10.925,D68&lt;0.4,G68&lt;0.905,A68&lt;5.15,B68&gt;=3.25,F68&lt;1.5),1.45,IF(AND(H68&lt;14.096,B68&gt;=3.6,B68&gt;=3.45,A68&gt;=5.15,B68&gt;=3.25,F68&lt;1.5),1.42,IF(AND(H68&gt;=14.096,B68&gt;=3.6,B68&gt;=3.45,A68&gt;=5.15,B68&gt;=3.25,F68&lt;1.5),1.7,IF(AND(B68&lt;2.45,D68&lt;1.15,H68&gt;=9.386,D68&lt;1.35,D68&lt;1.75,F68&gt;=1.5),3.6,IF(AND(B68&gt;=2.45,D68&lt;1.15,H68&gt;=9.386,D68&lt;1.35,D68&lt;1.75,F68&gt;=1.5),3.9,IF(AND(G68&lt;0.246,D68&gt;=1.15,H68&gt;=9.386,D68&lt;1.35,D68&lt;1.75,F68&gt;=1.5),4.4,IF(AND(B68&lt;2.75,B68&gt;=2.45,F68&lt;2.5,D68&gt;=1.35,D68&lt;1.75,F68&gt;=1.5),5.1,IF(AND(H68&lt;11.084,H68&lt;13.115,D68&lt;1.95,D68&lt;2.05,D68&gt;=1.75,F68&gt;=1.5),5.35,IF(AND(H68&gt;=11.084,H68&lt;13.115,D68&lt;1.95,D68&lt;2.05,D68&gt;=1.75,F68&gt;=1.5),5.7,IF(AND(H68&lt;15.52,D68&lt;2.25,A68&lt;7.05,D68&gt;=2.05,D68&gt;=1.75,F68&gt;=1.5),5.45,IF(AND(H68&gt;=15.52,D68&lt;2.25,A68&lt;7.05,D68&gt;=2.05,D68&gt;=1.75,F68&gt;=1.5),5.725,IF(AND(G68&gt;=0.775,D68&gt;=2.25,A68&lt;7.05,D68&gt;=2.05,D68&gt;=1.75,F68&gt;=1.5),5.2,IF(AND(D68&lt;1.25,G68&gt;=0.246,D68&gt;=1.15,H68&gt;=9.386,D68&lt;1.35,D68&lt;1.75,F68&gt;=1.5),4.05,IF(AND(A68&lt;5.85,B68&gt;=2.75,B68&gt;=2.45,F68&lt;2.5,D68&gt;=1.35,D68&lt;1.75,F68&gt;=1.5),4.5,IF(AND(B68&lt;3.3,G68&lt;0.775,D68&gt;=2.25,A68&lt;7.05,D68&gt;=2.05,D68&gt;=1.75,F68&gt;=1.5),5.64,IF(AND(B68&gt;=3.3,G68&lt;0.775,D68&gt;=2.25,A68&lt;7.05,D68&gt;=2.05,D68&gt;=1.75,F68&gt;=1.5),5.6,IF(AND(A68&lt;5.9,D68&gt;=1.25,G68&gt;=0.246,D68&gt;=1.15,H68&gt;=9.386,D68&lt;1.35,D68&lt;1.75,F68&gt;=1.5),4.2,IF(AND(A68&gt;=5.9,D68&gt;=1.25,G68&gt;=0.246,D68&gt;=1.15,H68&gt;=9.386,D68&lt;1.35,D68&lt;1.75,F68&gt;=1.5),4,IF(AND(G68&gt;=0.437,A68&gt;=5.85,B68&gt;=2.75,B68&gt;=2.45,F68&lt;2.5,D68&gt;=1.35,D68&lt;1.75,F68&gt;=1.5),4.75,IF(AND(H68&lt;9.446,G68&lt;0.437,A68&gt;=5.85,B68&gt;=2.75,B68&gt;=2.45,F68&lt;2.5,D68&gt;=1.35,D68&lt;1.75,F68&gt;=1.5),4.6,IF(AND(H68&gt;=9.446,G68&lt;0.437,A68&gt;=5.85,B68&gt;=2.75,B68&gt;=2.45,F68&lt;2.5,D68&gt;=1.35,D68&lt;1.75,F68&gt;=1.5),4.7,"shouldnthappen")))))))))))))))))))))))))))))))))))))</f>
        <v>4.75</v>
      </c>
      <c r="BC68" s="1" t="n">
        <f aca="false">IF(AND(G68&gt;=0.905,F68&lt;1.5),1.65,IF(AND(D68&gt;=0.45,G68&lt;0.905,F68&lt;1.5),1.65,IF(AND(A68&lt;5.15,D68&lt;1.55,F68&gt;=1.5),3.225,IF(AND(F68&gt;=2.5,A68&gt;=5.15,D68&lt;1.55,F68&gt;=1.5),5.05,IF(AND(H68&lt;5.767,A68&lt;7.05,D68&gt;=1.55,F68&gt;=1.5),4.5,IF(AND(D68&lt;1.7,A68&gt;=7.05,D68&gt;=1.55,F68&gt;=1.5),5.8,IF(AND(A68&gt;=5.3,G68&lt;0.207,D68&lt;0.45,G68&lt;0.905,F68&lt;1.5),1.3,IF(AND(D68&gt;=0.35,G68&gt;=0.207,D68&lt;0.45,G68&lt;0.905,F68&lt;1.5),1.5,IF(AND(G68&lt;0.155,D68&gt;=1.7,A68&gt;=7.05,D68&gt;=1.55,F68&gt;=1.5),6.7,IF(AND(G68&gt;=0.155,D68&gt;=1.7,A68&gt;=7.05,D68&gt;=1.55,F68&gt;=1.5),6.34,IF(AND(G68&lt;0.05,A68&lt;5.3,G68&lt;0.207,D68&lt;0.45,G68&lt;0.905,F68&lt;1.5),1.4,IF(AND(G68&gt;=0.05,A68&lt;5.3,G68&lt;0.207,D68&lt;0.45,G68&lt;0.905,F68&lt;1.5),1.5,IF(AND(A68&lt;4.5,D68&lt;0.35,G68&gt;=0.207,D68&lt;0.45,G68&lt;0.905,F68&lt;1.5),1.3,IF(AND(G68&lt;0.308,A68&lt;6.2,F68&lt;2.5,A68&gt;=5.15,D68&lt;1.55,F68&gt;=1.5),4.5,IF(AND(D68&lt;1.35,A68&gt;=6.2,F68&lt;2.5,A68&gt;=5.15,D68&lt;1.55,F68&gt;=1.5),4.367,IF(AND(D68&lt;1.85,A68&lt;6.15,H68&gt;=5.767,A68&lt;7.05,D68&gt;=1.55,F68&gt;=1.5),4.933,IF(AND(G68&gt;=0.558,A68&gt;=4.5,D68&lt;0.35,G68&gt;=0.207,D68&lt;0.45,G68&lt;0.905,F68&lt;1.5),1.5,IF(AND(H68&gt;=13.383,G68&gt;=0.308,A68&lt;6.2,F68&lt;2.5,A68&gt;=5.15,D68&lt;1.55,F68&gt;=1.5),4.7,IF(AND(H68&gt;=12.206,D68&gt;=1.35,A68&gt;=6.2,F68&lt;2.5,A68&gt;=5.15,D68&lt;1.55,F68&gt;=1.5),4.575,IF(AND(A68&lt;5.7,D68&gt;=1.85,A68&lt;6.15,H68&gt;=5.767,A68&lt;7.05,D68&gt;=1.55,F68&gt;=1.5),4.9,IF(AND(A68&gt;=5.7,D68&gt;=1.85,A68&lt;6.15,H68&gt;=5.767,A68&lt;7.05,D68&gt;=1.55,F68&gt;=1.5),5.1,IF(AND(G68&lt;0.079,G68&lt;0.364,A68&gt;=6.15,H68&gt;=5.767,A68&lt;7.05,D68&gt;=1.55,F68&gt;=1.5),5.6,IF(AND(G68&gt;=0.079,G68&lt;0.364,A68&gt;=6.15,H68&gt;=5.767,A68&lt;7.05,D68&gt;=1.55,F68&gt;=1.5),5.25,IF(AND(G68&gt;=0.447,G68&lt;0.558,A68&gt;=4.5,D68&lt;0.35,G68&gt;=0.207,D68&lt;0.45,G68&lt;0.905,F68&lt;1.5),1.3,IF(AND(B68&gt;=2.95,H68&lt;13.383,G68&gt;=0.308,A68&lt;6.2,F68&lt;2.5,A68&gt;=5.15,D68&lt;1.55,F68&gt;=1.5),4.6,IF(AND(B68&lt;2.65,H68&lt;12.206,D68&gt;=1.35,A68&gt;=6.2,F68&lt;2.5,A68&gt;=5.15,D68&lt;1.55,F68&gt;=1.5),4.9,IF(AND(D68&lt;2.45,A68&lt;6.6,G68&gt;=0.364,A68&gt;=6.15,H68&gt;=5.767,A68&lt;7.05,D68&gt;=1.55,F68&gt;=1.5),5.6,IF(AND(D68&gt;=2.45,A68&lt;6.6,G68&gt;=0.364,A68&gt;=6.15,H68&gt;=5.767,A68&lt;7.05,D68&gt;=1.55,F68&gt;=1.5),6,IF(AND(H68&lt;12.921,A68&gt;=6.6,G68&gt;=0.364,A68&gt;=6.15,H68&gt;=5.767,A68&lt;7.05,D68&gt;=1.55,F68&gt;=1.5),5.725,IF(AND(H68&gt;=12.921,A68&gt;=6.6,G68&gt;=0.364,A68&gt;=6.15,H68&gt;=5.767,A68&lt;7.05,D68&gt;=1.55,F68&gt;=1.5),5.367,IF(AND(B68&lt;3.15,G68&lt;0.447,G68&lt;0.558,A68&gt;=4.5,D68&lt;0.35,G68&gt;=0.207,D68&lt;0.45,G68&lt;0.905,F68&lt;1.5),1.5,IF(AND(B68&gt;=3.15,G68&lt;0.447,G68&lt;0.558,A68&gt;=4.5,D68&lt;0.35,G68&gt;=0.207,D68&lt;0.45,G68&lt;0.905,F68&lt;1.5),1.36,IF(AND(B68&gt;=2.85,B68&lt;2.95,H68&lt;13.383,G68&gt;=0.308,A68&lt;6.2,F68&lt;2.5,A68&gt;=5.15,D68&lt;1.55,F68&gt;=1.5),3.6,IF(AND(H68&lt;9.446,B68&gt;=2.65,H68&lt;12.206,D68&gt;=1.35,A68&gt;=6.2,F68&lt;2.5,A68&gt;=5.15,D68&lt;1.55,F68&gt;=1.5),4.6,IF(AND(H68&gt;=9.446,B68&gt;=2.65,H68&lt;12.206,D68&gt;=1.35,A68&gt;=6.2,F68&lt;2.5,A68&gt;=5.15,D68&lt;1.55,F68&gt;=1.5),4.7,IF(AND(D68&lt;1.2,B68&lt;2.85,B68&lt;2.95,H68&lt;13.383,G68&gt;=0.308,A68&lt;6.2,F68&lt;2.5,A68&gt;=5.15,D68&lt;1.55,F68&gt;=1.5),3.75,IF(AND(G68&lt;0.356,D68&gt;=1.2,B68&lt;2.85,B68&lt;2.95,H68&lt;13.383,G68&gt;=0.308,A68&lt;6.2,F68&lt;2.5,A68&gt;=5.15,D68&lt;1.55,F68&gt;=1.5),4.2,IF(AND(G68&gt;=0.356,D68&gt;=1.2,B68&lt;2.85,B68&lt;2.95,H68&lt;13.383,G68&gt;=0.308,A68&lt;6.2,F68&lt;2.5,A68&gt;=5.15,D68&lt;1.55,F68&gt;=1.5),3.96,"shouldnthappen"))))))))))))))))))))))))))))))))))))))</f>
        <v>4.575</v>
      </c>
      <c r="BD68" s="1" t="n">
        <f aca="false">IF(AND(B68&lt;2.7,A68&lt;5.3,B68&lt;3.15),3.42,IF(AND(F68&lt;2.5,A68&gt;=5.85,B68&gt;=3.15),4.7,IF(AND(A68&lt;4.35,B68&gt;=2.7,A68&lt;5.3,B68&lt;3.15),1.1,IF(AND(A68&gt;=4.35,B68&gt;=2.7,A68&lt;5.3,B68&lt;3.15),1.42,IF(AND(A68&gt;=7.05,F68&gt;=2.5,A68&gt;=5.3,B68&lt;3.15),6.067,IF(AND(D68&gt;=0.45,A68&lt;5.05,A68&lt;5.85,B68&gt;=3.15),1.6,IF(AND(B68&lt;3.35,A68&gt;=5.05,A68&lt;5.85,B68&gt;=3.15),1.7,IF(AND(A68&gt;=6.85,F68&gt;=2.5,A68&gt;=5.85,B68&gt;=3.15),6.22,IF(AND(D68&lt;1.25,D68&lt;1.35,F68&lt;2.5,A68&gt;=5.3,B68&lt;3.15),4.033,IF(AND(D68&gt;=1.25,D68&lt;1.35,F68&lt;2.5,A68&gt;=5.3,B68&lt;3.15),4.233,IF(AND(A68&lt;6.05,D68&gt;=1.35,F68&lt;2.5,A68&gt;=5.3,B68&lt;3.15),5.1,IF(AND(H68&gt;=13.29,A68&lt;7.05,F68&gt;=2.5,A68&gt;=5.3,B68&lt;3.15),4.96,IF(AND(G68&gt;=0.858,D68&lt;0.45,A68&lt;5.05,A68&lt;5.85,B68&gt;=3.15),1.3,IF(AND(D68&gt;=0.35,B68&gt;=3.35,A68&gt;=5.05,A68&lt;5.85,B68&gt;=3.15),1.4,IF(AND(B68&lt;3.25,A68&lt;6.85,F68&gt;=2.5,A68&gt;=5.85,B68&gt;=3.15),5.233,IF(AND(A68&gt;=6.8,A68&gt;=6.05,D68&gt;=1.35,F68&lt;2.5,A68&gt;=5.3,B68&lt;3.15),4.9,IF(AND(G68&gt;=0.622,H68&lt;13.29,A68&lt;7.05,F68&gt;=2.5,A68&gt;=5.3,B68&lt;3.15),5.067,IF(AND(H68&lt;8.834,G68&lt;0.858,D68&lt;0.45,A68&lt;5.05,A68&lt;5.85,B68&gt;=3.15),1.4,IF(AND(G68&lt;0.774,B68&gt;=3.25,A68&lt;6.85,F68&gt;=2.5,A68&gt;=5.85,B68&gt;=3.15),5.8,IF(AND(G68&gt;=0.774,B68&gt;=3.25,A68&lt;6.85,F68&gt;=2.5,A68&gt;=5.85,B68&gt;=3.15),5.4,IF(AND(H68&gt;=12.206,A68&lt;6.8,A68&gt;=6.05,D68&gt;=1.35,F68&lt;2.5,A68&gt;=5.3,B68&lt;3.15),4.5,IF(AND(G68&gt;=0.439,G68&lt;0.622,H68&lt;13.29,A68&lt;7.05,F68&gt;=2.5,A68&gt;=5.3,B68&lt;3.15),5.667,IF(AND(G68&lt;0.227,H68&gt;=8.834,G68&lt;0.858,D68&lt;0.45,A68&lt;5.05,A68&lt;5.85,B68&gt;=3.15),1.4,IF(AND(G68&gt;=0.227,H68&gt;=8.834,G68&lt;0.858,D68&lt;0.45,A68&lt;5.05,A68&lt;5.85,B68&gt;=3.15),1.3,IF(AND(G68&gt;=0.934,B68&lt;3.75,D68&lt;0.35,B68&gt;=3.35,A68&gt;=5.05,A68&lt;5.85,B68&gt;=3.15),1.7,IF(AND(G68&lt;0.823,B68&gt;=3.75,D68&lt;0.35,B68&gt;=3.35,A68&gt;=5.05,A68&lt;5.85,B68&gt;=3.15),1.55,IF(AND(G68&gt;=0.823,B68&gt;=3.75,D68&lt;0.35,B68&gt;=3.35,A68&gt;=5.05,A68&lt;5.85,B68&gt;=3.15),1.5,IF(AND(A68&lt;6.2,H68&lt;12.206,A68&lt;6.8,A68&gt;=6.05,D68&gt;=1.35,F68&lt;2.5,A68&gt;=5.3,B68&lt;3.15),4.6,IF(AND(A68&gt;=6.2,H68&lt;12.206,A68&lt;6.8,A68&gt;=6.05,D68&gt;=1.35,F68&lt;2.5,A68&gt;=5.3,B68&lt;3.15),4.74,IF(AND(H68&gt;=10.667,G68&lt;0.439,G68&lt;0.622,H68&lt;13.29,A68&lt;7.05,F68&gt;=2.5,A68&gt;=5.3,B68&lt;3.15),5.6,IF(AND(H68&lt;13.67,G68&lt;0.934,B68&lt;3.75,D68&lt;0.35,B68&gt;=3.35,A68&gt;=5.05,A68&lt;5.85,B68&gt;=3.15),1.48,IF(AND(H68&gt;=13.67,G68&lt;0.934,B68&lt;3.75,D68&lt;0.35,B68&gt;=3.35,A68&gt;=5.05,A68&lt;5.85,B68&gt;=3.15),1.3,IF(AND(G68&lt;0.301,H68&lt;10.667,G68&lt;0.439,G68&lt;0.622,H68&lt;13.29,A68&lt;7.05,F68&gt;=2.5,A68&gt;=5.3,B68&lt;3.15),5.2,IF(AND(G68&gt;=0.301,H68&lt;10.667,G68&lt;0.439,G68&lt;0.622,H68&lt;13.29,A68&lt;7.05,F68&gt;=2.5,A68&gt;=5.3,B68&lt;3.15),5.067,"shouldnthappen"))))))))))))))))))))))))))))))))))</f>
        <v>4.5</v>
      </c>
      <c r="BE68" s="1" t="n">
        <f aca="false">IF(AND(B68&gt;=3.85,A68&gt;=5.05,F68&lt;1.5),1.4,IF(AND(A68&lt;5.25,A68&lt;5.75,F68&gt;=1.5),3.15,IF(AND(A68&lt;4.95,B68&lt;3.15,A68&lt;5.05,F68&lt;1.5),1.46,IF(AND(A68&gt;=4.95,B68&lt;3.15,A68&lt;5.05,F68&lt;1.5),1.6,IF(AND(H68&lt;8.834,B68&gt;=3.15,A68&lt;5.05,F68&lt;1.5),1.4,IF(AND(D68&lt;0.25,B68&lt;3.85,A68&gt;=5.05,F68&lt;1.5),1.48,IF(AND(D68&gt;=0.25,B68&lt;3.85,A68&gt;=5.05,F68&lt;1.5),1.7,IF(AND(F68&gt;=2.5,A68&gt;=5.25,A68&lt;5.75,F68&gt;=1.5),4.9,IF(AND(H68&lt;12.45,H68&gt;=8.834,B68&gt;=3.15,A68&lt;5.05,F68&lt;1.5),1.25,IF(AND(H68&gt;=12.45,H68&gt;=8.834,B68&gt;=3.15,A68&lt;5.05,F68&lt;1.5),1.32,IF(AND(G68&lt;0.283,F68&lt;2.5,A68&gt;=5.25,A68&lt;5.75,F68&gt;=1.5),4.3,IF(AND(H68&lt;6.712,H68&lt;11.275,D68&lt;1.55,A68&gt;=5.75,F68&gt;=1.5),5,IF(AND(H68&lt;13.101,H68&gt;=11.275,D68&lt;1.55,A68&gt;=5.75,F68&gt;=1.5),3.933,IF(AND(H68&gt;=13.101,H68&gt;=11.275,D68&lt;1.55,A68&gt;=5.75,F68&gt;=1.5),4.5,IF(AND(A68&gt;=7.3,D68&lt;2.45,D68&gt;=1.55,A68&gt;=5.75,F68&gt;=1.5),6.7,IF(AND(B68&lt;3.45,D68&gt;=2.45,D68&gt;=1.55,A68&gt;=5.75,F68&gt;=1.5),5.925,IF(AND(B68&gt;=3.45,D68&gt;=2.45,D68&gt;=1.55,A68&gt;=5.75,F68&gt;=1.5),6.1,IF(AND(B68&gt;=2.8,G68&gt;=0.283,F68&lt;2.5,A68&gt;=5.25,A68&lt;5.75,F68&gt;=1.5),4.2,IF(AND(D68&lt;1.35,H68&gt;=6.712,H68&lt;11.275,D68&lt;1.55,A68&gt;=5.75,F68&gt;=1.5),4.35,IF(AND(D68&lt;1.05,B68&lt;2.8,G68&gt;=0.283,F68&lt;2.5,A68&gt;=5.25,A68&lt;5.75,F68&gt;=1.5),3.567,IF(AND(D68&gt;=1.05,B68&lt;2.8,G68&gt;=0.283,F68&lt;2.5,A68&gt;=5.25,A68&lt;5.75,F68&gt;=1.5),3.925,IF(AND(B68&lt;2.65,D68&gt;=1.35,H68&gt;=6.712,H68&lt;11.275,D68&lt;1.55,A68&gt;=5.75,F68&gt;=1.5),4.9,IF(AND(B68&gt;=2.65,D68&gt;=1.35,H68&gt;=6.712,H68&lt;11.275,D68&lt;1.55,A68&gt;=5.75,F68&gt;=1.5),4.625,IF(AND(H68&gt;=14.683,G68&gt;=0.628,A68&lt;7.3,D68&lt;2.45,D68&gt;=1.55,A68&gt;=5.75,F68&gt;=1.5),5.4,IF(AND(D68&lt;1.95,H68&lt;8.884,G68&lt;0.628,A68&lt;7.3,D68&lt;2.45,D68&gt;=1.55,A68&gt;=5.75,F68&gt;=1.5),5.1,IF(AND(D68&gt;=1.95,H68&lt;8.884,G68&lt;0.628,A68&lt;7.3,D68&lt;2.45,D68&gt;=1.55,A68&gt;=5.75,F68&gt;=1.5),5.22,IF(AND(A68&lt;6.05,H68&gt;=8.884,G68&lt;0.628,A68&lt;7.3,D68&lt;2.45,D68&gt;=1.55,A68&gt;=5.75,F68&gt;=1.5),5.1,IF(AND(G68&lt;0.817,H68&lt;14.683,G68&gt;=0.628,A68&lt;7.3,D68&lt;2.45,D68&gt;=1.55,A68&gt;=5.75,F68&gt;=1.5),4.967,IF(AND(G68&gt;=0.817,H68&lt;14.683,G68&gt;=0.628,A68&lt;7.3,D68&lt;2.45,D68&gt;=1.55,A68&gt;=5.75,F68&gt;=1.5),5.1,IF(AND(H68&lt;9.637,A68&gt;=6.05,H68&gt;=8.884,G68&lt;0.628,A68&lt;7.3,D68&lt;2.45,D68&gt;=1.55,A68&gt;=5.75,F68&gt;=1.5),5.9,IF(AND(D68&lt;1.85,H68&gt;=9.637,A68&gt;=6.05,H68&gt;=8.884,G68&lt;0.628,A68&lt;7.3,D68&lt;2.45,D68&gt;=1.55,A68&gt;=5.75,F68&gt;=1.5),5.733,IF(AND(G68&gt;=0.388,D68&gt;=1.85,H68&gt;=9.637,A68&gt;=6.05,H68&gt;=8.884,G68&lt;0.628,A68&lt;7.3,D68&lt;2.45,D68&gt;=1.55,A68&gt;=5.75,F68&gt;=1.5),5.64,IF(AND(B68&lt;2.95,G68&lt;0.388,D68&gt;=1.85,H68&gt;=9.637,A68&gt;=6.05,H68&gt;=8.884,G68&lt;0.628,A68&lt;7.3,D68&lt;2.45,D68&gt;=1.55,A68&gt;=5.75,F68&gt;=1.5),5.5,IF(AND(B68&gt;=2.95,G68&lt;0.388,D68&gt;=1.85,H68&gt;=9.637,A68&gt;=6.05,H68&gt;=8.884,G68&lt;0.628,A68&lt;7.3,D68&lt;2.45,D68&gt;=1.55,A68&gt;=5.75,F68&gt;=1.5),5.333,"shouldnthappen"))))))))))))))))))))))))))))))))))</f>
        <v>4.5</v>
      </c>
      <c r="BF68" s="1" t="n">
        <f aca="false">IF(AND(D68&gt;=0.35,F68&lt;1.5),1.65,IF(AND(H68&gt;=16.227,D68&gt;=1.55,F68&gt;=1.5),6.533,IF(AND(A68&gt;=5.45,G68&lt;0.174,D68&lt;0.35,F68&lt;1.5),1.7,IF(AND(D68&lt;0.15,G68&gt;=0.174,D68&lt;0.35,F68&lt;1.5),1.38,IF(AND(D68&gt;=1.15,D68&lt;1.25,D68&lt;1.55,F68&gt;=1.5),3.967,IF(AND(H68&lt;8.376,A68&lt;5.45,G68&lt;0.174,D68&lt;0.35,F68&lt;1.5),1.4,IF(AND(H68&gt;=8.376,A68&lt;5.45,G68&lt;0.174,D68&lt;0.35,F68&lt;1.5),1.5,IF(AND(B68&lt;3.1,D68&gt;=0.15,G68&gt;=0.174,D68&lt;0.35,F68&lt;1.5),1.475,IF(AND(H68&lt;10.258,D68&lt;1.15,D68&lt;1.25,D68&lt;1.55,F68&gt;=1.5),3.24,IF(AND(H68&gt;=10.258,D68&lt;1.15,D68&lt;1.25,D68&lt;1.55,F68&gt;=1.5),3.875,IF(AND(F68&gt;=2.5,H68&lt;10.927,D68&gt;=1.25,D68&lt;1.55,F68&gt;=1.5),5.05,IF(AND(D68&lt;1.35,H68&gt;=10.927,D68&gt;=1.25,D68&lt;1.55,F68&gt;=1.5),4.25,IF(AND(A68&gt;=6.95,D68&lt;1.75,H68&lt;16.227,D68&gt;=1.55,F68&gt;=1.5),5.8,IF(AND(B68&lt;3.3,B68&gt;=3.1,D68&gt;=0.15,G68&gt;=0.174,D68&lt;0.35,F68&lt;1.5),1.3,IF(AND(H68&lt;12.278,D68&gt;=1.35,H68&gt;=10.927,D68&gt;=1.25,D68&lt;1.55,F68&gt;=1.5),4.9,IF(AND(G68&lt;0.226,A68&lt;6.95,D68&lt;1.75,H68&lt;16.227,D68&gt;=1.55,F68&gt;=1.5),5,IF(AND(G68&gt;=0.226,A68&lt;6.95,D68&lt;1.75,H68&lt;16.227,D68&gt;=1.55,F68&gt;=1.5),4.62,IF(AND(H68&lt;9.35,B68&lt;2.95,D68&gt;=1.75,H68&lt;16.227,D68&gt;=1.55,F68&gt;=1.5),6.3,IF(AND(H68&gt;=9.35,B68&lt;2.95,D68&gt;=1.75,H68&lt;16.227,D68&gt;=1.55,F68&gt;=1.5),5.58,IF(AND(A68&lt;5.05,B68&gt;=3.3,B68&gt;=3.1,D68&gt;=0.15,G68&gt;=0.174,D68&lt;0.35,F68&lt;1.5),1.35,IF(AND(A68&gt;=5.05,B68&gt;=3.3,B68&gt;=3.1,D68&gt;=0.15,G68&gt;=0.174,D68&lt;0.35,F68&lt;1.5),1.46,IF(AND(B68&lt;2.8,A68&lt;5.65,F68&lt;2.5,H68&lt;10.927,D68&gt;=1.25,D68&lt;1.55,F68&gt;=1.5),4.075,IF(AND(B68&gt;=2.8,A68&lt;5.65,F68&lt;2.5,H68&lt;10.927,D68&gt;=1.25,D68&lt;1.55,F68&gt;=1.5),3.933,IF(AND(A68&lt;6.25,A68&gt;=5.65,F68&lt;2.5,H68&lt;10.927,D68&gt;=1.25,D68&lt;1.55,F68&gt;=1.5),4.533,IF(AND(A68&gt;=6.25,A68&gt;=5.65,F68&lt;2.5,H68&lt;10.927,D68&gt;=1.25,D68&lt;1.55,F68&gt;=1.5),4.3,IF(AND(A68&lt;6.5,H68&gt;=12.278,D68&gt;=1.35,H68&gt;=10.927,D68&gt;=1.25,D68&lt;1.55,F68&gt;=1.5),4.55,IF(AND(A68&gt;=6.5,H68&gt;=12.278,D68&gt;=1.35,H68&gt;=10.927,D68&gt;=1.25,D68&lt;1.55,F68&gt;=1.5),4.775,IF(AND(H68&lt;9.884,D68&lt;2.1,B68&gt;=2.95,D68&gt;=1.75,H68&lt;16.227,D68&gt;=1.55,F68&gt;=1.5),5.5,IF(AND(H68&gt;=9.884,D68&lt;2.1,B68&gt;=2.95,D68&gt;=1.75,H68&lt;16.227,D68&gt;=1.55,F68&gt;=1.5),5.1,IF(AND(H68&lt;10.393,D68&gt;=2.1,B68&gt;=2.95,D68&gt;=1.75,H68&lt;16.227,D68&gt;=1.55,F68&gt;=1.5),5.74,IF(AND(D68&lt;2.25,H68&gt;=10.393,D68&gt;=2.1,B68&gt;=2.95,D68&gt;=1.75,H68&lt;16.227,D68&gt;=1.55,F68&gt;=1.5),5.8,IF(AND(D68&gt;=2.25,H68&gt;=10.393,D68&gt;=2.1,B68&gt;=2.95,D68&gt;=1.75,H68&lt;16.227,D68&gt;=1.55,F68&gt;=1.5),5.4,"shouldnthappen"))))))))))))))))))))))))))))))))</f>
        <v>4.775</v>
      </c>
      <c r="BG68" s="1" t="n">
        <f aca="false">IF(AND(G68&lt;0.096,A68&lt;5.45),2.95,IF(AND(F68&gt;=1.5,G68&gt;=0.096,A68&lt;5.45),3,IF(AND(D68&lt;0.6,A68&lt;5.9,A68&gt;=5.45),1.4,IF(AND(F68&gt;=2.5,D68&gt;=0.6,A68&lt;5.9,A68&gt;=5.45),5.1,IF(AND(A68&lt;7.45,A68&gt;=7.05,A68&gt;=5.9,A68&gt;=5.45),6.167,IF(AND(B68&gt;=3.55,G68&lt;0.587,F68&lt;1.5,G68&gt;=0.096,A68&lt;5.45),1,IF(AND(A68&lt;5.05,G68&gt;=0.587,F68&lt;1.5,G68&gt;=0.096,A68&lt;5.45),1.35,IF(AND(B68&lt;2.75,D68&lt;1.7,A68&lt;7.05,A68&gt;=5.9,A68&gt;=5.45),4.9,IF(AND(A68&lt;6.2,D68&gt;=1.7,A68&lt;7.05,A68&gt;=5.9,A68&gt;=5.45),4.833,IF(AND(H68&lt;17.32,A68&gt;=7.45,A68&gt;=7.05,A68&gt;=5.9,A68&gt;=5.45),6.68,IF(AND(H68&gt;=17.32,A68&gt;=7.45,A68&gt;=7.05,A68&gt;=5.9,A68&gt;=5.45),6.4,IF(AND(G68&lt;0.161,B68&lt;3.55,G68&lt;0.587,F68&lt;1.5,G68&gt;=0.096,A68&lt;5.45),1.5,IF(AND(H68&lt;11.016,A68&gt;=5.05,G68&gt;=0.587,F68&lt;1.5,G68&gt;=0.096,A68&lt;5.45),1.633,IF(AND(H68&lt;11.001,G68&lt;0.372,F68&lt;2.5,D68&gt;=0.6,A68&lt;5.9,A68&gt;=5.45),4.133,IF(AND(H68&gt;=11.001,G68&lt;0.372,F68&lt;2.5,D68&gt;=0.6,A68&lt;5.9,A68&gt;=5.45),4.3,IF(AND(H68&lt;6.808,G68&gt;=0.372,F68&lt;2.5,D68&gt;=0.6,A68&lt;5.9,A68&gt;=5.45),4,IF(AND(A68&gt;=6.75,B68&gt;=2.75,D68&lt;1.7,A68&lt;7.05,A68&gt;=5.9,A68&gt;=5.45),4.84,IF(AND(H68&lt;12.467,G68&gt;=0.161,B68&lt;3.55,G68&lt;0.587,F68&lt;1.5,G68&gt;=0.096,A68&lt;5.45),1.3,IF(AND(D68&lt;0.25,H68&gt;=11.016,A68&gt;=5.05,G68&gt;=0.587,F68&lt;1.5,G68&gt;=0.096,A68&lt;5.45),1.52,IF(AND(D68&gt;=0.25,H68&gt;=11.016,A68&gt;=5.05,G68&gt;=0.587,F68&lt;1.5,G68&gt;=0.096,A68&lt;5.45),1.5,IF(AND(H68&lt;11.218,H68&gt;=6.808,G68&gt;=0.372,F68&lt;2.5,D68&gt;=0.6,A68&lt;5.9,A68&gt;=5.45),3.7,IF(AND(H68&gt;=11.218,H68&gt;=6.808,G68&gt;=0.372,F68&lt;2.5,D68&gt;=0.6,A68&lt;5.9,A68&gt;=5.45),3.9,IF(AND(B68&lt;2.95,A68&lt;6.75,B68&gt;=2.75,D68&lt;1.7,A68&lt;7.05,A68&gt;=5.9,A68&gt;=5.45),4.2,IF(AND(B68&gt;=2.95,A68&lt;6.75,B68&gt;=2.75,D68&lt;1.7,A68&lt;7.05,A68&gt;=5.9,A68&gt;=5.45),4.6,IF(AND(D68&gt;=2.45,A68&lt;6.85,A68&gt;=6.2,D68&gt;=1.7,A68&lt;7.05,A68&gt;=5.9,A68&gt;=5.45),5.9,IF(AND(G68&lt;0.312,A68&gt;=6.85,A68&gt;=6.2,D68&gt;=1.7,A68&lt;7.05,A68&gt;=5.9,A68&gt;=5.45),5.1,IF(AND(G68&gt;=0.312,A68&gt;=6.85,A68&gt;=6.2,D68&gt;=1.7,A68&lt;7.05,A68&gt;=5.9,A68&gt;=5.45),5.4,IF(AND(G68&lt;0.251,H68&gt;=12.467,G68&gt;=0.161,B68&lt;3.55,G68&lt;0.587,F68&lt;1.5,G68&gt;=0.096,A68&lt;5.45),1.35,IF(AND(G68&gt;=0.251,H68&gt;=12.467,G68&gt;=0.161,B68&lt;3.55,G68&lt;0.587,F68&lt;1.5,G68&gt;=0.096,A68&lt;5.45),1.467,IF(AND(G68&gt;=0.628,D68&lt;2.45,A68&lt;6.85,A68&gt;=6.2,D68&gt;=1.7,A68&lt;7.05,A68&gt;=5.9,A68&gt;=5.45),5.1,IF(AND(A68&gt;=6.75,G68&lt;0.628,D68&lt;2.45,A68&lt;6.85,A68&gt;=6.2,D68&gt;=1.7,A68&lt;7.05,A68&gt;=5.9,A68&gt;=5.45),5.9,IF(AND(H68&lt;11.824,A68&lt;6.75,G68&lt;0.628,D68&lt;2.45,A68&lt;6.85,A68&gt;=6.2,D68&gt;=1.7,A68&lt;7.05,A68&gt;=5.9,A68&gt;=5.45),5.44,IF(AND(H68&lt;14.378,H68&gt;=11.824,A68&lt;6.75,G68&lt;0.628,D68&lt;2.45,A68&lt;6.85,A68&gt;=6.2,D68&gt;=1.7,A68&lt;7.05,A68&gt;=5.9,A68&gt;=5.45),5.6,IF(AND(H68&gt;=14.378,H68&gt;=11.824,A68&lt;6.75,G68&lt;0.628,D68&lt;2.45,A68&lt;6.85,A68&gt;=6.2,D68&gt;=1.7,A68&lt;7.05,A68&gt;=5.9,A68&gt;=5.45),5.8,"shouldnthappen"))))))))))))))))))))))))))))))))))</f>
        <v>4.6</v>
      </c>
      <c r="BH68" s="1" t="n">
        <f aca="false">IF(AND(G68&gt;=0.905,F68&lt;1.5),1.8,IF(AND(H68&lt;5.523,G68&lt;0.905,F68&lt;1.5),1,IF(AND(D68&gt;=0.4,H68&gt;=5.523,G68&lt;0.905,F68&lt;1.5),1.7,IF(AND(G68&gt;=0.878,D68&lt;1.35,F68&lt;2.5,F68&gt;=1.5),4.4,IF(AND(A68&lt;5.4,D68&gt;=1.35,F68&lt;2.5,F68&gt;=1.5),3.9,IF(AND(G68&lt;0.177,B68&lt;3.15,F68&gt;=2.5,F68&gt;=1.5),6.15,IF(AND(H68&lt;10.393,B68&gt;=3.15,F68&gt;=2.5,F68&gt;=1.5),5.94,IF(AND(H68&gt;=10.393,B68&gt;=3.15,F68&gt;=2.5,F68&gt;=1.5),5.467,IF(AND(D68&gt;=1.25,G68&lt;0.878,D68&lt;1.35,F68&lt;2.5,F68&gt;=1.5),4.18,IF(AND(G68&gt;=0.709,A68&gt;=5.4,D68&gt;=1.35,F68&lt;2.5,F68&gt;=1.5),4.9,IF(AND(B68&lt;2.6,G68&gt;=0.177,B68&lt;3.15,F68&gt;=2.5,F68&gt;=1.5),4.8,IF(AND(A68&lt;4.35,A68&lt;5.05,D68&lt;0.4,H68&gt;=5.523,G68&lt;0.905,F68&lt;1.5),1.1,IF(AND(A68&gt;=5.6,A68&gt;=5.05,D68&lt;0.4,H68&gt;=5.523,G68&lt;0.905,F68&lt;1.5),1.7,IF(AND(D68&lt;1.05,D68&lt;1.25,G68&lt;0.878,D68&lt;1.35,F68&lt;2.5,F68&gt;=1.5),3.6,IF(AND(D68&gt;=1.55,G68&lt;0.709,A68&gt;=5.4,D68&gt;=1.35,F68&lt;2.5,F68&gt;=1.5),4.975,IF(AND(D68&lt;1.7,B68&gt;=2.6,G68&gt;=0.177,B68&lt;3.15,F68&gt;=2.5,F68&gt;=1.5),5.8,IF(AND(B68&lt;3.15,A68&gt;=4.35,A68&lt;5.05,D68&lt;0.4,H68&gt;=5.523,G68&lt;0.905,F68&lt;1.5),1.46,IF(AND(A68&gt;=5.45,A68&lt;5.6,A68&gt;=5.05,D68&lt;0.4,H68&gt;=5.523,G68&lt;0.905,F68&lt;1.5),1.35,IF(AND(H68&lt;10.974,D68&gt;=1.05,D68&lt;1.25,G68&lt;0.878,D68&lt;1.35,F68&lt;2.5,F68&gt;=1.5),3.8,IF(AND(H68&gt;=13.654,D68&lt;1.55,G68&lt;0.709,A68&gt;=5.4,D68&gt;=1.35,F68&lt;2.5,F68&gt;=1.5),4.725,IF(AND(A68&lt;4.5,B68&gt;=3.15,A68&gt;=4.35,A68&lt;5.05,D68&lt;0.4,H68&gt;=5.523,G68&lt;0.905,F68&lt;1.5),1.3,IF(AND(G68&lt;0.676,A68&lt;5.45,A68&lt;5.6,A68&gt;=5.05,D68&lt;0.4,H68&gt;=5.523,G68&lt;0.905,F68&lt;1.5),1.5,IF(AND(G68&gt;=0.676,A68&lt;5.45,A68&lt;5.6,A68&gt;=5.05,D68&lt;0.4,H68&gt;=5.523,G68&lt;0.905,F68&lt;1.5),1.55,IF(AND(A68&lt;5.7,H68&gt;=10.974,D68&gt;=1.05,D68&lt;1.25,G68&lt;0.878,D68&lt;1.35,F68&lt;2.5,F68&gt;=1.5),3.9,IF(AND(A68&gt;=5.7,H68&gt;=10.974,D68&gt;=1.05,D68&lt;1.25,G68&lt;0.878,D68&lt;1.35,F68&lt;2.5,F68&gt;=1.5),3.933,IF(AND(G68&gt;=0.644,H68&lt;13.654,D68&lt;1.55,G68&lt;0.709,A68&gt;=5.4,D68&gt;=1.35,F68&lt;2.5,F68&gt;=1.5),4.4,IF(AND(B68&lt;2.9,A68&lt;6.2,D68&gt;=1.7,B68&gt;=2.6,G68&gt;=0.177,B68&lt;3.15,F68&gt;=2.5,F68&gt;=1.5),5.02,IF(AND(B68&gt;=2.9,A68&lt;6.2,D68&gt;=1.7,B68&gt;=2.6,G68&gt;=0.177,B68&lt;3.15,F68&gt;=2.5,F68&gt;=1.5),4.8,IF(AND(D68&lt;2.2,A68&gt;=6.2,D68&gt;=1.7,B68&gt;=2.6,G68&gt;=0.177,B68&lt;3.15,F68&gt;=2.5,F68&gt;=1.5),5.325,IF(AND(D68&gt;=2.2,A68&gt;=6.2,D68&gt;=1.7,B68&gt;=2.6,G68&gt;=0.177,B68&lt;3.15,F68&gt;=2.5,F68&gt;=1.5),5.1,IF(AND(D68&lt;0.25,A68&gt;=4.5,B68&gt;=3.15,A68&gt;=4.35,A68&lt;5.05,D68&lt;0.4,H68&gt;=5.523,G68&lt;0.905,F68&lt;1.5),1.357,IF(AND(D68&gt;=0.25,A68&gt;=4.5,B68&gt;=3.15,A68&gt;=4.35,A68&lt;5.05,D68&lt;0.4,H68&gt;=5.523,G68&lt;0.905,F68&lt;1.5),1.333,IF(AND(H68&lt;10.723,G68&lt;0.644,H68&lt;13.654,D68&lt;1.55,G68&lt;0.709,A68&gt;=5.4,D68&gt;=1.35,F68&lt;2.5,F68&gt;=1.5),4.6,IF(AND(H68&gt;=10.723,G68&lt;0.644,H68&lt;13.654,D68&lt;1.55,G68&lt;0.709,A68&gt;=5.4,D68&gt;=1.35,F68&lt;2.5,F68&gt;=1.5),4.5,"shouldnthappen"))))))))))))))))))))))))))))))))))</f>
        <v>4.4</v>
      </c>
      <c r="BI68" s="1" t="n">
        <f aca="false">IF(AND(D68&gt;=0.8,A68&lt;5.45),3.9,IF(AND(D68&gt;=0.45,D68&lt;0.8,A68&lt;5.45),1.66,IF(AND(H68&lt;16.447,B68&gt;=3.45,A68&gt;=5.45),1.525,IF(AND(H68&gt;=16.447,B68&gt;=3.45,A68&gt;=5.45),6.4,IF(AND(H68&lt;5.245,D68&lt;0.45,D68&lt;0.8,A68&lt;5.45),1,IF(AND(A68&gt;=7.2,G68&lt;0.154,B68&lt;3.45,A68&gt;=5.45),6.7,IF(AND(D68&lt;1.65,A68&lt;7.2,G68&lt;0.154,B68&lt;3.45,A68&gt;=5.45),4.7,IF(AND(D68&gt;=1.65,A68&lt;7.2,G68&lt;0.154,B68&lt;3.45,A68&gt;=5.45),5.52,IF(AND(D68&gt;=0.25,A68&lt;5.05,H68&gt;=5.245,D68&lt;0.45,D68&lt;0.8,A68&lt;5.45),1.35,IF(AND(H68&lt;6.089,A68&gt;=5.05,H68&gt;=5.245,D68&lt;0.45,D68&lt;0.8,A68&lt;5.45),1.7,IF(AND(D68&lt;1.2,B68&lt;2.6,A68&lt;5.75,G68&gt;=0.154,B68&lt;3.45,A68&gt;=5.45),3.85,IF(AND(D68&gt;=1.2,B68&lt;2.6,A68&lt;5.75,G68&gt;=0.154,B68&lt;3.45,A68&gt;=5.45),4,IF(AND(D68&gt;=1.65,B68&gt;=2.6,A68&lt;5.75,G68&gt;=0.154,B68&lt;3.45,A68&gt;=5.45),4.9,IF(AND(G68&lt;0.353,F68&lt;2.5,A68&gt;=5.75,G68&gt;=0.154,B68&lt;3.45,A68&gt;=5.45),4.25,IF(AND(A68&gt;=7.25,F68&gt;=2.5,A68&gt;=5.75,G68&gt;=0.154,B68&lt;3.45,A68&gt;=5.45),6.45,IF(AND(H68&lt;11.218,D68&lt;0.25,A68&lt;5.05,H68&gt;=5.245,D68&lt;0.45,D68&lt;0.8,A68&lt;5.45),1.42,IF(AND(G68&lt;0.517,H68&gt;=6.089,A68&gt;=5.05,H68&gt;=5.245,D68&lt;0.45,D68&lt;0.8,A68&lt;5.45),1.44,IF(AND(G68&gt;=0.517,H68&gt;=6.089,A68&gt;=5.05,H68&gt;=5.245,D68&lt;0.45,D68&lt;0.8,A68&lt;5.45),1.54,IF(AND(H68&gt;=10.194,D68&lt;1.65,B68&gt;=2.6,A68&lt;5.75,G68&gt;=0.154,B68&lt;3.45,A68&gt;=5.45),4.35,IF(AND(B68&gt;=3.15,G68&gt;=0.353,F68&lt;2.5,A68&gt;=5.75,G68&gt;=0.154,B68&lt;3.45,A68&gt;=5.45),4.7,IF(AND(H68&lt;7.716,A68&lt;7.25,F68&gt;=2.5,A68&gt;=5.75,G68&gt;=0.154,B68&lt;3.45,A68&gt;=5.45),5.04,IF(AND(G68&lt;0.175,H68&gt;=11.218,D68&lt;0.25,A68&lt;5.05,H68&gt;=5.245,D68&lt;0.45,D68&lt;0.8,A68&lt;5.45),1.5,IF(AND(H68&lt;7.713,H68&lt;10.194,D68&lt;1.65,B68&gt;=2.6,A68&lt;5.75,G68&gt;=0.154,B68&lt;3.45,A68&gt;=5.45),4.1,IF(AND(H68&gt;=7.713,H68&lt;10.194,D68&lt;1.65,B68&gt;=2.6,A68&lt;5.75,G68&gt;=0.154,B68&lt;3.45,A68&gt;=5.45),4.2,IF(AND(B68&gt;=3.05,B68&lt;3.15,G68&gt;=0.353,F68&lt;2.5,A68&gt;=5.75,G68&gt;=0.154,B68&lt;3.45,A68&gt;=5.45),4.4,IF(AND(D68&gt;=2.45,H68&gt;=7.716,A68&lt;7.25,F68&gt;=2.5,A68&gt;=5.75,G68&gt;=0.154,B68&lt;3.45,A68&gt;=5.45),5.85,IF(AND(D68&lt;0.15,G68&gt;=0.175,H68&gt;=11.218,D68&lt;0.25,A68&lt;5.05,H68&gt;=5.245,D68&lt;0.45,D68&lt;0.8,A68&lt;5.45),1.1,IF(AND(H68&gt;=16.317,B68&lt;3.05,B68&lt;3.15,G68&gt;=0.353,F68&lt;2.5,A68&gt;=5.75,G68&gt;=0.154,B68&lt;3.45,A68&gt;=5.45),4.8,IF(AND(G68&gt;=0.857,D68&lt;2.45,H68&gt;=7.716,A68&lt;7.25,F68&gt;=2.5,A68&gt;=5.75,G68&gt;=0.154,B68&lt;3.45,A68&gt;=5.45),5.05,IF(AND(G68&lt;0.245,D68&gt;=0.15,G68&gt;=0.175,H68&gt;=11.218,D68&lt;0.25,A68&lt;5.05,H68&gt;=5.245,D68&lt;0.45,D68&lt;0.8,A68&lt;5.45),1.3,IF(AND(G68&gt;=0.245,D68&gt;=0.15,G68&gt;=0.175,H68&gt;=11.218,D68&lt;0.25,A68&lt;5.05,H68&gt;=5.245,D68&lt;0.45,D68&lt;0.8,A68&lt;5.45),1.22,IF(AND(B68&lt;2.85,H68&lt;16.317,B68&lt;3.05,B68&lt;3.15,G68&gt;=0.353,F68&lt;2.5,A68&gt;=5.75,G68&gt;=0.154,B68&lt;3.45,A68&gt;=5.45),4.6,IF(AND(B68&gt;=2.85,H68&lt;16.317,B68&lt;3.05,B68&lt;3.15,G68&gt;=0.353,F68&lt;2.5,A68&gt;=5.75,G68&gt;=0.154,B68&lt;3.45,A68&gt;=5.45),4.633,IF(AND(D68&lt;1.85,G68&lt;0.857,D68&lt;2.45,H68&gt;=7.716,A68&lt;7.25,F68&gt;=2.5,A68&gt;=5.75,G68&gt;=0.154,B68&lt;3.45,A68&gt;=5.45),5.8,IF(AND(H68&lt;11.297,D68&gt;=1.85,G68&lt;0.857,D68&lt;2.45,H68&gt;=7.716,A68&lt;7.25,F68&gt;=2.5,A68&gt;=5.75,G68&gt;=0.154,B68&lt;3.45,A68&gt;=5.45),5.3,IF(AND(G68&lt;0.388,H68&gt;=11.297,D68&gt;=1.85,G68&lt;0.857,D68&lt;2.45,H68&gt;=7.716,A68&lt;7.25,F68&gt;=2.5,A68&gt;=5.75,G68&gt;=0.154,B68&lt;3.45,A68&gt;=5.45),5.4,IF(AND(G68&gt;=0.388,H68&gt;=11.297,D68&gt;=1.85,G68&lt;0.857,D68&lt;2.45,H68&gt;=7.716,A68&lt;7.25,F68&gt;=2.5,A68&gt;=5.75,G68&gt;=0.154,B68&lt;3.45,A68&gt;=5.45),5.6,"shouldnthappen")))))))))))))))))))))))))))))))))))))</f>
        <v>4.4</v>
      </c>
      <c r="BJ68" s="1" t="n">
        <f aca="false">IF(AND(F68&gt;=2,B68&gt;=3.35),6.1,IF(AND(H68&gt;=12.719,F68&lt;1.5,B68&lt;3.35),1.567,IF(AND(H68&lt;5.245,F68&lt;2,B68&gt;=3.35),1,IF(AND(D68&lt;0.15,H68&lt;12.719,F68&lt;1.5,B68&lt;3.35),1.5,IF(AND(D68&gt;=0.35,H68&gt;=5.245,F68&lt;2,B68&gt;=3.35),1.6,IF(AND(A68&lt;4.9,D68&gt;=0.15,H68&lt;12.719,F68&lt;1.5,B68&lt;3.35),1.36,IF(AND(B68&lt;2.65,G68&lt;0.572,D68&lt;1.45,F68&gt;=1.5,B68&lt;3.35),3.5,IF(AND(A68&lt;6.1,F68&lt;2.5,D68&gt;=1.45,F68&gt;=1.5,B68&lt;3.35),5.1,IF(AND(G68&gt;=0.607,D68&lt;0.35,H68&gt;=5.245,F68&lt;2,B68&gt;=3.35),1.65,IF(AND(G68&lt;0.546,A68&gt;=4.9,D68&gt;=0.15,H68&lt;12.719,F68&lt;1.5,B68&lt;3.35),1.2,IF(AND(G68&gt;=0.546,A68&gt;=4.9,D68&gt;=0.15,H68&lt;12.719,F68&lt;1.5,B68&lt;3.35),1.4,IF(AND(A68&gt;=6.3,B68&gt;=2.65,G68&lt;0.572,D68&lt;1.45,F68&gt;=1.5,B68&lt;3.35),4.8,IF(AND(D68&lt;1.15,B68&lt;2.85,G68&gt;=0.572,D68&lt;1.45,F68&gt;=1.5,B68&lt;3.35),3.9,IF(AND(B68&gt;=3.15,B68&gt;=2.85,G68&gt;=0.572,D68&lt;1.45,F68&gt;=1.5,B68&lt;3.35),4.7,IF(AND(B68&lt;2.95,A68&gt;=6.1,F68&lt;2.5,D68&gt;=1.45,F68&gt;=1.5,B68&lt;3.35),4.533,IF(AND(B68&gt;=2.95,A68&gt;=6.1,F68&lt;2.5,D68&gt;=1.45,F68&gt;=1.5,B68&lt;3.35),4.75,IF(AND(A68&gt;=6.7,G68&lt;0.107,F68&gt;=2.5,D68&gt;=1.45,F68&gt;=1.5,B68&lt;3.35),5.7,IF(AND(G68&gt;=0.385,G68&lt;0.607,D68&lt;0.35,H68&gt;=5.245,F68&lt;2,B68&gt;=3.35),1.325,IF(AND(D68&lt;1.25,A68&lt;6.3,B68&gt;=2.65,G68&lt;0.572,D68&lt;1.45,F68&gt;=1.5,B68&lt;3.35),4,IF(AND(D68&gt;=1.25,A68&lt;6.3,B68&gt;=2.65,G68&lt;0.572,D68&lt;1.45,F68&gt;=1.5,B68&lt;3.35),4.18,IF(AND(G68&lt;0.907,D68&gt;=1.15,B68&lt;2.85,G68&gt;=0.572,D68&lt;1.45,F68&gt;=1.5,B68&lt;3.35),4,IF(AND(G68&gt;=0.907,D68&gt;=1.15,B68&lt;2.85,G68&gt;=0.572,D68&lt;1.45,F68&gt;=1.5,B68&lt;3.35),4.4,IF(AND(H68&lt;8.326,B68&lt;3.15,B68&gt;=2.85,G68&gt;=0.572,D68&lt;1.45,F68&gt;=1.5,B68&lt;3.35),3.6,IF(AND(H68&gt;=8.326,B68&lt;3.15,B68&gt;=2.85,G68&gt;=0.572,D68&lt;1.45,F68&gt;=1.5,B68&lt;3.35),4.48,IF(AND(B68&lt;2.95,A68&lt;6.7,G68&lt;0.107,F68&gt;=2.5,D68&gt;=1.45,F68&gt;=1.5,B68&lt;3.35),5.6,IF(AND(B68&gt;=2.95,A68&lt;6.7,G68&lt;0.107,F68&gt;=2.5,D68&gt;=1.45,F68&gt;=1.5,B68&lt;3.35),5.5,IF(AND(G68&lt;0.205,G68&lt;0.432,G68&gt;=0.107,F68&gt;=2.5,D68&gt;=1.45,F68&gt;=1.5,B68&lt;3.35),5.3,IF(AND(B68&gt;=3.05,G68&gt;=0.432,G68&gt;=0.107,F68&gt;=2.5,D68&gt;=1.45,F68&gt;=1.5,B68&lt;3.35),5.86,IF(AND(H68&gt;=14.057,G68&lt;0.385,G68&lt;0.607,D68&lt;0.35,H68&gt;=5.245,F68&lt;2,B68&gt;=3.35),1.7,IF(AND(D68&lt;1.7,G68&gt;=0.205,G68&lt;0.432,G68&gt;=0.107,F68&gt;=2.5,D68&gt;=1.45,F68&gt;=1.5,B68&lt;3.35),5,IF(AND(G68&lt;0.779,B68&lt;3.05,G68&gt;=0.432,G68&gt;=0.107,F68&gt;=2.5,D68&gt;=1.45,F68&gt;=1.5,B68&lt;3.35),4.9,IF(AND(G68&gt;=0.779,B68&lt;3.05,G68&gt;=0.432,G68&gt;=0.107,F68&gt;=2.5,D68&gt;=1.45,F68&gt;=1.5,B68&lt;3.35),5.533,IF(AND(D68&gt;=0.25,H68&lt;14.057,G68&lt;0.385,G68&lt;0.607,D68&lt;0.35,H68&gt;=5.245,F68&lt;2,B68&gt;=3.35),1.4,IF(AND(B68&lt;2.85,D68&gt;=1.7,G68&gt;=0.205,G68&lt;0.432,G68&gt;=0.107,F68&gt;=2.5,D68&gt;=1.45,F68&gt;=1.5,B68&lt;3.35),5.1,IF(AND(B68&gt;=2.85,D68&gt;=1.7,G68&gt;=0.205,G68&lt;0.432,G68&gt;=0.107,F68&gt;=2.5,D68&gt;=1.45,F68&gt;=1.5,B68&lt;3.35),5.15,IF(AND(A68&lt;5.1,D68&lt;0.25,H68&lt;14.057,G68&lt;0.385,G68&lt;0.607,D68&lt;0.35,H68&gt;=5.245,F68&lt;2,B68&gt;=3.35),1.4,IF(AND(A68&gt;=5.1,D68&lt;0.25,H68&lt;14.057,G68&lt;0.385,G68&lt;0.607,D68&lt;0.35,H68&gt;=5.245,F68&lt;2,B68&gt;=3.35),1.5,"shouldnthappen")))))))))))))))))))))))))))))))))))))</f>
        <v>4.48</v>
      </c>
    </row>
    <row r="69" customFormat="false" ht="13.8" hidden="false" customHeight="false" outlineLevel="0" collapsed="false">
      <c r="A69" s="1" t="n">
        <v>5.6</v>
      </c>
      <c r="B69" s="1" t="n">
        <v>3</v>
      </c>
      <c r="C69" s="1" t="n">
        <v>4.5</v>
      </c>
      <c r="D69" s="1" t="n">
        <v>1.5</v>
      </c>
      <c r="E69" s="1" t="s">
        <v>92</v>
      </c>
      <c r="F69" s="1" t="n">
        <v>2</v>
      </c>
      <c r="G69" s="1" t="n">
        <v>0.267783688148484</v>
      </c>
      <c r="H69" s="16" t="n">
        <v>12.2580531117506</v>
      </c>
      <c r="I69" s="11" t="n">
        <f aca="false">C69</f>
        <v>4.5</v>
      </c>
      <c r="J69" s="1" t="n">
        <f aca="false">AVERAGE(M69:BJ69)</f>
        <v>4.49616</v>
      </c>
      <c r="K69" s="15" t="n">
        <f aca="false">1-SQRT(VAR(M69:BJ69, I69)) / AVERAGE(M69:BJ69)</f>
        <v>0.947113910213571</v>
      </c>
      <c r="L69" s="1" t="n">
        <f aca="false">(J69-I69)/I69</f>
        <v>-0.000853333333333397</v>
      </c>
      <c r="M69" s="1" t="n">
        <f aca="false">IF(AND(H69&gt;=16.241,B69&gt;=3.35),6.4,IF(AND(D69&gt;=0.75,A69&lt;5.15,B69&lt;3.35),4.1,IF(AND(D69&gt;=1.5,H69&lt;16.241,B69&gt;=3.35),5.767,IF(AND(B69&gt;=3.25,D69&lt;0.75,A69&lt;5.15,B69&lt;3.35),1.58,IF(AND(A69&lt;4.95,D69&lt;1.5,H69&lt;16.241,B69&gt;=3.35),1.4,IF(AND(A69&lt;4.5,B69&lt;3.25,D69&lt;0.75,A69&lt;5.15,B69&lt;3.35),1.26,IF(AND(A69&gt;=4.5,B69&lt;3.25,D69&lt;0.75,A69&lt;5.15,B69&lt;3.35),1.48,IF(AND(G69&lt;0.356,H69&lt;12.557,D69&lt;1.45,A69&gt;=5.15,B69&lt;3.35),4.267,IF(AND(D69&lt;1.25,H69&gt;=12.557,D69&lt;1.45,A69&gt;=5.15,B69&lt;3.35),4.05,IF(AND(D69&gt;=1.35,G69&gt;=0.356,H69&lt;12.557,D69&lt;1.45,A69&gt;=5.15,B69&lt;3.35),4.25,IF(AND(H69&lt;15.086,D69&gt;=1.25,H69&gt;=12.557,D69&lt;1.45,A69&gt;=5.15,B69&lt;3.35),4.4,IF(AND(F69&lt;2.5,G69&gt;=0.44,D69&lt;2.05,D69&gt;=1.45,A69&gt;=5.15,B69&lt;3.35),4.7,IF(AND(H69&lt;10.391,B69&lt;3.15,D69&gt;=2.05,D69&gt;=1.45,A69&gt;=5.15,B69&lt;3.35),5.1,IF(AND(G69&lt;0.505,B69&gt;=3.15,D69&gt;=2.05,D69&gt;=1.45,A69&gt;=5.15,B69&lt;3.35),5.7,IF(AND(G69&gt;=0.505,B69&gt;=3.15,D69&gt;=2.05,D69&gt;=1.45,A69&gt;=5.15,B69&lt;3.35),5.95,IF(AND(D69&gt;=0.5,G69&lt;0.905,A69&gt;=4.95,D69&lt;1.5,H69&lt;16.241,B69&gt;=3.35),1.6,IF(AND(B69&lt;3.6,G69&gt;=0.905,A69&gt;=4.95,D69&lt;1.5,H69&lt;16.241,B69&gt;=3.35),1.7,IF(AND(B69&gt;=3.6,G69&gt;=0.905,A69&gt;=4.95,D69&lt;1.5,H69&lt;16.241,B69&gt;=3.35),1.767,IF(AND(A69&gt;=5.7,D69&lt;1.35,G69&gt;=0.356,H69&lt;12.557,D69&lt;1.45,A69&gt;=5.15,B69&lt;3.35),3.9,IF(AND(A69&lt;6.35,H69&gt;=15.086,D69&gt;=1.25,H69&gt;=12.557,D69&lt;1.45,A69&gt;=5.15,B69&lt;3.35),4.7,IF(AND(A69&gt;=6.35,H69&gt;=15.086,D69&gt;=1.25,H69&gt;=12.557,D69&lt;1.45,A69&gt;=5.15,B69&lt;3.35),4.6,IF(AND(H69&lt;9.252,D69&lt;1.55,G69&lt;0.44,D69&lt;2.05,D69&gt;=1.45,A69&gt;=5.15,B69&lt;3.35),5.08,IF(AND(H69&gt;=9.252,D69&lt;1.55,G69&lt;0.44,D69&lt;2.05,D69&gt;=1.45,A69&gt;=5.15,B69&lt;3.35),4.7,IF(AND(H69&lt;8.477,D69&gt;=1.55,G69&lt;0.44,D69&lt;2.05,D69&gt;=1.45,A69&gt;=5.15,B69&lt;3.35),5.1,IF(AND(H69&gt;=8.477,D69&gt;=1.55,G69&lt;0.44,D69&lt;2.05,D69&gt;=1.45,A69&gt;=5.15,B69&lt;3.35),5.4,IF(AND(H69&lt;8.435,F69&gt;=2.5,G69&gt;=0.44,D69&lt;2.05,D69&gt;=1.45,A69&gt;=5.15,B69&lt;3.35),5.1,IF(AND(H69&gt;=8.435,F69&gt;=2.5,G69&gt;=0.44,D69&lt;2.05,D69&gt;=1.45,A69&gt;=5.15,B69&lt;3.35),4.86,IF(AND(G69&lt;0.543,H69&gt;=10.391,B69&lt;3.15,D69&gt;=2.05,D69&gt;=1.45,A69&gt;=5.15,B69&lt;3.35),5.56,IF(AND(G69&gt;=0.543,H69&gt;=10.391,B69&lt;3.15,D69&gt;=2.05,D69&gt;=1.45,A69&gt;=5.15,B69&lt;3.35),5.8,IF(AND(A69&lt;5.05,D69&lt;0.5,G69&lt;0.905,A69&gt;=4.95,D69&lt;1.5,H69&lt;16.241,B69&gt;=3.35),1.3,IF(AND(H69&lt;6.583,A69&lt;5.7,D69&lt;1.35,G69&gt;=0.356,H69&lt;12.557,D69&lt;1.45,A69&gt;=5.15,B69&lt;3.35),4,IF(AND(G69&lt;0.585,A69&gt;=5.05,D69&lt;0.5,G69&lt;0.905,A69&gt;=4.95,D69&lt;1.5,H69&lt;16.241,B69&gt;=3.35),1.475,IF(AND(G69&lt;0.62,H69&gt;=6.583,A69&lt;5.7,D69&lt;1.35,G69&gt;=0.356,H69&lt;12.557,D69&lt;1.45,A69&gt;=5.15,B69&lt;3.35),3.75,IF(AND(G69&gt;=0.62,H69&gt;=6.583,A69&lt;5.7,D69&lt;1.35,G69&gt;=0.356,H69&lt;12.557,D69&lt;1.45,A69&gt;=5.15,B69&lt;3.35),3.6,IF(AND(B69&lt;3.75,G69&gt;=0.585,A69&gt;=5.05,D69&lt;0.5,G69&lt;0.905,A69&gt;=4.95,D69&lt;1.5,H69&lt;16.241,B69&gt;=3.35),1.5,IF(AND(B69&gt;=3.75,G69&gt;=0.585,A69&gt;=5.05,D69&lt;0.5,G69&lt;0.905,A69&gt;=4.95,D69&lt;1.5,H69&lt;16.241,B69&gt;=3.35),1.6,"shouldnthappen"))))))))))))))))))))))))))))))))))))</f>
        <v>4.7</v>
      </c>
      <c r="N69" s="1" t="n">
        <f aca="false">IF(AND(H69&lt;5.245,B69&lt;3.65,F69&lt;1.5),1,IF(AND(H69&gt;=14.096,B69&gt;=3.65,F69&lt;1.5),1.65,IF(AND(A69&gt;=5.45,H69&gt;=5.245,B69&lt;3.65,F69&lt;1.5),1.3,IF(AND(H69&gt;=13.586,H69&lt;14.096,B69&gt;=3.65,F69&lt;1.5),1.3,IF(AND(H69&lt;10.258,D69&lt;1.25,F69&lt;2.5,F69&gt;=1.5),3.38,IF(AND(H69&lt;6.982,D69&gt;=1.25,F69&lt;2.5,F69&gt;=1.5),3.96,IF(AND(H69&gt;=13.646,D69&lt;2.05,F69&gt;=2.5,F69&gt;=1.5),6.1,IF(AND(B69&lt;3.05,A69&lt;5.45,H69&gt;=5.245,B69&lt;3.65,F69&lt;1.5),1.375,IF(AND(H69&lt;6.543,H69&lt;13.586,H69&lt;14.096,B69&gt;=3.65,F69&lt;1.5),1.4,IF(AND(H69&gt;=6.543,H69&lt;13.586,H69&lt;14.096,B69&gt;=3.65,F69&lt;1.5),1.5,IF(AND(H69&lt;11.522,H69&gt;=10.258,D69&lt;1.25,F69&lt;2.5,F69&gt;=1.5),3.733,IF(AND(H69&gt;=11.522,H69&gt;=10.258,D69&lt;1.25,F69&lt;2.5,F69&gt;=1.5),3.92,IF(AND(H69&lt;5.767,H69&lt;13.646,D69&lt;2.05,F69&gt;=2.5,F69&gt;=1.5),4.5,IF(AND(A69&lt;6.8,B69&lt;3.15,D69&gt;=2.05,F69&gt;=2.5,F69&gt;=1.5),5.6,IF(AND(A69&gt;=6.8,B69&lt;3.15,D69&gt;=2.05,F69&gt;=2.5,F69&gt;=1.5),5.1,IF(AND(B69&lt;3.25,B69&gt;=3.15,D69&gt;=2.05,F69&gt;=2.5,F69&gt;=1.5),5.8,IF(AND(B69&gt;=3.25,B69&gt;=3.15,D69&gt;=2.05,F69&gt;=2.5,F69&gt;=1.5),5.65,IF(AND(B69&lt;3.15,B69&gt;=3.05,A69&lt;5.45,H69&gt;=5.245,B69&lt;3.65,F69&lt;1.5),1.5,IF(AND(G69&gt;=0.735,H69&lt;13.665,H69&gt;=6.982,D69&gt;=1.25,F69&lt;2.5,F69&gt;=1.5),4.2,IF(AND(H69&lt;14.03,H69&gt;=13.665,H69&gt;=6.982,D69&gt;=1.25,F69&lt;2.5,F69&gt;=1.5),4.8,IF(AND(A69&gt;=6.6,H69&gt;=5.767,H69&lt;13.646,D69&lt;2.05,F69&gt;=2.5,F69&gt;=1.5),6.05,IF(AND(G69&gt;=0.934,B69&gt;=3.15,B69&gt;=3.05,A69&lt;5.45,H69&gt;=5.245,B69&lt;3.65,F69&lt;1.5),1.7,IF(AND(D69&gt;=1.55,G69&lt;0.735,H69&lt;13.665,H69&gt;=6.982,D69&gt;=1.25,F69&lt;2.5,F69&gt;=1.5),5.1,IF(AND(D69&lt;1.45,H69&gt;=14.03,H69&gt;=13.665,H69&gt;=6.982,D69&gt;=1.25,F69&lt;2.5,F69&gt;=1.5),4.7,IF(AND(D69&gt;=1.45,H69&gt;=14.03,H69&gt;=13.665,H69&gt;=6.982,D69&gt;=1.25,F69&lt;2.5,F69&gt;=1.5),4.5,IF(AND(A69&gt;=6.2,A69&lt;6.6,H69&gt;=5.767,H69&lt;13.646,D69&lt;2.05,F69&gt;=2.5,F69&gt;=1.5),5.325,IF(AND(B69&lt;3.25,G69&lt;0.934,B69&gt;=3.15,B69&gt;=3.05,A69&lt;5.45,H69&gt;=5.245,B69&lt;3.65,F69&lt;1.5),1.3,IF(AND(D69&lt;1.35,D69&lt;1.55,G69&lt;0.735,H69&lt;13.665,H69&gt;=6.982,D69&gt;=1.25,F69&lt;2.5,F69&gt;=1.5),4.25,IF(AND(H69&lt;8.435,A69&lt;6.2,A69&lt;6.6,H69&gt;=5.767,H69&lt;13.646,D69&lt;2.05,F69&gt;=2.5,F69&gt;=1.5),5.1,IF(AND(H69&gt;=8.435,A69&lt;6.2,A69&lt;6.6,H69&gt;=5.767,H69&lt;13.646,D69&lt;2.05,F69&gt;=2.5,F69&gt;=1.5),4.9,IF(AND(A69&gt;=5.15,B69&gt;=3.25,G69&lt;0.934,B69&gt;=3.15,B69&gt;=3.05,A69&lt;5.45,H69&gt;=5.245,B69&lt;3.65,F69&lt;1.5),1.5,IF(AND(B69&lt;2.9,D69&gt;=1.35,D69&lt;1.55,G69&lt;0.735,H69&lt;13.665,H69&gt;=6.982,D69&gt;=1.25,F69&lt;2.5,F69&gt;=1.5),4.6,IF(AND(B69&gt;=2.9,D69&gt;=1.35,D69&lt;1.55,G69&lt;0.735,H69&lt;13.665,H69&gt;=6.982,D69&gt;=1.25,F69&lt;2.5,F69&gt;=1.5),4.52,IF(AND(G69&gt;=0.862,A69&lt;5.15,B69&gt;=3.25,G69&lt;0.934,B69&gt;=3.15,B69&gt;=3.05,A69&lt;5.45,H69&gt;=5.245,B69&lt;3.65,F69&lt;1.5),1.5,IF(AND(H69&lt;9.35,G69&lt;0.862,A69&lt;5.15,B69&gt;=3.25,G69&lt;0.934,B69&gt;=3.15,B69&gt;=3.05,A69&lt;5.45,H69&gt;=5.245,B69&lt;3.65,F69&lt;1.5),1.38,IF(AND(H69&gt;=9.35,G69&lt;0.862,A69&lt;5.15,B69&gt;=3.25,G69&lt;0.934,B69&gt;=3.15,B69&gt;=3.05,A69&lt;5.45,H69&gt;=5.245,B69&lt;3.65,F69&lt;1.5),1.4,"shouldnthappen"))))))))))))))))))))))))))))))))))))</f>
        <v>4.52</v>
      </c>
      <c r="O69" s="1" t="n">
        <f aca="false">IF(AND(B69&lt;2.75,A69&lt;5.55),3.96,IF(AND(H69&lt;9.205,A69&lt;5.9,A69&gt;=5.55),3.85,IF(AND(A69&lt;4.35,D69&lt;0.35,B69&gt;=2.75,A69&lt;5.55),1.1,IF(AND(B69&lt;3.65,D69&gt;=0.35,B69&gt;=2.75,A69&lt;5.55),1.65,IF(AND(B69&gt;=3.65,D69&gt;=0.35,B69&gt;=2.75,A69&lt;5.55),1.9,IF(AND(G69&gt;=0.732,H69&gt;=9.205,A69&lt;5.9,A69&gt;=5.55),4.9,IF(AND(G69&lt;0.273,G69&lt;0.732,H69&gt;=9.205,A69&lt;5.9,A69&gt;=5.55),4.5,IF(AND(A69&lt;6.3,G69&lt;0.422,F69&lt;2.5,A69&gt;=5.9,A69&gt;=5.55),5.1,IF(AND(A69&gt;=6.3,G69&lt;0.422,F69&lt;2.5,A69&gt;=5.9,A69&gt;=5.55),4.76,IF(AND(B69&lt;2.4,G69&gt;=0.422,F69&lt;2.5,A69&gt;=5.9,A69&gt;=5.55),4.45,IF(AND(A69&gt;=7,G69&gt;=0.628,F69&gt;=2.5,A69&gt;=5.9,A69&gt;=5.55),6.45,IF(AND(D69&lt;0.15,H69&lt;13.924,A69&gt;=4.35,D69&lt;0.35,B69&gt;=2.75,A69&lt;5.55),1.5,IF(AND(B69&lt;3.15,H69&gt;=13.924,A69&gt;=4.35,D69&lt;0.35,B69&gt;=2.75,A69&lt;5.55),1.56,IF(AND(B69&gt;=3.15,H69&gt;=13.924,A69&gt;=4.35,D69&lt;0.35,B69&gt;=2.75,A69&lt;5.55),1.3,IF(AND(H69&lt;14.316,G69&gt;=0.273,G69&lt;0.732,H69&gt;=9.205,A69&lt;5.9,A69&gt;=5.55),3.95,IF(AND(H69&gt;=14.316,G69&gt;=0.273,G69&lt;0.732,H69&gt;=9.205,A69&lt;5.9,A69&gt;=5.55),4.1,IF(AND(A69&lt;6.2,B69&gt;=2.4,G69&gt;=0.422,F69&lt;2.5,A69&gt;=5.9,A69&gt;=5.55),4.3,IF(AND(A69&gt;=7.05,G69&lt;0.364,G69&lt;0.628,F69&gt;=2.5,A69&gt;=5.9,A69&gt;=5.55),6.1,IF(AND(A69&gt;=7.55,G69&gt;=0.364,G69&lt;0.628,F69&gt;=2.5,A69&gt;=5.9,A69&gt;=5.55),6.4,IF(AND(A69&lt;6.15,A69&lt;7,G69&gt;=0.628,F69&gt;=2.5,A69&gt;=5.9,A69&gt;=5.55),4.9,IF(AND(D69&lt;1.45,A69&gt;=6.2,B69&gt;=2.4,G69&gt;=0.422,F69&lt;2.5,A69&gt;=5.9,A69&gt;=5.55),4.64,IF(AND(D69&gt;=1.45,A69&gt;=6.2,B69&gt;=2.4,G69&gt;=0.422,F69&lt;2.5,A69&gt;=5.9,A69&gt;=5.55),4.9,IF(AND(D69&lt;1.65,A69&lt;7.05,G69&lt;0.364,G69&lt;0.628,F69&gt;=2.5,A69&gt;=5.9,A69&gt;=5.55),5.1,IF(AND(D69&gt;=2.35,A69&lt;7.55,G69&gt;=0.364,G69&lt;0.628,F69&gt;=2.5,A69&gt;=5.9,A69&gt;=5.55),5.633,IF(AND(D69&lt;2.15,A69&gt;=6.15,A69&lt;7,G69&gt;=0.628,F69&gt;=2.5,A69&gt;=5.9,A69&gt;=5.55),5.1,IF(AND(D69&gt;=2.15,A69&gt;=6.15,A69&lt;7,G69&gt;=0.628,F69&gt;=2.5,A69&gt;=5.9,A69&gt;=5.55),5.267,IF(AND(A69&lt;4.9,A69&lt;5.05,D69&gt;=0.15,H69&lt;13.924,A69&gt;=4.35,D69&lt;0.35,B69&gt;=2.75,A69&lt;5.55),1.375,IF(AND(A69&gt;=4.9,A69&lt;5.05,D69&gt;=0.15,H69&lt;13.924,A69&gt;=4.35,D69&lt;0.35,B69&gt;=2.75,A69&lt;5.55),1.3,IF(AND(A69&lt;5.45,A69&gt;=5.05,D69&gt;=0.15,H69&lt;13.924,A69&gt;=4.35,D69&lt;0.35,B69&gt;=2.75,A69&lt;5.55),1.475,IF(AND(A69&gt;=5.45,A69&gt;=5.05,D69&gt;=0.15,H69&lt;13.924,A69&gt;=4.35,D69&lt;0.35,B69&gt;=2.75,A69&lt;5.55),1.4,IF(AND(B69&gt;=3.25,D69&lt;2.35,A69&lt;7.55,G69&gt;=0.364,G69&lt;0.628,F69&gt;=2.5,A69&gt;=5.9,A69&gt;=5.55),5.7,IF(AND(G69&lt;0.006,G69&lt;0.107,D69&gt;=1.65,A69&lt;7.05,G69&lt;0.364,G69&lt;0.628,F69&gt;=2.5,A69&gt;=5.9,A69&gt;=5.55),5.5,IF(AND(G69&gt;=0.006,G69&lt;0.107,D69&gt;=1.65,A69&lt;7.05,G69&lt;0.364,G69&lt;0.628,F69&gt;=2.5,A69&gt;=5.9,A69&gt;=5.55),5.667,IF(AND(D69&lt;2.2,G69&gt;=0.107,D69&gt;=1.65,A69&lt;7.05,G69&lt;0.364,G69&lt;0.628,F69&gt;=2.5,A69&gt;=5.9,A69&gt;=5.55),5.35,IF(AND(D69&gt;=2.2,G69&gt;=0.107,D69&gt;=1.65,A69&lt;7.05,G69&lt;0.364,G69&lt;0.628,F69&gt;=2.5,A69&gt;=5.9,A69&gt;=5.55),5.2,IF(AND(D69&lt;2.25,B69&lt;3.25,D69&lt;2.35,A69&lt;7.55,G69&gt;=0.364,G69&lt;0.628,F69&gt;=2.5,A69&gt;=5.9,A69&gt;=5.55),5.8,IF(AND(D69&gt;=2.25,B69&lt;3.25,D69&lt;2.35,A69&lt;7.55,G69&gt;=0.364,G69&lt;0.628,F69&gt;=2.5,A69&gt;=5.9,A69&gt;=5.55),5.9,"shouldnthappen")))))))))))))))))))))))))))))))))))))</f>
        <v>4.5</v>
      </c>
      <c r="P69" s="1" t="n">
        <f aca="false">IF(AND(D69&gt;=0.75,A69&lt;5.55),3.9,IF(AND(H69&lt;7.482,A69&gt;=5.55),3.45,IF(AND(B69&gt;=3.15,B69&lt;3.25,D69&lt;0.75,A69&lt;5.55),1.262,IF(AND(G69&gt;=0.446,B69&lt;3.15,B69&lt;3.25,D69&lt;0.75,A69&lt;5.55),1.1,IF(AND(G69&lt;0.408,A69&lt;5.05,B69&gt;=3.25,D69&lt;0.75,A69&lt;5.55),1.4,IF(AND(G69&gt;=0.408,A69&lt;5.05,B69&gt;=3.25,D69&lt;0.75,A69&lt;5.55),1.233,IF(AND(G69&gt;=0.676,A69&gt;=5.05,B69&gt;=3.25,D69&lt;0.75,A69&lt;5.55),1.72,IF(AND(H69&lt;9.386,A69&lt;5.85,F69&lt;2.5,H69&gt;=7.482,A69&gt;=5.55),3.5,IF(AND(H69&gt;=9.386,A69&lt;5.85,F69&lt;2.5,H69&gt;=7.482,A69&gt;=5.55),4.275,IF(AND(H69&gt;=16.284,G69&lt;0.865,F69&gt;=2.5,H69&gt;=7.482,A69&gt;=5.55),6.6,IF(AND(G69&lt;0.912,G69&gt;=0.865,F69&gt;=2.5,H69&gt;=7.482,A69&gt;=5.55),4.8,IF(AND(G69&gt;=0.912,G69&gt;=0.865,F69&gt;=2.5,H69&gt;=7.482,A69&gt;=5.55),5.175,IF(AND(A69&gt;=4.95,G69&lt;0.446,B69&lt;3.15,B69&lt;3.25,D69&lt;0.75,A69&lt;5.55),1.6,IF(AND(H69&gt;=12.974,G69&lt;0.676,A69&gt;=5.05,B69&gt;=3.25,D69&lt;0.75,A69&lt;5.55),1.3,IF(AND(D69&lt;1.45,H69&lt;13.531,A69&gt;=5.85,F69&lt;2.5,H69&gt;=7.482,A69&gt;=5.55),4.2,IF(AND(D69&gt;=1.45,H69&lt;13.531,A69&gt;=5.85,F69&lt;2.5,H69&gt;=7.482,A69&gt;=5.55),4.967,IF(AND(G69&lt;0.187,H69&gt;=13.531,A69&gt;=5.85,F69&lt;2.5,H69&gt;=7.482,A69&gt;=5.55),5,IF(AND(H69&gt;=12.675,A69&lt;4.95,G69&lt;0.446,B69&lt;3.15,B69&lt;3.25,D69&lt;0.75,A69&lt;5.55),1.5,IF(AND(H69&lt;10.826,H69&lt;12.974,G69&lt;0.676,A69&gt;=5.05,B69&gt;=3.25,D69&lt;0.75,A69&lt;5.55),1.46,IF(AND(H69&gt;=10.826,H69&lt;12.974,G69&lt;0.676,A69&gt;=5.05,B69&gt;=3.25,D69&lt;0.75,A69&lt;5.55),1.4,IF(AND(A69&lt;6.15,G69&gt;=0.187,H69&gt;=13.531,A69&gt;=5.85,F69&lt;2.5,H69&gt;=7.482,A69&gt;=5.55),4.7,IF(AND(A69&lt;6.85,B69&lt;2.95,H69&lt;16.284,G69&lt;0.865,F69&gt;=2.5,H69&gt;=7.482,A69&gt;=5.55),5.32,IF(AND(A69&gt;=6.85,B69&lt;2.95,H69&lt;16.284,G69&lt;0.865,F69&gt;=2.5,H69&gt;=7.482,A69&gt;=5.55),6.567,IF(AND(A69&lt;4.85,H69&lt;12.675,A69&lt;4.95,G69&lt;0.446,B69&lt;3.15,B69&lt;3.25,D69&lt;0.75,A69&lt;5.55),1.4,IF(AND(A69&gt;=4.85,H69&lt;12.675,A69&lt;4.95,G69&lt;0.446,B69&lt;3.15,B69&lt;3.25,D69&lt;0.75,A69&lt;5.55),1.5,IF(AND(B69&lt;3.1,A69&gt;=6.15,G69&gt;=0.187,H69&gt;=13.531,A69&gt;=5.85,F69&lt;2.5,H69&gt;=7.482,A69&gt;=5.55),4.467,IF(AND(B69&gt;=3.1,A69&gt;=6.15,G69&gt;=0.187,H69&gt;=13.531,A69&gt;=5.85,F69&lt;2.5,H69&gt;=7.482,A69&gt;=5.55),4.7,IF(AND(G69&gt;=0.379,B69&lt;3.15,B69&gt;=2.95,H69&lt;16.284,G69&lt;0.865,F69&gt;=2.5,H69&gt;=7.482,A69&gt;=5.55),5.733,IF(AND(A69&lt;6.6,B69&gt;=3.15,B69&gt;=2.95,H69&lt;16.284,G69&lt;0.865,F69&gt;=2.5,H69&gt;=7.482,A69&gt;=5.55),5.38,IF(AND(A69&lt;6.7,G69&lt;0.379,B69&lt;3.15,B69&gt;=2.95,H69&lt;16.284,G69&lt;0.865,F69&gt;=2.5,H69&gt;=7.482,A69&gt;=5.55),5.3,IF(AND(A69&gt;=6.7,G69&lt;0.379,B69&lt;3.15,B69&gt;=2.95,H69&lt;16.284,G69&lt;0.865,F69&gt;=2.5,H69&gt;=7.482,A69&gt;=5.55),5.16,IF(AND(A69&lt;7.05,A69&gt;=6.6,B69&gt;=3.15,B69&gt;=2.95,H69&lt;16.284,G69&lt;0.865,F69&gt;=2.5,H69&gt;=7.482,A69&gt;=5.55),5.78,IF(AND(A69&gt;=7.05,A69&gt;=6.6,B69&gt;=3.15,B69&gt;=2.95,H69&lt;16.284,G69&lt;0.865,F69&gt;=2.5,H69&gt;=7.482,A69&gt;=5.55),6.1,"shouldnthappen")))))))))))))))))))))))))))))))))</f>
        <v>4.275</v>
      </c>
      <c r="Q69" s="1" t="n">
        <f aca="false">IF(AND(G69&gt;=0.422,B69&lt;3.25,F69&lt;1.5),1.25,IF(AND(G69&gt;=0.082,G69&lt;0.125,F69&gt;=1.5),6.7,IF(AND(G69&lt;0.251,G69&lt;0.422,B69&lt;3.25,F69&lt;1.5),1.38,IF(AND(G69&gt;=0.251,G69&lt;0.422,B69&lt;3.25,F69&lt;1.5),1.55,IF(AND(G69&gt;=0.385,G69&lt;0.633,B69&gt;=3.25,F69&lt;1.5),1.367,IF(AND(B69&lt;3.35,G69&gt;=0.633,B69&gt;=3.25,F69&lt;1.5),1.7,IF(AND(A69&lt;5.85,G69&lt;0.082,G69&lt;0.125,F69&gt;=1.5),4.5,IF(AND(F69&gt;=2.5,D69&lt;1.6,G69&gt;=0.125,F69&gt;=1.5),5.05,IF(AND(H69&gt;=16.774,D69&gt;=1.6,G69&gt;=0.125,F69&gt;=1.5),6.4,IF(AND(D69&gt;=0.5,G69&lt;0.385,G69&lt;0.633,B69&gt;=3.25,F69&lt;1.5),1.6,IF(AND(B69&lt;3.6,B69&gt;=3.35,G69&gt;=0.633,B69&gt;=3.25,F69&lt;1.5),1.55,IF(AND(B69&gt;=3.6,B69&gt;=3.35,G69&gt;=0.633,B69&gt;=3.25,F69&lt;1.5),1.6,IF(AND(D69&lt;1.65,A69&gt;=5.85,G69&lt;0.082,G69&lt;0.125,F69&gt;=1.5),4.7,IF(AND(A69&lt;5.3,F69&lt;2.5,D69&lt;1.6,G69&gt;=0.125,F69&gt;=1.5),3.15,IF(AND(B69&gt;=3.2,H69&lt;16.774,D69&gt;=1.6,G69&gt;=0.125,F69&gt;=1.5),5.675,IF(AND(H69&lt;11.767,D69&lt;0.5,G69&lt;0.385,G69&lt;0.633,B69&gt;=3.25,F69&lt;1.5),1.5,IF(AND(H69&gt;=11.767,D69&lt;0.5,G69&lt;0.385,G69&lt;0.633,B69&gt;=3.25,F69&lt;1.5),1.367,IF(AND(H69&lt;8.367,D69&gt;=1.65,A69&gt;=5.85,G69&lt;0.082,G69&lt;0.125,F69&gt;=1.5),5.7,IF(AND(H69&gt;=8.367,D69&gt;=1.65,A69&gt;=5.85,G69&lt;0.082,G69&lt;0.125,F69&gt;=1.5),5.575,IF(AND(A69&gt;=7.1,B69&lt;3.2,H69&lt;16.774,D69&gt;=1.6,G69&gt;=0.125,F69&gt;=1.5),6.3,IF(AND(H69&gt;=15.395,B69&lt;2.85,A69&gt;=5.3,F69&lt;2.5,D69&lt;1.6,G69&gt;=0.125,F69&gt;=1.5),4.8,IF(AND(H69&lt;8.486,B69&gt;=2.85,A69&gt;=5.3,F69&lt;2.5,D69&lt;1.6,G69&gt;=0.125,F69&gt;=1.5),3.85,IF(AND(D69&gt;=2.1,A69&lt;7.1,B69&lt;3.2,H69&lt;16.774,D69&gt;=1.6,G69&gt;=0.125,F69&gt;=1.5),5.5,IF(AND(B69&gt;=2.75,H69&lt;15.395,B69&lt;2.85,A69&gt;=5.3,F69&lt;2.5,D69&lt;1.6,G69&gt;=0.125,F69&gt;=1.5),4.489,IF(AND(H69&gt;=15.168,H69&gt;=8.486,B69&gt;=2.85,A69&gt;=5.3,F69&lt;2.5,D69&lt;1.6,G69&gt;=0.125,F69&gt;=1.5),4.7,IF(AND(G69&gt;=0.519,D69&lt;2.1,A69&lt;7.1,B69&lt;3.2,H69&lt;16.774,D69&gt;=1.6,G69&gt;=0.125,F69&gt;=1.5),4.925,IF(AND(G69&gt;=0.897,B69&lt;2.75,H69&lt;15.395,B69&lt;2.85,A69&gt;=5.3,F69&lt;2.5,D69&lt;1.6,G69&gt;=0.125,F69&gt;=1.5),4.567,IF(AND(A69&lt;5.65,H69&lt;15.168,H69&gt;=8.486,B69&gt;=2.85,A69&gt;=5.3,F69&lt;2.5,D69&lt;1.6,G69&gt;=0.125,F69&gt;=1.5),4.5,IF(AND(G69&lt;0.23,G69&lt;0.519,D69&lt;2.1,A69&lt;7.1,B69&lt;3.2,H69&lt;16.774,D69&gt;=1.6,G69&gt;=0.125,F69&gt;=1.5),5,IF(AND(A69&lt;5.9,G69&lt;0.897,B69&lt;2.75,H69&lt;15.395,B69&lt;2.85,A69&gt;=5.3,F69&lt;2.5,D69&lt;1.6,G69&gt;=0.125,F69&gt;=1.5),4.1,IF(AND(A69&gt;=5.9,G69&lt;0.897,B69&lt;2.75,H69&lt;15.395,B69&lt;2.85,A69&gt;=5.3,F69&lt;2.5,D69&lt;1.6,G69&gt;=0.125,F69&gt;=1.5),4.5,IF(AND(A69&lt;6.05,A69&gt;=5.65,H69&lt;15.168,H69&gt;=8.486,B69&gt;=2.85,A69&gt;=5.3,F69&lt;2.5,D69&lt;1.6,G69&gt;=0.125,F69&gt;=1.5),4.2,IF(AND(A69&gt;=6.05,A69&gt;=5.65,H69&lt;15.168,H69&gt;=8.486,B69&gt;=2.85,A69&gt;=5.3,F69&lt;2.5,D69&lt;1.6,G69&gt;=0.125,F69&gt;=1.5),4.35,IF(AND(D69&lt;1.95,G69&gt;=0.23,G69&lt;0.519,D69&lt;2.1,A69&lt;7.1,B69&lt;3.2,H69&lt;16.774,D69&gt;=1.6,G69&gt;=0.125,F69&gt;=1.5),5.3,IF(AND(D69&gt;=1.95,G69&gt;=0.23,G69&lt;0.519,D69&lt;2.1,A69&lt;7.1,B69&lt;3.2,H69&lt;16.774,D69&gt;=1.6,G69&gt;=0.125,F69&gt;=1.5),5.2,"shouldnthappen")))))))))))))))))))))))))))))))))))</f>
        <v>4.5</v>
      </c>
      <c r="R69" s="1" t="n">
        <f aca="false">IF(AND(G69&gt;=0.901,F69&lt;1.5),1.9,IF(AND(H69&lt;5.523,D69&lt;0.35,G69&lt;0.901,F69&lt;1.5),1,IF(AND(B69&lt;3.6,D69&gt;=0.35,G69&lt;0.901,F69&lt;1.5),1.575,IF(AND(B69&gt;=3.6,D69&gt;=0.35,G69&lt;0.901,F69&lt;1.5),1.5,IF(AND(G69&gt;=0.837,D69&lt;1.15,D69&lt;1.45,F69&gt;=1.5),3,IF(AND(G69&gt;=0.66,D69&gt;=1.15,D69&lt;1.45,F69&gt;=1.5),4,IF(AND(F69&gt;=2.5,D69&lt;1.55,D69&gt;=1.45,F69&gt;=1.5),5.025,IF(AND(F69&lt;2.5,D69&gt;=1.55,D69&gt;=1.45,F69&gt;=1.5),4.933,IF(AND(B69&lt;2.45,G69&lt;0.837,D69&lt;1.15,D69&lt;1.45,F69&gt;=1.5),3.3,IF(AND(B69&gt;=2.45,G69&lt;0.837,D69&lt;1.15,D69&lt;1.45,F69&gt;=1.5),3.86,IF(AND(B69&gt;=3.05,F69&lt;2.5,D69&lt;1.55,D69&gt;=1.45,F69&gt;=1.5),4.8,IF(AND(D69&gt;=2.45,F69&gt;=2.5,D69&gt;=1.55,D69&gt;=1.45,F69&gt;=1.5),5.875,IF(AND(H69&lt;13.187,G69&lt;0.217,H69&gt;=5.523,D69&lt;0.35,G69&lt;0.901,F69&lt;1.5),1.4,IF(AND(H69&gt;=13.187,G69&lt;0.217,H69&gt;=5.523,D69&lt;0.35,G69&lt;0.901,F69&lt;1.5),1.5,IF(AND(G69&lt;0.33,G69&gt;=0.217,H69&gt;=5.523,D69&lt;0.35,G69&lt;0.901,F69&lt;1.5),1.28,IF(AND(A69&lt;6.05,D69&lt;1.35,G69&lt;0.66,D69&gt;=1.15,D69&lt;1.45,F69&gt;=1.5),4.175,IF(AND(A69&gt;=6.05,D69&lt;1.35,G69&lt;0.66,D69&gt;=1.15,D69&lt;1.45,F69&gt;=1.5),4.3,IF(AND(A69&lt;5.65,D69&gt;=1.35,G69&lt;0.66,D69&gt;=1.15,D69&lt;1.45,F69&gt;=1.5),3.9,IF(AND(A69&gt;=5.65,D69&gt;=1.35,G69&lt;0.66,D69&gt;=1.15,D69&lt;1.45,F69&gt;=1.5),4.52,IF(AND(A69&lt;6.25,B69&lt;3.05,F69&lt;2.5,D69&lt;1.55,D69&gt;=1.45,F69&gt;=1.5),4.5,IF(AND(A69&gt;=6.25,B69&lt;3.05,F69&lt;2.5,D69&lt;1.55,D69&gt;=1.45,F69&gt;=1.5),4.675,IF(AND(A69&gt;=7.25,D69&lt;2.45,F69&gt;=2.5,D69&gt;=1.55,D69&gt;=1.45,F69&gt;=1.5),6.433,IF(AND(D69&gt;=0.25,G69&gt;=0.33,G69&gt;=0.217,H69&gt;=5.523,D69&lt;0.35,G69&lt;0.901,F69&lt;1.5),1.4,IF(AND(A69&lt;6.15,A69&lt;7.25,D69&lt;2.45,F69&gt;=2.5,D69&gt;=1.55,D69&gt;=1.45,F69&gt;=1.5),5.025,IF(AND(H69&lt;6.439,D69&lt;0.25,G69&gt;=0.33,G69&gt;=0.217,H69&gt;=5.523,D69&lt;0.35,G69&lt;0.901,F69&lt;1.5),1.5,IF(AND(H69&gt;=6.439,D69&lt;0.25,G69&gt;=0.33,G69&gt;=0.217,H69&gt;=5.523,D69&lt;0.35,G69&lt;0.901,F69&lt;1.5),1.38,IF(AND(H69&gt;=13.711,A69&gt;=6.15,A69&lt;7.25,D69&lt;2.45,F69&gt;=2.5,D69&gt;=1.55,D69&gt;=1.45,F69&gt;=1.5),5.68,IF(AND(B69&gt;=3.3,H69&lt;13.711,A69&gt;=6.15,A69&lt;7.25,D69&lt;2.45,F69&gt;=2.5,D69&gt;=1.55,D69&gt;=1.45,F69&gt;=1.5),5.6,IF(AND(G69&lt;0.093,B69&lt;3.3,H69&lt;13.711,A69&gt;=6.15,A69&lt;7.25,D69&lt;2.45,F69&gt;=2.5,D69&gt;=1.55,D69&gt;=1.45,F69&gt;=1.5),5.56,IF(AND(D69&lt;1.95,G69&gt;=0.093,B69&lt;3.3,H69&lt;13.711,A69&gt;=6.15,A69&lt;7.25,D69&lt;2.45,F69&gt;=2.5,D69&gt;=1.55,D69&gt;=1.45,F69&gt;=1.5),5.3,IF(AND(B69&lt;3.15,D69&gt;=1.95,G69&gt;=0.093,B69&lt;3.3,H69&lt;13.711,A69&gt;=6.15,A69&lt;7.25,D69&lt;2.45,F69&gt;=2.5,D69&gt;=1.55,D69&gt;=1.45,F69&gt;=1.5),5.1,IF(AND(B69&gt;=3.15,D69&gt;=1.95,G69&gt;=0.093,B69&lt;3.3,H69&lt;13.711,A69&gt;=6.15,A69&lt;7.25,D69&lt;2.45,F69&gt;=2.5,D69&gt;=1.55,D69&gt;=1.45,F69&gt;=1.5),5.15,"shouldnthappen"))))))))))))))))))))))))))))))))</f>
        <v>4.5</v>
      </c>
      <c r="S69" s="1" t="n">
        <f aca="false">IF(AND(G69&gt;=0.859,D69&gt;=0.35,F69&lt;1.5),1.9,IF(AND(D69&lt;1.75,F69&gt;=2.5,F69&gt;=1.5),4.867,IF(AND(H69&lt;8.42,A69&lt;5.05,D69&lt;0.35,F69&lt;1.5),1.42,IF(AND(H69&gt;=14.877,A69&gt;=5.05,D69&lt;0.35,F69&lt;1.5),1.3,IF(AND(B69&lt;3.35,G69&lt;0.859,D69&gt;=0.35,F69&lt;1.5),1.7,IF(AND(B69&gt;=3.35,G69&lt;0.859,D69&gt;=0.35,F69&lt;1.5),1.5,IF(AND(A69&gt;=6.05,B69&lt;2.75,F69&lt;2.5,F69&gt;=1.5),4.733,IF(AND(G69&gt;=0.68,B69&gt;=2.75,F69&lt;2.5,F69&gt;=1.5),4.025,IF(AND(H69&gt;=16.284,D69&gt;=1.75,F69&gt;=2.5,F69&gt;=1.5),6.6,IF(AND(A69&lt;4.35,H69&gt;=8.42,A69&lt;5.05,D69&lt;0.35,F69&lt;1.5),1.1,IF(AND(G69&gt;=0.948,H69&lt;14.877,A69&gt;=5.05,D69&lt;0.35,F69&lt;1.5),1.7,IF(AND(A69&lt;5.3,A69&lt;6.05,B69&lt;2.75,F69&lt;2.5,F69&gt;=1.5),3,IF(AND(H69&gt;=15.168,G69&lt;0.68,B69&gt;=2.75,F69&lt;2.5,F69&gt;=1.5),4.75,IF(AND(H69&gt;=14.005,A69&gt;=4.35,H69&gt;=8.42,A69&lt;5.05,D69&lt;0.35,F69&lt;1.5),1.375,IF(AND(A69&gt;=5.55,G69&lt;0.948,H69&lt;14.877,A69&gt;=5.05,D69&lt;0.35,F69&lt;1.5),1.7,IF(AND(H69&lt;12.363,A69&gt;=5.3,A69&lt;6.05,B69&lt;2.75,F69&lt;2.5,F69&gt;=1.5),3.825,IF(AND(H69&gt;=12.363,A69&gt;=5.3,A69&lt;6.05,B69&lt;2.75,F69&lt;2.5,F69&gt;=1.5),4.033,IF(AND(H69&gt;=14.508,H69&lt;15.168,G69&lt;0.68,B69&gt;=2.75,F69&lt;2.5,F69&gt;=1.5),4.2,IF(AND(D69&gt;=2.35,D69&gt;=2.2,H69&lt;16.284,D69&gt;=1.75,F69&gt;=2.5,F69&gt;=1.5),5.267,IF(AND(G69&lt;0.231,H69&lt;14.005,A69&gt;=4.35,H69&gt;=8.42,A69&lt;5.05,D69&lt;0.35,F69&lt;1.5),1.4,IF(AND(H69&gt;=14.494,A69&lt;5.55,G69&lt;0.948,H69&lt;14.877,A69&gt;=5.05,D69&lt;0.35,F69&lt;1.5),1.6,IF(AND(A69&lt;6.1,H69&lt;14.508,H69&lt;15.168,G69&lt;0.68,B69&gt;=2.75,F69&lt;2.5,F69&gt;=1.5),4.5,IF(AND(A69&lt;6.1,H69&lt;11.8,D69&lt;2.2,H69&lt;16.284,D69&gt;=1.75,F69&gt;=2.5,F69&gt;=1.5),4.95,IF(AND(A69&gt;=6.1,H69&lt;11.8,D69&lt;2.2,H69&lt;16.284,D69&gt;=1.75,F69&gt;=2.5,F69&gt;=1.5),5.333,IF(AND(B69&lt;2.75,H69&gt;=11.8,D69&lt;2.2,H69&lt;16.284,D69&gt;=1.75,F69&gt;=2.5,F69&gt;=1.5),5.1,IF(AND(B69&gt;=3.15,D69&lt;2.35,D69&gt;=2.2,H69&lt;16.284,D69&gt;=1.75,F69&gt;=2.5,F69&gt;=1.5),5.5,IF(AND(B69&gt;=3.35,G69&gt;=0.231,H69&lt;14.005,A69&gt;=4.35,H69&gt;=8.42,A69&lt;5.05,D69&lt;0.35,F69&lt;1.5),1.3,IF(AND(H69&lt;13.869,H69&lt;14.494,A69&lt;5.55,G69&lt;0.948,H69&lt;14.877,A69&gt;=5.05,D69&lt;0.35,F69&lt;1.5),1.5,IF(AND(H69&gt;=13.869,H69&lt;14.494,A69&lt;5.55,G69&lt;0.948,H69&lt;14.877,A69&gt;=5.05,D69&lt;0.35,F69&lt;1.5),1.4,IF(AND(G69&lt;0.636,A69&gt;=6.1,H69&lt;14.508,H69&lt;15.168,G69&lt;0.68,B69&gt;=2.75,F69&lt;2.5,F69&gt;=1.5),4.68,IF(AND(G69&gt;=0.636,A69&gt;=6.1,H69&lt;14.508,H69&lt;15.168,G69&lt;0.68,B69&gt;=2.75,F69&lt;2.5,F69&gt;=1.5),4.4,IF(AND(B69&lt;2.85,B69&gt;=2.75,H69&gt;=11.8,D69&lt;2.2,H69&lt;16.284,D69&gt;=1.75,F69&gt;=2.5,F69&gt;=1.5),6.7,IF(AND(H69&lt;10.626,B69&lt;3.15,D69&lt;2.35,D69&gt;=2.2,H69&lt;16.284,D69&gt;=1.75,F69&gt;=2.5,F69&gt;=1.5),5.1,IF(AND(H69&gt;=10.626,B69&lt;3.15,D69&lt;2.35,D69&gt;=2.2,H69&lt;16.284,D69&gt;=1.75,F69&gt;=2.5,F69&gt;=1.5),5.2,IF(AND(G69&lt;0.378,B69&lt;3.35,G69&gt;=0.231,H69&lt;14.005,A69&gt;=4.35,H69&gt;=8.42,A69&lt;5.05,D69&lt;0.35,F69&lt;1.5),1.2,IF(AND(G69&gt;=0.378,B69&lt;3.35,G69&gt;=0.231,H69&lt;14.005,A69&gt;=4.35,H69&gt;=8.42,A69&lt;5.05,D69&lt;0.35,F69&lt;1.5),1.3,IF(AND(A69&lt;6.2,B69&gt;=2.85,B69&gt;=2.75,H69&gt;=11.8,D69&lt;2.2,H69&lt;16.284,D69&gt;=1.75,F69&gt;=2.5,F69&gt;=1.5),4.9,IF(AND(G69&lt;0.388,A69&gt;=6.2,B69&gt;=2.85,B69&gt;=2.75,H69&gt;=11.8,D69&lt;2.2,H69&lt;16.284,D69&gt;=1.75,F69&gt;=2.5,F69&gt;=1.5),5.52,IF(AND(G69&gt;=0.388,A69&gt;=6.2,B69&gt;=2.85,B69&gt;=2.75,H69&gt;=11.8,D69&lt;2.2,H69&lt;16.284,D69&gt;=1.75,F69&gt;=2.5,F69&gt;=1.5),5.7,"shouldnthappen")))))))))))))))))))))))))))))))))))))))</f>
        <v>4.5</v>
      </c>
      <c r="T69" s="1" t="n">
        <f aca="false">IF(AND(D69&gt;=0.8,A69&lt;5.45),3.7,IF(AND(D69&gt;=0.35,D69&lt;0.8,A69&lt;5.45),1.56,IF(AND(G69&lt;0.164,F69&lt;2.5,A69&gt;=5.45),1.6,IF(AND(H69&gt;=16.718,F69&gt;=2.5,A69&gt;=5.45),6.4,IF(AND(G69&gt;=0.719,H69&lt;16.718,F69&gt;=2.5,A69&gt;=5.45),5.05,IF(AND(A69&lt;4.35,A69&lt;5.05,D69&lt;0.35,D69&lt;0.8,A69&lt;5.45),1.1,IF(AND(H69&gt;=14.494,A69&gt;=5.05,D69&lt;0.35,D69&lt;0.8,A69&lt;5.45),1.6,IF(AND(G69&lt;0.338,D69&lt;1.25,G69&gt;=0.164,F69&lt;2.5,A69&gt;=5.45),4.1,IF(AND(H69&lt;8.397,D69&gt;=1.25,G69&gt;=0.164,F69&lt;2.5,A69&gt;=5.45),4,IF(AND(H69&lt;11.031,H69&lt;14.494,A69&gt;=5.05,D69&lt;0.35,D69&lt;0.8,A69&lt;5.45),1.5,IF(AND(H69&gt;=11.031,H69&lt;14.494,A69&gt;=5.05,D69&lt;0.35,D69&lt;0.8,A69&lt;5.45),1.44,IF(AND(B69&lt;2.65,H69&gt;=8.397,D69&gt;=1.25,G69&gt;=0.164,F69&lt;2.5,A69&gt;=5.45),4.767,IF(AND(H69&lt;7.388,G69&lt;0.487,G69&lt;0.719,H69&lt;16.718,F69&gt;=2.5,A69&gt;=5.45),5.067,IF(AND(G69&lt;0.533,G69&gt;=0.487,G69&lt;0.719,H69&lt;16.718,F69&gt;=2.5,A69&gt;=5.45),5.8,IF(AND(G69&gt;=0.533,G69&gt;=0.487,G69&lt;0.719,H69&lt;16.718,F69&gt;=2.5,A69&gt;=5.45),5.86,IF(AND(B69&lt;3.25,A69&gt;=4.95,A69&gt;=4.35,A69&lt;5.05,D69&lt;0.35,D69&lt;0.8,A69&lt;5.45),1.2,IF(AND(A69&lt;5.6,H69&lt;11.218,G69&gt;=0.338,D69&lt;1.25,G69&gt;=0.164,F69&lt;2.5,A69&gt;=5.45),3.7,IF(AND(A69&gt;=5.6,H69&lt;11.218,G69&gt;=0.338,D69&lt;1.25,G69&gt;=0.164,F69&lt;2.5,A69&gt;=5.45),3.5,IF(AND(H69&lt;12.668,H69&gt;=11.218,G69&gt;=0.338,D69&lt;1.25,G69&gt;=0.164,F69&lt;2.5,A69&gt;=5.45),3.9,IF(AND(H69&gt;=12.668,H69&gt;=11.218,G69&gt;=0.338,D69&lt;1.25,G69&gt;=0.164,F69&lt;2.5,A69&gt;=5.45),4,IF(AND(H69&gt;=15.705,B69&gt;=2.65,H69&gt;=8.397,D69&gt;=1.25,G69&gt;=0.164,F69&lt;2.5,A69&gt;=5.45),4.8,IF(AND(B69&lt;2.75,H69&gt;=7.388,G69&lt;0.487,G69&lt;0.719,H69&lt;16.718,F69&gt;=2.5,A69&gt;=5.45),5.26,IF(AND(B69&lt;2.95,A69&lt;4.5,A69&lt;4.95,A69&gt;=4.35,A69&lt;5.05,D69&lt;0.35,D69&lt;0.8,A69&lt;5.45),1.4,IF(AND(B69&gt;=2.95,A69&lt;4.5,A69&lt;4.95,A69&gt;=4.35,A69&lt;5.05,D69&lt;0.35,D69&lt;0.8,A69&lt;5.45),1.3,IF(AND(H69&gt;=13.924,A69&gt;=4.5,A69&lt;4.95,A69&gt;=4.35,A69&lt;5.05,D69&lt;0.35,D69&lt;0.8,A69&lt;5.45),1.5,IF(AND(G69&lt;0.252,B69&gt;=3.25,A69&gt;=4.95,A69&gt;=4.35,A69&lt;5.05,D69&lt;0.35,D69&lt;0.8,A69&lt;5.45),1.4,IF(AND(G69&gt;=0.252,B69&gt;=3.25,A69&gt;=4.95,A69&gt;=4.35,A69&lt;5.05,D69&lt;0.35,D69&lt;0.8,A69&lt;5.45),1.32,IF(AND(G69&gt;=0.473,H69&lt;15.705,B69&gt;=2.65,H69&gt;=8.397,D69&gt;=1.25,G69&gt;=0.164,F69&lt;2.5,A69&gt;=5.45),4.7,IF(AND(B69&gt;=3.15,B69&gt;=2.75,H69&gt;=7.388,G69&lt;0.487,G69&lt;0.719,H69&lt;16.718,F69&gt;=2.5,A69&gt;=5.45),5.7,IF(AND(B69&lt;3.15,H69&lt;13.924,A69&gt;=4.5,A69&lt;4.95,A69&gt;=4.35,A69&lt;5.05,D69&lt;0.35,D69&lt;0.8,A69&lt;5.45),1.433,IF(AND(B69&gt;=3.15,H69&lt;13.924,A69&gt;=4.5,A69&lt;4.95,A69&gt;=4.35,A69&lt;5.05,D69&lt;0.35,D69&lt;0.8,A69&lt;5.45),1.4,IF(AND(H69&gt;=14.81,G69&lt;0.473,H69&lt;15.705,B69&gt;=2.65,H69&gt;=8.397,D69&gt;=1.25,G69&gt;=0.164,F69&lt;2.5,A69&gt;=5.45),4.2,IF(AND(A69&lt;6.65,B69&lt;3.15,B69&gt;=2.75,H69&gt;=7.388,G69&lt;0.487,G69&lt;0.719,H69&lt;16.718,F69&gt;=2.5,A69&gt;=5.45),5.6,IF(AND(A69&gt;=6.65,B69&lt;3.15,B69&gt;=2.75,H69&gt;=7.388,G69&lt;0.487,G69&lt;0.719,H69&lt;16.718,F69&gt;=2.5,A69&gt;=5.45),5.4,IF(AND(A69&lt;6.15,H69&lt;14.81,G69&lt;0.473,H69&lt;15.705,B69&gt;=2.65,H69&gt;=8.397,D69&gt;=1.25,G69&gt;=0.164,F69&lt;2.5,A69&gt;=5.45),4.5,IF(AND(A69&gt;=6.15,H69&lt;14.81,G69&lt;0.473,H69&lt;15.705,B69&gt;=2.65,H69&gt;=8.397,D69&gt;=1.25,G69&gt;=0.164,F69&lt;2.5,A69&gt;=5.45),4.4,"shouldnthappen"))))))))))))))))))))))))))))))))))))</f>
        <v>4.5</v>
      </c>
      <c r="U69" s="1" t="n">
        <f aca="false">IF(AND(G69&gt;=0.934,F69&lt;1.5),1.7,IF(AND(D69&lt;0.15,D69&lt;0.25,G69&lt;0.934,F69&lt;1.5),1.38,IF(AND(H69&gt;=14.379,D69&gt;=0.25,G69&lt;0.934,F69&lt;1.5),1.7,IF(AND(A69&lt;5.3,D69&lt;1.35,F69&lt;2.5,F69&gt;=1.5),3.15,IF(AND(H69&lt;7.148,D69&gt;=1.35,F69&lt;2.5,F69&gt;=1.5),3.9,IF(AND(G69&lt;0.352,A69&lt;6.15,F69&gt;=2.5,F69&gt;=1.5),4.5,IF(AND(G69&gt;=0.352,A69&lt;6.15,F69&gt;=2.5,F69&gt;=1.5),4.92,IF(AND(B69&lt;2.85,A69&gt;=6.15,F69&gt;=2.5,F69&gt;=1.5),6.2,IF(AND(D69&gt;=0.45,H69&lt;14.379,D69&gt;=0.25,G69&lt;0.934,F69&lt;1.5),1.65,IF(AND(G69&gt;=0.857,A69&gt;=5.3,D69&lt;1.35,F69&lt;2.5,F69&gt;=1.5),4.3,IF(AND(A69&gt;=7.25,B69&gt;=2.85,A69&gt;=6.15,F69&gt;=2.5,F69&gt;=1.5),6.425,IF(AND(H69&lt;9.499,A69&lt;5.05,D69&gt;=0.15,D69&lt;0.25,G69&lt;0.934,F69&lt;1.5),1.4,IF(AND(A69&gt;=5.45,A69&gt;=5.05,D69&gt;=0.15,D69&lt;0.25,G69&lt;0.934,F69&lt;1.5),1.3,IF(AND(B69&gt;=4.15,D69&lt;0.45,H69&lt;14.379,D69&gt;=0.25,G69&lt;0.934,F69&lt;1.5),1.5,IF(AND(A69&gt;=5.75,G69&lt;0.857,A69&gt;=5.3,D69&lt;1.35,F69&lt;2.5,F69&gt;=1.5),4.02,IF(AND(A69&lt;6.65,G69&lt;0.333,H69&gt;=7.148,D69&gt;=1.35,F69&lt;2.5,F69&gt;=1.5),4.475,IF(AND(A69&gt;=6.65,G69&lt;0.333,H69&gt;=7.148,D69&gt;=1.35,F69&lt;2.5,F69&gt;=1.5),4.8,IF(AND(D69&gt;=1.45,G69&gt;=0.333,H69&gt;=7.148,D69&gt;=1.35,F69&lt;2.5,F69&gt;=1.5),4.85,IF(AND(G69&gt;=0.861,A69&lt;7.25,B69&gt;=2.85,A69&gt;=6.15,F69&gt;=2.5,F69&gt;=1.5),5.2,IF(AND(G69&lt;0.571,H69&gt;=9.499,A69&lt;5.05,D69&gt;=0.15,D69&lt;0.25,G69&lt;0.934,F69&lt;1.5),1.2,IF(AND(G69&gt;=0.571,H69&gt;=9.499,A69&lt;5.05,D69&gt;=0.15,D69&lt;0.25,G69&lt;0.934,F69&lt;1.5),1.3,IF(AND(H69&lt;9.283,A69&lt;5.45,A69&gt;=5.05,D69&gt;=0.15,D69&lt;0.25,G69&lt;0.934,F69&lt;1.5),1.5,IF(AND(H69&gt;=9.283,A69&lt;5.45,A69&gt;=5.05,D69&gt;=0.15,D69&lt;0.25,G69&lt;0.934,F69&lt;1.5),1.425,IF(AND(A69&lt;4.9,B69&lt;4.15,D69&lt;0.45,H69&lt;14.379,D69&gt;=0.25,G69&lt;0.934,F69&lt;1.5),1.4,IF(AND(A69&gt;=4.9,B69&lt;4.15,D69&lt;0.45,H69&lt;14.379,D69&gt;=0.25,G69&lt;0.934,F69&lt;1.5),1.325,IF(AND(G69&lt;0.572,A69&lt;5.75,G69&lt;0.857,A69&gt;=5.3,D69&lt;1.35,F69&lt;2.5,F69&gt;=1.5),3.65,IF(AND(G69&gt;=0.572,A69&lt;5.75,G69&lt;0.857,A69&gt;=5.3,D69&lt;1.35,F69&lt;2.5,F69&gt;=1.5),3.9,IF(AND(A69&lt;6.75,D69&lt;1.45,G69&gt;=0.333,H69&gt;=7.148,D69&gt;=1.35,F69&lt;2.5,F69&gt;=1.5),4.4,IF(AND(A69&gt;=6.75,D69&lt;1.45,G69&gt;=0.333,H69&gt;=7.148,D69&gt;=1.35,F69&lt;2.5,F69&gt;=1.5),4.78,IF(AND(A69&lt;6.6,B69&lt;3.25,G69&lt;0.861,A69&lt;7.25,B69&gt;=2.85,A69&gt;=6.15,F69&gt;=2.5,F69&gt;=1.5),5.333,IF(AND(H69&lt;11.461,B69&gt;=3.25,G69&lt;0.861,A69&lt;7.25,B69&gt;=2.85,A69&gt;=6.15,F69&gt;=2.5,F69&gt;=1.5),6.025,IF(AND(H69&gt;=11.461,B69&gt;=3.25,G69&lt;0.861,A69&lt;7.25,B69&gt;=2.85,A69&gt;=6.15,F69&gt;=2.5,F69&gt;=1.5),5.667,IF(AND(H69&gt;=14.564,A69&gt;=6.6,B69&lt;3.25,G69&lt;0.861,A69&lt;7.25,B69&gt;=2.85,A69&gt;=6.15,F69&gt;=2.5,F69&gt;=1.5),5.4,IF(AND(D69&gt;=2.35,H69&lt;14.564,A69&gt;=6.6,B69&lt;3.25,G69&lt;0.861,A69&lt;7.25,B69&gt;=2.85,A69&gt;=6.15,F69&gt;=2.5,F69&gt;=1.5),5.6,IF(AND(A69&lt;6.85,D69&lt;2.35,H69&lt;14.564,A69&gt;=6.6,B69&lt;3.25,G69&lt;0.861,A69&lt;7.25,B69&gt;=2.85,A69&gt;=6.15,F69&gt;=2.5,F69&gt;=1.5),5.9,IF(AND(A69&gt;=6.85,D69&lt;2.35,H69&lt;14.564,A69&gt;=6.6,B69&lt;3.25,G69&lt;0.861,A69&lt;7.25,B69&gt;=2.85,A69&gt;=6.15,F69&gt;=2.5,F69&gt;=1.5),5.78,"shouldnthappen"))))))))))))))))))))))))))))))))))))</f>
        <v>4.475</v>
      </c>
      <c r="V69" s="1" t="n">
        <f aca="false">IF(AND(H69&lt;5.748,A69&lt;5.05,D69&lt;0.75),1,IF(AND(B69&lt;3.15,H69&gt;=5.748,A69&lt;5.05,D69&lt;0.75),1.475,IF(AND(G69&gt;=0.801,D69&lt;0.25,A69&gt;=5.05,D69&lt;0.75),1.7,IF(AND(D69&gt;=0.45,D69&gt;=0.25,A69&gt;=5.05,D69&lt;0.75),1.7,IF(AND(B69&lt;2.35,F69&lt;2.5,B69&lt;2.75,D69&gt;=0.75),4.16,IF(AND(D69&lt;1.75,F69&gt;=2.5,B69&lt;2.75,D69&gt;=0.75),4.875,IF(AND(D69&gt;=1.75,F69&gt;=2.5,B69&lt;2.75,D69&gt;=0.75),5.333,IF(AND(H69&gt;=16.284,D69&gt;=1.55,B69&gt;=2.75,D69&gt;=0.75),6.6,IF(AND(H69&gt;=14.144,B69&gt;=3.15,H69&gt;=5.748,A69&lt;5.05,D69&lt;0.75),1.3,IF(AND(A69&lt;5.45,G69&lt;0.801,D69&lt;0.25,A69&gt;=5.05,D69&lt;0.75),1.5,IF(AND(A69&gt;=5.45,G69&lt;0.801,D69&lt;0.25,A69&gt;=5.05,D69&lt;0.75),1.34,IF(AND(B69&lt;3.75,D69&lt;0.45,D69&gt;=0.25,A69&gt;=5.05,D69&lt;0.75),1.467,IF(AND(B69&gt;=3.75,D69&lt;0.45,D69&gt;=0.25,A69&gt;=5.05,D69&lt;0.75),1.767,IF(AND(G69&gt;=0.896,B69&gt;=2.35,F69&lt;2.5,B69&lt;2.75,D69&gt;=0.75),4.9,IF(AND(H69&lt;15.504,D69&lt;1.35,D69&lt;1.55,B69&gt;=2.75,D69&gt;=0.75),4.2,IF(AND(H69&gt;=15.504,D69&lt;1.35,D69&lt;1.55,B69&gt;=2.75,D69&gt;=0.75),4.6,IF(AND(H69&lt;9.767,D69&gt;=1.35,D69&lt;1.55,B69&gt;=2.75,D69&gt;=0.75),5.1,IF(AND(A69&lt;4.5,H69&lt;14.144,B69&gt;=3.15,H69&gt;=5.748,A69&lt;5.05,D69&lt;0.75),1.3,IF(AND(A69&gt;=4.5,H69&lt;14.144,B69&gt;=3.15,H69&gt;=5.748,A69&lt;5.05,D69&lt;0.75),1.4,IF(AND(D69&gt;=1.15,G69&lt;0.896,B69&gt;=2.35,F69&lt;2.5,B69&lt;2.75,D69&gt;=0.75),4.04,IF(AND(B69&lt;2.9,H69&gt;=9.767,D69&gt;=1.35,D69&lt;1.55,B69&gt;=2.75,D69&gt;=0.75),4.8,IF(AND(D69&lt;1.7,A69&gt;=7.05,H69&lt;16.284,D69&gt;=1.55,B69&gt;=2.75,D69&gt;=0.75),5.8,IF(AND(D69&gt;=1.7,A69&gt;=7.05,H69&lt;16.284,D69&gt;=1.55,B69&gt;=2.75,D69&gt;=0.75),6.3,IF(AND(B69&lt;2.45,D69&lt;1.15,G69&lt;0.896,B69&gt;=2.35,F69&lt;2.5,B69&lt;2.75,D69&gt;=0.75),3.767,IF(AND(B69&gt;=2.45,D69&lt;1.15,G69&lt;0.896,B69&gt;=2.35,F69&lt;2.5,B69&lt;2.75,D69&gt;=0.75),3.167,IF(AND(B69&gt;=3.15,B69&gt;=2.9,H69&gt;=9.767,D69&gt;=1.35,D69&lt;1.55,B69&gt;=2.75,D69&gt;=0.75),4.7,IF(AND(D69&lt;1.9,D69&lt;2.05,A69&lt;7.05,H69&lt;16.284,D69&gt;=1.55,B69&gt;=2.75,D69&gt;=0.75),4.82,IF(AND(D69&gt;=1.9,D69&lt;2.05,A69&lt;7.05,H69&lt;16.284,D69&gt;=1.55,B69&gt;=2.75,D69&gt;=0.75),5.067,IF(AND(H69&lt;12.721,B69&lt;3.15,B69&gt;=2.9,H69&gt;=9.767,D69&gt;=1.35,D69&lt;1.55,B69&gt;=2.75,D69&gt;=0.75),4.5,IF(AND(H69&gt;=12.721,B69&lt;3.15,B69&gt;=2.9,H69&gt;=9.767,D69&gt;=1.35,D69&lt;1.55,B69&gt;=2.75,D69&gt;=0.75),4.433,IF(AND(H69&lt;9.525,G69&lt;0.364,D69&gt;=2.05,A69&lt;7.05,H69&lt;16.284,D69&gt;=1.55,B69&gt;=2.75,D69&gt;=0.75),5.1,IF(AND(A69&lt;6.25,G69&gt;=0.364,D69&gt;=2.05,A69&lt;7.05,H69&lt;16.284,D69&gt;=1.55,B69&gt;=2.75,D69&gt;=0.75),5.4,IF(AND(H69&lt;10.898,H69&gt;=9.525,G69&lt;0.364,D69&gt;=2.05,A69&lt;7.05,H69&lt;16.284,D69&gt;=1.55,B69&gt;=2.75,D69&gt;=0.75),5.6,IF(AND(H69&lt;8.711,A69&gt;=6.25,G69&gt;=0.364,D69&gt;=2.05,A69&lt;7.05,H69&lt;16.284,D69&gt;=1.55,B69&gt;=2.75,D69&gt;=0.75),5.7,IF(AND(H69&gt;=8.711,A69&gt;=6.25,G69&gt;=0.364,D69&gt;=2.05,A69&lt;7.05,H69&lt;16.284,D69&gt;=1.55,B69&gt;=2.75,D69&gt;=0.75),5.84,IF(AND(D69&lt;2.2,H69&gt;=10.898,H69&gt;=9.525,G69&lt;0.364,D69&gt;=2.05,A69&lt;7.05,H69&lt;16.284,D69&gt;=1.55,B69&gt;=2.75,D69&gt;=0.75),5.4,IF(AND(D69&gt;=2.2,H69&gt;=10.898,H69&gt;=9.525,G69&lt;0.364,D69&gt;=2.05,A69&lt;7.05,H69&lt;16.284,D69&gt;=1.55,B69&gt;=2.75,D69&gt;=0.75),5.3,"shouldnthappen")))))))))))))))))))))))))))))))))))))</f>
        <v>4.5</v>
      </c>
      <c r="W69" s="1" t="n">
        <f aca="false">IF(AND(H69&lt;6.926,D69&gt;=0.35,D69&lt;0.8),1.9,IF(AND(H69&gt;=6.926,D69&gt;=0.35,D69&lt;0.8),1.533,IF(AND(H69&lt;13.492,A69&lt;4.75,D69&lt;0.35,D69&lt;0.8),1.1,IF(AND(H69&gt;=13.492,A69&lt;4.75,D69&lt;0.35,D69&lt;0.8),1.375,IF(AND(B69&lt;2.75,A69&gt;=5.85,F69&lt;2.5,D69&gt;=0.8),4.833,IF(AND(B69&lt;3.3,A69&gt;=7.05,F69&gt;=2.5,D69&gt;=0.8),5.8,IF(AND(B69&gt;=3.3,A69&gt;=7.05,F69&gt;=2.5,D69&gt;=0.8),6.325,IF(AND(D69&gt;=0.25,A69&lt;5.05,A69&gt;=4.75,D69&lt;0.35,D69&lt;0.8),1.3,IF(AND(B69&lt;3.6,A69&gt;=5.05,A69&gt;=4.75,D69&lt;0.35,D69&lt;0.8),1.4,IF(AND(H69&lt;10.194,G69&lt;0.412,A69&lt;5.85,F69&lt;2.5,D69&gt;=0.8),4.133,IF(AND(H69&gt;=10.194,G69&lt;0.412,A69&lt;5.85,F69&lt;2.5,D69&gt;=0.8),4.5,IF(AND(A69&lt;5.35,G69&gt;=0.412,A69&lt;5.85,F69&lt;2.5,D69&gt;=0.8),3.15,IF(AND(A69&lt;6.2,B69&gt;=2.75,A69&gt;=5.85,F69&lt;2.5,D69&gt;=0.8),4.3,IF(AND(H69&lt;5.767,A69&lt;6.2,A69&lt;7.05,F69&gt;=2.5,D69&gt;=0.8),4.5,IF(AND(G69&gt;=0.861,A69&gt;=6.2,A69&lt;7.05,F69&gt;=2.5,D69&gt;=0.8),5.2,IF(AND(B69&lt;3.15,D69&lt;0.25,A69&lt;5.05,A69&gt;=4.75,D69&lt;0.35,D69&lt;0.8),1.55,IF(AND(A69&lt;5.45,B69&gt;=3.6,A69&gt;=5.05,A69&gt;=4.75,D69&lt;0.35,D69&lt;0.8),1.5,IF(AND(A69&gt;=5.45,B69&gt;=3.6,A69&gt;=5.05,A69&gt;=4.75,D69&lt;0.35,D69&lt;0.8),1.4,IF(AND(G69&gt;=0.772,A69&gt;=5.35,G69&gt;=0.412,A69&lt;5.85,F69&lt;2.5,D69&gt;=0.8),3.9,IF(AND(D69&gt;=1.45,A69&gt;=6.2,B69&gt;=2.75,A69&gt;=5.85,F69&lt;2.5,D69&gt;=0.8),4.775,IF(AND(G69&lt;0.5,H69&gt;=5.767,A69&lt;6.2,A69&lt;7.05,F69&gt;=2.5,D69&gt;=0.8),5.1,IF(AND(G69&gt;=0.5,H69&gt;=5.767,A69&lt;6.2,A69&lt;7.05,F69&gt;=2.5,D69&gt;=0.8),4.95,IF(AND(B69&gt;=3.25,G69&lt;0.861,A69&gt;=6.2,A69&lt;7.05,F69&gt;=2.5,D69&gt;=0.8),5.75,IF(AND(A69&lt;4.95,B69&gt;=3.15,D69&lt;0.25,A69&lt;5.05,A69&gt;=4.75,D69&lt;0.35,D69&lt;0.8),1.4,IF(AND(A69&lt;5.65,G69&lt;0.772,A69&gt;=5.35,G69&gt;=0.412,A69&lt;5.85,F69&lt;2.5,D69&gt;=0.8),3.6,IF(AND(A69&gt;=5.65,G69&lt;0.772,A69&gt;=5.35,G69&gt;=0.412,A69&lt;5.85,F69&lt;2.5,D69&gt;=0.8),3.5,IF(AND(B69&gt;=3.15,D69&lt;1.45,A69&gt;=6.2,B69&gt;=2.75,A69&gt;=5.85,F69&lt;2.5,D69&gt;=0.8),4.7,IF(AND(A69&gt;=6.65,B69&lt;3.25,G69&lt;0.861,A69&gt;=6.2,A69&lt;7.05,F69&gt;=2.5,D69&gt;=0.8),5.567,IF(AND(H69&lt;9.499,A69&gt;=4.95,B69&gt;=3.15,D69&lt;0.25,A69&lt;5.05,A69&gt;=4.75,D69&lt;0.35,D69&lt;0.8),1.4,IF(AND(H69&gt;=9.499,A69&gt;=4.95,B69&gt;=3.15,D69&lt;0.25,A69&lt;5.05,A69&gt;=4.75,D69&lt;0.35,D69&lt;0.8),1.2,IF(AND(G69&lt;0.765,B69&lt;3.15,D69&lt;1.45,A69&gt;=6.2,B69&gt;=2.75,A69&gt;=5.85,F69&lt;2.5,D69&gt;=0.8),4.4,IF(AND(G69&gt;=0.765,B69&lt;3.15,D69&lt;1.45,A69&gt;=6.2,B69&gt;=2.75,A69&gt;=5.85,F69&lt;2.5,D69&gt;=0.8),4.6,IF(AND(H69&lt;10.667,A69&lt;6.65,B69&lt;3.25,G69&lt;0.861,A69&gt;=6.2,A69&lt;7.05,F69&gt;=2.5,D69&gt;=0.8),5.167,IF(AND(G69&lt;0.627,H69&gt;=10.667,A69&lt;6.65,B69&lt;3.25,G69&lt;0.861,A69&gt;=6.2,A69&lt;7.05,F69&gt;=2.5,D69&gt;=0.8),5.64,IF(AND(G69&gt;=0.627,H69&gt;=10.667,A69&lt;6.65,B69&lt;3.25,G69&lt;0.861,A69&gt;=6.2,A69&lt;7.05,F69&gt;=2.5,D69&gt;=0.8),5.1,"shouldnthappen")))))))))))))))))))))))))))))))))))</f>
        <v>4.5</v>
      </c>
      <c r="X69" s="1" t="n">
        <f aca="false">IF(AND(B69&lt;3.05,H69&lt;6.697,A69&lt;5.45),4.1,IF(AND(B69&gt;=3.05,H69&lt;6.697,A69&lt;5.45),1.48,IF(AND(D69&lt;0.7,A69&lt;5.9,A69&gt;=5.45),1.4,IF(AND(A69&lt;4.35,B69&lt;3.3,H69&gt;=6.697,A69&lt;5.45),1.1,IF(AND(G69&lt;0.372,D69&gt;=0.7,A69&lt;5.9,A69&gt;=5.45),4.36,IF(AND(A69&gt;=4.9,A69&gt;=4.35,B69&lt;3.3,H69&gt;=6.697,A69&lt;5.45),1.6,IF(AND(H69&gt;=14.171,A69&lt;5.15,B69&gt;=3.3,H69&gt;=6.697,A69&lt;5.45),1.6,IF(AND(G69&lt;0.451,A69&gt;=5.15,B69&gt;=3.3,H69&gt;=6.697,A69&lt;5.45),1.367,IF(AND(G69&gt;=0.451,A69&gt;=5.15,B69&gt;=3.3,H69&gt;=6.697,A69&lt;5.45),1.5,IF(AND(G69&lt;0.332,D69&lt;1.45,F69&lt;2.5,A69&gt;=5.9,A69&gt;=5.45),4.35,IF(AND(A69&lt;6.15,D69&gt;=1.45,F69&lt;2.5,A69&gt;=5.9,A69&gt;=5.45),5.1,IF(AND(D69&gt;=2.4,G69&lt;0.432,F69&gt;=2.5,A69&gt;=5.9,A69&gt;=5.45),5.78,IF(AND(A69&lt;6.15,G69&gt;=0.432,F69&gt;=2.5,A69&gt;=5.9,A69&gt;=5.45),4.9,IF(AND(B69&lt;3.1,A69&lt;4.9,A69&gt;=4.35,B69&lt;3.3,H69&gt;=6.697,A69&lt;5.45),1.4,IF(AND(B69&gt;=3.1,A69&lt;4.9,A69&gt;=4.35,B69&lt;3.3,H69&gt;=6.697,A69&lt;5.45),1.3,IF(AND(G69&lt;0.343,H69&lt;14.171,A69&lt;5.15,B69&gt;=3.3,H69&gt;=6.697,A69&lt;5.45),1.433,IF(AND(G69&gt;=0.343,H69&lt;14.171,A69&lt;5.15,B69&gt;=3.3,H69&gt;=6.697,A69&lt;5.45),1.525,IF(AND(D69&lt;1.05,B69&lt;2.55,G69&gt;=0.372,D69&gt;=0.7,A69&lt;5.9,A69&gt;=5.45),3.7,IF(AND(H69&lt;10.596,B69&gt;=2.55,G69&gt;=0.372,D69&gt;=0.7,A69&lt;5.9,A69&gt;=5.45),3.525,IF(AND(H69&gt;=10.596,B69&gt;=2.55,G69&gt;=0.372,D69&gt;=0.7,A69&lt;5.9,A69&gt;=5.45),3.9,IF(AND(H69&lt;14.314,G69&gt;=0.332,D69&lt;1.45,F69&lt;2.5,A69&gt;=5.9,A69&gt;=5.45),4.4,IF(AND(H69&gt;=14.314,G69&gt;=0.332,D69&lt;1.45,F69&lt;2.5,A69&gt;=5.9,A69&gt;=5.45),4.7,IF(AND(H69&lt;13.906,A69&gt;=6.15,D69&gt;=1.45,F69&lt;2.5,A69&gt;=5.9,A69&gt;=5.45),4.675,IF(AND(H69&gt;=13.906,A69&gt;=6.15,D69&gt;=1.45,F69&lt;2.5,A69&gt;=5.9,A69&gt;=5.45),4.9,IF(AND(G69&lt;0.093,D69&lt;2.4,G69&lt;0.432,F69&gt;=2.5,A69&gt;=5.9,A69&gt;=5.45),5.6,IF(AND(B69&lt;2.95,A69&gt;=6.15,G69&gt;=0.432,F69&gt;=2.5,A69&gt;=5.9,A69&gt;=5.45),5.86,IF(AND(A69&lt;5.55,D69&gt;=1.05,B69&lt;2.55,G69&gt;=0.372,D69&gt;=0.7,A69&lt;5.9,A69&gt;=5.45),4,IF(AND(A69&gt;=5.55,D69&gt;=1.05,B69&lt;2.55,G69&gt;=0.372,D69&gt;=0.7,A69&lt;5.9,A69&gt;=5.45),3.9,IF(AND(D69&lt;1.7,G69&gt;=0.093,D69&lt;2.4,G69&lt;0.432,F69&gt;=2.5,A69&gt;=5.9,A69&gt;=5.45),5.05,IF(AND(G69&gt;=0.774,B69&gt;=2.95,A69&gt;=6.15,G69&gt;=0.432,F69&gt;=2.5,A69&gt;=5.9,A69&gt;=5.45),5.3,IF(AND(G69&gt;=0.312,D69&gt;=1.7,G69&gt;=0.093,D69&lt;2.4,G69&lt;0.432,F69&gt;=2.5,A69&gt;=5.9,A69&gt;=5.45),5.4,IF(AND(D69&lt;2.45,G69&lt;0.774,B69&gt;=2.95,A69&gt;=6.15,G69&gt;=0.432,F69&gt;=2.5,A69&gt;=5.9,A69&gt;=5.45),5.66,IF(AND(D69&gt;=2.45,G69&lt;0.774,B69&gt;=2.95,A69&gt;=6.15,G69&gt;=0.432,F69&gt;=2.5,A69&gt;=5.9,A69&gt;=5.45),6,IF(AND(G69&gt;=0.301,G69&lt;0.312,D69&gt;=1.7,G69&gt;=0.093,D69&lt;2.4,G69&lt;0.432,F69&gt;=2.5,A69&gt;=5.9,A69&gt;=5.45),5.1,IF(AND(A69&lt;6.45,G69&lt;0.301,G69&lt;0.312,D69&gt;=1.7,G69&gt;=0.093,D69&lt;2.4,G69&lt;0.432,F69&gt;=2.5,A69&gt;=5.9,A69&gt;=5.45),5.3,IF(AND(A69&gt;=6.45,G69&lt;0.301,G69&lt;0.312,D69&gt;=1.7,G69&gt;=0.093,D69&lt;2.4,G69&lt;0.432,F69&gt;=2.5,A69&gt;=5.9,A69&gt;=5.45),5.2,"shouldnthappen"))))))))))))))))))))))))))))))))))))</f>
        <v>4.36</v>
      </c>
      <c r="Y69" s="1" t="n">
        <f aca="false">IF(AND(H69&lt;6.51,F69&lt;1.5),1.8,IF(AND(H69&gt;=16.674,F69&gt;=1.5),6.533,IF(AND(D69&gt;=0.45,H69&gt;=6.51,F69&lt;1.5),1.667,IF(AND(H69&gt;=13.805,G69&lt;0.154,H69&lt;16.674,F69&gt;=1.5),6.7,IF(AND(D69&lt;0.15,A69&lt;5.05,D69&lt;0.45,H69&gt;=6.51,F69&lt;1.5),1.4,IF(AND(H69&gt;=13.586,A69&gt;=5.05,D69&lt;0.45,H69&gt;=6.51,F69&lt;1.5),1.3,IF(AND(F69&lt;2.5,H69&lt;13.805,G69&lt;0.154,H69&lt;16.674,F69&gt;=1.5),4.6,IF(AND(H69&lt;8.929,D69&lt;1.35,G69&gt;=0.154,H69&lt;16.674,F69&gt;=1.5),3.64,IF(AND(G69&lt;0.05,H69&lt;13.586,A69&gt;=5.05,D69&lt;0.45,H69&gt;=6.51,F69&lt;1.5),1.4,IF(AND(G69&gt;=0.107,F69&gt;=2.5,H69&lt;13.805,G69&lt;0.154,H69&lt;16.674,F69&gt;=1.5),5.3,IF(AND(B69&gt;=2.75,H69&gt;=8.929,D69&lt;1.35,G69&gt;=0.154,H69&lt;16.674,F69&gt;=1.5),4.433,IF(AND(D69&gt;=1.55,F69&lt;2.5,D69&gt;=1.35,G69&gt;=0.154,H69&lt;16.674,F69&gt;=1.5),4.975,IF(AND(H69&lt;6.93,F69&gt;=2.5,D69&gt;=1.35,G69&gt;=0.154,H69&lt;16.674,F69&gt;=1.5),4.5,IF(AND(H69&lt;12.675,G69&lt;0.217,D69&gt;=0.15,A69&lt;5.05,D69&lt;0.45,H69&gt;=6.51,F69&lt;1.5),1.4,IF(AND(H69&gt;=12.675,G69&lt;0.217,D69&gt;=0.15,A69&lt;5.05,D69&lt;0.45,H69&gt;=6.51,F69&lt;1.5),1.5,IF(AND(A69&lt;4.65,G69&gt;=0.217,D69&gt;=0.15,A69&lt;5.05,D69&lt;0.45,H69&gt;=6.51,F69&lt;1.5),1.35,IF(AND(D69&lt;0.25,G69&gt;=0.05,H69&lt;13.586,A69&gt;=5.05,D69&lt;0.45,H69&gt;=6.51,F69&lt;1.5),1.467,IF(AND(D69&gt;=0.25,G69&gt;=0.05,H69&lt;13.586,A69&gt;=5.05,D69&lt;0.45,H69&gt;=6.51,F69&lt;1.5),1.5,IF(AND(H69&lt;9.15,G69&lt;0.107,F69&gt;=2.5,H69&lt;13.805,G69&lt;0.154,H69&lt;16.674,F69&gt;=1.5),5.7,IF(AND(H69&gt;=9.15,G69&lt;0.107,F69&gt;=2.5,H69&lt;13.805,G69&lt;0.154,H69&lt;16.674,F69&gt;=1.5),5.6,IF(AND(G69&lt;0.404,B69&lt;2.75,H69&gt;=8.929,D69&lt;1.35,G69&gt;=0.154,H69&lt;16.674,F69&gt;=1.5),4.15,IF(AND(G69&gt;=0.404,B69&lt;2.75,H69&gt;=8.929,D69&lt;1.35,G69&gt;=0.154,H69&lt;16.674,F69&gt;=1.5),3.9,IF(AND(A69&gt;=6.75,D69&lt;1.55,F69&lt;2.5,D69&gt;=1.35,G69&gt;=0.154,H69&lt;16.674,F69&gt;=1.5),4.82,IF(AND(D69&lt;0.25,A69&gt;=4.65,G69&gt;=0.217,D69&gt;=0.15,A69&lt;5.05,D69&lt;0.45,H69&gt;=6.51,F69&lt;1.5),1.325,IF(AND(D69&gt;=0.25,A69&gt;=4.65,G69&gt;=0.217,D69&gt;=0.15,A69&lt;5.05,D69&lt;0.45,H69&gt;=6.51,F69&lt;1.5),1.3,IF(AND(A69&lt;6.55,A69&lt;6.75,D69&lt;1.55,F69&lt;2.5,D69&gt;=1.35,G69&gt;=0.154,H69&lt;16.674,F69&gt;=1.5),4.575,IF(AND(A69&gt;=6.55,A69&lt;6.75,D69&lt;1.55,F69&lt;2.5,D69&gt;=1.35,G69&gt;=0.154,H69&lt;16.674,F69&gt;=1.5),4.4,IF(AND(B69&lt;2.9,D69&lt;2.05,H69&gt;=6.93,F69&gt;=2.5,D69&gt;=1.35,G69&gt;=0.154,H69&lt;16.674,F69&gt;=1.5),5.05,IF(AND(H69&lt;8.884,D69&gt;=2.05,H69&gt;=6.93,F69&gt;=2.5,D69&gt;=1.35,G69&gt;=0.154,H69&lt;16.674,F69&gt;=1.5),5.1,IF(AND(H69&lt;13.711,B69&gt;=2.9,D69&lt;2.05,H69&gt;=6.93,F69&gt;=2.5,D69&gt;=1.35,G69&gt;=0.154,H69&lt;16.674,F69&gt;=1.5),5,IF(AND(H69&gt;=13.711,B69&gt;=2.9,D69&lt;2.05,H69&gt;=6.93,F69&gt;=2.5,D69&gt;=1.35,G69&gt;=0.154,H69&lt;16.674,F69&gt;=1.5),5.8,IF(AND(B69&lt;3.15,H69&gt;=8.884,D69&gt;=2.05,H69&gt;=6.93,F69&gt;=2.5,D69&gt;=1.35,G69&gt;=0.154,H69&lt;16.674,F69&gt;=1.5),5.56,IF(AND(B69&gt;=3.15,H69&gt;=8.884,D69&gt;=2.05,H69&gt;=6.93,F69&gt;=2.5,D69&gt;=1.35,G69&gt;=0.154,H69&lt;16.674,F69&gt;=1.5),5.9,"shouldnthappen")))))))))))))))))))))))))))))))))</f>
        <v>4.575</v>
      </c>
      <c r="Z69" s="1" t="n">
        <f aca="false">IF(AND(F69&gt;=2,B69&gt;=3.35),5.6,IF(AND(A69&lt;6.65,H69&gt;=15.076,B69&lt;3.35),4.8,IF(AND(A69&gt;=6.65,H69&gt;=15.076,B69&lt;3.35),6.15,IF(AND(H69&lt;6.542,F69&lt;2,B69&gt;=3.35),1.767,IF(AND(G69&gt;=0.653,D69&lt;0.75,H69&lt;15.076,B69&lt;3.35),1.55,IF(AND(D69&lt;0.15,G69&lt;0.653,D69&lt;0.75,H69&lt;15.076,B69&lt;3.35),1.1,IF(AND(G69&lt;0.356,A69&lt;5.05,H69&gt;=6.542,F69&lt;2,B69&gt;=3.35),1.4,IF(AND(G69&gt;=0.356,A69&lt;5.05,H69&gt;=6.542,F69&lt;2,B69&gt;=3.35),1.3,IF(AND(G69&gt;=0.566,A69&gt;=5.05,H69&gt;=6.542,F69&lt;2,B69&gt;=3.35),1.6,IF(AND(B69&gt;=3.1,D69&gt;=0.15,G69&lt;0.653,D69&lt;0.75,H69&lt;15.076,B69&lt;3.35),1.367,IF(AND(B69&gt;=2.65,D69&lt;1.45,B69&lt;2.75,D69&gt;=0.75,H69&lt;15.076,B69&lt;3.35),3.96,IF(AND(G69&lt;0.352,D69&gt;=1.45,B69&lt;2.75,D69&gt;=0.75,H69&lt;15.076,B69&lt;3.35),4.5,IF(AND(D69&gt;=1.35,A69&lt;6.2,B69&gt;=2.75,D69&gt;=0.75,H69&lt;15.076,B69&lt;3.35),4.733,IF(AND(A69&lt;4.7,B69&lt;3.1,D69&gt;=0.15,G69&lt;0.653,D69&lt;0.75,H69&lt;15.076,B69&lt;3.35),1.36,IF(AND(A69&gt;=4.7,B69&lt;3.1,D69&gt;=0.15,G69&lt;0.653,D69&lt;0.75,H69&lt;15.076,B69&lt;3.35),1.6,IF(AND(A69&lt;5.2,B69&lt;2.65,D69&lt;1.45,B69&lt;2.75,D69&gt;=0.75,H69&lt;15.076,B69&lt;3.35),3.3,IF(AND(A69&lt;6.5,G69&gt;=0.352,D69&gt;=1.45,B69&lt;2.75,D69&gt;=0.75,H69&lt;15.076,B69&lt;3.35),5,IF(AND(A69&gt;=6.5,G69&gt;=0.352,D69&gt;=1.45,B69&lt;2.75,D69&gt;=0.75,H69&lt;15.076,B69&lt;3.35),5.8,IF(AND(H69&lt;8.486,D69&lt;1.35,A69&lt;6.2,B69&gt;=2.75,D69&gt;=0.75,H69&lt;15.076,B69&lt;3.35),3.975,IF(AND(G69&lt;0.187,F69&lt;2.5,A69&gt;=6.2,B69&gt;=2.75,D69&gt;=0.75,H69&lt;15.076,B69&lt;3.35),5,IF(AND(G69&gt;=0.187,F69&lt;2.5,A69&gt;=6.2,B69&gt;=2.75,D69&gt;=0.75,H69&lt;15.076,B69&lt;3.35),4.525,IF(AND(A69&gt;=7.25,F69&gt;=2.5,A69&gt;=6.2,B69&gt;=2.75,D69&gt;=0.75,H69&lt;15.076,B69&lt;3.35),6.5,IF(AND(G69&lt;0.185,B69&lt;3.6,G69&lt;0.566,A69&gt;=5.05,H69&gt;=6.542,F69&lt;2,B69&gt;=3.35),1.45,IF(AND(G69&gt;=0.185,B69&lt;3.6,G69&lt;0.566,A69&gt;=5.05,H69&gt;=6.542,F69&lt;2,B69&gt;=3.35),1.34,IF(AND(G69&lt;0.13,B69&gt;=3.6,G69&lt;0.566,A69&gt;=5.05,H69&gt;=6.542,F69&lt;2,B69&gt;=3.35),1.45,IF(AND(G69&gt;=0.13,B69&gt;=3.6,G69&lt;0.566,A69&gt;=5.05,H69&gt;=6.542,F69&lt;2,B69&gt;=3.35),1.5,IF(AND(D69&lt;1.05,A69&gt;=5.2,B69&lt;2.65,D69&lt;1.45,B69&lt;2.75,D69&gt;=0.75,H69&lt;15.076,B69&lt;3.35),3.5,IF(AND(D69&gt;=1.05,A69&gt;=5.2,B69&lt;2.65,D69&lt;1.45,B69&lt;2.75,D69&gt;=0.75,H69&lt;15.076,B69&lt;3.35),3.94,IF(AND(H69&lt;10.983,H69&gt;=8.486,D69&lt;1.35,A69&lt;6.2,B69&gt;=2.75,D69&gt;=0.75,H69&lt;15.076,B69&lt;3.35),4.38,IF(AND(H69&gt;=10.983,H69&gt;=8.486,D69&lt;1.35,A69&lt;6.2,B69&gt;=2.75,D69&gt;=0.75,H69&lt;15.076,B69&lt;3.35),4.1,IF(AND(B69&gt;=3.25,A69&lt;7.25,F69&gt;=2.5,A69&gt;=6.2,B69&gt;=2.75,D69&gt;=0.75,H69&lt;15.076,B69&lt;3.35),5.7,IF(AND(B69&lt;2.95,B69&lt;3.25,A69&lt;7.25,F69&gt;=2.5,A69&gt;=6.2,B69&gt;=2.75,D69&gt;=0.75,H69&lt;15.076,B69&lt;3.35),5.6,IF(AND(H69&gt;=13.711,B69&gt;=2.95,B69&lt;3.25,A69&lt;7.25,F69&gt;=2.5,A69&gt;=6.2,B69&gt;=2.75,D69&gt;=0.75,H69&lt;15.076,B69&lt;3.35),5.8,IF(AND(A69&gt;=6.8,H69&lt;13.711,B69&gt;=2.95,B69&lt;3.25,A69&lt;7.25,F69&gt;=2.5,A69&gt;=6.2,B69&gt;=2.75,D69&gt;=0.75,H69&lt;15.076,B69&lt;3.35),5.1,IF(AND(H69&lt;12.921,A69&lt;6.8,H69&lt;13.711,B69&gt;=2.95,B69&lt;3.25,A69&lt;7.25,F69&gt;=2.5,A69&gt;=6.2,B69&gt;=2.75,D69&gt;=0.75,H69&lt;15.076,B69&lt;3.35),5.34,IF(AND(H69&gt;=12.921,A69&lt;6.8,H69&lt;13.711,B69&gt;=2.95,B69&lt;3.25,A69&lt;7.25,F69&gt;=2.5,A69&gt;=6.2,B69&gt;=2.75,D69&gt;=0.75,H69&lt;15.076,B69&lt;3.35),5.133,"shouldnthappen"))))))))))))))))))))))))))))))))))))</f>
        <v>4.733</v>
      </c>
      <c r="AA69" s="1" t="n">
        <f aca="false">IF(AND(D69&gt;=0.45,A69&lt;5.05,D69&lt;0.8),1.6,IF(AND(D69&gt;=0.45,A69&gt;=5.05,D69&lt;0.8),1.7,IF(AND(H69&gt;=16.244,F69&gt;=2.5,D69&gt;=0.8),6.533,IF(AND(A69&lt;4.35,D69&lt;0.45,A69&lt;5.05,D69&lt;0.8),1.1,IF(AND(H69&gt;=14.877,D69&lt;0.45,A69&gt;=5.05,D69&lt;0.8),1.3,IF(AND(D69&gt;=1.4,A69&lt;5.65,F69&lt;2.5,D69&gt;=0.8),4.5,IF(AND(A69&gt;=7.25,H69&lt;16.244,F69&gt;=2.5,D69&gt;=0.8),6.5,IF(AND(A69&gt;=4.75,A69&gt;=4.35,D69&lt;0.45,A69&lt;5.05,D69&lt;0.8),1.35,IF(AND(A69&lt;5.3,D69&lt;1.4,A69&lt;5.65,F69&lt;2.5,D69&gt;=0.8),3.1,IF(AND(A69&gt;=6.8,A69&gt;=6.55,A69&gt;=5.65,F69&lt;2.5,D69&gt;=0.8),4.9,IF(AND(H69&lt;5.767,A69&lt;7.25,H69&lt;16.244,F69&gt;=2.5,D69&gt;=0.8),4.5,IF(AND(G69&gt;=0.522,A69&lt;4.75,A69&gt;=4.35,D69&lt;0.45,A69&lt;5.05,D69&lt;0.8),1.2,IF(AND(G69&gt;=0.948,D69&lt;0.35,H69&lt;14.877,D69&lt;0.45,A69&gt;=5.05,D69&lt;0.8),1.7,IF(AND(H69&lt;13.089,D69&gt;=0.35,H69&lt;14.877,D69&lt;0.45,A69&gt;=5.05,D69&lt;0.8),1.5,IF(AND(H69&gt;=13.089,D69&gt;=0.35,H69&lt;14.877,D69&lt;0.45,A69&gt;=5.05,D69&lt;0.8),1.3,IF(AND(B69&gt;=2.95,A69&gt;=5.3,D69&lt;1.4,A69&lt;5.65,F69&lt;2.5,D69&gt;=0.8),4.1,IF(AND(H69&lt;9.181,A69&lt;6.05,A69&lt;6.55,A69&gt;=5.65,F69&lt;2.5,D69&gt;=0.8),5.1,IF(AND(H69&gt;=9.181,A69&lt;6.05,A69&lt;6.55,A69&gt;=5.65,F69&lt;2.5,D69&gt;=0.8),4.3,IF(AND(G69&gt;=0.867,A69&gt;=6.05,A69&lt;6.55,A69&gt;=5.65,F69&lt;2.5,D69&gt;=0.8),4.9,IF(AND(B69&lt;3.05,A69&lt;6.8,A69&gt;=6.55,A69&gt;=5.65,F69&lt;2.5,D69&gt;=0.8),5,IF(AND(B69&gt;=3.05,A69&lt;6.8,A69&gt;=6.55,A69&gt;=5.65,F69&lt;2.5,D69&gt;=0.8),4.55,IF(AND(H69&gt;=14.144,G69&lt;0.522,A69&lt;4.75,A69&gt;=4.35,D69&lt;0.45,A69&lt;5.05,D69&lt;0.8),1.3,IF(AND(B69&lt;2.7,B69&lt;2.95,A69&gt;=5.3,D69&lt;1.4,A69&lt;5.65,F69&lt;2.5,D69&gt;=0.8),3.78,IF(AND(B69&gt;=2.7,B69&lt;2.95,A69&gt;=5.3,D69&lt;1.4,A69&lt;5.65,F69&lt;2.5,D69&gt;=0.8),3.6,IF(AND(G69&lt;0.638,G69&lt;0.867,A69&gt;=6.05,A69&lt;6.55,A69&gt;=5.65,F69&lt;2.5,D69&gt;=0.8),4.433,IF(AND(G69&gt;=0.638,G69&lt;0.867,A69&gt;=6.05,A69&lt;6.55,A69&gt;=5.65,F69&lt;2.5,D69&gt;=0.8),4,IF(AND(A69&lt;6.35,H69&lt;11.146,H69&gt;=5.767,A69&lt;7.25,H69&lt;16.244,F69&gt;=2.5,D69&gt;=0.8),5.1,IF(AND(A69&lt;4.5,H69&lt;14.144,G69&lt;0.522,A69&lt;4.75,A69&gt;=4.35,D69&lt;0.45,A69&lt;5.05,D69&lt;0.8),1.35,IF(AND(A69&gt;=4.5,H69&lt;14.144,G69&lt;0.522,A69&lt;4.75,A69&gt;=4.35,D69&lt;0.45,A69&lt;5.05,D69&lt;0.8),1.4,IF(AND(A69&lt;5.15,B69&lt;3.75,G69&lt;0.948,D69&lt;0.35,H69&lt;14.877,D69&lt;0.45,A69&gt;=5.05,D69&lt;0.8),1.4,IF(AND(A69&gt;=5.15,B69&lt;3.75,G69&lt;0.948,D69&lt;0.35,H69&lt;14.877,D69&lt;0.45,A69&gt;=5.05,D69&lt;0.8),1.5,IF(AND(G69&lt;0.112,B69&gt;=3.75,G69&lt;0.948,D69&lt;0.35,H69&lt;14.877,D69&lt;0.45,A69&gt;=5.05,D69&lt;0.8),1.5,IF(AND(G69&gt;=0.112,B69&gt;=3.75,G69&lt;0.948,D69&lt;0.35,H69&lt;14.877,D69&lt;0.45,A69&gt;=5.05,D69&lt;0.8),1.6,IF(AND(G69&lt;0.075,A69&gt;=6.35,H69&lt;11.146,H69&gt;=5.767,A69&lt;7.25,H69&lt;16.244,F69&gt;=2.5,D69&gt;=0.8),5.5,IF(AND(G69&gt;=0.075,A69&gt;=6.35,H69&lt;11.146,H69&gt;=5.767,A69&lt;7.25,H69&lt;16.244,F69&gt;=2.5,D69&gt;=0.8),5.24,IF(AND(B69&lt;2.95,D69&lt;1.9,H69&gt;=11.146,H69&gt;=5.767,A69&lt;7.25,H69&lt;16.244,F69&gt;=2.5,D69&gt;=0.8),5.65,IF(AND(B69&gt;=2.95,D69&lt;1.9,H69&gt;=11.146,H69&gt;=5.767,A69&lt;7.25,H69&lt;16.244,F69&gt;=2.5,D69&gt;=0.8),5.8,IF(AND(H69&lt;13.42,D69&gt;=1.9,H69&gt;=11.146,H69&gt;=5.767,A69&lt;7.25,H69&lt;16.244,F69&gt;=2.5,D69&gt;=0.8),5.6,IF(AND(H69&gt;=13.42,D69&gt;=1.9,H69&gt;=11.146,H69&gt;=5.767,A69&lt;7.25,H69&lt;16.244,F69&gt;=2.5,D69&gt;=0.8),5.34,"shouldnthappen")))))))))))))))))))))))))))))))))))))))</f>
        <v>4.5</v>
      </c>
      <c r="AB69" s="1" t="n">
        <f aca="false">IF(AND(D69&gt;=0.35,F69&lt;1.5),1.5,IF(AND(F69&lt;2.5,D69&gt;=1.55,F69&gt;=1.5),4.85,IF(AND(H69&lt;8.308,D69&lt;0.15,D69&lt;0.35,F69&lt;1.5),1.5,IF(AND(H69&gt;=8.308,D69&lt;0.15,D69&lt;0.35,F69&lt;1.5),1.4,IF(AND(H69&lt;5.523,D69&gt;=0.15,D69&lt;0.35,F69&lt;1.5),1,IF(AND(G69&lt;0.572,H69&lt;10.688,D69&lt;1.55,F69&gt;=1.5),3.75,IF(AND(B69&gt;=3.5,F69&gt;=2.5,D69&gt;=1.55,F69&gt;=1.5),6.3,IF(AND(A69&gt;=5.65,G69&gt;=0.572,H69&lt;10.688,D69&lt;1.55,F69&gt;=1.5),4.45,IF(AND(B69&gt;=2.85,A69&lt;6.15,H69&gt;=10.688,D69&lt;1.55,F69&gt;=1.5),4.35,IF(AND(H69&gt;=16.284,B69&lt;3.5,F69&gt;=2.5,D69&gt;=1.55,F69&gt;=1.5),6.6,IF(AND(G69&gt;=0.241,G69&lt;0.338,H69&gt;=5.523,D69&gt;=0.15,D69&lt;0.35,F69&lt;1.5),1.25,IF(AND(A69&lt;5.05,G69&gt;=0.338,H69&gt;=5.523,D69&gt;=0.15,D69&lt;0.35,F69&lt;1.5),1.35,IF(AND(B69&lt;2.7,A69&lt;5.65,G69&gt;=0.572,H69&lt;10.688,D69&lt;1.55,F69&gt;=1.5),4,IF(AND(B69&gt;=2.7,A69&lt;5.65,G69&gt;=0.572,H69&lt;10.688,D69&lt;1.55,F69&gt;=1.5),3.6,IF(AND(B69&lt;2.45,B69&lt;2.85,A69&lt;6.15,H69&gt;=10.688,D69&lt;1.55,F69&gt;=1.5),3.7,IF(AND(A69&lt;6.25,B69&lt;2.85,A69&gt;=6.15,H69&gt;=10.688,D69&lt;1.55,F69&gt;=1.5),4.5,IF(AND(A69&gt;=6.25,B69&lt;2.85,A69&gt;=6.15,H69&gt;=10.688,D69&lt;1.55,F69&gt;=1.5),4.86,IF(AND(D69&gt;=1.45,B69&gt;=2.85,A69&gt;=6.15,H69&gt;=10.688,D69&lt;1.55,F69&gt;=1.5),4.8,IF(AND(H69&lt;8.202,H69&lt;16.284,B69&lt;3.5,F69&gt;=2.5,D69&gt;=1.55,F69&gt;=1.5),5.7,IF(AND(A69&gt;=5.1,G69&lt;0.241,G69&lt;0.338,H69&gt;=5.523,D69&gt;=0.15,D69&lt;0.35,F69&lt;1.5),1.5,IF(AND(B69&gt;=3.75,A69&gt;=5.05,G69&gt;=0.338,H69&gt;=5.523,D69&gt;=0.15,D69&lt;0.35,F69&lt;1.5),1.6,IF(AND(A69&lt;5.7,B69&gt;=2.45,B69&lt;2.85,A69&lt;6.15,H69&gt;=10.688,D69&lt;1.55,F69&gt;=1.5),3.9,IF(AND(A69&gt;=5.7,B69&gt;=2.45,B69&lt;2.85,A69&lt;6.15,H69&gt;=10.688,D69&lt;1.55,F69&gt;=1.5),4.02,IF(AND(H69&lt;13.654,D69&lt;1.45,B69&gt;=2.85,A69&gt;=6.15,H69&gt;=10.688,D69&lt;1.55,F69&gt;=1.5),4.333,IF(AND(H69&gt;=13.654,D69&lt;1.45,B69&gt;=2.85,A69&gt;=6.15,H69&gt;=10.688,D69&lt;1.55,F69&gt;=1.5),4.54,IF(AND(A69&lt;6.15,H69&gt;=8.202,H69&lt;16.284,B69&lt;3.5,F69&gt;=2.5,D69&gt;=1.55,F69&gt;=1.5),5,IF(AND(H69&lt;13.924,A69&lt;5.1,G69&lt;0.241,G69&lt;0.338,H69&gt;=5.523,D69&gt;=0.15,D69&lt;0.35,F69&lt;1.5),1.4,IF(AND(H69&gt;=13.924,A69&lt;5.1,G69&lt;0.241,G69&lt;0.338,H69&gt;=5.523,D69&gt;=0.15,D69&lt;0.35,F69&lt;1.5),1.5,IF(AND(D69&lt;0.25,B69&lt;3.75,A69&gt;=5.05,G69&gt;=0.338,H69&gt;=5.523,D69&gt;=0.15,D69&lt;0.35,F69&lt;1.5),1.5,IF(AND(D69&gt;=0.25,B69&lt;3.75,A69&gt;=5.05,G69&gt;=0.338,H69&gt;=5.523,D69&gt;=0.15,D69&lt;0.35,F69&lt;1.5),1.4,IF(AND(H69&lt;8.884,B69&gt;=3.05,A69&gt;=6.15,H69&gt;=8.202,H69&lt;16.284,B69&lt;3.5,F69&gt;=2.5,D69&gt;=1.55,F69&gt;=1.5),5.1,IF(AND(A69&lt;6.45,G69&lt;0.368,B69&lt;3.05,A69&gt;=6.15,H69&gt;=8.202,H69&lt;16.284,B69&lt;3.5,F69&gt;=2.5,D69&gt;=1.55,F69&gt;=1.5),5.525,IF(AND(A69&gt;=6.45,G69&lt;0.368,B69&lt;3.05,A69&gt;=6.15,H69&gt;=8.202,H69&lt;16.284,B69&lt;3.5,F69&gt;=2.5,D69&gt;=1.55,F69&gt;=1.5),5.35,IF(AND(D69&lt;2.25,G69&gt;=0.368,B69&lt;3.05,A69&gt;=6.15,H69&gt;=8.202,H69&lt;16.284,B69&lt;3.5,F69&gt;=2.5,D69&gt;=1.55,F69&gt;=1.5),5.8,IF(AND(D69&gt;=2.25,G69&gt;=0.368,B69&lt;3.05,A69&gt;=6.15,H69&gt;=8.202,H69&lt;16.284,B69&lt;3.5,F69&gt;=2.5,D69&gt;=1.55,F69&gt;=1.5),5.2,IF(AND(H69&lt;10.257,H69&gt;=8.884,B69&gt;=3.05,A69&gt;=6.15,H69&gt;=8.202,H69&lt;16.284,B69&lt;3.5,F69&gt;=2.5,D69&gt;=1.55,F69&gt;=1.5),5.9,IF(AND(H69&gt;=10.257,H69&gt;=8.884,B69&gt;=3.05,A69&gt;=6.15,H69&gt;=8.202,H69&lt;16.284,B69&lt;3.5,F69&gt;=2.5,D69&gt;=1.55,F69&gt;=1.5),5.48,"shouldnthappen")))))))))))))))))))))))))))))))))))))</f>
        <v>4.35</v>
      </c>
      <c r="AC69" s="1" t="n">
        <f aca="false">IF(AND(H69&lt;5.748,A69&lt;5.05,D69&lt;0.8),1,IF(AND(B69&lt;3.35,A69&gt;=5.05,D69&lt;0.8),1.7,IF(AND(A69&lt;5.85,G69&lt;0.154,D69&gt;=0.8),4.5,IF(AND(D69&gt;=0.45,H69&gt;=5.748,A69&lt;5.05,D69&lt;0.8),1.6,IF(AND(G69&gt;=0.934,B69&gt;=3.35,A69&gt;=5.05,D69&lt;0.8),1.7,IF(AND(D69&lt;2.1,A69&gt;=5.85,G69&lt;0.154,D69&gt;=0.8),6.15,IF(AND(D69&gt;=2.1,A69&gt;=5.85,G69&lt;0.154,D69&gt;=0.8),5.5,IF(AND(A69&lt;6.1,D69&gt;=1.55,G69&gt;=0.154,D69&gt;=0.8),5,IF(AND(H69&gt;=14.379,G69&lt;0.934,B69&gt;=3.35,A69&gt;=5.05,D69&lt;0.8),1.58,IF(AND(G69&lt;0.379,A69&gt;=6.1,D69&gt;=1.55,G69&gt;=0.154,D69&gt;=0.8),5.42,IF(AND(H69&lt;13.924,G69&lt;0.227,D69&lt;0.45,H69&gt;=5.748,A69&lt;5.05,D69&lt;0.8),1.4,IF(AND(H69&gt;=13.924,G69&lt;0.227,D69&lt;0.45,H69&gt;=5.748,A69&lt;5.05,D69&lt;0.8),1.5,IF(AND(B69&lt;3.1,G69&gt;=0.227,D69&lt;0.45,H69&gt;=5.748,A69&lt;5.05,D69&lt;0.8),1.1,IF(AND(G69&lt;0.13,H69&lt;14.379,G69&lt;0.934,B69&gt;=3.35,A69&gt;=5.05,D69&lt;0.8),1.4,IF(AND(D69&lt;1.05,A69&lt;5.65,D69&lt;1.35,D69&lt;1.55,G69&gt;=0.154,D69&gt;=0.8),3.7,IF(AND(D69&lt;1.25,A69&gt;=5.65,D69&lt;1.35,D69&lt;1.55,G69&gt;=0.154,D69&gt;=0.8),4.06,IF(AND(D69&gt;=1.25,A69&gt;=5.65,D69&lt;1.35,D69&lt;1.55,G69&gt;=0.154,D69&gt;=0.8),4.425,IF(AND(H69&lt;13.654,D69&lt;1.45,D69&gt;=1.35,D69&lt;1.55,G69&gt;=0.154,D69&gt;=0.8),4.275,IF(AND(G69&lt;0.259,D69&gt;=1.45,D69&gt;=1.35,D69&lt;1.55,G69&gt;=0.154,D69&gt;=0.8),5.1,IF(AND(B69&lt;2.95,G69&gt;=0.379,A69&gt;=6.1,D69&gt;=1.55,G69&gt;=0.154,D69&gt;=0.8),6.3,IF(AND(B69&lt;3.25,B69&gt;=3.1,G69&gt;=0.227,D69&lt;0.45,H69&gt;=5.748,A69&lt;5.05,D69&lt;0.8),1.3,IF(AND(B69&gt;=3.25,B69&gt;=3.1,G69&gt;=0.227,D69&lt;0.45,H69&gt;=5.748,A69&lt;5.05,D69&lt;0.8),1.4,IF(AND(H69&gt;=13.372,G69&gt;=0.13,H69&lt;14.379,G69&lt;0.934,B69&gt;=3.35,A69&gt;=5.05,D69&lt;0.8),1.4,IF(AND(H69&lt;6.69,D69&gt;=1.05,A69&lt;5.65,D69&lt;1.35,D69&lt;1.55,G69&gt;=0.154,D69&gt;=0.8),4.033,IF(AND(H69&gt;=6.69,D69&gt;=1.05,A69&lt;5.65,D69&lt;1.35,D69&lt;1.55,G69&gt;=0.154,D69&gt;=0.8),3.88,IF(AND(B69&lt;2.85,H69&gt;=13.654,D69&lt;1.45,D69&gt;=1.35,D69&lt;1.55,G69&gt;=0.154,D69&gt;=0.8),4.8,IF(AND(B69&gt;=2.85,H69&gt;=13.654,D69&lt;1.45,D69&gt;=1.35,D69&lt;1.55,G69&gt;=0.154,D69&gt;=0.8),4.7,IF(AND(H69&lt;11.681,G69&gt;=0.259,D69&gt;=1.45,D69&gt;=1.35,D69&lt;1.55,G69&gt;=0.154,D69&gt;=0.8),4.85,IF(AND(H69&gt;=11.681,G69&gt;=0.259,D69&gt;=1.45,D69&gt;=1.35,D69&lt;1.55,G69&gt;=0.154,D69&gt;=0.8),4.633,IF(AND(A69&lt;6.25,B69&gt;=2.95,G69&gt;=0.379,A69&gt;=6.1,D69&gt;=1.55,G69&gt;=0.154,D69&gt;=0.8),5.4,IF(AND(D69&lt;0.3,H69&lt;13.372,G69&gt;=0.13,H69&lt;14.379,G69&lt;0.934,B69&gt;=3.35,A69&gt;=5.05,D69&lt;0.8),1.475,IF(AND(D69&gt;=0.3,H69&lt;13.372,G69&gt;=0.13,H69&lt;14.379,G69&lt;0.934,B69&gt;=3.35,A69&gt;=5.05,D69&lt;0.8),1.5,IF(AND(B69&lt;3.15,A69&gt;=6.25,B69&gt;=2.95,G69&gt;=0.379,A69&gt;=6.1,D69&gt;=1.55,G69&gt;=0.154,D69&gt;=0.8),5.7,IF(AND(B69&gt;=3.15,A69&gt;=6.25,B69&gt;=2.95,G69&gt;=0.379,A69&gt;=6.1,D69&gt;=1.55,G69&gt;=0.154,D69&gt;=0.8),5.933,"shouldnthappen"))))))))))))))))))))))))))))))))))</f>
        <v>4.633</v>
      </c>
      <c r="AD69" s="1" t="n">
        <f aca="false">IF(AND(H69&lt;6.621,A69&lt;4.95,D69&lt;0.8),1,IF(AND(H69&lt;14.144,H69&gt;=6.621,A69&lt;4.95,D69&lt;0.8),1.4,IF(AND(H69&gt;=14.144,H69&gt;=6.621,A69&lt;4.95,D69&lt;0.8),1.3,IF(AND(G69&lt;0.13,B69&gt;=3.85,A69&gt;=4.95,D69&lt;0.8),1.3,IF(AND(G69&gt;=0.13,B69&gt;=3.85,A69&gt;=4.95,D69&lt;0.8),1.425,IF(AND(A69&gt;=6.05,B69&lt;2.75,D69&lt;1.55,D69&gt;=0.8),4.9,IF(AND(A69&gt;=7.3,G69&lt;0.119,D69&gt;=1.55,D69&gt;=0.8),6.7,IF(AND(H69&lt;6.555,D69&lt;0.25,B69&lt;3.85,A69&gt;=4.95,D69&lt;0.8),1.7,IF(AND(B69&lt;3.4,D69&gt;=0.25,B69&lt;3.85,A69&gt;=4.95,D69&lt;0.8),1.7,IF(AND(B69&gt;=3.4,D69&gt;=0.25,B69&lt;3.85,A69&gt;=4.95,D69&lt;0.8),1.6,IF(AND(A69&lt;5.05,A69&lt;6.05,B69&lt;2.75,D69&lt;1.55,D69&gt;=0.8),3.3,IF(AND(B69&lt;2.85,D69&lt;1.35,B69&gt;=2.75,D69&lt;1.55,D69&gt;=0.8),4.5,IF(AND(H69&lt;12.206,D69&gt;=1.35,B69&gt;=2.75,D69&lt;1.55,D69&gt;=0.8),4.7,IF(AND(H69&gt;=12.206,D69&gt;=1.35,B69&gt;=2.75,D69&lt;1.55,D69&gt;=0.8),4.52,IF(AND(G69&lt;0.024,A69&lt;7.3,G69&lt;0.119,D69&gt;=1.55,D69&gt;=0.8),5.7,IF(AND(G69&gt;=0.024,A69&lt;7.3,G69&lt;0.119,D69&gt;=1.55,D69&gt;=0.8),5.6,IF(AND(F69&lt;2.5,G69&lt;0.417,G69&gt;=0.119,D69&gt;=1.55,D69&gt;=0.8),5.05,IF(AND(B69&lt;3.15,H69&gt;=6.555,D69&lt;0.25,B69&lt;3.85,A69&gt;=4.95,D69&lt;0.8),1.6,IF(AND(G69&lt;0.356,A69&gt;=5.05,A69&lt;6.05,B69&lt;2.75,D69&lt;1.55,D69&gt;=0.8),4.12,IF(AND(A69&lt;5.65,B69&gt;=2.85,D69&lt;1.35,B69&gt;=2.75,D69&lt;1.55,D69&gt;=0.8),3.6,IF(AND(B69&lt;3.15,F69&gt;=2.5,G69&lt;0.417,G69&gt;=0.119,D69&gt;=1.55,D69&gt;=0.8),5.18,IF(AND(B69&gt;=3.15,F69&gt;=2.5,G69&lt;0.417,G69&gt;=0.119,D69&gt;=1.55,D69&gt;=0.8),5.3,IF(AND(D69&lt;1.7,A69&lt;6.95,G69&gt;=0.417,G69&gt;=0.119,D69&gt;=1.55,D69&gt;=0.8),4.7,IF(AND(A69&lt;7.25,A69&gt;=6.95,G69&gt;=0.417,G69&gt;=0.119,D69&gt;=1.55,D69&gt;=0.8),5.8,IF(AND(A69&gt;=7.25,A69&gt;=6.95,G69&gt;=0.417,G69&gt;=0.119,D69&gt;=1.55,D69&gt;=0.8),6.333,IF(AND(H69&lt;8.594,B69&gt;=3.15,H69&gt;=6.555,D69&lt;0.25,B69&lt;3.85,A69&gt;=4.95,D69&lt;0.8),1.4,IF(AND(H69&gt;=8.594,B69&gt;=3.15,H69&gt;=6.555,D69&lt;0.25,B69&lt;3.85,A69&gt;=4.95,D69&lt;0.8),1.5,IF(AND(H69&gt;=11.218,G69&gt;=0.356,A69&gt;=5.05,A69&lt;6.05,B69&lt;2.75,D69&lt;1.55,D69&gt;=0.8),3.925,IF(AND(A69&gt;=6.5,A69&gt;=5.65,B69&gt;=2.85,D69&lt;1.35,B69&gt;=2.75,D69&lt;1.55,D69&gt;=0.8),4.6,IF(AND(H69&lt;8.602,H69&lt;11.218,G69&gt;=0.356,A69&gt;=5.05,A69&lt;6.05,B69&lt;2.75,D69&lt;1.55,D69&gt;=0.8),3.95,IF(AND(H69&gt;=8.602,H69&lt;11.218,G69&gt;=0.356,A69&gt;=5.05,A69&lt;6.05,B69&lt;2.75,D69&lt;1.55,D69&gt;=0.8),3.75,IF(AND(H69&lt;10.129,A69&lt;6.5,A69&gt;=5.65,B69&gt;=2.85,D69&lt;1.35,B69&gt;=2.75,D69&lt;1.55,D69&gt;=0.8),4.2,IF(AND(H69&gt;=10.129,A69&lt;6.5,A69&gt;=5.65,B69&gt;=2.85,D69&lt;1.35,B69&gt;=2.75,D69&lt;1.55,D69&gt;=0.8),4.267,IF(AND(D69&lt;2.2,B69&lt;3.05,D69&gt;=1.7,A69&lt;6.95,G69&gt;=0.417,G69&gt;=0.119,D69&gt;=1.55,D69&gt;=0.8),5.3,IF(AND(D69&gt;=2.2,B69&lt;3.05,D69&gt;=1.7,A69&lt;6.95,G69&gt;=0.417,G69&gt;=0.119,D69&gt;=1.55,D69&gt;=0.8),5.133,IF(AND(D69&lt;2.45,B69&gt;=3.05,D69&gt;=1.7,A69&lt;6.95,G69&gt;=0.417,G69&gt;=0.119,D69&gt;=1.55,D69&gt;=0.8),5.6,IF(AND(D69&gt;=2.45,B69&gt;=3.05,D69&gt;=1.7,A69&lt;6.95,G69&gt;=0.417,G69&gt;=0.119,D69&gt;=1.55,D69&gt;=0.8),6,"shouldnthappen")))))))))))))))))))))))))))))))))))))</f>
        <v>4.52</v>
      </c>
      <c r="AE69" s="1" t="n">
        <f aca="false">IF(AND(G69&lt;0.123,D69&gt;=0.25,D69&lt;0.75),1.3,IF(AND(H69&gt;=16.774,D69&gt;=1.75,D69&gt;=0.75),6.4,IF(AND(B69&lt;3.4,A69&lt;4.8,D69&lt;0.25,D69&lt;0.75),1.22,IF(AND(B69&gt;=3.4,A69&lt;4.8,D69&lt;0.25,D69&lt;0.75),1,IF(AND(A69&gt;=5.45,A69&gt;=4.8,D69&lt;0.25,D69&lt;0.75),1.367,IF(AND(H69&gt;=10.688,D69&lt;1.35,D69&lt;1.75,D69&gt;=0.75),4.2,IF(AND(A69&lt;5.3,D69&gt;=1.35,D69&lt;1.75,D69&gt;=0.75),4.05,IF(AND(G69&gt;=0.857,H69&lt;16.774,D69&gt;=1.75,D69&gt;=0.75),5.02,IF(AND(H69&lt;6.089,A69&lt;5.45,A69&gt;=4.8,D69&lt;0.25,D69&lt;0.75),1.7,IF(AND(G69&lt;0.184,D69&lt;0.35,G69&gt;=0.123,D69&gt;=0.25,D69&lt;0.75),1.7,IF(AND(G69&gt;=0.184,D69&lt;0.35,G69&gt;=0.123,D69&gt;=0.25,D69&lt;0.75),1.48,IF(AND(A69&lt;5.25,D69&gt;=0.35,G69&gt;=0.123,D69&gt;=0.25,D69&lt;0.75),1.75,IF(AND(A69&gt;=5.25,D69&gt;=0.35,G69&gt;=0.123,D69&gt;=0.25,D69&lt;0.75),1.5,IF(AND(A69&lt;5.3,H69&lt;10.688,D69&lt;1.35,D69&lt;1.75,D69&gt;=0.75),3.15,IF(AND(H69&lt;9.474,A69&gt;=5.3,D69&gt;=1.35,D69&lt;1.75,D69&gt;=0.75),4.95,IF(AND(G69&gt;=0.779,G69&lt;0.857,H69&lt;16.774,D69&gt;=1.75,D69&gt;=0.75),6,IF(AND(G69&lt;0.05,H69&gt;=6.089,A69&lt;5.45,A69&gt;=4.8,D69&lt;0.25,D69&lt;0.75),1.4,IF(AND(H69&lt;6.69,A69&gt;=5.3,H69&lt;10.688,D69&lt;1.35,D69&lt;1.75,D69&gt;=0.75),4.033,IF(AND(H69&gt;=6.69,A69&gt;=5.3,H69&lt;10.688,D69&lt;1.35,D69&lt;1.75,D69&gt;=0.75),3.733,IF(AND(B69&lt;2.5,H69&gt;=9.474,A69&gt;=5.3,D69&gt;=1.35,D69&lt;1.75,D69&gt;=0.75),4.5,IF(AND(D69&gt;=2.45,G69&lt;0.779,G69&lt;0.857,H69&lt;16.774,D69&gt;=1.75,D69&gt;=0.75),6,IF(AND(B69&gt;=3.75,G69&gt;=0.05,H69&gt;=6.089,A69&lt;5.45,A69&gt;=4.8,D69&lt;0.25,D69&lt;0.75),1.6,IF(AND(H69&lt;13.695,B69&gt;=2.5,H69&gt;=9.474,A69&gt;=5.3,D69&gt;=1.35,D69&lt;1.75,D69&gt;=0.75),4.567,IF(AND(G69&gt;=0.654,D69&lt;2.45,G69&lt;0.779,G69&lt;0.857,H69&lt;16.774,D69&gt;=1.75,D69&gt;=0.75),4.9,IF(AND(G69&gt;=0.73,B69&lt;3.75,G69&gt;=0.05,H69&gt;=6.089,A69&lt;5.45,A69&gt;=4.8,D69&lt;0.25,D69&lt;0.75),1.4,IF(AND(A69&lt;6.65,H69&gt;=13.695,B69&gt;=2.5,H69&gt;=9.474,A69&gt;=5.3,D69&gt;=1.35,D69&lt;1.75,D69&gt;=0.75),4.4,IF(AND(A69&gt;=6.65,H69&gt;=13.695,B69&gt;=2.5,H69&gt;=9.474,A69&gt;=5.3,D69&gt;=1.35,D69&lt;1.75,D69&gt;=0.75),4.84,IF(AND(B69&lt;2.75,G69&lt;0.654,D69&lt;2.45,G69&lt;0.779,G69&lt;0.857,H69&lt;16.774,D69&gt;=1.75,D69&gt;=0.75),5.2,IF(AND(H69&lt;9.524,G69&lt;0.73,B69&lt;3.75,G69&gt;=0.05,H69&gt;=6.089,A69&lt;5.45,A69&gt;=4.8,D69&lt;0.25,D69&lt;0.75),1.5,IF(AND(H69&gt;=9.524,G69&lt;0.73,B69&lt;3.75,G69&gt;=0.05,H69&gt;=6.089,A69&lt;5.45,A69&gt;=4.8,D69&lt;0.25,D69&lt;0.75),1.4,IF(AND(H69&gt;=13.644,B69&gt;=2.75,G69&lt;0.654,D69&lt;2.45,G69&lt;0.779,G69&lt;0.857,H69&lt;16.774,D69&gt;=1.75,D69&gt;=0.75),6.033,IF(AND(A69&gt;=6.85,H69&lt;13.644,B69&gt;=2.75,G69&lt;0.654,D69&lt;2.45,G69&lt;0.779,G69&lt;0.857,H69&lt;16.774,D69&gt;=1.75,D69&gt;=0.75),5.1,IF(AND(A69&gt;=6.75,A69&lt;6.85,H69&lt;13.644,B69&gt;=2.75,G69&lt;0.654,D69&lt;2.45,G69&lt;0.779,G69&lt;0.857,H69&lt;16.774,D69&gt;=1.75,D69&gt;=0.75),5.9,IF(AND(D69&gt;=2.35,A69&lt;6.75,A69&lt;6.85,H69&lt;13.644,B69&gt;=2.75,G69&lt;0.654,D69&lt;2.45,G69&lt;0.779,G69&lt;0.857,H69&lt;16.774,D69&gt;=1.75,D69&gt;=0.75),5.6,IF(AND(H69&lt;11.146,D69&lt;2.35,A69&lt;6.75,A69&lt;6.85,H69&lt;13.644,B69&gt;=2.75,G69&lt;0.654,D69&lt;2.45,G69&lt;0.779,G69&lt;0.857,H69&lt;16.774,D69&gt;=1.75,D69&gt;=0.75),5.4,IF(AND(H69&gt;=11.146,D69&lt;2.35,A69&lt;6.75,A69&lt;6.85,H69&lt;13.644,B69&gt;=2.75,G69&lt;0.654,D69&lt;2.45,G69&lt;0.779,G69&lt;0.857,H69&lt;16.774,D69&gt;=1.75,D69&gt;=0.75),5.6,"shouldnthappen"))))))))))))))))))))))))))))))))))))</f>
        <v>4.567</v>
      </c>
      <c r="AF69" s="1" t="n">
        <f aca="false">IF(AND(A69&lt;4.5,D69&lt;0.8),1.233,IF(AND(B69&lt;3.05,A69&gt;=4.5,D69&lt;0.8),1.4,IF(AND(D69&gt;=0.45,B69&gt;=3.05,A69&gt;=4.5,D69&lt;0.8),1.667,IF(AND(D69&lt;1.05,D69&lt;1.35,A69&lt;6.25,D69&gt;=0.8),3.633,IF(AND(H69&lt;13.935,A69&gt;=7.05,A69&gt;=6.25,D69&gt;=0.8),6,IF(AND(G69&gt;=0.948,D69&lt;0.45,B69&gt;=3.05,A69&gt;=4.5,D69&lt;0.8),1.7,IF(AND(G69&lt;0.652,D69&gt;=1.05,D69&lt;1.35,A69&lt;6.25,D69&gt;=0.8),4.16,IF(AND(D69&gt;=2.15,D69&gt;=1.75,D69&gt;=1.35,A69&lt;6.25,D69&gt;=0.8),5.4,IF(AND(G69&gt;=0.912,F69&lt;2.5,A69&lt;7.05,A69&gt;=6.25,D69&gt;=0.8),4.4,IF(AND(B69&gt;=3.25,F69&gt;=2.5,A69&lt;7.05,A69&gt;=6.25,D69&gt;=0.8),5.85,IF(AND(H69&lt;17.32,H69&gt;=13.935,A69&gt;=7.05,A69&gt;=6.25,D69&gt;=0.8),6.65,IF(AND(H69&gt;=17.32,H69&gt;=13.935,A69&gt;=7.05,A69&gt;=6.25,D69&gt;=0.8),6.4,IF(AND(H69&gt;=13.547,G69&lt;0.948,D69&lt;0.45,B69&gt;=3.05,A69&gt;=4.5,D69&lt;0.8),1.38,IF(AND(B69&gt;=2.75,G69&gt;=0.652,D69&gt;=1.05,D69&lt;1.35,A69&lt;6.25,D69&gt;=0.8),3.6,IF(AND(H69&lt;9.417,G69&lt;0.404,D69&lt;1.75,D69&gt;=1.35,A69&lt;6.25,D69&gt;=0.8),4.2,IF(AND(H69&gt;=9.417,G69&lt;0.404,D69&lt;1.75,D69&gt;=1.35,A69&lt;6.25,D69&gt;=0.8),4.5,IF(AND(G69&lt;0.464,G69&gt;=0.404,D69&lt;1.75,D69&gt;=1.35,A69&lt;6.25,D69&gt;=0.8),4.5,IF(AND(G69&gt;=0.464,G69&gt;=0.404,D69&lt;1.75,D69&gt;=1.35,A69&lt;6.25,D69&gt;=0.8),4.625,IF(AND(D69&lt;1.85,D69&lt;2.15,D69&gt;=1.75,D69&gt;=1.35,A69&lt;6.25,D69&gt;=0.8),4.9,IF(AND(D69&gt;=1.85,D69&lt;2.15,D69&gt;=1.75,D69&gt;=1.35,A69&lt;6.25,D69&gt;=0.8),5.05,IF(AND(G69&lt;0.332,G69&lt;0.912,F69&lt;2.5,A69&lt;7.05,A69&gt;=6.25,D69&gt;=0.8),4.467,IF(AND(G69&gt;=0.332,G69&lt;0.912,F69&lt;2.5,A69&lt;7.05,A69&gt;=6.25,D69&gt;=0.8),4.767,IF(AND(D69&lt;0.15,H69&lt;13.547,G69&lt;0.948,D69&lt;0.45,B69&gt;=3.05,A69&gt;=4.5,D69&lt;0.8),1.5,IF(AND(D69&lt;1.15,B69&lt;2.75,G69&gt;=0.652,D69&gt;=1.05,D69&lt;1.35,A69&lt;6.25,D69&gt;=0.8),3.9,IF(AND(D69&gt;=1.15,B69&lt;2.75,G69&gt;=0.652,D69&gt;=1.05,D69&lt;1.35,A69&lt;6.25,D69&gt;=0.8),4,IF(AND(D69&gt;=2.25,B69&lt;3.15,B69&lt;3.25,F69&gt;=2.5,A69&lt;7.05,A69&gt;=6.25,D69&gt;=0.8),5.14,IF(AND(G69&lt;0.621,B69&gt;=3.15,B69&lt;3.25,F69&gt;=2.5,A69&lt;7.05,A69&gt;=6.25,D69&gt;=0.8),5.75,IF(AND(G69&gt;=0.621,B69&gt;=3.15,B69&lt;3.25,F69&gt;=2.5,A69&lt;7.05,A69&gt;=6.25,D69&gt;=0.8),5.1,IF(AND(G69&gt;=0.862,D69&gt;=0.15,H69&lt;13.547,G69&lt;0.948,D69&lt;0.45,B69&gt;=3.05,A69&gt;=4.5,D69&lt;0.8),1.5,IF(AND(A69&lt;6.35,D69&lt;2.25,B69&lt;3.15,B69&lt;3.25,F69&gt;=2.5,A69&lt;7.05,A69&gt;=6.25,D69&gt;=0.8),5.267,IF(AND(A69&gt;=6.35,D69&lt;2.25,B69&lt;3.15,B69&lt;3.25,F69&gt;=2.5,A69&lt;7.05,A69&gt;=6.25,D69&gt;=0.8),5.42,IF(AND(A69&lt;5.1,G69&lt;0.862,D69&gt;=0.15,H69&lt;13.547,G69&lt;0.948,D69&lt;0.45,B69&gt;=3.05,A69&gt;=4.5,D69&lt;0.8),1.35,IF(AND(B69&lt;3.95,A69&gt;=5.1,G69&lt;0.862,D69&gt;=0.15,H69&lt;13.547,G69&lt;0.948,D69&lt;0.45,B69&gt;=3.05,A69&gt;=4.5,D69&lt;0.8),1.5,IF(AND(B69&gt;=3.95,A69&gt;=5.1,G69&lt;0.862,D69&gt;=0.15,H69&lt;13.547,G69&lt;0.948,D69&lt;0.45,B69&gt;=3.05,A69&gt;=4.5,D69&lt;0.8),1.467,"shouldnthappen"))))))))))))))))))))))))))))))))))</f>
        <v>4.5</v>
      </c>
      <c r="AG69" s="1" t="n">
        <f aca="false">IF(AND(H69&lt;5.748,A69&lt;4.85,D69&lt;0.75),1,IF(AND(B69&gt;=3.5,D69&gt;=1.75,D69&gt;=0.75),6.2,IF(AND(A69&gt;=4.65,H69&gt;=5.748,A69&lt;4.85,D69&lt;0.75),1.333,IF(AND(H69&lt;6.417,B69&lt;3.45,A69&gt;=4.85,D69&lt;0.75),1.7,IF(AND(A69&lt;5.05,B69&gt;=3.45,A69&gt;=4.85,D69&lt;0.75),1.4,IF(AND(A69&gt;=5.05,B69&gt;=3.45,A69&gt;=4.85,D69&lt;0.75),1.5,IF(AND(F69&gt;=2.5,H69&lt;13.641,D69&lt;1.75,D69&gt;=0.75),4.667,IF(AND(G69&lt;0.187,H69&gt;=13.641,D69&lt;1.75,D69&gt;=0.75),5,IF(AND(A69&gt;=7.1,B69&lt;3.5,D69&gt;=1.75,D69&gt;=0.75),6.575,IF(AND(G69&lt;0.161,A69&lt;4.65,H69&gt;=5.748,A69&lt;4.85,D69&lt;0.75),1.5,IF(AND(H69&lt;8.399,H69&gt;=6.417,B69&lt;3.45,A69&gt;=4.85,D69&lt;0.75),1.5,IF(AND(H69&gt;=8.399,H69&gt;=6.417,B69&lt;3.45,A69&gt;=4.85,D69&lt;0.75),1.625,IF(AND(G69&lt;0.086,F69&lt;2.5,H69&lt;13.641,D69&lt;1.75,D69&gt;=0.75),4.7,IF(AND(D69&lt;1.35,G69&gt;=0.187,H69&gt;=13.641,D69&lt;1.75,D69&gt;=0.75),4.2,IF(AND(G69&lt;0.422,G69&gt;=0.161,A69&lt;4.65,H69&gt;=5.748,A69&lt;4.85,D69&lt;0.75),1.4,IF(AND(G69&gt;=0.422,G69&gt;=0.161,A69&lt;4.65,H69&gt;=5.748,A69&lt;4.85,D69&lt;0.75),1.3,IF(AND(B69&lt;2.5,D69&gt;=1.35,G69&gt;=0.187,H69&gt;=13.641,D69&lt;1.75,D69&gt;=0.75),4.5,IF(AND(B69&lt;2.75,A69&lt;6,A69&lt;7.1,B69&lt;3.5,D69&gt;=1.75,D69&gt;=0.75),5.1,IF(AND(B69&gt;=2.75,A69&lt;6,A69&lt;7.1,B69&lt;3.5,D69&gt;=1.75,D69&gt;=0.75),5.02,IF(AND(A69&lt;5.15,A69&lt;5.9,G69&gt;=0.086,F69&lt;2.5,H69&lt;13.641,D69&lt;1.75,D69&gt;=0.75),3,IF(AND(G69&lt;0.644,A69&gt;=5.9,G69&gt;=0.086,F69&lt;2.5,H69&lt;13.641,D69&lt;1.75,D69&gt;=0.75),4.65,IF(AND(G69&gt;=0.644,A69&gt;=5.9,G69&gt;=0.086,F69&lt;2.5,H69&lt;13.641,D69&lt;1.75,D69&gt;=0.75),4.24,IF(AND(D69&lt;1.45,B69&gt;=2.5,D69&gt;=1.35,G69&gt;=0.187,H69&gt;=13.641,D69&lt;1.75,D69&gt;=0.75),4.68,IF(AND(D69&gt;=1.45,B69&gt;=2.5,D69&gt;=1.35,G69&gt;=0.187,H69&gt;=13.641,D69&lt;1.75,D69&gt;=0.75),4.833,IF(AND(H69&lt;13.18,D69&lt;2.05,A69&gt;=6,A69&lt;7.1,B69&lt;3.5,D69&gt;=1.75,D69&gt;=0.75),5.44,IF(AND(H69&gt;=13.18,D69&lt;2.05,A69&gt;=6,A69&lt;7.1,B69&lt;3.5,D69&gt;=1.75,D69&gt;=0.75),5.1,IF(AND(H69&lt;8.759,D69&gt;=2.05,A69&gt;=6,A69&lt;7.1,B69&lt;3.5,D69&gt;=1.75,D69&gt;=0.75),5.4,IF(AND(A69&gt;=5.75,A69&gt;=5.15,A69&lt;5.9,G69&gt;=0.086,F69&lt;2.5,H69&lt;13.641,D69&lt;1.75,D69&gt;=0.75),3.967,IF(AND(H69&lt;10.159,H69&gt;=8.759,D69&gt;=2.05,A69&gt;=6,A69&lt;7.1,B69&lt;3.5,D69&gt;=1.75,D69&gt;=0.75),5.925,IF(AND(D69&lt;1.2,A69&lt;5.75,A69&gt;=5.15,A69&lt;5.9,G69&gt;=0.086,F69&lt;2.5,H69&lt;13.641,D69&lt;1.75,D69&gt;=0.75),3.667,IF(AND(D69&lt;2.25,H69&gt;=10.159,H69&gt;=8.759,D69&gt;=2.05,A69&gt;=6,A69&lt;7.1,B69&lt;3.5,D69&gt;=1.75,D69&gt;=0.75),5.66,IF(AND(D69&gt;=2.25,H69&gt;=10.159,H69&gt;=8.759,D69&gt;=2.05,A69&gt;=6,A69&lt;7.1,B69&lt;3.5,D69&gt;=1.75,D69&gt;=0.75),5.34,IF(AND(D69&lt;1.35,D69&gt;=1.2,A69&lt;5.75,A69&gt;=5.15,A69&lt;5.9,G69&gt;=0.086,F69&lt;2.5,H69&lt;13.641,D69&lt;1.75,D69&gt;=0.75),4.025,IF(AND(D69&gt;=1.35,D69&gt;=1.2,A69&lt;5.75,A69&gt;=5.15,A69&lt;5.9,G69&gt;=0.086,F69&lt;2.5,H69&lt;13.641,D69&lt;1.75,D69&gt;=0.75),3.9,"shouldnthappen"))))))))))))))))))))))))))))))))))</f>
        <v>3.9</v>
      </c>
      <c r="AH69" s="1" t="n">
        <f aca="false">IF(AND(F69&lt;1.5,H69&lt;6.799,A69&lt;5.45),1.7,IF(AND(F69&gt;=1.5,H69&lt;6.799,A69&lt;5.45),4.1,IF(AND(D69&gt;=0.8,H69&gt;=6.799,A69&lt;5.45),3.9,IF(AND(H69&lt;7.564,F69&lt;2.5,A69&gt;=5.45),3.925,IF(AND(H69&gt;=16.284,F69&gt;=2.5,A69&gt;=5.45),6.5,IF(AND(A69&lt;4.35,D69&lt;0.8,H69&gt;=6.799,A69&lt;5.45),1.1,IF(AND(B69&lt;2.8,D69&lt;1.35,H69&gt;=7.564,F69&lt;2.5,A69&gt;=5.45),4.1,IF(AND(B69&gt;=2.8,D69&lt;1.35,H69&gt;=7.564,F69&lt;2.5,A69&gt;=5.45),4.267,IF(AND(B69&lt;2.75,D69&gt;=1.35,H69&gt;=7.564,F69&lt;2.5,A69&gt;=5.45),5,IF(AND(G69&gt;=0.078,G69&lt;0.26,H69&lt;16.284,F69&gt;=2.5,A69&gt;=5.45),6.06,IF(AND(G69&gt;=0.805,G69&gt;=0.26,H69&lt;16.284,F69&gt;=2.5,A69&gt;=5.45),5.02,IF(AND(H69&gt;=10.109,B69&gt;=3.45,A69&gt;=4.35,D69&lt;0.8,H69&gt;=6.799,A69&lt;5.45),1.55,IF(AND(D69&lt;2.25,G69&lt;0.078,G69&lt;0.26,H69&lt;16.284,F69&gt;=2.5,A69&gt;=5.45),5.6,IF(AND(D69&gt;=2.25,G69&lt;0.078,G69&lt;0.26,H69&lt;16.284,F69&gt;=2.5,A69&gt;=5.45),5.7,IF(AND(A69&lt;6.15,G69&lt;0.805,G69&gt;=0.26,H69&lt;16.284,F69&gt;=2.5,A69&gt;=5.45),4.967,IF(AND(A69&lt;4.65,H69&lt;12.227,B69&lt;3.45,A69&gt;=4.35,D69&lt;0.8,H69&gt;=6.799,A69&lt;5.45),1.333,IF(AND(A69&lt;4.85,H69&gt;=12.227,B69&lt;3.45,A69&gt;=4.35,D69&lt;0.8,H69&gt;=6.799,A69&lt;5.45),1.42,IF(AND(A69&gt;=4.85,H69&gt;=12.227,B69&lt;3.45,A69&gt;=4.35,D69&lt;0.8,H69&gt;=6.799,A69&lt;5.45),1.533,IF(AND(A69&lt;5.05,H69&lt;10.109,B69&gt;=3.45,A69&gt;=4.35,D69&lt;0.8,H69&gt;=6.799,A69&lt;5.45),1.4,IF(AND(A69&gt;=5.05,H69&lt;10.109,B69&gt;=3.45,A69&gt;=4.35,D69&lt;0.8,H69&gt;=6.799,A69&lt;5.45),1.5,IF(AND(G69&lt;0.14,H69&lt;13.531,B69&gt;=2.75,D69&gt;=1.35,H69&gt;=7.564,F69&lt;2.5,A69&gt;=5.45),4.7,IF(AND(G69&lt;0.187,H69&gt;=13.531,B69&gt;=2.75,D69&gt;=1.35,H69&gt;=7.564,F69&lt;2.5,A69&gt;=5.45),5,IF(AND(G69&gt;=0.187,H69&gt;=13.531,B69&gt;=2.75,D69&gt;=1.35,H69&gt;=7.564,F69&lt;2.5,A69&gt;=5.45),4.66,IF(AND(A69&lt;6.35,A69&gt;=6.15,G69&lt;0.805,G69&gt;=0.26,H69&lt;16.284,F69&gt;=2.5,A69&gt;=5.45),6,IF(AND(D69&lt;0.15,A69&gt;=4.65,H69&lt;12.227,B69&lt;3.45,A69&gt;=4.35,D69&lt;0.8,H69&gt;=6.799,A69&lt;5.45),1.5,IF(AND(H69&lt;10.723,G69&gt;=0.14,H69&lt;13.531,B69&gt;=2.75,D69&gt;=1.35,H69&gt;=7.564,F69&lt;2.5,A69&gt;=5.45),4.6,IF(AND(H69&gt;=10.723,G69&gt;=0.14,H69&lt;13.531,B69&gt;=2.75,D69&gt;=1.35,H69&gt;=7.564,F69&lt;2.5,A69&gt;=5.45),4.46,IF(AND(G69&lt;0.364,A69&gt;=6.35,A69&gt;=6.15,G69&lt;0.805,G69&gt;=0.26,H69&lt;16.284,F69&gt;=2.5,A69&gt;=5.45),5.28,IF(AND(A69&lt;5.1,D69&gt;=0.15,A69&gt;=4.65,H69&lt;12.227,B69&lt;3.45,A69&gt;=4.35,D69&lt;0.8,H69&gt;=6.799,A69&lt;5.45),1.36,IF(AND(A69&gt;=5.1,D69&gt;=0.15,A69&gt;=4.65,H69&lt;12.227,B69&lt;3.45,A69&gt;=4.35,D69&lt;0.8,H69&gt;=6.799,A69&lt;5.45),1.4,IF(AND(G69&gt;=0.6,G69&gt;=0.364,A69&gt;=6.35,A69&gt;=6.15,G69&lt;0.805,G69&gt;=0.26,H69&lt;16.284,F69&gt;=2.5,A69&gt;=5.45),5.1,IF(AND(A69&gt;=6.95,G69&lt;0.6,G69&gt;=0.364,A69&gt;=6.35,A69&gt;=6.15,G69&lt;0.805,G69&gt;=0.26,H69&lt;16.284,F69&gt;=2.5,A69&gt;=5.45),5.8,IF(AND(B69&lt;3.2,A69&lt;6.95,G69&lt;0.6,G69&gt;=0.364,A69&gt;=6.35,A69&gt;=6.15,G69&lt;0.805,G69&gt;=0.26,H69&lt;16.284,F69&gt;=2.5,A69&gt;=5.45),5.6,IF(AND(B69&gt;=3.2,A69&lt;6.95,G69&lt;0.6,G69&gt;=0.364,A69&gt;=6.35,A69&gt;=6.15,G69&lt;0.805,G69&gt;=0.26,H69&lt;16.284,F69&gt;=2.5,A69&gt;=5.45),5.7,"shouldnthappen"))))))))))))))))))))))))))))))))))</f>
        <v>4.46</v>
      </c>
      <c r="AI69" s="1" t="n">
        <f aca="false">IF(AND(B69&gt;=3.55,A69&lt;5.05,F69&lt;1.5),1,IF(AND(H69&gt;=13.436,A69&gt;=5.05,F69&lt;1.5),1.633,IF(AND(A69&lt;4.35,B69&lt;3.55,A69&lt;5.05,F69&lt;1.5),1.1,IF(AND(A69&lt;5.15,H69&lt;13.436,A69&gt;=5.05,F69&lt;1.5),1.6,IF(AND(G69&lt;0.837,D69&lt;1.2,B69&lt;2.65,F69&gt;=1.5),3.7,IF(AND(G69&gt;=0.837,D69&lt;1.2,B69&lt;2.65,F69&gt;=1.5),3,IF(AND(D69&lt;1.4,D69&gt;=1.2,B69&lt;2.65,F69&gt;=1.5),4.133,IF(AND(D69&gt;=1.4,D69&gt;=1.2,B69&lt;2.65,F69&gt;=1.5),4.633,IF(AND(G69&lt;0.302,A69&gt;=4.35,B69&lt;3.55,A69&lt;5.05,F69&lt;1.5),1.34,IF(AND(D69&gt;=0.3,A69&gt;=5.15,H69&lt;13.436,A69&gt;=5.05,F69&lt;1.5),1.5,IF(AND(G69&lt;0.233,G69&lt;0.265,D69&lt;1.55,B69&gt;=2.65,F69&gt;=1.5),4.56,IF(AND(G69&gt;=0.233,G69&lt;0.265,D69&lt;1.55,B69&gt;=2.65,F69&gt;=1.5),5.1,IF(AND(G69&lt;0.395,G69&gt;=0.265,D69&lt;1.55,B69&gt;=2.65,F69&gt;=1.5),4.025,IF(AND(H69&lt;13.935,A69&gt;=7.05,D69&gt;=1.55,B69&gt;=2.65,F69&gt;=1.5),6.12,IF(AND(H69&gt;=13.935,A69&gt;=7.05,D69&gt;=1.55,B69&gt;=2.65,F69&gt;=1.5),6.64,IF(AND(G69&gt;=0.858,G69&gt;=0.302,A69&gt;=4.35,B69&lt;3.55,A69&lt;5.05,F69&lt;1.5),1.3,IF(AND(H69&lt;6.543,D69&lt;0.3,A69&gt;=5.15,H69&lt;13.436,A69&gt;=5.05,F69&lt;1.5),1.4,IF(AND(H69&gt;=6.543,D69&lt;0.3,A69&gt;=5.15,H69&lt;13.436,A69&gt;=5.05,F69&lt;1.5),1.48,IF(AND(A69&lt;6.3,G69&gt;=0.395,G69&gt;=0.265,D69&lt;1.55,B69&gt;=2.65,F69&gt;=1.5),4.14,IF(AND(A69&gt;=6.3,G69&gt;=0.395,G69&gt;=0.265,D69&lt;1.55,B69&gt;=2.65,F69&gt;=1.5),4.767,IF(AND(G69&gt;=0.669,B69&lt;3.15,A69&lt;7.05,D69&gt;=1.55,B69&gt;=2.65,F69&gt;=1.5),5,IF(AND(H69&lt;9.459,G69&lt;0.858,G69&gt;=0.302,A69&gt;=4.35,B69&lt;3.55,A69&lt;5.05,F69&lt;1.5),1.4,IF(AND(H69&gt;=9.459,G69&lt;0.858,G69&gt;=0.302,A69&gt;=4.35,B69&lt;3.55,A69&lt;5.05,F69&lt;1.5),1.6,IF(AND(G69&gt;=0.433,G69&lt;0.669,B69&lt;3.15,A69&lt;7.05,D69&gt;=1.55,B69&gt;=2.65,F69&gt;=1.5),5.68,IF(AND(G69&lt;0.481,H69&lt;10.257,B69&gt;=3.15,A69&lt;7.05,D69&gt;=1.55,B69&gt;=2.65,F69&gt;=1.5),5.7,IF(AND(G69&gt;=0.481,H69&lt;10.257,B69&gt;=3.15,A69&lt;7.05,D69&gt;=1.55,B69&gt;=2.65,F69&gt;=1.5),5.9,IF(AND(D69&lt;2.15,H69&gt;=10.257,B69&gt;=3.15,A69&lt;7.05,D69&gt;=1.55,B69&gt;=2.65,F69&gt;=1.5),5.1,IF(AND(D69&gt;=2.15,H69&gt;=10.257,B69&gt;=3.15,A69&lt;7.05,D69&gt;=1.55,B69&gt;=2.65,F69&gt;=1.5),5.42,IF(AND(G69&lt;0.098,G69&lt;0.433,G69&lt;0.669,B69&lt;3.15,A69&lt;7.05,D69&gt;=1.55,B69&gt;=2.65,F69&gt;=1.5),5.567,IF(AND(D69&lt;1.8,G69&gt;=0.098,G69&lt;0.433,G69&lt;0.669,B69&lt;3.15,A69&lt;7.05,D69&gt;=1.55,B69&gt;=2.65,F69&gt;=1.5),5.033,IF(AND(G69&gt;=0.312,D69&gt;=1.8,G69&gt;=0.098,G69&lt;0.433,G69&lt;0.669,B69&lt;3.15,A69&lt;7.05,D69&gt;=1.55,B69&gt;=2.65,F69&gt;=1.5),5.4,IF(AND(H69&lt;9.002,G69&lt;0.312,D69&gt;=1.8,G69&gt;=0.098,G69&lt;0.433,G69&lt;0.669,B69&lt;3.15,A69&lt;7.05,D69&gt;=1.55,B69&gt;=2.65,F69&gt;=1.5),5.1,IF(AND(H69&gt;=9.002,G69&lt;0.312,D69&gt;=1.8,G69&gt;=0.098,G69&lt;0.433,G69&lt;0.669,B69&lt;3.15,A69&lt;7.05,D69&gt;=1.55,B69&gt;=2.65,F69&gt;=1.5),5.26,"shouldnthappen")))))))))))))))))))))))))))))))))</f>
        <v>4.025</v>
      </c>
      <c r="AJ69" s="1" t="n">
        <f aca="false">IF(AND(A69&gt;=5.25,D69&gt;=0.35,D69&lt;0.8),1.433,IF(AND(F69&gt;=2.5,H69&lt;6.927,D69&gt;=0.8),5.1,IF(AND(H69&lt;5.85,B69&lt;3.65,D69&lt;0.35,D69&lt;0.8),1,IF(AND(A69&lt;5.55,B69&gt;=3.65,D69&lt;0.35,D69&lt;0.8),1.5,IF(AND(A69&gt;=5.55,B69&gt;=3.65,D69&lt;0.35,D69&lt;0.8),1.7,IF(AND(H69&lt;7.949,A69&lt;5.25,D69&gt;=0.35,D69&lt;0.8),1.9,IF(AND(H69&gt;=7.949,A69&lt;5.25,D69&gt;=0.35,D69&lt;0.8),1.54,IF(AND(A69&lt;5.55,F69&lt;2.5,H69&lt;6.927,D69&gt;=0.8),3.98,IF(AND(A69&gt;=5.55,F69&lt;2.5,H69&lt;6.927,D69&gt;=0.8),4.1,IF(AND(A69&gt;=7.25,D69&gt;=1.55,H69&gt;=6.927,D69&gt;=0.8),6.65,IF(AND(A69&lt;5.75,D69&lt;1.2,D69&lt;1.55,H69&gt;=6.927,D69&gt;=0.8),3.62,IF(AND(A69&gt;=5.75,D69&lt;1.2,D69&lt;1.55,H69&gt;=6.927,D69&gt;=0.8),4.1,IF(AND(G69&lt;0.175,A69&lt;4.8,H69&gt;=5.85,B69&lt;3.65,D69&lt;0.35,D69&lt;0.8),1.5,IF(AND(G69&gt;=0.175,A69&lt;4.8,H69&gt;=5.85,B69&lt;3.65,D69&lt;0.35,D69&lt;0.8),1.3,IF(AND(A69&gt;=5.05,A69&gt;=4.8,H69&gt;=5.85,B69&lt;3.65,D69&lt;0.35,D69&lt;0.8),1.5,IF(AND(G69&gt;=0.735,A69&lt;6.25,D69&gt;=1.2,D69&lt;1.55,H69&gt;=6.927,D69&gt;=0.8),4,IF(AND(H69&lt;10.464,A69&lt;6.2,A69&lt;7.25,D69&gt;=1.55,H69&gt;=6.927,D69&gt;=0.8),5.1,IF(AND(H69&gt;=10.464,A69&lt;6.2,A69&lt;7.25,D69&gt;=1.55,H69&gt;=6.927,D69&gt;=0.8),4.9,IF(AND(G69&lt;0.418,A69&lt;5.05,A69&gt;=4.8,H69&gt;=5.85,B69&lt;3.65,D69&lt;0.35,D69&lt;0.8),1.48,IF(AND(G69&gt;=0.418,A69&lt;5.05,A69&gt;=4.8,H69&gt;=5.85,B69&lt;3.65,D69&lt;0.35,D69&lt;0.8),1.3,IF(AND(B69&lt;2.75,G69&lt;0.735,A69&lt;6.25,D69&gt;=1.2,D69&lt;1.55,H69&gt;=6.927,D69&gt;=0.8),4.35,IF(AND(H69&lt;15.422,D69&lt;1.45,A69&gt;=6.25,D69&gt;=1.2,D69&lt;1.55,H69&gt;=6.927,D69&gt;=0.8),4.375,IF(AND(H69&gt;=15.422,D69&lt;1.45,A69&gt;=6.25,D69&gt;=1.2,D69&lt;1.55,H69&gt;=6.927,D69&gt;=0.8),4.7,IF(AND(A69&lt;6.4,D69&gt;=1.45,A69&gt;=6.25,D69&gt;=1.2,D69&lt;1.55,H69&gt;=6.927,D69&gt;=0.8),5.1,IF(AND(G69&gt;=0.576,D69&lt;2.15,A69&gt;=6.2,A69&lt;7.25,D69&gt;=1.55,H69&gt;=6.927,D69&gt;=0.8),5.1,IF(AND(G69&lt;0.537,D69&gt;=2.15,A69&gt;=6.2,A69&lt;7.25,D69&gt;=1.55,H69&gt;=6.927,D69&gt;=0.8),5.533,IF(AND(G69&gt;=0.537,D69&gt;=2.15,A69&gt;=6.2,A69&lt;7.25,D69&gt;=1.55,H69&gt;=6.927,D69&gt;=0.8),5.9,IF(AND(D69&lt;1.45,B69&gt;=2.75,G69&lt;0.735,A69&lt;6.25,D69&gt;=1.2,D69&lt;1.55,H69&gt;=6.927,D69&gt;=0.8),4.6,IF(AND(D69&gt;=1.45,B69&gt;=2.75,G69&lt;0.735,A69&lt;6.25,D69&gt;=1.2,D69&lt;1.55,H69&gt;=6.927,D69&gt;=0.8),4.5,IF(AND(H69&lt;12.582,A69&gt;=6.4,D69&gt;=1.45,A69&gt;=6.25,D69&gt;=1.2,D69&lt;1.55,H69&gt;=6.927,D69&gt;=0.8),4.66,IF(AND(H69&gt;=12.582,A69&gt;=6.4,D69&gt;=1.45,A69&gt;=6.25,D69&gt;=1.2,D69&lt;1.55,H69&gt;=6.927,D69&gt;=0.8),4.9,IF(AND(B69&lt;2.75,G69&lt;0.576,D69&lt;2.15,A69&gt;=6.2,A69&lt;7.25,D69&gt;=1.55,H69&gt;=6.927,D69&gt;=0.8),5.3,IF(AND(G69&gt;=0.395,B69&gt;=2.75,G69&lt;0.576,D69&lt;2.15,A69&gt;=6.2,A69&lt;7.25,D69&gt;=1.55,H69&gt;=6.927,D69&gt;=0.8),5.6,IF(AND(D69&gt;=1.9,G69&lt;0.395,B69&gt;=2.75,G69&lt;0.576,D69&lt;2.15,A69&gt;=6.2,A69&lt;7.25,D69&gt;=1.55,H69&gt;=6.927,D69&gt;=0.8),5.333,IF(AND(B69&lt;2.95,D69&lt;1.9,G69&lt;0.395,B69&gt;=2.75,G69&lt;0.576,D69&lt;2.15,A69&gt;=6.2,A69&lt;7.25,D69&gt;=1.55,H69&gt;=6.927,D69&gt;=0.8),5.6,IF(AND(B69&gt;=2.95,D69&lt;1.9,G69&lt;0.395,B69&gt;=2.75,G69&lt;0.576,D69&lt;2.15,A69&gt;=6.2,A69&lt;7.25,D69&gt;=1.55,H69&gt;=6.927,D69&gt;=0.8),5.5,"shouldnthappen"))))))))))))))))))))))))))))))))))))</f>
        <v>4.5</v>
      </c>
      <c r="AK69" s="1" t="n">
        <f aca="false">IF(AND(H69&lt;5.85,B69&lt;3.65,F69&lt;1.5),1,IF(AND(B69&gt;=3.95,B69&gt;=3.65,F69&lt;1.5),1.433,IF(AND(A69&lt;5.15,F69&lt;2.5,F69&gt;=1.5),3.075,IF(AND(D69&gt;=0.35,H69&gt;=5.85,B69&lt;3.65,F69&lt;1.5),1.5,IF(AND(G69&lt;0.168,B69&lt;3.95,B69&gt;=3.65,F69&lt;1.5),1.7,IF(AND(H69&lt;5.767,A69&lt;7.25,F69&gt;=2.5,F69&gt;=1.5),4.5,IF(AND(D69&lt;1.9,A69&gt;=7.25,F69&gt;=2.5,F69&gt;=1.5),6.3,IF(AND(D69&gt;=1.9,A69&gt;=7.25,F69&gt;=2.5,F69&gt;=1.5),6.575,IF(AND(B69&lt;3.75,G69&gt;=0.168,B69&lt;3.95,B69&gt;=3.65,F69&lt;1.5),1.5,IF(AND(B69&gt;=3.75,G69&gt;=0.168,B69&lt;3.95,B69&gt;=3.65,F69&lt;1.5),1.6,IF(AND(D69&gt;=1.35,A69&lt;6.15,A69&gt;=5.15,F69&lt;2.5,F69&gt;=1.5),4.42,IF(AND(D69&lt;1.4,A69&gt;=6.15,A69&gt;=5.15,F69&lt;2.5,F69&gt;=1.5),4.5,IF(AND(D69&gt;=1.4,A69&gt;=6.15,A69&gt;=5.15,F69&lt;2.5,F69&gt;=1.5),4.675,IF(AND(D69&lt;0.15,H69&lt;11.218,D69&lt;0.35,H69&gt;=5.85,B69&lt;3.65,F69&lt;1.5),1.5,IF(AND(D69&lt;0.15,H69&gt;=11.218,D69&lt;0.35,H69&gt;=5.85,B69&lt;3.65,F69&lt;1.5),1.1,IF(AND(B69&lt;2.7,D69&lt;1.35,A69&lt;6.15,A69&gt;=5.15,F69&lt;2.5,F69&gt;=1.5),3.82,IF(AND(A69&lt;6.15,G69&gt;=0.755,H69&gt;=5.767,A69&lt;7.25,F69&gt;=2.5,F69&gt;=1.5),4.98,IF(AND(A69&gt;=6.15,G69&gt;=0.755,H69&gt;=5.767,A69&lt;7.25,F69&gt;=2.5,F69&gt;=1.5),5.3,IF(AND(B69&lt;3.4,D69&gt;=0.15,H69&lt;11.218,D69&lt;0.35,H69&gt;=5.85,B69&lt;3.65,F69&lt;1.5),1.4,IF(AND(B69&gt;=3.4,D69&gt;=0.15,H69&lt;11.218,D69&lt;0.35,H69&gt;=5.85,B69&lt;3.65,F69&lt;1.5),1.3,IF(AND(H69&lt;11.731,D69&gt;=0.15,H69&gt;=11.218,D69&lt;0.35,H69&gt;=5.85,B69&lt;3.65,F69&lt;1.5),1.2,IF(AND(H69&lt;9.053,B69&gt;=2.7,D69&lt;1.35,A69&lt;6.15,A69&gt;=5.15,F69&lt;2.5,F69&gt;=1.5),3.85,IF(AND(D69&gt;=2.1,B69&lt;2.85,G69&lt;0.755,H69&gt;=5.767,A69&lt;7.25,F69&gt;=2.5,F69&gt;=1.5),5.6,IF(AND(D69&gt;=2.45,B69&gt;=2.85,G69&lt;0.755,H69&gt;=5.767,A69&lt;7.25,F69&gt;=2.5,F69&gt;=1.5),5.8,IF(AND(B69&gt;=3.45,H69&gt;=11.731,D69&gt;=0.15,H69&gt;=11.218,D69&lt;0.35,H69&gt;=5.85,B69&lt;3.65,F69&lt;1.5),1.3,IF(AND(A69&lt;5.9,H69&gt;=9.053,B69&gt;=2.7,D69&lt;1.35,A69&lt;6.15,A69&gt;=5.15,F69&lt;2.5,F69&gt;=1.5),4.3,IF(AND(A69&gt;=5.9,H69&gt;=9.053,B69&gt;=2.7,D69&lt;1.35,A69&lt;6.15,A69&gt;=5.15,F69&lt;2.5,F69&gt;=1.5),4,IF(AND(G69&gt;=0.519,D69&lt;2.1,B69&lt;2.85,G69&lt;0.755,H69&gt;=5.767,A69&lt;7.25,F69&gt;=2.5,F69&gt;=1.5),4.9,IF(AND(A69&gt;=7.05,D69&lt;2.45,B69&gt;=2.85,G69&lt;0.755,H69&gt;=5.767,A69&lt;7.25,F69&gt;=2.5,F69&gt;=1.5),5.8,IF(AND(H69&lt;14.396,B69&lt;3.45,H69&gt;=11.731,D69&gt;=0.15,H69&gt;=11.218,D69&lt;0.35,H69&gt;=5.85,B69&lt;3.65,F69&lt;1.5),1.44,IF(AND(H69&gt;=14.396,B69&lt;3.45,H69&gt;=11.731,D69&gt;=0.15,H69&gt;=11.218,D69&lt;0.35,H69&gt;=5.85,B69&lt;3.65,F69&lt;1.5),1.3,IF(AND(G69&lt;0.282,G69&lt;0.519,D69&lt;2.1,B69&lt;2.85,G69&lt;0.755,H69&gt;=5.767,A69&lt;7.25,F69&gt;=2.5,F69&gt;=1.5),5.1,IF(AND(G69&gt;=0.282,G69&lt;0.519,D69&lt;2.1,B69&lt;2.85,G69&lt;0.755,H69&gt;=5.767,A69&lt;7.25,F69&gt;=2.5,F69&gt;=1.5),5.3,IF(AND(A69&lt;6.4,D69&lt;1.9,A69&lt;7.05,D69&lt;2.45,B69&gt;=2.85,G69&lt;0.755,H69&gt;=5.767,A69&lt;7.25,F69&gt;=2.5,F69&gt;=1.5),5.6,IF(AND(A69&gt;=6.4,D69&lt;1.9,A69&lt;7.05,D69&lt;2.45,B69&gt;=2.85,G69&lt;0.755,H69&gt;=5.767,A69&lt;7.25,F69&gt;=2.5,F69&gt;=1.5),5.5,IF(AND(H69&lt;8.884,D69&gt;=1.9,A69&lt;7.05,D69&lt;2.45,B69&gt;=2.85,G69&lt;0.755,H69&gt;=5.767,A69&lt;7.25,F69&gt;=2.5,F69&gt;=1.5),5.3,IF(AND(H69&gt;=8.884,D69&gt;=1.9,A69&lt;7.05,D69&lt;2.45,B69&gt;=2.85,G69&lt;0.755,H69&gt;=5.767,A69&lt;7.25,F69&gt;=2.5,F69&gt;=1.5),5.52,"shouldnthappen")))))))))))))))))))))))))))))))))))))</f>
        <v>4.42</v>
      </c>
      <c r="AL69" s="1" t="n">
        <f aca="false">IF(AND(H69&lt;5.85,A69&lt;5.05,D69&lt;0.8),1,IF(AND(B69&lt;3.35,A69&gt;=5.05,D69&lt;0.8),1.7,IF(AND(D69&gt;=2.45,F69&gt;=2.5,D69&gt;=0.8),6.05,IF(AND(H69&gt;=11.218,H69&gt;=5.85,A69&lt;5.05,D69&lt;0.8),1.28,IF(AND(G69&gt;=0.948,B69&gt;=3.35,A69&gt;=5.05,D69&lt;0.8),1.7,IF(AND(G69&gt;=0.423,H69&lt;11.218,H69&gt;=5.85,A69&lt;5.05,D69&lt;0.8),1.3,IF(AND(B69&lt;3.6,G69&lt;0.948,B69&gt;=3.35,A69&gt;=5.05,D69&lt;0.8),1.4,IF(AND(H69&lt;10.258,D69&lt;1.15,A69&lt;5.9,F69&lt;2.5,D69&gt;=0.8),3.36,IF(AND(H69&gt;=10.258,D69&lt;1.15,A69&lt;5.9,F69&lt;2.5,D69&gt;=0.8),3.9,IF(AND(A69&lt;5.3,D69&gt;=1.15,A69&lt;5.9,F69&lt;2.5,D69&gt;=0.8),3.9,IF(AND(D69&lt;1.55,B69&lt;2.75,A69&gt;=5.9,F69&lt;2.5,D69&gt;=0.8),4.64,IF(AND(D69&gt;=1.55,B69&lt;2.75,A69&gt;=5.9,F69&lt;2.5,D69&gt;=0.8),5.1,IF(AND(D69&gt;=1.6,B69&gt;=2.75,A69&gt;=5.9,F69&lt;2.5,D69&gt;=0.8),5,IF(AND(H69&lt;5.767,H69&lt;8.598,D69&lt;2.45,F69&gt;=2.5,D69&gt;=0.8),4.5,IF(AND(A69&lt;6.25,H69&gt;=8.598,D69&lt;2.45,F69&gt;=2.5,D69&gt;=0.8),5.02,IF(AND(B69&lt;3.55,G69&lt;0.423,H69&lt;11.218,H69&gt;=5.85,A69&lt;5.05,D69&lt;0.8),1.525,IF(AND(B69&gt;=3.55,G69&lt;0.423,H69&lt;11.218,H69&gt;=5.85,A69&lt;5.05,D69&lt;0.8),1.4,IF(AND(H69&gt;=13.932,B69&gt;=3.6,G69&lt;0.948,B69&gt;=3.35,A69&gt;=5.05,D69&lt;0.8),1.65,IF(AND(G69&gt;=0.652,A69&gt;=5.3,D69&gt;=1.15,A69&lt;5.9,F69&lt;2.5,D69&gt;=0.8),3.8,IF(AND(D69&lt;1.35,D69&lt;1.6,B69&gt;=2.75,A69&gt;=5.9,F69&lt;2.5,D69&gt;=0.8),4.42,IF(AND(H69&lt;6.656,H69&gt;=5.767,H69&lt;8.598,D69&lt;2.45,F69&gt;=2.5,D69&gt;=0.8),5.033,IF(AND(H69&gt;=6.656,H69&gt;=5.767,H69&lt;8.598,D69&lt;2.45,F69&gt;=2.5,D69&gt;=0.8),5.1,IF(AND(G69&gt;=0.885,A69&gt;=6.25,H69&gt;=8.598,D69&lt;2.45,F69&gt;=2.5,D69&gt;=0.8),5.2,IF(AND(H69&lt;6.926,H69&lt;13.932,B69&gt;=3.6,G69&lt;0.948,B69&gt;=3.35,A69&gt;=5.05,D69&lt;0.8),1.433,IF(AND(H69&gt;=6.926,H69&lt;13.932,B69&gt;=3.6,G69&lt;0.948,B69&gt;=3.35,A69&gt;=5.05,D69&lt;0.8),1.5,IF(AND(A69&lt;5.65,G69&lt;0.652,A69&gt;=5.3,D69&gt;=1.15,A69&lt;5.9,F69&lt;2.5,D69&gt;=0.8),4.36,IF(AND(A69&gt;=5.65,G69&lt;0.652,A69&gt;=5.3,D69&gt;=1.15,A69&lt;5.9,F69&lt;2.5,D69&gt;=0.8),4.2,IF(AND(H69&gt;=13.561,D69&gt;=1.35,D69&lt;1.6,B69&gt;=2.75,A69&gt;=5.9,F69&lt;2.5,D69&gt;=0.8),4.767,IF(AND(H69&lt;9.091,G69&lt;0.885,A69&gt;=6.25,H69&gt;=8.598,D69&lt;2.45,F69&gt;=2.5,D69&gt;=0.8),6.3,IF(AND(H69&gt;=12.206,H69&lt;13.561,D69&gt;=1.35,D69&lt;1.6,B69&gt;=2.75,A69&gt;=5.9,F69&lt;2.5,D69&gt;=0.8),4.4,IF(AND(D69&gt;=2.25,H69&gt;=9.091,G69&lt;0.885,A69&gt;=6.25,H69&gt;=8.598,D69&lt;2.45,F69&gt;=2.5,D69&gt;=0.8),5.9,IF(AND(B69&lt;3.05,H69&lt;12.206,H69&lt;13.561,D69&gt;=1.35,D69&lt;1.6,B69&gt;=2.75,A69&gt;=5.9,F69&lt;2.5,D69&gt;=0.8),4.6,IF(AND(B69&gt;=3.05,H69&lt;12.206,H69&lt;13.561,D69&gt;=1.35,D69&lt;1.6,B69&gt;=2.75,A69&gt;=5.9,F69&lt;2.5,D69&gt;=0.8),4.7,IF(AND(G69&gt;=0.596,D69&lt;2.25,H69&gt;=9.091,G69&lt;0.885,A69&gt;=6.25,H69&gt;=8.598,D69&lt;2.45,F69&gt;=2.5,D69&gt;=0.8),5.1,IF(AND(G69&gt;=0.379,G69&lt;0.596,D69&lt;2.25,H69&gt;=9.091,G69&lt;0.885,A69&gt;=6.25,H69&gt;=8.598,D69&lt;2.45,F69&gt;=2.5,D69&gt;=0.8),5.767,IF(AND(D69&lt;2.15,G69&lt;0.379,G69&lt;0.596,D69&lt;2.25,H69&gt;=9.091,G69&lt;0.885,A69&gt;=6.25,H69&gt;=8.598,D69&lt;2.45,F69&gt;=2.5,D69&gt;=0.8),5.4,IF(AND(D69&gt;=2.15,G69&lt;0.379,G69&lt;0.596,D69&lt;2.25,H69&gt;=9.091,G69&lt;0.885,A69&gt;=6.25,H69&gt;=8.598,D69&lt;2.45,F69&gt;=2.5,D69&gt;=0.8),5.6,"shouldnthappen")))))))))))))))))))))))))))))))))))))</f>
        <v>4.36</v>
      </c>
      <c r="AM69" s="1" t="n">
        <f aca="false">IF(AND(H69&lt;5.245,D69&lt;0.8),1,IF(AND(A69&lt;4.5,H69&gt;=5.245,D69&lt;0.8),1.35,IF(AND(D69&gt;=0.5,A69&gt;=4.5,H69&gt;=5.245,D69&lt;0.8),1.6,IF(AND(H69&lt;7.25,B69&lt;2.6,A69&lt;6.15,D69&gt;=0.8),4.375,IF(AND(H69&gt;=7.25,B69&lt;2.6,A69&lt;6.15,D69&gt;=0.8),3.075,IF(AND(H69&lt;13.935,A69&gt;=7.05,A69&gt;=6.15,D69&gt;=0.8),6.067,IF(AND(H69&gt;=13.935,A69&gt;=7.05,A69&gt;=6.15,D69&gt;=0.8),6.525,IF(AND(G69&gt;=0.948,D69&lt;0.5,A69&gt;=4.5,H69&gt;=5.245,D69&lt;0.8),1.7,IF(AND(G69&lt;0.568,D69&gt;=1.55,B69&gt;=2.6,A69&lt;6.15,D69&gt;=0.8),5.1,IF(AND(G69&gt;=0.568,D69&gt;=1.55,B69&gt;=2.6,A69&lt;6.15,D69&gt;=0.8),5,IF(AND(A69&gt;=6.6,B69&gt;=3.15,A69&lt;7.05,A69&gt;=6.15,D69&gt;=0.8),5.78,IF(AND(G69&lt;0.165,G69&lt;0.273,D69&lt;1.55,B69&gt;=2.6,A69&lt;6.15,D69&gt;=0.8),4.1,IF(AND(G69&gt;=0.165,G69&lt;0.273,D69&lt;1.55,B69&gt;=2.6,A69&lt;6.15,D69&gt;=0.8),4.5,IF(AND(D69&lt;1.35,G69&gt;=0.273,D69&lt;1.55,B69&gt;=2.6,A69&lt;6.15,D69&gt;=0.8),4.08,IF(AND(D69&gt;=1.35,G69&gt;=0.273,D69&lt;1.55,B69&gt;=2.6,A69&lt;6.15,D69&gt;=0.8),4.4,IF(AND(D69&lt;1.45,F69&lt;2.5,B69&lt;3.15,A69&lt;7.05,A69&gt;=6.15,D69&gt;=0.8),4.38,IF(AND(D69&gt;=1.45,F69&lt;2.5,B69&lt;3.15,A69&lt;7.05,A69&gt;=6.15,D69&gt;=0.8),4.75,IF(AND(D69&gt;=2.25,F69&gt;=2.5,B69&lt;3.15,A69&lt;7.05,A69&gt;=6.15,D69&gt;=0.8),5.16,IF(AND(H69&lt;11.488,A69&lt;6.6,B69&gt;=3.15,A69&lt;7.05,A69&gt;=6.15,D69&gt;=0.8),6,IF(AND(H69&gt;=14.396,D69&lt;0.25,G69&lt;0.948,D69&lt;0.5,A69&gt;=4.5,H69&gt;=5.245,D69&lt;0.8),1.3,IF(AND(A69&gt;=5.55,D69&gt;=0.25,G69&lt;0.948,D69&lt;0.5,A69&gt;=4.5,H69&gt;=5.245,D69&lt;0.8),1.7,IF(AND(D69&lt;1.85,D69&lt;2.25,F69&gt;=2.5,B69&lt;3.15,A69&lt;7.05,A69&gt;=6.15,D69&gt;=0.8),5.6,IF(AND(G69&lt;0.669,H69&gt;=11.488,A69&lt;6.6,B69&gt;=3.15,A69&lt;7.05,A69&gt;=6.15,D69&gt;=0.8),4.7,IF(AND(G69&gt;=0.669,H69&gt;=11.488,A69&lt;6.6,B69&gt;=3.15,A69&lt;7.05,A69&gt;=6.15,D69&gt;=0.8),5.22,IF(AND(H69&lt;6.543,H69&lt;14.396,D69&lt;0.25,G69&lt;0.948,D69&lt;0.5,A69&gt;=4.5,H69&gt;=5.245,D69&lt;0.8),1.4,IF(AND(A69&lt;4.95,A69&lt;5.55,D69&gt;=0.25,G69&lt;0.948,D69&lt;0.5,A69&gt;=4.5,H69&gt;=5.245,D69&lt;0.8),1.4,IF(AND(A69&gt;=4.95,A69&lt;5.55,D69&gt;=0.25,G69&lt;0.948,D69&lt;0.5,A69&gt;=4.5,H69&gt;=5.245,D69&lt;0.8),1.48,IF(AND(H69&lt;10.667,D69&gt;=1.85,D69&lt;2.25,F69&gt;=2.5,B69&lt;3.15,A69&lt;7.05,A69&gt;=6.15,D69&gt;=0.8),5.25,IF(AND(H69&gt;=10.667,D69&gt;=1.85,D69&lt;2.25,F69&gt;=2.5,B69&lt;3.15,A69&lt;7.05,A69&gt;=6.15,D69&gt;=0.8),5.55,IF(AND(G69&lt;0.063,H69&gt;=6.543,H69&lt;14.396,D69&lt;0.25,G69&lt;0.948,D69&lt;0.5,A69&gt;=4.5,H69&gt;=5.245,D69&lt;0.8),1.4,IF(AND(H69&lt;9.212,G69&gt;=0.063,H69&gt;=6.543,H69&lt;14.396,D69&lt;0.25,G69&lt;0.948,D69&lt;0.5,A69&gt;=4.5,H69&gt;=5.245,D69&lt;0.8),1.475,IF(AND(H69&gt;=9.212,G69&gt;=0.063,H69&gt;=6.543,H69&lt;14.396,D69&lt;0.25,G69&lt;0.948,D69&lt;0.5,A69&gt;=4.5,H69&gt;=5.245,D69&lt;0.8),1.5,"shouldnthappen"))))))))))))))))))))))))))))))))</f>
        <v>4.5</v>
      </c>
      <c r="AN69" s="1" t="n">
        <f aca="false">IF(AND(D69&lt;0.7,A69&gt;=5.55),1.633,IF(AND(G69&lt;0.38,B69&lt;2.8,A69&lt;5.55),4.3,IF(AND(G69&gt;=0.38,B69&lt;2.8,A69&lt;5.55),3.325,IF(AND(D69&gt;=0.35,B69&gt;=2.8,A69&lt;5.55),1.6,IF(AND(B69&gt;=3.4,A69&lt;4.8,D69&lt;0.35,B69&gt;=2.8,A69&lt;5.55),1,IF(AND(H69&gt;=11.789,A69&lt;5.9,D69&lt;1.55,D69&gt;=0.7,A69&gt;=5.55),4.325,IF(AND(F69&gt;=2.5,A69&gt;=5.9,D69&lt;1.55,D69&gt;=0.7,A69&gt;=5.55),5.05,IF(AND(D69&lt;1.9,A69&gt;=7.25,D69&gt;=1.55,D69&gt;=0.7,A69&gt;=5.55),6.3,IF(AND(D69&gt;=1.9,A69&gt;=7.25,D69&gt;=1.55,D69&gt;=0.7,A69&gt;=5.55),6.4,IF(AND(A69&lt;4.35,B69&lt;3.4,A69&lt;4.8,D69&lt;0.35,B69&gt;=2.8,A69&lt;5.55),1.1,IF(AND(G69&gt;=0.934,B69&lt;3.45,A69&gt;=4.8,D69&lt;0.35,B69&gt;=2.8,A69&lt;5.55),1.7,IF(AND(H69&gt;=14.877,B69&gt;=3.45,A69&gt;=4.8,D69&lt;0.35,B69&gt;=2.8,A69&lt;5.55),1.3,IF(AND(B69&lt;2.6,H69&lt;11.789,A69&lt;5.9,D69&lt;1.55,D69&gt;=0.7,A69&gt;=5.55),3.9,IF(AND(B69&gt;=2.6,H69&lt;11.789,A69&lt;5.9,D69&lt;1.55,D69&gt;=0.7,A69&gt;=5.55),4.26,IF(AND(A69&lt;6.6,F69&lt;2.5,A69&gt;=5.9,D69&lt;1.55,D69&gt;=0.7,A69&gt;=5.55),4.625,IF(AND(A69&gt;=6.6,F69&lt;2.5,A69&gt;=5.9,D69&lt;1.55,D69&gt;=0.7,A69&gt;=5.55),4.475,IF(AND(B69&lt;2.6,D69&lt;2.05,A69&lt;7.25,D69&gt;=1.55,D69&gt;=0.7,A69&gt;=5.55),5.8,IF(AND(G69&gt;=0.743,D69&gt;=2.05,A69&lt;7.25,D69&gt;=1.55,D69&gt;=0.7,A69&gt;=5.55),5.1,IF(AND(G69&lt;0.422,A69&gt;=4.35,B69&lt;3.4,A69&lt;4.8,D69&lt;0.35,B69&gt;=2.8,A69&lt;5.55),1.367,IF(AND(G69&gt;=0.422,A69&gt;=4.35,B69&lt;3.4,A69&lt;4.8,D69&lt;0.35,B69&gt;=2.8,A69&lt;5.55),1.3,IF(AND(A69&lt;5.05,G69&lt;0.934,B69&lt;3.45,A69&gt;=4.8,D69&lt;0.35,B69&gt;=2.8,A69&lt;5.55),1.525,IF(AND(A69&gt;=5.05,G69&lt;0.934,B69&lt;3.45,A69&gt;=4.8,D69&lt;0.35,B69&gt;=2.8,A69&lt;5.55),1.5,IF(AND(G69&gt;=0.585,H69&lt;14.877,B69&gt;=3.45,A69&gt;=4.8,D69&lt;0.35,B69&gt;=2.8,A69&lt;5.55),1.54,IF(AND(G69&gt;=0.537,G69&lt;0.743,D69&gt;=2.05,A69&lt;7.25,D69&gt;=1.55,D69&gt;=0.7,A69&gt;=5.55),5.833,IF(AND(D69&gt;=0.25,G69&lt;0.585,H69&lt;14.877,B69&gt;=3.45,A69&gt;=4.8,D69&lt;0.35,B69&gt;=2.8,A69&lt;5.55),1.367,IF(AND(D69&lt;1.75,H69&lt;13.795,B69&gt;=2.6,D69&lt;2.05,A69&lt;7.25,D69&gt;=1.55,D69&gt;=0.7,A69&gt;=5.55),5.45,IF(AND(B69&lt;2.85,H69&gt;=13.795,B69&gt;=2.6,D69&lt;2.05,A69&lt;7.25,D69&gt;=1.55,D69&gt;=0.7,A69&gt;=5.55),5.1,IF(AND(B69&gt;=2.85,H69&gt;=13.795,B69&gt;=2.6,D69&lt;2.05,A69&lt;7.25,D69&gt;=1.55,D69&gt;=0.7,A69&gt;=5.55),4.82,IF(AND(G69&lt;0.353,G69&lt;0.537,G69&lt;0.743,D69&gt;=2.05,A69&lt;7.25,D69&gt;=1.55,D69&gt;=0.7,A69&gt;=5.55),5.425,IF(AND(G69&gt;=0.353,G69&lt;0.537,G69&lt;0.743,D69&gt;=2.05,A69&lt;7.25,D69&gt;=1.55,D69&gt;=0.7,A69&gt;=5.55),5.62,IF(AND(G69&lt;0.311,D69&lt;0.25,G69&lt;0.585,H69&lt;14.877,B69&gt;=3.45,A69&gt;=4.8,D69&lt;0.35,B69&gt;=2.8,A69&lt;5.55),1.5,IF(AND(G69&gt;=0.311,D69&lt;0.25,G69&lt;0.585,H69&lt;14.877,B69&gt;=3.45,A69&gt;=4.8,D69&lt;0.35,B69&gt;=2.8,A69&lt;5.55),1.4,IF(AND(B69&gt;=3.1,D69&gt;=1.75,H69&lt;13.795,B69&gt;=2.6,D69&lt;2.05,A69&lt;7.25,D69&gt;=1.55,D69&gt;=0.7,A69&gt;=5.55),5.1,IF(AND(B69&lt;2.85,B69&lt;3.1,D69&gt;=1.75,H69&lt;13.795,B69&gt;=2.6,D69&lt;2.05,A69&lt;7.25,D69&gt;=1.55,D69&gt;=0.7,A69&gt;=5.55),5.2,IF(AND(B69&gt;=2.85,B69&lt;3.1,D69&gt;=1.75,H69&lt;13.795,B69&gt;=2.6,D69&lt;2.05,A69&lt;7.25,D69&gt;=1.55,D69&gt;=0.7,A69&gt;=5.55),5.2,"shouldnthappen")))))))))))))))))))))))))))))))))))</f>
        <v>4.325</v>
      </c>
      <c r="AO69" s="1" t="n">
        <f aca="false">IF(AND(H69&gt;=14.529,G69&lt;0.633,D69&lt;0.8),1.3,IF(AND(A69&lt;5.05,G69&gt;=0.633,D69&lt;0.8),1.35,IF(AND(H69&gt;=14.379,H69&lt;14.529,G69&lt;0.633,D69&lt;0.8),1.7,IF(AND(B69&lt;3.35,A69&gt;=5.05,G69&gt;=0.633,D69&lt;0.8),1.7,IF(AND(D69&gt;=1.45,A69&lt;5.95,F69&lt;2.5,D69&gt;=0.8),4.5,IF(AND(D69&lt;1.35,A69&gt;=5.95,F69&lt;2.5,D69&gt;=0.8),4,IF(AND(D69&lt;1.85,G69&gt;=0.845,F69&gt;=2.5,D69&gt;=0.8),4.8,IF(AND(B69&gt;=4.3,H69&lt;14.379,H69&lt;14.529,G69&lt;0.633,D69&lt;0.8),1.5,IF(AND(A69&lt;5.25,B69&gt;=3.35,A69&gt;=5.05,G69&gt;=0.633,D69&lt;0.8),1.55,IF(AND(A69&gt;=5.25,B69&gt;=3.35,A69&gt;=5.05,G69&gt;=0.633,D69&lt;0.8),1.633,IF(AND(A69&lt;5.05,D69&lt;1.45,A69&lt;5.95,F69&lt;2.5,D69&gt;=0.8),3.3,IF(AND(G69&lt;0.293,D69&gt;=1.35,A69&gt;=5.95,F69&lt;2.5,D69&gt;=0.8),5,IF(AND(A69&gt;=6.6,D69&lt;2.05,G69&lt;0.845,F69&gt;=2.5,D69&gt;=0.8),5.8,IF(AND(B69&lt;3.05,D69&gt;=2.05,G69&lt;0.845,F69&gt;=2.5,D69&gt;=0.8),6.15,IF(AND(B69&lt;2.9,D69&gt;=1.85,G69&gt;=0.845,F69&gt;=2.5,D69&gt;=0.8),5.1,IF(AND(B69&gt;=2.9,D69&gt;=1.85,G69&gt;=0.845,F69&gt;=2.5,D69&gt;=0.8),5.2,IF(AND(B69&gt;=3.8,B69&lt;4.3,H69&lt;14.379,H69&lt;14.529,G69&lt;0.633,D69&lt;0.8),1.333,IF(AND(A69&lt;6.25,G69&gt;=0.293,D69&gt;=1.35,A69&gt;=5.95,F69&lt;2.5,D69&gt;=0.8),4.6,IF(AND(H69&lt;10.351,A69&lt;6.6,D69&lt;2.05,G69&lt;0.845,F69&gt;=2.5,D69&gt;=0.8),5.4,IF(AND(G69&gt;=0.364,B69&gt;=3.05,D69&gt;=2.05,G69&lt;0.845,F69&gt;=2.5,D69&gt;=0.8),5.66,IF(AND(G69&gt;=0.447,B69&lt;3.8,B69&lt;4.3,H69&lt;14.379,H69&lt;14.529,G69&lt;0.633,D69&lt;0.8),1.3,IF(AND(H69&lt;6.247,A69&lt;5.65,A69&gt;=5.05,D69&lt;1.45,A69&lt;5.95,F69&lt;2.5,D69&gt;=0.8),4.033,IF(AND(D69&lt;1.25,A69&gt;=5.65,A69&gt;=5.05,D69&lt;1.45,A69&lt;5.95,F69&lt;2.5,D69&gt;=0.8),3.88,IF(AND(D69&gt;=1.25,A69&gt;=5.65,A69&gt;=5.05,D69&lt;1.45,A69&lt;5.95,F69&lt;2.5,D69&gt;=0.8),4.35,IF(AND(B69&lt;2.65,A69&gt;=6.25,G69&gt;=0.293,D69&gt;=1.35,A69&gt;=5.95,F69&lt;2.5,D69&gt;=0.8),4.9,IF(AND(B69&lt;2.75,H69&gt;=10.351,A69&lt;6.6,D69&lt;2.05,G69&lt;0.845,F69&gt;=2.5,D69&gt;=0.8),5.1,IF(AND(B69&gt;=2.75,H69&gt;=10.351,A69&lt;6.6,D69&lt;2.05,G69&lt;0.845,F69&gt;=2.5,D69&gt;=0.8),4.95,IF(AND(B69&lt;3.15,G69&lt;0.364,B69&gt;=3.05,D69&gt;=2.05,G69&lt;0.845,F69&gt;=2.5,D69&gt;=0.8),5.28,IF(AND(B69&gt;=3.15,G69&lt;0.364,B69&gt;=3.05,D69&gt;=2.05,G69&lt;0.845,F69&gt;=2.5,D69&gt;=0.8),5.5,IF(AND(H69&lt;9.212,G69&lt;0.447,B69&lt;3.8,B69&lt;4.3,H69&lt;14.379,H69&lt;14.529,G69&lt;0.633,D69&lt;0.8),1.4,IF(AND(G69&lt;0.356,H69&gt;=6.247,A69&lt;5.65,A69&gt;=5.05,D69&lt;1.45,A69&lt;5.95,F69&lt;2.5,D69&gt;=0.8),4.2,IF(AND(B69&lt;3,B69&gt;=2.65,A69&gt;=6.25,G69&gt;=0.293,D69&gt;=1.35,A69&gt;=5.95,F69&lt;2.5,D69&gt;=0.8),4.6,IF(AND(B69&gt;=3,B69&gt;=2.65,A69&gt;=6.25,G69&gt;=0.293,D69&gt;=1.35,A69&gt;=5.95,F69&lt;2.5,D69&gt;=0.8),4.7,IF(AND(A69&lt;5.05,H69&gt;=9.212,G69&lt;0.447,B69&lt;3.8,B69&lt;4.3,H69&lt;14.379,H69&lt;14.529,G69&lt;0.633,D69&lt;0.8),1.533,IF(AND(A69&gt;=5.05,H69&gt;=9.212,G69&lt;0.447,B69&lt;3.8,B69&lt;4.3,H69&lt;14.379,H69&lt;14.529,G69&lt;0.633,D69&lt;0.8),1.425,IF(AND(A69&lt;5.35,G69&gt;=0.356,H69&gt;=6.247,A69&lt;5.65,A69&gt;=5.05,D69&lt;1.45,A69&lt;5.95,F69&lt;2.5,D69&gt;=0.8),3.9,IF(AND(A69&gt;=5.35,G69&gt;=0.356,H69&gt;=6.247,A69&lt;5.65,A69&gt;=5.05,D69&lt;1.45,A69&lt;5.95,F69&lt;2.5,D69&gt;=0.8),3.72,"shouldnthappen")))))))))))))))))))))))))))))))))))))</f>
        <v>4.5</v>
      </c>
      <c r="AP69" s="1" t="n">
        <f aca="false">IF(AND(F69&gt;=1.5,A69&lt;5.55),3.84,IF(AND(G69&gt;=0.52,A69&lt;4.75,F69&lt;1.5,A69&lt;5.55),1.16,IF(AND(A69&lt;5.65,A69&lt;5.85,D69&lt;1.55,A69&gt;=5.55),4.2,IF(AND(A69&gt;=5.65,A69&lt;5.85,D69&lt;1.55,A69&gt;=5.55),3.167,IF(AND(G69&gt;=0.798,A69&gt;=5.85,D69&lt;1.55,A69&gt;=5.55),4,IF(AND(F69&lt;2.5,H69&lt;14.1,D69&gt;=1.55,A69&gt;=5.55),4.84,IF(AND(A69&lt;7.2,H69&gt;=14.1,D69&gt;=1.55,A69&gt;=5.55),5.633,IF(AND(A69&gt;=7.2,H69&gt;=14.1,D69&gt;=1.55,A69&gt;=5.55),6.6,IF(AND(G69&lt;0.161,G69&lt;0.52,A69&lt;4.75,F69&lt;1.5,A69&lt;5.55),1.5,IF(AND(D69&gt;=0.5,G69&lt;0.676,A69&gt;=4.75,F69&lt;1.5,A69&lt;5.55),1.6,IF(AND(H69&lt;11.016,G69&gt;=0.676,A69&gt;=4.75,F69&lt;1.5,A69&lt;5.55),1.75,IF(AND(G69&lt;0.209,G69&lt;0.798,A69&gt;=5.85,D69&lt;1.55,A69&gt;=5.55),4.5,IF(AND(G69&gt;=0.74,F69&gt;=2.5,H69&lt;14.1,D69&gt;=1.55,A69&gt;=5.55),6.225,IF(AND(B69&lt;2.95,G69&gt;=0.161,G69&lt;0.52,A69&lt;4.75,F69&lt;1.5,A69&lt;5.55),1.4,IF(AND(B69&gt;=2.95,G69&gt;=0.161,G69&lt;0.52,A69&lt;4.75,F69&lt;1.5,A69&lt;5.55),1.34,IF(AND(B69&lt;3.15,D69&lt;0.5,G69&lt;0.676,A69&gt;=4.75,F69&lt;1.5,A69&lt;5.55),1.52,IF(AND(D69&lt;0.25,H69&gt;=11.016,G69&gt;=0.676,A69&gt;=4.75,F69&lt;1.5,A69&lt;5.55),1.567,IF(AND(D69&gt;=0.25,H69&gt;=11.016,G69&gt;=0.676,A69&gt;=4.75,F69&lt;1.5,A69&lt;5.55),1.5,IF(AND(H69&lt;7.47,G69&gt;=0.209,G69&lt;0.798,A69&gt;=5.85,D69&lt;1.55,A69&gt;=5.55),5.05,IF(AND(B69&lt;2.85,G69&lt;0.74,F69&gt;=2.5,H69&lt;14.1,D69&gt;=1.55,A69&gt;=5.55),5.35,IF(AND(B69&lt;3.3,B69&gt;=3.15,D69&lt;0.5,G69&lt;0.676,A69&gt;=4.75,F69&lt;1.5,A69&lt;5.55),1.2,IF(AND(D69&lt;1.45,H69&gt;=7.47,G69&gt;=0.209,G69&lt;0.798,A69&gt;=5.85,D69&lt;1.55,A69&gt;=5.55),4.66,IF(AND(D69&gt;=1.45,H69&gt;=7.47,G69&gt;=0.209,G69&lt;0.798,A69&gt;=5.85,D69&lt;1.55,A69&gt;=5.55),4.64,IF(AND(A69&gt;=7.05,B69&gt;=2.85,G69&lt;0.74,F69&gt;=2.5,H69&lt;14.1,D69&gt;=1.55,A69&gt;=5.55),5.8,IF(AND(B69&gt;=3.25,A69&lt;7.05,B69&gt;=2.85,G69&lt;0.74,F69&gt;=2.5,H69&lt;14.1,D69&gt;=1.55,A69&gt;=5.55),5.7,IF(AND(H69&gt;=13.641,D69&lt;0.25,B69&gt;=3.3,B69&gt;=3.15,D69&lt;0.5,G69&lt;0.676,A69&gt;=4.75,F69&lt;1.5,A69&lt;5.55),1.3,IF(AND(D69&lt;0.35,D69&gt;=0.25,B69&gt;=3.3,B69&gt;=3.15,D69&lt;0.5,G69&lt;0.676,A69&gt;=4.75,F69&lt;1.5,A69&lt;5.55),1.367,IF(AND(D69&gt;=0.35,D69&gt;=0.25,B69&gt;=3.3,B69&gt;=3.15,D69&lt;0.5,G69&lt;0.676,A69&gt;=4.75,F69&lt;1.5,A69&lt;5.55),1.3,IF(AND(A69&lt;6.35,B69&lt;3.25,A69&lt;7.05,B69&gt;=2.85,G69&lt;0.74,F69&gt;=2.5,H69&lt;14.1,D69&gt;=1.55,A69&gt;=5.55),5.6,IF(AND(A69&gt;=6.35,B69&lt;3.25,A69&lt;7.05,B69&gt;=2.85,G69&lt;0.74,F69&gt;=2.5,H69&lt;14.1,D69&gt;=1.55,A69&gt;=5.55),5.325,IF(AND(A69&lt;5.1,H69&lt;13.641,D69&lt;0.25,B69&gt;=3.3,B69&gt;=3.15,D69&lt;0.5,G69&lt;0.676,A69&gt;=4.75,F69&lt;1.5,A69&lt;5.55),1.4,IF(AND(H69&gt;=11.031,A69&gt;=5.1,H69&lt;13.641,D69&lt;0.25,B69&gt;=3.3,B69&gt;=3.15,D69&lt;0.5,G69&lt;0.676,A69&gt;=4.75,F69&lt;1.5,A69&lt;5.55),1.4,IF(AND(A69&lt;5.45,H69&lt;11.031,A69&gt;=5.1,H69&lt;13.641,D69&lt;0.25,B69&gt;=3.3,B69&gt;=3.15,D69&lt;0.5,G69&lt;0.676,A69&gt;=4.75,F69&lt;1.5,A69&lt;5.55),1.5,IF(AND(A69&gt;=5.45,H69&lt;11.031,A69&gt;=5.1,H69&lt;13.641,D69&lt;0.25,B69&gt;=3.3,B69&gt;=3.15,D69&lt;0.5,G69&lt;0.676,A69&gt;=4.75,F69&lt;1.5,A69&lt;5.55),1.4,"shouldnthappen"))))))))))))))))))))))))))))))))))</f>
        <v>4.2</v>
      </c>
      <c r="AQ69" s="1" t="n">
        <f aca="false">IF(AND(H69&lt;6.926,D69&gt;=0.35,F69&lt;1.5),1.9,IF(AND(G69&gt;=0.869,D69&gt;=1.75,F69&gt;=1.5),5.15,IF(AND(A69&lt;4.35,A69&lt;5.05,D69&lt;0.35,F69&lt;1.5),1.1,IF(AND(H69&lt;6.089,A69&gt;=5.05,D69&lt;0.35,F69&lt;1.5),1.7,IF(AND(H69&gt;=13.089,H69&gt;=6.926,D69&gt;=0.35,F69&lt;1.5),1.3,IF(AND(G69&lt;0.695,D69&lt;1.15,D69&lt;1.75,F69&gt;=1.5),3.62,IF(AND(G69&gt;=0.695,D69&lt;1.15,D69&lt;1.75,F69&gt;=1.5),3,IF(AND(G69&gt;=0.585,H69&gt;=6.089,A69&gt;=5.05,D69&lt;0.35,F69&lt;1.5),1.5,IF(AND(H69&lt;9.582,H69&lt;13.089,H69&gt;=6.926,D69&gt;=0.35,F69&lt;1.5),1.5,IF(AND(H69&gt;=9.582,H69&lt;13.089,H69&gt;=6.926,D69&gt;=0.35,F69&lt;1.5),1.6,IF(AND(D69&lt;1.35,H69&lt;9.349,D69&gt;=1.15,D69&lt;1.75,F69&gt;=1.5),3.867,IF(AND(D69&lt;2.05,A69&lt;7.05,G69&lt;0.869,D69&gt;=1.75,F69&gt;=1.5),4.9,IF(AND(B69&gt;=3.3,A69&gt;=7.05,G69&lt;0.869,D69&gt;=1.75,F69&gt;=1.5),6.1,IF(AND(G69&lt;0.347,H69&lt;11.218,A69&gt;=4.35,A69&lt;5.05,D69&lt;0.35,F69&lt;1.5),1.4,IF(AND(G69&gt;=0.347,H69&lt;11.218,A69&gt;=4.35,A69&lt;5.05,D69&lt;0.35,F69&lt;1.5),1.5,IF(AND(G69&gt;=0.265,H69&gt;=11.218,A69&gt;=4.35,A69&lt;5.05,D69&lt;0.35,F69&lt;1.5),1.45,IF(AND(A69&gt;=5.4,G69&lt;0.585,H69&gt;=6.089,A69&gt;=5.05,D69&lt;0.35,F69&lt;1.5),1.35,IF(AND(B69&gt;=2.9,D69&gt;=1.35,H69&lt;9.349,D69&gt;=1.15,D69&lt;1.75,F69&gt;=1.5),4.6,IF(AND(D69&gt;=1.35,A69&lt;6.15,H69&gt;=9.349,D69&gt;=1.15,D69&lt;1.75,F69&gt;=1.5),4.54,IF(AND(H69&lt;10.927,A69&gt;=6.15,H69&gt;=9.349,D69&gt;=1.15,D69&lt;1.75,F69&gt;=1.5),4.3,IF(AND(G69&lt;0.512,D69&gt;=2.05,A69&lt;7.05,G69&lt;0.869,D69&gt;=1.75,F69&gt;=1.5),5.533,IF(AND(G69&gt;=0.512,D69&gt;=2.05,A69&lt;7.05,G69&lt;0.869,D69&gt;=1.75,F69&gt;=1.5),5.88,IF(AND(H69&lt;11.551,B69&lt;3.3,A69&gt;=7.05,G69&lt;0.869,D69&gt;=1.75,F69&gt;=1.5),6.3,IF(AND(G69&lt;0.227,G69&lt;0.265,H69&gt;=11.218,A69&gt;=4.35,A69&lt;5.05,D69&lt;0.35,F69&lt;1.5),1.4,IF(AND(G69&gt;=0.227,G69&lt;0.265,H69&gt;=11.218,A69&gt;=4.35,A69&lt;5.05,D69&lt;0.35,F69&lt;1.5),1.26,IF(AND(H69&lt;11.031,A69&lt;5.4,G69&lt;0.585,H69&gt;=6.089,A69&gt;=5.05,D69&lt;0.35,F69&lt;1.5),1.5,IF(AND(H69&gt;=11.031,A69&lt;5.4,G69&lt;0.585,H69&gt;=6.089,A69&gt;=5.05,D69&lt;0.35,F69&lt;1.5),1.4,IF(AND(A69&lt;5.45,B69&lt;2.9,D69&gt;=1.35,H69&lt;9.349,D69&gt;=1.15,D69&lt;1.75,F69&gt;=1.5),4.5,IF(AND(A69&lt;5.9,D69&lt;1.35,A69&lt;6.15,H69&gt;=9.349,D69&gt;=1.15,D69&lt;1.75,F69&gt;=1.5),4.2,IF(AND(A69&gt;=5.9,D69&lt;1.35,A69&lt;6.15,H69&gt;=9.349,D69&gt;=1.15,D69&lt;1.75,F69&gt;=1.5),4,IF(AND(A69&gt;=6.75,H69&gt;=10.927,A69&gt;=6.15,H69&gt;=9.349,D69&gt;=1.15,D69&lt;1.75,F69&gt;=1.5),4.767,IF(AND(B69&lt;2.9,H69&gt;=11.551,B69&lt;3.3,A69&gt;=7.05,G69&lt;0.869,D69&gt;=1.75,F69&gt;=1.5),6.7,IF(AND(B69&gt;=2.9,H69&gt;=11.551,B69&lt;3.3,A69&gt;=7.05,G69&lt;0.869,D69&gt;=1.75,F69&gt;=1.5),6.6,IF(AND(B69&lt;2.45,A69&gt;=5.45,B69&lt;2.9,D69&gt;=1.35,H69&lt;9.349,D69&gt;=1.15,D69&lt;1.75,F69&gt;=1.5),5,IF(AND(B69&gt;=2.45,A69&gt;=5.45,B69&lt;2.9,D69&gt;=1.35,H69&lt;9.349,D69&gt;=1.15,D69&lt;1.75,F69&gt;=1.5),5.1,IF(AND(H69&lt;11.166,A69&lt;6.75,H69&gt;=10.927,A69&gt;=6.15,H69&gt;=9.349,D69&gt;=1.15,D69&lt;1.75,F69&gt;=1.5),4.9,IF(AND(G69&lt;0.228,H69&gt;=11.166,A69&lt;6.75,H69&gt;=10.927,A69&gt;=6.15,H69&gt;=9.349,D69&gt;=1.15,D69&lt;1.75,F69&gt;=1.5),4.7,IF(AND(H69&lt;13.531,G69&gt;=0.228,H69&gt;=11.166,A69&lt;6.75,H69&gt;=10.927,A69&gt;=6.15,H69&gt;=9.349,D69&gt;=1.15,D69&lt;1.75,F69&gt;=1.5),4.4,IF(AND(H69&gt;=13.531,G69&gt;=0.228,H69&gt;=11.166,A69&lt;6.75,H69&gt;=10.927,A69&gt;=6.15,H69&gt;=9.349,D69&gt;=1.15,D69&lt;1.75,F69&gt;=1.5),4.6,"shouldnthappen")))))))))))))))))))))))))))))))))))))))</f>
        <v>4.54</v>
      </c>
      <c r="AR69" s="1" t="n">
        <f aca="false">IF(AND(G69&gt;=0.93,B69&lt;3.65,F69&lt;1.5),1.7,IF(AND(H69&lt;6.542,B69&gt;=3.65,F69&lt;1.5),1.767,IF(AND(A69&gt;=7.05,D69&gt;=1.55,F69&gt;=1.5),6.3,IF(AND(G69&lt;0.123,H69&gt;=6.542,B69&gt;=3.65,F69&lt;1.5),1.367,IF(AND(A69&lt;5.15,A69&lt;5.65,D69&lt;1.55,F69&gt;=1.5),3.15,IF(AND(A69&lt;4.8,G69&gt;=0.447,G69&lt;0.93,B69&lt;3.65,F69&lt;1.5),1.24,IF(AND(A69&gt;=4.8,G69&gt;=0.447,G69&lt;0.93,B69&lt;3.65,F69&lt;1.5),1.4,IF(AND(G69&lt;0.151,G69&gt;=0.123,H69&gt;=6.542,B69&gt;=3.65,F69&lt;1.5),1.7,IF(AND(G69&gt;=0.151,G69&gt;=0.123,H69&gt;=6.542,B69&gt;=3.65,F69&lt;1.5),1.5,IF(AND(D69&gt;=1.45,A69&gt;=5.15,A69&lt;5.65,D69&lt;1.55,F69&gt;=1.5),4.5,IF(AND(B69&lt;2.65,D69&gt;=1.35,A69&gt;=5.65,D69&lt;1.55,F69&gt;=1.5),4.9,IF(AND(G69&lt;0.527,F69&lt;2.5,A69&lt;7.05,D69&gt;=1.55,F69&gt;=1.5),5.075,IF(AND(G69&gt;=0.527,F69&lt;2.5,A69&lt;7.05,D69&gt;=1.55,F69&gt;=1.5),4.7,IF(AND(A69&lt;4.65,G69&lt;0.265,G69&lt;0.447,G69&lt;0.93,B69&lt;3.65,F69&lt;1.5),1.42,IF(AND(G69&lt;0.3,G69&gt;=0.265,G69&lt;0.447,G69&lt;0.93,B69&lt;3.65,F69&lt;1.5),1.6,IF(AND(G69&gt;=0.3,G69&gt;=0.265,G69&lt;0.447,G69&lt;0.93,B69&lt;3.65,F69&lt;1.5),1.4,IF(AND(G69&lt;0.356,D69&lt;1.45,A69&gt;=5.15,A69&lt;5.65,D69&lt;1.55,F69&gt;=1.5),4.125,IF(AND(D69&lt;1.1,A69&lt;6.2,D69&lt;1.35,A69&gt;=5.65,D69&lt;1.55,F69&gt;=1.5),4.1,IF(AND(D69&gt;=1.1,A69&lt;6.2,D69&lt;1.35,A69&gt;=5.65,D69&lt;1.55,F69&gt;=1.5),4.175,IF(AND(H69&gt;=13.433,A69&gt;=6.2,D69&lt;1.35,A69&gt;=5.65,D69&lt;1.55,F69&gt;=1.5),4.6,IF(AND(G69&lt;0.437,B69&gt;=2.65,D69&gt;=1.35,A69&gt;=5.65,D69&lt;1.55,F69&gt;=1.5),4.625,IF(AND(G69&gt;=0.437,B69&gt;=2.65,D69&gt;=1.35,A69&gt;=5.65,D69&lt;1.55,F69&gt;=1.5),4.75,IF(AND(B69&gt;=3.15,H69&lt;11.146,F69&gt;=2.5,A69&lt;7.05,D69&gt;=1.55,F69&gt;=1.5),5.667,IF(AND(B69&lt;2.65,H69&gt;=11.146,F69&gt;=2.5,A69&lt;7.05,D69&gt;=1.55,F69&gt;=1.5),5.8,IF(AND(B69&lt;3.3,A69&gt;=4.65,G69&lt;0.265,G69&lt;0.447,G69&lt;0.93,B69&lt;3.65,F69&lt;1.5),1.32,IF(AND(B69&gt;=3.3,A69&gt;=4.65,G69&lt;0.265,G69&lt;0.447,G69&lt;0.93,B69&lt;3.65,F69&lt;1.5),1.425,IF(AND(B69&lt;2.8,G69&gt;=0.356,D69&lt;1.45,A69&gt;=5.15,A69&lt;5.65,D69&lt;1.55,F69&gt;=1.5),3.86,IF(AND(B69&gt;=2.8,G69&gt;=0.356,D69&lt;1.45,A69&gt;=5.15,A69&lt;5.65,D69&lt;1.55,F69&gt;=1.5),3.6,IF(AND(B69&lt;2.6,H69&lt;13.433,A69&gt;=6.2,D69&lt;1.35,A69&gt;=5.65,D69&lt;1.55,F69&gt;=1.5),4.4,IF(AND(B69&gt;=2.6,H69&lt;13.433,A69&gt;=6.2,D69&lt;1.35,A69&gt;=5.65,D69&lt;1.55,F69&gt;=1.5),4.3,IF(AND(G69&lt;0.151,B69&lt;3.15,H69&lt;11.146,F69&gt;=2.5,A69&lt;7.05,D69&gt;=1.55,F69&gt;=1.5),5.5,IF(AND(H69&lt;15.52,B69&gt;=2.65,H69&gt;=11.146,F69&gt;=2.5,A69&lt;7.05,D69&gt;=1.55,F69&gt;=1.5),5.4,IF(AND(H69&gt;=15.52,B69&gt;=2.65,H69&gt;=11.146,F69&gt;=2.5,A69&lt;7.05,D69&gt;=1.55,F69&gt;=1.5),5.733,IF(AND(H69&lt;10.74,G69&gt;=0.151,B69&lt;3.15,H69&lt;11.146,F69&gt;=2.5,A69&lt;7.05,D69&gt;=1.55,F69&gt;=1.5),5.12,IF(AND(H69&gt;=10.74,G69&gt;=0.151,B69&lt;3.15,H69&lt;11.146,F69&gt;=2.5,A69&lt;7.05,D69&gt;=1.55,F69&gt;=1.5),4.9,"shouldnthappen")))))))))))))))))))))))))))))))))))</f>
        <v>4.5</v>
      </c>
      <c r="AS69" s="1" t="n">
        <f aca="false">IF(AND(F69&gt;=1.5,A69&lt;5.55),4.18,IF(AND(F69&gt;=2.5,B69&lt;2.75,A69&gt;=5.55),5.38,IF(AND(G69&gt;=0.587,B69&lt;3.75,F69&lt;1.5,A69&lt;5.55),1.48,IF(AND(H69&lt;6.51,B69&gt;=3.75,F69&lt;1.5,A69&lt;5.55),1.9,IF(AND(H69&gt;=6.51,B69&gt;=3.75,F69&lt;1.5,A69&lt;5.55),1.425,IF(AND(G69&gt;=0.868,F69&lt;2.5,B69&lt;2.75,A69&gt;=5.55),4.65,IF(AND(F69&lt;1.5,D69&lt;1.55,B69&gt;=2.75,A69&gt;=5.55),1.7,IF(AND(G69&gt;=0.857,D69&gt;=1.55,B69&gt;=2.75,A69&gt;=5.55),5.033,IF(AND(G69&gt;=0.518,G69&lt;0.587,B69&lt;3.75,F69&lt;1.5,A69&lt;5.55),1,IF(AND(D69&lt;1.05,G69&lt;0.868,F69&lt;2.5,B69&lt;2.75,A69&gt;=5.55),3.5,IF(AND(G69&lt;0.404,D69&gt;=1.05,G69&lt;0.868,F69&lt;2.5,B69&lt;2.75,A69&gt;=5.55),4.2,IF(AND(G69&gt;=0.404,D69&gt;=1.05,G69&lt;0.868,F69&lt;2.5,B69&lt;2.75,A69&gt;=5.55),3.94,IF(AND(F69&lt;2.5,B69&lt;2.95,F69&gt;=1.5,D69&lt;1.55,B69&gt;=2.75,A69&gt;=5.55),4.68,IF(AND(F69&gt;=2.5,B69&lt;2.95,F69&gt;=1.5,D69&lt;1.55,B69&gt;=2.75,A69&gt;=5.55),5.1,IF(AND(H69&lt;10.883,B69&gt;=2.95,F69&gt;=1.5,D69&lt;1.55,B69&gt;=2.75,A69&gt;=5.55),4.15,IF(AND(H69&gt;=10.883,B69&gt;=2.95,F69&gt;=1.5,D69&lt;1.55,B69&gt;=2.75,A69&gt;=5.55),4.5,IF(AND(H69&gt;=14.1,D69&lt;2.05,G69&lt;0.857,D69&gt;=1.55,B69&gt;=2.75,A69&gt;=5.55),6.6,IF(AND(G69&lt;0.063,B69&lt;3.15,G69&lt;0.518,G69&lt;0.587,B69&lt;3.75,F69&lt;1.5,A69&lt;5.55),1.4,IF(AND(G69&gt;=0.063,B69&lt;3.15,G69&lt;0.518,G69&lt;0.587,B69&lt;3.75,F69&lt;1.5,A69&lt;5.55),1.5,IF(AND(H69&gt;=10.563,B69&gt;=3.15,G69&lt;0.518,G69&lt;0.587,B69&lt;3.75,F69&lt;1.5,A69&lt;5.55),1.325,IF(AND(B69&lt;2.95,H69&lt;14.1,D69&lt;2.05,G69&lt;0.857,D69&gt;=1.55,B69&gt;=2.75,A69&gt;=5.55),6.125,IF(AND(A69&lt;6.65,G69&lt;0.364,D69&gt;=2.05,G69&lt;0.857,D69&gt;=1.55,B69&gt;=2.75,A69&gt;=5.55),5.45,IF(AND(G69&gt;=0.774,G69&gt;=0.364,D69&gt;=2.05,G69&lt;0.857,D69&gt;=1.55,B69&gt;=2.75,A69&gt;=5.55),5.4,IF(AND(H69&gt;=9.279,H69&lt;10.563,B69&gt;=3.15,G69&lt;0.518,G69&lt;0.587,B69&lt;3.75,F69&lt;1.5,A69&lt;5.55),1.475,IF(AND(D69&lt;1.65,B69&gt;=2.95,H69&lt;14.1,D69&lt;2.05,G69&lt;0.857,D69&gt;=1.55,B69&gt;=2.75,A69&gt;=5.55),5.8,IF(AND(B69&lt;3.15,A69&gt;=6.65,G69&lt;0.364,D69&gt;=2.05,G69&lt;0.857,D69&gt;=1.55,B69&gt;=2.75,A69&gt;=5.55),5.3,IF(AND(B69&gt;=3.15,A69&gt;=6.65,G69&lt;0.364,D69&gt;=2.05,G69&lt;0.857,D69&gt;=1.55,B69&gt;=2.75,A69&gt;=5.55),5.7,IF(AND(A69&gt;=6.75,G69&lt;0.774,G69&gt;=0.364,D69&gt;=2.05,G69&lt;0.857,D69&gt;=1.55,B69&gt;=2.75,A69&gt;=5.55),5.9,IF(AND(G69&lt;0.417,H69&lt;9.279,H69&lt;10.563,B69&gt;=3.15,G69&lt;0.518,G69&lt;0.587,B69&lt;3.75,F69&lt;1.5,A69&lt;5.55),1.4,IF(AND(G69&gt;=0.417,H69&lt;9.279,H69&lt;10.563,B69&gt;=3.15,G69&lt;0.518,G69&lt;0.587,B69&lt;3.75,F69&lt;1.5,A69&lt;5.55),1.3,IF(AND(A69&lt;6.3,D69&gt;=1.65,B69&gt;=2.95,H69&lt;14.1,D69&lt;2.05,G69&lt;0.857,D69&gt;=1.55,B69&gt;=2.75,A69&gt;=5.55),4.9,IF(AND(A69&gt;=6.3,D69&gt;=1.65,B69&gt;=2.95,H69&lt;14.1,D69&lt;2.05,G69&lt;0.857,D69&gt;=1.55,B69&gt;=2.75,A69&gt;=5.55),5.3,IF(AND(G69&gt;=0.657,A69&lt;6.75,G69&lt;0.774,G69&gt;=0.364,D69&gt;=2.05,G69&lt;0.857,D69&gt;=1.55,B69&gt;=2.75,A69&gt;=5.55),6,IF(AND(B69&lt;3.2,G69&lt;0.657,A69&lt;6.75,G69&lt;0.774,G69&gt;=0.364,D69&gt;=2.05,G69&lt;0.857,D69&gt;=1.55,B69&gt;=2.75,A69&gt;=5.55),5.6,IF(AND(B69&gt;=3.2,G69&lt;0.657,A69&lt;6.75,G69&lt;0.774,G69&gt;=0.364,D69&gt;=2.05,G69&lt;0.857,D69&gt;=1.55,B69&gt;=2.75,A69&gt;=5.55),5.65,"shouldnthappen")))))))))))))))))))))))))))))))))))</f>
        <v>4.5</v>
      </c>
      <c r="AT69" s="1" t="n">
        <f aca="false">IF(AND(H69&gt;=16.284,A69&gt;=5.55),6.533,IF(AND(G69&gt;=0.52,A69&lt;4.85,A69&lt;5.55),1.05,IF(AND(G69&lt;0.227,G69&lt;0.52,A69&lt;4.85,A69&lt;5.55),1.4,IF(AND(G69&gt;=0.227,G69&lt;0.52,A69&lt;4.85,A69&lt;5.55),1.3,IF(AND(D69&gt;=0.45,F69&lt;1.5,A69&gt;=4.85,A69&lt;5.55),1.667,IF(AND(B69&gt;=2.75,F69&gt;=1.5,A69&gt;=4.85,A69&lt;5.55),4.5,IF(AND(F69&lt;2.5,B69&gt;=3.15,H69&lt;16.284,A69&gt;=5.55),4.7,IF(AND(G69&gt;=0.934,D69&lt;0.45,F69&lt;1.5,A69&gt;=4.85,A69&lt;5.55),1.7,IF(AND(D69&gt;=1.2,B69&lt;2.75,F69&gt;=1.5,A69&gt;=4.85,A69&lt;5.55),4.25,IF(AND(G69&gt;=0.774,F69&gt;=2.5,B69&gt;=3.15,H69&lt;16.284,A69&gt;=5.55),5.4,IF(AND(B69&lt;3.1,G69&lt;0.934,D69&lt;0.45,F69&lt;1.5,A69&gt;=4.85,A69&lt;5.55),1.6,IF(AND(D69&lt;1.05,D69&lt;1.2,B69&lt;2.75,F69&gt;=1.5,A69&gt;=4.85,A69&lt;5.55),3.433,IF(AND(D69&gt;=1.05,D69&lt;1.2,B69&lt;2.75,F69&gt;=1.5,A69&gt;=4.85,A69&lt;5.55),3.267,IF(AND(H69&lt;8.486,D69&lt;1.35,F69&lt;2.5,B69&lt;3.15,H69&lt;16.284,A69&gt;=5.55),3.85,IF(AND(D69&gt;=1.55,D69&gt;=1.35,F69&lt;2.5,B69&lt;3.15,H69&lt;16.284,A69&gt;=5.55),5.1,IF(AND(H69&lt;10.464,A69&lt;6.35,F69&gt;=2.5,B69&lt;3.15,H69&lt;16.284,A69&gt;=5.55),5.08,IF(AND(H69&gt;=10.464,A69&lt;6.35,F69&gt;=2.5,B69&lt;3.15,H69&lt;16.284,A69&gt;=5.55),4.9,IF(AND(D69&lt;1.85,A69&gt;=6.35,F69&gt;=2.5,B69&lt;3.15,H69&lt;16.284,A69&gt;=5.55),5.8,IF(AND(H69&gt;=10.393,G69&lt;0.774,F69&gt;=2.5,B69&gt;=3.15,H69&lt;16.284,A69&gt;=5.55),5.425,IF(AND(B69&lt;2.6,H69&gt;=8.486,D69&lt;1.35,F69&lt;2.5,B69&lt;3.15,H69&lt;16.284,A69&gt;=5.55),3.9,IF(AND(G69&gt;=0.567,D69&lt;1.55,D69&gt;=1.35,F69&lt;2.5,B69&lt;3.15,H69&lt;16.284,A69&gt;=5.55),4.4,IF(AND(B69&lt;3.25,H69&lt;10.393,G69&lt;0.774,F69&gt;=2.5,B69&gt;=3.15,H69&lt;16.284,A69&gt;=5.55),5.7,IF(AND(B69&gt;=3.25,H69&lt;10.393,G69&lt;0.774,F69&gt;=2.5,B69&gt;=3.15,H69&lt;16.284,A69&gt;=5.55),5.98,IF(AND(G69&lt;0.079,G69&lt;0.338,B69&gt;=3.1,G69&lt;0.934,D69&lt;0.45,F69&lt;1.5,A69&gt;=4.85,A69&lt;5.55),1.425,IF(AND(B69&lt;3.35,G69&gt;=0.338,B69&gt;=3.1,G69&lt;0.934,D69&lt;0.45,F69&lt;1.5,A69&gt;=4.85,A69&lt;5.55),1.4,IF(AND(G69&lt;0.404,B69&gt;=2.6,H69&gt;=8.486,D69&lt;1.35,F69&lt;2.5,B69&lt;3.15,H69&lt;16.284,A69&gt;=5.55),4.3,IF(AND(G69&gt;=0.404,B69&gt;=2.6,H69&gt;=8.486,D69&lt;1.35,F69&lt;2.5,B69&lt;3.15,H69&lt;16.284,A69&gt;=5.55),4.025,IF(AND(B69&gt;=3.05,G69&lt;0.567,D69&lt;1.55,D69&gt;=1.35,F69&lt;2.5,B69&lt;3.15,H69&lt;16.284,A69&gt;=5.55),4.7,IF(AND(A69&lt;6.45,H69&lt;10.667,D69&gt;=1.85,A69&gt;=6.35,F69&gt;=2.5,B69&lt;3.15,H69&lt;16.284,A69&gt;=5.55),5.3,IF(AND(A69&gt;=6.45,H69&lt;10.667,D69&gt;=1.85,A69&gt;=6.35,F69&gt;=2.5,B69&lt;3.15,H69&lt;16.284,A69&gt;=5.55),5.167,IF(AND(B69&lt;2.95,H69&gt;=10.667,D69&gt;=1.85,A69&gt;=6.35,F69&gt;=2.5,B69&lt;3.15,H69&lt;16.284,A69&gt;=5.55),5.6,IF(AND(B69&gt;=2.95,H69&gt;=10.667,D69&gt;=1.85,A69&gt;=6.35,F69&gt;=2.5,B69&lt;3.15,H69&lt;16.284,A69&gt;=5.55),5.5,IF(AND(H69&lt;10.325,G69&gt;=0.079,G69&lt;0.338,B69&gt;=3.1,G69&lt;0.934,D69&lt;0.45,F69&lt;1.5,A69&gt;=4.85,A69&lt;5.55),1.5,IF(AND(G69&lt;0.385,B69&gt;=3.35,G69&gt;=0.338,B69&gt;=3.1,G69&lt;0.934,D69&lt;0.45,F69&lt;1.5,A69&gt;=4.85,A69&lt;5.55),1.5,IF(AND(G69&gt;=0.385,B69&gt;=3.35,G69&gt;=0.338,B69&gt;=3.1,G69&lt;0.934,D69&lt;0.45,F69&lt;1.5,A69&gt;=4.85,A69&lt;5.55),1.42,IF(AND(B69&lt;2.5,B69&lt;3.05,G69&lt;0.567,D69&lt;1.55,D69&gt;=1.35,F69&lt;2.5,B69&lt;3.15,H69&lt;16.284,A69&gt;=5.55),4.5,IF(AND(B69&gt;=2.5,B69&lt;3.05,G69&lt;0.567,D69&lt;1.55,D69&gt;=1.35,F69&lt;2.5,B69&lt;3.15,H69&lt;16.284,A69&gt;=5.55),4.56,IF(AND(H69&lt;12.506,H69&gt;=10.325,G69&gt;=0.079,G69&lt;0.338,B69&gt;=3.1,G69&lt;0.934,D69&lt;0.45,F69&lt;1.5,A69&gt;=4.85,A69&lt;5.55),1.2,IF(AND(H69&gt;=12.506,H69&gt;=10.325,G69&gt;=0.079,G69&lt;0.338,B69&gt;=3.1,G69&lt;0.934,D69&lt;0.45,F69&lt;1.5,A69&gt;=4.85,A69&lt;5.55),1.3,"shouldnthappen")))))))))))))))))))))))))))))))))))))))</f>
        <v>4.56</v>
      </c>
      <c r="AU69" s="1" t="n">
        <f aca="false">IF(AND(G69&gt;=0.52,B69&lt;3.05,F69&lt;1.5),1.1,IF(AND(G69&lt;0.35,G69&lt;0.52,B69&lt;3.05,F69&lt;1.5),1.4,IF(AND(G69&gt;=0.35,G69&lt;0.52,B69&lt;3.05,F69&lt;1.5),1.3,IF(AND(G69&gt;=0.227,G69&lt;0.347,B69&gt;=3.05,F69&lt;1.5),1.32,IF(AND(H69&lt;6.417,G69&gt;=0.347,B69&gt;=3.05,F69&lt;1.5),1.7,IF(AND(A69&gt;=7.25,A69&gt;=6.6,F69&gt;=2.5,F69&gt;=1.5),6.35,IF(AND(G69&lt;0.11,G69&lt;0.227,G69&lt;0.347,B69&gt;=3.05,F69&lt;1.5),1.333,IF(AND(H69&lt;9.441,H69&gt;=6.417,G69&gt;=0.347,B69&gt;=3.05,F69&lt;1.5),1.425,IF(AND(B69&lt;2.75,G69&lt;0.451,H69&lt;10.266,F69&lt;2.5,F69&gt;=1.5),4,IF(AND(B69&gt;=2.75,G69&lt;0.451,H69&lt;10.266,F69&lt;2.5,F69&gt;=1.5),4.433,IF(AND(G69&gt;=0.865,G69&gt;=0.451,H69&lt;10.266,F69&lt;2.5,F69&gt;=1.5),4.2,IF(AND(B69&lt;2.45,H69&lt;13.665,H69&gt;=10.266,F69&lt;2.5,F69&gt;=1.5),3.7,IF(AND(G69&lt;0.302,H69&gt;=13.665,H69&gt;=10.266,F69&lt;2.5,F69&gt;=1.5),5,IF(AND(B69&lt;2.9,A69&lt;6.1,A69&lt;6.6,F69&gt;=2.5,F69&gt;=1.5),5.06,IF(AND(B69&gt;=2.9,A69&lt;6.1,A69&lt;6.6,F69&gt;=2.5,F69&gt;=1.5),4.8,IF(AND(B69&lt;3.05,A69&gt;=6.1,A69&lt;6.6,F69&gt;=2.5,F69&gt;=1.5),5.6,IF(AND(B69&gt;=3.05,A69&gt;=6.1,A69&lt;6.6,F69&gt;=2.5,F69&gt;=1.5),5.267,IF(AND(H69&gt;=14.564,A69&lt;7.25,A69&gt;=6.6,F69&gt;=2.5,F69&gt;=1.5),5.6,IF(AND(H69&gt;=14.309,G69&gt;=0.11,G69&lt;0.227,G69&lt;0.347,B69&gt;=3.05,F69&lt;1.5),1.7,IF(AND(D69&lt;0.4,H69&gt;=9.441,H69&gt;=6.417,G69&gt;=0.347,B69&gt;=3.05,F69&lt;1.5),1.5,IF(AND(D69&gt;=0.4,H69&gt;=9.441,H69&gt;=6.417,G69&gt;=0.347,B69&gt;=3.05,F69&lt;1.5),1.633,IF(AND(A69&lt;5.35,G69&lt;0.865,G69&gt;=0.451,H69&lt;10.266,F69&lt;2.5,F69&gt;=1.5),3.15,IF(AND(D69&lt;1.45,G69&gt;=0.302,H69&gt;=13.665,H69&gt;=10.266,F69&lt;2.5,F69&gt;=1.5),4.74,IF(AND(D69&gt;=1.45,G69&gt;=0.302,H69&gt;=13.665,H69&gt;=10.266,F69&lt;2.5,F69&gt;=1.5),4.567,IF(AND(H69&lt;8.836,H69&lt;14.564,A69&lt;7.25,A69&gt;=6.6,F69&gt;=2.5,F69&gt;=1.5),5.7,IF(AND(H69&gt;=8.836,H69&lt;14.564,A69&lt;7.25,A69&gt;=6.6,F69&gt;=2.5,F69&gt;=1.5),5.9,IF(AND(H69&lt;11.53,H69&lt;14.309,G69&gt;=0.11,G69&lt;0.227,G69&lt;0.347,B69&gt;=3.05,F69&lt;1.5),1.5,IF(AND(H69&gt;=11.53,H69&lt;14.309,G69&gt;=0.11,G69&lt;0.227,G69&lt;0.347,B69&gt;=3.05,F69&lt;1.5),1.467,IF(AND(H69&lt;9.386,A69&gt;=5.35,G69&lt;0.865,G69&gt;=0.451,H69&lt;10.266,F69&lt;2.5,F69&gt;=1.5),3.56,IF(AND(H69&gt;=9.386,A69&gt;=5.35,G69&lt;0.865,G69&gt;=0.451,H69&lt;10.266,F69&lt;2.5,F69&gt;=1.5),4.2,IF(AND(H69&lt;11.036,D69&lt;1.45,B69&gt;=2.45,H69&lt;13.665,H69&gt;=10.266,F69&lt;2.5,F69&gt;=1.5),4.45,IF(AND(H69&gt;=11.036,D69&lt;1.45,B69&gt;=2.45,H69&lt;13.665,H69&gt;=10.266,F69&lt;2.5,F69&gt;=1.5),4.1,IF(AND(G69&gt;=0.585,D69&gt;=1.45,B69&gt;=2.45,H69&lt;13.665,H69&gt;=10.266,F69&lt;2.5,F69&gt;=1.5),4.9,IF(AND(H69&lt;11.743,G69&lt;0.585,D69&gt;=1.45,B69&gt;=2.45,H69&lt;13.665,H69&gt;=10.266,F69&lt;2.5,F69&gt;=1.5),4.7,IF(AND(H69&gt;=11.743,G69&lt;0.585,D69&gt;=1.45,B69&gt;=2.45,H69&lt;13.665,H69&gt;=10.266,F69&lt;2.5,F69&gt;=1.5),4.5,"shouldnthappen")))))))))))))))))))))))))))))))))))</f>
        <v>4.5</v>
      </c>
      <c r="AV69" s="1" t="n">
        <f aca="false">IF(AND(G69&gt;=0.356,F69&gt;=1.5,A69&lt;5.75),3.52,IF(AND(A69&lt;7.25,A69&gt;=7.1,A69&gt;=5.75),5.875,IF(AND(A69&gt;=7.25,A69&gt;=7.1,A69&gt;=5.75),6.5,IF(AND(D69&gt;=0.35,G69&gt;=0.586,F69&lt;1.5,A69&lt;5.75),1.8,IF(AND(D69&lt;1.4,G69&lt;0.356,F69&gt;=1.5,A69&lt;5.75),4.2,IF(AND(D69&gt;=1.4,G69&lt;0.356,F69&gt;=1.5,A69&lt;5.75),4.5,IF(AND(H69&gt;=11.218,A69&lt;5.05,G69&lt;0.586,F69&lt;1.5,A69&lt;5.75),1.225,IF(AND(G69&gt;=0.253,A69&gt;=5.05,G69&lt;0.586,F69&lt;1.5,A69&lt;5.75),1.3,IF(AND(B69&gt;=3.75,D69&lt;0.35,G69&gt;=0.586,F69&lt;1.5,A69&lt;5.75),1.567,IF(AND(B69&lt;2.85,D69&lt;1.35,D69&lt;1.65,A69&lt;7.1,A69&gt;=5.75),4.26,IF(AND(B69&gt;=2.85,D69&lt;1.35,D69&lt;1.65,A69&lt;7.1,A69&gt;=5.75),4.45,IF(AND(A69&lt;6.05,H69&lt;12.921,D69&gt;=1.65,A69&lt;7.1,A69&gt;=5.75),5.1,IF(AND(H69&gt;=15.338,H69&gt;=12.921,D69&gt;=1.65,A69&lt;7.1,A69&gt;=5.75),5.55,IF(AND(G69&lt;0.418,H69&lt;11.218,A69&lt;5.05,G69&lt;0.586,F69&lt;1.5,A69&lt;5.75),1.42,IF(AND(G69&gt;=0.418,H69&lt;11.218,A69&lt;5.05,G69&lt;0.586,F69&lt;1.5,A69&lt;5.75),1.3,IF(AND(H69&gt;=13.321,G69&lt;0.253,A69&gt;=5.05,G69&lt;0.586,F69&lt;1.5,A69&lt;5.75),1.7,IF(AND(H69&lt;6.089,B69&lt;3.75,D69&lt;0.35,G69&gt;=0.586,F69&lt;1.5,A69&lt;5.75),1.7,IF(AND(H69&gt;=6.089,B69&lt;3.75,D69&lt;0.35,G69&gt;=0.586,F69&lt;1.5,A69&lt;5.75),1.5,IF(AND(B69&lt;2.9,D69&lt;1.45,D69&gt;=1.35,D69&lt;1.65,A69&lt;7.1,A69&gt;=5.75),4.8,IF(AND(B69&gt;=2.9,D69&lt;1.45,D69&gt;=1.35,D69&lt;1.65,A69&lt;7.1,A69&gt;=5.75),4.475,IF(AND(B69&lt;2.5,D69&gt;=1.45,D69&gt;=1.35,D69&lt;1.65,A69&lt;7.1,A69&gt;=5.75),4.5,IF(AND(H69&lt;8.884,A69&gt;=6.05,H69&lt;12.921,D69&gt;=1.65,A69&lt;7.1,A69&gt;=5.75),5.4,IF(AND(A69&lt;6.3,H69&lt;15.338,H69&gt;=12.921,D69&gt;=1.65,A69&lt;7.1,A69&gt;=5.75),4.967,IF(AND(A69&gt;=6.3,H69&lt;15.338,H69&gt;=12.921,D69&gt;=1.65,A69&lt;7.1,A69&gt;=5.75),5.133,IF(AND(H69&lt;10.826,H69&lt;13.321,G69&lt;0.253,A69&gt;=5.05,G69&lt;0.586,F69&lt;1.5,A69&lt;5.75),1.5,IF(AND(H69&gt;=10.826,H69&lt;13.321,G69&lt;0.253,A69&gt;=5.05,G69&lt;0.586,F69&lt;1.5,A69&lt;5.75),1.4,IF(AND(H69&lt;7.47,B69&gt;=2.5,D69&gt;=1.45,D69&gt;=1.35,D69&lt;1.65,A69&lt;7.1,A69&gt;=5.75),5.1,IF(AND(H69&gt;=7.47,B69&gt;=2.5,D69&gt;=1.45,D69&gt;=1.35,D69&lt;1.65,A69&lt;7.1,A69&gt;=5.75),4.725,IF(AND(H69&lt;9.637,H69&gt;=8.884,A69&gt;=6.05,H69&lt;12.921,D69&gt;=1.65,A69&lt;7.1,A69&gt;=5.75),5.9,IF(AND(B69&lt;2.6,H69&gt;=9.637,H69&gt;=8.884,A69&gt;=6.05,H69&lt;12.921,D69&gt;=1.65,A69&lt;7.1,A69&gt;=5.75),5.8,IF(AND(B69&lt;2.75,B69&gt;=2.6,H69&gt;=9.637,H69&gt;=8.884,A69&gt;=6.05,H69&lt;12.921,D69&gt;=1.65,A69&lt;7.1,A69&gt;=5.75),5.3,IF(AND(D69&lt;2.25,B69&gt;=2.75,B69&gt;=2.6,H69&gt;=9.637,H69&gt;=8.884,A69&gt;=6.05,H69&lt;12.921,D69&gt;=1.65,A69&lt;7.1,A69&gt;=5.75),5.6,IF(AND(D69&gt;=2.25,B69&gt;=2.75,B69&gt;=2.6,H69&gt;=9.637,H69&gt;=8.884,A69&gt;=6.05,H69&lt;12.921,D69&gt;=1.65,A69&lt;7.1,A69&gt;=5.75),5.5,"shouldnthappen")))))))))))))))))))))))))))))))))</f>
        <v>4.5</v>
      </c>
      <c r="AW69" s="1" t="n">
        <f aca="false">IF(AND(G69&gt;=0.905,F69&lt;1.5),1.767,IF(AND(H69&gt;=16.674,F69&gt;=1.5),6.55,IF(AND(A69&lt;4.35,H69&lt;14.344,G69&lt;0.905,F69&lt;1.5),1.1,IF(AND(B69&lt;3.65,H69&gt;=14.344,G69&lt;0.905,F69&lt;1.5),1.5,IF(AND(B69&gt;=3.65,H69&gt;=14.344,G69&lt;0.905,F69&lt;1.5),1.65,IF(AND(B69&lt;2.6,F69&gt;=2.5,H69&lt;16.674,F69&gt;=1.5),4.5,IF(AND(D69&gt;=0.45,A69&gt;=4.35,H69&lt;14.344,G69&lt;0.905,F69&lt;1.5),1.65,IF(AND(D69&lt;1.15,A69&lt;5.9,F69&lt;2.5,H69&lt;16.674,F69&gt;=1.5),3.56,IF(AND(B69&lt;2.75,A69&gt;=5.9,F69&lt;2.5,H69&lt;16.674,F69&gt;=1.5),5,IF(AND(H69&lt;13.531,B69&gt;=2.75,A69&gt;=5.9,F69&lt;2.5,H69&lt;16.674,F69&gt;=1.5),4.333,IF(AND(B69&lt;3.2,G69&gt;=0.669,B69&gt;=2.6,F69&gt;=2.5,H69&lt;16.674,F69&gt;=1.5),5.08,IF(AND(B69&gt;=3.2,G69&gt;=0.669,B69&gt;=2.6,F69&gt;=2.5,H69&lt;16.674,F69&gt;=1.5),5.4,IF(AND(B69&lt;3.15,A69&lt;5.05,D69&lt;0.45,A69&gt;=4.35,H69&lt;14.344,G69&lt;0.905,F69&lt;1.5),1.45,IF(AND(A69&gt;=5.55,A69&gt;=5.05,D69&lt;0.45,A69&gt;=4.35,H69&lt;14.344,G69&lt;0.905,F69&lt;1.5),1.5,IF(AND(A69&lt;5.55,A69&lt;5.65,D69&gt;=1.15,A69&lt;5.9,F69&lt;2.5,H69&lt;16.674,F69&gt;=1.5),3.95,IF(AND(A69&gt;=5.55,A69&lt;5.65,D69&gt;=1.15,A69&lt;5.9,F69&lt;2.5,H69&lt;16.674,F69&gt;=1.5),3.82,IF(AND(G69&lt;0.39,A69&gt;=5.65,D69&gt;=1.15,A69&lt;5.9,F69&lt;2.5,H69&lt;16.674,F69&gt;=1.5),4.35,IF(AND(G69&gt;=0.39,A69&gt;=5.65,D69&gt;=1.15,A69&lt;5.9,F69&lt;2.5,H69&lt;16.674,F69&gt;=1.5),3.95,IF(AND(G69&lt;0.466,H69&gt;=13.531,B69&gt;=2.75,A69&gt;=5.9,F69&lt;2.5,H69&lt;16.674,F69&gt;=1.5),4.8,IF(AND(G69&gt;=0.466,H69&gt;=13.531,B69&gt;=2.75,A69&gt;=5.9,F69&lt;2.5,H69&lt;16.674,F69&gt;=1.5),4.7,IF(AND(H69&lt;10.144,D69&lt;2.05,G69&lt;0.669,B69&gt;=2.6,F69&gt;=2.5,H69&lt;16.674,F69&gt;=1.5),5.3,IF(AND(H69&gt;=10.144,D69&lt;2.05,G69&lt;0.669,B69&gt;=2.6,F69&gt;=2.5,H69&lt;16.674,F69&gt;=1.5),5.133,IF(AND(D69&gt;=2.45,D69&gt;=2.05,G69&lt;0.669,B69&gt;=2.6,F69&gt;=2.5,H69&lt;16.674,F69&gt;=1.5),5.9,IF(AND(B69&lt;3.25,B69&gt;=3.15,A69&lt;5.05,D69&lt;0.45,A69&gt;=4.35,H69&lt;14.344,G69&lt;0.905,F69&lt;1.5),1.2,IF(AND(B69&gt;=3.25,B69&gt;=3.15,A69&lt;5.05,D69&lt;0.45,A69&gt;=4.35,H69&lt;14.344,G69&lt;0.905,F69&lt;1.5),1.36,IF(AND(B69&gt;=3.8,A69&lt;5.55,A69&gt;=5.05,D69&lt;0.45,A69&gt;=4.35,H69&lt;14.344,G69&lt;0.905,F69&lt;1.5),1.3,IF(AND(G69&lt;0.05,B69&lt;3.8,A69&lt;5.55,A69&gt;=5.05,D69&lt;0.45,A69&gt;=4.35,H69&lt;14.344,G69&lt;0.905,F69&lt;1.5),1.4,IF(AND(G69&lt;0.107,G69&lt;0.395,D69&lt;2.45,D69&gt;=2.05,G69&lt;0.669,B69&gt;=2.6,F69&gt;=2.5,H69&lt;16.674,F69&gt;=1.5),5.667,IF(AND(G69&lt;0.537,G69&gt;=0.395,D69&lt;2.45,D69&gt;=2.05,G69&lt;0.669,B69&gt;=2.6,F69&gt;=2.5,H69&lt;16.674,F69&gt;=1.5),5.6,IF(AND(G69&gt;=0.537,G69&gt;=0.395,D69&lt;2.45,D69&gt;=2.05,G69&lt;0.669,B69&gt;=2.6,F69&gt;=2.5,H69&lt;16.674,F69&gt;=1.5),5.775,IF(AND(B69&lt;3.6,G69&gt;=0.05,B69&lt;3.8,A69&lt;5.55,A69&gt;=5.05,D69&lt;0.45,A69&gt;=4.35,H69&lt;14.344,G69&lt;0.905,F69&lt;1.5),1.475,IF(AND(B69&gt;=3.6,G69&gt;=0.05,B69&lt;3.8,A69&lt;5.55,A69&gt;=5.05,D69&lt;0.45,A69&gt;=4.35,H69&lt;14.344,G69&lt;0.905,F69&lt;1.5),1.5,IF(AND(G69&lt;0.312,G69&gt;=0.107,G69&lt;0.395,D69&lt;2.45,D69&gt;=2.05,G69&lt;0.669,B69&gt;=2.6,F69&gt;=2.5,H69&lt;16.674,F69&gt;=1.5),5.18,IF(AND(G69&gt;=0.312,G69&gt;=0.107,G69&lt;0.395,D69&lt;2.45,D69&gt;=2.05,G69&lt;0.669,B69&gt;=2.6,F69&gt;=2.5,H69&lt;16.674,F69&gt;=1.5),5.4,"shouldnthappen"))))))))))))))))))))))))))))))))))</f>
        <v>3.82</v>
      </c>
      <c r="AX69" s="1" t="n">
        <f aca="false">IF(AND(D69&gt;=1.3,B69&gt;=3.45),6.25,IF(AND(B69&lt;2.75,A69&lt;5.25,B69&lt;3.45),3.9,IF(AND(D69&lt;0.25,D69&lt;1.3,B69&gt;=3.45),1.16,IF(AND(A69&gt;=5.05,B69&gt;=2.75,A69&lt;5.25,B69&lt;3.45),1.7,IF(AND(D69&lt;0.7,F69&lt;2.5,A69&gt;=5.25,B69&lt;3.45),1.5,IF(AND(H69&gt;=16.284,F69&gt;=2.5,A69&gt;=5.25,B69&lt;3.45),6.6,IF(AND(G69&lt;0.123,D69&gt;=0.25,D69&lt;1.3,B69&gt;=3.45),1.3,IF(AND(A69&lt;4.5,A69&lt;5.05,B69&gt;=2.75,A69&lt;5.25,B69&lt;3.45),1.3,IF(AND(A69&lt;5.05,G69&gt;=0.123,D69&gt;=0.25,D69&lt;1.3,B69&gt;=3.45),1.6,IF(AND(B69&lt;3.15,A69&gt;=4.5,A69&lt;5.05,B69&gt;=2.75,A69&lt;5.25,B69&lt;3.45),1.54,IF(AND(B69&gt;=3.15,A69&gt;=4.5,A69&lt;5.05,B69&gt;=2.75,A69&lt;5.25,B69&lt;3.45),1.35,IF(AND(D69&gt;=1.4,A69&lt;5.9,D69&gt;=0.7,F69&lt;2.5,A69&gt;=5.25,B69&lt;3.45),4.5,IF(AND(D69&gt;=1.55,A69&gt;=5.9,D69&gt;=0.7,F69&lt;2.5,A69&gt;=5.25,B69&lt;3.45),4.95,IF(AND(G69&gt;=0.682,D69&gt;=2.05,H69&lt;16.284,F69&gt;=2.5,A69&gt;=5.25,B69&lt;3.45),5.26,IF(AND(A69&lt;5.4,A69&gt;=5.05,G69&gt;=0.123,D69&gt;=0.25,D69&lt;1.3,B69&gt;=3.45),1.64,IF(AND(A69&gt;=5.4,A69&gt;=5.05,G69&gt;=0.123,D69&gt;=0.25,D69&lt;1.3,B69&gt;=3.45),1.6,IF(AND(G69&lt;0.372,D69&lt;1.4,A69&lt;5.9,D69&gt;=0.7,F69&lt;2.5,A69&gt;=5.25,B69&lt;3.45),4.175,IF(AND(D69&lt;1.35,D69&lt;1.55,A69&gt;=5.9,D69&gt;=0.7,F69&lt;2.5,A69&gt;=5.25,B69&lt;3.45),4.2,IF(AND(B69&lt;2.35,G69&lt;0.596,D69&lt;2.05,H69&lt;16.284,F69&gt;=2.5,A69&gt;=5.25,B69&lt;3.45),5,IF(AND(G69&gt;=0.888,G69&gt;=0.596,D69&lt;2.05,H69&lt;16.284,F69&gt;=2.5,A69&gt;=5.25,B69&lt;3.45),4.8,IF(AND(A69&gt;=6.85,G69&lt;0.682,D69&gt;=2.05,H69&lt;16.284,F69&gt;=2.5,A69&gt;=5.25,B69&lt;3.45),5.4,IF(AND(A69&gt;=5.75,G69&gt;=0.372,D69&lt;1.4,A69&lt;5.9,D69&gt;=0.7,F69&lt;2.5,A69&gt;=5.25,B69&lt;3.45),3.933,IF(AND(A69&gt;=6.75,D69&gt;=1.35,D69&lt;1.55,A69&gt;=5.9,D69&gt;=0.7,F69&lt;2.5,A69&gt;=5.25,B69&lt;3.45),4.8,IF(AND(H69&lt;11.084,B69&gt;=2.35,G69&lt;0.596,D69&lt;2.05,H69&lt;16.284,F69&gt;=2.5,A69&gt;=5.25,B69&lt;3.45),5.3,IF(AND(H69&lt;8.435,G69&lt;0.888,G69&gt;=0.596,D69&lt;2.05,H69&lt;16.284,F69&gt;=2.5,A69&gt;=5.25,B69&lt;3.45),5.1,IF(AND(H69&gt;=8.435,G69&lt;0.888,G69&gt;=0.596,D69&lt;2.05,H69&lt;16.284,F69&gt;=2.5,A69&gt;=5.25,B69&lt;3.45),4.94,IF(AND(B69&lt;3.15,A69&lt;6.85,G69&lt;0.682,D69&gt;=2.05,H69&lt;16.284,F69&gt;=2.5,A69&gt;=5.25,B69&lt;3.45),5.6,IF(AND(B69&gt;=3.15,A69&lt;6.85,G69&lt;0.682,D69&gt;=2.05,H69&lt;16.284,F69&gt;=2.5,A69&gt;=5.25,B69&lt;3.45),5.74,IF(AND(G69&lt;0.572,A69&lt;5.75,G69&gt;=0.372,D69&lt;1.4,A69&lt;5.9,D69&gt;=0.7,F69&lt;2.5,A69&gt;=5.25,B69&lt;3.45),3.7,IF(AND(D69&lt;1.45,A69&lt;6.75,D69&gt;=1.35,D69&lt;1.55,A69&gt;=5.9,D69&gt;=0.7,F69&lt;2.5,A69&gt;=5.25,B69&lt;3.45),4.46,IF(AND(D69&gt;=1.45,A69&lt;6.75,D69&gt;=1.35,D69&lt;1.55,A69&gt;=5.9,D69&gt;=0.7,F69&lt;2.5,A69&gt;=5.25,B69&lt;3.45),4.567,IF(AND(H69&lt;12.532,H69&gt;=11.084,B69&gt;=2.35,G69&lt;0.596,D69&lt;2.05,H69&lt;16.284,F69&gt;=2.5,A69&gt;=5.25,B69&lt;3.45),5.8,IF(AND(H69&gt;=12.532,H69&gt;=11.084,B69&gt;=2.35,G69&lt;0.596,D69&lt;2.05,H69&lt;16.284,F69&gt;=2.5,A69&gt;=5.25,B69&lt;3.45),5.667,IF(AND(A69&gt;=5.65,G69&gt;=0.572,A69&lt;5.75,G69&gt;=0.372,D69&lt;1.4,A69&lt;5.9,D69&gt;=0.7,F69&lt;2.5,A69&gt;=5.25,B69&lt;3.45),4.2,IF(AND(G69&lt;0.862,A69&lt;5.65,G69&gt;=0.572,A69&lt;5.75,G69&gt;=0.372,D69&lt;1.4,A69&lt;5.9,D69&gt;=0.7,F69&lt;2.5,A69&gt;=5.25,B69&lt;3.45),3.9,IF(AND(G69&gt;=0.862,A69&lt;5.65,G69&gt;=0.572,A69&lt;5.75,G69&gt;=0.372,D69&lt;1.4,A69&lt;5.9,D69&gt;=0.7,F69&lt;2.5,A69&gt;=5.25,B69&lt;3.45),4,"shouldnthappen"))))))))))))))))))))))))))))))))))))</f>
        <v>4.5</v>
      </c>
      <c r="AY69" s="1" t="n">
        <f aca="false">IF(AND(H69&gt;=8.233,D69&gt;=0.8,A69&lt;5.55),3.525,IF(AND(B69&lt;2.9,H69&gt;=15.534,A69&gt;=5.55),4.8,IF(AND(H69&gt;=12.259,A69&lt;4.75,D69&lt;0.8,A69&lt;5.55),1.25,IF(AND(B69&gt;=3.85,A69&gt;=4.75,D69&lt;0.8,A69&lt;5.55),1.425,IF(AND(D69&lt;1.55,H69&lt;8.233,D69&gt;=0.8,A69&lt;5.55),3.975,IF(AND(D69&gt;=1.55,H69&lt;8.233,D69&gt;=0.8,A69&lt;5.55),4.5,IF(AND(D69&lt;0.65,D69&lt;1.7,H69&lt;15.534,A69&gt;=5.55),1.7,IF(AND(A69&gt;=7.05,D69&gt;=1.7,H69&lt;15.534,A69&gt;=5.55),6.3,IF(AND(B69&gt;=3.35,B69&gt;=2.9,H69&gt;=15.534,A69&gt;=5.55),5.4,IF(AND(B69&lt;3.1,H69&lt;12.259,A69&lt;4.75,D69&lt;0.8,A69&lt;5.55),1.367,IF(AND(B69&gt;=3.1,H69&lt;12.259,A69&lt;4.75,D69&lt;0.8,A69&lt;5.55),1.4,IF(AND(G69&gt;=0.905,B69&lt;3.85,A69&gt;=4.75,D69&lt;0.8,A69&lt;5.55),1.9,IF(AND(H69&lt;15.681,B69&lt;3.35,B69&gt;=2.9,H69&gt;=15.534,A69&gt;=5.55),5.8,IF(AND(H69&gt;=15.681,B69&lt;3.35,B69&gt;=2.9,H69&gt;=15.534,A69&gt;=5.55),5.7,IF(AND(H69&gt;=14.877,G69&lt;0.905,B69&lt;3.85,A69&gt;=4.75,D69&lt;0.8,A69&lt;5.55),1.3,IF(AND(D69&gt;=1.25,B69&lt;2.65,D69&gt;=0.65,D69&lt;1.7,H69&lt;15.534,A69&gt;=5.55),4.433,IF(AND(G69&gt;=0.622,B69&lt;3.15,A69&lt;7.05,D69&gt;=1.7,H69&lt;15.534,A69&gt;=5.55),5.08,IF(AND(H69&gt;=13.42,B69&gt;=3.15,A69&lt;7.05,D69&gt;=1.7,H69&lt;15.534,A69&gt;=5.55),5.1,IF(AND(G69&lt;0.265,H69&lt;14.877,G69&lt;0.905,B69&lt;3.85,A69&gt;=4.75,D69&lt;0.8,A69&lt;5.55),1.2,IF(AND(A69&lt;5.75,D69&lt;1.25,B69&lt;2.65,D69&gt;=0.65,D69&lt;1.7,H69&lt;15.534,A69&gt;=5.55),3.7,IF(AND(A69&gt;=5.75,D69&lt;1.25,B69&lt;2.65,D69&gt;=0.65,D69&lt;1.7,H69&lt;15.534,A69&gt;=5.55),4,IF(AND(G69&gt;=0.652,D69&lt;1.35,B69&gt;=2.65,D69&gt;=0.65,D69&lt;1.7,H69&lt;15.534,A69&gt;=5.55),3.6,IF(AND(H69&lt;7.47,D69&gt;=1.35,B69&gt;=2.65,D69&gt;=0.65,D69&lt;1.7,H69&lt;15.534,A69&gt;=5.55),5.1,IF(AND(H69&lt;10.914,G69&lt;0.622,B69&lt;3.15,A69&lt;7.05,D69&gt;=1.7,H69&lt;15.534,A69&gt;=5.55),5.36,IF(AND(H69&gt;=10.914,G69&lt;0.622,B69&lt;3.15,A69&lt;7.05,D69&gt;=1.7,H69&lt;15.534,A69&gt;=5.55),5.64,IF(AND(G69&gt;=0.657,H69&lt;13.42,B69&gt;=3.15,A69&lt;7.05,D69&gt;=1.7,H69&lt;15.534,A69&gt;=5.55),6,IF(AND(G69&gt;=0.782,G69&gt;=0.265,H69&lt;14.877,G69&lt;0.905,B69&lt;3.85,A69&gt;=4.75,D69&lt;0.8,A69&lt;5.55),1.48,IF(AND(H69&lt;11.286,G69&lt;0.652,D69&lt;1.35,B69&gt;=2.65,D69&gt;=0.65,D69&lt;1.7,H69&lt;15.534,A69&gt;=5.55),4.24,IF(AND(H69&gt;=11.286,G69&lt;0.652,D69&lt;1.35,B69&gt;=2.65,D69&gt;=0.65,D69&lt;1.7,H69&lt;15.534,A69&gt;=5.55),4.05,IF(AND(G69&lt;0.413,H69&gt;=7.47,D69&gt;=1.35,B69&gt;=2.65,D69&gt;=0.65,D69&lt;1.7,H69&lt;15.534,A69&gt;=5.55),5.1,IF(AND(H69&lt;11.325,G69&lt;0.657,H69&lt;13.42,B69&gt;=3.15,A69&lt;7.05,D69&gt;=1.7,H69&lt;15.534,A69&gt;=5.55),5.8,IF(AND(H69&gt;=11.325,G69&lt;0.657,H69&lt;13.42,B69&gt;=3.15,A69&lt;7.05,D69&gt;=1.7,H69&lt;15.534,A69&gt;=5.55),5.6,IF(AND(D69&gt;=0.35,G69&lt;0.782,G69&gt;=0.265,H69&lt;14.877,G69&lt;0.905,B69&lt;3.85,A69&gt;=4.75,D69&lt;0.8,A69&lt;5.55),1.633,IF(AND(B69&lt;2.85,G69&gt;=0.413,H69&gt;=7.47,D69&gt;=1.35,B69&gt;=2.65,D69&gt;=0.65,D69&lt;1.7,H69&lt;15.534,A69&gt;=5.55),4.6,IF(AND(D69&lt;0.15,D69&lt;0.35,G69&lt;0.782,G69&gt;=0.265,H69&lt;14.877,G69&lt;0.905,B69&lt;3.85,A69&gt;=4.75,D69&lt;0.8,A69&lt;5.55),1.5,IF(AND(D69&gt;=0.15,D69&lt;0.35,G69&lt;0.782,G69&gt;=0.265,H69&lt;14.877,G69&lt;0.905,B69&lt;3.85,A69&gt;=4.75,D69&lt;0.8,A69&lt;5.55),1.543,IF(AND(A69&gt;=6.8,B69&gt;=2.85,G69&gt;=0.413,H69&gt;=7.47,D69&gt;=1.35,B69&gt;=2.65,D69&gt;=0.65,D69&lt;1.7,H69&lt;15.534,A69&gt;=5.55),4.9,IF(AND(H69&lt;13.531,A69&lt;6.8,B69&gt;=2.85,G69&gt;=0.413,H69&gt;=7.47,D69&gt;=1.35,B69&gt;=2.65,D69&gt;=0.65,D69&lt;1.7,H69&lt;15.534,A69&gt;=5.55),4.5,IF(AND(H69&gt;=13.531,A69&lt;6.8,B69&gt;=2.85,G69&gt;=0.413,H69&gt;=7.47,D69&gt;=1.35,B69&gt;=2.65,D69&gt;=0.65,D69&lt;1.7,H69&lt;15.534,A69&gt;=5.55),4.7,"shouldnthappen")))))))))))))))))))))))))))))))))))))))</f>
        <v>5.1</v>
      </c>
      <c r="AZ69" s="1" t="n">
        <f aca="false">IF(AND(H69&gt;=15.371,B69&gt;=3.35),5.4,IF(AND(G69&gt;=0.851,H69&gt;=15.244,B69&lt;3.35),4.75,IF(AND(F69&gt;=2,H69&lt;15.371,B69&gt;=3.35),5.6,IF(AND(B69&lt;2.75,A69&lt;5.15,H69&lt;15.244,B69&lt;3.35),3.42,IF(AND(A69&gt;=7.25,G69&lt;0.851,H69&gt;=15.244,B69&lt;3.35),6.6,IF(AND(A69&lt;4.45,B69&gt;=2.75,A69&lt;5.15,H69&lt;15.244,B69&lt;3.35),1.1,IF(AND(G69&lt;0.527,A69&lt;7.25,G69&lt;0.851,H69&gt;=15.244,B69&lt;3.35),5.08,IF(AND(G69&gt;=0.527,A69&lt;7.25,G69&lt;0.851,H69&gt;=15.244,B69&lt;3.35),5.8,IF(AND(D69&gt;=0.35,B69&lt;3.7,F69&lt;2,H69&lt;15.371,B69&gt;=3.35),1.55,IF(AND(H69&lt;6.542,B69&gt;=3.7,F69&lt;2,H69&lt;15.371,B69&gt;=3.35),1.9,IF(AND(B69&lt;3.25,A69&gt;=4.45,B69&gt;=2.75,A69&lt;5.15,H69&lt;15.244,B69&lt;3.35),1.46,IF(AND(B69&gt;=3.25,A69&gt;=4.45,B69&gt;=2.75,A69&lt;5.15,H69&lt;15.244,B69&lt;3.35),1.7,IF(AND(H69&lt;13.654,B69&gt;=2.95,D69&lt;1.45,A69&gt;=5.15,H69&lt;15.244,B69&lt;3.35),4.3,IF(AND(H69&gt;=13.654,B69&gt;=2.95,D69&lt;1.45,A69&gt;=5.15,H69&lt;15.244,B69&lt;3.35),4.625,IF(AND(F69&gt;=2.5,D69&lt;1.75,D69&gt;=1.45,A69&gt;=5.15,H69&lt;15.244,B69&lt;3.35),5.3,IF(AND(G69&gt;=0.853,D69&gt;=1.75,D69&gt;=1.45,A69&gt;=5.15,H69&lt;15.244,B69&lt;3.35),5.15,IF(AND(D69&gt;=0.25,D69&lt;0.35,B69&lt;3.7,F69&lt;2,H69&lt;15.371,B69&gt;=3.35),1.3,IF(AND(B69&lt;3.85,H69&gt;=6.542,B69&gt;=3.7,F69&lt;2,H69&lt;15.371,B69&gt;=3.35),1.633,IF(AND(H69&lt;7.02,H69&lt;10.688,B69&lt;2.95,D69&lt;1.45,A69&gt;=5.15,H69&lt;15.244,B69&lt;3.35),3.98,IF(AND(G69&lt;0.338,H69&gt;=10.688,B69&lt;2.95,D69&lt;1.45,A69&gt;=5.15,H69&lt;15.244,B69&lt;3.35),4.22,IF(AND(G69&gt;=0.338,H69&gt;=10.688,B69&lt;2.95,D69&lt;1.45,A69&gt;=5.15,H69&lt;15.244,B69&lt;3.35),3.9,IF(AND(B69&lt;2.75,F69&lt;2.5,D69&lt;1.75,D69&gt;=1.45,A69&gt;=5.15,H69&lt;15.244,B69&lt;3.35),5.1,IF(AND(B69&gt;=2.75,F69&lt;2.5,D69&lt;1.75,D69&gt;=1.45,A69&gt;=5.15,H69&lt;15.244,B69&lt;3.35),4.74,IF(AND(A69&gt;=7,G69&lt;0.853,D69&gt;=1.75,D69&gt;=1.45,A69&gt;=5.15,H69&lt;15.244,B69&lt;3.35),6.5,IF(AND(G69&gt;=0.934,D69&lt;0.25,D69&lt;0.35,B69&lt;3.7,F69&lt;2,H69&lt;15.371,B69&gt;=3.35),1.7,IF(AND(D69&lt;0.25,B69&gt;=3.85,H69&gt;=6.542,B69&gt;=3.7,F69&lt;2,H69&lt;15.371,B69&gt;=3.35),1.5,IF(AND(D69&gt;=0.25,B69&gt;=3.85,H69&gt;=6.542,B69&gt;=3.7,F69&lt;2,H69&lt;15.371,B69&gt;=3.35),1.4,IF(AND(B69&lt;2.5,H69&gt;=7.02,H69&lt;10.688,B69&lt;2.95,D69&lt;1.45,A69&gt;=5.15,H69&lt;15.244,B69&lt;3.35),3.8,IF(AND(G69&gt;=0.74,A69&lt;7,G69&lt;0.853,D69&gt;=1.75,D69&gt;=1.45,A69&gt;=5.15,H69&lt;15.244,B69&lt;3.35),6,IF(AND(G69&gt;=0.61,G69&lt;0.934,D69&lt;0.25,D69&lt;0.35,B69&lt;3.7,F69&lt;2,H69&lt;15.371,B69&gt;=3.35),1.5,IF(AND(D69&lt;1.15,B69&gt;=2.5,H69&gt;=7.02,H69&lt;10.688,B69&lt;2.95,D69&lt;1.45,A69&gt;=5.15,H69&lt;15.244,B69&lt;3.35),3.5,IF(AND(D69&gt;=1.15,B69&gt;=2.5,H69&gt;=7.02,H69&lt;10.688,B69&lt;2.95,D69&lt;1.45,A69&gt;=5.15,H69&lt;15.244,B69&lt;3.35),3.6,IF(AND(G69&gt;=0.626,G69&lt;0.74,A69&lt;7,G69&lt;0.853,D69&gt;=1.75,D69&gt;=1.45,A69&gt;=5.15,H69&lt;15.244,B69&lt;3.35),4.9,IF(AND(H69&lt;13.641,G69&lt;0.61,G69&lt;0.934,D69&lt;0.25,D69&lt;0.35,B69&lt;3.7,F69&lt;2,H69&lt;15.371,B69&gt;=3.35),1.425,IF(AND(H69&gt;=13.641,G69&lt;0.61,G69&lt;0.934,D69&lt;0.25,D69&lt;0.35,B69&lt;3.7,F69&lt;2,H69&lt;15.371,B69&gt;=3.35),1.3,IF(AND(B69&lt;3.05,G69&lt;0.626,G69&lt;0.74,A69&lt;7,G69&lt;0.853,D69&gt;=1.75,D69&gt;=1.45,A69&gt;=5.15,H69&lt;15.244,B69&lt;3.35),5.475,IF(AND(B69&gt;=3.05,G69&lt;0.626,G69&lt;0.74,A69&lt;7,G69&lt;0.853,D69&gt;=1.75,D69&gt;=1.45,A69&gt;=5.15,H69&lt;15.244,B69&lt;3.35),5.633,"shouldnthappen")))))))))))))))))))))))))))))))))))))</f>
        <v>4.74</v>
      </c>
      <c r="BA69" s="1" t="n">
        <f aca="false">IF(AND(F69&gt;=2,B69&gt;=3.4),6.1,IF(AND(B69&lt;2.75,A69&lt;5.15,B69&lt;3.4),3.225,IF(AND(G69&gt;=0.821,F69&lt;2,B69&gt;=3.4),1.9,IF(AND(B69&gt;=3.2,B69&gt;=2.75,A69&lt;5.15,B69&lt;3.4),1.7,IF(AND(A69&lt;4.8,G69&lt;0.821,F69&lt;2,B69&gt;=3.4),1,IF(AND(G69&gt;=0.446,B69&lt;3.2,B69&gt;=2.75,A69&lt;5.15,B69&lt;3.4),1.1,IF(AND(G69&lt;0.356,D69&lt;1.45,A69&lt;6.25,A69&gt;=5.15,B69&lt;3.4),4.32,IF(AND(G69&lt;0.591,D69&gt;=1.45,A69&lt;6.25,A69&gt;=5.15,B69&lt;3.4),4.6,IF(AND(D69&lt;1.75,G69&lt;0.597,A69&gt;=6.25,A69&gt;=5.15,B69&lt;3.4),4.86,IF(AND(H69&gt;=16.472,G69&gt;=0.597,A69&gt;=6.25,A69&gt;=5.15,B69&lt;3.4),6.6,IF(AND(G69&lt;0.063,G69&lt;0.446,B69&lt;3.2,B69&gt;=2.75,A69&lt;5.15,B69&lt;3.4),1.4,IF(AND(A69&gt;=5.95,G69&gt;=0.356,D69&lt;1.45,A69&lt;6.25,A69&gt;=5.15,B69&lt;3.4),4.6,IF(AND(B69&gt;=2.9,G69&gt;=0.591,D69&gt;=1.45,A69&lt;6.25,A69&gt;=5.15,B69&lt;3.4),4.867,IF(AND(D69&gt;=2.4,H69&lt;16.472,G69&gt;=0.597,A69&gt;=6.25,A69&gt;=5.15,B69&lt;3.4),6,IF(AND(A69&lt;5.45,B69&gt;=3.85,A69&gt;=4.8,G69&lt;0.821,F69&lt;2,B69&gt;=3.4),1.3,IF(AND(A69&gt;=5.45,B69&gt;=3.85,A69&gt;=4.8,G69&lt;0.821,F69&lt;2,B69&gt;=3.4),1.45,IF(AND(H69&lt;14.273,G69&gt;=0.063,G69&lt;0.446,B69&lt;3.2,B69&gt;=2.75,A69&lt;5.15,B69&lt;3.4),1.5,IF(AND(H69&gt;=14.273,G69&gt;=0.063,G69&lt;0.446,B69&lt;3.2,B69&gt;=2.75,A69&lt;5.15,B69&lt;3.4),1.6,IF(AND(G69&gt;=0.572,A69&lt;5.95,G69&gt;=0.356,D69&lt;1.45,A69&lt;6.25,A69&gt;=5.15,B69&lt;3.4),3.9,IF(AND(G69&lt;0.827,B69&lt;2.9,G69&gt;=0.591,D69&gt;=1.45,A69&lt;6.25,A69&gt;=5.15,B69&lt;3.4),4.9,IF(AND(G69&gt;=0.827,B69&lt;2.9,G69&gt;=0.591,D69&gt;=1.45,A69&lt;6.25,A69&gt;=5.15,B69&lt;3.4),5.1,IF(AND(A69&gt;=7.2,B69&lt;3.05,D69&gt;=1.75,G69&lt;0.597,A69&gt;=6.25,A69&gt;=5.15,B69&lt;3.4),6.7,IF(AND(G69&lt;0.353,B69&gt;=3.05,D69&gt;=1.75,G69&lt;0.597,A69&gt;=6.25,A69&gt;=5.15,B69&lt;3.4),5.22,IF(AND(G69&gt;=0.353,B69&gt;=3.05,D69&gt;=1.75,G69&lt;0.597,A69&gt;=6.25,A69&gt;=5.15,B69&lt;3.4),5.65,IF(AND(A69&lt;6.55,D69&lt;2.4,H69&lt;16.472,G69&gt;=0.597,A69&gt;=6.25,A69&gt;=5.15,B69&lt;3.4),5.033,IF(AND(H69&lt;12.719,G69&lt;0.385,B69&lt;3.85,A69&gt;=4.8,G69&lt;0.821,F69&lt;2,B69&gt;=3.4),1.54,IF(AND(H69&gt;=12.719,G69&lt;0.385,B69&lt;3.85,A69&gt;=4.8,G69&lt;0.821,F69&lt;2,B69&gt;=3.4),1.3,IF(AND(B69&lt;3.6,G69&gt;=0.385,B69&lt;3.85,A69&gt;=4.8,G69&lt;0.821,F69&lt;2,B69&gt;=3.4),1.325,IF(AND(B69&gt;=3.6,G69&gt;=0.385,B69&lt;3.85,A69&gt;=4.8,G69&lt;0.821,F69&lt;2,B69&gt;=3.4),1.55,IF(AND(D69&lt;1.05,G69&lt;0.572,A69&lt;5.95,G69&gt;=0.356,D69&lt;1.45,A69&lt;6.25,A69&gt;=5.15,B69&lt;3.4),3.633,IF(AND(D69&gt;=2.15,A69&lt;7.2,B69&lt;3.05,D69&gt;=1.75,G69&lt;0.597,A69&gt;=6.25,A69&gt;=5.15,B69&lt;3.4),5.667,IF(AND(H69&lt;13.094,A69&gt;=6.55,D69&lt;2.4,H69&lt;16.472,G69&gt;=0.597,A69&gt;=6.25,A69&gt;=5.15,B69&lt;3.4),5.2,IF(AND(D69&lt;1.15,D69&gt;=1.05,G69&lt;0.572,A69&lt;5.95,G69&gt;=0.356,D69&lt;1.45,A69&lt;6.25,A69&gt;=5.15,B69&lt;3.4),3.8,IF(AND(D69&gt;=1.15,D69&gt;=1.05,G69&lt;0.572,A69&lt;5.95,G69&gt;=0.356,D69&lt;1.45,A69&lt;6.25,A69&gt;=5.15,B69&lt;3.4),3.9,IF(AND(G69&gt;=0.487,D69&lt;2.15,A69&lt;7.2,B69&lt;3.05,D69&gt;=1.75,G69&lt;0.597,A69&gt;=6.25,A69&gt;=5.15,B69&lt;3.4),5.8,IF(AND(A69&lt;6.8,H69&gt;=13.094,A69&gt;=6.55,D69&lt;2.4,H69&lt;16.472,G69&gt;=0.597,A69&gt;=6.25,A69&gt;=5.15,B69&lt;3.4),4.52,IF(AND(A69&gt;=6.8,H69&gt;=13.094,A69&gt;=6.55,D69&lt;2.4,H69&lt;16.472,G69&gt;=0.597,A69&gt;=6.25,A69&gt;=5.15,B69&lt;3.4),4.75,IF(AND(B69&lt;2.95,G69&lt;0.487,D69&lt;2.15,A69&lt;7.2,B69&lt;3.05,D69&gt;=1.75,G69&lt;0.597,A69&gt;=6.25,A69&gt;=5.15,B69&lt;3.4),5.6,IF(AND(B69&gt;=2.95,G69&lt;0.487,D69&lt;2.15,A69&lt;7.2,B69&lt;3.05,D69&gt;=1.75,G69&lt;0.597,A69&gt;=6.25,A69&gt;=5.15,B69&lt;3.4),5.5,"shouldnthappen")))))))))))))))))))))))))))))))))))))))</f>
        <v>4.6</v>
      </c>
      <c r="BB69" s="1" t="n">
        <f aca="false">IF(AND(A69&lt;4.35,B69&lt;3.25,F69&lt;1.5),1.1,IF(AND(H69&lt;14.005,A69&gt;=4.35,B69&lt;3.25,F69&lt;1.5),1.3,IF(AND(H69&gt;=14.005,A69&gt;=4.35,B69&lt;3.25,F69&lt;1.5),1.6,IF(AND(G69&gt;=0.905,A69&lt;5.15,B69&gt;=3.25,F69&lt;1.5),1.9,IF(AND(B69&lt;3.45,A69&gt;=5.15,B69&gt;=3.25,F69&lt;1.5),1.6,IF(AND(F69&gt;=2.5,D69&gt;=1.35,D69&lt;1.75,F69&gt;=1.5),4.867,IF(AND(A69&gt;=7.05,D69&gt;=2.05,D69&gt;=1.75,F69&gt;=1.5),6.35,IF(AND(D69&gt;=0.4,G69&lt;0.905,A69&lt;5.15,B69&gt;=3.25,F69&lt;1.5),1.65,IF(AND(B69&lt;3.6,B69&gt;=3.45,A69&gt;=5.15,B69&gt;=3.25,F69&lt;1.5),1.35,IF(AND(H69&lt;6.808,H69&lt;9.386,D69&lt;1.35,D69&lt;1.75,F69&gt;=1.5),4.05,IF(AND(H69&gt;=6.808,H69&lt;9.386,D69&lt;1.35,D69&lt;1.75,F69&gt;=1.5),3.46,IF(AND(B69&lt;2.45,F69&lt;2.5,D69&gt;=1.35,D69&lt;1.75,F69&gt;=1.5),4.5,IF(AND(H69&gt;=13.115,D69&lt;1.95,D69&lt;2.05,D69&gt;=1.75,F69&gt;=1.5),4.85,IF(AND(G69&lt;0.196,D69&gt;=1.95,D69&lt;2.05,D69&gt;=1.75,F69&gt;=1.5),6.7,IF(AND(G69&gt;=0.196,D69&gt;=1.95,D69&lt;2.05,D69&gt;=1.75,F69&gt;=1.5),5.12,IF(AND(H69&lt;10.925,D69&lt;0.4,G69&lt;0.905,A69&lt;5.15,B69&gt;=3.25,F69&lt;1.5),1.4,IF(AND(H69&gt;=10.925,D69&lt;0.4,G69&lt;0.905,A69&lt;5.15,B69&gt;=3.25,F69&lt;1.5),1.45,IF(AND(H69&lt;14.096,B69&gt;=3.6,B69&gt;=3.45,A69&gt;=5.15,B69&gt;=3.25,F69&lt;1.5),1.42,IF(AND(H69&gt;=14.096,B69&gt;=3.6,B69&gt;=3.45,A69&gt;=5.15,B69&gt;=3.25,F69&lt;1.5),1.7,IF(AND(B69&lt;2.45,D69&lt;1.15,H69&gt;=9.386,D69&lt;1.35,D69&lt;1.75,F69&gt;=1.5),3.6,IF(AND(B69&gt;=2.45,D69&lt;1.15,H69&gt;=9.386,D69&lt;1.35,D69&lt;1.75,F69&gt;=1.5),3.9,IF(AND(G69&lt;0.246,D69&gt;=1.15,H69&gt;=9.386,D69&lt;1.35,D69&lt;1.75,F69&gt;=1.5),4.4,IF(AND(B69&lt;2.75,B69&gt;=2.45,F69&lt;2.5,D69&gt;=1.35,D69&lt;1.75,F69&gt;=1.5),5.1,IF(AND(H69&lt;11.084,H69&lt;13.115,D69&lt;1.95,D69&lt;2.05,D69&gt;=1.75,F69&gt;=1.5),5.35,IF(AND(H69&gt;=11.084,H69&lt;13.115,D69&lt;1.95,D69&lt;2.05,D69&gt;=1.75,F69&gt;=1.5),5.7,IF(AND(H69&lt;15.52,D69&lt;2.25,A69&lt;7.05,D69&gt;=2.05,D69&gt;=1.75,F69&gt;=1.5),5.45,IF(AND(H69&gt;=15.52,D69&lt;2.25,A69&lt;7.05,D69&gt;=2.05,D69&gt;=1.75,F69&gt;=1.5),5.725,IF(AND(G69&gt;=0.775,D69&gt;=2.25,A69&lt;7.05,D69&gt;=2.05,D69&gt;=1.75,F69&gt;=1.5),5.2,IF(AND(D69&lt;1.25,G69&gt;=0.246,D69&gt;=1.15,H69&gt;=9.386,D69&lt;1.35,D69&lt;1.75,F69&gt;=1.5),4.05,IF(AND(A69&lt;5.85,B69&gt;=2.75,B69&gt;=2.45,F69&lt;2.5,D69&gt;=1.35,D69&lt;1.75,F69&gt;=1.5),4.5,IF(AND(B69&lt;3.3,G69&lt;0.775,D69&gt;=2.25,A69&lt;7.05,D69&gt;=2.05,D69&gt;=1.75,F69&gt;=1.5),5.64,IF(AND(B69&gt;=3.3,G69&lt;0.775,D69&gt;=2.25,A69&lt;7.05,D69&gt;=2.05,D69&gt;=1.75,F69&gt;=1.5),5.6,IF(AND(A69&lt;5.9,D69&gt;=1.25,G69&gt;=0.246,D69&gt;=1.15,H69&gt;=9.386,D69&lt;1.35,D69&lt;1.75,F69&gt;=1.5),4.2,IF(AND(A69&gt;=5.9,D69&gt;=1.25,G69&gt;=0.246,D69&gt;=1.15,H69&gt;=9.386,D69&lt;1.35,D69&lt;1.75,F69&gt;=1.5),4,IF(AND(G69&gt;=0.437,A69&gt;=5.85,B69&gt;=2.75,B69&gt;=2.45,F69&lt;2.5,D69&gt;=1.35,D69&lt;1.75,F69&gt;=1.5),4.75,IF(AND(H69&lt;9.446,G69&lt;0.437,A69&gt;=5.85,B69&gt;=2.75,B69&gt;=2.45,F69&lt;2.5,D69&gt;=1.35,D69&lt;1.75,F69&gt;=1.5),4.6,IF(AND(H69&gt;=9.446,G69&lt;0.437,A69&gt;=5.85,B69&gt;=2.75,B69&gt;=2.45,F69&lt;2.5,D69&gt;=1.35,D69&lt;1.75,F69&gt;=1.5),4.7,"shouldnthappen")))))))))))))))))))))))))))))))))))))</f>
        <v>4.5</v>
      </c>
      <c r="BC69" s="1" t="n">
        <f aca="false">IF(AND(G69&gt;=0.905,F69&lt;1.5),1.65,IF(AND(D69&gt;=0.45,G69&lt;0.905,F69&lt;1.5),1.65,IF(AND(A69&lt;5.15,D69&lt;1.55,F69&gt;=1.5),3.225,IF(AND(F69&gt;=2.5,A69&gt;=5.15,D69&lt;1.55,F69&gt;=1.5),5.05,IF(AND(H69&lt;5.767,A69&lt;7.05,D69&gt;=1.55,F69&gt;=1.5),4.5,IF(AND(D69&lt;1.7,A69&gt;=7.05,D69&gt;=1.55,F69&gt;=1.5),5.8,IF(AND(A69&gt;=5.3,G69&lt;0.207,D69&lt;0.45,G69&lt;0.905,F69&lt;1.5),1.3,IF(AND(D69&gt;=0.35,G69&gt;=0.207,D69&lt;0.45,G69&lt;0.905,F69&lt;1.5),1.5,IF(AND(G69&lt;0.155,D69&gt;=1.7,A69&gt;=7.05,D69&gt;=1.55,F69&gt;=1.5),6.7,IF(AND(G69&gt;=0.155,D69&gt;=1.7,A69&gt;=7.05,D69&gt;=1.55,F69&gt;=1.5),6.34,IF(AND(G69&lt;0.05,A69&lt;5.3,G69&lt;0.207,D69&lt;0.45,G69&lt;0.905,F69&lt;1.5),1.4,IF(AND(G69&gt;=0.05,A69&lt;5.3,G69&lt;0.207,D69&lt;0.45,G69&lt;0.905,F69&lt;1.5),1.5,IF(AND(A69&lt;4.5,D69&lt;0.35,G69&gt;=0.207,D69&lt;0.45,G69&lt;0.905,F69&lt;1.5),1.3,IF(AND(G69&lt;0.308,A69&lt;6.2,F69&lt;2.5,A69&gt;=5.15,D69&lt;1.55,F69&gt;=1.5),4.5,IF(AND(D69&lt;1.35,A69&gt;=6.2,F69&lt;2.5,A69&gt;=5.15,D69&lt;1.55,F69&gt;=1.5),4.367,IF(AND(D69&lt;1.85,A69&lt;6.15,H69&gt;=5.767,A69&lt;7.05,D69&gt;=1.55,F69&gt;=1.5),4.933,IF(AND(G69&gt;=0.558,A69&gt;=4.5,D69&lt;0.35,G69&gt;=0.207,D69&lt;0.45,G69&lt;0.905,F69&lt;1.5),1.5,IF(AND(H69&gt;=13.383,G69&gt;=0.308,A69&lt;6.2,F69&lt;2.5,A69&gt;=5.15,D69&lt;1.55,F69&gt;=1.5),4.7,IF(AND(H69&gt;=12.206,D69&gt;=1.35,A69&gt;=6.2,F69&lt;2.5,A69&gt;=5.15,D69&lt;1.55,F69&gt;=1.5),4.575,IF(AND(A69&lt;5.7,D69&gt;=1.85,A69&lt;6.15,H69&gt;=5.767,A69&lt;7.05,D69&gt;=1.55,F69&gt;=1.5),4.9,IF(AND(A69&gt;=5.7,D69&gt;=1.85,A69&lt;6.15,H69&gt;=5.767,A69&lt;7.05,D69&gt;=1.55,F69&gt;=1.5),5.1,IF(AND(G69&lt;0.079,G69&lt;0.364,A69&gt;=6.15,H69&gt;=5.767,A69&lt;7.05,D69&gt;=1.55,F69&gt;=1.5),5.6,IF(AND(G69&gt;=0.079,G69&lt;0.364,A69&gt;=6.15,H69&gt;=5.767,A69&lt;7.05,D69&gt;=1.55,F69&gt;=1.5),5.25,IF(AND(G69&gt;=0.447,G69&lt;0.558,A69&gt;=4.5,D69&lt;0.35,G69&gt;=0.207,D69&lt;0.45,G69&lt;0.905,F69&lt;1.5),1.3,IF(AND(B69&gt;=2.95,H69&lt;13.383,G69&gt;=0.308,A69&lt;6.2,F69&lt;2.5,A69&gt;=5.15,D69&lt;1.55,F69&gt;=1.5),4.6,IF(AND(B69&lt;2.65,H69&lt;12.206,D69&gt;=1.35,A69&gt;=6.2,F69&lt;2.5,A69&gt;=5.15,D69&lt;1.55,F69&gt;=1.5),4.9,IF(AND(D69&lt;2.45,A69&lt;6.6,G69&gt;=0.364,A69&gt;=6.15,H69&gt;=5.767,A69&lt;7.05,D69&gt;=1.55,F69&gt;=1.5),5.6,IF(AND(D69&gt;=2.45,A69&lt;6.6,G69&gt;=0.364,A69&gt;=6.15,H69&gt;=5.767,A69&lt;7.05,D69&gt;=1.55,F69&gt;=1.5),6,IF(AND(H69&lt;12.921,A69&gt;=6.6,G69&gt;=0.364,A69&gt;=6.15,H69&gt;=5.767,A69&lt;7.05,D69&gt;=1.55,F69&gt;=1.5),5.725,IF(AND(H69&gt;=12.921,A69&gt;=6.6,G69&gt;=0.364,A69&gt;=6.15,H69&gt;=5.767,A69&lt;7.05,D69&gt;=1.55,F69&gt;=1.5),5.367,IF(AND(B69&lt;3.15,G69&lt;0.447,G69&lt;0.558,A69&gt;=4.5,D69&lt;0.35,G69&gt;=0.207,D69&lt;0.45,G69&lt;0.905,F69&lt;1.5),1.5,IF(AND(B69&gt;=3.15,G69&lt;0.447,G69&lt;0.558,A69&gt;=4.5,D69&lt;0.35,G69&gt;=0.207,D69&lt;0.45,G69&lt;0.905,F69&lt;1.5),1.36,IF(AND(B69&gt;=2.85,B69&lt;2.95,H69&lt;13.383,G69&gt;=0.308,A69&lt;6.2,F69&lt;2.5,A69&gt;=5.15,D69&lt;1.55,F69&gt;=1.5),3.6,IF(AND(H69&lt;9.446,B69&gt;=2.65,H69&lt;12.206,D69&gt;=1.35,A69&gt;=6.2,F69&lt;2.5,A69&gt;=5.15,D69&lt;1.55,F69&gt;=1.5),4.6,IF(AND(H69&gt;=9.446,B69&gt;=2.65,H69&lt;12.206,D69&gt;=1.35,A69&gt;=6.2,F69&lt;2.5,A69&gt;=5.15,D69&lt;1.55,F69&gt;=1.5),4.7,IF(AND(D69&lt;1.2,B69&lt;2.85,B69&lt;2.95,H69&lt;13.383,G69&gt;=0.308,A69&lt;6.2,F69&lt;2.5,A69&gt;=5.15,D69&lt;1.55,F69&gt;=1.5),3.75,IF(AND(G69&lt;0.356,D69&gt;=1.2,B69&lt;2.85,B69&lt;2.95,H69&lt;13.383,G69&gt;=0.308,A69&lt;6.2,F69&lt;2.5,A69&gt;=5.15,D69&lt;1.55,F69&gt;=1.5),4.2,IF(AND(G69&gt;=0.356,D69&gt;=1.2,B69&lt;2.85,B69&lt;2.95,H69&lt;13.383,G69&gt;=0.308,A69&lt;6.2,F69&lt;2.5,A69&gt;=5.15,D69&lt;1.55,F69&gt;=1.5),3.96,"shouldnthappen"))))))))))))))))))))))))))))))))))))))</f>
        <v>4.5</v>
      </c>
      <c r="BD69" s="1" t="n">
        <f aca="false">IF(AND(B69&lt;2.7,A69&lt;5.3,B69&lt;3.15),3.42,IF(AND(F69&lt;2.5,A69&gt;=5.85,B69&gt;=3.15),4.7,IF(AND(A69&lt;4.35,B69&gt;=2.7,A69&lt;5.3,B69&lt;3.15),1.1,IF(AND(A69&gt;=4.35,B69&gt;=2.7,A69&lt;5.3,B69&lt;3.15),1.42,IF(AND(A69&gt;=7.05,F69&gt;=2.5,A69&gt;=5.3,B69&lt;3.15),6.067,IF(AND(D69&gt;=0.45,A69&lt;5.05,A69&lt;5.85,B69&gt;=3.15),1.6,IF(AND(B69&lt;3.35,A69&gt;=5.05,A69&lt;5.85,B69&gt;=3.15),1.7,IF(AND(A69&gt;=6.85,F69&gt;=2.5,A69&gt;=5.85,B69&gt;=3.15),6.22,IF(AND(D69&lt;1.25,D69&lt;1.35,F69&lt;2.5,A69&gt;=5.3,B69&lt;3.15),4.033,IF(AND(D69&gt;=1.25,D69&lt;1.35,F69&lt;2.5,A69&gt;=5.3,B69&lt;3.15),4.233,IF(AND(A69&lt;6.05,D69&gt;=1.35,F69&lt;2.5,A69&gt;=5.3,B69&lt;3.15),5.1,IF(AND(H69&gt;=13.29,A69&lt;7.05,F69&gt;=2.5,A69&gt;=5.3,B69&lt;3.15),4.96,IF(AND(G69&gt;=0.858,D69&lt;0.45,A69&lt;5.05,A69&lt;5.85,B69&gt;=3.15),1.3,IF(AND(D69&gt;=0.35,B69&gt;=3.35,A69&gt;=5.05,A69&lt;5.85,B69&gt;=3.15),1.4,IF(AND(B69&lt;3.25,A69&lt;6.85,F69&gt;=2.5,A69&gt;=5.85,B69&gt;=3.15),5.233,IF(AND(A69&gt;=6.8,A69&gt;=6.05,D69&gt;=1.35,F69&lt;2.5,A69&gt;=5.3,B69&lt;3.15),4.9,IF(AND(G69&gt;=0.622,H69&lt;13.29,A69&lt;7.05,F69&gt;=2.5,A69&gt;=5.3,B69&lt;3.15),5.067,IF(AND(H69&lt;8.834,G69&lt;0.858,D69&lt;0.45,A69&lt;5.05,A69&lt;5.85,B69&gt;=3.15),1.4,IF(AND(G69&lt;0.774,B69&gt;=3.25,A69&lt;6.85,F69&gt;=2.5,A69&gt;=5.85,B69&gt;=3.15),5.8,IF(AND(G69&gt;=0.774,B69&gt;=3.25,A69&lt;6.85,F69&gt;=2.5,A69&gt;=5.85,B69&gt;=3.15),5.4,IF(AND(H69&gt;=12.206,A69&lt;6.8,A69&gt;=6.05,D69&gt;=1.35,F69&lt;2.5,A69&gt;=5.3,B69&lt;3.15),4.5,IF(AND(G69&gt;=0.439,G69&lt;0.622,H69&lt;13.29,A69&lt;7.05,F69&gt;=2.5,A69&gt;=5.3,B69&lt;3.15),5.667,IF(AND(G69&lt;0.227,H69&gt;=8.834,G69&lt;0.858,D69&lt;0.45,A69&lt;5.05,A69&lt;5.85,B69&gt;=3.15),1.4,IF(AND(G69&gt;=0.227,H69&gt;=8.834,G69&lt;0.858,D69&lt;0.45,A69&lt;5.05,A69&lt;5.85,B69&gt;=3.15),1.3,IF(AND(G69&gt;=0.934,B69&lt;3.75,D69&lt;0.35,B69&gt;=3.35,A69&gt;=5.05,A69&lt;5.85,B69&gt;=3.15),1.7,IF(AND(G69&lt;0.823,B69&gt;=3.75,D69&lt;0.35,B69&gt;=3.35,A69&gt;=5.05,A69&lt;5.85,B69&gt;=3.15),1.55,IF(AND(G69&gt;=0.823,B69&gt;=3.75,D69&lt;0.35,B69&gt;=3.35,A69&gt;=5.05,A69&lt;5.85,B69&gt;=3.15),1.5,IF(AND(A69&lt;6.2,H69&lt;12.206,A69&lt;6.8,A69&gt;=6.05,D69&gt;=1.35,F69&lt;2.5,A69&gt;=5.3,B69&lt;3.15),4.6,IF(AND(A69&gt;=6.2,H69&lt;12.206,A69&lt;6.8,A69&gt;=6.05,D69&gt;=1.35,F69&lt;2.5,A69&gt;=5.3,B69&lt;3.15),4.74,IF(AND(H69&gt;=10.667,G69&lt;0.439,G69&lt;0.622,H69&lt;13.29,A69&lt;7.05,F69&gt;=2.5,A69&gt;=5.3,B69&lt;3.15),5.6,IF(AND(H69&lt;13.67,G69&lt;0.934,B69&lt;3.75,D69&lt;0.35,B69&gt;=3.35,A69&gt;=5.05,A69&lt;5.85,B69&gt;=3.15),1.48,IF(AND(H69&gt;=13.67,G69&lt;0.934,B69&lt;3.75,D69&lt;0.35,B69&gt;=3.35,A69&gt;=5.05,A69&lt;5.85,B69&gt;=3.15),1.3,IF(AND(G69&lt;0.301,H69&lt;10.667,G69&lt;0.439,G69&lt;0.622,H69&lt;13.29,A69&lt;7.05,F69&gt;=2.5,A69&gt;=5.3,B69&lt;3.15),5.2,IF(AND(G69&gt;=0.301,H69&lt;10.667,G69&lt;0.439,G69&lt;0.622,H69&lt;13.29,A69&lt;7.05,F69&gt;=2.5,A69&gt;=5.3,B69&lt;3.15),5.067,"shouldnthappen"))))))))))))))))))))))))))))))))))</f>
        <v>5.1</v>
      </c>
      <c r="BE69" s="1" t="n">
        <f aca="false">IF(AND(B69&gt;=3.85,A69&gt;=5.05,F69&lt;1.5),1.4,IF(AND(A69&lt;5.25,A69&lt;5.75,F69&gt;=1.5),3.15,IF(AND(A69&lt;4.95,B69&lt;3.15,A69&lt;5.05,F69&lt;1.5),1.46,IF(AND(A69&gt;=4.95,B69&lt;3.15,A69&lt;5.05,F69&lt;1.5),1.6,IF(AND(H69&lt;8.834,B69&gt;=3.15,A69&lt;5.05,F69&lt;1.5),1.4,IF(AND(D69&lt;0.25,B69&lt;3.85,A69&gt;=5.05,F69&lt;1.5),1.48,IF(AND(D69&gt;=0.25,B69&lt;3.85,A69&gt;=5.05,F69&lt;1.5),1.7,IF(AND(F69&gt;=2.5,A69&gt;=5.25,A69&lt;5.75,F69&gt;=1.5),4.9,IF(AND(H69&lt;12.45,H69&gt;=8.834,B69&gt;=3.15,A69&lt;5.05,F69&lt;1.5),1.25,IF(AND(H69&gt;=12.45,H69&gt;=8.834,B69&gt;=3.15,A69&lt;5.05,F69&lt;1.5),1.32,IF(AND(G69&lt;0.283,F69&lt;2.5,A69&gt;=5.25,A69&lt;5.75,F69&gt;=1.5),4.3,IF(AND(H69&lt;6.712,H69&lt;11.275,D69&lt;1.55,A69&gt;=5.75,F69&gt;=1.5),5,IF(AND(H69&lt;13.101,H69&gt;=11.275,D69&lt;1.55,A69&gt;=5.75,F69&gt;=1.5),3.933,IF(AND(H69&gt;=13.101,H69&gt;=11.275,D69&lt;1.55,A69&gt;=5.75,F69&gt;=1.5),4.5,IF(AND(A69&gt;=7.3,D69&lt;2.45,D69&gt;=1.55,A69&gt;=5.75,F69&gt;=1.5),6.7,IF(AND(B69&lt;3.45,D69&gt;=2.45,D69&gt;=1.55,A69&gt;=5.75,F69&gt;=1.5),5.925,IF(AND(B69&gt;=3.45,D69&gt;=2.45,D69&gt;=1.55,A69&gt;=5.75,F69&gt;=1.5),6.1,IF(AND(B69&gt;=2.8,G69&gt;=0.283,F69&lt;2.5,A69&gt;=5.25,A69&lt;5.75,F69&gt;=1.5),4.2,IF(AND(D69&lt;1.35,H69&gt;=6.712,H69&lt;11.275,D69&lt;1.55,A69&gt;=5.75,F69&gt;=1.5),4.35,IF(AND(D69&lt;1.05,B69&lt;2.8,G69&gt;=0.283,F69&lt;2.5,A69&gt;=5.25,A69&lt;5.75,F69&gt;=1.5),3.567,IF(AND(D69&gt;=1.05,B69&lt;2.8,G69&gt;=0.283,F69&lt;2.5,A69&gt;=5.25,A69&lt;5.75,F69&gt;=1.5),3.925,IF(AND(B69&lt;2.65,D69&gt;=1.35,H69&gt;=6.712,H69&lt;11.275,D69&lt;1.55,A69&gt;=5.75,F69&gt;=1.5),4.9,IF(AND(B69&gt;=2.65,D69&gt;=1.35,H69&gt;=6.712,H69&lt;11.275,D69&lt;1.55,A69&gt;=5.75,F69&gt;=1.5),4.625,IF(AND(H69&gt;=14.683,G69&gt;=0.628,A69&lt;7.3,D69&lt;2.45,D69&gt;=1.55,A69&gt;=5.75,F69&gt;=1.5),5.4,IF(AND(D69&lt;1.95,H69&lt;8.884,G69&lt;0.628,A69&lt;7.3,D69&lt;2.45,D69&gt;=1.55,A69&gt;=5.75,F69&gt;=1.5),5.1,IF(AND(D69&gt;=1.95,H69&lt;8.884,G69&lt;0.628,A69&lt;7.3,D69&lt;2.45,D69&gt;=1.55,A69&gt;=5.75,F69&gt;=1.5),5.22,IF(AND(A69&lt;6.05,H69&gt;=8.884,G69&lt;0.628,A69&lt;7.3,D69&lt;2.45,D69&gt;=1.55,A69&gt;=5.75,F69&gt;=1.5),5.1,IF(AND(G69&lt;0.817,H69&lt;14.683,G69&gt;=0.628,A69&lt;7.3,D69&lt;2.45,D69&gt;=1.55,A69&gt;=5.75,F69&gt;=1.5),4.967,IF(AND(G69&gt;=0.817,H69&lt;14.683,G69&gt;=0.628,A69&lt;7.3,D69&lt;2.45,D69&gt;=1.55,A69&gt;=5.75,F69&gt;=1.5),5.1,IF(AND(H69&lt;9.637,A69&gt;=6.05,H69&gt;=8.884,G69&lt;0.628,A69&lt;7.3,D69&lt;2.45,D69&gt;=1.55,A69&gt;=5.75,F69&gt;=1.5),5.9,IF(AND(D69&lt;1.85,H69&gt;=9.637,A69&gt;=6.05,H69&gt;=8.884,G69&lt;0.628,A69&lt;7.3,D69&lt;2.45,D69&gt;=1.55,A69&gt;=5.75,F69&gt;=1.5),5.733,IF(AND(G69&gt;=0.388,D69&gt;=1.85,H69&gt;=9.637,A69&gt;=6.05,H69&gt;=8.884,G69&lt;0.628,A69&lt;7.3,D69&lt;2.45,D69&gt;=1.55,A69&gt;=5.75,F69&gt;=1.5),5.64,IF(AND(B69&lt;2.95,G69&lt;0.388,D69&gt;=1.85,H69&gt;=9.637,A69&gt;=6.05,H69&gt;=8.884,G69&lt;0.628,A69&lt;7.3,D69&lt;2.45,D69&gt;=1.55,A69&gt;=5.75,F69&gt;=1.5),5.5,IF(AND(B69&gt;=2.95,G69&lt;0.388,D69&gt;=1.85,H69&gt;=9.637,A69&gt;=6.05,H69&gt;=8.884,G69&lt;0.628,A69&lt;7.3,D69&lt;2.45,D69&gt;=1.55,A69&gt;=5.75,F69&gt;=1.5),5.333,"shouldnthappen"))))))))))))))))))))))))))))))))))</f>
        <v>4.3</v>
      </c>
      <c r="BF69" s="1" t="n">
        <f aca="false">IF(AND(D69&gt;=0.35,F69&lt;1.5),1.65,IF(AND(H69&gt;=16.227,D69&gt;=1.55,F69&gt;=1.5),6.533,IF(AND(A69&gt;=5.45,G69&lt;0.174,D69&lt;0.35,F69&lt;1.5),1.7,IF(AND(D69&lt;0.15,G69&gt;=0.174,D69&lt;0.35,F69&lt;1.5),1.38,IF(AND(D69&gt;=1.15,D69&lt;1.25,D69&lt;1.55,F69&gt;=1.5),3.967,IF(AND(H69&lt;8.376,A69&lt;5.45,G69&lt;0.174,D69&lt;0.35,F69&lt;1.5),1.4,IF(AND(H69&gt;=8.376,A69&lt;5.45,G69&lt;0.174,D69&lt;0.35,F69&lt;1.5),1.5,IF(AND(B69&lt;3.1,D69&gt;=0.15,G69&gt;=0.174,D69&lt;0.35,F69&lt;1.5),1.475,IF(AND(H69&lt;10.258,D69&lt;1.15,D69&lt;1.25,D69&lt;1.55,F69&gt;=1.5),3.24,IF(AND(H69&gt;=10.258,D69&lt;1.15,D69&lt;1.25,D69&lt;1.55,F69&gt;=1.5),3.875,IF(AND(F69&gt;=2.5,H69&lt;10.927,D69&gt;=1.25,D69&lt;1.55,F69&gt;=1.5),5.05,IF(AND(D69&lt;1.35,H69&gt;=10.927,D69&gt;=1.25,D69&lt;1.55,F69&gt;=1.5),4.25,IF(AND(A69&gt;=6.95,D69&lt;1.75,H69&lt;16.227,D69&gt;=1.55,F69&gt;=1.5),5.8,IF(AND(B69&lt;3.3,B69&gt;=3.1,D69&gt;=0.15,G69&gt;=0.174,D69&lt;0.35,F69&lt;1.5),1.3,IF(AND(H69&lt;12.278,D69&gt;=1.35,H69&gt;=10.927,D69&gt;=1.25,D69&lt;1.55,F69&gt;=1.5),4.9,IF(AND(G69&lt;0.226,A69&lt;6.95,D69&lt;1.75,H69&lt;16.227,D69&gt;=1.55,F69&gt;=1.5),5,IF(AND(G69&gt;=0.226,A69&lt;6.95,D69&lt;1.75,H69&lt;16.227,D69&gt;=1.55,F69&gt;=1.5),4.62,IF(AND(H69&lt;9.35,B69&lt;2.95,D69&gt;=1.75,H69&lt;16.227,D69&gt;=1.55,F69&gt;=1.5),6.3,IF(AND(H69&gt;=9.35,B69&lt;2.95,D69&gt;=1.75,H69&lt;16.227,D69&gt;=1.55,F69&gt;=1.5),5.58,IF(AND(A69&lt;5.05,B69&gt;=3.3,B69&gt;=3.1,D69&gt;=0.15,G69&gt;=0.174,D69&lt;0.35,F69&lt;1.5),1.35,IF(AND(A69&gt;=5.05,B69&gt;=3.3,B69&gt;=3.1,D69&gt;=0.15,G69&gt;=0.174,D69&lt;0.35,F69&lt;1.5),1.46,IF(AND(B69&lt;2.8,A69&lt;5.65,F69&lt;2.5,H69&lt;10.927,D69&gt;=1.25,D69&lt;1.55,F69&gt;=1.5),4.075,IF(AND(B69&gt;=2.8,A69&lt;5.65,F69&lt;2.5,H69&lt;10.927,D69&gt;=1.25,D69&lt;1.55,F69&gt;=1.5),3.933,IF(AND(A69&lt;6.25,A69&gt;=5.65,F69&lt;2.5,H69&lt;10.927,D69&gt;=1.25,D69&lt;1.55,F69&gt;=1.5),4.533,IF(AND(A69&gt;=6.25,A69&gt;=5.65,F69&lt;2.5,H69&lt;10.927,D69&gt;=1.25,D69&lt;1.55,F69&gt;=1.5),4.3,IF(AND(A69&lt;6.5,H69&gt;=12.278,D69&gt;=1.35,H69&gt;=10.927,D69&gt;=1.25,D69&lt;1.55,F69&gt;=1.5),4.55,IF(AND(A69&gt;=6.5,H69&gt;=12.278,D69&gt;=1.35,H69&gt;=10.927,D69&gt;=1.25,D69&lt;1.55,F69&gt;=1.5),4.775,IF(AND(H69&lt;9.884,D69&lt;2.1,B69&gt;=2.95,D69&gt;=1.75,H69&lt;16.227,D69&gt;=1.55,F69&gt;=1.5),5.5,IF(AND(H69&gt;=9.884,D69&lt;2.1,B69&gt;=2.95,D69&gt;=1.75,H69&lt;16.227,D69&gt;=1.55,F69&gt;=1.5),5.1,IF(AND(H69&lt;10.393,D69&gt;=2.1,B69&gt;=2.95,D69&gt;=1.75,H69&lt;16.227,D69&gt;=1.55,F69&gt;=1.5),5.74,IF(AND(D69&lt;2.25,H69&gt;=10.393,D69&gt;=2.1,B69&gt;=2.95,D69&gt;=1.75,H69&lt;16.227,D69&gt;=1.55,F69&gt;=1.5),5.8,IF(AND(D69&gt;=2.25,H69&gt;=10.393,D69&gt;=2.1,B69&gt;=2.95,D69&gt;=1.75,H69&lt;16.227,D69&gt;=1.55,F69&gt;=1.5),5.4,"shouldnthappen"))))))))))))))))))))))))))))))))</f>
        <v>4.9</v>
      </c>
      <c r="BG69" s="1" t="n">
        <f aca="false">IF(AND(G69&lt;0.096,A69&lt;5.45),2.95,IF(AND(F69&gt;=1.5,G69&gt;=0.096,A69&lt;5.45),3,IF(AND(D69&lt;0.6,A69&lt;5.9,A69&gt;=5.45),1.4,IF(AND(F69&gt;=2.5,D69&gt;=0.6,A69&lt;5.9,A69&gt;=5.45),5.1,IF(AND(A69&lt;7.45,A69&gt;=7.05,A69&gt;=5.9,A69&gt;=5.45),6.167,IF(AND(B69&gt;=3.55,G69&lt;0.587,F69&lt;1.5,G69&gt;=0.096,A69&lt;5.45),1,IF(AND(A69&lt;5.05,G69&gt;=0.587,F69&lt;1.5,G69&gt;=0.096,A69&lt;5.45),1.35,IF(AND(B69&lt;2.75,D69&lt;1.7,A69&lt;7.05,A69&gt;=5.9,A69&gt;=5.45),4.9,IF(AND(A69&lt;6.2,D69&gt;=1.7,A69&lt;7.05,A69&gt;=5.9,A69&gt;=5.45),4.833,IF(AND(H69&lt;17.32,A69&gt;=7.45,A69&gt;=7.05,A69&gt;=5.9,A69&gt;=5.45),6.68,IF(AND(H69&gt;=17.32,A69&gt;=7.45,A69&gt;=7.05,A69&gt;=5.9,A69&gt;=5.45),6.4,IF(AND(G69&lt;0.161,B69&lt;3.55,G69&lt;0.587,F69&lt;1.5,G69&gt;=0.096,A69&lt;5.45),1.5,IF(AND(H69&lt;11.016,A69&gt;=5.05,G69&gt;=0.587,F69&lt;1.5,G69&gt;=0.096,A69&lt;5.45),1.633,IF(AND(H69&lt;11.001,G69&lt;0.372,F69&lt;2.5,D69&gt;=0.6,A69&lt;5.9,A69&gt;=5.45),4.133,IF(AND(H69&gt;=11.001,G69&lt;0.372,F69&lt;2.5,D69&gt;=0.6,A69&lt;5.9,A69&gt;=5.45),4.3,IF(AND(H69&lt;6.808,G69&gt;=0.372,F69&lt;2.5,D69&gt;=0.6,A69&lt;5.9,A69&gt;=5.45),4,IF(AND(A69&gt;=6.75,B69&gt;=2.75,D69&lt;1.7,A69&lt;7.05,A69&gt;=5.9,A69&gt;=5.45),4.84,IF(AND(H69&lt;12.467,G69&gt;=0.161,B69&lt;3.55,G69&lt;0.587,F69&lt;1.5,G69&gt;=0.096,A69&lt;5.45),1.3,IF(AND(D69&lt;0.25,H69&gt;=11.016,A69&gt;=5.05,G69&gt;=0.587,F69&lt;1.5,G69&gt;=0.096,A69&lt;5.45),1.52,IF(AND(D69&gt;=0.25,H69&gt;=11.016,A69&gt;=5.05,G69&gt;=0.587,F69&lt;1.5,G69&gt;=0.096,A69&lt;5.45),1.5,IF(AND(H69&lt;11.218,H69&gt;=6.808,G69&gt;=0.372,F69&lt;2.5,D69&gt;=0.6,A69&lt;5.9,A69&gt;=5.45),3.7,IF(AND(H69&gt;=11.218,H69&gt;=6.808,G69&gt;=0.372,F69&lt;2.5,D69&gt;=0.6,A69&lt;5.9,A69&gt;=5.45),3.9,IF(AND(B69&lt;2.95,A69&lt;6.75,B69&gt;=2.75,D69&lt;1.7,A69&lt;7.05,A69&gt;=5.9,A69&gt;=5.45),4.2,IF(AND(B69&gt;=2.95,A69&lt;6.75,B69&gt;=2.75,D69&lt;1.7,A69&lt;7.05,A69&gt;=5.9,A69&gt;=5.45),4.6,IF(AND(D69&gt;=2.45,A69&lt;6.85,A69&gt;=6.2,D69&gt;=1.7,A69&lt;7.05,A69&gt;=5.9,A69&gt;=5.45),5.9,IF(AND(G69&lt;0.312,A69&gt;=6.85,A69&gt;=6.2,D69&gt;=1.7,A69&lt;7.05,A69&gt;=5.9,A69&gt;=5.45),5.1,IF(AND(G69&gt;=0.312,A69&gt;=6.85,A69&gt;=6.2,D69&gt;=1.7,A69&lt;7.05,A69&gt;=5.9,A69&gt;=5.45),5.4,IF(AND(G69&lt;0.251,H69&gt;=12.467,G69&gt;=0.161,B69&lt;3.55,G69&lt;0.587,F69&lt;1.5,G69&gt;=0.096,A69&lt;5.45),1.35,IF(AND(G69&gt;=0.251,H69&gt;=12.467,G69&gt;=0.161,B69&lt;3.55,G69&lt;0.587,F69&lt;1.5,G69&gt;=0.096,A69&lt;5.45),1.467,IF(AND(G69&gt;=0.628,D69&lt;2.45,A69&lt;6.85,A69&gt;=6.2,D69&gt;=1.7,A69&lt;7.05,A69&gt;=5.9,A69&gt;=5.45),5.1,IF(AND(A69&gt;=6.75,G69&lt;0.628,D69&lt;2.45,A69&lt;6.85,A69&gt;=6.2,D69&gt;=1.7,A69&lt;7.05,A69&gt;=5.9,A69&gt;=5.45),5.9,IF(AND(H69&lt;11.824,A69&lt;6.75,G69&lt;0.628,D69&lt;2.45,A69&lt;6.85,A69&gt;=6.2,D69&gt;=1.7,A69&lt;7.05,A69&gt;=5.9,A69&gt;=5.45),5.44,IF(AND(H69&lt;14.378,H69&gt;=11.824,A69&lt;6.75,G69&lt;0.628,D69&lt;2.45,A69&lt;6.85,A69&gt;=6.2,D69&gt;=1.7,A69&lt;7.05,A69&gt;=5.9,A69&gt;=5.45),5.6,IF(AND(H69&gt;=14.378,H69&gt;=11.824,A69&lt;6.75,G69&lt;0.628,D69&lt;2.45,A69&lt;6.85,A69&gt;=6.2,D69&gt;=1.7,A69&lt;7.05,A69&gt;=5.9,A69&gt;=5.45),5.8,"shouldnthappen"))))))))))))))))))))))))))))))))))</f>
        <v>4.3</v>
      </c>
      <c r="BH69" s="1" t="n">
        <f aca="false">IF(AND(G69&gt;=0.905,F69&lt;1.5),1.8,IF(AND(H69&lt;5.523,G69&lt;0.905,F69&lt;1.5),1,IF(AND(D69&gt;=0.4,H69&gt;=5.523,G69&lt;0.905,F69&lt;1.5),1.7,IF(AND(G69&gt;=0.878,D69&lt;1.35,F69&lt;2.5,F69&gt;=1.5),4.4,IF(AND(A69&lt;5.4,D69&gt;=1.35,F69&lt;2.5,F69&gt;=1.5),3.9,IF(AND(G69&lt;0.177,B69&lt;3.15,F69&gt;=2.5,F69&gt;=1.5),6.15,IF(AND(H69&lt;10.393,B69&gt;=3.15,F69&gt;=2.5,F69&gt;=1.5),5.94,IF(AND(H69&gt;=10.393,B69&gt;=3.15,F69&gt;=2.5,F69&gt;=1.5),5.467,IF(AND(D69&gt;=1.25,G69&lt;0.878,D69&lt;1.35,F69&lt;2.5,F69&gt;=1.5),4.18,IF(AND(G69&gt;=0.709,A69&gt;=5.4,D69&gt;=1.35,F69&lt;2.5,F69&gt;=1.5),4.9,IF(AND(B69&lt;2.6,G69&gt;=0.177,B69&lt;3.15,F69&gt;=2.5,F69&gt;=1.5),4.8,IF(AND(A69&lt;4.35,A69&lt;5.05,D69&lt;0.4,H69&gt;=5.523,G69&lt;0.905,F69&lt;1.5),1.1,IF(AND(A69&gt;=5.6,A69&gt;=5.05,D69&lt;0.4,H69&gt;=5.523,G69&lt;0.905,F69&lt;1.5),1.7,IF(AND(D69&lt;1.05,D69&lt;1.25,G69&lt;0.878,D69&lt;1.35,F69&lt;2.5,F69&gt;=1.5),3.6,IF(AND(D69&gt;=1.55,G69&lt;0.709,A69&gt;=5.4,D69&gt;=1.35,F69&lt;2.5,F69&gt;=1.5),4.975,IF(AND(D69&lt;1.7,B69&gt;=2.6,G69&gt;=0.177,B69&lt;3.15,F69&gt;=2.5,F69&gt;=1.5),5.8,IF(AND(B69&lt;3.15,A69&gt;=4.35,A69&lt;5.05,D69&lt;0.4,H69&gt;=5.523,G69&lt;0.905,F69&lt;1.5),1.46,IF(AND(A69&gt;=5.45,A69&lt;5.6,A69&gt;=5.05,D69&lt;0.4,H69&gt;=5.523,G69&lt;0.905,F69&lt;1.5),1.35,IF(AND(H69&lt;10.974,D69&gt;=1.05,D69&lt;1.25,G69&lt;0.878,D69&lt;1.35,F69&lt;2.5,F69&gt;=1.5),3.8,IF(AND(H69&gt;=13.654,D69&lt;1.55,G69&lt;0.709,A69&gt;=5.4,D69&gt;=1.35,F69&lt;2.5,F69&gt;=1.5),4.725,IF(AND(A69&lt;4.5,B69&gt;=3.15,A69&gt;=4.35,A69&lt;5.05,D69&lt;0.4,H69&gt;=5.523,G69&lt;0.905,F69&lt;1.5),1.3,IF(AND(G69&lt;0.676,A69&lt;5.45,A69&lt;5.6,A69&gt;=5.05,D69&lt;0.4,H69&gt;=5.523,G69&lt;0.905,F69&lt;1.5),1.5,IF(AND(G69&gt;=0.676,A69&lt;5.45,A69&lt;5.6,A69&gt;=5.05,D69&lt;0.4,H69&gt;=5.523,G69&lt;0.905,F69&lt;1.5),1.55,IF(AND(A69&lt;5.7,H69&gt;=10.974,D69&gt;=1.05,D69&lt;1.25,G69&lt;0.878,D69&lt;1.35,F69&lt;2.5,F69&gt;=1.5),3.9,IF(AND(A69&gt;=5.7,H69&gt;=10.974,D69&gt;=1.05,D69&lt;1.25,G69&lt;0.878,D69&lt;1.35,F69&lt;2.5,F69&gt;=1.5),3.933,IF(AND(G69&gt;=0.644,H69&lt;13.654,D69&lt;1.55,G69&lt;0.709,A69&gt;=5.4,D69&gt;=1.35,F69&lt;2.5,F69&gt;=1.5),4.4,IF(AND(B69&lt;2.9,A69&lt;6.2,D69&gt;=1.7,B69&gt;=2.6,G69&gt;=0.177,B69&lt;3.15,F69&gt;=2.5,F69&gt;=1.5),5.02,IF(AND(B69&gt;=2.9,A69&lt;6.2,D69&gt;=1.7,B69&gt;=2.6,G69&gt;=0.177,B69&lt;3.15,F69&gt;=2.5,F69&gt;=1.5),4.8,IF(AND(D69&lt;2.2,A69&gt;=6.2,D69&gt;=1.7,B69&gt;=2.6,G69&gt;=0.177,B69&lt;3.15,F69&gt;=2.5,F69&gt;=1.5),5.325,IF(AND(D69&gt;=2.2,A69&gt;=6.2,D69&gt;=1.7,B69&gt;=2.6,G69&gt;=0.177,B69&lt;3.15,F69&gt;=2.5,F69&gt;=1.5),5.1,IF(AND(D69&lt;0.25,A69&gt;=4.5,B69&gt;=3.15,A69&gt;=4.35,A69&lt;5.05,D69&lt;0.4,H69&gt;=5.523,G69&lt;0.905,F69&lt;1.5),1.357,IF(AND(D69&gt;=0.25,A69&gt;=4.5,B69&gt;=3.15,A69&gt;=4.35,A69&lt;5.05,D69&lt;0.4,H69&gt;=5.523,G69&lt;0.905,F69&lt;1.5),1.333,IF(AND(H69&lt;10.723,G69&lt;0.644,H69&lt;13.654,D69&lt;1.55,G69&lt;0.709,A69&gt;=5.4,D69&gt;=1.35,F69&lt;2.5,F69&gt;=1.5),4.6,IF(AND(H69&gt;=10.723,G69&lt;0.644,H69&lt;13.654,D69&lt;1.55,G69&lt;0.709,A69&gt;=5.4,D69&gt;=1.35,F69&lt;2.5,F69&gt;=1.5),4.5,"shouldnthappen"))))))))))))))))))))))))))))))))))</f>
        <v>4.5</v>
      </c>
      <c r="BI69" s="1" t="n">
        <f aca="false">IF(AND(D69&gt;=0.8,A69&lt;5.45),3.9,IF(AND(D69&gt;=0.45,D69&lt;0.8,A69&lt;5.45),1.66,IF(AND(H69&lt;16.447,B69&gt;=3.45,A69&gt;=5.45),1.525,IF(AND(H69&gt;=16.447,B69&gt;=3.45,A69&gt;=5.45),6.4,IF(AND(H69&lt;5.245,D69&lt;0.45,D69&lt;0.8,A69&lt;5.45),1,IF(AND(A69&gt;=7.2,G69&lt;0.154,B69&lt;3.45,A69&gt;=5.45),6.7,IF(AND(D69&lt;1.65,A69&lt;7.2,G69&lt;0.154,B69&lt;3.45,A69&gt;=5.45),4.7,IF(AND(D69&gt;=1.65,A69&lt;7.2,G69&lt;0.154,B69&lt;3.45,A69&gt;=5.45),5.52,IF(AND(D69&gt;=0.25,A69&lt;5.05,H69&gt;=5.245,D69&lt;0.45,D69&lt;0.8,A69&lt;5.45),1.35,IF(AND(H69&lt;6.089,A69&gt;=5.05,H69&gt;=5.245,D69&lt;0.45,D69&lt;0.8,A69&lt;5.45),1.7,IF(AND(D69&lt;1.2,B69&lt;2.6,A69&lt;5.75,G69&gt;=0.154,B69&lt;3.45,A69&gt;=5.45),3.85,IF(AND(D69&gt;=1.2,B69&lt;2.6,A69&lt;5.75,G69&gt;=0.154,B69&lt;3.45,A69&gt;=5.45),4,IF(AND(D69&gt;=1.65,B69&gt;=2.6,A69&lt;5.75,G69&gt;=0.154,B69&lt;3.45,A69&gt;=5.45),4.9,IF(AND(G69&lt;0.353,F69&lt;2.5,A69&gt;=5.75,G69&gt;=0.154,B69&lt;3.45,A69&gt;=5.45),4.25,IF(AND(A69&gt;=7.25,F69&gt;=2.5,A69&gt;=5.75,G69&gt;=0.154,B69&lt;3.45,A69&gt;=5.45),6.45,IF(AND(H69&lt;11.218,D69&lt;0.25,A69&lt;5.05,H69&gt;=5.245,D69&lt;0.45,D69&lt;0.8,A69&lt;5.45),1.42,IF(AND(G69&lt;0.517,H69&gt;=6.089,A69&gt;=5.05,H69&gt;=5.245,D69&lt;0.45,D69&lt;0.8,A69&lt;5.45),1.44,IF(AND(G69&gt;=0.517,H69&gt;=6.089,A69&gt;=5.05,H69&gt;=5.245,D69&lt;0.45,D69&lt;0.8,A69&lt;5.45),1.54,IF(AND(H69&gt;=10.194,D69&lt;1.65,B69&gt;=2.6,A69&lt;5.75,G69&gt;=0.154,B69&lt;3.45,A69&gt;=5.45),4.35,IF(AND(B69&gt;=3.15,G69&gt;=0.353,F69&lt;2.5,A69&gt;=5.75,G69&gt;=0.154,B69&lt;3.45,A69&gt;=5.45),4.7,IF(AND(H69&lt;7.716,A69&lt;7.25,F69&gt;=2.5,A69&gt;=5.75,G69&gt;=0.154,B69&lt;3.45,A69&gt;=5.45),5.04,IF(AND(G69&lt;0.175,H69&gt;=11.218,D69&lt;0.25,A69&lt;5.05,H69&gt;=5.245,D69&lt;0.45,D69&lt;0.8,A69&lt;5.45),1.5,IF(AND(H69&lt;7.713,H69&lt;10.194,D69&lt;1.65,B69&gt;=2.6,A69&lt;5.75,G69&gt;=0.154,B69&lt;3.45,A69&gt;=5.45),4.1,IF(AND(H69&gt;=7.713,H69&lt;10.194,D69&lt;1.65,B69&gt;=2.6,A69&lt;5.75,G69&gt;=0.154,B69&lt;3.45,A69&gt;=5.45),4.2,IF(AND(B69&gt;=3.05,B69&lt;3.15,G69&gt;=0.353,F69&lt;2.5,A69&gt;=5.75,G69&gt;=0.154,B69&lt;3.45,A69&gt;=5.45),4.4,IF(AND(D69&gt;=2.45,H69&gt;=7.716,A69&lt;7.25,F69&gt;=2.5,A69&gt;=5.75,G69&gt;=0.154,B69&lt;3.45,A69&gt;=5.45),5.85,IF(AND(D69&lt;0.15,G69&gt;=0.175,H69&gt;=11.218,D69&lt;0.25,A69&lt;5.05,H69&gt;=5.245,D69&lt;0.45,D69&lt;0.8,A69&lt;5.45),1.1,IF(AND(H69&gt;=16.317,B69&lt;3.05,B69&lt;3.15,G69&gt;=0.353,F69&lt;2.5,A69&gt;=5.75,G69&gt;=0.154,B69&lt;3.45,A69&gt;=5.45),4.8,IF(AND(G69&gt;=0.857,D69&lt;2.45,H69&gt;=7.716,A69&lt;7.25,F69&gt;=2.5,A69&gt;=5.75,G69&gt;=0.154,B69&lt;3.45,A69&gt;=5.45),5.05,IF(AND(G69&lt;0.245,D69&gt;=0.15,G69&gt;=0.175,H69&gt;=11.218,D69&lt;0.25,A69&lt;5.05,H69&gt;=5.245,D69&lt;0.45,D69&lt;0.8,A69&lt;5.45),1.3,IF(AND(G69&gt;=0.245,D69&gt;=0.15,G69&gt;=0.175,H69&gt;=11.218,D69&lt;0.25,A69&lt;5.05,H69&gt;=5.245,D69&lt;0.45,D69&lt;0.8,A69&lt;5.45),1.22,IF(AND(B69&lt;2.85,H69&lt;16.317,B69&lt;3.05,B69&lt;3.15,G69&gt;=0.353,F69&lt;2.5,A69&gt;=5.75,G69&gt;=0.154,B69&lt;3.45,A69&gt;=5.45),4.6,IF(AND(B69&gt;=2.85,H69&lt;16.317,B69&lt;3.05,B69&lt;3.15,G69&gt;=0.353,F69&lt;2.5,A69&gt;=5.75,G69&gt;=0.154,B69&lt;3.45,A69&gt;=5.45),4.633,IF(AND(D69&lt;1.85,G69&lt;0.857,D69&lt;2.45,H69&gt;=7.716,A69&lt;7.25,F69&gt;=2.5,A69&gt;=5.75,G69&gt;=0.154,B69&lt;3.45,A69&gt;=5.45),5.8,IF(AND(H69&lt;11.297,D69&gt;=1.85,G69&lt;0.857,D69&lt;2.45,H69&gt;=7.716,A69&lt;7.25,F69&gt;=2.5,A69&gt;=5.75,G69&gt;=0.154,B69&lt;3.45,A69&gt;=5.45),5.3,IF(AND(G69&lt;0.388,H69&gt;=11.297,D69&gt;=1.85,G69&lt;0.857,D69&lt;2.45,H69&gt;=7.716,A69&lt;7.25,F69&gt;=2.5,A69&gt;=5.75,G69&gt;=0.154,B69&lt;3.45,A69&gt;=5.45),5.4,IF(AND(G69&gt;=0.388,H69&gt;=11.297,D69&gt;=1.85,G69&lt;0.857,D69&lt;2.45,H69&gt;=7.716,A69&lt;7.25,F69&gt;=2.5,A69&gt;=5.75,G69&gt;=0.154,B69&lt;3.45,A69&gt;=5.45),5.6,"shouldnthappen")))))))))))))))))))))))))))))))))))))</f>
        <v>4.35</v>
      </c>
      <c r="BJ69" s="1" t="n">
        <f aca="false">IF(AND(F69&gt;=2,B69&gt;=3.35),6.1,IF(AND(H69&gt;=12.719,F69&lt;1.5,B69&lt;3.35),1.567,IF(AND(H69&lt;5.245,F69&lt;2,B69&gt;=3.35),1,IF(AND(D69&lt;0.15,H69&lt;12.719,F69&lt;1.5,B69&lt;3.35),1.5,IF(AND(D69&gt;=0.35,H69&gt;=5.245,F69&lt;2,B69&gt;=3.35),1.6,IF(AND(A69&lt;4.9,D69&gt;=0.15,H69&lt;12.719,F69&lt;1.5,B69&lt;3.35),1.36,IF(AND(B69&lt;2.65,G69&lt;0.572,D69&lt;1.45,F69&gt;=1.5,B69&lt;3.35),3.5,IF(AND(A69&lt;6.1,F69&lt;2.5,D69&gt;=1.45,F69&gt;=1.5,B69&lt;3.35),5.1,IF(AND(G69&gt;=0.607,D69&lt;0.35,H69&gt;=5.245,F69&lt;2,B69&gt;=3.35),1.65,IF(AND(G69&lt;0.546,A69&gt;=4.9,D69&gt;=0.15,H69&lt;12.719,F69&lt;1.5,B69&lt;3.35),1.2,IF(AND(G69&gt;=0.546,A69&gt;=4.9,D69&gt;=0.15,H69&lt;12.719,F69&lt;1.5,B69&lt;3.35),1.4,IF(AND(A69&gt;=6.3,B69&gt;=2.65,G69&lt;0.572,D69&lt;1.45,F69&gt;=1.5,B69&lt;3.35),4.8,IF(AND(D69&lt;1.15,B69&lt;2.85,G69&gt;=0.572,D69&lt;1.45,F69&gt;=1.5,B69&lt;3.35),3.9,IF(AND(B69&gt;=3.15,B69&gt;=2.85,G69&gt;=0.572,D69&lt;1.45,F69&gt;=1.5,B69&lt;3.35),4.7,IF(AND(B69&lt;2.95,A69&gt;=6.1,F69&lt;2.5,D69&gt;=1.45,F69&gt;=1.5,B69&lt;3.35),4.533,IF(AND(B69&gt;=2.95,A69&gt;=6.1,F69&lt;2.5,D69&gt;=1.45,F69&gt;=1.5,B69&lt;3.35),4.75,IF(AND(A69&gt;=6.7,G69&lt;0.107,F69&gt;=2.5,D69&gt;=1.45,F69&gt;=1.5,B69&lt;3.35),5.7,IF(AND(G69&gt;=0.385,G69&lt;0.607,D69&lt;0.35,H69&gt;=5.245,F69&lt;2,B69&gt;=3.35),1.325,IF(AND(D69&lt;1.25,A69&lt;6.3,B69&gt;=2.65,G69&lt;0.572,D69&lt;1.45,F69&gt;=1.5,B69&lt;3.35),4,IF(AND(D69&gt;=1.25,A69&lt;6.3,B69&gt;=2.65,G69&lt;0.572,D69&lt;1.45,F69&gt;=1.5,B69&lt;3.35),4.18,IF(AND(G69&lt;0.907,D69&gt;=1.15,B69&lt;2.85,G69&gt;=0.572,D69&lt;1.45,F69&gt;=1.5,B69&lt;3.35),4,IF(AND(G69&gt;=0.907,D69&gt;=1.15,B69&lt;2.85,G69&gt;=0.572,D69&lt;1.45,F69&gt;=1.5,B69&lt;3.35),4.4,IF(AND(H69&lt;8.326,B69&lt;3.15,B69&gt;=2.85,G69&gt;=0.572,D69&lt;1.45,F69&gt;=1.5,B69&lt;3.35),3.6,IF(AND(H69&gt;=8.326,B69&lt;3.15,B69&gt;=2.85,G69&gt;=0.572,D69&lt;1.45,F69&gt;=1.5,B69&lt;3.35),4.48,IF(AND(B69&lt;2.95,A69&lt;6.7,G69&lt;0.107,F69&gt;=2.5,D69&gt;=1.45,F69&gt;=1.5,B69&lt;3.35),5.6,IF(AND(B69&gt;=2.95,A69&lt;6.7,G69&lt;0.107,F69&gt;=2.5,D69&gt;=1.45,F69&gt;=1.5,B69&lt;3.35),5.5,IF(AND(G69&lt;0.205,G69&lt;0.432,G69&gt;=0.107,F69&gt;=2.5,D69&gt;=1.45,F69&gt;=1.5,B69&lt;3.35),5.3,IF(AND(B69&gt;=3.05,G69&gt;=0.432,G69&gt;=0.107,F69&gt;=2.5,D69&gt;=1.45,F69&gt;=1.5,B69&lt;3.35),5.86,IF(AND(H69&gt;=14.057,G69&lt;0.385,G69&lt;0.607,D69&lt;0.35,H69&gt;=5.245,F69&lt;2,B69&gt;=3.35),1.7,IF(AND(D69&lt;1.7,G69&gt;=0.205,G69&lt;0.432,G69&gt;=0.107,F69&gt;=2.5,D69&gt;=1.45,F69&gt;=1.5,B69&lt;3.35),5,IF(AND(G69&lt;0.779,B69&lt;3.05,G69&gt;=0.432,G69&gt;=0.107,F69&gt;=2.5,D69&gt;=1.45,F69&gt;=1.5,B69&lt;3.35),4.9,IF(AND(G69&gt;=0.779,B69&lt;3.05,G69&gt;=0.432,G69&gt;=0.107,F69&gt;=2.5,D69&gt;=1.45,F69&gt;=1.5,B69&lt;3.35),5.533,IF(AND(D69&gt;=0.25,H69&lt;14.057,G69&lt;0.385,G69&lt;0.607,D69&lt;0.35,H69&gt;=5.245,F69&lt;2,B69&gt;=3.35),1.4,IF(AND(B69&lt;2.85,D69&gt;=1.7,G69&gt;=0.205,G69&lt;0.432,G69&gt;=0.107,F69&gt;=2.5,D69&gt;=1.45,F69&gt;=1.5,B69&lt;3.35),5.1,IF(AND(B69&gt;=2.85,D69&gt;=1.7,G69&gt;=0.205,G69&lt;0.432,G69&gt;=0.107,F69&gt;=2.5,D69&gt;=1.45,F69&gt;=1.5,B69&lt;3.35),5.15,IF(AND(A69&lt;5.1,D69&lt;0.25,H69&lt;14.057,G69&lt;0.385,G69&lt;0.607,D69&lt;0.35,H69&gt;=5.245,F69&lt;2,B69&gt;=3.35),1.4,IF(AND(A69&gt;=5.1,D69&lt;0.25,H69&lt;14.057,G69&lt;0.385,G69&lt;0.607,D69&lt;0.35,H69&gt;=5.245,F69&lt;2,B69&gt;=3.35),1.5,"shouldnthappen")))))))))))))))))))))))))))))))))))))</f>
        <v>5.1</v>
      </c>
    </row>
    <row r="70" customFormat="false" ht="13.8" hidden="false" customHeight="false" outlineLevel="0" collapsed="false">
      <c r="A70" s="1" t="n">
        <v>5.8</v>
      </c>
      <c r="B70" s="1" t="n">
        <v>2.7</v>
      </c>
      <c r="C70" s="1" t="n">
        <v>4.1</v>
      </c>
      <c r="D70" s="1" t="n">
        <v>1</v>
      </c>
      <c r="E70" s="1" t="s">
        <v>92</v>
      </c>
      <c r="F70" s="1" t="n">
        <v>2</v>
      </c>
      <c r="G70" s="1" t="n">
        <v>0.278883324703202</v>
      </c>
      <c r="H70" s="16" t="n">
        <v>15.2263166491874</v>
      </c>
      <c r="I70" s="11" t="n">
        <f aca="false">C70</f>
        <v>4.1</v>
      </c>
      <c r="J70" s="1" t="n">
        <f aca="false">AVERAGE(M70:BJ70)</f>
        <v>4.07816</v>
      </c>
      <c r="K70" s="15" t="n">
        <f aca="false">1-SQRT(VAR(M70:BJ70, I70)) / AVERAGE(M70:BJ70)</f>
        <v>0.917868738883224</v>
      </c>
      <c r="L70" s="1" t="n">
        <f aca="false">(J70-I70)/I70</f>
        <v>-0.0053268292682927</v>
      </c>
      <c r="M70" s="1" t="n">
        <f aca="false">IF(AND(H70&gt;=16.241,B70&gt;=3.35),6.4,IF(AND(D70&gt;=0.75,A70&lt;5.15,B70&lt;3.35),4.1,IF(AND(D70&gt;=1.5,H70&lt;16.241,B70&gt;=3.35),5.767,IF(AND(B70&gt;=3.25,D70&lt;0.75,A70&lt;5.15,B70&lt;3.35),1.58,IF(AND(A70&lt;4.95,D70&lt;1.5,H70&lt;16.241,B70&gt;=3.35),1.4,IF(AND(A70&lt;4.5,B70&lt;3.25,D70&lt;0.75,A70&lt;5.15,B70&lt;3.35),1.26,IF(AND(A70&gt;=4.5,B70&lt;3.25,D70&lt;0.75,A70&lt;5.15,B70&lt;3.35),1.48,IF(AND(G70&lt;0.356,H70&lt;12.557,D70&lt;1.45,A70&gt;=5.15,B70&lt;3.35),4.267,IF(AND(D70&lt;1.25,H70&gt;=12.557,D70&lt;1.45,A70&gt;=5.15,B70&lt;3.35),4.05,IF(AND(D70&gt;=1.35,G70&gt;=0.356,H70&lt;12.557,D70&lt;1.45,A70&gt;=5.15,B70&lt;3.35),4.25,IF(AND(H70&lt;15.086,D70&gt;=1.25,H70&gt;=12.557,D70&lt;1.45,A70&gt;=5.15,B70&lt;3.35),4.4,IF(AND(F70&lt;2.5,G70&gt;=0.44,D70&lt;2.05,D70&gt;=1.45,A70&gt;=5.15,B70&lt;3.35),4.7,IF(AND(H70&lt;10.391,B70&lt;3.15,D70&gt;=2.05,D70&gt;=1.45,A70&gt;=5.15,B70&lt;3.35),5.1,IF(AND(G70&lt;0.505,B70&gt;=3.15,D70&gt;=2.05,D70&gt;=1.45,A70&gt;=5.15,B70&lt;3.35),5.7,IF(AND(G70&gt;=0.505,B70&gt;=3.15,D70&gt;=2.05,D70&gt;=1.45,A70&gt;=5.15,B70&lt;3.35),5.95,IF(AND(D70&gt;=0.5,G70&lt;0.905,A70&gt;=4.95,D70&lt;1.5,H70&lt;16.241,B70&gt;=3.35),1.6,IF(AND(B70&lt;3.6,G70&gt;=0.905,A70&gt;=4.95,D70&lt;1.5,H70&lt;16.241,B70&gt;=3.35),1.7,IF(AND(B70&gt;=3.6,G70&gt;=0.905,A70&gt;=4.95,D70&lt;1.5,H70&lt;16.241,B70&gt;=3.35),1.767,IF(AND(A70&gt;=5.7,D70&lt;1.35,G70&gt;=0.356,H70&lt;12.557,D70&lt;1.45,A70&gt;=5.15,B70&lt;3.35),3.9,IF(AND(A70&lt;6.35,H70&gt;=15.086,D70&gt;=1.25,H70&gt;=12.557,D70&lt;1.45,A70&gt;=5.15,B70&lt;3.35),4.7,IF(AND(A70&gt;=6.35,H70&gt;=15.086,D70&gt;=1.25,H70&gt;=12.557,D70&lt;1.45,A70&gt;=5.15,B70&lt;3.35),4.6,IF(AND(H70&lt;9.252,D70&lt;1.55,G70&lt;0.44,D70&lt;2.05,D70&gt;=1.45,A70&gt;=5.15,B70&lt;3.35),5.08,IF(AND(H70&gt;=9.252,D70&lt;1.55,G70&lt;0.44,D70&lt;2.05,D70&gt;=1.45,A70&gt;=5.15,B70&lt;3.35),4.7,IF(AND(H70&lt;8.477,D70&gt;=1.55,G70&lt;0.44,D70&lt;2.05,D70&gt;=1.45,A70&gt;=5.15,B70&lt;3.35),5.1,IF(AND(H70&gt;=8.477,D70&gt;=1.55,G70&lt;0.44,D70&lt;2.05,D70&gt;=1.45,A70&gt;=5.15,B70&lt;3.35),5.4,IF(AND(H70&lt;8.435,F70&gt;=2.5,G70&gt;=0.44,D70&lt;2.05,D70&gt;=1.45,A70&gt;=5.15,B70&lt;3.35),5.1,IF(AND(H70&gt;=8.435,F70&gt;=2.5,G70&gt;=0.44,D70&lt;2.05,D70&gt;=1.45,A70&gt;=5.15,B70&lt;3.35),4.86,IF(AND(G70&lt;0.543,H70&gt;=10.391,B70&lt;3.15,D70&gt;=2.05,D70&gt;=1.45,A70&gt;=5.15,B70&lt;3.35),5.56,IF(AND(G70&gt;=0.543,H70&gt;=10.391,B70&lt;3.15,D70&gt;=2.05,D70&gt;=1.45,A70&gt;=5.15,B70&lt;3.35),5.8,IF(AND(A70&lt;5.05,D70&lt;0.5,G70&lt;0.905,A70&gt;=4.95,D70&lt;1.5,H70&lt;16.241,B70&gt;=3.35),1.3,IF(AND(H70&lt;6.583,A70&lt;5.7,D70&lt;1.35,G70&gt;=0.356,H70&lt;12.557,D70&lt;1.45,A70&gt;=5.15,B70&lt;3.35),4,IF(AND(G70&lt;0.585,A70&gt;=5.05,D70&lt;0.5,G70&lt;0.905,A70&gt;=4.95,D70&lt;1.5,H70&lt;16.241,B70&gt;=3.35),1.475,IF(AND(G70&lt;0.62,H70&gt;=6.583,A70&lt;5.7,D70&lt;1.35,G70&gt;=0.356,H70&lt;12.557,D70&lt;1.45,A70&gt;=5.15,B70&lt;3.35),3.75,IF(AND(G70&gt;=0.62,H70&gt;=6.583,A70&lt;5.7,D70&lt;1.35,G70&gt;=0.356,H70&lt;12.557,D70&lt;1.45,A70&gt;=5.15,B70&lt;3.35),3.6,IF(AND(B70&lt;3.75,G70&gt;=0.585,A70&gt;=5.05,D70&lt;0.5,G70&lt;0.905,A70&gt;=4.95,D70&lt;1.5,H70&lt;16.241,B70&gt;=3.35),1.5,IF(AND(B70&gt;=3.75,G70&gt;=0.585,A70&gt;=5.05,D70&lt;0.5,G70&lt;0.905,A70&gt;=4.95,D70&lt;1.5,H70&lt;16.241,B70&gt;=3.35),1.6,"shouldnthappen"))))))))))))))))))))))))))))))))))))</f>
        <v>4.05</v>
      </c>
      <c r="N70" s="1" t="n">
        <f aca="false">IF(AND(H70&lt;5.245,B70&lt;3.65,F70&lt;1.5),1,IF(AND(H70&gt;=14.096,B70&gt;=3.65,F70&lt;1.5),1.65,IF(AND(A70&gt;=5.45,H70&gt;=5.245,B70&lt;3.65,F70&lt;1.5),1.3,IF(AND(H70&gt;=13.586,H70&lt;14.096,B70&gt;=3.65,F70&lt;1.5),1.3,IF(AND(H70&lt;10.258,D70&lt;1.25,F70&lt;2.5,F70&gt;=1.5),3.38,IF(AND(H70&lt;6.982,D70&gt;=1.25,F70&lt;2.5,F70&gt;=1.5),3.96,IF(AND(H70&gt;=13.646,D70&lt;2.05,F70&gt;=2.5,F70&gt;=1.5),6.1,IF(AND(B70&lt;3.05,A70&lt;5.45,H70&gt;=5.245,B70&lt;3.65,F70&lt;1.5),1.375,IF(AND(H70&lt;6.543,H70&lt;13.586,H70&lt;14.096,B70&gt;=3.65,F70&lt;1.5),1.4,IF(AND(H70&gt;=6.543,H70&lt;13.586,H70&lt;14.096,B70&gt;=3.65,F70&lt;1.5),1.5,IF(AND(H70&lt;11.522,H70&gt;=10.258,D70&lt;1.25,F70&lt;2.5,F70&gt;=1.5),3.733,IF(AND(H70&gt;=11.522,H70&gt;=10.258,D70&lt;1.25,F70&lt;2.5,F70&gt;=1.5),3.92,IF(AND(H70&lt;5.767,H70&lt;13.646,D70&lt;2.05,F70&gt;=2.5,F70&gt;=1.5),4.5,IF(AND(A70&lt;6.8,B70&lt;3.15,D70&gt;=2.05,F70&gt;=2.5,F70&gt;=1.5),5.6,IF(AND(A70&gt;=6.8,B70&lt;3.15,D70&gt;=2.05,F70&gt;=2.5,F70&gt;=1.5),5.1,IF(AND(B70&lt;3.25,B70&gt;=3.15,D70&gt;=2.05,F70&gt;=2.5,F70&gt;=1.5),5.8,IF(AND(B70&gt;=3.25,B70&gt;=3.15,D70&gt;=2.05,F70&gt;=2.5,F70&gt;=1.5),5.65,IF(AND(B70&lt;3.15,B70&gt;=3.05,A70&lt;5.45,H70&gt;=5.245,B70&lt;3.65,F70&lt;1.5),1.5,IF(AND(G70&gt;=0.735,H70&lt;13.665,H70&gt;=6.982,D70&gt;=1.25,F70&lt;2.5,F70&gt;=1.5),4.2,IF(AND(H70&lt;14.03,H70&gt;=13.665,H70&gt;=6.982,D70&gt;=1.25,F70&lt;2.5,F70&gt;=1.5),4.8,IF(AND(A70&gt;=6.6,H70&gt;=5.767,H70&lt;13.646,D70&lt;2.05,F70&gt;=2.5,F70&gt;=1.5),6.05,IF(AND(G70&gt;=0.934,B70&gt;=3.15,B70&gt;=3.05,A70&lt;5.45,H70&gt;=5.245,B70&lt;3.65,F70&lt;1.5),1.7,IF(AND(D70&gt;=1.55,G70&lt;0.735,H70&lt;13.665,H70&gt;=6.982,D70&gt;=1.25,F70&lt;2.5,F70&gt;=1.5),5.1,IF(AND(D70&lt;1.45,H70&gt;=14.03,H70&gt;=13.665,H70&gt;=6.982,D70&gt;=1.25,F70&lt;2.5,F70&gt;=1.5),4.7,IF(AND(D70&gt;=1.45,H70&gt;=14.03,H70&gt;=13.665,H70&gt;=6.982,D70&gt;=1.25,F70&lt;2.5,F70&gt;=1.5),4.5,IF(AND(A70&gt;=6.2,A70&lt;6.6,H70&gt;=5.767,H70&lt;13.646,D70&lt;2.05,F70&gt;=2.5,F70&gt;=1.5),5.325,IF(AND(B70&lt;3.25,G70&lt;0.934,B70&gt;=3.15,B70&gt;=3.05,A70&lt;5.45,H70&gt;=5.245,B70&lt;3.65,F70&lt;1.5),1.3,IF(AND(D70&lt;1.35,D70&lt;1.55,G70&lt;0.735,H70&lt;13.665,H70&gt;=6.982,D70&gt;=1.25,F70&lt;2.5,F70&gt;=1.5),4.25,IF(AND(H70&lt;8.435,A70&lt;6.2,A70&lt;6.6,H70&gt;=5.767,H70&lt;13.646,D70&lt;2.05,F70&gt;=2.5,F70&gt;=1.5),5.1,IF(AND(H70&gt;=8.435,A70&lt;6.2,A70&lt;6.6,H70&gt;=5.767,H70&lt;13.646,D70&lt;2.05,F70&gt;=2.5,F70&gt;=1.5),4.9,IF(AND(A70&gt;=5.15,B70&gt;=3.25,G70&lt;0.934,B70&gt;=3.15,B70&gt;=3.05,A70&lt;5.45,H70&gt;=5.245,B70&lt;3.65,F70&lt;1.5),1.5,IF(AND(B70&lt;2.9,D70&gt;=1.35,D70&lt;1.55,G70&lt;0.735,H70&lt;13.665,H70&gt;=6.982,D70&gt;=1.25,F70&lt;2.5,F70&gt;=1.5),4.6,IF(AND(B70&gt;=2.9,D70&gt;=1.35,D70&lt;1.55,G70&lt;0.735,H70&lt;13.665,H70&gt;=6.982,D70&gt;=1.25,F70&lt;2.5,F70&gt;=1.5),4.52,IF(AND(G70&gt;=0.862,A70&lt;5.15,B70&gt;=3.25,G70&lt;0.934,B70&gt;=3.15,B70&gt;=3.05,A70&lt;5.45,H70&gt;=5.245,B70&lt;3.65,F70&lt;1.5),1.5,IF(AND(H70&lt;9.35,G70&lt;0.862,A70&lt;5.15,B70&gt;=3.25,G70&lt;0.934,B70&gt;=3.15,B70&gt;=3.05,A70&lt;5.45,H70&gt;=5.245,B70&lt;3.65,F70&lt;1.5),1.38,IF(AND(H70&gt;=9.35,G70&lt;0.862,A70&lt;5.15,B70&gt;=3.25,G70&lt;0.934,B70&gt;=3.15,B70&gt;=3.05,A70&lt;5.45,H70&gt;=5.245,B70&lt;3.65,F70&lt;1.5),1.4,"shouldnthappen"))))))))))))))))))))))))))))))))))))</f>
        <v>3.92</v>
      </c>
      <c r="O70" s="1" t="n">
        <f aca="false">IF(AND(B70&lt;2.75,A70&lt;5.55),3.96,IF(AND(H70&lt;9.205,A70&lt;5.9,A70&gt;=5.55),3.85,IF(AND(A70&lt;4.35,D70&lt;0.35,B70&gt;=2.75,A70&lt;5.55),1.1,IF(AND(B70&lt;3.65,D70&gt;=0.35,B70&gt;=2.75,A70&lt;5.55),1.65,IF(AND(B70&gt;=3.65,D70&gt;=0.35,B70&gt;=2.75,A70&lt;5.55),1.9,IF(AND(G70&gt;=0.732,H70&gt;=9.205,A70&lt;5.9,A70&gt;=5.55),4.9,IF(AND(G70&lt;0.273,G70&lt;0.732,H70&gt;=9.205,A70&lt;5.9,A70&gt;=5.55),4.5,IF(AND(A70&lt;6.3,G70&lt;0.422,F70&lt;2.5,A70&gt;=5.9,A70&gt;=5.55),5.1,IF(AND(A70&gt;=6.3,G70&lt;0.422,F70&lt;2.5,A70&gt;=5.9,A70&gt;=5.55),4.76,IF(AND(B70&lt;2.4,G70&gt;=0.422,F70&lt;2.5,A70&gt;=5.9,A70&gt;=5.55),4.45,IF(AND(A70&gt;=7,G70&gt;=0.628,F70&gt;=2.5,A70&gt;=5.9,A70&gt;=5.55),6.45,IF(AND(D70&lt;0.15,H70&lt;13.924,A70&gt;=4.35,D70&lt;0.35,B70&gt;=2.75,A70&lt;5.55),1.5,IF(AND(B70&lt;3.15,H70&gt;=13.924,A70&gt;=4.35,D70&lt;0.35,B70&gt;=2.75,A70&lt;5.55),1.56,IF(AND(B70&gt;=3.15,H70&gt;=13.924,A70&gt;=4.35,D70&lt;0.35,B70&gt;=2.75,A70&lt;5.55),1.3,IF(AND(H70&lt;14.316,G70&gt;=0.273,G70&lt;0.732,H70&gt;=9.205,A70&lt;5.9,A70&gt;=5.55),3.95,IF(AND(H70&gt;=14.316,G70&gt;=0.273,G70&lt;0.732,H70&gt;=9.205,A70&lt;5.9,A70&gt;=5.55),4.1,IF(AND(A70&lt;6.2,B70&gt;=2.4,G70&gt;=0.422,F70&lt;2.5,A70&gt;=5.9,A70&gt;=5.55),4.3,IF(AND(A70&gt;=7.05,G70&lt;0.364,G70&lt;0.628,F70&gt;=2.5,A70&gt;=5.9,A70&gt;=5.55),6.1,IF(AND(A70&gt;=7.55,G70&gt;=0.364,G70&lt;0.628,F70&gt;=2.5,A70&gt;=5.9,A70&gt;=5.55),6.4,IF(AND(A70&lt;6.15,A70&lt;7,G70&gt;=0.628,F70&gt;=2.5,A70&gt;=5.9,A70&gt;=5.55),4.9,IF(AND(D70&lt;1.45,A70&gt;=6.2,B70&gt;=2.4,G70&gt;=0.422,F70&lt;2.5,A70&gt;=5.9,A70&gt;=5.55),4.64,IF(AND(D70&gt;=1.45,A70&gt;=6.2,B70&gt;=2.4,G70&gt;=0.422,F70&lt;2.5,A70&gt;=5.9,A70&gt;=5.55),4.9,IF(AND(D70&lt;1.65,A70&lt;7.05,G70&lt;0.364,G70&lt;0.628,F70&gt;=2.5,A70&gt;=5.9,A70&gt;=5.55),5.1,IF(AND(D70&gt;=2.35,A70&lt;7.55,G70&gt;=0.364,G70&lt;0.628,F70&gt;=2.5,A70&gt;=5.9,A70&gt;=5.55),5.633,IF(AND(D70&lt;2.15,A70&gt;=6.15,A70&lt;7,G70&gt;=0.628,F70&gt;=2.5,A70&gt;=5.9,A70&gt;=5.55),5.1,IF(AND(D70&gt;=2.15,A70&gt;=6.15,A70&lt;7,G70&gt;=0.628,F70&gt;=2.5,A70&gt;=5.9,A70&gt;=5.55),5.267,IF(AND(A70&lt;4.9,A70&lt;5.05,D70&gt;=0.15,H70&lt;13.924,A70&gt;=4.35,D70&lt;0.35,B70&gt;=2.75,A70&lt;5.55),1.375,IF(AND(A70&gt;=4.9,A70&lt;5.05,D70&gt;=0.15,H70&lt;13.924,A70&gt;=4.35,D70&lt;0.35,B70&gt;=2.75,A70&lt;5.55),1.3,IF(AND(A70&lt;5.45,A70&gt;=5.05,D70&gt;=0.15,H70&lt;13.924,A70&gt;=4.35,D70&lt;0.35,B70&gt;=2.75,A70&lt;5.55),1.475,IF(AND(A70&gt;=5.45,A70&gt;=5.05,D70&gt;=0.15,H70&lt;13.924,A70&gt;=4.35,D70&lt;0.35,B70&gt;=2.75,A70&lt;5.55),1.4,IF(AND(B70&gt;=3.25,D70&lt;2.35,A70&lt;7.55,G70&gt;=0.364,G70&lt;0.628,F70&gt;=2.5,A70&gt;=5.9,A70&gt;=5.55),5.7,IF(AND(G70&lt;0.006,G70&lt;0.107,D70&gt;=1.65,A70&lt;7.05,G70&lt;0.364,G70&lt;0.628,F70&gt;=2.5,A70&gt;=5.9,A70&gt;=5.55),5.5,IF(AND(G70&gt;=0.006,G70&lt;0.107,D70&gt;=1.65,A70&lt;7.05,G70&lt;0.364,G70&lt;0.628,F70&gt;=2.5,A70&gt;=5.9,A70&gt;=5.55),5.667,IF(AND(D70&lt;2.2,G70&gt;=0.107,D70&gt;=1.65,A70&lt;7.05,G70&lt;0.364,G70&lt;0.628,F70&gt;=2.5,A70&gt;=5.9,A70&gt;=5.55),5.35,IF(AND(D70&gt;=2.2,G70&gt;=0.107,D70&gt;=1.65,A70&lt;7.05,G70&lt;0.364,G70&lt;0.628,F70&gt;=2.5,A70&gt;=5.9,A70&gt;=5.55),5.2,IF(AND(D70&lt;2.25,B70&lt;3.25,D70&lt;2.35,A70&lt;7.55,G70&gt;=0.364,G70&lt;0.628,F70&gt;=2.5,A70&gt;=5.9,A70&gt;=5.55),5.8,IF(AND(D70&gt;=2.25,B70&lt;3.25,D70&lt;2.35,A70&lt;7.55,G70&gt;=0.364,G70&lt;0.628,F70&gt;=2.5,A70&gt;=5.9,A70&gt;=5.55),5.9,"shouldnthappen")))))))))))))))))))))))))))))))))))))</f>
        <v>4.1</v>
      </c>
      <c r="P70" s="1" t="n">
        <f aca="false">IF(AND(D70&gt;=0.75,A70&lt;5.55),3.9,IF(AND(H70&lt;7.482,A70&gt;=5.55),3.45,IF(AND(B70&gt;=3.15,B70&lt;3.25,D70&lt;0.75,A70&lt;5.55),1.262,IF(AND(G70&gt;=0.446,B70&lt;3.15,B70&lt;3.25,D70&lt;0.75,A70&lt;5.55),1.1,IF(AND(G70&lt;0.408,A70&lt;5.05,B70&gt;=3.25,D70&lt;0.75,A70&lt;5.55),1.4,IF(AND(G70&gt;=0.408,A70&lt;5.05,B70&gt;=3.25,D70&lt;0.75,A70&lt;5.55),1.233,IF(AND(G70&gt;=0.676,A70&gt;=5.05,B70&gt;=3.25,D70&lt;0.75,A70&lt;5.55),1.72,IF(AND(H70&lt;9.386,A70&lt;5.85,F70&lt;2.5,H70&gt;=7.482,A70&gt;=5.55),3.5,IF(AND(H70&gt;=9.386,A70&lt;5.85,F70&lt;2.5,H70&gt;=7.482,A70&gt;=5.55),4.275,IF(AND(H70&gt;=16.284,G70&lt;0.865,F70&gt;=2.5,H70&gt;=7.482,A70&gt;=5.55),6.6,IF(AND(G70&lt;0.912,G70&gt;=0.865,F70&gt;=2.5,H70&gt;=7.482,A70&gt;=5.55),4.8,IF(AND(G70&gt;=0.912,G70&gt;=0.865,F70&gt;=2.5,H70&gt;=7.482,A70&gt;=5.55),5.175,IF(AND(A70&gt;=4.95,G70&lt;0.446,B70&lt;3.15,B70&lt;3.25,D70&lt;0.75,A70&lt;5.55),1.6,IF(AND(H70&gt;=12.974,G70&lt;0.676,A70&gt;=5.05,B70&gt;=3.25,D70&lt;0.75,A70&lt;5.55),1.3,IF(AND(D70&lt;1.45,H70&lt;13.531,A70&gt;=5.85,F70&lt;2.5,H70&gt;=7.482,A70&gt;=5.55),4.2,IF(AND(D70&gt;=1.45,H70&lt;13.531,A70&gt;=5.85,F70&lt;2.5,H70&gt;=7.482,A70&gt;=5.55),4.967,IF(AND(G70&lt;0.187,H70&gt;=13.531,A70&gt;=5.85,F70&lt;2.5,H70&gt;=7.482,A70&gt;=5.55),5,IF(AND(H70&gt;=12.675,A70&lt;4.95,G70&lt;0.446,B70&lt;3.15,B70&lt;3.25,D70&lt;0.75,A70&lt;5.55),1.5,IF(AND(H70&lt;10.826,H70&lt;12.974,G70&lt;0.676,A70&gt;=5.05,B70&gt;=3.25,D70&lt;0.75,A70&lt;5.55),1.46,IF(AND(H70&gt;=10.826,H70&lt;12.974,G70&lt;0.676,A70&gt;=5.05,B70&gt;=3.25,D70&lt;0.75,A70&lt;5.55),1.4,IF(AND(A70&lt;6.15,G70&gt;=0.187,H70&gt;=13.531,A70&gt;=5.85,F70&lt;2.5,H70&gt;=7.482,A70&gt;=5.55),4.7,IF(AND(A70&lt;6.85,B70&lt;2.95,H70&lt;16.284,G70&lt;0.865,F70&gt;=2.5,H70&gt;=7.482,A70&gt;=5.55),5.32,IF(AND(A70&gt;=6.85,B70&lt;2.95,H70&lt;16.284,G70&lt;0.865,F70&gt;=2.5,H70&gt;=7.482,A70&gt;=5.55),6.567,IF(AND(A70&lt;4.85,H70&lt;12.675,A70&lt;4.95,G70&lt;0.446,B70&lt;3.15,B70&lt;3.25,D70&lt;0.75,A70&lt;5.55),1.4,IF(AND(A70&gt;=4.85,H70&lt;12.675,A70&lt;4.95,G70&lt;0.446,B70&lt;3.15,B70&lt;3.25,D70&lt;0.75,A70&lt;5.55),1.5,IF(AND(B70&lt;3.1,A70&gt;=6.15,G70&gt;=0.187,H70&gt;=13.531,A70&gt;=5.85,F70&lt;2.5,H70&gt;=7.482,A70&gt;=5.55),4.467,IF(AND(B70&gt;=3.1,A70&gt;=6.15,G70&gt;=0.187,H70&gt;=13.531,A70&gt;=5.85,F70&lt;2.5,H70&gt;=7.482,A70&gt;=5.55),4.7,IF(AND(G70&gt;=0.379,B70&lt;3.15,B70&gt;=2.95,H70&lt;16.284,G70&lt;0.865,F70&gt;=2.5,H70&gt;=7.482,A70&gt;=5.55),5.733,IF(AND(A70&lt;6.6,B70&gt;=3.15,B70&gt;=2.95,H70&lt;16.284,G70&lt;0.865,F70&gt;=2.5,H70&gt;=7.482,A70&gt;=5.55),5.38,IF(AND(A70&lt;6.7,G70&lt;0.379,B70&lt;3.15,B70&gt;=2.95,H70&lt;16.284,G70&lt;0.865,F70&gt;=2.5,H70&gt;=7.482,A70&gt;=5.55),5.3,IF(AND(A70&gt;=6.7,G70&lt;0.379,B70&lt;3.15,B70&gt;=2.95,H70&lt;16.284,G70&lt;0.865,F70&gt;=2.5,H70&gt;=7.482,A70&gt;=5.55),5.16,IF(AND(A70&lt;7.05,A70&gt;=6.6,B70&gt;=3.15,B70&gt;=2.95,H70&lt;16.284,G70&lt;0.865,F70&gt;=2.5,H70&gt;=7.482,A70&gt;=5.55),5.78,IF(AND(A70&gt;=7.05,A70&gt;=6.6,B70&gt;=3.15,B70&gt;=2.95,H70&lt;16.284,G70&lt;0.865,F70&gt;=2.5,H70&gt;=7.482,A70&gt;=5.55),6.1,"shouldnthappen")))))))))))))))))))))))))))))))))</f>
        <v>4.275</v>
      </c>
      <c r="Q70" s="1" t="n">
        <f aca="false">IF(AND(G70&gt;=0.422,B70&lt;3.25,F70&lt;1.5),1.25,IF(AND(G70&gt;=0.082,G70&lt;0.125,F70&gt;=1.5),6.7,IF(AND(G70&lt;0.251,G70&lt;0.422,B70&lt;3.25,F70&lt;1.5),1.38,IF(AND(G70&gt;=0.251,G70&lt;0.422,B70&lt;3.25,F70&lt;1.5),1.55,IF(AND(G70&gt;=0.385,G70&lt;0.633,B70&gt;=3.25,F70&lt;1.5),1.367,IF(AND(B70&lt;3.35,G70&gt;=0.633,B70&gt;=3.25,F70&lt;1.5),1.7,IF(AND(A70&lt;5.85,G70&lt;0.082,G70&lt;0.125,F70&gt;=1.5),4.5,IF(AND(F70&gt;=2.5,D70&lt;1.6,G70&gt;=0.125,F70&gt;=1.5),5.05,IF(AND(H70&gt;=16.774,D70&gt;=1.6,G70&gt;=0.125,F70&gt;=1.5),6.4,IF(AND(D70&gt;=0.5,G70&lt;0.385,G70&lt;0.633,B70&gt;=3.25,F70&lt;1.5),1.6,IF(AND(B70&lt;3.6,B70&gt;=3.35,G70&gt;=0.633,B70&gt;=3.25,F70&lt;1.5),1.55,IF(AND(B70&gt;=3.6,B70&gt;=3.35,G70&gt;=0.633,B70&gt;=3.25,F70&lt;1.5),1.6,IF(AND(D70&lt;1.65,A70&gt;=5.85,G70&lt;0.082,G70&lt;0.125,F70&gt;=1.5),4.7,IF(AND(A70&lt;5.3,F70&lt;2.5,D70&lt;1.6,G70&gt;=0.125,F70&gt;=1.5),3.15,IF(AND(B70&gt;=3.2,H70&lt;16.774,D70&gt;=1.6,G70&gt;=0.125,F70&gt;=1.5),5.675,IF(AND(H70&lt;11.767,D70&lt;0.5,G70&lt;0.385,G70&lt;0.633,B70&gt;=3.25,F70&lt;1.5),1.5,IF(AND(H70&gt;=11.767,D70&lt;0.5,G70&lt;0.385,G70&lt;0.633,B70&gt;=3.25,F70&lt;1.5),1.367,IF(AND(H70&lt;8.367,D70&gt;=1.65,A70&gt;=5.85,G70&lt;0.082,G70&lt;0.125,F70&gt;=1.5),5.7,IF(AND(H70&gt;=8.367,D70&gt;=1.65,A70&gt;=5.85,G70&lt;0.082,G70&lt;0.125,F70&gt;=1.5),5.575,IF(AND(A70&gt;=7.1,B70&lt;3.2,H70&lt;16.774,D70&gt;=1.6,G70&gt;=0.125,F70&gt;=1.5),6.3,IF(AND(H70&gt;=15.395,B70&lt;2.85,A70&gt;=5.3,F70&lt;2.5,D70&lt;1.6,G70&gt;=0.125,F70&gt;=1.5),4.8,IF(AND(H70&lt;8.486,B70&gt;=2.85,A70&gt;=5.3,F70&lt;2.5,D70&lt;1.6,G70&gt;=0.125,F70&gt;=1.5),3.85,IF(AND(D70&gt;=2.1,A70&lt;7.1,B70&lt;3.2,H70&lt;16.774,D70&gt;=1.6,G70&gt;=0.125,F70&gt;=1.5),5.5,IF(AND(B70&gt;=2.75,H70&lt;15.395,B70&lt;2.85,A70&gt;=5.3,F70&lt;2.5,D70&lt;1.6,G70&gt;=0.125,F70&gt;=1.5),4.489,IF(AND(H70&gt;=15.168,H70&gt;=8.486,B70&gt;=2.85,A70&gt;=5.3,F70&lt;2.5,D70&lt;1.6,G70&gt;=0.125,F70&gt;=1.5),4.7,IF(AND(G70&gt;=0.519,D70&lt;2.1,A70&lt;7.1,B70&lt;3.2,H70&lt;16.774,D70&gt;=1.6,G70&gt;=0.125,F70&gt;=1.5),4.925,IF(AND(G70&gt;=0.897,B70&lt;2.75,H70&lt;15.395,B70&lt;2.85,A70&gt;=5.3,F70&lt;2.5,D70&lt;1.6,G70&gt;=0.125,F70&gt;=1.5),4.567,IF(AND(A70&lt;5.65,H70&lt;15.168,H70&gt;=8.486,B70&gt;=2.85,A70&gt;=5.3,F70&lt;2.5,D70&lt;1.6,G70&gt;=0.125,F70&gt;=1.5),4.5,IF(AND(G70&lt;0.23,G70&lt;0.519,D70&lt;2.1,A70&lt;7.1,B70&lt;3.2,H70&lt;16.774,D70&gt;=1.6,G70&gt;=0.125,F70&gt;=1.5),5,IF(AND(A70&lt;5.9,G70&lt;0.897,B70&lt;2.75,H70&lt;15.395,B70&lt;2.85,A70&gt;=5.3,F70&lt;2.5,D70&lt;1.6,G70&gt;=0.125,F70&gt;=1.5),4.1,IF(AND(A70&gt;=5.9,G70&lt;0.897,B70&lt;2.75,H70&lt;15.395,B70&lt;2.85,A70&gt;=5.3,F70&lt;2.5,D70&lt;1.6,G70&gt;=0.125,F70&gt;=1.5),4.5,IF(AND(A70&lt;6.05,A70&gt;=5.65,H70&lt;15.168,H70&gt;=8.486,B70&gt;=2.85,A70&gt;=5.3,F70&lt;2.5,D70&lt;1.6,G70&gt;=0.125,F70&gt;=1.5),4.2,IF(AND(A70&gt;=6.05,A70&gt;=5.65,H70&lt;15.168,H70&gt;=8.486,B70&gt;=2.85,A70&gt;=5.3,F70&lt;2.5,D70&lt;1.6,G70&gt;=0.125,F70&gt;=1.5),4.35,IF(AND(D70&lt;1.95,G70&gt;=0.23,G70&lt;0.519,D70&lt;2.1,A70&lt;7.1,B70&lt;3.2,H70&lt;16.774,D70&gt;=1.6,G70&gt;=0.125,F70&gt;=1.5),5.3,IF(AND(D70&gt;=1.95,G70&gt;=0.23,G70&lt;0.519,D70&lt;2.1,A70&lt;7.1,B70&lt;3.2,H70&lt;16.774,D70&gt;=1.6,G70&gt;=0.125,F70&gt;=1.5),5.2,"shouldnthappen")))))))))))))))))))))))))))))))))))</f>
        <v>4.1</v>
      </c>
      <c r="R70" s="1" t="n">
        <f aca="false">IF(AND(G70&gt;=0.901,F70&lt;1.5),1.9,IF(AND(H70&lt;5.523,D70&lt;0.35,G70&lt;0.901,F70&lt;1.5),1,IF(AND(B70&lt;3.6,D70&gt;=0.35,G70&lt;0.901,F70&lt;1.5),1.575,IF(AND(B70&gt;=3.6,D70&gt;=0.35,G70&lt;0.901,F70&lt;1.5),1.5,IF(AND(G70&gt;=0.837,D70&lt;1.15,D70&lt;1.45,F70&gt;=1.5),3,IF(AND(G70&gt;=0.66,D70&gt;=1.15,D70&lt;1.45,F70&gt;=1.5),4,IF(AND(F70&gt;=2.5,D70&lt;1.55,D70&gt;=1.45,F70&gt;=1.5),5.025,IF(AND(F70&lt;2.5,D70&gt;=1.55,D70&gt;=1.45,F70&gt;=1.5),4.933,IF(AND(B70&lt;2.45,G70&lt;0.837,D70&lt;1.15,D70&lt;1.45,F70&gt;=1.5),3.3,IF(AND(B70&gt;=2.45,G70&lt;0.837,D70&lt;1.15,D70&lt;1.45,F70&gt;=1.5),3.86,IF(AND(B70&gt;=3.05,F70&lt;2.5,D70&lt;1.55,D70&gt;=1.45,F70&gt;=1.5),4.8,IF(AND(D70&gt;=2.45,F70&gt;=2.5,D70&gt;=1.55,D70&gt;=1.45,F70&gt;=1.5),5.875,IF(AND(H70&lt;13.187,G70&lt;0.217,H70&gt;=5.523,D70&lt;0.35,G70&lt;0.901,F70&lt;1.5),1.4,IF(AND(H70&gt;=13.187,G70&lt;0.217,H70&gt;=5.523,D70&lt;0.35,G70&lt;0.901,F70&lt;1.5),1.5,IF(AND(G70&lt;0.33,G70&gt;=0.217,H70&gt;=5.523,D70&lt;0.35,G70&lt;0.901,F70&lt;1.5),1.28,IF(AND(A70&lt;6.05,D70&lt;1.35,G70&lt;0.66,D70&gt;=1.15,D70&lt;1.45,F70&gt;=1.5),4.175,IF(AND(A70&gt;=6.05,D70&lt;1.35,G70&lt;0.66,D70&gt;=1.15,D70&lt;1.45,F70&gt;=1.5),4.3,IF(AND(A70&lt;5.65,D70&gt;=1.35,G70&lt;0.66,D70&gt;=1.15,D70&lt;1.45,F70&gt;=1.5),3.9,IF(AND(A70&gt;=5.65,D70&gt;=1.35,G70&lt;0.66,D70&gt;=1.15,D70&lt;1.45,F70&gt;=1.5),4.52,IF(AND(A70&lt;6.25,B70&lt;3.05,F70&lt;2.5,D70&lt;1.55,D70&gt;=1.45,F70&gt;=1.5),4.5,IF(AND(A70&gt;=6.25,B70&lt;3.05,F70&lt;2.5,D70&lt;1.55,D70&gt;=1.45,F70&gt;=1.5),4.675,IF(AND(A70&gt;=7.25,D70&lt;2.45,F70&gt;=2.5,D70&gt;=1.55,D70&gt;=1.45,F70&gt;=1.5),6.433,IF(AND(D70&gt;=0.25,G70&gt;=0.33,G70&gt;=0.217,H70&gt;=5.523,D70&lt;0.35,G70&lt;0.901,F70&lt;1.5),1.4,IF(AND(A70&lt;6.15,A70&lt;7.25,D70&lt;2.45,F70&gt;=2.5,D70&gt;=1.55,D70&gt;=1.45,F70&gt;=1.5),5.025,IF(AND(H70&lt;6.439,D70&lt;0.25,G70&gt;=0.33,G70&gt;=0.217,H70&gt;=5.523,D70&lt;0.35,G70&lt;0.901,F70&lt;1.5),1.5,IF(AND(H70&gt;=6.439,D70&lt;0.25,G70&gt;=0.33,G70&gt;=0.217,H70&gt;=5.523,D70&lt;0.35,G70&lt;0.901,F70&lt;1.5),1.38,IF(AND(H70&gt;=13.711,A70&gt;=6.15,A70&lt;7.25,D70&lt;2.45,F70&gt;=2.5,D70&gt;=1.55,D70&gt;=1.45,F70&gt;=1.5),5.68,IF(AND(B70&gt;=3.3,H70&lt;13.711,A70&gt;=6.15,A70&lt;7.25,D70&lt;2.45,F70&gt;=2.5,D70&gt;=1.55,D70&gt;=1.45,F70&gt;=1.5),5.6,IF(AND(G70&lt;0.093,B70&lt;3.3,H70&lt;13.711,A70&gt;=6.15,A70&lt;7.25,D70&lt;2.45,F70&gt;=2.5,D70&gt;=1.55,D70&gt;=1.45,F70&gt;=1.5),5.56,IF(AND(D70&lt;1.95,G70&gt;=0.093,B70&lt;3.3,H70&lt;13.711,A70&gt;=6.15,A70&lt;7.25,D70&lt;2.45,F70&gt;=2.5,D70&gt;=1.55,D70&gt;=1.45,F70&gt;=1.5),5.3,IF(AND(B70&lt;3.15,D70&gt;=1.95,G70&gt;=0.093,B70&lt;3.3,H70&lt;13.711,A70&gt;=6.15,A70&lt;7.25,D70&lt;2.45,F70&gt;=2.5,D70&gt;=1.55,D70&gt;=1.45,F70&gt;=1.5),5.1,IF(AND(B70&gt;=3.15,D70&gt;=1.95,G70&gt;=0.093,B70&lt;3.3,H70&lt;13.711,A70&gt;=6.15,A70&lt;7.25,D70&lt;2.45,F70&gt;=2.5,D70&gt;=1.55,D70&gt;=1.45,F70&gt;=1.5),5.15,"shouldnthappen"))))))))))))))))))))))))))))))))</f>
        <v>3.86</v>
      </c>
      <c r="S70" s="1" t="n">
        <f aca="false">IF(AND(G70&gt;=0.859,D70&gt;=0.35,F70&lt;1.5),1.9,IF(AND(D70&lt;1.75,F70&gt;=2.5,F70&gt;=1.5),4.867,IF(AND(H70&lt;8.42,A70&lt;5.05,D70&lt;0.35,F70&lt;1.5),1.42,IF(AND(H70&gt;=14.877,A70&gt;=5.05,D70&lt;0.35,F70&lt;1.5),1.3,IF(AND(B70&lt;3.35,G70&lt;0.859,D70&gt;=0.35,F70&lt;1.5),1.7,IF(AND(B70&gt;=3.35,G70&lt;0.859,D70&gt;=0.35,F70&lt;1.5),1.5,IF(AND(A70&gt;=6.05,B70&lt;2.75,F70&lt;2.5,F70&gt;=1.5),4.733,IF(AND(G70&gt;=0.68,B70&gt;=2.75,F70&lt;2.5,F70&gt;=1.5),4.025,IF(AND(H70&gt;=16.284,D70&gt;=1.75,F70&gt;=2.5,F70&gt;=1.5),6.6,IF(AND(A70&lt;4.35,H70&gt;=8.42,A70&lt;5.05,D70&lt;0.35,F70&lt;1.5),1.1,IF(AND(G70&gt;=0.948,H70&lt;14.877,A70&gt;=5.05,D70&lt;0.35,F70&lt;1.5),1.7,IF(AND(A70&lt;5.3,A70&lt;6.05,B70&lt;2.75,F70&lt;2.5,F70&gt;=1.5),3,IF(AND(H70&gt;=15.168,G70&lt;0.68,B70&gt;=2.75,F70&lt;2.5,F70&gt;=1.5),4.75,IF(AND(H70&gt;=14.005,A70&gt;=4.35,H70&gt;=8.42,A70&lt;5.05,D70&lt;0.35,F70&lt;1.5),1.375,IF(AND(A70&gt;=5.55,G70&lt;0.948,H70&lt;14.877,A70&gt;=5.05,D70&lt;0.35,F70&lt;1.5),1.7,IF(AND(H70&lt;12.363,A70&gt;=5.3,A70&lt;6.05,B70&lt;2.75,F70&lt;2.5,F70&gt;=1.5),3.825,IF(AND(H70&gt;=12.363,A70&gt;=5.3,A70&lt;6.05,B70&lt;2.75,F70&lt;2.5,F70&gt;=1.5),4.033,IF(AND(H70&gt;=14.508,H70&lt;15.168,G70&lt;0.68,B70&gt;=2.75,F70&lt;2.5,F70&gt;=1.5),4.2,IF(AND(D70&gt;=2.35,D70&gt;=2.2,H70&lt;16.284,D70&gt;=1.75,F70&gt;=2.5,F70&gt;=1.5),5.267,IF(AND(G70&lt;0.231,H70&lt;14.005,A70&gt;=4.35,H70&gt;=8.42,A70&lt;5.05,D70&lt;0.35,F70&lt;1.5),1.4,IF(AND(H70&gt;=14.494,A70&lt;5.55,G70&lt;0.948,H70&lt;14.877,A70&gt;=5.05,D70&lt;0.35,F70&lt;1.5),1.6,IF(AND(A70&lt;6.1,H70&lt;14.508,H70&lt;15.168,G70&lt;0.68,B70&gt;=2.75,F70&lt;2.5,F70&gt;=1.5),4.5,IF(AND(A70&lt;6.1,H70&lt;11.8,D70&lt;2.2,H70&lt;16.284,D70&gt;=1.75,F70&gt;=2.5,F70&gt;=1.5),4.95,IF(AND(A70&gt;=6.1,H70&lt;11.8,D70&lt;2.2,H70&lt;16.284,D70&gt;=1.75,F70&gt;=2.5,F70&gt;=1.5),5.333,IF(AND(B70&lt;2.75,H70&gt;=11.8,D70&lt;2.2,H70&lt;16.284,D70&gt;=1.75,F70&gt;=2.5,F70&gt;=1.5),5.1,IF(AND(B70&gt;=3.15,D70&lt;2.35,D70&gt;=2.2,H70&lt;16.284,D70&gt;=1.75,F70&gt;=2.5,F70&gt;=1.5),5.5,IF(AND(B70&gt;=3.35,G70&gt;=0.231,H70&lt;14.005,A70&gt;=4.35,H70&gt;=8.42,A70&lt;5.05,D70&lt;0.35,F70&lt;1.5),1.3,IF(AND(H70&lt;13.869,H70&lt;14.494,A70&lt;5.55,G70&lt;0.948,H70&lt;14.877,A70&gt;=5.05,D70&lt;0.35,F70&lt;1.5),1.5,IF(AND(H70&gt;=13.869,H70&lt;14.494,A70&lt;5.55,G70&lt;0.948,H70&lt;14.877,A70&gt;=5.05,D70&lt;0.35,F70&lt;1.5),1.4,IF(AND(G70&lt;0.636,A70&gt;=6.1,H70&lt;14.508,H70&lt;15.168,G70&lt;0.68,B70&gt;=2.75,F70&lt;2.5,F70&gt;=1.5),4.68,IF(AND(G70&gt;=0.636,A70&gt;=6.1,H70&lt;14.508,H70&lt;15.168,G70&lt;0.68,B70&gt;=2.75,F70&lt;2.5,F70&gt;=1.5),4.4,IF(AND(B70&lt;2.85,B70&gt;=2.75,H70&gt;=11.8,D70&lt;2.2,H70&lt;16.284,D70&gt;=1.75,F70&gt;=2.5,F70&gt;=1.5),6.7,IF(AND(H70&lt;10.626,B70&lt;3.15,D70&lt;2.35,D70&gt;=2.2,H70&lt;16.284,D70&gt;=1.75,F70&gt;=2.5,F70&gt;=1.5),5.1,IF(AND(H70&gt;=10.626,B70&lt;3.15,D70&lt;2.35,D70&gt;=2.2,H70&lt;16.284,D70&gt;=1.75,F70&gt;=2.5,F70&gt;=1.5),5.2,IF(AND(G70&lt;0.378,B70&lt;3.35,G70&gt;=0.231,H70&lt;14.005,A70&gt;=4.35,H70&gt;=8.42,A70&lt;5.05,D70&lt;0.35,F70&lt;1.5),1.2,IF(AND(G70&gt;=0.378,B70&lt;3.35,G70&gt;=0.231,H70&lt;14.005,A70&gt;=4.35,H70&gt;=8.42,A70&lt;5.05,D70&lt;0.35,F70&lt;1.5),1.3,IF(AND(A70&lt;6.2,B70&gt;=2.85,B70&gt;=2.75,H70&gt;=11.8,D70&lt;2.2,H70&lt;16.284,D70&gt;=1.75,F70&gt;=2.5,F70&gt;=1.5),4.9,IF(AND(G70&lt;0.388,A70&gt;=6.2,B70&gt;=2.85,B70&gt;=2.75,H70&gt;=11.8,D70&lt;2.2,H70&lt;16.284,D70&gt;=1.75,F70&gt;=2.5,F70&gt;=1.5),5.52,IF(AND(G70&gt;=0.388,A70&gt;=6.2,B70&gt;=2.85,B70&gt;=2.75,H70&gt;=11.8,D70&lt;2.2,H70&lt;16.284,D70&gt;=1.75,F70&gt;=2.5,F70&gt;=1.5),5.7,"shouldnthappen")))))))))))))))))))))))))))))))))))))))</f>
        <v>4.033</v>
      </c>
      <c r="T70" s="1" t="n">
        <f aca="false">IF(AND(D70&gt;=0.8,A70&lt;5.45),3.7,IF(AND(D70&gt;=0.35,D70&lt;0.8,A70&lt;5.45),1.56,IF(AND(G70&lt;0.164,F70&lt;2.5,A70&gt;=5.45),1.6,IF(AND(H70&gt;=16.718,F70&gt;=2.5,A70&gt;=5.45),6.4,IF(AND(G70&gt;=0.719,H70&lt;16.718,F70&gt;=2.5,A70&gt;=5.45),5.05,IF(AND(A70&lt;4.35,A70&lt;5.05,D70&lt;0.35,D70&lt;0.8,A70&lt;5.45),1.1,IF(AND(H70&gt;=14.494,A70&gt;=5.05,D70&lt;0.35,D70&lt;0.8,A70&lt;5.45),1.6,IF(AND(G70&lt;0.338,D70&lt;1.25,G70&gt;=0.164,F70&lt;2.5,A70&gt;=5.45),4.1,IF(AND(H70&lt;8.397,D70&gt;=1.25,G70&gt;=0.164,F70&lt;2.5,A70&gt;=5.45),4,IF(AND(H70&lt;11.031,H70&lt;14.494,A70&gt;=5.05,D70&lt;0.35,D70&lt;0.8,A70&lt;5.45),1.5,IF(AND(H70&gt;=11.031,H70&lt;14.494,A70&gt;=5.05,D70&lt;0.35,D70&lt;0.8,A70&lt;5.45),1.44,IF(AND(B70&lt;2.65,H70&gt;=8.397,D70&gt;=1.25,G70&gt;=0.164,F70&lt;2.5,A70&gt;=5.45),4.767,IF(AND(H70&lt;7.388,G70&lt;0.487,G70&lt;0.719,H70&lt;16.718,F70&gt;=2.5,A70&gt;=5.45),5.067,IF(AND(G70&lt;0.533,G70&gt;=0.487,G70&lt;0.719,H70&lt;16.718,F70&gt;=2.5,A70&gt;=5.45),5.8,IF(AND(G70&gt;=0.533,G70&gt;=0.487,G70&lt;0.719,H70&lt;16.718,F70&gt;=2.5,A70&gt;=5.45),5.86,IF(AND(B70&lt;3.25,A70&gt;=4.95,A70&gt;=4.35,A70&lt;5.05,D70&lt;0.35,D70&lt;0.8,A70&lt;5.45),1.2,IF(AND(A70&lt;5.6,H70&lt;11.218,G70&gt;=0.338,D70&lt;1.25,G70&gt;=0.164,F70&lt;2.5,A70&gt;=5.45),3.7,IF(AND(A70&gt;=5.6,H70&lt;11.218,G70&gt;=0.338,D70&lt;1.25,G70&gt;=0.164,F70&lt;2.5,A70&gt;=5.45),3.5,IF(AND(H70&lt;12.668,H70&gt;=11.218,G70&gt;=0.338,D70&lt;1.25,G70&gt;=0.164,F70&lt;2.5,A70&gt;=5.45),3.9,IF(AND(H70&gt;=12.668,H70&gt;=11.218,G70&gt;=0.338,D70&lt;1.25,G70&gt;=0.164,F70&lt;2.5,A70&gt;=5.45),4,IF(AND(H70&gt;=15.705,B70&gt;=2.65,H70&gt;=8.397,D70&gt;=1.25,G70&gt;=0.164,F70&lt;2.5,A70&gt;=5.45),4.8,IF(AND(B70&lt;2.75,H70&gt;=7.388,G70&lt;0.487,G70&lt;0.719,H70&lt;16.718,F70&gt;=2.5,A70&gt;=5.45),5.26,IF(AND(B70&lt;2.95,A70&lt;4.5,A70&lt;4.95,A70&gt;=4.35,A70&lt;5.05,D70&lt;0.35,D70&lt;0.8,A70&lt;5.45),1.4,IF(AND(B70&gt;=2.95,A70&lt;4.5,A70&lt;4.95,A70&gt;=4.35,A70&lt;5.05,D70&lt;0.35,D70&lt;0.8,A70&lt;5.45),1.3,IF(AND(H70&gt;=13.924,A70&gt;=4.5,A70&lt;4.95,A70&gt;=4.35,A70&lt;5.05,D70&lt;0.35,D70&lt;0.8,A70&lt;5.45),1.5,IF(AND(G70&lt;0.252,B70&gt;=3.25,A70&gt;=4.95,A70&gt;=4.35,A70&lt;5.05,D70&lt;0.35,D70&lt;0.8,A70&lt;5.45),1.4,IF(AND(G70&gt;=0.252,B70&gt;=3.25,A70&gt;=4.95,A70&gt;=4.35,A70&lt;5.05,D70&lt;0.35,D70&lt;0.8,A70&lt;5.45),1.32,IF(AND(G70&gt;=0.473,H70&lt;15.705,B70&gt;=2.65,H70&gt;=8.397,D70&gt;=1.25,G70&gt;=0.164,F70&lt;2.5,A70&gt;=5.45),4.7,IF(AND(B70&gt;=3.15,B70&gt;=2.75,H70&gt;=7.388,G70&lt;0.487,G70&lt;0.719,H70&lt;16.718,F70&gt;=2.5,A70&gt;=5.45),5.7,IF(AND(B70&lt;3.15,H70&lt;13.924,A70&gt;=4.5,A70&lt;4.95,A70&gt;=4.35,A70&lt;5.05,D70&lt;0.35,D70&lt;0.8,A70&lt;5.45),1.433,IF(AND(B70&gt;=3.15,H70&lt;13.924,A70&gt;=4.5,A70&lt;4.95,A70&gt;=4.35,A70&lt;5.05,D70&lt;0.35,D70&lt;0.8,A70&lt;5.45),1.4,IF(AND(H70&gt;=14.81,G70&lt;0.473,H70&lt;15.705,B70&gt;=2.65,H70&gt;=8.397,D70&gt;=1.25,G70&gt;=0.164,F70&lt;2.5,A70&gt;=5.45),4.2,IF(AND(A70&lt;6.65,B70&lt;3.15,B70&gt;=2.75,H70&gt;=7.388,G70&lt;0.487,G70&lt;0.719,H70&lt;16.718,F70&gt;=2.5,A70&gt;=5.45),5.6,IF(AND(A70&gt;=6.65,B70&lt;3.15,B70&gt;=2.75,H70&gt;=7.388,G70&lt;0.487,G70&lt;0.719,H70&lt;16.718,F70&gt;=2.5,A70&gt;=5.45),5.4,IF(AND(A70&lt;6.15,H70&lt;14.81,G70&lt;0.473,H70&lt;15.705,B70&gt;=2.65,H70&gt;=8.397,D70&gt;=1.25,G70&gt;=0.164,F70&lt;2.5,A70&gt;=5.45),4.5,IF(AND(A70&gt;=6.15,H70&lt;14.81,G70&lt;0.473,H70&lt;15.705,B70&gt;=2.65,H70&gt;=8.397,D70&gt;=1.25,G70&gt;=0.164,F70&lt;2.5,A70&gt;=5.45),4.4,"shouldnthappen"))))))))))))))))))))))))))))))))))))</f>
        <v>4.1</v>
      </c>
      <c r="U70" s="1" t="n">
        <f aca="false">IF(AND(G70&gt;=0.934,F70&lt;1.5),1.7,IF(AND(D70&lt;0.15,D70&lt;0.25,G70&lt;0.934,F70&lt;1.5),1.38,IF(AND(H70&gt;=14.379,D70&gt;=0.25,G70&lt;0.934,F70&lt;1.5),1.7,IF(AND(A70&lt;5.3,D70&lt;1.35,F70&lt;2.5,F70&gt;=1.5),3.15,IF(AND(H70&lt;7.148,D70&gt;=1.35,F70&lt;2.5,F70&gt;=1.5),3.9,IF(AND(G70&lt;0.352,A70&lt;6.15,F70&gt;=2.5,F70&gt;=1.5),4.5,IF(AND(G70&gt;=0.352,A70&lt;6.15,F70&gt;=2.5,F70&gt;=1.5),4.92,IF(AND(B70&lt;2.85,A70&gt;=6.15,F70&gt;=2.5,F70&gt;=1.5),6.2,IF(AND(D70&gt;=0.45,H70&lt;14.379,D70&gt;=0.25,G70&lt;0.934,F70&lt;1.5),1.65,IF(AND(G70&gt;=0.857,A70&gt;=5.3,D70&lt;1.35,F70&lt;2.5,F70&gt;=1.5),4.3,IF(AND(A70&gt;=7.25,B70&gt;=2.85,A70&gt;=6.15,F70&gt;=2.5,F70&gt;=1.5),6.425,IF(AND(H70&lt;9.499,A70&lt;5.05,D70&gt;=0.15,D70&lt;0.25,G70&lt;0.934,F70&lt;1.5),1.4,IF(AND(A70&gt;=5.45,A70&gt;=5.05,D70&gt;=0.15,D70&lt;0.25,G70&lt;0.934,F70&lt;1.5),1.3,IF(AND(B70&gt;=4.15,D70&lt;0.45,H70&lt;14.379,D70&gt;=0.25,G70&lt;0.934,F70&lt;1.5),1.5,IF(AND(A70&gt;=5.75,G70&lt;0.857,A70&gt;=5.3,D70&lt;1.35,F70&lt;2.5,F70&gt;=1.5),4.02,IF(AND(A70&lt;6.65,G70&lt;0.333,H70&gt;=7.148,D70&gt;=1.35,F70&lt;2.5,F70&gt;=1.5),4.475,IF(AND(A70&gt;=6.65,G70&lt;0.333,H70&gt;=7.148,D70&gt;=1.35,F70&lt;2.5,F70&gt;=1.5),4.8,IF(AND(D70&gt;=1.45,G70&gt;=0.333,H70&gt;=7.148,D70&gt;=1.35,F70&lt;2.5,F70&gt;=1.5),4.85,IF(AND(G70&gt;=0.861,A70&lt;7.25,B70&gt;=2.85,A70&gt;=6.15,F70&gt;=2.5,F70&gt;=1.5),5.2,IF(AND(G70&lt;0.571,H70&gt;=9.499,A70&lt;5.05,D70&gt;=0.15,D70&lt;0.25,G70&lt;0.934,F70&lt;1.5),1.2,IF(AND(G70&gt;=0.571,H70&gt;=9.499,A70&lt;5.05,D70&gt;=0.15,D70&lt;0.25,G70&lt;0.934,F70&lt;1.5),1.3,IF(AND(H70&lt;9.283,A70&lt;5.45,A70&gt;=5.05,D70&gt;=0.15,D70&lt;0.25,G70&lt;0.934,F70&lt;1.5),1.5,IF(AND(H70&gt;=9.283,A70&lt;5.45,A70&gt;=5.05,D70&gt;=0.15,D70&lt;0.25,G70&lt;0.934,F70&lt;1.5),1.425,IF(AND(A70&lt;4.9,B70&lt;4.15,D70&lt;0.45,H70&lt;14.379,D70&gt;=0.25,G70&lt;0.934,F70&lt;1.5),1.4,IF(AND(A70&gt;=4.9,B70&lt;4.15,D70&lt;0.45,H70&lt;14.379,D70&gt;=0.25,G70&lt;0.934,F70&lt;1.5),1.325,IF(AND(G70&lt;0.572,A70&lt;5.75,G70&lt;0.857,A70&gt;=5.3,D70&lt;1.35,F70&lt;2.5,F70&gt;=1.5),3.65,IF(AND(G70&gt;=0.572,A70&lt;5.75,G70&lt;0.857,A70&gt;=5.3,D70&lt;1.35,F70&lt;2.5,F70&gt;=1.5),3.9,IF(AND(A70&lt;6.75,D70&lt;1.45,G70&gt;=0.333,H70&gt;=7.148,D70&gt;=1.35,F70&lt;2.5,F70&gt;=1.5),4.4,IF(AND(A70&gt;=6.75,D70&lt;1.45,G70&gt;=0.333,H70&gt;=7.148,D70&gt;=1.35,F70&lt;2.5,F70&gt;=1.5),4.78,IF(AND(A70&lt;6.6,B70&lt;3.25,G70&lt;0.861,A70&lt;7.25,B70&gt;=2.85,A70&gt;=6.15,F70&gt;=2.5,F70&gt;=1.5),5.333,IF(AND(H70&lt;11.461,B70&gt;=3.25,G70&lt;0.861,A70&lt;7.25,B70&gt;=2.85,A70&gt;=6.15,F70&gt;=2.5,F70&gt;=1.5),6.025,IF(AND(H70&gt;=11.461,B70&gt;=3.25,G70&lt;0.861,A70&lt;7.25,B70&gt;=2.85,A70&gt;=6.15,F70&gt;=2.5,F70&gt;=1.5),5.667,IF(AND(H70&gt;=14.564,A70&gt;=6.6,B70&lt;3.25,G70&lt;0.861,A70&lt;7.25,B70&gt;=2.85,A70&gt;=6.15,F70&gt;=2.5,F70&gt;=1.5),5.4,IF(AND(D70&gt;=2.35,H70&lt;14.564,A70&gt;=6.6,B70&lt;3.25,G70&lt;0.861,A70&lt;7.25,B70&gt;=2.85,A70&gt;=6.15,F70&gt;=2.5,F70&gt;=1.5),5.6,IF(AND(A70&lt;6.85,D70&lt;2.35,H70&lt;14.564,A70&gt;=6.6,B70&lt;3.25,G70&lt;0.861,A70&lt;7.25,B70&gt;=2.85,A70&gt;=6.15,F70&gt;=2.5,F70&gt;=1.5),5.9,IF(AND(A70&gt;=6.85,D70&lt;2.35,H70&lt;14.564,A70&gt;=6.6,B70&lt;3.25,G70&lt;0.861,A70&lt;7.25,B70&gt;=2.85,A70&gt;=6.15,F70&gt;=2.5,F70&gt;=1.5),5.78,"shouldnthappen"))))))))))))))))))))))))))))))))))))</f>
        <v>4.02</v>
      </c>
      <c r="V70" s="1" t="n">
        <f aca="false">IF(AND(H70&lt;5.748,A70&lt;5.05,D70&lt;0.75),1,IF(AND(B70&lt;3.15,H70&gt;=5.748,A70&lt;5.05,D70&lt;0.75),1.475,IF(AND(G70&gt;=0.801,D70&lt;0.25,A70&gt;=5.05,D70&lt;0.75),1.7,IF(AND(D70&gt;=0.45,D70&gt;=0.25,A70&gt;=5.05,D70&lt;0.75),1.7,IF(AND(B70&lt;2.35,F70&lt;2.5,B70&lt;2.75,D70&gt;=0.75),4.16,IF(AND(D70&lt;1.75,F70&gt;=2.5,B70&lt;2.75,D70&gt;=0.75),4.875,IF(AND(D70&gt;=1.75,F70&gt;=2.5,B70&lt;2.75,D70&gt;=0.75),5.333,IF(AND(H70&gt;=16.284,D70&gt;=1.55,B70&gt;=2.75,D70&gt;=0.75),6.6,IF(AND(H70&gt;=14.144,B70&gt;=3.15,H70&gt;=5.748,A70&lt;5.05,D70&lt;0.75),1.3,IF(AND(A70&lt;5.45,G70&lt;0.801,D70&lt;0.25,A70&gt;=5.05,D70&lt;0.75),1.5,IF(AND(A70&gt;=5.45,G70&lt;0.801,D70&lt;0.25,A70&gt;=5.05,D70&lt;0.75),1.34,IF(AND(B70&lt;3.75,D70&lt;0.45,D70&gt;=0.25,A70&gt;=5.05,D70&lt;0.75),1.467,IF(AND(B70&gt;=3.75,D70&lt;0.45,D70&gt;=0.25,A70&gt;=5.05,D70&lt;0.75),1.767,IF(AND(G70&gt;=0.896,B70&gt;=2.35,F70&lt;2.5,B70&lt;2.75,D70&gt;=0.75),4.9,IF(AND(H70&lt;15.504,D70&lt;1.35,D70&lt;1.55,B70&gt;=2.75,D70&gt;=0.75),4.2,IF(AND(H70&gt;=15.504,D70&lt;1.35,D70&lt;1.55,B70&gt;=2.75,D70&gt;=0.75),4.6,IF(AND(H70&lt;9.767,D70&gt;=1.35,D70&lt;1.55,B70&gt;=2.75,D70&gt;=0.75),5.1,IF(AND(A70&lt;4.5,H70&lt;14.144,B70&gt;=3.15,H70&gt;=5.748,A70&lt;5.05,D70&lt;0.75),1.3,IF(AND(A70&gt;=4.5,H70&lt;14.144,B70&gt;=3.15,H70&gt;=5.748,A70&lt;5.05,D70&lt;0.75),1.4,IF(AND(D70&gt;=1.15,G70&lt;0.896,B70&gt;=2.35,F70&lt;2.5,B70&lt;2.75,D70&gt;=0.75),4.04,IF(AND(B70&lt;2.9,H70&gt;=9.767,D70&gt;=1.35,D70&lt;1.55,B70&gt;=2.75,D70&gt;=0.75),4.8,IF(AND(D70&lt;1.7,A70&gt;=7.05,H70&lt;16.284,D70&gt;=1.55,B70&gt;=2.75,D70&gt;=0.75),5.8,IF(AND(D70&gt;=1.7,A70&gt;=7.05,H70&lt;16.284,D70&gt;=1.55,B70&gt;=2.75,D70&gt;=0.75),6.3,IF(AND(B70&lt;2.45,D70&lt;1.15,G70&lt;0.896,B70&gt;=2.35,F70&lt;2.5,B70&lt;2.75,D70&gt;=0.75),3.767,IF(AND(B70&gt;=2.45,D70&lt;1.15,G70&lt;0.896,B70&gt;=2.35,F70&lt;2.5,B70&lt;2.75,D70&gt;=0.75),3.167,IF(AND(B70&gt;=3.15,B70&gt;=2.9,H70&gt;=9.767,D70&gt;=1.35,D70&lt;1.55,B70&gt;=2.75,D70&gt;=0.75),4.7,IF(AND(D70&lt;1.9,D70&lt;2.05,A70&lt;7.05,H70&lt;16.284,D70&gt;=1.55,B70&gt;=2.75,D70&gt;=0.75),4.82,IF(AND(D70&gt;=1.9,D70&lt;2.05,A70&lt;7.05,H70&lt;16.284,D70&gt;=1.55,B70&gt;=2.75,D70&gt;=0.75),5.067,IF(AND(H70&lt;12.721,B70&lt;3.15,B70&gt;=2.9,H70&gt;=9.767,D70&gt;=1.35,D70&lt;1.55,B70&gt;=2.75,D70&gt;=0.75),4.5,IF(AND(H70&gt;=12.721,B70&lt;3.15,B70&gt;=2.9,H70&gt;=9.767,D70&gt;=1.35,D70&lt;1.55,B70&gt;=2.75,D70&gt;=0.75),4.433,IF(AND(H70&lt;9.525,G70&lt;0.364,D70&gt;=2.05,A70&lt;7.05,H70&lt;16.284,D70&gt;=1.55,B70&gt;=2.75,D70&gt;=0.75),5.1,IF(AND(A70&lt;6.25,G70&gt;=0.364,D70&gt;=2.05,A70&lt;7.05,H70&lt;16.284,D70&gt;=1.55,B70&gt;=2.75,D70&gt;=0.75),5.4,IF(AND(H70&lt;10.898,H70&gt;=9.525,G70&lt;0.364,D70&gt;=2.05,A70&lt;7.05,H70&lt;16.284,D70&gt;=1.55,B70&gt;=2.75,D70&gt;=0.75),5.6,IF(AND(H70&lt;8.711,A70&gt;=6.25,G70&gt;=0.364,D70&gt;=2.05,A70&lt;7.05,H70&lt;16.284,D70&gt;=1.55,B70&gt;=2.75,D70&gt;=0.75),5.7,IF(AND(H70&gt;=8.711,A70&gt;=6.25,G70&gt;=0.364,D70&gt;=2.05,A70&lt;7.05,H70&lt;16.284,D70&gt;=1.55,B70&gt;=2.75,D70&gt;=0.75),5.84,IF(AND(D70&lt;2.2,H70&gt;=10.898,H70&gt;=9.525,G70&lt;0.364,D70&gt;=2.05,A70&lt;7.05,H70&lt;16.284,D70&gt;=1.55,B70&gt;=2.75,D70&gt;=0.75),5.4,IF(AND(D70&gt;=2.2,H70&gt;=10.898,H70&gt;=9.525,G70&lt;0.364,D70&gt;=2.05,A70&lt;7.05,H70&lt;16.284,D70&gt;=1.55,B70&gt;=2.75,D70&gt;=0.75),5.3,"shouldnthappen")))))))))))))))))))))))))))))))))))))</f>
        <v>3.167</v>
      </c>
      <c r="W70" s="1" t="n">
        <f aca="false">IF(AND(H70&lt;6.926,D70&gt;=0.35,D70&lt;0.8),1.9,IF(AND(H70&gt;=6.926,D70&gt;=0.35,D70&lt;0.8),1.533,IF(AND(H70&lt;13.492,A70&lt;4.75,D70&lt;0.35,D70&lt;0.8),1.1,IF(AND(H70&gt;=13.492,A70&lt;4.75,D70&lt;0.35,D70&lt;0.8),1.375,IF(AND(B70&lt;2.75,A70&gt;=5.85,F70&lt;2.5,D70&gt;=0.8),4.833,IF(AND(B70&lt;3.3,A70&gt;=7.05,F70&gt;=2.5,D70&gt;=0.8),5.8,IF(AND(B70&gt;=3.3,A70&gt;=7.05,F70&gt;=2.5,D70&gt;=0.8),6.325,IF(AND(D70&gt;=0.25,A70&lt;5.05,A70&gt;=4.75,D70&lt;0.35,D70&lt;0.8),1.3,IF(AND(B70&lt;3.6,A70&gt;=5.05,A70&gt;=4.75,D70&lt;0.35,D70&lt;0.8),1.4,IF(AND(H70&lt;10.194,G70&lt;0.412,A70&lt;5.85,F70&lt;2.5,D70&gt;=0.8),4.133,IF(AND(H70&gt;=10.194,G70&lt;0.412,A70&lt;5.85,F70&lt;2.5,D70&gt;=0.8),4.5,IF(AND(A70&lt;5.35,G70&gt;=0.412,A70&lt;5.85,F70&lt;2.5,D70&gt;=0.8),3.15,IF(AND(A70&lt;6.2,B70&gt;=2.75,A70&gt;=5.85,F70&lt;2.5,D70&gt;=0.8),4.3,IF(AND(H70&lt;5.767,A70&lt;6.2,A70&lt;7.05,F70&gt;=2.5,D70&gt;=0.8),4.5,IF(AND(G70&gt;=0.861,A70&gt;=6.2,A70&lt;7.05,F70&gt;=2.5,D70&gt;=0.8),5.2,IF(AND(B70&lt;3.15,D70&lt;0.25,A70&lt;5.05,A70&gt;=4.75,D70&lt;0.35,D70&lt;0.8),1.55,IF(AND(A70&lt;5.45,B70&gt;=3.6,A70&gt;=5.05,A70&gt;=4.75,D70&lt;0.35,D70&lt;0.8),1.5,IF(AND(A70&gt;=5.45,B70&gt;=3.6,A70&gt;=5.05,A70&gt;=4.75,D70&lt;0.35,D70&lt;0.8),1.4,IF(AND(G70&gt;=0.772,A70&gt;=5.35,G70&gt;=0.412,A70&lt;5.85,F70&lt;2.5,D70&gt;=0.8),3.9,IF(AND(D70&gt;=1.45,A70&gt;=6.2,B70&gt;=2.75,A70&gt;=5.85,F70&lt;2.5,D70&gt;=0.8),4.775,IF(AND(G70&lt;0.5,H70&gt;=5.767,A70&lt;6.2,A70&lt;7.05,F70&gt;=2.5,D70&gt;=0.8),5.1,IF(AND(G70&gt;=0.5,H70&gt;=5.767,A70&lt;6.2,A70&lt;7.05,F70&gt;=2.5,D70&gt;=0.8),4.95,IF(AND(B70&gt;=3.25,G70&lt;0.861,A70&gt;=6.2,A70&lt;7.05,F70&gt;=2.5,D70&gt;=0.8),5.75,IF(AND(A70&lt;4.95,B70&gt;=3.15,D70&lt;0.25,A70&lt;5.05,A70&gt;=4.75,D70&lt;0.35,D70&lt;0.8),1.4,IF(AND(A70&lt;5.65,G70&lt;0.772,A70&gt;=5.35,G70&gt;=0.412,A70&lt;5.85,F70&lt;2.5,D70&gt;=0.8),3.6,IF(AND(A70&gt;=5.65,G70&lt;0.772,A70&gt;=5.35,G70&gt;=0.412,A70&lt;5.85,F70&lt;2.5,D70&gt;=0.8),3.5,IF(AND(B70&gt;=3.15,D70&lt;1.45,A70&gt;=6.2,B70&gt;=2.75,A70&gt;=5.85,F70&lt;2.5,D70&gt;=0.8),4.7,IF(AND(A70&gt;=6.65,B70&lt;3.25,G70&lt;0.861,A70&gt;=6.2,A70&lt;7.05,F70&gt;=2.5,D70&gt;=0.8),5.567,IF(AND(H70&lt;9.499,A70&gt;=4.95,B70&gt;=3.15,D70&lt;0.25,A70&lt;5.05,A70&gt;=4.75,D70&lt;0.35,D70&lt;0.8),1.4,IF(AND(H70&gt;=9.499,A70&gt;=4.95,B70&gt;=3.15,D70&lt;0.25,A70&lt;5.05,A70&gt;=4.75,D70&lt;0.35,D70&lt;0.8),1.2,IF(AND(G70&lt;0.765,B70&lt;3.15,D70&lt;1.45,A70&gt;=6.2,B70&gt;=2.75,A70&gt;=5.85,F70&lt;2.5,D70&gt;=0.8),4.4,IF(AND(G70&gt;=0.765,B70&lt;3.15,D70&lt;1.45,A70&gt;=6.2,B70&gt;=2.75,A70&gt;=5.85,F70&lt;2.5,D70&gt;=0.8),4.6,IF(AND(H70&lt;10.667,A70&lt;6.65,B70&lt;3.25,G70&lt;0.861,A70&gt;=6.2,A70&lt;7.05,F70&gt;=2.5,D70&gt;=0.8),5.167,IF(AND(G70&lt;0.627,H70&gt;=10.667,A70&lt;6.65,B70&lt;3.25,G70&lt;0.861,A70&gt;=6.2,A70&lt;7.05,F70&gt;=2.5,D70&gt;=0.8),5.64,IF(AND(G70&gt;=0.627,H70&gt;=10.667,A70&lt;6.65,B70&lt;3.25,G70&lt;0.861,A70&gt;=6.2,A70&lt;7.05,F70&gt;=2.5,D70&gt;=0.8),5.1,"shouldnthappen")))))))))))))))))))))))))))))))))))</f>
        <v>4.5</v>
      </c>
      <c r="X70" s="1" t="n">
        <f aca="false">IF(AND(B70&lt;3.05,H70&lt;6.697,A70&lt;5.45),4.1,IF(AND(B70&gt;=3.05,H70&lt;6.697,A70&lt;5.45),1.48,IF(AND(D70&lt;0.7,A70&lt;5.9,A70&gt;=5.45),1.4,IF(AND(A70&lt;4.35,B70&lt;3.3,H70&gt;=6.697,A70&lt;5.45),1.1,IF(AND(G70&lt;0.372,D70&gt;=0.7,A70&lt;5.9,A70&gt;=5.45),4.36,IF(AND(A70&gt;=4.9,A70&gt;=4.35,B70&lt;3.3,H70&gt;=6.697,A70&lt;5.45),1.6,IF(AND(H70&gt;=14.171,A70&lt;5.15,B70&gt;=3.3,H70&gt;=6.697,A70&lt;5.45),1.6,IF(AND(G70&lt;0.451,A70&gt;=5.15,B70&gt;=3.3,H70&gt;=6.697,A70&lt;5.45),1.367,IF(AND(G70&gt;=0.451,A70&gt;=5.15,B70&gt;=3.3,H70&gt;=6.697,A70&lt;5.45),1.5,IF(AND(G70&lt;0.332,D70&lt;1.45,F70&lt;2.5,A70&gt;=5.9,A70&gt;=5.45),4.35,IF(AND(A70&lt;6.15,D70&gt;=1.45,F70&lt;2.5,A70&gt;=5.9,A70&gt;=5.45),5.1,IF(AND(D70&gt;=2.4,G70&lt;0.432,F70&gt;=2.5,A70&gt;=5.9,A70&gt;=5.45),5.78,IF(AND(A70&lt;6.15,G70&gt;=0.432,F70&gt;=2.5,A70&gt;=5.9,A70&gt;=5.45),4.9,IF(AND(B70&lt;3.1,A70&lt;4.9,A70&gt;=4.35,B70&lt;3.3,H70&gt;=6.697,A70&lt;5.45),1.4,IF(AND(B70&gt;=3.1,A70&lt;4.9,A70&gt;=4.35,B70&lt;3.3,H70&gt;=6.697,A70&lt;5.45),1.3,IF(AND(G70&lt;0.343,H70&lt;14.171,A70&lt;5.15,B70&gt;=3.3,H70&gt;=6.697,A70&lt;5.45),1.433,IF(AND(G70&gt;=0.343,H70&lt;14.171,A70&lt;5.15,B70&gt;=3.3,H70&gt;=6.697,A70&lt;5.45),1.525,IF(AND(D70&lt;1.05,B70&lt;2.55,G70&gt;=0.372,D70&gt;=0.7,A70&lt;5.9,A70&gt;=5.45),3.7,IF(AND(H70&lt;10.596,B70&gt;=2.55,G70&gt;=0.372,D70&gt;=0.7,A70&lt;5.9,A70&gt;=5.45),3.525,IF(AND(H70&gt;=10.596,B70&gt;=2.55,G70&gt;=0.372,D70&gt;=0.7,A70&lt;5.9,A70&gt;=5.45),3.9,IF(AND(H70&lt;14.314,G70&gt;=0.332,D70&lt;1.45,F70&lt;2.5,A70&gt;=5.9,A70&gt;=5.45),4.4,IF(AND(H70&gt;=14.314,G70&gt;=0.332,D70&lt;1.45,F70&lt;2.5,A70&gt;=5.9,A70&gt;=5.45),4.7,IF(AND(H70&lt;13.906,A70&gt;=6.15,D70&gt;=1.45,F70&lt;2.5,A70&gt;=5.9,A70&gt;=5.45),4.675,IF(AND(H70&gt;=13.906,A70&gt;=6.15,D70&gt;=1.45,F70&lt;2.5,A70&gt;=5.9,A70&gt;=5.45),4.9,IF(AND(G70&lt;0.093,D70&lt;2.4,G70&lt;0.432,F70&gt;=2.5,A70&gt;=5.9,A70&gt;=5.45),5.6,IF(AND(B70&lt;2.95,A70&gt;=6.15,G70&gt;=0.432,F70&gt;=2.5,A70&gt;=5.9,A70&gt;=5.45),5.86,IF(AND(A70&lt;5.55,D70&gt;=1.05,B70&lt;2.55,G70&gt;=0.372,D70&gt;=0.7,A70&lt;5.9,A70&gt;=5.45),4,IF(AND(A70&gt;=5.55,D70&gt;=1.05,B70&lt;2.55,G70&gt;=0.372,D70&gt;=0.7,A70&lt;5.9,A70&gt;=5.45),3.9,IF(AND(D70&lt;1.7,G70&gt;=0.093,D70&lt;2.4,G70&lt;0.432,F70&gt;=2.5,A70&gt;=5.9,A70&gt;=5.45),5.05,IF(AND(G70&gt;=0.774,B70&gt;=2.95,A70&gt;=6.15,G70&gt;=0.432,F70&gt;=2.5,A70&gt;=5.9,A70&gt;=5.45),5.3,IF(AND(G70&gt;=0.312,D70&gt;=1.7,G70&gt;=0.093,D70&lt;2.4,G70&lt;0.432,F70&gt;=2.5,A70&gt;=5.9,A70&gt;=5.45),5.4,IF(AND(D70&lt;2.45,G70&lt;0.774,B70&gt;=2.95,A70&gt;=6.15,G70&gt;=0.432,F70&gt;=2.5,A70&gt;=5.9,A70&gt;=5.45),5.66,IF(AND(D70&gt;=2.45,G70&lt;0.774,B70&gt;=2.95,A70&gt;=6.15,G70&gt;=0.432,F70&gt;=2.5,A70&gt;=5.9,A70&gt;=5.45),6,IF(AND(G70&gt;=0.301,G70&lt;0.312,D70&gt;=1.7,G70&gt;=0.093,D70&lt;2.4,G70&lt;0.432,F70&gt;=2.5,A70&gt;=5.9,A70&gt;=5.45),5.1,IF(AND(A70&lt;6.45,G70&lt;0.301,G70&lt;0.312,D70&gt;=1.7,G70&gt;=0.093,D70&lt;2.4,G70&lt;0.432,F70&gt;=2.5,A70&gt;=5.9,A70&gt;=5.45),5.3,IF(AND(A70&gt;=6.45,G70&lt;0.301,G70&lt;0.312,D70&gt;=1.7,G70&gt;=0.093,D70&lt;2.4,G70&lt;0.432,F70&gt;=2.5,A70&gt;=5.9,A70&gt;=5.45),5.2,"shouldnthappen"))))))))))))))))))))))))))))))))))))</f>
        <v>4.36</v>
      </c>
      <c r="Y70" s="1" t="n">
        <f aca="false">IF(AND(H70&lt;6.51,F70&lt;1.5),1.8,IF(AND(H70&gt;=16.674,F70&gt;=1.5),6.533,IF(AND(D70&gt;=0.45,H70&gt;=6.51,F70&lt;1.5),1.667,IF(AND(H70&gt;=13.805,G70&lt;0.154,H70&lt;16.674,F70&gt;=1.5),6.7,IF(AND(D70&lt;0.15,A70&lt;5.05,D70&lt;0.45,H70&gt;=6.51,F70&lt;1.5),1.4,IF(AND(H70&gt;=13.586,A70&gt;=5.05,D70&lt;0.45,H70&gt;=6.51,F70&lt;1.5),1.3,IF(AND(F70&lt;2.5,H70&lt;13.805,G70&lt;0.154,H70&lt;16.674,F70&gt;=1.5),4.6,IF(AND(H70&lt;8.929,D70&lt;1.35,G70&gt;=0.154,H70&lt;16.674,F70&gt;=1.5),3.64,IF(AND(G70&lt;0.05,H70&lt;13.586,A70&gt;=5.05,D70&lt;0.45,H70&gt;=6.51,F70&lt;1.5),1.4,IF(AND(G70&gt;=0.107,F70&gt;=2.5,H70&lt;13.805,G70&lt;0.154,H70&lt;16.674,F70&gt;=1.5),5.3,IF(AND(B70&gt;=2.75,H70&gt;=8.929,D70&lt;1.35,G70&gt;=0.154,H70&lt;16.674,F70&gt;=1.5),4.433,IF(AND(D70&gt;=1.55,F70&lt;2.5,D70&gt;=1.35,G70&gt;=0.154,H70&lt;16.674,F70&gt;=1.5),4.975,IF(AND(H70&lt;6.93,F70&gt;=2.5,D70&gt;=1.35,G70&gt;=0.154,H70&lt;16.674,F70&gt;=1.5),4.5,IF(AND(H70&lt;12.675,G70&lt;0.217,D70&gt;=0.15,A70&lt;5.05,D70&lt;0.45,H70&gt;=6.51,F70&lt;1.5),1.4,IF(AND(H70&gt;=12.675,G70&lt;0.217,D70&gt;=0.15,A70&lt;5.05,D70&lt;0.45,H70&gt;=6.51,F70&lt;1.5),1.5,IF(AND(A70&lt;4.65,G70&gt;=0.217,D70&gt;=0.15,A70&lt;5.05,D70&lt;0.45,H70&gt;=6.51,F70&lt;1.5),1.35,IF(AND(D70&lt;0.25,G70&gt;=0.05,H70&lt;13.586,A70&gt;=5.05,D70&lt;0.45,H70&gt;=6.51,F70&lt;1.5),1.467,IF(AND(D70&gt;=0.25,G70&gt;=0.05,H70&lt;13.586,A70&gt;=5.05,D70&lt;0.45,H70&gt;=6.51,F70&lt;1.5),1.5,IF(AND(H70&lt;9.15,G70&lt;0.107,F70&gt;=2.5,H70&lt;13.805,G70&lt;0.154,H70&lt;16.674,F70&gt;=1.5),5.7,IF(AND(H70&gt;=9.15,G70&lt;0.107,F70&gt;=2.5,H70&lt;13.805,G70&lt;0.154,H70&lt;16.674,F70&gt;=1.5),5.6,IF(AND(G70&lt;0.404,B70&lt;2.75,H70&gt;=8.929,D70&lt;1.35,G70&gt;=0.154,H70&lt;16.674,F70&gt;=1.5),4.15,IF(AND(G70&gt;=0.404,B70&lt;2.75,H70&gt;=8.929,D70&lt;1.35,G70&gt;=0.154,H70&lt;16.674,F70&gt;=1.5),3.9,IF(AND(A70&gt;=6.75,D70&lt;1.55,F70&lt;2.5,D70&gt;=1.35,G70&gt;=0.154,H70&lt;16.674,F70&gt;=1.5),4.82,IF(AND(D70&lt;0.25,A70&gt;=4.65,G70&gt;=0.217,D70&gt;=0.15,A70&lt;5.05,D70&lt;0.45,H70&gt;=6.51,F70&lt;1.5),1.325,IF(AND(D70&gt;=0.25,A70&gt;=4.65,G70&gt;=0.217,D70&gt;=0.15,A70&lt;5.05,D70&lt;0.45,H70&gt;=6.51,F70&lt;1.5),1.3,IF(AND(A70&lt;6.55,A70&lt;6.75,D70&lt;1.55,F70&lt;2.5,D70&gt;=1.35,G70&gt;=0.154,H70&lt;16.674,F70&gt;=1.5),4.575,IF(AND(A70&gt;=6.55,A70&lt;6.75,D70&lt;1.55,F70&lt;2.5,D70&gt;=1.35,G70&gt;=0.154,H70&lt;16.674,F70&gt;=1.5),4.4,IF(AND(B70&lt;2.9,D70&lt;2.05,H70&gt;=6.93,F70&gt;=2.5,D70&gt;=1.35,G70&gt;=0.154,H70&lt;16.674,F70&gt;=1.5),5.05,IF(AND(H70&lt;8.884,D70&gt;=2.05,H70&gt;=6.93,F70&gt;=2.5,D70&gt;=1.35,G70&gt;=0.154,H70&lt;16.674,F70&gt;=1.5),5.1,IF(AND(H70&lt;13.711,B70&gt;=2.9,D70&lt;2.05,H70&gt;=6.93,F70&gt;=2.5,D70&gt;=1.35,G70&gt;=0.154,H70&lt;16.674,F70&gt;=1.5),5,IF(AND(H70&gt;=13.711,B70&gt;=2.9,D70&lt;2.05,H70&gt;=6.93,F70&gt;=2.5,D70&gt;=1.35,G70&gt;=0.154,H70&lt;16.674,F70&gt;=1.5),5.8,IF(AND(B70&lt;3.15,H70&gt;=8.884,D70&gt;=2.05,H70&gt;=6.93,F70&gt;=2.5,D70&gt;=1.35,G70&gt;=0.154,H70&lt;16.674,F70&gt;=1.5),5.56,IF(AND(B70&gt;=3.15,H70&gt;=8.884,D70&gt;=2.05,H70&gt;=6.93,F70&gt;=2.5,D70&gt;=1.35,G70&gt;=0.154,H70&lt;16.674,F70&gt;=1.5),5.9,"shouldnthappen")))))))))))))))))))))))))))))))))</f>
        <v>4.15</v>
      </c>
      <c r="Z70" s="1" t="n">
        <f aca="false">IF(AND(F70&gt;=2,B70&gt;=3.35),5.6,IF(AND(A70&lt;6.65,H70&gt;=15.076,B70&lt;3.35),4.8,IF(AND(A70&gt;=6.65,H70&gt;=15.076,B70&lt;3.35),6.15,IF(AND(H70&lt;6.542,F70&lt;2,B70&gt;=3.35),1.767,IF(AND(G70&gt;=0.653,D70&lt;0.75,H70&lt;15.076,B70&lt;3.35),1.55,IF(AND(D70&lt;0.15,G70&lt;0.653,D70&lt;0.75,H70&lt;15.076,B70&lt;3.35),1.1,IF(AND(G70&lt;0.356,A70&lt;5.05,H70&gt;=6.542,F70&lt;2,B70&gt;=3.35),1.4,IF(AND(G70&gt;=0.356,A70&lt;5.05,H70&gt;=6.542,F70&lt;2,B70&gt;=3.35),1.3,IF(AND(G70&gt;=0.566,A70&gt;=5.05,H70&gt;=6.542,F70&lt;2,B70&gt;=3.35),1.6,IF(AND(B70&gt;=3.1,D70&gt;=0.15,G70&lt;0.653,D70&lt;0.75,H70&lt;15.076,B70&lt;3.35),1.367,IF(AND(B70&gt;=2.65,D70&lt;1.45,B70&lt;2.75,D70&gt;=0.75,H70&lt;15.076,B70&lt;3.35),3.96,IF(AND(G70&lt;0.352,D70&gt;=1.45,B70&lt;2.75,D70&gt;=0.75,H70&lt;15.076,B70&lt;3.35),4.5,IF(AND(D70&gt;=1.35,A70&lt;6.2,B70&gt;=2.75,D70&gt;=0.75,H70&lt;15.076,B70&lt;3.35),4.733,IF(AND(A70&lt;4.7,B70&lt;3.1,D70&gt;=0.15,G70&lt;0.653,D70&lt;0.75,H70&lt;15.076,B70&lt;3.35),1.36,IF(AND(A70&gt;=4.7,B70&lt;3.1,D70&gt;=0.15,G70&lt;0.653,D70&lt;0.75,H70&lt;15.076,B70&lt;3.35),1.6,IF(AND(A70&lt;5.2,B70&lt;2.65,D70&lt;1.45,B70&lt;2.75,D70&gt;=0.75,H70&lt;15.076,B70&lt;3.35),3.3,IF(AND(A70&lt;6.5,G70&gt;=0.352,D70&gt;=1.45,B70&lt;2.75,D70&gt;=0.75,H70&lt;15.076,B70&lt;3.35),5,IF(AND(A70&gt;=6.5,G70&gt;=0.352,D70&gt;=1.45,B70&lt;2.75,D70&gt;=0.75,H70&lt;15.076,B70&lt;3.35),5.8,IF(AND(H70&lt;8.486,D70&lt;1.35,A70&lt;6.2,B70&gt;=2.75,D70&gt;=0.75,H70&lt;15.076,B70&lt;3.35),3.975,IF(AND(G70&lt;0.187,F70&lt;2.5,A70&gt;=6.2,B70&gt;=2.75,D70&gt;=0.75,H70&lt;15.076,B70&lt;3.35),5,IF(AND(G70&gt;=0.187,F70&lt;2.5,A70&gt;=6.2,B70&gt;=2.75,D70&gt;=0.75,H70&lt;15.076,B70&lt;3.35),4.525,IF(AND(A70&gt;=7.25,F70&gt;=2.5,A70&gt;=6.2,B70&gt;=2.75,D70&gt;=0.75,H70&lt;15.076,B70&lt;3.35),6.5,IF(AND(G70&lt;0.185,B70&lt;3.6,G70&lt;0.566,A70&gt;=5.05,H70&gt;=6.542,F70&lt;2,B70&gt;=3.35),1.45,IF(AND(G70&gt;=0.185,B70&lt;3.6,G70&lt;0.566,A70&gt;=5.05,H70&gt;=6.542,F70&lt;2,B70&gt;=3.35),1.34,IF(AND(G70&lt;0.13,B70&gt;=3.6,G70&lt;0.566,A70&gt;=5.05,H70&gt;=6.542,F70&lt;2,B70&gt;=3.35),1.45,IF(AND(G70&gt;=0.13,B70&gt;=3.6,G70&lt;0.566,A70&gt;=5.05,H70&gt;=6.542,F70&lt;2,B70&gt;=3.35),1.5,IF(AND(D70&lt;1.05,A70&gt;=5.2,B70&lt;2.65,D70&lt;1.45,B70&lt;2.75,D70&gt;=0.75,H70&lt;15.076,B70&lt;3.35),3.5,IF(AND(D70&gt;=1.05,A70&gt;=5.2,B70&lt;2.65,D70&lt;1.45,B70&lt;2.75,D70&gt;=0.75,H70&lt;15.076,B70&lt;3.35),3.94,IF(AND(H70&lt;10.983,H70&gt;=8.486,D70&lt;1.35,A70&lt;6.2,B70&gt;=2.75,D70&gt;=0.75,H70&lt;15.076,B70&lt;3.35),4.38,IF(AND(H70&gt;=10.983,H70&gt;=8.486,D70&lt;1.35,A70&lt;6.2,B70&gt;=2.75,D70&gt;=0.75,H70&lt;15.076,B70&lt;3.35),4.1,IF(AND(B70&gt;=3.25,A70&lt;7.25,F70&gt;=2.5,A70&gt;=6.2,B70&gt;=2.75,D70&gt;=0.75,H70&lt;15.076,B70&lt;3.35),5.7,IF(AND(B70&lt;2.95,B70&lt;3.25,A70&lt;7.25,F70&gt;=2.5,A70&gt;=6.2,B70&gt;=2.75,D70&gt;=0.75,H70&lt;15.076,B70&lt;3.35),5.6,IF(AND(H70&gt;=13.711,B70&gt;=2.95,B70&lt;3.25,A70&lt;7.25,F70&gt;=2.5,A70&gt;=6.2,B70&gt;=2.75,D70&gt;=0.75,H70&lt;15.076,B70&lt;3.35),5.8,IF(AND(A70&gt;=6.8,H70&lt;13.711,B70&gt;=2.95,B70&lt;3.25,A70&lt;7.25,F70&gt;=2.5,A70&gt;=6.2,B70&gt;=2.75,D70&gt;=0.75,H70&lt;15.076,B70&lt;3.35),5.1,IF(AND(H70&lt;12.921,A70&lt;6.8,H70&lt;13.711,B70&gt;=2.95,B70&lt;3.25,A70&lt;7.25,F70&gt;=2.5,A70&gt;=6.2,B70&gt;=2.75,D70&gt;=0.75,H70&lt;15.076,B70&lt;3.35),5.34,IF(AND(H70&gt;=12.921,A70&lt;6.8,H70&lt;13.711,B70&gt;=2.95,B70&lt;3.25,A70&lt;7.25,F70&gt;=2.5,A70&gt;=6.2,B70&gt;=2.75,D70&gt;=0.75,H70&lt;15.076,B70&lt;3.35),5.133,"shouldnthappen"))))))))))))))))))))))))))))))))))))</f>
        <v>4.8</v>
      </c>
      <c r="AA70" s="1" t="n">
        <f aca="false">IF(AND(D70&gt;=0.45,A70&lt;5.05,D70&lt;0.8),1.6,IF(AND(D70&gt;=0.45,A70&gt;=5.05,D70&lt;0.8),1.7,IF(AND(H70&gt;=16.244,F70&gt;=2.5,D70&gt;=0.8),6.533,IF(AND(A70&lt;4.35,D70&lt;0.45,A70&lt;5.05,D70&lt;0.8),1.1,IF(AND(H70&gt;=14.877,D70&lt;0.45,A70&gt;=5.05,D70&lt;0.8),1.3,IF(AND(D70&gt;=1.4,A70&lt;5.65,F70&lt;2.5,D70&gt;=0.8),4.5,IF(AND(A70&gt;=7.25,H70&lt;16.244,F70&gt;=2.5,D70&gt;=0.8),6.5,IF(AND(A70&gt;=4.75,A70&gt;=4.35,D70&lt;0.45,A70&lt;5.05,D70&lt;0.8),1.35,IF(AND(A70&lt;5.3,D70&lt;1.4,A70&lt;5.65,F70&lt;2.5,D70&gt;=0.8),3.1,IF(AND(A70&gt;=6.8,A70&gt;=6.55,A70&gt;=5.65,F70&lt;2.5,D70&gt;=0.8),4.9,IF(AND(H70&lt;5.767,A70&lt;7.25,H70&lt;16.244,F70&gt;=2.5,D70&gt;=0.8),4.5,IF(AND(G70&gt;=0.522,A70&lt;4.75,A70&gt;=4.35,D70&lt;0.45,A70&lt;5.05,D70&lt;0.8),1.2,IF(AND(G70&gt;=0.948,D70&lt;0.35,H70&lt;14.877,D70&lt;0.45,A70&gt;=5.05,D70&lt;0.8),1.7,IF(AND(H70&lt;13.089,D70&gt;=0.35,H70&lt;14.877,D70&lt;0.45,A70&gt;=5.05,D70&lt;0.8),1.5,IF(AND(H70&gt;=13.089,D70&gt;=0.35,H70&lt;14.877,D70&lt;0.45,A70&gt;=5.05,D70&lt;0.8),1.3,IF(AND(B70&gt;=2.95,A70&gt;=5.3,D70&lt;1.4,A70&lt;5.65,F70&lt;2.5,D70&gt;=0.8),4.1,IF(AND(H70&lt;9.181,A70&lt;6.05,A70&lt;6.55,A70&gt;=5.65,F70&lt;2.5,D70&gt;=0.8),5.1,IF(AND(H70&gt;=9.181,A70&lt;6.05,A70&lt;6.55,A70&gt;=5.65,F70&lt;2.5,D70&gt;=0.8),4.3,IF(AND(G70&gt;=0.867,A70&gt;=6.05,A70&lt;6.55,A70&gt;=5.65,F70&lt;2.5,D70&gt;=0.8),4.9,IF(AND(B70&lt;3.05,A70&lt;6.8,A70&gt;=6.55,A70&gt;=5.65,F70&lt;2.5,D70&gt;=0.8),5,IF(AND(B70&gt;=3.05,A70&lt;6.8,A70&gt;=6.55,A70&gt;=5.65,F70&lt;2.5,D70&gt;=0.8),4.55,IF(AND(H70&gt;=14.144,G70&lt;0.522,A70&lt;4.75,A70&gt;=4.35,D70&lt;0.45,A70&lt;5.05,D70&lt;0.8),1.3,IF(AND(B70&lt;2.7,B70&lt;2.95,A70&gt;=5.3,D70&lt;1.4,A70&lt;5.65,F70&lt;2.5,D70&gt;=0.8),3.78,IF(AND(B70&gt;=2.7,B70&lt;2.95,A70&gt;=5.3,D70&lt;1.4,A70&lt;5.65,F70&lt;2.5,D70&gt;=0.8),3.6,IF(AND(G70&lt;0.638,G70&lt;0.867,A70&gt;=6.05,A70&lt;6.55,A70&gt;=5.65,F70&lt;2.5,D70&gt;=0.8),4.433,IF(AND(G70&gt;=0.638,G70&lt;0.867,A70&gt;=6.05,A70&lt;6.55,A70&gt;=5.65,F70&lt;2.5,D70&gt;=0.8),4,IF(AND(A70&lt;6.35,H70&lt;11.146,H70&gt;=5.767,A70&lt;7.25,H70&lt;16.244,F70&gt;=2.5,D70&gt;=0.8),5.1,IF(AND(A70&lt;4.5,H70&lt;14.144,G70&lt;0.522,A70&lt;4.75,A70&gt;=4.35,D70&lt;0.45,A70&lt;5.05,D70&lt;0.8),1.35,IF(AND(A70&gt;=4.5,H70&lt;14.144,G70&lt;0.522,A70&lt;4.75,A70&gt;=4.35,D70&lt;0.45,A70&lt;5.05,D70&lt;0.8),1.4,IF(AND(A70&lt;5.15,B70&lt;3.75,G70&lt;0.948,D70&lt;0.35,H70&lt;14.877,D70&lt;0.45,A70&gt;=5.05,D70&lt;0.8),1.4,IF(AND(A70&gt;=5.15,B70&lt;3.75,G70&lt;0.948,D70&lt;0.35,H70&lt;14.877,D70&lt;0.45,A70&gt;=5.05,D70&lt;0.8),1.5,IF(AND(G70&lt;0.112,B70&gt;=3.75,G70&lt;0.948,D70&lt;0.35,H70&lt;14.877,D70&lt;0.45,A70&gt;=5.05,D70&lt;0.8),1.5,IF(AND(G70&gt;=0.112,B70&gt;=3.75,G70&lt;0.948,D70&lt;0.35,H70&lt;14.877,D70&lt;0.45,A70&gt;=5.05,D70&lt;0.8),1.6,IF(AND(G70&lt;0.075,A70&gt;=6.35,H70&lt;11.146,H70&gt;=5.767,A70&lt;7.25,H70&lt;16.244,F70&gt;=2.5,D70&gt;=0.8),5.5,IF(AND(G70&gt;=0.075,A70&gt;=6.35,H70&lt;11.146,H70&gt;=5.767,A70&lt;7.25,H70&lt;16.244,F70&gt;=2.5,D70&gt;=0.8),5.24,IF(AND(B70&lt;2.95,D70&lt;1.9,H70&gt;=11.146,H70&gt;=5.767,A70&lt;7.25,H70&lt;16.244,F70&gt;=2.5,D70&gt;=0.8),5.65,IF(AND(B70&gt;=2.95,D70&lt;1.9,H70&gt;=11.146,H70&gt;=5.767,A70&lt;7.25,H70&lt;16.244,F70&gt;=2.5,D70&gt;=0.8),5.8,IF(AND(H70&lt;13.42,D70&gt;=1.9,H70&gt;=11.146,H70&gt;=5.767,A70&lt;7.25,H70&lt;16.244,F70&gt;=2.5,D70&gt;=0.8),5.6,IF(AND(H70&gt;=13.42,D70&gt;=1.9,H70&gt;=11.146,H70&gt;=5.767,A70&lt;7.25,H70&lt;16.244,F70&gt;=2.5,D70&gt;=0.8),5.34,"shouldnthappen")))))))))))))))))))))))))))))))))))))))</f>
        <v>4.3</v>
      </c>
      <c r="AB70" s="1" t="n">
        <f aca="false">IF(AND(D70&gt;=0.35,F70&lt;1.5),1.5,IF(AND(F70&lt;2.5,D70&gt;=1.55,F70&gt;=1.5),4.85,IF(AND(H70&lt;8.308,D70&lt;0.15,D70&lt;0.35,F70&lt;1.5),1.5,IF(AND(H70&gt;=8.308,D70&lt;0.15,D70&lt;0.35,F70&lt;1.5),1.4,IF(AND(H70&lt;5.523,D70&gt;=0.15,D70&lt;0.35,F70&lt;1.5),1,IF(AND(G70&lt;0.572,H70&lt;10.688,D70&lt;1.55,F70&gt;=1.5),3.75,IF(AND(B70&gt;=3.5,F70&gt;=2.5,D70&gt;=1.55,F70&gt;=1.5),6.3,IF(AND(A70&gt;=5.65,G70&gt;=0.572,H70&lt;10.688,D70&lt;1.55,F70&gt;=1.5),4.45,IF(AND(B70&gt;=2.85,A70&lt;6.15,H70&gt;=10.688,D70&lt;1.55,F70&gt;=1.5),4.35,IF(AND(H70&gt;=16.284,B70&lt;3.5,F70&gt;=2.5,D70&gt;=1.55,F70&gt;=1.5),6.6,IF(AND(G70&gt;=0.241,G70&lt;0.338,H70&gt;=5.523,D70&gt;=0.15,D70&lt;0.35,F70&lt;1.5),1.25,IF(AND(A70&lt;5.05,G70&gt;=0.338,H70&gt;=5.523,D70&gt;=0.15,D70&lt;0.35,F70&lt;1.5),1.35,IF(AND(B70&lt;2.7,A70&lt;5.65,G70&gt;=0.572,H70&lt;10.688,D70&lt;1.55,F70&gt;=1.5),4,IF(AND(B70&gt;=2.7,A70&lt;5.65,G70&gt;=0.572,H70&lt;10.688,D70&lt;1.55,F70&gt;=1.5),3.6,IF(AND(B70&lt;2.45,B70&lt;2.85,A70&lt;6.15,H70&gt;=10.688,D70&lt;1.55,F70&gt;=1.5),3.7,IF(AND(A70&lt;6.25,B70&lt;2.85,A70&gt;=6.15,H70&gt;=10.688,D70&lt;1.55,F70&gt;=1.5),4.5,IF(AND(A70&gt;=6.25,B70&lt;2.85,A70&gt;=6.15,H70&gt;=10.688,D70&lt;1.55,F70&gt;=1.5),4.86,IF(AND(D70&gt;=1.45,B70&gt;=2.85,A70&gt;=6.15,H70&gt;=10.688,D70&lt;1.55,F70&gt;=1.5),4.8,IF(AND(H70&lt;8.202,H70&lt;16.284,B70&lt;3.5,F70&gt;=2.5,D70&gt;=1.55,F70&gt;=1.5),5.7,IF(AND(A70&gt;=5.1,G70&lt;0.241,G70&lt;0.338,H70&gt;=5.523,D70&gt;=0.15,D70&lt;0.35,F70&lt;1.5),1.5,IF(AND(B70&gt;=3.75,A70&gt;=5.05,G70&gt;=0.338,H70&gt;=5.523,D70&gt;=0.15,D70&lt;0.35,F70&lt;1.5),1.6,IF(AND(A70&lt;5.7,B70&gt;=2.45,B70&lt;2.85,A70&lt;6.15,H70&gt;=10.688,D70&lt;1.55,F70&gt;=1.5),3.9,IF(AND(A70&gt;=5.7,B70&gt;=2.45,B70&lt;2.85,A70&lt;6.15,H70&gt;=10.688,D70&lt;1.55,F70&gt;=1.5),4.02,IF(AND(H70&lt;13.654,D70&lt;1.45,B70&gt;=2.85,A70&gt;=6.15,H70&gt;=10.688,D70&lt;1.55,F70&gt;=1.5),4.333,IF(AND(H70&gt;=13.654,D70&lt;1.45,B70&gt;=2.85,A70&gt;=6.15,H70&gt;=10.688,D70&lt;1.55,F70&gt;=1.5),4.54,IF(AND(A70&lt;6.15,H70&gt;=8.202,H70&lt;16.284,B70&lt;3.5,F70&gt;=2.5,D70&gt;=1.55,F70&gt;=1.5),5,IF(AND(H70&lt;13.924,A70&lt;5.1,G70&lt;0.241,G70&lt;0.338,H70&gt;=5.523,D70&gt;=0.15,D70&lt;0.35,F70&lt;1.5),1.4,IF(AND(H70&gt;=13.924,A70&lt;5.1,G70&lt;0.241,G70&lt;0.338,H70&gt;=5.523,D70&gt;=0.15,D70&lt;0.35,F70&lt;1.5),1.5,IF(AND(D70&lt;0.25,B70&lt;3.75,A70&gt;=5.05,G70&gt;=0.338,H70&gt;=5.523,D70&gt;=0.15,D70&lt;0.35,F70&lt;1.5),1.5,IF(AND(D70&gt;=0.25,B70&lt;3.75,A70&gt;=5.05,G70&gt;=0.338,H70&gt;=5.523,D70&gt;=0.15,D70&lt;0.35,F70&lt;1.5),1.4,IF(AND(H70&lt;8.884,B70&gt;=3.05,A70&gt;=6.15,H70&gt;=8.202,H70&lt;16.284,B70&lt;3.5,F70&gt;=2.5,D70&gt;=1.55,F70&gt;=1.5),5.1,IF(AND(A70&lt;6.45,G70&lt;0.368,B70&lt;3.05,A70&gt;=6.15,H70&gt;=8.202,H70&lt;16.284,B70&lt;3.5,F70&gt;=2.5,D70&gt;=1.55,F70&gt;=1.5),5.525,IF(AND(A70&gt;=6.45,G70&lt;0.368,B70&lt;3.05,A70&gt;=6.15,H70&gt;=8.202,H70&lt;16.284,B70&lt;3.5,F70&gt;=2.5,D70&gt;=1.55,F70&gt;=1.5),5.35,IF(AND(D70&lt;2.25,G70&gt;=0.368,B70&lt;3.05,A70&gt;=6.15,H70&gt;=8.202,H70&lt;16.284,B70&lt;3.5,F70&gt;=2.5,D70&gt;=1.55,F70&gt;=1.5),5.8,IF(AND(D70&gt;=2.25,G70&gt;=0.368,B70&lt;3.05,A70&gt;=6.15,H70&gt;=8.202,H70&lt;16.284,B70&lt;3.5,F70&gt;=2.5,D70&gt;=1.55,F70&gt;=1.5),5.2,IF(AND(H70&lt;10.257,H70&gt;=8.884,B70&gt;=3.05,A70&gt;=6.15,H70&gt;=8.202,H70&lt;16.284,B70&lt;3.5,F70&gt;=2.5,D70&gt;=1.55,F70&gt;=1.5),5.9,IF(AND(H70&gt;=10.257,H70&gt;=8.884,B70&gt;=3.05,A70&gt;=6.15,H70&gt;=8.202,H70&lt;16.284,B70&lt;3.5,F70&gt;=2.5,D70&gt;=1.55,F70&gt;=1.5),5.48,"shouldnthappen")))))))))))))))))))))))))))))))))))))</f>
        <v>4.02</v>
      </c>
      <c r="AC70" s="1" t="n">
        <f aca="false">IF(AND(H70&lt;5.748,A70&lt;5.05,D70&lt;0.8),1,IF(AND(B70&lt;3.35,A70&gt;=5.05,D70&lt;0.8),1.7,IF(AND(A70&lt;5.85,G70&lt;0.154,D70&gt;=0.8),4.5,IF(AND(D70&gt;=0.45,H70&gt;=5.748,A70&lt;5.05,D70&lt;0.8),1.6,IF(AND(G70&gt;=0.934,B70&gt;=3.35,A70&gt;=5.05,D70&lt;0.8),1.7,IF(AND(D70&lt;2.1,A70&gt;=5.85,G70&lt;0.154,D70&gt;=0.8),6.15,IF(AND(D70&gt;=2.1,A70&gt;=5.85,G70&lt;0.154,D70&gt;=0.8),5.5,IF(AND(A70&lt;6.1,D70&gt;=1.55,G70&gt;=0.154,D70&gt;=0.8),5,IF(AND(H70&gt;=14.379,G70&lt;0.934,B70&gt;=3.35,A70&gt;=5.05,D70&lt;0.8),1.58,IF(AND(G70&lt;0.379,A70&gt;=6.1,D70&gt;=1.55,G70&gt;=0.154,D70&gt;=0.8),5.42,IF(AND(H70&lt;13.924,G70&lt;0.227,D70&lt;0.45,H70&gt;=5.748,A70&lt;5.05,D70&lt;0.8),1.4,IF(AND(H70&gt;=13.924,G70&lt;0.227,D70&lt;0.45,H70&gt;=5.748,A70&lt;5.05,D70&lt;0.8),1.5,IF(AND(B70&lt;3.1,G70&gt;=0.227,D70&lt;0.45,H70&gt;=5.748,A70&lt;5.05,D70&lt;0.8),1.1,IF(AND(G70&lt;0.13,H70&lt;14.379,G70&lt;0.934,B70&gt;=3.35,A70&gt;=5.05,D70&lt;0.8),1.4,IF(AND(D70&lt;1.05,A70&lt;5.65,D70&lt;1.35,D70&lt;1.55,G70&gt;=0.154,D70&gt;=0.8),3.7,IF(AND(D70&lt;1.25,A70&gt;=5.65,D70&lt;1.35,D70&lt;1.55,G70&gt;=0.154,D70&gt;=0.8),4.06,IF(AND(D70&gt;=1.25,A70&gt;=5.65,D70&lt;1.35,D70&lt;1.55,G70&gt;=0.154,D70&gt;=0.8),4.425,IF(AND(H70&lt;13.654,D70&lt;1.45,D70&gt;=1.35,D70&lt;1.55,G70&gt;=0.154,D70&gt;=0.8),4.275,IF(AND(G70&lt;0.259,D70&gt;=1.45,D70&gt;=1.35,D70&lt;1.55,G70&gt;=0.154,D70&gt;=0.8),5.1,IF(AND(B70&lt;2.95,G70&gt;=0.379,A70&gt;=6.1,D70&gt;=1.55,G70&gt;=0.154,D70&gt;=0.8),6.3,IF(AND(B70&lt;3.25,B70&gt;=3.1,G70&gt;=0.227,D70&lt;0.45,H70&gt;=5.748,A70&lt;5.05,D70&lt;0.8),1.3,IF(AND(B70&gt;=3.25,B70&gt;=3.1,G70&gt;=0.227,D70&lt;0.45,H70&gt;=5.748,A70&lt;5.05,D70&lt;0.8),1.4,IF(AND(H70&gt;=13.372,G70&gt;=0.13,H70&lt;14.379,G70&lt;0.934,B70&gt;=3.35,A70&gt;=5.05,D70&lt;0.8),1.4,IF(AND(H70&lt;6.69,D70&gt;=1.05,A70&lt;5.65,D70&lt;1.35,D70&lt;1.55,G70&gt;=0.154,D70&gt;=0.8),4.033,IF(AND(H70&gt;=6.69,D70&gt;=1.05,A70&lt;5.65,D70&lt;1.35,D70&lt;1.55,G70&gt;=0.154,D70&gt;=0.8),3.88,IF(AND(B70&lt;2.85,H70&gt;=13.654,D70&lt;1.45,D70&gt;=1.35,D70&lt;1.55,G70&gt;=0.154,D70&gt;=0.8),4.8,IF(AND(B70&gt;=2.85,H70&gt;=13.654,D70&lt;1.45,D70&gt;=1.35,D70&lt;1.55,G70&gt;=0.154,D70&gt;=0.8),4.7,IF(AND(H70&lt;11.681,G70&gt;=0.259,D70&gt;=1.45,D70&gt;=1.35,D70&lt;1.55,G70&gt;=0.154,D70&gt;=0.8),4.85,IF(AND(H70&gt;=11.681,G70&gt;=0.259,D70&gt;=1.45,D70&gt;=1.35,D70&lt;1.55,G70&gt;=0.154,D70&gt;=0.8),4.633,IF(AND(A70&lt;6.25,B70&gt;=2.95,G70&gt;=0.379,A70&gt;=6.1,D70&gt;=1.55,G70&gt;=0.154,D70&gt;=0.8),5.4,IF(AND(D70&lt;0.3,H70&lt;13.372,G70&gt;=0.13,H70&lt;14.379,G70&lt;0.934,B70&gt;=3.35,A70&gt;=5.05,D70&lt;0.8),1.475,IF(AND(D70&gt;=0.3,H70&lt;13.372,G70&gt;=0.13,H70&lt;14.379,G70&lt;0.934,B70&gt;=3.35,A70&gt;=5.05,D70&lt;0.8),1.5,IF(AND(B70&lt;3.15,A70&gt;=6.25,B70&gt;=2.95,G70&gt;=0.379,A70&gt;=6.1,D70&gt;=1.55,G70&gt;=0.154,D70&gt;=0.8),5.7,IF(AND(B70&gt;=3.15,A70&gt;=6.25,B70&gt;=2.95,G70&gt;=0.379,A70&gt;=6.1,D70&gt;=1.55,G70&gt;=0.154,D70&gt;=0.8),5.933,"shouldnthappen"))))))))))))))))))))))))))))))))))</f>
        <v>4.06</v>
      </c>
      <c r="AD70" s="1" t="n">
        <f aca="false">IF(AND(H70&lt;6.621,A70&lt;4.95,D70&lt;0.8),1,IF(AND(H70&lt;14.144,H70&gt;=6.621,A70&lt;4.95,D70&lt;0.8),1.4,IF(AND(H70&gt;=14.144,H70&gt;=6.621,A70&lt;4.95,D70&lt;0.8),1.3,IF(AND(G70&lt;0.13,B70&gt;=3.85,A70&gt;=4.95,D70&lt;0.8),1.3,IF(AND(G70&gt;=0.13,B70&gt;=3.85,A70&gt;=4.95,D70&lt;0.8),1.425,IF(AND(A70&gt;=6.05,B70&lt;2.75,D70&lt;1.55,D70&gt;=0.8),4.9,IF(AND(A70&gt;=7.3,G70&lt;0.119,D70&gt;=1.55,D70&gt;=0.8),6.7,IF(AND(H70&lt;6.555,D70&lt;0.25,B70&lt;3.85,A70&gt;=4.95,D70&lt;0.8),1.7,IF(AND(B70&lt;3.4,D70&gt;=0.25,B70&lt;3.85,A70&gt;=4.95,D70&lt;0.8),1.7,IF(AND(B70&gt;=3.4,D70&gt;=0.25,B70&lt;3.85,A70&gt;=4.95,D70&lt;0.8),1.6,IF(AND(A70&lt;5.05,A70&lt;6.05,B70&lt;2.75,D70&lt;1.55,D70&gt;=0.8),3.3,IF(AND(B70&lt;2.85,D70&lt;1.35,B70&gt;=2.75,D70&lt;1.55,D70&gt;=0.8),4.5,IF(AND(H70&lt;12.206,D70&gt;=1.35,B70&gt;=2.75,D70&lt;1.55,D70&gt;=0.8),4.7,IF(AND(H70&gt;=12.206,D70&gt;=1.35,B70&gt;=2.75,D70&lt;1.55,D70&gt;=0.8),4.52,IF(AND(G70&lt;0.024,A70&lt;7.3,G70&lt;0.119,D70&gt;=1.55,D70&gt;=0.8),5.7,IF(AND(G70&gt;=0.024,A70&lt;7.3,G70&lt;0.119,D70&gt;=1.55,D70&gt;=0.8),5.6,IF(AND(F70&lt;2.5,G70&lt;0.417,G70&gt;=0.119,D70&gt;=1.55,D70&gt;=0.8),5.05,IF(AND(B70&lt;3.15,H70&gt;=6.555,D70&lt;0.25,B70&lt;3.85,A70&gt;=4.95,D70&lt;0.8),1.6,IF(AND(G70&lt;0.356,A70&gt;=5.05,A70&lt;6.05,B70&lt;2.75,D70&lt;1.55,D70&gt;=0.8),4.12,IF(AND(A70&lt;5.65,B70&gt;=2.85,D70&lt;1.35,B70&gt;=2.75,D70&lt;1.55,D70&gt;=0.8),3.6,IF(AND(B70&lt;3.15,F70&gt;=2.5,G70&lt;0.417,G70&gt;=0.119,D70&gt;=1.55,D70&gt;=0.8),5.18,IF(AND(B70&gt;=3.15,F70&gt;=2.5,G70&lt;0.417,G70&gt;=0.119,D70&gt;=1.55,D70&gt;=0.8),5.3,IF(AND(D70&lt;1.7,A70&lt;6.95,G70&gt;=0.417,G70&gt;=0.119,D70&gt;=1.55,D70&gt;=0.8),4.7,IF(AND(A70&lt;7.25,A70&gt;=6.95,G70&gt;=0.417,G70&gt;=0.119,D70&gt;=1.55,D70&gt;=0.8),5.8,IF(AND(A70&gt;=7.25,A70&gt;=6.95,G70&gt;=0.417,G70&gt;=0.119,D70&gt;=1.55,D70&gt;=0.8),6.333,IF(AND(H70&lt;8.594,B70&gt;=3.15,H70&gt;=6.555,D70&lt;0.25,B70&lt;3.85,A70&gt;=4.95,D70&lt;0.8),1.4,IF(AND(H70&gt;=8.594,B70&gt;=3.15,H70&gt;=6.555,D70&lt;0.25,B70&lt;3.85,A70&gt;=4.95,D70&lt;0.8),1.5,IF(AND(H70&gt;=11.218,G70&gt;=0.356,A70&gt;=5.05,A70&lt;6.05,B70&lt;2.75,D70&lt;1.55,D70&gt;=0.8),3.925,IF(AND(A70&gt;=6.5,A70&gt;=5.65,B70&gt;=2.85,D70&lt;1.35,B70&gt;=2.75,D70&lt;1.55,D70&gt;=0.8),4.6,IF(AND(H70&lt;8.602,H70&lt;11.218,G70&gt;=0.356,A70&gt;=5.05,A70&lt;6.05,B70&lt;2.75,D70&lt;1.55,D70&gt;=0.8),3.95,IF(AND(H70&gt;=8.602,H70&lt;11.218,G70&gt;=0.356,A70&gt;=5.05,A70&lt;6.05,B70&lt;2.75,D70&lt;1.55,D70&gt;=0.8),3.75,IF(AND(H70&lt;10.129,A70&lt;6.5,A70&gt;=5.65,B70&gt;=2.85,D70&lt;1.35,B70&gt;=2.75,D70&lt;1.55,D70&gt;=0.8),4.2,IF(AND(H70&gt;=10.129,A70&lt;6.5,A70&gt;=5.65,B70&gt;=2.85,D70&lt;1.35,B70&gt;=2.75,D70&lt;1.55,D70&gt;=0.8),4.267,IF(AND(D70&lt;2.2,B70&lt;3.05,D70&gt;=1.7,A70&lt;6.95,G70&gt;=0.417,G70&gt;=0.119,D70&gt;=1.55,D70&gt;=0.8),5.3,IF(AND(D70&gt;=2.2,B70&lt;3.05,D70&gt;=1.7,A70&lt;6.95,G70&gt;=0.417,G70&gt;=0.119,D70&gt;=1.55,D70&gt;=0.8),5.133,IF(AND(D70&lt;2.45,B70&gt;=3.05,D70&gt;=1.7,A70&lt;6.95,G70&gt;=0.417,G70&gt;=0.119,D70&gt;=1.55,D70&gt;=0.8),5.6,IF(AND(D70&gt;=2.45,B70&gt;=3.05,D70&gt;=1.7,A70&lt;6.95,G70&gt;=0.417,G70&gt;=0.119,D70&gt;=1.55,D70&gt;=0.8),6,"shouldnthappen")))))))))))))))))))))))))))))))))))))</f>
        <v>4.12</v>
      </c>
      <c r="AE70" s="1" t="n">
        <f aca="false">IF(AND(G70&lt;0.123,D70&gt;=0.25,D70&lt;0.75),1.3,IF(AND(H70&gt;=16.774,D70&gt;=1.75,D70&gt;=0.75),6.4,IF(AND(B70&lt;3.4,A70&lt;4.8,D70&lt;0.25,D70&lt;0.75),1.22,IF(AND(B70&gt;=3.4,A70&lt;4.8,D70&lt;0.25,D70&lt;0.75),1,IF(AND(A70&gt;=5.45,A70&gt;=4.8,D70&lt;0.25,D70&lt;0.75),1.367,IF(AND(H70&gt;=10.688,D70&lt;1.35,D70&lt;1.75,D70&gt;=0.75),4.2,IF(AND(A70&lt;5.3,D70&gt;=1.35,D70&lt;1.75,D70&gt;=0.75),4.05,IF(AND(G70&gt;=0.857,H70&lt;16.774,D70&gt;=1.75,D70&gt;=0.75),5.02,IF(AND(H70&lt;6.089,A70&lt;5.45,A70&gt;=4.8,D70&lt;0.25,D70&lt;0.75),1.7,IF(AND(G70&lt;0.184,D70&lt;0.35,G70&gt;=0.123,D70&gt;=0.25,D70&lt;0.75),1.7,IF(AND(G70&gt;=0.184,D70&lt;0.35,G70&gt;=0.123,D70&gt;=0.25,D70&lt;0.75),1.48,IF(AND(A70&lt;5.25,D70&gt;=0.35,G70&gt;=0.123,D70&gt;=0.25,D70&lt;0.75),1.75,IF(AND(A70&gt;=5.25,D70&gt;=0.35,G70&gt;=0.123,D70&gt;=0.25,D70&lt;0.75),1.5,IF(AND(A70&lt;5.3,H70&lt;10.688,D70&lt;1.35,D70&lt;1.75,D70&gt;=0.75),3.15,IF(AND(H70&lt;9.474,A70&gt;=5.3,D70&gt;=1.35,D70&lt;1.75,D70&gt;=0.75),4.95,IF(AND(G70&gt;=0.779,G70&lt;0.857,H70&lt;16.774,D70&gt;=1.75,D70&gt;=0.75),6,IF(AND(G70&lt;0.05,H70&gt;=6.089,A70&lt;5.45,A70&gt;=4.8,D70&lt;0.25,D70&lt;0.75),1.4,IF(AND(H70&lt;6.69,A70&gt;=5.3,H70&lt;10.688,D70&lt;1.35,D70&lt;1.75,D70&gt;=0.75),4.033,IF(AND(H70&gt;=6.69,A70&gt;=5.3,H70&lt;10.688,D70&lt;1.35,D70&lt;1.75,D70&gt;=0.75),3.733,IF(AND(B70&lt;2.5,H70&gt;=9.474,A70&gt;=5.3,D70&gt;=1.35,D70&lt;1.75,D70&gt;=0.75),4.5,IF(AND(D70&gt;=2.45,G70&lt;0.779,G70&lt;0.857,H70&lt;16.774,D70&gt;=1.75,D70&gt;=0.75),6,IF(AND(B70&gt;=3.75,G70&gt;=0.05,H70&gt;=6.089,A70&lt;5.45,A70&gt;=4.8,D70&lt;0.25,D70&lt;0.75),1.6,IF(AND(H70&lt;13.695,B70&gt;=2.5,H70&gt;=9.474,A70&gt;=5.3,D70&gt;=1.35,D70&lt;1.75,D70&gt;=0.75),4.567,IF(AND(G70&gt;=0.654,D70&lt;2.45,G70&lt;0.779,G70&lt;0.857,H70&lt;16.774,D70&gt;=1.75,D70&gt;=0.75),4.9,IF(AND(G70&gt;=0.73,B70&lt;3.75,G70&gt;=0.05,H70&gt;=6.089,A70&lt;5.45,A70&gt;=4.8,D70&lt;0.25,D70&lt;0.75),1.4,IF(AND(A70&lt;6.65,H70&gt;=13.695,B70&gt;=2.5,H70&gt;=9.474,A70&gt;=5.3,D70&gt;=1.35,D70&lt;1.75,D70&gt;=0.75),4.4,IF(AND(A70&gt;=6.65,H70&gt;=13.695,B70&gt;=2.5,H70&gt;=9.474,A70&gt;=5.3,D70&gt;=1.35,D70&lt;1.75,D70&gt;=0.75),4.84,IF(AND(B70&lt;2.75,G70&lt;0.654,D70&lt;2.45,G70&lt;0.779,G70&lt;0.857,H70&lt;16.774,D70&gt;=1.75,D70&gt;=0.75),5.2,IF(AND(H70&lt;9.524,G70&lt;0.73,B70&lt;3.75,G70&gt;=0.05,H70&gt;=6.089,A70&lt;5.45,A70&gt;=4.8,D70&lt;0.25,D70&lt;0.75),1.5,IF(AND(H70&gt;=9.524,G70&lt;0.73,B70&lt;3.75,G70&gt;=0.05,H70&gt;=6.089,A70&lt;5.45,A70&gt;=4.8,D70&lt;0.25,D70&lt;0.75),1.4,IF(AND(H70&gt;=13.644,B70&gt;=2.75,G70&lt;0.654,D70&lt;2.45,G70&lt;0.779,G70&lt;0.857,H70&lt;16.774,D70&gt;=1.75,D70&gt;=0.75),6.033,IF(AND(A70&gt;=6.85,H70&lt;13.644,B70&gt;=2.75,G70&lt;0.654,D70&lt;2.45,G70&lt;0.779,G70&lt;0.857,H70&lt;16.774,D70&gt;=1.75,D70&gt;=0.75),5.1,IF(AND(A70&gt;=6.75,A70&lt;6.85,H70&lt;13.644,B70&gt;=2.75,G70&lt;0.654,D70&lt;2.45,G70&lt;0.779,G70&lt;0.857,H70&lt;16.774,D70&gt;=1.75,D70&gt;=0.75),5.9,IF(AND(D70&gt;=2.35,A70&lt;6.75,A70&lt;6.85,H70&lt;13.644,B70&gt;=2.75,G70&lt;0.654,D70&lt;2.45,G70&lt;0.779,G70&lt;0.857,H70&lt;16.774,D70&gt;=1.75,D70&gt;=0.75),5.6,IF(AND(H70&lt;11.146,D70&lt;2.35,A70&lt;6.75,A70&lt;6.85,H70&lt;13.644,B70&gt;=2.75,G70&lt;0.654,D70&lt;2.45,G70&lt;0.779,G70&lt;0.857,H70&lt;16.774,D70&gt;=1.75,D70&gt;=0.75),5.4,IF(AND(H70&gt;=11.146,D70&lt;2.35,A70&lt;6.75,A70&lt;6.85,H70&lt;13.644,B70&gt;=2.75,G70&lt;0.654,D70&lt;2.45,G70&lt;0.779,G70&lt;0.857,H70&lt;16.774,D70&gt;=1.75,D70&gt;=0.75),5.6,"shouldnthappen"))))))))))))))))))))))))))))))))))))</f>
        <v>4.2</v>
      </c>
      <c r="AF70" s="1" t="n">
        <f aca="false">IF(AND(A70&lt;4.5,D70&lt;0.8),1.233,IF(AND(B70&lt;3.05,A70&gt;=4.5,D70&lt;0.8),1.4,IF(AND(D70&gt;=0.45,B70&gt;=3.05,A70&gt;=4.5,D70&lt;0.8),1.667,IF(AND(D70&lt;1.05,D70&lt;1.35,A70&lt;6.25,D70&gt;=0.8),3.633,IF(AND(H70&lt;13.935,A70&gt;=7.05,A70&gt;=6.25,D70&gt;=0.8),6,IF(AND(G70&gt;=0.948,D70&lt;0.45,B70&gt;=3.05,A70&gt;=4.5,D70&lt;0.8),1.7,IF(AND(G70&lt;0.652,D70&gt;=1.05,D70&lt;1.35,A70&lt;6.25,D70&gt;=0.8),4.16,IF(AND(D70&gt;=2.15,D70&gt;=1.75,D70&gt;=1.35,A70&lt;6.25,D70&gt;=0.8),5.4,IF(AND(G70&gt;=0.912,F70&lt;2.5,A70&lt;7.05,A70&gt;=6.25,D70&gt;=0.8),4.4,IF(AND(B70&gt;=3.25,F70&gt;=2.5,A70&lt;7.05,A70&gt;=6.25,D70&gt;=0.8),5.85,IF(AND(H70&lt;17.32,H70&gt;=13.935,A70&gt;=7.05,A70&gt;=6.25,D70&gt;=0.8),6.65,IF(AND(H70&gt;=17.32,H70&gt;=13.935,A70&gt;=7.05,A70&gt;=6.25,D70&gt;=0.8),6.4,IF(AND(H70&gt;=13.547,G70&lt;0.948,D70&lt;0.45,B70&gt;=3.05,A70&gt;=4.5,D70&lt;0.8),1.38,IF(AND(B70&gt;=2.75,G70&gt;=0.652,D70&gt;=1.05,D70&lt;1.35,A70&lt;6.25,D70&gt;=0.8),3.6,IF(AND(H70&lt;9.417,G70&lt;0.404,D70&lt;1.75,D70&gt;=1.35,A70&lt;6.25,D70&gt;=0.8),4.2,IF(AND(H70&gt;=9.417,G70&lt;0.404,D70&lt;1.75,D70&gt;=1.35,A70&lt;6.25,D70&gt;=0.8),4.5,IF(AND(G70&lt;0.464,G70&gt;=0.404,D70&lt;1.75,D70&gt;=1.35,A70&lt;6.25,D70&gt;=0.8),4.5,IF(AND(G70&gt;=0.464,G70&gt;=0.404,D70&lt;1.75,D70&gt;=1.35,A70&lt;6.25,D70&gt;=0.8),4.625,IF(AND(D70&lt;1.85,D70&lt;2.15,D70&gt;=1.75,D70&gt;=1.35,A70&lt;6.25,D70&gt;=0.8),4.9,IF(AND(D70&gt;=1.85,D70&lt;2.15,D70&gt;=1.75,D70&gt;=1.35,A70&lt;6.25,D70&gt;=0.8),5.05,IF(AND(G70&lt;0.332,G70&lt;0.912,F70&lt;2.5,A70&lt;7.05,A70&gt;=6.25,D70&gt;=0.8),4.467,IF(AND(G70&gt;=0.332,G70&lt;0.912,F70&lt;2.5,A70&lt;7.05,A70&gt;=6.25,D70&gt;=0.8),4.767,IF(AND(D70&lt;0.15,H70&lt;13.547,G70&lt;0.948,D70&lt;0.45,B70&gt;=3.05,A70&gt;=4.5,D70&lt;0.8),1.5,IF(AND(D70&lt;1.15,B70&lt;2.75,G70&gt;=0.652,D70&gt;=1.05,D70&lt;1.35,A70&lt;6.25,D70&gt;=0.8),3.9,IF(AND(D70&gt;=1.15,B70&lt;2.75,G70&gt;=0.652,D70&gt;=1.05,D70&lt;1.35,A70&lt;6.25,D70&gt;=0.8),4,IF(AND(D70&gt;=2.25,B70&lt;3.15,B70&lt;3.25,F70&gt;=2.5,A70&lt;7.05,A70&gt;=6.25,D70&gt;=0.8),5.14,IF(AND(G70&lt;0.621,B70&gt;=3.15,B70&lt;3.25,F70&gt;=2.5,A70&lt;7.05,A70&gt;=6.25,D70&gt;=0.8),5.75,IF(AND(G70&gt;=0.621,B70&gt;=3.15,B70&lt;3.25,F70&gt;=2.5,A70&lt;7.05,A70&gt;=6.25,D70&gt;=0.8),5.1,IF(AND(G70&gt;=0.862,D70&gt;=0.15,H70&lt;13.547,G70&lt;0.948,D70&lt;0.45,B70&gt;=3.05,A70&gt;=4.5,D70&lt;0.8),1.5,IF(AND(A70&lt;6.35,D70&lt;2.25,B70&lt;3.15,B70&lt;3.25,F70&gt;=2.5,A70&lt;7.05,A70&gt;=6.25,D70&gt;=0.8),5.267,IF(AND(A70&gt;=6.35,D70&lt;2.25,B70&lt;3.15,B70&lt;3.25,F70&gt;=2.5,A70&lt;7.05,A70&gt;=6.25,D70&gt;=0.8),5.42,IF(AND(A70&lt;5.1,G70&lt;0.862,D70&gt;=0.15,H70&lt;13.547,G70&lt;0.948,D70&lt;0.45,B70&gt;=3.05,A70&gt;=4.5,D70&lt;0.8),1.35,IF(AND(B70&lt;3.95,A70&gt;=5.1,G70&lt;0.862,D70&gt;=0.15,H70&lt;13.547,G70&lt;0.948,D70&lt;0.45,B70&gt;=3.05,A70&gt;=4.5,D70&lt;0.8),1.5,IF(AND(B70&gt;=3.95,A70&gt;=5.1,G70&lt;0.862,D70&gt;=0.15,H70&lt;13.547,G70&lt;0.948,D70&lt;0.45,B70&gt;=3.05,A70&gt;=4.5,D70&lt;0.8),1.467,"shouldnthappen"))))))))))))))))))))))))))))))))))</f>
        <v>3.633</v>
      </c>
      <c r="AG70" s="1" t="n">
        <f aca="false">IF(AND(H70&lt;5.748,A70&lt;4.85,D70&lt;0.75),1,IF(AND(B70&gt;=3.5,D70&gt;=1.75,D70&gt;=0.75),6.2,IF(AND(A70&gt;=4.65,H70&gt;=5.748,A70&lt;4.85,D70&lt;0.75),1.333,IF(AND(H70&lt;6.417,B70&lt;3.45,A70&gt;=4.85,D70&lt;0.75),1.7,IF(AND(A70&lt;5.05,B70&gt;=3.45,A70&gt;=4.85,D70&lt;0.75),1.4,IF(AND(A70&gt;=5.05,B70&gt;=3.45,A70&gt;=4.85,D70&lt;0.75),1.5,IF(AND(F70&gt;=2.5,H70&lt;13.641,D70&lt;1.75,D70&gt;=0.75),4.667,IF(AND(G70&lt;0.187,H70&gt;=13.641,D70&lt;1.75,D70&gt;=0.75),5,IF(AND(A70&gt;=7.1,B70&lt;3.5,D70&gt;=1.75,D70&gt;=0.75),6.575,IF(AND(G70&lt;0.161,A70&lt;4.65,H70&gt;=5.748,A70&lt;4.85,D70&lt;0.75),1.5,IF(AND(H70&lt;8.399,H70&gt;=6.417,B70&lt;3.45,A70&gt;=4.85,D70&lt;0.75),1.5,IF(AND(H70&gt;=8.399,H70&gt;=6.417,B70&lt;3.45,A70&gt;=4.85,D70&lt;0.75),1.625,IF(AND(G70&lt;0.086,F70&lt;2.5,H70&lt;13.641,D70&lt;1.75,D70&gt;=0.75),4.7,IF(AND(D70&lt;1.35,G70&gt;=0.187,H70&gt;=13.641,D70&lt;1.75,D70&gt;=0.75),4.2,IF(AND(G70&lt;0.422,G70&gt;=0.161,A70&lt;4.65,H70&gt;=5.748,A70&lt;4.85,D70&lt;0.75),1.4,IF(AND(G70&gt;=0.422,G70&gt;=0.161,A70&lt;4.65,H70&gt;=5.748,A70&lt;4.85,D70&lt;0.75),1.3,IF(AND(B70&lt;2.5,D70&gt;=1.35,G70&gt;=0.187,H70&gt;=13.641,D70&lt;1.75,D70&gt;=0.75),4.5,IF(AND(B70&lt;2.75,A70&lt;6,A70&lt;7.1,B70&lt;3.5,D70&gt;=1.75,D70&gt;=0.75),5.1,IF(AND(B70&gt;=2.75,A70&lt;6,A70&lt;7.1,B70&lt;3.5,D70&gt;=1.75,D70&gt;=0.75),5.02,IF(AND(A70&lt;5.15,A70&lt;5.9,G70&gt;=0.086,F70&lt;2.5,H70&lt;13.641,D70&lt;1.75,D70&gt;=0.75),3,IF(AND(G70&lt;0.644,A70&gt;=5.9,G70&gt;=0.086,F70&lt;2.5,H70&lt;13.641,D70&lt;1.75,D70&gt;=0.75),4.65,IF(AND(G70&gt;=0.644,A70&gt;=5.9,G70&gt;=0.086,F70&lt;2.5,H70&lt;13.641,D70&lt;1.75,D70&gt;=0.75),4.24,IF(AND(D70&lt;1.45,B70&gt;=2.5,D70&gt;=1.35,G70&gt;=0.187,H70&gt;=13.641,D70&lt;1.75,D70&gt;=0.75),4.68,IF(AND(D70&gt;=1.45,B70&gt;=2.5,D70&gt;=1.35,G70&gt;=0.187,H70&gt;=13.641,D70&lt;1.75,D70&gt;=0.75),4.833,IF(AND(H70&lt;13.18,D70&lt;2.05,A70&gt;=6,A70&lt;7.1,B70&lt;3.5,D70&gt;=1.75,D70&gt;=0.75),5.44,IF(AND(H70&gt;=13.18,D70&lt;2.05,A70&gt;=6,A70&lt;7.1,B70&lt;3.5,D70&gt;=1.75,D70&gt;=0.75),5.1,IF(AND(H70&lt;8.759,D70&gt;=2.05,A70&gt;=6,A70&lt;7.1,B70&lt;3.5,D70&gt;=1.75,D70&gt;=0.75),5.4,IF(AND(A70&gt;=5.75,A70&gt;=5.15,A70&lt;5.9,G70&gt;=0.086,F70&lt;2.5,H70&lt;13.641,D70&lt;1.75,D70&gt;=0.75),3.967,IF(AND(H70&lt;10.159,H70&gt;=8.759,D70&gt;=2.05,A70&gt;=6,A70&lt;7.1,B70&lt;3.5,D70&gt;=1.75,D70&gt;=0.75),5.925,IF(AND(D70&lt;1.2,A70&lt;5.75,A70&gt;=5.15,A70&lt;5.9,G70&gt;=0.086,F70&lt;2.5,H70&lt;13.641,D70&lt;1.75,D70&gt;=0.75),3.667,IF(AND(D70&lt;2.25,H70&gt;=10.159,H70&gt;=8.759,D70&gt;=2.05,A70&gt;=6,A70&lt;7.1,B70&lt;3.5,D70&gt;=1.75,D70&gt;=0.75),5.66,IF(AND(D70&gt;=2.25,H70&gt;=10.159,H70&gt;=8.759,D70&gt;=2.05,A70&gt;=6,A70&lt;7.1,B70&lt;3.5,D70&gt;=1.75,D70&gt;=0.75),5.34,IF(AND(D70&lt;1.35,D70&gt;=1.2,A70&lt;5.75,A70&gt;=5.15,A70&lt;5.9,G70&gt;=0.086,F70&lt;2.5,H70&lt;13.641,D70&lt;1.75,D70&gt;=0.75),4.025,IF(AND(D70&gt;=1.35,D70&gt;=1.2,A70&lt;5.75,A70&gt;=5.15,A70&lt;5.9,G70&gt;=0.086,F70&lt;2.5,H70&lt;13.641,D70&lt;1.75,D70&gt;=0.75),3.9,"shouldnthappen"))))))))))))))))))))))))))))))))))</f>
        <v>4.2</v>
      </c>
      <c r="AH70" s="1" t="n">
        <f aca="false">IF(AND(F70&lt;1.5,H70&lt;6.799,A70&lt;5.45),1.7,IF(AND(F70&gt;=1.5,H70&lt;6.799,A70&lt;5.45),4.1,IF(AND(D70&gt;=0.8,H70&gt;=6.799,A70&lt;5.45),3.9,IF(AND(H70&lt;7.564,F70&lt;2.5,A70&gt;=5.45),3.925,IF(AND(H70&gt;=16.284,F70&gt;=2.5,A70&gt;=5.45),6.5,IF(AND(A70&lt;4.35,D70&lt;0.8,H70&gt;=6.799,A70&lt;5.45),1.1,IF(AND(B70&lt;2.8,D70&lt;1.35,H70&gt;=7.564,F70&lt;2.5,A70&gt;=5.45),4.1,IF(AND(B70&gt;=2.8,D70&lt;1.35,H70&gt;=7.564,F70&lt;2.5,A70&gt;=5.45),4.267,IF(AND(B70&lt;2.75,D70&gt;=1.35,H70&gt;=7.564,F70&lt;2.5,A70&gt;=5.45),5,IF(AND(G70&gt;=0.078,G70&lt;0.26,H70&lt;16.284,F70&gt;=2.5,A70&gt;=5.45),6.06,IF(AND(G70&gt;=0.805,G70&gt;=0.26,H70&lt;16.284,F70&gt;=2.5,A70&gt;=5.45),5.02,IF(AND(H70&gt;=10.109,B70&gt;=3.45,A70&gt;=4.35,D70&lt;0.8,H70&gt;=6.799,A70&lt;5.45),1.55,IF(AND(D70&lt;2.25,G70&lt;0.078,G70&lt;0.26,H70&lt;16.284,F70&gt;=2.5,A70&gt;=5.45),5.6,IF(AND(D70&gt;=2.25,G70&lt;0.078,G70&lt;0.26,H70&lt;16.284,F70&gt;=2.5,A70&gt;=5.45),5.7,IF(AND(A70&lt;6.15,G70&lt;0.805,G70&gt;=0.26,H70&lt;16.284,F70&gt;=2.5,A70&gt;=5.45),4.967,IF(AND(A70&lt;4.65,H70&lt;12.227,B70&lt;3.45,A70&gt;=4.35,D70&lt;0.8,H70&gt;=6.799,A70&lt;5.45),1.333,IF(AND(A70&lt;4.85,H70&gt;=12.227,B70&lt;3.45,A70&gt;=4.35,D70&lt;0.8,H70&gt;=6.799,A70&lt;5.45),1.42,IF(AND(A70&gt;=4.85,H70&gt;=12.227,B70&lt;3.45,A70&gt;=4.35,D70&lt;0.8,H70&gt;=6.799,A70&lt;5.45),1.533,IF(AND(A70&lt;5.05,H70&lt;10.109,B70&gt;=3.45,A70&gt;=4.35,D70&lt;0.8,H70&gt;=6.799,A70&lt;5.45),1.4,IF(AND(A70&gt;=5.05,H70&lt;10.109,B70&gt;=3.45,A70&gt;=4.35,D70&lt;0.8,H70&gt;=6.799,A70&lt;5.45),1.5,IF(AND(G70&lt;0.14,H70&lt;13.531,B70&gt;=2.75,D70&gt;=1.35,H70&gt;=7.564,F70&lt;2.5,A70&gt;=5.45),4.7,IF(AND(G70&lt;0.187,H70&gt;=13.531,B70&gt;=2.75,D70&gt;=1.35,H70&gt;=7.564,F70&lt;2.5,A70&gt;=5.45),5,IF(AND(G70&gt;=0.187,H70&gt;=13.531,B70&gt;=2.75,D70&gt;=1.35,H70&gt;=7.564,F70&lt;2.5,A70&gt;=5.45),4.66,IF(AND(A70&lt;6.35,A70&gt;=6.15,G70&lt;0.805,G70&gt;=0.26,H70&lt;16.284,F70&gt;=2.5,A70&gt;=5.45),6,IF(AND(D70&lt;0.15,A70&gt;=4.65,H70&lt;12.227,B70&lt;3.45,A70&gt;=4.35,D70&lt;0.8,H70&gt;=6.799,A70&lt;5.45),1.5,IF(AND(H70&lt;10.723,G70&gt;=0.14,H70&lt;13.531,B70&gt;=2.75,D70&gt;=1.35,H70&gt;=7.564,F70&lt;2.5,A70&gt;=5.45),4.6,IF(AND(H70&gt;=10.723,G70&gt;=0.14,H70&lt;13.531,B70&gt;=2.75,D70&gt;=1.35,H70&gt;=7.564,F70&lt;2.5,A70&gt;=5.45),4.46,IF(AND(G70&lt;0.364,A70&gt;=6.35,A70&gt;=6.15,G70&lt;0.805,G70&gt;=0.26,H70&lt;16.284,F70&gt;=2.5,A70&gt;=5.45),5.28,IF(AND(A70&lt;5.1,D70&gt;=0.15,A70&gt;=4.65,H70&lt;12.227,B70&lt;3.45,A70&gt;=4.35,D70&lt;0.8,H70&gt;=6.799,A70&lt;5.45),1.36,IF(AND(A70&gt;=5.1,D70&gt;=0.15,A70&gt;=4.65,H70&lt;12.227,B70&lt;3.45,A70&gt;=4.35,D70&lt;0.8,H70&gt;=6.799,A70&lt;5.45),1.4,IF(AND(G70&gt;=0.6,G70&gt;=0.364,A70&gt;=6.35,A70&gt;=6.15,G70&lt;0.805,G70&gt;=0.26,H70&lt;16.284,F70&gt;=2.5,A70&gt;=5.45),5.1,IF(AND(A70&gt;=6.95,G70&lt;0.6,G70&gt;=0.364,A70&gt;=6.35,A70&gt;=6.15,G70&lt;0.805,G70&gt;=0.26,H70&lt;16.284,F70&gt;=2.5,A70&gt;=5.45),5.8,IF(AND(B70&lt;3.2,A70&lt;6.95,G70&lt;0.6,G70&gt;=0.364,A70&gt;=6.35,A70&gt;=6.15,G70&lt;0.805,G70&gt;=0.26,H70&lt;16.284,F70&gt;=2.5,A70&gt;=5.45),5.6,IF(AND(B70&gt;=3.2,A70&lt;6.95,G70&lt;0.6,G70&gt;=0.364,A70&gt;=6.35,A70&gt;=6.15,G70&lt;0.805,G70&gt;=0.26,H70&lt;16.284,F70&gt;=2.5,A70&gt;=5.45),5.7,"shouldnthappen"))))))))))))))))))))))))))))))))))</f>
        <v>4.1</v>
      </c>
      <c r="AI70" s="1" t="n">
        <f aca="false">IF(AND(B70&gt;=3.55,A70&lt;5.05,F70&lt;1.5),1,IF(AND(H70&gt;=13.436,A70&gt;=5.05,F70&lt;1.5),1.633,IF(AND(A70&lt;4.35,B70&lt;3.55,A70&lt;5.05,F70&lt;1.5),1.1,IF(AND(A70&lt;5.15,H70&lt;13.436,A70&gt;=5.05,F70&lt;1.5),1.6,IF(AND(G70&lt;0.837,D70&lt;1.2,B70&lt;2.65,F70&gt;=1.5),3.7,IF(AND(G70&gt;=0.837,D70&lt;1.2,B70&lt;2.65,F70&gt;=1.5),3,IF(AND(D70&lt;1.4,D70&gt;=1.2,B70&lt;2.65,F70&gt;=1.5),4.133,IF(AND(D70&gt;=1.4,D70&gt;=1.2,B70&lt;2.65,F70&gt;=1.5),4.633,IF(AND(G70&lt;0.302,A70&gt;=4.35,B70&lt;3.55,A70&lt;5.05,F70&lt;1.5),1.34,IF(AND(D70&gt;=0.3,A70&gt;=5.15,H70&lt;13.436,A70&gt;=5.05,F70&lt;1.5),1.5,IF(AND(G70&lt;0.233,G70&lt;0.265,D70&lt;1.55,B70&gt;=2.65,F70&gt;=1.5),4.56,IF(AND(G70&gt;=0.233,G70&lt;0.265,D70&lt;1.55,B70&gt;=2.65,F70&gt;=1.5),5.1,IF(AND(G70&lt;0.395,G70&gt;=0.265,D70&lt;1.55,B70&gt;=2.65,F70&gt;=1.5),4.025,IF(AND(H70&lt;13.935,A70&gt;=7.05,D70&gt;=1.55,B70&gt;=2.65,F70&gt;=1.5),6.12,IF(AND(H70&gt;=13.935,A70&gt;=7.05,D70&gt;=1.55,B70&gt;=2.65,F70&gt;=1.5),6.64,IF(AND(G70&gt;=0.858,G70&gt;=0.302,A70&gt;=4.35,B70&lt;3.55,A70&lt;5.05,F70&lt;1.5),1.3,IF(AND(H70&lt;6.543,D70&lt;0.3,A70&gt;=5.15,H70&lt;13.436,A70&gt;=5.05,F70&lt;1.5),1.4,IF(AND(H70&gt;=6.543,D70&lt;0.3,A70&gt;=5.15,H70&lt;13.436,A70&gt;=5.05,F70&lt;1.5),1.48,IF(AND(A70&lt;6.3,G70&gt;=0.395,G70&gt;=0.265,D70&lt;1.55,B70&gt;=2.65,F70&gt;=1.5),4.14,IF(AND(A70&gt;=6.3,G70&gt;=0.395,G70&gt;=0.265,D70&lt;1.55,B70&gt;=2.65,F70&gt;=1.5),4.767,IF(AND(G70&gt;=0.669,B70&lt;3.15,A70&lt;7.05,D70&gt;=1.55,B70&gt;=2.65,F70&gt;=1.5),5,IF(AND(H70&lt;9.459,G70&lt;0.858,G70&gt;=0.302,A70&gt;=4.35,B70&lt;3.55,A70&lt;5.05,F70&lt;1.5),1.4,IF(AND(H70&gt;=9.459,G70&lt;0.858,G70&gt;=0.302,A70&gt;=4.35,B70&lt;3.55,A70&lt;5.05,F70&lt;1.5),1.6,IF(AND(G70&gt;=0.433,G70&lt;0.669,B70&lt;3.15,A70&lt;7.05,D70&gt;=1.55,B70&gt;=2.65,F70&gt;=1.5),5.68,IF(AND(G70&lt;0.481,H70&lt;10.257,B70&gt;=3.15,A70&lt;7.05,D70&gt;=1.55,B70&gt;=2.65,F70&gt;=1.5),5.7,IF(AND(G70&gt;=0.481,H70&lt;10.257,B70&gt;=3.15,A70&lt;7.05,D70&gt;=1.55,B70&gt;=2.65,F70&gt;=1.5),5.9,IF(AND(D70&lt;2.15,H70&gt;=10.257,B70&gt;=3.15,A70&lt;7.05,D70&gt;=1.55,B70&gt;=2.65,F70&gt;=1.5),5.1,IF(AND(D70&gt;=2.15,H70&gt;=10.257,B70&gt;=3.15,A70&lt;7.05,D70&gt;=1.55,B70&gt;=2.65,F70&gt;=1.5),5.42,IF(AND(G70&lt;0.098,G70&lt;0.433,G70&lt;0.669,B70&lt;3.15,A70&lt;7.05,D70&gt;=1.55,B70&gt;=2.65,F70&gt;=1.5),5.567,IF(AND(D70&lt;1.8,G70&gt;=0.098,G70&lt;0.433,G70&lt;0.669,B70&lt;3.15,A70&lt;7.05,D70&gt;=1.55,B70&gt;=2.65,F70&gt;=1.5),5.033,IF(AND(G70&gt;=0.312,D70&gt;=1.8,G70&gt;=0.098,G70&lt;0.433,G70&lt;0.669,B70&lt;3.15,A70&lt;7.05,D70&gt;=1.55,B70&gt;=2.65,F70&gt;=1.5),5.4,IF(AND(H70&lt;9.002,G70&lt;0.312,D70&gt;=1.8,G70&gt;=0.098,G70&lt;0.433,G70&lt;0.669,B70&lt;3.15,A70&lt;7.05,D70&gt;=1.55,B70&gt;=2.65,F70&gt;=1.5),5.1,IF(AND(H70&gt;=9.002,G70&lt;0.312,D70&gt;=1.8,G70&gt;=0.098,G70&lt;0.433,G70&lt;0.669,B70&lt;3.15,A70&lt;7.05,D70&gt;=1.55,B70&gt;=2.65,F70&gt;=1.5),5.26,"shouldnthappen")))))))))))))))))))))))))))))))))</f>
        <v>4.025</v>
      </c>
      <c r="AJ70" s="1" t="n">
        <f aca="false">IF(AND(A70&gt;=5.25,D70&gt;=0.35,D70&lt;0.8),1.433,IF(AND(F70&gt;=2.5,H70&lt;6.927,D70&gt;=0.8),5.1,IF(AND(H70&lt;5.85,B70&lt;3.65,D70&lt;0.35,D70&lt;0.8),1,IF(AND(A70&lt;5.55,B70&gt;=3.65,D70&lt;0.35,D70&lt;0.8),1.5,IF(AND(A70&gt;=5.55,B70&gt;=3.65,D70&lt;0.35,D70&lt;0.8),1.7,IF(AND(H70&lt;7.949,A70&lt;5.25,D70&gt;=0.35,D70&lt;0.8),1.9,IF(AND(H70&gt;=7.949,A70&lt;5.25,D70&gt;=0.35,D70&lt;0.8),1.54,IF(AND(A70&lt;5.55,F70&lt;2.5,H70&lt;6.927,D70&gt;=0.8),3.98,IF(AND(A70&gt;=5.55,F70&lt;2.5,H70&lt;6.927,D70&gt;=0.8),4.1,IF(AND(A70&gt;=7.25,D70&gt;=1.55,H70&gt;=6.927,D70&gt;=0.8),6.65,IF(AND(A70&lt;5.75,D70&lt;1.2,D70&lt;1.55,H70&gt;=6.927,D70&gt;=0.8),3.62,IF(AND(A70&gt;=5.75,D70&lt;1.2,D70&lt;1.55,H70&gt;=6.927,D70&gt;=0.8),4.1,IF(AND(G70&lt;0.175,A70&lt;4.8,H70&gt;=5.85,B70&lt;3.65,D70&lt;0.35,D70&lt;0.8),1.5,IF(AND(G70&gt;=0.175,A70&lt;4.8,H70&gt;=5.85,B70&lt;3.65,D70&lt;0.35,D70&lt;0.8),1.3,IF(AND(A70&gt;=5.05,A70&gt;=4.8,H70&gt;=5.85,B70&lt;3.65,D70&lt;0.35,D70&lt;0.8),1.5,IF(AND(G70&gt;=0.735,A70&lt;6.25,D70&gt;=1.2,D70&lt;1.55,H70&gt;=6.927,D70&gt;=0.8),4,IF(AND(H70&lt;10.464,A70&lt;6.2,A70&lt;7.25,D70&gt;=1.55,H70&gt;=6.927,D70&gt;=0.8),5.1,IF(AND(H70&gt;=10.464,A70&lt;6.2,A70&lt;7.25,D70&gt;=1.55,H70&gt;=6.927,D70&gt;=0.8),4.9,IF(AND(G70&lt;0.418,A70&lt;5.05,A70&gt;=4.8,H70&gt;=5.85,B70&lt;3.65,D70&lt;0.35,D70&lt;0.8),1.48,IF(AND(G70&gt;=0.418,A70&lt;5.05,A70&gt;=4.8,H70&gt;=5.85,B70&lt;3.65,D70&lt;0.35,D70&lt;0.8),1.3,IF(AND(B70&lt;2.75,G70&lt;0.735,A70&lt;6.25,D70&gt;=1.2,D70&lt;1.55,H70&gt;=6.927,D70&gt;=0.8),4.35,IF(AND(H70&lt;15.422,D70&lt;1.45,A70&gt;=6.25,D70&gt;=1.2,D70&lt;1.55,H70&gt;=6.927,D70&gt;=0.8),4.375,IF(AND(H70&gt;=15.422,D70&lt;1.45,A70&gt;=6.25,D70&gt;=1.2,D70&lt;1.55,H70&gt;=6.927,D70&gt;=0.8),4.7,IF(AND(A70&lt;6.4,D70&gt;=1.45,A70&gt;=6.25,D70&gt;=1.2,D70&lt;1.55,H70&gt;=6.927,D70&gt;=0.8),5.1,IF(AND(G70&gt;=0.576,D70&lt;2.15,A70&gt;=6.2,A70&lt;7.25,D70&gt;=1.55,H70&gt;=6.927,D70&gt;=0.8),5.1,IF(AND(G70&lt;0.537,D70&gt;=2.15,A70&gt;=6.2,A70&lt;7.25,D70&gt;=1.55,H70&gt;=6.927,D70&gt;=0.8),5.533,IF(AND(G70&gt;=0.537,D70&gt;=2.15,A70&gt;=6.2,A70&lt;7.25,D70&gt;=1.55,H70&gt;=6.927,D70&gt;=0.8),5.9,IF(AND(D70&lt;1.45,B70&gt;=2.75,G70&lt;0.735,A70&lt;6.25,D70&gt;=1.2,D70&lt;1.55,H70&gt;=6.927,D70&gt;=0.8),4.6,IF(AND(D70&gt;=1.45,B70&gt;=2.75,G70&lt;0.735,A70&lt;6.25,D70&gt;=1.2,D70&lt;1.55,H70&gt;=6.927,D70&gt;=0.8),4.5,IF(AND(H70&lt;12.582,A70&gt;=6.4,D70&gt;=1.45,A70&gt;=6.25,D70&gt;=1.2,D70&lt;1.55,H70&gt;=6.927,D70&gt;=0.8),4.66,IF(AND(H70&gt;=12.582,A70&gt;=6.4,D70&gt;=1.45,A70&gt;=6.25,D70&gt;=1.2,D70&lt;1.55,H70&gt;=6.927,D70&gt;=0.8),4.9,IF(AND(B70&lt;2.75,G70&lt;0.576,D70&lt;2.15,A70&gt;=6.2,A70&lt;7.25,D70&gt;=1.55,H70&gt;=6.927,D70&gt;=0.8),5.3,IF(AND(G70&gt;=0.395,B70&gt;=2.75,G70&lt;0.576,D70&lt;2.15,A70&gt;=6.2,A70&lt;7.25,D70&gt;=1.55,H70&gt;=6.927,D70&gt;=0.8),5.6,IF(AND(D70&gt;=1.9,G70&lt;0.395,B70&gt;=2.75,G70&lt;0.576,D70&lt;2.15,A70&gt;=6.2,A70&lt;7.25,D70&gt;=1.55,H70&gt;=6.927,D70&gt;=0.8),5.333,IF(AND(B70&lt;2.95,D70&lt;1.9,G70&lt;0.395,B70&gt;=2.75,G70&lt;0.576,D70&lt;2.15,A70&gt;=6.2,A70&lt;7.25,D70&gt;=1.55,H70&gt;=6.927,D70&gt;=0.8),5.6,IF(AND(B70&gt;=2.95,D70&lt;1.9,G70&lt;0.395,B70&gt;=2.75,G70&lt;0.576,D70&lt;2.15,A70&gt;=6.2,A70&lt;7.25,D70&gt;=1.55,H70&gt;=6.927,D70&gt;=0.8),5.5,"shouldnthappen"))))))))))))))))))))))))))))))))))))</f>
        <v>4.1</v>
      </c>
      <c r="AK70" s="1" t="n">
        <f aca="false">IF(AND(H70&lt;5.85,B70&lt;3.65,F70&lt;1.5),1,IF(AND(B70&gt;=3.95,B70&gt;=3.65,F70&lt;1.5),1.433,IF(AND(A70&lt;5.15,F70&lt;2.5,F70&gt;=1.5),3.075,IF(AND(D70&gt;=0.35,H70&gt;=5.85,B70&lt;3.65,F70&lt;1.5),1.5,IF(AND(G70&lt;0.168,B70&lt;3.95,B70&gt;=3.65,F70&lt;1.5),1.7,IF(AND(H70&lt;5.767,A70&lt;7.25,F70&gt;=2.5,F70&gt;=1.5),4.5,IF(AND(D70&lt;1.9,A70&gt;=7.25,F70&gt;=2.5,F70&gt;=1.5),6.3,IF(AND(D70&gt;=1.9,A70&gt;=7.25,F70&gt;=2.5,F70&gt;=1.5),6.575,IF(AND(B70&lt;3.75,G70&gt;=0.168,B70&lt;3.95,B70&gt;=3.65,F70&lt;1.5),1.5,IF(AND(B70&gt;=3.75,G70&gt;=0.168,B70&lt;3.95,B70&gt;=3.65,F70&lt;1.5),1.6,IF(AND(D70&gt;=1.35,A70&lt;6.15,A70&gt;=5.15,F70&lt;2.5,F70&gt;=1.5),4.42,IF(AND(D70&lt;1.4,A70&gt;=6.15,A70&gt;=5.15,F70&lt;2.5,F70&gt;=1.5),4.5,IF(AND(D70&gt;=1.4,A70&gt;=6.15,A70&gt;=5.15,F70&lt;2.5,F70&gt;=1.5),4.675,IF(AND(D70&lt;0.15,H70&lt;11.218,D70&lt;0.35,H70&gt;=5.85,B70&lt;3.65,F70&lt;1.5),1.5,IF(AND(D70&lt;0.15,H70&gt;=11.218,D70&lt;0.35,H70&gt;=5.85,B70&lt;3.65,F70&lt;1.5),1.1,IF(AND(B70&lt;2.7,D70&lt;1.35,A70&lt;6.15,A70&gt;=5.15,F70&lt;2.5,F70&gt;=1.5),3.82,IF(AND(A70&lt;6.15,G70&gt;=0.755,H70&gt;=5.767,A70&lt;7.25,F70&gt;=2.5,F70&gt;=1.5),4.98,IF(AND(A70&gt;=6.15,G70&gt;=0.755,H70&gt;=5.767,A70&lt;7.25,F70&gt;=2.5,F70&gt;=1.5),5.3,IF(AND(B70&lt;3.4,D70&gt;=0.15,H70&lt;11.218,D70&lt;0.35,H70&gt;=5.85,B70&lt;3.65,F70&lt;1.5),1.4,IF(AND(B70&gt;=3.4,D70&gt;=0.15,H70&lt;11.218,D70&lt;0.35,H70&gt;=5.85,B70&lt;3.65,F70&lt;1.5),1.3,IF(AND(H70&lt;11.731,D70&gt;=0.15,H70&gt;=11.218,D70&lt;0.35,H70&gt;=5.85,B70&lt;3.65,F70&lt;1.5),1.2,IF(AND(H70&lt;9.053,B70&gt;=2.7,D70&lt;1.35,A70&lt;6.15,A70&gt;=5.15,F70&lt;2.5,F70&gt;=1.5),3.85,IF(AND(D70&gt;=2.1,B70&lt;2.85,G70&lt;0.755,H70&gt;=5.767,A70&lt;7.25,F70&gt;=2.5,F70&gt;=1.5),5.6,IF(AND(D70&gt;=2.45,B70&gt;=2.85,G70&lt;0.755,H70&gt;=5.767,A70&lt;7.25,F70&gt;=2.5,F70&gt;=1.5),5.8,IF(AND(B70&gt;=3.45,H70&gt;=11.731,D70&gt;=0.15,H70&gt;=11.218,D70&lt;0.35,H70&gt;=5.85,B70&lt;3.65,F70&lt;1.5),1.3,IF(AND(A70&lt;5.9,H70&gt;=9.053,B70&gt;=2.7,D70&lt;1.35,A70&lt;6.15,A70&gt;=5.15,F70&lt;2.5,F70&gt;=1.5),4.3,IF(AND(A70&gt;=5.9,H70&gt;=9.053,B70&gt;=2.7,D70&lt;1.35,A70&lt;6.15,A70&gt;=5.15,F70&lt;2.5,F70&gt;=1.5),4,IF(AND(G70&gt;=0.519,D70&lt;2.1,B70&lt;2.85,G70&lt;0.755,H70&gt;=5.767,A70&lt;7.25,F70&gt;=2.5,F70&gt;=1.5),4.9,IF(AND(A70&gt;=7.05,D70&lt;2.45,B70&gt;=2.85,G70&lt;0.755,H70&gt;=5.767,A70&lt;7.25,F70&gt;=2.5,F70&gt;=1.5),5.8,IF(AND(H70&lt;14.396,B70&lt;3.45,H70&gt;=11.731,D70&gt;=0.15,H70&gt;=11.218,D70&lt;0.35,H70&gt;=5.85,B70&lt;3.65,F70&lt;1.5),1.44,IF(AND(H70&gt;=14.396,B70&lt;3.45,H70&gt;=11.731,D70&gt;=0.15,H70&gt;=11.218,D70&lt;0.35,H70&gt;=5.85,B70&lt;3.65,F70&lt;1.5),1.3,IF(AND(G70&lt;0.282,G70&lt;0.519,D70&lt;2.1,B70&lt;2.85,G70&lt;0.755,H70&gt;=5.767,A70&lt;7.25,F70&gt;=2.5,F70&gt;=1.5),5.1,IF(AND(G70&gt;=0.282,G70&lt;0.519,D70&lt;2.1,B70&lt;2.85,G70&lt;0.755,H70&gt;=5.767,A70&lt;7.25,F70&gt;=2.5,F70&gt;=1.5),5.3,IF(AND(A70&lt;6.4,D70&lt;1.9,A70&lt;7.05,D70&lt;2.45,B70&gt;=2.85,G70&lt;0.755,H70&gt;=5.767,A70&lt;7.25,F70&gt;=2.5,F70&gt;=1.5),5.6,IF(AND(A70&gt;=6.4,D70&lt;1.9,A70&lt;7.05,D70&lt;2.45,B70&gt;=2.85,G70&lt;0.755,H70&gt;=5.767,A70&lt;7.25,F70&gt;=2.5,F70&gt;=1.5),5.5,IF(AND(H70&lt;8.884,D70&gt;=1.9,A70&lt;7.05,D70&lt;2.45,B70&gt;=2.85,G70&lt;0.755,H70&gt;=5.767,A70&lt;7.25,F70&gt;=2.5,F70&gt;=1.5),5.3,IF(AND(H70&gt;=8.884,D70&gt;=1.9,A70&lt;7.05,D70&lt;2.45,B70&gt;=2.85,G70&lt;0.755,H70&gt;=5.767,A70&lt;7.25,F70&gt;=2.5,F70&gt;=1.5),5.52,"shouldnthappen")))))))))))))))))))))))))))))))))))))</f>
        <v>4.3</v>
      </c>
      <c r="AL70" s="1" t="n">
        <f aca="false">IF(AND(H70&lt;5.85,A70&lt;5.05,D70&lt;0.8),1,IF(AND(B70&lt;3.35,A70&gt;=5.05,D70&lt;0.8),1.7,IF(AND(D70&gt;=2.45,F70&gt;=2.5,D70&gt;=0.8),6.05,IF(AND(H70&gt;=11.218,H70&gt;=5.85,A70&lt;5.05,D70&lt;0.8),1.28,IF(AND(G70&gt;=0.948,B70&gt;=3.35,A70&gt;=5.05,D70&lt;0.8),1.7,IF(AND(G70&gt;=0.423,H70&lt;11.218,H70&gt;=5.85,A70&lt;5.05,D70&lt;0.8),1.3,IF(AND(B70&lt;3.6,G70&lt;0.948,B70&gt;=3.35,A70&gt;=5.05,D70&lt;0.8),1.4,IF(AND(H70&lt;10.258,D70&lt;1.15,A70&lt;5.9,F70&lt;2.5,D70&gt;=0.8),3.36,IF(AND(H70&gt;=10.258,D70&lt;1.15,A70&lt;5.9,F70&lt;2.5,D70&gt;=0.8),3.9,IF(AND(A70&lt;5.3,D70&gt;=1.15,A70&lt;5.9,F70&lt;2.5,D70&gt;=0.8),3.9,IF(AND(D70&lt;1.55,B70&lt;2.75,A70&gt;=5.9,F70&lt;2.5,D70&gt;=0.8),4.64,IF(AND(D70&gt;=1.55,B70&lt;2.75,A70&gt;=5.9,F70&lt;2.5,D70&gt;=0.8),5.1,IF(AND(D70&gt;=1.6,B70&gt;=2.75,A70&gt;=5.9,F70&lt;2.5,D70&gt;=0.8),5,IF(AND(H70&lt;5.767,H70&lt;8.598,D70&lt;2.45,F70&gt;=2.5,D70&gt;=0.8),4.5,IF(AND(A70&lt;6.25,H70&gt;=8.598,D70&lt;2.45,F70&gt;=2.5,D70&gt;=0.8),5.02,IF(AND(B70&lt;3.55,G70&lt;0.423,H70&lt;11.218,H70&gt;=5.85,A70&lt;5.05,D70&lt;0.8),1.525,IF(AND(B70&gt;=3.55,G70&lt;0.423,H70&lt;11.218,H70&gt;=5.85,A70&lt;5.05,D70&lt;0.8),1.4,IF(AND(H70&gt;=13.932,B70&gt;=3.6,G70&lt;0.948,B70&gt;=3.35,A70&gt;=5.05,D70&lt;0.8),1.65,IF(AND(G70&gt;=0.652,A70&gt;=5.3,D70&gt;=1.15,A70&lt;5.9,F70&lt;2.5,D70&gt;=0.8),3.8,IF(AND(D70&lt;1.35,D70&lt;1.6,B70&gt;=2.75,A70&gt;=5.9,F70&lt;2.5,D70&gt;=0.8),4.42,IF(AND(H70&lt;6.656,H70&gt;=5.767,H70&lt;8.598,D70&lt;2.45,F70&gt;=2.5,D70&gt;=0.8),5.033,IF(AND(H70&gt;=6.656,H70&gt;=5.767,H70&lt;8.598,D70&lt;2.45,F70&gt;=2.5,D70&gt;=0.8),5.1,IF(AND(G70&gt;=0.885,A70&gt;=6.25,H70&gt;=8.598,D70&lt;2.45,F70&gt;=2.5,D70&gt;=0.8),5.2,IF(AND(H70&lt;6.926,H70&lt;13.932,B70&gt;=3.6,G70&lt;0.948,B70&gt;=3.35,A70&gt;=5.05,D70&lt;0.8),1.433,IF(AND(H70&gt;=6.926,H70&lt;13.932,B70&gt;=3.6,G70&lt;0.948,B70&gt;=3.35,A70&gt;=5.05,D70&lt;0.8),1.5,IF(AND(A70&lt;5.65,G70&lt;0.652,A70&gt;=5.3,D70&gt;=1.15,A70&lt;5.9,F70&lt;2.5,D70&gt;=0.8),4.36,IF(AND(A70&gt;=5.65,G70&lt;0.652,A70&gt;=5.3,D70&gt;=1.15,A70&lt;5.9,F70&lt;2.5,D70&gt;=0.8),4.2,IF(AND(H70&gt;=13.561,D70&gt;=1.35,D70&lt;1.6,B70&gt;=2.75,A70&gt;=5.9,F70&lt;2.5,D70&gt;=0.8),4.767,IF(AND(H70&lt;9.091,G70&lt;0.885,A70&gt;=6.25,H70&gt;=8.598,D70&lt;2.45,F70&gt;=2.5,D70&gt;=0.8),6.3,IF(AND(H70&gt;=12.206,H70&lt;13.561,D70&gt;=1.35,D70&lt;1.6,B70&gt;=2.75,A70&gt;=5.9,F70&lt;2.5,D70&gt;=0.8),4.4,IF(AND(D70&gt;=2.25,H70&gt;=9.091,G70&lt;0.885,A70&gt;=6.25,H70&gt;=8.598,D70&lt;2.45,F70&gt;=2.5,D70&gt;=0.8),5.9,IF(AND(B70&lt;3.05,H70&lt;12.206,H70&lt;13.561,D70&gt;=1.35,D70&lt;1.6,B70&gt;=2.75,A70&gt;=5.9,F70&lt;2.5,D70&gt;=0.8),4.6,IF(AND(B70&gt;=3.05,H70&lt;12.206,H70&lt;13.561,D70&gt;=1.35,D70&lt;1.6,B70&gt;=2.75,A70&gt;=5.9,F70&lt;2.5,D70&gt;=0.8),4.7,IF(AND(G70&gt;=0.596,D70&lt;2.25,H70&gt;=9.091,G70&lt;0.885,A70&gt;=6.25,H70&gt;=8.598,D70&lt;2.45,F70&gt;=2.5,D70&gt;=0.8),5.1,IF(AND(G70&gt;=0.379,G70&lt;0.596,D70&lt;2.25,H70&gt;=9.091,G70&lt;0.885,A70&gt;=6.25,H70&gt;=8.598,D70&lt;2.45,F70&gt;=2.5,D70&gt;=0.8),5.767,IF(AND(D70&lt;2.15,G70&lt;0.379,G70&lt;0.596,D70&lt;2.25,H70&gt;=9.091,G70&lt;0.885,A70&gt;=6.25,H70&gt;=8.598,D70&lt;2.45,F70&gt;=2.5,D70&gt;=0.8),5.4,IF(AND(D70&gt;=2.15,G70&lt;0.379,G70&lt;0.596,D70&lt;2.25,H70&gt;=9.091,G70&lt;0.885,A70&gt;=6.25,H70&gt;=8.598,D70&lt;2.45,F70&gt;=2.5,D70&gt;=0.8),5.6,"shouldnthappen")))))))))))))))))))))))))))))))))))))</f>
        <v>3.9</v>
      </c>
      <c r="AM70" s="1" t="n">
        <f aca="false">IF(AND(H70&lt;5.245,D70&lt;0.8),1,IF(AND(A70&lt;4.5,H70&gt;=5.245,D70&lt;0.8),1.35,IF(AND(D70&gt;=0.5,A70&gt;=4.5,H70&gt;=5.245,D70&lt;0.8),1.6,IF(AND(H70&lt;7.25,B70&lt;2.6,A70&lt;6.15,D70&gt;=0.8),4.375,IF(AND(H70&gt;=7.25,B70&lt;2.6,A70&lt;6.15,D70&gt;=0.8),3.075,IF(AND(H70&lt;13.935,A70&gt;=7.05,A70&gt;=6.15,D70&gt;=0.8),6.067,IF(AND(H70&gt;=13.935,A70&gt;=7.05,A70&gt;=6.15,D70&gt;=0.8),6.525,IF(AND(G70&gt;=0.948,D70&lt;0.5,A70&gt;=4.5,H70&gt;=5.245,D70&lt;0.8),1.7,IF(AND(G70&lt;0.568,D70&gt;=1.55,B70&gt;=2.6,A70&lt;6.15,D70&gt;=0.8),5.1,IF(AND(G70&gt;=0.568,D70&gt;=1.55,B70&gt;=2.6,A70&lt;6.15,D70&gt;=0.8),5,IF(AND(A70&gt;=6.6,B70&gt;=3.15,A70&lt;7.05,A70&gt;=6.15,D70&gt;=0.8),5.78,IF(AND(G70&lt;0.165,G70&lt;0.273,D70&lt;1.55,B70&gt;=2.6,A70&lt;6.15,D70&gt;=0.8),4.1,IF(AND(G70&gt;=0.165,G70&lt;0.273,D70&lt;1.55,B70&gt;=2.6,A70&lt;6.15,D70&gt;=0.8),4.5,IF(AND(D70&lt;1.35,G70&gt;=0.273,D70&lt;1.55,B70&gt;=2.6,A70&lt;6.15,D70&gt;=0.8),4.08,IF(AND(D70&gt;=1.35,G70&gt;=0.273,D70&lt;1.55,B70&gt;=2.6,A70&lt;6.15,D70&gt;=0.8),4.4,IF(AND(D70&lt;1.45,F70&lt;2.5,B70&lt;3.15,A70&lt;7.05,A70&gt;=6.15,D70&gt;=0.8),4.38,IF(AND(D70&gt;=1.45,F70&lt;2.5,B70&lt;3.15,A70&lt;7.05,A70&gt;=6.15,D70&gt;=0.8),4.75,IF(AND(D70&gt;=2.25,F70&gt;=2.5,B70&lt;3.15,A70&lt;7.05,A70&gt;=6.15,D70&gt;=0.8),5.16,IF(AND(H70&lt;11.488,A70&lt;6.6,B70&gt;=3.15,A70&lt;7.05,A70&gt;=6.15,D70&gt;=0.8),6,IF(AND(H70&gt;=14.396,D70&lt;0.25,G70&lt;0.948,D70&lt;0.5,A70&gt;=4.5,H70&gt;=5.245,D70&lt;0.8),1.3,IF(AND(A70&gt;=5.55,D70&gt;=0.25,G70&lt;0.948,D70&lt;0.5,A70&gt;=4.5,H70&gt;=5.245,D70&lt;0.8),1.7,IF(AND(D70&lt;1.85,D70&lt;2.25,F70&gt;=2.5,B70&lt;3.15,A70&lt;7.05,A70&gt;=6.15,D70&gt;=0.8),5.6,IF(AND(G70&lt;0.669,H70&gt;=11.488,A70&lt;6.6,B70&gt;=3.15,A70&lt;7.05,A70&gt;=6.15,D70&gt;=0.8),4.7,IF(AND(G70&gt;=0.669,H70&gt;=11.488,A70&lt;6.6,B70&gt;=3.15,A70&lt;7.05,A70&gt;=6.15,D70&gt;=0.8),5.22,IF(AND(H70&lt;6.543,H70&lt;14.396,D70&lt;0.25,G70&lt;0.948,D70&lt;0.5,A70&gt;=4.5,H70&gt;=5.245,D70&lt;0.8),1.4,IF(AND(A70&lt;4.95,A70&lt;5.55,D70&gt;=0.25,G70&lt;0.948,D70&lt;0.5,A70&gt;=4.5,H70&gt;=5.245,D70&lt;0.8),1.4,IF(AND(A70&gt;=4.95,A70&lt;5.55,D70&gt;=0.25,G70&lt;0.948,D70&lt;0.5,A70&gt;=4.5,H70&gt;=5.245,D70&lt;0.8),1.48,IF(AND(H70&lt;10.667,D70&gt;=1.85,D70&lt;2.25,F70&gt;=2.5,B70&lt;3.15,A70&lt;7.05,A70&gt;=6.15,D70&gt;=0.8),5.25,IF(AND(H70&gt;=10.667,D70&gt;=1.85,D70&lt;2.25,F70&gt;=2.5,B70&lt;3.15,A70&lt;7.05,A70&gt;=6.15,D70&gt;=0.8),5.55,IF(AND(G70&lt;0.063,H70&gt;=6.543,H70&lt;14.396,D70&lt;0.25,G70&lt;0.948,D70&lt;0.5,A70&gt;=4.5,H70&gt;=5.245,D70&lt;0.8),1.4,IF(AND(H70&lt;9.212,G70&gt;=0.063,H70&gt;=6.543,H70&lt;14.396,D70&lt;0.25,G70&lt;0.948,D70&lt;0.5,A70&gt;=4.5,H70&gt;=5.245,D70&lt;0.8),1.475,IF(AND(H70&gt;=9.212,G70&gt;=0.063,H70&gt;=6.543,H70&lt;14.396,D70&lt;0.25,G70&lt;0.948,D70&lt;0.5,A70&gt;=4.5,H70&gt;=5.245,D70&lt;0.8),1.5,"shouldnthappen"))))))))))))))))))))))))))))))))</f>
        <v>4.08</v>
      </c>
      <c r="AN70" s="1" t="n">
        <f aca="false">IF(AND(D70&lt;0.7,A70&gt;=5.55),1.633,IF(AND(G70&lt;0.38,B70&lt;2.8,A70&lt;5.55),4.3,IF(AND(G70&gt;=0.38,B70&lt;2.8,A70&lt;5.55),3.325,IF(AND(D70&gt;=0.35,B70&gt;=2.8,A70&lt;5.55),1.6,IF(AND(B70&gt;=3.4,A70&lt;4.8,D70&lt;0.35,B70&gt;=2.8,A70&lt;5.55),1,IF(AND(H70&gt;=11.789,A70&lt;5.9,D70&lt;1.55,D70&gt;=0.7,A70&gt;=5.55),4.325,IF(AND(F70&gt;=2.5,A70&gt;=5.9,D70&lt;1.55,D70&gt;=0.7,A70&gt;=5.55),5.05,IF(AND(D70&lt;1.9,A70&gt;=7.25,D70&gt;=1.55,D70&gt;=0.7,A70&gt;=5.55),6.3,IF(AND(D70&gt;=1.9,A70&gt;=7.25,D70&gt;=1.55,D70&gt;=0.7,A70&gt;=5.55),6.4,IF(AND(A70&lt;4.35,B70&lt;3.4,A70&lt;4.8,D70&lt;0.35,B70&gt;=2.8,A70&lt;5.55),1.1,IF(AND(G70&gt;=0.934,B70&lt;3.45,A70&gt;=4.8,D70&lt;0.35,B70&gt;=2.8,A70&lt;5.55),1.7,IF(AND(H70&gt;=14.877,B70&gt;=3.45,A70&gt;=4.8,D70&lt;0.35,B70&gt;=2.8,A70&lt;5.55),1.3,IF(AND(B70&lt;2.6,H70&lt;11.789,A70&lt;5.9,D70&lt;1.55,D70&gt;=0.7,A70&gt;=5.55),3.9,IF(AND(B70&gt;=2.6,H70&lt;11.789,A70&lt;5.9,D70&lt;1.55,D70&gt;=0.7,A70&gt;=5.55),4.26,IF(AND(A70&lt;6.6,F70&lt;2.5,A70&gt;=5.9,D70&lt;1.55,D70&gt;=0.7,A70&gt;=5.55),4.625,IF(AND(A70&gt;=6.6,F70&lt;2.5,A70&gt;=5.9,D70&lt;1.55,D70&gt;=0.7,A70&gt;=5.55),4.475,IF(AND(B70&lt;2.6,D70&lt;2.05,A70&lt;7.25,D70&gt;=1.55,D70&gt;=0.7,A70&gt;=5.55),5.8,IF(AND(G70&gt;=0.743,D70&gt;=2.05,A70&lt;7.25,D70&gt;=1.55,D70&gt;=0.7,A70&gt;=5.55),5.1,IF(AND(G70&lt;0.422,A70&gt;=4.35,B70&lt;3.4,A70&lt;4.8,D70&lt;0.35,B70&gt;=2.8,A70&lt;5.55),1.367,IF(AND(G70&gt;=0.422,A70&gt;=4.35,B70&lt;3.4,A70&lt;4.8,D70&lt;0.35,B70&gt;=2.8,A70&lt;5.55),1.3,IF(AND(A70&lt;5.05,G70&lt;0.934,B70&lt;3.45,A70&gt;=4.8,D70&lt;0.35,B70&gt;=2.8,A70&lt;5.55),1.525,IF(AND(A70&gt;=5.05,G70&lt;0.934,B70&lt;3.45,A70&gt;=4.8,D70&lt;0.35,B70&gt;=2.8,A70&lt;5.55),1.5,IF(AND(G70&gt;=0.585,H70&lt;14.877,B70&gt;=3.45,A70&gt;=4.8,D70&lt;0.35,B70&gt;=2.8,A70&lt;5.55),1.54,IF(AND(G70&gt;=0.537,G70&lt;0.743,D70&gt;=2.05,A70&lt;7.25,D70&gt;=1.55,D70&gt;=0.7,A70&gt;=5.55),5.833,IF(AND(D70&gt;=0.25,G70&lt;0.585,H70&lt;14.877,B70&gt;=3.45,A70&gt;=4.8,D70&lt;0.35,B70&gt;=2.8,A70&lt;5.55),1.367,IF(AND(D70&lt;1.75,H70&lt;13.795,B70&gt;=2.6,D70&lt;2.05,A70&lt;7.25,D70&gt;=1.55,D70&gt;=0.7,A70&gt;=5.55),5.45,IF(AND(B70&lt;2.85,H70&gt;=13.795,B70&gt;=2.6,D70&lt;2.05,A70&lt;7.25,D70&gt;=1.55,D70&gt;=0.7,A70&gt;=5.55),5.1,IF(AND(B70&gt;=2.85,H70&gt;=13.795,B70&gt;=2.6,D70&lt;2.05,A70&lt;7.25,D70&gt;=1.55,D70&gt;=0.7,A70&gt;=5.55),4.82,IF(AND(G70&lt;0.353,G70&lt;0.537,G70&lt;0.743,D70&gt;=2.05,A70&lt;7.25,D70&gt;=1.55,D70&gt;=0.7,A70&gt;=5.55),5.425,IF(AND(G70&gt;=0.353,G70&lt;0.537,G70&lt;0.743,D70&gt;=2.05,A70&lt;7.25,D70&gt;=1.55,D70&gt;=0.7,A70&gt;=5.55),5.62,IF(AND(G70&lt;0.311,D70&lt;0.25,G70&lt;0.585,H70&lt;14.877,B70&gt;=3.45,A70&gt;=4.8,D70&lt;0.35,B70&gt;=2.8,A70&lt;5.55),1.5,IF(AND(G70&gt;=0.311,D70&lt;0.25,G70&lt;0.585,H70&lt;14.877,B70&gt;=3.45,A70&gt;=4.8,D70&lt;0.35,B70&gt;=2.8,A70&lt;5.55),1.4,IF(AND(B70&gt;=3.1,D70&gt;=1.75,H70&lt;13.795,B70&gt;=2.6,D70&lt;2.05,A70&lt;7.25,D70&gt;=1.55,D70&gt;=0.7,A70&gt;=5.55),5.1,IF(AND(B70&lt;2.85,B70&lt;3.1,D70&gt;=1.75,H70&lt;13.795,B70&gt;=2.6,D70&lt;2.05,A70&lt;7.25,D70&gt;=1.55,D70&gt;=0.7,A70&gt;=5.55),5.2,IF(AND(B70&gt;=2.85,B70&lt;3.1,D70&gt;=1.75,H70&lt;13.795,B70&gt;=2.6,D70&lt;2.05,A70&lt;7.25,D70&gt;=1.55,D70&gt;=0.7,A70&gt;=5.55),5.2,"shouldnthappen")))))))))))))))))))))))))))))))))))</f>
        <v>4.325</v>
      </c>
      <c r="AO70" s="1" t="n">
        <f aca="false">IF(AND(H70&gt;=14.529,G70&lt;0.633,D70&lt;0.8),1.3,IF(AND(A70&lt;5.05,G70&gt;=0.633,D70&lt;0.8),1.35,IF(AND(H70&gt;=14.379,H70&lt;14.529,G70&lt;0.633,D70&lt;0.8),1.7,IF(AND(B70&lt;3.35,A70&gt;=5.05,G70&gt;=0.633,D70&lt;0.8),1.7,IF(AND(D70&gt;=1.45,A70&lt;5.95,F70&lt;2.5,D70&gt;=0.8),4.5,IF(AND(D70&lt;1.35,A70&gt;=5.95,F70&lt;2.5,D70&gt;=0.8),4,IF(AND(D70&lt;1.85,G70&gt;=0.845,F70&gt;=2.5,D70&gt;=0.8),4.8,IF(AND(B70&gt;=4.3,H70&lt;14.379,H70&lt;14.529,G70&lt;0.633,D70&lt;0.8),1.5,IF(AND(A70&lt;5.25,B70&gt;=3.35,A70&gt;=5.05,G70&gt;=0.633,D70&lt;0.8),1.55,IF(AND(A70&gt;=5.25,B70&gt;=3.35,A70&gt;=5.05,G70&gt;=0.633,D70&lt;0.8),1.633,IF(AND(A70&lt;5.05,D70&lt;1.45,A70&lt;5.95,F70&lt;2.5,D70&gt;=0.8),3.3,IF(AND(G70&lt;0.293,D70&gt;=1.35,A70&gt;=5.95,F70&lt;2.5,D70&gt;=0.8),5,IF(AND(A70&gt;=6.6,D70&lt;2.05,G70&lt;0.845,F70&gt;=2.5,D70&gt;=0.8),5.8,IF(AND(B70&lt;3.05,D70&gt;=2.05,G70&lt;0.845,F70&gt;=2.5,D70&gt;=0.8),6.15,IF(AND(B70&lt;2.9,D70&gt;=1.85,G70&gt;=0.845,F70&gt;=2.5,D70&gt;=0.8),5.1,IF(AND(B70&gt;=2.9,D70&gt;=1.85,G70&gt;=0.845,F70&gt;=2.5,D70&gt;=0.8),5.2,IF(AND(B70&gt;=3.8,B70&lt;4.3,H70&lt;14.379,H70&lt;14.529,G70&lt;0.633,D70&lt;0.8),1.333,IF(AND(A70&lt;6.25,G70&gt;=0.293,D70&gt;=1.35,A70&gt;=5.95,F70&lt;2.5,D70&gt;=0.8),4.6,IF(AND(H70&lt;10.351,A70&lt;6.6,D70&lt;2.05,G70&lt;0.845,F70&gt;=2.5,D70&gt;=0.8),5.4,IF(AND(G70&gt;=0.364,B70&gt;=3.05,D70&gt;=2.05,G70&lt;0.845,F70&gt;=2.5,D70&gt;=0.8),5.66,IF(AND(G70&gt;=0.447,B70&lt;3.8,B70&lt;4.3,H70&lt;14.379,H70&lt;14.529,G70&lt;0.633,D70&lt;0.8),1.3,IF(AND(H70&lt;6.247,A70&lt;5.65,A70&gt;=5.05,D70&lt;1.45,A70&lt;5.95,F70&lt;2.5,D70&gt;=0.8),4.033,IF(AND(D70&lt;1.25,A70&gt;=5.65,A70&gt;=5.05,D70&lt;1.45,A70&lt;5.95,F70&lt;2.5,D70&gt;=0.8),3.88,IF(AND(D70&gt;=1.25,A70&gt;=5.65,A70&gt;=5.05,D70&lt;1.45,A70&lt;5.95,F70&lt;2.5,D70&gt;=0.8),4.35,IF(AND(B70&lt;2.65,A70&gt;=6.25,G70&gt;=0.293,D70&gt;=1.35,A70&gt;=5.95,F70&lt;2.5,D70&gt;=0.8),4.9,IF(AND(B70&lt;2.75,H70&gt;=10.351,A70&lt;6.6,D70&lt;2.05,G70&lt;0.845,F70&gt;=2.5,D70&gt;=0.8),5.1,IF(AND(B70&gt;=2.75,H70&gt;=10.351,A70&lt;6.6,D70&lt;2.05,G70&lt;0.845,F70&gt;=2.5,D70&gt;=0.8),4.95,IF(AND(B70&lt;3.15,G70&lt;0.364,B70&gt;=3.05,D70&gt;=2.05,G70&lt;0.845,F70&gt;=2.5,D70&gt;=0.8),5.28,IF(AND(B70&gt;=3.15,G70&lt;0.364,B70&gt;=3.05,D70&gt;=2.05,G70&lt;0.845,F70&gt;=2.5,D70&gt;=0.8),5.5,IF(AND(H70&lt;9.212,G70&lt;0.447,B70&lt;3.8,B70&lt;4.3,H70&lt;14.379,H70&lt;14.529,G70&lt;0.633,D70&lt;0.8),1.4,IF(AND(G70&lt;0.356,H70&gt;=6.247,A70&lt;5.65,A70&gt;=5.05,D70&lt;1.45,A70&lt;5.95,F70&lt;2.5,D70&gt;=0.8),4.2,IF(AND(B70&lt;3,B70&gt;=2.65,A70&gt;=6.25,G70&gt;=0.293,D70&gt;=1.35,A70&gt;=5.95,F70&lt;2.5,D70&gt;=0.8),4.6,IF(AND(B70&gt;=3,B70&gt;=2.65,A70&gt;=6.25,G70&gt;=0.293,D70&gt;=1.35,A70&gt;=5.95,F70&lt;2.5,D70&gt;=0.8),4.7,IF(AND(A70&lt;5.05,H70&gt;=9.212,G70&lt;0.447,B70&lt;3.8,B70&lt;4.3,H70&lt;14.379,H70&lt;14.529,G70&lt;0.633,D70&lt;0.8),1.533,IF(AND(A70&gt;=5.05,H70&gt;=9.212,G70&lt;0.447,B70&lt;3.8,B70&lt;4.3,H70&lt;14.379,H70&lt;14.529,G70&lt;0.633,D70&lt;0.8),1.425,IF(AND(A70&lt;5.35,G70&gt;=0.356,H70&gt;=6.247,A70&lt;5.65,A70&gt;=5.05,D70&lt;1.45,A70&lt;5.95,F70&lt;2.5,D70&gt;=0.8),3.9,IF(AND(A70&gt;=5.35,G70&gt;=0.356,H70&gt;=6.247,A70&lt;5.65,A70&gt;=5.05,D70&lt;1.45,A70&lt;5.95,F70&lt;2.5,D70&gt;=0.8),3.72,"shouldnthappen")))))))))))))))))))))))))))))))))))))</f>
        <v>3.88</v>
      </c>
      <c r="AP70" s="1" t="n">
        <f aca="false">IF(AND(F70&gt;=1.5,A70&lt;5.55),3.84,IF(AND(G70&gt;=0.52,A70&lt;4.75,F70&lt;1.5,A70&lt;5.55),1.16,IF(AND(A70&lt;5.65,A70&lt;5.85,D70&lt;1.55,A70&gt;=5.55),4.2,IF(AND(A70&gt;=5.65,A70&lt;5.85,D70&lt;1.55,A70&gt;=5.55),3.167,IF(AND(G70&gt;=0.798,A70&gt;=5.85,D70&lt;1.55,A70&gt;=5.55),4,IF(AND(F70&lt;2.5,H70&lt;14.1,D70&gt;=1.55,A70&gt;=5.55),4.84,IF(AND(A70&lt;7.2,H70&gt;=14.1,D70&gt;=1.55,A70&gt;=5.55),5.633,IF(AND(A70&gt;=7.2,H70&gt;=14.1,D70&gt;=1.55,A70&gt;=5.55),6.6,IF(AND(G70&lt;0.161,G70&lt;0.52,A70&lt;4.75,F70&lt;1.5,A70&lt;5.55),1.5,IF(AND(D70&gt;=0.5,G70&lt;0.676,A70&gt;=4.75,F70&lt;1.5,A70&lt;5.55),1.6,IF(AND(H70&lt;11.016,G70&gt;=0.676,A70&gt;=4.75,F70&lt;1.5,A70&lt;5.55),1.75,IF(AND(G70&lt;0.209,G70&lt;0.798,A70&gt;=5.85,D70&lt;1.55,A70&gt;=5.55),4.5,IF(AND(G70&gt;=0.74,F70&gt;=2.5,H70&lt;14.1,D70&gt;=1.55,A70&gt;=5.55),6.225,IF(AND(B70&lt;2.95,G70&gt;=0.161,G70&lt;0.52,A70&lt;4.75,F70&lt;1.5,A70&lt;5.55),1.4,IF(AND(B70&gt;=2.95,G70&gt;=0.161,G70&lt;0.52,A70&lt;4.75,F70&lt;1.5,A70&lt;5.55),1.34,IF(AND(B70&lt;3.15,D70&lt;0.5,G70&lt;0.676,A70&gt;=4.75,F70&lt;1.5,A70&lt;5.55),1.52,IF(AND(D70&lt;0.25,H70&gt;=11.016,G70&gt;=0.676,A70&gt;=4.75,F70&lt;1.5,A70&lt;5.55),1.567,IF(AND(D70&gt;=0.25,H70&gt;=11.016,G70&gt;=0.676,A70&gt;=4.75,F70&lt;1.5,A70&lt;5.55),1.5,IF(AND(H70&lt;7.47,G70&gt;=0.209,G70&lt;0.798,A70&gt;=5.85,D70&lt;1.55,A70&gt;=5.55),5.05,IF(AND(B70&lt;2.85,G70&lt;0.74,F70&gt;=2.5,H70&lt;14.1,D70&gt;=1.55,A70&gt;=5.55),5.35,IF(AND(B70&lt;3.3,B70&gt;=3.15,D70&lt;0.5,G70&lt;0.676,A70&gt;=4.75,F70&lt;1.5,A70&lt;5.55),1.2,IF(AND(D70&lt;1.45,H70&gt;=7.47,G70&gt;=0.209,G70&lt;0.798,A70&gt;=5.85,D70&lt;1.55,A70&gt;=5.55),4.66,IF(AND(D70&gt;=1.45,H70&gt;=7.47,G70&gt;=0.209,G70&lt;0.798,A70&gt;=5.85,D70&lt;1.55,A70&gt;=5.55),4.64,IF(AND(A70&gt;=7.05,B70&gt;=2.85,G70&lt;0.74,F70&gt;=2.5,H70&lt;14.1,D70&gt;=1.55,A70&gt;=5.55),5.8,IF(AND(B70&gt;=3.25,A70&lt;7.05,B70&gt;=2.85,G70&lt;0.74,F70&gt;=2.5,H70&lt;14.1,D70&gt;=1.55,A70&gt;=5.55),5.7,IF(AND(H70&gt;=13.641,D70&lt;0.25,B70&gt;=3.3,B70&gt;=3.15,D70&lt;0.5,G70&lt;0.676,A70&gt;=4.75,F70&lt;1.5,A70&lt;5.55),1.3,IF(AND(D70&lt;0.35,D70&gt;=0.25,B70&gt;=3.3,B70&gt;=3.15,D70&lt;0.5,G70&lt;0.676,A70&gt;=4.75,F70&lt;1.5,A70&lt;5.55),1.367,IF(AND(D70&gt;=0.35,D70&gt;=0.25,B70&gt;=3.3,B70&gt;=3.15,D70&lt;0.5,G70&lt;0.676,A70&gt;=4.75,F70&lt;1.5,A70&lt;5.55),1.3,IF(AND(A70&lt;6.35,B70&lt;3.25,A70&lt;7.05,B70&gt;=2.85,G70&lt;0.74,F70&gt;=2.5,H70&lt;14.1,D70&gt;=1.55,A70&gt;=5.55),5.6,IF(AND(A70&gt;=6.35,B70&lt;3.25,A70&lt;7.05,B70&gt;=2.85,G70&lt;0.74,F70&gt;=2.5,H70&lt;14.1,D70&gt;=1.55,A70&gt;=5.55),5.325,IF(AND(A70&lt;5.1,H70&lt;13.641,D70&lt;0.25,B70&gt;=3.3,B70&gt;=3.15,D70&lt;0.5,G70&lt;0.676,A70&gt;=4.75,F70&lt;1.5,A70&lt;5.55),1.4,IF(AND(H70&gt;=11.031,A70&gt;=5.1,H70&lt;13.641,D70&lt;0.25,B70&gt;=3.3,B70&gt;=3.15,D70&lt;0.5,G70&lt;0.676,A70&gt;=4.75,F70&lt;1.5,A70&lt;5.55),1.4,IF(AND(A70&lt;5.45,H70&lt;11.031,A70&gt;=5.1,H70&lt;13.641,D70&lt;0.25,B70&gt;=3.3,B70&gt;=3.15,D70&lt;0.5,G70&lt;0.676,A70&gt;=4.75,F70&lt;1.5,A70&lt;5.55),1.5,IF(AND(A70&gt;=5.45,H70&lt;11.031,A70&gt;=5.1,H70&lt;13.641,D70&lt;0.25,B70&gt;=3.3,B70&gt;=3.15,D70&lt;0.5,G70&lt;0.676,A70&gt;=4.75,F70&lt;1.5,A70&lt;5.55),1.4,"shouldnthappen"))))))))))))))))))))))))))))))))))</f>
        <v>3.167</v>
      </c>
      <c r="AQ70" s="1" t="n">
        <f aca="false">IF(AND(H70&lt;6.926,D70&gt;=0.35,F70&lt;1.5),1.9,IF(AND(G70&gt;=0.869,D70&gt;=1.75,F70&gt;=1.5),5.15,IF(AND(A70&lt;4.35,A70&lt;5.05,D70&lt;0.35,F70&lt;1.5),1.1,IF(AND(H70&lt;6.089,A70&gt;=5.05,D70&lt;0.35,F70&lt;1.5),1.7,IF(AND(H70&gt;=13.089,H70&gt;=6.926,D70&gt;=0.35,F70&lt;1.5),1.3,IF(AND(G70&lt;0.695,D70&lt;1.15,D70&lt;1.75,F70&gt;=1.5),3.62,IF(AND(G70&gt;=0.695,D70&lt;1.15,D70&lt;1.75,F70&gt;=1.5),3,IF(AND(G70&gt;=0.585,H70&gt;=6.089,A70&gt;=5.05,D70&lt;0.35,F70&lt;1.5),1.5,IF(AND(H70&lt;9.582,H70&lt;13.089,H70&gt;=6.926,D70&gt;=0.35,F70&lt;1.5),1.5,IF(AND(H70&gt;=9.582,H70&lt;13.089,H70&gt;=6.926,D70&gt;=0.35,F70&lt;1.5),1.6,IF(AND(D70&lt;1.35,H70&lt;9.349,D70&gt;=1.15,D70&lt;1.75,F70&gt;=1.5),3.867,IF(AND(D70&lt;2.05,A70&lt;7.05,G70&lt;0.869,D70&gt;=1.75,F70&gt;=1.5),4.9,IF(AND(B70&gt;=3.3,A70&gt;=7.05,G70&lt;0.869,D70&gt;=1.75,F70&gt;=1.5),6.1,IF(AND(G70&lt;0.347,H70&lt;11.218,A70&gt;=4.35,A70&lt;5.05,D70&lt;0.35,F70&lt;1.5),1.4,IF(AND(G70&gt;=0.347,H70&lt;11.218,A70&gt;=4.35,A70&lt;5.05,D70&lt;0.35,F70&lt;1.5),1.5,IF(AND(G70&gt;=0.265,H70&gt;=11.218,A70&gt;=4.35,A70&lt;5.05,D70&lt;0.35,F70&lt;1.5),1.45,IF(AND(A70&gt;=5.4,G70&lt;0.585,H70&gt;=6.089,A70&gt;=5.05,D70&lt;0.35,F70&lt;1.5),1.35,IF(AND(B70&gt;=2.9,D70&gt;=1.35,H70&lt;9.349,D70&gt;=1.15,D70&lt;1.75,F70&gt;=1.5),4.6,IF(AND(D70&gt;=1.35,A70&lt;6.15,H70&gt;=9.349,D70&gt;=1.15,D70&lt;1.75,F70&gt;=1.5),4.54,IF(AND(H70&lt;10.927,A70&gt;=6.15,H70&gt;=9.349,D70&gt;=1.15,D70&lt;1.75,F70&gt;=1.5),4.3,IF(AND(G70&lt;0.512,D70&gt;=2.05,A70&lt;7.05,G70&lt;0.869,D70&gt;=1.75,F70&gt;=1.5),5.533,IF(AND(G70&gt;=0.512,D70&gt;=2.05,A70&lt;7.05,G70&lt;0.869,D70&gt;=1.75,F70&gt;=1.5),5.88,IF(AND(H70&lt;11.551,B70&lt;3.3,A70&gt;=7.05,G70&lt;0.869,D70&gt;=1.75,F70&gt;=1.5),6.3,IF(AND(G70&lt;0.227,G70&lt;0.265,H70&gt;=11.218,A70&gt;=4.35,A70&lt;5.05,D70&lt;0.35,F70&lt;1.5),1.4,IF(AND(G70&gt;=0.227,G70&lt;0.265,H70&gt;=11.218,A70&gt;=4.35,A70&lt;5.05,D70&lt;0.35,F70&lt;1.5),1.26,IF(AND(H70&lt;11.031,A70&lt;5.4,G70&lt;0.585,H70&gt;=6.089,A70&gt;=5.05,D70&lt;0.35,F70&lt;1.5),1.5,IF(AND(H70&gt;=11.031,A70&lt;5.4,G70&lt;0.585,H70&gt;=6.089,A70&gt;=5.05,D70&lt;0.35,F70&lt;1.5),1.4,IF(AND(A70&lt;5.45,B70&lt;2.9,D70&gt;=1.35,H70&lt;9.349,D70&gt;=1.15,D70&lt;1.75,F70&gt;=1.5),4.5,IF(AND(A70&lt;5.9,D70&lt;1.35,A70&lt;6.15,H70&gt;=9.349,D70&gt;=1.15,D70&lt;1.75,F70&gt;=1.5),4.2,IF(AND(A70&gt;=5.9,D70&lt;1.35,A70&lt;6.15,H70&gt;=9.349,D70&gt;=1.15,D70&lt;1.75,F70&gt;=1.5),4,IF(AND(A70&gt;=6.75,H70&gt;=10.927,A70&gt;=6.15,H70&gt;=9.349,D70&gt;=1.15,D70&lt;1.75,F70&gt;=1.5),4.767,IF(AND(B70&lt;2.9,H70&gt;=11.551,B70&lt;3.3,A70&gt;=7.05,G70&lt;0.869,D70&gt;=1.75,F70&gt;=1.5),6.7,IF(AND(B70&gt;=2.9,H70&gt;=11.551,B70&lt;3.3,A70&gt;=7.05,G70&lt;0.869,D70&gt;=1.75,F70&gt;=1.5),6.6,IF(AND(B70&lt;2.45,A70&gt;=5.45,B70&lt;2.9,D70&gt;=1.35,H70&lt;9.349,D70&gt;=1.15,D70&lt;1.75,F70&gt;=1.5),5,IF(AND(B70&gt;=2.45,A70&gt;=5.45,B70&lt;2.9,D70&gt;=1.35,H70&lt;9.349,D70&gt;=1.15,D70&lt;1.75,F70&gt;=1.5),5.1,IF(AND(H70&lt;11.166,A70&lt;6.75,H70&gt;=10.927,A70&gt;=6.15,H70&gt;=9.349,D70&gt;=1.15,D70&lt;1.75,F70&gt;=1.5),4.9,IF(AND(G70&lt;0.228,H70&gt;=11.166,A70&lt;6.75,H70&gt;=10.927,A70&gt;=6.15,H70&gt;=9.349,D70&gt;=1.15,D70&lt;1.75,F70&gt;=1.5),4.7,IF(AND(H70&lt;13.531,G70&gt;=0.228,H70&gt;=11.166,A70&lt;6.75,H70&gt;=10.927,A70&gt;=6.15,H70&gt;=9.349,D70&gt;=1.15,D70&lt;1.75,F70&gt;=1.5),4.4,IF(AND(H70&gt;=13.531,G70&gt;=0.228,H70&gt;=11.166,A70&lt;6.75,H70&gt;=10.927,A70&gt;=6.15,H70&gt;=9.349,D70&gt;=1.15,D70&lt;1.75,F70&gt;=1.5),4.6,"shouldnthappen")))))))))))))))))))))))))))))))))))))))</f>
        <v>3.62</v>
      </c>
      <c r="AR70" s="1" t="n">
        <f aca="false">IF(AND(G70&gt;=0.93,B70&lt;3.65,F70&lt;1.5),1.7,IF(AND(H70&lt;6.542,B70&gt;=3.65,F70&lt;1.5),1.767,IF(AND(A70&gt;=7.05,D70&gt;=1.55,F70&gt;=1.5),6.3,IF(AND(G70&lt;0.123,H70&gt;=6.542,B70&gt;=3.65,F70&lt;1.5),1.367,IF(AND(A70&lt;5.15,A70&lt;5.65,D70&lt;1.55,F70&gt;=1.5),3.15,IF(AND(A70&lt;4.8,G70&gt;=0.447,G70&lt;0.93,B70&lt;3.65,F70&lt;1.5),1.24,IF(AND(A70&gt;=4.8,G70&gt;=0.447,G70&lt;0.93,B70&lt;3.65,F70&lt;1.5),1.4,IF(AND(G70&lt;0.151,G70&gt;=0.123,H70&gt;=6.542,B70&gt;=3.65,F70&lt;1.5),1.7,IF(AND(G70&gt;=0.151,G70&gt;=0.123,H70&gt;=6.542,B70&gt;=3.65,F70&lt;1.5),1.5,IF(AND(D70&gt;=1.45,A70&gt;=5.15,A70&lt;5.65,D70&lt;1.55,F70&gt;=1.5),4.5,IF(AND(B70&lt;2.65,D70&gt;=1.35,A70&gt;=5.65,D70&lt;1.55,F70&gt;=1.5),4.9,IF(AND(G70&lt;0.527,F70&lt;2.5,A70&lt;7.05,D70&gt;=1.55,F70&gt;=1.5),5.075,IF(AND(G70&gt;=0.527,F70&lt;2.5,A70&lt;7.05,D70&gt;=1.55,F70&gt;=1.5),4.7,IF(AND(A70&lt;4.65,G70&lt;0.265,G70&lt;0.447,G70&lt;0.93,B70&lt;3.65,F70&lt;1.5),1.42,IF(AND(G70&lt;0.3,G70&gt;=0.265,G70&lt;0.447,G70&lt;0.93,B70&lt;3.65,F70&lt;1.5),1.6,IF(AND(G70&gt;=0.3,G70&gt;=0.265,G70&lt;0.447,G70&lt;0.93,B70&lt;3.65,F70&lt;1.5),1.4,IF(AND(G70&lt;0.356,D70&lt;1.45,A70&gt;=5.15,A70&lt;5.65,D70&lt;1.55,F70&gt;=1.5),4.125,IF(AND(D70&lt;1.1,A70&lt;6.2,D70&lt;1.35,A70&gt;=5.65,D70&lt;1.55,F70&gt;=1.5),4.1,IF(AND(D70&gt;=1.1,A70&lt;6.2,D70&lt;1.35,A70&gt;=5.65,D70&lt;1.55,F70&gt;=1.5),4.175,IF(AND(H70&gt;=13.433,A70&gt;=6.2,D70&lt;1.35,A70&gt;=5.65,D70&lt;1.55,F70&gt;=1.5),4.6,IF(AND(G70&lt;0.437,B70&gt;=2.65,D70&gt;=1.35,A70&gt;=5.65,D70&lt;1.55,F70&gt;=1.5),4.625,IF(AND(G70&gt;=0.437,B70&gt;=2.65,D70&gt;=1.35,A70&gt;=5.65,D70&lt;1.55,F70&gt;=1.5),4.75,IF(AND(B70&gt;=3.15,H70&lt;11.146,F70&gt;=2.5,A70&lt;7.05,D70&gt;=1.55,F70&gt;=1.5),5.667,IF(AND(B70&lt;2.65,H70&gt;=11.146,F70&gt;=2.5,A70&lt;7.05,D70&gt;=1.55,F70&gt;=1.5),5.8,IF(AND(B70&lt;3.3,A70&gt;=4.65,G70&lt;0.265,G70&lt;0.447,G70&lt;0.93,B70&lt;3.65,F70&lt;1.5),1.32,IF(AND(B70&gt;=3.3,A70&gt;=4.65,G70&lt;0.265,G70&lt;0.447,G70&lt;0.93,B70&lt;3.65,F70&lt;1.5),1.425,IF(AND(B70&lt;2.8,G70&gt;=0.356,D70&lt;1.45,A70&gt;=5.15,A70&lt;5.65,D70&lt;1.55,F70&gt;=1.5),3.86,IF(AND(B70&gt;=2.8,G70&gt;=0.356,D70&lt;1.45,A70&gt;=5.15,A70&lt;5.65,D70&lt;1.55,F70&gt;=1.5),3.6,IF(AND(B70&lt;2.6,H70&lt;13.433,A70&gt;=6.2,D70&lt;1.35,A70&gt;=5.65,D70&lt;1.55,F70&gt;=1.5),4.4,IF(AND(B70&gt;=2.6,H70&lt;13.433,A70&gt;=6.2,D70&lt;1.35,A70&gt;=5.65,D70&lt;1.55,F70&gt;=1.5),4.3,IF(AND(G70&lt;0.151,B70&lt;3.15,H70&lt;11.146,F70&gt;=2.5,A70&lt;7.05,D70&gt;=1.55,F70&gt;=1.5),5.5,IF(AND(H70&lt;15.52,B70&gt;=2.65,H70&gt;=11.146,F70&gt;=2.5,A70&lt;7.05,D70&gt;=1.55,F70&gt;=1.5),5.4,IF(AND(H70&gt;=15.52,B70&gt;=2.65,H70&gt;=11.146,F70&gt;=2.5,A70&lt;7.05,D70&gt;=1.55,F70&gt;=1.5),5.733,IF(AND(H70&lt;10.74,G70&gt;=0.151,B70&lt;3.15,H70&lt;11.146,F70&gt;=2.5,A70&lt;7.05,D70&gt;=1.55,F70&gt;=1.5),5.12,IF(AND(H70&gt;=10.74,G70&gt;=0.151,B70&lt;3.15,H70&lt;11.146,F70&gt;=2.5,A70&lt;7.05,D70&gt;=1.55,F70&gt;=1.5),4.9,"shouldnthappen")))))))))))))))))))))))))))))))))))</f>
        <v>4.1</v>
      </c>
      <c r="AS70" s="1" t="n">
        <f aca="false">IF(AND(F70&gt;=1.5,A70&lt;5.55),4.18,IF(AND(F70&gt;=2.5,B70&lt;2.75,A70&gt;=5.55),5.38,IF(AND(G70&gt;=0.587,B70&lt;3.75,F70&lt;1.5,A70&lt;5.55),1.48,IF(AND(H70&lt;6.51,B70&gt;=3.75,F70&lt;1.5,A70&lt;5.55),1.9,IF(AND(H70&gt;=6.51,B70&gt;=3.75,F70&lt;1.5,A70&lt;5.55),1.425,IF(AND(G70&gt;=0.868,F70&lt;2.5,B70&lt;2.75,A70&gt;=5.55),4.65,IF(AND(F70&lt;1.5,D70&lt;1.55,B70&gt;=2.75,A70&gt;=5.55),1.7,IF(AND(G70&gt;=0.857,D70&gt;=1.55,B70&gt;=2.75,A70&gt;=5.55),5.033,IF(AND(G70&gt;=0.518,G70&lt;0.587,B70&lt;3.75,F70&lt;1.5,A70&lt;5.55),1,IF(AND(D70&lt;1.05,G70&lt;0.868,F70&lt;2.5,B70&lt;2.75,A70&gt;=5.55),3.5,IF(AND(G70&lt;0.404,D70&gt;=1.05,G70&lt;0.868,F70&lt;2.5,B70&lt;2.75,A70&gt;=5.55),4.2,IF(AND(G70&gt;=0.404,D70&gt;=1.05,G70&lt;0.868,F70&lt;2.5,B70&lt;2.75,A70&gt;=5.55),3.94,IF(AND(F70&lt;2.5,B70&lt;2.95,F70&gt;=1.5,D70&lt;1.55,B70&gt;=2.75,A70&gt;=5.55),4.68,IF(AND(F70&gt;=2.5,B70&lt;2.95,F70&gt;=1.5,D70&lt;1.55,B70&gt;=2.75,A70&gt;=5.55),5.1,IF(AND(H70&lt;10.883,B70&gt;=2.95,F70&gt;=1.5,D70&lt;1.55,B70&gt;=2.75,A70&gt;=5.55),4.15,IF(AND(H70&gt;=10.883,B70&gt;=2.95,F70&gt;=1.5,D70&lt;1.55,B70&gt;=2.75,A70&gt;=5.55),4.5,IF(AND(H70&gt;=14.1,D70&lt;2.05,G70&lt;0.857,D70&gt;=1.55,B70&gt;=2.75,A70&gt;=5.55),6.6,IF(AND(G70&lt;0.063,B70&lt;3.15,G70&lt;0.518,G70&lt;0.587,B70&lt;3.75,F70&lt;1.5,A70&lt;5.55),1.4,IF(AND(G70&gt;=0.063,B70&lt;3.15,G70&lt;0.518,G70&lt;0.587,B70&lt;3.75,F70&lt;1.5,A70&lt;5.55),1.5,IF(AND(H70&gt;=10.563,B70&gt;=3.15,G70&lt;0.518,G70&lt;0.587,B70&lt;3.75,F70&lt;1.5,A70&lt;5.55),1.325,IF(AND(B70&lt;2.95,H70&lt;14.1,D70&lt;2.05,G70&lt;0.857,D70&gt;=1.55,B70&gt;=2.75,A70&gt;=5.55),6.125,IF(AND(A70&lt;6.65,G70&lt;0.364,D70&gt;=2.05,G70&lt;0.857,D70&gt;=1.55,B70&gt;=2.75,A70&gt;=5.55),5.45,IF(AND(G70&gt;=0.774,G70&gt;=0.364,D70&gt;=2.05,G70&lt;0.857,D70&gt;=1.55,B70&gt;=2.75,A70&gt;=5.55),5.4,IF(AND(H70&gt;=9.279,H70&lt;10.563,B70&gt;=3.15,G70&lt;0.518,G70&lt;0.587,B70&lt;3.75,F70&lt;1.5,A70&lt;5.55),1.475,IF(AND(D70&lt;1.65,B70&gt;=2.95,H70&lt;14.1,D70&lt;2.05,G70&lt;0.857,D70&gt;=1.55,B70&gt;=2.75,A70&gt;=5.55),5.8,IF(AND(B70&lt;3.15,A70&gt;=6.65,G70&lt;0.364,D70&gt;=2.05,G70&lt;0.857,D70&gt;=1.55,B70&gt;=2.75,A70&gt;=5.55),5.3,IF(AND(B70&gt;=3.15,A70&gt;=6.65,G70&lt;0.364,D70&gt;=2.05,G70&lt;0.857,D70&gt;=1.55,B70&gt;=2.75,A70&gt;=5.55),5.7,IF(AND(A70&gt;=6.75,G70&lt;0.774,G70&gt;=0.364,D70&gt;=2.05,G70&lt;0.857,D70&gt;=1.55,B70&gt;=2.75,A70&gt;=5.55),5.9,IF(AND(G70&lt;0.417,H70&lt;9.279,H70&lt;10.563,B70&gt;=3.15,G70&lt;0.518,G70&lt;0.587,B70&lt;3.75,F70&lt;1.5,A70&lt;5.55),1.4,IF(AND(G70&gt;=0.417,H70&lt;9.279,H70&lt;10.563,B70&gt;=3.15,G70&lt;0.518,G70&lt;0.587,B70&lt;3.75,F70&lt;1.5,A70&lt;5.55),1.3,IF(AND(A70&lt;6.3,D70&gt;=1.65,B70&gt;=2.95,H70&lt;14.1,D70&lt;2.05,G70&lt;0.857,D70&gt;=1.55,B70&gt;=2.75,A70&gt;=5.55),4.9,IF(AND(A70&gt;=6.3,D70&gt;=1.65,B70&gt;=2.95,H70&lt;14.1,D70&lt;2.05,G70&lt;0.857,D70&gt;=1.55,B70&gt;=2.75,A70&gt;=5.55),5.3,IF(AND(G70&gt;=0.657,A70&lt;6.75,G70&lt;0.774,G70&gt;=0.364,D70&gt;=2.05,G70&lt;0.857,D70&gt;=1.55,B70&gt;=2.75,A70&gt;=5.55),6,IF(AND(B70&lt;3.2,G70&lt;0.657,A70&lt;6.75,G70&lt;0.774,G70&gt;=0.364,D70&gt;=2.05,G70&lt;0.857,D70&gt;=1.55,B70&gt;=2.75,A70&gt;=5.55),5.6,IF(AND(B70&gt;=3.2,G70&lt;0.657,A70&lt;6.75,G70&lt;0.774,G70&gt;=0.364,D70&gt;=2.05,G70&lt;0.857,D70&gt;=1.55,B70&gt;=2.75,A70&gt;=5.55),5.65,"shouldnthappen")))))))))))))))))))))))))))))))))))</f>
        <v>3.5</v>
      </c>
      <c r="AT70" s="1" t="n">
        <f aca="false">IF(AND(H70&gt;=16.284,A70&gt;=5.55),6.533,IF(AND(G70&gt;=0.52,A70&lt;4.85,A70&lt;5.55),1.05,IF(AND(G70&lt;0.227,G70&lt;0.52,A70&lt;4.85,A70&lt;5.55),1.4,IF(AND(G70&gt;=0.227,G70&lt;0.52,A70&lt;4.85,A70&lt;5.55),1.3,IF(AND(D70&gt;=0.45,F70&lt;1.5,A70&gt;=4.85,A70&lt;5.55),1.667,IF(AND(B70&gt;=2.75,F70&gt;=1.5,A70&gt;=4.85,A70&lt;5.55),4.5,IF(AND(F70&lt;2.5,B70&gt;=3.15,H70&lt;16.284,A70&gt;=5.55),4.7,IF(AND(G70&gt;=0.934,D70&lt;0.45,F70&lt;1.5,A70&gt;=4.85,A70&lt;5.55),1.7,IF(AND(D70&gt;=1.2,B70&lt;2.75,F70&gt;=1.5,A70&gt;=4.85,A70&lt;5.55),4.25,IF(AND(G70&gt;=0.774,F70&gt;=2.5,B70&gt;=3.15,H70&lt;16.284,A70&gt;=5.55),5.4,IF(AND(B70&lt;3.1,G70&lt;0.934,D70&lt;0.45,F70&lt;1.5,A70&gt;=4.85,A70&lt;5.55),1.6,IF(AND(D70&lt;1.05,D70&lt;1.2,B70&lt;2.75,F70&gt;=1.5,A70&gt;=4.85,A70&lt;5.55),3.433,IF(AND(D70&gt;=1.05,D70&lt;1.2,B70&lt;2.75,F70&gt;=1.5,A70&gt;=4.85,A70&lt;5.55),3.267,IF(AND(H70&lt;8.486,D70&lt;1.35,F70&lt;2.5,B70&lt;3.15,H70&lt;16.284,A70&gt;=5.55),3.85,IF(AND(D70&gt;=1.55,D70&gt;=1.35,F70&lt;2.5,B70&lt;3.15,H70&lt;16.284,A70&gt;=5.55),5.1,IF(AND(H70&lt;10.464,A70&lt;6.35,F70&gt;=2.5,B70&lt;3.15,H70&lt;16.284,A70&gt;=5.55),5.08,IF(AND(H70&gt;=10.464,A70&lt;6.35,F70&gt;=2.5,B70&lt;3.15,H70&lt;16.284,A70&gt;=5.55),4.9,IF(AND(D70&lt;1.85,A70&gt;=6.35,F70&gt;=2.5,B70&lt;3.15,H70&lt;16.284,A70&gt;=5.55),5.8,IF(AND(H70&gt;=10.393,G70&lt;0.774,F70&gt;=2.5,B70&gt;=3.15,H70&lt;16.284,A70&gt;=5.55),5.425,IF(AND(B70&lt;2.6,H70&gt;=8.486,D70&lt;1.35,F70&lt;2.5,B70&lt;3.15,H70&lt;16.284,A70&gt;=5.55),3.9,IF(AND(G70&gt;=0.567,D70&lt;1.55,D70&gt;=1.35,F70&lt;2.5,B70&lt;3.15,H70&lt;16.284,A70&gt;=5.55),4.4,IF(AND(B70&lt;3.25,H70&lt;10.393,G70&lt;0.774,F70&gt;=2.5,B70&gt;=3.15,H70&lt;16.284,A70&gt;=5.55),5.7,IF(AND(B70&gt;=3.25,H70&lt;10.393,G70&lt;0.774,F70&gt;=2.5,B70&gt;=3.15,H70&lt;16.284,A70&gt;=5.55),5.98,IF(AND(G70&lt;0.079,G70&lt;0.338,B70&gt;=3.1,G70&lt;0.934,D70&lt;0.45,F70&lt;1.5,A70&gt;=4.85,A70&lt;5.55),1.425,IF(AND(B70&lt;3.35,G70&gt;=0.338,B70&gt;=3.1,G70&lt;0.934,D70&lt;0.45,F70&lt;1.5,A70&gt;=4.85,A70&lt;5.55),1.4,IF(AND(G70&lt;0.404,B70&gt;=2.6,H70&gt;=8.486,D70&lt;1.35,F70&lt;2.5,B70&lt;3.15,H70&lt;16.284,A70&gt;=5.55),4.3,IF(AND(G70&gt;=0.404,B70&gt;=2.6,H70&gt;=8.486,D70&lt;1.35,F70&lt;2.5,B70&lt;3.15,H70&lt;16.284,A70&gt;=5.55),4.025,IF(AND(B70&gt;=3.05,G70&lt;0.567,D70&lt;1.55,D70&gt;=1.35,F70&lt;2.5,B70&lt;3.15,H70&lt;16.284,A70&gt;=5.55),4.7,IF(AND(A70&lt;6.45,H70&lt;10.667,D70&gt;=1.85,A70&gt;=6.35,F70&gt;=2.5,B70&lt;3.15,H70&lt;16.284,A70&gt;=5.55),5.3,IF(AND(A70&gt;=6.45,H70&lt;10.667,D70&gt;=1.85,A70&gt;=6.35,F70&gt;=2.5,B70&lt;3.15,H70&lt;16.284,A70&gt;=5.55),5.167,IF(AND(B70&lt;2.95,H70&gt;=10.667,D70&gt;=1.85,A70&gt;=6.35,F70&gt;=2.5,B70&lt;3.15,H70&lt;16.284,A70&gt;=5.55),5.6,IF(AND(B70&gt;=2.95,H70&gt;=10.667,D70&gt;=1.85,A70&gt;=6.35,F70&gt;=2.5,B70&lt;3.15,H70&lt;16.284,A70&gt;=5.55),5.5,IF(AND(H70&lt;10.325,G70&gt;=0.079,G70&lt;0.338,B70&gt;=3.1,G70&lt;0.934,D70&lt;0.45,F70&lt;1.5,A70&gt;=4.85,A70&lt;5.55),1.5,IF(AND(G70&lt;0.385,B70&gt;=3.35,G70&gt;=0.338,B70&gt;=3.1,G70&lt;0.934,D70&lt;0.45,F70&lt;1.5,A70&gt;=4.85,A70&lt;5.55),1.5,IF(AND(G70&gt;=0.385,B70&gt;=3.35,G70&gt;=0.338,B70&gt;=3.1,G70&lt;0.934,D70&lt;0.45,F70&lt;1.5,A70&gt;=4.85,A70&lt;5.55),1.42,IF(AND(B70&lt;2.5,B70&lt;3.05,G70&lt;0.567,D70&lt;1.55,D70&gt;=1.35,F70&lt;2.5,B70&lt;3.15,H70&lt;16.284,A70&gt;=5.55),4.5,IF(AND(B70&gt;=2.5,B70&lt;3.05,G70&lt;0.567,D70&lt;1.55,D70&gt;=1.35,F70&lt;2.5,B70&lt;3.15,H70&lt;16.284,A70&gt;=5.55),4.56,IF(AND(H70&lt;12.506,H70&gt;=10.325,G70&gt;=0.079,G70&lt;0.338,B70&gt;=3.1,G70&lt;0.934,D70&lt;0.45,F70&lt;1.5,A70&gt;=4.85,A70&lt;5.55),1.2,IF(AND(H70&gt;=12.506,H70&gt;=10.325,G70&gt;=0.079,G70&lt;0.338,B70&gt;=3.1,G70&lt;0.934,D70&lt;0.45,F70&lt;1.5,A70&gt;=4.85,A70&lt;5.55),1.3,"shouldnthappen")))))))))))))))))))))))))))))))))))))))</f>
        <v>4.3</v>
      </c>
      <c r="AU70" s="1" t="n">
        <f aca="false">IF(AND(G70&gt;=0.52,B70&lt;3.05,F70&lt;1.5),1.1,IF(AND(G70&lt;0.35,G70&lt;0.52,B70&lt;3.05,F70&lt;1.5),1.4,IF(AND(G70&gt;=0.35,G70&lt;0.52,B70&lt;3.05,F70&lt;1.5),1.3,IF(AND(G70&gt;=0.227,G70&lt;0.347,B70&gt;=3.05,F70&lt;1.5),1.32,IF(AND(H70&lt;6.417,G70&gt;=0.347,B70&gt;=3.05,F70&lt;1.5),1.7,IF(AND(A70&gt;=7.25,A70&gt;=6.6,F70&gt;=2.5,F70&gt;=1.5),6.35,IF(AND(G70&lt;0.11,G70&lt;0.227,G70&lt;0.347,B70&gt;=3.05,F70&lt;1.5),1.333,IF(AND(H70&lt;9.441,H70&gt;=6.417,G70&gt;=0.347,B70&gt;=3.05,F70&lt;1.5),1.425,IF(AND(B70&lt;2.75,G70&lt;0.451,H70&lt;10.266,F70&lt;2.5,F70&gt;=1.5),4,IF(AND(B70&gt;=2.75,G70&lt;0.451,H70&lt;10.266,F70&lt;2.5,F70&gt;=1.5),4.433,IF(AND(G70&gt;=0.865,G70&gt;=0.451,H70&lt;10.266,F70&lt;2.5,F70&gt;=1.5),4.2,IF(AND(B70&lt;2.45,H70&lt;13.665,H70&gt;=10.266,F70&lt;2.5,F70&gt;=1.5),3.7,IF(AND(G70&lt;0.302,H70&gt;=13.665,H70&gt;=10.266,F70&lt;2.5,F70&gt;=1.5),5,IF(AND(B70&lt;2.9,A70&lt;6.1,A70&lt;6.6,F70&gt;=2.5,F70&gt;=1.5),5.06,IF(AND(B70&gt;=2.9,A70&lt;6.1,A70&lt;6.6,F70&gt;=2.5,F70&gt;=1.5),4.8,IF(AND(B70&lt;3.05,A70&gt;=6.1,A70&lt;6.6,F70&gt;=2.5,F70&gt;=1.5),5.6,IF(AND(B70&gt;=3.05,A70&gt;=6.1,A70&lt;6.6,F70&gt;=2.5,F70&gt;=1.5),5.267,IF(AND(H70&gt;=14.564,A70&lt;7.25,A70&gt;=6.6,F70&gt;=2.5,F70&gt;=1.5),5.6,IF(AND(H70&gt;=14.309,G70&gt;=0.11,G70&lt;0.227,G70&lt;0.347,B70&gt;=3.05,F70&lt;1.5),1.7,IF(AND(D70&lt;0.4,H70&gt;=9.441,H70&gt;=6.417,G70&gt;=0.347,B70&gt;=3.05,F70&lt;1.5),1.5,IF(AND(D70&gt;=0.4,H70&gt;=9.441,H70&gt;=6.417,G70&gt;=0.347,B70&gt;=3.05,F70&lt;1.5),1.633,IF(AND(A70&lt;5.35,G70&lt;0.865,G70&gt;=0.451,H70&lt;10.266,F70&lt;2.5,F70&gt;=1.5),3.15,IF(AND(D70&lt;1.45,G70&gt;=0.302,H70&gt;=13.665,H70&gt;=10.266,F70&lt;2.5,F70&gt;=1.5),4.74,IF(AND(D70&gt;=1.45,G70&gt;=0.302,H70&gt;=13.665,H70&gt;=10.266,F70&lt;2.5,F70&gt;=1.5),4.567,IF(AND(H70&lt;8.836,H70&lt;14.564,A70&lt;7.25,A70&gt;=6.6,F70&gt;=2.5,F70&gt;=1.5),5.7,IF(AND(H70&gt;=8.836,H70&lt;14.564,A70&lt;7.25,A70&gt;=6.6,F70&gt;=2.5,F70&gt;=1.5),5.9,IF(AND(H70&lt;11.53,H70&lt;14.309,G70&gt;=0.11,G70&lt;0.227,G70&lt;0.347,B70&gt;=3.05,F70&lt;1.5),1.5,IF(AND(H70&gt;=11.53,H70&lt;14.309,G70&gt;=0.11,G70&lt;0.227,G70&lt;0.347,B70&gt;=3.05,F70&lt;1.5),1.467,IF(AND(H70&lt;9.386,A70&gt;=5.35,G70&lt;0.865,G70&gt;=0.451,H70&lt;10.266,F70&lt;2.5,F70&gt;=1.5),3.56,IF(AND(H70&gt;=9.386,A70&gt;=5.35,G70&lt;0.865,G70&gt;=0.451,H70&lt;10.266,F70&lt;2.5,F70&gt;=1.5),4.2,IF(AND(H70&lt;11.036,D70&lt;1.45,B70&gt;=2.45,H70&lt;13.665,H70&gt;=10.266,F70&lt;2.5,F70&gt;=1.5),4.45,IF(AND(H70&gt;=11.036,D70&lt;1.45,B70&gt;=2.45,H70&lt;13.665,H70&gt;=10.266,F70&lt;2.5,F70&gt;=1.5),4.1,IF(AND(G70&gt;=0.585,D70&gt;=1.45,B70&gt;=2.45,H70&lt;13.665,H70&gt;=10.266,F70&lt;2.5,F70&gt;=1.5),4.9,IF(AND(H70&lt;11.743,G70&lt;0.585,D70&gt;=1.45,B70&gt;=2.45,H70&lt;13.665,H70&gt;=10.266,F70&lt;2.5,F70&gt;=1.5),4.7,IF(AND(H70&gt;=11.743,G70&lt;0.585,D70&gt;=1.45,B70&gt;=2.45,H70&lt;13.665,H70&gt;=10.266,F70&lt;2.5,F70&gt;=1.5),4.5,"shouldnthappen")))))))))))))))))))))))))))))))))))</f>
        <v>5</v>
      </c>
      <c r="AV70" s="1" t="n">
        <f aca="false">IF(AND(G70&gt;=0.356,F70&gt;=1.5,A70&lt;5.75),3.52,IF(AND(A70&lt;7.25,A70&gt;=7.1,A70&gt;=5.75),5.875,IF(AND(A70&gt;=7.25,A70&gt;=7.1,A70&gt;=5.75),6.5,IF(AND(D70&gt;=0.35,G70&gt;=0.586,F70&lt;1.5,A70&lt;5.75),1.8,IF(AND(D70&lt;1.4,G70&lt;0.356,F70&gt;=1.5,A70&lt;5.75),4.2,IF(AND(D70&gt;=1.4,G70&lt;0.356,F70&gt;=1.5,A70&lt;5.75),4.5,IF(AND(H70&gt;=11.218,A70&lt;5.05,G70&lt;0.586,F70&lt;1.5,A70&lt;5.75),1.225,IF(AND(G70&gt;=0.253,A70&gt;=5.05,G70&lt;0.586,F70&lt;1.5,A70&lt;5.75),1.3,IF(AND(B70&gt;=3.75,D70&lt;0.35,G70&gt;=0.586,F70&lt;1.5,A70&lt;5.75),1.567,IF(AND(B70&lt;2.85,D70&lt;1.35,D70&lt;1.65,A70&lt;7.1,A70&gt;=5.75),4.26,IF(AND(B70&gt;=2.85,D70&lt;1.35,D70&lt;1.65,A70&lt;7.1,A70&gt;=5.75),4.45,IF(AND(A70&lt;6.05,H70&lt;12.921,D70&gt;=1.65,A70&lt;7.1,A70&gt;=5.75),5.1,IF(AND(H70&gt;=15.338,H70&gt;=12.921,D70&gt;=1.65,A70&lt;7.1,A70&gt;=5.75),5.55,IF(AND(G70&lt;0.418,H70&lt;11.218,A70&lt;5.05,G70&lt;0.586,F70&lt;1.5,A70&lt;5.75),1.42,IF(AND(G70&gt;=0.418,H70&lt;11.218,A70&lt;5.05,G70&lt;0.586,F70&lt;1.5,A70&lt;5.75),1.3,IF(AND(H70&gt;=13.321,G70&lt;0.253,A70&gt;=5.05,G70&lt;0.586,F70&lt;1.5,A70&lt;5.75),1.7,IF(AND(H70&lt;6.089,B70&lt;3.75,D70&lt;0.35,G70&gt;=0.586,F70&lt;1.5,A70&lt;5.75),1.7,IF(AND(H70&gt;=6.089,B70&lt;3.75,D70&lt;0.35,G70&gt;=0.586,F70&lt;1.5,A70&lt;5.75),1.5,IF(AND(B70&lt;2.9,D70&lt;1.45,D70&gt;=1.35,D70&lt;1.65,A70&lt;7.1,A70&gt;=5.75),4.8,IF(AND(B70&gt;=2.9,D70&lt;1.45,D70&gt;=1.35,D70&lt;1.65,A70&lt;7.1,A70&gt;=5.75),4.475,IF(AND(B70&lt;2.5,D70&gt;=1.45,D70&gt;=1.35,D70&lt;1.65,A70&lt;7.1,A70&gt;=5.75),4.5,IF(AND(H70&lt;8.884,A70&gt;=6.05,H70&lt;12.921,D70&gt;=1.65,A70&lt;7.1,A70&gt;=5.75),5.4,IF(AND(A70&lt;6.3,H70&lt;15.338,H70&gt;=12.921,D70&gt;=1.65,A70&lt;7.1,A70&gt;=5.75),4.967,IF(AND(A70&gt;=6.3,H70&lt;15.338,H70&gt;=12.921,D70&gt;=1.65,A70&lt;7.1,A70&gt;=5.75),5.133,IF(AND(H70&lt;10.826,H70&lt;13.321,G70&lt;0.253,A70&gt;=5.05,G70&lt;0.586,F70&lt;1.5,A70&lt;5.75),1.5,IF(AND(H70&gt;=10.826,H70&lt;13.321,G70&lt;0.253,A70&gt;=5.05,G70&lt;0.586,F70&lt;1.5,A70&lt;5.75),1.4,IF(AND(H70&lt;7.47,B70&gt;=2.5,D70&gt;=1.45,D70&gt;=1.35,D70&lt;1.65,A70&lt;7.1,A70&gt;=5.75),5.1,IF(AND(H70&gt;=7.47,B70&gt;=2.5,D70&gt;=1.45,D70&gt;=1.35,D70&lt;1.65,A70&lt;7.1,A70&gt;=5.75),4.725,IF(AND(H70&lt;9.637,H70&gt;=8.884,A70&gt;=6.05,H70&lt;12.921,D70&gt;=1.65,A70&lt;7.1,A70&gt;=5.75),5.9,IF(AND(B70&lt;2.6,H70&gt;=9.637,H70&gt;=8.884,A70&gt;=6.05,H70&lt;12.921,D70&gt;=1.65,A70&lt;7.1,A70&gt;=5.75),5.8,IF(AND(B70&lt;2.75,B70&gt;=2.6,H70&gt;=9.637,H70&gt;=8.884,A70&gt;=6.05,H70&lt;12.921,D70&gt;=1.65,A70&lt;7.1,A70&gt;=5.75),5.3,IF(AND(D70&lt;2.25,B70&gt;=2.75,B70&gt;=2.6,H70&gt;=9.637,H70&gt;=8.884,A70&gt;=6.05,H70&lt;12.921,D70&gt;=1.65,A70&lt;7.1,A70&gt;=5.75),5.6,IF(AND(D70&gt;=2.25,B70&gt;=2.75,B70&gt;=2.6,H70&gt;=9.637,H70&gt;=8.884,A70&gt;=6.05,H70&lt;12.921,D70&gt;=1.65,A70&lt;7.1,A70&gt;=5.75),5.5,"shouldnthappen")))))))))))))))))))))))))))))))))</f>
        <v>4.26</v>
      </c>
      <c r="AW70" s="1" t="n">
        <f aca="false">IF(AND(G70&gt;=0.905,F70&lt;1.5),1.767,IF(AND(H70&gt;=16.674,F70&gt;=1.5),6.55,IF(AND(A70&lt;4.35,H70&lt;14.344,G70&lt;0.905,F70&lt;1.5),1.1,IF(AND(B70&lt;3.65,H70&gt;=14.344,G70&lt;0.905,F70&lt;1.5),1.5,IF(AND(B70&gt;=3.65,H70&gt;=14.344,G70&lt;0.905,F70&lt;1.5),1.65,IF(AND(B70&lt;2.6,F70&gt;=2.5,H70&lt;16.674,F70&gt;=1.5),4.5,IF(AND(D70&gt;=0.45,A70&gt;=4.35,H70&lt;14.344,G70&lt;0.905,F70&lt;1.5),1.65,IF(AND(D70&lt;1.15,A70&lt;5.9,F70&lt;2.5,H70&lt;16.674,F70&gt;=1.5),3.56,IF(AND(B70&lt;2.75,A70&gt;=5.9,F70&lt;2.5,H70&lt;16.674,F70&gt;=1.5),5,IF(AND(H70&lt;13.531,B70&gt;=2.75,A70&gt;=5.9,F70&lt;2.5,H70&lt;16.674,F70&gt;=1.5),4.333,IF(AND(B70&lt;3.2,G70&gt;=0.669,B70&gt;=2.6,F70&gt;=2.5,H70&lt;16.674,F70&gt;=1.5),5.08,IF(AND(B70&gt;=3.2,G70&gt;=0.669,B70&gt;=2.6,F70&gt;=2.5,H70&lt;16.674,F70&gt;=1.5),5.4,IF(AND(B70&lt;3.15,A70&lt;5.05,D70&lt;0.45,A70&gt;=4.35,H70&lt;14.344,G70&lt;0.905,F70&lt;1.5),1.45,IF(AND(A70&gt;=5.55,A70&gt;=5.05,D70&lt;0.45,A70&gt;=4.35,H70&lt;14.344,G70&lt;0.905,F70&lt;1.5),1.5,IF(AND(A70&lt;5.55,A70&lt;5.65,D70&gt;=1.15,A70&lt;5.9,F70&lt;2.5,H70&lt;16.674,F70&gt;=1.5),3.95,IF(AND(A70&gt;=5.55,A70&lt;5.65,D70&gt;=1.15,A70&lt;5.9,F70&lt;2.5,H70&lt;16.674,F70&gt;=1.5),3.82,IF(AND(G70&lt;0.39,A70&gt;=5.65,D70&gt;=1.15,A70&lt;5.9,F70&lt;2.5,H70&lt;16.674,F70&gt;=1.5),4.35,IF(AND(G70&gt;=0.39,A70&gt;=5.65,D70&gt;=1.15,A70&lt;5.9,F70&lt;2.5,H70&lt;16.674,F70&gt;=1.5),3.95,IF(AND(G70&lt;0.466,H70&gt;=13.531,B70&gt;=2.75,A70&gt;=5.9,F70&lt;2.5,H70&lt;16.674,F70&gt;=1.5),4.8,IF(AND(G70&gt;=0.466,H70&gt;=13.531,B70&gt;=2.75,A70&gt;=5.9,F70&lt;2.5,H70&lt;16.674,F70&gt;=1.5),4.7,IF(AND(H70&lt;10.144,D70&lt;2.05,G70&lt;0.669,B70&gt;=2.6,F70&gt;=2.5,H70&lt;16.674,F70&gt;=1.5),5.3,IF(AND(H70&gt;=10.144,D70&lt;2.05,G70&lt;0.669,B70&gt;=2.6,F70&gt;=2.5,H70&lt;16.674,F70&gt;=1.5),5.133,IF(AND(D70&gt;=2.45,D70&gt;=2.05,G70&lt;0.669,B70&gt;=2.6,F70&gt;=2.5,H70&lt;16.674,F70&gt;=1.5),5.9,IF(AND(B70&lt;3.25,B70&gt;=3.15,A70&lt;5.05,D70&lt;0.45,A70&gt;=4.35,H70&lt;14.344,G70&lt;0.905,F70&lt;1.5),1.2,IF(AND(B70&gt;=3.25,B70&gt;=3.15,A70&lt;5.05,D70&lt;0.45,A70&gt;=4.35,H70&lt;14.344,G70&lt;0.905,F70&lt;1.5),1.36,IF(AND(B70&gt;=3.8,A70&lt;5.55,A70&gt;=5.05,D70&lt;0.45,A70&gt;=4.35,H70&lt;14.344,G70&lt;0.905,F70&lt;1.5),1.3,IF(AND(G70&lt;0.05,B70&lt;3.8,A70&lt;5.55,A70&gt;=5.05,D70&lt;0.45,A70&gt;=4.35,H70&lt;14.344,G70&lt;0.905,F70&lt;1.5),1.4,IF(AND(G70&lt;0.107,G70&lt;0.395,D70&lt;2.45,D70&gt;=2.05,G70&lt;0.669,B70&gt;=2.6,F70&gt;=2.5,H70&lt;16.674,F70&gt;=1.5),5.667,IF(AND(G70&lt;0.537,G70&gt;=0.395,D70&lt;2.45,D70&gt;=2.05,G70&lt;0.669,B70&gt;=2.6,F70&gt;=2.5,H70&lt;16.674,F70&gt;=1.5),5.6,IF(AND(G70&gt;=0.537,G70&gt;=0.395,D70&lt;2.45,D70&gt;=2.05,G70&lt;0.669,B70&gt;=2.6,F70&gt;=2.5,H70&lt;16.674,F70&gt;=1.5),5.775,IF(AND(B70&lt;3.6,G70&gt;=0.05,B70&lt;3.8,A70&lt;5.55,A70&gt;=5.05,D70&lt;0.45,A70&gt;=4.35,H70&lt;14.344,G70&lt;0.905,F70&lt;1.5),1.475,IF(AND(B70&gt;=3.6,G70&gt;=0.05,B70&lt;3.8,A70&lt;5.55,A70&gt;=5.05,D70&lt;0.45,A70&gt;=4.35,H70&lt;14.344,G70&lt;0.905,F70&lt;1.5),1.5,IF(AND(G70&lt;0.312,G70&gt;=0.107,G70&lt;0.395,D70&lt;2.45,D70&gt;=2.05,G70&lt;0.669,B70&gt;=2.6,F70&gt;=2.5,H70&lt;16.674,F70&gt;=1.5),5.18,IF(AND(G70&gt;=0.312,G70&gt;=0.107,G70&lt;0.395,D70&lt;2.45,D70&gt;=2.05,G70&lt;0.669,B70&gt;=2.6,F70&gt;=2.5,H70&lt;16.674,F70&gt;=1.5),5.4,"shouldnthappen"))))))))))))))))))))))))))))))))))</f>
        <v>3.56</v>
      </c>
      <c r="AX70" s="1" t="n">
        <f aca="false">IF(AND(D70&gt;=1.3,B70&gt;=3.45),6.25,IF(AND(B70&lt;2.75,A70&lt;5.25,B70&lt;3.45),3.9,IF(AND(D70&lt;0.25,D70&lt;1.3,B70&gt;=3.45),1.16,IF(AND(A70&gt;=5.05,B70&gt;=2.75,A70&lt;5.25,B70&lt;3.45),1.7,IF(AND(D70&lt;0.7,F70&lt;2.5,A70&gt;=5.25,B70&lt;3.45),1.5,IF(AND(H70&gt;=16.284,F70&gt;=2.5,A70&gt;=5.25,B70&lt;3.45),6.6,IF(AND(G70&lt;0.123,D70&gt;=0.25,D70&lt;1.3,B70&gt;=3.45),1.3,IF(AND(A70&lt;4.5,A70&lt;5.05,B70&gt;=2.75,A70&lt;5.25,B70&lt;3.45),1.3,IF(AND(A70&lt;5.05,G70&gt;=0.123,D70&gt;=0.25,D70&lt;1.3,B70&gt;=3.45),1.6,IF(AND(B70&lt;3.15,A70&gt;=4.5,A70&lt;5.05,B70&gt;=2.75,A70&lt;5.25,B70&lt;3.45),1.54,IF(AND(B70&gt;=3.15,A70&gt;=4.5,A70&lt;5.05,B70&gt;=2.75,A70&lt;5.25,B70&lt;3.45),1.35,IF(AND(D70&gt;=1.4,A70&lt;5.9,D70&gt;=0.7,F70&lt;2.5,A70&gt;=5.25,B70&lt;3.45),4.5,IF(AND(D70&gt;=1.55,A70&gt;=5.9,D70&gt;=0.7,F70&lt;2.5,A70&gt;=5.25,B70&lt;3.45),4.95,IF(AND(G70&gt;=0.682,D70&gt;=2.05,H70&lt;16.284,F70&gt;=2.5,A70&gt;=5.25,B70&lt;3.45),5.26,IF(AND(A70&lt;5.4,A70&gt;=5.05,G70&gt;=0.123,D70&gt;=0.25,D70&lt;1.3,B70&gt;=3.45),1.64,IF(AND(A70&gt;=5.4,A70&gt;=5.05,G70&gt;=0.123,D70&gt;=0.25,D70&lt;1.3,B70&gt;=3.45),1.6,IF(AND(G70&lt;0.372,D70&lt;1.4,A70&lt;5.9,D70&gt;=0.7,F70&lt;2.5,A70&gt;=5.25,B70&lt;3.45),4.175,IF(AND(D70&lt;1.35,D70&lt;1.55,A70&gt;=5.9,D70&gt;=0.7,F70&lt;2.5,A70&gt;=5.25,B70&lt;3.45),4.2,IF(AND(B70&lt;2.35,G70&lt;0.596,D70&lt;2.05,H70&lt;16.284,F70&gt;=2.5,A70&gt;=5.25,B70&lt;3.45),5,IF(AND(G70&gt;=0.888,G70&gt;=0.596,D70&lt;2.05,H70&lt;16.284,F70&gt;=2.5,A70&gt;=5.25,B70&lt;3.45),4.8,IF(AND(A70&gt;=6.85,G70&lt;0.682,D70&gt;=2.05,H70&lt;16.284,F70&gt;=2.5,A70&gt;=5.25,B70&lt;3.45),5.4,IF(AND(A70&gt;=5.75,G70&gt;=0.372,D70&lt;1.4,A70&lt;5.9,D70&gt;=0.7,F70&lt;2.5,A70&gt;=5.25,B70&lt;3.45),3.933,IF(AND(A70&gt;=6.75,D70&gt;=1.35,D70&lt;1.55,A70&gt;=5.9,D70&gt;=0.7,F70&lt;2.5,A70&gt;=5.25,B70&lt;3.45),4.8,IF(AND(H70&lt;11.084,B70&gt;=2.35,G70&lt;0.596,D70&lt;2.05,H70&lt;16.284,F70&gt;=2.5,A70&gt;=5.25,B70&lt;3.45),5.3,IF(AND(H70&lt;8.435,G70&lt;0.888,G70&gt;=0.596,D70&lt;2.05,H70&lt;16.284,F70&gt;=2.5,A70&gt;=5.25,B70&lt;3.45),5.1,IF(AND(H70&gt;=8.435,G70&lt;0.888,G70&gt;=0.596,D70&lt;2.05,H70&lt;16.284,F70&gt;=2.5,A70&gt;=5.25,B70&lt;3.45),4.94,IF(AND(B70&lt;3.15,A70&lt;6.85,G70&lt;0.682,D70&gt;=2.05,H70&lt;16.284,F70&gt;=2.5,A70&gt;=5.25,B70&lt;3.45),5.6,IF(AND(B70&gt;=3.15,A70&lt;6.85,G70&lt;0.682,D70&gt;=2.05,H70&lt;16.284,F70&gt;=2.5,A70&gt;=5.25,B70&lt;3.45),5.74,IF(AND(G70&lt;0.572,A70&lt;5.75,G70&gt;=0.372,D70&lt;1.4,A70&lt;5.9,D70&gt;=0.7,F70&lt;2.5,A70&gt;=5.25,B70&lt;3.45),3.7,IF(AND(D70&lt;1.45,A70&lt;6.75,D70&gt;=1.35,D70&lt;1.55,A70&gt;=5.9,D70&gt;=0.7,F70&lt;2.5,A70&gt;=5.25,B70&lt;3.45),4.46,IF(AND(D70&gt;=1.45,A70&lt;6.75,D70&gt;=1.35,D70&lt;1.55,A70&gt;=5.9,D70&gt;=0.7,F70&lt;2.5,A70&gt;=5.25,B70&lt;3.45),4.567,IF(AND(H70&lt;12.532,H70&gt;=11.084,B70&gt;=2.35,G70&lt;0.596,D70&lt;2.05,H70&lt;16.284,F70&gt;=2.5,A70&gt;=5.25,B70&lt;3.45),5.8,IF(AND(H70&gt;=12.532,H70&gt;=11.084,B70&gt;=2.35,G70&lt;0.596,D70&lt;2.05,H70&lt;16.284,F70&gt;=2.5,A70&gt;=5.25,B70&lt;3.45),5.667,IF(AND(A70&gt;=5.65,G70&gt;=0.572,A70&lt;5.75,G70&gt;=0.372,D70&lt;1.4,A70&lt;5.9,D70&gt;=0.7,F70&lt;2.5,A70&gt;=5.25,B70&lt;3.45),4.2,IF(AND(G70&lt;0.862,A70&lt;5.65,G70&gt;=0.572,A70&lt;5.75,G70&gt;=0.372,D70&lt;1.4,A70&lt;5.9,D70&gt;=0.7,F70&lt;2.5,A70&gt;=5.25,B70&lt;3.45),3.9,IF(AND(G70&gt;=0.862,A70&lt;5.65,G70&gt;=0.572,A70&lt;5.75,G70&gt;=0.372,D70&lt;1.4,A70&lt;5.9,D70&gt;=0.7,F70&lt;2.5,A70&gt;=5.25,B70&lt;3.45),4,"shouldnthappen"))))))))))))))))))))))))))))))))))))</f>
        <v>4.175</v>
      </c>
      <c r="AY70" s="1" t="n">
        <f aca="false">IF(AND(H70&gt;=8.233,D70&gt;=0.8,A70&lt;5.55),3.525,IF(AND(B70&lt;2.9,H70&gt;=15.534,A70&gt;=5.55),4.8,IF(AND(H70&gt;=12.259,A70&lt;4.75,D70&lt;0.8,A70&lt;5.55),1.25,IF(AND(B70&gt;=3.85,A70&gt;=4.75,D70&lt;0.8,A70&lt;5.55),1.425,IF(AND(D70&lt;1.55,H70&lt;8.233,D70&gt;=0.8,A70&lt;5.55),3.975,IF(AND(D70&gt;=1.55,H70&lt;8.233,D70&gt;=0.8,A70&lt;5.55),4.5,IF(AND(D70&lt;0.65,D70&lt;1.7,H70&lt;15.534,A70&gt;=5.55),1.7,IF(AND(A70&gt;=7.05,D70&gt;=1.7,H70&lt;15.534,A70&gt;=5.55),6.3,IF(AND(B70&gt;=3.35,B70&gt;=2.9,H70&gt;=15.534,A70&gt;=5.55),5.4,IF(AND(B70&lt;3.1,H70&lt;12.259,A70&lt;4.75,D70&lt;0.8,A70&lt;5.55),1.367,IF(AND(B70&gt;=3.1,H70&lt;12.259,A70&lt;4.75,D70&lt;0.8,A70&lt;5.55),1.4,IF(AND(G70&gt;=0.905,B70&lt;3.85,A70&gt;=4.75,D70&lt;0.8,A70&lt;5.55),1.9,IF(AND(H70&lt;15.681,B70&lt;3.35,B70&gt;=2.9,H70&gt;=15.534,A70&gt;=5.55),5.8,IF(AND(H70&gt;=15.681,B70&lt;3.35,B70&gt;=2.9,H70&gt;=15.534,A70&gt;=5.55),5.7,IF(AND(H70&gt;=14.877,G70&lt;0.905,B70&lt;3.85,A70&gt;=4.75,D70&lt;0.8,A70&lt;5.55),1.3,IF(AND(D70&gt;=1.25,B70&lt;2.65,D70&gt;=0.65,D70&lt;1.7,H70&lt;15.534,A70&gt;=5.55),4.433,IF(AND(G70&gt;=0.622,B70&lt;3.15,A70&lt;7.05,D70&gt;=1.7,H70&lt;15.534,A70&gt;=5.55),5.08,IF(AND(H70&gt;=13.42,B70&gt;=3.15,A70&lt;7.05,D70&gt;=1.7,H70&lt;15.534,A70&gt;=5.55),5.1,IF(AND(G70&lt;0.265,H70&lt;14.877,G70&lt;0.905,B70&lt;3.85,A70&gt;=4.75,D70&lt;0.8,A70&lt;5.55),1.2,IF(AND(A70&lt;5.75,D70&lt;1.25,B70&lt;2.65,D70&gt;=0.65,D70&lt;1.7,H70&lt;15.534,A70&gt;=5.55),3.7,IF(AND(A70&gt;=5.75,D70&lt;1.25,B70&lt;2.65,D70&gt;=0.65,D70&lt;1.7,H70&lt;15.534,A70&gt;=5.55),4,IF(AND(G70&gt;=0.652,D70&lt;1.35,B70&gt;=2.65,D70&gt;=0.65,D70&lt;1.7,H70&lt;15.534,A70&gt;=5.55),3.6,IF(AND(H70&lt;7.47,D70&gt;=1.35,B70&gt;=2.65,D70&gt;=0.65,D70&lt;1.7,H70&lt;15.534,A70&gt;=5.55),5.1,IF(AND(H70&lt;10.914,G70&lt;0.622,B70&lt;3.15,A70&lt;7.05,D70&gt;=1.7,H70&lt;15.534,A70&gt;=5.55),5.36,IF(AND(H70&gt;=10.914,G70&lt;0.622,B70&lt;3.15,A70&lt;7.05,D70&gt;=1.7,H70&lt;15.534,A70&gt;=5.55),5.64,IF(AND(G70&gt;=0.657,H70&lt;13.42,B70&gt;=3.15,A70&lt;7.05,D70&gt;=1.7,H70&lt;15.534,A70&gt;=5.55),6,IF(AND(G70&gt;=0.782,G70&gt;=0.265,H70&lt;14.877,G70&lt;0.905,B70&lt;3.85,A70&gt;=4.75,D70&lt;0.8,A70&lt;5.55),1.48,IF(AND(H70&lt;11.286,G70&lt;0.652,D70&lt;1.35,B70&gt;=2.65,D70&gt;=0.65,D70&lt;1.7,H70&lt;15.534,A70&gt;=5.55),4.24,IF(AND(H70&gt;=11.286,G70&lt;0.652,D70&lt;1.35,B70&gt;=2.65,D70&gt;=0.65,D70&lt;1.7,H70&lt;15.534,A70&gt;=5.55),4.05,IF(AND(G70&lt;0.413,H70&gt;=7.47,D70&gt;=1.35,B70&gt;=2.65,D70&gt;=0.65,D70&lt;1.7,H70&lt;15.534,A70&gt;=5.55),5.1,IF(AND(H70&lt;11.325,G70&lt;0.657,H70&lt;13.42,B70&gt;=3.15,A70&lt;7.05,D70&gt;=1.7,H70&lt;15.534,A70&gt;=5.55),5.8,IF(AND(H70&gt;=11.325,G70&lt;0.657,H70&lt;13.42,B70&gt;=3.15,A70&lt;7.05,D70&gt;=1.7,H70&lt;15.534,A70&gt;=5.55),5.6,IF(AND(D70&gt;=0.35,G70&lt;0.782,G70&gt;=0.265,H70&lt;14.877,G70&lt;0.905,B70&lt;3.85,A70&gt;=4.75,D70&lt;0.8,A70&lt;5.55),1.633,IF(AND(B70&lt;2.85,G70&gt;=0.413,H70&gt;=7.47,D70&gt;=1.35,B70&gt;=2.65,D70&gt;=0.65,D70&lt;1.7,H70&lt;15.534,A70&gt;=5.55),4.6,IF(AND(D70&lt;0.15,D70&lt;0.35,G70&lt;0.782,G70&gt;=0.265,H70&lt;14.877,G70&lt;0.905,B70&lt;3.85,A70&gt;=4.75,D70&lt;0.8,A70&lt;5.55),1.5,IF(AND(D70&gt;=0.15,D70&lt;0.35,G70&lt;0.782,G70&gt;=0.265,H70&lt;14.877,G70&lt;0.905,B70&lt;3.85,A70&gt;=4.75,D70&lt;0.8,A70&lt;5.55),1.543,IF(AND(A70&gt;=6.8,B70&gt;=2.85,G70&gt;=0.413,H70&gt;=7.47,D70&gt;=1.35,B70&gt;=2.65,D70&gt;=0.65,D70&lt;1.7,H70&lt;15.534,A70&gt;=5.55),4.9,IF(AND(H70&lt;13.531,A70&lt;6.8,B70&gt;=2.85,G70&gt;=0.413,H70&gt;=7.47,D70&gt;=1.35,B70&gt;=2.65,D70&gt;=0.65,D70&lt;1.7,H70&lt;15.534,A70&gt;=5.55),4.5,IF(AND(H70&gt;=13.531,A70&lt;6.8,B70&gt;=2.85,G70&gt;=0.413,H70&gt;=7.47,D70&gt;=1.35,B70&gt;=2.65,D70&gt;=0.65,D70&lt;1.7,H70&lt;15.534,A70&gt;=5.55),4.7,"shouldnthappen")))))))))))))))))))))))))))))))))))))))</f>
        <v>4.05</v>
      </c>
      <c r="AZ70" s="1" t="n">
        <f aca="false">IF(AND(H70&gt;=15.371,B70&gt;=3.35),5.4,IF(AND(G70&gt;=0.851,H70&gt;=15.244,B70&lt;3.35),4.75,IF(AND(F70&gt;=2,H70&lt;15.371,B70&gt;=3.35),5.6,IF(AND(B70&lt;2.75,A70&lt;5.15,H70&lt;15.244,B70&lt;3.35),3.42,IF(AND(A70&gt;=7.25,G70&lt;0.851,H70&gt;=15.244,B70&lt;3.35),6.6,IF(AND(A70&lt;4.45,B70&gt;=2.75,A70&lt;5.15,H70&lt;15.244,B70&lt;3.35),1.1,IF(AND(G70&lt;0.527,A70&lt;7.25,G70&lt;0.851,H70&gt;=15.244,B70&lt;3.35),5.08,IF(AND(G70&gt;=0.527,A70&lt;7.25,G70&lt;0.851,H70&gt;=15.244,B70&lt;3.35),5.8,IF(AND(D70&gt;=0.35,B70&lt;3.7,F70&lt;2,H70&lt;15.371,B70&gt;=3.35),1.55,IF(AND(H70&lt;6.542,B70&gt;=3.7,F70&lt;2,H70&lt;15.371,B70&gt;=3.35),1.9,IF(AND(B70&lt;3.25,A70&gt;=4.45,B70&gt;=2.75,A70&lt;5.15,H70&lt;15.244,B70&lt;3.35),1.46,IF(AND(B70&gt;=3.25,A70&gt;=4.45,B70&gt;=2.75,A70&lt;5.15,H70&lt;15.244,B70&lt;3.35),1.7,IF(AND(H70&lt;13.654,B70&gt;=2.95,D70&lt;1.45,A70&gt;=5.15,H70&lt;15.244,B70&lt;3.35),4.3,IF(AND(H70&gt;=13.654,B70&gt;=2.95,D70&lt;1.45,A70&gt;=5.15,H70&lt;15.244,B70&lt;3.35),4.625,IF(AND(F70&gt;=2.5,D70&lt;1.75,D70&gt;=1.45,A70&gt;=5.15,H70&lt;15.244,B70&lt;3.35),5.3,IF(AND(G70&gt;=0.853,D70&gt;=1.75,D70&gt;=1.45,A70&gt;=5.15,H70&lt;15.244,B70&lt;3.35),5.15,IF(AND(D70&gt;=0.25,D70&lt;0.35,B70&lt;3.7,F70&lt;2,H70&lt;15.371,B70&gt;=3.35),1.3,IF(AND(B70&lt;3.85,H70&gt;=6.542,B70&gt;=3.7,F70&lt;2,H70&lt;15.371,B70&gt;=3.35),1.633,IF(AND(H70&lt;7.02,H70&lt;10.688,B70&lt;2.95,D70&lt;1.45,A70&gt;=5.15,H70&lt;15.244,B70&lt;3.35),3.98,IF(AND(G70&lt;0.338,H70&gt;=10.688,B70&lt;2.95,D70&lt;1.45,A70&gt;=5.15,H70&lt;15.244,B70&lt;3.35),4.22,IF(AND(G70&gt;=0.338,H70&gt;=10.688,B70&lt;2.95,D70&lt;1.45,A70&gt;=5.15,H70&lt;15.244,B70&lt;3.35),3.9,IF(AND(B70&lt;2.75,F70&lt;2.5,D70&lt;1.75,D70&gt;=1.45,A70&gt;=5.15,H70&lt;15.244,B70&lt;3.35),5.1,IF(AND(B70&gt;=2.75,F70&lt;2.5,D70&lt;1.75,D70&gt;=1.45,A70&gt;=5.15,H70&lt;15.244,B70&lt;3.35),4.74,IF(AND(A70&gt;=7,G70&lt;0.853,D70&gt;=1.75,D70&gt;=1.45,A70&gt;=5.15,H70&lt;15.244,B70&lt;3.35),6.5,IF(AND(G70&gt;=0.934,D70&lt;0.25,D70&lt;0.35,B70&lt;3.7,F70&lt;2,H70&lt;15.371,B70&gt;=3.35),1.7,IF(AND(D70&lt;0.25,B70&gt;=3.85,H70&gt;=6.542,B70&gt;=3.7,F70&lt;2,H70&lt;15.371,B70&gt;=3.35),1.5,IF(AND(D70&gt;=0.25,B70&gt;=3.85,H70&gt;=6.542,B70&gt;=3.7,F70&lt;2,H70&lt;15.371,B70&gt;=3.35),1.4,IF(AND(B70&lt;2.5,H70&gt;=7.02,H70&lt;10.688,B70&lt;2.95,D70&lt;1.45,A70&gt;=5.15,H70&lt;15.244,B70&lt;3.35),3.8,IF(AND(G70&gt;=0.74,A70&lt;7,G70&lt;0.853,D70&gt;=1.75,D70&gt;=1.45,A70&gt;=5.15,H70&lt;15.244,B70&lt;3.35),6,IF(AND(G70&gt;=0.61,G70&lt;0.934,D70&lt;0.25,D70&lt;0.35,B70&lt;3.7,F70&lt;2,H70&lt;15.371,B70&gt;=3.35),1.5,IF(AND(D70&lt;1.15,B70&gt;=2.5,H70&gt;=7.02,H70&lt;10.688,B70&lt;2.95,D70&lt;1.45,A70&gt;=5.15,H70&lt;15.244,B70&lt;3.35),3.5,IF(AND(D70&gt;=1.15,B70&gt;=2.5,H70&gt;=7.02,H70&lt;10.688,B70&lt;2.95,D70&lt;1.45,A70&gt;=5.15,H70&lt;15.244,B70&lt;3.35),3.6,IF(AND(G70&gt;=0.626,G70&lt;0.74,A70&lt;7,G70&lt;0.853,D70&gt;=1.75,D70&gt;=1.45,A70&gt;=5.15,H70&lt;15.244,B70&lt;3.35),4.9,IF(AND(H70&lt;13.641,G70&lt;0.61,G70&lt;0.934,D70&lt;0.25,D70&lt;0.35,B70&lt;3.7,F70&lt;2,H70&lt;15.371,B70&gt;=3.35),1.425,IF(AND(H70&gt;=13.641,G70&lt;0.61,G70&lt;0.934,D70&lt;0.25,D70&lt;0.35,B70&lt;3.7,F70&lt;2,H70&lt;15.371,B70&gt;=3.35),1.3,IF(AND(B70&lt;3.05,G70&lt;0.626,G70&lt;0.74,A70&lt;7,G70&lt;0.853,D70&gt;=1.75,D70&gt;=1.45,A70&gt;=5.15,H70&lt;15.244,B70&lt;3.35),5.475,IF(AND(B70&gt;=3.05,G70&lt;0.626,G70&lt;0.74,A70&lt;7,G70&lt;0.853,D70&gt;=1.75,D70&gt;=1.45,A70&gt;=5.15,H70&lt;15.244,B70&lt;3.35),5.633,"shouldnthappen")))))))))))))))))))))))))))))))))))))</f>
        <v>4.22</v>
      </c>
      <c r="BA70" s="1" t="n">
        <f aca="false">IF(AND(F70&gt;=2,B70&gt;=3.4),6.1,IF(AND(B70&lt;2.75,A70&lt;5.15,B70&lt;3.4),3.225,IF(AND(G70&gt;=0.821,F70&lt;2,B70&gt;=3.4),1.9,IF(AND(B70&gt;=3.2,B70&gt;=2.75,A70&lt;5.15,B70&lt;3.4),1.7,IF(AND(A70&lt;4.8,G70&lt;0.821,F70&lt;2,B70&gt;=3.4),1,IF(AND(G70&gt;=0.446,B70&lt;3.2,B70&gt;=2.75,A70&lt;5.15,B70&lt;3.4),1.1,IF(AND(G70&lt;0.356,D70&lt;1.45,A70&lt;6.25,A70&gt;=5.15,B70&lt;3.4),4.32,IF(AND(G70&lt;0.591,D70&gt;=1.45,A70&lt;6.25,A70&gt;=5.15,B70&lt;3.4),4.6,IF(AND(D70&lt;1.75,G70&lt;0.597,A70&gt;=6.25,A70&gt;=5.15,B70&lt;3.4),4.86,IF(AND(H70&gt;=16.472,G70&gt;=0.597,A70&gt;=6.25,A70&gt;=5.15,B70&lt;3.4),6.6,IF(AND(G70&lt;0.063,G70&lt;0.446,B70&lt;3.2,B70&gt;=2.75,A70&lt;5.15,B70&lt;3.4),1.4,IF(AND(A70&gt;=5.95,G70&gt;=0.356,D70&lt;1.45,A70&lt;6.25,A70&gt;=5.15,B70&lt;3.4),4.6,IF(AND(B70&gt;=2.9,G70&gt;=0.591,D70&gt;=1.45,A70&lt;6.25,A70&gt;=5.15,B70&lt;3.4),4.867,IF(AND(D70&gt;=2.4,H70&lt;16.472,G70&gt;=0.597,A70&gt;=6.25,A70&gt;=5.15,B70&lt;3.4),6,IF(AND(A70&lt;5.45,B70&gt;=3.85,A70&gt;=4.8,G70&lt;0.821,F70&lt;2,B70&gt;=3.4),1.3,IF(AND(A70&gt;=5.45,B70&gt;=3.85,A70&gt;=4.8,G70&lt;0.821,F70&lt;2,B70&gt;=3.4),1.45,IF(AND(H70&lt;14.273,G70&gt;=0.063,G70&lt;0.446,B70&lt;3.2,B70&gt;=2.75,A70&lt;5.15,B70&lt;3.4),1.5,IF(AND(H70&gt;=14.273,G70&gt;=0.063,G70&lt;0.446,B70&lt;3.2,B70&gt;=2.75,A70&lt;5.15,B70&lt;3.4),1.6,IF(AND(G70&gt;=0.572,A70&lt;5.95,G70&gt;=0.356,D70&lt;1.45,A70&lt;6.25,A70&gt;=5.15,B70&lt;3.4),3.9,IF(AND(G70&lt;0.827,B70&lt;2.9,G70&gt;=0.591,D70&gt;=1.45,A70&lt;6.25,A70&gt;=5.15,B70&lt;3.4),4.9,IF(AND(G70&gt;=0.827,B70&lt;2.9,G70&gt;=0.591,D70&gt;=1.45,A70&lt;6.25,A70&gt;=5.15,B70&lt;3.4),5.1,IF(AND(A70&gt;=7.2,B70&lt;3.05,D70&gt;=1.75,G70&lt;0.597,A70&gt;=6.25,A70&gt;=5.15,B70&lt;3.4),6.7,IF(AND(G70&lt;0.353,B70&gt;=3.05,D70&gt;=1.75,G70&lt;0.597,A70&gt;=6.25,A70&gt;=5.15,B70&lt;3.4),5.22,IF(AND(G70&gt;=0.353,B70&gt;=3.05,D70&gt;=1.75,G70&lt;0.597,A70&gt;=6.25,A70&gt;=5.15,B70&lt;3.4),5.65,IF(AND(A70&lt;6.55,D70&lt;2.4,H70&lt;16.472,G70&gt;=0.597,A70&gt;=6.25,A70&gt;=5.15,B70&lt;3.4),5.033,IF(AND(H70&lt;12.719,G70&lt;0.385,B70&lt;3.85,A70&gt;=4.8,G70&lt;0.821,F70&lt;2,B70&gt;=3.4),1.54,IF(AND(H70&gt;=12.719,G70&lt;0.385,B70&lt;3.85,A70&gt;=4.8,G70&lt;0.821,F70&lt;2,B70&gt;=3.4),1.3,IF(AND(B70&lt;3.6,G70&gt;=0.385,B70&lt;3.85,A70&gt;=4.8,G70&lt;0.821,F70&lt;2,B70&gt;=3.4),1.325,IF(AND(B70&gt;=3.6,G70&gt;=0.385,B70&lt;3.85,A70&gt;=4.8,G70&lt;0.821,F70&lt;2,B70&gt;=3.4),1.55,IF(AND(D70&lt;1.05,G70&lt;0.572,A70&lt;5.95,G70&gt;=0.356,D70&lt;1.45,A70&lt;6.25,A70&gt;=5.15,B70&lt;3.4),3.633,IF(AND(D70&gt;=2.15,A70&lt;7.2,B70&lt;3.05,D70&gt;=1.75,G70&lt;0.597,A70&gt;=6.25,A70&gt;=5.15,B70&lt;3.4),5.667,IF(AND(H70&lt;13.094,A70&gt;=6.55,D70&lt;2.4,H70&lt;16.472,G70&gt;=0.597,A70&gt;=6.25,A70&gt;=5.15,B70&lt;3.4),5.2,IF(AND(D70&lt;1.15,D70&gt;=1.05,G70&lt;0.572,A70&lt;5.95,G70&gt;=0.356,D70&lt;1.45,A70&lt;6.25,A70&gt;=5.15,B70&lt;3.4),3.8,IF(AND(D70&gt;=1.15,D70&gt;=1.05,G70&lt;0.572,A70&lt;5.95,G70&gt;=0.356,D70&lt;1.45,A70&lt;6.25,A70&gt;=5.15,B70&lt;3.4),3.9,IF(AND(G70&gt;=0.487,D70&lt;2.15,A70&lt;7.2,B70&lt;3.05,D70&gt;=1.75,G70&lt;0.597,A70&gt;=6.25,A70&gt;=5.15,B70&lt;3.4),5.8,IF(AND(A70&lt;6.8,H70&gt;=13.094,A70&gt;=6.55,D70&lt;2.4,H70&lt;16.472,G70&gt;=0.597,A70&gt;=6.25,A70&gt;=5.15,B70&lt;3.4),4.52,IF(AND(A70&gt;=6.8,H70&gt;=13.094,A70&gt;=6.55,D70&lt;2.4,H70&lt;16.472,G70&gt;=0.597,A70&gt;=6.25,A70&gt;=5.15,B70&lt;3.4),4.75,IF(AND(B70&lt;2.95,G70&lt;0.487,D70&lt;2.15,A70&lt;7.2,B70&lt;3.05,D70&gt;=1.75,G70&lt;0.597,A70&gt;=6.25,A70&gt;=5.15,B70&lt;3.4),5.6,IF(AND(B70&gt;=2.95,G70&lt;0.487,D70&lt;2.15,A70&lt;7.2,B70&lt;3.05,D70&gt;=1.75,G70&lt;0.597,A70&gt;=6.25,A70&gt;=5.15,B70&lt;3.4),5.5,"shouldnthappen")))))))))))))))))))))))))))))))))))))))</f>
        <v>4.32</v>
      </c>
      <c r="BB70" s="1" t="n">
        <f aca="false">IF(AND(A70&lt;4.35,B70&lt;3.25,F70&lt;1.5),1.1,IF(AND(H70&lt;14.005,A70&gt;=4.35,B70&lt;3.25,F70&lt;1.5),1.3,IF(AND(H70&gt;=14.005,A70&gt;=4.35,B70&lt;3.25,F70&lt;1.5),1.6,IF(AND(G70&gt;=0.905,A70&lt;5.15,B70&gt;=3.25,F70&lt;1.5),1.9,IF(AND(B70&lt;3.45,A70&gt;=5.15,B70&gt;=3.25,F70&lt;1.5),1.6,IF(AND(F70&gt;=2.5,D70&gt;=1.35,D70&lt;1.75,F70&gt;=1.5),4.867,IF(AND(A70&gt;=7.05,D70&gt;=2.05,D70&gt;=1.75,F70&gt;=1.5),6.35,IF(AND(D70&gt;=0.4,G70&lt;0.905,A70&lt;5.15,B70&gt;=3.25,F70&lt;1.5),1.65,IF(AND(B70&lt;3.6,B70&gt;=3.45,A70&gt;=5.15,B70&gt;=3.25,F70&lt;1.5),1.35,IF(AND(H70&lt;6.808,H70&lt;9.386,D70&lt;1.35,D70&lt;1.75,F70&gt;=1.5),4.05,IF(AND(H70&gt;=6.808,H70&lt;9.386,D70&lt;1.35,D70&lt;1.75,F70&gt;=1.5),3.46,IF(AND(B70&lt;2.45,F70&lt;2.5,D70&gt;=1.35,D70&lt;1.75,F70&gt;=1.5),4.5,IF(AND(H70&gt;=13.115,D70&lt;1.95,D70&lt;2.05,D70&gt;=1.75,F70&gt;=1.5),4.85,IF(AND(G70&lt;0.196,D70&gt;=1.95,D70&lt;2.05,D70&gt;=1.75,F70&gt;=1.5),6.7,IF(AND(G70&gt;=0.196,D70&gt;=1.95,D70&lt;2.05,D70&gt;=1.75,F70&gt;=1.5),5.12,IF(AND(H70&lt;10.925,D70&lt;0.4,G70&lt;0.905,A70&lt;5.15,B70&gt;=3.25,F70&lt;1.5),1.4,IF(AND(H70&gt;=10.925,D70&lt;0.4,G70&lt;0.905,A70&lt;5.15,B70&gt;=3.25,F70&lt;1.5),1.45,IF(AND(H70&lt;14.096,B70&gt;=3.6,B70&gt;=3.45,A70&gt;=5.15,B70&gt;=3.25,F70&lt;1.5),1.42,IF(AND(H70&gt;=14.096,B70&gt;=3.6,B70&gt;=3.45,A70&gt;=5.15,B70&gt;=3.25,F70&lt;1.5),1.7,IF(AND(B70&lt;2.45,D70&lt;1.15,H70&gt;=9.386,D70&lt;1.35,D70&lt;1.75,F70&gt;=1.5),3.6,IF(AND(B70&gt;=2.45,D70&lt;1.15,H70&gt;=9.386,D70&lt;1.35,D70&lt;1.75,F70&gt;=1.5),3.9,IF(AND(G70&lt;0.246,D70&gt;=1.15,H70&gt;=9.386,D70&lt;1.35,D70&lt;1.75,F70&gt;=1.5),4.4,IF(AND(B70&lt;2.75,B70&gt;=2.45,F70&lt;2.5,D70&gt;=1.35,D70&lt;1.75,F70&gt;=1.5),5.1,IF(AND(H70&lt;11.084,H70&lt;13.115,D70&lt;1.95,D70&lt;2.05,D70&gt;=1.75,F70&gt;=1.5),5.35,IF(AND(H70&gt;=11.084,H70&lt;13.115,D70&lt;1.95,D70&lt;2.05,D70&gt;=1.75,F70&gt;=1.5),5.7,IF(AND(H70&lt;15.52,D70&lt;2.25,A70&lt;7.05,D70&gt;=2.05,D70&gt;=1.75,F70&gt;=1.5),5.45,IF(AND(H70&gt;=15.52,D70&lt;2.25,A70&lt;7.05,D70&gt;=2.05,D70&gt;=1.75,F70&gt;=1.5),5.725,IF(AND(G70&gt;=0.775,D70&gt;=2.25,A70&lt;7.05,D70&gt;=2.05,D70&gt;=1.75,F70&gt;=1.5),5.2,IF(AND(D70&lt;1.25,G70&gt;=0.246,D70&gt;=1.15,H70&gt;=9.386,D70&lt;1.35,D70&lt;1.75,F70&gt;=1.5),4.05,IF(AND(A70&lt;5.85,B70&gt;=2.75,B70&gt;=2.45,F70&lt;2.5,D70&gt;=1.35,D70&lt;1.75,F70&gt;=1.5),4.5,IF(AND(B70&lt;3.3,G70&lt;0.775,D70&gt;=2.25,A70&lt;7.05,D70&gt;=2.05,D70&gt;=1.75,F70&gt;=1.5),5.64,IF(AND(B70&gt;=3.3,G70&lt;0.775,D70&gt;=2.25,A70&lt;7.05,D70&gt;=2.05,D70&gt;=1.75,F70&gt;=1.5),5.6,IF(AND(A70&lt;5.9,D70&gt;=1.25,G70&gt;=0.246,D70&gt;=1.15,H70&gt;=9.386,D70&lt;1.35,D70&lt;1.75,F70&gt;=1.5),4.2,IF(AND(A70&gt;=5.9,D70&gt;=1.25,G70&gt;=0.246,D70&gt;=1.15,H70&gt;=9.386,D70&lt;1.35,D70&lt;1.75,F70&gt;=1.5),4,IF(AND(G70&gt;=0.437,A70&gt;=5.85,B70&gt;=2.75,B70&gt;=2.45,F70&lt;2.5,D70&gt;=1.35,D70&lt;1.75,F70&gt;=1.5),4.75,IF(AND(H70&lt;9.446,G70&lt;0.437,A70&gt;=5.85,B70&gt;=2.75,B70&gt;=2.45,F70&lt;2.5,D70&gt;=1.35,D70&lt;1.75,F70&gt;=1.5),4.6,IF(AND(H70&gt;=9.446,G70&lt;0.437,A70&gt;=5.85,B70&gt;=2.75,B70&gt;=2.45,F70&lt;2.5,D70&gt;=1.35,D70&lt;1.75,F70&gt;=1.5),4.7,"shouldnthappen")))))))))))))))))))))))))))))))))))))</f>
        <v>3.9</v>
      </c>
      <c r="BC70" s="1" t="n">
        <f aca="false">IF(AND(G70&gt;=0.905,F70&lt;1.5),1.65,IF(AND(D70&gt;=0.45,G70&lt;0.905,F70&lt;1.5),1.65,IF(AND(A70&lt;5.15,D70&lt;1.55,F70&gt;=1.5),3.225,IF(AND(F70&gt;=2.5,A70&gt;=5.15,D70&lt;1.55,F70&gt;=1.5),5.05,IF(AND(H70&lt;5.767,A70&lt;7.05,D70&gt;=1.55,F70&gt;=1.5),4.5,IF(AND(D70&lt;1.7,A70&gt;=7.05,D70&gt;=1.55,F70&gt;=1.5),5.8,IF(AND(A70&gt;=5.3,G70&lt;0.207,D70&lt;0.45,G70&lt;0.905,F70&lt;1.5),1.3,IF(AND(D70&gt;=0.35,G70&gt;=0.207,D70&lt;0.45,G70&lt;0.905,F70&lt;1.5),1.5,IF(AND(G70&lt;0.155,D70&gt;=1.7,A70&gt;=7.05,D70&gt;=1.55,F70&gt;=1.5),6.7,IF(AND(G70&gt;=0.155,D70&gt;=1.7,A70&gt;=7.05,D70&gt;=1.55,F70&gt;=1.5),6.34,IF(AND(G70&lt;0.05,A70&lt;5.3,G70&lt;0.207,D70&lt;0.45,G70&lt;0.905,F70&lt;1.5),1.4,IF(AND(G70&gt;=0.05,A70&lt;5.3,G70&lt;0.207,D70&lt;0.45,G70&lt;0.905,F70&lt;1.5),1.5,IF(AND(A70&lt;4.5,D70&lt;0.35,G70&gt;=0.207,D70&lt;0.45,G70&lt;0.905,F70&lt;1.5),1.3,IF(AND(G70&lt;0.308,A70&lt;6.2,F70&lt;2.5,A70&gt;=5.15,D70&lt;1.55,F70&gt;=1.5),4.5,IF(AND(D70&lt;1.35,A70&gt;=6.2,F70&lt;2.5,A70&gt;=5.15,D70&lt;1.55,F70&gt;=1.5),4.367,IF(AND(D70&lt;1.85,A70&lt;6.15,H70&gt;=5.767,A70&lt;7.05,D70&gt;=1.55,F70&gt;=1.5),4.933,IF(AND(G70&gt;=0.558,A70&gt;=4.5,D70&lt;0.35,G70&gt;=0.207,D70&lt;0.45,G70&lt;0.905,F70&lt;1.5),1.5,IF(AND(H70&gt;=13.383,G70&gt;=0.308,A70&lt;6.2,F70&lt;2.5,A70&gt;=5.15,D70&lt;1.55,F70&gt;=1.5),4.7,IF(AND(H70&gt;=12.206,D70&gt;=1.35,A70&gt;=6.2,F70&lt;2.5,A70&gt;=5.15,D70&lt;1.55,F70&gt;=1.5),4.575,IF(AND(A70&lt;5.7,D70&gt;=1.85,A70&lt;6.15,H70&gt;=5.767,A70&lt;7.05,D70&gt;=1.55,F70&gt;=1.5),4.9,IF(AND(A70&gt;=5.7,D70&gt;=1.85,A70&lt;6.15,H70&gt;=5.767,A70&lt;7.05,D70&gt;=1.55,F70&gt;=1.5),5.1,IF(AND(G70&lt;0.079,G70&lt;0.364,A70&gt;=6.15,H70&gt;=5.767,A70&lt;7.05,D70&gt;=1.55,F70&gt;=1.5),5.6,IF(AND(G70&gt;=0.079,G70&lt;0.364,A70&gt;=6.15,H70&gt;=5.767,A70&lt;7.05,D70&gt;=1.55,F70&gt;=1.5),5.25,IF(AND(G70&gt;=0.447,G70&lt;0.558,A70&gt;=4.5,D70&lt;0.35,G70&gt;=0.207,D70&lt;0.45,G70&lt;0.905,F70&lt;1.5),1.3,IF(AND(B70&gt;=2.95,H70&lt;13.383,G70&gt;=0.308,A70&lt;6.2,F70&lt;2.5,A70&gt;=5.15,D70&lt;1.55,F70&gt;=1.5),4.6,IF(AND(B70&lt;2.65,H70&lt;12.206,D70&gt;=1.35,A70&gt;=6.2,F70&lt;2.5,A70&gt;=5.15,D70&lt;1.55,F70&gt;=1.5),4.9,IF(AND(D70&lt;2.45,A70&lt;6.6,G70&gt;=0.364,A70&gt;=6.15,H70&gt;=5.767,A70&lt;7.05,D70&gt;=1.55,F70&gt;=1.5),5.6,IF(AND(D70&gt;=2.45,A70&lt;6.6,G70&gt;=0.364,A70&gt;=6.15,H70&gt;=5.767,A70&lt;7.05,D70&gt;=1.55,F70&gt;=1.5),6,IF(AND(H70&lt;12.921,A70&gt;=6.6,G70&gt;=0.364,A70&gt;=6.15,H70&gt;=5.767,A70&lt;7.05,D70&gt;=1.55,F70&gt;=1.5),5.725,IF(AND(H70&gt;=12.921,A70&gt;=6.6,G70&gt;=0.364,A70&gt;=6.15,H70&gt;=5.767,A70&lt;7.05,D70&gt;=1.55,F70&gt;=1.5),5.367,IF(AND(B70&lt;3.15,G70&lt;0.447,G70&lt;0.558,A70&gt;=4.5,D70&lt;0.35,G70&gt;=0.207,D70&lt;0.45,G70&lt;0.905,F70&lt;1.5),1.5,IF(AND(B70&gt;=3.15,G70&lt;0.447,G70&lt;0.558,A70&gt;=4.5,D70&lt;0.35,G70&gt;=0.207,D70&lt;0.45,G70&lt;0.905,F70&lt;1.5),1.36,IF(AND(B70&gt;=2.85,B70&lt;2.95,H70&lt;13.383,G70&gt;=0.308,A70&lt;6.2,F70&lt;2.5,A70&gt;=5.15,D70&lt;1.55,F70&gt;=1.5),3.6,IF(AND(H70&lt;9.446,B70&gt;=2.65,H70&lt;12.206,D70&gt;=1.35,A70&gt;=6.2,F70&lt;2.5,A70&gt;=5.15,D70&lt;1.55,F70&gt;=1.5),4.6,IF(AND(H70&gt;=9.446,B70&gt;=2.65,H70&lt;12.206,D70&gt;=1.35,A70&gt;=6.2,F70&lt;2.5,A70&gt;=5.15,D70&lt;1.55,F70&gt;=1.5),4.7,IF(AND(D70&lt;1.2,B70&lt;2.85,B70&lt;2.95,H70&lt;13.383,G70&gt;=0.308,A70&lt;6.2,F70&lt;2.5,A70&gt;=5.15,D70&lt;1.55,F70&gt;=1.5),3.75,IF(AND(G70&lt;0.356,D70&gt;=1.2,B70&lt;2.85,B70&lt;2.95,H70&lt;13.383,G70&gt;=0.308,A70&lt;6.2,F70&lt;2.5,A70&gt;=5.15,D70&lt;1.55,F70&gt;=1.5),4.2,IF(AND(G70&gt;=0.356,D70&gt;=1.2,B70&lt;2.85,B70&lt;2.95,H70&lt;13.383,G70&gt;=0.308,A70&lt;6.2,F70&lt;2.5,A70&gt;=5.15,D70&lt;1.55,F70&gt;=1.5),3.96,"shouldnthappen"))))))))))))))))))))))))))))))))))))))</f>
        <v>4.5</v>
      </c>
      <c r="BD70" s="1" t="n">
        <f aca="false">IF(AND(B70&lt;2.7,A70&lt;5.3,B70&lt;3.15),3.42,IF(AND(F70&lt;2.5,A70&gt;=5.85,B70&gt;=3.15),4.7,IF(AND(A70&lt;4.35,B70&gt;=2.7,A70&lt;5.3,B70&lt;3.15),1.1,IF(AND(A70&gt;=4.35,B70&gt;=2.7,A70&lt;5.3,B70&lt;3.15),1.42,IF(AND(A70&gt;=7.05,F70&gt;=2.5,A70&gt;=5.3,B70&lt;3.15),6.067,IF(AND(D70&gt;=0.45,A70&lt;5.05,A70&lt;5.85,B70&gt;=3.15),1.6,IF(AND(B70&lt;3.35,A70&gt;=5.05,A70&lt;5.85,B70&gt;=3.15),1.7,IF(AND(A70&gt;=6.85,F70&gt;=2.5,A70&gt;=5.85,B70&gt;=3.15),6.22,IF(AND(D70&lt;1.25,D70&lt;1.35,F70&lt;2.5,A70&gt;=5.3,B70&lt;3.15),4.033,IF(AND(D70&gt;=1.25,D70&lt;1.35,F70&lt;2.5,A70&gt;=5.3,B70&lt;3.15),4.233,IF(AND(A70&lt;6.05,D70&gt;=1.35,F70&lt;2.5,A70&gt;=5.3,B70&lt;3.15),5.1,IF(AND(H70&gt;=13.29,A70&lt;7.05,F70&gt;=2.5,A70&gt;=5.3,B70&lt;3.15),4.96,IF(AND(G70&gt;=0.858,D70&lt;0.45,A70&lt;5.05,A70&lt;5.85,B70&gt;=3.15),1.3,IF(AND(D70&gt;=0.35,B70&gt;=3.35,A70&gt;=5.05,A70&lt;5.85,B70&gt;=3.15),1.4,IF(AND(B70&lt;3.25,A70&lt;6.85,F70&gt;=2.5,A70&gt;=5.85,B70&gt;=3.15),5.233,IF(AND(A70&gt;=6.8,A70&gt;=6.05,D70&gt;=1.35,F70&lt;2.5,A70&gt;=5.3,B70&lt;3.15),4.9,IF(AND(G70&gt;=0.622,H70&lt;13.29,A70&lt;7.05,F70&gt;=2.5,A70&gt;=5.3,B70&lt;3.15),5.067,IF(AND(H70&lt;8.834,G70&lt;0.858,D70&lt;0.45,A70&lt;5.05,A70&lt;5.85,B70&gt;=3.15),1.4,IF(AND(G70&lt;0.774,B70&gt;=3.25,A70&lt;6.85,F70&gt;=2.5,A70&gt;=5.85,B70&gt;=3.15),5.8,IF(AND(G70&gt;=0.774,B70&gt;=3.25,A70&lt;6.85,F70&gt;=2.5,A70&gt;=5.85,B70&gt;=3.15),5.4,IF(AND(H70&gt;=12.206,A70&lt;6.8,A70&gt;=6.05,D70&gt;=1.35,F70&lt;2.5,A70&gt;=5.3,B70&lt;3.15),4.5,IF(AND(G70&gt;=0.439,G70&lt;0.622,H70&lt;13.29,A70&lt;7.05,F70&gt;=2.5,A70&gt;=5.3,B70&lt;3.15),5.667,IF(AND(G70&lt;0.227,H70&gt;=8.834,G70&lt;0.858,D70&lt;0.45,A70&lt;5.05,A70&lt;5.85,B70&gt;=3.15),1.4,IF(AND(G70&gt;=0.227,H70&gt;=8.834,G70&lt;0.858,D70&lt;0.45,A70&lt;5.05,A70&lt;5.85,B70&gt;=3.15),1.3,IF(AND(G70&gt;=0.934,B70&lt;3.75,D70&lt;0.35,B70&gt;=3.35,A70&gt;=5.05,A70&lt;5.85,B70&gt;=3.15),1.7,IF(AND(G70&lt;0.823,B70&gt;=3.75,D70&lt;0.35,B70&gt;=3.35,A70&gt;=5.05,A70&lt;5.85,B70&gt;=3.15),1.55,IF(AND(G70&gt;=0.823,B70&gt;=3.75,D70&lt;0.35,B70&gt;=3.35,A70&gt;=5.05,A70&lt;5.85,B70&gt;=3.15),1.5,IF(AND(A70&lt;6.2,H70&lt;12.206,A70&lt;6.8,A70&gt;=6.05,D70&gt;=1.35,F70&lt;2.5,A70&gt;=5.3,B70&lt;3.15),4.6,IF(AND(A70&gt;=6.2,H70&lt;12.206,A70&lt;6.8,A70&gt;=6.05,D70&gt;=1.35,F70&lt;2.5,A70&gt;=5.3,B70&lt;3.15),4.74,IF(AND(H70&gt;=10.667,G70&lt;0.439,G70&lt;0.622,H70&lt;13.29,A70&lt;7.05,F70&gt;=2.5,A70&gt;=5.3,B70&lt;3.15),5.6,IF(AND(H70&lt;13.67,G70&lt;0.934,B70&lt;3.75,D70&lt;0.35,B70&gt;=3.35,A70&gt;=5.05,A70&lt;5.85,B70&gt;=3.15),1.48,IF(AND(H70&gt;=13.67,G70&lt;0.934,B70&lt;3.75,D70&lt;0.35,B70&gt;=3.35,A70&gt;=5.05,A70&lt;5.85,B70&gt;=3.15),1.3,IF(AND(G70&lt;0.301,H70&lt;10.667,G70&lt;0.439,G70&lt;0.622,H70&lt;13.29,A70&lt;7.05,F70&gt;=2.5,A70&gt;=5.3,B70&lt;3.15),5.2,IF(AND(G70&gt;=0.301,H70&lt;10.667,G70&lt;0.439,G70&lt;0.622,H70&lt;13.29,A70&lt;7.05,F70&gt;=2.5,A70&gt;=5.3,B70&lt;3.15),5.067,"shouldnthappen"))))))))))))))))))))))))))))))))))</f>
        <v>4.033</v>
      </c>
      <c r="BE70" s="1" t="n">
        <f aca="false">IF(AND(B70&gt;=3.85,A70&gt;=5.05,F70&lt;1.5),1.4,IF(AND(A70&lt;5.25,A70&lt;5.75,F70&gt;=1.5),3.15,IF(AND(A70&lt;4.95,B70&lt;3.15,A70&lt;5.05,F70&lt;1.5),1.46,IF(AND(A70&gt;=4.95,B70&lt;3.15,A70&lt;5.05,F70&lt;1.5),1.6,IF(AND(H70&lt;8.834,B70&gt;=3.15,A70&lt;5.05,F70&lt;1.5),1.4,IF(AND(D70&lt;0.25,B70&lt;3.85,A70&gt;=5.05,F70&lt;1.5),1.48,IF(AND(D70&gt;=0.25,B70&lt;3.85,A70&gt;=5.05,F70&lt;1.5),1.7,IF(AND(F70&gt;=2.5,A70&gt;=5.25,A70&lt;5.75,F70&gt;=1.5),4.9,IF(AND(H70&lt;12.45,H70&gt;=8.834,B70&gt;=3.15,A70&lt;5.05,F70&lt;1.5),1.25,IF(AND(H70&gt;=12.45,H70&gt;=8.834,B70&gt;=3.15,A70&lt;5.05,F70&lt;1.5),1.32,IF(AND(G70&lt;0.283,F70&lt;2.5,A70&gt;=5.25,A70&lt;5.75,F70&gt;=1.5),4.3,IF(AND(H70&lt;6.712,H70&lt;11.275,D70&lt;1.55,A70&gt;=5.75,F70&gt;=1.5),5,IF(AND(H70&lt;13.101,H70&gt;=11.275,D70&lt;1.55,A70&gt;=5.75,F70&gt;=1.5),3.933,IF(AND(H70&gt;=13.101,H70&gt;=11.275,D70&lt;1.55,A70&gt;=5.75,F70&gt;=1.5),4.5,IF(AND(A70&gt;=7.3,D70&lt;2.45,D70&gt;=1.55,A70&gt;=5.75,F70&gt;=1.5),6.7,IF(AND(B70&lt;3.45,D70&gt;=2.45,D70&gt;=1.55,A70&gt;=5.75,F70&gt;=1.5),5.925,IF(AND(B70&gt;=3.45,D70&gt;=2.45,D70&gt;=1.55,A70&gt;=5.75,F70&gt;=1.5),6.1,IF(AND(B70&gt;=2.8,G70&gt;=0.283,F70&lt;2.5,A70&gt;=5.25,A70&lt;5.75,F70&gt;=1.5),4.2,IF(AND(D70&lt;1.35,H70&gt;=6.712,H70&lt;11.275,D70&lt;1.55,A70&gt;=5.75,F70&gt;=1.5),4.35,IF(AND(D70&lt;1.05,B70&lt;2.8,G70&gt;=0.283,F70&lt;2.5,A70&gt;=5.25,A70&lt;5.75,F70&gt;=1.5),3.567,IF(AND(D70&gt;=1.05,B70&lt;2.8,G70&gt;=0.283,F70&lt;2.5,A70&gt;=5.25,A70&lt;5.75,F70&gt;=1.5),3.925,IF(AND(B70&lt;2.65,D70&gt;=1.35,H70&gt;=6.712,H70&lt;11.275,D70&lt;1.55,A70&gt;=5.75,F70&gt;=1.5),4.9,IF(AND(B70&gt;=2.65,D70&gt;=1.35,H70&gt;=6.712,H70&lt;11.275,D70&lt;1.55,A70&gt;=5.75,F70&gt;=1.5),4.625,IF(AND(H70&gt;=14.683,G70&gt;=0.628,A70&lt;7.3,D70&lt;2.45,D70&gt;=1.55,A70&gt;=5.75,F70&gt;=1.5),5.4,IF(AND(D70&lt;1.95,H70&lt;8.884,G70&lt;0.628,A70&lt;7.3,D70&lt;2.45,D70&gt;=1.55,A70&gt;=5.75,F70&gt;=1.5),5.1,IF(AND(D70&gt;=1.95,H70&lt;8.884,G70&lt;0.628,A70&lt;7.3,D70&lt;2.45,D70&gt;=1.55,A70&gt;=5.75,F70&gt;=1.5),5.22,IF(AND(A70&lt;6.05,H70&gt;=8.884,G70&lt;0.628,A70&lt;7.3,D70&lt;2.45,D70&gt;=1.55,A70&gt;=5.75,F70&gt;=1.5),5.1,IF(AND(G70&lt;0.817,H70&lt;14.683,G70&gt;=0.628,A70&lt;7.3,D70&lt;2.45,D70&gt;=1.55,A70&gt;=5.75,F70&gt;=1.5),4.967,IF(AND(G70&gt;=0.817,H70&lt;14.683,G70&gt;=0.628,A70&lt;7.3,D70&lt;2.45,D70&gt;=1.55,A70&gt;=5.75,F70&gt;=1.5),5.1,IF(AND(H70&lt;9.637,A70&gt;=6.05,H70&gt;=8.884,G70&lt;0.628,A70&lt;7.3,D70&lt;2.45,D70&gt;=1.55,A70&gt;=5.75,F70&gt;=1.5),5.9,IF(AND(D70&lt;1.85,H70&gt;=9.637,A70&gt;=6.05,H70&gt;=8.884,G70&lt;0.628,A70&lt;7.3,D70&lt;2.45,D70&gt;=1.55,A70&gt;=5.75,F70&gt;=1.5),5.733,IF(AND(G70&gt;=0.388,D70&gt;=1.85,H70&gt;=9.637,A70&gt;=6.05,H70&gt;=8.884,G70&lt;0.628,A70&lt;7.3,D70&lt;2.45,D70&gt;=1.55,A70&gt;=5.75,F70&gt;=1.5),5.64,IF(AND(B70&lt;2.95,G70&lt;0.388,D70&gt;=1.85,H70&gt;=9.637,A70&gt;=6.05,H70&gt;=8.884,G70&lt;0.628,A70&lt;7.3,D70&lt;2.45,D70&gt;=1.55,A70&gt;=5.75,F70&gt;=1.5),5.5,IF(AND(B70&gt;=2.95,G70&lt;0.388,D70&gt;=1.85,H70&gt;=9.637,A70&gt;=6.05,H70&gt;=8.884,G70&lt;0.628,A70&lt;7.3,D70&lt;2.45,D70&gt;=1.55,A70&gt;=5.75,F70&gt;=1.5),5.333,"shouldnthappen"))))))))))))))))))))))))))))))))))</f>
        <v>4.5</v>
      </c>
      <c r="BF70" s="1" t="n">
        <f aca="false">IF(AND(D70&gt;=0.35,F70&lt;1.5),1.65,IF(AND(H70&gt;=16.227,D70&gt;=1.55,F70&gt;=1.5),6.533,IF(AND(A70&gt;=5.45,G70&lt;0.174,D70&lt;0.35,F70&lt;1.5),1.7,IF(AND(D70&lt;0.15,G70&gt;=0.174,D70&lt;0.35,F70&lt;1.5),1.38,IF(AND(D70&gt;=1.15,D70&lt;1.25,D70&lt;1.55,F70&gt;=1.5),3.967,IF(AND(H70&lt;8.376,A70&lt;5.45,G70&lt;0.174,D70&lt;0.35,F70&lt;1.5),1.4,IF(AND(H70&gt;=8.376,A70&lt;5.45,G70&lt;0.174,D70&lt;0.35,F70&lt;1.5),1.5,IF(AND(B70&lt;3.1,D70&gt;=0.15,G70&gt;=0.174,D70&lt;0.35,F70&lt;1.5),1.475,IF(AND(H70&lt;10.258,D70&lt;1.15,D70&lt;1.25,D70&lt;1.55,F70&gt;=1.5),3.24,IF(AND(H70&gt;=10.258,D70&lt;1.15,D70&lt;1.25,D70&lt;1.55,F70&gt;=1.5),3.875,IF(AND(F70&gt;=2.5,H70&lt;10.927,D70&gt;=1.25,D70&lt;1.55,F70&gt;=1.5),5.05,IF(AND(D70&lt;1.35,H70&gt;=10.927,D70&gt;=1.25,D70&lt;1.55,F70&gt;=1.5),4.25,IF(AND(A70&gt;=6.95,D70&lt;1.75,H70&lt;16.227,D70&gt;=1.55,F70&gt;=1.5),5.8,IF(AND(B70&lt;3.3,B70&gt;=3.1,D70&gt;=0.15,G70&gt;=0.174,D70&lt;0.35,F70&lt;1.5),1.3,IF(AND(H70&lt;12.278,D70&gt;=1.35,H70&gt;=10.927,D70&gt;=1.25,D70&lt;1.55,F70&gt;=1.5),4.9,IF(AND(G70&lt;0.226,A70&lt;6.95,D70&lt;1.75,H70&lt;16.227,D70&gt;=1.55,F70&gt;=1.5),5,IF(AND(G70&gt;=0.226,A70&lt;6.95,D70&lt;1.75,H70&lt;16.227,D70&gt;=1.55,F70&gt;=1.5),4.62,IF(AND(H70&lt;9.35,B70&lt;2.95,D70&gt;=1.75,H70&lt;16.227,D70&gt;=1.55,F70&gt;=1.5),6.3,IF(AND(H70&gt;=9.35,B70&lt;2.95,D70&gt;=1.75,H70&lt;16.227,D70&gt;=1.55,F70&gt;=1.5),5.58,IF(AND(A70&lt;5.05,B70&gt;=3.3,B70&gt;=3.1,D70&gt;=0.15,G70&gt;=0.174,D70&lt;0.35,F70&lt;1.5),1.35,IF(AND(A70&gt;=5.05,B70&gt;=3.3,B70&gt;=3.1,D70&gt;=0.15,G70&gt;=0.174,D70&lt;0.35,F70&lt;1.5),1.46,IF(AND(B70&lt;2.8,A70&lt;5.65,F70&lt;2.5,H70&lt;10.927,D70&gt;=1.25,D70&lt;1.55,F70&gt;=1.5),4.075,IF(AND(B70&gt;=2.8,A70&lt;5.65,F70&lt;2.5,H70&lt;10.927,D70&gt;=1.25,D70&lt;1.55,F70&gt;=1.5),3.933,IF(AND(A70&lt;6.25,A70&gt;=5.65,F70&lt;2.5,H70&lt;10.927,D70&gt;=1.25,D70&lt;1.55,F70&gt;=1.5),4.533,IF(AND(A70&gt;=6.25,A70&gt;=5.65,F70&lt;2.5,H70&lt;10.927,D70&gt;=1.25,D70&lt;1.55,F70&gt;=1.5),4.3,IF(AND(A70&lt;6.5,H70&gt;=12.278,D70&gt;=1.35,H70&gt;=10.927,D70&gt;=1.25,D70&lt;1.55,F70&gt;=1.5),4.55,IF(AND(A70&gt;=6.5,H70&gt;=12.278,D70&gt;=1.35,H70&gt;=10.927,D70&gt;=1.25,D70&lt;1.55,F70&gt;=1.5),4.775,IF(AND(H70&lt;9.884,D70&lt;2.1,B70&gt;=2.95,D70&gt;=1.75,H70&lt;16.227,D70&gt;=1.55,F70&gt;=1.5),5.5,IF(AND(H70&gt;=9.884,D70&lt;2.1,B70&gt;=2.95,D70&gt;=1.75,H70&lt;16.227,D70&gt;=1.55,F70&gt;=1.5),5.1,IF(AND(H70&lt;10.393,D70&gt;=2.1,B70&gt;=2.95,D70&gt;=1.75,H70&lt;16.227,D70&gt;=1.55,F70&gt;=1.5),5.74,IF(AND(D70&lt;2.25,H70&gt;=10.393,D70&gt;=2.1,B70&gt;=2.95,D70&gt;=1.75,H70&lt;16.227,D70&gt;=1.55,F70&gt;=1.5),5.8,IF(AND(D70&gt;=2.25,H70&gt;=10.393,D70&gt;=2.1,B70&gt;=2.95,D70&gt;=1.75,H70&lt;16.227,D70&gt;=1.55,F70&gt;=1.5),5.4,"shouldnthappen"))))))))))))))))))))))))))))))))</f>
        <v>3.875</v>
      </c>
      <c r="BG70" s="1" t="n">
        <f aca="false">IF(AND(G70&lt;0.096,A70&lt;5.45),2.95,IF(AND(F70&gt;=1.5,G70&gt;=0.096,A70&lt;5.45),3,IF(AND(D70&lt;0.6,A70&lt;5.9,A70&gt;=5.45),1.4,IF(AND(F70&gt;=2.5,D70&gt;=0.6,A70&lt;5.9,A70&gt;=5.45),5.1,IF(AND(A70&lt;7.45,A70&gt;=7.05,A70&gt;=5.9,A70&gt;=5.45),6.167,IF(AND(B70&gt;=3.55,G70&lt;0.587,F70&lt;1.5,G70&gt;=0.096,A70&lt;5.45),1,IF(AND(A70&lt;5.05,G70&gt;=0.587,F70&lt;1.5,G70&gt;=0.096,A70&lt;5.45),1.35,IF(AND(B70&lt;2.75,D70&lt;1.7,A70&lt;7.05,A70&gt;=5.9,A70&gt;=5.45),4.9,IF(AND(A70&lt;6.2,D70&gt;=1.7,A70&lt;7.05,A70&gt;=5.9,A70&gt;=5.45),4.833,IF(AND(H70&lt;17.32,A70&gt;=7.45,A70&gt;=7.05,A70&gt;=5.9,A70&gt;=5.45),6.68,IF(AND(H70&gt;=17.32,A70&gt;=7.45,A70&gt;=7.05,A70&gt;=5.9,A70&gt;=5.45),6.4,IF(AND(G70&lt;0.161,B70&lt;3.55,G70&lt;0.587,F70&lt;1.5,G70&gt;=0.096,A70&lt;5.45),1.5,IF(AND(H70&lt;11.016,A70&gt;=5.05,G70&gt;=0.587,F70&lt;1.5,G70&gt;=0.096,A70&lt;5.45),1.633,IF(AND(H70&lt;11.001,G70&lt;0.372,F70&lt;2.5,D70&gt;=0.6,A70&lt;5.9,A70&gt;=5.45),4.133,IF(AND(H70&gt;=11.001,G70&lt;0.372,F70&lt;2.5,D70&gt;=0.6,A70&lt;5.9,A70&gt;=5.45),4.3,IF(AND(H70&lt;6.808,G70&gt;=0.372,F70&lt;2.5,D70&gt;=0.6,A70&lt;5.9,A70&gt;=5.45),4,IF(AND(A70&gt;=6.75,B70&gt;=2.75,D70&lt;1.7,A70&lt;7.05,A70&gt;=5.9,A70&gt;=5.45),4.84,IF(AND(H70&lt;12.467,G70&gt;=0.161,B70&lt;3.55,G70&lt;0.587,F70&lt;1.5,G70&gt;=0.096,A70&lt;5.45),1.3,IF(AND(D70&lt;0.25,H70&gt;=11.016,A70&gt;=5.05,G70&gt;=0.587,F70&lt;1.5,G70&gt;=0.096,A70&lt;5.45),1.52,IF(AND(D70&gt;=0.25,H70&gt;=11.016,A70&gt;=5.05,G70&gt;=0.587,F70&lt;1.5,G70&gt;=0.096,A70&lt;5.45),1.5,IF(AND(H70&lt;11.218,H70&gt;=6.808,G70&gt;=0.372,F70&lt;2.5,D70&gt;=0.6,A70&lt;5.9,A70&gt;=5.45),3.7,IF(AND(H70&gt;=11.218,H70&gt;=6.808,G70&gt;=0.372,F70&lt;2.5,D70&gt;=0.6,A70&lt;5.9,A70&gt;=5.45),3.9,IF(AND(B70&lt;2.95,A70&lt;6.75,B70&gt;=2.75,D70&lt;1.7,A70&lt;7.05,A70&gt;=5.9,A70&gt;=5.45),4.2,IF(AND(B70&gt;=2.95,A70&lt;6.75,B70&gt;=2.75,D70&lt;1.7,A70&lt;7.05,A70&gt;=5.9,A70&gt;=5.45),4.6,IF(AND(D70&gt;=2.45,A70&lt;6.85,A70&gt;=6.2,D70&gt;=1.7,A70&lt;7.05,A70&gt;=5.9,A70&gt;=5.45),5.9,IF(AND(G70&lt;0.312,A70&gt;=6.85,A70&gt;=6.2,D70&gt;=1.7,A70&lt;7.05,A70&gt;=5.9,A70&gt;=5.45),5.1,IF(AND(G70&gt;=0.312,A70&gt;=6.85,A70&gt;=6.2,D70&gt;=1.7,A70&lt;7.05,A70&gt;=5.9,A70&gt;=5.45),5.4,IF(AND(G70&lt;0.251,H70&gt;=12.467,G70&gt;=0.161,B70&lt;3.55,G70&lt;0.587,F70&lt;1.5,G70&gt;=0.096,A70&lt;5.45),1.35,IF(AND(G70&gt;=0.251,H70&gt;=12.467,G70&gt;=0.161,B70&lt;3.55,G70&lt;0.587,F70&lt;1.5,G70&gt;=0.096,A70&lt;5.45),1.467,IF(AND(G70&gt;=0.628,D70&lt;2.45,A70&lt;6.85,A70&gt;=6.2,D70&gt;=1.7,A70&lt;7.05,A70&gt;=5.9,A70&gt;=5.45),5.1,IF(AND(A70&gt;=6.75,G70&lt;0.628,D70&lt;2.45,A70&lt;6.85,A70&gt;=6.2,D70&gt;=1.7,A70&lt;7.05,A70&gt;=5.9,A70&gt;=5.45),5.9,IF(AND(H70&lt;11.824,A70&lt;6.75,G70&lt;0.628,D70&lt;2.45,A70&lt;6.85,A70&gt;=6.2,D70&gt;=1.7,A70&lt;7.05,A70&gt;=5.9,A70&gt;=5.45),5.44,IF(AND(H70&lt;14.378,H70&gt;=11.824,A70&lt;6.75,G70&lt;0.628,D70&lt;2.45,A70&lt;6.85,A70&gt;=6.2,D70&gt;=1.7,A70&lt;7.05,A70&gt;=5.9,A70&gt;=5.45),5.6,IF(AND(H70&gt;=14.378,H70&gt;=11.824,A70&lt;6.75,G70&lt;0.628,D70&lt;2.45,A70&lt;6.85,A70&gt;=6.2,D70&gt;=1.7,A70&lt;7.05,A70&gt;=5.9,A70&gt;=5.45),5.8,"shouldnthappen"))))))))))))))))))))))))))))))))))</f>
        <v>4.3</v>
      </c>
      <c r="BH70" s="1" t="n">
        <f aca="false">IF(AND(G70&gt;=0.905,F70&lt;1.5),1.8,IF(AND(H70&lt;5.523,G70&lt;0.905,F70&lt;1.5),1,IF(AND(D70&gt;=0.4,H70&gt;=5.523,G70&lt;0.905,F70&lt;1.5),1.7,IF(AND(G70&gt;=0.878,D70&lt;1.35,F70&lt;2.5,F70&gt;=1.5),4.4,IF(AND(A70&lt;5.4,D70&gt;=1.35,F70&lt;2.5,F70&gt;=1.5),3.9,IF(AND(G70&lt;0.177,B70&lt;3.15,F70&gt;=2.5,F70&gt;=1.5),6.15,IF(AND(H70&lt;10.393,B70&gt;=3.15,F70&gt;=2.5,F70&gt;=1.5),5.94,IF(AND(H70&gt;=10.393,B70&gt;=3.15,F70&gt;=2.5,F70&gt;=1.5),5.467,IF(AND(D70&gt;=1.25,G70&lt;0.878,D70&lt;1.35,F70&lt;2.5,F70&gt;=1.5),4.18,IF(AND(G70&gt;=0.709,A70&gt;=5.4,D70&gt;=1.35,F70&lt;2.5,F70&gt;=1.5),4.9,IF(AND(B70&lt;2.6,G70&gt;=0.177,B70&lt;3.15,F70&gt;=2.5,F70&gt;=1.5),4.8,IF(AND(A70&lt;4.35,A70&lt;5.05,D70&lt;0.4,H70&gt;=5.523,G70&lt;0.905,F70&lt;1.5),1.1,IF(AND(A70&gt;=5.6,A70&gt;=5.05,D70&lt;0.4,H70&gt;=5.523,G70&lt;0.905,F70&lt;1.5),1.7,IF(AND(D70&lt;1.05,D70&lt;1.25,G70&lt;0.878,D70&lt;1.35,F70&lt;2.5,F70&gt;=1.5),3.6,IF(AND(D70&gt;=1.55,G70&lt;0.709,A70&gt;=5.4,D70&gt;=1.35,F70&lt;2.5,F70&gt;=1.5),4.975,IF(AND(D70&lt;1.7,B70&gt;=2.6,G70&gt;=0.177,B70&lt;3.15,F70&gt;=2.5,F70&gt;=1.5),5.8,IF(AND(B70&lt;3.15,A70&gt;=4.35,A70&lt;5.05,D70&lt;0.4,H70&gt;=5.523,G70&lt;0.905,F70&lt;1.5),1.46,IF(AND(A70&gt;=5.45,A70&lt;5.6,A70&gt;=5.05,D70&lt;0.4,H70&gt;=5.523,G70&lt;0.905,F70&lt;1.5),1.35,IF(AND(H70&lt;10.974,D70&gt;=1.05,D70&lt;1.25,G70&lt;0.878,D70&lt;1.35,F70&lt;2.5,F70&gt;=1.5),3.8,IF(AND(H70&gt;=13.654,D70&lt;1.55,G70&lt;0.709,A70&gt;=5.4,D70&gt;=1.35,F70&lt;2.5,F70&gt;=1.5),4.725,IF(AND(A70&lt;4.5,B70&gt;=3.15,A70&gt;=4.35,A70&lt;5.05,D70&lt;0.4,H70&gt;=5.523,G70&lt;0.905,F70&lt;1.5),1.3,IF(AND(G70&lt;0.676,A70&lt;5.45,A70&lt;5.6,A70&gt;=5.05,D70&lt;0.4,H70&gt;=5.523,G70&lt;0.905,F70&lt;1.5),1.5,IF(AND(G70&gt;=0.676,A70&lt;5.45,A70&lt;5.6,A70&gt;=5.05,D70&lt;0.4,H70&gt;=5.523,G70&lt;0.905,F70&lt;1.5),1.55,IF(AND(A70&lt;5.7,H70&gt;=10.974,D70&gt;=1.05,D70&lt;1.25,G70&lt;0.878,D70&lt;1.35,F70&lt;2.5,F70&gt;=1.5),3.9,IF(AND(A70&gt;=5.7,H70&gt;=10.974,D70&gt;=1.05,D70&lt;1.25,G70&lt;0.878,D70&lt;1.35,F70&lt;2.5,F70&gt;=1.5),3.933,IF(AND(G70&gt;=0.644,H70&lt;13.654,D70&lt;1.55,G70&lt;0.709,A70&gt;=5.4,D70&gt;=1.35,F70&lt;2.5,F70&gt;=1.5),4.4,IF(AND(B70&lt;2.9,A70&lt;6.2,D70&gt;=1.7,B70&gt;=2.6,G70&gt;=0.177,B70&lt;3.15,F70&gt;=2.5,F70&gt;=1.5),5.02,IF(AND(B70&gt;=2.9,A70&lt;6.2,D70&gt;=1.7,B70&gt;=2.6,G70&gt;=0.177,B70&lt;3.15,F70&gt;=2.5,F70&gt;=1.5),4.8,IF(AND(D70&lt;2.2,A70&gt;=6.2,D70&gt;=1.7,B70&gt;=2.6,G70&gt;=0.177,B70&lt;3.15,F70&gt;=2.5,F70&gt;=1.5),5.325,IF(AND(D70&gt;=2.2,A70&gt;=6.2,D70&gt;=1.7,B70&gt;=2.6,G70&gt;=0.177,B70&lt;3.15,F70&gt;=2.5,F70&gt;=1.5),5.1,IF(AND(D70&lt;0.25,A70&gt;=4.5,B70&gt;=3.15,A70&gt;=4.35,A70&lt;5.05,D70&lt;0.4,H70&gt;=5.523,G70&lt;0.905,F70&lt;1.5),1.357,IF(AND(D70&gt;=0.25,A70&gt;=4.5,B70&gt;=3.15,A70&gt;=4.35,A70&lt;5.05,D70&lt;0.4,H70&gt;=5.523,G70&lt;0.905,F70&lt;1.5),1.333,IF(AND(H70&lt;10.723,G70&lt;0.644,H70&lt;13.654,D70&lt;1.55,G70&lt;0.709,A70&gt;=5.4,D70&gt;=1.35,F70&lt;2.5,F70&gt;=1.5),4.6,IF(AND(H70&gt;=10.723,G70&lt;0.644,H70&lt;13.654,D70&lt;1.55,G70&lt;0.709,A70&gt;=5.4,D70&gt;=1.35,F70&lt;2.5,F70&gt;=1.5),4.5,"shouldnthappen"))))))))))))))))))))))))))))))))))</f>
        <v>3.6</v>
      </c>
      <c r="BI70" s="1" t="n">
        <f aca="false">IF(AND(D70&gt;=0.8,A70&lt;5.45),3.9,IF(AND(D70&gt;=0.45,D70&lt;0.8,A70&lt;5.45),1.66,IF(AND(H70&lt;16.447,B70&gt;=3.45,A70&gt;=5.45),1.525,IF(AND(H70&gt;=16.447,B70&gt;=3.45,A70&gt;=5.45),6.4,IF(AND(H70&lt;5.245,D70&lt;0.45,D70&lt;0.8,A70&lt;5.45),1,IF(AND(A70&gt;=7.2,G70&lt;0.154,B70&lt;3.45,A70&gt;=5.45),6.7,IF(AND(D70&lt;1.65,A70&lt;7.2,G70&lt;0.154,B70&lt;3.45,A70&gt;=5.45),4.7,IF(AND(D70&gt;=1.65,A70&lt;7.2,G70&lt;0.154,B70&lt;3.45,A70&gt;=5.45),5.52,IF(AND(D70&gt;=0.25,A70&lt;5.05,H70&gt;=5.245,D70&lt;0.45,D70&lt;0.8,A70&lt;5.45),1.35,IF(AND(H70&lt;6.089,A70&gt;=5.05,H70&gt;=5.245,D70&lt;0.45,D70&lt;0.8,A70&lt;5.45),1.7,IF(AND(D70&lt;1.2,B70&lt;2.6,A70&lt;5.75,G70&gt;=0.154,B70&lt;3.45,A70&gt;=5.45),3.85,IF(AND(D70&gt;=1.2,B70&lt;2.6,A70&lt;5.75,G70&gt;=0.154,B70&lt;3.45,A70&gt;=5.45),4,IF(AND(D70&gt;=1.65,B70&gt;=2.6,A70&lt;5.75,G70&gt;=0.154,B70&lt;3.45,A70&gt;=5.45),4.9,IF(AND(G70&lt;0.353,F70&lt;2.5,A70&gt;=5.75,G70&gt;=0.154,B70&lt;3.45,A70&gt;=5.45),4.25,IF(AND(A70&gt;=7.25,F70&gt;=2.5,A70&gt;=5.75,G70&gt;=0.154,B70&lt;3.45,A70&gt;=5.45),6.45,IF(AND(H70&lt;11.218,D70&lt;0.25,A70&lt;5.05,H70&gt;=5.245,D70&lt;0.45,D70&lt;0.8,A70&lt;5.45),1.42,IF(AND(G70&lt;0.517,H70&gt;=6.089,A70&gt;=5.05,H70&gt;=5.245,D70&lt;0.45,D70&lt;0.8,A70&lt;5.45),1.44,IF(AND(G70&gt;=0.517,H70&gt;=6.089,A70&gt;=5.05,H70&gt;=5.245,D70&lt;0.45,D70&lt;0.8,A70&lt;5.45),1.54,IF(AND(H70&gt;=10.194,D70&lt;1.65,B70&gt;=2.6,A70&lt;5.75,G70&gt;=0.154,B70&lt;3.45,A70&gt;=5.45),4.35,IF(AND(B70&gt;=3.15,G70&gt;=0.353,F70&lt;2.5,A70&gt;=5.75,G70&gt;=0.154,B70&lt;3.45,A70&gt;=5.45),4.7,IF(AND(H70&lt;7.716,A70&lt;7.25,F70&gt;=2.5,A70&gt;=5.75,G70&gt;=0.154,B70&lt;3.45,A70&gt;=5.45),5.04,IF(AND(G70&lt;0.175,H70&gt;=11.218,D70&lt;0.25,A70&lt;5.05,H70&gt;=5.245,D70&lt;0.45,D70&lt;0.8,A70&lt;5.45),1.5,IF(AND(H70&lt;7.713,H70&lt;10.194,D70&lt;1.65,B70&gt;=2.6,A70&lt;5.75,G70&gt;=0.154,B70&lt;3.45,A70&gt;=5.45),4.1,IF(AND(H70&gt;=7.713,H70&lt;10.194,D70&lt;1.65,B70&gt;=2.6,A70&lt;5.75,G70&gt;=0.154,B70&lt;3.45,A70&gt;=5.45),4.2,IF(AND(B70&gt;=3.05,B70&lt;3.15,G70&gt;=0.353,F70&lt;2.5,A70&gt;=5.75,G70&gt;=0.154,B70&lt;3.45,A70&gt;=5.45),4.4,IF(AND(D70&gt;=2.45,H70&gt;=7.716,A70&lt;7.25,F70&gt;=2.5,A70&gt;=5.75,G70&gt;=0.154,B70&lt;3.45,A70&gt;=5.45),5.85,IF(AND(D70&lt;0.15,G70&gt;=0.175,H70&gt;=11.218,D70&lt;0.25,A70&lt;5.05,H70&gt;=5.245,D70&lt;0.45,D70&lt;0.8,A70&lt;5.45),1.1,IF(AND(H70&gt;=16.317,B70&lt;3.05,B70&lt;3.15,G70&gt;=0.353,F70&lt;2.5,A70&gt;=5.75,G70&gt;=0.154,B70&lt;3.45,A70&gt;=5.45),4.8,IF(AND(G70&gt;=0.857,D70&lt;2.45,H70&gt;=7.716,A70&lt;7.25,F70&gt;=2.5,A70&gt;=5.75,G70&gt;=0.154,B70&lt;3.45,A70&gt;=5.45),5.05,IF(AND(G70&lt;0.245,D70&gt;=0.15,G70&gt;=0.175,H70&gt;=11.218,D70&lt;0.25,A70&lt;5.05,H70&gt;=5.245,D70&lt;0.45,D70&lt;0.8,A70&lt;5.45),1.3,IF(AND(G70&gt;=0.245,D70&gt;=0.15,G70&gt;=0.175,H70&gt;=11.218,D70&lt;0.25,A70&lt;5.05,H70&gt;=5.245,D70&lt;0.45,D70&lt;0.8,A70&lt;5.45),1.22,IF(AND(B70&lt;2.85,H70&lt;16.317,B70&lt;3.05,B70&lt;3.15,G70&gt;=0.353,F70&lt;2.5,A70&gt;=5.75,G70&gt;=0.154,B70&lt;3.45,A70&gt;=5.45),4.6,IF(AND(B70&gt;=2.85,H70&lt;16.317,B70&lt;3.05,B70&lt;3.15,G70&gt;=0.353,F70&lt;2.5,A70&gt;=5.75,G70&gt;=0.154,B70&lt;3.45,A70&gt;=5.45),4.633,IF(AND(D70&lt;1.85,G70&lt;0.857,D70&lt;2.45,H70&gt;=7.716,A70&lt;7.25,F70&gt;=2.5,A70&gt;=5.75,G70&gt;=0.154,B70&lt;3.45,A70&gt;=5.45),5.8,IF(AND(H70&lt;11.297,D70&gt;=1.85,G70&lt;0.857,D70&lt;2.45,H70&gt;=7.716,A70&lt;7.25,F70&gt;=2.5,A70&gt;=5.75,G70&gt;=0.154,B70&lt;3.45,A70&gt;=5.45),5.3,IF(AND(G70&lt;0.388,H70&gt;=11.297,D70&gt;=1.85,G70&lt;0.857,D70&lt;2.45,H70&gt;=7.716,A70&lt;7.25,F70&gt;=2.5,A70&gt;=5.75,G70&gt;=0.154,B70&lt;3.45,A70&gt;=5.45),5.4,IF(AND(G70&gt;=0.388,H70&gt;=11.297,D70&gt;=1.85,G70&lt;0.857,D70&lt;2.45,H70&gt;=7.716,A70&lt;7.25,F70&gt;=2.5,A70&gt;=5.75,G70&gt;=0.154,B70&lt;3.45,A70&gt;=5.45),5.6,"shouldnthappen")))))))))))))))))))))))))))))))))))))</f>
        <v>4.25</v>
      </c>
      <c r="BJ70" s="1" t="n">
        <f aca="false">IF(AND(F70&gt;=2,B70&gt;=3.35),6.1,IF(AND(H70&gt;=12.719,F70&lt;1.5,B70&lt;3.35),1.567,IF(AND(H70&lt;5.245,F70&lt;2,B70&gt;=3.35),1,IF(AND(D70&lt;0.15,H70&lt;12.719,F70&lt;1.5,B70&lt;3.35),1.5,IF(AND(D70&gt;=0.35,H70&gt;=5.245,F70&lt;2,B70&gt;=3.35),1.6,IF(AND(A70&lt;4.9,D70&gt;=0.15,H70&lt;12.719,F70&lt;1.5,B70&lt;3.35),1.36,IF(AND(B70&lt;2.65,G70&lt;0.572,D70&lt;1.45,F70&gt;=1.5,B70&lt;3.35),3.5,IF(AND(A70&lt;6.1,F70&lt;2.5,D70&gt;=1.45,F70&gt;=1.5,B70&lt;3.35),5.1,IF(AND(G70&gt;=0.607,D70&lt;0.35,H70&gt;=5.245,F70&lt;2,B70&gt;=3.35),1.65,IF(AND(G70&lt;0.546,A70&gt;=4.9,D70&gt;=0.15,H70&lt;12.719,F70&lt;1.5,B70&lt;3.35),1.2,IF(AND(G70&gt;=0.546,A70&gt;=4.9,D70&gt;=0.15,H70&lt;12.719,F70&lt;1.5,B70&lt;3.35),1.4,IF(AND(A70&gt;=6.3,B70&gt;=2.65,G70&lt;0.572,D70&lt;1.45,F70&gt;=1.5,B70&lt;3.35),4.8,IF(AND(D70&lt;1.15,B70&lt;2.85,G70&gt;=0.572,D70&lt;1.45,F70&gt;=1.5,B70&lt;3.35),3.9,IF(AND(B70&gt;=3.15,B70&gt;=2.85,G70&gt;=0.572,D70&lt;1.45,F70&gt;=1.5,B70&lt;3.35),4.7,IF(AND(B70&lt;2.95,A70&gt;=6.1,F70&lt;2.5,D70&gt;=1.45,F70&gt;=1.5,B70&lt;3.35),4.533,IF(AND(B70&gt;=2.95,A70&gt;=6.1,F70&lt;2.5,D70&gt;=1.45,F70&gt;=1.5,B70&lt;3.35),4.75,IF(AND(A70&gt;=6.7,G70&lt;0.107,F70&gt;=2.5,D70&gt;=1.45,F70&gt;=1.5,B70&lt;3.35),5.7,IF(AND(G70&gt;=0.385,G70&lt;0.607,D70&lt;0.35,H70&gt;=5.245,F70&lt;2,B70&gt;=3.35),1.325,IF(AND(D70&lt;1.25,A70&lt;6.3,B70&gt;=2.65,G70&lt;0.572,D70&lt;1.45,F70&gt;=1.5,B70&lt;3.35),4,IF(AND(D70&gt;=1.25,A70&lt;6.3,B70&gt;=2.65,G70&lt;0.572,D70&lt;1.45,F70&gt;=1.5,B70&lt;3.35),4.18,IF(AND(G70&lt;0.907,D70&gt;=1.15,B70&lt;2.85,G70&gt;=0.572,D70&lt;1.45,F70&gt;=1.5,B70&lt;3.35),4,IF(AND(G70&gt;=0.907,D70&gt;=1.15,B70&lt;2.85,G70&gt;=0.572,D70&lt;1.45,F70&gt;=1.5,B70&lt;3.35),4.4,IF(AND(H70&lt;8.326,B70&lt;3.15,B70&gt;=2.85,G70&gt;=0.572,D70&lt;1.45,F70&gt;=1.5,B70&lt;3.35),3.6,IF(AND(H70&gt;=8.326,B70&lt;3.15,B70&gt;=2.85,G70&gt;=0.572,D70&lt;1.45,F70&gt;=1.5,B70&lt;3.35),4.48,IF(AND(B70&lt;2.95,A70&lt;6.7,G70&lt;0.107,F70&gt;=2.5,D70&gt;=1.45,F70&gt;=1.5,B70&lt;3.35),5.6,IF(AND(B70&gt;=2.95,A70&lt;6.7,G70&lt;0.107,F70&gt;=2.5,D70&gt;=1.45,F70&gt;=1.5,B70&lt;3.35),5.5,IF(AND(G70&lt;0.205,G70&lt;0.432,G70&gt;=0.107,F70&gt;=2.5,D70&gt;=1.45,F70&gt;=1.5,B70&lt;3.35),5.3,IF(AND(B70&gt;=3.05,G70&gt;=0.432,G70&gt;=0.107,F70&gt;=2.5,D70&gt;=1.45,F70&gt;=1.5,B70&lt;3.35),5.86,IF(AND(H70&gt;=14.057,G70&lt;0.385,G70&lt;0.607,D70&lt;0.35,H70&gt;=5.245,F70&lt;2,B70&gt;=3.35),1.7,IF(AND(D70&lt;1.7,G70&gt;=0.205,G70&lt;0.432,G70&gt;=0.107,F70&gt;=2.5,D70&gt;=1.45,F70&gt;=1.5,B70&lt;3.35),5,IF(AND(G70&lt;0.779,B70&lt;3.05,G70&gt;=0.432,G70&gt;=0.107,F70&gt;=2.5,D70&gt;=1.45,F70&gt;=1.5,B70&lt;3.35),4.9,IF(AND(G70&gt;=0.779,B70&lt;3.05,G70&gt;=0.432,G70&gt;=0.107,F70&gt;=2.5,D70&gt;=1.45,F70&gt;=1.5,B70&lt;3.35),5.533,IF(AND(D70&gt;=0.25,H70&lt;14.057,G70&lt;0.385,G70&lt;0.607,D70&lt;0.35,H70&gt;=5.245,F70&lt;2,B70&gt;=3.35),1.4,IF(AND(B70&lt;2.85,D70&gt;=1.7,G70&gt;=0.205,G70&lt;0.432,G70&gt;=0.107,F70&gt;=2.5,D70&gt;=1.45,F70&gt;=1.5,B70&lt;3.35),5.1,IF(AND(B70&gt;=2.85,D70&gt;=1.7,G70&gt;=0.205,G70&lt;0.432,G70&gt;=0.107,F70&gt;=2.5,D70&gt;=1.45,F70&gt;=1.5,B70&lt;3.35),5.15,IF(AND(A70&lt;5.1,D70&lt;0.25,H70&lt;14.057,G70&lt;0.385,G70&lt;0.607,D70&lt;0.35,H70&gt;=5.245,F70&lt;2,B70&gt;=3.35),1.4,IF(AND(A70&gt;=5.1,D70&lt;0.25,H70&lt;14.057,G70&lt;0.385,G70&lt;0.607,D70&lt;0.35,H70&gt;=5.245,F70&lt;2,B70&gt;=3.35),1.5,"shouldnthappen")))))))))))))))))))))))))))))))))))))</f>
        <v>4</v>
      </c>
    </row>
    <row r="71" customFormat="false" ht="13.8" hidden="false" customHeight="false" outlineLevel="0" collapsed="false">
      <c r="A71" s="1" t="n">
        <v>6.2</v>
      </c>
      <c r="B71" s="1" t="n">
        <v>2.2</v>
      </c>
      <c r="C71" s="1" t="n">
        <v>4.5</v>
      </c>
      <c r="D71" s="1" t="n">
        <v>1.5</v>
      </c>
      <c r="E71" s="1" t="s">
        <v>92</v>
      </c>
      <c r="F71" s="1" t="n">
        <v>2</v>
      </c>
      <c r="G71" s="1" t="n">
        <v>0.4444323501084</v>
      </c>
      <c r="H71" s="16" t="n">
        <v>14.2726545862854</v>
      </c>
      <c r="I71" s="11" t="n">
        <f aca="false">C71</f>
        <v>4.5</v>
      </c>
      <c r="J71" s="1" t="n">
        <f aca="false">AVERAGE(M71:BJ71)</f>
        <v>4.61808</v>
      </c>
      <c r="K71" s="15" t="n">
        <f aca="false">1-SQRT(VAR(M71:BJ71, I71)) / AVERAGE(M71:BJ71)</f>
        <v>0.954294838654048</v>
      </c>
      <c r="L71" s="1" t="n">
        <f aca="false">(J71-I71)/I71</f>
        <v>0.02624</v>
      </c>
      <c r="M71" s="1" t="n">
        <f aca="false">IF(AND(H71&gt;=16.241,B71&gt;=3.35),6.4,IF(AND(D71&gt;=0.75,A71&lt;5.15,B71&lt;3.35),4.1,IF(AND(D71&gt;=1.5,H71&lt;16.241,B71&gt;=3.35),5.767,IF(AND(B71&gt;=3.25,D71&lt;0.75,A71&lt;5.15,B71&lt;3.35),1.58,IF(AND(A71&lt;4.95,D71&lt;1.5,H71&lt;16.241,B71&gt;=3.35),1.4,IF(AND(A71&lt;4.5,B71&lt;3.25,D71&lt;0.75,A71&lt;5.15,B71&lt;3.35),1.26,IF(AND(A71&gt;=4.5,B71&lt;3.25,D71&lt;0.75,A71&lt;5.15,B71&lt;3.35),1.48,IF(AND(G71&lt;0.356,H71&lt;12.557,D71&lt;1.45,A71&gt;=5.15,B71&lt;3.35),4.267,IF(AND(D71&lt;1.25,H71&gt;=12.557,D71&lt;1.45,A71&gt;=5.15,B71&lt;3.35),4.05,IF(AND(D71&gt;=1.35,G71&gt;=0.356,H71&lt;12.557,D71&lt;1.45,A71&gt;=5.15,B71&lt;3.35),4.25,IF(AND(H71&lt;15.086,D71&gt;=1.25,H71&gt;=12.557,D71&lt;1.45,A71&gt;=5.15,B71&lt;3.35),4.4,IF(AND(F71&lt;2.5,G71&gt;=0.44,D71&lt;2.05,D71&gt;=1.45,A71&gt;=5.15,B71&lt;3.35),4.7,IF(AND(H71&lt;10.391,B71&lt;3.15,D71&gt;=2.05,D71&gt;=1.45,A71&gt;=5.15,B71&lt;3.35),5.1,IF(AND(G71&lt;0.505,B71&gt;=3.15,D71&gt;=2.05,D71&gt;=1.45,A71&gt;=5.15,B71&lt;3.35),5.7,IF(AND(G71&gt;=0.505,B71&gt;=3.15,D71&gt;=2.05,D71&gt;=1.45,A71&gt;=5.15,B71&lt;3.35),5.95,IF(AND(D71&gt;=0.5,G71&lt;0.905,A71&gt;=4.95,D71&lt;1.5,H71&lt;16.241,B71&gt;=3.35),1.6,IF(AND(B71&lt;3.6,G71&gt;=0.905,A71&gt;=4.95,D71&lt;1.5,H71&lt;16.241,B71&gt;=3.35),1.7,IF(AND(B71&gt;=3.6,G71&gt;=0.905,A71&gt;=4.95,D71&lt;1.5,H71&lt;16.241,B71&gt;=3.35),1.767,IF(AND(A71&gt;=5.7,D71&lt;1.35,G71&gt;=0.356,H71&lt;12.557,D71&lt;1.45,A71&gt;=5.15,B71&lt;3.35),3.9,IF(AND(A71&lt;6.35,H71&gt;=15.086,D71&gt;=1.25,H71&gt;=12.557,D71&lt;1.45,A71&gt;=5.15,B71&lt;3.35),4.7,IF(AND(A71&gt;=6.35,H71&gt;=15.086,D71&gt;=1.25,H71&gt;=12.557,D71&lt;1.45,A71&gt;=5.15,B71&lt;3.35),4.6,IF(AND(H71&lt;9.252,D71&lt;1.55,G71&lt;0.44,D71&lt;2.05,D71&gt;=1.45,A71&gt;=5.15,B71&lt;3.35),5.08,IF(AND(H71&gt;=9.252,D71&lt;1.55,G71&lt;0.44,D71&lt;2.05,D71&gt;=1.45,A71&gt;=5.15,B71&lt;3.35),4.7,IF(AND(H71&lt;8.477,D71&gt;=1.55,G71&lt;0.44,D71&lt;2.05,D71&gt;=1.45,A71&gt;=5.15,B71&lt;3.35),5.1,IF(AND(H71&gt;=8.477,D71&gt;=1.55,G71&lt;0.44,D71&lt;2.05,D71&gt;=1.45,A71&gt;=5.15,B71&lt;3.35),5.4,IF(AND(H71&lt;8.435,F71&gt;=2.5,G71&gt;=0.44,D71&lt;2.05,D71&gt;=1.45,A71&gt;=5.15,B71&lt;3.35),5.1,IF(AND(H71&gt;=8.435,F71&gt;=2.5,G71&gt;=0.44,D71&lt;2.05,D71&gt;=1.45,A71&gt;=5.15,B71&lt;3.35),4.86,IF(AND(G71&lt;0.543,H71&gt;=10.391,B71&lt;3.15,D71&gt;=2.05,D71&gt;=1.45,A71&gt;=5.15,B71&lt;3.35),5.56,IF(AND(G71&gt;=0.543,H71&gt;=10.391,B71&lt;3.15,D71&gt;=2.05,D71&gt;=1.45,A71&gt;=5.15,B71&lt;3.35),5.8,IF(AND(A71&lt;5.05,D71&lt;0.5,G71&lt;0.905,A71&gt;=4.95,D71&lt;1.5,H71&lt;16.241,B71&gt;=3.35),1.3,IF(AND(H71&lt;6.583,A71&lt;5.7,D71&lt;1.35,G71&gt;=0.356,H71&lt;12.557,D71&lt;1.45,A71&gt;=5.15,B71&lt;3.35),4,IF(AND(G71&lt;0.585,A71&gt;=5.05,D71&lt;0.5,G71&lt;0.905,A71&gt;=4.95,D71&lt;1.5,H71&lt;16.241,B71&gt;=3.35),1.475,IF(AND(G71&lt;0.62,H71&gt;=6.583,A71&lt;5.7,D71&lt;1.35,G71&gt;=0.356,H71&lt;12.557,D71&lt;1.45,A71&gt;=5.15,B71&lt;3.35),3.75,IF(AND(G71&gt;=0.62,H71&gt;=6.583,A71&lt;5.7,D71&lt;1.35,G71&gt;=0.356,H71&lt;12.557,D71&lt;1.45,A71&gt;=5.15,B71&lt;3.35),3.6,IF(AND(B71&lt;3.75,G71&gt;=0.585,A71&gt;=5.05,D71&lt;0.5,G71&lt;0.905,A71&gt;=4.95,D71&lt;1.5,H71&lt;16.241,B71&gt;=3.35),1.5,IF(AND(B71&gt;=3.75,G71&gt;=0.585,A71&gt;=5.05,D71&lt;0.5,G71&lt;0.905,A71&gt;=4.95,D71&lt;1.5,H71&lt;16.241,B71&gt;=3.35),1.6,"shouldnthappen"))))))))))))))))))))))))))))))))))))</f>
        <v>4.7</v>
      </c>
      <c r="N71" s="1" t="n">
        <f aca="false">IF(AND(H71&lt;5.245,B71&lt;3.65,F71&lt;1.5),1,IF(AND(H71&gt;=14.096,B71&gt;=3.65,F71&lt;1.5),1.65,IF(AND(A71&gt;=5.45,H71&gt;=5.245,B71&lt;3.65,F71&lt;1.5),1.3,IF(AND(H71&gt;=13.586,H71&lt;14.096,B71&gt;=3.65,F71&lt;1.5),1.3,IF(AND(H71&lt;10.258,D71&lt;1.25,F71&lt;2.5,F71&gt;=1.5),3.38,IF(AND(H71&lt;6.982,D71&gt;=1.25,F71&lt;2.5,F71&gt;=1.5),3.96,IF(AND(H71&gt;=13.646,D71&lt;2.05,F71&gt;=2.5,F71&gt;=1.5),6.1,IF(AND(B71&lt;3.05,A71&lt;5.45,H71&gt;=5.245,B71&lt;3.65,F71&lt;1.5),1.375,IF(AND(H71&lt;6.543,H71&lt;13.586,H71&lt;14.096,B71&gt;=3.65,F71&lt;1.5),1.4,IF(AND(H71&gt;=6.543,H71&lt;13.586,H71&lt;14.096,B71&gt;=3.65,F71&lt;1.5),1.5,IF(AND(H71&lt;11.522,H71&gt;=10.258,D71&lt;1.25,F71&lt;2.5,F71&gt;=1.5),3.733,IF(AND(H71&gt;=11.522,H71&gt;=10.258,D71&lt;1.25,F71&lt;2.5,F71&gt;=1.5),3.92,IF(AND(H71&lt;5.767,H71&lt;13.646,D71&lt;2.05,F71&gt;=2.5,F71&gt;=1.5),4.5,IF(AND(A71&lt;6.8,B71&lt;3.15,D71&gt;=2.05,F71&gt;=2.5,F71&gt;=1.5),5.6,IF(AND(A71&gt;=6.8,B71&lt;3.15,D71&gt;=2.05,F71&gt;=2.5,F71&gt;=1.5),5.1,IF(AND(B71&lt;3.25,B71&gt;=3.15,D71&gt;=2.05,F71&gt;=2.5,F71&gt;=1.5),5.8,IF(AND(B71&gt;=3.25,B71&gt;=3.15,D71&gt;=2.05,F71&gt;=2.5,F71&gt;=1.5),5.65,IF(AND(B71&lt;3.15,B71&gt;=3.05,A71&lt;5.45,H71&gt;=5.245,B71&lt;3.65,F71&lt;1.5),1.5,IF(AND(G71&gt;=0.735,H71&lt;13.665,H71&gt;=6.982,D71&gt;=1.25,F71&lt;2.5,F71&gt;=1.5),4.2,IF(AND(H71&lt;14.03,H71&gt;=13.665,H71&gt;=6.982,D71&gt;=1.25,F71&lt;2.5,F71&gt;=1.5),4.8,IF(AND(A71&gt;=6.6,H71&gt;=5.767,H71&lt;13.646,D71&lt;2.05,F71&gt;=2.5,F71&gt;=1.5),6.05,IF(AND(G71&gt;=0.934,B71&gt;=3.15,B71&gt;=3.05,A71&lt;5.45,H71&gt;=5.245,B71&lt;3.65,F71&lt;1.5),1.7,IF(AND(D71&gt;=1.55,G71&lt;0.735,H71&lt;13.665,H71&gt;=6.982,D71&gt;=1.25,F71&lt;2.5,F71&gt;=1.5),5.1,IF(AND(D71&lt;1.45,H71&gt;=14.03,H71&gt;=13.665,H71&gt;=6.982,D71&gt;=1.25,F71&lt;2.5,F71&gt;=1.5),4.7,IF(AND(D71&gt;=1.45,H71&gt;=14.03,H71&gt;=13.665,H71&gt;=6.982,D71&gt;=1.25,F71&lt;2.5,F71&gt;=1.5),4.5,IF(AND(A71&gt;=6.2,A71&lt;6.6,H71&gt;=5.767,H71&lt;13.646,D71&lt;2.05,F71&gt;=2.5,F71&gt;=1.5),5.325,IF(AND(B71&lt;3.25,G71&lt;0.934,B71&gt;=3.15,B71&gt;=3.05,A71&lt;5.45,H71&gt;=5.245,B71&lt;3.65,F71&lt;1.5),1.3,IF(AND(D71&lt;1.35,D71&lt;1.55,G71&lt;0.735,H71&lt;13.665,H71&gt;=6.982,D71&gt;=1.25,F71&lt;2.5,F71&gt;=1.5),4.25,IF(AND(H71&lt;8.435,A71&lt;6.2,A71&lt;6.6,H71&gt;=5.767,H71&lt;13.646,D71&lt;2.05,F71&gt;=2.5,F71&gt;=1.5),5.1,IF(AND(H71&gt;=8.435,A71&lt;6.2,A71&lt;6.6,H71&gt;=5.767,H71&lt;13.646,D71&lt;2.05,F71&gt;=2.5,F71&gt;=1.5),4.9,IF(AND(A71&gt;=5.15,B71&gt;=3.25,G71&lt;0.934,B71&gt;=3.15,B71&gt;=3.05,A71&lt;5.45,H71&gt;=5.245,B71&lt;3.65,F71&lt;1.5),1.5,IF(AND(B71&lt;2.9,D71&gt;=1.35,D71&lt;1.55,G71&lt;0.735,H71&lt;13.665,H71&gt;=6.982,D71&gt;=1.25,F71&lt;2.5,F71&gt;=1.5),4.6,IF(AND(B71&gt;=2.9,D71&gt;=1.35,D71&lt;1.55,G71&lt;0.735,H71&lt;13.665,H71&gt;=6.982,D71&gt;=1.25,F71&lt;2.5,F71&gt;=1.5),4.52,IF(AND(G71&gt;=0.862,A71&lt;5.15,B71&gt;=3.25,G71&lt;0.934,B71&gt;=3.15,B71&gt;=3.05,A71&lt;5.45,H71&gt;=5.245,B71&lt;3.65,F71&lt;1.5),1.5,IF(AND(H71&lt;9.35,G71&lt;0.862,A71&lt;5.15,B71&gt;=3.25,G71&lt;0.934,B71&gt;=3.15,B71&gt;=3.05,A71&lt;5.45,H71&gt;=5.245,B71&lt;3.65,F71&lt;1.5),1.38,IF(AND(H71&gt;=9.35,G71&lt;0.862,A71&lt;5.15,B71&gt;=3.25,G71&lt;0.934,B71&gt;=3.15,B71&gt;=3.05,A71&lt;5.45,H71&gt;=5.245,B71&lt;3.65,F71&lt;1.5),1.4,"shouldnthappen"))))))))))))))))))))))))))))))))))))</f>
        <v>4.5</v>
      </c>
      <c r="O71" s="1" t="n">
        <f aca="false">IF(AND(B71&lt;2.75,A71&lt;5.55),3.96,IF(AND(H71&lt;9.205,A71&lt;5.9,A71&gt;=5.55),3.85,IF(AND(A71&lt;4.35,D71&lt;0.35,B71&gt;=2.75,A71&lt;5.55),1.1,IF(AND(B71&lt;3.65,D71&gt;=0.35,B71&gt;=2.75,A71&lt;5.55),1.65,IF(AND(B71&gt;=3.65,D71&gt;=0.35,B71&gt;=2.75,A71&lt;5.55),1.9,IF(AND(G71&gt;=0.732,H71&gt;=9.205,A71&lt;5.9,A71&gt;=5.55),4.9,IF(AND(G71&lt;0.273,G71&lt;0.732,H71&gt;=9.205,A71&lt;5.9,A71&gt;=5.55),4.5,IF(AND(A71&lt;6.3,G71&lt;0.422,F71&lt;2.5,A71&gt;=5.9,A71&gt;=5.55),5.1,IF(AND(A71&gt;=6.3,G71&lt;0.422,F71&lt;2.5,A71&gt;=5.9,A71&gt;=5.55),4.76,IF(AND(B71&lt;2.4,G71&gt;=0.422,F71&lt;2.5,A71&gt;=5.9,A71&gt;=5.55),4.45,IF(AND(A71&gt;=7,G71&gt;=0.628,F71&gt;=2.5,A71&gt;=5.9,A71&gt;=5.55),6.45,IF(AND(D71&lt;0.15,H71&lt;13.924,A71&gt;=4.35,D71&lt;0.35,B71&gt;=2.75,A71&lt;5.55),1.5,IF(AND(B71&lt;3.15,H71&gt;=13.924,A71&gt;=4.35,D71&lt;0.35,B71&gt;=2.75,A71&lt;5.55),1.56,IF(AND(B71&gt;=3.15,H71&gt;=13.924,A71&gt;=4.35,D71&lt;0.35,B71&gt;=2.75,A71&lt;5.55),1.3,IF(AND(H71&lt;14.316,G71&gt;=0.273,G71&lt;0.732,H71&gt;=9.205,A71&lt;5.9,A71&gt;=5.55),3.95,IF(AND(H71&gt;=14.316,G71&gt;=0.273,G71&lt;0.732,H71&gt;=9.205,A71&lt;5.9,A71&gt;=5.55),4.1,IF(AND(A71&lt;6.2,B71&gt;=2.4,G71&gt;=0.422,F71&lt;2.5,A71&gt;=5.9,A71&gt;=5.55),4.3,IF(AND(A71&gt;=7.05,G71&lt;0.364,G71&lt;0.628,F71&gt;=2.5,A71&gt;=5.9,A71&gt;=5.55),6.1,IF(AND(A71&gt;=7.55,G71&gt;=0.364,G71&lt;0.628,F71&gt;=2.5,A71&gt;=5.9,A71&gt;=5.55),6.4,IF(AND(A71&lt;6.15,A71&lt;7,G71&gt;=0.628,F71&gt;=2.5,A71&gt;=5.9,A71&gt;=5.55),4.9,IF(AND(D71&lt;1.45,A71&gt;=6.2,B71&gt;=2.4,G71&gt;=0.422,F71&lt;2.5,A71&gt;=5.9,A71&gt;=5.55),4.64,IF(AND(D71&gt;=1.45,A71&gt;=6.2,B71&gt;=2.4,G71&gt;=0.422,F71&lt;2.5,A71&gt;=5.9,A71&gt;=5.55),4.9,IF(AND(D71&lt;1.65,A71&lt;7.05,G71&lt;0.364,G71&lt;0.628,F71&gt;=2.5,A71&gt;=5.9,A71&gt;=5.55),5.1,IF(AND(D71&gt;=2.35,A71&lt;7.55,G71&gt;=0.364,G71&lt;0.628,F71&gt;=2.5,A71&gt;=5.9,A71&gt;=5.55),5.633,IF(AND(D71&lt;2.15,A71&gt;=6.15,A71&lt;7,G71&gt;=0.628,F71&gt;=2.5,A71&gt;=5.9,A71&gt;=5.55),5.1,IF(AND(D71&gt;=2.15,A71&gt;=6.15,A71&lt;7,G71&gt;=0.628,F71&gt;=2.5,A71&gt;=5.9,A71&gt;=5.55),5.267,IF(AND(A71&lt;4.9,A71&lt;5.05,D71&gt;=0.15,H71&lt;13.924,A71&gt;=4.35,D71&lt;0.35,B71&gt;=2.75,A71&lt;5.55),1.375,IF(AND(A71&gt;=4.9,A71&lt;5.05,D71&gt;=0.15,H71&lt;13.924,A71&gt;=4.35,D71&lt;0.35,B71&gt;=2.75,A71&lt;5.55),1.3,IF(AND(A71&lt;5.45,A71&gt;=5.05,D71&gt;=0.15,H71&lt;13.924,A71&gt;=4.35,D71&lt;0.35,B71&gt;=2.75,A71&lt;5.55),1.475,IF(AND(A71&gt;=5.45,A71&gt;=5.05,D71&gt;=0.15,H71&lt;13.924,A71&gt;=4.35,D71&lt;0.35,B71&gt;=2.75,A71&lt;5.55),1.4,IF(AND(B71&gt;=3.25,D71&lt;2.35,A71&lt;7.55,G71&gt;=0.364,G71&lt;0.628,F71&gt;=2.5,A71&gt;=5.9,A71&gt;=5.55),5.7,IF(AND(G71&lt;0.006,G71&lt;0.107,D71&gt;=1.65,A71&lt;7.05,G71&lt;0.364,G71&lt;0.628,F71&gt;=2.5,A71&gt;=5.9,A71&gt;=5.55),5.5,IF(AND(G71&gt;=0.006,G71&lt;0.107,D71&gt;=1.65,A71&lt;7.05,G71&lt;0.364,G71&lt;0.628,F71&gt;=2.5,A71&gt;=5.9,A71&gt;=5.55),5.667,IF(AND(D71&lt;2.2,G71&gt;=0.107,D71&gt;=1.65,A71&lt;7.05,G71&lt;0.364,G71&lt;0.628,F71&gt;=2.5,A71&gt;=5.9,A71&gt;=5.55),5.35,IF(AND(D71&gt;=2.2,G71&gt;=0.107,D71&gt;=1.65,A71&lt;7.05,G71&lt;0.364,G71&lt;0.628,F71&gt;=2.5,A71&gt;=5.9,A71&gt;=5.55),5.2,IF(AND(D71&lt;2.25,B71&lt;3.25,D71&lt;2.35,A71&lt;7.55,G71&gt;=0.364,G71&lt;0.628,F71&gt;=2.5,A71&gt;=5.9,A71&gt;=5.55),5.8,IF(AND(D71&gt;=2.25,B71&lt;3.25,D71&lt;2.35,A71&lt;7.55,G71&gt;=0.364,G71&lt;0.628,F71&gt;=2.5,A71&gt;=5.9,A71&gt;=5.55),5.9,"shouldnthappen")))))))))))))))))))))))))))))))))))))</f>
        <v>4.45</v>
      </c>
      <c r="P71" s="1" t="n">
        <f aca="false">IF(AND(D71&gt;=0.75,A71&lt;5.55),3.9,IF(AND(H71&lt;7.482,A71&gt;=5.55),3.45,IF(AND(B71&gt;=3.15,B71&lt;3.25,D71&lt;0.75,A71&lt;5.55),1.262,IF(AND(G71&gt;=0.446,B71&lt;3.15,B71&lt;3.25,D71&lt;0.75,A71&lt;5.55),1.1,IF(AND(G71&lt;0.408,A71&lt;5.05,B71&gt;=3.25,D71&lt;0.75,A71&lt;5.55),1.4,IF(AND(G71&gt;=0.408,A71&lt;5.05,B71&gt;=3.25,D71&lt;0.75,A71&lt;5.55),1.233,IF(AND(G71&gt;=0.676,A71&gt;=5.05,B71&gt;=3.25,D71&lt;0.75,A71&lt;5.55),1.72,IF(AND(H71&lt;9.386,A71&lt;5.85,F71&lt;2.5,H71&gt;=7.482,A71&gt;=5.55),3.5,IF(AND(H71&gt;=9.386,A71&lt;5.85,F71&lt;2.5,H71&gt;=7.482,A71&gt;=5.55),4.275,IF(AND(H71&gt;=16.284,G71&lt;0.865,F71&gt;=2.5,H71&gt;=7.482,A71&gt;=5.55),6.6,IF(AND(G71&lt;0.912,G71&gt;=0.865,F71&gt;=2.5,H71&gt;=7.482,A71&gt;=5.55),4.8,IF(AND(G71&gt;=0.912,G71&gt;=0.865,F71&gt;=2.5,H71&gt;=7.482,A71&gt;=5.55),5.175,IF(AND(A71&gt;=4.95,G71&lt;0.446,B71&lt;3.15,B71&lt;3.25,D71&lt;0.75,A71&lt;5.55),1.6,IF(AND(H71&gt;=12.974,G71&lt;0.676,A71&gt;=5.05,B71&gt;=3.25,D71&lt;0.75,A71&lt;5.55),1.3,IF(AND(D71&lt;1.45,H71&lt;13.531,A71&gt;=5.85,F71&lt;2.5,H71&gt;=7.482,A71&gt;=5.55),4.2,IF(AND(D71&gt;=1.45,H71&lt;13.531,A71&gt;=5.85,F71&lt;2.5,H71&gt;=7.482,A71&gt;=5.55),4.967,IF(AND(G71&lt;0.187,H71&gt;=13.531,A71&gt;=5.85,F71&lt;2.5,H71&gt;=7.482,A71&gt;=5.55),5,IF(AND(H71&gt;=12.675,A71&lt;4.95,G71&lt;0.446,B71&lt;3.15,B71&lt;3.25,D71&lt;0.75,A71&lt;5.55),1.5,IF(AND(H71&lt;10.826,H71&lt;12.974,G71&lt;0.676,A71&gt;=5.05,B71&gt;=3.25,D71&lt;0.75,A71&lt;5.55),1.46,IF(AND(H71&gt;=10.826,H71&lt;12.974,G71&lt;0.676,A71&gt;=5.05,B71&gt;=3.25,D71&lt;0.75,A71&lt;5.55),1.4,IF(AND(A71&lt;6.15,G71&gt;=0.187,H71&gt;=13.531,A71&gt;=5.85,F71&lt;2.5,H71&gt;=7.482,A71&gt;=5.55),4.7,IF(AND(A71&lt;6.85,B71&lt;2.95,H71&lt;16.284,G71&lt;0.865,F71&gt;=2.5,H71&gt;=7.482,A71&gt;=5.55),5.32,IF(AND(A71&gt;=6.85,B71&lt;2.95,H71&lt;16.284,G71&lt;0.865,F71&gt;=2.5,H71&gt;=7.482,A71&gt;=5.55),6.567,IF(AND(A71&lt;4.85,H71&lt;12.675,A71&lt;4.95,G71&lt;0.446,B71&lt;3.15,B71&lt;3.25,D71&lt;0.75,A71&lt;5.55),1.4,IF(AND(A71&gt;=4.85,H71&lt;12.675,A71&lt;4.95,G71&lt;0.446,B71&lt;3.15,B71&lt;3.25,D71&lt;0.75,A71&lt;5.55),1.5,IF(AND(B71&lt;3.1,A71&gt;=6.15,G71&gt;=0.187,H71&gt;=13.531,A71&gt;=5.85,F71&lt;2.5,H71&gt;=7.482,A71&gt;=5.55),4.467,IF(AND(B71&gt;=3.1,A71&gt;=6.15,G71&gt;=0.187,H71&gt;=13.531,A71&gt;=5.85,F71&lt;2.5,H71&gt;=7.482,A71&gt;=5.55),4.7,IF(AND(G71&gt;=0.379,B71&lt;3.15,B71&gt;=2.95,H71&lt;16.284,G71&lt;0.865,F71&gt;=2.5,H71&gt;=7.482,A71&gt;=5.55),5.733,IF(AND(A71&lt;6.6,B71&gt;=3.15,B71&gt;=2.95,H71&lt;16.284,G71&lt;0.865,F71&gt;=2.5,H71&gt;=7.482,A71&gt;=5.55),5.38,IF(AND(A71&lt;6.7,G71&lt;0.379,B71&lt;3.15,B71&gt;=2.95,H71&lt;16.284,G71&lt;0.865,F71&gt;=2.5,H71&gt;=7.482,A71&gt;=5.55),5.3,IF(AND(A71&gt;=6.7,G71&lt;0.379,B71&lt;3.15,B71&gt;=2.95,H71&lt;16.284,G71&lt;0.865,F71&gt;=2.5,H71&gt;=7.482,A71&gt;=5.55),5.16,IF(AND(A71&lt;7.05,A71&gt;=6.6,B71&gt;=3.15,B71&gt;=2.95,H71&lt;16.284,G71&lt;0.865,F71&gt;=2.5,H71&gt;=7.482,A71&gt;=5.55),5.78,IF(AND(A71&gt;=7.05,A71&gt;=6.6,B71&gt;=3.15,B71&gt;=2.95,H71&lt;16.284,G71&lt;0.865,F71&gt;=2.5,H71&gt;=7.482,A71&gt;=5.55),6.1,"shouldnthappen")))))))))))))))))))))))))))))))))</f>
        <v>4.467</v>
      </c>
      <c r="Q71" s="1" t="n">
        <f aca="false">IF(AND(G71&gt;=0.422,B71&lt;3.25,F71&lt;1.5),1.25,IF(AND(G71&gt;=0.082,G71&lt;0.125,F71&gt;=1.5),6.7,IF(AND(G71&lt;0.251,G71&lt;0.422,B71&lt;3.25,F71&lt;1.5),1.38,IF(AND(G71&gt;=0.251,G71&lt;0.422,B71&lt;3.25,F71&lt;1.5),1.55,IF(AND(G71&gt;=0.385,G71&lt;0.633,B71&gt;=3.25,F71&lt;1.5),1.367,IF(AND(B71&lt;3.35,G71&gt;=0.633,B71&gt;=3.25,F71&lt;1.5),1.7,IF(AND(A71&lt;5.85,G71&lt;0.082,G71&lt;0.125,F71&gt;=1.5),4.5,IF(AND(F71&gt;=2.5,D71&lt;1.6,G71&gt;=0.125,F71&gt;=1.5),5.05,IF(AND(H71&gt;=16.774,D71&gt;=1.6,G71&gt;=0.125,F71&gt;=1.5),6.4,IF(AND(D71&gt;=0.5,G71&lt;0.385,G71&lt;0.633,B71&gt;=3.25,F71&lt;1.5),1.6,IF(AND(B71&lt;3.6,B71&gt;=3.35,G71&gt;=0.633,B71&gt;=3.25,F71&lt;1.5),1.55,IF(AND(B71&gt;=3.6,B71&gt;=3.35,G71&gt;=0.633,B71&gt;=3.25,F71&lt;1.5),1.6,IF(AND(D71&lt;1.65,A71&gt;=5.85,G71&lt;0.082,G71&lt;0.125,F71&gt;=1.5),4.7,IF(AND(A71&lt;5.3,F71&lt;2.5,D71&lt;1.6,G71&gt;=0.125,F71&gt;=1.5),3.15,IF(AND(B71&gt;=3.2,H71&lt;16.774,D71&gt;=1.6,G71&gt;=0.125,F71&gt;=1.5),5.675,IF(AND(H71&lt;11.767,D71&lt;0.5,G71&lt;0.385,G71&lt;0.633,B71&gt;=3.25,F71&lt;1.5),1.5,IF(AND(H71&gt;=11.767,D71&lt;0.5,G71&lt;0.385,G71&lt;0.633,B71&gt;=3.25,F71&lt;1.5),1.367,IF(AND(H71&lt;8.367,D71&gt;=1.65,A71&gt;=5.85,G71&lt;0.082,G71&lt;0.125,F71&gt;=1.5),5.7,IF(AND(H71&gt;=8.367,D71&gt;=1.65,A71&gt;=5.85,G71&lt;0.082,G71&lt;0.125,F71&gt;=1.5),5.575,IF(AND(A71&gt;=7.1,B71&lt;3.2,H71&lt;16.774,D71&gt;=1.6,G71&gt;=0.125,F71&gt;=1.5),6.3,IF(AND(H71&gt;=15.395,B71&lt;2.85,A71&gt;=5.3,F71&lt;2.5,D71&lt;1.6,G71&gt;=0.125,F71&gt;=1.5),4.8,IF(AND(H71&lt;8.486,B71&gt;=2.85,A71&gt;=5.3,F71&lt;2.5,D71&lt;1.6,G71&gt;=0.125,F71&gt;=1.5),3.85,IF(AND(D71&gt;=2.1,A71&lt;7.1,B71&lt;3.2,H71&lt;16.774,D71&gt;=1.6,G71&gt;=0.125,F71&gt;=1.5),5.5,IF(AND(B71&gt;=2.75,H71&lt;15.395,B71&lt;2.85,A71&gt;=5.3,F71&lt;2.5,D71&lt;1.6,G71&gt;=0.125,F71&gt;=1.5),4.489,IF(AND(H71&gt;=15.168,H71&gt;=8.486,B71&gt;=2.85,A71&gt;=5.3,F71&lt;2.5,D71&lt;1.6,G71&gt;=0.125,F71&gt;=1.5),4.7,IF(AND(G71&gt;=0.519,D71&lt;2.1,A71&lt;7.1,B71&lt;3.2,H71&lt;16.774,D71&gt;=1.6,G71&gt;=0.125,F71&gt;=1.5),4.925,IF(AND(G71&gt;=0.897,B71&lt;2.75,H71&lt;15.395,B71&lt;2.85,A71&gt;=5.3,F71&lt;2.5,D71&lt;1.6,G71&gt;=0.125,F71&gt;=1.5),4.567,IF(AND(A71&lt;5.65,H71&lt;15.168,H71&gt;=8.486,B71&gt;=2.85,A71&gt;=5.3,F71&lt;2.5,D71&lt;1.6,G71&gt;=0.125,F71&gt;=1.5),4.5,IF(AND(G71&lt;0.23,G71&lt;0.519,D71&lt;2.1,A71&lt;7.1,B71&lt;3.2,H71&lt;16.774,D71&gt;=1.6,G71&gt;=0.125,F71&gt;=1.5),5,IF(AND(A71&lt;5.9,G71&lt;0.897,B71&lt;2.75,H71&lt;15.395,B71&lt;2.85,A71&gt;=5.3,F71&lt;2.5,D71&lt;1.6,G71&gt;=0.125,F71&gt;=1.5),4.1,IF(AND(A71&gt;=5.9,G71&lt;0.897,B71&lt;2.75,H71&lt;15.395,B71&lt;2.85,A71&gt;=5.3,F71&lt;2.5,D71&lt;1.6,G71&gt;=0.125,F71&gt;=1.5),4.5,IF(AND(A71&lt;6.05,A71&gt;=5.65,H71&lt;15.168,H71&gt;=8.486,B71&gt;=2.85,A71&gt;=5.3,F71&lt;2.5,D71&lt;1.6,G71&gt;=0.125,F71&gt;=1.5),4.2,IF(AND(A71&gt;=6.05,A71&gt;=5.65,H71&lt;15.168,H71&gt;=8.486,B71&gt;=2.85,A71&gt;=5.3,F71&lt;2.5,D71&lt;1.6,G71&gt;=0.125,F71&gt;=1.5),4.35,IF(AND(D71&lt;1.95,G71&gt;=0.23,G71&lt;0.519,D71&lt;2.1,A71&lt;7.1,B71&lt;3.2,H71&lt;16.774,D71&gt;=1.6,G71&gt;=0.125,F71&gt;=1.5),5.3,IF(AND(D71&gt;=1.95,G71&gt;=0.23,G71&lt;0.519,D71&lt;2.1,A71&lt;7.1,B71&lt;3.2,H71&lt;16.774,D71&gt;=1.6,G71&gt;=0.125,F71&gt;=1.5),5.2,"shouldnthappen")))))))))))))))))))))))))))))))))))</f>
        <v>4.5</v>
      </c>
      <c r="R71" s="1" t="n">
        <f aca="false">IF(AND(G71&gt;=0.901,F71&lt;1.5),1.9,IF(AND(H71&lt;5.523,D71&lt;0.35,G71&lt;0.901,F71&lt;1.5),1,IF(AND(B71&lt;3.6,D71&gt;=0.35,G71&lt;0.901,F71&lt;1.5),1.575,IF(AND(B71&gt;=3.6,D71&gt;=0.35,G71&lt;0.901,F71&lt;1.5),1.5,IF(AND(G71&gt;=0.837,D71&lt;1.15,D71&lt;1.45,F71&gt;=1.5),3,IF(AND(G71&gt;=0.66,D71&gt;=1.15,D71&lt;1.45,F71&gt;=1.5),4,IF(AND(F71&gt;=2.5,D71&lt;1.55,D71&gt;=1.45,F71&gt;=1.5),5.025,IF(AND(F71&lt;2.5,D71&gt;=1.55,D71&gt;=1.45,F71&gt;=1.5),4.933,IF(AND(B71&lt;2.45,G71&lt;0.837,D71&lt;1.15,D71&lt;1.45,F71&gt;=1.5),3.3,IF(AND(B71&gt;=2.45,G71&lt;0.837,D71&lt;1.15,D71&lt;1.45,F71&gt;=1.5),3.86,IF(AND(B71&gt;=3.05,F71&lt;2.5,D71&lt;1.55,D71&gt;=1.45,F71&gt;=1.5),4.8,IF(AND(D71&gt;=2.45,F71&gt;=2.5,D71&gt;=1.55,D71&gt;=1.45,F71&gt;=1.5),5.875,IF(AND(H71&lt;13.187,G71&lt;0.217,H71&gt;=5.523,D71&lt;0.35,G71&lt;0.901,F71&lt;1.5),1.4,IF(AND(H71&gt;=13.187,G71&lt;0.217,H71&gt;=5.523,D71&lt;0.35,G71&lt;0.901,F71&lt;1.5),1.5,IF(AND(G71&lt;0.33,G71&gt;=0.217,H71&gt;=5.523,D71&lt;0.35,G71&lt;0.901,F71&lt;1.5),1.28,IF(AND(A71&lt;6.05,D71&lt;1.35,G71&lt;0.66,D71&gt;=1.15,D71&lt;1.45,F71&gt;=1.5),4.175,IF(AND(A71&gt;=6.05,D71&lt;1.35,G71&lt;0.66,D71&gt;=1.15,D71&lt;1.45,F71&gt;=1.5),4.3,IF(AND(A71&lt;5.65,D71&gt;=1.35,G71&lt;0.66,D71&gt;=1.15,D71&lt;1.45,F71&gt;=1.5),3.9,IF(AND(A71&gt;=5.65,D71&gt;=1.35,G71&lt;0.66,D71&gt;=1.15,D71&lt;1.45,F71&gt;=1.5),4.52,IF(AND(A71&lt;6.25,B71&lt;3.05,F71&lt;2.5,D71&lt;1.55,D71&gt;=1.45,F71&gt;=1.5),4.5,IF(AND(A71&gt;=6.25,B71&lt;3.05,F71&lt;2.5,D71&lt;1.55,D71&gt;=1.45,F71&gt;=1.5),4.675,IF(AND(A71&gt;=7.25,D71&lt;2.45,F71&gt;=2.5,D71&gt;=1.55,D71&gt;=1.45,F71&gt;=1.5),6.433,IF(AND(D71&gt;=0.25,G71&gt;=0.33,G71&gt;=0.217,H71&gt;=5.523,D71&lt;0.35,G71&lt;0.901,F71&lt;1.5),1.4,IF(AND(A71&lt;6.15,A71&lt;7.25,D71&lt;2.45,F71&gt;=2.5,D71&gt;=1.55,D71&gt;=1.45,F71&gt;=1.5),5.025,IF(AND(H71&lt;6.439,D71&lt;0.25,G71&gt;=0.33,G71&gt;=0.217,H71&gt;=5.523,D71&lt;0.35,G71&lt;0.901,F71&lt;1.5),1.5,IF(AND(H71&gt;=6.439,D71&lt;0.25,G71&gt;=0.33,G71&gt;=0.217,H71&gt;=5.523,D71&lt;0.35,G71&lt;0.901,F71&lt;1.5),1.38,IF(AND(H71&gt;=13.711,A71&gt;=6.15,A71&lt;7.25,D71&lt;2.45,F71&gt;=2.5,D71&gt;=1.55,D71&gt;=1.45,F71&gt;=1.5),5.68,IF(AND(B71&gt;=3.3,H71&lt;13.711,A71&gt;=6.15,A71&lt;7.25,D71&lt;2.45,F71&gt;=2.5,D71&gt;=1.55,D71&gt;=1.45,F71&gt;=1.5),5.6,IF(AND(G71&lt;0.093,B71&lt;3.3,H71&lt;13.711,A71&gt;=6.15,A71&lt;7.25,D71&lt;2.45,F71&gt;=2.5,D71&gt;=1.55,D71&gt;=1.45,F71&gt;=1.5),5.56,IF(AND(D71&lt;1.95,G71&gt;=0.093,B71&lt;3.3,H71&lt;13.711,A71&gt;=6.15,A71&lt;7.25,D71&lt;2.45,F71&gt;=2.5,D71&gt;=1.55,D71&gt;=1.45,F71&gt;=1.5),5.3,IF(AND(B71&lt;3.15,D71&gt;=1.95,G71&gt;=0.093,B71&lt;3.3,H71&lt;13.711,A71&gt;=6.15,A71&lt;7.25,D71&lt;2.45,F71&gt;=2.5,D71&gt;=1.55,D71&gt;=1.45,F71&gt;=1.5),5.1,IF(AND(B71&gt;=3.15,D71&gt;=1.95,G71&gt;=0.093,B71&lt;3.3,H71&lt;13.711,A71&gt;=6.15,A71&lt;7.25,D71&lt;2.45,F71&gt;=2.5,D71&gt;=1.55,D71&gt;=1.45,F71&gt;=1.5),5.15,"shouldnthappen"))))))))))))))))))))))))))))))))</f>
        <v>4.5</v>
      </c>
      <c r="S71" s="1" t="n">
        <f aca="false">IF(AND(G71&gt;=0.859,D71&gt;=0.35,F71&lt;1.5),1.9,IF(AND(D71&lt;1.75,F71&gt;=2.5,F71&gt;=1.5),4.867,IF(AND(H71&lt;8.42,A71&lt;5.05,D71&lt;0.35,F71&lt;1.5),1.42,IF(AND(H71&gt;=14.877,A71&gt;=5.05,D71&lt;0.35,F71&lt;1.5),1.3,IF(AND(B71&lt;3.35,G71&lt;0.859,D71&gt;=0.35,F71&lt;1.5),1.7,IF(AND(B71&gt;=3.35,G71&lt;0.859,D71&gt;=0.35,F71&lt;1.5),1.5,IF(AND(A71&gt;=6.05,B71&lt;2.75,F71&lt;2.5,F71&gt;=1.5),4.733,IF(AND(G71&gt;=0.68,B71&gt;=2.75,F71&lt;2.5,F71&gt;=1.5),4.025,IF(AND(H71&gt;=16.284,D71&gt;=1.75,F71&gt;=2.5,F71&gt;=1.5),6.6,IF(AND(A71&lt;4.35,H71&gt;=8.42,A71&lt;5.05,D71&lt;0.35,F71&lt;1.5),1.1,IF(AND(G71&gt;=0.948,H71&lt;14.877,A71&gt;=5.05,D71&lt;0.35,F71&lt;1.5),1.7,IF(AND(A71&lt;5.3,A71&lt;6.05,B71&lt;2.75,F71&lt;2.5,F71&gt;=1.5),3,IF(AND(H71&gt;=15.168,G71&lt;0.68,B71&gt;=2.75,F71&lt;2.5,F71&gt;=1.5),4.75,IF(AND(H71&gt;=14.005,A71&gt;=4.35,H71&gt;=8.42,A71&lt;5.05,D71&lt;0.35,F71&lt;1.5),1.375,IF(AND(A71&gt;=5.55,G71&lt;0.948,H71&lt;14.877,A71&gt;=5.05,D71&lt;0.35,F71&lt;1.5),1.7,IF(AND(H71&lt;12.363,A71&gt;=5.3,A71&lt;6.05,B71&lt;2.75,F71&lt;2.5,F71&gt;=1.5),3.825,IF(AND(H71&gt;=12.363,A71&gt;=5.3,A71&lt;6.05,B71&lt;2.75,F71&lt;2.5,F71&gt;=1.5),4.033,IF(AND(H71&gt;=14.508,H71&lt;15.168,G71&lt;0.68,B71&gt;=2.75,F71&lt;2.5,F71&gt;=1.5),4.2,IF(AND(D71&gt;=2.35,D71&gt;=2.2,H71&lt;16.284,D71&gt;=1.75,F71&gt;=2.5,F71&gt;=1.5),5.267,IF(AND(G71&lt;0.231,H71&lt;14.005,A71&gt;=4.35,H71&gt;=8.42,A71&lt;5.05,D71&lt;0.35,F71&lt;1.5),1.4,IF(AND(H71&gt;=14.494,A71&lt;5.55,G71&lt;0.948,H71&lt;14.877,A71&gt;=5.05,D71&lt;0.35,F71&lt;1.5),1.6,IF(AND(A71&lt;6.1,H71&lt;14.508,H71&lt;15.168,G71&lt;0.68,B71&gt;=2.75,F71&lt;2.5,F71&gt;=1.5),4.5,IF(AND(A71&lt;6.1,H71&lt;11.8,D71&lt;2.2,H71&lt;16.284,D71&gt;=1.75,F71&gt;=2.5,F71&gt;=1.5),4.95,IF(AND(A71&gt;=6.1,H71&lt;11.8,D71&lt;2.2,H71&lt;16.284,D71&gt;=1.75,F71&gt;=2.5,F71&gt;=1.5),5.333,IF(AND(B71&lt;2.75,H71&gt;=11.8,D71&lt;2.2,H71&lt;16.284,D71&gt;=1.75,F71&gt;=2.5,F71&gt;=1.5),5.1,IF(AND(B71&gt;=3.15,D71&lt;2.35,D71&gt;=2.2,H71&lt;16.284,D71&gt;=1.75,F71&gt;=2.5,F71&gt;=1.5),5.5,IF(AND(B71&gt;=3.35,G71&gt;=0.231,H71&lt;14.005,A71&gt;=4.35,H71&gt;=8.42,A71&lt;5.05,D71&lt;0.35,F71&lt;1.5),1.3,IF(AND(H71&lt;13.869,H71&lt;14.494,A71&lt;5.55,G71&lt;0.948,H71&lt;14.877,A71&gt;=5.05,D71&lt;0.35,F71&lt;1.5),1.5,IF(AND(H71&gt;=13.869,H71&lt;14.494,A71&lt;5.55,G71&lt;0.948,H71&lt;14.877,A71&gt;=5.05,D71&lt;0.35,F71&lt;1.5),1.4,IF(AND(G71&lt;0.636,A71&gt;=6.1,H71&lt;14.508,H71&lt;15.168,G71&lt;0.68,B71&gt;=2.75,F71&lt;2.5,F71&gt;=1.5),4.68,IF(AND(G71&gt;=0.636,A71&gt;=6.1,H71&lt;14.508,H71&lt;15.168,G71&lt;0.68,B71&gt;=2.75,F71&lt;2.5,F71&gt;=1.5),4.4,IF(AND(B71&lt;2.85,B71&gt;=2.75,H71&gt;=11.8,D71&lt;2.2,H71&lt;16.284,D71&gt;=1.75,F71&gt;=2.5,F71&gt;=1.5),6.7,IF(AND(H71&lt;10.626,B71&lt;3.15,D71&lt;2.35,D71&gt;=2.2,H71&lt;16.284,D71&gt;=1.75,F71&gt;=2.5,F71&gt;=1.5),5.1,IF(AND(H71&gt;=10.626,B71&lt;3.15,D71&lt;2.35,D71&gt;=2.2,H71&lt;16.284,D71&gt;=1.75,F71&gt;=2.5,F71&gt;=1.5),5.2,IF(AND(G71&lt;0.378,B71&lt;3.35,G71&gt;=0.231,H71&lt;14.005,A71&gt;=4.35,H71&gt;=8.42,A71&lt;5.05,D71&lt;0.35,F71&lt;1.5),1.2,IF(AND(G71&gt;=0.378,B71&lt;3.35,G71&gt;=0.231,H71&lt;14.005,A71&gt;=4.35,H71&gt;=8.42,A71&lt;5.05,D71&lt;0.35,F71&lt;1.5),1.3,IF(AND(A71&lt;6.2,B71&gt;=2.85,B71&gt;=2.75,H71&gt;=11.8,D71&lt;2.2,H71&lt;16.284,D71&gt;=1.75,F71&gt;=2.5,F71&gt;=1.5),4.9,IF(AND(G71&lt;0.388,A71&gt;=6.2,B71&gt;=2.85,B71&gt;=2.75,H71&gt;=11.8,D71&lt;2.2,H71&lt;16.284,D71&gt;=1.75,F71&gt;=2.5,F71&gt;=1.5),5.52,IF(AND(G71&gt;=0.388,A71&gt;=6.2,B71&gt;=2.85,B71&gt;=2.75,H71&gt;=11.8,D71&lt;2.2,H71&lt;16.284,D71&gt;=1.75,F71&gt;=2.5,F71&gt;=1.5),5.7,"shouldnthappen")))))))))))))))))))))))))))))))))))))))</f>
        <v>4.733</v>
      </c>
      <c r="T71" s="1" t="n">
        <f aca="false">IF(AND(D71&gt;=0.8,A71&lt;5.45),3.7,IF(AND(D71&gt;=0.35,D71&lt;0.8,A71&lt;5.45),1.56,IF(AND(G71&lt;0.164,F71&lt;2.5,A71&gt;=5.45),1.6,IF(AND(H71&gt;=16.718,F71&gt;=2.5,A71&gt;=5.45),6.4,IF(AND(G71&gt;=0.719,H71&lt;16.718,F71&gt;=2.5,A71&gt;=5.45),5.05,IF(AND(A71&lt;4.35,A71&lt;5.05,D71&lt;0.35,D71&lt;0.8,A71&lt;5.45),1.1,IF(AND(H71&gt;=14.494,A71&gt;=5.05,D71&lt;0.35,D71&lt;0.8,A71&lt;5.45),1.6,IF(AND(G71&lt;0.338,D71&lt;1.25,G71&gt;=0.164,F71&lt;2.5,A71&gt;=5.45),4.1,IF(AND(H71&lt;8.397,D71&gt;=1.25,G71&gt;=0.164,F71&lt;2.5,A71&gt;=5.45),4,IF(AND(H71&lt;11.031,H71&lt;14.494,A71&gt;=5.05,D71&lt;0.35,D71&lt;0.8,A71&lt;5.45),1.5,IF(AND(H71&gt;=11.031,H71&lt;14.494,A71&gt;=5.05,D71&lt;0.35,D71&lt;0.8,A71&lt;5.45),1.44,IF(AND(B71&lt;2.65,H71&gt;=8.397,D71&gt;=1.25,G71&gt;=0.164,F71&lt;2.5,A71&gt;=5.45),4.767,IF(AND(H71&lt;7.388,G71&lt;0.487,G71&lt;0.719,H71&lt;16.718,F71&gt;=2.5,A71&gt;=5.45),5.067,IF(AND(G71&lt;0.533,G71&gt;=0.487,G71&lt;0.719,H71&lt;16.718,F71&gt;=2.5,A71&gt;=5.45),5.8,IF(AND(G71&gt;=0.533,G71&gt;=0.487,G71&lt;0.719,H71&lt;16.718,F71&gt;=2.5,A71&gt;=5.45),5.86,IF(AND(B71&lt;3.25,A71&gt;=4.95,A71&gt;=4.35,A71&lt;5.05,D71&lt;0.35,D71&lt;0.8,A71&lt;5.45),1.2,IF(AND(A71&lt;5.6,H71&lt;11.218,G71&gt;=0.338,D71&lt;1.25,G71&gt;=0.164,F71&lt;2.5,A71&gt;=5.45),3.7,IF(AND(A71&gt;=5.6,H71&lt;11.218,G71&gt;=0.338,D71&lt;1.25,G71&gt;=0.164,F71&lt;2.5,A71&gt;=5.45),3.5,IF(AND(H71&lt;12.668,H71&gt;=11.218,G71&gt;=0.338,D71&lt;1.25,G71&gt;=0.164,F71&lt;2.5,A71&gt;=5.45),3.9,IF(AND(H71&gt;=12.668,H71&gt;=11.218,G71&gt;=0.338,D71&lt;1.25,G71&gt;=0.164,F71&lt;2.5,A71&gt;=5.45),4,IF(AND(H71&gt;=15.705,B71&gt;=2.65,H71&gt;=8.397,D71&gt;=1.25,G71&gt;=0.164,F71&lt;2.5,A71&gt;=5.45),4.8,IF(AND(B71&lt;2.75,H71&gt;=7.388,G71&lt;0.487,G71&lt;0.719,H71&lt;16.718,F71&gt;=2.5,A71&gt;=5.45),5.26,IF(AND(B71&lt;2.95,A71&lt;4.5,A71&lt;4.95,A71&gt;=4.35,A71&lt;5.05,D71&lt;0.35,D71&lt;0.8,A71&lt;5.45),1.4,IF(AND(B71&gt;=2.95,A71&lt;4.5,A71&lt;4.95,A71&gt;=4.35,A71&lt;5.05,D71&lt;0.35,D71&lt;0.8,A71&lt;5.45),1.3,IF(AND(H71&gt;=13.924,A71&gt;=4.5,A71&lt;4.95,A71&gt;=4.35,A71&lt;5.05,D71&lt;0.35,D71&lt;0.8,A71&lt;5.45),1.5,IF(AND(G71&lt;0.252,B71&gt;=3.25,A71&gt;=4.95,A71&gt;=4.35,A71&lt;5.05,D71&lt;0.35,D71&lt;0.8,A71&lt;5.45),1.4,IF(AND(G71&gt;=0.252,B71&gt;=3.25,A71&gt;=4.95,A71&gt;=4.35,A71&lt;5.05,D71&lt;0.35,D71&lt;0.8,A71&lt;5.45),1.32,IF(AND(G71&gt;=0.473,H71&lt;15.705,B71&gt;=2.65,H71&gt;=8.397,D71&gt;=1.25,G71&gt;=0.164,F71&lt;2.5,A71&gt;=5.45),4.7,IF(AND(B71&gt;=3.15,B71&gt;=2.75,H71&gt;=7.388,G71&lt;0.487,G71&lt;0.719,H71&lt;16.718,F71&gt;=2.5,A71&gt;=5.45),5.7,IF(AND(B71&lt;3.15,H71&lt;13.924,A71&gt;=4.5,A71&lt;4.95,A71&gt;=4.35,A71&lt;5.05,D71&lt;0.35,D71&lt;0.8,A71&lt;5.45),1.433,IF(AND(B71&gt;=3.15,H71&lt;13.924,A71&gt;=4.5,A71&lt;4.95,A71&gt;=4.35,A71&lt;5.05,D71&lt;0.35,D71&lt;0.8,A71&lt;5.45),1.4,IF(AND(H71&gt;=14.81,G71&lt;0.473,H71&lt;15.705,B71&gt;=2.65,H71&gt;=8.397,D71&gt;=1.25,G71&gt;=0.164,F71&lt;2.5,A71&gt;=5.45),4.2,IF(AND(A71&lt;6.65,B71&lt;3.15,B71&gt;=2.75,H71&gt;=7.388,G71&lt;0.487,G71&lt;0.719,H71&lt;16.718,F71&gt;=2.5,A71&gt;=5.45),5.6,IF(AND(A71&gt;=6.65,B71&lt;3.15,B71&gt;=2.75,H71&gt;=7.388,G71&lt;0.487,G71&lt;0.719,H71&lt;16.718,F71&gt;=2.5,A71&gt;=5.45),5.4,IF(AND(A71&lt;6.15,H71&lt;14.81,G71&lt;0.473,H71&lt;15.705,B71&gt;=2.65,H71&gt;=8.397,D71&gt;=1.25,G71&gt;=0.164,F71&lt;2.5,A71&gt;=5.45),4.5,IF(AND(A71&gt;=6.15,H71&lt;14.81,G71&lt;0.473,H71&lt;15.705,B71&gt;=2.65,H71&gt;=8.397,D71&gt;=1.25,G71&gt;=0.164,F71&lt;2.5,A71&gt;=5.45),4.4,"shouldnthappen"))))))))))))))))))))))))))))))))))))</f>
        <v>4.767</v>
      </c>
      <c r="U71" s="1" t="n">
        <f aca="false">IF(AND(G71&gt;=0.934,F71&lt;1.5),1.7,IF(AND(D71&lt;0.15,D71&lt;0.25,G71&lt;0.934,F71&lt;1.5),1.38,IF(AND(H71&gt;=14.379,D71&gt;=0.25,G71&lt;0.934,F71&lt;1.5),1.7,IF(AND(A71&lt;5.3,D71&lt;1.35,F71&lt;2.5,F71&gt;=1.5),3.15,IF(AND(H71&lt;7.148,D71&gt;=1.35,F71&lt;2.5,F71&gt;=1.5),3.9,IF(AND(G71&lt;0.352,A71&lt;6.15,F71&gt;=2.5,F71&gt;=1.5),4.5,IF(AND(G71&gt;=0.352,A71&lt;6.15,F71&gt;=2.5,F71&gt;=1.5),4.92,IF(AND(B71&lt;2.85,A71&gt;=6.15,F71&gt;=2.5,F71&gt;=1.5),6.2,IF(AND(D71&gt;=0.45,H71&lt;14.379,D71&gt;=0.25,G71&lt;0.934,F71&lt;1.5),1.65,IF(AND(G71&gt;=0.857,A71&gt;=5.3,D71&lt;1.35,F71&lt;2.5,F71&gt;=1.5),4.3,IF(AND(A71&gt;=7.25,B71&gt;=2.85,A71&gt;=6.15,F71&gt;=2.5,F71&gt;=1.5),6.425,IF(AND(H71&lt;9.499,A71&lt;5.05,D71&gt;=0.15,D71&lt;0.25,G71&lt;0.934,F71&lt;1.5),1.4,IF(AND(A71&gt;=5.45,A71&gt;=5.05,D71&gt;=0.15,D71&lt;0.25,G71&lt;0.934,F71&lt;1.5),1.3,IF(AND(B71&gt;=4.15,D71&lt;0.45,H71&lt;14.379,D71&gt;=0.25,G71&lt;0.934,F71&lt;1.5),1.5,IF(AND(A71&gt;=5.75,G71&lt;0.857,A71&gt;=5.3,D71&lt;1.35,F71&lt;2.5,F71&gt;=1.5),4.02,IF(AND(A71&lt;6.65,G71&lt;0.333,H71&gt;=7.148,D71&gt;=1.35,F71&lt;2.5,F71&gt;=1.5),4.475,IF(AND(A71&gt;=6.65,G71&lt;0.333,H71&gt;=7.148,D71&gt;=1.35,F71&lt;2.5,F71&gt;=1.5),4.8,IF(AND(D71&gt;=1.45,G71&gt;=0.333,H71&gt;=7.148,D71&gt;=1.35,F71&lt;2.5,F71&gt;=1.5),4.85,IF(AND(G71&gt;=0.861,A71&lt;7.25,B71&gt;=2.85,A71&gt;=6.15,F71&gt;=2.5,F71&gt;=1.5),5.2,IF(AND(G71&lt;0.571,H71&gt;=9.499,A71&lt;5.05,D71&gt;=0.15,D71&lt;0.25,G71&lt;0.934,F71&lt;1.5),1.2,IF(AND(G71&gt;=0.571,H71&gt;=9.499,A71&lt;5.05,D71&gt;=0.15,D71&lt;0.25,G71&lt;0.934,F71&lt;1.5),1.3,IF(AND(H71&lt;9.283,A71&lt;5.45,A71&gt;=5.05,D71&gt;=0.15,D71&lt;0.25,G71&lt;0.934,F71&lt;1.5),1.5,IF(AND(H71&gt;=9.283,A71&lt;5.45,A71&gt;=5.05,D71&gt;=0.15,D71&lt;0.25,G71&lt;0.934,F71&lt;1.5),1.425,IF(AND(A71&lt;4.9,B71&lt;4.15,D71&lt;0.45,H71&lt;14.379,D71&gt;=0.25,G71&lt;0.934,F71&lt;1.5),1.4,IF(AND(A71&gt;=4.9,B71&lt;4.15,D71&lt;0.45,H71&lt;14.379,D71&gt;=0.25,G71&lt;0.934,F71&lt;1.5),1.325,IF(AND(G71&lt;0.572,A71&lt;5.75,G71&lt;0.857,A71&gt;=5.3,D71&lt;1.35,F71&lt;2.5,F71&gt;=1.5),3.65,IF(AND(G71&gt;=0.572,A71&lt;5.75,G71&lt;0.857,A71&gt;=5.3,D71&lt;1.35,F71&lt;2.5,F71&gt;=1.5),3.9,IF(AND(A71&lt;6.75,D71&lt;1.45,G71&gt;=0.333,H71&gt;=7.148,D71&gt;=1.35,F71&lt;2.5,F71&gt;=1.5),4.4,IF(AND(A71&gt;=6.75,D71&lt;1.45,G71&gt;=0.333,H71&gt;=7.148,D71&gt;=1.35,F71&lt;2.5,F71&gt;=1.5),4.78,IF(AND(A71&lt;6.6,B71&lt;3.25,G71&lt;0.861,A71&lt;7.25,B71&gt;=2.85,A71&gt;=6.15,F71&gt;=2.5,F71&gt;=1.5),5.333,IF(AND(H71&lt;11.461,B71&gt;=3.25,G71&lt;0.861,A71&lt;7.25,B71&gt;=2.85,A71&gt;=6.15,F71&gt;=2.5,F71&gt;=1.5),6.025,IF(AND(H71&gt;=11.461,B71&gt;=3.25,G71&lt;0.861,A71&lt;7.25,B71&gt;=2.85,A71&gt;=6.15,F71&gt;=2.5,F71&gt;=1.5),5.667,IF(AND(H71&gt;=14.564,A71&gt;=6.6,B71&lt;3.25,G71&lt;0.861,A71&lt;7.25,B71&gt;=2.85,A71&gt;=6.15,F71&gt;=2.5,F71&gt;=1.5),5.4,IF(AND(D71&gt;=2.35,H71&lt;14.564,A71&gt;=6.6,B71&lt;3.25,G71&lt;0.861,A71&lt;7.25,B71&gt;=2.85,A71&gt;=6.15,F71&gt;=2.5,F71&gt;=1.5),5.6,IF(AND(A71&lt;6.85,D71&lt;2.35,H71&lt;14.564,A71&gt;=6.6,B71&lt;3.25,G71&lt;0.861,A71&lt;7.25,B71&gt;=2.85,A71&gt;=6.15,F71&gt;=2.5,F71&gt;=1.5),5.9,IF(AND(A71&gt;=6.85,D71&lt;2.35,H71&lt;14.564,A71&gt;=6.6,B71&lt;3.25,G71&lt;0.861,A71&lt;7.25,B71&gt;=2.85,A71&gt;=6.15,F71&gt;=2.5,F71&gt;=1.5),5.78,"shouldnthappen"))))))))))))))))))))))))))))))))))))</f>
        <v>4.85</v>
      </c>
      <c r="V71" s="1" t="n">
        <f aca="false">IF(AND(H71&lt;5.748,A71&lt;5.05,D71&lt;0.75),1,IF(AND(B71&lt;3.15,H71&gt;=5.748,A71&lt;5.05,D71&lt;0.75),1.475,IF(AND(G71&gt;=0.801,D71&lt;0.25,A71&gt;=5.05,D71&lt;0.75),1.7,IF(AND(D71&gt;=0.45,D71&gt;=0.25,A71&gt;=5.05,D71&lt;0.75),1.7,IF(AND(B71&lt;2.35,F71&lt;2.5,B71&lt;2.75,D71&gt;=0.75),4.16,IF(AND(D71&lt;1.75,F71&gt;=2.5,B71&lt;2.75,D71&gt;=0.75),4.875,IF(AND(D71&gt;=1.75,F71&gt;=2.5,B71&lt;2.75,D71&gt;=0.75),5.333,IF(AND(H71&gt;=16.284,D71&gt;=1.55,B71&gt;=2.75,D71&gt;=0.75),6.6,IF(AND(H71&gt;=14.144,B71&gt;=3.15,H71&gt;=5.748,A71&lt;5.05,D71&lt;0.75),1.3,IF(AND(A71&lt;5.45,G71&lt;0.801,D71&lt;0.25,A71&gt;=5.05,D71&lt;0.75),1.5,IF(AND(A71&gt;=5.45,G71&lt;0.801,D71&lt;0.25,A71&gt;=5.05,D71&lt;0.75),1.34,IF(AND(B71&lt;3.75,D71&lt;0.45,D71&gt;=0.25,A71&gt;=5.05,D71&lt;0.75),1.467,IF(AND(B71&gt;=3.75,D71&lt;0.45,D71&gt;=0.25,A71&gt;=5.05,D71&lt;0.75),1.767,IF(AND(G71&gt;=0.896,B71&gt;=2.35,F71&lt;2.5,B71&lt;2.75,D71&gt;=0.75),4.9,IF(AND(H71&lt;15.504,D71&lt;1.35,D71&lt;1.55,B71&gt;=2.75,D71&gt;=0.75),4.2,IF(AND(H71&gt;=15.504,D71&lt;1.35,D71&lt;1.55,B71&gt;=2.75,D71&gt;=0.75),4.6,IF(AND(H71&lt;9.767,D71&gt;=1.35,D71&lt;1.55,B71&gt;=2.75,D71&gt;=0.75),5.1,IF(AND(A71&lt;4.5,H71&lt;14.144,B71&gt;=3.15,H71&gt;=5.748,A71&lt;5.05,D71&lt;0.75),1.3,IF(AND(A71&gt;=4.5,H71&lt;14.144,B71&gt;=3.15,H71&gt;=5.748,A71&lt;5.05,D71&lt;0.75),1.4,IF(AND(D71&gt;=1.15,G71&lt;0.896,B71&gt;=2.35,F71&lt;2.5,B71&lt;2.75,D71&gt;=0.75),4.04,IF(AND(B71&lt;2.9,H71&gt;=9.767,D71&gt;=1.35,D71&lt;1.55,B71&gt;=2.75,D71&gt;=0.75),4.8,IF(AND(D71&lt;1.7,A71&gt;=7.05,H71&lt;16.284,D71&gt;=1.55,B71&gt;=2.75,D71&gt;=0.75),5.8,IF(AND(D71&gt;=1.7,A71&gt;=7.05,H71&lt;16.284,D71&gt;=1.55,B71&gt;=2.75,D71&gt;=0.75),6.3,IF(AND(B71&lt;2.45,D71&lt;1.15,G71&lt;0.896,B71&gt;=2.35,F71&lt;2.5,B71&lt;2.75,D71&gt;=0.75),3.767,IF(AND(B71&gt;=2.45,D71&lt;1.15,G71&lt;0.896,B71&gt;=2.35,F71&lt;2.5,B71&lt;2.75,D71&gt;=0.75),3.167,IF(AND(B71&gt;=3.15,B71&gt;=2.9,H71&gt;=9.767,D71&gt;=1.35,D71&lt;1.55,B71&gt;=2.75,D71&gt;=0.75),4.7,IF(AND(D71&lt;1.9,D71&lt;2.05,A71&lt;7.05,H71&lt;16.284,D71&gt;=1.55,B71&gt;=2.75,D71&gt;=0.75),4.82,IF(AND(D71&gt;=1.9,D71&lt;2.05,A71&lt;7.05,H71&lt;16.284,D71&gt;=1.55,B71&gt;=2.75,D71&gt;=0.75),5.067,IF(AND(H71&lt;12.721,B71&lt;3.15,B71&gt;=2.9,H71&gt;=9.767,D71&gt;=1.35,D71&lt;1.55,B71&gt;=2.75,D71&gt;=0.75),4.5,IF(AND(H71&gt;=12.721,B71&lt;3.15,B71&gt;=2.9,H71&gt;=9.767,D71&gt;=1.35,D71&lt;1.55,B71&gt;=2.75,D71&gt;=0.75),4.433,IF(AND(H71&lt;9.525,G71&lt;0.364,D71&gt;=2.05,A71&lt;7.05,H71&lt;16.284,D71&gt;=1.55,B71&gt;=2.75,D71&gt;=0.75),5.1,IF(AND(A71&lt;6.25,G71&gt;=0.364,D71&gt;=2.05,A71&lt;7.05,H71&lt;16.284,D71&gt;=1.55,B71&gt;=2.75,D71&gt;=0.75),5.4,IF(AND(H71&lt;10.898,H71&gt;=9.525,G71&lt;0.364,D71&gt;=2.05,A71&lt;7.05,H71&lt;16.284,D71&gt;=1.55,B71&gt;=2.75,D71&gt;=0.75),5.6,IF(AND(H71&lt;8.711,A71&gt;=6.25,G71&gt;=0.364,D71&gt;=2.05,A71&lt;7.05,H71&lt;16.284,D71&gt;=1.55,B71&gt;=2.75,D71&gt;=0.75),5.7,IF(AND(H71&gt;=8.711,A71&gt;=6.25,G71&gt;=0.364,D71&gt;=2.05,A71&lt;7.05,H71&lt;16.284,D71&gt;=1.55,B71&gt;=2.75,D71&gt;=0.75),5.84,IF(AND(D71&lt;2.2,H71&gt;=10.898,H71&gt;=9.525,G71&lt;0.364,D71&gt;=2.05,A71&lt;7.05,H71&lt;16.284,D71&gt;=1.55,B71&gt;=2.75,D71&gt;=0.75),5.4,IF(AND(D71&gt;=2.2,H71&gt;=10.898,H71&gt;=9.525,G71&lt;0.364,D71&gt;=2.05,A71&lt;7.05,H71&lt;16.284,D71&gt;=1.55,B71&gt;=2.75,D71&gt;=0.75),5.3,"shouldnthappen")))))))))))))))))))))))))))))))))))))</f>
        <v>4.16</v>
      </c>
      <c r="W71" s="1" t="n">
        <f aca="false">IF(AND(H71&lt;6.926,D71&gt;=0.35,D71&lt;0.8),1.9,IF(AND(H71&gt;=6.926,D71&gt;=0.35,D71&lt;0.8),1.533,IF(AND(H71&lt;13.492,A71&lt;4.75,D71&lt;0.35,D71&lt;0.8),1.1,IF(AND(H71&gt;=13.492,A71&lt;4.75,D71&lt;0.35,D71&lt;0.8),1.375,IF(AND(B71&lt;2.75,A71&gt;=5.85,F71&lt;2.5,D71&gt;=0.8),4.833,IF(AND(B71&lt;3.3,A71&gt;=7.05,F71&gt;=2.5,D71&gt;=0.8),5.8,IF(AND(B71&gt;=3.3,A71&gt;=7.05,F71&gt;=2.5,D71&gt;=0.8),6.325,IF(AND(D71&gt;=0.25,A71&lt;5.05,A71&gt;=4.75,D71&lt;0.35,D71&lt;0.8),1.3,IF(AND(B71&lt;3.6,A71&gt;=5.05,A71&gt;=4.75,D71&lt;0.35,D71&lt;0.8),1.4,IF(AND(H71&lt;10.194,G71&lt;0.412,A71&lt;5.85,F71&lt;2.5,D71&gt;=0.8),4.133,IF(AND(H71&gt;=10.194,G71&lt;0.412,A71&lt;5.85,F71&lt;2.5,D71&gt;=0.8),4.5,IF(AND(A71&lt;5.35,G71&gt;=0.412,A71&lt;5.85,F71&lt;2.5,D71&gt;=0.8),3.15,IF(AND(A71&lt;6.2,B71&gt;=2.75,A71&gt;=5.85,F71&lt;2.5,D71&gt;=0.8),4.3,IF(AND(H71&lt;5.767,A71&lt;6.2,A71&lt;7.05,F71&gt;=2.5,D71&gt;=0.8),4.5,IF(AND(G71&gt;=0.861,A71&gt;=6.2,A71&lt;7.05,F71&gt;=2.5,D71&gt;=0.8),5.2,IF(AND(B71&lt;3.15,D71&lt;0.25,A71&lt;5.05,A71&gt;=4.75,D71&lt;0.35,D71&lt;0.8),1.55,IF(AND(A71&lt;5.45,B71&gt;=3.6,A71&gt;=5.05,A71&gt;=4.75,D71&lt;0.35,D71&lt;0.8),1.5,IF(AND(A71&gt;=5.45,B71&gt;=3.6,A71&gt;=5.05,A71&gt;=4.75,D71&lt;0.35,D71&lt;0.8),1.4,IF(AND(G71&gt;=0.772,A71&gt;=5.35,G71&gt;=0.412,A71&lt;5.85,F71&lt;2.5,D71&gt;=0.8),3.9,IF(AND(D71&gt;=1.45,A71&gt;=6.2,B71&gt;=2.75,A71&gt;=5.85,F71&lt;2.5,D71&gt;=0.8),4.775,IF(AND(G71&lt;0.5,H71&gt;=5.767,A71&lt;6.2,A71&lt;7.05,F71&gt;=2.5,D71&gt;=0.8),5.1,IF(AND(G71&gt;=0.5,H71&gt;=5.767,A71&lt;6.2,A71&lt;7.05,F71&gt;=2.5,D71&gt;=0.8),4.95,IF(AND(B71&gt;=3.25,G71&lt;0.861,A71&gt;=6.2,A71&lt;7.05,F71&gt;=2.5,D71&gt;=0.8),5.75,IF(AND(A71&lt;4.95,B71&gt;=3.15,D71&lt;0.25,A71&lt;5.05,A71&gt;=4.75,D71&lt;0.35,D71&lt;0.8),1.4,IF(AND(A71&lt;5.65,G71&lt;0.772,A71&gt;=5.35,G71&gt;=0.412,A71&lt;5.85,F71&lt;2.5,D71&gt;=0.8),3.6,IF(AND(A71&gt;=5.65,G71&lt;0.772,A71&gt;=5.35,G71&gt;=0.412,A71&lt;5.85,F71&lt;2.5,D71&gt;=0.8),3.5,IF(AND(B71&gt;=3.15,D71&lt;1.45,A71&gt;=6.2,B71&gt;=2.75,A71&gt;=5.85,F71&lt;2.5,D71&gt;=0.8),4.7,IF(AND(A71&gt;=6.65,B71&lt;3.25,G71&lt;0.861,A71&gt;=6.2,A71&lt;7.05,F71&gt;=2.5,D71&gt;=0.8),5.567,IF(AND(H71&lt;9.499,A71&gt;=4.95,B71&gt;=3.15,D71&lt;0.25,A71&lt;5.05,A71&gt;=4.75,D71&lt;0.35,D71&lt;0.8),1.4,IF(AND(H71&gt;=9.499,A71&gt;=4.95,B71&gt;=3.15,D71&lt;0.25,A71&lt;5.05,A71&gt;=4.75,D71&lt;0.35,D71&lt;0.8),1.2,IF(AND(G71&lt;0.765,B71&lt;3.15,D71&lt;1.45,A71&gt;=6.2,B71&gt;=2.75,A71&gt;=5.85,F71&lt;2.5,D71&gt;=0.8),4.4,IF(AND(G71&gt;=0.765,B71&lt;3.15,D71&lt;1.45,A71&gt;=6.2,B71&gt;=2.75,A71&gt;=5.85,F71&lt;2.5,D71&gt;=0.8),4.6,IF(AND(H71&lt;10.667,A71&lt;6.65,B71&lt;3.25,G71&lt;0.861,A71&gt;=6.2,A71&lt;7.05,F71&gt;=2.5,D71&gt;=0.8),5.167,IF(AND(G71&lt;0.627,H71&gt;=10.667,A71&lt;6.65,B71&lt;3.25,G71&lt;0.861,A71&gt;=6.2,A71&lt;7.05,F71&gt;=2.5,D71&gt;=0.8),5.64,IF(AND(G71&gt;=0.627,H71&gt;=10.667,A71&lt;6.65,B71&lt;3.25,G71&lt;0.861,A71&gt;=6.2,A71&lt;7.05,F71&gt;=2.5,D71&gt;=0.8),5.1,"shouldnthappen")))))))))))))))))))))))))))))))))))</f>
        <v>4.833</v>
      </c>
      <c r="X71" s="1" t="n">
        <f aca="false">IF(AND(B71&lt;3.05,H71&lt;6.697,A71&lt;5.45),4.1,IF(AND(B71&gt;=3.05,H71&lt;6.697,A71&lt;5.45),1.48,IF(AND(D71&lt;0.7,A71&lt;5.9,A71&gt;=5.45),1.4,IF(AND(A71&lt;4.35,B71&lt;3.3,H71&gt;=6.697,A71&lt;5.45),1.1,IF(AND(G71&lt;0.372,D71&gt;=0.7,A71&lt;5.9,A71&gt;=5.45),4.36,IF(AND(A71&gt;=4.9,A71&gt;=4.35,B71&lt;3.3,H71&gt;=6.697,A71&lt;5.45),1.6,IF(AND(H71&gt;=14.171,A71&lt;5.15,B71&gt;=3.3,H71&gt;=6.697,A71&lt;5.45),1.6,IF(AND(G71&lt;0.451,A71&gt;=5.15,B71&gt;=3.3,H71&gt;=6.697,A71&lt;5.45),1.367,IF(AND(G71&gt;=0.451,A71&gt;=5.15,B71&gt;=3.3,H71&gt;=6.697,A71&lt;5.45),1.5,IF(AND(G71&lt;0.332,D71&lt;1.45,F71&lt;2.5,A71&gt;=5.9,A71&gt;=5.45),4.35,IF(AND(A71&lt;6.15,D71&gt;=1.45,F71&lt;2.5,A71&gt;=5.9,A71&gt;=5.45),5.1,IF(AND(D71&gt;=2.4,G71&lt;0.432,F71&gt;=2.5,A71&gt;=5.9,A71&gt;=5.45),5.78,IF(AND(A71&lt;6.15,G71&gt;=0.432,F71&gt;=2.5,A71&gt;=5.9,A71&gt;=5.45),4.9,IF(AND(B71&lt;3.1,A71&lt;4.9,A71&gt;=4.35,B71&lt;3.3,H71&gt;=6.697,A71&lt;5.45),1.4,IF(AND(B71&gt;=3.1,A71&lt;4.9,A71&gt;=4.35,B71&lt;3.3,H71&gt;=6.697,A71&lt;5.45),1.3,IF(AND(G71&lt;0.343,H71&lt;14.171,A71&lt;5.15,B71&gt;=3.3,H71&gt;=6.697,A71&lt;5.45),1.433,IF(AND(G71&gt;=0.343,H71&lt;14.171,A71&lt;5.15,B71&gt;=3.3,H71&gt;=6.697,A71&lt;5.45),1.525,IF(AND(D71&lt;1.05,B71&lt;2.55,G71&gt;=0.372,D71&gt;=0.7,A71&lt;5.9,A71&gt;=5.45),3.7,IF(AND(H71&lt;10.596,B71&gt;=2.55,G71&gt;=0.372,D71&gt;=0.7,A71&lt;5.9,A71&gt;=5.45),3.525,IF(AND(H71&gt;=10.596,B71&gt;=2.55,G71&gt;=0.372,D71&gt;=0.7,A71&lt;5.9,A71&gt;=5.45),3.9,IF(AND(H71&lt;14.314,G71&gt;=0.332,D71&lt;1.45,F71&lt;2.5,A71&gt;=5.9,A71&gt;=5.45),4.4,IF(AND(H71&gt;=14.314,G71&gt;=0.332,D71&lt;1.45,F71&lt;2.5,A71&gt;=5.9,A71&gt;=5.45),4.7,IF(AND(H71&lt;13.906,A71&gt;=6.15,D71&gt;=1.45,F71&lt;2.5,A71&gt;=5.9,A71&gt;=5.45),4.675,IF(AND(H71&gt;=13.906,A71&gt;=6.15,D71&gt;=1.45,F71&lt;2.5,A71&gt;=5.9,A71&gt;=5.45),4.9,IF(AND(G71&lt;0.093,D71&lt;2.4,G71&lt;0.432,F71&gt;=2.5,A71&gt;=5.9,A71&gt;=5.45),5.6,IF(AND(B71&lt;2.95,A71&gt;=6.15,G71&gt;=0.432,F71&gt;=2.5,A71&gt;=5.9,A71&gt;=5.45),5.86,IF(AND(A71&lt;5.55,D71&gt;=1.05,B71&lt;2.55,G71&gt;=0.372,D71&gt;=0.7,A71&lt;5.9,A71&gt;=5.45),4,IF(AND(A71&gt;=5.55,D71&gt;=1.05,B71&lt;2.55,G71&gt;=0.372,D71&gt;=0.7,A71&lt;5.9,A71&gt;=5.45),3.9,IF(AND(D71&lt;1.7,G71&gt;=0.093,D71&lt;2.4,G71&lt;0.432,F71&gt;=2.5,A71&gt;=5.9,A71&gt;=5.45),5.05,IF(AND(G71&gt;=0.774,B71&gt;=2.95,A71&gt;=6.15,G71&gt;=0.432,F71&gt;=2.5,A71&gt;=5.9,A71&gt;=5.45),5.3,IF(AND(G71&gt;=0.312,D71&gt;=1.7,G71&gt;=0.093,D71&lt;2.4,G71&lt;0.432,F71&gt;=2.5,A71&gt;=5.9,A71&gt;=5.45),5.4,IF(AND(D71&lt;2.45,G71&lt;0.774,B71&gt;=2.95,A71&gt;=6.15,G71&gt;=0.432,F71&gt;=2.5,A71&gt;=5.9,A71&gt;=5.45),5.66,IF(AND(D71&gt;=2.45,G71&lt;0.774,B71&gt;=2.95,A71&gt;=6.15,G71&gt;=0.432,F71&gt;=2.5,A71&gt;=5.9,A71&gt;=5.45),6,IF(AND(G71&gt;=0.301,G71&lt;0.312,D71&gt;=1.7,G71&gt;=0.093,D71&lt;2.4,G71&lt;0.432,F71&gt;=2.5,A71&gt;=5.9,A71&gt;=5.45),5.1,IF(AND(A71&lt;6.45,G71&lt;0.301,G71&lt;0.312,D71&gt;=1.7,G71&gt;=0.093,D71&lt;2.4,G71&lt;0.432,F71&gt;=2.5,A71&gt;=5.9,A71&gt;=5.45),5.3,IF(AND(A71&gt;=6.45,G71&lt;0.301,G71&lt;0.312,D71&gt;=1.7,G71&gt;=0.093,D71&lt;2.4,G71&lt;0.432,F71&gt;=2.5,A71&gt;=5.9,A71&gt;=5.45),5.2,"shouldnthappen"))))))))))))))))))))))))))))))))))))</f>
        <v>4.9</v>
      </c>
      <c r="Y71" s="1" t="n">
        <f aca="false">IF(AND(H71&lt;6.51,F71&lt;1.5),1.8,IF(AND(H71&gt;=16.674,F71&gt;=1.5),6.533,IF(AND(D71&gt;=0.45,H71&gt;=6.51,F71&lt;1.5),1.667,IF(AND(H71&gt;=13.805,G71&lt;0.154,H71&lt;16.674,F71&gt;=1.5),6.7,IF(AND(D71&lt;0.15,A71&lt;5.05,D71&lt;0.45,H71&gt;=6.51,F71&lt;1.5),1.4,IF(AND(H71&gt;=13.586,A71&gt;=5.05,D71&lt;0.45,H71&gt;=6.51,F71&lt;1.5),1.3,IF(AND(F71&lt;2.5,H71&lt;13.805,G71&lt;0.154,H71&lt;16.674,F71&gt;=1.5),4.6,IF(AND(H71&lt;8.929,D71&lt;1.35,G71&gt;=0.154,H71&lt;16.674,F71&gt;=1.5),3.64,IF(AND(G71&lt;0.05,H71&lt;13.586,A71&gt;=5.05,D71&lt;0.45,H71&gt;=6.51,F71&lt;1.5),1.4,IF(AND(G71&gt;=0.107,F71&gt;=2.5,H71&lt;13.805,G71&lt;0.154,H71&lt;16.674,F71&gt;=1.5),5.3,IF(AND(B71&gt;=2.75,H71&gt;=8.929,D71&lt;1.35,G71&gt;=0.154,H71&lt;16.674,F71&gt;=1.5),4.433,IF(AND(D71&gt;=1.55,F71&lt;2.5,D71&gt;=1.35,G71&gt;=0.154,H71&lt;16.674,F71&gt;=1.5),4.975,IF(AND(H71&lt;6.93,F71&gt;=2.5,D71&gt;=1.35,G71&gt;=0.154,H71&lt;16.674,F71&gt;=1.5),4.5,IF(AND(H71&lt;12.675,G71&lt;0.217,D71&gt;=0.15,A71&lt;5.05,D71&lt;0.45,H71&gt;=6.51,F71&lt;1.5),1.4,IF(AND(H71&gt;=12.675,G71&lt;0.217,D71&gt;=0.15,A71&lt;5.05,D71&lt;0.45,H71&gt;=6.51,F71&lt;1.5),1.5,IF(AND(A71&lt;4.65,G71&gt;=0.217,D71&gt;=0.15,A71&lt;5.05,D71&lt;0.45,H71&gt;=6.51,F71&lt;1.5),1.35,IF(AND(D71&lt;0.25,G71&gt;=0.05,H71&lt;13.586,A71&gt;=5.05,D71&lt;0.45,H71&gt;=6.51,F71&lt;1.5),1.467,IF(AND(D71&gt;=0.25,G71&gt;=0.05,H71&lt;13.586,A71&gt;=5.05,D71&lt;0.45,H71&gt;=6.51,F71&lt;1.5),1.5,IF(AND(H71&lt;9.15,G71&lt;0.107,F71&gt;=2.5,H71&lt;13.805,G71&lt;0.154,H71&lt;16.674,F71&gt;=1.5),5.7,IF(AND(H71&gt;=9.15,G71&lt;0.107,F71&gt;=2.5,H71&lt;13.805,G71&lt;0.154,H71&lt;16.674,F71&gt;=1.5),5.6,IF(AND(G71&lt;0.404,B71&lt;2.75,H71&gt;=8.929,D71&lt;1.35,G71&gt;=0.154,H71&lt;16.674,F71&gt;=1.5),4.15,IF(AND(G71&gt;=0.404,B71&lt;2.75,H71&gt;=8.929,D71&lt;1.35,G71&gt;=0.154,H71&lt;16.674,F71&gt;=1.5),3.9,IF(AND(A71&gt;=6.75,D71&lt;1.55,F71&lt;2.5,D71&gt;=1.35,G71&gt;=0.154,H71&lt;16.674,F71&gt;=1.5),4.82,IF(AND(D71&lt;0.25,A71&gt;=4.65,G71&gt;=0.217,D71&gt;=0.15,A71&lt;5.05,D71&lt;0.45,H71&gt;=6.51,F71&lt;1.5),1.325,IF(AND(D71&gt;=0.25,A71&gt;=4.65,G71&gt;=0.217,D71&gt;=0.15,A71&lt;5.05,D71&lt;0.45,H71&gt;=6.51,F71&lt;1.5),1.3,IF(AND(A71&lt;6.55,A71&lt;6.75,D71&lt;1.55,F71&lt;2.5,D71&gt;=1.35,G71&gt;=0.154,H71&lt;16.674,F71&gt;=1.5),4.575,IF(AND(A71&gt;=6.55,A71&lt;6.75,D71&lt;1.55,F71&lt;2.5,D71&gt;=1.35,G71&gt;=0.154,H71&lt;16.674,F71&gt;=1.5),4.4,IF(AND(B71&lt;2.9,D71&lt;2.05,H71&gt;=6.93,F71&gt;=2.5,D71&gt;=1.35,G71&gt;=0.154,H71&lt;16.674,F71&gt;=1.5),5.05,IF(AND(H71&lt;8.884,D71&gt;=2.05,H71&gt;=6.93,F71&gt;=2.5,D71&gt;=1.35,G71&gt;=0.154,H71&lt;16.674,F71&gt;=1.5),5.1,IF(AND(H71&lt;13.711,B71&gt;=2.9,D71&lt;2.05,H71&gt;=6.93,F71&gt;=2.5,D71&gt;=1.35,G71&gt;=0.154,H71&lt;16.674,F71&gt;=1.5),5,IF(AND(H71&gt;=13.711,B71&gt;=2.9,D71&lt;2.05,H71&gt;=6.93,F71&gt;=2.5,D71&gt;=1.35,G71&gt;=0.154,H71&lt;16.674,F71&gt;=1.5),5.8,IF(AND(B71&lt;3.15,H71&gt;=8.884,D71&gt;=2.05,H71&gt;=6.93,F71&gt;=2.5,D71&gt;=1.35,G71&gt;=0.154,H71&lt;16.674,F71&gt;=1.5),5.56,IF(AND(B71&gt;=3.15,H71&gt;=8.884,D71&gt;=2.05,H71&gt;=6.93,F71&gt;=2.5,D71&gt;=1.35,G71&gt;=0.154,H71&lt;16.674,F71&gt;=1.5),5.9,"shouldnthappen")))))))))))))))))))))))))))))))))</f>
        <v>4.575</v>
      </c>
      <c r="Z71" s="1" t="n">
        <f aca="false">IF(AND(F71&gt;=2,B71&gt;=3.35),5.6,IF(AND(A71&lt;6.65,H71&gt;=15.076,B71&lt;3.35),4.8,IF(AND(A71&gt;=6.65,H71&gt;=15.076,B71&lt;3.35),6.15,IF(AND(H71&lt;6.542,F71&lt;2,B71&gt;=3.35),1.767,IF(AND(G71&gt;=0.653,D71&lt;0.75,H71&lt;15.076,B71&lt;3.35),1.55,IF(AND(D71&lt;0.15,G71&lt;0.653,D71&lt;0.75,H71&lt;15.076,B71&lt;3.35),1.1,IF(AND(G71&lt;0.356,A71&lt;5.05,H71&gt;=6.542,F71&lt;2,B71&gt;=3.35),1.4,IF(AND(G71&gt;=0.356,A71&lt;5.05,H71&gt;=6.542,F71&lt;2,B71&gt;=3.35),1.3,IF(AND(G71&gt;=0.566,A71&gt;=5.05,H71&gt;=6.542,F71&lt;2,B71&gt;=3.35),1.6,IF(AND(B71&gt;=3.1,D71&gt;=0.15,G71&lt;0.653,D71&lt;0.75,H71&lt;15.076,B71&lt;3.35),1.367,IF(AND(B71&gt;=2.65,D71&lt;1.45,B71&lt;2.75,D71&gt;=0.75,H71&lt;15.076,B71&lt;3.35),3.96,IF(AND(G71&lt;0.352,D71&gt;=1.45,B71&lt;2.75,D71&gt;=0.75,H71&lt;15.076,B71&lt;3.35),4.5,IF(AND(D71&gt;=1.35,A71&lt;6.2,B71&gt;=2.75,D71&gt;=0.75,H71&lt;15.076,B71&lt;3.35),4.733,IF(AND(A71&lt;4.7,B71&lt;3.1,D71&gt;=0.15,G71&lt;0.653,D71&lt;0.75,H71&lt;15.076,B71&lt;3.35),1.36,IF(AND(A71&gt;=4.7,B71&lt;3.1,D71&gt;=0.15,G71&lt;0.653,D71&lt;0.75,H71&lt;15.076,B71&lt;3.35),1.6,IF(AND(A71&lt;5.2,B71&lt;2.65,D71&lt;1.45,B71&lt;2.75,D71&gt;=0.75,H71&lt;15.076,B71&lt;3.35),3.3,IF(AND(A71&lt;6.5,G71&gt;=0.352,D71&gt;=1.45,B71&lt;2.75,D71&gt;=0.75,H71&lt;15.076,B71&lt;3.35),5,IF(AND(A71&gt;=6.5,G71&gt;=0.352,D71&gt;=1.45,B71&lt;2.75,D71&gt;=0.75,H71&lt;15.076,B71&lt;3.35),5.8,IF(AND(H71&lt;8.486,D71&lt;1.35,A71&lt;6.2,B71&gt;=2.75,D71&gt;=0.75,H71&lt;15.076,B71&lt;3.35),3.975,IF(AND(G71&lt;0.187,F71&lt;2.5,A71&gt;=6.2,B71&gt;=2.75,D71&gt;=0.75,H71&lt;15.076,B71&lt;3.35),5,IF(AND(G71&gt;=0.187,F71&lt;2.5,A71&gt;=6.2,B71&gt;=2.75,D71&gt;=0.75,H71&lt;15.076,B71&lt;3.35),4.525,IF(AND(A71&gt;=7.25,F71&gt;=2.5,A71&gt;=6.2,B71&gt;=2.75,D71&gt;=0.75,H71&lt;15.076,B71&lt;3.35),6.5,IF(AND(G71&lt;0.185,B71&lt;3.6,G71&lt;0.566,A71&gt;=5.05,H71&gt;=6.542,F71&lt;2,B71&gt;=3.35),1.45,IF(AND(G71&gt;=0.185,B71&lt;3.6,G71&lt;0.566,A71&gt;=5.05,H71&gt;=6.542,F71&lt;2,B71&gt;=3.35),1.34,IF(AND(G71&lt;0.13,B71&gt;=3.6,G71&lt;0.566,A71&gt;=5.05,H71&gt;=6.542,F71&lt;2,B71&gt;=3.35),1.45,IF(AND(G71&gt;=0.13,B71&gt;=3.6,G71&lt;0.566,A71&gt;=5.05,H71&gt;=6.542,F71&lt;2,B71&gt;=3.35),1.5,IF(AND(D71&lt;1.05,A71&gt;=5.2,B71&lt;2.65,D71&lt;1.45,B71&lt;2.75,D71&gt;=0.75,H71&lt;15.076,B71&lt;3.35),3.5,IF(AND(D71&gt;=1.05,A71&gt;=5.2,B71&lt;2.65,D71&lt;1.45,B71&lt;2.75,D71&gt;=0.75,H71&lt;15.076,B71&lt;3.35),3.94,IF(AND(H71&lt;10.983,H71&gt;=8.486,D71&lt;1.35,A71&lt;6.2,B71&gt;=2.75,D71&gt;=0.75,H71&lt;15.076,B71&lt;3.35),4.38,IF(AND(H71&gt;=10.983,H71&gt;=8.486,D71&lt;1.35,A71&lt;6.2,B71&gt;=2.75,D71&gt;=0.75,H71&lt;15.076,B71&lt;3.35),4.1,IF(AND(B71&gt;=3.25,A71&lt;7.25,F71&gt;=2.5,A71&gt;=6.2,B71&gt;=2.75,D71&gt;=0.75,H71&lt;15.076,B71&lt;3.35),5.7,IF(AND(B71&lt;2.95,B71&lt;3.25,A71&lt;7.25,F71&gt;=2.5,A71&gt;=6.2,B71&gt;=2.75,D71&gt;=0.75,H71&lt;15.076,B71&lt;3.35),5.6,IF(AND(H71&gt;=13.711,B71&gt;=2.95,B71&lt;3.25,A71&lt;7.25,F71&gt;=2.5,A71&gt;=6.2,B71&gt;=2.75,D71&gt;=0.75,H71&lt;15.076,B71&lt;3.35),5.8,IF(AND(A71&gt;=6.8,H71&lt;13.711,B71&gt;=2.95,B71&lt;3.25,A71&lt;7.25,F71&gt;=2.5,A71&gt;=6.2,B71&gt;=2.75,D71&gt;=0.75,H71&lt;15.076,B71&lt;3.35),5.1,IF(AND(H71&lt;12.921,A71&lt;6.8,H71&lt;13.711,B71&gt;=2.95,B71&lt;3.25,A71&lt;7.25,F71&gt;=2.5,A71&gt;=6.2,B71&gt;=2.75,D71&gt;=0.75,H71&lt;15.076,B71&lt;3.35),5.34,IF(AND(H71&gt;=12.921,A71&lt;6.8,H71&lt;13.711,B71&gt;=2.95,B71&lt;3.25,A71&lt;7.25,F71&gt;=2.5,A71&gt;=6.2,B71&gt;=2.75,D71&gt;=0.75,H71&lt;15.076,B71&lt;3.35),5.133,"shouldnthappen"))))))))))))))))))))))))))))))))))))</f>
        <v>5</v>
      </c>
      <c r="AA71" s="1" t="n">
        <f aca="false">IF(AND(D71&gt;=0.45,A71&lt;5.05,D71&lt;0.8),1.6,IF(AND(D71&gt;=0.45,A71&gt;=5.05,D71&lt;0.8),1.7,IF(AND(H71&gt;=16.244,F71&gt;=2.5,D71&gt;=0.8),6.533,IF(AND(A71&lt;4.35,D71&lt;0.45,A71&lt;5.05,D71&lt;0.8),1.1,IF(AND(H71&gt;=14.877,D71&lt;0.45,A71&gt;=5.05,D71&lt;0.8),1.3,IF(AND(D71&gt;=1.4,A71&lt;5.65,F71&lt;2.5,D71&gt;=0.8),4.5,IF(AND(A71&gt;=7.25,H71&lt;16.244,F71&gt;=2.5,D71&gt;=0.8),6.5,IF(AND(A71&gt;=4.75,A71&gt;=4.35,D71&lt;0.45,A71&lt;5.05,D71&lt;0.8),1.35,IF(AND(A71&lt;5.3,D71&lt;1.4,A71&lt;5.65,F71&lt;2.5,D71&gt;=0.8),3.1,IF(AND(A71&gt;=6.8,A71&gt;=6.55,A71&gt;=5.65,F71&lt;2.5,D71&gt;=0.8),4.9,IF(AND(H71&lt;5.767,A71&lt;7.25,H71&lt;16.244,F71&gt;=2.5,D71&gt;=0.8),4.5,IF(AND(G71&gt;=0.522,A71&lt;4.75,A71&gt;=4.35,D71&lt;0.45,A71&lt;5.05,D71&lt;0.8),1.2,IF(AND(G71&gt;=0.948,D71&lt;0.35,H71&lt;14.877,D71&lt;0.45,A71&gt;=5.05,D71&lt;0.8),1.7,IF(AND(H71&lt;13.089,D71&gt;=0.35,H71&lt;14.877,D71&lt;0.45,A71&gt;=5.05,D71&lt;0.8),1.5,IF(AND(H71&gt;=13.089,D71&gt;=0.35,H71&lt;14.877,D71&lt;0.45,A71&gt;=5.05,D71&lt;0.8),1.3,IF(AND(B71&gt;=2.95,A71&gt;=5.3,D71&lt;1.4,A71&lt;5.65,F71&lt;2.5,D71&gt;=0.8),4.1,IF(AND(H71&lt;9.181,A71&lt;6.05,A71&lt;6.55,A71&gt;=5.65,F71&lt;2.5,D71&gt;=0.8),5.1,IF(AND(H71&gt;=9.181,A71&lt;6.05,A71&lt;6.55,A71&gt;=5.65,F71&lt;2.5,D71&gt;=0.8),4.3,IF(AND(G71&gt;=0.867,A71&gt;=6.05,A71&lt;6.55,A71&gt;=5.65,F71&lt;2.5,D71&gt;=0.8),4.9,IF(AND(B71&lt;3.05,A71&lt;6.8,A71&gt;=6.55,A71&gt;=5.65,F71&lt;2.5,D71&gt;=0.8),5,IF(AND(B71&gt;=3.05,A71&lt;6.8,A71&gt;=6.55,A71&gt;=5.65,F71&lt;2.5,D71&gt;=0.8),4.55,IF(AND(H71&gt;=14.144,G71&lt;0.522,A71&lt;4.75,A71&gt;=4.35,D71&lt;0.45,A71&lt;5.05,D71&lt;0.8),1.3,IF(AND(B71&lt;2.7,B71&lt;2.95,A71&gt;=5.3,D71&lt;1.4,A71&lt;5.65,F71&lt;2.5,D71&gt;=0.8),3.78,IF(AND(B71&gt;=2.7,B71&lt;2.95,A71&gt;=5.3,D71&lt;1.4,A71&lt;5.65,F71&lt;2.5,D71&gt;=0.8),3.6,IF(AND(G71&lt;0.638,G71&lt;0.867,A71&gt;=6.05,A71&lt;6.55,A71&gt;=5.65,F71&lt;2.5,D71&gt;=0.8),4.433,IF(AND(G71&gt;=0.638,G71&lt;0.867,A71&gt;=6.05,A71&lt;6.55,A71&gt;=5.65,F71&lt;2.5,D71&gt;=0.8),4,IF(AND(A71&lt;6.35,H71&lt;11.146,H71&gt;=5.767,A71&lt;7.25,H71&lt;16.244,F71&gt;=2.5,D71&gt;=0.8),5.1,IF(AND(A71&lt;4.5,H71&lt;14.144,G71&lt;0.522,A71&lt;4.75,A71&gt;=4.35,D71&lt;0.45,A71&lt;5.05,D71&lt;0.8),1.35,IF(AND(A71&gt;=4.5,H71&lt;14.144,G71&lt;0.522,A71&lt;4.75,A71&gt;=4.35,D71&lt;0.45,A71&lt;5.05,D71&lt;0.8),1.4,IF(AND(A71&lt;5.15,B71&lt;3.75,G71&lt;0.948,D71&lt;0.35,H71&lt;14.877,D71&lt;0.45,A71&gt;=5.05,D71&lt;0.8),1.4,IF(AND(A71&gt;=5.15,B71&lt;3.75,G71&lt;0.948,D71&lt;0.35,H71&lt;14.877,D71&lt;0.45,A71&gt;=5.05,D71&lt;0.8),1.5,IF(AND(G71&lt;0.112,B71&gt;=3.75,G71&lt;0.948,D71&lt;0.35,H71&lt;14.877,D71&lt;0.45,A71&gt;=5.05,D71&lt;0.8),1.5,IF(AND(G71&gt;=0.112,B71&gt;=3.75,G71&lt;0.948,D71&lt;0.35,H71&lt;14.877,D71&lt;0.45,A71&gt;=5.05,D71&lt;0.8),1.6,IF(AND(G71&lt;0.075,A71&gt;=6.35,H71&lt;11.146,H71&gt;=5.767,A71&lt;7.25,H71&lt;16.244,F71&gt;=2.5,D71&gt;=0.8),5.5,IF(AND(G71&gt;=0.075,A71&gt;=6.35,H71&lt;11.146,H71&gt;=5.767,A71&lt;7.25,H71&lt;16.244,F71&gt;=2.5,D71&gt;=0.8),5.24,IF(AND(B71&lt;2.95,D71&lt;1.9,H71&gt;=11.146,H71&gt;=5.767,A71&lt;7.25,H71&lt;16.244,F71&gt;=2.5,D71&gt;=0.8),5.65,IF(AND(B71&gt;=2.95,D71&lt;1.9,H71&gt;=11.146,H71&gt;=5.767,A71&lt;7.25,H71&lt;16.244,F71&gt;=2.5,D71&gt;=0.8),5.8,IF(AND(H71&lt;13.42,D71&gt;=1.9,H71&gt;=11.146,H71&gt;=5.767,A71&lt;7.25,H71&lt;16.244,F71&gt;=2.5,D71&gt;=0.8),5.6,IF(AND(H71&gt;=13.42,D71&gt;=1.9,H71&gt;=11.146,H71&gt;=5.767,A71&lt;7.25,H71&lt;16.244,F71&gt;=2.5,D71&gt;=0.8),5.34,"shouldnthappen")))))))))))))))))))))))))))))))))))))))</f>
        <v>4.433</v>
      </c>
      <c r="AB71" s="1" t="n">
        <f aca="false">IF(AND(D71&gt;=0.35,F71&lt;1.5),1.5,IF(AND(F71&lt;2.5,D71&gt;=1.55,F71&gt;=1.5),4.85,IF(AND(H71&lt;8.308,D71&lt;0.15,D71&lt;0.35,F71&lt;1.5),1.5,IF(AND(H71&gt;=8.308,D71&lt;0.15,D71&lt;0.35,F71&lt;1.5),1.4,IF(AND(H71&lt;5.523,D71&gt;=0.15,D71&lt;0.35,F71&lt;1.5),1,IF(AND(G71&lt;0.572,H71&lt;10.688,D71&lt;1.55,F71&gt;=1.5),3.75,IF(AND(B71&gt;=3.5,F71&gt;=2.5,D71&gt;=1.55,F71&gt;=1.5),6.3,IF(AND(A71&gt;=5.65,G71&gt;=0.572,H71&lt;10.688,D71&lt;1.55,F71&gt;=1.5),4.45,IF(AND(B71&gt;=2.85,A71&lt;6.15,H71&gt;=10.688,D71&lt;1.55,F71&gt;=1.5),4.35,IF(AND(H71&gt;=16.284,B71&lt;3.5,F71&gt;=2.5,D71&gt;=1.55,F71&gt;=1.5),6.6,IF(AND(G71&gt;=0.241,G71&lt;0.338,H71&gt;=5.523,D71&gt;=0.15,D71&lt;0.35,F71&lt;1.5),1.25,IF(AND(A71&lt;5.05,G71&gt;=0.338,H71&gt;=5.523,D71&gt;=0.15,D71&lt;0.35,F71&lt;1.5),1.35,IF(AND(B71&lt;2.7,A71&lt;5.65,G71&gt;=0.572,H71&lt;10.688,D71&lt;1.55,F71&gt;=1.5),4,IF(AND(B71&gt;=2.7,A71&lt;5.65,G71&gt;=0.572,H71&lt;10.688,D71&lt;1.55,F71&gt;=1.5),3.6,IF(AND(B71&lt;2.45,B71&lt;2.85,A71&lt;6.15,H71&gt;=10.688,D71&lt;1.55,F71&gt;=1.5),3.7,IF(AND(A71&lt;6.25,B71&lt;2.85,A71&gt;=6.15,H71&gt;=10.688,D71&lt;1.55,F71&gt;=1.5),4.5,IF(AND(A71&gt;=6.25,B71&lt;2.85,A71&gt;=6.15,H71&gt;=10.688,D71&lt;1.55,F71&gt;=1.5),4.86,IF(AND(D71&gt;=1.45,B71&gt;=2.85,A71&gt;=6.15,H71&gt;=10.688,D71&lt;1.55,F71&gt;=1.5),4.8,IF(AND(H71&lt;8.202,H71&lt;16.284,B71&lt;3.5,F71&gt;=2.5,D71&gt;=1.55,F71&gt;=1.5),5.7,IF(AND(A71&gt;=5.1,G71&lt;0.241,G71&lt;0.338,H71&gt;=5.523,D71&gt;=0.15,D71&lt;0.35,F71&lt;1.5),1.5,IF(AND(B71&gt;=3.75,A71&gt;=5.05,G71&gt;=0.338,H71&gt;=5.523,D71&gt;=0.15,D71&lt;0.35,F71&lt;1.5),1.6,IF(AND(A71&lt;5.7,B71&gt;=2.45,B71&lt;2.85,A71&lt;6.15,H71&gt;=10.688,D71&lt;1.55,F71&gt;=1.5),3.9,IF(AND(A71&gt;=5.7,B71&gt;=2.45,B71&lt;2.85,A71&lt;6.15,H71&gt;=10.688,D71&lt;1.55,F71&gt;=1.5),4.02,IF(AND(H71&lt;13.654,D71&lt;1.45,B71&gt;=2.85,A71&gt;=6.15,H71&gt;=10.688,D71&lt;1.55,F71&gt;=1.5),4.333,IF(AND(H71&gt;=13.654,D71&lt;1.45,B71&gt;=2.85,A71&gt;=6.15,H71&gt;=10.688,D71&lt;1.55,F71&gt;=1.5),4.54,IF(AND(A71&lt;6.15,H71&gt;=8.202,H71&lt;16.284,B71&lt;3.5,F71&gt;=2.5,D71&gt;=1.55,F71&gt;=1.5),5,IF(AND(H71&lt;13.924,A71&lt;5.1,G71&lt;0.241,G71&lt;0.338,H71&gt;=5.523,D71&gt;=0.15,D71&lt;0.35,F71&lt;1.5),1.4,IF(AND(H71&gt;=13.924,A71&lt;5.1,G71&lt;0.241,G71&lt;0.338,H71&gt;=5.523,D71&gt;=0.15,D71&lt;0.35,F71&lt;1.5),1.5,IF(AND(D71&lt;0.25,B71&lt;3.75,A71&gt;=5.05,G71&gt;=0.338,H71&gt;=5.523,D71&gt;=0.15,D71&lt;0.35,F71&lt;1.5),1.5,IF(AND(D71&gt;=0.25,B71&lt;3.75,A71&gt;=5.05,G71&gt;=0.338,H71&gt;=5.523,D71&gt;=0.15,D71&lt;0.35,F71&lt;1.5),1.4,IF(AND(H71&lt;8.884,B71&gt;=3.05,A71&gt;=6.15,H71&gt;=8.202,H71&lt;16.284,B71&lt;3.5,F71&gt;=2.5,D71&gt;=1.55,F71&gt;=1.5),5.1,IF(AND(A71&lt;6.45,G71&lt;0.368,B71&lt;3.05,A71&gt;=6.15,H71&gt;=8.202,H71&lt;16.284,B71&lt;3.5,F71&gt;=2.5,D71&gt;=1.55,F71&gt;=1.5),5.525,IF(AND(A71&gt;=6.45,G71&lt;0.368,B71&lt;3.05,A71&gt;=6.15,H71&gt;=8.202,H71&lt;16.284,B71&lt;3.5,F71&gt;=2.5,D71&gt;=1.55,F71&gt;=1.5),5.35,IF(AND(D71&lt;2.25,G71&gt;=0.368,B71&lt;3.05,A71&gt;=6.15,H71&gt;=8.202,H71&lt;16.284,B71&lt;3.5,F71&gt;=2.5,D71&gt;=1.55,F71&gt;=1.5),5.8,IF(AND(D71&gt;=2.25,G71&gt;=0.368,B71&lt;3.05,A71&gt;=6.15,H71&gt;=8.202,H71&lt;16.284,B71&lt;3.5,F71&gt;=2.5,D71&gt;=1.55,F71&gt;=1.5),5.2,IF(AND(H71&lt;10.257,H71&gt;=8.884,B71&gt;=3.05,A71&gt;=6.15,H71&gt;=8.202,H71&lt;16.284,B71&lt;3.5,F71&gt;=2.5,D71&gt;=1.55,F71&gt;=1.5),5.9,IF(AND(H71&gt;=10.257,H71&gt;=8.884,B71&gt;=3.05,A71&gt;=6.15,H71&gt;=8.202,H71&lt;16.284,B71&lt;3.5,F71&gt;=2.5,D71&gt;=1.55,F71&gt;=1.5),5.48,"shouldnthappen")))))))))))))))))))))))))))))))))))))</f>
        <v>4.5</v>
      </c>
      <c r="AC71" s="1" t="n">
        <f aca="false">IF(AND(H71&lt;5.748,A71&lt;5.05,D71&lt;0.8),1,IF(AND(B71&lt;3.35,A71&gt;=5.05,D71&lt;0.8),1.7,IF(AND(A71&lt;5.85,G71&lt;0.154,D71&gt;=0.8),4.5,IF(AND(D71&gt;=0.45,H71&gt;=5.748,A71&lt;5.05,D71&lt;0.8),1.6,IF(AND(G71&gt;=0.934,B71&gt;=3.35,A71&gt;=5.05,D71&lt;0.8),1.7,IF(AND(D71&lt;2.1,A71&gt;=5.85,G71&lt;0.154,D71&gt;=0.8),6.15,IF(AND(D71&gt;=2.1,A71&gt;=5.85,G71&lt;0.154,D71&gt;=0.8),5.5,IF(AND(A71&lt;6.1,D71&gt;=1.55,G71&gt;=0.154,D71&gt;=0.8),5,IF(AND(H71&gt;=14.379,G71&lt;0.934,B71&gt;=3.35,A71&gt;=5.05,D71&lt;0.8),1.58,IF(AND(G71&lt;0.379,A71&gt;=6.1,D71&gt;=1.55,G71&gt;=0.154,D71&gt;=0.8),5.42,IF(AND(H71&lt;13.924,G71&lt;0.227,D71&lt;0.45,H71&gt;=5.748,A71&lt;5.05,D71&lt;0.8),1.4,IF(AND(H71&gt;=13.924,G71&lt;0.227,D71&lt;0.45,H71&gt;=5.748,A71&lt;5.05,D71&lt;0.8),1.5,IF(AND(B71&lt;3.1,G71&gt;=0.227,D71&lt;0.45,H71&gt;=5.748,A71&lt;5.05,D71&lt;0.8),1.1,IF(AND(G71&lt;0.13,H71&lt;14.379,G71&lt;0.934,B71&gt;=3.35,A71&gt;=5.05,D71&lt;0.8),1.4,IF(AND(D71&lt;1.05,A71&lt;5.65,D71&lt;1.35,D71&lt;1.55,G71&gt;=0.154,D71&gt;=0.8),3.7,IF(AND(D71&lt;1.25,A71&gt;=5.65,D71&lt;1.35,D71&lt;1.55,G71&gt;=0.154,D71&gt;=0.8),4.06,IF(AND(D71&gt;=1.25,A71&gt;=5.65,D71&lt;1.35,D71&lt;1.55,G71&gt;=0.154,D71&gt;=0.8),4.425,IF(AND(H71&lt;13.654,D71&lt;1.45,D71&gt;=1.35,D71&lt;1.55,G71&gt;=0.154,D71&gt;=0.8),4.275,IF(AND(G71&lt;0.259,D71&gt;=1.45,D71&gt;=1.35,D71&lt;1.55,G71&gt;=0.154,D71&gt;=0.8),5.1,IF(AND(B71&lt;2.95,G71&gt;=0.379,A71&gt;=6.1,D71&gt;=1.55,G71&gt;=0.154,D71&gt;=0.8),6.3,IF(AND(B71&lt;3.25,B71&gt;=3.1,G71&gt;=0.227,D71&lt;0.45,H71&gt;=5.748,A71&lt;5.05,D71&lt;0.8),1.3,IF(AND(B71&gt;=3.25,B71&gt;=3.1,G71&gt;=0.227,D71&lt;0.45,H71&gt;=5.748,A71&lt;5.05,D71&lt;0.8),1.4,IF(AND(H71&gt;=13.372,G71&gt;=0.13,H71&lt;14.379,G71&lt;0.934,B71&gt;=3.35,A71&gt;=5.05,D71&lt;0.8),1.4,IF(AND(H71&lt;6.69,D71&gt;=1.05,A71&lt;5.65,D71&lt;1.35,D71&lt;1.55,G71&gt;=0.154,D71&gt;=0.8),4.033,IF(AND(H71&gt;=6.69,D71&gt;=1.05,A71&lt;5.65,D71&lt;1.35,D71&lt;1.55,G71&gt;=0.154,D71&gt;=0.8),3.88,IF(AND(B71&lt;2.85,H71&gt;=13.654,D71&lt;1.45,D71&gt;=1.35,D71&lt;1.55,G71&gt;=0.154,D71&gt;=0.8),4.8,IF(AND(B71&gt;=2.85,H71&gt;=13.654,D71&lt;1.45,D71&gt;=1.35,D71&lt;1.55,G71&gt;=0.154,D71&gt;=0.8),4.7,IF(AND(H71&lt;11.681,G71&gt;=0.259,D71&gt;=1.45,D71&gt;=1.35,D71&lt;1.55,G71&gt;=0.154,D71&gt;=0.8),4.85,IF(AND(H71&gt;=11.681,G71&gt;=0.259,D71&gt;=1.45,D71&gt;=1.35,D71&lt;1.55,G71&gt;=0.154,D71&gt;=0.8),4.633,IF(AND(A71&lt;6.25,B71&gt;=2.95,G71&gt;=0.379,A71&gt;=6.1,D71&gt;=1.55,G71&gt;=0.154,D71&gt;=0.8),5.4,IF(AND(D71&lt;0.3,H71&lt;13.372,G71&gt;=0.13,H71&lt;14.379,G71&lt;0.934,B71&gt;=3.35,A71&gt;=5.05,D71&lt;0.8),1.475,IF(AND(D71&gt;=0.3,H71&lt;13.372,G71&gt;=0.13,H71&lt;14.379,G71&lt;0.934,B71&gt;=3.35,A71&gt;=5.05,D71&lt;0.8),1.5,IF(AND(B71&lt;3.15,A71&gt;=6.25,B71&gt;=2.95,G71&gt;=0.379,A71&gt;=6.1,D71&gt;=1.55,G71&gt;=0.154,D71&gt;=0.8),5.7,IF(AND(B71&gt;=3.15,A71&gt;=6.25,B71&gt;=2.95,G71&gt;=0.379,A71&gt;=6.1,D71&gt;=1.55,G71&gt;=0.154,D71&gt;=0.8),5.933,"shouldnthappen"))))))))))))))))))))))))))))))))))</f>
        <v>4.633</v>
      </c>
      <c r="AD71" s="1" t="n">
        <f aca="false">IF(AND(H71&lt;6.621,A71&lt;4.95,D71&lt;0.8),1,IF(AND(H71&lt;14.144,H71&gt;=6.621,A71&lt;4.95,D71&lt;0.8),1.4,IF(AND(H71&gt;=14.144,H71&gt;=6.621,A71&lt;4.95,D71&lt;0.8),1.3,IF(AND(G71&lt;0.13,B71&gt;=3.85,A71&gt;=4.95,D71&lt;0.8),1.3,IF(AND(G71&gt;=0.13,B71&gt;=3.85,A71&gt;=4.95,D71&lt;0.8),1.425,IF(AND(A71&gt;=6.05,B71&lt;2.75,D71&lt;1.55,D71&gt;=0.8),4.9,IF(AND(A71&gt;=7.3,G71&lt;0.119,D71&gt;=1.55,D71&gt;=0.8),6.7,IF(AND(H71&lt;6.555,D71&lt;0.25,B71&lt;3.85,A71&gt;=4.95,D71&lt;0.8),1.7,IF(AND(B71&lt;3.4,D71&gt;=0.25,B71&lt;3.85,A71&gt;=4.95,D71&lt;0.8),1.7,IF(AND(B71&gt;=3.4,D71&gt;=0.25,B71&lt;3.85,A71&gt;=4.95,D71&lt;0.8),1.6,IF(AND(A71&lt;5.05,A71&lt;6.05,B71&lt;2.75,D71&lt;1.55,D71&gt;=0.8),3.3,IF(AND(B71&lt;2.85,D71&lt;1.35,B71&gt;=2.75,D71&lt;1.55,D71&gt;=0.8),4.5,IF(AND(H71&lt;12.206,D71&gt;=1.35,B71&gt;=2.75,D71&lt;1.55,D71&gt;=0.8),4.7,IF(AND(H71&gt;=12.206,D71&gt;=1.35,B71&gt;=2.75,D71&lt;1.55,D71&gt;=0.8),4.52,IF(AND(G71&lt;0.024,A71&lt;7.3,G71&lt;0.119,D71&gt;=1.55,D71&gt;=0.8),5.7,IF(AND(G71&gt;=0.024,A71&lt;7.3,G71&lt;0.119,D71&gt;=1.55,D71&gt;=0.8),5.6,IF(AND(F71&lt;2.5,G71&lt;0.417,G71&gt;=0.119,D71&gt;=1.55,D71&gt;=0.8),5.05,IF(AND(B71&lt;3.15,H71&gt;=6.555,D71&lt;0.25,B71&lt;3.85,A71&gt;=4.95,D71&lt;0.8),1.6,IF(AND(G71&lt;0.356,A71&gt;=5.05,A71&lt;6.05,B71&lt;2.75,D71&lt;1.55,D71&gt;=0.8),4.12,IF(AND(A71&lt;5.65,B71&gt;=2.85,D71&lt;1.35,B71&gt;=2.75,D71&lt;1.55,D71&gt;=0.8),3.6,IF(AND(B71&lt;3.15,F71&gt;=2.5,G71&lt;0.417,G71&gt;=0.119,D71&gt;=1.55,D71&gt;=0.8),5.18,IF(AND(B71&gt;=3.15,F71&gt;=2.5,G71&lt;0.417,G71&gt;=0.119,D71&gt;=1.55,D71&gt;=0.8),5.3,IF(AND(D71&lt;1.7,A71&lt;6.95,G71&gt;=0.417,G71&gt;=0.119,D71&gt;=1.55,D71&gt;=0.8),4.7,IF(AND(A71&lt;7.25,A71&gt;=6.95,G71&gt;=0.417,G71&gt;=0.119,D71&gt;=1.55,D71&gt;=0.8),5.8,IF(AND(A71&gt;=7.25,A71&gt;=6.95,G71&gt;=0.417,G71&gt;=0.119,D71&gt;=1.55,D71&gt;=0.8),6.333,IF(AND(H71&lt;8.594,B71&gt;=3.15,H71&gt;=6.555,D71&lt;0.25,B71&lt;3.85,A71&gt;=4.95,D71&lt;0.8),1.4,IF(AND(H71&gt;=8.594,B71&gt;=3.15,H71&gt;=6.555,D71&lt;0.25,B71&lt;3.85,A71&gt;=4.95,D71&lt;0.8),1.5,IF(AND(H71&gt;=11.218,G71&gt;=0.356,A71&gt;=5.05,A71&lt;6.05,B71&lt;2.75,D71&lt;1.55,D71&gt;=0.8),3.925,IF(AND(A71&gt;=6.5,A71&gt;=5.65,B71&gt;=2.85,D71&lt;1.35,B71&gt;=2.75,D71&lt;1.55,D71&gt;=0.8),4.6,IF(AND(H71&lt;8.602,H71&lt;11.218,G71&gt;=0.356,A71&gt;=5.05,A71&lt;6.05,B71&lt;2.75,D71&lt;1.55,D71&gt;=0.8),3.95,IF(AND(H71&gt;=8.602,H71&lt;11.218,G71&gt;=0.356,A71&gt;=5.05,A71&lt;6.05,B71&lt;2.75,D71&lt;1.55,D71&gt;=0.8),3.75,IF(AND(H71&lt;10.129,A71&lt;6.5,A71&gt;=5.65,B71&gt;=2.85,D71&lt;1.35,B71&gt;=2.75,D71&lt;1.55,D71&gt;=0.8),4.2,IF(AND(H71&gt;=10.129,A71&lt;6.5,A71&gt;=5.65,B71&gt;=2.85,D71&lt;1.35,B71&gt;=2.75,D71&lt;1.55,D71&gt;=0.8),4.267,IF(AND(D71&lt;2.2,B71&lt;3.05,D71&gt;=1.7,A71&lt;6.95,G71&gt;=0.417,G71&gt;=0.119,D71&gt;=1.55,D71&gt;=0.8),5.3,IF(AND(D71&gt;=2.2,B71&lt;3.05,D71&gt;=1.7,A71&lt;6.95,G71&gt;=0.417,G71&gt;=0.119,D71&gt;=1.55,D71&gt;=0.8),5.133,IF(AND(D71&lt;2.45,B71&gt;=3.05,D71&gt;=1.7,A71&lt;6.95,G71&gt;=0.417,G71&gt;=0.119,D71&gt;=1.55,D71&gt;=0.8),5.6,IF(AND(D71&gt;=2.45,B71&gt;=3.05,D71&gt;=1.7,A71&lt;6.95,G71&gt;=0.417,G71&gt;=0.119,D71&gt;=1.55,D71&gt;=0.8),6,"shouldnthappen")))))))))))))))))))))))))))))))))))))</f>
        <v>4.9</v>
      </c>
      <c r="AE71" s="1" t="n">
        <f aca="false">IF(AND(G71&lt;0.123,D71&gt;=0.25,D71&lt;0.75),1.3,IF(AND(H71&gt;=16.774,D71&gt;=1.75,D71&gt;=0.75),6.4,IF(AND(B71&lt;3.4,A71&lt;4.8,D71&lt;0.25,D71&lt;0.75),1.22,IF(AND(B71&gt;=3.4,A71&lt;4.8,D71&lt;0.25,D71&lt;0.75),1,IF(AND(A71&gt;=5.45,A71&gt;=4.8,D71&lt;0.25,D71&lt;0.75),1.367,IF(AND(H71&gt;=10.688,D71&lt;1.35,D71&lt;1.75,D71&gt;=0.75),4.2,IF(AND(A71&lt;5.3,D71&gt;=1.35,D71&lt;1.75,D71&gt;=0.75),4.05,IF(AND(G71&gt;=0.857,H71&lt;16.774,D71&gt;=1.75,D71&gt;=0.75),5.02,IF(AND(H71&lt;6.089,A71&lt;5.45,A71&gt;=4.8,D71&lt;0.25,D71&lt;0.75),1.7,IF(AND(G71&lt;0.184,D71&lt;0.35,G71&gt;=0.123,D71&gt;=0.25,D71&lt;0.75),1.7,IF(AND(G71&gt;=0.184,D71&lt;0.35,G71&gt;=0.123,D71&gt;=0.25,D71&lt;0.75),1.48,IF(AND(A71&lt;5.25,D71&gt;=0.35,G71&gt;=0.123,D71&gt;=0.25,D71&lt;0.75),1.75,IF(AND(A71&gt;=5.25,D71&gt;=0.35,G71&gt;=0.123,D71&gt;=0.25,D71&lt;0.75),1.5,IF(AND(A71&lt;5.3,H71&lt;10.688,D71&lt;1.35,D71&lt;1.75,D71&gt;=0.75),3.15,IF(AND(H71&lt;9.474,A71&gt;=5.3,D71&gt;=1.35,D71&lt;1.75,D71&gt;=0.75),4.95,IF(AND(G71&gt;=0.779,G71&lt;0.857,H71&lt;16.774,D71&gt;=1.75,D71&gt;=0.75),6,IF(AND(G71&lt;0.05,H71&gt;=6.089,A71&lt;5.45,A71&gt;=4.8,D71&lt;0.25,D71&lt;0.75),1.4,IF(AND(H71&lt;6.69,A71&gt;=5.3,H71&lt;10.688,D71&lt;1.35,D71&lt;1.75,D71&gt;=0.75),4.033,IF(AND(H71&gt;=6.69,A71&gt;=5.3,H71&lt;10.688,D71&lt;1.35,D71&lt;1.75,D71&gt;=0.75),3.733,IF(AND(B71&lt;2.5,H71&gt;=9.474,A71&gt;=5.3,D71&gt;=1.35,D71&lt;1.75,D71&gt;=0.75),4.5,IF(AND(D71&gt;=2.45,G71&lt;0.779,G71&lt;0.857,H71&lt;16.774,D71&gt;=1.75,D71&gt;=0.75),6,IF(AND(B71&gt;=3.75,G71&gt;=0.05,H71&gt;=6.089,A71&lt;5.45,A71&gt;=4.8,D71&lt;0.25,D71&lt;0.75),1.6,IF(AND(H71&lt;13.695,B71&gt;=2.5,H71&gt;=9.474,A71&gt;=5.3,D71&gt;=1.35,D71&lt;1.75,D71&gt;=0.75),4.567,IF(AND(G71&gt;=0.654,D71&lt;2.45,G71&lt;0.779,G71&lt;0.857,H71&lt;16.774,D71&gt;=1.75,D71&gt;=0.75),4.9,IF(AND(G71&gt;=0.73,B71&lt;3.75,G71&gt;=0.05,H71&gt;=6.089,A71&lt;5.45,A71&gt;=4.8,D71&lt;0.25,D71&lt;0.75),1.4,IF(AND(A71&lt;6.65,H71&gt;=13.695,B71&gt;=2.5,H71&gt;=9.474,A71&gt;=5.3,D71&gt;=1.35,D71&lt;1.75,D71&gt;=0.75),4.4,IF(AND(A71&gt;=6.65,H71&gt;=13.695,B71&gt;=2.5,H71&gt;=9.474,A71&gt;=5.3,D71&gt;=1.35,D71&lt;1.75,D71&gt;=0.75),4.84,IF(AND(B71&lt;2.75,G71&lt;0.654,D71&lt;2.45,G71&lt;0.779,G71&lt;0.857,H71&lt;16.774,D71&gt;=1.75,D71&gt;=0.75),5.2,IF(AND(H71&lt;9.524,G71&lt;0.73,B71&lt;3.75,G71&gt;=0.05,H71&gt;=6.089,A71&lt;5.45,A71&gt;=4.8,D71&lt;0.25,D71&lt;0.75),1.5,IF(AND(H71&gt;=9.524,G71&lt;0.73,B71&lt;3.75,G71&gt;=0.05,H71&gt;=6.089,A71&lt;5.45,A71&gt;=4.8,D71&lt;0.25,D71&lt;0.75),1.4,IF(AND(H71&gt;=13.644,B71&gt;=2.75,G71&lt;0.654,D71&lt;2.45,G71&lt;0.779,G71&lt;0.857,H71&lt;16.774,D71&gt;=1.75,D71&gt;=0.75),6.033,IF(AND(A71&gt;=6.85,H71&lt;13.644,B71&gt;=2.75,G71&lt;0.654,D71&lt;2.45,G71&lt;0.779,G71&lt;0.857,H71&lt;16.774,D71&gt;=1.75,D71&gt;=0.75),5.1,IF(AND(A71&gt;=6.75,A71&lt;6.85,H71&lt;13.644,B71&gt;=2.75,G71&lt;0.654,D71&lt;2.45,G71&lt;0.779,G71&lt;0.857,H71&lt;16.774,D71&gt;=1.75,D71&gt;=0.75),5.9,IF(AND(D71&gt;=2.35,A71&lt;6.75,A71&lt;6.85,H71&lt;13.644,B71&gt;=2.75,G71&lt;0.654,D71&lt;2.45,G71&lt;0.779,G71&lt;0.857,H71&lt;16.774,D71&gt;=1.75,D71&gt;=0.75),5.6,IF(AND(H71&lt;11.146,D71&lt;2.35,A71&lt;6.75,A71&lt;6.85,H71&lt;13.644,B71&gt;=2.75,G71&lt;0.654,D71&lt;2.45,G71&lt;0.779,G71&lt;0.857,H71&lt;16.774,D71&gt;=1.75,D71&gt;=0.75),5.4,IF(AND(H71&gt;=11.146,D71&lt;2.35,A71&lt;6.75,A71&lt;6.85,H71&lt;13.644,B71&gt;=2.75,G71&lt;0.654,D71&lt;2.45,G71&lt;0.779,G71&lt;0.857,H71&lt;16.774,D71&gt;=1.75,D71&gt;=0.75),5.6,"shouldnthappen"))))))))))))))))))))))))))))))))))))</f>
        <v>4.5</v>
      </c>
      <c r="AF71" s="1" t="n">
        <f aca="false">IF(AND(A71&lt;4.5,D71&lt;0.8),1.233,IF(AND(B71&lt;3.05,A71&gt;=4.5,D71&lt;0.8),1.4,IF(AND(D71&gt;=0.45,B71&gt;=3.05,A71&gt;=4.5,D71&lt;0.8),1.667,IF(AND(D71&lt;1.05,D71&lt;1.35,A71&lt;6.25,D71&gt;=0.8),3.633,IF(AND(H71&lt;13.935,A71&gt;=7.05,A71&gt;=6.25,D71&gt;=0.8),6,IF(AND(G71&gt;=0.948,D71&lt;0.45,B71&gt;=3.05,A71&gt;=4.5,D71&lt;0.8),1.7,IF(AND(G71&lt;0.652,D71&gt;=1.05,D71&lt;1.35,A71&lt;6.25,D71&gt;=0.8),4.16,IF(AND(D71&gt;=2.15,D71&gt;=1.75,D71&gt;=1.35,A71&lt;6.25,D71&gt;=0.8),5.4,IF(AND(G71&gt;=0.912,F71&lt;2.5,A71&lt;7.05,A71&gt;=6.25,D71&gt;=0.8),4.4,IF(AND(B71&gt;=3.25,F71&gt;=2.5,A71&lt;7.05,A71&gt;=6.25,D71&gt;=0.8),5.85,IF(AND(H71&lt;17.32,H71&gt;=13.935,A71&gt;=7.05,A71&gt;=6.25,D71&gt;=0.8),6.65,IF(AND(H71&gt;=17.32,H71&gt;=13.935,A71&gt;=7.05,A71&gt;=6.25,D71&gt;=0.8),6.4,IF(AND(H71&gt;=13.547,G71&lt;0.948,D71&lt;0.45,B71&gt;=3.05,A71&gt;=4.5,D71&lt;0.8),1.38,IF(AND(B71&gt;=2.75,G71&gt;=0.652,D71&gt;=1.05,D71&lt;1.35,A71&lt;6.25,D71&gt;=0.8),3.6,IF(AND(H71&lt;9.417,G71&lt;0.404,D71&lt;1.75,D71&gt;=1.35,A71&lt;6.25,D71&gt;=0.8),4.2,IF(AND(H71&gt;=9.417,G71&lt;0.404,D71&lt;1.75,D71&gt;=1.35,A71&lt;6.25,D71&gt;=0.8),4.5,IF(AND(G71&lt;0.464,G71&gt;=0.404,D71&lt;1.75,D71&gt;=1.35,A71&lt;6.25,D71&gt;=0.8),4.5,IF(AND(G71&gt;=0.464,G71&gt;=0.404,D71&lt;1.75,D71&gt;=1.35,A71&lt;6.25,D71&gt;=0.8),4.625,IF(AND(D71&lt;1.85,D71&lt;2.15,D71&gt;=1.75,D71&gt;=1.35,A71&lt;6.25,D71&gt;=0.8),4.9,IF(AND(D71&gt;=1.85,D71&lt;2.15,D71&gt;=1.75,D71&gt;=1.35,A71&lt;6.25,D71&gt;=0.8),5.05,IF(AND(G71&lt;0.332,G71&lt;0.912,F71&lt;2.5,A71&lt;7.05,A71&gt;=6.25,D71&gt;=0.8),4.467,IF(AND(G71&gt;=0.332,G71&lt;0.912,F71&lt;2.5,A71&lt;7.05,A71&gt;=6.25,D71&gt;=0.8),4.767,IF(AND(D71&lt;0.15,H71&lt;13.547,G71&lt;0.948,D71&lt;0.45,B71&gt;=3.05,A71&gt;=4.5,D71&lt;0.8),1.5,IF(AND(D71&lt;1.15,B71&lt;2.75,G71&gt;=0.652,D71&gt;=1.05,D71&lt;1.35,A71&lt;6.25,D71&gt;=0.8),3.9,IF(AND(D71&gt;=1.15,B71&lt;2.75,G71&gt;=0.652,D71&gt;=1.05,D71&lt;1.35,A71&lt;6.25,D71&gt;=0.8),4,IF(AND(D71&gt;=2.25,B71&lt;3.15,B71&lt;3.25,F71&gt;=2.5,A71&lt;7.05,A71&gt;=6.25,D71&gt;=0.8),5.14,IF(AND(G71&lt;0.621,B71&gt;=3.15,B71&lt;3.25,F71&gt;=2.5,A71&lt;7.05,A71&gt;=6.25,D71&gt;=0.8),5.75,IF(AND(G71&gt;=0.621,B71&gt;=3.15,B71&lt;3.25,F71&gt;=2.5,A71&lt;7.05,A71&gt;=6.25,D71&gt;=0.8),5.1,IF(AND(G71&gt;=0.862,D71&gt;=0.15,H71&lt;13.547,G71&lt;0.948,D71&lt;0.45,B71&gt;=3.05,A71&gt;=4.5,D71&lt;0.8),1.5,IF(AND(A71&lt;6.35,D71&lt;2.25,B71&lt;3.15,B71&lt;3.25,F71&gt;=2.5,A71&lt;7.05,A71&gt;=6.25,D71&gt;=0.8),5.267,IF(AND(A71&gt;=6.35,D71&lt;2.25,B71&lt;3.15,B71&lt;3.25,F71&gt;=2.5,A71&lt;7.05,A71&gt;=6.25,D71&gt;=0.8),5.42,IF(AND(A71&lt;5.1,G71&lt;0.862,D71&gt;=0.15,H71&lt;13.547,G71&lt;0.948,D71&lt;0.45,B71&gt;=3.05,A71&gt;=4.5,D71&lt;0.8),1.35,IF(AND(B71&lt;3.95,A71&gt;=5.1,G71&lt;0.862,D71&gt;=0.15,H71&lt;13.547,G71&lt;0.948,D71&lt;0.45,B71&gt;=3.05,A71&gt;=4.5,D71&lt;0.8),1.5,IF(AND(B71&gt;=3.95,A71&gt;=5.1,G71&lt;0.862,D71&gt;=0.15,H71&lt;13.547,G71&lt;0.948,D71&lt;0.45,B71&gt;=3.05,A71&gt;=4.5,D71&lt;0.8),1.467,"shouldnthappen"))))))))))))))))))))))))))))))))))</f>
        <v>4.5</v>
      </c>
      <c r="AG71" s="1" t="n">
        <f aca="false">IF(AND(H71&lt;5.748,A71&lt;4.85,D71&lt;0.75),1,IF(AND(B71&gt;=3.5,D71&gt;=1.75,D71&gt;=0.75),6.2,IF(AND(A71&gt;=4.65,H71&gt;=5.748,A71&lt;4.85,D71&lt;0.75),1.333,IF(AND(H71&lt;6.417,B71&lt;3.45,A71&gt;=4.85,D71&lt;0.75),1.7,IF(AND(A71&lt;5.05,B71&gt;=3.45,A71&gt;=4.85,D71&lt;0.75),1.4,IF(AND(A71&gt;=5.05,B71&gt;=3.45,A71&gt;=4.85,D71&lt;0.75),1.5,IF(AND(F71&gt;=2.5,H71&lt;13.641,D71&lt;1.75,D71&gt;=0.75),4.667,IF(AND(G71&lt;0.187,H71&gt;=13.641,D71&lt;1.75,D71&gt;=0.75),5,IF(AND(A71&gt;=7.1,B71&lt;3.5,D71&gt;=1.75,D71&gt;=0.75),6.575,IF(AND(G71&lt;0.161,A71&lt;4.65,H71&gt;=5.748,A71&lt;4.85,D71&lt;0.75),1.5,IF(AND(H71&lt;8.399,H71&gt;=6.417,B71&lt;3.45,A71&gt;=4.85,D71&lt;0.75),1.5,IF(AND(H71&gt;=8.399,H71&gt;=6.417,B71&lt;3.45,A71&gt;=4.85,D71&lt;0.75),1.625,IF(AND(G71&lt;0.086,F71&lt;2.5,H71&lt;13.641,D71&lt;1.75,D71&gt;=0.75),4.7,IF(AND(D71&lt;1.35,G71&gt;=0.187,H71&gt;=13.641,D71&lt;1.75,D71&gt;=0.75),4.2,IF(AND(G71&lt;0.422,G71&gt;=0.161,A71&lt;4.65,H71&gt;=5.748,A71&lt;4.85,D71&lt;0.75),1.4,IF(AND(G71&gt;=0.422,G71&gt;=0.161,A71&lt;4.65,H71&gt;=5.748,A71&lt;4.85,D71&lt;0.75),1.3,IF(AND(B71&lt;2.5,D71&gt;=1.35,G71&gt;=0.187,H71&gt;=13.641,D71&lt;1.75,D71&gt;=0.75),4.5,IF(AND(B71&lt;2.75,A71&lt;6,A71&lt;7.1,B71&lt;3.5,D71&gt;=1.75,D71&gt;=0.75),5.1,IF(AND(B71&gt;=2.75,A71&lt;6,A71&lt;7.1,B71&lt;3.5,D71&gt;=1.75,D71&gt;=0.75),5.02,IF(AND(A71&lt;5.15,A71&lt;5.9,G71&gt;=0.086,F71&lt;2.5,H71&lt;13.641,D71&lt;1.75,D71&gt;=0.75),3,IF(AND(G71&lt;0.644,A71&gt;=5.9,G71&gt;=0.086,F71&lt;2.5,H71&lt;13.641,D71&lt;1.75,D71&gt;=0.75),4.65,IF(AND(G71&gt;=0.644,A71&gt;=5.9,G71&gt;=0.086,F71&lt;2.5,H71&lt;13.641,D71&lt;1.75,D71&gt;=0.75),4.24,IF(AND(D71&lt;1.45,B71&gt;=2.5,D71&gt;=1.35,G71&gt;=0.187,H71&gt;=13.641,D71&lt;1.75,D71&gt;=0.75),4.68,IF(AND(D71&gt;=1.45,B71&gt;=2.5,D71&gt;=1.35,G71&gt;=0.187,H71&gt;=13.641,D71&lt;1.75,D71&gt;=0.75),4.833,IF(AND(H71&lt;13.18,D71&lt;2.05,A71&gt;=6,A71&lt;7.1,B71&lt;3.5,D71&gt;=1.75,D71&gt;=0.75),5.44,IF(AND(H71&gt;=13.18,D71&lt;2.05,A71&gt;=6,A71&lt;7.1,B71&lt;3.5,D71&gt;=1.75,D71&gt;=0.75),5.1,IF(AND(H71&lt;8.759,D71&gt;=2.05,A71&gt;=6,A71&lt;7.1,B71&lt;3.5,D71&gt;=1.75,D71&gt;=0.75),5.4,IF(AND(A71&gt;=5.75,A71&gt;=5.15,A71&lt;5.9,G71&gt;=0.086,F71&lt;2.5,H71&lt;13.641,D71&lt;1.75,D71&gt;=0.75),3.967,IF(AND(H71&lt;10.159,H71&gt;=8.759,D71&gt;=2.05,A71&gt;=6,A71&lt;7.1,B71&lt;3.5,D71&gt;=1.75,D71&gt;=0.75),5.925,IF(AND(D71&lt;1.2,A71&lt;5.75,A71&gt;=5.15,A71&lt;5.9,G71&gt;=0.086,F71&lt;2.5,H71&lt;13.641,D71&lt;1.75,D71&gt;=0.75),3.667,IF(AND(D71&lt;2.25,H71&gt;=10.159,H71&gt;=8.759,D71&gt;=2.05,A71&gt;=6,A71&lt;7.1,B71&lt;3.5,D71&gt;=1.75,D71&gt;=0.75),5.66,IF(AND(D71&gt;=2.25,H71&gt;=10.159,H71&gt;=8.759,D71&gt;=2.05,A71&gt;=6,A71&lt;7.1,B71&lt;3.5,D71&gt;=1.75,D71&gt;=0.75),5.34,IF(AND(D71&lt;1.35,D71&gt;=1.2,A71&lt;5.75,A71&gt;=5.15,A71&lt;5.9,G71&gt;=0.086,F71&lt;2.5,H71&lt;13.641,D71&lt;1.75,D71&gt;=0.75),4.025,IF(AND(D71&gt;=1.35,D71&gt;=1.2,A71&lt;5.75,A71&gt;=5.15,A71&lt;5.9,G71&gt;=0.086,F71&lt;2.5,H71&lt;13.641,D71&lt;1.75,D71&gt;=0.75),3.9,"shouldnthappen"))))))))))))))))))))))))))))))))))</f>
        <v>4.5</v>
      </c>
      <c r="AH71" s="1" t="n">
        <f aca="false">IF(AND(F71&lt;1.5,H71&lt;6.799,A71&lt;5.45),1.7,IF(AND(F71&gt;=1.5,H71&lt;6.799,A71&lt;5.45),4.1,IF(AND(D71&gt;=0.8,H71&gt;=6.799,A71&lt;5.45),3.9,IF(AND(H71&lt;7.564,F71&lt;2.5,A71&gt;=5.45),3.925,IF(AND(H71&gt;=16.284,F71&gt;=2.5,A71&gt;=5.45),6.5,IF(AND(A71&lt;4.35,D71&lt;0.8,H71&gt;=6.799,A71&lt;5.45),1.1,IF(AND(B71&lt;2.8,D71&lt;1.35,H71&gt;=7.564,F71&lt;2.5,A71&gt;=5.45),4.1,IF(AND(B71&gt;=2.8,D71&lt;1.35,H71&gt;=7.564,F71&lt;2.5,A71&gt;=5.45),4.267,IF(AND(B71&lt;2.75,D71&gt;=1.35,H71&gt;=7.564,F71&lt;2.5,A71&gt;=5.45),5,IF(AND(G71&gt;=0.078,G71&lt;0.26,H71&lt;16.284,F71&gt;=2.5,A71&gt;=5.45),6.06,IF(AND(G71&gt;=0.805,G71&gt;=0.26,H71&lt;16.284,F71&gt;=2.5,A71&gt;=5.45),5.02,IF(AND(H71&gt;=10.109,B71&gt;=3.45,A71&gt;=4.35,D71&lt;0.8,H71&gt;=6.799,A71&lt;5.45),1.55,IF(AND(D71&lt;2.25,G71&lt;0.078,G71&lt;0.26,H71&lt;16.284,F71&gt;=2.5,A71&gt;=5.45),5.6,IF(AND(D71&gt;=2.25,G71&lt;0.078,G71&lt;0.26,H71&lt;16.284,F71&gt;=2.5,A71&gt;=5.45),5.7,IF(AND(A71&lt;6.15,G71&lt;0.805,G71&gt;=0.26,H71&lt;16.284,F71&gt;=2.5,A71&gt;=5.45),4.967,IF(AND(A71&lt;4.65,H71&lt;12.227,B71&lt;3.45,A71&gt;=4.35,D71&lt;0.8,H71&gt;=6.799,A71&lt;5.45),1.333,IF(AND(A71&lt;4.85,H71&gt;=12.227,B71&lt;3.45,A71&gt;=4.35,D71&lt;0.8,H71&gt;=6.799,A71&lt;5.45),1.42,IF(AND(A71&gt;=4.85,H71&gt;=12.227,B71&lt;3.45,A71&gt;=4.35,D71&lt;0.8,H71&gt;=6.799,A71&lt;5.45),1.533,IF(AND(A71&lt;5.05,H71&lt;10.109,B71&gt;=3.45,A71&gt;=4.35,D71&lt;0.8,H71&gt;=6.799,A71&lt;5.45),1.4,IF(AND(A71&gt;=5.05,H71&lt;10.109,B71&gt;=3.45,A71&gt;=4.35,D71&lt;0.8,H71&gt;=6.799,A71&lt;5.45),1.5,IF(AND(G71&lt;0.14,H71&lt;13.531,B71&gt;=2.75,D71&gt;=1.35,H71&gt;=7.564,F71&lt;2.5,A71&gt;=5.45),4.7,IF(AND(G71&lt;0.187,H71&gt;=13.531,B71&gt;=2.75,D71&gt;=1.35,H71&gt;=7.564,F71&lt;2.5,A71&gt;=5.45),5,IF(AND(G71&gt;=0.187,H71&gt;=13.531,B71&gt;=2.75,D71&gt;=1.35,H71&gt;=7.564,F71&lt;2.5,A71&gt;=5.45),4.66,IF(AND(A71&lt;6.35,A71&gt;=6.15,G71&lt;0.805,G71&gt;=0.26,H71&lt;16.284,F71&gt;=2.5,A71&gt;=5.45),6,IF(AND(D71&lt;0.15,A71&gt;=4.65,H71&lt;12.227,B71&lt;3.45,A71&gt;=4.35,D71&lt;0.8,H71&gt;=6.799,A71&lt;5.45),1.5,IF(AND(H71&lt;10.723,G71&gt;=0.14,H71&lt;13.531,B71&gt;=2.75,D71&gt;=1.35,H71&gt;=7.564,F71&lt;2.5,A71&gt;=5.45),4.6,IF(AND(H71&gt;=10.723,G71&gt;=0.14,H71&lt;13.531,B71&gt;=2.75,D71&gt;=1.35,H71&gt;=7.564,F71&lt;2.5,A71&gt;=5.45),4.46,IF(AND(G71&lt;0.364,A71&gt;=6.35,A71&gt;=6.15,G71&lt;0.805,G71&gt;=0.26,H71&lt;16.284,F71&gt;=2.5,A71&gt;=5.45),5.28,IF(AND(A71&lt;5.1,D71&gt;=0.15,A71&gt;=4.65,H71&lt;12.227,B71&lt;3.45,A71&gt;=4.35,D71&lt;0.8,H71&gt;=6.799,A71&lt;5.45),1.36,IF(AND(A71&gt;=5.1,D71&gt;=0.15,A71&gt;=4.65,H71&lt;12.227,B71&lt;3.45,A71&gt;=4.35,D71&lt;0.8,H71&gt;=6.799,A71&lt;5.45),1.4,IF(AND(G71&gt;=0.6,G71&gt;=0.364,A71&gt;=6.35,A71&gt;=6.15,G71&lt;0.805,G71&gt;=0.26,H71&lt;16.284,F71&gt;=2.5,A71&gt;=5.45),5.1,IF(AND(A71&gt;=6.95,G71&lt;0.6,G71&gt;=0.364,A71&gt;=6.35,A71&gt;=6.15,G71&lt;0.805,G71&gt;=0.26,H71&lt;16.284,F71&gt;=2.5,A71&gt;=5.45),5.8,IF(AND(B71&lt;3.2,A71&lt;6.95,G71&lt;0.6,G71&gt;=0.364,A71&gt;=6.35,A71&gt;=6.15,G71&lt;0.805,G71&gt;=0.26,H71&lt;16.284,F71&gt;=2.5,A71&gt;=5.45),5.6,IF(AND(B71&gt;=3.2,A71&lt;6.95,G71&lt;0.6,G71&gt;=0.364,A71&gt;=6.35,A71&gt;=6.15,G71&lt;0.805,G71&gt;=0.26,H71&lt;16.284,F71&gt;=2.5,A71&gt;=5.45),5.7,"shouldnthappen"))))))))))))))))))))))))))))))))))</f>
        <v>5</v>
      </c>
      <c r="AI71" s="1" t="n">
        <f aca="false">IF(AND(B71&gt;=3.55,A71&lt;5.05,F71&lt;1.5),1,IF(AND(H71&gt;=13.436,A71&gt;=5.05,F71&lt;1.5),1.633,IF(AND(A71&lt;4.35,B71&lt;3.55,A71&lt;5.05,F71&lt;1.5),1.1,IF(AND(A71&lt;5.15,H71&lt;13.436,A71&gt;=5.05,F71&lt;1.5),1.6,IF(AND(G71&lt;0.837,D71&lt;1.2,B71&lt;2.65,F71&gt;=1.5),3.7,IF(AND(G71&gt;=0.837,D71&lt;1.2,B71&lt;2.65,F71&gt;=1.5),3,IF(AND(D71&lt;1.4,D71&gt;=1.2,B71&lt;2.65,F71&gt;=1.5),4.133,IF(AND(D71&gt;=1.4,D71&gt;=1.2,B71&lt;2.65,F71&gt;=1.5),4.633,IF(AND(G71&lt;0.302,A71&gt;=4.35,B71&lt;3.55,A71&lt;5.05,F71&lt;1.5),1.34,IF(AND(D71&gt;=0.3,A71&gt;=5.15,H71&lt;13.436,A71&gt;=5.05,F71&lt;1.5),1.5,IF(AND(G71&lt;0.233,G71&lt;0.265,D71&lt;1.55,B71&gt;=2.65,F71&gt;=1.5),4.56,IF(AND(G71&gt;=0.233,G71&lt;0.265,D71&lt;1.55,B71&gt;=2.65,F71&gt;=1.5),5.1,IF(AND(G71&lt;0.395,G71&gt;=0.265,D71&lt;1.55,B71&gt;=2.65,F71&gt;=1.5),4.025,IF(AND(H71&lt;13.935,A71&gt;=7.05,D71&gt;=1.55,B71&gt;=2.65,F71&gt;=1.5),6.12,IF(AND(H71&gt;=13.935,A71&gt;=7.05,D71&gt;=1.55,B71&gt;=2.65,F71&gt;=1.5),6.64,IF(AND(G71&gt;=0.858,G71&gt;=0.302,A71&gt;=4.35,B71&lt;3.55,A71&lt;5.05,F71&lt;1.5),1.3,IF(AND(H71&lt;6.543,D71&lt;0.3,A71&gt;=5.15,H71&lt;13.436,A71&gt;=5.05,F71&lt;1.5),1.4,IF(AND(H71&gt;=6.543,D71&lt;0.3,A71&gt;=5.15,H71&lt;13.436,A71&gt;=5.05,F71&lt;1.5),1.48,IF(AND(A71&lt;6.3,G71&gt;=0.395,G71&gt;=0.265,D71&lt;1.55,B71&gt;=2.65,F71&gt;=1.5),4.14,IF(AND(A71&gt;=6.3,G71&gt;=0.395,G71&gt;=0.265,D71&lt;1.55,B71&gt;=2.65,F71&gt;=1.5),4.767,IF(AND(G71&gt;=0.669,B71&lt;3.15,A71&lt;7.05,D71&gt;=1.55,B71&gt;=2.65,F71&gt;=1.5),5,IF(AND(H71&lt;9.459,G71&lt;0.858,G71&gt;=0.302,A71&gt;=4.35,B71&lt;3.55,A71&lt;5.05,F71&lt;1.5),1.4,IF(AND(H71&gt;=9.459,G71&lt;0.858,G71&gt;=0.302,A71&gt;=4.35,B71&lt;3.55,A71&lt;5.05,F71&lt;1.5),1.6,IF(AND(G71&gt;=0.433,G71&lt;0.669,B71&lt;3.15,A71&lt;7.05,D71&gt;=1.55,B71&gt;=2.65,F71&gt;=1.5),5.68,IF(AND(G71&lt;0.481,H71&lt;10.257,B71&gt;=3.15,A71&lt;7.05,D71&gt;=1.55,B71&gt;=2.65,F71&gt;=1.5),5.7,IF(AND(G71&gt;=0.481,H71&lt;10.257,B71&gt;=3.15,A71&lt;7.05,D71&gt;=1.55,B71&gt;=2.65,F71&gt;=1.5),5.9,IF(AND(D71&lt;2.15,H71&gt;=10.257,B71&gt;=3.15,A71&lt;7.05,D71&gt;=1.55,B71&gt;=2.65,F71&gt;=1.5),5.1,IF(AND(D71&gt;=2.15,H71&gt;=10.257,B71&gt;=3.15,A71&lt;7.05,D71&gt;=1.55,B71&gt;=2.65,F71&gt;=1.5),5.42,IF(AND(G71&lt;0.098,G71&lt;0.433,G71&lt;0.669,B71&lt;3.15,A71&lt;7.05,D71&gt;=1.55,B71&gt;=2.65,F71&gt;=1.5),5.567,IF(AND(D71&lt;1.8,G71&gt;=0.098,G71&lt;0.433,G71&lt;0.669,B71&lt;3.15,A71&lt;7.05,D71&gt;=1.55,B71&gt;=2.65,F71&gt;=1.5),5.033,IF(AND(G71&gt;=0.312,D71&gt;=1.8,G71&gt;=0.098,G71&lt;0.433,G71&lt;0.669,B71&lt;3.15,A71&lt;7.05,D71&gt;=1.55,B71&gt;=2.65,F71&gt;=1.5),5.4,IF(AND(H71&lt;9.002,G71&lt;0.312,D71&gt;=1.8,G71&gt;=0.098,G71&lt;0.433,G71&lt;0.669,B71&lt;3.15,A71&lt;7.05,D71&gt;=1.55,B71&gt;=2.65,F71&gt;=1.5),5.1,IF(AND(H71&gt;=9.002,G71&lt;0.312,D71&gt;=1.8,G71&gt;=0.098,G71&lt;0.433,G71&lt;0.669,B71&lt;3.15,A71&lt;7.05,D71&gt;=1.55,B71&gt;=2.65,F71&gt;=1.5),5.26,"shouldnthappen")))))))))))))))))))))))))))))))))</f>
        <v>4.633</v>
      </c>
      <c r="AJ71" s="1" t="n">
        <f aca="false">IF(AND(A71&gt;=5.25,D71&gt;=0.35,D71&lt;0.8),1.433,IF(AND(F71&gt;=2.5,H71&lt;6.927,D71&gt;=0.8),5.1,IF(AND(H71&lt;5.85,B71&lt;3.65,D71&lt;0.35,D71&lt;0.8),1,IF(AND(A71&lt;5.55,B71&gt;=3.65,D71&lt;0.35,D71&lt;0.8),1.5,IF(AND(A71&gt;=5.55,B71&gt;=3.65,D71&lt;0.35,D71&lt;0.8),1.7,IF(AND(H71&lt;7.949,A71&lt;5.25,D71&gt;=0.35,D71&lt;0.8),1.9,IF(AND(H71&gt;=7.949,A71&lt;5.25,D71&gt;=0.35,D71&lt;0.8),1.54,IF(AND(A71&lt;5.55,F71&lt;2.5,H71&lt;6.927,D71&gt;=0.8),3.98,IF(AND(A71&gt;=5.55,F71&lt;2.5,H71&lt;6.927,D71&gt;=0.8),4.1,IF(AND(A71&gt;=7.25,D71&gt;=1.55,H71&gt;=6.927,D71&gt;=0.8),6.65,IF(AND(A71&lt;5.75,D71&lt;1.2,D71&lt;1.55,H71&gt;=6.927,D71&gt;=0.8),3.62,IF(AND(A71&gt;=5.75,D71&lt;1.2,D71&lt;1.55,H71&gt;=6.927,D71&gt;=0.8),4.1,IF(AND(G71&lt;0.175,A71&lt;4.8,H71&gt;=5.85,B71&lt;3.65,D71&lt;0.35,D71&lt;0.8),1.5,IF(AND(G71&gt;=0.175,A71&lt;4.8,H71&gt;=5.85,B71&lt;3.65,D71&lt;0.35,D71&lt;0.8),1.3,IF(AND(A71&gt;=5.05,A71&gt;=4.8,H71&gt;=5.85,B71&lt;3.65,D71&lt;0.35,D71&lt;0.8),1.5,IF(AND(G71&gt;=0.735,A71&lt;6.25,D71&gt;=1.2,D71&lt;1.55,H71&gt;=6.927,D71&gt;=0.8),4,IF(AND(H71&lt;10.464,A71&lt;6.2,A71&lt;7.25,D71&gt;=1.55,H71&gt;=6.927,D71&gt;=0.8),5.1,IF(AND(H71&gt;=10.464,A71&lt;6.2,A71&lt;7.25,D71&gt;=1.55,H71&gt;=6.927,D71&gt;=0.8),4.9,IF(AND(G71&lt;0.418,A71&lt;5.05,A71&gt;=4.8,H71&gt;=5.85,B71&lt;3.65,D71&lt;0.35,D71&lt;0.8),1.48,IF(AND(G71&gt;=0.418,A71&lt;5.05,A71&gt;=4.8,H71&gt;=5.85,B71&lt;3.65,D71&lt;0.35,D71&lt;0.8),1.3,IF(AND(B71&lt;2.75,G71&lt;0.735,A71&lt;6.25,D71&gt;=1.2,D71&lt;1.55,H71&gt;=6.927,D71&gt;=0.8),4.35,IF(AND(H71&lt;15.422,D71&lt;1.45,A71&gt;=6.25,D71&gt;=1.2,D71&lt;1.55,H71&gt;=6.927,D71&gt;=0.8),4.375,IF(AND(H71&gt;=15.422,D71&lt;1.45,A71&gt;=6.25,D71&gt;=1.2,D71&lt;1.55,H71&gt;=6.927,D71&gt;=0.8),4.7,IF(AND(A71&lt;6.4,D71&gt;=1.45,A71&gt;=6.25,D71&gt;=1.2,D71&lt;1.55,H71&gt;=6.927,D71&gt;=0.8),5.1,IF(AND(G71&gt;=0.576,D71&lt;2.15,A71&gt;=6.2,A71&lt;7.25,D71&gt;=1.55,H71&gt;=6.927,D71&gt;=0.8),5.1,IF(AND(G71&lt;0.537,D71&gt;=2.15,A71&gt;=6.2,A71&lt;7.25,D71&gt;=1.55,H71&gt;=6.927,D71&gt;=0.8),5.533,IF(AND(G71&gt;=0.537,D71&gt;=2.15,A71&gt;=6.2,A71&lt;7.25,D71&gt;=1.55,H71&gt;=6.927,D71&gt;=0.8),5.9,IF(AND(D71&lt;1.45,B71&gt;=2.75,G71&lt;0.735,A71&lt;6.25,D71&gt;=1.2,D71&lt;1.55,H71&gt;=6.927,D71&gt;=0.8),4.6,IF(AND(D71&gt;=1.45,B71&gt;=2.75,G71&lt;0.735,A71&lt;6.25,D71&gt;=1.2,D71&lt;1.55,H71&gt;=6.927,D71&gt;=0.8),4.5,IF(AND(H71&lt;12.582,A71&gt;=6.4,D71&gt;=1.45,A71&gt;=6.25,D71&gt;=1.2,D71&lt;1.55,H71&gt;=6.927,D71&gt;=0.8),4.66,IF(AND(H71&gt;=12.582,A71&gt;=6.4,D71&gt;=1.45,A71&gt;=6.25,D71&gt;=1.2,D71&lt;1.55,H71&gt;=6.927,D71&gt;=0.8),4.9,IF(AND(B71&lt;2.75,G71&lt;0.576,D71&lt;2.15,A71&gt;=6.2,A71&lt;7.25,D71&gt;=1.55,H71&gt;=6.927,D71&gt;=0.8),5.3,IF(AND(G71&gt;=0.395,B71&gt;=2.75,G71&lt;0.576,D71&lt;2.15,A71&gt;=6.2,A71&lt;7.25,D71&gt;=1.55,H71&gt;=6.927,D71&gt;=0.8),5.6,IF(AND(D71&gt;=1.9,G71&lt;0.395,B71&gt;=2.75,G71&lt;0.576,D71&lt;2.15,A71&gt;=6.2,A71&lt;7.25,D71&gt;=1.55,H71&gt;=6.927,D71&gt;=0.8),5.333,IF(AND(B71&lt;2.95,D71&lt;1.9,G71&lt;0.395,B71&gt;=2.75,G71&lt;0.576,D71&lt;2.15,A71&gt;=6.2,A71&lt;7.25,D71&gt;=1.55,H71&gt;=6.927,D71&gt;=0.8),5.6,IF(AND(B71&gt;=2.95,D71&lt;1.9,G71&lt;0.395,B71&gt;=2.75,G71&lt;0.576,D71&lt;2.15,A71&gt;=6.2,A71&lt;7.25,D71&gt;=1.55,H71&gt;=6.927,D71&gt;=0.8),5.5,"shouldnthappen"))))))))))))))))))))))))))))))))))))</f>
        <v>4.35</v>
      </c>
      <c r="AK71" s="1" t="n">
        <f aca="false">IF(AND(H71&lt;5.85,B71&lt;3.65,F71&lt;1.5),1,IF(AND(B71&gt;=3.95,B71&gt;=3.65,F71&lt;1.5),1.433,IF(AND(A71&lt;5.15,F71&lt;2.5,F71&gt;=1.5),3.075,IF(AND(D71&gt;=0.35,H71&gt;=5.85,B71&lt;3.65,F71&lt;1.5),1.5,IF(AND(G71&lt;0.168,B71&lt;3.95,B71&gt;=3.65,F71&lt;1.5),1.7,IF(AND(H71&lt;5.767,A71&lt;7.25,F71&gt;=2.5,F71&gt;=1.5),4.5,IF(AND(D71&lt;1.9,A71&gt;=7.25,F71&gt;=2.5,F71&gt;=1.5),6.3,IF(AND(D71&gt;=1.9,A71&gt;=7.25,F71&gt;=2.5,F71&gt;=1.5),6.575,IF(AND(B71&lt;3.75,G71&gt;=0.168,B71&lt;3.95,B71&gt;=3.65,F71&lt;1.5),1.5,IF(AND(B71&gt;=3.75,G71&gt;=0.168,B71&lt;3.95,B71&gt;=3.65,F71&lt;1.5),1.6,IF(AND(D71&gt;=1.35,A71&lt;6.15,A71&gt;=5.15,F71&lt;2.5,F71&gt;=1.5),4.42,IF(AND(D71&lt;1.4,A71&gt;=6.15,A71&gt;=5.15,F71&lt;2.5,F71&gt;=1.5),4.5,IF(AND(D71&gt;=1.4,A71&gt;=6.15,A71&gt;=5.15,F71&lt;2.5,F71&gt;=1.5),4.675,IF(AND(D71&lt;0.15,H71&lt;11.218,D71&lt;0.35,H71&gt;=5.85,B71&lt;3.65,F71&lt;1.5),1.5,IF(AND(D71&lt;0.15,H71&gt;=11.218,D71&lt;0.35,H71&gt;=5.85,B71&lt;3.65,F71&lt;1.5),1.1,IF(AND(B71&lt;2.7,D71&lt;1.35,A71&lt;6.15,A71&gt;=5.15,F71&lt;2.5,F71&gt;=1.5),3.82,IF(AND(A71&lt;6.15,G71&gt;=0.755,H71&gt;=5.767,A71&lt;7.25,F71&gt;=2.5,F71&gt;=1.5),4.98,IF(AND(A71&gt;=6.15,G71&gt;=0.755,H71&gt;=5.767,A71&lt;7.25,F71&gt;=2.5,F71&gt;=1.5),5.3,IF(AND(B71&lt;3.4,D71&gt;=0.15,H71&lt;11.218,D71&lt;0.35,H71&gt;=5.85,B71&lt;3.65,F71&lt;1.5),1.4,IF(AND(B71&gt;=3.4,D71&gt;=0.15,H71&lt;11.218,D71&lt;0.35,H71&gt;=5.85,B71&lt;3.65,F71&lt;1.5),1.3,IF(AND(H71&lt;11.731,D71&gt;=0.15,H71&gt;=11.218,D71&lt;0.35,H71&gt;=5.85,B71&lt;3.65,F71&lt;1.5),1.2,IF(AND(H71&lt;9.053,B71&gt;=2.7,D71&lt;1.35,A71&lt;6.15,A71&gt;=5.15,F71&lt;2.5,F71&gt;=1.5),3.85,IF(AND(D71&gt;=2.1,B71&lt;2.85,G71&lt;0.755,H71&gt;=5.767,A71&lt;7.25,F71&gt;=2.5,F71&gt;=1.5),5.6,IF(AND(D71&gt;=2.45,B71&gt;=2.85,G71&lt;0.755,H71&gt;=5.767,A71&lt;7.25,F71&gt;=2.5,F71&gt;=1.5),5.8,IF(AND(B71&gt;=3.45,H71&gt;=11.731,D71&gt;=0.15,H71&gt;=11.218,D71&lt;0.35,H71&gt;=5.85,B71&lt;3.65,F71&lt;1.5),1.3,IF(AND(A71&lt;5.9,H71&gt;=9.053,B71&gt;=2.7,D71&lt;1.35,A71&lt;6.15,A71&gt;=5.15,F71&lt;2.5,F71&gt;=1.5),4.3,IF(AND(A71&gt;=5.9,H71&gt;=9.053,B71&gt;=2.7,D71&lt;1.35,A71&lt;6.15,A71&gt;=5.15,F71&lt;2.5,F71&gt;=1.5),4,IF(AND(G71&gt;=0.519,D71&lt;2.1,B71&lt;2.85,G71&lt;0.755,H71&gt;=5.767,A71&lt;7.25,F71&gt;=2.5,F71&gt;=1.5),4.9,IF(AND(A71&gt;=7.05,D71&lt;2.45,B71&gt;=2.85,G71&lt;0.755,H71&gt;=5.767,A71&lt;7.25,F71&gt;=2.5,F71&gt;=1.5),5.8,IF(AND(H71&lt;14.396,B71&lt;3.45,H71&gt;=11.731,D71&gt;=0.15,H71&gt;=11.218,D71&lt;0.35,H71&gt;=5.85,B71&lt;3.65,F71&lt;1.5),1.44,IF(AND(H71&gt;=14.396,B71&lt;3.45,H71&gt;=11.731,D71&gt;=0.15,H71&gt;=11.218,D71&lt;0.35,H71&gt;=5.85,B71&lt;3.65,F71&lt;1.5),1.3,IF(AND(G71&lt;0.282,G71&lt;0.519,D71&lt;2.1,B71&lt;2.85,G71&lt;0.755,H71&gt;=5.767,A71&lt;7.25,F71&gt;=2.5,F71&gt;=1.5),5.1,IF(AND(G71&gt;=0.282,G71&lt;0.519,D71&lt;2.1,B71&lt;2.85,G71&lt;0.755,H71&gt;=5.767,A71&lt;7.25,F71&gt;=2.5,F71&gt;=1.5),5.3,IF(AND(A71&lt;6.4,D71&lt;1.9,A71&lt;7.05,D71&lt;2.45,B71&gt;=2.85,G71&lt;0.755,H71&gt;=5.767,A71&lt;7.25,F71&gt;=2.5,F71&gt;=1.5),5.6,IF(AND(A71&gt;=6.4,D71&lt;1.9,A71&lt;7.05,D71&lt;2.45,B71&gt;=2.85,G71&lt;0.755,H71&gt;=5.767,A71&lt;7.25,F71&gt;=2.5,F71&gt;=1.5),5.5,IF(AND(H71&lt;8.884,D71&gt;=1.9,A71&lt;7.05,D71&lt;2.45,B71&gt;=2.85,G71&lt;0.755,H71&gt;=5.767,A71&lt;7.25,F71&gt;=2.5,F71&gt;=1.5),5.3,IF(AND(H71&gt;=8.884,D71&gt;=1.9,A71&lt;7.05,D71&lt;2.45,B71&gt;=2.85,G71&lt;0.755,H71&gt;=5.767,A71&lt;7.25,F71&gt;=2.5,F71&gt;=1.5),5.52,"shouldnthappen")))))))))))))))))))))))))))))))))))))</f>
        <v>4.675</v>
      </c>
      <c r="AL71" s="1" t="n">
        <f aca="false">IF(AND(H71&lt;5.85,A71&lt;5.05,D71&lt;0.8),1,IF(AND(B71&lt;3.35,A71&gt;=5.05,D71&lt;0.8),1.7,IF(AND(D71&gt;=2.45,F71&gt;=2.5,D71&gt;=0.8),6.05,IF(AND(H71&gt;=11.218,H71&gt;=5.85,A71&lt;5.05,D71&lt;0.8),1.28,IF(AND(G71&gt;=0.948,B71&gt;=3.35,A71&gt;=5.05,D71&lt;0.8),1.7,IF(AND(G71&gt;=0.423,H71&lt;11.218,H71&gt;=5.85,A71&lt;5.05,D71&lt;0.8),1.3,IF(AND(B71&lt;3.6,G71&lt;0.948,B71&gt;=3.35,A71&gt;=5.05,D71&lt;0.8),1.4,IF(AND(H71&lt;10.258,D71&lt;1.15,A71&lt;5.9,F71&lt;2.5,D71&gt;=0.8),3.36,IF(AND(H71&gt;=10.258,D71&lt;1.15,A71&lt;5.9,F71&lt;2.5,D71&gt;=0.8),3.9,IF(AND(A71&lt;5.3,D71&gt;=1.15,A71&lt;5.9,F71&lt;2.5,D71&gt;=0.8),3.9,IF(AND(D71&lt;1.55,B71&lt;2.75,A71&gt;=5.9,F71&lt;2.5,D71&gt;=0.8),4.64,IF(AND(D71&gt;=1.55,B71&lt;2.75,A71&gt;=5.9,F71&lt;2.5,D71&gt;=0.8),5.1,IF(AND(D71&gt;=1.6,B71&gt;=2.75,A71&gt;=5.9,F71&lt;2.5,D71&gt;=0.8),5,IF(AND(H71&lt;5.767,H71&lt;8.598,D71&lt;2.45,F71&gt;=2.5,D71&gt;=0.8),4.5,IF(AND(A71&lt;6.25,H71&gt;=8.598,D71&lt;2.45,F71&gt;=2.5,D71&gt;=0.8),5.02,IF(AND(B71&lt;3.55,G71&lt;0.423,H71&lt;11.218,H71&gt;=5.85,A71&lt;5.05,D71&lt;0.8),1.525,IF(AND(B71&gt;=3.55,G71&lt;0.423,H71&lt;11.218,H71&gt;=5.85,A71&lt;5.05,D71&lt;0.8),1.4,IF(AND(H71&gt;=13.932,B71&gt;=3.6,G71&lt;0.948,B71&gt;=3.35,A71&gt;=5.05,D71&lt;0.8),1.65,IF(AND(G71&gt;=0.652,A71&gt;=5.3,D71&gt;=1.15,A71&lt;5.9,F71&lt;2.5,D71&gt;=0.8),3.8,IF(AND(D71&lt;1.35,D71&lt;1.6,B71&gt;=2.75,A71&gt;=5.9,F71&lt;2.5,D71&gt;=0.8),4.42,IF(AND(H71&lt;6.656,H71&gt;=5.767,H71&lt;8.598,D71&lt;2.45,F71&gt;=2.5,D71&gt;=0.8),5.033,IF(AND(H71&gt;=6.656,H71&gt;=5.767,H71&lt;8.598,D71&lt;2.45,F71&gt;=2.5,D71&gt;=0.8),5.1,IF(AND(G71&gt;=0.885,A71&gt;=6.25,H71&gt;=8.598,D71&lt;2.45,F71&gt;=2.5,D71&gt;=0.8),5.2,IF(AND(H71&lt;6.926,H71&lt;13.932,B71&gt;=3.6,G71&lt;0.948,B71&gt;=3.35,A71&gt;=5.05,D71&lt;0.8),1.433,IF(AND(H71&gt;=6.926,H71&lt;13.932,B71&gt;=3.6,G71&lt;0.948,B71&gt;=3.35,A71&gt;=5.05,D71&lt;0.8),1.5,IF(AND(A71&lt;5.65,G71&lt;0.652,A71&gt;=5.3,D71&gt;=1.15,A71&lt;5.9,F71&lt;2.5,D71&gt;=0.8),4.36,IF(AND(A71&gt;=5.65,G71&lt;0.652,A71&gt;=5.3,D71&gt;=1.15,A71&lt;5.9,F71&lt;2.5,D71&gt;=0.8),4.2,IF(AND(H71&gt;=13.561,D71&gt;=1.35,D71&lt;1.6,B71&gt;=2.75,A71&gt;=5.9,F71&lt;2.5,D71&gt;=0.8),4.767,IF(AND(H71&lt;9.091,G71&lt;0.885,A71&gt;=6.25,H71&gt;=8.598,D71&lt;2.45,F71&gt;=2.5,D71&gt;=0.8),6.3,IF(AND(H71&gt;=12.206,H71&lt;13.561,D71&gt;=1.35,D71&lt;1.6,B71&gt;=2.75,A71&gt;=5.9,F71&lt;2.5,D71&gt;=0.8),4.4,IF(AND(D71&gt;=2.25,H71&gt;=9.091,G71&lt;0.885,A71&gt;=6.25,H71&gt;=8.598,D71&lt;2.45,F71&gt;=2.5,D71&gt;=0.8),5.9,IF(AND(B71&lt;3.05,H71&lt;12.206,H71&lt;13.561,D71&gt;=1.35,D71&lt;1.6,B71&gt;=2.75,A71&gt;=5.9,F71&lt;2.5,D71&gt;=0.8),4.6,IF(AND(B71&gt;=3.05,H71&lt;12.206,H71&lt;13.561,D71&gt;=1.35,D71&lt;1.6,B71&gt;=2.75,A71&gt;=5.9,F71&lt;2.5,D71&gt;=0.8),4.7,IF(AND(G71&gt;=0.596,D71&lt;2.25,H71&gt;=9.091,G71&lt;0.885,A71&gt;=6.25,H71&gt;=8.598,D71&lt;2.45,F71&gt;=2.5,D71&gt;=0.8),5.1,IF(AND(G71&gt;=0.379,G71&lt;0.596,D71&lt;2.25,H71&gt;=9.091,G71&lt;0.885,A71&gt;=6.25,H71&gt;=8.598,D71&lt;2.45,F71&gt;=2.5,D71&gt;=0.8),5.767,IF(AND(D71&lt;2.15,G71&lt;0.379,G71&lt;0.596,D71&lt;2.25,H71&gt;=9.091,G71&lt;0.885,A71&gt;=6.25,H71&gt;=8.598,D71&lt;2.45,F71&gt;=2.5,D71&gt;=0.8),5.4,IF(AND(D71&gt;=2.15,G71&lt;0.379,G71&lt;0.596,D71&lt;2.25,H71&gt;=9.091,G71&lt;0.885,A71&gt;=6.25,H71&gt;=8.598,D71&lt;2.45,F71&gt;=2.5,D71&gt;=0.8),5.6,"shouldnthappen")))))))))))))))))))))))))))))))))))))</f>
        <v>4.64</v>
      </c>
      <c r="AM71" s="1" t="n">
        <f aca="false">IF(AND(H71&lt;5.245,D71&lt;0.8),1,IF(AND(A71&lt;4.5,H71&gt;=5.245,D71&lt;0.8),1.35,IF(AND(D71&gt;=0.5,A71&gt;=4.5,H71&gt;=5.245,D71&lt;0.8),1.6,IF(AND(H71&lt;7.25,B71&lt;2.6,A71&lt;6.15,D71&gt;=0.8),4.375,IF(AND(H71&gt;=7.25,B71&lt;2.6,A71&lt;6.15,D71&gt;=0.8),3.075,IF(AND(H71&lt;13.935,A71&gt;=7.05,A71&gt;=6.15,D71&gt;=0.8),6.067,IF(AND(H71&gt;=13.935,A71&gt;=7.05,A71&gt;=6.15,D71&gt;=0.8),6.525,IF(AND(G71&gt;=0.948,D71&lt;0.5,A71&gt;=4.5,H71&gt;=5.245,D71&lt;0.8),1.7,IF(AND(G71&lt;0.568,D71&gt;=1.55,B71&gt;=2.6,A71&lt;6.15,D71&gt;=0.8),5.1,IF(AND(G71&gt;=0.568,D71&gt;=1.55,B71&gt;=2.6,A71&lt;6.15,D71&gt;=0.8),5,IF(AND(A71&gt;=6.6,B71&gt;=3.15,A71&lt;7.05,A71&gt;=6.15,D71&gt;=0.8),5.78,IF(AND(G71&lt;0.165,G71&lt;0.273,D71&lt;1.55,B71&gt;=2.6,A71&lt;6.15,D71&gt;=0.8),4.1,IF(AND(G71&gt;=0.165,G71&lt;0.273,D71&lt;1.55,B71&gt;=2.6,A71&lt;6.15,D71&gt;=0.8),4.5,IF(AND(D71&lt;1.35,G71&gt;=0.273,D71&lt;1.55,B71&gt;=2.6,A71&lt;6.15,D71&gt;=0.8),4.08,IF(AND(D71&gt;=1.35,G71&gt;=0.273,D71&lt;1.55,B71&gt;=2.6,A71&lt;6.15,D71&gt;=0.8),4.4,IF(AND(D71&lt;1.45,F71&lt;2.5,B71&lt;3.15,A71&lt;7.05,A71&gt;=6.15,D71&gt;=0.8),4.38,IF(AND(D71&gt;=1.45,F71&lt;2.5,B71&lt;3.15,A71&lt;7.05,A71&gt;=6.15,D71&gt;=0.8),4.75,IF(AND(D71&gt;=2.25,F71&gt;=2.5,B71&lt;3.15,A71&lt;7.05,A71&gt;=6.15,D71&gt;=0.8),5.16,IF(AND(H71&lt;11.488,A71&lt;6.6,B71&gt;=3.15,A71&lt;7.05,A71&gt;=6.15,D71&gt;=0.8),6,IF(AND(H71&gt;=14.396,D71&lt;0.25,G71&lt;0.948,D71&lt;0.5,A71&gt;=4.5,H71&gt;=5.245,D71&lt;0.8),1.3,IF(AND(A71&gt;=5.55,D71&gt;=0.25,G71&lt;0.948,D71&lt;0.5,A71&gt;=4.5,H71&gt;=5.245,D71&lt;0.8),1.7,IF(AND(D71&lt;1.85,D71&lt;2.25,F71&gt;=2.5,B71&lt;3.15,A71&lt;7.05,A71&gt;=6.15,D71&gt;=0.8),5.6,IF(AND(G71&lt;0.669,H71&gt;=11.488,A71&lt;6.6,B71&gt;=3.15,A71&lt;7.05,A71&gt;=6.15,D71&gt;=0.8),4.7,IF(AND(G71&gt;=0.669,H71&gt;=11.488,A71&lt;6.6,B71&gt;=3.15,A71&lt;7.05,A71&gt;=6.15,D71&gt;=0.8),5.22,IF(AND(H71&lt;6.543,H71&lt;14.396,D71&lt;0.25,G71&lt;0.948,D71&lt;0.5,A71&gt;=4.5,H71&gt;=5.245,D71&lt;0.8),1.4,IF(AND(A71&lt;4.95,A71&lt;5.55,D71&gt;=0.25,G71&lt;0.948,D71&lt;0.5,A71&gt;=4.5,H71&gt;=5.245,D71&lt;0.8),1.4,IF(AND(A71&gt;=4.95,A71&lt;5.55,D71&gt;=0.25,G71&lt;0.948,D71&lt;0.5,A71&gt;=4.5,H71&gt;=5.245,D71&lt;0.8),1.48,IF(AND(H71&lt;10.667,D71&gt;=1.85,D71&lt;2.25,F71&gt;=2.5,B71&lt;3.15,A71&lt;7.05,A71&gt;=6.15,D71&gt;=0.8),5.25,IF(AND(H71&gt;=10.667,D71&gt;=1.85,D71&lt;2.25,F71&gt;=2.5,B71&lt;3.15,A71&lt;7.05,A71&gt;=6.15,D71&gt;=0.8),5.55,IF(AND(G71&lt;0.063,H71&gt;=6.543,H71&lt;14.396,D71&lt;0.25,G71&lt;0.948,D71&lt;0.5,A71&gt;=4.5,H71&gt;=5.245,D71&lt;0.8),1.4,IF(AND(H71&lt;9.212,G71&gt;=0.063,H71&gt;=6.543,H71&lt;14.396,D71&lt;0.25,G71&lt;0.948,D71&lt;0.5,A71&gt;=4.5,H71&gt;=5.245,D71&lt;0.8),1.475,IF(AND(H71&gt;=9.212,G71&gt;=0.063,H71&gt;=6.543,H71&lt;14.396,D71&lt;0.25,G71&lt;0.948,D71&lt;0.5,A71&gt;=4.5,H71&gt;=5.245,D71&lt;0.8),1.5,"shouldnthappen"))))))))))))))))))))))))))))))))</f>
        <v>4.75</v>
      </c>
      <c r="AN71" s="1" t="n">
        <f aca="false">IF(AND(D71&lt;0.7,A71&gt;=5.55),1.633,IF(AND(G71&lt;0.38,B71&lt;2.8,A71&lt;5.55),4.3,IF(AND(G71&gt;=0.38,B71&lt;2.8,A71&lt;5.55),3.325,IF(AND(D71&gt;=0.35,B71&gt;=2.8,A71&lt;5.55),1.6,IF(AND(B71&gt;=3.4,A71&lt;4.8,D71&lt;0.35,B71&gt;=2.8,A71&lt;5.55),1,IF(AND(H71&gt;=11.789,A71&lt;5.9,D71&lt;1.55,D71&gt;=0.7,A71&gt;=5.55),4.325,IF(AND(F71&gt;=2.5,A71&gt;=5.9,D71&lt;1.55,D71&gt;=0.7,A71&gt;=5.55),5.05,IF(AND(D71&lt;1.9,A71&gt;=7.25,D71&gt;=1.55,D71&gt;=0.7,A71&gt;=5.55),6.3,IF(AND(D71&gt;=1.9,A71&gt;=7.25,D71&gt;=1.55,D71&gt;=0.7,A71&gt;=5.55),6.4,IF(AND(A71&lt;4.35,B71&lt;3.4,A71&lt;4.8,D71&lt;0.35,B71&gt;=2.8,A71&lt;5.55),1.1,IF(AND(G71&gt;=0.934,B71&lt;3.45,A71&gt;=4.8,D71&lt;0.35,B71&gt;=2.8,A71&lt;5.55),1.7,IF(AND(H71&gt;=14.877,B71&gt;=3.45,A71&gt;=4.8,D71&lt;0.35,B71&gt;=2.8,A71&lt;5.55),1.3,IF(AND(B71&lt;2.6,H71&lt;11.789,A71&lt;5.9,D71&lt;1.55,D71&gt;=0.7,A71&gt;=5.55),3.9,IF(AND(B71&gt;=2.6,H71&lt;11.789,A71&lt;5.9,D71&lt;1.55,D71&gt;=0.7,A71&gt;=5.55),4.26,IF(AND(A71&lt;6.6,F71&lt;2.5,A71&gt;=5.9,D71&lt;1.55,D71&gt;=0.7,A71&gt;=5.55),4.625,IF(AND(A71&gt;=6.6,F71&lt;2.5,A71&gt;=5.9,D71&lt;1.55,D71&gt;=0.7,A71&gt;=5.55),4.475,IF(AND(B71&lt;2.6,D71&lt;2.05,A71&lt;7.25,D71&gt;=1.55,D71&gt;=0.7,A71&gt;=5.55),5.8,IF(AND(G71&gt;=0.743,D71&gt;=2.05,A71&lt;7.25,D71&gt;=1.55,D71&gt;=0.7,A71&gt;=5.55),5.1,IF(AND(G71&lt;0.422,A71&gt;=4.35,B71&lt;3.4,A71&lt;4.8,D71&lt;0.35,B71&gt;=2.8,A71&lt;5.55),1.367,IF(AND(G71&gt;=0.422,A71&gt;=4.35,B71&lt;3.4,A71&lt;4.8,D71&lt;0.35,B71&gt;=2.8,A71&lt;5.55),1.3,IF(AND(A71&lt;5.05,G71&lt;0.934,B71&lt;3.45,A71&gt;=4.8,D71&lt;0.35,B71&gt;=2.8,A71&lt;5.55),1.525,IF(AND(A71&gt;=5.05,G71&lt;0.934,B71&lt;3.45,A71&gt;=4.8,D71&lt;0.35,B71&gt;=2.8,A71&lt;5.55),1.5,IF(AND(G71&gt;=0.585,H71&lt;14.877,B71&gt;=3.45,A71&gt;=4.8,D71&lt;0.35,B71&gt;=2.8,A71&lt;5.55),1.54,IF(AND(G71&gt;=0.537,G71&lt;0.743,D71&gt;=2.05,A71&lt;7.25,D71&gt;=1.55,D71&gt;=0.7,A71&gt;=5.55),5.833,IF(AND(D71&gt;=0.25,G71&lt;0.585,H71&lt;14.877,B71&gt;=3.45,A71&gt;=4.8,D71&lt;0.35,B71&gt;=2.8,A71&lt;5.55),1.367,IF(AND(D71&lt;1.75,H71&lt;13.795,B71&gt;=2.6,D71&lt;2.05,A71&lt;7.25,D71&gt;=1.55,D71&gt;=0.7,A71&gt;=5.55),5.45,IF(AND(B71&lt;2.85,H71&gt;=13.795,B71&gt;=2.6,D71&lt;2.05,A71&lt;7.25,D71&gt;=1.55,D71&gt;=0.7,A71&gt;=5.55),5.1,IF(AND(B71&gt;=2.85,H71&gt;=13.795,B71&gt;=2.6,D71&lt;2.05,A71&lt;7.25,D71&gt;=1.55,D71&gt;=0.7,A71&gt;=5.55),4.82,IF(AND(G71&lt;0.353,G71&lt;0.537,G71&lt;0.743,D71&gt;=2.05,A71&lt;7.25,D71&gt;=1.55,D71&gt;=0.7,A71&gt;=5.55),5.425,IF(AND(G71&gt;=0.353,G71&lt;0.537,G71&lt;0.743,D71&gt;=2.05,A71&lt;7.25,D71&gt;=1.55,D71&gt;=0.7,A71&gt;=5.55),5.62,IF(AND(G71&lt;0.311,D71&lt;0.25,G71&lt;0.585,H71&lt;14.877,B71&gt;=3.45,A71&gt;=4.8,D71&lt;0.35,B71&gt;=2.8,A71&lt;5.55),1.5,IF(AND(G71&gt;=0.311,D71&lt;0.25,G71&lt;0.585,H71&lt;14.877,B71&gt;=3.45,A71&gt;=4.8,D71&lt;0.35,B71&gt;=2.8,A71&lt;5.55),1.4,IF(AND(B71&gt;=3.1,D71&gt;=1.75,H71&lt;13.795,B71&gt;=2.6,D71&lt;2.05,A71&lt;7.25,D71&gt;=1.55,D71&gt;=0.7,A71&gt;=5.55),5.1,IF(AND(B71&lt;2.85,B71&lt;3.1,D71&gt;=1.75,H71&lt;13.795,B71&gt;=2.6,D71&lt;2.05,A71&lt;7.25,D71&gt;=1.55,D71&gt;=0.7,A71&gt;=5.55),5.2,IF(AND(B71&gt;=2.85,B71&lt;3.1,D71&gt;=1.75,H71&lt;13.795,B71&gt;=2.6,D71&lt;2.05,A71&lt;7.25,D71&gt;=1.55,D71&gt;=0.7,A71&gt;=5.55),5.2,"shouldnthappen")))))))))))))))))))))))))))))))))))</f>
        <v>4.625</v>
      </c>
      <c r="AO71" s="1" t="n">
        <f aca="false">IF(AND(H71&gt;=14.529,G71&lt;0.633,D71&lt;0.8),1.3,IF(AND(A71&lt;5.05,G71&gt;=0.633,D71&lt;0.8),1.35,IF(AND(H71&gt;=14.379,H71&lt;14.529,G71&lt;0.633,D71&lt;0.8),1.7,IF(AND(B71&lt;3.35,A71&gt;=5.05,G71&gt;=0.633,D71&lt;0.8),1.7,IF(AND(D71&gt;=1.45,A71&lt;5.95,F71&lt;2.5,D71&gt;=0.8),4.5,IF(AND(D71&lt;1.35,A71&gt;=5.95,F71&lt;2.5,D71&gt;=0.8),4,IF(AND(D71&lt;1.85,G71&gt;=0.845,F71&gt;=2.5,D71&gt;=0.8),4.8,IF(AND(B71&gt;=4.3,H71&lt;14.379,H71&lt;14.529,G71&lt;0.633,D71&lt;0.8),1.5,IF(AND(A71&lt;5.25,B71&gt;=3.35,A71&gt;=5.05,G71&gt;=0.633,D71&lt;0.8),1.55,IF(AND(A71&gt;=5.25,B71&gt;=3.35,A71&gt;=5.05,G71&gt;=0.633,D71&lt;0.8),1.633,IF(AND(A71&lt;5.05,D71&lt;1.45,A71&lt;5.95,F71&lt;2.5,D71&gt;=0.8),3.3,IF(AND(G71&lt;0.293,D71&gt;=1.35,A71&gt;=5.95,F71&lt;2.5,D71&gt;=0.8),5,IF(AND(A71&gt;=6.6,D71&lt;2.05,G71&lt;0.845,F71&gt;=2.5,D71&gt;=0.8),5.8,IF(AND(B71&lt;3.05,D71&gt;=2.05,G71&lt;0.845,F71&gt;=2.5,D71&gt;=0.8),6.15,IF(AND(B71&lt;2.9,D71&gt;=1.85,G71&gt;=0.845,F71&gt;=2.5,D71&gt;=0.8),5.1,IF(AND(B71&gt;=2.9,D71&gt;=1.85,G71&gt;=0.845,F71&gt;=2.5,D71&gt;=0.8),5.2,IF(AND(B71&gt;=3.8,B71&lt;4.3,H71&lt;14.379,H71&lt;14.529,G71&lt;0.633,D71&lt;0.8),1.333,IF(AND(A71&lt;6.25,G71&gt;=0.293,D71&gt;=1.35,A71&gt;=5.95,F71&lt;2.5,D71&gt;=0.8),4.6,IF(AND(H71&lt;10.351,A71&lt;6.6,D71&lt;2.05,G71&lt;0.845,F71&gt;=2.5,D71&gt;=0.8),5.4,IF(AND(G71&gt;=0.364,B71&gt;=3.05,D71&gt;=2.05,G71&lt;0.845,F71&gt;=2.5,D71&gt;=0.8),5.66,IF(AND(G71&gt;=0.447,B71&lt;3.8,B71&lt;4.3,H71&lt;14.379,H71&lt;14.529,G71&lt;0.633,D71&lt;0.8),1.3,IF(AND(H71&lt;6.247,A71&lt;5.65,A71&gt;=5.05,D71&lt;1.45,A71&lt;5.95,F71&lt;2.5,D71&gt;=0.8),4.033,IF(AND(D71&lt;1.25,A71&gt;=5.65,A71&gt;=5.05,D71&lt;1.45,A71&lt;5.95,F71&lt;2.5,D71&gt;=0.8),3.88,IF(AND(D71&gt;=1.25,A71&gt;=5.65,A71&gt;=5.05,D71&lt;1.45,A71&lt;5.95,F71&lt;2.5,D71&gt;=0.8),4.35,IF(AND(B71&lt;2.65,A71&gt;=6.25,G71&gt;=0.293,D71&gt;=1.35,A71&gt;=5.95,F71&lt;2.5,D71&gt;=0.8),4.9,IF(AND(B71&lt;2.75,H71&gt;=10.351,A71&lt;6.6,D71&lt;2.05,G71&lt;0.845,F71&gt;=2.5,D71&gt;=0.8),5.1,IF(AND(B71&gt;=2.75,H71&gt;=10.351,A71&lt;6.6,D71&lt;2.05,G71&lt;0.845,F71&gt;=2.5,D71&gt;=0.8),4.95,IF(AND(B71&lt;3.15,G71&lt;0.364,B71&gt;=3.05,D71&gt;=2.05,G71&lt;0.845,F71&gt;=2.5,D71&gt;=0.8),5.28,IF(AND(B71&gt;=3.15,G71&lt;0.364,B71&gt;=3.05,D71&gt;=2.05,G71&lt;0.845,F71&gt;=2.5,D71&gt;=0.8),5.5,IF(AND(H71&lt;9.212,G71&lt;0.447,B71&lt;3.8,B71&lt;4.3,H71&lt;14.379,H71&lt;14.529,G71&lt;0.633,D71&lt;0.8),1.4,IF(AND(G71&lt;0.356,H71&gt;=6.247,A71&lt;5.65,A71&gt;=5.05,D71&lt;1.45,A71&lt;5.95,F71&lt;2.5,D71&gt;=0.8),4.2,IF(AND(B71&lt;3,B71&gt;=2.65,A71&gt;=6.25,G71&gt;=0.293,D71&gt;=1.35,A71&gt;=5.95,F71&lt;2.5,D71&gt;=0.8),4.6,IF(AND(B71&gt;=3,B71&gt;=2.65,A71&gt;=6.25,G71&gt;=0.293,D71&gt;=1.35,A71&gt;=5.95,F71&lt;2.5,D71&gt;=0.8),4.7,IF(AND(A71&lt;5.05,H71&gt;=9.212,G71&lt;0.447,B71&lt;3.8,B71&lt;4.3,H71&lt;14.379,H71&lt;14.529,G71&lt;0.633,D71&lt;0.8),1.533,IF(AND(A71&gt;=5.05,H71&gt;=9.212,G71&lt;0.447,B71&lt;3.8,B71&lt;4.3,H71&lt;14.379,H71&lt;14.529,G71&lt;0.633,D71&lt;0.8),1.425,IF(AND(A71&lt;5.35,G71&gt;=0.356,H71&gt;=6.247,A71&lt;5.65,A71&gt;=5.05,D71&lt;1.45,A71&lt;5.95,F71&lt;2.5,D71&gt;=0.8),3.9,IF(AND(A71&gt;=5.35,G71&gt;=0.356,H71&gt;=6.247,A71&lt;5.65,A71&gt;=5.05,D71&lt;1.45,A71&lt;5.95,F71&lt;2.5,D71&gt;=0.8),3.72,"shouldnthappen")))))))))))))))))))))))))))))))))))))</f>
        <v>4.6</v>
      </c>
      <c r="AP71" s="1" t="n">
        <f aca="false">IF(AND(F71&gt;=1.5,A71&lt;5.55),3.84,IF(AND(G71&gt;=0.52,A71&lt;4.75,F71&lt;1.5,A71&lt;5.55),1.16,IF(AND(A71&lt;5.65,A71&lt;5.85,D71&lt;1.55,A71&gt;=5.55),4.2,IF(AND(A71&gt;=5.65,A71&lt;5.85,D71&lt;1.55,A71&gt;=5.55),3.167,IF(AND(G71&gt;=0.798,A71&gt;=5.85,D71&lt;1.55,A71&gt;=5.55),4,IF(AND(F71&lt;2.5,H71&lt;14.1,D71&gt;=1.55,A71&gt;=5.55),4.84,IF(AND(A71&lt;7.2,H71&gt;=14.1,D71&gt;=1.55,A71&gt;=5.55),5.633,IF(AND(A71&gt;=7.2,H71&gt;=14.1,D71&gt;=1.55,A71&gt;=5.55),6.6,IF(AND(G71&lt;0.161,G71&lt;0.52,A71&lt;4.75,F71&lt;1.5,A71&lt;5.55),1.5,IF(AND(D71&gt;=0.5,G71&lt;0.676,A71&gt;=4.75,F71&lt;1.5,A71&lt;5.55),1.6,IF(AND(H71&lt;11.016,G71&gt;=0.676,A71&gt;=4.75,F71&lt;1.5,A71&lt;5.55),1.75,IF(AND(G71&lt;0.209,G71&lt;0.798,A71&gt;=5.85,D71&lt;1.55,A71&gt;=5.55),4.5,IF(AND(G71&gt;=0.74,F71&gt;=2.5,H71&lt;14.1,D71&gt;=1.55,A71&gt;=5.55),6.225,IF(AND(B71&lt;2.95,G71&gt;=0.161,G71&lt;0.52,A71&lt;4.75,F71&lt;1.5,A71&lt;5.55),1.4,IF(AND(B71&gt;=2.95,G71&gt;=0.161,G71&lt;0.52,A71&lt;4.75,F71&lt;1.5,A71&lt;5.55),1.34,IF(AND(B71&lt;3.15,D71&lt;0.5,G71&lt;0.676,A71&gt;=4.75,F71&lt;1.5,A71&lt;5.55),1.52,IF(AND(D71&lt;0.25,H71&gt;=11.016,G71&gt;=0.676,A71&gt;=4.75,F71&lt;1.5,A71&lt;5.55),1.567,IF(AND(D71&gt;=0.25,H71&gt;=11.016,G71&gt;=0.676,A71&gt;=4.75,F71&lt;1.5,A71&lt;5.55),1.5,IF(AND(H71&lt;7.47,G71&gt;=0.209,G71&lt;0.798,A71&gt;=5.85,D71&lt;1.55,A71&gt;=5.55),5.05,IF(AND(B71&lt;2.85,G71&lt;0.74,F71&gt;=2.5,H71&lt;14.1,D71&gt;=1.55,A71&gt;=5.55),5.35,IF(AND(B71&lt;3.3,B71&gt;=3.15,D71&lt;0.5,G71&lt;0.676,A71&gt;=4.75,F71&lt;1.5,A71&lt;5.55),1.2,IF(AND(D71&lt;1.45,H71&gt;=7.47,G71&gt;=0.209,G71&lt;0.798,A71&gt;=5.85,D71&lt;1.55,A71&gt;=5.55),4.66,IF(AND(D71&gt;=1.45,H71&gt;=7.47,G71&gt;=0.209,G71&lt;0.798,A71&gt;=5.85,D71&lt;1.55,A71&gt;=5.55),4.64,IF(AND(A71&gt;=7.05,B71&gt;=2.85,G71&lt;0.74,F71&gt;=2.5,H71&lt;14.1,D71&gt;=1.55,A71&gt;=5.55),5.8,IF(AND(B71&gt;=3.25,A71&lt;7.05,B71&gt;=2.85,G71&lt;0.74,F71&gt;=2.5,H71&lt;14.1,D71&gt;=1.55,A71&gt;=5.55),5.7,IF(AND(H71&gt;=13.641,D71&lt;0.25,B71&gt;=3.3,B71&gt;=3.15,D71&lt;0.5,G71&lt;0.676,A71&gt;=4.75,F71&lt;1.5,A71&lt;5.55),1.3,IF(AND(D71&lt;0.35,D71&gt;=0.25,B71&gt;=3.3,B71&gt;=3.15,D71&lt;0.5,G71&lt;0.676,A71&gt;=4.75,F71&lt;1.5,A71&lt;5.55),1.367,IF(AND(D71&gt;=0.35,D71&gt;=0.25,B71&gt;=3.3,B71&gt;=3.15,D71&lt;0.5,G71&lt;0.676,A71&gt;=4.75,F71&lt;1.5,A71&lt;5.55),1.3,IF(AND(A71&lt;6.35,B71&lt;3.25,A71&lt;7.05,B71&gt;=2.85,G71&lt;0.74,F71&gt;=2.5,H71&lt;14.1,D71&gt;=1.55,A71&gt;=5.55),5.6,IF(AND(A71&gt;=6.35,B71&lt;3.25,A71&lt;7.05,B71&gt;=2.85,G71&lt;0.74,F71&gt;=2.5,H71&lt;14.1,D71&gt;=1.55,A71&gt;=5.55),5.325,IF(AND(A71&lt;5.1,H71&lt;13.641,D71&lt;0.25,B71&gt;=3.3,B71&gt;=3.15,D71&lt;0.5,G71&lt;0.676,A71&gt;=4.75,F71&lt;1.5,A71&lt;5.55),1.4,IF(AND(H71&gt;=11.031,A71&gt;=5.1,H71&lt;13.641,D71&lt;0.25,B71&gt;=3.3,B71&gt;=3.15,D71&lt;0.5,G71&lt;0.676,A71&gt;=4.75,F71&lt;1.5,A71&lt;5.55),1.4,IF(AND(A71&lt;5.45,H71&lt;11.031,A71&gt;=5.1,H71&lt;13.641,D71&lt;0.25,B71&gt;=3.3,B71&gt;=3.15,D71&lt;0.5,G71&lt;0.676,A71&gt;=4.75,F71&lt;1.5,A71&lt;5.55),1.5,IF(AND(A71&gt;=5.45,H71&lt;11.031,A71&gt;=5.1,H71&lt;13.641,D71&lt;0.25,B71&gt;=3.3,B71&gt;=3.15,D71&lt;0.5,G71&lt;0.676,A71&gt;=4.75,F71&lt;1.5,A71&lt;5.55),1.4,"shouldnthappen"))))))))))))))))))))))))))))))))))</f>
        <v>4.64</v>
      </c>
      <c r="AQ71" s="1" t="n">
        <f aca="false">IF(AND(H71&lt;6.926,D71&gt;=0.35,F71&lt;1.5),1.9,IF(AND(G71&gt;=0.869,D71&gt;=1.75,F71&gt;=1.5),5.15,IF(AND(A71&lt;4.35,A71&lt;5.05,D71&lt;0.35,F71&lt;1.5),1.1,IF(AND(H71&lt;6.089,A71&gt;=5.05,D71&lt;0.35,F71&lt;1.5),1.7,IF(AND(H71&gt;=13.089,H71&gt;=6.926,D71&gt;=0.35,F71&lt;1.5),1.3,IF(AND(G71&lt;0.695,D71&lt;1.15,D71&lt;1.75,F71&gt;=1.5),3.62,IF(AND(G71&gt;=0.695,D71&lt;1.15,D71&lt;1.75,F71&gt;=1.5),3,IF(AND(G71&gt;=0.585,H71&gt;=6.089,A71&gt;=5.05,D71&lt;0.35,F71&lt;1.5),1.5,IF(AND(H71&lt;9.582,H71&lt;13.089,H71&gt;=6.926,D71&gt;=0.35,F71&lt;1.5),1.5,IF(AND(H71&gt;=9.582,H71&lt;13.089,H71&gt;=6.926,D71&gt;=0.35,F71&lt;1.5),1.6,IF(AND(D71&lt;1.35,H71&lt;9.349,D71&gt;=1.15,D71&lt;1.75,F71&gt;=1.5),3.867,IF(AND(D71&lt;2.05,A71&lt;7.05,G71&lt;0.869,D71&gt;=1.75,F71&gt;=1.5),4.9,IF(AND(B71&gt;=3.3,A71&gt;=7.05,G71&lt;0.869,D71&gt;=1.75,F71&gt;=1.5),6.1,IF(AND(G71&lt;0.347,H71&lt;11.218,A71&gt;=4.35,A71&lt;5.05,D71&lt;0.35,F71&lt;1.5),1.4,IF(AND(G71&gt;=0.347,H71&lt;11.218,A71&gt;=4.35,A71&lt;5.05,D71&lt;0.35,F71&lt;1.5),1.5,IF(AND(G71&gt;=0.265,H71&gt;=11.218,A71&gt;=4.35,A71&lt;5.05,D71&lt;0.35,F71&lt;1.5),1.45,IF(AND(A71&gt;=5.4,G71&lt;0.585,H71&gt;=6.089,A71&gt;=5.05,D71&lt;0.35,F71&lt;1.5),1.35,IF(AND(B71&gt;=2.9,D71&gt;=1.35,H71&lt;9.349,D71&gt;=1.15,D71&lt;1.75,F71&gt;=1.5),4.6,IF(AND(D71&gt;=1.35,A71&lt;6.15,H71&gt;=9.349,D71&gt;=1.15,D71&lt;1.75,F71&gt;=1.5),4.54,IF(AND(H71&lt;10.927,A71&gt;=6.15,H71&gt;=9.349,D71&gt;=1.15,D71&lt;1.75,F71&gt;=1.5),4.3,IF(AND(G71&lt;0.512,D71&gt;=2.05,A71&lt;7.05,G71&lt;0.869,D71&gt;=1.75,F71&gt;=1.5),5.533,IF(AND(G71&gt;=0.512,D71&gt;=2.05,A71&lt;7.05,G71&lt;0.869,D71&gt;=1.75,F71&gt;=1.5),5.88,IF(AND(H71&lt;11.551,B71&lt;3.3,A71&gt;=7.05,G71&lt;0.869,D71&gt;=1.75,F71&gt;=1.5),6.3,IF(AND(G71&lt;0.227,G71&lt;0.265,H71&gt;=11.218,A71&gt;=4.35,A71&lt;5.05,D71&lt;0.35,F71&lt;1.5),1.4,IF(AND(G71&gt;=0.227,G71&lt;0.265,H71&gt;=11.218,A71&gt;=4.35,A71&lt;5.05,D71&lt;0.35,F71&lt;1.5),1.26,IF(AND(H71&lt;11.031,A71&lt;5.4,G71&lt;0.585,H71&gt;=6.089,A71&gt;=5.05,D71&lt;0.35,F71&lt;1.5),1.5,IF(AND(H71&gt;=11.031,A71&lt;5.4,G71&lt;0.585,H71&gt;=6.089,A71&gt;=5.05,D71&lt;0.35,F71&lt;1.5),1.4,IF(AND(A71&lt;5.45,B71&lt;2.9,D71&gt;=1.35,H71&lt;9.349,D71&gt;=1.15,D71&lt;1.75,F71&gt;=1.5),4.5,IF(AND(A71&lt;5.9,D71&lt;1.35,A71&lt;6.15,H71&gt;=9.349,D71&gt;=1.15,D71&lt;1.75,F71&gt;=1.5),4.2,IF(AND(A71&gt;=5.9,D71&lt;1.35,A71&lt;6.15,H71&gt;=9.349,D71&gt;=1.15,D71&lt;1.75,F71&gt;=1.5),4,IF(AND(A71&gt;=6.75,H71&gt;=10.927,A71&gt;=6.15,H71&gt;=9.349,D71&gt;=1.15,D71&lt;1.75,F71&gt;=1.5),4.767,IF(AND(B71&lt;2.9,H71&gt;=11.551,B71&lt;3.3,A71&gt;=7.05,G71&lt;0.869,D71&gt;=1.75,F71&gt;=1.5),6.7,IF(AND(B71&gt;=2.9,H71&gt;=11.551,B71&lt;3.3,A71&gt;=7.05,G71&lt;0.869,D71&gt;=1.75,F71&gt;=1.5),6.6,IF(AND(B71&lt;2.45,A71&gt;=5.45,B71&lt;2.9,D71&gt;=1.35,H71&lt;9.349,D71&gt;=1.15,D71&lt;1.75,F71&gt;=1.5),5,IF(AND(B71&gt;=2.45,A71&gt;=5.45,B71&lt;2.9,D71&gt;=1.35,H71&lt;9.349,D71&gt;=1.15,D71&lt;1.75,F71&gt;=1.5),5.1,IF(AND(H71&lt;11.166,A71&lt;6.75,H71&gt;=10.927,A71&gt;=6.15,H71&gt;=9.349,D71&gt;=1.15,D71&lt;1.75,F71&gt;=1.5),4.9,IF(AND(G71&lt;0.228,H71&gt;=11.166,A71&lt;6.75,H71&gt;=10.927,A71&gt;=6.15,H71&gt;=9.349,D71&gt;=1.15,D71&lt;1.75,F71&gt;=1.5),4.7,IF(AND(H71&lt;13.531,G71&gt;=0.228,H71&gt;=11.166,A71&lt;6.75,H71&gt;=10.927,A71&gt;=6.15,H71&gt;=9.349,D71&gt;=1.15,D71&lt;1.75,F71&gt;=1.5),4.4,IF(AND(H71&gt;=13.531,G71&gt;=0.228,H71&gt;=11.166,A71&lt;6.75,H71&gt;=10.927,A71&gt;=6.15,H71&gt;=9.349,D71&gt;=1.15,D71&lt;1.75,F71&gt;=1.5),4.6,"shouldnthappen")))))))))))))))))))))))))))))))))))))))</f>
        <v>4.6</v>
      </c>
      <c r="AR71" s="1" t="n">
        <f aca="false">IF(AND(G71&gt;=0.93,B71&lt;3.65,F71&lt;1.5),1.7,IF(AND(H71&lt;6.542,B71&gt;=3.65,F71&lt;1.5),1.767,IF(AND(A71&gt;=7.05,D71&gt;=1.55,F71&gt;=1.5),6.3,IF(AND(G71&lt;0.123,H71&gt;=6.542,B71&gt;=3.65,F71&lt;1.5),1.367,IF(AND(A71&lt;5.15,A71&lt;5.65,D71&lt;1.55,F71&gt;=1.5),3.15,IF(AND(A71&lt;4.8,G71&gt;=0.447,G71&lt;0.93,B71&lt;3.65,F71&lt;1.5),1.24,IF(AND(A71&gt;=4.8,G71&gt;=0.447,G71&lt;0.93,B71&lt;3.65,F71&lt;1.5),1.4,IF(AND(G71&lt;0.151,G71&gt;=0.123,H71&gt;=6.542,B71&gt;=3.65,F71&lt;1.5),1.7,IF(AND(G71&gt;=0.151,G71&gt;=0.123,H71&gt;=6.542,B71&gt;=3.65,F71&lt;1.5),1.5,IF(AND(D71&gt;=1.45,A71&gt;=5.15,A71&lt;5.65,D71&lt;1.55,F71&gt;=1.5),4.5,IF(AND(B71&lt;2.65,D71&gt;=1.35,A71&gt;=5.65,D71&lt;1.55,F71&gt;=1.5),4.9,IF(AND(G71&lt;0.527,F71&lt;2.5,A71&lt;7.05,D71&gt;=1.55,F71&gt;=1.5),5.075,IF(AND(G71&gt;=0.527,F71&lt;2.5,A71&lt;7.05,D71&gt;=1.55,F71&gt;=1.5),4.7,IF(AND(A71&lt;4.65,G71&lt;0.265,G71&lt;0.447,G71&lt;0.93,B71&lt;3.65,F71&lt;1.5),1.42,IF(AND(G71&lt;0.3,G71&gt;=0.265,G71&lt;0.447,G71&lt;0.93,B71&lt;3.65,F71&lt;1.5),1.6,IF(AND(G71&gt;=0.3,G71&gt;=0.265,G71&lt;0.447,G71&lt;0.93,B71&lt;3.65,F71&lt;1.5),1.4,IF(AND(G71&lt;0.356,D71&lt;1.45,A71&gt;=5.15,A71&lt;5.65,D71&lt;1.55,F71&gt;=1.5),4.125,IF(AND(D71&lt;1.1,A71&lt;6.2,D71&lt;1.35,A71&gt;=5.65,D71&lt;1.55,F71&gt;=1.5),4.1,IF(AND(D71&gt;=1.1,A71&lt;6.2,D71&lt;1.35,A71&gt;=5.65,D71&lt;1.55,F71&gt;=1.5),4.175,IF(AND(H71&gt;=13.433,A71&gt;=6.2,D71&lt;1.35,A71&gt;=5.65,D71&lt;1.55,F71&gt;=1.5),4.6,IF(AND(G71&lt;0.437,B71&gt;=2.65,D71&gt;=1.35,A71&gt;=5.65,D71&lt;1.55,F71&gt;=1.5),4.625,IF(AND(G71&gt;=0.437,B71&gt;=2.65,D71&gt;=1.35,A71&gt;=5.65,D71&lt;1.55,F71&gt;=1.5),4.75,IF(AND(B71&gt;=3.15,H71&lt;11.146,F71&gt;=2.5,A71&lt;7.05,D71&gt;=1.55,F71&gt;=1.5),5.667,IF(AND(B71&lt;2.65,H71&gt;=11.146,F71&gt;=2.5,A71&lt;7.05,D71&gt;=1.55,F71&gt;=1.5),5.8,IF(AND(B71&lt;3.3,A71&gt;=4.65,G71&lt;0.265,G71&lt;0.447,G71&lt;0.93,B71&lt;3.65,F71&lt;1.5),1.32,IF(AND(B71&gt;=3.3,A71&gt;=4.65,G71&lt;0.265,G71&lt;0.447,G71&lt;0.93,B71&lt;3.65,F71&lt;1.5),1.425,IF(AND(B71&lt;2.8,G71&gt;=0.356,D71&lt;1.45,A71&gt;=5.15,A71&lt;5.65,D71&lt;1.55,F71&gt;=1.5),3.86,IF(AND(B71&gt;=2.8,G71&gt;=0.356,D71&lt;1.45,A71&gt;=5.15,A71&lt;5.65,D71&lt;1.55,F71&gt;=1.5),3.6,IF(AND(B71&lt;2.6,H71&lt;13.433,A71&gt;=6.2,D71&lt;1.35,A71&gt;=5.65,D71&lt;1.55,F71&gt;=1.5),4.4,IF(AND(B71&gt;=2.6,H71&lt;13.433,A71&gt;=6.2,D71&lt;1.35,A71&gt;=5.65,D71&lt;1.55,F71&gt;=1.5),4.3,IF(AND(G71&lt;0.151,B71&lt;3.15,H71&lt;11.146,F71&gt;=2.5,A71&lt;7.05,D71&gt;=1.55,F71&gt;=1.5),5.5,IF(AND(H71&lt;15.52,B71&gt;=2.65,H71&gt;=11.146,F71&gt;=2.5,A71&lt;7.05,D71&gt;=1.55,F71&gt;=1.5),5.4,IF(AND(H71&gt;=15.52,B71&gt;=2.65,H71&gt;=11.146,F71&gt;=2.5,A71&lt;7.05,D71&gt;=1.55,F71&gt;=1.5),5.733,IF(AND(H71&lt;10.74,G71&gt;=0.151,B71&lt;3.15,H71&lt;11.146,F71&gt;=2.5,A71&lt;7.05,D71&gt;=1.55,F71&gt;=1.5),5.12,IF(AND(H71&gt;=10.74,G71&gt;=0.151,B71&lt;3.15,H71&lt;11.146,F71&gt;=2.5,A71&lt;7.05,D71&gt;=1.55,F71&gt;=1.5),4.9,"shouldnthappen")))))))))))))))))))))))))))))))))))</f>
        <v>4.9</v>
      </c>
      <c r="AS71" s="1" t="n">
        <f aca="false">IF(AND(F71&gt;=1.5,A71&lt;5.55),4.18,IF(AND(F71&gt;=2.5,B71&lt;2.75,A71&gt;=5.55),5.38,IF(AND(G71&gt;=0.587,B71&lt;3.75,F71&lt;1.5,A71&lt;5.55),1.48,IF(AND(H71&lt;6.51,B71&gt;=3.75,F71&lt;1.5,A71&lt;5.55),1.9,IF(AND(H71&gt;=6.51,B71&gt;=3.75,F71&lt;1.5,A71&lt;5.55),1.425,IF(AND(G71&gt;=0.868,F71&lt;2.5,B71&lt;2.75,A71&gt;=5.55),4.65,IF(AND(F71&lt;1.5,D71&lt;1.55,B71&gt;=2.75,A71&gt;=5.55),1.7,IF(AND(G71&gt;=0.857,D71&gt;=1.55,B71&gt;=2.75,A71&gt;=5.55),5.033,IF(AND(G71&gt;=0.518,G71&lt;0.587,B71&lt;3.75,F71&lt;1.5,A71&lt;5.55),1,IF(AND(D71&lt;1.05,G71&lt;0.868,F71&lt;2.5,B71&lt;2.75,A71&gt;=5.55),3.5,IF(AND(G71&lt;0.404,D71&gt;=1.05,G71&lt;0.868,F71&lt;2.5,B71&lt;2.75,A71&gt;=5.55),4.2,IF(AND(G71&gt;=0.404,D71&gt;=1.05,G71&lt;0.868,F71&lt;2.5,B71&lt;2.75,A71&gt;=5.55),3.94,IF(AND(F71&lt;2.5,B71&lt;2.95,F71&gt;=1.5,D71&lt;1.55,B71&gt;=2.75,A71&gt;=5.55),4.68,IF(AND(F71&gt;=2.5,B71&lt;2.95,F71&gt;=1.5,D71&lt;1.55,B71&gt;=2.75,A71&gt;=5.55),5.1,IF(AND(H71&lt;10.883,B71&gt;=2.95,F71&gt;=1.5,D71&lt;1.55,B71&gt;=2.75,A71&gt;=5.55),4.15,IF(AND(H71&gt;=10.883,B71&gt;=2.95,F71&gt;=1.5,D71&lt;1.55,B71&gt;=2.75,A71&gt;=5.55),4.5,IF(AND(H71&gt;=14.1,D71&lt;2.05,G71&lt;0.857,D71&gt;=1.55,B71&gt;=2.75,A71&gt;=5.55),6.6,IF(AND(G71&lt;0.063,B71&lt;3.15,G71&lt;0.518,G71&lt;0.587,B71&lt;3.75,F71&lt;1.5,A71&lt;5.55),1.4,IF(AND(G71&gt;=0.063,B71&lt;3.15,G71&lt;0.518,G71&lt;0.587,B71&lt;3.75,F71&lt;1.5,A71&lt;5.55),1.5,IF(AND(H71&gt;=10.563,B71&gt;=3.15,G71&lt;0.518,G71&lt;0.587,B71&lt;3.75,F71&lt;1.5,A71&lt;5.55),1.325,IF(AND(B71&lt;2.95,H71&lt;14.1,D71&lt;2.05,G71&lt;0.857,D71&gt;=1.55,B71&gt;=2.75,A71&gt;=5.55),6.125,IF(AND(A71&lt;6.65,G71&lt;0.364,D71&gt;=2.05,G71&lt;0.857,D71&gt;=1.55,B71&gt;=2.75,A71&gt;=5.55),5.45,IF(AND(G71&gt;=0.774,G71&gt;=0.364,D71&gt;=2.05,G71&lt;0.857,D71&gt;=1.55,B71&gt;=2.75,A71&gt;=5.55),5.4,IF(AND(H71&gt;=9.279,H71&lt;10.563,B71&gt;=3.15,G71&lt;0.518,G71&lt;0.587,B71&lt;3.75,F71&lt;1.5,A71&lt;5.55),1.475,IF(AND(D71&lt;1.65,B71&gt;=2.95,H71&lt;14.1,D71&lt;2.05,G71&lt;0.857,D71&gt;=1.55,B71&gt;=2.75,A71&gt;=5.55),5.8,IF(AND(B71&lt;3.15,A71&gt;=6.65,G71&lt;0.364,D71&gt;=2.05,G71&lt;0.857,D71&gt;=1.55,B71&gt;=2.75,A71&gt;=5.55),5.3,IF(AND(B71&gt;=3.15,A71&gt;=6.65,G71&lt;0.364,D71&gt;=2.05,G71&lt;0.857,D71&gt;=1.55,B71&gt;=2.75,A71&gt;=5.55),5.7,IF(AND(A71&gt;=6.75,G71&lt;0.774,G71&gt;=0.364,D71&gt;=2.05,G71&lt;0.857,D71&gt;=1.55,B71&gt;=2.75,A71&gt;=5.55),5.9,IF(AND(G71&lt;0.417,H71&lt;9.279,H71&lt;10.563,B71&gt;=3.15,G71&lt;0.518,G71&lt;0.587,B71&lt;3.75,F71&lt;1.5,A71&lt;5.55),1.4,IF(AND(G71&gt;=0.417,H71&lt;9.279,H71&lt;10.563,B71&gt;=3.15,G71&lt;0.518,G71&lt;0.587,B71&lt;3.75,F71&lt;1.5,A71&lt;5.55),1.3,IF(AND(A71&lt;6.3,D71&gt;=1.65,B71&gt;=2.95,H71&lt;14.1,D71&lt;2.05,G71&lt;0.857,D71&gt;=1.55,B71&gt;=2.75,A71&gt;=5.55),4.9,IF(AND(A71&gt;=6.3,D71&gt;=1.65,B71&gt;=2.95,H71&lt;14.1,D71&lt;2.05,G71&lt;0.857,D71&gt;=1.55,B71&gt;=2.75,A71&gt;=5.55),5.3,IF(AND(G71&gt;=0.657,A71&lt;6.75,G71&lt;0.774,G71&gt;=0.364,D71&gt;=2.05,G71&lt;0.857,D71&gt;=1.55,B71&gt;=2.75,A71&gt;=5.55),6,IF(AND(B71&lt;3.2,G71&lt;0.657,A71&lt;6.75,G71&lt;0.774,G71&gt;=0.364,D71&gt;=2.05,G71&lt;0.857,D71&gt;=1.55,B71&gt;=2.75,A71&gt;=5.55),5.6,IF(AND(B71&gt;=3.2,G71&lt;0.657,A71&lt;6.75,G71&lt;0.774,G71&gt;=0.364,D71&gt;=2.05,G71&lt;0.857,D71&gt;=1.55,B71&gt;=2.75,A71&gt;=5.55),5.65,"shouldnthappen")))))))))))))))))))))))))))))))))))</f>
        <v>3.94</v>
      </c>
      <c r="AT71" s="1" t="n">
        <f aca="false">IF(AND(H71&gt;=16.284,A71&gt;=5.55),6.533,IF(AND(G71&gt;=0.52,A71&lt;4.85,A71&lt;5.55),1.05,IF(AND(G71&lt;0.227,G71&lt;0.52,A71&lt;4.85,A71&lt;5.55),1.4,IF(AND(G71&gt;=0.227,G71&lt;0.52,A71&lt;4.85,A71&lt;5.55),1.3,IF(AND(D71&gt;=0.45,F71&lt;1.5,A71&gt;=4.85,A71&lt;5.55),1.667,IF(AND(B71&gt;=2.75,F71&gt;=1.5,A71&gt;=4.85,A71&lt;5.55),4.5,IF(AND(F71&lt;2.5,B71&gt;=3.15,H71&lt;16.284,A71&gt;=5.55),4.7,IF(AND(G71&gt;=0.934,D71&lt;0.45,F71&lt;1.5,A71&gt;=4.85,A71&lt;5.55),1.7,IF(AND(D71&gt;=1.2,B71&lt;2.75,F71&gt;=1.5,A71&gt;=4.85,A71&lt;5.55),4.25,IF(AND(G71&gt;=0.774,F71&gt;=2.5,B71&gt;=3.15,H71&lt;16.284,A71&gt;=5.55),5.4,IF(AND(B71&lt;3.1,G71&lt;0.934,D71&lt;0.45,F71&lt;1.5,A71&gt;=4.85,A71&lt;5.55),1.6,IF(AND(D71&lt;1.05,D71&lt;1.2,B71&lt;2.75,F71&gt;=1.5,A71&gt;=4.85,A71&lt;5.55),3.433,IF(AND(D71&gt;=1.05,D71&lt;1.2,B71&lt;2.75,F71&gt;=1.5,A71&gt;=4.85,A71&lt;5.55),3.267,IF(AND(H71&lt;8.486,D71&lt;1.35,F71&lt;2.5,B71&lt;3.15,H71&lt;16.284,A71&gt;=5.55),3.85,IF(AND(D71&gt;=1.55,D71&gt;=1.35,F71&lt;2.5,B71&lt;3.15,H71&lt;16.284,A71&gt;=5.55),5.1,IF(AND(H71&lt;10.464,A71&lt;6.35,F71&gt;=2.5,B71&lt;3.15,H71&lt;16.284,A71&gt;=5.55),5.08,IF(AND(H71&gt;=10.464,A71&lt;6.35,F71&gt;=2.5,B71&lt;3.15,H71&lt;16.284,A71&gt;=5.55),4.9,IF(AND(D71&lt;1.85,A71&gt;=6.35,F71&gt;=2.5,B71&lt;3.15,H71&lt;16.284,A71&gt;=5.55),5.8,IF(AND(H71&gt;=10.393,G71&lt;0.774,F71&gt;=2.5,B71&gt;=3.15,H71&lt;16.284,A71&gt;=5.55),5.425,IF(AND(B71&lt;2.6,H71&gt;=8.486,D71&lt;1.35,F71&lt;2.5,B71&lt;3.15,H71&lt;16.284,A71&gt;=5.55),3.9,IF(AND(G71&gt;=0.567,D71&lt;1.55,D71&gt;=1.35,F71&lt;2.5,B71&lt;3.15,H71&lt;16.284,A71&gt;=5.55),4.4,IF(AND(B71&lt;3.25,H71&lt;10.393,G71&lt;0.774,F71&gt;=2.5,B71&gt;=3.15,H71&lt;16.284,A71&gt;=5.55),5.7,IF(AND(B71&gt;=3.25,H71&lt;10.393,G71&lt;0.774,F71&gt;=2.5,B71&gt;=3.15,H71&lt;16.284,A71&gt;=5.55),5.98,IF(AND(G71&lt;0.079,G71&lt;0.338,B71&gt;=3.1,G71&lt;0.934,D71&lt;0.45,F71&lt;1.5,A71&gt;=4.85,A71&lt;5.55),1.425,IF(AND(B71&lt;3.35,G71&gt;=0.338,B71&gt;=3.1,G71&lt;0.934,D71&lt;0.45,F71&lt;1.5,A71&gt;=4.85,A71&lt;5.55),1.4,IF(AND(G71&lt;0.404,B71&gt;=2.6,H71&gt;=8.486,D71&lt;1.35,F71&lt;2.5,B71&lt;3.15,H71&lt;16.284,A71&gt;=5.55),4.3,IF(AND(G71&gt;=0.404,B71&gt;=2.6,H71&gt;=8.486,D71&lt;1.35,F71&lt;2.5,B71&lt;3.15,H71&lt;16.284,A71&gt;=5.55),4.025,IF(AND(B71&gt;=3.05,G71&lt;0.567,D71&lt;1.55,D71&gt;=1.35,F71&lt;2.5,B71&lt;3.15,H71&lt;16.284,A71&gt;=5.55),4.7,IF(AND(A71&lt;6.45,H71&lt;10.667,D71&gt;=1.85,A71&gt;=6.35,F71&gt;=2.5,B71&lt;3.15,H71&lt;16.284,A71&gt;=5.55),5.3,IF(AND(A71&gt;=6.45,H71&lt;10.667,D71&gt;=1.85,A71&gt;=6.35,F71&gt;=2.5,B71&lt;3.15,H71&lt;16.284,A71&gt;=5.55),5.167,IF(AND(B71&lt;2.95,H71&gt;=10.667,D71&gt;=1.85,A71&gt;=6.35,F71&gt;=2.5,B71&lt;3.15,H71&lt;16.284,A71&gt;=5.55),5.6,IF(AND(B71&gt;=2.95,H71&gt;=10.667,D71&gt;=1.85,A71&gt;=6.35,F71&gt;=2.5,B71&lt;3.15,H71&lt;16.284,A71&gt;=5.55),5.5,IF(AND(H71&lt;10.325,G71&gt;=0.079,G71&lt;0.338,B71&gt;=3.1,G71&lt;0.934,D71&lt;0.45,F71&lt;1.5,A71&gt;=4.85,A71&lt;5.55),1.5,IF(AND(G71&lt;0.385,B71&gt;=3.35,G71&gt;=0.338,B71&gt;=3.1,G71&lt;0.934,D71&lt;0.45,F71&lt;1.5,A71&gt;=4.85,A71&lt;5.55),1.5,IF(AND(G71&gt;=0.385,B71&gt;=3.35,G71&gt;=0.338,B71&gt;=3.1,G71&lt;0.934,D71&lt;0.45,F71&lt;1.5,A71&gt;=4.85,A71&lt;5.55),1.42,IF(AND(B71&lt;2.5,B71&lt;3.05,G71&lt;0.567,D71&lt;1.55,D71&gt;=1.35,F71&lt;2.5,B71&lt;3.15,H71&lt;16.284,A71&gt;=5.55),4.5,IF(AND(B71&gt;=2.5,B71&lt;3.05,G71&lt;0.567,D71&lt;1.55,D71&gt;=1.35,F71&lt;2.5,B71&lt;3.15,H71&lt;16.284,A71&gt;=5.55),4.56,IF(AND(H71&lt;12.506,H71&gt;=10.325,G71&gt;=0.079,G71&lt;0.338,B71&gt;=3.1,G71&lt;0.934,D71&lt;0.45,F71&lt;1.5,A71&gt;=4.85,A71&lt;5.55),1.2,IF(AND(H71&gt;=12.506,H71&gt;=10.325,G71&gt;=0.079,G71&lt;0.338,B71&gt;=3.1,G71&lt;0.934,D71&lt;0.45,F71&lt;1.5,A71&gt;=4.85,A71&lt;5.55),1.3,"shouldnthappen")))))))))))))))))))))))))))))))))))))))</f>
        <v>4.5</v>
      </c>
      <c r="AU71" s="1" t="n">
        <f aca="false">IF(AND(G71&gt;=0.52,B71&lt;3.05,F71&lt;1.5),1.1,IF(AND(G71&lt;0.35,G71&lt;0.52,B71&lt;3.05,F71&lt;1.5),1.4,IF(AND(G71&gt;=0.35,G71&lt;0.52,B71&lt;3.05,F71&lt;1.5),1.3,IF(AND(G71&gt;=0.227,G71&lt;0.347,B71&gt;=3.05,F71&lt;1.5),1.32,IF(AND(H71&lt;6.417,G71&gt;=0.347,B71&gt;=3.05,F71&lt;1.5),1.7,IF(AND(A71&gt;=7.25,A71&gt;=6.6,F71&gt;=2.5,F71&gt;=1.5),6.35,IF(AND(G71&lt;0.11,G71&lt;0.227,G71&lt;0.347,B71&gt;=3.05,F71&lt;1.5),1.333,IF(AND(H71&lt;9.441,H71&gt;=6.417,G71&gt;=0.347,B71&gt;=3.05,F71&lt;1.5),1.425,IF(AND(B71&lt;2.75,G71&lt;0.451,H71&lt;10.266,F71&lt;2.5,F71&gt;=1.5),4,IF(AND(B71&gt;=2.75,G71&lt;0.451,H71&lt;10.266,F71&lt;2.5,F71&gt;=1.5),4.433,IF(AND(G71&gt;=0.865,G71&gt;=0.451,H71&lt;10.266,F71&lt;2.5,F71&gt;=1.5),4.2,IF(AND(B71&lt;2.45,H71&lt;13.665,H71&gt;=10.266,F71&lt;2.5,F71&gt;=1.5),3.7,IF(AND(G71&lt;0.302,H71&gt;=13.665,H71&gt;=10.266,F71&lt;2.5,F71&gt;=1.5),5,IF(AND(B71&lt;2.9,A71&lt;6.1,A71&lt;6.6,F71&gt;=2.5,F71&gt;=1.5),5.06,IF(AND(B71&gt;=2.9,A71&lt;6.1,A71&lt;6.6,F71&gt;=2.5,F71&gt;=1.5),4.8,IF(AND(B71&lt;3.05,A71&gt;=6.1,A71&lt;6.6,F71&gt;=2.5,F71&gt;=1.5),5.6,IF(AND(B71&gt;=3.05,A71&gt;=6.1,A71&lt;6.6,F71&gt;=2.5,F71&gt;=1.5),5.267,IF(AND(H71&gt;=14.564,A71&lt;7.25,A71&gt;=6.6,F71&gt;=2.5,F71&gt;=1.5),5.6,IF(AND(H71&gt;=14.309,G71&gt;=0.11,G71&lt;0.227,G71&lt;0.347,B71&gt;=3.05,F71&lt;1.5),1.7,IF(AND(D71&lt;0.4,H71&gt;=9.441,H71&gt;=6.417,G71&gt;=0.347,B71&gt;=3.05,F71&lt;1.5),1.5,IF(AND(D71&gt;=0.4,H71&gt;=9.441,H71&gt;=6.417,G71&gt;=0.347,B71&gt;=3.05,F71&lt;1.5),1.633,IF(AND(A71&lt;5.35,G71&lt;0.865,G71&gt;=0.451,H71&lt;10.266,F71&lt;2.5,F71&gt;=1.5),3.15,IF(AND(D71&lt;1.45,G71&gt;=0.302,H71&gt;=13.665,H71&gt;=10.266,F71&lt;2.5,F71&gt;=1.5),4.74,IF(AND(D71&gt;=1.45,G71&gt;=0.302,H71&gt;=13.665,H71&gt;=10.266,F71&lt;2.5,F71&gt;=1.5),4.567,IF(AND(H71&lt;8.836,H71&lt;14.564,A71&lt;7.25,A71&gt;=6.6,F71&gt;=2.5,F71&gt;=1.5),5.7,IF(AND(H71&gt;=8.836,H71&lt;14.564,A71&lt;7.25,A71&gt;=6.6,F71&gt;=2.5,F71&gt;=1.5),5.9,IF(AND(H71&lt;11.53,H71&lt;14.309,G71&gt;=0.11,G71&lt;0.227,G71&lt;0.347,B71&gt;=3.05,F71&lt;1.5),1.5,IF(AND(H71&gt;=11.53,H71&lt;14.309,G71&gt;=0.11,G71&lt;0.227,G71&lt;0.347,B71&gt;=3.05,F71&lt;1.5),1.467,IF(AND(H71&lt;9.386,A71&gt;=5.35,G71&lt;0.865,G71&gt;=0.451,H71&lt;10.266,F71&lt;2.5,F71&gt;=1.5),3.56,IF(AND(H71&gt;=9.386,A71&gt;=5.35,G71&lt;0.865,G71&gt;=0.451,H71&lt;10.266,F71&lt;2.5,F71&gt;=1.5),4.2,IF(AND(H71&lt;11.036,D71&lt;1.45,B71&gt;=2.45,H71&lt;13.665,H71&gt;=10.266,F71&lt;2.5,F71&gt;=1.5),4.45,IF(AND(H71&gt;=11.036,D71&lt;1.45,B71&gt;=2.45,H71&lt;13.665,H71&gt;=10.266,F71&lt;2.5,F71&gt;=1.5),4.1,IF(AND(G71&gt;=0.585,D71&gt;=1.45,B71&gt;=2.45,H71&lt;13.665,H71&gt;=10.266,F71&lt;2.5,F71&gt;=1.5),4.9,IF(AND(H71&lt;11.743,G71&lt;0.585,D71&gt;=1.45,B71&gt;=2.45,H71&lt;13.665,H71&gt;=10.266,F71&lt;2.5,F71&gt;=1.5),4.7,IF(AND(H71&gt;=11.743,G71&lt;0.585,D71&gt;=1.45,B71&gt;=2.45,H71&lt;13.665,H71&gt;=10.266,F71&lt;2.5,F71&gt;=1.5),4.5,"shouldnthappen")))))))))))))))))))))))))))))))))))</f>
        <v>4.567</v>
      </c>
      <c r="AV71" s="1" t="n">
        <f aca="false">IF(AND(G71&gt;=0.356,F71&gt;=1.5,A71&lt;5.75),3.52,IF(AND(A71&lt;7.25,A71&gt;=7.1,A71&gt;=5.75),5.875,IF(AND(A71&gt;=7.25,A71&gt;=7.1,A71&gt;=5.75),6.5,IF(AND(D71&gt;=0.35,G71&gt;=0.586,F71&lt;1.5,A71&lt;5.75),1.8,IF(AND(D71&lt;1.4,G71&lt;0.356,F71&gt;=1.5,A71&lt;5.75),4.2,IF(AND(D71&gt;=1.4,G71&lt;0.356,F71&gt;=1.5,A71&lt;5.75),4.5,IF(AND(H71&gt;=11.218,A71&lt;5.05,G71&lt;0.586,F71&lt;1.5,A71&lt;5.75),1.225,IF(AND(G71&gt;=0.253,A71&gt;=5.05,G71&lt;0.586,F71&lt;1.5,A71&lt;5.75),1.3,IF(AND(B71&gt;=3.75,D71&lt;0.35,G71&gt;=0.586,F71&lt;1.5,A71&lt;5.75),1.567,IF(AND(B71&lt;2.85,D71&lt;1.35,D71&lt;1.65,A71&lt;7.1,A71&gt;=5.75),4.26,IF(AND(B71&gt;=2.85,D71&lt;1.35,D71&lt;1.65,A71&lt;7.1,A71&gt;=5.75),4.45,IF(AND(A71&lt;6.05,H71&lt;12.921,D71&gt;=1.65,A71&lt;7.1,A71&gt;=5.75),5.1,IF(AND(H71&gt;=15.338,H71&gt;=12.921,D71&gt;=1.65,A71&lt;7.1,A71&gt;=5.75),5.55,IF(AND(G71&lt;0.418,H71&lt;11.218,A71&lt;5.05,G71&lt;0.586,F71&lt;1.5,A71&lt;5.75),1.42,IF(AND(G71&gt;=0.418,H71&lt;11.218,A71&lt;5.05,G71&lt;0.586,F71&lt;1.5,A71&lt;5.75),1.3,IF(AND(H71&gt;=13.321,G71&lt;0.253,A71&gt;=5.05,G71&lt;0.586,F71&lt;1.5,A71&lt;5.75),1.7,IF(AND(H71&lt;6.089,B71&lt;3.75,D71&lt;0.35,G71&gt;=0.586,F71&lt;1.5,A71&lt;5.75),1.7,IF(AND(H71&gt;=6.089,B71&lt;3.75,D71&lt;0.35,G71&gt;=0.586,F71&lt;1.5,A71&lt;5.75),1.5,IF(AND(B71&lt;2.9,D71&lt;1.45,D71&gt;=1.35,D71&lt;1.65,A71&lt;7.1,A71&gt;=5.75),4.8,IF(AND(B71&gt;=2.9,D71&lt;1.45,D71&gt;=1.35,D71&lt;1.65,A71&lt;7.1,A71&gt;=5.75),4.475,IF(AND(B71&lt;2.5,D71&gt;=1.45,D71&gt;=1.35,D71&lt;1.65,A71&lt;7.1,A71&gt;=5.75),4.5,IF(AND(H71&lt;8.884,A71&gt;=6.05,H71&lt;12.921,D71&gt;=1.65,A71&lt;7.1,A71&gt;=5.75),5.4,IF(AND(A71&lt;6.3,H71&lt;15.338,H71&gt;=12.921,D71&gt;=1.65,A71&lt;7.1,A71&gt;=5.75),4.967,IF(AND(A71&gt;=6.3,H71&lt;15.338,H71&gt;=12.921,D71&gt;=1.65,A71&lt;7.1,A71&gt;=5.75),5.133,IF(AND(H71&lt;10.826,H71&lt;13.321,G71&lt;0.253,A71&gt;=5.05,G71&lt;0.586,F71&lt;1.5,A71&lt;5.75),1.5,IF(AND(H71&gt;=10.826,H71&lt;13.321,G71&lt;0.253,A71&gt;=5.05,G71&lt;0.586,F71&lt;1.5,A71&lt;5.75),1.4,IF(AND(H71&lt;7.47,B71&gt;=2.5,D71&gt;=1.45,D71&gt;=1.35,D71&lt;1.65,A71&lt;7.1,A71&gt;=5.75),5.1,IF(AND(H71&gt;=7.47,B71&gt;=2.5,D71&gt;=1.45,D71&gt;=1.35,D71&lt;1.65,A71&lt;7.1,A71&gt;=5.75),4.725,IF(AND(H71&lt;9.637,H71&gt;=8.884,A71&gt;=6.05,H71&lt;12.921,D71&gt;=1.65,A71&lt;7.1,A71&gt;=5.75),5.9,IF(AND(B71&lt;2.6,H71&gt;=9.637,H71&gt;=8.884,A71&gt;=6.05,H71&lt;12.921,D71&gt;=1.65,A71&lt;7.1,A71&gt;=5.75),5.8,IF(AND(B71&lt;2.75,B71&gt;=2.6,H71&gt;=9.637,H71&gt;=8.884,A71&gt;=6.05,H71&lt;12.921,D71&gt;=1.65,A71&lt;7.1,A71&gt;=5.75),5.3,IF(AND(D71&lt;2.25,B71&gt;=2.75,B71&gt;=2.6,H71&gt;=9.637,H71&gt;=8.884,A71&gt;=6.05,H71&lt;12.921,D71&gt;=1.65,A71&lt;7.1,A71&gt;=5.75),5.6,IF(AND(D71&gt;=2.25,B71&gt;=2.75,B71&gt;=2.6,H71&gt;=9.637,H71&gt;=8.884,A71&gt;=6.05,H71&lt;12.921,D71&gt;=1.65,A71&lt;7.1,A71&gt;=5.75),5.5,"shouldnthappen")))))))))))))))))))))))))))))))))</f>
        <v>4.5</v>
      </c>
      <c r="AW71" s="1" t="n">
        <f aca="false">IF(AND(G71&gt;=0.905,F71&lt;1.5),1.767,IF(AND(H71&gt;=16.674,F71&gt;=1.5),6.55,IF(AND(A71&lt;4.35,H71&lt;14.344,G71&lt;0.905,F71&lt;1.5),1.1,IF(AND(B71&lt;3.65,H71&gt;=14.344,G71&lt;0.905,F71&lt;1.5),1.5,IF(AND(B71&gt;=3.65,H71&gt;=14.344,G71&lt;0.905,F71&lt;1.5),1.65,IF(AND(B71&lt;2.6,F71&gt;=2.5,H71&lt;16.674,F71&gt;=1.5),4.5,IF(AND(D71&gt;=0.45,A71&gt;=4.35,H71&lt;14.344,G71&lt;0.905,F71&lt;1.5),1.65,IF(AND(D71&lt;1.15,A71&lt;5.9,F71&lt;2.5,H71&lt;16.674,F71&gt;=1.5),3.56,IF(AND(B71&lt;2.75,A71&gt;=5.9,F71&lt;2.5,H71&lt;16.674,F71&gt;=1.5),5,IF(AND(H71&lt;13.531,B71&gt;=2.75,A71&gt;=5.9,F71&lt;2.5,H71&lt;16.674,F71&gt;=1.5),4.333,IF(AND(B71&lt;3.2,G71&gt;=0.669,B71&gt;=2.6,F71&gt;=2.5,H71&lt;16.674,F71&gt;=1.5),5.08,IF(AND(B71&gt;=3.2,G71&gt;=0.669,B71&gt;=2.6,F71&gt;=2.5,H71&lt;16.674,F71&gt;=1.5),5.4,IF(AND(B71&lt;3.15,A71&lt;5.05,D71&lt;0.45,A71&gt;=4.35,H71&lt;14.344,G71&lt;0.905,F71&lt;1.5),1.45,IF(AND(A71&gt;=5.55,A71&gt;=5.05,D71&lt;0.45,A71&gt;=4.35,H71&lt;14.344,G71&lt;0.905,F71&lt;1.5),1.5,IF(AND(A71&lt;5.55,A71&lt;5.65,D71&gt;=1.15,A71&lt;5.9,F71&lt;2.5,H71&lt;16.674,F71&gt;=1.5),3.95,IF(AND(A71&gt;=5.55,A71&lt;5.65,D71&gt;=1.15,A71&lt;5.9,F71&lt;2.5,H71&lt;16.674,F71&gt;=1.5),3.82,IF(AND(G71&lt;0.39,A71&gt;=5.65,D71&gt;=1.15,A71&lt;5.9,F71&lt;2.5,H71&lt;16.674,F71&gt;=1.5),4.35,IF(AND(G71&gt;=0.39,A71&gt;=5.65,D71&gt;=1.15,A71&lt;5.9,F71&lt;2.5,H71&lt;16.674,F71&gt;=1.5),3.95,IF(AND(G71&lt;0.466,H71&gt;=13.531,B71&gt;=2.75,A71&gt;=5.9,F71&lt;2.5,H71&lt;16.674,F71&gt;=1.5),4.8,IF(AND(G71&gt;=0.466,H71&gt;=13.531,B71&gt;=2.75,A71&gt;=5.9,F71&lt;2.5,H71&lt;16.674,F71&gt;=1.5),4.7,IF(AND(H71&lt;10.144,D71&lt;2.05,G71&lt;0.669,B71&gt;=2.6,F71&gt;=2.5,H71&lt;16.674,F71&gt;=1.5),5.3,IF(AND(H71&gt;=10.144,D71&lt;2.05,G71&lt;0.669,B71&gt;=2.6,F71&gt;=2.5,H71&lt;16.674,F71&gt;=1.5),5.133,IF(AND(D71&gt;=2.45,D71&gt;=2.05,G71&lt;0.669,B71&gt;=2.6,F71&gt;=2.5,H71&lt;16.674,F71&gt;=1.5),5.9,IF(AND(B71&lt;3.25,B71&gt;=3.15,A71&lt;5.05,D71&lt;0.45,A71&gt;=4.35,H71&lt;14.344,G71&lt;0.905,F71&lt;1.5),1.2,IF(AND(B71&gt;=3.25,B71&gt;=3.15,A71&lt;5.05,D71&lt;0.45,A71&gt;=4.35,H71&lt;14.344,G71&lt;0.905,F71&lt;1.5),1.36,IF(AND(B71&gt;=3.8,A71&lt;5.55,A71&gt;=5.05,D71&lt;0.45,A71&gt;=4.35,H71&lt;14.344,G71&lt;0.905,F71&lt;1.5),1.3,IF(AND(G71&lt;0.05,B71&lt;3.8,A71&lt;5.55,A71&gt;=5.05,D71&lt;0.45,A71&gt;=4.35,H71&lt;14.344,G71&lt;0.905,F71&lt;1.5),1.4,IF(AND(G71&lt;0.107,G71&lt;0.395,D71&lt;2.45,D71&gt;=2.05,G71&lt;0.669,B71&gt;=2.6,F71&gt;=2.5,H71&lt;16.674,F71&gt;=1.5),5.667,IF(AND(G71&lt;0.537,G71&gt;=0.395,D71&lt;2.45,D71&gt;=2.05,G71&lt;0.669,B71&gt;=2.6,F71&gt;=2.5,H71&lt;16.674,F71&gt;=1.5),5.6,IF(AND(G71&gt;=0.537,G71&gt;=0.395,D71&lt;2.45,D71&gt;=2.05,G71&lt;0.669,B71&gt;=2.6,F71&gt;=2.5,H71&lt;16.674,F71&gt;=1.5),5.775,IF(AND(B71&lt;3.6,G71&gt;=0.05,B71&lt;3.8,A71&lt;5.55,A71&gt;=5.05,D71&lt;0.45,A71&gt;=4.35,H71&lt;14.344,G71&lt;0.905,F71&lt;1.5),1.475,IF(AND(B71&gt;=3.6,G71&gt;=0.05,B71&lt;3.8,A71&lt;5.55,A71&gt;=5.05,D71&lt;0.45,A71&gt;=4.35,H71&lt;14.344,G71&lt;0.905,F71&lt;1.5),1.5,IF(AND(G71&lt;0.312,G71&gt;=0.107,G71&lt;0.395,D71&lt;2.45,D71&gt;=2.05,G71&lt;0.669,B71&gt;=2.6,F71&gt;=2.5,H71&lt;16.674,F71&gt;=1.5),5.18,IF(AND(G71&gt;=0.312,G71&gt;=0.107,G71&lt;0.395,D71&lt;2.45,D71&gt;=2.05,G71&lt;0.669,B71&gt;=2.6,F71&gt;=2.5,H71&lt;16.674,F71&gt;=1.5),5.4,"shouldnthappen"))))))))))))))))))))))))))))))))))</f>
        <v>5</v>
      </c>
      <c r="AX71" s="1" t="n">
        <f aca="false">IF(AND(D71&gt;=1.3,B71&gt;=3.45),6.25,IF(AND(B71&lt;2.75,A71&lt;5.25,B71&lt;3.45),3.9,IF(AND(D71&lt;0.25,D71&lt;1.3,B71&gt;=3.45),1.16,IF(AND(A71&gt;=5.05,B71&gt;=2.75,A71&lt;5.25,B71&lt;3.45),1.7,IF(AND(D71&lt;0.7,F71&lt;2.5,A71&gt;=5.25,B71&lt;3.45),1.5,IF(AND(H71&gt;=16.284,F71&gt;=2.5,A71&gt;=5.25,B71&lt;3.45),6.6,IF(AND(G71&lt;0.123,D71&gt;=0.25,D71&lt;1.3,B71&gt;=3.45),1.3,IF(AND(A71&lt;4.5,A71&lt;5.05,B71&gt;=2.75,A71&lt;5.25,B71&lt;3.45),1.3,IF(AND(A71&lt;5.05,G71&gt;=0.123,D71&gt;=0.25,D71&lt;1.3,B71&gt;=3.45),1.6,IF(AND(B71&lt;3.15,A71&gt;=4.5,A71&lt;5.05,B71&gt;=2.75,A71&lt;5.25,B71&lt;3.45),1.54,IF(AND(B71&gt;=3.15,A71&gt;=4.5,A71&lt;5.05,B71&gt;=2.75,A71&lt;5.25,B71&lt;3.45),1.35,IF(AND(D71&gt;=1.4,A71&lt;5.9,D71&gt;=0.7,F71&lt;2.5,A71&gt;=5.25,B71&lt;3.45),4.5,IF(AND(D71&gt;=1.55,A71&gt;=5.9,D71&gt;=0.7,F71&lt;2.5,A71&gt;=5.25,B71&lt;3.45),4.95,IF(AND(G71&gt;=0.682,D71&gt;=2.05,H71&lt;16.284,F71&gt;=2.5,A71&gt;=5.25,B71&lt;3.45),5.26,IF(AND(A71&lt;5.4,A71&gt;=5.05,G71&gt;=0.123,D71&gt;=0.25,D71&lt;1.3,B71&gt;=3.45),1.64,IF(AND(A71&gt;=5.4,A71&gt;=5.05,G71&gt;=0.123,D71&gt;=0.25,D71&lt;1.3,B71&gt;=3.45),1.6,IF(AND(G71&lt;0.372,D71&lt;1.4,A71&lt;5.9,D71&gt;=0.7,F71&lt;2.5,A71&gt;=5.25,B71&lt;3.45),4.175,IF(AND(D71&lt;1.35,D71&lt;1.55,A71&gt;=5.9,D71&gt;=0.7,F71&lt;2.5,A71&gt;=5.25,B71&lt;3.45),4.2,IF(AND(B71&lt;2.35,G71&lt;0.596,D71&lt;2.05,H71&lt;16.284,F71&gt;=2.5,A71&gt;=5.25,B71&lt;3.45),5,IF(AND(G71&gt;=0.888,G71&gt;=0.596,D71&lt;2.05,H71&lt;16.284,F71&gt;=2.5,A71&gt;=5.25,B71&lt;3.45),4.8,IF(AND(A71&gt;=6.85,G71&lt;0.682,D71&gt;=2.05,H71&lt;16.284,F71&gt;=2.5,A71&gt;=5.25,B71&lt;3.45),5.4,IF(AND(A71&gt;=5.75,G71&gt;=0.372,D71&lt;1.4,A71&lt;5.9,D71&gt;=0.7,F71&lt;2.5,A71&gt;=5.25,B71&lt;3.45),3.933,IF(AND(A71&gt;=6.75,D71&gt;=1.35,D71&lt;1.55,A71&gt;=5.9,D71&gt;=0.7,F71&lt;2.5,A71&gt;=5.25,B71&lt;3.45),4.8,IF(AND(H71&lt;11.084,B71&gt;=2.35,G71&lt;0.596,D71&lt;2.05,H71&lt;16.284,F71&gt;=2.5,A71&gt;=5.25,B71&lt;3.45),5.3,IF(AND(H71&lt;8.435,G71&lt;0.888,G71&gt;=0.596,D71&lt;2.05,H71&lt;16.284,F71&gt;=2.5,A71&gt;=5.25,B71&lt;3.45),5.1,IF(AND(H71&gt;=8.435,G71&lt;0.888,G71&gt;=0.596,D71&lt;2.05,H71&lt;16.284,F71&gt;=2.5,A71&gt;=5.25,B71&lt;3.45),4.94,IF(AND(B71&lt;3.15,A71&lt;6.85,G71&lt;0.682,D71&gt;=2.05,H71&lt;16.284,F71&gt;=2.5,A71&gt;=5.25,B71&lt;3.45),5.6,IF(AND(B71&gt;=3.15,A71&lt;6.85,G71&lt;0.682,D71&gt;=2.05,H71&lt;16.284,F71&gt;=2.5,A71&gt;=5.25,B71&lt;3.45),5.74,IF(AND(G71&lt;0.572,A71&lt;5.75,G71&gt;=0.372,D71&lt;1.4,A71&lt;5.9,D71&gt;=0.7,F71&lt;2.5,A71&gt;=5.25,B71&lt;3.45),3.7,IF(AND(D71&lt;1.45,A71&lt;6.75,D71&gt;=1.35,D71&lt;1.55,A71&gt;=5.9,D71&gt;=0.7,F71&lt;2.5,A71&gt;=5.25,B71&lt;3.45),4.46,IF(AND(D71&gt;=1.45,A71&lt;6.75,D71&gt;=1.35,D71&lt;1.55,A71&gt;=5.9,D71&gt;=0.7,F71&lt;2.5,A71&gt;=5.25,B71&lt;3.45),4.567,IF(AND(H71&lt;12.532,H71&gt;=11.084,B71&gt;=2.35,G71&lt;0.596,D71&lt;2.05,H71&lt;16.284,F71&gt;=2.5,A71&gt;=5.25,B71&lt;3.45),5.8,IF(AND(H71&gt;=12.532,H71&gt;=11.084,B71&gt;=2.35,G71&lt;0.596,D71&lt;2.05,H71&lt;16.284,F71&gt;=2.5,A71&gt;=5.25,B71&lt;3.45),5.667,IF(AND(A71&gt;=5.65,G71&gt;=0.572,A71&lt;5.75,G71&gt;=0.372,D71&lt;1.4,A71&lt;5.9,D71&gt;=0.7,F71&lt;2.5,A71&gt;=5.25,B71&lt;3.45),4.2,IF(AND(G71&lt;0.862,A71&lt;5.65,G71&gt;=0.572,A71&lt;5.75,G71&gt;=0.372,D71&lt;1.4,A71&lt;5.9,D71&gt;=0.7,F71&lt;2.5,A71&gt;=5.25,B71&lt;3.45),3.9,IF(AND(G71&gt;=0.862,A71&lt;5.65,G71&gt;=0.572,A71&lt;5.75,G71&gt;=0.372,D71&lt;1.4,A71&lt;5.9,D71&gt;=0.7,F71&lt;2.5,A71&gt;=5.25,B71&lt;3.45),4,"shouldnthappen"))))))))))))))))))))))))))))))))))))</f>
        <v>4.567</v>
      </c>
      <c r="AY71" s="1" t="n">
        <f aca="false">IF(AND(H71&gt;=8.233,D71&gt;=0.8,A71&lt;5.55),3.525,IF(AND(B71&lt;2.9,H71&gt;=15.534,A71&gt;=5.55),4.8,IF(AND(H71&gt;=12.259,A71&lt;4.75,D71&lt;0.8,A71&lt;5.55),1.25,IF(AND(B71&gt;=3.85,A71&gt;=4.75,D71&lt;0.8,A71&lt;5.55),1.425,IF(AND(D71&lt;1.55,H71&lt;8.233,D71&gt;=0.8,A71&lt;5.55),3.975,IF(AND(D71&gt;=1.55,H71&lt;8.233,D71&gt;=0.8,A71&lt;5.55),4.5,IF(AND(D71&lt;0.65,D71&lt;1.7,H71&lt;15.534,A71&gt;=5.55),1.7,IF(AND(A71&gt;=7.05,D71&gt;=1.7,H71&lt;15.534,A71&gt;=5.55),6.3,IF(AND(B71&gt;=3.35,B71&gt;=2.9,H71&gt;=15.534,A71&gt;=5.55),5.4,IF(AND(B71&lt;3.1,H71&lt;12.259,A71&lt;4.75,D71&lt;0.8,A71&lt;5.55),1.367,IF(AND(B71&gt;=3.1,H71&lt;12.259,A71&lt;4.75,D71&lt;0.8,A71&lt;5.55),1.4,IF(AND(G71&gt;=0.905,B71&lt;3.85,A71&gt;=4.75,D71&lt;0.8,A71&lt;5.55),1.9,IF(AND(H71&lt;15.681,B71&lt;3.35,B71&gt;=2.9,H71&gt;=15.534,A71&gt;=5.55),5.8,IF(AND(H71&gt;=15.681,B71&lt;3.35,B71&gt;=2.9,H71&gt;=15.534,A71&gt;=5.55),5.7,IF(AND(H71&gt;=14.877,G71&lt;0.905,B71&lt;3.85,A71&gt;=4.75,D71&lt;0.8,A71&lt;5.55),1.3,IF(AND(D71&gt;=1.25,B71&lt;2.65,D71&gt;=0.65,D71&lt;1.7,H71&lt;15.534,A71&gt;=5.55),4.433,IF(AND(G71&gt;=0.622,B71&lt;3.15,A71&lt;7.05,D71&gt;=1.7,H71&lt;15.534,A71&gt;=5.55),5.08,IF(AND(H71&gt;=13.42,B71&gt;=3.15,A71&lt;7.05,D71&gt;=1.7,H71&lt;15.534,A71&gt;=5.55),5.1,IF(AND(G71&lt;0.265,H71&lt;14.877,G71&lt;0.905,B71&lt;3.85,A71&gt;=4.75,D71&lt;0.8,A71&lt;5.55),1.2,IF(AND(A71&lt;5.75,D71&lt;1.25,B71&lt;2.65,D71&gt;=0.65,D71&lt;1.7,H71&lt;15.534,A71&gt;=5.55),3.7,IF(AND(A71&gt;=5.75,D71&lt;1.25,B71&lt;2.65,D71&gt;=0.65,D71&lt;1.7,H71&lt;15.534,A71&gt;=5.55),4,IF(AND(G71&gt;=0.652,D71&lt;1.35,B71&gt;=2.65,D71&gt;=0.65,D71&lt;1.7,H71&lt;15.534,A71&gt;=5.55),3.6,IF(AND(H71&lt;7.47,D71&gt;=1.35,B71&gt;=2.65,D71&gt;=0.65,D71&lt;1.7,H71&lt;15.534,A71&gt;=5.55),5.1,IF(AND(H71&lt;10.914,G71&lt;0.622,B71&lt;3.15,A71&lt;7.05,D71&gt;=1.7,H71&lt;15.534,A71&gt;=5.55),5.36,IF(AND(H71&gt;=10.914,G71&lt;0.622,B71&lt;3.15,A71&lt;7.05,D71&gt;=1.7,H71&lt;15.534,A71&gt;=5.55),5.64,IF(AND(G71&gt;=0.657,H71&lt;13.42,B71&gt;=3.15,A71&lt;7.05,D71&gt;=1.7,H71&lt;15.534,A71&gt;=5.55),6,IF(AND(G71&gt;=0.782,G71&gt;=0.265,H71&lt;14.877,G71&lt;0.905,B71&lt;3.85,A71&gt;=4.75,D71&lt;0.8,A71&lt;5.55),1.48,IF(AND(H71&lt;11.286,G71&lt;0.652,D71&lt;1.35,B71&gt;=2.65,D71&gt;=0.65,D71&lt;1.7,H71&lt;15.534,A71&gt;=5.55),4.24,IF(AND(H71&gt;=11.286,G71&lt;0.652,D71&lt;1.35,B71&gt;=2.65,D71&gt;=0.65,D71&lt;1.7,H71&lt;15.534,A71&gt;=5.55),4.05,IF(AND(G71&lt;0.413,H71&gt;=7.47,D71&gt;=1.35,B71&gt;=2.65,D71&gt;=0.65,D71&lt;1.7,H71&lt;15.534,A71&gt;=5.55),5.1,IF(AND(H71&lt;11.325,G71&lt;0.657,H71&lt;13.42,B71&gt;=3.15,A71&lt;7.05,D71&gt;=1.7,H71&lt;15.534,A71&gt;=5.55),5.8,IF(AND(H71&gt;=11.325,G71&lt;0.657,H71&lt;13.42,B71&gt;=3.15,A71&lt;7.05,D71&gt;=1.7,H71&lt;15.534,A71&gt;=5.55),5.6,IF(AND(D71&gt;=0.35,G71&lt;0.782,G71&gt;=0.265,H71&lt;14.877,G71&lt;0.905,B71&lt;3.85,A71&gt;=4.75,D71&lt;0.8,A71&lt;5.55),1.633,IF(AND(B71&lt;2.85,G71&gt;=0.413,H71&gt;=7.47,D71&gt;=1.35,B71&gt;=2.65,D71&gt;=0.65,D71&lt;1.7,H71&lt;15.534,A71&gt;=5.55),4.6,IF(AND(D71&lt;0.15,D71&lt;0.35,G71&lt;0.782,G71&gt;=0.265,H71&lt;14.877,G71&lt;0.905,B71&lt;3.85,A71&gt;=4.75,D71&lt;0.8,A71&lt;5.55),1.5,IF(AND(D71&gt;=0.15,D71&lt;0.35,G71&lt;0.782,G71&gt;=0.265,H71&lt;14.877,G71&lt;0.905,B71&lt;3.85,A71&gt;=4.75,D71&lt;0.8,A71&lt;5.55),1.543,IF(AND(A71&gt;=6.8,B71&gt;=2.85,G71&gt;=0.413,H71&gt;=7.47,D71&gt;=1.35,B71&gt;=2.65,D71&gt;=0.65,D71&lt;1.7,H71&lt;15.534,A71&gt;=5.55),4.9,IF(AND(H71&lt;13.531,A71&lt;6.8,B71&gt;=2.85,G71&gt;=0.413,H71&gt;=7.47,D71&gt;=1.35,B71&gt;=2.65,D71&gt;=0.65,D71&lt;1.7,H71&lt;15.534,A71&gt;=5.55),4.5,IF(AND(H71&gt;=13.531,A71&lt;6.8,B71&gt;=2.85,G71&gt;=0.413,H71&gt;=7.47,D71&gt;=1.35,B71&gt;=2.65,D71&gt;=0.65,D71&lt;1.7,H71&lt;15.534,A71&gt;=5.55),4.7,"shouldnthappen")))))))))))))))))))))))))))))))))))))))</f>
        <v>4.433</v>
      </c>
      <c r="AZ71" s="1" t="n">
        <f aca="false">IF(AND(H71&gt;=15.371,B71&gt;=3.35),5.4,IF(AND(G71&gt;=0.851,H71&gt;=15.244,B71&lt;3.35),4.75,IF(AND(F71&gt;=2,H71&lt;15.371,B71&gt;=3.35),5.6,IF(AND(B71&lt;2.75,A71&lt;5.15,H71&lt;15.244,B71&lt;3.35),3.42,IF(AND(A71&gt;=7.25,G71&lt;0.851,H71&gt;=15.244,B71&lt;3.35),6.6,IF(AND(A71&lt;4.45,B71&gt;=2.75,A71&lt;5.15,H71&lt;15.244,B71&lt;3.35),1.1,IF(AND(G71&lt;0.527,A71&lt;7.25,G71&lt;0.851,H71&gt;=15.244,B71&lt;3.35),5.08,IF(AND(G71&gt;=0.527,A71&lt;7.25,G71&lt;0.851,H71&gt;=15.244,B71&lt;3.35),5.8,IF(AND(D71&gt;=0.35,B71&lt;3.7,F71&lt;2,H71&lt;15.371,B71&gt;=3.35),1.55,IF(AND(H71&lt;6.542,B71&gt;=3.7,F71&lt;2,H71&lt;15.371,B71&gt;=3.35),1.9,IF(AND(B71&lt;3.25,A71&gt;=4.45,B71&gt;=2.75,A71&lt;5.15,H71&lt;15.244,B71&lt;3.35),1.46,IF(AND(B71&gt;=3.25,A71&gt;=4.45,B71&gt;=2.75,A71&lt;5.15,H71&lt;15.244,B71&lt;3.35),1.7,IF(AND(H71&lt;13.654,B71&gt;=2.95,D71&lt;1.45,A71&gt;=5.15,H71&lt;15.244,B71&lt;3.35),4.3,IF(AND(H71&gt;=13.654,B71&gt;=2.95,D71&lt;1.45,A71&gt;=5.15,H71&lt;15.244,B71&lt;3.35),4.625,IF(AND(F71&gt;=2.5,D71&lt;1.75,D71&gt;=1.45,A71&gt;=5.15,H71&lt;15.244,B71&lt;3.35),5.3,IF(AND(G71&gt;=0.853,D71&gt;=1.75,D71&gt;=1.45,A71&gt;=5.15,H71&lt;15.244,B71&lt;3.35),5.15,IF(AND(D71&gt;=0.25,D71&lt;0.35,B71&lt;3.7,F71&lt;2,H71&lt;15.371,B71&gt;=3.35),1.3,IF(AND(B71&lt;3.85,H71&gt;=6.542,B71&gt;=3.7,F71&lt;2,H71&lt;15.371,B71&gt;=3.35),1.633,IF(AND(H71&lt;7.02,H71&lt;10.688,B71&lt;2.95,D71&lt;1.45,A71&gt;=5.15,H71&lt;15.244,B71&lt;3.35),3.98,IF(AND(G71&lt;0.338,H71&gt;=10.688,B71&lt;2.95,D71&lt;1.45,A71&gt;=5.15,H71&lt;15.244,B71&lt;3.35),4.22,IF(AND(G71&gt;=0.338,H71&gt;=10.688,B71&lt;2.95,D71&lt;1.45,A71&gt;=5.15,H71&lt;15.244,B71&lt;3.35),3.9,IF(AND(B71&lt;2.75,F71&lt;2.5,D71&lt;1.75,D71&gt;=1.45,A71&gt;=5.15,H71&lt;15.244,B71&lt;3.35),5.1,IF(AND(B71&gt;=2.75,F71&lt;2.5,D71&lt;1.75,D71&gt;=1.45,A71&gt;=5.15,H71&lt;15.244,B71&lt;3.35),4.74,IF(AND(A71&gt;=7,G71&lt;0.853,D71&gt;=1.75,D71&gt;=1.45,A71&gt;=5.15,H71&lt;15.244,B71&lt;3.35),6.5,IF(AND(G71&gt;=0.934,D71&lt;0.25,D71&lt;0.35,B71&lt;3.7,F71&lt;2,H71&lt;15.371,B71&gt;=3.35),1.7,IF(AND(D71&lt;0.25,B71&gt;=3.85,H71&gt;=6.542,B71&gt;=3.7,F71&lt;2,H71&lt;15.371,B71&gt;=3.35),1.5,IF(AND(D71&gt;=0.25,B71&gt;=3.85,H71&gt;=6.542,B71&gt;=3.7,F71&lt;2,H71&lt;15.371,B71&gt;=3.35),1.4,IF(AND(B71&lt;2.5,H71&gt;=7.02,H71&lt;10.688,B71&lt;2.95,D71&lt;1.45,A71&gt;=5.15,H71&lt;15.244,B71&lt;3.35),3.8,IF(AND(G71&gt;=0.74,A71&lt;7,G71&lt;0.853,D71&gt;=1.75,D71&gt;=1.45,A71&gt;=5.15,H71&lt;15.244,B71&lt;3.35),6,IF(AND(G71&gt;=0.61,G71&lt;0.934,D71&lt;0.25,D71&lt;0.35,B71&lt;3.7,F71&lt;2,H71&lt;15.371,B71&gt;=3.35),1.5,IF(AND(D71&lt;1.15,B71&gt;=2.5,H71&gt;=7.02,H71&lt;10.688,B71&lt;2.95,D71&lt;1.45,A71&gt;=5.15,H71&lt;15.244,B71&lt;3.35),3.5,IF(AND(D71&gt;=1.15,B71&gt;=2.5,H71&gt;=7.02,H71&lt;10.688,B71&lt;2.95,D71&lt;1.45,A71&gt;=5.15,H71&lt;15.244,B71&lt;3.35),3.6,IF(AND(G71&gt;=0.626,G71&lt;0.74,A71&lt;7,G71&lt;0.853,D71&gt;=1.75,D71&gt;=1.45,A71&gt;=5.15,H71&lt;15.244,B71&lt;3.35),4.9,IF(AND(H71&lt;13.641,G71&lt;0.61,G71&lt;0.934,D71&lt;0.25,D71&lt;0.35,B71&lt;3.7,F71&lt;2,H71&lt;15.371,B71&gt;=3.35),1.425,IF(AND(H71&gt;=13.641,G71&lt;0.61,G71&lt;0.934,D71&lt;0.25,D71&lt;0.35,B71&lt;3.7,F71&lt;2,H71&lt;15.371,B71&gt;=3.35),1.3,IF(AND(B71&lt;3.05,G71&lt;0.626,G71&lt;0.74,A71&lt;7,G71&lt;0.853,D71&gt;=1.75,D71&gt;=1.45,A71&gt;=5.15,H71&lt;15.244,B71&lt;3.35),5.475,IF(AND(B71&gt;=3.05,G71&lt;0.626,G71&lt;0.74,A71&lt;7,G71&lt;0.853,D71&gt;=1.75,D71&gt;=1.45,A71&gt;=5.15,H71&lt;15.244,B71&lt;3.35),5.633,"shouldnthappen")))))))))))))))))))))))))))))))))))))</f>
        <v>5.1</v>
      </c>
      <c r="BA71" s="1" t="n">
        <f aca="false">IF(AND(F71&gt;=2,B71&gt;=3.4),6.1,IF(AND(B71&lt;2.75,A71&lt;5.15,B71&lt;3.4),3.225,IF(AND(G71&gt;=0.821,F71&lt;2,B71&gt;=3.4),1.9,IF(AND(B71&gt;=3.2,B71&gt;=2.75,A71&lt;5.15,B71&lt;3.4),1.7,IF(AND(A71&lt;4.8,G71&lt;0.821,F71&lt;2,B71&gt;=3.4),1,IF(AND(G71&gt;=0.446,B71&lt;3.2,B71&gt;=2.75,A71&lt;5.15,B71&lt;3.4),1.1,IF(AND(G71&lt;0.356,D71&lt;1.45,A71&lt;6.25,A71&gt;=5.15,B71&lt;3.4),4.32,IF(AND(G71&lt;0.591,D71&gt;=1.45,A71&lt;6.25,A71&gt;=5.15,B71&lt;3.4),4.6,IF(AND(D71&lt;1.75,G71&lt;0.597,A71&gt;=6.25,A71&gt;=5.15,B71&lt;3.4),4.86,IF(AND(H71&gt;=16.472,G71&gt;=0.597,A71&gt;=6.25,A71&gt;=5.15,B71&lt;3.4),6.6,IF(AND(G71&lt;0.063,G71&lt;0.446,B71&lt;3.2,B71&gt;=2.75,A71&lt;5.15,B71&lt;3.4),1.4,IF(AND(A71&gt;=5.95,G71&gt;=0.356,D71&lt;1.45,A71&lt;6.25,A71&gt;=5.15,B71&lt;3.4),4.6,IF(AND(B71&gt;=2.9,G71&gt;=0.591,D71&gt;=1.45,A71&lt;6.25,A71&gt;=5.15,B71&lt;3.4),4.867,IF(AND(D71&gt;=2.4,H71&lt;16.472,G71&gt;=0.597,A71&gt;=6.25,A71&gt;=5.15,B71&lt;3.4),6,IF(AND(A71&lt;5.45,B71&gt;=3.85,A71&gt;=4.8,G71&lt;0.821,F71&lt;2,B71&gt;=3.4),1.3,IF(AND(A71&gt;=5.45,B71&gt;=3.85,A71&gt;=4.8,G71&lt;0.821,F71&lt;2,B71&gt;=3.4),1.45,IF(AND(H71&lt;14.273,G71&gt;=0.063,G71&lt;0.446,B71&lt;3.2,B71&gt;=2.75,A71&lt;5.15,B71&lt;3.4),1.5,IF(AND(H71&gt;=14.273,G71&gt;=0.063,G71&lt;0.446,B71&lt;3.2,B71&gt;=2.75,A71&lt;5.15,B71&lt;3.4),1.6,IF(AND(G71&gt;=0.572,A71&lt;5.95,G71&gt;=0.356,D71&lt;1.45,A71&lt;6.25,A71&gt;=5.15,B71&lt;3.4),3.9,IF(AND(G71&lt;0.827,B71&lt;2.9,G71&gt;=0.591,D71&gt;=1.45,A71&lt;6.25,A71&gt;=5.15,B71&lt;3.4),4.9,IF(AND(G71&gt;=0.827,B71&lt;2.9,G71&gt;=0.591,D71&gt;=1.45,A71&lt;6.25,A71&gt;=5.15,B71&lt;3.4),5.1,IF(AND(A71&gt;=7.2,B71&lt;3.05,D71&gt;=1.75,G71&lt;0.597,A71&gt;=6.25,A71&gt;=5.15,B71&lt;3.4),6.7,IF(AND(G71&lt;0.353,B71&gt;=3.05,D71&gt;=1.75,G71&lt;0.597,A71&gt;=6.25,A71&gt;=5.15,B71&lt;3.4),5.22,IF(AND(G71&gt;=0.353,B71&gt;=3.05,D71&gt;=1.75,G71&lt;0.597,A71&gt;=6.25,A71&gt;=5.15,B71&lt;3.4),5.65,IF(AND(A71&lt;6.55,D71&lt;2.4,H71&lt;16.472,G71&gt;=0.597,A71&gt;=6.25,A71&gt;=5.15,B71&lt;3.4),5.033,IF(AND(H71&lt;12.719,G71&lt;0.385,B71&lt;3.85,A71&gt;=4.8,G71&lt;0.821,F71&lt;2,B71&gt;=3.4),1.54,IF(AND(H71&gt;=12.719,G71&lt;0.385,B71&lt;3.85,A71&gt;=4.8,G71&lt;0.821,F71&lt;2,B71&gt;=3.4),1.3,IF(AND(B71&lt;3.6,G71&gt;=0.385,B71&lt;3.85,A71&gt;=4.8,G71&lt;0.821,F71&lt;2,B71&gt;=3.4),1.325,IF(AND(B71&gt;=3.6,G71&gt;=0.385,B71&lt;3.85,A71&gt;=4.8,G71&lt;0.821,F71&lt;2,B71&gt;=3.4),1.55,IF(AND(D71&lt;1.05,G71&lt;0.572,A71&lt;5.95,G71&gt;=0.356,D71&lt;1.45,A71&lt;6.25,A71&gt;=5.15,B71&lt;3.4),3.633,IF(AND(D71&gt;=2.15,A71&lt;7.2,B71&lt;3.05,D71&gt;=1.75,G71&lt;0.597,A71&gt;=6.25,A71&gt;=5.15,B71&lt;3.4),5.667,IF(AND(H71&lt;13.094,A71&gt;=6.55,D71&lt;2.4,H71&lt;16.472,G71&gt;=0.597,A71&gt;=6.25,A71&gt;=5.15,B71&lt;3.4),5.2,IF(AND(D71&lt;1.15,D71&gt;=1.05,G71&lt;0.572,A71&lt;5.95,G71&gt;=0.356,D71&lt;1.45,A71&lt;6.25,A71&gt;=5.15,B71&lt;3.4),3.8,IF(AND(D71&gt;=1.15,D71&gt;=1.05,G71&lt;0.572,A71&lt;5.95,G71&gt;=0.356,D71&lt;1.45,A71&lt;6.25,A71&gt;=5.15,B71&lt;3.4),3.9,IF(AND(G71&gt;=0.487,D71&lt;2.15,A71&lt;7.2,B71&lt;3.05,D71&gt;=1.75,G71&lt;0.597,A71&gt;=6.25,A71&gt;=5.15,B71&lt;3.4),5.8,IF(AND(A71&lt;6.8,H71&gt;=13.094,A71&gt;=6.55,D71&lt;2.4,H71&lt;16.472,G71&gt;=0.597,A71&gt;=6.25,A71&gt;=5.15,B71&lt;3.4),4.52,IF(AND(A71&gt;=6.8,H71&gt;=13.094,A71&gt;=6.55,D71&lt;2.4,H71&lt;16.472,G71&gt;=0.597,A71&gt;=6.25,A71&gt;=5.15,B71&lt;3.4),4.75,IF(AND(B71&lt;2.95,G71&lt;0.487,D71&lt;2.15,A71&lt;7.2,B71&lt;3.05,D71&gt;=1.75,G71&lt;0.597,A71&gt;=6.25,A71&gt;=5.15,B71&lt;3.4),5.6,IF(AND(B71&gt;=2.95,G71&lt;0.487,D71&lt;2.15,A71&lt;7.2,B71&lt;3.05,D71&gt;=1.75,G71&lt;0.597,A71&gt;=6.25,A71&gt;=5.15,B71&lt;3.4),5.5,"shouldnthappen")))))))))))))))))))))))))))))))))))))))</f>
        <v>4.6</v>
      </c>
      <c r="BB71" s="1" t="n">
        <f aca="false">IF(AND(A71&lt;4.35,B71&lt;3.25,F71&lt;1.5),1.1,IF(AND(H71&lt;14.005,A71&gt;=4.35,B71&lt;3.25,F71&lt;1.5),1.3,IF(AND(H71&gt;=14.005,A71&gt;=4.35,B71&lt;3.25,F71&lt;1.5),1.6,IF(AND(G71&gt;=0.905,A71&lt;5.15,B71&gt;=3.25,F71&lt;1.5),1.9,IF(AND(B71&lt;3.45,A71&gt;=5.15,B71&gt;=3.25,F71&lt;1.5),1.6,IF(AND(F71&gt;=2.5,D71&gt;=1.35,D71&lt;1.75,F71&gt;=1.5),4.867,IF(AND(A71&gt;=7.05,D71&gt;=2.05,D71&gt;=1.75,F71&gt;=1.5),6.35,IF(AND(D71&gt;=0.4,G71&lt;0.905,A71&lt;5.15,B71&gt;=3.25,F71&lt;1.5),1.65,IF(AND(B71&lt;3.6,B71&gt;=3.45,A71&gt;=5.15,B71&gt;=3.25,F71&lt;1.5),1.35,IF(AND(H71&lt;6.808,H71&lt;9.386,D71&lt;1.35,D71&lt;1.75,F71&gt;=1.5),4.05,IF(AND(H71&gt;=6.808,H71&lt;9.386,D71&lt;1.35,D71&lt;1.75,F71&gt;=1.5),3.46,IF(AND(B71&lt;2.45,F71&lt;2.5,D71&gt;=1.35,D71&lt;1.75,F71&gt;=1.5),4.5,IF(AND(H71&gt;=13.115,D71&lt;1.95,D71&lt;2.05,D71&gt;=1.75,F71&gt;=1.5),4.85,IF(AND(G71&lt;0.196,D71&gt;=1.95,D71&lt;2.05,D71&gt;=1.75,F71&gt;=1.5),6.7,IF(AND(G71&gt;=0.196,D71&gt;=1.95,D71&lt;2.05,D71&gt;=1.75,F71&gt;=1.5),5.12,IF(AND(H71&lt;10.925,D71&lt;0.4,G71&lt;0.905,A71&lt;5.15,B71&gt;=3.25,F71&lt;1.5),1.4,IF(AND(H71&gt;=10.925,D71&lt;0.4,G71&lt;0.905,A71&lt;5.15,B71&gt;=3.25,F71&lt;1.5),1.45,IF(AND(H71&lt;14.096,B71&gt;=3.6,B71&gt;=3.45,A71&gt;=5.15,B71&gt;=3.25,F71&lt;1.5),1.42,IF(AND(H71&gt;=14.096,B71&gt;=3.6,B71&gt;=3.45,A71&gt;=5.15,B71&gt;=3.25,F71&lt;1.5),1.7,IF(AND(B71&lt;2.45,D71&lt;1.15,H71&gt;=9.386,D71&lt;1.35,D71&lt;1.75,F71&gt;=1.5),3.6,IF(AND(B71&gt;=2.45,D71&lt;1.15,H71&gt;=9.386,D71&lt;1.35,D71&lt;1.75,F71&gt;=1.5),3.9,IF(AND(G71&lt;0.246,D71&gt;=1.15,H71&gt;=9.386,D71&lt;1.35,D71&lt;1.75,F71&gt;=1.5),4.4,IF(AND(B71&lt;2.75,B71&gt;=2.45,F71&lt;2.5,D71&gt;=1.35,D71&lt;1.75,F71&gt;=1.5),5.1,IF(AND(H71&lt;11.084,H71&lt;13.115,D71&lt;1.95,D71&lt;2.05,D71&gt;=1.75,F71&gt;=1.5),5.35,IF(AND(H71&gt;=11.084,H71&lt;13.115,D71&lt;1.95,D71&lt;2.05,D71&gt;=1.75,F71&gt;=1.5),5.7,IF(AND(H71&lt;15.52,D71&lt;2.25,A71&lt;7.05,D71&gt;=2.05,D71&gt;=1.75,F71&gt;=1.5),5.45,IF(AND(H71&gt;=15.52,D71&lt;2.25,A71&lt;7.05,D71&gt;=2.05,D71&gt;=1.75,F71&gt;=1.5),5.725,IF(AND(G71&gt;=0.775,D71&gt;=2.25,A71&lt;7.05,D71&gt;=2.05,D71&gt;=1.75,F71&gt;=1.5),5.2,IF(AND(D71&lt;1.25,G71&gt;=0.246,D71&gt;=1.15,H71&gt;=9.386,D71&lt;1.35,D71&lt;1.75,F71&gt;=1.5),4.05,IF(AND(A71&lt;5.85,B71&gt;=2.75,B71&gt;=2.45,F71&lt;2.5,D71&gt;=1.35,D71&lt;1.75,F71&gt;=1.5),4.5,IF(AND(B71&lt;3.3,G71&lt;0.775,D71&gt;=2.25,A71&lt;7.05,D71&gt;=2.05,D71&gt;=1.75,F71&gt;=1.5),5.64,IF(AND(B71&gt;=3.3,G71&lt;0.775,D71&gt;=2.25,A71&lt;7.05,D71&gt;=2.05,D71&gt;=1.75,F71&gt;=1.5),5.6,IF(AND(A71&lt;5.9,D71&gt;=1.25,G71&gt;=0.246,D71&gt;=1.15,H71&gt;=9.386,D71&lt;1.35,D71&lt;1.75,F71&gt;=1.5),4.2,IF(AND(A71&gt;=5.9,D71&gt;=1.25,G71&gt;=0.246,D71&gt;=1.15,H71&gt;=9.386,D71&lt;1.35,D71&lt;1.75,F71&gt;=1.5),4,IF(AND(G71&gt;=0.437,A71&gt;=5.85,B71&gt;=2.75,B71&gt;=2.45,F71&lt;2.5,D71&gt;=1.35,D71&lt;1.75,F71&gt;=1.5),4.75,IF(AND(H71&lt;9.446,G71&lt;0.437,A71&gt;=5.85,B71&gt;=2.75,B71&gt;=2.45,F71&lt;2.5,D71&gt;=1.35,D71&lt;1.75,F71&gt;=1.5),4.6,IF(AND(H71&gt;=9.446,G71&lt;0.437,A71&gt;=5.85,B71&gt;=2.75,B71&gt;=2.45,F71&lt;2.5,D71&gt;=1.35,D71&lt;1.75,F71&gt;=1.5),4.7,"shouldnthappen")))))))))))))))))))))))))))))))))))))</f>
        <v>4.5</v>
      </c>
      <c r="BC71" s="1" t="n">
        <f aca="false">IF(AND(G71&gt;=0.905,F71&lt;1.5),1.65,IF(AND(D71&gt;=0.45,G71&lt;0.905,F71&lt;1.5),1.65,IF(AND(A71&lt;5.15,D71&lt;1.55,F71&gt;=1.5),3.225,IF(AND(F71&gt;=2.5,A71&gt;=5.15,D71&lt;1.55,F71&gt;=1.5),5.05,IF(AND(H71&lt;5.767,A71&lt;7.05,D71&gt;=1.55,F71&gt;=1.5),4.5,IF(AND(D71&lt;1.7,A71&gt;=7.05,D71&gt;=1.55,F71&gt;=1.5),5.8,IF(AND(A71&gt;=5.3,G71&lt;0.207,D71&lt;0.45,G71&lt;0.905,F71&lt;1.5),1.3,IF(AND(D71&gt;=0.35,G71&gt;=0.207,D71&lt;0.45,G71&lt;0.905,F71&lt;1.5),1.5,IF(AND(G71&lt;0.155,D71&gt;=1.7,A71&gt;=7.05,D71&gt;=1.55,F71&gt;=1.5),6.7,IF(AND(G71&gt;=0.155,D71&gt;=1.7,A71&gt;=7.05,D71&gt;=1.55,F71&gt;=1.5),6.34,IF(AND(G71&lt;0.05,A71&lt;5.3,G71&lt;0.207,D71&lt;0.45,G71&lt;0.905,F71&lt;1.5),1.4,IF(AND(G71&gt;=0.05,A71&lt;5.3,G71&lt;0.207,D71&lt;0.45,G71&lt;0.905,F71&lt;1.5),1.5,IF(AND(A71&lt;4.5,D71&lt;0.35,G71&gt;=0.207,D71&lt;0.45,G71&lt;0.905,F71&lt;1.5),1.3,IF(AND(G71&lt;0.308,A71&lt;6.2,F71&lt;2.5,A71&gt;=5.15,D71&lt;1.55,F71&gt;=1.5),4.5,IF(AND(D71&lt;1.35,A71&gt;=6.2,F71&lt;2.5,A71&gt;=5.15,D71&lt;1.55,F71&gt;=1.5),4.367,IF(AND(D71&lt;1.85,A71&lt;6.15,H71&gt;=5.767,A71&lt;7.05,D71&gt;=1.55,F71&gt;=1.5),4.933,IF(AND(G71&gt;=0.558,A71&gt;=4.5,D71&lt;0.35,G71&gt;=0.207,D71&lt;0.45,G71&lt;0.905,F71&lt;1.5),1.5,IF(AND(H71&gt;=13.383,G71&gt;=0.308,A71&lt;6.2,F71&lt;2.5,A71&gt;=5.15,D71&lt;1.55,F71&gt;=1.5),4.7,IF(AND(H71&gt;=12.206,D71&gt;=1.35,A71&gt;=6.2,F71&lt;2.5,A71&gt;=5.15,D71&lt;1.55,F71&gt;=1.5),4.575,IF(AND(A71&lt;5.7,D71&gt;=1.85,A71&lt;6.15,H71&gt;=5.767,A71&lt;7.05,D71&gt;=1.55,F71&gt;=1.5),4.9,IF(AND(A71&gt;=5.7,D71&gt;=1.85,A71&lt;6.15,H71&gt;=5.767,A71&lt;7.05,D71&gt;=1.55,F71&gt;=1.5),5.1,IF(AND(G71&lt;0.079,G71&lt;0.364,A71&gt;=6.15,H71&gt;=5.767,A71&lt;7.05,D71&gt;=1.55,F71&gt;=1.5),5.6,IF(AND(G71&gt;=0.079,G71&lt;0.364,A71&gt;=6.15,H71&gt;=5.767,A71&lt;7.05,D71&gt;=1.55,F71&gt;=1.5),5.25,IF(AND(G71&gt;=0.447,G71&lt;0.558,A71&gt;=4.5,D71&lt;0.35,G71&gt;=0.207,D71&lt;0.45,G71&lt;0.905,F71&lt;1.5),1.3,IF(AND(B71&gt;=2.95,H71&lt;13.383,G71&gt;=0.308,A71&lt;6.2,F71&lt;2.5,A71&gt;=5.15,D71&lt;1.55,F71&gt;=1.5),4.6,IF(AND(B71&lt;2.65,H71&lt;12.206,D71&gt;=1.35,A71&gt;=6.2,F71&lt;2.5,A71&gt;=5.15,D71&lt;1.55,F71&gt;=1.5),4.9,IF(AND(D71&lt;2.45,A71&lt;6.6,G71&gt;=0.364,A71&gt;=6.15,H71&gt;=5.767,A71&lt;7.05,D71&gt;=1.55,F71&gt;=1.5),5.6,IF(AND(D71&gt;=2.45,A71&lt;6.6,G71&gt;=0.364,A71&gt;=6.15,H71&gt;=5.767,A71&lt;7.05,D71&gt;=1.55,F71&gt;=1.5),6,IF(AND(H71&lt;12.921,A71&gt;=6.6,G71&gt;=0.364,A71&gt;=6.15,H71&gt;=5.767,A71&lt;7.05,D71&gt;=1.55,F71&gt;=1.5),5.725,IF(AND(H71&gt;=12.921,A71&gt;=6.6,G71&gt;=0.364,A71&gt;=6.15,H71&gt;=5.767,A71&lt;7.05,D71&gt;=1.55,F71&gt;=1.5),5.367,IF(AND(B71&lt;3.15,G71&lt;0.447,G71&lt;0.558,A71&gt;=4.5,D71&lt;0.35,G71&gt;=0.207,D71&lt;0.45,G71&lt;0.905,F71&lt;1.5),1.5,IF(AND(B71&gt;=3.15,G71&lt;0.447,G71&lt;0.558,A71&gt;=4.5,D71&lt;0.35,G71&gt;=0.207,D71&lt;0.45,G71&lt;0.905,F71&lt;1.5),1.36,IF(AND(B71&gt;=2.85,B71&lt;2.95,H71&lt;13.383,G71&gt;=0.308,A71&lt;6.2,F71&lt;2.5,A71&gt;=5.15,D71&lt;1.55,F71&gt;=1.5),3.6,IF(AND(H71&lt;9.446,B71&gt;=2.65,H71&lt;12.206,D71&gt;=1.35,A71&gt;=6.2,F71&lt;2.5,A71&gt;=5.15,D71&lt;1.55,F71&gt;=1.5),4.6,IF(AND(H71&gt;=9.446,B71&gt;=2.65,H71&lt;12.206,D71&gt;=1.35,A71&gt;=6.2,F71&lt;2.5,A71&gt;=5.15,D71&lt;1.55,F71&gt;=1.5),4.7,IF(AND(D71&lt;1.2,B71&lt;2.85,B71&lt;2.95,H71&lt;13.383,G71&gt;=0.308,A71&lt;6.2,F71&lt;2.5,A71&gt;=5.15,D71&lt;1.55,F71&gt;=1.5),3.75,IF(AND(G71&lt;0.356,D71&gt;=1.2,B71&lt;2.85,B71&lt;2.95,H71&lt;13.383,G71&gt;=0.308,A71&lt;6.2,F71&lt;2.5,A71&gt;=5.15,D71&lt;1.55,F71&gt;=1.5),4.2,IF(AND(G71&gt;=0.356,D71&gt;=1.2,B71&lt;2.85,B71&lt;2.95,H71&lt;13.383,G71&gt;=0.308,A71&lt;6.2,F71&lt;2.5,A71&gt;=5.15,D71&lt;1.55,F71&gt;=1.5),3.96,"shouldnthappen"))))))))))))))))))))))))))))))))))))))</f>
        <v>4.575</v>
      </c>
      <c r="BD71" s="1" t="n">
        <f aca="false">IF(AND(B71&lt;2.7,A71&lt;5.3,B71&lt;3.15),3.42,IF(AND(F71&lt;2.5,A71&gt;=5.85,B71&gt;=3.15),4.7,IF(AND(A71&lt;4.35,B71&gt;=2.7,A71&lt;5.3,B71&lt;3.15),1.1,IF(AND(A71&gt;=4.35,B71&gt;=2.7,A71&lt;5.3,B71&lt;3.15),1.42,IF(AND(A71&gt;=7.05,F71&gt;=2.5,A71&gt;=5.3,B71&lt;3.15),6.067,IF(AND(D71&gt;=0.45,A71&lt;5.05,A71&lt;5.85,B71&gt;=3.15),1.6,IF(AND(B71&lt;3.35,A71&gt;=5.05,A71&lt;5.85,B71&gt;=3.15),1.7,IF(AND(A71&gt;=6.85,F71&gt;=2.5,A71&gt;=5.85,B71&gt;=3.15),6.22,IF(AND(D71&lt;1.25,D71&lt;1.35,F71&lt;2.5,A71&gt;=5.3,B71&lt;3.15),4.033,IF(AND(D71&gt;=1.25,D71&lt;1.35,F71&lt;2.5,A71&gt;=5.3,B71&lt;3.15),4.233,IF(AND(A71&lt;6.05,D71&gt;=1.35,F71&lt;2.5,A71&gt;=5.3,B71&lt;3.15),5.1,IF(AND(H71&gt;=13.29,A71&lt;7.05,F71&gt;=2.5,A71&gt;=5.3,B71&lt;3.15),4.96,IF(AND(G71&gt;=0.858,D71&lt;0.45,A71&lt;5.05,A71&lt;5.85,B71&gt;=3.15),1.3,IF(AND(D71&gt;=0.35,B71&gt;=3.35,A71&gt;=5.05,A71&lt;5.85,B71&gt;=3.15),1.4,IF(AND(B71&lt;3.25,A71&lt;6.85,F71&gt;=2.5,A71&gt;=5.85,B71&gt;=3.15),5.233,IF(AND(A71&gt;=6.8,A71&gt;=6.05,D71&gt;=1.35,F71&lt;2.5,A71&gt;=5.3,B71&lt;3.15),4.9,IF(AND(G71&gt;=0.622,H71&lt;13.29,A71&lt;7.05,F71&gt;=2.5,A71&gt;=5.3,B71&lt;3.15),5.067,IF(AND(H71&lt;8.834,G71&lt;0.858,D71&lt;0.45,A71&lt;5.05,A71&lt;5.85,B71&gt;=3.15),1.4,IF(AND(G71&lt;0.774,B71&gt;=3.25,A71&lt;6.85,F71&gt;=2.5,A71&gt;=5.85,B71&gt;=3.15),5.8,IF(AND(G71&gt;=0.774,B71&gt;=3.25,A71&lt;6.85,F71&gt;=2.5,A71&gt;=5.85,B71&gt;=3.15),5.4,IF(AND(H71&gt;=12.206,A71&lt;6.8,A71&gt;=6.05,D71&gt;=1.35,F71&lt;2.5,A71&gt;=5.3,B71&lt;3.15),4.5,IF(AND(G71&gt;=0.439,G71&lt;0.622,H71&lt;13.29,A71&lt;7.05,F71&gt;=2.5,A71&gt;=5.3,B71&lt;3.15),5.667,IF(AND(G71&lt;0.227,H71&gt;=8.834,G71&lt;0.858,D71&lt;0.45,A71&lt;5.05,A71&lt;5.85,B71&gt;=3.15),1.4,IF(AND(G71&gt;=0.227,H71&gt;=8.834,G71&lt;0.858,D71&lt;0.45,A71&lt;5.05,A71&lt;5.85,B71&gt;=3.15),1.3,IF(AND(G71&gt;=0.934,B71&lt;3.75,D71&lt;0.35,B71&gt;=3.35,A71&gt;=5.05,A71&lt;5.85,B71&gt;=3.15),1.7,IF(AND(G71&lt;0.823,B71&gt;=3.75,D71&lt;0.35,B71&gt;=3.35,A71&gt;=5.05,A71&lt;5.85,B71&gt;=3.15),1.55,IF(AND(G71&gt;=0.823,B71&gt;=3.75,D71&lt;0.35,B71&gt;=3.35,A71&gt;=5.05,A71&lt;5.85,B71&gt;=3.15),1.5,IF(AND(A71&lt;6.2,H71&lt;12.206,A71&lt;6.8,A71&gt;=6.05,D71&gt;=1.35,F71&lt;2.5,A71&gt;=5.3,B71&lt;3.15),4.6,IF(AND(A71&gt;=6.2,H71&lt;12.206,A71&lt;6.8,A71&gt;=6.05,D71&gt;=1.35,F71&lt;2.5,A71&gt;=5.3,B71&lt;3.15),4.74,IF(AND(H71&gt;=10.667,G71&lt;0.439,G71&lt;0.622,H71&lt;13.29,A71&lt;7.05,F71&gt;=2.5,A71&gt;=5.3,B71&lt;3.15),5.6,IF(AND(H71&lt;13.67,G71&lt;0.934,B71&lt;3.75,D71&lt;0.35,B71&gt;=3.35,A71&gt;=5.05,A71&lt;5.85,B71&gt;=3.15),1.48,IF(AND(H71&gt;=13.67,G71&lt;0.934,B71&lt;3.75,D71&lt;0.35,B71&gt;=3.35,A71&gt;=5.05,A71&lt;5.85,B71&gt;=3.15),1.3,IF(AND(G71&lt;0.301,H71&lt;10.667,G71&lt;0.439,G71&lt;0.622,H71&lt;13.29,A71&lt;7.05,F71&gt;=2.5,A71&gt;=5.3,B71&lt;3.15),5.2,IF(AND(G71&gt;=0.301,H71&lt;10.667,G71&lt;0.439,G71&lt;0.622,H71&lt;13.29,A71&lt;7.05,F71&gt;=2.5,A71&gt;=5.3,B71&lt;3.15),5.067,"shouldnthappen"))))))))))))))))))))))))))))))))))</f>
        <v>4.5</v>
      </c>
      <c r="BE71" s="1" t="n">
        <f aca="false">IF(AND(B71&gt;=3.85,A71&gt;=5.05,F71&lt;1.5),1.4,IF(AND(A71&lt;5.25,A71&lt;5.75,F71&gt;=1.5),3.15,IF(AND(A71&lt;4.95,B71&lt;3.15,A71&lt;5.05,F71&lt;1.5),1.46,IF(AND(A71&gt;=4.95,B71&lt;3.15,A71&lt;5.05,F71&lt;1.5),1.6,IF(AND(H71&lt;8.834,B71&gt;=3.15,A71&lt;5.05,F71&lt;1.5),1.4,IF(AND(D71&lt;0.25,B71&lt;3.85,A71&gt;=5.05,F71&lt;1.5),1.48,IF(AND(D71&gt;=0.25,B71&lt;3.85,A71&gt;=5.05,F71&lt;1.5),1.7,IF(AND(F71&gt;=2.5,A71&gt;=5.25,A71&lt;5.75,F71&gt;=1.5),4.9,IF(AND(H71&lt;12.45,H71&gt;=8.834,B71&gt;=3.15,A71&lt;5.05,F71&lt;1.5),1.25,IF(AND(H71&gt;=12.45,H71&gt;=8.834,B71&gt;=3.15,A71&lt;5.05,F71&lt;1.5),1.32,IF(AND(G71&lt;0.283,F71&lt;2.5,A71&gt;=5.25,A71&lt;5.75,F71&gt;=1.5),4.3,IF(AND(H71&lt;6.712,H71&lt;11.275,D71&lt;1.55,A71&gt;=5.75,F71&gt;=1.5),5,IF(AND(H71&lt;13.101,H71&gt;=11.275,D71&lt;1.55,A71&gt;=5.75,F71&gt;=1.5),3.933,IF(AND(H71&gt;=13.101,H71&gt;=11.275,D71&lt;1.55,A71&gt;=5.75,F71&gt;=1.5),4.5,IF(AND(A71&gt;=7.3,D71&lt;2.45,D71&gt;=1.55,A71&gt;=5.75,F71&gt;=1.5),6.7,IF(AND(B71&lt;3.45,D71&gt;=2.45,D71&gt;=1.55,A71&gt;=5.75,F71&gt;=1.5),5.925,IF(AND(B71&gt;=3.45,D71&gt;=2.45,D71&gt;=1.55,A71&gt;=5.75,F71&gt;=1.5),6.1,IF(AND(B71&gt;=2.8,G71&gt;=0.283,F71&lt;2.5,A71&gt;=5.25,A71&lt;5.75,F71&gt;=1.5),4.2,IF(AND(D71&lt;1.35,H71&gt;=6.712,H71&lt;11.275,D71&lt;1.55,A71&gt;=5.75,F71&gt;=1.5),4.35,IF(AND(D71&lt;1.05,B71&lt;2.8,G71&gt;=0.283,F71&lt;2.5,A71&gt;=5.25,A71&lt;5.75,F71&gt;=1.5),3.567,IF(AND(D71&gt;=1.05,B71&lt;2.8,G71&gt;=0.283,F71&lt;2.5,A71&gt;=5.25,A71&lt;5.75,F71&gt;=1.5),3.925,IF(AND(B71&lt;2.65,D71&gt;=1.35,H71&gt;=6.712,H71&lt;11.275,D71&lt;1.55,A71&gt;=5.75,F71&gt;=1.5),4.9,IF(AND(B71&gt;=2.65,D71&gt;=1.35,H71&gt;=6.712,H71&lt;11.275,D71&lt;1.55,A71&gt;=5.75,F71&gt;=1.5),4.625,IF(AND(H71&gt;=14.683,G71&gt;=0.628,A71&lt;7.3,D71&lt;2.45,D71&gt;=1.55,A71&gt;=5.75,F71&gt;=1.5),5.4,IF(AND(D71&lt;1.95,H71&lt;8.884,G71&lt;0.628,A71&lt;7.3,D71&lt;2.45,D71&gt;=1.55,A71&gt;=5.75,F71&gt;=1.5),5.1,IF(AND(D71&gt;=1.95,H71&lt;8.884,G71&lt;0.628,A71&lt;7.3,D71&lt;2.45,D71&gt;=1.55,A71&gt;=5.75,F71&gt;=1.5),5.22,IF(AND(A71&lt;6.05,H71&gt;=8.884,G71&lt;0.628,A71&lt;7.3,D71&lt;2.45,D71&gt;=1.55,A71&gt;=5.75,F71&gt;=1.5),5.1,IF(AND(G71&lt;0.817,H71&lt;14.683,G71&gt;=0.628,A71&lt;7.3,D71&lt;2.45,D71&gt;=1.55,A71&gt;=5.75,F71&gt;=1.5),4.967,IF(AND(G71&gt;=0.817,H71&lt;14.683,G71&gt;=0.628,A71&lt;7.3,D71&lt;2.45,D71&gt;=1.55,A71&gt;=5.75,F71&gt;=1.5),5.1,IF(AND(H71&lt;9.637,A71&gt;=6.05,H71&gt;=8.884,G71&lt;0.628,A71&lt;7.3,D71&lt;2.45,D71&gt;=1.55,A71&gt;=5.75,F71&gt;=1.5),5.9,IF(AND(D71&lt;1.85,H71&gt;=9.637,A71&gt;=6.05,H71&gt;=8.884,G71&lt;0.628,A71&lt;7.3,D71&lt;2.45,D71&gt;=1.55,A71&gt;=5.75,F71&gt;=1.5),5.733,IF(AND(G71&gt;=0.388,D71&gt;=1.85,H71&gt;=9.637,A71&gt;=6.05,H71&gt;=8.884,G71&lt;0.628,A71&lt;7.3,D71&lt;2.45,D71&gt;=1.55,A71&gt;=5.75,F71&gt;=1.5),5.64,IF(AND(B71&lt;2.95,G71&lt;0.388,D71&gt;=1.85,H71&gt;=9.637,A71&gt;=6.05,H71&gt;=8.884,G71&lt;0.628,A71&lt;7.3,D71&lt;2.45,D71&gt;=1.55,A71&gt;=5.75,F71&gt;=1.5),5.5,IF(AND(B71&gt;=2.95,G71&lt;0.388,D71&gt;=1.85,H71&gt;=9.637,A71&gt;=6.05,H71&gt;=8.884,G71&lt;0.628,A71&lt;7.3,D71&lt;2.45,D71&gt;=1.55,A71&gt;=5.75,F71&gt;=1.5),5.333,"shouldnthappen"))))))))))))))))))))))))))))))))))</f>
        <v>4.5</v>
      </c>
      <c r="BF71" s="1" t="n">
        <f aca="false">IF(AND(D71&gt;=0.35,F71&lt;1.5),1.65,IF(AND(H71&gt;=16.227,D71&gt;=1.55,F71&gt;=1.5),6.533,IF(AND(A71&gt;=5.45,G71&lt;0.174,D71&lt;0.35,F71&lt;1.5),1.7,IF(AND(D71&lt;0.15,G71&gt;=0.174,D71&lt;0.35,F71&lt;1.5),1.38,IF(AND(D71&gt;=1.15,D71&lt;1.25,D71&lt;1.55,F71&gt;=1.5),3.967,IF(AND(H71&lt;8.376,A71&lt;5.45,G71&lt;0.174,D71&lt;0.35,F71&lt;1.5),1.4,IF(AND(H71&gt;=8.376,A71&lt;5.45,G71&lt;0.174,D71&lt;0.35,F71&lt;1.5),1.5,IF(AND(B71&lt;3.1,D71&gt;=0.15,G71&gt;=0.174,D71&lt;0.35,F71&lt;1.5),1.475,IF(AND(H71&lt;10.258,D71&lt;1.15,D71&lt;1.25,D71&lt;1.55,F71&gt;=1.5),3.24,IF(AND(H71&gt;=10.258,D71&lt;1.15,D71&lt;1.25,D71&lt;1.55,F71&gt;=1.5),3.875,IF(AND(F71&gt;=2.5,H71&lt;10.927,D71&gt;=1.25,D71&lt;1.55,F71&gt;=1.5),5.05,IF(AND(D71&lt;1.35,H71&gt;=10.927,D71&gt;=1.25,D71&lt;1.55,F71&gt;=1.5),4.25,IF(AND(A71&gt;=6.95,D71&lt;1.75,H71&lt;16.227,D71&gt;=1.55,F71&gt;=1.5),5.8,IF(AND(B71&lt;3.3,B71&gt;=3.1,D71&gt;=0.15,G71&gt;=0.174,D71&lt;0.35,F71&lt;1.5),1.3,IF(AND(H71&lt;12.278,D71&gt;=1.35,H71&gt;=10.927,D71&gt;=1.25,D71&lt;1.55,F71&gt;=1.5),4.9,IF(AND(G71&lt;0.226,A71&lt;6.95,D71&lt;1.75,H71&lt;16.227,D71&gt;=1.55,F71&gt;=1.5),5,IF(AND(G71&gt;=0.226,A71&lt;6.95,D71&lt;1.75,H71&lt;16.227,D71&gt;=1.55,F71&gt;=1.5),4.62,IF(AND(H71&lt;9.35,B71&lt;2.95,D71&gt;=1.75,H71&lt;16.227,D71&gt;=1.55,F71&gt;=1.5),6.3,IF(AND(H71&gt;=9.35,B71&lt;2.95,D71&gt;=1.75,H71&lt;16.227,D71&gt;=1.55,F71&gt;=1.5),5.58,IF(AND(A71&lt;5.05,B71&gt;=3.3,B71&gt;=3.1,D71&gt;=0.15,G71&gt;=0.174,D71&lt;0.35,F71&lt;1.5),1.35,IF(AND(A71&gt;=5.05,B71&gt;=3.3,B71&gt;=3.1,D71&gt;=0.15,G71&gt;=0.174,D71&lt;0.35,F71&lt;1.5),1.46,IF(AND(B71&lt;2.8,A71&lt;5.65,F71&lt;2.5,H71&lt;10.927,D71&gt;=1.25,D71&lt;1.55,F71&gt;=1.5),4.075,IF(AND(B71&gt;=2.8,A71&lt;5.65,F71&lt;2.5,H71&lt;10.927,D71&gt;=1.25,D71&lt;1.55,F71&gt;=1.5),3.933,IF(AND(A71&lt;6.25,A71&gt;=5.65,F71&lt;2.5,H71&lt;10.927,D71&gt;=1.25,D71&lt;1.55,F71&gt;=1.5),4.533,IF(AND(A71&gt;=6.25,A71&gt;=5.65,F71&lt;2.5,H71&lt;10.927,D71&gt;=1.25,D71&lt;1.55,F71&gt;=1.5),4.3,IF(AND(A71&lt;6.5,H71&gt;=12.278,D71&gt;=1.35,H71&gt;=10.927,D71&gt;=1.25,D71&lt;1.55,F71&gt;=1.5),4.55,IF(AND(A71&gt;=6.5,H71&gt;=12.278,D71&gt;=1.35,H71&gt;=10.927,D71&gt;=1.25,D71&lt;1.55,F71&gt;=1.5),4.775,IF(AND(H71&lt;9.884,D71&lt;2.1,B71&gt;=2.95,D71&gt;=1.75,H71&lt;16.227,D71&gt;=1.55,F71&gt;=1.5),5.5,IF(AND(H71&gt;=9.884,D71&lt;2.1,B71&gt;=2.95,D71&gt;=1.75,H71&lt;16.227,D71&gt;=1.55,F71&gt;=1.5),5.1,IF(AND(H71&lt;10.393,D71&gt;=2.1,B71&gt;=2.95,D71&gt;=1.75,H71&lt;16.227,D71&gt;=1.55,F71&gt;=1.5),5.74,IF(AND(D71&lt;2.25,H71&gt;=10.393,D71&gt;=2.1,B71&gt;=2.95,D71&gt;=1.75,H71&lt;16.227,D71&gt;=1.55,F71&gt;=1.5),5.8,IF(AND(D71&gt;=2.25,H71&gt;=10.393,D71&gt;=2.1,B71&gt;=2.95,D71&gt;=1.75,H71&lt;16.227,D71&gt;=1.55,F71&gt;=1.5),5.4,"shouldnthappen"))))))))))))))))))))))))))))))))</f>
        <v>4.55</v>
      </c>
      <c r="BG71" s="1" t="n">
        <f aca="false">IF(AND(G71&lt;0.096,A71&lt;5.45),2.95,IF(AND(F71&gt;=1.5,G71&gt;=0.096,A71&lt;5.45),3,IF(AND(D71&lt;0.6,A71&lt;5.9,A71&gt;=5.45),1.4,IF(AND(F71&gt;=2.5,D71&gt;=0.6,A71&lt;5.9,A71&gt;=5.45),5.1,IF(AND(A71&lt;7.45,A71&gt;=7.05,A71&gt;=5.9,A71&gt;=5.45),6.167,IF(AND(B71&gt;=3.55,G71&lt;0.587,F71&lt;1.5,G71&gt;=0.096,A71&lt;5.45),1,IF(AND(A71&lt;5.05,G71&gt;=0.587,F71&lt;1.5,G71&gt;=0.096,A71&lt;5.45),1.35,IF(AND(B71&lt;2.75,D71&lt;1.7,A71&lt;7.05,A71&gt;=5.9,A71&gt;=5.45),4.9,IF(AND(A71&lt;6.2,D71&gt;=1.7,A71&lt;7.05,A71&gt;=5.9,A71&gt;=5.45),4.833,IF(AND(H71&lt;17.32,A71&gt;=7.45,A71&gt;=7.05,A71&gt;=5.9,A71&gt;=5.45),6.68,IF(AND(H71&gt;=17.32,A71&gt;=7.45,A71&gt;=7.05,A71&gt;=5.9,A71&gt;=5.45),6.4,IF(AND(G71&lt;0.161,B71&lt;3.55,G71&lt;0.587,F71&lt;1.5,G71&gt;=0.096,A71&lt;5.45),1.5,IF(AND(H71&lt;11.016,A71&gt;=5.05,G71&gt;=0.587,F71&lt;1.5,G71&gt;=0.096,A71&lt;5.45),1.633,IF(AND(H71&lt;11.001,G71&lt;0.372,F71&lt;2.5,D71&gt;=0.6,A71&lt;5.9,A71&gt;=5.45),4.133,IF(AND(H71&gt;=11.001,G71&lt;0.372,F71&lt;2.5,D71&gt;=0.6,A71&lt;5.9,A71&gt;=5.45),4.3,IF(AND(H71&lt;6.808,G71&gt;=0.372,F71&lt;2.5,D71&gt;=0.6,A71&lt;5.9,A71&gt;=5.45),4,IF(AND(A71&gt;=6.75,B71&gt;=2.75,D71&lt;1.7,A71&lt;7.05,A71&gt;=5.9,A71&gt;=5.45),4.84,IF(AND(H71&lt;12.467,G71&gt;=0.161,B71&lt;3.55,G71&lt;0.587,F71&lt;1.5,G71&gt;=0.096,A71&lt;5.45),1.3,IF(AND(D71&lt;0.25,H71&gt;=11.016,A71&gt;=5.05,G71&gt;=0.587,F71&lt;1.5,G71&gt;=0.096,A71&lt;5.45),1.52,IF(AND(D71&gt;=0.25,H71&gt;=11.016,A71&gt;=5.05,G71&gt;=0.587,F71&lt;1.5,G71&gt;=0.096,A71&lt;5.45),1.5,IF(AND(H71&lt;11.218,H71&gt;=6.808,G71&gt;=0.372,F71&lt;2.5,D71&gt;=0.6,A71&lt;5.9,A71&gt;=5.45),3.7,IF(AND(H71&gt;=11.218,H71&gt;=6.808,G71&gt;=0.372,F71&lt;2.5,D71&gt;=0.6,A71&lt;5.9,A71&gt;=5.45),3.9,IF(AND(B71&lt;2.95,A71&lt;6.75,B71&gt;=2.75,D71&lt;1.7,A71&lt;7.05,A71&gt;=5.9,A71&gt;=5.45),4.2,IF(AND(B71&gt;=2.95,A71&lt;6.75,B71&gt;=2.75,D71&lt;1.7,A71&lt;7.05,A71&gt;=5.9,A71&gt;=5.45),4.6,IF(AND(D71&gt;=2.45,A71&lt;6.85,A71&gt;=6.2,D71&gt;=1.7,A71&lt;7.05,A71&gt;=5.9,A71&gt;=5.45),5.9,IF(AND(G71&lt;0.312,A71&gt;=6.85,A71&gt;=6.2,D71&gt;=1.7,A71&lt;7.05,A71&gt;=5.9,A71&gt;=5.45),5.1,IF(AND(G71&gt;=0.312,A71&gt;=6.85,A71&gt;=6.2,D71&gt;=1.7,A71&lt;7.05,A71&gt;=5.9,A71&gt;=5.45),5.4,IF(AND(G71&lt;0.251,H71&gt;=12.467,G71&gt;=0.161,B71&lt;3.55,G71&lt;0.587,F71&lt;1.5,G71&gt;=0.096,A71&lt;5.45),1.35,IF(AND(G71&gt;=0.251,H71&gt;=12.467,G71&gt;=0.161,B71&lt;3.55,G71&lt;0.587,F71&lt;1.5,G71&gt;=0.096,A71&lt;5.45),1.467,IF(AND(G71&gt;=0.628,D71&lt;2.45,A71&lt;6.85,A71&gt;=6.2,D71&gt;=1.7,A71&lt;7.05,A71&gt;=5.9,A71&gt;=5.45),5.1,IF(AND(A71&gt;=6.75,G71&lt;0.628,D71&lt;2.45,A71&lt;6.85,A71&gt;=6.2,D71&gt;=1.7,A71&lt;7.05,A71&gt;=5.9,A71&gt;=5.45),5.9,IF(AND(H71&lt;11.824,A71&lt;6.75,G71&lt;0.628,D71&lt;2.45,A71&lt;6.85,A71&gt;=6.2,D71&gt;=1.7,A71&lt;7.05,A71&gt;=5.9,A71&gt;=5.45),5.44,IF(AND(H71&lt;14.378,H71&gt;=11.824,A71&lt;6.75,G71&lt;0.628,D71&lt;2.45,A71&lt;6.85,A71&gt;=6.2,D71&gt;=1.7,A71&lt;7.05,A71&gt;=5.9,A71&gt;=5.45),5.6,IF(AND(H71&gt;=14.378,H71&gt;=11.824,A71&lt;6.75,G71&lt;0.628,D71&lt;2.45,A71&lt;6.85,A71&gt;=6.2,D71&gt;=1.7,A71&lt;7.05,A71&gt;=5.9,A71&gt;=5.45),5.8,"shouldnthappen"))))))))))))))))))))))))))))))))))</f>
        <v>4.9</v>
      </c>
      <c r="BH71" s="1" t="n">
        <f aca="false">IF(AND(G71&gt;=0.905,F71&lt;1.5),1.8,IF(AND(H71&lt;5.523,G71&lt;0.905,F71&lt;1.5),1,IF(AND(D71&gt;=0.4,H71&gt;=5.523,G71&lt;0.905,F71&lt;1.5),1.7,IF(AND(G71&gt;=0.878,D71&lt;1.35,F71&lt;2.5,F71&gt;=1.5),4.4,IF(AND(A71&lt;5.4,D71&gt;=1.35,F71&lt;2.5,F71&gt;=1.5),3.9,IF(AND(G71&lt;0.177,B71&lt;3.15,F71&gt;=2.5,F71&gt;=1.5),6.15,IF(AND(H71&lt;10.393,B71&gt;=3.15,F71&gt;=2.5,F71&gt;=1.5),5.94,IF(AND(H71&gt;=10.393,B71&gt;=3.15,F71&gt;=2.5,F71&gt;=1.5),5.467,IF(AND(D71&gt;=1.25,G71&lt;0.878,D71&lt;1.35,F71&lt;2.5,F71&gt;=1.5),4.18,IF(AND(G71&gt;=0.709,A71&gt;=5.4,D71&gt;=1.35,F71&lt;2.5,F71&gt;=1.5),4.9,IF(AND(B71&lt;2.6,G71&gt;=0.177,B71&lt;3.15,F71&gt;=2.5,F71&gt;=1.5),4.8,IF(AND(A71&lt;4.35,A71&lt;5.05,D71&lt;0.4,H71&gt;=5.523,G71&lt;0.905,F71&lt;1.5),1.1,IF(AND(A71&gt;=5.6,A71&gt;=5.05,D71&lt;0.4,H71&gt;=5.523,G71&lt;0.905,F71&lt;1.5),1.7,IF(AND(D71&lt;1.05,D71&lt;1.25,G71&lt;0.878,D71&lt;1.35,F71&lt;2.5,F71&gt;=1.5),3.6,IF(AND(D71&gt;=1.55,G71&lt;0.709,A71&gt;=5.4,D71&gt;=1.35,F71&lt;2.5,F71&gt;=1.5),4.975,IF(AND(D71&lt;1.7,B71&gt;=2.6,G71&gt;=0.177,B71&lt;3.15,F71&gt;=2.5,F71&gt;=1.5),5.8,IF(AND(B71&lt;3.15,A71&gt;=4.35,A71&lt;5.05,D71&lt;0.4,H71&gt;=5.523,G71&lt;0.905,F71&lt;1.5),1.46,IF(AND(A71&gt;=5.45,A71&lt;5.6,A71&gt;=5.05,D71&lt;0.4,H71&gt;=5.523,G71&lt;0.905,F71&lt;1.5),1.35,IF(AND(H71&lt;10.974,D71&gt;=1.05,D71&lt;1.25,G71&lt;0.878,D71&lt;1.35,F71&lt;2.5,F71&gt;=1.5),3.8,IF(AND(H71&gt;=13.654,D71&lt;1.55,G71&lt;0.709,A71&gt;=5.4,D71&gt;=1.35,F71&lt;2.5,F71&gt;=1.5),4.725,IF(AND(A71&lt;4.5,B71&gt;=3.15,A71&gt;=4.35,A71&lt;5.05,D71&lt;0.4,H71&gt;=5.523,G71&lt;0.905,F71&lt;1.5),1.3,IF(AND(G71&lt;0.676,A71&lt;5.45,A71&lt;5.6,A71&gt;=5.05,D71&lt;0.4,H71&gt;=5.523,G71&lt;0.905,F71&lt;1.5),1.5,IF(AND(G71&gt;=0.676,A71&lt;5.45,A71&lt;5.6,A71&gt;=5.05,D71&lt;0.4,H71&gt;=5.523,G71&lt;0.905,F71&lt;1.5),1.55,IF(AND(A71&lt;5.7,H71&gt;=10.974,D71&gt;=1.05,D71&lt;1.25,G71&lt;0.878,D71&lt;1.35,F71&lt;2.5,F71&gt;=1.5),3.9,IF(AND(A71&gt;=5.7,H71&gt;=10.974,D71&gt;=1.05,D71&lt;1.25,G71&lt;0.878,D71&lt;1.35,F71&lt;2.5,F71&gt;=1.5),3.933,IF(AND(G71&gt;=0.644,H71&lt;13.654,D71&lt;1.55,G71&lt;0.709,A71&gt;=5.4,D71&gt;=1.35,F71&lt;2.5,F71&gt;=1.5),4.4,IF(AND(B71&lt;2.9,A71&lt;6.2,D71&gt;=1.7,B71&gt;=2.6,G71&gt;=0.177,B71&lt;3.15,F71&gt;=2.5,F71&gt;=1.5),5.02,IF(AND(B71&gt;=2.9,A71&lt;6.2,D71&gt;=1.7,B71&gt;=2.6,G71&gt;=0.177,B71&lt;3.15,F71&gt;=2.5,F71&gt;=1.5),4.8,IF(AND(D71&lt;2.2,A71&gt;=6.2,D71&gt;=1.7,B71&gt;=2.6,G71&gt;=0.177,B71&lt;3.15,F71&gt;=2.5,F71&gt;=1.5),5.325,IF(AND(D71&gt;=2.2,A71&gt;=6.2,D71&gt;=1.7,B71&gt;=2.6,G71&gt;=0.177,B71&lt;3.15,F71&gt;=2.5,F71&gt;=1.5),5.1,IF(AND(D71&lt;0.25,A71&gt;=4.5,B71&gt;=3.15,A71&gt;=4.35,A71&lt;5.05,D71&lt;0.4,H71&gt;=5.523,G71&lt;0.905,F71&lt;1.5),1.357,IF(AND(D71&gt;=0.25,A71&gt;=4.5,B71&gt;=3.15,A71&gt;=4.35,A71&lt;5.05,D71&lt;0.4,H71&gt;=5.523,G71&lt;0.905,F71&lt;1.5),1.333,IF(AND(H71&lt;10.723,G71&lt;0.644,H71&lt;13.654,D71&lt;1.55,G71&lt;0.709,A71&gt;=5.4,D71&gt;=1.35,F71&lt;2.5,F71&gt;=1.5),4.6,IF(AND(H71&gt;=10.723,G71&lt;0.644,H71&lt;13.654,D71&lt;1.55,G71&lt;0.709,A71&gt;=5.4,D71&gt;=1.35,F71&lt;2.5,F71&gt;=1.5),4.5,"shouldnthappen"))))))))))))))))))))))))))))))))))</f>
        <v>4.725</v>
      </c>
      <c r="BI71" s="1" t="n">
        <f aca="false">IF(AND(D71&gt;=0.8,A71&lt;5.45),3.9,IF(AND(D71&gt;=0.45,D71&lt;0.8,A71&lt;5.45),1.66,IF(AND(H71&lt;16.447,B71&gt;=3.45,A71&gt;=5.45),1.525,IF(AND(H71&gt;=16.447,B71&gt;=3.45,A71&gt;=5.45),6.4,IF(AND(H71&lt;5.245,D71&lt;0.45,D71&lt;0.8,A71&lt;5.45),1,IF(AND(A71&gt;=7.2,G71&lt;0.154,B71&lt;3.45,A71&gt;=5.45),6.7,IF(AND(D71&lt;1.65,A71&lt;7.2,G71&lt;0.154,B71&lt;3.45,A71&gt;=5.45),4.7,IF(AND(D71&gt;=1.65,A71&lt;7.2,G71&lt;0.154,B71&lt;3.45,A71&gt;=5.45),5.52,IF(AND(D71&gt;=0.25,A71&lt;5.05,H71&gt;=5.245,D71&lt;0.45,D71&lt;0.8,A71&lt;5.45),1.35,IF(AND(H71&lt;6.089,A71&gt;=5.05,H71&gt;=5.245,D71&lt;0.45,D71&lt;0.8,A71&lt;5.45),1.7,IF(AND(D71&lt;1.2,B71&lt;2.6,A71&lt;5.75,G71&gt;=0.154,B71&lt;3.45,A71&gt;=5.45),3.85,IF(AND(D71&gt;=1.2,B71&lt;2.6,A71&lt;5.75,G71&gt;=0.154,B71&lt;3.45,A71&gt;=5.45),4,IF(AND(D71&gt;=1.65,B71&gt;=2.6,A71&lt;5.75,G71&gt;=0.154,B71&lt;3.45,A71&gt;=5.45),4.9,IF(AND(G71&lt;0.353,F71&lt;2.5,A71&gt;=5.75,G71&gt;=0.154,B71&lt;3.45,A71&gt;=5.45),4.25,IF(AND(A71&gt;=7.25,F71&gt;=2.5,A71&gt;=5.75,G71&gt;=0.154,B71&lt;3.45,A71&gt;=5.45),6.45,IF(AND(H71&lt;11.218,D71&lt;0.25,A71&lt;5.05,H71&gt;=5.245,D71&lt;0.45,D71&lt;0.8,A71&lt;5.45),1.42,IF(AND(G71&lt;0.517,H71&gt;=6.089,A71&gt;=5.05,H71&gt;=5.245,D71&lt;0.45,D71&lt;0.8,A71&lt;5.45),1.44,IF(AND(G71&gt;=0.517,H71&gt;=6.089,A71&gt;=5.05,H71&gt;=5.245,D71&lt;0.45,D71&lt;0.8,A71&lt;5.45),1.54,IF(AND(H71&gt;=10.194,D71&lt;1.65,B71&gt;=2.6,A71&lt;5.75,G71&gt;=0.154,B71&lt;3.45,A71&gt;=5.45),4.35,IF(AND(B71&gt;=3.15,G71&gt;=0.353,F71&lt;2.5,A71&gt;=5.75,G71&gt;=0.154,B71&lt;3.45,A71&gt;=5.45),4.7,IF(AND(H71&lt;7.716,A71&lt;7.25,F71&gt;=2.5,A71&gt;=5.75,G71&gt;=0.154,B71&lt;3.45,A71&gt;=5.45),5.04,IF(AND(G71&lt;0.175,H71&gt;=11.218,D71&lt;0.25,A71&lt;5.05,H71&gt;=5.245,D71&lt;0.45,D71&lt;0.8,A71&lt;5.45),1.5,IF(AND(H71&lt;7.713,H71&lt;10.194,D71&lt;1.65,B71&gt;=2.6,A71&lt;5.75,G71&gt;=0.154,B71&lt;3.45,A71&gt;=5.45),4.1,IF(AND(H71&gt;=7.713,H71&lt;10.194,D71&lt;1.65,B71&gt;=2.6,A71&lt;5.75,G71&gt;=0.154,B71&lt;3.45,A71&gt;=5.45),4.2,IF(AND(B71&gt;=3.05,B71&lt;3.15,G71&gt;=0.353,F71&lt;2.5,A71&gt;=5.75,G71&gt;=0.154,B71&lt;3.45,A71&gt;=5.45),4.4,IF(AND(D71&gt;=2.45,H71&gt;=7.716,A71&lt;7.25,F71&gt;=2.5,A71&gt;=5.75,G71&gt;=0.154,B71&lt;3.45,A71&gt;=5.45),5.85,IF(AND(D71&lt;0.15,G71&gt;=0.175,H71&gt;=11.218,D71&lt;0.25,A71&lt;5.05,H71&gt;=5.245,D71&lt;0.45,D71&lt;0.8,A71&lt;5.45),1.1,IF(AND(H71&gt;=16.317,B71&lt;3.05,B71&lt;3.15,G71&gt;=0.353,F71&lt;2.5,A71&gt;=5.75,G71&gt;=0.154,B71&lt;3.45,A71&gt;=5.45),4.8,IF(AND(G71&gt;=0.857,D71&lt;2.45,H71&gt;=7.716,A71&lt;7.25,F71&gt;=2.5,A71&gt;=5.75,G71&gt;=0.154,B71&lt;3.45,A71&gt;=5.45),5.05,IF(AND(G71&lt;0.245,D71&gt;=0.15,G71&gt;=0.175,H71&gt;=11.218,D71&lt;0.25,A71&lt;5.05,H71&gt;=5.245,D71&lt;0.45,D71&lt;0.8,A71&lt;5.45),1.3,IF(AND(G71&gt;=0.245,D71&gt;=0.15,G71&gt;=0.175,H71&gt;=11.218,D71&lt;0.25,A71&lt;5.05,H71&gt;=5.245,D71&lt;0.45,D71&lt;0.8,A71&lt;5.45),1.22,IF(AND(B71&lt;2.85,H71&lt;16.317,B71&lt;3.05,B71&lt;3.15,G71&gt;=0.353,F71&lt;2.5,A71&gt;=5.75,G71&gt;=0.154,B71&lt;3.45,A71&gt;=5.45),4.6,IF(AND(B71&gt;=2.85,H71&lt;16.317,B71&lt;3.05,B71&lt;3.15,G71&gt;=0.353,F71&lt;2.5,A71&gt;=5.75,G71&gt;=0.154,B71&lt;3.45,A71&gt;=5.45),4.633,IF(AND(D71&lt;1.85,G71&lt;0.857,D71&lt;2.45,H71&gt;=7.716,A71&lt;7.25,F71&gt;=2.5,A71&gt;=5.75,G71&gt;=0.154,B71&lt;3.45,A71&gt;=5.45),5.8,IF(AND(H71&lt;11.297,D71&gt;=1.85,G71&lt;0.857,D71&lt;2.45,H71&gt;=7.716,A71&lt;7.25,F71&gt;=2.5,A71&gt;=5.75,G71&gt;=0.154,B71&lt;3.45,A71&gt;=5.45),5.3,IF(AND(G71&lt;0.388,H71&gt;=11.297,D71&gt;=1.85,G71&lt;0.857,D71&lt;2.45,H71&gt;=7.716,A71&lt;7.25,F71&gt;=2.5,A71&gt;=5.75,G71&gt;=0.154,B71&lt;3.45,A71&gt;=5.45),5.4,IF(AND(G71&gt;=0.388,H71&gt;=11.297,D71&gt;=1.85,G71&lt;0.857,D71&lt;2.45,H71&gt;=7.716,A71&lt;7.25,F71&gt;=2.5,A71&gt;=5.75,G71&gt;=0.154,B71&lt;3.45,A71&gt;=5.45),5.6,"shouldnthappen")))))))))))))))))))))))))))))))))))))</f>
        <v>4.6</v>
      </c>
      <c r="BJ71" s="1" t="n">
        <f aca="false">IF(AND(F71&gt;=2,B71&gt;=3.35),6.1,IF(AND(H71&gt;=12.719,F71&lt;1.5,B71&lt;3.35),1.567,IF(AND(H71&lt;5.245,F71&lt;2,B71&gt;=3.35),1,IF(AND(D71&lt;0.15,H71&lt;12.719,F71&lt;1.5,B71&lt;3.35),1.5,IF(AND(D71&gt;=0.35,H71&gt;=5.245,F71&lt;2,B71&gt;=3.35),1.6,IF(AND(A71&lt;4.9,D71&gt;=0.15,H71&lt;12.719,F71&lt;1.5,B71&lt;3.35),1.36,IF(AND(B71&lt;2.65,G71&lt;0.572,D71&lt;1.45,F71&gt;=1.5,B71&lt;3.35),3.5,IF(AND(A71&lt;6.1,F71&lt;2.5,D71&gt;=1.45,F71&gt;=1.5,B71&lt;3.35),5.1,IF(AND(G71&gt;=0.607,D71&lt;0.35,H71&gt;=5.245,F71&lt;2,B71&gt;=3.35),1.65,IF(AND(G71&lt;0.546,A71&gt;=4.9,D71&gt;=0.15,H71&lt;12.719,F71&lt;1.5,B71&lt;3.35),1.2,IF(AND(G71&gt;=0.546,A71&gt;=4.9,D71&gt;=0.15,H71&lt;12.719,F71&lt;1.5,B71&lt;3.35),1.4,IF(AND(A71&gt;=6.3,B71&gt;=2.65,G71&lt;0.572,D71&lt;1.45,F71&gt;=1.5,B71&lt;3.35),4.8,IF(AND(D71&lt;1.15,B71&lt;2.85,G71&gt;=0.572,D71&lt;1.45,F71&gt;=1.5,B71&lt;3.35),3.9,IF(AND(B71&gt;=3.15,B71&gt;=2.85,G71&gt;=0.572,D71&lt;1.45,F71&gt;=1.5,B71&lt;3.35),4.7,IF(AND(B71&lt;2.95,A71&gt;=6.1,F71&lt;2.5,D71&gt;=1.45,F71&gt;=1.5,B71&lt;3.35),4.533,IF(AND(B71&gt;=2.95,A71&gt;=6.1,F71&lt;2.5,D71&gt;=1.45,F71&gt;=1.5,B71&lt;3.35),4.75,IF(AND(A71&gt;=6.7,G71&lt;0.107,F71&gt;=2.5,D71&gt;=1.45,F71&gt;=1.5,B71&lt;3.35),5.7,IF(AND(G71&gt;=0.385,G71&lt;0.607,D71&lt;0.35,H71&gt;=5.245,F71&lt;2,B71&gt;=3.35),1.325,IF(AND(D71&lt;1.25,A71&lt;6.3,B71&gt;=2.65,G71&lt;0.572,D71&lt;1.45,F71&gt;=1.5,B71&lt;3.35),4,IF(AND(D71&gt;=1.25,A71&lt;6.3,B71&gt;=2.65,G71&lt;0.572,D71&lt;1.45,F71&gt;=1.5,B71&lt;3.35),4.18,IF(AND(G71&lt;0.907,D71&gt;=1.15,B71&lt;2.85,G71&gt;=0.572,D71&lt;1.45,F71&gt;=1.5,B71&lt;3.35),4,IF(AND(G71&gt;=0.907,D71&gt;=1.15,B71&lt;2.85,G71&gt;=0.572,D71&lt;1.45,F71&gt;=1.5,B71&lt;3.35),4.4,IF(AND(H71&lt;8.326,B71&lt;3.15,B71&gt;=2.85,G71&gt;=0.572,D71&lt;1.45,F71&gt;=1.5,B71&lt;3.35),3.6,IF(AND(H71&gt;=8.326,B71&lt;3.15,B71&gt;=2.85,G71&gt;=0.572,D71&lt;1.45,F71&gt;=1.5,B71&lt;3.35),4.48,IF(AND(B71&lt;2.95,A71&lt;6.7,G71&lt;0.107,F71&gt;=2.5,D71&gt;=1.45,F71&gt;=1.5,B71&lt;3.35),5.6,IF(AND(B71&gt;=2.95,A71&lt;6.7,G71&lt;0.107,F71&gt;=2.5,D71&gt;=1.45,F71&gt;=1.5,B71&lt;3.35),5.5,IF(AND(G71&lt;0.205,G71&lt;0.432,G71&gt;=0.107,F71&gt;=2.5,D71&gt;=1.45,F71&gt;=1.5,B71&lt;3.35),5.3,IF(AND(B71&gt;=3.05,G71&gt;=0.432,G71&gt;=0.107,F71&gt;=2.5,D71&gt;=1.45,F71&gt;=1.5,B71&lt;3.35),5.86,IF(AND(H71&gt;=14.057,G71&lt;0.385,G71&lt;0.607,D71&lt;0.35,H71&gt;=5.245,F71&lt;2,B71&gt;=3.35),1.7,IF(AND(D71&lt;1.7,G71&gt;=0.205,G71&lt;0.432,G71&gt;=0.107,F71&gt;=2.5,D71&gt;=1.45,F71&gt;=1.5,B71&lt;3.35),5,IF(AND(G71&lt;0.779,B71&lt;3.05,G71&gt;=0.432,G71&gt;=0.107,F71&gt;=2.5,D71&gt;=1.45,F71&gt;=1.5,B71&lt;3.35),4.9,IF(AND(G71&gt;=0.779,B71&lt;3.05,G71&gt;=0.432,G71&gt;=0.107,F71&gt;=2.5,D71&gt;=1.45,F71&gt;=1.5,B71&lt;3.35),5.533,IF(AND(D71&gt;=0.25,H71&lt;14.057,G71&lt;0.385,G71&lt;0.607,D71&lt;0.35,H71&gt;=5.245,F71&lt;2,B71&gt;=3.35),1.4,IF(AND(B71&lt;2.85,D71&gt;=1.7,G71&gt;=0.205,G71&lt;0.432,G71&gt;=0.107,F71&gt;=2.5,D71&gt;=1.45,F71&gt;=1.5,B71&lt;3.35),5.1,IF(AND(B71&gt;=2.85,D71&gt;=1.7,G71&gt;=0.205,G71&lt;0.432,G71&gt;=0.107,F71&gt;=2.5,D71&gt;=1.45,F71&gt;=1.5,B71&lt;3.35),5.15,IF(AND(A71&lt;5.1,D71&lt;0.25,H71&lt;14.057,G71&lt;0.385,G71&lt;0.607,D71&lt;0.35,H71&gt;=5.245,F71&lt;2,B71&gt;=3.35),1.4,IF(AND(A71&gt;=5.1,D71&lt;0.25,H71&lt;14.057,G71&lt;0.385,G71&lt;0.607,D71&lt;0.35,H71&gt;=5.245,F71&lt;2,B71&gt;=3.35),1.5,"shouldnthappen")))))))))))))))))))))))))))))))))))))</f>
        <v>4.533</v>
      </c>
    </row>
    <row r="72" customFormat="false" ht="13.8" hidden="false" customHeight="false" outlineLevel="0" collapsed="false">
      <c r="A72" s="1" t="n">
        <v>5.6</v>
      </c>
      <c r="B72" s="1" t="n">
        <v>2.5</v>
      </c>
      <c r="C72" s="1" t="n">
        <v>3.9</v>
      </c>
      <c r="D72" s="1" t="n">
        <v>1.1</v>
      </c>
      <c r="E72" s="1" t="s">
        <v>92</v>
      </c>
      <c r="F72" s="1" t="n">
        <v>2</v>
      </c>
      <c r="G72" s="1" t="n">
        <v>0.834165521664545</v>
      </c>
      <c r="H72" s="16" t="n">
        <v>11.3205314259045</v>
      </c>
      <c r="I72" s="11" t="n">
        <f aca="false">C72</f>
        <v>3.9</v>
      </c>
      <c r="J72" s="1" t="n">
        <f aca="false">AVERAGE(M72:BJ72)</f>
        <v>3.85</v>
      </c>
      <c r="K72" s="15" t="n">
        <f aca="false">1-SQRT(VAR(M72:BJ72, I72)) / AVERAGE(M72:BJ72)</f>
        <v>0.926106228960731</v>
      </c>
      <c r="L72" s="1" t="n">
        <f aca="false">(J72-I72)/I72</f>
        <v>-0.0128205128205128</v>
      </c>
      <c r="M72" s="1" t="n">
        <f aca="false">IF(AND(H72&gt;=16.241,B72&gt;=3.35),6.4,IF(AND(D72&gt;=0.75,A72&lt;5.15,B72&lt;3.35),4.1,IF(AND(D72&gt;=1.5,H72&lt;16.241,B72&gt;=3.35),5.767,IF(AND(B72&gt;=3.25,D72&lt;0.75,A72&lt;5.15,B72&lt;3.35),1.58,IF(AND(A72&lt;4.95,D72&lt;1.5,H72&lt;16.241,B72&gt;=3.35),1.4,IF(AND(A72&lt;4.5,B72&lt;3.25,D72&lt;0.75,A72&lt;5.15,B72&lt;3.35),1.26,IF(AND(A72&gt;=4.5,B72&lt;3.25,D72&lt;0.75,A72&lt;5.15,B72&lt;3.35),1.48,IF(AND(G72&lt;0.356,H72&lt;12.557,D72&lt;1.45,A72&gt;=5.15,B72&lt;3.35),4.267,IF(AND(D72&lt;1.25,H72&gt;=12.557,D72&lt;1.45,A72&gt;=5.15,B72&lt;3.35),4.05,IF(AND(D72&gt;=1.35,G72&gt;=0.356,H72&lt;12.557,D72&lt;1.45,A72&gt;=5.15,B72&lt;3.35),4.25,IF(AND(H72&lt;15.086,D72&gt;=1.25,H72&gt;=12.557,D72&lt;1.45,A72&gt;=5.15,B72&lt;3.35),4.4,IF(AND(F72&lt;2.5,G72&gt;=0.44,D72&lt;2.05,D72&gt;=1.45,A72&gt;=5.15,B72&lt;3.35),4.7,IF(AND(H72&lt;10.391,B72&lt;3.15,D72&gt;=2.05,D72&gt;=1.45,A72&gt;=5.15,B72&lt;3.35),5.1,IF(AND(G72&lt;0.505,B72&gt;=3.15,D72&gt;=2.05,D72&gt;=1.45,A72&gt;=5.15,B72&lt;3.35),5.7,IF(AND(G72&gt;=0.505,B72&gt;=3.15,D72&gt;=2.05,D72&gt;=1.45,A72&gt;=5.15,B72&lt;3.35),5.95,IF(AND(D72&gt;=0.5,G72&lt;0.905,A72&gt;=4.95,D72&lt;1.5,H72&lt;16.241,B72&gt;=3.35),1.6,IF(AND(B72&lt;3.6,G72&gt;=0.905,A72&gt;=4.95,D72&lt;1.5,H72&lt;16.241,B72&gt;=3.35),1.7,IF(AND(B72&gt;=3.6,G72&gt;=0.905,A72&gt;=4.95,D72&lt;1.5,H72&lt;16.241,B72&gt;=3.35),1.767,IF(AND(A72&gt;=5.7,D72&lt;1.35,G72&gt;=0.356,H72&lt;12.557,D72&lt;1.45,A72&gt;=5.15,B72&lt;3.35),3.9,IF(AND(A72&lt;6.35,H72&gt;=15.086,D72&gt;=1.25,H72&gt;=12.557,D72&lt;1.45,A72&gt;=5.15,B72&lt;3.35),4.7,IF(AND(A72&gt;=6.35,H72&gt;=15.086,D72&gt;=1.25,H72&gt;=12.557,D72&lt;1.45,A72&gt;=5.15,B72&lt;3.35),4.6,IF(AND(H72&lt;9.252,D72&lt;1.55,G72&lt;0.44,D72&lt;2.05,D72&gt;=1.45,A72&gt;=5.15,B72&lt;3.35),5.08,IF(AND(H72&gt;=9.252,D72&lt;1.55,G72&lt;0.44,D72&lt;2.05,D72&gt;=1.45,A72&gt;=5.15,B72&lt;3.35),4.7,IF(AND(H72&lt;8.477,D72&gt;=1.55,G72&lt;0.44,D72&lt;2.05,D72&gt;=1.45,A72&gt;=5.15,B72&lt;3.35),5.1,IF(AND(H72&gt;=8.477,D72&gt;=1.55,G72&lt;0.44,D72&lt;2.05,D72&gt;=1.45,A72&gt;=5.15,B72&lt;3.35),5.4,IF(AND(H72&lt;8.435,F72&gt;=2.5,G72&gt;=0.44,D72&lt;2.05,D72&gt;=1.45,A72&gt;=5.15,B72&lt;3.35),5.1,IF(AND(H72&gt;=8.435,F72&gt;=2.5,G72&gt;=0.44,D72&lt;2.05,D72&gt;=1.45,A72&gt;=5.15,B72&lt;3.35),4.86,IF(AND(G72&lt;0.543,H72&gt;=10.391,B72&lt;3.15,D72&gt;=2.05,D72&gt;=1.45,A72&gt;=5.15,B72&lt;3.35),5.56,IF(AND(G72&gt;=0.543,H72&gt;=10.391,B72&lt;3.15,D72&gt;=2.05,D72&gt;=1.45,A72&gt;=5.15,B72&lt;3.35),5.8,IF(AND(A72&lt;5.05,D72&lt;0.5,G72&lt;0.905,A72&gt;=4.95,D72&lt;1.5,H72&lt;16.241,B72&gt;=3.35),1.3,IF(AND(H72&lt;6.583,A72&lt;5.7,D72&lt;1.35,G72&gt;=0.356,H72&lt;12.557,D72&lt;1.45,A72&gt;=5.15,B72&lt;3.35),4,IF(AND(G72&lt;0.585,A72&gt;=5.05,D72&lt;0.5,G72&lt;0.905,A72&gt;=4.95,D72&lt;1.5,H72&lt;16.241,B72&gt;=3.35),1.475,IF(AND(G72&lt;0.62,H72&gt;=6.583,A72&lt;5.7,D72&lt;1.35,G72&gt;=0.356,H72&lt;12.557,D72&lt;1.45,A72&gt;=5.15,B72&lt;3.35),3.75,IF(AND(G72&gt;=0.62,H72&gt;=6.583,A72&lt;5.7,D72&lt;1.35,G72&gt;=0.356,H72&lt;12.557,D72&lt;1.45,A72&gt;=5.15,B72&lt;3.35),3.6,IF(AND(B72&lt;3.75,G72&gt;=0.585,A72&gt;=5.05,D72&lt;0.5,G72&lt;0.905,A72&gt;=4.95,D72&lt;1.5,H72&lt;16.241,B72&gt;=3.35),1.5,IF(AND(B72&gt;=3.75,G72&gt;=0.585,A72&gt;=5.05,D72&lt;0.5,G72&lt;0.905,A72&gt;=4.95,D72&lt;1.5,H72&lt;16.241,B72&gt;=3.35),1.6,"shouldnthappen"))))))))))))))))))))))))))))))))))))</f>
        <v>3.6</v>
      </c>
      <c r="N72" s="1" t="n">
        <f aca="false">IF(AND(H72&lt;5.245,B72&lt;3.65,F72&lt;1.5),1,IF(AND(H72&gt;=14.096,B72&gt;=3.65,F72&lt;1.5),1.65,IF(AND(A72&gt;=5.45,H72&gt;=5.245,B72&lt;3.65,F72&lt;1.5),1.3,IF(AND(H72&gt;=13.586,H72&lt;14.096,B72&gt;=3.65,F72&lt;1.5),1.3,IF(AND(H72&lt;10.258,D72&lt;1.25,F72&lt;2.5,F72&gt;=1.5),3.38,IF(AND(H72&lt;6.982,D72&gt;=1.25,F72&lt;2.5,F72&gt;=1.5),3.96,IF(AND(H72&gt;=13.646,D72&lt;2.05,F72&gt;=2.5,F72&gt;=1.5),6.1,IF(AND(B72&lt;3.05,A72&lt;5.45,H72&gt;=5.245,B72&lt;3.65,F72&lt;1.5),1.375,IF(AND(H72&lt;6.543,H72&lt;13.586,H72&lt;14.096,B72&gt;=3.65,F72&lt;1.5),1.4,IF(AND(H72&gt;=6.543,H72&lt;13.586,H72&lt;14.096,B72&gt;=3.65,F72&lt;1.5),1.5,IF(AND(H72&lt;11.522,H72&gt;=10.258,D72&lt;1.25,F72&lt;2.5,F72&gt;=1.5),3.733,IF(AND(H72&gt;=11.522,H72&gt;=10.258,D72&lt;1.25,F72&lt;2.5,F72&gt;=1.5),3.92,IF(AND(H72&lt;5.767,H72&lt;13.646,D72&lt;2.05,F72&gt;=2.5,F72&gt;=1.5),4.5,IF(AND(A72&lt;6.8,B72&lt;3.15,D72&gt;=2.05,F72&gt;=2.5,F72&gt;=1.5),5.6,IF(AND(A72&gt;=6.8,B72&lt;3.15,D72&gt;=2.05,F72&gt;=2.5,F72&gt;=1.5),5.1,IF(AND(B72&lt;3.25,B72&gt;=3.15,D72&gt;=2.05,F72&gt;=2.5,F72&gt;=1.5),5.8,IF(AND(B72&gt;=3.25,B72&gt;=3.15,D72&gt;=2.05,F72&gt;=2.5,F72&gt;=1.5),5.65,IF(AND(B72&lt;3.15,B72&gt;=3.05,A72&lt;5.45,H72&gt;=5.245,B72&lt;3.65,F72&lt;1.5),1.5,IF(AND(G72&gt;=0.735,H72&lt;13.665,H72&gt;=6.982,D72&gt;=1.25,F72&lt;2.5,F72&gt;=1.5),4.2,IF(AND(H72&lt;14.03,H72&gt;=13.665,H72&gt;=6.982,D72&gt;=1.25,F72&lt;2.5,F72&gt;=1.5),4.8,IF(AND(A72&gt;=6.6,H72&gt;=5.767,H72&lt;13.646,D72&lt;2.05,F72&gt;=2.5,F72&gt;=1.5),6.05,IF(AND(G72&gt;=0.934,B72&gt;=3.15,B72&gt;=3.05,A72&lt;5.45,H72&gt;=5.245,B72&lt;3.65,F72&lt;1.5),1.7,IF(AND(D72&gt;=1.55,G72&lt;0.735,H72&lt;13.665,H72&gt;=6.982,D72&gt;=1.25,F72&lt;2.5,F72&gt;=1.5),5.1,IF(AND(D72&lt;1.45,H72&gt;=14.03,H72&gt;=13.665,H72&gt;=6.982,D72&gt;=1.25,F72&lt;2.5,F72&gt;=1.5),4.7,IF(AND(D72&gt;=1.45,H72&gt;=14.03,H72&gt;=13.665,H72&gt;=6.982,D72&gt;=1.25,F72&lt;2.5,F72&gt;=1.5),4.5,IF(AND(A72&gt;=6.2,A72&lt;6.6,H72&gt;=5.767,H72&lt;13.646,D72&lt;2.05,F72&gt;=2.5,F72&gt;=1.5),5.325,IF(AND(B72&lt;3.25,G72&lt;0.934,B72&gt;=3.15,B72&gt;=3.05,A72&lt;5.45,H72&gt;=5.245,B72&lt;3.65,F72&lt;1.5),1.3,IF(AND(D72&lt;1.35,D72&lt;1.55,G72&lt;0.735,H72&lt;13.665,H72&gt;=6.982,D72&gt;=1.25,F72&lt;2.5,F72&gt;=1.5),4.25,IF(AND(H72&lt;8.435,A72&lt;6.2,A72&lt;6.6,H72&gt;=5.767,H72&lt;13.646,D72&lt;2.05,F72&gt;=2.5,F72&gt;=1.5),5.1,IF(AND(H72&gt;=8.435,A72&lt;6.2,A72&lt;6.6,H72&gt;=5.767,H72&lt;13.646,D72&lt;2.05,F72&gt;=2.5,F72&gt;=1.5),4.9,IF(AND(A72&gt;=5.15,B72&gt;=3.25,G72&lt;0.934,B72&gt;=3.15,B72&gt;=3.05,A72&lt;5.45,H72&gt;=5.245,B72&lt;3.65,F72&lt;1.5),1.5,IF(AND(B72&lt;2.9,D72&gt;=1.35,D72&lt;1.55,G72&lt;0.735,H72&lt;13.665,H72&gt;=6.982,D72&gt;=1.25,F72&lt;2.5,F72&gt;=1.5),4.6,IF(AND(B72&gt;=2.9,D72&gt;=1.35,D72&lt;1.55,G72&lt;0.735,H72&lt;13.665,H72&gt;=6.982,D72&gt;=1.25,F72&lt;2.5,F72&gt;=1.5),4.52,IF(AND(G72&gt;=0.862,A72&lt;5.15,B72&gt;=3.25,G72&lt;0.934,B72&gt;=3.15,B72&gt;=3.05,A72&lt;5.45,H72&gt;=5.245,B72&lt;3.65,F72&lt;1.5),1.5,IF(AND(H72&lt;9.35,G72&lt;0.862,A72&lt;5.15,B72&gt;=3.25,G72&lt;0.934,B72&gt;=3.15,B72&gt;=3.05,A72&lt;5.45,H72&gt;=5.245,B72&lt;3.65,F72&lt;1.5),1.38,IF(AND(H72&gt;=9.35,G72&lt;0.862,A72&lt;5.15,B72&gt;=3.25,G72&lt;0.934,B72&gt;=3.15,B72&gt;=3.05,A72&lt;5.45,H72&gt;=5.245,B72&lt;3.65,F72&lt;1.5),1.4,"shouldnthappen"))))))))))))))))))))))))))))))))))))</f>
        <v>3.733</v>
      </c>
      <c r="O72" s="1" t="n">
        <f aca="false">IF(AND(B72&lt;2.75,A72&lt;5.55),3.96,IF(AND(H72&lt;9.205,A72&lt;5.9,A72&gt;=5.55),3.85,IF(AND(A72&lt;4.35,D72&lt;0.35,B72&gt;=2.75,A72&lt;5.55),1.1,IF(AND(B72&lt;3.65,D72&gt;=0.35,B72&gt;=2.75,A72&lt;5.55),1.65,IF(AND(B72&gt;=3.65,D72&gt;=0.35,B72&gt;=2.75,A72&lt;5.55),1.9,IF(AND(G72&gt;=0.732,H72&gt;=9.205,A72&lt;5.9,A72&gt;=5.55),4.9,IF(AND(G72&lt;0.273,G72&lt;0.732,H72&gt;=9.205,A72&lt;5.9,A72&gt;=5.55),4.5,IF(AND(A72&lt;6.3,G72&lt;0.422,F72&lt;2.5,A72&gt;=5.9,A72&gt;=5.55),5.1,IF(AND(A72&gt;=6.3,G72&lt;0.422,F72&lt;2.5,A72&gt;=5.9,A72&gt;=5.55),4.76,IF(AND(B72&lt;2.4,G72&gt;=0.422,F72&lt;2.5,A72&gt;=5.9,A72&gt;=5.55),4.45,IF(AND(A72&gt;=7,G72&gt;=0.628,F72&gt;=2.5,A72&gt;=5.9,A72&gt;=5.55),6.45,IF(AND(D72&lt;0.15,H72&lt;13.924,A72&gt;=4.35,D72&lt;0.35,B72&gt;=2.75,A72&lt;5.55),1.5,IF(AND(B72&lt;3.15,H72&gt;=13.924,A72&gt;=4.35,D72&lt;0.35,B72&gt;=2.75,A72&lt;5.55),1.56,IF(AND(B72&gt;=3.15,H72&gt;=13.924,A72&gt;=4.35,D72&lt;0.35,B72&gt;=2.75,A72&lt;5.55),1.3,IF(AND(H72&lt;14.316,G72&gt;=0.273,G72&lt;0.732,H72&gt;=9.205,A72&lt;5.9,A72&gt;=5.55),3.95,IF(AND(H72&gt;=14.316,G72&gt;=0.273,G72&lt;0.732,H72&gt;=9.205,A72&lt;5.9,A72&gt;=5.55),4.1,IF(AND(A72&lt;6.2,B72&gt;=2.4,G72&gt;=0.422,F72&lt;2.5,A72&gt;=5.9,A72&gt;=5.55),4.3,IF(AND(A72&gt;=7.05,G72&lt;0.364,G72&lt;0.628,F72&gt;=2.5,A72&gt;=5.9,A72&gt;=5.55),6.1,IF(AND(A72&gt;=7.55,G72&gt;=0.364,G72&lt;0.628,F72&gt;=2.5,A72&gt;=5.9,A72&gt;=5.55),6.4,IF(AND(A72&lt;6.15,A72&lt;7,G72&gt;=0.628,F72&gt;=2.5,A72&gt;=5.9,A72&gt;=5.55),4.9,IF(AND(D72&lt;1.45,A72&gt;=6.2,B72&gt;=2.4,G72&gt;=0.422,F72&lt;2.5,A72&gt;=5.9,A72&gt;=5.55),4.64,IF(AND(D72&gt;=1.45,A72&gt;=6.2,B72&gt;=2.4,G72&gt;=0.422,F72&lt;2.5,A72&gt;=5.9,A72&gt;=5.55),4.9,IF(AND(D72&lt;1.65,A72&lt;7.05,G72&lt;0.364,G72&lt;0.628,F72&gt;=2.5,A72&gt;=5.9,A72&gt;=5.55),5.1,IF(AND(D72&gt;=2.35,A72&lt;7.55,G72&gt;=0.364,G72&lt;0.628,F72&gt;=2.5,A72&gt;=5.9,A72&gt;=5.55),5.633,IF(AND(D72&lt;2.15,A72&gt;=6.15,A72&lt;7,G72&gt;=0.628,F72&gt;=2.5,A72&gt;=5.9,A72&gt;=5.55),5.1,IF(AND(D72&gt;=2.15,A72&gt;=6.15,A72&lt;7,G72&gt;=0.628,F72&gt;=2.5,A72&gt;=5.9,A72&gt;=5.55),5.267,IF(AND(A72&lt;4.9,A72&lt;5.05,D72&gt;=0.15,H72&lt;13.924,A72&gt;=4.35,D72&lt;0.35,B72&gt;=2.75,A72&lt;5.55),1.375,IF(AND(A72&gt;=4.9,A72&lt;5.05,D72&gt;=0.15,H72&lt;13.924,A72&gt;=4.35,D72&lt;0.35,B72&gt;=2.75,A72&lt;5.55),1.3,IF(AND(A72&lt;5.45,A72&gt;=5.05,D72&gt;=0.15,H72&lt;13.924,A72&gt;=4.35,D72&lt;0.35,B72&gt;=2.75,A72&lt;5.55),1.475,IF(AND(A72&gt;=5.45,A72&gt;=5.05,D72&gt;=0.15,H72&lt;13.924,A72&gt;=4.35,D72&lt;0.35,B72&gt;=2.75,A72&lt;5.55),1.4,IF(AND(B72&gt;=3.25,D72&lt;2.35,A72&lt;7.55,G72&gt;=0.364,G72&lt;0.628,F72&gt;=2.5,A72&gt;=5.9,A72&gt;=5.55),5.7,IF(AND(G72&lt;0.006,G72&lt;0.107,D72&gt;=1.65,A72&lt;7.05,G72&lt;0.364,G72&lt;0.628,F72&gt;=2.5,A72&gt;=5.9,A72&gt;=5.55),5.5,IF(AND(G72&gt;=0.006,G72&lt;0.107,D72&gt;=1.65,A72&lt;7.05,G72&lt;0.364,G72&lt;0.628,F72&gt;=2.5,A72&gt;=5.9,A72&gt;=5.55),5.667,IF(AND(D72&lt;2.2,G72&gt;=0.107,D72&gt;=1.65,A72&lt;7.05,G72&lt;0.364,G72&lt;0.628,F72&gt;=2.5,A72&gt;=5.9,A72&gt;=5.55),5.35,IF(AND(D72&gt;=2.2,G72&gt;=0.107,D72&gt;=1.65,A72&lt;7.05,G72&lt;0.364,G72&lt;0.628,F72&gt;=2.5,A72&gt;=5.9,A72&gt;=5.55),5.2,IF(AND(D72&lt;2.25,B72&lt;3.25,D72&lt;2.35,A72&lt;7.55,G72&gt;=0.364,G72&lt;0.628,F72&gt;=2.5,A72&gt;=5.9,A72&gt;=5.55),5.8,IF(AND(D72&gt;=2.25,B72&lt;3.25,D72&lt;2.35,A72&lt;7.55,G72&gt;=0.364,G72&lt;0.628,F72&gt;=2.5,A72&gt;=5.9,A72&gt;=5.55),5.9,"shouldnthappen")))))))))))))))))))))))))))))))))))))</f>
        <v>4.9</v>
      </c>
      <c r="P72" s="1" t="n">
        <f aca="false">IF(AND(D72&gt;=0.75,A72&lt;5.55),3.9,IF(AND(H72&lt;7.482,A72&gt;=5.55),3.45,IF(AND(B72&gt;=3.15,B72&lt;3.25,D72&lt;0.75,A72&lt;5.55),1.262,IF(AND(G72&gt;=0.446,B72&lt;3.15,B72&lt;3.25,D72&lt;0.75,A72&lt;5.55),1.1,IF(AND(G72&lt;0.408,A72&lt;5.05,B72&gt;=3.25,D72&lt;0.75,A72&lt;5.55),1.4,IF(AND(G72&gt;=0.408,A72&lt;5.05,B72&gt;=3.25,D72&lt;0.75,A72&lt;5.55),1.233,IF(AND(G72&gt;=0.676,A72&gt;=5.05,B72&gt;=3.25,D72&lt;0.75,A72&lt;5.55),1.72,IF(AND(H72&lt;9.386,A72&lt;5.85,F72&lt;2.5,H72&gt;=7.482,A72&gt;=5.55),3.5,IF(AND(H72&gt;=9.386,A72&lt;5.85,F72&lt;2.5,H72&gt;=7.482,A72&gt;=5.55),4.275,IF(AND(H72&gt;=16.284,G72&lt;0.865,F72&gt;=2.5,H72&gt;=7.482,A72&gt;=5.55),6.6,IF(AND(G72&lt;0.912,G72&gt;=0.865,F72&gt;=2.5,H72&gt;=7.482,A72&gt;=5.55),4.8,IF(AND(G72&gt;=0.912,G72&gt;=0.865,F72&gt;=2.5,H72&gt;=7.482,A72&gt;=5.55),5.175,IF(AND(A72&gt;=4.95,G72&lt;0.446,B72&lt;3.15,B72&lt;3.25,D72&lt;0.75,A72&lt;5.55),1.6,IF(AND(H72&gt;=12.974,G72&lt;0.676,A72&gt;=5.05,B72&gt;=3.25,D72&lt;0.75,A72&lt;5.55),1.3,IF(AND(D72&lt;1.45,H72&lt;13.531,A72&gt;=5.85,F72&lt;2.5,H72&gt;=7.482,A72&gt;=5.55),4.2,IF(AND(D72&gt;=1.45,H72&lt;13.531,A72&gt;=5.85,F72&lt;2.5,H72&gt;=7.482,A72&gt;=5.55),4.967,IF(AND(G72&lt;0.187,H72&gt;=13.531,A72&gt;=5.85,F72&lt;2.5,H72&gt;=7.482,A72&gt;=5.55),5,IF(AND(H72&gt;=12.675,A72&lt;4.95,G72&lt;0.446,B72&lt;3.15,B72&lt;3.25,D72&lt;0.75,A72&lt;5.55),1.5,IF(AND(H72&lt;10.826,H72&lt;12.974,G72&lt;0.676,A72&gt;=5.05,B72&gt;=3.25,D72&lt;0.75,A72&lt;5.55),1.46,IF(AND(H72&gt;=10.826,H72&lt;12.974,G72&lt;0.676,A72&gt;=5.05,B72&gt;=3.25,D72&lt;0.75,A72&lt;5.55),1.4,IF(AND(A72&lt;6.15,G72&gt;=0.187,H72&gt;=13.531,A72&gt;=5.85,F72&lt;2.5,H72&gt;=7.482,A72&gt;=5.55),4.7,IF(AND(A72&lt;6.85,B72&lt;2.95,H72&lt;16.284,G72&lt;0.865,F72&gt;=2.5,H72&gt;=7.482,A72&gt;=5.55),5.32,IF(AND(A72&gt;=6.85,B72&lt;2.95,H72&lt;16.284,G72&lt;0.865,F72&gt;=2.5,H72&gt;=7.482,A72&gt;=5.55),6.567,IF(AND(A72&lt;4.85,H72&lt;12.675,A72&lt;4.95,G72&lt;0.446,B72&lt;3.15,B72&lt;3.25,D72&lt;0.75,A72&lt;5.55),1.4,IF(AND(A72&gt;=4.85,H72&lt;12.675,A72&lt;4.95,G72&lt;0.446,B72&lt;3.15,B72&lt;3.25,D72&lt;0.75,A72&lt;5.55),1.5,IF(AND(B72&lt;3.1,A72&gt;=6.15,G72&gt;=0.187,H72&gt;=13.531,A72&gt;=5.85,F72&lt;2.5,H72&gt;=7.482,A72&gt;=5.55),4.467,IF(AND(B72&gt;=3.1,A72&gt;=6.15,G72&gt;=0.187,H72&gt;=13.531,A72&gt;=5.85,F72&lt;2.5,H72&gt;=7.482,A72&gt;=5.55),4.7,IF(AND(G72&gt;=0.379,B72&lt;3.15,B72&gt;=2.95,H72&lt;16.284,G72&lt;0.865,F72&gt;=2.5,H72&gt;=7.482,A72&gt;=5.55),5.733,IF(AND(A72&lt;6.6,B72&gt;=3.15,B72&gt;=2.95,H72&lt;16.284,G72&lt;0.865,F72&gt;=2.5,H72&gt;=7.482,A72&gt;=5.55),5.38,IF(AND(A72&lt;6.7,G72&lt;0.379,B72&lt;3.15,B72&gt;=2.95,H72&lt;16.284,G72&lt;0.865,F72&gt;=2.5,H72&gt;=7.482,A72&gt;=5.55),5.3,IF(AND(A72&gt;=6.7,G72&lt;0.379,B72&lt;3.15,B72&gt;=2.95,H72&lt;16.284,G72&lt;0.865,F72&gt;=2.5,H72&gt;=7.482,A72&gt;=5.55),5.16,IF(AND(A72&lt;7.05,A72&gt;=6.6,B72&gt;=3.15,B72&gt;=2.95,H72&lt;16.284,G72&lt;0.865,F72&gt;=2.5,H72&gt;=7.482,A72&gt;=5.55),5.78,IF(AND(A72&gt;=7.05,A72&gt;=6.6,B72&gt;=3.15,B72&gt;=2.95,H72&lt;16.284,G72&lt;0.865,F72&gt;=2.5,H72&gt;=7.482,A72&gt;=5.55),6.1,"shouldnthappen")))))))))))))))))))))))))))))))))</f>
        <v>4.275</v>
      </c>
      <c r="Q72" s="1" t="n">
        <f aca="false">IF(AND(G72&gt;=0.422,B72&lt;3.25,F72&lt;1.5),1.25,IF(AND(G72&gt;=0.082,G72&lt;0.125,F72&gt;=1.5),6.7,IF(AND(G72&lt;0.251,G72&lt;0.422,B72&lt;3.25,F72&lt;1.5),1.38,IF(AND(G72&gt;=0.251,G72&lt;0.422,B72&lt;3.25,F72&lt;1.5),1.55,IF(AND(G72&gt;=0.385,G72&lt;0.633,B72&gt;=3.25,F72&lt;1.5),1.367,IF(AND(B72&lt;3.35,G72&gt;=0.633,B72&gt;=3.25,F72&lt;1.5),1.7,IF(AND(A72&lt;5.85,G72&lt;0.082,G72&lt;0.125,F72&gt;=1.5),4.5,IF(AND(F72&gt;=2.5,D72&lt;1.6,G72&gt;=0.125,F72&gt;=1.5),5.05,IF(AND(H72&gt;=16.774,D72&gt;=1.6,G72&gt;=0.125,F72&gt;=1.5),6.4,IF(AND(D72&gt;=0.5,G72&lt;0.385,G72&lt;0.633,B72&gt;=3.25,F72&lt;1.5),1.6,IF(AND(B72&lt;3.6,B72&gt;=3.35,G72&gt;=0.633,B72&gt;=3.25,F72&lt;1.5),1.55,IF(AND(B72&gt;=3.6,B72&gt;=3.35,G72&gt;=0.633,B72&gt;=3.25,F72&lt;1.5),1.6,IF(AND(D72&lt;1.65,A72&gt;=5.85,G72&lt;0.082,G72&lt;0.125,F72&gt;=1.5),4.7,IF(AND(A72&lt;5.3,F72&lt;2.5,D72&lt;1.6,G72&gt;=0.125,F72&gt;=1.5),3.15,IF(AND(B72&gt;=3.2,H72&lt;16.774,D72&gt;=1.6,G72&gt;=0.125,F72&gt;=1.5),5.675,IF(AND(H72&lt;11.767,D72&lt;0.5,G72&lt;0.385,G72&lt;0.633,B72&gt;=3.25,F72&lt;1.5),1.5,IF(AND(H72&gt;=11.767,D72&lt;0.5,G72&lt;0.385,G72&lt;0.633,B72&gt;=3.25,F72&lt;1.5),1.367,IF(AND(H72&lt;8.367,D72&gt;=1.65,A72&gt;=5.85,G72&lt;0.082,G72&lt;0.125,F72&gt;=1.5),5.7,IF(AND(H72&gt;=8.367,D72&gt;=1.65,A72&gt;=5.85,G72&lt;0.082,G72&lt;0.125,F72&gt;=1.5),5.575,IF(AND(A72&gt;=7.1,B72&lt;3.2,H72&lt;16.774,D72&gt;=1.6,G72&gt;=0.125,F72&gt;=1.5),6.3,IF(AND(H72&gt;=15.395,B72&lt;2.85,A72&gt;=5.3,F72&lt;2.5,D72&lt;1.6,G72&gt;=0.125,F72&gt;=1.5),4.8,IF(AND(H72&lt;8.486,B72&gt;=2.85,A72&gt;=5.3,F72&lt;2.5,D72&lt;1.6,G72&gt;=0.125,F72&gt;=1.5),3.85,IF(AND(D72&gt;=2.1,A72&lt;7.1,B72&lt;3.2,H72&lt;16.774,D72&gt;=1.6,G72&gt;=0.125,F72&gt;=1.5),5.5,IF(AND(B72&gt;=2.75,H72&lt;15.395,B72&lt;2.85,A72&gt;=5.3,F72&lt;2.5,D72&lt;1.6,G72&gt;=0.125,F72&gt;=1.5),4.489,IF(AND(H72&gt;=15.168,H72&gt;=8.486,B72&gt;=2.85,A72&gt;=5.3,F72&lt;2.5,D72&lt;1.6,G72&gt;=0.125,F72&gt;=1.5),4.7,IF(AND(G72&gt;=0.519,D72&lt;2.1,A72&lt;7.1,B72&lt;3.2,H72&lt;16.774,D72&gt;=1.6,G72&gt;=0.125,F72&gt;=1.5),4.925,IF(AND(G72&gt;=0.897,B72&lt;2.75,H72&lt;15.395,B72&lt;2.85,A72&gt;=5.3,F72&lt;2.5,D72&lt;1.6,G72&gt;=0.125,F72&gt;=1.5),4.567,IF(AND(A72&lt;5.65,H72&lt;15.168,H72&gt;=8.486,B72&gt;=2.85,A72&gt;=5.3,F72&lt;2.5,D72&lt;1.6,G72&gt;=0.125,F72&gt;=1.5),4.5,IF(AND(G72&lt;0.23,G72&lt;0.519,D72&lt;2.1,A72&lt;7.1,B72&lt;3.2,H72&lt;16.774,D72&gt;=1.6,G72&gt;=0.125,F72&gt;=1.5),5,IF(AND(A72&lt;5.9,G72&lt;0.897,B72&lt;2.75,H72&lt;15.395,B72&lt;2.85,A72&gt;=5.3,F72&lt;2.5,D72&lt;1.6,G72&gt;=0.125,F72&gt;=1.5),4.1,IF(AND(A72&gt;=5.9,G72&lt;0.897,B72&lt;2.75,H72&lt;15.395,B72&lt;2.85,A72&gt;=5.3,F72&lt;2.5,D72&lt;1.6,G72&gt;=0.125,F72&gt;=1.5),4.5,IF(AND(A72&lt;6.05,A72&gt;=5.65,H72&lt;15.168,H72&gt;=8.486,B72&gt;=2.85,A72&gt;=5.3,F72&lt;2.5,D72&lt;1.6,G72&gt;=0.125,F72&gt;=1.5),4.2,IF(AND(A72&gt;=6.05,A72&gt;=5.65,H72&lt;15.168,H72&gt;=8.486,B72&gt;=2.85,A72&gt;=5.3,F72&lt;2.5,D72&lt;1.6,G72&gt;=0.125,F72&gt;=1.5),4.35,IF(AND(D72&lt;1.95,G72&gt;=0.23,G72&lt;0.519,D72&lt;2.1,A72&lt;7.1,B72&lt;3.2,H72&lt;16.774,D72&gt;=1.6,G72&gt;=0.125,F72&gt;=1.5),5.3,IF(AND(D72&gt;=1.95,G72&gt;=0.23,G72&lt;0.519,D72&lt;2.1,A72&lt;7.1,B72&lt;3.2,H72&lt;16.774,D72&gt;=1.6,G72&gt;=0.125,F72&gt;=1.5),5.2,"shouldnthappen")))))))))))))))))))))))))))))))))))</f>
        <v>4.1</v>
      </c>
      <c r="R72" s="1" t="n">
        <f aca="false">IF(AND(G72&gt;=0.901,F72&lt;1.5),1.9,IF(AND(H72&lt;5.523,D72&lt;0.35,G72&lt;0.901,F72&lt;1.5),1,IF(AND(B72&lt;3.6,D72&gt;=0.35,G72&lt;0.901,F72&lt;1.5),1.575,IF(AND(B72&gt;=3.6,D72&gt;=0.35,G72&lt;0.901,F72&lt;1.5),1.5,IF(AND(G72&gt;=0.837,D72&lt;1.15,D72&lt;1.45,F72&gt;=1.5),3,IF(AND(G72&gt;=0.66,D72&gt;=1.15,D72&lt;1.45,F72&gt;=1.5),4,IF(AND(F72&gt;=2.5,D72&lt;1.55,D72&gt;=1.45,F72&gt;=1.5),5.025,IF(AND(F72&lt;2.5,D72&gt;=1.55,D72&gt;=1.45,F72&gt;=1.5),4.933,IF(AND(B72&lt;2.45,G72&lt;0.837,D72&lt;1.15,D72&lt;1.45,F72&gt;=1.5),3.3,IF(AND(B72&gt;=2.45,G72&lt;0.837,D72&lt;1.15,D72&lt;1.45,F72&gt;=1.5),3.86,IF(AND(B72&gt;=3.05,F72&lt;2.5,D72&lt;1.55,D72&gt;=1.45,F72&gt;=1.5),4.8,IF(AND(D72&gt;=2.45,F72&gt;=2.5,D72&gt;=1.55,D72&gt;=1.45,F72&gt;=1.5),5.875,IF(AND(H72&lt;13.187,G72&lt;0.217,H72&gt;=5.523,D72&lt;0.35,G72&lt;0.901,F72&lt;1.5),1.4,IF(AND(H72&gt;=13.187,G72&lt;0.217,H72&gt;=5.523,D72&lt;0.35,G72&lt;0.901,F72&lt;1.5),1.5,IF(AND(G72&lt;0.33,G72&gt;=0.217,H72&gt;=5.523,D72&lt;0.35,G72&lt;0.901,F72&lt;1.5),1.28,IF(AND(A72&lt;6.05,D72&lt;1.35,G72&lt;0.66,D72&gt;=1.15,D72&lt;1.45,F72&gt;=1.5),4.175,IF(AND(A72&gt;=6.05,D72&lt;1.35,G72&lt;0.66,D72&gt;=1.15,D72&lt;1.45,F72&gt;=1.5),4.3,IF(AND(A72&lt;5.65,D72&gt;=1.35,G72&lt;0.66,D72&gt;=1.15,D72&lt;1.45,F72&gt;=1.5),3.9,IF(AND(A72&gt;=5.65,D72&gt;=1.35,G72&lt;0.66,D72&gt;=1.15,D72&lt;1.45,F72&gt;=1.5),4.52,IF(AND(A72&lt;6.25,B72&lt;3.05,F72&lt;2.5,D72&lt;1.55,D72&gt;=1.45,F72&gt;=1.5),4.5,IF(AND(A72&gt;=6.25,B72&lt;3.05,F72&lt;2.5,D72&lt;1.55,D72&gt;=1.45,F72&gt;=1.5),4.675,IF(AND(A72&gt;=7.25,D72&lt;2.45,F72&gt;=2.5,D72&gt;=1.55,D72&gt;=1.45,F72&gt;=1.5),6.433,IF(AND(D72&gt;=0.25,G72&gt;=0.33,G72&gt;=0.217,H72&gt;=5.523,D72&lt;0.35,G72&lt;0.901,F72&lt;1.5),1.4,IF(AND(A72&lt;6.15,A72&lt;7.25,D72&lt;2.45,F72&gt;=2.5,D72&gt;=1.55,D72&gt;=1.45,F72&gt;=1.5),5.025,IF(AND(H72&lt;6.439,D72&lt;0.25,G72&gt;=0.33,G72&gt;=0.217,H72&gt;=5.523,D72&lt;0.35,G72&lt;0.901,F72&lt;1.5),1.5,IF(AND(H72&gt;=6.439,D72&lt;0.25,G72&gt;=0.33,G72&gt;=0.217,H72&gt;=5.523,D72&lt;0.35,G72&lt;0.901,F72&lt;1.5),1.38,IF(AND(H72&gt;=13.711,A72&gt;=6.15,A72&lt;7.25,D72&lt;2.45,F72&gt;=2.5,D72&gt;=1.55,D72&gt;=1.45,F72&gt;=1.5),5.68,IF(AND(B72&gt;=3.3,H72&lt;13.711,A72&gt;=6.15,A72&lt;7.25,D72&lt;2.45,F72&gt;=2.5,D72&gt;=1.55,D72&gt;=1.45,F72&gt;=1.5),5.6,IF(AND(G72&lt;0.093,B72&lt;3.3,H72&lt;13.711,A72&gt;=6.15,A72&lt;7.25,D72&lt;2.45,F72&gt;=2.5,D72&gt;=1.55,D72&gt;=1.45,F72&gt;=1.5),5.56,IF(AND(D72&lt;1.95,G72&gt;=0.093,B72&lt;3.3,H72&lt;13.711,A72&gt;=6.15,A72&lt;7.25,D72&lt;2.45,F72&gt;=2.5,D72&gt;=1.55,D72&gt;=1.45,F72&gt;=1.5),5.3,IF(AND(B72&lt;3.15,D72&gt;=1.95,G72&gt;=0.093,B72&lt;3.3,H72&lt;13.711,A72&gt;=6.15,A72&lt;7.25,D72&lt;2.45,F72&gt;=2.5,D72&gt;=1.55,D72&gt;=1.45,F72&gt;=1.5),5.1,IF(AND(B72&gt;=3.15,D72&gt;=1.95,G72&gt;=0.093,B72&lt;3.3,H72&lt;13.711,A72&gt;=6.15,A72&lt;7.25,D72&lt;2.45,F72&gt;=2.5,D72&gt;=1.55,D72&gt;=1.45,F72&gt;=1.5),5.15,"shouldnthappen"))))))))))))))))))))))))))))))))</f>
        <v>3.86</v>
      </c>
      <c r="S72" s="1" t="n">
        <f aca="false">IF(AND(G72&gt;=0.859,D72&gt;=0.35,F72&lt;1.5),1.9,IF(AND(D72&lt;1.75,F72&gt;=2.5,F72&gt;=1.5),4.867,IF(AND(H72&lt;8.42,A72&lt;5.05,D72&lt;0.35,F72&lt;1.5),1.42,IF(AND(H72&gt;=14.877,A72&gt;=5.05,D72&lt;0.35,F72&lt;1.5),1.3,IF(AND(B72&lt;3.35,G72&lt;0.859,D72&gt;=0.35,F72&lt;1.5),1.7,IF(AND(B72&gt;=3.35,G72&lt;0.859,D72&gt;=0.35,F72&lt;1.5),1.5,IF(AND(A72&gt;=6.05,B72&lt;2.75,F72&lt;2.5,F72&gt;=1.5),4.733,IF(AND(G72&gt;=0.68,B72&gt;=2.75,F72&lt;2.5,F72&gt;=1.5),4.025,IF(AND(H72&gt;=16.284,D72&gt;=1.75,F72&gt;=2.5,F72&gt;=1.5),6.6,IF(AND(A72&lt;4.35,H72&gt;=8.42,A72&lt;5.05,D72&lt;0.35,F72&lt;1.5),1.1,IF(AND(G72&gt;=0.948,H72&lt;14.877,A72&gt;=5.05,D72&lt;0.35,F72&lt;1.5),1.7,IF(AND(A72&lt;5.3,A72&lt;6.05,B72&lt;2.75,F72&lt;2.5,F72&gt;=1.5),3,IF(AND(H72&gt;=15.168,G72&lt;0.68,B72&gt;=2.75,F72&lt;2.5,F72&gt;=1.5),4.75,IF(AND(H72&gt;=14.005,A72&gt;=4.35,H72&gt;=8.42,A72&lt;5.05,D72&lt;0.35,F72&lt;1.5),1.375,IF(AND(A72&gt;=5.55,G72&lt;0.948,H72&lt;14.877,A72&gt;=5.05,D72&lt;0.35,F72&lt;1.5),1.7,IF(AND(H72&lt;12.363,A72&gt;=5.3,A72&lt;6.05,B72&lt;2.75,F72&lt;2.5,F72&gt;=1.5),3.825,IF(AND(H72&gt;=12.363,A72&gt;=5.3,A72&lt;6.05,B72&lt;2.75,F72&lt;2.5,F72&gt;=1.5),4.033,IF(AND(H72&gt;=14.508,H72&lt;15.168,G72&lt;0.68,B72&gt;=2.75,F72&lt;2.5,F72&gt;=1.5),4.2,IF(AND(D72&gt;=2.35,D72&gt;=2.2,H72&lt;16.284,D72&gt;=1.75,F72&gt;=2.5,F72&gt;=1.5),5.267,IF(AND(G72&lt;0.231,H72&lt;14.005,A72&gt;=4.35,H72&gt;=8.42,A72&lt;5.05,D72&lt;0.35,F72&lt;1.5),1.4,IF(AND(H72&gt;=14.494,A72&lt;5.55,G72&lt;0.948,H72&lt;14.877,A72&gt;=5.05,D72&lt;0.35,F72&lt;1.5),1.6,IF(AND(A72&lt;6.1,H72&lt;14.508,H72&lt;15.168,G72&lt;0.68,B72&gt;=2.75,F72&lt;2.5,F72&gt;=1.5),4.5,IF(AND(A72&lt;6.1,H72&lt;11.8,D72&lt;2.2,H72&lt;16.284,D72&gt;=1.75,F72&gt;=2.5,F72&gt;=1.5),4.95,IF(AND(A72&gt;=6.1,H72&lt;11.8,D72&lt;2.2,H72&lt;16.284,D72&gt;=1.75,F72&gt;=2.5,F72&gt;=1.5),5.333,IF(AND(B72&lt;2.75,H72&gt;=11.8,D72&lt;2.2,H72&lt;16.284,D72&gt;=1.75,F72&gt;=2.5,F72&gt;=1.5),5.1,IF(AND(B72&gt;=3.15,D72&lt;2.35,D72&gt;=2.2,H72&lt;16.284,D72&gt;=1.75,F72&gt;=2.5,F72&gt;=1.5),5.5,IF(AND(B72&gt;=3.35,G72&gt;=0.231,H72&lt;14.005,A72&gt;=4.35,H72&gt;=8.42,A72&lt;5.05,D72&lt;0.35,F72&lt;1.5),1.3,IF(AND(H72&lt;13.869,H72&lt;14.494,A72&lt;5.55,G72&lt;0.948,H72&lt;14.877,A72&gt;=5.05,D72&lt;0.35,F72&lt;1.5),1.5,IF(AND(H72&gt;=13.869,H72&lt;14.494,A72&lt;5.55,G72&lt;0.948,H72&lt;14.877,A72&gt;=5.05,D72&lt;0.35,F72&lt;1.5),1.4,IF(AND(G72&lt;0.636,A72&gt;=6.1,H72&lt;14.508,H72&lt;15.168,G72&lt;0.68,B72&gt;=2.75,F72&lt;2.5,F72&gt;=1.5),4.68,IF(AND(G72&gt;=0.636,A72&gt;=6.1,H72&lt;14.508,H72&lt;15.168,G72&lt;0.68,B72&gt;=2.75,F72&lt;2.5,F72&gt;=1.5),4.4,IF(AND(B72&lt;2.85,B72&gt;=2.75,H72&gt;=11.8,D72&lt;2.2,H72&lt;16.284,D72&gt;=1.75,F72&gt;=2.5,F72&gt;=1.5),6.7,IF(AND(H72&lt;10.626,B72&lt;3.15,D72&lt;2.35,D72&gt;=2.2,H72&lt;16.284,D72&gt;=1.75,F72&gt;=2.5,F72&gt;=1.5),5.1,IF(AND(H72&gt;=10.626,B72&lt;3.15,D72&lt;2.35,D72&gt;=2.2,H72&lt;16.284,D72&gt;=1.75,F72&gt;=2.5,F72&gt;=1.5),5.2,IF(AND(G72&lt;0.378,B72&lt;3.35,G72&gt;=0.231,H72&lt;14.005,A72&gt;=4.35,H72&gt;=8.42,A72&lt;5.05,D72&lt;0.35,F72&lt;1.5),1.2,IF(AND(G72&gt;=0.378,B72&lt;3.35,G72&gt;=0.231,H72&lt;14.005,A72&gt;=4.35,H72&gt;=8.42,A72&lt;5.05,D72&lt;0.35,F72&lt;1.5),1.3,IF(AND(A72&lt;6.2,B72&gt;=2.85,B72&gt;=2.75,H72&gt;=11.8,D72&lt;2.2,H72&lt;16.284,D72&gt;=1.75,F72&gt;=2.5,F72&gt;=1.5),4.9,IF(AND(G72&lt;0.388,A72&gt;=6.2,B72&gt;=2.85,B72&gt;=2.75,H72&gt;=11.8,D72&lt;2.2,H72&lt;16.284,D72&gt;=1.75,F72&gt;=2.5,F72&gt;=1.5),5.52,IF(AND(G72&gt;=0.388,A72&gt;=6.2,B72&gt;=2.85,B72&gt;=2.75,H72&gt;=11.8,D72&lt;2.2,H72&lt;16.284,D72&gt;=1.75,F72&gt;=2.5,F72&gt;=1.5),5.7,"shouldnthappen")))))))))))))))))))))))))))))))))))))))</f>
        <v>3.825</v>
      </c>
      <c r="T72" s="1" t="n">
        <f aca="false">IF(AND(D72&gt;=0.8,A72&lt;5.45),3.7,IF(AND(D72&gt;=0.35,D72&lt;0.8,A72&lt;5.45),1.56,IF(AND(G72&lt;0.164,F72&lt;2.5,A72&gt;=5.45),1.6,IF(AND(H72&gt;=16.718,F72&gt;=2.5,A72&gt;=5.45),6.4,IF(AND(G72&gt;=0.719,H72&lt;16.718,F72&gt;=2.5,A72&gt;=5.45),5.05,IF(AND(A72&lt;4.35,A72&lt;5.05,D72&lt;0.35,D72&lt;0.8,A72&lt;5.45),1.1,IF(AND(H72&gt;=14.494,A72&gt;=5.05,D72&lt;0.35,D72&lt;0.8,A72&lt;5.45),1.6,IF(AND(G72&lt;0.338,D72&lt;1.25,G72&gt;=0.164,F72&lt;2.5,A72&gt;=5.45),4.1,IF(AND(H72&lt;8.397,D72&gt;=1.25,G72&gt;=0.164,F72&lt;2.5,A72&gt;=5.45),4,IF(AND(H72&lt;11.031,H72&lt;14.494,A72&gt;=5.05,D72&lt;0.35,D72&lt;0.8,A72&lt;5.45),1.5,IF(AND(H72&gt;=11.031,H72&lt;14.494,A72&gt;=5.05,D72&lt;0.35,D72&lt;0.8,A72&lt;5.45),1.44,IF(AND(B72&lt;2.65,H72&gt;=8.397,D72&gt;=1.25,G72&gt;=0.164,F72&lt;2.5,A72&gt;=5.45),4.767,IF(AND(H72&lt;7.388,G72&lt;0.487,G72&lt;0.719,H72&lt;16.718,F72&gt;=2.5,A72&gt;=5.45),5.067,IF(AND(G72&lt;0.533,G72&gt;=0.487,G72&lt;0.719,H72&lt;16.718,F72&gt;=2.5,A72&gt;=5.45),5.8,IF(AND(G72&gt;=0.533,G72&gt;=0.487,G72&lt;0.719,H72&lt;16.718,F72&gt;=2.5,A72&gt;=5.45),5.86,IF(AND(B72&lt;3.25,A72&gt;=4.95,A72&gt;=4.35,A72&lt;5.05,D72&lt;0.35,D72&lt;0.8,A72&lt;5.45),1.2,IF(AND(A72&lt;5.6,H72&lt;11.218,G72&gt;=0.338,D72&lt;1.25,G72&gt;=0.164,F72&lt;2.5,A72&gt;=5.45),3.7,IF(AND(A72&gt;=5.6,H72&lt;11.218,G72&gt;=0.338,D72&lt;1.25,G72&gt;=0.164,F72&lt;2.5,A72&gt;=5.45),3.5,IF(AND(H72&lt;12.668,H72&gt;=11.218,G72&gt;=0.338,D72&lt;1.25,G72&gt;=0.164,F72&lt;2.5,A72&gt;=5.45),3.9,IF(AND(H72&gt;=12.668,H72&gt;=11.218,G72&gt;=0.338,D72&lt;1.25,G72&gt;=0.164,F72&lt;2.5,A72&gt;=5.45),4,IF(AND(H72&gt;=15.705,B72&gt;=2.65,H72&gt;=8.397,D72&gt;=1.25,G72&gt;=0.164,F72&lt;2.5,A72&gt;=5.45),4.8,IF(AND(B72&lt;2.75,H72&gt;=7.388,G72&lt;0.487,G72&lt;0.719,H72&lt;16.718,F72&gt;=2.5,A72&gt;=5.45),5.26,IF(AND(B72&lt;2.95,A72&lt;4.5,A72&lt;4.95,A72&gt;=4.35,A72&lt;5.05,D72&lt;0.35,D72&lt;0.8,A72&lt;5.45),1.4,IF(AND(B72&gt;=2.95,A72&lt;4.5,A72&lt;4.95,A72&gt;=4.35,A72&lt;5.05,D72&lt;0.35,D72&lt;0.8,A72&lt;5.45),1.3,IF(AND(H72&gt;=13.924,A72&gt;=4.5,A72&lt;4.95,A72&gt;=4.35,A72&lt;5.05,D72&lt;0.35,D72&lt;0.8,A72&lt;5.45),1.5,IF(AND(G72&lt;0.252,B72&gt;=3.25,A72&gt;=4.95,A72&gt;=4.35,A72&lt;5.05,D72&lt;0.35,D72&lt;0.8,A72&lt;5.45),1.4,IF(AND(G72&gt;=0.252,B72&gt;=3.25,A72&gt;=4.95,A72&gt;=4.35,A72&lt;5.05,D72&lt;0.35,D72&lt;0.8,A72&lt;5.45),1.32,IF(AND(G72&gt;=0.473,H72&lt;15.705,B72&gt;=2.65,H72&gt;=8.397,D72&gt;=1.25,G72&gt;=0.164,F72&lt;2.5,A72&gt;=5.45),4.7,IF(AND(B72&gt;=3.15,B72&gt;=2.75,H72&gt;=7.388,G72&lt;0.487,G72&lt;0.719,H72&lt;16.718,F72&gt;=2.5,A72&gt;=5.45),5.7,IF(AND(B72&lt;3.15,H72&lt;13.924,A72&gt;=4.5,A72&lt;4.95,A72&gt;=4.35,A72&lt;5.05,D72&lt;0.35,D72&lt;0.8,A72&lt;5.45),1.433,IF(AND(B72&gt;=3.15,H72&lt;13.924,A72&gt;=4.5,A72&lt;4.95,A72&gt;=4.35,A72&lt;5.05,D72&lt;0.35,D72&lt;0.8,A72&lt;5.45),1.4,IF(AND(H72&gt;=14.81,G72&lt;0.473,H72&lt;15.705,B72&gt;=2.65,H72&gt;=8.397,D72&gt;=1.25,G72&gt;=0.164,F72&lt;2.5,A72&gt;=5.45),4.2,IF(AND(A72&lt;6.65,B72&lt;3.15,B72&gt;=2.75,H72&gt;=7.388,G72&lt;0.487,G72&lt;0.719,H72&lt;16.718,F72&gt;=2.5,A72&gt;=5.45),5.6,IF(AND(A72&gt;=6.65,B72&lt;3.15,B72&gt;=2.75,H72&gt;=7.388,G72&lt;0.487,G72&lt;0.719,H72&lt;16.718,F72&gt;=2.5,A72&gt;=5.45),5.4,IF(AND(A72&lt;6.15,H72&lt;14.81,G72&lt;0.473,H72&lt;15.705,B72&gt;=2.65,H72&gt;=8.397,D72&gt;=1.25,G72&gt;=0.164,F72&lt;2.5,A72&gt;=5.45),4.5,IF(AND(A72&gt;=6.15,H72&lt;14.81,G72&lt;0.473,H72&lt;15.705,B72&gt;=2.65,H72&gt;=8.397,D72&gt;=1.25,G72&gt;=0.164,F72&lt;2.5,A72&gt;=5.45),4.4,"shouldnthappen"))))))))))))))))))))))))))))))))))))</f>
        <v>3.9</v>
      </c>
      <c r="U72" s="1" t="n">
        <f aca="false">IF(AND(G72&gt;=0.934,F72&lt;1.5),1.7,IF(AND(D72&lt;0.15,D72&lt;0.25,G72&lt;0.934,F72&lt;1.5),1.38,IF(AND(H72&gt;=14.379,D72&gt;=0.25,G72&lt;0.934,F72&lt;1.5),1.7,IF(AND(A72&lt;5.3,D72&lt;1.35,F72&lt;2.5,F72&gt;=1.5),3.15,IF(AND(H72&lt;7.148,D72&gt;=1.35,F72&lt;2.5,F72&gt;=1.5),3.9,IF(AND(G72&lt;0.352,A72&lt;6.15,F72&gt;=2.5,F72&gt;=1.5),4.5,IF(AND(G72&gt;=0.352,A72&lt;6.15,F72&gt;=2.5,F72&gt;=1.5),4.92,IF(AND(B72&lt;2.85,A72&gt;=6.15,F72&gt;=2.5,F72&gt;=1.5),6.2,IF(AND(D72&gt;=0.45,H72&lt;14.379,D72&gt;=0.25,G72&lt;0.934,F72&lt;1.5),1.65,IF(AND(G72&gt;=0.857,A72&gt;=5.3,D72&lt;1.35,F72&lt;2.5,F72&gt;=1.5),4.3,IF(AND(A72&gt;=7.25,B72&gt;=2.85,A72&gt;=6.15,F72&gt;=2.5,F72&gt;=1.5),6.425,IF(AND(H72&lt;9.499,A72&lt;5.05,D72&gt;=0.15,D72&lt;0.25,G72&lt;0.934,F72&lt;1.5),1.4,IF(AND(A72&gt;=5.45,A72&gt;=5.05,D72&gt;=0.15,D72&lt;0.25,G72&lt;0.934,F72&lt;1.5),1.3,IF(AND(B72&gt;=4.15,D72&lt;0.45,H72&lt;14.379,D72&gt;=0.25,G72&lt;0.934,F72&lt;1.5),1.5,IF(AND(A72&gt;=5.75,G72&lt;0.857,A72&gt;=5.3,D72&lt;1.35,F72&lt;2.5,F72&gt;=1.5),4.02,IF(AND(A72&lt;6.65,G72&lt;0.333,H72&gt;=7.148,D72&gt;=1.35,F72&lt;2.5,F72&gt;=1.5),4.475,IF(AND(A72&gt;=6.65,G72&lt;0.333,H72&gt;=7.148,D72&gt;=1.35,F72&lt;2.5,F72&gt;=1.5),4.8,IF(AND(D72&gt;=1.45,G72&gt;=0.333,H72&gt;=7.148,D72&gt;=1.35,F72&lt;2.5,F72&gt;=1.5),4.85,IF(AND(G72&gt;=0.861,A72&lt;7.25,B72&gt;=2.85,A72&gt;=6.15,F72&gt;=2.5,F72&gt;=1.5),5.2,IF(AND(G72&lt;0.571,H72&gt;=9.499,A72&lt;5.05,D72&gt;=0.15,D72&lt;0.25,G72&lt;0.934,F72&lt;1.5),1.2,IF(AND(G72&gt;=0.571,H72&gt;=9.499,A72&lt;5.05,D72&gt;=0.15,D72&lt;0.25,G72&lt;0.934,F72&lt;1.5),1.3,IF(AND(H72&lt;9.283,A72&lt;5.45,A72&gt;=5.05,D72&gt;=0.15,D72&lt;0.25,G72&lt;0.934,F72&lt;1.5),1.5,IF(AND(H72&gt;=9.283,A72&lt;5.45,A72&gt;=5.05,D72&gt;=0.15,D72&lt;0.25,G72&lt;0.934,F72&lt;1.5),1.425,IF(AND(A72&lt;4.9,B72&lt;4.15,D72&lt;0.45,H72&lt;14.379,D72&gt;=0.25,G72&lt;0.934,F72&lt;1.5),1.4,IF(AND(A72&gt;=4.9,B72&lt;4.15,D72&lt;0.45,H72&lt;14.379,D72&gt;=0.25,G72&lt;0.934,F72&lt;1.5),1.325,IF(AND(G72&lt;0.572,A72&lt;5.75,G72&lt;0.857,A72&gt;=5.3,D72&lt;1.35,F72&lt;2.5,F72&gt;=1.5),3.65,IF(AND(G72&gt;=0.572,A72&lt;5.75,G72&lt;0.857,A72&gt;=5.3,D72&lt;1.35,F72&lt;2.5,F72&gt;=1.5),3.9,IF(AND(A72&lt;6.75,D72&lt;1.45,G72&gt;=0.333,H72&gt;=7.148,D72&gt;=1.35,F72&lt;2.5,F72&gt;=1.5),4.4,IF(AND(A72&gt;=6.75,D72&lt;1.45,G72&gt;=0.333,H72&gt;=7.148,D72&gt;=1.35,F72&lt;2.5,F72&gt;=1.5),4.78,IF(AND(A72&lt;6.6,B72&lt;3.25,G72&lt;0.861,A72&lt;7.25,B72&gt;=2.85,A72&gt;=6.15,F72&gt;=2.5,F72&gt;=1.5),5.333,IF(AND(H72&lt;11.461,B72&gt;=3.25,G72&lt;0.861,A72&lt;7.25,B72&gt;=2.85,A72&gt;=6.15,F72&gt;=2.5,F72&gt;=1.5),6.025,IF(AND(H72&gt;=11.461,B72&gt;=3.25,G72&lt;0.861,A72&lt;7.25,B72&gt;=2.85,A72&gt;=6.15,F72&gt;=2.5,F72&gt;=1.5),5.667,IF(AND(H72&gt;=14.564,A72&gt;=6.6,B72&lt;3.25,G72&lt;0.861,A72&lt;7.25,B72&gt;=2.85,A72&gt;=6.15,F72&gt;=2.5,F72&gt;=1.5),5.4,IF(AND(D72&gt;=2.35,H72&lt;14.564,A72&gt;=6.6,B72&lt;3.25,G72&lt;0.861,A72&lt;7.25,B72&gt;=2.85,A72&gt;=6.15,F72&gt;=2.5,F72&gt;=1.5),5.6,IF(AND(A72&lt;6.85,D72&lt;2.35,H72&lt;14.564,A72&gt;=6.6,B72&lt;3.25,G72&lt;0.861,A72&lt;7.25,B72&gt;=2.85,A72&gt;=6.15,F72&gt;=2.5,F72&gt;=1.5),5.9,IF(AND(A72&gt;=6.85,D72&lt;2.35,H72&lt;14.564,A72&gt;=6.6,B72&lt;3.25,G72&lt;0.861,A72&lt;7.25,B72&gt;=2.85,A72&gt;=6.15,F72&gt;=2.5,F72&gt;=1.5),5.78,"shouldnthappen"))))))))))))))))))))))))))))))))))))</f>
        <v>3.9</v>
      </c>
      <c r="V72" s="1" t="n">
        <f aca="false">IF(AND(H72&lt;5.748,A72&lt;5.05,D72&lt;0.75),1,IF(AND(B72&lt;3.15,H72&gt;=5.748,A72&lt;5.05,D72&lt;0.75),1.475,IF(AND(G72&gt;=0.801,D72&lt;0.25,A72&gt;=5.05,D72&lt;0.75),1.7,IF(AND(D72&gt;=0.45,D72&gt;=0.25,A72&gt;=5.05,D72&lt;0.75),1.7,IF(AND(B72&lt;2.35,F72&lt;2.5,B72&lt;2.75,D72&gt;=0.75),4.16,IF(AND(D72&lt;1.75,F72&gt;=2.5,B72&lt;2.75,D72&gt;=0.75),4.875,IF(AND(D72&gt;=1.75,F72&gt;=2.5,B72&lt;2.75,D72&gt;=0.75),5.333,IF(AND(H72&gt;=16.284,D72&gt;=1.55,B72&gt;=2.75,D72&gt;=0.75),6.6,IF(AND(H72&gt;=14.144,B72&gt;=3.15,H72&gt;=5.748,A72&lt;5.05,D72&lt;0.75),1.3,IF(AND(A72&lt;5.45,G72&lt;0.801,D72&lt;0.25,A72&gt;=5.05,D72&lt;0.75),1.5,IF(AND(A72&gt;=5.45,G72&lt;0.801,D72&lt;0.25,A72&gt;=5.05,D72&lt;0.75),1.34,IF(AND(B72&lt;3.75,D72&lt;0.45,D72&gt;=0.25,A72&gt;=5.05,D72&lt;0.75),1.467,IF(AND(B72&gt;=3.75,D72&lt;0.45,D72&gt;=0.25,A72&gt;=5.05,D72&lt;0.75),1.767,IF(AND(G72&gt;=0.896,B72&gt;=2.35,F72&lt;2.5,B72&lt;2.75,D72&gt;=0.75),4.9,IF(AND(H72&lt;15.504,D72&lt;1.35,D72&lt;1.55,B72&gt;=2.75,D72&gt;=0.75),4.2,IF(AND(H72&gt;=15.504,D72&lt;1.35,D72&lt;1.55,B72&gt;=2.75,D72&gt;=0.75),4.6,IF(AND(H72&lt;9.767,D72&gt;=1.35,D72&lt;1.55,B72&gt;=2.75,D72&gt;=0.75),5.1,IF(AND(A72&lt;4.5,H72&lt;14.144,B72&gt;=3.15,H72&gt;=5.748,A72&lt;5.05,D72&lt;0.75),1.3,IF(AND(A72&gt;=4.5,H72&lt;14.144,B72&gt;=3.15,H72&gt;=5.748,A72&lt;5.05,D72&lt;0.75),1.4,IF(AND(D72&gt;=1.15,G72&lt;0.896,B72&gt;=2.35,F72&lt;2.5,B72&lt;2.75,D72&gt;=0.75),4.04,IF(AND(B72&lt;2.9,H72&gt;=9.767,D72&gt;=1.35,D72&lt;1.55,B72&gt;=2.75,D72&gt;=0.75),4.8,IF(AND(D72&lt;1.7,A72&gt;=7.05,H72&lt;16.284,D72&gt;=1.55,B72&gt;=2.75,D72&gt;=0.75),5.8,IF(AND(D72&gt;=1.7,A72&gt;=7.05,H72&lt;16.284,D72&gt;=1.55,B72&gt;=2.75,D72&gt;=0.75),6.3,IF(AND(B72&lt;2.45,D72&lt;1.15,G72&lt;0.896,B72&gt;=2.35,F72&lt;2.5,B72&lt;2.75,D72&gt;=0.75),3.767,IF(AND(B72&gt;=2.45,D72&lt;1.15,G72&lt;0.896,B72&gt;=2.35,F72&lt;2.5,B72&lt;2.75,D72&gt;=0.75),3.167,IF(AND(B72&gt;=3.15,B72&gt;=2.9,H72&gt;=9.767,D72&gt;=1.35,D72&lt;1.55,B72&gt;=2.75,D72&gt;=0.75),4.7,IF(AND(D72&lt;1.9,D72&lt;2.05,A72&lt;7.05,H72&lt;16.284,D72&gt;=1.55,B72&gt;=2.75,D72&gt;=0.75),4.82,IF(AND(D72&gt;=1.9,D72&lt;2.05,A72&lt;7.05,H72&lt;16.284,D72&gt;=1.55,B72&gt;=2.75,D72&gt;=0.75),5.067,IF(AND(H72&lt;12.721,B72&lt;3.15,B72&gt;=2.9,H72&gt;=9.767,D72&gt;=1.35,D72&lt;1.55,B72&gt;=2.75,D72&gt;=0.75),4.5,IF(AND(H72&gt;=12.721,B72&lt;3.15,B72&gt;=2.9,H72&gt;=9.767,D72&gt;=1.35,D72&lt;1.55,B72&gt;=2.75,D72&gt;=0.75),4.433,IF(AND(H72&lt;9.525,G72&lt;0.364,D72&gt;=2.05,A72&lt;7.05,H72&lt;16.284,D72&gt;=1.55,B72&gt;=2.75,D72&gt;=0.75),5.1,IF(AND(A72&lt;6.25,G72&gt;=0.364,D72&gt;=2.05,A72&lt;7.05,H72&lt;16.284,D72&gt;=1.55,B72&gt;=2.75,D72&gt;=0.75),5.4,IF(AND(H72&lt;10.898,H72&gt;=9.525,G72&lt;0.364,D72&gt;=2.05,A72&lt;7.05,H72&lt;16.284,D72&gt;=1.55,B72&gt;=2.75,D72&gt;=0.75),5.6,IF(AND(H72&lt;8.711,A72&gt;=6.25,G72&gt;=0.364,D72&gt;=2.05,A72&lt;7.05,H72&lt;16.284,D72&gt;=1.55,B72&gt;=2.75,D72&gt;=0.75),5.7,IF(AND(H72&gt;=8.711,A72&gt;=6.25,G72&gt;=0.364,D72&gt;=2.05,A72&lt;7.05,H72&lt;16.284,D72&gt;=1.55,B72&gt;=2.75,D72&gt;=0.75),5.84,IF(AND(D72&lt;2.2,H72&gt;=10.898,H72&gt;=9.525,G72&lt;0.364,D72&gt;=2.05,A72&lt;7.05,H72&lt;16.284,D72&gt;=1.55,B72&gt;=2.75,D72&gt;=0.75),5.4,IF(AND(D72&gt;=2.2,H72&gt;=10.898,H72&gt;=9.525,G72&lt;0.364,D72&gt;=2.05,A72&lt;7.05,H72&lt;16.284,D72&gt;=1.55,B72&gt;=2.75,D72&gt;=0.75),5.3,"shouldnthappen")))))))))))))))))))))))))))))))))))))</f>
        <v>3.167</v>
      </c>
      <c r="W72" s="1" t="n">
        <f aca="false">IF(AND(H72&lt;6.926,D72&gt;=0.35,D72&lt;0.8),1.9,IF(AND(H72&gt;=6.926,D72&gt;=0.35,D72&lt;0.8),1.533,IF(AND(H72&lt;13.492,A72&lt;4.75,D72&lt;0.35,D72&lt;0.8),1.1,IF(AND(H72&gt;=13.492,A72&lt;4.75,D72&lt;0.35,D72&lt;0.8),1.375,IF(AND(B72&lt;2.75,A72&gt;=5.85,F72&lt;2.5,D72&gt;=0.8),4.833,IF(AND(B72&lt;3.3,A72&gt;=7.05,F72&gt;=2.5,D72&gt;=0.8),5.8,IF(AND(B72&gt;=3.3,A72&gt;=7.05,F72&gt;=2.5,D72&gt;=0.8),6.325,IF(AND(D72&gt;=0.25,A72&lt;5.05,A72&gt;=4.75,D72&lt;0.35,D72&lt;0.8),1.3,IF(AND(B72&lt;3.6,A72&gt;=5.05,A72&gt;=4.75,D72&lt;0.35,D72&lt;0.8),1.4,IF(AND(H72&lt;10.194,G72&lt;0.412,A72&lt;5.85,F72&lt;2.5,D72&gt;=0.8),4.133,IF(AND(H72&gt;=10.194,G72&lt;0.412,A72&lt;5.85,F72&lt;2.5,D72&gt;=0.8),4.5,IF(AND(A72&lt;5.35,G72&gt;=0.412,A72&lt;5.85,F72&lt;2.5,D72&gt;=0.8),3.15,IF(AND(A72&lt;6.2,B72&gt;=2.75,A72&gt;=5.85,F72&lt;2.5,D72&gt;=0.8),4.3,IF(AND(H72&lt;5.767,A72&lt;6.2,A72&lt;7.05,F72&gt;=2.5,D72&gt;=0.8),4.5,IF(AND(G72&gt;=0.861,A72&gt;=6.2,A72&lt;7.05,F72&gt;=2.5,D72&gt;=0.8),5.2,IF(AND(B72&lt;3.15,D72&lt;0.25,A72&lt;5.05,A72&gt;=4.75,D72&lt;0.35,D72&lt;0.8),1.55,IF(AND(A72&lt;5.45,B72&gt;=3.6,A72&gt;=5.05,A72&gt;=4.75,D72&lt;0.35,D72&lt;0.8),1.5,IF(AND(A72&gt;=5.45,B72&gt;=3.6,A72&gt;=5.05,A72&gt;=4.75,D72&lt;0.35,D72&lt;0.8),1.4,IF(AND(G72&gt;=0.772,A72&gt;=5.35,G72&gt;=0.412,A72&lt;5.85,F72&lt;2.5,D72&gt;=0.8),3.9,IF(AND(D72&gt;=1.45,A72&gt;=6.2,B72&gt;=2.75,A72&gt;=5.85,F72&lt;2.5,D72&gt;=0.8),4.775,IF(AND(G72&lt;0.5,H72&gt;=5.767,A72&lt;6.2,A72&lt;7.05,F72&gt;=2.5,D72&gt;=0.8),5.1,IF(AND(G72&gt;=0.5,H72&gt;=5.767,A72&lt;6.2,A72&lt;7.05,F72&gt;=2.5,D72&gt;=0.8),4.95,IF(AND(B72&gt;=3.25,G72&lt;0.861,A72&gt;=6.2,A72&lt;7.05,F72&gt;=2.5,D72&gt;=0.8),5.75,IF(AND(A72&lt;4.95,B72&gt;=3.15,D72&lt;0.25,A72&lt;5.05,A72&gt;=4.75,D72&lt;0.35,D72&lt;0.8),1.4,IF(AND(A72&lt;5.65,G72&lt;0.772,A72&gt;=5.35,G72&gt;=0.412,A72&lt;5.85,F72&lt;2.5,D72&gt;=0.8),3.6,IF(AND(A72&gt;=5.65,G72&lt;0.772,A72&gt;=5.35,G72&gt;=0.412,A72&lt;5.85,F72&lt;2.5,D72&gt;=0.8),3.5,IF(AND(B72&gt;=3.15,D72&lt;1.45,A72&gt;=6.2,B72&gt;=2.75,A72&gt;=5.85,F72&lt;2.5,D72&gt;=0.8),4.7,IF(AND(A72&gt;=6.65,B72&lt;3.25,G72&lt;0.861,A72&gt;=6.2,A72&lt;7.05,F72&gt;=2.5,D72&gt;=0.8),5.567,IF(AND(H72&lt;9.499,A72&gt;=4.95,B72&gt;=3.15,D72&lt;0.25,A72&lt;5.05,A72&gt;=4.75,D72&lt;0.35,D72&lt;0.8),1.4,IF(AND(H72&gt;=9.499,A72&gt;=4.95,B72&gt;=3.15,D72&lt;0.25,A72&lt;5.05,A72&gt;=4.75,D72&lt;0.35,D72&lt;0.8),1.2,IF(AND(G72&lt;0.765,B72&lt;3.15,D72&lt;1.45,A72&gt;=6.2,B72&gt;=2.75,A72&gt;=5.85,F72&lt;2.5,D72&gt;=0.8),4.4,IF(AND(G72&gt;=0.765,B72&lt;3.15,D72&lt;1.45,A72&gt;=6.2,B72&gt;=2.75,A72&gt;=5.85,F72&lt;2.5,D72&gt;=0.8),4.6,IF(AND(H72&lt;10.667,A72&lt;6.65,B72&lt;3.25,G72&lt;0.861,A72&gt;=6.2,A72&lt;7.05,F72&gt;=2.5,D72&gt;=0.8),5.167,IF(AND(G72&lt;0.627,H72&gt;=10.667,A72&lt;6.65,B72&lt;3.25,G72&lt;0.861,A72&gt;=6.2,A72&lt;7.05,F72&gt;=2.5,D72&gt;=0.8),5.64,IF(AND(G72&gt;=0.627,H72&gt;=10.667,A72&lt;6.65,B72&lt;3.25,G72&lt;0.861,A72&gt;=6.2,A72&lt;7.05,F72&gt;=2.5,D72&gt;=0.8),5.1,"shouldnthappen")))))))))))))))))))))))))))))))))))</f>
        <v>3.9</v>
      </c>
      <c r="X72" s="1" t="n">
        <f aca="false">IF(AND(B72&lt;3.05,H72&lt;6.697,A72&lt;5.45),4.1,IF(AND(B72&gt;=3.05,H72&lt;6.697,A72&lt;5.45),1.48,IF(AND(D72&lt;0.7,A72&lt;5.9,A72&gt;=5.45),1.4,IF(AND(A72&lt;4.35,B72&lt;3.3,H72&gt;=6.697,A72&lt;5.45),1.1,IF(AND(G72&lt;0.372,D72&gt;=0.7,A72&lt;5.9,A72&gt;=5.45),4.36,IF(AND(A72&gt;=4.9,A72&gt;=4.35,B72&lt;3.3,H72&gt;=6.697,A72&lt;5.45),1.6,IF(AND(H72&gt;=14.171,A72&lt;5.15,B72&gt;=3.3,H72&gt;=6.697,A72&lt;5.45),1.6,IF(AND(G72&lt;0.451,A72&gt;=5.15,B72&gt;=3.3,H72&gt;=6.697,A72&lt;5.45),1.367,IF(AND(G72&gt;=0.451,A72&gt;=5.15,B72&gt;=3.3,H72&gt;=6.697,A72&lt;5.45),1.5,IF(AND(G72&lt;0.332,D72&lt;1.45,F72&lt;2.5,A72&gt;=5.9,A72&gt;=5.45),4.35,IF(AND(A72&lt;6.15,D72&gt;=1.45,F72&lt;2.5,A72&gt;=5.9,A72&gt;=5.45),5.1,IF(AND(D72&gt;=2.4,G72&lt;0.432,F72&gt;=2.5,A72&gt;=5.9,A72&gt;=5.45),5.78,IF(AND(A72&lt;6.15,G72&gt;=0.432,F72&gt;=2.5,A72&gt;=5.9,A72&gt;=5.45),4.9,IF(AND(B72&lt;3.1,A72&lt;4.9,A72&gt;=4.35,B72&lt;3.3,H72&gt;=6.697,A72&lt;5.45),1.4,IF(AND(B72&gt;=3.1,A72&lt;4.9,A72&gt;=4.35,B72&lt;3.3,H72&gt;=6.697,A72&lt;5.45),1.3,IF(AND(G72&lt;0.343,H72&lt;14.171,A72&lt;5.15,B72&gt;=3.3,H72&gt;=6.697,A72&lt;5.45),1.433,IF(AND(G72&gt;=0.343,H72&lt;14.171,A72&lt;5.15,B72&gt;=3.3,H72&gt;=6.697,A72&lt;5.45),1.525,IF(AND(D72&lt;1.05,B72&lt;2.55,G72&gt;=0.372,D72&gt;=0.7,A72&lt;5.9,A72&gt;=5.45),3.7,IF(AND(H72&lt;10.596,B72&gt;=2.55,G72&gt;=0.372,D72&gt;=0.7,A72&lt;5.9,A72&gt;=5.45),3.525,IF(AND(H72&gt;=10.596,B72&gt;=2.55,G72&gt;=0.372,D72&gt;=0.7,A72&lt;5.9,A72&gt;=5.45),3.9,IF(AND(H72&lt;14.314,G72&gt;=0.332,D72&lt;1.45,F72&lt;2.5,A72&gt;=5.9,A72&gt;=5.45),4.4,IF(AND(H72&gt;=14.314,G72&gt;=0.332,D72&lt;1.45,F72&lt;2.5,A72&gt;=5.9,A72&gt;=5.45),4.7,IF(AND(H72&lt;13.906,A72&gt;=6.15,D72&gt;=1.45,F72&lt;2.5,A72&gt;=5.9,A72&gt;=5.45),4.675,IF(AND(H72&gt;=13.906,A72&gt;=6.15,D72&gt;=1.45,F72&lt;2.5,A72&gt;=5.9,A72&gt;=5.45),4.9,IF(AND(G72&lt;0.093,D72&lt;2.4,G72&lt;0.432,F72&gt;=2.5,A72&gt;=5.9,A72&gt;=5.45),5.6,IF(AND(B72&lt;2.95,A72&gt;=6.15,G72&gt;=0.432,F72&gt;=2.5,A72&gt;=5.9,A72&gt;=5.45),5.86,IF(AND(A72&lt;5.55,D72&gt;=1.05,B72&lt;2.55,G72&gt;=0.372,D72&gt;=0.7,A72&lt;5.9,A72&gt;=5.45),4,IF(AND(A72&gt;=5.55,D72&gt;=1.05,B72&lt;2.55,G72&gt;=0.372,D72&gt;=0.7,A72&lt;5.9,A72&gt;=5.45),3.9,IF(AND(D72&lt;1.7,G72&gt;=0.093,D72&lt;2.4,G72&lt;0.432,F72&gt;=2.5,A72&gt;=5.9,A72&gt;=5.45),5.05,IF(AND(G72&gt;=0.774,B72&gt;=2.95,A72&gt;=6.15,G72&gt;=0.432,F72&gt;=2.5,A72&gt;=5.9,A72&gt;=5.45),5.3,IF(AND(G72&gt;=0.312,D72&gt;=1.7,G72&gt;=0.093,D72&lt;2.4,G72&lt;0.432,F72&gt;=2.5,A72&gt;=5.9,A72&gt;=5.45),5.4,IF(AND(D72&lt;2.45,G72&lt;0.774,B72&gt;=2.95,A72&gt;=6.15,G72&gt;=0.432,F72&gt;=2.5,A72&gt;=5.9,A72&gt;=5.45),5.66,IF(AND(D72&gt;=2.45,G72&lt;0.774,B72&gt;=2.95,A72&gt;=6.15,G72&gt;=0.432,F72&gt;=2.5,A72&gt;=5.9,A72&gt;=5.45),6,IF(AND(G72&gt;=0.301,G72&lt;0.312,D72&gt;=1.7,G72&gt;=0.093,D72&lt;2.4,G72&lt;0.432,F72&gt;=2.5,A72&gt;=5.9,A72&gt;=5.45),5.1,IF(AND(A72&lt;6.45,G72&lt;0.301,G72&lt;0.312,D72&gt;=1.7,G72&gt;=0.093,D72&lt;2.4,G72&lt;0.432,F72&gt;=2.5,A72&gt;=5.9,A72&gt;=5.45),5.3,IF(AND(A72&gt;=6.45,G72&lt;0.301,G72&lt;0.312,D72&gt;=1.7,G72&gt;=0.093,D72&lt;2.4,G72&lt;0.432,F72&gt;=2.5,A72&gt;=5.9,A72&gt;=5.45),5.2,"shouldnthappen"))))))))))))))))))))))))))))))))))))</f>
        <v>3.9</v>
      </c>
      <c r="Y72" s="1" t="n">
        <f aca="false">IF(AND(H72&lt;6.51,F72&lt;1.5),1.8,IF(AND(H72&gt;=16.674,F72&gt;=1.5),6.533,IF(AND(D72&gt;=0.45,H72&gt;=6.51,F72&lt;1.5),1.667,IF(AND(H72&gt;=13.805,G72&lt;0.154,H72&lt;16.674,F72&gt;=1.5),6.7,IF(AND(D72&lt;0.15,A72&lt;5.05,D72&lt;0.45,H72&gt;=6.51,F72&lt;1.5),1.4,IF(AND(H72&gt;=13.586,A72&gt;=5.05,D72&lt;0.45,H72&gt;=6.51,F72&lt;1.5),1.3,IF(AND(F72&lt;2.5,H72&lt;13.805,G72&lt;0.154,H72&lt;16.674,F72&gt;=1.5),4.6,IF(AND(H72&lt;8.929,D72&lt;1.35,G72&gt;=0.154,H72&lt;16.674,F72&gt;=1.5),3.64,IF(AND(G72&lt;0.05,H72&lt;13.586,A72&gt;=5.05,D72&lt;0.45,H72&gt;=6.51,F72&lt;1.5),1.4,IF(AND(G72&gt;=0.107,F72&gt;=2.5,H72&lt;13.805,G72&lt;0.154,H72&lt;16.674,F72&gt;=1.5),5.3,IF(AND(B72&gt;=2.75,H72&gt;=8.929,D72&lt;1.35,G72&gt;=0.154,H72&lt;16.674,F72&gt;=1.5),4.433,IF(AND(D72&gt;=1.55,F72&lt;2.5,D72&gt;=1.35,G72&gt;=0.154,H72&lt;16.674,F72&gt;=1.5),4.975,IF(AND(H72&lt;6.93,F72&gt;=2.5,D72&gt;=1.35,G72&gt;=0.154,H72&lt;16.674,F72&gt;=1.5),4.5,IF(AND(H72&lt;12.675,G72&lt;0.217,D72&gt;=0.15,A72&lt;5.05,D72&lt;0.45,H72&gt;=6.51,F72&lt;1.5),1.4,IF(AND(H72&gt;=12.675,G72&lt;0.217,D72&gt;=0.15,A72&lt;5.05,D72&lt;0.45,H72&gt;=6.51,F72&lt;1.5),1.5,IF(AND(A72&lt;4.65,G72&gt;=0.217,D72&gt;=0.15,A72&lt;5.05,D72&lt;0.45,H72&gt;=6.51,F72&lt;1.5),1.35,IF(AND(D72&lt;0.25,G72&gt;=0.05,H72&lt;13.586,A72&gt;=5.05,D72&lt;0.45,H72&gt;=6.51,F72&lt;1.5),1.467,IF(AND(D72&gt;=0.25,G72&gt;=0.05,H72&lt;13.586,A72&gt;=5.05,D72&lt;0.45,H72&gt;=6.51,F72&lt;1.5),1.5,IF(AND(H72&lt;9.15,G72&lt;0.107,F72&gt;=2.5,H72&lt;13.805,G72&lt;0.154,H72&lt;16.674,F72&gt;=1.5),5.7,IF(AND(H72&gt;=9.15,G72&lt;0.107,F72&gt;=2.5,H72&lt;13.805,G72&lt;0.154,H72&lt;16.674,F72&gt;=1.5),5.6,IF(AND(G72&lt;0.404,B72&lt;2.75,H72&gt;=8.929,D72&lt;1.35,G72&gt;=0.154,H72&lt;16.674,F72&gt;=1.5),4.15,IF(AND(G72&gt;=0.404,B72&lt;2.75,H72&gt;=8.929,D72&lt;1.35,G72&gt;=0.154,H72&lt;16.674,F72&gt;=1.5),3.9,IF(AND(A72&gt;=6.75,D72&lt;1.55,F72&lt;2.5,D72&gt;=1.35,G72&gt;=0.154,H72&lt;16.674,F72&gt;=1.5),4.82,IF(AND(D72&lt;0.25,A72&gt;=4.65,G72&gt;=0.217,D72&gt;=0.15,A72&lt;5.05,D72&lt;0.45,H72&gt;=6.51,F72&lt;1.5),1.325,IF(AND(D72&gt;=0.25,A72&gt;=4.65,G72&gt;=0.217,D72&gt;=0.15,A72&lt;5.05,D72&lt;0.45,H72&gt;=6.51,F72&lt;1.5),1.3,IF(AND(A72&lt;6.55,A72&lt;6.75,D72&lt;1.55,F72&lt;2.5,D72&gt;=1.35,G72&gt;=0.154,H72&lt;16.674,F72&gt;=1.5),4.575,IF(AND(A72&gt;=6.55,A72&lt;6.75,D72&lt;1.55,F72&lt;2.5,D72&gt;=1.35,G72&gt;=0.154,H72&lt;16.674,F72&gt;=1.5),4.4,IF(AND(B72&lt;2.9,D72&lt;2.05,H72&gt;=6.93,F72&gt;=2.5,D72&gt;=1.35,G72&gt;=0.154,H72&lt;16.674,F72&gt;=1.5),5.05,IF(AND(H72&lt;8.884,D72&gt;=2.05,H72&gt;=6.93,F72&gt;=2.5,D72&gt;=1.35,G72&gt;=0.154,H72&lt;16.674,F72&gt;=1.5),5.1,IF(AND(H72&lt;13.711,B72&gt;=2.9,D72&lt;2.05,H72&gt;=6.93,F72&gt;=2.5,D72&gt;=1.35,G72&gt;=0.154,H72&lt;16.674,F72&gt;=1.5),5,IF(AND(H72&gt;=13.711,B72&gt;=2.9,D72&lt;2.05,H72&gt;=6.93,F72&gt;=2.5,D72&gt;=1.35,G72&gt;=0.154,H72&lt;16.674,F72&gt;=1.5),5.8,IF(AND(B72&lt;3.15,H72&gt;=8.884,D72&gt;=2.05,H72&gt;=6.93,F72&gt;=2.5,D72&gt;=1.35,G72&gt;=0.154,H72&lt;16.674,F72&gt;=1.5),5.56,IF(AND(B72&gt;=3.15,H72&gt;=8.884,D72&gt;=2.05,H72&gt;=6.93,F72&gt;=2.5,D72&gt;=1.35,G72&gt;=0.154,H72&lt;16.674,F72&gt;=1.5),5.9,"shouldnthappen")))))))))))))))))))))))))))))))))</f>
        <v>3.9</v>
      </c>
      <c r="Z72" s="1" t="n">
        <f aca="false">IF(AND(F72&gt;=2,B72&gt;=3.35),5.6,IF(AND(A72&lt;6.65,H72&gt;=15.076,B72&lt;3.35),4.8,IF(AND(A72&gt;=6.65,H72&gt;=15.076,B72&lt;3.35),6.15,IF(AND(H72&lt;6.542,F72&lt;2,B72&gt;=3.35),1.767,IF(AND(G72&gt;=0.653,D72&lt;0.75,H72&lt;15.076,B72&lt;3.35),1.55,IF(AND(D72&lt;0.15,G72&lt;0.653,D72&lt;0.75,H72&lt;15.076,B72&lt;3.35),1.1,IF(AND(G72&lt;0.356,A72&lt;5.05,H72&gt;=6.542,F72&lt;2,B72&gt;=3.35),1.4,IF(AND(G72&gt;=0.356,A72&lt;5.05,H72&gt;=6.542,F72&lt;2,B72&gt;=3.35),1.3,IF(AND(G72&gt;=0.566,A72&gt;=5.05,H72&gt;=6.542,F72&lt;2,B72&gt;=3.35),1.6,IF(AND(B72&gt;=3.1,D72&gt;=0.15,G72&lt;0.653,D72&lt;0.75,H72&lt;15.076,B72&lt;3.35),1.367,IF(AND(B72&gt;=2.65,D72&lt;1.45,B72&lt;2.75,D72&gt;=0.75,H72&lt;15.076,B72&lt;3.35),3.96,IF(AND(G72&lt;0.352,D72&gt;=1.45,B72&lt;2.75,D72&gt;=0.75,H72&lt;15.076,B72&lt;3.35),4.5,IF(AND(D72&gt;=1.35,A72&lt;6.2,B72&gt;=2.75,D72&gt;=0.75,H72&lt;15.076,B72&lt;3.35),4.733,IF(AND(A72&lt;4.7,B72&lt;3.1,D72&gt;=0.15,G72&lt;0.653,D72&lt;0.75,H72&lt;15.076,B72&lt;3.35),1.36,IF(AND(A72&gt;=4.7,B72&lt;3.1,D72&gt;=0.15,G72&lt;0.653,D72&lt;0.75,H72&lt;15.076,B72&lt;3.35),1.6,IF(AND(A72&lt;5.2,B72&lt;2.65,D72&lt;1.45,B72&lt;2.75,D72&gt;=0.75,H72&lt;15.076,B72&lt;3.35),3.3,IF(AND(A72&lt;6.5,G72&gt;=0.352,D72&gt;=1.45,B72&lt;2.75,D72&gt;=0.75,H72&lt;15.076,B72&lt;3.35),5,IF(AND(A72&gt;=6.5,G72&gt;=0.352,D72&gt;=1.45,B72&lt;2.75,D72&gt;=0.75,H72&lt;15.076,B72&lt;3.35),5.8,IF(AND(H72&lt;8.486,D72&lt;1.35,A72&lt;6.2,B72&gt;=2.75,D72&gt;=0.75,H72&lt;15.076,B72&lt;3.35),3.975,IF(AND(G72&lt;0.187,F72&lt;2.5,A72&gt;=6.2,B72&gt;=2.75,D72&gt;=0.75,H72&lt;15.076,B72&lt;3.35),5,IF(AND(G72&gt;=0.187,F72&lt;2.5,A72&gt;=6.2,B72&gt;=2.75,D72&gt;=0.75,H72&lt;15.076,B72&lt;3.35),4.525,IF(AND(A72&gt;=7.25,F72&gt;=2.5,A72&gt;=6.2,B72&gt;=2.75,D72&gt;=0.75,H72&lt;15.076,B72&lt;3.35),6.5,IF(AND(G72&lt;0.185,B72&lt;3.6,G72&lt;0.566,A72&gt;=5.05,H72&gt;=6.542,F72&lt;2,B72&gt;=3.35),1.45,IF(AND(G72&gt;=0.185,B72&lt;3.6,G72&lt;0.566,A72&gt;=5.05,H72&gt;=6.542,F72&lt;2,B72&gt;=3.35),1.34,IF(AND(G72&lt;0.13,B72&gt;=3.6,G72&lt;0.566,A72&gt;=5.05,H72&gt;=6.542,F72&lt;2,B72&gt;=3.35),1.45,IF(AND(G72&gt;=0.13,B72&gt;=3.6,G72&lt;0.566,A72&gt;=5.05,H72&gt;=6.542,F72&lt;2,B72&gt;=3.35),1.5,IF(AND(D72&lt;1.05,A72&gt;=5.2,B72&lt;2.65,D72&lt;1.45,B72&lt;2.75,D72&gt;=0.75,H72&lt;15.076,B72&lt;3.35),3.5,IF(AND(D72&gt;=1.05,A72&gt;=5.2,B72&lt;2.65,D72&lt;1.45,B72&lt;2.75,D72&gt;=0.75,H72&lt;15.076,B72&lt;3.35),3.94,IF(AND(H72&lt;10.983,H72&gt;=8.486,D72&lt;1.35,A72&lt;6.2,B72&gt;=2.75,D72&gt;=0.75,H72&lt;15.076,B72&lt;3.35),4.38,IF(AND(H72&gt;=10.983,H72&gt;=8.486,D72&lt;1.35,A72&lt;6.2,B72&gt;=2.75,D72&gt;=0.75,H72&lt;15.076,B72&lt;3.35),4.1,IF(AND(B72&gt;=3.25,A72&lt;7.25,F72&gt;=2.5,A72&gt;=6.2,B72&gt;=2.75,D72&gt;=0.75,H72&lt;15.076,B72&lt;3.35),5.7,IF(AND(B72&lt;2.95,B72&lt;3.25,A72&lt;7.25,F72&gt;=2.5,A72&gt;=6.2,B72&gt;=2.75,D72&gt;=0.75,H72&lt;15.076,B72&lt;3.35),5.6,IF(AND(H72&gt;=13.711,B72&gt;=2.95,B72&lt;3.25,A72&lt;7.25,F72&gt;=2.5,A72&gt;=6.2,B72&gt;=2.75,D72&gt;=0.75,H72&lt;15.076,B72&lt;3.35),5.8,IF(AND(A72&gt;=6.8,H72&lt;13.711,B72&gt;=2.95,B72&lt;3.25,A72&lt;7.25,F72&gt;=2.5,A72&gt;=6.2,B72&gt;=2.75,D72&gt;=0.75,H72&lt;15.076,B72&lt;3.35),5.1,IF(AND(H72&lt;12.921,A72&lt;6.8,H72&lt;13.711,B72&gt;=2.95,B72&lt;3.25,A72&lt;7.25,F72&gt;=2.5,A72&gt;=6.2,B72&gt;=2.75,D72&gt;=0.75,H72&lt;15.076,B72&lt;3.35),5.34,IF(AND(H72&gt;=12.921,A72&lt;6.8,H72&lt;13.711,B72&gt;=2.95,B72&lt;3.25,A72&lt;7.25,F72&gt;=2.5,A72&gt;=6.2,B72&gt;=2.75,D72&gt;=0.75,H72&lt;15.076,B72&lt;3.35),5.133,"shouldnthappen"))))))))))))))))))))))))))))))))))))</f>
        <v>3.94</v>
      </c>
      <c r="AA72" s="1" t="n">
        <f aca="false">IF(AND(D72&gt;=0.45,A72&lt;5.05,D72&lt;0.8),1.6,IF(AND(D72&gt;=0.45,A72&gt;=5.05,D72&lt;0.8),1.7,IF(AND(H72&gt;=16.244,F72&gt;=2.5,D72&gt;=0.8),6.533,IF(AND(A72&lt;4.35,D72&lt;0.45,A72&lt;5.05,D72&lt;0.8),1.1,IF(AND(H72&gt;=14.877,D72&lt;0.45,A72&gt;=5.05,D72&lt;0.8),1.3,IF(AND(D72&gt;=1.4,A72&lt;5.65,F72&lt;2.5,D72&gt;=0.8),4.5,IF(AND(A72&gt;=7.25,H72&lt;16.244,F72&gt;=2.5,D72&gt;=0.8),6.5,IF(AND(A72&gt;=4.75,A72&gt;=4.35,D72&lt;0.45,A72&lt;5.05,D72&lt;0.8),1.35,IF(AND(A72&lt;5.3,D72&lt;1.4,A72&lt;5.65,F72&lt;2.5,D72&gt;=0.8),3.1,IF(AND(A72&gt;=6.8,A72&gt;=6.55,A72&gt;=5.65,F72&lt;2.5,D72&gt;=0.8),4.9,IF(AND(H72&lt;5.767,A72&lt;7.25,H72&lt;16.244,F72&gt;=2.5,D72&gt;=0.8),4.5,IF(AND(G72&gt;=0.522,A72&lt;4.75,A72&gt;=4.35,D72&lt;0.45,A72&lt;5.05,D72&lt;0.8),1.2,IF(AND(G72&gt;=0.948,D72&lt;0.35,H72&lt;14.877,D72&lt;0.45,A72&gt;=5.05,D72&lt;0.8),1.7,IF(AND(H72&lt;13.089,D72&gt;=0.35,H72&lt;14.877,D72&lt;0.45,A72&gt;=5.05,D72&lt;0.8),1.5,IF(AND(H72&gt;=13.089,D72&gt;=0.35,H72&lt;14.877,D72&lt;0.45,A72&gt;=5.05,D72&lt;0.8),1.3,IF(AND(B72&gt;=2.95,A72&gt;=5.3,D72&lt;1.4,A72&lt;5.65,F72&lt;2.5,D72&gt;=0.8),4.1,IF(AND(H72&lt;9.181,A72&lt;6.05,A72&lt;6.55,A72&gt;=5.65,F72&lt;2.5,D72&gt;=0.8),5.1,IF(AND(H72&gt;=9.181,A72&lt;6.05,A72&lt;6.55,A72&gt;=5.65,F72&lt;2.5,D72&gt;=0.8),4.3,IF(AND(G72&gt;=0.867,A72&gt;=6.05,A72&lt;6.55,A72&gt;=5.65,F72&lt;2.5,D72&gt;=0.8),4.9,IF(AND(B72&lt;3.05,A72&lt;6.8,A72&gt;=6.55,A72&gt;=5.65,F72&lt;2.5,D72&gt;=0.8),5,IF(AND(B72&gt;=3.05,A72&lt;6.8,A72&gt;=6.55,A72&gt;=5.65,F72&lt;2.5,D72&gt;=0.8),4.55,IF(AND(H72&gt;=14.144,G72&lt;0.522,A72&lt;4.75,A72&gt;=4.35,D72&lt;0.45,A72&lt;5.05,D72&lt;0.8),1.3,IF(AND(B72&lt;2.7,B72&lt;2.95,A72&gt;=5.3,D72&lt;1.4,A72&lt;5.65,F72&lt;2.5,D72&gt;=0.8),3.78,IF(AND(B72&gt;=2.7,B72&lt;2.95,A72&gt;=5.3,D72&lt;1.4,A72&lt;5.65,F72&lt;2.5,D72&gt;=0.8),3.6,IF(AND(G72&lt;0.638,G72&lt;0.867,A72&gt;=6.05,A72&lt;6.55,A72&gt;=5.65,F72&lt;2.5,D72&gt;=0.8),4.433,IF(AND(G72&gt;=0.638,G72&lt;0.867,A72&gt;=6.05,A72&lt;6.55,A72&gt;=5.65,F72&lt;2.5,D72&gt;=0.8),4,IF(AND(A72&lt;6.35,H72&lt;11.146,H72&gt;=5.767,A72&lt;7.25,H72&lt;16.244,F72&gt;=2.5,D72&gt;=0.8),5.1,IF(AND(A72&lt;4.5,H72&lt;14.144,G72&lt;0.522,A72&lt;4.75,A72&gt;=4.35,D72&lt;0.45,A72&lt;5.05,D72&lt;0.8),1.35,IF(AND(A72&gt;=4.5,H72&lt;14.144,G72&lt;0.522,A72&lt;4.75,A72&gt;=4.35,D72&lt;0.45,A72&lt;5.05,D72&lt;0.8),1.4,IF(AND(A72&lt;5.15,B72&lt;3.75,G72&lt;0.948,D72&lt;0.35,H72&lt;14.877,D72&lt;0.45,A72&gt;=5.05,D72&lt;0.8),1.4,IF(AND(A72&gt;=5.15,B72&lt;3.75,G72&lt;0.948,D72&lt;0.35,H72&lt;14.877,D72&lt;0.45,A72&gt;=5.05,D72&lt;0.8),1.5,IF(AND(G72&lt;0.112,B72&gt;=3.75,G72&lt;0.948,D72&lt;0.35,H72&lt;14.877,D72&lt;0.45,A72&gt;=5.05,D72&lt;0.8),1.5,IF(AND(G72&gt;=0.112,B72&gt;=3.75,G72&lt;0.948,D72&lt;0.35,H72&lt;14.877,D72&lt;0.45,A72&gt;=5.05,D72&lt;0.8),1.6,IF(AND(G72&lt;0.075,A72&gt;=6.35,H72&lt;11.146,H72&gt;=5.767,A72&lt;7.25,H72&lt;16.244,F72&gt;=2.5,D72&gt;=0.8),5.5,IF(AND(G72&gt;=0.075,A72&gt;=6.35,H72&lt;11.146,H72&gt;=5.767,A72&lt;7.25,H72&lt;16.244,F72&gt;=2.5,D72&gt;=0.8),5.24,IF(AND(B72&lt;2.95,D72&lt;1.9,H72&gt;=11.146,H72&gt;=5.767,A72&lt;7.25,H72&lt;16.244,F72&gt;=2.5,D72&gt;=0.8),5.65,IF(AND(B72&gt;=2.95,D72&lt;1.9,H72&gt;=11.146,H72&gt;=5.767,A72&lt;7.25,H72&lt;16.244,F72&gt;=2.5,D72&gt;=0.8),5.8,IF(AND(H72&lt;13.42,D72&gt;=1.9,H72&gt;=11.146,H72&gt;=5.767,A72&lt;7.25,H72&lt;16.244,F72&gt;=2.5,D72&gt;=0.8),5.6,IF(AND(H72&gt;=13.42,D72&gt;=1.9,H72&gt;=11.146,H72&gt;=5.767,A72&lt;7.25,H72&lt;16.244,F72&gt;=2.5,D72&gt;=0.8),5.34,"shouldnthappen")))))))))))))))))))))))))))))))))))))))</f>
        <v>3.78</v>
      </c>
      <c r="AB72" s="1" t="n">
        <f aca="false">IF(AND(D72&gt;=0.35,F72&lt;1.5),1.5,IF(AND(F72&lt;2.5,D72&gt;=1.55,F72&gt;=1.5),4.85,IF(AND(H72&lt;8.308,D72&lt;0.15,D72&lt;0.35,F72&lt;1.5),1.5,IF(AND(H72&gt;=8.308,D72&lt;0.15,D72&lt;0.35,F72&lt;1.5),1.4,IF(AND(H72&lt;5.523,D72&gt;=0.15,D72&lt;0.35,F72&lt;1.5),1,IF(AND(G72&lt;0.572,H72&lt;10.688,D72&lt;1.55,F72&gt;=1.5),3.75,IF(AND(B72&gt;=3.5,F72&gt;=2.5,D72&gt;=1.55,F72&gt;=1.5),6.3,IF(AND(A72&gt;=5.65,G72&gt;=0.572,H72&lt;10.688,D72&lt;1.55,F72&gt;=1.5),4.45,IF(AND(B72&gt;=2.85,A72&lt;6.15,H72&gt;=10.688,D72&lt;1.55,F72&gt;=1.5),4.35,IF(AND(H72&gt;=16.284,B72&lt;3.5,F72&gt;=2.5,D72&gt;=1.55,F72&gt;=1.5),6.6,IF(AND(G72&gt;=0.241,G72&lt;0.338,H72&gt;=5.523,D72&gt;=0.15,D72&lt;0.35,F72&lt;1.5),1.25,IF(AND(A72&lt;5.05,G72&gt;=0.338,H72&gt;=5.523,D72&gt;=0.15,D72&lt;0.35,F72&lt;1.5),1.35,IF(AND(B72&lt;2.7,A72&lt;5.65,G72&gt;=0.572,H72&lt;10.688,D72&lt;1.55,F72&gt;=1.5),4,IF(AND(B72&gt;=2.7,A72&lt;5.65,G72&gt;=0.572,H72&lt;10.688,D72&lt;1.55,F72&gt;=1.5),3.6,IF(AND(B72&lt;2.45,B72&lt;2.85,A72&lt;6.15,H72&gt;=10.688,D72&lt;1.55,F72&gt;=1.5),3.7,IF(AND(A72&lt;6.25,B72&lt;2.85,A72&gt;=6.15,H72&gt;=10.688,D72&lt;1.55,F72&gt;=1.5),4.5,IF(AND(A72&gt;=6.25,B72&lt;2.85,A72&gt;=6.15,H72&gt;=10.688,D72&lt;1.55,F72&gt;=1.5),4.86,IF(AND(D72&gt;=1.45,B72&gt;=2.85,A72&gt;=6.15,H72&gt;=10.688,D72&lt;1.55,F72&gt;=1.5),4.8,IF(AND(H72&lt;8.202,H72&lt;16.284,B72&lt;3.5,F72&gt;=2.5,D72&gt;=1.55,F72&gt;=1.5),5.7,IF(AND(A72&gt;=5.1,G72&lt;0.241,G72&lt;0.338,H72&gt;=5.523,D72&gt;=0.15,D72&lt;0.35,F72&lt;1.5),1.5,IF(AND(B72&gt;=3.75,A72&gt;=5.05,G72&gt;=0.338,H72&gt;=5.523,D72&gt;=0.15,D72&lt;0.35,F72&lt;1.5),1.6,IF(AND(A72&lt;5.7,B72&gt;=2.45,B72&lt;2.85,A72&lt;6.15,H72&gt;=10.688,D72&lt;1.55,F72&gt;=1.5),3.9,IF(AND(A72&gt;=5.7,B72&gt;=2.45,B72&lt;2.85,A72&lt;6.15,H72&gt;=10.688,D72&lt;1.55,F72&gt;=1.5),4.02,IF(AND(H72&lt;13.654,D72&lt;1.45,B72&gt;=2.85,A72&gt;=6.15,H72&gt;=10.688,D72&lt;1.55,F72&gt;=1.5),4.333,IF(AND(H72&gt;=13.654,D72&lt;1.45,B72&gt;=2.85,A72&gt;=6.15,H72&gt;=10.688,D72&lt;1.55,F72&gt;=1.5),4.54,IF(AND(A72&lt;6.15,H72&gt;=8.202,H72&lt;16.284,B72&lt;3.5,F72&gt;=2.5,D72&gt;=1.55,F72&gt;=1.5),5,IF(AND(H72&lt;13.924,A72&lt;5.1,G72&lt;0.241,G72&lt;0.338,H72&gt;=5.523,D72&gt;=0.15,D72&lt;0.35,F72&lt;1.5),1.4,IF(AND(H72&gt;=13.924,A72&lt;5.1,G72&lt;0.241,G72&lt;0.338,H72&gt;=5.523,D72&gt;=0.15,D72&lt;0.35,F72&lt;1.5),1.5,IF(AND(D72&lt;0.25,B72&lt;3.75,A72&gt;=5.05,G72&gt;=0.338,H72&gt;=5.523,D72&gt;=0.15,D72&lt;0.35,F72&lt;1.5),1.5,IF(AND(D72&gt;=0.25,B72&lt;3.75,A72&gt;=5.05,G72&gt;=0.338,H72&gt;=5.523,D72&gt;=0.15,D72&lt;0.35,F72&lt;1.5),1.4,IF(AND(H72&lt;8.884,B72&gt;=3.05,A72&gt;=6.15,H72&gt;=8.202,H72&lt;16.284,B72&lt;3.5,F72&gt;=2.5,D72&gt;=1.55,F72&gt;=1.5),5.1,IF(AND(A72&lt;6.45,G72&lt;0.368,B72&lt;3.05,A72&gt;=6.15,H72&gt;=8.202,H72&lt;16.284,B72&lt;3.5,F72&gt;=2.5,D72&gt;=1.55,F72&gt;=1.5),5.525,IF(AND(A72&gt;=6.45,G72&lt;0.368,B72&lt;3.05,A72&gt;=6.15,H72&gt;=8.202,H72&lt;16.284,B72&lt;3.5,F72&gt;=2.5,D72&gt;=1.55,F72&gt;=1.5),5.35,IF(AND(D72&lt;2.25,G72&gt;=0.368,B72&lt;3.05,A72&gt;=6.15,H72&gt;=8.202,H72&lt;16.284,B72&lt;3.5,F72&gt;=2.5,D72&gt;=1.55,F72&gt;=1.5),5.8,IF(AND(D72&gt;=2.25,G72&gt;=0.368,B72&lt;3.05,A72&gt;=6.15,H72&gt;=8.202,H72&lt;16.284,B72&lt;3.5,F72&gt;=2.5,D72&gt;=1.55,F72&gt;=1.5),5.2,IF(AND(H72&lt;10.257,H72&gt;=8.884,B72&gt;=3.05,A72&gt;=6.15,H72&gt;=8.202,H72&lt;16.284,B72&lt;3.5,F72&gt;=2.5,D72&gt;=1.55,F72&gt;=1.5),5.9,IF(AND(H72&gt;=10.257,H72&gt;=8.884,B72&gt;=3.05,A72&gt;=6.15,H72&gt;=8.202,H72&lt;16.284,B72&lt;3.5,F72&gt;=2.5,D72&gt;=1.55,F72&gt;=1.5),5.48,"shouldnthappen")))))))))))))))))))))))))))))))))))))</f>
        <v>3.9</v>
      </c>
      <c r="AC72" s="1" t="n">
        <f aca="false">IF(AND(H72&lt;5.748,A72&lt;5.05,D72&lt;0.8),1,IF(AND(B72&lt;3.35,A72&gt;=5.05,D72&lt;0.8),1.7,IF(AND(A72&lt;5.85,G72&lt;0.154,D72&gt;=0.8),4.5,IF(AND(D72&gt;=0.45,H72&gt;=5.748,A72&lt;5.05,D72&lt;0.8),1.6,IF(AND(G72&gt;=0.934,B72&gt;=3.35,A72&gt;=5.05,D72&lt;0.8),1.7,IF(AND(D72&lt;2.1,A72&gt;=5.85,G72&lt;0.154,D72&gt;=0.8),6.15,IF(AND(D72&gt;=2.1,A72&gt;=5.85,G72&lt;0.154,D72&gt;=0.8),5.5,IF(AND(A72&lt;6.1,D72&gt;=1.55,G72&gt;=0.154,D72&gt;=0.8),5,IF(AND(H72&gt;=14.379,G72&lt;0.934,B72&gt;=3.35,A72&gt;=5.05,D72&lt;0.8),1.58,IF(AND(G72&lt;0.379,A72&gt;=6.1,D72&gt;=1.55,G72&gt;=0.154,D72&gt;=0.8),5.42,IF(AND(H72&lt;13.924,G72&lt;0.227,D72&lt;0.45,H72&gt;=5.748,A72&lt;5.05,D72&lt;0.8),1.4,IF(AND(H72&gt;=13.924,G72&lt;0.227,D72&lt;0.45,H72&gt;=5.748,A72&lt;5.05,D72&lt;0.8),1.5,IF(AND(B72&lt;3.1,G72&gt;=0.227,D72&lt;0.45,H72&gt;=5.748,A72&lt;5.05,D72&lt;0.8),1.1,IF(AND(G72&lt;0.13,H72&lt;14.379,G72&lt;0.934,B72&gt;=3.35,A72&gt;=5.05,D72&lt;0.8),1.4,IF(AND(D72&lt;1.05,A72&lt;5.65,D72&lt;1.35,D72&lt;1.55,G72&gt;=0.154,D72&gt;=0.8),3.7,IF(AND(D72&lt;1.25,A72&gt;=5.65,D72&lt;1.35,D72&lt;1.55,G72&gt;=0.154,D72&gt;=0.8),4.06,IF(AND(D72&gt;=1.25,A72&gt;=5.65,D72&lt;1.35,D72&lt;1.55,G72&gt;=0.154,D72&gt;=0.8),4.425,IF(AND(H72&lt;13.654,D72&lt;1.45,D72&gt;=1.35,D72&lt;1.55,G72&gt;=0.154,D72&gt;=0.8),4.275,IF(AND(G72&lt;0.259,D72&gt;=1.45,D72&gt;=1.35,D72&lt;1.55,G72&gt;=0.154,D72&gt;=0.8),5.1,IF(AND(B72&lt;2.95,G72&gt;=0.379,A72&gt;=6.1,D72&gt;=1.55,G72&gt;=0.154,D72&gt;=0.8),6.3,IF(AND(B72&lt;3.25,B72&gt;=3.1,G72&gt;=0.227,D72&lt;0.45,H72&gt;=5.748,A72&lt;5.05,D72&lt;0.8),1.3,IF(AND(B72&gt;=3.25,B72&gt;=3.1,G72&gt;=0.227,D72&lt;0.45,H72&gt;=5.748,A72&lt;5.05,D72&lt;0.8),1.4,IF(AND(H72&gt;=13.372,G72&gt;=0.13,H72&lt;14.379,G72&lt;0.934,B72&gt;=3.35,A72&gt;=5.05,D72&lt;0.8),1.4,IF(AND(H72&lt;6.69,D72&gt;=1.05,A72&lt;5.65,D72&lt;1.35,D72&lt;1.55,G72&gt;=0.154,D72&gt;=0.8),4.033,IF(AND(H72&gt;=6.69,D72&gt;=1.05,A72&lt;5.65,D72&lt;1.35,D72&lt;1.55,G72&gt;=0.154,D72&gt;=0.8),3.88,IF(AND(B72&lt;2.85,H72&gt;=13.654,D72&lt;1.45,D72&gt;=1.35,D72&lt;1.55,G72&gt;=0.154,D72&gt;=0.8),4.8,IF(AND(B72&gt;=2.85,H72&gt;=13.654,D72&lt;1.45,D72&gt;=1.35,D72&lt;1.55,G72&gt;=0.154,D72&gt;=0.8),4.7,IF(AND(H72&lt;11.681,G72&gt;=0.259,D72&gt;=1.45,D72&gt;=1.35,D72&lt;1.55,G72&gt;=0.154,D72&gt;=0.8),4.85,IF(AND(H72&gt;=11.681,G72&gt;=0.259,D72&gt;=1.45,D72&gt;=1.35,D72&lt;1.55,G72&gt;=0.154,D72&gt;=0.8),4.633,IF(AND(A72&lt;6.25,B72&gt;=2.95,G72&gt;=0.379,A72&gt;=6.1,D72&gt;=1.55,G72&gt;=0.154,D72&gt;=0.8),5.4,IF(AND(D72&lt;0.3,H72&lt;13.372,G72&gt;=0.13,H72&lt;14.379,G72&lt;0.934,B72&gt;=3.35,A72&gt;=5.05,D72&lt;0.8),1.475,IF(AND(D72&gt;=0.3,H72&lt;13.372,G72&gt;=0.13,H72&lt;14.379,G72&lt;0.934,B72&gt;=3.35,A72&gt;=5.05,D72&lt;0.8),1.5,IF(AND(B72&lt;3.15,A72&gt;=6.25,B72&gt;=2.95,G72&gt;=0.379,A72&gt;=6.1,D72&gt;=1.55,G72&gt;=0.154,D72&gt;=0.8),5.7,IF(AND(B72&gt;=3.15,A72&gt;=6.25,B72&gt;=2.95,G72&gt;=0.379,A72&gt;=6.1,D72&gt;=1.55,G72&gt;=0.154,D72&gt;=0.8),5.933,"shouldnthappen"))))))))))))))))))))))))))))))))))</f>
        <v>3.88</v>
      </c>
      <c r="AD72" s="1" t="n">
        <f aca="false">IF(AND(H72&lt;6.621,A72&lt;4.95,D72&lt;0.8),1,IF(AND(H72&lt;14.144,H72&gt;=6.621,A72&lt;4.95,D72&lt;0.8),1.4,IF(AND(H72&gt;=14.144,H72&gt;=6.621,A72&lt;4.95,D72&lt;0.8),1.3,IF(AND(G72&lt;0.13,B72&gt;=3.85,A72&gt;=4.95,D72&lt;0.8),1.3,IF(AND(G72&gt;=0.13,B72&gt;=3.85,A72&gt;=4.95,D72&lt;0.8),1.425,IF(AND(A72&gt;=6.05,B72&lt;2.75,D72&lt;1.55,D72&gt;=0.8),4.9,IF(AND(A72&gt;=7.3,G72&lt;0.119,D72&gt;=1.55,D72&gt;=0.8),6.7,IF(AND(H72&lt;6.555,D72&lt;0.25,B72&lt;3.85,A72&gt;=4.95,D72&lt;0.8),1.7,IF(AND(B72&lt;3.4,D72&gt;=0.25,B72&lt;3.85,A72&gt;=4.95,D72&lt;0.8),1.7,IF(AND(B72&gt;=3.4,D72&gt;=0.25,B72&lt;3.85,A72&gt;=4.95,D72&lt;0.8),1.6,IF(AND(A72&lt;5.05,A72&lt;6.05,B72&lt;2.75,D72&lt;1.55,D72&gt;=0.8),3.3,IF(AND(B72&lt;2.85,D72&lt;1.35,B72&gt;=2.75,D72&lt;1.55,D72&gt;=0.8),4.5,IF(AND(H72&lt;12.206,D72&gt;=1.35,B72&gt;=2.75,D72&lt;1.55,D72&gt;=0.8),4.7,IF(AND(H72&gt;=12.206,D72&gt;=1.35,B72&gt;=2.75,D72&lt;1.55,D72&gt;=0.8),4.52,IF(AND(G72&lt;0.024,A72&lt;7.3,G72&lt;0.119,D72&gt;=1.55,D72&gt;=0.8),5.7,IF(AND(G72&gt;=0.024,A72&lt;7.3,G72&lt;0.119,D72&gt;=1.55,D72&gt;=0.8),5.6,IF(AND(F72&lt;2.5,G72&lt;0.417,G72&gt;=0.119,D72&gt;=1.55,D72&gt;=0.8),5.05,IF(AND(B72&lt;3.15,H72&gt;=6.555,D72&lt;0.25,B72&lt;3.85,A72&gt;=4.95,D72&lt;0.8),1.6,IF(AND(G72&lt;0.356,A72&gt;=5.05,A72&lt;6.05,B72&lt;2.75,D72&lt;1.55,D72&gt;=0.8),4.12,IF(AND(A72&lt;5.65,B72&gt;=2.85,D72&lt;1.35,B72&gt;=2.75,D72&lt;1.55,D72&gt;=0.8),3.6,IF(AND(B72&lt;3.15,F72&gt;=2.5,G72&lt;0.417,G72&gt;=0.119,D72&gt;=1.55,D72&gt;=0.8),5.18,IF(AND(B72&gt;=3.15,F72&gt;=2.5,G72&lt;0.417,G72&gt;=0.119,D72&gt;=1.55,D72&gt;=0.8),5.3,IF(AND(D72&lt;1.7,A72&lt;6.95,G72&gt;=0.417,G72&gt;=0.119,D72&gt;=1.55,D72&gt;=0.8),4.7,IF(AND(A72&lt;7.25,A72&gt;=6.95,G72&gt;=0.417,G72&gt;=0.119,D72&gt;=1.55,D72&gt;=0.8),5.8,IF(AND(A72&gt;=7.25,A72&gt;=6.95,G72&gt;=0.417,G72&gt;=0.119,D72&gt;=1.55,D72&gt;=0.8),6.333,IF(AND(H72&lt;8.594,B72&gt;=3.15,H72&gt;=6.555,D72&lt;0.25,B72&lt;3.85,A72&gt;=4.95,D72&lt;0.8),1.4,IF(AND(H72&gt;=8.594,B72&gt;=3.15,H72&gt;=6.555,D72&lt;0.25,B72&lt;3.85,A72&gt;=4.95,D72&lt;0.8),1.5,IF(AND(H72&gt;=11.218,G72&gt;=0.356,A72&gt;=5.05,A72&lt;6.05,B72&lt;2.75,D72&lt;1.55,D72&gt;=0.8),3.925,IF(AND(A72&gt;=6.5,A72&gt;=5.65,B72&gt;=2.85,D72&lt;1.35,B72&gt;=2.75,D72&lt;1.55,D72&gt;=0.8),4.6,IF(AND(H72&lt;8.602,H72&lt;11.218,G72&gt;=0.356,A72&gt;=5.05,A72&lt;6.05,B72&lt;2.75,D72&lt;1.55,D72&gt;=0.8),3.95,IF(AND(H72&gt;=8.602,H72&lt;11.218,G72&gt;=0.356,A72&gt;=5.05,A72&lt;6.05,B72&lt;2.75,D72&lt;1.55,D72&gt;=0.8),3.75,IF(AND(H72&lt;10.129,A72&lt;6.5,A72&gt;=5.65,B72&gt;=2.85,D72&lt;1.35,B72&gt;=2.75,D72&lt;1.55,D72&gt;=0.8),4.2,IF(AND(H72&gt;=10.129,A72&lt;6.5,A72&gt;=5.65,B72&gt;=2.85,D72&lt;1.35,B72&gt;=2.75,D72&lt;1.55,D72&gt;=0.8),4.267,IF(AND(D72&lt;2.2,B72&lt;3.05,D72&gt;=1.7,A72&lt;6.95,G72&gt;=0.417,G72&gt;=0.119,D72&gt;=1.55,D72&gt;=0.8),5.3,IF(AND(D72&gt;=2.2,B72&lt;3.05,D72&gt;=1.7,A72&lt;6.95,G72&gt;=0.417,G72&gt;=0.119,D72&gt;=1.55,D72&gt;=0.8),5.133,IF(AND(D72&lt;2.45,B72&gt;=3.05,D72&gt;=1.7,A72&lt;6.95,G72&gt;=0.417,G72&gt;=0.119,D72&gt;=1.55,D72&gt;=0.8),5.6,IF(AND(D72&gt;=2.45,B72&gt;=3.05,D72&gt;=1.7,A72&lt;6.95,G72&gt;=0.417,G72&gt;=0.119,D72&gt;=1.55,D72&gt;=0.8),6,"shouldnthappen")))))))))))))))))))))))))))))))))))))</f>
        <v>3.925</v>
      </c>
      <c r="AE72" s="1" t="n">
        <f aca="false">IF(AND(G72&lt;0.123,D72&gt;=0.25,D72&lt;0.75),1.3,IF(AND(H72&gt;=16.774,D72&gt;=1.75,D72&gt;=0.75),6.4,IF(AND(B72&lt;3.4,A72&lt;4.8,D72&lt;0.25,D72&lt;0.75),1.22,IF(AND(B72&gt;=3.4,A72&lt;4.8,D72&lt;0.25,D72&lt;0.75),1,IF(AND(A72&gt;=5.45,A72&gt;=4.8,D72&lt;0.25,D72&lt;0.75),1.367,IF(AND(H72&gt;=10.688,D72&lt;1.35,D72&lt;1.75,D72&gt;=0.75),4.2,IF(AND(A72&lt;5.3,D72&gt;=1.35,D72&lt;1.75,D72&gt;=0.75),4.05,IF(AND(G72&gt;=0.857,H72&lt;16.774,D72&gt;=1.75,D72&gt;=0.75),5.02,IF(AND(H72&lt;6.089,A72&lt;5.45,A72&gt;=4.8,D72&lt;0.25,D72&lt;0.75),1.7,IF(AND(G72&lt;0.184,D72&lt;0.35,G72&gt;=0.123,D72&gt;=0.25,D72&lt;0.75),1.7,IF(AND(G72&gt;=0.184,D72&lt;0.35,G72&gt;=0.123,D72&gt;=0.25,D72&lt;0.75),1.48,IF(AND(A72&lt;5.25,D72&gt;=0.35,G72&gt;=0.123,D72&gt;=0.25,D72&lt;0.75),1.75,IF(AND(A72&gt;=5.25,D72&gt;=0.35,G72&gt;=0.123,D72&gt;=0.25,D72&lt;0.75),1.5,IF(AND(A72&lt;5.3,H72&lt;10.688,D72&lt;1.35,D72&lt;1.75,D72&gt;=0.75),3.15,IF(AND(H72&lt;9.474,A72&gt;=5.3,D72&gt;=1.35,D72&lt;1.75,D72&gt;=0.75),4.95,IF(AND(G72&gt;=0.779,G72&lt;0.857,H72&lt;16.774,D72&gt;=1.75,D72&gt;=0.75),6,IF(AND(G72&lt;0.05,H72&gt;=6.089,A72&lt;5.45,A72&gt;=4.8,D72&lt;0.25,D72&lt;0.75),1.4,IF(AND(H72&lt;6.69,A72&gt;=5.3,H72&lt;10.688,D72&lt;1.35,D72&lt;1.75,D72&gt;=0.75),4.033,IF(AND(H72&gt;=6.69,A72&gt;=5.3,H72&lt;10.688,D72&lt;1.35,D72&lt;1.75,D72&gt;=0.75),3.733,IF(AND(B72&lt;2.5,H72&gt;=9.474,A72&gt;=5.3,D72&gt;=1.35,D72&lt;1.75,D72&gt;=0.75),4.5,IF(AND(D72&gt;=2.45,G72&lt;0.779,G72&lt;0.857,H72&lt;16.774,D72&gt;=1.75,D72&gt;=0.75),6,IF(AND(B72&gt;=3.75,G72&gt;=0.05,H72&gt;=6.089,A72&lt;5.45,A72&gt;=4.8,D72&lt;0.25,D72&lt;0.75),1.6,IF(AND(H72&lt;13.695,B72&gt;=2.5,H72&gt;=9.474,A72&gt;=5.3,D72&gt;=1.35,D72&lt;1.75,D72&gt;=0.75),4.567,IF(AND(G72&gt;=0.654,D72&lt;2.45,G72&lt;0.779,G72&lt;0.857,H72&lt;16.774,D72&gt;=1.75,D72&gt;=0.75),4.9,IF(AND(G72&gt;=0.73,B72&lt;3.75,G72&gt;=0.05,H72&gt;=6.089,A72&lt;5.45,A72&gt;=4.8,D72&lt;0.25,D72&lt;0.75),1.4,IF(AND(A72&lt;6.65,H72&gt;=13.695,B72&gt;=2.5,H72&gt;=9.474,A72&gt;=5.3,D72&gt;=1.35,D72&lt;1.75,D72&gt;=0.75),4.4,IF(AND(A72&gt;=6.65,H72&gt;=13.695,B72&gt;=2.5,H72&gt;=9.474,A72&gt;=5.3,D72&gt;=1.35,D72&lt;1.75,D72&gt;=0.75),4.84,IF(AND(B72&lt;2.75,G72&lt;0.654,D72&lt;2.45,G72&lt;0.779,G72&lt;0.857,H72&lt;16.774,D72&gt;=1.75,D72&gt;=0.75),5.2,IF(AND(H72&lt;9.524,G72&lt;0.73,B72&lt;3.75,G72&gt;=0.05,H72&gt;=6.089,A72&lt;5.45,A72&gt;=4.8,D72&lt;0.25,D72&lt;0.75),1.5,IF(AND(H72&gt;=9.524,G72&lt;0.73,B72&lt;3.75,G72&gt;=0.05,H72&gt;=6.089,A72&lt;5.45,A72&gt;=4.8,D72&lt;0.25,D72&lt;0.75),1.4,IF(AND(H72&gt;=13.644,B72&gt;=2.75,G72&lt;0.654,D72&lt;2.45,G72&lt;0.779,G72&lt;0.857,H72&lt;16.774,D72&gt;=1.75,D72&gt;=0.75),6.033,IF(AND(A72&gt;=6.85,H72&lt;13.644,B72&gt;=2.75,G72&lt;0.654,D72&lt;2.45,G72&lt;0.779,G72&lt;0.857,H72&lt;16.774,D72&gt;=1.75,D72&gt;=0.75),5.1,IF(AND(A72&gt;=6.75,A72&lt;6.85,H72&lt;13.644,B72&gt;=2.75,G72&lt;0.654,D72&lt;2.45,G72&lt;0.779,G72&lt;0.857,H72&lt;16.774,D72&gt;=1.75,D72&gt;=0.75),5.9,IF(AND(D72&gt;=2.35,A72&lt;6.75,A72&lt;6.85,H72&lt;13.644,B72&gt;=2.75,G72&lt;0.654,D72&lt;2.45,G72&lt;0.779,G72&lt;0.857,H72&lt;16.774,D72&gt;=1.75,D72&gt;=0.75),5.6,IF(AND(H72&lt;11.146,D72&lt;2.35,A72&lt;6.75,A72&lt;6.85,H72&lt;13.644,B72&gt;=2.75,G72&lt;0.654,D72&lt;2.45,G72&lt;0.779,G72&lt;0.857,H72&lt;16.774,D72&gt;=1.75,D72&gt;=0.75),5.4,IF(AND(H72&gt;=11.146,D72&lt;2.35,A72&lt;6.75,A72&lt;6.85,H72&lt;13.644,B72&gt;=2.75,G72&lt;0.654,D72&lt;2.45,G72&lt;0.779,G72&lt;0.857,H72&lt;16.774,D72&gt;=1.75,D72&gt;=0.75),5.6,"shouldnthappen"))))))))))))))))))))))))))))))))))))</f>
        <v>4.2</v>
      </c>
      <c r="AF72" s="1" t="n">
        <f aca="false">IF(AND(A72&lt;4.5,D72&lt;0.8),1.233,IF(AND(B72&lt;3.05,A72&gt;=4.5,D72&lt;0.8),1.4,IF(AND(D72&gt;=0.45,B72&gt;=3.05,A72&gt;=4.5,D72&lt;0.8),1.667,IF(AND(D72&lt;1.05,D72&lt;1.35,A72&lt;6.25,D72&gt;=0.8),3.633,IF(AND(H72&lt;13.935,A72&gt;=7.05,A72&gt;=6.25,D72&gt;=0.8),6,IF(AND(G72&gt;=0.948,D72&lt;0.45,B72&gt;=3.05,A72&gt;=4.5,D72&lt;0.8),1.7,IF(AND(G72&lt;0.652,D72&gt;=1.05,D72&lt;1.35,A72&lt;6.25,D72&gt;=0.8),4.16,IF(AND(D72&gt;=2.15,D72&gt;=1.75,D72&gt;=1.35,A72&lt;6.25,D72&gt;=0.8),5.4,IF(AND(G72&gt;=0.912,F72&lt;2.5,A72&lt;7.05,A72&gt;=6.25,D72&gt;=0.8),4.4,IF(AND(B72&gt;=3.25,F72&gt;=2.5,A72&lt;7.05,A72&gt;=6.25,D72&gt;=0.8),5.85,IF(AND(H72&lt;17.32,H72&gt;=13.935,A72&gt;=7.05,A72&gt;=6.25,D72&gt;=0.8),6.65,IF(AND(H72&gt;=17.32,H72&gt;=13.935,A72&gt;=7.05,A72&gt;=6.25,D72&gt;=0.8),6.4,IF(AND(H72&gt;=13.547,G72&lt;0.948,D72&lt;0.45,B72&gt;=3.05,A72&gt;=4.5,D72&lt;0.8),1.38,IF(AND(B72&gt;=2.75,G72&gt;=0.652,D72&gt;=1.05,D72&lt;1.35,A72&lt;6.25,D72&gt;=0.8),3.6,IF(AND(H72&lt;9.417,G72&lt;0.404,D72&lt;1.75,D72&gt;=1.35,A72&lt;6.25,D72&gt;=0.8),4.2,IF(AND(H72&gt;=9.417,G72&lt;0.404,D72&lt;1.75,D72&gt;=1.35,A72&lt;6.25,D72&gt;=0.8),4.5,IF(AND(G72&lt;0.464,G72&gt;=0.404,D72&lt;1.75,D72&gt;=1.35,A72&lt;6.25,D72&gt;=0.8),4.5,IF(AND(G72&gt;=0.464,G72&gt;=0.404,D72&lt;1.75,D72&gt;=1.35,A72&lt;6.25,D72&gt;=0.8),4.625,IF(AND(D72&lt;1.85,D72&lt;2.15,D72&gt;=1.75,D72&gt;=1.35,A72&lt;6.25,D72&gt;=0.8),4.9,IF(AND(D72&gt;=1.85,D72&lt;2.15,D72&gt;=1.75,D72&gt;=1.35,A72&lt;6.25,D72&gt;=0.8),5.05,IF(AND(G72&lt;0.332,G72&lt;0.912,F72&lt;2.5,A72&lt;7.05,A72&gt;=6.25,D72&gt;=0.8),4.467,IF(AND(G72&gt;=0.332,G72&lt;0.912,F72&lt;2.5,A72&lt;7.05,A72&gt;=6.25,D72&gt;=0.8),4.767,IF(AND(D72&lt;0.15,H72&lt;13.547,G72&lt;0.948,D72&lt;0.45,B72&gt;=3.05,A72&gt;=4.5,D72&lt;0.8),1.5,IF(AND(D72&lt;1.15,B72&lt;2.75,G72&gt;=0.652,D72&gt;=1.05,D72&lt;1.35,A72&lt;6.25,D72&gt;=0.8),3.9,IF(AND(D72&gt;=1.15,B72&lt;2.75,G72&gt;=0.652,D72&gt;=1.05,D72&lt;1.35,A72&lt;6.25,D72&gt;=0.8),4,IF(AND(D72&gt;=2.25,B72&lt;3.15,B72&lt;3.25,F72&gt;=2.5,A72&lt;7.05,A72&gt;=6.25,D72&gt;=0.8),5.14,IF(AND(G72&lt;0.621,B72&gt;=3.15,B72&lt;3.25,F72&gt;=2.5,A72&lt;7.05,A72&gt;=6.25,D72&gt;=0.8),5.75,IF(AND(G72&gt;=0.621,B72&gt;=3.15,B72&lt;3.25,F72&gt;=2.5,A72&lt;7.05,A72&gt;=6.25,D72&gt;=0.8),5.1,IF(AND(G72&gt;=0.862,D72&gt;=0.15,H72&lt;13.547,G72&lt;0.948,D72&lt;0.45,B72&gt;=3.05,A72&gt;=4.5,D72&lt;0.8),1.5,IF(AND(A72&lt;6.35,D72&lt;2.25,B72&lt;3.15,B72&lt;3.25,F72&gt;=2.5,A72&lt;7.05,A72&gt;=6.25,D72&gt;=0.8),5.267,IF(AND(A72&gt;=6.35,D72&lt;2.25,B72&lt;3.15,B72&lt;3.25,F72&gt;=2.5,A72&lt;7.05,A72&gt;=6.25,D72&gt;=0.8),5.42,IF(AND(A72&lt;5.1,G72&lt;0.862,D72&gt;=0.15,H72&lt;13.547,G72&lt;0.948,D72&lt;0.45,B72&gt;=3.05,A72&gt;=4.5,D72&lt;0.8),1.35,IF(AND(B72&lt;3.95,A72&gt;=5.1,G72&lt;0.862,D72&gt;=0.15,H72&lt;13.547,G72&lt;0.948,D72&lt;0.45,B72&gt;=3.05,A72&gt;=4.5,D72&lt;0.8),1.5,IF(AND(B72&gt;=3.95,A72&gt;=5.1,G72&lt;0.862,D72&gt;=0.15,H72&lt;13.547,G72&lt;0.948,D72&lt;0.45,B72&gt;=3.05,A72&gt;=4.5,D72&lt;0.8),1.467,"shouldnthappen"))))))))))))))))))))))))))))))))))</f>
        <v>3.9</v>
      </c>
      <c r="AG72" s="1" t="n">
        <f aca="false">IF(AND(H72&lt;5.748,A72&lt;4.85,D72&lt;0.75),1,IF(AND(B72&gt;=3.5,D72&gt;=1.75,D72&gt;=0.75),6.2,IF(AND(A72&gt;=4.65,H72&gt;=5.748,A72&lt;4.85,D72&lt;0.75),1.333,IF(AND(H72&lt;6.417,B72&lt;3.45,A72&gt;=4.85,D72&lt;0.75),1.7,IF(AND(A72&lt;5.05,B72&gt;=3.45,A72&gt;=4.85,D72&lt;0.75),1.4,IF(AND(A72&gt;=5.05,B72&gt;=3.45,A72&gt;=4.85,D72&lt;0.75),1.5,IF(AND(F72&gt;=2.5,H72&lt;13.641,D72&lt;1.75,D72&gt;=0.75),4.667,IF(AND(G72&lt;0.187,H72&gt;=13.641,D72&lt;1.75,D72&gt;=0.75),5,IF(AND(A72&gt;=7.1,B72&lt;3.5,D72&gt;=1.75,D72&gt;=0.75),6.575,IF(AND(G72&lt;0.161,A72&lt;4.65,H72&gt;=5.748,A72&lt;4.85,D72&lt;0.75),1.5,IF(AND(H72&lt;8.399,H72&gt;=6.417,B72&lt;3.45,A72&gt;=4.85,D72&lt;0.75),1.5,IF(AND(H72&gt;=8.399,H72&gt;=6.417,B72&lt;3.45,A72&gt;=4.85,D72&lt;0.75),1.625,IF(AND(G72&lt;0.086,F72&lt;2.5,H72&lt;13.641,D72&lt;1.75,D72&gt;=0.75),4.7,IF(AND(D72&lt;1.35,G72&gt;=0.187,H72&gt;=13.641,D72&lt;1.75,D72&gt;=0.75),4.2,IF(AND(G72&lt;0.422,G72&gt;=0.161,A72&lt;4.65,H72&gt;=5.748,A72&lt;4.85,D72&lt;0.75),1.4,IF(AND(G72&gt;=0.422,G72&gt;=0.161,A72&lt;4.65,H72&gt;=5.748,A72&lt;4.85,D72&lt;0.75),1.3,IF(AND(B72&lt;2.5,D72&gt;=1.35,G72&gt;=0.187,H72&gt;=13.641,D72&lt;1.75,D72&gt;=0.75),4.5,IF(AND(B72&lt;2.75,A72&lt;6,A72&lt;7.1,B72&lt;3.5,D72&gt;=1.75,D72&gt;=0.75),5.1,IF(AND(B72&gt;=2.75,A72&lt;6,A72&lt;7.1,B72&lt;3.5,D72&gt;=1.75,D72&gt;=0.75),5.02,IF(AND(A72&lt;5.15,A72&lt;5.9,G72&gt;=0.086,F72&lt;2.5,H72&lt;13.641,D72&lt;1.75,D72&gt;=0.75),3,IF(AND(G72&lt;0.644,A72&gt;=5.9,G72&gt;=0.086,F72&lt;2.5,H72&lt;13.641,D72&lt;1.75,D72&gt;=0.75),4.65,IF(AND(G72&gt;=0.644,A72&gt;=5.9,G72&gt;=0.086,F72&lt;2.5,H72&lt;13.641,D72&lt;1.75,D72&gt;=0.75),4.24,IF(AND(D72&lt;1.45,B72&gt;=2.5,D72&gt;=1.35,G72&gt;=0.187,H72&gt;=13.641,D72&lt;1.75,D72&gt;=0.75),4.68,IF(AND(D72&gt;=1.45,B72&gt;=2.5,D72&gt;=1.35,G72&gt;=0.187,H72&gt;=13.641,D72&lt;1.75,D72&gt;=0.75),4.833,IF(AND(H72&lt;13.18,D72&lt;2.05,A72&gt;=6,A72&lt;7.1,B72&lt;3.5,D72&gt;=1.75,D72&gt;=0.75),5.44,IF(AND(H72&gt;=13.18,D72&lt;2.05,A72&gt;=6,A72&lt;7.1,B72&lt;3.5,D72&gt;=1.75,D72&gt;=0.75),5.1,IF(AND(H72&lt;8.759,D72&gt;=2.05,A72&gt;=6,A72&lt;7.1,B72&lt;3.5,D72&gt;=1.75,D72&gt;=0.75),5.4,IF(AND(A72&gt;=5.75,A72&gt;=5.15,A72&lt;5.9,G72&gt;=0.086,F72&lt;2.5,H72&lt;13.641,D72&lt;1.75,D72&gt;=0.75),3.967,IF(AND(H72&lt;10.159,H72&gt;=8.759,D72&gt;=2.05,A72&gt;=6,A72&lt;7.1,B72&lt;3.5,D72&gt;=1.75,D72&gt;=0.75),5.925,IF(AND(D72&lt;1.2,A72&lt;5.75,A72&gt;=5.15,A72&lt;5.9,G72&gt;=0.086,F72&lt;2.5,H72&lt;13.641,D72&lt;1.75,D72&gt;=0.75),3.667,IF(AND(D72&lt;2.25,H72&gt;=10.159,H72&gt;=8.759,D72&gt;=2.05,A72&gt;=6,A72&lt;7.1,B72&lt;3.5,D72&gt;=1.75,D72&gt;=0.75),5.66,IF(AND(D72&gt;=2.25,H72&gt;=10.159,H72&gt;=8.759,D72&gt;=2.05,A72&gt;=6,A72&lt;7.1,B72&lt;3.5,D72&gt;=1.75,D72&gt;=0.75),5.34,IF(AND(D72&lt;1.35,D72&gt;=1.2,A72&lt;5.75,A72&gt;=5.15,A72&lt;5.9,G72&gt;=0.086,F72&lt;2.5,H72&lt;13.641,D72&lt;1.75,D72&gt;=0.75),4.025,IF(AND(D72&gt;=1.35,D72&gt;=1.2,A72&lt;5.75,A72&gt;=5.15,A72&lt;5.9,G72&gt;=0.086,F72&lt;2.5,H72&lt;13.641,D72&lt;1.75,D72&gt;=0.75),3.9,"shouldnthappen"))))))))))))))))))))))))))))))))))</f>
        <v>3.667</v>
      </c>
      <c r="AH72" s="1" t="n">
        <f aca="false">IF(AND(F72&lt;1.5,H72&lt;6.799,A72&lt;5.45),1.7,IF(AND(F72&gt;=1.5,H72&lt;6.799,A72&lt;5.45),4.1,IF(AND(D72&gt;=0.8,H72&gt;=6.799,A72&lt;5.45),3.9,IF(AND(H72&lt;7.564,F72&lt;2.5,A72&gt;=5.45),3.925,IF(AND(H72&gt;=16.284,F72&gt;=2.5,A72&gt;=5.45),6.5,IF(AND(A72&lt;4.35,D72&lt;0.8,H72&gt;=6.799,A72&lt;5.45),1.1,IF(AND(B72&lt;2.8,D72&lt;1.35,H72&gt;=7.564,F72&lt;2.5,A72&gt;=5.45),4.1,IF(AND(B72&gt;=2.8,D72&lt;1.35,H72&gt;=7.564,F72&lt;2.5,A72&gt;=5.45),4.267,IF(AND(B72&lt;2.75,D72&gt;=1.35,H72&gt;=7.564,F72&lt;2.5,A72&gt;=5.45),5,IF(AND(G72&gt;=0.078,G72&lt;0.26,H72&lt;16.284,F72&gt;=2.5,A72&gt;=5.45),6.06,IF(AND(G72&gt;=0.805,G72&gt;=0.26,H72&lt;16.284,F72&gt;=2.5,A72&gt;=5.45),5.02,IF(AND(H72&gt;=10.109,B72&gt;=3.45,A72&gt;=4.35,D72&lt;0.8,H72&gt;=6.799,A72&lt;5.45),1.55,IF(AND(D72&lt;2.25,G72&lt;0.078,G72&lt;0.26,H72&lt;16.284,F72&gt;=2.5,A72&gt;=5.45),5.6,IF(AND(D72&gt;=2.25,G72&lt;0.078,G72&lt;0.26,H72&lt;16.284,F72&gt;=2.5,A72&gt;=5.45),5.7,IF(AND(A72&lt;6.15,G72&lt;0.805,G72&gt;=0.26,H72&lt;16.284,F72&gt;=2.5,A72&gt;=5.45),4.967,IF(AND(A72&lt;4.65,H72&lt;12.227,B72&lt;3.45,A72&gt;=4.35,D72&lt;0.8,H72&gt;=6.799,A72&lt;5.45),1.333,IF(AND(A72&lt;4.85,H72&gt;=12.227,B72&lt;3.45,A72&gt;=4.35,D72&lt;0.8,H72&gt;=6.799,A72&lt;5.45),1.42,IF(AND(A72&gt;=4.85,H72&gt;=12.227,B72&lt;3.45,A72&gt;=4.35,D72&lt;0.8,H72&gt;=6.799,A72&lt;5.45),1.533,IF(AND(A72&lt;5.05,H72&lt;10.109,B72&gt;=3.45,A72&gt;=4.35,D72&lt;0.8,H72&gt;=6.799,A72&lt;5.45),1.4,IF(AND(A72&gt;=5.05,H72&lt;10.109,B72&gt;=3.45,A72&gt;=4.35,D72&lt;0.8,H72&gt;=6.799,A72&lt;5.45),1.5,IF(AND(G72&lt;0.14,H72&lt;13.531,B72&gt;=2.75,D72&gt;=1.35,H72&gt;=7.564,F72&lt;2.5,A72&gt;=5.45),4.7,IF(AND(G72&lt;0.187,H72&gt;=13.531,B72&gt;=2.75,D72&gt;=1.35,H72&gt;=7.564,F72&lt;2.5,A72&gt;=5.45),5,IF(AND(G72&gt;=0.187,H72&gt;=13.531,B72&gt;=2.75,D72&gt;=1.35,H72&gt;=7.564,F72&lt;2.5,A72&gt;=5.45),4.66,IF(AND(A72&lt;6.35,A72&gt;=6.15,G72&lt;0.805,G72&gt;=0.26,H72&lt;16.284,F72&gt;=2.5,A72&gt;=5.45),6,IF(AND(D72&lt;0.15,A72&gt;=4.65,H72&lt;12.227,B72&lt;3.45,A72&gt;=4.35,D72&lt;0.8,H72&gt;=6.799,A72&lt;5.45),1.5,IF(AND(H72&lt;10.723,G72&gt;=0.14,H72&lt;13.531,B72&gt;=2.75,D72&gt;=1.35,H72&gt;=7.564,F72&lt;2.5,A72&gt;=5.45),4.6,IF(AND(H72&gt;=10.723,G72&gt;=0.14,H72&lt;13.531,B72&gt;=2.75,D72&gt;=1.35,H72&gt;=7.564,F72&lt;2.5,A72&gt;=5.45),4.46,IF(AND(G72&lt;0.364,A72&gt;=6.35,A72&gt;=6.15,G72&lt;0.805,G72&gt;=0.26,H72&lt;16.284,F72&gt;=2.5,A72&gt;=5.45),5.28,IF(AND(A72&lt;5.1,D72&gt;=0.15,A72&gt;=4.65,H72&lt;12.227,B72&lt;3.45,A72&gt;=4.35,D72&lt;0.8,H72&gt;=6.799,A72&lt;5.45),1.36,IF(AND(A72&gt;=5.1,D72&gt;=0.15,A72&gt;=4.65,H72&lt;12.227,B72&lt;3.45,A72&gt;=4.35,D72&lt;0.8,H72&gt;=6.799,A72&lt;5.45),1.4,IF(AND(G72&gt;=0.6,G72&gt;=0.364,A72&gt;=6.35,A72&gt;=6.15,G72&lt;0.805,G72&gt;=0.26,H72&lt;16.284,F72&gt;=2.5,A72&gt;=5.45),5.1,IF(AND(A72&gt;=6.95,G72&lt;0.6,G72&gt;=0.364,A72&gt;=6.35,A72&gt;=6.15,G72&lt;0.805,G72&gt;=0.26,H72&lt;16.284,F72&gt;=2.5,A72&gt;=5.45),5.8,IF(AND(B72&lt;3.2,A72&lt;6.95,G72&lt;0.6,G72&gt;=0.364,A72&gt;=6.35,A72&gt;=6.15,G72&lt;0.805,G72&gt;=0.26,H72&lt;16.284,F72&gt;=2.5,A72&gt;=5.45),5.6,IF(AND(B72&gt;=3.2,A72&lt;6.95,G72&lt;0.6,G72&gt;=0.364,A72&gt;=6.35,A72&gt;=6.15,G72&lt;0.805,G72&gt;=0.26,H72&lt;16.284,F72&gt;=2.5,A72&gt;=5.45),5.7,"shouldnthappen"))))))))))))))))))))))))))))))))))</f>
        <v>4.1</v>
      </c>
      <c r="AI72" s="1" t="n">
        <f aca="false">IF(AND(B72&gt;=3.55,A72&lt;5.05,F72&lt;1.5),1,IF(AND(H72&gt;=13.436,A72&gt;=5.05,F72&lt;1.5),1.633,IF(AND(A72&lt;4.35,B72&lt;3.55,A72&lt;5.05,F72&lt;1.5),1.1,IF(AND(A72&lt;5.15,H72&lt;13.436,A72&gt;=5.05,F72&lt;1.5),1.6,IF(AND(G72&lt;0.837,D72&lt;1.2,B72&lt;2.65,F72&gt;=1.5),3.7,IF(AND(G72&gt;=0.837,D72&lt;1.2,B72&lt;2.65,F72&gt;=1.5),3,IF(AND(D72&lt;1.4,D72&gt;=1.2,B72&lt;2.65,F72&gt;=1.5),4.133,IF(AND(D72&gt;=1.4,D72&gt;=1.2,B72&lt;2.65,F72&gt;=1.5),4.633,IF(AND(G72&lt;0.302,A72&gt;=4.35,B72&lt;3.55,A72&lt;5.05,F72&lt;1.5),1.34,IF(AND(D72&gt;=0.3,A72&gt;=5.15,H72&lt;13.436,A72&gt;=5.05,F72&lt;1.5),1.5,IF(AND(G72&lt;0.233,G72&lt;0.265,D72&lt;1.55,B72&gt;=2.65,F72&gt;=1.5),4.56,IF(AND(G72&gt;=0.233,G72&lt;0.265,D72&lt;1.55,B72&gt;=2.65,F72&gt;=1.5),5.1,IF(AND(G72&lt;0.395,G72&gt;=0.265,D72&lt;1.55,B72&gt;=2.65,F72&gt;=1.5),4.025,IF(AND(H72&lt;13.935,A72&gt;=7.05,D72&gt;=1.55,B72&gt;=2.65,F72&gt;=1.5),6.12,IF(AND(H72&gt;=13.935,A72&gt;=7.05,D72&gt;=1.55,B72&gt;=2.65,F72&gt;=1.5),6.64,IF(AND(G72&gt;=0.858,G72&gt;=0.302,A72&gt;=4.35,B72&lt;3.55,A72&lt;5.05,F72&lt;1.5),1.3,IF(AND(H72&lt;6.543,D72&lt;0.3,A72&gt;=5.15,H72&lt;13.436,A72&gt;=5.05,F72&lt;1.5),1.4,IF(AND(H72&gt;=6.543,D72&lt;0.3,A72&gt;=5.15,H72&lt;13.436,A72&gt;=5.05,F72&lt;1.5),1.48,IF(AND(A72&lt;6.3,G72&gt;=0.395,G72&gt;=0.265,D72&lt;1.55,B72&gt;=2.65,F72&gt;=1.5),4.14,IF(AND(A72&gt;=6.3,G72&gt;=0.395,G72&gt;=0.265,D72&lt;1.55,B72&gt;=2.65,F72&gt;=1.5),4.767,IF(AND(G72&gt;=0.669,B72&lt;3.15,A72&lt;7.05,D72&gt;=1.55,B72&gt;=2.65,F72&gt;=1.5),5,IF(AND(H72&lt;9.459,G72&lt;0.858,G72&gt;=0.302,A72&gt;=4.35,B72&lt;3.55,A72&lt;5.05,F72&lt;1.5),1.4,IF(AND(H72&gt;=9.459,G72&lt;0.858,G72&gt;=0.302,A72&gt;=4.35,B72&lt;3.55,A72&lt;5.05,F72&lt;1.5),1.6,IF(AND(G72&gt;=0.433,G72&lt;0.669,B72&lt;3.15,A72&lt;7.05,D72&gt;=1.55,B72&gt;=2.65,F72&gt;=1.5),5.68,IF(AND(G72&lt;0.481,H72&lt;10.257,B72&gt;=3.15,A72&lt;7.05,D72&gt;=1.55,B72&gt;=2.65,F72&gt;=1.5),5.7,IF(AND(G72&gt;=0.481,H72&lt;10.257,B72&gt;=3.15,A72&lt;7.05,D72&gt;=1.55,B72&gt;=2.65,F72&gt;=1.5),5.9,IF(AND(D72&lt;2.15,H72&gt;=10.257,B72&gt;=3.15,A72&lt;7.05,D72&gt;=1.55,B72&gt;=2.65,F72&gt;=1.5),5.1,IF(AND(D72&gt;=2.15,H72&gt;=10.257,B72&gt;=3.15,A72&lt;7.05,D72&gt;=1.55,B72&gt;=2.65,F72&gt;=1.5),5.42,IF(AND(G72&lt;0.098,G72&lt;0.433,G72&lt;0.669,B72&lt;3.15,A72&lt;7.05,D72&gt;=1.55,B72&gt;=2.65,F72&gt;=1.5),5.567,IF(AND(D72&lt;1.8,G72&gt;=0.098,G72&lt;0.433,G72&lt;0.669,B72&lt;3.15,A72&lt;7.05,D72&gt;=1.55,B72&gt;=2.65,F72&gt;=1.5),5.033,IF(AND(G72&gt;=0.312,D72&gt;=1.8,G72&gt;=0.098,G72&lt;0.433,G72&lt;0.669,B72&lt;3.15,A72&lt;7.05,D72&gt;=1.55,B72&gt;=2.65,F72&gt;=1.5),5.4,IF(AND(H72&lt;9.002,G72&lt;0.312,D72&gt;=1.8,G72&gt;=0.098,G72&lt;0.433,G72&lt;0.669,B72&lt;3.15,A72&lt;7.05,D72&gt;=1.55,B72&gt;=2.65,F72&gt;=1.5),5.1,IF(AND(H72&gt;=9.002,G72&lt;0.312,D72&gt;=1.8,G72&gt;=0.098,G72&lt;0.433,G72&lt;0.669,B72&lt;3.15,A72&lt;7.05,D72&gt;=1.55,B72&gt;=2.65,F72&gt;=1.5),5.26,"shouldnthappen")))))))))))))))))))))))))))))))))</f>
        <v>3.7</v>
      </c>
      <c r="AJ72" s="1" t="n">
        <f aca="false">IF(AND(A72&gt;=5.25,D72&gt;=0.35,D72&lt;0.8),1.433,IF(AND(F72&gt;=2.5,H72&lt;6.927,D72&gt;=0.8),5.1,IF(AND(H72&lt;5.85,B72&lt;3.65,D72&lt;0.35,D72&lt;0.8),1,IF(AND(A72&lt;5.55,B72&gt;=3.65,D72&lt;0.35,D72&lt;0.8),1.5,IF(AND(A72&gt;=5.55,B72&gt;=3.65,D72&lt;0.35,D72&lt;0.8),1.7,IF(AND(H72&lt;7.949,A72&lt;5.25,D72&gt;=0.35,D72&lt;0.8),1.9,IF(AND(H72&gt;=7.949,A72&lt;5.25,D72&gt;=0.35,D72&lt;0.8),1.54,IF(AND(A72&lt;5.55,F72&lt;2.5,H72&lt;6.927,D72&gt;=0.8),3.98,IF(AND(A72&gt;=5.55,F72&lt;2.5,H72&lt;6.927,D72&gt;=0.8),4.1,IF(AND(A72&gt;=7.25,D72&gt;=1.55,H72&gt;=6.927,D72&gt;=0.8),6.65,IF(AND(A72&lt;5.75,D72&lt;1.2,D72&lt;1.55,H72&gt;=6.927,D72&gt;=0.8),3.62,IF(AND(A72&gt;=5.75,D72&lt;1.2,D72&lt;1.55,H72&gt;=6.927,D72&gt;=0.8),4.1,IF(AND(G72&lt;0.175,A72&lt;4.8,H72&gt;=5.85,B72&lt;3.65,D72&lt;0.35,D72&lt;0.8),1.5,IF(AND(G72&gt;=0.175,A72&lt;4.8,H72&gt;=5.85,B72&lt;3.65,D72&lt;0.35,D72&lt;0.8),1.3,IF(AND(A72&gt;=5.05,A72&gt;=4.8,H72&gt;=5.85,B72&lt;3.65,D72&lt;0.35,D72&lt;0.8),1.5,IF(AND(G72&gt;=0.735,A72&lt;6.25,D72&gt;=1.2,D72&lt;1.55,H72&gt;=6.927,D72&gt;=0.8),4,IF(AND(H72&lt;10.464,A72&lt;6.2,A72&lt;7.25,D72&gt;=1.55,H72&gt;=6.927,D72&gt;=0.8),5.1,IF(AND(H72&gt;=10.464,A72&lt;6.2,A72&lt;7.25,D72&gt;=1.55,H72&gt;=6.927,D72&gt;=0.8),4.9,IF(AND(G72&lt;0.418,A72&lt;5.05,A72&gt;=4.8,H72&gt;=5.85,B72&lt;3.65,D72&lt;0.35,D72&lt;0.8),1.48,IF(AND(G72&gt;=0.418,A72&lt;5.05,A72&gt;=4.8,H72&gt;=5.85,B72&lt;3.65,D72&lt;0.35,D72&lt;0.8),1.3,IF(AND(B72&lt;2.75,G72&lt;0.735,A72&lt;6.25,D72&gt;=1.2,D72&lt;1.55,H72&gt;=6.927,D72&gt;=0.8),4.35,IF(AND(H72&lt;15.422,D72&lt;1.45,A72&gt;=6.25,D72&gt;=1.2,D72&lt;1.55,H72&gt;=6.927,D72&gt;=0.8),4.375,IF(AND(H72&gt;=15.422,D72&lt;1.45,A72&gt;=6.25,D72&gt;=1.2,D72&lt;1.55,H72&gt;=6.927,D72&gt;=0.8),4.7,IF(AND(A72&lt;6.4,D72&gt;=1.45,A72&gt;=6.25,D72&gt;=1.2,D72&lt;1.55,H72&gt;=6.927,D72&gt;=0.8),5.1,IF(AND(G72&gt;=0.576,D72&lt;2.15,A72&gt;=6.2,A72&lt;7.25,D72&gt;=1.55,H72&gt;=6.927,D72&gt;=0.8),5.1,IF(AND(G72&lt;0.537,D72&gt;=2.15,A72&gt;=6.2,A72&lt;7.25,D72&gt;=1.55,H72&gt;=6.927,D72&gt;=0.8),5.533,IF(AND(G72&gt;=0.537,D72&gt;=2.15,A72&gt;=6.2,A72&lt;7.25,D72&gt;=1.55,H72&gt;=6.927,D72&gt;=0.8),5.9,IF(AND(D72&lt;1.45,B72&gt;=2.75,G72&lt;0.735,A72&lt;6.25,D72&gt;=1.2,D72&lt;1.55,H72&gt;=6.927,D72&gt;=0.8),4.6,IF(AND(D72&gt;=1.45,B72&gt;=2.75,G72&lt;0.735,A72&lt;6.25,D72&gt;=1.2,D72&lt;1.55,H72&gt;=6.927,D72&gt;=0.8),4.5,IF(AND(H72&lt;12.582,A72&gt;=6.4,D72&gt;=1.45,A72&gt;=6.25,D72&gt;=1.2,D72&lt;1.55,H72&gt;=6.927,D72&gt;=0.8),4.66,IF(AND(H72&gt;=12.582,A72&gt;=6.4,D72&gt;=1.45,A72&gt;=6.25,D72&gt;=1.2,D72&lt;1.55,H72&gt;=6.927,D72&gt;=0.8),4.9,IF(AND(B72&lt;2.75,G72&lt;0.576,D72&lt;2.15,A72&gt;=6.2,A72&lt;7.25,D72&gt;=1.55,H72&gt;=6.927,D72&gt;=0.8),5.3,IF(AND(G72&gt;=0.395,B72&gt;=2.75,G72&lt;0.576,D72&lt;2.15,A72&gt;=6.2,A72&lt;7.25,D72&gt;=1.55,H72&gt;=6.927,D72&gt;=0.8),5.6,IF(AND(D72&gt;=1.9,G72&lt;0.395,B72&gt;=2.75,G72&lt;0.576,D72&lt;2.15,A72&gt;=6.2,A72&lt;7.25,D72&gt;=1.55,H72&gt;=6.927,D72&gt;=0.8),5.333,IF(AND(B72&lt;2.95,D72&lt;1.9,G72&lt;0.395,B72&gt;=2.75,G72&lt;0.576,D72&lt;2.15,A72&gt;=6.2,A72&lt;7.25,D72&gt;=1.55,H72&gt;=6.927,D72&gt;=0.8),5.6,IF(AND(B72&gt;=2.95,D72&lt;1.9,G72&lt;0.395,B72&gt;=2.75,G72&lt;0.576,D72&lt;2.15,A72&gt;=6.2,A72&lt;7.25,D72&gt;=1.55,H72&gt;=6.927,D72&gt;=0.8),5.5,"shouldnthappen"))))))))))))))))))))))))))))))))))))</f>
        <v>3.62</v>
      </c>
      <c r="AK72" s="1" t="n">
        <f aca="false">IF(AND(H72&lt;5.85,B72&lt;3.65,F72&lt;1.5),1,IF(AND(B72&gt;=3.95,B72&gt;=3.65,F72&lt;1.5),1.433,IF(AND(A72&lt;5.15,F72&lt;2.5,F72&gt;=1.5),3.075,IF(AND(D72&gt;=0.35,H72&gt;=5.85,B72&lt;3.65,F72&lt;1.5),1.5,IF(AND(G72&lt;0.168,B72&lt;3.95,B72&gt;=3.65,F72&lt;1.5),1.7,IF(AND(H72&lt;5.767,A72&lt;7.25,F72&gt;=2.5,F72&gt;=1.5),4.5,IF(AND(D72&lt;1.9,A72&gt;=7.25,F72&gt;=2.5,F72&gt;=1.5),6.3,IF(AND(D72&gt;=1.9,A72&gt;=7.25,F72&gt;=2.5,F72&gt;=1.5),6.575,IF(AND(B72&lt;3.75,G72&gt;=0.168,B72&lt;3.95,B72&gt;=3.65,F72&lt;1.5),1.5,IF(AND(B72&gt;=3.75,G72&gt;=0.168,B72&lt;3.95,B72&gt;=3.65,F72&lt;1.5),1.6,IF(AND(D72&gt;=1.35,A72&lt;6.15,A72&gt;=5.15,F72&lt;2.5,F72&gt;=1.5),4.42,IF(AND(D72&lt;1.4,A72&gt;=6.15,A72&gt;=5.15,F72&lt;2.5,F72&gt;=1.5),4.5,IF(AND(D72&gt;=1.4,A72&gt;=6.15,A72&gt;=5.15,F72&lt;2.5,F72&gt;=1.5),4.675,IF(AND(D72&lt;0.15,H72&lt;11.218,D72&lt;0.35,H72&gt;=5.85,B72&lt;3.65,F72&lt;1.5),1.5,IF(AND(D72&lt;0.15,H72&gt;=11.218,D72&lt;0.35,H72&gt;=5.85,B72&lt;3.65,F72&lt;1.5),1.1,IF(AND(B72&lt;2.7,D72&lt;1.35,A72&lt;6.15,A72&gt;=5.15,F72&lt;2.5,F72&gt;=1.5),3.82,IF(AND(A72&lt;6.15,G72&gt;=0.755,H72&gt;=5.767,A72&lt;7.25,F72&gt;=2.5,F72&gt;=1.5),4.98,IF(AND(A72&gt;=6.15,G72&gt;=0.755,H72&gt;=5.767,A72&lt;7.25,F72&gt;=2.5,F72&gt;=1.5),5.3,IF(AND(B72&lt;3.4,D72&gt;=0.15,H72&lt;11.218,D72&lt;0.35,H72&gt;=5.85,B72&lt;3.65,F72&lt;1.5),1.4,IF(AND(B72&gt;=3.4,D72&gt;=0.15,H72&lt;11.218,D72&lt;0.35,H72&gt;=5.85,B72&lt;3.65,F72&lt;1.5),1.3,IF(AND(H72&lt;11.731,D72&gt;=0.15,H72&gt;=11.218,D72&lt;0.35,H72&gt;=5.85,B72&lt;3.65,F72&lt;1.5),1.2,IF(AND(H72&lt;9.053,B72&gt;=2.7,D72&lt;1.35,A72&lt;6.15,A72&gt;=5.15,F72&lt;2.5,F72&gt;=1.5),3.85,IF(AND(D72&gt;=2.1,B72&lt;2.85,G72&lt;0.755,H72&gt;=5.767,A72&lt;7.25,F72&gt;=2.5,F72&gt;=1.5),5.6,IF(AND(D72&gt;=2.45,B72&gt;=2.85,G72&lt;0.755,H72&gt;=5.767,A72&lt;7.25,F72&gt;=2.5,F72&gt;=1.5),5.8,IF(AND(B72&gt;=3.45,H72&gt;=11.731,D72&gt;=0.15,H72&gt;=11.218,D72&lt;0.35,H72&gt;=5.85,B72&lt;3.65,F72&lt;1.5),1.3,IF(AND(A72&lt;5.9,H72&gt;=9.053,B72&gt;=2.7,D72&lt;1.35,A72&lt;6.15,A72&gt;=5.15,F72&lt;2.5,F72&gt;=1.5),4.3,IF(AND(A72&gt;=5.9,H72&gt;=9.053,B72&gt;=2.7,D72&lt;1.35,A72&lt;6.15,A72&gt;=5.15,F72&lt;2.5,F72&gt;=1.5),4,IF(AND(G72&gt;=0.519,D72&lt;2.1,B72&lt;2.85,G72&lt;0.755,H72&gt;=5.767,A72&lt;7.25,F72&gt;=2.5,F72&gt;=1.5),4.9,IF(AND(A72&gt;=7.05,D72&lt;2.45,B72&gt;=2.85,G72&lt;0.755,H72&gt;=5.767,A72&lt;7.25,F72&gt;=2.5,F72&gt;=1.5),5.8,IF(AND(H72&lt;14.396,B72&lt;3.45,H72&gt;=11.731,D72&gt;=0.15,H72&gt;=11.218,D72&lt;0.35,H72&gt;=5.85,B72&lt;3.65,F72&lt;1.5),1.44,IF(AND(H72&gt;=14.396,B72&lt;3.45,H72&gt;=11.731,D72&gt;=0.15,H72&gt;=11.218,D72&lt;0.35,H72&gt;=5.85,B72&lt;3.65,F72&lt;1.5),1.3,IF(AND(G72&lt;0.282,G72&lt;0.519,D72&lt;2.1,B72&lt;2.85,G72&lt;0.755,H72&gt;=5.767,A72&lt;7.25,F72&gt;=2.5,F72&gt;=1.5),5.1,IF(AND(G72&gt;=0.282,G72&lt;0.519,D72&lt;2.1,B72&lt;2.85,G72&lt;0.755,H72&gt;=5.767,A72&lt;7.25,F72&gt;=2.5,F72&gt;=1.5),5.3,IF(AND(A72&lt;6.4,D72&lt;1.9,A72&lt;7.05,D72&lt;2.45,B72&gt;=2.85,G72&lt;0.755,H72&gt;=5.767,A72&lt;7.25,F72&gt;=2.5,F72&gt;=1.5),5.6,IF(AND(A72&gt;=6.4,D72&lt;1.9,A72&lt;7.05,D72&lt;2.45,B72&gt;=2.85,G72&lt;0.755,H72&gt;=5.767,A72&lt;7.25,F72&gt;=2.5,F72&gt;=1.5),5.5,IF(AND(H72&lt;8.884,D72&gt;=1.9,A72&lt;7.05,D72&lt;2.45,B72&gt;=2.85,G72&lt;0.755,H72&gt;=5.767,A72&lt;7.25,F72&gt;=2.5,F72&gt;=1.5),5.3,IF(AND(H72&gt;=8.884,D72&gt;=1.9,A72&lt;7.05,D72&lt;2.45,B72&gt;=2.85,G72&lt;0.755,H72&gt;=5.767,A72&lt;7.25,F72&gt;=2.5,F72&gt;=1.5),5.52,"shouldnthappen")))))))))))))))))))))))))))))))))))))</f>
        <v>3.82</v>
      </c>
      <c r="AL72" s="1" t="n">
        <f aca="false">IF(AND(H72&lt;5.85,A72&lt;5.05,D72&lt;0.8),1,IF(AND(B72&lt;3.35,A72&gt;=5.05,D72&lt;0.8),1.7,IF(AND(D72&gt;=2.45,F72&gt;=2.5,D72&gt;=0.8),6.05,IF(AND(H72&gt;=11.218,H72&gt;=5.85,A72&lt;5.05,D72&lt;0.8),1.28,IF(AND(G72&gt;=0.948,B72&gt;=3.35,A72&gt;=5.05,D72&lt;0.8),1.7,IF(AND(G72&gt;=0.423,H72&lt;11.218,H72&gt;=5.85,A72&lt;5.05,D72&lt;0.8),1.3,IF(AND(B72&lt;3.6,G72&lt;0.948,B72&gt;=3.35,A72&gt;=5.05,D72&lt;0.8),1.4,IF(AND(H72&lt;10.258,D72&lt;1.15,A72&lt;5.9,F72&lt;2.5,D72&gt;=0.8),3.36,IF(AND(H72&gt;=10.258,D72&lt;1.15,A72&lt;5.9,F72&lt;2.5,D72&gt;=0.8),3.9,IF(AND(A72&lt;5.3,D72&gt;=1.15,A72&lt;5.9,F72&lt;2.5,D72&gt;=0.8),3.9,IF(AND(D72&lt;1.55,B72&lt;2.75,A72&gt;=5.9,F72&lt;2.5,D72&gt;=0.8),4.64,IF(AND(D72&gt;=1.55,B72&lt;2.75,A72&gt;=5.9,F72&lt;2.5,D72&gt;=0.8),5.1,IF(AND(D72&gt;=1.6,B72&gt;=2.75,A72&gt;=5.9,F72&lt;2.5,D72&gt;=0.8),5,IF(AND(H72&lt;5.767,H72&lt;8.598,D72&lt;2.45,F72&gt;=2.5,D72&gt;=0.8),4.5,IF(AND(A72&lt;6.25,H72&gt;=8.598,D72&lt;2.45,F72&gt;=2.5,D72&gt;=0.8),5.02,IF(AND(B72&lt;3.55,G72&lt;0.423,H72&lt;11.218,H72&gt;=5.85,A72&lt;5.05,D72&lt;0.8),1.525,IF(AND(B72&gt;=3.55,G72&lt;0.423,H72&lt;11.218,H72&gt;=5.85,A72&lt;5.05,D72&lt;0.8),1.4,IF(AND(H72&gt;=13.932,B72&gt;=3.6,G72&lt;0.948,B72&gt;=3.35,A72&gt;=5.05,D72&lt;0.8),1.65,IF(AND(G72&gt;=0.652,A72&gt;=5.3,D72&gt;=1.15,A72&lt;5.9,F72&lt;2.5,D72&gt;=0.8),3.8,IF(AND(D72&lt;1.35,D72&lt;1.6,B72&gt;=2.75,A72&gt;=5.9,F72&lt;2.5,D72&gt;=0.8),4.42,IF(AND(H72&lt;6.656,H72&gt;=5.767,H72&lt;8.598,D72&lt;2.45,F72&gt;=2.5,D72&gt;=0.8),5.033,IF(AND(H72&gt;=6.656,H72&gt;=5.767,H72&lt;8.598,D72&lt;2.45,F72&gt;=2.5,D72&gt;=0.8),5.1,IF(AND(G72&gt;=0.885,A72&gt;=6.25,H72&gt;=8.598,D72&lt;2.45,F72&gt;=2.5,D72&gt;=0.8),5.2,IF(AND(H72&lt;6.926,H72&lt;13.932,B72&gt;=3.6,G72&lt;0.948,B72&gt;=3.35,A72&gt;=5.05,D72&lt;0.8),1.433,IF(AND(H72&gt;=6.926,H72&lt;13.932,B72&gt;=3.6,G72&lt;0.948,B72&gt;=3.35,A72&gt;=5.05,D72&lt;0.8),1.5,IF(AND(A72&lt;5.65,G72&lt;0.652,A72&gt;=5.3,D72&gt;=1.15,A72&lt;5.9,F72&lt;2.5,D72&gt;=0.8),4.36,IF(AND(A72&gt;=5.65,G72&lt;0.652,A72&gt;=5.3,D72&gt;=1.15,A72&lt;5.9,F72&lt;2.5,D72&gt;=0.8),4.2,IF(AND(H72&gt;=13.561,D72&gt;=1.35,D72&lt;1.6,B72&gt;=2.75,A72&gt;=5.9,F72&lt;2.5,D72&gt;=0.8),4.767,IF(AND(H72&lt;9.091,G72&lt;0.885,A72&gt;=6.25,H72&gt;=8.598,D72&lt;2.45,F72&gt;=2.5,D72&gt;=0.8),6.3,IF(AND(H72&gt;=12.206,H72&lt;13.561,D72&gt;=1.35,D72&lt;1.6,B72&gt;=2.75,A72&gt;=5.9,F72&lt;2.5,D72&gt;=0.8),4.4,IF(AND(D72&gt;=2.25,H72&gt;=9.091,G72&lt;0.885,A72&gt;=6.25,H72&gt;=8.598,D72&lt;2.45,F72&gt;=2.5,D72&gt;=0.8),5.9,IF(AND(B72&lt;3.05,H72&lt;12.206,H72&lt;13.561,D72&gt;=1.35,D72&lt;1.6,B72&gt;=2.75,A72&gt;=5.9,F72&lt;2.5,D72&gt;=0.8),4.6,IF(AND(B72&gt;=3.05,H72&lt;12.206,H72&lt;13.561,D72&gt;=1.35,D72&lt;1.6,B72&gt;=2.75,A72&gt;=5.9,F72&lt;2.5,D72&gt;=0.8),4.7,IF(AND(G72&gt;=0.596,D72&lt;2.25,H72&gt;=9.091,G72&lt;0.885,A72&gt;=6.25,H72&gt;=8.598,D72&lt;2.45,F72&gt;=2.5,D72&gt;=0.8),5.1,IF(AND(G72&gt;=0.379,G72&lt;0.596,D72&lt;2.25,H72&gt;=9.091,G72&lt;0.885,A72&gt;=6.25,H72&gt;=8.598,D72&lt;2.45,F72&gt;=2.5,D72&gt;=0.8),5.767,IF(AND(D72&lt;2.15,G72&lt;0.379,G72&lt;0.596,D72&lt;2.25,H72&gt;=9.091,G72&lt;0.885,A72&gt;=6.25,H72&gt;=8.598,D72&lt;2.45,F72&gt;=2.5,D72&gt;=0.8),5.4,IF(AND(D72&gt;=2.15,G72&lt;0.379,G72&lt;0.596,D72&lt;2.25,H72&gt;=9.091,G72&lt;0.885,A72&gt;=6.25,H72&gt;=8.598,D72&lt;2.45,F72&gt;=2.5,D72&gt;=0.8),5.6,"shouldnthappen")))))))))))))))))))))))))))))))))))))</f>
        <v>3.9</v>
      </c>
      <c r="AM72" s="1" t="n">
        <f aca="false">IF(AND(H72&lt;5.245,D72&lt;0.8),1,IF(AND(A72&lt;4.5,H72&gt;=5.245,D72&lt;0.8),1.35,IF(AND(D72&gt;=0.5,A72&gt;=4.5,H72&gt;=5.245,D72&lt;0.8),1.6,IF(AND(H72&lt;7.25,B72&lt;2.6,A72&lt;6.15,D72&gt;=0.8),4.375,IF(AND(H72&gt;=7.25,B72&lt;2.6,A72&lt;6.15,D72&gt;=0.8),3.075,IF(AND(H72&lt;13.935,A72&gt;=7.05,A72&gt;=6.15,D72&gt;=0.8),6.067,IF(AND(H72&gt;=13.935,A72&gt;=7.05,A72&gt;=6.15,D72&gt;=0.8),6.525,IF(AND(G72&gt;=0.948,D72&lt;0.5,A72&gt;=4.5,H72&gt;=5.245,D72&lt;0.8),1.7,IF(AND(G72&lt;0.568,D72&gt;=1.55,B72&gt;=2.6,A72&lt;6.15,D72&gt;=0.8),5.1,IF(AND(G72&gt;=0.568,D72&gt;=1.55,B72&gt;=2.6,A72&lt;6.15,D72&gt;=0.8),5,IF(AND(A72&gt;=6.6,B72&gt;=3.15,A72&lt;7.05,A72&gt;=6.15,D72&gt;=0.8),5.78,IF(AND(G72&lt;0.165,G72&lt;0.273,D72&lt;1.55,B72&gt;=2.6,A72&lt;6.15,D72&gt;=0.8),4.1,IF(AND(G72&gt;=0.165,G72&lt;0.273,D72&lt;1.55,B72&gt;=2.6,A72&lt;6.15,D72&gt;=0.8),4.5,IF(AND(D72&lt;1.35,G72&gt;=0.273,D72&lt;1.55,B72&gt;=2.6,A72&lt;6.15,D72&gt;=0.8),4.08,IF(AND(D72&gt;=1.35,G72&gt;=0.273,D72&lt;1.55,B72&gt;=2.6,A72&lt;6.15,D72&gt;=0.8),4.4,IF(AND(D72&lt;1.45,F72&lt;2.5,B72&lt;3.15,A72&lt;7.05,A72&gt;=6.15,D72&gt;=0.8),4.38,IF(AND(D72&gt;=1.45,F72&lt;2.5,B72&lt;3.15,A72&lt;7.05,A72&gt;=6.15,D72&gt;=0.8),4.75,IF(AND(D72&gt;=2.25,F72&gt;=2.5,B72&lt;3.15,A72&lt;7.05,A72&gt;=6.15,D72&gt;=0.8),5.16,IF(AND(H72&lt;11.488,A72&lt;6.6,B72&gt;=3.15,A72&lt;7.05,A72&gt;=6.15,D72&gt;=0.8),6,IF(AND(H72&gt;=14.396,D72&lt;0.25,G72&lt;0.948,D72&lt;0.5,A72&gt;=4.5,H72&gt;=5.245,D72&lt;0.8),1.3,IF(AND(A72&gt;=5.55,D72&gt;=0.25,G72&lt;0.948,D72&lt;0.5,A72&gt;=4.5,H72&gt;=5.245,D72&lt;0.8),1.7,IF(AND(D72&lt;1.85,D72&lt;2.25,F72&gt;=2.5,B72&lt;3.15,A72&lt;7.05,A72&gt;=6.15,D72&gt;=0.8),5.6,IF(AND(G72&lt;0.669,H72&gt;=11.488,A72&lt;6.6,B72&gt;=3.15,A72&lt;7.05,A72&gt;=6.15,D72&gt;=0.8),4.7,IF(AND(G72&gt;=0.669,H72&gt;=11.488,A72&lt;6.6,B72&gt;=3.15,A72&lt;7.05,A72&gt;=6.15,D72&gt;=0.8),5.22,IF(AND(H72&lt;6.543,H72&lt;14.396,D72&lt;0.25,G72&lt;0.948,D72&lt;0.5,A72&gt;=4.5,H72&gt;=5.245,D72&lt;0.8),1.4,IF(AND(A72&lt;4.95,A72&lt;5.55,D72&gt;=0.25,G72&lt;0.948,D72&lt;0.5,A72&gt;=4.5,H72&gt;=5.245,D72&lt;0.8),1.4,IF(AND(A72&gt;=4.95,A72&lt;5.55,D72&gt;=0.25,G72&lt;0.948,D72&lt;0.5,A72&gt;=4.5,H72&gt;=5.245,D72&lt;0.8),1.48,IF(AND(H72&lt;10.667,D72&gt;=1.85,D72&lt;2.25,F72&gt;=2.5,B72&lt;3.15,A72&lt;7.05,A72&gt;=6.15,D72&gt;=0.8),5.25,IF(AND(H72&gt;=10.667,D72&gt;=1.85,D72&lt;2.25,F72&gt;=2.5,B72&lt;3.15,A72&lt;7.05,A72&gt;=6.15,D72&gt;=0.8),5.55,IF(AND(G72&lt;0.063,H72&gt;=6.543,H72&lt;14.396,D72&lt;0.25,G72&lt;0.948,D72&lt;0.5,A72&gt;=4.5,H72&gt;=5.245,D72&lt;0.8),1.4,IF(AND(H72&lt;9.212,G72&gt;=0.063,H72&gt;=6.543,H72&lt;14.396,D72&lt;0.25,G72&lt;0.948,D72&lt;0.5,A72&gt;=4.5,H72&gt;=5.245,D72&lt;0.8),1.475,IF(AND(H72&gt;=9.212,G72&gt;=0.063,H72&gt;=6.543,H72&lt;14.396,D72&lt;0.25,G72&lt;0.948,D72&lt;0.5,A72&gt;=4.5,H72&gt;=5.245,D72&lt;0.8),1.5,"shouldnthappen"))))))))))))))))))))))))))))))))</f>
        <v>3.075</v>
      </c>
      <c r="AN72" s="1" t="n">
        <f aca="false">IF(AND(D72&lt;0.7,A72&gt;=5.55),1.633,IF(AND(G72&lt;0.38,B72&lt;2.8,A72&lt;5.55),4.3,IF(AND(G72&gt;=0.38,B72&lt;2.8,A72&lt;5.55),3.325,IF(AND(D72&gt;=0.35,B72&gt;=2.8,A72&lt;5.55),1.6,IF(AND(B72&gt;=3.4,A72&lt;4.8,D72&lt;0.35,B72&gt;=2.8,A72&lt;5.55),1,IF(AND(H72&gt;=11.789,A72&lt;5.9,D72&lt;1.55,D72&gt;=0.7,A72&gt;=5.55),4.325,IF(AND(F72&gt;=2.5,A72&gt;=5.9,D72&lt;1.55,D72&gt;=0.7,A72&gt;=5.55),5.05,IF(AND(D72&lt;1.9,A72&gt;=7.25,D72&gt;=1.55,D72&gt;=0.7,A72&gt;=5.55),6.3,IF(AND(D72&gt;=1.9,A72&gt;=7.25,D72&gt;=1.55,D72&gt;=0.7,A72&gt;=5.55),6.4,IF(AND(A72&lt;4.35,B72&lt;3.4,A72&lt;4.8,D72&lt;0.35,B72&gt;=2.8,A72&lt;5.55),1.1,IF(AND(G72&gt;=0.934,B72&lt;3.45,A72&gt;=4.8,D72&lt;0.35,B72&gt;=2.8,A72&lt;5.55),1.7,IF(AND(H72&gt;=14.877,B72&gt;=3.45,A72&gt;=4.8,D72&lt;0.35,B72&gt;=2.8,A72&lt;5.55),1.3,IF(AND(B72&lt;2.6,H72&lt;11.789,A72&lt;5.9,D72&lt;1.55,D72&gt;=0.7,A72&gt;=5.55),3.9,IF(AND(B72&gt;=2.6,H72&lt;11.789,A72&lt;5.9,D72&lt;1.55,D72&gt;=0.7,A72&gt;=5.55),4.26,IF(AND(A72&lt;6.6,F72&lt;2.5,A72&gt;=5.9,D72&lt;1.55,D72&gt;=0.7,A72&gt;=5.55),4.625,IF(AND(A72&gt;=6.6,F72&lt;2.5,A72&gt;=5.9,D72&lt;1.55,D72&gt;=0.7,A72&gt;=5.55),4.475,IF(AND(B72&lt;2.6,D72&lt;2.05,A72&lt;7.25,D72&gt;=1.55,D72&gt;=0.7,A72&gt;=5.55),5.8,IF(AND(G72&gt;=0.743,D72&gt;=2.05,A72&lt;7.25,D72&gt;=1.55,D72&gt;=0.7,A72&gt;=5.55),5.1,IF(AND(G72&lt;0.422,A72&gt;=4.35,B72&lt;3.4,A72&lt;4.8,D72&lt;0.35,B72&gt;=2.8,A72&lt;5.55),1.367,IF(AND(G72&gt;=0.422,A72&gt;=4.35,B72&lt;3.4,A72&lt;4.8,D72&lt;0.35,B72&gt;=2.8,A72&lt;5.55),1.3,IF(AND(A72&lt;5.05,G72&lt;0.934,B72&lt;3.45,A72&gt;=4.8,D72&lt;0.35,B72&gt;=2.8,A72&lt;5.55),1.525,IF(AND(A72&gt;=5.05,G72&lt;0.934,B72&lt;3.45,A72&gt;=4.8,D72&lt;0.35,B72&gt;=2.8,A72&lt;5.55),1.5,IF(AND(G72&gt;=0.585,H72&lt;14.877,B72&gt;=3.45,A72&gt;=4.8,D72&lt;0.35,B72&gt;=2.8,A72&lt;5.55),1.54,IF(AND(G72&gt;=0.537,G72&lt;0.743,D72&gt;=2.05,A72&lt;7.25,D72&gt;=1.55,D72&gt;=0.7,A72&gt;=5.55),5.833,IF(AND(D72&gt;=0.25,G72&lt;0.585,H72&lt;14.877,B72&gt;=3.45,A72&gt;=4.8,D72&lt;0.35,B72&gt;=2.8,A72&lt;5.55),1.367,IF(AND(D72&lt;1.75,H72&lt;13.795,B72&gt;=2.6,D72&lt;2.05,A72&lt;7.25,D72&gt;=1.55,D72&gt;=0.7,A72&gt;=5.55),5.45,IF(AND(B72&lt;2.85,H72&gt;=13.795,B72&gt;=2.6,D72&lt;2.05,A72&lt;7.25,D72&gt;=1.55,D72&gt;=0.7,A72&gt;=5.55),5.1,IF(AND(B72&gt;=2.85,H72&gt;=13.795,B72&gt;=2.6,D72&lt;2.05,A72&lt;7.25,D72&gt;=1.55,D72&gt;=0.7,A72&gt;=5.55),4.82,IF(AND(G72&lt;0.353,G72&lt;0.537,G72&lt;0.743,D72&gt;=2.05,A72&lt;7.25,D72&gt;=1.55,D72&gt;=0.7,A72&gt;=5.55),5.425,IF(AND(G72&gt;=0.353,G72&lt;0.537,G72&lt;0.743,D72&gt;=2.05,A72&lt;7.25,D72&gt;=1.55,D72&gt;=0.7,A72&gt;=5.55),5.62,IF(AND(G72&lt;0.311,D72&lt;0.25,G72&lt;0.585,H72&lt;14.877,B72&gt;=3.45,A72&gt;=4.8,D72&lt;0.35,B72&gt;=2.8,A72&lt;5.55),1.5,IF(AND(G72&gt;=0.311,D72&lt;0.25,G72&lt;0.585,H72&lt;14.877,B72&gt;=3.45,A72&gt;=4.8,D72&lt;0.35,B72&gt;=2.8,A72&lt;5.55),1.4,IF(AND(B72&gt;=3.1,D72&gt;=1.75,H72&lt;13.795,B72&gt;=2.6,D72&lt;2.05,A72&lt;7.25,D72&gt;=1.55,D72&gt;=0.7,A72&gt;=5.55),5.1,IF(AND(B72&lt;2.85,B72&lt;3.1,D72&gt;=1.75,H72&lt;13.795,B72&gt;=2.6,D72&lt;2.05,A72&lt;7.25,D72&gt;=1.55,D72&gt;=0.7,A72&gt;=5.55),5.2,IF(AND(B72&gt;=2.85,B72&lt;3.1,D72&gt;=1.75,H72&lt;13.795,B72&gt;=2.6,D72&lt;2.05,A72&lt;7.25,D72&gt;=1.55,D72&gt;=0.7,A72&gt;=5.55),5.2,"shouldnthappen")))))))))))))))))))))))))))))))))))</f>
        <v>3.9</v>
      </c>
      <c r="AO72" s="1" t="n">
        <f aca="false">IF(AND(H72&gt;=14.529,G72&lt;0.633,D72&lt;0.8),1.3,IF(AND(A72&lt;5.05,G72&gt;=0.633,D72&lt;0.8),1.35,IF(AND(H72&gt;=14.379,H72&lt;14.529,G72&lt;0.633,D72&lt;0.8),1.7,IF(AND(B72&lt;3.35,A72&gt;=5.05,G72&gt;=0.633,D72&lt;0.8),1.7,IF(AND(D72&gt;=1.45,A72&lt;5.95,F72&lt;2.5,D72&gt;=0.8),4.5,IF(AND(D72&lt;1.35,A72&gt;=5.95,F72&lt;2.5,D72&gt;=0.8),4,IF(AND(D72&lt;1.85,G72&gt;=0.845,F72&gt;=2.5,D72&gt;=0.8),4.8,IF(AND(B72&gt;=4.3,H72&lt;14.379,H72&lt;14.529,G72&lt;0.633,D72&lt;0.8),1.5,IF(AND(A72&lt;5.25,B72&gt;=3.35,A72&gt;=5.05,G72&gt;=0.633,D72&lt;0.8),1.55,IF(AND(A72&gt;=5.25,B72&gt;=3.35,A72&gt;=5.05,G72&gt;=0.633,D72&lt;0.8),1.633,IF(AND(A72&lt;5.05,D72&lt;1.45,A72&lt;5.95,F72&lt;2.5,D72&gt;=0.8),3.3,IF(AND(G72&lt;0.293,D72&gt;=1.35,A72&gt;=5.95,F72&lt;2.5,D72&gt;=0.8),5,IF(AND(A72&gt;=6.6,D72&lt;2.05,G72&lt;0.845,F72&gt;=2.5,D72&gt;=0.8),5.8,IF(AND(B72&lt;3.05,D72&gt;=2.05,G72&lt;0.845,F72&gt;=2.5,D72&gt;=0.8),6.15,IF(AND(B72&lt;2.9,D72&gt;=1.85,G72&gt;=0.845,F72&gt;=2.5,D72&gt;=0.8),5.1,IF(AND(B72&gt;=2.9,D72&gt;=1.85,G72&gt;=0.845,F72&gt;=2.5,D72&gt;=0.8),5.2,IF(AND(B72&gt;=3.8,B72&lt;4.3,H72&lt;14.379,H72&lt;14.529,G72&lt;0.633,D72&lt;0.8),1.333,IF(AND(A72&lt;6.25,G72&gt;=0.293,D72&gt;=1.35,A72&gt;=5.95,F72&lt;2.5,D72&gt;=0.8),4.6,IF(AND(H72&lt;10.351,A72&lt;6.6,D72&lt;2.05,G72&lt;0.845,F72&gt;=2.5,D72&gt;=0.8),5.4,IF(AND(G72&gt;=0.364,B72&gt;=3.05,D72&gt;=2.05,G72&lt;0.845,F72&gt;=2.5,D72&gt;=0.8),5.66,IF(AND(G72&gt;=0.447,B72&lt;3.8,B72&lt;4.3,H72&lt;14.379,H72&lt;14.529,G72&lt;0.633,D72&lt;0.8),1.3,IF(AND(H72&lt;6.247,A72&lt;5.65,A72&gt;=5.05,D72&lt;1.45,A72&lt;5.95,F72&lt;2.5,D72&gt;=0.8),4.033,IF(AND(D72&lt;1.25,A72&gt;=5.65,A72&gt;=5.05,D72&lt;1.45,A72&lt;5.95,F72&lt;2.5,D72&gt;=0.8),3.88,IF(AND(D72&gt;=1.25,A72&gt;=5.65,A72&gt;=5.05,D72&lt;1.45,A72&lt;5.95,F72&lt;2.5,D72&gt;=0.8),4.35,IF(AND(B72&lt;2.65,A72&gt;=6.25,G72&gt;=0.293,D72&gt;=1.35,A72&gt;=5.95,F72&lt;2.5,D72&gt;=0.8),4.9,IF(AND(B72&lt;2.75,H72&gt;=10.351,A72&lt;6.6,D72&lt;2.05,G72&lt;0.845,F72&gt;=2.5,D72&gt;=0.8),5.1,IF(AND(B72&gt;=2.75,H72&gt;=10.351,A72&lt;6.6,D72&lt;2.05,G72&lt;0.845,F72&gt;=2.5,D72&gt;=0.8),4.95,IF(AND(B72&lt;3.15,G72&lt;0.364,B72&gt;=3.05,D72&gt;=2.05,G72&lt;0.845,F72&gt;=2.5,D72&gt;=0.8),5.28,IF(AND(B72&gt;=3.15,G72&lt;0.364,B72&gt;=3.05,D72&gt;=2.05,G72&lt;0.845,F72&gt;=2.5,D72&gt;=0.8),5.5,IF(AND(H72&lt;9.212,G72&lt;0.447,B72&lt;3.8,B72&lt;4.3,H72&lt;14.379,H72&lt;14.529,G72&lt;0.633,D72&lt;0.8),1.4,IF(AND(G72&lt;0.356,H72&gt;=6.247,A72&lt;5.65,A72&gt;=5.05,D72&lt;1.45,A72&lt;5.95,F72&lt;2.5,D72&gt;=0.8),4.2,IF(AND(B72&lt;3,B72&gt;=2.65,A72&gt;=6.25,G72&gt;=0.293,D72&gt;=1.35,A72&gt;=5.95,F72&lt;2.5,D72&gt;=0.8),4.6,IF(AND(B72&gt;=3,B72&gt;=2.65,A72&gt;=6.25,G72&gt;=0.293,D72&gt;=1.35,A72&gt;=5.95,F72&lt;2.5,D72&gt;=0.8),4.7,IF(AND(A72&lt;5.05,H72&gt;=9.212,G72&lt;0.447,B72&lt;3.8,B72&lt;4.3,H72&lt;14.379,H72&lt;14.529,G72&lt;0.633,D72&lt;0.8),1.533,IF(AND(A72&gt;=5.05,H72&gt;=9.212,G72&lt;0.447,B72&lt;3.8,B72&lt;4.3,H72&lt;14.379,H72&lt;14.529,G72&lt;0.633,D72&lt;0.8),1.425,IF(AND(A72&lt;5.35,G72&gt;=0.356,H72&gt;=6.247,A72&lt;5.65,A72&gt;=5.05,D72&lt;1.45,A72&lt;5.95,F72&lt;2.5,D72&gt;=0.8),3.9,IF(AND(A72&gt;=5.35,G72&gt;=0.356,H72&gt;=6.247,A72&lt;5.65,A72&gt;=5.05,D72&lt;1.45,A72&lt;5.95,F72&lt;2.5,D72&gt;=0.8),3.72,"shouldnthappen")))))))))))))))))))))))))))))))))))))</f>
        <v>3.72</v>
      </c>
      <c r="AP72" s="1" t="n">
        <f aca="false">IF(AND(F72&gt;=1.5,A72&lt;5.55),3.84,IF(AND(G72&gt;=0.52,A72&lt;4.75,F72&lt;1.5,A72&lt;5.55),1.16,IF(AND(A72&lt;5.65,A72&lt;5.85,D72&lt;1.55,A72&gt;=5.55),4.2,IF(AND(A72&gt;=5.65,A72&lt;5.85,D72&lt;1.55,A72&gt;=5.55),3.167,IF(AND(G72&gt;=0.798,A72&gt;=5.85,D72&lt;1.55,A72&gt;=5.55),4,IF(AND(F72&lt;2.5,H72&lt;14.1,D72&gt;=1.55,A72&gt;=5.55),4.84,IF(AND(A72&lt;7.2,H72&gt;=14.1,D72&gt;=1.55,A72&gt;=5.55),5.633,IF(AND(A72&gt;=7.2,H72&gt;=14.1,D72&gt;=1.55,A72&gt;=5.55),6.6,IF(AND(G72&lt;0.161,G72&lt;0.52,A72&lt;4.75,F72&lt;1.5,A72&lt;5.55),1.5,IF(AND(D72&gt;=0.5,G72&lt;0.676,A72&gt;=4.75,F72&lt;1.5,A72&lt;5.55),1.6,IF(AND(H72&lt;11.016,G72&gt;=0.676,A72&gt;=4.75,F72&lt;1.5,A72&lt;5.55),1.75,IF(AND(G72&lt;0.209,G72&lt;0.798,A72&gt;=5.85,D72&lt;1.55,A72&gt;=5.55),4.5,IF(AND(G72&gt;=0.74,F72&gt;=2.5,H72&lt;14.1,D72&gt;=1.55,A72&gt;=5.55),6.225,IF(AND(B72&lt;2.95,G72&gt;=0.161,G72&lt;0.52,A72&lt;4.75,F72&lt;1.5,A72&lt;5.55),1.4,IF(AND(B72&gt;=2.95,G72&gt;=0.161,G72&lt;0.52,A72&lt;4.75,F72&lt;1.5,A72&lt;5.55),1.34,IF(AND(B72&lt;3.15,D72&lt;0.5,G72&lt;0.676,A72&gt;=4.75,F72&lt;1.5,A72&lt;5.55),1.52,IF(AND(D72&lt;0.25,H72&gt;=11.016,G72&gt;=0.676,A72&gt;=4.75,F72&lt;1.5,A72&lt;5.55),1.567,IF(AND(D72&gt;=0.25,H72&gt;=11.016,G72&gt;=0.676,A72&gt;=4.75,F72&lt;1.5,A72&lt;5.55),1.5,IF(AND(H72&lt;7.47,G72&gt;=0.209,G72&lt;0.798,A72&gt;=5.85,D72&lt;1.55,A72&gt;=5.55),5.05,IF(AND(B72&lt;2.85,G72&lt;0.74,F72&gt;=2.5,H72&lt;14.1,D72&gt;=1.55,A72&gt;=5.55),5.35,IF(AND(B72&lt;3.3,B72&gt;=3.15,D72&lt;0.5,G72&lt;0.676,A72&gt;=4.75,F72&lt;1.5,A72&lt;5.55),1.2,IF(AND(D72&lt;1.45,H72&gt;=7.47,G72&gt;=0.209,G72&lt;0.798,A72&gt;=5.85,D72&lt;1.55,A72&gt;=5.55),4.66,IF(AND(D72&gt;=1.45,H72&gt;=7.47,G72&gt;=0.209,G72&lt;0.798,A72&gt;=5.85,D72&lt;1.55,A72&gt;=5.55),4.64,IF(AND(A72&gt;=7.05,B72&gt;=2.85,G72&lt;0.74,F72&gt;=2.5,H72&lt;14.1,D72&gt;=1.55,A72&gt;=5.55),5.8,IF(AND(B72&gt;=3.25,A72&lt;7.05,B72&gt;=2.85,G72&lt;0.74,F72&gt;=2.5,H72&lt;14.1,D72&gt;=1.55,A72&gt;=5.55),5.7,IF(AND(H72&gt;=13.641,D72&lt;0.25,B72&gt;=3.3,B72&gt;=3.15,D72&lt;0.5,G72&lt;0.676,A72&gt;=4.75,F72&lt;1.5,A72&lt;5.55),1.3,IF(AND(D72&lt;0.35,D72&gt;=0.25,B72&gt;=3.3,B72&gt;=3.15,D72&lt;0.5,G72&lt;0.676,A72&gt;=4.75,F72&lt;1.5,A72&lt;5.55),1.367,IF(AND(D72&gt;=0.35,D72&gt;=0.25,B72&gt;=3.3,B72&gt;=3.15,D72&lt;0.5,G72&lt;0.676,A72&gt;=4.75,F72&lt;1.5,A72&lt;5.55),1.3,IF(AND(A72&lt;6.35,B72&lt;3.25,A72&lt;7.05,B72&gt;=2.85,G72&lt;0.74,F72&gt;=2.5,H72&lt;14.1,D72&gt;=1.55,A72&gt;=5.55),5.6,IF(AND(A72&gt;=6.35,B72&lt;3.25,A72&lt;7.05,B72&gt;=2.85,G72&lt;0.74,F72&gt;=2.5,H72&lt;14.1,D72&gt;=1.55,A72&gt;=5.55),5.325,IF(AND(A72&lt;5.1,H72&lt;13.641,D72&lt;0.25,B72&gt;=3.3,B72&gt;=3.15,D72&lt;0.5,G72&lt;0.676,A72&gt;=4.75,F72&lt;1.5,A72&lt;5.55),1.4,IF(AND(H72&gt;=11.031,A72&gt;=5.1,H72&lt;13.641,D72&lt;0.25,B72&gt;=3.3,B72&gt;=3.15,D72&lt;0.5,G72&lt;0.676,A72&gt;=4.75,F72&lt;1.5,A72&lt;5.55),1.4,IF(AND(A72&lt;5.45,H72&lt;11.031,A72&gt;=5.1,H72&lt;13.641,D72&lt;0.25,B72&gt;=3.3,B72&gt;=3.15,D72&lt;0.5,G72&lt;0.676,A72&gt;=4.75,F72&lt;1.5,A72&lt;5.55),1.5,IF(AND(A72&gt;=5.45,H72&lt;11.031,A72&gt;=5.1,H72&lt;13.641,D72&lt;0.25,B72&gt;=3.3,B72&gt;=3.15,D72&lt;0.5,G72&lt;0.676,A72&gt;=4.75,F72&lt;1.5,A72&lt;5.55),1.4,"shouldnthappen"))))))))))))))))))))))))))))))))))</f>
        <v>4.2</v>
      </c>
      <c r="AQ72" s="1" t="n">
        <f aca="false">IF(AND(H72&lt;6.926,D72&gt;=0.35,F72&lt;1.5),1.9,IF(AND(G72&gt;=0.869,D72&gt;=1.75,F72&gt;=1.5),5.15,IF(AND(A72&lt;4.35,A72&lt;5.05,D72&lt;0.35,F72&lt;1.5),1.1,IF(AND(H72&lt;6.089,A72&gt;=5.05,D72&lt;0.35,F72&lt;1.5),1.7,IF(AND(H72&gt;=13.089,H72&gt;=6.926,D72&gt;=0.35,F72&lt;1.5),1.3,IF(AND(G72&lt;0.695,D72&lt;1.15,D72&lt;1.75,F72&gt;=1.5),3.62,IF(AND(G72&gt;=0.695,D72&lt;1.15,D72&lt;1.75,F72&gt;=1.5),3,IF(AND(G72&gt;=0.585,H72&gt;=6.089,A72&gt;=5.05,D72&lt;0.35,F72&lt;1.5),1.5,IF(AND(H72&lt;9.582,H72&lt;13.089,H72&gt;=6.926,D72&gt;=0.35,F72&lt;1.5),1.5,IF(AND(H72&gt;=9.582,H72&lt;13.089,H72&gt;=6.926,D72&gt;=0.35,F72&lt;1.5),1.6,IF(AND(D72&lt;1.35,H72&lt;9.349,D72&gt;=1.15,D72&lt;1.75,F72&gt;=1.5),3.867,IF(AND(D72&lt;2.05,A72&lt;7.05,G72&lt;0.869,D72&gt;=1.75,F72&gt;=1.5),4.9,IF(AND(B72&gt;=3.3,A72&gt;=7.05,G72&lt;0.869,D72&gt;=1.75,F72&gt;=1.5),6.1,IF(AND(G72&lt;0.347,H72&lt;11.218,A72&gt;=4.35,A72&lt;5.05,D72&lt;0.35,F72&lt;1.5),1.4,IF(AND(G72&gt;=0.347,H72&lt;11.218,A72&gt;=4.35,A72&lt;5.05,D72&lt;0.35,F72&lt;1.5),1.5,IF(AND(G72&gt;=0.265,H72&gt;=11.218,A72&gt;=4.35,A72&lt;5.05,D72&lt;0.35,F72&lt;1.5),1.45,IF(AND(A72&gt;=5.4,G72&lt;0.585,H72&gt;=6.089,A72&gt;=5.05,D72&lt;0.35,F72&lt;1.5),1.35,IF(AND(B72&gt;=2.9,D72&gt;=1.35,H72&lt;9.349,D72&gt;=1.15,D72&lt;1.75,F72&gt;=1.5),4.6,IF(AND(D72&gt;=1.35,A72&lt;6.15,H72&gt;=9.349,D72&gt;=1.15,D72&lt;1.75,F72&gt;=1.5),4.54,IF(AND(H72&lt;10.927,A72&gt;=6.15,H72&gt;=9.349,D72&gt;=1.15,D72&lt;1.75,F72&gt;=1.5),4.3,IF(AND(G72&lt;0.512,D72&gt;=2.05,A72&lt;7.05,G72&lt;0.869,D72&gt;=1.75,F72&gt;=1.5),5.533,IF(AND(G72&gt;=0.512,D72&gt;=2.05,A72&lt;7.05,G72&lt;0.869,D72&gt;=1.75,F72&gt;=1.5),5.88,IF(AND(H72&lt;11.551,B72&lt;3.3,A72&gt;=7.05,G72&lt;0.869,D72&gt;=1.75,F72&gt;=1.5),6.3,IF(AND(G72&lt;0.227,G72&lt;0.265,H72&gt;=11.218,A72&gt;=4.35,A72&lt;5.05,D72&lt;0.35,F72&lt;1.5),1.4,IF(AND(G72&gt;=0.227,G72&lt;0.265,H72&gt;=11.218,A72&gt;=4.35,A72&lt;5.05,D72&lt;0.35,F72&lt;1.5),1.26,IF(AND(H72&lt;11.031,A72&lt;5.4,G72&lt;0.585,H72&gt;=6.089,A72&gt;=5.05,D72&lt;0.35,F72&lt;1.5),1.5,IF(AND(H72&gt;=11.031,A72&lt;5.4,G72&lt;0.585,H72&gt;=6.089,A72&gt;=5.05,D72&lt;0.35,F72&lt;1.5),1.4,IF(AND(A72&lt;5.45,B72&lt;2.9,D72&gt;=1.35,H72&lt;9.349,D72&gt;=1.15,D72&lt;1.75,F72&gt;=1.5),4.5,IF(AND(A72&lt;5.9,D72&lt;1.35,A72&lt;6.15,H72&gt;=9.349,D72&gt;=1.15,D72&lt;1.75,F72&gt;=1.5),4.2,IF(AND(A72&gt;=5.9,D72&lt;1.35,A72&lt;6.15,H72&gt;=9.349,D72&gt;=1.15,D72&lt;1.75,F72&gt;=1.5),4,IF(AND(A72&gt;=6.75,H72&gt;=10.927,A72&gt;=6.15,H72&gt;=9.349,D72&gt;=1.15,D72&lt;1.75,F72&gt;=1.5),4.767,IF(AND(B72&lt;2.9,H72&gt;=11.551,B72&lt;3.3,A72&gt;=7.05,G72&lt;0.869,D72&gt;=1.75,F72&gt;=1.5),6.7,IF(AND(B72&gt;=2.9,H72&gt;=11.551,B72&lt;3.3,A72&gt;=7.05,G72&lt;0.869,D72&gt;=1.75,F72&gt;=1.5),6.6,IF(AND(B72&lt;2.45,A72&gt;=5.45,B72&lt;2.9,D72&gt;=1.35,H72&lt;9.349,D72&gt;=1.15,D72&lt;1.75,F72&gt;=1.5),5,IF(AND(B72&gt;=2.45,A72&gt;=5.45,B72&lt;2.9,D72&gt;=1.35,H72&lt;9.349,D72&gt;=1.15,D72&lt;1.75,F72&gt;=1.5),5.1,IF(AND(H72&lt;11.166,A72&lt;6.75,H72&gt;=10.927,A72&gt;=6.15,H72&gt;=9.349,D72&gt;=1.15,D72&lt;1.75,F72&gt;=1.5),4.9,IF(AND(G72&lt;0.228,H72&gt;=11.166,A72&lt;6.75,H72&gt;=10.927,A72&gt;=6.15,H72&gt;=9.349,D72&gt;=1.15,D72&lt;1.75,F72&gt;=1.5),4.7,IF(AND(H72&lt;13.531,G72&gt;=0.228,H72&gt;=11.166,A72&lt;6.75,H72&gt;=10.927,A72&gt;=6.15,H72&gt;=9.349,D72&gt;=1.15,D72&lt;1.75,F72&gt;=1.5),4.4,IF(AND(H72&gt;=13.531,G72&gt;=0.228,H72&gt;=11.166,A72&lt;6.75,H72&gt;=10.927,A72&gt;=6.15,H72&gt;=9.349,D72&gt;=1.15,D72&lt;1.75,F72&gt;=1.5),4.6,"shouldnthappen")))))))))))))))))))))))))))))))))))))))</f>
        <v>3</v>
      </c>
      <c r="AR72" s="1" t="n">
        <f aca="false">IF(AND(G72&gt;=0.93,B72&lt;3.65,F72&lt;1.5),1.7,IF(AND(H72&lt;6.542,B72&gt;=3.65,F72&lt;1.5),1.767,IF(AND(A72&gt;=7.05,D72&gt;=1.55,F72&gt;=1.5),6.3,IF(AND(G72&lt;0.123,H72&gt;=6.542,B72&gt;=3.65,F72&lt;1.5),1.367,IF(AND(A72&lt;5.15,A72&lt;5.65,D72&lt;1.55,F72&gt;=1.5),3.15,IF(AND(A72&lt;4.8,G72&gt;=0.447,G72&lt;0.93,B72&lt;3.65,F72&lt;1.5),1.24,IF(AND(A72&gt;=4.8,G72&gt;=0.447,G72&lt;0.93,B72&lt;3.65,F72&lt;1.5),1.4,IF(AND(G72&lt;0.151,G72&gt;=0.123,H72&gt;=6.542,B72&gt;=3.65,F72&lt;1.5),1.7,IF(AND(G72&gt;=0.151,G72&gt;=0.123,H72&gt;=6.542,B72&gt;=3.65,F72&lt;1.5),1.5,IF(AND(D72&gt;=1.45,A72&gt;=5.15,A72&lt;5.65,D72&lt;1.55,F72&gt;=1.5),4.5,IF(AND(B72&lt;2.65,D72&gt;=1.35,A72&gt;=5.65,D72&lt;1.55,F72&gt;=1.5),4.9,IF(AND(G72&lt;0.527,F72&lt;2.5,A72&lt;7.05,D72&gt;=1.55,F72&gt;=1.5),5.075,IF(AND(G72&gt;=0.527,F72&lt;2.5,A72&lt;7.05,D72&gt;=1.55,F72&gt;=1.5),4.7,IF(AND(A72&lt;4.65,G72&lt;0.265,G72&lt;0.447,G72&lt;0.93,B72&lt;3.65,F72&lt;1.5),1.42,IF(AND(G72&lt;0.3,G72&gt;=0.265,G72&lt;0.447,G72&lt;0.93,B72&lt;3.65,F72&lt;1.5),1.6,IF(AND(G72&gt;=0.3,G72&gt;=0.265,G72&lt;0.447,G72&lt;0.93,B72&lt;3.65,F72&lt;1.5),1.4,IF(AND(G72&lt;0.356,D72&lt;1.45,A72&gt;=5.15,A72&lt;5.65,D72&lt;1.55,F72&gt;=1.5),4.125,IF(AND(D72&lt;1.1,A72&lt;6.2,D72&lt;1.35,A72&gt;=5.65,D72&lt;1.55,F72&gt;=1.5),4.1,IF(AND(D72&gt;=1.1,A72&lt;6.2,D72&lt;1.35,A72&gt;=5.65,D72&lt;1.55,F72&gt;=1.5),4.175,IF(AND(H72&gt;=13.433,A72&gt;=6.2,D72&lt;1.35,A72&gt;=5.65,D72&lt;1.55,F72&gt;=1.5),4.6,IF(AND(G72&lt;0.437,B72&gt;=2.65,D72&gt;=1.35,A72&gt;=5.65,D72&lt;1.55,F72&gt;=1.5),4.625,IF(AND(G72&gt;=0.437,B72&gt;=2.65,D72&gt;=1.35,A72&gt;=5.65,D72&lt;1.55,F72&gt;=1.5),4.75,IF(AND(B72&gt;=3.15,H72&lt;11.146,F72&gt;=2.5,A72&lt;7.05,D72&gt;=1.55,F72&gt;=1.5),5.667,IF(AND(B72&lt;2.65,H72&gt;=11.146,F72&gt;=2.5,A72&lt;7.05,D72&gt;=1.55,F72&gt;=1.5),5.8,IF(AND(B72&lt;3.3,A72&gt;=4.65,G72&lt;0.265,G72&lt;0.447,G72&lt;0.93,B72&lt;3.65,F72&lt;1.5),1.32,IF(AND(B72&gt;=3.3,A72&gt;=4.65,G72&lt;0.265,G72&lt;0.447,G72&lt;0.93,B72&lt;3.65,F72&lt;1.5),1.425,IF(AND(B72&lt;2.8,G72&gt;=0.356,D72&lt;1.45,A72&gt;=5.15,A72&lt;5.65,D72&lt;1.55,F72&gt;=1.5),3.86,IF(AND(B72&gt;=2.8,G72&gt;=0.356,D72&lt;1.45,A72&gt;=5.15,A72&lt;5.65,D72&lt;1.55,F72&gt;=1.5),3.6,IF(AND(B72&lt;2.6,H72&lt;13.433,A72&gt;=6.2,D72&lt;1.35,A72&gt;=5.65,D72&lt;1.55,F72&gt;=1.5),4.4,IF(AND(B72&gt;=2.6,H72&lt;13.433,A72&gt;=6.2,D72&lt;1.35,A72&gt;=5.65,D72&lt;1.55,F72&gt;=1.5),4.3,IF(AND(G72&lt;0.151,B72&lt;3.15,H72&lt;11.146,F72&gt;=2.5,A72&lt;7.05,D72&gt;=1.55,F72&gt;=1.5),5.5,IF(AND(H72&lt;15.52,B72&gt;=2.65,H72&gt;=11.146,F72&gt;=2.5,A72&lt;7.05,D72&gt;=1.55,F72&gt;=1.5),5.4,IF(AND(H72&gt;=15.52,B72&gt;=2.65,H72&gt;=11.146,F72&gt;=2.5,A72&lt;7.05,D72&gt;=1.55,F72&gt;=1.5),5.733,IF(AND(H72&lt;10.74,G72&gt;=0.151,B72&lt;3.15,H72&lt;11.146,F72&gt;=2.5,A72&lt;7.05,D72&gt;=1.55,F72&gt;=1.5),5.12,IF(AND(H72&gt;=10.74,G72&gt;=0.151,B72&lt;3.15,H72&lt;11.146,F72&gt;=2.5,A72&lt;7.05,D72&gt;=1.55,F72&gt;=1.5),4.9,"shouldnthappen")))))))))))))))))))))))))))))))))))</f>
        <v>3.86</v>
      </c>
      <c r="AS72" s="1" t="n">
        <f aca="false">IF(AND(F72&gt;=1.5,A72&lt;5.55),4.18,IF(AND(F72&gt;=2.5,B72&lt;2.75,A72&gt;=5.55),5.38,IF(AND(G72&gt;=0.587,B72&lt;3.75,F72&lt;1.5,A72&lt;5.55),1.48,IF(AND(H72&lt;6.51,B72&gt;=3.75,F72&lt;1.5,A72&lt;5.55),1.9,IF(AND(H72&gt;=6.51,B72&gt;=3.75,F72&lt;1.5,A72&lt;5.55),1.425,IF(AND(G72&gt;=0.868,F72&lt;2.5,B72&lt;2.75,A72&gt;=5.55),4.65,IF(AND(F72&lt;1.5,D72&lt;1.55,B72&gt;=2.75,A72&gt;=5.55),1.7,IF(AND(G72&gt;=0.857,D72&gt;=1.55,B72&gt;=2.75,A72&gt;=5.55),5.033,IF(AND(G72&gt;=0.518,G72&lt;0.587,B72&lt;3.75,F72&lt;1.5,A72&lt;5.55),1,IF(AND(D72&lt;1.05,G72&lt;0.868,F72&lt;2.5,B72&lt;2.75,A72&gt;=5.55),3.5,IF(AND(G72&lt;0.404,D72&gt;=1.05,G72&lt;0.868,F72&lt;2.5,B72&lt;2.75,A72&gt;=5.55),4.2,IF(AND(G72&gt;=0.404,D72&gt;=1.05,G72&lt;0.868,F72&lt;2.5,B72&lt;2.75,A72&gt;=5.55),3.94,IF(AND(F72&lt;2.5,B72&lt;2.95,F72&gt;=1.5,D72&lt;1.55,B72&gt;=2.75,A72&gt;=5.55),4.68,IF(AND(F72&gt;=2.5,B72&lt;2.95,F72&gt;=1.5,D72&lt;1.55,B72&gt;=2.75,A72&gt;=5.55),5.1,IF(AND(H72&lt;10.883,B72&gt;=2.95,F72&gt;=1.5,D72&lt;1.55,B72&gt;=2.75,A72&gt;=5.55),4.15,IF(AND(H72&gt;=10.883,B72&gt;=2.95,F72&gt;=1.5,D72&lt;1.55,B72&gt;=2.75,A72&gt;=5.55),4.5,IF(AND(H72&gt;=14.1,D72&lt;2.05,G72&lt;0.857,D72&gt;=1.55,B72&gt;=2.75,A72&gt;=5.55),6.6,IF(AND(G72&lt;0.063,B72&lt;3.15,G72&lt;0.518,G72&lt;0.587,B72&lt;3.75,F72&lt;1.5,A72&lt;5.55),1.4,IF(AND(G72&gt;=0.063,B72&lt;3.15,G72&lt;0.518,G72&lt;0.587,B72&lt;3.75,F72&lt;1.5,A72&lt;5.55),1.5,IF(AND(H72&gt;=10.563,B72&gt;=3.15,G72&lt;0.518,G72&lt;0.587,B72&lt;3.75,F72&lt;1.5,A72&lt;5.55),1.325,IF(AND(B72&lt;2.95,H72&lt;14.1,D72&lt;2.05,G72&lt;0.857,D72&gt;=1.55,B72&gt;=2.75,A72&gt;=5.55),6.125,IF(AND(A72&lt;6.65,G72&lt;0.364,D72&gt;=2.05,G72&lt;0.857,D72&gt;=1.55,B72&gt;=2.75,A72&gt;=5.55),5.45,IF(AND(G72&gt;=0.774,G72&gt;=0.364,D72&gt;=2.05,G72&lt;0.857,D72&gt;=1.55,B72&gt;=2.75,A72&gt;=5.55),5.4,IF(AND(H72&gt;=9.279,H72&lt;10.563,B72&gt;=3.15,G72&lt;0.518,G72&lt;0.587,B72&lt;3.75,F72&lt;1.5,A72&lt;5.55),1.475,IF(AND(D72&lt;1.65,B72&gt;=2.95,H72&lt;14.1,D72&lt;2.05,G72&lt;0.857,D72&gt;=1.55,B72&gt;=2.75,A72&gt;=5.55),5.8,IF(AND(B72&lt;3.15,A72&gt;=6.65,G72&lt;0.364,D72&gt;=2.05,G72&lt;0.857,D72&gt;=1.55,B72&gt;=2.75,A72&gt;=5.55),5.3,IF(AND(B72&gt;=3.15,A72&gt;=6.65,G72&lt;0.364,D72&gt;=2.05,G72&lt;0.857,D72&gt;=1.55,B72&gt;=2.75,A72&gt;=5.55),5.7,IF(AND(A72&gt;=6.75,G72&lt;0.774,G72&gt;=0.364,D72&gt;=2.05,G72&lt;0.857,D72&gt;=1.55,B72&gt;=2.75,A72&gt;=5.55),5.9,IF(AND(G72&lt;0.417,H72&lt;9.279,H72&lt;10.563,B72&gt;=3.15,G72&lt;0.518,G72&lt;0.587,B72&lt;3.75,F72&lt;1.5,A72&lt;5.55),1.4,IF(AND(G72&gt;=0.417,H72&lt;9.279,H72&lt;10.563,B72&gt;=3.15,G72&lt;0.518,G72&lt;0.587,B72&lt;3.75,F72&lt;1.5,A72&lt;5.55),1.3,IF(AND(A72&lt;6.3,D72&gt;=1.65,B72&gt;=2.95,H72&lt;14.1,D72&lt;2.05,G72&lt;0.857,D72&gt;=1.55,B72&gt;=2.75,A72&gt;=5.55),4.9,IF(AND(A72&gt;=6.3,D72&gt;=1.65,B72&gt;=2.95,H72&lt;14.1,D72&lt;2.05,G72&lt;0.857,D72&gt;=1.55,B72&gt;=2.75,A72&gt;=5.55),5.3,IF(AND(G72&gt;=0.657,A72&lt;6.75,G72&lt;0.774,G72&gt;=0.364,D72&gt;=2.05,G72&lt;0.857,D72&gt;=1.55,B72&gt;=2.75,A72&gt;=5.55),6,IF(AND(B72&lt;3.2,G72&lt;0.657,A72&lt;6.75,G72&lt;0.774,G72&gt;=0.364,D72&gt;=2.05,G72&lt;0.857,D72&gt;=1.55,B72&gt;=2.75,A72&gt;=5.55),5.6,IF(AND(B72&gt;=3.2,G72&lt;0.657,A72&lt;6.75,G72&lt;0.774,G72&gt;=0.364,D72&gt;=2.05,G72&lt;0.857,D72&gt;=1.55,B72&gt;=2.75,A72&gt;=5.55),5.65,"shouldnthappen")))))))))))))))))))))))))))))))))))</f>
        <v>3.94</v>
      </c>
      <c r="AT72" s="1" t="n">
        <f aca="false">IF(AND(H72&gt;=16.284,A72&gt;=5.55),6.533,IF(AND(G72&gt;=0.52,A72&lt;4.85,A72&lt;5.55),1.05,IF(AND(G72&lt;0.227,G72&lt;0.52,A72&lt;4.85,A72&lt;5.55),1.4,IF(AND(G72&gt;=0.227,G72&lt;0.52,A72&lt;4.85,A72&lt;5.55),1.3,IF(AND(D72&gt;=0.45,F72&lt;1.5,A72&gt;=4.85,A72&lt;5.55),1.667,IF(AND(B72&gt;=2.75,F72&gt;=1.5,A72&gt;=4.85,A72&lt;5.55),4.5,IF(AND(F72&lt;2.5,B72&gt;=3.15,H72&lt;16.284,A72&gt;=5.55),4.7,IF(AND(G72&gt;=0.934,D72&lt;0.45,F72&lt;1.5,A72&gt;=4.85,A72&lt;5.55),1.7,IF(AND(D72&gt;=1.2,B72&lt;2.75,F72&gt;=1.5,A72&gt;=4.85,A72&lt;5.55),4.25,IF(AND(G72&gt;=0.774,F72&gt;=2.5,B72&gt;=3.15,H72&lt;16.284,A72&gt;=5.55),5.4,IF(AND(B72&lt;3.1,G72&lt;0.934,D72&lt;0.45,F72&lt;1.5,A72&gt;=4.85,A72&lt;5.55),1.6,IF(AND(D72&lt;1.05,D72&lt;1.2,B72&lt;2.75,F72&gt;=1.5,A72&gt;=4.85,A72&lt;5.55),3.433,IF(AND(D72&gt;=1.05,D72&lt;1.2,B72&lt;2.75,F72&gt;=1.5,A72&gt;=4.85,A72&lt;5.55),3.267,IF(AND(H72&lt;8.486,D72&lt;1.35,F72&lt;2.5,B72&lt;3.15,H72&lt;16.284,A72&gt;=5.55),3.85,IF(AND(D72&gt;=1.55,D72&gt;=1.35,F72&lt;2.5,B72&lt;3.15,H72&lt;16.284,A72&gt;=5.55),5.1,IF(AND(H72&lt;10.464,A72&lt;6.35,F72&gt;=2.5,B72&lt;3.15,H72&lt;16.284,A72&gt;=5.55),5.08,IF(AND(H72&gt;=10.464,A72&lt;6.35,F72&gt;=2.5,B72&lt;3.15,H72&lt;16.284,A72&gt;=5.55),4.9,IF(AND(D72&lt;1.85,A72&gt;=6.35,F72&gt;=2.5,B72&lt;3.15,H72&lt;16.284,A72&gt;=5.55),5.8,IF(AND(H72&gt;=10.393,G72&lt;0.774,F72&gt;=2.5,B72&gt;=3.15,H72&lt;16.284,A72&gt;=5.55),5.425,IF(AND(B72&lt;2.6,H72&gt;=8.486,D72&lt;1.35,F72&lt;2.5,B72&lt;3.15,H72&lt;16.284,A72&gt;=5.55),3.9,IF(AND(G72&gt;=0.567,D72&lt;1.55,D72&gt;=1.35,F72&lt;2.5,B72&lt;3.15,H72&lt;16.284,A72&gt;=5.55),4.4,IF(AND(B72&lt;3.25,H72&lt;10.393,G72&lt;0.774,F72&gt;=2.5,B72&gt;=3.15,H72&lt;16.284,A72&gt;=5.55),5.7,IF(AND(B72&gt;=3.25,H72&lt;10.393,G72&lt;0.774,F72&gt;=2.5,B72&gt;=3.15,H72&lt;16.284,A72&gt;=5.55),5.98,IF(AND(G72&lt;0.079,G72&lt;0.338,B72&gt;=3.1,G72&lt;0.934,D72&lt;0.45,F72&lt;1.5,A72&gt;=4.85,A72&lt;5.55),1.425,IF(AND(B72&lt;3.35,G72&gt;=0.338,B72&gt;=3.1,G72&lt;0.934,D72&lt;0.45,F72&lt;1.5,A72&gt;=4.85,A72&lt;5.55),1.4,IF(AND(G72&lt;0.404,B72&gt;=2.6,H72&gt;=8.486,D72&lt;1.35,F72&lt;2.5,B72&lt;3.15,H72&lt;16.284,A72&gt;=5.55),4.3,IF(AND(G72&gt;=0.404,B72&gt;=2.6,H72&gt;=8.486,D72&lt;1.35,F72&lt;2.5,B72&lt;3.15,H72&lt;16.284,A72&gt;=5.55),4.025,IF(AND(B72&gt;=3.05,G72&lt;0.567,D72&lt;1.55,D72&gt;=1.35,F72&lt;2.5,B72&lt;3.15,H72&lt;16.284,A72&gt;=5.55),4.7,IF(AND(A72&lt;6.45,H72&lt;10.667,D72&gt;=1.85,A72&gt;=6.35,F72&gt;=2.5,B72&lt;3.15,H72&lt;16.284,A72&gt;=5.55),5.3,IF(AND(A72&gt;=6.45,H72&lt;10.667,D72&gt;=1.85,A72&gt;=6.35,F72&gt;=2.5,B72&lt;3.15,H72&lt;16.284,A72&gt;=5.55),5.167,IF(AND(B72&lt;2.95,H72&gt;=10.667,D72&gt;=1.85,A72&gt;=6.35,F72&gt;=2.5,B72&lt;3.15,H72&lt;16.284,A72&gt;=5.55),5.6,IF(AND(B72&gt;=2.95,H72&gt;=10.667,D72&gt;=1.85,A72&gt;=6.35,F72&gt;=2.5,B72&lt;3.15,H72&lt;16.284,A72&gt;=5.55),5.5,IF(AND(H72&lt;10.325,G72&gt;=0.079,G72&lt;0.338,B72&gt;=3.1,G72&lt;0.934,D72&lt;0.45,F72&lt;1.5,A72&gt;=4.85,A72&lt;5.55),1.5,IF(AND(G72&lt;0.385,B72&gt;=3.35,G72&gt;=0.338,B72&gt;=3.1,G72&lt;0.934,D72&lt;0.45,F72&lt;1.5,A72&gt;=4.85,A72&lt;5.55),1.5,IF(AND(G72&gt;=0.385,B72&gt;=3.35,G72&gt;=0.338,B72&gt;=3.1,G72&lt;0.934,D72&lt;0.45,F72&lt;1.5,A72&gt;=4.85,A72&lt;5.55),1.42,IF(AND(B72&lt;2.5,B72&lt;3.05,G72&lt;0.567,D72&lt;1.55,D72&gt;=1.35,F72&lt;2.5,B72&lt;3.15,H72&lt;16.284,A72&gt;=5.55),4.5,IF(AND(B72&gt;=2.5,B72&lt;3.05,G72&lt;0.567,D72&lt;1.55,D72&gt;=1.35,F72&lt;2.5,B72&lt;3.15,H72&lt;16.284,A72&gt;=5.55),4.56,IF(AND(H72&lt;12.506,H72&gt;=10.325,G72&gt;=0.079,G72&lt;0.338,B72&gt;=3.1,G72&lt;0.934,D72&lt;0.45,F72&lt;1.5,A72&gt;=4.85,A72&lt;5.55),1.2,IF(AND(H72&gt;=12.506,H72&gt;=10.325,G72&gt;=0.079,G72&lt;0.338,B72&gt;=3.1,G72&lt;0.934,D72&lt;0.45,F72&lt;1.5,A72&gt;=4.85,A72&lt;5.55),1.3,"shouldnthappen")))))))))))))))))))))))))))))))))))))))</f>
        <v>3.9</v>
      </c>
      <c r="AU72" s="1" t="n">
        <f aca="false">IF(AND(G72&gt;=0.52,B72&lt;3.05,F72&lt;1.5),1.1,IF(AND(G72&lt;0.35,G72&lt;0.52,B72&lt;3.05,F72&lt;1.5),1.4,IF(AND(G72&gt;=0.35,G72&lt;0.52,B72&lt;3.05,F72&lt;1.5),1.3,IF(AND(G72&gt;=0.227,G72&lt;0.347,B72&gt;=3.05,F72&lt;1.5),1.32,IF(AND(H72&lt;6.417,G72&gt;=0.347,B72&gt;=3.05,F72&lt;1.5),1.7,IF(AND(A72&gt;=7.25,A72&gt;=6.6,F72&gt;=2.5,F72&gt;=1.5),6.35,IF(AND(G72&lt;0.11,G72&lt;0.227,G72&lt;0.347,B72&gt;=3.05,F72&lt;1.5),1.333,IF(AND(H72&lt;9.441,H72&gt;=6.417,G72&gt;=0.347,B72&gt;=3.05,F72&lt;1.5),1.425,IF(AND(B72&lt;2.75,G72&lt;0.451,H72&lt;10.266,F72&lt;2.5,F72&gt;=1.5),4,IF(AND(B72&gt;=2.75,G72&lt;0.451,H72&lt;10.266,F72&lt;2.5,F72&gt;=1.5),4.433,IF(AND(G72&gt;=0.865,G72&gt;=0.451,H72&lt;10.266,F72&lt;2.5,F72&gt;=1.5),4.2,IF(AND(B72&lt;2.45,H72&lt;13.665,H72&gt;=10.266,F72&lt;2.5,F72&gt;=1.5),3.7,IF(AND(G72&lt;0.302,H72&gt;=13.665,H72&gt;=10.266,F72&lt;2.5,F72&gt;=1.5),5,IF(AND(B72&lt;2.9,A72&lt;6.1,A72&lt;6.6,F72&gt;=2.5,F72&gt;=1.5),5.06,IF(AND(B72&gt;=2.9,A72&lt;6.1,A72&lt;6.6,F72&gt;=2.5,F72&gt;=1.5),4.8,IF(AND(B72&lt;3.05,A72&gt;=6.1,A72&lt;6.6,F72&gt;=2.5,F72&gt;=1.5),5.6,IF(AND(B72&gt;=3.05,A72&gt;=6.1,A72&lt;6.6,F72&gt;=2.5,F72&gt;=1.5),5.267,IF(AND(H72&gt;=14.564,A72&lt;7.25,A72&gt;=6.6,F72&gt;=2.5,F72&gt;=1.5),5.6,IF(AND(H72&gt;=14.309,G72&gt;=0.11,G72&lt;0.227,G72&lt;0.347,B72&gt;=3.05,F72&lt;1.5),1.7,IF(AND(D72&lt;0.4,H72&gt;=9.441,H72&gt;=6.417,G72&gt;=0.347,B72&gt;=3.05,F72&lt;1.5),1.5,IF(AND(D72&gt;=0.4,H72&gt;=9.441,H72&gt;=6.417,G72&gt;=0.347,B72&gt;=3.05,F72&lt;1.5),1.633,IF(AND(A72&lt;5.35,G72&lt;0.865,G72&gt;=0.451,H72&lt;10.266,F72&lt;2.5,F72&gt;=1.5),3.15,IF(AND(D72&lt;1.45,G72&gt;=0.302,H72&gt;=13.665,H72&gt;=10.266,F72&lt;2.5,F72&gt;=1.5),4.74,IF(AND(D72&gt;=1.45,G72&gt;=0.302,H72&gt;=13.665,H72&gt;=10.266,F72&lt;2.5,F72&gt;=1.5),4.567,IF(AND(H72&lt;8.836,H72&lt;14.564,A72&lt;7.25,A72&gt;=6.6,F72&gt;=2.5,F72&gt;=1.5),5.7,IF(AND(H72&gt;=8.836,H72&lt;14.564,A72&lt;7.25,A72&gt;=6.6,F72&gt;=2.5,F72&gt;=1.5),5.9,IF(AND(H72&lt;11.53,H72&lt;14.309,G72&gt;=0.11,G72&lt;0.227,G72&lt;0.347,B72&gt;=3.05,F72&lt;1.5),1.5,IF(AND(H72&gt;=11.53,H72&lt;14.309,G72&gt;=0.11,G72&lt;0.227,G72&lt;0.347,B72&gt;=3.05,F72&lt;1.5),1.467,IF(AND(H72&lt;9.386,A72&gt;=5.35,G72&lt;0.865,G72&gt;=0.451,H72&lt;10.266,F72&lt;2.5,F72&gt;=1.5),3.56,IF(AND(H72&gt;=9.386,A72&gt;=5.35,G72&lt;0.865,G72&gt;=0.451,H72&lt;10.266,F72&lt;2.5,F72&gt;=1.5),4.2,IF(AND(H72&lt;11.036,D72&lt;1.45,B72&gt;=2.45,H72&lt;13.665,H72&gt;=10.266,F72&lt;2.5,F72&gt;=1.5),4.45,IF(AND(H72&gt;=11.036,D72&lt;1.45,B72&gt;=2.45,H72&lt;13.665,H72&gt;=10.266,F72&lt;2.5,F72&gt;=1.5),4.1,IF(AND(G72&gt;=0.585,D72&gt;=1.45,B72&gt;=2.45,H72&lt;13.665,H72&gt;=10.266,F72&lt;2.5,F72&gt;=1.5),4.9,IF(AND(H72&lt;11.743,G72&lt;0.585,D72&gt;=1.45,B72&gt;=2.45,H72&lt;13.665,H72&gt;=10.266,F72&lt;2.5,F72&gt;=1.5),4.7,IF(AND(H72&gt;=11.743,G72&lt;0.585,D72&gt;=1.45,B72&gt;=2.45,H72&lt;13.665,H72&gt;=10.266,F72&lt;2.5,F72&gt;=1.5),4.5,"shouldnthappen")))))))))))))))))))))))))))))))))))</f>
        <v>4.1</v>
      </c>
      <c r="AV72" s="1" t="n">
        <f aca="false">IF(AND(G72&gt;=0.356,F72&gt;=1.5,A72&lt;5.75),3.52,IF(AND(A72&lt;7.25,A72&gt;=7.1,A72&gt;=5.75),5.875,IF(AND(A72&gt;=7.25,A72&gt;=7.1,A72&gt;=5.75),6.5,IF(AND(D72&gt;=0.35,G72&gt;=0.586,F72&lt;1.5,A72&lt;5.75),1.8,IF(AND(D72&lt;1.4,G72&lt;0.356,F72&gt;=1.5,A72&lt;5.75),4.2,IF(AND(D72&gt;=1.4,G72&lt;0.356,F72&gt;=1.5,A72&lt;5.75),4.5,IF(AND(H72&gt;=11.218,A72&lt;5.05,G72&lt;0.586,F72&lt;1.5,A72&lt;5.75),1.225,IF(AND(G72&gt;=0.253,A72&gt;=5.05,G72&lt;0.586,F72&lt;1.5,A72&lt;5.75),1.3,IF(AND(B72&gt;=3.75,D72&lt;0.35,G72&gt;=0.586,F72&lt;1.5,A72&lt;5.75),1.567,IF(AND(B72&lt;2.85,D72&lt;1.35,D72&lt;1.65,A72&lt;7.1,A72&gt;=5.75),4.26,IF(AND(B72&gt;=2.85,D72&lt;1.35,D72&lt;1.65,A72&lt;7.1,A72&gt;=5.75),4.45,IF(AND(A72&lt;6.05,H72&lt;12.921,D72&gt;=1.65,A72&lt;7.1,A72&gt;=5.75),5.1,IF(AND(H72&gt;=15.338,H72&gt;=12.921,D72&gt;=1.65,A72&lt;7.1,A72&gt;=5.75),5.55,IF(AND(G72&lt;0.418,H72&lt;11.218,A72&lt;5.05,G72&lt;0.586,F72&lt;1.5,A72&lt;5.75),1.42,IF(AND(G72&gt;=0.418,H72&lt;11.218,A72&lt;5.05,G72&lt;0.586,F72&lt;1.5,A72&lt;5.75),1.3,IF(AND(H72&gt;=13.321,G72&lt;0.253,A72&gt;=5.05,G72&lt;0.586,F72&lt;1.5,A72&lt;5.75),1.7,IF(AND(H72&lt;6.089,B72&lt;3.75,D72&lt;0.35,G72&gt;=0.586,F72&lt;1.5,A72&lt;5.75),1.7,IF(AND(H72&gt;=6.089,B72&lt;3.75,D72&lt;0.35,G72&gt;=0.586,F72&lt;1.5,A72&lt;5.75),1.5,IF(AND(B72&lt;2.9,D72&lt;1.45,D72&gt;=1.35,D72&lt;1.65,A72&lt;7.1,A72&gt;=5.75),4.8,IF(AND(B72&gt;=2.9,D72&lt;1.45,D72&gt;=1.35,D72&lt;1.65,A72&lt;7.1,A72&gt;=5.75),4.475,IF(AND(B72&lt;2.5,D72&gt;=1.45,D72&gt;=1.35,D72&lt;1.65,A72&lt;7.1,A72&gt;=5.75),4.5,IF(AND(H72&lt;8.884,A72&gt;=6.05,H72&lt;12.921,D72&gt;=1.65,A72&lt;7.1,A72&gt;=5.75),5.4,IF(AND(A72&lt;6.3,H72&lt;15.338,H72&gt;=12.921,D72&gt;=1.65,A72&lt;7.1,A72&gt;=5.75),4.967,IF(AND(A72&gt;=6.3,H72&lt;15.338,H72&gt;=12.921,D72&gt;=1.65,A72&lt;7.1,A72&gt;=5.75),5.133,IF(AND(H72&lt;10.826,H72&lt;13.321,G72&lt;0.253,A72&gt;=5.05,G72&lt;0.586,F72&lt;1.5,A72&lt;5.75),1.5,IF(AND(H72&gt;=10.826,H72&lt;13.321,G72&lt;0.253,A72&gt;=5.05,G72&lt;0.586,F72&lt;1.5,A72&lt;5.75),1.4,IF(AND(H72&lt;7.47,B72&gt;=2.5,D72&gt;=1.45,D72&gt;=1.35,D72&lt;1.65,A72&lt;7.1,A72&gt;=5.75),5.1,IF(AND(H72&gt;=7.47,B72&gt;=2.5,D72&gt;=1.45,D72&gt;=1.35,D72&lt;1.65,A72&lt;7.1,A72&gt;=5.75),4.725,IF(AND(H72&lt;9.637,H72&gt;=8.884,A72&gt;=6.05,H72&lt;12.921,D72&gt;=1.65,A72&lt;7.1,A72&gt;=5.75),5.9,IF(AND(B72&lt;2.6,H72&gt;=9.637,H72&gt;=8.884,A72&gt;=6.05,H72&lt;12.921,D72&gt;=1.65,A72&lt;7.1,A72&gt;=5.75),5.8,IF(AND(B72&lt;2.75,B72&gt;=2.6,H72&gt;=9.637,H72&gt;=8.884,A72&gt;=6.05,H72&lt;12.921,D72&gt;=1.65,A72&lt;7.1,A72&gt;=5.75),5.3,IF(AND(D72&lt;2.25,B72&gt;=2.75,B72&gt;=2.6,H72&gt;=9.637,H72&gt;=8.884,A72&gt;=6.05,H72&lt;12.921,D72&gt;=1.65,A72&lt;7.1,A72&gt;=5.75),5.6,IF(AND(D72&gt;=2.25,B72&gt;=2.75,B72&gt;=2.6,H72&gt;=9.637,H72&gt;=8.884,A72&gt;=6.05,H72&lt;12.921,D72&gt;=1.65,A72&lt;7.1,A72&gt;=5.75),5.5,"shouldnthappen")))))))))))))))))))))))))))))))))</f>
        <v>3.52</v>
      </c>
      <c r="AW72" s="1" t="n">
        <f aca="false">IF(AND(G72&gt;=0.905,F72&lt;1.5),1.767,IF(AND(H72&gt;=16.674,F72&gt;=1.5),6.55,IF(AND(A72&lt;4.35,H72&lt;14.344,G72&lt;0.905,F72&lt;1.5),1.1,IF(AND(B72&lt;3.65,H72&gt;=14.344,G72&lt;0.905,F72&lt;1.5),1.5,IF(AND(B72&gt;=3.65,H72&gt;=14.344,G72&lt;0.905,F72&lt;1.5),1.65,IF(AND(B72&lt;2.6,F72&gt;=2.5,H72&lt;16.674,F72&gt;=1.5),4.5,IF(AND(D72&gt;=0.45,A72&gt;=4.35,H72&lt;14.344,G72&lt;0.905,F72&lt;1.5),1.65,IF(AND(D72&lt;1.15,A72&lt;5.9,F72&lt;2.5,H72&lt;16.674,F72&gt;=1.5),3.56,IF(AND(B72&lt;2.75,A72&gt;=5.9,F72&lt;2.5,H72&lt;16.674,F72&gt;=1.5),5,IF(AND(H72&lt;13.531,B72&gt;=2.75,A72&gt;=5.9,F72&lt;2.5,H72&lt;16.674,F72&gt;=1.5),4.333,IF(AND(B72&lt;3.2,G72&gt;=0.669,B72&gt;=2.6,F72&gt;=2.5,H72&lt;16.674,F72&gt;=1.5),5.08,IF(AND(B72&gt;=3.2,G72&gt;=0.669,B72&gt;=2.6,F72&gt;=2.5,H72&lt;16.674,F72&gt;=1.5),5.4,IF(AND(B72&lt;3.15,A72&lt;5.05,D72&lt;0.45,A72&gt;=4.35,H72&lt;14.344,G72&lt;0.905,F72&lt;1.5),1.45,IF(AND(A72&gt;=5.55,A72&gt;=5.05,D72&lt;0.45,A72&gt;=4.35,H72&lt;14.344,G72&lt;0.905,F72&lt;1.5),1.5,IF(AND(A72&lt;5.55,A72&lt;5.65,D72&gt;=1.15,A72&lt;5.9,F72&lt;2.5,H72&lt;16.674,F72&gt;=1.5),3.95,IF(AND(A72&gt;=5.55,A72&lt;5.65,D72&gt;=1.15,A72&lt;5.9,F72&lt;2.5,H72&lt;16.674,F72&gt;=1.5),3.82,IF(AND(G72&lt;0.39,A72&gt;=5.65,D72&gt;=1.15,A72&lt;5.9,F72&lt;2.5,H72&lt;16.674,F72&gt;=1.5),4.35,IF(AND(G72&gt;=0.39,A72&gt;=5.65,D72&gt;=1.15,A72&lt;5.9,F72&lt;2.5,H72&lt;16.674,F72&gt;=1.5),3.95,IF(AND(G72&lt;0.466,H72&gt;=13.531,B72&gt;=2.75,A72&gt;=5.9,F72&lt;2.5,H72&lt;16.674,F72&gt;=1.5),4.8,IF(AND(G72&gt;=0.466,H72&gt;=13.531,B72&gt;=2.75,A72&gt;=5.9,F72&lt;2.5,H72&lt;16.674,F72&gt;=1.5),4.7,IF(AND(H72&lt;10.144,D72&lt;2.05,G72&lt;0.669,B72&gt;=2.6,F72&gt;=2.5,H72&lt;16.674,F72&gt;=1.5),5.3,IF(AND(H72&gt;=10.144,D72&lt;2.05,G72&lt;0.669,B72&gt;=2.6,F72&gt;=2.5,H72&lt;16.674,F72&gt;=1.5),5.133,IF(AND(D72&gt;=2.45,D72&gt;=2.05,G72&lt;0.669,B72&gt;=2.6,F72&gt;=2.5,H72&lt;16.674,F72&gt;=1.5),5.9,IF(AND(B72&lt;3.25,B72&gt;=3.15,A72&lt;5.05,D72&lt;0.45,A72&gt;=4.35,H72&lt;14.344,G72&lt;0.905,F72&lt;1.5),1.2,IF(AND(B72&gt;=3.25,B72&gt;=3.15,A72&lt;5.05,D72&lt;0.45,A72&gt;=4.35,H72&lt;14.344,G72&lt;0.905,F72&lt;1.5),1.36,IF(AND(B72&gt;=3.8,A72&lt;5.55,A72&gt;=5.05,D72&lt;0.45,A72&gt;=4.35,H72&lt;14.344,G72&lt;0.905,F72&lt;1.5),1.3,IF(AND(G72&lt;0.05,B72&lt;3.8,A72&lt;5.55,A72&gt;=5.05,D72&lt;0.45,A72&gt;=4.35,H72&lt;14.344,G72&lt;0.905,F72&lt;1.5),1.4,IF(AND(G72&lt;0.107,G72&lt;0.395,D72&lt;2.45,D72&gt;=2.05,G72&lt;0.669,B72&gt;=2.6,F72&gt;=2.5,H72&lt;16.674,F72&gt;=1.5),5.667,IF(AND(G72&lt;0.537,G72&gt;=0.395,D72&lt;2.45,D72&gt;=2.05,G72&lt;0.669,B72&gt;=2.6,F72&gt;=2.5,H72&lt;16.674,F72&gt;=1.5),5.6,IF(AND(G72&gt;=0.537,G72&gt;=0.395,D72&lt;2.45,D72&gt;=2.05,G72&lt;0.669,B72&gt;=2.6,F72&gt;=2.5,H72&lt;16.674,F72&gt;=1.5),5.775,IF(AND(B72&lt;3.6,G72&gt;=0.05,B72&lt;3.8,A72&lt;5.55,A72&gt;=5.05,D72&lt;0.45,A72&gt;=4.35,H72&lt;14.344,G72&lt;0.905,F72&lt;1.5),1.475,IF(AND(B72&gt;=3.6,G72&gt;=0.05,B72&lt;3.8,A72&lt;5.55,A72&gt;=5.05,D72&lt;0.45,A72&gt;=4.35,H72&lt;14.344,G72&lt;0.905,F72&lt;1.5),1.5,IF(AND(G72&lt;0.312,G72&gt;=0.107,G72&lt;0.395,D72&lt;2.45,D72&gt;=2.05,G72&lt;0.669,B72&gt;=2.6,F72&gt;=2.5,H72&lt;16.674,F72&gt;=1.5),5.18,IF(AND(G72&gt;=0.312,G72&gt;=0.107,G72&lt;0.395,D72&lt;2.45,D72&gt;=2.05,G72&lt;0.669,B72&gt;=2.6,F72&gt;=2.5,H72&lt;16.674,F72&gt;=1.5),5.4,"shouldnthappen"))))))))))))))))))))))))))))))))))</f>
        <v>3.56</v>
      </c>
      <c r="AX72" s="1" t="n">
        <f aca="false">IF(AND(D72&gt;=1.3,B72&gt;=3.45),6.25,IF(AND(B72&lt;2.75,A72&lt;5.25,B72&lt;3.45),3.9,IF(AND(D72&lt;0.25,D72&lt;1.3,B72&gt;=3.45),1.16,IF(AND(A72&gt;=5.05,B72&gt;=2.75,A72&lt;5.25,B72&lt;3.45),1.7,IF(AND(D72&lt;0.7,F72&lt;2.5,A72&gt;=5.25,B72&lt;3.45),1.5,IF(AND(H72&gt;=16.284,F72&gt;=2.5,A72&gt;=5.25,B72&lt;3.45),6.6,IF(AND(G72&lt;0.123,D72&gt;=0.25,D72&lt;1.3,B72&gt;=3.45),1.3,IF(AND(A72&lt;4.5,A72&lt;5.05,B72&gt;=2.75,A72&lt;5.25,B72&lt;3.45),1.3,IF(AND(A72&lt;5.05,G72&gt;=0.123,D72&gt;=0.25,D72&lt;1.3,B72&gt;=3.45),1.6,IF(AND(B72&lt;3.15,A72&gt;=4.5,A72&lt;5.05,B72&gt;=2.75,A72&lt;5.25,B72&lt;3.45),1.54,IF(AND(B72&gt;=3.15,A72&gt;=4.5,A72&lt;5.05,B72&gt;=2.75,A72&lt;5.25,B72&lt;3.45),1.35,IF(AND(D72&gt;=1.4,A72&lt;5.9,D72&gt;=0.7,F72&lt;2.5,A72&gt;=5.25,B72&lt;3.45),4.5,IF(AND(D72&gt;=1.55,A72&gt;=5.9,D72&gt;=0.7,F72&lt;2.5,A72&gt;=5.25,B72&lt;3.45),4.95,IF(AND(G72&gt;=0.682,D72&gt;=2.05,H72&lt;16.284,F72&gt;=2.5,A72&gt;=5.25,B72&lt;3.45),5.26,IF(AND(A72&lt;5.4,A72&gt;=5.05,G72&gt;=0.123,D72&gt;=0.25,D72&lt;1.3,B72&gt;=3.45),1.64,IF(AND(A72&gt;=5.4,A72&gt;=5.05,G72&gt;=0.123,D72&gt;=0.25,D72&lt;1.3,B72&gt;=3.45),1.6,IF(AND(G72&lt;0.372,D72&lt;1.4,A72&lt;5.9,D72&gt;=0.7,F72&lt;2.5,A72&gt;=5.25,B72&lt;3.45),4.175,IF(AND(D72&lt;1.35,D72&lt;1.55,A72&gt;=5.9,D72&gt;=0.7,F72&lt;2.5,A72&gt;=5.25,B72&lt;3.45),4.2,IF(AND(B72&lt;2.35,G72&lt;0.596,D72&lt;2.05,H72&lt;16.284,F72&gt;=2.5,A72&gt;=5.25,B72&lt;3.45),5,IF(AND(G72&gt;=0.888,G72&gt;=0.596,D72&lt;2.05,H72&lt;16.284,F72&gt;=2.5,A72&gt;=5.25,B72&lt;3.45),4.8,IF(AND(A72&gt;=6.85,G72&lt;0.682,D72&gt;=2.05,H72&lt;16.284,F72&gt;=2.5,A72&gt;=5.25,B72&lt;3.45),5.4,IF(AND(A72&gt;=5.75,G72&gt;=0.372,D72&lt;1.4,A72&lt;5.9,D72&gt;=0.7,F72&lt;2.5,A72&gt;=5.25,B72&lt;3.45),3.933,IF(AND(A72&gt;=6.75,D72&gt;=1.35,D72&lt;1.55,A72&gt;=5.9,D72&gt;=0.7,F72&lt;2.5,A72&gt;=5.25,B72&lt;3.45),4.8,IF(AND(H72&lt;11.084,B72&gt;=2.35,G72&lt;0.596,D72&lt;2.05,H72&lt;16.284,F72&gt;=2.5,A72&gt;=5.25,B72&lt;3.45),5.3,IF(AND(H72&lt;8.435,G72&lt;0.888,G72&gt;=0.596,D72&lt;2.05,H72&lt;16.284,F72&gt;=2.5,A72&gt;=5.25,B72&lt;3.45),5.1,IF(AND(H72&gt;=8.435,G72&lt;0.888,G72&gt;=0.596,D72&lt;2.05,H72&lt;16.284,F72&gt;=2.5,A72&gt;=5.25,B72&lt;3.45),4.94,IF(AND(B72&lt;3.15,A72&lt;6.85,G72&lt;0.682,D72&gt;=2.05,H72&lt;16.284,F72&gt;=2.5,A72&gt;=5.25,B72&lt;3.45),5.6,IF(AND(B72&gt;=3.15,A72&lt;6.85,G72&lt;0.682,D72&gt;=2.05,H72&lt;16.284,F72&gt;=2.5,A72&gt;=5.25,B72&lt;3.45),5.74,IF(AND(G72&lt;0.572,A72&lt;5.75,G72&gt;=0.372,D72&lt;1.4,A72&lt;5.9,D72&gt;=0.7,F72&lt;2.5,A72&gt;=5.25,B72&lt;3.45),3.7,IF(AND(D72&lt;1.45,A72&lt;6.75,D72&gt;=1.35,D72&lt;1.55,A72&gt;=5.9,D72&gt;=0.7,F72&lt;2.5,A72&gt;=5.25,B72&lt;3.45),4.46,IF(AND(D72&gt;=1.45,A72&lt;6.75,D72&gt;=1.35,D72&lt;1.55,A72&gt;=5.9,D72&gt;=0.7,F72&lt;2.5,A72&gt;=5.25,B72&lt;3.45),4.567,IF(AND(H72&lt;12.532,H72&gt;=11.084,B72&gt;=2.35,G72&lt;0.596,D72&lt;2.05,H72&lt;16.284,F72&gt;=2.5,A72&gt;=5.25,B72&lt;3.45),5.8,IF(AND(H72&gt;=12.532,H72&gt;=11.084,B72&gt;=2.35,G72&lt;0.596,D72&lt;2.05,H72&lt;16.284,F72&gt;=2.5,A72&gt;=5.25,B72&lt;3.45),5.667,IF(AND(A72&gt;=5.65,G72&gt;=0.572,A72&lt;5.75,G72&gt;=0.372,D72&lt;1.4,A72&lt;5.9,D72&gt;=0.7,F72&lt;2.5,A72&gt;=5.25,B72&lt;3.45),4.2,IF(AND(G72&lt;0.862,A72&lt;5.65,G72&gt;=0.572,A72&lt;5.75,G72&gt;=0.372,D72&lt;1.4,A72&lt;5.9,D72&gt;=0.7,F72&lt;2.5,A72&gt;=5.25,B72&lt;3.45),3.9,IF(AND(G72&gt;=0.862,A72&lt;5.65,G72&gt;=0.572,A72&lt;5.75,G72&gt;=0.372,D72&lt;1.4,A72&lt;5.9,D72&gt;=0.7,F72&lt;2.5,A72&gt;=5.25,B72&lt;3.45),4,"shouldnthappen"))))))))))))))))))))))))))))))))))))</f>
        <v>3.9</v>
      </c>
      <c r="AY72" s="1" t="n">
        <f aca="false">IF(AND(H72&gt;=8.233,D72&gt;=0.8,A72&lt;5.55),3.525,IF(AND(B72&lt;2.9,H72&gt;=15.534,A72&gt;=5.55),4.8,IF(AND(H72&gt;=12.259,A72&lt;4.75,D72&lt;0.8,A72&lt;5.55),1.25,IF(AND(B72&gt;=3.85,A72&gt;=4.75,D72&lt;0.8,A72&lt;5.55),1.425,IF(AND(D72&lt;1.55,H72&lt;8.233,D72&gt;=0.8,A72&lt;5.55),3.975,IF(AND(D72&gt;=1.55,H72&lt;8.233,D72&gt;=0.8,A72&lt;5.55),4.5,IF(AND(D72&lt;0.65,D72&lt;1.7,H72&lt;15.534,A72&gt;=5.55),1.7,IF(AND(A72&gt;=7.05,D72&gt;=1.7,H72&lt;15.534,A72&gt;=5.55),6.3,IF(AND(B72&gt;=3.35,B72&gt;=2.9,H72&gt;=15.534,A72&gt;=5.55),5.4,IF(AND(B72&lt;3.1,H72&lt;12.259,A72&lt;4.75,D72&lt;0.8,A72&lt;5.55),1.367,IF(AND(B72&gt;=3.1,H72&lt;12.259,A72&lt;4.75,D72&lt;0.8,A72&lt;5.55),1.4,IF(AND(G72&gt;=0.905,B72&lt;3.85,A72&gt;=4.75,D72&lt;0.8,A72&lt;5.55),1.9,IF(AND(H72&lt;15.681,B72&lt;3.35,B72&gt;=2.9,H72&gt;=15.534,A72&gt;=5.55),5.8,IF(AND(H72&gt;=15.681,B72&lt;3.35,B72&gt;=2.9,H72&gt;=15.534,A72&gt;=5.55),5.7,IF(AND(H72&gt;=14.877,G72&lt;0.905,B72&lt;3.85,A72&gt;=4.75,D72&lt;0.8,A72&lt;5.55),1.3,IF(AND(D72&gt;=1.25,B72&lt;2.65,D72&gt;=0.65,D72&lt;1.7,H72&lt;15.534,A72&gt;=5.55),4.433,IF(AND(G72&gt;=0.622,B72&lt;3.15,A72&lt;7.05,D72&gt;=1.7,H72&lt;15.534,A72&gt;=5.55),5.08,IF(AND(H72&gt;=13.42,B72&gt;=3.15,A72&lt;7.05,D72&gt;=1.7,H72&lt;15.534,A72&gt;=5.55),5.1,IF(AND(G72&lt;0.265,H72&lt;14.877,G72&lt;0.905,B72&lt;3.85,A72&gt;=4.75,D72&lt;0.8,A72&lt;5.55),1.2,IF(AND(A72&lt;5.75,D72&lt;1.25,B72&lt;2.65,D72&gt;=0.65,D72&lt;1.7,H72&lt;15.534,A72&gt;=5.55),3.7,IF(AND(A72&gt;=5.75,D72&lt;1.25,B72&lt;2.65,D72&gt;=0.65,D72&lt;1.7,H72&lt;15.534,A72&gt;=5.55),4,IF(AND(G72&gt;=0.652,D72&lt;1.35,B72&gt;=2.65,D72&gt;=0.65,D72&lt;1.7,H72&lt;15.534,A72&gt;=5.55),3.6,IF(AND(H72&lt;7.47,D72&gt;=1.35,B72&gt;=2.65,D72&gt;=0.65,D72&lt;1.7,H72&lt;15.534,A72&gt;=5.55),5.1,IF(AND(H72&lt;10.914,G72&lt;0.622,B72&lt;3.15,A72&lt;7.05,D72&gt;=1.7,H72&lt;15.534,A72&gt;=5.55),5.36,IF(AND(H72&gt;=10.914,G72&lt;0.622,B72&lt;3.15,A72&lt;7.05,D72&gt;=1.7,H72&lt;15.534,A72&gt;=5.55),5.64,IF(AND(G72&gt;=0.657,H72&lt;13.42,B72&gt;=3.15,A72&lt;7.05,D72&gt;=1.7,H72&lt;15.534,A72&gt;=5.55),6,IF(AND(G72&gt;=0.782,G72&gt;=0.265,H72&lt;14.877,G72&lt;0.905,B72&lt;3.85,A72&gt;=4.75,D72&lt;0.8,A72&lt;5.55),1.48,IF(AND(H72&lt;11.286,G72&lt;0.652,D72&lt;1.35,B72&gt;=2.65,D72&gt;=0.65,D72&lt;1.7,H72&lt;15.534,A72&gt;=5.55),4.24,IF(AND(H72&gt;=11.286,G72&lt;0.652,D72&lt;1.35,B72&gt;=2.65,D72&gt;=0.65,D72&lt;1.7,H72&lt;15.534,A72&gt;=5.55),4.05,IF(AND(G72&lt;0.413,H72&gt;=7.47,D72&gt;=1.35,B72&gt;=2.65,D72&gt;=0.65,D72&lt;1.7,H72&lt;15.534,A72&gt;=5.55),5.1,IF(AND(H72&lt;11.325,G72&lt;0.657,H72&lt;13.42,B72&gt;=3.15,A72&lt;7.05,D72&gt;=1.7,H72&lt;15.534,A72&gt;=5.55),5.8,IF(AND(H72&gt;=11.325,G72&lt;0.657,H72&lt;13.42,B72&gt;=3.15,A72&lt;7.05,D72&gt;=1.7,H72&lt;15.534,A72&gt;=5.55),5.6,IF(AND(D72&gt;=0.35,G72&lt;0.782,G72&gt;=0.265,H72&lt;14.877,G72&lt;0.905,B72&lt;3.85,A72&gt;=4.75,D72&lt;0.8,A72&lt;5.55),1.633,IF(AND(B72&lt;2.85,G72&gt;=0.413,H72&gt;=7.47,D72&gt;=1.35,B72&gt;=2.65,D72&gt;=0.65,D72&lt;1.7,H72&lt;15.534,A72&gt;=5.55),4.6,IF(AND(D72&lt;0.15,D72&lt;0.35,G72&lt;0.782,G72&gt;=0.265,H72&lt;14.877,G72&lt;0.905,B72&lt;3.85,A72&gt;=4.75,D72&lt;0.8,A72&lt;5.55),1.5,IF(AND(D72&gt;=0.15,D72&lt;0.35,G72&lt;0.782,G72&gt;=0.265,H72&lt;14.877,G72&lt;0.905,B72&lt;3.85,A72&gt;=4.75,D72&lt;0.8,A72&lt;5.55),1.543,IF(AND(A72&gt;=6.8,B72&gt;=2.85,G72&gt;=0.413,H72&gt;=7.47,D72&gt;=1.35,B72&gt;=2.65,D72&gt;=0.65,D72&lt;1.7,H72&lt;15.534,A72&gt;=5.55),4.9,IF(AND(H72&lt;13.531,A72&lt;6.8,B72&gt;=2.85,G72&gt;=0.413,H72&gt;=7.47,D72&gt;=1.35,B72&gt;=2.65,D72&gt;=0.65,D72&lt;1.7,H72&lt;15.534,A72&gt;=5.55),4.5,IF(AND(H72&gt;=13.531,A72&lt;6.8,B72&gt;=2.85,G72&gt;=0.413,H72&gt;=7.47,D72&gt;=1.35,B72&gt;=2.65,D72&gt;=0.65,D72&lt;1.7,H72&lt;15.534,A72&gt;=5.55),4.7,"shouldnthappen")))))))))))))))))))))))))))))))))))))))</f>
        <v>3.7</v>
      </c>
      <c r="AZ72" s="1" t="n">
        <f aca="false">IF(AND(H72&gt;=15.371,B72&gt;=3.35),5.4,IF(AND(G72&gt;=0.851,H72&gt;=15.244,B72&lt;3.35),4.75,IF(AND(F72&gt;=2,H72&lt;15.371,B72&gt;=3.35),5.6,IF(AND(B72&lt;2.75,A72&lt;5.15,H72&lt;15.244,B72&lt;3.35),3.42,IF(AND(A72&gt;=7.25,G72&lt;0.851,H72&gt;=15.244,B72&lt;3.35),6.6,IF(AND(A72&lt;4.45,B72&gt;=2.75,A72&lt;5.15,H72&lt;15.244,B72&lt;3.35),1.1,IF(AND(G72&lt;0.527,A72&lt;7.25,G72&lt;0.851,H72&gt;=15.244,B72&lt;3.35),5.08,IF(AND(G72&gt;=0.527,A72&lt;7.25,G72&lt;0.851,H72&gt;=15.244,B72&lt;3.35),5.8,IF(AND(D72&gt;=0.35,B72&lt;3.7,F72&lt;2,H72&lt;15.371,B72&gt;=3.35),1.55,IF(AND(H72&lt;6.542,B72&gt;=3.7,F72&lt;2,H72&lt;15.371,B72&gt;=3.35),1.9,IF(AND(B72&lt;3.25,A72&gt;=4.45,B72&gt;=2.75,A72&lt;5.15,H72&lt;15.244,B72&lt;3.35),1.46,IF(AND(B72&gt;=3.25,A72&gt;=4.45,B72&gt;=2.75,A72&lt;5.15,H72&lt;15.244,B72&lt;3.35),1.7,IF(AND(H72&lt;13.654,B72&gt;=2.95,D72&lt;1.45,A72&gt;=5.15,H72&lt;15.244,B72&lt;3.35),4.3,IF(AND(H72&gt;=13.654,B72&gt;=2.95,D72&lt;1.45,A72&gt;=5.15,H72&lt;15.244,B72&lt;3.35),4.625,IF(AND(F72&gt;=2.5,D72&lt;1.75,D72&gt;=1.45,A72&gt;=5.15,H72&lt;15.244,B72&lt;3.35),5.3,IF(AND(G72&gt;=0.853,D72&gt;=1.75,D72&gt;=1.45,A72&gt;=5.15,H72&lt;15.244,B72&lt;3.35),5.15,IF(AND(D72&gt;=0.25,D72&lt;0.35,B72&lt;3.7,F72&lt;2,H72&lt;15.371,B72&gt;=3.35),1.3,IF(AND(B72&lt;3.85,H72&gt;=6.542,B72&gt;=3.7,F72&lt;2,H72&lt;15.371,B72&gt;=3.35),1.633,IF(AND(H72&lt;7.02,H72&lt;10.688,B72&lt;2.95,D72&lt;1.45,A72&gt;=5.15,H72&lt;15.244,B72&lt;3.35),3.98,IF(AND(G72&lt;0.338,H72&gt;=10.688,B72&lt;2.95,D72&lt;1.45,A72&gt;=5.15,H72&lt;15.244,B72&lt;3.35),4.22,IF(AND(G72&gt;=0.338,H72&gt;=10.688,B72&lt;2.95,D72&lt;1.45,A72&gt;=5.15,H72&lt;15.244,B72&lt;3.35),3.9,IF(AND(B72&lt;2.75,F72&lt;2.5,D72&lt;1.75,D72&gt;=1.45,A72&gt;=5.15,H72&lt;15.244,B72&lt;3.35),5.1,IF(AND(B72&gt;=2.75,F72&lt;2.5,D72&lt;1.75,D72&gt;=1.45,A72&gt;=5.15,H72&lt;15.244,B72&lt;3.35),4.74,IF(AND(A72&gt;=7,G72&lt;0.853,D72&gt;=1.75,D72&gt;=1.45,A72&gt;=5.15,H72&lt;15.244,B72&lt;3.35),6.5,IF(AND(G72&gt;=0.934,D72&lt;0.25,D72&lt;0.35,B72&lt;3.7,F72&lt;2,H72&lt;15.371,B72&gt;=3.35),1.7,IF(AND(D72&lt;0.25,B72&gt;=3.85,H72&gt;=6.542,B72&gt;=3.7,F72&lt;2,H72&lt;15.371,B72&gt;=3.35),1.5,IF(AND(D72&gt;=0.25,B72&gt;=3.85,H72&gt;=6.542,B72&gt;=3.7,F72&lt;2,H72&lt;15.371,B72&gt;=3.35),1.4,IF(AND(B72&lt;2.5,H72&gt;=7.02,H72&lt;10.688,B72&lt;2.95,D72&lt;1.45,A72&gt;=5.15,H72&lt;15.244,B72&lt;3.35),3.8,IF(AND(G72&gt;=0.74,A72&lt;7,G72&lt;0.853,D72&gt;=1.75,D72&gt;=1.45,A72&gt;=5.15,H72&lt;15.244,B72&lt;3.35),6,IF(AND(G72&gt;=0.61,G72&lt;0.934,D72&lt;0.25,D72&lt;0.35,B72&lt;3.7,F72&lt;2,H72&lt;15.371,B72&gt;=3.35),1.5,IF(AND(D72&lt;1.15,B72&gt;=2.5,H72&gt;=7.02,H72&lt;10.688,B72&lt;2.95,D72&lt;1.45,A72&gt;=5.15,H72&lt;15.244,B72&lt;3.35),3.5,IF(AND(D72&gt;=1.15,B72&gt;=2.5,H72&gt;=7.02,H72&lt;10.688,B72&lt;2.95,D72&lt;1.45,A72&gt;=5.15,H72&lt;15.244,B72&lt;3.35),3.6,IF(AND(G72&gt;=0.626,G72&lt;0.74,A72&lt;7,G72&lt;0.853,D72&gt;=1.75,D72&gt;=1.45,A72&gt;=5.15,H72&lt;15.244,B72&lt;3.35),4.9,IF(AND(H72&lt;13.641,G72&lt;0.61,G72&lt;0.934,D72&lt;0.25,D72&lt;0.35,B72&lt;3.7,F72&lt;2,H72&lt;15.371,B72&gt;=3.35),1.425,IF(AND(H72&gt;=13.641,G72&lt;0.61,G72&lt;0.934,D72&lt;0.25,D72&lt;0.35,B72&lt;3.7,F72&lt;2,H72&lt;15.371,B72&gt;=3.35),1.3,IF(AND(B72&lt;3.05,G72&lt;0.626,G72&lt;0.74,A72&lt;7,G72&lt;0.853,D72&gt;=1.75,D72&gt;=1.45,A72&gt;=5.15,H72&lt;15.244,B72&lt;3.35),5.475,IF(AND(B72&gt;=3.05,G72&lt;0.626,G72&lt;0.74,A72&lt;7,G72&lt;0.853,D72&gt;=1.75,D72&gt;=1.45,A72&gt;=5.15,H72&lt;15.244,B72&lt;3.35),5.633,"shouldnthappen")))))))))))))))))))))))))))))))))))))</f>
        <v>3.9</v>
      </c>
      <c r="BA72" s="1" t="n">
        <f aca="false">IF(AND(F72&gt;=2,B72&gt;=3.4),6.1,IF(AND(B72&lt;2.75,A72&lt;5.15,B72&lt;3.4),3.225,IF(AND(G72&gt;=0.821,F72&lt;2,B72&gt;=3.4),1.9,IF(AND(B72&gt;=3.2,B72&gt;=2.75,A72&lt;5.15,B72&lt;3.4),1.7,IF(AND(A72&lt;4.8,G72&lt;0.821,F72&lt;2,B72&gt;=3.4),1,IF(AND(G72&gt;=0.446,B72&lt;3.2,B72&gt;=2.75,A72&lt;5.15,B72&lt;3.4),1.1,IF(AND(G72&lt;0.356,D72&lt;1.45,A72&lt;6.25,A72&gt;=5.15,B72&lt;3.4),4.32,IF(AND(G72&lt;0.591,D72&gt;=1.45,A72&lt;6.25,A72&gt;=5.15,B72&lt;3.4),4.6,IF(AND(D72&lt;1.75,G72&lt;0.597,A72&gt;=6.25,A72&gt;=5.15,B72&lt;3.4),4.86,IF(AND(H72&gt;=16.472,G72&gt;=0.597,A72&gt;=6.25,A72&gt;=5.15,B72&lt;3.4),6.6,IF(AND(G72&lt;0.063,G72&lt;0.446,B72&lt;3.2,B72&gt;=2.75,A72&lt;5.15,B72&lt;3.4),1.4,IF(AND(A72&gt;=5.95,G72&gt;=0.356,D72&lt;1.45,A72&lt;6.25,A72&gt;=5.15,B72&lt;3.4),4.6,IF(AND(B72&gt;=2.9,G72&gt;=0.591,D72&gt;=1.45,A72&lt;6.25,A72&gt;=5.15,B72&lt;3.4),4.867,IF(AND(D72&gt;=2.4,H72&lt;16.472,G72&gt;=0.597,A72&gt;=6.25,A72&gt;=5.15,B72&lt;3.4),6,IF(AND(A72&lt;5.45,B72&gt;=3.85,A72&gt;=4.8,G72&lt;0.821,F72&lt;2,B72&gt;=3.4),1.3,IF(AND(A72&gt;=5.45,B72&gt;=3.85,A72&gt;=4.8,G72&lt;0.821,F72&lt;2,B72&gt;=3.4),1.45,IF(AND(H72&lt;14.273,G72&gt;=0.063,G72&lt;0.446,B72&lt;3.2,B72&gt;=2.75,A72&lt;5.15,B72&lt;3.4),1.5,IF(AND(H72&gt;=14.273,G72&gt;=0.063,G72&lt;0.446,B72&lt;3.2,B72&gt;=2.75,A72&lt;5.15,B72&lt;3.4),1.6,IF(AND(G72&gt;=0.572,A72&lt;5.95,G72&gt;=0.356,D72&lt;1.45,A72&lt;6.25,A72&gt;=5.15,B72&lt;3.4),3.9,IF(AND(G72&lt;0.827,B72&lt;2.9,G72&gt;=0.591,D72&gt;=1.45,A72&lt;6.25,A72&gt;=5.15,B72&lt;3.4),4.9,IF(AND(G72&gt;=0.827,B72&lt;2.9,G72&gt;=0.591,D72&gt;=1.45,A72&lt;6.25,A72&gt;=5.15,B72&lt;3.4),5.1,IF(AND(A72&gt;=7.2,B72&lt;3.05,D72&gt;=1.75,G72&lt;0.597,A72&gt;=6.25,A72&gt;=5.15,B72&lt;3.4),6.7,IF(AND(G72&lt;0.353,B72&gt;=3.05,D72&gt;=1.75,G72&lt;0.597,A72&gt;=6.25,A72&gt;=5.15,B72&lt;3.4),5.22,IF(AND(G72&gt;=0.353,B72&gt;=3.05,D72&gt;=1.75,G72&lt;0.597,A72&gt;=6.25,A72&gt;=5.15,B72&lt;3.4),5.65,IF(AND(A72&lt;6.55,D72&lt;2.4,H72&lt;16.472,G72&gt;=0.597,A72&gt;=6.25,A72&gt;=5.15,B72&lt;3.4),5.033,IF(AND(H72&lt;12.719,G72&lt;0.385,B72&lt;3.85,A72&gt;=4.8,G72&lt;0.821,F72&lt;2,B72&gt;=3.4),1.54,IF(AND(H72&gt;=12.719,G72&lt;0.385,B72&lt;3.85,A72&gt;=4.8,G72&lt;0.821,F72&lt;2,B72&gt;=3.4),1.3,IF(AND(B72&lt;3.6,G72&gt;=0.385,B72&lt;3.85,A72&gt;=4.8,G72&lt;0.821,F72&lt;2,B72&gt;=3.4),1.325,IF(AND(B72&gt;=3.6,G72&gt;=0.385,B72&lt;3.85,A72&gt;=4.8,G72&lt;0.821,F72&lt;2,B72&gt;=3.4),1.55,IF(AND(D72&lt;1.05,G72&lt;0.572,A72&lt;5.95,G72&gt;=0.356,D72&lt;1.45,A72&lt;6.25,A72&gt;=5.15,B72&lt;3.4),3.633,IF(AND(D72&gt;=2.15,A72&lt;7.2,B72&lt;3.05,D72&gt;=1.75,G72&lt;0.597,A72&gt;=6.25,A72&gt;=5.15,B72&lt;3.4),5.667,IF(AND(H72&lt;13.094,A72&gt;=6.55,D72&lt;2.4,H72&lt;16.472,G72&gt;=0.597,A72&gt;=6.25,A72&gt;=5.15,B72&lt;3.4),5.2,IF(AND(D72&lt;1.15,D72&gt;=1.05,G72&lt;0.572,A72&lt;5.95,G72&gt;=0.356,D72&lt;1.45,A72&lt;6.25,A72&gt;=5.15,B72&lt;3.4),3.8,IF(AND(D72&gt;=1.15,D72&gt;=1.05,G72&lt;0.572,A72&lt;5.95,G72&gt;=0.356,D72&lt;1.45,A72&lt;6.25,A72&gt;=5.15,B72&lt;3.4),3.9,IF(AND(G72&gt;=0.487,D72&lt;2.15,A72&lt;7.2,B72&lt;3.05,D72&gt;=1.75,G72&lt;0.597,A72&gt;=6.25,A72&gt;=5.15,B72&lt;3.4),5.8,IF(AND(A72&lt;6.8,H72&gt;=13.094,A72&gt;=6.55,D72&lt;2.4,H72&lt;16.472,G72&gt;=0.597,A72&gt;=6.25,A72&gt;=5.15,B72&lt;3.4),4.52,IF(AND(A72&gt;=6.8,H72&gt;=13.094,A72&gt;=6.55,D72&lt;2.4,H72&lt;16.472,G72&gt;=0.597,A72&gt;=6.25,A72&gt;=5.15,B72&lt;3.4),4.75,IF(AND(B72&lt;2.95,G72&lt;0.487,D72&lt;2.15,A72&lt;7.2,B72&lt;3.05,D72&gt;=1.75,G72&lt;0.597,A72&gt;=6.25,A72&gt;=5.15,B72&lt;3.4),5.6,IF(AND(B72&gt;=2.95,G72&lt;0.487,D72&lt;2.15,A72&lt;7.2,B72&lt;3.05,D72&gt;=1.75,G72&lt;0.597,A72&gt;=6.25,A72&gt;=5.15,B72&lt;3.4),5.5,"shouldnthappen")))))))))))))))))))))))))))))))))))))))</f>
        <v>3.9</v>
      </c>
      <c r="BB72" s="1" t="n">
        <f aca="false">IF(AND(A72&lt;4.35,B72&lt;3.25,F72&lt;1.5),1.1,IF(AND(H72&lt;14.005,A72&gt;=4.35,B72&lt;3.25,F72&lt;1.5),1.3,IF(AND(H72&gt;=14.005,A72&gt;=4.35,B72&lt;3.25,F72&lt;1.5),1.6,IF(AND(G72&gt;=0.905,A72&lt;5.15,B72&gt;=3.25,F72&lt;1.5),1.9,IF(AND(B72&lt;3.45,A72&gt;=5.15,B72&gt;=3.25,F72&lt;1.5),1.6,IF(AND(F72&gt;=2.5,D72&gt;=1.35,D72&lt;1.75,F72&gt;=1.5),4.867,IF(AND(A72&gt;=7.05,D72&gt;=2.05,D72&gt;=1.75,F72&gt;=1.5),6.35,IF(AND(D72&gt;=0.4,G72&lt;0.905,A72&lt;5.15,B72&gt;=3.25,F72&lt;1.5),1.65,IF(AND(B72&lt;3.6,B72&gt;=3.45,A72&gt;=5.15,B72&gt;=3.25,F72&lt;1.5),1.35,IF(AND(H72&lt;6.808,H72&lt;9.386,D72&lt;1.35,D72&lt;1.75,F72&gt;=1.5),4.05,IF(AND(H72&gt;=6.808,H72&lt;9.386,D72&lt;1.35,D72&lt;1.75,F72&gt;=1.5),3.46,IF(AND(B72&lt;2.45,F72&lt;2.5,D72&gt;=1.35,D72&lt;1.75,F72&gt;=1.5),4.5,IF(AND(H72&gt;=13.115,D72&lt;1.95,D72&lt;2.05,D72&gt;=1.75,F72&gt;=1.5),4.85,IF(AND(G72&lt;0.196,D72&gt;=1.95,D72&lt;2.05,D72&gt;=1.75,F72&gt;=1.5),6.7,IF(AND(G72&gt;=0.196,D72&gt;=1.95,D72&lt;2.05,D72&gt;=1.75,F72&gt;=1.5),5.12,IF(AND(H72&lt;10.925,D72&lt;0.4,G72&lt;0.905,A72&lt;5.15,B72&gt;=3.25,F72&lt;1.5),1.4,IF(AND(H72&gt;=10.925,D72&lt;0.4,G72&lt;0.905,A72&lt;5.15,B72&gt;=3.25,F72&lt;1.5),1.45,IF(AND(H72&lt;14.096,B72&gt;=3.6,B72&gt;=3.45,A72&gt;=5.15,B72&gt;=3.25,F72&lt;1.5),1.42,IF(AND(H72&gt;=14.096,B72&gt;=3.6,B72&gt;=3.45,A72&gt;=5.15,B72&gt;=3.25,F72&lt;1.5),1.7,IF(AND(B72&lt;2.45,D72&lt;1.15,H72&gt;=9.386,D72&lt;1.35,D72&lt;1.75,F72&gt;=1.5),3.6,IF(AND(B72&gt;=2.45,D72&lt;1.15,H72&gt;=9.386,D72&lt;1.35,D72&lt;1.75,F72&gt;=1.5),3.9,IF(AND(G72&lt;0.246,D72&gt;=1.15,H72&gt;=9.386,D72&lt;1.35,D72&lt;1.75,F72&gt;=1.5),4.4,IF(AND(B72&lt;2.75,B72&gt;=2.45,F72&lt;2.5,D72&gt;=1.35,D72&lt;1.75,F72&gt;=1.5),5.1,IF(AND(H72&lt;11.084,H72&lt;13.115,D72&lt;1.95,D72&lt;2.05,D72&gt;=1.75,F72&gt;=1.5),5.35,IF(AND(H72&gt;=11.084,H72&lt;13.115,D72&lt;1.95,D72&lt;2.05,D72&gt;=1.75,F72&gt;=1.5),5.7,IF(AND(H72&lt;15.52,D72&lt;2.25,A72&lt;7.05,D72&gt;=2.05,D72&gt;=1.75,F72&gt;=1.5),5.45,IF(AND(H72&gt;=15.52,D72&lt;2.25,A72&lt;7.05,D72&gt;=2.05,D72&gt;=1.75,F72&gt;=1.5),5.725,IF(AND(G72&gt;=0.775,D72&gt;=2.25,A72&lt;7.05,D72&gt;=2.05,D72&gt;=1.75,F72&gt;=1.5),5.2,IF(AND(D72&lt;1.25,G72&gt;=0.246,D72&gt;=1.15,H72&gt;=9.386,D72&lt;1.35,D72&lt;1.75,F72&gt;=1.5),4.05,IF(AND(A72&lt;5.85,B72&gt;=2.75,B72&gt;=2.45,F72&lt;2.5,D72&gt;=1.35,D72&lt;1.75,F72&gt;=1.5),4.5,IF(AND(B72&lt;3.3,G72&lt;0.775,D72&gt;=2.25,A72&lt;7.05,D72&gt;=2.05,D72&gt;=1.75,F72&gt;=1.5),5.64,IF(AND(B72&gt;=3.3,G72&lt;0.775,D72&gt;=2.25,A72&lt;7.05,D72&gt;=2.05,D72&gt;=1.75,F72&gt;=1.5),5.6,IF(AND(A72&lt;5.9,D72&gt;=1.25,G72&gt;=0.246,D72&gt;=1.15,H72&gt;=9.386,D72&lt;1.35,D72&lt;1.75,F72&gt;=1.5),4.2,IF(AND(A72&gt;=5.9,D72&gt;=1.25,G72&gt;=0.246,D72&gt;=1.15,H72&gt;=9.386,D72&lt;1.35,D72&lt;1.75,F72&gt;=1.5),4,IF(AND(G72&gt;=0.437,A72&gt;=5.85,B72&gt;=2.75,B72&gt;=2.45,F72&lt;2.5,D72&gt;=1.35,D72&lt;1.75,F72&gt;=1.5),4.75,IF(AND(H72&lt;9.446,G72&lt;0.437,A72&gt;=5.85,B72&gt;=2.75,B72&gt;=2.45,F72&lt;2.5,D72&gt;=1.35,D72&lt;1.75,F72&gt;=1.5),4.6,IF(AND(H72&gt;=9.446,G72&lt;0.437,A72&gt;=5.85,B72&gt;=2.75,B72&gt;=2.45,F72&lt;2.5,D72&gt;=1.35,D72&lt;1.75,F72&gt;=1.5),4.7,"shouldnthappen")))))))))))))))))))))))))))))))))))))</f>
        <v>3.9</v>
      </c>
      <c r="BC72" s="1" t="n">
        <f aca="false">IF(AND(G72&gt;=0.905,F72&lt;1.5),1.65,IF(AND(D72&gt;=0.45,G72&lt;0.905,F72&lt;1.5),1.65,IF(AND(A72&lt;5.15,D72&lt;1.55,F72&gt;=1.5),3.225,IF(AND(F72&gt;=2.5,A72&gt;=5.15,D72&lt;1.55,F72&gt;=1.5),5.05,IF(AND(H72&lt;5.767,A72&lt;7.05,D72&gt;=1.55,F72&gt;=1.5),4.5,IF(AND(D72&lt;1.7,A72&gt;=7.05,D72&gt;=1.55,F72&gt;=1.5),5.8,IF(AND(A72&gt;=5.3,G72&lt;0.207,D72&lt;0.45,G72&lt;0.905,F72&lt;1.5),1.3,IF(AND(D72&gt;=0.35,G72&gt;=0.207,D72&lt;0.45,G72&lt;0.905,F72&lt;1.5),1.5,IF(AND(G72&lt;0.155,D72&gt;=1.7,A72&gt;=7.05,D72&gt;=1.55,F72&gt;=1.5),6.7,IF(AND(G72&gt;=0.155,D72&gt;=1.7,A72&gt;=7.05,D72&gt;=1.55,F72&gt;=1.5),6.34,IF(AND(G72&lt;0.05,A72&lt;5.3,G72&lt;0.207,D72&lt;0.45,G72&lt;0.905,F72&lt;1.5),1.4,IF(AND(G72&gt;=0.05,A72&lt;5.3,G72&lt;0.207,D72&lt;0.45,G72&lt;0.905,F72&lt;1.5),1.5,IF(AND(A72&lt;4.5,D72&lt;0.35,G72&gt;=0.207,D72&lt;0.45,G72&lt;0.905,F72&lt;1.5),1.3,IF(AND(G72&lt;0.308,A72&lt;6.2,F72&lt;2.5,A72&gt;=5.15,D72&lt;1.55,F72&gt;=1.5),4.5,IF(AND(D72&lt;1.35,A72&gt;=6.2,F72&lt;2.5,A72&gt;=5.15,D72&lt;1.55,F72&gt;=1.5),4.367,IF(AND(D72&lt;1.85,A72&lt;6.15,H72&gt;=5.767,A72&lt;7.05,D72&gt;=1.55,F72&gt;=1.5),4.933,IF(AND(G72&gt;=0.558,A72&gt;=4.5,D72&lt;0.35,G72&gt;=0.207,D72&lt;0.45,G72&lt;0.905,F72&lt;1.5),1.5,IF(AND(H72&gt;=13.383,G72&gt;=0.308,A72&lt;6.2,F72&lt;2.5,A72&gt;=5.15,D72&lt;1.55,F72&gt;=1.5),4.7,IF(AND(H72&gt;=12.206,D72&gt;=1.35,A72&gt;=6.2,F72&lt;2.5,A72&gt;=5.15,D72&lt;1.55,F72&gt;=1.5),4.575,IF(AND(A72&lt;5.7,D72&gt;=1.85,A72&lt;6.15,H72&gt;=5.767,A72&lt;7.05,D72&gt;=1.55,F72&gt;=1.5),4.9,IF(AND(A72&gt;=5.7,D72&gt;=1.85,A72&lt;6.15,H72&gt;=5.767,A72&lt;7.05,D72&gt;=1.55,F72&gt;=1.5),5.1,IF(AND(G72&lt;0.079,G72&lt;0.364,A72&gt;=6.15,H72&gt;=5.767,A72&lt;7.05,D72&gt;=1.55,F72&gt;=1.5),5.6,IF(AND(G72&gt;=0.079,G72&lt;0.364,A72&gt;=6.15,H72&gt;=5.767,A72&lt;7.05,D72&gt;=1.55,F72&gt;=1.5),5.25,IF(AND(G72&gt;=0.447,G72&lt;0.558,A72&gt;=4.5,D72&lt;0.35,G72&gt;=0.207,D72&lt;0.45,G72&lt;0.905,F72&lt;1.5),1.3,IF(AND(B72&gt;=2.95,H72&lt;13.383,G72&gt;=0.308,A72&lt;6.2,F72&lt;2.5,A72&gt;=5.15,D72&lt;1.55,F72&gt;=1.5),4.6,IF(AND(B72&lt;2.65,H72&lt;12.206,D72&gt;=1.35,A72&gt;=6.2,F72&lt;2.5,A72&gt;=5.15,D72&lt;1.55,F72&gt;=1.5),4.9,IF(AND(D72&lt;2.45,A72&lt;6.6,G72&gt;=0.364,A72&gt;=6.15,H72&gt;=5.767,A72&lt;7.05,D72&gt;=1.55,F72&gt;=1.5),5.6,IF(AND(D72&gt;=2.45,A72&lt;6.6,G72&gt;=0.364,A72&gt;=6.15,H72&gt;=5.767,A72&lt;7.05,D72&gt;=1.55,F72&gt;=1.5),6,IF(AND(H72&lt;12.921,A72&gt;=6.6,G72&gt;=0.364,A72&gt;=6.15,H72&gt;=5.767,A72&lt;7.05,D72&gt;=1.55,F72&gt;=1.5),5.725,IF(AND(H72&gt;=12.921,A72&gt;=6.6,G72&gt;=0.364,A72&gt;=6.15,H72&gt;=5.767,A72&lt;7.05,D72&gt;=1.55,F72&gt;=1.5),5.367,IF(AND(B72&lt;3.15,G72&lt;0.447,G72&lt;0.558,A72&gt;=4.5,D72&lt;0.35,G72&gt;=0.207,D72&lt;0.45,G72&lt;0.905,F72&lt;1.5),1.5,IF(AND(B72&gt;=3.15,G72&lt;0.447,G72&lt;0.558,A72&gt;=4.5,D72&lt;0.35,G72&gt;=0.207,D72&lt;0.45,G72&lt;0.905,F72&lt;1.5),1.36,IF(AND(B72&gt;=2.85,B72&lt;2.95,H72&lt;13.383,G72&gt;=0.308,A72&lt;6.2,F72&lt;2.5,A72&gt;=5.15,D72&lt;1.55,F72&gt;=1.5),3.6,IF(AND(H72&lt;9.446,B72&gt;=2.65,H72&lt;12.206,D72&gt;=1.35,A72&gt;=6.2,F72&lt;2.5,A72&gt;=5.15,D72&lt;1.55,F72&gt;=1.5),4.6,IF(AND(H72&gt;=9.446,B72&gt;=2.65,H72&lt;12.206,D72&gt;=1.35,A72&gt;=6.2,F72&lt;2.5,A72&gt;=5.15,D72&lt;1.55,F72&gt;=1.5),4.7,IF(AND(D72&lt;1.2,B72&lt;2.85,B72&lt;2.95,H72&lt;13.383,G72&gt;=0.308,A72&lt;6.2,F72&lt;2.5,A72&gt;=5.15,D72&lt;1.55,F72&gt;=1.5),3.75,IF(AND(G72&lt;0.356,D72&gt;=1.2,B72&lt;2.85,B72&lt;2.95,H72&lt;13.383,G72&gt;=0.308,A72&lt;6.2,F72&lt;2.5,A72&gt;=5.15,D72&lt;1.55,F72&gt;=1.5),4.2,IF(AND(G72&gt;=0.356,D72&gt;=1.2,B72&lt;2.85,B72&lt;2.95,H72&lt;13.383,G72&gt;=0.308,A72&lt;6.2,F72&lt;2.5,A72&gt;=5.15,D72&lt;1.55,F72&gt;=1.5),3.96,"shouldnthappen"))))))))))))))))))))))))))))))))))))))</f>
        <v>3.75</v>
      </c>
      <c r="BD72" s="1" t="n">
        <f aca="false">IF(AND(B72&lt;2.7,A72&lt;5.3,B72&lt;3.15),3.42,IF(AND(F72&lt;2.5,A72&gt;=5.85,B72&gt;=3.15),4.7,IF(AND(A72&lt;4.35,B72&gt;=2.7,A72&lt;5.3,B72&lt;3.15),1.1,IF(AND(A72&gt;=4.35,B72&gt;=2.7,A72&lt;5.3,B72&lt;3.15),1.42,IF(AND(A72&gt;=7.05,F72&gt;=2.5,A72&gt;=5.3,B72&lt;3.15),6.067,IF(AND(D72&gt;=0.45,A72&lt;5.05,A72&lt;5.85,B72&gt;=3.15),1.6,IF(AND(B72&lt;3.35,A72&gt;=5.05,A72&lt;5.85,B72&gt;=3.15),1.7,IF(AND(A72&gt;=6.85,F72&gt;=2.5,A72&gt;=5.85,B72&gt;=3.15),6.22,IF(AND(D72&lt;1.25,D72&lt;1.35,F72&lt;2.5,A72&gt;=5.3,B72&lt;3.15),4.033,IF(AND(D72&gt;=1.25,D72&lt;1.35,F72&lt;2.5,A72&gt;=5.3,B72&lt;3.15),4.233,IF(AND(A72&lt;6.05,D72&gt;=1.35,F72&lt;2.5,A72&gt;=5.3,B72&lt;3.15),5.1,IF(AND(H72&gt;=13.29,A72&lt;7.05,F72&gt;=2.5,A72&gt;=5.3,B72&lt;3.15),4.96,IF(AND(G72&gt;=0.858,D72&lt;0.45,A72&lt;5.05,A72&lt;5.85,B72&gt;=3.15),1.3,IF(AND(D72&gt;=0.35,B72&gt;=3.35,A72&gt;=5.05,A72&lt;5.85,B72&gt;=3.15),1.4,IF(AND(B72&lt;3.25,A72&lt;6.85,F72&gt;=2.5,A72&gt;=5.85,B72&gt;=3.15),5.233,IF(AND(A72&gt;=6.8,A72&gt;=6.05,D72&gt;=1.35,F72&lt;2.5,A72&gt;=5.3,B72&lt;3.15),4.9,IF(AND(G72&gt;=0.622,H72&lt;13.29,A72&lt;7.05,F72&gt;=2.5,A72&gt;=5.3,B72&lt;3.15),5.067,IF(AND(H72&lt;8.834,G72&lt;0.858,D72&lt;0.45,A72&lt;5.05,A72&lt;5.85,B72&gt;=3.15),1.4,IF(AND(G72&lt;0.774,B72&gt;=3.25,A72&lt;6.85,F72&gt;=2.5,A72&gt;=5.85,B72&gt;=3.15),5.8,IF(AND(G72&gt;=0.774,B72&gt;=3.25,A72&lt;6.85,F72&gt;=2.5,A72&gt;=5.85,B72&gt;=3.15),5.4,IF(AND(H72&gt;=12.206,A72&lt;6.8,A72&gt;=6.05,D72&gt;=1.35,F72&lt;2.5,A72&gt;=5.3,B72&lt;3.15),4.5,IF(AND(G72&gt;=0.439,G72&lt;0.622,H72&lt;13.29,A72&lt;7.05,F72&gt;=2.5,A72&gt;=5.3,B72&lt;3.15),5.667,IF(AND(G72&lt;0.227,H72&gt;=8.834,G72&lt;0.858,D72&lt;0.45,A72&lt;5.05,A72&lt;5.85,B72&gt;=3.15),1.4,IF(AND(G72&gt;=0.227,H72&gt;=8.834,G72&lt;0.858,D72&lt;0.45,A72&lt;5.05,A72&lt;5.85,B72&gt;=3.15),1.3,IF(AND(G72&gt;=0.934,B72&lt;3.75,D72&lt;0.35,B72&gt;=3.35,A72&gt;=5.05,A72&lt;5.85,B72&gt;=3.15),1.7,IF(AND(G72&lt;0.823,B72&gt;=3.75,D72&lt;0.35,B72&gt;=3.35,A72&gt;=5.05,A72&lt;5.85,B72&gt;=3.15),1.55,IF(AND(G72&gt;=0.823,B72&gt;=3.75,D72&lt;0.35,B72&gt;=3.35,A72&gt;=5.05,A72&lt;5.85,B72&gt;=3.15),1.5,IF(AND(A72&lt;6.2,H72&lt;12.206,A72&lt;6.8,A72&gt;=6.05,D72&gt;=1.35,F72&lt;2.5,A72&gt;=5.3,B72&lt;3.15),4.6,IF(AND(A72&gt;=6.2,H72&lt;12.206,A72&lt;6.8,A72&gt;=6.05,D72&gt;=1.35,F72&lt;2.5,A72&gt;=5.3,B72&lt;3.15),4.74,IF(AND(H72&gt;=10.667,G72&lt;0.439,G72&lt;0.622,H72&lt;13.29,A72&lt;7.05,F72&gt;=2.5,A72&gt;=5.3,B72&lt;3.15),5.6,IF(AND(H72&lt;13.67,G72&lt;0.934,B72&lt;3.75,D72&lt;0.35,B72&gt;=3.35,A72&gt;=5.05,A72&lt;5.85,B72&gt;=3.15),1.48,IF(AND(H72&gt;=13.67,G72&lt;0.934,B72&lt;3.75,D72&lt;0.35,B72&gt;=3.35,A72&gt;=5.05,A72&lt;5.85,B72&gt;=3.15),1.3,IF(AND(G72&lt;0.301,H72&lt;10.667,G72&lt;0.439,G72&lt;0.622,H72&lt;13.29,A72&lt;7.05,F72&gt;=2.5,A72&gt;=5.3,B72&lt;3.15),5.2,IF(AND(G72&gt;=0.301,H72&lt;10.667,G72&lt;0.439,G72&lt;0.622,H72&lt;13.29,A72&lt;7.05,F72&gt;=2.5,A72&gt;=5.3,B72&lt;3.15),5.067,"shouldnthappen"))))))))))))))))))))))))))))))))))</f>
        <v>4.033</v>
      </c>
      <c r="BE72" s="1" t="n">
        <f aca="false">IF(AND(B72&gt;=3.85,A72&gt;=5.05,F72&lt;1.5),1.4,IF(AND(A72&lt;5.25,A72&lt;5.75,F72&gt;=1.5),3.15,IF(AND(A72&lt;4.95,B72&lt;3.15,A72&lt;5.05,F72&lt;1.5),1.46,IF(AND(A72&gt;=4.95,B72&lt;3.15,A72&lt;5.05,F72&lt;1.5),1.6,IF(AND(H72&lt;8.834,B72&gt;=3.15,A72&lt;5.05,F72&lt;1.5),1.4,IF(AND(D72&lt;0.25,B72&lt;3.85,A72&gt;=5.05,F72&lt;1.5),1.48,IF(AND(D72&gt;=0.25,B72&lt;3.85,A72&gt;=5.05,F72&lt;1.5),1.7,IF(AND(F72&gt;=2.5,A72&gt;=5.25,A72&lt;5.75,F72&gt;=1.5),4.9,IF(AND(H72&lt;12.45,H72&gt;=8.834,B72&gt;=3.15,A72&lt;5.05,F72&lt;1.5),1.25,IF(AND(H72&gt;=12.45,H72&gt;=8.834,B72&gt;=3.15,A72&lt;5.05,F72&lt;1.5),1.32,IF(AND(G72&lt;0.283,F72&lt;2.5,A72&gt;=5.25,A72&lt;5.75,F72&gt;=1.5),4.3,IF(AND(H72&lt;6.712,H72&lt;11.275,D72&lt;1.55,A72&gt;=5.75,F72&gt;=1.5),5,IF(AND(H72&lt;13.101,H72&gt;=11.275,D72&lt;1.55,A72&gt;=5.75,F72&gt;=1.5),3.933,IF(AND(H72&gt;=13.101,H72&gt;=11.275,D72&lt;1.55,A72&gt;=5.75,F72&gt;=1.5),4.5,IF(AND(A72&gt;=7.3,D72&lt;2.45,D72&gt;=1.55,A72&gt;=5.75,F72&gt;=1.5),6.7,IF(AND(B72&lt;3.45,D72&gt;=2.45,D72&gt;=1.55,A72&gt;=5.75,F72&gt;=1.5),5.925,IF(AND(B72&gt;=3.45,D72&gt;=2.45,D72&gt;=1.55,A72&gt;=5.75,F72&gt;=1.5),6.1,IF(AND(B72&gt;=2.8,G72&gt;=0.283,F72&lt;2.5,A72&gt;=5.25,A72&lt;5.75,F72&gt;=1.5),4.2,IF(AND(D72&lt;1.35,H72&gt;=6.712,H72&lt;11.275,D72&lt;1.55,A72&gt;=5.75,F72&gt;=1.5),4.35,IF(AND(D72&lt;1.05,B72&lt;2.8,G72&gt;=0.283,F72&lt;2.5,A72&gt;=5.25,A72&lt;5.75,F72&gt;=1.5),3.567,IF(AND(D72&gt;=1.05,B72&lt;2.8,G72&gt;=0.283,F72&lt;2.5,A72&gt;=5.25,A72&lt;5.75,F72&gt;=1.5),3.925,IF(AND(B72&lt;2.65,D72&gt;=1.35,H72&gt;=6.712,H72&lt;11.275,D72&lt;1.55,A72&gt;=5.75,F72&gt;=1.5),4.9,IF(AND(B72&gt;=2.65,D72&gt;=1.35,H72&gt;=6.712,H72&lt;11.275,D72&lt;1.55,A72&gt;=5.75,F72&gt;=1.5),4.625,IF(AND(H72&gt;=14.683,G72&gt;=0.628,A72&lt;7.3,D72&lt;2.45,D72&gt;=1.55,A72&gt;=5.75,F72&gt;=1.5),5.4,IF(AND(D72&lt;1.95,H72&lt;8.884,G72&lt;0.628,A72&lt;7.3,D72&lt;2.45,D72&gt;=1.55,A72&gt;=5.75,F72&gt;=1.5),5.1,IF(AND(D72&gt;=1.95,H72&lt;8.884,G72&lt;0.628,A72&lt;7.3,D72&lt;2.45,D72&gt;=1.55,A72&gt;=5.75,F72&gt;=1.5),5.22,IF(AND(A72&lt;6.05,H72&gt;=8.884,G72&lt;0.628,A72&lt;7.3,D72&lt;2.45,D72&gt;=1.55,A72&gt;=5.75,F72&gt;=1.5),5.1,IF(AND(G72&lt;0.817,H72&lt;14.683,G72&gt;=0.628,A72&lt;7.3,D72&lt;2.45,D72&gt;=1.55,A72&gt;=5.75,F72&gt;=1.5),4.967,IF(AND(G72&gt;=0.817,H72&lt;14.683,G72&gt;=0.628,A72&lt;7.3,D72&lt;2.45,D72&gt;=1.55,A72&gt;=5.75,F72&gt;=1.5),5.1,IF(AND(H72&lt;9.637,A72&gt;=6.05,H72&gt;=8.884,G72&lt;0.628,A72&lt;7.3,D72&lt;2.45,D72&gt;=1.55,A72&gt;=5.75,F72&gt;=1.5),5.9,IF(AND(D72&lt;1.85,H72&gt;=9.637,A72&gt;=6.05,H72&gt;=8.884,G72&lt;0.628,A72&lt;7.3,D72&lt;2.45,D72&gt;=1.55,A72&gt;=5.75,F72&gt;=1.5),5.733,IF(AND(G72&gt;=0.388,D72&gt;=1.85,H72&gt;=9.637,A72&gt;=6.05,H72&gt;=8.884,G72&lt;0.628,A72&lt;7.3,D72&lt;2.45,D72&gt;=1.55,A72&gt;=5.75,F72&gt;=1.5),5.64,IF(AND(B72&lt;2.95,G72&lt;0.388,D72&gt;=1.85,H72&gt;=9.637,A72&gt;=6.05,H72&gt;=8.884,G72&lt;0.628,A72&lt;7.3,D72&lt;2.45,D72&gt;=1.55,A72&gt;=5.75,F72&gt;=1.5),5.5,IF(AND(B72&gt;=2.95,G72&lt;0.388,D72&gt;=1.85,H72&gt;=9.637,A72&gt;=6.05,H72&gt;=8.884,G72&lt;0.628,A72&lt;7.3,D72&lt;2.45,D72&gt;=1.55,A72&gt;=5.75,F72&gt;=1.5),5.333,"shouldnthappen"))))))))))))))))))))))))))))))))))</f>
        <v>3.925</v>
      </c>
      <c r="BF72" s="1" t="n">
        <f aca="false">IF(AND(D72&gt;=0.35,F72&lt;1.5),1.65,IF(AND(H72&gt;=16.227,D72&gt;=1.55,F72&gt;=1.5),6.533,IF(AND(A72&gt;=5.45,G72&lt;0.174,D72&lt;0.35,F72&lt;1.5),1.7,IF(AND(D72&lt;0.15,G72&gt;=0.174,D72&lt;0.35,F72&lt;1.5),1.38,IF(AND(D72&gt;=1.15,D72&lt;1.25,D72&lt;1.55,F72&gt;=1.5),3.967,IF(AND(H72&lt;8.376,A72&lt;5.45,G72&lt;0.174,D72&lt;0.35,F72&lt;1.5),1.4,IF(AND(H72&gt;=8.376,A72&lt;5.45,G72&lt;0.174,D72&lt;0.35,F72&lt;1.5),1.5,IF(AND(B72&lt;3.1,D72&gt;=0.15,G72&gt;=0.174,D72&lt;0.35,F72&lt;1.5),1.475,IF(AND(H72&lt;10.258,D72&lt;1.15,D72&lt;1.25,D72&lt;1.55,F72&gt;=1.5),3.24,IF(AND(H72&gt;=10.258,D72&lt;1.15,D72&lt;1.25,D72&lt;1.55,F72&gt;=1.5),3.875,IF(AND(F72&gt;=2.5,H72&lt;10.927,D72&gt;=1.25,D72&lt;1.55,F72&gt;=1.5),5.05,IF(AND(D72&lt;1.35,H72&gt;=10.927,D72&gt;=1.25,D72&lt;1.55,F72&gt;=1.5),4.25,IF(AND(A72&gt;=6.95,D72&lt;1.75,H72&lt;16.227,D72&gt;=1.55,F72&gt;=1.5),5.8,IF(AND(B72&lt;3.3,B72&gt;=3.1,D72&gt;=0.15,G72&gt;=0.174,D72&lt;0.35,F72&lt;1.5),1.3,IF(AND(H72&lt;12.278,D72&gt;=1.35,H72&gt;=10.927,D72&gt;=1.25,D72&lt;1.55,F72&gt;=1.5),4.9,IF(AND(G72&lt;0.226,A72&lt;6.95,D72&lt;1.75,H72&lt;16.227,D72&gt;=1.55,F72&gt;=1.5),5,IF(AND(G72&gt;=0.226,A72&lt;6.95,D72&lt;1.75,H72&lt;16.227,D72&gt;=1.55,F72&gt;=1.5),4.62,IF(AND(H72&lt;9.35,B72&lt;2.95,D72&gt;=1.75,H72&lt;16.227,D72&gt;=1.55,F72&gt;=1.5),6.3,IF(AND(H72&gt;=9.35,B72&lt;2.95,D72&gt;=1.75,H72&lt;16.227,D72&gt;=1.55,F72&gt;=1.5),5.58,IF(AND(A72&lt;5.05,B72&gt;=3.3,B72&gt;=3.1,D72&gt;=0.15,G72&gt;=0.174,D72&lt;0.35,F72&lt;1.5),1.35,IF(AND(A72&gt;=5.05,B72&gt;=3.3,B72&gt;=3.1,D72&gt;=0.15,G72&gt;=0.174,D72&lt;0.35,F72&lt;1.5),1.46,IF(AND(B72&lt;2.8,A72&lt;5.65,F72&lt;2.5,H72&lt;10.927,D72&gt;=1.25,D72&lt;1.55,F72&gt;=1.5),4.075,IF(AND(B72&gt;=2.8,A72&lt;5.65,F72&lt;2.5,H72&lt;10.927,D72&gt;=1.25,D72&lt;1.55,F72&gt;=1.5),3.933,IF(AND(A72&lt;6.25,A72&gt;=5.65,F72&lt;2.5,H72&lt;10.927,D72&gt;=1.25,D72&lt;1.55,F72&gt;=1.5),4.533,IF(AND(A72&gt;=6.25,A72&gt;=5.65,F72&lt;2.5,H72&lt;10.927,D72&gt;=1.25,D72&lt;1.55,F72&gt;=1.5),4.3,IF(AND(A72&lt;6.5,H72&gt;=12.278,D72&gt;=1.35,H72&gt;=10.927,D72&gt;=1.25,D72&lt;1.55,F72&gt;=1.5),4.55,IF(AND(A72&gt;=6.5,H72&gt;=12.278,D72&gt;=1.35,H72&gt;=10.927,D72&gt;=1.25,D72&lt;1.55,F72&gt;=1.5),4.775,IF(AND(H72&lt;9.884,D72&lt;2.1,B72&gt;=2.95,D72&gt;=1.75,H72&lt;16.227,D72&gt;=1.55,F72&gt;=1.5),5.5,IF(AND(H72&gt;=9.884,D72&lt;2.1,B72&gt;=2.95,D72&gt;=1.75,H72&lt;16.227,D72&gt;=1.55,F72&gt;=1.5),5.1,IF(AND(H72&lt;10.393,D72&gt;=2.1,B72&gt;=2.95,D72&gt;=1.75,H72&lt;16.227,D72&gt;=1.55,F72&gt;=1.5),5.74,IF(AND(D72&lt;2.25,H72&gt;=10.393,D72&gt;=2.1,B72&gt;=2.95,D72&gt;=1.75,H72&lt;16.227,D72&gt;=1.55,F72&gt;=1.5),5.8,IF(AND(D72&gt;=2.25,H72&gt;=10.393,D72&gt;=2.1,B72&gt;=2.95,D72&gt;=1.75,H72&lt;16.227,D72&gt;=1.55,F72&gt;=1.5),5.4,"shouldnthappen"))))))))))))))))))))))))))))))))</f>
        <v>3.875</v>
      </c>
      <c r="BG72" s="1" t="n">
        <f aca="false">IF(AND(G72&lt;0.096,A72&lt;5.45),2.95,IF(AND(F72&gt;=1.5,G72&gt;=0.096,A72&lt;5.45),3,IF(AND(D72&lt;0.6,A72&lt;5.9,A72&gt;=5.45),1.4,IF(AND(F72&gt;=2.5,D72&gt;=0.6,A72&lt;5.9,A72&gt;=5.45),5.1,IF(AND(A72&lt;7.45,A72&gt;=7.05,A72&gt;=5.9,A72&gt;=5.45),6.167,IF(AND(B72&gt;=3.55,G72&lt;0.587,F72&lt;1.5,G72&gt;=0.096,A72&lt;5.45),1,IF(AND(A72&lt;5.05,G72&gt;=0.587,F72&lt;1.5,G72&gt;=0.096,A72&lt;5.45),1.35,IF(AND(B72&lt;2.75,D72&lt;1.7,A72&lt;7.05,A72&gt;=5.9,A72&gt;=5.45),4.9,IF(AND(A72&lt;6.2,D72&gt;=1.7,A72&lt;7.05,A72&gt;=5.9,A72&gt;=5.45),4.833,IF(AND(H72&lt;17.32,A72&gt;=7.45,A72&gt;=7.05,A72&gt;=5.9,A72&gt;=5.45),6.68,IF(AND(H72&gt;=17.32,A72&gt;=7.45,A72&gt;=7.05,A72&gt;=5.9,A72&gt;=5.45),6.4,IF(AND(G72&lt;0.161,B72&lt;3.55,G72&lt;0.587,F72&lt;1.5,G72&gt;=0.096,A72&lt;5.45),1.5,IF(AND(H72&lt;11.016,A72&gt;=5.05,G72&gt;=0.587,F72&lt;1.5,G72&gt;=0.096,A72&lt;5.45),1.633,IF(AND(H72&lt;11.001,G72&lt;0.372,F72&lt;2.5,D72&gt;=0.6,A72&lt;5.9,A72&gt;=5.45),4.133,IF(AND(H72&gt;=11.001,G72&lt;0.372,F72&lt;2.5,D72&gt;=0.6,A72&lt;5.9,A72&gt;=5.45),4.3,IF(AND(H72&lt;6.808,G72&gt;=0.372,F72&lt;2.5,D72&gt;=0.6,A72&lt;5.9,A72&gt;=5.45),4,IF(AND(A72&gt;=6.75,B72&gt;=2.75,D72&lt;1.7,A72&lt;7.05,A72&gt;=5.9,A72&gt;=5.45),4.84,IF(AND(H72&lt;12.467,G72&gt;=0.161,B72&lt;3.55,G72&lt;0.587,F72&lt;1.5,G72&gt;=0.096,A72&lt;5.45),1.3,IF(AND(D72&lt;0.25,H72&gt;=11.016,A72&gt;=5.05,G72&gt;=0.587,F72&lt;1.5,G72&gt;=0.096,A72&lt;5.45),1.52,IF(AND(D72&gt;=0.25,H72&gt;=11.016,A72&gt;=5.05,G72&gt;=0.587,F72&lt;1.5,G72&gt;=0.096,A72&lt;5.45),1.5,IF(AND(H72&lt;11.218,H72&gt;=6.808,G72&gt;=0.372,F72&lt;2.5,D72&gt;=0.6,A72&lt;5.9,A72&gt;=5.45),3.7,IF(AND(H72&gt;=11.218,H72&gt;=6.808,G72&gt;=0.372,F72&lt;2.5,D72&gt;=0.6,A72&lt;5.9,A72&gt;=5.45),3.9,IF(AND(B72&lt;2.95,A72&lt;6.75,B72&gt;=2.75,D72&lt;1.7,A72&lt;7.05,A72&gt;=5.9,A72&gt;=5.45),4.2,IF(AND(B72&gt;=2.95,A72&lt;6.75,B72&gt;=2.75,D72&lt;1.7,A72&lt;7.05,A72&gt;=5.9,A72&gt;=5.45),4.6,IF(AND(D72&gt;=2.45,A72&lt;6.85,A72&gt;=6.2,D72&gt;=1.7,A72&lt;7.05,A72&gt;=5.9,A72&gt;=5.45),5.9,IF(AND(G72&lt;0.312,A72&gt;=6.85,A72&gt;=6.2,D72&gt;=1.7,A72&lt;7.05,A72&gt;=5.9,A72&gt;=5.45),5.1,IF(AND(G72&gt;=0.312,A72&gt;=6.85,A72&gt;=6.2,D72&gt;=1.7,A72&lt;7.05,A72&gt;=5.9,A72&gt;=5.45),5.4,IF(AND(G72&lt;0.251,H72&gt;=12.467,G72&gt;=0.161,B72&lt;3.55,G72&lt;0.587,F72&lt;1.5,G72&gt;=0.096,A72&lt;5.45),1.35,IF(AND(G72&gt;=0.251,H72&gt;=12.467,G72&gt;=0.161,B72&lt;3.55,G72&lt;0.587,F72&lt;1.5,G72&gt;=0.096,A72&lt;5.45),1.467,IF(AND(G72&gt;=0.628,D72&lt;2.45,A72&lt;6.85,A72&gt;=6.2,D72&gt;=1.7,A72&lt;7.05,A72&gt;=5.9,A72&gt;=5.45),5.1,IF(AND(A72&gt;=6.75,G72&lt;0.628,D72&lt;2.45,A72&lt;6.85,A72&gt;=6.2,D72&gt;=1.7,A72&lt;7.05,A72&gt;=5.9,A72&gt;=5.45),5.9,IF(AND(H72&lt;11.824,A72&lt;6.75,G72&lt;0.628,D72&lt;2.45,A72&lt;6.85,A72&gt;=6.2,D72&gt;=1.7,A72&lt;7.05,A72&gt;=5.9,A72&gt;=5.45),5.44,IF(AND(H72&lt;14.378,H72&gt;=11.824,A72&lt;6.75,G72&lt;0.628,D72&lt;2.45,A72&lt;6.85,A72&gt;=6.2,D72&gt;=1.7,A72&lt;7.05,A72&gt;=5.9,A72&gt;=5.45),5.6,IF(AND(H72&gt;=14.378,H72&gt;=11.824,A72&lt;6.75,G72&lt;0.628,D72&lt;2.45,A72&lt;6.85,A72&gt;=6.2,D72&gt;=1.7,A72&lt;7.05,A72&gt;=5.9,A72&gt;=5.45),5.8,"shouldnthappen"))))))))))))))))))))))))))))))))))</f>
        <v>3.9</v>
      </c>
      <c r="BH72" s="1" t="n">
        <f aca="false">IF(AND(G72&gt;=0.905,F72&lt;1.5),1.8,IF(AND(H72&lt;5.523,G72&lt;0.905,F72&lt;1.5),1,IF(AND(D72&gt;=0.4,H72&gt;=5.523,G72&lt;0.905,F72&lt;1.5),1.7,IF(AND(G72&gt;=0.878,D72&lt;1.35,F72&lt;2.5,F72&gt;=1.5),4.4,IF(AND(A72&lt;5.4,D72&gt;=1.35,F72&lt;2.5,F72&gt;=1.5),3.9,IF(AND(G72&lt;0.177,B72&lt;3.15,F72&gt;=2.5,F72&gt;=1.5),6.15,IF(AND(H72&lt;10.393,B72&gt;=3.15,F72&gt;=2.5,F72&gt;=1.5),5.94,IF(AND(H72&gt;=10.393,B72&gt;=3.15,F72&gt;=2.5,F72&gt;=1.5),5.467,IF(AND(D72&gt;=1.25,G72&lt;0.878,D72&lt;1.35,F72&lt;2.5,F72&gt;=1.5),4.18,IF(AND(G72&gt;=0.709,A72&gt;=5.4,D72&gt;=1.35,F72&lt;2.5,F72&gt;=1.5),4.9,IF(AND(B72&lt;2.6,G72&gt;=0.177,B72&lt;3.15,F72&gt;=2.5,F72&gt;=1.5),4.8,IF(AND(A72&lt;4.35,A72&lt;5.05,D72&lt;0.4,H72&gt;=5.523,G72&lt;0.905,F72&lt;1.5),1.1,IF(AND(A72&gt;=5.6,A72&gt;=5.05,D72&lt;0.4,H72&gt;=5.523,G72&lt;0.905,F72&lt;1.5),1.7,IF(AND(D72&lt;1.05,D72&lt;1.25,G72&lt;0.878,D72&lt;1.35,F72&lt;2.5,F72&gt;=1.5),3.6,IF(AND(D72&gt;=1.55,G72&lt;0.709,A72&gt;=5.4,D72&gt;=1.35,F72&lt;2.5,F72&gt;=1.5),4.975,IF(AND(D72&lt;1.7,B72&gt;=2.6,G72&gt;=0.177,B72&lt;3.15,F72&gt;=2.5,F72&gt;=1.5),5.8,IF(AND(B72&lt;3.15,A72&gt;=4.35,A72&lt;5.05,D72&lt;0.4,H72&gt;=5.523,G72&lt;0.905,F72&lt;1.5),1.46,IF(AND(A72&gt;=5.45,A72&lt;5.6,A72&gt;=5.05,D72&lt;0.4,H72&gt;=5.523,G72&lt;0.905,F72&lt;1.5),1.35,IF(AND(H72&lt;10.974,D72&gt;=1.05,D72&lt;1.25,G72&lt;0.878,D72&lt;1.35,F72&lt;2.5,F72&gt;=1.5),3.8,IF(AND(H72&gt;=13.654,D72&lt;1.55,G72&lt;0.709,A72&gt;=5.4,D72&gt;=1.35,F72&lt;2.5,F72&gt;=1.5),4.725,IF(AND(A72&lt;4.5,B72&gt;=3.15,A72&gt;=4.35,A72&lt;5.05,D72&lt;0.4,H72&gt;=5.523,G72&lt;0.905,F72&lt;1.5),1.3,IF(AND(G72&lt;0.676,A72&lt;5.45,A72&lt;5.6,A72&gt;=5.05,D72&lt;0.4,H72&gt;=5.523,G72&lt;0.905,F72&lt;1.5),1.5,IF(AND(G72&gt;=0.676,A72&lt;5.45,A72&lt;5.6,A72&gt;=5.05,D72&lt;0.4,H72&gt;=5.523,G72&lt;0.905,F72&lt;1.5),1.55,IF(AND(A72&lt;5.7,H72&gt;=10.974,D72&gt;=1.05,D72&lt;1.25,G72&lt;0.878,D72&lt;1.35,F72&lt;2.5,F72&gt;=1.5),3.9,IF(AND(A72&gt;=5.7,H72&gt;=10.974,D72&gt;=1.05,D72&lt;1.25,G72&lt;0.878,D72&lt;1.35,F72&lt;2.5,F72&gt;=1.5),3.933,IF(AND(G72&gt;=0.644,H72&lt;13.654,D72&lt;1.55,G72&lt;0.709,A72&gt;=5.4,D72&gt;=1.35,F72&lt;2.5,F72&gt;=1.5),4.4,IF(AND(B72&lt;2.9,A72&lt;6.2,D72&gt;=1.7,B72&gt;=2.6,G72&gt;=0.177,B72&lt;3.15,F72&gt;=2.5,F72&gt;=1.5),5.02,IF(AND(B72&gt;=2.9,A72&lt;6.2,D72&gt;=1.7,B72&gt;=2.6,G72&gt;=0.177,B72&lt;3.15,F72&gt;=2.5,F72&gt;=1.5),4.8,IF(AND(D72&lt;2.2,A72&gt;=6.2,D72&gt;=1.7,B72&gt;=2.6,G72&gt;=0.177,B72&lt;3.15,F72&gt;=2.5,F72&gt;=1.5),5.325,IF(AND(D72&gt;=2.2,A72&gt;=6.2,D72&gt;=1.7,B72&gt;=2.6,G72&gt;=0.177,B72&lt;3.15,F72&gt;=2.5,F72&gt;=1.5),5.1,IF(AND(D72&lt;0.25,A72&gt;=4.5,B72&gt;=3.15,A72&gt;=4.35,A72&lt;5.05,D72&lt;0.4,H72&gt;=5.523,G72&lt;0.905,F72&lt;1.5),1.357,IF(AND(D72&gt;=0.25,A72&gt;=4.5,B72&gt;=3.15,A72&gt;=4.35,A72&lt;5.05,D72&lt;0.4,H72&gt;=5.523,G72&lt;0.905,F72&lt;1.5),1.333,IF(AND(H72&lt;10.723,G72&lt;0.644,H72&lt;13.654,D72&lt;1.55,G72&lt;0.709,A72&gt;=5.4,D72&gt;=1.35,F72&lt;2.5,F72&gt;=1.5),4.6,IF(AND(H72&gt;=10.723,G72&lt;0.644,H72&lt;13.654,D72&lt;1.55,G72&lt;0.709,A72&gt;=5.4,D72&gt;=1.35,F72&lt;2.5,F72&gt;=1.5),4.5,"shouldnthappen"))))))))))))))))))))))))))))))))))</f>
        <v>3.9</v>
      </c>
      <c r="BI72" s="1" t="n">
        <f aca="false">IF(AND(D72&gt;=0.8,A72&lt;5.45),3.9,IF(AND(D72&gt;=0.45,D72&lt;0.8,A72&lt;5.45),1.66,IF(AND(H72&lt;16.447,B72&gt;=3.45,A72&gt;=5.45),1.525,IF(AND(H72&gt;=16.447,B72&gt;=3.45,A72&gt;=5.45),6.4,IF(AND(H72&lt;5.245,D72&lt;0.45,D72&lt;0.8,A72&lt;5.45),1,IF(AND(A72&gt;=7.2,G72&lt;0.154,B72&lt;3.45,A72&gt;=5.45),6.7,IF(AND(D72&lt;1.65,A72&lt;7.2,G72&lt;0.154,B72&lt;3.45,A72&gt;=5.45),4.7,IF(AND(D72&gt;=1.65,A72&lt;7.2,G72&lt;0.154,B72&lt;3.45,A72&gt;=5.45),5.52,IF(AND(D72&gt;=0.25,A72&lt;5.05,H72&gt;=5.245,D72&lt;0.45,D72&lt;0.8,A72&lt;5.45),1.35,IF(AND(H72&lt;6.089,A72&gt;=5.05,H72&gt;=5.245,D72&lt;0.45,D72&lt;0.8,A72&lt;5.45),1.7,IF(AND(D72&lt;1.2,B72&lt;2.6,A72&lt;5.75,G72&gt;=0.154,B72&lt;3.45,A72&gt;=5.45),3.85,IF(AND(D72&gt;=1.2,B72&lt;2.6,A72&lt;5.75,G72&gt;=0.154,B72&lt;3.45,A72&gt;=5.45),4,IF(AND(D72&gt;=1.65,B72&gt;=2.6,A72&lt;5.75,G72&gt;=0.154,B72&lt;3.45,A72&gt;=5.45),4.9,IF(AND(G72&lt;0.353,F72&lt;2.5,A72&gt;=5.75,G72&gt;=0.154,B72&lt;3.45,A72&gt;=5.45),4.25,IF(AND(A72&gt;=7.25,F72&gt;=2.5,A72&gt;=5.75,G72&gt;=0.154,B72&lt;3.45,A72&gt;=5.45),6.45,IF(AND(H72&lt;11.218,D72&lt;0.25,A72&lt;5.05,H72&gt;=5.245,D72&lt;0.45,D72&lt;0.8,A72&lt;5.45),1.42,IF(AND(G72&lt;0.517,H72&gt;=6.089,A72&gt;=5.05,H72&gt;=5.245,D72&lt;0.45,D72&lt;0.8,A72&lt;5.45),1.44,IF(AND(G72&gt;=0.517,H72&gt;=6.089,A72&gt;=5.05,H72&gt;=5.245,D72&lt;0.45,D72&lt;0.8,A72&lt;5.45),1.54,IF(AND(H72&gt;=10.194,D72&lt;1.65,B72&gt;=2.6,A72&lt;5.75,G72&gt;=0.154,B72&lt;3.45,A72&gt;=5.45),4.35,IF(AND(B72&gt;=3.15,G72&gt;=0.353,F72&lt;2.5,A72&gt;=5.75,G72&gt;=0.154,B72&lt;3.45,A72&gt;=5.45),4.7,IF(AND(H72&lt;7.716,A72&lt;7.25,F72&gt;=2.5,A72&gt;=5.75,G72&gt;=0.154,B72&lt;3.45,A72&gt;=5.45),5.04,IF(AND(G72&lt;0.175,H72&gt;=11.218,D72&lt;0.25,A72&lt;5.05,H72&gt;=5.245,D72&lt;0.45,D72&lt;0.8,A72&lt;5.45),1.5,IF(AND(H72&lt;7.713,H72&lt;10.194,D72&lt;1.65,B72&gt;=2.6,A72&lt;5.75,G72&gt;=0.154,B72&lt;3.45,A72&gt;=5.45),4.1,IF(AND(H72&gt;=7.713,H72&lt;10.194,D72&lt;1.65,B72&gt;=2.6,A72&lt;5.75,G72&gt;=0.154,B72&lt;3.45,A72&gt;=5.45),4.2,IF(AND(B72&gt;=3.05,B72&lt;3.15,G72&gt;=0.353,F72&lt;2.5,A72&gt;=5.75,G72&gt;=0.154,B72&lt;3.45,A72&gt;=5.45),4.4,IF(AND(D72&gt;=2.45,H72&gt;=7.716,A72&lt;7.25,F72&gt;=2.5,A72&gt;=5.75,G72&gt;=0.154,B72&lt;3.45,A72&gt;=5.45),5.85,IF(AND(D72&lt;0.15,G72&gt;=0.175,H72&gt;=11.218,D72&lt;0.25,A72&lt;5.05,H72&gt;=5.245,D72&lt;0.45,D72&lt;0.8,A72&lt;5.45),1.1,IF(AND(H72&gt;=16.317,B72&lt;3.05,B72&lt;3.15,G72&gt;=0.353,F72&lt;2.5,A72&gt;=5.75,G72&gt;=0.154,B72&lt;3.45,A72&gt;=5.45),4.8,IF(AND(G72&gt;=0.857,D72&lt;2.45,H72&gt;=7.716,A72&lt;7.25,F72&gt;=2.5,A72&gt;=5.75,G72&gt;=0.154,B72&lt;3.45,A72&gt;=5.45),5.05,IF(AND(G72&lt;0.245,D72&gt;=0.15,G72&gt;=0.175,H72&gt;=11.218,D72&lt;0.25,A72&lt;5.05,H72&gt;=5.245,D72&lt;0.45,D72&lt;0.8,A72&lt;5.45),1.3,IF(AND(G72&gt;=0.245,D72&gt;=0.15,G72&gt;=0.175,H72&gt;=11.218,D72&lt;0.25,A72&lt;5.05,H72&gt;=5.245,D72&lt;0.45,D72&lt;0.8,A72&lt;5.45),1.22,IF(AND(B72&lt;2.85,H72&lt;16.317,B72&lt;3.05,B72&lt;3.15,G72&gt;=0.353,F72&lt;2.5,A72&gt;=5.75,G72&gt;=0.154,B72&lt;3.45,A72&gt;=5.45),4.6,IF(AND(B72&gt;=2.85,H72&lt;16.317,B72&lt;3.05,B72&lt;3.15,G72&gt;=0.353,F72&lt;2.5,A72&gt;=5.75,G72&gt;=0.154,B72&lt;3.45,A72&gt;=5.45),4.633,IF(AND(D72&lt;1.85,G72&lt;0.857,D72&lt;2.45,H72&gt;=7.716,A72&lt;7.25,F72&gt;=2.5,A72&gt;=5.75,G72&gt;=0.154,B72&lt;3.45,A72&gt;=5.45),5.8,IF(AND(H72&lt;11.297,D72&gt;=1.85,G72&lt;0.857,D72&lt;2.45,H72&gt;=7.716,A72&lt;7.25,F72&gt;=2.5,A72&gt;=5.75,G72&gt;=0.154,B72&lt;3.45,A72&gt;=5.45),5.3,IF(AND(G72&lt;0.388,H72&gt;=11.297,D72&gt;=1.85,G72&lt;0.857,D72&lt;2.45,H72&gt;=7.716,A72&lt;7.25,F72&gt;=2.5,A72&gt;=5.75,G72&gt;=0.154,B72&lt;3.45,A72&gt;=5.45),5.4,IF(AND(G72&gt;=0.388,H72&gt;=11.297,D72&gt;=1.85,G72&lt;0.857,D72&lt;2.45,H72&gt;=7.716,A72&lt;7.25,F72&gt;=2.5,A72&gt;=5.75,G72&gt;=0.154,B72&lt;3.45,A72&gt;=5.45),5.6,"shouldnthappen")))))))))))))))))))))))))))))))))))))</f>
        <v>3.85</v>
      </c>
      <c r="BJ72" s="1" t="n">
        <f aca="false">IF(AND(F72&gt;=2,B72&gt;=3.35),6.1,IF(AND(H72&gt;=12.719,F72&lt;1.5,B72&lt;3.35),1.567,IF(AND(H72&lt;5.245,F72&lt;2,B72&gt;=3.35),1,IF(AND(D72&lt;0.15,H72&lt;12.719,F72&lt;1.5,B72&lt;3.35),1.5,IF(AND(D72&gt;=0.35,H72&gt;=5.245,F72&lt;2,B72&gt;=3.35),1.6,IF(AND(A72&lt;4.9,D72&gt;=0.15,H72&lt;12.719,F72&lt;1.5,B72&lt;3.35),1.36,IF(AND(B72&lt;2.65,G72&lt;0.572,D72&lt;1.45,F72&gt;=1.5,B72&lt;3.35),3.5,IF(AND(A72&lt;6.1,F72&lt;2.5,D72&gt;=1.45,F72&gt;=1.5,B72&lt;3.35),5.1,IF(AND(G72&gt;=0.607,D72&lt;0.35,H72&gt;=5.245,F72&lt;2,B72&gt;=3.35),1.65,IF(AND(G72&lt;0.546,A72&gt;=4.9,D72&gt;=0.15,H72&lt;12.719,F72&lt;1.5,B72&lt;3.35),1.2,IF(AND(G72&gt;=0.546,A72&gt;=4.9,D72&gt;=0.15,H72&lt;12.719,F72&lt;1.5,B72&lt;3.35),1.4,IF(AND(A72&gt;=6.3,B72&gt;=2.65,G72&lt;0.572,D72&lt;1.45,F72&gt;=1.5,B72&lt;3.35),4.8,IF(AND(D72&lt;1.15,B72&lt;2.85,G72&gt;=0.572,D72&lt;1.45,F72&gt;=1.5,B72&lt;3.35),3.9,IF(AND(B72&gt;=3.15,B72&gt;=2.85,G72&gt;=0.572,D72&lt;1.45,F72&gt;=1.5,B72&lt;3.35),4.7,IF(AND(B72&lt;2.95,A72&gt;=6.1,F72&lt;2.5,D72&gt;=1.45,F72&gt;=1.5,B72&lt;3.35),4.533,IF(AND(B72&gt;=2.95,A72&gt;=6.1,F72&lt;2.5,D72&gt;=1.45,F72&gt;=1.5,B72&lt;3.35),4.75,IF(AND(A72&gt;=6.7,G72&lt;0.107,F72&gt;=2.5,D72&gt;=1.45,F72&gt;=1.5,B72&lt;3.35),5.7,IF(AND(G72&gt;=0.385,G72&lt;0.607,D72&lt;0.35,H72&gt;=5.245,F72&lt;2,B72&gt;=3.35),1.325,IF(AND(D72&lt;1.25,A72&lt;6.3,B72&gt;=2.65,G72&lt;0.572,D72&lt;1.45,F72&gt;=1.5,B72&lt;3.35),4,IF(AND(D72&gt;=1.25,A72&lt;6.3,B72&gt;=2.65,G72&lt;0.572,D72&lt;1.45,F72&gt;=1.5,B72&lt;3.35),4.18,IF(AND(G72&lt;0.907,D72&gt;=1.15,B72&lt;2.85,G72&gt;=0.572,D72&lt;1.45,F72&gt;=1.5,B72&lt;3.35),4,IF(AND(G72&gt;=0.907,D72&gt;=1.15,B72&lt;2.85,G72&gt;=0.572,D72&lt;1.45,F72&gt;=1.5,B72&lt;3.35),4.4,IF(AND(H72&lt;8.326,B72&lt;3.15,B72&gt;=2.85,G72&gt;=0.572,D72&lt;1.45,F72&gt;=1.5,B72&lt;3.35),3.6,IF(AND(H72&gt;=8.326,B72&lt;3.15,B72&gt;=2.85,G72&gt;=0.572,D72&lt;1.45,F72&gt;=1.5,B72&lt;3.35),4.48,IF(AND(B72&lt;2.95,A72&lt;6.7,G72&lt;0.107,F72&gt;=2.5,D72&gt;=1.45,F72&gt;=1.5,B72&lt;3.35),5.6,IF(AND(B72&gt;=2.95,A72&lt;6.7,G72&lt;0.107,F72&gt;=2.5,D72&gt;=1.45,F72&gt;=1.5,B72&lt;3.35),5.5,IF(AND(G72&lt;0.205,G72&lt;0.432,G72&gt;=0.107,F72&gt;=2.5,D72&gt;=1.45,F72&gt;=1.5,B72&lt;3.35),5.3,IF(AND(B72&gt;=3.05,G72&gt;=0.432,G72&gt;=0.107,F72&gt;=2.5,D72&gt;=1.45,F72&gt;=1.5,B72&lt;3.35),5.86,IF(AND(H72&gt;=14.057,G72&lt;0.385,G72&lt;0.607,D72&lt;0.35,H72&gt;=5.245,F72&lt;2,B72&gt;=3.35),1.7,IF(AND(D72&lt;1.7,G72&gt;=0.205,G72&lt;0.432,G72&gt;=0.107,F72&gt;=2.5,D72&gt;=1.45,F72&gt;=1.5,B72&lt;3.35),5,IF(AND(G72&lt;0.779,B72&lt;3.05,G72&gt;=0.432,G72&gt;=0.107,F72&gt;=2.5,D72&gt;=1.45,F72&gt;=1.5,B72&lt;3.35),4.9,IF(AND(G72&gt;=0.779,B72&lt;3.05,G72&gt;=0.432,G72&gt;=0.107,F72&gt;=2.5,D72&gt;=1.45,F72&gt;=1.5,B72&lt;3.35),5.533,IF(AND(D72&gt;=0.25,H72&lt;14.057,G72&lt;0.385,G72&lt;0.607,D72&lt;0.35,H72&gt;=5.245,F72&lt;2,B72&gt;=3.35),1.4,IF(AND(B72&lt;2.85,D72&gt;=1.7,G72&gt;=0.205,G72&lt;0.432,G72&gt;=0.107,F72&gt;=2.5,D72&gt;=1.45,F72&gt;=1.5,B72&lt;3.35),5.1,IF(AND(B72&gt;=2.85,D72&gt;=1.7,G72&gt;=0.205,G72&lt;0.432,G72&gt;=0.107,F72&gt;=2.5,D72&gt;=1.45,F72&gt;=1.5,B72&lt;3.35),5.15,IF(AND(A72&lt;5.1,D72&lt;0.25,H72&lt;14.057,G72&lt;0.385,G72&lt;0.607,D72&lt;0.35,H72&gt;=5.245,F72&lt;2,B72&gt;=3.35),1.4,IF(AND(A72&gt;=5.1,D72&lt;0.25,H72&lt;14.057,G72&lt;0.385,G72&lt;0.607,D72&lt;0.35,H72&gt;=5.245,F72&lt;2,B72&gt;=3.35),1.5,"shouldnthappen")))))))))))))))))))))))))))))))))))))</f>
        <v>3.9</v>
      </c>
    </row>
    <row r="73" customFormat="false" ht="13.8" hidden="false" customHeight="false" outlineLevel="0" collapsed="false">
      <c r="A73" s="1" t="n">
        <v>5.9</v>
      </c>
      <c r="B73" s="1" t="n">
        <v>3.2</v>
      </c>
      <c r="C73" s="1" t="n">
        <v>4.8</v>
      </c>
      <c r="D73" s="1" t="n">
        <v>1.8</v>
      </c>
      <c r="E73" s="1" t="s">
        <v>92</v>
      </c>
      <c r="F73" s="1" t="n">
        <v>2</v>
      </c>
      <c r="G73" s="1" t="n">
        <v>0.989112997893244</v>
      </c>
      <c r="H73" s="16" t="n">
        <v>9.50548180062324</v>
      </c>
      <c r="I73" s="11" t="n">
        <f aca="false">C73</f>
        <v>4.8</v>
      </c>
      <c r="J73" s="1" t="n">
        <f aca="false">AVERAGE(M73:BJ73)</f>
        <v>4.89454</v>
      </c>
      <c r="K73" s="15" t="n">
        <f aca="false">1-SQRT(VAR(M73:BJ73, I73)) / AVERAGE(M73:BJ73)</f>
        <v>0.917046105129127</v>
      </c>
      <c r="L73" s="1" t="n">
        <f aca="false">(J73-I73)/I73</f>
        <v>0.0196958333333334</v>
      </c>
      <c r="M73" s="1" t="n">
        <f aca="false">IF(AND(H73&gt;=16.241,B73&gt;=3.35),6.4,IF(AND(D73&gt;=0.75,A73&lt;5.15,B73&lt;3.35),4.1,IF(AND(D73&gt;=1.5,H73&lt;16.241,B73&gt;=3.35),5.767,IF(AND(B73&gt;=3.25,D73&lt;0.75,A73&lt;5.15,B73&lt;3.35),1.58,IF(AND(A73&lt;4.95,D73&lt;1.5,H73&lt;16.241,B73&gt;=3.35),1.4,IF(AND(A73&lt;4.5,B73&lt;3.25,D73&lt;0.75,A73&lt;5.15,B73&lt;3.35),1.26,IF(AND(A73&gt;=4.5,B73&lt;3.25,D73&lt;0.75,A73&lt;5.15,B73&lt;3.35),1.48,IF(AND(G73&lt;0.356,H73&lt;12.557,D73&lt;1.45,A73&gt;=5.15,B73&lt;3.35),4.267,IF(AND(D73&lt;1.25,H73&gt;=12.557,D73&lt;1.45,A73&gt;=5.15,B73&lt;3.35),4.05,IF(AND(D73&gt;=1.35,G73&gt;=0.356,H73&lt;12.557,D73&lt;1.45,A73&gt;=5.15,B73&lt;3.35),4.25,IF(AND(H73&lt;15.086,D73&gt;=1.25,H73&gt;=12.557,D73&lt;1.45,A73&gt;=5.15,B73&lt;3.35),4.4,IF(AND(F73&lt;2.5,G73&gt;=0.44,D73&lt;2.05,D73&gt;=1.45,A73&gt;=5.15,B73&lt;3.35),4.7,IF(AND(H73&lt;10.391,B73&lt;3.15,D73&gt;=2.05,D73&gt;=1.45,A73&gt;=5.15,B73&lt;3.35),5.1,IF(AND(G73&lt;0.505,B73&gt;=3.15,D73&gt;=2.05,D73&gt;=1.45,A73&gt;=5.15,B73&lt;3.35),5.7,IF(AND(G73&gt;=0.505,B73&gt;=3.15,D73&gt;=2.05,D73&gt;=1.45,A73&gt;=5.15,B73&lt;3.35),5.95,IF(AND(D73&gt;=0.5,G73&lt;0.905,A73&gt;=4.95,D73&lt;1.5,H73&lt;16.241,B73&gt;=3.35),1.6,IF(AND(B73&lt;3.6,G73&gt;=0.905,A73&gt;=4.95,D73&lt;1.5,H73&lt;16.241,B73&gt;=3.35),1.7,IF(AND(B73&gt;=3.6,G73&gt;=0.905,A73&gt;=4.95,D73&lt;1.5,H73&lt;16.241,B73&gt;=3.35),1.767,IF(AND(A73&gt;=5.7,D73&lt;1.35,G73&gt;=0.356,H73&lt;12.557,D73&lt;1.45,A73&gt;=5.15,B73&lt;3.35),3.9,IF(AND(A73&lt;6.35,H73&gt;=15.086,D73&gt;=1.25,H73&gt;=12.557,D73&lt;1.45,A73&gt;=5.15,B73&lt;3.35),4.7,IF(AND(A73&gt;=6.35,H73&gt;=15.086,D73&gt;=1.25,H73&gt;=12.557,D73&lt;1.45,A73&gt;=5.15,B73&lt;3.35),4.6,IF(AND(H73&lt;9.252,D73&lt;1.55,G73&lt;0.44,D73&lt;2.05,D73&gt;=1.45,A73&gt;=5.15,B73&lt;3.35),5.08,IF(AND(H73&gt;=9.252,D73&lt;1.55,G73&lt;0.44,D73&lt;2.05,D73&gt;=1.45,A73&gt;=5.15,B73&lt;3.35),4.7,IF(AND(H73&lt;8.477,D73&gt;=1.55,G73&lt;0.44,D73&lt;2.05,D73&gt;=1.45,A73&gt;=5.15,B73&lt;3.35),5.1,IF(AND(H73&gt;=8.477,D73&gt;=1.55,G73&lt;0.44,D73&lt;2.05,D73&gt;=1.45,A73&gt;=5.15,B73&lt;3.35),5.4,IF(AND(H73&lt;8.435,F73&gt;=2.5,G73&gt;=0.44,D73&lt;2.05,D73&gt;=1.45,A73&gt;=5.15,B73&lt;3.35),5.1,IF(AND(H73&gt;=8.435,F73&gt;=2.5,G73&gt;=0.44,D73&lt;2.05,D73&gt;=1.45,A73&gt;=5.15,B73&lt;3.35),4.86,IF(AND(G73&lt;0.543,H73&gt;=10.391,B73&lt;3.15,D73&gt;=2.05,D73&gt;=1.45,A73&gt;=5.15,B73&lt;3.35),5.56,IF(AND(G73&gt;=0.543,H73&gt;=10.391,B73&lt;3.15,D73&gt;=2.05,D73&gt;=1.45,A73&gt;=5.15,B73&lt;3.35),5.8,IF(AND(A73&lt;5.05,D73&lt;0.5,G73&lt;0.905,A73&gt;=4.95,D73&lt;1.5,H73&lt;16.241,B73&gt;=3.35),1.3,IF(AND(H73&lt;6.583,A73&lt;5.7,D73&lt;1.35,G73&gt;=0.356,H73&lt;12.557,D73&lt;1.45,A73&gt;=5.15,B73&lt;3.35),4,IF(AND(G73&lt;0.585,A73&gt;=5.05,D73&lt;0.5,G73&lt;0.905,A73&gt;=4.95,D73&lt;1.5,H73&lt;16.241,B73&gt;=3.35),1.475,IF(AND(G73&lt;0.62,H73&gt;=6.583,A73&lt;5.7,D73&lt;1.35,G73&gt;=0.356,H73&lt;12.557,D73&lt;1.45,A73&gt;=5.15,B73&lt;3.35),3.75,IF(AND(G73&gt;=0.62,H73&gt;=6.583,A73&lt;5.7,D73&lt;1.35,G73&gt;=0.356,H73&lt;12.557,D73&lt;1.45,A73&gt;=5.15,B73&lt;3.35),3.6,IF(AND(B73&lt;3.75,G73&gt;=0.585,A73&gt;=5.05,D73&lt;0.5,G73&lt;0.905,A73&gt;=4.95,D73&lt;1.5,H73&lt;16.241,B73&gt;=3.35),1.5,IF(AND(B73&gt;=3.75,G73&gt;=0.585,A73&gt;=5.05,D73&lt;0.5,G73&lt;0.905,A73&gt;=4.95,D73&lt;1.5,H73&lt;16.241,B73&gt;=3.35),1.6,"shouldnthappen"))))))))))))))))))))))))))))))))))))</f>
        <v>4.7</v>
      </c>
      <c r="N73" s="1" t="n">
        <f aca="false">IF(AND(H73&lt;5.245,B73&lt;3.65,F73&lt;1.5),1,IF(AND(H73&gt;=14.096,B73&gt;=3.65,F73&lt;1.5),1.65,IF(AND(A73&gt;=5.45,H73&gt;=5.245,B73&lt;3.65,F73&lt;1.5),1.3,IF(AND(H73&gt;=13.586,H73&lt;14.096,B73&gt;=3.65,F73&lt;1.5),1.3,IF(AND(H73&lt;10.258,D73&lt;1.25,F73&lt;2.5,F73&gt;=1.5),3.38,IF(AND(H73&lt;6.982,D73&gt;=1.25,F73&lt;2.5,F73&gt;=1.5),3.96,IF(AND(H73&gt;=13.646,D73&lt;2.05,F73&gt;=2.5,F73&gt;=1.5),6.1,IF(AND(B73&lt;3.05,A73&lt;5.45,H73&gt;=5.245,B73&lt;3.65,F73&lt;1.5),1.375,IF(AND(H73&lt;6.543,H73&lt;13.586,H73&lt;14.096,B73&gt;=3.65,F73&lt;1.5),1.4,IF(AND(H73&gt;=6.543,H73&lt;13.586,H73&lt;14.096,B73&gt;=3.65,F73&lt;1.5),1.5,IF(AND(H73&lt;11.522,H73&gt;=10.258,D73&lt;1.25,F73&lt;2.5,F73&gt;=1.5),3.733,IF(AND(H73&gt;=11.522,H73&gt;=10.258,D73&lt;1.25,F73&lt;2.5,F73&gt;=1.5),3.92,IF(AND(H73&lt;5.767,H73&lt;13.646,D73&lt;2.05,F73&gt;=2.5,F73&gt;=1.5),4.5,IF(AND(A73&lt;6.8,B73&lt;3.15,D73&gt;=2.05,F73&gt;=2.5,F73&gt;=1.5),5.6,IF(AND(A73&gt;=6.8,B73&lt;3.15,D73&gt;=2.05,F73&gt;=2.5,F73&gt;=1.5),5.1,IF(AND(B73&lt;3.25,B73&gt;=3.15,D73&gt;=2.05,F73&gt;=2.5,F73&gt;=1.5),5.8,IF(AND(B73&gt;=3.25,B73&gt;=3.15,D73&gt;=2.05,F73&gt;=2.5,F73&gt;=1.5),5.65,IF(AND(B73&lt;3.15,B73&gt;=3.05,A73&lt;5.45,H73&gt;=5.245,B73&lt;3.65,F73&lt;1.5),1.5,IF(AND(G73&gt;=0.735,H73&lt;13.665,H73&gt;=6.982,D73&gt;=1.25,F73&lt;2.5,F73&gt;=1.5),4.2,IF(AND(H73&lt;14.03,H73&gt;=13.665,H73&gt;=6.982,D73&gt;=1.25,F73&lt;2.5,F73&gt;=1.5),4.8,IF(AND(A73&gt;=6.6,H73&gt;=5.767,H73&lt;13.646,D73&lt;2.05,F73&gt;=2.5,F73&gt;=1.5),6.05,IF(AND(G73&gt;=0.934,B73&gt;=3.15,B73&gt;=3.05,A73&lt;5.45,H73&gt;=5.245,B73&lt;3.65,F73&lt;1.5),1.7,IF(AND(D73&gt;=1.55,G73&lt;0.735,H73&lt;13.665,H73&gt;=6.982,D73&gt;=1.25,F73&lt;2.5,F73&gt;=1.5),5.1,IF(AND(D73&lt;1.45,H73&gt;=14.03,H73&gt;=13.665,H73&gt;=6.982,D73&gt;=1.25,F73&lt;2.5,F73&gt;=1.5),4.7,IF(AND(D73&gt;=1.45,H73&gt;=14.03,H73&gt;=13.665,H73&gt;=6.982,D73&gt;=1.25,F73&lt;2.5,F73&gt;=1.5),4.5,IF(AND(A73&gt;=6.2,A73&lt;6.6,H73&gt;=5.767,H73&lt;13.646,D73&lt;2.05,F73&gt;=2.5,F73&gt;=1.5),5.325,IF(AND(B73&lt;3.25,G73&lt;0.934,B73&gt;=3.15,B73&gt;=3.05,A73&lt;5.45,H73&gt;=5.245,B73&lt;3.65,F73&lt;1.5),1.3,IF(AND(D73&lt;1.35,D73&lt;1.55,G73&lt;0.735,H73&lt;13.665,H73&gt;=6.982,D73&gt;=1.25,F73&lt;2.5,F73&gt;=1.5),4.25,IF(AND(H73&lt;8.435,A73&lt;6.2,A73&lt;6.6,H73&gt;=5.767,H73&lt;13.646,D73&lt;2.05,F73&gt;=2.5,F73&gt;=1.5),5.1,IF(AND(H73&gt;=8.435,A73&lt;6.2,A73&lt;6.6,H73&gt;=5.767,H73&lt;13.646,D73&lt;2.05,F73&gt;=2.5,F73&gt;=1.5),4.9,IF(AND(A73&gt;=5.15,B73&gt;=3.25,G73&lt;0.934,B73&gt;=3.15,B73&gt;=3.05,A73&lt;5.45,H73&gt;=5.245,B73&lt;3.65,F73&lt;1.5),1.5,IF(AND(B73&lt;2.9,D73&gt;=1.35,D73&lt;1.55,G73&lt;0.735,H73&lt;13.665,H73&gt;=6.982,D73&gt;=1.25,F73&lt;2.5,F73&gt;=1.5),4.6,IF(AND(B73&gt;=2.9,D73&gt;=1.35,D73&lt;1.55,G73&lt;0.735,H73&lt;13.665,H73&gt;=6.982,D73&gt;=1.25,F73&lt;2.5,F73&gt;=1.5),4.52,IF(AND(G73&gt;=0.862,A73&lt;5.15,B73&gt;=3.25,G73&lt;0.934,B73&gt;=3.15,B73&gt;=3.05,A73&lt;5.45,H73&gt;=5.245,B73&lt;3.65,F73&lt;1.5),1.5,IF(AND(H73&lt;9.35,G73&lt;0.862,A73&lt;5.15,B73&gt;=3.25,G73&lt;0.934,B73&gt;=3.15,B73&gt;=3.05,A73&lt;5.45,H73&gt;=5.245,B73&lt;3.65,F73&lt;1.5),1.38,IF(AND(H73&gt;=9.35,G73&lt;0.862,A73&lt;5.15,B73&gt;=3.25,G73&lt;0.934,B73&gt;=3.15,B73&gt;=3.05,A73&lt;5.45,H73&gt;=5.245,B73&lt;3.65,F73&lt;1.5),1.4,"shouldnthappen"))))))))))))))))))))))))))))))))))))</f>
        <v>4.2</v>
      </c>
      <c r="O73" s="1" t="n">
        <f aca="false">IF(AND(B73&lt;2.75,A73&lt;5.55),3.96,IF(AND(H73&lt;9.205,A73&lt;5.9,A73&gt;=5.55),3.85,IF(AND(A73&lt;4.35,D73&lt;0.35,B73&gt;=2.75,A73&lt;5.55),1.1,IF(AND(B73&lt;3.65,D73&gt;=0.35,B73&gt;=2.75,A73&lt;5.55),1.65,IF(AND(B73&gt;=3.65,D73&gt;=0.35,B73&gt;=2.75,A73&lt;5.55),1.9,IF(AND(G73&gt;=0.732,H73&gt;=9.205,A73&lt;5.9,A73&gt;=5.55),4.9,IF(AND(G73&lt;0.273,G73&lt;0.732,H73&gt;=9.205,A73&lt;5.9,A73&gt;=5.55),4.5,IF(AND(A73&lt;6.3,G73&lt;0.422,F73&lt;2.5,A73&gt;=5.9,A73&gt;=5.55),5.1,IF(AND(A73&gt;=6.3,G73&lt;0.422,F73&lt;2.5,A73&gt;=5.9,A73&gt;=5.55),4.76,IF(AND(B73&lt;2.4,G73&gt;=0.422,F73&lt;2.5,A73&gt;=5.9,A73&gt;=5.55),4.45,IF(AND(A73&gt;=7,G73&gt;=0.628,F73&gt;=2.5,A73&gt;=5.9,A73&gt;=5.55),6.45,IF(AND(D73&lt;0.15,H73&lt;13.924,A73&gt;=4.35,D73&lt;0.35,B73&gt;=2.75,A73&lt;5.55),1.5,IF(AND(B73&lt;3.15,H73&gt;=13.924,A73&gt;=4.35,D73&lt;0.35,B73&gt;=2.75,A73&lt;5.55),1.56,IF(AND(B73&gt;=3.15,H73&gt;=13.924,A73&gt;=4.35,D73&lt;0.35,B73&gt;=2.75,A73&lt;5.55),1.3,IF(AND(H73&lt;14.316,G73&gt;=0.273,G73&lt;0.732,H73&gt;=9.205,A73&lt;5.9,A73&gt;=5.55),3.95,IF(AND(H73&gt;=14.316,G73&gt;=0.273,G73&lt;0.732,H73&gt;=9.205,A73&lt;5.9,A73&gt;=5.55),4.1,IF(AND(A73&lt;6.2,B73&gt;=2.4,G73&gt;=0.422,F73&lt;2.5,A73&gt;=5.9,A73&gt;=5.55),4.3,IF(AND(A73&gt;=7.05,G73&lt;0.364,G73&lt;0.628,F73&gt;=2.5,A73&gt;=5.9,A73&gt;=5.55),6.1,IF(AND(A73&gt;=7.55,G73&gt;=0.364,G73&lt;0.628,F73&gt;=2.5,A73&gt;=5.9,A73&gt;=5.55),6.4,IF(AND(A73&lt;6.15,A73&lt;7,G73&gt;=0.628,F73&gt;=2.5,A73&gt;=5.9,A73&gt;=5.55),4.9,IF(AND(D73&lt;1.45,A73&gt;=6.2,B73&gt;=2.4,G73&gt;=0.422,F73&lt;2.5,A73&gt;=5.9,A73&gt;=5.55),4.64,IF(AND(D73&gt;=1.45,A73&gt;=6.2,B73&gt;=2.4,G73&gt;=0.422,F73&lt;2.5,A73&gt;=5.9,A73&gt;=5.55),4.9,IF(AND(D73&lt;1.65,A73&lt;7.05,G73&lt;0.364,G73&lt;0.628,F73&gt;=2.5,A73&gt;=5.9,A73&gt;=5.55),5.1,IF(AND(D73&gt;=2.35,A73&lt;7.55,G73&gt;=0.364,G73&lt;0.628,F73&gt;=2.5,A73&gt;=5.9,A73&gt;=5.55),5.633,IF(AND(D73&lt;2.15,A73&gt;=6.15,A73&lt;7,G73&gt;=0.628,F73&gt;=2.5,A73&gt;=5.9,A73&gt;=5.55),5.1,IF(AND(D73&gt;=2.15,A73&gt;=6.15,A73&lt;7,G73&gt;=0.628,F73&gt;=2.5,A73&gt;=5.9,A73&gt;=5.55),5.267,IF(AND(A73&lt;4.9,A73&lt;5.05,D73&gt;=0.15,H73&lt;13.924,A73&gt;=4.35,D73&lt;0.35,B73&gt;=2.75,A73&lt;5.55),1.375,IF(AND(A73&gt;=4.9,A73&lt;5.05,D73&gt;=0.15,H73&lt;13.924,A73&gt;=4.35,D73&lt;0.35,B73&gt;=2.75,A73&lt;5.55),1.3,IF(AND(A73&lt;5.45,A73&gt;=5.05,D73&gt;=0.15,H73&lt;13.924,A73&gt;=4.35,D73&lt;0.35,B73&gt;=2.75,A73&lt;5.55),1.475,IF(AND(A73&gt;=5.45,A73&gt;=5.05,D73&gt;=0.15,H73&lt;13.924,A73&gt;=4.35,D73&lt;0.35,B73&gt;=2.75,A73&lt;5.55),1.4,IF(AND(B73&gt;=3.25,D73&lt;2.35,A73&lt;7.55,G73&gt;=0.364,G73&lt;0.628,F73&gt;=2.5,A73&gt;=5.9,A73&gt;=5.55),5.7,IF(AND(G73&lt;0.006,G73&lt;0.107,D73&gt;=1.65,A73&lt;7.05,G73&lt;0.364,G73&lt;0.628,F73&gt;=2.5,A73&gt;=5.9,A73&gt;=5.55),5.5,IF(AND(G73&gt;=0.006,G73&lt;0.107,D73&gt;=1.65,A73&lt;7.05,G73&lt;0.364,G73&lt;0.628,F73&gt;=2.5,A73&gt;=5.9,A73&gt;=5.55),5.667,IF(AND(D73&lt;2.2,G73&gt;=0.107,D73&gt;=1.65,A73&lt;7.05,G73&lt;0.364,G73&lt;0.628,F73&gt;=2.5,A73&gt;=5.9,A73&gt;=5.55),5.35,IF(AND(D73&gt;=2.2,G73&gt;=0.107,D73&gt;=1.65,A73&lt;7.05,G73&lt;0.364,G73&lt;0.628,F73&gt;=2.5,A73&gt;=5.9,A73&gt;=5.55),5.2,IF(AND(D73&lt;2.25,B73&lt;3.25,D73&lt;2.35,A73&lt;7.55,G73&gt;=0.364,G73&lt;0.628,F73&gt;=2.5,A73&gt;=5.9,A73&gt;=5.55),5.8,IF(AND(D73&gt;=2.25,B73&lt;3.25,D73&lt;2.35,A73&lt;7.55,G73&gt;=0.364,G73&lt;0.628,F73&gt;=2.5,A73&gt;=5.9,A73&gt;=5.55),5.9,"shouldnthappen")))))))))))))))))))))))))))))))))))))</f>
        <v>4.3</v>
      </c>
      <c r="P73" s="1" t="n">
        <f aca="false">IF(AND(D73&gt;=0.75,A73&lt;5.55),3.9,IF(AND(H73&lt;7.482,A73&gt;=5.55),3.45,IF(AND(B73&gt;=3.15,B73&lt;3.25,D73&lt;0.75,A73&lt;5.55),1.262,IF(AND(G73&gt;=0.446,B73&lt;3.15,B73&lt;3.25,D73&lt;0.75,A73&lt;5.55),1.1,IF(AND(G73&lt;0.408,A73&lt;5.05,B73&gt;=3.25,D73&lt;0.75,A73&lt;5.55),1.4,IF(AND(G73&gt;=0.408,A73&lt;5.05,B73&gt;=3.25,D73&lt;0.75,A73&lt;5.55),1.233,IF(AND(G73&gt;=0.676,A73&gt;=5.05,B73&gt;=3.25,D73&lt;0.75,A73&lt;5.55),1.72,IF(AND(H73&lt;9.386,A73&lt;5.85,F73&lt;2.5,H73&gt;=7.482,A73&gt;=5.55),3.5,IF(AND(H73&gt;=9.386,A73&lt;5.85,F73&lt;2.5,H73&gt;=7.482,A73&gt;=5.55),4.275,IF(AND(H73&gt;=16.284,G73&lt;0.865,F73&gt;=2.5,H73&gt;=7.482,A73&gt;=5.55),6.6,IF(AND(G73&lt;0.912,G73&gt;=0.865,F73&gt;=2.5,H73&gt;=7.482,A73&gt;=5.55),4.8,IF(AND(G73&gt;=0.912,G73&gt;=0.865,F73&gt;=2.5,H73&gt;=7.482,A73&gt;=5.55),5.175,IF(AND(A73&gt;=4.95,G73&lt;0.446,B73&lt;3.15,B73&lt;3.25,D73&lt;0.75,A73&lt;5.55),1.6,IF(AND(H73&gt;=12.974,G73&lt;0.676,A73&gt;=5.05,B73&gt;=3.25,D73&lt;0.75,A73&lt;5.55),1.3,IF(AND(D73&lt;1.45,H73&lt;13.531,A73&gt;=5.85,F73&lt;2.5,H73&gt;=7.482,A73&gt;=5.55),4.2,IF(AND(D73&gt;=1.45,H73&lt;13.531,A73&gt;=5.85,F73&lt;2.5,H73&gt;=7.482,A73&gt;=5.55),4.967,IF(AND(G73&lt;0.187,H73&gt;=13.531,A73&gt;=5.85,F73&lt;2.5,H73&gt;=7.482,A73&gt;=5.55),5,IF(AND(H73&gt;=12.675,A73&lt;4.95,G73&lt;0.446,B73&lt;3.15,B73&lt;3.25,D73&lt;0.75,A73&lt;5.55),1.5,IF(AND(H73&lt;10.826,H73&lt;12.974,G73&lt;0.676,A73&gt;=5.05,B73&gt;=3.25,D73&lt;0.75,A73&lt;5.55),1.46,IF(AND(H73&gt;=10.826,H73&lt;12.974,G73&lt;0.676,A73&gt;=5.05,B73&gt;=3.25,D73&lt;0.75,A73&lt;5.55),1.4,IF(AND(A73&lt;6.15,G73&gt;=0.187,H73&gt;=13.531,A73&gt;=5.85,F73&lt;2.5,H73&gt;=7.482,A73&gt;=5.55),4.7,IF(AND(A73&lt;6.85,B73&lt;2.95,H73&lt;16.284,G73&lt;0.865,F73&gt;=2.5,H73&gt;=7.482,A73&gt;=5.55),5.32,IF(AND(A73&gt;=6.85,B73&lt;2.95,H73&lt;16.284,G73&lt;0.865,F73&gt;=2.5,H73&gt;=7.482,A73&gt;=5.55),6.567,IF(AND(A73&lt;4.85,H73&lt;12.675,A73&lt;4.95,G73&lt;0.446,B73&lt;3.15,B73&lt;3.25,D73&lt;0.75,A73&lt;5.55),1.4,IF(AND(A73&gt;=4.85,H73&lt;12.675,A73&lt;4.95,G73&lt;0.446,B73&lt;3.15,B73&lt;3.25,D73&lt;0.75,A73&lt;5.55),1.5,IF(AND(B73&lt;3.1,A73&gt;=6.15,G73&gt;=0.187,H73&gt;=13.531,A73&gt;=5.85,F73&lt;2.5,H73&gt;=7.482,A73&gt;=5.55),4.467,IF(AND(B73&gt;=3.1,A73&gt;=6.15,G73&gt;=0.187,H73&gt;=13.531,A73&gt;=5.85,F73&lt;2.5,H73&gt;=7.482,A73&gt;=5.55),4.7,IF(AND(G73&gt;=0.379,B73&lt;3.15,B73&gt;=2.95,H73&lt;16.284,G73&lt;0.865,F73&gt;=2.5,H73&gt;=7.482,A73&gt;=5.55),5.733,IF(AND(A73&lt;6.6,B73&gt;=3.15,B73&gt;=2.95,H73&lt;16.284,G73&lt;0.865,F73&gt;=2.5,H73&gt;=7.482,A73&gt;=5.55),5.38,IF(AND(A73&lt;6.7,G73&lt;0.379,B73&lt;3.15,B73&gt;=2.95,H73&lt;16.284,G73&lt;0.865,F73&gt;=2.5,H73&gt;=7.482,A73&gt;=5.55),5.3,IF(AND(A73&gt;=6.7,G73&lt;0.379,B73&lt;3.15,B73&gt;=2.95,H73&lt;16.284,G73&lt;0.865,F73&gt;=2.5,H73&gt;=7.482,A73&gt;=5.55),5.16,IF(AND(A73&lt;7.05,A73&gt;=6.6,B73&gt;=3.15,B73&gt;=2.95,H73&lt;16.284,G73&lt;0.865,F73&gt;=2.5,H73&gt;=7.482,A73&gt;=5.55),5.78,IF(AND(A73&gt;=7.05,A73&gt;=6.6,B73&gt;=3.15,B73&gt;=2.95,H73&lt;16.284,G73&lt;0.865,F73&gt;=2.5,H73&gt;=7.482,A73&gt;=5.55),6.1,"shouldnthappen")))))))))))))))))))))))))))))))))</f>
        <v>4.967</v>
      </c>
      <c r="Q73" s="1" t="n">
        <f aca="false">IF(AND(G73&gt;=0.422,B73&lt;3.25,F73&lt;1.5),1.25,IF(AND(G73&gt;=0.082,G73&lt;0.125,F73&gt;=1.5),6.7,IF(AND(G73&lt;0.251,G73&lt;0.422,B73&lt;3.25,F73&lt;1.5),1.38,IF(AND(G73&gt;=0.251,G73&lt;0.422,B73&lt;3.25,F73&lt;1.5),1.55,IF(AND(G73&gt;=0.385,G73&lt;0.633,B73&gt;=3.25,F73&lt;1.5),1.367,IF(AND(B73&lt;3.35,G73&gt;=0.633,B73&gt;=3.25,F73&lt;1.5),1.7,IF(AND(A73&lt;5.85,G73&lt;0.082,G73&lt;0.125,F73&gt;=1.5),4.5,IF(AND(F73&gt;=2.5,D73&lt;1.6,G73&gt;=0.125,F73&gt;=1.5),5.05,IF(AND(H73&gt;=16.774,D73&gt;=1.6,G73&gt;=0.125,F73&gt;=1.5),6.4,IF(AND(D73&gt;=0.5,G73&lt;0.385,G73&lt;0.633,B73&gt;=3.25,F73&lt;1.5),1.6,IF(AND(B73&lt;3.6,B73&gt;=3.35,G73&gt;=0.633,B73&gt;=3.25,F73&lt;1.5),1.55,IF(AND(B73&gt;=3.6,B73&gt;=3.35,G73&gt;=0.633,B73&gt;=3.25,F73&lt;1.5),1.6,IF(AND(D73&lt;1.65,A73&gt;=5.85,G73&lt;0.082,G73&lt;0.125,F73&gt;=1.5),4.7,IF(AND(A73&lt;5.3,F73&lt;2.5,D73&lt;1.6,G73&gt;=0.125,F73&gt;=1.5),3.15,IF(AND(B73&gt;=3.2,H73&lt;16.774,D73&gt;=1.6,G73&gt;=0.125,F73&gt;=1.5),5.675,IF(AND(H73&lt;11.767,D73&lt;0.5,G73&lt;0.385,G73&lt;0.633,B73&gt;=3.25,F73&lt;1.5),1.5,IF(AND(H73&gt;=11.767,D73&lt;0.5,G73&lt;0.385,G73&lt;0.633,B73&gt;=3.25,F73&lt;1.5),1.367,IF(AND(H73&lt;8.367,D73&gt;=1.65,A73&gt;=5.85,G73&lt;0.082,G73&lt;0.125,F73&gt;=1.5),5.7,IF(AND(H73&gt;=8.367,D73&gt;=1.65,A73&gt;=5.85,G73&lt;0.082,G73&lt;0.125,F73&gt;=1.5),5.575,IF(AND(A73&gt;=7.1,B73&lt;3.2,H73&lt;16.774,D73&gt;=1.6,G73&gt;=0.125,F73&gt;=1.5),6.3,IF(AND(H73&gt;=15.395,B73&lt;2.85,A73&gt;=5.3,F73&lt;2.5,D73&lt;1.6,G73&gt;=0.125,F73&gt;=1.5),4.8,IF(AND(H73&lt;8.486,B73&gt;=2.85,A73&gt;=5.3,F73&lt;2.5,D73&lt;1.6,G73&gt;=0.125,F73&gt;=1.5),3.85,IF(AND(D73&gt;=2.1,A73&lt;7.1,B73&lt;3.2,H73&lt;16.774,D73&gt;=1.6,G73&gt;=0.125,F73&gt;=1.5),5.5,IF(AND(B73&gt;=2.75,H73&lt;15.395,B73&lt;2.85,A73&gt;=5.3,F73&lt;2.5,D73&lt;1.6,G73&gt;=0.125,F73&gt;=1.5),4.489,IF(AND(H73&gt;=15.168,H73&gt;=8.486,B73&gt;=2.85,A73&gt;=5.3,F73&lt;2.5,D73&lt;1.6,G73&gt;=0.125,F73&gt;=1.5),4.7,IF(AND(G73&gt;=0.519,D73&lt;2.1,A73&lt;7.1,B73&lt;3.2,H73&lt;16.774,D73&gt;=1.6,G73&gt;=0.125,F73&gt;=1.5),4.925,IF(AND(G73&gt;=0.897,B73&lt;2.75,H73&lt;15.395,B73&lt;2.85,A73&gt;=5.3,F73&lt;2.5,D73&lt;1.6,G73&gt;=0.125,F73&gt;=1.5),4.567,IF(AND(A73&lt;5.65,H73&lt;15.168,H73&gt;=8.486,B73&gt;=2.85,A73&gt;=5.3,F73&lt;2.5,D73&lt;1.6,G73&gt;=0.125,F73&gt;=1.5),4.5,IF(AND(G73&lt;0.23,G73&lt;0.519,D73&lt;2.1,A73&lt;7.1,B73&lt;3.2,H73&lt;16.774,D73&gt;=1.6,G73&gt;=0.125,F73&gt;=1.5),5,IF(AND(A73&lt;5.9,G73&lt;0.897,B73&lt;2.75,H73&lt;15.395,B73&lt;2.85,A73&gt;=5.3,F73&lt;2.5,D73&lt;1.6,G73&gt;=0.125,F73&gt;=1.5),4.1,IF(AND(A73&gt;=5.9,G73&lt;0.897,B73&lt;2.75,H73&lt;15.395,B73&lt;2.85,A73&gt;=5.3,F73&lt;2.5,D73&lt;1.6,G73&gt;=0.125,F73&gt;=1.5),4.5,IF(AND(A73&lt;6.05,A73&gt;=5.65,H73&lt;15.168,H73&gt;=8.486,B73&gt;=2.85,A73&gt;=5.3,F73&lt;2.5,D73&lt;1.6,G73&gt;=0.125,F73&gt;=1.5),4.2,IF(AND(A73&gt;=6.05,A73&gt;=5.65,H73&lt;15.168,H73&gt;=8.486,B73&gt;=2.85,A73&gt;=5.3,F73&lt;2.5,D73&lt;1.6,G73&gt;=0.125,F73&gt;=1.5),4.35,IF(AND(D73&lt;1.95,G73&gt;=0.23,G73&lt;0.519,D73&lt;2.1,A73&lt;7.1,B73&lt;3.2,H73&lt;16.774,D73&gt;=1.6,G73&gt;=0.125,F73&gt;=1.5),5.3,IF(AND(D73&gt;=1.95,G73&gt;=0.23,G73&lt;0.519,D73&lt;2.1,A73&lt;7.1,B73&lt;3.2,H73&lt;16.774,D73&gt;=1.6,G73&gt;=0.125,F73&gt;=1.5),5.2,"shouldnthappen")))))))))))))))))))))))))))))))))))</f>
        <v>5.675</v>
      </c>
      <c r="R73" s="1" t="n">
        <f aca="false">IF(AND(G73&gt;=0.901,F73&lt;1.5),1.9,IF(AND(H73&lt;5.523,D73&lt;0.35,G73&lt;0.901,F73&lt;1.5),1,IF(AND(B73&lt;3.6,D73&gt;=0.35,G73&lt;0.901,F73&lt;1.5),1.575,IF(AND(B73&gt;=3.6,D73&gt;=0.35,G73&lt;0.901,F73&lt;1.5),1.5,IF(AND(G73&gt;=0.837,D73&lt;1.15,D73&lt;1.45,F73&gt;=1.5),3,IF(AND(G73&gt;=0.66,D73&gt;=1.15,D73&lt;1.45,F73&gt;=1.5),4,IF(AND(F73&gt;=2.5,D73&lt;1.55,D73&gt;=1.45,F73&gt;=1.5),5.025,IF(AND(F73&lt;2.5,D73&gt;=1.55,D73&gt;=1.45,F73&gt;=1.5),4.933,IF(AND(B73&lt;2.45,G73&lt;0.837,D73&lt;1.15,D73&lt;1.45,F73&gt;=1.5),3.3,IF(AND(B73&gt;=2.45,G73&lt;0.837,D73&lt;1.15,D73&lt;1.45,F73&gt;=1.5),3.86,IF(AND(B73&gt;=3.05,F73&lt;2.5,D73&lt;1.55,D73&gt;=1.45,F73&gt;=1.5),4.8,IF(AND(D73&gt;=2.45,F73&gt;=2.5,D73&gt;=1.55,D73&gt;=1.45,F73&gt;=1.5),5.875,IF(AND(H73&lt;13.187,G73&lt;0.217,H73&gt;=5.523,D73&lt;0.35,G73&lt;0.901,F73&lt;1.5),1.4,IF(AND(H73&gt;=13.187,G73&lt;0.217,H73&gt;=5.523,D73&lt;0.35,G73&lt;0.901,F73&lt;1.5),1.5,IF(AND(G73&lt;0.33,G73&gt;=0.217,H73&gt;=5.523,D73&lt;0.35,G73&lt;0.901,F73&lt;1.5),1.28,IF(AND(A73&lt;6.05,D73&lt;1.35,G73&lt;0.66,D73&gt;=1.15,D73&lt;1.45,F73&gt;=1.5),4.175,IF(AND(A73&gt;=6.05,D73&lt;1.35,G73&lt;0.66,D73&gt;=1.15,D73&lt;1.45,F73&gt;=1.5),4.3,IF(AND(A73&lt;5.65,D73&gt;=1.35,G73&lt;0.66,D73&gt;=1.15,D73&lt;1.45,F73&gt;=1.5),3.9,IF(AND(A73&gt;=5.65,D73&gt;=1.35,G73&lt;0.66,D73&gt;=1.15,D73&lt;1.45,F73&gt;=1.5),4.52,IF(AND(A73&lt;6.25,B73&lt;3.05,F73&lt;2.5,D73&lt;1.55,D73&gt;=1.45,F73&gt;=1.5),4.5,IF(AND(A73&gt;=6.25,B73&lt;3.05,F73&lt;2.5,D73&lt;1.55,D73&gt;=1.45,F73&gt;=1.5),4.675,IF(AND(A73&gt;=7.25,D73&lt;2.45,F73&gt;=2.5,D73&gt;=1.55,D73&gt;=1.45,F73&gt;=1.5),6.433,IF(AND(D73&gt;=0.25,G73&gt;=0.33,G73&gt;=0.217,H73&gt;=5.523,D73&lt;0.35,G73&lt;0.901,F73&lt;1.5),1.4,IF(AND(A73&lt;6.15,A73&lt;7.25,D73&lt;2.45,F73&gt;=2.5,D73&gt;=1.55,D73&gt;=1.45,F73&gt;=1.5),5.025,IF(AND(H73&lt;6.439,D73&lt;0.25,G73&gt;=0.33,G73&gt;=0.217,H73&gt;=5.523,D73&lt;0.35,G73&lt;0.901,F73&lt;1.5),1.5,IF(AND(H73&gt;=6.439,D73&lt;0.25,G73&gt;=0.33,G73&gt;=0.217,H73&gt;=5.523,D73&lt;0.35,G73&lt;0.901,F73&lt;1.5),1.38,IF(AND(H73&gt;=13.711,A73&gt;=6.15,A73&lt;7.25,D73&lt;2.45,F73&gt;=2.5,D73&gt;=1.55,D73&gt;=1.45,F73&gt;=1.5),5.68,IF(AND(B73&gt;=3.3,H73&lt;13.711,A73&gt;=6.15,A73&lt;7.25,D73&lt;2.45,F73&gt;=2.5,D73&gt;=1.55,D73&gt;=1.45,F73&gt;=1.5),5.6,IF(AND(G73&lt;0.093,B73&lt;3.3,H73&lt;13.711,A73&gt;=6.15,A73&lt;7.25,D73&lt;2.45,F73&gt;=2.5,D73&gt;=1.55,D73&gt;=1.45,F73&gt;=1.5),5.56,IF(AND(D73&lt;1.95,G73&gt;=0.093,B73&lt;3.3,H73&lt;13.711,A73&gt;=6.15,A73&lt;7.25,D73&lt;2.45,F73&gt;=2.5,D73&gt;=1.55,D73&gt;=1.45,F73&gt;=1.5),5.3,IF(AND(B73&lt;3.15,D73&gt;=1.95,G73&gt;=0.093,B73&lt;3.3,H73&lt;13.711,A73&gt;=6.15,A73&lt;7.25,D73&lt;2.45,F73&gt;=2.5,D73&gt;=1.55,D73&gt;=1.45,F73&gt;=1.5),5.1,IF(AND(B73&gt;=3.15,D73&gt;=1.95,G73&gt;=0.093,B73&lt;3.3,H73&lt;13.711,A73&gt;=6.15,A73&lt;7.25,D73&lt;2.45,F73&gt;=2.5,D73&gt;=1.55,D73&gt;=1.45,F73&gt;=1.5),5.15,"shouldnthappen"))))))))))))))))))))))))))))))))</f>
        <v>4.933</v>
      </c>
      <c r="S73" s="1" t="n">
        <f aca="false">IF(AND(G73&gt;=0.859,D73&gt;=0.35,F73&lt;1.5),1.9,IF(AND(D73&lt;1.75,F73&gt;=2.5,F73&gt;=1.5),4.867,IF(AND(H73&lt;8.42,A73&lt;5.05,D73&lt;0.35,F73&lt;1.5),1.42,IF(AND(H73&gt;=14.877,A73&gt;=5.05,D73&lt;0.35,F73&lt;1.5),1.3,IF(AND(B73&lt;3.35,G73&lt;0.859,D73&gt;=0.35,F73&lt;1.5),1.7,IF(AND(B73&gt;=3.35,G73&lt;0.859,D73&gt;=0.35,F73&lt;1.5),1.5,IF(AND(A73&gt;=6.05,B73&lt;2.75,F73&lt;2.5,F73&gt;=1.5),4.733,IF(AND(G73&gt;=0.68,B73&gt;=2.75,F73&lt;2.5,F73&gt;=1.5),4.025,IF(AND(H73&gt;=16.284,D73&gt;=1.75,F73&gt;=2.5,F73&gt;=1.5),6.6,IF(AND(A73&lt;4.35,H73&gt;=8.42,A73&lt;5.05,D73&lt;0.35,F73&lt;1.5),1.1,IF(AND(G73&gt;=0.948,H73&lt;14.877,A73&gt;=5.05,D73&lt;0.35,F73&lt;1.5),1.7,IF(AND(A73&lt;5.3,A73&lt;6.05,B73&lt;2.75,F73&lt;2.5,F73&gt;=1.5),3,IF(AND(H73&gt;=15.168,G73&lt;0.68,B73&gt;=2.75,F73&lt;2.5,F73&gt;=1.5),4.75,IF(AND(H73&gt;=14.005,A73&gt;=4.35,H73&gt;=8.42,A73&lt;5.05,D73&lt;0.35,F73&lt;1.5),1.375,IF(AND(A73&gt;=5.55,G73&lt;0.948,H73&lt;14.877,A73&gt;=5.05,D73&lt;0.35,F73&lt;1.5),1.7,IF(AND(H73&lt;12.363,A73&gt;=5.3,A73&lt;6.05,B73&lt;2.75,F73&lt;2.5,F73&gt;=1.5),3.825,IF(AND(H73&gt;=12.363,A73&gt;=5.3,A73&lt;6.05,B73&lt;2.75,F73&lt;2.5,F73&gt;=1.5),4.033,IF(AND(H73&gt;=14.508,H73&lt;15.168,G73&lt;0.68,B73&gt;=2.75,F73&lt;2.5,F73&gt;=1.5),4.2,IF(AND(D73&gt;=2.35,D73&gt;=2.2,H73&lt;16.284,D73&gt;=1.75,F73&gt;=2.5,F73&gt;=1.5),5.267,IF(AND(G73&lt;0.231,H73&lt;14.005,A73&gt;=4.35,H73&gt;=8.42,A73&lt;5.05,D73&lt;0.35,F73&lt;1.5),1.4,IF(AND(H73&gt;=14.494,A73&lt;5.55,G73&lt;0.948,H73&lt;14.877,A73&gt;=5.05,D73&lt;0.35,F73&lt;1.5),1.6,IF(AND(A73&lt;6.1,H73&lt;14.508,H73&lt;15.168,G73&lt;0.68,B73&gt;=2.75,F73&lt;2.5,F73&gt;=1.5),4.5,IF(AND(A73&lt;6.1,H73&lt;11.8,D73&lt;2.2,H73&lt;16.284,D73&gt;=1.75,F73&gt;=2.5,F73&gt;=1.5),4.95,IF(AND(A73&gt;=6.1,H73&lt;11.8,D73&lt;2.2,H73&lt;16.284,D73&gt;=1.75,F73&gt;=2.5,F73&gt;=1.5),5.333,IF(AND(B73&lt;2.75,H73&gt;=11.8,D73&lt;2.2,H73&lt;16.284,D73&gt;=1.75,F73&gt;=2.5,F73&gt;=1.5),5.1,IF(AND(B73&gt;=3.15,D73&lt;2.35,D73&gt;=2.2,H73&lt;16.284,D73&gt;=1.75,F73&gt;=2.5,F73&gt;=1.5),5.5,IF(AND(B73&gt;=3.35,G73&gt;=0.231,H73&lt;14.005,A73&gt;=4.35,H73&gt;=8.42,A73&lt;5.05,D73&lt;0.35,F73&lt;1.5),1.3,IF(AND(H73&lt;13.869,H73&lt;14.494,A73&lt;5.55,G73&lt;0.948,H73&lt;14.877,A73&gt;=5.05,D73&lt;0.35,F73&lt;1.5),1.5,IF(AND(H73&gt;=13.869,H73&lt;14.494,A73&lt;5.55,G73&lt;0.948,H73&lt;14.877,A73&gt;=5.05,D73&lt;0.35,F73&lt;1.5),1.4,IF(AND(G73&lt;0.636,A73&gt;=6.1,H73&lt;14.508,H73&lt;15.168,G73&lt;0.68,B73&gt;=2.75,F73&lt;2.5,F73&gt;=1.5),4.68,IF(AND(G73&gt;=0.636,A73&gt;=6.1,H73&lt;14.508,H73&lt;15.168,G73&lt;0.68,B73&gt;=2.75,F73&lt;2.5,F73&gt;=1.5),4.4,IF(AND(B73&lt;2.85,B73&gt;=2.75,H73&gt;=11.8,D73&lt;2.2,H73&lt;16.284,D73&gt;=1.75,F73&gt;=2.5,F73&gt;=1.5),6.7,IF(AND(H73&lt;10.626,B73&lt;3.15,D73&lt;2.35,D73&gt;=2.2,H73&lt;16.284,D73&gt;=1.75,F73&gt;=2.5,F73&gt;=1.5),5.1,IF(AND(H73&gt;=10.626,B73&lt;3.15,D73&lt;2.35,D73&gt;=2.2,H73&lt;16.284,D73&gt;=1.75,F73&gt;=2.5,F73&gt;=1.5),5.2,IF(AND(G73&lt;0.378,B73&lt;3.35,G73&gt;=0.231,H73&lt;14.005,A73&gt;=4.35,H73&gt;=8.42,A73&lt;5.05,D73&lt;0.35,F73&lt;1.5),1.2,IF(AND(G73&gt;=0.378,B73&lt;3.35,G73&gt;=0.231,H73&lt;14.005,A73&gt;=4.35,H73&gt;=8.42,A73&lt;5.05,D73&lt;0.35,F73&lt;1.5),1.3,IF(AND(A73&lt;6.2,B73&gt;=2.85,B73&gt;=2.75,H73&gt;=11.8,D73&lt;2.2,H73&lt;16.284,D73&gt;=1.75,F73&gt;=2.5,F73&gt;=1.5),4.9,IF(AND(G73&lt;0.388,A73&gt;=6.2,B73&gt;=2.85,B73&gt;=2.75,H73&gt;=11.8,D73&lt;2.2,H73&lt;16.284,D73&gt;=1.75,F73&gt;=2.5,F73&gt;=1.5),5.52,IF(AND(G73&gt;=0.388,A73&gt;=6.2,B73&gt;=2.85,B73&gt;=2.75,H73&gt;=11.8,D73&lt;2.2,H73&lt;16.284,D73&gt;=1.75,F73&gt;=2.5,F73&gt;=1.5),5.7,"shouldnthappen")))))))))))))))))))))))))))))))))))))))</f>
        <v>4.025</v>
      </c>
      <c r="T73" s="1" t="n">
        <f aca="false">IF(AND(D73&gt;=0.8,A73&lt;5.45),3.7,IF(AND(D73&gt;=0.35,D73&lt;0.8,A73&lt;5.45),1.56,IF(AND(G73&lt;0.164,F73&lt;2.5,A73&gt;=5.45),1.6,IF(AND(H73&gt;=16.718,F73&gt;=2.5,A73&gt;=5.45),6.4,IF(AND(G73&gt;=0.719,H73&lt;16.718,F73&gt;=2.5,A73&gt;=5.45),5.05,IF(AND(A73&lt;4.35,A73&lt;5.05,D73&lt;0.35,D73&lt;0.8,A73&lt;5.45),1.1,IF(AND(H73&gt;=14.494,A73&gt;=5.05,D73&lt;0.35,D73&lt;0.8,A73&lt;5.45),1.6,IF(AND(G73&lt;0.338,D73&lt;1.25,G73&gt;=0.164,F73&lt;2.5,A73&gt;=5.45),4.1,IF(AND(H73&lt;8.397,D73&gt;=1.25,G73&gt;=0.164,F73&lt;2.5,A73&gt;=5.45),4,IF(AND(H73&lt;11.031,H73&lt;14.494,A73&gt;=5.05,D73&lt;0.35,D73&lt;0.8,A73&lt;5.45),1.5,IF(AND(H73&gt;=11.031,H73&lt;14.494,A73&gt;=5.05,D73&lt;0.35,D73&lt;0.8,A73&lt;5.45),1.44,IF(AND(B73&lt;2.65,H73&gt;=8.397,D73&gt;=1.25,G73&gt;=0.164,F73&lt;2.5,A73&gt;=5.45),4.767,IF(AND(H73&lt;7.388,G73&lt;0.487,G73&lt;0.719,H73&lt;16.718,F73&gt;=2.5,A73&gt;=5.45),5.067,IF(AND(G73&lt;0.533,G73&gt;=0.487,G73&lt;0.719,H73&lt;16.718,F73&gt;=2.5,A73&gt;=5.45),5.8,IF(AND(G73&gt;=0.533,G73&gt;=0.487,G73&lt;0.719,H73&lt;16.718,F73&gt;=2.5,A73&gt;=5.45),5.86,IF(AND(B73&lt;3.25,A73&gt;=4.95,A73&gt;=4.35,A73&lt;5.05,D73&lt;0.35,D73&lt;0.8,A73&lt;5.45),1.2,IF(AND(A73&lt;5.6,H73&lt;11.218,G73&gt;=0.338,D73&lt;1.25,G73&gt;=0.164,F73&lt;2.5,A73&gt;=5.45),3.7,IF(AND(A73&gt;=5.6,H73&lt;11.218,G73&gt;=0.338,D73&lt;1.25,G73&gt;=0.164,F73&lt;2.5,A73&gt;=5.45),3.5,IF(AND(H73&lt;12.668,H73&gt;=11.218,G73&gt;=0.338,D73&lt;1.25,G73&gt;=0.164,F73&lt;2.5,A73&gt;=5.45),3.9,IF(AND(H73&gt;=12.668,H73&gt;=11.218,G73&gt;=0.338,D73&lt;1.25,G73&gt;=0.164,F73&lt;2.5,A73&gt;=5.45),4,IF(AND(H73&gt;=15.705,B73&gt;=2.65,H73&gt;=8.397,D73&gt;=1.25,G73&gt;=0.164,F73&lt;2.5,A73&gt;=5.45),4.8,IF(AND(B73&lt;2.75,H73&gt;=7.388,G73&lt;0.487,G73&lt;0.719,H73&lt;16.718,F73&gt;=2.5,A73&gt;=5.45),5.26,IF(AND(B73&lt;2.95,A73&lt;4.5,A73&lt;4.95,A73&gt;=4.35,A73&lt;5.05,D73&lt;0.35,D73&lt;0.8,A73&lt;5.45),1.4,IF(AND(B73&gt;=2.95,A73&lt;4.5,A73&lt;4.95,A73&gt;=4.35,A73&lt;5.05,D73&lt;0.35,D73&lt;0.8,A73&lt;5.45),1.3,IF(AND(H73&gt;=13.924,A73&gt;=4.5,A73&lt;4.95,A73&gt;=4.35,A73&lt;5.05,D73&lt;0.35,D73&lt;0.8,A73&lt;5.45),1.5,IF(AND(G73&lt;0.252,B73&gt;=3.25,A73&gt;=4.95,A73&gt;=4.35,A73&lt;5.05,D73&lt;0.35,D73&lt;0.8,A73&lt;5.45),1.4,IF(AND(G73&gt;=0.252,B73&gt;=3.25,A73&gt;=4.95,A73&gt;=4.35,A73&lt;5.05,D73&lt;0.35,D73&lt;0.8,A73&lt;5.45),1.32,IF(AND(G73&gt;=0.473,H73&lt;15.705,B73&gt;=2.65,H73&gt;=8.397,D73&gt;=1.25,G73&gt;=0.164,F73&lt;2.5,A73&gt;=5.45),4.7,IF(AND(B73&gt;=3.15,B73&gt;=2.75,H73&gt;=7.388,G73&lt;0.487,G73&lt;0.719,H73&lt;16.718,F73&gt;=2.5,A73&gt;=5.45),5.7,IF(AND(B73&lt;3.15,H73&lt;13.924,A73&gt;=4.5,A73&lt;4.95,A73&gt;=4.35,A73&lt;5.05,D73&lt;0.35,D73&lt;0.8,A73&lt;5.45),1.433,IF(AND(B73&gt;=3.15,H73&lt;13.924,A73&gt;=4.5,A73&lt;4.95,A73&gt;=4.35,A73&lt;5.05,D73&lt;0.35,D73&lt;0.8,A73&lt;5.45),1.4,IF(AND(H73&gt;=14.81,G73&lt;0.473,H73&lt;15.705,B73&gt;=2.65,H73&gt;=8.397,D73&gt;=1.25,G73&gt;=0.164,F73&lt;2.5,A73&gt;=5.45),4.2,IF(AND(A73&lt;6.65,B73&lt;3.15,B73&gt;=2.75,H73&gt;=7.388,G73&lt;0.487,G73&lt;0.719,H73&lt;16.718,F73&gt;=2.5,A73&gt;=5.45),5.6,IF(AND(A73&gt;=6.65,B73&lt;3.15,B73&gt;=2.75,H73&gt;=7.388,G73&lt;0.487,G73&lt;0.719,H73&lt;16.718,F73&gt;=2.5,A73&gt;=5.45),5.4,IF(AND(A73&lt;6.15,H73&lt;14.81,G73&lt;0.473,H73&lt;15.705,B73&gt;=2.65,H73&gt;=8.397,D73&gt;=1.25,G73&gt;=0.164,F73&lt;2.5,A73&gt;=5.45),4.5,IF(AND(A73&gt;=6.15,H73&lt;14.81,G73&lt;0.473,H73&lt;15.705,B73&gt;=2.65,H73&gt;=8.397,D73&gt;=1.25,G73&gt;=0.164,F73&lt;2.5,A73&gt;=5.45),4.4,"shouldnthappen"))))))))))))))))))))))))))))))))))))</f>
        <v>4.7</v>
      </c>
      <c r="U73" s="1" t="n">
        <f aca="false">IF(AND(G73&gt;=0.934,F73&lt;1.5),1.7,IF(AND(D73&lt;0.15,D73&lt;0.25,G73&lt;0.934,F73&lt;1.5),1.38,IF(AND(H73&gt;=14.379,D73&gt;=0.25,G73&lt;0.934,F73&lt;1.5),1.7,IF(AND(A73&lt;5.3,D73&lt;1.35,F73&lt;2.5,F73&gt;=1.5),3.15,IF(AND(H73&lt;7.148,D73&gt;=1.35,F73&lt;2.5,F73&gt;=1.5),3.9,IF(AND(G73&lt;0.352,A73&lt;6.15,F73&gt;=2.5,F73&gt;=1.5),4.5,IF(AND(G73&gt;=0.352,A73&lt;6.15,F73&gt;=2.5,F73&gt;=1.5),4.92,IF(AND(B73&lt;2.85,A73&gt;=6.15,F73&gt;=2.5,F73&gt;=1.5),6.2,IF(AND(D73&gt;=0.45,H73&lt;14.379,D73&gt;=0.25,G73&lt;0.934,F73&lt;1.5),1.65,IF(AND(G73&gt;=0.857,A73&gt;=5.3,D73&lt;1.35,F73&lt;2.5,F73&gt;=1.5),4.3,IF(AND(A73&gt;=7.25,B73&gt;=2.85,A73&gt;=6.15,F73&gt;=2.5,F73&gt;=1.5),6.425,IF(AND(H73&lt;9.499,A73&lt;5.05,D73&gt;=0.15,D73&lt;0.25,G73&lt;0.934,F73&lt;1.5),1.4,IF(AND(A73&gt;=5.45,A73&gt;=5.05,D73&gt;=0.15,D73&lt;0.25,G73&lt;0.934,F73&lt;1.5),1.3,IF(AND(B73&gt;=4.15,D73&lt;0.45,H73&lt;14.379,D73&gt;=0.25,G73&lt;0.934,F73&lt;1.5),1.5,IF(AND(A73&gt;=5.75,G73&lt;0.857,A73&gt;=5.3,D73&lt;1.35,F73&lt;2.5,F73&gt;=1.5),4.02,IF(AND(A73&lt;6.65,G73&lt;0.333,H73&gt;=7.148,D73&gt;=1.35,F73&lt;2.5,F73&gt;=1.5),4.475,IF(AND(A73&gt;=6.65,G73&lt;0.333,H73&gt;=7.148,D73&gt;=1.35,F73&lt;2.5,F73&gt;=1.5),4.8,IF(AND(D73&gt;=1.45,G73&gt;=0.333,H73&gt;=7.148,D73&gt;=1.35,F73&lt;2.5,F73&gt;=1.5),4.85,IF(AND(G73&gt;=0.861,A73&lt;7.25,B73&gt;=2.85,A73&gt;=6.15,F73&gt;=2.5,F73&gt;=1.5),5.2,IF(AND(G73&lt;0.571,H73&gt;=9.499,A73&lt;5.05,D73&gt;=0.15,D73&lt;0.25,G73&lt;0.934,F73&lt;1.5),1.2,IF(AND(G73&gt;=0.571,H73&gt;=9.499,A73&lt;5.05,D73&gt;=0.15,D73&lt;0.25,G73&lt;0.934,F73&lt;1.5),1.3,IF(AND(H73&lt;9.283,A73&lt;5.45,A73&gt;=5.05,D73&gt;=0.15,D73&lt;0.25,G73&lt;0.934,F73&lt;1.5),1.5,IF(AND(H73&gt;=9.283,A73&lt;5.45,A73&gt;=5.05,D73&gt;=0.15,D73&lt;0.25,G73&lt;0.934,F73&lt;1.5),1.425,IF(AND(A73&lt;4.9,B73&lt;4.15,D73&lt;0.45,H73&lt;14.379,D73&gt;=0.25,G73&lt;0.934,F73&lt;1.5),1.4,IF(AND(A73&gt;=4.9,B73&lt;4.15,D73&lt;0.45,H73&lt;14.379,D73&gt;=0.25,G73&lt;0.934,F73&lt;1.5),1.325,IF(AND(G73&lt;0.572,A73&lt;5.75,G73&lt;0.857,A73&gt;=5.3,D73&lt;1.35,F73&lt;2.5,F73&gt;=1.5),3.65,IF(AND(G73&gt;=0.572,A73&lt;5.75,G73&lt;0.857,A73&gt;=5.3,D73&lt;1.35,F73&lt;2.5,F73&gt;=1.5),3.9,IF(AND(A73&lt;6.75,D73&lt;1.45,G73&gt;=0.333,H73&gt;=7.148,D73&gt;=1.35,F73&lt;2.5,F73&gt;=1.5),4.4,IF(AND(A73&gt;=6.75,D73&lt;1.45,G73&gt;=0.333,H73&gt;=7.148,D73&gt;=1.35,F73&lt;2.5,F73&gt;=1.5),4.78,IF(AND(A73&lt;6.6,B73&lt;3.25,G73&lt;0.861,A73&lt;7.25,B73&gt;=2.85,A73&gt;=6.15,F73&gt;=2.5,F73&gt;=1.5),5.333,IF(AND(H73&lt;11.461,B73&gt;=3.25,G73&lt;0.861,A73&lt;7.25,B73&gt;=2.85,A73&gt;=6.15,F73&gt;=2.5,F73&gt;=1.5),6.025,IF(AND(H73&gt;=11.461,B73&gt;=3.25,G73&lt;0.861,A73&lt;7.25,B73&gt;=2.85,A73&gt;=6.15,F73&gt;=2.5,F73&gt;=1.5),5.667,IF(AND(H73&gt;=14.564,A73&gt;=6.6,B73&lt;3.25,G73&lt;0.861,A73&lt;7.25,B73&gt;=2.85,A73&gt;=6.15,F73&gt;=2.5,F73&gt;=1.5),5.4,IF(AND(D73&gt;=2.35,H73&lt;14.564,A73&gt;=6.6,B73&lt;3.25,G73&lt;0.861,A73&lt;7.25,B73&gt;=2.85,A73&gt;=6.15,F73&gt;=2.5,F73&gt;=1.5),5.6,IF(AND(A73&lt;6.85,D73&lt;2.35,H73&lt;14.564,A73&gt;=6.6,B73&lt;3.25,G73&lt;0.861,A73&lt;7.25,B73&gt;=2.85,A73&gt;=6.15,F73&gt;=2.5,F73&gt;=1.5),5.9,IF(AND(A73&gt;=6.85,D73&lt;2.35,H73&lt;14.564,A73&gt;=6.6,B73&lt;3.25,G73&lt;0.861,A73&lt;7.25,B73&gt;=2.85,A73&gt;=6.15,F73&gt;=2.5,F73&gt;=1.5),5.78,"shouldnthappen"))))))))))))))))))))))))))))))))))))</f>
        <v>4.85</v>
      </c>
      <c r="V73" s="1" t="n">
        <f aca="false">IF(AND(H73&lt;5.748,A73&lt;5.05,D73&lt;0.75),1,IF(AND(B73&lt;3.15,H73&gt;=5.748,A73&lt;5.05,D73&lt;0.75),1.475,IF(AND(G73&gt;=0.801,D73&lt;0.25,A73&gt;=5.05,D73&lt;0.75),1.7,IF(AND(D73&gt;=0.45,D73&gt;=0.25,A73&gt;=5.05,D73&lt;0.75),1.7,IF(AND(B73&lt;2.35,F73&lt;2.5,B73&lt;2.75,D73&gt;=0.75),4.16,IF(AND(D73&lt;1.75,F73&gt;=2.5,B73&lt;2.75,D73&gt;=0.75),4.875,IF(AND(D73&gt;=1.75,F73&gt;=2.5,B73&lt;2.75,D73&gt;=0.75),5.333,IF(AND(H73&gt;=16.284,D73&gt;=1.55,B73&gt;=2.75,D73&gt;=0.75),6.6,IF(AND(H73&gt;=14.144,B73&gt;=3.15,H73&gt;=5.748,A73&lt;5.05,D73&lt;0.75),1.3,IF(AND(A73&lt;5.45,G73&lt;0.801,D73&lt;0.25,A73&gt;=5.05,D73&lt;0.75),1.5,IF(AND(A73&gt;=5.45,G73&lt;0.801,D73&lt;0.25,A73&gt;=5.05,D73&lt;0.75),1.34,IF(AND(B73&lt;3.75,D73&lt;0.45,D73&gt;=0.25,A73&gt;=5.05,D73&lt;0.75),1.467,IF(AND(B73&gt;=3.75,D73&lt;0.45,D73&gt;=0.25,A73&gt;=5.05,D73&lt;0.75),1.767,IF(AND(G73&gt;=0.896,B73&gt;=2.35,F73&lt;2.5,B73&lt;2.75,D73&gt;=0.75),4.9,IF(AND(H73&lt;15.504,D73&lt;1.35,D73&lt;1.55,B73&gt;=2.75,D73&gt;=0.75),4.2,IF(AND(H73&gt;=15.504,D73&lt;1.35,D73&lt;1.55,B73&gt;=2.75,D73&gt;=0.75),4.6,IF(AND(H73&lt;9.767,D73&gt;=1.35,D73&lt;1.55,B73&gt;=2.75,D73&gt;=0.75),5.1,IF(AND(A73&lt;4.5,H73&lt;14.144,B73&gt;=3.15,H73&gt;=5.748,A73&lt;5.05,D73&lt;0.75),1.3,IF(AND(A73&gt;=4.5,H73&lt;14.144,B73&gt;=3.15,H73&gt;=5.748,A73&lt;5.05,D73&lt;0.75),1.4,IF(AND(D73&gt;=1.15,G73&lt;0.896,B73&gt;=2.35,F73&lt;2.5,B73&lt;2.75,D73&gt;=0.75),4.04,IF(AND(B73&lt;2.9,H73&gt;=9.767,D73&gt;=1.35,D73&lt;1.55,B73&gt;=2.75,D73&gt;=0.75),4.8,IF(AND(D73&lt;1.7,A73&gt;=7.05,H73&lt;16.284,D73&gt;=1.55,B73&gt;=2.75,D73&gt;=0.75),5.8,IF(AND(D73&gt;=1.7,A73&gt;=7.05,H73&lt;16.284,D73&gt;=1.55,B73&gt;=2.75,D73&gt;=0.75),6.3,IF(AND(B73&lt;2.45,D73&lt;1.15,G73&lt;0.896,B73&gt;=2.35,F73&lt;2.5,B73&lt;2.75,D73&gt;=0.75),3.767,IF(AND(B73&gt;=2.45,D73&lt;1.15,G73&lt;0.896,B73&gt;=2.35,F73&lt;2.5,B73&lt;2.75,D73&gt;=0.75),3.167,IF(AND(B73&gt;=3.15,B73&gt;=2.9,H73&gt;=9.767,D73&gt;=1.35,D73&lt;1.55,B73&gt;=2.75,D73&gt;=0.75),4.7,IF(AND(D73&lt;1.9,D73&lt;2.05,A73&lt;7.05,H73&lt;16.284,D73&gt;=1.55,B73&gt;=2.75,D73&gt;=0.75),4.82,IF(AND(D73&gt;=1.9,D73&lt;2.05,A73&lt;7.05,H73&lt;16.284,D73&gt;=1.55,B73&gt;=2.75,D73&gt;=0.75),5.067,IF(AND(H73&lt;12.721,B73&lt;3.15,B73&gt;=2.9,H73&gt;=9.767,D73&gt;=1.35,D73&lt;1.55,B73&gt;=2.75,D73&gt;=0.75),4.5,IF(AND(H73&gt;=12.721,B73&lt;3.15,B73&gt;=2.9,H73&gt;=9.767,D73&gt;=1.35,D73&lt;1.55,B73&gt;=2.75,D73&gt;=0.75),4.433,IF(AND(H73&lt;9.525,G73&lt;0.364,D73&gt;=2.05,A73&lt;7.05,H73&lt;16.284,D73&gt;=1.55,B73&gt;=2.75,D73&gt;=0.75),5.1,IF(AND(A73&lt;6.25,G73&gt;=0.364,D73&gt;=2.05,A73&lt;7.05,H73&lt;16.284,D73&gt;=1.55,B73&gt;=2.75,D73&gt;=0.75),5.4,IF(AND(H73&lt;10.898,H73&gt;=9.525,G73&lt;0.364,D73&gt;=2.05,A73&lt;7.05,H73&lt;16.284,D73&gt;=1.55,B73&gt;=2.75,D73&gt;=0.75),5.6,IF(AND(H73&lt;8.711,A73&gt;=6.25,G73&gt;=0.364,D73&gt;=2.05,A73&lt;7.05,H73&lt;16.284,D73&gt;=1.55,B73&gt;=2.75,D73&gt;=0.75),5.7,IF(AND(H73&gt;=8.711,A73&gt;=6.25,G73&gt;=0.364,D73&gt;=2.05,A73&lt;7.05,H73&lt;16.284,D73&gt;=1.55,B73&gt;=2.75,D73&gt;=0.75),5.84,IF(AND(D73&lt;2.2,H73&gt;=10.898,H73&gt;=9.525,G73&lt;0.364,D73&gt;=2.05,A73&lt;7.05,H73&lt;16.284,D73&gt;=1.55,B73&gt;=2.75,D73&gt;=0.75),5.4,IF(AND(D73&gt;=2.2,H73&gt;=10.898,H73&gt;=9.525,G73&lt;0.364,D73&gt;=2.05,A73&lt;7.05,H73&lt;16.284,D73&gt;=1.55,B73&gt;=2.75,D73&gt;=0.75),5.3,"shouldnthappen")))))))))))))))))))))))))))))))))))))</f>
        <v>4.82</v>
      </c>
      <c r="W73" s="1" t="n">
        <f aca="false">IF(AND(H73&lt;6.926,D73&gt;=0.35,D73&lt;0.8),1.9,IF(AND(H73&gt;=6.926,D73&gt;=0.35,D73&lt;0.8),1.533,IF(AND(H73&lt;13.492,A73&lt;4.75,D73&lt;0.35,D73&lt;0.8),1.1,IF(AND(H73&gt;=13.492,A73&lt;4.75,D73&lt;0.35,D73&lt;0.8),1.375,IF(AND(B73&lt;2.75,A73&gt;=5.85,F73&lt;2.5,D73&gt;=0.8),4.833,IF(AND(B73&lt;3.3,A73&gt;=7.05,F73&gt;=2.5,D73&gt;=0.8),5.8,IF(AND(B73&gt;=3.3,A73&gt;=7.05,F73&gt;=2.5,D73&gt;=0.8),6.325,IF(AND(D73&gt;=0.25,A73&lt;5.05,A73&gt;=4.75,D73&lt;0.35,D73&lt;0.8),1.3,IF(AND(B73&lt;3.6,A73&gt;=5.05,A73&gt;=4.75,D73&lt;0.35,D73&lt;0.8),1.4,IF(AND(H73&lt;10.194,G73&lt;0.412,A73&lt;5.85,F73&lt;2.5,D73&gt;=0.8),4.133,IF(AND(H73&gt;=10.194,G73&lt;0.412,A73&lt;5.85,F73&lt;2.5,D73&gt;=0.8),4.5,IF(AND(A73&lt;5.35,G73&gt;=0.412,A73&lt;5.85,F73&lt;2.5,D73&gt;=0.8),3.15,IF(AND(A73&lt;6.2,B73&gt;=2.75,A73&gt;=5.85,F73&lt;2.5,D73&gt;=0.8),4.3,IF(AND(H73&lt;5.767,A73&lt;6.2,A73&lt;7.05,F73&gt;=2.5,D73&gt;=0.8),4.5,IF(AND(G73&gt;=0.861,A73&gt;=6.2,A73&lt;7.05,F73&gt;=2.5,D73&gt;=0.8),5.2,IF(AND(B73&lt;3.15,D73&lt;0.25,A73&lt;5.05,A73&gt;=4.75,D73&lt;0.35,D73&lt;0.8),1.55,IF(AND(A73&lt;5.45,B73&gt;=3.6,A73&gt;=5.05,A73&gt;=4.75,D73&lt;0.35,D73&lt;0.8),1.5,IF(AND(A73&gt;=5.45,B73&gt;=3.6,A73&gt;=5.05,A73&gt;=4.75,D73&lt;0.35,D73&lt;0.8),1.4,IF(AND(G73&gt;=0.772,A73&gt;=5.35,G73&gt;=0.412,A73&lt;5.85,F73&lt;2.5,D73&gt;=0.8),3.9,IF(AND(D73&gt;=1.45,A73&gt;=6.2,B73&gt;=2.75,A73&gt;=5.85,F73&lt;2.5,D73&gt;=0.8),4.775,IF(AND(G73&lt;0.5,H73&gt;=5.767,A73&lt;6.2,A73&lt;7.05,F73&gt;=2.5,D73&gt;=0.8),5.1,IF(AND(G73&gt;=0.5,H73&gt;=5.767,A73&lt;6.2,A73&lt;7.05,F73&gt;=2.5,D73&gt;=0.8),4.95,IF(AND(B73&gt;=3.25,G73&lt;0.861,A73&gt;=6.2,A73&lt;7.05,F73&gt;=2.5,D73&gt;=0.8),5.75,IF(AND(A73&lt;4.95,B73&gt;=3.15,D73&lt;0.25,A73&lt;5.05,A73&gt;=4.75,D73&lt;0.35,D73&lt;0.8),1.4,IF(AND(A73&lt;5.65,G73&lt;0.772,A73&gt;=5.35,G73&gt;=0.412,A73&lt;5.85,F73&lt;2.5,D73&gt;=0.8),3.6,IF(AND(A73&gt;=5.65,G73&lt;0.772,A73&gt;=5.35,G73&gt;=0.412,A73&lt;5.85,F73&lt;2.5,D73&gt;=0.8),3.5,IF(AND(B73&gt;=3.15,D73&lt;1.45,A73&gt;=6.2,B73&gt;=2.75,A73&gt;=5.85,F73&lt;2.5,D73&gt;=0.8),4.7,IF(AND(A73&gt;=6.65,B73&lt;3.25,G73&lt;0.861,A73&gt;=6.2,A73&lt;7.05,F73&gt;=2.5,D73&gt;=0.8),5.567,IF(AND(H73&lt;9.499,A73&gt;=4.95,B73&gt;=3.15,D73&lt;0.25,A73&lt;5.05,A73&gt;=4.75,D73&lt;0.35,D73&lt;0.8),1.4,IF(AND(H73&gt;=9.499,A73&gt;=4.95,B73&gt;=3.15,D73&lt;0.25,A73&lt;5.05,A73&gt;=4.75,D73&lt;0.35,D73&lt;0.8),1.2,IF(AND(G73&lt;0.765,B73&lt;3.15,D73&lt;1.45,A73&gt;=6.2,B73&gt;=2.75,A73&gt;=5.85,F73&lt;2.5,D73&gt;=0.8),4.4,IF(AND(G73&gt;=0.765,B73&lt;3.15,D73&lt;1.45,A73&gt;=6.2,B73&gt;=2.75,A73&gt;=5.85,F73&lt;2.5,D73&gt;=0.8),4.6,IF(AND(H73&lt;10.667,A73&lt;6.65,B73&lt;3.25,G73&lt;0.861,A73&gt;=6.2,A73&lt;7.05,F73&gt;=2.5,D73&gt;=0.8),5.167,IF(AND(G73&lt;0.627,H73&gt;=10.667,A73&lt;6.65,B73&lt;3.25,G73&lt;0.861,A73&gt;=6.2,A73&lt;7.05,F73&gt;=2.5,D73&gt;=0.8),5.64,IF(AND(G73&gt;=0.627,H73&gt;=10.667,A73&lt;6.65,B73&lt;3.25,G73&lt;0.861,A73&gt;=6.2,A73&lt;7.05,F73&gt;=2.5,D73&gt;=0.8),5.1,"shouldnthappen")))))))))))))))))))))))))))))))))))</f>
        <v>4.3</v>
      </c>
      <c r="X73" s="1" t="n">
        <f aca="false">IF(AND(B73&lt;3.05,H73&lt;6.697,A73&lt;5.45),4.1,IF(AND(B73&gt;=3.05,H73&lt;6.697,A73&lt;5.45),1.48,IF(AND(D73&lt;0.7,A73&lt;5.9,A73&gt;=5.45),1.4,IF(AND(A73&lt;4.35,B73&lt;3.3,H73&gt;=6.697,A73&lt;5.45),1.1,IF(AND(G73&lt;0.372,D73&gt;=0.7,A73&lt;5.9,A73&gt;=5.45),4.36,IF(AND(A73&gt;=4.9,A73&gt;=4.35,B73&lt;3.3,H73&gt;=6.697,A73&lt;5.45),1.6,IF(AND(H73&gt;=14.171,A73&lt;5.15,B73&gt;=3.3,H73&gt;=6.697,A73&lt;5.45),1.6,IF(AND(G73&lt;0.451,A73&gt;=5.15,B73&gt;=3.3,H73&gt;=6.697,A73&lt;5.45),1.367,IF(AND(G73&gt;=0.451,A73&gt;=5.15,B73&gt;=3.3,H73&gt;=6.697,A73&lt;5.45),1.5,IF(AND(G73&lt;0.332,D73&lt;1.45,F73&lt;2.5,A73&gt;=5.9,A73&gt;=5.45),4.35,IF(AND(A73&lt;6.15,D73&gt;=1.45,F73&lt;2.5,A73&gt;=5.9,A73&gt;=5.45),5.1,IF(AND(D73&gt;=2.4,G73&lt;0.432,F73&gt;=2.5,A73&gt;=5.9,A73&gt;=5.45),5.78,IF(AND(A73&lt;6.15,G73&gt;=0.432,F73&gt;=2.5,A73&gt;=5.9,A73&gt;=5.45),4.9,IF(AND(B73&lt;3.1,A73&lt;4.9,A73&gt;=4.35,B73&lt;3.3,H73&gt;=6.697,A73&lt;5.45),1.4,IF(AND(B73&gt;=3.1,A73&lt;4.9,A73&gt;=4.35,B73&lt;3.3,H73&gt;=6.697,A73&lt;5.45),1.3,IF(AND(G73&lt;0.343,H73&lt;14.171,A73&lt;5.15,B73&gt;=3.3,H73&gt;=6.697,A73&lt;5.45),1.433,IF(AND(G73&gt;=0.343,H73&lt;14.171,A73&lt;5.15,B73&gt;=3.3,H73&gt;=6.697,A73&lt;5.45),1.525,IF(AND(D73&lt;1.05,B73&lt;2.55,G73&gt;=0.372,D73&gt;=0.7,A73&lt;5.9,A73&gt;=5.45),3.7,IF(AND(H73&lt;10.596,B73&gt;=2.55,G73&gt;=0.372,D73&gt;=0.7,A73&lt;5.9,A73&gt;=5.45),3.525,IF(AND(H73&gt;=10.596,B73&gt;=2.55,G73&gt;=0.372,D73&gt;=0.7,A73&lt;5.9,A73&gt;=5.45),3.9,IF(AND(H73&lt;14.314,G73&gt;=0.332,D73&lt;1.45,F73&lt;2.5,A73&gt;=5.9,A73&gt;=5.45),4.4,IF(AND(H73&gt;=14.314,G73&gt;=0.332,D73&lt;1.45,F73&lt;2.5,A73&gt;=5.9,A73&gt;=5.45),4.7,IF(AND(H73&lt;13.906,A73&gt;=6.15,D73&gt;=1.45,F73&lt;2.5,A73&gt;=5.9,A73&gt;=5.45),4.675,IF(AND(H73&gt;=13.906,A73&gt;=6.15,D73&gt;=1.45,F73&lt;2.5,A73&gt;=5.9,A73&gt;=5.45),4.9,IF(AND(G73&lt;0.093,D73&lt;2.4,G73&lt;0.432,F73&gt;=2.5,A73&gt;=5.9,A73&gt;=5.45),5.6,IF(AND(B73&lt;2.95,A73&gt;=6.15,G73&gt;=0.432,F73&gt;=2.5,A73&gt;=5.9,A73&gt;=5.45),5.86,IF(AND(A73&lt;5.55,D73&gt;=1.05,B73&lt;2.55,G73&gt;=0.372,D73&gt;=0.7,A73&lt;5.9,A73&gt;=5.45),4,IF(AND(A73&gt;=5.55,D73&gt;=1.05,B73&lt;2.55,G73&gt;=0.372,D73&gt;=0.7,A73&lt;5.9,A73&gt;=5.45),3.9,IF(AND(D73&lt;1.7,G73&gt;=0.093,D73&lt;2.4,G73&lt;0.432,F73&gt;=2.5,A73&gt;=5.9,A73&gt;=5.45),5.05,IF(AND(G73&gt;=0.774,B73&gt;=2.95,A73&gt;=6.15,G73&gt;=0.432,F73&gt;=2.5,A73&gt;=5.9,A73&gt;=5.45),5.3,IF(AND(G73&gt;=0.312,D73&gt;=1.7,G73&gt;=0.093,D73&lt;2.4,G73&lt;0.432,F73&gt;=2.5,A73&gt;=5.9,A73&gt;=5.45),5.4,IF(AND(D73&lt;2.45,G73&lt;0.774,B73&gt;=2.95,A73&gt;=6.15,G73&gt;=0.432,F73&gt;=2.5,A73&gt;=5.9,A73&gt;=5.45),5.66,IF(AND(D73&gt;=2.45,G73&lt;0.774,B73&gt;=2.95,A73&gt;=6.15,G73&gt;=0.432,F73&gt;=2.5,A73&gt;=5.9,A73&gt;=5.45),6,IF(AND(G73&gt;=0.301,G73&lt;0.312,D73&gt;=1.7,G73&gt;=0.093,D73&lt;2.4,G73&lt;0.432,F73&gt;=2.5,A73&gt;=5.9,A73&gt;=5.45),5.1,IF(AND(A73&lt;6.45,G73&lt;0.301,G73&lt;0.312,D73&gt;=1.7,G73&gt;=0.093,D73&lt;2.4,G73&lt;0.432,F73&gt;=2.5,A73&gt;=5.9,A73&gt;=5.45),5.3,IF(AND(A73&gt;=6.45,G73&lt;0.301,G73&lt;0.312,D73&gt;=1.7,G73&gt;=0.093,D73&lt;2.4,G73&lt;0.432,F73&gt;=2.5,A73&gt;=5.9,A73&gt;=5.45),5.2,"shouldnthappen"))))))))))))))))))))))))))))))))))))</f>
        <v>5.1</v>
      </c>
      <c r="Y73" s="1" t="n">
        <f aca="false">IF(AND(H73&lt;6.51,F73&lt;1.5),1.8,IF(AND(H73&gt;=16.674,F73&gt;=1.5),6.533,IF(AND(D73&gt;=0.45,H73&gt;=6.51,F73&lt;1.5),1.667,IF(AND(H73&gt;=13.805,G73&lt;0.154,H73&lt;16.674,F73&gt;=1.5),6.7,IF(AND(D73&lt;0.15,A73&lt;5.05,D73&lt;0.45,H73&gt;=6.51,F73&lt;1.5),1.4,IF(AND(H73&gt;=13.586,A73&gt;=5.05,D73&lt;0.45,H73&gt;=6.51,F73&lt;1.5),1.3,IF(AND(F73&lt;2.5,H73&lt;13.805,G73&lt;0.154,H73&lt;16.674,F73&gt;=1.5),4.6,IF(AND(H73&lt;8.929,D73&lt;1.35,G73&gt;=0.154,H73&lt;16.674,F73&gt;=1.5),3.64,IF(AND(G73&lt;0.05,H73&lt;13.586,A73&gt;=5.05,D73&lt;0.45,H73&gt;=6.51,F73&lt;1.5),1.4,IF(AND(G73&gt;=0.107,F73&gt;=2.5,H73&lt;13.805,G73&lt;0.154,H73&lt;16.674,F73&gt;=1.5),5.3,IF(AND(B73&gt;=2.75,H73&gt;=8.929,D73&lt;1.35,G73&gt;=0.154,H73&lt;16.674,F73&gt;=1.5),4.433,IF(AND(D73&gt;=1.55,F73&lt;2.5,D73&gt;=1.35,G73&gt;=0.154,H73&lt;16.674,F73&gt;=1.5),4.975,IF(AND(H73&lt;6.93,F73&gt;=2.5,D73&gt;=1.35,G73&gt;=0.154,H73&lt;16.674,F73&gt;=1.5),4.5,IF(AND(H73&lt;12.675,G73&lt;0.217,D73&gt;=0.15,A73&lt;5.05,D73&lt;0.45,H73&gt;=6.51,F73&lt;1.5),1.4,IF(AND(H73&gt;=12.675,G73&lt;0.217,D73&gt;=0.15,A73&lt;5.05,D73&lt;0.45,H73&gt;=6.51,F73&lt;1.5),1.5,IF(AND(A73&lt;4.65,G73&gt;=0.217,D73&gt;=0.15,A73&lt;5.05,D73&lt;0.45,H73&gt;=6.51,F73&lt;1.5),1.35,IF(AND(D73&lt;0.25,G73&gt;=0.05,H73&lt;13.586,A73&gt;=5.05,D73&lt;0.45,H73&gt;=6.51,F73&lt;1.5),1.467,IF(AND(D73&gt;=0.25,G73&gt;=0.05,H73&lt;13.586,A73&gt;=5.05,D73&lt;0.45,H73&gt;=6.51,F73&lt;1.5),1.5,IF(AND(H73&lt;9.15,G73&lt;0.107,F73&gt;=2.5,H73&lt;13.805,G73&lt;0.154,H73&lt;16.674,F73&gt;=1.5),5.7,IF(AND(H73&gt;=9.15,G73&lt;0.107,F73&gt;=2.5,H73&lt;13.805,G73&lt;0.154,H73&lt;16.674,F73&gt;=1.5),5.6,IF(AND(G73&lt;0.404,B73&lt;2.75,H73&gt;=8.929,D73&lt;1.35,G73&gt;=0.154,H73&lt;16.674,F73&gt;=1.5),4.15,IF(AND(G73&gt;=0.404,B73&lt;2.75,H73&gt;=8.929,D73&lt;1.35,G73&gt;=0.154,H73&lt;16.674,F73&gt;=1.5),3.9,IF(AND(A73&gt;=6.75,D73&lt;1.55,F73&lt;2.5,D73&gt;=1.35,G73&gt;=0.154,H73&lt;16.674,F73&gt;=1.5),4.82,IF(AND(D73&lt;0.25,A73&gt;=4.65,G73&gt;=0.217,D73&gt;=0.15,A73&lt;5.05,D73&lt;0.45,H73&gt;=6.51,F73&lt;1.5),1.325,IF(AND(D73&gt;=0.25,A73&gt;=4.65,G73&gt;=0.217,D73&gt;=0.15,A73&lt;5.05,D73&lt;0.45,H73&gt;=6.51,F73&lt;1.5),1.3,IF(AND(A73&lt;6.55,A73&lt;6.75,D73&lt;1.55,F73&lt;2.5,D73&gt;=1.35,G73&gt;=0.154,H73&lt;16.674,F73&gt;=1.5),4.575,IF(AND(A73&gt;=6.55,A73&lt;6.75,D73&lt;1.55,F73&lt;2.5,D73&gt;=1.35,G73&gt;=0.154,H73&lt;16.674,F73&gt;=1.5),4.4,IF(AND(B73&lt;2.9,D73&lt;2.05,H73&gt;=6.93,F73&gt;=2.5,D73&gt;=1.35,G73&gt;=0.154,H73&lt;16.674,F73&gt;=1.5),5.05,IF(AND(H73&lt;8.884,D73&gt;=2.05,H73&gt;=6.93,F73&gt;=2.5,D73&gt;=1.35,G73&gt;=0.154,H73&lt;16.674,F73&gt;=1.5),5.1,IF(AND(H73&lt;13.711,B73&gt;=2.9,D73&lt;2.05,H73&gt;=6.93,F73&gt;=2.5,D73&gt;=1.35,G73&gt;=0.154,H73&lt;16.674,F73&gt;=1.5),5,IF(AND(H73&gt;=13.711,B73&gt;=2.9,D73&lt;2.05,H73&gt;=6.93,F73&gt;=2.5,D73&gt;=1.35,G73&gt;=0.154,H73&lt;16.674,F73&gt;=1.5),5.8,IF(AND(B73&lt;3.15,H73&gt;=8.884,D73&gt;=2.05,H73&gt;=6.93,F73&gt;=2.5,D73&gt;=1.35,G73&gt;=0.154,H73&lt;16.674,F73&gt;=1.5),5.56,IF(AND(B73&gt;=3.15,H73&gt;=8.884,D73&gt;=2.05,H73&gt;=6.93,F73&gt;=2.5,D73&gt;=1.35,G73&gt;=0.154,H73&lt;16.674,F73&gt;=1.5),5.9,"shouldnthappen")))))))))))))))))))))))))))))))))</f>
        <v>4.975</v>
      </c>
      <c r="Z73" s="1" t="n">
        <f aca="false">IF(AND(F73&gt;=2,B73&gt;=3.35),5.6,IF(AND(A73&lt;6.65,H73&gt;=15.076,B73&lt;3.35),4.8,IF(AND(A73&gt;=6.65,H73&gt;=15.076,B73&lt;3.35),6.15,IF(AND(H73&lt;6.542,F73&lt;2,B73&gt;=3.35),1.767,IF(AND(G73&gt;=0.653,D73&lt;0.75,H73&lt;15.076,B73&lt;3.35),1.55,IF(AND(D73&lt;0.15,G73&lt;0.653,D73&lt;0.75,H73&lt;15.076,B73&lt;3.35),1.1,IF(AND(G73&lt;0.356,A73&lt;5.05,H73&gt;=6.542,F73&lt;2,B73&gt;=3.35),1.4,IF(AND(G73&gt;=0.356,A73&lt;5.05,H73&gt;=6.542,F73&lt;2,B73&gt;=3.35),1.3,IF(AND(G73&gt;=0.566,A73&gt;=5.05,H73&gt;=6.542,F73&lt;2,B73&gt;=3.35),1.6,IF(AND(B73&gt;=3.1,D73&gt;=0.15,G73&lt;0.653,D73&lt;0.75,H73&lt;15.076,B73&lt;3.35),1.367,IF(AND(B73&gt;=2.65,D73&lt;1.45,B73&lt;2.75,D73&gt;=0.75,H73&lt;15.076,B73&lt;3.35),3.96,IF(AND(G73&lt;0.352,D73&gt;=1.45,B73&lt;2.75,D73&gt;=0.75,H73&lt;15.076,B73&lt;3.35),4.5,IF(AND(D73&gt;=1.35,A73&lt;6.2,B73&gt;=2.75,D73&gt;=0.75,H73&lt;15.076,B73&lt;3.35),4.733,IF(AND(A73&lt;4.7,B73&lt;3.1,D73&gt;=0.15,G73&lt;0.653,D73&lt;0.75,H73&lt;15.076,B73&lt;3.35),1.36,IF(AND(A73&gt;=4.7,B73&lt;3.1,D73&gt;=0.15,G73&lt;0.653,D73&lt;0.75,H73&lt;15.076,B73&lt;3.35),1.6,IF(AND(A73&lt;5.2,B73&lt;2.65,D73&lt;1.45,B73&lt;2.75,D73&gt;=0.75,H73&lt;15.076,B73&lt;3.35),3.3,IF(AND(A73&lt;6.5,G73&gt;=0.352,D73&gt;=1.45,B73&lt;2.75,D73&gt;=0.75,H73&lt;15.076,B73&lt;3.35),5,IF(AND(A73&gt;=6.5,G73&gt;=0.352,D73&gt;=1.45,B73&lt;2.75,D73&gt;=0.75,H73&lt;15.076,B73&lt;3.35),5.8,IF(AND(H73&lt;8.486,D73&lt;1.35,A73&lt;6.2,B73&gt;=2.75,D73&gt;=0.75,H73&lt;15.076,B73&lt;3.35),3.975,IF(AND(G73&lt;0.187,F73&lt;2.5,A73&gt;=6.2,B73&gt;=2.75,D73&gt;=0.75,H73&lt;15.076,B73&lt;3.35),5,IF(AND(G73&gt;=0.187,F73&lt;2.5,A73&gt;=6.2,B73&gt;=2.75,D73&gt;=0.75,H73&lt;15.076,B73&lt;3.35),4.525,IF(AND(A73&gt;=7.25,F73&gt;=2.5,A73&gt;=6.2,B73&gt;=2.75,D73&gt;=0.75,H73&lt;15.076,B73&lt;3.35),6.5,IF(AND(G73&lt;0.185,B73&lt;3.6,G73&lt;0.566,A73&gt;=5.05,H73&gt;=6.542,F73&lt;2,B73&gt;=3.35),1.45,IF(AND(G73&gt;=0.185,B73&lt;3.6,G73&lt;0.566,A73&gt;=5.05,H73&gt;=6.542,F73&lt;2,B73&gt;=3.35),1.34,IF(AND(G73&lt;0.13,B73&gt;=3.6,G73&lt;0.566,A73&gt;=5.05,H73&gt;=6.542,F73&lt;2,B73&gt;=3.35),1.45,IF(AND(G73&gt;=0.13,B73&gt;=3.6,G73&lt;0.566,A73&gt;=5.05,H73&gt;=6.542,F73&lt;2,B73&gt;=3.35),1.5,IF(AND(D73&lt;1.05,A73&gt;=5.2,B73&lt;2.65,D73&lt;1.45,B73&lt;2.75,D73&gt;=0.75,H73&lt;15.076,B73&lt;3.35),3.5,IF(AND(D73&gt;=1.05,A73&gt;=5.2,B73&lt;2.65,D73&lt;1.45,B73&lt;2.75,D73&gt;=0.75,H73&lt;15.076,B73&lt;3.35),3.94,IF(AND(H73&lt;10.983,H73&gt;=8.486,D73&lt;1.35,A73&lt;6.2,B73&gt;=2.75,D73&gt;=0.75,H73&lt;15.076,B73&lt;3.35),4.38,IF(AND(H73&gt;=10.983,H73&gt;=8.486,D73&lt;1.35,A73&lt;6.2,B73&gt;=2.75,D73&gt;=0.75,H73&lt;15.076,B73&lt;3.35),4.1,IF(AND(B73&gt;=3.25,A73&lt;7.25,F73&gt;=2.5,A73&gt;=6.2,B73&gt;=2.75,D73&gt;=0.75,H73&lt;15.076,B73&lt;3.35),5.7,IF(AND(B73&lt;2.95,B73&lt;3.25,A73&lt;7.25,F73&gt;=2.5,A73&gt;=6.2,B73&gt;=2.75,D73&gt;=0.75,H73&lt;15.076,B73&lt;3.35),5.6,IF(AND(H73&gt;=13.711,B73&gt;=2.95,B73&lt;3.25,A73&lt;7.25,F73&gt;=2.5,A73&gt;=6.2,B73&gt;=2.75,D73&gt;=0.75,H73&lt;15.076,B73&lt;3.35),5.8,IF(AND(A73&gt;=6.8,H73&lt;13.711,B73&gt;=2.95,B73&lt;3.25,A73&lt;7.25,F73&gt;=2.5,A73&gt;=6.2,B73&gt;=2.75,D73&gt;=0.75,H73&lt;15.076,B73&lt;3.35),5.1,IF(AND(H73&lt;12.921,A73&lt;6.8,H73&lt;13.711,B73&gt;=2.95,B73&lt;3.25,A73&lt;7.25,F73&gt;=2.5,A73&gt;=6.2,B73&gt;=2.75,D73&gt;=0.75,H73&lt;15.076,B73&lt;3.35),5.34,IF(AND(H73&gt;=12.921,A73&lt;6.8,H73&lt;13.711,B73&gt;=2.95,B73&lt;3.25,A73&lt;7.25,F73&gt;=2.5,A73&gt;=6.2,B73&gt;=2.75,D73&gt;=0.75,H73&lt;15.076,B73&lt;3.35),5.133,"shouldnthappen"))))))))))))))))))))))))))))))))))))</f>
        <v>4.733</v>
      </c>
      <c r="AA73" s="1" t="n">
        <f aca="false">IF(AND(D73&gt;=0.45,A73&lt;5.05,D73&lt;0.8),1.6,IF(AND(D73&gt;=0.45,A73&gt;=5.05,D73&lt;0.8),1.7,IF(AND(H73&gt;=16.244,F73&gt;=2.5,D73&gt;=0.8),6.533,IF(AND(A73&lt;4.35,D73&lt;0.45,A73&lt;5.05,D73&lt;0.8),1.1,IF(AND(H73&gt;=14.877,D73&lt;0.45,A73&gt;=5.05,D73&lt;0.8),1.3,IF(AND(D73&gt;=1.4,A73&lt;5.65,F73&lt;2.5,D73&gt;=0.8),4.5,IF(AND(A73&gt;=7.25,H73&lt;16.244,F73&gt;=2.5,D73&gt;=0.8),6.5,IF(AND(A73&gt;=4.75,A73&gt;=4.35,D73&lt;0.45,A73&lt;5.05,D73&lt;0.8),1.35,IF(AND(A73&lt;5.3,D73&lt;1.4,A73&lt;5.65,F73&lt;2.5,D73&gt;=0.8),3.1,IF(AND(A73&gt;=6.8,A73&gt;=6.55,A73&gt;=5.65,F73&lt;2.5,D73&gt;=0.8),4.9,IF(AND(H73&lt;5.767,A73&lt;7.25,H73&lt;16.244,F73&gt;=2.5,D73&gt;=0.8),4.5,IF(AND(G73&gt;=0.522,A73&lt;4.75,A73&gt;=4.35,D73&lt;0.45,A73&lt;5.05,D73&lt;0.8),1.2,IF(AND(G73&gt;=0.948,D73&lt;0.35,H73&lt;14.877,D73&lt;0.45,A73&gt;=5.05,D73&lt;0.8),1.7,IF(AND(H73&lt;13.089,D73&gt;=0.35,H73&lt;14.877,D73&lt;0.45,A73&gt;=5.05,D73&lt;0.8),1.5,IF(AND(H73&gt;=13.089,D73&gt;=0.35,H73&lt;14.877,D73&lt;0.45,A73&gt;=5.05,D73&lt;0.8),1.3,IF(AND(B73&gt;=2.95,A73&gt;=5.3,D73&lt;1.4,A73&lt;5.65,F73&lt;2.5,D73&gt;=0.8),4.1,IF(AND(H73&lt;9.181,A73&lt;6.05,A73&lt;6.55,A73&gt;=5.65,F73&lt;2.5,D73&gt;=0.8),5.1,IF(AND(H73&gt;=9.181,A73&lt;6.05,A73&lt;6.55,A73&gt;=5.65,F73&lt;2.5,D73&gt;=0.8),4.3,IF(AND(G73&gt;=0.867,A73&gt;=6.05,A73&lt;6.55,A73&gt;=5.65,F73&lt;2.5,D73&gt;=0.8),4.9,IF(AND(B73&lt;3.05,A73&lt;6.8,A73&gt;=6.55,A73&gt;=5.65,F73&lt;2.5,D73&gt;=0.8),5,IF(AND(B73&gt;=3.05,A73&lt;6.8,A73&gt;=6.55,A73&gt;=5.65,F73&lt;2.5,D73&gt;=0.8),4.55,IF(AND(H73&gt;=14.144,G73&lt;0.522,A73&lt;4.75,A73&gt;=4.35,D73&lt;0.45,A73&lt;5.05,D73&lt;0.8),1.3,IF(AND(B73&lt;2.7,B73&lt;2.95,A73&gt;=5.3,D73&lt;1.4,A73&lt;5.65,F73&lt;2.5,D73&gt;=0.8),3.78,IF(AND(B73&gt;=2.7,B73&lt;2.95,A73&gt;=5.3,D73&lt;1.4,A73&lt;5.65,F73&lt;2.5,D73&gt;=0.8),3.6,IF(AND(G73&lt;0.638,G73&lt;0.867,A73&gt;=6.05,A73&lt;6.55,A73&gt;=5.65,F73&lt;2.5,D73&gt;=0.8),4.433,IF(AND(G73&gt;=0.638,G73&lt;0.867,A73&gt;=6.05,A73&lt;6.55,A73&gt;=5.65,F73&lt;2.5,D73&gt;=0.8),4,IF(AND(A73&lt;6.35,H73&lt;11.146,H73&gt;=5.767,A73&lt;7.25,H73&lt;16.244,F73&gt;=2.5,D73&gt;=0.8),5.1,IF(AND(A73&lt;4.5,H73&lt;14.144,G73&lt;0.522,A73&lt;4.75,A73&gt;=4.35,D73&lt;0.45,A73&lt;5.05,D73&lt;0.8),1.35,IF(AND(A73&gt;=4.5,H73&lt;14.144,G73&lt;0.522,A73&lt;4.75,A73&gt;=4.35,D73&lt;0.45,A73&lt;5.05,D73&lt;0.8),1.4,IF(AND(A73&lt;5.15,B73&lt;3.75,G73&lt;0.948,D73&lt;0.35,H73&lt;14.877,D73&lt;0.45,A73&gt;=5.05,D73&lt;0.8),1.4,IF(AND(A73&gt;=5.15,B73&lt;3.75,G73&lt;0.948,D73&lt;0.35,H73&lt;14.877,D73&lt;0.45,A73&gt;=5.05,D73&lt;0.8),1.5,IF(AND(G73&lt;0.112,B73&gt;=3.75,G73&lt;0.948,D73&lt;0.35,H73&lt;14.877,D73&lt;0.45,A73&gt;=5.05,D73&lt;0.8),1.5,IF(AND(G73&gt;=0.112,B73&gt;=3.75,G73&lt;0.948,D73&lt;0.35,H73&lt;14.877,D73&lt;0.45,A73&gt;=5.05,D73&lt;0.8),1.6,IF(AND(G73&lt;0.075,A73&gt;=6.35,H73&lt;11.146,H73&gt;=5.767,A73&lt;7.25,H73&lt;16.244,F73&gt;=2.5,D73&gt;=0.8),5.5,IF(AND(G73&gt;=0.075,A73&gt;=6.35,H73&lt;11.146,H73&gt;=5.767,A73&lt;7.25,H73&lt;16.244,F73&gt;=2.5,D73&gt;=0.8),5.24,IF(AND(B73&lt;2.95,D73&lt;1.9,H73&gt;=11.146,H73&gt;=5.767,A73&lt;7.25,H73&lt;16.244,F73&gt;=2.5,D73&gt;=0.8),5.65,IF(AND(B73&gt;=2.95,D73&lt;1.9,H73&gt;=11.146,H73&gt;=5.767,A73&lt;7.25,H73&lt;16.244,F73&gt;=2.5,D73&gt;=0.8),5.8,IF(AND(H73&lt;13.42,D73&gt;=1.9,H73&gt;=11.146,H73&gt;=5.767,A73&lt;7.25,H73&lt;16.244,F73&gt;=2.5,D73&gt;=0.8),5.6,IF(AND(H73&gt;=13.42,D73&gt;=1.9,H73&gt;=11.146,H73&gt;=5.767,A73&lt;7.25,H73&lt;16.244,F73&gt;=2.5,D73&gt;=0.8),5.34,"shouldnthappen")))))))))))))))))))))))))))))))))))))))</f>
        <v>4.3</v>
      </c>
      <c r="AB73" s="1" t="n">
        <f aca="false">IF(AND(D73&gt;=0.35,F73&lt;1.5),1.5,IF(AND(F73&lt;2.5,D73&gt;=1.55,F73&gt;=1.5),4.85,IF(AND(H73&lt;8.308,D73&lt;0.15,D73&lt;0.35,F73&lt;1.5),1.5,IF(AND(H73&gt;=8.308,D73&lt;0.15,D73&lt;0.35,F73&lt;1.5),1.4,IF(AND(H73&lt;5.523,D73&gt;=0.15,D73&lt;0.35,F73&lt;1.5),1,IF(AND(G73&lt;0.572,H73&lt;10.688,D73&lt;1.55,F73&gt;=1.5),3.75,IF(AND(B73&gt;=3.5,F73&gt;=2.5,D73&gt;=1.55,F73&gt;=1.5),6.3,IF(AND(A73&gt;=5.65,G73&gt;=0.572,H73&lt;10.688,D73&lt;1.55,F73&gt;=1.5),4.45,IF(AND(B73&gt;=2.85,A73&lt;6.15,H73&gt;=10.688,D73&lt;1.55,F73&gt;=1.5),4.35,IF(AND(H73&gt;=16.284,B73&lt;3.5,F73&gt;=2.5,D73&gt;=1.55,F73&gt;=1.5),6.6,IF(AND(G73&gt;=0.241,G73&lt;0.338,H73&gt;=5.523,D73&gt;=0.15,D73&lt;0.35,F73&lt;1.5),1.25,IF(AND(A73&lt;5.05,G73&gt;=0.338,H73&gt;=5.523,D73&gt;=0.15,D73&lt;0.35,F73&lt;1.5),1.35,IF(AND(B73&lt;2.7,A73&lt;5.65,G73&gt;=0.572,H73&lt;10.688,D73&lt;1.55,F73&gt;=1.5),4,IF(AND(B73&gt;=2.7,A73&lt;5.65,G73&gt;=0.572,H73&lt;10.688,D73&lt;1.55,F73&gt;=1.5),3.6,IF(AND(B73&lt;2.45,B73&lt;2.85,A73&lt;6.15,H73&gt;=10.688,D73&lt;1.55,F73&gt;=1.5),3.7,IF(AND(A73&lt;6.25,B73&lt;2.85,A73&gt;=6.15,H73&gt;=10.688,D73&lt;1.55,F73&gt;=1.5),4.5,IF(AND(A73&gt;=6.25,B73&lt;2.85,A73&gt;=6.15,H73&gt;=10.688,D73&lt;1.55,F73&gt;=1.5),4.86,IF(AND(D73&gt;=1.45,B73&gt;=2.85,A73&gt;=6.15,H73&gt;=10.688,D73&lt;1.55,F73&gt;=1.5),4.8,IF(AND(H73&lt;8.202,H73&lt;16.284,B73&lt;3.5,F73&gt;=2.5,D73&gt;=1.55,F73&gt;=1.5),5.7,IF(AND(A73&gt;=5.1,G73&lt;0.241,G73&lt;0.338,H73&gt;=5.523,D73&gt;=0.15,D73&lt;0.35,F73&lt;1.5),1.5,IF(AND(B73&gt;=3.75,A73&gt;=5.05,G73&gt;=0.338,H73&gt;=5.523,D73&gt;=0.15,D73&lt;0.35,F73&lt;1.5),1.6,IF(AND(A73&lt;5.7,B73&gt;=2.45,B73&lt;2.85,A73&lt;6.15,H73&gt;=10.688,D73&lt;1.55,F73&gt;=1.5),3.9,IF(AND(A73&gt;=5.7,B73&gt;=2.45,B73&lt;2.85,A73&lt;6.15,H73&gt;=10.688,D73&lt;1.55,F73&gt;=1.5),4.02,IF(AND(H73&lt;13.654,D73&lt;1.45,B73&gt;=2.85,A73&gt;=6.15,H73&gt;=10.688,D73&lt;1.55,F73&gt;=1.5),4.333,IF(AND(H73&gt;=13.654,D73&lt;1.45,B73&gt;=2.85,A73&gt;=6.15,H73&gt;=10.688,D73&lt;1.55,F73&gt;=1.5),4.54,IF(AND(A73&lt;6.15,H73&gt;=8.202,H73&lt;16.284,B73&lt;3.5,F73&gt;=2.5,D73&gt;=1.55,F73&gt;=1.5),5,IF(AND(H73&lt;13.924,A73&lt;5.1,G73&lt;0.241,G73&lt;0.338,H73&gt;=5.523,D73&gt;=0.15,D73&lt;0.35,F73&lt;1.5),1.4,IF(AND(H73&gt;=13.924,A73&lt;5.1,G73&lt;0.241,G73&lt;0.338,H73&gt;=5.523,D73&gt;=0.15,D73&lt;0.35,F73&lt;1.5),1.5,IF(AND(D73&lt;0.25,B73&lt;3.75,A73&gt;=5.05,G73&gt;=0.338,H73&gt;=5.523,D73&gt;=0.15,D73&lt;0.35,F73&lt;1.5),1.5,IF(AND(D73&gt;=0.25,B73&lt;3.75,A73&gt;=5.05,G73&gt;=0.338,H73&gt;=5.523,D73&gt;=0.15,D73&lt;0.35,F73&lt;1.5),1.4,IF(AND(H73&lt;8.884,B73&gt;=3.05,A73&gt;=6.15,H73&gt;=8.202,H73&lt;16.284,B73&lt;3.5,F73&gt;=2.5,D73&gt;=1.55,F73&gt;=1.5),5.1,IF(AND(A73&lt;6.45,G73&lt;0.368,B73&lt;3.05,A73&gt;=6.15,H73&gt;=8.202,H73&lt;16.284,B73&lt;3.5,F73&gt;=2.5,D73&gt;=1.55,F73&gt;=1.5),5.525,IF(AND(A73&gt;=6.45,G73&lt;0.368,B73&lt;3.05,A73&gt;=6.15,H73&gt;=8.202,H73&lt;16.284,B73&lt;3.5,F73&gt;=2.5,D73&gt;=1.55,F73&gt;=1.5),5.35,IF(AND(D73&lt;2.25,G73&gt;=0.368,B73&lt;3.05,A73&gt;=6.15,H73&gt;=8.202,H73&lt;16.284,B73&lt;3.5,F73&gt;=2.5,D73&gt;=1.55,F73&gt;=1.5),5.8,IF(AND(D73&gt;=2.25,G73&gt;=0.368,B73&lt;3.05,A73&gt;=6.15,H73&gt;=8.202,H73&lt;16.284,B73&lt;3.5,F73&gt;=2.5,D73&gt;=1.55,F73&gt;=1.5),5.2,IF(AND(H73&lt;10.257,H73&gt;=8.884,B73&gt;=3.05,A73&gt;=6.15,H73&gt;=8.202,H73&lt;16.284,B73&lt;3.5,F73&gt;=2.5,D73&gt;=1.55,F73&gt;=1.5),5.9,IF(AND(H73&gt;=10.257,H73&gt;=8.884,B73&gt;=3.05,A73&gt;=6.15,H73&gt;=8.202,H73&lt;16.284,B73&lt;3.5,F73&gt;=2.5,D73&gt;=1.55,F73&gt;=1.5),5.48,"shouldnthappen")))))))))))))))))))))))))))))))))))))</f>
        <v>4.85</v>
      </c>
      <c r="AC73" s="1" t="n">
        <f aca="false">IF(AND(H73&lt;5.748,A73&lt;5.05,D73&lt;0.8),1,IF(AND(B73&lt;3.35,A73&gt;=5.05,D73&lt;0.8),1.7,IF(AND(A73&lt;5.85,G73&lt;0.154,D73&gt;=0.8),4.5,IF(AND(D73&gt;=0.45,H73&gt;=5.748,A73&lt;5.05,D73&lt;0.8),1.6,IF(AND(G73&gt;=0.934,B73&gt;=3.35,A73&gt;=5.05,D73&lt;0.8),1.7,IF(AND(D73&lt;2.1,A73&gt;=5.85,G73&lt;0.154,D73&gt;=0.8),6.15,IF(AND(D73&gt;=2.1,A73&gt;=5.85,G73&lt;0.154,D73&gt;=0.8),5.5,IF(AND(A73&lt;6.1,D73&gt;=1.55,G73&gt;=0.154,D73&gt;=0.8),5,IF(AND(H73&gt;=14.379,G73&lt;0.934,B73&gt;=3.35,A73&gt;=5.05,D73&lt;0.8),1.58,IF(AND(G73&lt;0.379,A73&gt;=6.1,D73&gt;=1.55,G73&gt;=0.154,D73&gt;=0.8),5.42,IF(AND(H73&lt;13.924,G73&lt;0.227,D73&lt;0.45,H73&gt;=5.748,A73&lt;5.05,D73&lt;0.8),1.4,IF(AND(H73&gt;=13.924,G73&lt;0.227,D73&lt;0.45,H73&gt;=5.748,A73&lt;5.05,D73&lt;0.8),1.5,IF(AND(B73&lt;3.1,G73&gt;=0.227,D73&lt;0.45,H73&gt;=5.748,A73&lt;5.05,D73&lt;0.8),1.1,IF(AND(G73&lt;0.13,H73&lt;14.379,G73&lt;0.934,B73&gt;=3.35,A73&gt;=5.05,D73&lt;0.8),1.4,IF(AND(D73&lt;1.05,A73&lt;5.65,D73&lt;1.35,D73&lt;1.55,G73&gt;=0.154,D73&gt;=0.8),3.7,IF(AND(D73&lt;1.25,A73&gt;=5.65,D73&lt;1.35,D73&lt;1.55,G73&gt;=0.154,D73&gt;=0.8),4.06,IF(AND(D73&gt;=1.25,A73&gt;=5.65,D73&lt;1.35,D73&lt;1.55,G73&gt;=0.154,D73&gt;=0.8),4.425,IF(AND(H73&lt;13.654,D73&lt;1.45,D73&gt;=1.35,D73&lt;1.55,G73&gt;=0.154,D73&gt;=0.8),4.275,IF(AND(G73&lt;0.259,D73&gt;=1.45,D73&gt;=1.35,D73&lt;1.55,G73&gt;=0.154,D73&gt;=0.8),5.1,IF(AND(B73&lt;2.95,G73&gt;=0.379,A73&gt;=6.1,D73&gt;=1.55,G73&gt;=0.154,D73&gt;=0.8),6.3,IF(AND(B73&lt;3.25,B73&gt;=3.1,G73&gt;=0.227,D73&lt;0.45,H73&gt;=5.748,A73&lt;5.05,D73&lt;0.8),1.3,IF(AND(B73&gt;=3.25,B73&gt;=3.1,G73&gt;=0.227,D73&lt;0.45,H73&gt;=5.748,A73&lt;5.05,D73&lt;0.8),1.4,IF(AND(H73&gt;=13.372,G73&gt;=0.13,H73&lt;14.379,G73&lt;0.934,B73&gt;=3.35,A73&gt;=5.05,D73&lt;0.8),1.4,IF(AND(H73&lt;6.69,D73&gt;=1.05,A73&lt;5.65,D73&lt;1.35,D73&lt;1.55,G73&gt;=0.154,D73&gt;=0.8),4.033,IF(AND(H73&gt;=6.69,D73&gt;=1.05,A73&lt;5.65,D73&lt;1.35,D73&lt;1.55,G73&gt;=0.154,D73&gt;=0.8),3.88,IF(AND(B73&lt;2.85,H73&gt;=13.654,D73&lt;1.45,D73&gt;=1.35,D73&lt;1.55,G73&gt;=0.154,D73&gt;=0.8),4.8,IF(AND(B73&gt;=2.85,H73&gt;=13.654,D73&lt;1.45,D73&gt;=1.35,D73&lt;1.55,G73&gt;=0.154,D73&gt;=0.8),4.7,IF(AND(H73&lt;11.681,G73&gt;=0.259,D73&gt;=1.45,D73&gt;=1.35,D73&lt;1.55,G73&gt;=0.154,D73&gt;=0.8),4.85,IF(AND(H73&gt;=11.681,G73&gt;=0.259,D73&gt;=1.45,D73&gt;=1.35,D73&lt;1.55,G73&gt;=0.154,D73&gt;=0.8),4.633,IF(AND(A73&lt;6.25,B73&gt;=2.95,G73&gt;=0.379,A73&gt;=6.1,D73&gt;=1.55,G73&gt;=0.154,D73&gt;=0.8),5.4,IF(AND(D73&lt;0.3,H73&lt;13.372,G73&gt;=0.13,H73&lt;14.379,G73&lt;0.934,B73&gt;=3.35,A73&gt;=5.05,D73&lt;0.8),1.475,IF(AND(D73&gt;=0.3,H73&lt;13.372,G73&gt;=0.13,H73&lt;14.379,G73&lt;0.934,B73&gt;=3.35,A73&gt;=5.05,D73&lt;0.8),1.5,IF(AND(B73&lt;3.15,A73&gt;=6.25,B73&gt;=2.95,G73&gt;=0.379,A73&gt;=6.1,D73&gt;=1.55,G73&gt;=0.154,D73&gt;=0.8),5.7,IF(AND(B73&gt;=3.15,A73&gt;=6.25,B73&gt;=2.95,G73&gt;=0.379,A73&gt;=6.1,D73&gt;=1.55,G73&gt;=0.154,D73&gt;=0.8),5.933,"shouldnthappen"))))))))))))))))))))))))))))))))))</f>
        <v>5</v>
      </c>
      <c r="AD73" s="1" t="n">
        <f aca="false">IF(AND(H73&lt;6.621,A73&lt;4.95,D73&lt;0.8),1,IF(AND(H73&lt;14.144,H73&gt;=6.621,A73&lt;4.95,D73&lt;0.8),1.4,IF(AND(H73&gt;=14.144,H73&gt;=6.621,A73&lt;4.95,D73&lt;0.8),1.3,IF(AND(G73&lt;0.13,B73&gt;=3.85,A73&gt;=4.95,D73&lt;0.8),1.3,IF(AND(G73&gt;=0.13,B73&gt;=3.85,A73&gt;=4.95,D73&lt;0.8),1.425,IF(AND(A73&gt;=6.05,B73&lt;2.75,D73&lt;1.55,D73&gt;=0.8),4.9,IF(AND(A73&gt;=7.3,G73&lt;0.119,D73&gt;=1.55,D73&gt;=0.8),6.7,IF(AND(H73&lt;6.555,D73&lt;0.25,B73&lt;3.85,A73&gt;=4.95,D73&lt;0.8),1.7,IF(AND(B73&lt;3.4,D73&gt;=0.25,B73&lt;3.85,A73&gt;=4.95,D73&lt;0.8),1.7,IF(AND(B73&gt;=3.4,D73&gt;=0.25,B73&lt;3.85,A73&gt;=4.95,D73&lt;0.8),1.6,IF(AND(A73&lt;5.05,A73&lt;6.05,B73&lt;2.75,D73&lt;1.55,D73&gt;=0.8),3.3,IF(AND(B73&lt;2.85,D73&lt;1.35,B73&gt;=2.75,D73&lt;1.55,D73&gt;=0.8),4.5,IF(AND(H73&lt;12.206,D73&gt;=1.35,B73&gt;=2.75,D73&lt;1.55,D73&gt;=0.8),4.7,IF(AND(H73&gt;=12.206,D73&gt;=1.35,B73&gt;=2.75,D73&lt;1.55,D73&gt;=0.8),4.52,IF(AND(G73&lt;0.024,A73&lt;7.3,G73&lt;0.119,D73&gt;=1.55,D73&gt;=0.8),5.7,IF(AND(G73&gt;=0.024,A73&lt;7.3,G73&lt;0.119,D73&gt;=1.55,D73&gt;=0.8),5.6,IF(AND(F73&lt;2.5,G73&lt;0.417,G73&gt;=0.119,D73&gt;=1.55,D73&gt;=0.8),5.05,IF(AND(B73&lt;3.15,H73&gt;=6.555,D73&lt;0.25,B73&lt;3.85,A73&gt;=4.95,D73&lt;0.8),1.6,IF(AND(G73&lt;0.356,A73&gt;=5.05,A73&lt;6.05,B73&lt;2.75,D73&lt;1.55,D73&gt;=0.8),4.12,IF(AND(A73&lt;5.65,B73&gt;=2.85,D73&lt;1.35,B73&gt;=2.75,D73&lt;1.55,D73&gt;=0.8),3.6,IF(AND(B73&lt;3.15,F73&gt;=2.5,G73&lt;0.417,G73&gt;=0.119,D73&gt;=1.55,D73&gt;=0.8),5.18,IF(AND(B73&gt;=3.15,F73&gt;=2.5,G73&lt;0.417,G73&gt;=0.119,D73&gt;=1.55,D73&gt;=0.8),5.3,IF(AND(D73&lt;1.7,A73&lt;6.95,G73&gt;=0.417,G73&gt;=0.119,D73&gt;=1.55,D73&gt;=0.8),4.7,IF(AND(A73&lt;7.25,A73&gt;=6.95,G73&gt;=0.417,G73&gt;=0.119,D73&gt;=1.55,D73&gt;=0.8),5.8,IF(AND(A73&gt;=7.25,A73&gt;=6.95,G73&gt;=0.417,G73&gt;=0.119,D73&gt;=1.55,D73&gt;=0.8),6.333,IF(AND(H73&lt;8.594,B73&gt;=3.15,H73&gt;=6.555,D73&lt;0.25,B73&lt;3.85,A73&gt;=4.95,D73&lt;0.8),1.4,IF(AND(H73&gt;=8.594,B73&gt;=3.15,H73&gt;=6.555,D73&lt;0.25,B73&lt;3.85,A73&gt;=4.95,D73&lt;0.8),1.5,IF(AND(H73&gt;=11.218,G73&gt;=0.356,A73&gt;=5.05,A73&lt;6.05,B73&lt;2.75,D73&lt;1.55,D73&gt;=0.8),3.925,IF(AND(A73&gt;=6.5,A73&gt;=5.65,B73&gt;=2.85,D73&lt;1.35,B73&gt;=2.75,D73&lt;1.55,D73&gt;=0.8),4.6,IF(AND(H73&lt;8.602,H73&lt;11.218,G73&gt;=0.356,A73&gt;=5.05,A73&lt;6.05,B73&lt;2.75,D73&lt;1.55,D73&gt;=0.8),3.95,IF(AND(H73&gt;=8.602,H73&lt;11.218,G73&gt;=0.356,A73&gt;=5.05,A73&lt;6.05,B73&lt;2.75,D73&lt;1.55,D73&gt;=0.8),3.75,IF(AND(H73&lt;10.129,A73&lt;6.5,A73&gt;=5.65,B73&gt;=2.85,D73&lt;1.35,B73&gt;=2.75,D73&lt;1.55,D73&gt;=0.8),4.2,IF(AND(H73&gt;=10.129,A73&lt;6.5,A73&gt;=5.65,B73&gt;=2.85,D73&lt;1.35,B73&gt;=2.75,D73&lt;1.55,D73&gt;=0.8),4.267,IF(AND(D73&lt;2.2,B73&lt;3.05,D73&gt;=1.7,A73&lt;6.95,G73&gt;=0.417,G73&gt;=0.119,D73&gt;=1.55,D73&gt;=0.8),5.3,IF(AND(D73&gt;=2.2,B73&lt;3.05,D73&gt;=1.7,A73&lt;6.95,G73&gt;=0.417,G73&gt;=0.119,D73&gt;=1.55,D73&gt;=0.8),5.133,IF(AND(D73&lt;2.45,B73&gt;=3.05,D73&gt;=1.7,A73&lt;6.95,G73&gt;=0.417,G73&gt;=0.119,D73&gt;=1.55,D73&gt;=0.8),5.6,IF(AND(D73&gt;=2.45,B73&gt;=3.05,D73&gt;=1.7,A73&lt;6.95,G73&gt;=0.417,G73&gt;=0.119,D73&gt;=1.55,D73&gt;=0.8),6,"shouldnthappen")))))))))))))))))))))))))))))))))))))</f>
        <v>5.6</v>
      </c>
      <c r="AE73" s="1" t="n">
        <f aca="false">IF(AND(G73&lt;0.123,D73&gt;=0.25,D73&lt;0.75),1.3,IF(AND(H73&gt;=16.774,D73&gt;=1.75,D73&gt;=0.75),6.4,IF(AND(B73&lt;3.4,A73&lt;4.8,D73&lt;0.25,D73&lt;0.75),1.22,IF(AND(B73&gt;=3.4,A73&lt;4.8,D73&lt;0.25,D73&lt;0.75),1,IF(AND(A73&gt;=5.45,A73&gt;=4.8,D73&lt;0.25,D73&lt;0.75),1.367,IF(AND(H73&gt;=10.688,D73&lt;1.35,D73&lt;1.75,D73&gt;=0.75),4.2,IF(AND(A73&lt;5.3,D73&gt;=1.35,D73&lt;1.75,D73&gt;=0.75),4.05,IF(AND(G73&gt;=0.857,H73&lt;16.774,D73&gt;=1.75,D73&gt;=0.75),5.02,IF(AND(H73&lt;6.089,A73&lt;5.45,A73&gt;=4.8,D73&lt;0.25,D73&lt;0.75),1.7,IF(AND(G73&lt;0.184,D73&lt;0.35,G73&gt;=0.123,D73&gt;=0.25,D73&lt;0.75),1.7,IF(AND(G73&gt;=0.184,D73&lt;0.35,G73&gt;=0.123,D73&gt;=0.25,D73&lt;0.75),1.48,IF(AND(A73&lt;5.25,D73&gt;=0.35,G73&gt;=0.123,D73&gt;=0.25,D73&lt;0.75),1.75,IF(AND(A73&gt;=5.25,D73&gt;=0.35,G73&gt;=0.123,D73&gt;=0.25,D73&lt;0.75),1.5,IF(AND(A73&lt;5.3,H73&lt;10.688,D73&lt;1.35,D73&lt;1.75,D73&gt;=0.75),3.15,IF(AND(H73&lt;9.474,A73&gt;=5.3,D73&gt;=1.35,D73&lt;1.75,D73&gt;=0.75),4.95,IF(AND(G73&gt;=0.779,G73&lt;0.857,H73&lt;16.774,D73&gt;=1.75,D73&gt;=0.75),6,IF(AND(G73&lt;0.05,H73&gt;=6.089,A73&lt;5.45,A73&gt;=4.8,D73&lt;0.25,D73&lt;0.75),1.4,IF(AND(H73&lt;6.69,A73&gt;=5.3,H73&lt;10.688,D73&lt;1.35,D73&lt;1.75,D73&gt;=0.75),4.033,IF(AND(H73&gt;=6.69,A73&gt;=5.3,H73&lt;10.688,D73&lt;1.35,D73&lt;1.75,D73&gt;=0.75),3.733,IF(AND(B73&lt;2.5,H73&gt;=9.474,A73&gt;=5.3,D73&gt;=1.35,D73&lt;1.75,D73&gt;=0.75),4.5,IF(AND(D73&gt;=2.45,G73&lt;0.779,G73&lt;0.857,H73&lt;16.774,D73&gt;=1.75,D73&gt;=0.75),6,IF(AND(B73&gt;=3.75,G73&gt;=0.05,H73&gt;=6.089,A73&lt;5.45,A73&gt;=4.8,D73&lt;0.25,D73&lt;0.75),1.6,IF(AND(H73&lt;13.695,B73&gt;=2.5,H73&gt;=9.474,A73&gt;=5.3,D73&gt;=1.35,D73&lt;1.75,D73&gt;=0.75),4.567,IF(AND(G73&gt;=0.654,D73&lt;2.45,G73&lt;0.779,G73&lt;0.857,H73&lt;16.774,D73&gt;=1.75,D73&gt;=0.75),4.9,IF(AND(G73&gt;=0.73,B73&lt;3.75,G73&gt;=0.05,H73&gt;=6.089,A73&lt;5.45,A73&gt;=4.8,D73&lt;0.25,D73&lt;0.75),1.4,IF(AND(A73&lt;6.65,H73&gt;=13.695,B73&gt;=2.5,H73&gt;=9.474,A73&gt;=5.3,D73&gt;=1.35,D73&lt;1.75,D73&gt;=0.75),4.4,IF(AND(A73&gt;=6.65,H73&gt;=13.695,B73&gt;=2.5,H73&gt;=9.474,A73&gt;=5.3,D73&gt;=1.35,D73&lt;1.75,D73&gt;=0.75),4.84,IF(AND(B73&lt;2.75,G73&lt;0.654,D73&lt;2.45,G73&lt;0.779,G73&lt;0.857,H73&lt;16.774,D73&gt;=1.75,D73&gt;=0.75),5.2,IF(AND(H73&lt;9.524,G73&lt;0.73,B73&lt;3.75,G73&gt;=0.05,H73&gt;=6.089,A73&lt;5.45,A73&gt;=4.8,D73&lt;0.25,D73&lt;0.75),1.5,IF(AND(H73&gt;=9.524,G73&lt;0.73,B73&lt;3.75,G73&gt;=0.05,H73&gt;=6.089,A73&lt;5.45,A73&gt;=4.8,D73&lt;0.25,D73&lt;0.75),1.4,IF(AND(H73&gt;=13.644,B73&gt;=2.75,G73&lt;0.654,D73&lt;2.45,G73&lt;0.779,G73&lt;0.857,H73&lt;16.774,D73&gt;=1.75,D73&gt;=0.75),6.033,IF(AND(A73&gt;=6.85,H73&lt;13.644,B73&gt;=2.75,G73&lt;0.654,D73&lt;2.45,G73&lt;0.779,G73&lt;0.857,H73&lt;16.774,D73&gt;=1.75,D73&gt;=0.75),5.1,IF(AND(A73&gt;=6.75,A73&lt;6.85,H73&lt;13.644,B73&gt;=2.75,G73&lt;0.654,D73&lt;2.45,G73&lt;0.779,G73&lt;0.857,H73&lt;16.774,D73&gt;=1.75,D73&gt;=0.75),5.9,IF(AND(D73&gt;=2.35,A73&lt;6.75,A73&lt;6.85,H73&lt;13.644,B73&gt;=2.75,G73&lt;0.654,D73&lt;2.45,G73&lt;0.779,G73&lt;0.857,H73&lt;16.774,D73&gt;=1.75,D73&gt;=0.75),5.6,IF(AND(H73&lt;11.146,D73&lt;2.35,A73&lt;6.75,A73&lt;6.85,H73&lt;13.644,B73&gt;=2.75,G73&lt;0.654,D73&lt;2.45,G73&lt;0.779,G73&lt;0.857,H73&lt;16.774,D73&gt;=1.75,D73&gt;=0.75),5.4,IF(AND(H73&gt;=11.146,D73&lt;2.35,A73&lt;6.75,A73&lt;6.85,H73&lt;13.644,B73&gt;=2.75,G73&lt;0.654,D73&lt;2.45,G73&lt;0.779,G73&lt;0.857,H73&lt;16.774,D73&gt;=1.75,D73&gt;=0.75),5.6,"shouldnthappen"))))))))))))))))))))))))))))))))))))</f>
        <v>5.02</v>
      </c>
      <c r="AF73" s="1" t="n">
        <f aca="false">IF(AND(A73&lt;4.5,D73&lt;0.8),1.233,IF(AND(B73&lt;3.05,A73&gt;=4.5,D73&lt;0.8),1.4,IF(AND(D73&gt;=0.45,B73&gt;=3.05,A73&gt;=4.5,D73&lt;0.8),1.667,IF(AND(D73&lt;1.05,D73&lt;1.35,A73&lt;6.25,D73&gt;=0.8),3.633,IF(AND(H73&lt;13.935,A73&gt;=7.05,A73&gt;=6.25,D73&gt;=0.8),6,IF(AND(G73&gt;=0.948,D73&lt;0.45,B73&gt;=3.05,A73&gt;=4.5,D73&lt;0.8),1.7,IF(AND(G73&lt;0.652,D73&gt;=1.05,D73&lt;1.35,A73&lt;6.25,D73&gt;=0.8),4.16,IF(AND(D73&gt;=2.15,D73&gt;=1.75,D73&gt;=1.35,A73&lt;6.25,D73&gt;=0.8),5.4,IF(AND(G73&gt;=0.912,F73&lt;2.5,A73&lt;7.05,A73&gt;=6.25,D73&gt;=0.8),4.4,IF(AND(B73&gt;=3.25,F73&gt;=2.5,A73&lt;7.05,A73&gt;=6.25,D73&gt;=0.8),5.85,IF(AND(H73&lt;17.32,H73&gt;=13.935,A73&gt;=7.05,A73&gt;=6.25,D73&gt;=0.8),6.65,IF(AND(H73&gt;=17.32,H73&gt;=13.935,A73&gt;=7.05,A73&gt;=6.25,D73&gt;=0.8),6.4,IF(AND(H73&gt;=13.547,G73&lt;0.948,D73&lt;0.45,B73&gt;=3.05,A73&gt;=4.5,D73&lt;0.8),1.38,IF(AND(B73&gt;=2.75,G73&gt;=0.652,D73&gt;=1.05,D73&lt;1.35,A73&lt;6.25,D73&gt;=0.8),3.6,IF(AND(H73&lt;9.417,G73&lt;0.404,D73&lt;1.75,D73&gt;=1.35,A73&lt;6.25,D73&gt;=0.8),4.2,IF(AND(H73&gt;=9.417,G73&lt;0.404,D73&lt;1.75,D73&gt;=1.35,A73&lt;6.25,D73&gt;=0.8),4.5,IF(AND(G73&lt;0.464,G73&gt;=0.404,D73&lt;1.75,D73&gt;=1.35,A73&lt;6.25,D73&gt;=0.8),4.5,IF(AND(G73&gt;=0.464,G73&gt;=0.404,D73&lt;1.75,D73&gt;=1.35,A73&lt;6.25,D73&gt;=0.8),4.625,IF(AND(D73&lt;1.85,D73&lt;2.15,D73&gt;=1.75,D73&gt;=1.35,A73&lt;6.25,D73&gt;=0.8),4.9,IF(AND(D73&gt;=1.85,D73&lt;2.15,D73&gt;=1.75,D73&gt;=1.35,A73&lt;6.25,D73&gt;=0.8),5.05,IF(AND(G73&lt;0.332,G73&lt;0.912,F73&lt;2.5,A73&lt;7.05,A73&gt;=6.25,D73&gt;=0.8),4.467,IF(AND(G73&gt;=0.332,G73&lt;0.912,F73&lt;2.5,A73&lt;7.05,A73&gt;=6.25,D73&gt;=0.8),4.767,IF(AND(D73&lt;0.15,H73&lt;13.547,G73&lt;0.948,D73&lt;0.45,B73&gt;=3.05,A73&gt;=4.5,D73&lt;0.8),1.5,IF(AND(D73&lt;1.15,B73&lt;2.75,G73&gt;=0.652,D73&gt;=1.05,D73&lt;1.35,A73&lt;6.25,D73&gt;=0.8),3.9,IF(AND(D73&gt;=1.15,B73&lt;2.75,G73&gt;=0.652,D73&gt;=1.05,D73&lt;1.35,A73&lt;6.25,D73&gt;=0.8),4,IF(AND(D73&gt;=2.25,B73&lt;3.15,B73&lt;3.25,F73&gt;=2.5,A73&lt;7.05,A73&gt;=6.25,D73&gt;=0.8),5.14,IF(AND(G73&lt;0.621,B73&gt;=3.15,B73&lt;3.25,F73&gt;=2.5,A73&lt;7.05,A73&gt;=6.25,D73&gt;=0.8),5.75,IF(AND(G73&gt;=0.621,B73&gt;=3.15,B73&lt;3.25,F73&gt;=2.5,A73&lt;7.05,A73&gt;=6.25,D73&gt;=0.8),5.1,IF(AND(G73&gt;=0.862,D73&gt;=0.15,H73&lt;13.547,G73&lt;0.948,D73&lt;0.45,B73&gt;=3.05,A73&gt;=4.5,D73&lt;0.8),1.5,IF(AND(A73&lt;6.35,D73&lt;2.25,B73&lt;3.15,B73&lt;3.25,F73&gt;=2.5,A73&lt;7.05,A73&gt;=6.25,D73&gt;=0.8),5.267,IF(AND(A73&gt;=6.35,D73&lt;2.25,B73&lt;3.15,B73&lt;3.25,F73&gt;=2.5,A73&lt;7.05,A73&gt;=6.25,D73&gt;=0.8),5.42,IF(AND(A73&lt;5.1,G73&lt;0.862,D73&gt;=0.15,H73&lt;13.547,G73&lt;0.948,D73&lt;0.45,B73&gt;=3.05,A73&gt;=4.5,D73&lt;0.8),1.35,IF(AND(B73&lt;3.95,A73&gt;=5.1,G73&lt;0.862,D73&gt;=0.15,H73&lt;13.547,G73&lt;0.948,D73&lt;0.45,B73&gt;=3.05,A73&gt;=4.5,D73&lt;0.8),1.5,IF(AND(B73&gt;=3.95,A73&gt;=5.1,G73&lt;0.862,D73&gt;=0.15,H73&lt;13.547,G73&lt;0.948,D73&lt;0.45,B73&gt;=3.05,A73&gt;=4.5,D73&lt;0.8),1.467,"shouldnthappen"))))))))))))))))))))))))))))))))))</f>
        <v>4.9</v>
      </c>
      <c r="AG73" s="1" t="n">
        <f aca="false">IF(AND(H73&lt;5.748,A73&lt;4.85,D73&lt;0.75),1,IF(AND(B73&gt;=3.5,D73&gt;=1.75,D73&gt;=0.75),6.2,IF(AND(A73&gt;=4.65,H73&gt;=5.748,A73&lt;4.85,D73&lt;0.75),1.333,IF(AND(H73&lt;6.417,B73&lt;3.45,A73&gt;=4.85,D73&lt;0.75),1.7,IF(AND(A73&lt;5.05,B73&gt;=3.45,A73&gt;=4.85,D73&lt;0.75),1.4,IF(AND(A73&gt;=5.05,B73&gt;=3.45,A73&gt;=4.85,D73&lt;0.75),1.5,IF(AND(F73&gt;=2.5,H73&lt;13.641,D73&lt;1.75,D73&gt;=0.75),4.667,IF(AND(G73&lt;0.187,H73&gt;=13.641,D73&lt;1.75,D73&gt;=0.75),5,IF(AND(A73&gt;=7.1,B73&lt;3.5,D73&gt;=1.75,D73&gt;=0.75),6.575,IF(AND(G73&lt;0.161,A73&lt;4.65,H73&gt;=5.748,A73&lt;4.85,D73&lt;0.75),1.5,IF(AND(H73&lt;8.399,H73&gt;=6.417,B73&lt;3.45,A73&gt;=4.85,D73&lt;0.75),1.5,IF(AND(H73&gt;=8.399,H73&gt;=6.417,B73&lt;3.45,A73&gt;=4.85,D73&lt;0.75),1.625,IF(AND(G73&lt;0.086,F73&lt;2.5,H73&lt;13.641,D73&lt;1.75,D73&gt;=0.75),4.7,IF(AND(D73&lt;1.35,G73&gt;=0.187,H73&gt;=13.641,D73&lt;1.75,D73&gt;=0.75),4.2,IF(AND(G73&lt;0.422,G73&gt;=0.161,A73&lt;4.65,H73&gt;=5.748,A73&lt;4.85,D73&lt;0.75),1.4,IF(AND(G73&gt;=0.422,G73&gt;=0.161,A73&lt;4.65,H73&gt;=5.748,A73&lt;4.85,D73&lt;0.75),1.3,IF(AND(B73&lt;2.5,D73&gt;=1.35,G73&gt;=0.187,H73&gt;=13.641,D73&lt;1.75,D73&gt;=0.75),4.5,IF(AND(B73&lt;2.75,A73&lt;6,A73&lt;7.1,B73&lt;3.5,D73&gt;=1.75,D73&gt;=0.75),5.1,IF(AND(B73&gt;=2.75,A73&lt;6,A73&lt;7.1,B73&lt;3.5,D73&gt;=1.75,D73&gt;=0.75),5.02,IF(AND(A73&lt;5.15,A73&lt;5.9,G73&gt;=0.086,F73&lt;2.5,H73&lt;13.641,D73&lt;1.75,D73&gt;=0.75),3,IF(AND(G73&lt;0.644,A73&gt;=5.9,G73&gt;=0.086,F73&lt;2.5,H73&lt;13.641,D73&lt;1.75,D73&gt;=0.75),4.65,IF(AND(G73&gt;=0.644,A73&gt;=5.9,G73&gt;=0.086,F73&lt;2.5,H73&lt;13.641,D73&lt;1.75,D73&gt;=0.75),4.24,IF(AND(D73&lt;1.45,B73&gt;=2.5,D73&gt;=1.35,G73&gt;=0.187,H73&gt;=13.641,D73&lt;1.75,D73&gt;=0.75),4.68,IF(AND(D73&gt;=1.45,B73&gt;=2.5,D73&gt;=1.35,G73&gt;=0.187,H73&gt;=13.641,D73&lt;1.75,D73&gt;=0.75),4.833,IF(AND(H73&lt;13.18,D73&lt;2.05,A73&gt;=6,A73&lt;7.1,B73&lt;3.5,D73&gt;=1.75,D73&gt;=0.75),5.44,IF(AND(H73&gt;=13.18,D73&lt;2.05,A73&gt;=6,A73&lt;7.1,B73&lt;3.5,D73&gt;=1.75,D73&gt;=0.75),5.1,IF(AND(H73&lt;8.759,D73&gt;=2.05,A73&gt;=6,A73&lt;7.1,B73&lt;3.5,D73&gt;=1.75,D73&gt;=0.75),5.4,IF(AND(A73&gt;=5.75,A73&gt;=5.15,A73&lt;5.9,G73&gt;=0.086,F73&lt;2.5,H73&lt;13.641,D73&lt;1.75,D73&gt;=0.75),3.967,IF(AND(H73&lt;10.159,H73&gt;=8.759,D73&gt;=2.05,A73&gt;=6,A73&lt;7.1,B73&lt;3.5,D73&gt;=1.75,D73&gt;=0.75),5.925,IF(AND(D73&lt;1.2,A73&lt;5.75,A73&gt;=5.15,A73&lt;5.9,G73&gt;=0.086,F73&lt;2.5,H73&lt;13.641,D73&lt;1.75,D73&gt;=0.75),3.667,IF(AND(D73&lt;2.25,H73&gt;=10.159,H73&gt;=8.759,D73&gt;=2.05,A73&gt;=6,A73&lt;7.1,B73&lt;3.5,D73&gt;=1.75,D73&gt;=0.75),5.66,IF(AND(D73&gt;=2.25,H73&gt;=10.159,H73&gt;=8.759,D73&gt;=2.05,A73&gt;=6,A73&lt;7.1,B73&lt;3.5,D73&gt;=1.75,D73&gt;=0.75),5.34,IF(AND(D73&lt;1.35,D73&gt;=1.2,A73&lt;5.75,A73&gt;=5.15,A73&lt;5.9,G73&gt;=0.086,F73&lt;2.5,H73&lt;13.641,D73&lt;1.75,D73&gt;=0.75),4.025,IF(AND(D73&gt;=1.35,D73&gt;=1.2,A73&lt;5.75,A73&gt;=5.15,A73&lt;5.9,G73&gt;=0.086,F73&lt;2.5,H73&lt;13.641,D73&lt;1.75,D73&gt;=0.75),3.9,"shouldnthappen"))))))))))))))))))))))))))))))))))</f>
        <v>5.02</v>
      </c>
      <c r="AH73" s="1" t="n">
        <f aca="false">IF(AND(F73&lt;1.5,H73&lt;6.799,A73&lt;5.45),1.7,IF(AND(F73&gt;=1.5,H73&lt;6.799,A73&lt;5.45),4.1,IF(AND(D73&gt;=0.8,H73&gt;=6.799,A73&lt;5.45),3.9,IF(AND(H73&lt;7.564,F73&lt;2.5,A73&gt;=5.45),3.925,IF(AND(H73&gt;=16.284,F73&gt;=2.5,A73&gt;=5.45),6.5,IF(AND(A73&lt;4.35,D73&lt;0.8,H73&gt;=6.799,A73&lt;5.45),1.1,IF(AND(B73&lt;2.8,D73&lt;1.35,H73&gt;=7.564,F73&lt;2.5,A73&gt;=5.45),4.1,IF(AND(B73&gt;=2.8,D73&lt;1.35,H73&gt;=7.564,F73&lt;2.5,A73&gt;=5.45),4.267,IF(AND(B73&lt;2.75,D73&gt;=1.35,H73&gt;=7.564,F73&lt;2.5,A73&gt;=5.45),5,IF(AND(G73&gt;=0.078,G73&lt;0.26,H73&lt;16.284,F73&gt;=2.5,A73&gt;=5.45),6.06,IF(AND(G73&gt;=0.805,G73&gt;=0.26,H73&lt;16.284,F73&gt;=2.5,A73&gt;=5.45),5.02,IF(AND(H73&gt;=10.109,B73&gt;=3.45,A73&gt;=4.35,D73&lt;0.8,H73&gt;=6.799,A73&lt;5.45),1.55,IF(AND(D73&lt;2.25,G73&lt;0.078,G73&lt;0.26,H73&lt;16.284,F73&gt;=2.5,A73&gt;=5.45),5.6,IF(AND(D73&gt;=2.25,G73&lt;0.078,G73&lt;0.26,H73&lt;16.284,F73&gt;=2.5,A73&gt;=5.45),5.7,IF(AND(A73&lt;6.15,G73&lt;0.805,G73&gt;=0.26,H73&lt;16.284,F73&gt;=2.5,A73&gt;=5.45),4.967,IF(AND(A73&lt;4.65,H73&lt;12.227,B73&lt;3.45,A73&gt;=4.35,D73&lt;0.8,H73&gt;=6.799,A73&lt;5.45),1.333,IF(AND(A73&lt;4.85,H73&gt;=12.227,B73&lt;3.45,A73&gt;=4.35,D73&lt;0.8,H73&gt;=6.799,A73&lt;5.45),1.42,IF(AND(A73&gt;=4.85,H73&gt;=12.227,B73&lt;3.45,A73&gt;=4.35,D73&lt;0.8,H73&gt;=6.799,A73&lt;5.45),1.533,IF(AND(A73&lt;5.05,H73&lt;10.109,B73&gt;=3.45,A73&gt;=4.35,D73&lt;0.8,H73&gt;=6.799,A73&lt;5.45),1.4,IF(AND(A73&gt;=5.05,H73&lt;10.109,B73&gt;=3.45,A73&gt;=4.35,D73&lt;0.8,H73&gt;=6.799,A73&lt;5.45),1.5,IF(AND(G73&lt;0.14,H73&lt;13.531,B73&gt;=2.75,D73&gt;=1.35,H73&gt;=7.564,F73&lt;2.5,A73&gt;=5.45),4.7,IF(AND(G73&lt;0.187,H73&gt;=13.531,B73&gt;=2.75,D73&gt;=1.35,H73&gt;=7.564,F73&lt;2.5,A73&gt;=5.45),5,IF(AND(G73&gt;=0.187,H73&gt;=13.531,B73&gt;=2.75,D73&gt;=1.35,H73&gt;=7.564,F73&lt;2.5,A73&gt;=5.45),4.66,IF(AND(A73&lt;6.35,A73&gt;=6.15,G73&lt;0.805,G73&gt;=0.26,H73&lt;16.284,F73&gt;=2.5,A73&gt;=5.45),6,IF(AND(D73&lt;0.15,A73&gt;=4.65,H73&lt;12.227,B73&lt;3.45,A73&gt;=4.35,D73&lt;0.8,H73&gt;=6.799,A73&lt;5.45),1.5,IF(AND(H73&lt;10.723,G73&gt;=0.14,H73&lt;13.531,B73&gt;=2.75,D73&gt;=1.35,H73&gt;=7.564,F73&lt;2.5,A73&gt;=5.45),4.6,IF(AND(H73&gt;=10.723,G73&gt;=0.14,H73&lt;13.531,B73&gt;=2.75,D73&gt;=1.35,H73&gt;=7.564,F73&lt;2.5,A73&gt;=5.45),4.46,IF(AND(G73&lt;0.364,A73&gt;=6.35,A73&gt;=6.15,G73&lt;0.805,G73&gt;=0.26,H73&lt;16.284,F73&gt;=2.5,A73&gt;=5.45),5.28,IF(AND(A73&lt;5.1,D73&gt;=0.15,A73&gt;=4.65,H73&lt;12.227,B73&lt;3.45,A73&gt;=4.35,D73&lt;0.8,H73&gt;=6.799,A73&lt;5.45),1.36,IF(AND(A73&gt;=5.1,D73&gt;=0.15,A73&gt;=4.65,H73&lt;12.227,B73&lt;3.45,A73&gt;=4.35,D73&lt;0.8,H73&gt;=6.799,A73&lt;5.45),1.4,IF(AND(G73&gt;=0.6,G73&gt;=0.364,A73&gt;=6.35,A73&gt;=6.15,G73&lt;0.805,G73&gt;=0.26,H73&lt;16.284,F73&gt;=2.5,A73&gt;=5.45),5.1,IF(AND(A73&gt;=6.95,G73&lt;0.6,G73&gt;=0.364,A73&gt;=6.35,A73&gt;=6.15,G73&lt;0.805,G73&gt;=0.26,H73&lt;16.284,F73&gt;=2.5,A73&gt;=5.45),5.8,IF(AND(B73&lt;3.2,A73&lt;6.95,G73&lt;0.6,G73&gt;=0.364,A73&gt;=6.35,A73&gt;=6.15,G73&lt;0.805,G73&gt;=0.26,H73&lt;16.284,F73&gt;=2.5,A73&gt;=5.45),5.6,IF(AND(B73&gt;=3.2,A73&lt;6.95,G73&lt;0.6,G73&gt;=0.364,A73&gt;=6.35,A73&gt;=6.15,G73&lt;0.805,G73&gt;=0.26,H73&lt;16.284,F73&gt;=2.5,A73&gt;=5.45),5.7,"shouldnthappen"))))))))))))))))))))))))))))))))))</f>
        <v>4.6</v>
      </c>
      <c r="AI73" s="1" t="n">
        <f aca="false">IF(AND(B73&gt;=3.55,A73&lt;5.05,F73&lt;1.5),1,IF(AND(H73&gt;=13.436,A73&gt;=5.05,F73&lt;1.5),1.633,IF(AND(A73&lt;4.35,B73&lt;3.55,A73&lt;5.05,F73&lt;1.5),1.1,IF(AND(A73&lt;5.15,H73&lt;13.436,A73&gt;=5.05,F73&lt;1.5),1.6,IF(AND(G73&lt;0.837,D73&lt;1.2,B73&lt;2.65,F73&gt;=1.5),3.7,IF(AND(G73&gt;=0.837,D73&lt;1.2,B73&lt;2.65,F73&gt;=1.5),3,IF(AND(D73&lt;1.4,D73&gt;=1.2,B73&lt;2.65,F73&gt;=1.5),4.133,IF(AND(D73&gt;=1.4,D73&gt;=1.2,B73&lt;2.65,F73&gt;=1.5),4.633,IF(AND(G73&lt;0.302,A73&gt;=4.35,B73&lt;3.55,A73&lt;5.05,F73&lt;1.5),1.34,IF(AND(D73&gt;=0.3,A73&gt;=5.15,H73&lt;13.436,A73&gt;=5.05,F73&lt;1.5),1.5,IF(AND(G73&lt;0.233,G73&lt;0.265,D73&lt;1.55,B73&gt;=2.65,F73&gt;=1.5),4.56,IF(AND(G73&gt;=0.233,G73&lt;0.265,D73&lt;1.55,B73&gt;=2.65,F73&gt;=1.5),5.1,IF(AND(G73&lt;0.395,G73&gt;=0.265,D73&lt;1.55,B73&gt;=2.65,F73&gt;=1.5),4.025,IF(AND(H73&lt;13.935,A73&gt;=7.05,D73&gt;=1.55,B73&gt;=2.65,F73&gt;=1.5),6.12,IF(AND(H73&gt;=13.935,A73&gt;=7.05,D73&gt;=1.55,B73&gt;=2.65,F73&gt;=1.5),6.64,IF(AND(G73&gt;=0.858,G73&gt;=0.302,A73&gt;=4.35,B73&lt;3.55,A73&lt;5.05,F73&lt;1.5),1.3,IF(AND(H73&lt;6.543,D73&lt;0.3,A73&gt;=5.15,H73&lt;13.436,A73&gt;=5.05,F73&lt;1.5),1.4,IF(AND(H73&gt;=6.543,D73&lt;0.3,A73&gt;=5.15,H73&lt;13.436,A73&gt;=5.05,F73&lt;1.5),1.48,IF(AND(A73&lt;6.3,G73&gt;=0.395,G73&gt;=0.265,D73&lt;1.55,B73&gt;=2.65,F73&gt;=1.5),4.14,IF(AND(A73&gt;=6.3,G73&gt;=0.395,G73&gt;=0.265,D73&lt;1.55,B73&gt;=2.65,F73&gt;=1.5),4.767,IF(AND(G73&gt;=0.669,B73&lt;3.15,A73&lt;7.05,D73&gt;=1.55,B73&gt;=2.65,F73&gt;=1.5),5,IF(AND(H73&lt;9.459,G73&lt;0.858,G73&gt;=0.302,A73&gt;=4.35,B73&lt;3.55,A73&lt;5.05,F73&lt;1.5),1.4,IF(AND(H73&gt;=9.459,G73&lt;0.858,G73&gt;=0.302,A73&gt;=4.35,B73&lt;3.55,A73&lt;5.05,F73&lt;1.5),1.6,IF(AND(G73&gt;=0.433,G73&lt;0.669,B73&lt;3.15,A73&lt;7.05,D73&gt;=1.55,B73&gt;=2.65,F73&gt;=1.5),5.68,IF(AND(G73&lt;0.481,H73&lt;10.257,B73&gt;=3.15,A73&lt;7.05,D73&gt;=1.55,B73&gt;=2.65,F73&gt;=1.5),5.7,IF(AND(G73&gt;=0.481,H73&lt;10.257,B73&gt;=3.15,A73&lt;7.05,D73&gt;=1.55,B73&gt;=2.65,F73&gt;=1.5),5.9,IF(AND(D73&lt;2.15,H73&gt;=10.257,B73&gt;=3.15,A73&lt;7.05,D73&gt;=1.55,B73&gt;=2.65,F73&gt;=1.5),5.1,IF(AND(D73&gt;=2.15,H73&gt;=10.257,B73&gt;=3.15,A73&lt;7.05,D73&gt;=1.55,B73&gt;=2.65,F73&gt;=1.5),5.42,IF(AND(G73&lt;0.098,G73&lt;0.433,G73&lt;0.669,B73&lt;3.15,A73&lt;7.05,D73&gt;=1.55,B73&gt;=2.65,F73&gt;=1.5),5.567,IF(AND(D73&lt;1.8,G73&gt;=0.098,G73&lt;0.433,G73&lt;0.669,B73&lt;3.15,A73&lt;7.05,D73&gt;=1.55,B73&gt;=2.65,F73&gt;=1.5),5.033,IF(AND(G73&gt;=0.312,D73&gt;=1.8,G73&gt;=0.098,G73&lt;0.433,G73&lt;0.669,B73&lt;3.15,A73&lt;7.05,D73&gt;=1.55,B73&gt;=2.65,F73&gt;=1.5),5.4,IF(AND(H73&lt;9.002,G73&lt;0.312,D73&gt;=1.8,G73&gt;=0.098,G73&lt;0.433,G73&lt;0.669,B73&lt;3.15,A73&lt;7.05,D73&gt;=1.55,B73&gt;=2.65,F73&gt;=1.5),5.1,IF(AND(H73&gt;=9.002,G73&lt;0.312,D73&gt;=1.8,G73&gt;=0.098,G73&lt;0.433,G73&lt;0.669,B73&lt;3.15,A73&lt;7.05,D73&gt;=1.55,B73&gt;=2.65,F73&gt;=1.5),5.26,"shouldnthappen")))))))))))))))))))))))))))))))))</f>
        <v>5.9</v>
      </c>
      <c r="AJ73" s="1" t="n">
        <f aca="false">IF(AND(A73&gt;=5.25,D73&gt;=0.35,D73&lt;0.8),1.433,IF(AND(F73&gt;=2.5,H73&lt;6.927,D73&gt;=0.8),5.1,IF(AND(H73&lt;5.85,B73&lt;3.65,D73&lt;0.35,D73&lt;0.8),1,IF(AND(A73&lt;5.55,B73&gt;=3.65,D73&lt;0.35,D73&lt;0.8),1.5,IF(AND(A73&gt;=5.55,B73&gt;=3.65,D73&lt;0.35,D73&lt;0.8),1.7,IF(AND(H73&lt;7.949,A73&lt;5.25,D73&gt;=0.35,D73&lt;0.8),1.9,IF(AND(H73&gt;=7.949,A73&lt;5.25,D73&gt;=0.35,D73&lt;0.8),1.54,IF(AND(A73&lt;5.55,F73&lt;2.5,H73&lt;6.927,D73&gt;=0.8),3.98,IF(AND(A73&gt;=5.55,F73&lt;2.5,H73&lt;6.927,D73&gt;=0.8),4.1,IF(AND(A73&gt;=7.25,D73&gt;=1.55,H73&gt;=6.927,D73&gt;=0.8),6.65,IF(AND(A73&lt;5.75,D73&lt;1.2,D73&lt;1.55,H73&gt;=6.927,D73&gt;=0.8),3.62,IF(AND(A73&gt;=5.75,D73&lt;1.2,D73&lt;1.55,H73&gt;=6.927,D73&gt;=0.8),4.1,IF(AND(G73&lt;0.175,A73&lt;4.8,H73&gt;=5.85,B73&lt;3.65,D73&lt;0.35,D73&lt;0.8),1.5,IF(AND(G73&gt;=0.175,A73&lt;4.8,H73&gt;=5.85,B73&lt;3.65,D73&lt;0.35,D73&lt;0.8),1.3,IF(AND(A73&gt;=5.05,A73&gt;=4.8,H73&gt;=5.85,B73&lt;3.65,D73&lt;0.35,D73&lt;0.8),1.5,IF(AND(G73&gt;=0.735,A73&lt;6.25,D73&gt;=1.2,D73&lt;1.55,H73&gt;=6.927,D73&gt;=0.8),4,IF(AND(H73&lt;10.464,A73&lt;6.2,A73&lt;7.25,D73&gt;=1.55,H73&gt;=6.927,D73&gt;=0.8),5.1,IF(AND(H73&gt;=10.464,A73&lt;6.2,A73&lt;7.25,D73&gt;=1.55,H73&gt;=6.927,D73&gt;=0.8),4.9,IF(AND(G73&lt;0.418,A73&lt;5.05,A73&gt;=4.8,H73&gt;=5.85,B73&lt;3.65,D73&lt;0.35,D73&lt;0.8),1.48,IF(AND(G73&gt;=0.418,A73&lt;5.05,A73&gt;=4.8,H73&gt;=5.85,B73&lt;3.65,D73&lt;0.35,D73&lt;0.8),1.3,IF(AND(B73&lt;2.75,G73&lt;0.735,A73&lt;6.25,D73&gt;=1.2,D73&lt;1.55,H73&gt;=6.927,D73&gt;=0.8),4.35,IF(AND(H73&lt;15.422,D73&lt;1.45,A73&gt;=6.25,D73&gt;=1.2,D73&lt;1.55,H73&gt;=6.927,D73&gt;=0.8),4.375,IF(AND(H73&gt;=15.422,D73&lt;1.45,A73&gt;=6.25,D73&gt;=1.2,D73&lt;1.55,H73&gt;=6.927,D73&gt;=0.8),4.7,IF(AND(A73&lt;6.4,D73&gt;=1.45,A73&gt;=6.25,D73&gt;=1.2,D73&lt;1.55,H73&gt;=6.927,D73&gt;=0.8),5.1,IF(AND(G73&gt;=0.576,D73&lt;2.15,A73&gt;=6.2,A73&lt;7.25,D73&gt;=1.55,H73&gt;=6.927,D73&gt;=0.8),5.1,IF(AND(G73&lt;0.537,D73&gt;=2.15,A73&gt;=6.2,A73&lt;7.25,D73&gt;=1.55,H73&gt;=6.927,D73&gt;=0.8),5.533,IF(AND(G73&gt;=0.537,D73&gt;=2.15,A73&gt;=6.2,A73&lt;7.25,D73&gt;=1.55,H73&gt;=6.927,D73&gt;=0.8),5.9,IF(AND(D73&lt;1.45,B73&gt;=2.75,G73&lt;0.735,A73&lt;6.25,D73&gt;=1.2,D73&lt;1.55,H73&gt;=6.927,D73&gt;=0.8),4.6,IF(AND(D73&gt;=1.45,B73&gt;=2.75,G73&lt;0.735,A73&lt;6.25,D73&gt;=1.2,D73&lt;1.55,H73&gt;=6.927,D73&gt;=0.8),4.5,IF(AND(H73&lt;12.582,A73&gt;=6.4,D73&gt;=1.45,A73&gt;=6.25,D73&gt;=1.2,D73&lt;1.55,H73&gt;=6.927,D73&gt;=0.8),4.66,IF(AND(H73&gt;=12.582,A73&gt;=6.4,D73&gt;=1.45,A73&gt;=6.25,D73&gt;=1.2,D73&lt;1.55,H73&gt;=6.927,D73&gt;=0.8),4.9,IF(AND(B73&lt;2.75,G73&lt;0.576,D73&lt;2.15,A73&gt;=6.2,A73&lt;7.25,D73&gt;=1.55,H73&gt;=6.927,D73&gt;=0.8),5.3,IF(AND(G73&gt;=0.395,B73&gt;=2.75,G73&lt;0.576,D73&lt;2.15,A73&gt;=6.2,A73&lt;7.25,D73&gt;=1.55,H73&gt;=6.927,D73&gt;=0.8),5.6,IF(AND(D73&gt;=1.9,G73&lt;0.395,B73&gt;=2.75,G73&lt;0.576,D73&lt;2.15,A73&gt;=6.2,A73&lt;7.25,D73&gt;=1.55,H73&gt;=6.927,D73&gt;=0.8),5.333,IF(AND(B73&lt;2.95,D73&lt;1.9,G73&lt;0.395,B73&gt;=2.75,G73&lt;0.576,D73&lt;2.15,A73&gt;=6.2,A73&lt;7.25,D73&gt;=1.55,H73&gt;=6.927,D73&gt;=0.8),5.6,IF(AND(B73&gt;=2.95,D73&lt;1.9,G73&lt;0.395,B73&gt;=2.75,G73&lt;0.576,D73&lt;2.15,A73&gt;=6.2,A73&lt;7.25,D73&gt;=1.55,H73&gt;=6.927,D73&gt;=0.8),5.5,"shouldnthappen"))))))))))))))))))))))))))))))))))))</f>
        <v>5.1</v>
      </c>
      <c r="AK73" s="1" t="n">
        <f aca="false">IF(AND(H73&lt;5.85,B73&lt;3.65,F73&lt;1.5),1,IF(AND(B73&gt;=3.95,B73&gt;=3.65,F73&lt;1.5),1.433,IF(AND(A73&lt;5.15,F73&lt;2.5,F73&gt;=1.5),3.075,IF(AND(D73&gt;=0.35,H73&gt;=5.85,B73&lt;3.65,F73&lt;1.5),1.5,IF(AND(G73&lt;0.168,B73&lt;3.95,B73&gt;=3.65,F73&lt;1.5),1.7,IF(AND(H73&lt;5.767,A73&lt;7.25,F73&gt;=2.5,F73&gt;=1.5),4.5,IF(AND(D73&lt;1.9,A73&gt;=7.25,F73&gt;=2.5,F73&gt;=1.5),6.3,IF(AND(D73&gt;=1.9,A73&gt;=7.25,F73&gt;=2.5,F73&gt;=1.5),6.575,IF(AND(B73&lt;3.75,G73&gt;=0.168,B73&lt;3.95,B73&gt;=3.65,F73&lt;1.5),1.5,IF(AND(B73&gt;=3.75,G73&gt;=0.168,B73&lt;3.95,B73&gt;=3.65,F73&lt;1.5),1.6,IF(AND(D73&gt;=1.35,A73&lt;6.15,A73&gt;=5.15,F73&lt;2.5,F73&gt;=1.5),4.42,IF(AND(D73&lt;1.4,A73&gt;=6.15,A73&gt;=5.15,F73&lt;2.5,F73&gt;=1.5),4.5,IF(AND(D73&gt;=1.4,A73&gt;=6.15,A73&gt;=5.15,F73&lt;2.5,F73&gt;=1.5),4.675,IF(AND(D73&lt;0.15,H73&lt;11.218,D73&lt;0.35,H73&gt;=5.85,B73&lt;3.65,F73&lt;1.5),1.5,IF(AND(D73&lt;0.15,H73&gt;=11.218,D73&lt;0.35,H73&gt;=5.85,B73&lt;3.65,F73&lt;1.5),1.1,IF(AND(B73&lt;2.7,D73&lt;1.35,A73&lt;6.15,A73&gt;=5.15,F73&lt;2.5,F73&gt;=1.5),3.82,IF(AND(A73&lt;6.15,G73&gt;=0.755,H73&gt;=5.767,A73&lt;7.25,F73&gt;=2.5,F73&gt;=1.5),4.98,IF(AND(A73&gt;=6.15,G73&gt;=0.755,H73&gt;=5.767,A73&lt;7.25,F73&gt;=2.5,F73&gt;=1.5),5.3,IF(AND(B73&lt;3.4,D73&gt;=0.15,H73&lt;11.218,D73&lt;0.35,H73&gt;=5.85,B73&lt;3.65,F73&lt;1.5),1.4,IF(AND(B73&gt;=3.4,D73&gt;=0.15,H73&lt;11.218,D73&lt;0.35,H73&gt;=5.85,B73&lt;3.65,F73&lt;1.5),1.3,IF(AND(H73&lt;11.731,D73&gt;=0.15,H73&gt;=11.218,D73&lt;0.35,H73&gt;=5.85,B73&lt;3.65,F73&lt;1.5),1.2,IF(AND(H73&lt;9.053,B73&gt;=2.7,D73&lt;1.35,A73&lt;6.15,A73&gt;=5.15,F73&lt;2.5,F73&gt;=1.5),3.85,IF(AND(D73&gt;=2.1,B73&lt;2.85,G73&lt;0.755,H73&gt;=5.767,A73&lt;7.25,F73&gt;=2.5,F73&gt;=1.5),5.6,IF(AND(D73&gt;=2.45,B73&gt;=2.85,G73&lt;0.755,H73&gt;=5.767,A73&lt;7.25,F73&gt;=2.5,F73&gt;=1.5),5.8,IF(AND(B73&gt;=3.45,H73&gt;=11.731,D73&gt;=0.15,H73&gt;=11.218,D73&lt;0.35,H73&gt;=5.85,B73&lt;3.65,F73&lt;1.5),1.3,IF(AND(A73&lt;5.9,H73&gt;=9.053,B73&gt;=2.7,D73&lt;1.35,A73&lt;6.15,A73&gt;=5.15,F73&lt;2.5,F73&gt;=1.5),4.3,IF(AND(A73&gt;=5.9,H73&gt;=9.053,B73&gt;=2.7,D73&lt;1.35,A73&lt;6.15,A73&gt;=5.15,F73&lt;2.5,F73&gt;=1.5),4,IF(AND(G73&gt;=0.519,D73&lt;2.1,B73&lt;2.85,G73&lt;0.755,H73&gt;=5.767,A73&lt;7.25,F73&gt;=2.5,F73&gt;=1.5),4.9,IF(AND(A73&gt;=7.05,D73&lt;2.45,B73&gt;=2.85,G73&lt;0.755,H73&gt;=5.767,A73&lt;7.25,F73&gt;=2.5,F73&gt;=1.5),5.8,IF(AND(H73&lt;14.396,B73&lt;3.45,H73&gt;=11.731,D73&gt;=0.15,H73&gt;=11.218,D73&lt;0.35,H73&gt;=5.85,B73&lt;3.65,F73&lt;1.5),1.44,IF(AND(H73&gt;=14.396,B73&lt;3.45,H73&gt;=11.731,D73&gt;=0.15,H73&gt;=11.218,D73&lt;0.35,H73&gt;=5.85,B73&lt;3.65,F73&lt;1.5),1.3,IF(AND(G73&lt;0.282,G73&lt;0.519,D73&lt;2.1,B73&lt;2.85,G73&lt;0.755,H73&gt;=5.767,A73&lt;7.25,F73&gt;=2.5,F73&gt;=1.5),5.1,IF(AND(G73&gt;=0.282,G73&lt;0.519,D73&lt;2.1,B73&lt;2.85,G73&lt;0.755,H73&gt;=5.767,A73&lt;7.25,F73&gt;=2.5,F73&gt;=1.5),5.3,IF(AND(A73&lt;6.4,D73&lt;1.9,A73&lt;7.05,D73&lt;2.45,B73&gt;=2.85,G73&lt;0.755,H73&gt;=5.767,A73&lt;7.25,F73&gt;=2.5,F73&gt;=1.5),5.6,IF(AND(A73&gt;=6.4,D73&lt;1.9,A73&lt;7.05,D73&lt;2.45,B73&gt;=2.85,G73&lt;0.755,H73&gt;=5.767,A73&lt;7.25,F73&gt;=2.5,F73&gt;=1.5),5.5,IF(AND(H73&lt;8.884,D73&gt;=1.9,A73&lt;7.05,D73&lt;2.45,B73&gt;=2.85,G73&lt;0.755,H73&gt;=5.767,A73&lt;7.25,F73&gt;=2.5,F73&gt;=1.5),5.3,IF(AND(H73&gt;=8.884,D73&gt;=1.9,A73&lt;7.05,D73&lt;2.45,B73&gt;=2.85,G73&lt;0.755,H73&gt;=5.767,A73&lt;7.25,F73&gt;=2.5,F73&gt;=1.5),5.52,"shouldnthappen")))))))))))))))))))))))))))))))))))))</f>
        <v>4.42</v>
      </c>
      <c r="AL73" s="1" t="n">
        <f aca="false">IF(AND(H73&lt;5.85,A73&lt;5.05,D73&lt;0.8),1,IF(AND(B73&lt;3.35,A73&gt;=5.05,D73&lt;0.8),1.7,IF(AND(D73&gt;=2.45,F73&gt;=2.5,D73&gt;=0.8),6.05,IF(AND(H73&gt;=11.218,H73&gt;=5.85,A73&lt;5.05,D73&lt;0.8),1.28,IF(AND(G73&gt;=0.948,B73&gt;=3.35,A73&gt;=5.05,D73&lt;0.8),1.7,IF(AND(G73&gt;=0.423,H73&lt;11.218,H73&gt;=5.85,A73&lt;5.05,D73&lt;0.8),1.3,IF(AND(B73&lt;3.6,G73&lt;0.948,B73&gt;=3.35,A73&gt;=5.05,D73&lt;0.8),1.4,IF(AND(H73&lt;10.258,D73&lt;1.15,A73&lt;5.9,F73&lt;2.5,D73&gt;=0.8),3.36,IF(AND(H73&gt;=10.258,D73&lt;1.15,A73&lt;5.9,F73&lt;2.5,D73&gt;=0.8),3.9,IF(AND(A73&lt;5.3,D73&gt;=1.15,A73&lt;5.9,F73&lt;2.5,D73&gt;=0.8),3.9,IF(AND(D73&lt;1.55,B73&lt;2.75,A73&gt;=5.9,F73&lt;2.5,D73&gt;=0.8),4.64,IF(AND(D73&gt;=1.55,B73&lt;2.75,A73&gt;=5.9,F73&lt;2.5,D73&gt;=0.8),5.1,IF(AND(D73&gt;=1.6,B73&gt;=2.75,A73&gt;=5.9,F73&lt;2.5,D73&gt;=0.8),5,IF(AND(H73&lt;5.767,H73&lt;8.598,D73&lt;2.45,F73&gt;=2.5,D73&gt;=0.8),4.5,IF(AND(A73&lt;6.25,H73&gt;=8.598,D73&lt;2.45,F73&gt;=2.5,D73&gt;=0.8),5.02,IF(AND(B73&lt;3.55,G73&lt;0.423,H73&lt;11.218,H73&gt;=5.85,A73&lt;5.05,D73&lt;0.8),1.525,IF(AND(B73&gt;=3.55,G73&lt;0.423,H73&lt;11.218,H73&gt;=5.85,A73&lt;5.05,D73&lt;0.8),1.4,IF(AND(H73&gt;=13.932,B73&gt;=3.6,G73&lt;0.948,B73&gt;=3.35,A73&gt;=5.05,D73&lt;0.8),1.65,IF(AND(G73&gt;=0.652,A73&gt;=5.3,D73&gt;=1.15,A73&lt;5.9,F73&lt;2.5,D73&gt;=0.8),3.8,IF(AND(D73&lt;1.35,D73&lt;1.6,B73&gt;=2.75,A73&gt;=5.9,F73&lt;2.5,D73&gt;=0.8),4.42,IF(AND(H73&lt;6.656,H73&gt;=5.767,H73&lt;8.598,D73&lt;2.45,F73&gt;=2.5,D73&gt;=0.8),5.033,IF(AND(H73&gt;=6.656,H73&gt;=5.767,H73&lt;8.598,D73&lt;2.45,F73&gt;=2.5,D73&gt;=0.8),5.1,IF(AND(G73&gt;=0.885,A73&gt;=6.25,H73&gt;=8.598,D73&lt;2.45,F73&gt;=2.5,D73&gt;=0.8),5.2,IF(AND(H73&lt;6.926,H73&lt;13.932,B73&gt;=3.6,G73&lt;0.948,B73&gt;=3.35,A73&gt;=5.05,D73&lt;0.8),1.433,IF(AND(H73&gt;=6.926,H73&lt;13.932,B73&gt;=3.6,G73&lt;0.948,B73&gt;=3.35,A73&gt;=5.05,D73&lt;0.8),1.5,IF(AND(A73&lt;5.65,G73&lt;0.652,A73&gt;=5.3,D73&gt;=1.15,A73&lt;5.9,F73&lt;2.5,D73&gt;=0.8),4.36,IF(AND(A73&gt;=5.65,G73&lt;0.652,A73&gt;=5.3,D73&gt;=1.15,A73&lt;5.9,F73&lt;2.5,D73&gt;=0.8),4.2,IF(AND(H73&gt;=13.561,D73&gt;=1.35,D73&lt;1.6,B73&gt;=2.75,A73&gt;=5.9,F73&lt;2.5,D73&gt;=0.8),4.767,IF(AND(H73&lt;9.091,G73&lt;0.885,A73&gt;=6.25,H73&gt;=8.598,D73&lt;2.45,F73&gt;=2.5,D73&gt;=0.8),6.3,IF(AND(H73&gt;=12.206,H73&lt;13.561,D73&gt;=1.35,D73&lt;1.6,B73&gt;=2.75,A73&gt;=5.9,F73&lt;2.5,D73&gt;=0.8),4.4,IF(AND(D73&gt;=2.25,H73&gt;=9.091,G73&lt;0.885,A73&gt;=6.25,H73&gt;=8.598,D73&lt;2.45,F73&gt;=2.5,D73&gt;=0.8),5.9,IF(AND(B73&lt;3.05,H73&lt;12.206,H73&lt;13.561,D73&gt;=1.35,D73&lt;1.6,B73&gt;=2.75,A73&gt;=5.9,F73&lt;2.5,D73&gt;=0.8),4.6,IF(AND(B73&gt;=3.05,H73&lt;12.206,H73&lt;13.561,D73&gt;=1.35,D73&lt;1.6,B73&gt;=2.75,A73&gt;=5.9,F73&lt;2.5,D73&gt;=0.8),4.7,IF(AND(G73&gt;=0.596,D73&lt;2.25,H73&gt;=9.091,G73&lt;0.885,A73&gt;=6.25,H73&gt;=8.598,D73&lt;2.45,F73&gt;=2.5,D73&gt;=0.8),5.1,IF(AND(G73&gt;=0.379,G73&lt;0.596,D73&lt;2.25,H73&gt;=9.091,G73&lt;0.885,A73&gt;=6.25,H73&gt;=8.598,D73&lt;2.45,F73&gt;=2.5,D73&gt;=0.8),5.767,IF(AND(D73&lt;2.15,G73&lt;0.379,G73&lt;0.596,D73&lt;2.25,H73&gt;=9.091,G73&lt;0.885,A73&gt;=6.25,H73&gt;=8.598,D73&lt;2.45,F73&gt;=2.5,D73&gt;=0.8),5.4,IF(AND(D73&gt;=2.15,G73&lt;0.379,G73&lt;0.596,D73&lt;2.25,H73&gt;=9.091,G73&lt;0.885,A73&gt;=6.25,H73&gt;=8.598,D73&lt;2.45,F73&gt;=2.5,D73&gt;=0.8),5.6,"shouldnthappen")))))))))))))))))))))))))))))))))))))</f>
        <v>5</v>
      </c>
      <c r="AM73" s="1" t="n">
        <f aca="false">IF(AND(H73&lt;5.245,D73&lt;0.8),1,IF(AND(A73&lt;4.5,H73&gt;=5.245,D73&lt;0.8),1.35,IF(AND(D73&gt;=0.5,A73&gt;=4.5,H73&gt;=5.245,D73&lt;0.8),1.6,IF(AND(H73&lt;7.25,B73&lt;2.6,A73&lt;6.15,D73&gt;=0.8),4.375,IF(AND(H73&gt;=7.25,B73&lt;2.6,A73&lt;6.15,D73&gt;=0.8),3.075,IF(AND(H73&lt;13.935,A73&gt;=7.05,A73&gt;=6.15,D73&gt;=0.8),6.067,IF(AND(H73&gt;=13.935,A73&gt;=7.05,A73&gt;=6.15,D73&gt;=0.8),6.525,IF(AND(G73&gt;=0.948,D73&lt;0.5,A73&gt;=4.5,H73&gt;=5.245,D73&lt;0.8),1.7,IF(AND(G73&lt;0.568,D73&gt;=1.55,B73&gt;=2.6,A73&lt;6.15,D73&gt;=0.8),5.1,IF(AND(G73&gt;=0.568,D73&gt;=1.55,B73&gt;=2.6,A73&lt;6.15,D73&gt;=0.8),5,IF(AND(A73&gt;=6.6,B73&gt;=3.15,A73&lt;7.05,A73&gt;=6.15,D73&gt;=0.8),5.78,IF(AND(G73&lt;0.165,G73&lt;0.273,D73&lt;1.55,B73&gt;=2.6,A73&lt;6.15,D73&gt;=0.8),4.1,IF(AND(G73&gt;=0.165,G73&lt;0.273,D73&lt;1.55,B73&gt;=2.6,A73&lt;6.15,D73&gt;=0.8),4.5,IF(AND(D73&lt;1.35,G73&gt;=0.273,D73&lt;1.55,B73&gt;=2.6,A73&lt;6.15,D73&gt;=0.8),4.08,IF(AND(D73&gt;=1.35,G73&gt;=0.273,D73&lt;1.55,B73&gt;=2.6,A73&lt;6.15,D73&gt;=0.8),4.4,IF(AND(D73&lt;1.45,F73&lt;2.5,B73&lt;3.15,A73&lt;7.05,A73&gt;=6.15,D73&gt;=0.8),4.38,IF(AND(D73&gt;=1.45,F73&lt;2.5,B73&lt;3.15,A73&lt;7.05,A73&gt;=6.15,D73&gt;=0.8),4.75,IF(AND(D73&gt;=2.25,F73&gt;=2.5,B73&lt;3.15,A73&lt;7.05,A73&gt;=6.15,D73&gt;=0.8),5.16,IF(AND(H73&lt;11.488,A73&lt;6.6,B73&gt;=3.15,A73&lt;7.05,A73&gt;=6.15,D73&gt;=0.8),6,IF(AND(H73&gt;=14.396,D73&lt;0.25,G73&lt;0.948,D73&lt;0.5,A73&gt;=4.5,H73&gt;=5.245,D73&lt;0.8),1.3,IF(AND(A73&gt;=5.55,D73&gt;=0.25,G73&lt;0.948,D73&lt;0.5,A73&gt;=4.5,H73&gt;=5.245,D73&lt;0.8),1.7,IF(AND(D73&lt;1.85,D73&lt;2.25,F73&gt;=2.5,B73&lt;3.15,A73&lt;7.05,A73&gt;=6.15,D73&gt;=0.8),5.6,IF(AND(G73&lt;0.669,H73&gt;=11.488,A73&lt;6.6,B73&gt;=3.15,A73&lt;7.05,A73&gt;=6.15,D73&gt;=0.8),4.7,IF(AND(G73&gt;=0.669,H73&gt;=11.488,A73&lt;6.6,B73&gt;=3.15,A73&lt;7.05,A73&gt;=6.15,D73&gt;=0.8),5.22,IF(AND(H73&lt;6.543,H73&lt;14.396,D73&lt;0.25,G73&lt;0.948,D73&lt;0.5,A73&gt;=4.5,H73&gt;=5.245,D73&lt;0.8),1.4,IF(AND(A73&lt;4.95,A73&lt;5.55,D73&gt;=0.25,G73&lt;0.948,D73&lt;0.5,A73&gt;=4.5,H73&gt;=5.245,D73&lt;0.8),1.4,IF(AND(A73&gt;=4.95,A73&lt;5.55,D73&gt;=0.25,G73&lt;0.948,D73&lt;0.5,A73&gt;=4.5,H73&gt;=5.245,D73&lt;0.8),1.48,IF(AND(H73&lt;10.667,D73&gt;=1.85,D73&lt;2.25,F73&gt;=2.5,B73&lt;3.15,A73&lt;7.05,A73&gt;=6.15,D73&gt;=0.8),5.25,IF(AND(H73&gt;=10.667,D73&gt;=1.85,D73&lt;2.25,F73&gt;=2.5,B73&lt;3.15,A73&lt;7.05,A73&gt;=6.15,D73&gt;=0.8),5.55,IF(AND(G73&lt;0.063,H73&gt;=6.543,H73&lt;14.396,D73&lt;0.25,G73&lt;0.948,D73&lt;0.5,A73&gt;=4.5,H73&gt;=5.245,D73&lt;0.8),1.4,IF(AND(H73&lt;9.212,G73&gt;=0.063,H73&gt;=6.543,H73&lt;14.396,D73&lt;0.25,G73&lt;0.948,D73&lt;0.5,A73&gt;=4.5,H73&gt;=5.245,D73&lt;0.8),1.475,IF(AND(H73&gt;=9.212,G73&gt;=0.063,H73&gt;=6.543,H73&lt;14.396,D73&lt;0.25,G73&lt;0.948,D73&lt;0.5,A73&gt;=4.5,H73&gt;=5.245,D73&lt;0.8),1.5,"shouldnthappen"))))))))))))))))))))))))))))))))</f>
        <v>5</v>
      </c>
      <c r="AN73" s="1" t="n">
        <f aca="false">IF(AND(D73&lt;0.7,A73&gt;=5.55),1.633,IF(AND(G73&lt;0.38,B73&lt;2.8,A73&lt;5.55),4.3,IF(AND(G73&gt;=0.38,B73&lt;2.8,A73&lt;5.55),3.325,IF(AND(D73&gt;=0.35,B73&gt;=2.8,A73&lt;5.55),1.6,IF(AND(B73&gt;=3.4,A73&lt;4.8,D73&lt;0.35,B73&gt;=2.8,A73&lt;5.55),1,IF(AND(H73&gt;=11.789,A73&lt;5.9,D73&lt;1.55,D73&gt;=0.7,A73&gt;=5.55),4.325,IF(AND(F73&gt;=2.5,A73&gt;=5.9,D73&lt;1.55,D73&gt;=0.7,A73&gt;=5.55),5.05,IF(AND(D73&lt;1.9,A73&gt;=7.25,D73&gt;=1.55,D73&gt;=0.7,A73&gt;=5.55),6.3,IF(AND(D73&gt;=1.9,A73&gt;=7.25,D73&gt;=1.55,D73&gt;=0.7,A73&gt;=5.55),6.4,IF(AND(A73&lt;4.35,B73&lt;3.4,A73&lt;4.8,D73&lt;0.35,B73&gt;=2.8,A73&lt;5.55),1.1,IF(AND(G73&gt;=0.934,B73&lt;3.45,A73&gt;=4.8,D73&lt;0.35,B73&gt;=2.8,A73&lt;5.55),1.7,IF(AND(H73&gt;=14.877,B73&gt;=3.45,A73&gt;=4.8,D73&lt;0.35,B73&gt;=2.8,A73&lt;5.55),1.3,IF(AND(B73&lt;2.6,H73&lt;11.789,A73&lt;5.9,D73&lt;1.55,D73&gt;=0.7,A73&gt;=5.55),3.9,IF(AND(B73&gt;=2.6,H73&lt;11.789,A73&lt;5.9,D73&lt;1.55,D73&gt;=0.7,A73&gt;=5.55),4.26,IF(AND(A73&lt;6.6,F73&lt;2.5,A73&gt;=5.9,D73&lt;1.55,D73&gt;=0.7,A73&gt;=5.55),4.625,IF(AND(A73&gt;=6.6,F73&lt;2.5,A73&gt;=5.9,D73&lt;1.55,D73&gt;=0.7,A73&gt;=5.55),4.475,IF(AND(B73&lt;2.6,D73&lt;2.05,A73&lt;7.25,D73&gt;=1.55,D73&gt;=0.7,A73&gt;=5.55),5.8,IF(AND(G73&gt;=0.743,D73&gt;=2.05,A73&lt;7.25,D73&gt;=1.55,D73&gt;=0.7,A73&gt;=5.55),5.1,IF(AND(G73&lt;0.422,A73&gt;=4.35,B73&lt;3.4,A73&lt;4.8,D73&lt;0.35,B73&gt;=2.8,A73&lt;5.55),1.367,IF(AND(G73&gt;=0.422,A73&gt;=4.35,B73&lt;3.4,A73&lt;4.8,D73&lt;0.35,B73&gt;=2.8,A73&lt;5.55),1.3,IF(AND(A73&lt;5.05,G73&lt;0.934,B73&lt;3.45,A73&gt;=4.8,D73&lt;0.35,B73&gt;=2.8,A73&lt;5.55),1.525,IF(AND(A73&gt;=5.05,G73&lt;0.934,B73&lt;3.45,A73&gt;=4.8,D73&lt;0.35,B73&gt;=2.8,A73&lt;5.55),1.5,IF(AND(G73&gt;=0.585,H73&lt;14.877,B73&gt;=3.45,A73&gt;=4.8,D73&lt;0.35,B73&gt;=2.8,A73&lt;5.55),1.54,IF(AND(G73&gt;=0.537,G73&lt;0.743,D73&gt;=2.05,A73&lt;7.25,D73&gt;=1.55,D73&gt;=0.7,A73&gt;=5.55),5.833,IF(AND(D73&gt;=0.25,G73&lt;0.585,H73&lt;14.877,B73&gt;=3.45,A73&gt;=4.8,D73&lt;0.35,B73&gt;=2.8,A73&lt;5.55),1.367,IF(AND(D73&lt;1.75,H73&lt;13.795,B73&gt;=2.6,D73&lt;2.05,A73&lt;7.25,D73&gt;=1.55,D73&gt;=0.7,A73&gt;=5.55),5.45,IF(AND(B73&lt;2.85,H73&gt;=13.795,B73&gt;=2.6,D73&lt;2.05,A73&lt;7.25,D73&gt;=1.55,D73&gt;=0.7,A73&gt;=5.55),5.1,IF(AND(B73&gt;=2.85,H73&gt;=13.795,B73&gt;=2.6,D73&lt;2.05,A73&lt;7.25,D73&gt;=1.55,D73&gt;=0.7,A73&gt;=5.55),4.82,IF(AND(G73&lt;0.353,G73&lt;0.537,G73&lt;0.743,D73&gt;=2.05,A73&lt;7.25,D73&gt;=1.55,D73&gt;=0.7,A73&gt;=5.55),5.425,IF(AND(G73&gt;=0.353,G73&lt;0.537,G73&lt;0.743,D73&gt;=2.05,A73&lt;7.25,D73&gt;=1.55,D73&gt;=0.7,A73&gt;=5.55),5.62,IF(AND(G73&lt;0.311,D73&lt;0.25,G73&lt;0.585,H73&lt;14.877,B73&gt;=3.45,A73&gt;=4.8,D73&lt;0.35,B73&gt;=2.8,A73&lt;5.55),1.5,IF(AND(G73&gt;=0.311,D73&lt;0.25,G73&lt;0.585,H73&lt;14.877,B73&gt;=3.45,A73&gt;=4.8,D73&lt;0.35,B73&gt;=2.8,A73&lt;5.55),1.4,IF(AND(B73&gt;=3.1,D73&gt;=1.75,H73&lt;13.795,B73&gt;=2.6,D73&lt;2.05,A73&lt;7.25,D73&gt;=1.55,D73&gt;=0.7,A73&gt;=5.55),5.1,IF(AND(B73&lt;2.85,B73&lt;3.1,D73&gt;=1.75,H73&lt;13.795,B73&gt;=2.6,D73&lt;2.05,A73&lt;7.25,D73&gt;=1.55,D73&gt;=0.7,A73&gt;=5.55),5.2,IF(AND(B73&gt;=2.85,B73&lt;3.1,D73&gt;=1.75,H73&lt;13.795,B73&gt;=2.6,D73&lt;2.05,A73&lt;7.25,D73&gt;=1.55,D73&gt;=0.7,A73&gt;=5.55),5.2,"shouldnthappen")))))))))))))))))))))))))))))))))))</f>
        <v>5.1</v>
      </c>
      <c r="AO73" s="1" t="n">
        <f aca="false">IF(AND(H73&gt;=14.529,G73&lt;0.633,D73&lt;0.8),1.3,IF(AND(A73&lt;5.05,G73&gt;=0.633,D73&lt;0.8),1.35,IF(AND(H73&gt;=14.379,H73&lt;14.529,G73&lt;0.633,D73&lt;0.8),1.7,IF(AND(B73&lt;3.35,A73&gt;=5.05,G73&gt;=0.633,D73&lt;0.8),1.7,IF(AND(D73&gt;=1.45,A73&lt;5.95,F73&lt;2.5,D73&gt;=0.8),4.5,IF(AND(D73&lt;1.35,A73&gt;=5.95,F73&lt;2.5,D73&gt;=0.8),4,IF(AND(D73&lt;1.85,G73&gt;=0.845,F73&gt;=2.5,D73&gt;=0.8),4.8,IF(AND(B73&gt;=4.3,H73&lt;14.379,H73&lt;14.529,G73&lt;0.633,D73&lt;0.8),1.5,IF(AND(A73&lt;5.25,B73&gt;=3.35,A73&gt;=5.05,G73&gt;=0.633,D73&lt;0.8),1.55,IF(AND(A73&gt;=5.25,B73&gt;=3.35,A73&gt;=5.05,G73&gt;=0.633,D73&lt;0.8),1.633,IF(AND(A73&lt;5.05,D73&lt;1.45,A73&lt;5.95,F73&lt;2.5,D73&gt;=0.8),3.3,IF(AND(G73&lt;0.293,D73&gt;=1.35,A73&gt;=5.95,F73&lt;2.5,D73&gt;=0.8),5,IF(AND(A73&gt;=6.6,D73&lt;2.05,G73&lt;0.845,F73&gt;=2.5,D73&gt;=0.8),5.8,IF(AND(B73&lt;3.05,D73&gt;=2.05,G73&lt;0.845,F73&gt;=2.5,D73&gt;=0.8),6.15,IF(AND(B73&lt;2.9,D73&gt;=1.85,G73&gt;=0.845,F73&gt;=2.5,D73&gt;=0.8),5.1,IF(AND(B73&gt;=2.9,D73&gt;=1.85,G73&gt;=0.845,F73&gt;=2.5,D73&gt;=0.8),5.2,IF(AND(B73&gt;=3.8,B73&lt;4.3,H73&lt;14.379,H73&lt;14.529,G73&lt;0.633,D73&lt;0.8),1.333,IF(AND(A73&lt;6.25,G73&gt;=0.293,D73&gt;=1.35,A73&gt;=5.95,F73&lt;2.5,D73&gt;=0.8),4.6,IF(AND(H73&lt;10.351,A73&lt;6.6,D73&lt;2.05,G73&lt;0.845,F73&gt;=2.5,D73&gt;=0.8),5.4,IF(AND(G73&gt;=0.364,B73&gt;=3.05,D73&gt;=2.05,G73&lt;0.845,F73&gt;=2.5,D73&gt;=0.8),5.66,IF(AND(G73&gt;=0.447,B73&lt;3.8,B73&lt;4.3,H73&lt;14.379,H73&lt;14.529,G73&lt;0.633,D73&lt;0.8),1.3,IF(AND(H73&lt;6.247,A73&lt;5.65,A73&gt;=5.05,D73&lt;1.45,A73&lt;5.95,F73&lt;2.5,D73&gt;=0.8),4.033,IF(AND(D73&lt;1.25,A73&gt;=5.65,A73&gt;=5.05,D73&lt;1.45,A73&lt;5.95,F73&lt;2.5,D73&gt;=0.8),3.88,IF(AND(D73&gt;=1.25,A73&gt;=5.65,A73&gt;=5.05,D73&lt;1.45,A73&lt;5.95,F73&lt;2.5,D73&gt;=0.8),4.35,IF(AND(B73&lt;2.65,A73&gt;=6.25,G73&gt;=0.293,D73&gt;=1.35,A73&gt;=5.95,F73&lt;2.5,D73&gt;=0.8),4.9,IF(AND(B73&lt;2.75,H73&gt;=10.351,A73&lt;6.6,D73&lt;2.05,G73&lt;0.845,F73&gt;=2.5,D73&gt;=0.8),5.1,IF(AND(B73&gt;=2.75,H73&gt;=10.351,A73&lt;6.6,D73&lt;2.05,G73&lt;0.845,F73&gt;=2.5,D73&gt;=0.8),4.95,IF(AND(B73&lt;3.15,G73&lt;0.364,B73&gt;=3.05,D73&gt;=2.05,G73&lt;0.845,F73&gt;=2.5,D73&gt;=0.8),5.28,IF(AND(B73&gt;=3.15,G73&lt;0.364,B73&gt;=3.05,D73&gt;=2.05,G73&lt;0.845,F73&gt;=2.5,D73&gt;=0.8),5.5,IF(AND(H73&lt;9.212,G73&lt;0.447,B73&lt;3.8,B73&lt;4.3,H73&lt;14.379,H73&lt;14.529,G73&lt;0.633,D73&lt;0.8),1.4,IF(AND(G73&lt;0.356,H73&gt;=6.247,A73&lt;5.65,A73&gt;=5.05,D73&lt;1.45,A73&lt;5.95,F73&lt;2.5,D73&gt;=0.8),4.2,IF(AND(B73&lt;3,B73&gt;=2.65,A73&gt;=6.25,G73&gt;=0.293,D73&gt;=1.35,A73&gt;=5.95,F73&lt;2.5,D73&gt;=0.8),4.6,IF(AND(B73&gt;=3,B73&gt;=2.65,A73&gt;=6.25,G73&gt;=0.293,D73&gt;=1.35,A73&gt;=5.95,F73&lt;2.5,D73&gt;=0.8),4.7,IF(AND(A73&lt;5.05,H73&gt;=9.212,G73&lt;0.447,B73&lt;3.8,B73&lt;4.3,H73&lt;14.379,H73&lt;14.529,G73&lt;0.633,D73&lt;0.8),1.533,IF(AND(A73&gt;=5.05,H73&gt;=9.212,G73&lt;0.447,B73&lt;3.8,B73&lt;4.3,H73&lt;14.379,H73&lt;14.529,G73&lt;0.633,D73&lt;0.8),1.425,IF(AND(A73&lt;5.35,G73&gt;=0.356,H73&gt;=6.247,A73&lt;5.65,A73&gt;=5.05,D73&lt;1.45,A73&lt;5.95,F73&lt;2.5,D73&gt;=0.8),3.9,IF(AND(A73&gt;=5.35,G73&gt;=0.356,H73&gt;=6.247,A73&lt;5.65,A73&gt;=5.05,D73&lt;1.45,A73&lt;5.95,F73&lt;2.5,D73&gt;=0.8),3.72,"shouldnthappen")))))))))))))))))))))))))))))))))))))</f>
        <v>4.5</v>
      </c>
      <c r="AP73" s="1" t="n">
        <f aca="false">IF(AND(F73&gt;=1.5,A73&lt;5.55),3.84,IF(AND(G73&gt;=0.52,A73&lt;4.75,F73&lt;1.5,A73&lt;5.55),1.16,IF(AND(A73&lt;5.65,A73&lt;5.85,D73&lt;1.55,A73&gt;=5.55),4.2,IF(AND(A73&gt;=5.65,A73&lt;5.85,D73&lt;1.55,A73&gt;=5.55),3.167,IF(AND(G73&gt;=0.798,A73&gt;=5.85,D73&lt;1.55,A73&gt;=5.55),4,IF(AND(F73&lt;2.5,H73&lt;14.1,D73&gt;=1.55,A73&gt;=5.55),4.84,IF(AND(A73&lt;7.2,H73&gt;=14.1,D73&gt;=1.55,A73&gt;=5.55),5.633,IF(AND(A73&gt;=7.2,H73&gt;=14.1,D73&gt;=1.55,A73&gt;=5.55),6.6,IF(AND(G73&lt;0.161,G73&lt;0.52,A73&lt;4.75,F73&lt;1.5,A73&lt;5.55),1.5,IF(AND(D73&gt;=0.5,G73&lt;0.676,A73&gt;=4.75,F73&lt;1.5,A73&lt;5.55),1.6,IF(AND(H73&lt;11.016,G73&gt;=0.676,A73&gt;=4.75,F73&lt;1.5,A73&lt;5.55),1.75,IF(AND(G73&lt;0.209,G73&lt;0.798,A73&gt;=5.85,D73&lt;1.55,A73&gt;=5.55),4.5,IF(AND(G73&gt;=0.74,F73&gt;=2.5,H73&lt;14.1,D73&gt;=1.55,A73&gt;=5.55),6.225,IF(AND(B73&lt;2.95,G73&gt;=0.161,G73&lt;0.52,A73&lt;4.75,F73&lt;1.5,A73&lt;5.55),1.4,IF(AND(B73&gt;=2.95,G73&gt;=0.161,G73&lt;0.52,A73&lt;4.75,F73&lt;1.5,A73&lt;5.55),1.34,IF(AND(B73&lt;3.15,D73&lt;0.5,G73&lt;0.676,A73&gt;=4.75,F73&lt;1.5,A73&lt;5.55),1.52,IF(AND(D73&lt;0.25,H73&gt;=11.016,G73&gt;=0.676,A73&gt;=4.75,F73&lt;1.5,A73&lt;5.55),1.567,IF(AND(D73&gt;=0.25,H73&gt;=11.016,G73&gt;=0.676,A73&gt;=4.75,F73&lt;1.5,A73&lt;5.55),1.5,IF(AND(H73&lt;7.47,G73&gt;=0.209,G73&lt;0.798,A73&gt;=5.85,D73&lt;1.55,A73&gt;=5.55),5.05,IF(AND(B73&lt;2.85,G73&lt;0.74,F73&gt;=2.5,H73&lt;14.1,D73&gt;=1.55,A73&gt;=5.55),5.35,IF(AND(B73&lt;3.3,B73&gt;=3.15,D73&lt;0.5,G73&lt;0.676,A73&gt;=4.75,F73&lt;1.5,A73&lt;5.55),1.2,IF(AND(D73&lt;1.45,H73&gt;=7.47,G73&gt;=0.209,G73&lt;0.798,A73&gt;=5.85,D73&lt;1.55,A73&gt;=5.55),4.66,IF(AND(D73&gt;=1.45,H73&gt;=7.47,G73&gt;=0.209,G73&lt;0.798,A73&gt;=5.85,D73&lt;1.55,A73&gt;=5.55),4.64,IF(AND(A73&gt;=7.05,B73&gt;=2.85,G73&lt;0.74,F73&gt;=2.5,H73&lt;14.1,D73&gt;=1.55,A73&gt;=5.55),5.8,IF(AND(B73&gt;=3.25,A73&lt;7.05,B73&gt;=2.85,G73&lt;0.74,F73&gt;=2.5,H73&lt;14.1,D73&gt;=1.55,A73&gt;=5.55),5.7,IF(AND(H73&gt;=13.641,D73&lt;0.25,B73&gt;=3.3,B73&gt;=3.15,D73&lt;0.5,G73&lt;0.676,A73&gt;=4.75,F73&lt;1.5,A73&lt;5.55),1.3,IF(AND(D73&lt;0.35,D73&gt;=0.25,B73&gt;=3.3,B73&gt;=3.15,D73&lt;0.5,G73&lt;0.676,A73&gt;=4.75,F73&lt;1.5,A73&lt;5.55),1.367,IF(AND(D73&gt;=0.35,D73&gt;=0.25,B73&gt;=3.3,B73&gt;=3.15,D73&lt;0.5,G73&lt;0.676,A73&gt;=4.75,F73&lt;1.5,A73&lt;5.55),1.3,IF(AND(A73&lt;6.35,B73&lt;3.25,A73&lt;7.05,B73&gt;=2.85,G73&lt;0.74,F73&gt;=2.5,H73&lt;14.1,D73&gt;=1.55,A73&gt;=5.55),5.6,IF(AND(A73&gt;=6.35,B73&lt;3.25,A73&lt;7.05,B73&gt;=2.85,G73&lt;0.74,F73&gt;=2.5,H73&lt;14.1,D73&gt;=1.55,A73&gt;=5.55),5.325,IF(AND(A73&lt;5.1,H73&lt;13.641,D73&lt;0.25,B73&gt;=3.3,B73&gt;=3.15,D73&lt;0.5,G73&lt;0.676,A73&gt;=4.75,F73&lt;1.5,A73&lt;5.55),1.4,IF(AND(H73&gt;=11.031,A73&gt;=5.1,H73&lt;13.641,D73&lt;0.25,B73&gt;=3.3,B73&gt;=3.15,D73&lt;0.5,G73&lt;0.676,A73&gt;=4.75,F73&lt;1.5,A73&lt;5.55),1.4,IF(AND(A73&lt;5.45,H73&lt;11.031,A73&gt;=5.1,H73&lt;13.641,D73&lt;0.25,B73&gt;=3.3,B73&gt;=3.15,D73&lt;0.5,G73&lt;0.676,A73&gt;=4.75,F73&lt;1.5,A73&lt;5.55),1.5,IF(AND(A73&gt;=5.45,H73&lt;11.031,A73&gt;=5.1,H73&lt;13.641,D73&lt;0.25,B73&gt;=3.3,B73&gt;=3.15,D73&lt;0.5,G73&lt;0.676,A73&gt;=4.75,F73&lt;1.5,A73&lt;5.55),1.4,"shouldnthappen"))))))))))))))))))))))))))))))))))</f>
        <v>4.84</v>
      </c>
      <c r="AQ73" s="1" t="n">
        <f aca="false">IF(AND(H73&lt;6.926,D73&gt;=0.35,F73&lt;1.5),1.9,IF(AND(G73&gt;=0.869,D73&gt;=1.75,F73&gt;=1.5),5.15,IF(AND(A73&lt;4.35,A73&lt;5.05,D73&lt;0.35,F73&lt;1.5),1.1,IF(AND(H73&lt;6.089,A73&gt;=5.05,D73&lt;0.35,F73&lt;1.5),1.7,IF(AND(H73&gt;=13.089,H73&gt;=6.926,D73&gt;=0.35,F73&lt;1.5),1.3,IF(AND(G73&lt;0.695,D73&lt;1.15,D73&lt;1.75,F73&gt;=1.5),3.62,IF(AND(G73&gt;=0.695,D73&lt;1.15,D73&lt;1.75,F73&gt;=1.5),3,IF(AND(G73&gt;=0.585,H73&gt;=6.089,A73&gt;=5.05,D73&lt;0.35,F73&lt;1.5),1.5,IF(AND(H73&lt;9.582,H73&lt;13.089,H73&gt;=6.926,D73&gt;=0.35,F73&lt;1.5),1.5,IF(AND(H73&gt;=9.582,H73&lt;13.089,H73&gt;=6.926,D73&gt;=0.35,F73&lt;1.5),1.6,IF(AND(D73&lt;1.35,H73&lt;9.349,D73&gt;=1.15,D73&lt;1.75,F73&gt;=1.5),3.867,IF(AND(D73&lt;2.05,A73&lt;7.05,G73&lt;0.869,D73&gt;=1.75,F73&gt;=1.5),4.9,IF(AND(B73&gt;=3.3,A73&gt;=7.05,G73&lt;0.869,D73&gt;=1.75,F73&gt;=1.5),6.1,IF(AND(G73&lt;0.347,H73&lt;11.218,A73&gt;=4.35,A73&lt;5.05,D73&lt;0.35,F73&lt;1.5),1.4,IF(AND(G73&gt;=0.347,H73&lt;11.218,A73&gt;=4.35,A73&lt;5.05,D73&lt;0.35,F73&lt;1.5),1.5,IF(AND(G73&gt;=0.265,H73&gt;=11.218,A73&gt;=4.35,A73&lt;5.05,D73&lt;0.35,F73&lt;1.5),1.45,IF(AND(A73&gt;=5.4,G73&lt;0.585,H73&gt;=6.089,A73&gt;=5.05,D73&lt;0.35,F73&lt;1.5),1.35,IF(AND(B73&gt;=2.9,D73&gt;=1.35,H73&lt;9.349,D73&gt;=1.15,D73&lt;1.75,F73&gt;=1.5),4.6,IF(AND(D73&gt;=1.35,A73&lt;6.15,H73&gt;=9.349,D73&gt;=1.15,D73&lt;1.75,F73&gt;=1.5),4.54,IF(AND(H73&lt;10.927,A73&gt;=6.15,H73&gt;=9.349,D73&gt;=1.15,D73&lt;1.75,F73&gt;=1.5),4.3,IF(AND(G73&lt;0.512,D73&gt;=2.05,A73&lt;7.05,G73&lt;0.869,D73&gt;=1.75,F73&gt;=1.5),5.533,IF(AND(G73&gt;=0.512,D73&gt;=2.05,A73&lt;7.05,G73&lt;0.869,D73&gt;=1.75,F73&gt;=1.5),5.88,IF(AND(H73&lt;11.551,B73&lt;3.3,A73&gt;=7.05,G73&lt;0.869,D73&gt;=1.75,F73&gt;=1.5),6.3,IF(AND(G73&lt;0.227,G73&lt;0.265,H73&gt;=11.218,A73&gt;=4.35,A73&lt;5.05,D73&lt;0.35,F73&lt;1.5),1.4,IF(AND(G73&gt;=0.227,G73&lt;0.265,H73&gt;=11.218,A73&gt;=4.35,A73&lt;5.05,D73&lt;0.35,F73&lt;1.5),1.26,IF(AND(H73&lt;11.031,A73&lt;5.4,G73&lt;0.585,H73&gt;=6.089,A73&gt;=5.05,D73&lt;0.35,F73&lt;1.5),1.5,IF(AND(H73&gt;=11.031,A73&lt;5.4,G73&lt;0.585,H73&gt;=6.089,A73&gt;=5.05,D73&lt;0.35,F73&lt;1.5),1.4,IF(AND(A73&lt;5.45,B73&lt;2.9,D73&gt;=1.35,H73&lt;9.349,D73&gt;=1.15,D73&lt;1.75,F73&gt;=1.5),4.5,IF(AND(A73&lt;5.9,D73&lt;1.35,A73&lt;6.15,H73&gt;=9.349,D73&gt;=1.15,D73&lt;1.75,F73&gt;=1.5),4.2,IF(AND(A73&gt;=5.9,D73&lt;1.35,A73&lt;6.15,H73&gt;=9.349,D73&gt;=1.15,D73&lt;1.75,F73&gt;=1.5),4,IF(AND(A73&gt;=6.75,H73&gt;=10.927,A73&gt;=6.15,H73&gt;=9.349,D73&gt;=1.15,D73&lt;1.75,F73&gt;=1.5),4.767,IF(AND(B73&lt;2.9,H73&gt;=11.551,B73&lt;3.3,A73&gt;=7.05,G73&lt;0.869,D73&gt;=1.75,F73&gt;=1.5),6.7,IF(AND(B73&gt;=2.9,H73&gt;=11.551,B73&lt;3.3,A73&gt;=7.05,G73&lt;0.869,D73&gt;=1.75,F73&gt;=1.5),6.6,IF(AND(B73&lt;2.45,A73&gt;=5.45,B73&lt;2.9,D73&gt;=1.35,H73&lt;9.349,D73&gt;=1.15,D73&lt;1.75,F73&gt;=1.5),5,IF(AND(B73&gt;=2.45,A73&gt;=5.45,B73&lt;2.9,D73&gt;=1.35,H73&lt;9.349,D73&gt;=1.15,D73&lt;1.75,F73&gt;=1.5),5.1,IF(AND(H73&lt;11.166,A73&lt;6.75,H73&gt;=10.927,A73&gt;=6.15,H73&gt;=9.349,D73&gt;=1.15,D73&lt;1.75,F73&gt;=1.5),4.9,IF(AND(G73&lt;0.228,H73&gt;=11.166,A73&lt;6.75,H73&gt;=10.927,A73&gt;=6.15,H73&gt;=9.349,D73&gt;=1.15,D73&lt;1.75,F73&gt;=1.5),4.7,IF(AND(H73&lt;13.531,G73&gt;=0.228,H73&gt;=11.166,A73&lt;6.75,H73&gt;=10.927,A73&gt;=6.15,H73&gt;=9.349,D73&gt;=1.15,D73&lt;1.75,F73&gt;=1.5),4.4,IF(AND(H73&gt;=13.531,G73&gt;=0.228,H73&gt;=11.166,A73&lt;6.75,H73&gt;=10.927,A73&gt;=6.15,H73&gt;=9.349,D73&gt;=1.15,D73&lt;1.75,F73&gt;=1.5),4.6,"shouldnthappen")))))))))))))))))))))))))))))))))))))))</f>
        <v>5.15</v>
      </c>
      <c r="AR73" s="1" t="n">
        <f aca="false">IF(AND(G73&gt;=0.93,B73&lt;3.65,F73&lt;1.5),1.7,IF(AND(H73&lt;6.542,B73&gt;=3.65,F73&lt;1.5),1.767,IF(AND(A73&gt;=7.05,D73&gt;=1.55,F73&gt;=1.5),6.3,IF(AND(G73&lt;0.123,H73&gt;=6.542,B73&gt;=3.65,F73&lt;1.5),1.367,IF(AND(A73&lt;5.15,A73&lt;5.65,D73&lt;1.55,F73&gt;=1.5),3.15,IF(AND(A73&lt;4.8,G73&gt;=0.447,G73&lt;0.93,B73&lt;3.65,F73&lt;1.5),1.24,IF(AND(A73&gt;=4.8,G73&gt;=0.447,G73&lt;0.93,B73&lt;3.65,F73&lt;1.5),1.4,IF(AND(G73&lt;0.151,G73&gt;=0.123,H73&gt;=6.542,B73&gt;=3.65,F73&lt;1.5),1.7,IF(AND(G73&gt;=0.151,G73&gt;=0.123,H73&gt;=6.542,B73&gt;=3.65,F73&lt;1.5),1.5,IF(AND(D73&gt;=1.45,A73&gt;=5.15,A73&lt;5.65,D73&lt;1.55,F73&gt;=1.5),4.5,IF(AND(B73&lt;2.65,D73&gt;=1.35,A73&gt;=5.65,D73&lt;1.55,F73&gt;=1.5),4.9,IF(AND(G73&lt;0.527,F73&lt;2.5,A73&lt;7.05,D73&gt;=1.55,F73&gt;=1.5),5.075,IF(AND(G73&gt;=0.527,F73&lt;2.5,A73&lt;7.05,D73&gt;=1.55,F73&gt;=1.5),4.7,IF(AND(A73&lt;4.65,G73&lt;0.265,G73&lt;0.447,G73&lt;0.93,B73&lt;3.65,F73&lt;1.5),1.42,IF(AND(G73&lt;0.3,G73&gt;=0.265,G73&lt;0.447,G73&lt;0.93,B73&lt;3.65,F73&lt;1.5),1.6,IF(AND(G73&gt;=0.3,G73&gt;=0.265,G73&lt;0.447,G73&lt;0.93,B73&lt;3.65,F73&lt;1.5),1.4,IF(AND(G73&lt;0.356,D73&lt;1.45,A73&gt;=5.15,A73&lt;5.65,D73&lt;1.55,F73&gt;=1.5),4.125,IF(AND(D73&lt;1.1,A73&lt;6.2,D73&lt;1.35,A73&gt;=5.65,D73&lt;1.55,F73&gt;=1.5),4.1,IF(AND(D73&gt;=1.1,A73&lt;6.2,D73&lt;1.35,A73&gt;=5.65,D73&lt;1.55,F73&gt;=1.5),4.175,IF(AND(H73&gt;=13.433,A73&gt;=6.2,D73&lt;1.35,A73&gt;=5.65,D73&lt;1.55,F73&gt;=1.5),4.6,IF(AND(G73&lt;0.437,B73&gt;=2.65,D73&gt;=1.35,A73&gt;=5.65,D73&lt;1.55,F73&gt;=1.5),4.625,IF(AND(G73&gt;=0.437,B73&gt;=2.65,D73&gt;=1.35,A73&gt;=5.65,D73&lt;1.55,F73&gt;=1.5),4.75,IF(AND(B73&gt;=3.15,H73&lt;11.146,F73&gt;=2.5,A73&lt;7.05,D73&gt;=1.55,F73&gt;=1.5),5.667,IF(AND(B73&lt;2.65,H73&gt;=11.146,F73&gt;=2.5,A73&lt;7.05,D73&gt;=1.55,F73&gt;=1.5),5.8,IF(AND(B73&lt;3.3,A73&gt;=4.65,G73&lt;0.265,G73&lt;0.447,G73&lt;0.93,B73&lt;3.65,F73&lt;1.5),1.32,IF(AND(B73&gt;=3.3,A73&gt;=4.65,G73&lt;0.265,G73&lt;0.447,G73&lt;0.93,B73&lt;3.65,F73&lt;1.5),1.425,IF(AND(B73&lt;2.8,G73&gt;=0.356,D73&lt;1.45,A73&gt;=5.15,A73&lt;5.65,D73&lt;1.55,F73&gt;=1.5),3.86,IF(AND(B73&gt;=2.8,G73&gt;=0.356,D73&lt;1.45,A73&gt;=5.15,A73&lt;5.65,D73&lt;1.55,F73&gt;=1.5),3.6,IF(AND(B73&lt;2.6,H73&lt;13.433,A73&gt;=6.2,D73&lt;1.35,A73&gt;=5.65,D73&lt;1.55,F73&gt;=1.5),4.4,IF(AND(B73&gt;=2.6,H73&lt;13.433,A73&gt;=6.2,D73&lt;1.35,A73&gt;=5.65,D73&lt;1.55,F73&gt;=1.5),4.3,IF(AND(G73&lt;0.151,B73&lt;3.15,H73&lt;11.146,F73&gt;=2.5,A73&lt;7.05,D73&gt;=1.55,F73&gt;=1.5),5.5,IF(AND(H73&lt;15.52,B73&gt;=2.65,H73&gt;=11.146,F73&gt;=2.5,A73&lt;7.05,D73&gt;=1.55,F73&gt;=1.5),5.4,IF(AND(H73&gt;=15.52,B73&gt;=2.65,H73&gt;=11.146,F73&gt;=2.5,A73&lt;7.05,D73&gt;=1.55,F73&gt;=1.5),5.733,IF(AND(H73&lt;10.74,G73&gt;=0.151,B73&lt;3.15,H73&lt;11.146,F73&gt;=2.5,A73&lt;7.05,D73&gt;=1.55,F73&gt;=1.5),5.12,IF(AND(H73&gt;=10.74,G73&gt;=0.151,B73&lt;3.15,H73&lt;11.146,F73&gt;=2.5,A73&lt;7.05,D73&gt;=1.55,F73&gt;=1.5),4.9,"shouldnthappen")))))))))))))))))))))))))))))))))))</f>
        <v>4.7</v>
      </c>
      <c r="AS73" s="1" t="n">
        <f aca="false">IF(AND(F73&gt;=1.5,A73&lt;5.55),4.18,IF(AND(F73&gt;=2.5,B73&lt;2.75,A73&gt;=5.55),5.38,IF(AND(G73&gt;=0.587,B73&lt;3.75,F73&lt;1.5,A73&lt;5.55),1.48,IF(AND(H73&lt;6.51,B73&gt;=3.75,F73&lt;1.5,A73&lt;5.55),1.9,IF(AND(H73&gt;=6.51,B73&gt;=3.75,F73&lt;1.5,A73&lt;5.55),1.425,IF(AND(G73&gt;=0.868,F73&lt;2.5,B73&lt;2.75,A73&gt;=5.55),4.65,IF(AND(F73&lt;1.5,D73&lt;1.55,B73&gt;=2.75,A73&gt;=5.55),1.7,IF(AND(G73&gt;=0.857,D73&gt;=1.55,B73&gt;=2.75,A73&gt;=5.55),5.033,IF(AND(G73&gt;=0.518,G73&lt;0.587,B73&lt;3.75,F73&lt;1.5,A73&lt;5.55),1,IF(AND(D73&lt;1.05,G73&lt;0.868,F73&lt;2.5,B73&lt;2.75,A73&gt;=5.55),3.5,IF(AND(G73&lt;0.404,D73&gt;=1.05,G73&lt;0.868,F73&lt;2.5,B73&lt;2.75,A73&gt;=5.55),4.2,IF(AND(G73&gt;=0.404,D73&gt;=1.05,G73&lt;0.868,F73&lt;2.5,B73&lt;2.75,A73&gt;=5.55),3.94,IF(AND(F73&lt;2.5,B73&lt;2.95,F73&gt;=1.5,D73&lt;1.55,B73&gt;=2.75,A73&gt;=5.55),4.68,IF(AND(F73&gt;=2.5,B73&lt;2.95,F73&gt;=1.5,D73&lt;1.55,B73&gt;=2.75,A73&gt;=5.55),5.1,IF(AND(H73&lt;10.883,B73&gt;=2.95,F73&gt;=1.5,D73&lt;1.55,B73&gt;=2.75,A73&gt;=5.55),4.15,IF(AND(H73&gt;=10.883,B73&gt;=2.95,F73&gt;=1.5,D73&lt;1.55,B73&gt;=2.75,A73&gt;=5.55),4.5,IF(AND(H73&gt;=14.1,D73&lt;2.05,G73&lt;0.857,D73&gt;=1.55,B73&gt;=2.75,A73&gt;=5.55),6.6,IF(AND(G73&lt;0.063,B73&lt;3.15,G73&lt;0.518,G73&lt;0.587,B73&lt;3.75,F73&lt;1.5,A73&lt;5.55),1.4,IF(AND(G73&gt;=0.063,B73&lt;3.15,G73&lt;0.518,G73&lt;0.587,B73&lt;3.75,F73&lt;1.5,A73&lt;5.55),1.5,IF(AND(H73&gt;=10.563,B73&gt;=3.15,G73&lt;0.518,G73&lt;0.587,B73&lt;3.75,F73&lt;1.5,A73&lt;5.55),1.325,IF(AND(B73&lt;2.95,H73&lt;14.1,D73&lt;2.05,G73&lt;0.857,D73&gt;=1.55,B73&gt;=2.75,A73&gt;=5.55),6.125,IF(AND(A73&lt;6.65,G73&lt;0.364,D73&gt;=2.05,G73&lt;0.857,D73&gt;=1.55,B73&gt;=2.75,A73&gt;=5.55),5.45,IF(AND(G73&gt;=0.774,G73&gt;=0.364,D73&gt;=2.05,G73&lt;0.857,D73&gt;=1.55,B73&gt;=2.75,A73&gt;=5.55),5.4,IF(AND(H73&gt;=9.279,H73&lt;10.563,B73&gt;=3.15,G73&lt;0.518,G73&lt;0.587,B73&lt;3.75,F73&lt;1.5,A73&lt;5.55),1.475,IF(AND(D73&lt;1.65,B73&gt;=2.95,H73&lt;14.1,D73&lt;2.05,G73&lt;0.857,D73&gt;=1.55,B73&gt;=2.75,A73&gt;=5.55),5.8,IF(AND(B73&lt;3.15,A73&gt;=6.65,G73&lt;0.364,D73&gt;=2.05,G73&lt;0.857,D73&gt;=1.55,B73&gt;=2.75,A73&gt;=5.55),5.3,IF(AND(B73&gt;=3.15,A73&gt;=6.65,G73&lt;0.364,D73&gt;=2.05,G73&lt;0.857,D73&gt;=1.55,B73&gt;=2.75,A73&gt;=5.55),5.7,IF(AND(A73&gt;=6.75,G73&lt;0.774,G73&gt;=0.364,D73&gt;=2.05,G73&lt;0.857,D73&gt;=1.55,B73&gt;=2.75,A73&gt;=5.55),5.9,IF(AND(G73&lt;0.417,H73&lt;9.279,H73&lt;10.563,B73&gt;=3.15,G73&lt;0.518,G73&lt;0.587,B73&lt;3.75,F73&lt;1.5,A73&lt;5.55),1.4,IF(AND(G73&gt;=0.417,H73&lt;9.279,H73&lt;10.563,B73&gt;=3.15,G73&lt;0.518,G73&lt;0.587,B73&lt;3.75,F73&lt;1.5,A73&lt;5.55),1.3,IF(AND(A73&lt;6.3,D73&gt;=1.65,B73&gt;=2.95,H73&lt;14.1,D73&lt;2.05,G73&lt;0.857,D73&gt;=1.55,B73&gt;=2.75,A73&gt;=5.55),4.9,IF(AND(A73&gt;=6.3,D73&gt;=1.65,B73&gt;=2.95,H73&lt;14.1,D73&lt;2.05,G73&lt;0.857,D73&gt;=1.55,B73&gt;=2.75,A73&gt;=5.55),5.3,IF(AND(G73&gt;=0.657,A73&lt;6.75,G73&lt;0.774,G73&gt;=0.364,D73&gt;=2.05,G73&lt;0.857,D73&gt;=1.55,B73&gt;=2.75,A73&gt;=5.55),6,IF(AND(B73&lt;3.2,G73&lt;0.657,A73&lt;6.75,G73&lt;0.774,G73&gt;=0.364,D73&gt;=2.05,G73&lt;0.857,D73&gt;=1.55,B73&gt;=2.75,A73&gt;=5.55),5.6,IF(AND(B73&gt;=3.2,G73&lt;0.657,A73&lt;6.75,G73&lt;0.774,G73&gt;=0.364,D73&gt;=2.05,G73&lt;0.857,D73&gt;=1.55,B73&gt;=2.75,A73&gt;=5.55),5.65,"shouldnthappen")))))))))))))))))))))))))))))))))))</f>
        <v>5.033</v>
      </c>
      <c r="AT73" s="1" t="n">
        <f aca="false">IF(AND(H73&gt;=16.284,A73&gt;=5.55),6.533,IF(AND(G73&gt;=0.52,A73&lt;4.85,A73&lt;5.55),1.05,IF(AND(G73&lt;0.227,G73&lt;0.52,A73&lt;4.85,A73&lt;5.55),1.4,IF(AND(G73&gt;=0.227,G73&lt;0.52,A73&lt;4.85,A73&lt;5.55),1.3,IF(AND(D73&gt;=0.45,F73&lt;1.5,A73&gt;=4.85,A73&lt;5.55),1.667,IF(AND(B73&gt;=2.75,F73&gt;=1.5,A73&gt;=4.85,A73&lt;5.55),4.5,IF(AND(F73&lt;2.5,B73&gt;=3.15,H73&lt;16.284,A73&gt;=5.55),4.7,IF(AND(G73&gt;=0.934,D73&lt;0.45,F73&lt;1.5,A73&gt;=4.85,A73&lt;5.55),1.7,IF(AND(D73&gt;=1.2,B73&lt;2.75,F73&gt;=1.5,A73&gt;=4.85,A73&lt;5.55),4.25,IF(AND(G73&gt;=0.774,F73&gt;=2.5,B73&gt;=3.15,H73&lt;16.284,A73&gt;=5.55),5.4,IF(AND(B73&lt;3.1,G73&lt;0.934,D73&lt;0.45,F73&lt;1.5,A73&gt;=4.85,A73&lt;5.55),1.6,IF(AND(D73&lt;1.05,D73&lt;1.2,B73&lt;2.75,F73&gt;=1.5,A73&gt;=4.85,A73&lt;5.55),3.433,IF(AND(D73&gt;=1.05,D73&lt;1.2,B73&lt;2.75,F73&gt;=1.5,A73&gt;=4.85,A73&lt;5.55),3.267,IF(AND(H73&lt;8.486,D73&lt;1.35,F73&lt;2.5,B73&lt;3.15,H73&lt;16.284,A73&gt;=5.55),3.85,IF(AND(D73&gt;=1.55,D73&gt;=1.35,F73&lt;2.5,B73&lt;3.15,H73&lt;16.284,A73&gt;=5.55),5.1,IF(AND(H73&lt;10.464,A73&lt;6.35,F73&gt;=2.5,B73&lt;3.15,H73&lt;16.284,A73&gt;=5.55),5.08,IF(AND(H73&gt;=10.464,A73&lt;6.35,F73&gt;=2.5,B73&lt;3.15,H73&lt;16.284,A73&gt;=5.55),4.9,IF(AND(D73&lt;1.85,A73&gt;=6.35,F73&gt;=2.5,B73&lt;3.15,H73&lt;16.284,A73&gt;=5.55),5.8,IF(AND(H73&gt;=10.393,G73&lt;0.774,F73&gt;=2.5,B73&gt;=3.15,H73&lt;16.284,A73&gt;=5.55),5.425,IF(AND(B73&lt;2.6,H73&gt;=8.486,D73&lt;1.35,F73&lt;2.5,B73&lt;3.15,H73&lt;16.284,A73&gt;=5.55),3.9,IF(AND(G73&gt;=0.567,D73&lt;1.55,D73&gt;=1.35,F73&lt;2.5,B73&lt;3.15,H73&lt;16.284,A73&gt;=5.55),4.4,IF(AND(B73&lt;3.25,H73&lt;10.393,G73&lt;0.774,F73&gt;=2.5,B73&gt;=3.15,H73&lt;16.284,A73&gt;=5.55),5.7,IF(AND(B73&gt;=3.25,H73&lt;10.393,G73&lt;0.774,F73&gt;=2.5,B73&gt;=3.15,H73&lt;16.284,A73&gt;=5.55),5.98,IF(AND(G73&lt;0.079,G73&lt;0.338,B73&gt;=3.1,G73&lt;0.934,D73&lt;0.45,F73&lt;1.5,A73&gt;=4.85,A73&lt;5.55),1.425,IF(AND(B73&lt;3.35,G73&gt;=0.338,B73&gt;=3.1,G73&lt;0.934,D73&lt;0.45,F73&lt;1.5,A73&gt;=4.85,A73&lt;5.55),1.4,IF(AND(G73&lt;0.404,B73&gt;=2.6,H73&gt;=8.486,D73&lt;1.35,F73&lt;2.5,B73&lt;3.15,H73&lt;16.284,A73&gt;=5.55),4.3,IF(AND(G73&gt;=0.404,B73&gt;=2.6,H73&gt;=8.486,D73&lt;1.35,F73&lt;2.5,B73&lt;3.15,H73&lt;16.284,A73&gt;=5.55),4.025,IF(AND(B73&gt;=3.05,G73&lt;0.567,D73&lt;1.55,D73&gt;=1.35,F73&lt;2.5,B73&lt;3.15,H73&lt;16.284,A73&gt;=5.55),4.7,IF(AND(A73&lt;6.45,H73&lt;10.667,D73&gt;=1.85,A73&gt;=6.35,F73&gt;=2.5,B73&lt;3.15,H73&lt;16.284,A73&gt;=5.55),5.3,IF(AND(A73&gt;=6.45,H73&lt;10.667,D73&gt;=1.85,A73&gt;=6.35,F73&gt;=2.5,B73&lt;3.15,H73&lt;16.284,A73&gt;=5.55),5.167,IF(AND(B73&lt;2.95,H73&gt;=10.667,D73&gt;=1.85,A73&gt;=6.35,F73&gt;=2.5,B73&lt;3.15,H73&lt;16.284,A73&gt;=5.55),5.6,IF(AND(B73&gt;=2.95,H73&gt;=10.667,D73&gt;=1.85,A73&gt;=6.35,F73&gt;=2.5,B73&lt;3.15,H73&lt;16.284,A73&gt;=5.55),5.5,IF(AND(H73&lt;10.325,G73&gt;=0.079,G73&lt;0.338,B73&gt;=3.1,G73&lt;0.934,D73&lt;0.45,F73&lt;1.5,A73&gt;=4.85,A73&lt;5.55),1.5,IF(AND(G73&lt;0.385,B73&gt;=3.35,G73&gt;=0.338,B73&gt;=3.1,G73&lt;0.934,D73&lt;0.45,F73&lt;1.5,A73&gt;=4.85,A73&lt;5.55),1.5,IF(AND(G73&gt;=0.385,B73&gt;=3.35,G73&gt;=0.338,B73&gt;=3.1,G73&lt;0.934,D73&lt;0.45,F73&lt;1.5,A73&gt;=4.85,A73&lt;5.55),1.42,IF(AND(B73&lt;2.5,B73&lt;3.05,G73&lt;0.567,D73&lt;1.55,D73&gt;=1.35,F73&lt;2.5,B73&lt;3.15,H73&lt;16.284,A73&gt;=5.55),4.5,IF(AND(B73&gt;=2.5,B73&lt;3.05,G73&lt;0.567,D73&lt;1.55,D73&gt;=1.35,F73&lt;2.5,B73&lt;3.15,H73&lt;16.284,A73&gt;=5.55),4.56,IF(AND(H73&lt;12.506,H73&gt;=10.325,G73&gt;=0.079,G73&lt;0.338,B73&gt;=3.1,G73&lt;0.934,D73&lt;0.45,F73&lt;1.5,A73&gt;=4.85,A73&lt;5.55),1.2,IF(AND(H73&gt;=12.506,H73&gt;=10.325,G73&gt;=0.079,G73&lt;0.338,B73&gt;=3.1,G73&lt;0.934,D73&lt;0.45,F73&lt;1.5,A73&gt;=4.85,A73&lt;5.55),1.3,"shouldnthappen")))))))))))))))))))))))))))))))))))))))</f>
        <v>4.7</v>
      </c>
      <c r="AU73" s="1" t="n">
        <f aca="false">IF(AND(G73&gt;=0.52,B73&lt;3.05,F73&lt;1.5),1.1,IF(AND(G73&lt;0.35,G73&lt;0.52,B73&lt;3.05,F73&lt;1.5),1.4,IF(AND(G73&gt;=0.35,G73&lt;0.52,B73&lt;3.05,F73&lt;1.5),1.3,IF(AND(G73&gt;=0.227,G73&lt;0.347,B73&gt;=3.05,F73&lt;1.5),1.32,IF(AND(H73&lt;6.417,G73&gt;=0.347,B73&gt;=3.05,F73&lt;1.5),1.7,IF(AND(A73&gt;=7.25,A73&gt;=6.6,F73&gt;=2.5,F73&gt;=1.5),6.35,IF(AND(G73&lt;0.11,G73&lt;0.227,G73&lt;0.347,B73&gt;=3.05,F73&lt;1.5),1.333,IF(AND(H73&lt;9.441,H73&gt;=6.417,G73&gt;=0.347,B73&gt;=3.05,F73&lt;1.5),1.425,IF(AND(B73&lt;2.75,G73&lt;0.451,H73&lt;10.266,F73&lt;2.5,F73&gt;=1.5),4,IF(AND(B73&gt;=2.75,G73&lt;0.451,H73&lt;10.266,F73&lt;2.5,F73&gt;=1.5),4.433,IF(AND(G73&gt;=0.865,G73&gt;=0.451,H73&lt;10.266,F73&lt;2.5,F73&gt;=1.5),4.2,IF(AND(B73&lt;2.45,H73&lt;13.665,H73&gt;=10.266,F73&lt;2.5,F73&gt;=1.5),3.7,IF(AND(G73&lt;0.302,H73&gt;=13.665,H73&gt;=10.266,F73&lt;2.5,F73&gt;=1.5),5,IF(AND(B73&lt;2.9,A73&lt;6.1,A73&lt;6.6,F73&gt;=2.5,F73&gt;=1.5),5.06,IF(AND(B73&gt;=2.9,A73&lt;6.1,A73&lt;6.6,F73&gt;=2.5,F73&gt;=1.5),4.8,IF(AND(B73&lt;3.05,A73&gt;=6.1,A73&lt;6.6,F73&gt;=2.5,F73&gt;=1.5),5.6,IF(AND(B73&gt;=3.05,A73&gt;=6.1,A73&lt;6.6,F73&gt;=2.5,F73&gt;=1.5),5.267,IF(AND(H73&gt;=14.564,A73&lt;7.25,A73&gt;=6.6,F73&gt;=2.5,F73&gt;=1.5),5.6,IF(AND(H73&gt;=14.309,G73&gt;=0.11,G73&lt;0.227,G73&lt;0.347,B73&gt;=3.05,F73&lt;1.5),1.7,IF(AND(D73&lt;0.4,H73&gt;=9.441,H73&gt;=6.417,G73&gt;=0.347,B73&gt;=3.05,F73&lt;1.5),1.5,IF(AND(D73&gt;=0.4,H73&gt;=9.441,H73&gt;=6.417,G73&gt;=0.347,B73&gt;=3.05,F73&lt;1.5),1.633,IF(AND(A73&lt;5.35,G73&lt;0.865,G73&gt;=0.451,H73&lt;10.266,F73&lt;2.5,F73&gt;=1.5),3.15,IF(AND(D73&lt;1.45,G73&gt;=0.302,H73&gt;=13.665,H73&gt;=10.266,F73&lt;2.5,F73&gt;=1.5),4.74,IF(AND(D73&gt;=1.45,G73&gt;=0.302,H73&gt;=13.665,H73&gt;=10.266,F73&lt;2.5,F73&gt;=1.5),4.567,IF(AND(H73&lt;8.836,H73&lt;14.564,A73&lt;7.25,A73&gt;=6.6,F73&gt;=2.5,F73&gt;=1.5),5.7,IF(AND(H73&gt;=8.836,H73&lt;14.564,A73&lt;7.25,A73&gt;=6.6,F73&gt;=2.5,F73&gt;=1.5),5.9,IF(AND(H73&lt;11.53,H73&lt;14.309,G73&gt;=0.11,G73&lt;0.227,G73&lt;0.347,B73&gt;=3.05,F73&lt;1.5),1.5,IF(AND(H73&gt;=11.53,H73&lt;14.309,G73&gt;=0.11,G73&lt;0.227,G73&lt;0.347,B73&gt;=3.05,F73&lt;1.5),1.467,IF(AND(H73&lt;9.386,A73&gt;=5.35,G73&lt;0.865,G73&gt;=0.451,H73&lt;10.266,F73&lt;2.5,F73&gt;=1.5),3.56,IF(AND(H73&gt;=9.386,A73&gt;=5.35,G73&lt;0.865,G73&gt;=0.451,H73&lt;10.266,F73&lt;2.5,F73&gt;=1.5),4.2,IF(AND(H73&lt;11.036,D73&lt;1.45,B73&gt;=2.45,H73&lt;13.665,H73&gt;=10.266,F73&lt;2.5,F73&gt;=1.5),4.45,IF(AND(H73&gt;=11.036,D73&lt;1.45,B73&gt;=2.45,H73&lt;13.665,H73&gt;=10.266,F73&lt;2.5,F73&gt;=1.5),4.1,IF(AND(G73&gt;=0.585,D73&gt;=1.45,B73&gt;=2.45,H73&lt;13.665,H73&gt;=10.266,F73&lt;2.5,F73&gt;=1.5),4.9,IF(AND(H73&lt;11.743,G73&lt;0.585,D73&gt;=1.45,B73&gt;=2.45,H73&lt;13.665,H73&gt;=10.266,F73&lt;2.5,F73&gt;=1.5),4.7,IF(AND(H73&gt;=11.743,G73&lt;0.585,D73&gt;=1.45,B73&gt;=2.45,H73&lt;13.665,H73&gt;=10.266,F73&lt;2.5,F73&gt;=1.5),4.5,"shouldnthappen")))))))))))))))))))))))))))))))))))</f>
        <v>4.2</v>
      </c>
      <c r="AV73" s="1" t="n">
        <f aca="false">IF(AND(G73&gt;=0.356,F73&gt;=1.5,A73&lt;5.75),3.52,IF(AND(A73&lt;7.25,A73&gt;=7.1,A73&gt;=5.75),5.875,IF(AND(A73&gt;=7.25,A73&gt;=7.1,A73&gt;=5.75),6.5,IF(AND(D73&gt;=0.35,G73&gt;=0.586,F73&lt;1.5,A73&lt;5.75),1.8,IF(AND(D73&lt;1.4,G73&lt;0.356,F73&gt;=1.5,A73&lt;5.75),4.2,IF(AND(D73&gt;=1.4,G73&lt;0.356,F73&gt;=1.5,A73&lt;5.75),4.5,IF(AND(H73&gt;=11.218,A73&lt;5.05,G73&lt;0.586,F73&lt;1.5,A73&lt;5.75),1.225,IF(AND(G73&gt;=0.253,A73&gt;=5.05,G73&lt;0.586,F73&lt;1.5,A73&lt;5.75),1.3,IF(AND(B73&gt;=3.75,D73&lt;0.35,G73&gt;=0.586,F73&lt;1.5,A73&lt;5.75),1.567,IF(AND(B73&lt;2.85,D73&lt;1.35,D73&lt;1.65,A73&lt;7.1,A73&gt;=5.75),4.26,IF(AND(B73&gt;=2.85,D73&lt;1.35,D73&lt;1.65,A73&lt;7.1,A73&gt;=5.75),4.45,IF(AND(A73&lt;6.05,H73&lt;12.921,D73&gt;=1.65,A73&lt;7.1,A73&gt;=5.75),5.1,IF(AND(H73&gt;=15.338,H73&gt;=12.921,D73&gt;=1.65,A73&lt;7.1,A73&gt;=5.75),5.55,IF(AND(G73&lt;0.418,H73&lt;11.218,A73&lt;5.05,G73&lt;0.586,F73&lt;1.5,A73&lt;5.75),1.42,IF(AND(G73&gt;=0.418,H73&lt;11.218,A73&lt;5.05,G73&lt;0.586,F73&lt;1.5,A73&lt;5.75),1.3,IF(AND(H73&gt;=13.321,G73&lt;0.253,A73&gt;=5.05,G73&lt;0.586,F73&lt;1.5,A73&lt;5.75),1.7,IF(AND(H73&lt;6.089,B73&lt;3.75,D73&lt;0.35,G73&gt;=0.586,F73&lt;1.5,A73&lt;5.75),1.7,IF(AND(H73&gt;=6.089,B73&lt;3.75,D73&lt;0.35,G73&gt;=0.586,F73&lt;1.5,A73&lt;5.75),1.5,IF(AND(B73&lt;2.9,D73&lt;1.45,D73&gt;=1.35,D73&lt;1.65,A73&lt;7.1,A73&gt;=5.75),4.8,IF(AND(B73&gt;=2.9,D73&lt;1.45,D73&gt;=1.35,D73&lt;1.65,A73&lt;7.1,A73&gt;=5.75),4.475,IF(AND(B73&lt;2.5,D73&gt;=1.45,D73&gt;=1.35,D73&lt;1.65,A73&lt;7.1,A73&gt;=5.75),4.5,IF(AND(H73&lt;8.884,A73&gt;=6.05,H73&lt;12.921,D73&gt;=1.65,A73&lt;7.1,A73&gt;=5.75),5.4,IF(AND(A73&lt;6.3,H73&lt;15.338,H73&gt;=12.921,D73&gt;=1.65,A73&lt;7.1,A73&gt;=5.75),4.967,IF(AND(A73&gt;=6.3,H73&lt;15.338,H73&gt;=12.921,D73&gt;=1.65,A73&lt;7.1,A73&gt;=5.75),5.133,IF(AND(H73&lt;10.826,H73&lt;13.321,G73&lt;0.253,A73&gt;=5.05,G73&lt;0.586,F73&lt;1.5,A73&lt;5.75),1.5,IF(AND(H73&gt;=10.826,H73&lt;13.321,G73&lt;0.253,A73&gt;=5.05,G73&lt;0.586,F73&lt;1.5,A73&lt;5.75),1.4,IF(AND(H73&lt;7.47,B73&gt;=2.5,D73&gt;=1.45,D73&gt;=1.35,D73&lt;1.65,A73&lt;7.1,A73&gt;=5.75),5.1,IF(AND(H73&gt;=7.47,B73&gt;=2.5,D73&gt;=1.45,D73&gt;=1.35,D73&lt;1.65,A73&lt;7.1,A73&gt;=5.75),4.725,IF(AND(H73&lt;9.637,H73&gt;=8.884,A73&gt;=6.05,H73&lt;12.921,D73&gt;=1.65,A73&lt;7.1,A73&gt;=5.75),5.9,IF(AND(B73&lt;2.6,H73&gt;=9.637,H73&gt;=8.884,A73&gt;=6.05,H73&lt;12.921,D73&gt;=1.65,A73&lt;7.1,A73&gt;=5.75),5.8,IF(AND(B73&lt;2.75,B73&gt;=2.6,H73&gt;=9.637,H73&gt;=8.884,A73&gt;=6.05,H73&lt;12.921,D73&gt;=1.65,A73&lt;7.1,A73&gt;=5.75),5.3,IF(AND(D73&lt;2.25,B73&gt;=2.75,B73&gt;=2.6,H73&gt;=9.637,H73&gt;=8.884,A73&gt;=6.05,H73&lt;12.921,D73&gt;=1.65,A73&lt;7.1,A73&gt;=5.75),5.6,IF(AND(D73&gt;=2.25,B73&gt;=2.75,B73&gt;=2.6,H73&gt;=9.637,H73&gt;=8.884,A73&gt;=6.05,H73&lt;12.921,D73&gt;=1.65,A73&lt;7.1,A73&gt;=5.75),5.5,"shouldnthappen")))))))))))))))))))))))))))))))))</f>
        <v>5.1</v>
      </c>
      <c r="AW73" s="1" t="n">
        <f aca="false">IF(AND(G73&gt;=0.905,F73&lt;1.5),1.767,IF(AND(H73&gt;=16.674,F73&gt;=1.5),6.55,IF(AND(A73&lt;4.35,H73&lt;14.344,G73&lt;0.905,F73&lt;1.5),1.1,IF(AND(B73&lt;3.65,H73&gt;=14.344,G73&lt;0.905,F73&lt;1.5),1.5,IF(AND(B73&gt;=3.65,H73&gt;=14.344,G73&lt;0.905,F73&lt;1.5),1.65,IF(AND(B73&lt;2.6,F73&gt;=2.5,H73&lt;16.674,F73&gt;=1.5),4.5,IF(AND(D73&gt;=0.45,A73&gt;=4.35,H73&lt;14.344,G73&lt;0.905,F73&lt;1.5),1.65,IF(AND(D73&lt;1.15,A73&lt;5.9,F73&lt;2.5,H73&lt;16.674,F73&gt;=1.5),3.56,IF(AND(B73&lt;2.75,A73&gt;=5.9,F73&lt;2.5,H73&lt;16.674,F73&gt;=1.5),5,IF(AND(H73&lt;13.531,B73&gt;=2.75,A73&gt;=5.9,F73&lt;2.5,H73&lt;16.674,F73&gt;=1.5),4.333,IF(AND(B73&lt;3.2,G73&gt;=0.669,B73&gt;=2.6,F73&gt;=2.5,H73&lt;16.674,F73&gt;=1.5),5.08,IF(AND(B73&gt;=3.2,G73&gt;=0.669,B73&gt;=2.6,F73&gt;=2.5,H73&lt;16.674,F73&gt;=1.5),5.4,IF(AND(B73&lt;3.15,A73&lt;5.05,D73&lt;0.45,A73&gt;=4.35,H73&lt;14.344,G73&lt;0.905,F73&lt;1.5),1.45,IF(AND(A73&gt;=5.55,A73&gt;=5.05,D73&lt;0.45,A73&gt;=4.35,H73&lt;14.344,G73&lt;0.905,F73&lt;1.5),1.5,IF(AND(A73&lt;5.55,A73&lt;5.65,D73&gt;=1.15,A73&lt;5.9,F73&lt;2.5,H73&lt;16.674,F73&gt;=1.5),3.95,IF(AND(A73&gt;=5.55,A73&lt;5.65,D73&gt;=1.15,A73&lt;5.9,F73&lt;2.5,H73&lt;16.674,F73&gt;=1.5),3.82,IF(AND(G73&lt;0.39,A73&gt;=5.65,D73&gt;=1.15,A73&lt;5.9,F73&lt;2.5,H73&lt;16.674,F73&gt;=1.5),4.35,IF(AND(G73&gt;=0.39,A73&gt;=5.65,D73&gt;=1.15,A73&lt;5.9,F73&lt;2.5,H73&lt;16.674,F73&gt;=1.5),3.95,IF(AND(G73&lt;0.466,H73&gt;=13.531,B73&gt;=2.75,A73&gt;=5.9,F73&lt;2.5,H73&lt;16.674,F73&gt;=1.5),4.8,IF(AND(G73&gt;=0.466,H73&gt;=13.531,B73&gt;=2.75,A73&gt;=5.9,F73&lt;2.5,H73&lt;16.674,F73&gt;=1.5),4.7,IF(AND(H73&lt;10.144,D73&lt;2.05,G73&lt;0.669,B73&gt;=2.6,F73&gt;=2.5,H73&lt;16.674,F73&gt;=1.5),5.3,IF(AND(H73&gt;=10.144,D73&lt;2.05,G73&lt;0.669,B73&gt;=2.6,F73&gt;=2.5,H73&lt;16.674,F73&gt;=1.5),5.133,IF(AND(D73&gt;=2.45,D73&gt;=2.05,G73&lt;0.669,B73&gt;=2.6,F73&gt;=2.5,H73&lt;16.674,F73&gt;=1.5),5.9,IF(AND(B73&lt;3.25,B73&gt;=3.15,A73&lt;5.05,D73&lt;0.45,A73&gt;=4.35,H73&lt;14.344,G73&lt;0.905,F73&lt;1.5),1.2,IF(AND(B73&gt;=3.25,B73&gt;=3.15,A73&lt;5.05,D73&lt;0.45,A73&gt;=4.35,H73&lt;14.344,G73&lt;0.905,F73&lt;1.5),1.36,IF(AND(B73&gt;=3.8,A73&lt;5.55,A73&gt;=5.05,D73&lt;0.45,A73&gt;=4.35,H73&lt;14.344,G73&lt;0.905,F73&lt;1.5),1.3,IF(AND(G73&lt;0.05,B73&lt;3.8,A73&lt;5.55,A73&gt;=5.05,D73&lt;0.45,A73&gt;=4.35,H73&lt;14.344,G73&lt;0.905,F73&lt;1.5),1.4,IF(AND(G73&lt;0.107,G73&lt;0.395,D73&lt;2.45,D73&gt;=2.05,G73&lt;0.669,B73&gt;=2.6,F73&gt;=2.5,H73&lt;16.674,F73&gt;=1.5),5.667,IF(AND(G73&lt;0.537,G73&gt;=0.395,D73&lt;2.45,D73&gt;=2.05,G73&lt;0.669,B73&gt;=2.6,F73&gt;=2.5,H73&lt;16.674,F73&gt;=1.5),5.6,IF(AND(G73&gt;=0.537,G73&gt;=0.395,D73&lt;2.45,D73&gt;=2.05,G73&lt;0.669,B73&gt;=2.6,F73&gt;=2.5,H73&lt;16.674,F73&gt;=1.5),5.775,IF(AND(B73&lt;3.6,G73&gt;=0.05,B73&lt;3.8,A73&lt;5.55,A73&gt;=5.05,D73&lt;0.45,A73&gt;=4.35,H73&lt;14.344,G73&lt;0.905,F73&lt;1.5),1.475,IF(AND(B73&gt;=3.6,G73&gt;=0.05,B73&lt;3.8,A73&lt;5.55,A73&gt;=5.05,D73&lt;0.45,A73&gt;=4.35,H73&lt;14.344,G73&lt;0.905,F73&lt;1.5),1.5,IF(AND(G73&lt;0.312,G73&gt;=0.107,G73&lt;0.395,D73&lt;2.45,D73&gt;=2.05,G73&lt;0.669,B73&gt;=2.6,F73&gt;=2.5,H73&lt;16.674,F73&gt;=1.5),5.18,IF(AND(G73&gt;=0.312,G73&gt;=0.107,G73&lt;0.395,D73&lt;2.45,D73&gt;=2.05,G73&lt;0.669,B73&gt;=2.6,F73&gt;=2.5,H73&lt;16.674,F73&gt;=1.5),5.4,"shouldnthappen"))))))))))))))))))))))))))))))))))</f>
        <v>4.333</v>
      </c>
      <c r="AX73" s="1" t="n">
        <f aca="false">IF(AND(D73&gt;=1.3,B73&gt;=3.45),6.25,IF(AND(B73&lt;2.75,A73&lt;5.25,B73&lt;3.45),3.9,IF(AND(D73&lt;0.25,D73&lt;1.3,B73&gt;=3.45),1.16,IF(AND(A73&gt;=5.05,B73&gt;=2.75,A73&lt;5.25,B73&lt;3.45),1.7,IF(AND(D73&lt;0.7,F73&lt;2.5,A73&gt;=5.25,B73&lt;3.45),1.5,IF(AND(H73&gt;=16.284,F73&gt;=2.5,A73&gt;=5.25,B73&lt;3.45),6.6,IF(AND(G73&lt;0.123,D73&gt;=0.25,D73&lt;1.3,B73&gt;=3.45),1.3,IF(AND(A73&lt;4.5,A73&lt;5.05,B73&gt;=2.75,A73&lt;5.25,B73&lt;3.45),1.3,IF(AND(A73&lt;5.05,G73&gt;=0.123,D73&gt;=0.25,D73&lt;1.3,B73&gt;=3.45),1.6,IF(AND(B73&lt;3.15,A73&gt;=4.5,A73&lt;5.05,B73&gt;=2.75,A73&lt;5.25,B73&lt;3.45),1.54,IF(AND(B73&gt;=3.15,A73&gt;=4.5,A73&lt;5.05,B73&gt;=2.75,A73&lt;5.25,B73&lt;3.45),1.35,IF(AND(D73&gt;=1.4,A73&lt;5.9,D73&gt;=0.7,F73&lt;2.5,A73&gt;=5.25,B73&lt;3.45),4.5,IF(AND(D73&gt;=1.55,A73&gt;=5.9,D73&gt;=0.7,F73&lt;2.5,A73&gt;=5.25,B73&lt;3.45),4.95,IF(AND(G73&gt;=0.682,D73&gt;=2.05,H73&lt;16.284,F73&gt;=2.5,A73&gt;=5.25,B73&lt;3.45),5.26,IF(AND(A73&lt;5.4,A73&gt;=5.05,G73&gt;=0.123,D73&gt;=0.25,D73&lt;1.3,B73&gt;=3.45),1.64,IF(AND(A73&gt;=5.4,A73&gt;=5.05,G73&gt;=0.123,D73&gt;=0.25,D73&lt;1.3,B73&gt;=3.45),1.6,IF(AND(G73&lt;0.372,D73&lt;1.4,A73&lt;5.9,D73&gt;=0.7,F73&lt;2.5,A73&gt;=5.25,B73&lt;3.45),4.175,IF(AND(D73&lt;1.35,D73&lt;1.55,A73&gt;=5.9,D73&gt;=0.7,F73&lt;2.5,A73&gt;=5.25,B73&lt;3.45),4.2,IF(AND(B73&lt;2.35,G73&lt;0.596,D73&lt;2.05,H73&lt;16.284,F73&gt;=2.5,A73&gt;=5.25,B73&lt;3.45),5,IF(AND(G73&gt;=0.888,G73&gt;=0.596,D73&lt;2.05,H73&lt;16.284,F73&gt;=2.5,A73&gt;=5.25,B73&lt;3.45),4.8,IF(AND(A73&gt;=6.85,G73&lt;0.682,D73&gt;=2.05,H73&lt;16.284,F73&gt;=2.5,A73&gt;=5.25,B73&lt;3.45),5.4,IF(AND(A73&gt;=5.75,G73&gt;=0.372,D73&lt;1.4,A73&lt;5.9,D73&gt;=0.7,F73&lt;2.5,A73&gt;=5.25,B73&lt;3.45),3.933,IF(AND(A73&gt;=6.75,D73&gt;=1.35,D73&lt;1.55,A73&gt;=5.9,D73&gt;=0.7,F73&lt;2.5,A73&gt;=5.25,B73&lt;3.45),4.8,IF(AND(H73&lt;11.084,B73&gt;=2.35,G73&lt;0.596,D73&lt;2.05,H73&lt;16.284,F73&gt;=2.5,A73&gt;=5.25,B73&lt;3.45),5.3,IF(AND(H73&lt;8.435,G73&lt;0.888,G73&gt;=0.596,D73&lt;2.05,H73&lt;16.284,F73&gt;=2.5,A73&gt;=5.25,B73&lt;3.45),5.1,IF(AND(H73&gt;=8.435,G73&lt;0.888,G73&gt;=0.596,D73&lt;2.05,H73&lt;16.284,F73&gt;=2.5,A73&gt;=5.25,B73&lt;3.45),4.94,IF(AND(B73&lt;3.15,A73&lt;6.85,G73&lt;0.682,D73&gt;=2.05,H73&lt;16.284,F73&gt;=2.5,A73&gt;=5.25,B73&lt;3.45),5.6,IF(AND(B73&gt;=3.15,A73&lt;6.85,G73&lt;0.682,D73&gt;=2.05,H73&lt;16.284,F73&gt;=2.5,A73&gt;=5.25,B73&lt;3.45),5.74,IF(AND(G73&lt;0.572,A73&lt;5.75,G73&gt;=0.372,D73&lt;1.4,A73&lt;5.9,D73&gt;=0.7,F73&lt;2.5,A73&gt;=5.25,B73&lt;3.45),3.7,IF(AND(D73&lt;1.45,A73&lt;6.75,D73&gt;=1.35,D73&lt;1.55,A73&gt;=5.9,D73&gt;=0.7,F73&lt;2.5,A73&gt;=5.25,B73&lt;3.45),4.46,IF(AND(D73&gt;=1.45,A73&lt;6.75,D73&gt;=1.35,D73&lt;1.55,A73&gt;=5.9,D73&gt;=0.7,F73&lt;2.5,A73&gt;=5.25,B73&lt;3.45),4.567,IF(AND(H73&lt;12.532,H73&gt;=11.084,B73&gt;=2.35,G73&lt;0.596,D73&lt;2.05,H73&lt;16.284,F73&gt;=2.5,A73&gt;=5.25,B73&lt;3.45),5.8,IF(AND(H73&gt;=12.532,H73&gt;=11.084,B73&gt;=2.35,G73&lt;0.596,D73&lt;2.05,H73&lt;16.284,F73&gt;=2.5,A73&gt;=5.25,B73&lt;3.45),5.667,IF(AND(A73&gt;=5.65,G73&gt;=0.572,A73&lt;5.75,G73&gt;=0.372,D73&lt;1.4,A73&lt;5.9,D73&gt;=0.7,F73&lt;2.5,A73&gt;=5.25,B73&lt;3.45),4.2,IF(AND(G73&lt;0.862,A73&lt;5.65,G73&gt;=0.572,A73&lt;5.75,G73&gt;=0.372,D73&lt;1.4,A73&lt;5.9,D73&gt;=0.7,F73&lt;2.5,A73&gt;=5.25,B73&lt;3.45),3.9,IF(AND(G73&gt;=0.862,A73&lt;5.65,G73&gt;=0.572,A73&lt;5.75,G73&gt;=0.372,D73&lt;1.4,A73&lt;5.9,D73&gt;=0.7,F73&lt;2.5,A73&gt;=5.25,B73&lt;3.45),4,"shouldnthappen"))))))))))))))))))))))))))))))))))))</f>
        <v>4.95</v>
      </c>
      <c r="AY73" s="1" t="n">
        <f aca="false">IF(AND(H73&gt;=8.233,D73&gt;=0.8,A73&lt;5.55),3.525,IF(AND(B73&lt;2.9,H73&gt;=15.534,A73&gt;=5.55),4.8,IF(AND(H73&gt;=12.259,A73&lt;4.75,D73&lt;0.8,A73&lt;5.55),1.25,IF(AND(B73&gt;=3.85,A73&gt;=4.75,D73&lt;0.8,A73&lt;5.55),1.425,IF(AND(D73&lt;1.55,H73&lt;8.233,D73&gt;=0.8,A73&lt;5.55),3.975,IF(AND(D73&gt;=1.55,H73&lt;8.233,D73&gt;=0.8,A73&lt;5.55),4.5,IF(AND(D73&lt;0.65,D73&lt;1.7,H73&lt;15.534,A73&gt;=5.55),1.7,IF(AND(A73&gt;=7.05,D73&gt;=1.7,H73&lt;15.534,A73&gt;=5.55),6.3,IF(AND(B73&gt;=3.35,B73&gt;=2.9,H73&gt;=15.534,A73&gt;=5.55),5.4,IF(AND(B73&lt;3.1,H73&lt;12.259,A73&lt;4.75,D73&lt;0.8,A73&lt;5.55),1.367,IF(AND(B73&gt;=3.1,H73&lt;12.259,A73&lt;4.75,D73&lt;0.8,A73&lt;5.55),1.4,IF(AND(G73&gt;=0.905,B73&lt;3.85,A73&gt;=4.75,D73&lt;0.8,A73&lt;5.55),1.9,IF(AND(H73&lt;15.681,B73&lt;3.35,B73&gt;=2.9,H73&gt;=15.534,A73&gt;=5.55),5.8,IF(AND(H73&gt;=15.681,B73&lt;3.35,B73&gt;=2.9,H73&gt;=15.534,A73&gt;=5.55),5.7,IF(AND(H73&gt;=14.877,G73&lt;0.905,B73&lt;3.85,A73&gt;=4.75,D73&lt;0.8,A73&lt;5.55),1.3,IF(AND(D73&gt;=1.25,B73&lt;2.65,D73&gt;=0.65,D73&lt;1.7,H73&lt;15.534,A73&gt;=5.55),4.433,IF(AND(G73&gt;=0.622,B73&lt;3.15,A73&lt;7.05,D73&gt;=1.7,H73&lt;15.534,A73&gt;=5.55),5.08,IF(AND(H73&gt;=13.42,B73&gt;=3.15,A73&lt;7.05,D73&gt;=1.7,H73&lt;15.534,A73&gt;=5.55),5.1,IF(AND(G73&lt;0.265,H73&lt;14.877,G73&lt;0.905,B73&lt;3.85,A73&gt;=4.75,D73&lt;0.8,A73&lt;5.55),1.2,IF(AND(A73&lt;5.75,D73&lt;1.25,B73&lt;2.65,D73&gt;=0.65,D73&lt;1.7,H73&lt;15.534,A73&gt;=5.55),3.7,IF(AND(A73&gt;=5.75,D73&lt;1.25,B73&lt;2.65,D73&gt;=0.65,D73&lt;1.7,H73&lt;15.534,A73&gt;=5.55),4,IF(AND(G73&gt;=0.652,D73&lt;1.35,B73&gt;=2.65,D73&gt;=0.65,D73&lt;1.7,H73&lt;15.534,A73&gt;=5.55),3.6,IF(AND(H73&lt;7.47,D73&gt;=1.35,B73&gt;=2.65,D73&gt;=0.65,D73&lt;1.7,H73&lt;15.534,A73&gt;=5.55),5.1,IF(AND(H73&lt;10.914,G73&lt;0.622,B73&lt;3.15,A73&lt;7.05,D73&gt;=1.7,H73&lt;15.534,A73&gt;=5.55),5.36,IF(AND(H73&gt;=10.914,G73&lt;0.622,B73&lt;3.15,A73&lt;7.05,D73&gt;=1.7,H73&lt;15.534,A73&gt;=5.55),5.64,IF(AND(G73&gt;=0.657,H73&lt;13.42,B73&gt;=3.15,A73&lt;7.05,D73&gt;=1.7,H73&lt;15.534,A73&gt;=5.55),6,IF(AND(G73&gt;=0.782,G73&gt;=0.265,H73&lt;14.877,G73&lt;0.905,B73&lt;3.85,A73&gt;=4.75,D73&lt;0.8,A73&lt;5.55),1.48,IF(AND(H73&lt;11.286,G73&lt;0.652,D73&lt;1.35,B73&gt;=2.65,D73&gt;=0.65,D73&lt;1.7,H73&lt;15.534,A73&gt;=5.55),4.24,IF(AND(H73&gt;=11.286,G73&lt;0.652,D73&lt;1.35,B73&gt;=2.65,D73&gt;=0.65,D73&lt;1.7,H73&lt;15.534,A73&gt;=5.55),4.05,IF(AND(G73&lt;0.413,H73&gt;=7.47,D73&gt;=1.35,B73&gt;=2.65,D73&gt;=0.65,D73&lt;1.7,H73&lt;15.534,A73&gt;=5.55),5.1,IF(AND(H73&lt;11.325,G73&lt;0.657,H73&lt;13.42,B73&gt;=3.15,A73&lt;7.05,D73&gt;=1.7,H73&lt;15.534,A73&gt;=5.55),5.8,IF(AND(H73&gt;=11.325,G73&lt;0.657,H73&lt;13.42,B73&gt;=3.15,A73&lt;7.05,D73&gt;=1.7,H73&lt;15.534,A73&gt;=5.55),5.6,IF(AND(D73&gt;=0.35,G73&lt;0.782,G73&gt;=0.265,H73&lt;14.877,G73&lt;0.905,B73&lt;3.85,A73&gt;=4.75,D73&lt;0.8,A73&lt;5.55),1.633,IF(AND(B73&lt;2.85,G73&gt;=0.413,H73&gt;=7.47,D73&gt;=1.35,B73&gt;=2.65,D73&gt;=0.65,D73&lt;1.7,H73&lt;15.534,A73&gt;=5.55),4.6,IF(AND(D73&lt;0.15,D73&lt;0.35,G73&lt;0.782,G73&gt;=0.265,H73&lt;14.877,G73&lt;0.905,B73&lt;3.85,A73&gt;=4.75,D73&lt;0.8,A73&lt;5.55),1.5,IF(AND(D73&gt;=0.15,D73&lt;0.35,G73&lt;0.782,G73&gt;=0.265,H73&lt;14.877,G73&lt;0.905,B73&lt;3.85,A73&gt;=4.75,D73&lt;0.8,A73&lt;5.55),1.543,IF(AND(A73&gt;=6.8,B73&gt;=2.85,G73&gt;=0.413,H73&gt;=7.47,D73&gt;=1.35,B73&gt;=2.65,D73&gt;=0.65,D73&lt;1.7,H73&lt;15.534,A73&gt;=5.55),4.9,IF(AND(H73&lt;13.531,A73&lt;6.8,B73&gt;=2.85,G73&gt;=0.413,H73&gt;=7.47,D73&gt;=1.35,B73&gt;=2.65,D73&gt;=0.65,D73&lt;1.7,H73&lt;15.534,A73&gt;=5.55),4.5,IF(AND(H73&gt;=13.531,A73&lt;6.8,B73&gt;=2.85,G73&gt;=0.413,H73&gt;=7.47,D73&gt;=1.35,B73&gt;=2.65,D73&gt;=0.65,D73&lt;1.7,H73&lt;15.534,A73&gt;=5.55),4.7,"shouldnthappen")))))))))))))))))))))))))))))))))))))))</f>
        <v>6</v>
      </c>
      <c r="AZ73" s="1" t="n">
        <f aca="false">IF(AND(H73&gt;=15.371,B73&gt;=3.35),5.4,IF(AND(G73&gt;=0.851,H73&gt;=15.244,B73&lt;3.35),4.75,IF(AND(F73&gt;=2,H73&lt;15.371,B73&gt;=3.35),5.6,IF(AND(B73&lt;2.75,A73&lt;5.15,H73&lt;15.244,B73&lt;3.35),3.42,IF(AND(A73&gt;=7.25,G73&lt;0.851,H73&gt;=15.244,B73&lt;3.35),6.6,IF(AND(A73&lt;4.45,B73&gt;=2.75,A73&lt;5.15,H73&lt;15.244,B73&lt;3.35),1.1,IF(AND(G73&lt;0.527,A73&lt;7.25,G73&lt;0.851,H73&gt;=15.244,B73&lt;3.35),5.08,IF(AND(G73&gt;=0.527,A73&lt;7.25,G73&lt;0.851,H73&gt;=15.244,B73&lt;3.35),5.8,IF(AND(D73&gt;=0.35,B73&lt;3.7,F73&lt;2,H73&lt;15.371,B73&gt;=3.35),1.55,IF(AND(H73&lt;6.542,B73&gt;=3.7,F73&lt;2,H73&lt;15.371,B73&gt;=3.35),1.9,IF(AND(B73&lt;3.25,A73&gt;=4.45,B73&gt;=2.75,A73&lt;5.15,H73&lt;15.244,B73&lt;3.35),1.46,IF(AND(B73&gt;=3.25,A73&gt;=4.45,B73&gt;=2.75,A73&lt;5.15,H73&lt;15.244,B73&lt;3.35),1.7,IF(AND(H73&lt;13.654,B73&gt;=2.95,D73&lt;1.45,A73&gt;=5.15,H73&lt;15.244,B73&lt;3.35),4.3,IF(AND(H73&gt;=13.654,B73&gt;=2.95,D73&lt;1.45,A73&gt;=5.15,H73&lt;15.244,B73&lt;3.35),4.625,IF(AND(F73&gt;=2.5,D73&lt;1.75,D73&gt;=1.45,A73&gt;=5.15,H73&lt;15.244,B73&lt;3.35),5.3,IF(AND(G73&gt;=0.853,D73&gt;=1.75,D73&gt;=1.45,A73&gt;=5.15,H73&lt;15.244,B73&lt;3.35),5.15,IF(AND(D73&gt;=0.25,D73&lt;0.35,B73&lt;3.7,F73&lt;2,H73&lt;15.371,B73&gt;=3.35),1.3,IF(AND(B73&lt;3.85,H73&gt;=6.542,B73&gt;=3.7,F73&lt;2,H73&lt;15.371,B73&gt;=3.35),1.633,IF(AND(H73&lt;7.02,H73&lt;10.688,B73&lt;2.95,D73&lt;1.45,A73&gt;=5.15,H73&lt;15.244,B73&lt;3.35),3.98,IF(AND(G73&lt;0.338,H73&gt;=10.688,B73&lt;2.95,D73&lt;1.45,A73&gt;=5.15,H73&lt;15.244,B73&lt;3.35),4.22,IF(AND(G73&gt;=0.338,H73&gt;=10.688,B73&lt;2.95,D73&lt;1.45,A73&gt;=5.15,H73&lt;15.244,B73&lt;3.35),3.9,IF(AND(B73&lt;2.75,F73&lt;2.5,D73&lt;1.75,D73&gt;=1.45,A73&gt;=5.15,H73&lt;15.244,B73&lt;3.35),5.1,IF(AND(B73&gt;=2.75,F73&lt;2.5,D73&lt;1.75,D73&gt;=1.45,A73&gt;=5.15,H73&lt;15.244,B73&lt;3.35),4.74,IF(AND(A73&gt;=7,G73&lt;0.853,D73&gt;=1.75,D73&gt;=1.45,A73&gt;=5.15,H73&lt;15.244,B73&lt;3.35),6.5,IF(AND(G73&gt;=0.934,D73&lt;0.25,D73&lt;0.35,B73&lt;3.7,F73&lt;2,H73&lt;15.371,B73&gt;=3.35),1.7,IF(AND(D73&lt;0.25,B73&gt;=3.85,H73&gt;=6.542,B73&gt;=3.7,F73&lt;2,H73&lt;15.371,B73&gt;=3.35),1.5,IF(AND(D73&gt;=0.25,B73&gt;=3.85,H73&gt;=6.542,B73&gt;=3.7,F73&lt;2,H73&lt;15.371,B73&gt;=3.35),1.4,IF(AND(B73&lt;2.5,H73&gt;=7.02,H73&lt;10.688,B73&lt;2.95,D73&lt;1.45,A73&gt;=5.15,H73&lt;15.244,B73&lt;3.35),3.8,IF(AND(G73&gt;=0.74,A73&lt;7,G73&lt;0.853,D73&gt;=1.75,D73&gt;=1.45,A73&gt;=5.15,H73&lt;15.244,B73&lt;3.35),6,IF(AND(G73&gt;=0.61,G73&lt;0.934,D73&lt;0.25,D73&lt;0.35,B73&lt;3.7,F73&lt;2,H73&lt;15.371,B73&gt;=3.35),1.5,IF(AND(D73&lt;1.15,B73&gt;=2.5,H73&gt;=7.02,H73&lt;10.688,B73&lt;2.95,D73&lt;1.45,A73&gt;=5.15,H73&lt;15.244,B73&lt;3.35),3.5,IF(AND(D73&gt;=1.15,B73&gt;=2.5,H73&gt;=7.02,H73&lt;10.688,B73&lt;2.95,D73&lt;1.45,A73&gt;=5.15,H73&lt;15.244,B73&lt;3.35),3.6,IF(AND(G73&gt;=0.626,G73&lt;0.74,A73&lt;7,G73&lt;0.853,D73&gt;=1.75,D73&gt;=1.45,A73&gt;=5.15,H73&lt;15.244,B73&lt;3.35),4.9,IF(AND(H73&lt;13.641,G73&lt;0.61,G73&lt;0.934,D73&lt;0.25,D73&lt;0.35,B73&lt;3.7,F73&lt;2,H73&lt;15.371,B73&gt;=3.35),1.425,IF(AND(H73&gt;=13.641,G73&lt;0.61,G73&lt;0.934,D73&lt;0.25,D73&lt;0.35,B73&lt;3.7,F73&lt;2,H73&lt;15.371,B73&gt;=3.35),1.3,IF(AND(B73&lt;3.05,G73&lt;0.626,G73&lt;0.74,A73&lt;7,G73&lt;0.853,D73&gt;=1.75,D73&gt;=1.45,A73&gt;=5.15,H73&lt;15.244,B73&lt;3.35),5.475,IF(AND(B73&gt;=3.05,G73&lt;0.626,G73&lt;0.74,A73&lt;7,G73&lt;0.853,D73&gt;=1.75,D73&gt;=1.45,A73&gt;=5.15,H73&lt;15.244,B73&lt;3.35),5.633,"shouldnthappen")))))))))))))))))))))))))))))))))))))</f>
        <v>5.15</v>
      </c>
      <c r="BA73" s="1" t="n">
        <f aca="false">IF(AND(F73&gt;=2,B73&gt;=3.4),6.1,IF(AND(B73&lt;2.75,A73&lt;5.15,B73&lt;3.4),3.225,IF(AND(G73&gt;=0.821,F73&lt;2,B73&gt;=3.4),1.9,IF(AND(B73&gt;=3.2,B73&gt;=2.75,A73&lt;5.15,B73&lt;3.4),1.7,IF(AND(A73&lt;4.8,G73&lt;0.821,F73&lt;2,B73&gt;=3.4),1,IF(AND(G73&gt;=0.446,B73&lt;3.2,B73&gt;=2.75,A73&lt;5.15,B73&lt;3.4),1.1,IF(AND(G73&lt;0.356,D73&lt;1.45,A73&lt;6.25,A73&gt;=5.15,B73&lt;3.4),4.32,IF(AND(G73&lt;0.591,D73&gt;=1.45,A73&lt;6.25,A73&gt;=5.15,B73&lt;3.4),4.6,IF(AND(D73&lt;1.75,G73&lt;0.597,A73&gt;=6.25,A73&gt;=5.15,B73&lt;3.4),4.86,IF(AND(H73&gt;=16.472,G73&gt;=0.597,A73&gt;=6.25,A73&gt;=5.15,B73&lt;3.4),6.6,IF(AND(G73&lt;0.063,G73&lt;0.446,B73&lt;3.2,B73&gt;=2.75,A73&lt;5.15,B73&lt;3.4),1.4,IF(AND(A73&gt;=5.95,G73&gt;=0.356,D73&lt;1.45,A73&lt;6.25,A73&gt;=5.15,B73&lt;3.4),4.6,IF(AND(B73&gt;=2.9,G73&gt;=0.591,D73&gt;=1.45,A73&lt;6.25,A73&gt;=5.15,B73&lt;3.4),4.867,IF(AND(D73&gt;=2.4,H73&lt;16.472,G73&gt;=0.597,A73&gt;=6.25,A73&gt;=5.15,B73&lt;3.4),6,IF(AND(A73&lt;5.45,B73&gt;=3.85,A73&gt;=4.8,G73&lt;0.821,F73&lt;2,B73&gt;=3.4),1.3,IF(AND(A73&gt;=5.45,B73&gt;=3.85,A73&gt;=4.8,G73&lt;0.821,F73&lt;2,B73&gt;=3.4),1.45,IF(AND(H73&lt;14.273,G73&gt;=0.063,G73&lt;0.446,B73&lt;3.2,B73&gt;=2.75,A73&lt;5.15,B73&lt;3.4),1.5,IF(AND(H73&gt;=14.273,G73&gt;=0.063,G73&lt;0.446,B73&lt;3.2,B73&gt;=2.75,A73&lt;5.15,B73&lt;3.4),1.6,IF(AND(G73&gt;=0.572,A73&lt;5.95,G73&gt;=0.356,D73&lt;1.45,A73&lt;6.25,A73&gt;=5.15,B73&lt;3.4),3.9,IF(AND(G73&lt;0.827,B73&lt;2.9,G73&gt;=0.591,D73&gt;=1.45,A73&lt;6.25,A73&gt;=5.15,B73&lt;3.4),4.9,IF(AND(G73&gt;=0.827,B73&lt;2.9,G73&gt;=0.591,D73&gt;=1.45,A73&lt;6.25,A73&gt;=5.15,B73&lt;3.4),5.1,IF(AND(A73&gt;=7.2,B73&lt;3.05,D73&gt;=1.75,G73&lt;0.597,A73&gt;=6.25,A73&gt;=5.15,B73&lt;3.4),6.7,IF(AND(G73&lt;0.353,B73&gt;=3.05,D73&gt;=1.75,G73&lt;0.597,A73&gt;=6.25,A73&gt;=5.15,B73&lt;3.4),5.22,IF(AND(G73&gt;=0.353,B73&gt;=3.05,D73&gt;=1.75,G73&lt;0.597,A73&gt;=6.25,A73&gt;=5.15,B73&lt;3.4),5.65,IF(AND(A73&lt;6.55,D73&lt;2.4,H73&lt;16.472,G73&gt;=0.597,A73&gt;=6.25,A73&gt;=5.15,B73&lt;3.4),5.033,IF(AND(H73&lt;12.719,G73&lt;0.385,B73&lt;3.85,A73&gt;=4.8,G73&lt;0.821,F73&lt;2,B73&gt;=3.4),1.54,IF(AND(H73&gt;=12.719,G73&lt;0.385,B73&lt;3.85,A73&gt;=4.8,G73&lt;0.821,F73&lt;2,B73&gt;=3.4),1.3,IF(AND(B73&lt;3.6,G73&gt;=0.385,B73&lt;3.85,A73&gt;=4.8,G73&lt;0.821,F73&lt;2,B73&gt;=3.4),1.325,IF(AND(B73&gt;=3.6,G73&gt;=0.385,B73&lt;3.85,A73&gt;=4.8,G73&lt;0.821,F73&lt;2,B73&gt;=3.4),1.55,IF(AND(D73&lt;1.05,G73&lt;0.572,A73&lt;5.95,G73&gt;=0.356,D73&lt;1.45,A73&lt;6.25,A73&gt;=5.15,B73&lt;3.4),3.633,IF(AND(D73&gt;=2.15,A73&lt;7.2,B73&lt;3.05,D73&gt;=1.75,G73&lt;0.597,A73&gt;=6.25,A73&gt;=5.15,B73&lt;3.4),5.667,IF(AND(H73&lt;13.094,A73&gt;=6.55,D73&lt;2.4,H73&lt;16.472,G73&gt;=0.597,A73&gt;=6.25,A73&gt;=5.15,B73&lt;3.4),5.2,IF(AND(D73&lt;1.15,D73&gt;=1.05,G73&lt;0.572,A73&lt;5.95,G73&gt;=0.356,D73&lt;1.45,A73&lt;6.25,A73&gt;=5.15,B73&lt;3.4),3.8,IF(AND(D73&gt;=1.15,D73&gt;=1.05,G73&lt;0.572,A73&lt;5.95,G73&gt;=0.356,D73&lt;1.45,A73&lt;6.25,A73&gt;=5.15,B73&lt;3.4),3.9,IF(AND(G73&gt;=0.487,D73&lt;2.15,A73&lt;7.2,B73&lt;3.05,D73&gt;=1.75,G73&lt;0.597,A73&gt;=6.25,A73&gt;=5.15,B73&lt;3.4),5.8,IF(AND(A73&lt;6.8,H73&gt;=13.094,A73&gt;=6.55,D73&lt;2.4,H73&lt;16.472,G73&gt;=0.597,A73&gt;=6.25,A73&gt;=5.15,B73&lt;3.4),4.52,IF(AND(A73&gt;=6.8,H73&gt;=13.094,A73&gt;=6.55,D73&lt;2.4,H73&lt;16.472,G73&gt;=0.597,A73&gt;=6.25,A73&gt;=5.15,B73&lt;3.4),4.75,IF(AND(B73&lt;2.95,G73&lt;0.487,D73&lt;2.15,A73&lt;7.2,B73&lt;3.05,D73&gt;=1.75,G73&lt;0.597,A73&gt;=6.25,A73&gt;=5.15,B73&lt;3.4),5.6,IF(AND(B73&gt;=2.95,G73&lt;0.487,D73&lt;2.15,A73&lt;7.2,B73&lt;3.05,D73&gt;=1.75,G73&lt;0.597,A73&gt;=6.25,A73&gt;=5.15,B73&lt;3.4),5.5,"shouldnthappen")))))))))))))))))))))))))))))))))))))))</f>
        <v>4.867</v>
      </c>
      <c r="BB73" s="1" t="n">
        <f aca="false">IF(AND(A73&lt;4.35,B73&lt;3.25,F73&lt;1.5),1.1,IF(AND(H73&lt;14.005,A73&gt;=4.35,B73&lt;3.25,F73&lt;1.5),1.3,IF(AND(H73&gt;=14.005,A73&gt;=4.35,B73&lt;3.25,F73&lt;1.5),1.6,IF(AND(G73&gt;=0.905,A73&lt;5.15,B73&gt;=3.25,F73&lt;1.5),1.9,IF(AND(B73&lt;3.45,A73&gt;=5.15,B73&gt;=3.25,F73&lt;1.5),1.6,IF(AND(F73&gt;=2.5,D73&gt;=1.35,D73&lt;1.75,F73&gt;=1.5),4.867,IF(AND(A73&gt;=7.05,D73&gt;=2.05,D73&gt;=1.75,F73&gt;=1.5),6.35,IF(AND(D73&gt;=0.4,G73&lt;0.905,A73&lt;5.15,B73&gt;=3.25,F73&lt;1.5),1.65,IF(AND(B73&lt;3.6,B73&gt;=3.45,A73&gt;=5.15,B73&gt;=3.25,F73&lt;1.5),1.35,IF(AND(H73&lt;6.808,H73&lt;9.386,D73&lt;1.35,D73&lt;1.75,F73&gt;=1.5),4.05,IF(AND(H73&gt;=6.808,H73&lt;9.386,D73&lt;1.35,D73&lt;1.75,F73&gt;=1.5),3.46,IF(AND(B73&lt;2.45,F73&lt;2.5,D73&gt;=1.35,D73&lt;1.75,F73&gt;=1.5),4.5,IF(AND(H73&gt;=13.115,D73&lt;1.95,D73&lt;2.05,D73&gt;=1.75,F73&gt;=1.5),4.85,IF(AND(G73&lt;0.196,D73&gt;=1.95,D73&lt;2.05,D73&gt;=1.75,F73&gt;=1.5),6.7,IF(AND(G73&gt;=0.196,D73&gt;=1.95,D73&lt;2.05,D73&gt;=1.75,F73&gt;=1.5),5.12,IF(AND(H73&lt;10.925,D73&lt;0.4,G73&lt;0.905,A73&lt;5.15,B73&gt;=3.25,F73&lt;1.5),1.4,IF(AND(H73&gt;=10.925,D73&lt;0.4,G73&lt;0.905,A73&lt;5.15,B73&gt;=3.25,F73&lt;1.5),1.45,IF(AND(H73&lt;14.096,B73&gt;=3.6,B73&gt;=3.45,A73&gt;=5.15,B73&gt;=3.25,F73&lt;1.5),1.42,IF(AND(H73&gt;=14.096,B73&gt;=3.6,B73&gt;=3.45,A73&gt;=5.15,B73&gt;=3.25,F73&lt;1.5),1.7,IF(AND(B73&lt;2.45,D73&lt;1.15,H73&gt;=9.386,D73&lt;1.35,D73&lt;1.75,F73&gt;=1.5),3.6,IF(AND(B73&gt;=2.45,D73&lt;1.15,H73&gt;=9.386,D73&lt;1.35,D73&lt;1.75,F73&gt;=1.5),3.9,IF(AND(G73&lt;0.246,D73&gt;=1.15,H73&gt;=9.386,D73&lt;1.35,D73&lt;1.75,F73&gt;=1.5),4.4,IF(AND(B73&lt;2.75,B73&gt;=2.45,F73&lt;2.5,D73&gt;=1.35,D73&lt;1.75,F73&gt;=1.5),5.1,IF(AND(H73&lt;11.084,H73&lt;13.115,D73&lt;1.95,D73&lt;2.05,D73&gt;=1.75,F73&gt;=1.5),5.35,IF(AND(H73&gt;=11.084,H73&lt;13.115,D73&lt;1.95,D73&lt;2.05,D73&gt;=1.75,F73&gt;=1.5),5.7,IF(AND(H73&lt;15.52,D73&lt;2.25,A73&lt;7.05,D73&gt;=2.05,D73&gt;=1.75,F73&gt;=1.5),5.45,IF(AND(H73&gt;=15.52,D73&lt;2.25,A73&lt;7.05,D73&gt;=2.05,D73&gt;=1.75,F73&gt;=1.5),5.725,IF(AND(G73&gt;=0.775,D73&gt;=2.25,A73&lt;7.05,D73&gt;=2.05,D73&gt;=1.75,F73&gt;=1.5),5.2,IF(AND(D73&lt;1.25,G73&gt;=0.246,D73&gt;=1.15,H73&gt;=9.386,D73&lt;1.35,D73&lt;1.75,F73&gt;=1.5),4.05,IF(AND(A73&lt;5.85,B73&gt;=2.75,B73&gt;=2.45,F73&lt;2.5,D73&gt;=1.35,D73&lt;1.75,F73&gt;=1.5),4.5,IF(AND(B73&lt;3.3,G73&lt;0.775,D73&gt;=2.25,A73&lt;7.05,D73&gt;=2.05,D73&gt;=1.75,F73&gt;=1.5),5.64,IF(AND(B73&gt;=3.3,G73&lt;0.775,D73&gt;=2.25,A73&lt;7.05,D73&gt;=2.05,D73&gt;=1.75,F73&gt;=1.5),5.6,IF(AND(A73&lt;5.9,D73&gt;=1.25,G73&gt;=0.246,D73&gt;=1.15,H73&gt;=9.386,D73&lt;1.35,D73&lt;1.75,F73&gt;=1.5),4.2,IF(AND(A73&gt;=5.9,D73&gt;=1.25,G73&gt;=0.246,D73&gt;=1.15,H73&gt;=9.386,D73&lt;1.35,D73&lt;1.75,F73&gt;=1.5),4,IF(AND(G73&gt;=0.437,A73&gt;=5.85,B73&gt;=2.75,B73&gt;=2.45,F73&lt;2.5,D73&gt;=1.35,D73&lt;1.75,F73&gt;=1.5),4.75,IF(AND(H73&lt;9.446,G73&lt;0.437,A73&gt;=5.85,B73&gt;=2.75,B73&gt;=2.45,F73&lt;2.5,D73&gt;=1.35,D73&lt;1.75,F73&gt;=1.5),4.6,IF(AND(H73&gt;=9.446,G73&lt;0.437,A73&gt;=5.85,B73&gt;=2.75,B73&gt;=2.45,F73&lt;2.5,D73&gt;=1.35,D73&lt;1.75,F73&gt;=1.5),4.7,"shouldnthappen")))))))))))))))))))))))))))))))))))))</f>
        <v>5.35</v>
      </c>
      <c r="BC73" s="1" t="n">
        <f aca="false">IF(AND(G73&gt;=0.905,F73&lt;1.5),1.65,IF(AND(D73&gt;=0.45,G73&lt;0.905,F73&lt;1.5),1.65,IF(AND(A73&lt;5.15,D73&lt;1.55,F73&gt;=1.5),3.225,IF(AND(F73&gt;=2.5,A73&gt;=5.15,D73&lt;1.55,F73&gt;=1.5),5.05,IF(AND(H73&lt;5.767,A73&lt;7.05,D73&gt;=1.55,F73&gt;=1.5),4.5,IF(AND(D73&lt;1.7,A73&gt;=7.05,D73&gt;=1.55,F73&gt;=1.5),5.8,IF(AND(A73&gt;=5.3,G73&lt;0.207,D73&lt;0.45,G73&lt;0.905,F73&lt;1.5),1.3,IF(AND(D73&gt;=0.35,G73&gt;=0.207,D73&lt;0.45,G73&lt;0.905,F73&lt;1.5),1.5,IF(AND(G73&lt;0.155,D73&gt;=1.7,A73&gt;=7.05,D73&gt;=1.55,F73&gt;=1.5),6.7,IF(AND(G73&gt;=0.155,D73&gt;=1.7,A73&gt;=7.05,D73&gt;=1.55,F73&gt;=1.5),6.34,IF(AND(G73&lt;0.05,A73&lt;5.3,G73&lt;0.207,D73&lt;0.45,G73&lt;0.905,F73&lt;1.5),1.4,IF(AND(G73&gt;=0.05,A73&lt;5.3,G73&lt;0.207,D73&lt;0.45,G73&lt;0.905,F73&lt;1.5),1.5,IF(AND(A73&lt;4.5,D73&lt;0.35,G73&gt;=0.207,D73&lt;0.45,G73&lt;0.905,F73&lt;1.5),1.3,IF(AND(G73&lt;0.308,A73&lt;6.2,F73&lt;2.5,A73&gt;=5.15,D73&lt;1.55,F73&gt;=1.5),4.5,IF(AND(D73&lt;1.35,A73&gt;=6.2,F73&lt;2.5,A73&gt;=5.15,D73&lt;1.55,F73&gt;=1.5),4.367,IF(AND(D73&lt;1.85,A73&lt;6.15,H73&gt;=5.767,A73&lt;7.05,D73&gt;=1.55,F73&gt;=1.5),4.933,IF(AND(G73&gt;=0.558,A73&gt;=4.5,D73&lt;0.35,G73&gt;=0.207,D73&lt;0.45,G73&lt;0.905,F73&lt;1.5),1.5,IF(AND(H73&gt;=13.383,G73&gt;=0.308,A73&lt;6.2,F73&lt;2.5,A73&gt;=5.15,D73&lt;1.55,F73&gt;=1.5),4.7,IF(AND(H73&gt;=12.206,D73&gt;=1.35,A73&gt;=6.2,F73&lt;2.5,A73&gt;=5.15,D73&lt;1.55,F73&gt;=1.5),4.575,IF(AND(A73&lt;5.7,D73&gt;=1.85,A73&lt;6.15,H73&gt;=5.767,A73&lt;7.05,D73&gt;=1.55,F73&gt;=1.5),4.9,IF(AND(A73&gt;=5.7,D73&gt;=1.85,A73&lt;6.15,H73&gt;=5.767,A73&lt;7.05,D73&gt;=1.55,F73&gt;=1.5),5.1,IF(AND(G73&lt;0.079,G73&lt;0.364,A73&gt;=6.15,H73&gt;=5.767,A73&lt;7.05,D73&gt;=1.55,F73&gt;=1.5),5.6,IF(AND(G73&gt;=0.079,G73&lt;0.364,A73&gt;=6.15,H73&gt;=5.767,A73&lt;7.05,D73&gt;=1.55,F73&gt;=1.5),5.25,IF(AND(G73&gt;=0.447,G73&lt;0.558,A73&gt;=4.5,D73&lt;0.35,G73&gt;=0.207,D73&lt;0.45,G73&lt;0.905,F73&lt;1.5),1.3,IF(AND(B73&gt;=2.95,H73&lt;13.383,G73&gt;=0.308,A73&lt;6.2,F73&lt;2.5,A73&gt;=5.15,D73&lt;1.55,F73&gt;=1.5),4.6,IF(AND(B73&lt;2.65,H73&lt;12.206,D73&gt;=1.35,A73&gt;=6.2,F73&lt;2.5,A73&gt;=5.15,D73&lt;1.55,F73&gt;=1.5),4.9,IF(AND(D73&lt;2.45,A73&lt;6.6,G73&gt;=0.364,A73&gt;=6.15,H73&gt;=5.767,A73&lt;7.05,D73&gt;=1.55,F73&gt;=1.5),5.6,IF(AND(D73&gt;=2.45,A73&lt;6.6,G73&gt;=0.364,A73&gt;=6.15,H73&gt;=5.767,A73&lt;7.05,D73&gt;=1.55,F73&gt;=1.5),6,IF(AND(H73&lt;12.921,A73&gt;=6.6,G73&gt;=0.364,A73&gt;=6.15,H73&gt;=5.767,A73&lt;7.05,D73&gt;=1.55,F73&gt;=1.5),5.725,IF(AND(H73&gt;=12.921,A73&gt;=6.6,G73&gt;=0.364,A73&gt;=6.15,H73&gt;=5.767,A73&lt;7.05,D73&gt;=1.55,F73&gt;=1.5),5.367,IF(AND(B73&lt;3.15,G73&lt;0.447,G73&lt;0.558,A73&gt;=4.5,D73&lt;0.35,G73&gt;=0.207,D73&lt;0.45,G73&lt;0.905,F73&lt;1.5),1.5,IF(AND(B73&gt;=3.15,G73&lt;0.447,G73&lt;0.558,A73&gt;=4.5,D73&lt;0.35,G73&gt;=0.207,D73&lt;0.45,G73&lt;0.905,F73&lt;1.5),1.36,IF(AND(B73&gt;=2.85,B73&lt;2.95,H73&lt;13.383,G73&gt;=0.308,A73&lt;6.2,F73&lt;2.5,A73&gt;=5.15,D73&lt;1.55,F73&gt;=1.5),3.6,IF(AND(H73&lt;9.446,B73&gt;=2.65,H73&lt;12.206,D73&gt;=1.35,A73&gt;=6.2,F73&lt;2.5,A73&gt;=5.15,D73&lt;1.55,F73&gt;=1.5),4.6,IF(AND(H73&gt;=9.446,B73&gt;=2.65,H73&lt;12.206,D73&gt;=1.35,A73&gt;=6.2,F73&lt;2.5,A73&gt;=5.15,D73&lt;1.55,F73&gt;=1.5),4.7,IF(AND(D73&lt;1.2,B73&lt;2.85,B73&lt;2.95,H73&lt;13.383,G73&gt;=0.308,A73&lt;6.2,F73&lt;2.5,A73&gt;=5.15,D73&lt;1.55,F73&gt;=1.5),3.75,IF(AND(G73&lt;0.356,D73&gt;=1.2,B73&lt;2.85,B73&lt;2.95,H73&lt;13.383,G73&gt;=0.308,A73&lt;6.2,F73&lt;2.5,A73&gt;=5.15,D73&lt;1.55,F73&gt;=1.5),4.2,IF(AND(G73&gt;=0.356,D73&gt;=1.2,B73&lt;2.85,B73&lt;2.95,H73&lt;13.383,G73&gt;=0.308,A73&lt;6.2,F73&lt;2.5,A73&gt;=5.15,D73&lt;1.55,F73&gt;=1.5),3.96,"shouldnthappen"))))))))))))))))))))))))))))))))))))))</f>
        <v>4.933</v>
      </c>
      <c r="BD73" s="1" t="n">
        <f aca="false">IF(AND(B73&lt;2.7,A73&lt;5.3,B73&lt;3.15),3.42,IF(AND(F73&lt;2.5,A73&gt;=5.85,B73&gt;=3.15),4.7,IF(AND(A73&lt;4.35,B73&gt;=2.7,A73&lt;5.3,B73&lt;3.15),1.1,IF(AND(A73&gt;=4.35,B73&gt;=2.7,A73&lt;5.3,B73&lt;3.15),1.42,IF(AND(A73&gt;=7.05,F73&gt;=2.5,A73&gt;=5.3,B73&lt;3.15),6.067,IF(AND(D73&gt;=0.45,A73&lt;5.05,A73&lt;5.85,B73&gt;=3.15),1.6,IF(AND(B73&lt;3.35,A73&gt;=5.05,A73&lt;5.85,B73&gt;=3.15),1.7,IF(AND(A73&gt;=6.85,F73&gt;=2.5,A73&gt;=5.85,B73&gt;=3.15),6.22,IF(AND(D73&lt;1.25,D73&lt;1.35,F73&lt;2.5,A73&gt;=5.3,B73&lt;3.15),4.033,IF(AND(D73&gt;=1.25,D73&lt;1.35,F73&lt;2.5,A73&gt;=5.3,B73&lt;3.15),4.233,IF(AND(A73&lt;6.05,D73&gt;=1.35,F73&lt;2.5,A73&gt;=5.3,B73&lt;3.15),5.1,IF(AND(H73&gt;=13.29,A73&lt;7.05,F73&gt;=2.5,A73&gt;=5.3,B73&lt;3.15),4.96,IF(AND(G73&gt;=0.858,D73&lt;0.45,A73&lt;5.05,A73&lt;5.85,B73&gt;=3.15),1.3,IF(AND(D73&gt;=0.35,B73&gt;=3.35,A73&gt;=5.05,A73&lt;5.85,B73&gt;=3.15),1.4,IF(AND(B73&lt;3.25,A73&lt;6.85,F73&gt;=2.5,A73&gt;=5.85,B73&gt;=3.15),5.233,IF(AND(A73&gt;=6.8,A73&gt;=6.05,D73&gt;=1.35,F73&lt;2.5,A73&gt;=5.3,B73&lt;3.15),4.9,IF(AND(G73&gt;=0.622,H73&lt;13.29,A73&lt;7.05,F73&gt;=2.5,A73&gt;=5.3,B73&lt;3.15),5.067,IF(AND(H73&lt;8.834,G73&lt;0.858,D73&lt;0.45,A73&lt;5.05,A73&lt;5.85,B73&gt;=3.15),1.4,IF(AND(G73&lt;0.774,B73&gt;=3.25,A73&lt;6.85,F73&gt;=2.5,A73&gt;=5.85,B73&gt;=3.15),5.8,IF(AND(G73&gt;=0.774,B73&gt;=3.25,A73&lt;6.85,F73&gt;=2.5,A73&gt;=5.85,B73&gt;=3.15),5.4,IF(AND(H73&gt;=12.206,A73&lt;6.8,A73&gt;=6.05,D73&gt;=1.35,F73&lt;2.5,A73&gt;=5.3,B73&lt;3.15),4.5,IF(AND(G73&gt;=0.439,G73&lt;0.622,H73&lt;13.29,A73&lt;7.05,F73&gt;=2.5,A73&gt;=5.3,B73&lt;3.15),5.667,IF(AND(G73&lt;0.227,H73&gt;=8.834,G73&lt;0.858,D73&lt;0.45,A73&lt;5.05,A73&lt;5.85,B73&gt;=3.15),1.4,IF(AND(G73&gt;=0.227,H73&gt;=8.834,G73&lt;0.858,D73&lt;0.45,A73&lt;5.05,A73&lt;5.85,B73&gt;=3.15),1.3,IF(AND(G73&gt;=0.934,B73&lt;3.75,D73&lt;0.35,B73&gt;=3.35,A73&gt;=5.05,A73&lt;5.85,B73&gt;=3.15),1.7,IF(AND(G73&lt;0.823,B73&gt;=3.75,D73&lt;0.35,B73&gt;=3.35,A73&gt;=5.05,A73&lt;5.85,B73&gt;=3.15),1.55,IF(AND(G73&gt;=0.823,B73&gt;=3.75,D73&lt;0.35,B73&gt;=3.35,A73&gt;=5.05,A73&lt;5.85,B73&gt;=3.15),1.5,IF(AND(A73&lt;6.2,H73&lt;12.206,A73&lt;6.8,A73&gt;=6.05,D73&gt;=1.35,F73&lt;2.5,A73&gt;=5.3,B73&lt;3.15),4.6,IF(AND(A73&gt;=6.2,H73&lt;12.206,A73&lt;6.8,A73&gt;=6.05,D73&gt;=1.35,F73&lt;2.5,A73&gt;=5.3,B73&lt;3.15),4.74,IF(AND(H73&gt;=10.667,G73&lt;0.439,G73&lt;0.622,H73&lt;13.29,A73&lt;7.05,F73&gt;=2.5,A73&gt;=5.3,B73&lt;3.15),5.6,IF(AND(H73&lt;13.67,G73&lt;0.934,B73&lt;3.75,D73&lt;0.35,B73&gt;=3.35,A73&gt;=5.05,A73&lt;5.85,B73&gt;=3.15),1.48,IF(AND(H73&gt;=13.67,G73&lt;0.934,B73&lt;3.75,D73&lt;0.35,B73&gt;=3.35,A73&gt;=5.05,A73&lt;5.85,B73&gt;=3.15),1.3,IF(AND(G73&lt;0.301,H73&lt;10.667,G73&lt;0.439,G73&lt;0.622,H73&lt;13.29,A73&lt;7.05,F73&gt;=2.5,A73&gt;=5.3,B73&lt;3.15),5.2,IF(AND(G73&gt;=0.301,H73&lt;10.667,G73&lt;0.439,G73&lt;0.622,H73&lt;13.29,A73&lt;7.05,F73&gt;=2.5,A73&gt;=5.3,B73&lt;3.15),5.067,"shouldnthappen"))))))))))))))))))))))))))))))))))</f>
        <v>4.7</v>
      </c>
      <c r="BE73" s="1" t="n">
        <f aca="false">IF(AND(B73&gt;=3.85,A73&gt;=5.05,F73&lt;1.5),1.4,IF(AND(A73&lt;5.25,A73&lt;5.75,F73&gt;=1.5),3.15,IF(AND(A73&lt;4.95,B73&lt;3.15,A73&lt;5.05,F73&lt;1.5),1.46,IF(AND(A73&gt;=4.95,B73&lt;3.15,A73&lt;5.05,F73&lt;1.5),1.6,IF(AND(H73&lt;8.834,B73&gt;=3.15,A73&lt;5.05,F73&lt;1.5),1.4,IF(AND(D73&lt;0.25,B73&lt;3.85,A73&gt;=5.05,F73&lt;1.5),1.48,IF(AND(D73&gt;=0.25,B73&lt;3.85,A73&gt;=5.05,F73&lt;1.5),1.7,IF(AND(F73&gt;=2.5,A73&gt;=5.25,A73&lt;5.75,F73&gt;=1.5),4.9,IF(AND(H73&lt;12.45,H73&gt;=8.834,B73&gt;=3.15,A73&lt;5.05,F73&lt;1.5),1.25,IF(AND(H73&gt;=12.45,H73&gt;=8.834,B73&gt;=3.15,A73&lt;5.05,F73&lt;1.5),1.32,IF(AND(G73&lt;0.283,F73&lt;2.5,A73&gt;=5.25,A73&lt;5.75,F73&gt;=1.5),4.3,IF(AND(H73&lt;6.712,H73&lt;11.275,D73&lt;1.55,A73&gt;=5.75,F73&gt;=1.5),5,IF(AND(H73&lt;13.101,H73&gt;=11.275,D73&lt;1.55,A73&gt;=5.75,F73&gt;=1.5),3.933,IF(AND(H73&gt;=13.101,H73&gt;=11.275,D73&lt;1.55,A73&gt;=5.75,F73&gt;=1.5),4.5,IF(AND(A73&gt;=7.3,D73&lt;2.45,D73&gt;=1.55,A73&gt;=5.75,F73&gt;=1.5),6.7,IF(AND(B73&lt;3.45,D73&gt;=2.45,D73&gt;=1.55,A73&gt;=5.75,F73&gt;=1.5),5.925,IF(AND(B73&gt;=3.45,D73&gt;=2.45,D73&gt;=1.55,A73&gt;=5.75,F73&gt;=1.5),6.1,IF(AND(B73&gt;=2.8,G73&gt;=0.283,F73&lt;2.5,A73&gt;=5.25,A73&lt;5.75,F73&gt;=1.5),4.2,IF(AND(D73&lt;1.35,H73&gt;=6.712,H73&lt;11.275,D73&lt;1.55,A73&gt;=5.75,F73&gt;=1.5),4.35,IF(AND(D73&lt;1.05,B73&lt;2.8,G73&gt;=0.283,F73&lt;2.5,A73&gt;=5.25,A73&lt;5.75,F73&gt;=1.5),3.567,IF(AND(D73&gt;=1.05,B73&lt;2.8,G73&gt;=0.283,F73&lt;2.5,A73&gt;=5.25,A73&lt;5.75,F73&gt;=1.5),3.925,IF(AND(B73&lt;2.65,D73&gt;=1.35,H73&gt;=6.712,H73&lt;11.275,D73&lt;1.55,A73&gt;=5.75,F73&gt;=1.5),4.9,IF(AND(B73&gt;=2.65,D73&gt;=1.35,H73&gt;=6.712,H73&lt;11.275,D73&lt;1.55,A73&gt;=5.75,F73&gt;=1.5),4.625,IF(AND(H73&gt;=14.683,G73&gt;=0.628,A73&lt;7.3,D73&lt;2.45,D73&gt;=1.55,A73&gt;=5.75,F73&gt;=1.5),5.4,IF(AND(D73&lt;1.95,H73&lt;8.884,G73&lt;0.628,A73&lt;7.3,D73&lt;2.45,D73&gt;=1.55,A73&gt;=5.75,F73&gt;=1.5),5.1,IF(AND(D73&gt;=1.95,H73&lt;8.884,G73&lt;0.628,A73&lt;7.3,D73&lt;2.45,D73&gt;=1.55,A73&gt;=5.75,F73&gt;=1.5),5.22,IF(AND(A73&lt;6.05,H73&gt;=8.884,G73&lt;0.628,A73&lt;7.3,D73&lt;2.45,D73&gt;=1.55,A73&gt;=5.75,F73&gt;=1.5),5.1,IF(AND(G73&lt;0.817,H73&lt;14.683,G73&gt;=0.628,A73&lt;7.3,D73&lt;2.45,D73&gt;=1.55,A73&gt;=5.75,F73&gt;=1.5),4.967,IF(AND(G73&gt;=0.817,H73&lt;14.683,G73&gt;=0.628,A73&lt;7.3,D73&lt;2.45,D73&gt;=1.55,A73&gt;=5.75,F73&gt;=1.5),5.1,IF(AND(H73&lt;9.637,A73&gt;=6.05,H73&gt;=8.884,G73&lt;0.628,A73&lt;7.3,D73&lt;2.45,D73&gt;=1.55,A73&gt;=5.75,F73&gt;=1.5),5.9,IF(AND(D73&lt;1.85,H73&gt;=9.637,A73&gt;=6.05,H73&gt;=8.884,G73&lt;0.628,A73&lt;7.3,D73&lt;2.45,D73&gt;=1.55,A73&gt;=5.75,F73&gt;=1.5),5.733,IF(AND(G73&gt;=0.388,D73&gt;=1.85,H73&gt;=9.637,A73&gt;=6.05,H73&gt;=8.884,G73&lt;0.628,A73&lt;7.3,D73&lt;2.45,D73&gt;=1.55,A73&gt;=5.75,F73&gt;=1.5),5.64,IF(AND(B73&lt;2.95,G73&lt;0.388,D73&gt;=1.85,H73&gt;=9.637,A73&gt;=6.05,H73&gt;=8.884,G73&lt;0.628,A73&lt;7.3,D73&lt;2.45,D73&gt;=1.55,A73&gt;=5.75,F73&gt;=1.5),5.5,IF(AND(B73&gt;=2.95,G73&lt;0.388,D73&gt;=1.85,H73&gt;=9.637,A73&gt;=6.05,H73&gt;=8.884,G73&lt;0.628,A73&lt;7.3,D73&lt;2.45,D73&gt;=1.55,A73&gt;=5.75,F73&gt;=1.5),5.333,"shouldnthappen"))))))))))))))))))))))))))))))))))</f>
        <v>5.1</v>
      </c>
      <c r="BF73" s="1" t="n">
        <f aca="false">IF(AND(D73&gt;=0.35,F73&lt;1.5),1.65,IF(AND(H73&gt;=16.227,D73&gt;=1.55,F73&gt;=1.5),6.533,IF(AND(A73&gt;=5.45,G73&lt;0.174,D73&lt;0.35,F73&lt;1.5),1.7,IF(AND(D73&lt;0.15,G73&gt;=0.174,D73&lt;0.35,F73&lt;1.5),1.38,IF(AND(D73&gt;=1.15,D73&lt;1.25,D73&lt;1.55,F73&gt;=1.5),3.967,IF(AND(H73&lt;8.376,A73&lt;5.45,G73&lt;0.174,D73&lt;0.35,F73&lt;1.5),1.4,IF(AND(H73&gt;=8.376,A73&lt;5.45,G73&lt;0.174,D73&lt;0.35,F73&lt;1.5),1.5,IF(AND(B73&lt;3.1,D73&gt;=0.15,G73&gt;=0.174,D73&lt;0.35,F73&lt;1.5),1.475,IF(AND(H73&lt;10.258,D73&lt;1.15,D73&lt;1.25,D73&lt;1.55,F73&gt;=1.5),3.24,IF(AND(H73&gt;=10.258,D73&lt;1.15,D73&lt;1.25,D73&lt;1.55,F73&gt;=1.5),3.875,IF(AND(F73&gt;=2.5,H73&lt;10.927,D73&gt;=1.25,D73&lt;1.55,F73&gt;=1.5),5.05,IF(AND(D73&lt;1.35,H73&gt;=10.927,D73&gt;=1.25,D73&lt;1.55,F73&gt;=1.5),4.25,IF(AND(A73&gt;=6.95,D73&lt;1.75,H73&lt;16.227,D73&gt;=1.55,F73&gt;=1.5),5.8,IF(AND(B73&lt;3.3,B73&gt;=3.1,D73&gt;=0.15,G73&gt;=0.174,D73&lt;0.35,F73&lt;1.5),1.3,IF(AND(H73&lt;12.278,D73&gt;=1.35,H73&gt;=10.927,D73&gt;=1.25,D73&lt;1.55,F73&gt;=1.5),4.9,IF(AND(G73&lt;0.226,A73&lt;6.95,D73&lt;1.75,H73&lt;16.227,D73&gt;=1.55,F73&gt;=1.5),5,IF(AND(G73&gt;=0.226,A73&lt;6.95,D73&lt;1.75,H73&lt;16.227,D73&gt;=1.55,F73&gt;=1.5),4.62,IF(AND(H73&lt;9.35,B73&lt;2.95,D73&gt;=1.75,H73&lt;16.227,D73&gt;=1.55,F73&gt;=1.5),6.3,IF(AND(H73&gt;=9.35,B73&lt;2.95,D73&gt;=1.75,H73&lt;16.227,D73&gt;=1.55,F73&gt;=1.5),5.58,IF(AND(A73&lt;5.05,B73&gt;=3.3,B73&gt;=3.1,D73&gt;=0.15,G73&gt;=0.174,D73&lt;0.35,F73&lt;1.5),1.35,IF(AND(A73&gt;=5.05,B73&gt;=3.3,B73&gt;=3.1,D73&gt;=0.15,G73&gt;=0.174,D73&lt;0.35,F73&lt;1.5),1.46,IF(AND(B73&lt;2.8,A73&lt;5.65,F73&lt;2.5,H73&lt;10.927,D73&gt;=1.25,D73&lt;1.55,F73&gt;=1.5),4.075,IF(AND(B73&gt;=2.8,A73&lt;5.65,F73&lt;2.5,H73&lt;10.927,D73&gt;=1.25,D73&lt;1.55,F73&gt;=1.5),3.933,IF(AND(A73&lt;6.25,A73&gt;=5.65,F73&lt;2.5,H73&lt;10.927,D73&gt;=1.25,D73&lt;1.55,F73&gt;=1.5),4.533,IF(AND(A73&gt;=6.25,A73&gt;=5.65,F73&lt;2.5,H73&lt;10.927,D73&gt;=1.25,D73&lt;1.55,F73&gt;=1.5),4.3,IF(AND(A73&lt;6.5,H73&gt;=12.278,D73&gt;=1.35,H73&gt;=10.927,D73&gt;=1.25,D73&lt;1.55,F73&gt;=1.5),4.55,IF(AND(A73&gt;=6.5,H73&gt;=12.278,D73&gt;=1.35,H73&gt;=10.927,D73&gt;=1.25,D73&lt;1.55,F73&gt;=1.5),4.775,IF(AND(H73&lt;9.884,D73&lt;2.1,B73&gt;=2.95,D73&gt;=1.75,H73&lt;16.227,D73&gt;=1.55,F73&gt;=1.5),5.5,IF(AND(H73&gt;=9.884,D73&lt;2.1,B73&gt;=2.95,D73&gt;=1.75,H73&lt;16.227,D73&gt;=1.55,F73&gt;=1.5),5.1,IF(AND(H73&lt;10.393,D73&gt;=2.1,B73&gt;=2.95,D73&gt;=1.75,H73&lt;16.227,D73&gt;=1.55,F73&gt;=1.5),5.74,IF(AND(D73&lt;2.25,H73&gt;=10.393,D73&gt;=2.1,B73&gt;=2.95,D73&gt;=1.75,H73&lt;16.227,D73&gt;=1.55,F73&gt;=1.5),5.8,IF(AND(D73&gt;=2.25,H73&gt;=10.393,D73&gt;=2.1,B73&gt;=2.95,D73&gt;=1.75,H73&lt;16.227,D73&gt;=1.55,F73&gt;=1.5),5.4,"shouldnthappen"))))))))))))))))))))))))))))))))</f>
        <v>5.5</v>
      </c>
      <c r="BG73" s="1" t="n">
        <f aca="false">IF(AND(G73&lt;0.096,A73&lt;5.45),2.95,IF(AND(F73&gt;=1.5,G73&gt;=0.096,A73&lt;5.45),3,IF(AND(D73&lt;0.6,A73&lt;5.9,A73&gt;=5.45),1.4,IF(AND(F73&gt;=2.5,D73&gt;=0.6,A73&lt;5.9,A73&gt;=5.45),5.1,IF(AND(A73&lt;7.45,A73&gt;=7.05,A73&gt;=5.9,A73&gt;=5.45),6.167,IF(AND(B73&gt;=3.55,G73&lt;0.587,F73&lt;1.5,G73&gt;=0.096,A73&lt;5.45),1,IF(AND(A73&lt;5.05,G73&gt;=0.587,F73&lt;1.5,G73&gt;=0.096,A73&lt;5.45),1.35,IF(AND(B73&lt;2.75,D73&lt;1.7,A73&lt;7.05,A73&gt;=5.9,A73&gt;=5.45),4.9,IF(AND(A73&lt;6.2,D73&gt;=1.7,A73&lt;7.05,A73&gt;=5.9,A73&gt;=5.45),4.833,IF(AND(H73&lt;17.32,A73&gt;=7.45,A73&gt;=7.05,A73&gt;=5.9,A73&gt;=5.45),6.68,IF(AND(H73&gt;=17.32,A73&gt;=7.45,A73&gt;=7.05,A73&gt;=5.9,A73&gt;=5.45),6.4,IF(AND(G73&lt;0.161,B73&lt;3.55,G73&lt;0.587,F73&lt;1.5,G73&gt;=0.096,A73&lt;5.45),1.5,IF(AND(H73&lt;11.016,A73&gt;=5.05,G73&gt;=0.587,F73&lt;1.5,G73&gt;=0.096,A73&lt;5.45),1.633,IF(AND(H73&lt;11.001,G73&lt;0.372,F73&lt;2.5,D73&gt;=0.6,A73&lt;5.9,A73&gt;=5.45),4.133,IF(AND(H73&gt;=11.001,G73&lt;0.372,F73&lt;2.5,D73&gt;=0.6,A73&lt;5.9,A73&gt;=5.45),4.3,IF(AND(H73&lt;6.808,G73&gt;=0.372,F73&lt;2.5,D73&gt;=0.6,A73&lt;5.9,A73&gt;=5.45),4,IF(AND(A73&gt;=6.75,B73&gt;=2.75,D73&lt;1.7,A73&lt;7.05,A73&gt;=5.9,A73&gt;=5.45),4.84,IF(AND(H73&lt;12.467,G73&gt;=0.161,B73&lt;3.55,G73&lt;0.587,F73&lt;1.5,G73&gt;=0.096,A73&lt;5.45),1.3,IF(AND(D73&lt;0.25,H73&gt;=11.016,A73&gt;=5.05,G73&gt;=0.587,F73&lt;1.5,G73&gt;=0.096,A73&lt;5.45),1.52,IF(AND(D73&gt;=0.25,H73&gt;=11.016,A73&gt;=5.05,G73&gt;=0.587,F73&lt;1.5,G73&gt;=0.096,A73&lt;5.45),1.5,IF(AND(H73&lt;11.218,H73&gt;=6.808,G73&gt;=0.372,F73&lt;2.5,D73&gt;=0.6,A73&lt;5.9,A73&gt;=5.45),3.7,IF(AND(H73&gt;=11.218,H73&gt;=6.808,G73&gt;=0.372,F73&lt;2.5,D73&gt;=0.6,A73&lt;5.9,A73&gt;=5.45),3.9,IF(AND(B73&lt;2.95,A73&lt;6.75,B73&gt;=2.75,D73&lt;1.7,A73&lt;7.05,A73&gt;=5.9,A73&gt;=5.45),4.2,IF(AND(B73&gt;=2.95,A73&lt;6.75,B73&gt;=2.75,D73&lt;1.7,A73&lt;7.05,A73&gt;=5.9,A73&gt;=5.45),4.6,IF(AND(D73&gt;=2.45,A73&lt;6.85,A73&gt;=6.2,D73&gt;=1.7,A73&lt;7.05,A73&gt;=5.9,A73&gt;=5.45),5.9,IF(AND(G73&lt;0.312,A73&gt;=6.85,A73&gt;=6.2,D73&gt;=1.7,A73&lt;7.05,A73&gt;=5.9,A73&gt;=5.45),5.1,IF(AND(G73&gt;=0.312,A73&gt;=6.85,A73&gt;=6.2,D73&gt;=1.7,A73&lt;7.05,A73&gt;=5.9,A73&gt;=5.45),5.4,IF(AND(G73&lt;0.251,H73&gt;=12.467,G73&gt;=0.161,B73&lt;3.55,G73&lt;0.587,F73&lt;1.5,G73&gt;=0.096,A73&lt;5.45),1.35,IF(AND(G73&gt;=0.251,H73&gt;=12.467,G73&gt;=0.161,B73&lt;3.55,G73&lt;0.587,F73&lt;1.5,G73&gt;=0.096,A73&lt;5.45),1.467,IF(AND(G73&gt;=0.628,D73&lt;2.45,A73&lt;6.85,A73&gt;=6.2,D73&gt;=1.7,A73&lt;7.05,A73&gt;=5.9,A73&gt;=5.45),5.1,IF(AND(A73&gt;=6.75,G73&lt;0.628,D73&lt;2.45,A73&lt;6.85,A73&gt;=6.2,D73&gt;=1.7,A73&lt;7.05,A73&gt;=5.9,A73&gt;=5.45),5.9,IF(AND(H73&lt;11.824,A73&lt;6.75,G73&lt;0.628,D73&lt;2.45,A73&lt;6.85,A73&gt;=6.2,D73&gt;=1.7,A73&lt;7.05,A73&gt;=5.9,A73&gt;=5.45),5.44,IF(AND(H73&lt;14.378,H73&gt;=11.824,A73&lt;6.75,G73&lt;0.628,D73&lt;2.45,A73&lt;6.85,A73&gt;=6.2,D73&gt;=1.7,A73&lt;7.05,A73&gt;=5.9,A73&gt;=5.45),5.6,IF(AND(H73&gt;=14.378,H73&gt;=11.824,A73&lt;6.75,G73&lt;0.628,D73&lt;2.45,A73&lt;6.85,A73&gt;=6.2,D73&gt;=1.7,A73&lt;7.05,A73&gt;=5.9,A73&gt;=5.45),5.8,"shouldnthappen"))))))))))))))))))))))))))))))))))</f>
        <v>4.833</v>
      </c>
      <c r="BH73" s="1" t="n">
        <f aca="false">IF(AND(G73&gt;=0.905,F73&lt;1.5),1.8,IF(AND(H73&lt;5.523,G73&lt;0.905,F73&lt;1.5),1,IF(AND(D73&gt;=0.4,H73&gt;=5.523,G73&lt;0.905,F73&lt;1.5),1.7,IF(AND(G73&gt;=0.878,D73&lt;1.35,F73&lt;2.5,F73&gt;=1.5),4.4,IF(AND(A73&lt;5.4,D73&gt;=1.35,F73&lt;2.5,F73&gt;=1.5),3.9,IF(AND(G73&lt;0.177,B73&lt;3.15,F73&gt;=2.5,F73&gt;=1.5),6.15,IF(AND(H73&lt;10.393,B73&gt;=3.15,F73&gt;=2.5,F73&gt;=1.5),5.94,IF(AND(H73&gt;=10.393,B73&gt;=3.15,F73&gt;=2.5,F73&gt;=1.5),5.467,IF(AND(D73&gt;=1.25,G73&lt;0.878,D73&lt;1.35,F73&lt;2.5,F73&gt;=1.5),4.18,IF(AND(G73&gt;=0.709,A73&gt;=5.4,D73&gt;=1.35,F73&lt;2.5,F73&gt;=1.5),4.9,IF(AND(B73&lt;2.6,G73&gt;=0.177,B73&lt;3.15,F73&gt;=2.5,F73&gt;=1.5),4.8,IF(AND(A73&lt;4.35,A73&lt;5.05,D73&lt;0.4,H73&gt;=5.523,G73&lt;0.905,F73&lt;1.5),1.1,IF(AND(A73&gt;=5.6,A73&gt;=5.05,D73&lt;0.4,H73&gt;=5.523,G73&lt;0.905,F73&lt;1.5),1.7,IF(AND(D73&lt;1.05,D73&lt;1.25,G73&lt;0.878,D73&lt;1.35,F73&lt;2.5,F73&gt;=1.5),3.6,IF(AND(D73&gt;=1.55,G73&lt;0.709,A73&gt;=5.4,D73&gt;=1.35,F73&lt;2.5,F73&gt;=1.5),4.975,IF(AND(D73&lt;1.7,B73&gt;=2.6,G73&gt;=0.177,B73&lt;3.15,F73&gt;=2.5,F73&gt;=1.5),5.8,IF(AND(B73&lt;3.15,A73&gt;=4.35,A73&lt;5.05,D73&lt;0.4,H73&gt;=5.523,G73&lt;0.905,F73&lt;1.5),1.46,IF(AND(A73&gt;=5.45,A73&lt;5.6,A73&gt;=5.05,D73&lt;0.4,H73&gt;=5.523,G73&lt;0.905,F73&lt;1.5),1.35,IF(AND(H73&lt;10.974,D73&gt;=1.05,D73&lt;1.25,G73&lt;0.878,D73&lt;1.35,F73&lt;2.5,F73&gt;=1.5),3.8,IF(AND(H73&gt;=13.654,D73&lt;1.55,G73&lt;0.709,A73&gt;=5.4,D73&gt;=1.35,F73&lt;2.5,F73&gt;=1.5),4.725,IF(AND(A73&lt;4.5,B73&gt;=3.15,A73&gt;=4.35,A73&lt;5.05,D73&lt;0.4,H73&gt;=5.523,G73&lt;0.905,F73&lt;1.5),1.3,IF(AND(G73&lt;0.676,A73&lt;5.45,A73&lt;5.6,A73&gt;=5.05,D73&lt;0.4,H73&gt;=5.523,G73&lt;0.905,F73&lt;1.5),1.5,IF(AND(G73&gt;=0.676,A73&lt;5.45,A73&lt;5.6,A73&gt;=5.05,D73&lt;0.4,H73&gt;=5.523,G73&lt;0.905,F73&lt;1.5),1.55,IF(AND(A73&lt;5.7,H73&gt;=10.974,D73&gt;=1.05,D73&lt;1.25,G73&lt;0.878,D73&lt;1.35,F73&lt;2.5,F73&gt;=1.5),3.9,IF(AND(A73&gt;=5.7,H73&gt;=10.974,D73&gt;=1.05,D73&lt;1.25,G73&lt;0.878,D73&lt;1.35,F73&lt;2.5,F73&gt;=1.5),3.933,IF(AND(G73&gt;=0.644,H73&lt;13.654,D73&lt;1.55,G73&lt;0.709,A73&gt;=5.4,D73&gt;=1.35,F73&lt;2.5,F73&gt;=1.5),4.4,IF(AND(B73&lt;2.9,A73&lt;6.2,D73&gt;=1.7,B73&gt;=2.6,G73&gt;=0.177,B73&lt;3.15,F73&gt;=2.5,F73&gt;=1.5),5.02,IF(AND(B73&gt;=2.9,A73&lt;6.2,D73&gt;=1.7,B73&gt;=2.6,G73&gt;=0.177,B73&lt;3.15,F73&gt;=2.5,F73&gt;=1.5),4.8,IF(AND(D73&lt;2.2,A73&gt;=6.2,D73&gt;=1.7,B73&gt;=2.6,G73&gt;=0.177,B73&lt;3.15,F73&gt;=2.5,F73&gt;=1.5),5.325,IF(AND(D73&gt;=2.2,A73&gt;=6.2,D73&gt;=1.7,B73&gt;=2.6,G73&gt;=0.177,B73&lt;3.15,F73&gt;=2.5,F73&gt;=1.5),5.1,IF(AND(D73&lt;0.25,A73&gt;=4.5,B73&gt;=3.15,A73&gt;=4.35,A73&lt;5.05,D73&lt;0.4,H73&gt;=5.523,G73&lt;0.905,F73&lt;1.5),1.357,IF(AND(D73&gt;=0.25,A73&gt;=4.5,B73&gt;=3.15,A73&gt;=4.35,A73&lt;5.05,D73&lt;0.4,H73&gt;=5.523,G73&lt;0.905,F73&lt;1.5),1.333,IF(AND(H73&lt;10.723,G73&lt;0.644,H73&lt;13.654,D73&lt;1.55,G73&lt;0.709,A73&gt;=5.4,D73&gt;=1.35,F73&lt;2.5,F73&gt;=1.5),4.6,IF(AND(H73&gt;=10.723,G73&lt;0.644,H73&lt;13.654,D73&lt;1.55,G73&lt;0.709,A73&gt;=5.4,D73&gt;=1.35,F73&lt;2.5,F73&gt;=1.5),4.5,"shouldnthappen"))))))))))))))))))))))))))))))))))</f>
        <v>4.9</v>
      </c>
      <c r="BI73" s="1" t="n">
        <f aca="false">IF(AND(D73&gt;=0.8,A73&lt;5.45),3.9,IF(AND(D73&gt;=0.45,D73&lt;0.8,A73&lt;5.45),1.66,IF(AND(H73&lt;16.447,B73&gt;=3.45,A73&gt;=5.45),1.525,IF(AND(H73&gt;=16.447,B73&gt;=3.45,A73&gt;=5.45),6.4,IF(AND(H73&lt;5.245,D73&lt;0.45,D73&lt;0.8,A73&lt;5.45),1,IF(AND(A73&gt;=7.2,G73&lt;0.154,B73&lt;3.45,A73&gt;=5.45),6.7,IF(AND(D73&lt;1.65,A73&lt;7.2,G73&lt;0.154,B73&lt;3.45,A73&gt;=5.45),4.7,IF(AND(D73&gt;=1.65,A73&lt;7.2,G73&lt;0.154,B73&lt;3.45,A73&gt;=5.45),5.52,IF(AND(D73&gt;=0.25,A73&lt;5.05,H73&gt;=5.245,D73&lt;0.45,D73&lt;0.8,A73&lt;5.45),1.35,IF(AND(H73&lt;6.089,A73&gt;=5.05,H73&gt;=5.245,D73&lt;0.45,D73&lt;0.8,A73&lt;5.45),1.7,IF(AND(D73&lt;1.2,B73&lt;2.6,A73&lt;5.75,G73&gt;=0.154,B73&lt;3.45,A73&gt;=5.45),3.85,IF(AND(D73&gt;=1.2,B73&lt;2.6,A73&lt;5.75,G73&gt;=0.154,B73&lt;3.45,A73&gt;=5.45),4,IF(AND(D73&gt;=1.65,B73&gt;=2.6,A73&lt;5.75,G73&gt;=0.154,B73&lt;3.45,A73&gt;=5.45),4.9,IF(AND(G73&lt;0.353,F73&lt;2.5,A73&gt;=5.75,G73&gt;=0.154,B73&lt;3.45,A73&gt;=5.45),4.25,IF(AND(A73&gt;=7.25,F73&gt;=2.5,A73&gt;=5.75,G73&gt;=0.154,B73&lt;3.45,A73&gt;=5.45),6.45,IF(AND(H73&lt;11.218,D73&lt;0.25,A73&lt;5.05,H73&gt;=5.245,D73&lt;0.45,D73&lt;0.8,A73&lt;5.45),1.42,IF(AND(G73&lt;0.517,H73&gt;=6.089,A73&gt;=5.05,H73&gt;=5.245,D73&lt;0.45,D73&lt;0.8,A73&lt;5.45),1.44,IF(AND(G73&gt;=0.517,H73&gt;=6.089,A73&gt;=5.05,H73&gt;=5.245,D73&lt;0.45,D73&lt;0.8,A73&lt;5.45),1.54,IF(AND(H73&gt;=10.194,D73&lt;1.65,B73&gt;=2.6,A73&lt;5.75,G73&gt;=0.154,B73&lt;3.45,A73&gt;=5.45),4.35,IF(AND(B73&gt;=3.15,G73&gt;=0.353,F73&lt;2.5,A73&gt;=5.75,G73&gt;=0.154,B73&lt;3.45,A73&gt;=5.45),4.7,IF(AND(H73&lt;7.716,A73&lt;7.25,F73&gt;=2.5,A73&gt;=5.75,G73&gt;=0.154,B73&lt;3.45,A73&gt;=5.45),5.04,IF(AND(G73&lt;0.175,H73&gt;=11.218,D73&lt;0.25,A73&lt;5.05,H73&gt;=5.245,D73&lt;0.45,D73&lt;0.8,A73&lt;5.45),1.5,IF(AND(H73&lt;7.713,H73&lt;10.194,D73&lt;1.65,B73&gt;=2.6,A73&lt;5.75,G73&gt;=0.154,B73&lt;3.45,A73&gt;=5.45),4.1,IF(AND(H73&gt;=7.713,H73&lt;10.194,D73&lt;1.65,B73&gt;=2.6,A73&lt;5.75,G73&gt;=0.154,B73&lt;3.45,A73&gt;=5.45),4.2,IF(AND(B73&gt;=3.05,B73&lt;3.15,G73&gt;=0.353,F73&lt;2.5,A73&gt;=5.75,G73&gt;=0.154,B73&lt;3.45,A73&gt;=5.45),4.4,IF(AND(D73&gt;=2.45,H73&gt;=7.716,A73&lt;7.25,F73&gt;=2.5,A73&gt;=5.75,G73&gt;=0.154,B73&lt;3.45,A73&gt;=5.45),5.85,IF(AND(D73&lt;0.15,G73&gt;=0.175,H73&gt;=11.218,D73&lt;0.25,A73&lt;5.05,H73&gt;=5.245,D73&lt;0.45,D73&lt;0.8,A73&lt;5.45),1.1,IF(AND(H73&gt;=16.317,B73&lt;3.05,B73&lt;3.15,G73&gt;=0.353,F73&lt;2.5,A73&gt;=5.75,G73&gt;=0.154,B73&lt;3.45,A73&gt;=5.45),4.8,IF(AND(G73&gt;=0.857,D73&lt;2.45,H73&gt;=7.716,A73&lt;7.25,F73&gt;=2.5,A73&gt;=5.75,G73&gt;=0.154,B73&lt;3.45,A73&gt;=5.45),5.05,IF(AND(G73&lt;0.245,D73&gt;=0.15,G73&gt;=0.175,H73&gt;=11.218,D73&lt;0.25,A73&lt;5.05,H73&gt;=5.245,D73&lt;0.45,D73&lt;0.8,A73&lt;5.45),1.3,IF(AND(G73&gt;=0.245,D73&gt;=0.15,G73&gt;=0.175,H73&gt;=11.218,D73&lt;0.25,A73&lt;5.05,H73&gt;=5.245,D73&lt;0.45,D73&lt;0.8,A73&lt;5.45),1.22,IF(AND(B73&lt;2.85,H73&lt;16.317,B73&lt;3.05,B73&lt;3.15,G73&gt;=0.353,F73&lt;2.5,A73&gt;=5.75,G73&gt;=0.154,B73&lt;3.45,A73&gt;=5.45),4.6,IF(AND(B73&gt;=2.85,H73&lt;16.317,B73&lt;3.05,B73&lt;3.15,G73&gt;=0.353,F73&lt;2.5,A73&gt;=5.75,G73&gt;=0.154,B73&lt;3.45,A73&gt;=5.45),4.633,IF(AND(D73&lt;1.85,G73&lt;0.857,D73&lt;2.45,H73&gt;=7.716,A73&lt;7.25,F73&gt;=2.5,A73&gt;=5.75,G73&gt;=0.154,B73&lt;3.45,A73&gt;=5.45),5.8,IF(AND(H73&lt;11.297,D73&gt;=1.85,G73&lt;0.857,D73&lt;2.45,H73&gt;=7.716,A73&lt;7.25,F73&gt;=2.5,A73&gt;=5.75,G73&gt;=0.154,B73&lt;3.45,A73&gt;=5.45),5.3,IF(AND(G73&lt;0.388,H73&gt;=11.297,D73&gt;=1.85,G73&lt;0.857,D73&lt;2.45,H73&gt;=7.716,A73&lt;7.25,F73&gt;=2.5,A73&gt;=5.75,G73&gt;=0.154,B73&lt;3.45,A73&gt;=5.45),5.4,IF(AND(G73&gt;=0.388,H73&gt;=11.297,D73&gt;=1.85,G73&lt;0.857,D73&lt;2.45,H73&gt;=7.716,A73&lt;7.25,F73&gt;=2.5,A73&gt;=5.75,G73&gt;=0.154,B73&lt;3.45,A73&gt;=5.45),5.6,"shouldnthappen")))))))))))))))))))))))))))))))))))))</f>
        <v>4.7</v>
      </c>
      <c r="BJ73" s="1" t="n">
        <f aca="false">IF(AND(F73&gt;=2,B73&gt;=3.35),6.1,IF(AND(H73&gt;=12.719,F73&lt;1.5,B73&lt;3.35),1.567,IF(AND(H73&lt;5.245,F73&lt;2,B73&gt;=3.35),1,IF(AND(D73&lt;0.15,H73&lt;12.719,F73&lt;1.5,B73&lt;3.35),1.5,IF(AND(D73&gt;=0.35,H73&gt;=5.245,F73&lt;2,B73&gt;=3.35),1.6,IF(AND(A73&lt;4.9,D73&gt;=0.15,H73&lt;12.719,F73&lt;1.5,B73&lt;3.35),1.36,IF(AND(B73&lt;2.65,G73&lt;0.572,D73&lt;1.45,F73&gt;=1.5,B73&lt;3.35),3.5,IF(AND(A73&lt;6.1,F73&lt;2.5,D73&gt;=1.45,F73&gt;=1.5,B73&lt;3.35),5.1,IF(AND(G73&gt;=0.607,D73&lt;0.35,H73&gt;=5.245,F73&lt;2,B73&gt;=3.35),1.65,IF(AND(G73&lt;0.546,A73&gt;=4.9,D73&gt;=0.15,H73&lt;12.719,F73&lt;1.5,B73&lt;3.35),1.2,IF(AND(G73&gt;=0.546,A73&gt;=4.9,D73&gt;=0.15,H73&lt;12.719,F73&lt;1.5,B73&lt;3.35),1.4,IF(AND(A73&gt;=6.3,B73&gt;=2.65,G73&lt;0.572,D73&lt;1.45,F73&gt;=1.5,B73&lt;3.35),4.8,IF(AND(D73&lt;1.15,B73&lt;2.85,G73&gt;=0.572,D73&lt;1.45,F73&gt;=1.5,B73&lt;3.35),3.9,IF(AND(B73&gt;=3.15,B73&gt;=2.85,G73&gt;=0.572,D73&lt;1.45,F73&gt;=1.5,B73&lt;3.35),4.7,IF(AND(B73&lt;2.95,A73&gt;=6.1,F73&lt;2.5,D73&gt;=1.45,F73&gt;=1.5,B73&lt;3.35),4.533,IF(AND(B73&gt;=2.95,A73&gt;=6.1,F73&lt;2.5,D73&gt;=1.45,F73&gt;=1.5,B73&lt;3.35),4.75,IF(AND(A73&gt;=6.7,G73&lt;0.107,F73&gt;=2.5,D73&gt;=1.45,F73&gt;=1.5,B73&lt;3.35),5.7,IF(AND(G73&gt;=0.385,G73&lt;0.607,D73&lt;0.35,H73&gt;=5.245,F73&lt;2,B73&gt;=3.35),1.325,IF(AND(D73&lt;1.25,A73&lt;6.3,B73&gt;=2.65,G73&lt;0.572,D73&lt;1.45,F73&gt;=1.5,B73&lt;3.35),4,IF(AND(D73&gt;=1.25,A73&lt;6.3,B73&gt;=2.65,G73&lt;0.572,D73&lt;1.45,F73&gt;=1.5,B73&lt;3.35),4.18,IF(AND(G73&lt;0.907,D73&gt;=1.15,B73&lt;2.85,G73&gt;=0.572,D73&lt;1.45,F73&gt;=1.5,B73&lt;3.35),4,IF(AND(G73&gt;=0.907,D73&gt;=1.15,B73&lt;2.85,G73&gt;=0.572,D73&lt;1.45,F73&gt;=1.5,B73&lt;3.35),4.4,IF(AND(H73&lt;8.326,B73&lt;3.15,B73&gt;=2.85,G73&gt;=0.572,D73&lt;1.45,F73&gt;=1.5,B73&lt;3.35),3.6,IF(AND(H73&gt;=8.326,B73&lt;3.15,B73&gt;=2.85,G73&gt;=0.572,D73&lt;1.45,F73&gt;=1.5,B73&lt;3.35),4.48,IF(AND(B73&lt;2.95,A73&lt;6.7,G73&lt;0.107,F73&gt;=2.5,D73&gt;=1.45,F73&gt;=1.5,B73&lt;3.35),5.6,IF(AND(B73&gt;=2.95,A73&lt;6.7,G73&lt;0.107,F73&gt;=2.5,D73&gt;=1.45,F73&gt;=1.5,B73&lt;3.35),5.5,IF(AND(G73&lt;0.205,G73&lt;0.432,G73&gt;=0.107,F73&gt;=2.5,D73&gt;=1.45,F73&gt;=1.5,B73&lt;3.35),5.3,IF(AND(B73&gt;=3.05,G73&gt;=0.432,G73&gt;=0.107,F73&gt;=2.5,D73&gt;=1.45,F73&gt;=1.5,B73&lt;3.35),5.86,IF(AND(H73&gt;=14.057,G73&lt;0.385,G73&lt;0.607,D73&lt;0.35,H73&gt;=5.245,F73&lt;2,B73&gt;=3.35),1.7,IF(AND(D73&lt;1.7,G73&gt;=0.205,G73&lt;0.432,G73&gt;=0.107,F73&gt;=2.5,D73&gt;=1.45,F73&gt;=1.5,B73&lt;3.35),5,IF(AND(G73&lt;0.779,B73&lt;3.05,G73&gt;=0.432,G73&gt;=0.107,F73&gt;=2.5,D73&gt;=1.45,F73&gt;=1.5,B73&lt;3.35),4.9,IF(AND(G73&gt;=0.779,B73&lt;3.05,G73&gt;=0.432,G73&gt;=0.107,F73&gt;=2.5,D73&gt;=1.45,F73&gt;=1.5,B73&lt;3.35),5.533,IF(AND(D73&gt;=0.25,H73&lt;14.057,G73&lt;0.385,G73&lt;0.607,D73&lt;0.35,H73&gt;=5.245,F73&lt;2,B73&gt;=3.35),1.4,IF(AND(B73&lt;2.85,D73&gt;=1.7,G73&gt;=0.205,G73&lt;0.432,G73&gt;=0.107,F73&gt;=2.5,D73&gt;=1.45,F73&gt;=1.5,B73&lt;3.35),5.1,IF(AND(B73&gt;=2.85,D73&gt;=1.7,G73&gt;=0.205,G73&lt;0.432,G73&gt;=0.107,F73&gt;=2.5,D73&gt;=1.45,F73&gt;=1.5,B73&lt;3.35),5.15,IF(AND(A73&lt;5.1,D73&lt;0.25,H73&lt;14.057,G73&lt;0.385,G73&lt;0.607,D73&lt;0.35,H73&gt;=5.245,F73&lt;2,B73&gt;=3.35),1.4,IF(AND(A73&gt;=5.1,D73&lt;0.25,H73&lt;14.057,G73&lt;0.385,G73&lt;0.607,D73&lt;0.35,H73&gt;=5.245,F73&lt;2,B73&gt;=3.35),1.5,"shouldnthappen")))))))))))))))))))))))))))))))))))))</f>
        <v>5.1</v>
      </c>
    </row>
    <row r="74" customFormat="false" ht="13.8" hidden="false" customHeight="false" outlineLevel="0" collapsed="false">
      <c r="A74" s="1" t="n">
        <v>6.1</v>
      </c>
      <c r="B74" s="1" t="n">
        <v>2.8</v>
      </c>
      <c r="C74" s="1" t="n">
        <v>4</v>
      </c>
      <c r="D74" s="1" t="n">
        <v>1.3</v>
      </c>
      <c r="E74" s="1" t="s">
        <v>92</v>
      </c>
      <c r="F74" s="1" t="n">
        <v>2</v>
      </c>
      <c r="G74" s="1" t="n">
        <v>0.831687381258234</v>
      </c>
      <c r="H74" s="16" t="n">
        <v>11.3222076733597</v>
      </c>
      <c r="I74" s="11" t="n">
        <f aca="false">C74</f>
        <v>4</v>
      </c>
      <c r="J74" s="1" t="n">
        <f aca="false">AVERAGE(M74:BJ74)</f>
        <v>4.18026</v>
      </c>
      <c r="K74" s="15" t="n">
        <f aca="false">1-SQRT(VAR(M74:BJ74, I74)) / AVERAGE(M74:BJ74)</f>
        <v>0.941744615344785</v>
      </c>
      <c r="L74" s="1" t="n">
        <f aca="false">(J74-I74)/I74</f>
        <v>0.0450650000000001</v>
      </c>
      <c r="M74" s="1" t="n">
        <f aca="false">IF(AND(H74&gt;=16.241,B74&gt;=3.35),6.4,IF(AND(D74&gt;=0.75,A74&lt;5.15,B74&lt;3.35),4.1,IF(AND(D74&gt;=1.5,H74&lt;16.241,B74&gt;=3.35),5.767,IF(AND(B74&gt;=3.25,D74&lt;0.75,A74&lt;5.15,B74&lt;3.35),1.58,IF(AND(A74&lt;4.95,D74&lt;1.5,H74&lt;16.241,B74&gt;=3.35),1.4,IF(AND(A74&lt;4.5,B74&lt;3.25,D74&lt;0.75,A74&lt;5.15,B74&lt;3.35),1.26,IF(AND(A74&gt;=4.5,B74&lt;3.25,D74&lt;0.75,A74&lt;5.15,B74&lt;3.35),1.48,IF(AND(G74&lt;0.356,H74&lt;12.557,D74&lt;1.45,A74&gt;=5.15,B74&lt;3.35),4.267,IF(AND(D74&lt;1.25,H74&gt;=12.557,D74&lt;1.45,A74&gt;=5.15,B74&lt;3.35),4.05,IF(AND(D74&gt;=1.35,G74&gt;=0.356,H74&lt;12.557,D74&lt;1.45,A74&gt;=5.15,B74&lt;3.35),4.25,IF(AND(H74&lt;15.086,D74&gt;=1.25,H74&gt;=12.557,D74&lt;1.45,A74&gt;=5.15,B74&lt;3.35),4.4,IF(AND(F74&lt;2.5,G74&gt;=0.44,D74&lt;2.05,D74&gt;=1.45,A74&gt;=5.15,B74&lt;3.35),4.7,IF(AND(H74&lt;10.391,B74&lt;3.15,D74&gt;=2.05,D74&gt;=1.45,A74&gt;=5.15,B74&lt;3.35),5.1,IF(AND(G74&lt;0.505,B74&gt;=3.15,D74&gt;=2.05,D74&gt;=1.45,A74&gt;=5.15,B74&lt;3.35),5.7,IF(AND(G74&gt;=0.505,B74&gt;=3.15,D74&gt;=2.05,D74&gt;=1.45,A74&gt;=5.15,B74&lt;3.35),5.95,IF(AND(D74&gt;=0.5,G74&lt;0.905,A74&gt;=4.95,D74&lt;1.5,H74&lt;16.241,B74&gt;=3.35),1.6,IF(AND(B74&lt;3.6,G74&gt;=0.905,A74&gt;=4.95,D74&lt;1.5,H74&lt;16.241,B74&gt;=3.35),1.7,IF(AND(B74&gt;=3.6,G74&gt;=0.905,A74&gt;=4.95,D74&lt;1.5,H74&lt;16.241,B74&gt;=3.35),1.767,IF(AND(A74&gt;=5.7,D74&lt;1.35,G74&gt;=0.356,H74&lt;12.557,D74&lt;1.45,A74&gt;=5.15,B74&lt;3.35),3.9,IF(AND(A74&lt;6.35,H74&gt;=15.086,D74&gt;=1.25,H74&gt;=12.557,D74&lt;1.45,A74&gt;=5.15,B74&lt;3.35),4.7,IF(AND(A74&gt;=6.35,H74&gt;=15.086,D74&gt;=1.25,H74&gt;=12.557,D74&lt;1.45,A74&gt;=5.15,B74&lt;3.35),4.6,IF(AND(H74&lt;9.252,D74&lt;1.55,G74&lt;0.44,D74&lt;2.05,D74&gt;=1.45,A74&gt;=5.15,B74&lt;3.35),5.08,IF(AND(H74&gt;=9.252,D74&lt;1.55,G74&lt;0.44,D74&lt;2.05,D74&gt;=1.45,A74&gt;=5.15,B74&lt;3.35),4.7,IF(AND(H74&lt;8.477,D74&gt;=1.55,G74&lt;0.44,D74&lt;2.05,D74&gt;=1.45,A74&gt;=5.15,B74&lt;3.35),5.1,IF(AND(H74&gt;=8.477,D74&gt;=1.55,G74&lt;0.44,D74&lt;2.05,D74&gt;=1.45,A74&gt;=5.15,B74&lt;3.35),5.4,IF(AND(H74&lt;8.435,F74&gt;=2.5,G74&gt;=0.44,D74&lt;2.05,D74&gt;=1.45,A74&gt;=5.15,B74&lt;3.35),5.1,IF(AND(H74&gt;=8.435,F74&gt;=2.5,G74&gt;=0.44,D74&lt;2.05,D74&gt;=1.45,A74&gt;=5.15,B74&lt;3.35),4.86,IF(AND(G74&lt;0.543,H74&gt;=10.391,B74&lt;3.15,D74&gt;=2.05,D74&gt;=1.45,A74&gt;=5.15,B74&lt;3.35),5.56,IF(AND(G74&gt;=0.543,H74&gt;=10.391,B74&lt;3.15,D74&gt;=2.05,D74&gt;=1.45,A74&gt;=5.15,B74&lt;3.35),5.8,IF(AND(A74&lt;5.05,D74&lt;0.5,G74&lt;0.905,A74&gt;=4.95,D74&lt;1.5,H74&lt;16.241,B74&gt;=3.35),1.3,IF(AND(H74&lt;6.583,A74&lt;5.7,D74&lt;1.35,G74&gt;=0.356,H74&lt;12.557,D74&lt;1.45,A74&gt;=5.15,B74&lt;3.35),4,IF(AND(G74&lt;0.585,A74&gt;=5.05,D74&lt;0.5,G74&lt;0.905,A74&gt;=4.95,D74&lt;1.5,H74&lt;16.241,B74&gt;=3.35),1.475,IF(AND(G74&lt;0.62,H74&gt;=6.583,A74&lt;5.7,D74&lt;1.35,G74&gt;=0.356,H74&lt;12.557,D74&lt;1.45,A74&gt;=5.15,B74&lt;3.35),3.75,IF(AND(G74&gt;=0.62,H74&gt;=6.583,A74&lt;5.7,D74&lt;1.35,G74&gt;=0.356,H74&lt;12.557,D74&lt;1.45,A74&gt;=5.15,B74&lt;3.35),3.6,IF(AND(B74&lt;3.75,G74&gt;=0.585,A74&gt;=5.05,D74&lt;0.5,G74&lt;0.905,A74&gt;=4.95,D74&lt;1.5,H74&lt;16.241,B74&gt;=3.35),1.5,IF(AND(B74&gt;=3.75,G74&gt;=0.585,A74&gt;=5.05,D74&lt;0.5,G74&lt;0.905,A74&gt;=4.95,D74&lt;1.5,H74&lt;16.241,B74&gt;=3.35),1.6,"shouldnthappen"))))))))))))))))))))))))))))))))))))</f>
        <v>3.9</v>
      </c>
      <c r="N74" s="1" t="n">
        <f aca="false">IF(AND(H74&lt;5.245,B74&lt;3.65,F74&lt;1.5),1,IF(AND(H74&gt;=14.096,B74&gt;=3.65,F74&lt;1.5),1.65,IF(AND(A74&gt;=5.45,H74&gt;=5.245,B74&lt;3.65,F74&lt;1.5),1.3,IF(AND(H74&gt;=13.586,H74&lt;14.096,B74&gt;=3.65,F74&lt;1.5),1.3,IF(AND(H74&lt;10.258,D74&lt;1.25,F74&lt;2.5,F74&gt;=1.5),3.38,IF(AND(H74&lt;6.982,D74&gt;=1.25,F74&lt;2.5,F74&gt;=1.5),3.96,IF(AND(H74&gt;=13.646,D74&lt;2.05,F74&gt;=2.5,F74&gt;=1.5),6.1,IF(AND(B74&lt;3.05,A74&lt;5.45,H74&gt;=5.245,B74&lt;3.65,F74&lt;1.5),1.375,IF(AND(H74&lt;6.543,H74&lt;13.586,H74&lt;14.096,B74&gt;=3.65,F74&lt;1.5),1.4,IF(AND(H74&gt;=6.543,H74&lt;13.586,H74&lt;14.096,B74&gt;=3.65,F74&lt;1.5),1.5,IF(AND(H74&lt;11.522,H74&gt;=10.258,D74&lt;1.25,F74&lt;2.5,F74&gt;=1.5),3.733,IF(AND(H74&gt;=11.522,H74&gt;=10.258,D74&lt;1.25,F74&lt;2.5,F74&gt;=1.5),3.92,IF(AND(H74&lt;5.767,H74&lt;13.646,D74&lt;2.05,F74&gt;=2.5,F74&gt;=1.5),4.5,IF(AND(A74&lt;6.8,B74&lt;3.15,D74&gt;=2.05,F74&gt;=2.5,F74&gt;=1.5),5.6,IF(AND(A74&gt;=6.8,B74&lt;3.15,D74&gt;=2.05,F74&gt;=2.5,F74&gt;=1.5),5.1,IF(AND(B74&lt;3.25,B74&gt;=3.15,D74&gt;=2.05,F74&gt;=2.5,F74&gt;=1.5),5.8,IF(AND(B74&gt;=3.25,B74&gt;=3.15,D74&gt;=2.05,F74&gt;=2.5,F74&gt;=1.5),5.65,IF(AND(B74&lt;3.15,B74&gt;=3.05,A74&lt;5.45,H74&gt;=5.245,B74&lt;3.65,F74&lt;1.5),1.5,IF(AND(G74&gt;=0.735,H74&lt;13.665,H74&gt;=6.982,D74&gt;=1.25,F74&lt;2.5,F74&gt;=1.5),4.2,IF(AND(H74&lt;14.03,H74&gt;=13.665,H74&gt;=6.982,D74&gt;=1.25,F74&lt;2.5,F74&gt;=1.5),4.8,IF(AND(A74&gt;=6.6,H74&gt;=5.767,H74&lt;13.646,D74&lt;2.05,F74&gt;=2.5,F74&gt;=1.5),6.05,IF(AND(G74&gt;=0.934,B74&gt;=3.15,B74&gt;=3.05,A74&lt;5.45,H74&gt;=5.245,B74&lt;3.65,F74&lt;1.5),1.7,IF(AND(D74&gt;=1.55,G74&lt;0.735,H74&lt;13.665,H74&gt;=6.982,D74&gt;=1.25,F74&lt;2.5,F74&gt;=1.5),5.1,IF(AND(D74&lt;1.45,H74&gt;=14.03,H74&gt;=13.665,H74&gt;=6.982,D74&gt;=1.25,F74&lt;2.5,F74&gt;=1.5),4.7,IF(AND(D74&gt;=1.45,H74&gt;=14.03,H74&gt;=13.665,H74&gt;=6.982,D74&gt;=1.25,F74&lt;2.5,F74&gt;=1.5),4.5,IF(AND(A74&gt;=6.2,A74&lt;6.6,H74&gt;=5.767,H74&lt;13.646,D74&lt;2.05,F74&gt;=2.5,F74&gt;=1.5),5.325,IF(AND(B74&lt;3.25,G74&lt;0.934,B74&gt;=3.15,B74&gt;=3.05,A74&lt;5.45,H74&gt;=5.245,B74&lt;3.65,F74&lt;1.5),1.3,IF(AND(D74&lt;1.35,D74&lt;1.55,G74&lt;0.735,H74&lt;13.665,H74&gt;=6.982,D74&gt;=1.25,F74&lt;2.5,F74&gt;=1.5),4.25,IF(AND(H74&lt;8.435,A74&lt;6.2,A74&lt;6.6,H74&gt;=5.767,H74&lt;13.646,D74&lt;2.05,F74&gt;=2.5,F74&gt;=1.5),5.1,IF(AND(H74&gt;=8.435,A74&lt;6.2,A74&lt;6.6,H74&gt;=5.767,H74&lt;13.646,D74&lt;2.05,F74&gt;=2.5,F74&gt;=1.5),4.9,IF(AND(A74&gt;=5.15,B74&gt;=3.25,G74&lt;0.934,B74&gt;=3.15,B74&gt;=3.05,A74&lt;5.45,H74&gt;=5.245,B74&lt;3.65,F74&lt;1.5),1.5,IF(AND(B74&lt;2.9,D74&gt;=1.35,D74&lt;1.55,G74&lt;0.735,H74&lt;13.665,H74&gt;=6.982,D74&gt;=1.25,F74&lt;2.5,F74&gt;=1.5),4.6,IF(AND(B74&gt;=2.9,D74&gt;=1.35,D74&lt;1.55,G74&lt;0.735,H74&lt;13.665,H74&gt;=6.982,D74&gt;=1.25,F74&lt;2.5,F74&gt;=1.5),4.52,IF(AND(G74&gt;=0.862,A74&lt;5.15,B74&gt;=3.25,G74&lt;0.934,B74&gt;=3.15,B74&gt;=3.05,A74&lt;5.45,H74&gt;=5.245,B74&lt;3.65,F74&lt;1.5),1.5,IF(AND(H74&lt;9.35,G74&lt;0.862,A74&lt;5.15,B74&gt;=3.25,G74&lt;0.934,B74&gt;=3.15,B74&gt;=3.05,A74&lt;5.45,H74&gt;=5.245,B74&lt;3.65,F74&lt;1.5),1.38,IF(AND(H74&gt;=9.35,G74&lt;0.862,A74&lt;5.15,B74&gt;=3.25,G74&lt;0.934,B74&gt;=3.15,B74&gt;=3.05,A74&lt;5.45,H74&gt;=5.245,B74&lt;3.65,F74&lt;1.5),1.4,"shouldnthappen"))))))))))))))))))))))))))))))))))))</f>
        <v>4.2</v>
      </c>
      <c r="O74" s="1" t="n">
        <f aca="false">IF(AND(B74&lt;2.75,A74&lt;5.55),3.96,IF(AND(H74&lt;9.205,A74&lt;5.9,A74&gt;=5.55),3.85,IF(AND(A74&lt;4.35,D74&lt;0.35,B74&gt;=2.75,A74&lt;5.55),1.1,IF(AND(B74&lt;3.65,D74&gt;=0.35,B74&gt;=2.75,A74&lt;5.55),1.65,IF(AND(B74&gt;=3.65,D74&gt;=0.35,B74&gt;=2.75,A74&lt;5.55),1.9,IF(AND(G74&gt;=0.732,H74&gt;=9.205,A74&lt;5.9,A74&gt;=5.55),4.9,IF(AND(G74&lt;0.273,G74&lt;0.732,H74&gt;=9.205,A74&lt;5.9,A74&gt;=5.55),4.5,IF(AND(A74&lt;6.3,G74&lt;0.422,F74&lt;2.5,A74&gt;=5.9,A74&gt;=5.55),5.1,IF(AND(A74&gt;=6.3,G74&lt;0.422,F74&lt;2.5,A74&gt;=5.9,A74&gt;=5.55),4.76,IF(AND(B74&lt;2.4,G74&gt;=0.422,F74&lt;2.5,A74&gt;=5.9,A74&gt;=5.55),4.45,IF(AND(A74&gt;=7,G74&gt;=0.628,F74&gt;=2.5,A74&gt;=5.9,A74&gt;=5.55),6.45,IF(AND(D74&lt;0.15,H74&lt;13.924,A74&gt;=4.35,D74&lt;0.35,B74&gt;=2.75,A74&lt;5.55),1.5,IF(AND(B74&lt;3.15,H74&gt;=13.924,A74&gt;=4.35,D74&lt;0.35,B74&gt;=2.75,A74&lt;5.55),1.56,IF(AND(B74&gt;=3.15,H74&gt;=13.924,A74&gt;=4.35,D74&lt;0.35,B74&gt;=2.75,A74&lt;5.55),1.3,IF(AND(H74&lt;14.316,G74&gt;=0.273,G74&lt;0.732,H74&gt;=9.205,A74&lt;5.9,A74&gt;=5.55),3.95,IF(AND(H74&gt;=14.316,G74&gt;=0.273,G74&lt;0.732,H74&gt;=9.205,A74&lt;5.9,A74&gt;=5.55),4.1,IF(AND(A74&lt;6.2,B74&gt;=2.4,G74&gt;=0.422,F74&lt;2.5,A74&gt;=5.9,A74&gt;=5.55),4.3,IF(AND(A74&gt;=7.05,G74&lt;0.364,G74&lt;0.628,F74&gt;=2.5,A74&gt;=5.9,A74&gt;=5.55),6.1,IF(AND(A74&gt;=7.55,G74&gt;=0.364,G74&lt;0.628,F74&gt;=2.5,A74&gt;=5.9,A74&gt;=5.55),6.4,IF(AND(A74&lt;6.15,A74&lt;7,G74&gt;=0.628,F74&gt;=2.5,A74&gt;=5.9,A74&gt;=5.55),4.9,IF(AND(D74&lt;1.45,A74&gt;=6.2,B74&gt;=2.4,G74&gt;=0.422,F74&lt;2.5,A74&gt;=5.9,A74&gt;=5.55),4.64,IF(AND(D74&gt;=1.45,A74&gt;=6.2,B74&gt;=2.4,G74&gt;=0.422,F74&lt;2.5,A74&gt;=5.9,A74&gt;=5.55),4.9,IF(AND(D74&lt;1.65,A74&lt;7.05,G74&lt;0.364,G74&lt;0.628,F74&gt;=2.5,A74&gt;=5.9,A74&gt;=5.55),5.1,IF(AND(D74&gt;=2.35,A74&lt;7.55,G74&gt;=0.364,G74&lt;0.628,F74&gt;=2.5,A74&gt;=5.9,A74&gt;=5.55),5.633,IF(AND(D74&lt;2.15,A74&gt;=6.15,A74&lt;7,G74&gt;=0.628,F74&gt;=2.5,A74&gt;=5.9,A74&gt;=5.55),5.1,IF(AND(D74&gt;=2.15,A74&gt;=6.15,A74&lt;7,G74&gt;=0.628,F74&gt;=2.5,A74&gt;=5.9,A74&gt;=5.55),5.267,IF(AND(A74&lt;4.9,A74&lt;5.05,D74&gt;=0.15,H74&lt;13.924,A74&gt;=4.35,D74&lt;0.35,B74&gt;=2.75,A74&lt;5.55),1.375,IF(AND(A74&gt;=4.9,A74&lt;5.05,D74&gt;=0.15,H74&lt;13.924,A74&gt;=4.35,D74&lt;0.35,B74&gt;=2.75,A74&lt;5.55),1.3,IF(AND(A74&lt;5.45,A74&gt;=5.05,D74&gt;=0.15,H74&lt;13.924,A74&gt;=4.35,D74&lt;0.35,B74&gt;=2.75,A74&lt;5.55),1.475,IF(AND(A74&gt;=5.45,A74&gt;=5.05,D74&gt;=0.15,H74&lt;13.924,A74&gt;=4.35,D74&lt;0.35,B74&gt;=2.75,A74&lt;5.55),1.4,IF(AND(B74&gt;=3.25,D74&lt;2.35,A74&lt;7.55,G74&gt;=0.364,G74&lt;0.628,F74&gt;=2.5,A74&gt;=5.9,A74&gt;=5.55),5.7,IF(AND(G74&lt;0.006,G74&lt;0.107,D74&gt;=1.65,A74&lt;7.05,G74&lt;0.364,G74&lt;0.628,F74&gt;=2.5,A74&gt;=5.9,A74&gt;=5.55),5.5,IF(AND(G74&gt;=0.006,G74&lt;0.107,D74&gt;=1.65,A74&lt;7.05,G74&lt;0.364,G74&lt;0.628,F74&gt;=2.5,A74&gt;=5.9,A74&gt;=5.55),5.667,IF(AND(D74&lt;2.2,G74&gt;=0.107,D74&gt;=1.65,A74&lt;7.05,G74&lt;0.364,G74&lt;0.628,F74&gt;=2.5,A74&gt;=5.9,A74&gt;=5.55),5.35,IF(AND(D74&gt;=2.2,G74&gt;=0.107,D74&gt;=1.65,A74&lt;7.05,G74&lt;0.364,G74&lt;0.628,F74&gt;=2.5,A74&gt;=5.9,A74&gt;=5.55),5.2,IF(AND(D74&lt;2.25,B74&lt;3.25,D74&lt;2.35,A74&lt;7.55,G74&gt;=0.364,G74&lt;0.628,F74&gt;=2.5,A74&gt;=5.9,A74&gt;=5.55),5.8,IF(AND(D74&gt;=2.25,B74&lt;3.25,D74&lt;2.35,A74&lt;7.55,G74&gt;=0.364,G74&lt;0.628,F74&gt;=2.5,A74&gt;=5.9,A74&gt;=5.55),5.9,"shouldnthappen")))))))))))))))))))))))))))))))))))))</f>
        <v>4.3</v>
      </c>
      <c r="P74" s="1" t="n">
        <f aca="false">IF(AND(D74&gt;=0.75,A74&lt;5.55),3.9,IF(AND(H74&lt;7.482,A74&gt;=5.55),3.45,IF(AND(B74&gt;=3.15,B74&lt;3.25,D74&lt;0.75,A74&lt;5.55),1.262,IF(AND(G74&gt;=0.446,B74&lt;3.15,B74&lt;3.25,D74&lt;0.75,A74&lt;5.55),1.1,IF(AND(G74&lt;0.408,A74&lt;5.05,B74&gt;=3.25,D74&lt;0.75,A74&lt;5.55),1.4,IF(AND(G74&gt;=0.408,A74&lt;5.05,B74&gt;=3.25,D74&lt;0.75,A74&lt;5.55),1.233,IF(AND(G74&gt;=0.676,A74&gt;=5.05,B74&gt;=3.25,D74&lt;0.75,A74&lt;5.55),1.72,IF(AND(H74&lt;9.386,A74&lt;5.85,F74&lt;2.5,H74&gt;=7.482,A74&gt;=5.55),3.5,IF(AND(H74&gt;=9.386,A74&lt;5.85,F74&lt;2.5,H74&gt;=7.482,A74&gt;=5.55),4.275,IF(AND(H74&gt;=16.284,G74&lt;0.865,F74&gt;=2.5,H74&gt;=7.482,A74&gt;=5.55),6.6,IF(AND(G74&lt;0.912,G74&gt;=0.865,F74&gt;=2.5,H74&gt;=7.482,A74&gt;=5.55),4.8,IF(AND(G74&gt;=0.912,G74&gt;=0.865,F74&gt;=2.5,H74&gt;=7.482,A74&gt;=5.55),5.175,IF(AND(A74&gt;=4.95,G74&lt;0.446,B74&lt;3.15,B74&lt;3.25,D74&lt;0.75,A74&lt;5.55),1.6,IF(AND(H74&gt;=12.974,G74&lt;0.676,A74&gt;=5.05,B74&gt;=3.25,D74&lt;0.75,A74&lt;5.55),1.3,IF(AND(D74&lt;1.45,H74&lt;13.531,A74&gt;=5.85,F74&lt;2.5,H74&gt;=7.482,A74&gt;=5.55),4.2,IF(AND(D74&gt;=1.45,H74&lt;13.531,A74&gt;=5.85,F74&lt;2.5,H74&gt;=7.482,A74&gt;=5.55),4.967,IF(AND(G74&lt;0.187,H74&gt;=13.531,A74&gt;=5.85,F74&lt;2.5,H74&gt;=7.482,A74&gt;=5.55),5,IF(AND(H74&gt;=12.675,A74&lt;4.95,G74&lt;0.446,B74&lt;3.15,B74&lt;3.25,D74&lt;0.75,A74&lt;5.55),1.5,IF(AND(H74&lt;10.826,H74&lt;12.974,G74&lt;0.676,A74&gt;=5.05,B74&gt;=3.25,D74&lt;0.75,A74&lt;5.55),1.46,IF(AND(H74&gt;=10.826,H74&lt;12.974,G74&lt;0.676,A74&gt;=5.05,B74&gt;=3.25,D74&lt;0.75,A74&lt;5.55),1.4,IF(AND(A74&lt;6.15,G74&gt;=0.187,H74&gt;=13.531,A74&gt;=5.85,F74&lt;2.5,H74&gt;=7.482,A74&gt;=5.55),4.7,IF(AND(A74&lt;6.85,B74&lt;2.95,H74&lt;16.284,G74&lt;0.865,F74&gt;=2.5,H74&gt;=7.482,A74&gt;=5.55),5.32,IF(AND(A74&gt;=6.85,B74&lt;2.95,H74&lt;16.284,G74&lt;0.865,F74&gt;=2.5,H74&gt;=7.482,A74&gt;=5.55),6.567,IF(AND(A74&lt;4.85,H74&lt;12.675,A74&lt;4.95,G74&lt;0.446,B74&lt;3.15,B74&lt;3.25,D74&lt;0.75,A74&lt;5.55),1.4,IF(AND(A74&gt;=4.85,H74&lt;12.675,A74&lt;4.95,G74&lt;0.446,B74&lt;3.15,B74&lt;3.25,D74&lt;0.75,A74&lt;5.55),1.5,IF(AND(B74&lt;3.1,A74&gt;=6.15,G74&gt;=0.187,H74&gt;=13.531,A74&gt;=5.85,F74&lt;2.5,H74&gt;=7.482,A74&gt;=5.55),4.467,IF(AND(B74&gt;=3.1,A74&gt;=6.15,G74&gt;=0.187,H74&gt;=13.531,A74&gt;=5.85,F74&lt;2.5,H74&gt;=7.482,A74&gt;=5.55),4.7,IF(AND(G74&gt;=0.379,B74&lt;3.15,B74&gt;=2.95,H74&lt;16.284,G74&lt;0.865,F74&gt;=2.5,H74&gt;=7.482,A74&gt;=5.55),5.733,IF(AND(A74&lt;6.6,B74&gt;=3.15,B74&gt;=2.95,H74&lt;16.284,G74&lt;0.865,F74&gt;=2.5,H74&gt;=7.482,A74&gt;=5.55),5.38,IF(AND(A74&lt;6.7,G74&lt;0.379,B74&lt;3.15,B74&gt;=2.95,H74&lt;16.284,G74&lt;0.865,F74&gt;=2.5,H74&gt;=7.482,A74&gt;=5.55),5.3,IF(AND(A74&gt;=6.7,G74&lt;0.379,B74&lt;3.15,B74&gt;=2.95,H74&lt;16.284,G74&lt;0.865,F74&gt;=2.5,H74&gt;=7.482,A74&gt;=5.55),5.16,IF(AND(A74&lt;7.05,A74&gt;=6.6,B74&gt;=3.15,B74&gt;=2.95,H74&lt;16.284,G74&lt;0.865,F74&gt;=2.5,H74&gt;=7.482,A74&gt;=5.55),5.78,IF(AND(A74&gt;=7.05,A74&gt;=6.6,B74&gt;=3.15,B74&gt;=2.95,H74&lt;16.284,G74&lt;0.865,F74&gt;=2.5,H74&gt;=7.482,A74&gt;=5.55),6.1,"shouldnthappen")))))))))))))))))))))))))))))))))</f>
        <v>4.2</v>
      </c>
      <c r="Q74" s="1" t="n">
        <f aca="false">IF(AND(G74&gt;=0.422,B74&lt;3.25,F74&lt;1.5),1.25,IF(AND(G74&gt;=0.082,G74&lt;0.125,F74&gt;=1.5),6.7,IF(AND(G74&lt;0.251,G74&lt;0.422,B74&lt;3.25,F74&lt;1.5),1.38,IF(AND(G74&gt;=0.251,G74&lt;0.422,B74&lt;3.25,F74&lt;1.5),1.55,IF(AND(G74&gt;=0.385,G74&lt;0.633,B74&gt;=3.25,F74&lt;1.5),1.367,IF(AND(B74&lt;3.35,G74&gt;=0.633,B74&gt;=3.25,F74&lt;1.5),1.7,IF(AND(A74&lt;5.85,G74&lt;0.082,G74&lt;0.125,F74&gt;=1.5),4.5,IF(AND(F74&gt;=2.5,D74&lt;1.6,G74&gt;=0.125,F74&gt;=1.5),5.05,IF(AND(H74&gt;=16.774,D74&gt;=1.6,G74&gt;=0.125,F74&gt;=1.5),6.4,IF(AND(D74&gt;=0.5,G74&lt;0.385,G74&lt;0.633,B74&gt;=3.25,F74&lt;1.5),1.6,IF(AND(B74&lt;3.6,B74&gt;=3.35,G74&gt;=0.633,B74&gt;=3.25,F74&lt;1.5),1.55,IF(AND(B74&gt;=3.6,B74&gt;=3.35,G74&gt;=0.633,B74&gt;=3.25,F74&lt;1.5),1.6,IF(AND(D74&lt;1.65,A74&gt;=5.85,G74&lt;0.082,G74&lt;0.125,F74&gt;=1.5),4.7,IF(AND(A74&lt;5.3,F74&lt;2.5,D74&lt;1.6,G74&gt;=0.125,F74&gt;=1.5),3.15,IF(AND(B74&gt;=3.2,H74&lt;16.774,D74&gt;=1.6,G74&gt;=0.125,F74&gt;=1.5),5.675,IF(AND(H74&lt;11.767,D74&lt;0.5,G74&lt;0.385,G74&lt;0.633,B74&gt;=3.25,F74&lt;1.5),1.5,IF(AND(H74&gt;=11.767,D74&lt;0.5,G74&lt;0.385,G74&lt;0.633,B74&gt;=3.25,F74&lt;1.5),1.367,IF(AND(H74&lt;8.367,D74&gt;=1.65,A74&gt;=5.85,G74&lt;0.082,G74&lt;0.125,F74&gt;=1.5),5.7,IF(AND(H74&gt;=8.367,D74&gt;=1.65,A74&gt;=5.85,G74&lt;0.082,G74&lt;0.125,F74&gt;=1.5),5.575,IF(AND(A74&gt;=7.1,B74&lt;3.2,H74&lt;16.774,D74&gt;=1.6,G74&gt;=0.125,F74&gt;=1.5),6.3,IF(AND(H74&gt;=15.395,B74&lt;2.85,A74&gt;=5.3,F74&lt;2.5,D74&lt;1.6,G74&gt;=0.125,F74&gt;=1.5),4.8,IF(AND(H74&lt;8.486,B74&gt;=2.85,A74&gt;=5.3,F74&lt;2.5,D74&lt;1.6,G74&gt;=0.125,F74&gt;=1.5),3.85,IF(AND(D74&gt;=2.1,A74&lt;7.1,B74&lt;3.2,H74&lt;16.774,D74&gt;=1.6,G74&gt;=0.125,F74&gt;=1.5),5.5,IF(AND(B74&gt;=2.75,H74&lt;15.395,B74&lt;2.85,A74&gt;=5.3,F74&lt;2.5,D74&lt;1.6,G74&gt;=0.125,F74&gt;=1.5),4.489,IF(AND(H74&gt;=15.168,H74&gt;=8.486,B74&gt;=2.85,A74&gt;=5.3,F74&lt;2.5,D74&lt;1.6,G74&gt;=0.125,F74&gt;=1.5),4.7,IF(AND(G74&gt;=0.519,D74&lt;2.1,A74&lt;7.1,B74&lt;3.2,H74&lt;16.774,D74&gt;=1.6,G74&gt;=0.125,F74&gt;=1.5),4.925,IF(AND(G74&gt;=0.897,B74&lt;2.75,H74&lt;15.395,B74&lt;2.85,A74&gt;=5.3,F74&lt;2.5,D74&lt;1.6,G74&gt;=0.125,F74&gt;=1.5),4.567,IF(AND(A74&lt;5.65,H74&lt;15.168,H74&gt;=8.486,B74&gt;=2.85,A74&gt;=5.3,F74&lt;2.5,D74&lt;1.6,G74&gt;=0.125,F74&gt;=1.5),4.5,IF(AND(G74&lt;0.23,G74&lt;0.519,D74&lt;2.1,A74&lt;7.1,B74&lt;3.2,H74&lt;16.774,D74&gt;=1.6,G74&gt;=0.125,F74&gt;=1.5),5,IF(AND(A74&lt;5.9,G74&lt;0.897,B74&lt;2.75,H74&lt;15.395,B74&lt;2.85,A74&gt;=5.3,F74&lt;2.5,D74&lt;1.6,G74&gt;=0.125,F74&gt;=1.5),4.1,IF(AND(A74&gt;=5.9,G74&lt;0.897,B74&lt;2.75,H74&lt;15.395,B74&lt;2.85,A74&gt;=5.3,F74&lt;2.5,D74&lt;1.6,G74&gt;=0.125,F74&gt;=1.5),4.5,IF(AND(A74&lt;6.05,A74&gt;=5.65,H74&lt;15.168,H74&gt;=8.486,B74&gt;=2.85,A74&gt;=5.3,F74&lt;2.5,D74&lt;1.6,G74&gt;=0.125,F74&gt;=1.5),4.2,IF(AND(A74&gt;=6.05,A74&gt;=5.65,H74&lt;15.168,H74&gt;=8.486,B74&gt;=2.85,A74&gt;=5.3,F74&lt;2.5,D74&lt;1.6,G74&gt;=0.125,F74&gt;=1.5),4.35,IF(AND(D74&lt;1.95,G74&gt;=0.23,G74&lt;0.519,D74&lt;2.1,A74&lt;7.1,B74&lt;3.2,H74&lt;16.774,D74&gt;=1.6,G74&gt;=0.125,F74&gt;=1.5),5.3,IF(AND(D74&gt;=1.95,G74&gt;=0.23,G74&lt;0.519,D74&lt;2.1,A74&lt;7.1,B74&lt;3.2,H74&lt;16.774,D74&gt;=1.6,G74&gt;=0.125,F74&gt;=1.5),5.2,"shouldnthappen")))))))))))))))))))))))))))))))))))</f>
        <v>4.489</v>
      </c>
      <c r="R74" s="1" t="n">
        <f aca="false">IF(AND(G74&gt;=0.901,F74&lt;1.5),1.9,IF(AND(H74&lt;5.523,D74&lt;0.35,G74&lt;0.901,F74&lt;1.5),1,IF(AND(B74&lt;3.6,D74&gt;=0.35,G74&lt;0.901,F74&lt;1.5),1.575,IF(AND(B74&gt;=3.6,D74&gt;=0.35,G74&lt;0.901,F74&lt;1.5),1.5,IF(AND(G74&gt;=0.837,D74&lt;1.15,D74&lt;1.45,F74&gt;=1.5),3,IF(AND(G74&gt;=0.66,D74&gt;=1.15,D74&lt;1.45,F74&gt;=1.5),4,IF(AND(F74&gt;=2.5,D74&lt;1.55,D74&gt;=1.45,F74&gt;=1.5),5.025,IF(AND(F74&lt;2.5,D74&gt;=1.55,D74&gt;=1.45,F74&gt;=1.5),4.933,IF(AND(B74&lt;2.45,G74&lt;0.837,D74&lt;1.15,D74&lt;1.45,F74&gt;=1.5),3.3,IF(AND(B74&gt;=2.45,G74&lt;0.837,D74&lt;1.15,D74&lt;1.45,F74&gt;=1.5),3.86,IF(AND(B74&gt;=3.05,F74&lt;2.5,D74&lt;1.55,D74&gt;=1.45,F74&gt;=1.5),4.8,IF(AND(D74&gt;=2.45,F74&gt;=2.5,D74&gt;=1.55,D74&gt;=1.45,F74&gt;=1.5),5.875,IF(AND(H74&lt;13.187,G74&lt;0.217,H74&gt;=5.523,D74&lt;0.35,G74&lt;0.901,F74&lt;1.5),1.4,IF(AND(H74&gt;=13.187,G74&lt;0.217,H74&gt;=5.523,D74&lt;0.35,G74&lt;0.901,F74&lt;1.5),1.5,IF(AND(G74&lt;0.33,G74&gt;=0.217,H74&gt;=5.523,D74&lt;0.35,G74&lt;0.901,F74&lt;1.5),1.28,IF(AND(A74&lt;6.05,D74&lt;1.35,G74&lt;0.66,D74&gt;=1.15,D74&lt;1.45,F74&gt;=1.5),4.175,IF(AND(A74&gt;=6.05,D74&lt;1.35,G74&lt;0.66,D74&gt;=1.15,D74&lt;1.45,F74&gt;=1.5),4.3,IF(AND(A74&lt;5.65,D74&gt;=1.35,G74&lt;0.66,D74&gt;=1.15,D74&lt;1.45,F74&gt;=1.5),3.9,IF(AND(A74&gt;=5.65,D74&gt;=1.35,G74&lt;0.66,D74&gt;=1.15,D74&lt;1.45,F74&gt;=1.5),4.52,IF(AND(A74&lt;6.25,B74&lt;3.05,F74&lt;2.5,D74&lt;1.55,D74&gt;=1.45,F74&gt;=1.5),4.5,IF(AND(A74&gt;=6.25,B74&lt;3.05,F74&lt;2.5,D74&lt;1.55,D74&gt;=1.45,F74&gt;=1.5),4.675,IF(AND(A74&gt;=7.25,D74&lt;2.45,F74&gt;=2.5,D74&gt;=1.55,D74&gt;=1.45,F74&gt;=1.5),6.433,IF(AND(D74&gt;=0.25,G74&gt;=0.33,G74&gt;=0.217,H74&gt;=5.523,D74&lt;0.35,G74&lt;0.901,F74&lt;1.5),1.4,IF(AND(A74&lt;6.15,A74&lt;7.25,D74&lt;2.45,F74&gt;=2.5,D74&gt;=1.55,D74&gt;=1.45,F74&gt;=1.5),5.025,IF(AND(H74&lt;6.439,D74&lt;0.25,G74&gt;=0.33,G74&gt;=0.217,H74&gt;=5.523,D74&lt;0.35,G74&lt;0.901,F74&lt;1.5),1.5,IF(AND(H74&gt;=6.439,D74&lt;0.25,G74&gt;=0.33,G74&gt;=0.217,H74&gt;=5.523,D74&lt;0.35,G74&lt;0.901,F74&lt;1.5),1.38,IF(AND(H74&gt;=13.711,A74&gt;=6.15,A74&lt;7.25,D74&lt;2.45,F74&gt;=2.5,D74&gt;=1.55,D74&gt;=1.45,F74&gt;=1.5),5.68,IF(AND(B74&gt;=3.3,H74&lt;13.711,A74&gt;=6.15,A74&lt;7.25,D74&lt;2.45,F74&gt;=2.5,D74&gt;=1.55,D74&gt;=1.45,F74&gt;=1.5),5.6,IF(AND(G74&lt;0.093,B74&lt;3.3,H74&lt;13.711,A74&gt;=6.15,A74&lt;7.25,D74&lt;2.45,F74&gt;=2.5,D74&gt;=1.55,D74&gt;=1.45,F74&gt;=1.5),5.56,IF(AND(D74&lt;1.95,G74&gt;=0.093,B74&lt;3.3,H74&lt;13.711,A74&gt;=6.15,A74&lt;7.25,D74&lt;2.45,F74&gt;=2.5,D74&gt;=1.55,D74&gt;=1.45,F74&gt;=1.5),5.3,IF(AND(B74&lt;3.15,D74&gt;=1.95,G74&gt;=0.093,B74&lt;3.3,H74&lt;13.711,A74&gt;=6.15,A74&lt;7.25,D74&lt;2.45,F74&gt;=2.5,D74&gt;=1.55,D74&gt;=1.45,F74&gt;=1.5),5.1,IF(AND(B74&gt;=3.15,D74&gt;=1.95,G74&gt;=0.093,B74&lt;3.3,H74&lt;13.711,A74&gt;=6.15,A74&lt;7.25,D74&lt;2.45,F74&gt;=2.5,D74&gt;=1.55,D74&gt;=1.45,F74&gt;=1.5),5.15,"shouldnthappen"))))))))))))))))))))))))))))))))</f>
        <v>4</v>
      </c>
      <c r="S74" s="1" t="n">
        <f aca="false">IF(AND(G74&gt;=0.859,D74&gt;=0.35,F74&lt;1.5),1.9,IF(AND(D74&lt;1.75,F74&gt;=2.5,F74&gt;=1.5),4.867,IF(AND(H74&lt;8.42,A74&lt;5.05,D74&lt;0.35,F74&lt;1.5),1.42,IF(AND(H74&gt;=14.877,A74&gt;=5.05,D74&lt;0.35,F74&lt;1.5),1.3,IF(AND(B74&lt;3.35,G74&lt;0.859,D74&gt;=0.35,F74&lt;1.5),1.7,IF(AND(B74&gt;=3.35,G74&lt;0.859,D74&gt;=0.35,F74&lt;1.5),1.5,IF(AND(A74&gt;=6.05,B74&lt;2.75,F74&lt;2.5,F74&gt;=1.5),4.733,IF(AND(G74&gt;=0.68,B74&gt;=2.75,F74&lt;2.5,F74&gt;=1.5),4.025,IF(AND(H74&gt;=16.284,D74&gt;=1.75,F74&gt;=2.5,F74&gt;=1.5),6.6,IF(AND(A74&lt;4.35,H74&gt;=8.42,A74&lt;5.05,D74&lt;0.35,F74&lt;1.5),1.1,IF(AND(G74&gt;=0.948,H74&lt;14.877,A74&gt;=5.05,D74&lt;0.35,F74&lt;1.5),1.7,IF(AND(A74&lt;5.3,A74&lt;6.05,B74&lt;2.75,F74&lt;2.5,F74&gt;=1.5),3,IF(AND(H74&gt;=15.168,G74&lt;0.68,B74&gt;=2.75,F74&lt;2.5,F74&gt;=1.5),4.75,IF(AND(H74&gt;=14.005,A74&gt;=4.35,H74&gt;=8.42,A74&lt;5.05,D74&lt;0.35,F74&lt;1.5),1.375,IF(AND(A74&gt;=5.55,G74&lt;0.948,H74&lt;14.877,A74&gt;=5.05,D74&lt;0.35,F74&lt;1.5),1.7,IF(AND(H74&lt;12.363,A74&gt;=5.3,A74&lt;6.05,B74&lt;2.75,F74&lt;2.5,F74&gt;=1.5),3.825,IF(AND(H74&gt;=12.363,A74&gt;=5.3,A74&lt;6.05,B74&lt;2.75,F74&lt;2.5,F74&gt;=1.5),4.033,IF(AND(H74&gt;=14.508,H74&lt;15.168,G74&lt;0.68,B74&gt;=2.75,F74&lt;2.5,F74&gt;=1.5),4.2,IF(AND(D74&gt;=2.35,D74&gt;=2.2,H74&lt;16.284,D74&gt;=1.75,F74&gt;=2.5,F74&gt;=1.5),5.267,IF(AND(G74&lt;0.231,H74&lt;14.005,A74&gt;=4.35,H74&gt;=8.42,A74&lt;5.05,D74&lt;0.35,F74&lt;1.5),1.4,IF(AND(H74&gt;=14.494,A74&lt;5.55,G74&lt;0.948,H74&lt;14.877,A74&gt;=5.05,D74&lt;0.35,F74&lt;1.5),1.6,IF(AND(A74&lt;6.1,H74&lt;14.508,H74&lt;15.168,G74&lt;0.68,B74&gt;=2.75,F74&lt;2.5,F74&gt;=1.5),4.5,IF(AND(A74&lt;6.1,H74&lt;11.8,D74&lt;2.2,H74&lt;16.284,D74&gt;=1.75,F74&gt;=2.5,F74&gt;=1.5),4.95,IF(AND(A74&gt;=6.1,H74&lt;11.8,D74&lt;2.2,H74&lt;16.284,D74&gt;=1.75,F74&gt;=2.5,F74&gt;=1.5),5.333,IF(AND(B74&lt;2.75,H74&gt;=11.8,D74&lt;2.2,H74&lt;16.284,D74&gt;=1.75,F74&gt;=2.5,F74&gt;=1.5),5.1,IF(AND(B74&gt;=3.15,D74&lt;2.35,D74&gt;=2.2,H74&lt;16.284,D74&gt;=1.75,F74&gt;=2.5,F74&gt;=1.5),5.5,IF(AND(B74&gt;=3.35,G74&gt;=0.231,H74&lt;14.005,A74&gt;=4.35,H74&gt;=8.42,A74&lt;5.05,D74&lt;0.35,F74&lt;1.5),1.3,IF(AND(H74&lt;13.869,H74&lt;14.494,A74&lt;5.55,G74&lt;0.948,H74&lt;14.877,A74&gt;=5.05,D74&lt;0.35,F74&lt;1.5),1.5,IF(AND(H74&gt;=13.869,H74&lt;14.494,A74&lt;5.55,G74&lt;0.948,H74&lt;14.877,A74&gt;=5.05,D74&lt;0.35,F74&lt;1.5),1.4,IF(AND(G74&lt;0.636,A74&gt;=6.1,H74&lt;14.508,H74&lt;15.168,G74&lt;0.68,B74&gt;=2.75,F74&lt;2.5,F74&gt;=1.5),4.68,IF(AND(G74&gt;=0.636,A74&gt;=6.1,H74&lt;14.508,H74&lt;15.168,G74&lt;0.68,B74&gt;=2.75,F74&lt;2.5,F74&gt;=1.5),4.4,IF(AND(B74&lt;2.85,B74&gt;=2.75,H74&gt;=11.8,D74&lt;2.2,H74&lt;16.284,D74&gt;=1.75,F74&gt;=2.5,F74&gt;=1.5),6.7,IF(AND(H74&lt;10.626,B74&lt;3.15,D74&lt;2.35,D74&gt;=2.2,H74&lt;16.284,D74&gt;=1.75,F74&gt;=2.5,F74&gt;=1.5),5.1,IF(AND(H74&gt;=10.626,B74&lt;3.15,D74&lt;2.35,D74&gt;=2.2,H74&lt;16.284,D74&gt;=1.75,F74&gt;=2.5,F74&gt;=1.5),5.2,IF(AND(G74&lt;0.378,B74&lt;3.35,G74&gt;=0.231,H74&lt;14.005,A74&gt;=4.35,H74&gt;=8.42,A74&lt;5.05,D74&lt;0.35,F74&lt;1.5),1.2,IF(AND(G74&gt;=0.378,B74&lt;3.35,G74&gt;=0.231,H74&lt;14.005,A74&gt;=4.35,H74&gt;=8.42,A74&lt;5.05,D74&lt;0.35,F74&lt;1.5),1.3,IF(AND(A74&lt;6.2,B74&gt;=2.85,B74&gt;=2.75,H74&gt;=11.8,D74&lt;2.2,H74&lt;16.284,D74&gt;=1.75,F74&gt;=2.5,F74&gt;=1.5),4.9,IF(AND(G74&lt;0.388,A74&gt;=6.2,B74&gt;=2.85,B74&gt;=2.75,H74&gt;=11.8,D74&lt;2.2,H74&lt;16.284,D74&gt;=1.75,F74&gt;=2.5,F74&gt;=1.5),5.52,IF(AND(G74&gt;=0.388,A74&gt;=6.2,B74&gt;=2.85,B74&gt;=2.75,H74&gt;=11.8,D74&lt;2.2,H74&lt;16.284,D74&gt;=1.75,F74&gt;=2.5,F74&gt;=1.5),5.7,"shouldnthappen")))))))))))))))))))))))))))))))))))))))</f>
        <v>4.025</v>
      </c>
      <c r="T74" s="1" t="n">
        <f aca="false">IF(AND(D74&gt;=0.8,A74&lt;5.45),3.7,IF(AND(D74&gt;=0.35,D74&lt;0.8,A74&lt;5.45),1.56,IF(AND(G74&lt;0.164,F74&lt;2.5,A74&gt;=5.45),1.6,IF(AND(H74&gt;=16.718,F74&gt;=2.5,A74&gt;=5.45),6.4,IF(AND(G74&gt;=0.719,H74&lt;16.718,F74&gt;=2.5,A74&gt;=5.45),5.05,IF(AND(A74&lt;4.35,A74&lt;5.05,D74&lt;0.35,D74&lt;0.8,A74&lt;5.45),1.1,IF(AND(H74&gt;=14.494,A74&gt;=5.05,D74&lt;0.35,D74&lt;0.8,A74&lt;5.45),1.6,IF(AND(G74&lt;0.338,D74&lt;1.25,G74&gt;=0.164,F74&lt;2.5,A74&gt;=5.45),4.1,IF(AND(H74&lt;8.397,D74&gt;=1.25,G74&gt;=0.164,F74&lt;2.5,A74&gt;=5.45),4,IF(AND(H74&lt;11.031,H74&lt;14.494,A74&gt;=5.05,D74&lt;0.35,D74&lt;0.8,A74&lt;5.45),1.5,IF(AND(H74&gt;=11.031,H74&lt;14.494,A74&gt;=5.05,D74&lt;0.35,D74&lt;0.8,A74&lt;5.45),1.44,IF(AND(B74&lt;2.65,H74&gt;=8.397,D74&gt;=1.25,G74&gt;=0.164,F74&lt;2.5,A74&gt;=5.45),4.767,IF(AND(H74&lt;7.388,G74&lt;0.487,G74&lt;0.719,H74&lt;16.718,F74&gt;=2.5,A74&gt;=5.45),5.067,IF(AND(G74&lt;0.533,G74&gt;=0.487,G74&lt;0.719,H74&lt;16.718,F74&gt;=2.5,A74&gt;=5.45),5.8,IF(AND(G74&gt;=0.533,G74&gt;=0.487,G74&lt;0.719,H74&lt;16.718,F74&gt;=2.5,A74&gt;=5.45),5.86,IF(AND(B74&lt;3.25,A74&gt;=4.95,A74&gt;=4.35,A74&lt;5.05,D74&lt;0.35,D74&lt;0.8,A74&lt;5.45),1.2,IF(AND(A74&lt;5.6,H74&lt;11.218,G74&gt;=0.338,D74&lt;1.25,G74&gt;=0.164,F74&lt;2.5,A74&gt;=5.45),3.7,IF(AND(A74&gt;=5.6,H74&lt;11.218,G74&gt;=0.338,D74&lt;1.25,G74&gt;=0.164,F74&lt;2.5,A74&gt;=5.45),3.5,IF(AND(H74&lt;12.668,H74&gt;=11.218,G74&gt;=0.338,D74&lt;1.25,G74&gt;=0.164,F74&lt;2.5,A74&gt;=5.45),3.9,IF(AND(H74&gt;=12.668,H74&gt;=11.218,G74&gt;=0.338,D74&lt;1.25,G74&gt;=0.164,F74&lt;2.5,A74&gt;=5.45),4,IF(AND(H74&gt;=15.705,B74&gt;=2.65,H74&gt;=8.397,D74&gt;=1.25,G74&gt;=0.164,F74&lt;2.5,A74&gt;=5.45),4.8,IF(AND(B74&lt;2.75,H74&gt;=7.388,G74&lt;0.487,G74&lt;0.719,H74&lt;16.718,F74&gt;=2.5,A74&gt;=5.45),5.26,IF(AND(B74&lt;2.95,A74&lt;4.5,A74&lt;4.95,A74&gt;=4.35,A74&lt;5.05,D74&lt;0.35,D74&lt;0.8,A74&lt;5.45),1.4,IF(AND(B74&gt;=2.95,A74&lt;4.5,A74&lt;4.95,A74&gt;=4.35,A74&lt;5.05,D74&lt;0.35,D74&lt;0.8,A74&lt;5.45),1.3,IF(AND(H74&gt;=13.924,A74&gt;=4.5,A74&lt;4.95,A74&gt;=4.35,A74&lt;5.05,D74&lt;0.35,D74&lt;0.8,A74&lt;5.45),1.5,IF(AND(G74&lt;0.252,B74&gt;=3.25,A74&gt;=4.95,A74&gt;=4.35,A74&lt;5.05,D74&lt;0.35,D74&lt;0.8,A74&lt;5.45),1.4,IF(AND(G74&gt;=0.252,B74&gt;=3.25,A74&gt;=4.95,A74&gt;=4.35,A74&lt;5.05,D74&lt;0.35,D74&lt;0.8,A74&lt;5.45),1.32,IF(AND(G74&gt;=0.473,H74&lt;15.705,B74&gt;=2.65,H74&gt;=8.397,D74&gt;=1.25,G74&gt;=0.164,F74&lt;2.5,A74&gt;=5.45),4.7,IF(AND(B74&gt;=3.15,B74&gt;=2.75,H74&gt;=7.388,G74&lt;0.487,G74&lt;0.719,H74&lt;16.718,F74&gt;=2.5,A74&gt;=5.45),5.7,IF(AND(B74&lt;3.15,H74&lt;13.924,A74&gt;=4.5,A74&lt;4.95,A74&gt;=4.35,A74&lt;5.05,D74&lt;0.35,D74&lt;0.8,A74&lt;5.45),1.433,IF(AND(B74&gt;=3.15,H74&lt;13.924,A74&gt;=4.5,A74&lt;4.95,A74&gt;=4.35,A74&lt;5.05,D74&lt;0.35,D74&lt;0.8,A74&lt;5.45),1.4,IF(AND(H74&gt;=14.81,G74&lt;0.473,H74&lt;15.705,B74&gt;=2.65,H74&gt;=8.397,D74&gt;=1.25,G74&gt;=0.164,F74&lt;2.5,A74&gt;=5.45),4.2,IF(AND(A74&lt;6.65,B74&lt;3.15,B74&gt;=2.75,H74&gt;=7.388,G74&lt;0.487,G74&lt;0.719,H74&lt;16.718,F74&gt;=2.5,A74&gt;=5.45),5.6,IF(AND(A74&gt;=6.65,B74&lt;3.15,B74&gt;=2.75,H74&gt;=7.388,G74&lt;0.487,G74&lt;0.719,H74&lt;16.718,F74&gt;=2.5,A74&gt;=5.45),5.4,IF(AND(A74&lt;6.15,H74&lt;14.81,G74&lt;0.473,H74&lt;15.705,B74&gt;=2.65,H74&gt;=8.397,D74&gt;=1.25,G74&gt;=0.164,F74&lt;2.5,A74&gt;=5.45),4.5,IF(AND(A74&gt;=6.15,H74&lt;14.81,G74&lt;0.473,H74&lt;15.705,B74&gt;=2.65,H74&gt;=8.397,D74&gt;=1.25,G74&gt;=0.164,F74&lt;2.5,A74&gt;=5.45),4.4,"shouldnthappen"))))))))))))))))))))))))))))))))))))</f>
        <v>4.7</v>
      </c>
      <c r="U74" s="1" t="n">
        <f aca="false">IF(AND(G74&gt;=0.934,F74&lt;1.5),1.7,IF(AND(D74&lt;0.15,D74&lt;0.25,G74&lt;0.934,F74&lt;1.5),1.38,IF(AND(H74&gt;=14.379,D74&gt;=0.25,G74&lt;0.934,F74&lt;1.5),1.7,IF(AND(A74&lt;5.3,D74&lt;1.35,F74&lt;2.5,F74&gt;=1.5),3.15,IF(AND(H74&lt;7.148,D74&gt;=1.35,F74&lt;2.5,F74&gt;=1.5),3.9,IF(AND(G74&lt;0.352,A74&lt;6.15,F74&gt;=2.5,F74&gt;=1.5),4.5,IF(AND(G74&gt;=0.352,A74&lt;6.15,F74&gt;=2.5,F74&gt;=1.5),4.92,IF(AND(B74&lt;2.85,A74&gt;=6.15,F74&gt;=2.5,F74&gt;=1.5),6.2,IF(AND(D74&gt;=0.45,H74&lt;14.379,D74&gt;=0.25,G74&lt;0.934,F74&lt;1.5),1.65,IF(AND(G74&gt;=0.857,A74&gt;=5.3,D74&lt;1.35,F74&lt;2.5,F74&gt;=1.5),4.3,IF(AND(A74&gt;=7.25,B74&gt;=2.85,A74&gt;=6.15,F74&gt;=2.5,F74&gt;=1.5),6.425,IF(AND(H74&lt;9.499,A74&lt;5.05,D74&gt;=0.15,D74&lt;0.25,G74&lt;0.934,F74&lt;1.5),1.4,IF(AND(A74&gt;=5.45,A74&gt;=5.05,D74&gt;=0.15,D74&lt;0.25,G74&lt;0.934,F74&lt;1.5),1.3,IF(AND(B74&gt;=4.15,D74&lt;0.45,H74&lt;14.379,D74&gt;=0.25,G74&lt;0.934,F74&lt;1.5),1.5,IF(AND(A74&gt;=5.75,G74&lt;0.857,A74&gt;=5.3,D74&lt;1.35,F74&lt;2.5,F74&gt;=1.5),4.02,IF(AND(A74&lt;6.65,G74&lt;0.333,H74&gt;=7.148,D74&gt;=1.35,F74&lt;2.5,F74&gt;=1.5),4.475,IF(AND(A74&gt;=6.65,G74&lt;0.333,H74&gt;=7.148,D74&gt;=1.35,F74&lt;2.5,F74&gt;=1.5),4.8,IF(AND(D74&gt;=1.45,G74&gt;=0.333,H74&gt;=7.148,D74&gt;=1.35,F74&lt;2.5,F74&gt;=1.5),4.85,IF(AND(G74&gt;=0.861,A74&lt;7.25,B74&gt;=2.85,A74&gt;=6.15,F74&gt;=2.5,F74&gt;=1.5),5.2,IF(AND(G74&lt;0.571,H74&gt;=9.499,A74&lt;5.05,D74&gt;=0.15,D74&lt;0.25,G74&lt;0.934,F74&lt;1.5),1.2,IF(AND(G74&gt;=0.571,H74&gt;=9.499,A74&lt;5.05,D74&gt;=0.15,D74&lt;0.25,G74&lt;0.934,F74&lt;1.5),1.3,IF(AND(H74&lt;9.283,A74&lt;5.45,A74&gt;=5.05,D74&gt;=0.15,D74&lt;0.25,G74&lt;0.934,F74&lt;1.5),1.5,IF(AND(H74&gt;=9.283,A74&lt;5.45,A74&gt;=5.05,D74&gt;=0.15,D74&lt;0.25,G74&lt;0.934,F74&lt;1.5),1.425,IF(AND(A74&lt;4.9,B74&lt;4.15,D74&lt;0.45,H74&lt;14.379,D74&gt;=0.25,G74&lt;0.934,F74&lt;1.5),1.4,IF(AND(A74&gt;=4.9,B74&lt;4.15,D74&lt;0.45,H74&lt;14.379,D74&gt;=0.25,G74&lt;0.934,F74&lt;1.5),1.325,IF(AND(G74&lt;0.572,A74&lt;5.75,G74&lt;0.857,A74&gt;=5.3,D74&lt;1.35,F74&lt;2.5,F74&gt;=1.5),3.65,IF(AND(G74&gt;=0.572,A74&lt;5.75,G74&lt;0.857,A74&gt;=5.3,D74&lt;1.35,F74&lt;2.5,F74&gt;=1.5),3.9,IF(AND(A74&lt;6.75,D74&lt;1.45,G74&gt;=0.333,H74&gt;=7.148,D74&gt;=1.35,F74&lt;2.5,F74&gt;=1.5),4.4,IF(AND(A74&gt;=6.75,D74&lt;1.45,G74&gt;=0.333,H74&gt;=7.148,D74&gt;=1.35,F74&lt;2.5,F74&gt;=1.5),4.78,IF(AND(A74&lt;6.6,B74&lt;3.25,G74&lt;0.861,A74&lt;7.25,B74&gt;=2.85,A74&gt;=6.15,F74&gt;=2.5,F74&gt;=1.5),5.333,IF(AND(H74&lt;11.461,B74&gt;=3.25,G74&lt;0.861,A74&lt;7.25,B74&gt;=2.85,A74&gt;=6.15,F74&gt;=2.5,F74&gt;=1.5),6.025,IF(AND(H74&gt;=11.461,B74&gt;=3.25,G74&lt;0.861,A74&lt;7.25,B74&gt;=2.85,A74&gt;=6.15,F74&gt;=2.5,F74&gt;=1.5),5.667,IF(AND(H74&gt;=14.564,A74&gt;=6.6,B74&lt;3.25,G74&lt;0.861,A74&lt;7.25,B74&gt;=2.85,A74&gt;=6.15,F74&gt;=2.5,F74&gt;=1.5),5.4,IF(AND(D74&gt;=2.35,H74&lt;14.564,A74&gt;=6.6,B74&lt;3.25,G74&lt;0.861,A74&lt;7.25,B74&gt;=2.85,A74&gt;=6.15,F74&gt;=2.5,F74&gt;=1.5),5.6,IF(AND(A74&lt;6.85,D74&lt;2.35,H74&lt;14.564,A74&gt;=6.6,B74&lt;3.25,G74&lt;0.861,A74&lt;7.25,B74&gt;=2.85,A74&gt;=6.15,F74&gt;=2.5,F74&gt;=1.5),5.9,IF(AND(A74&gt;=6.85,D74&lt;2.35,H74&lt;14.564,A74&gt;=6.6,B74&lt;3.25,G74&lt;0.861,A74&lt;7.25,B74&gt;=2.85,A74&gt;=6.15,F74&gt;=2.5,F74&gt;=1.5),5.78,"shouldnthappen"))))))))))))))))))))))))))))))))))))</f>
        <v>4.02</v>
      </c>
      <c r="V74" s="1" t="n">
        <f aca="false">IF(AND(H74&lt;5.748,A74&lt;5.05,D74&lt;0.75),1,IF(AND(B74&lt;3.15,H74&gt;=5.748,A74&lt;5.05,D74&lt;0.75),1.475,IF(AND(G74&gt;=0.801,D74&lt;0.25,A74&gt;=5.05,D74&lt;0.75),1.7,IF(AND(D74&gt;=0.45,D74&gt;=0.25,A74&gt;=5.05,D74&lt;0.75),1.7,IF(AND(B74&lt;2.35,F74&lt;2.5,B74&lt;2.75,D74&gt;=0.75),4.16,IF(AND(D74&lt;1.75,F74&gt;=2.5,B74&lt;2.75,D74&gt;=0.75),4.875,IF(AND(D74&gt;=1.75,F74&gt;=2.5,B74&lt;2.75,D74&gt;=0.75),5.333,IF(AND(H74&gt;=16.284,D74&gt;=1.55,B74&gt;=2.75,D74&gt;=0.75),6.6,IF(AND(H74&gt;=14.144,B74&gt;=3.15,H74&gt;=5.748,A74&lt;5.05,D74&lt;0.75),1.3,IF(AND(A74&lt;5.45,G74&lt;0.801,D74&lt;0.25,A74&gt;=5.05,D74&lt;0.75),1.5,IF(AND(A74&gt;=5.45,G74&lt;0.801,D74&lt;0.25,A74&gt;=5.05,D74&lt;0.75),1.34,IF(AND(B74&lt;3.75,D74&lt;0.45,D74&gt;=0.25,A74&gt;=5.05,D74&lt;0.75),1.467,IF(AND(B74&gt;=3.75,D74&lt;0.45,D74&gt;=0.25,A74&gt;=5.05,D74&lt;0.75),1.767,IF(AND(G74&gt;=0.896,B74&gt;=2.35,F74&lt;2.5,B74&lt;2.75,D74&gt;=0.75),4.9,IF(AND(H74&lt;15.504,D74&lt;1.35,D74&lt;1.55,B74&gt;=2.75,D74&gt;=0.75),4.2,IF(AND(H74&gt;=15.504,D74&lt;1.35,D74&lt;1.55,B74&gt;=2.75,D74&gt;=0.75),4.6,IF(AND(H74&lt;9.767,D74&gt;=1.35,D74&lt;1.55,B74&gt;=2.75,D74&gt;=0.75),5.1,IF(AND(A74&lt;4.5,H74&lt;14.144,B74&gt;=3.15,H74&gt;=5.748,A74&lt;5.05,D74&lt;0.75),1.3,IF(AND(A74&gt;=4.5,H74&lt;14.144,B74&gt;=3.15,H74&gt;=5.748,A74&lt;5.05,D74&lt;0.75),1.4,IF(AND(D74&gt;=1.15,G74&lt;0.896,B74&gt;=2.35,F74&lt;2.5,B74&lt;2.75,D74&gt;=0.75),4.04,IF(AND(B74&lt;2.9,H74&gt;=9.767,D74&gt;=1.35,D74&lt;1.55,B74&gt;=2.75,D74&gt;=0.75),4.8,IF(AND(D74&lt;1.7,A74&gt;=7.05,H74&lt;16.284,D74&gt;=1.55,B74&gt;=2.75,D74&gt;=0.75),5.8,IF(AND(D74&gt;=1.7,A74&gt;=7.05,H74&lt;16.284,D74&gt;=1.55,B74&gt;=2.75,D74&gt;=0.75),6.3,IF(AND(B74&lt;2.45,D74&lt;1.15,G74&lt;0.896,B74&gt;=2.35,F74&lt;2.5,B74&lt;2.75,D74&gt;=0.75),3.767,IF(AND(B74&gt;=2.45,D74&lt;1.15,G74&lt;0.896,B74&gt;=2.35,F74&lt;2.5,B74&lt;2.75,D74&gt;=0.75),3.167,IF(AND(B74&gt;=3.15,B74&gt;=2.9,H74&gt;=9.767,D74&gt;=1.35,D74&lt;1.55,B74&gt;=2.75,D74&gt;=0.75),4.7,IF(AND(D74&lt;1.9,D74&lt;2.05,A74&lt;7.05,H74&lt;16.284,D74&gt;=1.55,B74&gt;=2.75,D74&gt;=0.75),4.82,IF(AND(D74&gt;=1.9,D74&lt;2.05,A74&lt;7.05,H74&lt;16.284,D74&gt;=1.55,B74&gt;=2.75,D74&gt;=0.75),5.067,IF(AND(H74&lt;12.721,B74&lt;3.15,B74&gt;=2.9,H74&gt;=9.767,D74&gt;=1.35,D74&lt;1.55,B74&gt;=2.75,D74&gt;=0.75),4.5,IF(AND(H74&gt;=12.721,B74&lt;3.15,B74&gt;=2.9,H74&gt;=9.767,D74&gt;=1.35,D74&lt;1.55,B74&gt;=2.75,D74&gt;=0.75),4.433,IF(AND(H74&lt;9.525,G74&lt;0.364,D74&gt;=2.05,A74&lt;7.05,H74&lt;16.284,D74&gt;=1.55,B74&gt;=2.75,D74&gt;=0.75),5.1,IF(AND(A74&lt;6.25,G74&gt;=0.364,D74&gt;=2.05,A74&lt;7.05,H74&lt;16.284,D74&gt;=1.55,B74&gt;=2.75,D74&gt;=0.75),5.4,IF(AND(H74&lt;10.898,H74&gt;=9.525,G74&lt;0.364,D74&gt;=2.05,A74&lt;7.05,H74&lt;16.284,D74&gt;=1.55,B74&gt;=2.75,D74&gt;=0.75),5.6,IF(AND(H74&lt;8.711,A74&gt;=6.25,G74&gt;=0.364,D74&gt;=2.05,A74&lt;7.05,H74&lt;16.284,D74&gt;=1.55,B74&gt;=2.75,D74&gt;=0.75),5.7,IF(AND(H74&gt;=8.711,A74&gt;=6.25,G74&gt;=0.364,D74&gt;=2.05,A74&lt;7.05,H74&lt;16.284,D74&gt;=1.55,B74&gt;=2.75,D74&gt;=0.75),5.84,IF(AND(D74&lt;2.2,H74&gt;=10.898,H74&gt;=9.525,G74&lt;0.364,D74&gt;=2.05,A74&lt;7.05,H74&lt;16.284,D74&gt;=1.55,B74&gt;=2.75,D74&gt;=0.75),5.4,IF(AND(D74&gt;=2.2,H74&gt;=10.898,H74&gt;=9.525,G74&lt;0.364,D74&gt;=2.05,A74&lt;7.05,H74&lt;16.284,D74&gt;=1.55,B74&gt;=2.75,D74&gt;=0.75),5.3,"shouldnthappen")))))))))))))))))))))))))))))))))))))</f>
        <v>4.2</v>
      </c>
      <c r="W74" s="1" t="n">
        <f aca="false">IF(AND(H74&lt;6.926,D74&gt;=0.35,D74&lt;0.8),1.9,IF(AND(H74&gt;=6.926,D74&gt;=0.35,D74&lt;0.8),1.533,IF(AND(H74&lt;13.492,A74&lt;4.75,D74&lt;0.35,D74&lt;0.8),1.1,IF(AND(H74&gt;=13.492,A74&lt;4.75,D74&lt;0.35,D74&lt;0.8),1.375,IF(AND(B74&lt;2.75,A74&gt;=5.85,F74&lt;2.5,D74&gt;=0.8),4.833,IF(AND(B74&lt;3.3,A74&gt;=7.05,F74&gt;=2.5,D74&gt;=0.8),5.8,IF(AND(B74&gt;=3.3,A74&gt;=7.05,F74&gt;=2.5,D74&gt;=0.8),6.325,IF(AND(D74&gt;=0.25,A74&lt;5.05,A74&gt;=4.75,D74&lt;0.35,D74&lt;0.8),1.3,IF(AND(B74&lt;3.6,A74&gt;=5.05,A74&gt;=4.75,D74&lt;0.35,D74&lt;0.8),1.4,IF(AND(H74&lt;10.194,G74&lt;0.412,A74&lt;5.85,F74&lt;2.5,D74&gt;=0.8),4.133,IF(AND(H74&gt;=10.194,G74&lt;0.412,A74&lt;5.85,F74&lt;2.5,D74&gt;=0.8),4.5,IF(AND(A74&lt;5.35,G74&gt;=0.412,A74&lt;5.85,F74&lt;2.5,D74&gt;=0.8),3.15,IF(AND(A74&lt;6.2,B74&gt;=2.75,A74&gt;=5.85,F74&lt;2.5,D74&gt;=0.8),4.3,IF(AND(H74&lt;5.767,A74&lt;6.2,A74&lt;7.05,F74&gt;=2.5,D74&gt;=0.8),4.5,IF(AND(G74&gt;=0.861,A74&gt;=6.2,A74&lt;7.05,F74&gt;=2.5,D74&gt;=0.8),5.2,IF(AND(B74&lt;3.15,D74&lt;0.25,A74&lt;5.05,A74&gt;=4.75,D74&lt;0.35,D74&lt;0.8),1.55,IF(AND(A74&lt;5.45,B74&gt;=3.6,A74&gt;=5.05,A74&gt;=4.75,D74&lt;0.35,D74&lt;0.8),1.5,IF(AND(A74&gt;=5.45,B74&gt;=3.6,A74&gt;=5.05,A74&gt;=4.75,D74&lt;0.35,D74&lt;0.8),1.4,IF(AND(G74&gt;=0.772,A74&gt;=5.35,G74&gt;=0.412,A74&lt;5.85,F74&lt;2.5,D74&gt;=0.8),3.9,IF(AND(D74&gt;=1.45,A74&gt;=6.2,B74&gt;=2.75,A74&gt;=5.85,F74&lt;2.5,D74&gt;=0.8),4.775,IF(AND(G74&lt;0.5,H74&gt;=5.767,A74&lt;6.2,A74&lt;7.05,F74&gt;=2.5,D74&gt;=0.8),5.1,IF(AND(G74&gt;=0.5,H74&gt;=5.767,A74&lt;6.2,A74&lt;7.05,F74&gt;=2.5,D74&gt;=0.8),4.95,IF(AND(B74&gt;=3.25,G74&lt;0.861,A74&gt;=6.2,A74&lt;7.05,F74&gt;=2.5,D74&gt;=0.8),5.75,IF(AND(A74&lt;4.95,B74&gt;=3.15,D74&lt;0.25,A74&lt;5.05,A74&gt;=4.75,D74&lt;0.35,D74&lt;0.8),1.4,IF(AND(A74&lt;5.65,G74&lt;0.772,A74&gt;=5.35,G74&gt;=0.412,A74&lt;5.85,F74&lt;2.5,D74&gt;=0.8),3.6,IF(AND(A74&gt;=5.65,G74&lt;0.772,A74&gt;=5.35,G74&gt;=0.412,A74&lt;5.85,F74&lt;2.5,D74&gt;=0.8),3.5,IF(AND(B74&gt;=3.15,D74&lt;1.45,A74&gt;=6.2,B74&gt;=2.75,A74&gt;=5.85,F74&lt;2.5,D74&gt;=0.8),4.7,IF(AND(A74&gt;=6.65,B74&lt;3.25,G74&lt;0.861,A74&gt;=6.2,A74&lt;7.05,F74&gt;=2.5,D74&gt;=0.8),5.567,IF(AND(H74&lt;9.499,A74&gt;=4.95,B74&gt;=3.15,D74&lt;0.25,A74&lt;5.05,A74&gt;=4.75,D74&lt;0.35,D74&lt;0.8),1.4,IF(AND(H74&gt;=9.499,A74&gt;=4.95,B74&gt;=3.15,D74&lt;0.25,A74&lt;5.05,A74&gt;=4.75,D74&lt;0.35,D74&lt;0.8),1.2,IF(AND(G74&lt;0.765,B74&lt;3.15,D74&lt;1.45,A74&gt;=6.2,B74&gt;=2.75,A74&gt;=5.85,F74&lt;2.5,D74&gt;=0.8),4.4,IF(AND(G74&gt;=0.765,B74&lt;3.15,D74&lt;1.45,A74&gt;=6.2,B74&gt;=2.75,A74&gt;=5.85,F74&lt;2.5,D74&gt;=0.8),4.6,IF(AND(H74&lt;10.667,A74&lt;6.65,B74&lt;3.25,G74&lt;0.861,A74&gt;=6.2,A74&lt;7.05,F74&gt;=2.5,D74&gt;=0.8),5.167,IF(AND(G74&lt;0.627,H74&gt;=10.667,A74&lt;6.65,B74&lt;3.25,G74&lt;0.861,A74&gt;=6.2,A74&lt;7.05,F74&gt;=2.5,D74&gt;=0.8),5.64,IF(AND(G74&gt;=0.627,H74&gt;=10.667,A74&lt;6.65,B74&lt;3.25,G74&lt;0.861,A74&gt;=6.2,A74&lt;7.05,F74&gt;=2.5,D74&gt;=0.8),5.1,"shouldnthappen")))))))))))))))))))))))))))))))))))</f>
        <v>4.3</v>
      </c>
      <c r="X74" s="1" t="n">
        <f aca="false">IF(AND(B74&lt;3.05,H74&lt;6.697,A74&lt;5.45),4.1,IF(AND(B74&gt;=3.05,H74&lt;6.697,A74&lt;5.45),1.48,IF(AND(D74&lt;0.7,A74&lt;5.9,A74&gt;=5.45),1.4,IF(AND(A74&lt;4.35,B74&lt;3.3,H74&gt;=6.697,A74&lt;5.45),1.1,IF(AND(G74&lt;0.372,D74&gt;=0.7,A74&lt;5.9,A74&gt;=5.45),4.36,IF(AND(A74&gt;=4.9,A74&gt;=4.35,B74&lt;3.3,H74&gt;=6.697,A74&lt;5.45),1.6,IF(AND(H74&gt;=14.171,A74&lt;5.15,B74&gt;=3.3,H74&gt;=6.697,A74&lt;5.45),1.6,IF(AND(G74&lt;0.451,A74&gt;=5.15,B74&gt;=3.3,H74&gt;=6.697,A74&lt;5.45),1.367,IF(AND(G74&gt;=0.451,A74&gt;=5.15,B74&gt;=3.3,H74&gt;=6.697,A74&lt;5.45),1.5,IF(AND(G74&lt;0.332,D74&lt;1.45,F74&lt;2.5,A74&gt;=5.9,A74&gt;=5.45),4.35,IF(AND(A74&lt;6.15,D74&gt;=1.45,F74&lt;2.5,A74&gt;=5.9,A74&gt;=5.45),5.1,IF(AND(D74&gt;=2.4,G74&lt;0.432,F74&gt;=2.5,A74&gt;=5.9,A74&gt;=5.45),5.78,IF(AND(A74&lt;6.15,G74&gt;=0.432,F74&gt;=2.5,A74&gt;=5.9,A74&gt;=5.45),4.9,IF(AND(B74&lt;3.1,A74&lt;4.9,A74&gt;=4.35,B74&lt;3.3,H74&gt;=6.697,A74&lt;5.45),1.4,IF(AND(B74&gt;=3.1,A74&lt;4.9,A74&gt;=4.35,B74&lt;3.3,H74&gt;=6.697,A74&lt;5.45),1.3,IF(AND(G74&lt;0.343,H74&lt;14.171,A74&lt;5.15,B74&gt;=3.3,H74&gt;=6.697,A74&lt;5.45),1.433,IF(AND(G74&gt;=0.343,H74&lt;14.171,A74&lt;5.15,B74&gt;=3.3,H74&gt;=6.697,A74&lt;5.45),1.525,IF(AND(D74&lt;1.05,B74&lt;2.55,G74&gt;=0.372,D74&gt;=0.7,A74&lt;5.9,A74&gt;=5.45),3.7,IF(AND(H74&lt;10.596,B74&gt;=2.55,G74&gt;=0.372,D74&gt;=0.7,A74&lt;5.9,A74&gt;=5.45),3.525,IF(AND(H74&gt;=10.596,B74&gt;=2.55,G74&gt;=0.372,D74&gt;=0.7,A74&lt;5.9,A74&gt;=5.45),3.9,IF(AND(H74&lt;14.314,G74&gt;=0.332,D74&lt;1.45,F74&lt;2.5,A74&gt;=5.9,A74&gt;=5.45),4.4,IF(AND(H74&gt;=14.314,G74&gt;=0.332,D74&lt;1.45,F74&lt;2.5,A74&gt;=5.9,A74&gt;=5.45),4.7,IF(AND(H74&lt;13.906,A74&gt;=6.15,D74&gt;=1.45,F74&lt;2.5,A74&gt;=5.9,A74&gt;=5.45),4.675,IF(AND(H74&gt;=13.906,A74&gt;=6.15,D74&gt;=1.45,F74&lt;2.5,A74&gt;=5.9,A74&gt;=5.45),4.9,IF(AND(G74&lt;0.093,D74&lt;2.4,G74&lt;0.432,F74&gt;=2.5,A74&gt;=5.9,A74&gt;=5.45),5.6,IF(AND(B74&lt;2.95,A74&gt;=6.15,G74&gt;=0.432,F74&gt;=2.5,A74&gt;=5.9,A74&gt;=5.45),5.86,IF(AND(A74&lt;5.55,D74&gt;=1.05,B74&lt;2.55,G74&gt;=0.372,D74&gt;=0.7,A74&lt;5.9,A74&gt;=5.45),4,IF(AND(A74&gt;=5.55,D74&gt;=1.05,B74&lt;2.55,G74&gt;=0.372,D74&gt;=0.7,A74&lt;5.9,A74&gt;=5.45),3.9,IF(AND(D74&lt;1.7,G74&gt;=0.093,D74&lt;2.4,G74&lt;0.432,F74&gt;=2.5,A74&gt;=5.9,A74&gt;=5.45),5.05,IF(AND(G74&gt;=0.774,B74&gt;=2.95,A74&gt;=6.15,G74&gt;=0.432,F74&gt;=2.5,A74&gt;=5.9,A74&gt;=5.45),5.3,IF(AND(G74&gt;=0.312,D74&gt;=1.7,G74&gt;=0.093,D74&lt;2.4,G74&lt;0.432,F74&gt;=2.5,A74&gt;=5.9,A74&gt;=5.45),5.4,IF(AND(D74&lt;2.45,G74&lt;0.774,B74&gt;=2.95,A74&gt;=6.15,G74&gt;=0.432,F74&gt;=2.5,A74&gt;=5.9,A74&gt;=5.45),5.66,IF(AND(D74&gt;=2.45,G74&lt;0.774,B74&gt;=2.95,A74&gt;=6.15,G74&gt;=0.432,F74&gt;=2.5,A74&gt;=5.9,A74&gt;=5.45),6,IF(AND(G74&gt;=0.301,G74&lt;0.312,D74&gt;=1.7,G74&gt;=0.093,D74&lt;2.4,G74&lt;0.432,F74&gt;=2.5,A74&gt;=5.9,A74&gt;=5.45),5.1,IF(AND(A74&lt;6.45,G74&lt;0.301,G74&lt;0.312,D74&gt;=1.7,G74&gt;=0.093,D74&lt;2.4,G74&lt;0.432,F74&gt;=2.5,A74&gt;=5.9,A74&gt;=5.45),5.3,IF(AND(A74&gt;=6.45,G74&lt;0.301,G74&lt;0.312,D74&gt;=1.7,G74&gt;=0.093,D74&lt;2.4,G74&lt;0.432,F74&gt;=2.5,A74&gt;=5.9,A74&gt;=5.45),5.2,"shouldnthappen"))))))))))))))))))))))))))))))))))))</f>
        <v>4.4</v>
      </c>
      <c r="Y74" s="1" t="n">
        <f aca="false">IF(AND(H74&lt;6.51,F74&lt;1.5),1.8,IF(AND(H74&gt;=16.674,F74&gt;=1.5),6.533,IF(AND(D74&gt;=0.45,H74&gt;=6.51,F74&lt;1.5),1.667,IF(AND(H74&gt;=13.805,G74&lt;0.154,H74&lt;16.674,F74&gt;=1.5),6.7,IF(AND(D74&lt;0.15,A74&lt;5.05,D74&lt;0.45,H74&gt;=6.51,F74&lt;1.5),1.4,IF(AND(H74&gt;=13.586,A74&gt;=5.05,D74&lt;0.45,H74&gt;=6.51,F74&lt;1.5),1.3,IF(AND(F74&lt;2.5,H74&lt;13.805,G74&lt;0.154,H74&lt;16.674,F74&gt;=1.5),4.6,IF(AND(H74&lt;8.929,D74&lt;1.35,G74&gt;=0.154,H74&lt;16.674,F74&gt;=1.5),3.64,IF(AND(G74&lt;0.05,H74&lt;13.586,A74&gt;=5.05,D74&lt;0.45,H74&gt;=6.51,F74&lt;1.5),1.4,IF(AND(G74&gt;=0.107,F74&gt;=2.5,H74&lt;13.805,G74&lt;0.154,H74&lt;16.674,F74&gt;=1.5),5.3,IF(AND(B74&gt;=2.75,H74&gt;=8.929,D74&lt;1.35,G74&gt;=0.154,H74&lt;16.674,F74&gt;=1.5),4.433,IF(AND(D74&gt;=1.55,F74&lt;2.5,D74&gt;=1.35,G74&gt;=0.154,H74&lt;16.674,F74&gt;=1.5),4.975,IF(AND(H74&lt;6.93,F74&gt;=2.5,D74&gt;=1.35,G74&gt;=0.154,H74&lt;16.674,F74&gt;=1.5),4.5,IF(AND(H74&lt;12.675,G74&lt;0.217,D74&gt;=0.15,A74&lt;5.05,D74&lt;0.45,H74&gt;=6.51,F74&lt;1.5),1.4,IF(AND(H74&gt;=12.675,G74&lt;0.217,D74&gt;=0.15,A74&lt;5.05,D74&lt;0.45,H74&gt;=6.51,F74&lt;1.5),1.5,IF(AND(A74&lt;4.65,G74&gt;=0.217,D74&gt;=0.15,A74&lt;5.05,D74&lt;0.45,H74&gt;=6.51,F74&lt;1.5),1.35,IF(AND(D74&lt;0.25,G74&gt;=0.05,H74&lt;13.586,A74&gt;=5.05,D74&lt;0.45,H74&gt;=6.51,F74&lt;1.5),1.467,IF(AND(D74&gt;=0.25,G74&gt;=0.05,H74&lt;13.586,A74&gt;=5.05,D74&lt;0.45,H74&gt;=6.51,F74&lt;1.5),1.5,IF(AND(H74&lt;9.15,G74&lt;0.107,F74&gt;=2.5,H74&lt;13.805,G74&lt;0.154,H74&lt;16.674,F74&gt;=1.5),5.7,IF(AND(H74&gt;=9.15,G74&lt;0.107,F74&gt;=2.5,H74&lt;13.805,G74&lt;0.154,H74&lt;16.674,F74&gt;=1.5),5.6,IF(AND(G74&lt;0.404,B74&lt;2.75,H74&gt;=8.929,D74&lt;1.35,G74&gt;=0.154,H74&lt;16.674,F74&gt;=1.5),4.15,IF(AND(G74&gt;=0.404,B74&lt;2.75,H74&gt;=8.929,D74&lt;1.35,G74&gt;=0.154,H74&lt;16.674,F74&gt;=1.5),3.9,IF(AND(A74&gt;=6.75,D74&lt;1.55,F74&lt;2.5,D74&gt;=1.35,G74&gt;=0.154,H74&lt;16.674,F74&gt;=1.5),4.82,IF(AND(D74&lt;0.25,A74&gt;=4.65,G74&gt;=0.217,D74&gt;=0.15,A74&lt;5.05,D74&lt;0.45,H74&gt;=6.51,F74&lt;1.5),1.325,IF(AND(D74&gt;=0.25,A74&gt;=4.65,G74&gt;=0.217,D74&gt;=0.15,A74&lt;5.05,D74&lt;0.45,H74&gt;=6.51,F74&lt;1.5),1.3,IF(AND(A74&lt;6.55,A74&lt;6.75,D74&lt;1.55,F74&lt;2.5,D74&gt;=1.35,G74&gt;=0.154,H74&lt;16.674,F74&gt;=1.5),4.575,IF(AND(A74&gt;=6.55,A74&lt;6.75,D74&lt;1.55,F74&lt;2.5,D74&gt;=1.35,G74&gt;=0.154,H74&lt;16.674,F74&gt;=1.5),4.4,IF(AND(B74&lt;2.9,D74&lt;2.05,H74&gt;=6.93,F74&gt;=2.5,D74&gt;=1.35,G74&gt;=0.154,H74&lt;16.674,F74&gt;=1.5),5.05,IF(AND(H74&lt;8.884,D74&gt;=2.05,H74&gt;=6.93,F74&gt;=2.5,D74&gt;=1.35,G74&gt;=0.154,H74&lt;16.674,F74&gt;=1.5),5.1,IF(AND(H74&lt;13.711,B74&gt;=2.9,D74&lt;2.05,H74&gt;=6.93,F74&gt;=2.5,D74&gt;=1.35,G74&gt;=0.154,H74&lt;16.674,F74&gt;=1.5),5,IF(AND(H74&gt;=13.711,B74&gt;=2.9,D74&lt;2.05,H74&gt;=6.93,F74&gt;=2.5,D74&gt;=1.35,G74&gt;=0.154,H74&lt;16.674,F74&gt;=1.5),5.8,IF(AND(B74&lt;3.15,H74&gt;=8.884,D74&gt;=2.05,H74&gt;=6.93,F74&gt;=2.5,D74&gt;=1.35,G74&gt;=0.154,H74&lt;16.674,F74&gt;=1.5),5.56,IF(AND(B74&gt;=3.15,H74&gt;=8.884,D74&gt;=2.05,H74&gt;=6.93,F74&gt;=2.5,D74&gt;=1.35,G74&gt;=0.154,H74&lt;16.674,F74&gt;=1.5),5.9,"shouldnthappen")))))))))))))))))))))))))))))))))</f>
        <v>4.433</v>
      </c>
      <c r="Z74" s="1" t="n">
        <f aca="false">IF(AND(F74&gt;=2,B74&gt;=3.35),5.6,IF(AND(A74&lt;6.65,H74&gt;=15.076,B74&lt;3.35),4.8,IF(AND(A74&gt;=6.65,H74&gt;=15.076,B74&lt;3.35),6.15,IF(AND(H74&lt;6.542,F74&lt;2,B74&gt;=3.35),1.767,IF(AND(G74&gt;=0.653,D74&lt;0.75,H74&lt;15.076,B74&lt;3.35),1.55,IF(AND(D74&lt;0.15,G74&lt;0.653,D74&lt;0.75,H74&lt;15.076,B74&lt;3.35),1.1,IF(AND(G74&lt;0.356,A74&lt;5.05,H74&gt;=6.542,F74&lt;2,B74&gt;=3.35),1.4,IF(AND(G74&gt;=0.356,A74&lt;5.05,H74&gt;=6.542,F74&lt;2,B74&gt;=3.35),1.3,IF(AND(G74&gt;=0.566,A74&gt;=5.05,H74&gt;=6.542,F74&lt;2,B74&gt;=3.35),1.6,IF(AND(B74&gt;=3.1,D74&gt;=0.15,G74&lt;0.653,D74&lt;0.75,H74&lt;15.076,B74&lt;3.35),1.367,IF(AND(B74&gt;=2.65,D74&lt;1.45,B74&lt;2.75,D74&gt;=0.75,H74&lt;15.076,B74&lt;3.35),3.96,IF(AND(G74&lt;0.352,D74&gt;=1.45,B74&lt;2.75,D74&gt;=0.75,H74&lt;15.076,B74&lt;3.35),4.5,IF(AND(D74&gt;=1.35,A74&lt;6.2,B74&gt;=2.75,D74&gt;=0.75,H74&lt;15.076,B74&lt;3.35),4.733,IF(AND(A74&lt;4.7,B74&lt;3.1,D74&gt;=0.15,G74&lt;0.653,D74&lt;0.75,H74&lt;15.076,B74&lt;3.35),1.36,IF(AND(A74&gt;=4.7,B74&lt;3.1,D74&gt;=0.15,G74&lt;0.653,D74&lt;0.75,H74&lt;15.076,B74&lt;3.35),1.6,IF(AND(A74&lt;5.2,B74&lt;2.65,D74&lt;1.45,B74&lt;2.75,D74&gt;=0.75,H74&lt;15.076,B74&lt;3.35),3.3,IF(AND(A74&lt;6.5,G74&gt;=0.352,D74&gt;=1.45,B74&lt;2.75,D74&gt;=0.75,H74&lt;15.076,B74&lt;3.35),5,IF(AND(A74&gt;=6.5,G74&gt;=0.352,D74&gt;=1.45,B74&lt;2.75,D74&gt;=0.75,H74&lt;15.076,B74&lt;3.35),5.8,IF(AND(H74&lt;8.486,D74&lt;1.35,A74&lt;6.2,B74&gt;=2.75,D74&gt;=0.75,H74&lt;15.076,B74&lt;3.35),3.975,IF(AND(G74&lt;0.187,F74&lt;2.5,A74&gt;=6.2,B74&gt;=2.75,D74&gt;=0.75,H74&lt;15.076,B74&lt;3.35),5,IF(AND(G74&gt;=0.187,F74&lt;2.5,A74&gt;=6.2,B74&gt;=2.75,D74&gt;=0.75,H74&lt;15.076,B74&lt;3.35),4.525,IF(AND(A74&gt;=7.25,F74&gt;=2.5,A74&gt;=6.2,B74&gt;=2.75,D74&gt;=0.75,H74&lt;15.076,B74&lt;3.35),6.5,IF(AND(G74&lt;0.185,B74&lt;3.6,G74&lt;0.566,A74&gt;=5.05,H74&gt;=6.542,F74&lt;2,B74&gt;=3.35),1.45,IF(AND(G74&gt;=0.185,B74&lt;3.6,G74&lt;0.566,A74&gt;=5.05,H74&gt;=6.542,F74&lt;2,B74&gt;=3.35),1.34,IF(AND(G74&lt;0.13,B74&gt;=3.6,G74&lt;0.566,A74&gt;=5.05,H74&gt;=6.542,F74&lt;2,B74&gt;=3.35),1.45,IF(AND(G74&gt;=0.13,B74&gt;=3.6,G74&lt;0.566,A74&gt;=5.05,H74&gt;=6.542,F74&lt;2,B74&gt;=3.35),1.5,IF(AND(D74&lt;1.05,A74&gt;=5.2,B74&lt;2.65,D74&lt;1.45,B74&lt;2.75,D74&gt;=0.75,H74&lt;15.076,B74&lt;3.35),3.5,IF(AND(D74&gt;=1.05,A74&gt;=5.2,B74&lt;2.65,D74&lt;1.45,B74&lt;2.75,D74&gt;=0.75,H74&lt;15.076,B74&lt;3.35),3.94,IF(AND(H74&lt;10.983,H74&gt;=8.486,D74&lt;1.35,A74&lt;6.2,B74&gt;=2.75,D74&gt;=0.75,H74&lt;15.076,B74&lt;3.35),4.38,IF(AND(H74&gt;=10.983,H74&gt;=8.486,D74&lt;1.35,A74&lt;6.2,B74&gt;=2.75,D74&gt;=0.75,H74&lt;15.076,B74&lt;3.35),4.1,IF(AND(B74&gt;=3.25,A74&lt;7.25,F74&gt;=2.5,A74&gt;=6.2,B74&gt;=2.75,D74&gt;=0.75,H74&lt;15.076,B74&lt;3.35),5.7,IF(AND(B74&lt;2.95,B74&lt;3.25,A74&lt;7.25,F74&gt;=2.5,A74&gt;=6.2,B74&gt;=2.75,D74&gt;=0.75,H74&lt;15.076,B74&lt;3.35),5.6,IF(AND(H74&gt;=13.711,B74&gt;=2.95,B74&lt;3.25,A74&lt;7.25,F74&gt;=2.5,A74&gt;=6.2,B74&gt;=2.75,D74&gt;=0.75,H74&lt;15.076,B74&lt;3.35),5.8,IF(AND(A74&gt;=6.8,H74&lt;13.711,B74&gt;=2.95,B74&lt;3.25,A74&lt;7.25,F74&gt;=2.5,A74&gt;=6.2,B74&gt;=2.75,D74&gt;=0.75,H74&lt;15.076,B74&lt;3.35),5.1,IF(AND(H74&lt;12.921,A74&lt;6.8,H74&lt;13.711,B74&gt;=2.95,B74&lt;3.25,A74&lt;7.25,F74&gt;=2.5,A74&gt;=6.2,B74&gt;=2.75,D74&gt;=0.75,H74&lt;15.076,B74&lt;3.35),5.34,IF(AND(H74&gt;=12.921,A74&lt;6.8,H74&lt;13.711,B74&gt;=2.95,B74&lt;3.25,A74&lt;7.25,F74&gt;=2.5,A74&gt;=6.2,B74&gt;=2.75,D74&gt;=0.75,H74&lt;15.076,B74&lt;3.35),5.133,"shouldnthappen"))))))))))))))))))))))))))))))))))))</f>
        <v>4.1</v>
      </c>
      <c r="AA74" s="1" t="n">
        <f aca="false">IF(AND(D74&gt;=0.45,A74&lt;5.05,D74&lt;0.8),1.6,IF(AND(D74&gt;=0.45,A74&gt;=5.05,D74&lt;0.8),1.7,IF(AND(H74&gt;=16.244,F74&gt;=2.5,D74&gt;=0.8),6.533,IF(AND(A74&lt;4.35,D74&lt;0.45,A74&lt;5.05,D74&lt;0.8),1.1,IF(AND(H74&gt;=14.877,D74&lt;0.45,A74&gt;=5.05,D74&lt;0.8),1.3,IF(AND(D74&gt;=1.4,A74&lt;5.65,F74&lt;2.5,D74&gt;=0.8),4.5,IF(AND(A74&gt;=7.25,H74&lt;16.244,F74&gt;=2.5,D74&gt;=0.8),6.5,IF(AND(A74&gt;=4.75,A74&gt;=4.35,D74&lt;0.45,A74&lt;5.05,D74&lt;0.8),1.35,IF(AND(A74&lt;5.3,D74&lt;1.4,A74&lt;5.65,F74&lt;2.5,D74&gt;=0.8),3.1,IF(AND(A74&gt;=6.8,A74&gt;=6.55,A74&gt;=5.65,F74&lt;2.5,D74&gt;=0.8),4.9,IF(AND(H74&lt;5.767,A74&lt;7.25,H74&lt;16.244,F74&gt;=2.5,D74&gt;=0.8),4.5,IF(AND(G74&gt;=0.522,A74&lt;4.75,A74&gt;=4.35,D74&lt;0.45,A74&lt;5.05,D74&lt;0.8),1.2,IF(AND(G74&gt;=0.948,D74&lt;0.35,H74&lt;14.877,D74&lt;0.45,A74&gt;=5.05,D74&lt;0.8),1.7,IF(AND(H74&lt;13.089,D74&gt;=0.35,H74&lt;14.877,D74&lt;0.45,A74&gt;=5.05,D74&lt;0.8),1.5,IF(AND(H74&gt;=13.089,D74&gt;=0.35,H74&lt;14.877,D74&lt;0.45,A74&gt;=5.05,D74&lt;0.8),1.3,IF(AND(B74&gt;=2.95,A74&gt;=5.3,D74&lt;1.4,A74&lt;5.65,F74&lt;2.5,D74&gt;=0.8),4.1,IF(AND(H74&lt;9.181,A74&lt;6.05,A74&lt;6.55,A74&gt;=5.65,F74&lt;2.5,D74&gt;=0.8),5.1,IF(AND(H74&gt;=9.181,A74&lt;6.05,A74&lt;6.55,A74&gt;=5.65,F74&lt;2.5,D74&gt;=0.8),4.3,IF(AND(G74&gt;=0.867,A74&gt;=6.05,A74&lt;6.55,A74&gt;=5.65,F74&lt;2.5,D74&gt;=0.8),4.9,IF(AND(B74&lt;3.05,A74&lt;6.8,A74&gt;=6.55,A74&gt;=5.65,F74&lt;2.5,D74&gt;=0.8),5,IF(AND(B74&gt;=3.05,A74&lt;6.8,A74&gt;=6.55,A74&gt;=5.65,F74&lt;2.5,D74&gt;=0.8),4.55,IF(AND(H74&gt;=14.144,G74&lt;0.522,A74&lt;4.75,A74&gt;=4.35,D74&lt;0.45,A74&lt;5.05,D74&lt;0.8),1.3,IF(AND(B74&lt;2.7,B74&lt;2.95,A74&gt;=5.3,D74&lt;1.4,A74&lt;5.65,F74&lt;2.5,D74&gt;=0.8),3.78,IF(AND(B74&gt;=2.7,B74&lt;2.95,A74&gt;=5.3,D74&lt;1.4,A74&lt;5.65,F74&lt;2.5,D74&gt;=0.8),3.6,IF(AND(G74&lt;0.638,G74&lt;0.867,A74&gt;=6.05,A74&lt;6.55,A74&gt;=5.65,F74&lt;2.5,D74&gt;=0.8),4.433,IF(AND(G74&gt;=0.638,G74&lt;0.867,A74&gt;=6.05,A74&lt;6.55,A74&gt;=5.65,F74&lt;2.5,D74&gt;=0.8),4,IF(AND(A74&lt;6.35,H74&lt;11.146,H74&gt;=5.767,A74&lt;7.25,H74&lt;16.244,F74&gt;=2.5,D74&gt;=0.8),5.1,IF(AND(A74&lt;4.5,H74&lt;14.144,G74&lt;0.522,A74&lt;4.75,A74&gt;=4.35,D74&lt;0.45,A74&lt;5.05,D74&lt;0.8),1.35,IF(AND(A74&gt;=4.5,H74&lt;14.144,G74&lt;0.522,A74&lt;4.75,A74&gt;=4.35,D74&lt;0.45,A74&lt;5.05,D74&lt;0.8),1.4,IF(AND(A74&lt;5.15,B74&lt;3.75,G74&lt;0.948,D74&lt;0.35,H74&lt;14.877,D74&lt;0.45,A74&gt;=5.05,D74&lt;0.8),1.4,IF(AND(A74&gt;=5.15,B74&lt;3.75,G74&lt;0.948,D74&lt;0.35,H74&lt;14.877,D74&lt;0.45,A74&gt;=5.05,D74&lt;0.8),1.5,IF(AND(G74&lt;0.112,B74&gt;=3.75,G74&lt;0.948,D74&lt;0.35,H74&lt;14.877,D74&lt;0.45,A74&gt;=5.05,D74&lt;0.8),1.5,IF(AND(G74&gt;=0.112,B74&gt;=3.75,G74&lt;0.948,D74&lt;0.35,H74&lt;14.877,D74&lt;0.45,A74&gt;=5.05,D74&lt;0.8),1.6,IF(AND(G74&lt;0.075,A74&gt;=6.35,H74&lt;11.146,H74&gt;=5.767,A74&lt;7.25,H74&lt;16.244,F74&gt;=2.5,D74&gt;=0.8),5.5,IF(AND(G74&gt;=0.075,A74&gt;=6.35,H74&lt;11.146,H74&gt;=5.767,A74&lt;7.25,H74&lt;16.244,F74&gt;=2.5,D74&gt;=0.8),5.24,IF(AND(B74&lt;2.95,D74&lt;1.9,H74&gt;=11.146,H74&gt;=5.767,A74&lt;7.25,H74&lt;16.244,F74&gt;=2.5,D74&gt;=0.8),5.65,IF(AND(B74&gt;=2.95,D74&lt;1.9,H74&gt;=11.146,H74&gt;=5.767,A74&lt;7.25,H74&lt;16.244,F74&gt;=2.5,D74&gt;=0.8),5.8,IF(AND(H74&lt;13.42,D74&gt;=1.9,H74&gt;=11.146,H74&gt;=5.767,A74&lt;7.25,H74&lt;16.244,F74&gt;=2.5,D74&gt;=0.8),5.6,IF(AND(H74&gt;=13.42,D74&gt;=1.9,H74&gt;=11.146,H74&gt;=5.767,A74&lt;7.25,H74&lt;16.244,F74&gt;=2.5,D74&gt;=0.8),5.34,"shouldnthappen")))))))))))))))))))))))))))))))))))))))</f>
        <v>4</v>
      </c>
      <c r="AB74" s="1" t="n">
        <f aca="false">IF(AND(D74&gt;=0.35,F74&lt;1.5),1.5,IF(AND(F74&lt;2.5,D74&gt;=1.55,F74&gt;=1.5),4.85,IF(AND(H74&lt;8.308,D74&lt;0.15,D74&lt;0.35,F74&lt;1.5),1.5,IF(AND(H74&gt;=8.308,D74&lt;0.15,D74&lt;0.35,F74&lt;1.5),1.4,IF(AND(H74&lt;5.523,D74&gt;=0.15,D74&lt;0.35,F74&lt;1.5),1,IF(AND(G74&lt;0.572,H74&lt;10.688,D74&lt;1.55,F74&gt;=1.5),3.75,IF(AND(B74&gt;=3.5,F74&gt;=2.5,D74&gt;=1.55,F74&gt;=1.5),6.3,IF(AND(A74&gt;=5.65,G74&gt;=0.572,H74&lt;10.688,D74&lt;1.55,F74&gt;=1.5),4.45,IF(AND(B74&gt;=2.85,A74&lt;6.15,H74&gt;=10.688,D74&lt;1.55,F74&gt;=1.5),4.35,IF(AND(H74&gt;=16.284,B74&lt;3.5,F74&gt;=2.5,D74&gt;=1.55,F74&gt;=1.5),6.6,IF(AND(G74&gt;=0.241,G74&lt;0.338,H74&gt;=5.523,D74&gt;=0.15,D74&lt;0.35,F74&lt;1.5),1.25,IF(AND(A74&lt;5.05,G74&gt;=0.338,H74&gt;=5.523,D74&gt;=0.15,D74&lt;0.35,F74&lt;1.5),1.35,IF(AND(B74&lt;2.7,A74&lt;5.65,G74&gt;=0.572,H74&lt;10.688,D74&lt;1.55,F74&gt;=1.5),4,IF(AND(B74&gt;=2.7,A74&lt;5.65,G74&gt;=0.572,H74&lt;10.688,D74&lt;1.55,F74&gt;=1.5),3.6,IF(AND(B74&lt;2.45,B74&lt;2.85,A74&lt;6.15,H74&gt;=10.688,D74&lt;1.55,F74&gt;=1.5),3.7,IF(AND(A74&lt;6.25,B74&lt;2.85,A74&gt;=6.15,H74&gt;=10.688,D74&lt;1.55,F74&gt;=1.5),4.5,IF(AND(A74&gt;=6.25,B74&lt;2.85,A74&gt;=6.15,H74&gt;=10.688,D74&lt;1.55,F74&gt;=1.5),4.86,IF(AND(D74&gt;=1.45,B74&gt;=2.85,A74&gt;=6.15,H74&gt;=10.688,D74&lt;1.55,F74&gt;=1.5),4.8,IF(AND(H74&lt;8.202,H74&lt;16.284,B74&lt;3.5,F74&gt;=2.5,D74&gt;=1.55,F74&gt;=1.5),5.7,IF(AND(A74&gt;=5.1,G74&lt;0.241,G74&lt;0.338,H74&gt;=5.523,D74&gt;=0.15,D74&lt;0.35,F74&lt;1.5),1.5,IF(AND(B74&gt;=3.75,A74&gt;=5.05,G74&gt;=0.338,H74&gt;=5.523,D74&gt;=0.15,D74&lt;0.35,F74&lt;1.5),1.6,IF(AND(A74&lt;5.7,B74&gt;=2.45,B74&lt;2.85,A74&lt;6.15,H74&gt;=10.688,D74&lt;1.55,F74&gt;=1.5),3.9,IF(AND(A74&gt;=5.7,B74&gt;=2.45,B74&lt;2.85,A74&lt;6.15,H74&gt;=10.688,D74&lt;1.55,F74&gt;=1.5),4.02,IF(AND(H74&lt;13.654,D74&lt;1.45,B74&gt;=2.85,A74&gt;=6.15,H74&gt;=10.688,D74&lt;1.55,F74&gt;=1.5),4.333,IF(AND(H74&gt;=13.654,D74&lt;1.45,B74&gt;=2.85,A74&gt;=6.15,H74&gt;=10.688,D74&lt;1.55,F74&gt;=1.5),4.54,IF(AND(A74&lt;6.15,H74&gt;=8.202,H74&lt;16.284,B74&lt;3.5,F74&gt;=2.5,D74&gt;=1.55,F74&gt;=1.5),5,IF(AND(H74&lt;13.924,A74&lt;5.1,G74&lt;0.241,G74&lt;0.338,H74&gt;=5.523,D74&gt;=0.15,D74&lt;0.35,F74&lt;1.5),1.4,IF(AND(H74&gt;=13.924,A74&lt;5.1,G74&lt;0.241,G74&lt;0.338,H74&gt;=5.523,D74&gt;=0.15,D74&lt;0.35,F74&lt;1.5),1.5,IF(AND(D74&lt;0.25,B74&lt;3.75,A74&gt;=5.05,G74&gt;=0.338,H74&gt;=5.523,D74&gt;=0.15,D74&lt;0.35,F74&lt;1.5),1.5,IF(AND(D74&gt;=0.25,B74&lt;3.75,A74&gt;=5.05,G74&gt;=0.338,H74&gt;=5.523,D74&gt;=0.15,D74&lt;0.35,F74&lt;1.5),1.4,IF(AND(H74&lt;8.884,B74&gt;=3.05,A74&gt;=6.15,H74&gt;=8.202,H74&lt;16.284,B74&lt;3.5,F74&gt;=2.5,D74&gt;=1.55,F74&gt;=1.5),5.1,IF(AND(A74&lt;6.45,G74&lt;0.368,B74&lt;3.05,A74&gt;=6.15,H74&gt;=8.202,H74&lt;16.284,B74&lt;3.5,F74&gt;=2.5,D74&gt;=1.55,F74&gt;=1.5),5.525,IF(AND(A74&gt;=6.45,G74&lt;0.368,B74&lt;3.05,A74&gt;=6.15,H74&gt;=8.202,H74&lt;16.284,B74&lt;3.5,F74&gt;=2.5,D74&gt;=1.55,F74&gt;=1.5),5.35,IF(AND(D74&lt;2.25,G74&gt;=0.368,B74&lt;3.05,A74&gt;=6.15,H74&gt;=8.202,H74&lt;16.284,B74&lt;3.5,F74&gt;=2.5,D74&gt;=1.55,F74&gt;=1.5),5.8,IF(AND(D74&gt;=2.25,G74&gt;=0.368,B74&lt;3.05,A74&gt;=6.15,H74&gt;=8.202,H74&lt;16.284,B74&lt;3.5,F74&gt;=2.5,D74&gt;=1.55,F74&gt;=1.5),5.2,IF(AND(H74&lt;10.257,H74&gt;=8.884,B74&gt;=3.05,A74&gt;=6.15,H74&gt;=8.202,H74&lt;16.284,B74&lt;3.5,F74&gt;=2.5,D74&gt;=1.55,F74&gt;=1.5),5.9,IF(AND(H74&gt;=10.257,H74&gt;=8.884,B74&gt;=3.05,A74&gt;=6.15,H74&gt;=8.202,H74&lt;16.284,B74&lt;3.5,F74&gt;=2.5,D74&gt;=1.55,F74&gt;=1.5),5.48,"shouldnthappen")))))))))))))))))))))))))))))))))))))</f>
        <v>4.02</v>
      </c>
      <c r="AC74" s="1" t="n">
        <f aca="false">IF(AND(H74&lt;5.748,A74&lt;5.05,D74&lt;0.8),1,IF(AND(B74&lt;3.35,A74&gt;=5.05,D74&lt;0.8),1.7,IF(AND(A74&lt;5.85,G74&lt;0.154,D74&gt;=0.8),4.5,IF(AND(D74&gt;=0.45,H74&gt;=5.748,A74&lt;5.05,D74&lt;0.8),1.6,IF(AND(G74&gt;=0.934,B74&gt;=3.35,A74&gt;=5.05,D74&lt;0.8),1.7,IF(AND(D74&lt;2.1,A74&gt;=5.85,G74&lt;0.154,D74&gt;=0.8),6.15,IF(AND(D74&gt;=2.1,A74&gt;=5.85,G74&lt;0.154,D74&gt;=0.8),5.5,IF(AND(A74&lt;6.1,D74&gt;=1.55,G74&gt;=0.154,D74&gt;=0.8),5,IF(AND(H74&gt;=14.379,G74&lt;0.934,B74&gt;=3.35,A74&gt;=5.05,D74&lt;0.8),1.58,IF(AND(G74&lt;0.379,A74&gt;=6.1,D74&gt;=1.55,G74&gt;=0.154,D74&gt;=0.8),5.42,IF(AND(H74&lt;13.924,G74&lt;0.227,D74&lt;0.45,H74&gt;=5.748,A74&lt;5.05,D74&lt;0.8),1.4,IF(AND(H74&gt;=13.924,G74&lt;0.227,D74&lt;0.45,H74&gt;=5.748,A74&lt;5.05,D74&lt;0.8),1.5,IF(AND(B74&lt;3.1,G74&gt;=0.227,D74&lt;0.45,H74&gt;=5.748,A74&lt;5.05,D74&lt;0.8),1.1,IF(AND(G74&lt;0.13,H74&lt;14.379,G74&lt;0.934,B74&gt;=3.35,A74&gt;=5.05,D74&lt;0.8),1.4,IF(AND(D74&lt;1.05,A74&lt;5.65,D74&lt;1.35,D74&lt;1.55,G74&gt;=0.154,D74&gt;=0.8),3.7,IF(AND(D74&lt;1.25,A74&gt;=5.65,D74&lt;1.35,D74&lt;1.55,G74&gt;=0.154,D74&gt;=0.8),4.06,IF(AND(D74&gt;=1.25,A74&gt;=5.65,D74&lt;1.35,D74&lt;1.55,G74&gt;=0.154,D74&gt;=0.8),4.425,IF(AND(H74&lt;13.654,D74&lt;1.45,D74&gt;=1.35,D74&lt;1.55,G74&gt;=0.154,D74&gt;=0.8),4.275,IF(AND(G74&lt;0.259,D74&gt;=1.45,D74&gt;=1.35,D74&lt;1.55,G74&gt;=0.154,D74&gt;=0.8),5.1,IF(AND(B74&lt;2.95,G74&gt;=0.379,A74&gt;=6.1,D74&gt;=1.55,G74&gt;=0.154,D74&gt;=0.8),6.3,IF(AND(B74&lt;3.25,B74&gt;=3.1,G74&gt;=0.227,D74&lt;0.45,H74&gt;=5.748,A74&lt;5.05,D74&lt;0.8),1.3,IF(AND(B74&gt;=3.25,B74&gt;=3.1,G74&gt;=0.227,D74&lt;0.45,H74&gt;=5.748,A74&lt;5.05,D74&lt;0.8),1.4,IF(AND(H74&gt;=13.372,G74&gt;=0.13,H74&lt;14.379,G74&lt;0.934,B74&gt;=3.35,A74&gt;=5.05,D74&lt;0.8),1.4,IF(AND(H74&lt;6.69,D74&gt;=1.05,A74&lt;5.65,D74&lt;1.35,D74&lt;1.55,G74&gt;=0.154,D74&gt;=0.8),4.033,IF(AND(H74&gt;=6.69,D74&gt;=1.05,A74&lt;5.65,D74&lt;1.35,D74&lt;1.55,G74&gt;=0.154,D74&gt;=0.8),3.88,IF(AND(B74&lt;2.85,H74&gt;=13.654,D74&lt;1.45,D74&gt;=1.35,D74&lt;1.55,G74&gt;=0.154,D74&gt;=0.8),4.8,IF(AND(B74&gt;=2.85,H74&gt;=13.654,D74&lt;1.45,D74&gt;=1.35,D74&lt;1.55,G74&gt;=0.154,D74&gt;=0.8),4.7,IF(AND(H74&lt;11.681,G74&gt;=0.259,D74&gt;=1.45,D74&gt;=1.35,D74&lt;1.55,G74&gt;=0.154,D74&gt;=0.8),4.85,IF(AND(H74&gt;=11.681,G74&gt;=0.259,D74&gt;=1.45,D74&gt;=1.35,D74&lt;1.55,G74&gt;=0.154,D74&gt;=0.8),4.633,IF(AND(A74&lt;6.25,B74&gt;=2.95,G74&gt;=0.379,A74&gt;=6.1,D74&gt;=1.55,G74&gt;=0.154,D74&gt;=0.8),5.4,IF(AND(D74&lt;0.3,H74&lt;13.372,G74&gt;=0.13,H74&lt;14.379,G74&lt;0.934,B74&gt;=3.35,A74&gt;=5.05,D74&lt;0.8),1.475,IF(AND(D74&gt;=0.3,H74&lt;13.372,G74&gt;=0.13,H74&lt;14.379,G74&lt;0.934,B74&gt;=3.35,A74&gt;=5.05,D74&lt;0.8),1.5,IF(AND(B74&lt;3.15,A74&gt;=6.25,B74&gt;=2.95,G74&gt;=0.379,A74&gt;=6.1,D74&gt;=1.55,G74&gt;=0.154,D74&gt;=0.8),5.7,IF(AND(B74&gt;=3.15,A74&gt;=6.25,B74&gt;=2.95,G74&gt;=0.379,A74&gt;=6.1,D74&gt;=1.55,G74&gt;=0.154,D74&gt;=0.8),5.933,"shouldnthappen"))))))))))))))))))))))))))))))))))</f>
        <v>4.425</v>
      </c>
      <c r="AD74" s="1" t="n">
        <f aca="false">IF(AND(H74&lt;6.621,A74&lt;4.95,D74&lt;0.8),1,IF(AND(H74&lt;14.144,H74&gt;=6.621,A74&lt;4.95,D74&lt;0.8),1.4,IF(AND(H74&gt;=14.144,H74&gt;=6.621,A74&lt;4.95,D74&lt;0.8),1.3,IF(AND(G74&lt;0.13,B74&gt;=3.85,A74&gt;=4.95,D74&lt;0.8),1.3,IF(AND(G74&gt;=0.13,B74&gt;=3.85,A74&gt;=4.95,D74&lt;0.8),1.425,IF(AND(A74&gt;=6.05,B74&lt;2.75,D74&lt;1.55,D74&gt;=0.8),4.9,IF(AND(A74&gt;=7.3,G74&lt;0.119,D74&gt;=1.55,D74&gt;=0.8),6.7,IF(AND(H74&lt;6.555,D74&lt;0.25,B74&lt;3.85,A74&gt;=4.95,D74&lt;0.8),1.7,IF(AND(B74&lt;3.4,D74&gt;=0.25,B74&lt;3.85,A74&gt;=4.95,D74&lt;0.8),1.7,IF(AND(B74&gt;=3.4,D74&gt;=0.25,B74&lt;3.85,A74&gt;=4.95,D74&lt;0.8),1.6,IF(AND(A74&lt;5.05,A74&lt;6.05,B74&lt;2.75,D74&lt;1.55,D74&gt;=0.8),3.3,IF(AND(B74&lt;2.85,D74&lt;1.35,B74&gt;=2.75,D74&lt;1.55,D74&gt;=0.8),4.5,IF(AND(H74&lt;12.206,D74&gt;=1.35,B74&gt;=2.75,D74&lt;1.55,D74&gt;=0.8),4.7,IF(AND(H74&gt;=12.206,D74&gt;=1.35,B74&gt;=2.75,D74&lt;1.55,D74&gt;=0.8),4.52,IF(AND(G74&lt;0.024,A74&lt;7.3,G74&lt;0.119,D74&gt;=1.55,D74&gt;=0.8),5.7,IF(AND(G74&gt;=0.024,A74&lt;7.3,G74&lt;0.119,D74&gt;=1.55,D74&gt;=0.8),5.6,IF(AND(F74&lt;2.5,G74&lt;0.417,G74&gt;=0.119,D74&gt;=1.55,D74&gt;=0.8),5.05,IF(AND(B74&lt;3.15,H74&gt;=6.555,D74&lt;0.25,B74&lt;3.85,A74&gt;=4.95,D74&lt;0.8),1.6,IF(AND(G74&lt;0.356,A74&gt;=5.05,A74&lt;6.05,B74&lt;2.75,D74&lt;1.55,D74&gt;=0.8),4.12,IF(AND(A74&lt;5.65,B74&gt;=2.85,D74&lt;1.35,B74&gt;=2.75,D74&lt;1.55,D74&gt;=0.8),3.6,IF(AND(B74&lt;3.15,F74&gt;=2.5,G74&lt;0.417,G74&gt;=0.119,D74&gt;=1.55,D74&gt;=0.8),5.18,IF(AND(B74&gt;=3.15,F74&gt;=2.5,G74&lt;0.417,G74&gt;=0.119,D74&gt;=1.55,D74&gt;=0.8),5.3,IF(AND(D74&lt;1.7,A74&lt;6.95,G74&gt;=0.417,G74&gt;=0.119,D74&gt;=1.55,D74&gt;=0.8),4.7,IF(AND(A74&lt;7.25,A74&gt;=6.95,G74&gt;=0.417,G74&gt;=0.119,D74&gt;=1.55,D74&gt;=0.8),5.8,IF(AND(A74&gt;=7.25,A74&gt;=6.95,G74&gt;=0.417,G74&gt;=0.119,D74&gt;=1.55,D74&gt;=0.8),6.333,IF(AND(H74&lt;8.594,B74&gt;=3.15,H74&gt;=6.555,D74&lt;0.25,B74&lt;3.85,A74&gt;=4.95,D74&lt;0.8),1.4,IF(AND(H74&gt;=8.594,B74&gt;=3.15,H74&gt;=6.555,D74&lt;0.25,B74&lt;3.85,A74&gt;=4.95,D74&lt;0.8),1.5,IF(AND(H74&gt;=11.218,G74&gt;=0.356,A74&gt;=5.05,A74&lt;6.05,B74&lt;2.75,D74&lt;1.55,D74&gt;=0.8),3.925,IF(AND(A74&gt;=6.5,A74&gt;=5.65,B74&gt;=2.85,D74&lt;1.35,B74&gt;=2.75,D74&lt;1.55,D74&gt;=0.8),4.6,IF(AND(H74&lt;8.602,H74&lt;11.218,G74&gt;=0.356,A74&gt;=5.05,A74&lt;6.05,B74&lt;2.75,D74&lt;1.55,D74&gt;=0.8),3.95,IF(AND(H74&gt;=8.602,H74&lt;11.218,G74&gt;=0.356,A74&gt;=5.05,A74&lt;6.05,B74&lt;2.75,D74&lt;1.55,D74&gt;=0.8),3.75,IF(AND(H74&lt;10.129,A74&lt;6.5,A74&gt;=5.65,B74&gt;=2.85,D74&lt;1.35,B74&gt;=2.75,D74&lt;1.55,D74&gt;=0.8),4.2,IF(AND(H74&gt;=10.129,A74&lt;6.5,A74&gt;=5.65,B74&gt;=2.85,D74&lt;1.35,B74&gt;=2.75,D74&lt;1.55,D74&gt;=0.8),4.267,IF(AND(D74&lt;2.2,B74&lt;3.05,D74&gt;=1.7,A74&lt;6.95,G74&gt;=0.417,G74&gt;=0.119,D74&gt;=1.55,D74&gt;=0.8),5.3,IF(AND(D74&gt;=2.2,B74&lt;3.05,D74&gt;=1.7,A74&lt;6.95,G74&gt;=0.417,G74&gt;=0.119,D74&gt;=1.55,D74&gt;=0.8),5.133,IF(AND(D74&lt;2.45,B74&gt;=3.05,D74&gt;=1.7,A74&lt;6.95,G74&gt;=0.417,G74&gt;=0.119,D74&gt;=1.55,D74&gt;=0.8),5.6,IF(AND(D74&gt;=2.45,B74&gt;=3.05,D74&gt;=1.7,A74&lt;6.95,G74&gt;=0.417,G74&gt;=0.119,D74&gt;=1.55,D74&gt;=0.8),6,"shouldnthappen")))))))))))))))))))))))))))))))))))))</f>
        <v>4.5</v>
      </c>
      <c r="AE74" s="1" t="n">
        <f aca="false">IF(AND(G74&lt;0.123,D74&gt;=0.25,D74&lt;0.75),1.3,IF(AND(H74&gt;=16.774,D74&gt;=1.75,D74&gt;=0.75),6.4,IF(AND(B74&lt;3.4,A74&lt;4.8,D74&lt;0.25,D74&lt;0.75),1.22,IF(AND(B74&gt;=3.4,A74&lt;4.8,D74&lt;0.25,D74&lt;0.75),1,IF(AND(A74&gt;=5.45,A74&gt;=4.8,D74&lt;0.25,D74&lt;0.75),1.367,IF(AND(H74&gt;=10.688,D74&lt;1.35,D74&lt;1.75,D74&gt;=0.75),4.2,IF(AND(A74&lt;5.3,D74&gt;=1.35,D74&lt;1.75,D74&gt;=0.75),4.05,IF(AND(G74&gt;=0.857,H74&lt;16.774,D74&gt;=1.75,D74&gt;=0.75),5.02,IF(AND(H74&lt;6.089,A74&lt;5.45,A74&gt;=4.8,D74&lt;0.25,D74&lt;0.75),1.7,IF(AND(G74&lt;0.184,D74&lt;0.35,G74&gt;=0.123,D74&gt;=0.25,D74&lt;0.75),1.7,IF(AND(G74&gt;=0.184,D74&lt;0.35,G74&gt;=0.123,D74&gt;=0.25,D74&lt;0.75),1.48,IF(AND(A74&lt;5.25,D74&gt;=0.35,G74&gt;=0.123,D74&gt;=0.25,D74&lt;0.75),1.75,IF(AND(A74&gt;=5.25,D74&gt;=0.35,G74&gt;=0.123,D74&gt;=0.25,D74&lt;0.75),1.5,IF(AND(A74&lt;5.3,H74&lt;10.688,D74&lt;1.35,D74&lt;1.75,D74&gt;=0.75),3.15,IF(AND(H74&lt;9.474,A74&gt;=5.3,D74&gt;=1.35,D74&lt;1.75,D74&gt;=0.75),4.95,IF(AND(G74&gt;=0.779,G74&lt;0.857,H74&lt;16.774,D74&gt;=1.75,D74&gt;=0.75),6,IF(AND(G74&lt;0.05,H74&gt;=6.089,A74&lt;5.45,A74&gt;=4.8,D74&lt;0.25,D74&lt;0.75),1.4,IF(AND(H74&lt;6.69,A74&gt;=5.3,H74&lt;10.688,D74&lt;1.35,D74&lt;1.75,D74&gt;=0.75),4.033,IF(AND(H74&gt;=6.69,A74&gt;=5.3,H74&lt;10.688,D74&lt;1.35,D74&lt;1.75,D74&gt;=0.75),3.733,IF(AND(B74&lt;2.5,H74&gt;=9.474,A74&gt;=5.3,D74&gt;=1.35,D74&lt;1.75,D74&gt;=0.75),4.5,IF(AND(D74&gt;=2.45,G74&lt;0.779,G74&lt;0.857,H74&lt;16.774,D74&gt;=1.75,D74&gt;=0.75),6,IF(AND(B74&gt;=3.75,G74&gt;=0.05,H74&gt;=6.089,A74&lt;5.45,A74&gt;=4.8,D74&lt;0.25,D74&lt;0.75),1.6,IF(AND(H74&lt;13.695,B74&gt;=2.5,H74&gt;=9.474,A74&gt;=5.3,D74&gt;=1.35,D74&lt;1.75,D74&gt;=0.75),4.567,IF(AND(G74&gt;=0.654,D74&lt;2.45,G74&lt;0.779,G74&lt;0.857,H74&lt;16.774,D74&gt;=1.75,D74&gt;=0.75),4.9,IF(AND(G74&gt;=0.73,B74&lt;3.75,G74&gt;=0.05,H74&gt;=6.089,A74&lt;5.45,A74&gt;=4.8,D74&lt;0.25,D74&lt;0.75),1.4,IF(AND(A74&lt;6.65,H74&gt;=13.695,B74&gt;=2.5,H74&gt;=9.474,A74&gt;=5.3,D74&gt;=1.35,D74&lt;1.75,D74&gt;=0.75),4.4,IF(AND(A74&gt;=6.65,H74&gt;=13.695,B74&gt;=2.5,H74&gt;=9.474,A74&gt;=5.3,D74&gt;=1.35,D74&lt;1.75,D74&gt;=0.75),4.84,IF(AND(B74&lt;2.75,G74&lt;0.654,D74&lt;2.45,G74&lt;0.779,G74&lt;0.857,H74&lt;16.774,D74&gt;=1.75,D74&gt;=0.75),5.2,IF(AND(H74&lt;9.524,G74&lt;0.73,B74&lt;3.75,G74&gt;=0.05,H74&gt;=6.089,A74&lt;5.45,A74&gt;=4.8,D74&lt;0.25,D74&lt;0.75),1.5,IF(AND(H74&gt;=9.524,G74&lt;0.73,B74&lt;3.75,G74&gt;=0.05,H74&gt;=6.089,A74&lt;5.45,A74&gt;=4.8,D74&lt;0.25,D74&lt;0.75),1.4,IF(AND(H74&gt;=13.644,B74&gt;=2.75,G74&lt;0.654,D74&lt;2.45,G74&lt;0.779,G74&lt;0.857,H74&lt;16.774,D74&gt;=1.75,D74&gt;=0.75),6.033,IF(AND(A74&gt;=6.85,H74&lt;13.644,B74&gt;=2.75,G74&lt;0.654,D74&lt;2.45,G74&lt;0.779,G74&lt;0.857,H74&lt;16.774,D74&gt;=1.75,D74&gt;=0.75),5.1,IF(AND(A74&gt;=6.75,A74&lt;6.85,H74&lt;13.644,B74&gt;=2.75,G74&lt;0.654,D74&lt;2.45,G74&lt;0.779,G74&lt;0.857,H74&lt;16.774,D74&gt;=1.75,D74&gt;=0.75),5.9,IF(AND(D74&gt;=2.35,A74&lt;6.75,A74&lt;6.85,H74&lt;13.644,B74&gt;=2.75,G74&lt;0.654,D74&lt;2.45,G74&lt;0.779,G74&lt;0.857,H74&lt;16.774,D74&gt;=1.75,D74&gt;=0.75),5.6,IF(AND(H74&lt;11.146,D74&lt;2.35,A74&lt;6.75,A74&lt;6.85,H74&lt;13.644,B74&gt;=2.75,G74&lt;0.654,D74&lt;2.45,G74&lt;0.779,G74&lt;0.857,H74&lt;16.774,D74&gt;=1.75,D74&gt;=0.75),5.4,IF(AND(H74&gt;=11.146,D74&lt;2.35,A74&lt;6.75,A74&lt;6.85,H74&lt;13.644,B74&gt;=2.75,G74&lt;0.654,D74&lt;2.45,G74&lt;0.779,G74&lt;0.857,H74&lt;16.774,D74&gt;=1.75,D74&gt;=0.75),5.6,"shouldnthappen"))))))))))))))))))))))))))))))))))))</f>
        <v>4.2</v>
      </c>
      <c r="AF74" s="1" t="n">
        <f aca="false">IF(AND(A74&lt;4.5,D74&lt;0.8),1.233,IF(AND(B74&lt;3.05,A74&gt;=4.5,D74&lt;0.8),1.4,IF(AND(D74&gt;=0.45,B74&gt;=3.05,A74&gt;=4.5,D74&lt;0.8),1.667,IF(AND(D74&lt;1.05,D74&lt;1.35,A74&lt;6.25,D74&gt;=0.8),3.633,IF(AND(H74&lt;13.935,A74&gt;=7.05,A74&gt;=6.25,D74&gt;=0.8),6,IF(AND(G74&gt;=0.948,D74&lt;0.45,B74&gt;=3.05,A74&gt;=4.5,D74&lt;0.8),1.7,IF(AND(G74&lt;0.652,D74&gt;=1.05,D74&lt;1.35,A74&lt;6.25,D74&gt;=0.8),4.16,IF(AND(D74&gt;=2.15,D74&gt;=1.75,D74&gt;=1.35,A74&lt;6.25,D74&gt;=0.8),5.4,IF(AND(G74&gt;=0.912,F74&lt;2.5,A74&lt;7.05,A74&gt;=6.25,D74&gt;=0.8),4.4,IF(AND(B74&gt;=3.25,F74&gt;=2.5,A74&lt;7.05,A74&gt;=6.25,D74&gt;=0.8),5.85,IF(AND(H74&lt;17.32,H74&gt;=13.935,A74&gt;=7.05,A74&gt;=6.25,D74&gt;=0.8),6.65,IF(AND(H74&gt;=17.32,H74&gt;=13.935,A74&gt;=7.05,A74&gt;=6.25,D74&gt;=0.8),6.4,IF(AND(H74&gt;=13.547,G74&lt;0.948,D74&lt;0.45,B74&gt;=3.05,A74&gt;=4.5,D74&lt;0.8),1.38,IF(AND(B74&gt;=2.75,G74&gt;=0.652,D74&gt;=1.05,D74&lt;1.35,A74&lt;6.25,D74&gt;=0.8),3.6,IF(AND(H74&lt;9.417,G74&lt;0.404,D74&lt;1.75,D74&gt;=1.35,A74&lt;6.25,D74&gt;=0.8),4.2,IF(AND(H74&gt;=9.417,G74&lt;0.404,D74&lt;1.75,D74&gt;=1.35,A74&lt;6.25,D74&gt;=0.8),4.5,IF(AND(G74&lt;0.464,G74&gt;=0.404,D74&lt;1.75,D74&gt;=1.35,A74&lt;6.25,D74&gt;=0.8),4.5,IF(AND(G74&gt;=0.464,G74&gt;=0.404,D74&lt;1.75,D74&gt;=1.35,A74&lt;6.25,D74&gt;=0.8),4.625,IF(AND(D74&lt;1.85,D74&lt;2.15,D74&gt;=1.75,D74&gt;=1.35,A74&lt;6.25,D74&gt;=0.8),4.9,IF(AND(D74&gt;=1.85,D74&lt;2.15,D74&gt;=1.75,D74&gt;=1.35,A74&lt;6.25,D74&gt;=0.8),5.05,IF(AND(G74&lt;0.332,G74&lt;0.912,F74&lt;2.5,A74&lt;7.05,A74&gt;=6.25,D74&gt;=0.8),4.467,IF(AND(G74&gt;=0.332,G74&lt;0.912,F74&lt;2.5,A74&lt;7.05,A74&gt;=6.25,D74&gt;=0.8),4.767,IF(AND(D74&lt;0.15,H74&lt;13.547,G74&lt;0.948,D74&lt;0.45,B74&gt;=3.05,A74&gt;=4.5,D74&lt;0.8),1.5,IF(AND(D74&lt;1.15,B74&lt;2.75,G74&gt;=0.652,D74&gt;=1.05,D74&lt;1.35,A74&lt;6.25,D74&gt;=0.8),3.9,IF(AND(D74&gt;=1.15,B74&lt;2.75,G74&gt;=0.652,D74&gt;=1.05,D74&lt;1.35,A74&lt;6.25,D74&gt;=0.8),4,IF(AND(D74&gt;=2.25,B74&lt;3.15,B74&lt;3.25,F74&gt;=2.5,A74&lt;7.05,A74&gt;=6.25,D74&gt;=0.8),5.14,IF(AND(G74&lt;0.621,B74&gt;=3.15,B74&lt;3.25,F74&gt;=2.5,A74&lt;7.05,A74&gt;=6.25,D74&gt;=0.8),5.75,IF(AND(G74&gt;=0.621,B74&gt;=3.15,B74&lt;3.25,F74&gt;=2.5,A74&lt;7.05,A74&gt;=6.25,D74&gt;=0.8),5.1,IF(AND(G74&gt;=0.862,D74&gt;=0.15,H74&lt;13.547,G74&lt;0.948,D74&lt;0.45,B74&gt;=3.05,A74&gt;=4.5,D74&lt;0.8),1.5,IF(AND(A74&lt;6.35,D74&lt;2.25,B74&lt;3.15,B74&lt;3.25,F74&gt;=2.5,A74&lt;7.05,A74&gt;=6.25,D74&gt;=0.8),5.267,IF(AND(A74&gt;=6.35,D74&lt;2.25,B74&lt;3.15,B74&lt;3.25,F74&gt;=2.5,A74&lt;7.05,A74&gt;=6.25,D74&gt;=0.8),5.42,IF(AND(A74&lt;5.1,G74&lt;0.862,D74&gt;=0.15,H74&lt;13.547,G74&lt;0.948,D74&lt;0.45,B74&gt;=3.05,A74&gt;=4.5,D74&lt;0.8),1.35,IF(AND(B74&lt;3.95,A74&gt;=5.1,G74&lt;0.862,D74&gt;=0.15,H74&lt;13.547,G74&lt;0.948,D74&lt;0.45,B74&gt;=3.05,A74&gt;=4.5,D74&lt;0.8),1.5,IF(AND(B74&gt;=3.95,A74&gt;=5.1,G74&lt;0.862,D74&gt;=0.15,H74&lt;13.547,G74&lt;0.948,D74&lt;0.45,B74&gt;=3.05,A74&gt;=4.5,D74&lt;0.8),1.467,"shouldnthappen"))))))))))))))))))))))))))))))))))</f>
        <v>3.6</v>
      </c>
      <c r="AG74" s="1" t="n">
        <f aca="false">IF(AND(H74&lt;5.748,A74&lt;4.85,D74&lt;0.75),1,IF(AND(B74&gt;=3.5,D74&gt;=1.75,D74&gt;=0.75),6.2,IF(AND(A74&gt;=4.65,H74&gt;=5.748,A74&lt;4.85,D74&lt;0.75),1.333,IF(AND(H74&lt;6.417,B74&lt;3.45,A74&gt;=4.85,D74&lt;0.75),1.7,IF(AND(A74&lt;5.05,B74&gt;=3.45,A74&gt;=4.85,D74&lt;0.75),1.4,IF(AND(A74&gt;=5.05,B74&gt;=3.45,A74&gt;=4.85,D74&lt;0.75),1.5,IF(AND(F74&gt;=2.5,H74&lt;13.641,D74&lt;1.75,D74&gt;=0.75),4.667,IF(AND(G74&lt;0.187,H74&gt;=13.641,D74&lt;1.75,D74&gt;=0.75),5,IF(AND(A74&gt;=7.1,B74&lt;3.5,D74&gt;=1.75,D74&gt;=0.75),6.575,IF(AND(G74&lt;0.161,A74&lt;4.65,H74&gt;=5.748,A74&lt;4.85,D74&lt;0.75),1.5,IF(AND(H74&lt;8.399,H74&gt;=6.417,B74&lt;3.45,A74&gt;=4.85,D74&lt;0.75),1.5,IF(AND(H74&gt;=8.399,H74&gt;=6.417,B74&lt;3.45,A74&gt;=4.85,D74&lt;0.75),1.625,IF(AND(G74&lt;0.086,F74&lt;2.5,H74&lt;13.641,D74&lt;1.75,D74&gt;=0.75),4.7,IF(AND(D74&lt;1.35,G74&gt;=0.187,H74&gt;=13.641,D74&lt;1.75,D74&gt;=0.75),4.2,IF(AND(G74&lt;0.422,G74&gt;=0.161,A74&lt;4.65,H74&gt;=5.748,A74&lt;4.85,D74&lt;0.75),1.4,IF(AND(G74&gt;=0.422,G74&gt;=0.161,A74&lt;4.65,H74&gt;=5.748,A74&lt;4.85,D74&lt;0.75),1.3,IF(AND(B74&lt;2.5,D74&gt;=1.35,G74&gt;=0.187,H74&gt;=13.641,D74&lt;1.75,D74&gt;=0.75),4.5,IF(AND(B74&lt;2.75,A74&lt;6,A74&lt;7.1,B74&lt;3.5,D74&gt;=1.75,D74&gt;=0.75),5.1,IF(AND(B74&gt;=2.75,A74&lt;6,A74&lt;7.1,B74&lt;3.5,D74&gt;=1.75,D74&gt;=0.75),5.02,IF(AND(A74&lt;5.15,A74&lt;5.9,G74&gt;=0.086,F74&lt;2.5,H74&lt;13.641,D74&lt;1.75,D74&gt;=0.75),3,IF(AND(G74&lt;0.644,A74&gt;=5.9,G74&gt;=0.086,F74&lt;2.5,H74&lt;13.641,D74&lt;1.75,D74&gt;=0.75),4.65,IF(AND(G74&gt;=0.644,A74&gt;=5.9,G74&gt;=0.086,F74&lt;2.5,H74&lt;13.641,D74&lt;1.75,D74&gt;=0.75),4.24,IF(AND(D74&lt;1.45,B74&gt;=2.5,D74&gt;=1.35,G74&gt;=0.187,H74&gt;=13.641,D74&lt;1.75,D74&gt;=0.75),4.68,IF(AND(D74&gt;=1.45,B74&gt;=2.5,D74&gt;=1.35,G74&gt;=0.187,H74&gt;=13.641,D74&lt;1.75,D74&gt;=0.75),4.833,IF(AND(H74&lt;13.18,D74&lt;2.05,A74&gt;=6,A74&lt;7.1,B74&lt;3.5,D74&gt;=1.75,D74&gt;=0.75),5.44,IF(AND(H74&gt;=13.18,D74&lt;2.05,A74&gt;=6,A74&lt;7.1,B74&lt;3.5,D74&gt;=1.75,D74&gt;=0.75),5.1,IF(AND(H74&lt;8.759,D74&gt;=2.05,A74&gt;=6,A74&lt;7.1,B74&lt;3.5,D74&gt;=1.75,D74&gt;=0.75),5.4,IF(AND(A74&gt;=5.75,A74&gt;=5.15,A74&lt;5.9,G74&gt;=0.086,F74&lt;2.5,H74&lt;13.641,D74&lt;1.75,D74&gt;=0.75),3.967,IF(AND(H74&lt;10.159,H74&gt;=8.759,D74&gt;=2.05,A74&gt;=6,A74&lt;7.1,B74&lt;3.5,D74&gt;=1.75,D74&gt;=0.75),5.925,IF(AND(D74&lt;1.2,A74&lt;5.75,A74&gt;=5.15,A74&lt;5.9,G74&gt;=0.086,F74&lt;2.5,H74&lt;13.641,D74&lt;1.75,D74&gt;=0.75),3.667,IF(AND(D74&lt;2.25,H74&gt;=10.159,H74&gt;=8.759,D74&gt;=2.05,A74&gt;=6,A74&lt;7.1,B74&lt;3.5,D74&gt;=1.75,D74&gt;=0.75),5.66,IF(AND(D74&gt;=2.25,H74&gt;=10.159,H74&gt;=8.759,D74&gt;=2.05,A74&gt;=6,A74&lt;7.1,B74&lt;3.5,D74&gt;=1.75,D74&gt;=0.75),5.34,IF(AND(D74&lt;1.35,D74&gt;=1.2,A74&lt;5.75,A74&gt;=5.15,A74&lt;5.9,G74&gt;=0.086,F74&lt;2.5,H74&lt;13.641,D74&lt;1.75,D74&gt;=0.75),4.025,IF(AND(D74&gt;=1.35,D74&gt;=1.2,A74&lt;5.75,A74&gt;=5.15,A74&lt;5.9,G74&gt;=0.086,F74&lt;2.5,H74&lt;13.641,D74&lt;1.75,D74&gt;=0.75),3.9,"shouldnthappen"))))))))))))))))))))))))))))))))))</f>
        <v>4.24</v>
      </c>
      <c r="AH74" s="1" t="n">
        <f aca="false">IF(AND(F74&lt;1.5,H74&lt;6.799,A74&lt;5.45),1.7,IF(AND(F74&gt;=1.5,H74&lt;6.799,A74&lt;5.45),4.1,IF(AND(D74&gt;=0.8,H74&gt;=6.799,A74&lt;5.45),3.9,IF(AND(H74&lt;7.564,F74&lt;2.5,A74&gt;=5.45),3.925,IF(AND(H74&gt;=16.284,F74&gt;=2.5,A74&gt;=5.45),6.5,IF(AND(A74&lt;4.35,D74&lt;0.8,H74&gt;=6.799,A74&lt;5.45),1.1,IF(AND(B74&lt;2.8,D74&lt;1.35,H74&gt;=7.564,F74&lt;2.5,A74&gt;=5.45),4.1,IF(AND(B74&gt;=2.8,D74&lt;1.35,H74&gt;=7.564,F74&lt;2.5,A74&gt;=5.45),4.267,IF(AND(B74&lt;2.75,D74&gt;=1.35,H74&gt;=7.564,F74&lt;2.5,A74&gt;=5.45),5,IF(AND(G74&gt;=0.078,G74&lt;0.26,H74&lt;16.284,F74&gt;=2.5,A74&gt;=5.45),6.06,IF(AND(G74&gt;=0.805,G74&gt;=0.26,H74&lt;16.284,F74&gt;=2.5,A74&gt;=5.45),5.02,IF(AND(H74&gt;=10.109,B74&gt;=3.45,A74&gt;=4.35,D74&lt;0.8,H74&gt;=6.799,A74&lt;5.45),1.55,IF(AND(D74&lt;2.25,G74&lt;0.078,G74&lt;0.26,H74&lt;16.284,F74&gt;=2.5,A74&gt;=5.45),5.6,IF(AND(D74&gt;=2.25,G74&lt;0.078,G74&lt;0.26,H74&lt;16.284,F74&gt;=2.5,A74&gt;=5.45),5.7,IF(AND(A74&lt;6.15,G74&lt;0.805,G74&gt;=0.26,H74&lt;16.284,F74&gt;=2.5,A74&gt;=5.45),4.967,IF(AND(A74&lt;4.65,H74&lt;12.227,B74&lt;3.45,A74&gt;=4.35,D74&lt;0.8,H74&gt;=6.799,A74&lt;5.45),1.333,IF(AND(A74&lt;4.85,H74&gt;=12.227,B74&lt;3.45,A74&gt;=4.35,D74&lt;0.8,H74&gt;=6.799,A74&lt;5.45),1.42,IF(AND(A74&gt;=4.85,H74&gt;=12.227,B74&lt;3.45,A74&gt;=4.35,D74&lt;0.8,H74&gt;=6.799,A74&lt;5.45),1.533,IF(AND(A74&lt;5.05,H74&lt;10.109,B74&gt;=3.45,A74&gt;=4.35,D74&lt;0.8,H74&gt;=6.799,A74&lt;5.45),1.4,IF(AND(A74&gt;=5.05,H74&lt;10.109,B74&gt;=3.45,A74&gt;=4.35,D74&lt;0.8,H74&gt;=6.799,A74&lt;5.45),1.5,IF(AND(G74&lt;0.14,H74&lt;13.531,B74&gt;=2.75,D74&gt;=1.35,H74&gt;=7.564,F74&lt;2.5,A74&gt;=5.45),4.7,IF(AND(G74&lt;0.187,H74&gt;=13.531,B74&gt;=2.75,D74&gt;=1.35,H74&gt;=7.564,F74&lt;2.5,A74&gt;=5.45),5,IF(AND(G74&gt;=0.187,H74&gt;=13.531,B74&gt;=2.75,D74&gt;=1.35,H74&gt;=7.564,F74&lt;2.5,A74&gt;=5.45),4.66,IF(AND(A74&lt;6.35,A74&gt;=6.15,G74&lt;0.805,G74&gt;=0.26,H74&lt;16.284,F74&gt;=2.5,A74&gt;=5.45),6,IF(AND(D74&lt;0.15,A74&gt;=4.65,H74&lt;12.227,B74&lt;3.45,A74&gt;=4.35,D74&lt;0.8,H74&gt;=6.799,A74&lt;5.45),1.5,IF(AND(H74&lt;10.723,G74&gt;=0.14,H74&lt;13.531,B74&gt;=2.75,D74&gt;=1.35,H74&gt;=7.564,F74&lt;2.5,A74&gt;=5.45),4.6,IF(AND(H74&gt;=10.723,G74&gt;=0.14,H74&lt;13.531,B74&gt;=2.75,D74&gt;=1.35,H74&gt;=7.564,F74&lt;2.5,A74&gt;=5.45),4.46,IF(AND(G74&lt;0.364,A74&gt;=6.35,A74&gt;=6.15,G74&lt;0.805,G74&gt;=0.26,H74&lt;16.284,F74&gt;=2.5,A74&gt;=5.45),5.28,IF(AND(A74&lt;5.1,D74&gt;=0.15,A74&gt;=4.65,H74&lt;12.227,B74&lt;3.45,A74&gt;=4.35,D74&lt;0.8,H74&gt;=6.799,A74&lt;5.45),1.36,IF(AND(A74&gt;=5.1,D74&gt;=0.15,A74&gt;=4.65,H74&lt;12.227,B74&lt;3.45,A74&gt;=4.35,D74&lt;0.8,H74&gt;=6.799,A74&lt;5.45),1.4,IF(AND(G74&gt;=0.6,G74&gt;=0.364,A74&gt;=6.35,A74&gt;=6.15,G74&lt;0.805,G74&gt;=0.26,H74&lt;16.284,F74&gt;=2.5,A74&gt;=5.45),5.1,IF(AND(A74&gt;=6.95,G74&lt;0.6,G74&gt;=0.364,A74&gt;=6.35,A74&gt;=6.15,G74&lt;0.805,G74&gt;=0.26,H74&lt;16.284,F74&gt;=2.5,A74&gt;=5.45),5.8,IF(AND(B74&lt;3.2,A74&lt;6.95,G74&lt;0.6,G74&gt;=0.364,A74&gt;=6.35,A74&gt;=6.15,G74&lt;0.805,G74&gt;=0.26,H74&lt;16.284,F74&gt;=2.5,A74&gt;=5.45),5.6,IF(AND(B74&gt;=3.2,A74&lt;6.95,G74&lt;0.6,G74&gt;=0.364,A74&gt;=6.35,A74&gt;=6.15,G74&lt;0.805,G74&gt;=0.26,H74&lt;16.284,F74&gt;=2.5,A74&gt;=5.45),5.7,"shouldnthappen"))))))))))))))))))))))))))))))))))</f>
        <v>4.267</v>
      </c>
      <c r="AI74" s="1" t="n">
        <f aca="false">IF(AND(B74&gt;=3.55,A74&lt;5.05,F74&lt;1.5),1,IF(AND(H74&gt;=13.436,A74&gt;=5.05,F74&lt;1.5),1.633,IF(AND(A74&lt;4.35,B74&lt;3.55,A74&lt;5.05,F74&lt;1.5),1.1,IF(AND(A74&lt;5.15,H74&lt;13.436,A74&gt;=5.05,F74&lt;1.5),1.6,IF(AND(G74&lt;0.837,D74&lt;1.2,B74&lt;2.65,F74&gt;=1.5),3.7,IF(AND(G74&gt;=0.837,D74&lt;1.2,B74&lt;2.65,F74&gt;=1.5),3,IF(AND(D74&lt;1.4,D74&gt;=1.2,B74&lt;2.65,F74&gt;=1.5),4.133,IF(AND(D74&gt;=1.4,D74&gt;=1.2,B74&lt;2.65,F74&gt;=1.5),4.633,IF(AND(G74&lt;0.302,A74&gt;=4.35,B74&lt;3.55,A74&lt;5.05,F74&lt;1.5),1.34,IF(AND(D74&gt;=0.3,A74&gt;=5.15,H74&lt;13.436,A74&gt;=5.05,F74&lt;1.5),1.5,IF(AND(G74&lt;0.233,G74&lt;0.265,D74&lt;1.55,B74&gt;=2.65,F74&gt;=1.5),4.56,IF(AND(G74&gt;=0.233,G74&lt;0.265,D74&lt;1.55,B74&gt;=2.65,F74&gt;=1.5),5.1,IF(AND(G74&lt;0.395,G74&gt;=0.265,D74&lt;1.55,B74&gt;=2.65,F74&gt;=1.5),4.025,IF(AND(H74&lt;13.935,A74&gt;=7.05,D74&gt;=1.55,B74&gt;=2.65,F74&gt;=1.5),6.12,IF(AND(H74&gt;=13.935,A74&gt;=7.05,D74&gt;=1.55,B74&gt;=2.65,F74&gt;=1.5),6.64,IF(AND(G74&gt;=0.858,G74&gt;=0.302,A74&gt;=4.35,B74&lt;3.55,A74&lt;5.05,F74&lt;1.5),1.3,IF(AND(H74&lt;6.543,D74&lt;0.3,A74&gt;=5.15,H74&lt;13.436,A74&gt;=5.05,F74&lt;1.5),1.4,IF(AND(H74&gt;=6.543,D74&lt;0.3,A74&gt;=5.15,H74&lt;13.436,A74&gt;=5.05,F74&lt;1.5),1.48,IF(AND(A74&lt;6.3,G74&gt;=0.395,G74&gt;=0.265,D74&lt;1.55,B74&gt;=2.65,F74&gt;=1.5),4.14,IF(AND(A74&gt;=6.3,G74&gt;=0.395,G74&gt;=0.265,D74&lt;1.55,B74&gt;=2.65,F74&gt;=1.5),4.767,IF(AND(G74&gt;=0.669,B74&lt;3.15,A74&lt;7.05,D74&gt;=1.55,B74&gt;=2.65,F74&gt;=1.5),5,IF(AND(H74&lt;9.459,G74&lt;0.858,G74&gt;=0.302,A74&gt;=4.35,B74&lt;3.55,A74&lt;5.05,F74&lt;1.5),1.4,IF(AND(H74&gt;=9.459,G74&lt;0.858,G74&gt;=0.302,A74&gt;=4.35,B74&lt;3.55,A74&lt;5.05,F74&lt;1.5),1.6,IF(AND(G74&gt;=0.433,G74&lt;0.669,B74&lt;3.15,A74&lt;7.05,D74&gt;=1.55,B74&gt;=2.65,F74&gt;=1.5),5.68,IF(AND(G74&lt;0.481,H74&lt;10.257,B74&gt;=3.15,A74&lt;7.05,D74&gt;=1.55,B74&gt;=2.65,F74&gt;=1.5),5.7,IF(AND(G74&gt;=0.481,H74&lt;10.257,B74&gt;=3.15,A74&lt;7.05,D74&gt;=1.55,B74&gt;=2.65,F74&gt;=1.5),5.9,IF(AND(D74&lt;2.15,H74&gt;=10.257,B74&gt;=3.15,A74&lt;7.05,D74&gt;=1.55,B74&gt;=2.65,F74&gt;=1.5),5.1,IF(AND(D74&gt;=2.15,H74&gt;=10.257,B74&gt;=3.15,A74&lt;7.05,D74&gt;=1.55,B74&gt;=2.65,F74&gt;=1.5),5.42,IF(AND(G74&lt;0.098,G74&lt;0.433,G74&lt;0.669,B74&lt;3.15,A74&lt;7.05,D74&gt;=1.55,B74&gt;=2.65,F74&gt;=1.5),5.567,IF(AND(D74&lt;1.8,G74&gt;=0.098,G74&lt;0.433,G74&lt;0.669,B74&lt;3.15,A74&lt;7.05,D74&gt;=1.55,B74&gt;=2.65,F74&gt;=1.5),5.033,IF(AND(G74&gt;=0.312,D74&gt;=1.8,G74&gt;=0.098,G74&lt;0.433,G74&lt;0.669,B74&lt;3.15,A74&lt;7.05,D74&gt;=1.55,B74&gt;=2.65,F74&gt;=1.5),5.4,IF(AND(H74&lt;9.002,G74&lt;0.312,D74&gt;=1.8,G74&gt;=0.098,G74&lt;0.433,G74&lt;0.669,B74&lt;3.15,A74&lt;7.05,D74&gt;=1.55,B74&gt;=2.65,F74&gt;=1.5),5.1,IF(AND(H74&gt;=9.002,G74&lt;0.312,D74&gt;=1.8,G74&gt;=0.098,G74&lt;0.433,G74&lt;0.669,B74&lt;3.15,A74&lt;7.05,D74&gt;=1.55,B74&gt;=2.65,F74&gt;=1.5),5.26,"shouldnthappen")))))))))))))))))))))))))))))))))</f>
        <v>4.14</v>
      </c>
      <c r="AJ74" s="1" t="n">
        <f aca="false">IF(AND(A74&gt;=5.25,D74&gt;=0.35,D74&lt;0.8),1.433,IF(AND(F74&gt;=2.5,H74&lt;6.927,D74&gt;=0.8),5.1,IF(AND(H74&lt;5.85,B74&lt;3.65,D74&lt;0.35,D74&lt;0.8),1,IF(AND(A74&lt;5.55,B74&gt;=3.65,D74&lt;0.35,D74&lt;0.8),1.5,IF(AND(A74&gt;=5.55,B74&gt;=3.65,D74&lt;0.35,D74&lt;0.8),1.7,IF(AND(H74&lt;7.949,A74&lt;5.25,D74&gt;=0.35,D74&lt;0.8),1.9,IF(AND(H74&gt;=7.949,A74&lt;5.25,D74&gt;=0.35,D74&lt;0.8),1.54,IF(AND(A74&lt;5.55,F74&lt;2.5,H74&lt;6.927,D74&gt;=0.8),3.98,IF(AND(A74&gt;=5.55,F74&lt;2.5,H74&lt;6.927,D74&gt;=0.8),4.1,IF(AND(A74&gt;=7.25,D74&gt;=1.55,H74&gt;=6.927,D74&gt;=0.8),6.65,IF(AND(A74&lt;5.75,D74&lt;1.2,D74&lt;1.55,H74&gt;=6.927,D74&gt;=0.8),3.62,IF(AND(A74&gt;=5.75,D74&lt;1.2,D74&lt;1.55,H74&gt;=6.927,D74&gt;=0.8),4.1,IF(AND(G74&lt;0.175,A74&lt;4.8,H74&gt;=5.85,B74&lt;3.65,D74&lt;0.35,D74&lt;0.8),1.5,IF(AND(G74&gt;=0.175,A74&lt;4.8,H74&gt;=5.85,B74&lt;3.65,D74&lt;0.35,D74&lt;0.8),1.3,IF(AND(A74&gt;=5.05,A74&gt;=4.8,H74&gt;=5.85,B74&lt;3.65,D74&lt;0.35,D74&lt;0.8),1.5,IF(AND(G74&gt;=0.735,A74&lt;6.25,D74&gt;=1.2,D74&lt;1.55,H74&gt;=6.927,D74&gt;=0.8),4,IF(AND(H74&lt;10.464,A74&lt;6.2,A74&lt;7.25,D74&gt;=1.55,H74&gt;=6.927,D74&gt;=0.8),5.1,IF(AND(H74&gt;=10.464,A74&lt;6.2,A74&lt;7.25,D74&gt;=1.55,H74&gt;=6.927,D74&gt;=0.8),4.9,IF(AND(G74&lt;0.418,A74&lt;5.05,A74&gt;=4.8,H74&gt;=5.85,B74&lt;3.65,D74&lt;0.35,D74&lt;0.8),1.48,IF(AND(G74&gt;=0.418,A74&lt;5.05,A74&gt;=4.8,H74&gt;=5.85,B74&lt;3.65,D74&lt;0.35,D74&lt;0.8),1.3,IF(AND(B74&lt;2.75,G74&lt;0.735,A74&lt;6.25,D74&gt;=1.2,D74&lt;1.55,H74&gt;=6.927,D74&gt;=0.8),4.35,IF(AND(H74&lt;15.422,D74&lt;1.45,A74&gt;=6.25,D74&gt;=1.2,D74&lt;1.55,H74&gt;=6.927,D74&gt;=0.8),4.375,IF(AND(H74&gt;=15.422,D74&lt;1.45,A74&gt;=6.25,D74&gt;=1.2,D74&lt;1.55,H74&gt;=6.927,D74&gt;=0.8),4.7,IF(AND(A74&lt;6.4,D74&gt;=1.45,A74&gt;=6.25,D74&gt;=1.2,D74&lt;1.55,H74&gt;=6.927,D74&gt;=0.8),5.1,IF(AND(G74&gt;=0.576,D74&lt;2.15,A74&gt;=6.2,A74&lt;7.25,D74&gt;=1.55,H74&gt;=6.927,D74&gt;=0.8),5.1,IF(AND(G74&lt;0.537,D74&gt;=2.15,A74&gt;=6.2,A74&lt;7.25,D74&gt;=1.55,H74&gt;=6.927,D74&gt;=0.8),5.533,IF(AND(G74&gt;=0.537,D74&gt;=2.15,A74&gt;=6.2,A74&lt;7.25,D74&gt;=1.55,H74&gt;=6.927,D74&gt;=0.8),5.9,IF(AND(D74&lt;1.45,B74&gt;=2.75,G74&lt;0.735,A74&lt;6.25,D74&gt;=1.2,D74&lt;1.55,H74&gt;=6.927,D74&gt;=0.8),4.6,IF(AND(D74&gt;=1.45,B74&gt;=2.75,G74&lt;0.735,A74&lt;6.25,D74&gt;=1.2,D74&lt;1.55,H74&gt;=6.927,D74&gt;=0.8),4.5,IF(AND(H74&lt;12.582,A74&gt;=6.4,D74&gt;=1.45,A74&gt;=6.25,D74&gt;=1.2,D74&lt;1.55,H74&gt;=6.927,D74&gt;=0.8),4.66,IF(AND(H74&gt;=12.582,A74&gt;=6.4,D74&gt;=1.45,A74&gt;=6.25,D74&gt;=1.2,D74&lt;1.55,H74&gt;=6.927,D74&gt;=0.8),4.9,IF(AND(B74&lt;2.75,G74&lt;0.576,D74&lt;2.15,A74&gt;=6.2,A74&lt;7.25,D74&gt;=1.55,H74&gt;=6.927,D74&gt;=0.8),5.3,IF(AND(G74&gt;=0.395,B74&gt;=2.75,G74&lt;0.576,D74&lt;2.15,A74&gt;=6.2,A74&lt;7.25,D74&gt;=1.55,H74&gt;=6.927,D74&gt;=0.8),5.6,IF(AND(D74&gt;=1.9,G74&lt;0.395,B74&gt;=2.75,G74&lt;0.576,D74&lt;2.15,A74&gt;=6.2,A74&lt;7.25,D74&gt;=1.55,H74&gt;=6.927,D74&gt;=0.8),5.333,IF(AND(B74&lt;2.95,D74&lt;1.9,G74&lt;0.395,B74&gt;=2.75,G74&lt;0.576,D74&lt;2.15,A74&gt;=6.2,A74&lt;7.25,D74&gt;=1.55,H74&gt;=6.927,D74&gt;=0.8),5.6,IF(AND(B74&gt;=2.95,D74&lt;1.9,G74&lt;0.395,B74&gt;=2.75,G74&lt;0.576,D74&lt;2.15,A74&gt;=6.2,A74&lt;7.25,D74&gt;=1.55,H74&gt;=6.927,D74&gt;=0.8),5.5,"shouldnthappen"))))))))))))))))))))))))))))))))))))</f>
        <v>4</v>
      </c>
      <c r="AK74" s="1" t="n">
        <f aca="false">IF(AND(H74&lt;5.85,B74&lt;3.65,F74&lt;1.5),1,IF(AND(B74&gt;=3.95,B74&gt;=3.65,F74&lt;1.5),1.433,IF(AND(A74&lt;5.15,F74&lt;2.5,F74&gt;=1.5),3.075,IF(AND(D74&gt;=0.35,H74&gt;=5.85,B74&lt;3.65,F74&lt;1.5),1.5,IF(AND(G74&lt;0.168,B74&lt;3.95,B74&gt;=3.65,F74&lt;1.5),1.7,IF(AND(H74&lt;5.767,A74&lt;7.25,F74&gt;=2.5,F74&gt;=1.5),4.5,IF(AND(D74&lt;1.9,A74&gt;=7.25,F74&gt;=2.5,F74&gt;=1.5),6.3,IF(AND(D74&gt;=1.9,A74&gt;=7.25,F74&gt;=2.5,F74&gt;=1.5),6.575,IF(AND(B74&lt;3.75,G74&gt;=0.168,B74&lt;3.95,B74&gt;=3.65,F74&lt;1.5),1.5,IF(AND(B74&gt;=3.75,G74&gt;=0.168,B74&lt;3.95,B74&gt;=3.65,F74&lt;1.5),1.6,IF(AND(D74&gt;=1.35,A74&lt;6.15,A74&gt;=5.15,F74&lt;2.5,F74&gt;=1.5),4.42,IF(AND(D74&lt;1.4,A74&gt;=6.15,A74&gt;=5.15,F74&lt;2.5,F74&gt;=1.5),4.5,IF(AND(D74&gt;=1.4,A74&gt;=6.15,A74&gt;=5.15,F74&lt;2.5,F74&gt;=1.5),4.675,IF(AND(D74&lt;0.15,H74&lt;11.218,D74&lt;0.35,H74&gt;=5.85,B74&lt;3.65,F74&lt;1.5),1.5,IF(AND(D74&lt;0.15,H74&gt;=11.218,D74&lt;0.35,H74&gt;=5.85,B74&lt;3.65,F74&lt;1.5),1.1,IF(AND(B74&lt;2.7,D74&lt;1.35,A74&lt;6.15,A74&gt;=5.15,F74&lt;2.5,F74&gt;=1.5),3.82,IF(AND(A74&lt;6.15,G74&gt;=0.755,H74&gt;=5.767,A74&lt;7.25,F74&gt;=2.5,F74&gt;=1.5),4.98,IF(AND(A74&gt;=6.15,G74&gt;=0.755,H74&gt;=5.767,A74&lt;7.25,F74&gt;=2.5,F74&gt;=1.5),5.3,IF(AND(B74&lt;3.4,D74&gt;=0.15,H74&lt;11.218,D74&lt;0.35,H74&gt;=5.85,B74&lt;3.65,F74&lt;1.5),1.4,IF(AND(B74&gt;=3.4,D74&gt;=0.15,H74&lt;11.218,D74&lt;0.35,H74&gt;=5.85,B74&lt;3.65,F74&lt;1.5),1.3,IF(AND(H74&lt;11.731,D74&gt;=0.15,H74&gt;=11.218,D74&lt;0.35,H74&gt;=5.85,B74&lt;3.65,F74&lt;1.5),1.2,IF(AND(H74&lt;9.053,B74&gt;=2.7,D74&lt;1.35,A74&lt;6.15,A74&gt;=5.15,F74&lt;2.5,F74&gt;=1.5),3.85,IF(AND(D74&gt;=2.1,B74&lt;2.85,G74&lt;0.755,H74&gt;=5.767,A74&lt;7.25,F74&gt;=2.5,F74&gt;=1.5),5.6,IF(AND(D74&gt;=2.45,B74&gt;=2.85,G74&lt;0.755,H74&gt;=5.767,A74&lt;7.25,F74&gt;=2.5,F74&gt;=1.5),5.8,IF(AND(B74&gt;=3.45,H74&gt;=11.731,D74&gt;=0.15,H74&gt;=11.218,D74&lt;0.35,H74&gt;=5.85,B74&lt;3.65,F74&lt;1.5),1.3,IF(AND(A74&lt;5.9,H74&gt;=9.053,B74&gt;=2.7,D74&lt;1.35,A74&lt;6.15,A74&gt;=5.15,F74&lt;2.5,F74&gt;=1.5),4.3,IF(AND(A74&gt;=5.9,H74&gt;=9.053,B74&gt;=2.7,D74&lt;1.35,A74&lt;6.15,A74&gt;=5.15,F74&lt;2.5,F74&gt;=1.5),4,IF(AND(G74&gt;=0.519,D74&lt;2.1,B74&lt;2.85,G74&lt;0.755,H74&gt;=5.767,A74&lt;7.25,F74&gt;=2.5,F74&gt;=1.5),4.9,IF(AND(A74&gt;=7.05,D74&lt;2.45,B74&gt;=2.85,G74&lt;0.755,H74&gt;=5.767,A74&lt;7.25,F74&gt;=2.5,F74&gt;=1.5),5.8,IF(AND(H74&lt;14.396,B74&lt;3.45,H74&gt;=11.731,D74&gt;=0.15,H74&gt;=11.218,D74&lt;0.35,H74&gt;=5.85,B74&lt;3.65,F74&lt;1.5),1.44,IF(AND(H74&gt;=14.396,B74&lt;3.45,H74&gt;=11.731,D74&gt;=0.15,H74&gt;=11.218,D74&lt;0.35,H74&gt;=5.85,B74&lt;3.65,F74&lt;1.5),1.3,IF(AND(G74&lt;0.282,G74&lt;0.519,D74&lt;2.1,B74&lt;2.85,G74&lt;0.755,H74&gt;=5.767,A74&lt;7.25,F74&gt;=2.5,F74&gt;=1.5),5.1,IF(AND(G74&gt;=0.282,G74&lt;0.519,D74&lt;2.1,B74&lt;2.85,G74&lt;0.755,H74&gt;=5.767,A74&lt;7.25,F74&gt;=2.5,F74&gt;=1.5),5.3,IF(AND(A74&lt;6.4,D74&lt;1.9,A74&lt;7.05,D74&lt;2.45,B74&gt;=2.85,G74&lt;0.755,H74&gt;=5.767,A74&lt;7.25,F74&gt;=2.5,F74&gt;=1.5),5.6,IF(AND(A74&gt;=6.4,D74&lt;1.9,A74&lt;7.05,D74&lt;2.45,B74&gt;=2.85,G74&lt;0.755,H74&gt;=5.767,A74&lt;7.25,F74&gt;=2.5,F74&gt;=1.5),5.5,IF(AND(H74&lt;8.884,D74&gt;=1.9,A74&lt;7.05,D74&lt;2.45,B74&gt;=2.85,G74&lt;0.755,H74&gt;=5.767,A74&lt;7.25,F74&gt;=2.5,F74&gt;=1.5),5.3,IF(AND(H74&gt;=8.884,D74&gt;=1.9,A74&lt;7.05,D74&lt;2.45,B74&gt;=2.85,G74&lt;0.755,H74&gt;=5.767,A74&lt;7.25,F74&gt;=2.5,F74&gt;=1.5),5.52,"shouldnthappen")))))))))))))))))))))))))))))))))))))</f>
        <v>4</v>
      </c>
      <c r="AL74" s="1" t="n">
        <f aca="false">IF(AND(H74&lt;5.85,A74&lt;5.05,D74&lt;0.8),1,IF(AND(B74&lt;3.35,A74&gt;=5.05,D74&lt;0.8),1.7,IF(AND(D74&gt;=2.45,F74&gt;=2.5,D74&gt;=0.8),6.05,IF(AND(H74&gt;=11.218,H74&gt;=5.85,A74&lt;5.05,D74&lt;0.8),1.28,IF(AND(G74&gt;=0.948,B74&gt;=3.35,A74&gt;=5.05,D74&lt;0.8),1.7,IF(AND(G74&gt;=0.423,H74&lt;11.218,H74&gt;=5.85,A74&lt;5.05,D74&lt;0.8),1.3,IF(AND(B74&lt;3.6,G74&lt;0.948,B74&gt;=3.35,A74&gt;=5.05,D74&lt;0.8),1.4,IF(AND(H74&lt;10.258,D74&lt;1.15,A74&lt;5.9,F74&lt;2.5,D74&gt;=0.8),3.36,IF(AND(H74&gt;=10.258,D74&lt;1.15,A74&lt;5.9,F74&lt;2.5,D74&gt;=0.8),3.9,IF(AND(A74&lt;5.3,D74&gt;=1.15,A74&lt;5.9,F74&lt;2.5,D74&gt;=0.8),3.9,IF(AND(D74&lt;1.55,B74&lt;2.75,A74&gt;=5.9,F74&lt;2.5,D74&gt;=0.8),4.64,IF(AND(D74&gt;=1.55,B74&lt;2.75,A74&gt;=5.9,F74&lt;2.5,D74&gt;=0.8),5.1,IF(AND(D74&gt;=1.6,B74&gt;=2.75,A74&gt;=5.9,F74&lt;2.5,D74&gt;=0.8),5,IF(AND(H74&lt;5.767,H74&lt;8.598,D74&lt;2.45,F74&gt;=2.5,D74&gt;=0.8),4.5,IF(AND(A74&lt;6.25,H74&gt;=8.598,D74&lt;2.45,F74&gt;=2.5,D74&gt;=0.8),5.02,IF(AND(B74&lt;3.55,G74&lt;0.423,H74&lt;11.218,H74&gt;=5.85,A74&lt;5.05,D74&lt;0.8),1.525,IF(AND(B74&gt;=3.55,G74&lt;0.423,H74&lt;11.218,H74&gt;=5.85,A74&lt;5.05,D74&lt;0.8),1.4,IF(AND(H74&gt;=13.932,B74&gt;=3.6,G74&lt;0.948,B74&gt;=3.35,A74&gt;=5.05,D74&lt;0.8),1.65,IF(AND(G74&gt;=0.652,A74&gt;=5.3,D74&gt;=1.15,A74&lt;5.9,F74&lt;2.5,D74&gt;=0.8),3.8,IF(AND(D74&lt;1.35,D74&lt;1.6,B74&gt;=2.75,A74&gt;=5.9,F74&lt;2.5,D74&gt;=0.8),4.42,IF(AND(H74&lt;6.656,H74&gt;=5.767,H74&lt;8.598,D74&lt;2.45,F74&gt;=2.5,D74&gt;=0.8),5.033,IF(AND(H74&gt;=6.656,H74&gt;=5.767,H74&lt;8.598,D74&lt;2.45,F74&gt;=2.5,D74&gt;=0.8),5.1,IF(AND(G74&gt;=0.885,A74&gt;=6.25,H74&gt;=8.598,D74&lt;2.45,F74&gt;=2.5,D74&gt;=0.8),5.2,IF(AND(H74&lt;6.926,H74&lt;13.932,B74&gt;=3.6,G74&lt;0.948,B74&gt;=3.35,A74&gt;=5.05,D74&lt;0.8),1.433,IF(AND(H74&gt;=6.926,H74&lt;13.932,B74&gt;=3.6,G74&lt;0.948,B74&gt;=3.35,A74&gt;=5.05,D74&lt;0.8),1.5,IF(AND(A74&lt;5.65,G74&lt;0.652,A74&gt;=5.3,D74&gt;=1.15,A74&lt;5.9,F74&lt;2.5,D74&gt;=0.8),4.36,IF(AND(A74&gt;=5.65,G74&lt;0.652,A74&gt;=5.3,D74&gt;=1.15,A74&lt;5.9,F74&lt;2.5,D74&gt;=0.8),4.2,IF(AND(H74&gt;=13.561,D74&gt;=1.35,D74&lt;1.6,B74&gt;=2.75,A74&gt;=5.9,F74&lt;2.5,D74&gt;=0.8),4.767,IF(AND(H74&lt;9.091,G74&lt;0.885,A74&gt;=6.25,H74&gt;=8.598,D74&lt;2.45,F74&gt;=2.5,D74&gt;=0.8),6.3,IF(AND(H74&gt;=12.206,H74&lt;13.561,D74&gt;=1.35,D74&lt;1.6,B74&gt;=2.75,A74&gt;=5.9,F74&lt;2.5,D74&gt;=0.8),4.4,IF(AND(D74&gt;=2.25,H74&gt;=9.091,G74&lt;0.885,A74&gt;=6.25,H74&gt;=8.598,D74&lt;2.45,F74&gt;=2.5,D74&gt;=0.8),5.9,IF(AND(B74&lt;3.05,H74&lt;12.206,H74&lt;13.561,D74&gt;=1.35,D74&lt;1.6,B74&gt;=2.75,A74&gt;=5.9,F74&lt;2.5,D74&gt;=0.8),4.6,IF(AND(B74&gt;=3.05,H74&lt;12.206,H74&lt;13.561,D74&gt;=1.35,D74&lt;1.6,B74&gt;=2.75,A74&gt;=5.9,F74&lt;2.5,D74&gt;=0.8),4.7,IF(AND(G74&gt;=0.596,D74&lt;2.25,H74&gt;=9.091,G74&lt;0.885,A74&gt;=6.25,H74&gt;=8.598,D74&lt;2.45,F74&gt;=2.5,D74&gt;=0.8),5.1,IF(AND(G74&gt;=0.379,G74&lt;0.596,D74&lt;2.25,H74&gt;=9.091,G74&lt;0.885,A74&gt;=6.25,H74&gt;=8.598,D74&lt;2.45,F74&gt;=2.5,D74&gt;=0.8),5.767,IF(AND(D74&lt;2.15,G74&lt;0.379,G74&lt;0.596,D74&lt;2.25,H74&gt;=9.091,G74&lt;0.885,A74&gt;=6.25,H74&gt;=8.598,D74&lt;2.45,F74&gt;=2.5,D74&gt;=0.8),5.4,IF(AND(D74&gt;=2.15,G74&lt;0.379,G74&lt;0.596,D74&lt;2.25,H74&gt;=9.091,G74&lt;0.885,A74&gt;=6.25,H74&gt;=8.598,D74&lt;2.45,F74&gt;=2.5,D74&gt;=0.8),5.6,"shouldnthappen")))))))))))))))))))))))))))))))))))))</f>
        <v>4.42</v>
      </c>
      <c r="AM74" s="1" t="n">
        <f aca="false">IF(AND(H74&lt;5.245,D74&lt;0.8),1,IF(AND(A74&lt;4.5,H74&gt;=5.245,D74&lt;0.8),1.35,IF(AND(D74&gt;=0.5,A74&gt;=4.5,H74&gt;=5.245,D74&lt;0.8),1.6,IF(AND(H74&lt;7.25,B74&lt;2.6,A74&lt;6.15,D74&gt;=0.8),4.375,IF(AND(H74&gt;=7.25,B74&lt;2.6,A74&lt;6.15,D74&gt;=0.8),3.075,IF(AND(H74&lt;13.935,A74&gt;=7.05,A74&gt;=6.15,D74&gt;=0.8),6.067,IF(AND(H74&gt;=13.935,A74&gt;=7.05,A74&gt;=6.15,D74&gt;=0.8),6.525,IF(AND(G74&gt;=0.948,D74&lt;0.5,A74&gt;=4.5,H74&gt;=5.245,D74&lt;0.8),1.7,IF(AND(G74&lt;0.568,D74&gt;=1.55,B74&gt;=2.6,A74&lt;6.15,D74&gt;=0.8),5.1,IF(AND(G74&gt;=0.568,D74&gt;=1.55,B74&gt;=2.6,A74&lt;6.15,D74&gt;=0.8),5,IF(AND(A74&gt;=6.6,B74&gt;=3.15,A74&lt;7.05,A74&gt;=6.15,D74&gt;=0.8),5.78,IF(AND(G74&lt;0.165,G74&lt;0.273,D74&lt;1.55,B74&gt;=2.6,A74&lt;6.15,D74&gt;=0.8),4.1,IF(AND(G74&gt;=0.165,G74&lt;0.273,D74&lt;1.55,B74&gt;=2.6,A74&lt;6.15,D74&gt;=0.8),4.5,IF(AND(D74&lt;1.35,G74&gt;=0.273,D74&lt;1.55,B74&gt;=2.6,A74&lt;6.15,D74&gt;=0.8),4.08,IF(AND(D74&gt;=1.35,G74&gt;=0.273,D74&lt;1.55,B74&gt;=2.6,A74&lt;6.15,D74&gt;=0.8),4.4,IF(AND(D74&lt;1.45,F74&lt;2.5,B74&lt;3.15,A74&lt;7.05,A74&gt;=6.15,D74&gt;=0.8),4.38,IF(AND(D74&gt;=1.45,F74&lt;2.5,B74&lt;3.15,A74&lt;7.05,A74&gt;=6.15,D74&gt;=0.8),4.75,IF(AND(D74&gt;=2.25,F74&gt;=2.5,B74&lt;3.15,A74&lt;7.05,A74&gt;=6.15,D74&gt;=0.8),5.16,IF(AND(H74&lt;11.488,A74&lt;6.6,B74&gt;=3.15,A74&lt;7.05,A74&gt;=6.15,D74&gt;=0.8),6,IF(AND(H74&gt;=14.396,D74&lt;0.25,G74&lt;0.948,D74&lt;0.5,A74&gt;=4.5,H74&gt;=5.245,D74&lt;0.8),1.3,IF(AND(A74&gt;=5.55,D74&gt;=0.25,G74&lt;0.948,D74&lt;0.5,A74&gt;=4.5,H74&gt;=5.245,D74&lt;0.8),1.7,IF(AND(D74&lt;1.85,D74&lt;2.25,F74&gt;=2.5,B74&lt;3.15,A74&lt;7.05,A74&gt;=6.15,D74&gt;=0.8),5.6,IF(AND(G74&lt;0.669,H74&gt;=11.488,A74&lt;6.6,B74&gt;=3.15,A74&lt;7.05,A74&gt;=6.15,D74&gt;=0.8),4.7,IF(AND(G74&gt;=0.669,H74&gt;=11.488,A74&lt;6.6,B74&gt;=3.15,A74&lt;7.05,A74&gt;=6.15,D74&gt;=0.8),5.22,IF(AND(H74&lt;6.543,H74&lt;14.396,D74&lt;0.25,G74&lt;0.948,D74&lt;0.5,A74&gt;=4.5,H74&gt;=5.245,D74&lt;0.8),1.4,IF(AND(A74&lt;4.95,A74&lt;5.55,D74&gt;=0.25,G74&lt;0.948,D74&lt;0.5,A74&gt;=4.5,H74&gt;=5.245,D74&lt;0.8),1.4,IF(AND(A74&gt;=4.95,A74&lt;5.55,D74&gt;=0.25,G74&lt;0.948,D74&lt;0.5,A74&gt;=4.5,H74&gt;=5.245,D74&lt;0.8),1.48,IF(AND(H74&lt;10.667,D74&gt;=1.85,D74&lt;2.25,F74&gt;=2.5,B74&lt;3.15,A74&lt;7.05,A74&gt;=6.15,D74&gt;=0.8),5.25,IF(AND(H74&gt;=10.667,D74&gt;=1.85,D74&lt;2.25,F74&gt;=2.5,B74&lt;3.15,A74&lt;7.05,A74&gt;=6.15,D74&gt;=0.8),5.55,IF(AND(G74&lt;0.063,H74&gt;=6.543,H74&lt;14.396,D74&lt;0.25,G74&lt;0.948,D74&lt;0.5,A74&gt;=4.5,H74&gt;=5.245,D74&lt;0.8),1.4,IF(AND(H74&lt;9.212,G74&gt;=0.063,H74&gt;=6.543,H74&lt;14.396,D74&lt;0.25,G74&lt;0.948,D74&lt;0.5,A74&gt;=4.5,H74&gt;=5.245,D74&lt;0.8),1.475,IF(AND(H74&gt;=9.212,G74&gt;=0.063,H74&gt;=6.543,H74&lt;14.396,D74&lt;0.25,G74&lt;0.948,D74&lt;0.5,A74&gt;=4.5,H74&gt;=5.245,D74&lt;0.8),1.5,"shouldnthappen"))))))))))))))))))))))))))))))))</f>
        <v>4.08</v>
      </c>
      <c r="AN74" s="1" t="n">
        <f aca="false">IF(AND(D74&lt;0.7,A74&gt;=5.55),1.633,IF(AND(G74&lt;0.38,B74&lt;2.8,A74&lt;5.55),4.3,IF(AND(G74&gt;=0.38,B74&lt;2.8,A74&lt;5.55),3.325,IF(AND(D74&gt;=0.35,B74&gt;=2.8,A74&lt;5.55),1.6,IF(AND(B74&gt;=3.4,A74&lt;4.8,D74&lt;0.35,B74&gt;=2.8,A74&lt;5.55),1,IF(AND(H74&gt;=11.789,A74&lt;5.9,D74&lt;1.55,D74&gt;=0.7,A74&gt;=5.55),4.325,IF(AND(F74&gt;=2.5,A74&gt;=5.9,D74&lt;1.55,D74&gt;=0.7,A74&gt;=5.55),5.05,IF(AND(D74&lt;1.9,A74&gt;=7.25,D74&gt;=1.55,D74&gt;=0.7,A74&gt;=5.55),6.3,IF(AND(D74&gt;=1.9,A74&gt;=7.25,D74&gt;=1.55,D74&gt;=0.7,A74&gt;=5.55),6.4,IF(AND(A74&lt;4.35,B74&lt;3.4,A74&lt;4.8,D74&lt;0.35,B74&gt;=2.8,A74&lt;5.55),1.1,IF(AND(G74&gt;=0.934,B74&lt;3.45,A74&gt;=4.8,D74&lt;0.35,B74&gt;=2.8,A74&lt;5.55),1.7,IF(AND(H74&gt;=14.877,B74&gt;=3.45,A74&gt;=4.8,D74&lt;0.35,B74&gt;=2.8,A74&lt;5.55),1.3,IF(AND(B74&lt;2.6,H74&lt;11.789,A74&lt;5.9,D74&lt;1.55,D74&gt;=0.7,A74&gt;=5.55),3.9,IF(AND(B74&gt;=2.6,H74&lt;11.789,A74&lt;5.9,D74&lt;1.55,D74&gt;=0.7,A74&gt;=5.55),4.26,IF(AND(A74&lt;6.6,F74&lt;2.5,A74&gt;=5.9,D74&lt;1.55,D74&gt;=0.7,A74&gt;=5.55),4.625,IF(AND(A74&gt;=6.6,F74&lt;2.5,A74&gt;=5.9,D74&lt;1.55,D74&gt;=0.7,A74&gt;=5.55),4.475,IF(AND(B74&lt;2.6,D74&lt;2.05,A74&lt;7.25,D74&gt;=1.55,D74&gt;=0.7,A74&gt;=5.55),5.8,IF(AND(G74&gt;=0.743,D74&gt;=2.05,A74&lt;7.25,D74&gt;=1.55,D74&gt;=0.7,A74&gt;=5.55),5.1,IF(AND(G74&lt;0.422,A74&gt;=4.35,B74&lt;3.4,A74&lt;4.8,D74&lt;0.35,B74&gt;=2.8,A74&lt;5.55),1.367,IF(AND(G74&gt;=0.422,A74&gt;=4.35,B74&lt;3.4,A74&lt;4.8,D74&lt;0.35,B74&gt;=2.8,A74&lt;5.55),1.3,IF(AND(A74&lt;5.05,G74&lt;0.934,B74&lt;3.45,A74&gt;=4.8,D74&lt;0.35,B74&gt;=2.8,A74&lt;5.55),1.525,IF(AND(A74&gt;=5.05,G74&lt;0.934,B74&lt;3.45,A74&gt;=4.8,D74&lt;0.35,B74&gt;=2.8,A74&lt;5.55),1.5,IF(AND(G74&gt;=0.585,H74&lt;14.877,B74&gt;=3.45,A74&gt;=4.8,D74&lt;0.35,B74&gt;=2.8,A74&lt;5.55),1.54,IF(AND(G74&gt;=0.537,G74&lt;0.743,D74&gt;=2.05,A74&lt;7.25,D74&gt;=1.55,D74&gt;=0.7,A74&gt;=5.55),5.833,IF(AND(D74&gt;=0.25,G74&lt;0.585,H74&lt;14.877,B74&gt;=3.45,A74&gt;=4.8,D74&lt;0.35,B74&gt;=2.8,A74&lt;5.55),1.367,IF(AND(D74&lt;1.75,H74&lt;13.795,B74&gt;=2.6,D74&lt;2.05,A74&lt;7.25,D74&gt;=1.55,D74&gt;=0.7,A74&gt;=5.55),5.45,IF(AND(B74&lt;2.85,H74&gt;=13.795,B74&gt;=2.6,D74&lt;2.05,A74&lt;7.25,D74&gt;=1.55,D74&gt;=0.7,A74&gt;=5.55),5.1,IF(AND(B74&gt;=2.85,H74&gt;=13.795,B74&gt;=2.6,D74&lt;2.05,A74&lt;7.25,D74&gt;=1.55,D74&gt;=0.7,A74&gt;=5.55),4.82,IF(AND(G74&lt;0.353,G74&lt;0.537,G74&lt;0.743,D74&gt;=2.05,A74&lt;7.25,D74&gt;=1.55,D74&gt;=0.7,A74&gt;=5.55),5.425,IF(AND(G74&gt;=0.353,G74&lt;0.537,G74&lt;0.743,D74&gt;=2.05,A74&lt;7.25,D74&gt;=1.55,D74&gt;=0.7,A74&gt;=5.55),5.62,IF(AND(G74&lt;0.311,D74&lt;0.25,G74&lt;0.585,H74&lt;14.877,B74&gt;=3.45,A74&gt;=4.8,D74&lt;0.35,B74&gt;=2.8,A74&lt;5.55),1.5,IF(AND(G74&gt;=0.311,D74&lt;0.25,G74&lt;0.585,H74&lt;14.877,B74&gt;=3.45,A74&gt;=4.8,D74&lt;0.35,B74&gt;=2.8,A74&lt;5.55),1.4,IF(AND(B74&gt;=3.1,D74&gt;=1.75,H74&lt;13.795,B74&gt;=2.6,D74&lt;2.05,A74&lt;7.25,D74&gt;=1.55,D74&gt;=0.7,A74&gt;=5.55),5.1,IF(AND(B74&lt;2.85,B74&lt;3.1,D74&gt;=1.75,H74&lt;13.795,B74&gt;=2.6,D74&lt;2.05,A74&lt;7.25,D74&gt;=1.55,D74&gt;=0.7,A74&gt;=5.55),5.2,IF(AND(B74&gt;=2.85,B74&lt;3.1,D74&gt;=1.75,H74&lt;13.795,B74&gt;=2.6,D74&lt;2.05,A74&lt;7.25,D74&gt;=1.55,D74&gt;=0.7,A74&gt;=5.55),5.2,"shouldnthappen")))))))))))))))))))))))))))))))))))</f>
        <v>4.625</v>
      </c>
      <c r="AO74" s="1" t="n">
        <f aca="false">IF(AND(H74&gt;=14.529,G74&lt;0.633,D74&lt;0.8),1.3,IF(AND(A74&lt;5.05,G74&gt;=0.633,D74&lt;0.8),1.35,IF(AND(H74&gt;=14.379,H74&lt;14.529,G74&lt;0.633,D74&lt;0.8),1.7,IF(AND(B74&lt;3.35,A74&gt;=5.05,G74&gt;=0.633,D74&lt;0.8),1.7,IF(AND(D74&gt;=1.45,A74&lt;5.95,F74&lt;2.5,D74&gt;=0.8),4.5,IF(AND(D74&lt;1.35,A74&gt;=5.95,F74&lt;2.5,D74&gt;=0.8),4,IF(AND(D74&lt;1.85,G74&gt;=0.845,F74&gt;=2.5,D74&gt;=0.8),4.8,IF(AND(B74&gt;=4.3,H74&lt;14.379,H74&lt;14.529,G74&lt;0.633,D74&lt;0.8),1.5,IF(AND(A74&lt;5.25,B74&gt;=3.35,A74&gt;=5.05,G74&gt;=0.633,D74&lt;0.8),1.55,IF(AND(A74&gt;=5.25,B74&gt;=3.35,A74&gt;=5.05,G74&gt;=0.633,D74&lt;0.8),1.633,IF(AND(A74&lt;5.05,D74&lt;1.45,A74&lt;5.95,F74&lt;2.5,D74&gt;=0.8),3.3,IF(AND(G74&lt;0.293,D74&gt;=1.35,A74&gt;=5.95,F74&lt;2.5,D74&gt;=0.8),5,IF(AND(A74&gt;=6.6,D74&lt;2.05,G74&lt;0.845,F74&gt;=2.5,D74&gt;=0.8),5.8,IF(AND(B74&lt;3.05,D74&gt;=2.05,G74&lt;0.845,F74&gt;=2.5,D74&gt;=0.8),6.15,IF(AND(B74&lt;2.9,D74&gt;=1.85,G74&gt;=0.845,F74&gt;=2.5,D74&gt;=0.8),5.1,IF(AND(B74&gt;=2.9,D74&gt;=1.85,G74&gt;=0.845,F74&gt;=2.5,D74&gt;=0.8),5.2,IF(AND(B74&gt;=3.8,B74&lt;4.3,H74&lt;14.379,H74&lt;14.529,G74&lt;0.633,D74&lt;0.8),1.333,IF(AND(A74&lt;6.25,G74&gt;=0.293,D74&gt;=1.35,A74&gt;=5.95,F74&lt;2.5,D74&gt;=0.8),4.6,IF(AND(H74&lt;10.351,A74&lt;6.6,D74&lt;2.05,G74&lt;0.845,F74&gt;=2.5,D74&gt;=0.8),5.4,IF(AND(G74&gt;=0.364,B74&gt;=3.05,D74&gt;=2.05,G74&lt;0.845,F74&gt;=2.5,D74&gt;=0.8),5.66,IF(AND(G74&gt;=0.447,B74&lt;3.8,B74&lt;4.3,H74&lt;14.379,H74&lt;14.529,G74&lt;0.633,D74&lt;0.8),1.3,IF(AND(H74&lt;6.247,A74&lt;5.65,A74&gt;=5.05,D74&lt;1.45,A74&lt;5.95,F74&lt;2.5,D74&gt;=0.8),4.033,IF(AND(D74&lt;1.25,A74&gt;=5.65,A74&gt;=5.05,D74&lt;1.45,A74&lt;5.95,F74&lt;2.5,D74&gt;=0.8),3.88,IF(AND(D74&gt;=1.25,A74&gt;=5.65,A74&gt;=5.05,D74&lt;1.45,A74&lt;5.95,F74&lt;2.5,D74&gt;=0.8),4.35,IF(AND(B74&lt;2.65,A74&gt;=6.25,G74&gt;=0.293,D74&gt;=1.35,A74&gt;=5.95,F74&lt;2.5,D74&gt;=0.8),4.9,IF(AND(B74&lt;2.75,H74&gt;=10.351,A74&lt;6.6,D74&lt;2.05,G74&lt;0.845,F74&gt;=2.5,D74&gt;=0.8),5.1,IF(AND(B74&gt;=2.75,H74&gt;=10.351,A74&lt;6.6,D74&lt;2.05,G74&lt;0.845,F74&gt;=2.5,D74&gt;=0.8),4.95,IF(AND(B74&lt;3.15,G74&lt;0.364,B74&gt;=3.05,D74&gt;=2.05,G74&lt;0.845,F74&gt;=2.5,D74&gt;=0.8),5.28,IF(AND(B74&gt;=3.15,G74&lt;0.364,B74&gt;=3.05,D74&gt;=2.05,G74&lt;0.845,F74&gt;=2.5,D74&gt;=0.8),5.5,IF(AND(H74&lt;9.212,G74&lt;0.447,B74&lt;3.8,B74&lt;4.3,H74&lt;14.379,H74&lt;14.529,G74&lt;0.633,D74&lt;0.8),1.4,IF(AND(G74&lt;0.356,H74&gt;=6.247,A74&lt;5.65,A74&gt;=5.05,D74&lt;1.45,A74&lt;5.95,F74&lt;2.5,D74&gt;=0.8),4.2,IF(AND(B74&lt;3,B74&gt;=2.65,A74&gt;=6.25,G74&gt;=0.293,D74&gt;=1.35,A74&gt;=5.95,F74&lt;2.5,D74&gt;=0.8),4.6,IF(AND(B74&gt;=3,B74&gt;=2.65,A74&gt;=6.25,G74&gt;=0.293,D74&gt;=1.35,A74&gt;=5.95,F74&lt;2.5,D74&gt;=0.8),4.7,IF(AND(A74&lt;5.05,H74&gt;=9.212,G74&lt;0.447,B74&lt;3.8,B74&lt;4.3,H74&lt;14.379,H74&lt;14.529,G74&lt;0.633,D74&lt;0.8),1.533,IF(AND(A74&gt;=5.05,H74&gt;=9.212,G74&lt;0.447,B74&lt;3.8,B74&lt;4.3,H74&lt;14.379,H74&lt;14.529,G74&lt;0.633,D74&lt;0.8),1.425,IF(AND(A74&lt;5.35,G74&gt;=0.356,H74&gt;=6.247,A74&lt;5.65,A74&gt;=5.05,D74&lt;1.45,A74&lt;5.95,F74&lt;2.5,D74&gt;=0.8),3.9,IF(AND(A74&gt;=5.35,G74&gt;=0.356,H74&gt;=6.247,A74&lt;5.65,A74&gt;=5.05,D74&lt;1.45,A74&lt;5.95,F74&lt;2.5,D74&gt;=0.8),3.72,"shouldnthappen")))))))))))))))))))))))))))))))))))))</f>
        <v>4</v>
      </c>
      <c r="AP74" s="1" t="n">
        <f aca="false">IF(AND(F74&gt;=1.5,A74&lt;5.55),3.84,IF(AND(G74&gt;=0.52,A74&lt;4.75,F74&lt;1.5,A74&lt;5.55),1.16,IF(AND(A74&lt;5.65,A74&lt;5.85,D74&lt;1.55,A74&gt;=5.55),4.2,IF(AND(A74&gt;=5.65,A74&lt;5.85,D74&lt;1.55,A74&gt;=5.55),3.167,IF(AND(G74&gt;=0.798,A74&gt;=5.85,D74&lt;1.55,A74&gt;=5.55),4,IF(AND(F74&lt;2.5,H74&lt;14.1,D74&gt;=1.55,A74&gt;=5.55),4.84,IF(AND(A74&lt;7.2,H74&gt;=14.1,D74&gt;=1.55,A74&gt;=5.55),5.633,IF(AND(A74&gt;=7.2,H74&gt;=14.1,D74&gt;=1.55,A74&gt;=5.55),6.6,IF(AND(G74&lt;0.161,G74&lt;0.52,A74&lt;4.75,F74&lt;1.5,A74&lt;5.55),1.5,IF(AND(D74&gt;=0.5,G74&lt;0.676,A74&gt;=4.75,F74&lt;1.5,A74&lt;5.55),1.6,IF(AND(H74&lt;11.016,G74&gt;=0.676,A74&gt;=4.75,F74&lt;1.5,A74&lt;5.55),1.75,IF(AND(G74&lt;0.209,G74&lt;0.798,A74&gt;=5.85,D74&lt;1.55,A74&gt;=5.55),4.5,IF(AND(G74&gt;=0.74,F74&gt;=2.5,H74&lt;14.1,D74&gt;=1.55,A74&gt;=5.55),6.225,IF(AND(B74&lt;2.95,G74&gt;=0.161,G74&lt;0.52,A74&lt;4.75,F74&lt;1.5,A74&lt;5.55),1.4,IF(AND(B74&gt;=2.95,G74&gt;=0.161,G74&lt;0.52,A74&lt;4.75,F74&lt;1.5,A74&lt;5.55),1.34,IF(AND(B74&lt;3.15,D74&lt;0.5,G74&lt;0.676,A74&gt;=4.75,F74&lt;1.5,A74&lt;5.55),1.52,IF(AND(D74&lt;0.25,H74&gt;=11.016,G74&gt;=0.676,A74&gt;=4.75,F74&lt;1.5,A74&lt;5.55),1.567,IF(AND(D74&gt;=0.25,H74&gt;=11.016,G74&gt;=0.676,A74&gt;=4.75,F74&lt;1.5,A74&lt;5.55),1.5,IF(AND(H74&lt;7.47,G74&gt;=0.209,G74&lt;0.798,A74&gt;=5.85,D74&lt;1.55,A74&gt;=5.55),5.05,IF(AND(B74&lt;2.85,G74&lt;0.74,F74&gt;=2.5,H74&lt;14.1,D74&gt;=1.55,A74&gt;=5.55),5.35,IF(AND(B74&lt;3.3,B74&gt;=3.15,D74&lt;0.5,G74&lt;0.676,A74&gt;=4.75,F74&lt;1.5,A74&lt;5.55),1.2,IF(AND(D74&lt;1.45,H74&gt;=7.47,G74&gt;=0.209,G74&lt;0.798,A74&gt;=5.85,D74&lt;1.55,A74&gt;=5.55),4.66,IF(AND(D74&gt;=1.45,H74&gt;=7.47,G74&gt;=0.209,G74&lt;0.798,A74&gt;=5.85,D74&lt;1.55,A74&gt;=5.55),4.64,IF(AND(A74&gt;=7.05,B74&gt;=2.85,G74&lt;0.74,F74&gt;=2.5,H74&lt;14.1,D74&gt;=1.55,A74&gt;=5.55),5.8,IF(AND(B74&gt;=3.25,A74&lt;7.05,B74&gt;=2.85,G74&lt;0.74,F74&gt;=2.5,H74&lt;14.1,D74&gt;=1.55,A74&gt;=5.55),5.7,IF(AND(H74&gt;=13.641,D74&lt;0.25,B74&gt;=3.3,B74&gt;=3.15,D74&lt;0.5,G74&lt;0.676,A74&gt;=4.75,F74&lt;1.5,A74&lt;5.55),1.3,IF(AND(D74&lt;0.35,D74&gt;=0.25,B74&gt;=3.3,B74&gt;=3.15,D74&lt;0.5,G74&lt;0.676,A74&gt;=4.75,F74&lt;1.5,A74&lt;5.55),1.367,IF(AND(D74&gt;=0.35,D74&gt;=0.25,B74&gt;=3.3,B74&gt;=3.15,D74&lt;0.5,G74&lt;0.676,A74&gt;=4.75,F74&lt;1.5,A74&lt;5.55),1.3,IF(AND(A74&lt;6.35,B74&lt;3.25,A74&lt;7.05,B74&gt;=2.85,G74&lt;0.74,F74&gt;=2.5,H74&lt;14.1,D74&gt;=1.55,A74&gt;=5.55),5.6,IF(AND(A74&gt;=6.35,B74&lt;3.25,A74&lt;7.05,B74&gt;=2.85,G74&lt;0.74,F74&gt;=2.5,H74&lt;14.1,D74&gt;=1.55,A74&gt;=5.55),5.325,IF(AND(A74&lt;5.1,H74&lt;13.641,D74&lt;0.25,B74&gt;=3.3,B74&gt;=3.15,D74&lt;0.5,G74&lt;0.676,A74&gt;=4.75,F74&lt;1.5,A74&lt;5.55),1.4,IF(AND(H74&gt;=11.031,A74&gt;=5.1,H74&lt;13.641,D74&lt;0.25,B74&gt;=3.3,B74&gt;=3.15,D74&lt;0.5,G74&lt;0.676,A74&gt;=4.75,F74&lt;1.5,A74&lt;5.55),1.4,IF(AND(A74&lt;5.45,H74&lt;11.031,A74&gt;=5.1,H74&lt;13.641,D74&lt;0.25,B74&gt;=3.3,B74&gt;=3.15,D74&lt;0.5,G74&lt;0.676,A74&gt;=4.75,F74&lt;1.5,A74&lt;5.55),1.5,IF(AND(A74&gt;=5.45,H74&lt;11.031,A74&gt;=5.1,H74&lt;13.641,D74&lt;0.25,B74&gt;=3.3,B74&gt;=3.15,D74&lt;0.5,G74&lt;0.676,A74&gt;=4.75,F74&lt;1.5,A74&lt;5.55),1.4,"shouldnthappen"))))))))))))))))))))))))))))))))))</f>
        <v>4</v>
      </c>
      <c r="AQ74" s="1" t="n">
        <f aca="false">IF(AND(H74&lt;6.926,D74&gt;=0.35,F74&lt;1.5),1.9,IF(AND(G74&gt;=0.869,D74&gt;=1.75,F74&gt;=1.5),5.15,IF(AND(A74&lt;4.35,A74&lt;5.05,D74&lt;0.35,F74&lt;1.5),1.1,IF(AND(H74&lt;6.089,A74&gt;=5.05,D74&lt;0.35,F74&lt;1.5),1.7,IF(AND(H74&gt;=13.089,H74&gt;=6.926,D74&gt;=0.35,F74&lt;1.5),1.3,IF(AND(G74&lt;0.695,D74&lt;1.15,D74&lt;1.75,F74&gt;=1.5),3.62,IF(AND(G74&gt;=0.695,D74&lt;1.15,D74&lt;1.75,F74&gt;=1.5),3,IF(AND(G74&gt;=0.585,H74&gt;=6.089,A74&gt;=5.05,D74&lt;0.35,F74&lt;1.5),1.5,IF(AND(H74&lt;9.582,H74&lt;13.089,H74&gt;=6.926,D74&gt;=0.35,F74&lt;1.5),1.5,IF(AND(H74&gt;=9.582,H74&lt;13.089,H74&gt;=6.926,D74&gt;=0.35,F74&lt;1.5),1.6,IF(AND(D74&lt;1.35,H74&lt;9.349,D74&gt;=1.15,D74&lt;1.75,F74&gt;=1.5),3.867,IF(AND(D74&lt;2.05,A74&lt;7.05,G74&lt;0.869,D74&gt;=1.75,F74&gt;=1.5),4.9,IF(AND(B74&gt;=3.3,A74&gt;=7.05,G74&lt;0.869,D74&gt;=1.75,F74&gt;=1.5),6.1,IF(AND(G74&lt;0.347,H74&lt;11.218,A74&gt;=4.35,A74&lt;5.05,D74&lt;0.35,F74&lt;1.5),1.4,IF(AND(G74&gt;=0.347,H74&lt;11.218,A74&gt;=4.35,A74&lt;5.05,D74&lt;0.35,F74&lt;1.5),1.5,IF(AND(G74&gt;=0.265,H74&gt;=11.218,A74&gt;=4.35,A74&lt;5.05,D74&lt;0.35,F74&lt;1.5),1.45,IF(AND(A74&gt;=5.4,G74&lt;0.585,H74&gt;=6.089,A74&gt;=5.05,D74&lt;0.35,F74&lt;1.5),1.35,IF(AND(B74&gt;=2.9,D74&gt;=1.35,H74&lt;9.349,D74&gt;=1.15,D74&lt;1.75,F74&gt;=1.5),4.6,IF(AND(D74&gt;=1.35,A74&lt;6.15,H74&gt;=9.349,D74&gt;=1.15,D74&lt;1.75,F74&gt;=1.5),4.54,IF(AND(H74&lt;10.927,A74&gt;=6.15,H74&gt;=9.349,D74&gt;=1.15,D74&lt;1.75,F74&gt;=1.5),4.3,IF(AND(G74&lt;0.512,D74&gt;=2.05,A74&lt;7.05,G74&lt;0.869,D74&gt;=1.75,F74&gt;=1.5),5.533,IF(AND(G74&gt;=0.512,D74&gt;=2.05,A74&lt;7.05,G74&lt;0.869,D74&gt;=1.75,F74&gt;=1.5),5.88,IF(AND(H74&lt;11.551,B74&lt;3.3,A74&gt;=7.05,G74&lt;0.869,D74&gt;=1.75,F74&gt;=1.5),6.3,IF(AND(G74&lt;0.227,G74&lt;0.265,H74&gt;=11.218,A74&gt;=4.35,A74&lt;5.05,D74&lt;0.35,F74&lt;1.5),1.4,IF(AND(G74&gt;=0.227,G74&lt;0.265,H74&gt;=11.218,A74&gt;=4.35,A74&lt;5.05,D74&lt;0.35,F74&lt;1.5),1.26,IF(AND(H74&lt;11.031,A74&lt;5.4,G74&lt;0.585,H74&gt;=6.089,A74&gt;=5.05,D74&lt;0.35,F74&lt;1.5),1.5,IF(AND(H74&gt;=11.031,A74&lt;5.4,G74&lt;0.585,H74&gt;=6.089,A74&gt;=5.05,D74&lt;0.35,F74&lt;1.5),1.4,IF(AND(A74&lt;5.45,B74&lt;2.9,D74&gt;=1.35,H74&lt;9.349,D74&gt;=1.15,D74&lt;1.75,F74&gt;=1.5),4.5,IF(AND(A74&lt;5.9,D74&lt;1.35,A74&lt;6.15,H74&gt;=9.349,D74&gt;=1.15,D74&lt;1.75,F74&gt;=1.5),4.2,IF(AND(A74&gt;=5.9,D74&lt;1.35,A74&lt;6.15,H74&gt;=9.349,D74&gt;=1.15,D74&lt;1.75,F74&gt;=1.5),4,IF(AND(A74&gt;=6.75,H74&gt;=10.927,A74&gt;=6.15,H74&gt;=9.349,D74&gt;=1.15,D74&lt;1.75,F74&gt;=1.5),4.767,IF(AND(B74&lt;2.9,H74&gt;=11.551,B74&lt;3.3,A74&gt;=7.05,G74&lt;0.869,D74&gt;=1.75,F74&gt;=1.5),6.7,IF(AND(B74&gt;=2.9,H74&gt;=11.551,B74&lt;3.3,A74&gt;=7.05,G74&lt;0.869,D74&gt;=1.75,F74&gt;=1.5),6.6,IF(AND(B74&lt;2.45,A74&gt;=5.45,B74&lt;2.9,D74&gt;=1.35,H74&lt;9.349,D74&gt;=1.15,D74&lt;1.75,F74&gt;=1.5),5,IF(AND(B74&gt;=2.45,A74&gt;=5.45,B74&lt;2.9,D74&gt;=1.35,H74&lt;9.349,D74&gt;=1.15,D74&lt;1.75,F74&gt;=1.5),5.1,IF(AND(H74&lt;11.166,A74&lt;6.75,H74&gt;=10.927,A74&gt;=6.15,H74&gt;=9.349,D74&gt;=1.15,D74&lt;1.75,F74&gt;=1.5),4.9,IF(AND(G74&lt;0.228,H74&gt;=11.166,A74&lt;6.75,H74&gt;=10.927,A74&gt;=6.15,H74&gt;=9.349,D74&gt;=1.15,D74&lt;1.75,F74&gt;=1.5),4.7,IF(AND(H74&lt;13.531,G74&gt;=0.228,H74&gt;=11.166,A74&lt;6.75,H74&gt;=10.927,A74&gt;=6.15,H74&gt;=9.349,D74&gt;=1.15,D74&lt;1.75,F74&gt;=1.5),4.4,IF(AND(H74&gt;=13.531,G74&gt;=0.228,H74&gt;=11.166,A74&lt;6.75,H74&gt;=10.927,A74&gt;=6.15,H74&gt;=9.349,D74&gt;=1.15,D74&lt;1.75,F74&gt;=1.5),4.6,"shouldnthappen")))))))))))))))))))))))))))))))))))))))</f>
        <v>4</v>
      </c>
      <c r="AR74" s="1" t="n">
        <f aca="false">IF(AND(G74&gt;=0.93,B74&lt;3.65,F74&lt;1.5),1.7,IF(AND(H74&lt;6.542,B74&gt;=3.65,F74&lt;1.5),1.767,IF(AND(A74&gt;=7.05,D74&gt;=1.55,F74&gt;=1.5),6.3,IF(AND(G74&lt;0.123,H74&gt;=6.542,B74&gt;=3.65,F74&lt;1.5),1.367,IF(AND(A74&lt;5.15,A74&lt;5.65,D74&lt;1.55,F74&gt;=1.5),3.15,IF(AND(A74&lt;4.8,G74&gt;=0.447,G74&lt;0.93,B74&lt;3.65,F74&lt;1.5),1.24,IF(AND(A74&gt;=4.8,G74&gt;=0.447,G74&lt;0.93,B74&lt;3.65,F74&lt;1.5),1.4,IF(AND(G74&lt;0.151,G74&gt;=0.123,H74&gt;=6.542,B74&gt;=3.65,F74&lt;1.5),1.7,IF(AND(G74&gt;=0.151,G74&gt;=0.123,H74&gt;=6.542,B74&gt;=3.65,F74&lt;1.5),1.5,IF(AND(D74&gt;=1.45,A74&gt;=5.15,A74&lt;5.65,D74&lt;1.55,F74&gt;=1.5),4.5,IF(AND(B74&lt;2.65,D74&gt;=1.35,A74&gt;=5.65,D74&lt;1.55,F74&gt;=1.5),4.9,IF(AND(G74&lt;0.527,F74&lt;2.5,A74&lt;7.05,D74&gt;=1.55,F74&gt;=1.5),5.075,IF(AND(G74&gt;=0.527,F74&lt;2.5,A74&lt;7.05,D74&gt;=1.55,F74&gt;=1.5),4.7,IF(AND(A74&lt;4.65,G74&lt;0.265,G74&lt;0.447,G74&lt;0.93,B74&lt;3.65,F74&lt;1.5),1.42,IF(AND(G74&lt;0.3,G74&gt;=0.265,G74&lt;0.447,G74&lt;0.93,B74&lt;3.65,F74&lt;1.5),1.6,IF(AND(G74&gt;=0.3,G74&gt;=0.265,G74&lt;0.447,G74&lt;0.93,B74&lt;3.65,F74&lt;1.5),1.4,IF(AND(G74&lt;0.356,D74&lt;1.45,A74&gt;=5.15,A74&lt;5.65,D74&lt;1.55,F74&gt;=1.5),4.125,IF(AND(D74&lt;1.1,A74&lt;6.2,D74&lt;1.35,A74&gt;=5.65,D74&lt;1.55,F74&gt;=1.5),4.1,IF(AND(D74&gt;=1.1,A74&lt;6.2,D74&lt;1.35,A74&gt;=5.65,D74&lt;1.55,F74&gt;=1.5),4.175,IF(AND(H74&gt;=13.433,A74&gt;=6.2,D74&lt;1.35,A74&gt;=5.65,D74&lt;1.55,F74&gt;=1.5),4.6,IF(AND(G74&lt;0.437,B74&gt;=2.65,D74&gt;=1.35,A74&gt;=5.65,D74&lt;1.55,F74&gt;=1.5),4.625,IF(AND(G74&gt;=0.437,B74&gt;=2.65,D74&gt;=1.35,A74&gt;=5.65,D74&lt;1.55,F74&gt;=1.5),4.75,IF(AND(B74&gt;=3.15,H74&lt;11.146,F74&gt;=2.5,A74&lt;7.05,D74&gt;=1.55,F74&gt;=1.5),5.667,IF(AND(B74&lt;2.65,H74&gt;=11.146,F74&gt;=2.5,A74&lt;7.05,D74&gt;=1.55,F74&gt;=1.5),5.8,IF(AND(B74&lt;3.3,A74&gt;=4.65,G74&lt;0.265,G74&lt;0.447,G74&lt;0.93,B74&lt;3.65,F74&lt;1.5),1.32,IF(AND(B74&gt;=3.3,A74&gt;=4.65,G74&lt;0.265,G74&lt;0.447,G74&lt;0.93,B74&lt;3.65,F74&lt;1.5),1.425,IF(AND(B74&lt;2.8,G74&gt;=0.356,D74&lt;1.45,A74&gt;=5.15,A74&lt;5.65,D74&lt;1.55,F74&gt;=1.5),3.86,IF(AND(B74&gt;=2.8,G74&gt;=0.356,D74&lt;1.45,A74&gt;=5.15,A74&lt;5.65,D74&lt;1.55,F74&gt;=1.5),3.6,IF(AND(B74&lt;2.6,H74&lt;13.433,A74&gt;=6.2,D74&lt;1.35,A74&gt;=5.65,D74&lt;1.55,F74&gt;=1.5),4.4,IF(AND(B74&gt;=2.6,H74&lt;13.433,A74&gt;=6.2,D74&lt;1.35,A74&gt;=5.65,D74&lt;1.55,F74&gt;=1.5),4.3,IF(AND(G74&lt;0.151,B74&lt;3.15,H74&lt;11.146,F74&gt;=2.5,A74&lt;7.05,D74&gt;=1.55,F74&gt;=1.5),5.5,IF(AND(H74&lt;15.52,B74&gt;=2.65,H74&gt;=11.146,F74&gt;=2.5,A74&lt;7.05,D74&gt;=1.55,F74&gt;=1.5),5.4,IF(AND(H74&gt;=15.52,B74&gt;=2.65,H74&gt;=11.146,F74&gt;=2.5,A74&lt;7.05,D74&gt;=1.55,F74&gt;=1.5),5.733,IF(AND(H74&lt;10.74,G74&gt;=0.151,B74&lt;3.15,H74&lt;11.146,F74&gt;=2.5,A74&lt;7.05,D74&gt;=1.55,F74&gt;=1.5),5.12,IF(AND(H74&gt;=10.74,G74&gt;=0.151,B74&lt;3.15,H74&lt;11.146,F74&gt;=2.5,A74&lt;7.05,D74&gt;=1.55,F74&gt;=1.5),4.9,"shouldnthappen")))))))))))))))))))))))))))))))))))</f>
        <v>4.175</v>
      </c>
      <c r="AS74" s="1" t="n">
        <f aca="false">IF(AND(F74&gt;=1.5,A74&lt;5.55),4.18,IF(AND(F74&gt;=2.5,B74&lt;2.75,A74&gt;=5.55),5.38,IF(AND(G74&gt;=0.587,B74&lt;3.75,F74&lt;1.5,A74&lt;5.55),1.48,IF(AND(H74&lt;6.51,B74&gt;=3.75,F74&lt;1.5,A74&lt;5.55),1.9,IF(AND(H74&gt;=6.51,B74&gt;=3.75,F74&lt;1.5,A74&lt;5.55),1.425,IF(AND(G74&gt;=0.868,F74&lt;2.5,B74&lt;2.75,A74&gt;=5.55),4.65,IF(AND(F74&lt;1.5,D74&lt;1.55,B74&gt;=2.75,A74&gt;=5.55),1.7,IF(AND(G74&gt;=0.857,D74&gt;=1.55,B74&gt;=2.75,A74&gt;=5.55),5.033,IF(AND(G74&gt;=0.518,G74&lt;0.587,B74&lt;3.75,F74&lt;1.5,A74&lt;5.55),1,IF(AND(D74&lt;1.05,G74&lt;0.868,F74&lt;2.5,B74&lt;2.75,A74&gt;=5.55),3.5,IF(AND(G74&lt;0.404,D74&gt;=1.05,G74&lt;0.868,F74&lt;2.5,B74&lt;2.75,A74&gt;=5.55),4.2,IF(AND(G74&gt;=0.404,D74&gt;=1.05,G74&lt;0.868,F74&lt;2.5,B74&lt;2.75,A74&gt;=5.55),3.94,IF(AND(F74&lt;2.5,B74&lt;2.95,F74&gt;=1.5,D74&lt;1.55,B74&gt;=2.75,A74&gt;=5.55),4.68,IF(AND(F74&gt;=2.5,B74&lt;2.95,F74&gt;=1.5,D74&lt;1.55,B74&gt;=2.75,A74&gt;=5.55),5.1,IF(AND(H74&lt;10.883,B74&gt;=2.95,F74&gt;=1.5,D74&lt;1.55,B74&gt;=2.75,A74&gt;=5.55),4.15,IF(AND(H74&gt;=10.883,B74&gt;=2.95,F74&gt;=1.5,D74&lt;1.55,B74&gt;=2.75,A74&gt;=5.55),4.5,IF(AND(H74&gt;=14.1,D74&lt;2.05,G74&lt;0.857,D74&gt;=1.55,B74&gt;=2.75,A74&gt;=5.55),6.6,IF(AND(G74&lt;0.063,B74&lt;3.15,G74&lt;0.518,G74&lt;0.587,B74&lt;3.75,F74&lt;1.5,A74&lt;5.55),1.4,IF(AND(G74&gt;=0.063,B74&lt;3.15,G74&lt;0.518,G74&lt;0.587,B74&lt;3.75,F74&lt;1.5,A74&lt;5.55),1.5,IF(AND(H74&gt;=10.563,B74&gt;=3.15,G74&lt;0.518,G74&lt;0.587,B74&lt;3.75,F74&lt;1.5,A74&lt;5.55),1.325,IF(AND(B74&lt;2.95,H74&lt;14.1,D74&lt;2.05,G74&lt;0.857,D74&gt;=1.55,B74&gt;=2.75,A74&gt;=5.55),6.125,IF(AND(A74&lt;6.65,G74&lt;0.364,D74&gt;=2.05,G74&lt;0.857,D74&gt;=1.55,B74&gt;=2.75,A74&gt;=5.55),5.45,IF(AND(G74&gt;=0.774,G74&gt;=0.364,D74&gt;=2.05,G74&lt;0.857,D74&gt;=1.55,B74&gt;=2.75,A74&gt;=5.55),5.4,IF(AND(H74&gt;=9.279,H74&lt;10.563,B74&gt;=3.15,G74&lt;0.518,G74&lt;0.587,B74&lt;3.75,F74&lt;1.5,A74&lt;5.55),1.475,IF(AND(D74&lt;1.65,B74&gt;=2.95,H74&lt;14.1,D74&lt;2.05,G74&lt;0.857,D74&gt;=1.55,B74&gt;=2.75,A74&gt;=5.55),5.8,IF(AND(B74&lt;3.15,A74&gt;=6.65,G74&lt;0.364,D74&gt;=2.05,G74&lt;0.857,D74&gt;=1.55,B74&gt;=2.75,A74&gt;=5.55),5.3,IF(AND(B74&gt;=3.15,A74&gt;=6.65,G74&lt;0.364,D74&gt;=2.05,G74&lt;0.857,D74&gt;=1.55,B74&gt;=2.75,A74&gt;=5.55),5.7,IF(AND(A74&gt;=6.75,G74&lt;0.774,G74&gt;=0.364,D74&gt;=2.05,G74&lt;0.857,D74&gt;=1.55,B74&gt;=2.75,A74&gt;=5.55),5.9,IF(AND(G74&lt;0.417,H74&lt;9.279,H74&lt;10.563,B74&gt;=3.15,G74&lt;0.518,G74&lt;0.587,B74&lt;3.75,F74&lt;1.5,A74&lt;5.55),1.4,IF(AND(G74&gt;=0.417,H74&lt;9.279,H74&lt;10.563,B74&gt;=3.15,G74&lt;0.518,G74&lt;0.587,B74&lt;3.75,F74&lt;1.5,A74&lt;5.55),1.3,IF(AND(A74&lt;6.3,D74&gt;=1.65,B74&gt;=2.95,H74&lt;14.1,D74&lt;2.05,G74&lt;0.857,D74&gt;=1.55,B74&gt;=2.75,A74&gt;=5.55),4.9,IF(AND(A74&gt;=6.3,D74&gt;=1.65,B74&gt;=2.95,H74&lt;14.1,D74&lt;2.05,G74&lt;0.857,D74&gt;=1.55,B74&gt;=2.75,A74&gt;=5.55),5.3,IF(AND(G74&gt;=0.657,A74&lt;6.75,G74&lt;0.774,G74&gt;=0.364,D74&gt;=2.05,G74&lt;0.857,D74&gt;=1.55,B74&gt;=2.75,A74&gt;=5.55),6,IF(AND(B74&lt;3.2,G74&lt;0.657,A74&lt;6.75,G74&lt;0.774,G74&gt;=0.364,D74&gt;=2.05,G74&lt;0.857,D74&gt;=1.55,B74&gt;=2.75,A74&gt;=5.55),5.6,IF(AND(B74&gt;=3.2,G74&lt;0.657,A74&lt;6.75,G74&lt;0.774,G74&gt;=0.364,D74&gt;=2.05,G74&lt;0.857,D74&gt;=1.55,B74&gt;=2.75,A74&gt;=5.55),5.65,"shouldnthappen")))))))))))))))))))))))))))))))))))</f>
        <v>4.68</v>
      </c>
      <c r="AT74" s="1" t="n">
        <f aca="false">IF(AND(H74&gt;=16.284,A74&gt;=5.55),6.533,IF(AND(G74&gt;=0.52,A74&lt;4.85,A74&lt;5.55),1.05,IF(AND(G74&lt;0.227,G74&lt;0.52,A74&lt;4.85,A74&lt;5.55),1.4,IF(AND(G74&gt;=0.227,G74&lt;0.52,A74&lt;4.85,A74&lt;5.55),1.3,IF(AND(D74&gt;=0.45,F74&lt;1.5,A74&gt;=4.85,A74&lt;5.55),1.667,IF(AND(B74&gt;=2.75,F74&gt;=1.5,A74&gt;=4.85,A74&lt;5.55),4.5,IF(AND(F74&lt;2.5,B74&gt;=3.15,H74&lt;16.284,A74&gt;=5.55),4.7,IF(AND(G74&gt;=0.934,D74&lt;0.45,F74&lt;1.5,A74&gt;=4.85,A74&lt;5.55),1.7,IF(AND(D74&gt;=1.2,B74&lt;2.75,F74&gt;=1.5,A74&gt;=4.85,A74&lt;5.55),4.25,IF(AND(G74&gt;=0.774,F74&gt;=2.5,B74&gt;=3.15,H74&lt;16.284,A74&gt;=5.55),5.4,IF(AND(B74&lt;3.1,G74&lt;0.934,D74&lt;0.45,F74&lt;1.5,A74&gt;=4.85,A74&lt;5.55),1.6,IF(AND(D74&lt;1.05,D74&lt;1.2,B74&lt;2.75,F74&gt;=1.5,A74&gt;=4.85,A74&lt;5.55),3.433,IF(AND(D74&gt;=1.05,D74&lt;1.2,B74&lt;2.75,F74&gt;=1.5,A74&gt;=4.85,A74&lt;5.55),3.267,IF(AND(H74&lt;8.486,D74&lt;1.35,F74&lt;2.5,B74&lt;3.15,H74&lt;16.284,A74&gt;=5.55),3.85,IF(AND(D74&gt;=1.55,D74&gt;=1.35,F74&lt;2.5,B74&lt;3.15,H74&lt;16.284,A74&gt;=5.55),5.1,IF(AND(H74&lt;10.464,A74&lt;6.35,F74&gt;=2.5,B74&lt;3.15,H74&lt;16.284,A74&gt;=5.55),5.08,IF(AND(H74&gt;=10.464,A74&lt;6.35,F74&gt;=2.5,B74&lt;3.15,H74&lt;16.284,A74&gt;=5.55),4.9,IF(AND(D74&lt;1.85,A74&gt;=6.35,F74&gt;=2.5,B74&lt;3.15,H74&lt;16.284,A74&gt;=5.55),5.8,IF(AND(H74&gt;=10.393,G74&lt;0.774,F74&gt;=2.5,B74&gt;=3.15,H74&lt;16.284,A74&gt;=5.55),5.425,IF(AND(B74&lt;2.6,H74&gt;=8.486,D74&lt;1.35,F74&lt;2.5,B74&lt;3.15,H74&lt;16.284,A74&gt;=5.55),3.9,IF(AND(G74&gt;=0.567,D74&lt;1.55,D74&gt;=1.35,F74&lt;2.5,B74&lt;3.15,H74&lt;16.284,A74&gt;=5.55),4.4,IF(AND(B74&lt;3.25,H74&lt;10.393,G74&lt;0.774,F74&gt;=2.5,B74&gt;=3.15,H74&lt;16.284,A74&gt;=5.55),5.7,IF(AND(B74&gt;=3.25,H74&lt;10.393,G74&lt;0.774,F74&gt;=2.5,B74&gt;=3.15,H74&lt;16.284,A74&gt;=5.55),5.98,IF(AND(G74&lt;0.079,G74&lt;0.338,B74&gt;=3.1,G74&lt;0.934,D74&lt;0.45,F74&lt;1.5,A74&gt;=4.85,A74&lt;5.55),1.425,IF(AND(B74&lt;3.35,G74&gt;=0.338,B74&gt;=3.1,G74&lt;0.934,D74&lt;0.45,F74&lt;1.5,A74&gt;=4.85,A74&lt;5.55),1.4,IF(AND(G74&lt;0.404,B74&gt;=2.6,H74&gt;=8.486,D74&lt;1.35,F74&lt;2.5,B74&lt;3.15,H74&lt;16.284,A74&gt;=5.55),4.3,IF(AND(G74&gt;=0.404,B74&gt;=2.6,H74&gt;=8.486,D74&lt;1.35,F74&lt;2.5,B74&lt;3.15,H74&lt;16.284,A74&gt;=5.55),4.025,IF(AND(B74&gt;=3.05,G74&lt;0.567,D74&lt;1.55,D74&gt;=1.35,F74&lt;2.5,B74&lt;3.15,H74&lt;16.284,A74&gt;=5.55),4.7,IF(AND(A74&lt;6.45,H74&lt;10.667,D74&gt;=1.85,A74&gt;=6.35,F74&gt;=2.5,B74&lt;3.15,H74&lt;16.284,A74&gt;=5.55),5.3,IF(AND(A74&gt;=6.45,H74&lt;10.667,D74&gt;=1.85,A74&gt;=6.35,F74&gt;=2.5,B74&lt;3.15,H74&lt;16.284,A74&gt;=5.55),5.167,IF(AND(B74&lt;2.95,H74&gt;=10.667,D74&gt;=1.85,A74&gt;=6.35,F74&gt;=2.5,B74&lt;3.15,H74&lt;16.284,A74&gt;=5.55),5.6,IF(AND(B74&gt;=2.95,H74&gt;=10.667,D74&gt;=1.85,A74&gt;=6.35,F74&gt;=2.5,B74&lt;3.15,H74&lt;16.284,A74&gt;=5.55),5.5,IF(AND(H74&lt;10.325,G74&gt;=0.079,G74&lt;0.338,B74&gt;=3.1,G74&lt;0.934,D74&lt;0.45,F74&lt;1.5,A74&gt;=4.85,A74&lt;5.55),1.5,IF(AND(G74&lt;0.385,B74&gt;=3.35,G74&gt;=0.338,B74&gt;=3.1,G74&lt;0.934,D74&lt;0.45,F74&lt;1.5,A74&gt;=4.85,A74&lt;5.55),1.5,IF(AND(G74&gt;=0.385,B74&gt;=3.35,G74&gt;=0.338,B74&gt;=3.1,G74&lt;0.934,D74&lt;0.45,F74&lt;1.5,A74&gt;=4.85,A74&lt;5.55),1.42,IF(AND(B74&lt;2.5,B74&lt;3.05,G74&lt;0.567,D74&lt;1.55,D74&gt;=1.35,F74&lt;2.5,B74&lt;3.15,H74&lt;16.284,A74&gt;=5.55),4.5,IF(AND(B74&gt;=2.5,B74&lt;3.05,G74&lt;0.567,D74&lt;1.55,D74&gt;=1.35,F74&lt;2.5,B74&lt;3.15,H74&lt;16.284,A74&gt;=5.55),4.56,IF(AND(H74&lt;12.506,H74&gt;=10.325,G74&gt;=0.079,G74&lt;0.338,B74&gt;=3.1,G74&lt;0.934,D74&lt;0.45,F74&lt;1.5,A74&gt;=4.85,A74&lt;5.55),1.2,IF(AND(H74&gt;=12.506,H74&gt;=10.325,G74&gt;=0.079,G74&lt;0.338,B74&gt;=3.1,G74&lt;0.934,D74&lt;0.45,F74&lt;1.5,A74&gt;=4.85,A74&lt;5.55),1.3,"shouldnthappen")))))))))))))))))))))))))))))))))))))))</f>
        <v>4.025</v>
      </c>
      <c r="AU74" s="1" t="n">
        <f aca="false">IF(AND(G74&gt;=0.52,B74&lt;3.05,F74&lt;1.5),1.1,IF(AND(G74&lt;0.35,G74&lt;0.52,B74&lt;3.05,F74&lt;1.5),1.4,IF(AND(G74&gt;=0.35,G74&lt;0.52,B74&lt;3.05,F74&lt;1.5),1.3,IF(AND(G74&gt;=0.227,G74&lt;0.347,B74&gt;=3.05,F74&lt;1.5),1.32,IF(AND(H74&lt;6.417,G74&gt;=0.347,B74&gt;=3.05,F74&lt;1.5),1.7,IF(AND(A74&gt;=7.25,A74&gt;=6.6,F74&gt;=2.5,F74&gt;=1.5),6.35,IF(AND(G74&lt;0.11,G74&lt;0.227,G74&lt;0.347,B74&gt;=3.05,F74&lt;1.5),1.333,IF(AND(H74&lt;9.441,H74&gt;=6.417,G74&gt;=0.347,B74&gt;=3.05,F74&lt;1.5),1.425,IF(AND(B74&lt;2.75,G74&lt;0.451,H74&lt;10.266,F74&lt;2.5,F74&gt;=1.5),4,IF(AND(B74&gt;=2.75,G74&lt;0.451,H74&lt;10.266,F74&lt;2.5,F74&gt;=1.5),4.433,IF(AND(G74&gt;=0.865,G74&gt;=0.451,H74&lt;10.266,F74&lt;2.5,F74&gt;=1.5),4.2,IF(AND(B74&lt;2.45,H74&lt;13.665,H74&gt;=10.266,F74&lt;2.5,F74&gt;=1.5),3.7,IF(AND(G74&lt;0.302,H74&gt;=13.665,H74&gt;=10.266,F74&lt;2.5,F74&gt;=1.5),5,IF(AND(B74&lt;2.9,A74&lt;6.1,A74&lt;6.6,F74&gt;=2.5,F74&gt;=1.5),5.06,IF(AND(B74&gt;=2.9,A74&lt;6.1,A74&lt;6.6,F74&gt;=2.5,F74&gt;=1.5),4.8,IF(AND(B74&lt;3.05,A74&gt;=6.1,A74&lt;6.6,F74&gt;=2.5,F74&gt;=1.5),5.6,IF(AND(B74&gt;=3.05,A74&gt;=6.1,A74&lt;6.6,F74&gt;=2.5,F74&gt;=1.5),5.267,IF(AND(H74&gt;=14.564,A74&lt;7.25,A74&gt;=6.6,F74&gt;=2.5,F74&gt;=1.5),5.6,IF(AND(H74&gt;=14.309,G74&gt;=0.11,G74&lt;0.227,G74&lt;0.347,B74&gt;=3.05,F74&lt;1.5),1.7,IF(AND(D74&lt;0.4,H74&gt;=9.441,H74&gt;=6.417,G74&gt;=0.347,B74&gt;=3.05,F74&lt;1.5),1.5,IF(AND(D74&gt;=0.4,H74&gt;=9.441,H74&gt;=6.417,G74&gt;=0.347,B74&gt;=3.05,F74&lt;1.5),1.633,IF(AND(A74&lt;5.35,G74&lt;0.865,G74&gt;=0.451,H74&lt;10.266,F74&lt;2.5,F74&gt;=1.5),3.15,IF(AND(D74&lt;1.45,G74&gt;=0.302,H74&gt;=13.665,H74&gt;=10.266,F74&lt;2.5,F74&gt;=1.5),4.74,IF(AND(D74&gt;=1.45,G74&gt;=0.302,H74&gt;=13.665,H74&gt;=10.266,F74&lt;2.5,F74&gt;=1.5),4.567,IF(AND(H74&lt;8.836,H74&lt;14.564,A74&lt;7.25,A74&gt;=6.6,F74&gt;=2.5,F74&gt;=1.5),5.7,IF(AND(H74&gt;=8.836,H74&lt;14.564,A74&lt;7.25,A74&gt;=6.6,F74&gt;=2.5,F74&gt;=1.5),5.9,IF(AND(H74&lt;11.53,H74&lt;14.309,G74&gt;=0.11,G74&lt;0.227,G74&lt;0.347,B74&gt;=3.05,F74&lt;1.5),1.5,IF(AND(H74&gt;=11.53,H74&lt;14.309,G74&gt;=0.11,G74&lt;0.227,G74&lt;0.347,B74&gt;=3.05,F74&lt;1.5),1.467,IF(AND(H74&lt;9.386,A74&gt;=5.35,G74&lt;0.865,G74&gt;=0.451,H74&lt;10.266,F74&lt;2.5,F74&gt;=1.5),3.56,IF(AND(H74&gt;=9.386,A74&gt;=5.35,G74&lt;0.865,G74&gt;=0.451,H74&lt;10.266,F74&lt;2.5,F74&gt;=1.5),4.2,IF(AND(H74&lt;11.036,D74&lt;1.45,B74&gt;=2.45,H74&lt;13.665,H74&gt;=10.266,F74&lt;2.5,F74&gt;=1.5),4.45,IF(AND(H74&gt;=11.036,D74&lt;1.45,B74&gt;=2.45,H74&lt;13.665,H74&gt;=10.266,F74&lt;2.5,F74&gt;=1.5),4.1,IF(AND(G74&gt;=0.585,D74&gt;=1.45,B74&gt;=2.45,H74&lt;13.665,H74&gt;=10.266,F74&lt;2.5,F74&gt;=1.5),4.9,IF(AND(H74&lt;11.743,G74&lt;0.585,D74&gt;=1.45,B74&gt;=2.45,H74&lt;13.665,H74&gt;=10.266,F74&lt;2.5,F74&gt;=1.5),4.7,IF(AND(H74&gt;=11.743,G74&lt;0.585,D74&gt;=1.45,B74&gt;=2.45,H74&lt;13.665,H74&gt;=10.266,F74&lt;2.5,F74&gt;=1.5),4.5,"shouldnthappen")))))))))))))))))))))))))))))))))))</f>
        <v>4.1</v>
      </c>
      <c r="AV74" s="1" t="n">
        <f aca="false">IF(AND(G74&gt;=0.356,F74&gt;=1.5,A74&lt;5.75),3.52,IF(AND(A74&lt;7.25,A74&gt;=7.1,A74&gt;=5.75),5.875,IF(AND(A74&gt;=7.25,A74&gt;=7.1,A74&gt;=5.75),6.5,IF(AND(D74&gt;=0.35,G74&gt;=0.586,F74&lt;1.5,A74&lt;5.75),1.8,IF(AND(D74&lt;1.4,G74&lt;0.356,F74&gt;=1.5,A74&lt;5.75),4.2,IF(AND(D74&gt;=1.4,G74&lt;0.356,F74&gt;=1.5,A74&lt;5.75),4.5,IF(AND(H74&gt;=11.218,A74&lt;5.05,G74&lt;0.586,F74&lt;1.5,A74&lt;5.75),1.225,IF(AND(G74&gt;=0.253,A74&gt;=5.05,G74&lt;0.586,F74&lt;1.5,A74&lt;5.75),1.3,IF(AND(B74&gt;=3.75,D74&lt;0.35,G74&gt;=0.586,F74&lt;1.5,A74&lt;5.75),1.567,IF(AND(B74&lt;2.85,D74&lt;1.35,D74&lt;1.65,A74&lt;7.1,A74&gt;=5.75),4.26,IF(AND(B74&gt;=2.85,D74&lt;1.35,D74&lt;1.65,A74&lt;7.1,A74&gt;=5.75),4.45,IF(AND(A74&lt;6.05,H74&lt;12.921,D74&gt;=1.65,A74&lt;7.1,A74&gt;=5.75),5.1,IF(AND(H74&gt;=15.338,H74&gt;=12.921,D74&gt;=1.65,A74&lt;7.1,A74&gt;=5.75),5.55,IF(AND(G74&lt;0.418,H74&lt;11.218,A74&lt;5.05,G74&lt;0.586,F74&lt;1.5,A74&lt;5.75),1.42,IF(AND(G74&gt;=0.418,H74&lt;11.218,A74&lt;5.05,G74&lt;0.586,F74&lt;1.5,A74&lt;5.75),1.3,IF(AND(H74&gt;=13.321,G74&lt;0.253,A74&gt;=5.05,G74&lt;0.586,F74&lt;1.5,A74&lt;5.75),1.7,IF(AND(H74&lt;6.089,B74&lt;3.75,D74&lt;0.35,G74&gt;=0.586,F74&lt;1.5,A74&lt;5.75),1.7,IF(AND(H74&gt;=6.089,B74&lt;3.75,D74&lt;0.35,G74&gt;=0.586,F74&lt;1.5,A74&lt;5.75),1.5,IF(AND(B74&lt;2.9,D74&lt;1.45,D74&gt;=1.35,D74&lt;1.65,A74&lt;7.1,A74&gt;=5.75),4.8,IF(AND(B74&gt;=2.9,D74&lt;1.45,D74&gt;=1.35,D74&lt;1.65,A74&lt;7.1,A74&gt;=5.75),4.475,IF(AND(B74&lt;2.5,D74&gt;=1.45,D74&gt;=1.35,D74&lt;1.65,A74&lt;7.1,A74&gt;=5.75),4.5,IF(AND(H74&lt;8.884,A74&gt;=6.05,H74&lt;12.921,D74&gt;=1.65,A74&lt;7.1,A74&gt;=5.75),5.4,IF(AND(A74&lt;6.3,H74&lt;15.338,H74&gt;=12.921,D74&gt;=1.65,A74&lt;7.1,A74&gt;=5.75),4.967,IF(AND(A74&gt;=6.3,H74&lt;15.338,H74&gt;=12.921,D74&gt;=1.65,A74&lt;7.1,A74&gt;=5.75),5.133,IF(AND(H74&lt;10.826,H74&lt;13.321,G74&lt;0.253,A74&gt;=5.05,G74&lt;0.586,F74&lt;1.5,A74&lt;5.75),1.5,IF(AND(H74&gt;=10.826,H74&lt;13.321,G74&lt;0.253,A74&gt;=5.05,G74&lt;0.586,F74&lt;1.5,A74&lt;5.75),1.4,IF(AND(H74&lt;7.47,B74&gt;=2.5,D74&gt;=1.45,D74&gt;=1.35,D74&lt;1.65,A74&lt;7.1,A74&gt;=5.75),5.1,IF(AND(H74&gt;=7.47,B74&gt;=2.5,D74&gt;=1.45,D74&gt;=1.35,D74&lt;1.65,A74&lt;7.1,A74&gt;=5.75),4.725,IF(AND(H74&lt;9.637,H74&gt;=8.884,A74&gt;=6.05,H74&lt;12.921,D74&gt;=1.65,A74&lt;7.1,A74&gt;=5.75),5.9,IF(AND(B74&lt;2.6,H74&gt;=9.637,H74&gt;=8.884,A74&gt;=6.05,H74&lt;12.921,D74&gt;=1.65,A74&lt;7.1,A74&gt;=5.75),5.8,IF(AND(B74&lt;2.75,B74&gt;=2.6,H74&gt;=9.637,H74&gt;=8.884,A74&gt;=6.05,H74&lt;12.921,D74&gt;=1.65,A74&lt;7.1,A74&gt;=5.75),5.3,IF(AND(D74&lt;2.25,B74&gt;=2.75,B74&gt;=2.6,H74&gt;=9.637,H74&gt;=8.884,A74&gt;=6.05,H74&lt;12.921,D74&gt;=1.65,A74&lt;7.1,A74&gt;=5.75),5.6,IF(AND(D74&gt;=2.25,B74&gt;=2.75,B74&gt;=2.6,H74&gt;=9.637,H74&gt;=8.884,A74&gt;=6.05,H74&lt;12.921,D74&gt;=1.65,A74&lt;7.1,A74&gt;=5.75),5.5,"shouldnthappen")))))))))))))))))))))))))))))))))</f>
        <v>4.26</v>
      </c>
      <c r="AW74" s="1" t="n">
        <f aca="false">IF(AND(G74&gt;=0.905,F74&lt;1.5),1.767,IF(AND(H74&gt;=16.674,F74&gt;=1.5),6.55,IF(AND(A74&lt;4.35,H74&lt;14.344,G74&lt;0.905,F74&lt;1.5),1.1,IF(AND(B74&lt;3.65,H74&gt;=14.344,G74&lt;0.905,F74&lt;1.5),1.5,IF(AND(B74&gt;=3.65,H74&gt;=14.344,G74&lt;0.905,F74&lt;1.5),1.65,IF(AND(B74&lt;2.6,F74&gt;=2.5,H74&lt;16.674,F74&gt;=1.5),4.5,IF(AND(D74&gt;=0.45,A74&gt;=4.35,H74&lt;14.344,G74&lt;0.905,F74&lt;1.5),1.65,IF(AND(D74&lt;1.15,A74&lt;5.9,F74&lt;2.5,H74&lt;16.674,F74&gt;=1.5),3.56,IF(AND(B74&lt;2.75,A74&gt;=5.9,F74&lt;2.5,H74&lt;16.674,F74&gt;=1.5),5,IF(AND(H74&lt;13.531,B74&gt;=2.75,A74&gt;=5.9,F74&lt;2.5,H74&lt;16.674,F74&gt;=1.5),4.333,IF(AND(B74&lt;3.2,G74&gt;=0.669,B74&gt;=2.6,F74&gt;=2.5,H74&lt;16.674,F74&gt;=1.5),5.08,IF(AND(B74&gt;=3.2,G74&gt;=0.669,B74&gt;=2.6,F74&gt;=2.5,H74&lt;16.674,F74&gt;=1.5),5.4,IF(AND(B74&lt;3.15,A74&lt;5.05,D74&lt;0.45,A74&gt;=4.35,H74&lt;14.344,G74&lt;0.905,F74&lt;1.5),1.45,IF(AND(A74&gt;=5.55,A74&gt;=5.05,D74&lt;0.45,A74&gt;=4.35,H74&lt;14.344,G74&lt;0.905,F74&lt;1.5),1.5,IF(AND(A74&lt;5.55,A74&lt;5.65,D74&gt;=1.15,A74&lt;5.9,F74&lt;2.5,H74&lt;16.674,F74&gt;=1.5),3.95,IF(AND(A74&gt;=5.55,A74&lt;5.65,D74&gt;=1.15,A74&lt;5.9,F74&lt;2.5,H74&lt;16.674,F74&gt;=1.5),3.82,IF(AND(G74&lt;0.39,A74&gt;=5.65,D74&gt;=1.15,A74&lt;5.9,F74&lt;2.5,H74&lt;16.674,F74&gt;=1.5),4.35,IF(AND(G74&gt;=0.39,A74&gt;=5.65,D74&gt;=1.15,A74&lt;5.9,F74&lt;2.5,H74&lt;16.674,F74&gt;=1.5),3.95,IF(AND(G74&lt;0.466,H74&gt;=13.531,B74&gt;=2.75,A74&gt;=5.9,F74&lt;2.5,H74&lt;16.674,F74&gt;=1.5),4.8,IF(AND(G74&gt;=0.466,H74&gt;=13.531,B74&gt;=2.75,A74&gt;=5.9,F74&lt;2.5,H74&lt;16.674,F74&gt;=1.5),4.7,IF(AND(H74&lt;10.144,D74&lt;2.05,G74&lt;0.669,B74&gt;=2.6,F74&gt;=2.5,H74&lt;16.674,F74&gt;=1.5),5.3,IF(AND(H74&gt;=10.144,D74&lt;2.05,G74&lt;0.669,B74&gt;=2.6,F74&gt;=2.5,H74&lt;16.674,F74&gt;=1.5),5.133,IF(AND(D74&gt;=2.45,D74&gt;=2.05,G74&lt;0.669,B74&gt;=2.6,F74&gt;=2.5,H74&lt;16.674,F74&gt;=1.5),5.9,IF(AND(B74&lt;3.25,B74&gt;=3.15,A74&lt;5.05,D74&lt;0.45,A74&gt;=4.35,H74&lt;14.344,G74&lt;0.905,F74&lt;1.5),1.2,IF(AND(B74&gt;=3.25,B74&gt;=3.15,A74&lt;5.05,D74&lt;0.45,A74&gt;=4.35,H74&lt;14.344,G74&lt;0.905,F74&lt;1.5),1.36,IF(AND(B74&gt;=3.8,A74&lt;5.55,A74&gt;=5.05,D74&lt;0.45,A74&gt;=4.35,H74&lt;14.344,G74&lt;0.905,F74&lt;1.5),1.3,IF(AND(G74&lt;0.05,B74&lt;3.8,A74&lt;5.55,A74&gt;=5.05,D74&lt;0.45,A74&gt;=4.35,H74&lt;14.344,G74&lt;0.905,F74&lt;1.5),1.4,IF(AND(G74&lt;0.107,G74&lt;0.395,D74&lt;2.45,D74&gt;=2.05,G74&lt;0.669,B74&gt;=2.6,F74&gt;=2.5,H74&lt;16.674,F74&gt;=1.5),5.667,IF(AND(G74&lt;0.537,G74&gt;=0.395,D74&lt;2.45,D74&gt;=2.05,G74&lt;0.669,B74&gt;=2.6,F74&gt;=2.5,H74&lt;16.674,F74&gt;=1.5),5.6,IF(AND(G74&gt;=0.537,G74&gt;=0.395,D74&lt;2.45,D74&gt;=2.05,G74&lt;0.669,B74&gt;=2.6,F74&gt;=2.5,H74&lt;16.674,F74&gt;=1.5),5.775,IF(AND(B74&lt;3.6,G74&gt;=0.05,B74&lt;3.8,A74&lt;5.55,A74&gt;=5.05,D74&lt;0.45,A74&gt;=4.35,H74&lt;14.344,G74&lt;0.905,F74&lt;1.5),1.475,IF(AND(B74&gt;=3.6,G74&gt;=0.05,B74&lt;3.8,A74&lt;5.55,A74&gt;=5.05,D74&lt;0.45,A74&gt;=4.35,H74&lt;14.344,G74&lt;0.905,F74&lt;1.5),1.5,IF(AND(G74&lt;0.312,G74&gt;=0.107,G74&lt;0.395,D74&lt;2.45,D74&gt;=2.05,G74&lt;0.669,B74&gt;=2.6,F74&gt;=2.5,H74&lt;16.674,F74&gt;=1.5),5.18,IF(AND(G74&gt;=0.312,G74&gt;=0.107,G74&lt;0.395,D74&lt;2.45,D74&gt;=2.05,G74&lt;0.669,B74&gt;=2.6,F74&gt;=2.5,H74&lt;16.674,F74&gt;=1.5),5.4,"shouldnthappen"))))))))))))))))))))))))))))))))))</f>
        <v>4.333</v>
      </c>
      <c r="AX74" s="1" t="n">
        <f aca="false">IF(AND(D74&gt;=1.3,B74&gt;=3.45),6.25,IF(AND(B74&lt;2.75,A74&lt;5.25,B74&lt;3.45),3.9,IF(AND(D74&lt;0.25,D74&lt;1.3,B74&gt;=3.45),1.16,IF(AND(A74&gt;=5.05,B74&gt;=2.75,A74&lt;5.25,B74&lt;3.45),1.7,IF(AND(D74&lt;0.7,F74&lt;2.5,A74&gt;=5.25,B74&lt;3.45),1.5,IF(AND(H74&gt;=16.284,F74&gt;=2.5,A74&gt;=5.25,B74&lt;3.45),6.6,IF(AND(G74&lt;0.123,D74&gt;=0.25,D74&lt;1.3,B74&gt;=3.45),1.3,IF(AND(A74&lt;4.5,A74&lt;5.05,B74&gt;=2.75,A74&lt;5.25,B74&lt;3.45),1.3,IF(AND(A74&lt;5.05,G74&gt;=0.123,D74&gt;=0.25,D74&lt;1.3,B74&gt;=3.45),1.6,IF(AND(B74&lt;3.15,A74&gt;=4.5,A74&lt;5.05,B74&gt;=2.75,A74&lt;5.25,B74&lt;3.45),1.54,IF(AND(B74&gt;=3.15,A74&gt;=4.5,A74&lt;5.05,B74&gt;=2.75,A74&lt;5.25,B74&lt;3.45),1.35,IF(AND(D74&gt;=1.4,A74&lt;5.9,D74&gt;=0.7,F74&lt;2.5,A74&gt;=5.25,B74&lt;3.45),4.5,IF(AND(D74&gt;=1.55,A74&gt;=5.9,D74&gt;=0.7,F74&lt;2.5,A74&gt;=5.25,B74&lt;3.45),4.95,IF(AND(G74&gt;=0.682,D74&gt;=2.05,H74&lt;16.284,F74&gt;=2.5,A74&gt;=5.25,B74&lt;3.45),5.26,IF(AND(A74&lt;5.4,A74&gt;=5.05,G74&gt;=0.123,D74&gt;=0.25,D74&lt;1.3,B74&gt;=3.45),1.64,IF(AND(A74&gt;=5.4,A74&gt;=5.05,G74&gt;=0.123,D74&gt;=0.25,D74&lt;1.3,B74&gt;=3.45),1.6,IF(AND(G74&lt;0.372,D74&lt;1.4,A74&lt;5.9,D74&gt;=0.7,F74&lt;2.5,A74&gt;=5.25,B74&lt;3.45),4.175,IF(AND(D74&lt;1.35,D74&lt;1.55,A74&gt;=5.9,D74&gt;=0.7,F74&lt;2.5,A74&gt;=5.25,B74&lt;3.45),4.2,IF(AND(B74&lt;2.35,G74&lt;0.596,D74&lt;2.05,H74&lt;16.284,F74&gt;=2.5,A74&gt;=5.25,B74&lt;3.45),5,IF(AND(G74&gt;=0.888,G74&gt;=0.596,D74&lt;2.05,H74&lt;16.284,F74&gt;=2.5,A74&gt;=5.25,B74&lt;3.45),4.8,IF(AND(A74&gt;=6.85,G74&lt;0.682,D74&gt;=2.05,H74&lt;16.284,F74&gt;=2.5,A74&gt;=5.25,B74&lt;3.45),5.4,IF(AND(A74&gt;=5.75,G74&gt;=0.372,D74&lt;1.4,A74&lt;5.9,D74&gt;=0.7,F74&lt;2.5,A74&gt;=5.25,B74&lt;3.45),3.933,IF(AND(A74&gt;=6.75,D74&gt;=1.35,D74&lt;1.55,A74&gt;=5.9,D74&gt;=0.7,F74&lt;2.5,A74&gt;=5.25,B74&lt;3.45),4.8,IF(AND(H74&lt;11.084,B74&gt;=2.35,G74&lt;0.596,D74&lt;2.05,H74&lt;16.284,F74&gt;=2.5,A74&gt;=5.25,B74&lt;3.45),5.3,IF(AND(H74&lt;8.435,G74&lt;0.888,G74&gt;=0.596,D74&lt;2.05,H74&lt;16.284,F74&gt;=2.5,A74&gt;=5.25,B74&lt;3.45),5.1,IF(AND(H74&gt;=8.435,G74&lt;0.888,G74&gt;=0.596,D74&lt;2.05,H74&lt;16.284,F74&gt;=2.5,A74&gt;=5.25,B74&lt;3.45),4.94,IF(AND(B74&lt;3.15,A74&lt;6.85,G74&lt;0.682,D74&gt;=2.05,H74&lt;16.284,F74&gt;=2.5,A74&gt;=5.25,B74&lt;3.45),5.6,IF(AND(B74&gt;=3.15,A74&lt;6.85,G74&lt;0.682,D74&gt;=2.05,H74&lt;16.284,F74&gt;=2.5,A74&gt;=5.25,B74&lt;3.45),5.74,IF(AND(G74&lt;0.572,A74&lt;5.75,G74&gt;=0.372,D74&lt;1.4,A74&lt;5.9,D74&gt;=0.7,F74&lt;2.5,A74&gt;=5.25,B74&lt;3.45),3.7,IF(AND(D74&lt;1.45,A74&lt;6.75,D74&gt;=1.35,D74&lt;1.55,A74&gt;=5.9,D74&gt;=0.7,F74&lt;2.5,A74&gt;=5.25,B74&lt;3.45),4.46,IF(AND(D74&gt;=1.45,A74&lt;6.75,D74&gt;=1.35,D74&lt;1.55,A74&gt;=5.9,D74&gt;=0.7,F74&lt;2.5,A74&gt;=5.25,B74&lt;3.45),4.567,IF(AND(H74&lt;12.532,H74&gt;=11.084,B74&gt;=2.35,G74&lt;0.596,D74&lt;2.05,H74&lt;16.284,F74&gt;=2.5,A74&gt;=5.25,B74&lt;3.45),5.8,IF(AND(H74&gt;=12.532,H74&gt;=11.084,B74&gt;=2.35,G74&lt;0.596,D74&lt;2.05,H74&lt;16.284,F74&gt;=2.5,A74&gt;=5.25,B74&lt;3.45),5.667,IF(AND(A74&gt;=5.65,G74&gt;=0.572,A74&lt;5.75,G74&gt;=0.372,D74&lt;1.4,A74&lt;5.9,D74&gt;=0.7,F74&lt;2.5,A74&gt;=5.25,B74&lt;3.45),4.2,IF(AND(G74&lt;0.862,A74&lt;5.65,G74&gt;=0.572,A74&lt;5.75,G74&gt;=0.372,D74&lt;1.4,A74&lt;5.9,D74&gt;=0.7,F74&lt;2.5,A74&gt;=5.25,B74&lt;3.45),3.9,IF(AND(G74&gt;=0.862,A74&lt;5.65,G74&gt;=0.572,A74&lt;5.75,G74&gt;=0.372,D74&lt;1.4,A74&lt;5.9,D74&gt;=0.7,F74&lt;2.5,A74&gt;=5.25,B74&lt;3.45),4,"shouldnthappen"))))))))))))))))))))))))))))))))))))</f>
        <v>4.2</v>
      </c>
      <c r="AY74" s="1" t="n">
        <f aca="false">IF(AND(H74&gt;=8.233,D74&gt;=0.8,A74&lt;5.55),3.525,IF(AND(B74&lt;2.9,H74&gt;=15.534,A74&gt;=5.55),4.8,IF(AND(H74&gt;=12.259,A74&lt;4.75,D74&lt;0.8,A74&lt;5.55),1.25,IF(AND(B74&gt;=3.85,A74&gt;=4.75,D74&lt;0.8,A74&lt;5.55),1.425,IF(AND(D74&lt;1.55,H74&lt;8.233,D74&gt;=0.8,A74&lt;5.55),3.975,IF(AND(D74&gt;=1.55,H74&lt;8.233,D74&gt;=0.8,A74&lt;5.55),4.5,IF(AND(D74&lt;0.65,D74&lt;1.7,H74&lt;15.534,A74&gt;=5.55),1.7,IF(AND(A74&gt;=7.05,D74&gt;=1.7,H74&lt;15.534,A74&gt;=5.55),6.3,IF(AND(B74&gt;=3.35,B74&gt;=2.9,H74&gt;=15.534,A74&gt;=5.55),5.4,IF(AND(B74&lt;3.1,H74&lt;12.259,A74&lt;4.75,D74&lt;0.8,A74&lt;5.55),1.367,IF(AND(B74&gt;=3.1,H74&lt;12.259,A74&lt;4.75,D74&lt;0.8,A74&lt;5.55),1.4,IF(AND(G74&gt;=0.905,B74&lt;3.85,A74&gt;=4.75,D74&lt;0.8,A74&lt;5.55),1.9,IF(AND(H74&lt;15.681,B74&lt;3.35,B74&gt;=2.9,H74&gt;=15.534,A74&gt;=5.55),5.8,IF(AND(H74&gt;=15.681,B74&lt;3.35,B74&gt;=2.9,H74&gt;=15.534,A74&gt;=5.55),5.7,IF(AND(H74&gt;=14.877,G74&lt;0.905,B74&lt;3.85,A74&gt;=4.75,D74&lt;0.8,A74&lt;5.55),1.3,IF(AND(D74&gt;=1.25,B74&lt;2.65,D74&gt;=0.65,D74&lt;1.7,H74&lt;15.534,A74&gt;=5.55),4.433,IF(AND(G74&gt;=0.622,B74&lt;3.15,A74&lt;7.05,D74&gt;=1.7,H74&lt;15.534,A74&gt;=5.55),5.08,IF(AND(H74&gt;=13.42,B74&gt;=3.15,A74&lt;7.05,D74&gt;=1.7,H74&lt;15.534,A74&gt;=5.55),5.1,IF(AND(G74&lt;0.265,H74&lt;14.877,G74&lt;0.905,B74&lt;3.85,A74&gt;=4.75,D74&lt;0.8,A74&lt;5.55),1.2,IF(AND(A74&lt;5.75,D74&lt;1.25,B74&lt;2.65,D74&gt;=0.65,D74&lt;1.7,H74&lt;15.534,A74&gt;=5.55),3.7,IF(AND(A74&gt;=5.75,D74&lt;1.25,B74&lt;2.65,D74&gt;=0.65,D74&lt;1.7,H74&lt;15.534,A74&gt;=5.55),4,IF(AND(G74&gt;=0.652,D74&lt;1.35,B74&gt;=2.65,D74&gt;=0.65,D74&lt;1.7,H74&lt;15.534,A74&gt;=5.55),3.6,IF(AND(H74&lt;7.47,D74&gt;=1.35,B74&gt;=2.65,D74&gt;=0.65,D74&lt;1.7,H74&lt;15.534,A74&gt;=5.55),5.1,IF(AND(H74&lt;10.914,G74&lt;0.622,B74&lt;3.15,A74&lt;7.05,D74&gt;=1.7,H74&lt;15.534,A74&gt;=5.55),5.36,IF(AND(H74&gt;=10.914,G74&lt;0.622,B74&lt;3.15,A74&lt;7.05,D74&gt;=1.7,H74&lt;15.534,A74&gt;=5.55),5.64,IF(AND(G74&gt;=0.657,H74&lt;13.42,B74&gt;=3.15,A74&lt;7.05,D74&gt;=1.7,H74&lt;15.534,A74&gt;=5.55),6,IF(AND(G74&gt;=0.782,G74&gt;=0.265,H74&lt;14.877,G74&lt;0.905,B74&lt;3.85,A74&gt;=4.75,D74&lt;0.8,A74&lt;5.55),1.48,IF(AND(H74&lt;11.286,G74&lt;0.652,D74&lt;1.35,B74&gt;=2.65,D74&gt;=0.65,D74&lt;1.7,H74&lt;15.534,A74&gt;=5.55),4.24,IF(AND(H74&gt;=11.286,G74&lt;0.652,D74&lt;1.35,B74&gt;=2.65,D74&gt;=0.65,D74&lt;1.7,H74&lt;15.534,A74&gt;=5.55),4.05,IF(AND(G74&lt;0.413,H74&gt;=7.47,D74&gt;=1.35,B74&gt;=2.65,D74&gt;=0.65,D74&lt;1.7,H74&lt;15.534,A74&gt;=5.55),5.1,IF(AND(H74&lt;11.325,G74&lt;0.657,H74&lt;13.42,B74&gt;=3.15,A74&lt;7.05,D74&gt;=1.7,H74&lt;15.534,A74&gt;=5.55),5.8,IF(AND(H74&gt;=11.325,G74&lt;0.657,H74&lt;13.42,B74&gt;=3.15,A74&lt;7.05,D74&gt;=1.7,H74&lt;15.534,A74&gt;=5.55),5.6,IF(AND(D74&gt;=0.35,G74&lt;0.782,G74&gt;=0.265,H74&lt;14.877,G74&lt;0.905,B74&lt;3.85,A74&gt;=4.75,D74&lt;0.8,A74&lt;5.55),1.633,IF(AND(B74&lt;2.85,G74&gt;=0.413,H74&gt;=7.47,D74&gt;=1.35,B74&gt;=2.65,D74&gt;=0.65,D74&lt;1.7,H74&lt;15.534,A74&gt;=5.55),4.6,IF(AND(D74&lt;0.15,D74&lt;0.35,G74&lt;0.782,G74&gt;=0.265,H74&lt;14.877,G74&lt;0.905,B74&lt;3.85,A74&gt;=4.75,D74&lt;0.8,A74&lt;5.55),1.5,IF(AND(D74&gt;=0.15,D74&lt;0.35,G74&lt;0.782,G74&gt;=0.265,H74&lt;14.877,G74&lt;0.905,B74&lt;3.85,A74&gt;=4.75,D74&lt;0.8,A74&lt;5.55),1.543,IF(AND(A74&gt;=6.8,B74&gt;=2.85,G74&gt;=0.413,H74&gt;=7.47,D74&gt;=1.35,B74&gt;=2.65,D74&gt;=0.65,D74&lt;1.7,H74&lt;15.534,A74&gt;=5.55),4.9,IF(AND(H74&lt;13.531,A74&lt;6.8,B74&gt;=2.85,G74&gt;=0.413,H74&gt;=7.47,D74&gt;=1.35,B74&gt;=2.65,D74&gt;=0.65,D74&lt;1.7,H74&lt;15.534,A74&gt;=5.55),4.5,IF(AND(H74&gt;=13.531,A74&lt;6.8,B74&gt;=2.85,G74&gt;=0.413,H74&gt;=7.47,D74&gt;=1.35,B74&gt;=2.65,D74&gt;=0.65,D74&lt;1.7,H74&lt;15.534,A74&gt;=5.55),4.7,"shouldnthappen")))))))))))))))))))))))))))))))))))))))</f>
        <v>3.6</v>
      </c>
      <c r="AZ74" s="1" t="n">
        <f aca="false">IF(AND(H74&gt;=15.371,B74&gt;=3.35),5.4,IF(AND(G74&gt;=0.851,H74&gt;=15.244,B74&lt;3.35),4.75,IF(AND(F74&gt;=2,H74&lt;15.371,B74&gt;=3.35),5.6,IF(AND(B74&lt;2.75,A74&lt;5.15,H74&lt;15.244,B74&lt;3.35),3.42,IF(AND(A74&gt;=7.25,G74&lt;0.851,H74&gt;=15.244,B74&lt;3.35),6.6,IF(AND(A74&lt;4.45,B74&gt;=2.75,A74&lt;5.15,H74&lt;15.244,B74&lt;3.35),1.1,IF(AND(G74&lt;0.527,A74&lt;7.25,G74&lt;0.851,H74&gt;=15.244,B74&lt;3.35),5.08,IF(AND(G74&gt;=0.527,A74&lt;7.25,G74&lt;0.851,H74&gt;=15.244,B74&lt;3.35),5.8,IF(AND(D74&gt;=0.35,B74&lt;3.7,F74&lt;2,H74&lt;15.371,B74&gt;=3.35),1.55,IF(AND(H74&lt;6.542,B74&gt;=3.7,F74&lt;2,H74&lt;15.371,B74&gt;=3.35),1.9,IF(AND(B74&lt;3.25,A74&gt;=4.45,B74&gt;=2.75,A74&lt;5.15,H74&lt;15.244,B74&lt;3.35),1.46,IF(AND(B74&gt;=3.25,A74&gt;=4.45,B74&gt;=2.75,A74&lt;5.15,H74&lt;15.244,B74&lt;3.35),1.7,IF(AND(H74&lt;13.654,B74&gt;=2.95,D74&lt;1.45,A74&gt;=5.15,H74&lt;15.244,B74&lt;3.35),4.3,IF(AND(H74&gt;=13.654,B74&gt;=2.95,D74&lt;1.45,A74&gt;=5.15,H74&lt;15.244,B74&lt;3.35),4.625,IF(AND(F74&gt;=2.5,D74&lt;1.75,D74&gt;=1.45,A74&gt;=5.15,H74&lt;15.244,B74&lt;3.35),5.3,IF(AND(G74&gt;=0.853,D74&gt;=1.75,D74&gt;=1.45,A74&gt;=5.15,H74&lt;15.244,B74&lt;3.35),5.15,IF(AND(D74&gt;=0.25,D74&lt;0.35,B74&lt;3.7,F74&lt;2,H74&lt;15.371,B74&gt;=3.35),1.3,IF(AND(B74&lt;3.85,H74&gt;=6.542,B74&gt;=3.7,F74&lt;2,H74&lt;15.371,B74&gt;=3.35),1.633,IF(AND(H74&lt;7.02,H74&lt;10.688,B74&lt;2.95,D74&lt;1.45,A74&gt;=5.15,H74&lt;15.244,B74&lt;3.35),3.98,IF(AND(G74&lt;0.338,H74&gt;=10.688,B74&lt;2.95,D74&lt;1.45,A74&gt;=5.15,H74&lt;15.244,B74&lt;3.35),4.22,IF(AND(G74&gt;=0.338,H74&gt;=10.688,B74&lt;2.95,D74&lt;1.45,A74&gt;=5.15,H74&lt;15.244,B74&lt;3.35),3.9,IF(AND(B74&lt;2.75,F74&lt;2.5,D74&lt;1.75,D74&gt;=1.45,A74&gt;=5.15,H74&lt;15.244,B74&lt;3.35),5.1,IF(AND(B74&gt;=2.75,F74&lt;2.5,D74&lt;1.75,D74&gt;=1.45,A74&gt;=5.15,H74&lt;15.244,B74&lt;3.35),4.74,IF(AND(A74&gt;=7,G74&lt;0.853,D74&gt;=1.75,D74&gt;=1.45,A74&gt;=5.15,H74&lt;15.244,B74&lt;3.35),6.5,IF(AND(G74&gt;=0.934,D74&lt;0.25,D74&lt;0.35,B74&lt;3.7,F74&lt;2,H74&lt;15.371,B74&gt;=3.35),1.7,IF(AND(D74&lt;0.25,B74&gt;=3.85,H74&gt;=6.542,B74&gt;=3.7,F74&lt;2,H74&lt;15.371,B74&gt;=3.35),1.5,IF(AND(D74&gt;=0.25,B74&gt;=3.85,H74&gt;=6.542,B74&gt;=3.7,F74&lt;2,H74&lt;15.371,B74&gt;=3.35),1.4,IF(AND(B74&lt;2.5,H74&gt;=7.02,H74&lt;10.688,B74&lt;2.95,D74&lt;1.45,A74&gt;=5.15,H74&lt;15.244,B74&lt;3.35),3.8,IF(AND(G74&gt;=0.74,A74&lt;7,G74&lt;0.853,D74&gt;=1.75,D74&gt;=1.45,A74&gt;=5.15,H74&lt;15.244,B74&lt;3.35),6,IF(AND(G74&gt;=0.61,G74&lt;0.934,D74&lt;0.25,D74&lt;0.35,B74&lt;3.7,F74&lt;2,H74&lt;15.371,B74&gt;=3.35),1.5,IF(AND(D74&lt;1.15,B74&gt;=2.5,H74&gt;=7.02,H74&lt;10.688,B74&lt;2.95,D74&lt;1.45,A74&gt;=5.15,H74&lt;15.244,B74&lt;3.35),3.5,IF(AND(D74&gt;=1.15,B74&gt;=2.5,H74&gt;=7.02,H74&lt;10.688,B74&lt;2.95,D74&lt;1.45,A74&gt;=5.15,H74&lt;15.244,B74&lt;3.35),3.6,IF(AND(G74&gt;=0.626,G74&lt;0.74,A74&lt;7,G74&lt;0.853,D74&gt;=1.75,D74&gt;=1.45,A74&gt;=5.15,H74&lt;15.244,B74&lt;3.35),4.9,IF(AND(H74&lt;13.641,G74&lt;0.61,G74&lt;0.934,D74&lt;0.25,D74&lt;0.35,B74&lt;3.7,F74&lt;2,H74&lt;15.371,B74&gt;=3.35),1.425,IF(AND(H74&gt;=13.641,G74&lt;0.61,G74&lt;0.934,D74&lt;0.25,D74&lt;0.35,B74&lt;3.7,F74&lt;2,H74&lt;15.371,B74&gt;=3.35),1.3,IF(AND(B74&lt;3.05,G74&lt;0.626,G74&lt;0.74,A74&lt;7,G74&lt;0.853,D74&gt;=1.75,D74&gt;=1.45,A74&gt;=5.15,H74&lt;15.244,B74&lt;3.35),5.475,IF(AND(B74&gt;=3.05,G74&lt;0.626,G74&lt;0.74,A74&lt;7,G74&lt;0.853,D74&gt;=1.75,D74&gt;=1.45,A74&gt;=5.15,H74&lt;15.244,B74&lt;3.35),5.633,"shouldnthappen")))))))))))))))))))))))))))))))))))))</f>
        <v>3.9</v>
      </c>
      <c r="BA74" s="1" t="n">
        <f aca="false">IF(AND(F74&gt;=2,B74&gt;=3.4),6.1,IF(AND(B74&lt;2.75,A74&lt;5.15,B74&lt;3.4),3.225,IF(AND(G74&gt;=0.821,F74&lt;2,B74&gt;=3.4),1.9,IF(AND(B74&gt;=3.2,B74&gt;=2.75,A74&lt;5.15,B74&lt;3.4),1.7,IF(AND(A74&lt;4.8,G74&lt;0.821,F74&lt;2,B74&gt;=3.4),1,IF(AND(G74&gt;=0.446,B74&lt;3.2,B74&gt;=2.75,A74&lt;5.15,B74&lt;3.4),1.1,IF(AND(G74&lt;0.356,D74&lt;1.45,A74&lt;6.25,A74&gt;=5.15,B74&lt;3.4),4.32,IF(AND(G74&lt;0.591,D74&gt;=1.45,A74&lt;6.25,A74&gt;=5.15,B74&lt;3.4),4.6,IF(AND(D74&lt;1.75,G74&lt;0.597,A74&gt;=6.25,A74&gt;=5.15,B74&lt;3.4),4.86,IF(AND(H74&gt;=16.472,G74&gt;=0.597,A74&gt;=6.25,A74&gt;=5.15,B74&lt;3.4),6.6,IF(AND(G74&lt;0.063,G74&lt;0.446,B74&lt;3.2,B74&gt;=2.75,A74&lt;5.15,B74&lt;3.4),1.4,IF(AND(A74&gt;=5.95,G74&gt;=0.356,D74&lt;1.45,A74&lt;6.25,A74&gt;=5.15,B74&lt;3.4),4.6,IF(AND(B74&gt;=2.9,G74&gt;=0.591,D74&gt;=1.45,A74&lt;6.25,A74&gt;=5.15,B74&lt;3.4),4.867,IF(AND(D74&gt;=2.4,H74&lt;16.472,G74&gt;=0.597,A74&gt;=6.25,A74&gt;=5.15,B74&lt;3.4),6,IF(AND(A74&lt;5.45,B74&gt;=3.85,A74&gt;=4.8,G74&lt;0.821,F74&lt;2,B74&gt;=3.4),1.3,IF(AND(A74&gt;=5.45,B74&gt;=3.85,A74&gt;=4.8,G74&lt;0.821,F74&lt;2,B74&gt;=3.4),1.45,IF(AND(H74&lt;14.273,G74&gt;=0.063,G74&lt;0.446,B74&lt;3.2,B74&gt;=2.75,A74&lt;5.15,B74&lt;3.4),1.5,IF(AND(H74&gt;=14.273,G74&gt;=0.063,G74&lt;0.446,B74&lt;3.2,B74&gt;=2.75,A74&lt;5.15,B74&lt;3.4),1.6,IF(AND(G74&gt;=0.572,A74&lt;5.95,G74&gt;=0.356,D74&lt;1.45,A74&lt;6.25,A74&gt;=5.15,B74&lt;3.4),3.9,IF(AND(G74&lt;0.827,B74&lt;2.9,G74&gt;=0.591,D74&gt;=1.45,A74&lt;6.25,A74&gt;=5.15,B74&lt;3.4),4.9,IF(AND(G74&gt;=0.827,B74&lt;2.9,G74&gt;=0.591,D74&gt;=1.45,A74&lt;6.25,A74&gt;=5.15,B74&lt;3.4),5.1,IF(AND(A74&gt;=7.2,B74&lt;3.05,D74&gt;=1.75,G74&lt;0.597,A74&gt;=6.25,A74&gt;=5.15,B74&lt;3.4),6.7,IF(AND(G74&lt;0.353,B74&gt;=3.05,D74&gt;=1.75,G74&lt;0.597,A74&gt;=6.25,A74&gt;=5.15,B74&lt;3.4),5.22,IF(AND(G74&gt;=0.353,B74&gt;=3.05,D74&gt;=1.75,G74&lt;0.597,A74&gt;=6.25,A74&gt;=5.15,B74&lt;3.4),5.65,IF(AND(A74&lt;6.55,D74&lt;2.4,H74&lt;16.472,G74&gt;=0.597,A74&gt;=6.25,A74&gt;=5.15,B74&lt;3.4),5.033,IF(AND(H74&lt;12.719,G74&lt;0.385,B74&lt;3.85,A74&gt;=4.8,G74&lt;0.821,F74&lt;2,B74&gt;=3.4),1.54,IF(AND(H74&gt;=12.719,G74&lt;0.385,B74&lt;3.85,A74&gt;=4.8,G74&lt;0.821,F74&lt;2,B74&gt;=3.4),1.3,IF(AND(B74&lt;3.6,G74&gt;=0.385,B74&lt;3.85,A74&gt;=4.8,G74&lt;0.821,F74&lt;2,B74&gt;=3.4),1.325,IF(AND(B74&gt;=3.6,G74&gt;=0.385,B74&lt;3.85,A74&gt;=4.8,G74&lt;0.821,F74&lt;2,B74&gt;=3.4),1.55,IF(AND(D74&lt;1.05,G74&lt;0.572,A74&lt;5.95,G74&gt;=0.356,D74&lt;1.45,A74&lt;6.25,A74&gt;=5.15,B74&lt;3.4),3.633,IF(AND(D74&gt;=2.15,A74&lt;7.2,B74&lt;3.05,D74&gt;=1.75,G74&lt;0.597,A74&gt;=6.25,A74&gt;=5.15,B74&lt;3.4),5.667,IF(AND(H74&lt;13.094,A74&gt;=6.55,D74&lt;2.4,H74&lt;16.472,G74&gt;=0.597,A74&gt;=6.25,A74&gt;=5.15,B74&lt;3.4),5.2,IF(AND(D74&lt;1.15,D74&gt;=1.05,G74&lt;0.572,A74&lt;5.95,G74&gt;=0.356,D74&lt;1.45,A74&lt;6.25,A74&gt;=5.15,B74&lt;3.4),3.8,IF(AND(D74&gt;=1.15,D74&gt;=1.05,G74&lt;0.572,A74&lt;5.95,G74&gt;=0.356,D74&lt;1.45,A74&lt;6.25,A74&gt;=5.15,B74&lt;3.4),3.9,IF(AND(G74&gt;=0.487,D74&lt;2.15,A74&lt;7.2,B74&lt;3.05,D74&gt;=1.75,G74&lt;0.597,A74&gt;=6.25,A74&gt;=5.15,B74&lt;3.4),5.8,IF(AND(A74&lt;6.8,H74&gt;=13.094,A74&gt;=6.55,D74&lt;2.4,H74&lt;16.472,G74&gt;=0.597,A74&gt;=6.25,A74&gt;=5.15,B74&lt;3.4),4.52,IF(AND(A74&gt;=6.8,H74&gt;=13.094,A74&gt;=6.55,D74&lt;2.4,H74&lt;16.472,G74&gt;=0.597,A74&gt;=6.25,A74&gt;=5.15,B74&lt;3.4),4.75,IF(AND(B74&lt;2.95,G74&lt;0.487,D74&lt;2.15,A74&lt;7.2,B74&lt;3.05,D74&gt;=1.75,G74&lt;0.597,A74&gt;=6.25,A74&gt;=5.15,B74&lt;3.4),5.6,IF(AND(B74&gt;=2.95,G74&lt;0.487,D74&lt;2.15,A74&lt;7.2,B74&lt;3.05,D74&gt;=1.75,G74&lt;0.597,A74&gt;=6.25,A74&gt;=5.15,B74&lt;3.4),5.5,"shouldnthappen")))))))))))))))))))))))))))))))))))))))</f>
        <v>4.6</v>
      </c>
      <c r="BB74" s="1" t="n">
        <f aca="false">IF(AND(A74&lt;4.35,B74&lt;3.25,F74&lt;1.5),1.1,IF(AND(H74&lt;14.005,A74&gt;=4.35,B74&lt;3.25,F74&lt;1.5),1.3,IF(AND(H74&gt;=14.005,A74&gt;=4.35,B74&lt;3.25,F74&lt;1.5),1.6,IF(AND(G74&gt;=0.905,A74&lt;5.15,B74&gt;=3.25,F74&lt;1.5),1.9,IF(AND(B74&lt;3.45,A74&gt;=5.15,B74&gt;=3.25,F74&lt;1.5),1.6,IF(AND(F74&gt;=2.5,D74&gt;=1.35,D74&lt;1.75,F74&gt;=1.5),4.867,IF(AND(A74&gt;=7.05,D74&gt;=2.05,D74&gt;=1.75,F74&gt;=1.5),6.35,IF(AND(D74&gt;=0.4,G74&lt;0.905,A74&lt;5.15,B74&gt;=3.25,F74&lt;1.5),1.65,IF(AND(B74&lt;3.6,B74&gt;=3.45,A74&gt;=5.15,B74&gt;=3.25,F74&lt;1.5),1.35,IF(AND(H74&lt;6.808,H74&lt;9.386,D74&lt;1.35,D74&lt;1.75,F74&gt;=1.5),4.05,IF(AND(H74&gt;=6.808,H74&lt;9.386,D74&lt;1.35,D74&lt;1.75,F74&gt;=1.5),3.46,IF(AND(B74&lt;2.45,F74&lt;2.5,D74&gt;=1.35,D74&lt;1.75,F74&gt;=1.5),4.5,IF(AND(H74&gt;=13.115,D74&lt;1.95,D74&lt;2.05,D74&gt;=1.75,F74&gt;=1.5),4.85,IF(AND(G74&lt;0.196,D74&gt;=1.95,D74&lt;2.05,D74&gt;=1.75,F74&gt;=1.5),6.7,IF(AND(G74&gt;=0.196,D74&gt;=1.95,D74&lt;2.05,D74&gt;=1.75,F74&gt;=1.5),5.12,IF(AND(H74&lt;10.925,D74&lt;0.4,G74&lt;0.905,A74&lt;5.15,B74&gt;=3.25,F74&lt;1.5),1.4,IF(AND(H74&gt;=10.925,D74&lt;0.4,G74&lt;0.905,A74&lt;5.15,B74&gt;=3.25,F74&lt;1.5),1.45,IF(AND(H74&lt;14.096,B74&gt;=3.6,B74&gt;=3.45,A74&gt;=5.15,B74&gt;=3.25,F74&lt;1.5),1.42,IF(AND(H74&gt;=14.096,B74&gt;=3.6,B74&gt;=3.45,A74&gt;=5.15,B74&gt;=3.25,F74&lt;1.5),1.7,IF(AND(B74&lt;2.45,D74&lt;1.15,H74&gt;=9.386,D74&lt;1.35,D74&lt;1.75,F74&gt;=1.5),3.6,IF(AND(B74&gt;=2.45,D74&lt;1.15,H74&gt;=9.386,D74&lt;1.35,D74&lt;1.75,F74&gt;=1.5),3.9,IF(AND(G74&lt;0.246,D74&gt;=1.15,H74&gt;=9.386,D74&lt;1.35,D74&lt;1.75,F74&gt;=1.5),4.4,IF(AND(B74&lt;2.75,B74&gt;=2.45,F74&lt;2.5,D74&gt;=1.35,D74&lt;1.75,F74&gt;=1.5),5.1,IF(AND(H74&lt;11.084,H74&lt;13.115,D74&lt;1.95,D74&lt;2.05,D74&gt;=1.75,F74&gt;=1.5),5.35,IF(AND(H74&gt;=11.084,H74&lt;13.115,D74&lt;1.95,D74&lt;2.05,D74&gt;=1.75,F74&gt;=1.5),5.7,IF(AND(H74&lt;15.52,D74&lt;2.25,A74&lt;7.05,D74&gt;=2.05,D74&gt;=1.75,F74&gt;=1.5),5.45,IF(AND(H74&gt;=15.52,D74&lt;2.25,A74&lt;7.05,D74&gt;=2.05,D74&gt;=1.75,F74&gt;=1.5),5.725,IF(AND(G74&gt;=0.775,D74&gt;=2.25,A74&lt;7.05,D74&gt;=2.05,D74&gt;=1.75,F74&gt;=1.5),5.2,IF(AND(D74&lt;1.25,G74&gt;=0.246,D74&gt;=1.15,H74&gt;=9.386,D74&lt;1.35,D74&lt;1.75,F74&gt;=1.5),4.05,IF(AND(A74&lt;5.85,B74&gt;=2.75,B74&gt;=2.45,F74&lt;2.5,D74&gt;=1.35,D74&lt;1.75,F74&gt;=1.5),4.5,IF(AND(B74&lt;3.3,G74&lt;0.775,D74&gt;=2.25,A74&lt;7.05,D74&gt;=2.05,D74&gt;=1.75,F74&gt;=1.5),5.64,IF(AND(B74&gt;=3.3,G74&lt;0.775,D74&gt;=2.25,A74&lt;7.05,D74&gt;=2.05,D74&gt;=1.75,F74&gt;=1.5),5.6,IF(AND(A74&lt;5.9,D74&gt;=1.25,G74&gt;=0.246,D74&gt;=1.15,H74&gt;=9.386,D74&lt;1.35,D74&lt;1.75,F74&gt;=1.5),4.2,IF(AND(A74&gt;=5.9,D74&gt;=1.25,G74&gt;=0.246,D74&gt;=1.15,H74&gt;=9.386,D74&lt;1.35,D74&lt;1.75,F74&gt;=1.5),4,IF(AND(G74&gt;=0.437,A74&gt;=5.85,B74&gt;=2.75,B74&gt;=2.45,F74&lt;2.5,D74&gt;=1.35,D74&lt;1.75,F74&gt;=1.5),4.75,IF(AND(H74&lt;9.446,G74&lt;0.437,A74&gt;=5.85,B74&gt;=2.75,B74&gt;=2.45,F74&lt;2.5,D74&gt;=1.35,D74&lt;1.75,F74&gt;=1.5),4.6,IF(AND(H74&gt;=9.446,G74&lt;0.437,A74&gt;=5.85,B74&gt;=2.75,B74&gt;=2.45,F74&lt;2.5,D74&gt;=1.35,D74&lt;1.75,F74&gt;=1.5),4.7,"shouldnthappen")))))))))))))))))))))))))))))))))))))</f>
        <v>4</v>
      </c>
      <c r="BC74" s="1" t="n">
        <f aca="false">IF(AND(G74&gt;=0.905,F74&lt;1.5),1.65,IF(AND(D74&gt;=0.45,G74&lt;0.905,F74&lt;1.5),1.65,IF(AND(A74&lt;5.15,D74&lt;1.55,F74&gt;=1.5),3.225,IF(AND(F74&gt;=2.5,A74&gt;=5.15,D74&lt;1.55,F74&gt;=1.5),5.05,IF(AND(H74&lt;5.767,A74&lt;7.05,D74&gt;=1.55,F74&gt;=1.5),4.5,IF(AND(D74&lt;1.7,A74&gt;=7.05,D74&gt;=1.55,F74&gt;=1.5),5.8,IF(AND(A74&gt;=5.3,G74&lt;0.207,D74&lt;0.45,G74&lt;0.905,F74&lt;1.5),1.3,IF(AND(D74&gt;=0.35,G74&gt;=0.207,D74&lt;0.45,G74&lt;0.905,F74&lt;1.5),1.5,IF(AND(G74&lt;0.155,D74&gt;=1.7,A74&gt;=7.05,D74&gt;=1.55,F74&gt;=1.5),6.7,IF(AND(G74&gt;=0.155,D74&gt;=1.7,A74&gt;=7.05,D74&gt;=1.55,F74&gt;=1.5),6.34,IF(AND(G74&lt;0.05,A74&lt;5.3,G74&lt;0.207,D74&lt;0.45,G74&lt;0.905,F74&lt;1.5),1.4,IF(AND(G74&gt;=0.05,A74&lt;5.3,G74&lt;0.207,D74&lt;0.45,G74&lt;0.905,F74&lt;1.5),1.5,IF(AND(A74&lt;4.5,D74&lt;0.35,G74&gt;=0.207,D74&lt;0.45,G74&lt;0.905,F74&lt;1.5),1.3,IF(AND(G74&lt;0.308,A74&lt;6.2,F74&lt;2.5,A74&gt;=5.15,D74&lt;1.55,F74&gt;=1.5),4.5,IF(AND(D74&lt;1.35,A74&gt;=6.2,F74&lt;2.5,A74&gt;=5.15,D74&lt;1.55,F74&gt;=1.5),4.367,IF(AND(D74&lt;1.85,A74&lt;6.15,H74&gt;=5.767,A74&lt;7.05,D74&gt;=1.55,F74&gt;=1.5),4.933,IF(AND(G74&gt;=0.558,A74&gt;=4.5,D74&lt;0.35,G74&gt;=0.207,D74&lt;0.45,G74&lt;0.905,F74&lt;1.5),1.5,IF(AND(H74&gt;=13.383,G74&gt;=0.308,A74&lt;6.2,F74&lt;2.5,A74&gt;=5.15,D74&lt;1.55,F74&gt;=1.5),4.7,IF(AND(H74&gt;=12.206,D74&gt;=1.35,A74&gt;=6.2,F74&lt;2.5,A74&gt;=5.15,D74&lt;1.55,F74&gt;=1.5),4.575,IF(AND(A74&lt;5.7,D74&gt;=1.85,A74&lt;6.15,H74&gt;=5.767,A74&lt;7.05,D74&gt;=1.55,F74&gt;=1.5),4.9,IF(AND(A74&gt;=5.7,D74&gt;=1.85,A74&lt;6.15,H74&gt;=5.767,A74&lt;7.05,D74&gt;=1.55,F74&gt;=1.5),5.1,IF(AND(G74&lt;0.079,G74&lt;0.364,A74&gt;=6.15,H74&gt;=5.767,A74&lt;7.05,D74&gt;=1.55,F74&gt;=1.5),5.6,IF(AND(G74&gt;=0.079,G74&lt;0.364,A74&gt;=6.15,H74&gt;=5.767,A74&lt;7.05,D74&gt;=1.55,F74&gt;=1.5),5.25,IF(AND(G74&gt;=0.447,G74&lt;0.558,A74&gt;=4.5,D74&lt;0.35,G74&gt;=0.207,D74&lt;0.45,G74&lt;0.905,F74&lt;1.5),1.3,IF(AND(B74&gt;=2.95,H74&lt;13.383,G74&gt;=0.308,A74&lt;6.2,F74&lt;2.5,A74&gt;=5.15,D74&lt;1.55,F74&gt;=1.5),4.6,IF(AND(B74&lt;2.65,H74&lt;12.206,D74&gt;=1.35,A74&gt;=6.2,F74&lt;2.5,A74&gt;=5.15,D74&lt;1.55,F74&gt;=1.5),4.9,IF(AND(D74&lt;2.45,A74&lt;6.6,G74&gt;=0.364,A74&gt;=6.15,H74&gt;=5.767,A74&lt;7.05,D74&gt;=1.55,F74&gt;=1.5),5.6,IF(AND(D74&gt;=2.45,A74&lt;6.6,G74&gt;=0.364,A74&gt;=6.15,H74&gt;=5.767,A74&lt;7.05,D74&gt;=1.55,F74&gt;=1.5),6,IF(AND(H74&lt;12.921,A74&gt;=6.6,G74&gt;=0.364,A74&gt;=6.15,H74&gt;=5.767,A74&lt;7.05,D74&gt;=1.55,F74&gt;=1.5),5.725,IF(AND(H74&gt;=12.921,A74&gt;=6.6,G74&gt;=0.364,A74&gt;=6.15,H74&gt;=5.767,A74&lt;7.05,D74&gt;=1.55,F74&gt;=1.5),5.367,IF(AND(B74&lt;3.15,G74&lt;0.447,G74&lt;0.558,A74&gt;=4.5,D74&lt;0.35,G74&gt;=0.207,D74&lt;0.45,G74&lt;0.905,F74&lt;1.5),1.5,IF(AND(B74&gt;=3.15,G74&lt;0.447,G74&lt;0.558,A74&gt;=4.5,D74&lt;0.35,G74&gt;=0.207,D74&lt;0.45,G74&lt;0.905,F74&lt;1.5),1.36,IF(AND(B74&gt;=2.85,B74&lt;2.95,H74&lt;13.383,G74&gt;=0.308,A74&lt;6.2,F74&lt;2.5,A74&gt;=5.15,D74&lt;1.55,F74&gt;=1.5),3.6,IF(AND(H74&lt;9.446,B74&gt;=2.65,H74&lt;12.206,D74&gt;=1.35,A74&gt;=6.2,F74&lt;2.5,A74&gt;=5.15,D74&lt;1.55,F74&gt;=1.5),4.6,IF(AND(H74&gt;=9.446,B74&gt;=2.65,H74&lt;12.206,D74&gt;=1.35,A74&gt;=6.2,F74&lt;2.5,A74&gt;=5.15,D74&lt;1.55,F74&gt;=1.5),4.7,IF(AND(D74&lt;1.2,B74&lt;2.85,B74&lt;2.95,H74&lt;13.383,G74&gt;=0.308,A74&lt;6.2,F74&lt;2.5,A74&gt;=5.15,D74&lt;1.55,F74&gt;=1.5),3.75,IF(AND(G74&lt;0.356,D74&gt;=1.2,B74&lt;2.85,B74&lt;2.95,H74&lt;13.383,G74&gt;=0.308,A74&lt;6.2,F74&lt;2.5,A74&gt;=5.15,D74&lt;1.55,F74&gt;=1.5),4.2,IF(AND(G74&gt;=0.356,D74&gt;=1.2,B74&lt;2.85,B74&lt;2.95,H74&lt;13.383,G74&gt;=0.308,A74&lt;6.2,F74&lt;2.5,A74&gt;=5.15,D74&lt;1.55,F74&gt;=1.5),3.96,"shouldnthappen"))))))))))))))))))))))))))))))))))))))</f>
        <v>3.96</v>
      </c>
      <c r="BD74" s="1" t="n">
        <f aca="false">IF(AND(B74&lt;2.7,A74&lt;5.3,B74&lt;3.15),3.42,IF(AND(F74&lt;2.5,A74&gt;=5.85,B74&gt;=3.15),4.7,IF(AND(A74&lt;4.35,B74&gt;=2.7,A74&lt;5.3,B74&lt;3.15),1.1,IF(AND(A74&gt;=4.35,B74&gt;=2.7,A74&lt;5.3,B74&lt;3.15),1.42,IF(AND(A74&gt;=7.05,F74&gt;=2.5,A74&gt;=5.3,B74&lt;3.15),6.067,IF(AND(D74&gt;=0.45,A74&lt;5.05,A74&lt;5.85,B74&gt;=3.15),1.6,IF(AND(B74&lt;3.35,A74&gt;=5.05,A74&lt;5.85,B74&gt;=3.15),1.7,IF(AND(A74&gt;=6.85,F74&gt;=2.5,A74&gt;=5.85,B74&gt;=3.15),6.22,IF(AND(D74&lt;1.25,D74&lt;1.35,F74&lt;2.5,A74&gt;=5.3,B74&lt;3.15),4.033,IF(AND(D74&gt;=1.25,D74&lt;1.35,F74&lt;2.5,A74&gt;=5.3,B74&lt;3.15),4.233,IF(AND(A74&lt;6.05,D74&gt;=1.35,F74&lt;2.5,A74&gt;=5.3,B74&lt;3.15),5.1,IF(AND(H74&gt;=13.29,A74&lt;7.05,F74&gt;=2.5,A74&gt;=5.3,B74&lt;3.15),4.96,IF(AND(G74&gt;=0.858,D74&lt;0.45,A74&lt;5.05,A74&lt;5.85,B74&gt;=3.15),1.3,IF(AND(D74&gt;=0.35,B74&gt;=3.35,A74&gt;=5.05,A74&lt;5.85,B74&gt;=3.15),1.4,IF(AND(B74&lt;3.25,A74&lt;6.85,F74&gt;=2.5,A74&gt;=5.85,B74&gt;=3.15),5.233,IF(AND(A74&gt;=6.8,A74&gt;=6.05,D74&gt;=1.35,F74&lt;2.5,A74&gt;=5.3,B74&lt;3.15),4.9,IF(AND(G74&gt;=0.622,H74&lt;13.29,A74&lt;7.05,F74&gt;=2.5,A74&gt;=5.3,B74&lt;3.15),5.067,IF(AND(H74&lt;8.834,G74&lt;0.858,D74&lt;0.45,A74&lt;5.05,A74&lt;5.85,B74&gt;=3.15),1.4,IF(AND(G74&lt;0.774,B74&gt;=3.25,A74&lt;6.85,F74&gt;=2.5,A74&gt;=5.85,B74&gt;=3.15),5.8,IF(AND(G74&gt;=0.774,B74&gt;=3.25,A74&lt;6.85,F74&gt;=2.5,A74&gt;=5.85,B74&gt;=3.15),5.4,IF(AND(H74&gt;=12.206,A74&lt;6.8,A74&gt;=6.05,D74&gt;=1.35,F74&lt;2.5,A74&gt;=5.3,B74&lt;3.15),4.5,IF(AND(G74&gt;=0.439,G74&lt;0.622,H74&lt;13.29,A74&lt;7.05,F74&gt;=2.5,A74&gt;=5.3,B74&lt;3.15),5.667,IF(AND(G74&lt;0.227,H74&gt;=8.834,G74&lt;0.858,D74&lt;0.45,A74&lt;5.05,A74&lt;5.85,B74&gt;=3.15),1.4,IF(AND(G74&gt;=0.227,H74&gt;=8.834,G74&lt;0.858,D74&lt;0.45,A74&lt;5.05,A74&lt;5.85,B74&gt;=3.15),1.3,IF(AND(G74&gt;=0.934,B74&lt;3.75,D74&lt;0.35,B74&gt;=3.35,A74&gt;=5.05,A74&lt;5.85,B74&gt;=3.15),1.7,IF(AND(G74&lt;0.823,B74&gt;=3.75,D74&lt;0.35,B74&gt;=3.35,A74&gt;=5.05,A74&lt;5.85,B74&gt;=3.15),1.55,IF(AND(G74&gt;=0.823,B74&gt;=3.75,D74&lt;0.35,B74&gt;=3.35,A74&gt;=5.05,A74&lt;5.85,B74&gt;=3.15),1.5,IF(AND(A74&lt;6.2,H74&lt;12.206,A74&lt;6.8,A74&gt;=6.05,D74&gt;=1.35,F74&lt;2.5,A74&gt;=5.3,B74&lt;3.15),4.6,IF(AND(A74&gt;=6.2,H74&lt;12.206,A74&lt;6.8,A74&gt;=6.05,D74&gt;=1.35,F74&lt;2.5,A74&gt;=5.3,B74&lt;3.15),4.74,IF(AND(H74&gt;=10.667,G74&lt;0.439,G74&lt;0.622,H74&lt;13.29,A74&lt;7.05,F74&gt;=2.5,A74&gt;=5.3,B74&lt;3.15),5.6,IF(AND(H74&lt;13.67,G74&lt;0.934,B74&lt;3.75,D74&lt;0.35,B74&gt;=3.35,A74&gt;=5.05,A74&lt;5.85,B74&gt;=3.15),1.48,IF(AND(H74&gt;=13.67,G74&lt;0.934,B74&lt;3.75,D74&lt;0.35,B74&gt;=3.35,A74&gt;=5.05,A74&lt;5.85,B74&gt;=3.15),1.3,IF(AND(G74&lt;0.301,H74&lt;10.667,G74&lt;0.439,G74&lt;0.622,H74&lt;13.29,A74&lt;7.05,F74&gt;=2.5,A74&gt;=5.3,B74&lt;3.15),5.2,IF(AND(G74&gt;=0.301,H74&lt;10.667,G74&lt;0.439,G74&lt;0.622,H74&lt;13.29,A74&lt;7.05,F74&gt;=2.5,A74&gt;=5.3,B74&lt;3.15),5.067,"shouldnthappen"))))))))))))))))))))))))))))))))))</f>
        <v>4.233</v>
      </c>
      <c r="BE74" s="1" t="n">
        <f aca="false">IF(AND(B74&gt;=3.85,A74&gt;=5.05,F74&lt;1.5),1.4,IF(AND(A74&lt;5.25,A74&lt;5.75,F74&gt;=1.5),3.15,IF(AND(A74&lt;4.95,B74&lt;3.15,A74&lt;5.05,F74&lt;1.5),1.46,IF(AND(A74&gt;=4.95,B74&lt;3.15,A74&lt;5.05,F74&lt;1.5),1.6,IF(AND(H74&lt;8.834,B74&gt;=3.15,A74&lt;5.05,F74&lt;1.5),1.4,IF(AND(D74&lt;0.25,B74&lt;3.85,A74&gt;=5.05,F74&lt;1.5),1.48,IF(AND(D74&gt;=0.25,B74&lt;3.85,A74&gt;=5.05,F74&lt;1.5),1.7,IF(AND(F74&gt;=2.5,A74&gt;=5.25,A74&lt;5.75,F74&gt;=1.5),4.9,IF(AND(H74&lt;12.45,H74&gt;=8.834,B74&gt;=3.15,A74&lt;5.05,F74&lt;1.5),1.25,IF(AND(H74&gt;=12.45,H74&gt;=8.834,B74&gt;=3.15,A74&lt;5.05,F74&lt;1.5),1.32,IF(AND(G74&lt;0.283,F74&lt;2.5,A74&gt;=5.25,A74&lt;5.75,F74&gt;=1.5),4.3,IF(AND(H74&lt;6.712,H74&lt;11.275,D74&lt;1.55,A74&gt;=5.75,F74&gt;=1.5),5,IF(AND(H74&lt;13.101,H74&gt;=11.275,D74&lt;1.55,A74&gt;=5.75,F74&gt;=1.5),3.933,IF(AND(H74&gt;=13.101,H74&gt;=11.275,D74&lt;1.55,A74&gt;=5.75,F74&gt;=1.5),4.5,IF(AND(A74&gt;=7.3,D74&lt;2.45,D74&gt;=1.55,A74&gt;=5.75,F74&gt;=1.5),6.7,IF(AND(B74&lt;3.45,D74&gt;=2.45,D74&gt;=1.55,A74&gt;=5.75,F74&gt;=1.5),5.925,IF(AND(B74&gt;=3.45,D74&gt;=2.45,D74&gt;=1.55,A74&gt;=5.75,F74&gt;=1.5),6.1,IF(AND(B74&gt;=2.8,G74&gt;=0.283,F74&lt;2.5,A74&gt;=5.25,A74&lt;5.75,F74&gt;=1.5),4.2,IF(AND(D74&lt;1.35,H74&gt;=6.712,H74&lt;11.275,D74&lt;1.55,A74&gt;=5.75,F74&gt;=1.5),4.35,IF(AND(D74&lt;1.05,B74&lt;2.8,G74&gt;=0.283,F74&lt;2.5,A74&gt;=5.25,A74&lt;5.75,F74&gt;=1.5),3.567,IF(AND(D74&gt;=1.05,B74&lt;2.8,G74&gt;=0.283,F74&lt;2.5,A74&gt;=5.25,A74&lt;5.75,F74&gt;=1.5),3.925,IF(AND(B74&lt;2.65,D74&gt;=1.35,H74&gt;=6.712,H74&lt;11.275,D74&lt;1.55,A74&gt;=5.75,F74&gt;=1.5),4.9,IF(AND(B74&gt;=2.65,D74&gt;=1.35,H74&gt;=6.712,H74&lt;11.275,D74&lt;1.55,A74&gt;=5.75,F74&gt;=1.5),4.625,IF(AND(H74&gt;=14.683,G74&gt;=0.628,A74&lt;7.3,D74&lt;2.45,D74&gt;=1.55,A74&gt;=5.75,F74&gt;=1.5),5.4,IF(AND(D74&lt;1.95,H74&lt;8.884,G74&lt;0.628,A74&lt;7.3,D74&lt;2.45,D74&gt;=1.55,A74&gt;=5.75,F74&gt;=1.5),5.1,IF(AND(D74&gt;=1.95,H74&lt;8.884,G74&lt;0.628,A74&lt;7.3,D74&lt;2.45,D74&gt;=1.55,A74&gt;=5.75,F74&gt;=1.5),5.22,IF(AND(A74&lt;6.05,H74&gt;=8.884,G74&lt;0.628,A74&lt;7.3,D74&lt;2.45,D74&gt;=1.55,A74&gt;=5.75,F74&gt;=1.5),5.1,IF(AND(G74&lt;0.817,H74&lt;14.683,G74&gt;=0.628,A74&lt;7.3,D74&lt;2.45,D74&gt;=1.55,A74&gt;=5.75,F74&gt;=1.5),4.967,IF(AND(G74&gt;=0.817,H74&lt;14.683,G74&gt;=0.628,A74&lt;7.3,D74&lt;2.45,D74&gt;=1.55,A74&gt;=5.75,F74&gt;=1.5),5.1,IF(AND(H74&lt;9.637,A74&gt;=6.05,H74&gt;=8.884,G74&lt;0.628,A74&lt;7.3,D74&lt;2.45,D74&gt;=1.55,A74&gt;=5.75,F74&gt;=1.5),5.9,IF(AND(D74&lt;1.85,H74&gt;=9.637,A74&gt;=6.05,H74&gt;=8.884,G74&lt;0.628,A74&lt;7.3,D74&lt;2.45,D74&gt;=1.55,A74&gt;=5.75,F74&gt;=1.5),5.733,IF(AND(G74&gt;=0.388,D74&gt;=1.85,H74&gt;=9.637,A74&gt;=6.05,H74&gt;=8.884,G74&lt;0.628,A74&lt;7.3,D74&lt;2.45,D74&gt;=1.55,A74&gt;=5.75,F74&gt;=1.5),5.64,IF(AND(B74&lt;2.95,G74&lt;0.388,D74&gt;=1.85,H74&gt;=9.637,A74&gt;=6.05,H74&gt;=8.884,G74&lt;0.628,A74&lt;7.3,D74&lt;2.45,D74&gt;=1.55,A74&gt;=5.75,F74&gt;=1.5),5.5,IF(AND(B74&gt;=2.95,G74&lt;0.388,D74&gt;=1.85,H74&gt;=9.637,A74&gt;=6.05,H74&gt;=8.884,G74&lt;0.628,A74&lt;7.3,D74&lt;2.45,D74&gt;=1.55,A74&gt;=5.75,F74&gt;=1.5),5.333,"shouldnthappen"))))))))))))))))))))))))))))))))))</f>
        <v>3.933</v>
      </c>
      <c r="BF74" s="1" t="n">
        <f aca="false">IF(AND(D74&gt;=0.35,F74&lt;1.5),1.65,IF(AND(H74&gt;=16.227,D74&gt;=1.55,F74&gt;=1.5),6.533,IF(AND(A74&gt;=5.45,G74&lt;0.174,D74&lt;0.35,F74&lt;1.5),1.7,IF(AND(D74&lt;0.15,G74&gt;=0.174,D74&lt;0.35,F74&lt;1.5),1.38,IF(AND(D74&gt;=1.15,D74&lt;1.25,D74&lt;1.55,F74&gt;=1.5),3.967,IF(AND(H74&lt;8.376,A74&lt;5.45,G74&lt;0.174,D74&lt;0.35,F74&lt;1.5),1.4,IF(AND(H74&gt;=8.376,A74&lt;5.45,G74&lt;0.174,D74&lt;0.35,F74&lt;1.5),1.5,IF(AND(B74&lt;3.1,D74&gt;=0.15,G74&gt;=0.174,D74&lt;0.35,F74&lt;1.5),1.475,IF(AND(H74&lt;10.258,D74&lt;1.15,D74&lt;1.25,D74&lt;1.55,F74&gt;=1.5),3.24,IF(AND(H74&gt;=10.258,D74&lt;1.15,D74&lt;1.25,D74&lt;1.55,F74&gt;=1.5),3.875,IF(AND(F74&gt;=2.5,H74&lt;10.927,D74&gt;=1.25,D74&lt;1.55,F74&gt;=1.5),5.05,IF(AND(D74&lt;1.35,H74&gt;=10.927,D74&gt;=1.25,D74&lt;1.55,F74&gt;=1.5),4.25,IF(AND(A74&gt;=6.95,D74&lt;1.75,H74&lt;16.227,D74&gt;=1.55,F74&gt;=1.5),5.8,IF(AND(B74&lt;3.3,B74&gt;=3.1,D74&gt;=0.15,G74&gt;=0.174,D74&lt;0.35,F74&lt;1.5),1.3,IF(AND(H74&lt;12.278,D74&gt;=1.35,H74&gt;=10.927,D74&gt;=1.25,D74&lt;1.55,F74&gt;=1.5),4.9,IF(AND(G74&lt;0.226,A74&lt;6.95,D74&lt;1.75,H74&lt;16.227,D74&gt;=1.55,F74&gt;=1.5),5,IF(AND(G74&gt;=0.226,A74&lt;6.95,D74&lt;1.75,H74&lt;16.227,D74&gt;=1.55,F74&gt;=1.5),4.62,IF(AND(H74&lt;9.35,B74&lt;2.95,D74&gt;=1.75,H74&lt;16.227,D74&gt;=1.55,F74&gt;=1.5),6.3,IF(AND(H74&gt;=9.35,B74&lt;2.95,D74&gt;=1.75,H74&lt;16.227,D74&gt;=1.55,F74&gt;=1.5),5.58,IF(AND(A74&lt;5.05,B74&gt;=3.3,B74&gt;=3.1,D74&gt;=0.15,G74&gt;=0.174,D74&lt;0.35,F74&lt;1.5),1.35,IF(AND(A74&gt;=5.05,B74&gt;=3.3,B74&gt;=3.1,D74&gt;=0.15,G74&gt;=0.174,D74&lt;0.35,F74&lt;1.5),1.46,IF(AND(B74&lt;2.8,A74&lt;5.65,F74&lt;2.5,H74&lt;10.927,D74&gt;=1.25,D74&lt;1.55,F74&gt;=1.5),4.075,IF(AND(B74&gt;=2.8,A74&lt;5.65,F74&lt;2.5,H74&lt;10.927,D74&gt;=1.25,D74&lt;1.55,F74&gt;=1.5),3.933,IF(AND(A74&lt;6.25,A74&gt;=5.65,F74&lt;2.5,H74&lt;10.927,D74&gt;=1.25,D74&lt;1.55,F74&gt;=1.5),4.533,IF(AND(A74&gt;=6.25,A74&gt;=5.65,F74&lt;2.5,H74&lt;10.927,D74&gt;=1.25,D74&lt;1.55,F74&gt;=1.5),4.3,IF(AND(A74&lt;6.5,H74&gt;=12.278,D74&gt;=1.35,H74&gt;=10.927,D74&gt;=1.25,D74&lt;1.55,F74&gt;=1.5),4.55,IF(AND(A74&gt;=6.5,H74&gt;=12.278,D74&gt;=1.35,H74&gt;=10.927,D74&gt;=1.25,D74&lt;1.55,F74&gt;=1.5),4.775,IF(AND(H74&lt;9.884,D74&lt;2.1,B74&gt;=2.95,D74&gt;=1.75,H74&lt;16.227,D74&gt;=1.55,F74&gt;=1.5),5.5,IF(AND(H74&gt;=9.884,D74&lt;2.1,B74&gt;=2.95,D74&gt;=1.75,H74&lt;16.227,D74&gt;=1.55,F74&gt;=1.5),5.1,IF(AND(H74&lt;10.393,D74&gt;=2.1,B74&gt;=2.95,D74&gt;=1.75,H74&lt;16.227,D74&gt;=1.55,F74&gt;=1.5),5.74,IF(AND(D74&lt;2.25,H74&gt;=10.393,D74&gt;=2.1,B74&gt;=2.95,D74&gt;=1.75,H74&lt;16.227,D74&gt;=1.55,F74&gt;=1.5),5.8,IF(AND(D74&gt;=2.25,H74&gt;=10.393,D74&gt;=2.1,B74&gt;=2.95,D74&gt;=1.75,H74&lt;16.227,D74&gt;=1.55,F74&gt;=1.5),5.4,"shouldnthappen"))))))))))))))))))))))))))))))))</f>
        <v>4.25</v>
      </c>
      <c r="BG74" s="1" t="n">
        <f aca="false">IF(AND(G74&lt;0.096,A74&lt;5.45),2.95,IF(AND(F74&gt;=1.5,G74&gt;=0.096,A74&lt;5.45),3,IF(AND(D74&lt;0.6,A74&lt;5.9,A74&gt;=5.45),1.4,IF(AND(F74&gt;=2.5,D74&gt;=0.6,A74&lt;5.9,A74&gt;=5.45),5.1,IF(AND(A74&lt;7.45,A74&gt;=7.05,A74&gt;=5.9,A74&gt;=5.45),6.167,IF(AND(B74&gt;=3.55,G74&lt;0.587,F74&lt;1.5,G74&gt;=0.096,A74&lt;5.45),1,IF(AND(A74&lt;5.05,G74&gt;=0.587,F74&lt;1.5,G74&gt;=0.096,A74&lt;5.45),1.35,IF(AND(B74&lt;2.75,D74&lt;1.7,A74&lt;7.05,A74&gt;=5.9,A74&gt;=5.45),4.9,IF(AND(A74&lt;6.2,D74&gt;=1.7,A74&lt;7.05,A74&gt;=5.9,A74&gt;=5.45),4.833,IF(AND(H74&lt;17.32,A74&gt;=7.45,A74&gt;=7.05,A74&gt;=5.9,A74&gt;=5.45),6.68,IF(AND(H74&gt;=17.32,A74&gt;=7.45,A74&gt;=7.05,A74&gt;=5.9,A74&gt;=5.45),6.4,IF(AND(G74&lt;0.161,B74&lt;3.55,G74&lt;0.587,F74&lt;1.5,G74&gt;=0.096,A74&lt;5.45),1.5,IF(AND(H74&lt;11.016,A74&gt;=5.05,G74&gt;=0.587,F74&lt;1.5,G74&gt;=0.096,A74&lt;5.45),1.633,IF(AND(H74&lt;11.001,G74&lt;0.372,F74&lt;2.5,D74&gt;=0.6,A74&lt;5.9,A74&gt;=5.45),4.133,IF(AND(H74&gt;=11.001,G74&lt;0.372,F74&lt;2.5,D74&gt;=0.6,A74&lt;5.9,A74&gt;=5.45),4.3,IF(AND(H74&lt;6.808,G74&gt;=0.372,F74&lt;2.5,D74&gt;=0.6,A74&lt;5.9,A74&gt;=5.45),4,IF(AND(A74&gt;=6.75,B74&gt;=2.75,D74&lt;1.7,A74&lt;7.05,A74&gt;=5.9,A74&gt;=5.45),4.84,IF(AND(H74&lt;12.467,G74&gt;=0.161,B74&lt;3.55,G74&lt;0.587,F74&lt;1.5,G74&gt;=0.096,A74&lt;5.45),1.3,IF(AND(D74&lt;0.25,H74&gt;=11.016,A74&gt;=5.05,G74&gt;=0.587,F74&lt;1.5,G74&gt;=0.096,A74&lt;5.45),1.52,IF(AND(D74&gt;=0.25,H74&gt;=11.016,A74&gt;=5.05,G74&gt;=0.587,F74&lt;1.5,G74&gt;=0.096,A74&lt;5.45),1.5,IF(AND(H74&lt;11.218,H74&gt;=6.808,G74&gt;=0.372,F74&lt;2.5,D74&gt;=0.6,A74&lt;5.9,A74&gt;=5.45),3.7,IF(AND(H74&gt;=11.218,H74&gt;=6.808,G74&gt;=0.372,F74&lt;2.5,D74&gt;=0.6,A74&lt;5.9,A74&gt;=5.45),3.9,IF(AND(B74&lt;2.95,A74&lt;6.75,B74&gt;=2.75,D74&lt;1.7,A74&lt;7.05,A74&gt;=5.9,A74&gt;=5.45),4.2,IF(AND(B74&gt;=2.95,A74&lt;6.75,B74&gt;=2.75,D74&lt;1.7,A74&lt;7.05,A74&gt;=5.9,A74&gt;=5.45),4.6,IF(AND(D74&gt;=2.45,A74&lt;6.85,A74&gt;=6.2,D74&gt;=1.7,A74&lt;7.05,A74&gt;=5.9,A74&gt;=5.45),5.9,IF(AND(G74&lt;0.312,A74&gt;=6.85,A74&gt;=6.2,D74&gt;=1.7,A74&lt;7.05,A74&gt;=5.9,A74&gt;=5.45),5.1,IF(AND(G74&gt;=0.312,A74&gt;=6.85,A74&gt;=6.2,D74&gt;=1.7,A74&lt;7.05,A74&gt;=5.9,A74&gt;=5.45),5.4,IF(AND(G74&lt;0.251,H74&gt;=12.467,G74&gt;=0.161,B74&lt;3.55,G74&lt;0.587,F74&lt;1.5,G74&gt;=0.096,A74&lt;5.45),1.35,IF(AND(G74&gt;=0.251,H74&gt;=12.467,G74&gt;=0.161,B74&lt;3.55,G74&lt;0.587,F74&lt;1.5,G74&gt;=0.096,A74&lt;5.45),1.467,IF(AND(G74&gt;=0.628,D74&lt;2.45,A74&lt;6.85,A74&gt;=6.2,D74&gt;=1.7,A74&lt;7.05,A74&gt;=5.9,A74&gt;=5.45),5.1,IF(AND(A74&gt;=6.75,G74&lt;0.628,D74&lt;2.45,A74&lt;6.85,A74&gt;=6.2,D74&gt;=1.7,A74&lt;7.05,A74&gt;=5.9,A74&gt;=5.45),5.9,IF(AND(H74&lt;11.824,A74&lt;6.75,G74&lt;0.628,D74&lt;2.45,A74&lt;6.85,A74&gt;=6.2,D74&gt;=1.7,A74&lt;7.05,A74&gt;=5.9,A74&gt;=5.45),5.44,IF(AND(H74&lt;14.378,H74&gt;=11.824,A74&lt;6.75,G74&lt;0.628,D74&lt;2.45,A74&lt;6.85,A74&gt;=6.2,D74&gt;=1.7,A74&lt;7.05,A74&gt;=5.9,A74&gt;=5.45),5.6,IF(AND(H74&gt;=14.378,H74&gt;=11.824,A74&lt;6.75,G74&lt;0.628,D74&lt;2.45,A74&lt;6.85,A74&gt;=6.2,D74&gt;=1.7,A74&lt;7.05,A74&gt;=5.9,A74&gt;=5.45),5.8,"shouldnthappen"))))))))))))))))))))))))))))))))))</f>
        <v>4.2</v>
      </c>
      <c r="BH74" s="1" t="n">
        <f aca="false">IF(AND(G74&gt;=0.905,F74&lt;1.5),1.8,IF(AND(H74&lt;5.523,G74&lt;0.905,F74&lt;1.5),1,IF(AND(D74&gt;=0.4,H74&gt;=5.523,G74&lt;0.905,F74&lt;1.5),1.7,IF(AND(G74&gt;=0.878,D74&lt;1.35,F74&lt;2.5,F74&gt;=1.5),4.4,IF(AND(A74&lt;5.4,D74&gt;=1.35,F74&lt;2.5,F74&gt;=1.5),3.9,IF(AND(G74&lt;0.177,B74&lt;3.15,F74&gt;=2.5,F74&gt;=1.5),6.15,IF(AND(H74&lt;10.393,B74&gt;=3.15,F74&gt;=2.5,F74&gt;=1.5),5.94,IF(AND(H74&gt;=10.393,B74&gt;=3.15,F74&gt;=2.5,F74&gt;=1.5),5.467,IF(AND(D74&gt;=1.25,G74&lt;0.878,D74&lt;1.35,F74&lt;2.5,F74&gt;=1.5),4.18,IF(AND(G74&gt;=0.709,A74&gt;=5.4,D74&gt;=1.35,F74&lt;2.5,F74&gt;=1.5),4.9,IF(AND(B74&lt;2.6,G74&gt;=0.177,B74&lt;3.15,F74&gt;=2.5,F74&gt;=1.5),4.8,IF(AND(A74&lt;4.35,A74&lt;5.05,D74&lt;0.4,H74&gt;=5.523,G74&lt;0.905,F74&lt;1.5),1.1,IF(AND(A74&gt;=5.6,A74&gt;=5.05,D74&lt;0.4,H74&gt;=5.523,G74&lt;0.905,F74&lt;1.5),1.7,IF(AND(D74&lt;1.05,D74&lt;1.25,G74&lt;0.878,D74&lt;1.35,F74&lt;2.5,F74&gt;=1.5),3.6,IF(AND(D74&gt;=1.55,G74&lt;0.709,A74&gt;=5.4,D74&gt;=1.35,F74&lt;2.5,F74&gt;=1.5),4.975,IF(AND(D74&lt;1.7,B74&gt;=2.6,G74&gt;=0.177,B74&lt;3.15,F74&gt;=2.5,F74&gt;=1.5),5.8,IF(AND(B74&lt;3.15,A74&gt;=4.35,A74&lt;5.05,D74&lt;0.4,H74&gt;=5.523,G74&lt;0.905,F74&lt;1.5),1.46,IF(AND(A74&gt;=5.45,A74&lt;5.6,A74&gt;=5.05,D74&lt;0.4,H74&gt;=5.523,G74&lt;0.905,F74&lt;1.5),1.35,IF(AND(H74&lt;10.974,D74&gt;=1.05,D74&lt;1.25,G74&lt;0.878,D74&lt;1.35,F74&lt;2.5,F74&gt;=1.5),3.8,IF(AND(H74&gt;=13.654,D74&lt;1.55,G74&lt;0.709,A74&gt;=5.4,D74&gt;=1.35,F74&lt;2.5,F74&gt;=1.5),4.725,IF(AND(A74&lt;4.5,B74&gt;=3.15,A74&gt;=4.35,A74&lt;5.05,D74&lt;0.4,H74&gt;=5.523,G74&lt;0.905,F74&lt;1.5),1.3,IF(AND(G74&lt;0.676,A74&lt;5.45,A74&lt;5.6,A74&gt;=5.05,D74&lt;0.4,H74&gt;=5.523,G74&lt;0.905,F74&lt;1.5),1.5,IF(AND(G74&gt;=0.676,A74&lt;5.45,A74&lt;5.6,A74&gt;=5.05,D74&lt;0.4,H74&gt;=5.523,G74&lt;0.905,F74&lt;1.5),1.55,IF(AND(A74&lt;5.7,H74&gt;=10.974,D74&gt;=1.05,D74&lt;1.25,G74&lt;0.878,D74&lt;1.35,F74&lt;2.5,F74&gt;=1.5),3.9,IF(AND(A74&gt;=5.7,H74&gt;=10.974,D74&gt;=1.05,D74&lt;1.25,G74&lt;0.878,D74&lt;1.35,F74&lt;2.5,F74&gt;=1.5),3.933,IF(AND(G74&gt;=0.644,H74&lt;13.654,D74&lt;1.55,G74&lt;0.709,A74&gt;=5.4,D74&gt;=1.35,F74&lt;2.5,F74&gt;=1.5),4.4,IF(AND(B74&lt;2.9,A74&lt;6.2,D74&gt;=1.7,B74&gt;=2.6,G74&gt;=0.177,B74&lt;3.15,F74&gt;=2.5,F74&gt;=1.5),5.02,IF(AND(B74&gt;=2.9,A74&lt;6.2,D74&gt;=1.7,B74&gt;=2.6,G74&gt;=0.177,B74&lt;3.15,F74&gt;=2.5,F74&gt;=1.5),4.8,IF(AND(D74&lt;2.2,A74&gt;=6.2,D74&gt;=1.7,B74&gt;=2.6,G74&gt;=0.177,B74&lt;3.15,F74&gt;=2.5,F74&gt;=1.5),5.325,IF(AND(D74&gt;=2.2,A74&gt;=6.2,D74&gt;=1.7,B74&gt;=2.6,G74&gt;=0.177,B74&lt;3.15,F74&gt;=2.5,F74&gt;=1.5),5.1,IF(AND(D74&lt;0.25,A74&gt;=4.5,B74&gt;=3.15,A74&gt;=4.35,A74&lt;5.05,D74&lt;0.4,H74&gt;=5.523,G74&lt;0.905,F74&lt;1.5),1.357,IF(AND(D74&gt;=0.25,A74&gt;=4.5,B74&gt;=3.15,A74&gt;=4.35,A74&lt;5.05,D74&lt;0.4,H74&gt;=5.523,G74&lt;0.905,F74&lt;1.5),1.333,IF(AND(H74&lt;10.723,G74&lt;0.644,H74&lt;13.654,D74&lt;1.55,G74&lt;0.709,A74&gt;=5.4,D74&gt;=1.35,F74&lt;2.5,F74&gt;=1.5),4.6,IF(AND(H74&gt;=10.723,G74&lt;0.644,H74&lt;13.654,D74&lt;1.55,G74&lt;0.709,A74&gt;=5.4,D74&gt;=1.35,F74&lt;2.5,F74&gt;=1.5),4.5,"shouldnthappen"))))))))))))))))))))))))))))))))))</f>
        <v>4.18</v>
      </c>
      <c r="BI74" s="1" t="n">
        <f aca="false">IF(AND(D74&gt;=0.8,A74&lt;5.45),3.9,IF(AND(D74&gt;=0.45,D74&lt;0.8,A74&lt;5.45),1.66,IF(AND(H74&lt;16.447,B74&gt;=3.45,A74&gt;=5.45),1.525,IF(AND(H74&gt;=16.447,B74&gt;=3.45,A74&gt;=5.45),6.4,IF(AND(H74&lt;5.245,D74&lt;0.45,D74&lt;0.8,A74&lt;5.45),1,IF(AND(A74&gt;=7.2,G74&lt;0.154,B74&lt;3.45,A74&gt;=5.45),6.7,IF(AND(D74&lt;1.65,A74&lt;7.2,G74&lt;0.154,B74&lt;3.45,A74&gt;=5.45),4.7,IF(AND(D74&gt;=1.65,A74&lt;7.2,G74&lt;0.154,B74&lt;3.45,A74&gt;=5.45),5.52,IF(AND(D74&gt;=0.25,A74&lt;5.05,H74&gt;=5.245,D74&lt;0.45,D74&lt;0.8,A74&lt;5.45),1.35,IF(AND(H74&lt;6.089,A74&gt;=5.05,H74&gt;=5.245,D74&lt;0.45,D74&lt;0.8,A74&lt;5.45),1.7,IF(AND(D74&lt;1.2,B74&lt;2.6,A74&lt;5.75,G74&gt;=0.154,B74&lt;3.45,A74&gt;=5.45),3.85,IF(AND(D74&gt;=1.2,B74&lt;2.6,A74&lt;5.75,G74&gt;=0.154,B74&lt;3.45,A74&gt;=5.45),4,IF(AND(D74&gt;=1.65,B74&gt;=2.6,A74&lt;5.75,G74&gt;=0.154,B74&lt;3.45,A74&gt;=5.45),4.9,IF(AND(G74&lt;0.353,F74&lt;2.5,A74&gt;=5.75,G74&gt;=0.154,B74&lt;3.45,A74&gt;=5.45),4.25,IF(AND(A74&gt;=7.25,F74&gt;=2.5,A74&gt;=5.75,G74&gt;=0.154,B74&lt;3.45,A74&gt;=5.45),6.45,IF(AND(H74&lt;11.218,D74&lt;0.25,A74&lt;5.05,H74&gt;=5.245,D74&lt;0.45,D74&lt;0.8,A74&lt;5.45),1.42,IF(AND(G74&lt;0.517,H74&gt;=6.089,A74&gt;=5.05,H74&gt;=5.245,D74&lt;0.45,D74&lt;0.8,A74&lt;5.45),1.44,IF(AND(G74&gt;=0.517,H74&gt;=6.089,A74&gt;=5.05,H74&gt;=5.245,D74&lt;0.45,D74&lt;0.8,A74&lt;5.45),1.54,IF(AND(H74&gt;=10.194,D74&lt;1.65,B74&gt;=2.6,A74&lt;5.75,G74&gt;=0.154,B74&lt;3.45,A74&gt;=5.45),4.35,IF(AND(B74&gt;=3.15,G74&gt;=0.353,F74&lt;2.5,A74&gt;=5.75,G74&gt;=0.154,B74&lt;3.45,A74&gt;=5.45),4.7,IF(AND(H74&lt;7.716,A74&lt;7.25,F74&gt;=2.5,A74&gt;=5.75,G74&gt;=0.154,B74&lt;3.45,A74&gt;=5.45),5.04,IF(AND(G74&lt;0.175,H74&gt;=11.218,D74&lt;0.25,A74&lt;5.05,H74&gt;=5.245,D74&lt;0.45,D74&lt;0.8,A74&lt;5.45),1.5,IF(AND(H74&lt;7.713,H74&lt;10.194,D74&lt;1.65,B74&gt;=2.6,A74&lt;5.75,G74&gt;=0.154,B74&lt;3.45,A74&gt;=5.45),4.1,IF(AND(H74&gt;=7.713,H74&lt;10.194,D74&lt;1.65,B74&gt;=2.6,A74&lt;5.75,G74&gt;=0.154,B74&lt;3.45,A74&gt;=5.45),4.2,IF(AND(B74&gt;=3.05,B74&lt;3.15,G74&gt;=0.353,F74&lt;2.5,A74&gt;=5.75,G74&gt;=0.154,B74&lt;3.45,A74&gt;=5.45),4.4,IF(AND(D74&gt;=2.45,H74&gt;=7.716,A74&lt;7.25,F74&gt;=2.5,A74&gt;=5.75,G74&gt;=0.154,B74&lt;3.45,A74&gt;=5.45),5.85,IF(AND(D74&lt;0.15,G74&gt;=0.175,H74&gt;=11.218,D74&lt;0.25,A74&lt;5.05,H74&gt;=5.245,D74&lt;0.45,D74&lt;0.8,A74&lt;5.45),1.1,IF(AND(H74&gt;=16.317,B74&lt;3.05,B74&lt;3.15,G74&gt;=0.353,F74&lt;2.5,A74&gt;=5.75,G74&gt;=0.154,B74&lt;3.45,A74&gt;=5.45),4.8,IF(AND(G74&gt;=0.857,D74&lt;2.45,H74&gt;=7.716,A74&lt;7.25,F74&gt;=2.5,A74&gt;=5.75,G74&gt;=0.154,B74&lt;3.45,A74&gt;=5.45),5.05,IF(AND(G74&lt;0.245,D74&gt;=0.15,G74&gt;=0.175,H74&gt;=11.218,D74&lt;0.25,A74&lt;5.05,H74&gt;=5.245,D74&lt;0.45,D74&lt;0.8,A74&lt;5.45),1.3,IF(AND(G74&gt;=0.245,D74&gt;=0.15,G74&gt;=0.175,H74&gt;=11.218,D74&lt;0.25,A74&lt;5.05,H74&gt;=5.245,D74&lt;0.45,D74&lt;0.8,A74&lt;5.45),1.22,IF(AND(B74&lt;2.85,H74&lt;16.317,B74&lt;3.05,B74&lt;3.15,G74&gt;=0.353,F74&lt;2.5,A74&gt;=5.75,G74&gt;=0.154,B74&lt;3.45,A74&gt;=5.45),4.6,IF(AND(B74&gt;=2.85,H74&lt;16.317,B74&lt;3.05,B74&lt;3.15,G74&gt;=0.353,F74&lt;2.5,A74&gt;=5.75,G74&gt;=0.154,B74&lt;3.45,A74&gt;=5.45),4.633,IF(AND(D74&lt;1.85,G74&lt;0.857,D74&lt;2.45,H74&gt;=7.716,A74&lt;7.25,F74&gt;=2.5,A74&gt;=5.75,G74&gt;=0.154,B74&lt;3.45,A74&gt;=5.45),5.8,IF(AND(H74&lt;11.297,D74&gt;=1.85,G74&lt;0.857,D74&lt;2.45,H74&gt;=7.716,A74&lt;7.25,F74&gt;=2.5,A74&gt;=5.75,G74&gt;=0.154,B74&lt;3.45,A74&gt;=5.45),5.3,IF(AND(G74&lt;0.388,H74&gt;=11.297,D74&gt;=1.85,G74&lt;0.857,D74&lt;2.45,H74&gt;=7.716,A74&lt;7.25,F74&gt;=2.5,A74&gt;=5.75,G74&gt;=0.154,B74&lt;3.45,A74&gt;=5.45),5.4,IF(AND(G74&gt;=0.388,H74&gt;=11.297,D74&gt;=1.85,G74&lt;0.857,D74&lt;2.45,H74&gt;=7.716,A74&lt;7.25,F74&gt;=2.5,A74&gt;=5.75,G74&gt;=0.154,B74&lt;3.45,A74&gt;=5.45),5.6,"shouldnthappen")))))))))))))))))))))))))))))))))))))</f>
        <v>4.6</v>
      </c>
      <c r="BJ74" s="1" t="n">
        <f aca="false">IF(AND(F74&gt;=2,B74&gt;=3.35),6.1,IF(AND(H74&gt;=12.719,F74&lt;1.5,B74&lt;3.35),1.567,IF(AND(H74&lt;5.245,F74&lt;2,B74&gt;=3.35),1,IF(AND(D74&lt;0.15,H74&lt;12.719,F74&lt;1.5,B74&lt;3.35),1.5,IF(AND(D74&gt;=0.35,H74&gt;=5.245,F74&lt;2,B74&gt;=3.35),1.6,IF(AND(A74&lt;4.9,D74&gt;=0.15,H74&lt;12.719,F74&lt;1.5,B74&lt;3.35),1.36,IF(AND(B74&lt;2.65,G74&lt;0.572,D74&lt;1.45,F74&gt;=1.5,B74&lt;3.35),3.5,IF(AND(A74&lt;6.1,F74&lt;2.5,D74&gt;=1.45,F74&gt;=1.5,B74&lt;3.35),5.1,IF(AND(G74&gt;=0.607,D74&lt;0.35,H74&gt;=5.245,F74&lt;2,B74&gt;=3.35),1.65,IF(AND(G74&lt;0.546,A74&gt;=4.9,D74&gt;=0.15,H74&lt;12.719,F74&lt;1.5,B74&lt;3.35),1.2,IF(AND(G74&gt;=0.546,A74&gt;=4.9,D74&gt;=0.15,H74&lt;12.719,F74&lt;1.5,B74&lt;3.35),1.4,IF(AND(A74&gt;=6.3,B74&gt;=2.65,G74&lt;0.572,D74&lt;1.45,F74&gt;=1.5,B74&lt;3.35),4.8,IF(AND(D74&lt;1.15,B74&lt;2.85,G74&gt;=0.572,D74&lt;1.45,F74&gt;=1.5,B74&lt;3.35),3.9,IF(AND(B74&gt;=3.15,B74&gt;=2.85,G74&gt;=0.572,D74&lt;1.45,F74&gt;=1.5,B74&lt;3.35),4.7,IF(AND(B74&lt;2.95,A74&gt;=6.1,F74&lt;2.5,D74&gt;=1.45,F74&gt;=1.5,B74&lt;3.35),4.533,IF(AND(B74&gt;=2.95,A74&gt;=6.1,F74&lt;2.5,D74&gt;=1.45,F74&gt;=1.5,B74&lt;3.35),4.75,IF(AND(A74&gt;=6.7,G74&lt;0.107,F74&gt;=2.5,D74&gt;=1.45,F74&gt;=1.5,B74&lt;3.35),5.7,IF(AND(G74&gt;=0.385,G74&lt;0.607,D74&lt;0.35,H74&gt;=5.245,F74&lt;2,B74&gt;=3.35),1.325,IF(AND(D74&lt;1.25,A74&lt;6.3,B74&gt;=2.65,G74&lt;0.572,D74&lt;1.45,F74&gt;=1.5,B74&lt;3.35),4,IF(AND(D74&gt;=1.25,A74&lt;6.3,B74&gt;=2.65,G74&lt;0.572,D74&lt;1.45,F74&gt;=1.5,B74&lt;3.35),4.18,IF(AND(G74&lt;0.907,D74&gt;=1.15,B74&lt;2.85,G74&gt;=0.572,D74&lt;1.45,F74&gt;=1.5,B74&lt;3.35),4,IF(AND(G74&gt;=0.907,D74&gt;=1.15,B74&lt;2.85,G74&gt;=0.572,D74&lt;1.45,F74&gt;=1.5,B74&lt;3.35),4.4,IF(AND(H74&lt;8.326,B74&lt;3.15,B74&gt;=2.85,G74&gt;=0.572,D74&lt;1.45,F74&gt;=1.5,B74&lt;3.35),3.6,IF(AND(H74&gt;=8.326,B74&lt;3.15,B74&gt;=2.85,G74&gt;=0.572,D74&lt;1.45,F74&gt;=1.5,B74&lt;3.35),4.48,IF(AND(B74&lt;2.95,A74&lt;6.7,G74&lt;0.107,F74&gt;=2.5,D74&gt;=1.45,F74&gt;=1.5,B74&lt;3.35),5.6,IF(AND(B74&gt;=2.95,A74&lt;6.7,G74&lt;0.107,F74&gt;=2.5,D74&gt;=1.45,F74&gt;=1.5,B74&lt;3.35),5.5,IF(AND(G74&lt;0.205,G74&lt;0.432,G74&gt;=0.107,F74&gt;=2.5,D74&gt;=1.45,F74&gt;=1.5,B74&lt;3.35),5.3,IF(AND(B74&gt;=3.05,G74&gt;=0.432,G74&gt;=0.107,F74&gt;=2.5,D74&gt;=1.45,F74&gt;=1.5,B74&lt;3.35),5.86,IF(AND(H74&gt;=14.057,G74&lt;0.385,G74&lt;0.607,D74&lt;0.35,H74&gt;=5.245,F74&lt;2,B74&gt;=3.35),1.7,IF(AND(D74&lt;1.7,G74&gt;=0.205,G74&lt;0.432,G74&gt;=0.107,F74&gt;=2.5,D74&gt;=1.45,F74&gt;=1.5,B74&lt;3.35),5,IF(AND(G74&lt;0.779,B74&lt;3.05,G74&gt;=0.432,G74&gt;=0.107,F74&gt;=2.5,D74&gt;=1.45,F74&gt;=1.5,B74&lt;3.35),4.9,IF(AND(G74&gt;=0.779,B74&lt;3.05,G74&gt;=0.432,G74&gt;=0.107,F74&gt;=2.5,D74&gt;=1.45,F74&gt;=1.5,B74&lt;3.35),5.533,IF(AND(D74&gt;=0.25,H74&lt;14.057,G74&lt;0.385,G74&lt;0.607,D74&lt;0.35,H74&gt;=5.245,F74&lt;2,B74&gt;=3.35),1.4,IF(AND(B74&lt;2.85,D74&gt;=1.7,G74&gt;=0.205,G74&lt;0.432,G74&gt;=0.107,F74&gt;=2.5,D74&gt;=1.45,F74&gt;=1.5,B74&lt;3.35),5.1,IF(AND(B74&gt;=2.85,D74&gt;=1.7,G74&gt;=0.205,G74&lt;0.432,G74&gt;=0.107,F74&gt;=2.5,D74&gt;=1.45,F74&gt;=1.5,B74&lt;3.35),5.15,IF(AND(A74&lt;5.1,D74&lt;0.25,H74&lt;14.057,G74&lt;0.385,G74&lt;0.607,D74&lt;0.35,H74&gt;=5.245,F74&lt;2,B74&gt;=3.35),1.4,IF(AND(A74&gt;=5.1,D74&lt;0.25,H74&lt;14.057,G74&lt;0.385,G74&lt;0.607,D74&lt;0.35,H74&gt;=5.245,F74&lt;2,B74&gt;=3.35),1.5,"shouldnthappen")))))))))))))))))))))))))))))))))))))</f>
        <v>4</v>
      </c>
    </row>
    <row r="75" customFormat="false" ht="13.8" hidden="false" customHeight="false" outlineLevel="0" collapsed="false">
      <c r="A75" s="1" t="n">
        <v>6.3</v>
      </c>
      <c r="B75" s="1" t="n">
        <v>2.5</v>
      </c>
      <c r="C75" s="1" t="n">
        <v>4.9</v>
      </c>
      <c r="D75" s="1" t="n">
        <v>1.5</v>
      </c>
      <c r="E75" s="1" t="s">
        <v>92</v>
      </c>
      <c r="F75" s="1" t="n">
        <v>2</v>
      </c>
      <c r="G75" s="1" t="n">
        <v>0.901520918123424</v>
      </c>
      <c r="H75" s="16" t="n">
        <v>11.1035878082737</v>
      </c>
      <c r="I75" s="11" t="n">
        <f aca="false">C75</f>
        <v>4.9</v>
      </c>
      <c r="J75" s="1" t="n">
        <f aca="false">AVERAGE(M75:BJ75)</f>
        <v>4.7566</v>
      </c>
      <c r="K75" s="15" t="n">
        <f aca="false">1-SQRT(VAR(M75:BJ75, I75)) / AVERAGE(M75:BJ75)</f>
        <v>0.951574886241244</v>
      </c>
      <c r="L75" s="1" t="n">
        <f aca="false">(J75-I75)/I75</f>
        <v>-0.0292653061224489</v>
      </c>
      <c r="M75" s="1" t="n">
        <f aca="false">IF(AND(H75&gt;=16.241,B75&gt;=3.35),6.4,IF(AND(D75&gt;=0.75,A75&lt;5.15,B75&lt;3.35),4.1,IF(AND(D75&gt;=1.5,H75&lt;16.241,B75&gt;=3.35),5.767,IF(AND(B75&gt;=3.25,D75&lt;0.75,A75&lt;5.15,B75&lt;3.35),1.58,IF(AND(A75&lt;4.95,D75&lt;1.5,H75&lt;16.241,B75&gt;=3.35),1.4,IF(AND(A75&lt;4.5,B75&lt;3.25,D75&lt;0.75,A75&lt;5.15,B75&lt;3.35),1.26,IF(AND(A75&gt;=4.5,B75&lt;3.25,D75&lt;0.75,A75&lt;5.15,B75&lt;3.35),1.48,IF(AND(G75&lt;0.356,H75&lt;12.557,D75&lt;1.45,A75&gt;=5.15,B75&lt;3.35),4.267,IF(AND(D75&lt;1.25,H75&gt;=12.557,D75&lt;1.45,A75&gt;=5.15,B75&lt;3.35),4.05,IF(AND(D75&gt;=1.35,G75&gt;=0.356,H75&lt;12.557,D75&lt;1.45,A75&gt;=5.15,B75&lt;3.35),4.25,IF(AND(H75&lt;15.086,D75&gt;=1.25,H75&gt;=12.557,D75&lt;1.45,A75&gt;=5.15,B75&lt;3.35),4.4,IF(AND(F75&lt;2.5,G75&gt;=0.44,D75&lt;2.05,D75&gt;=1.45,A75&gt;=5.15,B75&lt;3.35),4.7,IF(AND(H75&lt;10.391,B75&lt;3.15,D75&gt;=2.05,D75&gt;=1.45,A75&gt;=5.15,B75&lt;3.35),5.1,IF(AND(G75&lt;0.505,B75&gt;=3.15,D75&gt;=2.05,D75&gt;=1.45,A75&gt;=5.15,B75&lt;3.35),5.7,IF(AND(G75&gt;=0.505,B75&gt;=3.15,D75&gt;=2.05,D75&gt;=1.45,A75&gt;=5.15,B75&lt;3.35),5.95,IF(AND(D75&gt;=0.5,G75&lt;0.905,A75&gt;=4.95,D75&lt;1.5,H75&lt;16.241,B75&gt;=3.35),1.6,IF(AND(B75&lt;3.6,G75&gt;=0.905,A75&gt;=4.95,D75&lt;1.5,H75&lt;16.241,B75&gt;=3.35),1.7,IF(AND(B75&gt;=3.6,G75&gt;=0.905,A75&gt;=4.95,D75&lt;1.5,H75&lt;16.241,B75&gt;=3.35),1.767,IF(AND(A75&gt;=5.7,D75&lt;1.35,G75&gt;=0.356,H75&lt;12.557,D75&lt;1.45,A75&gt;=5.15,B75&lt;3.35),3.9,IF(AND(A75&lt;6.35,H75&gt;=15.086,D75&gt;=1.25,H75&gt;=12.557,D75&lt;1.45,A75&gt;=5.15,B75&lt;3.35),4.7,IF(AND(A75&gt;=6.35,H75&gt;=15.086,D75&gt;=1.25,H75&gt;=12.557,D75&lt;1.45,A75&gt;=5.15,B75&lt;3.35),4.6,IF(AND(H75&lt;9.252,D75&lt;1.55,G75&lt;0.44,D75&lt;2.05,D75&gt;=1.45,A75&gt;=5.15,B75&lt;3.35),5.08,IF(AND(H75&gt;=9.252,D75&lt;1.55,G75&lt;0.44,D75&lt;2.05,D75&gt;=1.45,A75&gt;=5.15,B75&lt;3.35),4.7,IF(AND(H75&lt;8.477,D75&gt;=1.55,G75&lt;0.44,D75&lt;2.05,D75&gt;=1.45,A75&gt;=5.15,B75&lt;3.35),5.1,IF(AND(H75&gt;=8.477,D75&gt;=1.55,G75&lt;0.44,D75&lt;2.05,D75&gt;=1.45,A75&gt;=5.15,B75&lt;3.35),5.4,IF(AND(H75&lt;8.435,F75&gt;=2.5,G75&gt;=0.44,D75&lt;2.05,D75&gt;=1.45,A75&gt;=5.15,B75&lt;3.35),5.1,IF(AND(H75&gt;=8.435,F75&gt;=2.5,G75&gt;=0.44,D75&lt;2.05,D75&gt;=1.45,A75&gt;=5.15,B75&lt;3.35),4.86,IF(AND(G75&lt;0.543,H75&gt;=10.391,B75&lt;3.15,D75&gt;=2.05,D75&gt;=1.45,A75&gt;=5.15,B75&lt;3.35),5.56,IF(AND(G75&gt;=0.543,H75&gt;=10.391,B75&lt;3.15,D75&gt;=2.05,D75&gt;=1.45,A75&gt;=5.15,B75&lt;3.35),5.8,IF(AND(A75&lt;5.05,D75&lt;0.5,G75&lt;0.905,A75&gt;=4.95,D75&lt;1.5,H75&lt;16.241,B75&gt;=3.35),1.3,IF(AND(H75&lt;6.583,A75&lt;5.7,D75&lt;1.35,G75&gt;=0.356,H75&lt;12.557,D75&lt;1.45,A75&gt;=5.15,B75&lt;3.35),4,IF(AND(G75&lt;0.585,A75&gt;=5.05,D75&lt;0.5,G75&lt;0.905,A75&gt;=4.95,D75&lt;1.5,H75&lt;16.241,B75&gt;=3.35),1.475,IF(AND(G75&lt;0.62,H75&gt;=6.583,A75&lt;5.7,D75&lt;1.35,G75&gt;=0.356,H75&lt;12.557,D75&lt;1.45,A75&gt;=5.15,B75&lt;3.35),3.75,IF(AND(G75&gt;=0.62,H75&gt;=6.583,A75&lt;5.7,D75&lt;1.35,G75&gt;=0.356,H75&lt;12.557,D75&lt;1.45,A75&gt;=5.15,B75&lt;3.35),3.6,IF(AND(B75&lt;3.75,G75&gt;=0.585,A75&gt;=5.05,D75&lt;0.5,G75&lt;0.905,A75&gt;=4.95,D75&lt;1.5,H75&lt;16.241,B75&gt;=3.35),1.5,IF(AND(B75&gt;=3.75,G75&gt;=0.585,A75&gt;=5.05,D75&lt;0.5,G75&lt;0.905,A75&gt;=4.95,D75&lt;1.5,H75&lt;16.241,B75&gt;=3.35),1.6,"shouldnthappen"))))))))))))))))))))))))))))))))))))</f>
        <v>4.7</v>
      </c>
      <c r="N75" s="1" t="n">
        <f aca="false">IF(AND(H75&lt;5.245,B75&lt;3.65,F75&lt;1.5),1,IF(AND(H75&gt;=14.096,B75&gt;=3.65,F75&lt;1.5),1.65,IF(AND(A75&gt;=5.45,H75&gt;=5.245,B75&lt;3.65,F75&lt;1.5),1.3,IF(AND(H75&gt;=13.586,H75&lt;14.096,B75&gt;=3.65,F75&lt;1.5),1.3,IF(AND(H75&lt;10.258,D75&lt;1.25,F75&lt;2.5,F75&gt;=1.5),3.38,IF(AND(H75&lt;6.982,D75&gt;=1.25,F75&lt;2.5,F75&gt;=1.5),3.96,IF(AND(H75&gt;=13.646,D75&lt;2.05,F75&gt;=2.5,F75&gt;=1.5),6.1,IF(AND(B75&lt;3.05,A75&lt;5.45,H75&gt;=5.245,B75&lt;3.65,F75&lt;1.5),1.375,IF(AND(H75&lt;6.543,H75&lt;13.586,H75&lt;14.096,B75&gt;=3.65,F75&lt;1.5),1.4,IF(AND(H75&gt;=6.543,H75&lt;13.586,H75&lt;14.096,B75&gt;=3.65,F75&lt;1.5),1.5,IF(AND(H75&lt;11.522,H75&gt;=10.258,D75&lt;1.25,F75&lt;2.5,F75&gt;=1.5),3.733,IF(AND(H75&gt;=11.522,H75&gt;=10.258,D75&lt;1.25,F75&lt;2.5,F75&gt;=1.5),3.92,IF(AND(H75&lt;5.767,H75&lt;13.646,D75&lt;2.05,F75&gt;=2.5,F75&gt;=1.5),4.5,IF(AND(A75&lt;6.8,B75&lt;3.15,D75&gt;=2.05,F75&gt;=2.5,F75&gt;=1.5),5.6,IF(AND(A75&gt;=6.8,B75&lt;3.15,D75&gt;=2.05,F75&gt;=2.5,F75&gt;=1.5),5.1,IF(AND(B75&lt;3.25,B75&gt;=3.15,D75&gt;=2.05,F75&gt;=2.5,F75&gt;=1.5),5.8,IF(AND(B75&gt;=3.25,B75&gt;=3.15,D75&gt;=2.05,F75&gt;=2.5,F75&gt;=1.5),5.65,IF(AND(B75&lt;3.15,B75&gt;=3.05,A75&lt;5.45,H75&gt;=5.245,B75&lt;3.65,F75&lt;1.5),1.5,IF(AND(G75&gt;=0.735,H75&lt;13.665,H75&gt;=6.982,D75&gt;=1.25,F75&lt;2.5,F75&gt;=1.5),4.2,IF(AND(H75&lt;14.03,H75&gt;=13.665,H75&gt;=6.982,D75&gt;=1.25,F75&lt;2.5,F75&gt;=1.5),4.8,IF(AND(A75&gt;=6.6,H75&gt;=5.767,H75&lt;13.646,D75&lt;2.05,F75&gt;=2.5,F75&gt;=1.5),6.05,IF(AND(G75&gt;=0.934,B75&gt;=3.15,B75&gt;=3.05,A75&lt;5.45,H75&gt;=5.245,B75&lt;3.65,F75&lt;1.5),1.7,IF(AND(D75&gt;=1.55,G75&lt;0.735,H75&lt;13.665,H75&gt;=6.982,D75&gt;=1.25,F75&lt;2.5,F75&gt;=1.5),5.1,IF(AND(D75&lt;1.45,H75&gt;=14.03,H75&gt;=13.665,H75&gt;=6.982,D75&gt;=1.25,F75&lt;2.5,F75&gt;=1.5),4.7,IF(AND(D75&gt;=1.45,H75&gt;=14.03,H75&gt;=13.665,H75&gt;=6.982,D75&gt;=1.25,F75&lt;2.5,F75&gt;=1.5),4.5,IF(AND(A75&gt;=6.2,A75&lt;6.6,H75&gt;=5.767,H75&lt;13.646,D75&lt;2.05,F75&gt;=2.5,F75&gt;=1.5),5.325,IF(AND(B75&lt;3.25,G75&lt;0.934,B75&gt;=3.15,B75&gt;=3.05,A75&lt;5.45,H75&gt;=5.245,B75&lt;3.65,F75&lt;1.5),1.3,IF(AND(D75&lt;1.35,D75&lt;1.55,G75&lt;0.735,H75&lt;13.665,H75&gt;=6.982,D75&gt;=1.25,F75&lt;2.5,F75&gt;=1.5),4.25,IF(AND(H75&lt;8.435,A75&lt;6.2,A75&lt;6.6,H75&gt;=5.767,H75&lt;13.646,D75&lt;2.05,F75&gt;=2.5,F75&gt;=1.5),5.1,IF(AND(H75&gt;=8.435,A75&lt;6.2,A75&lt;6.6,H75&gt;=5.767,H75&lt;13.646,D75&lt;2.05,F75&gt;=2.5,F75&gt;=1.5),4.9,IF(AND(A75&gt;=5.15,B75&gt;=3.25,G75&lt;0.934,B75&gt;=3.15,B75&gt;=3.05,A75&lt;5.45,H75&gt;=5.245,B75&lt;3.65,F75&lt;1.5),1.5,IF(AND(B75&lt;2.9,D75&gt;=1.35,D75&lt;1.55,G75&lt;0.735,H75&lt;13.665,H75&gt;=6.982,D75&gt;=1.25,F75&lt;2.5,F75&gt;=1.5),4.6,IF(AND(B75&gt;=2.9,D75&gt;=1.35,D75&lt;1.55,G75&lt;0.735,H75&lt;13.665,H75&gt;=6.982,D75&gt;=1.25,F75&lt;2.5,F75&gt;=1.5),4.52,IF(AND(G75&gt;=0.862,A75&lt;5.15,B75&gt;=3.25,G75&lt;0.934,B75&gt;=3.15,B75&gt;=3.05,A75&lt;5.45,H75&gt;=5.245,B75&lt;3.65,F75&lt;1.5),1.5,IF(AND(H75&lt;9.35,G75&lt;0.862,A75&lt;5.15,B75&gt;=3.25,G75&lt;0.934,B75&gt;=3.15,B75&gt;=3.05,A75&lt;5.45,H75&gt;=5.245,B75&lt;3.65,F75&lt;1.5),1.38,IF(AND(H75&gt;=9.35,G75&lt;0.862,A75&lt;5.15,B75&gt;=3.25,G75&lt;0.934,B75&gt;=3.15,B75&gt;=3.05,A75&lt;5.45,H75&gt;=5.245,B75&lt;3.65,F75&lt;1.5),1.4,"shouldnthappen"))))))))))))))))))))))))))))))))))))</f>
        <v>4.2</v>
      </c>
      <c r="O75" s="1" t="n">
        <f aca="false">IF(AND(B75&lt;2.75,A75&lt;5.55),3.96,IF(AND(H75&lt;9.205,A75&lt;5.9,A75&gt;=5.55),3.85,IF(AND(A75&lt;4.35,D75&lt;0.35,B75&gt;=2.75,A75&lt;5.55),1.1,IF(AND(B75&lt;3.65,D75&gt;=0.35,B75&gt;=2.75,A75&lt;5.55),1.65,IF(AND(B75&gt;=3.65,D75&gt;=0.35,B75&gt;=2.75,A75&lt;5.55),1.9,IF(AND(G75&gt;=0.732,H75&gt;=9.205,A75&lt;5.9,A75&gt;=5.55),4.9,IF(AND(G75&lt;0.273,G75&lt;0.732,H75&gt;=9.205,A75&lt;5.9,A75&gt;=5.55),4.5,IF(AND(A75&lt;6.3,G75&lt;0.422,F75&lt;2.5,A75&gt;=5.9,A75&gt;=5.55),5.1,IF(AND(A75&gt;=6.3,G75&lt;0.422,F75&lt;2.5,A75&gt;=5.9,A75&gt;=5.55),4.76,IF(AND(B75&lt;2.4,G75&gt;=0.422,F75&lt;2.5,A75&gt;=5.9,A75&gt;=5.55),4.45,IF(AND(A75&gt;=7,G75&gt;=0.628,F75&gt;=2.5,A75&gt;=5.9,A75&gt;=5.55),6.45,IF(AND(D75&lt;0.15,H75&lt;13.924,A75&gt;=4.35,D75&lt;0.35,B75&gt;=2.75,A75&lt;5.55),1.5,IF(AND(B75&lt;3.15,H75&gt;=13.924,A75&gt;=4.35,D75&lt;0.35,B75&gt;=2.75,A75&lt;5.55),1.56,IF(AND(B75&gt;=3.15,H75&gt;=13.924,A75&gt;=4.35,D75&lt;0.35,B75&gt;=2.75,A75&lt;5.55),1.3,IF(AND(H75&lt;14.316,G75&gt;=0.273,G75&lt;0.732,H75&gt;=9.205,A75&lt;5.9,A75&gt;=5.55),3.95,IF(AND(H75&gt;=14.316,G75&gt;=0.273,G75&lt;0.732,H75&gt;=9.205,A75&lt;5.9,A75&gt;=5.55),4.1,IF(AND(A75&lt;6.2,B75&gt;=2.4,G75&gt;=0.422,F75&lt;2.5,A75&gt;=5.9,A75&gt;=5.55),4.3,IF(AND(A75&gt;=7.05,G75&lt;0.364,G75&lt;0.628,F75&gt;=2.5,A75&gt;=5.9,A75&gt;=5.55),6.1,IF(AND(A75&gt;=7.55,G75&gt;=0.364,G75&lt;0.628,F75&gt;=2.5,A75&gt;=5.9,A75&gt;=5.55),6.4,IF(AND(A75&lt;6.15,A75&lt;7,G75&gt;=0.628,F75&gt;=2.5,A75&gt;=5.9,A75&gt;=5.55),4.9,IF(AND(D75&lt;1.45,A75&gt;=6.2,B75&gt;=2.4,G75&gt;=0.422,F75&lt;2.5,A75&gt;=5.9,A75&gt;=5.55),4.64,IF(AND(D75&gt;=1.45,A75&gt;=6.2,B75&gt;=2.4,G75&gt;=0.422,F75&lt;2.5,A75&gt;=5.9,A75&gt;=5.55),4.9,IF(AND(D75&lt;1.65,A75&lt;7.05,G75&lt;0.364,G75&lt;0.628,F75&gt;=2.5,A75&gt;=5.9,A75&gt;=5.55),5.1,IF(AND(D75&gt;=2.35,A75&lt;7.55,G75&gt;=0.364,G75&lt;0.628,F75&gt;=2.5,A75&gt;=5.9,A75&gt;=5.55),5.633,IF(AND(D75&lt;2.15,A75&gt;=6.15,A75&lt;7,G75&gt;=0.628,F75&gt;=2.5,A75&gt;=5.9,A75&gt;=5.55),5.1,IF(AND(D75&gt;=2.15,A75&gt;=6.15,A75&lt;7,G75&gt;=0.628,F75&gt;=2.5,A75&gt;=5.9,A75&gt;=5.55),5.267,IF(AND(A75&lt;4.9,A75&lt;5.05,D75&gt;=0.15,H75&lt;13.924,A75&gt;=4.35,D75&lt;0.35,B75&gt;=2.75,A75&lt;5.55),1.375,IF(AND(A75&gt;=4.9,A75&lt;5.05,D75&gt;=0.15,H75&lt;13.924,A75&gt;=4.35,D75&lt;0.35,B75&gt;=2.75,A75&lt;5.55),1.3,IF(AND(A75&lt;5.45,A75&gt;=5.05,D75&gt;=0.15,H75&lt;13.924,A75&gt;=4.35,D75&lt;0.35,B75&gt;=2.75,A75&lt;5.55),1.475,IF(AND(A75&gt;=5.45,A75&gt;=5.05,D75&gt;=0.15,H75&lt;13.924,A75&gt;=4.35,D75&lt;0.35,B75&gt;=2.75,A75&lt;5.55),1.4,IF(AND(B75&gt;=3.25,D75&lt;2.35,A75&lt;7.55,G75&gt;=0.364,G75&lt;0.628,F75&gt;=2.5,A75&gt;=5.9,A75&gt;=5.55),5.7,IF(AND(G75&lt;0.006,G75&lt;0.107,D75&gt;=1.65,A75&lt;7.05,G75&lt;0.364,G75&lt;0.628,F75&gt;=2.5,A75&gt;=5.9,A75&gt;=5.55),5.5,IF(AND(G75&gt;=0.006,G75&lt;0.107,D75&gt;=1.65,A75&lt;7.05,G75&lt;0.364,G75&lt;0.628,F75&gt;=2.5,A75&gt;=5.9,A75&gt;=5.55),5.667,IF(AND(D75&lt;2.2,G75&gt;=0.107,D75&gt;=1.65,A75&lt;7.05,G75&lt;0.364,G75&lt;0.628,F75&gt;=2.5,A75&gt;=5.9,A75&gt;=5.55),5.35,IF(AND(D75&gt;=2.2,G75&gt;=0.107,D75&gt;=1.65,A75&lt;7.05,G75&lt;0.364,G75&lt;0.628,F75&gt;=2.5,A75&gt;=5.9,A75&gt;=5.55),5.2,IF(AND(D75&lt;2.25,B75&lt;3.25,D75&lt;2.35,A75&lt;7.55,G75&gt;=0.364,G75&lt;0.628,F75&gt;=2.5,A75&gt;=5.9,A75&gt;=5.55),5.8,IF(AND(D75&gt;=2.25,B75&lt;3.25,D75&lt;2.35,A75&lt;7.55,G75&gt;=0.364,G75&lt;0.628,F75&gt;=2.5,A75&gt;=5.9,A75&gt;=5.55),5.9,"shouldnthappen")))))))))))))))))))))))))))))))))))))</f>
        <v>4.9</v>
      </c>
      <c r="P75" s="1" t="n">
        <f aca="false">IF(AND(D75&gt;=0.75,A75&lt;5.55),3.9,IF(AND(H75&lt;7.482,A75&gt;=5.55),3.45,IF(AND(B75&gt;=3.15,B75&lt;3.25,D75&lt;0.75,A75&lt;5.55),1.262,IF(AND(G75&gt;=0.446,B75&lt;3.15,B75&lt;3.25,D75&lt;0.75,A75&lt;5.55),1.1,IF(AND(G75&lt;0.408,A75&lt;5.05,B75&gt;=3.25,D75&lt;0.75,A75&lt;5.55),1.4,IF(AND(G75&gt;=0.408,A75&lt;5.05,B75&gt;=3.25,D75&lt;0.75,A75&lt;5.55),1.233,IF(AND(G75&gt;=0.676,A75&gt;=5.05,B75&gt;=3.25,D75&lt;0.75,A75&lt;5.55),1.72,IF(AND(H75&lt;9.386,A75&lt;5.85,F75&lt;2.5,H75&gt;=7.482,A75&gt;=5.55),3.5,IF(AND(H75&gt;=9.386,A75&lt;5.85,F75&lt;2.5,H75&gt;=7.482,A75&gt;=5.55),4.275,IF(AND(H75&gt;=16.284,G75&lt;0.865,F75&gt;=2.5,H75&gt;=7.482,A75&gt;=5.55),6.6,IF(AND(G75&lt;0.912,G75&gt;=0.865,F75&gt;=2.5,H75&gt;=7.482,A75&gt;=5.55),4.8,IF(AND(G75&gt;=0.912,G75&gt;=0.865,F75&gt;=2.5,H75&gt;=7.482,A75&gt;=5.55),5.175,IF(AND(A75&gt;=4.95,G75&lt;0.446,B75&lt;3.15,B75&lt;3.25,D75&lt;0.75,A75&lt;5.55),1.6,IF(AND(H75&gt;=12.974,G75&lt;0.676,A75&gt;=5.05,B75&gt;=3.25,D75&lt;0.75,A75&lt;5.55),1.3,IF(AND(D75&lt;1.45,H75&lt;13.531,A75&gt;=5.85,F75&lt;2.5,H75&gt;=7.482,A75&gt;=5.55),4.2,IF(AND(D75&gt;=1.45,H75&lt;13.531,A75&gt;=5.85,F75&lt;2.5,H75&gt;=7.482,A75&gt;=5.55),4.967,IF(AND(G75&lt;0.187,H75&gt;=13.531,A75&gt;=5.85,F75&lt;2.5,H75&gt;=7.482,A75&gt;=5.55),5,IF(AND(H75&gt;=12.675,A75&lt;4.95,G75&lt;0.446,B75&lt;3.15,B75&lt;3.25,D75&lt;0.75,A75&lt;5.55),1.5,IF(AND(H75&lt;10.826,H75&lt;12.974,G75&lt;0.676,A75&gt;=5.05,B75&gt;=3.25,D75&lt;0.75,A75&lt;5.55),1.46,IF(AND(H75&gt;=10.826,H75&lt;12.974,G75&lt;0.676,A75&gt;=5.05,B75&gt;=3.25,D75&lt;0.75,A75&lt;5.55),1.4,IF(AND(A75&lt;6.15,G75&gt;=0.187,H75&gt;=13.531,A75&gt;=5.85,F75&lt;2.5,H75&gt;=7.482,A75&gt;=5.55),4.7,IF(AND(A75&lt;6.85,B75&lt;2.95,H75&lt;16.284,G75&lt;0.865,F75&gt;=2.5,H75&gt;=7.482,A75&gt;=5.55),5.32,IF(AND(A75&gt;=6.85,B75&lt;2.95,H75&lt;16.284,G75&lt;0.865,F75&gt;=2.5,H75&gt;=7.482,A75&gt;=5.55),6.567,IF(AND(A75&lt;4.85,H75&lt;12.675,A75&lt;4.95,G75&lt;0.446,B75&lt;3.15,B75&lt;3.25,D75&lt;0.75,A75&lt;5.55),1.4,IF(AND(A75&gt;=4.85,H75&lt;12.675,A75&lt;4.95,G75&lt;0.446,B75&lt;3.15,B75&lt;3.25,D75&lt;0.75,A75&lt;5.55),1.5,IF(AND(B75&lt;3.1,A75&gt;=6.15,G75&gt;=0.187,H75&gt;=13.531,A75&gt;=5.85,F75&lt;2.5,H75&gt;=7.482,A75&gt;=5.55),4.467,IF(AND(B75&gt;=3.1,A75&gt;=6.15,G75&gt;=0.187,H75&gt;=13.531,A75&gt;=5.85,F75&lt;2.5,H75&gt;=7.482,A75&gt;=5.55),4.7,IF(AND(G75&gt;=0.379,B75&lt;3.15,B75&gt;=2.95,H75&lt;16.284,G75&lt;0.865,F75&gt;=2.5,H75&gt;=7.482,A75&gt;=5.55),5.733,IF(AND(A75&lt;6.6,B75&gt;=3.15,B75&gt;=2.95,H75&lt;16.284,G75&lt;0.865,F75&gt;=2.5,H75&gt;=7.482,A75&gt;=5.55),5.38,IF(AND(A75&lt;6.7,G75&lt;0.379,B75&lt;3.15,B75&gt;=2.95,H75&lt;16.284,G75&lt;0.865,F75&gt;=2.5,H75&gt;=7.482,A75&gt;=5.55),5.3,IF(AND(A75&gt;=6.7,G75&lt;0.379,B75&lt;3.15,B75&gt;=2.95,H75&lt;16.284,G75&lt;0.865,F75&gt;=2.5,H75&gt;=7.482,A75&gt;=5.55),5.16,IF(AND(A75&lt;7.05,A75&gt;=6.6,B75&gt;=3.15,B75&gt;=2.95,H75&lt;16.284,G75&lt;0.865,F75&gt;=2.5,H75&gt;=7.482,A75&gt;=5.55),5.78,IF(AND(A75&gt;=7.05,A75&gt;=6.6,B75&gt;=3.15,B75&gt;=2.95,H75&lt;16.284,G75&lt;0.865,F75&gt;=2.5,H75&gt;=7.482,A75&gt;=5.55),6.1,"shouldnthappen")))))))))))))))))))))))))))))))))</f>
        <v>4.967</v>
      </c>
      <c r="Q75" s="1" t="n">
        <f aca="false">IF(AND(G75&gt;=0.422,B75&lt;3.25,F75&lt;1.5),1.25,IF(AND(G75&gt;=0.082,G75&lt;0.125,F75&gt;=1.5),6.7,IF(AND(G75&lt;0.251,G75&lt;0.422,B75&lt;3.25,F75&lt;1.5),1.38,IF(AND(G75&gt;=0.251,G75&lt;0.422,B75&lt;3.25,F75&lt;1.5),1.55,IF(AND(G75&gt;=0.385,G75&lt;0.633,B75&gt;=3.25,F75&lt;1.5),1.367,IF(AND(B75&lt;3.35,G75&gt;=0.633,B75&gt;=3.25,F75&lt;1.5),1.7,IF(AND(A75&lt;5.85,G75&lt;0.082,G75&lt;0.125,F75&gt;=1.5),4.5,IF(AND(F75&gt;=2.5,D75&lt;1.6,G75&gt;=0.125,F75&gt;=1.5),5.05,IF(AND(H75&gt;=16.774,D75&gt;=1.6,G75&gt;=0.125,F75&gt;=1.5),6.4,IF(AND(D75&gt;=0.5,G75&lt;0.385,G75&lt;0.633,B75&gt;=3.25,F75&lt;1.5),1.6,IF(AND(B75&lt;3.6,B75&gt;=3.35,G75&gt;=0.633,B75&gt;=3.25,F75&lt;1.5),1.55,IF(AND(B75&gt;=3.6,B75&gt;=3.35,G75&gt;=0.633,B75&gt;=3.25,F75&lt;1.5),1.6,IF(AND(D75&lt;1.65,A75&gt;=5.85,G75&lt;0.082,G75&lt;0.125,F75&gt;=1.5),4.7,IF(AND(A75&lt;5.3,F75&lt;2.5,D75&lt;1.6,G75&gt;=0.125,F75&gt;=1.5),3.15,IF(AND(B75&gt;=3.2,H75&lt;16.774,D75&gt;=1.6,G75&gt;=0.125,F75&gt;=1.5),5.675,IF(AND(H75&lt;11.767,D75&lt;0.5,G75&lt;0.385,G75&lt;0.633,B75&gt;=3.25,F75&lt;1.5),1.5,IF(AND(H75&gt;=11.767,D75&lt;0.5,G75&lt;0.385,G75&lt;0.633,B75&gt;=3.25,F75&lt;1.5),1.367,IF(AND(H75&lt;8.367,D75&gt;=1.65,A75&gt;=5.85,G75&lt;0.082,G75&lt;0.125,F75&gt;=1.5),5.7,IF(AND(H75&gt;=8.367,D75&gt;=1.65,A75&gt;=5.85,G75&lt;0.082,G75&lt;0.125,F75&gt;=1.5),5.575,IF(AND(A75&gt;=7.1,B75&lt;3.2,H75&lt;16.774,D75&gt;=1.6,G75&gt;=0.125,F75&gt;=1.5),6.3,IF(AND(H75&gt;=15.395,B75&lt;2.85,A75&gt;=5.3,F75&lt;2.5,D75&lt;1.6,G75&gt;=0.125,F75&gt;=1.5),4.8,IF(AND(H75&lt;8.486,B75&gt;=2.85,A75&gt;=5.3,F75&lt;2.5,D75&lt;1.6,G75&gt;=0.125,F75&gt;=1.5),3.85,IF(AND(D75&gt;=2.1,A75&lt;7.1,B75&lt;3.2,H75&lt;16.774,D75&gt;=1.6,G75&gt;=0.125,F75&gt;=1.5),5.5,IF(AND(B75&gt;=2.75,H75&lt;15.395,B75&lt;2.85,A75&gt;=5.3,F75&lt;2.5,D75&lt;1.6,G75&gt;=0.125,F75&gt;=1.5),4.489,IF(AND(H75&gt;=15.168,H75&gt;=8.486,B75&gt;=2.85,A75&gt;=5.3,F75&lt;2.5,D75&lt;1.6,G75&gt;=0.125,F75&gt;=1.5),4.7,IF(AND(G75&gt;=0.519,D75&lt;2.1,A75&lt;7.1,B75&lt;3.2,H75&lt;16.774,D75&gt;=1.6,G75&gt;=0.125,F75&gt;=1.5),4.925,IF(AND(G75&gt;=0.897,B75&lt;2.75,H75&lt;15.395,B75&lt;2.85,A75&gt;=5.3,F75&lt;2.5,D75&lt;1.6,G75&gt;=0.125,F75&gt;=1.5),4.567,IF(AND(A75&lt;5.65,H75&lt;15.168,H75&gt;=8.486,B75&gt;=2.85,A75&gt;=5.3,F75&lt;2.5,D75&lt;1.6,G75&gt;=0.125,F75&gt;=1.5),4.5,IF(AND(G75&lt;0.23,G75&lt;0.519,D75&lt;2.1,A75&lt;7.1,B75&lt;3.2,H75&lt;16.774,D75&gt;=1.6,G75&gt;=0.125,F75&gt;=1.5),5,IF(AND(A75&lt;5.9,G75&lt;0.897,B75&lt;2.75,H75&lt;15.395,B75&lt;2.85,A75&gt;=5.3,F75&lt;2.5,D75&lt;1.6,G75&gt;=0.125,F75&gt;=1.5),4.1,IF(AND(A75&gt;=5.9,G75&lt;0.897,B75&lt;2.75,H75&lt;15.395,B75&lt;2.85,A75&gt;=5.3,F75&lt;2.5,D75&lt;1.6,G75&gt;=0.125,F75&gt;=1.5),4.5,IF(AND(A75&lt;6.05,A75&gt;=5.65,H75&lt;15.168,H75&gt;=8.486,B75&gt;=2.85,A75&gt;=5.3,F75&lt;2.5,D75&lt;1.6,G75&gt;=0.125,F75&gt;=1.5),4.2,IF(AND(A75&gt;=6.05,A75&gt;=5.65,H75&lt;15.168,H75&gt;=8.486,B75&gt;=2.85,A75&gt;=5.3,F75&lt;2.5,D75&lt;1.6,G75&gt;=0.125,F75&gt;=1.5),4.35,IF(AND(D75&lt;1.95,G75&gt;=0.23,G75&lt;0.519,D75&lt;2.1,A75&lt;7.1,B75&lt;3.2,H75&lt;16.774,D75&gt;=1.6,G75&gt;=0.125,F75&gt;=1.5),5.3,IF(AND(D75&gt;=1.95,G75&gt;=0.23,G75&lt;0.519,D75&lt;2.1,A75&lt;7.1,B75&lt;3.2,H75&lt;16.774,D75&gt;=1.6,G75&gt;=0.125,F75&gt;=1.5),5.2,"shouldnthappen")))))))))))))))))))))))))))))))))))</f>
        <v>4.567</v>
      </c>
      <c r="R75" s="1" t="n">
        <f aca="false">IF(AND(G75&gt;=0.901,F75&lt;1.5),1.9,IF(AND(H75&lt;5.523,D75&lt;0.35,G75&lt;0.901,F75&lt;1.5),1,IF(AND(B75&lt;3.6,D75&gt;=0.35,G75&lt;0.901,F75&lt;1.5),1.575,IF(AND(B75&gt;=3.6,D75&gt;=0.35,G75&lt;0.901,F75&lt;1.5),1.5,IF(AND(G75&gt;=0.837,D75&lt;1.15,D75&lt;1.45,F75&gt;=1.5),3,IF(AND(G75&gt;=0.66,D75&gt;=1.15,D75&lt;1.45,F75&gt;=1.5),4,IF(AND(F75&gt;=2.5,D75&lt;1.55,D75&gt;=1.45,F75&gt;=1.5),5.025,IF(AND(F75&lt;2.5,D75&gt;=1.55,D75&gt;=1.45,F75&gt;=1.5),4.933,IF(AND(B75&lt;2.45,G75&lt;0.837,D75&lt;1.15,D75&lt;1.45,F75&gt;=1.5),3.3,IF(AND(B75&gt;=2.45,G75&lt;0.837,D75&lt;1.15,D75&lt;1.45,F75&gt;=1.5),3.86,IF(AND(B75&gt;=3.05,F75&lt;2.5,D75&lt;1.55,D75&gt;=1.45,F75&gt;=1.5),4.8,IF(AND(D75&gt;=2.45,F75&gt;=2.5,D75&gt;=1.55,D75&gt;=1.45,F75&gt;=1.5),5.875,IF(AND(H75&lt;13.187,G75&lt;0.217,H75&gt;=5.523,D75&lt;0.35,G75&lt;0.901,F75&lt;1.5),1.4,IF(AND(H75&gt;=13.187,G75&lt;0.217,H75&gt;=5.523,D75&lt;0.35,G75&lt;0.901,F75&lt;1.5),1.5,IF(AND(G75&lt;0.33,G75&gt;=0.217,H75&gt;=5.523,D75&lt;0.35,G75&lt;0.901,F75&lt;1.5),1.28,IF(AND(A75&lt;6.05,D75&lt;1.35,G75&lt;0.66,D75&gt;=1.15,D75&lt;1.45,F75&gt;=1.5),4.175,IF(AND(A75&gt;=6.05,D75&lt;1.35,G75&lt;0.66,D75&gt;=1.15,D75&lt;1.45,F75&gt;=1.5),4.3,IF(AND(A75&lt;5.65,D75&gt;=1.35,G75&lt;0.66,D75&gt;=1.15,D75&lt;1.45,F75&gt;=1.5),3.9,IF(AND(A75&gt;=5.65,D75&gt;=1.35,G75&lt;0.66,D75&gt;=1.15,D75&lt;1.45,F75&gt;=1.5),4.52,IF(AND(A75&lt;6.25,B75&lt;3.05,F75&lt;2.5,D75&lt;1.55,D75&gt;=1.45,F75&gt;=1.5),4.5,IF(AND(A75&gt;=6.25,B75&lt;3.05,F75&lt;2.5,D75&lt;1.55,D75&gt;=1.45,F75&gt;=1.5),4.675,IF(AND(A75&gt;=7.25,D75&lt;2.45,F75&gt;=2.5,D75&gt;=1.55,D75&gt;=1.45,F75&gt;=1.5),6.433,IF(AND(D75&gt;=0.25,G75&gt;=0.33,G75&gt;=0.217,H75&gt;=5.523,D75&lt;0.35,G75&lt;0.901,F75&lt;1.5),1.4,IF(AND(A75&lt;6.15,A75&lt;7.25,D75&lt;2.45,F75&gt;=2.5,D75&gt;=1.55,D75&gt;=1.45,F75&gt;=1.5),5.025,IF(AND(H75&lt;6.439,D75&lt;0.25,G75&gt;=0.33,G75&gt;=0.217,H75&gt;=5.523,D75&lt;0.35,G75&lt;0.901,F75&lt;1.5),1.5,IF(AND(H75&gt;=6.439,D75&lt;0.25,G75&gt;=0.33,G75&gt;=0.217,H75&gt;=5.523,D75&lt;0.35,G75&lt;0.901,F75&lt;1.5),1.38,IF(AND(H75&gt;=13.711,A75&gt;=6.15,A75&lt;7.25,D75&lt;2.45,F75&gt;=2.5,D75&gt;=1.55,D75&gt;=1.45,F75&gt;=1.5),5.68,IF(AND(B75&gt;=3.3,H75&lt;13.711,A75&gt;=6.15,A75&lt;7.25,D75&lt;2.45,F75&gt;=2.5,D75&gt;=1.55,D75&gt;=1.45,F75&gt;=1.5),5.6,IF(AND(G75&lt;0.093,B75&lt;3.3,H75&lt;13.711,A75&gt;=6.15,A75&lt;7.25,D75&lt;2.45,F75&gt;=2.5,D75&gt;=1.55,D75&gt;=1.45,F75&gt;=1.5),5.56,IF(AND(D75&lt;1.95,G75&gt;=0.093,B75&lt;3.3,H75&lt;13.711,A75&gt;=6.15,A75&lt;7.25,D75&lt;2.45,F75&gt;=2.5,D75&gt;=1.55,D75&gt;=1.45,F75&gt;=1.5),5.3,IF(AND(B75&lt;3.15,D75&gt;=1.95,G75&gt;=0.093,B75&lt;3.3,H75&lt;13.711,A75&gt;=6.15,A75&lt;7.25,D75&lt;2.45,F75&gt;=2.5,D75&gt;=1.55,D75&gt;=1.45,F75&gt;=1.5),5.1,IF(AND(B75&gt;=3.15,D75&gt;=1.95,G75&gt;=0.093,B75&lt;3.3,H75&lt;13.711,A75&gt;=6.15,A75&lt;7.25,D75&lt;2.45,F75&gt;=2.5,D75&gt;=1.55,D75&gt;=1.45,F75&gt;=1.5),5.15,"shouldnthappen"))))))))))))))))))))))))))))))))</f>
        <v>4.675</v>
      </c>
      <c r="S75" s="1" t="n">
        <f aca="false">IF(AND(G75&gt;=0.859,D75&gt;=0.35,F75&lt;1.5),1.9,IF(AND(D75&lt;1.75,F75&gt;=2.5,F75&gt;=1.5),4.867,IF(AND(H75&lt;8.42,A75&lt;5.05,D75&lt;0.35,F75&lt;1.5),1.42,IF(AND(H75&gt;=14.877,A75&gt;=5.05,D75&lt;0.35,F75&lt;1.5),1.3,IF(AND(B75&lt;3.35,G75&lt;0.859,D75&gt;=0.35,F75&lt;1.5),1.7,IF(AND(B75&gt;=3.35,G75&lt;0.859,D75&gt;=0.35,F75&lt;1.5),1.5,IF(AND(A75&gt;=6.05,B75&lt;2.75,F75&lt;2.5,F75&gt;=1.5),4.733,IF(AND(G75&gt;=0.68,B75&gt;=2.75,F75&lt;2.5,F75&gt;=1.5),4.025,IF(AND(H75&gt;=16.284,D75&gt;=1.75,F75&gt;=2.5,F75&gt;=1.5),6.6,IF(AND(A75&lt;4.35,H75&gt;=8.42,A75&lt;5.05,D75&lt;0.35,F75&lt;1.5),1.1,IF(AND(G75&gt;=0.948,H75&lt;14.877,A75&gt;=5.05,D75&lt;0.35,F75&lt;1.5),1.7,IF(AND(A75&lt;5.3,A75&lt;6.05,B75&lt;2.75,F75&lt;2.5,F75&gt;=1.5),3,IF(AND(H75&gt;=15.168,G75&lt;0.68,B75&gt;=2.75,F75&lt;2.5,F75&gt;=1.5),4.75,IF(AND(H75&gt;=14.005,A75&gt;=4.35,H75&gt;=8.42,A75&lt;5.05,D75&lt;0.35,F75&lt;1.5),1.375,IF(AND(A75&gt;=5.55,G75&lt;0.948,H75&lt;14.877,A75&gt;=5.05,D75&lt;0.35,F75&lt;1.5),1.7,IF(AND(H75&lt;12.363,A75&gt;=5.3,A75&lt;6.05,B75&lt;2.75,F75&lt;2.5,F75&gt;=1.5),3.825,IF(AND(H75&gt;=12.363,A75&gt;=5.3,A75&lt;6.05,B75&lt;2.75,F75&lt;2.5,F75&gt;=1.5),4.033,IF(AND(H75&gt;=14.508,H75&lt;15.168,G75&lt;0.68,B75&gt;=2.75,F75&lt;2.5,F75&gt;=1.5),4.2,IF(AND(D75&gt;=2.35,D75&gt;=2.2,H75&lt;16.284,D75&gt;=1.75,F75&gt;=2.5,F75&gt;=1.5),5.267,IF(AND(G75&lt;0.231,H75&lt;14.005,A75&gt;=4.35,H75&gt;=8.42,A75&lt;5.05,D75&lt;0.35,F75&lt;1.5),1.4,IF(AND(H75&gt;=14.494,A75&lt;5.55,G75&lt;0.948,H75&lt;14.877,A75&gt;=5.05,D75&lt;0.35,F75&lt;1.5),1.6,IF(AND(A75&lt;6.1,H75&lt;14.508,H75&lt;15.168,G75&lt;0.68,B75&gt;=2.75,F75&lt;2.5,F75&gt;=1.5),4.5,IF(AND(A75&lt;6.1,H75&lt;11.8,D75&lt;2.2,H75&lt;16.284,D75&gt;=1.75,F75&gt;=2.5,F75&gt;=1.5),4.95,IF(AND(A75&gt;=6.1,H75&lt;11.8,D75&lt;2.2,H75&lt;16.284,D75&gt;=1.75,F75&gt;=2.5,F75&gt;=1.5),5.333,IF(AND(B75&lt;2.75,H75&gt;=11.8,D75&lt;2.2,H75&lt;16.284,D75&gt;=1.75,F75&gt;=2.5,F75&gt;=1.5),5.1,IF(AND(B75&gt;=3.15,D75&lt;2.35,D75&gt;=2.2,H75&lt;16.284,D75&gt;=1.75,F75&gt;=2.5,F75&gt;=1.5),5.5,IF(AND(B75&gt;=3.35,G75&gt;=0.231,H75&lt;14.005,A75&gt;=4.35,H75&gt;=8.42,A75&lt;5.05,D75&lt;0.35,F75&lt;1.5),1.3,IF(AND(H75&lt;13.869,H75&lt;14.494,A75&lt;5.55,G75&lt;0.948,H75&lt;14.877,A75&gt;=5.05,D75&lt;0.35,F75&lt;1.5),1.5,IF(AND(H75&gt;=13.869,H75&lt;14.494,A75&lt;5.55,G75&lt;0.948,H75&lt;14.877,A75&gt;=5.05,D75&lt;0.35,F75&lt;1.5),1.4,IF(AND(G75&lt;0.636,A75&gt;=6.1,H75&lt;14.508,H75&lt;15.168,G75&lt;0.68,B75&gt;=2.75,F75&lt;2.5,F75&gt;=1.5),4.68,IF(AND(G75&gt;=0.636,A75&gt;=6.1,H75&lt;14.508,H75&lt;15.168,G75&lt;0.68,B75&gt;=2.75,F75&lt;2.5,F75&gt;=1.5),4.4,IF(AND(B75&lt;2.85,B75&gt;=2.75,H75&gt;=11.8,D75&lt;2.2,H75&lt;16.284,D75&gt;=1.75,F75&gt;=2.5,F75&gt;=1.5),6.7,IF(AND(H75&lt;10.626,B75&lt;3.15,D75&lt;2.35,D75&gt;=2.2,H75&lt;16.284,D75&gt;=1.75,F75&gt;=2.5,F75&gt;=1.5),5.1,IF(AND(H75&gt;=10.626,B75&lt;3.15,D75&lt;2.35,D75&gt;=2.2,H75&lt;16.284,D75&gt;=1.75,F75&gt;=2.5,F75&gt;=1.5),5.2,IF(AND(G75&lt;0.378,B75&lt;3.35,G75&gt;=0.231,H75&lt;14.005,A75&gt;=4.35,H75&gt;=8.42,A75&lt;5.05,D75&lt;0.35,F75&lt;1.5),1.2,IF(AND(G75&gt;=0.378,B75&lt;3.35,G75&gt;=0.231,H75&lt;14.005,A75&gt;=4.35,H75&gt;=8.42,A75&lt;5.05,D75&lt;0.35,F75&lt;1.5),1.3,IF(AND(A75&lt;6.2,B75&gt;=2.85,B75&gt;=2.75,H75&gt;=11.8,D75&lt;2.2,H75&lt;16.284,D75&gt;=1.75,F75&gt;=2.5,F75&gt;=1.5),4.9,IF(AND(G75&lt;0.388,A75&gt;=6.2,B75&gt;=2.85,B75&gt;=2.75,H75&gt;=11.8,D75&lt;2.2,H75&lt;16.284,D75&gt;=1.75,F75&gt;=2.5,F75&gt;=1.5),5.52,IF(AND(G75&gt;=0.388,A75&gt;=6.2,B75&gt;=2.85,B75&gt;=2.75,H75&gt;=11.8,D75&lt;2.2,H75&lt;16.284,D75&gt;=1.75,F75&gt;=2.5,F75&gt;=1.5),5.7,"shouldnthappen")))))))))))))))))))))))))))))))))))))))</f>
        <v>4.733</v>
      </c>
      <c r="T75" s="1" t="n">
        <f aca="false">IF(AND(D75&gt;=0.8,A75&lt;5.45),3.7,IF(AND(D75&gt;=0.35,D75&lt;0.8,A75&lt;5.45),1.56,IF(AND(G75&lt;0.164,F75&lt;2.5,A75&gt;=5.45),1.6,IF(AND(H75&gt;=16.718,F75&gt;=2.5,A75&gt;=5.45),6.4,IF(AND(G75&gt;=0.719,H75&lt;16.718,F75&gt;=2.5,A75&gt;=5.45),5.05,IF(AND(A75&lt;4.35,A75&lt;5.05,D75&lt;0.35,D75&lt;0.8,A75&lt;5.45),1.1,IF(AND(H75&gt;=14.494,A75&gt;=5.05,D75&lt;0.35,D75&lt;0.8,A75&lt;5.45),1.6,IF(AND(G75&lt;0.338,D75&lt;1.25,G75&gt;=0.164,F75&lt;2.5,A75&gt;=5.45),4.1,IF(AND(H75&lt;8.397,D75&gt;=1.25,G75&gt;=0.164,F75&lt;2.5,A75&gt;=5.45),4,IF(AND(H75&lt;11.031,H75&lt;14.494,A75&gt;=5.05,D75&lt;0.35,D75&lt;0.8,A75&lt;5.45),1.5,IF(AND(H75&gt;=11.031,H75&lt;14.494,A75&gt;=5.05,D75&lt;0.35,D75&lt;0.8,A75&lt;5.45),1.44,IF(AND(B75&lt;2.65,H75&gt;=8.397,D75&gt;=1.25,G75&gt;=0.164,F75&lt;2.5,A75&gt;=5.45),4.767,IF(AND(H75&lt;7.388,G75&lt;0.487,G75&lt;0.719,H75&lt;16.718,F75&gt;=2.5,A75&gt;=5.45),5.067,IF(AND(G75&lt;0.533,G75&gt;=0.487,G75&lt;0.719,H75&lt;16.718,F75&gt;=2.5,A75&gt;=5.45),5.8,IF(AND(G75&gt;=0.533,G75&gt;=0.487,G75&lt;0.719,H75&lt;16.718,F75&gt;=2.5,A75&gt;=5.45),5.86,IF(AND(B75&lt;3.25,A75&gt;=4.95,A75&gt;=4.35,A75&lt;5.05,D75&lt;0.35,D75&lt;0.8,A75&lt;5.45),1.2,IF(AND(A75&lt;5.6,H75&lt;11.218,G75&gt;=0.338,D75&lt;1.25,G75&gt;=0.164,F75&lt;2.5,A75&gt;=5.45),3.7,IF(AND(A75&gt;=5.6,H75&lt;11.218,G75&gt;=0.338,D75&lt;1.25,G75&gt;=0.164,F75&lt;2.5,A75&gt;=5.45),3.5,IF(AND(H75&lt;12.668,H75&gt;=11.218,G75&gt;=0.338,D75&lt;1.25,G75&gt;=0.164,F75&lt;2.5,A75&gt;=5.45),3.9,IF(AND(H75&gt;=12.668,H75&gt;=11.218,G75&gt;=0.338,D75&lt;1.25,G75&gt;=0.164,F75&lt;2.5,A75&gt;=5.45),4,IF(AND(H75&gt;=15.705,B75&gt;=2.65,H75&gt;=8.397,D75&gt;=1.25,G75&gt;=0.164,F75&lt;2.5,A75&gt;=5.45),4.8,IF(AND(B75&lt;2.75,H75&gt;=7.388,G75&lt;0.487,G75&lt;0.719,H75&lt;16.718,F75&gt;=2.5,A75&gt;=5.45),5.26,IF(AND(B75&lt;2.95,A75&lt;4.5,A75&lt;4.95,A75&gt;=4.35,A75&lt;5.05,D75&lt;0.35,D75&lt;0.8,A75&lt;5.45),1.4,IF(AND(B75&gt;=2.95,A75&lt;4.5,A75&lt;4.95,A75&gt;=4.35,A75&lt;5.05,D75&lt;0.35,D75&lt;0.8,A75&lt;5.45),1.3,IF(AND(H75&gt;=13.924,A75&gt;=4.5,A75&lt;4.95,A75&gt;=4.35,A75&lt;5.05,D75&lt;0.35,D75&lt;0.8,A75&lt;5.45),1.5,IF(AND(G75&lt;0.252,B75&gt;=3.25,A75&gt;=4.95,A75&gt;=4.35,A75&lt;5.05,D75&lt;0.35,D75&lt;0.8,A75&lt;5.45),1.4,IF(AND(G75&gt;=0.252,B75&gt;=3.25,A75&gt;=4.95,A75&gt;=4.35,A75&lt;5.05,D75&lt;0.35,D75&lt;0.8,A75&lt;5.45),1.32,IF(AND(G75&gt;=0.473,H75&lt;15.705,B75&gt;=2.65,H75&gt;=8.397,D75&gt;=1.25,G75&gt;=0.164,F75&lt;2.5,A75&gt;=5.45),4.7,IF(AND(B75&gt;=3.15,B75&gt;=2.75,H75&gt;=7.388,G75&lt;0.487,G75&lt;0.719,H75&lt;16.718,F75&gt;=2.5,A75&gt;=5.45),5.7,IF(AND(B75&lt;3.15,H75&lt;13.924,A75&gt;=4.5,A75&lt;4.95,A75&gt;=4.35,A75&lt;5.05,D75&lt;0.35,D75&lt;0.8,A75&lt;5.45),1.433,IF(AND(B75&gt;=3.15,H75&lt;13.924,A75&gt;=4.5,A75&lt;4.95,A75&gt;=4.35,A75&lt;5.05,D75&lt;0.35,D75&lt;0.8,A75&lt;5.45),1.4,IF(AND(H75&gt;=14.81,G75&lt;0.473,H75&lt;15.705,B75&gt;=2.65,H75&gt;=8.397,D75&gt;=1.25,G75&gt;=0.164,F75&lt;2.5,A75&gt;=5.45),4.2,IF(AND(A75&lt;6.65,B75&lt;3.15,B75&gt;=2.75,H75&gt;=7.388,G75&lt;0.487,G75&lt;0.719,H75&lt;16.718,F75&gt;=2.5,A75&gt;=5.45),5.6,IF(AND(A75&gt;=6.65,B75&lt;3.15,B75&gt;=2.75,H75&gt;=7.388,G75&lt;0.487,G75&lt;0.719,H75&lt;16.718,F75&gt;=2.5,A75&gt;=5.45),5.4,IF(AND(A75&lt;6.15,H75&lt;14.81,G75&lt;0.473,H75&lt;15.705,B75&gt;=2.65,H75&gt;=8.397,D75&gt;=1.25,G75&gt;=0.164,F75&lt;2.5,A75&gt;=5.45),4.5,IF(AND(A75&gt;=6.15,H75&lt;14.81,G75&lt;0.473,H75&lt;15.705,B75&gt;=2.65,H75&gt;=8.397,D75&gt;=1.25,G75&gt;=0.164,F75&lt;2.5,A75&gt;=5.45),4.4,"shouldnthappen"))))))))))))))))))))))))))))))))))))</f>
        <v>4.767</v>
      </c>
      <c r="U75" s="1" t="n">
        <f aca="false">IF(AND(G75&gt;=0.934,F75&lt;1.5),1.7,IF(AND(D75&lt;0.15,D75&lt;0.25,G75&lt;0.934,F75&lt;1.5),1.38,IF(AND(H75&gt;=14.379,D75&gt;=0.25,G75&lt;0.934,F75&lt;1.5),1.7,IF(AND(A75&lt;5.3,D75&lt;1.35,F75&lt;2.5,F75&gt;=1.5),3.15,IF(AND(H75&lt;7.148,D75&gt;=1.35,F75&lt;2.5,F75&gt;=1.5),3.9,IF(AND(G75&lt;0.352,A75&lt;6.15,F75&gt;=2.5,F75&gt;=1.5),4.5,IF(AND(G75&gt;=0.352,A75&lt;6.15,F75&gt;=2.5,F75&gt;=1.5),4.92,IF(AND(B75&lt;2.85,A75&gt;=6.15,F75&gt;=2.5,F75&gt;=1.5),6.2,IF(AND(D75&gt;=0.45,H75&lt;14.379,D75&gt;=0.25,G75&lt;0.934,F75&lt;1.5),1.65,IF(AND(G75&gt;=0.857,A75&gt;=5.3,D75&lt;1.35,F75&lt;2.5,F75&gt;=1.5),4.3,IF(AND(A75&gt;=7.25,B75&gt;=2.85,A75&gt;=6.15,F75&gt;=2.5,F75&gt;=1.5),6.425,IF(AND(H75&lt;9.499,A75&lt;5.05,D75&gt;=0.15,D75&lt;0.25,G75&lt;0.934,F75&lt;1.5),1.4,IF(AND(A75&gt;=5.45,A75&gt;=5.05,D75&gt;=0.15,D75&lt;0.25,G75&lt;0.934,F75&lt;1.5),1.3,IF(AND(B75&gt;=4.15,D75&lt;0.45,H75&lt;14.379,D75&gt;=0.25,G75&lt;0.934,F75&lt;1.5),1.5,IF(AND(A75&gt;=5.75,G75&lt;0.857,A75&gt;=5.3,D75&lt;1.35,F75&lt;2.5,F75&gt;=1.5),4.02,IF(AND(A75&lt;6.65,G75&lt;0.333,H75&gt;=7.148,D75&gt;=1.35,F75&lt;2.5,F75&gt;=1.5),4.475,IF(AND(A75&gt;=6.65,G75&lt;0.333,H75&gt;=7.148,D75&gt;=1.35,F75&lt;2.5,F75&gt;=1.5),4.8,IF(AND(D75&gt;=1.45,G75&gt;=0.333,H75&gt;=7.148,D75&gt;=1.35,F75&lt;2.5,F75&gt;=1.5),4.85,IF(AND(G75&gt;=0.861,A75&lt;7.25,B75&gt;=2.85,A75&gt;=6.15,F75&gt;=2.5,F75&gt;=1.5),5.2,IF(AND(G75&lt;0.571,H75&gt;=9.499,A75&lt;5.05,D75&gt;=0.15,D75&lt;0.25,G75&lt;0.934,F75&lt;1.5),1.2,IF(AND(G75&gt;=0.571,H75&gt;=9.499,A75&lt;5.05,D75&gt;=0.15,D75&lt;0.25,G75&lt;0.934,F75&lt;1.5),1.3,IF(AND(H75&lt;9.283,A75&lt;5.45,A75&gt;=5.05,D75&gt;=0.15,D75&lt;0.25,G75&lt;0.934,F75&lt;1.5),1.5,IF(AND(H75&gt;=9.283,A75&lt;5.45,A75&gt;=5.05,D75&gt;=0.15,D75&lt;0.25,G75&lt;0.934,F75&lt;1.5),1.425,IF(AND(A75&lt;4.9,B75&lt;4.15,D75&lt;0.45,H75&lt;14.379,D75&gt;=0.25,G75&lt;0.934,F75&lt;1.5),1.4,IF(AND(A75&gt;=4.9,B75&lt;4.15,D75&lt;0.45,H75&lt;14.379,D75&gt;=0.25,G75&lt;0.934,F75&lt;1.5),1.325,IF(AND(G75&lt;0.572,A75&lt;5.75,G75&lt;0.857,A75&gt;=5.3,D75&lt;1.35,F75&lt;2.5,F75&gt;=1.5),3.65,IF(AND(G75&gt;=0.572,A75&lt;5.75,G75&lt;0.857,A75&gt;=5.3,D75&lt;1.35,F75&lt;2.5,F75&gt;=1.5),3.9,IF(AND(A75&lt;6.75,D75&lt;1.45,G75&gt;=0.333,H75&gt;=7.148,D75&gt;=1.35,F75&lt;2.5,F75&gt;=1.5),4.4,IF(AND(A75&gt;=6.75,D75&lt;1.45,G75&gt;=0.333,H75&gt;=7.148,D75&gt;=1.35,F75&lt;2.5,F75&gt;=1.5),4.78,IF(AND(A75&lt;6.6,B75&lt;3.25,G75&lt;0.861,A75&lt;7.25,B75&gt;=2.85,A75&gt;=6.15,F75&gt;=2.5,F75&gt;=1.5),5.333,IF(AND(H75&lt;11.461,B75&gt;=3.25,G75&lt;0.861,A75&lt;7.25,B75&gt;=2.85,A75&gt;=6.15,F75&gt;=2.5,F75&gt;=1.5),6.025,IF(AND(H75&gt;=11.461,B75&gt;=3.25,G75&lt;0.861,A75&lt;7.25,B75&gt;=2.85,A75&gt;=6.15,F75&gt;=2.5,F75&gt;=1.5),5.667,IF(AND(H75&gt;=14.564,A75&gt;=6.6,B75&lt;3.25,G75&lt;0.861,A75&lt;7.25,B75&gt;=2.85,A75&gt;=6.15,F75&gt;=2.5,F75&gt;=1.5),5.4,IF(AND(D75&gt;=2.35,H75&lt;14.564,A75&gt;=6.6,B75&lt;3.25,G75&lt;0.861,A75&lt;7.25,B75&gt;=2.85,A75&gt;=6.15,F75&gt;=2.5,F75&gt;=1.5),5.6,IF(AND(A75&lt;6.85,D75&lt;2.35,H75&lt;14.564,A75&gt;=6.6,B75&lt;3.25,G75&lt;0.861,A75&lt;7.25,B75&gt;=2.85,A75&gt;=6.15,F75&gt;=2.5,F75&gt;=1.5),5.9,IF(AND(A75&gt;=6.85,D75&lt;2.35,H75&lt;14.564,A75&gt;=6.6,B75&lt;3.25,G75&lt;0.861,A75&lt;7.25,B75&gt;=2.85,A75&gt;=6.15,F75&gt;=2.5,F75&gt;=1.5),5.78,"shouldnthappen"))))))))))))))))))))))))))))))))))))</f>
        <v>4.85</v>
      </c>
      <c r="V75" s="1" t="n">
        <f aca="false">IF(AND(H75&lt;5.748,A75&lt;5.05,D75&lt;0.75),1,IF(AND(B75&lt;3.15,H75&gt;=5.748,A75&lt;5.05,D75&lt;0.75),1.475,IF(AND(G75&gt;=0.801,D75&lt;0.25,A75&gt;=5.05,D75&lt;0.75),1.7,IF(AND(D75&gt;=0.45,D75&gt;=0.25,A75&gt;=5.05,D75&lt;0.75),1.7,IF(AND(B75&lt;2.35,F75&lt;2.5,B75&lt;2.75,D75&gt;=0.75),4.16,IF(AND(D75&lt;1.75,F75&gt;=2.5,B75&lt;2.75,D75&gt;=0.75),4.875,IF(AND(D75&gt;=1.75,F75&gt;=2.5,B75&lt;2.75,D75&gt;=0.75),5.333,IF(AND(H75&gt;=16.284,D75&gt;=1.55,B75&gt;=2.75,D75&gt;=0.75),6.6,IF(AND(H75&gt;=14.144,B75&gt;=3.15,H75&gt;=5.748,A75&lt;5.05,D75&lt;0.75),1.3,IF(AND(A75&lt;5.45,G75&lt;0.801,D75&lt;0.25,A75&gt;=5.05,D75&lt;0.75),1.5,IF(AND(A75&gt;=5.45,G75&lt;0.801,D75&lt;0.25,A75&gt;=5.05,D75&lt;0.75),1.34,IF(AND(B75&lt;3.75,D75&lt;0.45,D75&gt;=0.25,A75&gt;=5.05,D75&lt;0.75),1.467,IF(AND(B75&gt;=3.75,D75&lt;0.45,D75&gt;=0.25,A75&gt;=5.05,D75&lt;0.75),1.767,IF(AND(G75&gt;=0.896,B75&gt;=2.35,F75&lt;2.5,B75&lt;2.75,D75&gt;=0.75),4.9,IF(AND(H75&lt;15.504,D75&lt;1.35,D75&lt;1.55,B75&gt;=2.75,D75&gt;=0.75),4.2,IF(AND(H75&gt;=15.504,D75&lt;1.35,D75&lt;1.55,B75&gt;=2.75,D75&gt;=0.75),4.6,IF(AND(H75&lt;9.767,D75&gt;=1.35,D75&lt;1.55,B75&gt;=2.75,D75&gt;=0.75),5.1,IF(AND(A75&lt;4.5,H75&lt;14.144,B75&gt;=3.15,H75&gt;=5.748,A75&lt;5.05,D75&lt;0.75),1.3,IF(AND(A75&gt;=4.5,H75&lt;14.144,B75&gt;=3.15,H75&gt;=5.748,A75&lt;5.05,D75&lt;0.75),1.4,IF(AND(D75&gt;=1.15,G75&lt;0.896,B75&gt;=2.35,F75&lt;2.5,B75&lt;2.75,D75&gt;=0.75),4.04,IF(AND(B75&lt;2.9,H75&gt;=9.767,D75&gt;=1.35,D75&lt;1.55,B75&gt;=2.75,D75&gt;=0.75),4.8,IF(AND(D75&lt;1.7,A75&gt;=7.05,H75&lt;16.284,D75&gt;=1.55,B75&gt;=2.75,D75&gt;=0.75),5.8,IF(AND(D75&gt;=1.7,A75&gt;=7.05,H75&lt;16.284,D75&gt;=1.55,B75&gt;=2.75,D75&gt;=0.75),6.3,IF(AND(B75&lt;2.45,D75&lt;1.15,G75&lt;0.896,B75&gt;=2.35,F75&lt;2.5,B75&lt;2.75,D75&gt;=0.75),3.767,IF(AND(B75&gt;=2.45,D75&lt;1.15,G75&lt;0.896,B75&gt;=2.35,F75&lt;2.5,B75&lt;2.75,D75&gt;=0.75),3.167,IF(AND(B75&gt;=3.15,B75&gt;=2.9,H75&gt;=9.767,D75&gt;=1.35,D75&lt;1.55,B75&gt;=2.75,D75&gt;=0.75),4.7,IF(AND(D75&lt;1.9,D75&lt;2.05,A75&lt;7.05,H75&lt;16.284,D75&gt;=1.55,B75&gt;=2.75,D75&gt;=0.75),4.82,IF(AND(D75&gt;=1.9,D75&lt;2.05,A75&lt;7.05,H75&lt;16.284,D75&gt;=1.55,B75&gt;=2.75,D75&gt;=0.75),5.067,IF(AND(H75&lt;12.721,B75&lt;3.15,B75&gt;=2.9,H75&gt;=9.767,D75&gt;=1.35,D75&lt;1.55,B75&gt;=2.75,D75&gt;=0.75),4.5,IF(AND(H75&gt;=12.721,B75&lt;3.15,B75&gt;=2.9,H75&gt;=9.767,D75&gt;=1.35,D75&lt;1.55,B75&gt;=2.75,D75&gt;=0.75),4.433,IF(AND(H75&lt;9.525,G75&lt;0.364,D75&gt;=2.05,A75&lt;7.05,H75&lt;16.284,D75&gt;=1.55,B75&gt;=2.75,D75&gt;=0.75),5.1,IF(AND(A75&lt;6.25,G75&gt;=0.364,D75&gt;=2.05,A75&lt;7.05,H75&lt;16.284,D75&gt;=1.55,B75&gt;=2.75,D75&gt;=0.75),5.4,IF(AND(H75&lt;10.898,H75&gt;=9.525,G75&lt;0.364,D75&gt;=2.05,A75&lt;7.05,H75&lt;16.284,D75&gt;=1.55,B75&gt;=2.75,D75&gt;=0.75),5.6,IF(AND(H75&lt;8.711,A75&gt;=6.25,G75&gt;=0.364,D75&gt;=2.05,A75&lt;7.05,H75&lt;16.284,D75&gt;=1.55,B75&gt;=2.75,D75&gt;=0.75),5.7,IF(AND(H75&gt;=8.711,A75&gt;=6.25,G75&gt;=0.364,D75&gt;=2.05,A75&lt;7.05,H75&lt;16.284,D75&gt;=1.55,B75&gt;=2.75,D75&gt;=0.75),5.84,IF(AND(D75&lt;2.2,H75&gt;=10.898,H75&gt;=9.525,G75&lt;0.364,D75&gt;=2.05,A75&lt;7.05,H75&lt;16.284,D75&gt;=1.55,B75&gt;=2.75,D75&gt;=0.75),5.4,IF(AND(D75&gt;=2.2,H75&gt;=10.898,H75&gt;=9.525,G75&lt;0.364,D75&gt;=2.05,A75&lt;7.05,H75&lt;16.284,D75&gt;=1.55,B75&gt;=2.75,D75&gt;=0.75),5.3,"shouldnthappen")))))))))))))))))))))))))))))))))))))</f>
        <v>4.9</v>
      </c>
      <c r="W75" s="1" t="n">
        <f aca="false">IF(AND(H75&lt;6.926,D75&gt;=0.35,D75&lt;0.8),1.9,IF(AND(H75&gt;=6.926,D75&gt;=0.35,D75&lt;0.8),1.533,IF(AND(H75&lt;13.492,A75&lt;4.75,D75&lt;0.35,D75&lt;0.8),1.1,IF(AND(H75&gt;=13.492,A75&lt;4.75,D75&lt;0.35,D75&lt;0.8),1.375,IF(AND(B75&lt;2.75,A75&gt;=5.85,F75&lt;2.5,D75&gt;=0.8),4.833,IF(AND(B75&lt;3.3,A75&gt;=7.05,F75&gt;=2.5,D75&gt;=0.8),5.8,IF(AND(B75&gt;=3.3,A75&gt;=7.05,F75&gt;=2.5,D75&gt;=0.8),6.325,IF(AND(D75&gt;=0.25,A75&lt;5.05,A75&gt;=4.75,D75&lt;0.35,D75&lt;0.8),1.3,IF(AND(B75&lt;3.6,A75&gt;=5.05,A75&gt;=4.75,D75&lt;0.35,D75&lt;0.8),1.4,IF(AND(H75&lt;10.194,G75&lt;0.412,A75&lt;5.85,F75&lt;2.5,D75&gt;=0.8),4.133,IF(AND(H75&gt;=10.194,G75&lt;0.412,A75&lt;5.85,F75&lt;2.5,D75&gt;=0.8),4.5,IF(AND(A75&lt;5.35,G75&gt;=0.412,A75&lt;5.85,F75&lt;2.5,D75&gt;=0.8),3.15,IF(AND(A75&lt;6.2,B75&gt;=2.75,A75&gt;=5.85,F75&lt;2.5,D75&gt;=0.8),4.3,IF(AND(H75&lt;5.767,A75&lt;6.2,A75&lt;7.05,F75&gt;=2.5,D75&gt;=0.8),4.5,IF(AND(G75&gt;=0.861,A75&gt;=6.2,A75&lt;7.05,F75&gt;=2.5,D75&gt;=0.8),5.2,IF(AND(B75&lt;3.15,D75&lt;0.25,A75&lt;5.05,A75&gt;=4.75,D75&lt;0.35,D75&lt;0.8),1.55,IF(AND(A75&lt;5.45,B75&gt;=3.6,A75&gt;=5.05,A75&gt;=4.75,D75&lt;0.35,D75&lt;0.8),1.5,IF(AND(A75&gt;=5.45,B75&gt;=3.6,A75&gt;=5.05,A75&gt;=4.75,D75&lt;0.35,D75&lt;0.8),1.4,IF(AND(G75&gt;=0.772,A75&gt;=5.35,G75&gt;=0.412,A75&lt;5.85,F75&lt;2.5,D75&gt;=0.8),3.9,IF(AND(D75&gt;=1.45,A75&gt;=6.2,B75&gt;=2.75,A75&gt;=5.85,F75&lt;2.5,D75&gt;=0.8),4.775,IF(AND(G75&lt;0.5,H75&gt;=5.767,A75&lt;6.2,A75&lt;7.05,F75&gt;=2.5,D75&gt;=0.8),5.1,IF(AND(G75&gt;=0.5,H75&gt;=5.767,A75&lt;6.2,A75&lt;7.05,F75&gt;=2.5,D75&gt;=0.8),4.95,IF(AND(B75&gt;=3.25,G75&lt;0.861,A75&gt;=6.2,A75&lt;7.05,F75&gt;=2.5,D75&gt;=0.8),5.75,IF(AND(A75&lt;4.95,B75&gt;=3.15,D75&lt;0.25,A75&lt;5.05,A75&gt;=4.75,D75&lt;0.35,D75&lt;0.8),1.4,IF(AND(A75&lt;5.65,G75&lt;0.772,A75&gt;=5.35,G75&gt;=0.412,A75&lt;5.85,F75&lt;2.5,D75&gt;=0.8),3.6,IF(AND(A75&gt;=5.65,G75&lt;0.772,A75&gt;=5.35,G75&gt;=0.412,A75&lt;5.85,F75&lt;2.5,D75&gt;=0.8),3.5,IF(AND(B75&gt;=3.15,D75&lt;1.45,A75&gt;=6.2,B75&gt;=2.75,A75&gt;=5.85,F75&lt;2.5,D75&gt;=0.8),4.7,IF(AND(A75&gt;=6.65,B75&lt;3.25,G75&lt;0.861,A75&gt;=6.2,A75&lt;7.05,F75&gt;=2.5,D75&gt;=0.8),5.567,IF(AND(H75&lt;9.499,A75&gt;=4.95,B75&gt;=3.15,D75&lt;0.25,A75&lt;5.05,A75&gt;=4.75,D75&lt;0.35,D75&lt;0.8),1.4,IF(AND(H75&gt;=9.499,A75&gt;=4.95,B75&gt;=3.15,D75&lt;0.25,A75&lt;5.05,A75&gt;=4.75,D75&lt;0.35,D75&lt;0.8),1.2,IF(AND(G75&lt;0.765,B75&lt;3.15,D75&lt;1.45,A75&gt;=6.2,B75&gt;=2.75,A75&gt;=5.85,F75&lt;2.5,D75&gt;=0.8),4.4,IF(AND(G75&gt;=0.765,B75&lt;3.15,D75&lt;1.45,A75&gt;=6.2,B75&gt;=2.75,A75&gt;=5.85,F75&lt;2.5,D75&gt;=0.8),4.6,IF(AND(H75&lt;10.667,A75&lt;6.65,B75&lt;3.25,G75&lt;0.861,A75&gt;=6.2,A75&lt;7.05,F75&gt;=2.5,D75&gt;=0.8),5.167,IF(AND(G75&lt;0.627,H75&gt;=10.667,A75&lt;6.65,B75&lt;3.25,G75&lt;0.861,A75&gt;=6.2,A75&lt;7.05,F75&gt;=2.5,D75&gt;=0.8),5.64,IF(AND(G75&gt;=0.627,H75&gt;=10.667,A75&lt;6.65,B75&lt;3.25,G75&lt;0.861,A75&gt;=6.2,A75&lt;7.05,F75&gt;=2.5,D75&gt;=0.8),5.1,"shouldnthappen")))))))))))))))))))))))))))))))))))</f>
        <v>4.833</v>
      </c>
      <c r="X75" s="1" t="n">
        <f aca="false">IF(AND(B75&lt;3.05,H75&lt;6.697,A75&lt;5.45),4.1,IF(AND(B75&gt;=3.05,H75&lt;6.697,A75&lt;5.45),1.48,IF(AND(D75&lt;0.7,A75&lt;5.9,A75&gt;=5.45),1.4,IF(AND(A75&lt;4.35,B75&lt;3.3,H75&gt;=6.697,A75&lt;5.45),1.1,IF(AND(G75&lt;0.372,D75&gt;=0.7,A75&lt;5.9,A75&gt;=5.45),4.36,IF(AND(A75&gt;=4.9,A75&gt;=4.35,B75&lt;3.3,H75&gt;=6.697,A75&lt;5.45),1.6,IF(AND(H75&gt;=14.171,A75&lt;5.15,B75&gt;=3.3,H75&gt;=6.697,A75&lt;5.45),1.6,IF(AND(G75&lt;0.451,A75&gt;=5.15,B75&gt;=3.3,H75&gt;=6.697,A75&lt;5.45),1.367,IF(AND(G75&gt;=0.451,A75&gt;=5.15,B75&gt;=3.3,H75&gt;=6.697,A75&lt;5.45),1.5,IF(AND(G75&lt;0.332,D75&lt;1.45,F75&lt;2.5,A75&gt;=5.9,A75&gt;=5.45),4.35,IF(AND(A75&lt;6.15,D75&gt;=1.45,F75&lt;2.5,A75&gt;=5.9,A75&gt;=5.45),5.1,IF(AND(D75&gt;=2.4,G75&lt;0.432,F75&gt;=2.5,A75&gt;=5.9,A75&gt;=5.45),5.78,IF(AND(A75&lt;6.15,G75&gt;=0.432,F75&gt;=2.5,A75&gt;=5.9,A75&gt;=5.45),4.9,IF(AND(B75&lt;3.1,A75&lt;4.9,A75&gt;=4.35,B75&lt;3.3,H75&gt;=6.697,A75&lt;5.45),1.4,IF(AND(B75&gt;=3.1,A75&lt;4.9,A75&gt;=4.35,B75&lt;3.3,H75&gt;=6.697,A75&lt;5.45),1.3,IF(AND(G75&lt;0.343,H75&lt;14.171,A75&lt;5.15,B75&gt;=3.3,H75&gt;=6.697,A75&lt;5.45),1.433,IF(AND(G75&gt;=0.343,H75&lt;14.171,A75&lt;5.15,B75&gt;=3.3,H75&gt;=6.697,A75&lt;5.45),1.525,IF(AND(D75&lt;1.05,B75&lt;2.55,G75&gt;=0.372,D75&gt;=0.7,A75&lt;5.9,A75&gt;=5.45),3.7,IF(AND(H75&lt;10.596,B75&gt;=2.55,G75&gt;=0.372,D75&gt;=0.7,A75&lt;5.9,A75&gt;=5.45),3.525,IF(AND(H75&gt;=10.596,B75&gt;=2.55,G75&gt;=0.372,D75&gt;=0.7,A75&lt;5.9,A75&gt;=5.45),3.9,IF(AND(H75&lt;14.314,G75&gt;=0.332,D75&lt;1.45,F75&lt;2.5,A75&gt;=5.9,A75&gt;=5.45),4.4,IF(AND(H75&gt;=14.314,G75&gt;=0.332,D75&lt;1.45,F75&lt;2.5,A75&gt;=5.9,A75&gt;=5.45),4.7,IF(AND(H75&lt;13.906,A75&gt;=6.15,D75&gt;=1.45,F75&lt;2.5,A75&gt;=5.9,A75&gt;=5.45),4.675,IF(AND(H75&gt;=13.906,A75&gt;=6.15,D75&gt;=1.45,F75&lt;2.5,A75&gt;=5.9,A75&gt;=5.45),4.9,IF(AND(G75&lt;0.093,D75&lt;2.4,G75&lt;0.432,F75&gt;=2.5,A75&gt;=5.9,A75&gt;=5.45),5.6,IF(AND(B75&lt;2.95,A75&gt;=6.15,G75&gt;=0.432,F75&gt;=2.5,A75&gt;=5.9,A75&gt;=5.45),5.86,IF(AND(A75&lt;5.55,D75&gt;=1.05,B75&lt;2.55,G75&gt;=0.372,D75&gt;=0.7,A75&lt;5.9,A75&gt;=5.45),4,IF(AND(A75&gt;=5.55,D75&gt;=1.05,B75&lt;2.55,G75&gt;=0.372,D75&gt;=0.7,A75&lt;5.9,A75&gt;=5.45),3.9,IF(AND(D75&lt;1.7,G75&gt;=0.093,D75&lt;2.4,G75&lt;0.432,F75&gt;=2.5,A75&gt;=5.9,A75&gt;=5.45),5.05,IF(AND(G75&gt;=0.774,B75&gt;=2.95,A75&gt;=6.15,G75&gt;=0.432,F75&gt;=2.5,A75&gt;=5.9,A75&gt;=5.45),5.3,IF(AND(G75&gt;=0.312,D75&gt;=1.7,G75&gt;=0.093,D75&lt;2.4,G75&lt;0.432,F75&gt;=2.5,A75&gt;=5.9,A75&gt;=5.45),5.4,IF(AND(D75&lt;2.45,G75&lt;0.774,B75&gt;=2.95,A75&gt;=6.15,G75&gt;=0.432,F75&gt;=2.5,A75&gt;=5.9,A75&gt;=5.45),5.66,IF(AND(D75&gt;=2.45,G75&lt;0.774,B75&gt;=2.95,A75&gt;=6.15,G75&gt;=0.432,F75&gt;=2.5,A75&gt;=5.9,A75&gt;=5.45),6,IF(AND(G75&gt;=0.301,G75&lt;0.312,D75&gt;=1.7,G75&gt;=0.093,D75&lt;2.4,G75&lt;0.432,F75&gt;=2.5,A75&gt;=5.9,A75&gt;=5.45),5.1,IF(AND(A75&lt;6.45,G75&lt;0.301,G75&lt;0.312,D75&gt;=1.7,G75&gt;=0.093,D75&lt;2.4,G75&lt;0.432,F75&gt;=2.5,A75&gt;=5.9,A75&gt;=5.45),5.3,IF(AND(A75&gt;=6.45,G75&lt;0.301,G75&lt;0.312,D75&gt;=1.7,G75&gt;=0.093,D75&lt;2.4,G75&lt;0.432,F75&gt;=2.5,A75&gt;=5.9,A75&gt;=5.45),5.2,"shouldnthappen"))))))))))))))))))))))))))))))))))))</f>
        <v>4.675</v>
      </c>
      <c r="Y75" s="1" t="n">
        <f aca="false">IF(AND(H75&lt;6.51,F75&lt;1.5),1.8,IF(AND(H75&gt;=16.674,F75&gt;=1.5),6.533,IF(AND(D75&gt;=0.45,H75&gt;=6.51,F75&lt;1.5),1.667,IF(AND(H75&gt;=13.805,G75&lt;0.154,H75&lt;16.674,F75&gt;=1.5),6.7,IF(AND(D75&lt;0.15,A75&lt;5.05,D75&lt;0.45,H75&gt;=6.51,F75&lt;1.5),1.4,IF(AND(H75&gt;=13.586,A75&gt;=5.05,D75&lt;0.45,H75&gt;=6.51,F75&lt;1.5),1.3,IF(AND(F75&lt;2.5,H75&lt;13.805,G75&lt;0.154,H75&lt;16.674,F75&gt;=1.5),4.6,IF(AND(H75&lt;8.929,D75&lt;1.35,G75&gt;=0.154,H75&lt;16.674,F75&gt;=1.5),3.64,IF(AND(G75&lt;0.05,H75&lt;13.586,A75&gt;=5.05,D75&lt;0.45,H75&gt;=6.51,F75&lt;1.5),1.4,IF(AND(G75&gt;=0.107,F75&gt;=2.5,H75&lt;13.805,G75&lt;0.154,H75&lt;16.674,F75&gt;=1.5),5.3,IF(AND(B75&gt;=2.75,H75&gt;=8.929,D75&lt;1.35,G75&gt;=0.154,H75&lt;16.674,F75&gt;=1.5),4.433,IF(AND(D75&gt;=1.55,F75&lt;2.5,D75&gt;=1.35,G75&gt;=0.154,H75&lt;16.674,F75&gt;=1.5),4.975,IF(AND(H75&lt;6.93,F75&gt;=2.5,D75&gt;=1.35,G75&gt;=0.154,H75&lt;16.674,F75&gt;=1.5),4.5,IF(AND(H75&lt;12.675,G75&lt;0.217,D75&gt;=0.15,A75&lt;5.05,D75&lt;0.45,H75&gt;=6.51,F75&lt;1.5),1.4,IF(AND(H75&gt;=12.675,G75&lt;0.217,D75&gt;=0.15,A75&lt;5.05,D75&lt;0.45,H75&gt;=6.51,F75&lt;1.5),1.5,IF(AND(A75&lt;4.65,G75&gt;=0.217,D75&gt;=0.15,A75&lt;5.05,D75&lt;0.45,H75&gt;=6.51,F75&lt;1.5),1.35,IF(AND(D75&lt;0.25,G75&gt;=0.05,H75&lt;13.586,A75&gt;=5.05,D75&lt;0.45,H75&gt;=6.51,F75&lt;1.5),1.467,IF(AND(D75&gt;=0.25,G75&gt;=0.05,H75&lt;13.586,A75&gt;=5.05,D75&lt;0.45,H75&gt;=6.51,F75&lt;1.5),1.5,IF(AND(H75&lt;9.15,G75&lt;0.107,F75&gt;=2.5,H75&lt;13.805,G75&lt;0.154,H75&lt;16.674,F75&gt;=1.5),5.7,IF(AND(H75&gt;=9.15,G75&lt;0.107,F75&gt;=2.5,H75&lt;13.805,G75&lt;0.154,H75&lt;16.674,F75&gt;=1.5),5.6,IF(AND(G75&lt;0.404,B75&lt;2.75,H75&gt;=8.929,D75&lt;1.35,G75&gt;=0.154,H75&lt;16.674,F75&gt;=1.5),4.15,IF(AND(G75&gt;=0.404,B75&lt;2.75,H75&gt;=8.929,D75&lt;1.35,G75&gt;=0.154,H75&lt;16.674,F75&gt;=1.5),3.9,IF(AND(A75&gt;=6.75,D75&lt;1.55,F75&lt;2.5,D75&gt;=1.35,G75&gt;=0.154,H75&lt;16.674,F75&gt;=1.5),4.82,IF(AND(D75&lt;0.25,A75&gt;=4.65,G75&gt;=0.217,D75&gt;=0.15,A75&lt;5.05,D75&lt;0.45,H75&gt;=6.51,F75&lt;1.5),1.325,IF(AND(D75&gt;=0.25,A75&gt;=4.65,G75&gt;=0.217,D75&gt;=0.15,A75&lt;5.05,D75&lt;0.45,H75&gt;=6.51,F75&lt;1.5),1.3,IF(AND(A75&lt;6.55,A75&lt;6.75,D75&lt;1.55,F75&lt;2.5,D75&gt;=1.35,G75&gt;=0.154,H75&lt;16.674,F75&gt;=1.5),4.575,IF(AND(A75&gt;=6.55,A75&lt;6.75,D75&lt;1.55,F75&lt;2.5,D75&gt;=1.35,G75&gt;=0.154,H75&lt;16.674,F75&gt;=1.5),4.4,IF(AND(B75&lt;2.9,D75&lt;2.05,H75&gt;=6.93,F75&gt;=2.5,D75&gt;=1.35,G75&gt;=0.154,H75&lt;16.674,F75&gt;=1.5),5.05,IF(AND(H75&lt;8.884,D75&gt;=2.05,H75&gt;=6.93,F75&gt;=2.5,D75&gt;=1.35,G75&gt;=0.154,H75&lt;16.674,F75&gt;=1.5),5.1,IF(AND(H75&lt;13.711,B75&gt;=2.9,D75&lt;2.05,H75&gt;=6.93,F75&gt;=2.5,D75&gt;=1.35,G75&gt;=0.154,H75&lt;16.674,F75&gt;=1.5),5,IF(AND(H75&gt;=13.711,B75&gt;=2.9,D75&lt;2.05,H75&gt;=6.93,F75&gt;=2.5,D75&gt;=1.35,G75&gt;=0.154,H75&lt;16.674,F75&gt;=1.5),5.8,IF(AND(B75&lt;3.15,H75&gt;=8.884,D75&gt;=2.05,H75&gt;=6.93,F75&gt;=2.5,D75&gt;=1.35,G75&gt;=0.154,H75&lt;16.674,F75&gt;=1.5),5.56,IF(AND(B75&gt;=3.15,H75&gt;=8.884,D75&gt;=2.05,H75&gt;=6.93,F75&gt;=2.5,D75&gt;=1.35,G75&gt;=0.154,H75&lt;16.674,F75&gt;=1.5),5.9,"shouldnthappen")))))))))))))))))))))))))))))))))</f>
        <v>4.575</v>
      </c>
      <c r="Z75" s="1" t="n">
        <f aca="false">IF(AND(F75&gt;=2,B75&gt;=3.35),5.6,IF(AND(A75&lt;6.65,H75&gt;=15.076,B75&lt;3.35),4.8,IF(AND(A75&gt;=6.65,H75&gt;=15.076,B75&lt;3.35),6.15,IF(AND(H75&lt;6.542,F75&lt;2,B75&gt;=3.35),1.767,IF(AND(G75&gt;=0.653,D75&lt;0.75,H75&lt;15.076,B75&lt;3.35),1.55,IF(AND(D75&lt;0.15,G75&lt;0.653,D75&lt;0.75,H75&lt;15.076,B75&lt;3.35),1.1,IF(AND(G75&lt;0.356,A75&lt;5.05,H75&gt;=6.542,F75&lt;2,B75&gt;=3.35),1.4,IF(AND(G75&gt;=0.356,A75&lt;5.05,H75&gt;=6.542,F75&lt;2,B75&gt;=3.35),1.3,IF(AND(G75&gt;=0.566,A75&gt;=5.05,H75&gt;=6.542,F75&lt;2,B75&gt;=3.35),1.6,IF(AND(B75&gt;=3.1,D75&gt;=0.15,G75&lt;0.653,D75&lt;0.75,H75&lt;15.076,B75&lt;3.35),1.367,IF(AND(B75&gt;=2.65,D75&lt;1.45,B75&lt;2.75,D75&gt;=0.75,H75&lt;15.076,B75&lt;3.35),3.96,IF(AND(G75&lt;0.352,D75&gt;=1.45,B75&lt;2.75,D75&gt;=0.75,H75&lt;15.076,B75&lt;3.35),4.5,IF(AND(D75&gt;=1.35,A75&lt;6.2,B75&gt;=2.75,D75&gt;=0.75,H75&lt;15.076,B75&lt;3.35),4.733,IF(AND(A75&lt;4.7,B75&lt;3.1,D75&gt;=0.15,G75&lt;0.653,D75&lt;0.75,H75&lt;15.076,B75&lt;3.35),1.36,IF(AND(A75&gt;=4.7,B75&lt;3.1,D75&gt;=0.15,G75&lt;0.653,D75&lt;0.75,H75&lt;15.076,B75&lt;3.35),1.6,IF(AND(A75&lt;5.2,B75&lt;2.65,D75&lt;1.45,B75&lt;2.75,D75&gt;=0.75,H75&lt;15.076,B75&lt;3.35),3.3,IF(AND(A75&lt;6.5,G75&gt;=0.352,D75&gt;=1.45,B75&lt;2.75,D75&gt;=0.75,H75&lt;15.076,B75&lt;3.35),5,IF(AND(A75&gt;=6.5,G75&gt;=0.352,D75&gt;=1.45,B75&lt;2.75,D75&gt;=0.75,H75&lt;15.076,B75&lt;3.35),5.8,IF(AND(H75&lt;8.486,D75&lt;1.35,A75&lt;6.2,B75&gt;=2.75,D75&gt;=0.75,H75&lt;15.076,B75&lt;3.35),3.975,IF(AND(G75&lt;0.187,F75&lt;2.5,A75&gt;=6.2,B75&gt;=2.75,D75&gt;=0.75,H75&lt;15.076,B75&lt;3.35),5,IF(AND(G75&gt;=0.187,F75&lt;2.5,A75&gt;=6.2,B75&gt;=2.75,D75&gt;=0.75,H75&lt;15.076,B75&lt;3.35),4.525,IF(AND(A75&gt;=7.25,F75&gt;=2.5,A75&gt;=6.2,B75&gt;=2.75,D75&gt;=0.75,H75&lt;15.076,B75&lt;3.35),6.5,IF(AND(G75&lt;0.185,B75&lt;3.6,G75&lt;0.566,A75&gt;=5.05,H75&gt;=6.542,F75&lt;2,B75&gt;=3.35),1.45,IF(AND(G75&gt;=0.185,B75&lt;3.6,G75&lt;0.566,A75&gt;=5.05,H75&gt;=6.542,F75&lt;2,B75&gt;=3.35),1.34,IF(AND(G75&lt;0.13,B75&gt;=3.6,G75&lt;0.566,A75&gt;=5.05,H75&gt;=6.542,F75&lt;2,B75&gt;=3.35),1.45,IF(AND(G75&gt;=0.13,B75&gt;=3.6,G75&lt;0.566,A75&gt;=5.05,H75&gt;=6.542,F75&lt;2,B75&gt;=3.35),1.5,IF(AND(D75&lt;1.05,A75&gt;=5.2,B75&lt;2.65,D75&lt;1.45,B75&lt;2.75,D75&gt;=0.75,H75&lt;15.076,B75&lt;3.35),3.5,IF(AND(D75&gt;=1.05,A75&gt;=5.2,B75&lt;2.65,D75&lt;1.45,B75&lt;2.75,D75&gt;=0.75,H75&lt;15.076,B75&lt;3.35),3.94,IF(AND(H75&lt;10.983,H75&gt;=8.486,D75&lt;1.35,A75&lt;6.2,B75&gt;=2.75,D75&gt;=0.75,H75&lt;15.076,B75&lt;3.35),4.38,IF(AND(H75&gt;=10.983,H75&gt;=8.486,D75&lt;1.35,A75&lt;6.2,B75&gt;=2.75,D75&gt;=0.75,H75&lt;15.076,B75&lt;3.35),4.1,IF(AND(B75&gt;=3.25,A75&lt;7.25,F75&gt;=2.5,A75&gt;=6.2,B75&gt;=2.75,D75&gt;=0.75,H75&lt;15.076,B75&lt;3.35),5.7,IF(AND(B75&lt;2.95,B75&lt;3.25,A75&lt;7.25,F75&gt;=2.5,A75&gt;=6.2,B75&gt;=2.75,D75&gt;=0.75,H75&lt;15.076,B75&lt;3.35),5.6,IF(AND(H75&gt;=13.711,B75&gt;=2.95,B75&lt;3.25,A75&lt;7.25,F75&gt;=2.5,A75&gt;=6.2,B75&gt;=2.75,D75&gt;=0.75,H75&lt;15.076,B75&lt;3.35),5.8,IF(AND(A75&gt;=6.8,H75&lt;13.711,B75&gt;=2.95,B75&lt;3.25,A75&lt;7.25,F75&gt;=2.5,A75&gt;=6.2,B75&gt;=2.75,D75&gt;=0.75,H75&lt;15.076,B75&lt;3.35),5.1,IF(AND(H75&lt;12.921,A75&lt;6.8,H75&lt;13.711,B75&gt;=2.95,B75&lt;3.25,A75&lt;7.25,F75&gt;=2.5,A75&gt;=6.2,B75&gt;=2.75,D75&gt;=0.75,H75&lt;15.076,B75&lt;3.35),5.34,IF(AND(H75&gt;=12.921,A75&lt;6.8,H75&lt;13.711,B75&gt;=2.95,B75&lt;3.25,A75&lt;7.25,F75&gt;=2.5,A75&gt;=6.2,B75&gt;=2.75,D75&gt;=0.75,H75&lt;15.076,B75&lt;3.35),5.133,"shouldnthappen"))))))))))))))))))))))))))))))))))))</f>
        <v>5</v>
      </c>
      <c r="AA75" s="1" t="n">
        <f aca="false">IF(AND(D75&gt;=0.45,A75&lt;5.05,D75&lt;0.8),1.6,IF(AND(D75&gt;=0.45,A75&gt;=5.05,D75&lt;0.8),1.7,IF(AND(H75&gt;=16.244,F75&gt;=2.5,D75&gt;=0.8),6.533,IF(AND(A75&lt;4.35,D75&lt;0.45,A75&lt;5.05,D75&lt;0.8),1.1,IF(AND(H75&gt;=14.877,D75&lt;0.45,A75&gt;=5.05,D75&lt;0.8),1.3,IF(AND(D75&gt;=1.4,A75&lt;5.65,F75&lt;2.5,D75&gt;=0.8),4.5,IF(AND(A75&gt;=7.25,H75&lt;16.244,F75&gt;=2.5,D75&gt;=0.8),6.5,IF(AND(A75&gt;=4.75,A75&gt;=4.35,D75&lt;0.45,A75&lt;5.05,D75&lt;0.8),1.35,IF(AND(A75&lt;5.3,D75&lt;1.4,A75&lt;5.65,F75&lt;2.5,D75&gt;=0.8),3.1,IF(AND(A75&gt;=6.8,A75&gt;=6.55,A75&gt;=5.65,F75&lt;2.5,D75&gt;=0.8),4.9,IF(AND(H75&lt;5.767,A75&lt;7.25,H75&lt;16.244,F75&gt;=2.5,D75&gt;=0.8),4.5,IF(AND(G75&gt;=0.522,A75&lt;4.75,A75&gt;=4.35,D75&lt;0.45,A75&lt;5.05,D75&lt;0.8),1.2,IF(AND(G75&gt;=0.948,D75&lt;0.35,H75&lt;14.877,D75&lt;0.45,A75&gt;=5.05,D75&lt;0.8),1.7,IF(AND(H75&lt;13.089,D75&gt;=0.35,H75&lt;14.877,D75&lt;0.45,A75&gt;=5.05,D75&lt;0.8),1.5,IF(AND(H75&gt;=13.089,D75&gt;=0.35,H75&lt;14.877,D75&lt;0.45,A75&gt;=5.05,D75&lt;0.8),1.3,IF(AND(B75&gt;=2.95,A75&gt;=5.3,D75&lt;1.4,A75&lt;5.65,F75&lt;2.5,D75&gt;=0.8),4.1,IF(AND(H75&lt;9.181,A75&lt;6.05,A75&lt;6.55,A75&gt;=5.65,F75&lt;2.5,D75&gt;=0.8),5.1,IF(AND(H75&gt;=9.181,A75&lt;6.05,A75&lt;6.55,A75&gt;=5.65,F75&lt;2.5,D75&gt;=0.8),4.3,IF(AND(G75&gt;=0.867,A75&gt;=6.05,A75&lt;6.55,A75&gt;=5.65,F75&lt;2.5,D75&gt;=0.8),4.9,IF(AND(B75&lt;3.05,A75&lt;6.8,A75&gt;=6.55,A75&gt;=5.65,F75&lt;2.5,D75&gt;=0.8),5,IF(AND(B75&gt;=3.05,A75&lt;6.8,A75&gt;=6.55,A75&gt;=5.65,F75&lt;2.5,D75&gt;=0.8),4.55,IF(AND(H75&gt;=14.144,G75&lt;0.522,A75&lt;4.75,A75&gt;=4.35,D75&lt;0.45,A75&lt;5.05,D75&lt;0.8),1.3,IF(AND(B75&lt;2.7,B75&lt;2.95,A75&gt;=5.3,D75&lt;1.4,A75&lt;5.65,F75&lt;2.5,D75&gt;=0.8),3.78,IF(AND(B75&gt;=2.7,B75&lt;2.95,A75&gt;=5.3,D75&lt;1.4,A75&lt;5.65,F75&lt;2.5,D75&gt;=0.8),3.6,IF(AND(G75&lt;0.638,G75&lt;0.867,A75&gt;=6.05,A75&lt;6.55,A75&gt;=5.65,F75&lt;2.5,D75&gt;=0.8),4.433,IF(AND(G75&gt;=0.638,G75&lt;0.867,A75&gt;=6.05,A75&lt;6.55,A75&gt;=5.65,F75&lt;2.5,D75&gt;=0.8),4,IF(AND(A75&lt;6.35,H75&lt;11.146,H75&gt;=5.767,A75&lt;7.25,H75&lt;16.244,F75&gt;=2.5,D75&gt;=0.8),5.1,IF(AND(A75&lt;4.5,H75&lt;14.144,G75&lt;0.522,A75&lt;4.75,A75&gt;=4.35,D75&lt;0.45,A75&lt;5.05,D75&lt;0.8),1.35,IF(AND(A75&gt;=4.5,H75&lt;14.144,G75&lt;0.522,A75&lt;4.75,A75&gt;=4.35,D75&lt;0.45,A75&lt;5.05,D75&lt;0.8),1.4,IF(AND(A75&lt;5.15,B75&lt;3.75,G75&lt;0.948,D75&lt;0.35,H75&lt;14.877,D75&lt;0.45,A75&gt;=5.05,D75&lt;0.8),1.4,IF(AND(A75&gt;=5.15,B75&lt;3.75,G75&lt;0.948,D75&lt;0.35,H75&lt;14.877,D75&lt;0.45,A75&gt;=5.05,D75&lt;0.8),1.5,IF(AND(G75&lt;0.112,B75&gt;=3.75,G75&lt;0.948,D75&lt;0.35,H75&lt;14.877,D75&lt;0.45,A75&gt;=5.05,D75&lt;0.8),1.5,IF(AND(G75&gt;=0.112,B75&gt;=3.75,G75&lt;0.948,D75&lt;0.35,H75&lt;14.877,D75&lt;0.45,A75&gt;=5.05,D75&lt;0.8),1.6,IF(AND(G75&lt;0.075,A75&gt;=6.35,H75&lt;11.146,H75&gt;=5.767,A75&lt;7.25,H75&lt;16.244,F75&gt;=2.5,D75&gt;=0.8),5.5,IF(AND(G75&gt;=0.075,A75&gt;=6.35,H75&lt;11.146,H75&gt;=5.767,A75&lt;7.25,H75&lt;16.244,F75&gt;=2.5,D75&gt;=0.8),5.24,IF(AND(B75&lt;2.95,D75&lt;1.9,H75&gt;=11.146,H75&gt;=5.767,A75&lt;7.25,H75&lt;16.244,F75&gt;=2.5,D75&gt;=0.8),5.65,IF(AND(B75&gt;=2.95,D75&lt;1.9,H75&gt;=11.146,H75&gt;=5.767,A75&lt;7.25,H75&lt;16.244,F75&gt;=2.5,D75&gt;=0.8),5.8,IF(AND(H75&lt;13.42,D75&gt;=1.9,H75&gt;=11.146,H75&gt;=5.767,A75&lt;7.25,H75&lt;16.244,F75&gt;=2.5,D75&gt;=0.8),5.6,IF(AND(H75&gt;=13.42,D75&gt;=1.9,H75&gt;=11.146,H75&gt;=5.767,A75&lt;7.25,H75&lt;16.244,F75&gt;=2.5,D75&gt;=0.8),5.34,"shouldnthappen")))))))))))))))))))))))))))))))))))))))</f>
        <v>4.9</v>
      </c>
      <c r="AB75" s="1" t="n">
        <f aca="false">IF(AND(D75&gt;=0.35,F75&lt;1.5),1.5,IF(AND(F75&lt;2.5,D75&gt;=1.55,F75&gt;=1.5),4.85,IF(AND(H75&lt;8.308,D75&lt;0.15,D75&lt;0.35,F75&lt;1.5),1.5,IF(AND(H75&gt;=8.308,D75&lt;0.15,D75&lt;0.35,F75&lt;1.5),1.4,IF(AND(H75&lt;5.523,D75&gt;=0.15,D75&lt;0.35,F75&lt;1.5),1,IF(AND(G75&lt;0.572,H75&lt;10.688,D75&lt;1.55,F75&gt;=1.5),3.75,IF(AND(B75&gt;=3.5,F75&gt;=2.5,D75&gt;=1.55,F75&gt;=1.5),6.3,IF(AND(A75&gt;=5.65,G75&gt;=0.572,H75&lt;10.688,D75&lt;1.55,F75&gt;=1.5),4.45,IF(AND(B75&gt;=2.85,A75&lt;6.15,H75&gt;=10.688,D75&lt;1.55,F75&gt;=1.5),4.35,IF(AND(H75&gt;=16.284,B75&lt;3.5,F75&gt;=2.5,D75&gt;=1.55,F75&gt;=1.5),6.6,IF(AND(G75&gt;=0.241,G75&lt;0.338,H75&gt;=5.523,D75&gt;=0.15,D75&lt;0.35,F75&lt;1.5),1.25,IF(AND(A75&lt;5.05,G75&gt;=0.338,H75&gt;=5.523,D75&gt;=0.15,D75&lt;0.35,F75&lt;1.5),1.35,IF(AND(B75&lt;2.7,A75&lt;5.65,G75&gt;=0.572,H75&lt;10.688,D75&lt;1.55,F75&gt;=1.5),4,IF(AND(B75&gt;=2.7,A75&lt;5.65,G75&gt;=0.572,H75&lt;10.688,D75&lt;1.55,F75&gt;=1.5),3.6,IF(AND(B75&lt;2.45,B75&lt;2.85,A75&lt;6.15,H75&gt;=10.688,D75&lt;1.55,F75&gt;=1.5),3.7,IF(AND(A75&lt;6.25,B75&lt;2.85,A75&gt;=6.15,H75&gt;=10.688,D75&lt;1.55,F75&gt;=1.5),4.5,IF(AND(A75&gt;=6.25,B75&lt;2.85,A75&gt;=6.15,H75&gt;=10.688,D75&lt;1.55,F75&gt;=1.5),4.86,IF(AND(D75&gt;=1.45,B75&gt;=2.85,A75&gt;=6.15,H75&gt;=10.688,D75&lt;1.55,F75&gt;=1.5),4.8,IF(AND(H75&lt;8.202,H75&lt;16.284,B75&lt;3.5,F75&gt;=2.5,D75&gt;=1.55,F75&gt;=1.5),5.7,IF(AND(A75&gt;=5.1,G75&lt;0.241,G75&lt;0.338,H75&gt;=5.523,D75&gt;=0.15,D75&lt;0.35,F75&lt;1.5),1.5,IF(AND(B75&gt;=3.75,A75&gt;=5.05,G75&gt;=0.338,H75&gt;=5.523,D75&gt;=0.15,D75&lt;0.35,F75&lt;1.5),1.6,IF(AND(A75&lt;5.7,B75&gt;=2.45,B75&lt;2.85,A75&lt;6.15,H75&gt;=10.688,D75&lt;1.55,F75&gt;=1.5),3.9,IF(AND(A75&gt;=5.7,B75&gt;=2.45,B75&lt;2.85,A75&lt;6.15,H75&gt;=10.688,D75&lt;1.55,F75&gt;=1.5),4.02,IF(AND(H75&lt;13.654,D75&lt;1.45,B75&gt;=2.85,A75&gt;=6.15,H75&gt;=10.688,D75&lt;1.55,F75&gt;=1.5),4.333,IF(AND(H75&gt;=13.654,D75&lt;1.45,B75&gt;=2.85,A75&gt;=6.15,H75&gt;=10.688,D75&lt;1.55,F75&gt;=1.5),4.54,IF(AND(A75&lt;6.15,H75&gt;=8.202,H75&lt;16.284,B75&lt;3.5,F75&gt;=2.5,D75&gt;=1.55,F75&gt;=1.5),5,IF(AND(H75&lt;13.924,A75&lt;5.1,G75&lt;0.241,G75&lt;0.338,H75&gt;=5.523,D75&gt;=0.15,D75&lt;0.35,F75&lt;1.5),1.4,IF(AND(H75&gt;=13.924,A75&lt;5.1,G75&lt;0.241,G75&lt;0.338,H75&gt;=5.523,D75&gt;=0.15,D75&lt;0.35,F75&lt;1.5),1.5,IF(AND(D75&lt;0.25,B75&lt;3.75,A75&gt;=5.05,G75&gt;=0.338,H75&gt;=5.523,D75&gt;=0.15,D75&lt;0.35,F75&lt;1.5),1.5,IF(AND(D75&gt;=0.25,B75&lt;3.75,A75&gt;=5.05,G75&gt;=0.338,H75&gt;=5.523,D75&gt;=0.15,D75&lt;0.35,F75&lt;1.5),1.4,IF(AND(H75&lt;8.884,B75&gt;=3.05,A75&gt;=6.15,H75&gt;=8.202,H75&lt;16.284,B75&lt;3.5,F75&gt;=2.5,D75&gt;=1.55,F75&gt;=1.5),5.1,IF(AND(A75&lt;6.45,G75&lt;0.368,B75&lt;3.05,A75&gt;=6.15,H75&gt;=8.202,H75&lt;16.284,B75&lt;3.5,F75&gt;=2.5,D75&gt;=1.55,F75&gt;=1.5),5.525,IF(AND(A75&gt;=6.45,G75&lt;0.368,B75&lt;3.05,A75&gt;=6.15,H75&gt;=8.202,H75&lt;16.284,B75&lt;3.5,F75&gt;=2.5,D75&gt;=1.55,F75&gt;=1.5),5.35,IF(AND(D75&lt;2.25,G75&gt;=0.368,B75&lt;3.05,A75&gt;=6.15,H75&gt;=8.202,H75&lt;16.284,B75&lt;3.5,F75&gt;=2.5,D75&gt;=1.55,F75&gt;=1.5),5.8,IF(AND(D75&gt;=2.25,G75&gt;=0.368,B75&lt;3.05,A75&gt;=6.15,H75&gt;=8.202,H75&lt;16.284,B75&lt;3.5,F75&gt;=2.5,D75&gt;=1.55,F75&gt;=1.5),5.2,IF(AND(H75&lt;10.257,H75&gt;=8.884,B75&gt;=3.05,A75&gt;=6.15,H75&gt;=8.202,H75&lt;16.284,B75&lt;3.5,F75&gt;=2.5,D75&gt;=1.55,F75&gt;=1.5),5.9,IF(AND(H75&gt;=10.257,H75&gt;=8.884,B75&gt;=3.05,A75&gt;=6.15,H75&gt;=8.202,H75&lt;16.284,B75&lt;3.5,F75&gt;=2.5,D75&gt;=1.55,F75&gt;=1.5),5.48,"shouldnthappen")))))))))))))))))))))))))))))))))))))</f>
        <v>4.86</v>
      </c>
      <c r="AC75" s="1" t="n">
        <f aca="false">IF(AND(H75&lt;5.748,A75&lt;5.05,D75&lt;0.8),1,IF(AND(B75&lt;3.35,A75&gt;=5.05,D75&lt;0.8),1.7,IF(AND(A75&lt;5.85,G75&lt;0.154,D75&gt;=0.8),4.5,IF(AND(D75&gt;=0.45,H75&gt;=5.748,A75&lt;5.05,D75&lt;0.8),1.6,IF(AND(G75&gt;=0.934,B75&gt;=3.35,A75&gt;=5.05,D75&lt;0.8),1.7,IF(AND(D75&lt;2.1,A75&gt;=5.85,G75&lt;0.154,D75&gt;=0.8),6.15,IF(AND(D75&gt;=2.1,A75&gt;=5.85,G75&lt;0.154,D75&gt;=0.8),5.5,IF(AND(A75&lt;6.1,D75&gt;=1.55,G75&gt;=0.154,D75&gt;=0.8),5,IF(AND(H75&gt;=14.379,G75&lt;0.934,B75&gt;=3.35,A75&gt;=5.05,D75&lt;0.8),1.58,IF(AND(G75&lt;0.379,A75&gt;=6.1,D75&gt;=1.55,G75&gt;=0.154,D75&gt;=0.8),5.42,IF(AND(H75&lt;13.924,G75&lt;0.227,D75&lt;0.45,H75&gt;=5.748,A75&lt;5.05,D75&lt;0.8),1.4,IF(AND(H75&gt;=13.924,G75&lt;0.227,D75&lt;0.45,H75&gt;=5.748,A75&lt;5.05,D75&lt;0.8),1.5,IF(AND(B75&lt;3.1,G75&gt;=0.227,D75&lt;0.45,H75&gt;=5.748,A75&lt;5.05,D75&lt;0.8),1.1,IF(AND(G75&lt;0.13,H75&lt;14.379,G75&lt;0.934,B75&gt;=3.35,A75&gt;=5.05,D75&lt;0.8),1.4,IF(AND(D75&lt;1.05,A75&lt;5.65,D75&lt;1.35,D75&lt;1.55,G75&gt;=0.154,D75&gt;=0.8),3.7,IF(AND(D75&lt;1.25,A75&gt;=5.65,D75&lt;1.35,D75&lt;1.55,G75&gt;=0.154,D75&gt;=0.8),4.06,IF(AND(D75&gt;=1.25,A75&gt;=5.65,D75&lt;1.35,D75&lt;1.55,G75&gt;=0.154,D75&gt;=0.8),4.425,IF(AND(H75&lt;13.654,D75&lt;1.45,D75&gt;=1.35,D75&lt;1.55,G75&gt;=0.154,D75&gt;=0.8),4.275,IF(AND(G75&lt;0.259,D75&gt;=1.45,D75&gt;=1.35,D75&lt;1.55,G75&gt;=0.154,D75&gt;=0.8),5.1,IF(AND(B75&lt;2.95,G75&gt;=0.379,A75&gt;=6.1,D75&gt;=1.55,G75&gt;=0.154,D75&gt;=0.8),6.3,IF(AND(B75&lt;3.25,B75&gt;=3.1,G75&gt;=0.227,D75&lt;0.45,H75&gt;=5.748,A75&lt;5.05,D75&lt;0.8),1.3,IF(AND(B75&gt;=3.25,B75&gt;=3.1,G75&gt;=0.227,D75&lt;0.45,H75&gt;=5.748,A75&lt;5.05,D75&lt;0.8),1.4,IF(AND(H75&gt;=13.372,G75&gt;=0.13,H75&lt;14.379,G75&lt;0.934,B75&gt;=3.35,A75&gt;=5.05,D75&lt;0.8),1.4,IF(AND(H75&lt;6.69,D75&gt;=1.05,A75&lt;5.65,D75&lt;1.35,D75&lt;1.55,G75&gt;=0.154,D75&gt;=0.8),4.033,IF(AND(H75&gt;=6.69,D75&gt;=1.05,A75&lt;5.65,D75&lt;1.35,D75&lt;1.55,G75&gt;=0.154,D75&gt;=0.8),3.88,IF(AND(B75&lt;2.85,H75&gt;=13.654,D75&lt;1.45,D75&gt;=1.35,D75&lt;1.55,G75&gt;=0.154,D75&gt;=0.8),4.8,IF(AND(B75&gt;=2.85,H75&gt;=13.654,D75&lt;1.45,D75&gt;=1.35,D75&lt;1.55,G75&gt;=0.154,D75&gt;=0.8),4.7,IF(AND(H75&lt;11.681,G75&gt;=0.259,D75&gt;=1.45,D75&gt;=1.35,D75&lt;1.55,G75&gt;=0.154,D75&gt;=0.8),4.85,IF(AND(H75&gt;=11.681,G75&gt;=0.259,D75&gt;=1.45,D75&gt;=1.35,D75&lt;1.55,G75&gt;=0.154,D75&gt;=0.8),4.633,IF(AND(A75&lt;6.25,B75&gt;=2.95,G75&gt;=0.379,A75&gt;=6.1,D75&gt;=1.55,G75&gt;=0.154,D75&gt;=0.8),5.4,IF(AND(D75&lt;0.3,H75&lt;13.372,G75&gt;=0.13,H75&lt;14.379,G75&lt;0.934,B75&gt;=3.35,A75&gt;=5.05,D75&lt;0.8),1.475,IF(AND(D75&gt;=0.3,H75&lt;13.372,G75&gt;=0.13,H75&lt;14.379,G75&lt;0.934,B75&gt;=3.35,A75&gt;=5.05,D75&lt;0.8),1.5,IF(AND(B75&lt;3.15,A75&gt;=6.25,B75&gt;=2.95,G75&gt;=0.379,A75&gt;=6.1,D75&gt;=1.55,G75&gt;=0.154,D75&gt;=0.8),5.7,IF(AND(B75&gt;=3.15,A75&gt;=6.25,B75&gt;=2.95,G75&gt;=0.379,A75&gt;=6.1,D75&gt;=1.55,G75&gt;=0.154,D75&gt;=0.8),5.933,"shouldnthappen"))))))))))))))))))))))))))))))))))</f>
        <v>4.85</v>
      </c>
      <c r="AD75" s="1" t="n">
        <f aca="false">IF(AND(H75&lt;6.621,A75&lt;4.95,D75&lt;0.8),1,IF(AND(H75&lt;14.144,H75&gt;=6.621,A75&lt;4.95,D75&lt;0.8),1.4,IF(AND(H75&gt;=14.144,H75&gt;=6.621,A75&lt;4.95,D75&lt;0.8),1.3,IF(AND(G75&lt;0.13,B75&gt;=3.85,A75&gt;=4.95,D75&lt;0.8),1.3,IF(AND(G75&gt;=0.13,B75&gt;=3.85,A75&gt;=4.95,D75&lt;0.8),1.425,IF(AND(A75&gt;=6.05,B75&lt;2.75,D75&lt;1.55,D75&gt;=0.8),4.9,IF(AND(A75&gt;=7.3,G75&lt;0.119,D75&gt;=1.55,D75&gt;=0.8),6.7,IF(AND(H75&lt;6.555,D75&lt;0.25,B75&lt;3.85,A75&gt;=4.95,D75&lt;0.8),1.7,IF(AND(B75&lt;3.4,D75&gt;=0.25,B75&lt;3.85,A75&gt;=4.95,D75&lt;0.8),1.7,IF(AND(B75&gt;=3.4,D75&gt;=0.25,B75&lt;3.85,A75&gt;=4.95,D75&lt;0.8),1.6,IF(AND(A75&lt;5.05,A75&lt;6.05,B75&lt;2.75,D75&lt;1.55,D75&gt;=0.8),3.3,IF(AND(B75&lt;2.85,D75&lt;1.35,B75&gt;=2.75,D75&lt;1.55,D75&gt;=0.8),4.5,IF(AND(H75&lt;12.206,D75&gt;=1.35,B75&gt;=2.75,D75&lt;1.55,D75&gt;=0.8),4.7,IF(AND(H75&gt;=12.206,D75&gt;=1.35,B75&gt;=2.75,D75&lt;1.55,D75&gt;=0.8),4.52,IF(AND(G75&lt;0.024,A75&lt;7.3,G75&lt;0.119,D75&gt;=1.55,D75&gt;=0.8),5.7,IF(AND(G75&gt;=0.024,A75&lt;7.3,G75&lt;0.119,D75&gt;=1.55,D75&gt;=0.8),5.6,IF(AND(F75&lt;2.5,G75&lt;0.417,G75&gt;=0.119,D75&gt;=1.55,D75&gt;=0.8),5.05,IF(AND(B75&lt;3.15,H75&gt;=6.555,D75&lt;0.25,B75&lt;3.85,A75&gt;=4.95,D75&lt;0.8),1.6,IF(AND(G75&lt;0.356,A75&gt;=5.05,A75&lt;6.05,B75&lt;2.75,D75&lt;1.55,D75&gt;=0.8),4.12,IF(AND(A75&lt;5.65,B75&gt;=2.85,D75&lt;1.35,B75&gt;=2.75,D75&lt;1.55,D75&gt;=0.8),3.6,IF(AND(B75&lt;3.15,F75&gt;=2.5,G75&lt;0.417,G75&gt;=0.119,D75&gt;=1.55,D75&gt;=0.8),5.18,IF(AND(B75&gt;=3.15,F75&gt;=2.5,G75&lt;0.417,G75&gt;=0.119,D75&gt;=1.55,D75&gt;=0.8),5.3,IF(AND(D75&lt;1.7,A75&lt;6.95,G75&gt;=0.417,G75&gt;=0.119,D75&gt;=1.55,D75&gt;=0.8),4.7,IF(AND(A75&lt;7.25,A75&gt;=6.95,G75&gt;=0.417,G75&gt;=0.119,D75&gt;=1.55,D75&gt;=0.8),5.8,IF(AND(A75&gt;=7.25,A75&gt;=6.95,G75&gt;=0.417,G75&gt;=0.119,D75&gt;=1.55,D75&gt;=0.8),6.333,IF(AND(H75&lt;8.594,B75&gt;=3.15,H75&gt;=6.555,D75&lt;0.25,B75&lt;3.85,A75&gt;=4.95,D75&lt;0.8),1.4,IF(AND(H75&gt;=8.594,B75&gt;=3.15,H75&gt;=6.555,D75&lt;0.25,B75&lt;3.85,A75&gt;=4.95,D75&lt;0.8),1.5,IF(AND(H75&gt;=11.218,G75&gt;=0.356,A75&gt;=5.05,A75&lt;6.05,B75&lt;2.75,D75&lt;1.55,D75&gt;=0.8),3.925,IF(AND(A75&gt;=6.5,A75&gt;=5.65,B75&gt;=2.85,D75&lt;1.35,B75&gt;=2.75,D75&lt;1.55,D75&gt;=0.8),4.6,IF(AND(H75&lt;8.602,H75&lt;11.218,G75&gt;=0.356,A75&gt;=5.05,A75&lt;6.05,B75&lt;2.75,D75&lt;1.55,D75&gt;=0.8),3.95,IF(AND(H75&gt;=8.602,H75&lt;11.218,G75&gt;=0.356,A75&gt;=5.05,A75&lt;6.05,B75&lt;2.75,D75&lt;1.55,D75&gt;=0.8),3.75,IF(AND(H75&lt;10.129,A75&lt;6.5,A75&gt;=5.65,B75&gt;=2.85,D75&lt;1.35,B75&gt;=2.75,D75&lt;1.55,D75&gt;=0.8),4.2,IF(AND(H75&gt;=10.129,A75&lt;6.5,A75&gt;=5.65,B75&gt;=2.85,D75&lt;1.35,B75&gt;=2.75,D75&lt;1.55,D75&gt;=0.8),4.267,IF(AND(D75&lt;2.2,B75&lt;3.05,D75&gt;=1.7,A75&lt;6.95,G75&gt;=0.417,G75&gt;=0.119,D75&gt;=1.55,D75&gt;=0.8),5.3,IF(AND(D75&gt;=2.2,B75&lt;3.05,D75&gt;=1.7,A75&lt;6.95,G75&gt;=0.417,G75&gt;=0.119,D75&gt;=1.55,D75&gt;=0.8),5.133,IF(AND(D75&lt;2.45,B75&gt;=3.05,D75&gt;=1.7,A75&lt;6.95,G75&gt;=0.417,G75&gt;=0.119,D75&gt;=1.55,D75&gt;=0.8),5.6,IF(AND(D75&gt;=2.45,B75&gt;=3.05,D75&gt;=1.7,A75&lt;6.95,G75&gt;=0.417,G75&gt;=0.119,D75&gt;=1.55,D75&gt;=0.8),6,"shouldnthappen")))))))))))))))))))))))))))))))))))))</f>
        <v>4.9</v>
      </c>
      <c r="AE75" s="1" t="n">
        <f aca="false">IF(AND(G75&lt;0.123,D75&gt;=0.25,D75&lt;0.75),1.3,IF(AND(H75&gt;=16.774,D75&gt;=1.75,D75&gt;=0.75),6.4,IF(AND(B75&lt;3.4,A75&lt;4.8,D75&lt;0.25,D75&lt;0.75),1.22,IF(AND(B75&gt;=3.4,A75&lt;4.8,D75&lt;0.25,D75&lt;0.75),1,IF(AND(A75&gt;=5.45,A75&gt;=4.8,D75&lt;0.25,D75&lt;0.75),1.367,IF(AND(H75&gt;=10.688,D75&lt;1.35,D75&lt;1.75,D75&gt;=0.75),4.2,IF(AND(A75&lt;5.3,D75&gt;=1.35,D75&lt;1.75,D75&gt;=0.75),4.05,IF(AND(G75&gt;=0.857,H75&lt;16.774,D75&gt;=1.75,D75&gt;=0.75),5.02,IF(AND(H75&lt;6.089,A75&lt;5.45,A75&gt;=4.8,D75&lt;0.25,D75&lt;0.75),1.7,IF(AND(G75&lt;0.184,D75&lt;0.35,G75&gt;=0.123,D75&gt;=0.25,D75&lt;0.75),1.7,IF(AND(G75&gt;=0.184,D75&lt;0.35,G75&gt;=0.123,D75&gt;=0.25,D75&lt;0.75),1.48,IF(AND(A75&lt;5.25,D75&gt;=0.35,G75&gt;=0.123,D75&gt;=0.25,D75&lt;0.75),1.75,IF(AND(A75&gt;=5.25,D75&gt;=0.35,G75&gt;=0.123,D75&gt;=0.25,D75&lt;0.75),1.5,IF(AND(A75&lt;5.3,H75&lt;10.688,D75&lt;1.35,D75&lt;1.75,D75&gt;=0.75),3.15,IF(AND(H75&lt;9.474,A75&gt;=5.3,D75&gt;=1.35,D75&lt;1.75,D75&gt;=0.75),4.95,IF(AND(G75&gt;=0.779,G75&lt;0.857,H75&lt;16.774,D75&gt;=1.75,D75&gt;=0.75),6,IF(AND(G75&lt;0.05,H75&gt;=6.089,A75&lt;5.45,A75&gt;=4.8,D75&lt;0.25,D75&lt;0.75),1.4,IF(AND(H75&lt;6.69,A75&gt;=5.3,H75&lt;10.688,D75&lt;1.35,D75&lt;1.75,D75&gt;=0.75),4.033,IF(AND(H75&gt;=6.69,A75&gt;=5.3,H75&lt;10.688,D75&lt;1.35,D75&lt;1.75,D75&gt;=0.75),3.733,IF(AND(B75&lt;2.5,H75&gt;=9.474,A75&gt;=5.3,D75&gt;=1.35,D75&lt;1.75,D75&gt;=0.75),4.5,IF(AND(D75&gt;=2.45,G75&lt;0.779,G75&lt;0.857,H75&lt;16.774,D75&gt;=1.75,D75&gt;=0.75),6,IF(AND(B75&gt;=3.75,G75&gt;=0.05,H75&gt;=6.089,A75&lt;5.45,A75&gt;=4.8,D75&lt;0.25,D75&lt;0.75),1.6,IF(AND(H75&lt;13.695,B75&gt;=2.5,H75&gt;=9.474,A75&gt;=5.3,D75&gt;=1.35,D75&lt;1.75,D75&gt;=0.75),4.567,IF(AND(G75&gt;=0.654,D75&lt;2.45,G75&lt;0.779,G75&lt;0.857,H75&lt;16.774,D75&gt;=1.75,D75&gt;=0.75),4.9,IF(AND(G75&gt;=0.73,B75&lt;3.75,G75&gt;=0.05,H75&gt;=6.089,A75&lt;5.45,A75&gt;=4.8,D75&lt;0.25,D75&lt;0.75),1.4,IF(AND(A75&lt;6.65,H75&gt;=13.695,B75&gt;=2.5,H75&gt;=9.474,A75&gt;=5.3,D75&gt;=1.35,D75&lt;1.75,D75&gt;=0.75),4.4,IF(AND(A75&gt;=6.65,H75&gt;=13.695,B75&gt;=2.5,H75&gt;=9.474,A75&gt;=5.3,D75&gt;=1.35,D75&lt;1.75,D75&gt;=0.75),4.84,IF(AND(B75&lt;2.75,G75&lt;0.654,D75&lt;2.45,G75&lt;0.779,G75&lt;0.857,H75&lt;16.774,D75&gt;=1.75,D75&gt;=0.75),5.2,IF(AND(H75&lt;9.524,G75&lt;0.73,B75&lt;3.75,G75&gt;=0.05,H75&gt;=6.089,A75&lt;5.45,A75&gt;=4.8,D75&lt;0.25,D75&lt;0.75),1.5,IF(AND(H75&gt;=9.524,G75&lt;0.73,B75&lt;3.75,G75&gt;=0.05,H75&gt;=6.089,A75&lt;5.45,A75&gt;=4.8,D75&lt;0.25,D75&lt;0.75),1.4,IF(AND(H75&gt;=13.644,B75&gt;=2.75,G75&lt;0.654,D75&lt;2.45,G75&lt;0.779,G75&lt;0.857,H75&lt;16.774,D75&gt;=1.75,D75&gt;=0.75),6.033,IF(AND(A75&gt;=6.85,H75&lt;13.644,B75&gt;=2.75,G75&lt;0.654,D75&lt;2.45,G75&lt;0.779,G75&lt;0.857,H75&lt;16.774,D75&gt;=1.75,D75&gt;=0.75),5.1,IF(AND(A75&gt;=6.75,A75&lt;6.85,H75&lt;13.644,B75&gt;=2.75,G75&lt;0.654,D75&lt;2.45,G75&lt;0.779,G75&lt;0.857,H75&lt;16.774,D75&gt;=1.75,D75&gt;=0.75),5.9,IF(AND(D75&gt;=2.35,A75&lt;6.75,A75&lt;6.85,H75&lt;13.644,B75&gt;=2.75,G75&lt;0.654,D75&lt;2.45,G75&lt;0.779,G75&lt;0.857,H75&lt;16.774,D75&gt;=1.75,D75&gt;=0.75),5.6,IF(AND(H75&lt;11.146,D75&lt;2.35,A75&lt;6.75,A75&lt;6.85,H75&lt;13.644,B75&gt;=2.75,G75&lt;0.654,D75&lt;2.45,G75&lt;0.779,G75&lt;0.857,H75&lt;16.774,D75&gt;=1.75,D75&gt;=0.75),5.4,IF(AND(H75&gt;=11.146,D75&lt;2.35,A75&lt;6.75,A75&lt;6.85,H75&lt;13.644,B75&gt;=2.75,G75&lt;0.654,D75&lt;2.45,G75&lt;0.779,G75&lt;0.857,H75&lt;16.774,D75&gt;=1.75,D75&gt;=0.75),5.6,"shouldnthappen"))))))))))))))))))))))))))))))))))))</f>
        <v>4.567</v>
      </c>
      <c r="AF75" s="1" t="n">
        <f aca="false">IF(AND(A75&lt;4.5,D75&lt;0.8),1.233,IF(AND(B75&lt;3.05,A75&gt;=4.5,D75&lt;0.8),1.4,IF(AND(D75&gt;=0.45,B75&gt;=3.05,A75&gt;=4.5,D75&lt;0.8),1.667,IF(AND(D75&lt;1.05,D75&lt;1.35,A75&lt;6.25,D75&gt;=0.8),3.633,IF(AND(H75&lt;13.935,A75&gt;=7.05,A75&gt;=6.25,D75&gt;=0.8),6,IF(AND(G75&gt;=0.948,D75&lt;0.45,B75&gt;=3.05,A75&gt;=4.5,D75&lt;0.8),1.7,IF(AND(G75&lt;0.652,D75&gt;=1.05,D75&lt;1.35,A75&lt;6.25,D75&gt;=0.8),4.16,IF(AND(D75&gt;=2.15,D75&gt;=1.75,D75&gt;=1.35,A75&lt;6.25,D75&gt;=0.8),5.4,IF(AND(G75&gt;=0.912,F75&lt;2.5,A75&lt;7.05,A75&gt;=6.25,D75&gt;=0.8),4.4,IF(AND(B75&gt;=3.25,F75&gt;=2.5,A75&lt;7.05,A75&gt;=6.25,D75&gt;=0.8),5.85,IF(AND(H75&lt;17.32,H75&gt;=13.935,A75&gt;=7.05,A75&gt;=6.25,D75&gt;=0.8),6.65,IF(AND(H75&gt;=17.32,H75&gt;=13.935,A75&gt;=7.05,A75&gt;=6.25,D75&gt;=0.8),6.4,IF(AND(H75&gt;=13.547,G75&lt;0.948,D75&lt;0.45,B75&gt;=3.05,A75&gt;=4.5,D75&lt;0.8),1.38,IF(AND(B75&gt;=2.75,G75&gt;=0.652,D75&gt;=1.05,D75&lt;1.35,A75&lt;6.25,D75&gt;=0.8),3.6,IF(AND(H75&lt;9.417,G75&lt;0.404,D75&lt;1.75,D75&gt;=1.35,A75&lt;6.25,D75&gt;=0.8),4.2,IF(AND(H75&gt;=9.417,G75&lt;0.404,D75&lt;1.75,D75&gt;=1.35,A75&lt;6.25,D75&gt;=0.8),4.5,IF(AND(G75&lt;0.464,G75&gt;=0.404,D75&lt;1.75,D75&gt;=1.35,A75&lt;6.25,D75&gt;=0.8),4.5,IF(AND(G75&gt;=0.464,G75&gt;=0.404,D75&lt;1.75,D75&gt;=1.35,A75&lt;6.25,D75&gt;=0.8),4.625,IF(AND(D75&lt;1.85,D75&lt;2.15,D75&gt;=1.75,D75&gt;=1.35,A75&lt;6.25,D75&gt;=0.8),4.9,IF(AND(D75&gt;=1.85,D75&lt;2.15,D75&gt;=1.75,D75&gt;=1.35,A75&lt;6.25,D75&gt;=0.8),5.05,IF(AND(G75&lt;0.332,G75&lt;0.912,F75&lt;2.5,A75&lt;7.05,A75&gt;=6.25,D75&gt;=0.8),4.467,IF(AND(G75&gt;=0.332,G75&lt;0.912,F75&lt;2.5,A75&lt;7.05,A75&gt;=6.25,D75&gt;=0.8),4.767,IF(AND(D75&lt;0.15,H75&lt;13.547,G75&lt;0.948,D75&lt;0.45,B75&gt;=3.05,A75&gt;=4.5,D75&lt;0.8),1.5,IF(AND(D75&lt;1.15,B75&lt;2.75,G75&gt;=0.652,D75&gt;=1.05,D75&lt;1.35,A75&lt;6.25,D75&gt;=0.8),3.9,IF(AND(D75&gt;=1.15,B75&lt;2.75,G75&gt;=0.652,D75&gt;=1.05,D75&lt;1.35,A75&lt;6.25,D75&gt;=0.8),4,IF(AND(D75&gt;=2.25,B75&lt;3.15,B75&lt;3.25,F75&gt;=2.5,A75&lt;7.05,A75&gt;=6.25,D75&gt;=0.8),5.14,IF(AND(G75&lt;0.621,B75&gt;=3.15,B75&lt;3.25,F75&gt;=2.5,A75&lt;7.05,A75&gt;=6.25,D75&gt;=0.8),5.75,IF(AND(G75&gt;=0.621,B75&gt;=3.15,B75&lt;3.25,F75&gt;=2.5,A75&lt;7.05,A75&gt;=6.25,D75&gt;=0.8),5.1,IF(AND(G75&gt;=0.862,D75&gt;=0.15,H75&lt;13.547,G75&lt;0.948,D75&lt;0.45,B75&gt;=3.05,A75&gt;=4.5,D75&lt;0.8),1.5,IF(AND(A75&lt;6.35,D75&lt;2.25,B75&lt;3.15,B75&lt;3.25,F75&gt;=2.5,A75&lt;7.05,A75&gt;=6.25,D75&gt;=0.8),5.267,IF(AND(A75&gt;=6.35,D75&lt;2.25,B75&lt;3.15,B75&lt;3.25,F75&gt;=2.5,A75&lt;7.05,A75&gt;=6.25,D75&gt;=0.8),5.42,IF(AND(A75&lt;5.1,G75&lt;0.862,D75&gt;=0.15,H75&lt;13.547,G75&lt;0.948,D75&lt;0.45,B75&gt;=3.05,A75&gt;=4.5,D75&lt;0.8),1.35,IF(AND(B75&lt;3.95,A75&gt;=5.1,G75&lt;0.862,D75&gt;=0.15,H75&lt;13.547,G75&lt;0.948,D75&lt;0.45,B75&gt;=3.05,A75&gt;=4.5,D75&lt;0.8),1.5,IF(AND(B75&gt;=3.95,A75&gt;=5.1,G75&lt;0.862,D75&gt;=0.15,H75&lt;13.547,G75&lt;0.948,D75&lt;0.45,B75&gt;=3.05,A75&gt;=4.5,D75&lt;0.8),1.467,"shouldnthappen"))))))))))))))))))))))))))))))))))</f>
        <v>4.767</v>
      </c>
      <c r="AG75" s="1" t="n">
        <f aca="false">IF(AND(H75&lt;5.748,A75&lt;4.85,D75&lt;0.75),1,IF(AND(B75&gt;=3.5,D75&gt;=1.75,D75&gt;=0.75),6.2,IF(AND(A75&gt;=4.65,H75&gt;=5.748,A75&lt;4.85,D75&lt;0.75),1.333,IF(AND(H75&lt;6.417,B75&lt;3.45,A75&gt;=4.85,D75&lt;0.75),1.7,IF(AND(A75&lt;5.05,B75&gt;=3.45,A75&gt;=4.85,D75&lt;0.75),1.4,IF(AND(A75&gt;=5.05,B75&gt;=3.45,A75&gt;=4.85,D75&lt;0.75),1.5,IF(AND(F75&gt;=2.5,H75&lt;13.641,D75&lt;1.75,D75&gt;=0.75),4.667,IF(AND(G75&lt;0.187,H75&gt;=13.641,D75&lt;1.75,D75&gt;=0.75),5,IF(AND(A75&gt;=7.1,B75&lt;3.5,D75&gt;=1.75,D75&gt;=0.75),6.575,IF(AND(G75&lt;0.161,A75&lt;4.65,H75&gt;=5.748,A75&lt;4.85,D75&lt;0.75),1.5,IF(AND(H75&lt;8.399,H75&gt;=6.417,B75&lt;3.45,A75&gt;=4.85,D75&lt;0.75),1.5,IF(AND(H75&gt;=8.399,H75&gt;=6.417,B75&lt;3.45,A75&gt;=4.85,D75&lt;0.75),1.625,IF(AND(G75&lt;0.086,F75&lt;2.5,H75&lt;13.641,D75&lt;1.75,D75&gt;=0.75),4.7,IF(AND(D75&lt;1.35,G75&gt;=0.187,H75&gt;=13.641,D75&lt;1.75,D75&gt;=0.75),4.2,IF(AND(G75&lt;0.422,G75&gt;=0.161,A75&lt;4.65,H75&gt;=5.748,A75&lt;4.85,D75&lt;0.75),1.4,IF(AND(G75&gt;=0.422,G75&gt;=0.161,A75&lt;4.65,H75&gt;=5.748,A75&lt;4.85,D75&lt;0.75),1.3,IF(AND(B75&lt;2.5,D75&gt;=1.35,G75&gt;=0.187,H75&gt;=13.641,D75&lt;1.75,D75&gt;=0.75),4.5,IF(AND(B75&lt;2.75,A75&lt;6,A75&lt;7.1,B75&lt;3.5,D75&gt;=1.75,D75&gt;=0.75),5.1,IF(AND(B75&gt;=2.75,A75&lt;6,A75&lt;7.1,B75&lt;3.5,D75&gt;=1.75,D75&gt;=0.75),5.02,IF(AND(A75&lt;5.15,A75&lt;5.9,G75&gt;=0.086,F75&lt;2.5,H75&lt;13.641,D75&lt;1.75,D75&gt;=0.75),3,IF(AND(G75&lt;0.644,A75&gt;=5.9,G75&gt;=0.086,F75&lt;2.5,H75&lt;13.641,D75&lt;1.75,D75&gt;=0.75),4.65,IF(AND(G75&gt;=0.644,A75&gt;=5.9,G75&gt;=0.086,F75&lt;2.5,H75&lt;13.641,D75&lt;1.75,D75&gt;=0.75),4.24,IF(AND(D75&lt;1.45,B75&gt;=2.5,D75&gt;=1.35,G75&gt;=0.187,H75&gt;=13.641,D75&lt;1.75,D75&gt;=0.75),4.68,IF(AND(D75&gt;=1.45,B75&gt;=2.5,D75&gt;=1.35,G75&gt;=0.187,H75&gt;=13.641,D75&lt;1.75,D75&gt;=0.75),4.833,IF(AND(H75&lt;13.18,D75&lt;2.05,A75&gt;=6,A75&lt;7.1,B75&lt;3.5,D75&gt;=1.75,D75&gt;=0.75),5.44,IF(AND(H75&gt;=13.18,D75&lt;2.05,A75&gt;=6,A75&lt;7.1,B75&lt;3.5,D75&gt;=1.75,D75&gt;=0.75),5.1,IF(AND(H75&lt;8.759,D75&gt;=2.05,A75&gt;=6,A75&lt;7.1,B75&lt;3.5,D75&gt;=1.75,D75&gt;=0.75),5.4,IF(AND(A75&gt;=5.75,A75&gt;=5.15,A75&lt;5.9,G75&gt;=0.086,F75&lt;2.5,H75&lt;13.641,D75&lt;1.75,D75&gt;=0.75),3.967,IF(AND(H75&lt;10.159,H75&gt;=8.759,D75&gt;=2.05,A75&gt;=6,A75&lt;7.1,B75&lt;3.5,D75&gt;=1.75,D75&gt;=0.75),5.925,IF(AND(D75&lt;1.2,A75&lt;5.75,A75&gt;=5.15,A75&lt;5.9,G75&gt;=0.086,F75&lt;2.5,H75&lt;13.641,D75&lt;1.75,D75&gt;=0.75),3.667,IF(AND(D75&lt;2.25,H75&gt;=10.159,H75&gt;=8.759,D75&gt;=2.05,A75&gt;=6,A75&lt;7.1,B75&lt;3.5,D75&gt;=1.75,D75&gt;=0.75),5.66,IF(AND(D75&gt;=2.25,H75&gt;=10.159,H75&gt;=8.759,D75&gt;=2.05,A75&gt;=6,A75&lt;7.1,B75&lt;3.5,D75&gt;=1.75,D75&gt;=0.75),5.34,IF(AND(D75&lt;1.35,D75&gt;=1.2,A75&lt;5.75,A75&gt;=5.15,A75&lt;5.9,G75&gt;=0.086,F75&lt;2.5,H75&lt;13.641,D75&lt;1.75,D75&gt;=0.75),4.025,IF(AND(D75&gt;=1.35,D75&gt;=1.2,A75&lt;5.75,A75&gt;=5.15,A75&lt;5.9,G75&gt;=0.086,F75&lt;2.5,H75&lt;13.641,D75&lt;1.75,D75&gt;=0.75),3.9,"shouldnthappen"))))))))))))))))))))))))))))))))))</f>
        <v>4.24</v>
      </c>
      <c r="AH75" s="1" t="n">
        <f aca="false">IF(AND(F75&lt;1.5,H75&lt;6.799,A75&lt;5.45),1.7,IF(AND(F75&gt;=1.5,H75&lt;6.799,A75&lt;5.45),4.1,IF(AND(D75&gt;=0.8,H75&gt;=6.799,A75&lt;5.45),3.9,IF(AND(H75&lt;7.564,F75&lt;2.5,A75&gt;=5.45),3.925,IF(AND(H75&gt;=16.284,F75&gt;=2.5,A75&gt;=5.45),6.5,IF(AND(A75&lt;4.35,D75&lt;0.8,H75&gt;=6.799,A75&lt;5.45),1.1,IF(AND(B75&lt;2.8,D75&lt;1.35,H75&gt;=7.564,F75&lt;2.5,A75&gt;=5.45),4.1,IF(AND(B75&gt;=2.8,D75&lt;1.35,H75&gt;=7.564,F75&lt;2.5,A75&gt;=5.45),4.267,IF(AND(B75&lt;2.75,D75&gt;=1.35,H75&gt;=7.564,F75&lt;2.5,A75&gt;=5.45),5,IF(AND(G75&gt;=0.078,G75&lt;0.26,H75&lt;16.284,F75&gt;=2.5,A75&gt;=5.45),6.06,IF(AND(G75&gt;=0.805,G75&gt;=0.26,H75&lt;16.284,F75&gt;=2.5,A75&gt;=5.45),5.02,IF(AND(H75&gt;=10.109,B75&gt;=3.45,A75&gt;=4.35,D75&lt;0.8,H75&gt;=6.799,A75&lt;5.45),1.55,IF(AND(D75&lt;2.25,G75&lt;0.078,G75&lt;0.26,H75&lt;16.284,F75&gt;=2.5,A75&gt;=5.45),5.6,IF(AND(D75&gt;=2.25,G75&lt;0.078,G75&lt;0.26,H75&lt;16.284,F75&gt;=2.5,A75&gt;=5.45),5.7,IF(AND(A75&lt;6.15,G75&lt;0.805,G75&gt;=0.26,H75&lt;16.284,F75&gt;=2.5,A75&gt;=5.45),4.967,IF(AND(A75&lt;4.65,H75&lt;12.227,B75&lt;3.45,A75&gt;=4.35,D75&lt;0.8,H75&gt;=6.799,A75&lt;5.45),1.333,IF(AND(A75&lt;4.85,H75&gt;=12.227,B75&lt;3.45,A75&gt;=4.35,D75&lt;0.8,H75&gt;=6.799,A75&lt;5.45),1.42,IF(AND(A75&gt;=4.85,H75&gt;=12.227,B75&lt;3.45,A75&gt;=4.35,D75&lt;0.8,H75&gt;=6.799,A75&lt;5.45),1.533,IF(AND(A75&lt;5.05,H75&lt;10.109,B75&gt;=3.45,A75&gt;=4.35,D75&lt;0.8,H75&gt;=6.799,A75&lt;5.45),1.4,IF(AND(A75&gt;=5.05,H75&lt;10.109,B75&gt;=3.45,A75&gt;=4.35,D75&lt;0.8,H75&gt;=6.799,A75&lt;5.45),1.5,IF(AND(G75&lt;0.14,H75&lt;13.531,B75&gt;=2.75,D75&gt;=1.35,H75&gt;=7.564,F75&lt;2.5,A75&gt;=5.45),4.7,IF(AND(G75&lt;0.187,H75&gt;=13.531,B75&gt;=2.75,D75&gt;=1.35,H75&gt;=7.564,F75&lt;2.5,A75&gt;=5.45),5,IF(AND(G75&gt;=0.187,H75&gt;=13.531,B75&gt;=2.75,D75&gt;=1.35,H75&gt;=7.564,F75&lt;2.5,A75&gt;=5.45),4.66,IF(AND(A75&lt;6.35,A75&gt;=6.15,G75&lt;0.805,G75&gt;=0.26,H75&lt;16.284,F75&gt;=2.5,A75&gt;=5.45),6,IF(AND(D75&lt;0.15,A75&gt;=4.65,H75&lt;12.227,B75&lt;3.45,A75&gt;=4.35,D75&lt;0.8,H75&gt;=6.799,A75&lt;5.45),1.5,IF(AND(H75&lt;10.723,G75&gt;=0.14,H75&lt;13.531,B75&gt;=2.75,D75&gt;=1.35,H75&gt;=7.564,F75&lt;2.5,A75&gt;=5.45),4.6,IF(AND(H75&gt;=10.723,G75&gt;=0.14,H75&lt;13.531,B75&gt;=2.75,D75&gt;=1.35,H75&gt;=7.564,F75&lt;2.5,A75&gt;=5.45),4.46,IF(AND(G75&lt;0.364,A75&gt;=6.35,A75&gt;=6.15,G75&lt;0.805,G75&gt;=0.26,H75&lt;16.284,F75&gt;=2.5,A75&gt;=5.45),5.28,IF(AND(A75&lt;5.1,D75&gt;=0.15,A75&gt;=4.65,H75&lt;12.227,B75&lt;3.45,A75&gt;=4.35,D75&lt;0.8,H75&gt;=6.799,A75&lt;5.45),1.36,IF(AND(A75&gt;=5.1,D75&gt;=0.15,A75&gt;=4.65,H75&lt;12.227,B75&lt;3.45,A75&gt;=4.35,D75&lt;0.8,H75&gt;=6.799,A75&lt;5.45),1.4,IF(AND(G75&gt;=0.6,G75&gt;=0.364,A75&gt;=6.35,A75&gt;=6.15,G75&lt;0.805,G75&gt;=0.26,H75&lt;16.284,F75&gt;=2.5,A75&gt;=5.45),5.1,IF(AND(A75&gt;=6.95,G75&lt;0.6,G75&gt;=0.364,A75&gt;=6.35,A75&gt;=6.15,G75&lt;0.805,G75&gt;=0.26,H75&lt;16.284,F75&gt;=2.5,A75&gt;=5.45),5.8,IF(AND(B75&lt;3.2,A75&lt;6.95,G75&lt;0.6,G75&gt;=0.364,A75&gt;=6.35,A75&gt;=6.15,G75&lt;0.805,G75&gt;=0.26,H75&lt;16.284,F75&gt;=2.5,A75&gt;=5.45),5.6,IF(AND(B75&gt;=3.2,A75&lt;6.95,G75&lt;0.6,G75&gt;=0.364,A75&gt;=6.35,A75&gt;=6.15,G75&lt;0.805,G75&gt;=0.26,H75&lt;16.284,F75&gt;=2.5,A75&gt;=5.45),5.7,"shouldnthappen"))))))))))))))))))))))))))))))))))</f>
        <v>5</v>
      </c>
      <c r="AI75" s="1" t="n">
        <f aca="false">IF(AND(B75&gt;=3.55,A75&lt;5.05,F75&lt;1.5),1,IF(AND(H75&gt;=13.436,A75&gt;=5.05,F75&lt;1.5),1.633,IF(AND(A75&lt;4.35,B75&lt;3.55,A75&lt;5.05,F75&lt;1.5),1.1,IF(AND(A75&lt;5.15,H75&lt;13.436,A75&gt;=5.05,F75&lt;1.5),1.6,IF(AND(G75&lt;0.837,D75&lt;1.2,B75&lt;2.65,F75&gt;=1.5),3.7,IF(AND(G75&gt;=0.837,D75&lt;1.2,B75&lt;2.65,F75&gt;=1.5),3,IF(AND(D75&lt;1.4,D75&gt;=1.2,B75&lt;2.65,F75&gt;=1.5),4.133,IF(AND(D75&gt;=1.4,D75&gt;=1.2,B75&lt;2.65,F75&gt;=1.5),4.633,IF(AND(G75&lt;0.302,A75&gt;=4.35,B75&lt;3.55,A75&lt;5.05,F75&lt;1.5),1.34,IF(AND(D75&gt;=0.3,A75&gt;=5.15,H75&lt;13.436,A75&gt;=5.05,F75&lt;1.5),1.5,IF(AND(G75&lt;0.233,G75&lt;0.265,D75&lt;1.55,B75&gt;=2.65,F75&gt;=1.5),4.56,IF(AND(G75&gt;=0.233,G75&lt;0.265,D75&lt;1.55,B75&gt;=2.65,F75&gt;=1.5),5.1,IF(AND(G75&lt;0.395,G75&gt;=0.265,D75&lt;1.55,B75&gt;=2.65,F75&gt;=1.5),4.025,IF(AND(H75&lt;13.935,A75&gt;=7.05,D75&gt;=1.55,B75&gt;=2.65,F75&gt;=1.5),6.12,IF(AND(H75&gt;=13.935,A75&gt;=7.05,D75&gt;=1.55,B75&gt;=2.65,F75&gt;=1.5),6.64,IF(AND(G75&gt;=0.858,G75&gt;=0.302,A75&gt;=4.35,B75&lt;3.55,A75&lt;5.05,F75&lt;1.5),1.3,IF(AND(H75&lt;6.543,D75&lt;0.3,A75&gt;=5.15,H75&lt;13.436,A75&gt;=5.05,F75&lt;1.5),1.4,IF(AND(H75&gt;=6.543,D75&lt;0.3,A75&gt;=5.15,H75&lt;13.436,A75&gt;=5.05,F75&lt;1.5),1.48,IF(AND(A75&lt;6.3,G75&gt;=0.395,G75&gt;=0.265,D75&lt;1.55,B75&gt;=2.65,F75&gt;=1.5),4.14,IF(AND(A75&gt;=6.3,G75&gt;=0.395,G75&gt;=0.265,D75&lt;1.55,B75&gt;=2.65,F75&gt;=1.5),4.767,IF(AND(G75&gt;=0.669,B75&lt;3.15,A75&lt;7.05,D75&gt;=1.55,B75&gt;=2.65,F75&gt;=1.5),5,IF(AND(H75&lt;9.459,G75&lt;0.858,G75&gt;=0.302,A75&gt;=4.35,B75&lt;3.55,A75&lt;5.05,F75&lt;1.5),1.4,IF(AND(H75&gt;=9.459,G75&lt;0.858,G75&gt;=0.302,A75&gt;=4.35,B75&lt;3.55,A75&lt;5.05,F75&lt;1.5),1.6,IF(AND(G75&gt;=0.433,G75&lt;0.669,B75&lt;3.15,A75&lt;7.05,D75&gt;=1.55,B75&gt;=2.65,F75&gt;=1.5),5.68,IF(AND(G75&lt;0.481,H75&lt;10.257,B75&gt;=3.15,A75&lt;7.05,D75&gt;=1.55,B75&gt;=2.65,F75&gt;=1.5),5.7,IF(AND(G75&gt;=0.481,H75&lt;10.257,B75&gt;=3.15,A75&lt;7.05,D75&gt;=1.55,B75&gt;=2.65,F75&gt;=1.5),5.9,IF(AND(D75&lt;2.15,H75&gt;=10.257,B75&gt;=3.15,A75&lt;7.05,D75&gt;=1.55,B75&gt;=2.65,F75&gt;=1.5),5.1,IF(AND(D75&gt;=2.15,H75&gt;=10.257,B75&gt;=3.15,A75&lt;7.05,D75&gt;=1.55,B75&gt;=2.65,F75&gt;=1.5),5.42,IF(AND(G75&lt;0.098,G75&lt;0.433,G75&lt;0.669,B75&lt;3.15,A75&lt;7.05,D75&gt;=1.55,B75&gt;=2.65,F75&gt;=1.5),5.567,IF(AND(D75&lt;1.8,G75&gt;=0.098,G75&lt;0.433,G75&lt;0.669,B75&lt;3.15,A75&lt;7.05,D75&gt;=1.55,B75&gt;=2.65,F75&gt;=1.5),5.033,IF(AND(G75&gt;=0.312,D75&gt;=1.8,G75&gt;=0.098,G75&lt;0.433,G75&lt;0.669,B75&lt;3.15,A75&lt;7.05,D75&gt;=1.55,B75&gt;=2.65,F75&gt;=1.5),5.4,IF(AND(H75&lt;9.002,G75&lt;0.312,D75&gt;=1.8,G75&gt;=0.098,G75&lt;0.433,G75&lt;0.669,B75&lt;3.15,A75&lt;7.05,D75&gt;=1.55,B75&gt;=2.65,F75&gt;=1.5),5.1,IF(AND(H75&gt;=9.002,G75&lt;0.312,D75&gt;=1.8,G75&gt;=0.098,G75&lt;0.433,G75&lt;0.669,B75&lt;3.15,A75&lt;7.05,D75&gt;=1.55,B75&gt;=2.65,F75&gt;=1.5),5.26,"shouldnthappen")))))))))))))))))))))))))))))))))</f>
        <v>4.633</v>
      </c>
      <c r="AJ75" s="1" t="n">
        <f aca="false">IF(AND(A75&gt;=5.25,D75&gt;=0.35,D75&lt;0.8),1.433,IF(AND(F75&gt;=2.5,H75&lt;6.927,D75&gt;=0.8),5.1,IF(AND(H75&lt;5.85,B75&lt;3.65,D75&lt;0.35,D75&lt;0.8),1,IF(AND(A75&lt;5.55,B75&gt;=3.65,D75&lt;0.35,D75&lt;0.8),1.5,IF(AND(A75&gt;=5.55,B75&gt;=3.65,D75&lt;0.35,D75&lt;0.8),1.7,IF(AND(H75&lt;7.949,A75&lt;5.25,D75&gt;=0.35,D75&lt;0.8),1.9,IF(AND(H75&gt;=7.949,A75&lt;5.25,D75&gt;=0.35,D75&lt;0.8),1.54,IF(AND(A75&lt;5.55,F75&lt;2.5,H75&lt;6.927,D75&gt;=0.8),3.98,IF(AND(A75&gt;=5.55,F75&lt;2.5,H75&lt;6.927,D75&gt;=0.8),4.1,IF(AND(A75&gt;=7.25,D75&gt;=1.55,H75&gt;=6.927,D75&gt;=0.8),6.65,IF(AND(A75&lt;5.75,D75&lt;1.2,D75&lt;1.55,H75&gt;=6.927,D75&gt;=0.8),3.62,IF(AND(A75&gt;=5.75,D75&lt;1.2,D75&lt;1.55,H75&gt;=6.927,D75&gt;=0.8),4.1,IF(AND(G75&lt;0.175,A75&lt;4.8,H75&gt;=5.85,B75&lt;3.65,D75&lt;0.35,D75&lt;0.8),1.5,IF(AND(G75&gt;=0.175,A75&lt;4.8,H75&gt;=5.85,B75&lt;3.65,D75&lt;0.35,D75&lt;0.8),1.3,IF(AND(A75&gt;=5.05,A75&gt;=4.8,H75&gt;=5.85,B75&lt;3.65,D75&lt;0.35,D75&lt;0.8),1.5,IF(AND(G75&gt;=0.735,A75&lt;6.25,D75&gt;=1.2,D75&lt;1.55,H75&gt;=6.927,D75&gt;=0.8),4,IF(AND(H75&lt;10.464,A75&lt;6.2,A75&lt;7.25,D75&gt;=1.55,H75&gt;=6.927,D75&gt;=0.8),5.1,IF(AND(H75&gt;=10.464,A75&lt;6.2,A75&lt;7.25,D75&gt;=1.55,H75&gt;=6.927,D75&gt;=0.8),4.9,IF(AND(G75&lt;0.418,A75&lt;5.05,A75&gt;=4.8,H75&gt;=5.85,B75&lt;3.65,D75&lt;0.35,D75&lt;0.8),1.48,IF(AND(G75&gt;=0.418,A75&lt;5.05,A75&gt;=4.8,H75&gt;=5.85,B75&lt;3.65,D75&lt;0.35,D75&lt;0.8),1.3,IF(AND(B75&lt;2.75,G75&lt;0.735,A75&lt;6.25,D75&gt;=1.2,D75&lt;1.55,H75&gt;=6.927,D75&gt;=0.8),4.35,IF(AND(H75&lt;15.422,D75&lt;1.45,A75&gt;=6.25,D75&gt;=1.2,D75&lt;1.55,H75&gt;=6.927,D75&gt;=0.8),4.375,IF(AND(H75&gt;=15.422,D75&lt;1.45,A75&gt;=6.25,D75&gt;=1.2,D75&lt;1.55,H75&gt;=6.927,D75&gt;=0.8),4.7,IF(AND(A75&lt;6.4,D75&gt;=1.45,A75&gt;=6.25,D75&gt;=1.2,D75&lt;1.55,H75&gt;=6.927,D75&gt;=0.8),5.1,IF(AND(G75&gt;=0.576,D75&lt;2.15,A75&gt;=6.2,A75&lt;7.25,D75&gt;=1.55,H75&gt;=6.927,D75&gt;=0.8),5.1,IF(AND(G75&lt;0.537,D75&gt;=2.15,A75&gt;=6.2,A75&lt;7.25,D75&gt;=1.55,H75&gt;=6.927,D75&gt;=0.8),5.533,IF(AND(G75&gt;=0.537,D75&gt;=2.15,A75&gt;=6.2,A75&lt;7.25,D75&gt;=1.55,H75&gt;=6.927,D75&gt;=0.8),5.9,IF(AND(D75&lt;1.45,B75&gt;=2.75,G75&lt;0.735,A75&lt;6.25,D75&gt;=1.2,D75&lt;1.55,H75&gt;=6.927,D75&gt;=0.8),4.6,IF(AND(D75&gt;=1.45,B75&gt;=2.75,G75&lt;0.735,A75&lt;6.25,D75&gt;=1.2,D75&lt;1.55,H75&gt;=6.927,D75&gt;=0.8),4.5,IF(AND(H75&lt;12.582,A75&gt;=6.4,D75&gt;=1.45,A75&gt;=6.25,D75&gt;=1.2,D75&lt;1.55,H75&gt;=6.927,D75&gt;=0.8),4.66,IF(AND(H75&gt;=12.582,A75&gt;=6.4,D75&gt;=1.45,A75&gt;=6.25,D75&gt;=1.2,D75&lt;1.55,H75&gt;=6.927,D75&gt;=0.8),4.9,IF(AND(B75&lt;2.75,G75&lt;0.576,D75&lt;2.15,A75&gt;=6.2,A75&lt;7.25,D75&gt;=1.55,H75&gt;=6.927,D75&gt;=0.8),5.3,IF(AND(G75&gt;=0.395,B75&gt;=2.75,G75&lt;0.576,D75&lt;2.15,A75&gt;=6.2,A75&lt;7.25,D75&gt;=1.55,H75&gt;=6.927,D75&gt;=0.8),5.6,IF(AND(D75&gt;=1.9,G75&lt;0.395,B75&gt;=2.75,G75&lt;0.576,D75&lt;2.15,A75&gt;=6.2,A75&lt;7.25,D75&gt;=1.55,H75&gt;=6.927,D75&gt;=0.8),5.333,IF(AND(B75&lt;2.95,D75&lt;1.9,G75&lt;0.395,B75&gt;=2.75,G75&lt;0.576,D75&lt;2.15,A75&gt;=6.2,A75&lt;7.25,D75&gt;=1.55,H75&gt;=6.927,D75&gt;=0.8),5.6,IF(AND(B75&gt;=2.95,D75&lt;1.9,G75&lt;0.395,B75&gt;=2.75,G75&lt;0.576,D75&lt;2.15,A75&gt;=6.2,A75&lt;7.25,D75&gt;=1.55,H75&gt;=6.927,D75&gt;=0.8),5.5,"shouldnthappen"))))))))))))))))))))))))))))))))))))</f>
        <v>5.1</v>
      </c>
      <c r="AK75" s="1" t="n">
        <f aca="false">IF(AND(H75&lt;5.85,B75&lt;3.65,F75&lt;1.5),1,IF(AND(B75&gt;=3.95,B75&gt;=3.65,F75&lt;1.5),1.433,IF(AND(A75&lt;5.15,F75&lt;2.5,F75&gt;=1.5),3.075,IF(AND(D75&gt;=0.35,H75&gt;=5.85,B75&lt;3.65,F75&lt;1.5),1.5,IF(AND(G75&lt;0.168,B75&lt;3.95,B75&gt;=3.65,F75&lt;1.5),1.7,IF(AND(H75&lt;5.767,A75&lt;7.25,F75&gt;=2.5,F75&gt;=1.5),4.5,IF(AND(D75&lt;1.9,A75&gt;=7.25,F75&gt;=2.5,F75&gt;=1.5),6.3,IF(AND(D75&gt;=1.9,A75&gt;=7.25,F75&gt;=2.5,F75&gt;=1.5),6.575,IF(AND(B75&lt;3.75,G75&gt;=0.168,B75&lt;3.95,B75&gt;=3.65,F75&lt;1.5),1.5,IF(AND(B75&gt;=3.75,G75&gt;=0.168,B75&lt;3.95,B75&gt;=3.65,F75&lt;1.5),1.6,IF(AND(D75&gt;=1.35,A75&lt;6.15,A75&gt;=5.15,F75&lt;2.5,F75&gt;=1.5),4.42,IF(AND(D75&lt;1.4,A75&gt;=6.15,A75&gt;=5.15,F75&lt;2.5,F75&gt;=1.5),4.5,IF(AND(D75&gt;=1.4,A75&gt;=6.15,A75&gt;=5.15,F75&lt;2.5,F75&gt;=1.5),4.675,IF(AND(D75&lt;0.15,H75&lt;11.218,D75&lt;0.35,H75&gt;=5.85,B75&lt;3.65,F75&lt;1.5),1.5,IF(AND(D75&lt;0.15,H75&gt;=11.218,D75&lt;0.35,H75&gt;=5.85,B75&lt;3.65,F75&lt;1.5),1.1,IF(AND(B75&lt;2.7,D75&lt;1.35,A75&lt;6.15,A75&gt;=5.15,F75&lt;2.5,F75&gt;=1.5),3.82,IF(AND(A75&lt;6.15,G75&gt;=0.755,H75&gt;=5.767,A75&lt;7.25,F75&gt;=2.5,F75&gt;=1.5),4.98,IF(AND(A75&gt;=6.15,G75&gt;=0.755,H75&gt;=5.767,A75&lt;7.25,F75&gt;=2.5,F75&gt;=1.5),5.3,IF(AND(B75&lt;3.4,D75&gt;=0.15,H75&lt;11.218,D75&lt;0.35,H75&gt;=5.85,B75&lt;3.65,F75&lt;1.5),1.4,IF(AND(B75&gt;=3.4,D75&gt;=0.15,H75&lt;11.218,D75&lt;0.35,H75&gt;=5.85,B75&lt;3.65,F75&lt;1.5),1.3,IF(AND(H75&lt;11.731,D75&gt;=0.15,H75&gt;=11.218,D75&lt;0.35,H75&gt;=5.85,B75&lt;3.65,F75&lt;1.5),1.2,IF(AND(H75&lt;9.053,B75&gt;=2.7,D75&lt;1.35,A75&lt;6.15,A75&gt;=5.15,F75&lt;2.5,F75&gt;=1.5),3.85,IF(AND(D75&gt;=2.1,B75&lt;2.85,G75&lt;0.755,H75&gt;=5.767,A75&lt;7.25,F75&gt;=2.5,F75&gt;=1.5),5.6,IF(AND(D75&gt;=2.45,B75&gt;=2.85,G75&lt;0.755,H75&gt;=5.767,A75&lt;7.25,F75&gt;=2.5,F75&gt;=1.5),5.8,IF(AND(B75&gt;=3.45,H75&gt;=11.731,D75&gt;=0.15,H75&gt;=11.218,D75&lt;0.35,H75&gt;=5.85,B75&lt;3.65,F75&lt;1.5),1.3,IF(AND(A75&lt;5.9,H75&gt;=9.053,B75&gt;=2.7,D75&lt;1.35,A75&lt;6.15,A75&gt;=5.15,F75&lt;2.5,F75&gt;=1.5),4.3,IF(AND(A75&gt;=5.9,H75&gt;=9.053,B75&gt;=2.7,D75&lt;1.35,A75&lt;6.15,A75&gt;=5.15,F75&lt;2.5,F75&gt;=1.5),4,IF(AND(G75&gt;=0.519,D75&lt;2.1,B75&lt;2.85,G75&lt;0.755,H75&gt;=5.767,A75&lt;7.25,F75&gt;=2.5,F75&gt;=1.5),4.9,IF(AND(A75&gt;=7.05,D75&lt;2.45,B75&gt;=2.85,G75&lt;0.755,H75&gt;=5.767,A75&lt;7.25,F75&gt;=2.5,F75&gt;=1.5),5.8,IF(AND(H75&lt;14.396,B75&lt;3.45,H75&gt;=11.731,D75&gt;=0.15,H75&gt;=11.218,D75&lt;0.35,H75&gt;=5.85,B75&lt;3.65,F75&lt;1.5),1.44,IF(AND(H75&gt;=14.396,B75&lt;3.45,H75&gt;=11.731,D75&gt;=0.15,H75&gt;=11.218,D75&lt;0.35,H75&gt;=5.85,B75&lt;3.65,F75&lt;1.5),1.3,IF(AND(G75&lt;0.282,G75&lt;0.519,D75&lt;2.1,B75&lt;2.85,G75&lt;0.755,H75&gt;=5.767,A75&lt;7.25,F75&gt;=2.5,F75&gt;=1.5),5.1,IF(AND(G75&gt;=0.282,G75&lt;0.519,D75&lt;2.1,B75&lt;2.85,G75&lt;0.755,H75&gt;=5.767,A75&lt;7.25,F75&gt;=2.5,F75&gt;=1.5),5.3,IF(AND(A75&lt;6.4,D75&lt;1.9,A75&lt;7.05,D75&lt;2.45,B75&gt;=2.85,G75&lt;0.755,H75&gt;=5.767,A75&lt;7.25,F75&gt;=2.5,F75&gt;=1.5),5.6,IF(AND(A75&gt;=6.4,D75&lt;1.9,A75&lt;7.05,D75&lt;2.45,B75&gt;=2.85,G75&lt;0.755,H75&gt;=5.767,A75&lt;7.25,F75&gt;=2.5,F75&gt;=1.5),5.5,IF(AND(H75&lt;8.884,D75&gt;=1.9,A75&lt;7.05,D75&lt;2.45,B75&gt;=2.85,G75&lt;0.755,H75&gt;=5.767,A75&lt;7.25,F75&gt;=2.5,F75&gt;=1.5),5.3,IF(AND(H75&gt;=8.884,D75&gt;=1.9,A75&lt;7.05,D75&lt;2.45,B75&gt;=2.85,G75&lt;0.755,H75&gt;=5.767,A75&lt;7.25,F75&gt;=2.5,F75&gt;=1.5),5.52,"shouldnthappen")))))))))))))))))))))))))))))))))))))</f>
        <v>4.675</v>
      </c>
      <c r="AL75" s="1" t="n">
        <f aca="false">IF(AND(H75&lt;5.85,A75&lt;5.05,D75&lt;0.8),1,IF(AND(B75&lt;3.35,A75&gt;=5.05,D75&lt;0.8),1.7,IF(AND(D75&gt;=2.45,F75&gt;=2.5,D75&gt;=0.8),6.05,IF(AND(H75&gt;=11.218,H75&gt;=5.85,A75&lt;5.05,D75&lt;0.8),1.28,IF(AND(G75&gt;=0.948,B75&gt;=3.35,A75&gt;=5.05,D75&lt;0.8),1.7,IF(AND(G75&gt;=0.423,H75&lt;11.218,H75&gt;=5.85,A75&lt;5.05,D75&lt;0.8),1.3,IF(AND(B75&lt;3.6,G75&lt;0.948,B75&gt;=3.35,A75&gt;=5.05,D75&lt;0.8),1.4,IF(AND(H75&lt;10.258,D75&lt;1.15,A75&lt;5.9,F75&lt;2.5,D75&gt;=0.8),3.36,IF(AND(H75&gt;=10.258,D75&lt;1.15,A75&lt;5.9,F75&lt;2.5,D75&gt;=0.8),3.9,IF(AND(A75&lt;5.3,D75&gt;=1.15,A75&lt;5.9,F75&lt;2.5,D75&gt;=0.8),3.9,IF(AND(D75&lt;1.55,B75&lt;2.75,A75&gt;=5.9,F75&lt;2.5,D75&gt;=0.8),4.64,IF(AND(D75&gt;=1.55,B75&lt;2.75,A75&gt;=5.9,F75&lt;2.5,D75&gt;=0.8),5.1,IF(AND(D75&gt;=1.6,B75&gt;=2.75,A75&gt;=5.9,F75&lt;2.5,D75&gt;=0.8),5,IF(AND(H75&lt;5.767,H75&lt;8.598,D75&lt;2.45,F75&gt;=2.5,D75&gt;=0.8),4.5,IF(AND(A75&lt;6.25,H75&gt;=8.598,D75&lt;2.45,F75&gt;=2.5,D75&gt;=0.8),5.02,IF(AND(B75&lt;3.55,G75&lt;0.423,H75&lt;11.218,H75&gt;=5.85,A75&lt;5.05,D75&lt;0.8),1.525,IF(AND(B75&gt;=3.55,G75&lt;0.423,H75&lt;11.218,H75&gt;=5.85,A75&lt;5.05,D75&lt;0.8),1.4,IF(AND(H75&gt;=13.932,B75&gt;=3.6,G75&lt;0.948,B75&gt;=3.35,A75&gt;=5.05,D75&lt;0.8),1.65,IF(AND(G75&gt;=0.652,A75&gt;=5.3,D75&gt;=1.15,A75&lt;5.9,F75&lt;2.5,D75&gt;=0.8),3.8,IF(AND(D75&lt;1.35,D75&lt;1.6,B75&gt;=2.75,A75&gt;=5.9,F75&lt;2.5,D75&gt;=0.8),4.42,IF(AND(H75&lt;6.656,H75&gt;=5.767,H75&lt;8.598,D75&lt;2.45,F75&gt;=2.5,D75&gt;=0.8),5.033,IF(AND(H75&gt;=6.656,H75&gt;=5.767,H75&lt;8.598,D75&lt;2.45,F75&gt;=2.5,D75&gt;=0.8),5.1,IF(AND(G75&gt;=0.885,A75&gt;=6.25,H75&gt;=8.598,D75&lt;2.45,F75&gt;=2.5,D75&gt;=0.8),5.2,IF(AND(H75&lt;6.926,H75&lt;13.932,B75&gt;=3.6,G75&lt;0.948,B75&gt;=3.35,A75&gt;=5.05,D75&lt;0.8),1.433,IF(AND(H75&gt;=6.926,H75&lt;13.932,B75&gt;=3.6,G75&lt;0.948,B75&gt;=3.35,A75&gt;=5.05,D75&lt;0.8),1.5,IF(AND(A75&lt;5.65,G75&lt;0.652,A75&gt;=5.3,D75&gt;=1.15,A75&lt;5.9,F75&lt;2.5,D75&gt;=0.8),4.36,IF(AND(A75&gt;=5.65,G75&lt;0.652,A75&gt;=5.3,D75&gt;=1.15,A75&lt;5.9,F75&lt;2.5,D75&gt;=0.8),4.2,IF(AND(H75&gt;=13.561,D75&gt;=1.35,D75&lt;1.6,B75&gt;=2.75,A75&gt;=5.9,F75&lt;2.5,D75&gt;=0.8),4.767,IF(AND(H75&lt;9.091,G75&lt;0.885,A75&gt;=6.25,H75&gt;=8.598,D75&lt;2.45,F75&gt;=2.5,D75&gt;=0.8),6.3,IF(AND(H75&gt;=12.206,H75&lt;13.561,D75&gt;=1.35,D75&lt;1.6,B75&gt;=2.75,A75&gt;=5.9,F75&lt;2.5,D75&gt;=0.8),4.4,IF(AND(D75&gt;=2.25,H75&gt;=9.091,G75&lt;0.885,A75&gt;=6.25,H75&gt;=8.598,D75&lt;2.45,F75&gt;=2.5,D75&gt;=0.8),5.9,IF(AND(B75&lt;3.05,H75&lt;12.206,H75&lt;13.561,D75&gt;=1.35,D75&lt;1.6,B75&gt;=2.75,A75&gt;=5.9,F75&lt;2.5,D75&gt;=0.8),4.6,IF(AND(B75&gt;=3.05,H75&lt;12.206,H75&lt;13.561,D75&gt;=1.35,D75&lt;1.6,B75&gt;=2.75,A75&gt;=5.9,F75&lt;2.5,D75&gt;=0.8),4.7,IF(AND(G75&gt;=0.596,D75&lt;2.25,H75&gt;=9.091,G75&lt;0.885,A75&gt;=6.25,H75&gt;=8.598,D75&lt;2.45,F75&gt;=2.5,D75&gt;=0.8),5.1,IF(AND(G75&gt;=0.379,G75&lt;0.596,D75&lt;2.25,H75&gt;=9.091,G75&lt;0.885,A75&gt;=6.25,H75&gt;=8.598,D75&lt;2.45,F75&gt;=2.5,D75&gt;=0.8),5.767,IF(AND(D75&lt;2.15,G75&lt;0.379,G75&lt;0.596,D75&lt;2.25,H75&gt;=9.091,G75&lt;0.885,A75&gt;=6.25,H75&gt;=8.598,D75&lt;2.45,F75&gt;=2.5,D75&gt;=0.8),5.4,IF(AND(D75&gt;=2.15,G75&lt;0.379,G75&lt;0.596,D75&lt;2.25,H75&gt;=9.091,G75&lt;0.885,A75&gt;=6.25,H75&gt;=8.598,D75&lt;2.45,F75&gt;=2.5,D75&gt;=0.8),5.6,"shouldnthappen")))))))))))))))))))))))))))))))))))))</f>
        <v>4.64</v>
      </c>
      <c r="AM75" s="1" t="n">
        <f aca="false">IF(AND(H75&lt;5.245,D75&lt;0.8),1,IF(AND(A75&lt;4.5,H75&gt;=5.245,D75&lt;0.8),1.35,IF(AND(D75&gt;=0.5,A75&gt;=4.5,H75&gt;=5.245,D75&lt;0.8),1.6,IF(AND(H75&lt;7.25,B75&lt;2.6,A75&lt;6.15,D75&gt;=0.8),4.375,IF(AND(H75&gt;=7.25,B75&lt;2.6,A75&lt;6.15,D75&gt;=0.8),3.075,IF(AND(H75&lt;13.935,A75&gt;=7.05,A75&gt;=6.15,D75&gt;=0.8),6.067,IF(AND(H75&gt;=13.935,A75&gt;=7.05,A75&gt;=6.15,D75&gt;=0.8),6.525,IF(AND(G75&gt;=0.948,D75&lt;0.5,A75&gt;=4.5,H75&gt;=5.245,D75&lt;0.8),1.7,IF(AND(G75&lt;0.568,D75&gt;=1.55,B75&gt;=2.6,A75&lt;6.15,D75&gt;=0.8),5.1,IF(AND(G75&gt;=0.568,D75&gt;=1.55,B75&gt;=2.6,A75&lt;6.15,D75&gt;=0.8),5,IF(AND(A75&gt;=6.6,B75&gt;=3.15,A75&lt;7.05,A75&gt;=6.15,D75&gt;=0.8),5.78,IF(AND(G75&lt;0.165,G75&lt;0.273,D75&lt;1.55,B75&gt;=2.6,A75&lt;6.15,D75&gt;=0.8),4.1,IF(AND(G75&gt;=0.165,G75&lt;0.273,D75&lt;1.55,B75&gt;=2.6,A75&lt;6.15,D75&gt;=0.8),4.5,IF(AND(D75&lt;1.35,G75&gt;=0.273,D75&lt;1.55,B75&gt;=2.6,A75&lt;6.15,D75&gt;=0.8),4.08,IF(AND(D75&gt;=1.35,G75&gt;=0.273,D75&lt;1.55,B75&gt;=2.6,A75&lt;6.15,D75&gt;=0.8),4.4,IF(AND(D75&lt;1.45,F75&lt;2.5,B75&lt;3.15,A75&lt;7.05,A75&gt;=6.15,D75&gt;=0.8),4.38,IF(AND(D75&gt;=1.45,F75&lt;2.5,B75&lt;3.15,A75&lt;7.05,A75&gt;=6.15,D75&gt;=0.8),4.75,IF(AND(D75&gt;=2.25,F75&gt;=2.5,B75&lt;3.15,A75&lt;7.05,A75&gt;=6.15,D75&gt;=0.8),5.16,IF(AND(H75&lt;11.488,A75&lt;6.6,B75&gt;=3.15,A75&lt;7.05,A75&gt;=6.15,D75&gt;=0.8),6,IF(AND(H75&gt;=14.396,D75&lt;0.25,G75&lt;0.948,D75&lt;0.5,A75&gt;=4.5,H75&gt;=5.245,D75&lt;0.8),1.3,IF(AND(A75&gt;=5.55,D75&gt;=0.25,G75&lt;0.948,D75&lt;0.5,A75&gt;=4.5,H75&gt;=5.245,D75&lt;0.8),1.7,IF(AND(D75&lt;1.85,D75&lt;2.25,F75&gt;=2.5,B75&lt;3.15,A75&lt;7.05,A75&gt;=6.15,D75&gt;=0.8),5.6,IF(AND(G75&lt;0.669,H75&gt;=11.488,A75&lt;6.6,B75&gt;=3.15,A75&lt;7.05,A75&gt;=6.15,D75&gt;=0.8),4.7,IF(AND(G75&gt;=0.669,H75&gt;=11.488,A75&lt;6.6,B75&gt;=3.15,A75&lt;7.05,A75&gt;=6.15,D75&gt;=0.8),5.22,IF(AND(H75&lt;6.543,H75&lt;14.396,D75&lt;0.25,G75&lt;0.948,D75&lt;0.5,A75&gt;=4.5,H75&gt;=5.245,D75&lt;0.8),1.4,IF(AND(A75&lt;4.95,A75&lt;5.55,D75&gt;=0.25,G75&lt;0.948,D75&lt;0.5,A75&gt;=4.5,H75&gt;=5.245,D75&lt;0.8),1.4,IF(AND(A75&gt;=4.95,A75&lt;5.55,D75&gt;=0.25,G75&lt;0.948,D75&lt;0.5,A75&gt;=4.5,H75&gt;=5.245,D75&lt;0.8),1.48,IF(AND(H75&lt;10.667,D75&gt;=1.85,D75&lt;2.25,F75&gt;=2.5,B75&lt;3.15,A75&lt;7.05,A75&gt;=6.15,D75&gt;=0.8),5.25,IF(AND(H75&gt;=10.667,D75&gt;=1.85,D75&lt;2.25,F75&gt;=2.5,B75&lt;3.15,A75&lt;7.05,A75&gt;=6.15,D75&gt;=0.8),5.55,IF(AND(G75&lt;0.063,H75&gt;=6.543,H75&lt;14.396,D75&lt;0.25,G75&lt;0.948,D75&lt;0.5,A75&gt;=4.5,H75&gt;=5.245,D75&lt;0.8),1.4,IF(AND(H75&lt;9.212,G75&gt;=0.063,H75&gt;=6.543,H75&lt;14.396,D75&lt;0.25,G75&lt;0.948,D75&lt;0.5,A75&gt;=4.5,H75&gt;=5.245,D75&lt;0.8),1.475,IF(AND(H75&gt;=9.212,G75&gt;=0.063,H75&gt;=6.543,H75&lt;14.396,D75&lt;0.25,G75&lt;0.948,D75&lt;0.5,A75&gt;=4.5,H75&gt;=5.245,D75&lt;0.8),1.5,"shouldnthappen"))))))))))))))))))))))))))))))))</f>
        <v>4.75</v>
      </c>
      <c r="AN75" s="1" t="n">
        <f aca="false">IF(AND(D75&lt;0.7,A75&gt;=5.55),1.633,IF(AND(G75&lt;0.38,B75&lt;2.8,A75&lt;5.55),4.3,IF(AND(G75&gt;=0.38,B75&lt;2.8,A75&lt;5.55),3.325,IF(AND(D75&gt;=0.35,B75&gt;=2.8,A75&lt;5.55),1.6,IF(AND(B75&gt;=3.4,A75&lt;4.8,D75&lt;0.35,B75&gt;=2.8,A75&lt;5.55),1,IF(AND(H75&gt;=11.789,A75&lt;5.9,D75&lt;1.55,D75&gt;=0.7,A75&gt;=5.55),4.325,IF(AND(F75&gt;=2.5,A75&gt;=5.9,D75&lt;1.55,D75&gt;=0.7,A75&gt;=5.55),5.05,IF(AND(D75&lt;1.9,A75&gt;=7.25,D75&gt;=1.55,D75&gt;=0.7,A75&gt;=5.55),6.3,IF(AND(D75&gt;=1.9,A75&gt;=7.25,D75&gt;=1.55,D75&gt;=0.7,A75&gt;=5.55),6.4,IF(AND(A75&lt;4.35,B75&lt;3.4,A75&lt;4.8,D75&lt;0.35,B75&gt;=2.8,A75&lt;5.55),1.1,IF(AND(G75&gt;=0.934,B75&lt;3.45,A75&gt;=4.8,D75&lt;0.35,B75&gt;=2.8,A75&lt;5.55),1.7,IF(AND(H75&gt;=14.877,B75&gt;=3.45,A75&gt;=4.8,D75&lt;0.35,B75&gt;=2.8,A75&lt;5.55),1.3,IF(AND(B75&lt;2.6,H75&lt;11.789,A75&lt;5.9,D75&lt;1.55,D75&gt;=0.7,A75&gt;=5.55),3.9,IF(AND(B75&gt;=2.6,H75&lt;11.789,A75&lt;5.9,D75&lt;1.55,D75&gt;=0.7,A75&gt;=5.55),4.26,IF(AND(A75&lt;6.6,F75&lt;2.5,A75&gt;=5.9,D75&lt;1.55,D75&gt;=0.7,A75&gt;=5.55),4.625,IF(AND(A75&gt;=6.6,F75&lt;2.5,A75&gt;=5.9,D75&lt;1.55,D75&gt;=0.7,A75&gt;=5.55),4.475,IF(AND(B75&lt;2.6,D75&lt;2.05,A75&lt;7.25,D75&gt;=1.55,D75&gt;=0.7,A75&gt;=5.55),5.8,IF(AND(G75&gt;=0.743,D75&gt;=2.05,A75&lt;7.25,D75&gt;=1.55,D75&gt;=0.7,A75&gt;=5.55),5.1,IF(AND(G75&lt;0.422,A75&gt;=4.35,B75&lt;3.4,A75&lt;4.8,D75&lt;0.35,B75&gt;=2.8,A75&lt;5.55),1.367,IF(AND(G75&gt;=0.422,A75&gt;=4.35,B75&lt;3.4,A75&lt;4.8,D75&lt;0.35,B75&gt;=2.8,A75&lt;5.55),1.3,IF(AND(A75&lt;5.05,G75&lt;0.934,B75&lt;3.45,A75&gt;=4.8,D75&lt;0.35,B75&gt;=2.8,A75&lt;5.55),1.525,IF(AND(A75&gt;=5.05,G75&lt;0.934,B75&lt;3.45,A75&gt;=4.8,D75&lt;0.35,B75&gt;=2.8,A75&lt;5.55),1.5,IF(AND(G75&gt;=0.585,H75&lt;14.877,B75&gt;=3.45,A75&gt;=4.8,D75&lt;0.35,B75&gt;=2.8,A75&lt;5.55),1.54,IF(AND(G75&gt;=0.537,G75&lt;0.743,D75&gt;=2.05,A75&lt;7.25,D75&gt;=1.55,D75&gt;=0.7,A75&gt;=5.55),5.833,IF(AND(D75&gt;=0.25,G75&lt;0.585,H75&lt;14.877,B75&gt;=3.45,A75&gt;=4.8,D75&lt;0.35,B75&gt;=2.8,A75&lt;5.55),1.367,IF(AND(D75&lt;1.75,H75&lt;13.795,B75&gt;=2.6,D75&lt;2.05,A75&lt;7.25,D75&gt;=1.55,D75&gt;=0.7,A75&gt;=5.55),5.45,IF(AND(B75&lt;2.85,H75&gt;=13.795,B75&gt;=2.6,D75&lt;2.05,A75&lt;7.25,D75&gt;=1.55,D75&gt;=0.7,A75&gt;=5.55),5.1,IF(AND(B75&gt;=2.85,H75&gt;=13.795,B75&gt;=2.6,D75&lt;2.05,A75&lt;7.25,D75&gt;=1.55,D75&gt;=0.7,A75&gt;=5.55),4.82,IF(AND(G75&lt;0.353,G75&lt;0.537,G75&lt;0.743,D75&gt;=2.05,A75&lt;7.25,D75&gt;=1.55,D75&gt;=0.7,A75&gt;=5.55),5.425,IF(AND(G75&gt;=0.353,G75&lt;0.537,G75&lt;0.743,D75&gt;=2.05,A75&lt;7.25,D75&gt;=1.55,D75&gt;=0.7,A75&gt;=5.55),5.62,IF(AND(G75&lt;0.311,D75&lt;0.25,G75&lt;0.585,H75&lt;14.877,B75&gt;=3.45,A75&gt;=4.8,D75&lt;0.35,B75&gt;=2.8,A75&lt;5.55),1.5,IF(AND(G75&gt;=0.311,D75&lt;0.25,G75&lt;0.585,H75&lt;14.877,B75&gt;=3.45,A75&gt;=4.8,D75&lt;0.35,B75&gt;=2.8,A75&lt;5.55),1.4,IF(AND(B75&gt;=3.1,D75&gt;=1.75,H75&lt;13.795,B75&gt;=2.6,D75&lt;2.05,A75&lt;7.25,D75&gt;=1.55,D75&gt;=0.7,A75&gt;=5.55),5.1,IF(AND(B75&lt;2.85,B75&lt;3.1,D75&gt;=1.75,H75&lt;13.795,B75&gt;=2.6,D75&lt;2.05,A75&lt;7.25,D75&gt;=1.55,D75&gt;=0.7,A75&gt;=5.55),5.2,IF(AND(B75&gt;=2.85,B75&lt;3.1,D75&gt;=1.75,H75&lt;13.795,B75&gt;=2.6,D75&lt;2.05,A75&lt;7.25,D75&gt;=1.55,D75&gt;=0.7,A75&gt;=5.55),5.2,"shouldnthappen")))))))))))))))))))))))))))))))))))</f>
        <v>4.625</v>
      </c>
      <c r="AO75" s="1" t="n">
        <f aca="false">IF(AND(H75&gt;=14.529,G75&lt;0.633,D75&lt;0.8),1.3,IF(AND(A75&lt;5.05,G75&gt;=0.633,D75&lt;0.8),1.35,IF(AND(H75&gt;=14.379,H75&lt;14.529,G75&lt;0.633,D75&lt;0.8),1.7,IF(AND(B75&lt;3.35,A75&gt;=5.05,G75&gt;=0.633,D75&lt;0.8),1.7,IF(AND(D75&gt;=1.45,A75&lt;5.95,F75&lt;2.5,D75&gt;=0.8),4.5,IF(AND(D75&lt;1.35,A75&gt;=5.95,F75&lt;2.5,D75&gt;=0.8),4,IF(AND(D75&lt;1.85,G75&gt;=0.845,F75&gt;=2.5,D75&gt;=0.8),4.8,IF(AND(B75&gt;=4.3,H75&lt;14.379,H75&lt;14.529,G75&lt;0.633,D75&lt;0.8),1.5,IF(AND(A75&lt;5.25,B75&gt;=3.35,A75&gt;=5.05,G75&gt;=0.633,D75&lt;0.8),1.55,IF(AND(A75&gt;=5.25,B75&gt;=3.35,A75&gt;=5.05,G75&gt;=0.633,D75&lt;0.8),1.633,IF(AND(A75&lt;5.05,D75&lt;1.45,A75&lt;5.95,F75&lt;2.5,D75&gt;=0.8),3.3,IF(AND(G75&lt;0.293,D75&gt;=1.35,A75&gt;=5.95,F75&lt;2.5,D75&gt;=0.8),5,IF(AND(A75&gt;=6.6,D75&lt;2.05,G75&lt;0.845,F75&gt;=2.5,D75&gt;=0.8),5.8,IF(AND(B75&lt;3.05,D75&gt;=2.05,G75&lt;0.845,F75&gt;=2.5,D75&gt;=0.8),6.15,IF(AND(B75&lt;2.9,D75&gt;=1.85,G75&gt;=0.845,F75&gt;=2.5,D75&gt;=0.8),5.1,IF(AND(B75&gt;=2.9,D75&gt;=1.85,G75&gt;=0.845,F75&gt;=2.5,D75&gt;=0.8),5.2,IF(AND(B75&gt;=3.8,B75&lt;4.3,H75&lt;14.379,H75&lt;14.529,G75&lt;0.633,D75&lt;0.8),1.333,IF(AND(A75&lt;6.25,G75&gt;=0.293,D75&gt;=1.35,A75&gt;=5.95,F75&lt;2.5,D75&gt;=0.8),4.6,IF(AND(H75&lt;10.351,A75&lt;6.6,D75&lt;2.05,G75&lt;0.845,F75&gt;=2.5,D75&gt;=0.8),5.4,IF(AND(G75&gt;=0.364,B75&gt;=3.05,D75&gt;=2.05,G75&lt;0.845,F75&gt;=2.5,D75&gt;=0.8),5.66,IF(AND(G75&gt;=0.447,B75&lt;3.8,B75&lt;4.3,H75&lt;14.379,H75&lt;14.529,G75&lt;0.633,D75&lt;0.8),1.3,IF(AND(H75&lt;6.247,A75&lt;5.65,A75&gt;=5.05,D75&lt;1.45,A75&lt;5.95,F75&lt;2.5,D75&gt;=0.8),4.033,IF(AND(D75&lt;1.25,A75&gt;=5.65,A75&gt;=5.05,D75&lt;1.45,A75&lt;5.95,F75&lt;2.5,D75&gt;=0.8),3.88,IF(AND(D75&gt;=1.25,A75&gt;=5.65,A75&gt;=5.05,D75&lt;1.45,A75&lt;5.95,F75&lt;2.5,D75&gt;=0.8),4.35,IF(AND(B75&lt;2.65,A75&gt;=6.25,G75&gt;=0.293,D75&gt;=1.35,A75&gt;=5.95,F75&lt;2.5,D75&gt;=0.8),4.9,IF(AND(B75&lt;2.75,H75&gt;=10.351,A75&lt;6.6,D75&lt;2.05,G75&lt;0.845,F75&gt;=2.5,D75&gt;=0.8),5.1,IF(AND(B75&gt;=2.75,H75&gt;=10.351,A75&lt;6.6,D75&lt;2.05,G75&lt;0.845,F75&gt;=2.5,D75&gt;=0.8),4.95,IF(AND(B75&lt;3.15,G75&lt;0.364,B75&gt;=3.05,D75&gt;=2.05,G75&lt;0.845,F75&gt;=2.5,D75&gt;=0.8),5.28,IF(AND(B75&gt;=3.15,G75&lt;0.364,B75&gt;=3.05,D75&gt;=2.05,G75&lt;0.845,F75&gt;=2.5,D75&gt;=0.8),5.5,IF(AND(H75&lt;9.212,G75&lt;0.447,B75&lt;3.8,B75&lt;4.3,H75&lt;14.379,H75&lt;14.529,G75&lt;0.633,D75&lt;0.8),1.4,IF(AND(G75&lt;0.356,H75&gt;=6.247,A75&lt;5.65,A75&gt;=5.05,D75&lt;1.45,A75&lt;5.95,F75&lt;2.5,D75&gt;=0.8),4.2,IF(AND(B75&lt;3,B75&gt;=2.65,A75&gt;=6.25,G75&gt;=0.293,D75&gt;=1.35,A75&gt;=5.95,F75&lt;2.5,D75&gt;=0.8),4.6,IF(AND(B75&gt;=3,B75&gt;=2.65,A75&gt;=6.25,G75&gt;=0.293,D75&gt;=1.35,A75&gt;=5.95,F75&lt;2.5,D75&gt;=0.8),4.7,IF(AND(A75&lt;5.05,H75&gt;=9.212,G75&lt;0.447,B75&lt;3.8,B75&lt;4.3,H75&lt;14.379,H75&lt;14.529,G75&lt;0.633,D75&lt;0.8),1.533,IF(AND(A75&gt;=5.05,H75&gt;=9.212,G75&lt;0.447,B75&lt;3.8,B75&lt;4.3,H75&lt;14.379,H75&lt;14.529,G75&lt;0.633,D75&lt;0.8),1.425,IF(AND(A75&lt;5.35,G75&gt;=0.356,H75&gt;=6.247,A75&lt;5.65,A75&gt;=5.05,D75&lt;1.45,A75&lt;5.95,F75&lt;2.5,D75&gt;=0.8),3.9,IF(AND(A75&gt;=5.35,G75&gt;=0.356,H75&gt;=6.247,A75&lt;5.65,A75&gt;=5.05,D75&lt;1.45,A75&lt;5.95,F75&lt;2.5,D75&gt;=0.8),3.72,"shouldnthappen")))))))))))))))))))))))))))))))))))))</f>
        <v>4.9</v>
      </c>
      <c r="AP75" s="1" t="n">
        <f aca="false">IF(AND(F75&gt;=1.5,A75&lt;5.55),3.84,IF(AND(G75&gt;=0.52,A75&lt;4.75,F75&lt;1.5,A75&lt;5.55),1.16,IF(AND(A75&lt;5.65,A75&lt;5.85,D75&lt;1.55,A75&gt;=5.55),4.2,IF(AND(A75&gt;=5.65,A75&lt;5.85,D75&lt;1.55,A75&gt;=5.55),3.167,IF(AND(G75&gt;=0.798,A75&gt;=5.85,D75&lt;1.55,A75&gt;=5.55),4,IF(AND(F75&lt;2.5,H75&lt;14.1,D75&gt;=1.55,A75&gt;=5.55),4.84,IF(AND(A75&lt;7.2,H75&gt;=14.1,D75&gt;=1.55,A75&gt;=5.55),5.633,IF(AND(A75&gt;=7.2,H75&gt;=14.1,D75&gt;=1.55,A75&gt;=5.55),6.6,IF(AND(G75&lt;0.161,G75&lt;0.52,A75&lt;4.75,F75&lt;1.5,A75&lt;5.55),1.5,IF(AND(D75&gt;=0.5,G75&lt;0.676,A75&gt;=4.75,F75&lt;1.5,A75&lt;5.55),1.6,IF(AND(H75&lt;11.016,G75&gt;=0.676,A75&gt;=4.75,F75&lt;1.5,A75&lt;5.55),1.75,IF(AND(G75&lt;0.209,G75&lt;0.798,A75&gt;=5.85,D75&lt;1.55,A75&gt;=5.55),4.5,IF(AND(G75&gt;=0.74,F75&gt;=2.5,H75&lt;14.1,D75&gt;=1.55,A75&gt;=5.55),6.225,IF(AND(B75&lt;2.95,G75&gt;=0.161,G75&lt;0.52,A75&lt;4.75,F75&lt;1.5,A75&lt;5.55),1.4,IF(AND(B75&gt;=2.95,G75&gt;=0.161,G75&lt;0.52,A75&lt;4.75,F75&lt;1.5,A75&lt;5.55),1.34,IF(AND(B75&lt;3.15,D75&lt;0.5,G75&lt;0.676,A75&gt;=4.75,F75&lt;1.5,A75&lt;5.55),1.52,IF(AND(D75&lt;0.25,H75&gt;=11.016,G75&gt;=0.676,A75&gt;=4.75,F75&lt;1.5,A75&lt;5.55),1.567,IF(AND(D75&gt;=0.25,H75&gt;=11.016,G75&gt;=0.676,A75&gt;=4.75,F75&lt;1.5,A75&lt;5.55),1.5,IF(AND(H75&lt;7.47,G75&gt;=0.209,G75&lt;0.798,A75&gt;=5.85,D75&lt;1.55,A75&gt;=5.55),5.05,IF(AND(B75&lt;2.85,G75&lt;0.74,F75&gt;=2.5,H75&lt;14.1,D75&gt;=1.55,A75&gt;=5.55),5.35,IF(AND(B75&lt;3.3,B75&gt;=3.15,D75&lt;0.5,G75&lt;0.676,A75&gt;=4.75,F75&lt;1.5,A75&lt;5.55),1.2,IF(AND(D75&lt;1.45,H75&gt;=7.47,G75&gt;=0.209,G75&lt;0.798,A75&gt;=5.85,D75&lt;1.55,A75&gt;=5.55),4.66,IF(AND(D75&gt;=1.45,H75&gt;=7.47,G75&gt;=0.209,G75&lt;0.798,A75&gt;=5.85,D75&lt;1.55,A75&gt;=5.55),4.64,IF(AND(A75&gt;=7.05,B75&gt;=2.85,G75&lt;0.74,F75&gt;=2.5,H75&lt;14.1,D75&gt;=1.55,A75&gt;=5.55),5.8,IF(AND(B75&gt;=3.25,A75&lt;7.05,B75&gt;=2.85,G75&lt;0.74,F75&gt;=2.5,H75&lt;14.1,D75&gt;=1.55,A75&gt;=5.55),5.7,IF(AND(H75&gt;=13.641,D75&lt;0.25,B75&gt;=3.3,B75&gt;=3.15,D75&lt;0.5,G75&lt;0.676,A75&gt;=4.75,F75&lt;1.5,A75&lt;5.55),1.3,IF(AND(D75&lt;0.35,D75&gt;=0.25,B75&gt;=3.3,B75&gt;=3.15,D75&lt;0.5,G75&lt;0.676,A75&gt;=4.75,F75&lt;1.5,A75&lt;5.55),1.367,IF(AND(D75&gt;=0.35,D75&gt;=0.25,B75&gt;=3.3,B75&gt;=3.15,D75&lt;0.5,G75&lt;0.676,A75&gt;=4.75,F75&lt;1.5,A75&lt;5.55),1.3,IF(AND(A75&lt;6.35,B75&lt;3.25,A75&lt;7.05,B75&gt;=2.85,G75&lt;0.74,F75&gt;=2.5,H75&lt;14.1,D75&gt;=1.55,A75&gt;=5.55),5.6,IF(AND(A75&gt;=6.35,B75&lt;3.25,A75&lt;7.05,B75&gt;=2.85,G75&lt;0.74,F75&gt;=2.5,H75&lt;14.1,D75&gt;=1.55,A75&gt;=5.55),5.325,IF(AND(A75&lt;5.1,H75&lt;13.641,D75&lt;0.25,B75&gt;=3.3,B75&gt;=3.15,D75&lt;0.5,G75&lt;0.676,A75&gt;=4.75,F75&lt;1.5,A75&lt;5.55),1.4,IF(AND(H75&gt;=11.031,A75&gt;=5.1,H75&lt;13.641,D75&lt;0.25,B75&gt;=3.3,B75&gt;=3.15,D75&lt;0.5,G75&lt;0.676,A75&gt;=4.75,F75&lt;1.5,A75&lt;5.55),1.4,IF(AND(A75&lt;5.45,H75&lt;11.031,A75&gt;=5.1,H75&lt;13.641,D75&lt;0.25,B75&gt;=3.3,B75&gt;=3.15,D75&lt;0.5,G75&lt;0.676,A75&gt;=4.75,F75&lt;1.5,A75&lt;5.55),1.5,IF(AND(A75&gt;=5.45,H75&lt;11.031,A75&gt;=5.1,H75&lt;13.641,D75&lt;0.25,B75&gt;=3.3,B75&gt;=3.15,D75&lt;0.5,G75&lt;0.676,A75&gt;=4.75,F75&lt;1.5,A75&lt;5.55),1.4,"shouldnthappen"))))))))))))))))))))))))))))))))))</f>
        <v>4</v>
      </c>
      <c r="AQ75" s="1" t="n">
        <f aca="false">IF(AND(H75&lt;6.926,D75&gt;=0.35,F75&lt;1.5),1.9,IF(AND(G75&gt;=0.869,D75&gt;=1.75,F75&gt;=1.5),5.15,IF(AND(A75&lt;4.35,A75&lt;5.05,D75&lt;0.35,F75&lt;1.5),1.1,IF(AND(H75&lt;6.089,A75&gt;=5.05,D75&lt;0.35,F75&lt;1.5),1.7,IF(AND(H75&gt;=13.089,H75&gt;=6.926,D75&gt;=0.35,F75&lt;1.5),1.3,IF(AND(G75&lt;0.695,D75&lt;1.15,D75&lt;1.75,F75&gt;=1.5),3.62,IF(AND(G75&gt;=0.695,D75&lt;1.15,D75&lt;1.75,F75&gt;=1.5),3,IF(AND(G75&gt;=0.585,H75&gt;=6.089,A75&gt;=5.05,D75&lt;0.35,F75&lt;1.5),1.5,IF(AND(H75&lt;9.582,H75&lt;13.089,H75&gt;=6.926,D75&gt;=0.35,F75&lt;1.5),1.5,IF(AND(H75&gt;=9.582,H75&lt;13.089,H75&gt;=6.926,D75&gt;=0.35,F75&lt;1.5),1.6,IF(AND(D75&lt;1.35,H75&lt;9.349,D75&gt;=1.15,D75&lt;1.75,F75&gt;=1.5),3.867,IF(AND(D75&lt;2.05,A75&lt;7.05,G75&lt;0.869,D75&gt;=1.75,F75&gt;=1.5),4.9,IF(AND(B75&gt;=3.3,A75&gt;=7.05,G75&lt;0.869,D75&gt;=1.75,F75&gt;=1.5),6.1,IF(AND(G75&lt;0.347,H75&lt;11.218,A75&gt;=4.35,A75&lt;5.05,D75&lt;0.35,F75&lt;1.5),1.4,IF(AND(G75&gt;=0.347,H75&lt;11.218,A75&gt;=4.35,A75&lt;5.05,D75&lt;0.35,F75&lt;1.5),1.5,IF(AND(G75&gt;=0.265,H75&gt;=11.218,A75&gt;=4.35,A75&lt;5.05,D75&lt;0.35,F75&lt;1.5),1.45,IF(AND(A75&gt;=5.4,G75&lt;0.585,H75&gt;=6.089,A75&gt;=5.05,D75&lt;0.35,F75&lt;1.5),1.35,IF(AND(B75&gt;=2.9,D75&gt;=1.35,H75&lt;9.349,D75&gt;=1.15,D75&lt;1.75,F75&gt;=1.5),4.6,IF(AND(D75&gt;=1.35,A75&lt;6.15,H75&gt;=9.349,D75&gt;=1.15,D75&lt;1.75,F75&gt;=1.5),4.54,IF(AND(H75&lt;10.927,A75&gt;=6.15,H75&gt;=9.349,D75&gt;=1.15,D75&lt;1.75,F75&gt;=1.5),4.3,IF(AND(G75&lt;0.512,D75&gt;=2.05,A75&lt;7.05,G75&lt;0.869,D75&gt;=1.75,F75&gt;=1.5),5.533,IF(AND(G75&gt;=0.512,D75&gt;=2.05,A75&lt;7.05,G75&lt;0.869,D75&gt;=1.75,F75&gt;=1.5),5.88,IF(AND(H75&lt;11.551,B75&lt;3.3,A75&gt;=7.05,G75&lt;0.869,D75&gt;=1.75,F75&gt;=1.5),6.3,IF(AND(G75&lt;0.227,G75&lt;0.265,H75&gt;=11.218,A75&gt;=4.35,A75&lt;5.05,D75&lt;0.35,F75&lt;1.5),1.4,IF(AND(G75&gt;=0.227,G75&lt;0.265,H75&gt;=11.218,A75&gt;=4.35,A75&lt;5.05,D75&lt;0.35,F75&lt;1.5),1.26,IF(AND(H75&lt;11.031,A75&lt;5.4,G75&lt;0.585,H75&gt;=6.089,A75&gt;=5.05,D75&lt;0.35,F75&lt;1.5),1.5,IF(AND(H75&gt;=11.031,A75&lt;5.4,G75&lt;0.585,H75&gt;=6.089,A75&gt;=5.05,D75&lt;0.35,F75&lt;1.5),1.4,IF(AND(A75&lt;5.45,B75&lt;2.9,D75&gt;=1.35,H75&lt;9.349,D75&gt;=1.15,D75&lt;1.75,F75&gt;=1.5),4.5,IF(AND(A75&lt;5.9,D75&lt;1.35,A75&lt;6.15,H75&gt;=9.349,D75&gt;=1.15,D75&lt;1.75,F75&gt;=1.5),4.2,IF(AND(A75&gt;=5.9,D75&lt;1.35,A75&lt;6.15,H75&gt;=9.349,D75&gt;=1.15,D75&lt;1.75,F75&gt;=1.5),4,IF(AND(A75&gt;=6.75,H75&gt;=10.927,A75&gt;=6.15,H75&gt;=9.349,D75&gt;=1.15,D75&lt;1.75,F75&gt;=1.5),4.767,IF(AND(B75&lt;2.9,H75&gt;=11.551,B75&lt;3.3,A75&gt;=7.05,G75&lt;0.869,D75&gt;=1.75,F75&gt;=1.5),6.7,IF(AND(B75&gt;=2.9,H75&gt;=11.551,B75&lt;3.3,A75&gt;=7.05,G75&lt;0.869,D75&gt;=1.75,F75&gt;=1.5),6.6,IF(AND(B75&lt;2.45,A75&gt;=5.45,B75&lt;2.9,D75&gt;=1.35,H75&lt;9.349,D75&gt;=1.15,D75&lt;1.75,F75&gt;=1.5),5,IF(AND(B75&gt;=2.45,A75&gt;=5.45,B75&lt;2.9,D75&gt;=1.35,H75&lt;9.349,D75&gt;=1.15,D75&lt;1.75,F75&gt;=1.5),5.1,IF(AND(H75&lt;11.166,A75&lt;6.75,H75&gt;=10.927,A75&gt;=6.15,H75&gt;=9.349,D75&gt;=1.15,D75&lt;1.75,F75&gt;=1.5),4.9,IF(AND(G75&lt;0.228,H75&gt;=11.166,A75&lt;6.75,H75&gt;=10.927,A75&gt;=6.15,H75&gt;=9.349,D75&gt;=1.15,D75&lt;1.75,F75&gt;=1.5),4.7,IF(AND(H75&lt;13.531,G75&gt;=0.228,H75&gt;=11.166,A75&lt;6.75,H75&gt;=10.927,A75&gt;=6.15,H75&gt;=9.349,D75&gt;=1.15,D75&lt;1.75,F75&gt;=1.5),4.4,IF(AND(H75&gt;=13.531,G75&gt;=0.228,H75&gt;=11.166,A75&lt;6.75,H75&gt;=10.927,A75&gt;=6.15,H75&gt;=9.349,D75&gt;=1.15,D75&lt;1.75,F75&gt;=1.5),4.6,"shouldnthappen")))))))))))))))))))))))))))))))))))))))</f>
        <v>4.9</v>
      </c>
      <c r="AR75" s="1" t="n">
        <f aca="false">IF(AND(G75&gt;=0.93,B75&lt;3.65,F75&lt;1.5),1.7,IF(AND(H75&lt;6.542,B75&gt;=3.65,F75&lt;1.5),1.767,IF(AND(A75&gt;=7.05,D75&gt;=1.55,F75&gt;=1.5),6.3,IF(AND(G75&lt;0.123,H75&gt;=6.542,B75&gt;=3.65,F75&lt;1.5),1.367,IF(AND(A75&lt;5.15,A75&lt;5.65,D75&lt;1.55,F75&gt;=1.5),3.15,IF(AND(A75&lt;4.8,G75&gt;=0.447,G75&lt;0.93,B75&lt;3.65,F75&lt;1.5),1.24,IF(AND(A75&gt;=4.8,G75&gt;=0.447,G75&lt;0.93,B75&lt;3.65,F75&lt;1.5),1.4,IF(AND(G75&lt;0.151,G75&gt;=0.123,H75&gt;=6.542,B75&gt;=3.65,F75&lt;1.5),1.7,IF(AND(G75&gt;=0.151,G75&gt;=0.123,H75&gt;=6.542,B75&gt;=3.65,F75&lt;1.5),1.5,IF(AND(D75&gt;=1.45,A75&gt;=5.15,A75&lt;5.65,D75&lt;1.55,F75&gt;=1.5),4.5,IF(AND(B75&lt;2.65,D75&gt;=1.35,A75&gt;=5.65,D75&lt;1.55,F75&gt;=1.5),4.9,IF(AND(G75&lt;0.527,F75&lt;2.5,A75&lt;7.05,D75&gt;=1.55,F75&gt;=1.5),5.075,IF(AND(G75&gt;=0.527,F75&lt;2.5,A75&lt;7.05,D75&gt;=1.55,F75&gt;=1.5),4.7,IF(AND(A75&lt;4.65,G75&lt;0.265,G75&lt;0.447,G75&lt;0.93,B75&lt;3.65,F75&lt;1.5),1.42,IF(AND(G75&lt;0.3,G75&gt;=0.265,G75&lt;0.447,G75&lt;0.93,B75&lt;3.65,F75&lt;1.5),1.6,IF(AND(G75&gt;=0.3,G75&gt;=0.265,G75&lt;0.447,G75&lt;0.93,B75&lt;3.65,F75&lt;1.5),1.4,IF(AND(G75&lt;0.356,D75&lt;1.45,A75&gt;=5.15,A75&lt;5.65,D75&lt;1.55,F75&gt;=1.5),4.125,IF(AND(D75&lt;1.1,A75&lt;6.2,D75&lt;1.35,A75&gt;=5.65,D75&lt;1.55,F75&gt;=1.5),4.1,IF(AND(D75&gt;=1.1,A75&lt;6.2,D75&lt;1.35,A75&gt;=5.65,D75&lt;1.55,F75&gt;=1.5),4.175,IF(AND(H75&gt;=13.433,A75&gt;=6.2,D75&lt;1.35,A75&gt;=5.65,D75&lt;1.55,F75&gt;=1.5),4.6,IF(AND(G75&lt;0.437,B75&gt;=2.65,D75&gt;=1.35,A75&gt;=5.65,D75&lt;1.55,F75&gt;=1.5),4.625,IF(AND(G75&gt;=0.437,B75&gt;=2.65,D75&gt;=1.35,A75&gt;=5.65,D75&lt;1.55,F75&gt;=1.5),4.75,IF(AND(B75&gt;=3.15,H75&lt;11.146,F75&gt;=2.5,A75&lt;7.05,D75&gt;=1.55,F75&gt;=1.5),5.667,IF(AND(B75&lt;2.65,H75&gt;=11.146,F75&gt;=2.5,A75&lt;7.05,D75&gt;=1.55,F75&gt;=1.5),5.8,IF(AND(B75&lt;3.3,A75&gt;=4.65,G75&lt;0.265,G75&lt;0.447,G75&lt;0.93,B75&lt;3.65,F75&lt;1.5),1.32,IF(AND(B75&gt;=3.3,A75&gt;=4.65,G75&lt;0.265,G75&lt;0.447,G75&lt;0.93,B75&lt;3.65,F75&lt;1.5),1.425,IF(AND(B75&lt;2.8,G75&gt;=0.356,D75&lt;1.45,A75&gt;=5.15,A75&lt;5.65,D75&lt;1.55,F75&gt;=1.5),3.86,IF(AND(B75&gt;=2.8,G75&gt;=0.356,D75&lt;1.45,A75&gt;=5.15,A75&lt;5.65,D75&lt;1.55,F75&gt;=1.5),3.6,IF(AND(B75&lt;2.6,H75&lt;13.433,A75&gt;=6.2,D75&lt;1.35,A75&gt;=5.65,D75&lt;1.55,F75&gt;=1.5),4.4,IF(AND(B75&gt;=2.6,H75&lt;13.433,A75&gt;=6.2,D75&lt;1.35,A75&gt;=5.65,D75&lt;1.55,F75&gt;=1.5),4.3,IF(AND(G75&lt;0.151,B75&lt;3.15,H75&lt;11.146,F75&gt;=2.5,A75&lt;7.05,D75&gt;=1.55,F75&gt;=1.5),5.5,IF(AND(H75&lt;15.52,B75&gt;=2.65,H75&gt;=11.146,F75&gt;=2.5,A75&lt;7.05,D75&gt;=1.55,F75&gt;=1.5),5.4,IF(AND(H75&gt;=15.52,B75&gt;=2.65,H75&gt;=11.146,F75&gt;=2.5,A75&lt;7.05,D75&gt;=1.55,F75&gt;=1.5),5.733,IF(AND(H75&lt;10.74,G75&gt;=0.151,B75&lt;3.15,H75&lt;11.146,F75&gt;=2.5,A75&lt;7.05,D75&gt;=1.55,F75&gt;=1.5),5.12,IF(AND(H75&gt;=10.74,G75&gt;=0.151,B75&lt;3.15,H75&lt;11.146,F75&gt;=2.5,A75&lt;7.05,D75&gt;=1.55,F75&gt;=1.5),4.9,"shouldnthappen")))))))))))))))))))))))))))))))))))</f>
        <v>4.9</v>
      </c>
      <c r="AS75" s="1" t="n">
        <f aca="false">IF(AND(F75&gt;=1.5,A75&lt;5.55),4.18,IF(AND(F75&gt;=2.5,B75&lt;2.75,A75&gt;=5.55),5.38,IF(AND(G75&gt;=0.587,B75&lt;3.75,F75&lt;1.5,A75&lt;5.55),1.48,IF(AND(H75&lt;6.51,B75&gt;=3.75,F75&lt;1.5,A75&lt;5.55),1.9,IF(AND(H75&gt;=6.51,B75&gt;=3.75,F75&lt;1.5,A75&lt;5.55),1.425,IF(AND(G75&gt;=0.868,F75&lt;2.5,B75&lt;2.75,A75&gt;=5.55),4.65,IF(AND(F75&lt;1.5,D75&lt;1.55,B75&gt;=2.75,A75&gt;=5.55),1.7,IF(AND(G75&gt;=0.857,D75&gt;=1.55,B75&gt;=2.75,A75&gt;=5.55),5.033,IF(AND(G75&gt;=0.518,G75&lt;0.587,B75&lt;3.75,F75&lt;1.5,A75&lt;5.55),1,IF(AND(D75&lt;1.05,G75&lt;0.868,F75&lt;2.5,B75&lt;2.75,A75&gt;=5.55),3.5,IF(AND(G75&lt;0.404,D75&gt;=1.05,G75&lt;0.868,F75&lt;2.5,B75&lt;2.75,A75&gt;=5.55),4.2,IF(AND(G75&gt;=0.404,D75&gt;=1.05,G75&lt;0.868,F75&lt;2.5,B75&lt;2.75,A75&gt;=5.55),3.94,IF(AND(F75&lt;2.5,B75&lt;2.95,F75&gt;=1.5,D75&lt;1.55,B75&gt;=2.75,A75&gt;=5.55),4.68,IF(AND(F75&gt;=2.5,B75&lt;2.95,F75&gt;=1.5,D75&lt;1.55,B75&gt;=2.75,A75&gt;=5.55),5.1,IF(AND(H75&lt;10.883,B75&gt;=2.95,F75&gt;=1.5,D75&lt;1.55,B75&gt;=2.75,A75&gt;=5.55),4.15,IF(AND(H75&gt;=10.883,B75&gt;=2.95,F75&gt;=1.5,D75&lt;1.55,B75&gt;=2.75,A75&gt;=5.55),4.5,IF(AND(H75&gt;=14.1,D75&lt;2.05,G75&lt;0.857,D75&gt;=1.55,B75&gt;=2.75,A75&gt;=5.55),6.6,IF(AND(G75&lt;0.063,B75&lt;3.15,G75&lt;0.518,G75&lt;0.587,B75&lt;3.75,F75&lt;1.5,A75&lt;5.55),1.4,IF(AND(G75&gt;=0.063,B75&lt;3.15,G75&lt;0.518,G75&lt;0.587,B75&lt;3.75,F75&lt;1.5,A75&lt;5.55),1.5,IF(AND(H75&gt;=10.563,B75&gt;=3.15,G75&lt;0.518,G75&lt;0.587,B75&lt;3.75,F75&lt;1.5,A75&lt;5.55),1.325,IF(AND(B75&lt;2.95,H75&lt;14.1,D75&lt;2.05,G75&lt;0.857,D75&gt;=1.55,B75&gt;=2.75,A75&gt;=5.55),6.125,IF(AND(A75&lt;6.65,G75&lt;0.364,D75&gt;=2.05,G75&lt;0.857,D75&gt;=1.55,B75&gt;=2.75,A75&gt;=5.55),5.45,IF(AND(G75&gt;=0.774,G75&gt;=0.364,D75&gt;=2.05,G75&lt;0.857,D75&gt;=1.55,B75&gt;=2.75,A75&gt;=5.55),5.4,IF(AND(H75&gt;=9.279,H75&lt;10.563,B75&gt;=3.15,G75&lt;0.518,G75&lt;0.587,B75&lt;3.75,F75&lt;1.5,A75&lt;5.55),1.475,IF(AND(D75&lt;1.65,B75&gt;=2.95,H75&lt;14.1,D75&lt;2.05,G75&lt;0.857,D75&gt;=1.55,B75&gt;=2.75,A75&gt;=5.55),5.8,IF(AND(B75&lt;3.15,A75&gt;=6.65,G75&lt;0.364,D75&gt;=2.05,G75&lt;0.857,D75&gt;=1.55,B75&gt;=2.75,A75&gt;=5.55),5.3,IF(AND(B75&gt;=3.15,A75&gt;=6.65,G75&lt;0.364,D75&gt;=2.05,G75&lt;0.857,D75&gt;=1.55,B75&gt;=2.75,A75&gt;=5.55),5.7,IF(AND(A75&gt;=6.75,G75&lt;0.774,G75&gt;=0.364,D75&gt;=2.05,G75&lt;0.857,D75&gt;=1.55,B75&gt;=2.75,A75&gt;=5.55),5.9,IF(AND(G75&lt;0.417,H75&lt;9.279,H75&lt;10.563,B75&gt;=3.15,G75&lt;0.518,G75&lt;0.587,B75&lt;3.75,F75&lt;1.5,A75&lt;5.55),1.4,IF(AND(G75&gt;=0.417,H75&lt;9.279,H75&lt;10.563,B75&gt;=3.15,G75&lt;0.518,G75&lt;0.587,B75&lt;3.75,F75&lt;1.5,A75&lt;5.55),1.3,IF(AND(A75&lt;6.3,D75&gt;=1.65,B75&gt;=2.95,H75&lt;14.1,D75&lt;2.05,G75&lt;0.857,D75&gt;=1.55,B75&gt;=2.75,A75&gt;=5.55),4.9,IF(AND(A75&gt;=6.3,D75&gt;=1.65,B75&gt;=2.95,H75&lt;14.1,D75&lt;2.05,G75&lt;0.857,D75&gt;=1.55,B75&gt;=2.75,A75&gt;=5.55),5.3,IF(AND(G75&gt;=0.657,A75&lt;6.75,G75&lt;0.774,G75&gt;=0.364,D75&gt;=2.05,G75&lt;0.857,D75&gt;=1.55,B75&gt;=2.75,A75&gt;=5.55),6,IF(AND(B75&lt;3.2,G75&lt;0.657,A75&lt;6.75,G75&lt;0.774,G75&gt;=0.364,D75&gt;=2.05,G75&lt;0.857,D75&gt;=1.55,B75&gt;=2.75,A75&gt;=5.55),5.6,IF(AND(B75&gt;=3.2,G75&lt;0.657,A75&lt;6.75,G75&lt;0.774,G75&gt;=0.364,D75&gt;=2.05,G75&lt;0.857,D75&gt;=1.55,B75&gt;=2.75,A75&gt;=5.55),5.65,"shouldnthappen")))))))))))))))))))))))))))))))))))</f>
        <v>4.65</v>
      </c>
      <c r="AT75" s="1" t="n">
        <f aca="false">IF(AND(H75&gt;=16.284,A75&gt;=5.55),6.533,IF(AND(G75&gt;=0.52,A75&lt;4.85,A75&lt;5.55),1.05,IF(AND(G75&lt;0.227,G75&lt;0.52,A75&lt;4.85,A75&lt;5.55),1.4,IF(AND(G75&gt;=0.227,G75&lt;0.52,A75&lt;4.85,A75&lt;5.55),1.3,IF(AND(D75&gt;=0.45,F75&lt;1.5,A75&gt;=4.85,A75&lt;5.55),1.667,IF(AND(B75&gt;=2.75,F75&gt;=1.5,A75&gt;=4.85,A75&lt;5.55),4.5,IF(AND(F75&lt;2.5,B75&gt;=3.15,H75&lt;16.284,A75&gt;=5.55),4.7,IF(AND(G75&gt;=0.934,D75&lt;0.45,F75&lt;1.5,A75&gt;=4.85,A75&lt;5.55),1.7,IF(AND(D75&gt;=1.2,B75&lt;2.75,F75&gt;=1.5,A75&gt;=4.85,A75&lt;5.55),4.25,IF(AND(G75&gt;=0.774,F75&gt;=2.5,B75&gt;=3.15,H75&lt;16.284,A75&gt;=5.55),5.4,IF(AND(B75&lt;3.1,G75&lt;0.934,D75&lt;0.45,F75&lt;1.5,A75&gt;=4.85,A75&lt;5.55),1.6,IF(AND(D75&lt;1.05,D75&lt;1.2,B75&lt;2.75,F75&gt;=1.5,A75&gt;=4.85,A75&lt;5.55),3.433,IF(AND(D75&gt;=1.05,D75&lt;1.2,B75&lt;2.75,F75&gt;=1.5,A75&gt;=4.85,A75&lt;5.55),3.267,IF(AND(H75&lt;8.486,D75&lt;1.35,F75&lt;2.5,B75&lt;3.15,H75&lt;16.284,A75&gt;=5.55),3.85,IF(AND(D75&gt;=1.55,D75&gt;=1.35,F75&lt;2.5,B75&lt;3.15,H75&lt;16.284,A75&gt;=5.55),5.1,IF(AND(H75&lt;10.464,A75&lt;6.35,F75&gt;=2.5,B75&lt;3.15,H75&lt;16.284,A75&gt;=5.55),5.08,IF(AND(H75&gt;=10.464,A75&lt;6.35,F75&gt;=2.5,B75&lt;3.15,H75&lt;16.284,A75&gt;=5.55),4.9,IF(AND(D75&lt;1.85,A75&gt;=6.35,F75&gt;=2.5,B75&lt;3.15,H75&lt;16.284,A75&gt;=5.55),5.8,IF(AND(H75&gt;=10.393,G75&lt;0.774,F75&gt;=2.5,B75&gt;=3.15,H75&lt;16.284,A75&gt;=5.55),5.425,IF(AND(B75&lt;2.6,H75&gt;=8.486,D75&lt;1.35,F75&lt;2.5,B75&lt;3.15,H75&lt;16.284,A75&gt;=5.55),3.9,IF(AND(G75&gt;=0.567,D75&lt;1.55,D75&gt;=1.35,F75&lt;2.5,B75&lt;3.15,H75&lt;16.284,A75&gt;=5.55),4.4,IF(AND(B75&lt;3.25,H75&lt;10.393,G75&lt;0.774,F75&gt;=2.5,B75&gt;=3.15,H75&lt;16.284,A75&gt;=5.55),5.7,IF(AND(B75&gt;=3.25,H75&lt;10.393,G75&lt;0.774,F75&gt;=2.5,B75&gt;=3.15,H75&lt;16.284,A75&gt;=5.55),5.98,IF(AND(G75&lt;0.079,G75&lt;0.338,B75&gt;=3.1,G75&lt;0.934,D75&lt;0.45,F75&lt;1.5,A75&gt;=4.85,A75&lt;5.55),1.425,IF(AND(B75&lt;3.35,G75&gt;=0.338,B75&gt;=3.1,G75&lt;0.934,D75&lt;0.45,F75&lt;1.5,A75&gt;=4.85,A75&lt;5.55),1.4,IF(AND(G75&lt;0.404,B75&gt;=2.6,H75&gt;=8.486,D75&lt;1.35,F75&lt;2.5,B75&lt;3.15,H75&lt;16.284,A75&gt;=5.55),4.3,IF(AND(G75&gt;=0.404,B75&gt;=2.6,H75&gt;=8.486,D75&lt;1.35,F75&lt;2.5,B75&lt;3.15,H75&lt;16.284,A75&gt;=5.55),4.025,IF(AND(B75&gt;=3.05,G75&lt;0.567,D75&lt;1.55,D75&gt;=1.35,F75&lt;2.5,B75&lt;3.15,H75&lt;16.284,A75&gt;=5.55),4.7,IF(AND(A75&lt;6.45,H75&lt;10.667,D75&gt;=1.85,A75&gt;=6.35,F75&gt;=2.5,B75&lt;3.15,H75&lt;16.284,A75&gt;=5.55),5.3,IF(AND(A75&gt;=6.45,H75&lt;10.667,D75&gt;=1.85,A75&gt;=6.35,F75&gt;=2.5,B75&lt;3.15,H75&lt;16.284,A75&gt;=5.55),5.167,IF(AND(B75&lt;2.95,H75&gt;=10.667,D75&gt;=1.85,A75&gt;=6.35,F75&gt;=2.5,B75&lt;3.15,H75&lt;16.284,A75&gt;=5.55),5.6,IF(AND(B75&gt;=2.95,H75&gt;=10.667,D75&gt;=1.85,A75&gt;=6.35,F75&gt;=2.5,B75&lt;3.15,H75&lt;16.284,A75&gt;=5.55),5.5,IF(AND(H75&lt;10.325,G75&gt;=0.079,G75&lt;0.338,B75&gt;=3.1,G75&lt;0.934,D75&lt;0.45,F75&lt;1.5,A75&gt;=4.85,A75&lt;5.55),1.5,IF(AND(G75&lt;0.385,B75&gt;=3.35,G75&gt;=0.338,B75&gt;=3.1,G75&lt;0.934,D75&lt;0.45,F75&lt;1.5,A75&gt;=4.85,A75&lt;5.55),1.5,IF(AND(G75&gt;=0.385,B75&gt;=3.35,G75&gt;=0.338,B75&gt;=3.1,G75&lt;0.934,D75&lt;0.45,F75&lt;1.5,A75&gt;=4.85,A75&lt;5.55),1.42,IF(AND(B75&lt;2.5,B75&lt;3.05,G75&lt;0.567,D75&lt;1.55,D75&gt;=1.35,F75&lt;2.5,B75&lt;3.15,H75&lt;16.284,A75&gt;=5.55),4.5,IF(AND(B75&gt;=2.5,B75&lt;3.05,G75&lt;0.567,D75&lt;1.55,D75&gt;=1.35,F75&lt;2.5,B75&lt;3.15,H75&lt;16.284,A75&gt;=5.55),4.56,IF(AND(H75&lt;12.506,H75&gt;=10.325,G75&gt;=0.079,G75&lt;0.338,B75&gt;=3.1,G75&lt;0.934,D75&lt;0.45,F75&lt;1.5,A75&gt;=4.85,A75&lt;5.55),1.2,IF(AND(H75&gt;=12.506,H75&gt;=10.325,G75&gt;=0.079,G75&lt;0.338,B75&gt;=3.1,G75&lt;0.934,D75&lt;0.45,F75&lt;1.5,A75&gt;=4.85,A75&lt;5.55),1.3,"shouldnthappen")))))))))))))))))))))))))))))))))))))))</f>
        <v>4.4</v>
      </c>
      <c r="AU75" s="1" t="n">
        <f aca="false">IF(AND(G75&gt;=0.52,B75&lt;3.05,F75&lt;1.5),1.1,IF(AND(G75&lt;0.35,G75&lt;0.52,B75&lt;3.05,F75&lt;1.5),1.4,IF(AND(G75&gt;=0.35,G75&lt;0.52,B75&lt;3.05,F75&lt;1.5),1.3,IF(AND(G75&gt;=0.227,G75&lt;0.347,B75&gt;=3.05,F75&lt;1.5),1.32,IF(AND(H75&lt;6.417,G75&gt;=0.347,B75&gt;=3.05,F75&lt;1.5),1.7,IF(AND(A75&gt;=7.25,A75&gt;=6.6,F75&gt;=2.5,F75&gt;=1.5),6.35,IF(AND(G75&lt;0.11,G75&lt;0.227,G75&lt;0.347,B75&gt;=3.05,F75&lt;1.5),1.333,IF(AND(H75&lt;9.441,H75&gt;=6.417,G75&gt;=0.347,B75&gt;=3.05,F75&lt;1.5),1.425,IF(AND(B75&lt;2.75,G75&lt;0.451,H75&lt;10.266,F75&lt;2.5,F75&gt;=1.5),4,IF(AND(B75&gt;=2.75,G75&lt;0.451,H75&lt;10.266,F75&lt;2.5,F75&gt;=1.5),4.433,IF(AND(G75&gt;=0.865,G75&gt;=0.451,H75&lt;10.266,F75&lt;2.5,F75&gt;=1.5),4.2,IF(AND(B75&lt;2.45,H75&lt;13.665,H75&gt;=10.266,F75&lt;2.5,F75&gt;=1.5),3.7,IF(AND(G75&lt;0.302,H75&gt;=13.665,H75&gt;=10.266,F75&lt;2.5,F75&gt;=1.5),5,IF(AND(B75&lt;2.9,A75&lt;6.1,A75&lt;6.6,F75&gt;=2.5,F75&gt;=1.5),5.06,IF(AND(B75&gt;=2.9,A75&lt;6.1,A75&lt;6.6,F75&gt;=2.5,F75&gt;=1.5),4.8,IF(AND(B75&lt;3.05,A75&gt;=6.1,A75&lt;6.6,F75&gt;=2.5,F75&gt;=1.5),5.6,IF(AND(B75&gt;=3.05,A75&gt;=6.1,A75&lt;6.6,F75&gt;=2.5,F75&gt;=1.5),5.267,IF(AND(H75&gt;=14.564,A75&lt;7.25,A75&gt;=6.6,F75&gt;=2.5,F75&gt;=1.5),5.6,IF(AND(H75&gt;=14.309,G75&gt;=0.11,G75&lt;0.227,G75&lt;0.347,B75&gt;=3.05,F75&lt;1.5),1.7,IF(AND(D75&lt;0.4,H75&gt;=9.441,H75&gt;=6.417,G75&gt;=0.347,B75&gt;=3.05,F75&lt;1.5),1.5,IF(AND(D75&gt;=0.4,H75&gt;=9.441,H75&gt;=6.417,G75&gt;=0.347,B75&gt;=3.05,F75&lt;1.5),1.633,IF(AND(A75&lt;5.35,G75&lt;0.865,G75&gt;=0.451,H75&lt;10.266,F75&lt;2.5,F75&gt;=1.5),3.15,IF(AND(D75&lt;1.45,G75&gt;=0.302,H75&gt;=13.665,H75&gt;=10.266,F75&lt;2.5,F75&gt;=1.5),4.74,IF(AND(D75&gt;=1.45,G75&gt;=0.302,H75&gt;=13.665,H75&gt;=10.266,F75&lt;2.5,F75&gt;=1.5),4.567,IF(AND(H75&lt;8.836,H75&lt;14.564,A75&lt;7.25,A75&gt;=6.6,F75&gt;=2.5,F75&gt;=1.5),5.7,IF(AND(H75&gt;=8.836,H75&lt;14.564,A75&lt;7.25,A75&gt;=6.6,F75&gt;=2.5,F75&gt;=1.5),5.9,IF(AND(H75&lt;11.53,H75&lt;14.309,G75&gt;=0.11,G75&lt;0.227,G75&lt;0.347,B75&gt;=3.05,F75&lt;1.5),1.5,IF(AND(H75&gt;=11.53,H75&lt;14.309,G75&gt;=0.11,G75&lt;0.227,G75&lt;0.347,B75&gt;=3.05,F75&lt;1.5),1.467,IF(AND(H75&lt;9.386,A75&gt;=5.35,G75&lt;0.865,G75&gt;=0.451,H75&lt;10.266,F75&lt;2.5,F75&gt;=1.5),3.56,IF(AND(H75&gt;=9.386,A75&gt;=5.35,G75&lt;0.865,G75&gt;=0.451,H75&lt;10.266,F75&lt;2.5,F75&gt;=1.5),4.2,IF(AND(H75&lt;11.036,D75&lt;1.45,B75&gt;=2.45,H75&lt;13.665,H75&gt;=10.266,F75&lt;2.5,F75&gt;=1.5),4.45,IF(AND(H75&gt;=11.036,D75&lt;1.45,B75&gt;=2.45,H75&lt;13.665,H75&gt;=10.266,F75&lt;2.5,F75&gt;=1.5),4.1,IF(AND(G75&gt;=0.585,D75&gt;=1.45,B75&gt;=2.45,H75&lt;13.665,H75&gt;=10.266,F75&lt;2.5,F75&gt;=1.5),4.9,IF(AND(H75&lt;11.743,G75&lt;0.585,D75&gt;=1.45,B75&gt;=2.45,H75&lt;13.665,H75&gt;=10.266,F75&lt;2.5,F75&gt;=1.5),4.7,IF(AND(H75&gt;=11.743,G75&lt;0.585,D75&gt;=1.45,B75&gt;=2.45,H75&lt;13.665,H75&gt;=10.266,F75&lt;2.5,F75&gt;=1.5),4.5,"shouldnthappen")))))))))))))))))))))))))))))))))))</f>
        <v>4.9</v>
      </c>
      <c r="AV75" s="1" t="n">
        <f aca="false">IF(AND(G75&gt;=0.356,F75&gt;=1.5,A75&lt;5.75),3.52,IF(AND(A75&lt;7.25,A75&gt;=7.1,A75&gt;=5.75),5.875,IF(AND(A75&gt;=7.25,A75&gt;=7.1,A75&gt;=5.75),6.5,IF(AND(D75&gt;=0.35,G75&gt;=0.586,F75&lt;1.5,A75&lt;5.75),1.8,IF(AND(D75&lt;1.4,G75&lt;0.356,F75&gt;=1.5,A75&lt;5.75),4.2,IF(AND(D75&gt;=1.4,G75&lt;0.356,F75&gt;=1.5,A75&lt;5.75),4.5,IF(AND(H75&gt;=11.218,A75&lt;5.05,G75&lt;0.586,F75&lt;1.5,A75&lt;5.75),1.225,IF(AND(G75&gt;=0.253,A75&gt;=5.05,G75&lt;0.586,F75&lt;1.5,A75&lt;5.75),1.3,IF(AND(B75&gt;=3.75,D75&lt;0.35,G75&gt;=0.586,F75&lt;1.5,A75&lt;5.75),1.567,IF(AND(B75&lt;2.85,D75&lt;1.35,D75&lt;1.65,A75&lt;7.1,A75&gt;=5.75),4.26,IF(AND(B75&gt;=2.85,D75&lt;1.35,D75&lt;1.65,A75&lt;7.1,A75&gt;=5.75),4.45,IF(AND(A75&lt;6.05,H75&lt;12.921,D75&gt;=1.65,A75&lt;7.1,A75&gt;=5.75),5.1,IF(AND(H75&gt;=15.338,H75&gt;=12.921,D75&gt;=1.65,A75&lt;7.1,A75&gt;=5.75),5.55,IF(AND(G75&lt;0.418,H75&lt;11.218,A75&lt;5.05,G75&lt;0.586,F75&lt;1.5,A75&lt;5.75),1.42,IF(AND(G75&gt;=0.418,H75&lt;11.218,A75&lt;5.05,G75&lt;0.586,F75&lt;1.5,A75&lt;5.75),1.3,IF(AND(H75&gt;=13.321,G75&lt;0.253,A75&gt;=5.05,G75&lt;0.586,F75&lt;1.5,A75&lt;5.75),1.7,IF(AND(H75&lt;6.089,B75&lt;3.75,D75&lt;0.35,G75&gt;=0.586,F75&lt;1.5,A75&lt;5.75),1.7,IF(AND(H75&gt;=6.089,B75&lt;3.75,D75&lt;0.35,G75&gt;=0.586,F75&lt;1.5,A75&lt;5.75),1.5,IF(AND(B75&lt;2.9,D75&lt;1.45,D75&gt;=1.35,D75&lt;1.65,A75&lt;7.1,A75&gt;=5.75),4.8,IF(AND(B75&gt;=2.9,D75&lt;1.45,D75&gt;=1.35,D75&lt;1.65,A75&lt;7.1,A75&gt;=5.75),4.475,IF(AND(B75&lt;2.5,D75&gt;=1.45,D75&gt;=1.35,D75&lt;1.65,A75&lt;7.1,A75&gt;=5.75),4.5,IF(AND(H75&lt;8.884,A75&gt;=6.05,H75&lt;12.921,D75&gt;=1.65,A75&lt;7.1,A75&gt;=5.75),5.4,IF(AND(A75&lt;6.3,H75&lt;15.338,H75&gt;=12.921,D75&gt;=1.65,A75&lt;7.1,A75&gt;=5.75),4.967,IF(AND(A75&gt;=6.3,H75&lt;15.338,H75&gt;=12.921,D75&gt;=1.65,A75&lt;7.1,A75&gt;=5.75),5.133,IF(AND(H75&lt;10.826,H75&lt;13.321,G75&lt;0.253,A75&gt;=5.05,G75&lt;0.586,F75&lt;1.5,A75&lt;5.75),1.5,IF(AND(H75&gt;=10.826,H75&lt;13.321,G75&lt;0.253,A75&gt;=5.05,G75&lt;0.586,F75&lt;1.5,A75&lt;5.75),1.4,IF(AND(H75&lt;7.47,B75&gt;=2.5,D75&gt;=1.45,D75&gt;=1.35,D75&lt;1.65,A75&lt;7.1,A75&gt;=5.75),5.1,IF(AND(H75&gt;=7.47,B75&gt;=2.5,D75&gt;=1.45,D75&gt;=1.35,D75&lt;1.65,A75&lt;7.1,A75&gt;=5.75),4.725,IF(AND(H75&lt;9.637,H75&gt;=8.884,A75&gt;=6.05,H75&lt;12.921,D75&gt;=1.65,A75&lt;7.1,A75&gt;=5.75),5.9,IF(AND(B75&lt;2.6,H75&gt;=9.637,H75&gt;=8.884,A75&gt;=6.05,H75&lt;12.921,D75&gt;=1.65,A75&lt;7.1,A75&gt;=5.75),5.8,IF(AND(B75&lt;2.75,B75&gt;=2.6,H75&gt;=9.637,H75&gt;=8.884,A75&gt;=6.05,H75&lt;12.921,D75&gt;=1.65,A75&lt;7.1,A75&gt;=5.75),5.3,IF(AND(D75&lt;2.25,B75&gt;=2.75,B75&gt;=2.6,H75&gt;=9.637,H75&gt;=8.884,A75&gt;=6.05,H75&lt;12.921,D75&gt;=1.65,A75&lt;7.1,A75&gt;=5.75),5.6,IF(AND(D75&gt;=2.25,B75&gt;=2.75,B75&gt;=2.6,H75&gt;=9.637,H75&gt;=8.884,A75&gt;=6.05,H75&lt;12.921,D75&gt;=1.65,A75&lt;7.1,A75&gt;=5.75),5.5,"shouldnthappen")))))))))))))))))))))))))))))))))</f>
        <v>4.725</v>
      </c>
      <c r="AW75" s="1" t="n">
        <f aca="false">IF(AND(G75&gt;=0.905,F75&lt;1.5),1.767,IF(AND(H75&gt;=16.674,F75&gt;=1.5),6.55,IF(AND(A75&lt;4.35,H75&lt;14.344,G75&lt;0.905,F75&lt;1.5),1.1,IF(AND(B75&lt;3.65,H75&gt;=14.344,G75&lt;0.905,F75&lt;1.5),1.5,IF(AND(B75&gt;=3.65,H75&gt;=14.344,G75&lt;0.905,F75&lt;1.5),1.65,IF(AND(B75&lt;2.6,F75&gt;=2.5,H75&lt;16.674,F75&gt;=1.5),4.5,IF(AND(D75&gt;=0.45,A75&gt;=4.35,H75&lt;14.344,G75&lt;0.905,F75&lt;1.5),1.65,IF(AND(D75&lt;1.15,A75&lt;5.9,F75&lt;2.5,H75&lt;16.674,F75&gt;=1.5),3.56,IF(AND(B75&lt;2.75,A75&gt;=5.9,F75&lt;2.5,H75&lt;16.674,F75&gt;=1.5),5,IF(AND(H75&lt;13.531,B75&gt;=2.75,A75&gt;=5.9,F75&lt;2.5,H75&lt;16.674,F75&gt;=1.5),4.333,IF(AND(B75&lt;3.2,G75&gt;=0.669,B75&gt;=2.6,F75&gt;=2.5,H75&lt;16.674,F75&gt;=1.5),5.08,IF(AND(B75&gt;=3.2,G75&gt;=0.669,B75&gt;=2.6,F75&gt;=2.5,H75&lt;16.674,F75&gt;=1.5),5.4,IF(AND(B75&lt;3.15,A75&lt;5.05,D75&lt;0.45,A75&gt;=4.35,H75&lt;14.344,G75&lt;0.905,F75&lt;1.5),1.45,IF(AND(A75&gt;=5.55,A75&gt;=5.05,D75&lt;0.45,A75&gt;=4.35,H75&lt;14.344,G75&lt;0.905,F75&lt;1.5),1.5,IF(AND(A75&lt;5.55,A75&lt;5.65,D75&gt;=1.15,A75&lt;5.9,F75&lt;2.5,H75&lt;16.674,F75&gt;=1.5),3.95,IF(AND(A75&gt;=5.55,A75&lt;5.65,D75&gt;=1.15,A75&lt;5.9,F75&lt;2.5,H75&lt;16.674,F75&gt;=1.5),3.82,IF(AND(G75&lt;0.39,A75&gt;=5.65,D75&gt;=1.15,A75&lt;5.9,F75&lt;2.5,H75&lt;16.674,F75&gt;=1.5),4.35,IF(AND(G75&gt;=0.39,A75&gt;=5.65,D75&gt;=1.15,A75&lt;5.9,F75&lt;2.5,H75&lt;16.674,F75&gt;=1.5),3.95,IF(AND(G75&lt;0.466,H75&gt;=13.531,B75&gt;=2.75,A75&gt;=5.9,F75&lt;2.5,H75&lt;16.674,F75&gt;=1.5),4.8,IF(AND(G75&gt;=0.466,H75&gt;=13.531,B75&gt;=2.75,A75&gt;=5.9,F75&lt;2.5,H75&lt;16.674,F75&gt;=1.5),4.7,IF(AND(H75&lt;10.144,D75&lt;2.05,G75&lt;0.669,B75&gt;=2.6,F75&gt;=2.5,H75&lt;16.674,F75&gt;=1.5),5.3,IF(AND(H75&gt;=10.144,D75&lt;2.05,G75&lt;0.669,B75&gt;=2.6,F75&gt;=2.5,H75&lt;16.674,F75&gt;=1.5),5.133,IF(AND(D75&gt;=2.45,D75&gt;=2.05,G75&lt;0.669,B75&gt;=2.6,F75&gt;=2.5,H75&lt;16.674,F75&gt;=1.5),5.9,IF(AND(B75&lt;3.25,B75&gt;=3.15,A75&lt;5.05,D75&lt;0.45,A75&gt;=4.35,H75&lt;14.344,G75&lt;0.905,F75&lt;1.5),1.2,IF(AND(B75&gt;=3.25,B75&gt;=3.15,A75&lt;5.05,D75&lt;0.45,A75&gt;=4.35,H75&lt;14.344,G75&lt;0.905,F75&lt;1.5),1.36,IF(AND(B75&gt;=3.8,A75&lt;5.55,A75&gt;=5.05,D75&lt;0.45,A75&gt;=4.35,H75&lt;14.344,G75&lt;0.905,F75&lt;1.5),1.3,IF(AND(G75&lt;0.05,B75&lt;3.8,A75&lt;5.55,A75&gt;=5.05,D75&lt;0.45,A75&gt;=4.35,H75&lt;14.344,G75&lt;0.905,F75&lt;1.5),1.4,IF(AND(G75&lt;0.107,G75&lt;0.395,D75&lt;2.45,D75&gt;=2.05,G75&lt;0.669,B75&gt;=2.6,F75&gt;=2.5,H75&lt;16.674,F75&gt;=1.5),5.667,IF(AND(G75&lt;0.537,G75&gt;=0.395,D75&lt;2.45,D75&gt;=2.05,G75&lt;0.669,B75&gt;=2.6,F75&gt;=2.5,H75&lt;16.674,F75&gt;=1.5),5.6,IF(AND(G75&gt;=0.537,G75&gt;=0.395,D75&lt;2.45,D75&gt;=2.05,G75&lt;0.669,B75&gt;=2.6,F75&gt;=2.5,H75&lt;16.674,F75&gt;=1.5),5.775,IF(AND(B75&lt;3.6,G75&gt;=0.05,B75&lt;3.8,A75&lt;5.55,A75&gt;=5.05,D75&lt;0.45,A75&gt;=4.35,H75&lt;14.344,G75&lt;0.905,F75&lt;1.5),1.475,IF(AND(B75&gt;=3.6,G75&gt;=0.05,B75&lt;3.8,A75&lt;5.55,A75&gt;=5.05,D75&lt;0.45,A75&gt;=4.35,H75&lt;14.344,G75&lt;0.905,F75&lt;1.5),1.5,IF(AND(G75&lt;0.312,G75&gt;=0.107,G75&lt;0.395,D75&lt;2.45,D75&gt;=2.05,G75&lt;0.669,B75&gt;=2.6,F75&gt;=2.5,H75&lt;16.674,F75&gt;=1.5),5.18,IF(AND(G75&gt;=0.312,G75&gt;=0.107,G75&lt;0.395,D75&lt;2.45,D75&gt;=2.05,G75&lt;0.669,B75&gt;=2.6,F75&gt;=2.5,H75&lt;16.674,F75&gt;=1.5),5.4,"shouldnthappen"))))))))))))))))))))))))))))))))))</f>
        <v>5</v>
      </c>
      <c r="AX75" s="1" t="n">
        <f aca="false">IF(AND(D75&gt;=1.3,B75&gt;=3.45),6.25,IF(AND(B75&lt;2.75,A75&lt;5.25,B75&lt;3.45),3.9,IF(AND(D75&lt;0.25,D75&lt;1.3,B75&gt;=3.45),1.16,IF(AND(A75&gt;=5.05,B75&gt;=2.75,A75&lt;5.25,B75&lt;3.45),1.7,IF(AND(D75&lt;0.7,F75&lt;2.5,A75&gt;=5.25,B75&lt;3.45),1.5,IF(AND(H75&gt;=16.284,F75&gt;=2.5,A75&gt;=5.25,B75&lt;3.45),6.6,IF(AND(G75&lt;0.123,D75&gt;=0.25,D75&lt;1.3,B75&gt;=3.45),1.3,IF(AND(A75&lt;4.5,A75&lt;5.05,B75&gt;=2.75,A75&lt;5.25,B75&lt;3.45),1.3,IF(AND(A75&lt;5.05,G75&gt;=0.123,D75&gt;=0.25,D75&lt;1.3,B75&gt;=3.45),1.6,IF(AND(B75&lt;3.15,A75&gt;=4.5,A75&lt;5.05,B75&gt;=2.75,A75&lt;5.25,B75&lt;3.45),1.54,IF(AND(B75&gt;=3.15,A75&gt;=4.5,A75&lt;5.05,B75&gt;=2.75,A75&lt;5.25,B75&lt;3.45),1.35,IF(AND(D75&gt;=1.4,A75&lt;5.9,D75&gt;=0.7,F75&lt;2.5,A75&gt;=5.25,B75&lt;3.45),4.5,IF(AND(D75&gt;=1.55,A75&gt;=5.9,D75&gt;=0.7,F75&lt;2.5,A75&gt;=5.25,B75&lt;3.45),4.95,IF(AND(G75&gt;=0.682,D75&gt;=2.05,H75&lt;16.284,F75&gt;=2.5,A75&gt;=5.25,B75&lt;3.45),5.26,IF(AND(A75&lt;5.4,A75&gt;=5.05,G75&gt;=0.123,D75&gt;=0.25,D75&lt;1.3,B75&gt;=3.45),1.64,IF(AND(A75&gt;=5.4,A75&gt;=5.05,G75&gt;=0.123,D75&gt;=0.25,D75&lt;1.3,B75&gt;=3.45),1.6,IF(AND(G75&lt;0.372,D75&lt;1.4,A75&lt;5.9,D75&gt;=0.7,F75&lt;2.5,A75&gt;=5.25,B75&lt;3.45),4.175,IF(AND(D75&lt;1.35,D75&lt;1.55,A75&gt;=5.9,D75&gt;=0.7,F75&lt;2.5,A75&gt;=5.25,B75&lt;3.45),4.2,IF(AND(B75&lt;2.35,G75&lt;0.596,D75&lt;2.05,H75&lt;16.284,F75&gt;=2.5,A75&gt;=5.25,B75&lt;3.45),5,IF(AND(G75&gt;=0.888,G75&gt;=0.596,D75&lt;2.05,H75&lt;16.284,F75&gt;=2.5,A75&gt;=5.25,B75&lt;3.45),4.8,IF(AND(A75&gt;=6.85,G75&lt;0.682,D75&gt;=2.05,H75&lt;16.284,F75&gt;=2.5,A75&gt;=5.25,B75&lt;3.45),5.4,IF(AND(A75&gt;=5.75,G75&gt;=0.372,D75&lt;1.4,A75&lt;5.9,D75&gt;=0.7,F75&lt;2.5,A75&gt;=5.25,B75&lt;3.45),3.933,IF(AND(A75&gt;=6.75,D75&gt;=1.35,D75&lt;1.55,A75&gt;=5.9,D75&gt;=0.7,F75&lt;2.5,A75&gt;=5.25,B75&lt;3.45),4.8,IF(AND(H75&lt;11.084,B75&gt;=2.35,G75&lt;0.596,D75&lt;2.05,H75&lt;16.284,F75&gt;=2.5,A75&gt;=5.25,B75&lt;3.45),5.3,IF(AND(H75&lt;8.435,G75&lt;0.888,G75&gt;=0.596,D75&lt;2.05,H75&lt;16.284,F75&gt;=2.5,A75&gt;=5.25,B75&lt;3.45),5.1,IF(AND(H75&gt;=8.435,G75&lt;0.888,G75&gt;=0.596,D75&lt;2.05,H75&lt;16.284,F75&gt;=2.5,A75&gt;=5.25,B75&lt;3.45),4.94,IF(AND(B75&lt;3.15,A75&lt;6.85,G75&lt;0.682,D75&gt;=2.05,H75&lt;16.284,F75&gt;=2.5,A75&gt;=5.25,B75&lt;3.45),5.6,IF(AND(B75&gt;=3.15,A75&lt;6.85,G75&lt;0.682,D75&gt;=2.05,H75&lt;16.284,F75&gt;=2.5,A75&gt;=5.25,B75&lt;3.45),5.74,IF(AND(G75&lt;0.572,A75&lt;5.75,G75&gt;=0.372,D75&lt;1.4,A75&lt;5.9,D75&gt;=0.7,F75&lt;2.5,A75&gt;=5.25,B75&lt;3.45),3.7,IF(AND(D75&lt;1.45,A75&lt;6.75,D75&gt;=1.35,D75&lt;1.55,A75&gt;=5.9,D75&gt;=0.7,F75&lt;2.5,A75&gt;=5.25,B75&lt;3.45),4.46,IF(AND(D75&gt;=1.45,A75&lt;6.75,D75&gt;=1.35,D75&lt;1.55,A75&gt;=5.9,D75&gt;=0.7,F75&lt;2.5,A75&gt;=5.25,B75&lt;3.45),4.567,IF(AND(H75&lt;12.532,H75&gt;=11.084,B75&gt;=2.35,G75&lt;0.596,D75&lt;2.05,H75&lt;16.284,F75&gt;=2.5,A75&gt;=5.25,B75&lt;3.45),5.8,IF(AND(H75&gt;=12.532,H75&gt;=11.084,B75&gt;=2.35,G75&lt;0.596,D75&lt;2.05,H75&lt;16.284,F75&gt;=2.5,A75&gt;=5.25,B75&lt;3.45),5.667,IF(AND(A75&gt;=5.65,G75&gt;=0.572,A75&lt;5.75,G75&gt;=0.372,D75&lt;1.4,A75&lt;5.9,D75&gt;=0.7,F75&lt;2.5,A75&gt;=5.25,B75&lt;3.45),4.2,IF(AND(G75&lt;0.862,A75&lt;5.65,G75&gt;=0.572,A75&lt;5.75,G75&gt;=0.372,D75&lt;1.4,A75&lt;5.9,D75&gt;=0.7,F75&lt;2.5,A75&gt;=5.25,B75&lt;3.45),3.9,IF(AND(G75&gt;=0.862,A75&lt;5.65,G75&gt;=0.572,A75&lt;5.75,G75&gt;=0.372,D75&lt;1.4,A75&lt;5.9,D75&gt;=0.7,F75&lt;2.5,A75&gt;=5.25,B75&lt;3.45),4,"shouldnthappen"))))))))))))))))))))))))))))))))))))</f>
        <v>4.567</v>
      </c>
      <c r="AY75" s="1" t="n">
        <f aca="false">IF(AND(H75&gt;=8.233,D75&gt;=0.8,A75&lt;5.55),3.525,IF(AND(B75&lt;2.9,H75&gt;=15.534,A75&gt;=5.55),4.8,IF(AND(H75&gt;=12.259,A75&lt;4.75,D75&lt;0.8,A75&lt;5.55),1.25,IF(AND(B75&gt;=3.85,A75&gt;=4.75,D75&lt;0.8,A75&lt;5.55),1.425,IF(AND(D75&lt;1.55,H75&lt;8.233,D75&gt;=0.8,A75&lt;5.55),3.975,IF(AND(D75&gt;=1.55,H75&lt;8.233,D75&gt;=0.8,A75&lt;5.55),4.5,IF(AND(D75&lt;0.65,D75&lt;1.7,H75&lt;15.534,A75&gt;=5.55),1.7,IF(AND(A75&gt;=7.05,D75&gt;=1.7,H75&lt;15.534,A75&gt;=5.55),6.3,IF(AND(B75&gt;=3.35,B75&gt;=2.9,H75&gt;=15.534,A75&gt;=5.55),5.4,IF(AND(B75&lt;3.1,H75&lt;12.259,A75&lt;4.75,D75&lt;0.8,A75&lt;5.55),1.367,IF(AND(B75&gt;=3.1,H75&lt;12.259,A75&lt;4.75,D75&lt;0.8,A75&lt;5.55),1.4,IF(AND(G75&gt;=0.905,B75&lt;3.85,A75&gt;=4.75,D75&lt;0.8,A75&lt;5.55),1.9,IF(AND(H75&lt;15.681,B75&lt;3.35,B75&gt;=2.9,H75&gt;=15.534,A75&gt;=5.55),5.8,IF(AND(H75&gt;=15.681,B75&lt;3.35,B75&gt;=2.9,H75&gt;=15.534,A75&gt;=5.55),5.7,IF(AND(H75&gt;=14.877,G75&lt;0.905,B75&lt;3.85,A75&gt;=4.75,D75&lt;0.8,A75&lt;5.55),1.3,IF(AND(D75&gt;=1.25,B75&lt;2.65,D75&gt;=0.65,D75&lt;1.7,H75&lt;15.534,A75&gt;=5.55),4.433,IF(AND(G75&gt;=0.622,B75&lt;3.15,A75&lt;7.05,D75&gt;=1.7,H75&lt;15.534,A75&gt;=5.55),5.08,IF(AND(H75&gt;=13.42,B75&gt;=3.15,A75&lt;7.05,D75&gt;=1.7,H75&lt;15.534,A75&gt;=5.55),5.1,IF(AND(G75&lt;0.265,H75&lt;14.877,G75&lt;0.905,B75&lt;3.85,A75&gt;=4.75,D75&lt;0.8,A75&lt;5.55),1.2,IF(AND(A75&lt;5.75,D75&lt;1.25,B75&lt;2.65,D75&gt;=0.65,D75&lt;1.7,H75&lt;15.534,A75&gt;=5.55),3.7,IF(AND(A75&gt;=5.75,D75&lt;1.25,B75&lt;2.65,D75&gt;=0.65,D75&lt;1.7,H75&lt;15.534,A75&gt;=5.55),4,IF(AND(G75&gt;=0.652,D75&lt;1.35,B75&gt;=2.65,D75&gt;=0.65,D75&lt;1.7,H75&lt;15.534,A75&gt;=5.55),3.6,IF(AND(H75&lt;7.47,D75&gt;=1.35,B75&gt;=2.65,D75&gt;=0.65,D75&lt;1.7,H75&lt;15.534,A75&gt;=5.55),5.1,IF(AND(H75&lt;10.914,G75&lt;0.622,B75&lt;3.15,A75&lt;7.05,D75&gt;=1.7,H75&lt;15.534,A75&gt;=5.55),5.36,IF(AND(H75&gt;=10.914,G75&lt;0.622,B75&lt;3.15,A75&lt;7.05,D75&gt;=1.7,H75&lt;15.534,A75&gt;=5.55),5.64,IF(AND(G75&gt;=0.657,H75&lt;13.42,B75&gt;=3.15,A75&lt;7.05,D75&gt;=1.7,H75&lt;15.534,A75&gt;=5.55),6,IF(AND(G75&gt;=0.782,G75&gt;=0.265,H75&lt;14.877,G75&lt;0.905,B75&lt;3.85,A75&gt;=4.75,D75&lt;0.8,A75&lt;5.55),1.48,IF(AND(H75&lt;11.286,G75&lt;0.652,D75&lt;1.35,B75&gt;=2.65,D75&gt;=0.65,D75&lt;1.7,H75&lt;15.534,A75&gt;=5.55),4.24,IF(AND(H75&gt;=11.286,G75&lt;0.652,D75&lt;1.35,B75&gt;=2.65,D75&gt;=0.65,D75&lt;1.7,H75&lt;15.534,A75&gt;=5.55),4.05,IF(AND(G75&lt;0.413,H75&gt;=7.47,D75&gt;=1.35,B75&gt;=2.65,D75&gt;=0.65,D75&lt;1.7,H75&lt;15.534,A75&gt;=5.55),5.1,IF(AND(H75&lt;11.325,G75&lt;0.657,H75&lt;13.42,B75&gt;=3.15,A75&lt;7.05,D75&gt;=1.7,H75&lt;15.534,A75&gt;=5.55),5.8,IF(AND(H75&gt;=11.325,G75&lt;0.657,H75&lt;13.42,B75&gt;=3.15,A75&lt;7.05,D75&gt;=1.7,H75&lt;15.534,A75&gt;=5.55),5.6,IF(AND(D75&gt;=0.35,G75&lt;0.782,G75&gt;=0.265,H75&lt;14.877,G75&lt;0.905,B75&lt;3.85,A75&gt;=4.75,D75&lt;0.8,A75&lt;5.55),1.633,IF(AND(B75&lt;2.85,G75&gt;=0.413,H75&gt;=7.47,D75&gt;=1.35,B75&gt;=2.65,D75&gt;=0.65,D75&lt;1.7,H75&lt;15.534,A75&gt;=5.55),4.6,IF(AND(D75&lt;0.15,D75&lt;0.35,G75&lt;0.782,G75&gt;=0.265,H75&lt;14.877,G75&lt;0.905,B75&lt;3.85,A75&gt;=4.75,D75&lt;0.8,A75&lt;5.55),1.5,IF(AND(D75&gt;=0.15,D75&lt;0.35,G75&lt;0.782,G75&gt;=0.265,H75&lt;14.877,G75&lt;0.905,B75&lt;3.85,A75&gt;=4.75,D75&lt;0.8,A75&lt;5.55),1.543,IF(AND(A75&gt;=6.8,B75&gt;=2.85,G75&gt;=0.413,H75&gt;=7.47,D75&gt;=1.35,B75&gt;=2.65,D75&gt;=0.65,D75&lt;1.7,H75&lt;15.534,A75&gt;=5.55),4.9,IF(AND(H75&lt;13.531,A75&lt;6.8,B75&gt;=2.85,G75&gt;=0.413,H75&gt;=7.47,D75&gt;=1.35,B75&gt;=2.65,D75&gt;=0.65,D75&lt;1.7,H75&lt;15.534,A75&gt;=5.55),4.5,IF(AND(H75&gt;=13.531,A75&lt;6.8,B75&gt;=2.85,G75&gt;=0.413,H75&gt;=7.47,D75&gt;=1.35,B75&gt;=2.65,D75&gt;=0.65,D75&lt;1.7,H75&lt;15.534,A75&gt;=5.55),4.7,"shouldnthappen")))))))))))))))))))))))))))))))))))))))</f>
        <v>4.433</v>
      </c>
      <c r="AZ75" s="1" t="n">
        <f aca="false">IF(AND(H75&gt;=15.371,B75&gt;=3.35),5.4,IF(AND(G75&gt;=0.851,H75&gt;=15.244,B75&lt;3.35),4.75,IF(AND(F75&gt;=2,H75&lt;15.371,B75&gt;=3.35),5.6,IF(AND(B75&lt;2.75,A75&lt;5.15,H75&lt;15.244,B75&lt;3.35),3.42,IF(AND(A75&gt;=7.25,G75&lt;0.851,H75&gt;=15.244,B75&lt;3.35),6.6,IF(AND(A75&lt;4.45,B75&gt;=2.75,A75&lt;5.15,H75&lt;15.244,B75&lt;3.35),1.1,IF(AND(G75&lt;0.527,A75&lt;7.25,G75&lt;0.851,H75&gt;=15.244,B75&lt;3.35),5.08,IF(AND(G75&gt;=0.527,A75&lt;7.25,G75&lt;0.851,H75&gt;=15.244,B75&lt;3.35),5.8,IF(AND(D75&gt;=0.35,B75&lt;3.7,F75&lt;2,H75&lt;15.371,B75&gt;=3.35),1.55,IF(AND(H75&lt;6.542,B75&gt;=3.7,F75&lt;2,H75&lt;15.371,B75&gt;=3.35),1.9,IF(AND(B75&lt;3.25,A75&gt;=4.45,B75&gt;=2.75,A75&lt;5.15,H75&lt;15.244,B75&lt;3.35),1.46,IF(AND(B75&gt;=3.25,A75&gt;=4.45,B75&gt;=2.75,A75&lt;5.15,H75&lt;15.244,B75&lt;3.35),1.7,IF(AND(H75&lt;13.654,B75&gt;=2.95,D75&lt;1.45,A75&gt;=5.15,H75&lt;15.244,B75&lt;3.35),4.3,IF(AND(H75&gt;=13.654,B75&gt;=2.95,D75&lt;1.45,A75&gt;=5.15,H75&lt;15.244,B75&lt;3.35),4.625,IF(AND(F75&gt;=2.5,D75&lt;1.75,D75&gt;=1.45,A75&gt;=5.15,H75&lt;15.244,B75&lt;3.35),5.3,IF(AND(G75&gt;=0.853,D75&gt;=1.75,D75&gt;=1.45,A75&gt;=5.15,H75&lt;15.244,B75&lt;3.35),5.15,IF(AND(D75&gt;=0.25,D75&lt;0.35,B75&lt;3.7,F75&lt;2,H75&lt;15.371,B75&gt;=3.35),1.3,IF(AND(B75&lt;3.85,H75&gt;=6.542,B75&gt;=3.7,F75&lt;2,H75&lt;15.371,B75&gt;=3.35),1.633,IF(AND(H75&lt;7.02,H75&lt;10.688,B75&lt;2.95,D75&lt;1.45,A75&gt;=5.15,H75&lt;15.244,B75&lt;3.35),3.98,IF(AND(G75&lt;0.338,H75&gt;=10.688,B75&lt;2.95,D75&lt;1.45,A75&gt;=5.15,H75&lt;15.244,B75&lt;3.35),4.22,IF(AND(G75&gt;=0.338,H75&gt;=10.688,B75&lt;2.95,D75&lt;1.45,A75&gt;=5.15,H75&lt;15.244,B75&lt;3.35),3.9,IF(AND(B75&lt;2.75,F75&lt;2.5,D75&lt;1.75,D75&gt;=1.45,A75&gt;=5.15,H75&lt;15.244,B75&lt;3.35),5.1,IF(AND(B75&gt;=2.75,F75&lt;2.5,D75&lt;1.75,D75&gt;=1.45,A75&gt;=5.15,H75&lt;15.244,B75&lt;3.35),4.74,IF(AND(A75&gt;=7,G75&lt;0.853,D75&gt;=1.75,D75&gt;=1.45,A75&gt;=5.15,H75&lt;15.244,B75&lt;3.35),6.5,IF(AND(G75&gt;=0.934,D75&lt;0.25,D75&lt;0.35,B75&lt;3.7,F75&lt;2,H75&lt;15.371,B75&gt;=3.35),1.7,IF(AND(D75&lt;0.25,B75&gt;=3.85,H75&gt;=6.542,B75&gt;=3.7,F75&lt;2,H75&lt;15.371,B75&gt;=3.35),1.5,IF(AND(D75&gt;=0.25,B75&gt;=3.85,H75&gt;=6.542,B75&gt;=3.7,F75&lt;2,H75&lt;15.371,B75&gt;=3.35),1.4,IF(AND(B75&lt;2.5,H75&gt;=7.02,H75&lt;10.688,B75&lt;2.95,D75&lt;1.45,A75&gt;=5.15,H75&lt;15.244,B75&lt;3.35),3.8,IF(AND(G75&gt;=0.74,A75&lt;7,G75&lt;0.853,D75&gt;=1.75,D75&gt;=1.45,A75&gt;=5.15,H75&lt;15.244,B75&lt;3.35),6,IF(AND(G75&gt;=0.61,G75&lt;0.934,D75&lt;0.25,D75&lt;0.35,B75&lt;3.7,F75&lt;2,H75&lt;15.371,B75&gt;=3.35),1.5,IF(AND(D75&lt;1.15,B75&gt;=2.5,H75&gt;=7.02,H75&lt;10.688,B75&lt;2.95,D75&lt;1.45,A75&gt;=5.15,H75&lt;15.244,B75&lt;3.35),3.5,IF(AND(D75&gt;=1.15,B75&gt;=2.5,H75&gt;=7.02,H75&lt;10.688,B75&lt;2.95,D75&lt;1.45,A75&gt;=5.15,H75&lt;15.244,B75&lt;3.35),3.6,IF(AND(G75&gt;=0.626,G75&lt;0.74,A75&lt;7,G75&lt;0.853,D75&gt;=1.75,D75&gt;=1.45,A75&gt;=5.15,H75&lt;15.244,B75&lt;3.35),4.9,IF(AND(H75&lt;13.641,G75&lt;0.61,G75&lt;0.934,D75&lt;0.25,D75&lt;0.35,B75&lt;3.7,F75&lt;2,H75&lt;15.371,B75&gt;=3.35),1.425,IF(AND(H75&gt;=13.641,G75&lt;0.61,G75&lt;0.934,D75&lt;0.25,D75&lt;0.35,B75&lt;3.7,F75&lt;2,H75&lt;15.371,B75&gt;=3.35),1.3,IF(AND(B75&lt;3.05,G75&lt;0.626,G75&lt;0.74,A75&lt;7,G75&lt;0.853,D75&gt;=1.75,D75&gt;=1.45,A75&gt;=5.15,H75&lt;15.244,B75&lt;3.35),5.475,IF(AND(B75&gt;=3.05,G75&lt;0.626,G75&lt;0.74,A75&lt;7,G75&lt;0.853,D75&gt;=1.75,D75&gt;=1.45,A75&gt;=5.15,H75&lt;15.244,B75&lt;3.35),5.633,"shouldnthappen")))))))))))))))))))))))))))))))))))))</f>
        <v>5.1</v>
      </c>
      <c r="BA75" s="1" t="n">
        <f aca="false">IF(AND(F75&gt;=2,B75&gt;=3.4),6.1,IF(AND(B75&lt;2.75,A75&lt;5.15,B75&lt;3.4),3.225,IF(AND(G75&gt;=0.821,F75&lt;2,B75&gt;=3.4),1.9,IF(AND(B75&gt;=3.2,B75&gt;=2.75,A75&lt;5.15,B75&lt;3.4),1.7,IF(AND(A75&lt;4.8,G75&lt;0.821,F75&lt;2,B75&gt;=3.4),1,IF(AND(G75&gt;=0.446,B75&lt;3.2,B75&gt;=2.75,A75&lt;5.15,B75&lt;3.4),1.1,IF(AND(G75&lt;0.356,D75&lt;1.45,A75&lt;6.25,A75&gt;=5.15,B75&lt;3.4),4.32,IF(AND(G75&lt;0.591,D75&gt;=1.45,A75&lt;6.25,A75&gt;=5.15,B75&lt;3.4),4.6,IF(AND(D75&lt;1.75,G75&lt;0.597,A75&gt;=6.25,A75&gt;=5.15,B75&lt;3.4),4.86,IF(AND(H75&gt;=16.472,G75&gt;=0.597,A75&gt;=6.25,A75&gt;=5.15,B75&lt;3.4),6.6,IF(AND(G75&lt;0.063,G75&lt;0.446,B75&lt;3.2,B75&gt;=2.75,A75&lt;5.15,B75&lt;3.4),1.4,IF(AND(A75&gt;=5.95,G75&gt;=0.356,D75&lt;1.45,A75&lt;6.25,A75&gt;=5.15,B75&lt;3.4),4.6,IF(AND(B75&gt;=2.9,G75&gt;=0.591,D75&gt;=1.45,A75&lt;6.25,A75&gt;=5.15,B75&lt;3.4),4.867,IF(AND(D75&gt;=2.4,H75&lt;16.472,G75&gt;=0.597,A75&gt;=6.25,A75&gt;=5.15,B75&lt;3.4),6,IF(AND(A75&lt;5.45,B75&gt;=3.85,A75&gt;=4.8,G75&lt;0.821,F75&lt;2,B75&gt;=3.4),1.3,IF(AND(A75&gt;=5.45,B75&gt;=3.85,A75&gt;=4.8,G75&lt;0.821,F75&lt;2,B75&gt;=3.4),1.45,IF(AND(H75&lt;14.273,G75&gt;=0.063,G75&lt;0.446,B75&lt;3.2,B75&gt;=2.75,A75&lt;5.15,B75&lt;3.4),1.5,IF(AND(H75&gt;=14.273,G75&gt;=0.063,G75&lt;0.446,B75&lt;3.2,B75&gt;=2.75,A75&lt;5.15,B75&lt;3.4),1.6,IF(AND(G75&gt;=0.572,A75&lt;5.95,G75&gt;=0.356,D75&lt;1.45,A75&lt;6.25,A75&gt;=5.15,B75&lt;3.4),3.9,IF(AND(G75&lt;0.827,B75&lt;2.9,G75&gt;=0.591,D75&gt;=1.45,A75&lt;6.25,A75&gt;=5.15,B75&lt;3.4),4.9,IF(AND(G75&gt;=0.827,B75&lt;2.9,G75&gt;=0.591,D75&gt;=1.45,A75&lt;6.25,A75&gt;=5.15,B75&lt;3.4),5.1,IF(AND(A75&gt;=7.2,B75&lt;3.05,D75&gt;=1.75,G75&lt;0.597,A75&gt;=6.25,A75&gt;=5.15,B75&lt;3.4),6.7,IF(AND(G75&lt;0.353,B75&gt;=3.05,D75&gt;=1.75,G75&lt;0.597,A75&gt;=6.25,A75&gt;=5.15,B75&lt;3.4),5.22,IF(AND(G75&gt;=0.353,B75&gt;=3.05,D75&gt;=1.75,G75&lt;0.597,A75&gt;=6.25,A75&gt;=5.15,B75&lt;3.4),5.65,IF(AND(A75&lt;6.55,D75&lt;2.4,H75&lt;16.472,G75&gt;=0.597,A75&gt;=6.25,A75&gt;=5.15,B75&lt;3.4),5.033,IF(AND(H75&lt;12.719,G75&lt;0.385,B75&lt;3.85,A75&gt;=4.8,G75&lt;0.821,F75&lt;2,B75&gt;=3.4),1.54,IF(AND(H75&gt;=12.719,G75&lt;0.385,B75&lt;3.85,A75&gt;=4.8,G75&lt;0.821,F75&lt;2,B75&gt;=3.4),1.3,IF(AND(B75&lt;3.6,G75&gt;=0.385,B75&lt;3.85,A75&gt;=4.8,G75&lt;0.821,F75&lt;2,B75&gt;=3.4),1.325,IF(AND(B75&gt;=3.6,G75&gt;=0.385,B75&lt;3.85,A75&gt;=4.8,G75&lt;0.821,F75&lt;2,B75&gt;=3.4),1.55,IF(AND(D75&lt;1.05,G75&lt;0.572,A75&lt;5.95,G75&gt;=0.356,D75&lt;1.45,A75&lt;6.25,A75&gt;=5.15,B75&lt;3.4),3.633,IF(AND(D75&gt;=2.15,A75&lt;7.2,B75&lt;3.05,D75&gt;=1.75,G75&lt;0.597,A75&gt;=6.25,A75&gt;=5.15,B75&lt;3.4),5.667,IF(AND(H75&lt;13.094,A75&gt;=6.55,D75&lt;2.4,H75&lt;16.472,G75&gt;=0.597,A75&gt;=6.25,A75&gt;=5.15,B75&lt;3.4),5.2,IF(AND(D75&lt;1.15,D75&gt;=1.05,G75&lt;0.572,A75&lt;5.95,G75&gt;=0.356,D75&lt;1.45,A75&lt;6.25,A75&gt;=5.15,B75&lt;3.4),3.8,IF(AND(D75&gt;=1.15,D75&gt;=1.05,G75&lt;0.572,A75&lt;5.95,G75&gt;=0.356,D75&lt;1.45,A75&lt;6.25,A75&gt;=5.15,B75&lt;3.4),3.9,IF(AND(G75&gt;=0.487,D75&lt;2.15,A75&lt;7.2,B75&lt;3.05,D75&gt;=1.75,G75&lt;0.597,A75&gt;=6.25,A75&gt;=5.15,B75&lt;3.4),5.8,IF(AND(A75&lt;6.8,H75&gt;=13.094,A75&gt;=6.55,D75&lt;2.4,H75&lt;16.472,G75&gt;=0.597,A75&gt;=6.25,A75&gt;=5.15,B75&lt;3.4),4.52,IF(AND(A75&gt;=6.8,H75&gt;=13.094,A75&gt;=6.55,D75&lt;2.4,H75&lt;16.472,G75&gt;=0.597,A75&gt;=6.25,A75&gt;=5.15,B75&lt;3.4),4.75,IF(AND(B75&lt;2.95,G75&lt;0.487,D75&lt;2.15,A75&lt;7.2,B75&lt;3.05,D75&gt;=1.75,G75&lt;0.597,A75&gt;=6.25,A75&gt;=5.15,B75&lt;3.4),5.6,IF(AND(B75&gt;=2.95,G75&lt;0.487,D75&lt;2.15,A75&lt;7.2,B75&lt;3.05,D75&gt;=1.75,G75&lt;0.597,A75&gt;=6.25,A75&gt;=5.15,B75&lt;3.4),5.5,"shouldnthappen")))))))))))))))))))))))))))))))))))))))</f>
        <v>5.033</v>
      </c>
      <c r="BB75" s="1" t="n">
        <f aca="false">IF(AND(A75&lt;4.35,B75&lt;3.25,F75&lt;1.5),1.1,IF(AND(H75&lt;14.005,A75&gt;=4.35,B75&lt;3.25,F75&lt;1.5),1.3,IF(AND(H75&gt;=14.005,A75&gt;=4.35,B75&lt;3.25,F75&lt;1.5),1.6,IF(AND(G75&gt;=0.905,A75&lt;5.15,B75&gt;=3.25,F75&lt;1.5),1.9,IF(AND(B75&lt;3.45,A75&gt;=5.15,B75&gt;=3.25,F75&lt;1.5),1.6,IF(AND(F75&gt;=2.5,D75&gt;=1.35,D75&lt;1.75,F75&gt;=1.5),4.867,IF(AND(A75&gt;=7.05,D75&gt;=2.05,D75&gt;=1.75,F75&gt;=1.5),6.35,IF(AND(D75&gt;=0.4,G75&lt;0.905,A75&lt;5.15,B75&gt;=3.25,F75&lt;1.5),1.65,IF(AND(B75&lt;3.6,B75&gt;=3.45,A75&gt;=5.15,B75&gt;=3.25,F75&lt;1.5),1.35,IF(AND(H75&lt;6.808,H75&lt;9.386,D75&lt;1.35,D75&lt;1.75,F75&gt;=1.5),4.05,IF(AND(H75&gt;=6.808,H75&lt;9.386,D75&lt;1.35,D75&lt;1.75,F75&gt;=1.5),3.46,IF(AND(B75&lt;2.45,F75&lt;2.5,D75&gt;=1.35,D75&lt;1.75,F75&gt;=1.5),4.5,IF(AND(H75&gt;=13.115,D75&lt;1.95,D75&lt;2.05,D75&gt;=1.75,F75&gt;=1.5),4.85,IF(AND(G75&lt;0.196,D75&gt;=1.95,D75&lt;2.05,D75&gt;=1.75,F75&gt;=1.5),6.7,IF(AND(G75&gt;=0.196,D75&gt;=1.95,D75&lt;2.05,D75&gt;=1.75,F75&gt;=1.5),5.12,IF(AND(H75&lt;10.925,D75&lt;0.4,G75&lt;0.905,A75&lt;5.15,B75&gt;=3.25,F75&lt;1.5),1.4,IF(AND(H75&gt;=10.925,D75&lt;0.4,G75&lt;0.905,A75&lt;5.15,B75&gt;=3.25,F75&lt;1.5),1.45,IF(AND(H75&lt;14.096,B75&gt;=3.6,B75&gt;=3.45,A75&gt;=5.15,B75&gt;=3.25,F75&lt;1.5),1.42,IF(AND(H75&gt;=14.096,B75&gt;=3.6,B75&gt;=3.45,A75&gt;=5.15,B75&gt;=3.25,F75&lt;1.5),1.7,IF(AND(B75&lt;2.45,D75&lt;1.15,H75&gt;=9.386,D75&lt;1.35,D75&lt;1.75,F75&gt;=1.5),3.6,IF(AND(B75&gt;=2.45,D75&lt;1.15,H75&gt;=9.386,D75&lt;1.35,D75&lt;1.75,F75&gt;=1.5),3.9,IF(AND(G75&lt;0.246,D75&gt;=1.15,H75&gt;=9.386,D75&lt;1.35,D75&lt;1.75,F75&gt;=1.5),4.4,IF(AND(B75&lt;2.75,B75&gt;=2.45,F75&lt;2.5,D75&gt;=1.35,D75&lt;1.75,F75&gt;=1.5),5.1,IF(AND(H75&lt;11.084,H75&lt;13.115,D75&lt;1.95,D75&lt;2.05,D75&gt;=1.75,F75&gt;=1.5),5.35,IF(AND(H75&gt;=11.084,H75&lt;13.115,D75&lt;1.95,D75&lt;2.05,D75&gt;=1.75,F75&gt;=1.5),5.7,IF(AND(H75&lt;15.52,D75&lt;2.25,A75&lt;7.05,D75&gt;=2.05,D75&gt;=1.75,F75&gt;=1.5),5.45,IF(AND(H75&gt;=15.52,D75&lt;2.25,A75&lt;7.05,D75&gt;=2.05,D75&gt;=1.75,F75&gt;=1.5),5.725,IF(AND(G75&gt;=0.775,D75&gt;=2.25,A75&lt;7.05,D75&gt;=2.05,D75&gt;=1.75,F75&gt;=1.5),5.2,IF(AND(D75&lt;1.25,G75&gt;=0.246,D75&gt;=1.15,H75&gt;=9.386,D75&lt;1.35,D75&lt;1.75,F75&gt;=1.5),4.05,IF(AND(A75&lt;5.85,B75&gt;=2.75,B75&gt;=2.45,F75&lt;2.5,D75&gt;=1.35,D75&lt;1.75,F75&gt;=1.5),4.5,IF(AND(B75&lt;3.3,G75&lt;0.775,D75&gt;=2.25,A75&lt;7.05,D75&gt;=2.05,D75&gt;=1.75,F75&gt;=1.5),5.64,IF(AND(B75&gt;=3.3,G75&lt;0.775,D75&gt;=2.25,A75&lt;7.05,D75&gt;=2.05,D75&gt;=1.75,F75&gt;=1.5),5.6,IF(AND(A75&lt;5.9,D75&gt;=1.25,G75&gt;=0.246,D75&gt;=1.15,H75&gt;=9.386,D75&lt;1.35,D75&lt;1.75,F75&gt;=1.5),4.2,IF(AND(A75&gt;=5.9,D75&gt;=1.25,G75&gt;=0.246,D75&gt;=1.15,H75&gt;=9.386,D75&lt;1.35,D75&lt;1.75,F75&gt;=1.5),4,IF(AND(G75&gt;=0.437,A75&gt;=5.85,B75&gt;=2.75,B75&gt;=2.45,F75&lt;2.5,D75&gt;=1.35,D75&lt;1.75,F75&gt;=1.5),4.75,IF(AND(H75&lt;9.446,G75&lt;0.437,A75&gt;=5.85,B75&gt;=2.75,B75&gt;=2.45,F75&lt;2.5,D75&gt;=1.35,D75&lt;1.75,F75&gt;=1.5),4.6,IF(AND(H75&gt;=9.446,G75&lt;0.437,A75&gt;=5.85,B75&gt;=2.75,B75&gt;=2.45,F75&lt;2.5,D75&gt;=1.35,D75&lt;1.75,F75&gt;=1.5),4.7,"shouldnthappen")))))))))))))))))))))))))))))))))))))</f>
        <v>5.1</v>
      </c>
      <c r="BC75" s="1" t="n">
        <f aca="false">IF(AND(G75&gt;=0.905,F75&lt;1.5),1.65,IF(AND(D75&gt;=0.45,G75&lt;0.905,F75&lt;1.5),1.65,IF(AND(A75&lt;5.15,D75&lt;1.55,F75&gt;=1.5),3.225,IF(AND(F75&gt;=2.5,A75&gt;=5.15,D75&lt;1.55,F75&gt;=1.5),5.05,IF(AND(H75&lt;5.767,A75&lt;7.05,D75&gt;=1.55,F75&gt;=1.5),4.5,IF(AND(D75&lt;1.7,A75&gt;=7.05,D75&gt;=1.55,F75&gt;=1.5),5.8,IF(AND(A75&gt;=5.3,G75&lt;0.207,D75&lt;0.45,G75&lt;0.905,F75&lt;1.5),1.3,IF(AND(D75&gt;=0.35,G75&gt;=0.207,D75&lt;0.45,G75&lt;0.905,F75&lt;1.5),1.5,IF(AND(G75&lt;0.155,D75&gt;=1.7,A75&gt;=7.05,D75&gt;=1.55,F75&gt;=1.5),6.7,IF(AND(G75&gt;=0.155,D75&gt;=1.7,A75&gt;=7.05,D75&gt;=1.55,F75&gt;=1.5),6.34,IF(AND(G75&lt;0.05,A75&lt;5.3,G75&lt;0.207,D75&lt;0.45,G75&lt;0.905,F75&lt;1.5),1.4,IF(AND(G75&gt;=0.05,A75&lt;5.3,G75&lt;0.207,D75&lt;0.45,G75&lt;0.905,F75&lt;1.5),1.5,IF(AND(A75&lt;4.5,D75&lt;0.35,G75&gt;=0.207,D75&lt;0.45,G75&lt;0.905,F75&lt;1.5),1.3,IF(AND(G75&lt;0.308,A75&lt;6.2,F75&lt;2.5,A75&gt;=5.15,D75&lt;1.55,F75&gt;=1.5),4.5,IF(AND(D75&lt;1.35,A75&gt;=6.2,F75&lt;2.5,A75&gt;=5.15,D75&lt;1.55,F75&gt;=1.5),4.367,IF(AND(D75&lt;1.85,A75&lt;6.15,H75&gt;=5.767,A75&lt;7.05,D75&gt;=1.55,F75&gt;=1.5),4.933,IF(AND(G75&gt;=0.558,A75&gt;=4.5,D75&lt;0.35,G75&gt;=0.207,D75&lt;0.45,G75&lt;0.905,F75&lt;1.5),1.5,IF(AND(H75&gt;=13.383,G75&gt;=0.308,A75&lt;6.2,F75&lt;2.5,A75&gt;=5.15,D75&lt;1.55,F75&gt;=1.5),4.7,IF(AND(H75&gt;=12.206,D75&gt;=1.35,A75&gt;=6.2,F75&lt;2.5,A75&gt;=5.15,D75&lt;1.55,F75&gt;=1.5),4.575,IF(AND(A75&lt;5.7,D75&gt;=1.85,A75&lt;6.15,H75&gt;=5.767,A75&lt;7.05,D75&gt;=1.55,F75&gt;=1.5),4.9,IF(AND(A75&gt;=5.7,D75&gt;=1.85,A75&lt;6.15,H75&gt;=5.767,A75&lt;7.05,D75&gt;=1.55,F75&gt;=1.5),5.1,IF(AND(G75&lt;0.079,G75&lt;0.364,A75&gt;=6.15,H75&gt;=5.767,A75&lt;7.05,D75&gt;=1.55,F75&gt;=1.5),5.6,IF(AND(G75&gt;=0.079,G75&lt;0.364,A75&gt;=6.15,H75&gt;=5.767,A75&lt;7.05,D75&gt;=1.55,F75&gt;=1.5),5.25,IF(AND(G75&gt;=0.447,G75&lt;0.558,A75&gt;=4.5,D75&lt;0.35,G75&gt;=0.207,D75&lt;0.45,G75&lt;0.905,F75&lt;1.5),1.3,IF(AND(B75&gt;=2.95,H75&lt;13.383,G75&gt;=0.308,A75&lt;6.2,F75&lt;2.5,A75&gt;=5.15,D75&lt;1.55,F75&gt;=1.5),4.6,IF(AND(B75&lt;2.65,H75&lt;12.206,D75&gt;=1.35,A75&gt;=6.2,F75&lt;2.5,A75&gt;=5.15,D75&lt;1.55,F75&gt;=1.5),4.9,IF(AND(D75&lt;2.45,A75&lt;6.6,G75&gt;=0.364,A75&gt;=6.15,H75&gt;=5.767,A75&lt;7.05,D75&gt;=1.55,F75&gt;=1.5),5.6,IF(AND(D75&gt;=2.45,A75&lt;6.6,G75&gt;=0.364,A75&gt;=6.15,H75&gt;=5.767,A75&lt;7.05,D75&gt;=1.55,F75&gt;=1.5),6,IF(AND(H75&lt;12.921,A75&gt;=6.6,G75&gt;=0.364,A75&gt;=6.15,H75&gt;=5.767,A75&lt;7.05,D75&gt;=1.55,F75&gt;=1.5),5.725,IF(AND(H75&gt;=12.921,A75&gt;=6.6,G75&gt;=0.364,A75&gt;=6.15,H75&gt;=5.767,A75&lt;7.05,D75&gt;=1.55,F75&gt;=1.5),5.367,IF(AND(B75&lt;3.15,G75&lt;0.447,G75&lt;0.558,A75&gt;=4.5,D75&lt;0.35,G75&gt;=0.207,D75&lt;0.45,G75&lt;0.905,F75&lt;1.5),1.5,IF(AND(B75&gt;=3.15,G75&lt;0.447,G75&lt;0.558,A75&gt;=4.5,D75&lt;0.35,G75&gt;=0.207,D75&lt;0.45,G75&lt;0.905,F75&lt;1.5),1.36,IF(AND(B75&gt;=2.85,B75&lt;2.95,H75&lt;13.383,G75&gt;=0.308,A75&lt;6.2,F75&lt;2.5,A75&gt;=5.15,D75&lt;1.55,F75&gt;=1.5),3.6,IF(AND(H75&lt;9.446,B75&gt;=2.65,H75&lt;12.206,D75&gt;=1.35,A75&gt;=6.2,F75&lt;2.5,A75&gt;=5.15,D75&lt;1.55,F75&gt;=1.5),4.6,IF(AND(H75&gt;=9.446,B75&gt;=2.65,H75&lt;12.206,D75&gt;=1.35,A75&gt;=6.2,F75&lt;2.5,A75&gt;=5.15,D75&lt;1.55,F75&gt;=1.5),4.7,IF(AND(D75&lt;1.2,B75&lt;2.85,B75&lt;2.95,H75&lt;13.383,G75&gt;=0.308,A75&lt;6.2,F75&lt;2.5,A75&gt;=5.15,D75&lt;1.55,F75&gt;=1.5),3.75,IF(AND(G75&lt;0.356,D75&gt;=1.2,B75&lt;2.85,B75&lt;2.95,H75&lt;13.383,G75&gt;=0.308,A75&lt;6.2,F75&lt;2.5,A75&gt;=5.15,D75&lt;1.55,F75&gt;=1.5),4.2,IF(AND(G75&gt;=0.356,D75&gt;=1.2,B75&lt;2.85,B75&lt;2.95,H75&lt;13.383,G75&gt;=0.308,A75&lt;6.2,F75&lt;2.5,A75&gt;=5.15,D75&lt;1.55,F75&gt;=1.5),3.96,"shouldnthappen"))))))))))))))))))))))))))))))))))))))</f>
        <v>4.9</v>
      </c>
      <c r="BD75" s="1" t="n">
        <f aca="false">IF(AND(B75&lt;2.7,A75&lt;5.3,B75&lt;3.15),3.42,IF(AND(F75&lt;2.5,A75&gt;=5.85,B75&gt;=3.15),4.7,IF(AND(A75&lt;4.35,B75&gt;=2.7,A75&lt;5.3,B75&lt;3.15),1.1,IF(AND(A75&gt;=4.35,B75&gt;=2.7,A75&lt;5.3,B75&lt;3.15),1.42,IF(AND(A75&gt;=7.05,F75&gt;=2.5,A75&gt;=5.3,B75&lt;3.15),6.067,IF(AND(D75&gt;=0.45,A75&lt;5.05,A75&lt;5.85,B75&gt;=3.15),1.6,IF(AND(B75&lt;3.35,A75&gt;=5.05,A75&lt;5.85,B75&gt;=3.15),1.7,IF(AND(A75&gt;=6.85,F75&gt;=2.5,A75&gt;=5.85,B75&gt;=3.15),6.22,IF(AND(D75&lt;1.25,D75&lt;1.35,F75&lt;2.5,A75&gt;=5.3,B75&lt;3.15),4.033,IF(AND(D75&gt;=1.25,D75&lt;1.35,F75&lt;2.5,A75&gt;=5.3,B75&lt;3.15),4.233,IF(AND(A75&lt;6.05,D75&gt;=1.35,F75&lt;2.5,A75&gt;=5.3,B75&lt;3.15),5.1,IF(AND(H75&gt;=13.29,A75&lt;7.05,F75&gt;=2.5,A75&gt;=5.3,B75&lt;3.15),4.96,IF(AND(G75&gt;=0.858,D75&lt;0.45,A75&lt;5.05,A75&lt;5.85,B75&gt;=3.15),1.3,IF(AND(D75&gt;=0.35,B75&gt;=3.35,A75&gt;=5.05,A75&lt;5.85,B75&gt;=3.15),1.4,IF(AND(B75&lt;3.25,A75&lt;6.85,F75&gt;=2.5,A75&gt;=5.85,B75&gt;=3.15),5.233,IF(AND(A75&gt;=6.8,A75&gt;=6.05,D75&gt;=1.35,F75&lt;2.5,A75&gt;=5.3,B75&lt;3.15),4.9,IF(AND(G75&gt;=0.622,H75&lt;13.29,A75&lt;7.05,F75&gt;=2.5,A75&gt;=5.3,B75&lt;3.15),5.067,IF(AND(H75&lt;8.834,G75&lt;0.858,D75&lt;0.45,A75&lt;5.05,A75&lt;5.85,B75&gt;=3.15),1.4,IF(AND(G75&lt;0.774,B75&gt;=3.25,A75&lt;6.85,F75&gt;=2.5,A75&gt;=5.85,B75&gt;=3.15),5.8,IF(AND(G75&gt;=0.774,B75&gt;=3.25,A75&lt;6.85,F75&gt;=2.5,A75&gt;=5.85,B75&gt;=3.15),5.4,IF(AND(H75&gt;=12.206,A75&lt;6.8,A75&gt;=6.05,D75&gt;=1.35,F75&lt;2.5,A75&gt;=5.3,B75&lt;3.15),4.5,IF(AND(G75&gt;=0.439,G75&lt;0.622,H75&lt;13.29,A75&lt;7.05,F75&gt;=2.5,A75&gt;=5.3,B75&lt;3.15),5.667,IF(AND(G75&lt;0.227,H75&gt;=8.834,G75&lt;0.858,D75&lt;0.45,A75&lt;5.05,A75&lt;5.85,B75&gt;=3.15),1.4,IF(AND(G75&gt;=0.227,H75&gt;=8.834,G75&lt;0.858,D75&lt;0.45,A75&lt;5.05,A75&lt;5.85,B75&gt;=3.15),1.3,IF(AND(G75&gt;=0.934,B75&lt;3.75,D75&lt;0.35,B75&gt;=3.35,A75&gt;=5.05,A75&lt;5.85,B75&gt;=3.15),1.7,IF(AND(G75&lt;0.823,B75&gt;=3.75,D75&lt;0.35,B75&gt;=3.35,A75&gt;=5.05,A75&lt;5.85,B75&gt;=3.15),1.55,IF(AND(G75&gt;=0.823,B75&gt;=3.75,D75&lt;0.35,B75&gt;=3.35,A75&gt;=5.05,A75&lt;5.85,B75&gt;=3.15),1.5,IF(AND(A75&lt;6.2,H75&lt;12.206,A75&lt;6.8,A75&gt;=6.05,D75&gt;=1.35,F75&lt;2.5,A75&gt;=5.3,B75&lt;3.15),4.6,IF(AND(A75&gt;=6.2,H75&lt;12.206,A75&lt;6.8,A75&gt;=6.05,D75&gt;=1.35,F75&lt;2.5,A75&gt;=5.3,B75&lt;3.15),4.74,IF(AND(H75&gt;=10.667,G75&lt;0.439,G75&lt;0.622,H75&lt;13.29,A75&lt;7.05,F75&gt;=2.5,A75&gt;=5.3,B75&lt;3.15),5.6,IF(AND(H75&lt;13.67,G75&lt;0.934,B75&lt;3.75,D75&lt;0.35,B75&gt;=3.35,A75&gt;=5.05,A75&lt;5.85,B75&gt;=3.15),1.48,IF(AND(H75&gt;=13.67,G75&lt;0.934,B75&lt;3.75,D75&lt;0.35,B75&gt;=3.35,A75&gt;=5.05,A75&lt;5.85,B75&gt;=3.15),1.3,IF(AND(G75&lt;0.301,H75&lt;10.667,G75&lt;0.439,G75&lt;0.622,H75&lt;13.29,A75&lt;7.05,F75&gt;=2.5,A75&gt;=5.3,B75&lt;3.15),5.2,IF(AND(G75&gt;=0.301,H75&lt;10.667,G75&lt;0.439,G75&lt;0.622,H75&lt;13.29,A75&lt;7.05,F75&gt;=2.5,A75&gt;=5.3,B75&lt;3.15),5.067,"shouldnthappen"))))))))))))))))))))))))))))))))))</f>
        <v>4.74</v>
      </c>
      <c r="BE75" s="1" t="n">
        <f aca="false">IF(AND(B75&gt;=3.85,A75&gt;=5.05,F75&lt;1.5),1.4,IF(AND(A75&lt;5.25,A75&lt;5.75,F75&gt;=1.5),3.15,IF(AND(A75&lt;4.95,B75&lt;3.15,A75&lt;5.05,F75&lt;1.5),1.46,IF(AND(A75&gt;=4.95,B75&lt;3.15,A75&lt;5.05,F75&lt;1.5),1.6,IF(AND(H75&lt;8.834,B75&gt;=3.15,A75&lt;5.05,F75&lt;1.5),1.4,IF(AND(D75&lt;0.25,B75&lt;3.85,A75&gt;=5.05,F75&lt;1.5),1.48,IF(AND(D75&gt;=0.25,B75&lt;3.85,A75&gt;=5.05,F75&lt;1.5),1.7,IF(AND(F75&gt;=2.5,A75&gt;=5.25,A75&lt;5.75,F75&gt;=1.5),4.9,IF(AND(H75&lt;12.45,H75&gt;=8.834,B75&gt;=3.15,A75&lt;5.05,F75&lt;1.5),1.25,IF(AND(H75&gt;=12.45,H75&gt;=8.834,B75&gt;=3.15,A75&lt;5.05,F75&lt;1.5),1.32,IF(AND(G75&lt;0.283,F75&lt;2.5,A75&gt;=5.25,A75&lt;5.75,F75&gt;=1.5),4.3,IF(AND(H75&lt;6.712,H75&lt;11.275,D75&lt;1.55,A75&gt;=5.75,F75&gt;=1.5),5,IF(AND(H75&lt;13.101,H75&gt;=11.275,D75&lt;1.55,A75&gt;=5.75,F75&gt;=1.5),3.933,IF(AND(H75&gt;=13.101,H75&gt;=11.275,D75&lt;1.55,A75&gt;=5.75,F75&gt;=1.5),4.5,IF(AND(A75&gt;=7.3,D75&lt;2.45,D75&gt;=1.55,A75&gt;=5.75,F75&gt;=1.5),6.7,IF(AND(B75&lt;3.45,D75&gt;=2.45,D75&gt;=1.55,A75&gt;=5.75,F75&gt;=1.5),5.925,IF(AND(B75&gt;=3.45,D75&gt;=2.45,D75&gt;=1.55,A75&gt;=5.75,F75&gt;=1.5),6.1,IF(AND(B75&gt;=2.8,G75&gt;=0.283,F75&lt;2.5,A75&gt;=5.25,A75&lt;5.75,F75&gt;=1.5),4.2,IF(AND(D75&lt;1.35,H75&gt;=6.712,H75&lt;11.275,D75&lt;1.55,A75&gt;=5.75,F75&gt;=1.5),4.35,IF(AND(D75&lt;1.05,B75&lt;2.8,G75&gt;=0.283,F75&lt;2.5,A75&gt;=5.25,A75&lt;5.75,F75&gt;=1.5),3.567,IF(AND(D75&gt;=1.05,B75&lt;2.8,G75&gt;=0.283,F75&lt;2.5,A75&gt;=5.25,A75&lt;5.75,F75&gt;=1.5),3.925,IF(AND(B75&lt;2.65,D75&gt;=1.35,H75&gt;=6.712,H75&lt;11.275,D75&lt;1.55,A75&gt;=5.75,F75&gt;=1.5),4.9,IF(AND(B75&gt;=2.65,D75&gt;=1.35,H75&gt;=6.712,H75&lt;11.275,D75&lt;1.55,A75&gt;=5.75,F75&gt;=1.5),4.625,IF(AND(H75&gt;=14.683,G75&gt;=0.628,A75&lt;7.3,D75&lt;2.45,D75&gt;=1.55,A75&gt;=5.75,F75&gt;=1.5),5.4,IF(AND(D75&lt;1.95,H75&lt;8.884,G75&lt;0.628,A75&lt;7.3,D75&lt;2.45,D75&gt;=1.55,A75&gt;=5.75,F75&gt;=1.5),5.1,IF(AND(D75&gt;=1.95,H75&lt;8.884,G75&lt;0.628,A75&lt;7.3,D75&lt;2.45,D75&gt;=1.55,A75&gt;=5.75,F75&gt;=1.5),5.22,IF(AND(A75&lt;6.05,H75&gt;=8.884,G75&lt;0.628,A75&lt;7.3,D75&lt;2.45,D75&gt;=1.55,A75&gt;=5.75,F75&gt;=1.5),5.1,IF(AND(G75&lt;0.817,H75&lt;14.683,G75&gt;=0.628,A75&lt;7.3,D75&lt;2.45,D75&gt;=1.55,A75&gt;=5.75,F75&gt;=1.5),4.967,IF(AND(G75&gt;=0.817,H75&lt;14.683,G75&gt;=0.628,A75&lt;7.3,D75&lt;2.45,D75&gt;=1.55,A75&gt;=5.75,F75&gt;=1.5),5.1,IF(AND(H75&lt;9.637,A75&gt;=6.05,H75&gt;=8.884,G75&lt;0.628,A75&lt;7.3,D75&lt;2.45,D75&gt;=1.55,A75&gt;=5.75,F75&gt;=1.5),5.9,IF(AND(D75&lt;1.85,H75&gt;=9.637,A75&gt;=6.05,H75&gt;=8.884,G75&lt;0.628,A75&lt;7.3,D75&lt;2.45,D75&gt;=1.55,A75&gt;=5.75,F75&gt;=1.5),5.733,IF(AND(G75&gt;=0.388,D75&gt;=1.85,H75&gt;=9.637,A75&gt;=6.05,H75&gt;=8.884,G75&lt;0.628,A75&lt;7.3,D75&lt;2.45,D75&gt;=1.55,A75&gt;=5.75,F75&gt;=1.5),5.64,IF(AND(B75&lt;2.95,G75&lt;0.388,D75&gt;=1.85,H75&gt;=9.637,A75&gt;=6.05,H75&gt;=8.884,G75&lt;0.628,A75&lt;7.3,D75&lt;2.45,D75&gt;=1.55,A75&gt;=5.75,F75&gt;=1.5),5.5,IF(AND(B75&gt;=2.95,G75&lt;0.388,D75&gt;=1.85,H75&gt;=9.637,A75&gt;=6.05,H75&gt;=8.884,G75&lt;0.628,A75&lt;7.3,D75&lt;2.45,D75&gt;=1.55,A75&gt;=5.75,F75&gt;=1.5),5.333,"shouldnthappen"))))))))))))))))))))))))))))))))))</f>
        <v>4.9</v>
      </c>
      <c r="BF75" s="1" t="n">
        <f aca="false">IF(AND(D75&gt;=0.35,F75&lt;1.5),1.65,IF(AND(H75&gt;=16.227,D75&gt;=1.55,F75&gt;=1.5),6.533,IF(AND(A75&gt;=5.45,G75&lt;0.174,D75&lt;0.35,F75&lt;1.5),1.7,IF(AND(D75&lt;0.15,G75&gt;=0.174,D75&lt;0.35,F75&lt;1.5),1.38,IF(AND(D75&gt;=1.15,D75&lt;1.25,D75&lt;1.55,F75&gt;=1.5),3.967,IF(AND(H75&lt;8.376,A75&lt;5.45,G75&lt;0.174,D75&lt;0.35,F75&lt;1.5),1.4,IF(AND(H75&gt;=8.376,A75&lt;5.45,G75&lt;0.174,D75&lt;0.35,F75&lt;1.5),1.5,IF(AND(B75&lt;3.1,D75&gt;=0.15,G75&gt;=0.174,D75&lt;0.35,F75&lt;1.5),1.475,IF(AND(H75&lt;10.258,D75&lt;1.15,D75&lt;1.25,D75&lt;1.55,F75&gt;=1.5),3.24,IF(AND(H75&gt;=10.258,D75&lt;1.15,D75&lt;1.25,D75&lt;1.55,F75&gt;=1.5),3.875,IF(AND(F75&gt;=2.5,H75&lt;10.927,D75&gt;=1.25,D75&lt;1.55,F75&gt;=1.5),5.05,IF(AND(D75&lt;1.35,H75&gt;=10.927,D75&gt;=1.25,D75&lt;1.55,F75&gt;=1.5),4.25,IF(AND(A75&gt;=6.95,D75&lt;1.75,H75&lt;16.227,D75&gt;=1.55,F75&gt;=1.5),5.8,IF(AND(B75&lt;3.3,B75&gt;=3.1,D75&gt;=0.15,G75&gt;=0.174,D75&lt;0.35,F75&lt;1.5),1.3,IF(AND(H75&lt;12.278,D75&gt;=1.35,H75&gt;=10.927,D75&gt;=1.25,D75&lt;1.55,F75&gt;=1.5),4.9,IF(AND(G75&lt;0.226,A75&lt;6.95,D75&lt;1.75,H75&lt;16.227,D75&gt;=1.55,F75&gt;=1.5),5,IF(AND(G75&gt;=0.226,A75&lt;6.95,D75&lt;1.75,H75&lt;16.227,D75&gt;=1.55,F75&gt;=1.5),4.62,IF(AND(H75&lt;9.35,B75&lt;2.95,D75&gt;=1.75,H75&lt;16.227,D75&gt;=1.55,F75&gt;=1.5),6.3,IF(AND(H75&gt;=9.35,B75&lt;2.95,D75&gt;=1.75,H75&lt;16.227,D75&gt;=1.55,F75&gt;=1.5),5.58,IF(AND(A75&lt;5.05,B75&gt;=3.3,B75&gt;=3.1,D75&gt;=0.15,G75&gt;=0.174,D75&lt;0.35,F75&lt;1.5),1.35,IF(AND(A75&gt;=5.05,B75&gt;=3.3,B75&gt;=3.1,D75&gt;=0.15,G75&gt;=0.174,D75&lt;0.35,F75&lt;1.5),1.46,IF(AND(B75&lt;2.8,A75&lt;5.65,F75&lt;2.5,H75&lt;10.927,D75&gt;=1.25,D75&lt;1.55,F75&gt;=1.5),4.075,IF(AND(B75&gt;=2.8,A75&lt;5.65,F75&lt;2.5,H75&lt;10.927,D75&gt;=1.25,D75&lt;1.55,F75&gt;=1.5),3.933,IF(AND(A75&lt;6.25,A75&gt;=5.65,F75&lt;2.5,H75&lt;10.927,D75&gt;=1.25,D75&lt;1.55,F75&gt;=1.5),4.533,IF(AND(A75&gt;=6.25,A75&gt;=5.65,F75&lt;2.5,H75&lt;10.927,D75&gt;=1.25,D75&lt;1.55,F75&gt;=1.5),4.3,IF(AND(A75&lt;6.5,H75&gt;=12.278,D75&gt;=1.35,H75&gt;=10.927,D75&gt;=1.25,D75&lt;1.55,F75&gt;=1.5),4.55,IF(AND(A75&gt;=6.5,H75&gt;=12.278,D75&gt;=1.35,H75&gt;=10.927,D75&gt;=1.25,D75&lt;1.55,F75&gt;=1.5),4.775,IF(AND(H75&lt;9.884,D75&lt;2.1,B75&gt;=2.95,D75&gt;=1.75,H75&lt;16.227,D75&gt;=1.55,F75&gt;=1.5),5.5,IF(AND(H75&gt;=9.884,D75&lt;2.1,B75&gt;=2.95,D75&gt;=1.75,H75&lt;16.227,D75&gt;=1.55,F75&gt;=1.5),5.1,IF(AND(H75&lt;10.393,D75&gt;=2.1,B75&gt;=2.95,D75&gt;=1.75,H75&lt;16.227,D75&gt;=1.55,F75&gt;=1.5),5.74,IF(AND(D75&lt;2.25,H75&gt;=10.393,D75&gt;=2.1,B75&gt;=2.95,D75&gt;=1.75,H75&lt;16.227,D75&gt;=1.55,F75&gt;=1.5),5.8,IF(AND(D75&gt;=2.25,H75&gt;=10.393,D75&gt;=2.1,B75&gt;=2.95,D75&gt;=1.75,H75&lt;16.227,D75&gt;=1.55,F75&gt;=1.5),5.4,"shouldnthappen"))))))))))))))))))))))))))))))))</f>
        <v>4.9</v>
      </c>
      <c r="BG75" s="1" t="n">
        <f aca="false">IF(AND(G75&lt;0.096,A75&lt;5.45),2.95,IF(AND(F75&gt;=1.5,G75&gt;=0.096,A75&lt;5.45),3,IF(AND(D75&lt;0.6,A75&lt;5.9,A75&gt;=5.45),1.4,IF(AND(F75&gt;=2.5,D75&gt;=0.6,A75&lt;5.9,A75&gt;=5.45),5.1,IF(AND(A75&lt;7.45,A75&gt;=7.05,A75&gt;=5.9,A75&gt;=5.45),6.167,IF(AND(B75&gt;=3.55,G75&lt;0.587,F75&lt;1.5,G75&gt;=0.096,A75&lt;5.45),1,IF(AND(A75&lt;5.05,G75&gt;=0.587,F75&lt;1.5,G75&gt;=0.096,A75&lt;5.45),1.35,IF(AND(B75&lt;2.75,D75&lt;1.7,A75&lt;7.05,A75&gt;=5.9,A75&gt;=5.45),4.9,IF(AND(A75&lt;6.2,D75&gt;=1.7,A75&lt;7.05,A75&gt;=5.9,A75&gt;=5.45),4.833,IF(AND(H75&lt;17.32,A75&gt;=7.45,A75&gt;=7.05,A75&gt;=5.9,A75&gt;=5.45),6.68,IF(AND(H75&gt;=17.32,A75&gt;=7.45,A75&gt;=7.05,A75&gt;=5.9,A75&gt;=5.45),6.4,IF(AND(G75&lt;0.161,B75&lt;3.55,G75&lt;0.587,F75&lt;1.5,G75&gt;=0.096,A75&lt;5.45),1.5,IF(AND(H75&lt;11.016,A75&gt;=5.05,G75&gt;=0.587,F75&lt;1.5,G75&gt;=0.096,A75&lt;5.45),1.633,IF(AND(H75&lt;11.001,G75&lt;0.372,F75&lt;2.5,D75&gt;=0.6,A75&lt;5.9,A75&gt;=5.45),4.133,IF(AND(H75&gt;=11.001,G75&lt;0.372,F75&lt;2.5,D75&gt;=0.6,A75&lt;5.9,A75&gt;=5.45),4.3,IF(AND(H75&lt;6.808,G75&gt;=0.372,F75&lt;2.5,D75&gt;=0.6,A75&lt;5.9,A75&gt;=5.45),4,IF(AND(A75&gt;=6.75,B75&gt;=2.75,D75&lt;1.7,A75&lt;7.05,A75&gt;=5.9,A75&gt;=5.45),4.84,IF(AND(H75&lt;12.467,G75&gt;=0.161,B75&lt;3.55,G75&lt;0.587,F75&lt;1.5,G75&gt;=0.096,A75&lt;5.45),1.3,IF(AND(D75&lt;0.25,H75&gt;=11.016,A75&gt;=5.05,G75&gt;=0.587,F75&lt;1.5,G75&gt;=0.096,A75&lt;5.45),1.52,IF(AND(D75&gt;=0.25,H75&gt;=11.016,A75&gt;=5.05,G75&gt;=0.587,F75&lt;1.5,G75&gt;=0.096,A75&lt;5.45),1.5,IF(AND(H75&lt;11.218,H75&gt;=6.808,G75&gt;=0.372,F75&lt;2.5,D75&gt;=0.6,A75&lt;5.9,A75&gt;=5.45),3.7,IF(AND(H75&gt;=11.218,H75&gt;=6.808,G75&gt;=0.372,F75&lt;2.5,D75&gt;=0.6,A75&lt;5.9,A75&gt;=5.45),3.9,IF(AND(B75&lt;2.95,A75&lt;6.75,B75&gt;=2.75,D75&lt;1.7,A75&lt;7.05,A75&gt;=5.9,A75&gt;=5.45),4.2,IF(AND(B75&gt;=2.95,A75&lt;6.75,B75&gt;=2.75,D75&lt;1.7,A75&lt;7.05,A75&gt;=5.9,A75&gt;=5.45),4.6,IF(AND(D75&gt;=2.45,A75&lt;6.85,A75&gt;=6.2,D75&gt;=1.7,A75&lt;7.05,A75&gt;=5.9,A75&gt;=5.45),5.9,IF(AND(G75&lt;0.312,A75&gt;=6.85,A75&gt;=6.2,D75&gt;=1.7,A75&lt;7.05,A75&gt;=5.9,A75&gt;=5.45),5.1,IF(AND(G75&gt;=0.312,A75&gt;=6.85,A75&gt;=6.2,D75&gt;=1.7,A75&lt;7.05,A75&gt;=5.9,A75&gt;=5.45),5.4,IF(AND(G75&lt;0.251,H75&gt;=12.467,G75&gt;=0.161,B75&lt;3.55,G75&lt;0.587,F75&lt;1.5,G75&gt;=0.096,A75&lt;5.45),1.35,IF(AND(G75&gt;=0.251,H75&gt;=12.467,G75&gt;=0.161,B75&lt;3.55,G75&lt;0.587,F75&lt;1.5,G75&gt;=0.096,A75&lt;5.45),1.467,IF(AND(G75&gt;=0.628,D75&lt;2.45,A75&lt;6.85,A75&gt;=6.2,D75&gt;=1.7,A75&lt;7.05,A75&gt;=5.9,A75&gt;=5.45),5.1,IF(AND(A75&gt;=6.75,G75&lt;0.628,D75&lt;2.45,A75&lt;6.85,A75&gt;=6.2,D75&gt;=1.7,A75&lt;7.05,A75&gt;=5.9,A75&gt;=5.45),5.9,IF(AND(H75&lt;11.824,A75&lt;6.75,G75&lt;0.628,D75&lt;2.45,A75&lt;6.85,A75&gt;=6.2,D75&gt;=1.7,A75&lt;7.05,A75&gt;=5.9,A75&gt;=5.45),5.44,IF(AND(H75&lt;14.378,H75&gt;=11.824,A75&lt;6.75,G75&lt;0.628,D75&lt;2.45,A75&lt;6.85,A75&gt;=6.2,D75&gt;=1.7,A75&lt;7.05,A75&gt;=5.9,A75&gt;=5.45),5.6,IF(AND(H75&gt;=14.378,H75&gt;=11.824,A75&lt;6.75,G75&lt;0.628,D75&lt;2.45,A75&lt;6.85,A75&gt;=6.2,D75&gt;=1.7,A75&lt;7.05,A75&gt;=5.9,A75&gt;=5.45),5.8,"shouldnthappen"))))))))))))))))))))))))))))))))))</f>
        <v>4.9</v>
      </c>
      <c r="BH75" s="1" t="n">
        <f aca="false">IF(AND(G75&gt;=0.905,F75&lt;1.5),1.8,IF(AND(H75&lt;5.523,G75&lt;0.905,F75&lt;1.5),1,IF(AND(D75&gt;=0.4,H75&gt;=5.523,G75&lt;0.905,F75&lt;1.5),1.7,IF(AND(G75&gt;=0.878,D75&lt;1.35,F75&lt;2.5,F75&gt;=1.5),4.4,IF(AND(A75&lt;5.4,D75&gt;=1.35,F75&lt;2.5,F75&gt;=1.5),3.9,IF(AND(G75&lt;0.177,B75&lt;3.15,F75&gt;=2.5,F75&gt;=1.5),6.15,IF(AND(H75&lt;10.393,B75&gt;=3.15,F75&gt;=2.5,F75&gt;=1.5),5.94,IF(AND(H75&gt;=10.393,B75&gt;=3.15,F75&gt;=2.5,F75&gt;=1.5),5.467,IF(AND(D75&gt;=1.25,G75&lt;0.878,D75&lt;1.35,F75&lt;2.5,F75&gt;=1.5),4.18,IF(AND(G75&gt;=0.709,A75&gt;=5.4,D75&gt;=1.35,F75&lt;2.5,F75&gt;=1.5),4.9,IF(AND(B75&lt;2.6,G75&gt;=0.177,B75&lt;3.15,F75&gt;=2.5,F75&gt;=1.5),4.8,IF(AND(A75&lt;4.35,A75&lt;5.05,D75&lt;0.4,H75&gt;=5.523,G75&lt;0.905,F75&lt;1.5),1.1,IF(AND(A75&gt;=5.6,A75&gt;=5.05,D75&lt;0.4,H75&gt;=5.523,G75&lt;0.905,F75&lt;1.5),1.7,IF(AND(D75&lt;1.05,D75&lt;1.25,G75&lt;0.878,D75&lt;1.35,F75&lt;2.5,F75&gt;=1.5),3.6,IF(AND(D75&gt;=1.55,G75&lt;0.709,A75&gt;=5.4,D75&gt;=1.35,F75&lt;2.5,F75&gt;=1.5),4.975,IF(AND(D75&lt;1.7,B75&gt;=2.6,G75&gt;=0.177,B75&lt;3.15,F75&gt;=2.5,F75&gt;=1.5),5.8,IF(AND(B75&lt;3.15,A75&gt;=4.35,A75&lt;5.05,D75&lt;0.4,H75&gt;=5.523,G75&lt;0.905,F75&lt;1.5),1.46,IF(AND(A75&gt;=5.45,A75&lt;5.6,A75&gt;=5.05,D75&lt;0.4,H75&gt;=5.523,G75&lt;0.905,F75&lt;1.5),1.35,IF(AND(H75&lt;10.974,D75&gt;=1.05,D75&lt;1.25,G75&lt;0.878,D75&lt;1.35,F75&lt;2.5,F75&gt;=1.5),3.8,IF(AND(H75&gt;=13.654,D75&lt;1.55,G75&lt;0.709,A75&gt;=5.4,D75&gt;=1.35,F75&lt;2.5,F75&gt;=1.5),4.725,IF(AND(A75&lt;4.5,B75&gt;=3.15,A75&gt;=4.35,A75&lt;5.05,D75&lt;0.4,H75&gt;=5.523,G75&lt;0.905,F75&lt;1.5),1.3,IF(AND(G75&lt;0.676,A75&lt;5.45,A75&lt;5.6,A75&gt;=5.05,D75&lt;0.4,H75&gt;=5.523,G75&lt;0.905,F75&lt;1.5),1.5,IF(AND(G75&gt;=0.676,A75&lt;5.45,A75&lt;5.6,A75&gt;=5.05,D75&lt;0.4,H75&gt;=5.523,G75&lt;0.905,F75&lt;1.5),1.55,IF(AND(A75&lt;5.7,H75&gt;=10.974,D75&gt;=1.05,D75&lt;1.25,G75&lt;0.878,D75&lt;1.35,F75&lt;2.5,F75&gt;=1.5),3.9,IF(AND(A75&gt;=5.7,H75&gt;=10.974,D75&gt;=1.05,D75&lt;1.25,G75&lt;0.878,D75&lt;1.35,F75&lt;2.5,F75&gt;=1.5),3.933,IF(AND(G75&gt;=0.644,H75&lt;13.654,D75&lt;1.55,G75&lt;0.709,A75&gt;=5.4,D75&gt;=1.35,F75&lt;2.5,F75&gt;=1.5),4.4,IF(AND(B75&lt;2.9,A75&lt;6.2,D75&gt;=1.7,B75&gt;=2.6,G75&gt;=0.177,B75&lt;3.15,F75&gt;=2.5,F75&gt;=1.5),5.02,IF(AND(B75&gt;=2.9,A75&lt;6.2,D75&gt;=1.7,B75&gt;=2.6,G75&gt;=0.177,B75&lt;3.15,F75&gt;=2.5,F75&gt;=1.5),4.8,IF(AND(D75&lt;2.2,A75&gt;=6.2,D75&gt;=1.7,B75&gt;=2.6,G75&gt;=0.177,B75&lt;3.15,F75&gt;=2.5,F75&gt;=1.5),5.325,IF(AND(D75&gt;=2.2,A75&gt;=6.2,D75&gt;=1.7,B75&gt;=2.6,G75&gt;=0.177,B75&lt;3.15,F75&gt;=2.5,F75&gt;=1.5),5.1,IF(AND(D75&lt;0.25,A75&gt;=4.5,B75&gt;=3.15,A75&gt;=4.35,A75&lt;5.05,D75&lt;0.4,H75&gt;=5.523,G75&lt;0.905,F75&lt;1.5),1.357,IF(AND(D75&gt;=0.25,A75&gt;=4.5,B75&gt;=3.15,A75&gt;=4.35,A75&lt;5.05,D75&lt;0.4,H75&gt;=5.523,G75&lt;0.905,F75&lt;1.5),1.333,IF(AND(H75&lt;10.723,G75&lt;0.644,H75&lt;13.654,D75&lt;1.55,G75&lt;0.709,A75&gt;=5.4,D75&gt;=1.35,F75&lt;2.5,F75&gt;=1.5),4.6,IF(AND(H75&gt;=10.723,G75&lt;0.644,H75&lt;13.654,D75&lt;1.55,G75&lt;0.709,A75&gt;=5.4,D75&gt;=1.35,F75&lt;2.5,F75&gt;=1.5),4.5,"shouldnthappen"))))))))))))))))))))))))))))))))))</f>
        <v>4.9</v>
      </c>
      <c r="BI75" s="1" t="n">
        <f aca="false">IF(AND(D75&gt;=0.8,A75&lt;5.45),3.9,IF(AND(D75&gt;=0.45,D75&lt;0.8,A75&lt;5.45),1.66,IF(AND(H75&lt;16.447,B75&gt;=3.45,A75&gt;=5.45),1.525,IF(AND(H75&gt;=16.447,B75&gt;=3.45,A75&gt;=5.45),6.4,IF(AND(H75&lt;5.245,D75&lt;0.45,D75&lt;0.8,A75&lt;5.45),1,IF(AND(A75&gt;=7.2,G75&lt;0.154,B75&lt;3.45,A75&gt;=5.45),6.7,IF(AND(D75&lt;1.65,A75&lt;7.2,G75&lt;0.154,B75&lt;3.45,A75&gt;=5.45),4.7,IF(AND(D75&gt;=1.65,A75&lt;7.2,G75&lt;0.154,B75&lt;3.45,A75&gt;=5.45),5.52,IF(AND(D75&gt;=0.25,A75&lt;5.05,H75&gt;=5.245,D75&lt;0.45,D75&lt;0.8,A75&lt;5.45),1.35,IF(AND(H75&lt;6.089,A75&gt;=5.05,H75&gt;=5.245,D75&lt;0.45,D75&lt;0.8,A75&lt;5.45),1.7,IF(AND(D75&lt;1.2,B75&lt;2.6,A75&lt;5.75,G75&gt;=0.154,B75&lt;3.45,A75&gt;=5.45),3.85,IF(AND(D75&gt;=1.2,B75&lt;2.6,A75&lt;5.75,G75&gt;=0.154,B75&lt;3.45,A75&gt;=5.45),4,IF(AND(D75&gt;=1.65,B75&gt;=2.6,A75&lt;5.75,G75&gt;=0.154,B75&lt;3.45,A75&gt;=5.45),4.9,IF(AND(G75&lt;0.353,F75&lt;2.5,A75&gt;=5.75,G75&gt;=0.154,B75&lt;3.45,A75&gt;=5.45),4.25,IF(AND(A75&gt;=7.25,F75&gt;=2.5,A75&gt;=5.75,G75&gt;=0.154,B75&lt;3.45,A75&gt;=5.45),6.45,IF(AND(H75&lt;11.218,D75&lt;0.25,A75&lt;5.05,H75&gt;=5.245,D75&lt;0.45,D75&lt;0.8,A75&lt;5.45),1.42,IF(AND(G75&lt;0.517,H75&gt;=6.089,A75&gt;=5.05,H75&gt;=5.245,D75&lt;0.45,D75&lt;0.8,A75&lt;5.45),1.44,IF(AND(G75&gt;=0.517,H75&gt;=6.089,A75&gt;=5.05,H75&gt;=5.245,D75&lt;0.45,D75&lt;0.8,A75&lt;5.45),1.54,IF(AND(H75&gt;=10.194,D75&lt;1.65,B75&gt;=2.6,A75&lt;5.75,G75&gt;=0.154,B75&lt;3.45,A75&gt;=5.45),4.35,IF(AND(B75&gt;=3.15,G75&gt;=0.353,F75&lt;2.5,A75&gt;=5.75,G75&gt;=0.154,B75&lt;3.45,A75&gt;=5.45),4.7,IF(AND(H75&lt;7.716,A75&lt;7.25,F75&gt;=2.5,A75&gt;=5.75,G75&gt;=0.154,B75&lt;3.45,A75&gt;=5.45),5.04,IF(AND(G75&lt;0.175,H75&gt;=11.218,D75&lt;0.25,A75&lt;5.05,H75&gt;=5.245,D75&lt;0.45,D75&lt;0.8,A75&lt;5.45),1.5,IF(AND(H75&lt;7.713,H75&lt;10.194,D75&lt;1.65,B75&gt;=2.6,A75&lt;5.75,G75&gt;=0.154,B75&lt;3.45,A75&gt;=5.45),4.1,IF(AND(H75&gt;=7.713,H75&lt;10.194,D75&lt;1.65,B75&gt;=2.6,A75&lt;5.75,G75&gt;=0.154,B75&lt;3.45,A75&gt;=5.45),4.2,IF(AND(B75&gt;=3.05,B75&lt;3.15,G75&gt;=0.353,F75&lt;2.5,A75&gt;=5.75,G75&gt;=0.154,B75&lt;3.45,A75&gt;=5.45),4.4,IF(AND(D75&gt;=2.45,H75&gt;=7.716,A75&lt;7.25,F75&gt;=2.5,A75&gt;=5.75,G75&gt;=0.154,B75&lt;3.45,A75&gt;=5.45),5.85,IF(AND(D75&lt;0.15,G75&gt;=0.175,H75&gt;=11.218,D75&lt;0.25,A75&lt;5.05,H75&gt;=5.245,D75&lt;0.45,D75&lt;0.8,A75&lt;5.45),1.1,IF(AND(H75&gt;=16.317,B75&lt;3.05,B75&lt;3.15,G75&gt;=0.353,F75&lt;2.5,A75&gt;=5.75,G75&gt;=0.154,B75&lt;3.45,A75&gt;=5.45),4.8,IF(AND(G75&gt;=0.857,D75&lt;2.45,H75&gt;=7.716,A75&lt;7.25,F75&gt;=2.5,A75&gt;=5.75,G75&gt;=0.154,B75&lt;3.45,A75&gt;=5.45),5.05,IF(AND(G75&lt;0.245,D75&gt;=0.15,G75&gt;=0.175,H75&gt;=11.218,D75&lt;0.25,A75&lt;5.05,H75&gt;=5.245,D75&lt;0.45,D75&lt;0.8,A75&lt;5.45),1.3,IF(AND(G75&gt;=0.245,D75&gt;=0.15,G75&gt;=0.175,H75&gt;=11.218,D75&lt;0.25,A75&lt;5.05,H75&gt;=5.245,D75&lt;0.45,D75&lt;0.8,A75&lt;5.45),1.22,IF(AND(B75&lt;2.85,H75&lt;16.317,B75&lt;3.05,B75&lt;3.15,G75&gt;=0.353,F75&lt;2.5,A75&gt;=5.75,G75&gt;=0.154,B75&lt;3.45,A75&gt;=5.45),4.6,IF(AND(B75&gt;=2.85,H75&lt;16.317,B75&lt;3.05,B75&lt;3.15,G75&gt;=0.353,F75&lt;2.5,A75&gt;=5.75,G75&gt;=0.154,B75&lt;3.45,A75&gt;=5.45),4.633,IF(AND(D75&lt;1.85,G75&lt;0.857,D75&lt;2.45,H75&gt;=7.716,A75&lt;7.25,F75&gt;=2.5,A75&gt;=5.75,G75&gt;=0.154,B75&lt;3.45,A75&gt;=5.45),5.8,IF(AND(H75&lt;11.297,D75&gt;=1.85,G75&lt;0.857,D75&lt;2.45,H75&gt;=7.716,A75&lt;7.25,F75&gt;=2.5,A75&gt;=5.75,G75&gt;=0.154,B75&lt;3.45,A75&gt;=5.45),5.3,IF(AND(G75&lt;0.388,H75&gt;=11.297,D75&gt;=1.85,G75&lt;0.857,D75&lt;2.45,H75&gt;=7.716,A75&lt;7.25,F75&gt;=2.5,A75&gt;=5.75,G75&gt;=0.154,B75&lt;3.45,A75&gt;=5.45),5.4,IF(AND(G75&gt;=0.388,H75&gt;=11.297,D75&gt;=1.85,G75&lt;0.857,D75&lt;2.45,H75&gt;=7.716,A75&lt;7.25,F75&gt;=2.5,A75&gt;=5.75,G75&gt;=0.154,B75&lt;3.45,A75&gt;=5.45),5.6,"shouldnthappen")))))))))))))))))))))))))))))))))))))</f>
        <v>4.6</v>
      </c>
      <c r="BJ75" s="1" t="n">
        <f aca="false">IF(AND(F75&gt;=2,B75&gt;=3.35),6.1,IF(AND(H75&gt;=12.719,F75&lt;1.5,B75&lt;3.35),1.567,IF(AND(H75&lt;5.245,F75&lt;2,B75&gt;=3.35),1,IF(AND(D75&lt;0.15,H75&lt;12.719,F75&lt;1.5,B75&lt;3.35),1.5,IF(AND(D75&gt;=0.35,H75&gt;=5.245,F75&lt;2,B75&gt;=3.35),1.6,IF(AND(A75&lt;4.9,D75&gt;=0.15,H75&lt;12.719,F75&lt;1.5,B75&lt;3.35),1.36,IF(AND(B75&lt;2.65,G75&lt;0.572,D75&lt;1.45,F75&gt;=1.5,B75&lt;3.35),3.5,IF(AND(A75&lt;6.1,F75&lt;2.5,D75&gt;=1.45,F75&gt;=1.5,B75&lt;3.35),5.1,IF(AND(G75&gt;=0.607,D75&lt;0.35,H75&gt;=5.245,F75&lt;2,B75&gt;=3.35),1.65,IF(AND(G75&lt;0.546,A75&gt;=4.9,D75&gt;=0.15,H75&lt;12.719,F75&lt;1.5,B75&lt;3.35),1.2,IF(AND(G75&gt;=0.546,A75&gt;=4.9,D75&gt;=0.15,H75&lt;12.719,F75&lt;1.5,B75&lt;3.35),1.4,IF(AND(A75&gt;=6.3,B75&gt;=2.65,G75&lt;0.572,D75&lt;1.45,F75&gt;=1.5,B75&lt;3.35),4.8,IF(AND(D75&lt;1.15,B75&lt;2.85,G75&gt;=0.572,D75&lt;1.45,F75&gt;=1.5,B75&lt;3.35),3.9,IF(AND(B75&gt;=3.15,B75&gt;=2.85,G75&gt;=0.572,D75&lt;1.45,F75&gt;=1.5,B75&lt;3.35),4.7,IF(AND(B75&lt;2.95,A75&gt;=6.1,F75&lt;2.5,D75&gt;=1.45,F75&gt;=1.5,B75&lt;3.35),4.533,IF(AND(B75&gt;=2.95,A75&gt;=6.1,F75&lt;2.5,D75&gt;=1.45,F75&gt;=1.5,B75&lt;3.35),4.75,IF(AND(A75&gt;=6.7,G75&lt;0.107,F75&gt;=2.5,D75&gt;=1.45,F75&gt;=1.5,B75&lt;3.35),5.7,IF(AND(G75&gt;=0.385,G75&lt;0.607,D75&lt;0.35,H75&gt;=5.245,F75&lt;2,B75&gt;=3.35),1.325,IF(AND(D75&lt;1.25,A75&lt;6.3,B75&gt;=2.65,G75&lt;0.572,D75&lt;1.45,F75&gt;=1.5,B75&lt;3.35),4,IF(AND(D75&gt;=1.25,A75&lt;6.3,B75&gt;=2.65,G75&lt;0.572,D75&lt;1.45,F75&gt;=1.5,B75&lt;3.35),4.18,IF(AND(G75&lt;0.907,D75&gt;=1.15,B75&lt;2.85,G75&gt;=0.572,D75&lt;1.45,F75&gt;=1.5,B75&lt;3.35),4,IF(AND(G75&gt;=0.907,D75&gt;=1.15,B75&lt;2.85,G75&gt;=0.572,D75&lt;1.45,F75&gt;=1.5,B75&lt;3.35),4.4,IF(AND(H75&lt;8.326,B75&lt;3.15,B75&gt;=2.85,G75&gt;=0.572,D75&lt;1.45,F75&gt;=1.5,B75&lt;3.35),3.6,IF(AND(H75&gt;=8.326,B75&lt;3.15,B75&gt;=2.85,G75&gt;=0.572,D75&lt;1.45,F75&gt;=1.5,B75&lt;3.35),4.48,IF(AND(B75&lt;2.95,A75&lt;6.7,G75&lt;0.107,F75&gt;=2.5,D75&gt;=1.45,F75&gt;=1.5,B75&lt;3.35),5.6,IF(AND(B75&gt;=2.95,A75&lt;6.7,G75&lt;0.107,F75&gt;=2.5,D75&gt;=1.45,F75&gt;=1.5,B75&lt;3.35),5.5,IF(AND(G75&lt;0.205,G75&lt;0.432,G75&gt;=0.107,F75&gt;=2.5,D75&gt;=1.45,F75&gt;=1.5,B75&lt;3.35),5.3,IF(AND(B75&gt;=3.05,G75&gt;=0.432,G75&gt;=0.107,F75&gt;=2.5,D75&gt;=1.45,F75&gt;=1.5,B75&lt;3.35),5.86,IF(AND(H75&gt;=14.057,G75&lt;0.385,G75&lt;0.607,D75&lt;0.35,H75&gt;=5.245,F75&lt;2,B75&gt;=3.35),1.7,IF(AND(D75&lt;1.7,G75&gt;=0.205,G75&lt;0.432,G75&gt;=0.107,F75&gt;=2.5,D75&gt;=1.45,F75&gt;=1.5,B75&lt;3.35),5,IF(AND(G75&lt;0.779,B75&lt;3.05,G75&gt;=0.432,G75&gt;=0.107,F75&gt;=2.5,D75&gt;=1.45,F75&gt;=1.5,B75&lt;3.35),4.9,IF(AND(G75&gt;=0.779,B75&lt;3.05,G75&gt;=0.432,G75&gt;=0.107,F75&gt;=2.5,D75&gt;=1.45,F75&gt;=1.5,B75&lt;3.35),5.533,IF(AND(D75&gt;=0.25,H75&lt;14.057,G75&lt;0.385,G75&lt;0.607,D75&lt;0.35,H75&gt;=5.245,F75&lt;2,B75&gt;=3.35),1.4,IF(AND(B75&lt;2.85,D75&gt;=1.7,G75&gt;=0.205,G75&lt;0.432,G75&gt;=0.107,F75&gt;=2.5,D75&gt;=1.45,F75&gt;=1.5,B75&lt;3.35),5.1,IF(AND(B75&gt;=2.85,D75&gt;=1.7,G75&gt;=0.205,G75&lt;0.432,G75&gt;=0.107,F75&gt;=2.5,D75&gt;=1.45,F75&gt;=1.5,B75&lt;3.35),5.15,IF(AND(A75&lt;5.1,D75&lt;0.25,H75&lt;14.057,G75&lt;0.385,G75&lt;0.607,D75&lt;0.35,H75&gt;=5.245,F75&lt;2,B75&gt;=3.35),1.4,IF(AND(A75&gt;=5.1,D75&lt;0.25,H75&lt;14.057,G75&lt;0.385,G75&lt;0.607,D75&lt;0.35,H75&gt;=5.245,F75&lt;2,B75&gt;=3.35),1.5,"shouldnthappen")))))))))))))))))))))))))))))))))))))</f>
        <v>4.533</v>
      </c>
    </row>
    <row r="76" customFormat="false" ht="13.8" hidden="false" customHeight="false" outlineLevel="0" collapsed="false">
      <c r="A76" s="1" t="n">
        <v>6.1</v>
      </c>
      <c r="B76" s="1" t="n">
        <v>2.8</v>
      </c>
      <c r="C76" s="1" t="n">
        <v>4.7</v>
      </c>
      <c r="D76" s="1" t="n">
        <v>1.2</v>
      </c>
      <c r="E76" s="1" t="s">
        <v>92</v>
      </c>
      <c r="F76" s="1" t="n">
        <v>2</v>
      </c>
      <c r="G76" s="1" t="n">
        <v>0.103046066826209</v>
      </c>
      <c r="H76" s="16" t="n">
        <v>10.6256678014994</v>
      </c>
      <c r="I76" s="11" t="n">
        <f aca="false">C76</f>
        <v>4.7</v>
      </c>
      <c r="J76" s="1" t="n">
        <f aca="false">AVERAGE(M76:BJ76)</f>
        <v>4.30772</v>
      </c>
      <c r="K76" s="15" t="n">
        <f aca="false">1-SQRT(VAR(M76:BJ76, I76)) / AVERAGE(M76:BJ76)</f>
        <v>0.850233558689176</v>
      </c>
      <c r="L76" s="1" t="n">
        <f aca="false">(J76-I76)/I76</f>
        <v>-0.0834638297872341</v>
      </c>
      <c r="M76" s="1" t="n">
        <f aca="false">IF(AND(H76&gt;=16.241,B76&gt;=3.35),6.4,IF(AND(D76&gt;=0.75,A76&lt;5.15,B76&lt;3.35),4.1,IF(AND(D76&gt;=1.5,H76&lt;16.241,B76&gt;=3.35),5.767,IF(AND(B76&gt;=3.25,D76&lt;0.75,A76&lt;5.15,B76&lt;3.35),1.58,IF(AND(A76&lt;4.95,D76&lt;1.5,H76&lt;16.241,B76&gt;=3.35),1.4,IF(AND(A76&lt;4.5,B76&lt;3.25,D76&lt;0.75,A76&lt;5.15,B76&lt;3.35),1.26,IF(AND(A76&gt;=4.5,B76&lt;3.25,D76&lt;0.75,A76&lt;5.15,B76&lt;3.35),1.48,IF(AND(G76&lt;0.356,H76&lt;12.557,D76&lt;1.45,A76&gt;=5.15,B76&lt;3.35),4.267,IF(AND(D76&lt;1.25,H76&gt;=12.557,D76&lt;1.45,A76&gt;=5.15,B76&lt;3.35),4.05,IF(AND(D76&gt;=1.35,G76&gt;=0.356,H76&lt;12.557,D76&lt;1.45,A76&gt;=5.15,B76&lt;3.35),4.25,IF(AND(H76&lt;15.086,D76&gt;=1.25,H76&gt;=12.557,D76&lt;1.45,A76&gt;=5.15,B76&lt;3.35),4.4,IF(AND(F76&lt;2.5,G76&gt;=0.44,D76&lt;2.05,D76&gt;=1.45,A76&gt;=5.15,B76&lt;3.35),4.7,IF(AND(H76&lt;10.391,B76&lt;3.15,D76&gt;=2.05,D76&gt;=1.45,A76&gt;=5.15,B76&lt;3.35),5.1,IF(AND(G76&lt;0.505,B76&gt;=3.15,D76&gt;=2.05,D76&gt;=1.45,A76&gt;=5.15,B76&lt;3.35),5.7,IF(AND(G76&gt;=0.505,B76&gt;=3.15,D76&gt;=2.05,D76&gt;=1.45,A76&gt;=5.15,B76&lt;3.35),5.95,IF(AND(D76&gt;=0.5,G76&lt;0.905,A76&gt;=4.95,D76&lt;1.5,H76&lt;16.241,B76&gt;=3.35),1.6,IF(AND(B76&lt;3.6,G76&gt;=0.905,A76&gt;=4.95,D76&lt;1.5,H76&lt;16.241,B76&gt;=3.35),1.7,IF(AND(B76&gt;=3.6,G76&gt;=0.905,A76&gt;=4.95,D76&lt;1.5,H76&lt;16.241,B76&gt;=3.35),1.767,IF(AND(A76&gt;=5.7,D76&lt;1.35,G76&gt;=0.356,H76&lt;12.557,D76&lt;1.45,A76&gt;=5.15,B76&lt;3.35),3.9,IF(AND(A76&lt;6.35,H76&gt;=15.086,D76&gt;=1.25,H76&gt;=12.557,D76&lt;1.45,A76&gt;=5.15,B76&lt;3.35),4.7,IF(AND(A76&gt;=6.35,H76&gt;=15.086,D76&gt;=1.25,H76&gt;=12.557,D76&lt;1.45,A76&gt;=5.15,B76&lt;3.35),4.6,IF(AND(H76&lt;9.252,D76&lt;1.55,G76&lt;0.44,D76&lt;2.05,D76&gt;=1.45,A76&gt;=5.15,B76&lt;3.35),5.08,IF(AND(H76&gt;=9.252,D76&lt;1.55,G76&lt;0.44,D76&lt;2.05,D76&gt;=1.45,A76&gt;=5.15,B76&lt;3.35),4.7,IF(AND(H76&lt;8.477,D76&gt;=1.55,G76&lt;0.44,D76&lt;2.05,D76&gt;=1.45,A76&gt;=5.15,B76&lt;3.35),5.1,IF(AND(H76&gt;=8.477,D76&gt;=1.55,G76&lt;0.44,D76&lt;2.05,D76&gt;=1.45,A76&gt;=5.15,B76&lt;3.35),5.4,IF(AND(H76&lt;8.435,F76&gt;=2.5,G76&gt;=0.44,D76&lt;2.05,D76&gt;=1.45,A76&gt;=5.15,B76&lt;3.35),5.1,IF(AND(H76&gt;=8.435,F76&gt;=2.5,G76&gt;=0.44,D76&lt;2.05,D76&gt;=1.45,A76&gt;=5.15,B76&lt;3.35),4.86,IF(AND(G76&lt;0.543,H76&gt;=10.391,B76&lt;3.15,D76&gt;=2.05,D76&gt;=1.45,A76&gt;=5.15,B76&lt;3.35),5.56,IF(AND(G76&gt;=0.543,H76&gt;=10.391,B76&lt;3.15,D76&gt;=2.05,D76&gt;=1.45,A76&gt;=5.15,B76&lt;3.35),5.8,IF(AND(A76&lt;5.05,D76&lt;0.5,G76&lt;0.905,A76&gt;=4.95,D76&lt;1.5,H76&lt;16.241,B76&gt;=3.35),1.3,IF(AND(H76&lt;6.583,A76&lt;5.7,D76&lt;1.35,G76&gt;=0.356,H76&lt;12.557,D76&lt;1.45,A76&gt;=5.15,B76&lt;3.35),4,IF(AND(G76&lt;0.585,A76&gt;=5.05,D76&lt;0.5,G76&lt;0.905,A76&gt;=4.95,D76&lt;1.5,H76&lt;16.241,B76&gt;=3.35),1.475,IF(AND(G76&lt;0.62,H76&gt;=6.583,A76&lt;5.7,D76&lt;1.35,G76&gt;=0.356,H76&lt;12.557,D76&lt;1.45,A76&gt;=5.15,B76&lt;3.35),3.75,IF(AND(G76&gt;=0.62,H76&gt;=6.583,A76&lt;5.7,D76&lt;1.35,G76&gt;=0.356,H76&lt;12.557,D76&lt;1.45,A76&gt;=5.15,B76&lt;3.35),3.6,IF(AND(B76&lt;3.75,G76&gt;=0.585,A76&gt;=5.05,D76&lt;0.5,G76&lt;0.905,A76&gt;=4.95,D76&lt;1.5,H76&lt;16.241,B76&gt;=3.35),1.5,IF(AND(B76&gt;=3.75,G76&gt;=0.585,A76&gt;=5.05,D76&lt;0.5,G76&lt;0.905,A76&gt;=4.95,D76&lt;1.5,H76&lt;16.241,B76&gt;=3.35),1.6,"shouldnthappen"))))))))))))))))))))))))))))))))))))</f>
        <v>4.267</v>
      </c>
      <c r="N76" s="1" t="n">
        <f aca="false">IF(AND(H76&lt;5.245,B76&lt;3.65,F76&lt;1.5),1,IF(AND(H76&gt;=14.096,B76&gt;=3.65,F76&lt;1.5),1.65,IF(AND(A76&gt;=5.45,H76&gt;=5.245,B76&lt;3.65,F76&lt;1.5),1.3,IF(AND(H76&gt;=13.586,H76&lt;14.096,B76&gt;=3.65,F76&lt;1.5),1.3,IF(AND(H76&lt;10.258,D76&lt;1.25,F76&lt;2.5,F76&gt;=1.5),3.38,IF(AND(H76&lt;6.982,D76&gt;=1.25,F76&lt;2.5,F76&gt;=1.5),3.96,IF(AND(H76&gt;=13.646,D76&lt;2.05,F76&gt;=2.5,F76&gt;=1.5),6.1,IF(AND(B76&lt;3.05,A76&lt;5.45,H76&gt;=5.245,B76&lt;3.65,F76&lt;1.5),1.375,IF(AND(H76&lt;6.543,H76&lt;13.586,H76&lt;14.096,B76&gt;=3.65,F76&lt;1.5),1.4,IF(AND(H76&gt;=6.543,H76&lt;13.586,H76&lt;14.096,B76&gt;=3.65,F76&lt;1.5),1.5,IF(AND(H76&lt;11.522,H76&gt;=10.258,D76&lt;1.25,F76&lt;2.5,F76&gt;=1.5),3.733,IF(AND(H76&gt;=11.522,H76&gt;=10.258,D76&lt;1.25,F76&lt;2.5,F76&gt;=1.5),3.92,IF(AND(H76&lt;5.767,H76&lt;13.646,D76&lt;2.05,F76&gt;=2.5,F76&gt;=1.5),4.5,IF(AND(A76&lt;6.8,B76&lt;3.15,D76&gt;=2.05,F76&gt;=2.5,F76&gt;=1.5),5.6,IF(AND(A76&gt;=6.8,B76&lt;3.15,D76&gt;=2.05,F76&gt;=2.5,F76&gt;=1.5),5.1,IF(AND(B76&lt;3.25,B76&gt;=3.15,D76&gt;=2.05,F76&gt;=2.5,F76&gt;=1.5),5.8,IF(AND(B76&gt;=3.25,B76&gt;=3.15,D76&gt;=2.05,F76&gt;=2.5,F76&gt;=1.5),5.65,IF(AND(B76&lt;3.15,B76&gt;=3.05,A76&lt;5.45,H76&gt;=5.245,B76&lt;3.65,F76&lt;1.5),1.5,IF(AND(G76&gt;=0.735,H76&lt;13.665,H76&gt;=6.982,D76&gt;=1.25,F76&lt;2.5,F76&gt;=1.5),4.2,IF(AND(H76&lt;14.03,H76&gt;=13.665,H76&gt;=6.982,D76&gt;=1.25,F76&lt;2.5,F76&gt;=1.5),4.8,IF(AND(A76&gt;=6.6,H76&gt;=5.767,H76&lt;13.646,D76&lt;2.05,F76&gt;=2.5,F76&gt;=1.5),6.05,IF(AND(G76&gt;=0.934,B76&gt;=3.15,B76&gt;=3.05,A76&lt;5.45,H76&gt;=5.245,B76&lt;3.65,F76&lt;1.5),1.7,IF(AND(D76&gt;=1.55,G76&lt;0.735,H76&lt;13.665,H76&gt;=6.982,D76&gt;=1.25,F76&lt;2.5,F76&gt;=1.5),5.1,IF(AND(D76&lt;1.45,H76&gt;=14.03,H76&gt;=13.665,H76&gt;=6.982,D76&gt;=1.25,F76&lt;2.5,F76&gt;=1.5),4.7,IF(AND(D76&gt;=1.45,H76&gt;=14.03,H76&gt;=13.665,H76&gt;=6.982,D76&gt;=1.25,F76&lt;2.5,F76&gt;=1.5),4.5,IF(AND(A76&gt;=6.2,A76&lt;6.6,H76&gt;=5.767,H76&lt;13.646,D76&lt;2.05,F76&gt;=2.5,F76&gt;=1.5),5.325,IF(AND(B76&lt;3.25,G76&lt;0.934,B76&gt;=3.15,B76&gt;=3.05,A76&lt;5.45,H76&gt;=5.245,B76&lt;3.65,F76&lt;1.5),1.3,IF(AND(D76&lt;1.35,D76&lt;1.55,G76&lt;0.735,H76&lt;13.665,H76&gt;=6.982,D76&gt;=1.25,F76&lt;2.5,F76&gt;=1.5),4.25,IF(AND(H76&lt;8.435,A76&lt;6.2,A76&lt;6.6,H76&gt;=5.767,H76&lt;13.646,D76&lt;2.05,F76&gt;=2.5,F76&gt;=1.5),5.1,IF(AND(H76&gt;=8.435,A76&lt;6.2,A76&lt;6.6,H76&gt;=5.767,H76&lt;13.646,D76&lt;2.05,F76&gt;=2.5,F76&gt;=1.5),4.9,IF(AND(A76&gt;=5.15,B76&gt;=3.25,G76&lt;0.934,B76&gt;=3.15,B76&gt;=3.05,A76&lt;5.45,H76&gt;=5.245,B76&lt;3.65,F76&lt;1.5),1.5,IF(AND(B76&lt;2.9,D76&gt;=1.35,D76&lt;1.55,G76&lt;0.735,H76&lt;13.665,H76&gt;=6.982,D76&gt;=1.25,F76&lt;2.5,F76&gt;=1.5),4.6,IF(AND(B76&gt;=2.9,D76&gt;=1.35,D76&lt;1.55,G76&lt;0.735,H76&lt;13.665,H76&gt;=6.982,D76&gt;=1.25,F76&lt;2.5,F76&gt;=1.5),4.52,IF(AND(G76&gt;=0.862,A76&lt;5.15,B76&gt;=3.25,G76&lt;0.934,B76&gt;=3.15,B76&gt;=3.05,A76&lt;5.45,H76&gt;=5.245,B76&lt;3.65,F76&lt;1.5),1.5,IF(AND(H76&lt;9.35,G76&lt;0.862,A76&lt;5.15,B76&gt;=3.25,G76&lt;0.934,B76&gt;=3.15,B76&gt;=3.05,A76&lt;5.45,H76&gt;=5.245,B76&lt;3.65,F76&lt;1.5),1.38,IF(AND(H76&gt;=9.35,G76&lt;0.862,A76&lt;5.15,B76&gt;=3.25,G76&lt;0.934,B76&gt;=3.15,B76&gt;=3.05,A76&lt;5.45,H76&gt;=5.245,B76&lt;3.65,F76&lt;1.5),1.4,"shouldnthappen"))))))))))))))))))))))))))))))))))))</f>
        <v>3.733</v>
      </c>
      <c r="O76" s="1" t="n">
        <f aca="false">IF(AND(B76&lt;2.75,A76&lt;5.55),3.96,IF(AND(H76&lt;9.205,A76&lt;5.9,A76&gt;=5.55),3.85,IF(AND(A76&lt;4.35,D76&lt;0.35,B76&gt;=2.75,A76&lt;5.55),1.1,IF(AND(B76&lt;3.65,D76&gt;=0.35,B76&gt;=2.75,A76&lt;5.55),1.65,IF(AND(B76&gt;=3.65,D76&gt;=0.35,B76&gt;=2.75,A76&lt;5.55),1.9,IF(AND(G76&gt;=0.732,H76&gt;=9.205,A76&lt;5.9,A76&gt;=5.55),4.9,IF(AND(G76&lt;0.273,G76&lt;0.732,H76&gt;=9.205,A76&lt;5.9,A76&gt;=5.55),4.5,IF(AND(A76&lt;6.3,G76&lt;0.422,F76&lt;2.5,A76&gt;=5.9,A76&gt;=5.55),5.1,IF(AND(A76&gt;=6.3,G76&lt;0.422,F76&lt;2.5,A76&gt;=5.9,A76&gt;=5.55),4.76,IF(AND(B76&lt;2.4,G76&gt;=0.422,F76&lt;2.5,A76&gt;=5.9,A76&gt;=5.55),4.45,IF(AND(A76&gt;=7,G76&gt;=0.628,F76&gt;=2.5,A76&gt;=5.9,A76&gt;=5.55),6.45,IF(AND(D76&lt;0.15,H76&lt;13.924,A76&gt;=4.35,D76&lt;0.35,B76&gt;=2.75,A76&lt;5.55),1.5,IF(AND(B76&lt;3.15,H76&gt;=13.924,A76&gt;=4.35,D76&lt;0.35,B76&gt;=2.75,A76&lt;5.55),1.56,IF(AND(B76&gt;=3.15,H76&gt;=13.924,A76&gt;=4.35,D76&lt;0.35,B76&gt;=2.75,A76&lt;5.55),1.3,IF(AND(H76&lt;14.316,G76&gt;=0.273,G76&lt;0.732,H76&gt;=9.205,A76&lt;5.9,A76&gt;=5.55),3.95,IF(AND(H76&gt;=14.316,G76&gt;=0.273,G76&lt;0.732,H76&gt;=9.205,A76&lt;5.9,A76&gt;=5.55),4.1,IF(AND(A76&lt;6.2,B76&gt;=2.4,G76&gt;=0.422,F76&lt;2.5,A76&gt;=5.9,A76&gt;=5.55),4.3,IF(AND(A76&gt;=7.05,G76&lt;0.364,G76&lt;0.628,F76&gt;=2.5,A76&gt;=5.9,A76&gt;=5.55),6.1,IF(AND(A76&gt;=7.55,G76&gt;=0.364,G76&lt;0.628,F76&gt;=2.5,A76&gt;=5.9,A76&gt;=5.55),6.4,IF(AND(A76&lt;6.15,A76&lt;7,G76&gt;=0.628,F76&gt;=2.5,A76&gt;=5.9,A76&gt;=5.55),4.9,IF(AND(D76&lt;1.45,A76&gt;=6.2,B76&gt;=2.4,G76&gt;=0.422,F76&lt;2.5,A76&gt;=5.9,A76&gt;=5.55),4.64,IF(AND(D76&gt;=1.45,A76&gt;=6.2,B76&gt;=2.4,G76&gt;=0.422,F76&lt;2.5,A76&gt;=5.9,A76&gt;=5.55),4.9,IF(AND(D76&lt;1.65,A76&lt;7.05,G76&lt;0.364,G76&lt;0.628,F76&gt;=2.5,A76&gt;=5.9,A76&gt;=5.55),5.1,IF(AND(D76&gt;=2.35,A76&lt;7.55,G76&gt;=0.364,G76&lt;0.628,F76&gt;=2.5,A76&gt;=5.9,A76&gt;=5.55),5.633,IF(AND(D76&lt;2.15,A76&gt;=6.15,A76&lt;7,G76&gt;=0.628,F76&gt;=2.5,A76&gt;=5.9,A76&gt;=5.55),5.1,IF(AND(D76&gt;=2.15,A76&gt;=6.15,A76&lt;7,G76&gt;=0.628,F76&gt;=2.5,A76&gt;=5.9,A76&gt;=5.55),5.267,IF(AND(A76&lt;4.9,A76&lt;5.05,D76&gt;=0.15,H76&lt;13.924,A76&gt;=4.35,D76&lt;0.35,B76&gt;=2.75,A76&lt;5.55),1.375,IF(AND(A76&gt;=4.9,A76&lt;5.05,D76&gt;=0.15,H76&lt;13.924,A76&gt;=4.35,D76&lt;0.35,B76&gt;=2.75,A76&lt;5.55),1.3,IF(AND(A76&lt;5.45,A76&gt;=5.05,D76&gt;=0.15,H76&lt;13.924,A76&gt;=4.35,D76&lt;0.35,B76&gt;=2.75,A76&lt;5.55),1.475,IF(AND(A76&gt;=5.45,A76&gt;=5.05,D76&gt;=0.15,H76&lt;13.924,A76&gt;=4.35,D76&lt;0.35,B76&gt;=2.75,A76&lt;5.55),1.4,IF(AND(B76&gt;=3.25,D76&lt;2.35,A76&lt;7.55,G76&gt;=0.364,G76&lt;0.628,F76&gt;=2.5,A76&gt;=5.9,A76&gt;=5.55),5.7,IF(AND(G76&lt;0.006,G76&lt;0.107,D76&gt;=1.65,A76&lt;7.05,G76&lt;0.364,G76&lt;0.628,F76&gt;=2.5,A76&gt;=5.9,A76&gt;=5.55),5.5,IF(AND(G76&gt;=0.006,G76&lt;0.107,D76&gt;=1.65,A76&lt;7.05,G76&lt;0.364,G76&lt;0.628,F76&gt;=2.5,A76&gt;=5.9,A76&gt;=5.55),5.667,IF(AND(D76&lt;2.2,G76&gt;=0.107,D76&gt;=1.65,A76&lt;7.05,G76&lt;0.364,G76&lt;0.628,F76&gt;=2.5,A76&gt;=5.9,A76&gt;=5.55),5.35,IF(AND(D76&gt;=2.2,G76&gt;=0.107,D76&gt;=1.65,A76&lt;7.05,G76&lt;0.364,G76&lt;0.628,F76&gt;=2.5,A76&gt;=5.9,A76&gt;=5.55),5.2,IF(AND(D76&lt;2.25,B76&lt;3.25,D76&lt;2.35,A76&lt;7.55,G76&gt;=0.364,G76&lt;0.628,F76&gt;=2.5,A76&gt;=5.9,A76&gt;=5.55),5.8,IF(AND(D76&gt;=2.25,B76&lt;3.25,D76&lt;2.35,A76&lt;7.55,G76&gt;=0.364,G76&lt;0.628,F76&gt;=2.5,A76&gt;=5.9,A76&gt;=5.55),5.9,"shouldnthappen")))))))))))))))))))))))))))))))))))))</f>
        <v>5.1</v>
      </c>
      <c r="P76" s="1" t="n">
        <f aca="false">IF(AND(D76&gt;=0.75,A76&lt;5.55),3.9,IF(AND(H76&lt;7.482,A76&gt;=5.55),3.45,IF(AND(B76&gt;=3.15,B76&lt;3.25,D76&lt;0.75,A76&lt;5.55),1.262,IF(AND(G76&gt;=0.446,B76&lt;3.15,B76&lt;3.25,D76&lt;0.75,A76&lt;5.55),1.1,IF(AND(G76&lt;0.408,A76&lt;5.05,B76&gt;=3.25,D76&lt;0.75,A76&lt;5.55),1.4,IF(AND(G76&gt;=0.408,A76&lt;5.05,B76&gt;=3.25,D76&lt;0.75,A76&lt;5.55),1.233,IF(AND(G76&gt;=0.676,A76&gt;=5.05,B76&gt;=3.25,D76&lt;0.75,A76&lt;5.55),1.72,IF(AND(H76&lt;9.386,A76&lt;5.85,F76&lt;2.5,H76&gt;=7.482,A76&gt;=5.55),3.5,IF(AND(H76&gt;=9.386,A76&lt;5.85,F76&lt;2.5,H76&gt;=7.482,A76&gt;=5.55),4.275,IF(AND(H76&gt;=16.284,G76&lt;0.865,F76&gt;=2.5,H76&gt;=7.482,A76&gt;=5.55),6.6,IF(AND(G76&lt;0.912,G76&gt;=0.865,F76&gt;=2.5,H76&gt;=7.482,A76&gt;=5.55),4.8,IF(AND(G76&gt;=0.912,G76&gt;=0.865,F76&gt;=2.5,H76&gt;=7.482,A76&gt;=5.55),5.175,IF(AND(A76&gt;=4.95,G76&lt;0.446,B76&lt;3.15,B76&lt;3.25,D76&lt;0.75,A76&lt;5.55),1.6,IF(AND(H76&gt;=12.974,G76&lt;0.676,A76&gt;=5.05,B76&gt;=3.25,D76&lt;0.75,A76&lt;5.55),1.3,IF(AND(D76&lt;1.45,H76&lt;13.531,A76&gt;=5.85,F76&lt;2.5,H76&gt;=7.482,A76&gt;=5.55),4.2,IF(AND(D76&gt;=1.45,H76&lt;13.531,A76&gt;=5.85,F76&lt;2.5,H76&gt;=7.482,A76&gt;=5.55),4.967,IF(AND(G76&lt;0.187,H76&gt;=13.531,A76&gt;=5.85,F76&lt;2.5,H76&gt;=7.482,A76&gt;=5.55),5,IF(AND(H76&gt;=12.675,A76&lt;4.95,G76&lt;0.446,B76&lt;3.15,B76&lt;3.25,D76&lt;0.75,A76&lt;5.55),1.5,IF(AND(H76&lt;10.826,H76&lt;12.974,G76&lt;0.676,A76&gt;=5.05,B76&gt;=3.25,D76&lt;0.75,A76&lt;5.55),1.46,IF(AND(H76&gt;=10.826,H76&lt;12.974,G76&lt;0.676,A76&gt;=5.05,B76&gt;=3.25,D76&lt;0.75,A76&lt;5.55),1.4,IF(AND(A76&lt;6.15,G76&gt;=0.187,H76&gt;=13.531,A76&gt;=5.85,F76&lt;2.5,H76&gt;=7.482,A76&gt;=5.55),4.7,IF(AND(A76&lt;6.85,B76&lt;2.95,H76&lt;16.284,G76&lt;0.865,F76&gt;=2.5,H76&gt;=7.482,A76&gt;=5.55),5.32,IF(AND(A76&gt;=6.85,B76&lt;2.95,H76&lt;16.284,G76&lt;0.865,F76&gt;=2.5,H76&gt;=7.482,A76&gt;=5.55),6.567,IF(AND(A76&lt;4.85,H76&lt;12.675,A76&lt;4.95,G76&lt;0.446,B76&lt;3.15,B76&lt;3.25,D76&lt;0.75,A76&lt;5.55),1.4,IF(AND(A76&gt;=4.85,H76&lt;12.675,A76&lt;4.95,G76&lt;0.446,B76&lt;3.15,B76&lt;3.25,D76&lt;0.75,A76&lt;5.55),1.5,IF(AND(B76&lt;3.1,A76&gt;=6.15,G76&gt;=0.187,H76&gt;=13.531,A76&gt;=5.85,F76&lt;2.5,H76&gt;=7.482,A76&gt;=5.55),4.467,IF(AND(B76&gt;=3.1,A76&gt;=6.15,G76&gt;=0.187,H76&gt;=13.531,A76&gt;=5.85,F76&lt;2.5,H76&gt;=7.482,A76&gt;=5.55),4.7,IF(AND(G76&gt;=0.379,B76&lt;3.15,B76&gt;=2.95,H76&lt;16.284,G76&lt;0.865,F76&gt;=2.5,H76&gt;=7.482,A76&gt;=5.55),5.733,IF(AND(A76&lt;6.6,B76&gt;=3.15,B76&gt;=2.95,H76&lt;16.284,G76&lt;0.865,F76&gt;=2.5,H76&gt;=7.482,A76&gt;=5.55),5.38,IF(AND(A76&lt;6.7,G76&lt;0.379,B76&lt;3.15,B76&gt;=2.95,H76&lt;16.284,G76&lt;0.865,F76&gt;=2.5,H76&gt;=7.482,A76&gt;=5.55),5.3,IF(AND(A76&gt;=6.7,G76&lt;0.379,B76&lt;3.15,B76&gt;=2.95,H76&lt;16.284,G76&lt;0.865,F76&gt;=2.5,H76&gt;=7.482,A76&gt;=5.55),5.16,IF(AND(A76&lt;7.05,A76&gt;=6.6,B76&gt;=3.15,B76&gt;=2.95,H76&lt;16.284,G76&lt;0.865,F76&gt;=2.5,H76&gt;=7.482,A76&gt;=5.55),5.78,IF(AND(A76&gt;=7.05,A76&gt;=6.6,B76&gt;=3.15,B76&gt;=2.95,H76&lt;16.284,G76&lt;0.865,F76&gt;=2.5,H76&gt;=7.482,A76&gt;=5.55),6.1,"shouldnthappen")))))))))))))))))))))))))))))))))</f>
        <v>4.2</v>
      </c>
      <c r="Q76" s="1" t="n">
        <f aca="false">IF(AND(G76&gt;=0.422,B76&lt;3.25,F76&lt;1.5),1.25,IF(AND(G76&gt;=0.082,G76&lt;0.125,F76&gt;=1.5),6.7,IF(AND(G76&lt;0.251,G76&lt;0.422,B76&lt;3.25,F76&lt;1.5),1.38,IF(AND(G76&gt;=0.251,G76&lt;0.422,B76&lt;3.25,F76&lt;1.5),1.55,IF(AND(G76&gt;=0.385,G76&lt;0.633,B76&gt;=3.25,F76&lt;1.5),1.367,IF(AND(B76&lt;3.35,G76&gt;=0.633,B76&gt;=3.25,F76&lt;1.5),1.7,IF(AND(A76&lt;5.85,G76&lt;0.082,G76&lt;0.125,F76&gt;=1.5),4.5,IF(AND(F76&gt;=2.5,D76&lt;1.6,G76&gt;=0.125,F76&gt;=1.5),5.05,IF(AND(H76&gt;=16.774,D76&gt;=1.6,G76&gt;=0.125,F76&gt;=1.5),6.4,IF(AND(D76&gt;=0.5,G76&lt;0.385,G76&lt;0.633,B76&gt;=3.25,F76&lt;1.5),1.6,IF(AND(B76&lt;3.6,B76&gt;=3.35,G76&gt;=0.633,B76&gt;=3.25,F76&lt;1.5),1.55,IF(AND(B76&gt;=3.6,B76&gt;=3.35,G76&gt;=0.633,B76&gt;=3.25,F76&lt;1.5),1.6,IF(AND(D76&lt;1.65,A76&gt;=5.85,G76&lt;0.082,G76&lt;0.125,F76&gt;=1.5),4.7,IF(AND(A76&lt;5.3,F76&lt;2.5,D76&lt;1.6,G76&gt;=0.125,F76&gt;=1.5),3.15,IF(AND(B76&gt;=3.2,H76&lt;16.774,D76&gt;=1.6,G76&gt;=0.125,F76&gt;=1.5),5.675,IF(AND(H76&lt;11.767,D76&lt;0.5,G76&lt;0.385,G76&lt;0.633,B76&gt;=3.25,F76&lt;1.5),1.5,IF(AND(H76&gt;=11.767,D76&lt;0.5,G76&lt;0.385,G76&lt;0.633,B76&gt;=3.25,F76&lt;1.5),1.367,IF(AND(H76&lt;8.367,D76&gt;=1.65,A76&gt;=5.85,G76&lt;0.082,G76&lt;0.125,F76&gt;=1.5),5.7,IF(AND(H76&gt;=8.367,D76&gt;=1.65,A76&gt;=5.85,G76&lt;0.082,G76&lt;0.125,F76&gt;=1.5),5.575,IF(AND(A76&gt;=7.1,B76&lt;3.2,H76&lt;16.774,D76&gt;=1.6,G76&gt;=0.125,F76&gt;=1.5),6.3,IF(AND(H76&gt;=15.395,B76&lt;2.85,A76&gt;=5.3,F76&lt;2.5,D76&lt;1.6,G76&gt;=0.125,F76&gt;=1.5),4.8,IF(AND(H76&lt;8.486,B76&gt;=2.85,A76&gt;=5.3,F76&lt;2.5,D76&lt;1.6,G76&gt;=0.125,F76&gt;=1.5),3.85,IF(AND(D76&gt;=2.1,A76&lt;7.1,B76&lt;3.2,H76&lt;16.774,D76&gt;=1.6,G76&gt;=0.125,F76&gt;=1.5),5.5,IF(AND(B76&gt;=2.75,H76&lt;15.395,B76&lt;2.85,A76&gt;=5.3,F76&lt;2.5,D76&lt;1.6,G76&gt;=0.125,F76&gt;=1.5),4.489,IF(AND(H76&gt;=15.168,H76&gt;=8.486,B76&gt;=2.85,A76&gt;=5.3,F76&lt;2.5,D76&lt;1.6,G76&gt;=0.125,F76&gt;=1.5),4.7,IF(AND(G76&gt;=0.519,D76&lt;2.1,A76&lt;7.1,B76&lt;3.2,H76&lt;16.774,D76&gt;=1.6,G76&gt;=0.125,F76&gt;=1.5),4.925,IF(AND(G76&gt;=0.897,B76&lt;2.75,H76&lt;15.395,B76&lt;2.85,A76&gt;=5.3,F76&lt;2.5,D76&lt;1.6,G76&gt;=0.125,F76&gt;=1.5),4.567,IF(AND(A76&lt;5.65,H76&lt;15.168,H76&gt;=8.486,B76&gt;=2.85,A76&gt;=5.3,F76&lt;2.5,D76&lt;1.6,G76&gt;=0.125,F76&gt;=1.5),4.5,IF(AND(G76&lt;0.23,G76&lt;0.519,D76&lt;2.1,A76&lt;7.1,B76&lt;3.2,H76&lt;16.774,D76&gt;=1.6,G76&gt;=0.125,F76&gt;=1.5),5,IF(AND(A76&lt;5.9,G76&lt;0.897,B76&lt;2.75,H76&lt;15.395,B76&lt;2.85,A76&gt;=5.3,F76&lt;2.5,D76&lt;1.6,G76&gt;=0.125,F76&gt;=1.5),4.1,IF(AND(A76&gt;=5.9,G76&lt;0.897,B76&lt;2.75,H76&lt;15.395,B76&lt;2.85,A76&gt;=5.3,F76&lt;2.5,D76&lt;1.6,G76&gt;=0.125,F76&gt;=1.5),4.5,IF(AND(A76&lt;6.05,A76&gt;=5.65,H76&lt;15.168,H76&gt;=8.486,B76&gt;=2.85,A76&gt;=5.3,F76&lt;2.5,D76&lt;1.6,G76&gt;=0.125,F76&gt;=1.5),4.2,IF(AND(A76&gt;=6.05,A76&gt;=5.65,H76&lt;15.168,H76&gt;=8.486,B76&gt;=2.85,A76&gt;=5.3,F76&lt;2.5,D76&lt;1.6,G76&gt;=0.125,F76&gt;=1.5),4.35,IF(AND(D76&lt;1.95,G76&gt;=0.23,G76&lt;0.519,D76&lt;2.1,A76&lt;7.1,B76&lt;3.2,H76&lt;16.774,D76&gt;=1.6,G76&gt;=0.125,F76&gt;=1.5),5.3,IF(AND(D76&gt;=1.95,G76&gt;=0.23,G76&lt;0.519,D76&lt;2.1,A76&lt;7.1,B76&lt;3.2,H76&lt;16.774,D76&gt;=1.6,G76&gt;=0.125,F76&gt;=1.5),5.2,"shouldnthappen")))))))))))))))))))))))))))))))))))</f>
        <v>6.7</v>
      </c>
      <c r="R76" s="1" t="n">
        <f aca="false">IF(AND(G76&gt;=0.901,F76&lt;1.5),1.9,IF(AND(H76&lt;5.523,D76&lt;0.35,G76&lt;0.901,F76&lt;1.5),1,IF(AND(B76&lt;3.6,D76&gt;=0.35,G76&lt;0.901,F76&lt;1.5),1.575,IF(AND(B76&gt;=3.6,D76&gt;=0.35,G76&lt;0.901,F76&lt;1.5),1.5,IF(AND(G76&gt;=0.837,D76&lt;1.15,D76&lt;1.45,F76&gt;=1.5),3,IF(AND(G76&gt;=0.66,D76&gt;=1.15,D76&lt;1.45,F76&gt;=1.5),4,IF(AND(F76&gt;=2.5,D76&lt;1.55,D76&gt;=1.45,F76&gt;=1.5),5.025,IF(AND(F76&lt;2.5,D76&gt;=1.55,D76&gt;=1.45,F76&gt;=1.5),4.933,IF(AND(B76&lt;2.45,G76&lt;0.837,D76&lt;1.15,D76&lt;1.45,F76&gt;=1.5),3.3,IF(AND(B76&gt;=2.45,G76&lt;0.837,D76&lt;1.15,D76&lt;1.45,F76&gt;=1.5),3.86,IF(AND(B76&gt;=3.05,F76&lt;2.5,D76&lt;1.55,D76&gt;=1.45,F76&gt;=1.5),4.8,IF(AND(D76&gt;=2.45,F76&gt;=2.5,D76&gt;=1.55,D76&gt;=1.45,F76&gt;=1.5),5.875,IF(AND(H76&lt;13.187,G76&lt;0.217,H76&gt;=5.523,D76&lt;0.35,G76&lt;0.901,F76&lt;1.5),1.4,IF(AND(H76&gt;=13.187,G76&lt;0.217,H76&gt;=5.523,D76&lt;0.35,G76&lt;0.901,F76&lt;1.5),1.5,IF(AND(G76&lt;0.33,G76&gt;=0.217,H76&gt;=5.523,D76&lt;0.35,G76&lt;0.901,F76&lt;1.5),1.28,IF(AND(A76&lt;6.05,D76&lt;1.35,G76&lt;0.66,D76&gt;=1.15,D76&lt;1.45,F76&gt;=1.5),4.175,IF(AND(A76&gt;=6.05,D76&lt;1.35,G76&lt;0.66,D76&gt;=1.15,D76&lt;1.45,F76&gt;=1.5),4.3,IF(AND(A76&lt;5.65,D76&gt;=1.35,G76&lt;0.66,D76&gt;=1.15,D76&lt;1.45,F76&gt;=1.5),3.9,IF(AND(A76&gt;=5.65,D76&gt;=1.35,G76&lt;0.66,D76&gt;=1.15,D76&lt;1.45,F76&gt;=1.5),4.52,IF(AND(A76&lt;6.25,B76&lt;3.05,F76&lt;2.5,D76&lt;1.55,D76&gt;=1.45,F76&gt;=1.5),4.5,IF(AND(A76&gt;=6.25,B76&lt;3.05,F76&lt;2.5,D76&lt;1.55,D76&gt;=1.45,F76&gt;=1.5),4.675,IF(AND(A76&gt;=7.25,D76&lt;2.45,F76&gt;=2.5,D76&gt;=1.55,D76&gt;=1.45,F76&gt;=1.5),6.433,IF(AND(D76&gt;=0.25,G76&gt;=0.33,G76&gt;=0.217,H76&gt;=5.523,D76&lt;0.35,G76&lt;0.901,F76&lt;1.5),1.4,IF(AND(A76&lt;6.15,A76&lt;7.25,D76&lt;2.45,F76&gt;=2.5,D76&gt;=1.55,D76&gt;=1.45,F76&gt;=1.5),5.025,IF(AND(H76&lt;6.439,D76&lt;0.25,G76&gt;=0.33,G76&gt;=0.217,H76&gt;=5.523,D76&lt;0.35,G76&lt;0.901,F76&lt;1.5),1.5,IF(AND(H76&gt;=6.439,D76&lt;0.25,G76&gt;=0.33,G76&gt;=0.217,H76&gt;=5.523,D76&lt;0.35,G76&lt;0.901,F76&lt;1.5),1.38,IF(AND(H76&gt;=13.711,A76&gt;=6.15,A76&lt;7.25,D76&lt;2.45,F76&gt;=2.5,D76&gt;=1.55,D76&gt;=1.45,F76&gt;=1.5),5.68,IF(AND(B76&gt;=3.3,H76&lt;13.711,A76&gt;=6.15,A76&lt;7.25,D76&lt;2.45,F76&gt;=2.5,D76&gt;=1.55,D76&gt;=1.45,F76&gt;=1.5),5.6,IF(AND(G76&lt;0.093,B76&lt;3.3,H76&lt;13.711,A76&gt;=6.15,A76&lt;7.25,D76&lt;2.45,F76&gt;=2.5,D76&gt;=1.55,D76&gt;=1.45,F76&gt;=1.5),5.56,IF(AND(D76&lt;1.95,G76&gt;=0.093,B76&lt;3.3,H76&lt;13.711,A76&gt;=6.15,A76&lt;7.25,D76&lt;2.45,F76&gt;=2.5,D76&gt;=1.55,D76&gt;=1.45,F76&gt;=1.5),5.3,IF(AND(B76&lt;3.15,D76&gt;=1.95,G76&gt;=0.093,B76&lt;3.3,H76&lt;13.711,A76&gt;=6.15,A76&lt;7.25,D76&lt;2.45,F76&gt;=2.5,D76&gt;=1.55,D76&gt;=1.45,F76&gt;=1.5),5.1,IF(AND(B76&gt;=3.15,D76&gt;=1.95,G76&gt;=0.093,B76&lt;3.3,H76&lt;13.711,A76&gt;=6.15,A76&lt;7.25,D76&lt;2.45,F76&gt;=2.5,D76&gt;=1.55,D76&gt;=1.45,F76&gt;=1.5),5.15,"shouldnthappen"))))))))))))))))))))))))))))))))</f>
        <v>4.3</v>
      </c>
      <c r="S76" s="1" t="n">
        <f aca="false">IF(AND(G76&gt;=0.859,D76&gt;=0.35,F76&lt;1.5),1.9,IF(AND(D76&lt;1.75,F76&gt;=2.5,F76&gt;=1.5),4.867,IF(AND(H76&lt;8.42,A76&lt;5.05,D76&lt;0.35,F76&lt;1.5),1.42,IF(AND(H76&gt;=14.877,A76&gt;=5.05,D76&lt;0.35,F76&lt;1.5),1.3,IF(AND(B76&lt;3.35,G76&lt;0.859,D76&gt;=0.35,F76&lt;1.5),1.7,IF(AND(B76&gt;=3.35,G76&lt;0.859,D76&gt;=0.35,F76&lt;1.5),1.5,IF(AND(A76&gt;=6.05,B76&lt;2.75,F76&lt;2.5,F76&gt;=1.5),4.733,IF(AND(G76&gt;=0.68,B76&gt;=2.75,F76&lt;2.5,F76&gt;=1.5),4.025,IF(AND(H76&gt;=16.284,D76&gt;=1.75,F76&gt;=2.5,F76&gt;=1.5),6.6,IF(AND(A76&lt;4.35,H76&gt;=8.42,A76&lt;5.05,D76&lt;0.35,F76&lt;1.5),1.1,IF(AND(G76&gt;=0.948,H76&lt;14.877,A76&gt;=5.05,D76&lt;0.35,F76&lt;1.5),1.7,IF(AND(A76&lt;5.3,A76&lt;6.05,B76&lt;2.75,F76&lt;2.5,F76&gt;=1.5),3,IF(AND(H76&gt;=15.168,G76&lt;0.68,B76&gt;=2.75,F76&lt;2.5,F76&gt;=1.5),4.75,IF(AND(H76&gt;=14.005,A76&gt;=4.35,H76&gt;=8.42,A76&lt;5.05,D76&lt;0.35,F76&lt;1.5),1.375,IF(AND(A76&gt;=5.55,G76&lt;0.948,H76&lt;14.877,A76&gt;=5.05,D76&lt;0.35,F76&lt;1.5),1.7,IF(AND(H76&lt;12.363,A76&gt;=5.3,A76&lt;6.05,B76&lt;2.75,F76&lt;2.5,F76&gt;=1.5),3.825,IF(AND(H76&gt;=12.363,A76&gt;=5.3,A76&lt;6.05,B76&lt;2.75,F76&lt;2.5,F76&gt;=1.5),4.033,IF(AND(H76&gt;=14.508,H76&lt;15.168,G76&lt;0.68,B76&gt;=2.75,F76&lt;2.5,F76&gt;=1.5),4.2,IF(AND(D76&gt;=2.35,D76&gt;=2.2,H76&lt;16.284,D76&gt;=1.75,F76&gt;=2.5,F76&gt;=1.5),5.267,IF(AND(G76&lt;0.231,H76&lt;14.005,A76&gt;=4.35,H76&gt;=8.42,A76&lt;5.05,D76&lt;0.35,F76&lt;1.5),1.4,IF(AND(H76&gt;=14.494,A76&lt;5.55,G76&lt;0.948,H76&lt;14.877,A76&gt;=5.05,D76&lt;0.35,F76&lt;1.5),1.6,IF(AND(A76&lt;6.1,H76&lt;14.508,H76&lt;15.168,G76&lt;0.68,B76&gt;=2.75,F76&lt;2.5,F76&gt;=1.5),4.5,IF(AND(A76&lt;6.1,H76&lt;11.8,D76&lt;2.2,H76&lt;16.284,D76&gt;=1.75,F76&gt;=2.5,F76&gt;=1.5),4.95,IF(AND(A76&gt;=6.1,H76&lt;11.8,D76&lt;2.2,H76&lt;16.284,D76&gt;=1.75,F76&gt;=2.5,F76&gt;=1.5),5.333,IF(AND(B76&lt;2.75,H76&gt;=11.8,D76&lt;2.2,H76&lt;16.284,D76&gt;=1.75,F76&gt;=2.5,F76&gt;=1.5),5.1,IF(AND(B76&gt;=3.15,D76&lt;2.35,D76&gt;=2.2,H76&lt;16.284,D76&gt;=1.75,F76&gt;=2.5,F76&gt;=1.5),5.5,IF(AND(B76&gt;=3.35,G76&gt;=0.231,H76&lt;14.005,A76&gt;=4.35,H76&gt;=8.42,A76&lt;5.05,D76&lt;0.35,F76&lt;1.5),1.3,IF(AND(H76&lt;13.869,H76&lt;14.494,A76&lt;5.55,G76&lt;0.948,H76&lt;14.877,A76&gt;=5.05,D76&lt;0.35,F76&lt;1.5),1.5,IF(AND(H76&gt;=13.869,H76&lt;14.494,A76&lt;5.55,G76&lt;0.948,H76&lt;14.877,A76&gt;=5.05,D76&lt;0.35,F76&lt;1.5),1.4,IF(AND(G76&lt;0.636,A76&gt;=6.1,H76&lt;14.508,H76&lt;15.168,G76&lt;0.68,B76&gt;=2.75,F76&lt;2.5,F76&gt;=1.5),4.68,IF(AND(G76&gt;=0.636,A76&gt;=6.1,H76&lt;14.508,H76&lt;15.168,G76&lt;0.68,B76&gt;=2.75,F76&lt;2.5,F76&gt;=1.5),4.4,IF(AND(B76&lt;2.85,B76&gt;=2.75,H76&gt;=11.8,D76&lt;2.2,H76&lt;16.284,D76&gt;=1.75,F76&gt;=2.5,F76&gt;=1.5),6.7,IF(AND(H76&lt;10.626,B76&lt;3.15,D76&lt;2.35,D76&gt;=2.2,H76&lt;16.284,D76&gt;=1.75,F76&gt;=2.5,F76&gt;=1.5),5.1,IF(AND(H76&gt;=10.626,B76&lt;3.15,D76&lt;2.35,D76&gt;=2.2,H76&lt;16.284,D76&gt;=1.75,F76&gt;=2.5,F76&gt;=1.5),5.2,IF(AND(G76&lt;0.378,B76&lt;3.35,G76&gt;=0.231,H76&lt;14.005,A76&gt;=4.35,H76&gt;=8.42,A76&lt;5.05,D76&lt;0.35,F76&lt;1.5),1.2,IF(AND(G76&gt;=0.378,B76&lt;3.35,G76&gt;=0.231,H76&lt;14.005,A76&gt;=4.35,H76&gt;=8.42,A76&lt;5.05,D76&lt;0.35,F76&lt;1.5),1.3,IF(AND(A76&lt;6.2,B76&gt;=2.85,B76&gt;=2.75,H76&gt;=11.8,D76&lt;2.2,H76&lt;16.284,D76&gt;=1.75,F76&gt;=2.5,F76&gt;=1.5),4.9,IF(AND(G76&lt;0.388,A76&gt;=6.2,B76&gt;=2.85,B76&gt;=2.75,H76&gt;=11.8,D76&lt;2.2,H76&lt;16.284,D76&gt;=1.75,F76&gt;=2.5,F76&gt;=1.5),5.52,IF(AND(G76&gt;=0.388,A76&gt;=6.2,B76&gt;=2.85,B76&gt;=2.75,H76&gt;=11.8,D76&lt;2.2,H76&lt;16.284,D76&gt;=1.75,F76&gt;=2.5,F76&gt;=1.5),5.7,"shouldnthappen")))))))))))))))))))))))))))))))))))))))</f>
        <v>4.68</v>
      </c>
      <c r="T76" s="1" t="n">
        <f aca="false">IF(AND(D76&gt;=0.8,A76&lt;5.45),3.7,IF(AND(D76&gt;=0.35,D76&lt;0.8,A76&lt;5.45),1.56,IF(AND(G76&lt;0.164,F76&lt;2.5,A76&gt;=5.45),1.6,IF(AND(H76&gt;=16.718,F76&gt;=2.5,A76&gt;=5.45),6.4,IF(AND(G76&gt;=0.719,H76&lt;16.718,F76&gt;=2.5,A76&gt;=5.45),5.05,IF(AND(A76&lt;4.35,A76&lt;5.05,D76&lt;0.35,D76&lt;0.8,A76&lt;5.45),1.1,IF(AND(H76&gt;=14.494,A76&gt;=5.05,D76&lt;0.35,D76&lt;0.8,A76&lt;5.45),1.6,IF(AND(G76&lt;0.338,D76&lt;1.25,G76&gt;=0.164,F76&lt;2.5,A76&gt;=5.45),4.1,IF(AND(H76&lt;8.397,D76&gt;=1.25,G76&gt;=0.164,F76&lt;2.5,A76&gt;=5.45),4,IF(AND(H76&lt;11.031,H76&lt;14.494,A76&gt;=5.05,D76&lt;0.35,D76&lt;0.8,A76&lt;5.45),1.5,IF(AND(H76&gt;=11.031,H76&lt;14.494,A76&gt;=5.05,D76&lt;0.35,D76&lt;0.8,A76&lt;5.45),1.44,IF(AND(B76&lt;2.65,H76&gt;=8.397,D76&gt;=1.25,G76&gt;=0.164,F76&lt;2.5,A76&gt;=5.45),4.767,IF(AND(H76&lt;7.388,G76&lt;0.487,G76&lt;0.719,H76&lt;16.718,F76&gt;=2.5,A76&gt;=5.45),5.067,IF(AND(G76&lt;0.533,G76&gt;=0.487,G76&lt;0.719,H76&lt;16.718,F76&gt;=2.5,A76&gt;=5.45),5.8,IF(AND(G76&gt;=0.533,G76&gt;=0.487,G76&lt;0.719,H76&lt;16.718,F76&gt;=2.5,A76&gt;=5.45),5.86,IF(AND(B76&lt;3.25,A76&gt;=4.95,A76&gt;=4.35,A76&lt;5.05,D76&lt;0.35,D76&lt;0.8,A76&lt;5.45),1.2,IF(AND(A76&lt;5.6,H76&lt;11.218,G76&gt;=0.338,D76&lt;1.25,G76&gt;=0.164,F76&lt;2.5,A76&gt;=5.45),3.7,IF(AND(A76&gt;=5.6,H76&lt;11.218,G76&gt;=0.338,D76&lt;1.25,G76&gt;=0.164,F76&lt;2.5,A76&gt;=5.45),3.5,IF(AND(H76&lt;12.668,H76&gt;=11.218,G76&gt;=0.338,D76&lt;1.25,G76&gt;=0.164,F76&lt;2.5,A76&gt;=5.45),3.9,IF(AND(H76&gt;=12.668,H76&gt;=11.218,G76&gt;=0.338,D76&lt;1.25,G76&gt;=0.164,F76&lt;2.5,A76&gt;=5.45),4,IF(AND(H76&gt;=15.705,B76&gt;=2.65,H76&gt;=8.397,D76&gt;=1.25,G76&gt;=0.164,F76&lt;2.5,A76&gt;=5.45),4.8,IF(AND(B76&lt;2.75,H76&gt;=7.388,G76&lt;0.487,G76&lt;0.719,H76&lt;16.718,F76&gt;=2.5,A76&gt;=5.45),5.26,IF(AND(B76&lt;2.95,A76&lt;4.5,A76&lt;4.95,A76&gt;=4.35,A76&lt;5.05,D76&lt;0.35,D76&lt;0.8,A76&lt;5.45),1.4,IF(AND(B76&gt;=2.95,A76&lt;4.5,A76&lt;4.95,A76&gt;=4.35,A76&lt;5.05,D76&lt;0.35,D76&lt;0.8,A76&lt;5.45),1.3,IF(AND(H76&gt;=13.924,A76&gt;=4.5,A76&lt;4.95,A76&gt;=4.35,A76&lt;5.05,D76&lt;0.35,D76&lt;0.8,A76&lt;5.45),1.5,IF(AND(G76&lt;0.252,B76&gt;=3.25,A76&gt;=4.95,A76&gt;=4.35,A76&lt;5.05,D76&lt;0.35,D76&lt;0.8,A76&lt;5.45),1.4,IF(AND(G76&gt;=0.252,B76&gt;=3.25,A76&gt;=4.95,A76&gt;=4.35,A76&lt;5.05,D76&lt;0.35,D76&lt;0.8,A76&lt;5.45),1.32,IF(AND(G76&gt;=0.473,H76&lt;15.705,B76&gt;=2.65,H76&gt;=8.397,D76&gt;=1.25,G76&gt;=0.164,F76&lt;2.5,A76&gt;=5.45),4.7,IF(AND(B76&gt;=3.15,B76&gt;=2.75,H76&gt;=7.388,G76&lt;0.487,G76&lt;0.719,H76&lt;16.718,F76&gt;=2.5,A76&gt;=5.45),5.7,IF(AND(B76&lt;3.15,H76&lt;13.924,A76&gt;=4.5,A76&lt;4.95,A76&gt;=4.35,A76&lt;5.05,D76&lt;0.35,D76&lt;0.8,A76&lt;5.45),1.433,IF(AND(B76&gt;=3.15,H76&lt;13.924,A76&gt;=4.5,A76&lt;4.95,A76&gt;=4.35,A76&lt;5.05,D76&lt;0.35,D76&lt;0.8,A76&lt;5.45),1.4,IF(AND(H76&gt;=14.81,G76&lt;0.473,H76&lt;15.705,B76&gt;=2.65,H76&gt;=8.397,D76&gt;=1.25,G76&gt;=0.164,F76&lt;2.5,A76&gt;=5.45),4.2,IF(AND(A76&lt;6.65,B76&lt;3.15,B76&gt;=2.75,H76&gt;=7.388,G76&lt;0.487,G76&lt;0.719,H76&lt;16.718,F76&gt;=2.5,A76&gt;=5.45),5.6,IF(AND(A76&gt;=6.65,B76&lt;3.15,B76&gt;=2.75,H76&gt;=7.388,G76&lt;0.487,G76&lt;0.719,H76&lt;16.718,F76&gt;=2.5,A76&gt;=5.45),5.4,IF(AND(A76&lt;6.15,H76&lt;14.81,G76&lt;0.473,H76&lt;15.705,B76&gt;=2.65,H76&gt;=8.397,D76&gt;=1.25,G76&gt;=0.164,F76&lt;2.5,A76&gt;=5.45),4.5,IF(AND(A76&gt;=6.15,H76&lt;14.81,G76&lt;0.473,H76&lt;15.705,B76&gt;=2.65,H76&gt;=8.397,D76&gt;=1.25,G76&gt;=0.164,F76&lt;2.5,A76&gt;=5.45),4.4,"shouldnthappen"))))))))))))))))))))))))))))))))))))</f>
        <v>1.6</v>
      </c>
      <c r="U76" s="1" t="n">
        <f aca="false">IF(AND(G76&gt;=0.934,F76&lt;1.5),1.7,IF(AND(D76&lt;0.15,D76&lt;0.25,G76&lt;0.934,F76&lt;1.5),1.38,IF(AND(H76&gt;=14.379,D76&gt;=0.25,G76&lt;0.934,F76&lt;1.5),1.7,IF(AND(A76&lt;5.3,D76&lt;1.35,F76&lt;2.5,F76&gt;=1.5),3.15,IF(AND(H76&lt;7.148,D76&gt;=1.35,F76&lt;2.5,F76&gt;=1.5),3.9,IF(AND(G76&lt;0.352,A76&lt;6.15,F76&gt;=2.5,F76&gt;=1.5),4.5,IF(AND(G76&gt;=0.352,A76&lt;6.15,F76&gt;=2.5,F76&gt;=1.5),4.92,IF(AND(B76&lt;2.85,A76&gt;=6.15,F76&gt;=2.5,F76&gt;=1.5),6.2,IF(AND(D76&gt;=0.45,H76&lt;14.379,D76&gt;=0.25,G76&lt;0.934,F76&lt;1.5),1.65,IF(AND(G76&gt;=0.857,A76&gt;=5.3,D76&lt;1.35,F76&lt;2.5,F76&gt;=1.5),4.3,IF(AND(A76&gt;=7.25,B76&gt;=2.85,A76&gt;=6.15,F76&gt;=2.5,F76&gt;=1.5),6.425,IF(AND(H76&lt;9.499,A76&lt;5.05,D76&gt;=0.15,D76&lt;0.25,G76&lt;0.934,F76&lt;1.5),1.4,IF(AND(A76&gt;=5.45,A76&gt;=5.05,D76&gt;=0.15,D76&lt;0.25,G76&lt;0.934,F76&lt;1.5),1.3,IF(AND(B76&gt;=4.15,D76&lt;0.45,H76&lt;14.379,D76&gt;=0.25,G76&lt;0.934,F76&lt;1.5),1.5,IF(AND(A76&gt;=5.75,G76&lt;0.857,A76&gt;=5.3,D76&lt;1.35,F76&lt;2.5,F76&gt;=1.5),4.02,IF(AND(A76&lt;6.65,G76&lt;0.333,H76&gt;=7.148,D76&gt;=1.35,F76&lt;2.5,F76&gt;=1.5),4.475,IF(AND(A76&gt;=6.65,G76&lt;0.333,H76&gt;=7.148,D76&gt;=1.35,F76&lt;2.5,F76&gt;=1.5),4.8,IF(AND(D76&gt;=1.45,G76&gt;=0.333,H76&gt;=7.148,D76&gt;=1.35,F76&lt;2.5,F76&gt;=1.5),4.85,IF(AND(G76&gt;=0.861,A76&lt;7.25,B76&gt;=2.85,A76&gt;=6.15,F76&gt;=2.5,F76&gt;=1.5),5.2,IF(AND(G76&lt;0.571,H76&gt;=9.499,A76&lt;5.05,D76&gt;=0.15,D76&lt;0.25,G76&lt;0.934,F76&lt;1.5),1.2,IF(AND(G76&gt;=0.571,H76&gt;=9.499,A76&lt;5.05,D76&gt;=0.15,D76&lt;0.25,G76&lt;0.934,F76&lt;1.5),1.3,IF(AND(H76&lt;9.283,A76&lt;5.45,A76&gt;=5.05,D76&gt;=0.15,D76&lt;0.25,G76&lt;0.934,F76&lt;1.5),1.5,IF(AND(H76&gt;=9.283,A76&lt;5.45,A76&gt;=5.05,D76&gt;=0.15,D76&lt;0.25,G76&lt;0.934,F76&lt;1.5),1.425,IF(AND(A76&lt;4.9,B76&lt;4.15,D76&lt;0.45,H76&lt;14.379,D76&gt;=0.25,G76&lt;0.934,F76&lt;1.5),1.4,IF(AND(A76&gt;=4.9,B76&lt;4.15,D76&lt;0.45,H76&lt;14.379,D76&gt;=0.25,G76&lt;0.934,F76&lt;1.5),1.325,IF(AND(G76&lt;0.572,A76&lt;5.75,G76&lt;0.857,A76&gt;=5.3,D76&lt;1.35,F76&lt;2.5,F76&gt;=1.5),3.65,IF(AND(G76&gt;=0.572,A76&lt;5.75,G76&lt;0.857,A76&gt;=5.3,D76&lt;1.35,F76&lt;2.5,F76&gt;=1.5),3.9,IF(AND(A76&lt;6.75,D76&lt;1.45,G76&gt;=0.333,H76&gt;=7.148,D76&gt;=1.35,F76&lt;2.5,F76&gt;=1.5),4.4,IF(AND(A76&gt;=6.75,D76&lt;1.45,G76&gt;=0.333,H76&gt;=7.148,D76&gt;=1.35,F76&lt;2.5,F76&gt;=1.5),4.78,IF(AND(A76&lt;6.6,B76&lt;3.25,G76&lt;0.861,A76&lt;7.25,B76&gt;=2.85,A76&gt;=6.15,F76&gt;=2.5,F76&gt;=1.5),5.333,IF(AND(H76&lt;11.461,B76&gt;=3.25,G76&lt;0.861,A76&lt;7.25,B76&gt;=2.85,A76&gt;=6.15,F76&gt;=2.5,F76&gt;=1.5),6.025,IF(AND(H76&gt;=11.461,B76&gt;=3.25,G76&lt;0.861,A76&lt;7.25,B76&gt;=2.85,A76&gt;=6.15,F76&gt;=2.5,F76&gt;=1.5),5.667,IF(AND(H76&gt;=14.564,A76&gt;=6.6,B76&lt;3.25,G76&lt;0.861,A76&lt;7.25,B76&gt;=2.85,A76&gt;=6.15,F76&gt;=2.5,F76&gt;=1.5),5.4,IF(AND(D76&gt;=2.35,H76&lt;14.564,A76&gt;=6.6,B76&lt;3.25,G76&lt;0.861,A76&lt;7.25,B76&gt;=2.85,A76&gt;=6.15,F76&gt;=2.5,F76&gt;=1.5),5.6,IF(AND(A76&lt;6.85,D76&lt;2.35,H76&lt;14.564,A76&gt;=6.6,B76&lt;3.25,G76&lt;0.861,A76&lt;7.25,B76&gt;=2.85,A76&gt;=6.15,F76&gt;=2.5,F76&gt;=1.5),5.9,IF(AND(A76&gt;=6.85,D76&lt;2.35,H76&lt;14.564,A76&gt;=6.6,B76&lt;3.25,G76&lt;0.861,A76&lt;7.25,B76&gt;=2.85,A76&gt;=6.15,F76&gt;=2.5,F76&gt;=1.5),5.78,"shouldnthappen"))))))))))))))))))))))))))))))))))))</f>
        <v>4.02</v>
      </c>
      <c r="V76" s="1" t="n">
        <f aca="false">IF(AND(H76&lt;5.748,A76&lt;5.05,D76&lt;0.75),1,IF(AND(B76&lt;3.15,H76&gt;=5.748,A76&lt;5.05,D76&lt;0.75),1.475,IF(AND(G76&gt;=0.801,D76&lt;0.25,A76&gt;=5.05,D76&lt;0.75),1.7,IF(AND(D76&gt;=0.45,D76&gt;=0.25,A76&gt;=5.05,D76&lt;0.75),1.7,IF(AND(B76&lt;2.35,F76&lt;2.5,B76&lt;2.75,D76&gt;=0.75),4.16,IF(AND(D76&lt;1.75,F76&gt;=2.5,B76&lt;2.75,D76&gt;=0.75),4.875,IF(AND(D76&gt;=1.75,F76&gt;=2.5,B76&lt;2.75,D76&gt;=0.75),5.333,IF(AND(H76&gt;=16.284,D76&gt;=1.55,B76&gt;=2.75,D76&gt;=0.75),6.6,IF(AND(H76&gt;=14.144,B76&gt;=3.15,H76&gt;=5.748,A76&lt;5.05,D76&lt;0.75),1.3,IF(AND(A76&lt;5.45,G76&lt;0.801,D76&lt;0.25,A76&gt;=5.05,D76&lt;0.75),1.5,IF(AND(A76&gt;=5.45,G76&lt;0.801,D76&lt;0.25,A76&gt;=5.05,D76&lt;0.75),1.34,IF(AND(B76&lt;3.75,D76&lt;0.45,D76&gt;=0.25,A76&gt;=5.05,D76&lt;0.75),1.467,IF(AND(B76&gt;=3.75,D76&lt;0.45,D76&gt;=0.25,A76&gt;=5.05,D76&lt;0.75),1.767,IF(AND(G76&gt;=0.896,B76&gt;=2.35,F76&lt;2.5,B76&lt;2.75,D76&gt;=0.75),4.9,IF(AND(H76&lt;15.504,D76&lt;1.35,D76&lt;1.55,B76&gt;=2.75,D76&gt;=0.75),4.2,IF(AND(H76&gt;=15.504,D76&lt;1.35,D76&lt;1.55,B76&gt;=2.75,D76&gt;=0.75),4.6,IF(AND(H76&lt;9.767,D76&gt;=1.35,D76&lt;1.55,B76&gt;=2.75,D76&gt;=0.75),5.1,IF(AND(A76&lt;4.5,H76&lt;14.144,B76&gt;=3.15,H76&gt;=5.748,A76&lt;5.05,D76&lt;0.75),1.3,IF(AND(A76&gt;=4.5,H76&lt;14.144,B76&gt;=3.15,H76&gt;=5.748,A76&lt;5.05,D76&lt;0.75),1.4,IF(AND(D76&gt;=1.15,G76&lt;0.896,B76&gt;=2.35,F76&lt;2.5,B76&lt;2.75,D76&gt;=0.75),4.04,IF(AND(B76&lt;2.9,H76&gt;=9.767,D76&gt;=1.35,D76&lt;1.55,B76&gt;=2.75,D76&gt;=0.75),4.8,IF(AND(D76&lt;1.7,A76&gt;=7.05,H76&lt;16.284,D76&gt;=1.55,B76&gt;=2.75,D76&gt;=0.75),5.8,IF(AND(D76&gt;=1.7,A76&gt;=7.05,H76&lt;16.284,D76&gt;=1.55,B76&gt;=2.75,D76&gt;=0.75),6.3,IF(AND(B76&lt;2.45,D76&lt;1.15,G76&lt;0.896,B76&gt;=2.35,F76&lt;2.5,B76&lt;2.75,D76&gt;=0.75),3.767,IF(AND(B76&gt;=2.45,D76&lt;1.15,G76&lt;0.896,B76&gt;=2.35,F76&lt;2.5,B76&lt;2.75,D76&gt;=0.75),3.167,IF(AND(B76&gt;=3.15,B76&gt;=2.9,H76&gt;=9.767,D76&gt;=1.35,D76&lt;1.55,B76&gt;=2.75,D76&gt;=0.75),4.7,IF(AND(D76&lt;1.9,D76&lt;2.05,A76&lt;7.05,H76&lt;16.284,D76&gt;=1.55,B76&gt;=2.75,D76&gt;=0.75),4.82,IF(AND(D76&gt;=1.9,D76&lt;2.05,A76&lt;7.05,H76&lt;16.284,D76&gt;=1.55,B76&gt;=2.75,D76&gt;=0.75),5.067,IF(AND(H76&lt;12.721,B76&lt;3.15,B76&gt;=2.9,H76&gt;=9.767,D76&gt;=1.35,D76&lt;1.55,B76&gt;=2.75,D76&gt;=0.75),4.5,IF(AND(H76&gt;=12.721,B76&lt;3.15,B76&gt;=2.9,H76&gt;=9.767,D76&gt;=1.35,D76&lt;1.55,B76&gt;=2.75,D76&gt;=0.75),4.433,IF(AND(H76&lt;9.525,G76&lt;0.364,D76&gt;=2.05,A76&lt;7.05,H76&lt;16.284,D76&gt;=1.55,B76&gt;=2.75,D76&gt;=0.75),5.1,IF(AND(A76&lt;6.25,G76&gt;=0.364,D76&gt;=2.05,A76&lt;7.05,H76&lt;16.284,D76&gt;=1.55,B76&gt;=2.75,D76&gt;=0.75),5.4,IF(AND(H76&lt;10.898,H76&gt;=9.525,G76&lt;0.364,D76&gt;=2.05,A76&lt;7.05,H76&lt;16.284,D76&gt;=1.55,B76&gt;=2.75,D76&gt;=0.75),5.6,IF(AND(H76&lt;8.711,A76&gt;=6.25,G76&gt;=0.364,D76&gt;=2.05,A76&lt;7.05,H76&lt;16.284,D76&gt;=1.55,B76&gt;=2.75,D76&gt;=0.75),5.7,IF(AND(H76&gt;=8.711,A76&gt;=6.25,G76&gt;=0.364,D76&gt;=2.05,A76&lt;7.05,H76&lt;16.284,D76&gt;=1.55,B76&gt;=2.75,D76&gt;=0.75),5.84,IF(AND(D76&lt;2.2,H76&gt;=10.898,H76&gt;=9.525,G76&lt;0.364,D76&gt;=2.05,A76&lt;7.05,H76&lt;16.284,D76&gt;=1.55,B76&gt;=2.75,D76&gt;=0.75),5.4,IF(AND(D76&gt;=2.2,H76&gt;=10.898,H76&gt;=9.525,G76&lt;0.364,D76&gt;=2.05,A76&lt;7.05,H76&lt;16.284,D76&gt;=1.55,B76&gt;=2.75,D76&gt;=0.75),5.3,"shouldnthappen")))))))))))))))))))))))))))))))))))))</f>
        <v>4.2</v>
      </c>
      <c r="W76" s="1" t="n">
        <f aca="false">IF(AND(H76&lt;6.926,D76&gt;=0.35,D76&lt;0.8),1.9,IF(AND(H76&gt;=6.926,D76&gt;=0.35,D76&lt;0.8),1.533,IF(AND(H76&lt;13.492,A76&lt;4.75,D76&lt;0.35,D76&lt;0.8),1.1,IF(AND(H76&gt;=13.492,A76&lt;4.75,D76&lt;0.35,D76&lt;0.8),1.375,IF(AND(B76&lt;2.75,A76&gt;=5.85,F76&lt;2.5,D76&gt;=0.8),4.833,IF(AND(B76&lt;3.3,A76&gt;=7.05,F76&gt;=2.5,D76&gt;=0.8),5.8,IF(AND(B76&gt;=3.3,A76&gt;=7.05,F76&gt;=2.5,D76&gt;=0.8),6.325,IF(AND(D76&gt;=0.25,A76&lt;5.05,A76&gt;=4.75,D76&lt;0.35,D76&lt;0.8),1.3,IF(AND(B76&lt;3.6,A76&gt;=5.05,A76&gt;=4.75,D76&lt;0.35,D76&lt;0.8),1.4,IF(AND(H76&lt;10.194,G76&lt;0.412,A76&lt;5.85,F76&lt;2.5,D76&gt;=0.8),4.133,IF(AND(H76&gt;=10.194,G76&lt;0.412,A76&lt;5.85,F76&lt;2.5,D76&gt;=0.8),4.5,IF(AND(A76&lt;5.35,G76&gt;=0.412,A76&lt;5.85,F76&lt;2.5,D76&gt;=0.8),3.15,IF(AND(A76&lt;6.2,B76&gt;=2.75,A76&gt;=5.85,F76&lt;2.5,D76&gt;=0.8),4.3,IF(AND(H76&lt;5.767,A76&lt;6.2,A76&lt;7.05,F76&gt;=2.5,D76&gt;=0.8),4.5,IF(AND(G76&gt;=0.861,A76&gt;=6.2,A76&lt;7.05,F76&gt;=2.5,D76&gt;=0.8),5.2,IF(AND(B76&lt;3.15,D76&lt;0.25,A76&lt;5.05,A76&gt;=4.75,D76&lt;0.35,D76&lt;0.8),1.55,IF(AND(A76&lt;5.45,B76&gt;=3.6,A76&gt;=5.05,A76&gt;=4.75,D76&lt;0.35,D76&lt;0.8),1.5,IF(AND(A76&gt;=5.45,B76&gt;=3.6,A76&gt;=5.05,A76&gt;=4.75,D76&lt;0.35,D76&lt;0.8),1.4,IF(AND(G76&gt;=0.772,A76&gt;=5.35,G76&gt;=0.412,A76&lt;5.85,F76&lt;2.5,D76&gt;=0.8),3.9,IF(AND(D76&gt;=1.45,A76&gt;=6.2,B76&gt;=2.75,A76&gt;=5.85,F76&lt;2.5,D76&gt;=0.8),4.775,IF(AND(G76&lt;0.5,H76&gt;=5.767,A76&lt;6.2,A76&lt;7.05,F76&gt;=2.5,D76&gt;=0.8),5.1,IF(AND(G76&gt;=0.5,H76&gt;=5.767,A76&lt;6.2,A76&lt;7.05,F76&gt;=2.5,D76&gt;=0.8),4.95,IF(AND(B76&gt;=3.25,G76&lt;0.861,A76&gt;=6.2,A76&lt;7.05,F76&gt;=2.5,D76&gt;=0.8),5.75,IF(AND(A76&lt;4.95,B76&gt;=3.15,D76&lt;0.25,A76&lt;5.05,A76&gt;=4.75,D76&lt;0.35,D76&lt;0.8),1.4,IF(AND(A76&lt;5.65,G76&lt;0.772,A76&gt;=5.35,G76&gt;=0.412,A76&lt;5.85,F76&lt;2.5,D76&gt;=0.8),3.6,IF(AND(A76&gt;=5.65,G76&lt;0.772,A76&gt;=5.35,G76&gt;=0.412,A76&lt;5.85,F76&lt;2.5,D76&gt;=0.8),3.5,IF(AND(B76&gt;=3.15,D76&lt;1.45,A76&gt;=6.2,B76&gt;=2.75,A76&gt;=5.85,F76&lt;2.5,D76&gt;=0.8),4.7,IF(AND(A76&gt;=6.65,B76&lt;3.25,G76&lt;0.861,A76&gt;=6.2,A76&lt;7.05,F76&gt;=2.5,D76&gt;=0.8),5.567,IF(AND(H76&lt;9.499,A76&gt;=4.95,B76&gt;=3.15,D76&lt;0.25,A76&lt;5.05,A76&gt;=4.75,D76&lt;0.35,D76&lt;0.8),1.4,IF(AND(H76&gt;=9.499,A76&gt;=4.95,B76&gt;=3.15,D76&lt;0.25,A76&lt;5.05,A76&gt;=4.75,D76&lt;0.35,D76&lt;0.8),1.2,IF(AND(G76&lt;0.765,B76&lt;3.15,D76&lt;1.45,A76&gt;=6.2,B76&gt;=2.75,A76&gt;=5.85,F76&lt;2.5,D76&gt;=0.8),4.4,IF(AND(G76&gt;=0.765,B76&lt;3.15,D76&lt;1.45,A76&gt;=6.2,B76&gt;=2.75,A76&gt;=5.85,F76&lt;2.5,D76&gt;=0.8),4.6,IF(AND(H76&lt;10.667,A76&lt;6.65,B76&lt;3.25,G76&lt;0.861,A76&gt;=6.2,A76&lt;7.05,F76&gt;=2.5,D76&gt;=0.8),5.167,IF(AND(G76&lt;0.627,H76&gt;=10.667,A76&lt;6.65,B76&lt;3.25,G76&lt;0.861,A76&gt;=6.2,A76&lt;7.05,F76&gt;=2.5,D76&gt;=0.8),5.64,IF(AND(G76&gt;=0.627,H76&gt;=10.667,A76&lt;6.65,B76&lt;3.25,G76&lt;0.861,A76&gt;=6.2,A76&lt;7.05,F76&gt;=2.5,D76&gt;=0.8),5.1,"shouldnthappen")))))))))))))))))))))))))))))))))))</f>
        <v>4.3</v>
      </c>
      <c r="X76" s="1" t="n">
        <f aca="false">IF(AND(B76&lt;3.05,H76&lt;6.697,A76&lt;5.45),4.1,IF(AND(B76&gt;=3.05,H76&lt;6.697,A76&lt;5.45),1.48,IF(AND(D76&lt;0.7,A76&lt;5.9,A76&gt;=5.45),1.4,IF(AND(A76&lt;4.35,B76&lt;3.3,H76&gt;=6.697,A76&lt;5.45),1.1,IF(AND(G76&lt;0.372,D76&gt;=0.7,A76&lt;5.9,A76&gt;=5.45),4.36,IF(AND(A76&gt;=4.9,A76&gt;=4.35,B76&lt;3.3,H76&gt;=6.697,A76&lt;5.45),1.6,IF(AND(H76&gt;=14.171,A76&lt;5.15,B76&gt;=3.3,H76&gt;=6.697,A76&lt;5.45),1.6,IF(AND(G76&lt;0.451,A76&gt;=5.15,B76&gt;=3.3,H76&gt;=6.697,A76&lt;5.45),1.367,IF(AND(G76&gt;=0.451,A76&gt;=5.15,B76&gt;=3.3,H76&gt;=6.697,A76&lt;5.45),1.5,IF(AND(G76&lt;0.332,D76&lt;1.45,F76&lt;2.5,A76&gt;=5.9,A76&gt;=5.45),4.35,IF(AND(A76&lt;6.15,D76&gt;=1.45,F76&lt;2.5,A76&gt;=5.9,A76&gt;=5.45),5.1,IF(AND(D76&gt;=2.4,G76&lt;0.432,F76&gt;=2.5,A76&gt;=5.9,A76&gt;=5.45),5.78,IF(AND(A76&lt;6.15,G76&gt;=0.432,F76&gt;=2.5,A76&gt;=5.9,A76&gt;=5.45),4.9,IF(AND(B76&lt;3.1,A76&lt;4.9,A76&gt;=4.35,B76&lt;3.3,H76&gt;=6.697,A76&lt;5.45),1.4,IF(AND(B76&gt;=3.1,A76&lt;4.9,A76&gt;=4.35,B76&lt;3.3,H76&gt;=6.697,A76&lt;5.45),1.3,IF(AND(G76&lt;0.343,H76&lt;14.171,A76&lt;5.15,B76&gt;=3.3,H76&gt;=6.697,A76&lt;5.45),1.433,IF(AND(G76&gt;=0.343,H76&lt;14.171,A76&lt;5.15,B76&gt;=3.3,H76&gt;=6.697,A76&lt;5.45),1.525,IF(AND(D76&lt;1.05,B76&lt;2.55,G76&gt;=0.372,D76&gt;=0.7,A76&lt;5.9,A76&gt;=5.45),3.7,IF(AND(H76&lt;10.596,B76&gt;=2.55,G76&gt;=0.372,D76&gt;=0.7,A76&lt;5.9,A76&gt;=5.45),3.525,IF(AND(H76&gt;=10.596,B76&gt;=2.55,G76&gt;=0.372,D76&gt;=0.7,A76&lt;5.9,A76&gt;=5.45),3.9,IF(AND(H76&lt;14.314,G76&gt;=0.332,D76&lt;1.45,F76&lt;2.5,A76&gt;=5.9,A76&gt;=5.45),4.4,IF(AND(H76&gt;=14.314,G76&gt;=0.332,D76&lt;1.45,F76&lt;2.5,A76&gt;=5.9,A76&gt;=5.45),4.7,IF(AND(H76&lt;13.906,A76&gt;=6.15,D76&gt;=1.45,F76&lt;2.5,A76&gt;=5.9,A76&gt;=5.45),4.675,IF(AND(H76&gt;=13.906,A76&gt;=6.15,D76&gt;=1.45,F76&lt;2.5,A76&gt;=5.9,A76&gt;=5.45),4.9,IF(AND(G76&lt;0.093,D76&lt;2.4,G76&lt;0.432,F76&gt;=2.5,A76&gt;=5.9,A76&gt;=5.45),5.6,IF(AND(B76&lt;2.95,A76&gt;=6.15,G76&gt;=0.432,F76&gt;=2.5,A76&gt;=5.9,A76&gt;=5.45),5.86,IF(AND(A76&lt;5.55,D76&gt;=1.05,B76&lt;2.55,G76&gt;=0.372,D76&gt;=0.7,A76&lt;5.9,A76&gt;=5.45),4,IF(AND(A76&gt;=5.55,D76&gt;=1.05,B76&lt;2.55,G76&gt;=0.372,D76&gt;=0.7,A76&lt;5.9,A76&gt;=5.45),3.9,IF(AND(D76&lt;1.7,G76&gt;=0.093,D76&lt;2.4,G76&lt;0.432,F76&gt;=2.5,A76&gt;=5.9,A76&gt;=5.45),5.05,IF(AND(G76&gt;=0.774,B76&gt;=2.95,A76&gt;=6.15,G76&gt;=0.432,F76&gt;=2.5,A76&gt;=5.9,A76&gt;=5.45),5.3,IF(AND(G76&gt;=0.312,D76&gt;=1.7,G76&gt;=0.093,D76&lt;2.4,G76&lt;0.432,F76&gt;=2.5,A76&gt;=5.9,A76&gt;=5.45),5.4,IF(AND(D76&lt;2.45,G76&lt;0.774,B76&gt;=2.95,A76&gt;=6.15,G76&gt;=0.432,F76&gt;=2.5,A76&gt;=5.9,A76&gt;=5.45),5.66,IF(AND(D76&gt;=2.45,G76&lt;0.774,B76&gt;=2.95,A76&gt;=6.15,G76&gt;=0.432,F76&gt;=2.5,A76&gt;=5.9,A76&gt;=5.45),6,IF(AND(G76&gt;=0.301,G76&lt;0.312,D76&gt;=1.7,G76&gt;=0.093,D76&lt;2.4,G76&lt;0.432,F76&gt;=2.5,A76&gt;=5.9,A76&gt;=5.45),5.1,IF(AND(A76&lt;6.45,G76&lt;0.301,G76&lt;0.312,D76&gt;=1.7,G76&gt;=0.093,D76&lt;2.4,G76&lt;0.432,F76&gt;=2.5,A76&gt;=5.9,A76&gt;=5.45),5.3,IF(AND(A76&gt;=6.45,G76&lt;0.301,G76&lt;0.312,D76&gt;=1.7,G76&gt;=0.093,D76&lt;2.4,G76&lt;0.432,F76&gt;=2.5,A76&gt;=5.9,A76&gt;=5.45),5.2,"shouldnthappen"))))))))))))))))))))))))))))))))))))</f>
        <v>4.35</v>
      </c>
      <c r="Y76" s="1" t="n">
        <f aca="false">IF(AND(H76&lt;6.51,F76&lt;1.5),1.8,IF(AND(H76&gt;=16.674,F76&gt;=1.5),6.533,IF(AND(D76&gt;=0.45,H76&gt;=6.51,F76&lt;1.5),1.667,IF(AND(H76&gt;=13.805,G76&lt;0.154,H76&lt;16.674,F76&gt;=1.5),6.7,IF(AND(D76&lt;0.15,A76&lt;5.05,D76&lt;0.45,H76&gt;=6.51,F76&lt;1.5),1.4,IF(AND(H76&gt;=13.586,A76&gt;=5.05,D76&lt;0.45,H76&gt;=6.51,F76&lt;1.5),1.3,IF(AND(F76&lt;2.5,H76&lt;13.805,G76&lt;0.154,H76&lt;16.674,F76&gt;=1.5),4.6,IF(AND(H76&lt;8.929,D76&lt;1.35,G76&gt;=0.154,H76&lt;16.674,F76&gt;=1.5),3.64,IF(AND(G76&lt;0.05,H76&lt;13.586,A76&gt;=5.05,D76&lt;0.45,H76&gt;=6.51,F76&lt;1.5),1.4,IF(AND(G76&gt;=0.107,F76&gt;=2.5,H76&lt;13.805,G76&lt;0.154,H76&lt;16.674,F76&gt;=1.5),5.3,IF(AND(B76&gt;=2.75,H76&gt;=8.929,D76&lt;1.35,G76&gt;=0.154,H76&lt;16.674,F76&gt;=1.5),4.433,IF(AND(D76&gt;=1.55,F76&lt;2.5,D76&gt;=1.35,G76&gt;=0.154,H76&lt;16.674,F76&gt;=1.5),4.975,IF(AND(H76&lt;6.93,F76&gt;=2.5,D76&gt;=1.35,G76&gt;=0.154,H76&lt;16.674,F76&gt;=1.5),4.5,IF(AND(H76&lt;12.675,G76&lt;0.217,D76&gt;=0.15,A76&lt;5.05,D76&lt;0.45,H76&gt;=6.51,F76&lt;1.5),1.4,IF(AND(H76&gt;=12.675,G76&lt;0.217,D76&gt;=0.15,A76&lt;5.05,D76&lt;0.45,H76&gt;=6.51,F76&lt;1.5),1.5,IF(AND(A76&lt;4.65,G76&gt;=0.217,D76&gt;=0.15,A76&lt;5.05,D76&lt;0.45,H76&gt;=6.51,F76&lt;1.5),1.35,IF(AND(D76&lt;0.25,G76&gt;=0.05,H76&lt;13.586,A76&gt;=5.05,D76&lt;0.45,H76&gt;=6.51,F76&lt;1.5),1.467,IF(AND(D76&gt;=0.25,G76&gt;=0.05,H76&lt;13.586,A76&gt;=5.05,D76&lt;0.45,H76&gt;=6.51,F76&lt;1.5),1.5,IF(AND(H76&lt;9.15,G76&lt;0.107,F76&gt;=2.5,H76&lt;13.805,G76&lt;0.154,H76&lt;16.674,F76&gt;=1.5),5.7,IF(AND(H76&gt;=9.15,G76&lt;0.107,F76&gt;=2.5,H76&lt;13.805,G76&lt;0.154,H76&lt;16.674,F76&gt;=1.5),5.6,IF(AND(G76&lt;0.404,B76&lt;2.75,H76&gt;=8.929,D76&lt;1.35,G76&gt;=0.154,H76&lt;16.674,F76&gt;=1.5),4.15,IF(AND(G76&gt;=0.404,B76&lt;2.75,H76&gt;=8.929,D76&lt;1.35,G76&gt;=0.154,H76&lt;16.674,F76&gt;=1.5),3.9,IF(AND(A76&gt;=6.75,D76&lt;1.55,F76&lt;2.5,D76&gt;=1.35,G76&gt;=0.154,H76&lt;16.674,F76&gt;=1.5),4.82,IF(AND(D76&lt;0.25,A76&gt;=4.65,G76&gt;=0.217,D76&gt;=0.15,A76&lt;5.05,D76&lt;0.45,H76&gt;=6.51,F76&lt;1.5),1.325,IF(AND(D76&gt;=0.25,A76&gt;=4.65,G76&gt;=0.217,D76&gt;=0.15,A76&lt;5.05,D76&lt;0.45,H76&gt;=6.51,F76&lt;1.5),1.3,IF(AND(A76&lt;6.55,A76&lt;6.75,D76&lt;1.55,F76&lt;2.5,D76&gt;=1.35,G76&gt;=0.154,H76&lt;16.674,F76&gt;=1.5),4.575,IF(AND(A76&gt;=6.55,A76&lt;6.75,D76&lt;1.55,F76&lt;2.5,D76&gt;=1.35,G76&gt;=0.154,H76&lt;16.674,F76&gt;=1.5),4.4,IF(AND(B76&lt;2.9,D76&lt;2.05,H76&gt;=6.93,F76&gt;=2.5,D76&gt;=1.35,G76&gt;=0.154,H76&lt;16.674,F76&gt;=1.5),5.05,IF(AND(H76&lt;8.884,D76&gt;=2.05,H76&gt;=6.93,F76&gt;=2.5,D76&gt;=1.35,G76&gt;=0.154,H76&lt;16.674,F76&gt;=1.5),5.1,IF(AND(H76&lt;13.711,B76&gt;=2.9,D76&lt;2.05,H76&gt;=6.93,F76&gt;=2.5,D76&gt;=1.35,G76&gt;=0.154,H76&lt;16.674,F76&gt;=1.5),5,IF(AND(H76&gt;=13.711,B76&gt;=2.9,D76&lt;2.05,H76&gt;=6.93,F76&gt;=2.5,D76&gt;=1.35,G76&gt;=0.154,H76&lt;16.674,F76&gt;=1.5),5.8,IF(AND(B76&lt;3.15,H76&gt;=8.884,D76&gt;=2.05,H76&gt;=6.93,F76&gt;=2.5,D76&gt;=1.35,G76&gt;=0.154,H76&lt;16.674,F76&gt;=1.5),5.56,IF(AND(B76&gt;=3.15,H76&gt;=8.884,D76&gt;=2.05,H76&gt;=6.93,F76&gt;=2.5,D76&gt;=1.35,G76&gt;=0.154,H76&lt;16.674,F76&gt;=1.5),5.9,"shouldnthappen")))))))))))))))))))))))))))))))))</f>
        <v>4.6</v>
      </c>
      <c r="Z76" s="1" t="n">
        <f aca="false">IF(AND(F76&gt;=2,B76&gt;=3.35),5.6,IF(AND(A76&lt;6.65,H76&gt;=15.076,B76&lt;3.35),4.8,IF(AND(A76&gt;=6.65,H76&gt;=15.076,B76&lt;3.35),6.15,IF(AND(H76&lt;6.542,F76&lt;2,B76&gt;=3.35),1.767,IF(AND(G76&gt;=0.653,D76&lt;0.75,H76&lt;15.076,B76&lt;3.35),1.55,IF(AND(D76&lt;0.15,G76&lt;0.653,D76&lt;0.75,H76&lt;15.076,B76&lt;3.35),1.1,IF(AND(G76&lt;0.356,A76&lt;5.05,H76&gt;=6.542,F76&lt;2,B76&gt;=3.35),1.4,IF(AND(G76&gt;=0.356,A76&lt;5.05,H76&gt;=6.542,F76&lt;2,B76&gt;=3.35),1.3,IF(AND(G76&gt;=0.566,A76&gt;=5.05,H76&gt;=6.542,F76&lt;2,B76&gt;=3.35),1.6,IF(AND(B76&gt;=3.1,D76&gt;=0.15,G76&lt;0.653,D76&lt;0.75,H76&lt;15.076,B76&lt;3.35),1.367,IF(AND(B76&gt;=2.65,D76&lt;1.45,B76&lt;2.75,D76&gt;=0.75,H76&lt;15.076,B76&lt;3.35),3.96,IF(AND(G76&lt;0.352,D76&gt;=1.45,B76&lt;2.75,D76&gt;=0.75,H76&lt;15.076,B76&lt;3.35),4.5,IF(AND(D76&gt;=1.35,A76&lt;6.2,B76&gt;=2.75,D76&gt;=0.75,H76&lt;15.076,B76&lt;3.35),4.733,IF(AND(A76&lt;4.7,B76&lt;3.1,D76&gt;=0.15,G76&lt;0.653,D76&lt;0.75,H76&lt;15.076,B76&lt;3.35),1.36,IF(AND(A76&gt;=4.7,B76&lt;3.1,D76&gt;=0.15,G76&lt;0.653,D76&lt;0.75,H76&lt;15.076,B76&lt;3.35),1.6,IF(AND(A76&lt;5.2,B76&lt;2.65,D76&lt;1.45,B76&lt;2.75,D76&gt;=0.75,H76&lt;15.076,B76&lt;3.35),3.3,IF(AND(A76&lt;6.5,G76&gt;=0.352,D76&gt;=1.45,B76&lt;2.75,D76&gt;=0.75,H76&lt;15.076,B76&lt;3.35),5,IF(AND(A76&gt;=6.5,G76&gt;=0.352,D76&gt;=1.45,B76&lt;2.75,D76&gt;=0.75,H76&lt;15.076,B76&lt;3.35),5.8,IF(AND(H76&lt;8.486,D76&lt;1.35,A76&lt;6.2,B76&gt;=2.75,D76&gt;=0.75,H76&lt;15.076,B76&lt;3.35),3.975,IF(AND(G76&lt;0.187,F76&lt;2.5,A76&gt;=6.2,B76&gt;=2.75,D76&gt;=0.75,H76&lt;15.076,B76&lt;3.35),5,IF(AND(G76&gt;=0.187,F76&lt;2.5,A76&gt;=6.2,B76&gt;=2.75,D76&gt;=0.75,H76&lt;15.076,B76&lt;3.35),4.525,IF(AND(A76&gt;=7.25,F76&gt;=2.5,A76&gt;=6.2,B76&gt;=2.75,D76&gt;=0.75,H76&lt;15.076,B76&lt;3.35),6.5,IF(AND(G76&lt;0.185,B76&lt;3.6,G76&lt;0.566,A76&gt;=5.05,H76&gt;=6.542,F76&lt;2,B76&gt;=3.35),1.45,IF(AND(G76&gt;=0.185,B76&lt;3.6,G76&lt;0.566,A76&gt;=5.05,H76&gt;=6.542,F76&lt;2,B76&gt;=3.35),1.34,IF(AND(G76&lt;0.13,B76&gt;=3.6,G76&lt;0.566,A76&gt;=5.05,H76&gt;=6.542,F76&lt;2,B76&gt;=3.35),1.45,IF(AND(G76&gt;=0.13,B76&gt;=3.6,G76&lt;0.566,A76&gt;=5.05,H76&gt;=6.542,F76&lt;2,B76&gt;=3.35),1.5,IF(AND(D76&lt;1.05,A76&gt;=5.2,B76&lt;2.65,D76&lt;1.45,B76&lt;2.75,D76&gt;=0.75,H76&lt;15.076,B76&lt;3.35),3.5,IF(AND(D76&gt;=1.05,A76&gt;=5.2,B76&lt;2.65,D76&lt;1.45,B76&lt;2.75,D76&gt;=0.75,H76&lt;15.076,B76&lt;3.35),3.94,IF(AND(H76&lt;10.983,H76&gt;=8.486,D76&lt;1.35,A76&lt;6.2,B76&gt;=2.75,D76&gt;=0.75,H76&lt;15.076,B76&lt;3.35),4.38,IF(AND(H76&gt;=10.983,H76&gt;=8.486,D76&lt;1.35,A76&lt;6.2,B76&gt;=2.75,D76&gt;=0.75,H76&lt;15.076,B76&lt;3.35),4.1,IF(AND(B76&gt;=3.25,A76&lt;7.25,F76&gt;=2.5,A76&gt;=6.2,B76&gt;=2.75,D76&gt;=0.75,H76&lt;15.076,B76&lt;3.35),5.7,IF(AND(B76&lt;2.95,B76&lt;3.25,A76&lt;7.25,F76&gt;=2.5,A76&gt;=6.2,B76&gt;=2.75,D76&gt;=0.75,H76&lt;15.076,B76&lt;3.35),5.6,IF(AND(H76&gt;=13.711,B76&gt;=2.95,B76&lt;3.25,A76&lt;7.25,F76&gt;=2.5,A76&gt;=6.2,B76&gt;=2.75,D76&gt;=0.75,H76&lt;15.076,B76&lt;3.35),5.8,IF(AND(A76&gt;=6.8,H76&lt;13.711,B76&gt;=2.95,B76&lt;3.25,A76&lt;7.25,F76&gt;=2.5,A76&gt;=6.2,B76&gt;=2.75,D76&gt;=0.75,H76&lt;15.076,B76&lt;3.35),5.1,IF(AND(H76&lt;12.921,A76&lt;6.8,H76&lt;13.711,B76&gt;=2.95,B76&lt;3.25,A76&lt;7.25,F76&gt;=2.5,A76&gt;=6.2,B76&gt;=2.75,D76&gt;=0.75,H76&lt;15.076,B76&lt;3.35),5.34,IF(AND(H76&gt;=12.921,A76&lt;6.8,H76&lt;13.711,B76&gt;=2.95,B76&lt;3.25,A76&lt;7.25,F76&gt;=2.5,A76&gt;=6.2,B76&gt;=2.75,D76&gt;=0.75,H76&lt;15.076,B76&lt;3.35),5.133,"shouldnthappen"))))))))))))))))))))))))))))))))))))</f>
        <v>4.38</v>
      </c>
      <c r="AA76" s="1" t="n">
        <f aca="false">IF(AND(D76&gt;=0.45,A76&lt;5.05,D76&lt;0.8),1.6,IF(AND(D76&gt;=0.45,A76&gt;=5.05,D76&lt;0.8),1.7,IF(AND(H76&gt;=16.244,F76&gt;=2.5,D76&gt;=0.8),6.533,IF(AND(A76&lt;4.35,D76&lt;0.45,A76&lt;5.05,D76&lt;0.8),1.1,IF(AND(H76&gt;=14.877,D76&lt;0.45,A76&gt;=5.05,D76&lt;0.8),1.3,IF(AND(D76&gt;=1.4,A76&lt;5.65,F76&lt;2.5,D76&gt;=0.8),4.5,IF(AND(A76&gt;=7.25,H76&lt;16.244,F76&gt;=2.5,D76&gt;=0.8),6.5,IF(AND(A76&gt;=4.75,A76&gt;=4.35,D76&lt;0.45,A76&lt;5.05,D76&lt;0.8),1.35,IF(AND(A76&lt;5.3,D76&lt;1.4,A76&lt;5.65,F76&lt;2.5,D76&gt;=0.8),3.1,IF(AND(A76&gt;=6.8,A76&gt;=6.55,A76&gt;=5.65,F76&lt;2.5,D76&gt;=0.8),4.9,IF(AND(H76&lt;5.767,A76&lt;7.25,H76&lt;16.244,F76&gt;=2.5,D76&gt;=0.8),4.5,IF(AND(G76&gt;=0.522,A76&lt;4.75,A76&gt;=4.35,D76&lt;0.45,A76&lt;5.05,D76&lt;0.8),1.2,IF(AND(G76&gt;=0.948,D76&lt;0.35,H76&lt;14.877,D76&lt;0.45,A76&gt;=5.05,D76&lt;0.8),1.7,IF(AND(H76&lt;13.089,D76&gt;=0.35,H76&lt;14.877,D76&lt;0.45,A76&gt;=5.05,D76&lt;0.8),1.5,IF(AND(H76&gt;=13.089,D76&gt;=0.35,H76&lt;14.877,D76&lt;0.45,A76&gt;=5.05,D76&lt;0.8),1.3,IF(AND(B76&gt;=2.95,A76&gt;=5.3,D76&lt;1.4,A76&lt;5.65,F76&lt;2.5,D76&gt;=0.8),4.1,IF(AND(H76&lt;9.181,A76&lt;6.05,A76&lt;6.55,A76&gt;=5.65,F76&lt;2.5,D76&gt;=0.8),5.1,IF(AND(H76&gt;=9.181,A76&lt;6.05,A76&lt;6.55,A76&gt;=5.65,F76&lt;2.5,D76&gt;=0.8),4.3,IF(AND(G76&gt;=0.867,A76&gt;=6.05,A76&lt;6.55,A76&gt;=5.65,F76&lt;2.5,D76&gt;=0.8),4.9,IF(AND(B76&lt;3.05,A76&lt;6.8,A76&gt;=6.55,A76&gt;=5.65,F76&lt;2.5,D76&gt;=0.8),5,IF(AND(B76&gt;=3.05,A76&lt;6.8,A76&gt;=6.55,A76&gt;=5.65,F76&lt;2.5,D76&gt;=0.8),4.55,IF(AND(H76&gt;=14.144,G76&lt;0.522,A76&lt;4.75,A76&gt;=4.35,D76&lt;0.45,A76&lt;5.05,D76&lt;0.8),1.3,IF(AND(B76&lt;2.7,B76&lt;2.95,A76&gt;=5.3,D76&lt;1.4,A76&lt;5.65,F76&lt;2.5,D76&gt;=0.8),3.78,IF(AND(B76&gt;=2.7,B76&lt;2.95,A76&gt;=5.3,D76&lt;1.4,A76&lt;5.65,F76&lt;2.5,D76&gt;=0.8),3.6,IF(AND(G76&lt;0.638,G76&lt;0.867,A76&gt;=6.05,A76&lt;6.55,A76&gt;=5.65,F76&lt;2.5,D76&gt;=0.8),4.433,IF(AND(G76&gt;=0.638,G76&lt;0.867,A76&gt;=6.05,A76&lt;6.55,A76&gt;=5.65,F76&lt;2.5,D76&gt;=0.8),4,IF(AND(A76&lt;6.35,H76&lt;11.146,H76&gt;=5.767,A76&lt;7.25,H76&lt;16.244,F76&gt;=2.5,D76&gt;=0.8),5.1,IF(AND(A76&lt;4.5,H76&lt;14.144,G76&lt;0.522,A76&lt;4.75,A76&gt;=4.35,D76&lt;0.45,A76&lt;5.05,D76&lt;0.8),1.35,IF(AND(A76&gt;=4.5,H76&lt;14.144,G76&lt;0.522,A76&lt;4.75,A76&gt;=4.35,D76&lt;0.45,A76&lt;5.05,D76&lt;0.8),1.4,IF(AND(A76&lt;5.15,B76&lt;3.75,G76&lt;0.948,D76&lt;0.35,H76&lt;14.877,D76&lt;0.45,A76&gt;=5.05,D76&lt;0.8),1.4,IF(AND(A76&gt;=5.15,B76&lt;3.75,G76&lt;0.948,D76&lt;0.35,H76&lt;14.877,D76&lt;0.45,A76&gt;=5.05,D76&lt;0.8),1.5,IF(AND(G76&lt;0.112,B76&gt;=3.75,G76&lt;0.948,D76&lt;0.35,H76&lt;14.877,D76&lt;0.45,A76&gt;=5.05,D76&lt;0.8),1.5,IF(AND(G76&gt;=0.112,B76&gt;=3.75,G76&lt;0.948,D76&lt;0.35,H76&lt;14.877,D76&lt;0.45,A76&gt;=5.05,D76&lt;0.8),1.6,IF(AND(G76&lt;0.075,A76&gt;=6.35,H76&lt;11.146,H76&gt;=5.767,A76&lt;7.25,H76&lt;16.244,F76&gt;=2.5,D76&gt;=0.8),5.5,IF(AND(G76&gt;=0.075,A76&gt;=6.35,H76&lt;11.146,H76&gt;=5.767,A76&lt;7.25,H76&lt;16.244,F76&gt;=2.5,D76&gt;=0.8),5.24,IF(AND(B76&lt;2.95,D76&lt;1.9,H76&gt;=11.146,H76&gt;=5.767,A76&lt;7.25,H76&lt;16.244,F76&gt;=2.5,D76&gt;=0.8),5.65,IF(AND(B76&gt;=2.95,D76&lt;1.9,H76&gt;=11.146,H76&gt;=5.767,A76&lt;7.25,H76&lt;16.244,F76&gt;=2.5,D76&gt;=0.8),5.8,IF(AND(H76&lt;13.42,D76&gt;=1.9,H76&gt;=11.146,H76&gt;=5.767,A76&lt;7.25,H76&lt;16.244,F76&gt;=2.5,D76&gt;=0.8),5.6,IF(AND(H76&gt;=13.42,D76&gt;=1.9,H76&gt;=11.146,H76&gt;=5.767,A76&lt;7.25,H76&lt;16.244,F76&gt;=2.5,D76&gt;=0.8),5.34,"shouldnthappen")))))))))))))))))))))))))))))))))))))))</f>
        <v>4.433</v>
      </c>
      <c r="AB76" s="1" t="n">
        <f aca="false">IF(AND(D76&gt;=0.35,F76&lt;1.5),1.5,IF(AND(F76&lt;2.5,D76&gt;=1.55,F76&gt;=1.5),4.85,IF(AND(H76&lt;8.308,D76&lt;0.15,D76&lt;0.35,F76&lt;1.5),1.5,IF(AND(H76&gt;=8.308,D76&lt;0.15,D76&lt;0.35,F76&lt;1.5),1.4,IF(AND(H76&lt;5.523,D76&gt;=0.15,D76&lt;0.35,F76&lt;1.5),1,IF(AND(G76&lt;0.572,H76&lt;10.688,D76&lt;1.55,F76&gt;=1.5),3.75,IF(AND(B76&gt;=3.5,F76&gt;=2.5,D76&gt;=1.55,F76&gt;=1.5),6.3,IF(AND(A76&gt;=5.65,G76&gt;=0.572,H76&lt;10.688,D76&lt;1.55,F76&gt;=1.5),4.45,IF(AND(B76&gt;=2.85,A76&lt;6.15,H76&gt;=10.688,D76&lt;1.55,F76&gt;=1.5),4.35,IF(AND(H76&gt;=16.284,B76&lt;3.5,F76&gt;=2.5,D76&gt;=1.55,F76&gt;=1.5),6.6,IF(AND(G76&gt;=0.241,G76&lt;0.338,H76&gt;=5.523,D76&gt;=0.15,D76&lt;0.35,F76&lt;1.5),1.25,IF(AND(A76&lt;5.05,G76&gt;=0.338,H76&gt;=5.523,D76&gt;=0.15,D76&lt;0.35,F76&lt;1.5),1.35,IF(AND(B76&lt;2.7,A76&lt;5.65,G76&gt;=0.572,H76&lt;10.688,D76&lt;1.55,F76&gt;=1.5),4,IF(AND(B76&gt;=2.7,A76&lt;5.65,G76&gt;=0.572,H76&lt;10.688,D76&lt;1.55,F76&gt;=1.5),3.6,IF(AND(B76&lt;2.45,B76&lt;2.85,A76&lt;6.15,H76&gt;=10.688,D76&lt;1.55,F76&gt;=1.5),3.7,IF(AND(A76&lt;6.25,B76&lt;2.85,A76&gt;=6.15,H76&gt;=10.688,D76&lt;1.55,F76&gt;=1.5),4.5,IF(AND(A76&gt;=6.25,B76&lt;2.85,A76&gt;=6.15,H76&gt;=10.688,D76&lt;1.55,F76&gt;=1.5),4.86,IF(AND(D76&gt;=1.45,B76&gt;=2.85,A76&gt;=6.15,H76&gt;=10.688,D76&lt;1.55,F76&gt;=1.5),4.8,IF(AND(H76&lt;8.202,H76&lt;16.284,B76&lt;3.5,F76&gt;=2.5,D76&gt;=1.55,F76&gt;=1.5),5.7,IF(AND(A76&gt;=5.1,G76&lt;0.241,G76&lt;0.338,H76&gt;=5.523,D76&gt;=0.15,D76&lt;0.35,F76&lt;1.5),1.5,IF(AND(B76&gt;=3.75,A76&gt;=5.05,G76&gt;=0.338,H76&gt;=5.523,D76&gt;=0.15,D76&lt;0.35,F76&lt;1.5),1.6,IF(AND(A76&lt;5.7,B76&gt;=2.45,B76&lt;2.85,A76&lt;6.15,H76&gt;=10.688,D76&lt;1.55,F76&gt;=1.5),3.9,IF(AND(A76&gt;=5.7,B76&gt;=2.45,B76&lt;2.85,A76&lt;6.15,H76&gt;=10.688,D76&lt;1.55,F76&gt;=1.5),4.02,IF(AND(H76&lt;13.654,D76&lt;1.45,B76&gt;=2.85,A76&gt;=6.15,H76&gt;=10.688,D76&lt;1.55,F76&gt;=1.5),4.333,IF(AND(H76&gt;=13.654,D76&lt;1.45,B76&gt;=2.85,A76&gt;=6.15,H76&gt;=10.688,D76&lt;1.55,F76&gt;=1.5),4.54,IF(AND(A76&lt;6.15,H76&gt;=8.202,H76&lt;16.284,B76&lt;3.5,F76&gt;=2.5,D76&gt;=1.55,F76&gt;=1.5),5,IF(AND(H76&lt;13.924,A76&lt;5.1,G76&lt;0.241,G76&lt;0.338,H76&gt;=5.523,D76&gt;=0.15,D76&lt;0.35,F76&lt;1.5),1.4,IF(AND(H76&gt;=13.924,A76&lt;5.1,G76&lt;0.241,G76&lt;0.338,H76&gt;=5.523,D76&gt;=0.15,D76&lt;0.35,F76&lt;1.5),1.5,IF(AND(D76&lt;0.25,B76&lt;3.75,A76&gt;=5.05,G76&gt;=0.338,H76&gt;=5.523,D76&gt;=0.15,D76&lt;0.35,F76&lt;1.5),1.5,IF(AND(D76&gt;=0.25,B76&lt;3.75,A76&gt;=5.05,G76&gt;=0.338,H76&gt;=5.523,D76&gt;=0.15,D76&lt;0.35,F76&lt;1.5),1.4,IF(AND(H76&lt;8.884,B76&gt;=3.05,A76&gt;=6.15,H76&gt;=8.202,H76&lt;16.284,B76&lt;3.5,F76&gt;=2.5,D76&gt;=1.55,F76&gt;=1.5),5.1,IF(AND(A76&lt;6.45,G76&lt;0.368,B76&lt;3.05,A76&gt;=6.15,H76&gt;=8.202,H76&lt;16.284,B76&lt;3.5,F76&gt;=2.5,D76&gt;=1.55,F76&gt;=1.5),5.525,IF(AND(A76&gt;=6.45,G76&lt;0.368,B76&lt;3.05,A76&gt;=6.15,H76&gt;=8.202,H76&lt;16.284,B76&lt;3.5,F76&gt;=2.5,D76&gt;=1.55,F76&gt;=1.5),5.35,IF(AND(D76&lt;2.25,G76&gt;=0.368,B76&lt;3.05,A76&gt;=6.15,H76&gt;=8.202,H76&lt;16.284,B76&lt;3.5,F76&gt;=2.5,D76&gt;=1.55,F76&gt;=1.5),5.8,IF(AND(D76&gt;=2.25,G76&gt;=0.368,B76&lt;3.05,A76&gt;=6.15,H76&gt;=8.202,H76&lt;16.284,B76&lt;3.5,F76&gt;=2.5,D76&gt;=1.55,F76&gt;=1.5),5.2,IF(AND(H76&lt;10.257,H76&gt;=8.884,B76&gt;=3.05,A76&gt;=6.15,H76&gt;=8.202,H76&lt;16.284,B76&lt;3.5,F76&gt;=2.5,D76&gt;=1.55,F76&gt;=1.5),5.9,IF(AND(H76&gt;=10.257,H76&gt;=8.884,B76&gt;=3.05,A76&gt;=6.15,H76&gt;=8.202,H76&lt;16.284,B76&lt;3.5,F76&gt;=2.5,D76&gt;=1.55,F76&gt;=1.5),5.48,"shouldnthappen")))))))))))))))))))))))))))))))))))))</f>
        <v>3.75</v>
      </c>
      <c r="AC76" s="1" t="n">
        <f aca="false">IF(AND(H76&lt;5.748,A76&lt;5.05,D76&lt;0.8),1,IF(AND(B76&lt;3.35,A76&gt;=5.05,D76&lt;0.8),1.7,IF(AND(A76&lt;5.85,G76&lt;0.154,D76&gt;=0.8),4.5,IF(AND(D76&gt;=0.45,H76&gt;=5.748,A76&lt;5.05,D76&lt;0.8),1.6,IF(AND(G76&gt;=0.934,B76&gt;=3.35,A76&gt;=5.05,D76&lt;0.8),1.7,IF(AND(D76&lt;2.1,A76&gt;=5.85,G76&lt;0.154,D76&gt;=0.8),6.15,IF(AND(D76&gt;=2.1,A76&gt;=5.85,G76&lt;0.154,D76&gt;=0.8),5.5,IF(AND(A76&lt;6.1,D76&gt;=1.55,G76&gt;=0.154,D76&gt;=0.8),5,IF(AND(H76&gt;=14.379,G76&lt;0.934,B76&gt;=3.35,A76&gt;=5.05,D76&lt;0.8),1.58,IF(AND(G76&lt;0.379,A76&gt;=6.1,D76&gt;=1.55,G76&gt;=0.154,D76&gt;=0.8),5.42,IF(AND(H76&lt;13.924,G76&lt;0.227,D76&lt;0.45,H76&gt;=5.748,A76&lt;5.05,D76&lt;0.8),1.4,IF(AND(H76&gt;=13.924,G76&lt;0.227,D76&lt;0.45,H76&gt;=5.748,A76&lt;5.05,D76&lt;0.8),1.5,IF(AND(B76&lt;3.1,G76&gt;=0.227,D76&lt;0.45,H76&gt;=5.748,A76&lt;5.05,D76&lt;0.8),1.1,IF(AND(G76&lt;0.13,H76&lt;14.379,G76&lt;0.934,B76&gt;=3.35,A76&gt;=5.05,D76&lt;0.8),1.4,IF(AND(D76&lt;1.05,A76&lt;5.65,D76&lt;1.35,D76&lt;1.55,G76&gt;=0.154,D76&gt;=0.8),3.7,IF(AND(D76&lt;1.25,A76&gt;=5.65,D76&lt;1.35,D76&lt;1.55,G76&gt;=0.154,D76&gt;=0.8),4.06,IF(AND(D76&gt;=1.25,A76&gt;=5.65,D76&lt;1.35,D76&lt;1.55,G76&gt;=0.154,D76&gt;=0.8),4.425,IF(AND(H76&lt;13.654,D76&lt;1.45,D76&gt;=1.35,D76&lt;1.55,G76&gt;=0.154,D76&gt;=0.8),4.275,IF(AND(G76&lt;0.259,D76&gt;=1.45,D76&gt;=1.35,D76&lt;1.55,G76&gt;=0.154,D76&gt;=0.8),5.1,IF(AND(B76&lt;2.95,G76&gt;=0.379,A76&gt;=6.1,D76&gt;=1.55,G76&gt;=0.154,D76&gt;=0.8),6.3,IF(AND(B76&lt;3.25,B76&gt;=3.1,G76&gt;=0.227,D76&lt;0.45,H76&gt;=5.748,A76&lt;5.05,D76&lt;0.8),1.3,IF(AND(B76&gt;=3.25,B76&gt;=3.1,G76&gt;=0.227,D76&lt;0.45,H76&gt;=5.748,A76&lt;5.05,D76&lt;0.8),1.4,IF(AND(H76&gt;=13.372,G76&gt;=0.13,H76&lt;14.379,G76&lt;0.934,B76&gt;=3.35,A76&gt;=5.05,D76&lt;0.8),1.4,IF(AND(H76&lt;6.69,D76&gt;=1.05,A76&lt;5.65,D76&lt;1.35,D76&lt;1.55,G76&gt;=0.154,D76&gt;=0.8),4.033,IF(AND(H76&gt;=6.69,D76&gt;=1.05,A76&lt;5.65,D76&lt;1.35,D76&lt;1.55,G76&gt;=0.154,D76&gt;=0.8),3.88,IF(AND(B76&lt;2.85,H76&gt;=13.654,D76&lt;1.45,D76&gt;=1.35,D76&lt;1.55,G76&gt;=0.154,D76&gt;=0.8),4.8,IF(AND(B76&gt;=2.85,H76&gt;=13.654,D76&lt;1.45,D76&gt;=1.35,D76&lt;1.55,G76&gt;=0.154,D76&gt;=0.8),4.7,IF(AND(H76&lt;11.681,G76&gt;=0.259,D76&gt;=1.45,D76&gt;=1.35,D76&lt;1.55,G76&gt;=0.154,D76&gt;=0.8),4.85,IF(AND(H76&gt;=11.681,G76&gt;=0.259,D76&gt;=1.45,D76&gt;=1.35,D76&lt;1.55,G76&gt;=0.154,D76&gt;=0.8),4.633,IF(AND(A76&lt;6.25,B76&gt;=2.95,G76&gt;=0.379,A76&gt;=6.1,D76&gt;=1.55,G76&gt;=0.154,D76&gt;=0.8),5.4,IF(AND(D76&lt;0.3,H76&lt;13.372,G76&gt;=0.13,H76&lt;14.379,G76&lt;0.934,B76&gt;=3.35,A76&gt;=5.05,D76&lt;0.8),1.475,IF(AND(D76&gt;=0.3,H76&lt;13.372,G76&gt;=0.13,H76&lt;14.379,G76&lt;0.934,B76&gt;=3.35,A76&gt;=5.05,D76&lt;0.8),1.5,IF(AND(B76&lt;3.15,A76&gt;=6.25,B76&gt;=2.95,G76&gt;=0.379,A76&gt;=6.1,D76&gt;=1.55,G76&gt;=0.154,D76&gt;=0.8),5.7,IF(AND(B76&gt;=3.15,A76&gt;=6.25,B76&gt;=2.95,G76&gt;=0.379,A76&gt;=6.1,D76&gt;=1.55,G76&gt;=0.154,D76&gt;=0.8),5.933,"shouldnthappen"))))))))))))))))))))))))))))))))))</f>
        <v>6.15</v>
      </c>
      <c r="AD76" s="1" t="n">
        <f aca="false">IF(AND(H76&lt;6.621,A76&lt;4.95,D76&lt;0.8),1,IF(AND(H76&lt;14.144,H76&gt;=6.621,A76&lt;4.95,D76&lt;0.8),1.4,IF(AND(H76&gt;=14.144,H76&gt;=6.621,A76&lt;4.95,D76&lt;0.8),1.3,IF(AND(G76&lt;0.13,B76&gt;=3.85,A76&gt;=4.95,D76&lt;0.8),1.3,IF(AND(G76&gt;=0.13,B76&gt;=3.85,A76&gt;=4.95,D76&lt;0.8),1.425,IF(AND(A76&gt;=6.05,B76&lt;2.75,D76&lt;1.55,D76&gt;=0.8),4.9,IF(AND(A76&gt;=7.3,G76&lt;0.119,D76&gt;=1.55,D76&gt;=0.8),6.7,IF(AND(H76&lt;6.555,D76&lt;0.25,B76&lt;3.85,A76&gt;=4.95,D76&lt;0.8),1.7,IF(AND(B76&lt;3.4,D76&gt;=0.25,B76&lt;3.85,A76&gt;=4.95,D76&lt;0.8),1.7,IF(AND(B76&gt;=3.4,D76&gt;=0.25,B76&lt;3.85,A76&gt;=4.95,D76&lt;0.8),1.6,IF(AND(A76&lt;5.05,A76&lt;6.05,B76&lt;2.75,D76&lt;1.55,D76&gt;=0.8),3.3,IF(AND(B76&lt;2.85,D76&lt;1.35,B76&gt;=2.75,D76&lt;1.55,D76&gt;=0.8),4.5,IF(AND(H76&lt;12.206,D76&gt;=1.35,B76&gt;=2.75,D76&lt;1.55,D76&gt;=0.8),4.7,IF(AND(H76&gt;=12.206,D76&gt;=1.35,B76&gt;=2.75,D76&lt;1.55,D76&gt;=0.8),4.52,IF(AND(G76&lt;0.024,A76&lt;7.3,G76&lt;0.119,D76&gt;=1.55,D76&gt;=0.8),5.7,IF(AND(G76&gt;=0.024,A76&lt;7.3,G76&lt;0.119,D76&gt;=1.55,D76&gt;=0.8),5.6,IF(AND(F76&lt;2.5,G76&lt;0.417,G76&gt;=0.119,D76&gt;=1.55,D76&gt;=0.8),5.05,IF(AND(B76&lt;3.15,H76&gt;=6.555,D76&lt;0.25,B76&lt;3.85,A76&gt;=4.95,D76&lt;0.8),1.6,IF(AND(G76&lt;0.356,A76&gt;=5.05,A76&lt;6.05,B76&lt;2.75,D76&lt;1.55,D76&gt;=0.8),4.12,IF(AND(A76&lt;5.65,B76&gt;=2.85,D76&lt;1.35,B76&gt;=2.75,D76&lt;1.55,D76&gt;=0.8),3.6,IF(AND(B76&lt;3.15,F76&gt;=2.5,G76&lt;0.417,G76&gt;=0.119,D76&gt;=1.55,D76&gt;=0.8),5.18,IF(AND(B76&gt;=3.15,F76&gt;=2.5,G76&lt;0.417,G76&gt;=0.119,D76&gt;=1.55,D76&gt;=0.8),5.3,IF(AND(D76&lt;1.7,A76&lt;6.95,G76&gt;=0.417,G76&gt;=0.119,D76&gt;=1.55,D76&gt;=0.8),4.7,IF(AND(A76&lt;7.25,A76&gt;=6.95,G76&gt;=0.417,G76&gt;=0.119,D76&gt;=1.55,D76&gt;=0.8),5.8,IF(AND(A76&gt;=7.25,A76&gt;=6.95,G76&gt;=0.417,G76&gt;=0.119,D76&gt;=1.55,D76&gt;=0.8),6.333,IF(AND(H76&lt;8.594,B76&gt;=3.15,H76&gt;=6.555,D76&lt;0.25,B76&lt;3.85,A76&gt;=4.95,D76&lt;0.8),1.4,IF(AND(H76&gt;=8.594,B76&gt;=3.15,H76&gt;=6.555,D76&lt;0.25,B76&lt;3.85,A76&gt;=4.95,D76&lt;0.8),1.5,IF(AND(H76&gt;=11.218,G76&gt;=0.356,A76&gt;=5.05,A76&lt;6.05,B76&lt;2.75,D76&lt;1.55,D76&gt;=0.8),3.925,IF(AND(A76&gt;=6.5,A76&gt;=5.65,B76&gt;=2.85,D76&lt;1.35,B76&gt;=2.75,D76&lt;1.55,D76&gt;=0.8),4.6,IF(AND(H76&lt;8.602,H76&lt;11.218,G76&gt;=0.356,A76&gt;=5.05,A76&lt;6.05,B76&lt;2.75,D76&lt;1.55,D76&gt;=0.8),3.95,IF(AND(H76&gt;=8.602,H76&lt;11.218,G76&gt;=0.356,A76&gt;=5.05,A76&lt;6.05,B76&lt;2.75,D76&lt;1.55,D76&gt;=0.8),3.75,IF(AND(H76&lt;10.129,A76&lt;6.5,A76&gt;=5.65,B76&gt;=2.85,D76&lt;1.35,B76&gt;=2.75,D76&lt;1.55,D76&gt;=0.8),4.2,IF(AND(H76&gt;=10.129,A76&lt;6.5,A76&gt;=5.65,B76&gt;=2.85,D76&lt;1.35,B76&gt;=2.75,D76&lt;1.55,D76&gt;=0.8),4.267,IF(AND(D76&lt;2.2,B76&lt;3.05,D76&gt;=1.7,A76&lt;6.95,G76&gt;=0.417,G76&gt;=0.119,D76&gt;=1.55,D76&gt;=0.8),5.3,IF(AND(D76&gt;=2.2,B76&lt;3.05,D76&gt;=1.7,A76&lt;6.95,G76&gt;=0.417,G76&gt;=0.119,D76&gt;=1.55,D76&gt;=0.8),5.133,IF(AND(D76&lt;2.45,B76&gt;=3.05,D76&gt;=1.7,A76&lt;6.95,G76&gt;=0.417,G76&gt;=0.119,D76&gt;=1.55,D76&gt;=0.8),5.6,IF(AND(D76&gt;=2.45,B76&gt;=3.05,D76&gt;=1.7,A76&lt;6.95,G76&gt;=0.417,G76&gt;=0.119,D76&gt;=1.55,D76&gt;=0.8),6,"shouldnthappen")))))))))))))))))))))))))))))))))))))</f>
        <v>4.5</v>
      </c>
      <c r="AE76" s="1" t="n">
        <f aca="false">IF(AND(G76&lt;0.123,D76&gt;=0.25,D76&lt;0.75),1.3,IF(AND(H76&gt;=16.774,D76&gt;=1.75,D76&gt;=0.75),6.4,IF(AND(B76&lt;3.4,A76&lt;4.8,D76&lt;0.25,D76&lt;0.75),1.22,IF(AND(B76&gt;=3.4,A76&lt;4.8,D76&lt;0.25,D76&lt;0.75),1,IF(AND(A76&gt;=5.45,A76&gt;=4.8,D76&lt;0.25,D76&lt;0.75),1.367,IF(AND(H76&gt;=10.688,D76&lt;1.35,D76&lt;1.75,D76&gt;=0.75),4.2,IF(AND(A76&lt;5.3,D76&gt;=1.35,D76&lt;1.75,D76&gt;=0.75),4.05,IF(AND(G76&gt;=0.857,H76&lt;16.774,D76&gt;=1.75,D76&gt;=0.75),5.02,IF(AND(H76&lt;6.089,A76&lt;5.45,A76&gt;=4.8,D76&lt;0.25,D76&lt;0.75),1.7,IF(AND(G76&lt;0.184,D76&lt;0.35,G76&gt;=0.123,D76&gt;=0.25,D76&lt;0.75),1.7,IF(AND(G76&gt;=0.184,D76&lt;0.35,G76&gt;=0.123,D76&gt;=0.25,D76&lt;0.75),1.48,IF(AND(A76&lt;5.25,D76&gt;=0.35,G76&gt;=0.123,D76&gt;=0.25,D76&lt;0.75),1.75,IF(AND(A76&gt;=5.25,D76&gt;=0.35,G76&gt;=0.123,D76&gt;=0.25,D76&lt;0.75),1.5,IF(AND(A76&lt;5.3,H76&lt;10.688,D76&lt;1.35,D76&lt;1.75,D76&gt;=0.75),3.15,IF(AND(H76&lt;9.474,A76&gt;=5.3,D76&gt;=1.35,D76&lt;1.75,D76&gt;=0.75),4.95,IF(AND(G76&gt;=0.779,G76&lt;0.857,H76&lt;16.774,D76&gt;=1.75,D76&gt;=0.75),6,IF(AND(G76&lt;0.05,H76&gt;=6.089,A76&lt;5.45,A76&gt;=4.8,D76&lt;0.25,D76&lt;0.75),1.4,IF(AND(H76&lt;6.69,A76&gt;=5.3,H76&lt;10.688,D76&lt;1.35,D76&lt;1.75,D76&gt;=0.75),4.033,IF(AND(H76&gt;=6.69,A76&gt;=5.3,H76&lt;10.688,D76&lt;1.35,D76&lt;1.75,D76&gt;=0.75),3.733,IF(AND(B76&lt;2.5,H76&gt;=9.474,A76&gt;=5.3,D76&gt;=1.35,D76&lt;1.75,D76&gt;=0.75),4.5,IF(AND(D76&gt;=2.45,G76&lt;0.779,G76&lt;0.857,H76&lt;16.774,D76&gt;=1.75,D76&gt;=0.75),6,IF(AND(B76&gt;=3.75,G76&gt;=0.05,H76&gt;=6.089,A76&lt;5.45,A76&gt;=4.8,D76&lt;0.25,D76&lt;0.75),1.6,IF(AND(H76&lt;13.695,B76&gt;=2.5,H76&gt;=9.474,A76&gt;=5.3,D76&gt;=1.35,D76&lt;1.75,D76&gt;=0.75),4.567,IF(AND(G76&gt;=0.654,D76&lt;2.45,G76&lt;0.779,G76&lt;0.857,H76&lt;16.774,D76&gt;=1.75,D76&gt;=0.75),4.9,IF(AND(G76&gt;=0.73,B76&lt;3.75,G76&gt;=0.05,H76&gt;=6.089,A76&lt;5.45,A76&gt;=4.8,D76&lt;0.25,D76&lt;0.75),1.4,IF(AND(A76&lt;6.65,H76&gt;=13.695,B76&gt;=2.5,H76&gt;=9.474,A76&gt;=5.3,D76&gt;=1.35,D76&lt;1.75,D76&gt;=0.75),4.4,IF(AND(A76&gt;=6.65,H76&gt;=13.695,B76&gt;=2.5,H76&gt;=9.474,A76&gt;=5.3,D76&gt;=1.35,D76&lt;1.75,D76&gt;=0.75),4.84,IF(AND(B76&lt;2.75,G76&lt;0.654,D76&lt;2.45,G76&lt;0.779,G76&lt;0.857,H76&lt;16.774,D76&gt;=1.75,D76&gt;=0.75),5.2,IF(AND(H76&lt;9.524,G76&lt;0.73,B76&lt;3.75,G76&gt;=0.05,H76&gt;=6.089,A76&lt;5.45,A76&gt;=4.8,D76&lt;0.25,D76&lt;0.75),1.5,IF(AND(H76&gt;=9.524,G76&lt;0.73,B76&lt;3.75,G76&gt;=0.05,H76&gt;=6.089,A76&lt;5.45,A76&gt;=4.8,D76&lt;0.25,D76&lt;0.75),1.4,IF(AND(H76&gt;=13.644,B76&gt;=2.75,G76&lt;0.654,D76&lt;2.45,G76&lt;0.779,G76&lt;0.857,H76&lt;16.774,D76&gt;=1.75,D76&gt;=0.75),6.033,IF(AND(A76&gt;=6.85,H76&lt;13.644,B76&gt;=2.75,G76&lt;0.654,D76&lt;2.45,G76&lt;0.779,G76&lt;0.857,H76&lt;16.774,D76&gt;=1.75,D76&gt;=0.75),5.1,IF(AND(A76&gt;=6.75,A76&lt;6.85,H76&lt;13.644,B76&gt;=2.75,G76&lt;0.654,D76&lt;2.45,G76&lt;0.779,G76&lt;0.857,H76&lt;16.774,D76&gt;=1.75,D76&gt;=0.75),5.9,IF(AND(D76&gt;=2.35,A76&lt;6.75,A76&lt;6.85,H76&lt;13.644,B76&gt;=2.75,G76&lt;0.654,D76&lt;2.45,G76&lt;0.779,G76&lt;0.857,H76&lt;16.774,D76&gt;=1.75,D76&gt;=0.75),5.6,IF(AND(H76&lt;11.146,D76&lt;2.35,A76&lt;6.75,A76&lt;6.85,H76&lt;13.644,B76&gt;=2.75,G76&lt;0.654,D76&lt;2.45,G76&lt;0.779,G76&lt;0.857,H76&lt;16.774,D76&gt;=1.75,D76&gt;=0.75),5.4,IF(AND(H76&gt;=11.146,D76&lt;2.35,A76&lt;6.75,A76&lt;6.85,H76&lt;13.644,B76&gt;=2.75,G76&lt;0.654,D76&lt;2.45,G76&lt;0.779,G76&lt;0.857,H76&lt;16.774,D76&gt;=1.75,D76&gt;=0.75),5.6,"shouldnthappen"))))))))))))))))))))))))))))))))))))</f>
        <v>3.733</v>
      </c>
      <c r="AF76" s="1" t="n">
        <f aca="false">IF(AND(A76&lt;4.5,D76&lt;0.8),1.233,IF(AND(B76&lt;3.05,A76&gt;=4.5,D76&lt;0.8),1.4,IF(AND(D76&gt;=0.45,B76&gt;=3.05,A76&gt;=4.5,D76&lt;0.8),1.667,IF(AND(D76&lt;1.05,D76&lt;1.35,A76&lt;6.25,D76&gt;=0.8),3.633,IF(AND(H76&lt;13.935,A76&gt;=7.05,A76&gt;=6.25,D76&gt;=0.8),6,IF(AND(G76&gt;=0.948,D76&lt;0.45,B76&gt;=3.05,A76&gt;=4.5,D76&lt;0.8),1.7,IF(AND(G76&lt;0.652,D76&gt;=1.05,D76&lt;1.35,A76&lt;6.25,D76&gt;=0.8),4.16,IF(AND(D76&gt;=2.15,D76&gt;=1.75,D76&gt;=1.35,A76&lt;6.25,D76&gt;=0.8),5.4,IF(AND(G76&gt;=0.912,F76&lt;2.5,A76&lt;7.05,A76&gt;=6.25,D76&gt;=0.8),4.4,IF(AND(B76&gt;=3.25,F76&gt;=2.5,A76&lt;7.05,A76&gt;=6.25,D76&gt;=0.8),5.85,IF(AND(H76&lt;17.32,H76&gt;=13.935,A76&gt;=7.05,A76&gt;=6.25,D76&gt;=0.8),6.65,IF(AND(H76&gt;=17.32,H76&gt;=13.935,A76&gt;=7.05,A76&gt;=6.25,D76&gt;=0.8),6.4,IF(AND(H76&gt;=13.547,G76&lt;0.948,D76&lt;0.45,B76&gt;=3.05,A76&gt;=4.5,D76&lt;0.8),1.38,IF(AND(B76&gt;=2.75,G76&gt;=0.652,D76&gt;=1.05,D76&lt;1.35,A76&lt;6.25,D76&gt;=0.8),3.6,IF(AND(H76&lt;9.417,G76&lt;0.404,D76&lt;1.75,D76&gt;=1.35,A76&lt;6.25,D76&gt;=0.8),4.2,IF(AND(H76&gt;=9.417,G76&lt;0.404,D76&lt;1.75,D76&gt;=1.35,A76&lt;6.25,D76&gt;=0.8),4.5,IF(AND(G76&lt;0.464,G76&gt;=0.404,D76&lt;1.75,D76&gt;=1.35,A76&lt;6.25,D76&gt;=0.8),4.5,IF(AND(G76&gt;=0.464,G76&gt;=0.404,D76&lt;1.75,D76&gt;=1.35,A76&lt;6.25,D76&gt;=0.8),4.625,IF(AND(D76&lt;1.85,D76&lt;2.15,D76&gt;=1.75,D76&gt;=1.35,A76&lt;6.25,D76&gt;=0.8),4.9,IF(AND(D76&gt;=1.85,D76&lt;2.15,D76&gt;=1.75,D76&gt;=1.35,A76&lt;6.25,D76&gt;=0.8),5.05,IF(AND(G76&lt;0.332,G76&lt;0.912,F76&lt;2.5,A76&lt;7.05,A76&gt;=6.25,D76&gt;=0.8),4.467,IF(AND(G76&gt;=0.332,G76&lt;0.912,F76&lt;2.5,A76&lt;7.05,A76&gt;=6.25,D76&gt;=0.8),4.767,IF(AND(D76&lt;0.15,H76&lt;13.547,G76&lt;0.948,D76&lt;0.45,B76&gt;=3.05,A76&gt;=4.5,D76&lt;0.8),1.5,IF(AND(D76&lt;1.15,B76&lt;2.75,G76&gt;=0.652,D76&gt;=1.05,D76&lt;1.35,A76&lt;6.25,D76&gt;=0.8),3.9,IF(AND(D76&gt;=1.15,B76&lt;2.75,G76&gt;=0.652,D76&gt;=1.05,D76&lt;1.35,A76&lt;6.25,D76&gt;=0.8),4,IF(AND(D76&gt;=2.25,B76&lt;3.15,B76&lt;3.25,F76&gt;=2.5,A76&lt;7.05,A76&gt;=6.25,D76&gt;=0.8),5.14,IF(AND(G76&lt;0.621,B76&gt;=3.15,B76&lt;3.25,F76&gt;=2.5,A76&lt;7.05,A76&gt;=6.25,D76&gt;=0.8),5.75,IF(AND(G76&gt;=0.621,B76&gt;=3.15,B76&lt;3.25,F76&gt;=2.5,A76&lt;7.05,A76&gt;=6.25,D76&gt;=0.8),5.1,IF(AND(G76&gt;=0.862,D76&gt;=0.15,H76&lt;13.547,G76&lt;0.948,D76&lt;0.45,B76&gt;=3.05,A76&gt;=4.5,D76&lt;0.8),1.5,IF(AND(A76&lt;6.35,D76&lt;2.25,B76&lt;3.15,B76&lt;3.25,F76&gt;=2.5,A76&lt;7.05,A76&gt;=6.25,D76&gt;=0.8),5.267,IF(AND(A76&gt;=6.35,D76&lt;2.25,B76&lt;3.15,B76&lt;3.25,F76&gt;=2.5,A76&lt;7.05,A76&gt;=6.25,D76&gt;=0.8),5.42,IF(AND(A76&lt;5.1,G76&lt;0.862,D76&gt;=0.15,H76&lt;13.547,G76&lt;0.948,D76&lt;0.45,B76&gt;=3.05,A76&gt;=4.5,D76&lt;0.8),1.35,IF(AND(B76&lt;3.95,A76&gt;=5.1,G76&lt;0.862,D76&gt;=0.15,H76&lt;13.547,G76&lt;0.948,D76&lt;0.45,B76&gt;=3.05,A76&gt;=4.5,D76&lt;0.8),1.5,IF(AND(B76&gt;=3.95,A76&gt;=5.1,G76&lt;0.862,D76&gt;=0.15,H76&lt;13.547,G76&lt;0.948,D76&lt;0.45,B76&gt;=3.05,A76&gt;=4.5,D76&lt;0.8),1.467,"shouldnthappen"))))))))))))))))))))))))))))))))))</f>
        <v>4.16</v>
      </c>
      <c r="AG76" s="1" t="n">
        <f aca="false">IF(AND(H76&lt;5.748,A76&lt;4.85,D76&lt;0.75),1,IF(AND(B76&gt;=3.5,D76&gt;=1.75,D76&gt;=0.75),6.2,IF(AND(A76&gt;=4.65,H76&gt;=5.748,A76&lt;4.85,D76&lt;0.75),1.333,IF(AND(H76&lt;6.417,B76&lt;3.45,A76&gt;=4.85,D76&lt;0.75),1.7,IF(AND(A76&lt;5.05,B76&gt;=3.45,A76&gt;=4.85,D76&lt;0.75),1.4,IF(AND(A76&gt;=5.05,B76&gt;=3.45,A76&gt;=4.85,D76&lt;0.75),1.5,IF(AND(F76&gt;=2.5,H76&lt;13.641,D76&lt;1.75,D76&gt;=0.75),4.667,IF(AND(G76&lt;0.187,H76&gt;=13.641,D76&lt;1.75,D76&gt;=0.75),5,IF(AND(A76&gt;=7.1,B76&lt;3.5,D76&gt;=1.75,D76&gt;=0.75),6.575,IF(AND(G76&lt;0.161,A76&lt;4.65,H76&gt;=5.748,A76&lt;4.85,D76&lt;0.75),1.5,IF(AND(H76&lt;8.399,H76&gt;=6.417,B76&lt;3.45,A76&gt;=4.85,D76&lt;0.75),1.5,IF(AND(H76&gt;=8.399,H76&gt;=6.417,B76&lt;3.45,A76&gt;=4.85,D76&lt;0.75),1.625,IF(AND(G76&lt;0.086,F76&lt;2.5,H76&lt;13.641,D76&lt;1.75,D76&gt;=0.75),4.7,IF(AND(D76&lt;1.35,G76&gt;=0.187,H76&gt;=13.641,D76&lt;1.75,D76&gt;=0.75),4.2,IF(AND(G76&lt;0.422,G76&gt;=0.161,A76&lt;4.65,H76&gt;=5.748,A76&lt;4.85,D76&lt;0.75),1.4,IF(AND(G76&gt;=0.422,G76&gt;=0.161,A76&lt;4.65,H76&gt;=5.748,A76&lt;4.85,D76&lt;0.75),1.3,IF(AND(B76&lt;2.5,D76&gt;=1.35,G76&gt;=0.187,H76&gt;=13.641,D76&lt;1.75,D76&gt;=0.75),4.5,IF(AND(B76&lt;2.75,A76&lt;6,A76&lt;7.1,B76&lt;3.5,D76&gt;=1.75,D76&gt;=0.75),5.1,IF(AND(B76&gt;=2.75,A76&lt;6,A76&lt;7.1,B76&lt;3.5,D76&gt;=1.75,D76&gt;=0.75),5.02,IF(AND(A76&lt;5.15,A76&lt;5.9,G76&gt;=0.086,F76&lt;2.5,H76&lt;13.641,D76&lt;1.75,D76&gt;=0.75),3,IF(AND(G76&lt;0.644,A76&gt;=5.9,G76&gt;=0.086,F76&lt;2.5,H76&lt;13.641,D76&lt;1.75,D76&gt;=0.75),4.65,IF(AND(G76&gt;=0.644,A76&gt;=5.9,G76&gt;=0.086,F76&lt;2.5,H76&lt;13.641,D76&lt;1.75,D76&gt;=0.75),4.24,IF(AND(D76&lt;1.45,B76&gt;=2.5,D76&gt;=1.35,G76&gt;=0.187,H76&gt;=13.641,D76&lt;1.75,D76&gt;=0.75),4.68,IF(AND(D76&gt;=1.45,B76&gt;=2.5,D76&gt;=1.35,G76&gt;=0.187,H76&gt;=13.641,D76&lt;1.75,D76&gt;=0.75),4.833,IF(AND(H76&lt;13.18,D76&lt;2.05,A76&gt;=6,A76&lt;7.1,B76&lt;3.5,D76&gt;=1.75,D76&gt;=0.75),5.44,IF(AND(H76&gt;=13.18,D76&lt;2.05,A76&gt;=6,A76&lt;7.1,B76&lt;3.5,D76&gt;=1.75,D76&gt;=0.75),5.1,IF(AND(H76&lt;8.759,D76&gt;=2.05,A76&gt;=6,A76&lt;7.1,B76&lt;3.5,D76&gt;=1.75,D76&gt;=0.75),5.4,IF(AND(A76&gt;=5.75,A76&gt;=5.15,A76&lt;5.9,G76&gt;=0.086,F76&lt;2.5,H76&lt;13.641,D76&lt;1.75,D76&gt;=0.75),3.967,IF(AND(H76&lt;10.159,H76&gt;=8.759,D76&gt;=2.05,A76&gt;=6,A76&lt;7.1,B76&lt;3.5,D76&gt;=1.75,D76&gt;=0.75),5.925,IF(AND(D76&lt;1.2,A76&lt;5.75,A76&gt;=5.15,A76&lt;5.9,G76&gt;=0.086,F76&lt;2.5,H76&lt;13.641,D76&lt;1.75,D76&gt;=0.75),3.667,IF(AND(D76&lt;2.25,H76&gt;=10.159,H76&gt;=8.759,D76&gt;=2.05,A76&gt;=6,A76&lt;7.1,B76&lt;3.5,D76&gt;=1.75,D76&gt;=0.75),5.66,IF(AND(D76&gt;=2.25,H76&gt;=10.159,H76&gt;=8.759,D76&gt;=2.05,A76&gt;=6,A76&lt;7.1,B76&lt;3.5,D76&gt;=1.75,D76&gt;=0.75),5.34,IF(AND(D76&lt;1.35,D76&gt;=1.2,A76&lt;5.75,A76&gt;=5.15,A76&lt;5.9,G76&gt;=0.086,F76&lt;2.5,H76&lt;13.641,D76&lt;1.75,D76&gt;=0.75),4.025,IF(AND(D76&gt;=1.35,D76&gt;=1.2,A76&lt;5.75,A76&gt;=5.15,A76&lt;5.9,G76&gt;=0.086,F76&lt;2.5,H76&lt;13.641,D76&lt;1.75,D76&gt;=0.75),3.9,"shouldnthappen"))))))))))))))))))))))))))))))))))</f>
        <v>4.65</v>
      </c>
      <c r="AH76" s="1" t="n">
        <f aca="false">IF(AND(F76&lt;1.5,H76&lt;6.799,A76&lt;5.45),1.7,IF(AND(F76&gt;=1.5,H76&lt;6.799,A76&lt;5.45),4.1,IF(AND(D76&gt;=0.8,H76&gt;=6.799,A76&lt;5.45),3.9,IF(AND(H76&lt;7.564,F76&lt;2.5,A76&gt;=5.45),3.925,IF(AND(H76&gt;=16.284,F76&gt;=2.5,A76&gt;=5.45),6.5,IF(AND(A76&lt;4.35,D76&lt;0.8,H76&gt;=6.799,A76&lt;5.45),1.1,IF(AND(B76&lt;2.8,D76&lt;1.35,H76&gt;=7.564,F76&lt;2.5,A76&gt;=5.45),4.1,IF(AND(B76&gt;=2.8,D76&lt;1.35,H76&gt;=7.564,F76&lt;2.5,A76&gt;=5.45),4.267,IF(AND(B76&lt;2.75,D76&gt;=1.35,H76&gt;=7.564,F76&lt;2.5,A76&gt;=5.45),5,IF(AND(G76&gt;=0.078,G76&lt;0.26,H76&lt;16.284,F76&gt;=2.5,A76&gt;=5.45),6.06,IF(AND(G76&gt;=0.805,G76&gt;=0.26,H76&lt;16.284,F76&gt;=2.5,A76&gt;=5.45),5.02,IF(AND(H76&gt;=10.109,B76&gt;=3.45,A76&gt;=4.35,D76&lt;0.8,H76&gt;=6.799,A76&lt;5.45),1.55,IF(AND(D76&lt;2.25,G76&lt;0.078,G76&lt;0.26,H76&lt;16.284,F76&gt;=2.5,A76&gt;=5.45),5.6,IF(AND(D76&gt;=2.25,G76&lt;0.078,G76&lt;0.26,H76&lt;16.284,F76&gt;=2.5,A76&gt;=5.45),5.7,IF(AND(A76&lt;6.15,G76&lt;0.805,G76&gt;=0.26,H76&lt;16.284,F76&gt;=2.5,A76&gt;=5.45),4.967,IF(AND(A76&lt;4.65,H76&lt;12.227,B76&lt;3.45,A76&gt;=4.35,D76&lt;0.8,H76&gt;=6.799,A76&lt;5.45),1.333,IF(AND(A76&lt;4.85,H76&gt;=12.227,B76&lt;3.45,A76&gt;=4.35,D76&lt;0.8,H76&gt;=6.799,A76&lt;5.45),1.42,IF(AND(A76&gt;=4.85,H76&gt;=12.227,B76&lt;3.45,A76&gt;=4.35,D76&lt;0.8,H76&gt;=6.799,A76&lt;5.45),1.533,IF(AND(A76&lt;5.05,H76&lt;10.109,B76&gt;=3.45,A76&gt;=4.35,D76&lt;0.8,H76&gt;=6.799,A76&lt;5.45),1.4,IF(AND(A76&gt;=5.05,H76&lt;10.109,B76&gt;=3.45,A76&gt;=4.35,D76&lt;0.8,H76&gt;=6.799,A76&lt;5.45),1.5,IF(AND(G76&lt;0.14,H76&lt;13.531,B76&gt;=2.75,D76&gt;=1.35,H76&gt;=7.564,F76&lt;2.5,A76&gt;=5.45),4.7,IF(AND(G76&lt;0.187,H76&gt;=13.531,B76&gt;=2.75,D76&gt;=1.35,H76&gt;=7.564,F76&lt;2.5,A76&gt;=5.45),5,IF(AND(G76&gt;=0.187,H76&gt;=13.531,B76&gt;=2.75,D76&gt;=1.35,H76&gt;=7.564,F76&lt;2.5,A76&gt;=5.45),4.66,IF(AND(A76&lt;6.35,A76&gt;=6.15,G76&lt;0.805,G76&gt;=0.26,H76&lt;16.284,F76&gt;=2.5,A76&gt;=5.45),6,IF(AND(D76&lt;0.15,A76&gt;=4.65,H76&lt;12.227,B76&lt;3.45,A76&gt;=4.35,D76&lt;0.8,H76&gt;=6.799,A76&lt;5.45),1.5,IF(AND(H76&lt;10.723,G76&gt;=0.14,H76&lt;13.531,B76&gt;=2.75,D76&gt;=1.35,H76&gt;=7.564,F76&lt;2.5,A76&gt;=5.45),4.6,IF(AND(H76&gt;=10.723,G76&gt;=0.14,H76&lt;13.531,B76&gt;=2.75,D76&gt;=1.35,H76&gt;=7.564,F76&lt;2.5,A76&gt;=5.45),4.46,IF(AND(G76&lt;0.364,A76&gt;=6.35,A76&gt;=6.15,G76&lt;0.805,G76&gt;=0.26,H76&lt;16.284,F76&gt;=2.5,A76&gt;=5.45),5.28,IF(AND(A76&lt;5.1,D76&gt;=0.15,A76&gt;=4.65,H76&lt;12.227,B76&lt;3.45,A76&gt;=4.35,D76&lt;0.8,H76&gt;=6.799,A76&lt;5.45),1.36,IF(AND(A76&gt;=5.1,D76&gt;=0.15,A76&gt;=4.65,H76&lt;12.227,B76&lt;3.45,A76&gt;=4.35,D76&lt;0.8,H76&gt;=6.799,A76&lt;5.45),1.4,IF(AND(G76&gt;=0.6,G76&gt;=0.364,A76&gt;=6.35,A76&gt;=6.15,G76&lt;0.805,G76&gt;=0.26,H76&lt;16.284,F76&gt;=2.5,A76&gt;=5.45),5.1,IF(AND(A76&gt;=6.95,G76&lt;0.6,G76&gt;=0.364,A76&gt;=6.35,A76&gt;=6.15,G76&lt;0.805,G76&gt;=0.26,H76&lt;16.284,F76&gt;=2.5,A76&gt;=5.45),5.8,IF(AND(B76&lt;3.2,A76&lt;6.95,G76&lt;0.6,G76&gt;=0.364,A76&gt;=6.35,A76&gt;=6.15,G76&lt;0.805,G76&gt;=0.26,H76&lt;16.284,F76&gt;=2.5,A76&gt;=5.45),5.6,IF(AND(B76&gt;=3.2,A76&lt;6.95,G76&lt;0.6,G76&gt;=0.364,A76&gt;=6.35,A76&gt;=6.15,G76&lt;0.805,G76&gt;=0.26,H76&lt;16.284,F76&gt;=2.5,A76&gt;=5.45),5.7,"shouldnthappen"))))))))))))))))))))))))))))))))))</f>
        <v>4.267</v>
      </c>
      <c r="AI76" s="1" t="n">
        <f aca="false">IF(AND(B76&gt;=3.55,A76&lt;5.05,F76&lt;1.5),1,IF(AND(H76&gt;=13.436,A76&gt;=5.05,F76&lt;1.5),1.633,IF(AND(A76&lt;4.35,B76&lt;3.55,A76&lt;5.05,F76&lt;1.5),1.1,IF(AND(A76&lt;5.15,H76&lt;13.436,A76&gt;=5.05,F76&lt;1.5),1.6,IF(AND(G76&lt;0.837,D76&lt;1.2,B76&lt;2.65,F76&gt;=1.5),3.7,IF(AND(G76&gt;=0.837,D76&lt;1.2,B76&lt;2.65,F76&gt;=1.5),3,IF(AND(D76&lt;1.4,D76&gt;=1.2,B76&lt;2.65,F76&gt;=1.5),4.133,IF(AND(D76&gt;=1.4,D76&gt;=1.2,B76&lt;2.65,F76&gt;=1.5),4.633,IF(AND(G76&lt;0.302,A76&gt;=4.35,B76&lt;3.55,A76&lt;5.05,F76&lt;1.5),1.34,IF(AND(D76&gt;=0.3,A76&gt;=5.15,H76&lt;13.436,A76&gt;=5.05,F76&lt;1.5),1.5,IF(AND(G76&lt;0.233,G76&lt;0.265,D76&lt;1.55,B76&gt;=2.65,F76&gt;=1.5),4.56,IF(AND(G76&gt;=0.233,G76&lt;0.265,D76&lt;1.55,B76&gt;=2.65,F76&gt;=1.5),5.1,IF(AND(G76&lt;0.395,G76&gt;=0.265,D76&lt;1.55,B76&gt;=2.65,F76&gt;=1.5),4.025,IF(AND(H76&lt;13.935,A76&gt;=7.05,D76&gt;=1.55,B76&gt;=2.65,F76&gt;=1.5),6.12,IF(AND(H76&gt;=13.935,A76&gt;=7.05,D76&gt;=1.55,B76&gt;=2.65,F76&gt;=1.5),6.64,IF(AND(G76&gt;=0.858,G76&gt;=0.302,A76&gt;=4.35,B76&lt;3.55,A76&lt;5.05,F76&lt;1.5),1.3,IF(AND(H76&lt;6.543,D76&lt;0.3,A76&gt;=5.15,H76&lt;13.436,A76&gt;=5.05,F76&lt;1.5),1.4,IF(AND(H76&gt;=6.543,D76&lt;0.3,A76&gt;=5.15,H76&lt;13.436,A76&gt;=5.05,F76&lt;1.5),1.48,IF(AND(A76&lt;6.3,G76&gt;=0.395,G76&gt;=0.265,D76&lt;1.55,B76&gt;=2.65,F76&gt;=1.5),4.14,IF(AND(A76&gt;=6.3,G76&gt;=0.395,G76&gt;=0.265,D76&lt;1.55,B76&gt;=2.65,F76&gt;=1.5),4.767,IF(AND(G76&gt;=0.669,B76&lt;3.15,A76&lt;7.05,D76&gt;=1.55,B76&gt;=2.65,F76&gt;=1.5),5,IF(AND(H76&lt;9.459,G76&lt;0.858,G76&gt;=0.302,A76&gt;=4.35,B76&lt;3.55,A76&lt;5.05,F76&lt;1.5),1.4,IF(AND(H76&gt;=9.459,G76&lt;0.858,G76&gt;=0.302,A76&gt;=4.35,B76&lt;3.55,A76&lt;5.05,F76&lt;1.5),1.6,IF(AND(G76&gt;=0.433,G76&lt;0.669,B76&lt;3.15,A76&lt;7.05,D76&gt;=1.55,B76&gt;=2.65,F76&gt;=1.5),5.68,IF(AND(G76&lt;0.481,H76&lt;10.257,B76&gt;=3.15,A76&lt;7.05,D76&gt;=1.55,B76&gt;=2.65,F76&gt;=1.5),5.7,IF(AND(G76&gt;=0.481,H76&lt;10.257,B76&gt;=3.15,A76&lt;7.05,D76&gt;=1.55,B76&gt;=2.65,F76&gt;=1.5),5.9,IF(AND(D76&lt;2.15,H76&gt;=10.257,B76&gt;=3.15,A76&lt;7.05,D76&gt;=1.55,B76&gt;=2.65,F76&gt;=1.5),5.1,IF(AND(D76&gt;=2.15,H76&gt;=10.257,B76&gt;=3.15,A76&lt;7.05,D76&gt;=1.55,B76&gt;=2.65,F76&gt;=1.5),5.42,IF(AND(G76&lt;0.098,G76&lt;0.433,G76&lt;0.669,B76&lt;3.15,A76&lt;7.05,D76&gt;=1.55,B76&gt;=2.65,F76&gt;=1.5),5.567,IF(AND(D76&lt;1.8,G76&gt;=0.098,G76&lt;0.433,G76&lt;0.669,B76&lt;3.15,A76&lt;7.05,D76&gt;=1.55,B76&gt;=2.65,F76&gt;=1.5),5.033,IF(AND(G76&gt;=0.312,D76&gt;=1.8,G76&gt;=0.098,G76&lt;0.433,G76&lt;0.669,B76&lt;3.15,A76&lt;7.05,D76&gt;=1.55,B76&gt;=2.65,F76&gt;=1.5),5.4,IF(AND(H76&lt;9.002,G76&lt;0.312,D76&gt;=1.8,G76&gt;=0.098,G76&lt;0.433,G76&lt;0.669,B76&lt;3.15,A76&lt;7.05,D76&gt;=1.55,B76&gt;=2.65,F76&gt;=1.5),5.1,IF(AND(H76&gt;=9.002,G76&lt;0.312,D76&gt;=1.8,G76&gt;=0.098,G76&lt;0.433,G76&lt;0.669,B76&lt;3.15,A76&lt;7.05,D76&gt;=1.55,B76&gt;=2.65,F76&gt;=1.5),5.26,"shouldnthappen")))))))))))))))))))))))))))))))))</f>
        <v>4.56</v>
      </c>
      <c r="AJ76" s="1" t="n">
        <f aca="false">IF(AND(A76&gt;=5.25,D76&gt;=0.35,D76&lt;0.8),1.433,IF(AND(F76&gt;=2.5,H76&lt;6.927,D76&gt;=0.8),5.1,IF(AND(H76&lt;5.85,B76&lt;3.65,D76&lt;0.35,D76&lt;0.8),1,IF(AND(A76&lt;5.55,B76&gt;=3.65,D76&lt;0.35,D76&lt;0.8),1.5,IF(AND(A76&gt;=5.55,B76&gt;=3.65,D76&lt;0.35,D76&lt;0.8),1.7,IF(AND(H76&lt;7.949,A76&lt;5.25,D76&gt;=0.35,D76&lt;0.8),1.9,IF(AND(H76&gt;=7.949,A76&lt;5.25,D76&gt;=0.35,D76&lt;0.8),1.54,IF(AND(A76&lt;5.55,F76&lt;2.5,H76&lt;6.927,D76&gt;=0.8),3.98,IF(AND(A76&gt;=5.55,F76&lt;2.5,H76&lt;6.927,D76&gt;=0.8),4.1,IF(AND(A76&gt;=7.25,D76&gt;=1.55,H76&gt;=6.927,D76&gt;=0.8),6.65,IF(AND(A76&lt;5.75,D76&lt;1.2,D76&lt;1.55,H76&gt;=6.927,D76&gt;=0.8),3.62,IF(AND(A76&gt;=5.75,D76&lt;1.2,D76&lt;1.55,H76&gt;=6.927,D76&gt;=0.8),4.1,IF(AND(G76&lt;0.175,A76&lt;4.8,H76&gt;=5.85,B76&lt;3.65,D76&lt;0.35,D76&lt;0.8),1.5,IF(AND(G76&gt;=0.175,A76&lt;4.8,H76&gt;=5.85,B76&lt;3.65,D76&lt;0.35,D76&lt;0.8),1.3,IF(AND(A76&gt;=5.05,A76&gt;=4.8,H76&gt;=5.85,B76&lt;3.65,D76&lt;0.35,D76&lt;0.8),1.5,IF(AND(G76&gt;=0.735,A76&lt;6.25,D76&gt;=1.2,D76&lt;1.55,H76&gt;=6.927,D76&gt;=0.8),4,IF(AND(H76&lt;10.464,A76&lt;6.2,A76&lt;7.25,D76&gt;=1.55,H76&gt;=6.927,D76&gt;=0.8),5.1,IF(AND(H76&gt;=10.464,A76&lt;6.2,A76&lt;7.25,D76&gt;=1.55,H76&gt;=6.927,D76&gt;=0.8),4.9,IF(AND(G76&lt;0.418,A76&lt;5.05,A76&gt;=4.8,H76&gt;=5.85,B76&lt;3.65,D76&lt;0.35,D76&lt;0.8),1.48,IF(AND(G76&gt;=0.418,A76&lt;5.05,A76&gt;=4.8,H76&gt;=5.85,B76&lt;3.65,D76&lt;0.35,D76&lt;0.8),1.3,IF(AND(B76&lt;2.75,G76&lt;0.735,A76&lt;6.25,D76&gt;=1.2,D76&lt;1.55,H76&gt;=6.927,D76&gt;=0.8),4.35,IF(AND(H76&lt;15.422,D76&lt;1.45,A76&gt;=6.25,D76&gt;=1.2,D76&lt;1.55,H76&gt;=6.927,D76&gt;=0.8),4.375,IF(AND(H76&gt;=15.422,D76&lt;1.45,A76&gt;=6.25,D76&gt;=1.2,D76&lt;1.55,H76&gt;=6.927,D76&gt;=0.8),4.7,IF(AND(A76&lt;6.4,D76&gt;=1.45,A76&gt;=6.25,D76&gt;=1.2,D76&lt;1.55,H76&gt;=6.927,D76&gt;=0.8),5.1,IF(AND(G76&gt;=0.576,D76&lt;2.15,A76&gt;=6.2,A76&lt;7.25,D76&gt;=1.55,H76&gt;=6.927,D76&gt;=0.8),5.1,IF(AND(G76&lt;0.537,D76&gt;=2.15,A76&gt;=6.2,A76&lt;7.25,D76&gt;=1.55,H76&gt;=6.927,D76&gt;=0.8),5.533,IF(AND(G76&gt;=0.537,D76&gt;=2.15,A76&gt;=6.2,A76&lt;7.25,D76&gt;=1.55,H76&gt;=6.927,D76&gt;=0.8),5.9,IF(AND(D76&lt;1.45,B76&gt;=2.75,G76&lt;0.735,A76&lt;6.25,D76&gt;=1.2,D76&lt;1.55,H76&gt;=6.927,D76&gt;=0.8),4.6,IF(AND(D76&gt;=1.45,B76&gt;=2.75,G76&lt;0.735,A76&lt;6.25,D76&gt;=1.2,D76&lt;1.55,H76&gt;=6.927,D76&gt;=0.8),4.5,IF(AND(H76&lt;12.582,A76&gt;=6.4,D76&gt;=1.45,A76&gt;=6.25,D76&gt;=1.2,D76&lt;1.55,H76&gt;=6.927,D76&gt;=0.8),4.66,IF(AND(H76&gt;=12.582,A76&gt;=6.4,D76&gt;=1.45,A76&gt;=6.25,D76&gt;=1.2,D76&lt;1.55,H76&gt;=6.927,D76&gt;=0.8),4.9,IF(AND(B76&lt;2.75,G76&lt;0.576,D76&lt;2.15,A76&gt;=6.2,A76&lt;7.25,D76&gt;=1.55,H76&gt;=6.927,D76&gt;=0.8),5.3,IF(AND(G76&gt;=0.395,B76&gt;=2.75,G76&lt;0.576,D76&lt;2.15,A76&gt;=6.2,A76&lt;7.25,D76&gt;=1.55,H76&gt;=6.927,D76&gt;=0.8),5.6,IF(AND(D76&gt;=1.9,G76&lt;0.395,B76&gt;=2.75,G76&lt;0.576,D76&lt;2.15,A76&gt;=6.2,A76&lt;7.25,D76&gt;=1.55,H76&gt;=6.927,D76&gt;=0.8),5.333,IF(AND(B76&lt;2.95,D76&lt;1.9,G76&lt;0.395,B76&gt;=2.75,G76&lt;0.576,D76&lt;2.15,A76&gt;=6.2,A76&lt;7.25,D76&gt;=1.55,H76&gt;=6.927,D76&gt;=0.8),5.6,IF(AND(B76&gt;=2.95,D76&lt;1.9,G76&lt;0.395,B76&gt;=2.75,G76&lt;0.576,D76&lt;2.15,A76&gt;=6.2,A76&lt;7.25,D76&gt;=1.55,H76&gt;=6.927,D76&gt;=0.8),5.5,"shouldnthappen"))))))))))))))))))))))))))))))))))))</f>
        <v>4.6</v>
      </c>
      <c r="AK76" s="1" t="n">
        <f aca="false">IF(AND(H76&lt;5.85,B76&lt;3.65,F76&lt;1.5),1,IF(AND(B76&gt;=3.95,B76&gt;=3.65,F76&lt;1.5),1.433,IF(AND(A76&lt;5.15,F76&lt;2.5,F76&gt;=1.5),3.075,IF(AND(D76&gt;=0.35,H76&gt;=5.85,B76&lt;3.65,F76&lt;1.5),1.5,IF(AND(G76&lt;0.168,B76&lt;3.95,B76&gt;=3.65,F76&lt;1.5),1.7,IF(AND(H76&lt;5.767,A76&lt;7.25,F76&gt;=2.5,F76&gt;=1.5),4.5,IF(AND(D76&lt;1.9,A76&gt;=7.25,F76&gt;=2.5,F76&gt;=1.5),6.3,IF(AND(D76&gt;=1.9,A76&gt;=7.25,F76&gt;=2.5,F76&gt;=1.5),6.575,IF(AND(B76&lt;3.75,G76&gt;=0.168,B76&lt;3.95,B76&gt;=3.65,F76&lt;1.5),1.5,IF(AND(B76&gt;=3.75,G76&gt;=0.168,B76&lt;3.95,B76&gt;=3.65,F76&lt;1.5),1.6,IF(AND(D76&gt;=1.35,A76&lt;6.15,A76&gt;=5.15,F76&lt;2.5,F76&gt;=1.5),4.42,IF(AND(D76&lt;1.4,A76&gt;=6.15,A76&gt;=5.15,F76&lt;2.5,F76&gt;=1.5),4.5,IF(AND(D76&gt;=1.4,A76&gt;=6.15,A76&gt;=5.15,F76&lt;2.5,F76&gt;=1.5),4.675,IF(AND(D76&lt;0.15,H76&lt;11.218,D76&lt;0.35,H76&gt;=5.85,B76&lt;3.65,F76&lt;1.5),1.5,IF(AND(D76&lt;0.15,H76&gt;=11.218,D76&lt;0.35,H76&gt;=5.85,B76&lt;3.65,F76&lt;1.5),1.1,IF(AND(B76&lt;2.7,D76&lt;1.35,A76&lt;6.15,A76&gt;=5.15,F76&lt;2.5,F76&gt;=1.5),3.82,IF(AND(A76&lt;6.15,G76&gt;=0.755,H76&gt;=5.767,A76&lt;7.25,F76&gt;=2.5,F76&gt;=1.5),4.98,IF(AND(A76&gt;=6.15,G76&gt;=0.755,H76&gt;=5.767,A76&lt;7.25,F76&gt;=2.5,F76&gt;=1.5),5.3,IF(AND(B76&lt;3.4,D76&gt;=0.15,H76&lt;11.218,D76&lt;0.35,H76&gt;=5.85,B76&lt;3.65,F76&lt;1.5),1.4,IF(AND(B76&gt;=3.4,D76&gt;=0.15,H76&lt;11.218,D76&lt;0.35,H76&gt;=5.85,B76&lt;3.65,F76&lt;1.5),1.3,IF(AND(H76&lt;11.731,D76&gt;=0.15,H76&gt;=11.218,D76&lt;0.35,H76&gt;=5.85,B76&lt;3.65,F76&lt;1.5),1.2,IF(AND(H76&lt;9.053,B76&gt;=2.7,D76&lt;1.35,A76&lt;6.15,A76&gt;=5.15,F76&lt;2.5,F76&gt;=1.5),3.85,IF(AND(D76&gt;=2.1,B76&lt;2.85,G76&lt;0.755,H76&gt;=5.767,A76&lt;7.25,F76&gt;=2.5,F76&gt;=1.5),5.6,IF(AND(D76&gt;=2.45,B76&gt;=2.85,G76&lt;0.755,H76&gt;=5.767,A76&lt;7.25,F76&gt;=2.5,F76&gt;=1.5),5.8,IF(AND(B76&gt;=3.45,H76&gt;=11.731,D76&gt;=0.15,H76&gt;=11.218,D76&lt;0.35,H76&gt;=5.85,B76&lt;3.65,F76&lt;1.5),1.3,IF(AND(A76&lt;5.9,H76&gt;=9.053,B76&gt;=2.7,D76&lt;1.35,A76&lt;6.15,A76&gt;=5.15,F76&lt;2.5,F76&gt;=1.5),4.3,IF(AND(A76&gt;=5.9,H76&gt;=9.053,B76&gt;=2.7,D76&lt;1.35,A76&lt;6.15,A76&gt;=5.15,F76&lt;2.5,F76&gt;=1.5),4,IF(AND(G76&gt;=0.519,D76&lt;2.1,B76&lt;2.85,G76&lt;0.755,H76&gt;=5.767,A76&lt;7.25,F76&gt;=2.5,F76&gt;=1.5),4.9,IF(AND(A76&gt;=7.05,D76&lt;2.45,B76&gt;=2.85,G76&lt;0.755,H76&gt;=5.767,A76&lt;7.25,F76&gt;=2.5,F76&gt;=1.5),5.8,IF(AND(H76&lt;14.396,B76&lt;3.45,H76&gt;=11.731,D76&gt;=0.15,H76&gt;=11.218,D76&lt;0.35,H76&gt;=5.85,B76&lt;3.65,F76&lt;1.5),1.44,IF(AND(H76&gt;=14.396,B76&lt;3.45,H76&gt;=11.731,D76&gt;=0.15,H76&gt;=11.218,D76&lt;0.35,H76&gt;=5.85,B76&lt;3.65,F76&lt;1.5),1.3,IF(AND(G76&lt;0.282,G76&lt;0.519,D76&lt;2.1,B76&lt;2.85,G76&lt;0.755,H76&gt;=5.767,A76&lt;7.25,F76&gt;=2.5,F76&gt;=1.5),5.1,IF(AND(G76&gt;=0.282,G76&lt;0.519,D76&lt;2.1,B76&lt;2.85,G76&lt;0.755,H76&gt;=5.767,A76&lt;7.25,F76&gt;=2.5,F76&gt;=1.5),5.3,IF(AND(A76&lt;6.4,D76&lt;1.9,A76&lt;7.05,D76&lt;2.45,B76&gt;=2.85,G76&lt;0.755,H76&gt;=5.767,A76&lt;7.25,F76&gt;=2.5,F76&gt;=1.5),5.6,IF(AND(A76&gt;=6.4,D76&lt;1.9,A76&lt;7.05,D76&lt;2.45,B76&gt;=2.85,G76&lt;0.755,H76&gt;=5.767,A76&lt;7.25,F76&gt;=2.5,F76&gt;=1.5),5.5,IF(AND(H76&lt;8.884,D76&gt;=1.9,A76&lt;7.05,D76&lt;2.45,B76&gt;=2.85,G76&lt;0.755,H76&gt;=5.767,A76&lt;7.25,F76&gt;=2.5,F76&gt;=1.5),5.3,IF(AND(H76&gt;=8.884,D76&gt;=1.9,A76&lt;7.05,D76&lt;2.45,B76&gt;=2.85,G76&lt;0.755,H76&gt;=5.767,A76&lt;7.25,F76&gt;=2.5,F76&gt;=1.5),5.52,"shouldnthappen")))))))))))))))))))))))))))))))))))))</f>
        <v>4</v>
      </c>
      <c r="AL76" s="1" t="n">
        <f aca="false">IF(AND(H76&lt;5.85,A76&lt;5.05,D76&lt;0.8),1,IF(AND(B76&lt;3.35,A76&gt;=5.05,D76&lt;0.8),1.7,IF(AND(D76&gt;=2.45,F76&gt;=2.5,D76&gt;=0.8),6.05,IF(AND(H76&gt;=11.218,H76&gt;=5.85,A76&lt;5.05,D76&lt;0.8),1.28,IF(AND(G76&gt;=0.948,B76&gt;=3.35,A76&gt;=5.05,D76&lt;0.8),1.7,IF(AND(G76&gt;=0.423,H76&lt;11.218,H76&gt;=5.85,A76&lt;5.05,D76&lt;0.8),1.3,IF(AND(B76&lt;3.6,G76&lt;0.948,B76&gt;=3.35,A76&gt;=5.05,D76&lt;0.8),1.4,IF(AND(H76&lt;10.258,D76&lt;1.15,A76&lt;5.9,F76&lt;2.5,D76&gt;=0.8),3.36,IF(AND(H76&gt;=10.258,D76&lt;1.15,A76&lt;5.9,F76&lt;2.5,D76&gt;=0.8),3.9,IF(AND(A76&lt;5.3,D76&gt;=1.15,A76&lt;5.9,F76&lt;2.5,D76&gt;=0.8),3.9,IF(AND(D76&lt;1.55,B76&lt;2.75,A76&gt;=5.9,F76&lt;2.5,D76&gt;=0.8),4.64,IF(AND(D76&gt;=1.55,B76&lt;2.75,A76&gt;=5.9,F76&lt;2.5,D76&gt;=0.8),5.1,IF(AND(D76&gt;=1.6,B76&gt;=2.75,A76&gt;=5.9,F76&lt;2.5,D76&gt;=0.8),5,IF(AND(H76&lt;5.767,H76&lt;8.598,D76&lt;2.45,F76&gt;=2.5,D76&gt;=0.8),4.5,IF(AND(A76&lt;6.25,H76&gt;=8.598,D76&lt;2.45,F76&gt;=2.5,D76&gt;=0.8),5.02,IF(AND(B76&lt;3.55,G76&lt;0.423,H76&lt;11.218,H76&gt;=5.85,A76&lt;5.05,D76&lt;0.8),1.525,IF(AND(B76&gt;=3.55,G76&lt;0.423,H76&lt;11.218,H76&gt;=5.85,A76&lt;5.05,D76&lt;0.8),1.4,IF(AND(H76&gt;=13.932,B76&gt;=3.6,G76&lt;0.948,B76&gt;=3.35,A76&gt;=5.05,D76&lt;0.8),1.65,IF(AND(G76&gt;=0.652,A76&gt;=5.3,D76&gt;=1.15,A76&lt;5.9,F76&lt;2.5,D76&gt;=0.8),3.8,IF(AND(D76&lt;1.35,D76&lt;1.6,B76&gt;=2.75,A76&gt;=5.9,F76&lt;2.5,D76&gt;=0.8),4.42,IF(AND(H76&lt;6.656,H76&gt;=5.767,H76&lt;8.598,D76&lt;2.45,F76&gt;=2.5,D76&gt;=0.8),5.033,IF(AND(H76&gt;=6.656,H76&gt;=5.767,H76&lt;8.598,D76&lt;2.45,F76&gt;=2.5,D76&gt;=0.8),5.1,IF(AND(G76&gt;=0.885,A76&gt;=6.25,H76&gt;=8.598,D76&lt;2.45,F76&gt;=2.5,D76&gt;=0.8),5.2,IF(AND(H76&lt;6.926,H76&lt;13.932,B76&gt;=3.6,G76&lt;0.948,B76&gt;=3.35,A76&gt;=5.05,D76&lt;0.8),1.433,IF(AND(H76&gt;=6.926,H76&lt;13.932,B76&gt;=3.6,G76&lt;0.948,B76&gt;=3.35,A76&gt;=5.05,D76&lt;0.8),1.5,IF(AND(A76&lt;5.65,G76&lt;0.652,A76&gt;=5.3,D76&gt;=1.15,A76&lt;5.9,F76&lt;2.5,D76&gt;=0.8),4.36,IF(AND(A76&gt;=5.65,G76&lt;0.652,A76&gt;=5.3,D76&gt;=1.15,A76&lt;5.9,F76&lt;2.5,D76&gt;=0.8),4.2,IF(AND(H76&gt;=13.561,D76&gt;=1.35,D76&lt;1.6,B76&gt;=2.75,A76&gt;=5.9,F76&lt;2.5,D76&gt;=0.8),4.767,IF(AND(H76&lt;9.091,G76&lt;0.885,A76&gt;=6.25,H76&gt;=8.598,D76&lt;2.45,F76&gt;=2.5,D76&gt;=0.8),6.3,IF(AND(H76&gt;=12.206,H76&lt;13.561,D76&gt;=1.35,D76&lt;1.6,B76&gt;=2.75,A76&gt;=5.9,F76&lt;2.5,D76&gt;=0.8),4.4,IF(AND(D76&gt;=2.25,H76&gt;=9.091,G76&lt;0.885,A76&gt;=6.25,H76&gt;=8.598,D76&lt;2.45,F76&gt;=2.5,D76&gt;=0.8),5.9,IF(AND(B76&lt;3.05,H76&lt;12.206,H76&lt;13.561,D76&gt;=1.35,D76&lt;1.6,B76&gt;=2.75,A76&gt;=5.9,F76&lt;2.5,D76&gt;=0.8),4.6,IF(AND(B76&gt;=3.05,H76&lt;12.206,H76&lt;13.561,D76&gt;=1.35,D76&lt;1.6,B76&gt;=2.75,A76&gt;=5.9,F76&lt;2.5,D76&gt;=0.8),4.7,IF(AND(G76&gt;=0.596,D76&lt;2.25,H76&gt;=9.091,G76&lt;0.885,A76&gt;=6.25,H76&gt;=8.598,D76&lt;2.45,F76&gt;=2.5,D76&gt;=0.8),5.1,IF(AND(G76&gt;=0.379,G76&lt;0.596,D76&lt;2.25,H76&gt;=9.091,G76&lt;0.885,A76&gt;=6.25,H76&gt;=8.598,D76&lt;2.45,F76&gt;=2.5,D76&gt;=0.8),5.767,IF(AND(D76&lt;2.15,G76&lt;0.379,G76&lt;0.596,D76&lt;2.25,H76&gt;=9.091,G76&lt;0.885,A76&gt;=6.25,H76&gt;=8.598,D76&lt;2.45,F76&gt;=2.5,D76&gt;=0.8),5.4,IF(AND(D76&gt;=2.15,G76&lt;0.379,G76&lt;0.596,D76&lt;2.25,H76&gt;=9.091,G76&lt;0.885,A76&gt;=6.25,H76&gt;=8.598,D76&lt;2.45,F76&gt;=2.5,D76&gt;=0.8),5.6,"shouldnthappen")))))))))))))))))))))))))))))))))))))</f>
        <v>4.42</v>
      </c>
      <c r="AM76" s="1" t="n">
        <f aca="false">IF(AND(H76&lt;5.245,D76&lt;0.8),1,IF(AND(A76&lt;4.5,H76&gt;=5.245,D76&lt;0.8),1.35,IF(AND(D76&gt;=0.5,A76&gt;=4.5,H76&gt;=5.245,D76&lt;0.8),1.6,IF(AND(H76&lt;7.25,B76&lt;2.6,A76&lt;6.15,D76&gt;=0.8),4.375,IF(AND(H76&gt;=7.25,B76&lt;2.6,A76&lt;6.15,D76&gt;=0.8),3.075,IF(AND(H76&lt;13.935,A76&gt;=7.05,A76&gt;=6.15,D76&gt;=0.8),6.067,IF(AND(H76&gt;=13.935,A76&gt;=7.05,A76&gt;=6.15,D76&gt;=0.8),6.525,IF(AND(G76&gt;=0.948,D76&lt;0.5,A76&gt;=4.5,H76&gt;=5.245,D76&lt;0.8),1.7,IF(AND(G76&lt;0.568,D76&gt;=1.55,B76&gt;=2.6,A76&lt;6.15,D76&gt;=0.8),5.1,IF(AND(G76&gt;=0.568,D76&gt;=1.55,B76&gt;=2.6,A76&lt;6.15,D76&gt;=0.8),5,IF(AND(A76&gt;=6.6,B76&gt;=3.15,A76&lt;7.05,A76&gt;=6.15,D76&gt;=0.8),5.78,IF(AND(G76&lt;0.165,G76&lt;0.273,D76&lt;1.55,B76&gt;=2.6,A76&lt;6.15,D76&gt;=0.8),4.1,IF(AND(G76&gt;=0.165,G76&lt;0.273,D76&lt;1.55,B76&gt;=2.6,A76&lt;6.15,D76&gt;=0.8),4.5,IF(AND(D76&lt;1.35,G76&gt;=0.273,D76&lt;1.55,B76&gt;=2.6,A76&lt;6.15,D76&gt;=0.8),4.08,IF(AND(D76&gt;=1.35,G76&gt;=0.273,D76&lt;1.55,B76&gt;=2.6,A76&lt;6.15,D76&gt;=0.8),4.4,IF(AND(D76&lt;1.45,F76&lt;2.5,B76&lt;3.15,A76&lt;7.05,A76&gt;=6.15,D76&gt;=0.8),4.38,IF(AND(D76&gt;=1.45,F76&lt;2.5,B76&lt;3.15,A76&lt;7.05,A76&gt;=6.15,D76&gt;=0.8),4.75,IF(AND(D76&gt;=2.25,F76&gt;=2.5,B76&lt;3.15,A76&lt;7.05,A76&gt;=6.15,D76&gt;=0.8),5.16,IF(AND(H76&lt;11.488,A76&lt;6.6,B76&gt;=3.15,A76&lt;7.05,A76&gt;=6.15,D76&gt;=0.8),6,IF(AND(H76&gt;=14.396,D76&lt;0.25,G76&lt;0.948,D76&lt;0.5,A76&gt;=4.5,H76&gt;=5.245,D76&lt;0.8),1.3,IF(AND(A76&gt;=5.55,D76&gt;=0.25,G76&lt;0.948,D76&lt;0.5,A76&gt;=4.5,H76&gt;=5.245,D76&lt;0.8),1.7,IF(AND(D76&lt;1.85,D76&lt;2.25,F76&gt;=2.5,B76&lt;3.15,A76&lt;7.05,A76&gt;=6.15,D76&gt;=0.8),5.6,IF(AND(G76&lt;0.669,H76&gt;=11.488,A76&lt;6.6,B76&gt;=3.15,A76&lt;7.05,A76&gt;=6.15,D76&gt;=0.8),4.7,IF(AND(G76&gt;=0.669,H76&gt;=11.488,A76&lt;6.6,B76&gt;=3.15,A76&lt;7.05,A76&gt;=6.15,D76&gt;=0.8),5.22,IF(AND(H76&lt;6.543,H76&lt;14.396,D76&lt;0.25,G76&lt;0.948,D76&lt;0.5,A76&gt;=4.5,H76&gt;=5.245,D76&lt;0.8),1.4,IF(AND(A76&lt;4.95,A76&lt;5.55,D76&gt;=0.25,G76&lt;0.948,D76&lt;0.5,A76&gt;=4.5,H76&gt;=5.245,D76&lt;0.8),1.4,IF(AND(A76&gt;=4.95,A76&lt;5.55,D76&gt;=0.25,G76&lt;0.948,D76&lt;0.5,A76&gt;=4.5,H76&gt;=5.245,D76&lt;0.8),1.48,IF(AND(H76&lt;10.667,D76&gt;=1.85,D76&lt;2.25,F76&gt;=2.5,B76&lt;3.15,A76&lt;7.05,A76&gt;=6.15,D76&gt;=0.8),5.25,IF(AND(H76&gt;=10.667,D76&gt;=1.85,D76&lt;2.25,F76&gt;=2.5,B76&lt;3.15,A76&lt;7.05,A76&gt;=6.15,D76&gt;=0.8),5.55,IF(AND(G76&lt;0.063,H76&gt;=6.543,H76&lt;14.396,D76&lt;0.25,G76&lt;0.948,D76&lt;0.5,A76&gt;=4.5,H76&gt;=5.245,D76&lt;0.8),1.4,IF(AND(H76&lt;9.212,G76&gt;=0.063,H76&gt;=6.543,H76&lt;14.396,D76&lt;0.25,G76&lt;0.948,D76&lt;0.5,A76&gt;=4.5,H76&gt;=5.245,D76&lt;0.8),1.475,IF(AND(H76&gt;=9.212,G76&gt;=0.063,H76&gt;=6.543,H76&lt;14.396,D76&lt;0.25,G76&lt;0.948,D76&lt;0.5,A76&gt;=4.5,H76&gt;=5.245,D76&lt;0.8),1.5,"shouldnthappen"))))))))))))))))))))))))))))))))</f>
        <v>4.1</v>
      </c>
      <c r="AN76" s="1" t="n">
        <f aca="false">IF(AND(D76&lt;0.7,A76&gt;=5.55),1.633,IF(AND(G76&lt;0.38,B76&lt;2.8,A76&lt;5.55),4.3,IF(AND(G76&gt;=0.38,B76&lt;2.8,A76&lt;5.55),3.325,IF(AND(D76&gt;=0.35,B76&gt;=2.8,A76&lt;5.55),1.6,IF(AND(B76&gt;=3.4,A76&lt;4.8,D76&lt;0.35,B76&gt;=2.8,A76&lt;5.55),1,IF(AND(H76&gt;=11.789,A76&lt;5.9,D76&lt;1.55,D76&gt;=0.7,A76&gt;=5.55),4.325,IF(AND(F76&gt;=2.5,A76&gt;=5.9,D76&lt;1.55,D76&gt;=0.7,A76&gt;=5.55),5.05,IF(AND(D76&lt;1.9,A76&gt;=7.25,D76&gt;=1.55,D76&gt;=0.7,A76&gt;=5.55),6.3,IF(AND(D76&gt;=1.9,A76&gt;=7.25,D76&gt;=1.55,D76&gt;=0.7,A76&gt;=5.55),6.4,IF(AND(A76&lt;4.35,B76&lt;3.4,A76&lt;4.8,D76&lt;0.35,B76&gt;=2.8,A76&lt;5.55),1.1,IF(AND(G76&gt;=0.934,B76&lt;3.45,A76&gt;=4.8,D76&lt;0.35,B76&gt;=2.8,A76&lt;5.55),1.7,IF(AND(H76&gt;=14.877,B76&gt;=3.45,A76&gt;=4.8,D76&lt;0.35,B76&gt;=2.8,A76&lt;5.55),1.3,IF(AND(B76&lt;2.6,H76&lt;11.789,A76&lt;5.9,D76&lt;1.55,D76&gt;=0.7,A76&gt;=5.55),3.9,IF(AND(B76&gt;=2.6,H76&lt;11.789,A76&lt;5.9,D76&lt;1.55,D76&gt;=0.7,A76&gt;=5.55),4.26,IF(AND(A76&lt;6.6,F76&lt;2.5,A76&gt;=5.9,D76&lt;1.55,D76&gt;=0.7,A76&gt;=5.55),4.625,IF(AND(A76&gt;=6.6,F76&lt;2.5,A76&gt;=5.9,D76&lt;1.55,D76&gt;=0.7,A76&gt;=5.55),4.475,IF(AND(B76&lt;2.6,D76&lt;2.05,A76&lt;7.25,D76&gt;=1.55,D76&gt;=0.7,A76&gt;=5.55),5.8,IF(AND(G76&gt;=0.743,D76&gt;=2.05,A76&lt;7.25,D76&gt;=1.55,D76&gt;=0.7,A76&gt;=5.55),5.1,IF(AND(G76&lt;0.422,A76&gt;=4.35,B76&lt;3.4,A76&lt;4.8,D76&lt;0.35,B76&gt;=2.8,A76&lt;5.55),1.367,IF(AND(G76&gt;=0.422,A76&gt;=4.35,B76&lt;3.4,A76&lt;4.8,D76&lt;0.35,B76&gt;=2.8,A76&lt;5.55),1.3,IF(AND(A76&lt;5.05,G76&lt;0.934,B76&lt;3.45,A76&gt;=4.8,D76&lt;0.35,B76&gt;=2.8,A76&lt;5.55),1.525,IF(AND(A76&gt;=5.05,G76&lt;0.934,B76&lt;3.45,A76&gt;=4.8,D76&lt;0.35,B76&gt;=2.8,A76&lt;5.55),1.5,IF(AND(G76&gt;=0.585,H76&lt;14.877,B76&gt;=3.45,A76&gt;=4.8,D76&lt;0.35,B76&gt;=2.8,A76&lt;5.55),1.54,IF(AND(G76&gt;=0.537,G76&lt;0.743,D76&gt;=2.05,A76&lt;7.25,D76&gt;=1.55,D76&gt;=0.7,A76&gt;=5.55),5.833,IF(AND(D76&gt;=0.25,G76&lt;0.585,H76&lt;14.877,B76&gt;=3.45,A76&gt;=4.8,D76&lt;0.35,B76&gt;=2.8,A76&lt;5.55),1.367,IF(AND(D76&lt;1.75,H76&lt;13.795,B76&gt;=2.6,D76&lt;2.05,A76&lt;7.25,D76&gt;=1.55,D76&gt;=0.7,A76&gt;=5.55),5.45,IF(AND(B76&lt;2.85,H76&gt;=13.795,B76&gt;=2.6,D76&lt;2.05,A76&lt;7.25,D76&gt;=1.55,D76&gt;=0.7,A76&gt;=5.55),5.1,IF(AND(B76&gt;=2.85,H76&gt;=13.795,B76&gt;=2.6,D76&lt;2.05,A76&lt;7.25,D76&gt;=1.55,D76&gt;=0.7,A76&gt;=5.55),4.82,IF(AND(G76&lt;0.353,G76&lt;0.537,G76&lt;0.743,D76&gt;=2.05,A76&lt;7.25,D76&gt;=1.55,D76&gt;=0.7,A76&gt;=5.55),5.425,IF(AND(G76&gt;=0.353,G76&lt;0.537,G76&lt;0.743,D76&gt;=2.05,A76&lt;7.25,D76&gt;=1.55,D76&gt;=0.7,A76&gt;=5.55),5.62,IF(AND(G76&lt;0.311,D76&lt;0.25,G76&lt;0.585,H76&lt;14.877,B76&gt;=3.45,A76&gt;=4.8,D76&lt;0.35,B76&gt;=2.8,A76&lt;5.55),1.5,IF(AND(G76&gt;=0.311,D76&lt;0.25,G76&lt;0.585,H76&lt;14.877,B76&gt;=3.45,A76&gt;=4.8,D76&lt;0.35,B76&gt;=2.8,A76&lt;5.55),1.4,IF(AND(B76&gt;=3.1,D76&gt;=1.75,H76&lt;13.795,B76&gt;=2.6,D76&lt;2.05,A76&lt;7.25,D76&gt;=1.55,D76&gt;=0.7,A76&gt;=5.55),5.1,IF(AND(B76&lt;2.85,B76&lt;3.1,D76&gt;=1.75,H76&lt;13.795,B76&gt;=2.6,D76&lt;2.05,A76&lt;7.25,D76&gt;=1.55,D76&gt;=0.7,A76&gt;=5.55),5.2,IF(AND(B76&gt;=2.85,B76&lt;3.1,D76&gt;=1.75,H76&lt;13.795,B76&gt;=2.6,D76&lt;2.05,A76&lt;7.25,D76&gt;=1.55,D76&gt;=0.7,A76&gt;=5.55),5.2,"shouldnthappen")))))))))))))))))))))))))))))))))))</f>
        <v>4.625</v>
      </c>
      <c r="AO76" s="1" t="n">
        <f aca="false">IF(AND(H76&gt;=14.529,G76&lt;0.633,D76&lt;0.8),1.3,IF(AND(A76&lt;5.05,G76&gt;=0.633,D76&lt;0.8),1.35,IF(AND(H76&gt;=14.379,H76&lt;14.529,G76&lt;0.633,D76&lt;0.8),1.7,IF(AND(B76&lt;3.35,A76&gt;=5.05,G76&gt;=0.633,D76&lt;0.8),1.7,IF(AND(D76&gt;=1.45,A76&lt;5.95,F76&lt;2.5,D76&gt;=0.8),4.5,IF(AND(D76&lt;1.35,A76&gt;=5.95,F76&lt;2.5,D76&gt;=0.8),4,IF(AND(D76&lt;1.85,G76&gt;=0.845,F76&gt;=2.5,D76&gt;=0.8),4.8,IF(AND(B76&gt;=4.3,H76&lt;14.379,H76&lt;14.529,G76&lt;0.633,D76&lt;0.8),1.5,IF(AND(A76&lt;5.25,B76&gt;=3.35,A76&gt;=5.05,G76&gt;=0.633,D76&lt;0.8),1.55,IF(AND(A76&gt;=5.25,B76&gt;=3.35,A76&gt;=5.05,G76&gt;=0.633,D76&lt;0.8),1.633,IF(AND(A76&lt;5.05,D76&lt;1.45,A76&lt;5.95,F76&lt;2.5,D76&gt;=0.8),3.3,IF(AND(G76&lt;0.293,D76&gt;=1.35,A76&gt;=5.95,F76&lt;2.5,D76&gt;=0.8),5,IF(AND(A76&gt;=6.6,D76&lt;2.05,G76&lt;0.845,F76&gt;=2.5,D76&gt;=0.8),5.8,IF(AND(B76&lt;3.05,D76&gt;=2.05,G76&lt;0.845,F76&gt;=2.5,D76&gt;=0.8),6.15,IF(AND(B76&lt;2.9,D76&gt;=1.85,G76&gt;=0.845,F76&gt;=2.5,D76&gt;=0.8),5.1,IF(AND(B76&gt;=2.9,D76&gt;=1.85,G76&gt;=0.845,F76&gt;=2.5,D76&gt;=0.8),5.2,IF(AND(B76&gt;=3.8,B76&lt;4.3,H76&lt;14.379,H76&lt;14.529,G76&lt;0.633,D76&lt;0.8),1.333,IF(AND(A76&lt;6.25,G76&gt;=0.293,D76&gt;=1.35,A76&gt;=5.95,F76&lt;2.5,D76&gt;=0.8),4.6,IF(AND(H76&lt;10.351,A76&lt;6.6,D76&lt;2.05,G76&lt;0.845,F76&gt;=2.5,D76&gt;=0.8),5.4,IF(AND(G76&gt;=0.364,B76&gt;=3.05,D76&gt;=2.05,G76&lt;0.845,F76&gt;=2.5,D76&gt;=0.8),5.66,IF(AND(G76&gt;=0.447,B76&lt;3.8,B76&lt;4.3,H76&lt;14.379,H76&lt;14.529,G76&lt;0.633,D76&lt;0.8),1.3,IF(AND(H76&lt;6.247,A76&lt;5.65,A76&gt;=5.05,D76&lt;1.45,A76&lt;5.95,F76&lt;2.5,D76&gt;=0.8),4.033,IF(AND(D76&lt;1.25,A76&gt;=5.65,A76&gt;=5.05,D76&lt;1.45,A76&lt;5.95,F76&lt;2.5,D76&gt;=0.8),3.88,IF(AND(D76&gt;=1.25,A76&gt;=5.65,A76&gt;=5.05,D76&lt;1.45,A76&lt;5.95,F76&lt;2.5,D76&gt;=0.8),4.35,IF(AND(B76&lt;2.65,A76&gt;=6.25,G76&gt;=0.293,D76&gt;=1.35,A76&gt;=5.95,F76&lt;2.5,D76&gt;=0.8),4.9,IF(AND(B76&lt;2.75,H76&gt;=10.351,A76&lt;6.6,D76&lt;2.05,G76&lt;0.845,F76&gt;=2.5,D76&gt;=0.8),5.1,IF(AND(B76&gt;=2.75,H76&gt;=10.351,A76&lt;6.6,D76&lt;2.05,G76&lt;0.845,F76&gt;=2.5,D76&gt;=0.8),4.95,IF(AND(B76&lt;3.15,G76&lt;0.364,B76&gt;=3.05,D76&gt;=2.05,G76&lt;0.845,F76&gt;=2.5,D76&gt;=0.8),5.28,IF(AND(B76&gt;=3.15,G76&lt;0.364,B76&gt;=3.05,D76&gt;=2.05,G76&lt;0.845,F76&gt;=2.5,D76&gt;=0.8),5.5,IF(AND(H76&lt;9.212,G76&lt;0.447,B76&lt;3.8,B76&lt;4.3,H76&lt;14.379,H76&lt;14.529,G76&lt;0.633,D76&lt;0.8),1.4,IF(AND(G76&lt;0.356,H76&gt;=6.247,A76&lt;5.65,A76&gt;=5.05,D76&lt;1.45,A76&lt;5.95,F76&lt;2.5,D76&gt;=0.8),4.2,IF(AND(B76&lt;3,B76&gt;=2.65,A76&gt;=6.25,G76&gt;=0.293,D76&gt;=1.35,A76&gt;=5.95,F76&lt;2.5,D76&gt;=0.8),4.6,IF(AND(B76&gt;=3,B76&gt;=2.65,A76&gt;=6.25,G76&gt;=0.293,D76&gt;=1.35,A76&gt;=5.95,F76&lt;2.5,D76&gt;=0.8),4.7,IF(AND(A76&lt;5.05,H76&gt;=9.212,G76&lt;0.447,B76&lt;3.8,B76&lt;4.3,H76&lt;14.379,H76&lt;14.529,G76&lt;0.633,D76&lt;0.8),1.533,IF(AND(A76&gt;=5.05,H76&gt;=9.212,G76&lt;0.447,B76&lt;3.8,B76&lt;4.3,H76&lt;14.379,H76&lt;14.529,G76&lt;0.633,D76&lt;0.8),1.425,IF(AND(A76&lt;5.35,G76&gt;=0.356,H76&gt;=6.247,A76&lt;5.65,A76&gt;=5.05,D76&lt;1.45,A76&lt;5.95,F76&lt;2.5,D76&gt;=0.8),3.9,IF(AND(A76&gt;=5.35,G76&gt;=0.356,H76&gt;=6.247,A76&lt;5.65,A76&gt;=5.05,D76&lt;1.45,A76&lt;5.95,F76&lt;2.5,D76&gt;=0.8),3.72,"shouldnthappen")))))))))))))))))))))))))))))))))))))</f>
        <v>4</v>
      </c>
      <c r="AP76" s="1" t="n">
        <f aca="false">IF(AND(F76&gt;=1.5,A76&lt;5.55),3.84,IF(AND(G76&gt;=0.52,A76&lt;4.75,F76&lt;1.5,A76&lt;5.55),1.16,IF(AND(A76&lt;5.65,A76&lt;5.85,D76&lt;1.55,A76&gt;=5.55),4.2,IF(AND(A76&gt;=5.65,A76&lt;5.85,D76&lt;1.55,A76&gt;=5.55),3.167,IF(AND(G76&gt;=0.798,A76&gt;=5.85,D76&lt;1.55,A76&gt;=5.55),4,IF(AND(F76&lt;2.5,H76&lt;14.1,D76&gt;=1.55,A76&gt;=5.55),4.84,IF(AND(A76&lt;7.2,H76&gt;=14.1,D76&gt;=1.55,A76&gt;=5.55),5.633,IF(AND(A76&gt;=7.2,H76&gt;=14.1,D76&gt;=1.55,A76&gt;=5.55),6.6,IF(AND(G76&lt;0.161,G76&lt;0.52,A76&lt;4.75,F76&lt;1.5,A76&lt;5.55),1.5,IF(AND(D76&gt;=0.5,G76&lt;0.676,A76&gt;=4.75,F76&lt;1.5,A76&lt;5.55),1.6,IF(AND(H76&lt;11.016,G76&gt;=0.676,A76&gt;=4.75,F76&lt;1.5,A76&lt;5.55),1.75,IF(AND(G76&lt;0.209,G76&lt;0.798,A76&gt;=5.85,D76&lt;1.55,A76&gt;=5.55),4.5,IF(AND(G76&gt;=0.74,F76&gt;=2.5,H76&lt;14.1,D76&gt;=1.55,A76&gt;=5.55),6.225,IF(AND(B76&lt;2.95,G76&gt;=0.161,G76&lt;0.52,A76&lt;4.75,F76&lt;1.5,A76&lt;5.55),1.4,IF(AND(B76&gt;=2.95,G76&gt;=0.161,G76&lt;0.52,A76&lt;4.75,F76&lt;1.5,A76&lt;5.55),1.34,IF(AND(B76&lt;3.15,D76&lt;0.5,G76&lt;0.676,A76&gt;=4.75,F76&lt;1.5,A76&lt;5.55),1.52,IF(AND(D76&lt;0.25,H76&gt;=11.016,G76&gt;=0.676,A76&gt;=4.75,F76&lt;1.5,A76&lt;5.55),1.567,IF(AND(D76&gt;=0.25,H76&gt;=11.016,G76&gt;=0.676,A76&gt;=4.75,F76&lt;1.5,A76&lt;5.55),1.5,IF(AND(H76&lt;7.47,G76&gt;=0.209,G76&lt;0.798,A76&gt;=5.85,D76&lt;1.55,A76&gt;=5.55),5.05,IF(AND(B76&lt;2.85,G76&lt;0.74,F76&gt;=2.5,H76&lt;14.1,D76&gt;=1.55,A76&gt;=5.55),5.35,IF(AND(B76&lt;3.3,B76&gt;=3.15,D76&lt;0.5,G76&lt;0.676,A76&gt;=4.75,F76&lt;1.5,A76&lt;5.55),1.2,IF(AND(D76&lt;1.45,H76&gt;=7.47,G76&gt;=0.209,G76&lt;0.798,A76&gt;=5.85,D76&lt;1.55,A76&gt;=5.55),4.66,IF(AND(D76&gt;=1.45,H76&gt;=7.47,G76&gt;=0.209,G76&lt;0.798,A76&gt;=5.85,D76&lt;1.55,A76&gt;=5.55),4.64,IF(AND(A76&gt;=7.05,B76&gt;=2.85,G76&lt;0.74,F76&gt;=2.5,H76&lt;14.1,D76&gt;=1.55,A76&gt;=5.55),5.8,IF(AND(B76&gt;=3.25,A76&lt;7.05,B76&gt;=2.85,G76&lt;0.74,F76&gt;=2.5,H76&lt;14.1,D76&gt;=1.55,A76&gt;=5.55),5.7,IF(AND(H76&gt;=13.641,D76&lt;0.25,B76&gt;=3.3,B76&gt;=3.15,D76&lt;0.5,G76&lt;0.676,A76&gt;=4.75,F76&lt;1.5,A76&lt;5.55),1.3,IF(AND(D76&lt;0.35,D76&gt;=0.25,B76&gt;=3.3,B76&gt;=3.15,D76&lt;0.5,G76&lt;0.676,A76&gt;=4.75,F76&lt;1.5,A76&lt;5.55),1.367,IF(AND(D76&gt;=0.35,D76&gt;=0.25,B76&gt;=3.3,B76&gt;=3.15,D76&lt;0.5,G76&lt;0.676,A76&gt;=4.75,F76&lt;1.5,A76&lt;5.55),1.3,IF(AND(A76&lt;6.35,B76&lt;3.25,A76&lt;7.05,B76&gt;=2.85,G76&lt;0.74,F76&gt;=2.5,H76&lt;14.1,D76&gt;=1.55,A76&gt;=5.55),5.6,IF(AND(A76&gt;=6.35,B76&lt;3.25,A76&lt;7.05,B76&gt;=2.85,G76&lt;0.74,F76&gt;=2.5,H76&lt;14.1,D76&gt;=1.55,A76&gt;=5.55),5.325,IF(AND(A76&lt;5.1,H76&lt;13.641,D76&lt;0.25,B76&gt;=3.3,B76&gt;=3.15,D76&lt;0.5,G76&lt;0.676,A76&gt;=4.75,F76&lt;1.5,A76&lt;5.55),1.4,IF(AND(H76&gt;=11.031,A76&gt;=5.1,H76&lt;13.641,D76&lt;0.25,B76&gt;=3.3,B76&gt;=3.15,D76&lt;0.5,G76&lt;0.676,A76&gt;=4.75,F76&lt;1.5,A76&lt;5.55),1.4,IF(AND(A76&lt;5.45,H76&lt;11.031,A76&gt;=5.1,H76&lt;13.641,D76&lt;0.25,B76&gt;=3.3,B76&gt;=3.15,D76&lt;0.5,G76&lt;0.676,A76&gt;=4.75,F76&lt;1.5,A76&lt;5.55),1.5,IF(AND(A76&gt;=5.45,H76&lt;11.031,A76&gt;=5.1,H76&lt;13.641,D76&lt;0.25,B76&gt;=3.3,B76&gt;=3.15,D76&lt;0.5,G76&lt;0.676,A76&gt;=4.75,F76&lt;1.5,A76&lt;5.55),1.4,"shouldnthappen"))))))))))))))))))))))))))))))))))</f>
        <v>4.5</v>
      </c>
      <c r="AQ76" s="1" t="n">
        <f aca="false">IF(AND(H76&lt;6.926,D76&gt;=0.35,F76&lt;1.5),1.9,IF(AND(G76&gt;=0.869,D76&gt;=1.75,F76&gt;=1.5),5.15,IF(AND(A76&lt;4.35,A76&lt;5.05,D76&lt;0.35,F76&lt;1.5),1.1,IF(AND(H76&lt;6.089,A76&gt;=5.05,D76&lt;0.35,F76&lt;1.5),1.7,IF(AND(H76&gt;=13.089,H76&gt;=6.926,D76&gt;=0.35,F76&lt;1.5),1.3,IF(AND(G76&lt;0.695,D76&lt;1.15,D76&lt;1.75,F76&gt;=1.5),3.62,IF(AND(G76&gt;=0.695,D76&lt;1.15,D76&lt;1.75,F76&gt;=1.5),3,IF(AND(G76&gt;=0.585,H76&gt;=6.089,A76&gt;=5.05,D76&lt;0.35,F76&lt;1.5),1.5,IF(AND(H76&lt;9.582,H76&lt;13.089,H76&gt;=6.926,D76&gt;=0.35,F76&lt;1.5),1.5,IF(AND(H76&gt;=9.582,H76&lt;13.089,H76&gt;=6.926,D76&gt;=0.35,F76&lt;1.5),1.6,IF(AND(D76&lt;1.35,H76&lt;9.349,D76&gt;=1.15,D76&lt;1.75,F76&gt;=1.5),3.867,IF(AND(D76&lt;2.05,A76&lt;7.05,G76&lt;0.869,D76&gt;=1.75,F76&gt;=1.5),4.9,IF(AND(B76&gt;=3.3,A76&gt;=7.05,G76&lt;0.869,D76&gt;=1.75,F76&gt;=1.5),6.1,IF(AND(G76&lt;0.347,H76&lt;11.218,A76&gt;=4.35,A76&lt;5.05,D76&lt;0.35,F76&lt;1.5),1.4,IF(AND(G76&gt;=0.347,H76&lt;11.218,A76&gt;=4.35,A76&lt;5.05,D76&lt;0.35,F76&lt;1.5),1.5,IF(AND(G76&gt;=0.265,H76&gt;=11.218,A76&gt;=4.35,A76&lt;5.05,D76&lt;0.35,F76&lt;1.5),1.45,IF(AND(A76&gt;=5.4,G76&lt;0.585,H76&gt;=6.089,A76&gt;=5.05,D76&lt;0.35,F76&lt;1.5),1.35,IF(AND(B76&gt;=2.9,D76&gt;=1.35,H76&lt;9.349,D76&gt;=1.15,D76&lt;1.75,F76&gt;=1.5),4.6,IF(AND(D76&gt;=1.35,A76&lt;6.15,H76&gt;=9.349,D76&gt;=1.15,D76&lt;1.75,F76&gt;=1.5),4.54,IF(AND(H76&lt;10.927,A76&gt;=6.15,H76&gt;=9.349,D76&gt;=1.15,D76&lt;1.75,F76&gt;=1.5),4.3,IF(AND(G76&lt;0.512,D76&gt;=2.05,A76&lt;7.05,G76&lt;0.869,D76&gt;=1.75,F76&gt;=1.5),5.533,IF(AND(G76&gt;=0.512,D76&gt;=2.05,A76&lt;7.05,G76&lt;0.869,D76&gt;=1.75,F76&gt;=1.5),5.88,IF(AND(H76&lt;11.551,B76&lt;3.3,A76&gt;=7.05,G76&lt;0.869,D76&gt;=1.75,F76&gt;=1.5),6.3,IF(AND(G76&lt;0.227,G76&lt;0.265,H76&gt;=11.218,A76&gt;=4.35,A76&lt;5.05,D76&lt;0.35,F76&lt;1.5),1.4,IF(AND(G76&gt;=0.227,G76&lt;0.265,H76&gt;=11.218,A76&gt;=4.35,A76&lt;5.05,D76&lt;0.35,F76&lt;1.5),1.26,IF(AND(H76&lt;11.031,A76&lt;5.4,G76&lt;0.585,H76&gt;=6.089,A76&gt;=5.05,D76&lt;0.35,F76&lt;1.5),1.5,IF(AND(H76&gt;=11.031,A76&lt;5.4,G76&lt;0.585,H76&gt;=6.089,A76&gt;=5.05,D76&lt;0.35,F76&lt;1.5),1.4,IF(AND(A76&lt;5.45,B76&lt;2.9,D76&gt;=1.35,H76&lt;9.349,D76&gt;=1.15,D76&lt;1.75,F76&gt;=1.5),4.5,IF(AND(A76&lt;5.9,D76&lt;1.35,A76&lt;6.15,H76&gt;=9.349,D76&gt;=1.15,D76&lt;1.75,F76&gt;=1.5),4.2,IF(AND(A76&gt;=5.9,D76&lt;1.35,A76&lt;6.15,H76&gt;=9.349,D76&gt;=1.15,D76&lt;1.75,F76&gt;=1.5),4,IF(AND(A76&gt;=6.75,H76&gt;=10.927,A76&gt;=6.15,H76&gt;=9.349,D76&gt;=1.15,D76&lt;1.75,F76&gt;=1.5),4.767,IF(AND(B76&lt;2.9,H76&gt;=11.551,B76&lt;3.3,A76&gt;=7.05,G76&lt;0.869,D76&gt;=1.75,F76&gt;=1.5),6.7,IF(AND(B76&gt;=2.9,H76&gt;=11.551,B76&lt;3.3,A76&gt;=7.05,G76&lt;0.869,D76&gt;=1.75,F76&gt;=1.5),6.6,IF(AND(B76&lt;2.45,A76&gt;=5.45,B76&lt;2.9,D76&gt;=1.35,H76&lt;9.349,D76&gt;=1.15,D76&lt;1.75,F76&gt;=1.5),5,IF(AND(B76&gt;=2.45,A76&gt;=5.45,B76&lt;2.9,D76&gt;=1.35,H76&lt;9.349,D76&gt;=1.15,D76&lt;1.75,F76&gt;=1.5),5.1,IF(AND(H76&lt;11.166,A76&lt;6.75,H76&gt;=10.927,A76&gt;=6.15,H76&gt;=9.349,D76&gt;=1.15,D76&lt;1.75,F76&gt;=1.5),4.9,IF(AND(G76&lt;0.228,H76&gt;=11.166,A76&lt;6.75,H76&gt;=10.927,A76&gt;=6.15,H76&gt;=9.349,D76&gt;=1.15,D76&lt;1.75,F76&gt;=1.5),4.7,IF(AND(H76&lt;13.531,G76&gt;=0.228,H76&gt;=11.166,A76&lt;6.75,H76&gt;=10.927,A76&gt;=6.15,H76&gt;=9.349,D76&gt;=1.15,D76&lt;1.75,F76&gt;=1.5),4.4,IF(AND(H76&gt;=13.531,G76&gt;=0.228,H76&gt;=11.166,A76&lt;6.75,H76&gt;=10.927,A76&gt;=6.15,H76&gt;=9.349,D76&gt;=1.15,D76&lt;1.75,F76&gt;=1.5),4.6,"shouldnthappen")))))))))))))))))))))))))))))))))))))))</f>
        <v>4</v>
      </c>
      <c r="AR76" s="1" t="n">
        <f aca="false">IF(AND(G76&gt;=0.93,B76&lt;3.65,F76&lt;1.5),1.7,IF(AND(H76&lt;6.542,B76&gt;=3.65,F76&lt;1.5),1.767,IF(AND(A76&gt;=7.05,D76&gt;=1.55,F76&gt;=1.5),6.3,IF(AND(G76&lt;0.123,H76&gt;=6.542,B76&gt;=3.65,F76&lt;1.5),1.367,IF(AND(A76&lt;5.15,A76&lt;5.65,D76&lt;1.55,F76&gt;=1.5),3.15,IF(AND(A76&lt;4.8,G76&gt;=0.447,G76&lt;0.93,B76&lt;3.65,F76&lt;1.5),1.24,IF(AND(A76&gt;=4.8,G76&gt;=0.447,G76&lt;0.93,B76&lt;3.65,F76&lt;1.5),1.4,IF(AND(G76&lt;0.151,G76&gt;=0.123,H76&gt;=6.542,B76&gt;=3.65,F76&lt;1.5),1.7,IF(AND(G76&gt;=0.151,G76&gt;=0.123,H76&gt;=6.542,B76&gt;=3.65,F76&lt;1.5),1.5,IF(AND(D76&gt;=1.45,A76&gt;=5.15,A76&lt;5.65,D76&lt;1.55,F76&gt;=1.5),4.5,IF(AND(B76&lt;2.65,D76&gt;=1.35,A76&gt;=5.65,D76&lt;1.55,F76&gt;=1.5),4.9,IF(AND(G76&lt;0.527,F76&lt;2.5,A76&lt;7.05,D76&gt;=1.55,F76&gt;=1.5),5.075,IF(AND(G76&gt;=0.527,F76&lt;2.5,A76&lt;7.05,D76&gt;=1.55,F76&gt;=1.5),4.7,IF(AND(A76&lt;4.65,G76&lt;0.265,G76&lt;0.447,G76&lt;0.93,B76&lt;3.65,F76&lt;1.5),1.42,IF(AND(G76&lt;0.3,G76&gt;=0.265,G76&lt;0.447,G76&lt;0.93,B76&lt;3.65,F76&lt;1.5),1.6,IF(AND(G76&gt;=0.3,G76&gt;=0.265,G76&lt;0.447,G76&lt;0.93,B76&lt;3.65,F76&lt;1.5),1.4,IF(AND(G76&lt;0.356,D76&lt;1.45,A76&gt;=5.15,A76&lt;5.65,D76&lt;1.55,F76&gt;=1.5),4.125,IF(AND(D76&lt;1.1,A76&lt;6.2,D76&lt;1.35,A76&gt;=5.65,D76&lt;1.55,F76&gt;=1.5),4.1,IF(AND(D76&gt;=1.1,A76&lt;6.2,D76&lt;1.35,A76&gt;=5.65,D76&lt;1.55,F76&gt;=1.5),4.175,IF(AND(H76&gt;=13.433,A76&gt;=6.2,D76&lt;1.35,A76&gt;=5.65,D76&lt;1.55,F76&gt;=1.5),4.6,IF(AND(G76&lt;0.437,B76&gt;=2.65,D76&gt;=1.35,A76&gt;=5.65,D76&lt;1.55,F76&gt;=1.5),4.625,IF(AND(G76&gt;=0.437,B76&gt;=2.65,D76&gt;=1.35,A76&gt;=5.65,D76&lt;1.55,F76&gt;=1.5),4.75,IF(AND(B76&gt;=3.15,H76&lt;11.146,F76&gt;=2.5,A76&lt;7.05,D76&gt;=1.55,F76&gt;=1.5),5.667,IF(AND(B76&lt;2.65,H76&gt;=11.146,F76&gt;=2.5,A76&lt;7.05,D76&gt;=1.55,F76&gt;=1.5),5.8,IF(AND(B76&lt;3.3,A76&gt;=4.65,G76&lt;0.265,G76&lt;0.447,G76&lt;0.93,B76&lt;3.65,F76&lt;1.5),1.32,IF(AND(B76&gt;=3.3,A76&gt;=4.65,G76&lt;0.265,G76&lt;0.447,G76&lt;0.93,B76&lt;3.65,F76&lt;1.5),1.425,IF(AND(B76&lt;2.8,G76&gt;=0.356,D76&lt;1.45,A76&gt;=5.15,A76&lt;5.65,D76&lt;1.55,F76&gt;=1.5),3.86,IF(AND(B76&gt;=2.8,G76&gt;=0.356,D76&lt;1.45,A76&gt;=5.15,A76&lt;5.65,D76&lt;1.55,F76&gt;=1.5),3.6,IF(AND(B76&lt;2.6,H76&lt;13.433,A76&gt;=6.2,D76&lt;1.35,A76&gt;=5.65,D76&lt;1.55,F76&gt;=1.5),4.4,IF(AND(B76&gt;=2.6,H76&lt;13.433,A76&gt;=6.2,D76&lt;1.35,A76&gt;=5.65,D76&lt;1.55,F76&gt;=1.5),4.3,IF(AND(G76&lt;0.151,B76&lt;3.15,H76&lt;11.146,F76&gt;=2.5,A76&lt;7.05,D76&gt;=1.55,F76&gt;=1.5),5.5,IF(AND(H76&lt;15.52,B76&gt;=2.65,H76&gt;=11.146,F76&gt;=2.5,A76&lt;7.05,D76&gt;=1.55,F76&gt;=1.5),5.4,IF(AND(H76&gt;=15.52,B76&gt;=2.65,H76&gt;=11.146,F76&gt;=2.5,A76&lt;7.05,D76&gt;=1.55,F76&gt;=1.5),5.733,IF(AND(H76&lt;10.74,G76&gt;=0.151,B76&lt;3.15,H76&lt;11.146,F76&gt;=2.5,A76&lt;7.05,D76&gt;=1.55,F76&gt;=1.5),5.12,IF(AND(H76&gt;=10.74,G76&gt;=0.151,B76&lt;3.15,H76&lt;11.146,F76&gt;=2.5,A76&lt;7.05,D76&gt;=1.55,F76&gt;=1.5),4.9,"shouldnthappen")))))))))))))))))))))))))))))))))))</f>
        <v>4.175</v>
      </c>
      <c r="AS76" s="1" t="n">
        <f aca="false">IF(AND(F76&gt;=1.5,A76&lt;5.55),4.18,IF(AND(F76&gt;=2.5,B76&lt;2.75,A76&gt;=5.55),5.38,IF(AND(G76&gt;=0.587,B76&lt;3.75,F76&lt;1.5,A76&lt;5.55),1.48,IF(AND(H76&lt;6.51,B76&gt;=3.75,F76&lt;1.5,A76&lt;5.55),1.9,IF(AND(H76&gt;=6.51,B76&gt;=3.75,F76&lt;1.5,A76&lt;5.55),1.425,IF(AND(G76&gt;=0.868,F76&lt;2.5,B76&lt;2.75,A76&gt;=5.55),4.65,IF(AND(F76&lt;1.5,D76&lt;1.55,B76&gt;=2.75,A76&gt;=5.55),1.7,IF(AND(G76&gt;=0.857,D76&gt;=1.55,B76&gt;=2.75,A76&gt;=5.55),5.033,IF(AND(G76&gt;=0.518,G76&lt;0.587,B76&lt;3.75,F76&lt;1.5,A76&lt;5.55),1,IF(AND(D76&lt;1.05,G76&lt;0.868,F76&lt;2.5,B76&lt;2.75,A76&gt;=5.55),3.5,IF(AND(G76&lt;0.404,D76&gt;=1.05,G76&lt;0.868,F76&lt;2.5,B76&lt;2.75,A76&gt;=5.55),4.2,IF(AND(G76&gt;=0.404,D76&gt;=1.05,G76&lt;0.868,F76&lt;2.5,B76&lt;2.75,A76&gt;=5.55),3.94,IF(AND(F76&lt;2.5,B76&lt;2.95,F76&gt;=1.5,D76&lt;1.55,B76&gt;=2.75,A76&gt;=5.55),4.68,IF(AND(F76&gt;=2.5,B76&lt;2.95,F76&gt;=1.5,D76&lt;1.55,B76&gt;=2.75,A76&gt;=5.55),5.1,IF(AND(H76&lt;10.883,B76&gt;=2.95,F76&gt;=1.5,D76&lt;1.55,B76&gt;=2.75,A76&gt;=5.55),4.15,IF(AND(H76&gt;=10.883,B76&gt;=2.95,F76&gt;=1.5,D76&lt;1.55,B76&gt;=2.75,A76&gt;=5.55),4.5,IF(AND(H76&gt;=14.1,D76&lt;2.05,G76&lt;0.857,D76&gt;=1.55,B76&gt;=2.75,A76&gt;=5.55),6.6,IF(AND(G76&lt;0.063,B76&lt;3.15,G76&lt;0.518,G76&lt;0.587,B76&lt;3.75,F76&lt;1.5,A76&lt;5.55),1.4,IF(AND(G76&gt;=0.063,B76&lt;3.15,G76&lt;0.518,G76&lt;0.587,B76&lt;3.75,F76&lt;1.5,A76&lt;5.55),1.5,IF(AND(H76&gt;=10.563,B76&gt;=3.15,G76&lt;0.518,G76&lt;0.587,B76&lt;3.75,F76&lt;1.5,A76&lt;5.55),1.325,IF(AND(B76&lt;2.95,H76&lt;14.1,D76&lt;2.05,G76&lt;0.857,D76&gt;=1.55,B76&gt;=2.75,A76&gt;=5.55),6.125,IF(AND(A76&lt;6.65,G76&lt;0.364,D76&gt;=2.05,G76&lt;0.857,D76&gt;=1.55,B76&gt;=2.75,A76&gt;=5.55),5.45,IF(AND(G76&gt;=0.774,G76&gt;=0.364,D76&gt;=2.05,G76&lt;0.857,D76&gt;=1.55,B76&gt;=2.75,A76&gt;=5.55),5.4,IF(AND(H76&gt;=9.279,H76&lt;10.563,B76&gt;=3.15,G76&lt;0.518,G76&lt;0.587,B76&lt;3.75,F76&lt;1.5,A76&lt;5.55),1.475,IF(AND(D76&lt;1.65,B76&gt;=2.95,H76&lt;14.1,D76&lt;2.05,G76&lt;0.857,D76&gt;=1.55,B76&gt;=2.75,A76&gt;=5.55),5.8,IF(AND(B76&lt;3.15,A76&gt;=6.65,G76&lt;0.364,D76&gt;=2.05,G76&lt;0.857,D76&gt;=1.55,B76&gt;=2.75,A76&gt;=5.55),5.3,IF(AND(B76&gt;=3.15,A76&gt;=6.65,G76&lt;0.364,D76&gt;=2.05,G76&lt;0.857,D76&gt;=1.55,B76&gt;=2.75,A76&gt;=5.55),5.7,IF(AND(A76&gt;=6.75,G76&lt;0.774,G76&gt;=0.364,D76&gt;=2.05,G76&lt;0.857,D76&gt;=1.55,B76&gt;=2.75,A76&gt;=5.55),5.9,IF(AND(G76&lt;0.417,H76&lt;9.279,H76&lt;10.563,B76&gt;=3.15,G76&lt;0.518,G76&lt;0.587,B76&lt;3.75,F76&lt;1.5,A76&lt;5.55),1.4,IF(AND(G76&gt;=0.417,H76&lt;9.279,H76&lt;10.563,B76&gt;=3.15,G76&lt;0.518,G76&lt;0.587,B76&lt;3.75,F76&lt;1.5,A76&lt;5.55),1.3,IF(AND(A76&lt;6.3,D76&gt;=1.65,B76&gt;=2.95,H76&lt;14.1,D76&lt;2.05,G76&lt;0.857,D76&gt;=1.55,B76&gt;=2.75,A76&gt;=5.55),4.9,IF(AND(A76&gt;=6.3,D76&gt;=1.65,B76&gt;=2.95,H76&lt;14.1,D76&lt;2.05,G76&lt;0.857,D76&gt;=1.55,B76&gt;=2.75,A76&gt;=5.55),5.3,IF(AND(G76&gt;=0.657,A76&lt;6.75,G76&lt;0.774,G76&gt;=0.364,D76&gt;=2.05,G76&lt;0.857,D76&gt;=1.55,B76&gt;=2.75,A76&gt;=5.55),6,IF(AND(B76&lt;3.2,G76&lt;0.657,A76&lt;6.75,G76&lt;0.774,G76&gt;=0.364,D76&gt;=2.05,G76&lt;0.857,D76&gt;=1.55,B76&gt;=2.75,A76&gt;=5.55),5.6,IF(AND(B76&gt;=3.2,G76&lt;0.657,A76&lt;6.75,G76&lt;0.774,G76&gt;=0.364,D76&gt;=2.05,G76&lt;0.857,D76&gt;=1.55,B76&gt;=2.75,A76&gt;=5.55),5.65,"shouldnthappen")))))))))))))))))))))))))))))))))))</f>
        <v>4.68</v>
      </c>
      <c r="AT76" s="1" t="n">
        <f aca="false">IF(AND(H76&gt;=16.284,A76&gt;=5.55),6.533,IF(AND(G76&gt;=0.52,A76&lt;4.85,A76&lt;5.55),1.05,IF(AND(G76&lt;0.227,G76&lt;0.52,A76&lt;4.85,A76&lt;5.55),1.4,IF(AND(G76&gt;=0.227,G76&lt;0.52,A76&lt;4.85,A76&lt;5.55),1.3,IF(AND(D76&gt;=0.45,F76&lt;1.5,A76&gt;=4.85,A76&lt;5.55),1.667,IF(AND(B76&gt;=2.75,F76&gt;=1.5,A76&gt;=4.85,A76&lt;5.55),4.5,IF(AND(F76&lt;2.5,B76&gt;=3.15,H76&lt;16.284,A76&gt;=5.55),4.7,IF(AND(G76&gt;=0.934,D76&lt;0.45,F76&lt;1.5,A76&gt;=4.85,A76&lt;5.55),1.7,IF(AND(D76&gt;=1.2,B76&lt;2.75,F76&gt;=1.5,A76&gt;=4.85,A76&lt;5.55),4.25,IF(AND(G76&gt;=0.774,F76&gt;=2.5,B76&gt;=3.15,H76&lt;16.284,A76&gt;=5.55),5.4,IF(AND(B76&lt;3.1,G76&lt;0.934,D76&lt;0.45,F76&lt;1.5,A76&gt;=4.85,A76&lt;5.55),1.6,IF(AND(D76&lt;1.05,D76&lt;1.2,B76&lt;2.75,F76&gt;=1.5,A76&gt;=4.85,A76&lt;5.55),3.433,IF(AND(D76&gt;=1.05,D76&lt;1.2,B76&lt;2.75,F76&gt;=1.5,A76&gt;=4.85,A76&lt;5.55),3.267,IF(AND(H76&lt;8.486,D76&lt;1.35,F76&lt;2.5,B76&lt;3.15,H76&lt;16.284,A76&gt;=5.55),3.85,IF(AND(D76&gt;=1.55,D76&gt;=1.35,F76&lt;2.5,B76&lt;3.15,H76&lt;16.284,A76&gt;=5.55),5.1,IF(AND(H76&lt;10.464,A76&lt;6.35,F76&gt;=2.5,B76&lt;3.15,H76&lt;16.284,A76&gt;=5.55),5.08,IF(AND(H76&gt;=10.464,A76&lt;6.35,F76&gt;=2.5,B76&lt;3.15,H76&lt;16.284,A76&gt;=5.55),4.9,IF(AND(D76&lt;1.85,A76&gt;=6.35,F76&gt;=2.5,B76&lt;3.15,H76&lt;16.284,A76&gt;=5.55),5.8,IF(AND(H76&gt;=10.393,G76&lt;0.774,F76&gt;=2.5,B76&gt;=3.15,H76&lt;16.284,A76&gt;=5.55),5.425,IF(AND(B76&lt;2.6,H76&gt;=8.486,D76&lt;1.35,F76&lt;2.5,B76&lt;3.15,H76&lt;16.284,A76&gt;=5.55),3.9,IF(AND(G76&gt;=0.567,D76&lt;1.55,D76&gt;=1.35,F76&lt;2.5,B76&lt;3.15,H76&lt;16.284,A76&gt;=5.55),4.4,IF(AND(B76&lt;3.25,H76&lt;10.393,G76&lt;0.774,F76&gt;=2.5,B76&gt;=3.15,H76&lt;16.284,A76&gt;=5.55),5.7,IF(AND(B76&gt;=3.25,H76&lt;10.393,G76&lt;0.774,F76&gt;=2.5,B76&gt;=3.15,H76&lt;16.284,A76&gt;=5.55),5.98,IF(AND(G76&lt;0.079,G76&lt;0.338,B76&gt;=3.1,G76&lt;0.934,D76&lt;0.45,F76&lt;1.5,A76&gt;=4.85,A76&lt;5.55),1.425,IF(AND(B76&lt;3.35,G76&gt;=0.338,B76&gt;=3.1,G76&lt;0.934,D76&lt;0.45,F76&lt;1.5,A76&gt;=4.85,A76&lt;5.55),1.4,IF(AND(G76&lt;0.404,B76&gt;=2.6,H76&gt;=8.486,D76&lt;1.35,F76&lt;2.5,B76&lt;3.15,H76&lt;16.284,A76&gt;=5.55),4.3,IF(AND(G76&gt;=0.404,B76&gt;=2.6,H76&gt;=8.486,D76&lt;1.35,F76&lt;2.5,B76&lt;3.15,H76&lt;16.284,A76&gt;=5.55),4.025,IF(AND(B76&gt;=3.05,G76&lt;0.567,D76&lt;1.55,D76&gt;=1.35,F76&lt;2.5,B76&lt;3.15,H76&lt;16.284,A76&gt;=5.55),4.7,IF(AND(A76&lt;6.45,H76&lt;10.667,D76&gt;=1.85,A76&gt;=6.35,F76&gt;=2.5,B76&lt;3.15,H76&lt;16.284,A76&gt;=5.55),5.3,IF(AND(A76&gt;=6.45,H76&lt;10.667,D76&gt;=1.85,A76&gt;=6.35,F76&gt;=2.5,B76&lt;3.15,H76&lt;16.284,A76&gt;=5.55),5.167,IF(AND(B76&lt;2.95,H76&gt;=10.667,D76&gt;=1.85,A76&gt;=6.35,F76&gt;=2.5,B76&lt;3.15,H76&lt;16.284,A76&gt;=5.55),5.6,IF(AND(B76&gt;=2.95,H76&gt;=10.667,D76&gt;=1.85,A76&gt;=6.35,F76&gt;=2.5,B76&lt;3.15,H76&lt;16.284,A76&gt;=5.55),5.5,IF(AND(H76&lt;10.325,G76&gt;=0.079,G76&lt;0.338,B76&gt;=3.1,G76&lt;0.934,D76&lt;0.45,F76&lt;1.5,A76&gt;=4.85,A76&lt;5.55),1.5,IF(AND(G76&lt;0.385,B76&gt;=3.35,G76&gt;=0.338,B76&gt;=3.1,G76&lt;0.934,D76&lt;0.45,F76&lt;1.5,A76&gt;=4.85,A76&lt;5.55),1.5,IF(AND(G76&gt;=0.385,B76&gt;=3.35,G76&gt;=0.338,B76&gt;=3.1,G76&lt;0.934,D76&lt;0.45,F76&lt;1.5,A76&gt;=4.85,A76&lt;5.55),1.42,IF(AND(B76&lt;2.5,B76&lt;3.05,G76&lt;0.567,D76&lt;1.55,D76&gt;=1.35,F76&lt;2.5,B76&lt;3.15,H76&lt;16.284,A76&gt;=5.55),4.5,IF(AND(B76&gt;=2.5,B76&lt;3.05,G76&lt;0.567,D76&lt;1.55,D76&gt;=1.35,F76&lt;2.5,B76&lt;3.15,H76&lt;16.284,A76&gt;=5.55),4.56,IF(AND(H76&lt;12.506,H76&gt;=10.325,G76&gt;=0.079,G76&lt;0.338,B76&gt;=3.1,G76&lt;0.934,D76&lt;0.45,F76&lt;1.5,A76&gt;=4.85,A76&lt;5.55),1.2,IF(AND(H76&gt;=12.506,H76&gt;=10.325,G76&gt;=0.079,G76&lt;0.338,B76&gt;=3.1,G76&lt;0.934,D76&lt;0.45,F76&lt;1.5,A76&gt;=4.85,A76&lt;5.55),1.3,"shouldnthappen")))))))))))))))))))))))))))))))))))))))</f>
        <v>4.3</v>
      </c>
      <c r="AU76" s="1" t="n">
        <f aca="false">IF(AND(G76&gt;=0.52,B76&lt;3.05,F76&lt;1.5),1.1,IF(AND(G76&lt;0.35,G76&lt;0.52,B76&lt;3.05,F76&lt;1.5),1.4,IF(AND(G76&gt;=0.35,G76&lt;0.52,B76&lt;3.05,F76&lt;1.5),1.3,IF(AND(G76&gt;=0.227,G76&lt;0.347,B76&gt;=3.05,F76&lt;1.5),1.32,IF(AND(H76&lt;6.417,G76&gt;=0.347,B76&gt;=3.05,F76&lt;1.5),1.7,IF(AND(A76&gt;=7.25,A76&gt;=6.6,F76&gt;=2.5,F76&gt;=1.5),6.35,IF(AND(G76&lt;0.11,G76&lt;0.227,G76&lt;0.347,B76&gt;=3.05,F76&lt;1.5),1.333,IF(AND(H76&lt;9.441,H76&gt;=6.417,G76&gt;=0.347,B76&gt;=3.05,F76&lt;1.5),1.425,IF(AND(B76&lt;2.75,G76&lt;0.451,H76&lt;10.266,F76&lt;2.5,F76&gt;=1.5),4,IF(AND(B76&gt;=2.75,G76&lt;0.451,H76&lt;10.266,F76&lt;2.5,F76&gt;=1.5),4.433,IF(AND(G76&gt;=0.865,G76&gt;=0.451,H76&lt;10.266,F76&lt;2.5,F76&gt;=1.5),4.2,IF(AND(B76&lt;2.45,H76&lt;13.665,H76&gt;=10.266,F76&lt;2.5,F76&gt;=1.5),3.7,IF(AND(G76&lt;0.302,H76&gt;=13.665,H76&gt;=10.266,F76&lt;2.5,F76&gt;=1.5),5,IF(AND(B76&lt;2.9,A76&lt;6.1,A76&lt;6.6,F76&gt;=2.5,F76&gt;=1.5),5.06,IF(AND(B76&gt;=2.9,A76&lt;6.1,A76&lt;6.6,F76&gt;=2.5,F76&gt;=1.5),4.8,IF(AND(B76&lt;3.05,A76&gt;=6.1,A76&lt;6.6,F76&gt;=2.5,F76&gt;=1.5),5.6,IF(AND(B76&gt;=3.05,A76&gt;=6.1,A76&lt;6.6,F76&gt;=2.5,F76&gt;=1.5),5.267,IF(AND(H76&gt;=14.564,A76&lt;7.25,A76&gt;=6.6,F76&gt;=2.5,F76&gt;=1.5),5.6,IF(AND(H76&gt;=14.309,G76&gt;=0.11,G76&lt;0.227,G76&lt;0.347,B76&gt;=3.05,F76&lt;1.5),1.7,IF(AND(D76&lt;0.4,H76&gt;=9.441,H76&gt;=6.417,G76&gt;=0.347,B76&gt;=3.05,F76&lt;1.5),1.5,IF(AND(D76&gt;=0.4,H76&gt;=9.441,H76&gt;=6.417,G76&gt;=0.347,B76&gt;=3.05,F76&lt;1.5),1.633,IF(AND(A76&lt;5.35,G76&lt;0.865,G76&gt;=0.451,H76&lt;10.266,F76&lt;2.5,F76&gt;=1.5),3.15,IF(AND(D76&lt;1.45,G76&gt;=0.302,H76&gt;=13.665,H76&gt;=10.266,F76&lt;2.5,F76&gt;=1.5),4.74,IF(AND(D76&gt;=1.45,G76&gt;=0.302,H76&gt;=13.665,H76&gt;=10.266,F76&lt;2.5,F76&gt;=1.5),4.567,IF(AND(H76&lt;8.836,H76&lt;14.564,A76&lt;7.25,A76&gt;=6.6,F76&gt;=2.5,F76&gt;=1.5),5.7,IF(AND(H76&gt;=8.836,H76&lt;14.564,A76&lt;7.25,A76&gt;=6.6,F76&gt;=2.5,F76&gt;=1.5),5.9,IF(AND(H76&lt;11.53,H76&lt;14.309,G76&gt;=0.11,G76&lt;0.227,G76&lt;0.347,B76&gt;=3.05,F76&lt;1.5),1.5,IF(AND(H76&gt;=11.53,H76&lt;14.309,G76&gt;=0.11,G76&lt;0.227,G76&lt;0.347,B76&gt;=3.05,F76&lt;1.5),1.467,IF(AND(H76&lt;9.386,A76&gt;=5.35,G76&lt;0.865,G76&gt;=0.451,H76&lt;10.266,F76&lt;2.5,F76&gt;=1.5),3.56,IF(AND(H76&gt;=9.386,A76&gt;=5.35,G76&lt;0.865,G76&gt;=0.451,H76&lt;10.266,F76&lt;2.5,F76&gt;=1.5),4.2,IF(AND(H76&lt;11.036,D76&lt;1.45,B76&gt;=2.45,H76&lt;13.665,H76&gt;=10.266,F76&lt;2.5,F76&gt;=1.5),4.45,IF(AND(H76&gt;=11.036,D76&lt;1.45,B76&gt;=2.45,H76&lt;13.665,H76&gt;=10.266,F76&lt;2.5,F76&gt;=1.5),4.1,IF(AND(G76&gt;=0.585,D76&gt;=1.45,B76&gt;=2.45,H76&lt;13.665,H76&gt;=10.266,F76&lt;2.5,F76&gt;=1.5),4.9,IF(AND(H76&lt;11.743,G76&lt;0.585,D76&gt;=1.45,B76&gt;=2.45,H76&lt;13.665,H76&gt;=10.266,F76&lt;2.5,F76&gt;=1.5),4.7,IF(AND(H76&gt;=11.743,G76&lt;0.585,D76&gt;=1.45,B76&gt;=2.45,H76&lt;13.665,H76&gt;=10.266,F76&lt;2.5,F76&gt;=1.5),4.5,"shouldnthappen")))))))))))))))))))))))))))))))))))</f>
        <v>4.45</v>
      </c>
      <c r="AV76" s="1" t="n">
        <f aca="false">IF(AND(G76&gt;=0.356,F76&gt;=1.5,A76&lt;5.75),3.52,IF(AND(A76&lt;7.25,A76&gt;=7.1,A76&gt;=5.75),5.875,IF(AND(A76&gt;=7.25,A76&gt;=7.1,A76&gt;=5.75),6.5,IF(AND(D76&gt;=0.35,G76&gt;=0.586,F76&lt;1.5,A76&lt;5.75),1.8,IF(AND(D76&lt;1.4,G76&lt;0.356,F76&gt;=1.5,A76&lt;5.75),4.2,IF(AND(D76&gt;=1.4,G76&lt;0.356,F76&gt;=1.5,A76&lt;5.75),4.5,IF(AND(H76&gt;=11.218,A76&lt;5.05,G76&lt;0.586,F76&lt;1.5,A76&lt;5.75),1.225,IF(AND(G76&gt;=0.253,A76&gt;=5.05,G76&lt;0.586,F76&lt;1.5,A76&lt;5.75),1.3,IF(AND(B76&gt;=3.75,D76&lt;0.35,G76&gt;=0.586,F76&lt;1.5,A76&lt;5.75),1.567,IF(AND(B76&lt;2.85,D76&lt;1.35,D76&lt;1.65,A76&lt;7.1,A76&gt;=5.75),4.26,IF(AND(B76&gt;=2.85,D76&lt;1.35,D76&lt;1.65,A76&lt;7.1,A76&gt;=5.75),4.45,IF(AND(A76&lt;6.05,H76&lt;12.921,D76&gt;=1.65,A76&lt;7.1,A76&gt;=5.75),5.1,IF(AND(H76&gt;=15.338,H76&gt;=12.921,D76&gt;=1.65,A76&lt;7.1,A76&gt;=5.75),5.55,IF(AND(G76&lt;0.418,H76&lt;11.218,A76&lt;5.05,G76&lt;0.586,F76&lt;1.5,A76&lt;5.75),1.42,IF(AND(G76&gt;=0.418,H76&lt;11.218,A76&lt;5.05,G76&lt;0.586,F76&lt;1.5,A76&lt;5.75),1.3,IF(AND(H76&gt;=13.321,G76&lt;0.253,A76&gt;=5.05,G76&lt;0.586,F76&lt;1.5,A76&lt;5.75),1.7,IF(AND(H76&lt;6.089,B76&lt;3.75,D76&lt;0.35,G76&gt;=0.586,F76&lt;1.5,A76&lt;5.75),1.7,IF(AND(H76&gt;=6.089,B76&lt;3.75,D76&lt;0.35,G76&gt;=0.586,F76&lt;1.5,A76&lt;5.75),1.5,IF(AND(B76&lt;2.9,D76&lt;1.45,D76&gt;=1.35,D76&lt;1.65,A76&lt;7.1,A76&gt;=5.75),4.8,IF(AND(B76&gt;=2.9,D76&lt;1.45,D76&gt;=1.35,D76&lt;1.65,A76&lt;7.1,A76&gt;=5.75),4.475,IF(AND(B76&lt;2.5,D76&gt;=1.45,D76&gt;=1.35,D76&lt;1.65,A76&lt;7.1,A76&gt;=5.75),4.5,IF(AND(H76&lt;8.884,A76&gt;=6.05,H76&lt;12.921,D76&gt;=1.65,A76&lt;7.1,A76&gt;=5.75),5.4,IF(AND(A76&lt;6.3,H76&lt;15.338,H76&gt;=12.921,D76&gt;=1.65,A76&lt;7.1,A76&gt;=5.75),4.967,IF(AND(A76&gt;=6.3,H76&lt;15.338,H76&gt;=12.921,D76&gt;=1.65,A76&lt;7.1,A76&gt;=5.75),5.133,IF(AND(H76&lt;10.826,H76&lt;13.321,G76&lt;0.253,A76&gt;=5.05,G76&lt;0.586,F76&lt;1.5,A76&lt;5.75),1.5,IF(AND(H76&gt;=10.826,H76&lt;13.321,G76&lt;0.253,A76&gt;=5.05,G76&lt;0.586,F76&lt;1.5,A76&lt;5.75),1.4,IF(AND(H76&lt;7.47,B76&gt;=2.5,D76&gt;=1.45,D76&gt;=1.35,D76&lt;1.65,A76&lt;7.1,A76&gt;=5.75),5.1,IF(AND(H76&gt;=7.47,B76&gt;=2.5,D76&gt;=1.45,D76&gt;=1.35,D76&lt;1.65,A76&lt;7.1,A76&gt;=5.75),4.725,IF(AND(H76&lt;9.637,H76&gt;=8.884,A76&gt;=6.05,H76&lt;12.921,D76&gt;=1.65,A76&lt;7.1,A76&gt;=5.75),5.9,IF(AND(B76&lt;2.6,H76&gt;=9.637,H76&gt;=8.884,A76&gt;=6.05,H76&lt;12.921,D76&gt;=1.65,A76&lt;7.1,A76&gt;=5.75),5.8,IF(AND(B76&lt;2.75,B76&gt;=2.6,H76&gt;=9.637,H76&gt;=8.884,A76&gt;=6.05,H76&lt;12.921,D76&gt;=1.65,A76&lt;7.1,A76&gt;=5.75),5.3,IF(AND(D76&lt;2.25,B76&gt;=2.75,B76&gt;=2.6,H76&gt;=9.637,H76&gt;=8.884,A76&gt;=6.05,H76&lt;12.921,D76&gt;=1.65,A76&lt;7.1,A76&gt;=5.75),5.6,IF(AND(D76&gt;=2.25,B76&gt;=2.75,B76&gt;=2.6,H76&gt;=9.637,H76&gt;=8.884,A76&gt;=6.05,H76&lt;12.921,D76&gt;=1.65,A76&lt;7.1,A76&gt;=5.75),5.5,"shouldnthappen")))))))))))))))))))))))))))))))))</f>
        <v>4.26</v>
      </c>
      <c r="AW76" s="1" t="n">
        <f aca="false">IF(AND(G76&gt;=0.905,F76&lt;1.5),1.767,IF(AND(H76&gt;=16.674,F76&gt;=1.5),6.55,IF(AND(A76&lt;4.35,H76&lt;14.344,G76&lt;0.905,F76&lt;1.5),1.1,IF(AND(B76&lt;3.65,H76&gt;=14.344,G76&lt;0.905,F76&lt;1.5),1.5,IF(AND(B76&gt;=3.65,H76&gt;=14.344,G76&lt;0.905,F76&lt;1.5),1.65,IF(AND(B76&lt;2.6,F76&gt;=2.5,H76&lt;16.674,F76&gt;=1.5),4.5,IF(AND(D76&gt;=0.45,A76&gt;=4.35,H76&lt;14.344,G76&lt;0.905,F76&lt;1.5),1.65,IF(AND(D76&lt;1.15,A76&lt;5.9,F76&lt;2.5,H76&lt;16.674,F76&gt;=1.5),3.56,IF(AND(B76&lt;2.75,A76&gt;=5.9,F76&lt;2.5,H76&lt;16.674,F76&gt;=1.5),5,IF(AND(H76&lt;13.531,B76&gt;=2.75,A76&gt;=5.9,F76&lt;2.5,H76&lt;16.674,F76&gt;=1.5),4.333,IF(AND(B76&lt;3.2,G76&gt;=0.669,B76&gt;=2.6,F76&gt;=2.5,H76&lt;16.674,F76&gt;=1.5),5.08,IF(AND(B76&gt;=3.2,G76&gt;=0.669,B76&gt;=2.6,F76&gt;=2.5,H76&lt;16.674,F76&gt;=1.5),5.4,IF(AND(B76&lt;3.15,A76&lt;5.05,D76&lt;0.45,A76&gt;=4.35,H76&lt;14.344,G76&lt;0.905,F76&lt;1.5),1.45,IF(AND(A76&gt;=5.55,A76&gt;=5.05,D76&lt;0.45,A76&gt;=4.35,H76&lt;14.344,G76&lt;0.905,F76&lt;1.5),1.5,IF(AND(A76&lt;5.55,A76&lt;5.65,D76&gt;=1.15,A76&lt;5.9,F76&lt;2.5,H76&lt;16.674,F76&gt;=1.5),3.95,IF(AND(A76&gt;=5.55,A76&lt;5.65,D76&gt;=1.15,A76&lt;5.9,F76&lt;2.5,H76&lt;16.674,F76&gt;=1.5),3.82,IF(AND(G76&lt;0.39,A76&gt;=5.65,D76&gt;=1.15,A76&lt;5.9,F76&lt;2.5,H76&lt;16.674,F76&gt;=1.5),4.35,IF(AND(G76&gt;=0.39,A76&gt;=5.65,D76&gt;=1.15,A76&lt;5.9,F76&lt;2.5,H76&lt;16.674,F76&gt;=1.5),3.95,IF(AND(G76&lt;0.466,H76&gt;=13.531,B76&gt;=2.75,A76&gt;=5.9,F76&lt;2.5,H76&lt;16.674,F76&gt;=1.5),4.8,IF(AND(G76&gt;=0.466,H76&gt;=13.531,B76&gt;=2.75,A76&gt;=5.9,F76&lt;2.5,H76&lt;16.674,F76&gt;=1.5),4.7,IF(AND(H76&lt;10.144,D76&lt;2.05,G76&lt;0.669,B76&gt;=2.6,F76&gt;=2.5,H76&lt;16.674,F76&gt;=1.5),5.3,IF(AND(H76&gt;=10.144,D76&lt;2.05,G76&lt;0.669,B76&gt;=2.6,F76&gt;=2.5,H76&lt;16.674,F76&gt;=1.5),5.133,IF(AND(D76&gt;=2.45,D76&gt;=2.05,G76&lt;0.669,B76&gt;=2.6,F76&gt;=2.5,H76&lt;16.674,F76&gt;=1.5),5.9,IF(AND(B76&lt;3.25,B76&gt;=3.15,A76&lt;5.05,D76&lt;0.45,A76&gt;=4.35,H76&lt;14.344,G76&lt;0.905,F76&lt;1.5),1.2,IF(AND(B76&gt;=3.25,B76&gt;=3.15,A76&lt;5.05,D76&lt;0.45,A76&gt;=4.35,H76&lt;14.344,G76&lt;0.905,F76&lt;1.5),1.36,IF(AND(B76&gt;=3.8,A76&lt;5.55,A76&gt;=5.05,D76&lt;0.45,A76&gt;=4.35,H76&lt;14.344,G76&lt;0.905,F76&lt;1.5),1.3,IF(AND(G76&lt;0.05,B76&lt;3.8,A76&lt;5.55,A76&gt;=5.05,D76&lt;0.45,A76&gt;=4.35,H76&lt;14.344,G76&lt;0.905,F76&lt;1.5),1.4,IF(AND(G76&lt;0.107,G76&lt;0.395,D76&lt;2.45,D76&gt;=2.05,G76&lt;0.669,B76&gt;=2.6,F76&gt;=2.5,H76&lt;16.674,F76&gt;=1.5),5.667,IF(AND(G76&lt;0.537,G76&gt;=0.395,D76&lt;2.45,D76&gt;=2.05,G76&lt;0.669,B76&gt;=2.6,F76&gt;=2.5,H76&lt;16.674,F76&gt;=1.5),5.6,IF(AND(G76&gt;=0.537,G76&gt;=0.395,D76&lt;2.45,D76&gt;=2.05,G76&lt;0.669,B76&gt;=2.6,F76&gt;=2.5,H76&lt;16.674,F76&gt;=1.5),5.775,IF(AND(B76&lt;3.6,G76&gt;=0.05,B76&lt;3.8,A76&lt;5.55,A76&gt;=5.05,D76&lt;0.45,A76&gt;=4.35,H76&lt;14.344,G76&lt;0.905,F76&lt;1.5),1.475,IF(AND(B76&gt;=3.6,G76&gt;=0.05,B76&lt;3.8,A76&lt;5.55,A76&gt;=5.05,D76&lt;0.45,A76&gt;=4.35,H76&lt;14.344,G76&lt;0.905,F76&lt;1.5),1.5,IF(AND(G76&lt;0.312,G76&gt;=0.107,G76&lt;0.395,D76&lt;2.45,D76&gt;=2.05,G76&lt;0.669,B76&gt;=2.6,F76&gt;=2.5,H76&lt;16.674,F76&gt;=1.5),5.18,IF(AND(G76&gt;=0.312,G76&gt;=0.107,G76&lt;0.395,D76&lt;2.45,D76&gt;=2.05,G76&lt;0.669,B76&gt;=2.6,F76&gt;=2.5,H76&lt;16.674,F76&gt;=1.5),5.4,"shouldnthappen"))))))))))))))))))))))))))))))))))</f>
        <v>4.333</v>
      </c>
      <c r="AX76" s="1" t="n">
        <f aca="false">IF(AND(D76&gt;=1.3,B76&gt;=3.45),6.25,IF(AND(B76&lt;2.75,A76&lt;5.25,B76&lt;3.45),3.9,IF(AND(D76&lt;0.25,D76&lt;1.3,B76&gt;=3.45),1.16,IF(AND(A76&gt;=5.05,B76&gt;=2.75,A76&lt;5.25,B76&lt;3.45),1.7,IF(AND(D76&lt;0.7,F76&lt;2.5,A76&gt;=5.25,B76&lt;3.45),1.5,IF(AND(H76&gt;=16.284,F76&gt;=2.5,A76&gt;=5.25,B76&lt;3.45),6.6,IF(AND(G76&lt;0.123,D76&gt;=0.25,D76&lt;1.3,B76&gt;=3.45),1.3,IF(AND(A76&lt;4.5,A76&lt;5.05,B76&gt;=2.75,A76&lt;5.25,B76&lt;3.45),1.3,IF(AND(A76&lt;5.05,G76&gt;=0.123,D76&gt;=0.25,D76&lt;1.3,B76&gt;=3.45),1.6,IF(AND(B76&lt;3.15,A76&gt;=4.5,A76&lt;5.05,B76&gt;=2.75,A76&lt;5.25,B76&lt;3.45),1.54,IF(AND(B76&gt;=3.15,A76&gt;=4.5,A76&lt;5.05,B76&gt;=2.75,A76&lt;5.25,B76&lt;3.45),1.35,IF(AND(D76&gt;=1.4,A76&lt;5.9,D76&gt;=0.7,F76&lt;2.5,A76&gt;=5.25,B76&lt;3.45),4.5,IF(AND(D76&gt;=1.55,A76&gt;=5.9,D76&gt;=0.7,F76&lt;2.5,A76&gt;=5.25,B76&lt;3.45),4.95,IF(AND(G76&gt;=0.682,D76&gt;=2.05,H76&lt;16.284,F76&gt;=2.5,A76&gt;=5.25,B76&lt;3.45),5.26,IF(AND(A76&lt;5.4,A76&gt;=5.05,G76&gt;=0.123,D76&gt;=0.25,D76&lt;1.3,B76&gt;=3.45),1.64,IF(AND(A76&gt;=5.4,A76&gt;=5.05,G76&gt;=0.123,D76&gt;=0.25,D76&lt;1.3,B76&gt;=3.45),1.6,IF(AND(G76&lt;0.372,D76&lt;1.4,A76&lt;5.9,D76&gt;=0.7,F76&lt;2.5,A76&gt;=5.25,B76&lt;3.45),4.175,IF(AND(D76&lt;1.35,D76&lt;1.55,A76&gt;=5.9,D76&gt;=0.7,F76&lt;2.5,A76&gt;=5.25,B76&lt;3.45),4.2,IF(AND(B76&lt;2.35,G76&lt;0.596,D76&lt;2.05,H76&lt;16.284,F76&gt;=2.5,A76&gt;=5.25,B76&lt;3.45),5,IF(AND(G76&gt;=0.888,G76&gt;=0.596,D76&lt;2.05,H76&lt;16.284,F76&gt;=2.5,A76&gt;=5.25,B76&lt;3.45),4.8,IF(AND(A76&gt;=6.85,G76&lt;0.682,D76&gt;=2.05,H76&lt;16.284,F76&gt;=2.5,A76&gt;=5.25,B76&lt;3.45),5.4,IF(AND(A76&gt;=5.75,G76&gt;=0.372,D76&lt;1.4,A76&lt;5.9,D76&gt;=0.7,F76&lt;2.5,A76&gt;=5.25,B76&lt;3.45),3.933,IF(AND(A76&gt;=6.75,D76&gt;=1.35,D76&lt;1.55,A76&gt;=5.9,D76&gt;=0.7,F76&lt;2.5,A76&gt;=5.25,B76&lt;3.45),4.8,IF(AND(H76&lt;11.084,B76&gt;=2.35,G76&lt;0.596,D76&lt;2.05,H76&lt;16.284,F76&gt;=2.5,A76&gt;=5.25,B76&lt;3.45),5.3,IF(AND(H76&lt;8.435,G76&lt;0.888,G76&gt;=0.596,D76&lt;2.05,H76&lt;16.284,F76&gt;=2.5,A76&gt;=5.25,B76&lt;3.45),5.1,IF(AND(H76&gt;=8.435,G76&lt;0.888,G76&gt;=0.596,D76&lt;2.05,H76&lt;16.284,F76&gt;=2.5,A76&gt;=5.25,B76&lt;3.45),4.94,IF(AND(B76&lt;3.15,A76&lt;6.85,G76&lt;0.682,D76&gt;=2.05,H76&lt;16.284,F76&gt;=2.5,A76&gt;=5.25,B76&lt;3.45),5.6,IF(AND(B76&gt;=3.15,A76&lt;6.85,G76&lt;0.682,D76&gt;=2.05,H76&lt;16.284,F76&gt;=2.5,A76&gt;=5.25,B76&lt;3.45),5.74,IF(AND(G76&lt;0.572,A76&lt;5.75,G76&gt;=0.372,D76&lt;1.4,A76&lt;5.9,D76&gt;=0.7,F76&lt;2.5,A76&gt;=5.25,B76&lt;3.45),3.7,IF(AND(D76&lt;1.45,A76&lt;6.75,D76&gt;=1.35,D76&lt;1.55,A76&gt;=5.9,D76&gt;=0.7,F76&lt;2.5,A76&gt;=5.25,B76&lt;3.45),4.46,IF(AND(D76&gt;=1.45,A76&lt;6.75,D76&gt;=1.35,D76&lt;1.55,A76&gt;=5.9,D76&gt;=0.7,F76&lt;2.5,A76&gt;=5.25,B76&lt;3.45),4.567,IF(AND(H76&lt;12.532,H76&gt;=11.084,B76&gt;=2.35,G76&lt;0.596,D76&lt;2.05,H76&lt;16.284,F76&gt;=2.5,A76&gt;=5.25,B76&lt;3.45),5.8,IF(AND(H76&gt;=12.532,H76&gt;=11.084,B76&gt;=2.35,G76&lt;0.596,D76&lt;2.05,H76&lt;16.284,F76&gt;=2.5,A76&gt;=5.25,B76&lt;3.45),5.667,IF(AND(A76&gt;=5.65,G76&gt;=0.572,A76&lt;5.75,G76&gt;=0.372,D76&lt;1.4,A76&lt;5.9,D76&gt;=0.7,F76&lt;2.5,A76&gt;=5.25,B76&lt;3.45),4.2,IF(AND(G76&lt;0.862,A76&lt;5.65,G76&gt;=0.572,A76&lt;5.75,G76&gt;=0.372,D76&lt;1.4,A76&lt;5.9,D76&gt;=0.7,F76&lt;2.5,A76&gt;=5.25,B76&lt;3.45),3.9,IF(AND(G76&gt;=0.862,A76&lt;5.65,G76&gt;=0.572,A76&lt;5.75,G76&gt;=0.372,D76&lt;1.4,A76&lt;5.9,D76&gt;=0.7,F76&lt;2.5,A76&gt;=5.25,B76&lt;3.45),4,"shouldnthappen"))))))))))))))))))))))))))))))))))))</f>
        <v>4.2</v>
      </c>
      <c r="AY76" s="1" t="n">
        <f aca="false">IF(AND(H76&gt;=8.233,D76&gt;=0.8,A76&lt;5.55),3.525,IF(AND(B76&lt;2.9,H76&gt;=15.534,A76&gt;=5.55),4.8,IF(AND(H76&gt;=12.259,A76&lt;4.75,D76&lt;0.8,A76&lt;5.55),1.25,IF(AND(B76&gt;=3.85,A76&gt;=4.75,D76&lt;0.8,A76&lt;5.55),1.425,IF(AND(D76&lt;1.55,H76&lt;8.233,D76&gt;=0.8,A76&lt;5.55),3.975,IF(AND(D76&gt;=1.55,H76&lt;8.233,D76&gt;=0.8,A76&lt;5.55),4.5,IF(AND(D76&lt;0.65,D76&lt;1.7,H76&lt;15.534,A76&gt;=5.55),1.7,IF(AND(A76&gt;=7.05,D76&gt;=1.7,H76&lt;15.534,A76&gt;=5.55),6.3,IF(AND(B76&gt;=3.35,B76&gt;=2.9,H76&gt;=15.534,A76&gt;=5.55),5.4,IF(AND(B76&lt;3.1,H76&lt;12.259,A76&lt;4.75,D76&lt;0.8,A76&lt;5.55),1.367,IF(AND(B76&gt;=3.1,H76&lt;12.259,A76&lt;4.75,D76&lt;0.8,A76&lt;5.55),1.4,IF(AND(G76&gt;=0.905,B76&lt;3.85,A76&gt;=4.75,D76&lt;0.8,A76&lt;5.55),1.9,IF(AND(H76&lt;15.681,B76&lt;3.35,B76&gt;=2.9,H76&gt;=15.534,A76&gt;=5.55),5.8,IF(AND(H76&gt;=15.681,B76&lt;3.35,B76&gt;=2.9,H76&gt;=15.534,A76&gt;=5.55),5.7,IF(AND(H76&gt;=14.877,G76&lt;0.905,B76&lt;3.85,A76&gt;=4.75,D76&lt;0.8,A76&lt;5.55),1.3,IF(AND(D76&gt;=1.25,B76&lt;2.65,D76&gt;=0.65,D76&lt;1.7,H76&lt;15.534,A76&gt;=5.55),4.433,IF(AND(G76&gt;=0.622,B76&lt;3.15,A76&lt;7.05,D76&gt;=1.7,H76&lt;15.534,A76&gt;=5.55),5.08,IF(AND(H76&gt;=13.42,B76&gt;=3.15,A76&lt;7.05,D76&gt;=1.7,H76&lt;15.534,A76&gt;=5.55),5.1,IF(AND(G76&lt;0.265,H76&lt;14.877,G76&lt;0.905,B76&lt;3.85,A76&gt;=4.75,D76&lt;0.8,A76&lt;5.55),1.2,IF(AND(A76&lt;5.75,D76&lt;1.25,B76&lt;2.65,D76&gt;=0.65,D76&lt;1.7,H76&lt;15.534,A76&gt;=5.55),3.7,IF(AND(A76&gt;=5.75,D76&lt;1.25,B76&lt;2.65,D76&gt;=0.65,D76&lt;1.7,H76&lt;15.534,A76&gt;=5.55),4,IF(AND(G76&gt;=0.652,D76&lt;1.35,B76&gt;=2.65,D76&gt;=0.65,D76&lt;1.7,H76&lt;15.534,A76&gt;=5.55),3.6,IF(AND(H76&lt;7.47,D76&gt;=1.35,B76&gt;=2.65,D76&gt;=0.65,D76&lt;1.7,H76&lt;15.534,A76&gt;=5.55),5.1,IF(AND(H76&lt;10.914,G76&lt;0.622,B76&lt;3.15,A76&lt;7.05,D76&gt;=1.7,H76&lt;15.534,A76&gt;=5.55),5.36,IF(AND(H76&gt;=10.914,G76&lt;0.622,B76&lt;3.15,A76&lt;7.05,D76&gt;=1.7,H76&lt;15.534,A76&gt;=5.55),5.64,IF(AND(G76&gt;=0.657,H76&lt;13.42,B76&gt;=3.15,A76&lt;7.05,D76&gt;=1.7,H76&lt;15.534,A76&gt;=5.55),6,IF(AND(G76&gt;=0.782,G76&gt;=0.265,H76&lt;14.877,G76&lt;0.905,B76&lt;3.85,A76&gt;=4.75,D76&lt;0.8,A76&lt;5.55),1.48,IF(AND(H76&lt;11.286,G76&lt;0.652,D76&lt;1.35,B76&gt;=2.65,D76&gt;=0.65,D76&lt;1.7,H76&lt;15.534,A76&gt;=5.55),4.24,IF(AND(H76&gt;=11.286,G76&lt;0.652,D76&lt;1.35,B76&gt;=2.65,D76&gt;=0.65,D76&lt;1.7,H76&lt;15.534,A76&gt;=5.55),4.05,IF(AND(G76&lt;0.413,H76&gt;=7.47,D76&gt;=1.35,B76&gt;=2.65,D76&gt;=0.65,D76&lt;1.7,H76&lt;15.534,A76&gt;=5.55),5.1,IF(AND(H76&lt;11.325,G76&lt;0.657,H76&lt;13.42,B76&gt;=3.15,A76&lt;7.05,D76&gt;=1.7,H76&lt;15.534,A76&gt;=5.55),5.8,IF(AND(H76&gt;=11.325,G76&lt;0.657,H76&lt;13.42,B76&gt;=3.15,A76&lt;7.05,D76&gt;=1.7,H76&lt;15.534,A76&gt;=5.55),5.6,IF(AND(D76&gt;=0.35,G76&lt;0.782,G76&gt;=0.265,H76&lt;14.877,G76&lt;0.905,B76&lt;3.85,A76&gt;=4.75,D76&lt;0.8,A76&lt;5.55),1.633,IF(AND(B76&lt;2.85,G76&gt;=0.413,H76&gt;=7.47,D76&gt;=1.35,B76&gt;=2.65,D76&gt;=0.65,D76&lt;1.7,H76&lt;15.534,A76&gt;=5.55),4.6,IF(AND(D76&lt;0.15,D76&lt;0.35,G76&lt;0.782,G76&gt;=0.265,H76&lt;14.877,G76&lt;0.905,B76&lt;3.85,A76&gt;=4.75,D76&lt;0.8,A76&lt;5.55),1.5,IF(AND(D76&gt;=0.15,D76&lt;0.35,G76&lt;0.782,G76&gt;=0.265,H76&lt;14.877,G76&lt;0.905,B76&lt;3.85,A76&gt;=4.75,D76&lt;0.8,A76&lt;5.55),1.543,IF(AND(A76&gt;=6.8,B76&gt;=2.85,G76&gt;=0.413,H76&gt;=7.47,D76&gt;=1.35,B76&gt;=2.65,D76&gt;=0.65,D76&lt;1.7,H76&lt;15.534,A76&gt;=5.55),4.9,IF(AND(H76&lt;13.531,A76&lt;6.8,B76&gt;=2.85,G76&gt;=0.413,H76&gt;=7.47,D76&gt;=1.35,B76&gt;=2.65,D76&gt;=0.65,D76&lt;1.7,H76&lt;15.534,A76&gt;=5.55),4.5,IF(AND(H76&gt;=13.531,A76&lt;6.8,B76&gt;=2.85,G76&gt;=0.413,H76&gt;=7.47,D76&gt;=1.35,B76&gt;=2.65,D76&gt;=0.65,D76&lt;1.7,H76&lt;15.534,A76&gt;=5.55),4.7,"shouldnthappen")))))))))))))))))))))))))))))))))))))))</f>
        <v>4.24</v>
      </c>
      <c r="AZ76" s="1" t="n">
        <f aca="false">IF(AND(H76&gt;=15.371,B76&gt;=3.35),5.4,IF(AND(G76&gt;=0.851,H76&gt;=15.244,B76&lt;3.35),4.75,IF(AND(F76&gt;=2,H76&lt;15.371,B76&gt;=3.35),5.6,IF(AND(B76&lt;2.75,A76&lt;5.15,H76&lt;15.244,B76&lt;3.35),3.42,IF(AND(A76&gt;=7.25,G76&lt;0.851,H76&gt;=15.244,B76&lt;3.35),6.6,IF(AND(A76&lt;4.45,B76&gt;=2.75,A76&lt;5.15,H76&lt;15.244,B76&lt;3.35),1.1,IF(AND(G76&lt;0.527,A76&lt;7.25,G76&lt;0.851,H76&gt;=15.244,B76&lt;3.35),5.08,IF(AND(G76&gt;=0.527,A76&lt;7.25,G76&lt;0.851,H76&gt;=15.244,B76&lt;3.35),5.8,IF(AND(D76&gt;=0.35,B76&lt;3.7,F76&lt;2,H76&lt;15.371,B76&gt;=3.35),1.55,IF(AND(H76&lt;6.542,B76&gt;=3.7,F76&lt;2,H76&lt;15.371,B76&gt;=3.35),1.9,IF(AND(B76&lt;3.25,A76&gt;=4.45,B76&gt;=2.75,A76&lt;5.15,H76&lt;15.244,B76&lt;3.35),1.46,IF(AND(B76&gt;=3.25,A76&gt;=4.45,B76&gt;=2.75,A76&lt;5.15,H76&lt;15.244,B76&lt;3.35),1.7,IF(AND(H76&lt;13.654,B76&gt;=2.95,D76&lt;1.45,A76&gt;=5.15,H76&lt;15.244,B76&lt;3.35),4.3,IF(AND(H76&gt;=13.654,B76&gt;=2.95,D76&lt;1.45,A76&gt;=5.15,H76&lt;15.244,B76&lt;3.35),4.625,IF(AND(F76&gt;=2.5,D76&lt;1.75,D76&gt;=1.45,A76&gt;=5.15,H76&lt;15.244,B76&lt;3.35),5.3,IF(AND(G76&gt;=0.853,D76&gt;=1.75,D76&gt;=1.45,A76&gt;=5.15,H76&lt;15.244,B76&lt;3.35),5.15,IF(AND(D76&gt;=0.25,D76&lt;0.35,B76&lt;3.7,F76&lt;2,H76&lt;15.371,B76&gt;=3.35),1.3,IF(AND(B76&lt;3.85,H76&gt;=6.542,B76&gt;=3.7,F76&lt;2,H76&lt;15.371,B76&gt;=3.35),1.633,IF(AND(H76&lt;7.02,H76&lt;10.688,B76&lt;2.95,D76&lt;1.45,A76&gt;=5.15,H76&lt;15.244,B76&lt;3.35),3.98,IF(AND(G76&lt;0.338,H76&gt;=10.688,B76&lt;2.95,D76&lt;1.45,A76&gt;=5.15,H76&lt;15.244,B76&lt;3.35),4.22,IF(AND(G76&gt;=0.338,H76&gt;=10.688,B76&lt;2.95,D76&lt;1.45,A76&gt;=5.15,H76&lt;15.244,B76&lt;3.35),3.9,IF(AND(B76&lt;2.75,F76&lt;2.5,D76&lt;1.75,D76&gt;=1.45,A76&gt;=5.15,H76&lt;15.244,B76&lt;3.35),5.1,IF(AND(B76&gt;=2.75,F76&lt;2.5,D76&lt;1.75,D76&gt;=1.45,A76&gt;=5.15,H76&lt;15.244,B76&lt;3.35),4.74,IF(AND(A76&gt;=7,G76&lt;0.853,D76&gt;=1.75,D76&gt;=1.45,A76&gt;=5.15,H76&lt;15.244,B76&lt;3.35),6.5,IF(AND(G76&gt;=0.934,D76&lt;0.25,D76&lt;0.35,B76&lt;3.7,F76&lt;2,H76&lt;15.371,B76&gt;=3.35),1.7,IF(AND(D76&lt;0.25,B76&gt;=3.85,H76&gt;=6.542,B76&gt;=3.7,F76&lt;2,H76&lt;15.371,B76&gt;=3.35),1.5,IF(AND(D76&gt;=0.25,B76&gt;=3.85,H76&gt;=6.542,B76&gt;=3.7,F76&lt;2,H76&lt;15.371,B76&gt;=3.35),1.4,IF(AND(B76&lt;2.5,H76&gt;=7.02,H76&lt;10.688,B76&lt;2.95,D76&lt;1.45,A76&gt;=5.15,H76&lt;15.244,B76&lt;3.35),3.8,IF(AND(G76&gt;=0.74,A76&lt;7,G76&lt;0.853,D76&gt;=1.75,D76&gt;=1.45,A76&gt;=5.15,H76&lt;15.244,B76&lt;3.35),6,IF(AND(G76&gt;=0.61,G76&lt;0.934,D76&lt;0.25,D76&lt;0.35,B76&lt;3.7,F76&lt;2,H76&lt;15.371,B76&gt;=3.35),1.5,IF(AND(D76&lt;1.15,B76&gt;=2.5,H76&gt;=7.02,H76&lt;10.688,B76&lt;2.95,D76&lt;1.45,A76&gt;=5.15,H76&lt;15.244,B76&lt;3.35),3.5,IF(AND(D76&gt;=1.15,B76&gt;=2.5,H76&gt;=7.02,H76&lt;10.688,B76&lt;2.95,D76&lt;1.45,A76&gt;=5.15,H76&lt;15.244,B76&lt;3.35),3.6,IF(AND(G76&gt;=0.626,G76&lt;0.74,A76&lt;7,G76&lt;0.853,D76&gt;=1.75,D76&gt;=1.45,A76&gt;=5.15,H76&lt;15.244,B76&lt;3.35),4.9,IF(AND(H76&lt;13.641,G76&lt;0.61,G76&lt;0.934,D76&lt;0.25,D76&lt;0.35,B76&lt;3.7,F76&lt;2,H76&lt;15.371,B76&gt;=3.35),1.425,IF(AND(H76&gt;=13.641,G76&lt;0.61,G76&lt;0.934,D76&lt;0.25,D76&lt;0.35,B76&lt;3.7,F76&lt;2,H76&lt;15.371,B76&gt;=3.35),1.3,IF(AND(B76&lt;3.05,G76&lt;0.626,G76&lt;0.74,A76&lt;7,G76&lt;0.853,D76&gt;=1.75,D76&gt;=1.45,A76&gt;=5.15,H76&lt;15.244,B76&lt;3.35),5.475,IF(AND(B76&gt;=3.05,G76&lt;0.626,G76&lt;0.74,A76&lt;7,G76&lt;0.853,D76&gt;=1.75,D76&gt;=1.45,A76&gt;=5.15,H76&lt;15.244,B76&lt;3.35),5.633,"shouldnthappen")))))))))))))))))))))))))))))))))))))</f>
        <v>3.6</v>
      </c>
      <c r="BA76" s="1" t="n">
        <f aca="false">IF(AND(F76&gt;=2,B76&gt;=3.4),6.1,IF(AND(B76&lt;2.75,A76&lt;5.15,B76&lt;3.4),3.225,IF(AND(G76&gt;=0.821,F76&lt;2,B76&gt;=3.4),1.9,IF(AND(B76&gt;=3.2,B76&gt;=2.75,A76&lt;5.15,B76&lt;3.4),1.7,IF(AND(A76&lt;4.8,G76&lt;0.821,F76&lt;2,B76&gt;=3.4),1,IF(AND(G76&gt;=0.446,B76&lt;3.2,B76&gt;=2.75,A76&lt;5.15,B76&lt;3.4),1.1,IF(AND(G76&lt;0.356,D76&lt;1.45,A76&lt;6.25,A76&gt;=5.15,B76&lt;3.4),4.32,IF(AND(G76&lt;0.591,D76&gt;=1.45,A76&lt;6.25,A76&gt;=5.15,B76&lt;3.4),4.6,IF(AND(D76&lt;1.75,G76&lt;0.597,A76&gt;=6.25,A76&gt;=5.15,B76&lt;3.4),4.86,IF(AND(H76&gt;=16.472,G76&gt;=0.597,A76&gt;=6.25,A76&gt;=5.15,B76&lt;3.4),6.6,IF(AND(G76&lt;0.063,G76&lt;0.446,B76&lt;3.2,B76&gt;=2.75,A76&lt;5.15,B76&lt;3.4),1.4,IF(AND(A76&gt;=5.95,G76&gt;=0.356,D76&lt;1.45,A76&lt;6.25,A76&gt;=5.15,B76&lt;3.4),4.6,IF(AND(B76&gt;=2.9,G76&gt;=0.591,D76&gt;=1.45,A76&lt;6.25,A76&gt;=5.15,B76&lt;3.4),4.867,IF(AND(D76&gt;=2.4,H76&lt;16.472,G76&gt;=0.597,A76&gt;=6.25,A76&gt;=5.15,B76&lt;3.4),6,IF(AND(A76&lt;5.45,B76&gt;=3.85,A76&gt;=4.8,G76&lt;0.821,F76&lt;2,B76&gt;=3.4),1.3,IF(AND(A76&gt;=5.45,B76&gt;=3.85,A76&gt;=4.8,G76&lt;0.821,F76&lt;2,B76&gt;=3.4),1.45,IF(AND(H76&lt;14.273,G76&gt;=0.063,G76&lt;0.446,B76&lt;3.2,B76&gt;=2.75,A76&lt;5.15,B76&lt;3.4),1.5,IF(AND(H76&gt;=14.273,G76&gt;=0.063,G76&lt;0.446,B76&lt;3.2,B76&gt;=2.75,A76&lt;5.15,B76&lt;3.4),1.6,IF(AND(G76&gt;=0.572,A76&lt;5.95,G76&gt;=0.356,D76&lt;1.45,A76&lt;6.25,A76&gt;=5.15,B76&lt;3.4),3.9,IF(AND(G76&lt;0.827,B76&lt;2.9,G76&gt;=0.591,D76&gt;=1.45,A76&lt;6.25,A76&gt;=5.15,B76&lt;3.4),4.9,IF(AND(G76&gt;=0.827,B76&lt;2.9,G76&gt;=0.591,D76&gt;=1.45,A76&lt;6.25,A76&gt;=5.15,B76&lt;3.4),5.1,IF(AND(A76&gt;=7.2,B76&lt;3.05,D76&gt;=1.75,G76&lt;0.597,A76&gt;=6.25,A76&gt;=5.15,B76&lt;3.4),6.7,IF(AND(G76&lt;0.353,B76&gt;=3.05,D76&gt;=1.75,G76&lt;0.597,A76&gt;=6.25,A76&gt;=5.15,B76&lt;3.4),5.22,IF(AND(G76&gt;=0.353,B76&gt;=3.05,D76&gt;=1.75,G76&lt;0.597,A76&gt;=6.25,A76&gt;=5.15,B76&lt;3.4),5.65,IF(AND(A76&lt;6.55,D76&lt;2.4,H76&lt;16.472,G76&gt;=0.597,A76&gt;=6.25,A76&gt;=5.15,B76&lt;3.4),5.033,IF(AND(H76&lt;12.719,G76&lt;0.385,B76&lt;3.85,A76&gt;=4.8,G76&lt;0.821,F76&lt;2,B76&gt;=3.4),1.54,IF(AND(H76&gt;=12.719,G76&lt;0.385,B76&lt;3.85,A76&gt;=4.8,G76&lt;0.821,F76&lt;2,B76&gt;=3.4),1.3,IF(AND(B76&lt;3.6,G76&gt;=0.385,B76&lt;3.85,A76&gt;=4.8,G76&lt;0.821,F76&lt;2,B76&gt;=3.4),1.325,IF(AND(B76&gt;=3.6,G76&gt;=0.385,B76&lt;3.85,A76&gt;=4.8,G76&lt;0.821,F76&lt;2,B76&gt;=3.4),1.55,IF(AND(D76&lt;1.05,G76&lt;0.572,A76&lt;5.95,G76&gt;=0.356,D76&lt;1.45,A76&lt;6.25,A76&gt;=5.15,B76&lt;3.4),3.633,IF(AND(D76&gt;=2.15,A76&lt;7.2,B76&lt;3.05,D76&gt;=1.75,G76&lt;0.597,A76&gt;=6.25,A76&gt;=5.15,B76&lt;3.4),5.667,IF(AND(H76&lt;13.094,A76&gt;=6.55,D76&lt;2.4,H76&lt;16.472,G76&gt;=0.597,A76&gt;=6.25,A76&gt;=5.15,B76&lt;3.4),5.2,IF(AND(D76&lt;1.15,D76&gt;=1.05,G76&lt;0.572,A76&lt;5.95,G76&gt;=0.356,D76&lt;1.45,A76&lt;6.25,A76&gt;=5.15,B76&lt;3.4),3.8,IF(AND(D76&gt;=1.15,D76&gt;=1.05,G76&lt;0.572,A76&lt;5.95,G76&gt;=0.356,D76&lt;1.45,A76&lt;6.25,A76&gt;=5.15,B76&lt;3.4),3.9,IF(AND(G76&gt;=0.487,D76&lt;2.15,A76&lt;7.2,B76&lt;3.05,D76&gt;=1.75,G76&lt;0.597,A76&gt;=6.25,A76&gt;=5.15,B76&lt;3.4),5.8,IF(AND(A76&lt;6.8,H76&gt;=13.094,A76&gt;=6.55,D76&lt;2.4,H76&lt;16.472,G76&gt;=0.597,A76&gt;=6.25,A76&gt;=5.15,B76&lt;3.4),4.52,IF(AND(A76&gt;=6.8,H76&gt;=13.094,A76&gt;=6.55,D76&lt;2.4,H76&lt;16.472,G76&gt;=0.597,A76&gt;=6.25,A76&gt;=5.15,B76&lt;3.4),4.75,IF(AND(B76&lt;2.95,G76&lt;0.487,D76&lt;2.15,A76&lt;7.2,B76&lt;3.05,D76&gt;=1.75,G76&lt;0.597,A76&gt;=6.25,A76&gt;=5.15,B76&lt;3.4),5.6,IF(AND(B76&gt;=2.95,G76&lt;0.487,D76&lt;2.15,A76&lt;7.2,B76&lt;3.05,D76&gt;=1.75,G76&lt;0.597,A76&gt;=6.25,A76&gt;=5.15,B76&lt;3.4),5.5,"shouldnthappen")))))))))))))))))))))))))))))))))))))))</f>
        <v>4.32</v>
      </c>
      <c r="BB76" s="1" t="n">
        <f aca="false">IF(AND(A76&lt;4.35,B76&lt;3.25,F76&lt;1.5),1.1,IF(AND(H76&lt;14.005,A76&gt;=4.35,B76&lt;3.25,F76&lt;1.5),1.3,IF(AND(H76&gt;=14.005,A76&gt;=4.35,B76&lt;3.25,F76&lt;1.5),1.6,IF(AND(G76&gt;=0.905,A76&lt;5.15,B76&gt;=3.25,F76&lt;1.5),1.9,IF(AND(B76&lt;3.45,A76&gt;=5.15,B76&gt;=3.25,F76&lt;1.5),1.6,IF(AND(F76&gt;=2.5,D76&gt;=1.35,D76&lt;1.75,F76&gt;=1.5),4.867,IF(AND(A76&gt;=7.05,D76&gt;=2.05,D76&gt;=1.75,F76&gt;=1.5),6.35,IF(AND(D76&gt;=0.4,G76&lt;0.905,A76&lt;5.15,B76&gt;=3.25,F76&lt;1.5),1.65,IF(AND(B76&lt;3.6,B76&gt;=3.45,A76&gt;=5.15,B76&gt;=3.25,F76&lt;1.5),1.35,IF(AND(H76&lt;6.808,H76&lt;9.386,D76&lt;1.35,D76&lt;1.75,F76&gt;=1.5),4.05,IF(AND(H76&gt;=6.808,H76&lt;9.386,D76&lt;1.35,D76&lt;1.75,F76&gt;=1.5),3.46,IF(AND(B76&lt;2.45,F76&lt;2.5,D76&gt;=1.35,D76&lt;1.75,F76&gt;=1.5),4.5,IF(AND(H76&gt;=13.115,D76&lt;1.95,D76&lt;2.05,D76&gt;=1.75,F76&gt;=1.5),4.85,IF(AND(G76&lt;0.196,D76&gt;=1.95,D76&lt;2.05,D76&gt;=1.75,F76&gt;=1.5),6.7,IF(AND(G76&gt;=0.196,D76&gt;=1.95,D76&lt;2.05,D76&gt;=1.75,F76&gt;=1.5),5.12,IF(AND(H76&lt;10.925,D76&lt;0.4,G76&lt;0.905,A76&lt;5.15,B76&gt;=3.25,F76&lt;1.5),1.4,IF(AND(H76&gt;=10.925,D76&lt;0.4,G76&lt;0.905,A76&lt;5.15,B76&gt;=3.25,F76&lt;1.5),1.45,IF(AND(H76&lt;14.096,B76&gt;=3.6,B76&gt;=3.45,A76&gt;=5.15,B76&gt;=3.25,F76&lt;1.5),1.42,IF(AND(H76&gt;=14.096,B76&gt;=3.6,B76&gt;=3.45,A76&gt;=5.15,B76&gt;=3.25,F76&lt;1.5),1.7,IF(AND(B76&lt;2.45,D76&lt;1.15,H76&gt;=9.386,D76&lt;1.35,D76&lt;1.75,F76&gt;=1.5),3.6,IF(AND(B76&gt;=2.45,D76&lt;1.15,H76&gt;=9.386,D76&lt;1.35,D76&lt;1.75,F76&gt;=1.5),3.9,IF(AND(G76&lt;0.246,D76&gt;=1.15,H76&gt;=9.386,D76&lt;1.35,D76&lt;1.75,F76&gt;=1.5),4.4,IF(AND(B76&lt;2.75,B76&gt;=2.45,F76&lt;2.5,D76&gt;=1.35,D76&lt;1.75,F76&gt;=1.5),5.1,IF(AND(H76&lt;11.084,H76&lt;13.115,D76&lt;1.95,D76&lt;2.05,D76&gt;=1.75,F76&gt;=1.5),5.35,IF(AND(H76&gt;=11.084,H76&lt;13.115,D76&lt;1.95,D76&lt;2.05,D76&gt;=1.75,F76&gt;=1.5),5.7,IF(AND(H76&lt;15.52,D76&lt;2.25,A76&lt;7.05,D76&gt;=2.05,D76&gt;=1.75,F76&gt;=1.5),5.45,IF(AND(H76&gt;=15.52,D76&lt;2.25,A76&lt;7.05,D76&gt;=2.05,D76&gt;=1.75,F76&gt;=1.5),5.725,IF(AND(G76&gt;=0.775,D76&gt;=2.25,A76&lt;7.05,D76&gt;=2.05,D76&gt;=1.75,F76&gt;=1.5),5.2,IF(AND(D76&lt;1.25,G76&gt;=0.246,D76&gt;=1.15,H76&gt;=9.386,D76&lt;1.35,D76&lt;1.75,F76&gt;=1.5),4.05,IF(AND(A76&lt;5.85,B76&gt;=2.75,B76&gt;=2.45,F76&lt;2.5,D76&gt;=1.35,D76&lt;1.75,F76&gt;=1.5),4.5,IF(AND(B76&lt;3.3,G76&lt;0.775,D76&gt;=2.25,A76&lt;7.05,D76&gt;=2.05,D76&gt;=1.75,F76&gt;=1.5),5.64,IF(AND(B76&gt;=3.3,G76&lt;0.775,D76&gt;=2.25,A76&lt;7.05,D76&gt;=2.05,D76&gt;=1.75,F76&gt;=1.5),5.6,IF(AND(A76&lt;5.9,D76&gt;=1.25,G76&gt;=0.246,D76&gt;=1.15,H76&gt;=9.386,D76&lt;1.35,D76&lt;1.75,F76&gt;=1.5),4.2,IF(AND(A76&gt;=5.9,D76&gt;=1.25,G76&gt;=0.246,D76&gt;=1.15,H76&gt;=9.386,D76&lt;1.35,D76&lt;1.75,F76&gt;=1.5),4,IF(AND(G76&gt;=0.437,A76&gt;=5.85,B76&gt;=2.75,B76&gt;=2.45,F76&lt;2.5,D76&gt;=1.35,D76&lt;1.75,F76&gt;=1.5),4.75,IF(AND(H76&lt;9.446,G76&lt;0.437,A76&gt;=5.85,B76&gt;=2.75,B76&gt;=2.45,F76&lt;2.5,D76&gt;=1.35,D76&lt;1.75,F76&gt;=1.5),4.6,IF(AND(H76&gt;=9.446,G76&lt;0.437,A76&gt;=5.85,B76&gt;=2.75,B76&gt;=2.45,F76&lt;2.5,D76&gt;=1.35,D76&lt;1.75,F76&gt;=1.5),4.7,"shouldnthappen")))))))))))))))))))))))))))))))))))))</f>
        <v>4.4</v>
      </c>
      <c r="BC76" s="1" t="n">
        <f aca="false">IF(AND(G76&gt;=0.905,F76&lt;1.5),1.65,IF(AND(D76&gt;=0.45,G76&lt;0.905,F76&lt;1.5),1.65,IF(AND(A76&lt;5.15,D76&lt;1.55,F76&gt;=1.5),3.225,IF(AND(F76&gt;=2.5,A76&gt;=5.15,D76&lt;1.55,F76&gt;=1.5),5.05,IF(AND(H76&lt;5.767,A76&lt;7.05,D76&gt;=1.55,F76&gt;=1.5),4.5,IF(AND(D76&lt;1.7,A76&gt;=7.05,D76&gt;=1.55,F76&gt;=1.5),5.8,IF(AND(A76&gt;=5.3,G76&lt;0.207,D76&lt;0.45,G76&lt;0.905,F76&lt;1.5),1.3,IF(AND(D76&gt;=0.35,G76&gt;=0.207,D76&lt;0.45,G76&lt;0.905,F76&lt;1.5),1.5,IF(AND(G76&lt;0.155,D76&gt;=1.7,A76&gt;=7.05,D76&gt;=1.55,F76&gt;=1.5),6.7,IF(AND(G76&gt;=0.155,D76&gt;=1.7,A76&gt;=7.05,D76&gt;=1.55,F76&gt;=1.5),6.34,IF(AND(G76&lt;0.05,A76&lt;5.3,G76&lt;0.207,D76&lt;0.45,G76&lt;0.905,F76&lt;1.5),1.4,IF(AND(G76&gt;=0.05,A76&lt;5.3,G76&lt;0.207,D76&lt;0.45,G76&lt;0.905,F76&lt;1.5),1.5,IF(AND(A76&lt;4.5,D76&lt;0.35,G76&gt;=0.207,D76&lt;0.45,G76&lt;0.905,F76&lt;1.5),1.3,IF(AND(G76&lt;0.308,A76&lt;6.2,F76&lt;2.5,A76&gt;=5.15,D76&lt;1.55,F76&gt;=1.5),4.5,IF(AND(D76&lt;1.35,A76&gt;=6.2,F76&lt;2.5,A76&gt;=5.15,D76&lt;1.55,F76&gt;=1.5),4.367,IF(AND(D76&lt;1.85,A76&lt;6.15,H76&gt;=5.767,A76&lt;7.05,D76&gt;=1.55,F76&gt;=1.5),4.933,IF(AND(G76&gt;=0.558,A76&gt;=4.5,D76&lt;0.35,G76&gt;=0.207,D76&lt;0.45,G76&lt;0.905,F76&lt;1.5),1.5,IF(AND(H76&gt;=13.383,G76&gt;=0.308,A76&lt;6.2,F76&lt;2.5,A76&gt;=5.15,D76&lt;1.55,F76&gt;=1.5),4.7,IF(AND(H76&gt;=12.206,D76&gt;=1.35,A76&gt;=6.2,F76&lt;2.5,A76&gt;=5.15,D76&lt;1.55,F76&gt;=1.5),4.575,IF(AND(A76&lt;5.7,D76&gt;=1.85,A76&lt;6.15,H76&gt;=5.767,A76&lt;7.05,D76&gt;=1.55,F76&gt;=1.5),4.9,IF(AND(A76&gt;=5.7,D76&gt;=1.85,A76&lt;6.15,H76&gt;=5.767,A76&lt;7.05,D76&gt;=1.55,F76&gt;=1.5),5.1,IF(AND(G76&lt;0.079,G76&lt;0.364,A76&gt;=6.15,H76&gt;=5.767,A76&lt;7.05,D76&gt;=1.55,F76&gt;=1.5),5.6,IF(AND(G76&gt;=0.079,G76&lt;0.364,A76&gt;=6.15,H76&gt;=5.767,A76&lt;7.05,D76&gt;=1.55,F76&gt;=1.5),5.25,IF(AND(G76&gt;=0.447,G76&lt;0.558,A76&gt;=4.5,D76&lt;0.35,G76&gt;=0.207,D76&lt;0.45,G76&lt;0.905,F76&lt;1.5),1.3,IF(AND(B76&gt;=2.95,H76&lt;13.383,G76&gt;=0.308,A76&lt;6.2,F76&lt;2.5,A76&gt;=5.15,D76&lt;1.55,F76&gt;=1.5),4.6,IF(AND(B76&lt;2.65,H76&lt;12.206,D76&gt;=1.35,A76&gt;=6.2,F76&lt;2.5,A76&gt;=5.15,D76&lt;1.55,F76&gt;=1.5),4.9,IF(AND(D76&lt;2.45,A76&lt;6.6,G76&gt;=0.364,A76&gt;=6.15,H76&gt;=5.767,A76&lt;7.05,D76&gt;=1.55,F76&gt;=1.5),5.6,IF(AND(D76&gt;=2.45,A76&lt;6.6,G76&gt;=0.364,A76&gt;=6.15,H76&gt;=5.767,A76&lt;7.05,D76&gt;=1.55,F76&gt;=1.5),6,IF(AND(H76&lt;12.921,A76&gt;=6.6,G76&gt;=0.364,A76&gt;=6.15,H76&gt;=5.767,A76&lt;7.05,D76&gt;=1.55,F76&gt;=1.5),5.725,IF(AND(H76&gt;=12.921,A76&gt;=6.6,G76&gt;=0.364,A76&gt;=6.15,H76&gt;=5.767,A76&lt;7.05,D76&gt;=1.55,F76&gt;=1.5),5.367,IF(AND(B76&lt;3.15,G76&lt;0.447,G76&lt;0.558,A76&gt;=4.5,D76&lt;0.35,G76&gt;=0.207,D76&lt;0.45,G76&lt;0.905,F76&lt;1.5),1.5,IF(AND(B76&gt;=3.15,G76&lt;0.447,G76&lt;0.558,A76&gt;=4.5,D76&lt;0.35,G76&gt;=0.207,D76&lt;0.45,G76&lt;0.905,F76&lt;1.5),1.36,IF(AND(B76&gt;=2.85,B76&lt;2.95,H76&lt;13.383,G76&gt;=0.308,A76&lt;6.2,F76&lt;2.5,A76&gt;=5.15,D76&lt;1.55,F76&gt;=1.5),3.6,IF(AND(H76&lt;9.446,B76&gt;=2.65,H76&lt;12.206,D76&gt;=1.35,A76&gt;=6.2,F76&lt;2.5,A76&gt;=5.15,D76&lt;1.55,F76&gt;=1.5),4.6,IF(AND(H76&gt;=9.446,B76&gt;=2.65,H76&lt;12.206,D76&gt;=1.35,A76&gt;=6.2,F76&lt;2.5,A76&gt;=5.15,D76&lt;1.55,F76&gt;=1.5),4.7,IF(AND(D76&lt;1.2,B76&lt;2.85,B76&lt;2.95,H76&lt;13.383,G76&gt;=0.308,A76&lt;6.2,F76&lt;2.5,A76&gt;=5.15,D76&lt;1.55,F76&gt;=1.5),3.75,IF(AND(G76&lt;0.356,D76&gt;=1.2,B76&lt;2.85,B76&lt;2.95,H76&lt;13.383,G76&gt;=0.308,A76&lt;6.2,F76&lt;2.5,A76&gt;=5.15,D76&lt;1.55,F76&gt;=1.5),4.2,IF(AND(G76&gt;=0.356,D76&gt;=1.2,B76&lt;2.85,B76&lt;2.95,H76&lt;13.383,G76&gt;=0.308,A76&lt;6.2,F76&lt;2.5,A76&gt;=5.15,D76&lt;1.55,F76&gt;=1.5),3.96,"shouldnthappen"))))))))))))))))))))))))))))))))))))))</f>
        <v>4.5</v>
      </c>
      <c r="BD76" s="1" t="n">
        <f aca="false">IF(AND(B76&lt;2.7,A76&lt;5.3,B76&lt;3.15),3.42,IF(AND(F76&lt;2.5,A76&gt;=5.85,B76&gt;=3.15),4.7,IF(AND(A76&lt;4.35,B76&gt;=2.7,A76&lt;5.3,B76&lt;3.15),1.1,IF(AND(A76&gt;=4.35,B76&gt;=2.7,A76&lt;5.3,B76&lt;3.15),1.42,IF(AND(A76&gt;=7.05,F76&gt;=2.5,A76&gt;=5.3,B76&lt;3.15),6.067,IF(AND(D76&gt;=0.45,A76&lt;5.05,A76&lt;5.85,B76&gt;=3.15),1.6,IF(AND(B76&lt;3.35,A76&gt;=5.05,A76&lt;5.85,B76&gt;=3.15),1.7,IF(AND(A76&gt;=6.85,F76&gt;=2.5,A76&gt;=5.85,B76&gt;=3.15),6.22,IF(AND(D76&lt;1.25,D76&lt;1.35,F76&lt;2.5,A76&gt;=5.3,B76&lt;3.15),4.033,IF(AND(D76&gt;=1.25,D76&lt;1.35,F76&lt;2.5,A76&gt;=5.3,B76&lt;3.15),4.233,IF(AND(A76&lt;6.05,D76&gt;=1.35,F76&lt;2.5,A76&gt;=5.3,B76&lt;3.15),5.1,IF(AND(H76&gt;=13.29,A76&lt;7.05,F76&gt;=2.5,A76&gt;=5.3,B76&lt;3.15),4.96,IF(AND(G76&gt;=0.858,D76&lt;0.45,A76&lt;5.05,A76&lt;5.85,B76&gt;=3.15),1.3,IF(AND(D76&gt;=0.35,B76&gt;=3.35,A76&gt;=5.05,A76&lt;5.85,B76&gt;=3.15),1.4,IF(AND(B76&lt;3.25,A76&lt;6.85,F76&gt;=2.5,A76&gt;=5.85,B76&gt;=3.15),5.233,IF(AND(A76&gt;=6.8,A76&gt;=6.05,D76&gt;=1.35,F76&lt;2.5,A76&gt;=5.3,B76&lt;3.15),4.9,IF(AND(G76&gt;=0.622,H76&lt;13.29,A76&lt;7.05,F76&gt;=2.5,A76&gt;=5.3,B76&lt;3.15),5.067,IF(AND(H76&lt;8.834,G76&lt;0.858,D76&lt;0.45,A76&lt;5.05,A76&lt;5.85,B76&gt;=3.15),1.4,IF(AND(G76&lt;0.774,B76&gt;=3.25,A76&lt;6.85,F76&gt;=2.5,A76&gt;=5.85,B76&gt;=3.15),5.8,IF(AND(G76&gt;=0.774,B76&gt;=3.25,A76&lt;6.85,F76&gt;=2.5,A76&gt;=5.85,B76&gt;=3.15),5.4,IF(AND(H76&gt;=12.206,A76&lt;6.8,A76&gt;=6.05,D76&gt;=1.35,F76&lt;2.5,A76&gt;=5.3,B76&lt;3.15),4.5,IF(AND(G76&gt;=0.439,G76&lt;0.622,H76&lt;13.29,A76&lt;7.05,F76&gt;=2.5,A76&gt;=5.3,B76&lt;3.15),5.667,IF(AND(G76&lt;0.227,H76&gt;=8.834,G76&lt;0.858,D76&lt;0.45,A76&lt;5.05,A76&lt;5.85,B76&gt;=3.15),1.4,IF(AND(G76&gt;=0.227,H76&gt;=8.834,G76&lt;0.858,D76&lt;0.45,A76&lt;5.05,A76&lt;5.85,B76&gt;=3.15),1.3,IF(AND(G76&gt;=0.934,B76&lt;3.75,D76&lt;0.35,B76&gt;=3.35,A76&gt;=5.05,A76&lt;5.85,B76&gt;=3.15),1.7,IF(AND(G76&lt;0.823,B76&gt;=3.75,D76&lt;0.35,B76&gt;=3.35,A76&gt;=5.05,A76&lt;5.85,B76&gt;=3.15),1.55,IF(AND(G76&gt;=0.823,B76&gt;=3.75,D76&lt;0.35,B76&gt;=3.35,A76&gt;=5.05,A76&lt;5.85,B76&gt;=3.15),1.5,IF(AND(A76&lt;6.2,H76&lt;12.206,A76&lt;6.8,A76&gt;=6.05,D76&gt;=1.35,F76&lt;2.5,A76&gt;=5.3,B76&lt;3.15),4.6,IF(AND(A76&gt;=6.2,H76&lt;12.206,A76&lt;6.8,A76&gt;=6.05,D76&gt;=1.35,F76&lt;2.5,A76&gt;=5.3,B76&lt;3.15),4.74,IF(AND(H76&gt;=10.667,G76&lt;0.439,G76&lt;0.622,H76&lt;13.29,A76&lt;7.05,F76&gt;=2.5,A76&gt;=5.3,B76&lt;3.15),5.6,IF(AND(H76&lt;13.67,G76&lt;0.934,B76&lt;3.75,D76&lt;0.35,B76&gt;=3.35,A76&gt;=5.05,A76&lt;5.85,B76&gt;=3.15),1.48,IF(AND(H76&gt;=13.67,G76&lt;0.934,B76&lt;3.75,D76&lt;0.35,B76&gt;=3.35,A76&gt;=5.05,A76&lt;5.85,B76&gt;=3.15),1.3,IF(AND(G76&lt;0.301,H76&lt;10.667,G76&lt;0.439,G76&lt;0.622,H76&lt;13.29,A76&lt;7.05,F76&gt;=2.5,A76&gt;=5.3,B76&lt;3.15),5.2,IF(AND(G76&gt;=0.301,H76&lt;10.667,G76&lt;0.439,G76&lt;0.622,H76&lt;13.29,A76&lt;7.05,F76&gt;=2.5,A76&gt;=5.3,B76&lt;3.15),5.067,"shouldnthappen"))))))))))))))))))))))))))))))))))</f>
        <v>4.033</v>
      </c>
      <c r="BE76" s="1" t="n">
        <f aca="false">IF(AND(B76&gt;=3.85,A76&gt;=5.05,F76&lt;1.5),1.4,IF(AND(A76&lt;5.25,A76&lt;5.75,F76&gt;=1.5),3.15,IF(AND(A76&lt;4.95,B76&lt;3.15,A76&lt;5.05,F76&lt;1.5),1.46,IF(AND(A76&gt;=4.95,B76&lt;3.15,A76&lt;5.05,F76&lt;1.5),1.6,IF(AND(H76&lt;8.834,B76&gt;=3.15,A76&lt;5.05,F76&lt;1.5),1.4,IF(AND(D76&lt;0.25,B76&lt;3.85,A76&gt;=5.05,F76&lt;1.5),1.48,IF(AND(D76&gt;=0.25,B76&lt;3.85,A76&gt;=5.05,F76&lt;1.5),1.7,IF(AND(F76&gt;=2.5,A76&gt;=5.25,A76&lt;5.75,F76&gt;=1.5),4.9,IF(AND(H76&lt;12.45,H76&gt;=8.834,B76&gt;=3.15,A76&lt;5.05,F76&lt;1.5),1.25,IF(AND(H76&gt;=12.45,H76&gt;=8.834,B76&gt;=3.15,A76&lt;5.05,F76&lt;1.5),1.32,IF(AND(G76&lt;0.283,F76&lt;2.5,A76&gt;=5.25,A76&lt;5.75,F76&gt;=1.5),4.3,IF(AND(H76&lt;6.712,H76&lt;11.275,D76&lt;1.55,A76&gt;=5.75,F76&gt;=1.5),5,IF(AND(H76&lt;13.101,H76&gt;=11.275,D76&lt;1.55,A76&gt;=5.75,F76&gt;=1.5),3.933,IF(AND(H76&gt;=13.101,H76&gt;=11.275,D76&lt;1.55,A76&gt;=5.75,F76&gt;=1.5),4.5,IF(AND(A76&gt;=7.3,D76&lt;2.45,D76&gt;=1.55,A76&gt;=5.75,F76&gt;=1.5),6.7,IF(AND(B76&lt;3.45,D76&gt;=2.45,D76&gt;=1.55,A76&gt;=5.75,F76&gt;=1.5),5.925,IF(AND(B76&gt;=3.45,D76&gt;=2.45,D76&gt;=1.55,A76&gt;=5.75,F76&gt;=1.5),6.1,IF(AND(B76&gt;=2.8,G76&gt;=0.283,F76&lt;2.5,A76&gt;=5.25,A76&lt;5.75,F76&gt;=1.5),4.2,IF(AND(D76&lt;1.35,H76&gt;=6.712,H76&lt;11.275,D76&lt;1.55,A76&gt;=5.75,F76&gt;=1.5),4.35,IF(AND(D76&lt;1.05,B76&lt;2.8,G76&gt;=0.283,F76&lt;2.5,A76&gt;=5.25,A76&lt;5.75,F76&gt;=1.5),3.567,IF(AND(D76&gt;=1.05,B76&lt;2.8,G76&gt;=0.283,F76&lt;2.5,A76&gt;=5.25,A76&lt;5.75,F76&gt;=1.5),3.925,IF(AND(B76&lt;2.65,D76&gt;=1.35,H76&gt;=6.712,H76&lt;11.275,D76&lt;1.55,A76&gt;=5.75,F76&gt;=1.5),4.9,IF(AND(B76&gt;=2.65,D76&gt;=1.35,H76&gt;=6.712,H76&lt;11.275,D76&lt;1.55,A76&gt;=5.75,F76&gt;=1.5),4.625,IF(AND(H76&gt;=14.683,G76&gt;=0.628,A76&lt;7.3,D76&lt;2.45,D76&gt;=1.55,A76&gt;=5.75,F76&gt;=1.5),5.4,IF(AND(D76&lt;1.95,H76&lt;8.884,G76&lt;0.628,A76&lt;7.3,D76&lt;2.45,D76&gt;=1.55,A76&gt;=5.75,F76&gt;=1.5),5.1,IF(AND(D76&gt;=1.95,H76&lt;8.884,G76&lt;0.628,A76&lt;7.3,D76&lt;2.45,D76&gt;=1.55,A76&gt;=5.75,F76&gt;=1.5),5.22,IF(AND(A76&lt;6.05,H76&gt;=8.884,G76&lt;0.628,A76&lt;7.3,D76&lt;2.45,D76&gt;=1.55,A76&gt;=5.75,F76&gt;=1.5),5.1,IF(AND(G76&lt;0.817,H76&lt;14.683,G76&gt;=0.628,A76&lt;7.3,D76&lt;2.45,D76&gt;=1.55,A76&gt;=5.75,F76&gt;=1.5),4.967,IF(AND(G76&gt;=0.817,H76&lt;14.683,G76&gt;=0.628,A76&lt;7.3,D76&lt;2.45,D76&gt;=1.55,A76&gt;=5.75,F76&gt;=1.5),5.1,IF(AND(H76&lt;9.637,A76&gt;=6.05,H76&gt;=8.884,G76&lt;0.628,A76&lt;7.3,D76&lt;2.45,D76&gt;=1.55,A76&gt;=5.75,F76&gt;=1.5),5.9,IF(AND(D76&lt;1.85,H76&gt;=9.637,A76&gt;=6.05,H76&gt;=8.884,G76&lt;0.628,A76&lt;7.3,D76&lt;2.45,D76&gt;=1.55,A76&gt;=5.75,F76&gt;=1.5),5.733,IF(AND(G76&gt;=0.388,D76&gt;=1.85,H76&gt;=9.637,A76&gt;=6.05,H76&gt;=8.884,G76&lt;0.628,A76&lt;7.3,D76&lt;2.45,D76&gt;=1.55,A76&gt;=5.75,F76&gt;=1.5),5.64,IF(AND(B76&lt;2.95,G76&lt;0.388,D76&gt;=1.85,H76&gt;=9.637,A76&gt;=6.05,H76&gt;=8.884,G76&lt;0.628,A76&lt;7.3,D76&lt;2.45,D76&gt;=1.55,A76&gt;=5.75,F76&gt;=1.5),5.5,IF(AND(B76&gt;=2.95,G76&lt;0.388,D76&gt;=1.85,H76&gt;=9.637,A76&gt;=6.05,H76&gt;=8.884,G76&lt;0.628,A76&lt;7.3,D76&lt;2.45,D76&gt;=1.55,A76&gt;=5.75,F76&gt;=1.5),5.333,"shouldnthappen"))))))))))))))))))))))))))))))))))</f>
        <v>4.35</v>
      </c>
      <c r="BF76" s="1" t="n">
        <f aca="false">IF(AND(D76&gt;=0.35,F76&lt;1.5),1.65,IF(AND(H76&gt;=16.227,D76&gt;=1.55,F76&gt;=1.5),6.533,IF(AND(A76&gt;=5.45,G76&lt;0.174,D76&lt;0.35,F76&lt;1.5),1.7,IF(AND(D76&lt;0.15,G76&gt;=0.174,D76&lt;0.35,F76&lt;1.5),1.38,IF(AND(D76&gt;=1.15,D76&lt;1.25,D76&lt;1.55,F76&gt;=1.5),3.967,IF(AND(H76&lt;8.376,A76&lt;5.45,G76&lt;0.174,D76&lt;0.35,F76&lt;1.5),1.4,IF(AND(H76&gt;=8.376,A76&lt;5.45,G76&lt;0.174,D76&lt;0.35,F76&lt;1.5),1.5,IF(AND(B76&lt;3.1,D76&gt;=0.15,G76&gt;=0.174,D76&lt;0.35,F76&lt;1.5),1.475,IF(AND(H76&lt;10.258,D76&lt;1.15,D76&lt;1.25,D76&lt;1.55,F76&gt;=1.5),3.24,IF(AND(H76&gt;=10.258,D76&lt;1.15,D76&lt;1.25,D76&lt;1.55,F76&gt;=1.5),3.875,IF(AND(F76&gt;=2.5,H76&lt;10.927,D76&gt;=1.25,D76&lt;1.55,F76&gt;=1.5),5.05,IF(AND(D76&lt;1.35,H76&gt;=10.927,D76&gt;=1.25,D76&lt;1.55,F76&gt;=1.5),4.25,IF(AND(A76&gt;=6.95,D76&lt;1.75,H76&lt;16.227,D76&gt;=1.55,F76&gt;=1.5),5.8,IF(AND(B76&lt;3.3,B76&gt;=3.1,D76&gt;=0.15,G76&gt;=0.174,D76&lt;0.35,F76&lt;1.5),1.3,IF(AND(H76&lt;12.278,D76&gt;=1.35,H76&gt;=10.927,D76&gt;=1.25,D76&lt;1.55,F76&gt;=1.5),4.9,IF(AND(G76&lt;0.226,A76&lt;6.95,D76&lt;1.75,H76&lt;16.227,D76&gt;=1.55,F76&gt;=1.5),5,IF(AND(G76&gt;=0.226,A76&lt;6.95,D76&lt;1.75,H76&lt;16.227,D76&gt;=1.55,F76&gt;=1.5),4.62,IF(AND(H76&lt;9.35,B76&lt;2.95,D76&gt;=1.75,H76&lt;16.227,D76&gt;=1.55,F76&gt;=1.5),6.3,IF(AND(H76&gt;=9.35,B76&lt;2.95,D76&gt;=1.75,H76&lt;16.227,D76&gt;=1.55,F76&gt;=1.5),5.58,IF(AND(A76&lt;5.05,B76&gt;=3.3,B76&gt;=3.1,D76&gt;=0.15,G76&gt;=0.174,D76&lt;0.35,F76&lt;1.5),1.35,IF(AND(A76&gt;=5.05,B76&gt;=3.3,B76&gt;=3.1,D76&gt;=0.15,G76&gt;=0.174,D76&lt;0.35,F76&lt;1.5),1.46,IF(AND(B76&lt;2.8,A76&lt;5.65,F76&lt;2.5,H76&lt;10.927,D76&gt;=1.25,D76&lt;1.55,F76&gt;=1.5),4.075,IF(AND(B76&gt;=2.8,A76&lt;5.65,F76&lt;2.5,H76&lt;10.927,D76&gt;=1.25,D76&lt;1.55,F76&gt;=1.5),3.933,IF(AND(A76&lt;6.25,A76&gt;=5.65,F76&lt;2.5,H76&lt;10.927,D76&gt;=1.25,D76&lt;1.55,F76&gt;=1.5),4.533,IF(AND(A76&gt;=6.25,A76&gt;=5.65,F76&lt;2.5,H76&lt;10.927,D76&gt;=1.25,D76&lt;1.55,F76&gt;=1.5),4.3,IF(AND(A76&lt;6.5,H76&gt;=12.278,D76&gt;=1.35,H76&gt;=10.927,D76&gt;=1.25,D76&lt;1.55,F76&gt;=1.5),4.55,IF(AND(A76&gt;=6.5,H76&gt;=12.278,D76&gt;=1.35,H76&gt;=10.927,D76&gt;=1.25,D76&lt;1.55,F76&gt;=1.5),4.775,IF(AND(H76&lt;9.884,D76&lt;2.1,B76&gt;=2.95,D76&gt;=1.75,H76&lt;16.227,D76&gt;=1.55,F76&gt;=1.5),5.5,IF(AND(H76&gt;=9.884,D76&lt;2.1,B76&gt;=2.95,D76&gt;=1.75,H76&lt;16.227,D76&gt;=1.55,F76&gt;=1.5),5.1,IF(AND(H76&lt;10.393,D76&gt;=2.1,B76&gt;=2.95,D76&gt;=1.75,H76&lt;16.227,D76&gt;=1.55,F76&gt;=1.5),5.74,IF(AND(D76&lt;2.25,H76&gt;=10.393,D76&gt;=2.1,B76&gt;=2.95,D76&gt;=1.75,H76&lt;16.227,D76&gt;=1.55,F76&gt;=1.5),5.8,IF(AND(D76&gt;=2.25,H76&gt;=10.393,D76&gt;=2.1,B76&gt;=2.95,D76&gt;=1.75,H76&lt;16.227,D76&gt;=1.55,F76&gt;=1.5),5.4,"shouldnthappen"))))))))))))))))))))))))))))))))</f>
        <v>3.967</v>
      </c>
      <c r="BG76" s="1" t="n">
        <f aca="false">IF(AND(G76&lt;0.096,A76&lt;5.45),2.95,IF(AND(F76&gt;=1.5,G76&gt;=0.096,A76&lt;5.45),3,IF(AND(D76&lt;0.6,A76&lt;5.9,A76&gt;=5.45),1.4,IF(AND(F76&gt;=2.5,D76&gt;=0.6,A76&lt;5.9,A76&gt;=5.45),5.1,IF(AND(A76&lt;7.45,A76&gt;=7.05,A76&gt;=5.9,A76&gt;=5.45),6.167,IF(AND(B76&gt;=3.55,G76&lt;0.587,F76&lt;1.5,G76&gt;=0.096,A76&lt;5.45),1,IF(AND(A76&lt;5.05,G76&gt;=0.587,F76&lt;1.5,G76&gt;=0.096,A76&lt;5.45),1.35,IF(AND(B76&lt;2.75,D76&lt;1.7,A76&lt;7.05,A76&gt;=5.9,A76&gt;=5.45),4.9,IF(AND(A76&lt;6.2,D76&gt;=1.7,A76&lt;7.05,A76&gt;=5.9,A76&gt;=5.45),4.833,IF(AND(H76&lt;17.32,A76&gt;=7.45,A76&gt;=7.05,A76&gt;=5.9,A76&gt;=5.45),6.68,IF(AND(H76&gt;=17.32,A76&gt;=7.45,A76&gt;=7.05,A76&gt;=5.9,A76&gt;=5.45),6.4,IF(AND(G76&lt;0.161,B76&lt;3.55,G76&lt;0.587,F76&lt;1.5,G76&gt;=0.096,A76&lt;5.45),1.5,IF(AND(H76&lt;11.016,A76&gt;=5.05,G76&gt;=0.587,F76&lt;1.5,G76&gt;=0.096,A76&lt;5.45),1.633,IF(AND(H76&lt;11.001,G76&lt;0.372,F76&lt;2.5,D76&gt;=0.6,A76&lt;5.9,A76&gt;=5.45),4.133,IF(AND(H76&gt;=11.001,G76&lt;0.372,F76&lt;2.5,D76&gt;=0.6,A76&lt;5.9,A76&gt;=5.45),4.3,IF(AND(H76&lt;6.808,G76&gt;=0.372,F76&lt;2.5,D76&gt;=0.6,A76&lt;5.9,A76&gt;=5.45),4,IF(AND(A76&gt;=6.75,B76&gt;=2.75,D76&lt;1.7,A76&lt;7.05,A76&gt;=5.9,A76&gt;=5.45),4.84,IF(AND(H76&lt;12.467,G76&gt;=0.161,B76&lt;3.55,G76&lt;0.587,F76&lt;1.5,G76&gt;=0.096,A76&lt;5.45),1.3,IF(AND(D76&lt;0.25,H76&gt;=11.016,A76&gt;=5.05,G76&gt;=0.587,F76&lt;1.5,G76&gt;=0.096,A76&lt;5.45),1.52,IF(AND(D76&gt;=0.25,H76&gt;=11.016,A76&gt;=5.05,G76&gt;=0.587,F76&lt;1.5,G76&gt;=0.096,A76&lt;5.45),1.5,IF(AND(H76&lt;11.218,H76&gt;=6.808,G76&gt;=0.372,F76&lt;2.5,D76&gt;=0.6,A76&lt;5.9,A76&gt;=5.45),3.7,IF(AND(H76&gt;=11.218,H76&gt;=6.808,G76&gt;=0.372,F76&lt;2.5,D76&gt;=0.6,A76&lt;5.9,A76&gt;=5.45),3.9,IF(AND(B76&lt;2.95,A76&lt;6.75,B76&gt;=2.75,D76&lt;1.7,A76&lt;7.05,A76&gt;=5.9,A76&gt;=5.45),4.2,IF(AND(B76&gt;=2.95,A76&lt;6.75,B76&gt;=2.75,D76&lt;1.7,A76&lt;7.05,A76&gt;=5.9,A76&gt;=5.45),4.6,IF(AND(D76&gt;=2.45,A76&lt;6.85,A76&gt;=6.2,D76&gt;=1.7,A76&lt;7.05,A76&gt;=5.9,A76&gt;=5.45),5.9,IF(AND(G76&lt;0.312,A76&gt;=6.85,A76&gt;=6.2,D76&gt;=1.7,A76&lt;7.05,A76&gt;=5.9,A76&gt;=5.45),5.1,IF(AND(G76&gt;=0.312,A76&gt;=6.85,A76&gt;=6.2,D76&gt;=1.7,A76&lt;7.05,A76&gt;=5.9,A76&gt;=5.45),5.4,IF(AND(G76&lt;0.251,H76&gt;=12.467,G76&gt;=0.161,B76&lt;3.55,G76&lt;0.587,F76&lt;1.5,G76&gt;=0.096,A76&lt;5.45),1.35,IF(AND(G76&gt;=0.251,H76&gt;=12.467,G76&gt;=0.161,B76&lt;3.55,G76&lt;0.587,F76&lt;1.5,G76&gt;=0.096,A76&lt;5.45),1.467,IF(AND(G76&gt;=0.628,D76&lt;2.45,A76&lt;6.85,A76&gt;=6.2,D76&gt;=1.7,A76&lt;7.05,A76&gt;=5.9,A76&gt;=5.45),5.1,IF(AND(A76&gt;=6.75,G76&lt;0.628,D76&lt;2.45,A76&lt;6.85,A76&gt;=6.2,D76&gt;=1.7,A76&lt;7.05,A76&gt;=5.9,A76&gt;=5.45),5.9,IF(AND(H76&lt;11.824,A76&lt;6.75,G76&lt;0.628,D76&lt;2.45,A76&lt;6.85,A76&gt;=6.2,D76&gt;=1.7,A76&lt;7.05,A76&gt;=5.9,A76&gt;=5.45),5.44,IF(AND(H76&lt;14.378,H76&gt;=11.824,A76&lt;6.75,G76&lt;0.628,D76&lt;2.45,A76&lt;6.85,A76&gt;=6.2,D76&gt;=1.7,A76&lt;7.05,A76&gt;=5.9,A76&gt;=5.45),5.6,IF(AND(H76&gt;=14.378,H76&gt;=11.824,A76&lt;6.75,G76&lt;0.628,D76&lt;2.45,A76&lt;6.85,A76&gt;=6.2,D76&gt;=1.7,A76&lt;7.05,A76&gt;=5.9,A76&gt;=5.45),5.8,"shouldnthappen"))))))))))))))))))))))))))))))))))</f>
        <v>4.2</v>
      </c>
      <c r="BH76" s="1" t="n">
        <f aca="false">IF(AND(G76&gt;=0.905,F76&lt;1.5),1.8,IF(AND(H76&lt;5.523,G76&lt;0.905,F76&lt;1.5),1,IF(AND(D76&gt;=0.4,H76&gt;=5.523,G76&lt;0.905,F76&lt;1.5),1.7,IF(AND(G76&gt;=0.878,D76&lt;1.35,F76&lt;2.5,F76&gt;=1.5),4.4,IF(AND(A76&lt;5.4,D76&gt;=1.35,F76&lt;2.5,F76&gt;=1.5),3.9,IF(AND(G76&lt;0.177,B76&lt;3.15,F76&gt;=2.5,F76&gt;=1.5),6.15,IF(AND(H76&lt;10.393,B76&gt;=3.15,F76&gt;=2.5,F76&gt;=1.5),5.94,IF(AND(H76&gt;=10.393,B76&gt;=3.15,F76&gt;=2.5,F76&gt;=1.5),5.467,IF(AND(D76&gt;=1.25,G76&lt;0.878,D76&lt;1.35,F76&lt;2.5,F76&gt;=1.5),4.18,IF(AND(G76&gt;=0.709,A76&gt;=5.4,D76&gt;=1.35,F76&lt;2.5,F76&gt;=1.5),4.9,IF(AND(B76&lt;2.6,G76&gt;=0.177,B76&lt;3.15,F76&gt;=2.5,F76&gt;=1.5),4.8,IF(AND(A76&lt;4.35,A76&lt;5.05,D76&lt;0.4,H76&gt;=5.523,G76&lt;0.905,F76&lt;1.5),1.1,IF(AND(A76&gt;=5.6,A76&gt;=5.05,D76&lt;0.4,H76&gt;=5.523,G76&lt;0.905,F76&lt;1.5),1.7,IF(AND(D76&lt;1.05,D76&lt;1.25,G76&lt;0.878,D76&lt;1.35,F76&lt;2.5,F76&gt;=1.5),3.6,IF(AND(D76&gt;=1.55,G76&lt;0.709,A76&gt;=5.4,D76&gt;=1.35,F76&lt;2.5,F76&gt;=1.5),4.975,IF(AND(D76&lt;1.7,B76&gt;=2.6,G76&gt;=0.177,B76&lt;3.15,F76&gt;=2.5,F76&gt;=1.5),5.8,IF(AND(B76&lt;3.15,A76&gt;=4.35,A76&lt;5.05,D76&lt;0.4,H76&gt;=5.523,G76&lt;0.905,F76&lt;1.5),1.46,IF(AND(A76&gt;=5.45,A76&lt;5.6,A76&gt;=5.05,D76&lt;0.4,H76&gt;=5.523,G76&lt;0.905,F76&lt;1.5),1.35,IF(AND(H76&lt;10.974,D76&gt;=1.05,D76&lt;1.25,G76&lt;0.878,D76&lt;1.35,F76&lt;2.5,F76&gt;=1.5),3.8,IF(AND(H76&gt;=13.654,D76&lt;1.55,G76&lt;0.709,A76&gt;=5.4,D76&gt;=1.35,F76&lt;2.5,F76&gt;=1.5),4.725,IF(AND(A76&lt;4.5,B76&gt;=3.15,A76&gt;=4.35,A76&lt;5.05,D76&lt;0.4,H76&gt;=5.523,G76&lt;0.905,F76&lt;1.5),1.3,IF(AND(G76&lt;0.676,A76&lt;5.45,A76&lt;5.6,A76&gt;=5.05,D76&lt;0.4,H76&gt;=5.523,G76&lt;0.905,F76&lt;1.5),1.5,IF(AND(G76&gt;=0.676,A76&lt;5.45,A76&lt;5.6,A76&gt;=5.05,D76&lt;0.4,H76&gt;=5.523,G76&lt;0.905,F76&lt;1.5),1.55,IF(AND(A76&lt;5.7,H76&gt;=10.974,D76&gt;=1.05,D76&lt;1.25,G76&lt;0.878,D76&lt;1.35,F76&lt;2.5,F76&gt;=1.5),3.9,IF(AND(A76&gt;=5.7,H76&gt;=10.974,D76&gt;=1.05,D76&lt;1.25,G76&lt;0.878,D76&lt;1.35,F76&lt;2.5,F76&gt;=1.5),3.933,IF(AND(G76&gt;=0.644,H76&lt;13.654,D76&lt;1.55,G76&lt;0.709,A76&gt;=5.4,D76&gt;=1.35,F76&lt;2.5,F76&gt;=1.5),4.4,IF(AND(B76&lt;2.9,A76&lt;6.2,D76&gt;=1.7,B76&gt;=2.6,G76&gt;=0.177,B76&lt;3.15,F76&gt;=2.5,F76&gt;=1.5),5.02,IF(AND(B76&gt;=2.9,A76&lt;6.2,D76&gt;=1.7,B76&gt;=2.6,G76&gt;=0.177,B76&lt;3.15,F76&gt;=2.5,F76&gt;=1.5),4.8,IF(AND(D76&lt;2.2,A76&gt;=6.2,D76&gt;=1.7,B76&gt;=2.6,G76&gt;=0.177,B76&lt;3.15,F76&gt;=2.5,F76&gt;=1.5),5.325,IF(AND(D76&gt;=2.2,A76&gt;=6.2,D76&gt;=1.7,B76&gt;=2.6,G76&gt;=0.177,B76&lt;3.15,F76&gt;=2.5,F76&gt;=1.5),5.1,IF(AND(D76&lt;0.25,A76&gt;=4.5,B76&gt;=3.15,A76&gt;=4.35,A76&lt;5.05,D76&lt;0.4,H76&gt;=5.523,G76&lt;0.905,F76&lt;1.5),1.357,IF(AND(D76&gt;=0.25,A76&gt;=4.5,B76&gt;=3.15,A76&gt;=4.35,A76&lt;5.05,D76&lt;0.4,H76&gt;=5.523,G76&lt;0.905,F76&lt;1.5),1.333,IF(AND(H76&lt;10.723,G76&lt;0.644,H76&lt;13.654,D76&lt;1.55,G76&lt;0.709,A76&gt;=5.4,D76&gt;=1.35,F76&lt;2.5,F76&gt;=1.5),4.6,IF(AND(H76&gt;=10.723,G76&lt;0.644,H76&lt;13.654,D76&lt;1.55,G76&lt;0.709,A76&gt;=5.4,D76&gt;=1.35,F76&lt;2.5,F76&gt;=1.5),4.5,"shouldnthappen"))))))))))))))))))))))))))))))))))</f>
        <v>3.8</v>
      </c>
      <c r="BI76" s="1" t="n">
        <f aca="false">IF(AND(D76&gt;=0.8,A76&lt;5.45),3.9,IF(AND(D76&gt;=0.45,D76&lt;0.8,A76&lt;5.45),1.66,IF(AND(H76&lt;16.447,B76&gt;=3.45,A76&gt;=5.45),1.525,IF(AND(H76&gt;=16.447,B76&gt;=3.45,A76&gt;=5.45),6.4,IF(AND(H76&lt;5.245,D76&lt;0.45,D76&lt;0.8,A76&lt;5.45),1,IF(AND(A76&gt;=7.2,G76&lt;0.154,B76&lt;3.45,A76&gt;=5.45),6.7,IF(AND(D76&lt;1.65,A76&lt;7.2,G76&lt;0.154,B76&lt;3.45,A76&gt;=5.45),4.7,IF(AND(D76&gt;=1.65,A76&lt;7.2,G76&lt;0.154,B76&lt;3.45,A76&gt;=5.45),5.52,IF(AND(D76&gt;=0.25,A76&lt;5.05,H76&gt;=5.245,D76&lt;0.45,D76&lt;0.8,A76&lt;5.45),1.35,IF(AND(H76&lt;6.089,A76&gt;=5.05,H76&gt;=5.245,D76&lt;0.45,D76&lt;0.8,A76&lt;5.45),1.7,IF(AND(D76&lt;1.2,B76&lt;2.6,A76&lt;5.75,G76&gt;=0.154,B76&lt;3.45,A76&gt;=5.45),3.85,IF(AND(D76&gt;=1.2,B76&lt;2.6,A76&lt;5.75,G76&gt;=0.154,B76&lt;3.45,A76&gt;=5.45),4,IF(AND(D76&gt;=1.65,B76&gt;=2.6,A76&lt;5.75,G76&gt;=0.154,B76&lt;3.45,A76&gt;=5.45),4.9,IF(AND(G76&lt;0.353,F76&lt;2.5,A76&gt;=5.75,G76&gt;=0.154,B76&lt;3.45,A76&gt;=5.45),4.25,IF(AND(A76&gt;=7.25,F76&gt;=2.5,A76&gt;=5.75,G76&gt;=0.154,B76&lt;3.45,A76&gt;=5.45),6.45,IF(AND(H76&lt;11.218,D76&lt;0.25,A76&lt;5.05,H76&gt;=5.245,D76&lt;0.45,D76&lt;0.8,A76&lt;5.45),1.42,IF(AND(G76&lt;0.517,H76&gt;=6.089,A76&gt;=5.05,H76&gt;=5.245,D76&lt;0.45,D76&lt;0.8,A76&lt;5.45),1.44,IF(AND(G76&gt;=0.517,H76&gt;=6.089,A76&gt;=5.05,H76&gt;=5.245,D76&lt;0.45,D76&lt;0.8,A76&lt;5.45),1.54,IF(AND(H76&gt;=10.194,D76&lt;1.65,B76&gt;=2.6,A76&lt;5.75,G76&gt;=0.154,B76&lt;3.45,A76&gt;=5.45),4.35,IF(AND(B76&gt;=3.15,G76&gt;=0.353,F76&lt;2.5,A76&gt;=5.75,G76&gt;=0.154,B76&lt;3.45,A76&gt;=5.45),4.7,IF(AND(H76&lt;7.716,A76&lt;7.25,F76&gt;=2.5,A76&gt;=5.75,G76&gt;=0.154,B76&lt;3.45,A76&gt;=5.45),5.04,IF(AND(G76&lt;0.175,H76&gt;=11.218,D76&lt;0.25,A76&lt;5.05,H76&gt;=5.245,D76&lt;0.45,D76&lt;0.8,A76&lt;5.45),1.5,IF(AND(H76&lt;7.713,H76&lt;10.194,D76&lt;1.65,B76&gt;=2.6,A76&lt;5.75,G76&gt;=0.154,B76&lt;3.45,A76&gt;=5.45),4.1,IF(AND(H76&gt;=7.713,H76&lt;10.194,D76&lt;1.65,B76&gt;=2.6,A76&lt;5.75,G76&gt;=0.154,B76&lt;3.45,A76&gt;=5.45),4.2,IF(AND(B76&gt;=3.05,B76&lt;3.15,G76&gt;=0.353,F76&lt;2.5,A76&gt;=5.75,G76&gt;=0.154,B76&lt;3.45,A76&gt;=5.45),4.4,IF(AND(D76&gt;=2.45,H76&gt;=7.716,A76&lt;7.25,F76&gt;=2.5,A76&gt;=5.75,G76&gt;=0.154,B76&lt;3.45,A76&gt;=5.45),5.85,IF(AND(D76&lt;0.15,G76&gt;=0.175,H76&gt;=11.218,D76&lt;0.25,A76&lt;5.05,H76&gt;=5.245,D76&lt;0.45,D76&lt;0.8,A76&lt;5.45),1.1,IF(AND(H76&gt;=16.317,B76&lt;3.05,B76&lt;3.15,G76&gt;=0.353,F76&lt;2.5,A76&gt;=5.75,G76&gt;=0.154,B76&lt;3.45,A76&gt;=5.45),4.8,IF(AND(G76&gt;=0.857,D76&lt;2.45,H76&gt;=7.716,A76&lt;7.25,F76&gt;=2.5,A76&gt;=5.75,G76&gt;=0.154,B76&lt;3.45,A76&gt;=5.45),5.05,IF(AND(G76&lt;0.245,D76&gt;=0.15,G76&gt;=0.175,H76&gt;=11.218,D76&lt;0.25,A76&lt;5.05,H76&gt;=5.245,D76&lt;0.45,D76&lt;0.8,A76&lt;5.45),1.3,IF(AND(G76&gt;=0.245,D76&gt;=0.15,G76&gt;=0.175,H76&gt;=11.218,D76&lt;0.25,A76&lt;5.05,H76&gt;=5.245,D76&lt;0.45,D76&lt;0.8,A76&lt;5.45),1.22,IF(AND(B76&lt;2.85,H76&lt;16.317,B76&lt;3.05,B76&lt;3.15,G76&gt;=0.353,F76&lt;2.5,A76&gt;=5.75,G76&gt;=0.154,B76&lt;3.45,A76&gt;=5.45),4.6,IF(AND(B76&gt;=2.85,H76&lt;16.317,B76&lt;3.05,B76&lt;3.15,G76&gt;=0.353,F76&lt;2.5,A76&gt;=5.75,G76&gt;=0.154,B76&lt;3.45,A76&gt;=5.45),4.633,IF(AND(D76&lt;1.85,G76&lt;0.857,D76&lt;2.45,H76&gt;=7.716,A76&lt;7.25,F76&gt;=2.5,A76&gt;=5.75,G76&gt;=0.154,B76&lt;3.45,A76&gt;=5.45),5.8,IF(AND(H76&lt;11.297,D76&gt;=1.85,G76&lt;0.857,D76&lt;2.45,H76&gt;=7.716,A76&lt;7.25,F76&gt;=2.5,A76&gt;=5.75,G76&gt;=0.154,B76&lt;3.45,A76&gt;=5.45),5.3,IF(AND(G76&lt;0.388,H76&gt;=11.297,D76&gt;=1.85,G76&lt;0.857,D76&lt;2.45,H76&gt;=7.716,A76&lt;7.25,F76&gt;=2.5,A76&gt;=5.75,G76&gt;=0.154,B76&lt;3.45,A76&gt;=5.45),5.4,IF(AND(G76&gt;=0.388,H76&gt;=11.297,D76&gt;=1.85,G76&lt;0.857,D76&lt;2.45,H76&gt;=7.716,A76&lt;7.25,F76&gt;=2.5,A76&gt;=5.75,G76&gt;=0.154,B76&lt;3.45,A76&gt;=5.45),5.6,"shouldnthappen")))))))))))))))))))))))))))))))))))))</f>
        <v>4.7</v>
      </c>
      <c r="BJ76" s="1" t="n">
        <f aca="false">IF(AND(F76&gt;=2,B76&gt;=3.35),6.1,IF(AND(H76&gt;=12.719,F76&lt;1.5,B76&lt;3.35),1.567,IF(AND(H76&lt;5.245,F76&lt;2,B76&gt;=3.35),1,IF(AND(D76&lt;0.15,H76&lt;12.719,F76&lt;1.5,B76&lt;3.35),1.5,IF(AND(D76&gt;=0.35,H76&gt;=5.245,F76&lt;2,B76&gt;=3.35),1.6,IF(AND(A76&lt;4.9,D76&gt;=0.15,H76&lt;12.719,F76&lt;1.5,B76&lt;3.35),1.36,IF(AND(B76&lt;2.65,G76&lt;0.572,D76&lt;1.45,F76&gt;=1.5,B76&lt;3.35),3.5,IF(AND(A76&lt;6.1,F76&lt;2.5,D76&gt;=1.45,F76&gt;=1.5,B76&lt;3.35),5.1,IF(AND(G76&gt;=0.607,D76&lt;0.35,H76&gt;=5.245,F76&lt;2,B76&gt;=3.35),1.65,IF(AND(G76&lt;0.546,A76&gt;=4.9,D76&gt;=0.15,H76&lt;12.719,F76&lt;1.5,B76&lt;3.35),1.2,IF(AND(G76&gt;=0.546,A76&gt;=4.9,D76&gt;=0.15,H76&lt;12.719,F76&lt;1.5,B76&lt;3.35),1.4,IF(AND(A76&gt;=6.3,B76&gt;=2.65,G76&lt;0.572,D76&lt;1.45,F76&gt;=1.5,B76&lt;3.35),4.8,IF(AND(D76&lt;1.15,B76&lt;2.85,G76&gt;=0.572,D76&lt;1.45,F76&gt;=1.5,B76&lt;3.35),3.9,IF(AND(B76&gt;=3.15,B76&gt;=2.85,G76&gt;=0.572,D76&lt;1.45,F76&gt;=1.5,B76&lt;3.35),4.7,IF(AND(B76&lt;2.95,A76&gt;=6.1,F76&lt;2.5,D76&gt;=1.45,F76&gt;=1.5,B76&lt;3.35),4.533,IF(AND(B76&gt;=2.95,A76&gt;=6.1,F76&lt;2.5,D76&gt;=1.45,F76&gt;=1.5,B76&lt;3.35),4.75,IF(AND(A76&gt;=6.7,G76&lt;0.107,F76&gt;=2.5,D76&gt;=1.45,F76&gt;=1.5,B76&lt;3.35),5.7,IF(AND(G76&gt;=0.385,G76&lt;0.607,D76&lt;0.35,H76&gt;=5.245,F76&lt;2,B76&gt;=3.35),1.325,IF(AND(D76&lt;1.25,A76&lt;6.3,B76&gt;=2.65,G76&lt;0.572,D76&lt;1.45,F76&gt;=1.5,B76&lt;3.35),4,IF(AND(D76&gt;=1.25,A76&lt;6.3,B76&gt;=2.65,G76&lt;0.572,D76&lt;1.45,F76&gt;=1.5,B76&lt;3.35),4.18,IF(AND(G76&lt;0.907,D76&gt;=1.15,B76&lt;2.85,G76&gt;=0.572,D76&lt;1.45,F76&gt;=1.5,B76&lt;3.35),4,IF(AND(G76&gt;=0.907,D76&gt;=1.15,B76&lt;2.85,G76&gt;=0.572,D76&lt;1.45,F76&gt;=1.5,B76&lt;3.35),4.4,IF(AND(H76&lt;8.326,B76&lt;3.15,B76&gt;=2.85,G76&gt;=0.572,D76&lt;1.45,F76&gt;=1.5,B76&lt;3.35),3.6,IF(AND(H76&gt;=8.326,B76&lt;3.15,B76&gt;=2.85,G76&gt;=0.572,D76&lt;1.45,F76&gt;=1.5,B76&lt;3.35),4.48,IF(AND(B76&lt;2.95,A76&lt;6.7,G76&lt;0.107,F76&gt;=2.5,D76&gt;=1.45,F76&gt;=1.5,B76&lt;3.35),5.6,IF(AND(B76&gt;=2.95,A76&lt;6.7,G76&lt;0.107,F76&gt;=2.5,D76&gt;=1.45,F76&gt;=1.5,B76&lt;3.35),5.5,IF(AND(G76&lt;0.205,G76&lt;0.432,G76&gt;=0.107,F76&gt;=2.5,D76&gt;=1.45,F76&gt;=1.5,B76&lt;3.35),5.3,IF(AND(B76&gt;=3.05,G76&gt;=0.432,G76&gt;=0.107,F76&gt;=2.5,D76&gt;=1.45,F76&gt;=1.5,B76&lt;3.35),5.86,IF(AND(H76&gt;=14.057,G76&lt;0.385,G76&lt;0.607,D76&lt;0.35,H76&gt;=5.245,F76&lt;2,B76&gt;=3.35),1.7,IF(AND(D76&lt;1.7,G76&gt;=0.205,G76&lt;0.432,G76&gt;=0.107,F76&gt;=2.5,D76&gt;=1.45,F76&gt;=1.5,B76&lt;3.35),5,IF(AND(G76&lt;0.779,B76&lt;3.05,G76&gt;=0.432,G76&gt;=0.107,F76&gt;=2.5,D76&gt;=1.45,F76&gt;=1.5,B76&lt;3.35),4.9,IF(AND(G76&gt;=0.779,B76&lt;3.05,G76&gt;=0.432,G76&gt;=0.107,F76&gt;=2.5,D76&gt;=1.45,F76&gt;=1.5,B76&lt;3.35),5.533,IF(AND(D76&gt;=0.25,H76&lt;14.057,G76&lt;0.385,G76&lt;0.607,D76&lt;0.35,H76&gt;=5.245,F76&lt;2,B76&gt;=3.35),1.4,IF(AND(B76&lt;2.85,D76&gt;=1.7,G76&gt;=0.205,G76&lt;0.432,G76&gt;=0.107,F76&gt;=2.5,D76&gt;=1.45,F76&gt;=1.5,B76&lt;3.35),5.1,IF(AND(B76&gt;=2.85,D76&gt;=1.7,G76&gt;=0.205,G76&lt;0.432,G76&gt;=0.107,F76&gt;=2.5,D76&gt;=1.45,F76&gt;=1.5,B76&lt;3.35),5.15,IF(AND(A76&lt;5.1,D76&lt;0.25,H76&lt;14.057,G76&lt;0.385,G76&lt;0.607,D76&lt;0.35,H76&gt;=5.245,F76&lt;2,B76&gt;=3.35),1.4,IF(AND(A76&gt;=5.1,D76&lt;0.25,H76&lt;14.057,G76&lt;0.385,G76&lt;0.607,D76&lt;0.35,H76&gt;=5.245,F76&lt;2,B76&gt;=3.35),1.5,"shouldnthappen")))))))))))))))))))))))))))))))))))))</f>
        <v>4</v>
      </c>
    </row>
    <row r="77" customFormat="false" ht="13.8" hidden="false" customHeight="false" outlineLevel="0" collapsed="false">
      <c r="A77" s="1" t="n">
        <v>6.4</v>
      </c>
      <c r="B77" s="1" t="n">
        <v>2.9</v>
      </c>
      <c r="C77" s="1" t="n">
        <v>4.3</v>
      </c>
      <c r="D77" s="1" t="n">
        <v>1.3</v>
      </c>
      <c r="E77" s="1" t="s">
        <v>92</v>
      </c>
      <c r="F77" s="1" t="n">
        <v>2</v>
      </c>
      <c r="G77" s="1" t="n">
        <v>0.168181639630347</v>
      </c>
      <c r="H77" s="16" t="n">
        <v>10.7495079572313</v>
      </c>
      <c r="I77" s="11" t="n">
        <f aca="false">C77</f>
        <v>4.3</v>
      </c>
      <c r="J77" s="1" t="n">
        <f aca="false">AVERAGE(M77:BJ77)</f>
        <v>4.3885</v>
      </c>
      <c r="K77" s="15" t="n">
        <f aca="false">1-SQRT(VAR(M77:BJ77, I77)) / AVERAGE(M77:BJ77)</f>
        <v>0.954473863486187</v>
      </c>
      <c r="L77" s="1" t="n">
        <f aca="false">(J77-I77)/I77</f>
        <v>0.0205813953488374</v>
      </c>
      <c r="M77" s="1" t="n">
        <f aca="false">IF(AND(H77&gt;=16.241,B77&gt;=3.35),6.4,IF(AND(D77&gt;=0.75,A77&lt;5.15,B77&lt;3.35),4.1,IF(AND(D77&gt;=1.5,H77&lt;16.241,B77&gt;=3.35),5.767,IF(AND(B77&gt;=3.25,D77&lt;0.75,A77&lt;5.15,B77&lt;3.35),1.58,IF(AND(A77&lt;4.95,D77&lt;1.5,H77&lt;16.241,B77&gt;=3.35),1.4,IF(AND(A77&lt;4.5,B77&lt;3.25,D77&lt;0.75,A77&lt;5.15,B77&lt;3.35),1.26,IF(AND(A77&gt;=4.5,B77&lt;3.25,D77&lt;0.75,A77&lt;5.15,B77&lt;3.35),1.48,IF(AND(G77&lt;0.356,H77&lt;12.557,D77&lt;1.45,A77&gt;=5.15,B77&lt;3.35),4.267,IF(AND(D77&lt;1.25,H77&gt;=12.557,D77&lt;1.45,A77&gt;=5.15,B77&lt;3.35),4.05,IF(AND(D77&gt;=1.35,G77&gt;=0.356,H77&lt;12.557,D77&lt;1.45,A77&gt;=5.15,B77&lt;3.35),4.25,IF(AND(H77&lt;15.086,D77&gt;=1.25,H77&gt;=12.557,D77&lt;1.45,A77&gt;=5.15,B77&lt;3.35),4.4,IF(AND(F77&lt;2.5,G77&gt;=0.44,D77&lt;2.05,D77&gt;=1.45,A77&gt;=5.15,B77&lt;3.35),4.7,IF(AND(H77&lt;10.391,B77&lt;3.15,D77&gt;=2.05,D77&gt;=1.45,A77&gt;=5.15,B77&lt;3.35),5.1,IF(AND(G77&lt;0.505,B77&gt;=3.15,D77&gt;=2.05,D77&gt;=1.45,A77&gt;=5.15,B77&lt;3.35),5.7,IF(AND(G77&gt;=0.505,B77&gt;=3.15,D77&gt;=2.05,D77&gt;=1.45,A77&gt;=5.15,B77&lt;3.35),5.95,IF(AND(D77&gt;=0.5,G77&lt;0.905,A77&gt;=4.95,D77&lt;1.5,H77&lt;16.241,B77&gt;=3.35),1.6,IF(AND(B77&lt;3.6,G77&gt;=0.905,A77&gt;=4.95,D77&lt;1.5,H77&lt;16.241,B77&gt;=3.35),1.7,IF(AND(B77&gt;=3.6,G77&gt;=0.905,A77&gt;=4.95,D77&lt;1.5,H77&lt;16.241,B77&gt;=3.35),1.767,IF(AND(A77&gt;=5.7,D77&lt;1.35,G77&gt;=0.356,H77&lt;12.557,D77&lt;1.45,A77&gt;=5.15,B77&lt;3.35),3.9,IF(AND(A77&lt;6.35,H77&gt;=15.086,D77&gt;=1.25,H77&gt;=12.557,D77&lt;1.45,A77&gt;=5.15,B77&lt;3.35),4.7,IF(AND(A77&gt;=6.35,H77&gt;=15.086,D77&gt;=1.25,H77&gt;=12.557,D77&lt;1.45,A77&gt;=5.15,B77&lt;3.35),4.6,IF(AND(H77&lt;9.252,D77&lt;1.55,G77&lt;0.44,D77&lt;2.05,D77&gt;=1.45,A77&gt;=5.15,B77&lt;3.35),5.08,IF(AND(H77&gt;=9.252,D77&lt;1.55,G77&lt;0.44,D77&lt;2.05,D77&gt;=1.45,A77&gt;=5.15,B77&lt;3.35),4.7,IF(AND(H77&lt;8.477,D77&gt;=1.55,G77&lt;0.44,D77&lt;2.05,D77&gt;=1.45,A77&gt;=5.15,B77&lt;3.35),5.1,IF(AND(H77&gt;=8.477,D77&gt;=1.55,G77&lt;0.44,D77&lt;2.05,D77&gt;=1.45,A77&gt;=5.15,B77&lt;3.35),5.4,IF(AND(H77&lt;8.435,F77&gt;=2.5,G77&gt;=0.44,D77&lt;2.05,D77&gt;=1.45,A77&gt;=5.15,B77&lt;3.35),5.1,IF(AND(H77&gt;=8.435,F77&gt;=2.5,G77&gt;=0.44,D77&lt;2.05,D77&gt;=1.45,A77&gt;=5.15,B77&lt;3.35),4.86,IF(AND(G77&lt;0.543,H77&gt;=10.391,B77&lt;3.15,D77&gt;=2.05,D77&gt;=1.45,A77&gt;=5.15,B77&lt;3.35),5.56,IF(AND(G77&gt;=0.543,H77&gt;=10.391,B77&lt;3.15,D77&gt;=2.05,D77&gt;=1.45,A77&gt;=5.15,B77&lt;3.35),5.8,IF(AND(A77&lt;5.05,D77&lt;0.5,G77&lt;0.905,A77&gt;=4.95,D77&lt;1.5,H77&lt;16.241,B77&gt;=3.35),1.3,IF(AND(H77&lt;6.583,A77&lt;5.7,D77&lt;1.35,G77&gt;=0.356,H77&lt;12.557,D77&lt;1.45,A77&gt;=5.15,B77&lt;3.35),4,IF(AND(G77&lt;0.585,A77&gt;=5.05,D77&lt;0.5,G77&lt;0.905,A77&gt;=4.95,D77&lt;1.5,H77&lt;16.241,B77&gt;=3.35),1.475,IF(AND(G77&lt;0.62,H77&gt;=6.583,A77&lt;5.7,D77&lt;1.35,G77&gt;=0.356,H77&lt;12.557,D77&lt;1.45,A77&gt;=5.15,B77&lt;3.35),3.75,IF(AND(G77&gt;=0.62,H77&gt;=6.583,A77&lt;5.7,D77&lt;1.35,G77&gt;=0.356,H77&lt;12.557,D77&lt;1.45,A77&gt;=5.15,B77&lt;3.35),3.6,IF(AND(B77&lt;3.75,G77&gt;=0.585,A77&gt;=5.05,D77&lt;0.5,G77&lt;0.905,A77&gt;=4.95,D77&lt;1.5,H77&lt;16.241,B77&gt;=3.35),1.5,IF(AND(B77&gt;=3.75,G77&gt;=0.585,A77&gt;=5.05,D77&lt;0.5,G77&lt;0.905,A77&gt;=4.95,D77&lt;1.5,H77&lt;16.241,B77&gt;=3.35),1.6,"shouldnthappen"))))))))))))))))))))))))))))))))))))</f>
        <v>4.267</v>
      </c>
      <c r="N77" s="1" t="n">
        <f aca="false">IF(AND(H77&lt;5.245,B77&lt;3.65,F77&lt;1.5),1,IF(AND(H77&gt;=14.096,B77&gt;=3.65,F77&lt;1.5),1.65,IF(AND(A77&gt;=5.45,H77&gt;=5.245,B77&lt;3.65,F77&lt;1.5),1.3,IF(AND(H77&gt;=13.586,H77&lt;14.096,B77&gt;=3.65,F77&lt;1.5),1.3,IF(AND(H77&lt;10.258,D77&lt;1.25,F77&lt;2.5,F77&gt;=1.5),3.38,IF(AND(H77&lt;6.982,D77&gt;=1.25,F77&lt;2.5,F77&gt;=1.5),3.96,IF(AND(H77&gt;=13.646,D77&lt;2.05,F77&gt;=2.5,F77&gt;=1.5),6.1,IF(AND(B77&lt;3.05,A77&lt;5.45,H77&gt;=5.245,B77&lt;3.65,F77&lt;1.5),1.375,IF(AND(H77&lt;6.543,H77&lt;13.586,H77&lt;14.096,B77&gt;=3.65,F77&lt;1.5),1.4,IF(AND(H77&gt;=6.543,H77&lt;13.586,H77&lt;14.096,B77&gt;=3.65,F77&lt;1.5),1.5,IF(AND(H77&lt;11.522,H77&gt;=10.258,D77&lt;1.25,F77&lt;2.5,F77&gt;=1.5),3.733,IF(AND(H77&gt;=11.522,H77&gt;=10.258,D77&lt;1.25,F77&lt;2.5,F77&gt;=1.5),3.92,IF(AND(H77&lt;5.767,H77&lt;13.646,D77&lt;2.05,F77&gt;=2.5,F77&gt;=1.5),4.5,IF(AND(A77&lt;6.8,B77&lt;3.15,D77&gt;=2.05,F77&gt;=2.5,F77&gt;=1.5),5.6,IF(AND(A77&gt;=6.8,B77&lt;3.15,D77&gt;=2.05,F77&gt;=2.5,F77&gt;=1.5),5.1,IF(AND(B77&lt;3.25,B77&gt;=3.15,D77&gt;=2.05,F77&gt;=2.5,F77&gt;=1.5),5.8,IF(AND(B77&gt;=3.25,B77&gt;=3.15,D77&gt;=2.05,F77&gt;=2.5,F77&gt;=1.5),5.65,IF(AND(B77&lt;3.15,B77&gt;=3.05,A77&lt;5.45,H77&gt;=5.245,B77&lt;3.65,F77&lt;1.5),1.5,IF(AND(G77&gt;=0.735,H77&lt;13.665,H77&gt;=6.982,D77&gt;=1.25,F77&lt;2.5,F77&gt;=1.5),4.2,IF(AND(H77&lt;14.03,H77&gt;=13.665,H77&gt;=6.982,D77&gt;=1.25,F77&lt;2.5,F77&gt;=1.5),4.8,IF(AND(A77&gt;=6.6,H77&gt;=5.767,H77&lt;13.646,D77&lt;2.05,F77&gt;=2.5,F77&gt;=1.5),6.05,IF(AND(G77&gt;=0.934,B77&gt;=3.15,B77&gt;=3.05,A77&lt;5.45,H77&gt;=5.245,B77&lt;3.65,F77&lt;1.5),1.7,IF(AND(D77&gt;=1.55,G77&lt;0.735,H77&lt;13.665,H77&gt;=6.982,D77&gt;=1.25,F77&lt;2.5,F77&gt;=1.5),5.1,IF(AND(D77&lt;1.45,H77&gt;=14.03,H77&gt;=13.665,H77&gt;=6.982,D77&gt;=1.25,F77&lt;2.5,F77&gt;=1.5),4.7,IF(AND(D77&gt;=1.45,H77&gt;=14.03,H77&gt;=13.665,H77&gt;=6.982,D77&gt;=1.25,F77&lt;2.5,F77&gt;=1.5),4.5,IF(AND(A77&gt;=6.2,A77&lt;6.6,H77&gt;=5.767,H77&lt;13.646,D77&lt;2.05,F77&gt;=2.5,F77&gt;=1.5),5.325,IF(AND(B77&lt;3.25,G77&lt;0.934,B77&gt;=3.15,B77&gt;=3.05,A77&lt;5.45,H77&gt;=5.245,B77&lt;3.65,F77&lt;1.5),1.3,IF(AND(D77&lt;1.35,D77&lt;1.55,G77&lt;0.735,H77&lt;13.665,H77&gt;=6.982,D77&gt;=1.25,F77&lt;2.5,F77&gt;=1.5),4.25,IF(AND(H77&lt;8.435,A77&lt;6.2,A77&lt;6.6,H77&gt;=5.767,H77&lt;13.646,D77&lt;2.05,F77&gt;=2.5,F77&gt;=1.5),5.1,IF(AND(H77&gt;=8.435,A77&lt;6.2,A77&lt;6.6,H77&gt;=5.767,H77&lt;13.646,D77&lt;2.05,F77&gt;=2.5,F77&gt;=1.5),4.9,IF(AND(A77&gt;=5.15,B77&gt;=3.25,G77&lt;0.934,B77&gt;=3.15,B77&gt;=3.05,A77&lt;5.45,H77&gt;=5.245,B77&lt;3.65,F77&lt;1.5),1.5,IF(AND(B77&lt;2.9,D77&gt;=1.35,D77&lt;1.55,G77&lt;0.735,H77&lt;13.665,H77&gt;=6.982,D77&gt;=1.25,F77&lt;2.5,F77&gt;=1.5),4.6,IF(AND(B77&gt;=2.9,D77&gt;=1.35,D77&lt;1.55,G77&lt;0.735,H77&lt;13.665,H77&gt;=6.982,D77&gt;=1.25,F77&lt;2.5,F77&gt;=1.5),4.52,IF(AND(G77&gt;=0.862,A77&lt;5.15,B77&gt;=3.25,G77&lt;0.934,B77&gt;=3.15,B77&gt;=3.05,A77&lt;5.45,H77&gt;=5.245,B77&lt;3.65,F77&lt;1.5),1.5,IF(AND(H77&lt;9.35,G77&lt;0.862,A77&lt;5.15,B77&gt;=3.25,G77&lt;0.934,B77&gt;=3.15,B77&gt;=3.05,A77&lt;5.45,H77&gt;=5.245,B77&lt;3.65,F77&lt;1.5),1.38,IF(AND(H77&gt;=9.35,G77&lt;0.862,A77&lt;5.15,B77&gt;=3.25,G77&lt;0.934,B77&gt;=3.15,B77&gt;=3.05,A77&lt;5.45,H77&gt;=5.245,B77&lt;3.65,F77&lt;1.5),1.4,"shouldnthappen"))))))))))))))))))))))))))))))))))))</f>
        <v>4.25</v>
      </c>
      <c r="O77" s="1" t="n">
        <f aca="false">IF(AND(B77&lt;2.75,A77&lt;5.55),3.96,IF(AND(H77&lt;9.205,A77&lt;5.9,A77&gt;=5.55),3.85,IF(AND(A77&lt;4.35,D77&lt;0.35,B77&gt;=2.75,A77&lt;5.55),1.1,IF(AND(B77&lt;3.65,D77&gt;=0.35,B77&gt;=2.75,A77&lt;5.55),1.65,IF(AND(B77&gt;=3.65,D77&gt;=0.35,B77&gt;=2.75,A77&lt;5.55),1.9,IF(AND(G77&gt;=0.732,H77&gt;=9.205,A77&lt;5.9,A77&gt;=5.55),4.9,IF(AND(G77&lt;0.273,G77&lt;0.732,H77&gt;=9.205,A77&lt;5.9,A77&gt;=5.55),4.5,IF(AND(A77&lt;6.3,G77&lt;0.422,F77&lt;2.5,A77&gt;=5.9,A77&gt;=5.55),5.1,IF(AND(A77&gt;=6.3,G77&lt;0.422,F77&lt;2.5,A77&gt;=5.9,A77&gt;=5.55),4.76,IF(AND(B77&lt;2.4,G77&gt;=0.422,F77&lt;2.5,A77&gt;=5.9,A77&gt;=5.55),4.45,IF(AND(A77&gt;=7,G77&gt;=0.628,F77&gt;=2.5,A77&gt;=5.9,A77&gt;=5.55),6.45,IF(AND(D77&lt;0.15,H77&lt;13.924,A77&gt;=4.35,D77&lt;0.35,B77&gt;=2.75,A77&lt;5.55),1.5,IF(AND(B77&lt;3.15,H77&gt;=13.924,A77&gt;=4.35,D77&lt;0.35,B77&gt;=2.75,A77&lt;5.55),1.56,IF(AND(B77&gt;=3.15,H77&gt;=13.924,A77&gt;=4.35,D77&lt;0.35,B77&gt;=2.75,A77&lt;5.55),1.3,IF(AND(H77&lt;14.316,G77&gt;=0.273,G77&lt;0.732,H77&gt;=9.205,A77&lt;5.9,A77&gt;=5.55),3.95,IF(AND(H77&gt;=14.316,G77&gt;=0.273,G77&lt;0.732,H77&gt;=9.205,A77&lt;5.9,A77&gt;=5.55),4.1,IF(AND(A77&lt;6.2,B77&gt;=2.4,G77&gt;=0.422,F77&lt;2.5,A77&gt;=5.9,A77&gt;=5.55),4.3,IF(AND(A77&gt;=7.05,G77&lt;0.364,G77&lt;0.628,F77&gt;=2.5,A77&gt;=5.9,A77&gt;=5.55),6.1,IF(AND(A77&gt;=7.55,G77&gt;=0.364,G77&lt;0.628,F77&gt;=2.5,A77&gt;=5.9,A77&gt;=5.55),6.4,IF(AND(A77&lt;6.15,A77&lt;7,G77&gt;=0.628,F77&gt;=2.5,A77&gt;=5.9,A77&gt;=5.55),4.9,IF(AND(D77&lt;1.45,A77&gt;=6.2,B77&gt;=2.4,G77&gt;=0.422,F77&lt;2.5,A77&gt;=5.9,A77&gt;=5.55),4.64,IF(AND(D77&gt;=1.45,A77&gt;=6.2,B77&gt;=2.4,G77&gt;=0.422,F77&lt;2.5,A77&gt;=5.9,A77&gt;=5.55),4.9,IF(AND(D77&lt;1.65,A77&lt;7.05,G77&lt;0.364,G77&lt;0.628,F77&gt;=2.5,A77&gt;=5.9,A77&gt;=5.55),5.1,IF(AND(D77&gt;=2.35,A77&lt;7.55,G77&gt;=0.364,G77&lt;0.628,F77&gt;=2.5,A77&gt;=5.9,A77&gt;=5.55),5.633,IF(AND(D77&lt;2.15,A77&gt;=6.15,A77&lt;7,G77&gt;=0.628,F77&gt;=2.5,A77&gt;=5.9,A77&gt;=5.55),5.1,IF(AND(D77&gt;=2.15,A77&gt;=6.15,A77&lt;7,G77&gt;=0.628,F77&gt;=2.5,A77&gt;=5.9,A77&gt;=5.55),5.267,IF(AND(A77&lt;4.9,A77&lt;5.05,D77&gt;=0.15,H77&lt;13.924,A77&gt;=4.35,D77&lt;0.35,B77&gt;=2.75,A77&lt;5.55),1.375,IF(AND(A77&gt;=4.9,A77&lt;5.05,D77&gt;=0.15,H77&lt;13.924,A77&gt;=4.35,D77&lt;0.35,B77&gt;=2.75,A77&lt;5.55),1.3,IF(AND(A77&lt;5.45,A77&gt;=5.05,D77&gt;=0.15,H77&lt;13.924,A77&gt;=4.35,D77&lt;0.35,B77&gt;=2.75,A77&lt;5.55),1.475,IF(AND(A77&gt;=5.45,A77&gt;=5.05,D77&gt;=0.15,H77&lt;13.924,A77&gt;=4.35,D77&lt;0.35,B77&gt;=2.75,A77&lt;5.55),1.4,IF(AND(B77&gt;=3.25,D77&lt;2.35,A77&lt;7.55,G77&gt;=0.364,G77&lt;0.628,F77&gt;=2.5,A77&gt;=5.9,A77&gt;=5.55),5.7,IF(AND(G77&lt;0.006,G77&lt;0.107,D77&gt;=1.65,A77&lt;7.05,G77&lt;0.364,G77&lt;0.628,F77&gt;=2.5,A77&gt;=5.9,A77&gt;=5.55),5.5,IF(AND(G77&gt;=0.006,G77&lt;0.107,D77&gt;=1.65,A77&lt;7.05,G77&lt;0.364,G77&lt;0.628,F77&gt;=2.5,A77&gt;=5.9,A77&gt;=5.55),5.667,IF(AND(D77&lt;2.2,G77&gt;=0.107,D77&gt;=1.65,A77&lt;7.05,G77&lt;0.364,G77&lt;0.628,F77&gt;=2.5,A77&gt;=5.9,A77&gt;=5.55),5.35,IF(AND(D77&gt;=2.2,G77&gt;=0.107,D77&gt;=1.65,A77&lt;7.05,G77&lt;0.364,G77&lt;0.628,F77&gt;=2.5,A77&gt;=5.9,A77&gt;=5.55),5.2,IF(AND(D77&lt;2.25,B77&lt;3.25,D77&lt;2.35,A77&lt;7.55,G77&gt;=0.364,G77&lt;0.628,F77&gt;=2.5,A77&gt;=5.9,A77&gt;=5.55),5.8,IF(AND(D77&gt;=2.25,B77&lt;3.25,D77&lt;2.35,A77&lt;7.55,G77&gt;=0.364,G77&lt;0.628,F77&gt;=2.5,A77&gt;=5.9,A77&gt;=5.55),5.9,"shouldnthappen")))))))))))))))))))))))))))))))))))))</f>
        <v>4.76</v>
      </c>
      <c r="P77" s="1" t="n">
        <f aca="false">IF(AND(D77&gt;=0.75,A77&lt;5.55),3.9,IF(AND(H77&lt;7.482,A77&gt;=5.55),3.45,IF(AND(B77&gt;=3.15,B77&lt;3.25,D77&lt;0.75,A77&lt;5.55),1.262,IF(AND(G77&gt;=0.446,B77&lt;3.15,B77&lt;3.25,D77&lt;0.75,A77&lt;5.55),1.1,IF(AND(G77&lt;0.408,A77&lt;5.05,B77&gt;=3.25,D77&lt;0.75,A77&lt;5.55),1.4,IF(AND(G77&gt;=0.408,A77&lt;5.05,B77&gt;=3.25,D77&lt;0.75,A77&lt;5.55),1.233,IF(AND(G77&gt;=0.676,A77&gt;=5.05,B77&gt;=3.25,D77&lt;0.75,A77&lt;5.55),1.72,IF(AND(H77&lt;9.386,A77&lt;5.85,F77&lt;2.5,H77&gt;=7.482,A77&gt;=5.55),3.5,IF(AND(H77&gt;=9.386,A77&lt;5.85,F77&lt;2.5,H77&gt;=7.482,A77&gt;=5.55),4.275,IF(AND(H77&gt;=16.284,G77&lt;0.865,F77&gt;=2.5,H77&gt;=7.482,A77&gt;=5.55),6.6,IF(AND(G77&lt;0.912,G77&gt;=0.865,F77&gt;=2.5,H77&gt;=7.482,A77&gt;=5.55),4.8,IF(AND(G77&gt;=0.912,G77&gt;=0.865,F77&gt;=2.5,H77&gt;=7.482,A77&gt;=5.55),5.175,IF(AND(A77&gt;=4.95,G77&lt;0.446,B77&lt;3.15,B77&lt;3.25,D77&lt;0.75,A77&lt;5.55),1.6,IF(AND(H77&gt;=12.974,G77&lt;0.676,A77&gt;=5.05,B77&gt;=3.25,D77&lt;0.75,A77&lt;5.55),1.3,IF(AND(D77&lt;1.45,H77&lt;13.531,A77&gt;=5.85,F77&lt;2.5,H77&gt;=7.482,A77&gt;=5.55),4.2,IF(AND(D77&gt;=1.45,H77&lt;13.531,A77&gt;=5.85,F77&lt;2.5,H77&gt;=7.482,A77&gt;=5.55),4.967,IF(AND(G77&lt;0.187,H77&gt;=13.531,A77&gt;=5.85,F77&lt;2.5,H77&gt;=7.482,A77&gt;=5.55),5,IF(AND(H77&gt;=12.675,A77&lt;4.95,G77&lt;0.446,B77&lt;3.15,B77&lt;3.25,D77&lt;0.75,A77&lt;5.55),1.5,IF(AND(H77&lt;10.826,H77&lt;12.974,G77&lt;0.676,A77&gt;=5.05,B77&gt;=3.25,D77&lt;0.75,A77&lt;5.55),1.46,IF(AND(H77&gt;=10.826,H77&lt;12.974,G77&lt;0.676,A77&gt;=5.05,B77&gt;=3.25,D77&lt;0.75,A77&lt;5.55),1.4,IF(AND(A77&lt;6.15,G77&gt;=0.187,H77&gt;=13.531,A77&gt;=5.85,F77&lt;2.5,H77&gt;=7.482,A77&gt;=5.55),4.7,IF(AND(A77&lt;6.85,B77&lt;2.95,H77&lt;16.284,G77&lt;0.865,F77&gt;=2.5,H77&gt;=7.482,A77&gt;=5.55),5.32,IF(AND(A77&gt;=6.85,B77&lt;2.95,H77&lt;16.284,G77&lt;0.865,F77&gt;=2.5,H77&gt;=7.482,A77&gt;=5.55),6.567,IF(AND(A77&lt;4.85,H77&lt;12.675,A77&lt;4.95,G77&lt;0.446,B77&lt;3.15,B77&lt;3.25,D77&lt;0.75,A77&lt;5.55),1.4,IF(AND(A77&gt;=4.85,H77&lt;12.675,A77&lt;4.95,G77&lt;0.446,B77&lt;3.15,B77&lt;3.25,D77&lt;0.75,A77&lt;5.55),1.5,IF(AND(B77&lt;3.1,A77&gt;=6.15,G77&gt;=0.187,H77&gt;=13.531,A77&gt;=5.85,F77&lt;2.5,H77&gt;=7.482,A77&gt;=5.55),4.467,IF(AND(B77&gt;=3.1,A77&gt;=6.15,G77&gt;=0.187,H77&gt;=13.531,A77&gt;=5.85,F77&lt;2.5,H77&gt;=7.482,A77&gt;=5.55),4.7,IF(AND(G77&gt;=0.379,B77&lt;3.15,B77&gt;=2.95,H77&lt;16.284,G77&lt;0.865,F77&gt;=2.5,H77&gt;=7.482,A77&gt;=5.55),5.733,IF(AND(A77&lt;6.6,B77&gt;=3.15,B77&gt;=2.95,H77&lt;16.284,G77&lt;0.865,F77&gt;=2.5,H77&gt;=7.482,A77&gt;=5.55),5.38,IF(AND(A77&lt;6.7,G77&lt;0.379,B77&lt;3.15,B77&gt;=2.95,H77&lt;16.284,G77&lt;0.865,F77&gt;=2.5,H77&gt;=7.482,A77&gt;=5.55),5.3,IF(AND(A77&gt;=6.7,G77&lt;0.379,B77&lt;3.15,B77&gt;=2.95,H77&lt;16.284,G77&lt;0.865,F77&gt;=2.5,H77&gt;=7.482,A77&gt;=5.55),5.16,IF(AND(A77&lt;7.05,A77&gt;=6.6,B77&gt;=3.15,B77&gt;=2.95,H77&lt;16.284,G77&lt;0.865,F77&gt;=2.5,H77&gt;=7.482,A77&gt;=5.55),5.78,IF(AND(A77&gt;=7.05,A77&gt;=6.6,B77&gt;=3.15,B77&gt;=2.95,H77&lt;16.284,G77&lt;0.865,F77&gt;=2.5,H77&gt;=7.482,A77&gt;=5.55),6.1,"shouldnthappen")))))))))))))))))))))))))))))))))</f>
        <v>4.2</v>
      </c>
      <c r="Q77" s="1" t="n">
        <f aca="false">IF(AND(G77&gt;=0.422,B77&lt;3.25,F77&lt;1.5),1.25,IF(AND(G77&gt;=0.082,G77&lt;0.125,F77&gt;=1.5),6.7,IF(AND(G77&lt;0.251,G77&lt;0.422,B77&lt;3.25,F77&lt;1.5),1.38,IF(AND(G77&gt;=0.251,G77&lt;0.422,B77&lt;3.25,F77&lt;1.5),1.55,IF(AND(G77&gt;=0.385,G77&lt;0.633,B77&gt;=3.25,F77&lt;1.5),1.367,IF(AND(B77&lt;3.35,G77&gt;=0.633,B77&gt;=3.25,F77&lt;1.5),1.7,IF(AND(A77&lt;5.85,G77&lt;0.082,G77&lt;0.125,F77&gt;=1.5),4.5,IF(AND(F77&gt;=2.5,D77&lt;1.6,G77&gt;=0.125,F77&gt;=1.5),5.05,IF(AND(H77&gt;=16.774,D77&gt;=1.6,G77&gt;=0.125,F77&gt;=1.5),6.4,IF(AND(D77&gt;=0.5,G77&lt;0.385,G77&lt;0.633,B77&gt;=3.25,F77&lt;1.5),1.6,IF(AND(B77&lt;3.6,B77&gt;=3.35,G77&gt;=0.633,B77&gt;=3.25,F77&lt;1.5),1.55,IF(AND(B77&gt;=3.6,B77&gt;=3.35,G77&gt;=0.633,B77&gt;=3.25,F77&lt;1.5),1.6,IF(AND(D77&lt;1.65,A77&gt;=5.85,G77&lt;0.082,G77&lt;0.125,F77&gt;=1.5),4.7,IF(AND(A77&lt;5.3,F77&lt;2.5,D77&lt;1.6,G77&gt;=0.125,F77&gt;=1.5),3.15,IF(AND(B77&gt;=3.2,H77&lt;16.774,D77&gt;=1.6,G77&gt;=0.125,F77&gt;=1.5),5.675,IF(AND(H77&lt;11.767,D77&lt;0.5,G77&lt;0.385,G77&lt;0.633,B77&gt;=3.25,F77&lt;1.5),1.5,IF(AND(H77&gt;=11.767,D77&lt;0.5,G77&lt;0.385,G77&lt;0.633,B77&gt;=3.25,F77&lt;1.5),1.367,IF(AND(H77&lt;8.367,D77&gt;=1.65,A77&gt;=5.85,G77&lt;0.082,G77&lt;0.125,F77&gt;=1.5),5.7,IF(AND(H77&gt;=8.367,D77&gt;=1.65,A77&gt;=5.85,G77&lt;0.082,G77&lt;0.125,F77&gt;=1.5),5.575,IF(AND(A77&gt;=7.1,B77&lt;3.2,H77&lt;16.774,D77&gt;=1.6,G77&gt;=0.125,F77&gt;=1.5),6.3,IF(AND(H77&gt;=15.395,B77&lt;2.85,A77&gt;=5.3,F77&lt;2.5,D77&lt;1.6,G77&gt;=0.125,F77&gt;=1.5),4.8,IF(AND(H77&lt;8.486,B77&gt;=2.85,A77&gt;=5.3,F77&lt;2.5,D77&lt;1.6,G77&gt;=0.125,F77&gt;=1.5),3.85,IF(AND(D77&gt;=2.1,A77&lt;7.1,B77&lt;3.2,H77&lt;16.774,D77&gt;=1.6,G77&gt;=0.125,F77&gt;=1.5),5.5,IF(AND(B77&gt;=2.75,H77&lt;15.395,B77&lt;2.85,A77&gt;=5.3,F77&lt;2.5,D77&lt;1.6,G77&gt;=0.125,F77&gt;=1.5),4.489,IF(AND(H77&gt;=15.168,H77&gt;=8.486,B77&gt;=2.85,A77&gt;=5.3,F77&lt;2.5,D77&lt;1.6,G77&gt;=0.125,F77&gt;=1.5),4.7,IF(AND(G77&gt;=0.519,D77&lt;2.1,A77&lt;7.1,B77&lt;3.2,H77&lt;16.774,D77&gt;=1.6,G77&gt;=0.125,F77&gt;=1.5),4.925,IF(AND(G77&gt;=0.897,B77&lt;2.75,H77&lt;15.395,B77&lt;2.85,A77&gt;=5.3,F77&lt;2.5,D77&lt;1.6,G77&gt;=0.125,F77&gt;=1.5),4.567,IF(AND(A77&lt;5.65,H77&lt;15.168,H77&gt;=8.486,B77&gt;=2.85,A77&gt;=5.3,F77&lt;2.5,D77&lt;1.6,G77&gt;=0.125,F77&gt;=1.5),4.5,IF(AND(G77&lt;0.23,G77&lt;0.519,D77&lt;2.1,A77&lt;7.1,B77&lt;3.2,H77&lt;16.774,D77&gt;=1.6,G77&gt;=0.125,F77&gt;=1.5),5,IF(AND(A77&lt;5.9,G77&lt;0.897,B77&lt;2.75,H77&lt;15.395,B77&lt;2.85,A77&gt;=5.3,F77&lt;2.5,D77&lt;1.6,G77&gt;=0.125,F77&gt;=1.5),4.1,IF(AND(A77&gt;=5.9,G77&lt;0.897,B77&lt;2.75,H77&lt;15.395,B77&lt;2.85,A77&gt;=5.3,F77&lt;2.5,D77&lt;1.6,G77&gt;=0.125,F77&gt;=1.5),4.5,IF(AND(A77&lt;6.05,A77&gt;=5.65,H77&lt;15.168,H77&gt;=8.486,B77&gt;=2.85,A77&gt;=5.3,F77&lt;2.5,D77&lt;1.6,G77&gt;=0.125,F77&gt;=1.5),4.2,IF(AND(A77&gt;=6.05,A77&gt;=5.65,H77&lt;15.168,H77&gt;=8.486,B77&gt;=2.85,A77&gt;=5.3,F77&lt;2.5,D77&lt;1.6,G77&gt;=0.125,F77&gt;=1.5),4.35,IF(AND(D77&lt;1.95,G77&gt;=0.23,G77&lt;0.519,D77&lt;2.1,A77&lt;7.1,B77&lt;3.2,H77&lt;16.774,D77&gt;=1.6,G77&gt;=0.125,F77&gt;=1.5),5.3,IF(AND(D77&gt;=1.95,G77&gt;=0.23,G77&lt;0.519,D77&lt;2.1,A77&lt;7.1,B77&lt;3.2,H77&lt;16.774,D77&gt;=1.6,G77&gt;=0.125,F77&gt;=1.5),5.2,"shouldnthappen")))))))))))))))))))))))))))))))))))</f>
        <v>4.35</v>
      </c>
      <c r="R77" s="1" t="n">
        <f aca="false">IF(AND(G77&gt;=0.901,F77&lt;1.5),1.9,IF(AND(H77&lt;5.523,D77&lt;0.35,G77&lt;0.901,F77&lt;1.5),1,IF(AND(B77&lt;3.6,D77&gt;=0.35,G77&lt;0.901,F77&lt;1.5),1.575,IF(AND(B77&gt;=3.6,D77&gt;=0.35,G77&lt;0.901,F77&lt;1.5),1.5,IF(AND(G77&gt;=0.837,D77&lt;1.15,D77&lt;1.45,F77&gt;=1.5),3,IF(AND(G77&gt;=0.66,D77&gt;=1.15,D77&lt;1.45,F77&gt;=1.5),4,IF(AND(F77&gt;=2.5,D77&lt;1.55,D77&gt;=1.45,F77&gt;=1.5),5.025,IF(AND(F77&lt;2.5,D77&gt;=1.55,D77&gt;=1.45,F77&gt;=1.5),4.933,IF(AND(B77&lt;2.45,G77&lt;0.837,D77&lt;1.15,D77&lt;1.45,F77&gt;=1.5),3.3,IF(AND(B77&gt;=2.45,G77&lt;0.837,D77&lt;1.15,D77&lt;1.45,F77&gt;=1.5),3.86,IF(AND(B77&gt;=3.05,F77&lt;2.5,D77&lt;1.55,D77&gt;=1.45,F77&gt;=1.5),4.8,IF(AND(D77&gt;=2.45,F77&gt;=2.5,D77&gt;=1.55,D77&gt;=1.45,F77&gt;=1.5),5.875,IF(AND(H77&lt;13.187,G77&lt;0.217,H77&gt;=5.523,D77&lt;0.35,G77&lt;0.901,F77&lt;1.5),1.4,IF(AND(H77&gt;=13.187,G77&lt;0.217,H77&gt;=5.523,D77&lt;0.35,G77&lt;0.901,F77&lt;1.5),1.5,IF(AND(G77&lt;0.33,G77&gt;=0.217,H77&gt;=5.523,D77&lt;0.35,G77&lt;0.901,F77&lt;1.5),1.28,IF(AND(A77&lt;6.05,D77&lt;1.35,G77&lt;0.66,D77&gt;=1.15,D77&lt;1.45,F77&gt;=1.5),4.175,IF(AND(A77&gt;=6.05,D77&lt;1.35,G77&lt;0.66,D77&gt;=1.15,D77&lt;1.45,F77&gt;=1.5),4.3,IF(AND(A77&lt;5.65,D77&gt;=1.35,G77&lt;0.66,D77&gt;=1.15,D77&lt;1.45,F77&gt;=1.5),3.9,IF(AND(A77&gt;=5.65,D77&gt;=1.35,G77&lt;0.66,D77&gt;=1.15,D77&lt;1.45,F77&gt;=1.5),4.52,IF(AND(A77&lt;6.25,B77&lt;3.05,F77&lt;2.5,D77&lt;1.55,D77&gt;=1.45,F77&gt;=1.5),4.5,IF(AND(A77&gt;=6.25,B77&lt;3.05,F77&lt;2.5,D77&lt;1.55,D77&gt;=1.45,F77&gt;=1.5),4.675,IF(AND(A77&gt;=7.25,D77&lt;2.45,F77&gt;=2.5,D77&gt;=1.55,D77&gt;=1.45,F77&gt;=1.5),6.433,IF(AND(D77&gt;=0.25,G77&gt;=0.33,G77&gt;=0.217,H77&gt;=5.523,D77&lt;0.35,G77&lt;0.901,F77&lt;1.5),1.4,IF(AND(A77&lt;6.15,A77&lt;7.25,D77&lt;2.45,F77&gt;=2.5,D77&gt;=1.55,D77&gt;=1.45,F77&gt;=1.5),5.025,IF(AND(H77&lt;6.439,D77&lt;0.25,G77&gt;=0.33,G77&gt;=0.217,H77&gt;=5.523,D77&lt;0.35,G77&lt;0.901,F77&lt;1.5),1.5,IF(AND(H77&gt;=6.439,D77&lt;0.25,G77&gt;=0.33,G77&gt;=0.217,H77&gt;=5.523,D77&lt;0.35,G77&lt;0.901,F77&lt;1.5),1.38,IF(AND(H77&gt;=13.711,A77&gt;=6.15,A77&lt;7.25,D77&lt;2.45,F77&gt;=2.5,D77&gt;=1.55,D77&gt;=1.45,F77&gt;=1.5),5.68,IF(AND(B77&gt;=3.3,H77&lt;13.711,A77&gt;=6.15,A77&lt;7.25,D77&lt;2.45,F77&gt;=2.5,D77&gt;=1.55,D77&gt;=1.45,F77&gt;=1.5),5.6,IF(AND(G77&lt;0.093,B77&lt;3.3,H77&lt;13.711,A77&gt;=6.15,A77&lt;7.25,D77&lt;2.45,F77&gt;=2.5,D77&gt;=1.55,D77&gt;=1.45,F77&gt;=1.5),5.56,IF(AND(D77&lt;1.95,G77&gt;=0.093,B77&lt;3.3,H77&lt;13.711,A77&gt;=6.15,A77&lt;7.25,D77&lt;2.45,F77&gt;=2.5,D77&gt;=1.55,D77&gt;=1.45,F77&gt;=1.5),5.3,IF(AND(B77&lt;3.15,D77&gt;=1.95,G77&gt;=0.093,B77&lt;3.3,H77&lt;13.711,A77&gt;=6.15,A77&lt;7.25,D77&lt;2.45,F77&gt;=2.5,D77&gt;=1.55,D77&gt;=1.45,F77&gt;=1.5),5.1,IF(AND(B77&gt;=3.15,D77&gt;=1.95,G77&gt;=0.093,B77&lt;3.3,H77&lt;13.711,A77&gt;=6.15,A77&lt;7.25,D77&lt;2.45,F77&gt;=2.5,D77&gt;=1.55,D77&gt;=1.45,F77&gt;=1.5),5.15,"shouldnthappen"))))))))))))))))))))))))))))))))</f>
        <v>4.3</v>
      </c>
      <c r="S77" s="1" t="n">
        <f aca="false">IF(AND(G77&gt;=0.859,D77&gt;=0.35,F77&lt;1.5),1.9,IF(AND(D77&lt;1.75,F77&gt;=2.5,F77&gt;=1.5),4.867,IF(AND(H77&lt;8.42,A77&lt;5.05,D77&lt;0.35,F77&lt;1.5),1.42,IF(AND(H77&gt;=14.877,A77&gt;=5.05,D77&lt;0.35,F77&lt;1.5),1.3,IF(AND(B77&lt;3.35,G77&lt;0.859,D77&gt;=0.35,F77&lt;1.5),1.7,IF(AND(B77&gt;=3.35,G77&lt;0.859,D77&gt;=0.35,F77&lt;1.5),1.5,IF(AND(A77&gt;=6.05,B77&lt;2.75,F77&lt;2.5,F77&gt;=1.5),4.733,IF(AND(G77&gt;=0.68,B77&gt;=2.75,F77&lt;2.5,F77&gt;=1.5),4.025,IF(AND(H77&gt;=16.284,D77&gt;=1.75,F77&gt;=2.5,F77&gt;=1.5),6.6,IF(AND(A77&lt;4.35,H77&gt;=8.42,A77&lt;5.05,D77&lt;0.35,F77&lt;1.5),1.1,IF(AND(G77&gt;=0.948,H77&lt;14.877,A77&gt;=5.05,D77&lt;0.35,F77&lt;1.5),1.7,IF(AND(A77&lt;5.3,A77&lt;6.05,B77&lt;2.75,F77&lt;2.5,F77&gt;=1.5),3,IF(AND(H77&gt;=15.168,G77&lt;0.68,B77&gt;=2.75,F77&lt;2.5,F77&gt;=1.5),4.75,IF(AND(H77&gt;=14.005,A77&gt;=4.35,H77&gt;=8.42,A77&lt;5.05,D77&lt;0.35,F77&lt;1.5),1.375,IF(AND(A77&gt;=5.55,G77&lt;0.948,H77&lt;14.877,A77&gt;=5.05,D77&lt;0.35,F77&lt;1.5),1.7,IF(AND(H77&lt;12.363,A77&gt;=5.3,A77&lt;6.05,B77&lt;2.75,F77&lt;2.5,F77&gt;=1.5),3.825,IF(AND(H77&gt;=12.363,A77&gt;=5.3,A77&lt;6.05,B77&lt;2.75,F77&lt;2.5,F77&gt;=1.5),4.033,IF(AND(H77&gt;=14.508,H77&lt;15.168,G77&lt;0.68,B77&gt;=2.75,F77&lt;2.5,F77&gt;=1.5),4.2,IF(AND(D77&gt;=2.35,D77&gt;=2.2,H77&lt;16.284,D77&gt;=1.75,F77&gt;=2.5,F77&gt;=1.5),5.267,IF(AND(G77&lt;0.231,H77&lt;14.005,A77&gt;=4.35,H77&gt;=8.42,A77&lt;5.05,D77&lt;0.35,F77&lt;1.5),1.4,IF(AND(H77&gt;=14.494,A77&lt;5.55,G77&lt;0.948,H77&lt;14.877,A77&gt;=5.05,D77&lt;0.35,F77&lt;1.5),1.6,IF(AND(A77&lt;6.1,H77&lt;14.508,H77&lt;15.168,G77&lt;0.68,B77&gt;=2.75,F77&lt;2.5,F77&gt;=1.5),4.5,IF(AND(A77&lt;6.1,H77&lt;11.8,D77&lt;2.2,H77&lt;16.284,D77&gt;=1.75,F77&gt;=2.5,F77&gt;=1.5),4.95,IF(AND(A77&gt;=6.1,H77&lt;11.8,D77&lt;2.2,H77&lt;16.284,D77&gt;=1.75,F77&gt;=2.5,F77&gt;=1.5),5.333,IF(AND(B77&lt;2.75,H77&gt;=11.8,D77&lt;2.2,H77&lt;16.284,D77&gt;=1.75,F77&gt;=2.5,F77&gt;=1.5),5.1,IF(AND(B77&gt;=3.15,D77&lt;2.35,D77&gt;=2.2,H77&lt;16.284,D77&gt;=1.75,F77&gt;=2.5,F77&gt;=1.5),5.5,IF(AND(B77&gt;=3.35,G77&gt;=0.231,H77&lt;14.005,A77&gt;=4.35,H77&gt;=8.42,A77&lt;5.05,D77&lt;0.35,F77&lt;1.5),1.3,IF(AND(H77&lt;13.869,H77&lt;14.494,A77&lt;5.55,G77&lt;0.948,H77&lt;14.877,A77&gt;=5.05,D77&lt;0.35,F77&lt;1.5),1.5,IF(AND(H77&gt;=13.869,H77&lt;14.494,A77&lt;5.55,G77&lt;0.948,H77&lt;14.877,A77&gt;=5.05,D77&lt;0.35,F77&lt;1.5),1.4,IF(AND(G77&lt;0.636,A77&gt;=6.1,H77&lt;14.508,H77&lt;15.168,G77&lt;0.68,B77&gt;=2.75,F77&lt;2.5,F77&gt;=1.5),4.68,IF(AND(G77&gt;=0.636,A77&gt;=6.1,H77&lt;14.508,H77&lt;15.168,G77&lt;0.68,B77&gt;=2.75,F77&lt;2.5,F77&gt;=1.5),4.4,IF(AND(B77&lt;2.85,B77&gt;=2.75,H77&gt;=11.8,D77&lt;2.2,H77&lt;16.284,D77&gt;=1.75,F77&gt;=2.5,F77&gt;=1.5),6.7,IF(AND(H77&lt;10.626,B77&lt;3.15,D77&lt;2.35,D77&gt;=2.2,H77&lt;16.284,D77&gt;=1.75,F77&gt;=2.5,F77&gt;=1.5),5.1,IF(AND(H77&gt;=10.626,B77&lt;3.15,D77&lt;2.35,D77&gt;=2.2,H77&lt;16.284,D77&gt;=1.75,F77&gt;=2.5,F77&gt;=1.5),5.2,IF(AND(G77&lt;0.378,B77&lt;3.35,G77&gt;=0.231,H77&lt;14.005,A77&gt;=4.35,H77&gt;=8.42,A77&lt;5.05,D77&lt;0.35,F77&lt;1.5),1.2,IF(AND(G77&gt;=0.378,B77&lt;3.35,G77&gt;=0.231,H77&lt;14.005,A77&gt;=4.35,H77&gt;=8.42,A77&lt;5.05,D77&lt;0.35,F77&lt;1.5),1.3,IF(AND(A77&lt;6.2,B77&gt;=2.85,B77&gt;=2.75,H77&gt;=11.8,D77&lt;2.2,H77&lt;16.284,D77&gt;=1.75,F77&gt;=2.5,F77&gt;=1.5),4.9,IF(AND(G77&lt;0.388,A77&gt;=6.2,B77&gt;=2.85,B77&gt;=2.75,H77&gt;=11.8,D77&lt;2.2,H77&lt;16.284,D77&gt;=1.75,F77&gt;=2.5,F77&gt;=1.5),5.52,IF(AND(G77&gt;=0.388,A77&gt;=6.2,B77&gt;=2.85,B77&gt;=2.75,H77&gt;=11.8,D77&lt;2.2,H77&lt;16.284,D77&gt;=1.75,F77&gt;=2.5,F77&gt;=1.5),5.7,"shouldnthappen")))))))))))))))))))))))))))))))))))))))</f>
        <v>4.68</v>
      </c>
      <c r="T77" s="1" t="n">
        <f aca="false">IF(AND(D77&gt;=0.8,A77&lt;5.45),3.7,IF(AND(D77&gt;=0.35,D77&lt;0.8,A77&lt;5.45),1.56,IF(AND(G77&lt;0.164,F77&lt;2.5,A77&gt;=5.45),1.6,IF(AND(H77&gt;=16.718,F77&gt;=2.5,A77&gt;=5.45),6.4,IF(AND(G77&gt;=0.719,H77&lt;16.718,F77&gt;=2.5,A77&gt;=5.45),5.05,IF(AND(A77&lt;4.35,A77&lt;5.05,D77&lt;0.35,D77&lt;0.8,A77&lt;5.45),1.1,IF(AND(H77&gt;=14.494,A77&gt;=5.05,D77&lt;0.35,D77&lt;0.8,A77&lt;5.45),1.6,IF(AND(G77&lt;0.338,D77&lt;1.25,G77&gt;=0.164,F77&lt;2.5,A77&gt;=5.45),4.1,IF(AND(H77&lt;8.397,D77&gt;=1.25,G77&gt;=0.164,F77&lt;2.5,A77&gt;=5.45),4,IF(AND(H77&lt;11.031,H77&lt;14.494,A77&gt;=5.05,D77&lt;0.35,D77&lt;0.8,A77&lt;5.45),1.5,IF(AND(H77&gt;=11.031,H77&lt;14.494,A77&gt;=5.05,D77&lt;0.35,D77&lt;0.8,A77&lt;5.45),1.44,IF(AND(B77&lt;2.65,H77&gt;=8.397,D77&gt;=1.25,G77&gt;=0.164,F77&lt;2.5,A77&gt;=5.45),4.767,IF(AND(H77&lt;7.388,G77&lt;0.487,G77&lt;0.719,H77&lt;16.718,F77&gt;=2.5,A77&gt;=5.45),5.067,IF(AND(G77&lt;0.533,G77&gt;=0.487,G77&lt;0.719,H77&lt;16.718,F77&gt;=2.5,A77&gt;=5.45),5.8,IF(AND(G77&gt;=0.533,G77&gt;=0.487,G77&lt;0.719,H77&lt;16.718,F77&gt;=2.5,A77&gt;=5.45),5.86,IF(AND(B77&lt;3.25,A77&gt;=4.95,A77&gt;=4.35,A77&lt;5.05,D77&lt;0.35,D77&lt;0.8,A77&lt;5.45),1.2,IF(AND(A77&lt;5.6,H77&lt;11.218,G77&gt;=0.338,D77&lt;1.25,G77&gt;=0.164,F77&lt;2.5,A77&gt;=5.45),3.7,IF(AND(A77&gt;=5.6,H77&lt;11.218,G77&gt;=0.338,D77&lt;1.25,G77&gt;=0.164,F77&lt;2.5,A77&gt;=5.45),3.5,IF(AND(H77&lt;12.668,H77&gt;=11.218,G77&gt;=0.338,D77&lt;1.25,G77&gt;=0.164,F77&lt;2.5,A77&gt;=5.45),3.9,IF(AND(H77&gt;=12.668,H77&gt;=11.218,G77&gt;=0.338,D77&lt;1.25,G77&gt;=0.164,F77&lt;2.5,A77&gt;=5.45),4,IF(AND(H77&gt;=15.705,B77&gt;=2.65,H77&gt;=8.397,D77&gt;=1.25,G77&gt;=0.164,F77&lt;2.5,A77&gt;=5.45),4.8,IF(AND(B77&lt;2.75,H77&gt;=7.388,G77&lt;0.487,G77&lt;0.719,H77&lt;16.718,F77&gt;=2.5,A77&gt;=5.45),5.26,IF(AND(B77&lt;2.95,A77&lt;4.5,A77&lt;4.95,A77&gt;=4.35,A77&lt;5.05,D77&lt;0.35,D77&lt;0.8,A77&lt;5.45),1.4,IF(AND(B77&gt;=2.95,A77&lt;4.5,A77&lt;4.95,A77&gt;=4.35,A77&lt;5.05,D77&lt;0.35,D77&lt;0.8,A77&lt;5.45),1.3,IF(AND(H77&gt;=13.924,A77&gt;=4.5,A77&lt;4.95,A77&gt;=4.35,A77&lt;5.05,D77&lt;0.35,D77&lt;0.8,A77&lt;5.45),1.5,IF(AND(G77&lt;0.252,B77&gt;=3.25,A77&gt;=4.95,A77&gt;=4.35,A77&lt;5.05,D77&lt;0.35,D77&lt;0.8,A77&lt;5.45),1.4,IF(AND(G77&gt;=0.252,B77&gt;=3.25,A77&gt;=4.95,A77&gt;=4.35,A77&lt;5.05,D77&lt;0.35,D77&lt;0.8,A77&lt;5.45),1.32,IF(AND(G77&gt;=0.473,H77&lt;15.705,B77&gt;=2.65,H77&gt;=8.397,D77&gt;=1.25,G77&gt;=0.164,F77&lt;2.5,A77&gt;=5.45),4.7,IF(AND(B77&gt;=3.15,B77&gt;=2.75,H77&gt;=7.388,G77&lt;0.487,G77&lt;0.719,H77&lt;16.718,F77&gt;=2.5,A77&gt;=5.45),5.7,IF(AND(B77&lt;3.15,H77&lt;13.924,A77&gt;=4.5,A77&lt;4.95,A77&gt;=4.35,A77&lt;5.05,D77&lt;0.35,D77&lt;0.8,A77&lt;5.45),1.433,IF(AND(B77&gt;=3.15,H77&lt;13.924,A77&gt;=4.5,A77&lt;4.95,A77&gt;=4.35,A77&lt;5.05,D77&lt;0.35,D77&lt;0.8,A77&lt;5.45),1.4,IF(AND(H77&gt;=14.81,G77&lt;0.473,H77&lt;15.705,B77&gt;=2.65,H77&gt;=8.397,D77&gt;=1.25,G77&gt;=0.164,F77&lt;2.5,A77&gt;=5.45),4.2,IF(AND(A77&lt;6.65,B77&lt;3.15,B77&gt;=2.75,H77&gt;=7.388,G77&lt;0.487,G77&lt;0.719,H77&lt;16.718,F77&gt;=2.5,A77&gt;=5.45),5.6,IF(AND(A77&gt;=6.65,B77&lt;3.15,B77&gt;=2.75,H77&gt;=7.388,G77&lt;0.487,G77&lt;0.719,H77&lt;16.718,F77&gt;=2.5,A77&gt;=5.45),5.4,IF(AND(A77&lt;6.15,H77&lt;14.81,G77&lt;0.473,H77&lt;15.705,B77&gt;=2.65,H77&gt;=8.397,D77&gt;=1.25,G77&gt;=0.164,F77&lt;2.5,A77&gt;=5.45),4.5,IF(AND(A77&gt;=6.15,H77&lt;14.81,G77&lt;0.473,H77&lt;15.705,B77&gt;=2.65,H77&gt;=8.397,D77&gt;=1.25,G77&gt;=0.164,F77&lt;2.5,A77&gt;=5.45),4.4,"shouldnthappen"))))))))))))))))))))))))))))))))))))</f>
        <v>4.4</v>
      </c>
      <c r="U77" s="1" t="n">
        <f aca="false">IF(AND(G77&gt;=0.934,F77&lt;1.5),1.7,IF(AND(D77&lt;0.15,D77&lt;0.25,G77&lt;0.934,F77&lt;1.5),1.38,IF(AND(H77&gt;=14.379,D77&gt;=0.25,G77&lt;0.934,F77&lt;1.5),1.7,IF(AND(A77&lt;5.3,D77&lt;1.35,F77&lt;2.5,F77&gt;=1.5),3.15,IF(AND(H77&lt;7.148,D77&gt;=1.35,F77&lt;2.5,F77&gt;=1.5),3.9,IF(AND(G77&lt;0.352,A77&lt;6.15,F77&gt;=2.5,F77&gt;=1.5),4.5,IF(AND(G77&gt;=0.352,A77&lt;6.15,F77&gt;=2.5,F77&gt;=1.5),4.92,IF(AND(B77&lt;2.85,A77&gt;=6.15,F77&gt;=2.5,F77&gt;=1.5),6.2,IF(AND(D77&gt;=0.45,H77&lt;14.379,D77&gt;=0.25,G77&lt;0.934,F77&lt;1.5),1.65,IF(AND(G77&gt;=0.857,A77&gt;=5.3,D77&lt;1.35,F77&lt;2.5,F77&gt;=1.5),4.3,IF(AND(A77&gt;=7.25,B77&gt;=2.85,A77&gt;=6.15,F77&gt;=2.5,F77&gt;=1.5),6.425,IF(AND(H77&lt;9.499,A77&lt;5.05,D77&gt;=0.15,D77&lt;0.25,G77&lt;0.934,F77&lt;1.5),1.4,IF(AND(A77&gt;=5.45,A77&gt;=5.05,D77&gt;=0.15,D77&lt;0.25,G77&lt;0.934,F77&lt;1.5),1.3,IF(AND(B77&gt;=4.15,D77&lt;0.45,H77&lt;14.379,D77&gt;=0.25,G77&lt;0.934,F77&lt;1.5),1.5,IF(AND(A77&gt;=5.75,G77&lt;0.857,A77&gt;=5.3,D77&lt;1.35,F77&lt;2.5,F77&gt;=1.5),4.02,IF(AND(A77&lt;6.65,G77&lt;0.333,H77&gt;=7.148,D77&gt;=1.35,F77&lt;2.5,F77&gt;=1.5),4.475,IF(AND(A77&gt;=6.65,G77&lt;0.333,H77&gt;=7.148,D77&gt;=1.35,F77&lt;2.5,F77&gt;=1.5),4.8,IF(AND(D77&gt;=1.45,G77&gt;=0.333,H77&gt;=7.148,D77&gt;=1.35,F77&lt;2.5,F77&gt;=1.5),4.85,IF(AND(G77&gt;=0.861,A77&lt;7.25,B77&gt;=2.85,A77&gt;=6.15,F77&gt;=2.5,F77&gt;=1.5),5.2,IF(AND(G77&lt;0.571,H77&gt;=9.499,A77&lt;5.05,D77&gt;=0.15,D77&lt;0.25,G77&lt;0.934,F77&lt;1.5),1.2,IF(AND(G77&gt;=0.571,H77&gt;=9.499,A77&lt;5.05,D77&gt;=0.15,D77&lt;0.25,G77&lt;0.934,F77&lt;1.5),1.3,IF(AND(H77&lt;9.283,A77&lt;5.45,A77&gt;=5.05,D77&gt;=0.15,D77&lt;0.25,G77&lt;0.934,F77&lt;1.5),1.5,IF(AND(H77&gt;=9.283,A77&lt;5.45,A77&gt;=5.05,D77&gt;=0.15,D77&lt;0.25,G77&lt;0.934,F77&lt;1.5),1.425,IF(AND(A77&lt;4.9,B77&lt;4.15,D77&lt;0.45,H77&lt;14.379,D77&gt;=0.25,G77&lt;0.934,F77&lt;1.5),1.4,IF(AND(A77&gt;=4.9,B77&lt;4.15,D77&lt;0.45,H77&lt;14.379,D77&gt;=0.25,G77&lt;0.934,F77&lt;1.5),1.325,IF(AND(G77&lt;0.572,A77&lt;5.75,G77&lt;0.857,A77&gt;=5.3,D77&lt;1.35,F77&lt;2.5,F77&gt;=1.5),3.65,IF(AND(G77&gt;=0.572,A77&lt;5.75,G77&lt;0.857,A77&gt;=5.3,D77&lt;1.35,F77&lt;2.5,F77&gt;=1.5),3.9,IF(AND(A77&lt;6.75,D77&lt;1.45,G77&gt;=0.333,H77&gt;=7.148,D77&gt;=1.35,F77&lt;2.5,F77&gt;=1.5),4.4,IF(AND(A77&gt;=6.75,D77&lt;1.45,G77&gt;=0.333,H77&gt;=7.148,D77&gt;=1.35,F77&lt;2.5,F77&gt;=1.5),4.78,IF(AND(A77&lt;6.6,B77&lt;3.25,G77&lt;0.861,A77&lt;7.25,B77&gt;=2.85,A77&gt;=6.15,F77&gt;=2.5,F77&gt;=1.5),5.333,IF(AND(H77&lt;11.461,B77&gt;=3.25,G77&lt;0.861,A77&lt;7.25,B77&gt;=2.85,A77&gt;=6.15,F77&gt;=2.5,F77&gt;=1.5),6.025,IF(AND(H77&gt;=11.461,B77&gt;=3.25,G77&lt;0.861,A77&lt;7.25,B77&gt;=2.85,A77&gt;=6.15,F77&gt;=2.5,F77&gt;=1.5),5.667,IF(AND(H77&gt;=14.564,A77&gt;=6.6,B77&lt;3.25,G77&lt;0.861,A77&lt;7.25,B77&gt;=2.85,A77&gt;=6.15,F77&gt;=2.5,F77&gt;=1.5),5.4,IF(AND(D77&gt;=2.35,H77&lt;14.564,A77&gt;=6.6,B77&lt;3.25,G77&lt;0.861,A77&lt;7.25,B77&gt;=2.85,A77&gt;=6.15,F77&gt;=2.5,F77&gt;=1.5),5.6,IF(AND(A77&lt;6.85,D77&lt;2.35,H77&lt;14.564,A77&gt;=6.6,B77&lt;3.25,G77&lt;0.861,A77&lt;7.25,B77&gt;=2.85,A77&gt;=6.15,F77&gt;=2.5,F77&gt;=1.5),5.9,IF(AND(A77&gt;=6.85,D77&lt;2.35,H77&lt;14.564,A77&gt;=6.6,B77&lt;3.25,G77&lt;0.861,A77&lt;7.25,B77&gt;=2.85,A77&gt;=6.15,F77&gt;=2.5,F77&gt;=1.5),5.78,"shouldnthappen"))))))))))))))))))))))))))))))))))))</f>
        <v>4.02</v>
      </c>
      <c r="V77" s="1" t="n">
        <f aca="false">IF(AND(H77&lt;5.748,A77&lt;5.05,D77&lt;0.75),1,IF(AND(B77&lt;3.15,H77&gt;=5.748,A77&lt;5.05,D77&lt;0.75),1.475,IF(AND(G77&gt;=0.801,D77&lt;0.25,A77&gt;=5.05,D77&lt;0.75),1.7,IF(AND(D77&gt;=0.45,D77&gt;=0.25,A77&gt;=5.05,D77&lt;0.75),1.7,IF(AND(B77&lt;2.35,F77&lt;2.5,B77&lt;2.75,D77&gt;=0.75),4.16,IF(AND(D77&lt;1.75,F77&gt;=2.5,B77&lt;2.75,D77&gt;=0.75),4.875,IF(AND(D77&gt;=1.75,F77&gt;=2.5,B77&lt;2.75,D77&gt;=0.75),5.333,IF(AND(H77&gt;=16.284,D77&gt;=1.55,B77&gt;=2.75,D77&gt;=0.75),6.6,IF(AND(H77&gt;=14.144,B77&gt;=3.15,H77&gt;=5.748,A77&lt;5.05,D77&lt;0.75),1.3,IF(AND(A77&lt;5.45,G77&lt;0.801,D77&lt;0.25,A77&gt;=5.05,D77&lt;0.75),1.5,IF(AND(A77&gt;=5.45,G77&lt;0.801,D77&lt;0.25,A77&gt;=5.05,D77&lt;0.75),1.34,IF(AND(B77&lt;3.75,D77&lt;0.45,D77&gt;=0.25,A77&gt;=5.05,D77&lt;0.75),1.467,IF(AND(B77&gt;=3.75,D77&lt;0.45,D77&gt;=0.25,A77&gt;=5.05,D77&lt;0.75),1.767,IF(AND(G77&gt;=0.896,B77&gt;=2.35,F77&lt;2.5,B77&lt;2.75,D77&gt;=0.75),4.9,IF(AND(H77&lt;15.504,D77&lt;1.35,D77&lt;1.55,B77&gt;=2.75,D77&gt;=0.75),4.2,IF(AND(H77&gt;=15.504,D77&lt;1.35,D77&lt;1.55,B77&gt;=2.75,D77&gt;=0.75),4.6,IF(AND(H77&lt;9.767,D77&gt;=1.35,D77&lt;1.55,B77&gt;=2.75,D77&gt;=0.75),5.1,IF(AND(A77&lt;4.5,H77&lt;14.144,B77&gt;=3.15,H77&gt;=5.748,A77&lt;5.05,D77&lt;0.75),1.3,IF(AND(A77&gt;=4.5,H77&lt;14.144,B77&gt;=3.15,H77&gt;=5.748,A77&lt;5.05,D77&lt;0.75),1.4,IF(AND(D77&gt;=1.15,G77&lt;0.896,B77&gt;=2.35,F77&lt;2.5,B77&lt;2.75,D77&gt;=0.75),4.04,IF(AND(B77&lt;2.9,H77&gt;=9.767,D77&gt;=1.35,D77&lt;1.55,B77&gt;=2.75,D77&gt;=0.75),4.8,IF(AND(D77&lt;1.7,A77&gt;=7.05,H77&lt;16.284,D77&gt;=1.55,B77&gt;=2.75,D77&gt;=0.75),5.8,IF(AND(D77&gt;=1.7,A77&gt;=7.05,H77&lt;16.284,D77&gt;=1.55,B77&gt;=2.75,D77&gt;=0.75),6.3,IF(AND(B77&lt;2.45,D77&lt;1.15,G77&lt;0.896,B77&gt;=2.35,F77&lt;2.5,B77&lt;2.75,D77&gt;=0.75),3.767,IF(AND(B77&gt;=2.45,D77&lt;1.15,G77&lt;0.896,B77&gt;=2.35,F77&lt;2.5,B77&lt;2.75,D77&gt;=0.75),3.167,IF(AND(B77&gt;=3.15,B77&gt;=2.9,H77&gt;=9.767,D77&gt;=1.35,D77&lt;1.55,B77&gt;=2.75,D77&gt;=0.75),4.7,IF(AND(D77&lt;1.9,D77&lt;2.05,A77&lt;7.05,H77&lt;16.284,D77&gt;=1.55,B77&gt;=2.75,D77&gt;=0.75),4.82,IF(AND(D77&gt;=1.9,D77&lt;2.05,A77&lt;7.05,H77&lt;16.284,D77&gt;=1.55,B77&gt;=2.75,D77&gt;=0.75),5.067,IF(AND(H77&lt;12.721,B77&lt;3.15,B77&gt;=2.9,H77&gt;=9.767,D77&gt;=1.35,D77&lt;1.55,B77&gt;=2.75,D77&gt;=0.75),4.5,IF(AND(H77&gt;=12.721,B77&lt;3.15,B77&gt;=2.9,H77&gt;=9.767,D77&gt;=1.35,D77&lt;1.55,B77&gt;=2.75,D77&gt;=0.75),4.433,IF(AND(H77&lt;9.525,G77&lt;0.364,D77&gt;=2.05,A77&lt;7.05,H77&lt;16.284,D77&gt;=1.55,B77&gt;=2.75,D77&gt;=0.75),5.1,IF(AND(A77&lt;6.25,G77&gt;=0.364,D77&gt;=2.05,A77&lt;7.05,H77&lt;16.284,D77&gt;=1.55,B77&gt;=2.75,D77&gt;=0.75),5.4,IF(AND(H77&lt;10.898,H77&gt;=9.525,G77&lt;0.364,D77&gt;=2.05,A77&lt;7.05,H77&lt;16.284,D77&gt;=1.55,B77&gt;=2.75,D77&gt;=0.75),5.6,IF(AND(H77&lt;8.711,A77&gt;=6.25,G77&gt;=0.364,D77&gt;=2.05,A77&lt;7.05,H77&lt;16.284,D77&gt;=1.55,B77&gt;=2.75,D77&gt;=0.75),5.7,IF(AND(H77&gt;=8.711,A77&gt;=6.25,G77&gt;=0.364,D77&gt;=2.05,A77&lt;7.05,H77&lt;16.284,D77&gt;=1.55,B77&gt;=2.75,D77&gt;=0.75),5.84,IF(AND(D77&lt;2.2,H77&gt;=10.898,H77&gt;=9.525,G77&lt;0.364,D77&gt;=2.05,A77&lt;7.05,H77&lt;16.284,D77&gt;=1.55,B77&gt;=2.75,D77&gt;=0.75),5.4,IF(AND(D77&gt;=2.2,H77&gt;=10.898,H77&gt;=9.525,G77&lt;0.364,D77&gt;=2.05,A77&lt;7.05,H77&lt;16.284,D77&gt;=1.55,B77&gt;=2.75,D77&gt;=0.75),5.3,"shouldnthappen")))))))))))))))))))))))))))))))))))))</f>
        <v>4.2</v>
      </c>
      <c r="W77" s="1" t="n">
        <f aca="false">IF(AND(H77&lt;6.926,D77&gt;=0.35,D77&lt;0.8),1.9,IF(AND(H77&gt;=6.926,D77&gt;=0.35,D77&lt;0.8),1.533,IF(AND(H77&lt;13.492,A77&lt;4.75,D77&lt;0.35,D77&lt;0.8),1.1,IF(AND(H77&gt;=13.492,A77&lt;4.75,D77&lt;0.35,D77&lt;0.8),1.375,IF(AND(B77&lt;2.75,A77&gt;=5.85,F77&lt;2.5,D77&gt;=0.8),4.833,IF(AND(B77&lt;3.3,A77&gt;=7.05,F77&gt;=2.5,D77&gt;=0.8),5.8,IF(AND(B77&gt;=3.3,A77&gt;=7.05,F77&gt;=2.5,D77&gt;=0.8),6.325,IF(AND(D77&gt;=0.25,A77&lt;5.05,A77&gt;=4.75,D77&lt;0.35,D77&lt;0.8),1.3,IF(AND(B77&lt;3.6,A77&gt;=5.05,A77&gt;=4.75,D77&lt;0.35,D77&lt;0.8),1.4,IF(AND(H77&lt;10.194,G77&lt;0.412,A77&lt;5.85,F77&lt;2.5,D77&gt;=0.8),4.133,IF(AND(H77&gt;=10.194,G77&lt;0.412,A77&lt;5.85,F77&lt;2.5,D77&gt;=0.8),4.5,IF(AND(A77&lt;5.35,G77&gt;=0.412,A77&lt;5.85,F77&lt;2.5,D77&gt;=0.8),3.15,IF(AND(A77&lt;6.2,B77&gt;=2.75,A77&gt;=5.85,F77&lt;2.5,D77&gt;=0.8),4.3,IF(AND(H77&lt;5.767,A77&lt;6.2,A77&lt;7.05,F77&gt;=2.5,D77&gt;=0.8),4.5,IF(AND(G77&gt;=0.861,A77&gt;=6.2,A77&lt;7.05,F77&gt;=2.5,D77&gt;=0.8),5.2,IF(AND(B77&lt;3.15,D77&lt;0.25,A77&lt;5.05,A77&gt;=4.75,D77&lt;0.35,D77&lt;0.8),1.55,IF(AND(A77&lt;5.45,B77&gt;=3.6,A77&gt;=5.05,A77&gt;=4.75,D77&lt;0.35,D77&lt;0.8),1.5,IF(AND(A77&gt;=5.45,B77&gt;=3.6,A77&gt;=5.05,A77&gt;=4.75,D77&lt;0.35,D77&lt;0.8),1.4,IF(AND(G77&gt;=0.772,A77&gt;=5.35,G77&gt;=0.412,A77&lt;5.85,F77&lt;2.5,D77&gt;=0.8),3.9,IF(AND(D77&gt;=1.45,A77&gt;=6.2,B77&gt;=2.75,A77&gt;=5.85,F77&lt;2.5,D77&gt;=0.8),4.775,IF(AND(G77&lt;0.5,H77&gt;=5.767,A77&lt;6.2,A77&lt;7.05,F77&gt;=2.5,D77&gt;=0.8),5.1,IF(AND(G77&gt;=0.5,H77&gt;=5.767,A77&lt;6.2,A77&lt;7.05,F77&gt;=2.5,D77&gt;=0.8),4.95,IF(AND(B77&gt;=3.25,G77&lt;0.861,A77&gt;=6.2,A77&lt;7.05,F77&gt;=2.5,D77&gt;=0.8),5.75,IF(AND(A77&lt;4.95,B77&gt;=3.15,D77&lt;0.25,A77&lt;5.05,A77&gt;=4.75,D77&lt;0.35,D77&lt;0.8),1.4,IF(AND(A77&lt;5.65,G77&lt;0.772,A77&gt;=5.35,G77&gt;=0.412,A77&lt;5.85,F77&lt;2.5,D77&gt;=0.8),3.6,IF(AND(A77&gt;=5.65,G77&lt;0.772,A77&gt;=5.35,G77&gt;=0.412,A77&lt;5.85,F77&lt;2.5,D77&gt;=0.8),3.5,IF(AND(B77&gt;=3.15,D77&lt;1.45,A77&gt;=6.2,B77&gt;=2.75,A77&gt;=5.85,F77&lt;2.5,D77&gt;=0.8),4.7,IF(AND(A77&gt;=6.65,B77&lt;3.25,G77&lt;0.861,A77&gt;=6.2,A77&lt;7.05,F77&gt;=2.5,D77&gt;=0.8),5.567,IF(AND(H77&lt;9.499,A77&gt;=4.95,B77&gt;=3.15,D77&lt;0.25,A77&lt;5.05,A77&gt;=4.75,D77&lt;0.35,D77&lt;0.8),1.4,IF(AND(H77&gt;=9.499,A77&gt;=4.95,B77&gt;=3.15,D77&lt;0.25,A77&lt;5.05,A77&gt;=4.75,D77&lt;0.35,D77&lt;0.8),1.2,IF(AND(G77&lt;0.765,B77&lt;3.15,D77&lt;1.45,A77&gt;=6.2,B77&gt;=2.75,A77&gt;=5.85,F77&lt;2.5,D77&gt;=0.8),4.4,IF(AND(G77&gt;=0.765,B77&lt;3.15,D77&lt;1.45,A77&gt;=6.2,B77&gt;=2.75,A77&gt;=5.85,F77&lt;2.5,D77&gt;=0.8),4.6,IF(AND(H77&lt;10.667,A77&lt;6.65,B77&lt;3.25,G77&lt;0.861,A77&gt;=6.2,A77&lt;7.05,F77&gt;=2.5,D77&gt;=0.8),5.167,IF(AND(G77&lt;0.627,H77&gt;=10.667,A77&lt;6.65,B77&lt;3.25,G77&lt;0.861,A77&gt;=6.2,A77&lt;7.05,F77&gt;=2.5,D77&gt;=0.8),5.64,IF(AND(G77&gt;=0.627,H77&gt;=10.667,A77&lt;6.65,B77&lt;3.25,G77&lt;0.861,A77&gt;=6.2,A77&lt;7.05,F77&gt;=2.5,D77&gt;=0.8),5.1,"shouldnthappen")))))))))))))))))))))))))))))))))))</f>
        <v>4.4</v>
      </c>
      <c r="X77" s="1" t="n">
        <f aca="false">IF(AND(B77&lt;3.05,H77&lt;6.697,A77&lt;5.45),4.1,IF(AND(B77&gt;=3.05,H77&lt;6.697,A77&lt;5.45),1.48,IF(AND(D77&lt;0.7,A77&lt;5.9,A77&gt;=5.45),1.4,IF(AND(A77&lt;4.35,B77&lt;3.3,H77&gt;=6.697,A77&lt;5.45),1.1,IF(AND(G77&lt;0.372,D77&gt;=0.7,A77&lt;5.9,A77&gt;=5.45),4.36,IF(AND(A77&gt;=4.9,A77&gt;=4.35,B77&lt;3.3,H77&gt;=6.697,A77&lt;5.45),1.6,IF(AND(H77&gt;=14.171,A77&lt;5.15,B77&gt;=3.3,H77&gt;=6.697,A77&lt;5.45),1.6,IF(AND(G77&lt;0.451,A77&gt;=5.15,B77&gt;=3.3,H77&gt;=6.697,A77&lt;5.45),1.367,IF(AND(G77&gt;=0.451,A77&gt;=5.15,B77&gt;=3.3,H77&gt;=6.697,A77&lt;5.45),1.5,IF(AND(G77&lt;0.332,D77&lt;1.45,F77&lt;2.5,A77&gt;=5.9,A77&gt;=5.45),4.35,IF(AND(A77&lt;6.15,D77&gt;=1.45,F77&lt;2.5,A77&gt;=5.9,A77&gt;=5.45),5.1,IF(AND(D77&gt;=2.4,G77&lt;0.432,F77&gt;=2.5,A77&gt;=5.9,A77&gt;=5.45),5.78,IF(AND(A77&lt;6.15,G77&gt;=0.432,F77&gt;=2.5,A77&gt;=5.9,A77&gt;=5.45),4.9,IF(AND(B77&lt;3.1,A77&lt;4.9,A77&gt;=4.35,B77&lt;3.3,H77&gt;=6.697,A77&lt;5.45),1.4,IF(AND(B77&gt;=3.1,A77&lt;4.9,A77&gt;=4.35,B77&lt;3.3,H77&gt;=6.697,A77&lt;5.45),1.3,IF(AND(G77&lt;0.343,H77&lt;14.171,A77&lt;5.15,B77&gt;=3.3,H77&gt;=6.697,A77&lt;5.45),1.433,IF(AND(G77&gt;=0.343,H77&lt;14.171,A77&lt;5.15,B77&gt;=3.3,H77&gt;=6.697,A77&lt;5.45),1.525,IF(AND(D77&lt;1.05,B77&lt;2.55,G77&gt;=0.372,D77&gt;=0.7,A77&lt;5.9,A77&gt;=5.45),3.7,IF(AND(H77&lt;10.596,B77&gt;=2.55,G77&gt;=0.372,D77&gt;=0.7,A77&lt;5.9,A77&gt;=5.45),3.525,IF(AND(H77&gt;=10.596,B77&gt;=2.55,G77&gt;=0.372,D77&gt;=0.7,A77&lt;5.9,A77&gt;=5.45),3.9,IF(AND(H77&lt;14.314,G77&gt;=0.332,D77&lt;1.45,F77&lt;2.5,A77&gt;=5.9,A77&gt;=5.45),4.4,IF(AND(H77&gt;=14.314,G77&gt;=0.332,D77&lt;1.45,F77&lt;2.5,A77&gt;=5.9,A77&gt;=5.45),4.7,IF(AND(H77&lt;13.906,A77&gt;=6.15,D77&gt;=1.45,F77&lt;2.5,A77&gt;=5.9,A77&gt;=5.45),4.675,IF(AND(H77&gt;=13.906,A77&gt;=6.15,D77&gt;=1.45,F77&lt;2.5,A77&gt;=5.9,A77&gt;=5.45),4.9,IF(AND(G77&lt;0.093,D77&lt;2.4,G77&lt;0.432,F77&gt;=2.5,A77&gt;=5.9,A77&gt;=5.45),5.6,IF(AND(B77&lt;2.95,A77&gt;=6.15,G77&gt;=0.432,F77&gt;=2.5,A77&gt;=5.9,A77&gt;=5.45),5.86,IF(AND(A77&lt;5.55,D77&gt;=1.05,B77&lt;2.55,G77&gt;=0.372,D77&gt;=0.7,A77&lt;5.9,A77&gt;=5.45),4,IF(AND(A77&gt;=5.55,D77&gt;=1.05,B77&lt;2.55,G77&gt;=0.372,D77&gt;=0.7,A77&lt;5.9,A77&gt;=5.45),3.9,IF(AND(D77&lt;1.7,G77&gt;=0.093,D77&lt;2.4,G77&lt;0.432,F77&gt;=2.5,A77&gt;=5.9,A77&gt;=5.45),5.05,IF(AND(G77&gt;=0.774,B77&gt;=2.95,A77&gt;=6.15,G77&gt;=0.432,F77&gt;=2.5,A77&gt;=5.9,A77&gt;=5.45),5.3,IF(AND(G77&gt;=0.312,D77&gt;=1.7,G77&gt;=0.093,D77&lt;2.4,G77&lt;0.432,F77&gt;=2.5,A77&gt;=5.9,A77&gt;=5.45),5.4,IF(AND(D77&lt;2.45,G77&lt;0.774,B77&gt;=2.95,A77&gt;=6.15,G77&gt;=0.432,F77&gt;=2.5,A77&gt;=5.9,A77&gt;=5.45),5.66,IF(AND(D77&gt;=2.45,G77&lt;0.774,B77&gt;=2.95,A77&gt;=6.15,G77&gt;=0.432,F77&gt;=2.5,A77&gt;=5.9,A77&gt;=5.45),6,IF(AND(G77&gt;=0.301,G77&lt;0.312,D77&gt;=1.7,G77&gt;=0.093,D77&lt;2.4,G77&lt;0.432,F77&gt;=2.5,A77&gt;=5.9,A77&gt;=5.45),5.1,IF(AND(A77&lt;6.45,G77&lt;0.301,G77&lt;0.312,D77&gt;=1.7,G77&gt;=0.093,D77&lt;2.4,G77&lt;0.432,F77&gt;=2.5,A77&gt;=5.9,A77&gt;=5.45),5.3,IF(AND(A77&gt;=6.45,G77&lt;0.301,G77&lt;0.312,D77&gt;=1.7,G77&gt;=0.093,D77&lt;2.4,G77&lt;0.432,F77&gt;=2.5,A77&gt;=5.9,A77&gt;=5.45),5.2,"shouldnthappen"))))))))))))))))))))))))))))))))))))</f>
        <v>4.35</v>
      </c>
      <c r="Y77" s="1" t="n">
        <f aca="false">IF(AND(H77&lt;6.51,F77&lt;1.5),1.8,IF(AND(H77&gt;=16.674,F77&gt;=1.5),6.533,IF(AND(D77&gt;=0.45,H77&gt;=6.51,F77&lt;1.5),1.667,IF(AND(H77&gt;=13.805,G77&lt;0.154,H77&lt;16.674,F77&gt;=1.5),6.7,IF(AND(D77&lt;0.15,A77&lt;5.05,D77&lt;0.45,H77&gt;=6.51,F77&lt;1.5),1.4,IF(AND(H77&gt;=13.586,A77&gt;=5.05,D77&lt;0.45,H77&gt;=6.51,F77&lt;1.5),1.3,IF(AND(F77&lt;2.5,H77&lt;13.805,G77&lt;0.154,H77&lt;16.674,F77&gt;=1.5),4.6,IF(AND(H77&lt;8.929,D77&lt;1.35,G77&gt;=0.154,H77&lt;16.674,F77&gt;=1.5),3.64,IF(AND(G77&lt;0.05,H77&lt;13.586,A77&gt;=5.05,D77&lt;0.45,H77&gt;=6.51,F77&lt;1.5),1.4,IF(AND(G77&gt;=0.107,F77&gt;=2.5,H77&lt;13.805,G77&lt;0.154,H77&lt;16.674,F77&gt;=1.5),5.3,IF(AND(B77&gt;=2.75,H77&gt;=8.929,D77&lt;1.35,G77&gt;=0.154,H77&lt;16.674,F77&gt;=1.5),4.433,IF(AND(D77&gt;=1.55,F77&lt;2.5,D77&gt;=1.35,G77&gt;=0.154,H77&lt;16.674,F77&gt;=1.5),4.975,IF(AND(H77&lt;6.93,F77&gt;=2.5,D77&gt;=1.35,G77&gt;=0.154,H77&lt;16.674,F77&gt;=1.5),4.5,IF(AND(H77&lt;12.675,G77&lt;0.217,D77&gt;=0.15,A77&lt;5.05,D77&lt;0.45,H77&gt;=6.51,F77&lt;1.5),1.4,IF(AND(H77&gt;=12.675,G77&lt;0.217,D77&gt;=0.15,A77&lt;5.05,D77&lt;0.45,H77&gt;=6.51,F77&lt;1.5),1.5,IF(AND(A77&lt;4.65,G77&gt;=0.217,D77&gt;=0.15,A77&lt;5.05,D77&lt;0.45,H77&gt;=6.51,F77&lt;1.5),1.35,IF(AND(D77&lt;0.25,G77&gt;=0.05,H77&lt;13.586,A77&gt;=5.05,D77&lt;0.45,H77&gt;=6.51,F77&lt;1.5),1.467,IF(AND(D77&gt;=0.25,G77&gt;=0.05,H77&lt;13.586,A77&gt;=5.05,D77&lt;0.45,H77&gt;=6.51,F77&lt;1.5),1.5,IF(AND(H77&lt;9.15,G77&lt;0.107,F77&gt;=2.5,H77&lt;13.805,G77&lt;0.154,H77&lt;16.674,F77&gt;=1.5),5.7,IF(AND(H77&gt;=9.15,G77&lt;0.107,F77&gt;=2.5,H77&lt;13.805,G77&lt;0.154,H77&lt;16.674,F77&gt;=1.5),5.6,IF(AND(G77&lt;0.404,B77&lt;2.75,H77&gt;=8.929,D77&lt;1.35,G77&gt;=0.154,H77&lt;16.674,F77&gt;=1.5),4.15,IF(AND(G77&gt;=0.404,B77&lt;2.75,H77&gt;=8.929,D77&lt;1.35,G77&gt;=0.154,H77&lt;16.674,F77&gt;=1.5),3.9,IF(AND(A77&gt;=6.75,D77&lt;1.55,F77&lt;2.5,D77&gt;=1.35,G77&gt;=0.154,H77&lt;16.674,F77&gt;=1.5),4.82,IF(AND(D77&lt;0.25,A77&gt;=4.65,G77&gt;=0.217,D77&gt;=0.15,A77&lt;5.05,D77&lt;0.45,H77&gt;=6.51,F77&lt;1.5),1.325,IF(AND(D77&gt;=0.25,A77&gt;=4.65,G77&gt;=0.217,D77&gt;=0.15,A77&lt;5.05,D77&lt;0.45,H77&gt;=6.51,F77&lt;1.5),1.3,IF(AND(A77&lt;6.55,A77&lt;6.75,D77&lt;1.55,F77&lt;2.5,D77&gt;=1.35,G77&gt;=0.154,H77&lt;16.674,F77&gt;=1.5),4.575,IF(AND(A77&gt;=6.55,A77&lt;6.75,D77&lt;1.55,F77&lt;2.5,D77&gt;=1.35,G77&gt;=0.154,H77&lt;16.674,F77&gt;=1.5),4.4,IF(AND(B77&lt;2.9,D77&lt;2.05,H77&gt;=6.93,F77&gt;=2.5,D77&gt;=1.35,G77&gt;=0.154,H77&lt;16.674,F77&gt;=1.5),5.05,IF(AND(H77&lt;8.884,D77&gt;=2.05,H77&gt;=6.93,F77&gt;=2.5,D77&gt;=1.35,G77&gt;=0.154,H77&lt;16.674,F77&gt;=1.5),5.1,IF(AND(H77&lt;13.711,B77&gt;=2.9,D77&lt;2.05,H77&gt;=6.93,F77&gt;=2.5,D77&gt;=1.35,G77&gt;=0.154,H77&lt;16.674,F77&gt;=1.5),5,IF(AND(H77&gt;=13.711,B77&gt;=2.9,D77&lt;2.05,H77&gt;=6.93,F77&gt;=2.5,D77&gt;=1.35,G77&gt;=0.154,H77&lt;16.674,F77&gt;=1.5),5.8,IF(AND(B77&lt;3.15,H77&gt;=8.884,D77&gt;=2.05,H77&gt;=6.93,F77&gt;=2.5,D77&gt;=1.35,G77&gt;=0.154,H77&lt;16.674,F77&gt;=1.5),5.56,IF(AND(B77&gt;=3.15,H77&gt;=8.884,D77&gt;=2.05,H77&gt;=6.93,F77&gt;=2.5,D77&gt;=1.35,G77&gt;=0.154,H77&lt;16.674,F77&gt;=1.5),5.9,"shouldnthappen")))))))))))))))))))))))))))))))))</f>
        <v>4.433</v>
      </c>
      <c r="Z77" s="1" t="n">
        <f aca="false">IF(AND(F77&gt;=2,B77&gt;=3.35),5.6,IF(AND(A77&lt;6.65,H77&gt;=15.076,B77&lt;3.35),4.8,IF(AND(A77&gt;=6.65,H77&gt;=15.076,B77&lt;3.35),6.15,IF(AND(H77&lt;6.542,F77&lt;2,B77&gt;=3.35),1.767,IF(AND(G77&gt;=0.653,D77&lt;0.75,H77&lt;15.076,B77&lt;3.35),1.55,IF(AND(D77&lt;0.15,G77&lt;0.653,D77&lt;0.75,H77&lt;15.076,B77&lt;3.35),1.1,IF(AND(G77&lt;0.356,A77&lt;5.05,H77&gt;=6.542,F77&lt;2,B77&gt;=3.35),1.4,IF(AND(G77&gt;=0.356,A77&lt;5.05,H77&gt;=6.542,F77&lt;2,B77&gt;=3.35),1.3,IF(AND(G77&gt;=0.566,A77&gt;=5.05,H77&gt;=6.542,F77&lt;2,B77&gt;=3.35),1.6,IF(AND(B77&gt;=3.1,D77&gt;=0.15,G77&lt;0.653,D77&lt;0.75,H77&lt;15.076,B77&lt;3.35),1.367,IF(AND(B77&gt;=2.65,D77&lt;1.45,B77&lt;2.75,D77&gt;=0.75,H77&lt;15.076,B77&lt;3.35),3.96,IF(AND(G77&lt;0.352,D77&gt;=1.45,B77&lt;2.75,D77&gt;=0.75,H77&lt;15.076,B77&lt;3.35),4.5,IF(AND(D77&gt;=1.35,A77&lt;6.2,B77&gt;=2.75,D77&gt;=0.75,H77&lt;15.076,B77&lt;3.35),4.733,IF(AND(A77&lt;4.7,B77&lt;3.1,D77&gt;=0.15,G77&lt;0.653,D77&lt;0.75,H77&lt;15.076,B77&lt;3.35),1.36,IF(AND(A77&gt;=4.7,B77&lt;3.1,D77&gt;=0.15,G77&lt;0.653,D77&lt;0.75,H77&lt;15.076,B77&lt;3.35),1.6,IF(AND(A77&lt;5.2,B77&lt;2.65,D77&lt;1.45,B77&lt;2.75,D77&gt;=0.75,H77&lt;15.076,B77&lt;3.35),3.3,IF(AND(A77&lt;6.5,G77&gt;=0.352,D77&gt;=1.45,B77&lt;2.75,D77&gt;=0.75,H77&lt;15.076,B77&lt;3.35),5,IF(AND(A77&gt;=6.5,G77&gt;=0.352,D77&gt;=1.45,B77&lt;2.75,D77&gt;=0.75,H77&lt;15.076,B77&lt;3.35),5.8,IF(AND(H77&lt;8.486,D77&lt;1.35,A77&lt;6.2,B77&gt;=2.75,D77&gt;=0.75,H77&lt;15.076,B77&lt;3.35),3.975,IF(AND(G77&lt;0.187,F77&lt;2.5,A77&gt;=6.2,B77&gt;=2.75,D77&gt;=0.75,H77&lt;15.076,B77&lt;3.35),5,IF(AND(G77&gt;=0.187,F77&lt;2.5,A77&gt;=6.2,B77&gt;=2.75,D77&gt;=0.75,H77&lt;15.076,B77&lt;3.35),4.525,IF(AND(A77&gt;=7.25,F77&gt;=2.5,A77&gt;=6.2,B77&gt;=2.75,D77&gt;=0.75,H77&lt;15.076,B77&lt;3.35),6.5,IF(AND(G77&lt;0.185,B77&lt;3.6,G77&lt;0.566,A77&gt;=5.05,H77&gt;=6.542,F77&lt;2,B77&gt;=3.35),1.45,IF(AND(G77&gt;=0.185,B77&lt;3.6,G77&lt;0.566,A77&gt;=5.05,H77&gt;=6.542,F77&lt;2,B77&gt;=3.35),1.34,IF(AND(G77&lt;0.13,B77&gt;=3.6,G77&lt;0.566,A77&gt;=5.05,H77&gt;=6.542,F77&lt;2,B77&gt;=3.35),1.45,IF(AND(G77&gt;=0.13,B77&gt;=3.6,G77&lt;0.566,A77&gt;=5.05,H77&gt;=6.542,F77&lt;2,B77&gt;=3.35),1.5,IF(AND(D77&lt;1.05,A77&gt;=5.2,B77&lt;2.65,D77&lt;1.45,B77&lt;2.75,D77&gt;=0.75,H77&lt;15.076,B77&lt;3.35),3.5,IF(AND(D77&gt;=1.05,A77&gt;=5.2,B77&lt;2.65,D77&lt;1.45,B77&lt;2.75,D77&gt;=0.75,H77&lt;15.076,B77&lt;3.35),3.94,IF(AND(H77&lt;10.983,H77&gt;=8.486,D77&lt;1.35,A77&lt;6.2,B77&gt;=2.75,D77&gt;=0.75,H77&lt;15.076,B77&lt;3.35),4.38,IF(AND(H77&gt;=10.983,H77&gt;=8.486,D77&lt;1.35,A77&lt;6.2,B77&gt;=2.75,D77&gt;=0.75,H77&lt;15.076,B77&lt;3.35),4.1,IF(AND(B77&gt;=3.25,A77&lt;7.25,F77&gt;=2.5,A77&gt;=6.2,B77&gt;=2.75,D77&gt;=0.75,H77&lt;15.076,B77&lt;3.35),5.7,IF(AND(B77&lt;2.95,B77&lt;3.25,A77&lt;7.25,F77&gt;=2.5,A77&gt;=6.2,B77&gt;=2.75,D77&gt;=0.75,H77&lt;15.076,B77&lt;3.35),5.6,IF(AND(H77&gt;=13.711,B77&gt;=2.95,B77&lt;3.25,A77&lt;7.25,F77&gt;=2.5,A77&gt;=6.2,B77&gt;=2.75,D77&gt;=0.75,H77&lt;15.076,B77&lt;3.35),5.8,IF(AND(A77&gt;=6.8,H77&lt;13.711,B77&gt;=2.95,B77&lt;3.25,A77&lt;7.25,F77&gt;=2.5,A77&gt;=6.2,B77&gt;=2.75,D77&gt;=0.75,H77&lt;15.076,B77&lt;3.35),5.1,IF(AND(H77&lt;12.921,A77&lt;6.8,H77&lt;13.711,B77&gt;=2.95,B77&lt;3.25,A77&lt;7.25,F77&gt;=2.5,A77&gt;=6.2,B77&gt;=2.75,D77&gt;=0.75,H77&lt;15.076,B77&lt;3.35),5.34,IF(AND(H77&gt;=12.921,A77&lt;6.8,H77&lt;13.711,B77&gt;=2.95,B77&lt;3.25,A77&lt;7.25,F77&gt;=2.5,A77&gt;=6.2,B77&gt;=2.75,D77&gt;=0.75,H77&lt;15.076,B77&lt;3.35),5.133,"shouldnthappen"))))))))))))))))))))))))))))))))))))</f>
        <v>5</v>
      </c>
      <c r="AA77" s="1" t="n">
        <f aca="false">IF(AND(D77&gt;=0.45,A77&lt;5.05,D77&lt;0.8),1.6,IF(AND(D77&gt;=0.45,A77&gt;=5.05,D77&lt;0.8),1.7,IF(AND(H77&gt;=16.244,F77&gt;=2.5,D77&gt;=0.8),6.533,IF(AND(A77&lt;4.35,D77&lt;0.45,A77&lt;5.05,D77&lt;0.8),1.1,IF(AND(H77&gt;=14.877,D77&lt;0.45,A77&gt;=5.05,D77&lt;0.8),1.3,IF(AND(D77&gt;=1.4,A77&lt;5.65,F77&lt;2.5,D77&gt;=0.8),4.5,IF(AND(A77&gt;=7.25,H77&lt;16.244,F77&gt;=2.5,D77&gt;=0.8),6.5,IF(AND(A77&gt;=4.75,A77&gt;=4.35,D77&lt;0.45,A77&lt;5.05,D77&lt;0.8),1.35,IF(AND(A77&lt;5.3,D77&lt;1.4,A77&lt;5.65,F77&lt;2.5,D77&gt;=0.8),3.1,IF(AND(A77&gt;=6.8,A77&gt;=6.55,A77&gt;=5.65,F77&lt;2.5,D77&gt;=0.8),4.9,IF(AND(H77&lt;5.767,A77&lt;7.25,H77&lt;16.244,F77&gt;=2.5,D77&gt;=0.8),4.5,IF(AND(G77&gt;=0.522,A77&lt;4.75,A77&gt;=4.35,D77&lt;0.45,A77&lt;5.05,D77&lt;0.8),1.2,IF(AND(G77&gt;=0.948,D77&lt;0.35,H77&lt;14.877,D77&lt;0.45,A77&gt;=5.05,D77&lt;0.8),1.7,IF(AND(H77&lt;13.089,D77&gt;=0.35,H77&lt;14.877,D77&lt;0.45,A77&gt;=5.05,D77&lt;0.8),1.5,IF(AND(H77&gt;=13.089,D77&gt;=0.35,H77&lt;14.877,D77&lt;0.45,A77&gt;=5.05,D77&lt;0.8),1.3,IF(AND(B77&gt;=2.95,A77&gt;=5.3,D77&lt;1.4,A77&lt;5.65,F77&lt;2.5,D77&gt;=0.8),4.1,IF(AND(H77&lt;9.181,A77&lt;6.05,A77&lt;6.55,A77&gt;=5.65,F77&lt;2.5,D77&gt;=0.8),5.1,IF(AND(H77&gt;=9.181,A77&lt;6.05,A77&lt;6.55,A77&gt;=5.65,F77&lt;2.5,D77&gt;=0.8),4.3,IF(AND(G77&gt;=0.867,A77&gt;=6.05,A77&lt;6.55,A77&gt;=5.65,F77&lt;2.5,D77&gt;=0.8),4.9,IF(AND(B77&lt;3.05,A77&lt;6.8,A77&gt;=6.55,A77&gt;=5.65,F77&lt;2.5,D77&gt;=0.8),5,IF(AND(B77&gt;=3.05,A77&lt;6.8,A77&gt;=6.55,A77&gt;=5.65,F77&lt;2.5,D77&gt;=0.8),4.55,IF(AND(H77&gt;=14.144,G77&lt;0.522,A77&lt;4.75,A77&gt;=4.35,D77&lt;0.45,A77&lt;5.05,D77&lt;0.8),1.3,IF(AND(B77&lt;2.7,B77&lt;2.95,A77&gt;=5.3,D77&lt;1.4,A77&lt;5.65,F77&lt;2.5,D77&gt;=0.8),3.78,IF(AND(B77&gt;=2.7,B77&lt;2.95,A77&gt;=5.3,D77&lt;1.4,A77&lt;5.65,F77&lt;2.5,D77&gt;=0.8),3.6,IF(AND(G77&lt;0.638,G77&lt;0.867,A77&gt;=6.05,A77&lt;6.55,A77&gt;=5.65,F77&lt;2.5,D77&gt;=0.8),4.433,IF(AND(G77&gt;=0.638,G77&lt;0.867,A77&gt;=6.05,A77&lt;6.55,A77&gt;=5.65,F77&lt;2.5,D77&gt;=0.8),4,IF(AND(A77&lt;6.35,H77&lt;11.146,H77&gt;=5.767,A77&lt;7.25,H77&lt;16.244,F77&gt;=2.5,D77&gt;=0.8),5.1,IF(AND(A77&lt;4.5,H77&lt;14.144,G77&lt;0.522,A77&lt;4.75,A77&gt;=4.35,D77&lt;0.45,A77&lt;5.05,D77&lt;0.8),1.35,IF(AND(A77&gt;=4.5,H77&lt;14.144,G77&lt;0.522,A77&lt;4.75,A77&gt;=4.35,D77&lt;0.45,A77&lt;5.05,D77&lt;0.8),1.4,IF(AND(A77&lt;5.15,B77&lt;3.75,G77&lt;0.948,D77&lt;0.35,H77&lt;14.877,D77&lt;0.45,A77&gt;=5.05,D77&lt;0.8),1.4,IF(AND(A77&gt;=5.15,B77&lt;3.75,G77&lt;0.948,D77&lt;0.35,H77&lt;14.877,D77&lt;0.45,A77&gt;=5.05,D77&lt;0.8),1.5,IF(AND(G77&lt;0.112,B77&gt;=3.75,G77&lt;0.948,D77&lt;0.35,H77&lt;14.877,D77&lt;0.45,A77&gt;=5.05,D77&lt;0.8),1.5,IF(AND(G77&gt;=0.112,B77&gt;=3.75,G77&lt;0.948,D77&lt;0.35,H77&lt;14.877,D77&lt;0.45,A77&gt;=5.05,D77&lt;0.8),1.6,IF(AND(G77&lt;0.075,A77&gt;=6.35,H77&lt;11.146,H77&gt;=5.767,A77&lt;7.25,H77&lt;16.244,F77&gt;=2.5,D77&gt;=0.8),5.5,IF(AND(G77&gt;=0.075,A77&gt;=6.35,H77&lt;11.146,H77&gt;=5.767,A77&lt;7.25,H77&lt;16.244,F77&gt;=2.5,D77&gt;=0.8),5.24,IF(AND(B77&lt;2.95,D77&lt;1.9,H77&gt;=11.146,H77&gt;=5.767,A77&lt;7.25,H77&lt;16.244,F77&gt;=2.5,D77&gt;=0.8),5.65,IF(AND(B77&gt;=2.95,D77&lt;1.9,H77&gt;=11.146,H77&gt;=5.767,A77&lt;7.25,H77&lt;16.244,F77&gt;=2.5,D77&gt;=0.8),5.8,IF(AND(H77&lt;13.42,D77&gt;=1.9,H77&gt;=11.146,H77&gt;=5.767,A77&lt;7.25,H77&lt;16.244,F77&gt;=2.5,D77&gt;=0.8),5.6,IF(AND(H77&gt;=13.42,D77&gt;=1.9,H77&gt;=11.146,H77&gt;=5.767,A77&lt;7.25,H77&lt;16.244,F77&gt;=2.5,D77&gt;=0.8),5.34,"shouldnthappen")))))))))))))))))))))))))))))))))))))))</f>
        <v>4.433</v>
      </c>
      <c r="AB77" s="1" t="n">
        <f aca="false">IF(AND(D77&gt;=0.35,F77&lt;1.5),1.5,IF(AND(F77&lt;2.5,D77&gt;=1.55,F77&gt;=1.5),4.85,IF(AND(H77&lt;8.308,D77&lt;0.15,D77&lt;0.35,F77&lt;1.5),1.5,IF(AND(H77&gt;=8.308,D77&lt;0.15,D77&lt;0.35,F77&lt;1.5),1.4,IF(AND(H77&lt;5.523,D77&gt;=0.15,D77&lt;0.35,F77&lt;1.5),1,IF(AND(G77&lt;0.572,H77&lt;10.688,D77&lt;1.55,F77&gt;=1.5),3.75,IF(AND(B77&gt;=3.5,F77&gt;=2.5,D77&gt;=1.55,F77&gt;=1.5),6.3,IF(AND(A77&gt;=5.65,G77&gt;=0.572,H77&lt;10.688,D77&lt;1.55,F77&gt;=1.5),4.45,IF(AND(B77&gt;=2.85,A77&lt;6.15,H77&gt;=10.688,D77&lt;1.55,F77&gt;=1.5),4.35,IF(AND(H77&gt;=16.284,B77&lt;3.5,F77&gt;=2.5,D77&gt;=1.55,F77&gt;=1.5),6.6,IF(AND(G77&gt;=0.241,G77&lt;0.338,H77&gt;=5.523,D77&gt;=0.15,D77&lt;0.35,F77&lt;1.5),1.25,IF(AND(A77&lt;5.05,G77&gt;=0.338,H77&gt;=5.523,D77&gt;=0.15,D77&lt;0.35,F77&lt;1.5),1.35,IF(AND(B77&lt;2.7,A77&lt;5.65,G77&gt;=0.572,H77&lt;10.688,D77&lt;1.55,F77&gt;=1.5),4,IF(AND(B77&gt;=2.7,A77&lt;5.65,G77&gt;=0.572,H77&lt;10.688,D77&lt;1.55,F77&gt;=1.5),3.6,IF(AND(B77&lt;2.45,B77&lt;2.85,A77&lt;6.15,H77&gt;=10.688,D77&lt;1.55,F77&gt;=1.5),3.7,IF(AND(A77&lt;6.25,B77&lt;2.85,A77&gt;=6.15,H77&gt;=10.688,D77&lt;1.55,F77&gt;=1.5),4.5,IF(AND(A77&gt;=6.25,B77&lt;2.85,A77&gt;=6.15,H77&gt;=10.688,D77&lt;1.55,F77&gt;=1.5),4.86,IF(AND(D77&gt;=1.45,B77&gt;=2.85,A77&gt;=6.15,H77&gt;=10.688,D77&lt;1.55,F77&gt;=1.5),4.8,IF(AND(H77&lt;8.202,H77&lt;16.284,B77&lt;3.5,F77&gt;=2.5,D77&gt;=1.55,F77&gt;=1.5),5.7,IF(AND(A77&gt;=5.1,G77&lt;0.241,G77&lt;0.338,H77&gt;=5.523,D77&gt;=0.15,D77&lt;0.35,F77&lt;1.5),1.5,IF(AND(B77&gt;=3.75,A77&gt;=5.05,G77&gt;=0.338,H77&gt;=5.523,D77&gt;=0.15,D77&lt;0.35,F77&lt;1.5),1.6,IF(AND(A77&lt;5.7,B77&gt;=2.45,B77&lt;2.85,A77&lt;6.15,H77&gt;=10.688,D77&lt;1.55,F77&gt;=1.5),3.9,IF(AND(A77&gt;=5.7,B77&gt;=2.45,B77&lt;2.85,A77&lt;6.15,H77&gt;=10.688,D77&lt;1.55,F77&gt;=1.5),4.02,IF(AND(H77&lt;13.654,D77&lt;1.45,B77&gt;=2.85,A77&gt;=6.15,H77&gt;=10.688,D77&lt;1.55,F77&gt;=1.5),4.333,IF(AND(H77&gt;=13.654,D77&lt;1.45,B77&gt;=2.85,A77&gt;=6.15,H77&gt;=10.688,D77&lt;1.55,F77&gt;=1.5),4.54,IF(AND(A77&lt;6.15,H77&gt;=8.202,H77&lt;16.284,B77&lt;3.5,F77&gt;=2.5,D77&gt;=1.55,F77&gt;=1.5),5,IF(AND(H77&lt;13.924,A77&lt;5.1,G77&lt;0.241,G77&lt;0.338,H77&gt;=5.523,D77&gt;=0.15,D77&lt;0.35,F77&lt;1.5),1.4,IF(AND(H77&gt;=13.924,A77&lt;5.1,G77&lt;0.241,G77&lt;0.338,H77&gt;=5.523,D77&gt;=0.15,D77&lt;0.35,F77&lt;1.5),1.5,IF(AND(D77&lt;0.25,B77&lt;3.75,A77&gt;=5.05,G77&gt;=0.338,H77&gt;=5.523,D77&gt;=0.15,D77&lt;0.35,F77&lt;1.5),1.5,IF(AND(D77&gt;=0.25,B77&lt;3.75,A77&gt;=5.05,G77&gt;=0.338,H77&gt;=5.523,D77&gt;=0.15,D77&lt;0.35,F77&lt;1.5),1.4,IF(AND(H77&lt;8.884,B77&gt;=3.05,A77&gt;=6.15,H77&gt;=8.202,H77&lt;16.284,B77&lt;3.5,F77&gt;=2.5,D77&gt;=1.55,F77&gt;=1.5),5.1,IF(AND(A77&lt;6.45,G77&lt;0.368,B77&lt;3.05,A77&gt;=6.15,H77&gt;=8.202,H77&lt;16.284,B77&lt;3.5,F77&gt;=2.5,D77&gt;=1.55,F77&gt;=1.5),5.525,IF(AND(A77&gt;=6.45,G77&lt;0.368,B77&lt;3.05,A77&gt;=6.15,H77&gt;=8.202,H77&lt;16.284,B77&lt;3.5,F77&gt;=2.5,D77&gt;=1.55,F77&gt;=1.5),5.35,IF(AND(D77&lt;2.25,G77&gt;=0.368,B77&lt;3.05,A77&gt;=6.15,H77&gt;=8.202,H77&lt;16.284,B77&lt;3.5,F77&gt;=2.5,D77&gt;=1.55,F77&gt;=1.5),5.8,IF(AND(D77&gt;=2.25,G77&gt;=0.368,B77&lt;3.05,A77&gt;=6.15,H77&gt;=8.202,H77&lt;16.284,B77&lt;3.5,F77&gt;=2.5,D77&gt;=1.55,F77&gt;=1.5),5.2,IF(AND(H77&lt;10.257,H77&gt;=8.884,B77&gt;=3.05,A77&gt;=6.15,H77&gt;=8.202,H77&lt;16.284,B77&lt;3.5,F77&gt;=2.5,D77&gt;=1.55,F77&gt;=1.5),5.9,IF(AND(H77&gt;=10.257,H77&gt;=8.884,B77&gt;=3.05,A77&gt;=6.15,H77&gt;=8.202,H77&lt;16.284,B77&lt;3.5,F77&gt;=2.5,D77&gt;=1.55,F77&gt;=1.5),5.48,"shouldnthappen")))))))))))))))))))))))))))))))))))))</f>
        <v>4.333</v>
      </c>
      <c r="AC77" s="1" t="n">
        <f aca="false">IF(AND(H77&lt;5.748,A77&lt;5.05,D77&lt;0.8),1,IF(AND(B77&lt;3.35,A77&gt;=5.05,D77&lt;0.8),1.7,IF(AND(A77&lt;5.85,G77&lt;0.154,D77&gt;=0.8),4.5,IF(AND(D77&gt;=0.45,H77&gt;=5.748,A77&lt;5.05,D77&lt;0.8),1.6,IF(AND(G77&gt;=0.934,B77&gt;=3.35,A77&gt;=5.05,D77&lt;0.8),1.7,IF(AND(D77&lt;2.1,A77&gt;=5.85,G77&lt;0.154,D77&gt;=0.8),6.15,IF(AND(D77&gt;=2.1,A77&gt;=5.85,G77&lt;0.154,D77&gt;=0.8),5.5,IF(AND(A77&lt;6.1,D77&gt;=1.55,G77&gt;=0.154,D77&gt;=0.8),5,IF(AND(H77&gt;=14.379,G77&lt;0.934,B77&gt;=3.35,A77&gt;=5.05,D77&lt;0.8),1.58,IF(AND(G77&lt;0.379,A77&gt;=6.1,D77&gt;=1.55,G77&gt;=0.154,D77&gt;=0.8),5.42,IF(AND(H77&lt;13.924,G77&lt;0.227,D77&lt;0.45,H77&gt;=5.748,A77&lt;5.05,D77&lt;0.8),1.4,IF(AND(H77&gt;=13.924,G77&lt;0.227,D77&lt;0.45,H77&gt;=5.748,A77&lt;5.05,D77&lt;0.8),1.5,IF(AND(B77&lt;3.1,G77&gt;=0.227,D77&lt;0.45,H77&gt;=5.748,A77&lt;5.05,D77&lt;0.8),1.1,IF(AND(G77&lt;0.13,H77&lt;14.379,G77&lt;0.934,B77&gt;=3.35,A77&gt;=5.05,D77&lt;0.8),1.4,IF(AND(D77&lt;1.05,A77&lt;5.65,D77&lt;1.35,D77&lt;1.55,G77&gt;=0.154,D77&gt;=0.8),3.7,IF(AND(D77&lt;1.25,A77&gt;=5.65,D77&lt;1.35,D77&lt;1.55,G77&gt;=0.154,D77&gt;=0.8),4.06,IF(AND(D77&gt;=1.25,A77&gt;=5.65,D77&lt;1.35,D77&lt;1.55,G77&gt;=0.154,D77&gt;=0.8),4.425,IF(AND(H77&lt;13.654,D77&lt;1.45,D77&gt;=1.35,D77&lt;1.55,G77&gt;=0.154,D77&gt;=0.8),4.275,IF(AND(G77&lt;0.259,D77&gt;=1.45,D77&gt;=1.35,D77&lt;1.55,G77&gt;=0.154,D77&gt;=0.8),5.1,IF(AND(B77&lt;2.95,G77&gt;=0.379,A77&gt;=6.1,D77&gt;=1.55,G77&gt;=0.154,D77&gt;=0.8),6.3,IF(AND(B77&lt;3.25,B77&gt;=3.1,G77&gt;=0.227,D77&lt;0.45,H77&gt;=5.748,A77&lt;5.05,D77&lt;0.8),1.3,IF(AND(B77&gt;=3.25,B77&gt;=3.1,G77&gt;=0.227,D77&lt;0.45,H77&gt;=5.748,A77&lt;5.05,D77&lt;0.8),1.4,IF(AND(H77&gt;=13.372,G77&gt;=0.13,H77&lt;14.379,G77&lt;0.934,B77&gt;=3.35,A77&gt;=5.05,D77&lt;0.8),1.4,IF(AND(H77&lt;6.69,D77&gt;=1.05,A77&lt;5.65,D77&lt;1.35,D77&lt;1.55,G77&gt;=0.154,D77&gt;=0.8),4.033,IF(AND(H77&gt;=6.69,D77&gt;=1.05,A77&lt;5.65,D77&lt;1.35,D77&lt;1.55,G77&gt;=0.154,D77&gt;=0.8),3.88,IF(AND(B77&lt;2.85,H77&gt;=13.654,D77&lt;1.45,D77&gt;=1.35,D77&lt;1.55,G77&gt;=0.154,D77&gt;=0.8),4.8,IF(AND(B77&gt;=2.85,H77&gt;=13.654,D77&lt;1.45,D77&gt;=1.35,D77&lt;1.55,G77&gt;=0.154,D77&gt;=0.8),4.7,IF(AND(H77&lt;11.681,G77&gt;=0.259,D77&gt;=1.45,D77&gt;=1.35,D77&lt;1.55,G77&gt;=0.154,D77&gt;=0.8),4.85,IF(AND(H77&gt;=11.681,G77&gt;=0.259,D77&gt;=1.45,D77&gt;=1.35,D77&lt;1.55,G77&gt;=0.154,D77&gt;=0.8),4.633,IF(AND(A77&lt;6.25,B77&gt;=2.95,G77&gt;=0.379,A77&gt;=6.1,D77&gt;=1.55,G77&gt;=0.154,D77&gt;=0.8),5.4,IF(AND(D77&lt;0.3,H77&lt;13.372,G77&gt;=0.13,H77&lt;14.379,G77&lt;0.934,B77&gt;=3.35,A77&gt;=5.05,D77&lt;0.8),1.475,IF(AND(D77&gt;=0.3,H77&lt;13.372,G77&gt;=0.13,H77&lt;14.379,G77&lt;0.934,B77&gt;=3.35,A77&gt;=5.05,D77&lt;0.8),1.5,IF(AND(B77&lt;3.15,A77&gt;=6.25,B77&gt;=2.95,G77&gt;=0.379,A77&gt;=6.1,D77&gt;=1.55,G77&gt;=0.154,D77&gt;=0.8),5.7,IF(AND(B77&gt;=3.15,A77&gt;=6.25,B77&gt;=2.95,G77&gt;=0.379,A77&gt;=6.1,D77&gt;=1.55,G77&gt;=0.154,D77&gt;=0.8),5.933,"shouldnthappen"))))))))))))))))))))))))))))))))))</f>
        <v>4.425</v>
      </c>
      <c r="AD77" s="1" t="n">
        <f aca="false">IF(AND(H77&lt;6.621,A77&lt;4.95,D77&lt;0.8),1,IF(AND(H77&lt;14.144,H77&gt;=6.621,A77&lt;4.95,D77&lt;0.8),1.4,IF(AND(H77&gt;=14.144,H77&gt;=6.621,A77&lt;4.95,D77&lt;0.8),1.3,IF(AND(G77&lt;0.13,B77&gt;=3.85,A77&gt;=4.95,D77&lt;0.8),1.3,IF(AND(G77&gt;=0.13,B77&gt;=3.85,A77&gt;=4.95,D77&lt;0.8),1.425,IF(AND(A77&gt;=6.05,B77&lt;2.75,D77&lt;1.55,D77&gt;=0.8),4.9,IF(AND(A77&gt;=7.3,G77&lt;0.119,D77&gt;=1.55,D77&gt;=0.8),6.7,IF(AND(H77&lt;6.555,D77&lt;0.25,B77&lt;3.85,A77&gt;=4.95,D77&lt;0.8),1.7,IF(AND(B77&lt;3.4,D77&gt;=0.25,B77&lt;3.85,A77&gt;=4.95,D77&lt;0.8),1.7,IF(AND(B77&gt;=3.4,D77&gt;=0.25,B77&lt;3.85,A77&gt;=4.95,D77&lt;0.8),1.6,IF(AND(A77&lt;5.05,A77&lt;6.05,B77&lt;2.75,D77&lt;1.55,D77&gt;=0.8),3.3,IF(AND(B77&lt;2.85,D77&lt;1.35,B77&gt;=2.75,D77&lt;1.55,D77&gt;=0.8),4.5,IF(AND(H77&lt;12.206,D77&gt;=1.35,B77&gt;=2.75,D77&lt;1.55,D77&gt;=0.8),4.7,IF(AND(H77&gt;=12.206,D77&gt;=1.35,B77&gt;=2.75,D77&lt;1.55,D77&gt;=0.8),4.52,IF(AND(G77&lt;0.024,A77&lt;7.3,G77&lt;0.119,D77&gt;=1.55,D77&gt;=0.8),5.7,IF(AND(G77&gt;=0.024,A77&lt;7.3,G77&lt;0.119,D77&gt;=1.55,D77&gt;=0.8),5.6,IF(AND(F77&lt;2.5,G77&lt;0.417,G77&gt;=0.119,D77&gt;=1.55,D77&gt;=0.8),5.05,IF(AND(B77&lt;3.15,H77&gt;=6.555,D77&lt;0.25,B77&lt;3.85,A77&gt;=4.95,D77&lt;0.8),1.6,IF(AND(G77&lt;0.356,A77&gt;=5.05,A77&lt;6.05,B77&lt;2.75,D77&lt;1.55,D77&gt;=0.8),4.12,IF(AND(A77&lt;5.65,B77&gt;=2.85,D77&lt;1.35,B77&gt;=2.75,D77&lt;1.55,D77&gt;=0.8),3.6,IF(AND(B77&lt;3.15,F77&gt;=2.5,G77&lt;0.417,G77&gt;=0.119,D77&gt;=1.55,D77&gt;=0.8),5.18,IF(AND(B77&gt;=3.15,F77&gt;=2.5,G77&lt;0.417,G77&gt;=0.119,D77&gt;=1.55,D77&gt;=0.8),5.3,IF(AND(D77&lt;1.7,A77&lt;6.95,G77&gt;=0.417,G77&gt;=0.119,D77&gt;=1.55,D77&gt;=0.8),4.7,IF(AND(A77&lt;7.25,A77&gt;=6.95,G77&gt;=0.417,G77&gt;=0.119,D77&gt;=1.55,D77&gt;=0.8),5.8,IF(AND(A77&gt;=7.25,A77&gt;=6.95,G77&gt;=0.417,G77&gt;=0.119,D77&gt;=1.55,D77&gt;=0.8),6.333,IF(AND(H77&lt;8.594,B77&gt;=3.15,H77&gt;=6.555,D77&lt;0.25,B77&lt;3.85,A77&gt;=4.95,D77&lt;0.8),1.4,IF(AND(H77&gt;=8.594,B77&gt;=3.15,H77&gt;=6.555,D77&lt;0.25,B77&lt;3.85,A77&gt;=4.95,D77&lt;0.8),1.5,IF(AND(H77&gt;=11.218,G77&gt;=0.356,A77&gt;=5.05,A77&lt;6.05,B77&lt;2.75,D77&lt;1.55,D77&gt;=0.8),3.925,IF(AND(A77&gt;=6.5,A77&gt;=5.65,B77&gt;=2.85,D77&lt;1.35,B77&gt;=2.75,D77&lt;1.55,D77&gt;=0.8),4.6,IF(AND(H77&lt;8.602,H77&lt;11.218,G77&gt;=0.356,A77&gt;=5.05,A77&lt;6.05,B77&lt;2.75,D77&lt;1.55,D77&gt;=0.8),3.95,IF(AND(H77&gt;=8.602,H77&lt;11.218,G77&gt;=0.356,A77&gt;=5.05,A77&lt;6.05,B77&lt;2.75,D77&lt;1.55,D77&gt;=0.8),3.75,IF(AND(H77&lt;10.129,A77&lt;6.5,A77&gt;=5.65,B77&gt;=2.85,D77&lt;1.35,B77&gt;=2.75,D77&lt;1.55,D77&gt;=0.8),4.2,IF(AND(H77&gt;=10.129,A77&lt;6.5,A77&gt;=5.65,B77&gt;=2.85,D77&lt;1.35,B77&gt;=2.75,D77&lt;1.55,D77&gt;=0.8),4.267,IF(AND(D77&lt;2.2,B77&lt;3.05,D77&gt;=1.7,A77&lt;6.95,G77&gt;=0.417,G77&gt;=0.119,D77&gt;=1.55,D77&gt;=0.8),5.3,IF(AND(D77&gt;=2.2,B77&lt;3.05,D77&gt;=1.7,A77&lt;6.95,G77&gt;=0.417,G77&gt;=0.119,D77&gt;=1.55,D77&gt;=0.8),5.133,IF(AND(D77&lt;2.45,B77&gt;=3.05,D77&gt;=1.7,A77&lt;6.95,G77&gt;=0.417,G77&gt;=0.119,D77&gt;=1.55,D77&gt;=0.8),5.6,IF(AND(D77&gt;=2.45,B77&gt;=3.05,D77&gt;=1.7,A77&lt;6.95,G77&gt;=0.417,G77&gt;=0.119,D77&gt;=1.55,D77&gt;=0.8),6,"shouldnthappen")))))))))))))))))))))))))))))))))))))</f>
        <v>4.267</v>
      </c>
      <c r="AE77" s="1" t="n">
        <f aca="false">IF(AND(G77&lt;0.123,D77&gt;=0.25,D77&lt;0.75),1.3,IF(AND(H77&gt;=16.774,D77&gt;=1.75,D77&gt;=0.75),6.4,IF(AND(B77&lt;3.4,A77&lt;4.8,D77&lt;0.25,D77&lt;0.75),1.22,IF(AND(B77&gt;=3.4,A77&lt;4.8,D77&lt;0.25,D77&lt;0.75),1,IF(AND(A77&gt;=5.45,A77&gt;=4.8,D77&lt;0.25,D77&lt;0.75),1.367,IF(AND(H77&gt;=10.688,D77&lt;1.35,D77&lt;1.75,D77&gt;=0.75),4.2,IF(AND(A77&lt;5.3,D77&gt;=1.35,D77&lt;1.75,D77&gt;=0.75),4.05,IF(AND(G77&gt;=0.857,H77&lt;16.774,D77&gt;=1.75,D77&gt;=0.75),5.02,IF(AND(H77&lt;6.089,A77&lt;5.45,A77&gt;=4.8,D77&lt;0.25,D77&lt;0.75),1.7,IF(AND(G77&lt;0.184,D77&lt;0.35,G77&gt;=0.123,D77&gt;=0.25,D77&lt;0.75),1.7,IF(AND(G77&gt;=0.184,D77&lt;0.35,G77&gt;=0.123,D77&gt;=0.25,D77&lt;0.75),1.48,IF(AND(A77&lt;5.25,D77&gt;=0.35,G77&gt;=0.123,D77&gt;=0.25,D77&lt;0.75),1.75,IF(AND(A77&gt;=5.25,D77&gt;=0.35,G77&gt;=0.123,D77&gt;=0.25,D77&lt;0.75),1.5,IF(AND(A77&lt;5.3,H77&lt;10.688,D77&lt;1.35,D77&lt;1.75,D77&gt;=0.75),3.15,IF(AND(H77&lt;9.474,A77&gt;=5.3,D77&gt;=1.35,D77&lt;1.75,D77&gt;=0.75),4.95,IF(AND(G77&gt;=0.779,G77&lt;0.857,H77&lt;16.774,D77&gt;=1.75,D77&gt;=0.75),6,IF(AND(G77&lt;0.05,H77&gt;=6.089,A77&lt;5.45,A77&gt;=4.8,D77&lt;0.25,D77&lt;0.75),1.4,IF(AND(H77&lt;6.69,A77&gt;=5.3,H77&lt;10.688,D77&lt;1.35,D77&lt;1.75,D77&gt;=0.75),4.033,IF(AND(H77&gt;=6.69,A77&gt;=5.3,H77&lt;10.688,D77&lt;1.35,D77&lt;1.75,D77&gt;=0.75),3.733,IF(AND(B77&lt;2.5,H77&gt;=9.474,A77&gt;=5.3,D77&gt;=1.35,D77&lt;1.75,D77&gt;=0.75),4.5,IF(AND(D77&gt;=2.45,G77&lt;0.779,G77&lt;0.857,H77&lt;16.774,D77&gt;=1.75,D77&gt;=0.75),6,IF(AND(B77&gt;=3.75,G77&gt;=0.05,H77&gt;=6.089,A77&lt;5.45,A77&gt;=4.8,D77&lt;0.25,D77&lt;0.75),1.6,IF(AND(H77&lt;13.695,B77&gt;=2.5,H77&gt;=9.474,A77&gt;=5.3,D77&gt;=1.35,D77&lt;1.75,D77&gt;=0.75),4.567,IF(AND(G77&gt;=0.654,D77&lt;2.45,G77&lt;0.779,G77&lt;0.857,H77&lt;16.774,D77&gt;=1.75,D77&gt;=0.75),4.9,IF(AND(G77&gt;=0.73,B77&lt;3.75,G77&gt;=0.05,H77&gt;=6.089,A77&lt;5.45,A77&gt;=4.8,D77&lt;0.25,D77&lt;0.75),1.4,IF(AND(A77&lt;6.65,H77&gt;=13.695,B77&gt;=2.5,H77&gt;=9.474,A77&gt;=5.3,D77&gt;=1.35,D77&lt;1.75,D77&gt;=0.75),4.4,IF(AND(A77&gt;=6.65,H77&gt;=13.695,B77&gt;=2.5,H77&gt;=9.474,A77&gt;=5.3,D77&gt;=1.35,D77&lt;1.75,D77&gt;=0.75),4.84,IF(AND(B77&lt;2.75,G77&lt;0.654,D77&lt;2.45,G77&lt;0.779,G77&lt;0.857,H77&lt;16.774,D77&gt;=1.75,D77&gt;=0.75),5.2,IF(AND(H77&lt;9.524,G77&lt;0.73,B77&lt;3.75,G77&gt;=0.05,H77&gt;=6.089,A77&lt;5.45,A77&gt;=4.8,D77&lt;0.25,D77&lt;0.75),1.5,IF(AND(H77&gt;=9.524,G77&lt;0.73,B77&lt;3.75,G77&gt;=0.05,H77&gt;=6.089,A77&lt;5.45,A77&gt;=4.8,D77&lt;0.25,D77&lt;0.75),1.4,IF(AND(H77&gt;=13.644,B77&gt;=2.75,G77&lt;0.654,D77&lt;2.45,G77&lt;0.779,G77&lt;0.857,H77&lt;16.774,D77&gt;=1.75,D77&gt;=0.75),6.033,IF(AND(A77&gt;=6.85,H77&lt;13.644,B77&gt;=2.75,G77&lt;0.654,D77&lt;2.45,G77&lt;0.779,G77&lt;0.857,H77&lt;16.774,D77&gt;=1.75,D77&gt;=0.75),5.1,IF(AND(A77&gt;=6.75,A77&lt;6.85,H77&lt;13.644,B77&gt;=2.75,G77&lt;0.654,D77&lt;2.45,G77&lt;0.779,G77&lt;0.857,H77&lt;16.774,D77&gt;=1.75,D77&gt;=0.75),5.9,IF(AND(D77&gt;=2.35,A77&lt;6.75,A77&lt;6.85,H77&lt;13.644,B77&gt;=2.75,G77&lt;0.654,D77&lt;2.45,G77&lt;0.779,G77&lt;0.857,H77&lt;16.774,D77&gt;=1.75,D77&gt;=0.75),5.6,IF(AND(H77&lt;11.146,D77&lt;2.35,A77&lt;6.75,A77&lt;6.85,H77&lt;13.644,B77&gt;=2.75,G77&lt;0.654,D77&lt;2.45,G77&lt;0.779,G77&lt;0.857,H77&lt;16.774,D77&gt;=1.75,D77&gt;=0.75),5.4,IF(AND(H77&gt;=11.146,D77&lt;2.35,A77&lt;6.75,A77&lt;6.85,H77&lt;13.644,B77&gt;=2.75,G77&lt;0.654,D77&lt;2.45,G77&lt;0.779,G77&lt;0.857,H77&lt;16.774,D77&gt;=1.75,D77&gt;=0.75),5.6,"shouldnthappen"))))))))))))))))))))))))))))))))))))</f>
        <v>4.2</v>
      </c>
      <c r="AF77" s="1" t="n">
        <f aca="false">IF(AND(A77&lt;4.5,D77&lt;0.8),1.233,IF(AND(B77&lt;3.05,A77&gt;=4.5,D77&lt;0.8),1.4,IF(AND(D77&gt;=0.45,B77&gt;=3.05,A77&gt;=4.5,D77&lt;0.8),1.667,IF(AND(D77&lt;1.05,D77&lt;1.35,A77&lt;6.25,D77&gt;=0.8),3.633,IF(AND(H77&lt;13.935,A77&gt;=7.05,A77&gt;=6.25,D77&gt;=0.8),6,IF(AND(G77&gt;=0.948,D77&lt;0.45,B77&gt;=3.05,A77&gt;=4.5,D77&lt;0.8),1.7,IF(AND(G77&lt;0.652,D77&gt;=1.05,D77&lt;1.35,A77&lt;6.25,D77&gt;=0.8),4.16,IF(AND(D77&gt;=2.15,D77&gt;=1.75,D77&gt;=1.35,A77&lt;6.25,D77&gt;=0.8),5.4,IF(AND(G77&gt;=0.912,F77&lt;2.5,A77&lt;7.05,A77&gt;=6.25,D77&gt;=0.8),4.4,IF(AND(B77&gt;=3.25,F77&gt;=2.5,A77&lt;7.05,A77&gt;=6.25,D77&gt;=0.8),5.85,IF(AND(H77&lt;17.32,H77&gt;=13.935,A77&gt;=7.05,A77&gt;=6.25,D77&gt;=0.8),6.65,IF(AND(H77&gt;=17.32,H77&gt;=13.935,A77&gt;=7.05,A77&gt;=6.25,D77&gt;=0.8),6.4,IF(AND(H77&gt;=13.547,G77&lt;0.948,D77&lt;0.45,B77&gt;=3.05,A77&gt;=4.5,D77&lt;0.8),1.38,IF(AND(B77&gt;=2.75,G77&gt;=0.652,D77&gt;=1.05,D77&lt;1.35,A77&lt;6.25,D77&gt;=0.8),3.6,IF(AND(H77&lt;9.417,G77&lt;0.404,D77&lt;1.75,D77&gt;=1.35,A77&lt;6.25,D77&gt;=0.8),4.2,IF(AND(H77&gt;=9.417,G77&lt;0.404,D77&lt;1.75,D77&gt;=1.35,A77&lt;6.25,D77&gt;=0.8),4.5,IF(AND(G77&lt;0.464,G77&gt;=0.404,D77&lt;1.75,D77&gt;=1.35,A77&lt;6.25,D77&gt;=0.8),4.5,IF(AND(G77&gt;=0.464,G77&gt;=0.404,D77&lt;1.75,D77&gt;=1.35,A77&lt;6.25,D77&gt;=0.8),4.625,IF(AND(D77&lt;1.85,D77&lt;2.15,D77&gt;=1.75,D77&gt;=1.35,A77&lt;6.25,D77&gt;=0.8),4.9,IF(AND(D77&gt;=1.85,D77&lt;2.15,D77&gt;=1.75,D77&gt;=1.35,A77&lt;6.25,D77&gt;=0.8),5.05,IF(AND(G77&lt;0.332,G77&lt;0.912,F77&lt;2.5,A77&lt;7.05,A77&gt;=6.25,D77&gt;=0.8),4.467,IF(AND(G77&gt;=0.332,G77&lt;0.912,F77&lt;2.5,A77&lt;7.05,A77&gt;=6.25,D77&gt;=0.8),4.767,IF(AND(D77&lt;0.15,H77&lt;13.547,G77&lt;0.948,D77&lt;0.45,B77&gt;=3.05,A77&gt;=4.5,D77&lt;0.8),1.5,IF(AND(D77&lt;1.15,B77&lt;2.75,G77&gt;=0.652,D77&gt;=1.05,D77&lt;1.35,A77&lt;6.25,D77&gt;=0.8),3.9,IF(AND(D77&gt;=1.15,B77&lt;2.75,G77&gt;=0.652,D77&gt;=1.05,D77&lt;1.35,A77&lt;6.25,D77&gt;=0.8),4,IF(AND(D77&gt;=2.25,B77&lt;3.15,B77&lt;3.25,F77&gt;=2.5,A77&lt;7.05,A77&gt;=6.25,D77&gt;=0.8),5.14,IF(AND(G77&lt;0.621,B77&gt;=3.15,B77&lt;3.25,F77&gt;=2.5,A77&lt;7.05,A77&gt;=6.25,D77&gt;=0.8),5.75,IF(AND(G77&gt;=0.621,B77&gt;=3.15,B77&lt;3.25,F77&gt;=2.5,A77&lt;7.05,A77&gt;=6.25,D77&gt;=0.8),5.1,IF(AND(G77&gt;=0.862,D77&gt;=0.15,H77&lt;13.547,G77&lt;0.948,D77&lt;0.45,B77&gt;=3.05,A77&gt;=4.5,D77&lt;0.8),1.5,IF(AND(A77&lt;6.35,D77&lt;2.25,B77&lt;3.15,B77&lt;3.25,F77&gt;=2.5,A77&lt;7.05,A77&gt;=6.25,D77&gt;=0.8),5.267,IF(AND(A77&gt;=6.35,D77&lt;2.25,B77&lt;3.15,B77&lt;3.25,F77&gt;=2.5,A77&lt;7.05,A77&gt;=6.25,D77&gt;=0.8),5.42,IF(AND(A77&lt;5.1,G77&lt;0.862,D77&gt;=0.15,H77&lt;13.547,G77&lt;0.948,D77&lt;0.45,B77&gt;=3.05,A77&gt;=4.5,D77&lt;0.8),1.35,IF(AND(B77&lt;3.95,A77&gt;=5.1,G77&lt;0.862,D77&gt;=0.15,H77&lt;13.547,G77&lt;0.948,D77&lt;0.45,B77&gt;=3.05,A77&gt;=4.5,D77&lt;0.8),1.5,IF(AND(B77&gt;=3.95,A77&gt;=5.1,G77&lt;0.862,D77&gt;=0.15,H77&lt;13.547,G77&lt;0.948,D77&lt;0.45,B77&gt;=3.05,A77&gt;=4.5,D77&lt;0.8),1.467,"shouldnthappen"))))))))))))))))))))))))))))))))))</f>
        <v>4.467</v>
      </c>
      <c r="AG77" s="1" t="n">
        <f aca="false">IF(AND(H77&lt;5.748,A77&lt;4.85,D77&lt;0.75),1,IF(AND(B77&gt;=3.5,D77&gt;=1.75,D77&gt;=0.75),6.2,IF(AND(A77&gt;=4.65,H77&gt;=5.748,A77&lt;4.85,D77&lt;0.75),1.333,IF(AND(H77&lt;6.417,B77&lt;3.45,A77&gt;=4.85,D77&lt;0.75),1.7,IF(AND(A77&lt;5.05,B77&gt;=3.45,A77&gt;=4.85,D77&lt;0.75),1.4,IF(AND(A77&gt;=5.05,B77&gt;=3.45,A77&gt;=4.85,D77&lt;0.75),1.5,IF(AND(F77&gt;=2.5,H77&lt;13.641,D77&lt;1.75,D77&gt;=0.75),4.667,IF(AND(G77&lt;0.187,H77&gt;=13.641,D77&lt;1.75,D77&gt;=0.75),5,IF(AND(A77&gt;=7.1,B77&lt;3.5,D77&gt;=1.75,D77&gt;=0.75),6.575,IF(AND(G77&lt;0.161,A77&lt;4.65,H77&gt;=5.748,A77&lt;4.85,D77&lt;0.75),1.5,IF(AND(H77&lt;8.399,H77&gt;=6.417,B77&lt;3.45,A77&gt;=4.85,D77&lt;0.75),1.5,IF(AND(H77&gt;=8.399,H77&gt;=6.417,B77&lt;3.45,A77&gt;=4.85,D77&lt;0.75),1.625,IF(AND(G77&lt;0.086,F77&lt;2.5,H77&lt;13.641,D77&lt;1.75,D77&gt;=0.75),4.7,IF(AND(D77&lt;1.35,G77&gt;=0.187,H77&gt;=13.641,D77&lt;1.75,D77&gt;=0.75),4.2,IF(AND(G77&lt;0.422,G77&gt;=0.161,A77&lt;4.65,H77&gt;=5.748,A77&lt;4.85,D77&lt;0.75),1.4,IF(AND(G77&gt;=0.422,G77&gt;=0.161,A77&lt;4.65,H77&gt;=5.748,A77&lt;4.85,D77&lt;0.75),1.3,IF(AND(B77&lt;2.5,D77&gt;=1.35,G77&gt;=0.187,H77&gt;=13.641,D77&lt;1.75,D77&gt;=0.75),4.5,IF(AND(B77&lt;2.75,A77&lt;6,A77&lt;7.1,B77&lt;3.5,D77&gt;=1.75,D77&gt;=0.75),5.1,IF(AND(B77&gt;=2.75,A77&lt;6,A77&lt;7.1,B77&lt;3.5,D77&gt;=1.75,D77&gt;=0.75),5.02,IF(AND(A77&lt;5.15,A77&lt;5.9,G77&gt;=0.086,F77&lt;2.5,H77&lt;13.641,D77&lt;1.75,D77&gt;=0.75),3,IF(AND(G77&lt;0.644,A77&gt;=5.9,G77&gt;=0.086,F77&lt;2.5,H77&lt;13.641,D77&lt;1.75,D77&gt;=0.75),4.65,IF(AND(G77&gt;=0.644,A77&gt;=5.9,G77&gt;=0.086,F77&lt;2.5,H77&lt;13.641,D77&lt;1.75,D77&gt;=0.75),4.24,IF(AND(D77&lt;1.45,B77&gt;=2.5,D77&gt;=1.35,G77&gt;=0.187,H77&gt;=13.641,D77&lt;1.75,D77&gt;=0.75),4.68,IF(AND(D77&gt;=1.45,B77&gt;=2.5,D77&gt;=1.35,G77&gt;=0.187,H77&gt;=13.641,D77&lt;1.75,D77&gt;=0.75),4.833,IF(AND(H77&lt;13.18,D77&lt;2.05,A77&gt;=6,A77&lt;7.1,B77&lt;3.5,D77&gt;=1.75,D77&gt;=0.75),5.44,IF(AND(H77&gt;=13.18,D77&lt;2.05,A77&gt;=6,A77&lt;7.1,B77&lt;3.5,D77&gt;=1.75,D77&gt;=0.75),5.1,IF(AND(H77&lt;8.759,D77&gt;=2.05,A77&gt;=6,A77&lt;7.1,B77&lt;3.5,D77&gt;=1.75,D77&gt;=0.75),5.4,IF(AND(A77&gt;=5.75,A77&gt;=5.15,A77&lt;5.9,G77&gt;=0.086,F77&lt;2.5,H77&lt;13.641,D77&lt;1.75,D77&gt;=0.75),3.967,IF(AND(H77&lt;10.159,H77&gt;=8.759,D77&gt;=2.05,A77&gt;=6,A77&lt;7.1,B77&lt;3.5,D77&gt;=1.75,D77&gt;=0.75),5.925,IF(AND(D77&lt;1.2,A77&lt;5.75,A77&gt;=5.15,A77&lt;5.9,G77&gt;=0.086,F77&lt;2.5,H77&lt;13.641,D77&lt;1.75,D77&gt;=0.75),3.667,IF(AND(D77&lt;2.25,H77&gt;=10.159,H77&gt;=8.759,D77&gt;=2.05,A77&gt;=6,A77&lt;7.1,B77&lt;3.5,D77&gt;=1.75,D77&gt;=0.75),5.66,IF(AND(D77&gt;=2.25,H77&gt;=10.159,H77&gt;=8.759,D77&gt;=2.05,A77&gt;=6,A77&lt;7.1,B77&lt;3.5,D77&gt;=1.75,D77&gt;=0.75),5.34,IF(AND(D77&lt;1.35,D77&gt;=1.2,A77&lt;5.75,A77&gt;=5.15,A77&lt;5.9,G77&gt;=0.086,F77&lt;2.5,H77&lt;13.641,D77&lt;1.75,D77&gt;=0.75),4.025,IF(AND(D77&gt;=1.35,D77&gt;=1.2,A77&lt;5.75,A77&gt;=5.15,A77&lt;5.9,G77&gt;=0.086,F77&lt;2.5,H77&lt;13.641,D77&lt;1.75,D77&gt;=0.75),3.9,"shouldnthappen"))))))))))))))))))))))))))))))))))</f>
        <v>4.65</v>
      </c>
      <c r="AH77" s="1" t="n">
        <f aca="false">IF(AND(F77&lt;1.5,H77&lt;6.799,A77&lt;5.45),1.7,IF(AND(F77&gt;=1.5,H77&lt;6.799,A77&lt;5.45),4.1,IF(AND(D77&gt;=0.8,H77&gt;=6.799,A77&lt;5.45),3.9,IF(AND(H77&lt;7.564,F77&lt;2.5,A77&gt;=5.45),3.925,IF(AND(H77&gt;=16.284,F77&gt;=2.5,A77&gt;=5.45),6.5,IF(AND(A77&lt;4.35,D77&lt;0.8,H77&gt;=6.799,A77&lt;5.45),1.1,IF(AND(B77&lt;2.8,D77&lt;1.35,H77&gt;=7.564,F77&lt;2.5,A77&gt;=5.45),4.1,IF(AND(B77&gt;=2.8,D77&lt;1.35,H77&gt;=7.564,F77&lt;2.5,A77&gt;=5.45),4.267,IF(AND(B77&lt;2.75,D77&gt;=1.35,H77&gt;=7.564,F77&lt;2.5,A77&gt;=5.45),5,IF(AND(G77&gt;=0.078,G77&lt;0.26,H77&lt;16.284,F77&gt;=2.5,A77&gt;=5.45),6.06,IF(AND(G77&gt;=0.805,G77&gt;=0.26,H77&lt;16.284,F77&gt;=2.5,A77&gt;=5.45),5.02,IF(AND(H77&gt;=10.109,B77&gt;=3.45,A77&gt;=4.35,D77&lt;0.8,H77&gt;=6.799,A77&lt;5.45),1.55,IF(AND(D77&lt;2.25,G77&lt;0.078,G77&lt;0.26,H77&lt;16.284,F77&gt;=2.5,A77&gt;=5.45),5.6,IF(AND(D77&gt;=2.25,G77&lt;0.078,G77&lt;0.26,H77&lt;16.284,F77&gt;=2.5,A77&gt;=5.45),5.7,IF(AND(A77&lt;6.15,G77&lt;0.805,G77&gt;=0.26,H77&lt;16.284,F77&gt;=2.5,A77&gt;=5.45),4.967,IF(AND(A77&lt;4.65,H77&lt;12.227,B77&lt;3.45,A77&gt;=4.35,D77&lt;0.8,H77&gt;=6.799,A77&lt;5.45),1.333,IF(AND(A77&lt;4.85,H77&gt;=12.227,B77&lt;3.45,A77&gt;=4.35,D77&lt;0.8,H77&gt;=6.799,A77&lt;5.45),1.42,IF(AND(A77&gt;=4.85,H77&gt;=12.227,B77&lt;3.45,A77&gt;=4.35,D77&lt;0.8,H77&gt;=6.799,A77&lt;5.45),1.533,IF(AND(A77&lt;5.05,H77&lt;10.109,B77&gt;=3.45,A77&gt;=4.35,D77&lt;0.8,H77&gt;=6.799,A77&lt;5.45),1.4,IF(AND(A77&gt;=5.05,H77&lt;10.109,B77&gt;=3.45,A77&gt;=4.35,D77&lt;0.8,H77&gt;=6.799,A77&lt;5.45),1.5,IF(AND(G77&lt;0.14,H77&lt;13.531,B77&gt;=2.75,D77&gt;=1.35,H77&gt;=7.564,F77&lt;2.5,A77&gt;=5.45),4.7,IF(AND(G77&lt;0.187,H77&gt;=13.531,B77&gt;=2.75,D77&gt;=1.35,H77&gt;=7.564,F77&lt;2.5,A77&gt;=5.45),5,IF(AND(G77&gt;=0.187,H77&gt;=13.531,B77&gt;=2.75,D77&gt;=1.35,H77&gt;=7.564,F77&lt;2.5,A77&gt;=5.45),4.66,IF(AND(A77&lt;6.35,A77&gt;=6.15,G77&lt;0.805,G77&gt;=0.26,H77&lt;16.284,F77&gt;=2.5,A77&gt;=5.45),6,IF(AND(D77&lt;0.15,A77&gt;=4.65,H77&lt;12.227,B77&lt;3.45,A77&gt;=4.35,D77&lt;0.8,H77&gt;=6.799,A77&lt;5.45),1.5,IF(AND(H77&lt;10.723,G77&gt;=0.14,H77&lt;13.531,B77&gt;=2.75,D77&gt;=1.35,H77&gt;=7.564,F77&lt;2.5,A77&gt;=5.45),4.6,IF(AND(H77&gt;=10.723,G77&gt;=0.14,H77&lt;13.531,B77&gt;=2.75,D77&gt;=1.35,H77&gt;=7.564,F77&lt;2.5,A77&gt;=5.45),4.46,IF(AND(G77&lt;0.364,A77&gt;=6.35,A77&gt;=6.15,G77&lt;0.805,G77&gt;=0.26,H77&lt;16.284,F77&gt;=2.5,A77&gt;=5.45),5.28,IF(AND(A77&lt;5.1,D77&gt;=0.15,A77&gt;=4.65,H77&lt;12.227,B77&lt;3.45,A77&gt;=4.35,D77&lt;0.8,H77&gt;=6.799,A77&lt;5.45),1.36,IF(AND(A77&gt;=5.1,D77&gt;=0.15,A77&gt;=4.65,H77&lt;12.227,B77&lt;3.45,A77&gt;=4.35,D77&lt;0.8,H77&gt;=6.799,A77&lt;5.45),1.4,IF(AND(G77&gt;=0.6,G77&gt;=0.364,A77&gt;=6.35,A77&gt;=6.15,G77&lt;0.805,G77&gt;=0.26,H77&lt;16.284,F77&gt;=2.5,A77&gt;=5.45),5.1,IF(AND(A77&gt;=6.95,G77&lt;0.6,G77&gt;=0.364,A77&gt;=6.35,A77&gt;=6.15,G77&lt;0.805,G77&gt;=0.26,H77&lt;16.284,F77&gt;=2.5,A77&gt;=5.45),5.8,IF(AND(B77&lt;3.2,A77&lt;6.95,G77&lt;0.6,G77&gt;=0.364,A77&gt;=6.35,A77&gt;=6.15,G77&lt;0.805,G77&gt;=0.26,H77&lt;16.284,F77&gt;=2.5,A77&gt;=5.45),5.6,IF(AND(B77&gt;=3.2,A77&lt;6.95,G77&lt;0.6,G77&gt;=0.364,A77&gt;=6.35,A77&gt;=6.15,G77&lt;0.805,G77&gt;=0.26,H77&lt;16.284,F77&gt;=2.5,A77&gt;=5.45),5.7,"shouldnthappen"))))))))))))))))))))))))))))))))))</f>
        <v>4.267</v>
      </c>
      <c r="AI77" s="1" t="n">
        <f aca="false">IF(AND(B77&gt;=3.55,A77&lt;5.05,F77&lt;1.5),1,IF(AND(H77&gt;=13.436,A77&gt;=5.05,F77&lt;1.5),1.633,IF(AND(A77&lt;4.35,B77&lt;3.55,A77&lt;5.05,F77&lt;1.5),1.1,IF(AND(A77&lt;5.15,H77&lt;13.436,A77&gt;=5.05,F77&lt;1.5),1.6,IF(AND(G77&lt;0.837,D77&lt;1.2,B77&lt;2.65,F77&gt;=1.5),3.7,IF(AND(G77&gt;=0.837,D77&lt;1.2,B77&lt;2.65,F77&gt;=1.5),3,IF(AND(D77&lt;1.4,D77&gt;=1.2,B77&lt;2.65,F77&gt;=1.5),4.133,IF(AND(D77&gt;=1.4,D77&gt;=1.2,B77&lt;2.65,F77&gt;=1.5),4.633,IF(AND(G77&lt;0.302,A77&gt;=4.35,B77&lt;3.55,A77&lt;5.05,F77&lt;1.5),1.34,IF(AND(D77&gt;=0.3,A77&gt;=5.15,H77&lt;13.436,A77&gt;=5.05,F77&lt;1.5),1.5,IF(AND(G77&lt;0.233,G77&lt;0.265,D77&lt;1.55,B77&gt;=2.65,F77&gt;=1.5),4.56,IF(AND(G77&gt;=0.233,G77&lt;0.265,D77&lt;1.55,B77&gt;=2.65,F77&gt;=1.5),5.1,IF(AND(G77&lt;0.395,G77&gt;=0.265,D77&lt;1.55,B77&gt;=2.65,F77&gt;=1.5),4.025,IF(AND(H77&lt;13.935,A77&gt;=7.05,D77&gt;=1.55,B77&gt;=2.65,F77&gt;=1.5),6.12,IF(AND(H77&gt;=13.935,A77&gt;=7.05,D77&gt;=1.55,B77&gt;=2.65,F77&gt;=1.5),6.64,IF(AND(G77&gt;=0.858,G77&gt;=0.302,A77&gt;=4.35,B77&lt;3.55,A77&lt;5.05,F77&lt;1.5),1.3,IF(AND(H77&lt;6.543,D77&lt;0.3,A77&gt;=5.15,H77&lt;13.436,A77&gt;=5.05,F77&lt;1.5),1.4,IF(AND(H77&gt;=6.543,D77&lt;0.3,A77&gt;=5.15,H77&lt;13.436,A77&gt;=5.05,F77&lt;1.5),1.48,IF(AND(A77&lt;6.3,G77&gt;=0.395,G77&gt;=0.265,D77&lt;1.55,B77&gt;=2.65,F77&gt;=1.5),4.14,IF(AND(A77&gt;=6.3,G77&gt;=0.395,G77&gt;=0.265,D77&lt;1.55,B77&gt;=2.65,F77&gt;=1.5),4.767,IF(AND(G77&gt;=0.669,B77&lt;3.15,A77&lt;7.05,D77&gt;=1.55,B77&gt;=2.65,F77&gt;=1.5),5,IF(AND(H77&lt;9.459,G77&lt;0.858,G77&gt;=0.302,A77&gt;=4.35,B77&lt;3.55,A77&lt;5.05,F77&lt;1.5),1.4,IF(AND(H77&gt;=9.459,G77&lt;0.858,G77&gt;=0.302,A77&gt;=4.35,B77&lt;3.55,A77&lt;5.05,F77&lt;1.5),1.6,IF(AND(G77&gt;=0.433,G77&lt;0.669,B77&lt;3.15,A77&lt;7.05,D77&gt;=1.55,B77&gt;=2.65,F77&gt;=1.5),5.68,IF(AND(G77&lt;0.481,H77&lt;10.257,B77&gt;=3.15,A77&lt;7.05,D77&gt;=1.55,B77&gt;=2.65,F77&gt;=1.5),5.7,IF(AND(G77&gt;=0.481,H77&lt;10.257,B77&gt;=3.15,A77&lt;7.05,D77&gt;=1.55,B77&gt;=2.65,F77&gt;=1.5),5.9,IF(AND(D77&lt;2.15,H77&gt;=10.257,B77&gt;=3.15,A77&lt;7.05,D77&gt;=1.55,B77&gt;=2.65,F77&gt;=1.5),5.1,IF(AND(D77&gt;=2.15,H77&gt;=10.257,B77&gt;=3.15,A77&lt;7.05,D77&gt;=1.55,B77&gt;=2.65,F77&gt;=1.5),5.42,IF(AND(G77&lt;0.098,G77&lt;0.433,G77&lt;0.669,B77&lt;3.15,A77&lt;7.05,D77&gt;=1.55,B77&gt;=2.65,F77&gt;=1.5),5.567,IF(AND(D77&lt;1.8,G77&gt;=0.098,G77&lt;0.433,G77&lt;0.669,B77&lt;3.15,A77&lt;7.05,D77&gt;=1.55,B77&gt;=2.65,F77&gt;=1.5),5.033,IF(AND(G77&gt;=0.312,D77&gt;=1.8,G77&gt;=0.098,G77&lt;0.433,G77&lt;0.669,B77&lt;3.15,A77&lt;7.05,D77&gt;=1.55,B77&gt;=2.65,F77&gt;=1.5),5.4,IF(AND(H77&lt;9.002,G77&lt;0.312,D77&gt;=1.8,G77&gt;=0.098,G77&lt;0.433,G77&lt;0.669,B77&lt;3.15,A77&lt;7.05,D77&gt;=1.55,B77&gt;=2.65,F77&gt;=1.5),5.1,IF(AND(H77&gt;=9.002,G77&lt;0.312,D77&gt;=1.8,G77&gt;=0.098,G77&lt;0.433,G77&lt;0.669,B77&lt;3.15,A77&lt;7.05,D77&gt;=1.55,B77&gt;=2.65,F77&gt;=1.5),5.26,"shouldnthappen")))))))))))))))))))))))))))))))))</f>
        <v>4.56</v>
      </c>
      <c r="AJ77" s="1" t="n">
        <f aca="false">IF(AND(A77&gt;=5.25,D77&gt;=0.35,D77&lt;0.8),1.433,IF(AND(F77&gt;=2.5,H77&lt;6.927,D77&gt;=0.8),5.1,IF(AND(H77&lt;5.85,B77&lt;3.65,D77&lt;0.35,D77&lt;0.8),1,IF(AND(A77&lt;5.55,B77&gt;=3.65,D77&lt;0.35,D77&lt;0.8),1.5,IF(AND(A77&gt;=5.55,B77&gt;=3.65,D77&lt;0.35,D77&lt;0.8),1.7,IF(AND(H77&lt;7.949,A77&lt;5.25,D77&gt;=0.35,D77&lt;0.8),1.9,IF(AND(H77&gt;=7.949,A77&lt;5.25,D77&gt;=0.35,D77&lt;0.8),1.54,IF(AND(A77&lt;5.55,F77&lt;2.5,H77&lt;6.927,D77&gt;=0.8),3.98,IF(AND(A77&gt;=5.55,F77&lt;2.5,H77&lt;6.927,D77&gt;=0.8),4.1,IF(AND(A77&gt;=7.25,D77&gt;=1.55,H77&gt;=6.927,D77&gt;=0.8),6.65,IF(AND(A77&lt;5.75,D77&lt;1.2,D77&lt;1.55,H77&gt;=6.927,D77&gt;=0.8),3.62,IF(AND(A77&gt;=5.75,D77&lt;1.2,D77&lt;1.55,H77&gt;=6.927,D77&gt;=0.8),4.1,IF(AND(G77&lt;0.175,A77&lt;4.8,H77&gt;=5.85,B77&lt;3.65,D77&lt;0.35,D77&lt;0.8),1.5,IF(AND(G77&gt;=0.175,A77&lt;4.8,H77&gt;=5.85,B77&lt;3.65,D77&lt;0.35,D77&lt;0.8),1.3,IF(AND(A77&gt;=5.05,A77&gt;=4.8,H77&gt;=5.85,B77&lt;3.65,D77&lt;0.35,D77&lt;0.8),1.5,IF(AND(G77&gt;=0.735,A77&lt;6.25,D77&gt;=1.2,D77&lt;1.55,H77&gt;=6.927,D77&gt;=0.8),4,IF(AND(H77&lt;10.464,A77&lt;6.2,A77&lt;7.25,D77&gt;=1.55,H77&gt;=6.927,D77&gt;=0.8),5.1,IF(AND(H77&gt;=10.464,A77&lt;6.2,A77&lt;7.25,D77&gt;=1.55,H77&gt;=6.927,D77&gt;=0.8),4.9,IF(AND(G77&lt;0.418,A77&lt;5.05,A77&gt;=4.8,H77&gt;=5.85,B77&lt;3.65,D77&lt;0.35,D77&lt;0.8),1.48,IF(AND(G77&gt;=0.418,A77&lt;5.05,A77&gt;=4.8,H77&gt;=5.85,B77&lt;3.65,D77&lt;0.35,D77&lt;0.8),1.3,IF(AND(B77&lt;2.75,G77&lt;0.735,A77&lt;6.25,D77&gt;=1.2,D77&lt;1.55,H77&gt;=6.927,D77&gt;=0.8),4.35,IF(AND(H77&lt;15.422,D77&lt;1.45,A77&gt;=6.25,D77&gt;=1.2,D77&lt;1.55,H77&gt;=6.927,D77&gt;=0.8),4.375,IF(AND(H77&gt;=15.422,D77&lt;1.45,A77&gt;=6.25,D77&gt;=1.2,D77&lt;1.55,H77&gt;=6.927,D77&gt;=0.8),4.7,IF(AND(A77&lt;6.4,D77&gt;=1.45,A77&gt;=6.25,D77&gt;=1.2,D77&lt;1.55,H77&gt;=6.927,D77&gt;=0.8),5.1,IF(AND(G77&gt;=0.576,D77&lt;2.15,A77&gt;=6.2,A77&lt;7.25,D77&gt;=1.55,H77&gt;=6.927,D77&gt;=0.8),5.1,IF(AND(G77&lt;0.537,D77&gt;=2.15,A77&gt;=6.2,A77&lt;7.25,D77&gt;=1.55,H77&gt;=6.927,D77&gt;=0.8),5.533,IF(AND(G77&gt;=0.537,D77&gt;=2.15,A77&gt;=6.2,A77&lt;7.25,D77&gt;=1.55,H77&gt;=6.927,D77&gt;=0.8),5.9,IF(AND(D77&lt;1.45,B77&gt;=2.75,G77&lt;0.735,A77&lt;6.25,D77&gt;=1.2,D77&lt;1.55,H77&gt;=6.927,D77&gt;=0.8),4.6,IF(AND(D77&gt;=1.45,B77&gt;=2.75,G77&lt;0.735,A77&lt;6.25,D77&gt;=1.2,D77&lt;1.55,H77&gt;=6.927,D77&gt;=0.8),4.5,IF(AND(H77&lt;12.582,A77&gt;=6.4,D77&gt;=1.45,A77&gt;=6.25,D77&gt;=1.2,D77&lt;1.55,H77&gt;=6.927,D77&gt;=0.8),4.66,IF(AND(H77&gt;=12.582,A77&gt;=6.4,D77&gt;=1.45,A77&gt;=6.25,D77&gt;=1.2,D77&lt;1.55,H77&gt;=6.927,D77&gt;=0.8),4.9,IF(AND(B77&lt;2.75,G77&lt;0.576,D77&lt;2.15,A77&gt;=6.2,A77&lt;7.25,D77&gt;=1.55,H77&gt;=6.927,D77&gt;=0.8),5.3,IF(AND(G77&gt;=0.395,B77&gt;=2.75,G77&lt;0.576,D77&lt;2.15,A77&gt;=6.2,A77&lt;7.25,D77&gt;=1.55,H77&gt;=6.927,D77&gt;=0.8),5.6,IF(AND(D77&gt;=1.9,G77&lt;0.395,B77&gt;=2.75,G77&lt;0.576,D77&lt;2.15,A77&gt;=6.2,A77&lt;7.25,D77&gt;=1.55,H77&gt;=6.927,D77&gt;=0.8),5.333,IF(AND(B77&lt;2.95,D77&lt;1.9,G77&lt;0.395,B77&gt;=2.75,G77&lt;0.576,D77&lt;2.15,A77&gt;=6.2,A77&lt;7.25,D77&gt;=1.55,H77&gt;=6.927,D77&gt;=0.8),5.6,IF(AND(B77&gt;=2.95,D77&lt;1.9,G77&lt;0.395,B77&gt;=2.75,G77&lt;0.576,D77&lt;2.15,A77&gt;=6.2,A77&lt;7.25,D77&gt;=1.55,H77&gt;=6.927,D77&gt;=0.8),5.5,"shouldnthappen"))))))))))))))))))))))))))))))))))))</f>
        <v>4.375</v>
      </c>
      <c r="AK77" s="1" t="n">
        <f aca="false">IF(AND(H77&lt;5.85,B77&lt;3.65,F77&lt;1.5),1,IF(AND(B77&gt;=3.95,B77&gt;=3.65,F77&lt;1.5),1.433,IF(AND(A77&lt;5.15,F77&lt;2.5,F77&gt;=1.5),3.075,IF(AND(D77&gt;=0.35,H77&gt;=5.85,B77&lt;3.65,F77&lt;1.5),1.5,IF(AND(G77&lt;0.168,B77&lt;3.95,B77&gt;=3.65,F77&lt;1.5),1.7,IF(AND(H77&lt;5.767,A77&lt;7.25,F77&gt;=2.5,F77&gt;=1.5),4.5,IF(AND(D77&lt;1.9,A77&gt;=7.25,F77&gt;=2.5,F77&gt;=1.5),6.3,IF(AND(D77&gt;=1.9,A77&gt;=7.25,F77&gt;=2.5,F77&gt;=1.5),6.575,IF(AND(B77&lt;3.75,G77&gt;=0.168,B77&lt;3.95,B77&gt;=3.65,F77&lt;1.5),1.5,IF(AND(B77&gt;=3.75,G77&gt;=0.168,B77&lt;3.95,B77&gt;=3.65,F77&lt;1.5),1.6,IF(AND(D77&gt;=1.35,A77&lt;6.15,A77&gt;=5.15,F77&lt;2.5,F77&gt;=1.5),4.42,IF(AND(D77&lt;1.4,A77&gt;=6.15,A77&gt;=5.15,F77&lt;2.5,F77&gt;=1.5),4.5,IF(AND(D77&gt;=1.4,A77&gt;=6.15,A77&gt;=5.15,F77&lt;2.5,F77&gt;=1.5),4.675,IF(AND(D77&lt;0.15,H77&lt;11.218,D77&lt;0.35,H77&gt;=5.85,B77&lt;3.65,F77&lt;1.5),1.5,IF(AND(D77&lt;0.15,H77&gt;=11.218,D77&lt;0.35,H77&gt;=5.85,B77&lt;3.65,F77&lt;1.5),1.1,IF(AND(B77&lt;2.7,D77&lt;1.35,A77&lt;6.15,A77&gt;=5.15,F77&lt;2.5,F77&gt;=1.5),3.82,IF(AND(A77&lt;6.15,G77&gt;=0.755,H77&gt;=5.767,A77&lt;7.25,F77&gt;=2.5,F77&gt;=1.5),4.98,IF(AND(A77&gt;=6.15,G77&gt;=0.755,H77&gt;=5.767,A77&lt;7.25,F77&gt;=2.5,F77&gt;=1.5),5.3,IF(AND(B77&lt;3.4,D77&gt;=0.15,H77&lt;11.218,D77&lt;0.35,H77&gt;=5.85,B77&lt;3.65,F77&lt;1.5),1.4,IF(AND(B77&gt;=3.4,D77&gt;=0.15,H77&lt;11.218,D77&lt;0.35,H77&gt;=5.85,B77&lt;3.65,F77&lt;1.5),1.3,IF(AND(H77&lt;11.731,D77&gt;=0.15,H77&gt;=11.218,D77&lt;0.35,H77&gt;=5.85,B77&lt;3.65,F77&lt;1.5),1.2,IF(AND(H77&lt;9.053,B77&gt;=2.7,D77&lt;1.35,A77&lt;6.15,A77&gt;=5.15,F77&lt;2.5,F77&gt;=1.5),3.85,IF(AND(D77&gt;=2.1,B77&lt;2.85,G77&lt;0.755,H77&gt;=5.767,A77&lt;7.25,F77&gt;=2.5,F77&gt;=1.5),5.6,IF(AND(D77&gt;=2.45,B77&gt;=2.85,G77&lt;0.755,H77&gt;=5.767,A77&lt;7.25,F77&gt;=2.5,F77&gt;=1.5),5.8,IF(AND(B77&gt;=3.45,H77&gt;=11.731,D77&gt;=0.15,H77&gt;=11.218,D77&lt;0.35,H77&gt;=5.85,B77&lt;3.65,F77&lt;1.5),1.3,IF(AND(A77&lt;5.9,H77&gt;=9.053,B77&gt;=2.7,D77&lt;1.35,A77&lt;6.15,A77&gt;=5.15,F77&lt;2.5,F77&gt;=1.5),4.3,IF(AND(A77&gt;=5.9,H77&gt;=9.053,B77&gt;=2.7,D77&lt;1.35,A77&lt;6.15,A77&gt;=5.15,F77&lt;2.5,F77&gt;=1.5),4,IF(AND(G77&gt;=0.519,D77&lt;2.1,B77&lt;2.85,G77&lt;0.755,H77&gt;=5.767,A77&lt;7.25,F77&gt;=2.5,F77&gt;=1.5),4.9,IF(AND(A77&gt;=7.05,D77&lt;2.45,B77&gt;=2.85,G77&lt;0.755,H77&gt;=5.767,A77&lt;7.25,F77&gt;=2.5,F77&gt;=1.5),5.8,IF(AND(H77&lt;14.396,B77&lt;3.45,H77&gt;=11.731,D77&gt;=0.15,H77&gt;=11.218,D77&lt;0.35,H77&gt;=5.85,B77&lt;3.65,F77&lt;1.5),1.44,IF(AND(H77&gt;=14.396,B77&lt;3.45,H77&gt;=11.731,D77&gt;=0.15,H77&gt;=11.218,D77&lt;0.35,H77&gt;=5.85,B77&lt;3.65,F77&lt;1.5),1.3,IF(AND(G77&lt;0.282,G77&lt;0.519,D77&lt;2.1,B77&lt;2.85,G77&lt;0.755,H77&gt;=5.767,A77&lt;7.25,F77&gt;=2.5,F77&gt;=1.5),5.1,IF(AND(G77&gt;=0.282,G77&lt;0.519,D77&lt;2.1,B77&lt;2.85,G77&lt;0.755,H77&gt;=5.767,A77&lt;7.25,F77&gt;=2.5,F77&gt;=1.5),5.3,IF(AND(A77&lt;6.4,D77&lt;1.9,A77&lt;7.05,D77&lt;2.45,B77&gt;=2.85,G77&lt;0.755,H77&gt;=5.767,A77&lt;7.25,F77&gt;=2.5,F77&gt;=1.5),5.6,IF(AND(A77&gt;=6.4,D77&lt;1.9,A77&lt;7.05,D77&lt;2.45,B77&gt;=2.85,G77&lt;0.755,H77&gt;=5.767,A77&lt;7.25,F77&gt;=2.5,F77&gt;=1.5),5.5,IF(AND(H77&lt;8.884,D77&gt;=1.9,A77&lt;7.05,D77&lt;2.45,B77&gt;=2.85,G77&lt;0.755,H77&gt;=5.767,A77&lt;7.25,F77&gt;=2.5,F77&gt;=1.5),5.3,IF(AND(H77&gt;=8.884,D77&gt;=1.9,A77&lt;7.05,D77&lt;2.45,B77&gt;=2.85,G77&lt;0.755,H77&gt;=5.767,A77&lt;7.25,F77&gt;=2.5,F77&gt;=1.5),5.52,"shouldnthappen")))))))))))))))))))))))))))))))))))))</f>
        <v>4.5</v>
      </c>
      <c r="AL77" s="1" t="n">
        <f aca="false">IF(AND(H77&lt;5.85,A77&lt;5.05,D77&lt;0.8),1,IF(AND(B77&lt;3.35,A77&gt;=5.05,D77&lt;0.8),1.7,IF(AND(D77&gt;=2.45,F77&gt;=2.5,D77&gt;=0.8),6.05,IF(AND(H77&gt;=11.218,H77&gt;=5.85,A77&lt;5.05,D77&lt;0.8),1.28,IF(AND(G77&gt;=0.948,B77&gt;=3.35,A77&gt;=5.05,D77&lt;0.8),1.7,IF(AND(G77&gt;=0.423,H77&lt;11.218,H77&gt;=5.85,A77&lt;5.05,D77&lt;0.8),1.3,IF(AND(B77&lt;3.6,G77&lt;0.948,B77&gt;=3.35,A77&gt;=5.05,D77&lt;0.8),1.4,IF(AND(H77&lt;10.258,D77&lt;1.15,A77&lt;5.9,F77&lt;2.5,D77&gt;=0.8),3.36,IF(AND(H77&gt;=10.258,D77&lt;1.15,A77&lt;5.9,F77&lt;2.5,D77&gt;=0.8),3.9,IF(AND(A77&lt;5.3,D77&gt;=1.15,A77&lt;5.9,F77&lt;2.5,D77&gt;=0.8),3.9,IF(AND(D77&lt;1.55,B77&lt;2.75,A77&gt;=5.9,F77&lt;2.5,D77&gt;=0.8),4.64,IF(AND(D77&gt;=1.55,B77&lt;2.75,A77&gt;=5.9,F77&lt;2.5,D77&gt;=0.8),5.1,IF(AND(D77&gt;=1.6,B77&gt;=2.75,A77&gt;=5.9,F77&lt;2.5,D77&gt;=0.8),5,IF(AND(H77&lt;5.767,H77&lt;8.598,D77&lt;2.45,F77&gt;=2.5,D77&gt;=0.8),4.5,IF(AND(A77&lt;6.25,H77&gt;=8.598,D77&lt;2.45,F77&gt;=2.5,D77&gt;=0.8),5.02,IF(AND(B77&lt;3.55,G77&lt;0.423,H77&lt;11.218,H77&gt;=5.85,A77&lt;5.05,D77&lt;0.8),1.525,IF(AND(B77&gt;=3.55,G77&lt;0.423,H77&lt;11.218,H77&gt;=5.85,A77&lt;5.05,D77&lt;0.8),1.4,IF(AND(H77&gt;=13.932,B77&gt;=3.6,G77&lt;0.948,B77&gt;=3.35,A77&gt;=5.05,D77&lt;0.8),1.65,IF(AND(G77&gt;=0.652,A77&gt;=5.3,D77&gt;=1.15,A77&lt;5.9,F77&lt;2.5,D77&gt;=0.8),3.8,IF(AND(D77&lt;1.35,D77&lt;1.6,B77&gt;=2.75,A77&gt;=5.9,F77&lt;2.5,D77&gt;=0.8),4.42,IF(AND(H77&lt;6.656,H77&gt;=5.767,H77&lt;8.598,D77&lt;2.45,F77&gt;=2.5,D77&gt;=0.8),5.033,IF(AND(H77&gt;=6.656,H77&gt;=5.767,H77&lt;8.598,D77&lt;2.45,F77&gt;=2.5,D77&gt;=0.8),5.1,IF(AND(G77&gt;=0.885,A77&gt;=6.25,H77&gt;=8.598,D77&lt;2.45,F77&gt;=2.5,D77&gt;=0.8),5.2,IF(AND(H77&lt;6.926,H77&lt;13.932,B77&gt;=3.6,G77&lt;0.948,B77&gt;=3.35,A77&gt;=5.05,D77&lt;0.8),1.433,IF(AND(H77&gt;=6.926,H77&lt;13.932,B77&gt;=3.6,G77&lt;0.948,B77&gt;=3.35,A77&gt;=5.05,D77&lt;0.8),1.5,IF(AND(A77&lt;5.65,G77&lt;0.652,A77&gt;=5.3,D77&gt;=1.15,A77&lt;5.9,F77&lt;2.5,D77&gt;=0.8),4.36,IF(AND(A77&gt;=5.65,G77&lt;0.652,A77&gt;=5.3,D77&gt;=1.15,A77&lt;5.9,F77&lt;2.5,D77&gt;=0.8),4.2,IF(AND(H77&gt;=13.561,D77&gt;=1.35,D77&lt;1.6,B77&gt;=2.75,A77&gt;=5.9,F77&lt;2.5,D77&gt;=0.8),4.767,IF(AND(H77&lt;9.091,G77&lt;0.885,A77&gt;=6.25,H77&gt;=8.598,D77&lt;2.45,F77&gt;=2.5,D77&gt;=0.8),6.3,IF(AND(H77&gt;=12.206,H77&lt;13.561,D77&gt;=1.35,D77&lt;1.6,B77&gt;=2.75,A77&gt;=5.9,F77&lt;2.5,D77&gt;=0.8),4.4,IF(AND(D77&gt;=2.25,H77&gt;=9.091,G77&lt;0.885,A77&gt;=6.25,H77&gt;=8.598,D77&lt;2.45,F77&gt;=2.5,D77&gt;=0.8),5.9,IF(AND(B77&lt;3.05,H77&lt;12.206,H77&lt;13.561,D77&gt;=1.35,D77&lt;1.6,B77&gt;=2.75,A77&gt;=5.9,F77&lt;2.5,D77&gt;=0.8),4.6,IF(AND(B77&gt;=3.05,H77&lt;12.206,H77&lt;13.561,D77&gt;=1.35,D77&lt;1.6,B77&gt;=2.75,A77&gt;=5.9,F77&lt;2.5,D77&gt;=0.8),4.7,IF(AND(G77&gt;=0.596,D77&lt;2.25,H77&gt;=9.091,G77&lt;0.885,A77&gt;=6.25,H77&gt;=8.598,D77&lt;2.45,F77&gt;=2.5,D77&gt;=0.8),5.1,IF(AND(G77&gt;=0.379,G77&lt;0.596,D77&lt;2.25,H77&gt;=9.091,G77&lt;0.885,A77&gt;=6.25,H77&gt;=8.598,D77&lt;2.45,F77&gt;=2.5,D77&gt;=0.8),5.767,IF(AND(D77&lt;2.15,G77&lt;0.379,G77&lt;0.596,D77&lt;2.25,H77&gt;=9.091,G77&lt;0.885,A77&gt;=6.25,H77&gt;=8.598,D77&lt;2.45,F77&gt;=2.5,D77&gt;=0.8),5.4,IF(AND(D77&gt;=2.15,G77&lt;0.379,G77&lt;0.596,D77&lt;2.25,H77&gt;=9.091,G77&lt;0.885,A77&gt;=6.25,H77&gt;=8.598,D77&lt;2.45,F77&gt;=2.5,D77&gt;=0.8),5.6,"shouldnthappen")))))))))))))))))))))))))))))))))))))</f>
        <v>4.42</v>
      </c>
      <c r="AM77" s="1" t="n">
        <f aca="false">IF(AND(H77&lt;5.245,D77&lt;0.8),1,IF(AND(A77&lt;4.5,H77&gt;=5.245,D77&lt;0.8),1.35,IF(AND(D77&gt;=0.5,A77&gt;=4.5,H77&gt;=5.245,D77&lt;0.8),1.6,IF(AND(H77&lt;7.25,B77&lt;2.6,A77&lt;6.15,D77&gt;=0.8),4.375,IF(AND(H77&gt;=7.25,B77&lt;2.6,A77&lt;6.15,D77&gt;=0.8),3.075,IF(AND(H77&lt;13.935,A77&gt;=7.05,A77&gt;=6.15,D77&gt;=0.8),6.067,IF(AND(H77&gt;=13.935,A77&gt;=7.05,A77&gt;=6.15,D77&gt;=0.8),6.525,IF(AND(G77&gt;=0.948,D77&lt;0.5,A77&gt;=4.5,H77&gt;=5.245,D77&lt;0.8),1.7,IF(AND(G77&lt;0.568,D77&gt;=1.55,B77&gt;=2.6,A77&lt;6.15,D77&gt;=0.8),5.1,IF(AND(G77&gt;=0.568,D77&gt;=1.55,B77&gt;=2.6,A77&lt;6.15,D77&gt;=0.8),5,IF(AND(A77&gt;=6.6,B77&gt;=3.15,A77&lt;7.05,A77&gt;=6.15,D77&gt;=0.8),5.78,IF(AND(G77&lt;0.165,G77&lt;0.273,D77&lt;1.55,B77&gt;=2.6,A77&lt;6.15,D77&gt;=0.8),4.1,IF(AND(G77&gt;=0.165,G77&lt;0.273,D77&lt;1.55,B77&gt;=2.6,A77&lt;6.15,D77&gt;=0.8),4.5,IF(AND(D77&lt;1.35,G77&gt;=0.273,D77&lt;1.55,B77&gt;=2.6,A77&lt;6.15,D77&gt;=0.8),4.08,IF(AND(D77&gt;=1.35,G77&gt;=0.273,D77&lt;1.55,B77&gt;=2.6,A77&lt;6.15,D77&gt;=0.8),4.4,IF(AND(D77&lt;1.45,F77&lt;2.5,B77&lt;3.15,A77&lt;7.05,A77&gt;=6.15,D77&gt;=0.8),4.38,IF(AND(D77&gt;=1.45,F77&lt;2.5,B77&lt;3.15,A77&lt;7.05,A77&gt;=6.15,D77&gt;=0.8),4.75,IF(AND(D77&gt;=2.25,F77&gt;=2.5,B77&lt;3.15,A77&lt;7.05,A77&gt;=6.15,D77&gt;=0.8),5.16,IF(AND(H77&lt;11.488,A77&lt;6.6,B77&gt;=3.15,A77&lt;7.05,A77&gt;=6.15,D77&gt;=0.8),6,IF(AND(H77&gt;=14.396,D77&lt;0.25,G77&lt;0.948,D77&lt;0.5,A77&gt;=4.5,H77&gt;=5.245,D77&lt;0.8),1.3,IF(AND(A77&gt;=5.55,D77&gt;=0.25,G77&lt;0.948,D77&lt;0.5,A77&gt;=4.5,H77&gt;=5.245,D77&lt;0.8),1.7,IF(AND(D77&lt;1.85,D77&lt;2.25,F77&gt;=2.5,B77&lt;3.15,A77&lt;7.05,A77&gt;=6.15,D77&gt;=0.8),5.6,IF(AND(G77&lt;0.669,H77&gt;=11.488,A77&lt;6.6,B77&gt;=3.15,A77&lt;7.05,A77&gt;=6.15,D77&gt;=0.8),4.7,IF(AND(G77&gt;=0.669,H77&gt;=11.488,A77&lt;6.6,B77&gt;=3.15,A77&lt;7.05,A77&gt;=6.15,D77&gt;=0.8),5.22,IF(AND(H77&lt;6.543,H77&lt;14.396,D77&lt;0.25,G77&lt;0.948,D77&lt;0.5,A77&gt;=4.5,H77&gt;=5.245,D77&lt;0.8),1.4,IF(AND(A77&lt;4.95,A77&lt;5.55,D77&gt;=0.25,G77&lt;0.948,D77&lt;0.5,A77&gt;=4.5,H77&gt;=5.245,D77&lt;0.8),1.4,IF(AND(A77&gt;=4.95,A77&lt;5.55,D77&gt;=0.25,G77&lt;0.948,D77&lt;0.5,A77&gt;=4.5,H77&gt;=5.245,D77&lt;0.8),1.48,IF(AND(H77&lt;10.667,D77&gt;=1.85,D77&lt;2.25,F77&gt;=2.5,B77&lt;3.15,A77&lt;7.05,A77&gt;=6.15,D77&gt;=0.8),5.25,IF(AND(H77&gt;=10.667,D77&gt;=1.85,D77&lt;2.25,F77&gt;=2.5,B77&lt;3.15,A77&lt;7.05,A77&gt;=6.15,D77&gt;=0.8),5.55,IF(AND(G77&lt;0.063,H77&gt;=6.543,H77&lt;14.396,D77&lt;0.25,G77&lt;0.948,D77&lt;0.5,A77&gt;=4.5,H77&gt;=5.245,D77&lt;0.8),1.4,IF(AND(H77&lt;9.212,G77&gt;=0.063,H77&gt;=6.543,H77&lt;14.396,D77&lt;0.25,G77&lt;0.948,D77&lt;0.5,A77&gt;=4.5,H77&gt;=5.245,D77&lt;0.8),1.475,IF(AND(H77&gt;=9.212,G77&gt;=0.063,H77&gt;=6.543,H77&lt;14.396,D77&lt;0.25,G77&lt;0.948,D77&lt;0.5,A77&gt;=4.5,H77&gt;=5.245,D77&lt;0.8),1.5,"shouldnthappen"))))))))))))))))))))))))))))))))</f>
        <v>4.38</v>
      </c>
      <c r="AN77" s="1" t="n">
        <f aca="false">IF(AND(D77&lt;0.7,A77&gt;=5.55),1.633,IF(AND(G77&lt;0.38,B77&lt;2.8,A77&lt;5.55),4.3,IF(AND(G77&gt;=0.38,B77&lt;2.8,A77&lt;5.55),3.325,IF(AND(D77&gt;=0.35,B77&gt;=2.8,A77&lt;5.55),1.6,IF(AND(B77&gt;=3.4,A77&lt;4.8,D77&lt;0.35,B77&gt;=2.8,A77&lt;5.55),1,IF(AND(H77&gt;=11.789,A77&lt;5.9,D77&lt;1.55,D77&gt;=0.7,A77&gt;=5.55),4.325,IF(AND(F77&gt;=2.5,A77&gt;=5.9,D77&lt;1.55,D77&gt;=0.7,A77&gt;=5.55),5.05,IF(AND(D77&lt;1.9,A77&gt;=7.25,D77&gt;=1.55,D77&gt;=0.7,A77&gt;=5.55),6.3,IF(AND(D77&gt;=1.9,A77&gt;=7.25,D77&gt;=1.55,D77&gt;=0.7,A77&gt;=5.55),6.4,IF(AND(A77&lt;4.35,B77&lt;3.4,A77&lt;4.8,D77&lt;0.35,B77&gt;=2.8,A77&lt;5.55),1.1,IF(AND(G77&gt;=0.934,B77&lt;3.45,A77&gt;=4.8,D77&lt;0.35,B77&gt;=2.8,A77&lt;5.55),1.7,IF(AND(H77&gt;=14.877,B77&gt;=3.45,A77&gt;=4.8,D77&lt;0.35,B77&gt;=2.8,A77&lt;5.55),1.3,IF(AND(B77&lt;2.6,H77&lt;11.789,A77&lt;5.9,D77&lt;1.55,D77&gt;=0.7,A77&gt;=5.55),3.9,IF(AND(B77&gt;=2.6,H77&lt;11.789,A77&lt;5.9,D77&lt;1.55,D77&gt;=0.7,A77&gt;=5.55),4.26,IF(AND(A77&lt;6.6,F77&lt;2.5,A77&gt;=5.9,D77&lt;1.55,D77&gt;=0.7,A77&gt;=5.55),4.625,IF(AND(A77&gt;=6.6,F77&lt;2.5,A77&gt;=5.9,D77&lt;1.55,D77&gt;=0.7,A77&gt;=5.55),4.475,IF(AND(B77&lt;2.6,D77&lt;2.05,A77&lt;7.25,D77&gt;=1.55,D77&gt;=0.7,A77&gt;=5.55),5.8,IF(AND(G77&gt;=0.743,D77&gt;=2.05,A77&lt;7.25,D77&gt;=1.55,D77&gt;=0.7,A77&gt;=5.55),5.1,IF(AND(G77&lt;0.422,A77&gt;=4.35,B77&lt;3.4,A77&lt;4.8,D77&lt;0.35,B77&gt;=2.8,A77&lt;5.55),1.367,IF(AND(G77&gt;=0.422,A77&gt;=4.35,B77&lt;3.4,A77&lt;4.8,D77&lt;0.35,B77&gt;=2.8,A77&lt;5.55),1.3,IF(AND(A77&lt;5.05,G77&lt;0.934,B77&lt;3.45,A77&gt;=4.8,D77&lt;0.35,B77&gt;=2.8,A77&lt;5.55),1.525,IF(AND(A77&gt;=5.05,G77&lt;0.934,B77&lt;3.45,A77&gt;=4.8,D77&lt;0.35,B77&gt;=2.8,A77&lt;5.55),1.5,IF(AND(G77&gt;=0.585,H77&lt;14.877,B77&gt;=3.45,A77&gt;=4.8,D77&lt;0.35,B77&gt;=2.8,A77&lt;5.55),1.54,IF(AND(G77&gt;=0.537,G77&lt;0.743,D77&gt;=2.05,A77&lt;7.25,D77&gt;=1.55,D77&gt;=0.7,A77&gt;=5.55),5.833,IF(AND(D77&gt;=0.25,G77&lt;0.585,H77&lt;14.877,B77&gt;=3.45,A77&gt;=4.8,D77&lt;0.35,B77&gt;=2.8,A77&lt;5.55),1.367,IF(AND(D77&lt;1.75,H77&lt;13.795,B77&gt;=2.6,D77&lt;2.05,A77&lt;7.25,D77&gt;=1.55,D77&gt;=0.7,A77&gt;=5.55),5.45,IF(AND(B77&lt;2.85,H77&gt;=13.795,B77&gt;=2.6,D77&lt;2.05,A77&lt;7.25,D77&gt;=1.55,D77&gt;=0.7,A77&gt;=5.55),5.1,IF(AND(B77&gt;=2.85,H77&gt;=13.795,B77&gt;=2.6,D77&lt;2.05,A77&lt;7.25,D77&gt;=1.55,D77&gt;=0.7,A77&gt;=5.55),4.82,IF(AND(G77&lt;0.353,G77&lt;0.537,G77&lt;0.743,D77&gt;=2.05,A77&lt;7.25,D77&gt;=1.55,D77&gt;=0.7,A77&gt;=5.55),5.425,IF(AND(G77&gt;=0.353,G77&lt;0.537,G77&lt;0.743,D77&gt;=2.05,A77&lt;7.25,D77&gt;=1.55,D77&gt;=0.7,A77&gt;=5.55),5.62,IF(AND(G77&lt;0.311,D77&lt;0.25,G77&lt;0.585,H77&lt;14.877,B77&gt;=3.45,A77&gt;=4.8,D77&lt;0.35,B77&gt;=2.8,A77&lt;5.55),1.5,IF(AND(G77&gt;=0.311,D77&lt;0.25,G77&lt;0.585,H77&lt;14.877,B77&gt;=3.45,A77&gt;=4.8,D77&lt;0.35,B77&gt;=2.8,A77&lt;5.55),1.4,IF(AND(B77&gt;=3.1,D77&gt;=1.75,H77&lt;13.795,B77&gt;=2.6,D77&lt;2.05,A77&lt;7.25,D77&gt;=1.55,D77&gt;=0.7,A77&gt;=5.55),5.1,IF(AND(B77&lt;2.85,B77&lt;3.1,D77&gt;=1.75,H77&lt;13.795,B77&gt;=2.6,D77&lt;2.05,A77&lt;7.25,D77&gt;=1.55,D77&gt;=0.7,A77&gt;=5.55),5.2,IF(AND(B77&gt;=2.85,B77&lt;3.1,D77&gt;=1.75,H77&lt;13.795,B77&gt;=2.6,D77&lt;2.05,A77&lt;7.25,D77&gt;=1.55,D77&gt;=0.7,A77&gt;=5.55),5.2,"shouldnthappen")))))))))))))))))))))))))))))))))))</f>
        <v>4.625</v>
      </c>
      <c r="AO77" s="1" t="n">
        <f aca="false">IF(AND(H77&gt;=14.529,G77&lt;0.633,D77&lt;0.8),1.3,IF(AND(A77&lt;5.05,G77&gt;=0.633,D77&lt;0.8),1.35,IF(AND(H77&gt;=14.379,H77&lt;14.529,G77&lt;0.633,D77&lt;0.8),1.7,IF(AND(B77&lt;3.35,A77&gt;=5.05,G77&gt;=0.633,D77&lt;0.8),1.7,IF(AND(D77&gt;=1.45,A77&lt;5.95,F77&lt;2.5,D77&gt;=0.8),4.5,IF(AND(D77&lt;1.35,A77&gt;=5.95,F77&lt;2.5,D77&gt;=0.8),4,IF(AND(D77&lt;1.85,G77&gt;=0.845,F77&gt;=2.5,D77&gt;=0.8),4.8,IF(AND(B77&gt;=4.3,H77&lt;14.379,H77&lt;14.529,G77&lt;0.633,D77&lt;0.8),1.5,IF(AND(A77&lt;5.25,B77&gt;=3.35,A77&gt;=5.05,G77&gt;=0.633,D77&lt;0.8),1.55,IF(AND(A77&gt;=5.25,B77&gt;=3.35,A77&gt;=5.05,G77&gt;=0.633,D77&lt;0.8),1.633,IF(AND(A77&lt;5.05,D77&lt;1.45,A77&lt;5.95,F77&lt;2.5,D77&gt;=0.8),3.3,IF(AND(G77&lt;0.293,D77&gt;=1.35,A77&gt;=5.95,F77&lt;2.5,D77&gt;=0.8),5,IF(AND(A77&gt;=6.6,D77&lt;2.05,G77&lt;0.845,F77&gt;=2.5,D77&gt;=0.8),5.8,IF(AND(B77&lt;3.05,D77&gt;=2.05,G77&lt;0.845,F77&gt;=2.5,D77&gt;=0.8),6.15,IF(AND(B77&lt;2.9,D77&gt;=1.85,G77&gt;=0.845,F77&gt;=2.5,D77&gt;=0.8),5.1,IF(AND(B77&gt;=2.9,D77&gt;=1.85,G77&gt;=0.845,F77&gt;=2.5,D77&gt;=0.8),5.2,IF(AND(B77&gt;=3.8,B77&lt;4.3,H77&lt;14.379,H77&lt;14.529,G77&lt;0.633,D77&lt;0.8),1.333,IF(AND(A77&lt;6.25,G77&gt;=0.293,D77&gt;=1.35,A77&gt;=5.95,F77&lt;2.5,D77&gt;=0.8),4.6,IF(AND(H77&lt;10.351,A77&lt;6.6,D77&lt;2.05,G77&lt;0.845,F77&gt;=2.5,D77&gt;=0.8),5.4,IF(AND(G77&gt;=0.364,B77&gt;=3.05,D77&gt;=2.05,G77&lt;0.845,F77&gt;=2.5,D77&gt;=0.8),5.66,IF(AND(G77&gt;=0.447,B77&lt;3.8,B77&lt;4.3,H77&lt;14.379,H77&lt;14.529,G77&lt;0.633,D77&lt;0.8),1.3,IF(AND(H77&lt;6.247,A77&lt;5.65,A77&gt;=5.05,D77&lt;1.45,A77&lt;5.95,F77&lt;2.5,D77&gt;=0.8),4.033,IF(AND(D77&lt;1.25,A77&gt;=5.65,A77&gt;=5.05,D77&lt;1.45,A77&lt;5.95,F77&lt;2.5,D77&gt;=0.8),3.88,IF(AND(D77&gt;=1.25,A77&gt;=5.65,A77&gt;=5.05,D77&lt;1.45,A77&lt;5.95,F77&lt;2.5,D77&gt;=0.8),4.35,IF(AND(B77&lt;2.65,A77&gt;=6.25,G77&gt;=0.293,D77&gt;=1.35,A77&gt;=5.95,F77&lt;2.5,D77&gt;=0.8),4.9,IF(AND(B77&lt;2.75,H77&gt;=10.351,A77&lt;6.6,D77&lt;2.05,G77&lt;0.845,F77&gt;=2.5,D77&gt;=0.8),5.1,IF(AND(B77&gt;=2.75,H77&gt;=10.351,A77&lt;6.6,D77&lt;2.05,G77&lt;0.845,F77&gt;=2.5,D77&gt;=0.8),4.95,IF(AND(B77&lt;3.15,G77&lt;0.364,B77&gt;=3.05,D77&gt;=2.05,G77&lt;0.845,F77&gt;=2.5,D77&gt;=0.8),5.28,IF(AND(B77&gt;=3.15,G77&lt;0.364,B77&gt;=3.05,D77&gt;=2.05,G77&lt;0.845,F77&gt;=2.5,D77&gt;=0.8),5.5,IF(AND(H77&lt;9.212,G77&lt;0.447,B77&lt;3.8,B77&lt;4.3,H77&lt;14.379,H77&lt;14.529,G77&lt;0.633,D77&lt;0.8),1.4,IF(AND(G77&lt;0.356,H77&gt;=6.247,A77&lt;5.65,A77&gt;=5.05,D77&lt;1.45,A77&lt;5.95,F77&lt;2.5,D77&gt;=0.8),4.2,IF(AND(B77&lt;3,B77&gt;=2.65,A77&gt;=6.25,G77&gt;=0.293,D77&gt;=1.35,A77&gt;=5.95,F77&lt;2.5,D77&gt;=0.8),4.6,IF(AND(B77&gt;=3,B77&gt;=2.65,A77&gt;=6.25,G77&gt;=0.293,D77&gt;=1.35,A77&gt;=5.95,F77&lt;2.5,D77&gt;=0.8),4.7,IF(AND(A77&lt;5.05,H77&gt;=9.212,G77&lt;0.447,B77&lt;3.8,B77&lt;4.3,H77&lt;14.379,H77&lt;14.529,G77&lt;0.633,D77&lt;0.8),1.533,IF(AND(A77&gt;=5.05,H77&gt;=9.212,G77&lt;0.447,B77&lt;3.8,B77&lt;4.3,H77&lt;14.379,H77&lt;14.529,G77&lt;0.633,D77&lt;0.8),1.425,IF(AND(A77&lt;5.35,G77&gt;=0.356,H77&gt;=6.247,A77&lt;5.65,A77&gt;=5.05,D77&lt;1.45,A77&lt;5.95,F77&lt;2.5,D77&gt;=0.8),3.9,IF(AND(A77&gt;=5.35,G77&gt;=0.356,H77&gt;=6.247,A77&lt;5.65,A77&gt;=5.05,D77&lt;1.45,A77&lt;5.95,F77&lt;2.5,D77&gt;=0.8),3.72,"shouldnthappen")))))))))))))))))))))))))))))))))))))</f>
        <v>4</v>
      </c>
      <c r="AP77" s="1" t="n">
        <f aca="false">IF(AND(F77&gt;=1.5,A77&lt;5.55),3.84,IF(AND(G77&gt;=0.52,A77&lt;4.75,F77&lt;1.5,A77&lt;5.55),1.16,IF(AND(A77&lt;5.65,A77&lt;5.85,D77&lt;1.55,A77&gt;=5.55),4.2,IF(AND(A77&gt;=5.65,A77&lt;5.85,D77&lt;1.55,A77&gt;=5.55),3.167,IF(AND(G77&gt;=0.798,A77&gt;=5.85,D77&lt;1.55,A77&gt;=5.55),4,IF(AND(F77&lt;2.5,H77&lt;14.1,D77&gt;=1.55,A77&gt;=5.55),4.84,IF(AND(A77&lt;7.2,H77&gt;=14.1,D77&gt;=1.55,A77&gt;=5.55),5.633,IF(AND(A77&gt;=7.2,H77&gt;=14.1,D77&gt;=1.55,A77&gt;=5.55),6.6,IF(AND(G77&lt;0.161,G77&lt;0.52,A77&lt;4.75,F77&lt;1.5,A77&lt;5.55),1.5,IF(AND(D77&gt;=0.5,G77&lt;0.676,A77&gt;=4.75,F77&lt;1.5,A77&lt;5.55),1.6,IF(AND(H77&lt;11.016,G77&gt;=0.676,A77&gt;=4.75,F77&lt;1.5,A77&lt;5.55),1.75,IF(AND(G77&lt;0.209,G77&lt;0.798,A77&gt;=5.85,D77&lt;1.55,A77&gt;=5.55),4.5,IF(AND(G77&gt;=0.74,F77&gt;=2.5,H77&lt;14.1,D77&gt;=1.55,A77&gt;=5.55),6.225,IF(AND(B77&lt;2.95,G77&gt;=0.161,G77&lt;0.52,A77&lt;4.75,F77&lt;1.5,A77&lt;5.55),1.4,IF(AND(B77&gt;=2.95,G77&gt;=0.161,G77&lt;0.52,A77&lt;4.75,F77&lt;1.5,A77&lt;5.55),1.34,IF(AND(B77&lt;3.15,D77&lt;0.5,G77&lt;0.676,A77&gt;=4.75,F77&lt;1.5,A77&lt;5.55),1.52,IF(AND(D77&lt;0.25,H77&gt;=11.016,G77&gt;=0.676,A77&gt;=4.75,F77&lt;1.5,A77&lt;5.55),1.567,IF(AND(D77&gt;=0.25,H77&gt;=11.016,G77&gt;=0.676,A77&gt;=4.75,F77&lt;1.5,A77&lt;5.55),1.5,IF(AND(H77&lt;7.47,G77&gt;=0.209,G77&lt;0.798,A77&gt;=5.85,D77&lt;1.55,A77&gt;=5.55),5.05,IF(AND(B77&lt;2.85,G77&lt;0.74,F77&gt;=2.5,H77&lt;14.1,D77&gt;=1.55,A77&gt;=5.55),5.35,IF(AND(B77&lt;3.3,B77&gt;=3.15,D77&lt;0.5,G77&lt;0.676,A77&gt;=4.75,F77&lt;1.5,A77&lt;5.55),1.2,IF(AND(D77&lt;1.45,H77&gt;=7.47,G77&gt;=0.209,G77&lt;0.798,A77&gt;=5.85,D77&lt;1.55,A77&gt;=5.55),4.66,IF(AND(D77&gt;=1.45,H77&gt;=7.47,G77&gt;=0.209,G77&lt;0.798,A77&gt;=5.85,D77&lt;1.55,A77&gt;=5.55),4.64,IF(AND(A77&gt;=7.05,B77&gt;=2.85,G77&lt;0.74,F77&gt;=2.5,H77&lt;14.1,D77&gt;=1.55,A77&gt;=5.55),5.8,IF(AND(B77&gt;=3.25,A77&lt;7.05,B77&gt;=2.85,G77&lt;0.74,F77&gt;=2.5,H77&lt;14.1,D77&gt;=1.55,A77&gt;=5.55),5.7,IF(AND(H77&gt;=13.641,D77&lt;0.25,B77&gt;=3.3,B77&gt;=3.15,D77&lt;0.5,G77&lt;0.676,A77&gt;=4.75,F77&lt;1.5,A77&lt;5.55),1.3,IF(AND(D77&lt;0.35,D77&gt;=0.25,B77&gt;=3.3,B77&gt;=3.15,D77&lt;0.5,G77&lt;0.676,A77&gt;=4.75,F77&lt;1.5,A77&lt;5.55),1.367,IF(AND(D77&gt;=0.35,D77&gt;=0.25,B77&gt;=3.3,B77&gt;=3.15,D77&lt;0.5,G77&lt;0.676,A77&gt;=4.75,F77&lt;1.5,A77&lt;5.55),1.3,IF(AND(A77&lt;6.35,B77&lt;3.25,A77&lt;7.05,B77&gt;=2.85,G77&lt;0.74,F77&gt;=2.5,H77&lt;14.1,D77&gt;=1.55,A77&gt;=5.55),5.6,IF(AND(A77&gt;=6.35,B77&lt;3.25,A77&lt;7.05,B77&gt;=2.85,G77&lt;0.74,F77&gt;=2.5,H77&lt;14.1,D77&gt;=1.55,A77&gt;=5.55),5.325,IF(AND(A77&lt;5.1,H77&lt;13.641,D77&lt;0.25,B77&gt;=3.3,B77&gt;=3.15,D77&lt;0.5,G77&lt;0.676,A77&gt;=4.75,F77&lt;1.5,A77&lt;5.55),1.4,IF(AND(H77&gt;=11.031,A77&gt;=5.1,H77&lt;13.641,D77&lt;0.25,B77&gt;=3.3,B77&gt;=3.15,D77&lt;0.5,G77&lt;0.676,A77&gt;=4.75,F77&lt;1.5,A77&lt;5.55),1.4,IF(AND(A77&lt;5.45,H77&lt;11.031,A77&gt;=5.1,H77&lt;13.641,D77&lt;0.25,B77&gt;=3.3,B77&gt;=3.15,D77&lt;0.5,G77&lt;0.676,A77&gt;=4.75,F77&lt;1.5,A77&lt;5.55),1.5,IF(AND(A77&gt;=5.45,H77&lt;11.031,A77&gt;=5.1,H77&lt;13.641,D77&lt;0.25,B77&gt;=3.3,B77&gt;=3.15,D77&lt;0.5,G77&lt;0.676,A77&gt;=4.75,F77&lt;1.5,A77&lt;5.55),1.4,"shouldnthappen"))))))))))))))))))))))))))))))))))</f>
        <v>4.5</v>
      </c>
      <c r="AQ77" s="1" t="n">
        <f aca="false">IF(AND(H77&lt;6.926,D77&gt;=0.35,F77&lt;1.5),1.9,IF(AND(G77&gt;=0.869,D77&gt;=1.75,F77&gt;=1.5),5.15,IF(AND(A77&lt;4.35,A77&lt;5.05,D77&lt;0.35,F77&lt;1.5),1.1,IF(AND(H77&lt;6.089,A77&gt;=5.05,D77&lt;0.35,F77&lt;1.5),1.7,IF(AND(H77&gt;=13.089,H77&gt;=6.926,D77&gt;=0.35,F77&lt;1.5),1.3,IF(AND(G77&lt;0.695,D77&lt;1.15,D77&lt;1.75,F77&gt;=1.5),3.62,IF(AND(G77&gt;=0.695,D77&lt;1.15,D77&lt;1.75,F77&gt;=1.5),3,IF(AND(G77&gt;=0.585,H77&gt;=6.089,A77&gt;=5.05,D77&lt;0.35,F77&lt;1.5),1.5,IF(AND(H77&lt;9.582,H77&lt;13.089,H77&gt;=6.926,D77&gt;=0.35,F77&lt;1.5),1.5,IF(AND(H77&gt;=9.582,H77&lt;13.089,H77&gt;=6.926,D77&gt;=0.35,F77&lt;1.5),1.6,IF(AND(D77&lt;1.35,H77&lt;9.349,D77&gt;=1.15,D77&lt;1.75,F77&gt;=1.5),3.867,IF(AND(D77&lt;2.05,A77&lt;7.05,G77&lt;0.869,D77&gt;=1.75,F77&gt;=1.5),4.9,IF(AND(B77&gt;=3.3,A77&gt;=7.05,G77&lt;0.869,D77&gt;=1.75,F77&gt;=1.5),6.1,IF(AND(G77&lt;0.347,H77&lt;11.218,A77&gt;=4.35,A77&lt;5.05,D77&lt;0.35,F77&lt;1.5),1.4,IF(AND(G77&gt;=0.347,H77&lt;11.218,A77&gt;=4.35,A77&lt;5.05,D77&lt;0.35,F77&lt;1.5),1.5,IF(AND(G77&gt;=0.265,H77&gt;=11.218,A77&gt;=4.35,A77&lt;5.05,D77&lt;0.35,F77&lt;1.5),1.45,IF(AND(A77&gt;=5.4,G77&lt;0.585,H77&gt;=6.089,A77&gt;=5.05,D77&lt;0.35,F77&lt;1.5),1.35,IF(AND(B77&gt;=2.9,D77&gt;=1.35,H77&lt;9.349,D77&gt;=1.15,D77&lt;1.75,F77&gt;=1.5),4.6,IF(AND(D77&gt;=1.35,A77&lt;6.15,H77&gt;=9.349,D77&gt;=1.15,D77&lt;1.75,F77&gt;=1.5),4.54,IF(AND(H77&lt;10.927,A77&gt;=6.15,H77&gt;=9.349,D77&gt;=1.15,D77&lt;1.75,F77&gt;=1.5),4.3,IF(AND(G77&lt;0.512,D77&gt;=2.05,A77&lt;7.05,G77&lt;0.869,D77&gt;=1.75,F77&gt;=1.5),5.533,IF(AND(G77&gt;=0.512,D77&gt;=2.05,A77&lt;7.05,G77&lt;0.869,D77&gt;=1.75,F77&gt;=1.5),5.88,IF(AND(H77&lt;11.551,B77&lt;3.3,A77&gt;=7.05,G77&lt;0.869,D77&gt;=1.75,F77&gt;=1.5),6.3,IF(AND(G77&lt;0.227,G77&lt;0.265,H77&gt;=11.218,A77&gt;=4.35,A77&lt;5.05,D77&lt;0.35,F77&lt;1.5),1.4,IF(AND(G77&gt;=0.227,G77&lt;0.265,H77&gt;=11.218,A77&gt;=4.35,A77&lt;5.05,D77&lt;0.35,F77&lt;1.5),1.26,IF(AND(H77&lt;11.031,A77&lt;5.4,G77&lt;0.585,H77&gt;=6.089,A77&gt;=5.05,D77&lt;0.35,F77&lt;1.5),1.5,IF(AND(H77&gt;=11.031,A77&lt;5.4,G77&lt;0.585,H77&gt;=6.089,A77&gt;=5.05,D77&lt;0.35,F77&lt;1.5),1.4,IF(AND(A77&lt;5.45,B77&lt;2.9,D77&gt;=1.35,H77&lt;9.349,D77&gt;=1.15,D77&lt;1.75,F77&gt;=1.5),4.5,IF(AND(A77&lt;5.9,D77&lt;1.35,A77&lt;6.15,H77&gt;=9.349,D77&gt;=1.15,D77&lt;1.75,F77&gt;=1.5),4.2,IF(AND(A77&gt;=5.9,D77&lt;1.35,A77&lt;6.15,H77&gt;=9.349,D77&gt;=1.15,D77&lt;1.75,F77&gt;=1.5),4,IF(AND(A77&gt;=6.75,H77&gt;=10.927,A77&gt;=6.15,H77&gt;=9.349,D77&gt;=1.15,D77&lt;1.75,F77&gt;=1.5),4.767,IF(AND(B77&lt;2.9,H77&gt;=11.551,B77&lt;3.3,A77&gt;=7.05,G77&lt;0.869,D77&gt;=1.75,F77&gt;=1.5),6.7,IF(AND(B77&gt;=2.9,H77&gt;=11.551,B77&lt;3.3,A77&gt;=7.05,G77&lt;0.869,D77&gt;=1.75,F77&gt;=1.5),6.6,IF(AND(B77&lt;2.45,A77&gt;=5.45,B77&lt;2.9,D77&gt;=1.35,H77&lt;9.349,D77&gt;=1.15,D77&lt;1.75,F77&gt;=1.5),5,IF(AND(B77&gt;=2.45,A77&gt;=5.45,B77&lt;2.9,D77&gt;=1.35,H77&lt;9.349,D77&gt;=1.15,D77&lt;1.75,F77&gt;=1.5),5.1,IF(AND(H77&lt;11.166,A77&lt;6.75,H77&gt;=10.927,A77&gt;=6.15,H77&gt;=9.349,D77&gt;=1.15,D77&lt;1.75,F77&gt;=1.5),4.9,IF(AND(G77&lt;0.228,H77&gt;=11.166,A77&lt;6.75,H77&gt;=10.927,A77&gt;=6.15,H77&gt;=9.349,D77&gt;=1.15,D77&lt;1.75,F77&gt;=1.5),4.7,IF(AND(H77&lt;13.531,G77&gt;=0.228,H77&gt;=11.166,A77&lt;6.75,H77&gt;=10.927,A77&gt;=6.15,H77&gt;=9.349,D77&gt;=1.15,D77&lt;1.75,F77&gt;=1.5),4.4,IF(AND(H77&gt;=13.531,G77&gt;=0.228,H77&gt;=11.166,A77&lt;6.75,H77&gt;=10.927,A77&gt;=6.15,H77&gt;=9.349,D77&gt;=1.15,D77&lt;1.75,F77&gt;=1.5),4.6,"shouldnthappen")))))))))))))))))))))))))))))))))))))))</f>
        <v>4.3</v>
      </c>
      <c r="AR77" s="1" t="n">
        <f aca="false">IF(AND(G77&gt;=0.93,B77&lt;3.65,F77&lt;1.5),1.7,IF(AND(H77&lt;6.542,B77&gt;=3.65,F77&lt;1.5),1.767,IF(AND(A77&gt;=7.05,D77&gt;=1.55,F77&gt;=1.5),6.3,IF(AND(G77&lt;0.123,H77&gt;=6.542,B77&gt;=3.65,F77&lt;1.5),1.367,IF(AND(A77&lt;5.15,A77&lt;5.65,D77&lt;1.55,F77&gt;=1.5),3.15,IF(AND(A77&lt;4.8,G77&gt;=0.447,G77&lt;0.93,B77&lt;3.65,F77&lt;1.5),1.24,IF(AND(A77&gt;=4.8,G77&gt;=0.447,G77&lt;0.93,B77&lt;3.65,F77&lt;1.5),1.4,IF(AND(G77&lt;0.151,G77&gt;=0.123,H77&gt;=6.542,B77&gt;=3.65,F77&lt;1.5),1.7,IF(AND(G77&gt;=0.151,G77&gt;=0.123,H77&gt;=6.542,B77&gt;=3.65,F77&lt;1.5),1.5,IF(AND(D77&gt;=1.45,A77&gt;=5.15,A77&lt;5.65,D77&lt;1.55,F77&gt;=1.5),4.5,IF(AND(B77&lt;2.65,D77&gt;=1.35,A77&gt;=5.65,D77&lt;1.55,F77&gt;=1.5),4.9,IF(AND(G77&lt;0.527,F77&lt;2.5,A77&lt;7.05,D77&gt;=1.55,F77&gt;=1.5),5.075,IF(AND(G77&gt;=0.527,F77&lt;2.5,A77&lt;7.05,D77&gt;=1.55,F77&gt;=1.5),4.7,IF(AND(A77&lt;4.65,G77&lt;0.265,G77&lt;0.447,G77&lt;0.93,B77&lt;3.65,F77&lt;1.5),1.42,IF(AND(G77&lt;0.3,G77&gt;=0.265,G77&lt;0.447,G77&lt;0.93,B77&lt;3.65,F77&lt;1.5),1.6,IF(AND(G77&gt;=0.3,G77&gt;=0.265,G77&lt;0.447,G77&lt;0.93,B77&lt;3.65,F77&lt;1.5),1.4,IF(AND(G77&lt;0.356,D77&lt;1.45,A77&gt;=5.15,A77&lt;5.65,D77&lt;1.55,F77&gt;=1.5),4.125,IF(AND(D77&lt;1.1,A77&lt;6.2,D77&lt;1.35,A77&gt;=5.65,D77&lt;1.55,F77&gt;=1.5),4.1,IF(AND(D77&gt;=1.1,A77&lt;6.2,D77&lt;1.35,A77&gt;=5.65,D77&lt;1.55,F77&gt;=1.5),4.175,IF(AND(H77&gt;=13.433,A77&gt;=6.2,D77&lt;1.35,A77&gt;=5.65,D77&lt;1.55,F77&gt;=1.5),4.6,IF(AND(G77&lt;0.437,B77&gt;=2.65,D77&gt;=1.35,A77&gt;=5.65,D77&lt;1.55,F77&gt;=1.5),4.625,IF(AND(G77&gt;=0.437,B77&gt;=2.65,D77&gt;=1.35,A77&gt;=5.65,D77&lt;1.55,F77&gt;=1.5),4.75,IF(AND(B77&gt;=3.15,H77&lt;11.146,F77&gt;=2.5,A77&lt;7.05,D77&gt;=1.55,F77&gt;=1.5),5.667,IF(AND(B77&lt;2.65,H77&gt;=11.146,F77&gt;=2.5,A77&lt;7.05,D77&gt;=1.55,F77&gt;=1.5),5.8,IF(AND(B77&lt;3.3,A77&gt;=4.65,G77&lt;0.265,G77&lt;0.447,G77&lt;0.93,B77&lt;3.65,F77&lt;1.5),1.32,IF(AND(B77&gt;=3.3,A77&gt;=4.65,G77&lt;0.265,G77&lt;0.447,G77&lt;0.93,B77&lt;3.65,F77&lt;1.5),1.425,IF(AND(B77&lt;2.8,G77&gt;=0.356,D77&lt;1.45,A77&gt;=5.15,A77&lt;5.65,D77&lt;1.55,F77&gt;=1.5),3.86,IF(AND(B77&gt;=2.8,G77&gt;=0.356,D77&lt;1.45,A77&gt;=5.15,A77&lt;5.65,D77&lt;1.55,F77&gt;=1.5),3.6,IF(AND(B77&lt;2.6,H77&lt;13.433,A77&gt;=6.2,D77&lt;1.35,A77&gt;=5.65,D77&lt;1.55,F77&gt;=1.5),4.4,IF(AND(B77&gt;=2.6,H77&lt;13.433,A77&gt;=6.2,D77&lt;1.35,A77&gt;=5.65,D77&lt;1.55,F77&gt;=1.5),4.3,IF(AND(G77&lt;0.151,B77&lt;3.15,H77&lt;11.146,F77&gt;=2.5,A77&lt;7.05,D77&gt;=1.55,F77&gt;=1.5),5.5,IF(AND(H77&lt;15.52,B77&gt;=2.65,H77&gt;=11.146,F77&gt;=2.5,A77&lt;7.05,D77&gt;=1.55,F77&gt;=1.5),5.4,IF(AND(H77&gt;=15.52,B77&gt;=2.65,H77&gt;=11.146,F77&gt;=2.5,A77&lt;7.05,D77&gt;=1.55,F77&gt;=1.5),5.733,IF(AND(H77&lt;10.74,G77&gt;=0.151,B77&lt;3.15,H77&lt;11.146,F77&gt;=2.5,A77&lt;7.05,D77&gt;=1.55,F77&gt;=1.5),5.12,IF(AND(H77&gt;=10.74,G77&gt;=0.151,B77&lt;3.15,H77&lt;11.146,F77&gt;=2.5,A77&lt;7.05,D77&gt;=1.55,F77&gt;=1.5),4.9,"shouldnthappen")))))))))))))))))))))))))))))))))))</f>
        <v>4.3</v>
      </c>
      <c r="AS77" s="1" t="n">
        <f aca="false">IF(AND(F77&gt;=1.5,A77&lt;5.55),4.18,IF(AND(F77&gt;=2.5,B77&lt;2.75,A77&gt;=5.55),5.38,IF(AND(G77&gt;=0.587,B77&lt;3.75,F77&lt;1.5,A77&lt;5.55),1.48,IF(AND(H77&lt;6.51,B77&gt;=3.75,F77&lt;1.5,A77&lt;5.55),1.9,IF(AND(H77&gt;=6.51,B77&gt;=3.75,F77&lt;1.5,A77&lt;5.55),1.425,IF(AND(G77&gt;=0.868,F77&lt;2.5,B77&lt;2.75,A77&gt;=5.55),4.65,IF(AND(F77&lt;1.5,D77&lt;1.55,B77&gt;=2.75,A77&gt;=5.55),1.7,IF(AND(G77&gt;=0.857,D77&gt;=1.55,B77&gt;=2.75,A77&gt;=5.55),5.033,IF(AND(G77&gt;=0.518,G77&lt;0.587,B77&lt;3.75,F77&lt;1.5,A77&lt;5.55),1,IF(AND(D77&lt;1.05,G77&lt;0.868,F77&lt;2.5,B77&lt;2.75,A77&gt;=5.55),3.5,IF(AND(G77&lt;0.404,D77&gt;=1.05,G77&lt;0.868,F77&lt;2.5,B77&lt;2.75,A77&gt;=5.55),4.2,IF(AND(G77&gt;=0.404,D77&gt;=1.05,G77&lt;0.868,F77&lt;2.5,B77&lt;2.75,A77&gt;=5.55),3.94,IF(AND(F77&lt;2.5,B77&lt;2.95,F77&gt;=1.5,D77&lt;1.55,B77&gt;=2.75,A77&gt;=5.55),4.68,IF(AND(F77&gt;=2.5,B77&lt;2.95,F77&gt;=1.5,D77&lt;1.55,B77&gt;=2.75,A77&gt;=5.55),5.1,IF(AND(H77&lt;10.883,B77&gt;=2.95,F77&gt;=1.5,D77&lt;1.55,B77&gt;=2.75,A77&gt;=5.55),4.15,IF(AND(H77&gt;=10.883,B77&gt;=2.95,F77&gt;=1.5,D77&lt;1.55,B77&gt;=2.75,A77&gt;=5.55),4.5,IF(AND(H77&gt;=14.1,D77&lt;2.05,G77&lt;0.857,D77&gt;=1.55,B77&gt;=2.75,A77&gt;=5.55),6.6,IF(AND(G77&lt;0.063,B77&lt;3.15,G77&lt;0.518,G77&lt;0.587,B77&lt;3.75,F77&lt;1.5,A77&lt;5.55),1.4,IF(AND(G77&gt;=0.063,B77&lt;3.15,G77&lt;0.518,G77&lt;0.587,B77&lt;3.75,F77&lt;1.5,A77&lt;5.55),1.5,IF(AND(H77&gt;=10.563,B77&gt;=3.15,G77&lt;0.518,G77&lt;0.587,B77&lt;3.75,F77&lt;1.5,A77&lt;5.55),1.325,IF(AND(B77&lt;2.95,H77&lt;14.1,D77&lt;2.05,G77&lt;0.857,D77&gt;=1.55,B77&gt;=2.75,A77&gt;=5.55),6.125,IF(AND(A77&lt;6.65,G77&lt;0.364,D77&gt;=2.05,G77&lt;0.857,D77&gt;=1.55,B77&gt;=2.75,A77&gt;=5.55),5.45,IF(AND(G77&gt;=0.774,G77&gt;=0.364,D77&gt;=2.05,G77&lt;0.857,D77&gt;=1.55,B77&gt;=2.75,A77&gt;=5.55),5.4,IF(AND(H77&gt;=9.279,H77&lt;10.563,B77&gt;=3.15,G77&lt;0.518,G77&lt;0.587,B77&lt;3.75,F77&lt;1.5,A77&lt;5.55),1.475,IF(AND(D77&lt;1.65,B77&gt;=2.95,H77&lt;14.1,D77&lt;2.05,G77&lt;0.857,D77&gt;=1.55,B77&gt;=2.75,A77&gt;=5.55),5.8,IF(AND(B77&lt;3.15,A77&gt;=6.65,G77&lt;0.364,D77&gt;=2.05,G77&lt;0.857,D77&gt;=1.55,B77&gt;=2.75,A77&gt;=5.55),5.3,IF(AND(B77&gt;=3.15,A77&gt;=6.65,G77&lt;0.364,D77&gt;=2.05,G77&lt;0.857,D77&gt;=1.55,B77&gt;=2.75,A77&gt;=5.55),5.7,IF(AND(A77&gt;=6.75,G77&lt;0.774,G77&gt;=0.364,D77&gt;=2.05,G77&lt;0.857,D77&gt;=1.55,B77&gt;=2.75,A77&gt;=5.55),5.9,IF(AND(G77&lt;0.417,H77&lt;9.279,H77&lt;10.563,B77&gt;=3.15,G77&lt;0.518,G77&lt;0.587,B77&lt;3.75,F77&lt;1.5,A77&lt;5.55),1.4,IF(AND(G77&gt;=0.417,H77&lt;9.279,H77&lt;10.563,B77&gt;=3.15,G77&lt;0.518,G77&lt;0.587,B77&lt;3.75,F77&lt;1.5,A77&lt;5.55),1.3,IF(AND(A77&lt;6.3,D77&gt;=1.65,B77&gt;=2.95,H77&lt;14.1,D77&lt;2.05,G77&lt;0.857,D77&gt;=1.55,B77&gt;=2.75,A77&gt;=5.55),4.9,IF(AND(A77&gt;=6.3,D77&gt;=1.65,B77&gt;=2.95,H77&lt;14.1,D77&lt;2.05,G77&lt;0.857,D77&gt;=1.55,B77&gt;=2.75,A77&gt;=5.55),5.3,IF(AND(G77&gt;=0.657,A77&lt;6.75,G77&lt;0.774,G77&gt;=0.364,D77&gt;=2.05,G77&lt;0.857,D77&gt;=1.55,B77&gt;=2.75,A77&gt;=5.55),6,IF(AND(B77&lt;3.2,G77&lt;0.657,A77&lt;6.75,G77&lt;0.774,G77&gt;=0.364,D77&gt;=2.05,G77&lt;0.857,D77&gt;=1.55,B77&gt;=2.75,A77&gt;=5.55),5.6,IF(AND(B77&gt;=3.2,G77&lt;0.657,A77&lt;6.75,G77&lt;0.774,G77&gt;=0.364,D77&gt;=2.05,G77&lt;0.857,D77&gt;=1.55,B77&gt;=2.75,A77&gt;=5.55),5.65,"shouldnthappen")))))))))))))))))))))))))))))))))))</f>
        <v>4.68</v>
      </c>
      <c r="AT77" s="1" t="n">
        <f aca="false">IF(AND(H77&gt;=16.284,A77&gt;=5.55),6.533,IF(AND(G77&gt;=0.52,A77&lt;4.85,A77&lt;5.55),1.05,IF(AND(G77&lt;0.227,G77&lt;0.52,A77&lt;4.85,A77&lt;5.55),1.4,IF(AND(G77&gt;=0.227,G77&lt;0.52,A77&lt;4.85,A77&lt;5.55),1.3,IF(AND(D77&gt;=0.45,F77&lt;1.5,A77&gt;=4.85,A77&lt;5.55),1.667,IF(AND(B77&gt;=2.75,F77&gt;=1.5,A77&gt;=4.85,A77&lt;5.55),4.5,IF(AND(F77&lt;2.5,B77&gt;=3.15,H77&lt;16.284,A77&gt;=5.55),4.7,IF(AND(G77&gt;=0.934,D77&lt;0.45,F77&lt;1.5,A77&gt;=4.85,A77&lt;5.55),1.7,IF(AND(D77&gt;=1.2,B77&lt;2.75,F77&gt;=1.5,A77&gt;=4.85,A77&lt;5.55),4.25,IF(AND(G77&gt;=0.774,F77&gt;=2.5,B77&gt;=3.15,H77&lt;16.284,A77&gt;=5.55),5.4,IF(AND(B77&lt;3.1,G77&lt;0.934,D77&lt;0.45,F77&lt;1.5,A77&gt;=4.85,A77&lt;5.55),1.6,IF(AND(D77&lt;1.05,D77&lt;1.2,B77&lt;2.75,F77&gt;=1.5,A77&gt;=4.85,A77&lt;5.55),3.433,IF(AND(D77&gt;=1.05,D77&lt;1.2,B77&lt;2.75,F77&gt;=1.5,A77&gt;=4.85,A77&lt;5.55),3.267,IF(AND(H77&lt;8.486,D77&lt;1.35,F77&lt;2.5,B77&lt;3.15,H77&lt;16.284,A77&gt;=5.55),3.85,IF(AND(D77&gt;=1.55,D77&gt;=1.35,F77&lt;2.5,B77&lt;3.15,H77&lt;16.284,A77&gt;=5.55),5.1,IF(AND(H77&lt;10.464,A77&lt;6.35,F77&gt;=2.5,B77&lt;3.15,H77&lt;16.284,A77&gt;=5.55),5.08,IF(AND(H77&gt;=10.464,A77&lt;6.35,F77&gt;=2.5,B77&lt;3.15,H77&lt;16.284,A77&gt;=5.55),4.9,IF(AND(D77&lt;1.85,A77&gt;=6.35,F77&gt;=2.5,B77&lt;3.15,H77&lt;16.284,A77&gt;=5.55),5.8,IF(AND(H77&gt;=10.393,G77&lt;0.774,F77&gt;=2.5,B77&gt;=3.15,H77&lt;16.284,A77&gt;=5.55),5.425,IF(AND(B77&lt;2.6,H77&gt;=8.486,D77&lt;1.35,F77&lt;2.5,B77&lt;3.15,H77&lt;16.284,A77&gt;=5.55),3.9,IF(AND(G77&gt;=0.567,D77&lt;1.55,D77&gt;=1.35,F77&lt;2.5,B77&lt;3.15,H77&lt;16.284,A77&gt;=5.55),4.4,IF(AND(B77&lt;3.25,H77&lt;10.393,G77&lt;0.774,F77&gt;=2.5,B77&gt;=3.15,H77&lt;16.284,A77&gt;=5.55),5.7,IF(AND(B77&gt;=3.25,H77&lt;10.393,G77&lt;0.774,F77&gt;=2.5,B77&gt;=3.15,H77&lt;16.284,A77&gt;=5.55),5.98,IF(AND(G77&lt;0.079,G77&lt;0.338,B77&gt;=3.1,G77&lt;0.934,D77&lt;0.45,F77&lt;1.5,A77&gt;=4.85,A77&lt;5.55),1.425,IF(AND(B77&lt;3.35,G77&gt;=0.338,B77&gt;=3.1,G77&lt;0.934,D77&lt;0.45,F77&lt;1.5,A77&gt;=4.85,A77&lt;5.55),1.4,IF(AND(G77&lt;0.404,B77&gt;=2.6,H77&gt;=8.486,D77&lt;1.35,F77&lt;2.5,B77&lt;3.15,H77&lt;16.284,A77&gt;=5.55),4.3,IF(AND(G77&gt;=0.404,B77&gt;=2.6,H77&gt;=8.486,D77&lt;1.35,F77&lt;2.5,B77&lt;3.15,H77&lt;16.284,A77&gt;=5.55),4.025,IF(AND(B77&gt;=3.05,G77&lt;0.567,D77&lt;1.55,D77&gt;=1.35,F77&lt;2.5,B77&lt;3.15,H77&lt;16.284,A77&gt;=5.55),4.7,IF(AND(A77&lt;6.45,H77&lt;10.667,D77&gt;=1.85,A77&gt;=6.35,F77&gt;=2.5,B77&lt;3.15,H77&lt;16.284,A77&gt;=5.55),5.3,IF(AND(A77&gt;=6.45,H77&lt;10.667,D77&gt;=1.85,A77&gt;=6.35,F77&gt;=2.5,B77&lt;3.15,H77&lt;16.284,A77&gt;=5.55),5.167,IF(AND(B77&lt;2.95,H77&gt;=10.667,D77&gt;=1.85,A77&gt;=6.35,F77&gt;=2.5,B77&lt;3.15,H77&lt;16.284,A77&gt;=5.55),5.6,IF(AND(B77&gt;=2.95,H77&gt;=10.667,D77&gt;=1.85,A77&gt;=6.35,F77&gt;=2.5,B77&lt;3.15,H77&lt;16.284,A77&gt;=5.55),5.5,IF(AND(H77&lt;10.325,G77&gt;=0.079,G77&lt;0.338,B77&gt;=3.1,G77&lt;0.934,D77&lt;0.45,F77&lt;1.5,A77&gt;=4.85,A77&lt;5.55),1.5,IF(AND(G77&lt;0.385,B77&gt;=3.35,G77&gt;=0.338,B77&gt;=3.1,G77&lt;0.934,D77&lt;0.45,F77&lt;1.5,A77&gt;=4.85,A77&lt;5.55),1.5,IF(AND(G77&gt;=0.385,B77&gt;=3.35,G77&gt;=0.338,B77&gt;=3.1,G77&lt;0.934,D77&lt;0.45,F77&lt;1.5,A77&gt;=4.85,A77&lt;5.55),1.42,IF(AND(B77&lt;2.5,B77&lt;3.05,G77&lt;0.567,D77&lt;1.55,D77&gt;=1.35,F77&lt;2.5,B77&lt;3.15,H77&lt;16.284,A77&gt;=5.55),4.5,IF(AND(B77&gt;=2.5,B77&lt;3.05,G77&lt;0.567,D77&lt;1.55,D77&gt;=1.35,F77&lt;2.5,B77&lt;3.15,H77&lt;16.284,A77&gt;=5.55),4.56,IF(AND(H77&lt;12.506,H77&gt;=10.325,G77&gt;=0.079,G77&lt;0.338,B77&gt;=3.1,G77&lt;0.934,D77&lt;0.45,F77&lt;1.5,A77&gt;=4.85,A77&lt;5.55),1.2,IF(AND(H77&gt;=12.506,H77&gt;=10.325,G77&gt;=0.079,G77&lt;0.338,B77&gt;=3.1,G77&lt;0.934,D77&lt;0.45,F77&lt;1.5,A77&gt;=4.85,A77&lt;5.55),1.3,"shouldnthappen")))))))))))))))))))))))))))))))))))))))</f>
        <v>4.3</v>
      </c>
      <c r="AU77" s="1" t="n">
        <f aca="false">IF(AND(G77&gt;=0.52,B77&lt;3.05,F77&lt;1.5),1.1,IF(AND(G77&lt;0.35,G77&lt;0.52,B77&lt;3.05,F77&lt;1.5),1.4,IF(AND(G77&gt;=0.35,G77&lt;0.52,B77&lt;3.05,F77&lt;1.5),1.3,IF(AND(G77&gt;=0.227,G77&lt;0.347,B77&gt;=3.05,F77&lt;1.5),1.32,IF(AND(H77&lt;6.417,G77&gt;=0.347,B77&gt;=3.05,F77&lt;1.5),1.7,IF(AND(A77&gt;=7.25,A77&gt;=6.6,F77&gt;=2.5,F77&gt;=1.5),6.35,IF(AND(G77&lt;0.11,G77&lt;0.227,G77&lt;0.347,B77&gt;=3.05,F77&lt;1.5),1.333,IF(AND(H77&lt;9.441,H77&gt;=6.417,G77&gt;=0.347,B77&gt;=3.05,F77&lt;1.5),1.425,IF(AND(B77&lt;2.75,G77&lt;0.451,H77&lt;10.266,F77&lt;2.5,F77&gt;=1.5),4,IF(AND(B77&gt;=2.75,G77&lt;0.451,H77&lt;10.266,F77&lt;2.5,F77&gt;=1.5),4.433,IF(AND(G77&gt;=0.865,G77&gt;=0.451,H77&lt;10.266,F77&lt;2.5,F77&gt;=1.5),4.2,IF(AND(B77&lt;2.45,H77&lt;13.665,H77&gt;=10.266,F77&lt;2.5,F77&gt;=1.5),3.7,IF(AND(G77&lt;0.302,H77&gt;=13.665,H77&gt;=10.266,F77&lt;2.5,F77&gt;=1.5),5,IF(AND(B77&lt;2.9,A77&lt;6.1,A77&lt;6.6,F77&gt;=2.5,F77&gt;=1.5),5.06,IF(AND(B77&gt;=2.9,A77&lt;6.1,A77&lt;6.6,F77&gt;=2.5,F77&gt;=1.5),4.8,IF(AND(B77&lt;3.05,A77&gt;=6.1,A77&lt;6.6,F77&gt;=2.5,F77&gt;=1.5),5.6,IF(AND(B77&gt;=3.05,A77&gt;=6.1,A77&lt;6.6,F77&gt;=2.5,F77&gt;=1.5),5.267,IF(AND(H77&gt;=14.564,A77&lt;7.25,A77&gt;=6.6,F77&gt;=2.5,F77&gt;=1.5),5.6,IF(AND(H77&gt;=14.309,G77&gt;=0.11,G77&lt;0.227,G77&lt;0.347,B77&gt;=3.05,F77&lt;1.5),1.7,IF(AND(D77&lt;0.4,H77&gt;=9.441,H77&gt;=6.417,G77&gt;=0.347,B77&gt;=3.05,F77&lt;1.5),1.5,IF(AND(D77&gt;=0.4,H77&gt;=9.441,H77&gt;=6.417,G77&gt;=0.347,B77&gt;=3.05,F77&lt;1.5),1.633,IF(AND(A77&lt;5.35,G77&lt;0.865,G77&gt;=0.451,H77&lt;10.266,F77&lt;2.5,F77&gt;=1.5),3.15,IF(AND(D77&lt;1.45,G77&gt;=0.302,H77&gt;=13.665,H77&gt;=10.266,F77&lt;2.5,F77&gt;=1.5),4.74,IF(AND(D77&gt;=1.45,G77&gt;=0.302,H77&gt;=13.665,H77&gt;=10.266,F77&lt;2.5,F77&gt;=1.5),4.567,IF(AND(H77&lt;8.836,H77&lt;14.564,A77&lt;7.25,A77&gt;=6.6,F77&gt;=2.5,F77&gt;=1.5),5.7,IF(AND(H77&gt;=8.836,H77&lt;14.564,A77&lt;7.25,A77&gt;=6.6,F77&gt;=2.5,F77&gt;=1.5),5.9,IF(AND(H77&lt;11.53,H77&lt;14.309,G77&gt;=0.11,G77&lt;0.227,G77&lt;0.347,B77&gt;=3.05,F77&lt;1.5),1.5,IF(AND(H77&gt;=11.53,H77&lt;14.309,G77&gt;=0.11,G77&lt;0.227,G77&lt;0.347,B77&gt;=3.05,F77&lt;1.5),1.467,IF(AND(H77&lt;9.386,A77&gt;=5.35,G77&lt;0.865,G77&gt;=0.451,H77&lt;10.266,F77&lt;2.5,F77&gt;=1.5),3.56,IF(AND(H77&gt;=9.386,A77&gt;=5.35,G77&lt;0.865,G77&gt;=0.451,H77&lt;10.266,F77&lt;2.5,F77&gt;=1.5),4.2,IF(AND(H77&lt;11.036,D77&lt;1.45,B77&gt;=2.45,H77&lt;13.665,H77&gt;=10.266,F77&lt;2.5,F77&gt;=1.5),4.45,IF(AND(H77&gt;=11.036,D77&lt;1.45,B77&gt;=2.45,H77&lt;13.665,H77&gt;=10.266,F77&lt;2.5,F77&gt;=1.5),4.1,IF(AND(G77&gt;=0.585,D77&gt;=1.45,B77&gt;=2.45,H77&lt;13.665,H77&gt;=10.266,F77&lt;2.5,F77&gt;=1.5),4.9,IF(AND(H77&lt;11.743,G77&lt;0.585,D77&gt;=1.45,B77&gt;=2.45,H77&lt;13.665,H77&gt;=10.266,F77&lt;2.5,F77&gt;=1.5),4.7,IF(AND(H77&gt;=11.743,G77&lt;0.585,D77&gt;=1.45,B77&gt;=2.45,H77&lt;13.665,H77&gt;=10.266,F77&lt;2.5,F77&gt;=1.5),4.5,"shouldnthappen")))))))))))))))))))))))))))))))))))</f>
        <v>4.45</v>
      </c>
      <c r="AV77" s="1" t="n">
        <f aca="false">IF(AND(G77&gt;=0.356,F77&gt;=1.5,A77&lt;5.75),3.52,IF(AND(A77&lt;7.25,A77&gt;=7.1,A77&gt;=5.75),5.875,IF(AND(A77&gt;=7.25,A77&gt;=7.1,A77&gt;=5.75),6.5,IF(AND(D77&gt;=0.35,G77&gt;=0.586,F77&lt;1.5,A77&lt;5.75),1.8,IF(AND(D77&lt;1.4,G77&lt;0.356,F77&gt;=1.5,A77&lt;5.75),4.2,IF(AND(D77&gt;=1.4,G77&lt;0.356,F77&gt;=1.5,A77&lt;5.75),4.5,IF(AND(H77&gt;=11.218,A77&lt;5.05,G77&lt;0.586,F77&lt;1.5,A77&lt;5.75),1.225,IF(AND(G77&gt;=0.253,A77&gt;=5.05,G77&lt;0.586,F77&lt;1.5,A77&lt;5.75),1.3,IF(AND(B77&gt;=3.75,D77&lt;0.35,G77&gt;=0.586,F77&lt;1.5,A77&lt;5.75),1.567,IF(AND(B77&lt;2.85,D77&lt;1.35,D77&lt;1.65,A77&lt;7.1,A77&gt;=5.75),4.26,IF(AND(B77&gt;=2.85,D77&lt;1.35,D77&lt;1.65,A77&lt;7.1,A77&gt;=5.75),4.45,IF(AND(A77&lt;6.05,H77&lt;12.921,D77&gt;=1.65,A77&lt;7.1,A77&gt;=5.75),5.1,IF(AND(H77&gt;=15.338,H77&gt;=12.921,D77&gt;=1.65,A77&lt;7.1,A77&gt;=5.75),5.55,IF(AND(G77&lt;0.418,H77&lt;11.218,A77&lt;5.05,G77&lt;0.586,F77&lt;1.5,A77&lt;5.75),1.42,IF(AND(G77&gt;=0.418,H77&lt;11.218,A77&lt;5.05,G77&lt;0.586,F77&lt;1.5,A77&lt;5.75),1.3,IF(AND(H77&gt;=13.321,G77&lt;0.253,A77&gt;=5.05,G77&lt;0.586,F77&lt;1.5,A77&lt;5.75),1.7,IF(AND(H77&lt;6.089,B77&lt;3.75,D77&lt;0.35,G77&gt;=0.586,F77&lt;1.5,A77&lt;5.75),1.7,IF(AND(H77&gt;=6.089,B77&lt;3.75,D77&lt;0.35,G77&gt;=0.586,F77&lt;1.5,A77&lt;5.75),1.5,IF(AND(B77&lt;2.9,D77&lt;1.45,D77&gt;=1.35,D77&lt;1.65,A77&lt;7.1,A77&gt;=5.75),4.8,IF(AND(B77&gt;=2.9,D77&lt;1.45,D77&gt;=1.35,D77&lt;1.65,A77&lt;7.1,A77&gt;=5.75),4.475,IF(AND(B77&lt;2.5,D77&gt;=1.45,D77&gt;=1.35,D77&lt;1.65,A77&lt;7.1,A77&gt;=5.75),4.5,IF(AND(H77&lt;8.884,A77&gt;=6.05,H77&lt;12.921,D77&gt;=1.65,A77&lt;7.1,A77&gt;=5.75),5.4,IF(AND(A77&lt;6.3,H77&lt;15.338,H77&gt;=12.921,D77&gt;=1.65,A77&lt;7.1,A77&gt;=5.75),4.967,IF(AND(A77&gt;=6.3,H77&lt;15.338,H77&gt;=12.921,D77&gt;=1.65,A77&lt;7.1,A77&gt;=5.75),5.133,IF(AND(H77&lt;10.826,H77&lt;13.321,G77&lt;0.253,A77&gt;=5.05,G77&lt;0.586,F77&lt;1.5,A77&lt;5.75),1.5,IF(AND(H77&gt;=10.826,H77&lt;13.321,G77&lt;0.253,A77&gt;=5.05,G77&lt;0.586,F77&lt;1.5,A77&lt;5.75),1.4,IF(AND(H77&lt;7.47,B77&gt;=2.5,D77&gt;=1.45,D77&gt;=1.35,D77&lt;1.65,A77&lt;7.1,A77&gt;=5.75),5.1,IF(AND(H77&gt;=7.47,B77&gt;=2.5,D77&gt;=1.45,D77&gt;=1.35,D77&lt;1.65,A77&lt;7.1,A77&gt;=5.75),4.725,IF(AND(H77&lt;9.637,H77&gt;=8.884,A77&gt;=6.05,H77&lt;12.921,D77&gt;=1.65,A77&lt;7.1,A77&gt;=5.75),5.9,IF(AND(B77&lt;2.6,H77&gt;=9.637,H77&gt;=8.884,A77&gt;=6.05,H77&lt;12.921,D77&gt;=1.65,A77&lt;7.1,A77&gt;=5.75),5.8,IF(AND(B77&lt;2.75,B77&gt;=2.6,H77&gt;=9.637,H77&gt;=8.884,A77&gt;=6.05,H77&lt;12.921,D77&gt;=1.65,A77&lt;7.1,A77&gt;=5.75),5.3,IF(AND(D77&lt;2.25,B77&gt;=2.75,B77&gt;=2.6,H77&gt;=9.637,H77&gt;=8.884,A77&gt;=6.05,H77&lt;12.921,D77&gt;=1.65,A77&lt;7.1,A77&gt;=5.75),5.6,IF(AND(D77&gt;=2.25,B77&gt;=2.75,B77&gt;=2.6,H77&gt;=9.637,H77&gt;=8.884,A77&gt;=6.05,H77&lt;12.921,D77&gt;=1.65,A77&lt;7.1,A77&gt;=5.75),5.5,"shouldnthappen")))))))))))))))))))))))))))))))))</f>
        <v>4.45</v>
      </c>
      <c r="AW77" s="1" t="n">
        <f aca="false">IF(AND(G77&gt;=0.905,F77&lt;1.5),1.767,IF(AND(H77&gt;=16.674,F77&gt;=1.5),6.55,IF(AND(A77&lt;4.35,H77&lt;14.344,G77&lt;0.905,F77&lt;1.5),1.1,IF(AND(B77&lt;3.65,H77&gt;=14.344,G77&lt;0.905,F77&lt;1.5),1.5,IF(AND(B77&gt;=3.65,H77&gt;=14.344,G77&lt;0.905,F77&lt;1.5),1.65,IF(AND(B77&lt;2.6,F77&gt;=2.5,H77&lt;16.674,F77&gt;=1.5),4.5,IF(AND(D77&gt;=0.45,A77&gt;=4.35,H77&lt;14.344,G77&lt;0.905,F77&lt;1.5),1.65,IF(AND(D77&lt;1.15,A77&lt;5.9,F77&lt;2.5,H77&lt;16.674,F77&gt;=1.5),3.56,IF(AND(B77&lt;2.75,A77&gt;=5.9,F77&lt;2.5,H77&lt;16.674,F77&gt;=1.5),5,IF(AND(H77&lt;13.531,B77&gt;=2.75,A77&gt;=5.9,F77&lt;2.5,H77&lt;16.674,F77&gt;=1.5),4.333,IF(AND(B77&lt;3.2,G77&gt;=0.669,B77&gt;=2.6,F77&gt;=2.5,H77&lt;16.674,F77&gt;=1.5),5.08,IF(AND(B77&gt;=3.2,G77&gt;=0.669,B77&gt;=2.6,F77&gt;=2.5,H77&lt;16.674,F77&gt;=1.5),5.4,IF(AND(B77&lt;3.15,A77&lt;5.05,D77&lt;0.45,A77&gt;=4.35,H77&lt;14.344,G77&lt;0.905,F77&lt;1.5),1.45,IF(AND(A77&gt;=5.55,A77&gt;=5.05,D77&lt;0.45,A77&gt;=4.35,H77&lt;14.344,G77&lt;0.905,F77&lt;1.5),1.5,IF(AND(A77&lt;5.55,A77&lt;5.65,D77&gt;=1.15,A77&lt;5.9,F77&lt;2.5,H77&lt;16.674,F77&gt;=1.5),3.95,IF(AND(A77&gt;=5.55,A77&lt;5.65,D77&gt;=1.15,A77&lt;5.9,F77&lt;2.5,H77&lt;16.674,F77&gt;=1.5),3.82,IF(AND(G77&lt;0.39,A77&gt;=5.65,D77&gt;=1.15,A77&lt;5.9,F77&lt;2.5,H77&lt;16.674,F77&gt;=1.5),4.35,IF(AND(G77&gt;=0.39,A77&gt;=5.65,D77&gt;=1.15,A77&lt;5.9,F77&lt;2.5,H77&lt;16.674,F77&gt;=1.5),3.95,IF(AND(G77&lt;0.466,H77&gt;=13.531,B77&gt;=2.75,A77&gt;=5.9,F77&lt;2.5,H77&lt;16.674,F77&gt;=1.5),4.8,IF(AND(G77&gt;=0.466,H77&gt;=13.531,B77&gt;=2.75,A77&gt;=5.9,F77&lt;2.5,H77&lt;16.674,F77&gt;=1.5),4.7,IF(AND(H77&lt;10.144,D77&lt;2.05,G77&lt;0.669,B77&gt;=2.6,F77&gt;=2.5,H77&lt;16.674,F77&gt;=1.5),5.3,IF(AND(H77&gt;=10.144,D77&lt;2.05,G77&lt;0.669,B77&gt;=2.6,F77&gt;=2.5,H77&lt;16.674,F77&gt;=1.5),5.133,IF(AND(D77&gt;=2.45,D77&gt;=2.05,G77&lt;0.669,B77&gt;=2.6,F77&gt;=2.5,H77&lt;16.674,F77&gt;=1.5),5.9,IF(AND(B77&lt;3.25,B77&gt;=3.15,A77&lt;5.05,D77&lt;0.45,A77&gt;=4.35,H77&lt;14.344,G77&lt;0.905,F77&lt;1.5),1.2,IF(AND(B77&gt;=3.25,B77&gt;=3.15,A77&lt;5.05,D77&lt;0.45,A77&gt;=4.35,H77&lt;14.344,G77&lt;0.905,F77&lt;1.5),1.36,IF(AND(B77&gt;=3.8,A77&lt;5.55,A77&gt;=5.05,D77&lt;0.45,A77&gt;=4.35,H77&lt;14.344,G77&lt;0.905,F77&lt;1.5),1.3,IF(AND(G77&lt;0.05,B77&lt;3.8,A77&lt;5.55,A77&gt;=5.05,D77&lt;0.45,A77&gt;=4.35,H77&lt;14.344,G77&lt;0.905,F77&lt;1.5),1.4,IF(AND(G77&lt;0.107,G77&lt;0.395,D77&lt;2.45,D77&gt;=2.05,G77&lt;0.669,B77&gt;=2.6,F77&gt;=2.5,H77&lt;16.674,F77&gt;=1.5),5.667,IF(AND(G77&lt;0.537,G77&gt;=0.395,D77&lt;2.45,D77&gt;=2.05,G77&lt;0.669,B77&gt;=2.6,F77&gt;=2.5,H77&lt;16.674,F77&gt;=1.5),5.6,IF(AND(G77&gt;=0.537,G77&gt;=0.395,D77&lt;2.45,D77&gt;=2.05,G77&lt;0.669,B77&gt;=2.6,F77&gt;=2.5,H77&lt;16.674,F77&gt;=1.5),5.775,IF(AND(B77&lt;3.6,G77&gt;=0.05,B77&lt;3.8,A77&lt;5.55,A77&gt;=5.05,D77&lt;0.45,A77&gt;=4.35,H77&lt;14.344,G77&lt;0.905,F77&lt;1.5),1.475,IF(AND(B77&gt;=3.6,G77&gt;=0.05,B77&lt;3.8,A77&lt;5.55,A77&gt;=5.05,D77&lt;0.45,A77&gt;=4.35,H77&lt;14.344,G77&lt;0.905,F77&lt;1.5),1.5,IF(AND(G77&lt;0.312,G77&gt;=0.107,G77&lt;0.395,D77&lt;2.45,D77&gt;=2.05,G77&lt;0.669,B77&gt;=2.6,F77&gt;=2.5,H77&lt;16.674,F77&gt;=1.5),5.18,IF(AND(G77&gt;=0.312,G77&gt;=0.107,G77&lt;0.395,D77&lt;2.45,D77&gt;=2.05,G77&lt;0.669,B77&gt;=2.6,F77&gt;=2.5,H77&lt;16.674,F77&gt;=1.5),5.4,"shouldnthappen"))))))))))))))))))))))))))))))))))</f>
        <v>4.333</v>
      </c>
      <c r="AX77" s="1" t="n">
        <f aca="false">IF(AND(D77&gt;=1.3,B77&gt;=3.45),6.25,IF(AND(B77&lt;2.75,A77&lt;5.25,B77&lt;3.45),3.9,IF(AND(D77&lt;0.25,D77&lt;1.3,B77&gt;=3.45),1.16,IF(AND(A77&gt;=5.05,B77&gt;=2.75,A77&lt;5.25,B77&lt;3.45),1.7,IF(AND(D77&lt;0.7,F77&lt;2.5,A77&gt;=5.25,B77&lt;3.45),1.5,IF(AND(H77&gt;=16.284,F77&gt;=2.5,A77&gt;=5.25,B77&lt;3.45),6.6,IF(AND(G77&lt;0.123,D77&gt;=0.25,D77&lt;1.3,B77&gt;=3.45),1.3,IF(AND(A77&lt;4.5,A77&lt;5.05,B77&gt;=2.75,A77&lt;5.25,B77&lt;3.45),1.3,IF(AND(A77&lt;5.05,G77&gt;=0.123,D77&gt;=0.25,D77&lt;1.3,B77&gt;=3.45),1.6,IF(AND(B77&lt;3.15,A77&gt;=4.5,A77&lt;5.05,B77&gt;=2.75,A77&lt;5.25,B77&lt;3.45),1.54,IF(AND(B77&gt;=3.15,A77&gt;=4.5,A77&lt;5.05,B77&gt;=2.75,A77&lt;5.25,B77&lt;3.45),1.35,IF(AND(D77&gt;=1.4,A77&lt;5.9,D77&gt;=0.7,F77&lt;2.5,A77&gt;=5.25,B77&lt;3.45),4.5,IF(AND(D77&gt;=1.55,A77&gt;=5.9,D77&gt;=0.7,F77&lt;2.5,A77&gt;=5.25,B77&lt;3.45),4.95,IF(AND(G77&gt;=0.682,D77&gt;=2.05,H77&lt;16.284,F77&gt;=2.5,A77&gt;=5.25,B77&lt;3.45),5.26,IF(AND(A77&lt;5.4,A77&gt;=5.05,G77&gt;=0.123,D77&gt;=0.25,D77&lt;1.3,B77&gt;=3.45),1.64,IF(AND(A77&gt;=5.4,A77&gt;=5.05,G77&gt;=0.123,D77&gt;=0.25,D77&lt;1.3,B77&gt;=3.45),1.6,IF(AND(G77&lt;0.372,D77&lt;1.4,A77&lt;5.9,D77&gt;=0.7,F77&lt;2.5,A77&gt;=5.25,B77&lt;3.45),4.175,IF(AND(D77&lt;1.35,D77&lt;1.55,A77&gt;=5.9,D77&gt;=0.7,F77&lt;2.5,A77&gt;=5.25,B77&lt;3.45),4.2,IF(AND(B77&lt;2.35,G77&lt;0.596,D77&lt;2.05,H77&lt;16.284,F77&gt;=2.5,A77&gt;=5.25,B77&lt;3.45),5,IF(AND(G77&gt;=0.888,G77&gt;=0.596,D77&lt;2.05,H77&lt;16.284,F77&gt;=2.5,A77&gt;=5.25,B77&lt;3.45),4.8,IF(AND(A77&gt;=6.85,G77&lt;0.682,D77&gt;=2.05,H77&lt;16.284,F77&gt;=2.5,A77&gt;=5.25,B77&lt;3.45),5.4,IF(AND(A77&gt;=5.75,G77&gt;=0.372,D77&lt;1.4,A77&lt;5.9,D77&gt;=0.7,F77&lt;2.5,A77&gt;=5.25,B77&lt;3.45),3.933,IF(AND(A77&gt;=6.75,D77&gt;=1.35,D77&lt;1.55,A77&gt;=5.9,D77&gt;=0.7,F77&lt;2.5,A77&gt;=5.25,B77&lt;3.45),4.8,IF(AND(H77&lt;11.084,B77&gt;=2.35,G77&lt;0.596,D77&lt;2.05,H77&lt;16.284,F77&gt;=2.5,A77&gt;=5.25,B77&lt;3.45),5.3,IF(AND(H77&lt;8.435,G77&lt;0.888,G77&gt;=0.596,D77&lt;2.05,H77&lt;16.284,F77&gt;=2.5,A77&gt;=5.25,B77&lt;3.45),5.1,IF(AND(H77&gt;=8.435,G77&lt;0.888,G77&gt;=0.596,D77&lt;2.05,H77&lt;16.284,F77&gt;=2.5,A77&gt;=5.25,B77&lt;3.45),4.94,IF(AND(B77&lt;3.15,A77&lt;6.85,G77&lt;0.682,D77&gt;=2.05,H77&lt;16.284,F77&gt;=2.5,A77&gt;=5.25,B77&lt;3.45),5.6,IF(AND(B77&gt;=3.15,A77&lt;6.85,G77&lt;0.682,D77&gt;=2.05,H77&lt;16.284,F77&gt;=2.5,A77&gt;=5.25,B77&lt;3.45),5.74,IF(AND(G77&lt;0.572,A77&lt;5.75,G77&gt;=0.372,D77&lt;1.4,A77&lt;5.9,D77&gt;=0.7,F77&lt;2.5,A77&gt;=5.25,B77&lt;3.45),3.7,IF(AND(D77&lt;1.45,A77&lt;6.75,D77&gt;=1.35,D77&lt;1.55,A77&gt;=5.9,D77&gt;=0.7,F77&lt;2.5,A77&gt;=5.25,B77&lt;3.45),4.46,IF(AND(D77&gt;=1.45,A77&lt;6.75,D77&gt;=1.35,D77&lt;1.55,A77&gt;=5.9,D77&gt;=0.7,F77&lt;2.5,A77&gt;=5.25,B77&lt;3.45),4.567,IF(AND(H77&lt;12.532,H77&gt;=11.084,B77&gt;=2.35,G77&lt;0.596,D77&lt;2.05,H77&lt;16.284,F77&gt;=2.5,A77&gt;=5.25,B77&lt;3.45),5.8,IF(AND(H77&gt;=12.532,H77&gt;=11.084,B77&gt;=2.35,G77&lt;0.596,D77&lt;2.05,H77&lt;16.284,F77&gt;=2.5,A77&gt;=5.25,B77&lt;3.45),5.667,IF(AND(A77&gt;=5.65,G77&gt;=0.572,A77&lt;5.75,G77&gt;=0.372,D77&lt;1.4,A77&lt;5.9,D77&gt;=0.7,F77&lt;2.5,A77&gt;=5.25,B77&lt;3.45),4.2,IF(AND(G77&lt;0.862,A77&lt;5.65,G77&gt;=0.572,A77&lt;5.75,G77&gt;=0.372,D77&lt;1.4,A77&lt;5.9,D77&gt;=0.7,F77&lt;2.5,A77&gt;=5.25,B77&lt;3.45),3.9,IF(AND(G77&gt;=0.862,A77&lt;5.65,G77&gt;=0.572,A77&lt;5.75,G77&gt;=0.372,D77&lt;1.4,A77&lt;5.9,D77&gt;=0.7,F77&lt;2.5,A77&gt;=5.25,B77&lt;3.45),4,"shouldnthappen"))))))))))))))))))))))))))))))))))))</f>
        <v>4.2</v>
      </c>
      <c r="AY77" s="1" t="n">
        <f aca="false">IF(AND(H77&gt;=8.233,D77&gt;=0.8,A77&lt;5.55),3.525,IF(AND(B77&lt;2.9,H77&gt;=15.534,A77&gt;=5.55),4.8,IF(AND(H77&gt;=12.259,A77&lt;4.75,D77&lt;0.8,A77&lt;5.55),1.25,IF(AND(B77&gt;=3.85,A77&gt;=4.75,D77&lt;0.8,A77&lt;5.55),1.425,IF(AND(D77&lt;1.55,H77&lt;8.233,D77&gt;=0.8,A77&lt;5.55),3.975,IF(AND(D77&gt;=1.55,H77&lt;8.233,D77&gt;=0.8,A77&lt;5.55),4.5,IF(AND(D77&lt;0.65,D77&lt;1.7,H77&lt;15.534,A77&gt;=5.55),1.7,IF(AND(A77&gt;=7.05,D77&gt;=1.7,H77&lt;15.534,A77&gt;=5.55),6.3,IF(AND(B77&gt;=3.35,B77&gt;=2.9,H77&gt;=15.534,A77&gt;=5.55),5.4,IF(AND(B77&lt;3.1,H77&lt;12.259,A77&lt;4.75,D77&lt;0.8,A77&lt;5.55),1.367,IF(AND(B77&gt;=3.1,H77&lt;12.259,A77&lt;4.75,D77&lt;0.8,A77&lt;5.55),1.4,IF(AND(G77&gt;=0.905,B77&lt;3.85,A77&gt;=4.75,D77&lt;0.8,A77&lt;5.55),1.9,IF(AND(H77&lt;15.681,B77&lt;3.35,B77&gt;=2.9,H77&gt;=15.534,A77&gt;=5.55),5.8,IF(AND(H77&gt;=15.681,B77&lt;3.35,B77&gt;=2.9,H77&gt;=15.534,A77&gt;=5.55),5.7,IF(AND(H77&gt;=14.877,G77&lt;0.905,B77&lt;3.85,A77&gt;=4.75,D77&lt;0.8,A77&lt;5.55),1.3,IF(AND(D77&gt;=1.25,B77&lt;2.65,D77&gt;=0.65,D77&lt;1.7,H77&lt;15.534,A77&gt;=5.55),4.433,IF(AND(G77&gt;=0.622,B77&lt;3.15,A77&lt;7.05,D77&gt;=1.7,H77&lt;15.534,A77&gt;=5.55),5.08,IF(AND(H77&gt;=13.42,B77&gt;=3.15,A77&lt;7.05,D77&gt;=1.7,H77&lt;15.534,A77&gt;=5.55),5.1,IF(AND(G77&lt;0.265,H77&lt;14.877,G77&lt;0.905,B77&lt;3.85,A77&gt;=4.75,D77&lt;0.8,A77&lt;5.55),1.2,IF(AND(A77&lt;5.75,D77&lt;1.25,B77&lt;2.65,D77&gt;=0.65,D77&lt;1.7,H77&lt;15.534,A77&gt;=5.55),3.7,IF(AND(A77&gt;=5.75,D77&lt;1.25,B77&lt;2.65,D77&gt;=0.65,D77&lt;1.7,H77&lt;15.534,A77&gt;=5.55),4,IF(AND(G77&gt;=0.652,D77&lt;1.35,B77&gt;=2.65,D77&gt;=0.65,D77&lt;1.7,H77&lt;15.534,A77&gt;=5.55),3.6,IF(AND(H77&lt;7.47,D77&gt;=1.35,B77&gt;=2.65,D77&gt;=0.65,D77&lt;1.7,H77&lt;15.534,A77&gt;=5.55),5.1,IF(AND(H77&lt;10.914,G77&lt;0.622,B77&lt;3.15,A77&lt;7.05,D77&gt;=1.7,H77&lt;15.534,A77&gt;=5.55),5.36,IF(AND(H77&gt;=10.914,G77&lt;0.622,B77&lt;3.15,A77&lt;7.05,D77&gt;=1.7,H77&lt;15.534,A77&gt;=5.55),5.64,IF(AND(G77&gt;=0.657,H77&lt;13.42,B77&gt;=3.15,A77&lt;7.05,D77&gt;=1.7,H77&lt;15.534,A77&gt;=5.55),6,IF(AND(G77&gt;=0.782,G77&gt;=0.265,H77&lt;14.877,G77&lt;0.905,B77&lt;3.85,A77&gt;=4.75,D77&lt;0.8,A77&lt;5.55),1.48,IF(AND(H77&lt;11.286,G77&lt;0.652,D77&lt;1.35,B77&gt;=2.65,D77&gt;=0.65,D77&lt;1.7,H77&lt;15.534,A77&gt;=5.55),4.24,IF(AND(H77&gt;=11.286,G77&lt;0.652,D77&lt;1.35,B77&gt;=2.65,D77&gt;=0.65,D77&lt;1.7,H77&lt;15.534,A77&gt;=5.55),4.05,IF(AND(G77&lt;0.413,H77&gt;=7.47,D77&gt;=1.35,B77&gt;=2.65,D77&gt;=0.65,D77&lt;1.7,H77&lt;15.534,A77&gt;=5.55),5.1,IF(AND(H77&lt;11.325,G77&lt;0.657,H77&lt;13.42,B77&gt;=3.15,A77&lt;7.05,D77&gt;=1.7,H77&lt;15.534,A77&gt;=5.55),5.8,IF(AND(H77&gt;=11.325,G77&lt;0.657,H77&lt;13.42,B77&gt;=3.15,A77&lt;7.05,D77&gt;=1.7,H77&lt;15.534,A77&gt;=5.55),5.6,IF(AND(D77&gt;=0.35,G77&lt;0.782,G77&gt;=0.265,H77&lt;14.877,G77&lt;0.905,B77&lt;3.85,A77&gt;=4.75,D77&lt;0.8,A77&lt;5.55),1.633,IF(AND(B77&lt;2.85,G77&gt;=0.413,H77&gt;=7.47,D77&gt;=1.35,B77&gt;=2.65,D77&gt;=0.65,D77&lt;1.7,H77&lt;15.534,A77&gt;=5.55),4.6,IF(AND(D77&lt;0.15,D77&lt;0.35,G77&lt;0.782,G77&gt;=0.265,H77&lt;14.877,G77&lt;0.905,B77&lt;3.85,A77&gt;=4.75,D77&lt;0.8,A77&lt;5.55),1.5,IF(AND(D77&gt;=0.15,D77&lt;0.35,G77&lt;0.782,G77&gt;=0.265,H77&lt;14.877,G77&lt;0.905,B77&lt;3.85,A77&gt;=4.75,D77&lt;0.8,A77&lt;5.55),1.543,IF(AND(A77&gt;=6.8,B77&gt;=2.85,G77&gt;=0.413,H77&gt;=7.47,D77&gt;=1.35,B77&gt;=2.65,D77&gt;=0.65,D77&lt;1.7,H77&lt;15.534,A77&gt;=5.55),4.9,IF(AND(H77&lt;13.531,A77&lt;6.8,B77&gt;=2.85,G77&gt;=0.413,H77&gt;=7.47,D77&gt;=1.35,B77&gt;=2.65,D77&gt;=0.65,D77&lt;1.7,H77&lt;15.534,A77&gt;=5.55),4.5,IF(AND(H77&gt;=13.531,A77&lt;6.8,B77&gt;=2.85,G77&gt;=0.413,H77&gt;=7.47,D77&gt;=1.35,B77&gt;=2.65,D77&gt;=0.65,D77&lt;1.7,H77&lt;15.534,A77&gt;=5.55),4.7,"shouldnthappen")))))))))))))))))))))))))))))))))))))))</f>
        <v>4.24</v>
      </c>
      <c r="AZ77" s="1" t="n">
        <f aca="false">IF(AND(H77&gt;=15.371,B77&gt;=3.35),5.4,IF(AND(G77&gt;=0.851,H77&gt;=15.244,B77&lt;3.35),4.75,IF(AND(F77&gt;=2,H77&lt;15.371,B77&gt;=3.35),5.6,IF(AND(B77&lt;2.75,A77&lt;5.15,H77&lt;15.244,B77&lt;3.35),3.42,IF(AND(A77&gt;=7.25,G77&lt;0.851,H77&gt;=15.244,B77&lt;3.35),6.6,IF(AND(A77&lt;4.45,B77&gt;=2.75,A77&lt;5.15,H77&lt;15.244,B77&lt;3.35),1.1,IF(AND(G77&lt;0.527,A77&lt;7.25,G77&lt;0.851,H77&gt;=15.244,B77&lt;3.35),5.08,IF(AND(G77&gt;=0.527,A77&lt;7.25,G77&lt;0.851,H77&gt;=15.244,B77&lt;3.35),5.8,IF(AND(D77&gt;=0.35,B77&lt;3.7,F77&lt;2,H77&lt;15.371,B77&gt;=3.35),1.55,IF(AND(H77&lt;6.542,B77&gt;=3.7,F77&lt;2,H77&lt;15.371,B77&gt;=3.35),1.9,IF(AND(B77&lt;3.25,A77&gt;=4.45,B77&gt;=2.75,A77&lt;5.15,H77&lt;15.244,B77&lt;3.35),1.46,IF(AND(B77&gt;=3.25,A77&gt;=4.45,B77&gt;=2.75,A77&lt;5.15,H77&lt;15.244,B77&lt;3.35),1.7,IF(AND(H77&lt;13.654,B77&gt;=2.95,D77&lt;1.45,A77&gt;=5.15,H77&lt;15.244,B77&lt;3.35),4.3,IF(AND(H77&gt;=13.654,B77&gt;=2.95,D77&lt;1.45,A77&gt;=5.15,H77&lt;15.244,B77&lt;3.35),4.625,IF(AND(F77&gt;=2.5,D77&lt;1.75,D77&gt;=1.45,A77&gt;=5.15,H77&lt;15.244,B77&lt;3.35),5.3,IF(AND(G77&gt;=0.853,D77&gt;=1.75,D77&gt;=1.45,A77&gt;=5.15,H77&lt;15.244,B77&lt;3.35),5.15,IF(AND(D77&gt;=0.25,D77&lt;0.35,B77&lt;3.7,F77&lt;2,H77&lt;15.371,B77&gt;=3.35),1.3,IF(AND(B77&lt;3.85,H77&gt;=6.542,B77&gt;=3.7,F77&lt;2,H77&lt;15.371,B77&gt;=3.35),1.633,IF(AND(H77&lt;7.02,H77&lt;10.688,B77&lt;2.95,D77&lt;1.45,A77&gt;=5.15,H77&lt;15.244,B77&lt;3.35),3.98,IF(AND(G77&lt;0.338,H77&gt;=10.688,B77&lt;2.95,D77&lt;1.45,A77&gt;=5.15,H77&lt;15.244,B77&lt;3.35),4.22,IF(AND(G77&gt;=0.338,H77&gt;=10.688,B77&lt;2.95,D77&lt;1.45,A77&gt;=5.15,H77&lt;15.244,B77&lt;3.35),3.9,IF(AND(B77&lt;2.75,F77&lt;2.5,D77&lt;1.75,D77&gt;=1.45,A77&gt;=5.15,H77&lt;15.244,B77&lt;3.35),5.1,IF(AND(B77&gt;=2.75,F77&lt;2.5,D77&lt;1.75,D77&gt;=1.45,A77&gt;=5.15,H77&lt;15.244,B77&lt;3.35),4.74,IF(AND(A77&gt;=7,G77&lt;0.853,D77&gt;=1.75,D77&gt;=1.45,A77&gt;=5.15,H77&lt;15.244,B77&lt;3.35),6.5,IF(AND(G77&gt;=0.934,D77&lt;0.25,D77&lt;0.35,B77&lt;3.7,F77&lt;2,H77&lt;15.371,B77&gt;=3.35),1.7,IF(AND(D77&lt;0.25,B77&gt;=3.85,H77&gt;=6.542,B77&gt;=3.7,F77&lt;2,H77&lt;15.371,B77&gt;=3.35),1.5,IF(AND(D77&gt;=0.25,B77&gt;=3.85,H77&gt;=6.542,B77&gt;=3.7,F77&lt;2,H77&lt;15.371,B77&gt;=3.35),1.4,IF(AND(B77&lt;2.5,H77&gt;=7.02,H77&lt;10.688,B77&lt;2.95,D77&lt;1.45,A77&gt;=5.15,H77&lt;15.244,B77&lt;3.35),3.8,IF(AND(G77&gt;=0.74,A77&lt;7,G77&lt;0.853,D77&gt;=1.75,D77&gt;=1.45,A77&gt;=5.15,H77&lt;15.244,B77&lt;3.35),6,IF(AND(G77&gt;=0.61,G77&lt;0.934,D77&lt;0.25,D77&lt;0.35,B77&lt;3.7,F77&lt;2,H77&lt;15.371,B77&gt;=3.35),1.5,IF(AND(D77&lt;1.15,B77&gt;=2.5,H77&gt;=7.02,H77&lt;10.688,B77&lt;2.95,D77&lt;1.45,A77&gt;=5.15,H77&lt;15.244,B77&lt;3.35),3.5,IF(AND(D77&gt;=1.15,B77&gt;=2.5,H77&gt;=7.02,H77&lt;10.688,B77&lt;2.95,D77&lt;1.45,A77&gt;=5.15,H77&lt;15.244,B77&lt;3.35),3.6,IF(AND(G77&gt;=0.626,G77&lt;0.74,A77&lt;7,G77&lt;0.853,D77&gt;=1.75,D77&gt;=1.45,A77&gt;=5.15,H77&lt;15.244,B77&lt;3.35),4.9,IF(AND(H77&lt;13.641,G77&lt;0.61,G77&lt;0.934,D77&lt;0.25,D77&lt;0.35,B77&lt;3.7,F77&lt;2,H77&lt;15.371,B77&gt;=3.35),1.425,IF(AND(H77&gt;=13.641,G77&lt;0.61,G77&lt;0.934,D77&lt;0.25,D77&lt;0.35,B77&lt;3.7,F77&lt;2,H77&lt;15.371,B77&gt;=3.35),1.3,IF(AND(B77&lt;3.05,G77&lt;0.626,G77&lt;0.74,A77&lt;7,G77&lt;0.853,D77&gt;=1.75,D77&gt;=1.45,A77&gt;=5.15,H77&lt;15.244,B77&lt;3.35),5.475,IF(AND(B77&gt;=3.05,G77&lt;0.626,G77&lt;0.74,A77&lt;7,G77&lt;0.853,D77&gt;=1.75,D77&gt;=1.45,A77&gt;=5.15,H77&lt;15.244,B77&lt;3.35),5.633,"shouldnthappen")))))))))))))))))))))))))))))))))))))</f>
        <v>4.22</v>
      </c>
      <c r="BA77" s="1" t="n">
        <f aca="false">IF(AND(F77&gt;=2,B77&gt;=3.4),6.1,IF(AND(B77&lt;2.75,A77&lt;5.15,B77&lt;3.4),3.225,IF(AND(G77&gt;=0.821,F77&lt;2,B77&gt;=3.4),1.9,IF(AND(B77&gt;=3.2,B77&gt;=2.75,A77&lt;5.15,B77&lt;3.4),1.7,IF(AND(A77&lt;4.8,G77&lt;0.821,F77&lt;2,B77&gt;=3.4),1,IF(AND(G77&gt;=0.446,B77&lt;3.2,B77&gt;=2.75,A77&lt;5.15,B77&lt;3.4),1.1,IF(AND(G77&lt;0.356,D77&lt;1.45,A77&lt;6.25,A77&gt;=5.15,B77&lt;3.4),4.32,IF(AND(G77&lt;0.591,D77&gt;=1.45,A77&lt;6.25,A77&gt;=5.15,B77&lt;3.4),4.6,IF(AND(D77&lt;1.75,G77&lt;0.597,A77&gt;=6.25,A77&gt;=5.15,B77&lt;3.4),4.86,IF(AND(H77&gt;=16.472,G77&gt;=0.597,A77&gt;=6.25,A77&gt;=5.15,B77&lt;3.4),6.6,IF(AND(G77&lt;0.063,G77&lt;0.446,B77&lt;3.2,B77&gt;=2.75,A77&lt;5.15,B77&lt;3.4),1.4,IF(AND(A77&gt;=5.95,G77&gt;=0.356,D77&lt;1.45,A77&lt;6.25,A77&gt;=5.15,B77&lt;3.4),4.6,IF(AND(B77&gt;=2.9,G77&gt;=0.591,D77&gt;=1.45,A77&lt;6.25,A77&gt;=5.15,B77&lt;3.4),4.867,IF(AND(D77&gt;=2.4,H77&lt;16.472,G77&gt;=0.597,A77&gt;=6.25,A77&gt;=5.15,B77&lt;3.4),6,IF(AND(A77&lt;5.45,B77&gt;=3.85,A77&gt;=4.8,G77&lt;0.821,F77&lt;2,B77&gt;=3.4),1.3,IF(AND(A77&gt;=5.45,B77&gt;=3.85,A77&gt;=4.8,G77&lt;0.821,F77&lt;2,B77&gt;=3.4),1.45,IF(AND(H77&lt;14.273,G77&gt;=0.063,G77&lt;0.446,B77&lt;3.2,B77&gt;=2.75,A77&lt;5.15,B77&lt;3.4),1.5,IF(AND(H77&gt;=14.273,G77&gt;=0.063,G77&lt;0.446,B77&lt;3.2,B77&gt;=2.75,A77&lt;5.15,B77&lt;3.4),1.6,IF(AND(G77&gt;=0.572,A77&lt;5.95,G77&gt;=0.356,D77&lt;1.45,A77&lt;6.25,A77&gt;=5.15,B77&lt;3.4),3.9,IF(AND(G77&lt;0.827,B77&lt;2.9,G77&gt;=0.591,D77&gt;=1.45,A77&lt;6.25,A77&gt;=5.15,B77&lt;3.4),4.9,IF(AND(G77&gt;=0.827,B77&lt;2.9,G77&gt;=0.591,D77&gt;=1.45,A77&lt;6.25,A77&gt;=5.15,B77&lt;3.4),5.1,IF(AND(A77&gt;=7.2,B77&lt;3.05,D77&gt;=1.75,G77&lt;0.597,A77&gt;=6.25,A77&gt;=5.15,B77&lt;3.4),6.7,IF(AND(G77&lt;0.353,B77&gt;=3.05,D77&gt;=1.75,G77&lt;0.597,A77&gt;=6.25,A77&gt;=5.15,B77&lt;3.4),5.22,IF(AND(G77&gt;=0.353,B77&gt;=3.05,D77&gt;=1.75,G77&lt;0.597,A77&gt;=6.25,A77&gt;=5.15,B77&lt;3.4),5.65,IF(AND(A77&lt;6.55,D77&lt;2.4,H77&lt;16.472,G77&gt;=0.597,A77&gt;=6.25,A77&gt;=5.15,B77&lt;3.4),5.033,IF(AND(H77&lt;12.719,G77&lt;0.385,B77&lt;3.85,A77&gt;=4.8,G77&lt;0.821,F77&lt;2,B77&gt;=3.4),1.54,IF(AND(H77&gt;=12.719,G77&lt;0.385,B77&lt;3.85,A77&gt;=4.8,G77&lt;0.821,F77&lt;2,B77&gt;=3.4),1.3,IF(AND(B77&lt;3.6,G77&gt;=0.385,B77&lt;3.85,A77&gt;=4.8,G77&lt;0.821,F77&lt;2,B77&gt;=3.4),1.325,IF(AND(B77&gt;=3.6,G77&gt;=0.385,B77&lt;3.85,A77&gt;=4.8,G77&lt;0.821,F77&lt;2,B77&gt;=3.4),1.55,IF(AND(D77&lt;1.05,G77&lt;0.572,A77&lt;5.95,G77&gt;=0.356,D77&lt;1.45,A77&lt;6.25,A77&gt;=5.15,B77&lt;3.4),3.633,IF(AND(D77&gt;=2.15,A77&lt;7.2,B77&lt;3.05,D77&gt;=1.75,G77&lt;0.597,A77&gt;=6.25,A77&gt;=5.15,B77&lt;3.4),5.667,IF(AND(H77&lt;13.094,A77&gt;=6.55,D77&lt;2.4,H77&lt;16.472,G77&gt;=0.597,A77&gt;=6.25,A77&gt;=5.15,B77&lt;3.4),5.2,IF(AND(D77&lt;1.15,D77&gt;=1.05,G77&lt;0.572,A77&lt;5.95,G77&gt;=0.356,D77&lt;1.45,A77&lt;6.25,A77&gt;=5.15,B77&lt;3.4),3.8,IF(AND(D77&gt;=1.15,D77&gt;=1.05,G77&lt;0.572,A77&lt;5.95,G77&gt;=0.356,D77&lt;1.45,A77&lt;6.25,A77&gt;=5.15,B77&lt;3.4),3.9,IF(AND(G77&gt;=0.487,D77&lt;2.15,A77&lt;7.2,B77&lt;3.05,D77&gt;=1.75,G77&lt;0.597,A77&gt;=6.25,A77&gt;=5.15,B77&lt;3.4),5.8,IF(AND(A77&lt;6.8,H77&gt;=13.094,A77&gt;=6.55,D77&lt;2.4,H77&lt;16.472,G77&gt;=0.597,A77&gt;=6.25,A77&gt;=5.15,B77&lt;3.4),4.52,IF(AND(A77&gt;=6.8,H77&gt;=13.094,A77&gt;=6.55,D77&lt;2.4,H77&lt;16.472,G77&gt;=0.597,A77&gt;=6.25,A77&gt;=5.15,B77&lt;3.4),4.75,IF(AND(B77&lt;2.95,G77&lt;0.487,D77&lt;2.15,A77&lt;7.2,B77&lt;3.05,D77&gt;=1.75,G77&lt;0.597,A77&gt;=6.25,A77&gt;=5.15,B77&lt;3.4),5.6,IF(AND(B77&gt;=2.95,G77&lt;0.487,D77&lt;2.15,A77&lt;7.2,B77&lt;3.05,D77&gt;=1.75,G77&lt;0.597,A77&gt;=6.25,A77&gt;=5.15,B77&lt;3.4),5.5,"shouldnthappen")))))))))))))))))))))))))))))))))))))))</f>
        <v>4.86</v>
      </c>
      <c r="BB77" s="1" t="n">
        <f aca="false">IF(AND(A77&lt;4.35,B77&lt;3.25,F77&lt;1.5),1.1,IF(AND(H77&lt;14.005,A77&gt;=4.35,B77&lt;3.25,F77&lt;1.5),1.3,IF(AND(H77&gt;=14.005,A77&gt;=4.35,B77&lt;3.25,F77&lt;1.5),1.6,IF(AND(G77&gt;=0.905,A77&lt;5.15,B77&gt;=3.25,F77&lt;1.5),1.9,IF(AND(B77&lt;3.45,A77&gt;=5.15,B77&gt;=3.25,F77&lt;1.5),1.6,IF(AND(F77&gt;=2.5,D77&gt;=1.35,D77&lt;1.75,F77&gt;=1.5),4.867,IF(AND(A77&gt;=7.05,D77&gt;=2.05,D77&gt;=1.75,F77&gt;=1.5),6.35,IF(AND(D77&gt;=0.4,G77&lt;0.905,A77&lt;5.15,B77&gt;=3.25,F77&lt;1.5),1.65,IF(AND(B77&lt;3.6,B77&gt;=3.45,A77&gt;=5.15,B77&gt;=3.25,F77&lt;1.5),1.35,IF(AND(H77&lt;6.808,H77&lt;9.386,D77&lt;1.35,D77&lt;1.75,F77&gt;=1.5),4.05,IF(AND(H77&gt;=6.808,H77&lt;9.386,D77&lt;1.35,D77&lt;1.75,F77&gt;=1.5),3.46,IF(AND(B77&lt;2.45,F77&lt;2.5,D77&gt;=1.35,D77&lt;1.75,F77&gt;=1.5),4.5,IF(AND(H77&gt;=13.115,D77&lt;1.95,D77&lt;2.05,D77&gt;=1.75,F77&gt;=1.5),4.85,IF(AND(G77&lt;0.196,D77&gt;=1.95,D77&lt;2.05,D77&gt;=1.75,F77&gt;=1.5),6.7,IF(AND(G77&gt;=0.196,D77&gt;=1.95,D77&lt;2.05,D77&gt;=1.75,F77&gt;=1.5),5.12,IF(AND(H77&lt;10.925,D77&lt;0.4,G77&lt;0.905,A77&lt;5.15,B77&gt;=3.25,F77&lt;1.5),1.4,IF(AND(H77&gt;=10.925,D77&lt;0.4,G77&lt;0.905,A77&lt;5.15,B77&gt;=3.25,F77&lt;1.5),1.45,IF(AND(H77&lt;14.096,B77&gt;=3.6,B77&gt;=3.45,A77&gt;=5.15,B77&gt;=3.25,F77&lt;1.5),1.42,IF(AND(H77&gt;=14.096,B77&gt;=3.6,B77&gt;=3.45,A77&gt;=5.15,B77&gt;=3.25,F77&lt;1.5),1.7,IF(AND(B77&lt;2.45,D77&lt;1.15,H77&gt;=9.386,D77&lt;1.35,D77&lt;1.75,F77&gt;=1.5),3.6,IF(AND(B77&gt;=2.45,D77&lt;1.15,H77&gt;=9.386,D77&lt;1.35,D77&lt;1.75,F77&gt;=1.5),3.9,IF(AND(G77&lt;0.246,D77&gt;=1.15,H77&gt;=9.386,D77&lt;1.35,D77&lt;1.75,F77&gt;=1.5),4.4,IF(AND(B77&lt;2.75,B77&gt;=2.45,F77&lt;2.5,D77&gt;=1.35,D77&lt;1.75,F77&gt;=1.5),5.1,IF(AND(H77&lt;11.084,H77&lt;13.115,D77&lt;1.95,D77&lt;2.05,D77&gt;=1.75,F77&gt;=1.5),5.35,IF(AND(H77&gt;=11.084,H77&lt;13.115,D77&lt;1.95,D77&lt;2.05,D77&gt;=1.75,F77&gt;=1.5),5.7,IF(AND(H77&lt;15.52,D77&lt;2.25,A77&lt;7.05,D77&gt;=2.05,D77&gt;=1.75,F77&gt;=1.5),5.45,IF(AND(H77&gt;=15.52,D77&lt;2.25,A77&lt;7.05,D77&gt;=2.05,D77&gt;=1.75,F77&gt;=1.5),5.725,IF(AND(G77&gt;=0.775,D77&gt;=2.25,A77&lt;7.05,D77&gt;=2.05,D77&gt;=1.75,F77&gt;=1.5),5.2,IF(AND(D77&lt;1.25,G77&gt;=0.246,D77&gt;=1.15,H77&gt;=9.386,D77&lt;1.35,D77&lt;1.75,F77&gt;=1.5),4.05,IF(AND(A77&lt;5.85,B77&gt;=2.75,B77&gt;=2.45,F77&lt;2.5,D77&gt;=1.35,D77&lt;1.75,F77&gt;=1.5),4.5,IF(AND(B77&lt;3.3,G77&lt;0.775,D77&gt;=2.25,A77&lt;7.05,D77&gt;=2.05,D77&gt;=1.75,F77&gt;=1.5),5.64,IF(AND(B77&gt;=3.3,G77&lt;0.775,D77&gt;=2.25,A77&lt;7.05,D77&gt;=2.05,D77&gt;=1.75,F77&gt;=1.5),5.6,IF(AND(A77&lt;5.9,D77&gt;=1.25,G77&gt;=0.246,D77&gt;=1.15,H77&gt;=9.386,D77&lt;1.35,D77&lt;1.75,F77&gt;=1.5),4.2,IF(AND(A77&gt;=5.9,D77&gt;=1.25,G77&gt;=0.246,D77&gt;=1.15,H77&gt;=9.386,D77&lt;1.35,D77&lt;1.75,F77&gt;=1.5),4,IF(AND(G77&gt;=0.437,A77&gt;=5.85,B77&gt;=2.75,B77&gt;=2.45,F77&lt;2.5,D77&gt;=1.35,D77&lt;1.75,F77&gt;=1.5),4.75,IF(AND(H77&lt;9.446,G77&lt;0.437,A77&gt;=5.85,B77&gt;=2.75,B77&gt;=2.45,F77&lt;2.5,D77&gt;=1.35,D77&lt;1.75,F77&gt;=1.5),4.6,IF(AND(H77&gt;=9.446,G77&lt;0.437,A77&gt;=5.85,B77&gt;=2.75,B77&gt;=2.45,F77&lt;2.5,D77&gt;=1.35,D77&lt;1.75,F77&gt;=1.5),4.7,"shouldnthappen")))))))))))))))))))))))))))))))))))))</f>
        <v>4.4</v>
      </c>
      <c r="BC77" s="1" t="n">
        <f aca="false">IF(AND(G77&gt;=0.905,F77&lt;1.5),1.65,IF(AND(D77&gt;=0.45,G77&lt;0.905,F77&lt;1.5),1.65,IF(AND(A77&lt;5.15,D77&lt;1.55,F77&gt;=1.5),3.225,IF(AND(F77&gt;=2.5,A77&gt;=5.15,D77&lt;1.55,F77&gt;=1.5),5.05,IF(AND(H77&lt;5.767,A77&lt;7.05,D77&gt;=1.55,F77&gt;=1.5),4.5,IF(AND(D77&lt;1.7,A77&gt;=7.05,D77&gt;=1.55,F77&gt;=1.5),5.8,IF(AND(A77&gt;=5.3,G77&lt;0.207,D77&lt;0.45,G77&lt;0.905,F77&lt;1.5),1.3,IF(AND(D77&gt;=0.35,G77&gt;=0.207,D77&lt;0.45,G77&lt;0.905,F77&lt;1.5),1.5,IF(AND(G77&lt;0.155,D77&gt;=1.7,A77&gt;=7.05,D77&gt;=1.55,F77&gt;=1.5),6.7,IF(AND(G77&gt;=0.155,D77&gt;=1.7,A77&gt;=7.05,D77&gt;=1.55,F77&gt;=1.5),6.34,IF(AND(G77&lt;0.05,A77&lt;5.3,G77&lt;0.207,D77&lt;0.45,G77&lt;0.905,F77&lt;1.5),1.4,IF(AND(G77&gt;=0.05,A77&lt;5.3,G77&lt;0.207,D77&lt;0.45,G77&lt;0.905,F77&lt;1.5),1.5,IF(AND(A77&lt;4.5,D77&lt;0.35,G77&gt;=0.207,D77&lt;0.45,G77&lt;0.905,F77&lt;1.5),1.3,IF(AND(G77&lt;0.308,A77&lt;6.2,F77&lt;2.5,A77&gt;=5.15,D77&lt;1.55,F77&gt;=1.5),4.5,IF(AND(D77&lt;1.35,A77&gt;=6.2,F77&lt;2.5,A77&gt;=5.15,D77&lt;1.55,F77&gt;=1.5),4.367,IF(AND(D77&lt;1.85,A77&lt;6.15,H77&gt;=5.767,A77&lt;7.05,D77&gt;=1.55,F77&gt;=1.5),4.933,IF(AND(G77&gt;=0.558,A77&gt;=4.5,D77&lt;0.35,G77&gt;=0.207,D77&lt;0.45,G77&lt;0.905,F77&lt;1.5),1.5,IF(AND(H77&gt;=13.383,G77&gt;=0.308,A77&lt;6.2,F77&lt;2.5,A77&gt;=5.15,D77&lt;1.55,F77&gt;=1.5),4.7,IF(AND(H77&gt;=12.206,D77&gt;=1.35,A77&gt;=6.2,F77&lt;2.5,A77&gt;=5.15,D77&lt;1.55,F77&gt;=1.5),4.575,IF(AND(A77&lt;5.7,D77&gt;=1.85,A77&lt;6.15,H77&gt;=5.767,A77&lt;7.05,D77&gt;=1.55,F77&gt;=1.5),4.9,IF(AND(A77&gt;=5.7,D77&gt;=1.85,A77&lt;6.15,H77&gt;=5.767,A77&lt;7.05,D77&gt;=1.55,F77&gt;=1.5),5.1,IF(AND(G77&lt;0.079,G77&lt;0.364,A77&gt;=6.15,H77&gt;=5.767,A77&lt;7.05,D77&gt;=1.55,F77&gt;=1.5),5.6,IF(AND(G77&gt;=0.079,G77&lt;0.364,A77&gt;=6.15,H77&gt;=5.767,A77&lt;7.05,D77&gt;=1.55,F77&gt;=1.5),5.25,IF(AND(G77&gt;=0.447,G77&lt;0.558,A77&gt;=4.5,D77&lt;0.35,G77&gt;=0.207,D77&lt;0.45,G77&lt;0.905,F77&lt;1.5),1.3,IF(AND(B77&gt;=2.95,H77&lt;13.383,G77&gt;=0.308,A77&lt;6.2,F77&lt;2.5,A77&gt;=5.15,D77&lt;1.55,F77&gt;=1.5),4.6,IF(AND(B77&lt;2.65,H77&lt;12.206,D77&gt;=1.35,A77&gt;=6.2,F77&lt;2.5,A77&gt;=5.15,D77&lt;1.55,F77&gt;=1.5),4.9,IF(AND(D77&lt;2.45,A77&lt;6.6,G77&gt;=0.364,A77&gt;=6.15,H77&gt;=5.767,A77&lt;7.05,D77&gt;=1.55,F77&gt;=1.5),5.6,IF(AND(D77&gt;=2.45,A77&lt;6.6,G77&gt;=0.364,A77&gt;=6.15,H77&gt;=5.767,A77&lt;7.05,D77&gt;=1.55,F77&gt;=1.5),6,IF(AND(H77&lt;12.921,A77&gt;=6.6,G77&gt;=0.364,A77&gt;=6.15,H77&gt;=5.767,A77&lt;7.05,D77&gt;=1.55,F77&gt;=1.5),5.725,IF(AND(H77&gt;=12.921,A77&gt;=6.6,G77&gt;=0.364,A77&gt;=6.15,H77&gt;=5.767,A77&lt;7.05,D77&gt;=1.55,F77&gt;=1.5),5.367,IF(AND(B77&lt;3.15,G77&lt;0.447,G77&lt;0.558,A77&gt;=4.5,D77&lt;0.35,G77&gt;=0.207,D77&lt;0.45,G77&lt;0.905,F77&lt;1.5),1.5,IF(AND(B77&gt;=3.15,G77&lt;0.447,G77&lt;0.558,A77&gt;=4.5,D77&lt;0.35,G77&gt;=0.207,D77&lt;0.45,G77&lt;0.905,F77&lt;1.5),1.36,IF(AND(B77&gt;=2.85,B77&lt;2.95,H77&lt;13.383,G77&gt;=0.308,A77&lt;6.2,F77&lt;2.5,A77&gt;=5.15,D77&lt;1.55,F77&gt;=1.5),3.6,IF(AND(H77&lt;9.446,B77&gt;=2.65,H77&lt;12.206,D77&gt;=1.35,A77&gt;=6.2,F77&lt;2.5,A77&gt;=5.15,D77&lt;1.55,F77&gt;=1.5),4.6,IF(AND(H77&gt;=9.446,B77&gt;=2.65,H77&lt;12.206,D77&gt;=1.35,A77&gt;=6.2,F77&lt;2.5,A77&gt;=5.15,D77&lt;1.55,F77&gt;=1.5),4.7,IF(AND(D77&lt;1.2,B77&lt;2.85,B77&lt;2.95,H77&lt;13.383,G77&gt;=0.308,A77&lt;6.2,F77&lt;2.5,A77&gt;=5.15,D77&lt;1.55,F77&gt;=1.5),3.75,IF(AND(G77&lt;0.356,D77&gt;=1.2,B77&lt;2.85,B77&lt;2.95,H77&lt;13.383,G77&gt;=0.308,A77&lt;6.2,F77&lt;2.5,A77&gt;=5.15,D77&lt;1.55,F77&gt;=1.5),4.2,IF(AND(G77&gt;=0.356,D77&gt;=1.2,B77&lt;2.85,B77&lt;2.95,H77&lt;13.383,G77&gt;=0.308,A77&lt;6.2,F77&lt;2.5,A77&gt;=5.15,D77&lt;1.55,F77&gt;=1.5),3.96,"shouldnthappen"))))))))))))))))))))))))))))))))))))))</f>
        <v>4.367</v>
      </c>
      <c r="BD77" s="1" t="n">
        <f aca="false">IF(AND(B77&lt;2.7,A77&lt;5.3,B77&lt;3.15),3.42,IF(AND(F77&lt;2.5,A77&gt;=5.85,B77&gt;=3.15),4.7,IF(AND(A77&lt;4.35,B77&gt;=2.7,A77&lt;5.3,B77&lt;3.15),1.1,IF(AND(A77&gt;=4.35,B77&gt;=2.7,A77&lt;5.3,B77&lt;3.15),1.42,IF(AND(A77&gt;=7.05,F77&gt;=2.5,A77&gt;=5.3,B77&lt;3.15),6.067,IF(AND(D77&gt;=0.45,A77&lt;5.05,A77&lt;5.85,B77&gt;=3.15),1.6,IF(AND(B77&lt;3.35,A77&gt;=5.05,A77&lt;5.85,B77&gt;=3.15),1.7,IF(AND(A77&gt;=6.85,F77&gt;=2.5,A77&gt;=5.85,B77&gt;=3.15),6.22,IF(AND(D77&lt;1.25,D77&lt;1.35,F77&lt;2.5,A77&gt;=5.3,B77&lt;3.15),4.033,IF(AND(D77&gt;=1.25,D77&lt;1.35,F77&lt;2.5,A77&gt;=5.3,B77&lt;3.15),4.233,IF(AND(A77&lt;6.05,D77&gt;=1.35,F77&lt;2.5,A77&gt;=5.3,B77&lt;3.15),5.1,IF(AND(H77&gt;=13.29,A77&lt;7.05,F77&gt;=2.5,A77&gt;=5.3,B77&lt;3.15),4.96,IF(AND(G77&gt;=0.858,D77&lt;0.45,A77&lt;5.05,A77&lt;5.85,B77&gt;=3.15),1.3,IF(AND(D77&gt;=0.35,B77&gt;=3.35,A77&gt;=5.05,A77&lt;5.85,B77&gt;=3.15),1.4,IF(AND(B77&lt;3.25,A77&lt;6.85,F77&gt;=2.5,A77&gt;=5.85,B77&gt;=3.15),5.233,IF(AND(A77&gt;=6.8,A77&gt;=6.05,D77&gt;=1.35,F77&lt;2.5,A77&gt;=5.3,B77&lt;3.15),4.9,IF(AND(G77&gt;=0.622,H77&lt;13.29,A77&lt;7.05,F77&gt;=2.5,A77&gt;=5.3,B77&lt;3.15),5.067,IF(AND(H77&lt;8.834,G77&lt;0.858,D77&lt;0.45,A77&lt;5.05,A77&lt;5.85,B77&gt;=3.15),1.4,IF(AND(G77&lt;0.774,B77&gt;=3.25,A77&lt;6.85,F77&gt;=2.5,A77&gt;=5.85,B77&gt;=3.15),5.8,IF(AND(G77&gt;=0.774,B77&gt;=3.25,A77&lt;6.85,F77&gt;=2.5,A77&gt;=5.85,B77&gt;=3.15),5.4,IF(AND(H77&gt;=12.206,A77&lt;6.8,A77&gt;=6.05,D77&gt;=1.35,F77&lt;2.5,A77&gt;=5.3,B77&lt;3.15),4.5,IF(AND(G77&gt;=0.439,G77&lt;0.622,H77&lt;13.29,A77&lt;7.05,F77&gt;=2.5,A77&gt;=5.3,B77&lt;3.15),5.667,IF(AND(G77&lt;0.227,H77&gt;=8.834,G77&lt;0.858,D77&lt;0.45,A77&lt;5.05,A77&lt;5.85,B77&gt;=3.15),1.4,IF(AND(G77&gt;=0.227,H77&gt;=8.834,G77&lt;0.858,D77&lt;0.45,A77&lt;5.05,A77&lt;5.85,B77&gt;=3.15),1.3,IF(AND(G77&gt;=0.934,B77&lt;3.75,D77&lt;0.35,B77&gt;=3.35,A77&gt;=5.05,A77&lt;5.85,B77&gt;=3.15),1.7,IF(AND(G77&lt;0.823,B77&gt;=3.75,D77&lt;0.35,B77&gt;=3.35,A77&gt;=5.05,A77&lt;5.85,B77&gt;=3.15),1.55,IF(AND(G77&gt;=0.823,B77&gt;=3.75,D77&lt;0.35,B77&gt;=3.35,A77&gt;=5.05,A77&lt;5.85,B77&gt;=3.15),1.5,IF(AND(A77&lt;6.2,H77&lt;12.206,A77&lt;6.8,A77&gt;=6.05,D77&gt;=1.35,F77&lt;2.5,A77&gt;=5.3,B77&lt;3.15),4.6,IF(AND(A77&gt;=6.2,H77&lt;12.206,A77&lt;6.8,A77&gt;=6.05,D77&gt;=1.35,F77&lt;2.5,A77&gt;=5.3,B77&lt;3.15),4.74,IF(AND(H77&gt;=10.667,G77&lt;0.439,G77&lt;0.622,H77&lt;13.29,A77&lt;7.05,F77&gt;=2.5,A77&gt;=5.3,B77&lt;3.15),5.6,IF(AND(H77&lt;13.67,G77&lt;0.934,B77&lt;3.75,D77&lt;0.35,B77&gt;=3.35,A77&gt;=5.05,A77&lt;5.85,B77&gt;=3.15),1.48,IF(AND(H77&gt;=13.67,G77&lt;0.934,B77&lt;3.75,D77&lt;0.35,B77&gt;=3.35,A77&gt;=5.05,A77&lt;5.85,B77&gt;=3.15),1.3,IF(AND(G77&lt;0.301,H77&lt;10.667,G77&lt;0.439,G77&lt;0.622,H77&lt;13.29,A77&lt;7.05,F77&gt;=2.5,A77&gt;=5.3,B77&lt;3.15),5.2,IF(AND(G77&gt;=0.301,H77&lt;10.667,G77&lt;0.439,G77&lt;0.622,H77&lt;13.29,A77&lt;7.05,F77&gt;=2.5,A77&gt;=5.3,B77&lt;3.15),5.067,"shouldnthappen"))))))))))))))))))))))))))))))))))</f>
        <v>4.233</v>
      </c>
      <c r="BE77" s="1" t="n">
        <f aca="false">IF(AND(B77&gt;=3.85,A77&gt;=5.05,F77&lt;1.5),1.4,IF(AND(A77&lt;5.25,A77&lt;5.75,F77&gt;=1.5),3.15,IF(AND(A77&lt;4.95,B77&lt;3.15,A77&lt;5.05,F77&lt;1.5),1.46,IF(AND(A77&gt;=4.95,B77&lt;3.15,A77&lt;5.05,F77&lt;1.5),1.6,IF(AND(H77&lt;8.834,B77&gt;=3.15,A77&lt;5.05,F77&lt;1.5),1.4,IF(AND(D77&lt;0.25,B77&lt;3.85,A77&gt;=5.05,F77&lt;1.5),1.48,IF(AND(D77&gt;=0.25,B77&lt;3.85,A77&gt;=5.05,F77&lt;1.5),1.7,IF(AND(F77&gt;=2.5,A77&gt;=5.25,A77&lt;5.75,F77&gt;=1.5),4.9,IF(AND(H77&lt;12.45,H77&gt;=8.834,B77&gt;=3.15,A77&lt;5.05,F77&lt;1.5),1.25,IF(AND(H77&gt;=12.45,H77&gt;=8.834,B77&gt;=3.15,A77&lt;5.05,F77&lt;1.5),1.32,IF(AND(G77&lt;0.283,F77&lt;2.5,A77&gt;=5.25,A77&lt;5.75,F77&gt;=1.5),4.3,IF(AND(H77&lt;6.712,H77&lt;11.275,D77&lt;1.55,A77&gt;=5.75,F77&gt;=1.5),5,IF(AND(H77&lt;13.101,H77&gt;=11.275,D77&lt;1.55,A77&gt;=5.75,F77&gt;=1.5),3.933,IF(AND(H77&gt;=13.101,H77&gt;=11.275,D77&lt;1.55,A77&gt;=5.75,F77&gt;=1.5),4.5,IF(AND(A77&gt;=7.3,D77&lt;2.45,D77&gt;=1.55,A77&gt;=5.75,F77&gt;=1.5),6.7,IF(AND(B77&lt;3.45,D77&gt;=2.45,D77&gt;=1.55,A77&gt;=5.75,F77&gt;=1.5),5.925,IF(AND(B77&gt;=3.45,D77&gt;=2.45,D77&gt;=1.55,A77&gt;=5.75,F77&gt;=1.5),6.1,IF(AND(B77&gt;=2.8,G77&gt;=0.283,F77&lt;2.5,A77&gt;=5.25,A77&lt;5.75,F77&gt;=1.5),4.2,IF(AND(D77&lt;1.35,H77&gt;=6.712,H77&lt;11.275,D77&lt;1.55,A77&gt;=5.75,F77&gt;=1.5),4.35,IF(AND(D77&lt;1.05,B77&lt;2.8,G77&gt;=0.283,F77&lt;2.5,A77&gt;=5.25,A77&lt;5.75,F77&gt;=1.5),3.567,IF(AND(D77&gt;=1.05,B77&lt;2.8,G77&gt;=0.283,F77&lt;2.5,A77&gt;=5.25,A77&lt;5.75,F77&gt;=1.5),3.925,IF(AND(B77&lt;2.65,D77&gt;=1.35,H77&gt;=6.712,H77&lt;11.275,D77&lt;1.55,A77&gt;=5.75,F77&gt;=1.5),4.9,IF(AND(B77&gt;=2.65,D77&gt;=1.35,H77&gt;=6.712,H77&lt;11.275,D77&lt;1.55,A77&gt;=5.75,F77&gt;=1.5),4.625,IF(AND(H77&gt;=14.683,G77&gt;=0.628,A77&lt;7.3,D77&lt;2.45,D77&gt;=1.55,A77&gt;=5.75,F77&gt;=1.5),5.4,IF(AND(D77&lt;1.95,H77&lt;8.884,G77&lt;0.628,A77&lt;7.3,D77&lt;2.45,D77&gt;=1.55,A77&gt;=5.75,F77&gt;=1.5),5.1,IF(AND(D77&gt;=1.95,H77&lt;8.884,G77&lt;0.628,A77&lt;7.3,D77&lt;2.45,D77&gt;=1.55,A77&gt;=5.75,F77&gt;=1.5),5.22,IF(AND(A77&lt;6.05,H77&gt;=8.884,G77&lt;0.628,A77&lt;7.3,D77&lt;2.45,D77&gt;=1.55,A77&gt;=5.75,F77&gt;=1.5),5.1,IF(AND(G77&lt;0.817,H77&lt;14.683,G77&gt;=0.628,A77&lt;7.3,D77&lt;2.45,D77&gt;=1.55,A77&gt;=5.75,F77&gt;=1.5),4.967,IF(AND(G77&gt;=0.817,H77&lt;14.683,G77&gt;=0.628,A77&lt;7.3,D77&lt;2.45,D77&gt;=1.55,A77&gt;=5.75,F77&gt;=1.5),5.1,IF(AND(H77&lt;9.637,A77&gt;=6.05,H77&gt;=8.884,G77&lt;0.628,A77&lt;7.3,D77&lt;2.45,D77&gt;=1.55,A77&gt;=5.75,F77&gt;=1.5),5.9,IF(AND(D77&lt;1.85,H77&gt;=9.637,A77&gt;=6.05,H77&gt;=8.884,G77&lt;0.628,A77&lt;7.3,D77&lt;2.45,D77&gt;=1.55,A77&gt;=5.75,F77&gt;=1.5),5.733,IF(AND(G77&gt;=0.388,D77&gt;=1.85,H77&gt;=9.637,A77&gt;=6.05,H77&gt;=8.884,G77&lt;0.628,A77&lt;7.3,D77&lt;2.45,D77&gt;=1.55,A77&gt;=5.75,F77&gt;=1.5),5.64,IF(AND(B77&lt;2.95,G77&lt;0.388,D77&gt;=1.85,H77&gt;=9.637,A77&gt;=6.05,H77&gt;=8.884,G77&lt;0.628,A77&lt;7.3,D77&lt;2.45,D77&gt;=1.55,A77&gt;=5.75,F77&gt;=1.5),5.5,IF(AND(B77&gt;=2.95,G77&lt;0.388,D77&gt;=1.85,H77&gt;=9.637,A77&gt;=6.05,H77&gt;=8.884,G77&lt;0.628,A77&lt;7.3,D77&lt;2.45,D77&gt;=1.55,A77&gt;=5.75,F77&gt;=1.5),5.333,"shouldnthappen"))))))))))))))))))))))))))))))))))</f>
        <v>4.35</v>
      </c>
      <c r="BF77" s="1" t="n">
        <f aca="false">IF(AND(D77&gt;=0.35,F77&lt;1.5),1.65,IF(AND(H77&gt;=16.227,D77&gt;=1.55,F77&gt;=1.5),6.533,IF(AND(A77&gt;=5.45,G77&lt;0.174,D77&lt;0.35,F77&lt;1.5),1.7,IF(AND(D77&lt;0.15,G77&gt;=0.174,D77&lt;0.35,F77&lt;1.5),1.38,IF(AND(D77&gt;=1.15,D77&lt;1.25,D77&lt;1.55,F77&gt;=1.5),3.967,IF(AND(H77&lt;8.376,A77&lt;5.45,G77&lt;0.174,D77&lt;0.35,F77&lt;1.5),1.4,IF(AND(H77&gt;=8.376,A77&lt;5.45,G77&lt;0.174,D77&lt;0.35,F77&lt;1.5),1.5,IF(AND(B77&lt;3.1,D77&gt;=0.15,G77&gt;=0.174,D77&lt;0.35,F77&lt;1.5),1.475,IF(AND(H77&lt;10.258,D77&lt;1.15,D77&lt;1.25,D77&lt;1.55,F77&gt;=1.5),3.24,IF(AND(H77&gt;=10.258,D77&lt;1.15,D77&lt;1.25,D77&lt;1.55,F77&gt;=1.5),3.875,IF(AND(F77&gt;=2.5,H77&lt;10.927,D77&gt;=1.25,D77&lt;1.55,F77&gt;=1.5),5.05,IF(AND(D77&lt;1.35,H77&gt;=10.927,D77&gt;=1.25,D77&lt;1.55,F77&gt;=1.5),4.25,IF(AND(A77&gt;=6.95,D77&lt;1.75,H77&lt;16.227,D77&gt;=1.55,F77&gt;=1.5),5.8,IF(AND(B77&lt;3.3,B77&gt;=3.1,D77&gt;=0.15,G77&gt;=0.174,D77&lt;0.35,F77&lt;1.5),1.3,IF(AND(H77&lt;12.278,D77&gt;=1.35,H77&gt;=10.927,D77&gt;=1.25,D77&lt;1.55,F77&gt;=1.5),4.9,IF(AND(G77&lt;0.226,A77&lt;6.95,D77&lt;1.75,H77&lt;16.227,D77&gt;=1.55,F77&gt;=1.5),5,IF(AND(G77&gt;=0.226,A77&lt;6.95,D77&lt;1.75,H77&lt;16.227,D77&gt;=1.55,F77&gt;=1.5),4.62,IF(AND(H77&lt;9.35,B77&lt;2.95,D77&gt;=1.75,H77&lt;16.227,D77&gt;=1.55,F77&gt;=1.5),6.3,IF(AND(H77&gt;=9.35,B77&lt;2.95,D77&gt;=1.75,H77&lt;16.227,D77&gt;=1.55,F77&gt;=1.5),5.58,IF(AND(A77&lt;5.05,B77&gt;=3.3,B77&gt;=3.1,D77&gt;=0.15,G77&gt;=0.174,D77&lt;0.35,F77&lt;1.5),1.35,IF(AND(A77&gt;=5.05,B77&gt;=3.3,B77&gt;=3.1,D77&gt;=0.15,G77&gt;=0.174,D77&lt;0.35,F77&lt;1.5),1.46,IF(AND(B77&lt;2.8,A77&lt;5.65,F77&lt;2.5,H77&lt;10.927,D77&gt;=1.25,D77&lt;1.55,F77&gt;=1.5),4.075,IF(AND(B77&gt;=2.8,A77&lt;5.65,F77&lt;2.5,H77&lt;10.927,D77&gt;=1.25,D77&lt;1.55,F77&gt;=1.5),3.933,IF(AND(A77&lt;6.25,A77&gt;=5.65,F77&lt;2.5,H77&lt;10.927,D77&gt;=1.25,D77&lt;1.55,F77&gt;=1.5),4.533,IF(AND(A77&gt;=6.25,A77&gt;=5.65,F77&lt;2.5,H77&lt;10.927,D77&gt;=1.25,D77&lt;1.55,F77&gt;=1.5),4.3,IF(AND(A77&lt;6.5,H77&gt;=12.278,D77&gt;=1.35,H77&gt;=10.927,D77&gt;=1.25,D77&lt;1.55,F77&gt;=1.5),4.55,IF(AND(A77&gt;=6.5,H77&gt;=12.278,D77&gt;=1.35,H77&gt;=10.927,D77&gt;=1.25,D77&lt;1.55,F77&gt;=1.5),4.775,IF(AND(H77&lt;9.884,D77&lt;2.1,B77&gt;=2.95,D77&gt;=1.75,H77&lt;16.227,D77&gt;=1.55,F77&gt;=1.5),5.5,IF(AND(H77&gt;=9.884,D77&lt;2.1,B77&gt;=2.95,D77&gt;=1.75,H77&lt;16.227,D77&gt;=1.55,F77&gt;=1.5),5.1,IF(AND(H77&lt;10.393,D77&gt;=2.1,B77&gt;=2.95,D77&gt;=1.75,H77&lt;16.227,D77&gt;=1.55,F77&gt;=1.5),5.74,IF(AND(D77&lt;2.25,H77&gt;=10.393,D77&gt;=2.1,B77&gt;=2.95,D77&gt;=1.75,H77&lt;16.227,D77&gt;=1.55,F77&gt;=1.5),5.8,IF(AND(D77&gt;=2.25,H77&gt;=10.393,D77&gt;=2.1,B77&gt;=2.95,D77&gt;=1.75,H77&lt;16.227,D77&gt;=1.55,F77&gt;=1.5),5.4,"shouldnthappen"))))))))))))))))))))))))))))))))</f>
        <v>4.3</v>
      </c>
      <c r="BG77" s="1" t="n">
        <f aca="false">IF(AND(G77&lt;0.096,A77&lt;5.45),2.95,IF(AND(F77&gt;=1.5,G77&gt;=0.096,A77&lt;5.45),3,IF(AND(D77&lt;0.6,A77&lt;5.9,A77&gt;=5.45),1.4,IF(AND(F77&gt;=2.5,D77&gt;=0.6,A77&lt;5.9,A77&gt;=5.45),5.1,IF(AND(A77&lt;7.45,A77&gt;=7.05,A77&gt;=5.9,A77&gt;=5.45),6.167,IF(AND(B77&gt;=3.55,G77&lt;0.587,F77&lt;1.5,G77&gt;=0.096,A77&lt;5.45),1,IF(AND(A77&lt;5.05,G77&gt;=0.587,F77&lt;1.5,G77&gt;=0.096,A77&lt;5.45),1.35,IF(AND(B77&lt;2.75,D77&lt;1.7,A77&lt;7.05,A77&gt;=5.9,A77&gt;=5.45),4.9,IF(AND(A77&lt;6.2,D77&gt;=1.7,A77&lt;7.05,A77&gt;=5.9,A77&gt;=5.45),4.833,IF(AND(H77&lt;17.32,A77&gt;=7.45,A77&gt;=7.05,A77&gt;=5.9,A77&gt;=5.45),6.68,IF(AND(H77&gt;=17.32,A77&gt;=7.45,A77&gt;=7.05,A77&gt;=5.9,A77&gt;=5.45),6.4,IF(AND(G77&lt;0.161,B77&lt;3.55,G77&lt;0.587,F77&lt;1.5,G77&gt;=0.096,A77&lt;5.45),1.5,IF(AND(H77&lt;11.016,A77&gt;=5.05,G77&gt;=0.587,F77&lt;1.5,G77&gt;=0.096,A77&lt;5.45),1.633,IF(AND(H77&lt;11.001,G77&lt;0.372,F77&lt;2.5,D77&gt;=0.6,A77&lt;5.9,A77&gt;=5.45),4.133,IF(AND(H77&gt;=11.001,G77&lt;0.372,F77&lt;2.5,D77&gt;=0.6,A77&lt;5.9,A77&gt;=5.45),4.3,IF(AND(H77&lt;6.808,G77&gt;=0.372,F77&lt;2.5,D77&gt;=0.6,A77&lt;5.9,A77&gt;=5.45),4,IF(AND(A77&gt;=6.75,B77&gt;=2.75,D77&lt;1.7,A77&lt;7.05,A77&gt;=5.9,A77&gt;=5.45),4.84,IF(AND(H77&lt;12.467,G77&gt;=0.161,B77&lt;3.55,G77&lt;0.587,F77&lt;1.5,G77&gt;=0.096,A77&lt;5.45),1.3,IF(AND(D77&lt;0.25,H77&gt;=11.016,A77&gt;=5.05,G77&gt;=0.587,F77&lt;1.5,G77&gt;=0.096,A77&lt;5.45),1.52,IF(AND(D77&gt;=0.25,H77&gt;=11.016,A77&gt;=5.05,G77&gt;=0.587,F77&lt;1.5,G77&gt;=0.096,A77&lt;5.45),1.5,IF(AND(H77&lt;11.218,H77&gt;=6.808,G77&gt;=0.372,F77&lt;2.5,D77&gt;=0.6,A77&lt;5.9,A77&gt;=5.45),3.7,IF(AND(H77&gt;=11.218,H77&gt;=6.808,G77&gt;=0.372,F77&lt;2.5,D77&gt;=0.6,A77&lt;5.9,A77&gt;=5.45),3.9,IF(AND(B77&lt;2.95,A77&lt;6.75,B77&gt;=2.75,D77&lt;1.7,A77&lt;7.05,A77&gt;=5.9,A77&gt;=5.45),4.2,IF(AND(B77&gt;=2.95,A77&lt;6.75,B77&gt;=2.75,D77&lt;1.7,A77&lt;7.05,A77&gt;=5.9,A77&gt;=5.45),4.6,IF(AND(D77&gt;=2.45,A77&lt;6.85,A77&gt;=6.2,D77&gt;=1.7,A77&lt;7.05,A77&gt;=5.9,A77&gt;=5.45),5.9,IF(AND(G77&lt;0.312,A77&gt;=6.85,A77&gt;=6.2,D77&gt;=1.7,A77&lt;7.05,A77&gt;=5.9,A77&gt;=5.45),5.1,IF(AND(G77&gt;=0.312,A77&gt;=6.85,A77&gt;=6.2,D77&gt;=1.7,A77&lt;7.05,A77&gt;=5.9,A77&gt;=5.45),5.4,IF(AND(G77&lt;0.251,H77&gt;=12.467,G77&gt;=0.161,B77&lt;3.55,G77&lt;0.587,F77&lt;1.5,G77&gt;=0.096,A77&lt;5.45),1.35,IF(AND(G77&gt;=0.251,H77&gt;=12.467,G77&gt;=0.161,B77&lt;3.55,G77&lt;0.587,F77&lt;1.5,G77&gt;=0.096,A77&lt;5.45),1.467,IF(AND(G77&gt;=0.628,D77&lt;2.45,A77&lt;6.85,A77&gt;=6.2,D77&gt;=1.7,A77&lt;7.05,A77&gt;=5.9,A77&gt;=5.45),5.1,IF(AND(A77&gt;=6.75,G77&lt;0.628,D77&lt;2.45,A77&lt;6.85,A77&gt;=6.2,D77&gt;=1.7,A77&lt;7.05,A77&gt;=5.9,A77&gt;=5.45),5.9,IF(AND(H77&lt;11.824,A77&lt;6.75,G77&lt;0.628,D77&lt;2.45,A77&lt;6.85,A77&gt;=6.2,D77&gt;=1.7,A77&lt;7.05,A77&gt;=5.9,A77&gt;=5.45),5.44,IF(AND(H77&lt;14.378,H77&gt;=11.824,A77&lt;6.75,G77&lt;0.628,D77&lt;2.45,A77&lt;6.85,A77&gt;=6.2,D77&gt;=1.7,A77&lt;7.05,A77&gt;=5.9,A77&gt;=5.45),5.6,IF(AND(H77&gt;=14.378,H77&gt;=11.824,A77&lt;6.75,G77&lt;0.628,D77&lt;2.45,A77&lt;6.85,A77&gt;=6.2,D77&gt;=1.7,A77&lt;7.05,A77&gt;=5.9,A77&gt;=5.45),5.8,"shouldnthappen"))))))))))))))))))))))))))))))))))</f>
        <v>4.2</v>
      </c>
      <c r="BH77" s="1" t="n">
        <f aca="false">IF(AND(G77&gt;=0.905,F77&lt;1.5),1.8,IF(AND(H77&lt;5.523,G77&lt;0.905,F77&lt;1.5),1,IF(AND(D77&gt;=0.4,H77&gt;=5.523,G77&lt;0.905,F77&lt;1.5),1.7,IF(AND(G77&gt;=0.878,D77&lt;1.35,F77&lt;2.5,F77&gt;=1.5),4.4,IF(AND(A77&lt;5.4,D77&gt;=1.35,F77&lt;2.5,F77&gt;=1.5),3.9,IF(AND(G77&lt;0.177,B77&lt;3.15,F77&gt;=2.5,F77&gt;=1.5),6.15,IF(AND(H77&lt;10.393,B77&gt;=3.15,F77&gt;=2.5,F77&gt;=1.5),5.94,IF(AND(H77&gt;=10.393,B77&gt;=3.15,F77&gt;=2.5,F77&gt;=1.5),5.467,IF(AND(D77&gt;=1.25,G77&lt;0.878,D77&lt;1.35,F77&lt;2.5,F77&gt;=1.5),4.18,IF(AND(G77&gt;=0.709,A77&gt;=5.4,D77&gt;=1.35,F77&lt;2.5,F77&gt;=1.5),4.9,IF(AND(B77&lt;2.6,G77&gt;=0.177,B77&lt;3.15,F77&gt;=2.5,F77&gt;=1.5),4.8,IF(AND(A77&lt;4.35,A77&lt;5.05,D77&lt;0.4,H77&gt;=5.523,G77&lt;0.905,F77&lt;1.5),1.1,IF(AND(A77&gt;=5.6,A77&gt;=5.05,D77&lt;0.4,H77&gt;=5.523,G77&lt;0.905,F77&lt;1.5),1.7,IF(AND(D77&lt;1.05,D77&lt;1.25,G77&lt;0.878,D77&lt;1.35,F77&lt;2.5,F77&gt;=1.5),3.6,IF(AND(D77&gt;=1.55,G77&lt;0.709,A77&gt;=5.4,D77&gt;=1.35,F77&lt;2.5,F77&gt;=1.5),4.975,IF(AND(D77&lt;1.7,B77&gt;=2.6,G77&gt;=0.177,B77&lt;3.15,F77&gt;=2.5,F77&gt;=1.5),5.8,IF(AND(B77&lt;3.15,A77&gt;=4.35,A77&lt;5.05,D77&lt;0.4,H77&gt;=5.523,G77&lt;0.905,F77&lt;1.5),1.46,IF(AND(A77&gt;=5.45,A77&lt;5.6,A77&gt;=5.05,D77&lt;0.4,H77&gt;=5.523,G77&lt;0.905,F77&lt;1.5),1.35,IF(AND(H77&lt;10.974,D77&gt;=1.05,D77&lt;1.25,G77&lt;0.878,D77&lt;1.35,F77&lt;2.5,F77&gt;=1.5),3.8,IF(AND(H77&gt;=13.654,D77&lt;1.55,G77&lt;0.709,A77&gt;=5.4,D77&gt;=1.35,F77&lt;2.5,F77&gt;=1.5),4.725,IF(AND(A77&lt;4.5,B77&gt;=3.15,A77&gt;=4.35,A77&lt;5.05,D77&lt;0.4,H77&gt;=5.523,G77&lt;0.905,F77&lt;1.5),1.3,IF(AND(G77&lt;0.676,A77&lt;5.45,A77&lt;5.6,A77&gt;=5.05,D77&lt;0.4,H77&gt;=5.523,G77&lt;0.905,F77&lt;1.5),1.5,IF(AND(G77&gt;=0.676,A77&lt;5.45,A77&lt;5.6,A77&gt;=5.05,D77&lt;0.4,H77&gt;=5.523,G77&lt;0.905,F77&lt;1.5),1.55,IF(AND(A77&lt;5.7,H77&gt;=10.974,D77&gt;=1.05,D77&lt;1.25,G77&lt;0.878,D77&lt;1.35,F77&lt;2.5,F77&gt;=1.5),3.9,IF(AND(A77&gt;=5.7,H77&gt;=10.974,D77&gt;=1.05,D77&lt;1.25,G77&lt;0.878,D77&lt;1.35,F77&lt;2.5,F77&gt;=1.5),3.933,IF(AND(G77&gt;=0.644,H77&lt;13.654,D77&lt;1.55,G77&lt;0.709,A77&gt;=5.4,D77&gt;=1.35,F77&lt;2.5,F77&gt;=1.5),4.4,IF(AND(B77&lt;2.9,A77&lt;6.2,D77&gt;=1.7,B77&gt;=2.6,G77&gt;=0.177,B77&lt;3.15,F77&gt;=2.5,F77&gt;=1.5),5.02,IF(AND(B77&gt;=2.9,A77&lt;6.2,D77&gt;=1.7,B77&gt;=2.6,G77&gt;=0.177,B77&lt;3.15,F77&gt;=2.5,F77&gt;=1.5),4.8,IF(AND(D77&lt;2.2,A77&gt;=6.2,D77&gt;=1.7,B77&gt;=2.6,G77&gt;=0.177,B77&lt;3.15,F77&gt;=2.5,F77&gt;=1.5),5.325,IF(AND(D77&gt;=2.2,A77&gt;=6.2,D77&gt;=1.7,B77&gt;=2.6,G77&gt;=0.177,B77&lt;3.15,F77&gt;=2.5,F77&gt;=1.5),5.1,IF(AND(D77&lt;0.25,A77&gt;=4.5,B77&gt;=3.15,A77&gt;=4.35,A77&lt;5.05,D77&lt;0.4,H77&gt;=5.523,G77&lt;0.905,F77&lt;1.5),1.357,IF(AND(D77&gt;=0.25,A77&gt;=4.5,B77&gt;=3.15,A77&gt;=4.35,A77&lt;5.05,D77&lt;0.4,H77&gt;=5.523,G77&lt;0.905,F77&lt;1.5),1.333,IF(AND(H77&lt;10.723,G77&lt;0.644,H77&lt;13.654,D77&lt;1.55,G77&lt;0.709,A77&gt;=5.4,D77&gt;=1.35,F77&lt;2.5,F77&gt;=1.5),4.6,IF(AND(H77&gt;=10.723,G77&lt;0.644,H77&lt;13.654,D77&lt;1.55,G77&lt;0.709,A77&gt;=5.4,D77&gt;=1.35,F77&lt;2.5,F77&gt;=1.5),4.5,"shouldnthappen"))))))))))))))))))))))))))))))))))</f>
        <v>4.18</v>
      </c>
      <c r="BI77" s="1" t="n">
        <f aca="false">IF(AND(D77&gt;=0.8,A77&lt;5.45),3.9,IF(AND(D77&gt;=0.45,D77&lt;0.8,A77&lt;5.45),1.66,IF(AND(H77&lt;16.447,B77&gt;=3.45,A77&gt;=5.45),1.525,IF(AND(H77&gt;=16.447,B77&gt;=3.45,A77&gt;=5.45),6.4,IF(AND(H77&lt;5.245,D77&lt;0.45,D77&lt;0.8,A77&lt;5.45),1,IF(AND(A77&gt;=7.2,G77&lt;0.154,B77&lt;3.45,A77&gt;=5.45),6.7,IF(AND(D77&lt;1.65,A77&lt;7.2,G77&lt;0.154,B77&lt;3.45,A77&gt;=5.45),4.7,IF(AND(D77&gt;=1.65,A77&lt;7.2,G77&lt;0.154,B77&lt;3.45,A77&gt;=5.45),5.52,IF(AND(D77&gt;=0.25,A77&lt;5.05,H77&gt;=5.245,D77&lt;0.45,D77&lt;0.8,A77&lt;5.45),1.35,IF(AND(H77&lt;6.089,A77&gt;=5.05,H77&gt;=5.245,D77&lt;0.45,D77&lt;0.8,A77&lt;5.45),1.7,IF(AND(D77&lt;1.2,B77&lt;2.6,A77&lt;5.75,G77&gt;=0.154,B77&lt;3.45,A77&gt;=5.45),3.85,IF(AND(D77&gt;=1.2,B77&lt;2.6,A77&lt;5.75,G77&gt;=0.154,B77&lt;3.45,A77&gt;=5.45),4,IF(AND(D77&gt;=1.65,B77&gt;=2.6,A77&lt;5.75,G77&gt;=0.154,B77&lt;3.45,A77&gt;=5.45),4.9,IF(AND(G77&lt;0.353,F77&lt;2.5,A77&gt;=5.75,G77&gt;=0.154,B77&lt;3.45,A77&gt;=5.45),4.25,IF(AND(A77&gt;=7.25,F77&gt;=2.5,A77&gt;=5.75,G77&gt;=0.154,B77&lt;3.45,A77&gt;=5.45),6.45,IF(AND(H77&lt;11.218,D77&lt;0.25,A77&lt;5.05,H77&gt;=5.245,D77&lt;0.45,D77&lt;0.8,A77&lt;5.45),1.42,IF(AND(G77&lt;0.517,H77&gt;=6.089,A77&gt;=5.05,H77&gt;=5.245,D77&lt;0.45,D77&lt;0.8,A77&lt;5.45),1.44,IF(AND(G77&gt;=0.517,H77&gt;=6.089,A77&gt;=5.05,H77&gt;=5.245,D77&lt;0.45,D77&lt;0.8,A77&lt;5.45),1.54,IF(AND(H77&gt;=10.194,D77&lt;1.65,B77&gt;=2.6,A77&lt;5.75,G77&gt;=0.154,B77&lt;3.45,A77&gt;=5.45),4.35,IF(AND(B77&gt;=3.15,G77&gt;=0.353,F77&lt;2.5,A77&gt;=5.75,G77&gt;=0.154,B77&lt;3.45,A77&gt;=5.45),4.7,IF(AND(H77&lt;7.716,A77&lt;7.25,F77&gt;=2.5,A77&gt;=5.75,G77&gt;=0.154,B77&lt;3.45,A77&gt;=5.45),5.04,IF(AND(G77&lt;0.175,H77&gt;=11.218,D77&lt;0.25,A77&lt;5.05,H77&gt;=5.245,D77&lt;0.45,D77&lt;0.8,A77&lt;5.45),1.5,IF(AND(H77&lt;7.713,H77&lt;10.194,D77&lt;1.65,B77&gt;=2.6,A77&lt;5.75,G77&gt;=0.154,B77&lt;3.45,A77&gt;=5.45),4.1,IF(AND(H77&gt;=7.713,H77&lt;10.194,D77&lt;1.65,B77&gt;=2.6,A77&lt;5.75,G77&gt;=0.154,B77&lt;3.45,A77&gt;=5.45),4.2,IF(AND(B77&gt;=3.05,B77&lt;3.15,G77&gt;=0.353,F77&lt;2.5,A77&gt;=5.75,G77&gt;=0.154,B77&lt;3.45,A77&gt;=5.45),4.4,IF(AND(D77&gt;=2.45,H77&gt;=7.716,A77&lt;7.25,F77&gt;=2.5,A77&gt;=5.75,G77&gt;=0.154,B77&lt;3.45,A77&gt;=5.45),5.85,IF(AND(D77&lt;0.15,G77&gt;=0.175,H77&gt;=11.218,D77&lt;0.25,A77&lt;5.05,H77&gt;=5.245,D77&lt;0.45,D77&lt;0.8,A77&lt;5.45),1.1,IF(AND(H77&gt;=16.317,B77&lt;3.05,B77&lt;3.15,G77&gt;=0.353,F77&lt;2.5,A77&gt;=5.75,G77&gt;=0.154,B77&lt;3.45,A77&gt;=5.45),4.8,IF(AND(G77&gt;=0.857,D77&lt;2.45,H77&gt;=7.716,A77&lt;7.25,F77&gt;=2.5,A77&gt;=5.75,G77&gt;=0.154,B77&lt;3.45,A77&gt;=5.45),5.05,IF(AND(G77&lt;0.245,D77&gt;=0.15,G77&gt;=0.175,H77&gt;=11.218,D77&lt;0.25,A77&lt;5.05,H77&gt;=5.245,D77&lt;0.45,D77&lt;0.8,A77&lt;5.45),1.3,IF(AND(G77&gt;=0.245,D77&gt;=0.15,G77&gt;=0.175,H77&gt;=11.218,D77&lt;0.25,A77&lt;5.05,H77&gt;=5.245,D77&lt;0.45,D77&lt;0.8,A77&lt;5.45),1.22,IF(AND(B77&lt;2.85,H77&lt;16.317,B77&lt;3.05,B77&lt;3.15,G77&gt;=0.353,F77&lt;2.5,A77&gt;=5.75,G77&gt;=0.154,B77&lt;3.45,A77&gt;=5.45),4.6,IF(AND(B77&gt;=2.85,H77&lt;16.317,B77&lt;3.05,B77&lt;3.15,G77&gt;=0.353,F77&lt;2.5,A77&gt;=5.75,G77&gt;=0.154,B77&lt;3.45,A77&gt;=5.45),4.633,IF(AND(D77&lt;1.85,G77&lt;0.857,D77&lt;2.45,H77&gt;=7.716,A77&lt;7.25,F77&gt;=2.5,A77&gt;=5.75,G77&gt;=0.154,B77&lt;3.45,A77&gt;=5.45),5.8,IF(AND(H77&lt;11.297,D77&gt;=1.85,G77&lt;0.857,D77&lt;2.45,H77&gt;=7.716,A77&lt;7.25,F77&gt;=2.5,A77&gt;=5.75,G77&gt;=0.154,B77&lt;3.45,A77&gt;=5.45),5.3,IF(AND(G77&lt;0.388,H77&gt;=11.297,D77&gt;=1.85,G77&lt;0.857,D77&lt;2.45,H77&gt;=7.716,A77&lt;7.25,F77&gt;=2.5,A77&gt;=5.75,G77&gt;=0.154,B77&lt;3.45,A77&gt;=5.45),5.4,IF(AND(G77&gt;=0.388,H77&gt;=11.297,D77&gt;=1.85,G77&lt;0.857,D77&lt;2.45,H77&gt;=7.716,A77&lt;7.25,F77&gt;=2.5,A77&gt;=5.75,G77&gt;=0.154,B77&lt;3.45,A77&gt;=5.45),5.6,"shouldnthappen")))))))))))))))))))))))))))))))))))))</f>
        <v>4.25</v>
      </c>
      <c r="BJ77" s="1" t="n">
        <f aca="false">IF(AND(F77&gt;=2,B77&gt;=3.35),6.1,IF(AND(H77&gt;=12.719,F77&lt;1.5,B77&lt;3.35),1.567,IF(AND(H77&lt;5.245,F77&lt;2,B77&gt;=3.35),1,IF(AND(D77&lt;0.15,H77&lt;12.719,F77&lt;1.5,B77&lt;3.35),1.5,IF(AND(D77&gt;=0.35,H77&gt;=5.245,F77&lt;2,B77&gt;=3.35),1.6,IF(AND(A77&lt;4.9,D77&gt;=0.15,H77&lt;12.719,F77&lt;1.5,B77&lt;3.35),1.36,IF(AND(B77&lt;2.65,G77&lt;0.572,D77&lt;1.45,F77&gt;=1.5,B77&lt;3.35),3.5,IF(AND(A77&lt;6.1,F77&lt;2.5,D77&gt;=1.45,F77&gt;=1.5,B77&lt;3.35),5.1,IF(AND(G77&gt;=0.607,D77&lt;0.35,H77&gt;=5.245,F77&lt;2,B77&gt;=3.35),1.65,IF(AND(G77&lt;0.546,A77&gt;=4.9,D77&gt;=0.15,H77&lt;12.719,F77&lt;1.5,B77&lt;3.35),1.2,IF(AND(G77&gt;=0.546,A77&gt;=4.9,D77&gt;=0.15,H77&lt;12.719,F77&lt;1.5,B77&lt;3.35),1.4,IF(AND(A77&gt;=6.3,B77&gt;=2.65,G77&lt;0.572,D77&lt;1.45,F77&gt;=1.5,B77&lt;3.35),4.8,IF(AND(D77&lt;1.15,B77&lt;2.85,G77&gt;=0.572,D77&lt;1.45,F77&gt;=1.5,B77&lt;3.35),3.9,IF(AND(B77&gt;=3.15,B77&gt;=2.85,G77&gt;=0.572,D77&lt;1.45,F77&gt;=1.5,B77&lt;3.35),4.7,IF(AND(B77&lt;2.95,A77&gt;=6.1,F77&lt;2.5,D77&gt;=1.45,F77&gt;=1.5,B77&lt;3.35),4.533,IF(AND(B77&gt;=2.95,A77&gt;=6.1,F77&lt;2.5,D77&gt;=1.45,F77&gt;=1.5,B77&lt;3.35),4.75,IF(AND(A77&gt;=6.7,G77&lt;0.107,F77&gt;=2.5,D77&gt;=1.45,F77&gt;=1.5,B77&lt;3.35),5.7,IF(AND(G77&gt;=0.385,G77&lt;0.607,D77&lt;0.35,H77&gt;=5.245,F77&lt;2,B77&gt;=3.35),1.325,IF(AND(D77&lt;1.25,A77&lt;6.3,B77&gt;=2.65,G77&lt;0.572,D77&lt;1.45,F77&gt;=1.5,B77&lt;3.35),4,IF(AND(D77&gt;=1.25,A77&lt;6.3,B77&gt;=2.65,G77&lt;0.572,D77&lt;1.45,F77&gt;=1.5,B77&lt;3.35),4.18,IF(AND(G77&lt;0.907,D77&gt;=1.15,B77&lt;2.85,G77&gt;=0.572,D77&lt;1.45,F77&gt;=1.5,B77&lt;3.35),4,IF(AND(G77&gt;=0.907,D77&gt;=1.15,B77&lt;2.85,G77&gt;=0.572,D77&lt;1.45,F77&gt;=1.5,B77&lt;3.35),4.4,IF(AND(H77&lt;8.326,B77&lt;3.15,B77&gt;=2.85,G77&gt;=0.572,D77&lt;1.45,F77&gt;=1.5,B77&lt;3.35),3.6,IF(AND(H77&gt;=8.326,B77&lt;3.15,B77&gt;=2.85,G77&gt;=0.572,D77&lt;1.45,F77&gt;=1.5,B77&lt;3.35),4.48,IF(AND(B77&lt;2.95,A77&lt;6.7,G77&lt;0.107,F77&gt;=2.5,D77&gt;=1.45,F77&gt;=1.5,B77&lt;3.35),5.6,IF(AND(B77&gt;=2.95,A77&lt;6.7,G77&lt;0.107,F77&gt;=2.5,D77&gt;=1.45,F77&gt;=1.5,B77&lt;3.35),5.5,IF(AND(G77&lt;0.205,G77&lt;0.432,G77&gt;=0.107,F77&gt;=2.5,D77&gt;=1.45,F77&gt;=1.5,B77&lt;3.35),5.3,IF(AND(B77&gt;=3.05,G77&gt;=0.432,G77&gt;=0.107,F77&gt;=2.5,D77&gt;=1.45,F77&gt;=1.5,B77&lt;3.35),5.86,IF(AND(H77&gt;=14.057,G77&lt;0.385,G77&lt;0.607,D77&lt;0.35,H77&gt;=5.245,F77&lt;2,B77&gt;=3.35),1.7,IF(AND(D77&lt;1.7,G77&gt;=0.205,G77&lt;0.432,G77&gt;=0.107,F77&gt;=2.5,D77&gt;=1.45,F77&gt;=1.5,B77&lt;3.35),5,IF(AND(G77&lt;0.779,B77&lt;3.05,G77&gt;=0.432,G77&gt;=0.107,F77&gt;=2.5,D77&gt;=1.45,F77&gt;=1.5,B77&lt;3.35),4.9,IF(AND(G77&gt;=0.779,B77&lt;3.05,G77&gt;=0.432,G77&gt;=0.107,F77&gt;=2.5,D77&gt;=1.45,F77&gt;=1.5,B77&lt;3.35),5.533,IF(AND(D77&gt;=0.25,H77&lt;14.057,G77&lt;0.385,G77&lt;0.607,D77&lt;0.35,H77&gt;=5.245,F77&lt;2,B77&gt;=3.35),1.4,IF(AND(B77&lt;2.85,D77&gt;=1.7,G77&gt;=0.205,G77&lt;0.432,G77&gt;=0.107,F77&gt;=2.5,D77&gt;=1.45,F77&gt;=1.5,B77&lt;3.35),5.1,IF(AND(B77&gt;=2.85,D77&gt;=1.7,G77&gt;=0.205,G77&lt;0.432,G77&gt;=0.107,F77&gt;=2.5,D77&gt;=1.45,F77&gt;=1.5,B77&lt;3.35),5.15,IF(AND(A77&lt;5.1,D77&lt;0.25,H77&lt;14.057,G77&lt;0.385,G77&lt;0.607,D77&lt;0.35,H77&gt;=5.245,F77&lt;2,B77&gt;=3.35),1.4,IF(AND(A77&gt;=5.1,D77&lt;0.25,H77&lt;14.057,G77&lt;0.385,G77&lt;0.607,D77&lt;0.35,H77&gt;=5.245,F77&lt;2,B77&gt;=3.35),1.5,"shouldnthappen")))))))))))))))))))))))))))))))))))))</f>
        <v>4.8</v>
      </c>
    </row>
    <row r="78" customFormat="false" ht="13.8" hidden="false" customHeight="false" outlineLevel="0" collapsed="false">
      <c r="A78" s="1" t="n">
        <v>6.6</v>
      </c>
      <c r="B78" s="1" t="n">
        <v>3</v>
      </c>
      <c r="C78" s="1" t="n">
        <v>4.4</v>
      </c>
      <c r="D78" s="1" t="n">
        <v>1.4</v>
      </c>
      <c r="E78" s="1" t="s">
        <v>92</v>
      </c>
      <c r="F78" s="1" t="n">
        <v>2</v>
      </c>
      <c r="G78" s="1" t="n">
        <v>0.215641326270998</v>
      </c>
      <c r="H78" s="16" t="n">
        <v>14.7274929759093</v>
      </c>
      <c r="I78" s="11" t="n">
        <f aca="false">C78</f>
        <v>4.4</v>
      </c>
      <c r="J78" s="1" t="n">
        <f aca="false">AVERAGE(M78:BJ78)</f>
        <v>4.58738</v>
      </c>
      <c r="K78" s="15" t="n">
        <f aca="false">1-SQRT(VAR(M78:BJ78, I78)) / AVERAGE(M78:BJ78)</f>
        <v>0.956880068382909</v>
      </c>
      <c r="L78" s="1" t="n">
        <f aca="false">(J78-I78)/I78</f>
        <v>0.0425863636363635</v>
      </c>
      <c r="M78" s="1" t="n">
        <f aca="false">IF(AND(H78&gt;=16.241,B78&gt;=3.35),6.4,IF(AND(D78&gt;=0.75,A78&lt;5.15,B78&lt;3.35),4.1,IF(AND(D78&gt;=1.5,H78&lt;16.241,B78&gt;=3.35),5.767,IF(AND(B78&gt;=3.25,D78&lt;0.75,A78&lt;5.15,B78&lt;3.35),1.58,IF(AND(A78&lt;4.95,D78&lt;1.5,H78&lt;16.241,B78&gt;=3.35),1.4,IF(AND(A78&lt;4.5,B78&lt;3.25,D78&lt;0.75,A78&lt;5.15,B78&lt;3.35),1.26,IF(AND(A78&gt;=4.5,B78&lt;3.25,D78&lt;0.75,A78&lt;5.15,B78&lt;3.35),1.48,IF(AND(G78&lt;0.356,H78&lt;12.557,D78&lt;1.45,A78&gt;=5.15,B78&lt;3.35),4.267,IF(AND(D78&lt;1.25,H78&gt;=12.557,D78&lt;1.45,A78&gt;=5.15,B78&lt;3.35),4.05,IF(AND(D78&gt;=1.35,G78&gt;=0.356,H78&lt;12.557,D78&lt;1.45,A78&gt;=5.15,B78&lt;3.35),4.25,IF(AND(H78&lt;15.086,D78&gt;=1.25,H78&gt;=12.557,D78&lt;1.45,A78&gt;=5.15,B78&lt;3.35),4.4,IF(AND(F78&lt;2.5,G78&gt;=0.44,D78&lt;2.05,D78&gt;=1.45,A78&gt;=5.15,B78&lt;3.35),4.7,IF(AND(H78&lt;10.391,B78&lt;3.15,D78&gt;=2.05,D78&gt;=1.45,A78&gt;=5.15,B78&lt;3.35),5.1,IF(AND(G78&lt;0.505,B78&gt;=3.15,D78&gt;=2.05,D78&gt;=1.45,A78&gt;=5.15,B78&lt;3.35),5.7,IF(AND(G78&gt;=0.505,B78&gt;=3.15,D78&gt;=2.05,D78&gt;=1.45,A78&gt;=5.15,B78&lt;3.35),5.95,IF(AND(D78&gt;=0.5,G78&lt;0.905,A78&gt;=4.95,D78&lt;1.5,H78&lt;16.241,B78&gt;=3.35),1.6,IF(AND(B78&lt;3.6,G78&gt;=0.905,A78&gt;=4.95,D78&lt;1.5,H78&lt;16.241,B78&gt;=3.35),1.7,IF(AND(B78&gt;=3.6,G78&gt;=0.905,A78&gt;=4.95,D78&lt;1.5,H78&lt;16.241,B78&gt;=3.35),1.767,IF(AND(A78&gt;=5.7,D78&lt;1.35,G78&gt;=0.356,H78&lt;12.557,D78&lt;1.45,A78&gt;=5.15,B78&lt;3.35),3.9,IF(AND(A78&lt;6.35,H78&gt;=15.086,D78&gt;=1.25,H78&gt;=12.557,D78&lt;1.45,A78&gt;=5.15,B78&lt;3.35),4.7,IF(AND(A78&gt;=6.35,H78&gt;=15.086,D78&gt;=1.25,H78&gt;=12.557,D78&lt;1.45,A78&gt;=5.15,B78&lt;3.35),4.6,IF(AND(H78&lt;9.252,D78&lt;1.55,G78&lt;0.44,D78&lt;2.05,D78&gt;=1.45,A78&gt;=5.15,B78&lt;3.35),5.08,IF(AND(H78&gt;=9.252,D78&lt;1.55,G78&lt;0.44,D78&lt;2.05,D78&gt;=1.45,A78&gt;=5.15,B78&lt;3.35),4.7,IF(AND(H78&lt;8.477,D78&gt;=1.55,G78&lt;0.44,D78&lt;2.05,D78&gt;=1.45,A78&gt;=5.15,B78&lt;3.35),5.1,IF(AND(H78&gt;=8.477,D78&gt;=1.55,G78&lt;0.44,D78&lt;2.05,D78&gt;=1.45,A78&gt;=5.15,B78&lt;3.35),5.4,IF(AND(H78&lt;8.435,F78&gt;=2.5,G78&gt;=0.44,D78&lt;2.05,D78&gt;=1.45,A78&gt;=5.15,B78&lt;3.35),5.1,IF(AND(H78&gt;=8.435,F78&gt;=2.5,G78&gt;=0.44,D78&lt;2.05,D78&gt;=1.45,A78&gt;=5.15,B78&lt;3.35),4.86,IF(AND(G78&lt;0.543,H78&gt;=10.391,B78&lt;3.15,D78&gt;=2.05,D78&gt;=1.45,A78&gt;=5.15,B78&lt;3.35),5.56,IF(AND(G78&gt;=0.543,H78&gt;=10.391,B78&lt;3.15,D78&gt;=2.05,D78&gt;=1.45,A78&gt;=5.15,B78&lt;3.35),5.8,IF(AND(A78&lt;5.05,D78&lt;0.5,G78&lt;0.905,A78&gt;=4.95,D78&lt;1.5,H78&lt;16.241,B78&gt;=3.35),1.3,IF(AND(H78&lt;6.583,A78&lt;5.7,D78&lt;1.35,G78&gt;=0.356,H78&lt;12.557,D78&lt;1.45,A78&gt;=5.15,B78&lt;3.35),4,IF(AND(G78&lt;0.585,A78&gt;=5.05,D78&lt;0.5,G78&lt;0.905,A78&gt;=4.95,D78&lt;1.5,H78&lt;16.241,B78&gt;=3.35),1.475,IF(AND(G78&lt;0.62,H78&gt;=6.583,A78&lt;5.7,D78&lt;1.35,G78&gt;=0.356,H78&lt;12.557,D78&lt;1.45,A78&gt;=5.15,B78&lt;3.35),3.75,IF(AND(G78&gt;=0.62,H78&gt;=6.583,A78&lt;5.7,D78&lt;1.35,G78&gt;=0.356,H78&lt;12.557,D78&lt;1.45,A78&gt;=5.15,B78&lt;3.35),3.6,IF(AND(B78&lt;3.75,G78&gt;=0.585,A78&gt;=5.05,D78&lt;0.5,G78&lt;0.905,A78&gt;=4.95,D78&lt;1.5,H78&lt;16.241,B78&gt;=3.35),1.5,IF(AND(B78&gt;=3.75,G78&gt;=0.585,A78&gt;=5.05,D78&lt;0.5,G78&lt;0.905,A78&gt;=4.95,D78&lt;1.5,H78&lt;16.241,B78&gt;=3.35),1.6,"shouldnthappen"))))))))))))))))))))))))))))))))))))</f>
        <v>4.4</v>
      </c>
      <c r="N78" s="1" t="n">
        <f aca="false">IF(AND(H78&lt;5.245,B78&lt;3.65,F78&lt;1.5),1,IF(AND(H78&gt;=14.096,B78&gt;=3.65,F78&lt;1.5),1.65,IF(AND(A78&gt;=5.45,H78&gt;=5.245,B78&lt;3.65,F78&lt;1.5),1.3,IF(AND(H78&gt;=13.586,H78&lt;14.096,B78&gt;=3.65,F78&lt;1.5),1.3,IF(AND(H78&lt;10.258,D78&lt;1.25,F78&lt;2.5,F78&gt;=1.5),3.38,IF(AND(H78&lt;6.982,D78&gt;=1.25,F78&lt;2.5,F78&gt;=1.5),3.96,IF(AND(H78&gt;=13.646,D78&lt;2.05,F78&gt;=2.5,F78&gt;=1.5),6.1,IF(AND(B78&lt;3.05,A78&lt;5.45,H78&gt;=5.245,B78&lt;3.65,F78&lt;1.5),1.375,IF(AND(H78&lt;6.543,H78&lt;13.586,H78&lt;14.096,B78&gt;=3.65,F78&lt;1.5),1.4,IF(AND(H78&gt;=6.543,H78&lt;13.586,H78&lt;14.096,B78&gt;=3.65,F78&lt;1.5),1.5,IF(AND(H78&lt;11.522,H78&gt;=10.258,D78&lt;1.25,F78&lt;2.5,F78&gt;=1.5),3.733,IF(AND(H78&gt;=11.522,H78&gt;=10.258,D78&lt;1.25,F78&lt;2.5,F78&gt;=1.5),3.92,IF(AND(H78&lt;5.767,H78&lt;13.646,D78&lt;2.05,F78&gt;=2.5,F78&gt;=1.5),4.5,IF(AND(A78&lt;6.8,B78&lt;3.15,D78&gt;=2.05,F78&gt;=2.5,F78&gt;=1.5),5.6,IF(AND(A78&gt;=6.8,B78&lt;3.15,D78&gt;=2.05,F78&gt;=2.5,F78&gt;=1.5),5.1,IF(AND(B78&lt;3.25,B78&gt;=3.15,D78&gt;=2.05,F78&gt;=2.5,F78&gt;=1.5),5.8,IF(AND(B78&gt;=3.25,B78&gt;=3.15,D78&gt;=2.05,F78&gt;=2.5,F78&gt;=1.5),5.65,IF(AND(B78&lt;3.15,B78&gt;=3.05,A78&lt;5.45,H78&gt;=5.245,B78&lt;3.65,F78&lt;1.5),1.5,IF(AND(G78&gt;=0.735,H78&lt;13.665,H78&gt;=6.982,D78&gt;=1.25,F78&lt;2.5,F78&gt;=1.5),4.2,IF(AND(H78&lt;14.03,H78&gt;=13.665,H78&gt;=6.982,D78&gt;=1.25,F78&lt;2.5,F78&gt;=1.5),4.8,IF(AND(A78&gt;=6.6,H78&gt;=5.767,H78&lt;13.646,D78&lt;2.05,F78&gt;=2.5,F78&gt;=1.5),6.05,IF(AND(G78&gt;=0.934,B78&gt;=3.15,B78&gt;=3.05,A78&lt;5.45,H78&gt;=5.245,B78&lt;3.65,F78&lt;1.5),1.7,IF(AND(D78&gt;=1.55,G78&lt;0.735,H78&lt;13.665,H78&gt;=6.982,D78&gt;=1.25,F78&lt;2.5,F78&gt;=1.5),5.1,IF(AND(D78&lt;1.45,H78&gt;=14.03,H78&gt;=13.665,H78&gt;=6.982,D78&gt;=1.25,F78&lt;2.5,F78&gt;=1.5),4.7,IF(AND(D78&gt;=1.45,H78&gt;=14.03,H78&gt;=13.665,H78&gt;=6.982,D78&gt;=1.25,F78&lt;2.5,F78&gt;=1.5),4.5,IF(AND(A78&gt;=6.2,A78&lt;6.6,H78&gt;=5.767,H78&lt;13.646,D78&lt;2.05,F78&gt;=2.5,F78&gt;=1.5),5.325,IF(AND(B78&lt;3.25,G78&lt;0.934,B78&gt;=3.15,B78&gt;=3.05,A78&lt;5.45,H78&gt;=5.245,B78&lt;3.65,F78&lt;1.5),1.3,IF(AND(D78&lt;1.35,D78&lt;1.55,G78&lt;0.735,H78&lt;13.665,H78&gt;=6.982,D78&gt;=1.25,F78&lt;2.5,F78&gt;=1.5),4.25,IF(AND(H78&lt;8.435,A78&lt;6.2,A78&lt;6.6,H78&gt;=5.767,H78&lt;13.646,D78&lt;2.05,F78&gt;=2.5,F78&gt;=1.5),5.1,IF(AND(H78&gt;=8.435,A78&lt;6.2,A78&lt;6.6,H78&gt;=5.767,H78&lt;13.646,D78&lt;2.05,F78&gt;=2.5,F78&gt;=1.5),4.9,IF(AND(A78&gt;=5.15,B78&gt;=3.25,G78&lt;0.934,B78&gt;=3.15,B78&gt;=3.05,A78&lt;5.45,H78&gt;=5.245,B78&lt;3.65,F78&lt;1.5),1.5,IF(AND(B78&lt;2.9,D78&gt;=1.35,D78&lt;1.55,G78&lt;0.735,H78&lt;13.665,H78&gt;=6.982,D78&gt;=1.25,F78&lt;2.5,F78&gt;=1.5),4.6,IF(AND(B78&gt;=2.9,D78&gt;=1.35,D78&lt;1.55,G78&lt;0.735,H78&lt;13.665,H78&gt;=6.982,D78&gt;=1.25,F78&lt;2.5,F78&gt;=1.5),4.52,IF(AND(G78&gt;=0.862,A78&lt;5.15,B78&gt;=3.25,G78&lt;0.934,B78&gt;=3.15,B78&gt;=3.05,A78&lt;5.45,H78&gt;=5.245,B78&lt;3.65,F78&lt;1.5),1.5,IF(AND(H78&lt;9.35,G78&lt;0.862,A78&lt;5.15,B78&gt;=3.25,G78&lt;0.934,B78&gt;=3.15,B78&gt;=3.05,A78&lt;5.45,H78&gt;=5.245,B78&lt;3.65,F78&lt;1.5),1.38,IF(AND(H78&gt;=9.35,G78&lt;0.862,A78&lt;5.15,B78&gt;=3.25,G78&lt;0.934,B78&gt;=3.15,B78&gt;=3.05,A78&lt;5.45,H78&gt;=5.245,B78&lt;3.65,F78&lt;1.5),1.4,"shouldnthappen"))))))))))))))))))))))))))))))))))))</f>
        <v>4.7</v>
      </c>
      <c r="O78" s="1" t="n">
        <f aca="false">IF(AND(B78&lt;2.75,A78&lt;5.55),3.96,IF(AND(H78&lt;9.205,A78&lt;5.9,A78&gt;=5.55),3.85,IF(AND(A78&lt;4.35,D78&lt;0.35,B78&gt;=2.75,A78&lt;5.55),1.1,IF(AND(B78&lt;3.65,D78&gt;=0.35,B78&gt;=2.75,A78&lt;5.55),1.65,IF(AND(B78&gt;=3.65,D78&gt;=0.35,B78&gt;=2.75,A78&lt;5.55),1.9,IF(AND(G78&gt;=0.732,H78&gt;=9.205,A78&lt;5.9,A78&gt;=5.55),4.9,IF(AND(G78&lt;0.273,G78&lt;0.732,H78&gt;=9.205,A78&lt;5.9,A78&gt;=5.55),4.5,IF(AND(A78&lt;6.3,G78&lt;0.422,F78&lt;2.5,A78&gt;=5.9,A78&gt;=5.55),5.1,IF(AND(A78&gt;=6.3,G78&lt;0.422,F78&lt;2.5,A78&gt;=5.9,A78&gt;=5.55),4.76,IF(AND(B78&lt;2.4,G78&gt;=0.422,F78&lt;2.5,A78&gt;=5.9,A78&gt;=5.55),4.45,IF(AND(A78&gt;=7,G78&gt;=0.628,F78&gt;=2.5,A78&gt;=5.9,A78&gt;=5.55),6.45,IF(AND(D78&lt;0.15,H78&lt;13.924,A78&gt;=4.35,D78&lt;0.35,B78&gt;=2.75,A78&lt;5.55),1.5,IF(AND(B78&lt;3.15,H78&gt;=13.924,A78&gt;=4.35,D78&lt;0.35,B78&gt;=2.75,A78&lt;5.55),1.56,IF(AND(B78&gt;=3.15,H78&gt;=13.924,A78&gt;=4.35,D78&lt;0.35,B78&gt;=2.75,A78&lt;5.55),1.3,IF(AND(H78&lt;14.316,G78&gt;=0.273,G78&lt;0.732,H78&gt;=9.205,A78&lt;5.9,A78&gt;=5.55),3.95,IF(AND(H78&gt;=14.316,G78&gt;=0.273,G78&lt;0.732,H78&gt;=9.205,A78&lt;5.9,A78&gt;=5.55),4.1,IF(AND(A78&lt;6.2,B78&gt;=2.4,G78&gt;=0.422,F78&lt;2.5,A78&gt;=5.9,A78&gt;=5.55),4.3,IF(AND(A78&gt;=7.05,G78&lt;0.364,G78&lt;0.628,F78&gt;=2.5,A78&gt;=5.9,A78&gt;=5.55),6.1,IF(AND(A78&gt;=7.55,G78&gt;=0.364,G78&lt;0.628,F78&gt;=2.5,A78&gt;=5.9,A78&gt;=5.55),6.4,IF(AND(A78&lt;6.15,A78&lt;7,G78&gt;=0.628,F78&gt;=2.5,A78&gt;=5.9,A78&gt;=5.55),4.9,IF(AND(D78&lt;1.45,A78&gt;=6.2,B78&gt;=2.4,G78&gt;=0.422,F78&lt;2.5,A78&gt;=5.9,A78&gt;=5.55),4.64,IF(AND(D78&gt;=1.45,A78&gt;=6.2,B78&gt;=2.4,G78&gt;=0.422,F78&lt;2.5,A78&gt;=5.9,A78&gt;=5.55),4.9,IF(AND(D78&lt;1.65,A78&lt;7.05,G78&lt;0.364,G78&lt;0.628,F78&gt;=2.5,A78&gt;=5.9,A78&gt;=5.55),5.1,IF(AND(D78&gt;=2.35,A78&lt;7.55,G78&gt;=0.364,G78&lt;0.628,F78&gt;=2.5,A78&gt;=5.9,A78&gt;=5.55),5.633,IF(AND(D78&lt;2.15,A78&gt;=6.15,A78&lt;7,G78&gt;=0.628,F78&gt;=2.5,A78&gt;=5.9,A78&gt;=5.55),5.1,IF(AND(D78&gt;=2.15,A78&gt;=6.15,A78&lt;7,G78&gt;=0.628,F78&gt;=2.5,A78&gt;=5.9,A78&gt;=5.55),5.267,IF(AND(A78&lt;4.9,A78&lt;5.05,D78&gt;=0.15,H78&lt;13.924,A78&gt;=4.35,D78&lt;0.35,B78&gt;=2.75,A78&lt;5.55),1.375,IF(AND(A78&gt;=4.9,A78&lt;5.05,D78&gt;=0.15,H78&lt;13.924,A78&gt;=4.35,D78&lt;0.35,B78&gt;=2.75,A78&lt;5.55),1.3,IF(AND(A78&lt;5.45,A78&gt;=5.05,D78&gt;=0.15,H78&lt;13.924,A78&gt;=4.35,D78&lt;0.35,B78&gt;=2.75,A78&lt;5.55),1.475,IF(AND(A78&gt;=5.45,A78&gt;=5.05,D78&gt;=0.15,H78&lt;13.924,A78&gt;=4.35,D78&lt;0.35,B78&gt;=2.75,A78&lt;5.55),1.4,IF(AND(B78&gt;=3.25,D78&lt;2.35,A78&lt;7.55,G78&gt;=0.364,G78&lt;0.628,F78&gt;=2.5,A78&gt;=5.9,A78&gt;=5.55),5.7,IF(AND(G78&lt;0.006,G78&lt;0.107,D78&gt;=1.65,A78&lt;7.05,G78&lt;0.364,G78&lt;0.628,F78&gt;=2.5,A78&gt;=5.9,A78&gt;=5.55),5.5,IF(AND(G78&gt;=0.006,G78&lt;0.107,D78&gt;=1.65,A78&lt;7.05,G78&lt;0.364,G78&lt;0.628,F78&gt;=2.5,A78&gt;=5.9,A78&gt;=5.55),5.667,IF(AND(D78&lt;2.2,G78&gt;=0.107,D78&gt;=1.65,A78&lt;7.05,G78&lt;0.364,G78&lt;0.628,F78&gt;=2.5,A78&gt;=5.9,A78&gt;=5.55),5.35,IF(AND(D78&gt;=2.2,G78&gt;=0.107,D78&gt;=1.65,A78&lt;7.05,G78&lt;0.364,G78&lt;0.628,F78&gt;=2.5,A78&gt;=5.9,A78&gt;=5.55),5.2,IF(AND(D78&lt;2.25,B78&lt;3.25,D78&lt;2.35,A78&lt;7.55,G78&gt;=0.364,G78&lt;0.628,F78&gt;=2.5,A78&gt;=5.9,A78&gt;=5.55),5.8,IF(AND(D78&gt;=2.25,B78&lt;3.25,D78&lt;2.35,A78&lt;7.55,G78&gt;=0.364,G78&lt;0.628,F78&gt;=2.5,A78&gt;=5.9,A78&gt;=5.55),5.9,"shouldnthappen")))))))))))))))))))))))))))))))))))))</f>
        <v>4.76</v>
      </c>
      <c r="P78" s="1" t="n">
        <f aca="false">IF(AND(D78&gt;=0.75,A78&lt;5.55),3.9,IF(AND(H78&lt;7.482,A78&gt;=5.55),3.45,IF(AND(B78&gt;=3.15,B78&lt;3.25,D78&lt;0.75,A78&lt;5.55),1.262,IF(AND(G78&gt;=0.446,B78&lt;3.15,B78&lt;3.25,D78&lt;0.75,A78&lt;5.55),1.1,IF(AND(G78&lt;0.408,A78&lt;5.05,B78&gt;=3.25,D78&lt;0.75,A78&lt;5.55),1.4,IF(AND(G78&gt;=0.408,A78&lt;5.05,B78&gt;=3.25,D78&lt;0.75,A78&lt;5.55),1.233,IF(AND(G78&gt;=0.676,A78&gt;=5.05,B78&gt;=3.25,D78&lt;0.75,A78&lt;5.55),1.72,IF(AND(H78&lt;9.386,A78&lt;5.85,F78&lt;2.5,H78&gt;=7.482,A78&gt;=5.55),3.5,IF(AND(H78&gt;=9.386,A78&lt;5.85,F78&lt;2.5,H78&gt;=7.482,A78&gt;=5.55),4.275,IF(AND(H78&gt;=16.284,G78&lt;0.865,F78&gt;=2.5,H78&gt;=7.482,A78&gt;=5.55),6.6,IF(AND(G78&lt;0.912,G78&gt;=0.865,F78&gt;=2.5,H78&gt;=7.482,A78&gt;=5.55),4.8,IF(AND(G78&gt;=0.912,G78&gt;=0.865,F78&gt;=2.5,H78&gt;=7.482,A78&gt;=5.55),5.175,IF(AND(A78&gt;=4.95,G78&lt;0.446,B78&lt;3.15,B78&lt;3.25,D78&lt;0.75,A78&lt;5.55),1.6,IF(AND(H78&gt;=12.974,G78&lt;0.676,A78&gt;=5.05,B78&gt;=3.25,D78&lt;0.75,A78&lt;5.55),1.3,IF(AND(D78&lt;1.45,H78&lt;13.531,A78&gt;=5.85,F78&lt;2.5,H78&gt;=7.482,A78&gt;=5.55),4.2,IF(AND(D78&gt;=1.45,H78&lt;13.531,A78&gt;=5.85,F78&lt;2.5,H78&gt;=7.482,A78&gt;=5.55),4.967,IF(AND(G78&lt;0.187,H78&gt;=13.531,A78&gt;=5.85,F78&lt;2.5,H78&gt;=7.482,A78&gt;=5.55),5,IF(AND(H78&gt;=12.675,A78&lt;4.95,G78&lt;0.446,B78&lt;3.15,B78&lt;3.25,D78&lt;0.75,A78&lt;5.55),1.5,IF(AND(H78&lt;10.826,H78&lt;12.974,G78&lt;0.676,A78&gt;=5.05,B78&gt;=3.25,D78&lt;0.75,A78&lt;5.55),1.46,IF(AND(H78&gt;=10.826,H78&lt;12.974,G78&lt;0.676,A78&gt;=5.05,B78&gt;=3.25,D78&lt;0.75,A78&lt;5.55),1.4,IF(AND(A78&lt;6.15,G78&gt;=0.187,H78&gt;=13.531,A78&gt;=5.85,F78&lt;2.5,H78&gt;=7.482,A78&gt;=5.55),4.7,IF(AND(A78&lt;6.85,B78&lt;2.95,H78&lt;16.284,G78&lt;0.865,F78&gt;=2.5,H78&gt;=7.482,A78&gt;=5.55),5.32,IF(AND(A78&gt;=6.85,B78&lt;2.95,H78&lt;16.284,G78&lt;0.865,F78&gt;=2.5,H78&gt;=7.482,A78&gt;=5.55),6.567,IF(AND(A78&lt;4.85,H78&lt;12.675,A78&lt;4.95,G78&lt;0.446,B78&lt;3.15,B78&lt;3.25,D78&lt;0.75,A78&lt;5.55),1.4,IF(AND(A78&gt;=4.85,H78&lt;12.675,A78&lt;4.95,G78&lt;0.446,B78&lt;3.15,B78&lt;3.25,D78&lt;0.75,A78&lt;5.55),1.5,IF(AND(B78&lt;3.1,A78&gt;=6.15,G78&gt;=0.187,H78&gt;=13.531,A78&gt;=5.85,F78&lt;2.5,H78&gt;=7.482,A78&gt;=5.55),4.467,IF(AND(B78&gt;=3.1,A78&gt;=6.15,G78&gt;=0.187,H78&gt;=13.531,A78&gt;=5.85,F78&lt;2.5,H78&gt;=7.482,A78&gt;=5.55),4.7,IF(AND(G78&gt;=0.379,B78&lt;3.15,B78&gt;=2.95,H78&lt;16.284,G78&lt;0.865,F78&gt;=2.5,H78&gt;=7.482,A78&gt;=5.55),5.733,IF(AND(A78&lt;6.6,B78&gt;=3.15,B78&gt;=2.95,H78&lt;16.284,G78&lt;0.865,F78&gt;=2.5,H78&gt;=7.482,A78&gt;=5.55),5.38,IF(AND(A78&lt;6.7,G78&lt;0.379,B78&lt;3.15,B78&gt;=2.95,H78&lt;16.284,G78&lt;0.865,F78&gt;=2.5,H78&gt;=7.482,A78&gt;=5.55),5.3,IF(AND(A78&gt;=6.7,G78&lt;0.379,B78&lt;3.15,B78&gt;=2.95,H78&lt;16.284,G78&lt;0.865,F78&gt;=2.5,H78&gt;=7.482,A78&gt;=5.55),5.16,IF(AND(A78&lt;7.05,A78&gt;=6.6,B78&gt;=3.15,B78&gt;=2.95,H78&lt;16.284,G78&lt;0.865,F78&gt;=2.5,H78&gt;=7.482,A78&gt;=5.55),5.78,IF(AND(A78&gt;=7.05,A78&gt;=6.6,B78&gt;=3.15,B78&gt;=2.95,H78&lt;16.284,G78&lt;0.865,F78&gt;=2.5,H78&gt;=7.482,A78&gt;=5.55),6.1,"shouldnthappen")))))))))))))))))))))))))))))))))</f>
        <v>4.467</v>
      </c>
      <c r="Q78" s="1" t="n">
        <f aca="false">IF(AND(G78&gt;=0.422,B78&lt;3.25,F78&lt;1.5),1.25,IF(AND(G78&gt;=0.082,G78&lt;0.125,F78&gt;=1.5),6.7,IF(AND(G78&lt;0.251,G78&lt;0.422,B78&lt;3.25,F78&lt;1.5),1.38,IF(AND(G78&gt;=0.251,G78&lt;0.422,B78&lt;3.25,F78&lt;1.5),1.55,IF(AND(G78&gt;=0.385,G78&lt;0.633,B78&gt;=3.25,F78&lt;1.5),1.367,IF(AND(B78&lt;3.35,G78&gt;=0.633,B78&gt;=3.25,F78&lt;1.5),1.7,IF(AND(A78&lt;5.85,G78&lt;0.082,G78&lt;0.125,F78&gt;=1.5),4.5,IF(AND(F78&gt;=2.5,D78&lt;1.6,G78&gt;=0.125,F78&gt;=1.5),5.05,IF(AND(H78&gt;=16.774,D78&gt;=1.6,G78&gt;=0.125,F78&gt;=1.5),6.4,IF(AND(D78&gt;=0.5,G78&lt;0.385,G78&lt;0.633,B78&gt;=3.25,F78&lt;1.5),1.6,IF(AND(B78&lt;3.6,B78&gt;=3.35,G78&gt;=0.633,B78&gt;=3.25,F78&lt;1.5),1.55,IF(AND(B78&gt;=3.6,B78&gt;=3.35,G78&gt;=0.633,B78&gt;=3.25,F78&lt;1.5),1.6,IF(AND(D78&lt;1.65,A78&gt;=5.85,G78&lt;0.082,G78&lt;0.125,F78&gt;=1.5),4.7,IF(AND(A78&lt;5.3,F78&lt;2.5,D78&lt;1.6,G78&gt;=0.125,F78&gt;=1.5),3.15,IF(AND(B78&gt;=3.2,H78&lt;16.774,D78&gt;=1.6,G78&gt;=0.125,F78&gt;=1.5),5.675,IF(AND(H78&lt;11.767,D78&lt;0.5,G78&lt;0.385,G78&lt;0.633,B78&gt;=3.25,F78&lt;1.5),1.5,IF(AND(H78&gt;=11.767,D78&lt;0.5,G78&lt;0.385,G78&lt;0.633,B78&gt;=3.25,F78&lt;1.5),1.367,IF(AND(H78&lt;8.367,D78&gt;=1.65,A78&gt;=5.85,G78&lt;0.082,G78&lt;0.125,F78&gt;=1.5),5.7,IF(AND(H78&gt;=8.367,D78&gt;=1.65,A78&gt;=5.85,G78&lt;0.082,G78&lt;0.125,F78&gt;=1.5),5.575,IF(AND(A78&gt;=7.1,B78&lt;3.2,H78&lt;16.774,D78&gt;=1.6,G78&gt;=0.125,F78&gt;=1.5),6.3,IF(AND(H78&gt;=15.395,B78&lt;2.85,A78&gt;=5.3,F78&lt;2.5,D78&lt;1.6,G78&gt;=0.125,F78&gt;=1.5),4.8,IF(AND(H78&lt;8.486,B78&gt;=2.85,A78&gt;=5.3,F78&lt;2.5,D78&lt;1.6,G78&gt;=0.125,F78&gt;=1.5),3.85,IF(AND(D78&gt;=2.1,A78&lt;7.1,B78&lt;3.2,H78&lt;16.774,D78&gt;=1.6,G78&gt;=0.125,F78&gt;=1.5),5.5,IF(AND(B78&gt;=2.75,H78&lt;15.395,B78&lt;2.85,A78&gt;=5.3,F78&lt;2.5,D78&lt;1.6,G78&gt;=0.125,F78&gt;=1.5),4.489,IF(AND(H78&gt;=15.168,H78&gt;=8.486,B78&gt;=2.85,A78&gt;=5.3,F78&lt;2.5,D78&lt;1.6,G78&gt;=0.125,F78&gt;=1.5),4.7,IF(AND(G78&gt;=0.519,D78&lt;2.1,A78&lt;7.1,B78&lt;3.2,H78&lt;16.774,D78&gt;=1.6,G78&gt;=0.125,F78&gt;=1.5),4.925,IF(AND(G78&gt;=0.897,B78&lt;2.75,H78&lt;15.395,B78&lt;2.85,A78&gt;=5.3,F78&lt;2.5,D78&lt;1.6,G78&gt;=0.125,F78&gt;=1.5),4.567,IF(AND(A78&lt;5.65,H78&lt;15.168,H78&gt;=8.486,B78&gt;=2.85,A78&gt;=5.3,F78&lt;2.5,D78&lt;1.6,G78&gt;=0.125,F78&gt;=1.5),4.5,IF(AND(G78&lt;0.23,G78&lt;0.519,D78&lt;2.1,A78&lt;7.1,B78&lt;3.2,H78&lt;16.774,D78&gt;=1.6,G78&gt;=0.125,F78&gt;=1.5),5,IF(AND(A78&lt;5.9,G78&lt;0.897,B78&lt;2.75,H78&lt;15.395,B78&lt;2.85,A78&gt;=5.3,F78&lt;2.5,D78&lt;1.6,G78&gt;=0.125,F78&gt;=1.5),4.1,IF(AND(A78&gt;=5.9,G78&lt;0.897,B78&lt;2.75,H78&lt;15.395,B78&lt;2.85,A78&gt;=5.3,F78&lt;2.5,D78&lt;1.6,G78&gt;=0.125,F78&gt;=1.5),4.5,IF(AND(A78&lt;6.05,A78&gt;=5.65,H78&lt;15.168,H78&gt;=8.486,B78&gt;=2.85,A78&gt;=5.3,F78&lt;2.5,D78&lt;1.6,G78&gt;=0.125,F78&gt;=1.5),4.2,IF(AND(A78&gt;=6.05,A78&gt;=5.65,H78&lt;15.168,H78&gt;=8.486,B78&gt;=2.85,A78&gt;=5.3,F78&lt;2.5,D78&lt;1.6,G78&gt;=0.125,F78&gt;=1.5),4.35,IF(AND(D78&lt;1.95,G78&gt;=0.23,G78&lt;0.519,D78&lt;2.1,A78&lt;7.1,B78&lt;3.2,H78&lt;16.774,D78&gt;=1.6,G78&gt;=0.125,F78&gt;=1.5),5.3,IF(AND(D78&gt;=1.95,G78&gt;=0.23,G78&lt;0.519,D78&lt;2.1,A78&lt;7.1,B78&lt;3.2,H78&lt;16.774,D78&gt;=1.6,G78&gt;=0.125,F78&gt;=1.5),5.2,"shouldnthappen")))))))))))))))))))))))))))))))))))</f>
        <v>4.35</v>
      </c>
      <c r="R78" s="1" t="n">
        <f aca="false">IF(AND(G78&gt;=0.901,F78&lt;1.5),1.9,IF(AND(H78&lt;5.523,D78&lt;0.35,G78&lt;0.901,F78&lt;1.5),1,IF(AND(B78&lt;3.6,D78&gt;=0.35,G78&lt;0.901,F78&lt;1.5),1.575,IF(AND(B78&gt;=3.6,D78&gt;=0.35,G78&lt;0.901,F78&lt;1.5),1.5,IF(AND(G78&gt;=0.837,D78&lt;1.15,D78&lt;1.45,F78&gt;=1.5),3,IF(AND(G78&gt;=0.66,D78&gt;=1.15,D78&lt;1.45,F78&gt;=1.5),4,IF(AND(F78&gt;=2.5,D78&lt;1.55,D78&gt;=1.45,F78&gt;=1.5),5.025,IF(AND(F78&lt;2.5,D78&gt;=1.55,D78&gt;=1.45,F78&gt;=1.5),4.933,IF(AND(B78&lt;2.45,G78&lt;0.837,D78&lt;1.15,D78&lt;1.45,F78&gt;=1.5),3.3,IF(AND(B78&gt;=2.45,G78&lt;0.837,D78&lt;1.15,D78&lt;1.45,F78&gt;=1.5),3.86,IF(AND(B78&gt;=3.05,F78&lt;2.5,D78&lt;1.55,D78&gt;=1.45,F78&gt;=1.5),4.8,IF(AND(D78&gt;=2.45,F78&gt;=2.5,D78&gt;=1.55,D78&gt;=1.45,F78&gt;=1.5),5.875,IF(AND(H78&lt;13.187,G78&lt;0.217,H78&gt;=5.523,D78&lt;0.35,G78&lt;0.901,F78&lt;1.5),1.4,IF(AND(H78&gt;=13.187,G78&lt;0.217,H78&gt;=5.523,D78&lt;0.35,G78&lt;0.901,F78&lt;1.5),1.5,IF(AND(G78&lt;0.33,G78&gt;=0.217,H78&gt;=5.523,D78&lt;0.35,G78&lt;0.901,F78&lt;1.5),1.28,IF(AND(A78&lt;6.05,D78&lt;1.35,G78&lt;0.66,D78&gt;=1.15,D78&lt;1.45,F78&gt;=1.5),4.175,IF(AND(A78&gt;=6.05,D78&lt;1.35,G78&lt;0.66,D78&gt;=1.15,D78&lt;1.45,F78&gt;=1.5),4.3,IF(AND(A78&lt;5.65,D78&gt;=1.35,G78&lt;0.66,D78&gt;=1.15,D78&lt;1.45,F78&gt;=1.5),3.9,IF(AND(A78&gt;=5.65,D78&gt;=1.35,G78&lt;0.66,D78&gt;=1.15,D78&lt;1.45,F78&gt;=1.5),4.52,IF(AND(A78&lt;6.25,B78&lt;3.05,F78&lt;2.5,D78&lt;1.55,D78&gt;=1.45,F78&gt;=1.5),4.5,IF(AND(A78&gt;=6.25,B78&lt;3.05,F78&lt;2.5,D78&lt;1.55,D78&gt;=1.45,F78&gt;=1.5),4.675,IF(AND(A78&gt;=7.25,D78&lt;2.45,F78&gt;=2.5,D78&gt;=1.55,D78&gt;=1.45,F78&gt;=1.5),6.433,IF(AND(D78&gt;=0.25,G78&gt;=0.33,G78&gt;=0.217,H78&gt;=5.523,D78&lt;0.35,G78&lt;0.901,F78&lt;1.5),1.4,IF(AND(A78&lt;6.15,A78&lt;7.25,D78&lt;2.45,F78&gt;=2.5,D78&gt;=1.55,D78&gt;=1.45,F78&gt;=1.5),5.025,IF(AND(H78&lt;6.439,D78&lt;0.25,G78&gt;=0.33,G78&gt;=0.217,H78&gt;=5.523,D78&lt;0.35,G78&lt;0.901,F78&lt;1.5),1.5,IF(AND(H78&gt;=6.439,D78&lt;0.25,G78&gt;=0.33,G78&gt;=0.217,H78&gt;=5.523,D78&lt;0.35,G78&lt;0.901,F78&lt;1.5),1.38,IF(AND(H78&gt;=13.711,A78&gt;=6.15,A78&lt;7.25,D78&lt;2.45,F78&gt;=2.5,D78&gt;=1.55,D78&gt;=1.45,F78&gt;=1.5),5.68,IF(AND(B78&gt;=3.3,H78&lt;13.711,A78&gt;=6.15,A78&lt;7.25,D78&lt;2.45,F78&gt;=2.5,D78&gt;=1.55,D78&gt;=1.45,F78&gt;=1.5),5.6,IF(AND(G78&lt;0.093,B78&lt;3.3,H78&lt;13.711,A78&gt;=6.15,A78&lt;7.25,D78&lt;2.45,F78&gt;=2.5,D78&gt;=1.55,D78&gt;=1.45,F78&gt;=1.5),5.56,IF(AND(D78&lt;1.95,G78&gt;=0.093,B78&lt;3.3,H78&lt;13.711,A78&gt;=6.15,A78&lt;7.25,D78&lt;2.45,F78&gt;=2.5,D78&gt;=1.55,D78&gt;=1.45,F78&gt;=1.5),5.3,IF(AND(B78&lt;3.15,D78&gt;=1.95,G78&gt;=0.093,B78&lt;3.3,H78&lt;13.711,A78&gt;=6.15,A78&lt;7.25,D78&lt;2.45,F78&gt;=2.5,D78&gt;=1.55,D78&gt;=1.45,F78&gt;=1.5),5.1,IF(AND(B78&gt;=3.15,D78&gt;=1.95,G78&gt;=0.093,B78&lt;3.3,H78&lt;13.711,A78&gt;=6.15,A78&lt;7.25,D78&lt;2.45,F78&gt;=2.5,D78&gt;=1.55,D78&gt;=1.45,F78&gt;=1.5),5.15,"shouldnthappen"))))))))))))))))))))))))))))))))</f>
        <v>4.52</v>
      </c>
      <c r="S78" s="1" t="n">
        <f aca="false">IF(AND(G78&gt;=0.859,D78&gt;=0.35,F78&lt;1.5),1.9,IF(AND(D78&lt;1.75,F78&gt;=2.5,F78&gt;=1.5),4.867,IF(AND(H78&lt;8.42,A78&lt;5.05,D78&lt;0.35,F78&lt;1.5),1.42,IF(AND(H78&gt;=14.877,A78&gt;=5.05,D78&lt;0.35,F78&lt;1.5),1.3,IF(AND(B78&lt;3.35,G78&lt;0.859,D78&gt;=0.35,F78&lt;1.5),1.7,IF(AND(B78&gt;=3.35,G78&lt;0.859,D78&gt;=0.35,F78&lt;1.5),1.5,IF(AND(A78&gt;=6.05,B78&lt;2.75,F78&lt;2.5,F78&gt;=1.5),4.733,IF(AND(G78&gt;=0.68,B78&gt;=2.75,F78&lt;2.5,F78&gt;=1.5),4.025,IF(AND(H78&gt;=16.284,D78&gt;=1.75,F78&gt;=2.5,F78&gt;=1.5),6.6,IF(AND(A78&lt;4.35,H78&gt;=8.42,A78&lt;5.05,D78&lt;0.35,F78&lt;1.5),1.1,IF(AND(G78&gt;=0.948,H78&lt;14.877,A78&gt;=5.05,D78&lt;0.35,F78&lt;1.5),1.7,IF(AND(A78&lt;5.3,A78&lt;6.05,B78&lt;2.75,F78&lt;2.5,F78&gt;=1.5),3,IF(AND(H78&gt;=15.168,G78&lt;0.68,B78&gt;=2.75,F78&lt;2.5,F78&gt;=1.5),4.75,IF(AND(H78&gt;=14.005,A78&gt;=4.35,H78&gt;=8.42,A78&lt;5.05,D78&lt;0.35,F78&lt;1.5),1.375,IF(AND(A78&gt;=5.55,G78&lt;0.948,H78&lt;14.877,A78&gt;=5.05,D78&lt;0.35,F78&lt;1.5),1.7,IF(AND(H78&lt;12.363,A78&gt;=5.3,A78&lt;6.05,B78&lt;2.75,F78&lt;2.5,F78&gt;=1.5),3.825,IF(AND(H78&gt;=12.363,A78&gt;=5.3,A78&lt;6.05,B78&lt;2.75,F78&lt;2.5,F78&gt;=1.5),4.033,IF(AND(H78&gt;=14.508,H78&lt;15.168,G78&lt;0.68,B78&gt;=2.75,F78&lt;2.5,F78&gt;=1.5),4.2,IF(AND(D78&gt;=2.35,D78&gt;=2.2,H78&lt;16.284,D78&gt;=1.75,F78&gt;=2.5,F78&gt;=1.5),5.267,IF(AND(G78&lt;0.231,H78&lt;14.005,A78&gt;=4.35,H78&gt;=8.42,A78&lt;5.05,D78&lt;0.35,F78&lt;1.5),1.4,IF(AND(H78&gt;=14.494,A78&lt;5.55,G78&lt;0.948,H78&lt;14.877,A78&gt;=5.05,D78&lt;0.35,F78&lt;1.5),1.6,IF(AND(A78&lt;6.1,H78&lt;14.508,H78&lt;15.168,G78&lt;0.68,B78&gt;=2.75,F78&lt;2.5,F78&gt;=1.5),4.5,IF(AND(A78&lt;6.1,H78&lt;11.8,D78&lt;2.2,H78&lt;16.284,D78&gt;=1.75,F78&gt;=2.5,F78&gt;=1.5),4.95,IF(AND(A78&gt;=6.1,H78&lt;11.8,D78&lt;2.2,H78&lt;16.284,D78&gt;=1.75,F78&gt;=2.5,F78&gt;=1.5),5.333,IF(AND(B78&lt;2.75,H78&gt;=11.8,D78&lt;2.2,H78&lt;16.284,D78&gt;=1.75,F78&gt;=2.5,F78&gt;=1.5),5.1,IF(AND(B78&gt;=3.15,D78&lt;2.35,D78&gt;=2.2,H78&lt;16.284,D78&gt;=1.75,F78&gt;=2.5,F78&gt;=1.5),5.5,IF(AND(B78&gt;=3.35,G78&gt;=0.231,H78&lt;14.005,A78&gt;=4.35,H78&gt;=8.42,A78&lt;5.05,D78&lt;0.35,F78&lt;1.5),1.3,IF(AND(H78&lt;13.869,H78&lt;14.494,A78&lt;5.55,G78&lt;0.948,H78&lt;14.877,A78&gt;=5.05,D78&lt;0.35,F78&lt;1.5),1.5,IF(AND(H78&gt;=13.869,H78&lt;14.494,A78&lt;5.55,G78&lt;0.948,H78&lt;14.877,A78&gt;=5.05,D78&lt;0.35,F78&lt;1.5),1.4,IF(AND(G78&lt;0.636,A78&gt;=6.1,H78&lt;14.508,H78&lt;15.168,G78&lt;0.68,B78&gt;=2.75,F78&lt;2.5,F78&gt;=1.5),4.68,IF(AND(G78&gt;=0.636,A78&gt;=6.1,H78&lt;14.508,H78&lt;15.168,G78&lt;0.68,B78&gt;=2.75,F78&lt;2.5,F78&gt;=1.5),4.4,IF(AND(B78&lt;2.85,B78&gt;=2.75,H78&gt;=11.8,D78&lt;2.2,H78&lt;16.284,D78&gt;=1.75,F78&gt;=2.5,F78&gt;=1.5),6.7,IF(AND(H78&lt;10.626,B78&lt;3.15,D78&lt;2.35,D78&gt;=2.2,H78&lt;16.284,D78&gt;=1.75,F78&gt;=2.5,F78&gt;=1.5),5.1,IF(AND(H78&gt;=10.626,B78&lt;3.15,D78&lt;2.35,D78&gt;=2.2,H78&lt;16.284,D78&gt;=1.75,F78&gt;=2.5,F78&gt;=1.5),5.2,IF(AND(G78&lt;0.378,B78&lt;3.35,G78&gt;=0.231,H78&lt;14.005,A78&gt;=4.35,H78&gt;=8.42,A78&lt;5.05,D78&lt;0.35,F78&lt;1.5),1.2,IF(AND(G78&gt;=0.378,B78&lt;3.35,G78&gt;=0.231,H78&lt;14.005,A78&gt;=4.35,H78&gt;=8.42,A78&lt;5.05,D78&lt;0.35,F78&lt;1.5),1.3,IF(AND(A78&lt;6.2,B78&gt;=2.85,B78&gt;=2.75,H78&gt;=11.8,D78&lt;2.2,H78&lt;16.284,D78&gt;=1.75,F78&gt;=2.5,F78&gt;=1.5),4.9,IF(AND(G78&lt;0.388,A78&gt;=6.2,B78&gt;=2.85,B78&gt;=2.75,H78&gt;=11.8,D78&lt;2.2,H78&lt;16.284,D78&gt;=1.75,F78&gt;=2.5,F78&gt;=1.5),5.52,IF(AND(G78&gt;=0.388,A78&gt;=6.2,B78&gt;=2.85,B78&gt;=2.75,H78&gt;=11.8,D78&lt;2.2,H78&lt;16.284,D78&gt;=1.75,F78&gt;=2.5,F78&gt;=1.5),5.7,"shouldnthappen")))))))))))))))))))))))))))))))))))))))</f>
        <v>4.2</v>
      </c>
      <c r="T78" s="1" t="n">
        <f aca="false">IF(AND(D78&gt;=0.8,A78&lt;5.45),3.7,IF(AND(D78&gt;=0.35,D78&lt;0.8,A78&lt;5.45),1.56,IF(AND(G78&lt;0.164,F78&lt;2.5,A78&gt;=5.45),1.6,IF(AND(H78&gt;=16.718,F78&gt;=2.5,A78&gt;=5.45),6.4,IF(AND(G78&gt;=0.719,H78&lt;16.718,F78&gt;=2.5,A78&gt;=5.45),5.05,IF(AND(A78&lt;4.35,A78&lt;5.05,D78&lt;0.35,D78&lt;0.8,A78&lt;5.45),1.1,IF(AND(H78&gt;=14.494,A78&gt;=5.05,D78&lt;0.35,D78&lt;0.8,A78&lt;5.45),1.6,IF(AND(G78&lt;0.338,D78&lt;1.25,G78&gt;=0.164,F78&lt;2.5,A78&gt;=5.45),4.1,IF(AND(H78&lt;8.397,D78&gt;=1.25,G78&gt;=0.164,F78&lt;2.5,A78&gt;=5.45),4,IF(AND(H78&lt;11.031,H78&lt;14.494,A78&gt;=5.05,D78&lt;0.35,D78&lt;0.8,A78&lt;5.45),1.5,IF(AND(H78&gt;=11.031,H78&lt;14.494,A78&gt;=5.05,D78&lt;0.35,D78&lt;0.8,A78&lt;5.45),1.44,IF(AND(B78&lt;2.65,H78&gt;=8.397,D78&gt;=1.25,G78&gt;=0.164,F78&lt;2.5,A78&gt;=5.45),4.767,IF(AND(H78&lt;7.388,G78&lt;0.487,G78&lt;0.719,H78&lt;16.718,F78&gt;=2.5,A78&gt;=5.45),5.067,IF(AND(G78&lt;0.533,G78&gt;=0.487,G78&lt;0.719,H78&lt;16.718,F78&gt;=2.5,A78&gt;=5.45),5.8,IF(AND(G78&gt;=0.533,G78&gt;=0.487,G78&lt;0.719,H78&lt;16.718,F78&gt;=2.5,A78&gt;=5.45),5.86,IF(AND(B78&lt;3.25,A78&gt;=4.95,A78&gt;=4.35,A78&lt;5.05,D78&lt;0.35,D78&lt;0.8,A78&lt;5.45),1.2,IF(AND(A78&lt;5.6,H78&lt;11.218,G78&gt;=0.338,D78&lt;1.25,G78&gt;=0.164,F78&lt;2.5,A78&gt;=5.45),3.7,IF(AND(A78&gt;=5.6,H78&lt;11.218,G78&gt;=0.338,D78&lt;1.25,G78&gt;=0.164,F78&lt;2.5,A78&gt;=5.45),3.5,IF(AND(H78&lt;12.668,H78&gt;=11.218,G78&gt;=0.338,D78&lt;1.25,G78&gt;=0.164,F78&lt;2.5,A78&gt;=5.45),3.9,IF(AND(H78&gt;=12.668,H78&gt;=11.218,G78&gt;=0.338,D78&lt;1.25,G78&gt;=0.164,F78&lt;2.5,A78&gt;=5.45),4,IF(AND(H78&gt;=15.705,B78&gt;=2.65,H78&gt;=8.397,D78&gt;=1.25,G78&gt;=0.164,F78&lt;2.5,A78&gt;=5.45),4.8,IF(AND(B78&lt;2.75,H78&gt;=7.388,G78&lt;0.487,G78&lt;0.719,H78&lt;16.718,F78&gt;=2.5,A78&gt;=5.45),5.26,IF(AND(B78&lt;2.95,A78&lt;4.5,A78&lt;4.95,A78&gt;=4.35,A78&lt;5.05,D78&lt;0.35,D78&lt;0.8,A78&lt;5.45),1.4,IF(AND(B78&gt;=2.95,A78&lt;4.5,A78&lt;4.95,A78&gt;=4.35,A78&lt;5.05,D78&lt;0.35,D78&lt;0.8,A78&lt;5.45),1.3,IF(AND(H78&gt;=13.924,A78&gt;=4.5,A78&lt;4.95,A78&gt;=4.35,A78&lt;5.05,D78&lt;0.35,D78&lt;0.8,A78&lt;5.45),1.5,IF(AND(G78&lt;0.252,B78&gt;=3.25,A78&gt;=4.95,A78&gt;=4.35,A78&lt;5.05,D78&lt;0.35,D78&lt;0.8,A78&lt;5.45),1.4,IF(AND(G78&gt;=0.252,B78&gt;=3.25,A78&gt;=4.95,A78&gt;=4.35,A78&lt;5.05,D78&lt;0.35,D78&lt;0.8,A78&lt;5.45),1.32,IF(AND(G78&gt;=0.473,H78&lt;15.705,B78&gt;=2.65,H78&gt;=8.397,D78&gt;=1.25,G78&gt;=0.164,F78&lt;2.5,A78&gt;=5.45),4.7,IF(AND(B78&gt;=3.15,B78&gt;=2.75,H78&gt;=7.388,G78&lt;0.487,G78&lt;0.719,H78&lt;16.718,F78&gt;=2.5,A78&gt;=5.45),5.7,IF(AND(B78&lt;3.15,H78&lt;13.924,A78&gt;=4.5,A78&lt;4.95,A78&gt;=4.35,A78&lt;5.05,D78&lt;0.35,D78&lt;0.8,A78&lt;5.45),1.433,IF(AND(B78&gt;=3.15,H78&lt;13.924,A78&gt;=4.5,A78&lt;4.95,A78&gt;=4.35,A78&lt;5.05,D78&lt;0.35,D78&lt;0.8,A78&lt;5.45),1.4,IF(AND(H78&gt;=14.81,G78&lt;0.473,H78&lt;15.705,B78&gt;=2.65,H78&gt;=8.397,D78&gt;=1.25,G78&gt;=0.164,F78&lt;2.5,A78&gt;=5.45),4.2,IF(AND(A78&lt;6.65,B78&lt;3.15,B78&gt;=2.75,H78&gt;=7.388,G78&lt;0.487,G78&lt;0.719,H78&lt;16.718,F78&gt;=2.5,A78&gt;=5.45),5.6,IF(AND(A78&gt;=6.65,B78&lt;3.15,B78&gt;=2.75,H78&gt;=7.388,G78&lt;0.487,G78&lt;0.719,H78&lt;16.718,F78&gt;=2.5,A78&gt;=5.45),5.4,IF(AND(A78&lt;6.15,H78&lt;14.81,G78&lt;0.473,H78&lt;15.705,B78&gt;=2.65,H78&gt;=8.397,D78&gt;=1.25,G78&gt;=0.164,F78&lt;2.5,A78&gt;=5.45),4.5,IF(AND(A78&gt;=6.15,H78&lt;14.81,G78&lt;0.473,H78&lt;15.705,B78&gt;=2.65,H78&gt;=8.397,D78&gt;=1.25,G78&gt;=0.164,F78&lt;2.5,A78&gt;=5.45),4.4,"shouldnthappen"))))))))))))))))))))))))))))))))))))</f>
        <v>4.4</v>
      </c>
      <c r="U78" s="1" t="n">
        <f aca="false">IF(AND(G78&gt;=0.934,F78&lt;1.5),1.7,IF(AND(D78&lt;0.15,D78&lt;0.25,G78&lt;0.934,F78&lt;1.5),1.38,IF(AND(H78&gt;=14.379,D78&gt;=0.25,G78&lt;0.934,F78&lt;1.5),1.7,IF(AND(A78&lt;5.3,D78&lt;1.35,F78&lt;2.5,F78&gt;=1.5),3.15,IF(AND(H78&lt;7.148,D78&gt;=1.35,F78&lt;2.5,F78&gt;=1.5),3.9,IF(AND(G78&lt;0.352,A78&lt;6.15,F78&gt;=2.5,F78&gt;=1.5),4.5,IF(AND(G78&gt;=0.352,A78&lt;6.15,F78&gt;=2.5,F78&gt;=1.5),4.92,IF(AND(B78&lt;2.85,A78&gt;=6.15,F78&gt;=2.5,F78&gt;=1.5),6.2,IF(AND(D78&gt;=0.45,H78&lt;14.379,D78&gt;=0.25,G78&lt;0.934,F78&lt;1.5),1.65,IF(AND(G78&gt;=0.857,A78&gt;=5.3,D78&lt;1.35,F78&lt;2.5,F78&gt;=1.5),4.3,IF(AND(A78&gt;=7.25,B78&gt;=2.85,A78&gt;=6.15,F78&gt;=2.5,F78&gt;=1.5),6.425,IF(AND(H78&lt;9.499,A78&lt;5.05,D78&gt;=0.15,D78&lt;0.25,G78&lt;0.934,F78&lt;1.5),1.4,IF(AND(A78&gt;=5.45,A78&gt;=5.05,D78&gt;=0.15,D78&lt;0.25,G78&lt;0.934,F78&lt;1.5),1.3,IF(AND(B78&gt;=4.15,D78&lt;0.45,H78&lt;14.379,D78&gt;=0.25,G78&lt;0.934,F78&lt;1.5),1.5,IF(AND(A78&gt;=5.75,G78&lt;0.857,A78&gt;=5.3,D78&lt;1.35,F78&lt;2.5,F78&gt;=1.5),4.02,IF(AND(A78&lt;6.65,G78&lt;0.333,H78&gt;=7.148,D78&gt;=1.35,F78&lt;2.5,F78&gt;=1.5),4.475,IF(AND(A78&gt;=6.65,G78&lt;0.333,H78&gt;=7.148,D78&gt;=1.35,F78&lt;2.5,F78&gt;=1.5),4.8,IF(AND(D78&gt;=1.45,G78&gt;=0.333,H78&gt;=7.148,D78&gt;=1.35,F78&lt;2.5,F78&gt;=1.5),4.85,IF(AND(G78&gt;=0.861,A78&lt;7.25,B78&gt;=2.85,A78&gt;=6.15,F78&gt;=2.5,F78&gt;=1.5),5.2,IF(AND(G78&lt;0.571,H78&gt;=9.499,A78&lt;5.05,D78&gt;=0.15,D78&lt;0.25,G78&lt;0.934,F78&lt;1.5),1.2,IF(AND(G78&gt;=0.571,H78&gt;=9.499,A78&lt;5.05,D78&gt;=0.15,D78&lt;0.25,G78&lt;0.934,F78&lt;1.5),1.3,IF(AND(H78&lt;9.283,A78&lt;5.45,A78&gt;=5.05,D78&gt;=0.15,D78&lt;0.25,G78&lt;0.934,F78&lt;1.5),1.5,IF(AND(H78&gt;=9.283,A78&lt;5.45,A78&gt;=5.05,D78&gt;=0.15,D78&lt;0.25,G78&lt;0.934,F78&lt;1.5),1.425,IF(AND(A78&lt;4.9,B78&lt;4.15,D78&lt;0.45,H78&lt;14.379,D78&gt;=0.25,G78&lt;0.934,F78&lt;1.5),1.4,IF(AND(A78&gt;=4.9,B78&lt;4.15,D78&lt;0.45,H78&lt;14.379,D78&gt;=0.25,G78&lt;0.934,F78&lt;1.5),1.325,IF(AND(G78&lt;0.572,A78&lt;5.75,G78&lt;0.857,A78&gt;=5.3,D78&lt;1.35,F78&lt;2.5,F78&gt;=1.5),3.65,IF(AND(G78&gt;=0.572,A78&lt;5.75,G78&lt;0.857,A78&gt;=5.3,D78&lt;1.35,F78&lt;2.5,F78&gt;=1.5),3.9,IF(AND(A78&lt;6.75,D78&lt;1.45,G78&gt;=0.333,H78&gt;=7.148,D78&gt;=1.35,F78&lt;2.5,F78&gt;=1.5),4.4,IF(AND(A78&gt;=6.75,D78&lt;1.45,G78&gt;=0.333,H78&gt;=7.148,D78&gt;=1.35,F78&lt;2.5,F78&gt;=1.5),4.78,IF(AND(A78&lt;6.6,B78&lt;3.25,G78&lt;0.861,A78&lt;7.25,B78&gt;=2.85,A78&gt;=6.15,F78&gt;=2.5,F78&gt;=1.5),5.333,IF(AND(H78&lt;11.461,B78&gt;=3.25,G78&lt;0.861,A78&lt;7.25,B78&gt;=2.85,A78&gt;=6.15,F78&gt;=2.5,F78&gt;=1.5),6.025,IF(AND(H78&gt;=11.461,B78&gt;=3.25,G78&lt;0.861,A78&lt;7.25,B78&gt;=2.85,A78&gt;=6.15,F78&gt;=2.5,F78&gt;=1.5),5.667,IF(AND(H78&gt;=14.564,A78&gt;=6.6,B78&lt;3.25,G78&lt;0.861,A78&lt;7.25,B78&gt;=2.85,A78&gt;=6.15,F78&gt;=2.5,F78&gt;=1.5),5.4,IF(AND(D78&gt;=2.35,H78&lt;14.564,A78&gt;=6.6,B78&lt;3.25,G78&lt;0.861,A78&lt;7.25,B78&gt;=2.85,A78&gt;=6.15,F78&gt;=2.5,F78&gt;=1.5),5.6,IF(AND(A78&lt;6.85,D78&lt;2.35,H78&lt;14.564,A78&gt;=6.6,B78&lt;3.25,G78&lt;0.861,A78&lt;7.25,B78&gt;=2.85,A78&gt;=6.15,F78&gt;=2.5,F78&gt;=1.5),5.9,IF(AND(A78&gt;=6.85,D78&lt;2.35,H78&lt;14.564,A78&gt;=6.6,B78&lt;3.25,G78&lt;0.861,A78&lt;7.25,B78&gt;=2.85,A78&gt;=6.15,F78&gt;=2.5,F78&gt;=1.5),5.78,"shouldnthappen"))))))))))))))))))))))))))))))))))))</f>
        <v>4.475</v>
      </c>
      <c r="V78" s="1" t="n">
        <f aca="false">IF(AND(H78&lt;5.748,A78&lt;5.05,D78&lt;0.75),1,IF(AND(B78&lt;3.15,H78&gt;=5.748,A78&lt;5.05,D78&lt;0.75),1.475,IF(AND(G78&gt;=0.801,D78&lt;0.25,A78&gt;=5.05,D78&lt;0.75),1.7,IF(AND(D78&gt;=0.45,D78&gt;=0.25,A78&gt;=5.05,D78&lt;0.75),1.7,IF(AND(B78&lt;2.35,F78&lt;2.5,B78&lt;2.75,D78&gt;=0.75),4.16,IF(AND(D78&lt;1.75,F78&gt;=2.5,B78&lt;2.75,D78&gt;=0.75),4.875,IF(AND(D78&gt;=1.75,F78&gt;=2.5,B78&lt;2.75,D78&gt;=0.75),5.333,IF(AND(H78&gt;=16.284,D78&gt;=1.55,B78&gt;=2.75,D78&gt;=0.75),6.6,IF(AND(H78&gt;=14.144,B78&gt;=3.15,H78&gt;=5.748,A78&lt;5.05,D78&lt;0.75),1.3,IF(AND(A78&lt;5.45,G78&lt;0.801,D78&lt;0.25,A78&gt;=5.05,D78&lt;0.75),1.5,IF(AND(A78&gt;=5.45,G78&lt;0.801,D78&lt;0.25,A78&gt;=5.05,D78&lt;0.75),1.34,IF(AND(B78&lt;3.75,D78&lt;0.45,D78&gt;=0.25,A78&gt;=5.05,D78&lt;0.75),1.467,IF(AND(B78&gt;=3.75,D78&lt;0.45,D78&gt;=0.25,A78&gt;=5.05,D78&lt;0.75),1.767,IF(AND(G78&gt;=0.896,B78&gt;=2.35,F78&lt;2.5,B78&lt;2.75,D78&gt;=0.75),4.9,IF(AND(H78&lt;15.504,D78&lt;1.35,D78&lt;1.55,B78&gt;=2.75,D78&gt;=0.75),4.2,IF(AND(H78&gt;=15.504,D78&lt;1.35,D78&lt;1.55,B78&gt;=2.75,D78&gt;=0.75),4.6,IF(AND(H78&lt;9.767,D78&gt;=1.35,D78&lt;1.55,B78&gt;=2.75,D78&gt;=0.75),5.1,IF(AND(A78&lt;4.5,H78&lt;14.144,B78&gt;=3.15,H78&gt;=5.748,A78&lt;5.05,D78&lt;0.75),1.3,IF(AND(A78&gt;=4.5,H78&lt;14.144,B78&gt;=3.15,H78&gt;=5.748,A78&lt;5.05,D78&lt;0.75),1.4,IF(AND(D78&gt;=1.15,G78&lt;0.896,B78&gt;=2.35,F78&lt;2.5,B78&lt;2.75,D78&gt;=0.75),4.04,IF(AND(B78&lt;2.9,H78&gt;=9.767,D78&gt;=1.35,D78&lt;1.55,B78&gt;=2.75,D78&gt;=0.75),4.8,IF(AND(D78&lt;1.7,A78&gt;=7.05,H78&lt;16.284,D78&gt;=1.55,B78&gt;=2.75,D78&gt;=0.75),5.8,IF(AND(D78&gt;=1.7,A78&gt;=7.05,H78&lt;16.284,D78&gt;=1.55,B78&gt;=2.75,D78&gt;=0.75),6.3,IF(AND(B78&lt;2.45,D78&lt;1.15,G78&lt;0.896,B78&gt;=2.35,F78&lt;2.5,B78&lt;2.75,D78&gt;=0.75),3.767,IF(AND(B78&gt;=2.45,D78&lt;1.15,G78&lt;0.896,B78&gt;=2.35,F78&lt;2.5,B78&lt;2.75,D78&gt;=0.75),3.167,IF(AND(B78&gt;=3.15,B78&gt;=2.9,H78&gt;=9.767,D78&gt;=1.35,D78&lt;1.55,B78&gt;=2.75,D78&gt;=0.75),4.7,IF(AND(D78&lt;1.9,D78&lt;2.05,A78&lt;7.05,H78&lt;16.284,D78&gt;=1.55,B78&gt;=2.75,D78&gt;=0.75),4.82,IF(AND(D78&gt;=1.9,D78&lt;2.05,A78&lt;7.05,H78&lt;16.284,D78&gt;=1.55,B78&gt;=2.75,D78&gt;=0.75),5.067,IF(AND(H78&lt;12.721,B78&lt;3.15,B78&gt;=2.9,H78&gt;=9.767,D78&gt;=1.35,D78&lt;1.55,B78&gt;=2.75,D78&gt;=0.75),4.5,IF(AND(H78&gt;=12.721,B78&lt;3.15,B78&gt;=2.9,H78&gt;=9.767,D78&gt;=1.35,D78&lt;1.55,B78&gt;=2.75,D78&gt;=0.75),4.433,IF(AND(H78&lt;9.525,G78&lt;0.364,D78&gt;=2.05,A78&lt;7.05,H78&lt;16.284,D78&gt;=1.55,B78&gt;=2.75,D78&gt;=0.75),5.1,IF(AND(A78&lt;6.25,G78&gt;=0.364,D78&gt;=2.05,A78&lt;7.05,H78&lt;16.284,D78&gt;=1.55,B78&gt;=2.75,D78&gt;=0.75),5.4,IF(AND(H78&lt;10.898,H78&gt;=9.525,G78&lt;0.364,D78&gt;=2.05,A78&lt;7.05,H78&lt;16.284,D78&gt;=1.55,B78&gt;=2.75,D78&gt;=0.75),5.6,IF(AND(H78&lt;8.711,A78&gt;=6.25,G78&gt;=0.364,D78&gt;=2.05,A78&lt;7.05,H78&lt;16.284,D78&gt;=1.55,B78&gt;=2.75,D78&gt;=0.75),5.7,IF(AND(H78&gt;=8.711,A78&gt;=6.25,G78&gt;=0.364,D78&gt;=2.05,A78&lt;7.05,H78&lt;16.284,D78&gt;=1.55,B78&gt;=2.75,D78&gt;=0.75),5.84,IF(AND(D78&lt;2.2,H78&gt;=10.898,H78&gt;=9.525,G78&lt;0.364,D78&gt;=2.05,A78&lt;7.05,H78&lt;16.284,D78&gt;=1.55,B78&gt;=2.75,D78&gt;=0.75),5.4,IF(AND(D78&gt;=2.2,H78&gt;=10.898,H78&gt;=9.525,G78&lt;0.364,D78&gt;=2.05,A78&lt;7.05,H78&lt;16.284,D78&gt;=1.55,B78&gt;=2.75,D78&gt;=0.75),5.3,"shouldnthappen")))))))))))))))))))))))))))))))))))))</f>
        <v>4.433</v>
      </c>
      <c r="W78" s="1" t="n">
        <f aca="false">IF(AND(H78&lt;6.926,D78&gt;=0.35,D78&lt;0.8),1.9,IF(AND(H78&gt;=6.926,D78&gt;=0.35,D78&lt;0.8),1.533,IF(AND(H78&lt;13.492,A78&lt;4.75,D78&lt;0.35,D78&lt;0.8),1.1,IF(AND(H78&gt;=13.492,A78&lt;4.75,D78&lt;0.35,D78&lt;0.8),1.375,IF(AND(B78&lt;2.75,A78&gt;=5.85,F78&lt;2.5,D78&gt;=0.8),4.833,IF(AND(B78&lt;3.3,A78&gt;=7.05,F78&gt;=2.5,D78&gt;=0.8),5.8,IF(AND(B78&gt;=3.3,A78&gt;=7.05,F78&gt;=2.5,D78&gt;=0.8),6.325,IF(AND(D78&gt;=0.25,A78&lt;5.05,A78&gt;=4.75,D78&lt;0.35,D78&lt;0.8),1.3,IF(AND(B78&lt;3.6,A78&gt;=5.05,A78&gt;=4.75,D78&lt;0.35,D78&lt;0.8),1.4,IF(AND(H78&lt;10.194,G78&lt;0.412,A78&lt;5.85,F78&lt;2.5,D78&gt;=0.8),4.133,IF(AND(H78&gt;=10.194,G78&lt;0.412,A78&lt;5.85,F78&lt;2.5,D78&gt;=0.8),4.5,IF(AND(A78&lt;5.35,G78&gt;=0.412,A78&lt;5.85,F78&lt;2.5,D78&gt;=0.8),3.15,IF(AND(A78&lt;6.2,B78&gt;=2.75,A78&gt;=5.85,F78&lt;2.5,D78&gt;=0.8),4.3,IF(AND(H78&lt;5.767,A78&lt;6.2,A78&lt;7.05,F78&gt;=2.5,D78&gt;=0.8),4.5,IF(AND(G78&gt;=0.861,A78&gt;=6.2,A78&lt;7.05,F78&gt;=2.5,D78&gt;=0.8),5.2,IF(AND(B78&lt;3.15,D78&lt;0.25,A78&lt;5.05,A78&gt;=4.75,D78&lt;0.35,D78&lt;0.8),1.55,IF(AND(A78&lt;5.45,B78&gt;=3.6,A78&gt;=5.05,A78&gt;=4.75,D78&lt;0.35,D78&lt;0.8),1.5,IF(AND(A78&gt;=5.45,B78&gt;=3.6,A78&gt;=5.05,A78&gt;=4.75,D78&lt;0.35,D78&lt;0.8),1.4,IF(AND(G78&gt;=0.772,A78&gt;=5.35,G78&gt;=0.412,A78&lt;5.85,F78&lt;2.5,D78&gt;=0.8),3.9,IF(AND(D78&gt;=1.45,A78&gt;=6.2,B78&gt;=2.75,A78&gt;=5.85,F78&lt;2.5,D78&gt;=0.8),4.775,IF(AND(G78&lt;0.5,H78&gt;=5.767,A78&lt;6.2,A78&lt;7.05,F78&gt;=2.5,D78&gt;=0.8),5.1,IF(AND(G78&gt;=0.5,H78&gt;=5.767,A78&lt;6.2,A78&lt;7.05,F78&gt;=2.5,D78&gt;=0.8),4.95,IF(AND(B78&gt;=3.25,G78&lt;0.861,A78&gt;=6.2,A78&lt;7.05,F78&gt;=2.5,D78&gt;=0.8),5.75,IF(AND(A78&lt;4.95,B78&gt;=3.15,D78&lt;0.25,A78&lt;5.05,A78&gt;=4.75,D78&lt;0.35,D78&lt;0.8),1.4,IF(AND(A78&lt;5.65,G78&lt;0.772,A78&gt;=5.35,G78&gt;=0.412,A78&lt;5.85,F78&lt;2.5,D78&gt;=0.8),3.6,IF(AND(A78&gt;=5.65,G78&lt;0.772,A78&gt;=5.35,G78&gt;=0.412,A78&lt;5.85,F78&lt;2.5,D78&gt;=0.8),3.5,IF(AND(B78&gt;=3.15,D78&lt;1.45,A78&gt;=6.2,B78&gt;=2.75,A78&gt;=5.85,F78&lt;2.5,D78&gt;=0.8),4.7,IF(AND(A78&gt;=6.65,B78&lt;3.25,G78&lt;0.861,A78&gt;=6.2,A78&lt;7.05,F78&gt;=2.5,D78&gt;=0.8),5.567,IF(AND(H78&lt;9.499,A78&gt;=4.95,B78&gt;=3.15,D78&lt;0.25,A78&lt;5.05,A78&gt;=4.75,D78&lt;0.35,D78&lt;0.8),1.4,IF(AND(H78&gt;=9.499,A78&gt;=4.95,B78&gt;=3.15,D78&lt;0.25,A78&lt;5.05,A78&gt;=4.75,D78&lt;0.35,D78&lt;0.8),1.2,IF(AND(G78&lt;0.765,B78&lt;3.15,D78&lt;1.45,A78&gt;=6.2,B78&gt;=2.75,A78&gt;=5.85,F78&lt;2.5,D78&gt;=0.8),4.4,IF(AND(G78&gt;=0.765,B78&lt;3.15,D78&lt;1.45,A78&gt;=6.2,B78&gt;=2.75,A78&gt;=5.85,F78&lt;2.5,D78&gt;=0.8),4.6,IF(AND(H78&lt;10.667,A78&lt;6.65,B78&lt;3.25,G78&lt;0.861,A78&gt;=6.2,A78&lt;7.05,F78&gt;=2.5,D78&gt;=0.8),5.167,IF(AND(G78&lt;0.627,H78&gt;=10.667,A78&lt;6.65,B78&lt;3.25,G78&lt;0.861,A78&gt;=6.2,A78&lt;7.05,F78&gt;=2.5,D78&gt;=0.8),5.64,IF(AND(G78&gt;=0.627,H78&gt;=10.667,A78&lt;6.65,B78&lt;3.25,G78&lt;0.861,A78&gt;=6.2,A78&lt;7.05,F78&gt;=2.5,D78&gt;=0.8),5.1,"shouldnthappen")))))))))))))))))))))))))))))))))))</f>
        <v>4.4</v>
      </c>
      <c r="X78" s="1" t="n">
        <f aca="false">IF(AND(B78&lt;3.05,H78&lt;6.697,A78&lt;5.45),4.1,IF(AND(B78&gt;=3.05,H78&lt;6.697,A78&lt;5.45),1.48,IF(AND(D78&lt;0.7,A78&lt;5.9,A78&gt;=5.45),1.4,IF(AND(A78&lt;4.35,B78&lt;3.3,H78&gt;=6.697,A78&lt;5.45),1.1,IF(AND(G78&lt;0.372,D78&gt;=0.7,A78&lt;5.9,A78&gt;=5.45),4.36,IF(AND(A78&gt;=4.9,A78&gt;=4.35,B78&lt;3.3,H78&gt;=6.697,A78&lt;5.45),1.6,IF(AND(H78&gt;=14.171,A78&lt;5.15,B78&gt;=3.3,H78&gt;=6.697,A78&lt;5.45),1.6,IF(AND(G78&lt;0.451,A78&gt;=5.15,B78&gt;=3.3,H78&gt;=6.697,A78&lt;5.45),1.367,IF(AND(G78&gt;=0.451,A78&gt;=5.15,B78&gt;=3.3,H78&gt;=6.697,A78&lt;5.45),1.5,IF(AND(G78&lt;0.332,D78&lt;1.45,F78&lt;2.5,A78&gt;=5.9,A78&gt;=5.45),4.35,IF(AND(A78&lt;6.15,D78&gt;=1.45,F78&lt;2.5,A78&gt;=5.9,A78&gt;=5.45),5.1,IF(AND(D78&gt;=2.4,G78&lt;0.432,F78&gt;=2.5,A78&gt;=5.9,A78&gt;=5.45),5.78,IF(AND(A78&lt;6.15,G78&gt;=0.432,F78&gt;=2.5,A78&gt;=5.9,A78&gt;=5.45),4.9,IF(AND(B78&lt;3.1,A78&lt;4.9,A78&gt;=4.35,B78&lt;3.3,H78&gt;=6.697,A78&lt;5.45),1.4,IF(AND(B78&gt;=3.1,A78&lt;4.9,A78&gt;=4.35,B78&lt;3.3,H78&gt;=6.697,A78&lt;5.45),1.3,IF(AND(G78&lt;0.343,H78&lt;14.171,A78&lt;5.15,B78&gt;=3.3,H78&gt;=6.697,A78&lt;5.45),1.433,IF(AND(G78&gt;=0.343,H78&lt;14.171,A78&lt;5.15,B78&gt;=3.3,H78&gt;=6.697,A78&lt;5.45),1.525,IF(AND(D78&lt;1.05,B78&lt;2.55,G78&gt;=0.372,D78&gt;=0.7,A78&lt;5.9,A78&gt;=5.45),3.7,IF(AND(H78&lt;10.596,B78&gt;=2.55,G78&gt;=0.372,D78&gt;=0.7,A78&lt;5.9,A78&gt;=5.45),3.525,IF(AND(H78&gt;=10.596,B78&gt;=2.55,G78&gt;=0.372,D78&gt;=0.7,A78&lt;5.9,A78&gt;=5.45),3.9,IF(AND(H78&lt;14.314,G78&gt;=0.332,D78&lt;1.45,F78&lt;2.5,A78&gt;=5.9,A78&gt;=5.45),4.4,IF(AND(H78&gt;=14.314,G78&gt;=0.332,D78&lt;1.45,F78&lt;2.5,A78&gt;=5.9,A78&gt;=5.45),4.7,IF(AND(H78&lt;13.906,A78&gt;=6.15,D78&gt;=1.45,F78&lt;2.5,A78&gt;=5.9,A78&gt;=5.45),4.675,IF(AND(H78&gt;=13.906,A78&gt;=6.15,D78&gt;=1.45,F78&lt;2.5,A78&gt;=5.9,A78&gt;=5.45),4.9,IF(AND(G78&lt;0.093,D78&lt;2.4,G78&lt;0.432,F78&gt;=2.5,A78&gt;=5.9,A78&gt;=5.45),5.6,IF(AND(B78&lt;2.95,A78&gt;=6.15,G78&gt;=0.432,F78&gt;=2.5,A78&gt;=5.9,A78&gt;=5.45),5.86,IF(AND(A78&lt;5.55,D78&gt;=1.05,B78&lt;2.55,G78&gt;=0.372,D78&gt;=0.7,A78&lt;5.9,A78&gt;=5.45),4,IF(AND(A78&gt;=5.55,D78&gt;=1.05,B78&lt;2.55,G78&gt;=0.372,D78&gt;=0.7,A78&lt;5.9,A78&gt;=5.45),3.9,IF(AND(D78&lt;1.7,G78&gt;=0.093,D78&lt;2.4,G78&lt;0.432,F78&gt;=2.5,A78&gt;=5.9,A78&gt;=5.45),5.05,IF(AND(G78&gt;=0.774,B78&gt;=2.95,A78&gt;=6.15,G78&gt;=0.432,F78&gt;=2.5,A78&gt;=5.9,A78&gt;=5.45),5.3,IF(AND(G78&gt;=0.312,D78&gt;=1.7,G78&gt;=0.093,D78&lt;2.4,G78&lt;0.432,F78&gt;=2.5,A78&gt;=5.9,A78&gt;=5.45),5.4,IF(AND(D78&lt;2.45,G78&lt;0.774,B78&gt;=2.95,A78&gt;=6.15,G78&gt;=0.432,F78&gt;=2.5,A78&gt;=5.9,A78&gt;=5.45),5.66,IF(AND(D78&gt;=2.45,G78&lt;0.774,B78&gt;=2.95,A78&gt;=6.15,G78&gt;=0.432,F78&gt;=2.5,A78&gt;=5.9,A78&gt;=5.45),6,IF(AND(G78&gt;=0.301,G78&lt;0.312,D78&gt;=1.7,G78&gt;=0.093,D78&lt;2.4,G78&lt;0.432,F78&gt;=2.5,A78&gt;=5.9,A78&gt;=5.45),5.1,IF(AND(A78&lt;6.45,G78&lt;0.301,G78&lt;0.312,D78&gt;=1.7,G78&gt;=0.093,D78&lt;2.4,G78&lt;0.432,F78&gt;=2.5,A78&gt;=5.9,A78&gt;=5.45),5.3,IF(AND(A78&gt;=6.45,G78&lt;0.301,G78&lt;0.312,D78&gt;=1.7,G78&gt;=0.093,D78&lt;2.4,G78&lt;0.432,F78&gt;=2.5,A78&gt;=5.9,A78&gt;=5.45),5.2,"shouldnthappen"))))))))))))))))))))))))))))))))))))</f>
        <v>4.35</v>
      </c>
      <c r="Y78" s="1" t="n">
        <f aca="false">IF(AND(H78&lt;6.51,F78&lt;1.5),1.8,IF(AND(H78&gt;=16.674,F78&gt;=1.5),6.533,IF(AND(D78&gt;=0.45,H78&gt;=6.51,F78&lt;1.5),1.667,IF(AND(H78&gt;=13.805,G78&lt;0.154,H78&lt;16.674,F78&gt;=1.5),6.7,IF(AND(D78&lt;0.15,A78&lt;5.05,D78&lt;0.45,H78&gt;=6.51,F78&lt;1.5),1.4,IF(AND(H78&gt;=13.586,A78&gt;=5.05,D78&lt;0.45,H78&gt;=6.51,F78&lt;1.5),1.3,IF(AND(F78&lt;2.5,H78&lt;13.805,G78&lt;0.154,H78&lt;16.674,F78&gt;=1.5),4.6,IF(AND(H78&lt;8.929,D78&lt;1.35,G78&gt;=0.154,H78&lt;16.674,F78&gt;=1.5),3.64,IF(AND(G78&lt;0.05,H78&lt;13.586,A78&gt;=5.05,D78&lt;0.45,H78&gt;=6.51,F78&lt;1.5),1.4,IF(AND(G78&gt;=0.107,F78&gt;=2.5,H78&lt;13.805,G78&lt;0.154,H78&lt;16.674,F78&gt;=1.5),5.3,IF(AND(B78&gt;=2.75,H78&gt;=8.929,D78&lt;1.35,G78&gt;=0.154,H78&lt;16.674,F78&gt;=1.5),4.433,IF(AND(D78&gt;=1.55,F78&lt;2.5,D78&gt;=1.35,G78&gt;=0.154,H78&lt;16.674,F78&gt;=1.5),4.975,IF(AND(H78&lt;6.93,F78&gt;=2.5,D78&gt;=1.35,G78&gt;=0.154,H78&lt;16.674,F78&gt;=1.5),4.5,IF(AND(H78&lt;12.675,G78&lt;0.217,D78&gt;=0.15,A78&lt;5.05,D78&lt;0.45,H78&gt;=6.51,F78&lt;1.5),1.4,IF(AND(H78&gt;=12.675,G78&lt;0.217,D78&gt;=0.15,A78&lt;5.05,D78&lt;0.45,H78&gt;=6.51,F78&lt;1.5),1.5,IF(AND(A78&lt;4.65,G78&gt;=0.217,D78&gt;=0.15,A78&lt;5.05,D78&lt;0.45,H78&gt;=6.51,F78&lt;1.5),1.35,IF(AND(D78&lt;0.25,G78&gt;=0.05,H78&lt;13.586,A78&gt;=5.05,D78&lt;0.45,H78&gt;=6.51,F78&lt;1.5),1.467,IF(AND(D78&gt;=0.25,G78&gt;=0.05,H78&lt;13.586,A78&gt;=5.05,D78&lt;0.45,H78&gt;=6.51,F78&lt;1.5),1.5,IF(AND(H78&lt;9.15,G78&lt;0.107,F78&gt;=2.5,H78&lt;13.805,G78&lt;0.154,H78&lt;16.674,F78&gt;=1.5),5.7,IF(AND(H78&gt;=9.15,G78&lt;0.107,F78&gt;=2.5,H78&lt;13.805,G78&lt;0.154,H78&lt;16.674,F78&gt;=1.5),5.6,IF(AND(G78&lt;0.404,B78&lt;2.75,H78&gt;=8.929,D78&lt;1.35,G78&gt;=0.154,H78&lt;16.674,F78&gt;=1.5),4.15,IF(AND(G78&gt;=0.404,B78&lt;2.75,H78&gt;=8.929,D78&lt;1.35,G78&gt;=0.154,H78&lt;16.674,F78&gt;=1.5),3.9,IF(AND(A78&gt;=6.75,D78&lt;1.55,F78&lt;2.5,D78&gt;=1.35,G78&gt;=0.154,H78&lt;16.674,F78&gt;=1.5),4.82,IF(AND(D78&lt;0.25,A78&gt;=4.65,G78&gt;=0.217,D78&gt;=0.15,A78&lt;5.05,D78&lt;0.45,H78&gt;=6.51,F78&lt;1.5),1.325,IF(AND(D78&gt;=0.25,A78&gt;=4.65,G78&gt;=0.217,D78&gt;=0.15,A78&lt;5.05,D78&lt;0.45,H78&gt;=6.51,F78&lt;1.5),1.3,IF(AND(A78&lt;6.55,A78&lt;6.75,D78&lt;1.55,F78&lt;2.5,D78&gt;=1.35,G78&gt;=0.154,H78&lt;16.674,F78&gt;=1.5),4.575,IF(AND(A78&gt;=6.55,A78&lt;6.75,D78&lt;1.55,F78&lt;2.5,D78&gt;=1.35,G78&gt;=0.154,H78&lt;16.674,F78&gt;=1.5),4.4,IF(AND(B78&lt;2.9,D78&lt;2.05,H78&gt;=6.93,F78&gt;=2.5,D78&gt;=1.35,G78&gt;=0.154,H78&lt;16.674,F78&gt;=1.5),5.05,IF(AND(H78&lt;8.884,D78&gt;=2.05,H78&gt;=6.93,F78&gt;=2.5,D78&gt;=1.35,G78&gt;=0.154,H78&lt;16.674,F78&gt;=1.5),5.1,IF(AND(H78&lt;13.711,B78&gt;=2.9,D78&lt;2.05,H78&gt;=6.93,F78&gt;=2.5,D78&gt;=1.35,G78&gt;=0.154,H78&lt;16.674,F78&gt;=1.5),5,IF(AND(H78&gt;=13.711,B78&gt;=2.9,D78&lt;2.05,H78&gt;=6.93,F78&gt;=2.5,D78&gt;=1.35,G78&gt;=0.154,H78&lt;16.674,F78&gt;=1.5),5.8,IF(AND(B78&lt;3.15,H78&gt;=8.884,D78&gt;=2.05,H78&gt;=6.93,F78&gt;=2.5,D78&gt;=1.35,G78&gt;=0.154,H78&lt;16.674,F78&gt;=1.5),5.56,IF(AND(B78&gt;=3.15,H78&gt;=8.884,D78&gt;=2.05,H78&gt;=6.93,F78&gt;=2.5,D78&gt;=1.35,G78&gt;=0.154,H78&lt;16.674,F78&gt;=1.5),5.9,"shouldnthappen")))))))))))))))))))))))))))))))))</f>
        <v>4.4</v>
      </c>
      <c r="Z78" s="1" t="n">
        <f aca="false">IF(AND(F78&gt;=2,B78&gt;=3.35),5.6,IF(AND(A78&lt;6.65,H78&gt;=15.076,B78&lt;3.35),4.8,IF(AND(A78&gt;=6.65,H78&gt;=15.076,B78&lt;3.35),6.15,IF(AND(H78&lt;6.542,F78&lt;2,B78&gt;=3.35),1.767,IF(AND(G78&gt;=0.653,D78&lt;0.75,H78&lt;15.076,B78&lt;3.35),1.55,IF(AND(D78&lt;0.15,G78&lt;0.653,D78&lt;0.75,H78&lt;15.076,B78&lt;3.35),1.1,IF(AND(G78&lt;0.356,A78&lt;5.05,H78&gt;=6.542,F78&lt;2,B78&gt;=3.35),1.4,IF(AND(G78&gt;=0.356,A78&lt;5.05,H78&gt;=6.542,F78&lt;2,B78&gt;=3.35),1.3,IF(AND(G78&gt;=0.566,A78&gt;=5.05,H78&gt;=6.542,F78&lt;2,B78&gt;=3.35),1.6,IF(AND(B78&gt;=3.1,D78&gt;=0.15,G78&lt;0.653,D78&lt;0.75,H78&lt;15.076,B78&lt;3.35),1.367,IF(AND(B78&gt;=2.65,D78&lt;1.45,B78&lt;2.75,D78&gt;=0.75,H78&lt;15.076,B78&lt;3.35),3.96,IF(AND(G78&lt;0.352,D78&gt;=1.45,B78&lt;2.75,D78&gt;=0.75,H78&lt;15.076,B78&lt;3.35),4.5,IF(AND(D78&gt;=1.35,A78&lt;6.2,B78&gt;=2.75,D78&gt;=0.75,H78&lt;15.076,B78&lt;3.35),4.733,IF(AND(A78&lt;4.7,B78&lt;3.1,D78&gt;=0.15,G78&lt;0.653,D78&lt;0.75,H78&lt;15.076,B78&lt;3.35),1.36,IF(AND(A78&gt;=4.7,B78&lt;3.1,D78&gt;=0.15,G78&lt;0.653,D78&lt;0.75,H78&lt;15.076,B78&lt;3.35),1.6,IF(AND(A78&lt;5.2,B78&lt;2.65,D78&lt;1.45,B78&lt;2.75,D78&gt;=0.75,H78&lt;15.076,B78&lt;3.35),3.3,IF(AND(A78&lt;6.5,G78&gt;=0.352,D78&gt;=1.45,B78&lt;2.75,D78&gt;=0.75,H78&lt;15.076,B78&lt;3.35),5,IF(AND(A78&gt;=6.5,G78&gt;=0.352,D78&gt;=1.45,B78&lt;2.75,D78&gt;=0.75,H78&lt;15.076,B78&lt;3.35),5.8,IF(AND(H78&lt;8.486,D78&lt;1.35,A78&lt;6.2,B78&gt;=2.75,D78&gt;=0.75,H78&lt;15.076,B78&lt;3.35),3.975,IF(AND(G78&lt;0.187,F78&lt;2.5,A78&gt;=6.2,B78&gt;=2.75,D78&gt;=0.75,H78&lt;15.076,B78&lt;3.35),5,IF(AND(G78&gt;=0.187,F78&lt;2.5,A78&gt;=6.2,B78&gt;=2.75,D78&gt;=0.75,H78&lt;15.076,B78&lt;3.35),4.525,IF(AND(A78&gt;=7.25,F78&gt;=2.5,A78&gt;=6.2,B78&gt;=2.75,D78&gt;=0.75,H78&lt;15.076,B78&lt;3.35),6.5,IF(AND(G78&lt;0.185,B78&lt;3.6,G78&lt;0.566,A78&gt;=5.05,H78&gt;=6.542,F78&lt;2,B78&gt;=3.35),1.45,IF(AND(G78&gt;=0.185,B78&lt;3.6,G78&lt;0.566,A78&gt;=5.05,H78&gt;=6.542,F78&lt;2,B78&gt;=3.35),1.34,IF(AND(G78&lt;0.13,B78&gt;=3.6,G78&lt;0.566,A78&gt;=5.05,H78&gt;=6.542,F78&lt;2,B78&gt;=3.35),1.45,IF(AND(G78&gt;=0.13,B78&gt;=3.6,G78&lt;0.566,A78&gt;=5.05,H78&gt;=6.542,F78&lt;2,B78&gt;=3.35),1.5,IF(AND(D78&lt;1.05,A78&gt;=5.2,B78&lt;2.65,D78&lt;1.45,B78&lt;2.75,D78&gt;=0.75,H78&lt;15.076,B78&lt;3.35),3.5,IF(AND(D78&gt;=1.05,A78&gt;=5.2,B78&lt;2.65,D78&lt;1.45,B78&lt;2.75,D78&gt;=0.75,H78&lt;15.076,B78&lt;3.35),3.94,IF(AND(H78&lt;10.983,H78&gt;=8.486,D78&lt;1.35,A78&lt;6.2,B78&gt;=2.75,D78&gt;=0.75,H78&lt;15.076,B78&lt;3.35),4.38,IF(AND(H78&gt;=10.983,H78&gt;=8.486,D78&lt;1.35,A78&lt;6.2,B78&gt;=2.75,D78&gt;=0.75,H78&lt;15.076,B78&lt;3.35),4.1,IF(AND(B78&gt;=3.25,A78&lt;7.25,F78&gt;=2.5,A78&gt;=6.2,B78&gt;=2.75,D78&gt;=0.75,H78&lt;15.076,B78&lt;3.35),5.7,IF(AND(B78&lt;2.95,B78&lt;3.25,A78&lt;7.25,F78&gt;=2.5,A78&gt;=6.2,B78&gt;=2.75,D78&gt;=0.75,H78&lt;15.076,B78&lt;3.35),5.6,IF(AND(H78&gt;=13.711,B78&gt;=2.95,B78&lt;3.25,A78&lt;7.25,F78&gt;=2.5,A78&gt;=6.2,B78&gt;=2.75,D78&gt;=0.75,H78&lt;15.076,B78&lt;3.35),5.8,IF(AND(A78&gt;=6.8,H78&lt;13.711,B78&gt;=2.95,B78&lt;3.25,A78&lt;7.25,F78&gt;=2.5,A78&gt;=6.2,B78&gt;=2.75,D78&gt;=0.75,H78&lt;15.076,B78&lt;3.35),5.1,IF(AND(H78&lt;12.921,A78&lt;6.8,H78&lt;13.711,B78&gt;=2.95,B78&lt;3.25,A78&lt;7.25,F78&gt;=2.5,A78&gt;=6.2,B78&gt;=2.75,D78&gt;=0.75,H78&lt;15.076,B78&lt;3.35),5.34,IF(AND(H78&gt;=12.921,A78&lt;6.8,H78&lt;13.711,B78&gt;=2.95,B78&lt;3.25,A78&lt;7.25,F78&gt;=2.5,A78&gt;=6.2,B78&gt;=2.75,D78&gt;=0.75,H78&lt;15.076,B78&lt;3.35),5.133,"shouldnthappen"))))))))))))))))))))))))))))))))))))</f>
        <v>4.525</v>
      </c>
      <c r="AA78" s="1" t="n">
        <f aca="false">IF(AND(D78&gt;=0.45,A78&lt;5.05,D78&lt;0.8),1.6,IF(AND(D78&gt;=0.45,A78&gt;=5.05,D78&lt;0.8),1.7,IF(AND(H78&gt;=16.244,F78&gt;=2.5,D78&gt;=0.8),6.533,IF(AND(A78&lt;4.35,D78&lt;0.45,A78&lt;5.05,D78&lt;0.8),1.1,IF(AND(H78&gt;=14.877,D78&lt;0.45,A78&gt;=5.05,D78&lt;0.8),1.3,IF(AND(D78&gt;=1.4,A78&lt;5.65,F78&lt;2.5,D78&gt;=0.8),4.5,IF(AND(A78&gt;=7.25,H78&lt;16.244,F78&gt;=2.5,D78&gt;=0.8),6.5,IF(AND(A78&gt;=4.75,A78&gt;=4.35,D78&lt;0.45,A78&lt;5.05,D78&lt;0.8),1.35,IF(AND(A78&lt;5.3,D78&lt;1.4,A78&lt;5.65,F78&lt;2.5,D78&gt;=0.8),3.1,IF(AND(A78&gt;=6.8,A78&gt;=6.55,A78&gt;=5.65,F78&lt;2.5,D78&gt;=0.8),4.9,IF(AND(H78&lt;5.767,A78&lt;7.25,H78&lt;16.244,F78&gt;=2.5,D78&gt;=0.8),4.5,IF(AND(G78&gt;=0.522,A78&lt;4.75,A78&gt;=4.35,D78&lt;0.45,A78&lt;5.05,D78&lt;0.8),1.2,IF(AND(G78&gt;=0.948,D78&lt;0.35,H78&lt;14.877,D78&lt;0.45,A78&gt;=5.05,D78&lt;0.8),1.7,IF(AND(H78&lt;13.089,D78&gt;=0.35,H78&lt;14.877,D78&lt;0.45,A78&gt;=5.05,D78&lt;0.8),1.5,IF(AND(H78&gt;=13.089,D78&gt;=0.35,H78&lt;14.877,D78&lt;0.45,A78&gt;=5.05,D78&lt;0.8),1.3,IF(AND(B78&gt;=2.95,A78&gt;=5.3,D78&lt;1.4,A78&lt;5.65,F78&lt;2.5,D78&gt;=0.8),4.1,IF(AND(H78&lt;9.181,A78&lt;6.05,A78&lt;6.55,A78&gt;=5.65,F78&lt;2.5,D78&gt;=0.8),5.1,IF(AND(H78&gt;=9.181,A78&lt;6.05,A78&lt;6.55,A78&gt;=5.65,F78&lt;2.5,D78&gt;=0.8),4.3,IF(AND(G78&gt;=0.867,A78&gt;=6.05,A78&lt;6.55,A78&gt;=5.65,F78&lt;2.5,D78&gt;=0.8),4.9,IF(AND(B78&lt;3.05,A78&lt;6.8,A78&gt;=6.55,A78&gt;=5.65,F78&lt;2.5,D78&gt;=0.8),5,IF(AND(B78&gt;=3.05,A78&lt;6.8,A78&gt;=6.55,A78&gt;=5.65,F78&lt;2.5,D78&gt;=0.8),4.55,IF(AND(H78&gt;=14.144,G78&lt;0.522,A78&lt;4.75,A78&gt;=4.35,D78&lt;0.45,A78&lt;5.05,D78&lt;0.8),1.3,IF(AND(B78&lt;2.7,B78&lt;2.95,A78&gt;=5.3,D78&lt;1.4,A78&lt;5.65,F78&lt;2.5,D78&gt;=0.8),3.78,IF(AND(B78&gt;=2.7,B78&lt;2.95,A78&gt;=5.3,D78&lt;1.4,A78&lt;5.65,F78&lt;2.5,D78&gt;=0.8),3.6,IF(AND(G78&lt;0.638,G78&lt;0.867,A78&gt;=6.05,A78&lt;6.55,A78&gt;=5.65,F78&lt;2.5,D78&gt;=0.8),4.433,IF(AND(G78&gt;=0.638,G78&lt;0.867,A78&gt;=6.05,A78&lt;6.55,A78&gt;=5.65,F78&lt;2.5,D78&gt;=0.8),4,IF(AND(A78&lt;6.35,H78&lt;11.146,H78&gt;=5.767,A78&lt;7.25,H78&lt;16.244,F78&gt;=2.5,D78&gt;=0.8),5.1,IF(AND(A78&lt;4.5,H78&lt;14.144,G78&lt;0.522,A78&lt;4.75,A78&gt;=4.35,D78&lt;0.45,A78&lt;5.05,D78&lt;0.8),1.35,IF(AND(A78&gt;=4.5,H78&lt;14.144,G78&lt;0.522,A78&lt;4.75,A78&gt;=4.35,D78&lt;0.45,A78&lt;5.05,D78&lt;0.8),1.4,IF(AND(A78&lt;5.15,B78&lt;3.75,G78&lt;0.948,D78&lt;0.35,H78&lt;14.877,D78&lt;0.45,A78&gt;=5.05,D78&lt;0.8),1.4,IF(AND(A78&gt;=5.15,B78&lt;3.75,G78&lt;0.948,D78&lt;0.35,H78&lt;14.877,D78&lt;0.45,A78&gt;=5.05,D78&lt;0.8),1.5,IF(AND(G78&lt;0.112,B78&gt;=3.75,G78&lt;0.948,D78&lt;0.35,H78&lt;14.877,D78&lt;0.45,A78&gt;=5.05,D78&lt;0.8),1.5,IF(AND(G78&gt;=0.112,B78&gt;=3.75,G78&lt;0.948,D78&lt;0.35,H78&lt;14.877,D78&lt;0.45,A78&gt;=5.05,D78&lt;0.8),1.6,IF(AND(G78&lt;0.075,A78&gt;=6.35,H78&lt;11.146,H78&gt;=5.767,A78&lt;7.25,H78&lt;16.244,F78&gt;=2.5,D78&gt;=0.8),5.5,IF(AND(G78&gt;=0.075,A78&gt;=6.35,H78&lt;11.146,H78&gt;=5.767,A78&lt;7.25,H78&lt;16.244,F78&gt;=2.5,D78&gt;=0.8),5.24,IF(AND(B78&lt;2.95,D78&lt;1.9,H78&gt;=11.146,H78&gt;=5.767,A78&lt;7.25,H78&lt;16.244,F78&gt;=2.5,D78&gt;=0.8),5.65,IF(AND(B78&gt;=2.95,D78&lt;1.9,H78&gt;=11.146,H78&gt;=5.767,A78&lt;7.25,H78&lt;16.244,F78&gt;=2.5,D78&gt;=0.8),5.8,IF(AND(H78&lt;13.42,D78&gt;=1.9,H78&gt;=11.146,H78&gt;=5.767,A78&lt;7.25,H78&lt;16.244,F78&gt;=2.5,D78&gt;=0.8),5.6,IF(AND(H78&gt;=13.42,D78&gt;=1.9,H78&gt;=11.146,H78&gt;=5.767,A78&lt;7.25,H78&lt;16.244,F78&gt;=2.5,D78&gt;=0.8),5.34,"shouldnthappen")))))))))))))))))))))))))))))))))))))))</f>
        <v>5</v>
      </c>
      <c r="AB78" s="1" t="n">
        <f aca="false">IF(AND(D78&gt;=0.35,F78&lt;1.5),1.5,IF(AND(F78&lt;2.5,D78&gt;=1.55,F78&gt;=1.5),4.85,IF(AND(H78&lt;8.308,D78&lt;0.15,D78&lt;0.35,F78&lt;1.5),1.5,IF(AND(H78&gt;=8.308,D78&lt;0.15,D78&lt;0.35,F78&lt;1.5),1.4,IF(AND(H78&lt;5.523,D78&gt;=0.15,D78&lt;0.35,F78&lt;1.5),1,IF(AND(G78&lt;0.572,H78&lt;10.688,D78&lt;1.55,F78&gt;=1.5),3.75,IF(AND(B78&gt;=3.5,F78&gt;=2.5,D78&gt;=1.55,F78&gt;=1.5),6.3,IF(AND(A78&gt;=5.65,G78&gt;=0.572,H78&lt;10.688,D78&lt;1.55,F78&gt;=1.5),4.45,IF(AND(B78&gt;=2.85,A78&lt;6.15,H78&gt;=10.688,D78&lt;1.55,F78&gt;=1.5),4.35,IF(AND(H78&gt;=16.284,B78&lt;3.5,F78&gt;=2.5,D78&gt;=1.55,F78&gt;=1.5),6.6,IF(AND(G78&gt;=0.241,G78&lt;0.338,H78&gt;=5.523,D78&gt;=0.15,D78&lt;0.35,F78&lt;1.5),1.25,IF(AND(A78&lt;5.05,G78&gt;=0.338,H78&gt;=5.523,D78&gt;=0.15,D78&lt;0.35,F78&lt;1.5),1.35,IF(AND(B78&lt;2.7,A78&lt;5.65,G78&gt;=0.572,H78&lt;10.688,D78&lt;1.55,F78&gt;=1.5),4,IF(AND(B78&gt;=2.7,A78&lt;5.65,G78&gt;=0.572,H78&lt;10.688,D78&lt;1.55,F78&gt;=1.5),3.6,IF(AND(B78&lt;2.45,B78&lt;2.85,A78&lt;6.15,H78&gt;=10.688,D78&lt;1.55,F78&gt;=1.5),3.7,IF(AND(A78&lt;6.25,B78&lt;2.85,A78&gt;=6.15,H78&gt;=10.688,D78&lt;1.55,F78&gt;=1.5),4.5,IF(AND(A78&gt;=6.25,B78&lt;2.85,A78&gt;=6.15,H78&gt;=10.688,D78&lt;1.55,F78&gt;=1.5),4.86,IF(AND(D78&gt;=1.45,B78&gt;=2.85,A78&gt;=6.15,H78&gt;=10.688,D78&lt;1.55,F78&gt;=1.5),4.8,IF(AND(H78&lt;8.202,H78&lt;16.284,B78&lt;3.5,F78&gt;=2.5,D78&gt;=1.55,F78&gt;=1.5),5.7,IF(AND(A78&gt;=5.1,G78&lt;0.241,G78&lt;0.338,H78&gt;=5.523,D78&gt;=0.15,D78&lt;0.35,F78&lt;1.5),1.5,IF(AND(B78&gt;=3.75,A78&gt;=5.05,G78&gt;=0.338,H78&gt;=5.523,D78&gt;=0.15,D78&lt;0.35,F78&lt;1.5),1.6,IF(AND(A78&lt;5.7,B78&gt;=2.45,B78&lt;2.85,A78&lt;6.15,H78&gt;=10.688,D78&lt;1.55,F78&gt;=1.5),3.9,IF(AND(A78&gt;=5.7,B78&gt;=2.45,B78&lt;2.85,A78&lt;6.15,H78&gt;=10.688,D78&lt;1.55,F78&gt;=1.5),4.02,IF(AND(H78&lt;13.654,D78&lt;1.45,B78&gt;=2.85,A78&gt;=6.15,H78&gt;=10.688,D78&lt;1.55,F78&gt;=1.5),4.333,IF(AND(H78&gt;=13.654,D78&lt;1.45,B78&gt;=2.85,A78&gt;=6.15,H78&gt;=10.688,D78&lt;1.55,F78&gt;=1.5),4.54,IF(AND(A78&lt;6.15,H78&gt;=8.202,H78&lt;16.284,B78&lt;3.5,F78&gt;=2.5,D78&gt;=1.55,F78&gt;=1.5),5,IF(AND(H78&lt;13.924,A78&lt;5.1,G78&lt;0.241,G78&lt;0.338,H78&gt;=5.523,D78&gt;=0.15,D78&lt;0.35,F78&lt;1.5),1.4,IF(AND(H78&gt;=13.924,A78&lt;5.1,G78&lt;0.241,G78&lt;0.338,H78&gt;=5.523,D78&gt;=0.15,D78&lt;0.35,F78&lt;1.5),1.5,IF(AND(D78&lt;0.25,B78&lt;3.75,A78&gt;=5.05,G78&gt;=0.338,H78&gt;=5.523,D78&gt;=0.15,D78&lt;0.35,F78&lt;1.5),1.5,IF(AND(D78&gt;=0.25,B78&lt;3.75,A78&gt;=5.05,G78&gt;=0.338,H78&gt;=5.523,D78&gt;=0.15,D78&lt;0.35,F78&lt;1.5),1.4,IF(AND(H78&lt;8.884,B78&gt;=3.05,A78&gt;=6.15,H78&gt;=8.202,H78&lt;16.284,B78&lt;3.5,F78&gt;=2.5,D78&gt;=1.55,F78&gt;=1.5),5.1,IF(AND(A78&lt;6.45,G78&lt;0.368,B78&lt;3.05,A78&gt;=6.15,H78&gt;=8.202,H78&lt;16.284,B78&lt;3.5,F78&gt;=2.5,D78&gt;=1.55,F78&gt;=1.5),5.525,IF(AND(A78&gt;=6.45,G78&lt;0.368,B78&lt;3.05,A78&gt;=6.15,H78&gt;=8.202,H78&lt;16.284,B78&lt;3.5,F78&gt;=2.5,D78&gt;=1.55,F78&gt;=1.5),5.35,IF(AND(D78&lt;2.25,G78&gt;=0.368,B78&lt;3.05,A78&gt;=6.15,H78&gt;=8.202,H78&lt;16.284,B78&lt;3.5,F78&gt;=2.5,D78&gt;=1.55,F78&gt;=1.5),5.8,IF(AND(D78&gt;=2.25,G78&gt;=0.368,B78&lt;3.05,A78&gt;=6.15,H78&gt;=8.202,H78&lt;16.284,B78&lt;3.5,F78&gt;=2.5,D78&gt;=1.55,F78&gt;=1.5),5.2,IF(AND(H78&lt;10.257,H78&gt;=8.884,B78&gt;=3.05,A78&gt;=6.15,H78&gt;=8.202,H78&lt;16.284,B78&lt;3.5,F78&gt;=2.5,D78&gt;=1.55,F78&gt;=1.5),5.9,IF(AND(H78&gt;=10.257,H78&gt;=8.884,B78&gt;=3.05,A78&gt;=6.15,H78&gt;=8.202,H78&lt;16.284,B78&lt;3.5,F78&gt;=2.5,D78&gt;=1.55,F78&gt;=1.5),5.48,"shouldnthappen")))))))))))))))))))))))))))))))))))))</f>
        <v>4.54</v>
      </c>
      <c r="AC78" s="1" t="n">
        <f aca="false">IF(AND(H78&lt;5.748,A78&lt;5.05,D78&lt;0.8),1,IF(AND(B78&lt;3.35,A78&gt;=5.05,D78&lt;0.8),1.7,IF(AND(A78&lt;5.85,G78&lt;0.154,D78&gt;=0.8),4.5,IF(AND(D78&gt;=0.45,H78&gt;=5.748,A78&lt;5.05,D78&lt;0.8),1.6,IF(AND(G78&gt;=0.934,B78&gt;=3.35,A78&gt;=5.05,D78&lt;0.8),1.7,IF(AND(D78&lt;2.1,A78&gt;=5.85,G78&lt;0.154,D78&gt;=0.8),6.15,IF(AND(D78&gt;=2.1,A78&gt;=5.85,G78&lt;0.154,D78&gt;=0.8),5.5,IF(AND(A78&lt;6.1,D78&gt;=1.55,G78&gt;=0.154,D78&gt;=0.8),5,IF(AND(H78&gt;=14.379,G78&lt;0.934,B78&gt;=3.35,A78&gt;=5.05,D78&lt;0.8),1.58,IF(AND(G78&lt;0.379,A78&gt;=6.1,D78&gt;=1.55,G78&gt;=0.154,D78&gt;=0.8),5.42,IF(AND(H78&lt;13.924,G78&lt;0.227,D78&lt;0.45,H78&gt;=5.748,A78&lt;5.05,D78&lt;0.8),1.4,IF(AND(H78&gt;=13.924,G78&lt;0.227,D78&lt;0.45,H78&gt;=5.748,A78&lt;5.05,D78&lt;0.8),1.5,IF(AND(B78&lt;3.1,G78&gt;=0.227,D78&lt;0.45,H78&gt;=5.748,A78&lt;5.05,D78&lt;0.8),1.1,IF(AND(G78&lt;0.13,H78&lt;14.379,G78&lt;0.934,B78&gt;=3.35,A78&gt;=5.05,D78&lt;0.8),1.4,IF(AND(D78&lt;1.05,A78&lt;5.65,D78&lt;1.35,D78&lt;1.55,G78&gt;=0.154,D78&gt;=0.8),3.7,IF(AND(D78&lt;1.25,A78&gt;=5.65,D78&lt;1.35,D78&lt;1.55,G78&gt;=0.154,D78&gt;=0.8),4.06,IF(AND(D78&gt;=1.25,A78&gt;=5.65,D78&lt;1.35,D78&lt;1.55,G78&gt;=0.154,D78&gt;=0.8),4.425,IF(AND(H78&lt;13.654,D78&lt;1.45,D78&gt;=1.35,D78&lt;1.55,G78&gt;=0.154,D78&gt;=0.8),4.275,IF(AND(G78&lt;0.259,D78&gt;=1.45,D78&gt;=1.35,D78&lt;1.55,G78&gt;=0.154,D78&gt;=0.8),5.1,IF(AND(B78&lt;2.95,G78&gt;=0.379,A78&gt;=6.1,D78&gt;=1.55,G78&gt;=0.154,D78&gt;=0.8),6.3,IF(AND(B78&lt;3.25,B78&gt;=3.1,G78&gt;=0.227,D78&lt;0.45,H78&gt;=5.748,A78&lt;5.05,D78&lt;0.8),1.3,IF(AND(B78&gt;=3.25,B78&gt;=3.1,G78&gt;=0.227,D78&lt;0.45,H78&gt;=5.748,A78&lt;5.05,D78&lt;0.8),1.4,IF(AND(H78&gt;=13.372,G78&gt;=0.13,H78&lt;14.379,G78&lt;0.934,B78&gt;=3.35,A78&gt;=5.05,D78&lt;0.8),1.4,IF(AND(H78&lt;6.69,D78&gt;=1.05,A78&lt;5.65,D78&lt;1.35,D78&lt;1.55,G78&gt;=0.154,D78&gt;=0.8),4.033,IF(AND(H78&gt;=6.69,D78&gt;=1.05,A78&lt;5.65,D78&lt;1.35,D78&lt;1.55,G78&gt;=0.154,D78&gt;=0.8),3.88,IF(AND(B78&lt;2.85,H78&gt;=13.654,D78&lt;1.45,D78&gt;=1.35,D78&lt;1.55,G78&gt;=0.154,D78&gt;=0.8),4.8,IF(AND(B78&gt;=2.85,H78&gt;=13.654,D78&lt;1.45,D78&gt;=1.35,D78&lt;1.55,G78&gt;=0.154,D78&gt;=0.8),4.7,IF(AND(H78&lt;11.681,G78&gt;=0.259,D78&gt;=1.45,D78&gt;=1.35,D78&lt;1.55,G78&gt;=0.154,D78&gt;=0.8),4.85,IF(AND(H78&gt;=11.681,G78&gt;=0.259,D78&gt;=1.45,D78&gt;=1.35,D78&lt;1.55,G78&gt;=0.154,D78&gt;=0.8),4.633,IF(AND(A78&lt;6.25,B78&gt;=2.95,G78&gt;=0.379,A78&gt;=6.1,D78&gt;=1.55,G78&gt;=0.154,D78&gt;=0.8),5.4,IF(AND(D78&lt;0.3,H78&lt;13.372,G78&gt;=0.13,H78&lt;14.379,G78&lt;0.934,B78&gt;=3.35,A78&gt;=5.05,D78&lt;0.8),1.475,IF(AND(D78&gt;=0.3,H78&lt;13.372,G78&gt;=0.13,H78&lt;14.379,G78&lt;0.934,B78&gt;=3.35,A78&gt;=5.05,D78&lt;0.8),1.5,IF(AND(B78&lt;3.15,A78&gt;=6.25,B78&gt;=2.95,G78&gt;=0.379,A78&gt;=6.1,D78&gt;=1.55,G78&gt;=0.154,D78&gt;=0.8),5.7,IF(AND(B78&gt;=3.15,A78&gt;=6.25,B78&gt;=2.95,G78&gt;=0.379,A78&gt;=6.1,D78&gt;=1.55,G78&gt;=0.154,D78&gt;=0.8),5.933,"shouldnthappen"))))))))))))))))))))))))))))))))))</f>
        <v>4.7</v>
      </c>
      <c r="AD78" s="1" t="n">
        <f aca="false">IF(AND(H78&lt;6.621,A78&lt;4.95,D78&lt;0.8),1,IF(AND(H78&lt;14.144,H78&gt;=6.621,A78&lt;4.95,D78&lt;0.8),1.4,IF(AND(H78&gt;=14.144,H78&gt;=6.621,A78&lt;4.95,D78&lt;0.8),1.3,IF(AND(G78&lt;0.13,B78&gt;=3.85,A78&gt;=4.95,D78&lt;0.8),1.3,IF(AND(G78&gt;=0.13,B78&gt;=3.85,A78&gt;=4.95,D78&lt;0.8),1.425,IF(AND(A78&gt;=6.05,B78&lt;2.75,D78&lt;1.55,D78&gt;=0.8),4.9,IF(AND(A78&gt;=7.3,G78&lt;0.119,D78&gt;=1.55,D78&gt;=0.8),6.7,IF(AND(H78&lt;6.555,D78&lt;0.25,B78&lt;3.85,A78&gt;=4.95,D78&lt;0.8),1.7,IF(AND(B78&lt;3.4,D78&gt;=0.25,B78&lt;3.85,A78&gt;=4.95,D78&lt;0.8),1.7,IF(AND(B78&gt;=3.4,D78&gt;=0.25,B78&lt;3.85,A78&gt;=4.95,D78&lt;0.8),1.6,IF(AND(A78&lt;5.05,A78&lt;6.05,B78&lt;2.75,D78&lt;1.55,D78&gt;=0.8),3.3,IF(AND(B78&lt;2.85,D78&lt;1.35,B78&gt;=2.75,D78&lt;1.55,D78&gt;=0.8),4.5,IF(AND(H78&lt;12.206,D78&gt;=1.35,B78&gt;=2.75,D78&lt;1.55,D78&gt;=0.8),4.7,IF(AND(H78&gt;=12.206,D78&gt;=1.35,B78&gt;=2.75,D78&lt;1.55,D78&gt;=0.8),4.52,IF(AND(G78&lt;0.024,A78&lt;7.3,G78&lt;0.119,D78&gt;=1.55,D78&gt;=0.8),5.7,IF(AND(G78&gt;=0.024,A78&lt;7.3,G78&lt;0.119,D78&gt;=1.55,D78&gt;=0.8),5.6,IF(AND(F78&lt;2.5,G78&lt;0.417,G78&gt;=0.119,D78&gt;=1.55,D78&gt;=0.8),5.05,IF(AND(B78&lt;3.15,H78&gt;=6.555,D78&lt;0.25,B78&lt;3.85,A78&gt;=4.95,D78&lt;0.8),1.6,IF(AND(G78&lt;0.356,A78&gt;=5.05,A78&lt;6.05,B78&lt;2.75,D78&lt;1.55,D78&gt;=0.8),4.12,IF(AND(A78&lt;5.65,B78&gt;=2.85,D78&lt;1.35,B78&gt;=2.75,D78&lt;1.55,D78&gt;=0.8),3.6,IF(AND(B78&lt;3.15,F78&gt;=2.5,G78&lt;0.417,G78&gt;=0.119,D78&gt;=1.55,D78&gt;=0.8),5.18,IF(AND(B78&gt;=3.15,F78&gt;=2.5,G78&lt;0.417,G78&gt;=0.119,D78&gt;=1.55,D78&gt;=0.8),5.3,IF(AND(D78&lt;1.7,A78&lt;6.95,G78&gt;=0.417,G78&gt;=0.119,D78&gt;=1.55,D78&gt;=0.8),4.7,IF(AND(A78&lt;7.25,A78&gt;=6.95,G78&gt;=0.417,G78&gt;=0.119,D78&gt;=1.55,D78&gt;=0.8),5.8,IF(AND(A78&gt;=7.25,A78&gt;=6.95,G78&gt;=0.417,G78&gt;=0.119,D78&gt;=1.55,D78&gt;=0.8),6.333,IF(AND(H78&lt;8.594,B78&gt;=3.15,H78&gt;=6.555,D78&lt;0.25,B78&lt;3.85,A78&gt;=4.95,D78&lt;0.8),1.4,IF(AND(H78&gt;=8.594,B78&gt;=3.15,H78&gt;=6.555,D78&lt;0.25,B78&lt;3.85,A78&gt;=4.95,D78&lt;0.8),1.5,IF(AND(H78&gt;=11.218,G78&gt;=0.356,A78&gt;=5.05,A78&lt;6.05,B78&lt;2.75,D78&lt;1.55,D78&gt;=0.8),3.925,IF(AND(A78&gt;=6.5,A78&gt;=5.65,B78&gt;=2.85,D78&lt;1.35,B78&gt;=2.75,D78&lt;1.55,D78&gt;=0.8),4.6,IF(AND(H78&lt;8.602,H78&lt;11.218,G78&gt;=0.356,A78&gt;=5.05,A78&lt;6.05,B78&lt;2.75,D78&lt;1.55,D78&gt;=0.8),3.95,IF(AND(H78&gt;=8.602,H78&lt;11.218,G78&gt;=0.356,A78&gt;=5.05,A78&lt;6.05,B78&lt;2.75,D78&lt;1.55,D78&gt;=0.8),3.75,IF(AND(H78&lt;10.129,A78&lt;6.5,A78&gt;=5.65,B78&gt;=2.85,D78&lt;1.35,B78&gt;=2.75,D78&lt;1.55,D78&gt;=0.8),4.2,IF(AND(H78&gt;=10.129,A78&lt;6.5,A78&gt;=5.65,B78&gt;=2.85,D78&lt;1.35,B78&gt;=2.75,D78&lt;1.55,D78&gt;=0.8),4.267,IF(AND(D78&lt;2.2,B78&lt;3.05,D78&gt;=1.7,A78&lt;6.95,G78&gt;=0.417,G78&gt;=0.119,D78&gt;=1.55,D78&gt;=0.8),5.3,IF(AND(D78&gt;=2.2,B78&lt;3.05,D78&gt;=1.7,A78&lt;6.95,G78&gt;=0.417,G78&gt;=0.119,D78&gt;=1.55,D78&gt;=0.8),5.133,IF(AND(D78&lt;2.45,B78&gt;=3.05,D78&gt;=1.7,A78&lt;6.95,G78&gt;=0.417,G78&gt;=0.119,D78&gt;=1.55,D78&gt;=0.8),5.6,IF(AND(D78&gt;=2.45,B78&gt;=3.05,D78&gt;=1.7,A78&lt;6.95,G78&gt;=0.417,G78&gt;=0.119,D78&gt;=1.55,D78&gt;=0.8),6,"shouldnthappen")))))))))))))))))))))))))))))))))))))</f>
        <v>4.52</v>
      </c>
      <c r="AE78" s="1" t="n">
        <f aca="false">IF(AND(G78&lt;0.123,D78&gt;=0.25,D78&lt;0.75),1.3,IF(AND(H78&gt;=16.774,D78&gt;=1.75,D78&gt;=0.75),6.4,IF(AND(B78&lt;3.4,A78&lt;4.8,D78&lt;0.25,D78&lt;0.75),1.22,IF(AND(B78&gt;=3.4,A78&lt;4.8,D78&lt;0.25,D78&lt;0.75),1,IF(AND(A78&gt;=5.45,A78&gt;=4.8,D78&lt;0.25,D78&lt;0.75),1.367,IF(AND(H78&gt;=10.688,D78&lt;1.35,D78&lt;1.75,D78&gt;=0.75),4.2,IF(AND(A78&lt;5.3,D78&gt;=1.35,D78&lt;1.75,D78&gt;=0.75),4.05,IF(AND(G78&gt;=0.857,H78&lt;16.774,D78&gt;=1.75,D78&gt;=0.75),5.02,IF(AND(H78&lt;6.089,A78&lt;5.45,A78&gt;=4.8,D78&lt;0.25,D78&lt;0.75),1.7,IF(AND(G78&lt;0.184,D78&lt;0.35,G78&gt;=0.123,D78&gt;=0.25,D78&lt;0.75),1.7,IF(AND(G78&gt;=0.184,D78&lt;0.35,G78&gt;=0.123,D78&gt;=0.25,D78&lt;0.75),1.48,IF(AND(A78&lt;5.25,D78&gt;=0.35,G78&gt;=0.123,D78&gt;=0.25,D78&lt;0.75),1.75,IF(AND(A78&gt;=5.25,D78&gt;=0.35,G78&gt;=0.123,D78&gt;=0.25,D78&lt;0.75),1.5,IF(AND(A78&lt;5.3,H78&lt;10.688,D78&lt;1.35,D78&lt;1.75,D78&gt;=0.75),3.15,IF(AND(H78&lt;9.474,A78&gt;=5.3,D78&gt;=1.35,D78&lt;1.75,D78&gt;=0.75),4.95,IF(AND(G78&gt;=0.779,G78&lt;0.857,H78&lt;16.774,D78&gt;=1.75,D78&gt;=0.75),6,IF(AND(G78&lt;0.05,H78&gt;=6.089,A78&lt;5.45,A78&gt;=4.8,D78&lt;0.25,D78&lt;0.75),1.4,IF(AND(H78&lt;6.69,A78&gt;=5.3,H78&lt;10.688,D78&lt;1.35,D78&lt;1.75,D78&gt;=0.75),4.033,IF(AND(H78&gt;=6.69,A78&gt;=5.3,H78&lt;10.688,D78&lt;1.35,D78&lt;1.75,D78&gt;=0.75),3.733,IF(AND(B78&lt;2.5,H78&gt;=9.474,A78&gt;=5.3,D78&gt;=1.35,D78&lt;1.75,D78&gt;=0.75),4.5,IF(AND(D78&gt;=2.45,G78&lt;0.779,G78&lt;0.857,H78&lt;16.774,D78&gt;=1.75,D78&gt;=0.75),6,IF(AND(B78&gt;=3.75,G78&gt;=0.05,H78&gt;=6.089,A78&lt;5.45,A78&gt;=4.8,D78&lt;0.25,D78&lt;0.75),1.6,IF(AND(H78&lt;13.695,B78&gt;=2.5,H78&gt;=9.474,A78&gt;=5.3,D78&gt;=1.35,D78&lt;1.75,D78&gt;=0.75),4.567,IF(AND(G78&gt;=0.654,D78&lt;2.45,G78&lt;0.779,G78&lt;0.857,H78&lt;16.774,D78&gt;=1.75,D78&gt;=0.75),4.9,IF(AND(G78&gt;=0.73,B78&lt;3.75,G78&gt;=0.05,H78&gt;=6.089,A78&lt;5.45,A78&gt;=4.8,D78&lt;0.25,D78&lt;0.75),1.4,IF(AND(A78&lt;6.65,H78&gt;=13.695,B78&gt;=2.5,H78&gt;=9.474,A78&gt;=5.3,D78&gt;=1.35,D78&lt;1.75,D78&gt;=0.75),4.4,IF(AND(A78&gt;=6.65,H78&gt;=13.695,B78&gt;=2.5,H78&gt;=9.474,A78&gt;=5.3,D78&gt;=1.35,D78&lt;1.75,D78&gt;=0.75),4.84,IF(AND(B78&lt;2.75,G78&lt;0.654,D78&lt;2.45,G78&lt;0.779,G78&lt;0.857,H78&lt;16.774,D78&gt;=1.75,D78&gt;=0.75),5.2,IF(AND(H78&lt;9.524,G78&lt;0.73,B78&lt;3.75,G78&gt;=0.05,H78&gt;=6.089,A78&lt;5.45,A78&gt;=4.8,D78&lt;0.25,D78&lt;0.75),1.5,IF(AND(H78&gt;=9.524,G78&lt;0.73,B78&lt;3.75,G78&gt;=0.05,H78&gt;=6.089,A78&lt;5.45,A78&gt;=4.8,D78&lt;0.25,D78&lt;0.75),1.4,IF(AND(H78&gt;=13.644,B78&gt;=2.75,G78&lt;0.654,D78&lt;2.45,G78&lt;0.779,G78&lt;0.857,H78&lt;16.774,D78&gt;=1.75,D78&gt;=0.75),6.033,IF(AND(A78&gt;=6.85,H78&lt;13.644,B78&gt;=2.75,G78&lt;0.654,D78&lt;2.45,G78&lt;0.779,G78&lt;0.857,H78&lt;16.774,D78&gt;=1.75,D78&gt;=0.75),5.1,IF(AND(A78&gt;=6.75,A78&lt;6.85,H78&lt;13.644,B78&gt;=2.75,G78&lt;0.654,D78&lt;2.45,G78&lt;0.779,G78&lt;0.857,H78&lt;16.774,D78&gt;=1.75,D78&gt;=0.75),5.9,IF(AND(D78&gt;=2.35,A78&lt;6.75,A78&lt;6.85,H78&lt;13.644,B78&gt;=2.75,G78&lt;0.654,D78&lt;2.45,G78&lt;0.779,G78&lt;0.857,H78&lt;16.774,D78&gt;=1.75,D78&gt;=0.75),5.6,IF(AND(H78&lt;11.146,D78&lt;2.35,A78&lt;6.75,A78&lt;6.85,H78&lt;13.644,B78&gt;=2.75,G78&lt;0.654,D78&lt;2.45,G78&lt;0.779,G78&lt;0.857,H78&lt;16.774,D78&gt;=1.75,D78&gt;=0.75),5.4,IF(AND(H78&gt;=11.146,D78&lt;2.35,A78&lt;6.75,A78&lt;6.85,H78&lt;13.644,B78&gt;=2.75,G78&lt;0.654,D78&lt;2.45,G78&lt;0.779,G78&lt;0.857,H78&lt;16.774,D78&gt;=1.75,D78&gt;=0.75),5.6,"shouldnthappen"))))))))))))))))))))))))))))))))))))</f>
        <v>4.4</v>
      </c>
      <c r="AF78" s="1" t="n">
        <f aca="false">IF(AND(A78&lt;4.5,D78&lt;0.8),1.233,IF(AND(B78&lt;3.05,A78&gt;=4.5,D78&lt;0.8),1.4,IF(AND(D78&gt;=0.45,B78&gt;=3.05,A78&gt;=4.5,D78&lt;0.8),1.667,IF(AND(D78&lt;1.05,D78&lt;1.35,A78&lt;6.25,D78&gt;=0.8),3.633,IF(AND(H78&lt;13.935,A78&gt;=7.05,A78&gt;=6.25,D78&gt;=0.8),6,IF(AND(G78&gt;=0.948,D78&lt;0.45,B78&gt;=3.05,A78&gt;=4.5,D78&lt;0.8),1.7,IF(AND(G78&lt;0.652,D78&gt;=1.05,D78&lt;1.35,A78&lt;6.25,D78&gt;=0.8),4.16,IF(AND(D78&gt;=2.15,D78&gt;=1.75,D78&gt;=1.35,A78&lt;6.25,D78&gt;=0.8),5.4,IF(AND(G78&gt;=0.912,F78&lt;2.5,A78&lt;7.05,A78&gt;=6.25,D78&gt;=0.8),4.4,IF(AND(B78&gt;=3.25,F78&gt;=2.5,A78&lt;7.05,A78&gt;=6.25,D78&gt;=0.8),5.85,IF(AND(H78&lt;17.32,H78&gt;=13.935,A78&gt;=7.05,A78&gt;=6.25,D78&gt;=0.8),6.65,IF(AND(H78&gt;=17.32,H78&gt;=13.935,A78&gt;=7.05,A78&gt;=6.25,D78&gt;=0.8),6.4,IF(AND(H78&gt;=13.547,G78&lt;0.948,D78&lt;0.45,B78&gt;=3.05,A78&gt;=4.5,D78&lt;0.8),1.38,IF(AND(B78&gt;=2.75,G78&gt;=0.652,D78&gt;=1.05,D78&lt;1.35,A78&lt;6.25,D78&gt;=0.8),3.6,IF(AND(H78&lt;9.417,G78&lt;0.404,D78&lt;1.75,D78&gt;=1.35,A78&lt;6.25,D78&gt;=0.8),4.2,IF(AND(H78&gt;=9.417,G78&lt;0.404,D78&lt;1.75,D78&gt;=1.35,A78&lt;6.25,D78&gt;=0.8),4.5,IF(AND(G78&lt;0.464,G78&gt;=0.404,D78&lt;1.75,D78&gt;=1.35,A78&lt;6.25,D78&gt;=0.8),4.5,IF(AND(G78&gt;=0.464,G78&gt;=0.404,D78&lt;1.75,D78&gt;=1.35,A78&lt;6.25,D78&gt;=0.8),4.625,IF(AND(D78&lt;1.85,D78&lt;2.15,D78&gt;=1.75,D78&gt;=1.35,A78&lt;6.25,D78&gt;=0.8),4.9,IF(AND(D78&gt;=1.85,D78&lt;2.15,D78&gt;=1.75,D78&gt;=1.35,A78&lt;6.25,D78&gt;=0.8),5.05,IF(AND(G78&lt;0.332,G78&lt;0.912,F78&lt;2.5,A78&lt;7.05,A78&gt;=6.25,D78&gt;=0.8),4.467,IF(AND(G78&gt;=0.332,G78&lt;0.912,F78&lt;2.5,A78&lt;7.05,A78&gt;=6.25,D78&gt;=0.8),4.767,IF(AND(D78&lt;0.15,H78&lt;13.547,G78&lt;0.948,D78&lt;0.45,B78&gt;=3.05,A78&gt;=4.5,D78&lt;0.8),1.5,IF(AND(D78&lt;1.15,B78&lt;2.75,G78&gt;=0.652,D78&gt;=1.05,D78&lt;1.35,A78&lt;6.25,D78&gt;=0.8),3.9,IF(AND(D78&gt;=1.15,B78&lt;2.75,G78&gt;=0.652,D78&gt;=1.05,D78&lt;1.35,A78&lt;6.25,D78&gt;=0.8),4,IF(AND(D78&gt;=2.25,B78&lt;3.15,B78&lt;3.25,F78&gt;=2.5,A78&lt;7.05,A78&gt;=6.25,D78&gt;=0.8),5.14,IF(AND(G78&lt;0.621,B78&gt;=3.15,B78&lt;3.25,F78&gt;=2.5,A78&lt;7.05,A78&gt;=6.25,D78&gt;=0.8),5.75,IF(AND(G78&gt;=0.621,B78&gt;=3.15,B78&lt;3.25,F78&gt;=2.5,A78&lt;7.05,A78&gt;=6.25,D78&gt;=0.8),5.1,IF(AND(G78&gt;=0.862,D78&gt;=0.15,H78&lt;13.547,G78&lt;0.948,D78&lt;0.45,B78&gt;=3.05,A78&gt;=4.5,D78&lt;0.8),1.5,IF(AND(A78&lt;6.35,D78&lt;2.25,B78&lt;3.15,B78&lt;3.25,F78&gt;=2.5,A78&lt;7.05,A78&gt;=6.25,D78&gt;=0.8),5.267,IF(AND(A78&gt;=6.35,D78&lt;2.25,B78&lt;3.15,B78&lt;3.25,F78&gt;=2.5,A78&lt;7.05,A78&gt;=6.25,D78&gt;=0.8),5.42,IF(AND(A78&lt;5.1,G78&lt;0.862,D78&gt;=0.15,H78&lt;13.547,G78&lt;0.948,D78&lt;0.45,B78&gt;=3.05,A78&gt;=4.5,D78&lt;0.8),1.35,IF(AND(B78&lt;3.95,A78&gt;=5.1,G78&lt;0.862,D78&gt;=0.15,H78&lt;13.547,G78&lt;0.948,D78&lt;0.45,B78&gt;=3.05,A78&gt;=4.5,D78&lt;0.8),1.5,IF(AND(B78&gt;=3.95,A78&gt;=5.1,G78&lt;0.862,D78&gt;=0.15,H78&lt;13.547,G78&lt;0.948,D78&lt;0.45,B78&gt;=3.05,A78&gt;=4.5,D78&lt;0.8),1.467,"shouldnthappen"))))))))))))))))))))))))))))))))))</f>
        <v>4.467</v>
      </c>
      <c r="AG78" s="1" t="n">
        <f aca="false">IF(AND(H78&lt;5.748,A78&lt;4.85,D78&lt;0.75),1,IF(AND(B78&gt;=3.5,D78&gt;=1.75,D78&gt;=0.75),6.2,IF(AND(A78&gt;=4.65,H78&gt;=5.748,A78&lt;4.85,D78&lt;0.75),1.333,IF(AND(H78&lt;6.417,B78&lt;3.45,A78&gt;=4.85,D78&lt;0.75),1.7,IF(AND(A78&lt;5.05,B78&gt;=3.45,A78&gt;=4.85,D78&lt;0.75),1.4,IF(AND(A78&gt;=5.05,B78&gt;=3.45,A78&gt;=4.85,D78&lt;0.75),1.5,IF(AND(F78&gt;=2.5,H78&lt;13.641,D78&lt;1.75,D78&gt;=0.75),4.667,IF(AND(G78&lt;0.187,H78&gt;=13.641,D78&lt;1.75,D78&gt;=0.75),5,IF(AND(A78&gt;=7.1,B78&lt;3.5,D78&gt;=1.75,D78&gt;=0.75),6.575,IF(AND(G78&lt;0.161,A78&lt;4.65,H78&gt;=5.748,A78&lt;4.85,D78&lt;0.75),1.5,IF(AND(H78&lt;8.399,H78&gt;=6.417,B78&lt;3.45,A78&gt;=4.85,D78&lt;0.75),1.5,IF(AND(H78&gt;=8.399,H78&gt;=6.417,B78&lt;3.45,A78&gt;=4.85,D78&lt;0.75),1.625,IF(AND(G78&lt;0.086,F78&lt;2.5,H78&lt;13.641,D78&lt;1.75,D78&gt;=0.75),4.7,IF(AND(D78&lt;1.35,G78&gt;=0.187,H78&gt;=13.641,D78&lt;1.75,D78&gt;=0.75),4.2,IF(AND(G78&lt;0.422,G78&gt;=0.161,A78&lt;4.65,H78&gt;=5.748,A78&lt;4.85,D78&lt;0.75),1.4,IF(AND(G78&gt;=0.422,G78&gt;=0.161,A78&lt;4.65,H78&gt;=5.748,A78&lt;4.85,D78&lt;0.75),1.3,IF(AND(B78&lt;2.5,D78&gt;=1.35,G78&gt;=0.187,H78&gt;=13.641,D78&lt;1.75,D78&gt;=0.75),4.5,IF(AND(B78&lt;2.75,A78&lt;6,A78&lt;7.1,B78&lt;3.5,D78&gt;=1.75,D78&gt;=0.75),5.1,IF(AND(B78&gt;=2.75,A78&lt;6,A78&lt;7.1,B78&lt;3.5,D78&gt;=1.75,D78&gt;=0.75),5.02,IF(AND(A78&lt;5.15,A78&lt;5.9,G78&gt;=0.086,F78&lt;2.5,H78&lt;13.641,D78&lt;1.75,D78&gt;=0.75),3,IF(AND(G78&lt;0.644,A78&gt;=5.9,G78&gt;=0.086,F78&lt;2.5,H78&lt;13.641,D78&lt;1.75,D78&gt;=0.75),4.65,IF(AND(G78&gt;=0.644,A78&gt;=5.9,G78&gt;=0.086,F78&lt;2.5,H78&lt;13.641,D78&lt;1.75,D78&gt;=0.75),4.24,IF(AND(D78&lt;1.45,B78&gt;=2.5,D78&gt;=1.35,G78&gt;=0.187,H78&gt;=13.641,D78&lt;1.75,D78&gt;=0.75),4.68,IF(AND(D78&gt;=1.45,B78&gt;=2.5,D78&gt;=1.35,G78&gt;=0.187,H78&gt;=13.641,D78&lt;1.75,D78&gt;=0.75),4.833,IF(AND(H78&lt;13.18,D78&lt;2.05,A78&gt;=6,A78&lt;7.1,B78&lt;3.5,D78&gt;=1.75,D78&gt;=0.75),5.44,IF(AND(H78&gt;=13.18,D78&lt;2.05,A78&gt;=6,A78&lt;7.1,B78&lt;3.5,D78&gt;=1.75,D78&gt;=0.75),5.1,IF(AND(H78&lt;8.759,D78&gt;=2.05,A78&gt;=6,A78&lt;7.1,B78&lt;3.5,D78&gt;=1.75,D78&gt;=0.75),5.4,IF(AND(A78&gt;=5.75,A78&gt;=5.15,A78&lt;5.9,G78&gt;=0.086,F78&lt;2.5,H78&lt;13.641,D78&lt;1.75,D78&gt;=0.75),3.967,IF(AND(H78&lt;10.159,H78&gt;=8.759,D78&gt;=2.05,A78&gt;=6,A78&lt;7.1,B78&lt;3.5,D78&gt;=1.75,D78&gt;=0.75),5.925,IF(AND(D78&lt;1.2,A78&lt;5.75,A78&gt;=5.15,A78&lt;5.9,G78&gt;=0.086,F78&lt;2.5,H78&lt;13.641,D78&lt;1.75,D78&gt;=0.75),3.667,IF(AND(D78&lt;2.25,H78&gt;=10.159,H78&gt;=8.759,D78&gt;=2.05,A78&gt;=6,A78&lt;7.1,B78&lt;3.5,D78&gt;=1.75,D78&gt;=0.75),5.66,IF(AND(D78&gt;=2.25,H78&gt;=10.159,H78&gt;=8.759,D78&gt;=2.05,A78&gt;=6,A78&lt;7.1,B78&lt;3.5,D78&gt;=1.75,D78&gt;=0.75),5.34,IF(AND(D78&lt;1.35,D78&gt;=1.2,A78&lt;5.75,A78&gt;=5.15,A78&lt;5.9,G78&gt;=0.086,F78&lt;2.5,H78&lt;13.641,D78&lt;1.75,D78&gt;=0.75),4.025,IF(AND(D78&gt;=1.35,D78&gt;=1.2,A78&lt;5.75,A78&gt;=5.15,A78&lt;5.9,G78&gt;=0.086,F78&lt;2.5,H78&lt;13.641,D78&lt;1.75,D78&gt;=0.75),3.9,"shouldnthappen"))))))))))))))))))))))))))))))))))</f>
        <v>4.68</v>
      </c>
      <c r="AH78" s="1" t="n">
        <f aca="false">IF(AND(F78&lt;1.5,H78&lt;6.799,A78&lt;5.45),1.7,IF(AND(F78&gt;=1.5,H78&lt;6.799,A78&lt;5.45),4.1,IF(AND(D78&gt;=0.8,H78&gt;=6.799,A78&lt;5.45),3.9,IF(AND(H78&lt;7.564,F78&lt;2.5,A78&gt;=5.45),3.925,IF(AND(H78&gt;=16.284,F78&gt;=2.5,A78&gt;=5.45),6.5,IF(AND(A78&lt;4.35,D78&lt;0.8,H78&gt;=6.799,A78&lt;5.45),1.1,IF(AND(B78&lt;2.8,D78&lt;1.35,H78&gt;=7.564,F78&lt;2.5,A78&gt;=5.45),4.1,IF(AND(B78&gt;=2.8,D78&lt;1.35,H78&gt;=7.564,F78&lt;2.5,A78&gt;=5.45),4.267,IF(AND(B78&lt;2.75,D78&gt;=1.35,H78&gt;=7.564,F78&lt;2.5,A78&gt;=5.45),5,IF(AND(G78&gt;=0.078,G78&lt;0.26,H78&lt;16.284,F78&gt;=2.5,A78&gt;=5.45),6.06,IF(AND(G78&gt;=0.805,G78&gt;=0.26,H78&lt;16.284,F78&gt;=2.5,A78&gt;=5.45),5.02,IF(AND(H78&gt;=10.109,B78&gt;=3.45,A78&gt;=4.35,D78&lt;0.8,H78&gt;=6.799,A78&lt;5.45),1.55,IF(AND(D78&lt;2.25,G78&lt;0.078,G78&lt;0.26,H78&lt;16.284,F78&gt;=2.5,A78&gt;=5.45),5.6,IF(AND(D78&gt;=2.25,G78&lt;0.078,G78&lt;0.26,H78&lt;16.284,F78&gt;=2.5,A78&gt;=5.45),5.7,IF(AND(A78&lt;6.15,G78&lt;0.805,G78&gt;=0.26,H78&lt;16.284,F78&gt;=2.5,A78&gt;=5.45),4.967,IF(AND(A78&lt;4.65,H78&lt;12.227,B78&lt;3.45,A78&gt;=4.35,D78&lt;0.8,H78&gt;=6.799,A78&lt;5.45),1.333,IF(AND(A78&lt;4.85,H78&gt;=12.227,B78&lt;3.45,A78&gt;=4.35,D78&lt;0.8,H78&gt;=6.799,A78&lt;5.45),1.42,IF(AND(A78&gt;=4.85,H78&gt;=12.227,B78&lt;3.45,A78&gt;=4.35,D78&lt;0.8,H78&gt;=6.799,A78&lt;5.45),1.533,IF(AND(A78&lt;5.05,H78&lt;10.109,B78&gt;=3.45,A78&gt;=4.35,D78&lt;0.8,H78&gt;=6.799,A78&lt;5.45),1.4,IF(AND(A78&gt;=5.05,H78&lt;10.109,B78&gt;=3.45,A78&gt;=4.35,D78&lt;0.8,H78&gt;=6.799,A78&lt;5.45),1.5,IF(AND(G78&lt;0.14,H78&lt;13.531,B78&gt;=2.75,D78&gt;=1.35,H78&gt;=7.564,F78&lt;2.5,A78&gt;=5.45),4.7,IF(AND(G78&lt;0.187,H78&gt;=13.531,B78&gt;=2.75,D78&gt;=1.35,H78&gt;=7.564,F78&lt;2.5,A78&gt;=5.45),5,IF(AND(G78&gt;=0.187,H78&gt;=13.531,B78&gt;=2.75,D78&gt;=1.35,H78&gt;=7.564,F78&lt;2.5,A78&gt;=5.45),4.66,IF(AND(A78&lt;6.35,A78&gt;=6.15,G78&lt;0.805,G78&gt;=0.26,H78&lt;16.284,F78&gt;=2.5,A78&gt;=5.45),6,IF(AND(D78&lt;0.15,A78&gt;=4.65,H78&lt;12.227,B78&lt;3.45,A78&gt;=4.35,D78&lt;0.8,H78&gt;=6.799,A78&lt;5.45),1.5,IF(AND(H78&lt;10.723,G78&gt;=0.14,H78&lt;13.531,B78&gt;=2.75,D78&gt;=1.35,H78&gt;=7.564,F78&lt;2.5,A78&gt;=5.45),4.6,IF(AND(H78&gt;=10.723,G78&gt;=0.14,H78&lt;13.531,B78&gt;=2.75,D78&gt;=1.35,H78&gt;=7.564,F78&lt;2.5,A78&gt;=5.45),4.46,IF(AND(G78&lt;0.364,A78&gt;=6.35,A78&gt;=6.15,G78&lt;0.805,G78&gt;=0.26,H78&lt;16.284,F78&gt;=2.5,A78&gt;=5.45),5.28,IF(AND(A78&lt;5.1,D78&gt;=0.15,A78&gt;=4.65,H78&lt;12.227,B78&lt;3.45,A78&gt;=4.35,D78&lt;0.8,H78&gt;=6.799,A78&lt;5.45),1.36,IF(AND(A78&gt;=5.1,D78&gt;=0.15,A78&gt;=4.65,H78&lt;12.227,B78&lt;3.45,A78&gt;=4.35,D78&lt;0.8,H78&gt;=6.799,A78&lt;5.45),1.4,IF(AND(G78&gt;=0.6,G78&gt;=0.364,A78&gt;=6.35,A78&gt;=6.15,G78&lt;0.805,G78&gt;=0.26,H78&lt;16.284,F78&gt;=2.5,A78&gt;=5.45),5.1,IF(AND(A78&gt;=6.95,G78&lt;0.6,G78&gt;=0.364,A78&gt;=6.35,A78&gt;=6.15,G78&lt;0.805,G78&gt;=0.26,H78&lt;16.284,F78&gt;=2.5,A78&gt;=5.45),5.8,IF(AND(B78&lt;3.2,A78&lt;6.95,G78&lt;0.6,G78&gt;=0.364,A78&gt;=6.35,A78&gt;=6.15,G78&lt;0.805,G78&gt;=0.26,H78&lt;16.284,F78&gt;=2.5,A78&gt;=5.45),5.6,IF(AND(B78&gt;=3.2,A78&lt;6.95,G78&lt;0.6,G78&gt;=0.364,A78&gt;=6.35,A78&gt;=6.15,G78&lt;0.805,G78&gt;=0.26,H78&lt;16.284,F78&gt;=2.5,A78&gt;=5.45),5.7,"shouldnthappen"))))))))))))))))))))))))))))))))))</f>
        <v>4.66</v>
      </c>
      <c r="AI78" s="1" t="n">
        <f aca="false">IF(AND(B78&gt;=3.55,A78&lt;5.05,F78&lt;1.5),1,IF(AND(H78&gt;=13.436,A78&gt;=5.05,F78&lt;1.5),1.633,IF(AND(A78&lt;4.35,B78&lt;3.55,A78&lt;5.05,F78&lt;1.5),1.1,IF(AND(A78&lt;5.15,H78&lt;13.436,A78&gt;=5.05,F78&lt;1.5),1.6,IF(AND(G78&lt;0.837,D78&lt;1.2,B78&lt;2.65,F78&gt;=1.5),3.7,IF(AND(G78&gt;=0.837,D78&lt;1.2,B78&lt;2.65,F78&gt;=1.5),3,IF(AND(D78&lt;1.4,D78&gt;=1.2,B78&lt;2.65,F78&gt;=1.5),4.133,IF(AND(D78&gt;=1.4,D78&gt;=1.2,B78&lt;2.65,F78&gt;=1.5),4.633,IF(AND(G78&lt;0.302,A78&gt;=4.35,B78&lt;3.55,A78&lt;5.05,F78&lt;1.5),1.34,IF(AND(D78&gt;=0.3,A78&gt;=5.15,H78&lt;13.436,A78&gt;=5.05,F78&lt;1.5),1.5,IF(AND(G78&lt;0.233,G78&lt;0.265,D78&lt;1.55,B78&gt;=2.65,F78&gt;=1.5),4.56,IF(AND(G78&gt;=0.233,G78&lt;0.265,D78&lt;1.55,B78&gt;=2.65,F78&gt;=1.5),5.1,IF(AND(G78&lt;0.395,G78&gt;=0.265,D78&lt;1.55,B78&gt;=2.65,F78&gt;=1.5),4.025,IF(AND(H78&lt;13.935,A78&gt;=7.05,D78&gt;=1.55,B78&gt;=2.65,F78&gt;=1.5),6.12,IF(AND(H78&gt;=13.935,A78&gt;=7.05,D78&gt;=1.55,B78&gt;=2.65,F78&gt;=1.5),6.64,IF(AND(G78&gt;=0.858,G78&gt;=0.302,A78&gt;=4.35,B78&lt;3.55,A78&lt;5.05,F78&lt;1.5),1.3,IF(AND(H78&lt;6.543,D78&lt;0.3,A78&gt;=5.15,H78&lt;13.436,A78&gt;=5.05,F78&lt;1.5),1.4,IF(AND(H78&gt;=6.543,D78&lt;0.3,A78&gt;=5.15,H78&lt;13.436,A78&gt;=5.05,F78&lt;1.5),1.48,IF(AND(A78&lt;6.3,G78&gt;=0.395,G78&gt;=0.265,D78&lt;1.55,B78&gt;=2.65,F78&gt;=1.5),4.14,IF(AND(A78&gt;=6.3,G78&gt;=0.395,G78&gt;=0.265,D78&lt;1.55,B78&gt;=2.65,F78&gt;=1.5),4.767,IF(AND(G78&gt;=0.669,B78&lt;3.15,A78&lt;7.05,D78&gt;=1.55,B78&gt;=2.65,F78&gt;=1.5),5,IF(AND(H78&lt;9.459,G78&lt;0.858,G78&gt;=0.302,A78&gt;=4.35,B78&lt;3.55,A78&lt;5.05,F78&lt;1.5),1.4,IF(AND(H78&gt;=9.459,G78&lt;0.858,G78&gt;=0.302,A78&gt;=4.35,B78&lt;3.55,A78&lt;5.05,F78&lt;1.5),1.6,IF(AND(G78&gt;=0.433,G78&lt;0.669,B78&lt;3.15,A78&lt;7.05,D78&gt;=1.55,B78&gt;=2.65,F78&gt;=1.5),5.68,IF(AND(G78&lt;0.481,H78&lt;10.257,B78&gt;=3.15,A78&lt;7.05,D78&gt;=1.55,B78&gt;=2.65,F78&gt;=1.5),5.7,IF(AND(G78&gt;=0.481,H78&lt;10.257,B78&gt;=3.15,A78&lt;7.05,D78&gt;=1.55,B78&gt;=2.65,F78&gt;=1.5),5.9,IF(AND(D78&lt;2.15,H78&gt;=10.257,B78&gt;=3.15,A78&lt;7.05,D78&gt;=1.55,B78&gt;=2.65,F78&gt;=1.5),5.1,IF(AND(D78&gt;=2.15,H78&gt;=10.257,B78&gt;=3.15,A78&lt;7.05,D78&gt;=1.55,B78&gt;=2.65,F78&gt;=1.5),5.42,IF(AND(G78&lt;0.098,G78&lt;0.433,G78&lt;0.669,B78&lt;3.15,A78&lt;7.05,D78&gt;=1.55,B78&gt;=2.65,F78&gt;=1.5),5.567,IF(AND(D78&lt;1.8,G78&gt;=0.098,G78&lt;0.433,G78&lt;0.669,B78&lt;3.15,A78&lt;7.05,D78&gt;=1.55,B78&gt;=2.65,F78&gt;=1.5),5.033,IF(AND(G78&gt;=0.312,D78&gt;=1.8,G78&gt;=0.098,G78&lt;0.433,G78&lt;0.669,B78&lt;3.15,A78&lt;7.05,D78&gt;=1.55,B78&gt;=2.65,F78&gt;=1.5),5.4,IF(AND(H78&lt;9.002,G78&lt;0.312,D78&gt;=1.8,G78&gt;=0.098,G78&lt;0.433,G78&lt;0.669,B78&lt;3.15,A78&lt;7.05,D78&gt;=1.55,B78&gt;=2.65,F78&gt;=1.5),5.1,IF(AND(H78&gt;=9.002,G78&lt;0.312,D78&gt;=1.8,G78&gt;=0.098,G78&lt;0.433,G78&lt;0.669,B78&lt;3.15,A78&lt;7.05,D78&gt;=1.55,B78&gt;=2.65,F78&gt;=1.5),5.26,"shouldnthappen")))))))))))))))))))))))))))))))))</f>
        <v>4.56</v>
      </c>
      <c r="AJ78" s="1" t="n">
        <f aca="false">IF(AND(A78&gt;=5.25,D78&gt;=0.35,D78&lt;0.8),1.433,IF(AND(F78&gt;=2.5,H78&lt;6.927,D78&gt;=0.8),5.1,IF(AND(H78&lt;5.85,B78&lt;3.65,D78&lt;0.35,D78&lt;0.8),1,IF(AND(A78&lt;5.55,B78&gt;=3.65,D78&lt;0.35,D78&lt;0.8),1.5,IF(AND(A78&gt;=5.55,B78&gt;=3.65,D78&lt;0.35,D78&lt;0.8),1.7,IF(AND(H78&lt;7.949,A78&lt;5.25,D78&gt;=0.35,D78&lt;0.8),1.9,IF(AND(H78&gt;=7.949,A78&lt;5.25,D78&gt;=0.35,D78&lt;0.8),1.54,IF(AND(A78&lt;5.55,F78&lt;2.5,H78&lt;6.927,D78&gt;=0.8),3.98,IF(AND(A78&gt;=5.55,F78&lt;2.5,H78&lt;6.927,D78&gt;=0.8),4.1,IF(AND(A78&gt;=7.25,D78&gt;=1.55,H78&gt;=6.927,D78&gt;=0.8),6.65,IF(AND(A78&lt;5.75,D78&lt;1.2,D78&lt;1.55,H78&gt;=6.927,D78&gt;=0.8),3.62,IF(AND(A78&gt;=5.75,D78&lt;1.2,D78&lt;1.55,H78&gt;=6.927,D78&gt;=0.8),4.1,IF(AND(G78&lt;0.175,A78&lt;4.8,H78&gt;=5.85,B78&lt;3.65,D78&lt;0.35,D78&lt;0.8),1.5,IF(AND(G78&gt;=0.175,A78&lt;4.8,H78&gt;=5.85,B78&lt;3.65,D78&lt;0.35,D78&lt;0.8),1.3,IF(AND(A78&gt;=5.05,A78&gt;=4.8,H78&gt;=5.85,B78&lt;3.65,D78&lt;0.35,D78&lt;0.8),1.5,IF(AND(G78&gt;=0.735,A78&lt;6.25,D78&gt;=1.2,D78&lt;1.55,H78&gt;=6.927,D78&gt;=0.8),4,IF(AND(H78&lt;10.464,A78&lt;6.2,A78&lt;7.25,D78&gt;=1.55,H78&gt;=6.927,D78&gt;=0.8),5.1,IF(AND(H78&gt;=10.464,A78&lt;6.2,A78&lt;7.25,D78&gt;=1.55,H78&gt;=6.927,D78&gt;=0.8),4.9,IF(AND(G78&lt;0.418,A78&lt;5.05,A78&gt;=4.8,H78&gt;=5.85,B78&lt;3.65,D78&lt;0.35,D78&lt;0.8),1.48,IF(AND(G78&gt;=0.418,A78&lt;5.05,A78&gt;=4.8,H78&gt;=5.85,B78&lt;3.65,D78&lt;0.35,D78&lt;0.8),1.3,IF(AND(B78&lt;2.75,G78&lt;0.735,A78&lt;6.25,D78&gt;=1.2,D78&lt;1.55,H78&gt;=6.927,D78&gt;=0.8),4.35,IF(AND(H78&lt;15.422,D78&lt;1.45,A78&gt;=6.25,D78&gt;=1.2,D78&lt;1.55,H78&gt;=6.927,D78&gt;=0.8),4.375,IF(AND(H78&gt;=15.422,D78&lt;1.45,A78&gt;=6.25,D78&gt;=1.2,D78&lt;1.55,H78&gt;=6.927,D78&gt;=0.8),4.7,IF(AND(A78&lt;6.4,D78&gt;=1.45,A78&gt;=6.25,D78&gt;=1.2,D78&lt;1.55,H78&gt;=6.927,D78&gt;=0.8),5.1,IF(AND(G78&gt;=0.576,D78&lt;2.15,A78&gt;=6.2,A78&lt;7.25,D78&gt;=1.55,H78&gt;=6.927,D78&gt;=0.8),5.1,IF(AND(G78&lt;0.537,D78&gt;=2.15,A78&gt;=6.2,A78&lt;7.25,D78&gt;=1.55,H78&gt;=6.927,D78&gt;=0.8),5.533,IF(AND(G78&gt;=0.537,D78&gt;=2.15,A78&gt;=6.2,A78&lt;7.25,D78&gt;=1.55,H78&gt;=6.927,D78&gt;=0.8),5.9,IF(AND(D78&lt;1.45,B78&gt;=2.75,G78&lt;0.735,A78&lt;6.25,D78&gt;=1.2,D78&lt;1.55,H78&gt;=6.927,D78&gt;=0.8),4.6,IF(AND(D78&gt;=1.45,B78&gt;=2.75,G78&lt;0.735,A78&lt;6.25,D78&gt;=1.2,D78&lt;1.55,H78&gt;=6.927,D78&gt;=0.8),4.5,IF(AND(H78&lt;12.582,A78&gt;=6.4,D78&gt;=1.45,A78&gt;=6.25,D78&gt;=1.2,D78&lt;1.55,H78&gt;=6.927,D78&gt;=0.8),4.66,IF(AND(H78&gt;=12.582,A78&gt;=6.4,D78&gt;=1.45,A78&gt;=6.25,D78&gt;=1.2,D78&lt;1.55,H78&gt;=6.927,D78&gt;=0.8),4.9,IF(AND(B78&lt;2.75,G78&lt;0.576,D78&lt;2.15,A78&gt;=6.2,A78&lt;7.25,D78&gt;=1.55,H78&gt;=6.927,D78&gt;=0.8),5.3,IF(AND(G78&gt;=0.395,B78&gt;=2.75,G78&lt;0.576,D78&lt;2.15,A78&gt;=6.2,A78&lt;7.25,D78&gt;=1.55,H78&gt;=6.927,D78&gt;=0.8),5.6,IF(AND(D78&gt;=1.9,G78&lt;0.395,B78&gt;=2.75,G78&lt;0.576,D78&lt;2.15,A78&gt;=6.2,A78&lt;7.25,D78&gt;=1.55,H78&gt;=6.927,D78&gt;=0.8),5.333,IF(AND(B78&lt;2.95,D78&lt;1.9,G78&lt;0.395,B78&gt;=2.75,G78&lt;0.576,D78&lt;2.15,A78&gt;=6.2,A78&lt;7.25,D78&gt;=1.55,H78&gt;=6.927,D78&gt;=0.8),5.6,IF(AND(B78&gt;=2.95,D78&lt;1.9,G78&lt;0.395,B78&gt;=2.75,G78&lt;0.576,D78&lt;2.15,A78&gt;=6.2,A78&lt;7.25,D78&gt;=1.55,H78&gt;=6.927,D78&gt;=0.8),5.5,"shouldnthappen"))))))))))))))))))))))))))))))))))))</f>
        <v>4.375</v>
      </c>
      <c r="AK78" s="1" t="n">
        <f aca="false">IF(AND(H78&lt;5.85,B78&lt;3.65,F78&lt;1.5),1,IF(AND(B78&gt;=3.95,B78&gt;=3.65,F78&lt;1.5),1.433,IF(AND(A78&lt;5.15,F78&lt;2.5,F78&gt;=1.5),3.075,IF(AND(D78&gt;=0.35,H78&gt;=5.85,B78&lt;3.65,F78&lt;1.5),1.5,IF(AND(G78&lt;0.168,B78&lt;3.95,B78&gt;=3.65,F78&lt;1.5),1.7,IF(AND(H78&lt;5.767,A78&lt;7.25,F78&gt;=2.5,F78&gt;=1.5),4.5,IF(AND(D78&lt;1.9,A78&gt;=7.25,F78&gt;=2.5,F78&gt;=1.5),6.3,IF(AND(D78&gt;=1.9,A78&gt;=7.25,F78&gt;=2.5,F78&gt;=1.5),6.575,IF(AND(B78&lt;3.75,G78&gt;=0.168,B78&lt;3.95,B78&gt;=3.65,F78&lt;1.5),1.5,IF(AND(B78&gt;=3.75,G78&gt;=0.168,B78&lt;3.95,B78&gt;=3.65,F78&lt;1.5),1.6,IF(AND(D78&gt;=1.35,A78&lt;6.15,A78&gt;=5.15,F78&lt;2.5,F78&gt;=1.5),4.42,IF(AND(D78&lt;1.4,A78&gt;=6.15,A78&gt;=5.15,F78&lt;2.5,F78&gt;=1.5),4.5,IF(AND(D78&gt;=1.4,A78&gt;=6.15,A78&gt;=5.15,F78&lt;2.5,F78&gt;=1.5),4.675,IF(AND(D78&lt;0.15,H78&lt;11.218,D78&lt;0.35,H78&gt;=5.85,B78&lt;3.65,F78&lt;1.5),1.5,IF(AND(D78&lt;0.15,H78&gt;=11.218,D78&lt;0.35,H78&gt;=5.85,B78&lt;3.65,F78&lt;1.5),1.1,IF(AND(B78&lt;2.7,D78&lt;1.35,A78&lt;6.15,A78&gt;=5.15,F78&lt;2.5,F78&gt;=1.5),3.82,IF(AND(A78&lt;6.15,G78&gt;=0.755,H78&gt;=5.767,A78&lt;7.25,F78&gt;=2.5,F78&gt;=1.5),4.98,IF(AND(A78&gt;=6.15,G78&gt;=0.755,H78&gt;=5.767,A78&lt;7.25,F78&gt;=2.5,F78&gt;=1.5),5.3,IF(AND(B78&lt;3.4,D78&gt;=0.15,H78&lt;11.218,D78&lt;0.35,H78&gt;=5.85,B78&lt;3.65,F78&lt;1.5),1.4,IF(AND(B78&gt;=3.4,D78&gt;=0.15,H78&lt;11.218,D78&lt;0.35,H78&gt;=5.85,B78&lt;3.65,F78&lt;1.5),1.3,IF(AND(H78&lt;11.731,D78&gt;=0.15,H78&gt;=11.218,D78&lt;0.35,H78&gt;=5.85,B78&lt;3.65,F78&lt;1.5),1.2,IF(AND(H78&lt;9.053,B78&gt;=2.7,D78&lt;1.35,A78&lt;6.15,A78&gt;=5.15,F78&lt;2.5,F78&gt;=1.5),3.85,IF(AND(D78&gt;=2.1,B78&lt;2.85,G78&lt;0.755,H78&gt;=5.767,A78&lt;7.25,F78&gt;=2.5,F78&gt;=1.5),5.6,IF(AND(D78&gt;=2.45,B78&gt;=2.85,G78&lt;0.755,H78&gt;=5.767,A78&lt;7.25,F78&gt;=2.5,F78&gt;=1.5),5.8,IF(AND(B78&gt;=3.45,H78&gt;=11.731,D78&gt;=0.15,H78&gt;=11.218,D78&lt;0.35,H78&gt;=5.85,B78&lt;3.65,F78&lt;1.5),1.3,IF(AND(A78&lt;5.9,H78&gt;=9.053,B78&gt;=2.7,D78&lt;1.35,A78&lt;6.15,A78&gt;=5.15,F78&lt;2.5,F78&gt;=1.5),4.3,IF(AND(A78&gt;=5.9,H78&gt;=9.053,B78&gt;=2.7,D78&lt;1.35,A78&lt;6.15,A78&gt;=5.15,F78&lt;2.5,F78&gt;=1.5),4,IF(AND(G78&gt;=0.519,D78&lt;2.1,B78&lt;2.85,G78&lt;0.755,H78&gt;=5.767,A78&lt;7.25,F78&gt;=2.5,F78&gt;=1.5),4.9,IF(AND(A78&gt;=7.05,D78&lt;2.45,B78&gt;=2.85,G78&lt;0.755,H78&gt;=5.767,A78&lt;7.25,F78&gt;=2.5,F78&gt;=1.5),5.8,IF(AND(H78&lt;14.396,B78&lt;3.45,H78&gt;=11.731,D78&gt;=0.15,H78&gt;=11.218,D78&lt;0.35,H78&gt;=5.85,B78&lt;3.65,F78&lt;1.5),1.44,IF(AND(H78&gt;=14.396,B78&lt;3.45,H78&gt;=11.731,D78&gt;=0.15,H78&gt;=11.218,D78&lt;0.35,H78&gt;=5.85,B78&lt;3.65,F78&lt;1.5),1.3,IF(AND(G78&lt;0.282,G78&lt;0.519,D78&lt;2.1,B78&lt;2.85,G78&lt;0.755,H78&gt;=5.767,A78&lt;7.25,F78&gt;=2.5,F78&gt;=1.5),5.1,IF(AND(G78&gt;=0.282,G78&lt;0.519,D78&lt;2.1,B78&lt;2.85,G78&lt;0.755,H78&gt;=5.767,A78&lt;7.25,F78&gt;=2.5,F78&gt;=1.5),5.3,IF(AND(A78&lt;6.4,D78&lt;1.9,A78&lt;7.05,D78&lt;2.45,B78&gt;=2.85,G78&lt;0.755,H78&gt;=5.767,A78&lt;7.25,F78&gt;=2.5,F78&gt;=1.5),5.6,IF(AND(A78&gt;=6.4,D78&lt;1.9,A78&lt;7.05,D78&lt;2.45,B78&gt;=2.85,G78&lt;0.755,H78&gt;=5.767,A78&lt;7.25,F78&gt;=2.5,F78&gt;=1.5),5.5,IF(AND(H78&lt;8.884,D78&gt;=1.9,A78&lt;7.05,D78&lt;2.45,B78&gt;=2.85,G78&lt;0.755,H78&gt;=5.767,A78&lt;7.25,F78&gt;=2.5,F78&gt;=1.5),5.3,IF(AND(H78&gt;=8.884,D78&gt;=1.9,A78&lt;7.05,D78&lt;2.45,B78&gt;=2.85,G78&lt;0.755,H78&gt;=5.767,A78&lt;7.25,F78&gt;=2.5,F78&gt;=1.5),5.52,"shouldnthappen")))))))))))))))))))))))))))))))))))))</f>
        <v>4.675</v>
      </c>
      <c r="AL78" s="1" t="n">
        <f aca="false">IF(AND(H78&lt;5.85,A78&lt;5.05,D78&lt;0.8),1,IF(AND(B78&lt;3.35,A78&gt;=5.05,D78&lt;0.8),1.7,IF(AND(D78&gt;=2.45,F78&gt;=2.5,D78&gt;=0.8),6.05,IF(AND(H78&gt;=11.218,H78&gt;=5.85,A78&lt;5.05,D78&lt;0.8),1.28,IF(AND(G78&gt;=0.948,B78&gt;=3.35,A78&gt;=5.05,D78&lt;0.8),1.7,IF(AND(G78&gt;=0.423,H78&lt;11.218,H78&gt;=5.85,A78&lt;5.05,D78&lt;0.8),1.3,IF(AND(B78&lt;3.6,G78&lt;0.948,B78&gt;=3.35,A78&gt;=5.05,D78&lt;0.8),1.4,IF(AND(H78&lt;10.258,D78&lt;1.15,A78&lt;5.9,F78&lt;2.5,D78&gt;=0.8),3.36,IF(AND(H78&gt;=10.258,D78&lt;1.15,A78&lt;5.9,F78&lt;2.5,D78&gt;=0.8),3.9,IF(AND(A78&lt;5.3,D78&gt;=1.15,A78&lt;5.9,F78&lt;2.5,D78&gt;=0.8),3.9,IF(AND(D78&lt;1.55,B78&lt;2.75,A78&gt;=5.9,F78&lt;2.5,D78&gt;=0.8),4.64,IF(AND(D78&gt;=1.55,B78&lt;2.75,A78&gt;=5.9,F78&lt;2.5,D78&gt;=0.8),5.1,IF(AND(D78&gt;=1.6,B78&gt;=2.75,A78&gt;=5.9,F78&lt;2.5,D78&gt;=0.8),5,IF(AND(H78&lt;5.767,H78&lt;8.598,D78&lt;2.45,F78&gt;=2.5,D78&gt;=0.8),4.5,IF(AND(A78&lt;6.25,H78&gt;=8.598,D78&lt;2.45,F78&gt;=2.5,D78&gt;=0.8),5.02,IF(AND(B78&lt;3.55,G78&lt;0.423,H78&lt;11.218,H78&gt;=5.85,A78&lt;5.05,D78&lt;0.8),1.525,IF(AND(B78&gt;=3.55,G78&lt;0.423,H78&lt;11.218,H78&gt;=5.85,A78&lt;5.05,D78&lt;0.8),1.4,IF(AND(H78&gt;=13.932,B78&gt;=3.6,G78&lt;0.948,B78&gt;=3.35,A78&gt;=5.05,D78&lt;0.8),1.65,IF(AND(G78&gt;=0.652,A78&gt;=5.3,D78&gt;=1.15,A78&lt;5.9,F78&lt;2.5,D78&gt;=0.8),3.8,IF(AND(D78&lt;1.35,D78&lt;1.6,B78&gt;=2.75,A78&gt;=5.9,F78&lt;2.5,D78&gt;=0.8),4.42,IF(AND(H78&lt;6.656,H78&gt;=5.767,H78&lt;8.598,D78&lt;2.45,F78&gt;=2.5,D78&gt;=0.8),5.033,IF(AND(H78&gt;=6.656,H78&gt;=5.767,H78&lt;8.598,D78&lt;2.45,F78&gt;=2.5,D78&gt;=0.8),5.1,IF(AND(G78&gt;=0.885,A78&gt;=6.25,H78&gt;=8.598,D78&lt;2.45,F78&gt;=2.5,D78&gt;=0.8),5.2,IF(AND(H78&lt;6.926,H78&lt;13.932,B78&gt;=3.6,G78&lt;0.948,B78&gt;=3.35,A78&gt;=5.05,D78&lt;0.8),1.433,IF(AND(H78&gt;=6.926,H78&lt;13.932,B78&gt;=3.6,G78&lt;0.948,B78&gt;=3.35,A78&gt;=5.05,D78&lt;0.8),1.5,IF(AND(A78&lt;5.65,G78&lt;0.652,A78&gt;=5.3,D78&gt;=1.15,A78&lt;5.9,F78&lt;2.5,D78&gt;=0.8),4.36,IF(AND(A78&gt;=5.65,G78&lt;0.652,A78&gt;=5.3,D78&gt;=1.15,A78&lt;5.9,F78&lt;2.5,D78&gt;=0.8),4.2,IF(AND(H78&gt;=13.561,D78&gt;=1.35,D78&lt;1.6,B78&gt;=2.75,A78&gt;=5.9,F78&lt;2.5,D78&gt;=0.8),4.767,IF(AND(H78&lt;9.091,G78&lt;0.885,A78&gt;=6.25,H78&gt;=8.598,D78&lt;2.45,F78&gt;=2.5,D78&gt;=0.8),6.3,IF(AND(H78&gt;=12.206,H78&lt;13.561,D78&gt;=1.35,D78&lt;1.6,B78&gt;=2.75,A78&gt;=5.9,F78&lt;2.5,D78&gt;=0.8),4.4,IF(AND(D78&gt;=2.25,H78&gt;=9.091,G78&lt;0.885,A78&gt;=6.25,H78&gt;=8.598,D78&lt;2.45,F78&gt;=2.5,D78&gt;=0.8),5.9,IF(AND(B78&lt;3.05,H78&lt;12.206,H78&lt;13.561,D78&gt;=1.35,D78&lt;1.6,B78&gt;=2.75,A78&gt;=5.9,F78&lt;2.5,D78&gt;=0.8),4.6,IF(AND(B78&gt;=3.05,H78&lt;12.206,H78&lt;13.561,D78&gt;=1.35,D78&lt;1.6,B78&gt;=2.75,A78&gt;=5.9,F78&lt;2.5,D78&gt;=0.8),4.7,IF(AND(G78&gt;=0.596,D78&lt;2.25,H78&gt;=9.091,G78&lt;0.885,A78&gt;=6.25,H78&gt;=8.598,D78&lt;2.45,F78&gt;=2.5,D78&gt;=0.8),5.1,IF(AND(G78&gt;=0.379,G78&lt;0.596,D78&lt;2.25,H78&gt;=9.091,G78&lt;0.885,A78&gt;=6.25,H78&gt;=8.598,D78&lt;2.45,F78&gt;=2.5,D78&gt;=0.8),5.767,IF(AND(D78&lt;2.15,G78&lt;0.379,G78&lt;0.596,D78&lt;2.25,H78&gt;=9.091,G78&lt;0.885,A78&gt;=6.25,H78&gt;=8.598,D78&lt;2.45,F78&gt;=2.5,D78&gt;=0.8),5.4,IF(AND(D78&gt;=2.15,G78&lt;0.379,G78&lt;0.596,D78&lt;2.25,H78&gt;=9.091,G78&lt;0.885,A78&gt;=6.25,H78&gt;=8.598,D78&lt;2.45,F78&gt;=2.5,D78&gt;=0.8),5.6,"shouldnthappen")))))))))))))))))))))))))))))))))))))</f>
        <v>4.767</v>
      </c>
      <c r="AM78" s="1" t="n">
        <f aca="false">IF(AND(H78&lt;5.245,D78&lt;0.8),1,IF(AND(A78&lt;4.5,H78&gt;=5.245,D78&lt;0.8),1.35,IF(AND(D78&gt;=0.5,A78&gt;=4.5,H78&gt;=5.245,D78&lt;0.8),1.6,IF(AND(H78&lt;7.25,B78&lt;2.6,A78&lt;6.15,D78&gt;=0.8),4.375,IF(AND(H78&gt;=7.25,B78&lt;2.6,A78&lt;6.15,D78&gt;=0.8),3.075,IF(AND(H78&lt;13.935,A78&gt;=7.05,A78&gt;=6.15,D78&gt;=0.8),6.067,IF(AND(H78&gt;=13.935,A78&gt;=7.05,A78&gt;=6.15,D78&gt;=0.8),6.525,IF(AND(G78&gt;=0.948,D78&lt;0.5,A78&gt;=4.5,H78&gt;=5.245,D78&lt;0.8),1.7,IF(AND(G78&lt;0.568,D78&gt;=1.55,B78&gt;=2.6,A78&lt;6.15,D78&gt;=0.8),5.1,IF(AND(G78&gt;=0.568,D78&gt;=1.55,B78&gt;=2.6,A78&lt;6.15,D78&gt;=0.8),5,IF(AND(A78&gt;=6.6,B78&gt;=3.15,A78&lt;7.05,A78&gt;=6.15,D78&gt;=0.8),5.78,IF(AND(G78&lt;0.165,G78&lt;0.273,D78&lt;1.55,B78&gt;=2.6,A78&lt;6.15,D78&gt;=0.8),4.1,IF(AND(G78&gt;=0.165,G78&lt;0.273,D78&lt;1.55,B78&gt;=2.6,A78&lt;6.15,D78&gt;=0.8),4.5,IF(AND(D78&lt;1.35,G78&gt;=0.273,D78&lt;1.55,B78&gt;=2.6,A78&lt;6.15,D78&gt;=0.8),4.08,IF(AND(D78&gt;=1.35,G78&gt;=0.273,D78&lt;1.55,B78&gt;=2.6,A78&lt;6.15,D78&gt;=0.8),4.4,IF(AND(D78&lt;1.45,F78&lt;2.5,B78&lt;3.15,A78&lt;7.05,A78&gt;=6.15,D78&gt;=0.8),4.38,IF(AND(D78&gt;=1.45,F78&lt;2.5,B78&lt;3.15,A78&lt;7.05,A78&gt;=6.15,D78&gt;=0.8),4.75,IF(AND(D78&gt;=2.25,F78&gt;=2.5,B78&lt;3.15,A78&lt;7.05,A78&gt;=6.15,D78&gt;=0.8),5.16,IF(AND(H78&lt;11.488,A78&lt;6.6,B78&gt;=3.15,A78&lt;7.05,A78&gt;=6.15,D78&gt;=0.8),6,IF(AND(H78&gt;=14.396,D78&lt;0.25,G78&lt;0.948,D78&lt;0.5,A78&gt;=4.5,H78&gt;=5.245,D78&lt;0.8),1.3,IF(AND(A78&gt;=5.55,D78&gt;=0.25,G78&lt;0.948,D78&lt;0.5,A78&gt;=4.5,H78&gt;=5.245,D78&lt;0.8),1.7,IF(AND(D78&lt;1.85,D78&lt;2.25,F78&gt;=2.5,B78&lt;3.15,A78&lt;7.05,A78&gt;=6.15,D78&gt;=0.8),5.6,IF(AND(G78&lt;0.669,H78&gt;=11.488,A78&lt;6.6,B78&gt;=3.15,A78&lt;7.05,A78&gt;=6.15,D78&gt;=0.8),4.7,IF(AND(G78&gt;=0.669,H78&gt;=11.488,A78&lt;6.6,B78&gt;=3.15,A78&lt;7.05,A78&gt;=6.15,D78&gt;=0.8),5.22,IF(AND(H78&lt;6.543,H78&lt;14.396,D78&lt;0.25,G78&lt;0.948,D78&lt;0.5,A78&gt;=4.5,H78&gt;=5.245,D78&lt;0.8),1.4,IF(AND(A78&lt;4.95,A78&lt;5.55,D78&gt;=0.25,G78&lt;0.948,D78&lt;0.5,A78&gt;=4.5,H78&gt;=5.245,D78&lt;0.8),1.4,IF(AND(A78&gt;=4.95,A78&lt;5.55,D78&gt;=0.25,G78&lt;0.948,D78&lt;0.5,A78&gt;=4.5,H78&gt;=5.245,D78&lt;0.8),1.48,IF(AND(H78&lt;10.667,D78&gt;=1.85,D78&lt;2.25,F78&gt;=2.5,B78&lt;3.15,A78&lt;7.05,A78&gt;=6.15,D78&gt;=0.8),5.25,IF(AND(H78&gt;=10.667,D78&gt;=1.85,D78&lt;2.25,F78&gt;=2.5,B78&lt;3.15,A78&lt;7.05,A78&gt;=6.15,D78&gt;=0.8),5.55,IF(AND(G78&lt;0.063,H78&gt;=6.543,H78&lt;14.396,D78&lt;0.25,G78&lt;0.948,D78&lt;0.5,A78&gt;=4.5,H78&gt;=5.245,D78&lt;0.8),1.4,IF(AND(H78&lt;9.212,G78&gt;=0.063,H78&gt;=6.543,H78&lt;14.396,D78&lt;0.25,G78&lt;0.948,D78&lt;0.5,A78&gt;=4.5,H78&gt;=5.245,D78&lt;0.8),1.475,IF(AND(H78&gt;=9.212,G78&gt;=0.063,H78&gt;=6.543,H78&lt;14.396,D78&lt;0.25,G78&lt;0.948,D78&lt;0.5,A78&gt;=4.5,H78&gt;=5.245,D78&lt;0.8),1.5,"shouldnthappen"))))))))))))))))))))))))))))))))</f>
        <v>4.38</v>
      </c>
      <c r="AN78" s="1" t="n">
        <f aca="false">IF(AND(D78&lt;0.7,A78&gt;=5.55),1.633,IF(AND(G78&lt;0.38,B78&lt;2.8,A78&lt;5.55),4.3,IF(AND(G78&gt;=0.38,B78&lt;2.8,A78&lt;5.55),3.325,IF(AND(D78&gt;=0.35,B78&gt;=2.8,A78&lt;5.55),1.6,IF(AND(B78&gt;=3.4,A78&lt;4.8,D78&lt;0.35,B78&gt;=2.8,A78&lt;5.55),1,IF(AND(H78&gt;=11.789,A78&lt;5.9,D78&lt;1.55,D78&gt;=0.7,A78&gt;=5.55),4.325,IF(AND(F78&gt;=2.5,A78&gt;=5.9,D78&lt;1.55,D78&gt;=0.7,A78&gt;=5.55),5.05,IF(AND(D78&lt;1.9,A78&gt;=7.25,D78&gt;=1.55,D78&gt;=0.7,A78&gt;=5.55),6.3,IF(AND(D78&gt;=1.9,A78&gt;=7.25,D78&gt;=1.55,D78&gt;=0.7,A78&gt;=5.55),6.4,IF(AND(A78&lt;4.35,B78&lt;3.4,A78&lt;4.8,D78&lt;0.35,B78&gt;=2.8,A78&lt;5.55),1.1,IF(AND(G78&gt;=0.934,B78&lt;3.45,A78&gt;=4.8,D78&lt;0.35,B78&gt;=2.8,A78&lt;5.55),1.7,IF(AND(H78&gt;=14.877,B78&gt;=3.45,A78&gt;=4.8,D78&lt;0.35,B78&gt;=2.8,A78&lt;5.55),1.3,IF(AND(B78&lt;2.6,H78&lt;11.789,A78&lt;5.9,D78&lt;1.55,D78&gt;=0.7,A78&gt;=5.55),3.9,IF(AND(B78&gt;=2.6,H78&lt;11.789,A78&lt;5.9,D78&lt;1.55,D78&gt;=0.7,A78&gt;=5.55),4.26,IF(AND(A78&lt;6.6,F78&lt;2.5,A78&gt;=5.9,D78&lt;1.55,D78&gt;=0.7,A78&gt;=5.55),4.625,IF(AND(A78&gt;=6.6,F78&lt;2.5,A78&gt;=5.9,D78&lt;1.55,D78&gt;=0.7,A78&gt;=5.55),4.475,IF(AND(B78&lt;2.6,D78&lt;2.05,A78&lt;7.25,D78&gt;=1.55,D78&gt;=0.7,A78&gt;=5.55),5.8,IF(AND(G78&gt;=0.743,D78&gt;=2.05,A78&lt;7.25,D78&gt;=1.55,D78&gt;=0.7,A78&gt;=5.55),5.1,IF(AND(G78&lt;0.422,A78&gt;=4.35,B78&lt;3.4,A78&lt;4.8,D78&lt;0.35,B78&gt;=2.8,A78&lt;5.55),1.367,IF(AND(G78&gt;=0.422,A78&gt;=4.35,B78&lt;3.4,A78&lt;4.8,D78&lt;0.35,B78&gt;=2.8,A78&lt;5.55),1.3,IF(AND(A78&lt;5.05,G78&lt;0.934,B78&lt;3.45,A78&gt;=4.8,D78&lt;0.35,B78&gt;=2.8,A78&lt;5.55),1.525,IF(AND(A78&gt;=5.05,G78&lt;0.934,B78&lt;3.45,A78&gt;=4.8,D78&lt;0.35,B78&gt;=2.8,A78&lt;5.55),1.5,IF(AND(G78&gt;=0.585,H78&lt;14.877,B78&gt;=3.45,A78&gt;=4.8,D78&lt;0.35,B78&gt;=2.8,A78&lt;5.55),1.54,IF(AND(G78&gt;=0.537,G78&lt;0.743,D78&gt;=2.05,A78&lt;7.25,D78&gt;=1.55,D78&gt;=0.7,A78&gt;=5.55),5.833,IF(AND(D78&gt;=0.25,G78&lt;0.585,H78&lt;14.877,B78&gt;=3.45,A78&gt;=4.8,D78&lt;0.35,B78&gt;=2.8,A78&lt;5.55),1.367,IF(AND(D78&lt;1.75,H78&lt;13.795,B78&gt;=2.6,D78&lt;2.05,A78&lt;7.25,D78&gt;=1.55,D78&gt;=0.7,A78&gt;=5.55),5.45,IF(AND(B78&lt;2.85,H78&gt;=13.795,B78&gt;=2.6,D78&lt;2.05,A78&lt;7.25,D78&gt;=1.55,D78&gt;=0.7,A78&gt;=5.55),5.1,IF(AND(B78&gt;=2.85,H78&gt;=13.795,B78&gt;=2.6,D78&lt;2.05,A78&lt;7.25,D78&gt;=1.55,D78&gt;=0.7,A78&gt;=5.55),4.82,IF(AND(G78&lt;0.353,G78&lt;0.537,G78&lt;0.743,D78&gt;=2.05,A78&lt;7.25,D78&gt;=1.55,D78&gt;=0.7,A78&gt;=5.55),5.425,IF(AND(G78&gt;=0.353,G78&lt;0.537,G78&lt;0.743,D78&gt;=2.05,A78&lt;7.25,D78&gt;=1.55,D78&gt;=0.7,A78&gt;=5.55),5.62,IF(AND(G78&lt;0.311,D78&lt;0.25,G78&lt;0.585,H78&lt;14.877,B78&gt;=3.45,A78&gt;=4.8,D78&lt;0.35,B78&gt;=2.8,A78&lt;5.55),1.5,IF(AND(G78&gt;=0.311,D78&lt;0.25,G78&lt;0.585,H78&lt;14.877,B78&gt;=3.45,A78&gt;=4.8,D78&lt;0.35,B78&gt;=2.8,A78&lt;5.55),1.4,IF(AND(B78&gt;=3.1,D78&gt;=1.75,H78&lt;13.795,B78&gt;=2.6,D78&lt;2.05,A78&lt;7.25,D78&gt;=1.55,D78&gt;=0.7,A78&gt;=5.55),5.1,IF(AND(B78&lt;2.85,B78&lt;3.1,D78&gt;=1.75,H78&lt;13.795,B78&gt;=2.6,D78&lt;2.05,A78&lt;7.25,D78&gt;=1.55,D78&gt;=0.7,A78&gt;=5.55),5.2,IF(AND(B78&gt;=2.85,B78&lt;3.1,D78&gt;=1.75,H78&lt;13.795,B78&gt;=2.6,D78&lt;2.05,A78&lt;7.25,D78&gt;=1.55,D78&gt;=0.7,A78&gt;=5.55),5.2,"shouldnthappen")))))))))))))))))))))))))))))))))))</f>
        <v>4.475</v>
      </c>
      <c r="AO78" s="1" t="n">
        <f aca="false">IF(AND(H78&gt;=14.529,G78&lt;0.633,D78&lt;0.8),1.3,IF(AND(A78&lt;5.05,G78&gt;=0.633,D78&lt;0.8),1.35,IF(AND(H78&gt;=14.379,H78&lt;14.529,G78&lt;0.633,D78&lt;0.8),1.7,IF(AND(B78&lt;3.35,A78&gt;=5.05,G78&gt;=0.633,D78&lt;0.8),1.7,IF(AND(D78&gt;=1.45,A78&lt;5.95,F78&lt;2.5,D78&gt;=0.8),4.5,IF(AND(D78&lt;1.35,A78&gt;=5.95,F78&lt;2.5,D78&gt;=0.8),4,IF(AND(D78&lt;1.85,G78&gt;=0.845,F78&gt;=2.5,D78&gt;=0.8),4.8,IF(AND(B78&gt;=4.3,H78&lt;14.379,H78&lt;14.529,G78&lt;0.633,D78&lt;0.8),1.5,IF(AND(A78&lt;5.25,B78&gt;=3.35,A78&gt;=5.05,G78&gt;=0.633,D78&lt;0.8),1.55,IF(AND(A78&gt;=5.25,B78&gt;=3.35,A78&gt;=5.05,G78&gt;=0.633,D78&lt;0.8),1.633,IF(AND(A78&lt;5.05,D78&lt;1.45,A78&lt;5.95,F78&lt;2.5,D78&gt;=0.8),3.3,IF(AND(G78&lt;0.293,D78&gt;=1.35,A78&gt;=5.95,F78&lt;2.5,D78&gt;=0.8),5,IF(AND(A78&gt;=6.6,D78&lt;2.05,G78&lt;0.845,F78&gt;=2.5,D78&gt;=0.8),5.8,IF(AND(B78&lt;3.05,D78&gt;=2.05,G78&lt;0.845,F78&gt;=2.5,D78&gt;=0.8),6.15,IF(AND(B78&lt;2.9,D78&gt;=1.85,G78&gt;=0.845,F78&gt;=2.5,D78&gt;=0.8),5.1,IF(AND(B78&gt;=2.9,D78&gt;=1.85,G78&gt;=0.845,F78&gt;=2.5,D78&gt;=0.8),5.2,IF(AND(B78&gt;=3.8,B78&lt;4.3,H78&lt;14.379,H78&lt;14.529,G78&lt;0.633,D78&lt;0.8),1.333,IF(AND(A78&lt;6.25,G78&gt;=0.293,D78&gt;=1.35,A78&gt;=5.95,F78&lt;2.5,D78&gt;=0.8),4.6,IF(AND(H78&lt;10.351,A78&lt;6.6,D78&lt;2.05,G78&lt;0.845,F78&gt;=2.5,D78&gt;=0.8),5.4,IF(AND(G78&gt;=0.364,B78&gt;=3.05,D78&gt;=2.05,G78&lt;0.845,F78&gt;=2.5,D78&gt;=0.8),5.66,IF(AND(G78&gt;=0.447,B78&lt;3.8,B78&lt;4.3,H78&lt;14.379,H78&lt;14.529,G78&lt;0.633,D78&lt;0.8),1.3,IF(AND(H78&lt;6.247,A78&lt;5.65,A78&gt;=5.05,D78&lt;1.45,A78&lt;5.95,F78&lt;2.5,D78&gt;=0.8),4.033,IF(AND(D78&lt;1.25,A78&gt;=5.65,A78&gt;=5.05,D78&lt;1.45,A78&lt;5.95,F78&lt;2.5,D78&gt;=0.8),3.88,IF(AND(D78&gt;=1.25,A78&gt;=5.65,A78&gt;=5.05,D78&lt;1.45,A78&lt;5.95,F78&lt;2.5,D78&gt;=0.8),4.35,IF(AND(B78&lt;2.65,A78&gt;=6.25,G78&gt;=0.293,D78&gt;=1.35,A78&gt;=5.95,F78&lt;2.5,D78&gt;=0.8),4.9,IF(AND(B78&lt;2.75,H78&gt;=10.351,A78&lt;6.6,D78&lt;2.05,G78&lt;0.845,F78&gt;=2.5,D78&gt;=0.8),5.1,IF(AND(B78&gt;=2.75,H78&gt;=10.351,A78&lt;6.6,D78&lt;2.05,G78&lt;0.845,F78&gt;=2.5,D78&gt;=0.8),4.95,IF(AND(B78&lt;3.15,G78&lt;0.364,B78&gt;=3.05,D78&gt;=2.05,G78&lt;0.845,F78&gt;=2.5,D78&gt;=0.8),5.28,IF(AND(B78&gt;=3.15,G78&lt;0.364,B78&gt;=3.05,D78&gt;=2.05,G78&lt;0.845,F78&gt;=2.5,D78&gt;=0.8),5.5,IF(AND(H78&lt;9.212,G78&lt;0.447,B78&lt;3.8,B78&lt;4.3,H78&lt;14.379,H78&lt;14.529,G78&lt;0.633,D78&lt;0.8),1.4,IF(AND(G78&lt;0.356,H78&gt;=6.247,A78&lt;5.65,A78&gt;=5.05,D78&lt;1.45,A78&lt;5.95,F78&lt;2.5,D78&gt;=0.8),4.2,IF(AND(B78&lt;3,B78&gt;=2.65,A78&gt;=6.25,G78&gt;=0.293,D78&gt;=1.35,A78&gt;=5.95,F78&lt;2.5,D78&gt;=0.8),4.6,IF(AND(B78&gt;=3,B78&gt;=2.65,A78&gt;=6.25,G78&gt;=0.293,D78&gt;=1.35,A78&gt;=5.95,F78&lt;2.5,D78&gt;=0.8),4.7,IF(AND(A78&lt;5.05,H78&gt;=9.212,G78&lt;0.447,B78&lt;3.8,B78&lt;4.3,H78&lt;14.379,H78&lt;14.529,G78&lt;0.633,D78&lt;0.8),1.533,IF(AND(A78&gt;=5.05,H78&gt;=9.212,G78&lt;0.447,B78&lt;3.8,B78&lt;4.3,H78&lt;14.379,H78&lt;14.529,G78&lt;0.633,D78&lt;0.8),1.425,IF(AND(A78&lt;5.35,G78&gt;=0.356,H78&gt;=6.247,A78&lt;5.65,A78&gt;=5.05,D78&lt;1.45,A78&lt;5.95,F78&lt;2.5,D78&gt;=0.8),3.9,IF(AND(A78&gt;=5.35,G78&gt;=0.356,H78&gt;=6.247,A78&lt;5.65,A78&gt;=5.05,D78&lt;1.45,A78&lt;5.95,F78&lt;2.5,D78&gt;=0.8),3.72,"shouldnthappen")))))))))))))))))))))))))))))))))))))</f>
        <v>5</v>
      </c>
      <c r="AP78" s="1" t="n">
        <f aca="false">IF(AND(F78&gt;=1.5,A78&lt;5.55),3.84,IF(AND(G78&gt;=0.52,A78&lt;4.75,F78&lt;1.5,A78&lt;5.55),1.16,IF(AND(A78&lt;5.65,A78&lt;5.85,D78&lt;1.55,A78&gt;=5.55),4.2,IF(AND(A78&gt;=5.65,A78&lt;5.85,D78&lt;1.55,A78&gt;=5.55),3.167,IF(AND(G78&gt;=0.798,A78&gt;=5.85,D78&lt;1.55,A78&gt;=5.55),4,IF(AND(F78&lt;2.5,H78&lt;14.1,D78&gt;=1.55,A78&gt;=5.55),4.84,IF(AND(A78&lt;7.2,H78&gt;=14.1,D78&gt;=1.55,A78&gt;=5.55),5.633,IF(AND(A78&gt;=7.2,H78&gt;=14.1,D78&gt;=1.55,A78&gt;=5.55),6.6,IF(AND(G78&lt;0.161,G78&lt;0.52,A78&lt;4.75,F78&lt;1.5,A78&lt;5.55),1.5,IF(AND(D78&gt;=0.5,G78&lt;0.676,A78&gt;=4.75,F78&lt;1.5,A78&lt;5.55),1.6,IF(AND(H78&lt;11.016,G78&gt;=0.676,A78&gt;=4.75,F78&lt;1.5,A78&lt;5.55),1.75,IF(AND(G78&lt;0.209,G78&lt;0.798,A78&gt;=5.85,D78&lt;1.55,A78&gt;=5.55),4.5,IF(AND(G78&gt;=0.74,F78&gt;=2.5,H78&lt;14.1,D78&gt;=1.55,A78&gt;=5.55),6.225,IF(AND(B78&lt;2.95,G78&gt;=0.161,G78&lt;0.52,A78&lt;4.75,F78&lt;1.5,A78&lt;5.55),1.4,IF(AND(B78&gt;=2.95,G78&gt;=0.161,G78&lt;0.52,A78&lt;4.75,F78&lt;1.5,A78&lt;5.55),1.34,IF(AND(B78&lt;3.15,D78&lt;0.5,G78&lt;0.676,A78&gt;=4.75,F78&lt;1.5,A78&lt;5.55),1.52,IF(AND(D78&lt;0.25,H78&gt;=11.016,G78&gt;=0.676,A78&gt;=4.75,F78&lt;1.5,A78&lt;5.55),1.567,IF(AND(D78&gt;=0.25,H78&gt;=11.016,G78&gt;=0.676,A78&gt;=4.75,F78&lt;1.5,A78&lt;5.55),1.5,IF(AND(H78&lt;7.47,G78&gt;=0.209,G78&lt;0.798,A78&gt;=5.85,D78&lt;1.55,A78&gt;=5.55),5.05,IF(AND(B78&lt;2.85,G78&lt;0.74,F78&gt;=2.5,H78&lt;14.1,D78&gt;=1.55,A78&gt;=5.55),5.35,IF(AND(B78&lt;3.3,B78&gt;=3.15,D78&lt;0.5,G78&lt;0.676,A78&gt;=4.75,F78&lt;1.5,A78&lt;5.55),1.2,IF(AND(D78&lt;1.45,H78&gt;=7.47,G78&gt;=0.209,G78&lt;0.798,A78&gt;=5.85,D78&lt;1.55,A78&gt;=5.55),4.66,IF(AND(D78&gt;=1.45,H78&gt;=7.47,G78&gt;=0.209,G78&lt;0.798,A78&gt;=5.85,D78&lt;1.55,A78&gt;=5.55),4.64,IF(AND(A78&gt;=7.05,B78&gt;=2.85,G78&lt;0.74,F78&gt;=2.5,H78&lt;14.1,D78&gt;=1.55,A78&gt;=5.55),5.8,IF(AND(B78&gt;=3.25,A78&lt;7.05,B78&gt;=2.85,G78&lt;0.74,F78&gt;=2.5,H78&lt;14.1,D78&gt;=1.55,A78&gt;=5.55),5.7,IF(AND(H78&gt;=13.641,D78&lt;0.25,B78&gt;=3.3,B78&gt;=3.15,D78&lt;0.5,G78&lt;0.676,A78&gt;=4.75,F78&lt;1.5,A78&lt;5.55),1.3,IF(AND(D78&lt;0.35,D78&gt;=0.25,B78&gt;=3.3,B78&gt;=3.15,D78&lt;0.5,G78&lt;0.676,A78&gt;=4.75,F78&lt;1.5,A78&lt;5.55),1.367,IF(AND(D78&gt;=0.35,D78&gt;=0.25,B78&gt;=3.3,B78&gt;=3.15,D78&lt;0.5,G78&lt;0.676,A78&gt;=4.75,F78&lt;1.5,A78&lt;5.55),1.3,IF(AND(A78&lt;6.35,B78&lt;3.25,A78&lt;7.05,B78&gt;=2.85,G78&lt;0.74,F78&gt;=2.5,H78&lt;14.1,D78&gt;=1.55,A78&gt;=5.55),5.6,IF(AND(A78&gt;=6.35,B78&lt;3.25,A78&lt;7.05,B78&gt;=2.85,G78&lt;0.74,F78&gt;=2.5,H78&lt;14.1,D78&gt;=1.55,A78&gt;=5.55),5.325,IF(AND(A78&lt;5.1,H78&lt;13.641,D78&lt;0.25,B78&gt;=3.3,B78&gt;=3.15,D78&lt;0.5,G78&lt;0.676,A78&gt;=4.75,F78&lt;1.5,A78&lt;5.55),1.4,IF(AND(H78&gt;=11.031,A78&gt;=5.1,H78&lt;13.641,D78&lt;0.25,B78&gt;=3.3,B78&gt;=3.15,D78&lt;0.5,G78&lt;0.676,A78&gt;=4.75,F78&lt;1.5,A78&lt;5.55),1.4,IF(AND(A78&lt;5.45,H78&lt;11.031,A78&gt;=5.1,H78&lt;13.641,D78&lt;0.25,B78&gt;=3.3,B78&gt;=3.15,D78&lt;0.5,G78&lt;0.676,A78&gt;=4.75,F78&lt;1.5,A78&lt;5.55),1.5,IF(AND(A78&gt;=5.45,H78&lt;11.031,A78&gt;=5.1,H78&lt;13.641,D78&lt;0.25,B78&gt;=3.3,B78&gt;=3.15,D78&lt;0.5,G78&lt;0.676,A78&gt;=4.75,F78&lt;1.5,A78&lt;5.55),1.4,"shouldnthappen"))))))))))))))))))))))))))))))))))</f>
        <v>4.66</v>
      </c>
      <c r="AQ78" s="1" t="n">
        <f aca="false">IF(AND(H78&lt;6.926,D78&gt;=0.35,F78&lt;1.5),1.9,IF(AND(G78&gt;=0.869,D78&gt;=1.75,F78&gt;=1.5),5.15,IF(AND(A78&lt;4.35,A78&lt;5.05,D78&lt;0.35,F78&lt;1.5),1.1,IF(AND(H78&lt;6.089,A78&gt;=5.05,D78&lt;0.35,F78&lt;1.5),1.7,IF(AND(H78&gt;=13.089,H78&gt;=6.926,D78&gt;=0.35,F78&lt;1.5),1.3,IF(AND(G78&lt;0.695,D78&lt;1.15,D78&lt;1.75,F78&gt;=1.5),3.62,IF(AND(G78&gt;=0.695,D78&lt;1.15,D78&lt;1.75,F78&gt;=1.5),3,IF(AND(G78&gt;=0.585,H78&gt;=6.089,A78&gt;=5.05,D78&lt;0.35,F78&lt;1.5),1.5,IF(AND(H78&lt;9.582,H78&lt;13.089,H78&gt;=6.926,D78&gt;=0.35,F78&lt;1.5),1.5,IF(AND(H78&gt;=9.582,H78&lt;13.089,H78&gt;=6.926,D78&gt;=0.35,F78&lt;1.5),1.6,IF(AND(D78&lt;1.35,H78&lt;9.349,D78&gt;=1.15,D78&lt;1.75,F78&gt;=1.5),3.867,IF(AND(D78&lt;2.05,A78&lt;7.05,G78&lt;0.869,D78&gt;=1.75,F78&gt;=1.5),4.9,IF(AND(B78&gt;=3.3,A78&gt;=7.05,G78&lt;0.869,D78&gt;=1.75,F78&gt;=1.5),6.1,IF(AND(G78&lt;0.347,H78&lt;11.218,A78&gt;=4.35,A78&lt;5.05,D78&lt;0.35,F78&lt;1.5),1.4,IF(AND(G78&gt;=0.347,H78&lt;11.218,A78&gt;=4.35,A78&lt;5.05,D78&lt;0.35,F78&lt;1.5),1.5,IF(AND(G78&gt;=0.265,H78&gt;=11.218,A78&gt;=4.35,A78&lt;5.05,D78&lt;0.35,F78&lt;1.5),1.45,IF(AND(A78&gt;=5.4,G78&lt;0.585,H78&gt;=6.089,A78&gt;=5.05,D78&lt;0.35,F78&lt;1.5),1.35,IF(AND(B78&gt;=2.9,D78&gt;=1.35,H78&lt;9.349,D78&gt;=1.15,D78&lt;1.75,F78&gt;=1.5),4.6,IF(AND(D78&gt;=1.35,A78&lt;6.15,H78&gt;=9.349,D78&gt;=1.15,D78&lt;1.75,F78&gt;=1.5),4.54,IF(AND(H78&lt;10.927,A78&gt;=6.15,H78&gt;=9.349,D78&gt;=1.15,D78&lt;1.75,F78&gt;=1.5),4.3,IF(AND(G78&lt;0.512,D78&gt;=2.05,A78&lt;7.05,G78&lt;0.869,D78&gt;=1.75,F78&gt;=1.5),5.533,IF(AND(G78&gt;=0.512,D78&gt;=2.05,A78&lt;7.05,G78&lt;0.869,D78&gt;=1.75,F78&gt;=1.5),5.88,IF(AND(H78&lt;11.551,B78&lt;3.3,A78&gt;=7.05,G78&lt;0.869,D78&gt;=1.75,F78&gt;=1.5),6.3,IF(AND(G78&lt;0.227,G78&lt;0.265,H78&gt;=11.218,A78&gt;=4.35,A78&lt;5.05,D78&lt;0.35,F78&lt;1.5),1.4,IF(AND(G78&gt;=0.227,G78&lt;0.265,H78&gt;=11.218,A78&gt;=4.35,A78&lt;5.05,D78&lt;0.35,F78&lt;1.5),1.26,IF(AND(H78&lt;11.031,A78&lt;5.4,G78&lt;0.585,H78&gt;=6.089,A78&gt;=5.05,D78&lt;0.35,F78&lt;1.5),1.5,IF(AND(H78&gt;=11.031,A78&lt;5.4,G78&lt;0.585,H78&gt;=6.089,A78&gt;=5.05,D78&lt;0.35,F78&lt;1.5),1.4,IF(AND(A78&lt;5.45,B78&lt;2.9,D78&gt;=1.35,H78&lt;9.349,D78&gt;=1.15,D78&lt;1.75,F78&gt;=1.5),4.5,IF(AND(A78&lt;5.9,D78&lt;1.35,A78&lt;6.15,H78&gt;=9.349,D78&gt;=1.15,D78&lt;1.75,F78&gt;=1.5),4.2,IF(AND(A78&gt;=5.9,D78&lt;1.35,A78&lt;6.15,H78&gt;=9.349,D78&gt;=1.15,D78&lt;1.75,F78&gt;=1.5),4,IF(AND(A78&gt;=6.75,H78&gt;=10.927,A78&gt;=6.15,H78&gt;=9.349,D78&gt;=1.15,D78&lt;1.75,F78&gt;=1.5),4.767,IF(AND(B78&lt;2.9,H78&gt;=11.551,B78&lt;3.3,A78&gt;=7.05,G78&lt;0.869,D78&gt;=1.75,F78&gt;=1.5),6.7,IF(AND(B78&gt;=2.9,H78&gt;=11.551,B78&lt;3.3,A78&gt;=7.05,G78&lt;0.869,D78&gt;=1.75,F78&gt;=1.5),6.6,IF(AND(B78&lt;2.45,A78&gt;=5.45,B78&lt;2.9,D78&gt;=1.35,H78&lt;9.349,D78&gt;=1.15,D78&lt;1.75,F78&gt;=1.5),5,IF(AND(B78&gt;=2.45,A78&gt;=5.45,B78&lt;2.9,D78&gt;=1.35,H78&lt;9.349,D78&gt;=1.15,D78&lt;1.75,F78&gt;=1.5),5.1,IF(AND(H78&lt;11.166,A78&lt;6.75,H78&gt;=10.927,A78&gt;=6.15,H78&gt;=9.349,D78&gt;=1.15,D78&lt;1.75,F78&gt;=1.5),4.9,IF(AND(G78&lt;0.228,H78&gt;=11.166,A78&lt;6.75,H78&gt;=10.927,A78&gt;=6.15,H78&gt;=9.349,D78&gt;=1.15,D78&lt;1.75,F78&gt;=1.5),4.7,IF(AND(H78&lt;13.531,G78&gt;=0.228,H78&gt;=11.166,A78&lt;6.75,H78&gt;=10.927,A78&gt;=6.15,H78&gt;=9.349,D78&gt;=1.15,D78&lt;1.75,F78&gt;=1.5),4.4,IF(AND(H78&gt;=13.531,G78&gt;=0.228,H78&gt;=11.166,A78&lt;6.75,H78&gt;=10.927,A78&gt;=6.15,H78&gt;=9.349,D78&gt;=1.15,D78&lt;1.75,F78&gt;=1.5),4.6,"shouldnthappen")))))))))))))))))))))))))))))))))))))))</f>
        <v>4.7</v>
      </c>
      <c r="AR78" s="1" t="n">
        <f aca="false">IF(AND(G78&gt;=0.93,B78&lt;3.65,F78&lt;1.5),1.7,IF(AND(H78&lt;6.542,B78&gt;=3.65,F78&lt;1.5),1.767,IF(AND(A78&gt;=7.05,D78&gt;=1.55,F78&gt;=1.5),6.3,IF(AND(G78&lt;0.123,H78&gt;=6.542,B78&gt;=3.65,F78&lt;1.5),1.367,IF(AND(A78&lt;5.15,A78&lt;5.65,D78&lt;1.55,F78&gt;=1.5),3.15,IF(AND(A78&lt;4.8,G78&gt;=0.447,G78&lt;0.93,B78&lt;3.65,F78&lt;1.5),1.24,IF(AND(A78&gt;=4.8,G78&gt;=0.447,G78&lt;0.93,B78&lt;3.65,F78&lt;1.5),1.4,IF(AND(G78&lt;0.151,G78&gt;=0.123,H78&gt;=6.542,B78&gt;=3.65,F78&lt;1.5),1.7,IF(AND(G78&gt;=0.151,G78&gt;=0.123,H78&gt;=6.542,B78&gt;=3.65,F78&lt;1.5),1.5,IF(AND(D78&gt;=1.45,A78&gt;=5.15,A78&lt;5.65,D78&lt;1.55,F78&gt;=1.5),4.5,IF(AND(B78&lt;2.65,D78&gt;=1.35,A78&gt;=5.65,D78&lt;1.55,F78&gt;=1.5),4.9,IF(AND(G78&lt;0.527,F78&lt;2.5,A78&lt;7.05,D78&gt;=1.55,F78&gt;=1.5),5.075,IF(AND(G78&gt;=0.527,F78&lt;2.5,A78&lt;7.05,D78&gt;=1.55,F78&gt;=1.5),4.7,IF(AND(A78&lt;4.65,G78&lt;0.265,G78&lt;0.447,G78&lt;0.93,B78&lt;3.65,F78&lt;1.5),1.42,IF(AND(G78&lt;0.3,G78&gt;=0.265,G78&lt;0.447,G78&lt;0.93,B78&lt;3.65,F78&lt;1.5),1.6,IF(AND(G78&gt;=0.3,G78&gt;=0.265,G78&lt;0.447,G78&lt;0.93,B78&lt;3.65,F78&lt;1.5),1.4,IF(AND(G78&lt;0.356,D78&lt;1.45,A78&gt;=5.15,A78&lt;5.65,D78&lt;1.55,F78&gt;=1.5),4.125,IF(AND(D78&lt;1.1,A78&lt;6.2,D78&lt;1.35,A78&gt;=5.65,D78&lt;1.55,F78&gt;=1.5),4.1,IF(AND(D78&gt;=1.1,A78&lt;6.2,D78&lt;1.35,A78&gt;=5.65,D78&lt;1.55,F78&gt;=1.5),4.175,IF(AND(H78&gt;=13.433,A78&gt;=6.2,D78&lt;1.35,A78&gt;=5.65,D78&lt;1.55,F78&gt;=1.5),4.6,IF(AND(G78&lt;0.437,B78&gt;=2.65,D78&gt;=1.35,A78&gt;=5.65,D78&lt;1.55,F78&gt;=1.5),4.625,IF(AND(G78&gt;=0.437,B78&gt;=2.65,D78&gt;=1.35,A78&gt;=5.65,D78&lt;1.55,F78&gt;=1.5),4.75,IF(AND(B78&gt;=3.15,H78&lt;11.146,F78&gt;=2.5,A78&lt;7.05,D78&gt;=1.55,F78&gt;=1.5),5.667,IF(AND(B78&lt;2.65,H78&gt;=11.146,F78&gt;=2.5,A78&lt;7.05,D78&gt;=1.55,F78&gt;=1.5),5.8,IF(AND(B78&lt;3.3,A78&gt;=4.65,G78&lt;0.265,G78&lt;0.447,G78&lt;0.93,B78&lt;3.65,F78&lt;1.5),1.32,IF(AND(B78&gt;=3.3,A78&gt;=4.65,G78&lt;0.265,G78&lt;0.447,G78&lt;0.93,B78&lt;3.65,F78&lt;1.5),1.425,IF(AND(B78&lt;2.8,G78&gt;=0.356,D78&lt;1.45,A78&gt;=5.15,A78&lt;5.65,D78&lt;1.55,F78&gt;=1.5),3.86,IF(AND(B78&gt;=2.8,G78&gt;=0.356,D78&lt;1.45,A78&gt;=5.15,A78&lt;5.65,D78&lt;1.55,F78&gt;=1.5),3.6,IF(AND(B78&lt;2.6,H78&lt;13.433,A78&gt;=6.2,D78&lt;1.35,A78&gt;=5.65,D78&lt;1.55,F78&gt;=1.5),4.4,IF(AND(B78&gt;=2.6,H78&lt;13.433,A78&gt;=6.2,D78&lt;1.35,A78&gt;=5.65,D78&lt;1.55,F78&gt;=1.5),4.3,IF(AND(G78&lt;0.151,B78&lt;3.15,H78&lt;11.146,F78&gt;=2.5,A78&lt;7.05,D78&gt;=1.55,F78&gt;=1.5),5.5,IF(AND(H78&lt;15.52,B78&gt;=2.65,H78&gt;=11.146,F78&gt;=2.5,A78&lt;7.05,D78&gt;=1.55,F78&gt;=1.5),5.4,IF(AND(H78&gt;=15.52,B78&gt;=2.65,H78&gt;=11.146,F78&gt;=2.5,A78&lt;7.05,D78&gt;=1.55,F78&gt;=1.5),5.733,IF(AND(H78&lt;10.74,G78&gt;=0.151,B78&lt;3.15,H78&lt;11.146,F78&gt;=2.5,A78&lt;7.05,D78&gt;=1.55,F78&gt;=1.5),5.12,IF(AND(H78&gt;=10.74,G78&gt;=0.151,B78&lt;3.15,H78&lt;11.146,F78&gt;=2.5,A78&lt;7.05,D78&gt;=1.55,F78&gt;=1.5),4.9,"shouldnthappen")))))))))))))))))))))))))))))))))))</f>
        <v>4.625</v>
      </c>
      <c r="AS78" s="1" t="n">
        <f aca="false">IF(AND(F78&gt;=1.5,A78&lt;5.55),4.18,IF(AND(F78&gt;=2.5,B78&lt;2.75,A78&gt;=5.55),5.38,IF(AND(G78&gt;=0.587,B78&lt;3.75,F78&lt;1.5,A78&lt;5.55),1.48,IF(AND(H78&lt;6.51,B78&gt;=3.75,F78&lt;1.5,A78&lt;5.55),1.9,IF(AND(H78&gt;=6.51,B78&gt;=3.75,F78&lt;1.5,A78&lt;5.55),1.425,IF(AND(G78&gt;=0.868,F78&lt;2.5,B78&lt;2.75,A78&gt;=5.55),4.65,IF(AND(F78&lt;1.5,D78&lt;1.55,B78&gt;=2.75,A78&gt;=5.55),1.7,IF(AND(G78&gt;=0.857,D78&gt;=1.55,B78&gt;=2.75,A78&gt;=5.55),5.033,IF(AND(G78&gt;=0.518,G78&lt;0.587,B78&lt;3.75,F78&lt;1.5,A78&lt;5.55),1,IF(AND(D78&lt;1.05,G78&lt;0.868,F78&lt;2.5,B78&lt;2.75,A78&gt;=5.55),3.5,IF(AND(G78&lt;0.404,D78&gt;=1.05,G78&lt;0.868,F78&lt;2.5,B78&lt;2.75,A78&gt;=5.55),4.2,IF(AND(G78&gt;=0.404,D78&gt;=1.05,G78&lt;0.868,F78&lt;2.5,B78&lt;2.75,A78&gt;=5.55),3.94,IF(AND(F78&lt;2.5,B78&lt;2.95,F78&gt;=1.5,D78&lt;1.55,B78&gt;=2.75,A78&gt;=5.55),4.68,IF(AND(F78&gt;=2.5,B78&lt;2.95,F78&gt;=1.5,D78&lt;1.55,B78&gt;=2.75,A78&gt;=5.55),5.1,IF(AND(H78&lt;10.883,B78&gt;=2.95,F78&gt;=1.5,D78&lt;1.55,B78&gt;=2.75,A78&gt;=5.55),4.15,IF(AND(H78&gt;=10.883,B78&gt;=2.95,F78&gt;=1.5,D78&lt;1.55,B78&gt;=2.75,A78&gt;=5.55),4.5,IF(AND(H78&gt;=14.1,D78&lt;2.05,G78&lt;0.857,D78&gt;=1.55,B78&gt;=2.75,A78&gt;=5.55),6.6,IF(AND(G78&lt;0.063,B78&lt;3.15,G78&lt;0.518,G78&lt;0.587,B78&lt;3.75,F78&lt;1.5,A78&lt;5.55),1.4,IF(AND(G78&gt;=0.063,B78&lt;3.15,G78&lt;0.518,G78&lt;0.587,B78&lt;3.75,F78&lt;1.5,A78&lt;5.55),1.5,IF(AND(H78&gt;=10.563,B78&gt;=3.15,G78&lt;0.518,G78&lt;0.587,B78&lt;3.75,F78&lt;1.5,A78&lt;5.55),1.325,IF(AND(B78&lt;2.95,H78&lt;14.1,D78&lt;2.05,G78&lt;0.857,D78&gt;=1.55,B78&gt;=2.75,A78&gt;=5.55),6.125,IF(AND(A78&lt;6.65,G78&lt;0.364,D78&gt;=2.05,G78&lt;0.857,D78&gt;=1.55,B78&gt;=2.75,A78&gt;=5.55),5.45,IF(AND(G78&gt;=0.774,G78&gt;=0.364,D78&gt;=2.05,G78&lt;0.857,D78&gt;=1.55,B78&gt;=2.75,A78&gt;=5.55),5.4,IF(AND(H78&gt;=9.279,H78&lt;10.563,B78&gt;=3.15,G78&lt;0.518,G78&lt;0.587,B78&lt;3.75,F78&lt;1.5,A78&lt;5.55),1.475,IF(AND(D78&lt;1.65,B78&gt;=2.95,H78&lt;14.1,D78&lt;2.05,G78&lt;0.857,D78&gt;=1.55,B78&gt;=2.75,A78&gt;=5.55),5.8,IF(AND(B78&lt;3.15,A78&gt;=6.65,G78&lt;0.364,D78&gt;=2.05,G78&lt;0.857,D78&gt;=1.55,B78&gt;=2.75,A78&gt;=5.55),5.3,IF(AND(B78&gt;=3.15,A78&gt;=6.65,G78&lt;0.364,D78&gt;=2.05,G78&lt;0.857,D78&gt;=1.55,B78&gt;=2.75,A78&gt;=5.55),5.7,IF(AND(A78&gt;=6.75,G78&lt;0.774,G78&gt;=0.364,D78&gt;=2.05,G78&lt;0.857,D78&gt;=1.55,B78&gt;=2.75,A78&gt;=5.55),5.9,IF(AND(G78&lt;0.417,H78&lt;9.279,H78&lt;10.563,B78&gt;=3.15,G78&lt;0.518,G78&lt;0.587,B78&lt;3.75,F78&lt;1.5,A78&lt;5.55),1.4,IF(AND(G78&gt;=0.417,H78&lt;9.279,H78&lt;10.563,B78&gt;=3.15,G78&lt;0.518,G78&lt;0.587,B78&lt;3.75,F78&lt;1.5,A78&lt;5.55),1.3,IF(AND(A78&lt;6.3,D78&gt;=1.65,B78&gt;=2.95,H78&lt;14.1,D78&lt;2.05,G78&lt;0.857,D78&gt;=1.55,B78&gt;=2.75,A78&gt;=5.55),4.9,IF(AND(A78&gt;=6.3,D78&gt;=1.65,B78&gt;=2.95,H78&lt;14.1,D78&lt;2.05,G78&lt;0.857,D78&gt;=1.55,B78&gt;=2.75,A78&gt;=5.55),5.3,IF(AND(G78&gt;=0.657,A78&lt;6.75,G78&lt;0.774,G78&gt;=0.364,D78&gt;=2.05,G78&lt;0.857,D78&gt;=1.55,B78&gt;=2.75,A78&gt;=5.55),6,IF(AND(B78&lt;3.2,G78&lt;0.657,A78&lt;6.75,G78&lt;0.774,G78&gt;=0.364,D78&gt;=2.05,G78&lt;0.857,D78&gt;=1.55,B78&gt;=2.75,A78&gt;=5.55),5.6,IF(AND(B78&gt;=3.2,G78&lt;0.657,A78&lt;6.75,G78&lt;0.774,G78&gt;=0.364,D78&gt;=2.05,G78&lt;0.857,D78&gt;=1.55,B78&gt;=2.75,A78&gt;=5.55),5.65,"shouldnthappen")))))))))))))))))))))))))))))))))))</f>
        <v>4.5</v>
      </c>
      <c r="AT78" s="1" t="n">
        <f aca="false">IF(AND(H78&gt;=16.284,A78&gt;=5.55),6.533,IF(AND(G78&gt;=0.52,A78&lt;4.85,A78&lt;5.55),1.05,IF(AND(G78&lt;0.227,G78&lt;0.52,A78&lt;4.85,A78&lt;5.55),1.4,IF(AND(G78&gt;=0.227,G78&lt;0.52,A78&lt;4.85,A78&lt;5.55),1.3,IF(AND(D78&gt;=0.45,F78&lt;1.5,A78&gt;=4.85,A78&lt;5.55),1.667,IF(AND(B78&gt;=2.75,F78&gt;=1.5,A78&gt;=4.85,A78&lt;5.55),4.5,IF(AND(F78&lt;2.5,B78&gt;=3.15,H78&lt;16.284,A78&gt;=5.55),4.7,IF(AND(G78&gt;=0.934,D78&lt;0.45,F78&lt;1.5,A78&gt;=4.85,A78&lt;5.55),1.7,IF(AND(D78&gt;=1.2,B78&lt;2.75,F78&gt;=1.5,A78&gt;=4.85,A78&lt;5.55),4.25,IF(AND(G78&gt;=0.774,F78&gt;=2.5,B78&gt;=3.15,H78&lt;16.284,A78&gt;=5.55),5.4,IF(AND(B78&lt;3.1,G78&lt;0.934,D78&lt;0.45,F78&lt;1.5,A78&gt;=4.85,A78&lt;5.55),1.6,IF(AND(D78&lt;1.05,D78&lt;1.2,B78&lt;2.75,F78&gt;=1.5,A78&gt;=4.85,A78&lt;5.55),3.433,IF(AND(D78&gt;=1.05,D78&lt;1.2,B78&lt;2.75,F78&gt;=1.5,A78&gt;=4.85,A78&lt;5.55),3.267,IF(AND(H78&lt;8.486,D78&lt;1.35,F78&lt;2.5,B78&lt;3.15,H78&lt;16.284,A78&gt;=5.55),3.85,IF(AND(D78&gt;=1.55,D78&gt;=1.35,F78&lt;2.5,B78&lt;3.15,H78&lt;16.284,A78&gt;=5.55),5.1,IF(AND(H78&lt;10.464,A78&lt;6.35,F78&gt;=2.5,B78&lt;3.15,H78&lt;16.284,A78&gt;=5.55),5.08,IF(AND(H78&gt;=10.464,A78&lt;6.35,F78&gt;=2.5,B78&lt;3.15,H78&lt;16.284,A78&gt;=5.55),4.9,IF(AND(D78&lt;1.85,A78&gt;=6.35,F78&gt;=2.5,B78&lt;3.15,H78&lt;16.284,A78&gt;=5.55),5.8,IF(AND(H78&gt;=10.393,G78&lt;0.774,F78&gt;=2.5,B78&gt;=3.15,H78&lt;16.284,A78&gt;=5.55),5.425,IF(AND(B78&lt;2.6,H78&gt;=8.486,D78&lt;1.35,F78&lt;2.5,B78&lt;3.15,H78&lt;16.284,A78&gt;=5.55),3.9,IF(AND(G78&gt;=0.567,D78&lt;1.55,D78&gt;=1.35,F78&lt;2.5,B78&lt;3.15,H78&lt;16.284,A78&gt;=5.55),4.4,IF(AND(B78&lt;3.25,H78&lt;10.393,G78&lt;0.774,F78&gt;=2.5,B78&gt;=3.15,H78&lt;16.284,A78&gt;=5.55),5.7,IF(AND(B78&gt;=3.25,H78&lt;10.393,G78&lt;0.774,F78&gt;=2.5,B78&gt;=3.15,H78&lt;16.284,A78&gt;=5.55),5.98,IF(AND(G78&lt;0.079,G78&lt;0.338,B78&gt;=3.1,G78&lt;0.934,D78&lt;0.45,F78&lt;1.5,A78&gt;=4.85,A78&lt;5.55),1.425,IF(AND(B78&lt;3.35,G78&gt;=0.338,B78&gt;=3.1,G78&lt;0.934,D78&lt;0.45,F78&lt;1.5,A78&gt;=4.85,A78&lt;5.55),1.4,IF(AND(G78&lt;0.404,B78&gt;=2.6,H78&gt;=8.486,D78&lt;1.35,F78&lt;2.5,B78&lt;3.15,H78&lt;16.284,A78&gt;=5.55),4.3,IF(AND(G78&gt;=0.404,B78&gt;=2.6,H78&gt;=8.486,D78&lt;1.35,F78&lt;2.5,B78&lt;3.15,H78&lt;16.284,A78&gt;=5.55),4.025,IF(AND(B78&gt;=3.05,G78&lt;0.567,D78&lt;1.55,D78&gt;=1.35,F78&lt;2.5,B78&lt;3.15,H78&lt;16.284,A78&gt;=5.55),4.7,IF(AND(A78&lt;6.45,H78&lt;10.667,D78&gt;=1.85,A78&gt;=6.35,F78&gt;=2.5,B78&lt;3.15,H78&lt;16.284,A78&gt;=5.55),5.3,IF(AND(A78&gt;=6.45,H78&lt;10.667,D78&gt;=1.85,A78&gt;=6.35,F78&gt;=2.5,B78&lt;3.15,H78&lt;16.284,A78&gt;=5.55),5.167,IF(AND(B78&lt;2.95,H78&gt;=10.667,D78&gt;=1.85,A78&gt;=6.35,F78&gt;=2.5,B78&lt;3.15,H78&lt;16.284,A78&gt;=5.55),5.6,IF(AND(B78&gt;=2.95,H78&gt;=10.667,D78&gt;=1.85,A78&gt;=6.35,F78&gt;=2.5,B78&lt;3.15,H78&lt;16.284,A78&gt;=5.55),5.5,IF(AND(H78&lt;10.325,G78&gt;=0.079,G78&lt;0.338,B78&gt;=3.1,G78&lt;0.934,D78&lt;0.45,F78&lt;1.5,A78&gt;=4.85,A78&lt;5.55),1.5,IF(AND(G78&lt;0.385,B78&gt;=3.35,G78&gt;=0.338,B78&gt;=3.1,G78&lt;0.934,D78&lt;0.45,F78&lt;1.5,A78&gt;=4.85,A78&lt;5.55),1.5,IF(AND(G78&gt;=0.385,B78&gt;=3.35,G78&gt;=0.338,B78&gt;=3.1,G78&lt;0.934,D78&lt;0.45,F78&lt;1.5,A78&gt;=4.85,A78&lt;5.55),1.42,IF(AND(B78&lt;2.5,B78&lt;3.05,G78&lt;0.567,D78&lt;1.55,D78&gt;=1.35,F78&lt;2.5,B78&lt;3.15,H78&lt;16.284,A78&gt;=5.55),4.5,IF(AND(B78&gt;=2.5,B78&lt;3.05,G78&lt;0.567,D78&lt;1.55,D78&gt;=1.35,F78&lt;2.5,B78&lt;3.15,H78&lt;16.284,A78&gt;=5.55),4.56,IF(AND(H78&lt;12.506,H78&gt;=10.325,G78&gt;=0.079,G78&lt;0.338,B78&gt;=3.1,G78&lt;0.934,D78&lt;0.45,F78&lt;1.5,A78&gt;=4.85,A78&lt;5.55),1.2,IF(AND(H78&gt;=12.506,H78&gt;=10.325,G78&gt;=0.079,G78&lt;0.338,B78&gt;=3.1,G78&lt;0.934,D78&lt;0.45,F78&lt;1.5,A78&gt;=4.85,A78&lt;5.55),1.3,"shouldnthappen")))))))))))))))))))))))))))))))))))))))</f>
        <v>4.56</v>
      </c>
      <c r="AU78" s="1" t="n">
        <f aca="false">IF(AND(G78&gt;=0.52,B78&lt;3.05,F78&lt;1.5),1.1,IF(AND(G78&lt;0.35,G78&lt;0.52,B78&lt;3.05,F78&lt;1.5),1.4,IF(AND(G78&gt;=0.35,G78&lt;0.52,B78&lt;3.05,F78&lt;1.5),1.3,IF(AND(G78&gt;=0.227,G78&lt;0.347,B78&gt;=3.05,F78&lt;1.5),1.32,IF(AND(H78&lt;6.417,G78&gt;=0.347,B78&gt;=3.05,F78&lt;1.5),1.7,IF(AND(A78&gt;=7.25,A78&gt;=6.6,F78&gt;=2.5,F78&gt;=1.5),6.35,IF(AND(G78&lt;0.11,G78&lt;0.227,G78&lt;0.347,B78&gt;=3.05,F78&lt;1.5),1.333,IF(AND(H78&lt;9.441,H78&gt;=6.417,G78&gt;=0.347,B78&gt;=3.05,F78&lt;1.5),1.425,IF(AND(B78&lt;2.75,G78&lt;0.451,H78&lt;10.266,F78&lt;2.5,F78&gt;=1.5),4,IF(AND(B78&gt;=2.75,G78&lt;0.451,H78&lt;10.266,F78&lt;2.5,F78&gt;=1.5),4.433,IF(AND(G78&gt;=0.865,G78&gt;=0.451,H78&lt;10.266,F78&lt;2.5,F78&gt;=1.5),4.2,IF(AND(B78&lt;2.45,H78&lt;13.665,H78&gt;=10.266,F78&lt;2.5,F78&gt;=1.5),3.7,IF(AND(G78&lt;0.302,H78&gt;=13.665,H78&gt;=10.266,F78&lt;2.5,F78&gt;=1.5),5,IF(AND(B78&lt;2.9,A78&lt;6.1,A78&lt;6.6,F78&gt;=2.5,F78&gt;=1.5),5.06,IF(AND(B78&gt;=2.9,A78&lt;6.1,A78&lt;6.6,F78&gt;=2.5,F78&gt;=1.5),4.8,IF(AND(B78&lt;3.05,A78&gt;=6.1,A78&lt;6.6,F78&gt;=2.5,F78&gt;=1.5),5.6,IF(AND(B78&gt;=3.05,A78&gt;=6.1,A78&lt;6.6,F78&gt;=2.5,F78&gt;=1.5),5.267,IF(AND(H78&gt;=14.564,A78&lt;7.25,A78&gt;=6.6,F78&gt;=2.5,F78&gt;=1.5),5.6,IF(AND(H78&gt;=14.309,G78&gt;=0.11,G78&lt;0.227,G78&lt;0.347,B78&gt;=3.05,F78&lt;1.5),1.7,IF(AND(D78&lt;0.4,H78&gt;=9.441,H78&gt;=6.417,G78&gt;=0.347,B78&gt;=3.05,F78&lt;1.5),1.5,IF(AND(D78&gt;=0.4,H78&gt;=9.441,H78&gt;=6.417,G78&gt;=0.347,B78&gt;=3.05,F78&lt;1.5),1.633,IF(AND(A78&lt;5.35,G78&lt;0.865,G78&gt;=0.451,H78&lt;10.266,F78&lt;2.5,F78&gt;=1.5),3.15,IF(AND(D78&lt;1.45,G78&gt;=0.302,H78&gt;=13.665,H78&gt;=10.266,F78&lt;2.5,F78&gt;=1.5),4.74,IF(AND(D78&gt;=1.45,G78&gt;=0.302,H78&gt;=13.665,H78&gt;=10.266,F78&lt;2.5,F78&gt;=1.5),4.567,IF(AND(H78&lt;8.836,H78&lt;14.564,A78&lt;7.25,A78&gt;=6.6,F78&gt;=2.5,F78&gt;=1.5),5.7,IF(AND(H78&gt;=8.836,H78&lt;14.564,A78&lt;7.25,A78&gt;=6.6,F78&gt;=2.5,F78&gt;=1.5),5.9,IF(AND(H78&lt;11.53,H78&lt;14.309,G78&gt;=0.11,G78&lt;0.227,G78&lt;0.347,B78&gt;=3.05,F78&lt;1.5),1.5,IF(AND(H78&gt;=11.53,H78&lt;14.309,G78&gt;=0.11,G78&lt;0.227,G78&lt;0.347,B78&gt;=3.05,F78&lt;1.5),1.467,IF(AND(H78&lt;9.386,A78&gt;=5.35,G78&lt;0.865,G78&gt;=0.451,H78&lt;10.266,F78&lt;2.5,F78&gt;=1.5),3.56,IF(AND(H78&gt;=9.386,A78&gt;=5.35,G78&lt;0.865,G78&gt;=0.451,H78&lt;10.266,F78&lt;2.5,F78&gt;=1.5),4.2,IF(AND(H78&lt;11.036,D78&lt;1.45,B78&gt;=2.45,H78&lt;13.665,H78&gt;=10.266,F78&lt;2.5,F78&gt;=1.5),4.45,IF(AND(H78&gt;=11.036,D78&lt;1.45,B78&gt;=2.45,H78&lt;13.665,H78&gt;=10.266,F78&lt;2.5,F78&gt;=1.5),4.1,IF(AND(G78&gt;=0.585,D78&gt;=1.45,B78&gt;=2.45,H78&lt;13.665,H78&gt;=10.266,F78&lt;2.5,F78&gt;=1.5),4.9,IF(AND(H78&lt;11.743,G78&lt;0.585,D78&gt;=1.45,B78&gt;=2.45,H78&lt;13.665,H78&gt;=10.266,F78&lt;2.5,F78&gt;=1.5),4.7,IF(AND(H78&gt;=11.743,G78&lt;0.585,D78&gt;=1.45,B78&gt;=2.45,H78&lt;13.665,H78&gt;=10.266,F78&lt;2.5,F78&gt;=1.5),4.5,"shouldnthappen")))))))))))))))))))))))))))))))))))</f>
        <v>5</v>
      </c>
      <c r="AV78" s="1" t="n">
        <f aca="false">IF(AND(G78&gt;=0.356,F78&gt;=1.5,A78&lt;5.75),3.52,IF(AND(A78&lt;7.25,A78&gt;=7.1,A78&gt;=5.75),5.875,IF(AND(A78&gt;=7.25,A78&gt;=7.1,A78&gt;=5.75),6.5,IF(AND(D78&gt;=0.35,G78&gt;=0.586,F78&lt;1.5,A78&lt;5.75),1.8,IF(AND(D78&lt;1.4,G78&lt;0.356,F78&gt;=1.5,A78&lt;5.75),4.2,IF(AND(D78&gt;=1.4,G78&lt;0.356,F78&gt;=1.5,A78&lt;5.75),4.5,IF(AND(H78&gt;=11.218,A78&lt;5.05,G78&lt;0.586,F78&lt;1.5,A78&lt;5.75),1.225,IF(AND(G78&gt;=0.253,A78&gt;=5.05,G78&lt;0.586,F78&lt;1.5,A78&lt;5.75),1.3,IF(AND(B78&gt;=3.75,D78&lt;0.35,G78&gt;=0.586,F78&lt;1.5,A78&lt;5.75),1.567,IF(AND(B78&lt;2.85,D78&lt;1.35,D78&lt;1.65,A78&lt;7.1,A78&gt;=5.75),4.26,IF(AND(B78&gt;=2.85,D78&lt;1.35,D78&lt;1.65,A78&lt;7.1,A78&gt;=5.75),4.45,IF(AND(A78&lt;6.05,H78&lt;12.921,D78&gt;=1.65,A78&lt;7.1,A78&gt;=5.75),5.1,IF(AND(H78&gt;=15.338,H78&gt;=12.921,D78&gt;=1.65,A78&lt;7.1,A78&gt;=5.75),5.55,IF(AND(G78&lt;0.418,H78&lt;11.218,A78&lt;5.05,G78&lt;0.586,F78&lt;1.5,A78&lt;5.75),1.42,IF(AND(G78&gt;=0.418,H78&lt;11.218,A78&lt;5.05,G78&lt;0.586,F78&lt;1.5,A78&lt;5.75),1.3,IF(AND(H78&gt;=13.321,G78&lt;0.253,A78&gt;=5.05,G78&lt;0.586,F78&lt;1.5,A78&lt;5.75),1.7,IF(AND(H78&lt;6.089,B78&lt;3.75,D78&lt;0.35,G78&gt;=0.586,F78&lt;1.5,A78&lt;5.75),1.7,IF(AND(H78&gt;=6.089,B78&lt;3.75,D78&lt;0.35,G78&gt;=0.586,F78&lt;1.5,A78&lt;5.75),1.5,IF(AND(B78&lt;2.9,D78&lt;1.45,D78&gt;=1.35,D78&lt;1.65,A78&lt;7.1,A78&gt;=5.75),4.8,IF(AND(B78&gt;=2.9,D78&lt;1.45,D78&gt;=1.35,D78&lt;1.65,A78&lt;7.1,A78&gt;=5.75),4.475,IF(AND(B78&lt;2.5,D78&gt;=1.45,D78&gt;=1.35,D78&lt;1.65,A78&lt;7.1,A78&gt;=5.75),4.5,IF(AND(H78&lt;8.884,A78&gt;=6.05,H78&lt;12.921,D78&gt;=1.65,A78&lt;7.1,A78&gt;=5.75),5.4,IF(AND(A78&lt;6.3,H78&lt;15.338,H78&gt;=12.921,D78&gt;=1.65,A78&lt;7.1,A78&gt;=5.75),4.967,IF(AND(A78&gt;=6.3,H78&lt;15.338,H78&gt;=12.921,D78&gt;=1.65,A78&lt;7.1,A78&gt;=5.75),5.133,IF(AND(H78&lt;10.826,H78&lt;13.321,G78&lt;0.253,A78&gt;=5.05,G78&lt;0.586,F78&lt;1.5,A78&lt;5.75),1.5,IF(AND(H78&gt;=10.826,H78&lt;13.321,G78&lt;0.253,A78&gt;=5.05,G78&lt;0.586,F78&lt;1.5,A78&lt;5.75),1.4,IF(AND(H78&lt;7.47,B78&gt;=2.5,D78&gt;=1.45,D78&gt;=1.35,D78&lt;1.65,A78&lt;7.1,A78&gt;=5.75),5.1,IF(AND(H78&gt;=7.47,B78&gt;=2.5,D78&gt;=1.45,D78&gt;=1.35,D78&lt;1.65,A78&lt;7.1,A78&gt;=5.75),4.725,IF(AND(H78&lt;9.637,H78&gt;=8.884,A78&gt;=6.05,H78&lt;12.921,D78&gt;=1.65,A78&lt;7.1,A78&gt;=5.75),5.9,IF(AND(B78&lt;2.6,H78&gt;=9.637,H78&gt;=8.884,A78&gt;=6.05,H78&lt;12.921,D78&gt;=1.65,A78&lt;7.1,A78&gt;=5.75),5.8,IF(AND(B78&lt;2.75,B78&gt;=2.6,H78&gt;=9.637,H78&gt;=8.884,A78&gt;=6.05,H78&lt;12.921,D78&gt;=1.65,A78&lt;7.1,A78&gt;=5.75),5.3,IF(AND(D78&lt;2.25,B78&gt;=2.75,B78&gt;=2.6,H78&gt;=9.637,H78&gt;=8.884,A78&gt;=6.05,H78&lt;12.921,D78&gt;=1.65,A78&lt;7.1,A78&gt;=5.75),5.6,IF(AND(D78&gt;=2.25,B78&gt;=2.75,B78&gt;=2.6,H78&gt;=9.637,H78&gt;=8.884,A78&gt;=6.05,H78&lt;12.921,D78&gt;=1.65,A78&lt;7.1,A78&gt;=5.75),5.5,"shouldnthappen")))))))))))))))))))))))))))))))))</f>
        <v>4.475</v>
      </c>
      <c r="AW78" s="1" t="n">
        <f aca="false">IF(AND(G78&gt;=0.905,F78&lt;1.5),1.767,IF(AND(H78&gt;=16.674,F78&gt;=1.5),6.55,IF(AND(A78&lt;4.35,H78&lt;14.344,G78&lt;0.905,F78&lt;1.5),1.1,IF(AND(B78&lt;3.65,H78&gt;=14.344,G78&lt;0.905,F78&lt;1.5),1.5,IF(AND(B78&gt;=3.65,H78&gt;=14.344,G78&lt;0.905,F78&lt;1.5),1.65,IF(AND(B78&lt;2.6,F78&gt;=2.5,H78&lt;16.674,F78&gt;=1.5),4.5,IF(AND(D78&gt;=0.45,A78&gt;=4.35,H78&lt;14.344,G78&lt;0.905,F78&lt;1.5),1.65,IF(AND(D78&lt;1.15,A78&lt;5.9,F78&lt;2.5,H78&lt;16.674,F78&gt;=1.5),3.56,IF(AND(B78&lt;2.75,A78&gt;=5.9,F78&lt;2.5,H78&lt;16.674,F78&gt;=1.5),5,IF(AND(H78&lt;13.531,B78&gt;=2.75,A78&gt;=5.9,F78&lt;2.5,H78&lt;16.674,F78&gt;=1.5),4.333,IF(AND(B78&lt;3.2,G78&gt;=0.669,B78&gt;=2.6,F78&gt;=2.5,H78&lt;16.674,F78&gt;=1.5),5.08,IF(AND(B78&gt;=3.2,G78&gt;=0.669,B78&gt;=2.6,F78&gt;=2.5,H78&lt;16.674,F78&gt;=1.5),5.4,IF(AND(B78&lt;3.15,A78&lt;5.05,D78&lt;0.45,A78&gt;=4.35,H78&lt;14.344,G78&lt;0.905,F78&lt;1.5),1.45,IF(AND(A78&gt;=5.55,A78&gt;=5.05,D78&lt;0.45,A78&gt;=4.35,H78&lt;14.344,G78&lt;0.905,F78&lt;1.5),1.5,IF(AND(A78&lt;5.55,A78&lt;5.65,D78&gt;=1.15,A78&lt;5.9,F78&lt;2.5,H78&lt;16.674,F78&gt;=1.5),3.95,IF(AND(A78&gt;=5.55,A78&lt;5.65,D78&gt;=1.15,A78&lt;5.9,F78&lt;2.5,H78&lt;16.674,F78&gt;=1.5),3.82,IF(AND(G78&lt;0.39,A78&gt;=5.65,D78&gt;=1.15,A78&lt;5.9,F78&lt;2.5,H78&lt;16.674,F78&gt;=1.5),4.35,IF(AND(G78&gt;=0.39,A78&gt;=5.65,D78&gt;=1.15,A78&lt;5.9,F78&lt;2.5,H78&lt;16.674,F78&gt;=1.5),3.95,IF(AND(G78&lt;0.466,H78&gt;=13.531,B78&gt;=2.75,A78&gt;=5.9,F78&lt;2.5,H78&lt;16.674,F78&gt;=1.5),4.8,IF(AND(G78&gt;=0.466,H78&gt;=13.531,B78&gt;=2.75,A78&gt;=5.9,F78&lt;2.5,H78&lt;16.674,F78&gt;=1.5),4.7,IF(AND(H78&lt;10.144,D78&lt;2.05,G78&lt;0.669,B78&gt;=2.6,F78&gt;=2.5,H78&lt;16.674,F78&gt;=1.5),5.3,IF(AND(H78&gt;=10.144,D78&lt;2.05,G78&lt;0.669,B78&gt;=2.6,F78&gt;=2.5,H78&lt;16.674,F78&gt;=1.5),5.133,IF(AND(D78&gt;=2.45,D78&gt;=2.05,G78&lt;0.669,B78&gt;=2.6,F78&gt;=2.5,H78&lt;16.674,F78&gt;=1.5),5.9,IF(AND(B78&lt;3.25,B78&gt;=3.15,A78&lt;5.05,D78&lt;0.45,A78&gt;=4.35,H78&lt;14.344,G78&lt;0.905,F78&lt;1.5),1.2,IF(AND(B78&gt;=3.25,B78&gt;=3.15,A78&lt;5.05,D78&lt;0.45,A78&gt;=4.35,H78&lt;14.344,G78&lt;0.905,F78&lt;1.5),1.36,IF(AND(B78&gt;=3.8,A78&lt;5.55,A78&gt;=5.05,D78&lt;0.45,A78&gt;=4.35,H78&lt;14.344,G78&lt;0.905,F78&lt;1.5),1.3,IF(AND(G78&lt;0.05,B78&lt;3.8,A78&lt;5.55,A78&gt;=5.05,D78&lt;0.45,A78&gt;=4.35,H78&lt;14.344,G78&lt;0.905,F78&lt;1.5),1.4,IF(AND(G78&lt;0.107,G78&lt;0.395,D78&lt;2.45,D78&gt;=2.05,G78&lt;0.669,B78&gt;=2.6,F78&gt;=2.5,H78&lt;16.674,F78&gt;=1.5),5.667,IF(AND(G78&lt;0.537,G78&gt;=0.395,D78&lt;2.45,D78&gt;=2.05,G78&lt;0.669,B78&gt;=2.6,F78&gt;=2.5,H78&lt;16.674,F78&gt;=1.5),5.6,IF(AND(G78&gt;=0.537,G78&gt;=0.395,D78&lt;2.45,D78&gt;=2.05,G78&lt;0.669,B78&gt;=2.6,F78&gt;=2.5,H78&lt;16.674,F78&gt;=1.5),5.775,IF(AND(B78&lt;3.6,G78&gt;=0.05,B78&lt;3.8,A78&lt;5.55,A78&gt;=5.05,D78&lt;0.45,A78&gt;=4.35,H78&lt;14.344,G78&lt;0.905,F78&lt;1.5),1.475,IF(AND(B78&gt;=3.6,G78&gt;=0.05,B78&lt;3.8,A78&lt;5.55,A78&gt;=5.05,D78&lt;0.45,A78&gt;=4.35,H78&lt;14.344,G78&lt;0.905,F78&lt;1.5),1.5,IF(AND(G78&lt;0.312,G78&gt;=0.107,G78&lt;0.395,D78&lt;2.45,D78&gt;=2.05,G78&lt;0.669,B78&gt;=2.6,F78&gt;=2.5,H78&lt;16.674,F78&gt;=1.5),5.18,IF(AND(G78&gt;=0.312,G78&gt;=0.107,G78&lt;0.395,D78&lt;2.45,D78&gt;=2.05,G78&lt;0.669,B78&gt;=2.6,F78&gt;=2.5,H78&lt;16.674,F78&gt;=1.5),5.4,"shouldnthappen"))))))))))))))))))))))))))))))))))</f>
        <v>4.8</v>
      </c>
      <c r="AX78" s="1" t="n">
        <f aca="false">IF(AND(D78&gt;=1.3,B78&gt;=3.45),6.25,IF(AND(B78&lt;2.75,A78&lt;5.25,B78&lt;3.45),3.9,IF(AND(D78&lt;0.25,D78&lt;1.3,B78&gt;=3.45),1.16,IF(AND(A78&gt;=5.05,B78&gt;=2.75,A78&lt;5.25,B78&lt;3.45),1.7,IF(AND(D78&lt;0.7,F78&lt;2.5,A78&gt;=5.25,B78&lt;3.45),1.5,IF(AND(H78&gt;=16.284,F78&gt;=2.5,A78&gt;=5.25,B78&lt;3.45),6.6,IF(AND(G78&lt;0.123,D78&gt;=0.25,D78&lt;1.3,B78&gt;=3.45),1.3,IF(AND(A78&lt;4.5,A78&lt;5.05,B78&gt;=2.75,A78&lt;5.25,B78&lt;3.45),1.3,IF(AND(A78&lt;5.05,G78&gt;=0.123,D78&gt;=0.25,D78&lt;1.3,B78&gt;=3.45),1.6,IF(AND(B78&lt;3.15,A78&gt;=4.5,A78&lt;5.05,B78&gt;=2.75,A78&lt;5.25,B78&lt;3.45),1.54,IF(AND(B78&gt;=3.15,A78&gt;=4.5,A78&lt;5.05,B78&gt;=2.75,A78&lt;5.25,B78&lt;3.45),1.35,IF(AND(D78&gt;=1.4,A78&lt;5.9,D78&gt;=0.7,F78&lt;2.5,A78&gt;=5.25,B78&lt;3.45),4.5,IF(AND(D78&gt;=1.55,A78&gt;=5.9,D78&gt;=0.7,F78&lt;2.5,A78&gt;=5.25,B78&lt;3.45),4.95,IF(AND(G78&gt;=0.682,D78&gt;=2.05,H78&lt;16.284,F78&gt;=2.5,A78&gt;=5.25,B78&lt;3.45),5.26,IF(AND(A78&lt;5.4,A78&gt;=5.05,G78&gt;=0.123,D78&gt;=0.25,D78&lt;1.3,B78&gt;=3.45),1.64,IF(AND(A78&gt;=5.4,A78&gt;=5.05,G78&gt;=0.123,D78&gt;=0.25,D78&lt;1.3,B78&gt;=3.45),1.6,IF(AND(G78&lt;0.372,D78&lt;1.4,A78&lt;5.9,D78&gt;=0.7,F78&lt;2.5,A78&gt;=5.25,B78&lt;3.45),4.175,IF(AND(D78&lt;1.35,D78&lt;1.55,A78&gt;=5.9,D78&gt;=0.7,F78&lt;2.5,A78&gt;=5.25,B78&lt;3.45),4.2,IF(AND(B78&lt;2.35,G78&lt;0.596,D78&lt;2.05,H78&lt;16.284,F78&gt;=2.5,A78&gt;=5.25,B78&lt;3.45),5,IF(AND(G78&gt;=0.888,G78&gt;=0.596,D78&lt;2.05,H78&lt;16.284,F78&gt;=2.5,A78&gt;=5.25,B78&lt;3.45),4.8,IF(AND(A78&gt;=6.85,G78&lt;0.682,D78&gt;=2.05,H78&lt;16.284,F78&gt;=2.5,A78&gt;=5.25,B78&lt;3.45),5.4,IF(AND(A78&gt;=5.75,G78&gt;=0.372,D78&lt;1.4,A78&lt;5.9,D78&gt;=0.7,F78&lt;2.5,A78&gt;=5.25,B78&lt;3.45),3.933,IF(AND(A78&gt;=6.75,D78&gt;=1.35,D78&lt;1.55,A78&gt;=5.9,D78&gt;=0.7,F78&lt;2.5,A78&gt;=5.25,B78&lt;3.45),4.8,IF(AND(H78&lt;11.084,B78&gt;=2.35,G78&lt;0.596,D78&lt;2.05,H78&lt;16.284,F78&gt;=2.5,A78&gt;=5.25,B78&lt;3.45),5.3,IF(AND(H78&lt;8.435,G78&lt;0.888,G78&gt;=0.596,D78&lt;2.05,H78&lt;16.284,F78&gt;=2.5,A78&gt;=5.25,B78&lt;3.45),5.1,IF(AND(H78&gt;=8.435,G78&lt;0.888,G78&gt;=0.596,D78&lt;2.05,H78&lt;16.284,F78&gt;=2.5,A78&gt;=5.25,B78&lt;3.45),4.94,IF(AND(B78&lt;3.15,A78&lt;6.85,G78&lt;0.682,D78&gt;=2.05,H78&lt;16.284,F78&gt;=2.5,A78&gt;=5.25,B78&lt;3.45),5.6,IF(AND(B78&gt;=3.15,A78&lt;6.85,G78&lt;0.682,D78&gt;=2.05,H78&lt;16.284,F78&gt;=2.5,A78&gt;=5.25,B78&lt;3.45),5.74,IF(AND(G78&lt;0.572,A78&lt;5.75,G78&gt;=0.372,D78&lt;1.4,A78&lt;5.9,D78&gt;=0.7,F78&lt;2.5,A78&gt;=5.25,B78&lt;3.45),3.7,IF(AND(D78&lt;1.45,A78&lt;6.75,D78&gt;=1.35,D78&lt;1.55,A78&gt;=5.9,D78&gt;=0.7,F78&lt;2.5,A78&gt;=5.25,B78&lt;3.45),4.46,IF(AND(D78&gt;=1.45,A78&lt;6.75,D78&gt;=1.35,D78&lt;1.55,A78&gt;=5.9,D78&gt;=0.7,F78&lt;2.5,A78&gt;=5.25,B78&lt;3.45),4.567,IF(AND(H78&lt;12.532,H78&gt;=11.084,B78&gt;=2.35,G78&lt;0.596,D78&lt;2.05,H78&lt;16.284,F78&gt;=2.5,A78&gt;=5.25,B78&lt;3.45),5.8,IF(AND(H78&gt;=12.532,H78&gt;=11.084,B78&gt;=2.35,G78&lt;0.596,D78&lt;2.05,H78&lt;16.284,F78&gt;=2.5,A78&gt;=5.25,B78&lt;3.45),5.667,IF(AND(A78&gt;=5.65,G78&gt;=0.572,A78&lt;5.75,G78&gt;=0.372,D78&lt;1.4,A78&lt;5.9,D78&gt;=0.7,F78&lt;2.5,A78&gt;=5.25,B78&lt;3.45),4.2,IF(AND(G78&lt;0.862,A78&lt;5.65,G78&gt;=0.572,A78&lt;5.75,G78&gt;=0.372,D78&lt;1.4,A78&lt;5.9,D78&gt;=0.7,F78&lt;2.5,A78&gt;=5.25,B78&lt;3.45),3.9,IF(AND(G78&gt;=0.862,A78&lt;5.65,G78&gt;=0.572,A78&lt;5.75,G78&gt;=0.372,D78&lt;1.4,A78&lt;5.9,D78&gt;=0.7,F78&lt;2.5,A78&gt;=5.25,B78&lt;3.45),4,"shouldnthappen"))))))))))))))))))))))))))))))))))))</f>
        <v>4.46</v>
      </c>
      <c r="AY78" s="1" t="n">
        <f aca="false">IF(AND(H78&gt;=8.233,D78&gt;=0.8,A78&lt;5.55),3.525,IF(AND(B78&lt;2.9,H78&gt;=15.534,A78&gt;=5.55),4.8,IF(AND(H78&gt;=12.259,A78&lt;4.75,D78&lt;0.8,A78&lt;5.55),1.25,IF(AND(B78&gt;=3.85,A78&gt;=4.75,D78&lt;0.8,A78&lt;5.55),1.425,IF(AND(D78&lt;1.55,H78&lt;8.233,D78&gt;=0.8,A78&lt;5.55),3.975,IF(AND(D78&gt;=1.55,H78&lt;8.233,D78&gt;=0.8,A78&lt;5.55),4.5,IF(AND(D78&lt;0.65,D78&lt;1.7,H78&lt;15.534,A78&gt;=5.55),1.7,IF(AND(A78&gt;=7.05,D78&gt;=1.7,H78&lt;15.534,A78&gt;=5.55),6.3,IF(AND(B78&gt;=3.35,B78&gt;=2.9,H78&gt;=15.534,A78&gt;=5.55),5.4,IF(AND(B78&lt;3.1,H78&lt;12.259,A78&lt;4.75,D78&lt;0.8,A78&lt;5.55),1.367,IF(AND(B78&gt;=3.1,H78&lt;12.259,A78&lt;4.75,D78&lt;0.8,A78&lt;5.55),1.4,IF(AND(G78&gt;=0.905,B78&lt;3.85,A78&gt;=4.75,D78&lt;0.8,A78&lt;5.55),1.9,IF(AND(H78&lt;15.681,B78&lt;3.35,B78&gt;=2.9,H78&gt;=15.534,A78&gt;=5.55),5.8,IF(AND(H78&gt;=15.681,B78&lt;3.35,B78&gt;=2.9,H78&gt;=15.534,A78&gt;=5.55),5.7,IF(AND(H78&gt;=14.877,G78&lt;0.905,B78&lt;3.85,A78&gt;=4.75,D78&lt;0.8,A78&lt;5.55),1.3,IF(AND(D78&gt;=1.25,B78&lt;2.65,D78&gt;=0.65,D78&lt;1.7,H78&lt;15.534,A78&gt;=5.55),4.433,IF(AND(G78&gt;=0.622,B78&lt;3.15,A78&lt;7.05,D78&gt;=1.7,H78&lt;15.534,A78&gt;=5.55),5.08,IF(AND(H78&gt;=13.42,B78&gt;=3.15,A78&lt;7.05,D78&gt;=1.7,H78&lt;15.534,A78&gt;=5.55),5.1,IF(AND(G78&lt;0.265,H78&lt;14.877,G78&lt;0.905,B78&lt;3.85,A78&gt;=4.75,D78&lt;0.8,A78&lt;5.55),1.2,IF(AND(A78&lt;5.75,D78&lt;1.25,B78&lt;2.65,D78&gt;=0.65,D78&lt;1.7,H78&lt;15.534,A78&gt;=5.55),3.7,IF(AND(A78&gt;=5.75,D78&lt;1.25,B78&lt;2.65,D78&gt;=0.65,D78&lt;1.7,H78&lt;15.534,A78&gt;=5.55),4,IF(AND(G78&gt;=0.652,D78&lt;1.35,B78&gt;=2.65,D78&gt;=0.65,D78&lt;1.7,H78&lt;15.534,A78&gt;=5.55),3.6,IF(AND(H78&lt;7.47,D78&gt;=1.35,B78&gt;=2.65,D78&gt;=0.65,D78&lt;1.7,H78&lt;15.534,A78&gt;=5.55),5.1,IF(AND(H78&lt;10.914,G78&lt;0.622,B78&lt;3.15,A78&lt;7.05,D78&gt;=1.7,H78&lt;15.534,A78&gt;=5.55),5.36,IF(AND(H78&gt;=10.914,G78&lt;0.622,B78&lt;3.15,A78&lt;7.05,D78&gt;=1.7,H78&lt;15.534,A78&gt;=5.55),5.64,IF(AND(G78&gt;=0.657,H78&lt;13.42,B78&gt;=3.15,A78&lt;7.05,D78&gt;=1.7,H78&lt;15.534,A78&gt;=5.55),6,IF(AND(G78&gt;=0.782,G78&gt;=0.265,H78&lt;14.877,G78&lt;0.905,B78&lt;3.85,A78&gt;=4.75,D78&lt;0.8,A78&lt;5.55),1.48,IF(AND(H78&lt;11.286,G78&lt;0.652,D78&lt;1.35,B78&gt;=2.65,D78&gt;=0.65,D78&lt;1.7,H78&lt;15.534,A78&gt;=5.55),4.24,IF(AND(H78&gt;=11.286,G78&lt;0.652,D78&lt;1.35,B78&gt;=2.65,D78&gt;=0.65,D78&lt;1.7,H78&lt;15.534,A78&gt;=5.55),4.05,IF(AND(G78&lt;0.413,H78&gt;=7.47,D78&gt;=1.35,B78&gt;=2.65,D78&gt;=0.65,D78&lt;1.7,H78&lt;15.534,A78&gt;=5.55),5.1,IF(AND(H78&lt;11.325,G78&lt;0.657,H78&lt;13.42,B78&gt;=3.15,A78&lt;7.05,D78&gt;=1.7,H78&lt;15.534,A78&gt;=5.55),5.8,IF(AND(H78&gt;=11.325,G78&lt;0.657,H78&lt;13.42,B78&gt;=3.15,A78&lt;7.05,D78&gt;=1.7,H78&lt;15.534,A78&gt;=5.55),5.6,IF(AND(D78&gt;=0.35,G78&lt;0.782,G78&gt;=0.265,H78&lt;14.877,G78&lt;0.905,B78&lt;3.85,A78&gt;=4.75,D78&lt;0.8,A78&lt;5.55),1.633,IF(AND(B78&lt;2.85,G78&gt;=0.413,H78&gt;=7.47,D78&gt;=1.35,B78&gt;=2.65,D78&gt;=0.65,D78&lt;1.7,H78&lt;15.534,A78&gt;=5.55),4.6,IF(AND(D78&lt;0.15,D78&lt;0.35,G78&lt;0.782,G78&gt;=0.265,H78&lt;14.877,G78&lt;0.905,B78&lt;3.85,A78&gt;=4.75,D78&lt;0.8,A78&lt;5.55),1.5,IF(AND(D78&gt;=0.15,D78&lt;0.35,G78&lt;0.782,G78&gt;=0.265,H78&lt;14.877,G78&lt;0.905,B78&lt;3.85,A78&gt;=4.75,D78&lt;0.8,A78&lt;5.55),1.543,IF(AND(A78&gt;=6.8,B78&gt;=2.85,G78&gt;=0.413,H78&gt;=7.47,D78&gt;=1.35,B78&gt;=2.65,D78&gt;=0.65,D78&lt;1.7,H78&lt;15.534,A78&gt;=5.55),4.9,IF(AND(H78&lt;13.531,A78&lt;6.8,B78&gt;=2.85,G78&gt;=0.413,H78&gt;=7.47,D78&gt;=1.35,B78&gt;=2.65,D78&gt;=0.65,D78&lt;1.7,H78&lt;15.534,A78&gt;=5.55),4.5,IF(AND(H78&gt;=13.531,A78&lt;6.8,B78&gt;=2.85,G78&gt;=0.413,H78&gt;=7.47,D78&gt;=1.35,B78&gt;=2.65,D78&gt;=0.65,D78&lt;1.7,H78&lt;15.534,A78&gt;=5.55),4.7,"shouldnthappen")))))))))))))))))))))))))))))))))))))))</f>
        <v>5.1</v>
      </c>
      <c r="AZ78" s="1" t="n">
        <f aca="false">IF(AND(H78&gt;=15.371,B78&gt;=3.35),5.4,IF(AND(G78&gt;=0.851,H78&gt;=15.244,B78&lt;3.35),4.75,IF(AND(F78&gt;=2,H78&lt;15.371,B78&gt;=3.35),5.6,IF(AND(B78&lt;2.75,A78&lt;5.15,H78&lt;15.244,B78&lt;3.35),3.42,IF(AND(A78&gt;=7.25,G78&lt;0.851,H78&gt;=15.244,B78&lt;3.35),6.6,IF(AND(A78&lt;4.45,B78&gt;=2.75,A78&lt;5.15,H78&lt;15.244,B78&lt;3.35),1.1,IF(AND(G78&lt;0.527,A78&lt;7.25,G78&lt;0.851,H78&gt;=15.244,B78&lt;3.35),5.08,IF(AND(G78&gt;=0.527,A78&lt;7.25,G78&lt;0.851,H78&gt;=15.244,B78&lt;3.35),5.8,IF(AND(D78&gt;=0.35,B78&lt;3.7,F78&lt;2,H78&lt;15.371,B78&gt;=3.35),1.55,IF(AND(H78&lt;6.542,B78&gt;=3.7,F78&lt;2,H78&lt;15.371,B78&gt;=3.35),1.9,IF(AND(B78&lt;3.25,A78&gt;=4.45,B78&gt;=2.75,A78&lt;5.15,H78&lt;15.244,B78&lt;3.35),1.46,IF(AND(B78&gt;=3.25,A78&gt;=4.45,B78&gt;=2.75,A78&lt;5.15,H78&lt;15.244,B78&lt;3.35),1.7,IF(AND(H78&lt;13.654,B78&gt;=2.95,D78&lt;1.45,A78&gt;=5.15,H78&lt;15.244,B78&lt;3.35),4.3,IF(AND(H78&gt;=13.654,B78&gt;=2.95,D78&lt;1.45,A78&gt;=5.15,H78&lt;15.244,B78&lt;3.35),4.625,IF(AND(F78&gt;=2.5,D78&lt;1.75,D78&gt;=1.45,A78&gt;=5.15,H78&lt;15.244,B78&lt;3.35),5.3,IF(AND(G78&gt;=0.853,D78&gt;=1.75,D78&gt;=1.45,A78&gt;=5.15,H78&lt;15.244,B78&lt;3.35),5.15,IF(AND(D78&gt;=0.25,D78&lt;0.35,B78&lt;3.7,F78&lt;2,H78&lt;15.371,B78&gt;=3.35),1.3,IF(AND(B78&lt;3.85,H78&gt;=6.542,B78&gt;=3.7,F78&lt;2,H78&lt;15.371,B78&gt;=3.35),1.633,IF(AND(H78&lt;7.02,H78&lt;10.688,B78&lt;2.95,D78&lt;1.45,A78&gt;=5.15,H78&lt;15.244,B78&lt;3.35),3.98,IF(AND(G78&lt;0.338,H78&gt;=10.688,B78&lt;2.95,D78&lt;1.45,A78&gt;=5.15,H78&lt;15.244,B78&lt;3.35),4.22,IF(AND(G78&gt;=0.338,H78&gt;=10.688,B78&lt;2.95,D78&lt;1.45,A78&gt;=5.15,H78&lt;15.244,B78&lt;3.35),3.9,IF(AND(B78&lt;2.75,F78&lt;2.5,D78&lt;1.75,D78&gt;=1.45,A78&gt;=5.15,H78&lt;15.244,B78&lt;3.35),5.1,IF(AND(B78&gt;=2.75,F78&lt;2.5,D78&lt;1.75,D78&gt;=1.45,A78&gt;=5.15,H78&lt;15.244,B78&lt;3.35),4.74,IF(AND(A78&gt;=7,G78&lt;0.853,D78&gt;=1.75,D78&gt;=1.45,A78&gt;=5.15,H78&lt;15.244,B78&lt;3.35),6.5,IF(AND(G78&gt;=0.934,D78&lt;0.25,D78&lt;0.35,B78&lt;3.7,F78&lt;2,H78&lt;15.371,B78&gt;=3.35),1.7,IF(AND(D78&lt;0.25,B78&gt;=3.85,H78&gt;=6.542,B78&gt;=3.7,F78&lt;2,H78&lt;15.371,B78&gt;=3.35),1.5,IF(AND(D78&gt;=0.25,B78&gt;=3.85,H78&gt;=6.542,B78&gt;=3.7,F78&lt;2,H78&lt;15.371,B78&gt;=3.35),1.4,IF(AND(B78&lt;2.5,H78&gt;=7.02,H78&lt;10.688,B78&lt;2.95,D78&lt;1.45,A78&gt;=5.15,H78&lt;15.244,B78&lt;3.35),3.8,IF(AND(G78&gt;=0.74,A78&lt;7,G78&lt;0.853,D78&gt;=1.75,D78&gt;=1.45,A78&gt;=5.15,H78&lt;15.244,B78&lt;3.35),6,IF(AND(G78&gt;=0.61,G78&lt;0.934,D78&lt;0.25,D78&lt;0.35,B78&lt;3.7,F78&lt;2,H78&lt;15.371,B78&gt;=3.35),1.5,IF(AND(D78&lt;1.15,B78&gt;=2.5,H78&gt;=7.02,H78&lt;10.688,B78&lt;2.95,D78&lt;1.45,A78&gt;=5.15,H78&lt;15.244,B78&lt;3.35),3.5,IF(AND(D78&gt;=1.15,B78&gt;=2.5,H78&gt;=7.02,H78&lt;10.688,B78&lt;2.95,D78&lt;1.45,A78&gt;=5.15,H78&lt;15.244,B78&lt;3.35),3.6,IF(AND(G78&gt;=0.626,G78&lt;0.74,A78&lt;7,G78&lt;0.853,D78&gt;=1.75,D78&gt;=1.45,A78&gt;=5.15,H78&lt;15.244,B78&lt;3.35),4.9,IF(AND(H78&lt;13.641,G78&lt;0.61,G78&lt;0.934,D78&lt;0.25,D78&lt;0.35,B78&lt;3.7,F78&lt;2,H78&lt;15.371,B78&gt;=3.35),1.425,IF(AND(H78&gt;=13.641,G78&lt;0.61,G78&lt;0.934,D78&lt;0.25,D78&lt;0.35,B78&lt;3.7,F78&lt;2,H78&lt;15.371,B78&gt;=3.35),1.3,IF(AND(B78&lt;3.05,G78&lt;0.626,G78&lt;0.74,A78&lt;7,G78&lt;0.853,D78&gt;=1.75,D78&gt;=1.45,A78&gt;=5.15,H78&lt;15.244,B78&lt;3.35),5.475,IF(AND(B78&gt;=3.05,G78&lt;0.626,G78&lt;0.74,A78&lt;7,G78&lt;0.853,D78&gt;=1.75,D78&gt;=1.45,A78&gt;=5.15,H78&lt;15.244,B78&lt;3.35),5.633,"shouldnthappen")))))))))))))))))))))))))))))))))))))</f>
        <v>4.625</v>
      </c>
      <c r="BA78" s="1" t="n">
        <f aca="false">IF(AND(F78&gt;=2,B78&gt;=3.4),6.1,IF(AND(B78&lt;2.75,A78&lt;5.15,B78&lt;3.4),3.225,IF(AND(G78&gt;=0.821,F78&lt;2,B78&gt;=3.4),1.9,IF(AND(B78&gt;=3.2,B78&gt;=2.75,A78&lt;5.15,B78&lt;3.4),1.7,IF(AND(A78&lt;4.8,G78&lt;0.821,F78&lt;2,B78&gt;=3.4),1,IF(AND(G78&gt;=0.446,B78&lt;3.2,B78&gt;=2.75,A78&lt;5.15,B78&lt;3.4),1.1,IF(AND(G78&lt;0.356,D78&lt;1.45,A78&lt;6.25,A78&gt;=5.15,B78&lt;3.4),4.32,IF(AND(G78&lt;0.591,D78&gt;=1.45,A78&lt;6.25,A78&gt;=5.15,B78&lt;3.4),4.6,IF(AND(D78&lt;1.75,G78&lt;0.597,A78&gt;=6.25,A78&gt;=5.15,B78&lt;3.4),4.86,IF(AND(H78&gt;=16.472,G78&gt;=0.597,A78&gt;=6.25,A78&gt;=5.15,B78&lt;3.4),6.6,IF(AND(G78&lt;0.063,G78&lt;0.446,B78&lt;3.2,B78&gt;=2.75,A78&lt;5.15,B78&lt;3.4),1.4,IF(AND(A78&gt;=5.95,G78&gt;=0.356,D78&lt;1.45,A78&lt;6.25,A78&gt;=5.15,B78&lt;3.4),4.6,IF(AND(B78&gt;=2.9,G78&gt;=0.591,D78&gt;=1.45,A78&lt;6.25,A78&gt;=5.15,B78&lt;3.4),4.867,IF(AND(D78&gt;=2.4,H78&lt;16.472,G78&gt;=0.597,A78&gt;=6.25,A78&gt;=5.15,B78&lt;3.4),6,IF(AND(A78&lt;5.45,B78&gt;=3.85,A78&gt;=4.8,G78&lt;0.821,F78&lt;2,B78&gt;=3.4),1.3,IF(AND(A78&gt;=5.45,B78&gt;=3.85,A78&gt;=4.8,G78&lt;0.821,F78&lt;2,B78&gt;=3.4),1.45,IF(AND(H78&lt;14.273,G78&gt;=0.063,G78&lt;0.446,B78&lt;3.2,B78&gt;=2.75,A78&lt;5.15,B78&lt;3.4),1.5,IF(AND(H78&gt;=14.273,G78&gt;=0.063,G78&lt;0.446,B78&lt;3.2,B78&gt;=2.75,A78&lt;5.15,B78&lt;3.4),1.6,IF(AND(G78&gt;=0.572,A78&lt;5.95,G78&gt;=0.356,D78&lt;1.45,A78&lt;6.25,A78&gt;=5.15,B78&lt;3.4),3.9,IF(AND(G78&lt;0.827,B78&lt;2.9,G78&gt;=0.591,D78&gt;=1.45,A78&lt;6.25,A78&gt;=5.15,B78&lt;3.4),4.9,IF(AND(G78&gt;=0.827,B78&lt;2.9,G78&gt;=0.591,D78&gt;=1.45,A78&lt;6.25,A78&gt;=5.15,B78&lt;3.4),5.1,IF(AND(A78&gt;=7.2,B78&lt;3.05,D78&gt;=1.75,G78&lt;0.597,A78&gt;=6.25,A78&gt;=5.15,B78&lt;3.4),6.7,IF(AND(G78&lt;0.353,B78&gt;=3.05,D78&gt;=1.75,G78&lt;0.597,A78&gt;=6.25,A78&gt;=5.15,B78&lt;3.4),5.22,IF(AND(G78&gt;=0.353,B78&gt;=3.05,D78&gt;=1.75,G78&lt;0.597,A78&gt;=6.25,A78&gt;=5.15,B78&lt;3.4),5.65,IF(AND(A78&lt;6.55,D78&lt;2.4,H78&lt;16.472,G78&gt;=0.597,A78&gt;=6.25,A78&gt;=5.15,B78&lt;3.4),5.033,IF(AND(H78&lt;12.719,G78&lt;0.385,B78&lt;3.85,A78&gt;=4.8,G78&lt;0.821,F78&lt;2,B78&gt;=3.4),1.54,IF(AND(H78&gt;=12.719,G78&lt;0.385,B78&lt;3.85,A78&gt;=4.8,G78&lt;0.821,F78&lt;2,B78&gt;=3.4),1.3,IF(AND(B78&lt;3.6,G78&gt;=0.385,B78&lt;3.85,A78&gt;=4.8,G78&lt;0.821,F78&lt;2,B78&gt;=3.4),1.325,IF(AND(B78&gt;=3.6,G78&gt;=0.385,B78&lt;3.85,A78&gt;=4.8,G78&lt;0.821,F78&lt;2,B78&gt;=3.4),1.55,IF(AND(D78&lt;1.05,G78&lt;0.572,A78&lt;5.95,G78&gt;=0.356,D78&lt;1.45,A78&lt;6.25,A78&gt;=5.15,B78&lt;3.4),3.633,IF(AND(D78&gt;=2.15,A78&lt;7.2,B78&lt;3.05,D78&gt;=1.75,G78&lt;0.597,A78&gt;=6.25,A78&gt;=5.15,B78&lt;3.4),5.667,IF(AND(H78&lt;13.094,A78&gt;=6.55,D78&lt;2.4,H78&lt;16.472,G78&gt;=0.597,A78&gt;=6.25,A78&gt;=5.15,B78&lt;3.4),5.2,IF(AND(D78&lt;1.15,D78&gt;=1.05,G78&lt;0.572,A78&lt;5.95,G78&gt;=0.356,D78&lt;1.45,A78&lt;6.25,A78&gt;=5.15,B78&lt;3.4),3.8,IF(AND(D78&gt;=1.15,D78&gt;=1.05,G78&lt;0.572,A78&lt;5.95,G78&gt;=0.356,D78&lt;1.45,A78&lt;6.25,A78&gt;=5.15,B78&lt;3.4),3.9,IF(AND(G78&gt;=0.487,D78&lt;2.15,A78&lt;7.2,B78&lt;3.05,D78&gt;=1.75,G78&lt;0.597,A78&gt;=6.25,A78&gt;=5.15,B78&lt;3.4),5.8,IF(AND(A78&lt;6.8,H78&gt;=13.094,A78&gt;=6.55,D78&lt;2.4,H78&lt;16.472,G78&gt;=0.597,A78&gt;=6.25,A78&gt;=5.15,B78&lt;3.4),4.52,IF(AND(A78&gt;=6.8,H78&gt;=13.094,A78&gt;=6.55,D78&lt;2.4,H78&lt;16.472,G78&gt;=0.597,A78&gt;=6.25,A78&gt;=5.15,B78&lt;3.4),4.75,IF(AND(B78&lt;2.95,G78&lt;0.487,D78&lt;2.15,A78&lt;7.2,B78&lt;3.05,D78&gt;=1.75,G78&lt;0.597,A78&gt;=6.25,A78&gt;=5.15,B78&lt;3.4),5.6,IF(AND(B78&gt;=2.95,G78&lt;0.487,D78&lt;2.15,A78&lt;7.2,B78&lt;3.05,D78&gt;=1.75,G78&lt;0.597,A78&gt;=6.25,A78&gt;=5.15,B78&lt;3.4),5.5,"shouldnthappen")))))))))))))))))))))))))))))))))))))))</f>
        <v>4.86</v>
      </c>
      <c r="BB78" s="1" t="n">
        <f aca="false">IF(AND(A78&lt;4.35,B78&lt;3.25,F78&lt;1.5),1.1,IF(AND(H78&lt;14.005,A78&gt;=4.35,B78&lt;3.25,F78&lt;1.5),1.3,IF(AND(H78&gt;=14.005,A78&gt;=4.35,B78&lt;3.25,F78&lt;1.5),1.6,IF(AND(G78&gt;=0.905,A78&lt;5.15,B78&gt;=3.25,F78&lt;1.5),1.9,IF(AND(B78&lt;3.45,A78&gt;=5.15,B78&gt;=3.25,F78&lt;1.5),1.6,IF(AND(F78&gt;=2.5,D78&gt;=1.35,D78&lt;1.75,F78&gt;=1.5),4.867,IF(AND(A78&gt;=7.05,D78&gt;=2.05,D78&gt;=1.75,F78&gt;=1.5),6.35,IF(AND(D78&gt;=0.4,G78&lt;0.905,A78&lt;5.15,B78&gt;=3.25,F78&lt;1.5),1.65,IF(AND(B78&lt;3.6,B78&gt;=3.45,A78&gt;=5.15,B78&gt;=3.25,F78&lt;1.5),1.35,IF(AND(H78&lt;6.808,H78&lt;9.386,D78&lt;1.35,D78&lt;1.75,F78&gt;=1.5),4.05,IF(AND(H78&gt;=6.808,H78&lt;9.386,D78&lt;1.35,D78&lt;1.75,F78&gt;=1.5),3.46,IF(AND(B78&lt;2.45,F78&lt;2.5,D78&gt;=1.35,D78&lt;1.75,F78&gt;=1.5),4.5,IF(AND(H78&gt;=13.115,D78&lt;1.95,D78&lt;2.05,D78&gt;=1.75,F78&gt;=1.5),4.85,IF(AND(G78&lt;0.196,D78&gt;=1.95,D78&lt;2.05,D78&gt;=1.75,F78&gt;=1.5),6.7,IF(AND(G78&gt;=0.196,D78&gt;=1.95,D78&lt;2.05,D78&gt;=1.75,F78&gt;=1.5),5.12,IF(AND(H78&lt;10.925,D78&lt;0.4,G78&lt;0.905,A78&lt;5.15,B78&gt;=3.25,F78&lt;1.5),1.4,IF(AND(H78&gt;=10.925,D78&lt;0.4,G78&lt;0.905,A78&lt;5.15,B78&gt;=3.25,F78&lt;1.5),1.45,IF(AND(H78&lt;14.096,B78&gt;=3.6,B78&gt;=3.45,A78&gt;=5.15,B78&gt;=3.25,F78&lt;1.5),1.42,IF(AND(H78&gt;=14.096,B78&gt;=3.6,B78&gt;=3.45,A78&gt;=5.15,B78&gt;=3.25,F78&lt;1.5),1.7,IF(AND(B78&lt;2.45,D78&lt;1.15,H78&gt;=9.386,D78&lt;1.35,D78&lt;1.75,F78&gt;=1.5),3.6,IF(AND(B78&gt;=2.45,D78&lt;1.15,H78&gt;=9.386,D78&lt;1.35,D78&lt;1.75,F78&gt;=1.5),3.9,IF(AND(G78&lt;0.246,D78&gt;=1.15,H78&gt;=9.386,D78&lt;1.35,D78&lt;1.75,F78&gt;=1.5),4.4,IF(AND(B78&lt;2.75,B78&gt;=2.45,F78&lt;2.5,D78&gt;=1.35,D78&lt;1.75,F78&gt;=1.5),5.1,IF(AND(H78&lt;11.084,H78&lt;13.115,D78&lt;1.95,D78&lt;2.05,D78&gt;=1.75,F78&gt;=1.5),5.35,IF(AND(H78&gt;=11.084,H78&lt;13.115,D78&lt;1.95,D78&lt;2.05,D78&gt;=1.75,F78&gt;=1.5),5.7,IF(AND(H78&lt;15.52,D78&lt;2.25,A78&lt;7.05,D78&gt;=2.05,D78&gt;=1.75,F78&gt;=1.5),5.45,IF(AND(H78&gt;=15.52,D78&lt;2.25,A78&lt;7.05,D78&gt;=2.05,D78&gt;=1.75,F78&gt;=1.5),5.725,IF(AND(G78&gt;=0.775,D78&gt;=2.25,A78&lt;7.05,D78&gt;=2.05,D78&gt;=1.75,F78&gt;=1.5),5.2,IF(AND(D78&lt;1.25,G78&gt;=0.246,D78&gt;=1.15,H78&gt;=9.386,D78&lt;1.35,D78&lt;1.75,F78&gt;=1.5),4.05,IF(AND(A78&lt;5.85,B78&gt;=2.75,B78&gt;=2.45,F78&lt;2.5,D78&gt;=1.35,D78&lt;1.75,F78&gt;=1.5),4.5,IF(AND(B78&lt;3.3,G78&lt;0.775,D78&gt;=2.25,A78&lt;7.05,D78&gt;=2.05,D78&gt;=1.75,F78&gt;=1.5),5.64,IF(AND(B78&gt;=3.3,G78&lt;0.775,D78&gt;=2.25,A78&lt;7.05,D78&gt;=2.05,D78&gt;=1.75,F78&gt;=1.5),5.6,IF(AND(A78&lt;5.9,D78&gt;=1.25,G78&gt;=0.246,D78&gt;=1.15,H78&gt;=9.386,D78&lt;1.35,D78&lt;1.75,F78&gt;=1.5),4.2,IF(AND(A78&gt;=5.9,D78&gt;=1.25,G78&gt;=0.246,D78&gt;=1.15,H78&gt;=9.386,D78&lt;1.35,D78&lt;1.75,F78&gt;=1.5),4,IF(AND(G78&gt;=0.437,A78&gt;=5.85,B78&gt;=2.75,B78&gt;=2.45,F78&lt;2.5,D78&gt;=1.35,D78&lt;1.75,F78&gt;=1.5),4.75,IF(AND(H78&lt;9.446,G78&lt;0.437,A78&gt;=5.85,B78&gt;=2.75,B78&gt;=2.45,F78&lt;2.5,D78&gt;=1.35,D78&lt;1.75,F78&gt;=1.5),4.6,IF(AND(H78&gt;=9.446,G78&lt;0.437,A78&gt;=5.85,B78&gt;=2.75,B78&gt;=2.45,F78&lt;2.5,D78&gt;=1.35,D78&lt;1.75,F78&gt;=1.5),4.7,"shouldnthappen")))))))))))))))))))))))))))))))))))))</f>
        <v>4.7</v>
      </c>
      <c r="BC78" s="1" t="n">
        <f aca="false">IF(AND(G78&gt;=0.905,F78&lt;1.5),1.65,IF(AND(D78&gt;=0.45,G78&lt;0.905,F78&lt;1.5),1.65,IF(AND(A78&lt;5.15,D78&lt;1.55,F78&gt;=1.5),3.225,IF(AND(F78&gt;=2.5,A78&gt;=5.15,D78&lt;1.55,F78&gt;=1.5),5.05,IF(AND(H78&lt;5.767,A78&lt;7.05,D78&gt;=1.55,F78&gt;=1.5),4.5,IF(AND(D78&lt;1.7,A78&gt;=7.05,D78&gt;=1.55,F78&gt;=1.5),5.8,IF(AND(A78&gt;=5.3,G78&lt;0.207,D78&lt;0.45,G78&lt;0.905,F78&lt;1.5),1.3,IF(AND(D78&gt;=0.35,G78&gt;=0.207,D78&lt;0.45,G78&lt;0.905,F78&lt;1.5),1.5,IF(AND(G78&lt;0.155,D78&gt;=1.7,A78&gt;=7.05,D78&gt;=1.55,F78&gt;=1.5),6.7,IF(AND(G78&gt;=0.155,D78&gt;=1.7,A78&gt;=7.05,D78&gt;=1.55,F78&gt;=1.5),6.34,IF(AND(G78&lt;0.05,A78&lt;5.3,G78&lt;0.207,D78&lt;0.45,G78&lt;0.905,F78&lt;1.5),1.4,IF(AND(G78&gt;=0.05,A78&lt;5.3,G78&lt;0.207,D78&lt;0.45,G78&lt;0.905,F78&lt;1.5),1.5,IF(AND(A78&lt;4.5,D78&lt;0.35,G78&gt;=0.207,D78&lt;0.45,G78&lt;0.905,F78&lt;1.5),1.3,IF(AND(G78&lt;0.308,A78&lt;6.2,F78&lt;2.5,A78&gt;=5.15,D78&lt;1.55,F78&gt;=1.5),4.5,IF(AND(D78&lt;1.35,A78&gt;=6.2,F78&lt;2.5,A78&gt;=5.15,D78&lt;1.55,F78&gt;=1.5),4.367,IF(AND(D78&lt;1.85,A78&lt;6.15,H78&gt;=5.767,A78&lt;7.05,D78&gt;=1.55,F78&gt;=1.5),4.933,IF(AND(G78&gt;=0.558,A78&gt;=4.5,D78&lt;0.35,G78&gt;=0.207,D78&lt;0.45,G78&lt;0.905,F78&lt;1.5),1.5,IF(AND(H78&gt;=13.383,G78&gt;=0.308,A78&lt;6.2,F78&lt;2.5,A78&gt;=5.15,D78&lt;1.55,F78&gt;=1.5),4.7,IF(AND(H78&gt;=12.206,D78&gt;=1.35,A78&gt;=6.2,F78&lt;2.5,A78&gt;=5.15,D78&lt;1.55,F78&gt;=1.5),4.575,IF(AND(A78&lt;5.7,D78&gt;=1.85,A78&lt;6.15,H78&gt;=5.767,A78&lt;7.05,D78&gt;=1.55,F78&gt;=1.5),4.9,IF(AND(A78&gt;=5.7,D78&gt;=1.85,A78&lt;6.15,H78&gt;=5.767,A78&lt;7.05,D78&gt;=1.55,F78&gt;=1.5),5.1,IF(AND(G78&lt;0.079,G78&lt;0.364,A78&gt;=6.15,H78&gt;=5.767,A78&lt;7.05,D78&gt;=1.55,F78&gt;=1.5),5.6,IF(AND(G78&gt;=0.079,G78&lt;0.364,A78&gt;=6.15,H78&gt;=5.767,A78&lt;7.05,D78&gt;=1.55,F78&gt;=1.5),5.25,IF(AND(G78&gt;=0.447,G78&lt;0.558,A78&gt;=4.5,D78&lt;0.35,G78&gt;=0.207,D78&lt;0.45,G78&lt;0.905,F78&lt;1.5),1.3,IF(AND(B78&gt;=2.95,H78&lt;13.383,G78&gt;=0.308,A78&lt;6.2,F78&lt;2.5,A78&gt;=5.15,D78&lt;1.55,F78&gt;=1.5),4.6,IF(AND(B78&lt;2.65,H78&lt;12.206,D78&gt;=1.35,A78&gt;=6.2,F78&lt;2.5,A78&gt;=5.15,D78&lt;1.55,F78&gt;=1.5),4.9,IF(AND(D78&lt;2.45,A78&lt;6.6,G78&gt;=0.364,A78&gt;=6.15,H78&gt;=5.767,A78&lt;7.05,D78&gt;=1.55,F78&gt;=1.5),5.6,IF(AND(D78&gt;=2.45,A78&lt;6.6,G78&gt;=0.364,A78&gt;=6.15,H78&gt;=5.767,A78&lt;7.05,D78&gt;=1.55,F78&gt;=1.5),6,IF(AND(H78&lt;12.921,A78&gt;=6.6,G78&gt;=0.364,A78&gt;=6.15,H78&gt;=5.767,A78&lt;7.05,D78&gt;=1.55,F78&gt;=1.5),5.725,IF(AND(H78&gt;=12.921,A78&gt;=6.6,G78&gt;=0.364,A78&gt;=6.15,H78&gt;=5.767,A78&lt;7.05,D78&gt;=1.55,F78&gt;=1.5),5.367,IF(AND(B78&lt;3.15,G78&lt;0.447,G78&lt;0.558,A78&gt;=4.5,D78&lt;0.35,G78&gt;=0.207,D78&lt;0.45,G78&lt;0.905,F78&lt;1.5),1.5,IF(AND(B78&gt;=3.15,G78&lt;0.447,G78&lt;0.558,A78&gt;=4.5,D78&lt;0.35,G78&gt;=0.207,D78&lt;0.45,G78&lt;0.905,F78&lt;1.5),1.36,IF(AND(B78&gt;=2.85,B78&lt;2.95,H78&lt;13.383,G78&gt;=0.308,A78&lt;6.2,F78&lt;2.5,A78&gt;=5.15,D78&lt;1.55,F78&gt;=1.5),3.6,IF(AND(H78&lt;9.446,B78&gt;=2.65,H78&lt;12.206,D78&gt;=1.35,A78&gt;=6.2,F78&lt;2.5,A78&gt;=5.15,D78&lt;1.55,F78&gt;=1.5),4.6,IF(AND(H78&gt;=9.446,B78&gt;=2.65,H78&lt;12.206,D78&gt;=1.35,A78&gt;=6.2,F78&lt;2.5,A78&gt;=5.15,D78&lt;1.55,F78&gt;=1.5),4.7,IF(AND(D78&lt;1.2,B78&lt;2.85,B78&lt;2.95,H78&lt;13.383,G78&gt;=0.308,A78&lt;6.2,F78&lt;2.5,A78&gt;=5.15,D78&lt;1.55,F78&gt;=1.5),3.75,IF(AND(G78&lt;0.356,D78&gt;=1.2,B78&lt;2.85,B78&lt;2.95,H78&lt;13.383,G78&gt;=0.308,A78&lt;6.2,F78&lt;2.5,A78&gt;=5.15,D78&lt;1.55,F78&gt;=1.5),4.2,IF(AND(G78&gt;=0.356,D78&gt;=1.2,B78&lt;2.85,B78&lt;2.95,H78&lt;13.383,G78&gt;=0.308,A78&lt;6.2,F78&lt;2.5,A78&gt;=5.15,D78&lt;1.55,F78&gt;=1.5),3.96,"shouldnthappen"))))))))))))))))))))))))))))))))))))))</f>
        <v>4.575</v>
      </c>
      <c r="BD78" s="1" t="n">
        <f aca="false">IF(AND(B78&lt;2.7,A78&lt;5.3,B78&lt;3.15),3.42,IF(AND(F78&lt;2.5,A78&gt;=5.85,B78&gt;=3.15),4.7,IF(AND(A78&lt;4.35,B78&gt;=2.7,A78&lt;5.3,B78&lt;3.15),1.1,IF(AND(A78&gt;=4.35,B78&gt;=2.7,A78&lt;5.3,B78&lt;3.15),1.42,IF(AND(A78&gt;=7.05,F78&gt;=2.5,A78&gt;=5.3,B78&lt;3.15),6.067,IF(AND(D78&gt;=0.45,A78&lt;5.05,A78&lt;5.85,B78&gt;=3.15),1.6,IF(AND(B78&lt;3.35,A78&gt;=5.05,A78&lt;5.85,B78&gt;=3.15),1.7,IF(AND(A78&gt;=6.85,F78&gt;=2.5,A78&gt;=5.85,B78&gt;=3.15),6.22,IF(AND(D78&lt;1.25,D78&lt;1.35,F78&lt;2.5,A78&gt;=5.3,B78&lt;3.15),4.033,IF(AND(D78&gt;=1.25,D78&lt;1.35,F78&lt;2.5,A78&gt;=5.3,B78&lt;3.15),4.233,IF(AND(A78&lt;6.05,D78&gt;=1.35,F78&lt;2.5,A78&gt;=5.3,B78&lt;3.15),5.1,IF(AND(H78&gt;=13.29,A78&lt;7.05,F78&gt;=2.5,A78&gt;=5.3,B78&lt;3.15),4.96,IF(AND(G78&gt;=0.858,D78&lt;0.45,A78&lt;5.05,A78&lt;5.85,B78&gt;=3.15),1.3,IF(AND(D78&gt;=0.35,B78&gt;=3.35,A78&gt;=5.05,A78&lt;5.85,B78&gt;=3.15),1.4,IF(AND(B78&lt;3.25,A78&lt;6.85,F78&gt;=2.5,A78&gt;=5.85,B78&gt;=3.15),5.233,IF(AND(A78&gt;=6.8,A78&gt;=6.05,D78&gt;=1.35,F78&lt;2.5,A78&gt;=5.3,B78&lt;3.15),4.9,IF(AND(G78&gt;=0.622,H78&lt;13.29,A78&lt;7.05,F78&gt;=2.5,A78&gt;=5.3,B78&lt;3.15),5.067,IF(AND(H78&lt;8.834,G78&lt;0.858,D78&lt;0.45,A78&lt;5.05,A78&lt;5.85,B78&gt;=3.15),1.4,IF(AND(G78&lt;0.774,B78&gt;=3.25,A78&lt;6.85,F78&gt;=2.5,A78&gt;=5.85,B78&gt;=3.15),5.8,IF(AND(G78&gt;=0.774,B78&gt;=3.25,A78&lt;6.85,F78&gt;=2.5,A78&gt;=5.85,B78&gt;=3.15),5.4,IF(AND(H78&gt;=12.206,A78&lt;6.8,A78&gt;=6.05,D78&gt;=1.35,F78&lt;2.5,A78&gt;=5.3,B78&lt;3.15),4.5,IF(AND(G78&gt;=0.439,G78&lt;0.622,H78&lt;13.29,A78&lt;7.05,F78&gt;=2.5,A78&gt;=5.3,B78&lt;3.15),5.667,IF(AND(G78&lt;0.227,H78&gt;=8.834,G78&lt;0.858,D78&lt;0.45,A78&lt;5.05,A78&lt;5.85,B78&gt;=3.15),1.4,IF(AND(G78&gt;=0.227,H78&gt;=8.834,G78&lt;0.858,D78&lt;0.45,A78&lt;5.05,A78&lt;5.85,B78&gt;=3.15),1.3,IF(AND(G78&gt;=0.934,B78&lt;3.75,D78&lt;0.35,B78&gt;=3.35,A78&gt;=5.05,A78&lt;5.85,B78&gt;=3.15),1.7,IF(AND(G78&lt;0.823,B78&gt;=3.75,D78&lt;0.35,B78&gt;=3.35,A78&gt;=5.05,A78&lt;5.85,B78&gt;=3.15),1.55,IF(AND(G78&gt;=0.823,B78&gt;=3.75,D78&lt;0.35,B78&gt;=3.35,A78&gt;=5.05,A78&lt;5.85,B78&gt;=3.15),1.5,IF(AND(A78&lt;6.2,H78&lt;12.206,A78&lt;6.8,A78&gt;=6.05,D78&gt;=1.35,F78&lt;2.5,A78&gt;=5.3,B78&lt;3.15),4.6,IF(AND(A78&gt;=6.2,H78&lt;12.206,A78&lt;6.8,A78&gt;=6.05,D78&gt;=1.35,F78&lt;2.5,A78&gt;=5.3,B78&lt;3.15),4.74,IF(AND(H78&gt;=10.667,G78&lt;0.439,G78&lt;0.622,H78&lt;13.29,A78&lt;7.05,F78&gt;=2.5,A78&gt;=5.3,B78&lt;3.15),5.6,IF(AND(H78&lt;13.67,G78&lt;0.934,B78&lt;3.75,D78&lt;0.35,B78&gt;=3.35,A78&gt;=5.05,A78&lt;5.85,B78&gt;=3.15),1.48,IF(AND(H78&gt;=13.67,G78&lt;0.934,B78&lt;3.75,D78&lt;0.35,B78&gt;=3.35,A78&gt;=5.05,A78&lt;5.85,B78&gt;=3.15),1.3,IF(AND(G78&lt;0.301,H78&lt;10.667,G78&lt;0.439,G78&lt;0.622,H78&lt;13.29,A78&lt;7.05,F78&gt;=2.5,A78&gt;=5.3,B78&lt;3.15),5.2,IF(AND(G78&gt;=0.301,H78&lt;10.667,G78&lt;0.439,G78&lt;0.622,H78&lt;13.29,A78&lt;7.05,F78&gt;=2.5,A78&gt;=5.3,B78&lt;3.15),5.067,"shouldnthappen"))))))))))))))))))))))))))))))))))</f>
        <v>4.5</v>
      </c>
      <c r="BE78" s="1" t="n">
        <f aca="false">IF(AND(B78&gt;=3.85,A78&gt;=5.05,F78&lt;1.5),1.4,IF(AND(A78&lt;5.25,A78&lt;5.75,F78&gt;=1.5),3.15,IF(AND(A78&lt;4.95,B78&lt;3.15,A78&lt;5.05,F78&lt;1.5),1.46,IF(AND(A78&gt;=4.95,B78&lt;3.15,A78&lt;5.05,F78&lt;1.5),1.6,IF(AND(H78&lt;8.834,B78&gt;=3.15,A78&lt;5.05,F78&lt;1.5),1.4,IF(AND(D78&lt;0.25,B78&lt;3.85,A78&gt;=5.05,F78&lt;1.5),1.48,IF(AND(D78&gt;=0.25,B78&lt;3.85,A78&gt;=5.05,F78&lt;1.5),1.7,IF(AND(F78&gt;=2.5,A78&gt;=5.25,A78&lt;5.75,F78&gt;=1.5),4.9,IF(AND(H78&lt;12.45,H78&gt;=8.834,B78&gt;=3.15,A78&lt;5.05,F78&lt;1.5),1.25,IF(AND(H78&gt;=12.45,H78&gt;=8.834,B78&gt;=3.15,A78&lt;5.05,F78&lt;1.5),1.32,IF(AND(G78&lt;0.283,F78&lt;2.5,A78&gt;=5.25,A78&lt;5.75,F78&gt;=1.5),4.3,IF(AND(H78&lt;6.712,H78&lt;11.275,D78&lt;1.55,A78&gt;=5.75,F78&gt;=1.5),5,IF(AND(H78&lt;13.101,H78&gt;=11.275,D78&lt;1.55,A78&gt;=5.75,F78&gt;=1.5),3.933,IF(AND(H78&gt;=13.101,H78&gt;=11.275,D78&lt;1.55,A78&gt;=5.75,F78&gt;=1.5),4.5,IF(AND(A78&gt;=7.3,D78&lt;2.45,D78&gt;=1.55,A78&gt;=5.75,F78&gt;=1.5),6.7,IF(AND(B78&lt;3.45,D78&gt;=2.45,D78&gt;=1.55,A78&gt;=5.75,F78&gt;=1.5),5.925,IF(AND(B78&gt;=3.45,D78&gt;=2.45,D78&gt;=1.55,A78&gt;=5.75,F78&gt;=1.5),6.1,IF(AND(B78&gt;=2.8,G78&gt;=0.283,F78&lt;2.5,A78&gt;=5.25,A78&lt;5.75,F78&gt;=1.5),4.2,IF(AND(D78&lt;1.35,H78&gt;=6.712,H78&lt;11.275,D78&lt;1.55,A78&gt;=5.75,F78&gt;=1.5),4.35,IF(AND(D78&lt;1.05,B78&lt;2.8,G78&gt;=0.283,F78&lt;2.5,A78&gt;=5.25,A78&lt;5.75,F78&gt;=1.5),3.567,IF(AND(D78&gt;=1.05,B78&lt;2.8,G78&gt;=0.283,F78&lt;2.5,A78&gt;=5.25,A78&lt;5.75,F78&gt;=1.5),3.925,IF(AND(B78&lt;2.65,D78&gt;=1.35,H78&gt;=6.712,H78&lt;11.275,D78&lt;1.55,A78&gt;=5.75,F78&gt;=1.5),4.9,IF(AND(B78&gt;=2.65,D78&gt;=1.35,H78&gt;=6.712,H78&lt;11.275,D78&lt;1.55,A78&gt;=5.75,F78&gt;=1.5),4.625,IF(AND(H78&gt;=14.683,G78&gt;=0.628,A78&lt;7.3,D78&lt;2.45,D78&gt;=1.55,A78&gt;=5.75,F78&gt;=1.5),5.4,IF(AND(D78&lt;1.95,H78&lt;8.884,G78&lt;0.628,A78&lt;7.3,D78&lt;2.45,D78&gt;=1.55,A78&gt;=5.75,F78&gt;=1.5),5.1,IF(AND(D78&gt;=1.95,H78&lt;8.884,G78&lt;0.628,A78&lt;7.3,D78&lt;2.45,D78&gt;=1.55,A78&gt;=5.75,F78&gt;=1.5),5.22,IF(AND(A78&lt;6.05,H78&gt;=8.884,G78&lt;0.628,A78&lt;7.3,D78&lt;2.45,D78&gt;=1.55,A78&gt;=5.75,F78&gt;=1.5),5.1,IF(AND(G78&lt;0.817,H78&lt;14.683,G78&gt;=0.628,A78&lt;7.3,D78&lt;2.45,D78&gt;=1.55,A78&gt;=5.75,F78&gt;=1.5),4.967,IF(AND(G78&gt;=0.817,H78&lt;14.683,G78&gt;=0.628,A78&lt;7.3,D78&lt;2.45,D78&gt;=1.55,A78&gt;=5.75,F78&gt;=1.5),5.1,IF(AND(H78&lt;9.637,A78&gt;=6.05,H78&gt;=8.884,G78&lt;0.628,A78&lt;7.3,D78&lt;2.45,D78&gt;=1.55,A78&gt;=5.75,F78&gt;=1.5),5.9,IF(AND(D78&lt;1.85,H78&gt;=9.637,A78&gt;=6.05,H78&gt;=8.884,G78&lt;0.628,A78&lt;7.3,D78&lt;2.45,D78&gt;=1.55,A78&gt;=5.75,F78&gt;=1.5),5.733,IF(AND(G78&gt;=0.388,D78&gt;=1.85,H78&gt;=9.637,A78&gt;=6.05,H78&gt;=8.884,G78&lt;0.628,A78&lt;7.3,D78&lt;2.45,D78&gt;=1.55,A78&gt;=5.75,F78&gt;=1.5),5.64,IF(AND(B78&lt;2.95,G78&lt;0.388,D78&gt;=1.85,H78&gt;=9.637,A78&gt;=6.05,H78&gt;=8.884,G78&lt;0.628,A78&lt;7.3,D78&lt;2.45,D78&gt;=1.55,A78&gt;=5.75,F78&gt;=1.5),5.5,IF(AND(B78&gt;=2.95,G78&lt;0.388,D78&gt;=1.85,H78&gt;=9.637,A78&gt;=6.05,H78&gt;=8.884,G78&lt;0.628,A78&lt;7.3,D78&lt;2.45,D78&gt;=1.55,A78&gt;=5.75,F78&gt;=1.5),5.333,"shouldnthappen"))))))))))))))))))))))))))))))))))</f>
        <v>4.5</v>
      </c>
      <c r="BF78" s="1" t="n">
        <f aca="false">IF(AND(D78&gt;=0.35,F78&lt;1.5),1.65,IF(AND(H78&gt;=16.227,D78&gt;=1.55,F78&gt;=1.5),6.533,IF(AND(A78&gt;=5.45,G78&lt;0.174,D78&lt;0.35,F78&lt;1.5),1.7,IF(AND(D78&lt;0.15,G78&gt;=0.174,D78&lt;0.35,F78&lt;1.5),1.38,IF(AND(D78&gt;=1.15,D78&lt;1.25,D78&lt;1.55,F78&gt;=1.5),3.967,IF(AND(H78&lt;8.376,A78&lt;5.45,G78&lt;0.174,D78&lt;0.35,F78&lt;1.5),1.4,IF(AND(H78&gt;=8.376,A78&lt;5.45,G78&lt;0.174,D78&lt;0.35,F78&lt;1.5),1.5,IF(AND(B78&lt;3.1,D78&gt;=0.15,G78&gt;=0.174,D78&lt;0.35,F78&lt;1.5),1.475,IF(AND(H78&lt;10.258,D78&lt;1.15,D78&lt;1.25,D78&lt;1.55,F78&gt;=1.5),3.24,IF(AND(H78&gt;=10.258,D78&lt;1.15,D78&lt;1.25,D78&lt;1.55,F78&gt;=1.5),3.875,IF(AND(F78&gt;=2.5,H78&lt;10.927,D78&gt;=1.25,D78&lt;1.55,F78&gt;=1.5),5.05,IF(AND(D78&lt;1.35,H78&gt;=10.927,D78&gt;=1.25,D78&lt;1.55,F78&gt;=1.5),4.25,IF(AND(A78&gt;=6.95,D78&lt;1.75,H78&lt;16.227,D78&gt;=1.55,F78&gt;=1.5),5.8,IF(AND(B78&lt;3.3,B78&gt;=3.1,D78&gt;=0.15,G78&gt;=0.174,D78&lt;0.35,F78&lt;1.5),1.3,IF(AND(H78&lt;12.278,D78&gt;=1.35,H78&gt;=10.927,D78&gt;=1.25,D78&lt;1.55,F78&gt;=1.5),4.9,IF(AND(G78&lt;0.226,A78&lt;6.95,D78&lt;1.75,H78&lt;16.227,D78&gt;=1.55,F78&gt;=1.5),5,IF(AND(G78&gt;=0.226,A78&lt;6.95,D78&lt;1.75,H78&lt;16.227,D78&gt;=1.55,F78&gt;=1.5),4.62,IF(AND(H78&lt;9.35,B78&lt;2.95,D78&gt;=1.75,H78&lt;16.227,D78&gt;=1.55,F78&gt;=1.5),6.3,IF(AND(H78&gt;=9.35,B78&lt;2.95,D78&gt;=1.75,H78&lt;16.227,D78&gt;=1.55,F78&gt;=1.5),5.58,IF(AND(A78&lt;5.05,B78&gt;=3.3,B78&gt;=3.1,D78&gt;=0.15,G78&gt;=0.174,D78&lt;0.35,F78&lt;1.5),1.35,IF(AND(A78&gt;=5.05,B78&gt;=3.3,B78&gt;=3.1,D78&gt;=0.15,G78&gt;=0.174,D78&lt;0.35,F78&lt;1.5),1.46,IF(AND(B78&lt;2.8,A78&lt;5.65,F78&lt;2.5,H78&lt;10.927,D78&gt;=1.25,D78&lt;1.55,F78&gt;=1.5),4.075,IF(AND(B78&gt;=2.8,A78&lt;5.65,F78&lt;2.5,H78&lt;10.927,D78&gt;=1.25,D78&lt;1.55,F78&gt;=1.5),3.933,IF(AND(A78&lt;6.25,A78&gt;=5.65,F78&lt;2.5,H78&lt;10.927,D78&gt;=1.25,D78&lt;1.55,F78&gt;=1.5),4.533,IF(AND(A78&gt;=6.25,A78&gt;=5.65,F78&lt;2.5,H78&lt;10.927,D78&gt;=1.25,D78&lt;1.55,F78&gt;=1.5),4.3,IF(AND(A78&lt;6.5,H78&gt;=12.278,D78&gt;=1.35,H78&gt;=10.927,D78&gt;=1.25,D78&lt;1.55,F78&gt;=1.5),4.55,IF(AND(A78&gt;=6.5,H78&gt;=12.278,D78&gt;=1.35,H78&gt;=10.927,D78&gt;=1.25,D78&lt;1.55,F78&gt;=1.5),4.775,IF(AND(H78&lt;9.884,D78&lt;2.1,B78&gt;=2.95,D78&gt;=1.75,H78&lt;16.227,D78&gt;=1.55,F78&gt;=1.5),5.5,IF(AND(H78&gt;=9.884,D78&lt;2.1,B78&gt;=2.95,D78&gt;=1.75,H78&lt;16.227,D78&gt;=1.55,F78&gt;=1.5),5.1,IF(AND(H78&lt;10.393,D78&gt;=2.1,B78&gt;=2.95,D78&gt;=1.75,H78&lt;16.227,D78&gt;=1.55,F78&gt;=1.5),5.74,IF(AND(D78&lt;2.25,H78&gt;=10.393,D78&gt;=2.1,B78&gt;=2.95,D78&gt;=1.75,H78&lt;16.227,D78&gt;=1.55,F78&gt;=1.5),5.8,IF(AND(D78&gt;=2.25,H78&gt;=10.393,D78&gt;=2.1,B78&gt;=2.95,D78&gt;=1.75,H78&lt;16.227,D78&gt;=1.55,F78&gt;=1.5),5.4,"shouldnthappen"))))))))))))))))))))))))))))))))</f>
        <v>4.775</v>
      </c>
      <c r="BG78" s="1" t="n">
        <f aca="false">IF(AND(G78&lt;0.096,A78&lt;5.45),2.95,IF(AND(F78&gt;=1.5,G78&gt;=0.096,A78&lt;5.45),3,IF(AND(D78&lt;0.6,A78&lt;5.9,A78&gt;=5.45),1.4,IF(AND(F78&gt;=2.5,D78&gt;=0.6,A78&lt;5.9,A78&gt;=5.45),5.1,IF(AND(A78&lt;7.45,A78&gt;=7.05,A78&gt;=5.9,A78&gt;=5.45),6.167,IF(AND(B78&gt;=3.55,G78&lt;0.587,F78&lt;1.5,G78&gt;=0.096,A78&lt;5.45),1,IF(AND(A78&lt;5.05,G78&gt;=0.587,F78&lt;1.5,G78&gt;=0.096,A78&lt;5.45),1.35,IF(AND(B78&lt;2.75,D78&lt;1.7,A78&lt;7.05,A78&gt;=5.9,A78&gt;=5.45),4.9,IF(AND(A78&lt;6.2,D78&gt;=1.7,A78&lt;7.05,A78&gt;=5.9,A78&gt;=5.45),4.833,IF(AND(H78&lt;17.32,A78&gt;=7.45,A78&gt;=7.05,A78&gt;=5.9,A78&gt;=5.45),6.68,IF(AND(H78&gt;=17.32,A78&gt;=7.45,A78&gt;=7.05,A78&gt;=5.9,A78&gt;=5.45),6.4,IF(AND(G78&lt;0.161,B78&lt;3.55,G78&lt;0.587,F78&lt;1.5,G78&gt;=0.096,A78&lt;5.45),1.5,IF(AND(H78&lt;11.016,A78&gt;=5.05,G78&gt;=0.587,F78&lt;1.5,G78&gt;=0.096,A78&lt;5.45),1.633,IF(AND(H78&lt;11.001,G78&lt;0.372,F78&lt;2.5,D78&gt;=0.6,A78&lt;5.9,A78&gt;=5.45),4.133,IF(AND(H78&gt;=11.001,G78&lt;0.372,F78&lt;2.5,D78&gt;=0.6,A78&lt;5.9,A78&gt;=5.45),4.3,IF(AND(H78&lt;6.808,G78&gt;=0.372,F78&lt;2.5,D78&gt;=0.6,A78&lt;5.9,A78&gt;=5.45),4,IF(AND(A78&gt;=6.75,B78&gt;=2.75,D78&lt;1.7,A78&lt;7.05,A78&gt;=5.9,A78&gt;=5.45),4.84,IF(AND(H78&lt;12.467,G78&gt;=0.161,B78&lt;3.55,G78&lt;0.587,F78&lt;1.5,G78&gt;=0.096,A78&lt;5.45),1.3,IF(AND(D78&lt;0.25,H78&gt;=11.016,A78&gt;=5.05,G78&gt;=0.587,F78&lt;1.5,G78&gt;=0.096,A78&lt;5.45),1.52,IF(AND(D78&gt;=0.25,H78&gt;=11.016,A78&gt;=5.05,G78&gt;=0.587,F78&lt;1.5,G78&gt;=0.096,A78&lt;5.45),1.5,IF(AND(H78&lt;11.218,H78&gt;=6.808,G78&gt;=0.372,F78&lt;2.5,D78&gt;=0.6,A78&lt;5.9,A78&gt;=5.45),3.7,IF(AND(H78&gt;=11.218,H78&gt;=6.808,G78&gt;=0.372,F78&lt;2.5,D78&gt;=0.6,A78&lt;5.9,A78&gt;=5.45),3.9,IF(AND(B78&lt;2.95,A78&lt;6.75,B78&gt;=2.75,D78&lt;1.7,A78&lt;7.05,A78&gt;=5.9,A78&gt;=5.45),4.2,IF(AND(B78&gt;=2.95,A78&lt;6.75,B78&gt;=2.75,D78&lt;1.7,A78&lt;7.05,A78&gt;=5.9,A78&gt;=5.45),4.6,IF(AND(D78&gt;=2.45,A78&lt;6.85,A78&gt;=6.2,D78&gt;=1.7,A78&lt;7.05,A78&gt;=5.9,A78&gt;=5.45),5.9,IF(AND(G78&lt;0.312,A78&gt;=6.85,A78&gt;=6.2,D78&gt;=1.7,A78&lt;7.05,A78&gt;=5.9,A78&gt;=5.45),5.1,IF(AND(G78&gt;=0.312,A78&gt;=6.85,A78&gt;=6.2,D78&gt;=1.7,A78&lt;7.05,A78&gt;=5.9,A78&gt;=5.45),5.4,IF(AND(G78&lt;0.251,H78&gt;=12.467,G78&gt;=0.161,B78&lt;3.55,G78&lt;0.587,F78&lt;1.5,G78&gt;=0.096,A78&lt;5.45),1.35,IF(AND(G78&gt;=0.251,H78&gt;=12.467,G78&gt;=0.161,B78&lt;3.55,G78&lt;0.587,F78&lt;1.5,G78&gt;=0.096,A78&lt;5.45),1.467,IF(AND(G78&gt;=0.628,D78&lt;2.45,A78&lt;6.85,A78&gt;=6.2,D78&gt;=1.7,A78&lt;7.05,A78&gt;=5.9,A78&gt;=5.45),5.1,IF(AND(A78&gt;=6.75,G78&lt;0.628,D78&lt;2.45,A78&lt;6.85,A78&gt;=6.2,D78&gt;=1.7,A78&lt;7.05,A78&gt;=5.9,A78&gt;=5.45),5.9,IF(AND(H78&lt;11.824,A78&lt;6.75,G78&lt;0.628,D78&lt;2.45,A78&lt;6.85,A78&gt;=6.2,D78&gt;=1.7,A78&lt;7.05,A78&gt;=5.9,A78&gt;=5.45),5.44,IF(AND(H78&lt;14.378,H78&gt;=11.824,A78&lt;6.75,G78&lt;0.628,D78&lt;2.45,A78&lt;6.85,A78&gt;=6.2,D78&gt;=1.7,A78&lt;7.05,A78&gt;=5.9,A78&gt;=5.45),5.6,IF(AND(H78&gt;=14.378,H78&gt;=11.824,A78&lt;6.75,G78&lt;0.628,D78&lt;2.45,A78&lt;6.85,A78&gt;=6.2,D78&gt;=1.7,A78&lt;7.05,A78&gt;=5.9,A78&gt;=5.45),5.8,"shouldnthappen"))))))))))))))))))))))))))))))))))</f>
        <v>4.6</v>
      </c>
      <c r="BH78" s="1" t="n">
        <f aca="false">IF(AND(G78&gt;=0.905,F78&lt;1.5),1.8,IF(AND(H78&lt;5.523,G78&lt;0.905,F78&lt;1.5),1,IF(AND(D78&gt;=0.4,H78&gt;=5.523,G78&lt;0.905,F78&lt;1.5),1.7,IF(AND(G78&gt;=0.878,D78&lt;1.35,F78&lt;2.5,F78&gt;=1.5),4.4,IF(AND(A78&lt;5.4,D78&gt;=1.35,F78&lt;2.5,F78&gt;=1.5),3.9,IF(AND(G78&lt;0.177,B78&lt;3.15,F78&gt;=2.5,F78&gt;=1.5),6.15,IF(AND(H78&lt;10.393,B78&gt;=3.15,F78&gt;=2.5,F78&gt;=1.5),5.94,IF(AND(H78&gt;=10.393,B78&gt;=3.15,F78&gt;=2.5,F78&gt;=1.5),5.467,IF(AND(D78&gt;=1.25,G78&lt;0.878,D78&lt;1.35,F78&lt;2.5,F78&gt;=1.5),4.18,IF(AND(G78&gt;=0.709,A78&gt;=5.4,D78&gt;=1.35,F78&lt;2.5,F78&gt;=1.5),4.9,IF(AND(B78&lt;2.6,G78&gt;=0.177,B78&lt;3.15,F78&gt;=2.5,F78&gt;=1.5),4.8,IF(AND(A78&lt;4.35,A78&lt;5.05,D78&lt;0.4,H78&gt;=5.523,G78&lt;0.905,F78&lt;1.5),1.1,IF(AND(A78&gt;=5.6,A78&gt;=5.05,D78&lt;0.4,H78&gt;=5.523,G78&lt;0.905,F78&lt;1.5),1.7,IF(AND(D78&lt;1.05,D78&lt;1.25,G78&lt;0.878,D78&lt;1.35,F78&lt;2.5,F78&gt;=1.5),3.6,IF(AND(D78&gt;=1.55,G78&lt;0.709,A78&gt;=5.4,D78&gt;=1.35,F78&lt;2.5,F78&gt;=1.5),4.975,IF(AND(D78&lt;1.7,B78&gt;=2.6,G78&gt;=0.177,B78&lt;3.15,F78&gt;=2.5,F78&gt;=1.5),5.8,IF(AND(B78&lt;3.15,A78&gt;=4.35,A78&lt;5.05,D78&lt;0.4,H78&gt;=5.523,G78&lt;0.905,F78&lt;1.5),1.46,IF(AND(A78&gt;=5.45,A78&lt;5.6,A78&gt;=5.05,D78&lt;0.4,H78&gt;=5.523,G78&lt;0.905,F78&lt;1.5),1.35,IF(AND(H78&lt;10.974,D78&gt;=1.05,D78&lt;1.25,G78&lt;0.878,D78&lt;1.35,F78&lt;2.5,F78&gt;=1.5),3.8,IF(AND(H78&gt;=13.654,D78&lt;1.55,G78&lt;0.709,A78&gt;=5.4,D78&gt;=1.35,F78&lt;2.5,F78&gt;=1.5),4.725,IF(AND(A78&lt;4.5,B78&gt;=3.15,A78&gt;=4.35,A78&lt;5.05,D78&lt;0.4,H78&gt;=5.523,G78&lt;0.905,F78&lt;1.5),1.3,IF(AND(G78&lt;0.676,A78&lt;5.45,A78&lt;5.6,A78&gt;=5.05,D78&lt;0.4,H78&gt;=5.523,G78&lt;0.905,F78&lt;1.5),1.5,IF(AND(G78&gt;=0.676,A78&lt;5.45,A78&lt;5.6,A78&gt;=5.05,D78&lt;0.4,H78&gt;=5.523,G78&lt;0.905,F78&lt;1.5),1.55,IF(AND(A78&lt;5.7,H78&gt;=10.974,D78&gt;=1.05,D78&lt;1.25,G78&lt;0.878,D78&lt;1.35,F78&lt;2.5,F78&gt;=1.5),3.9,IF(AND(A78&gt;=5.7,H78&gt;=10.974,D78&gt;=1.05,D78&lt;1.25,G78&lt;0.878,D78&lt;1.35,F78&lt;2.5,F78&gt;=1.5),3.933,IF(AND(G78&gt;=0.644,H78&lt;13.654,D78&lt;1.55,G78&lt;0.709,A78&gt;=5.4,D78&gt;=1.35,F78&lt;2.5,F78&gt;=1.5),4.4,IF(AND(B78&lt;2.9,A78&lt;6.2,D78&gt;=1.7,B78&gt;=2.6,G78&gt;=0.177,B78&lt;3.15,F78&gt;=2.5,F78&gt;=1.5),5.02,IF(AND(B78&gt;=2.9,A78&lt;6.2,D78&gt;=1.7,B78&gt;=2.6,G78&gt;=0.177,B78&lt;3.15,F78&gt;=2.5,F78&gt;=1.5),4.8,IF(AND(D78&lt;2.2,A78&gt;=6.2,D78&gt;=1.7,B78&gt;=2.6,G78&gt;=0.177,B78&lt;3.15,F78&gt;=2.5,F78&gt;=1.5),5.325,IF(AND(D78&gt;=2.2,A78&gt;=6.2,D78&gt;=1.7,B78&gt;=2.6,G78&gt;=0.177,B78&lt;3.15,F78&gt;=2.5,F78&gt;=1.5),5.1,IF(AND(D78&lt;0.25,A78&gt;=4.5,B78&gt;=3.15,A78&gt;=4.35,A78&lt;5.05,D78&lt;0.4,H78&gt;=5.523,G78&lt;0.905,F78&lt;1.5),1.357,IF(AND(D78&gt;=0.25,A78&gt;=4.5,B78&gt;=3.15,A78&gt;=4.35,A78&lt;5.05,D78&lt;0.4,H78&gt;=5.523,G78&lt;0.905,F78&lt;1.5),1.333,IF(AND(H78&lt;10.723,G78&lt;0.644,H78&lt;13.654,D78&lt;1.55,G78&lt;0.709,A78&gt;=5.4,D78&gt;=1.35,F78&lt;2.5,F78&gt;=1.5),4.6,IF(AND(H78&gt;=10.723,G78&lt;0.644,H78&lt;13.654,D78&lt;1.55,G78&lt;0.709,A78&gt;=5.4,D78&gt;=1.35,F78&lt;2.5,F78&gt;=1.5),4.5,"shouldnthappen"))))))))))))))))))))))))))))))))))</f>
        <v>4.725</v>
      </c>
      <c r="BI78" s="1" t="n">
        <f aca="false">IF(AND(D78&gt;=0.8,A78&lt;5.45),3.9,IF(AND(D78&gt;=0.45,D78&lt;0.8,A78&lt;5.45),1.66,IF(AND(H78&lt;16.447,B78&gt;=3.45,A78&gt;=5.45),1.525,IF(AND(H78&gt;=16.447,B78&gt;=3.45,A78&gt;=5.45),6.4,IF(AND(H78&lt;5.245,D78&lt;0.45,D78&lt;0.8,A78&lt;5.45),1,IF(AND(A78&gt;=7.2,G78&lt;0.154,B78&lt;3.45,A78&gt;=5.45),6.7,IF(AND(D78&lt;1.65,A78&lt;7.2,G78&lt;0.154,B78&lt;3.45,A78&gt;=5.45),4.7,IF(AND(D78&gt;=1.65,A78&lt;7.2,G78&lt;0.154,B78&lt;3.45,A78&gt;=5.45),5.52,IF(AND(D78&gt;=0.25,A78&lt;5.05,H78&gt;=5.245,D78&lt;0.45,D78&lt;0.8,A78&lt;5.45),1.35,IF(AND(H78&lt;6.089,A78&gt;=5.05,H78&gt;=5.245,D78&lt;0.45,D78&lt;0.8,A78&lt;5.45),1.7,IF(AND(D78&lt;1.2,B78&lt;2.6,A78&lt;5.75,G78&gt;=0.154,B78&lt;3.45,A78&gt;=5.45),3.85,IF(AND(D78&gt;=1.2,B78&lt;2.6,A78&lt;5.75,G78&gt;=0.154,B78&lt;3.45,A78&gt;=5.45),4,IF(AND(D78&gt;=1.65,B78&gt;=2.6,A78&lt;5.75,G78&gt;=0.154,B78&lt;3.45,A78&gt;=5.45),4.9,IF(AND(G78&lt;0.353,F78&lt;2.5,A78&gt;=5.75,G78&gt;=0.154,B78&lt;3.45,A78&gt;=5.45),4.25,IF(AND(A78&gt;=7.25,F78&gt;=2.5,A78&gt;=5.75,G78&gt;=0.154,B78&lt;3.45,A78&gt;=5.45),6.45,IF(AND(H78&lt;11.218,D78&lt;0.25,A78&lt;5.05,H78&gt;=5.245,D78&lt;0.45,D78&lt;0.8,A78&lt;5.45),1.42,IF(AND(G78&lt;0.517,H78&gt;=6.089,A78&gt;=5.05,H78&gt;=5.245,D78&lt;0.45,D78&lt;0.8,A78&lt;5.45),1.44,IF(AND(G78&gt;=0.517,H78&gt;=6.089,A78&gt;=5.05,H78&gt;=5.245,D78&lt;0.45,D78&lt;0.8,A78&lt;5.45),1.54,IF(AND(H78&gt;=10.194,D78&lt;1.65,B78&gt;=2.6,A78&lt;5.75,G78&gt;=0.154,B78&lt;3.45,A78&gt;=5.45),4.35,IF(AND(B78&gt;=3.15,G78&gt;=0.353,F78&lt;2.5,A78&gt;=5.75,G78&gt;=0.154,B78&lt;3.45,A78&gt;=5.45),4.7,IF(AND(H78&lt;7.716,A78&lt;7.25,F78&gt;=2.5,A78&gt;=5.75,G78&gt;=0.154,B78&lt;3.45,A78&gt;=5.45),5.04,IF(AND(G78&lt;0.175,H78&gt;=11.218,D78&lt;0.25,A78&lt;5.05,H78&gt;=5.245,D78&lt;0.45,D78&lt;0.8,A78&lt;5.45),1.5,IF(AND(H78&lt;7.713,H78&lt;10.194,D78&lt;1.65,B78&gt;=2.6,A78&lt;5.75,G78&gt;=0.154,B78&lt;3.45,A78&gt;=5.45),4.1,IF(AND(H78&gt;=7.713,H78&lt;10.194,D78&lt;1.65,B78&gt;=2.6,A78&lt;5.75,G78&gt;=0.154,B78&lt;3.45,A78&gt;=5.45),4.2,IF(AND(B78&gt;=3.05,B78&lt;3.15,G78&gt;=0.353,F78&lt;2.5,A78&gt;=5.75,G78&gt;=0.154,B78&lt;3.45,A78&gt;=5.45),4.4,IF(AND(D78&gt;=2.45,H78&gt;=7.716,A78&lt;7.25,F78&gt;=2.5,A78&gt;=5.75,G78&gt;=0.154,B78&lt;3.45,A78&gt;=5.45),5.85,IF(AND(D78&lt;0.15,G78&gt;=0.175,H78&gt;=11.218,D78&lt;0.25,A78&lt;5.05,H78&gt;=5.245,D78&lt;0.45,D78&lt;0.8,A78&lt;5.45),1.1,IF(AND(H78&gt;=16.317,B78&lt;3.05,B78&lt;3.15,G78&gt;=0.353,F78&lt;2.5,A78&gt;=5.75,G78&gt;=0.154,B78&lt;3.45,A78&gt;=5.45),4.8,IF(AND(G78&gt;=0.857,D78&lt;2.45,H78&gt;=7.716,A78&lt;7.25,F78&gt;=2.5,A78&gt;=5.75,G78&gt;=0.154,B78&lt;3.45,A78&gt;=5.45),5.05,IF(AND(G78&lt;0.245,D78&gt;=0.15,G78&gt;=0.175,H78&gt;=11.218,D78&lt;0.25,A78&lt;5.05,H78&gt;=5.245,D78&lt;0.45,D78&lt;0.8,A78&lt;5.45),1.3,IF(AND(G78&gt;=0.245,D78&gt;=0.15,G78&gt;=0.175,H78&gt;=11.218,D78&lt;0.25,A78&lt;5.05,H78&gt;=5.245,D78&lt;0.45,D78&lt;0.8,A78&lt;5.45),1.22,IF(AND(B78&lt;2.85,H78&lt;16.317,B78&lt;3.05,B78&lt;3.15,G78&gt;=0.353,F78&lt;2.5,A78&gt;=5.75,G78&gt;=0.154,B78&lt;3.45,A78&gt;=5.45),4.6,IF(AND(B78&gt;=2.85,H78&lt;16.317,B78&lt;3.05,B78&lt;3.15,G78&gt;=0.353,F78&lt;2.5,A78&gt;=5.75,G78&gt;=0.154,B78&lt;3.45,A78&gt;=5.45),4.633,IF(AND(D78&lt;1.85,G78&lt;0.857,D78&lt;2.45,H78&gt;=7.716,A78&lt;7.25,F78&gt;=2.5,A78&gt;=5.75,G78&gt;=0.154,B78&lt;3.45,A78&gt;=5.45),5.8,IF(AND(H78&lt;11.297,D78&gt;=1.85,G78&lt;0.857,D78&lt;2.45,H78&gt;=7.716,A78&lt;7.25,F78&gt;=2.5,A78&gt;=5.75,G78&gt;=0.154,B78&lt;3.45,A78&gt;=5.45),5.3,IF(AND(G78&lt;0.388,H78&gt;=11.297,D78&gt;=1.85,G78&lt;0.857,D78&lt;2.45,H78&gt;=7.716,A78&lt;7.25,F78&gt;=2.5,A78&gt;=5.75,G78&gt;=0.154,B78&lt;3.45,A78&gt;=5.45),5.4,IF(AND(G78&gt;=0.388,H78&gt;=11.297,D78&gt;=1.85,G78&lt;0.857,D78&lt;2.45,H78&gt;=7.716,A78&lt;7.25,F78&gt;=2.5,A78&gt;=5.75,G78&gt;=0.154,B78&lt;3.45,A78&gt;=5.45),5.6,"shouldnthappen")))))))))))))))))))))))))))))))))))))</f>
        <v>4.25</v>
      </c>
      <c r="BJ78" s="1" t="n">
        <f aca="false">IF(AND(F78&gt;=2,B78&gt;=3.35),6.1,IF(AND(H78&gt;=12.719,F78&lt;1.5,B78&lt;3.35),1.567,IF(AND(H78&lt;5.245,F78&lt;2,B78&gt;=3.35),1,IF(AND(D78&lt;0.15,H78&lt;12.719,F78&lt;1.5,B78&lt;3.35),1.5,IF(AND(D78&gt;=0.35,H78&gt;=5.245,F78&lt;2,B78&gt;=3.35),1.6,IF(AND(A78&lt;4.9,D78&gt;=0.15,H78&lt;12.719,F78&lt;1.5,B78&lt;3.35),1.36,IF(AND(B78&lt;2.65,G78&lt;0.572,D78&lt;1.45,F78&gt;=1.5,B78&lt;3.35),3.5,IF(AND(A78&lt;6.1,F78&lt;2.5,D78&gt;=1.45,F78&gt;=1.5,B78&lt;3.35),5.1,IF(AND(G78&gt;=0.607,D78&lt;0.35,H78&gt;=5.245,F78&lt;2,B78&gt;=3.35),1.65,IF(AND(G78&lt;0.546,A78&gt;=4.9,D78&gt;=0.15,H78&lt;12.719,F78&lt;1.5,B78&lt;3.35),1.2,IF(AND(G78&gt;=0.546,A78&gt;=4.9,D78&gt;=0.15,H78&lt;12.719,F78&lt;1.5,B78&lt;3.35),1.4,IF(AND(A78&gt;=6.3,B78&gt;=2.65,G78&lt;0.572,D78&lt;1.45,F78&gt;=1.5,B78&lt;3.35),4.8,IF(AND(D78&lt;1.15,B78&lt;2.85,G78&gt;=0.572,D78&lt;1.45,F78&gt;=1.5,B78&lt;3.35),3.9,IF(AND(B78&gt;=3.15,B78&gt;=2.85,G78&gt;=0.572,D78&lt;1.45,F78&gt;=1.5,B78&lt;3.35),4.7,IF(AND(B78&lt;2.95,A78&gt;=6.1,F78&lt;2.5,D78&gt;=1.45,F78&gt;=1.5,B78&lt;3.35),4.533,IF(AND(B78&gt;=2.95,A78&gt;=6.1,F78&lt;2.5,D78&gt;=1.45,F78&gt;=1.5,B78&lt;3.35),4.75,IF(AND(A78&gt;=6.7,G78&lt;0.107,F78&gt;=2.5,D78&gt;=1.45,F78&gt;=1.5,B78&lt;3.35),5.7,IF(AND(G78&gt;=0.385,G78&lt;0.607,D78&lt;0.35,H78&gt;=5.245,F78&lt;2,B78&gt;=3.35),1.325,IF(AND(D78&lt;1.25,A78&lt;6.3,B78&gt;=2.65,G78&lt;0.572,D78&lt;1.45,F78&gt;=1.5,B78&lt;3.35),4,IF(AND(D78&gt;=1.25,A78&lt;6.3,B78&gt;=2.65,G78&lt;0.572,D78&lt;1.45,F78&gt;=1.5,B78&lt;3.35),4.18,IF(AND(G78&lt;0.907,D78&gt;=1.15,B78&lt;2.85,G78&gt;=0.572,D78&lt;1.45,F78&gt;=1.5,B78&lt;3.35),4,IF(AND(G78&gt;=0.907,D78&gt;=1.15,B78&lt;2.85,G78&gt;=0.572,D78&lt;1.45,F78&gt;=1.5,B78&lt;3.35),4.4,IF(AND(H78&lt;8.326,B78&lt;3.15,B78&gt;=2.85,G78&gt;=0.572,D78&lt;1.45,F78&gt;=1.5,B78&lt;3.35),3.6,IF(AND(H78&gt;=8.326,B78&lt;3.15,B78&gt;=2.85,G78&gt;=0.572,D78&lt;1.45,F78&gt;=1.5,B78&lt;3.35),4.48,IF(AND(B78&lt;2.95,A78&lt;6.7,G78&lt;0.107,F78&gt;=2.5,D78&gt;=1.45,F78&gt;=1.5,B78&lt;3.35),5.6,IF(AND(B78&gt;=2.95,A78&lt;6.7,G78&lt;0.107,F78&gt;=2.5,D78&gt;=1.45,F78&gt;=1.5,B78&lt;3.35),5.5,IF(AND(G78&lt;0.205,G78&lt;0.432,G78&gt;=0.107,F78&gt;=2.5,D78&gt;=1.45,F78&gt;=1.5,B78&lt;3.35),5.3,IF(AND(B78&gt;=3.05,G78&gt;=0.432,G78&gt;=0.107,F78&gt;=2.5,D78&gt;=1.45,F78&gt;=1.5,B78&lt;3.35),5.86,IF(AND(H78&gt;=14.057,G78&lt;0.385,G78&lt;0.607,D78&lt;0.35,H78&gt;=5.245,F78&lt;2,B78&gt;=3.35),1.7,IF(AND(D78&lt;1.7,G78&gt;=0.205,G78&lt;0.432,G78&gt;=0.107,F78&gt;=2.5,D78&gt;=1.45,F78&gt;=1.5,B78&lt;3.35),5,IF(AND(G78&lt;0.779,B78&lt;3.05,G78&gt;=0.432,G78&gt;=0.107,F78&gt;=2.5,D78&gt;=1.45,F78&gt;=1.5,B78&lt;3.35),4.9,IF(AND(G78&gt;=0.779,B78&lt;3.05,G78&gt;=0.432,G78&gt;=0.107,F78&gt;=2.5,D78&gt;=1.45,F78&gt;=1.5,B78&lt;3.35),5.533,IF(AND(D78&gt;=0.25,H78&lt;14.057,G78&lt;0.385,G78&lt;0.607,D78&lt;0.35,H78&gt;=5.245,F78&lt;2,B78&gt;=3.35),1.4,IF(AND(B78&lt;2.85,D78&gt;=1.7,G78&gt;=0.205,G78&lt;0.432,G78&gt;=0.107,F78&gt;=2.5,D78&gt;=1.45,F78&gt;=1.5,B78&lt;3.35),5.1,IF(AND(B78&gt;=2.85,D78&gt;=1.7,G78&gt;=0.205,G78&lt;0.432,G78&gt;=0.107,F78&gt;=2.5,D78&gt;=1.45,F78&gt;=1.5,B78&lt;3.35),5.15,IF(AND(A78&lt;5.1,D78&lt;0.25,H78&lt;14.057,G78&lt;0.385,G78&lt;0.607,D78&lt;0.35,H78&gt;=5.245,F78&lt;2,B78&gt;=3.35),1.4,IF(AND(A78&gt;=5.1,D78&lt;0.25,H78&lt;14.057,G78&lt;0.385,G78&lt;0.607,D78&lt;0.35,H78&gt;=5.245,F78&lt;2,B78&gt;=3.35),1.5,"shouldnthappen")))))))))))))))))))))))))))))))))))))</f>
        <v>4.8</v>
      </c>
    </row>
    <row r="79" customFormat="false" ht="13.8" hidden="false" customHeight="false" outlineLevel="0" collapsed="false">
      <c r="A79" s="1" t="n">
        <v>6.8</v>
      </c>
      <c r="B79" s="1" t="n">
        <v>2.8</v>
      </c>
      <c r="C79" s="1" t="n">
        <v>4.8</v>
      </c>
      <c r="D79" s="1" t="n">
        <v>1.4</v>
      </c>
      <c r="E79" s="1" t="s">
        <v>92</v>
      </c>
      <c r="F79" s="1" t="n">
        <v>2</v>
      </c>
      <c r="G79" s="1" t="n">
        <v>0.448231013258919</v>
      </c>
      <c r="H79" s="16" t="n">
        <v>16.5182707535103</v>
      </c>
      <c r="I79" s="11" t="n">
        <f aca="false">C79</f>
        <v>4.8</v>
      </c>
      <c r="J79" s="1" t="n">
        <f aca="false">AVERAGE(M79:BJ79)</f>
        <v>4.78506</v>
      </c>
      <c r="K79" s="15" t="n">
        <f aca="false">1-SQRT(VAR(M79:BJ79, I79)) / AVERAGE(M79:BJ79)</f>
        <v>0.927511129611311</v>
      </c>
      <c r="L79" s="1" t="n">
        <f aca="false">(J79-I79)/I79</f>
        <v>-0.00311250000000004</v>
      </c>
      <c r="M79" s="1" t="n">
        <f aca="false">IF(AND(H79&gt;=16.241,B79&gt;=3.35),6.4,IF(AND(D79&gt;=0.75,A79&lt;5.15,B79&lt;3.35),4.1,IF(AND(D79&gt;=1.5,H79&lt;16.241,B79&gt;=3.35),5.767,IF(AND(B79&gt;=3.25,D79&lt;0.75,A79&lt;5.15,B79&lt;3.35),1.58,IF(AND(A79&lt;4.95,D79&lt;1.5,H79&lt;16.241,B79&gt;=3.35),1.4,IF(AND(A79&lt;4.5,B79&lt;3.25,D79&lt;0.75,A79&lt;5.15,B79&lt;3.35),1.26,IF(AND(A79&gt;=4.5,B79&lt;3.25,D79&lt;0.75,A79&lt;5.15,B79&lt;3.35),1.48,IF(AND(G79&lt;0.356,H79&lt;12.557,D79&lt;1.45,A79&gt;=5.15,B79&lt;3.35),4.267,IF(AND(D79&lt;1.25,H79&gt;=12.557,D79&lt;1.45,A79&gt;=5.15,B79&lt;3.35),4.05,IF(AND(D79&gt;=1.35,G79&gt;=0.356,H79&lt;12.557,D79&lt;1.45,A79&gt;=5.15,B79&lt;3.35),4.25,IF(AND(H79&lt;15.086,D79&gt;=1.25,H79&gt;=12.557,D79&lt;1.45,A79&gt;=5.15,B79&lt;3.35),4.4,IF(AND(F79&lt;2.5,G79&gt;=0.44,D79&lt;2.05,D79&gt;=1.45,A79&gt;=5.15,B79&lt;3.35),4.7,IF(AND(H79&lt;10.391,B79&lt;3.15,D79&gt;=2.05,D79&gt;=1.45,A79&gt;=5.15,B79&lt;3.35),5.1,IF(AND(G79&lt;0.505,B79&gt;=3.15,D79&gt;=2.05,D79&gt;=1.45,A79&gt;=5.15,B79&lt;3.35),5.7,IF(AND(G79&gt;=0.505,B79&gt;=3.15,D79&gt;=2.05,D79&gt;=1.45,A79&gt;=5.15,B79&lt;3.35),5.95,IF(AND(D79&gt;=0.5,G79&lt;0.905,A79&gt;=4.95,D79&lt;1.5,H79&lt;16.241,B79&gt;=3.35),1.6,IF(AND(B79&lt;3.6,G79&gt;=0.905,A79&gt;=4.95,D79&lt;1.5,H79&lt;16.241,B79&gt;=3.35),1.7,IF(AND(B79&gt;=3.6,G79&gt;=0.905,A79&gt;=4.95,D79&lt;1.5,H79&lt;16.241,B79&gt;=3.35),1.767,IF(AND(A79&gt;=5.7,D79&lt;1.35,G79&gt;=0.356,H79&lt;12.557,D79&lt;1.45,A79&gt;=5.15,B79&lt;3.35),3.9,IF(AND(A79&lt;6.35,H79&gt;=15.086,D79&gt;=1.25,H79&gt;=12.557,D79&lt;1.45,A79&gt;=5.15,B79&lt;3.35),4.7,IF(AND(A79&gt;=6.35,H79&gt;=15.086,D79&gt;=1.25,H79&gt;=12.557,D79&lt;1.45,A79&gt;=5.15,B79&lt;3.35),4.6,IF(AND(H79&lt;9.252,D79&lt;1.55,G79&lt;0.44,D79&lt;2.05,D79&gt;=1.45,A79&gt;=5.15,B79&lt;3.35),5.08,IF(AND(H79&gt;=9.252,D79&lt;1.55,G79&lt;0.44,D79&lt;2.05,D79&gt;=1.45,A79&gt;=5.15,B79&lt;3.35),4.7,IF(AND(H79&lt;8.477,D79&gt;=1.55,G79&lt;0.44,D79&lt;2.05,D79&gt;=1.45,A79&gt;=5.15,B79&lt;3.35),5.1,IF(AND(H79&gt;=8.477,D79&gt;=1.55,G79&lt;0.44,D79&lt;2.05,D79&gt;=1.45,A79&gt;=5.15,B79&lt;3.35),5.4,IF(AND(H79&lt;8.435,F79&gt;=2.5,G79&gt;=0.44,D79&lt;2.05,D79&gt;=1.45,A79&gt;=5.15,B79&lt;3.35),5.1,IF(AND(H79&gt;=8.435,F79&gt;=2.5,G79&gt;=0.44,D79&lt;2.05,D79&gt;=1.45,A79&gt;=5.15,B79&lt;3.35),4.86,IF(AND(G79&lt;0.543,H79&gt;=10.391,B79&lt;3.15,D79&gt;=2.05,D79&gt;=1.45,A79&gt;=5.15,B79&lt;3.35),5.56,IF(AND(G79&gt;=0.543,H79&gt;=10.391,B79&lt;3.15,D79&gt;=2.05,D79&gt;=1.45,A79&gt;=5.15,B79&lt;3.35),5.8,IF(AND(A79&lt;5.05,D79&lt;0.5,G79&lt;0.905,A79&gt;=4.95,D79&lt;1.5,H79&lt;16.241,B79&gt;=3.35),1.3,IF(AND(H79&lt;6.583,A79&lt;5.7,D79&lt;1.35,G79&gt;=0.356,H79&lt;12.557,D79&lt;1.45,A79&gt;=5.15,B79&lt;3.35),4,IF(AND(G79&lt;0.585,A79&gt;=5.05,D79&lt;0.5,G79&lt;0.905,A79&gt;=4.95,D79&lt;1.5,H79&lt;16.241,B79&gt;=3.35),1.475,IF(AND(G79&lt;0.62,H79&gt;=6.583,A79&lt;5.7,D79&lt;1.35,G79&gt;=0.356,H79&lt;12.557,D79&lt;1.45,A79&gt;=5.15,B79&lt;3.35),3.75,IF(AND(G79&gt;=0.62,H79&gt;=6.583,A79&lt;5.7,D79&lt;1.35,G79&gt;=0.356,H79&lt;12.557,D79&lt;1.45,A79&gt;=5.15,B79&lt;3.35),3.6,IF(AND(B79&lt;3.75,G79&gt;=0.585,A79&gt;=5.05,D79&lt;0.5,G79&lt;0.905,A79&gt;=4.95,D79&lt;1.5,H79&lt;16.241,B79&gt;=3.35),1.5,IF(AND(B79&gt;=3.75,G79&gt;=0.585,A79&gt;=5.05,D79&lt;0.5,G79&lt;0.905,A79&gt;=4.95,D79&lt;1.5,H79&lt;16.241,B79&gt;=3.35),1.6,"shouldnthappen"))))))))))))))))))))))))))))))))))))</f>
        <v>4.6</v>
      </c>
      <c r="N79" s="1" t="n">
        <f aca="false">IF(AND(H79&lt;5.245,B79&lt;3.65,F79&lt;1.5),1,IF(AND(H79&gt;=14.096,B79&gt;=3.65,F79&lt;1.5),1.65,IF(AND(A79&gt;=5.45,H79&gt;=5.245,B79&lt;3.65,F79&lt;1.5),1.3,IF(AND(H79&gt;=13.586,H79&lt;14.096,B79&gt;=3.65,F79&lt;1.5),1.3,IF(AND(H79&lt;10.258,D79&lt;1.25,F79&lt;2.5,F79&gt;=1.5),3.38,IF(AND(H79&lt;6.982,D79&gt;=1.25,F79&lt;2.5,F79&gt;=1.5),3.96,IF(AND(H79&gt;=13.646,D79&lt;2.05,F79&gt;=2.5,F79&gt;=1.5),6.1,IF(AND(B79&lt;3.05,A79&lt;5.45,H79&gt;=5.245,B79&lt;3.65,F79&lt;1.5),1.375,IF(AND(H79&lt;6.543,H79&lt;13.586,H79&lt;14.096,B79&gt;=3.65,F79&lt;1.5),1.4,IF(AND(H79&gt;=6.543,H79&lt;13.586,H79&lt;14.096,B79&gt;=3.65,F79&lt;1.5),1.5,IF(AND(H79&lt;11.522,H79&gt;=10.258,D79&lt;1.25,F79&lt;2.5,F79&gt;=1.5),3.733,IF(AND(H79&gt;=11.522,H79&gt;=10.258,D79&lt;1.25,F79&lt;2.5,F79&gt;=1.5),3.92,IF(AND(H79&lt;5.767,H79&lt;13.646,D79&lt;2.05,F79&gt;=2.5,F79&gt;=1.5),4.5,IF(AND(A79&lt;6.8,B79&lt;3.15,D79&gt;=2.05,F79&gt;=2.5,F79&gt;=1.5),5.6,IF(AND(A79&gt;=6.8,B79&lt;3.15,D79&gt;=2.05,F79&gt;=2.5,F79&gt;=1.5),5.1,IF(AND(B79&lt;3.25,B79&gt;=3.15,D79&gt;=2.05,F79&gt;=2.5,F79&gt;=1.5),5.8,IF(AND(B79&gt;=3.25,B79&gt;=3.15,D79&gt;=2.05,F79&gt;=2.5,F79&gt;=1.5),5.65,IF(AND(B79&lt;3.15,B79&gt;=3.05,A79&lt;5.45,H79&gt;=5.245,B79&lt;3.65,F79&lt;1.5),1.5,IF(AND(G79&gt;=0.735,H79&lt;13.665,H79&gt;=6.982,D79&gt;=1.25,F79&lt;2.5,F79&gt;=1.5),4.2,IF(AND(H79&lt;14.03,H79&gt;=13.665,H79&gt;=6.982,D79&gt;=1.25,F79&lt;2.5,F79&gt;=1.5),4.8,IF(AND(A79&gt;=6.6,H79&gt;=5.767,H79&lt;13.646,D79&lt;2.05,F79&gt;=2.5,F79&gt;=1.5),6.05,IF(AND(G79&gt;=0.934,B79&gt;=3.15,B79&gt;=3.05,A79&lt;5.45,H79&gt;=5.245,B79&lt;3.65,F79&lt;1.5),1.7,IF(AND(D79&gt;=1.55,G79&lt;0.735,H79&lt;13.665,H79&gt;=6.982,D79&gt;=1.25,F79&lt;2.5,F79&gt;=1.5),5.1,IF(AND(D79&lt;1.45,H79&gt;=14.03,H79&gt;=13.665,H79&gt;=6.982,D79&gt;=1.25,F79&lt;2.5,F79&gt;=1.5),4.7,IF(AND(D79&gt;=1.45,H79&gt;=14.03,H79&gt;=13.665,H79&gt;=6.982,D79&gt;=1.25,F79&lt;2.5,F79&gt;=1.5),4.5,IF(AND(A79&gt;=6.2,A79&lt;6.6,H79&gt;=5.767,H79&lt;13.646,D79&lt;2.05,F79&gt;=2.5,F79&gt;=1.5),5.325,IF(AND(B79&lt;3.25,G79&lt;0.934,B79&gt;=3.15,B79&gt;=3.05,A79&lt;5.45,H79&gt;=5.245,B79&lt;3.65,F79&lt;1.5),1.3,IF(AND(D79&lt;1.35,D79&lt;1.55,G79&lt;0.735,H79&lt;13.665,H79&gt;=6.982,D79&gt;=1.25,F79&lt;2.5,F79&gt;=1.5),4.25,IF(AND(H79&lt;8.435,A79&lt;6.2,A79&lt;6.6,H79&gt;=5.767,H79&lt;13.646,D79&lt;2.05,F79&gt;=2.5,F79&gt;=1.5),5.1,IF(AND(H79&gt;=8.435,A79&lt;6.2,A79&lt;6.6,H79&gt;=5.767,H79&lt;13.646,D79&lt;2.05,F79&gt;=2.5,F79&gt;=1.5),4.9,IF(AND(A79&gt;=5.15,B79&gt;=3.25,G79&lt;0.934,B79&gt;=3.15,B79&gt;=3.05,A79&lt;5.45,H79&gt;=5.245,B79&lt;3.65,F79&lt;1.5),1.5,IF(AND(B79&lt;2.9,D79&gt;=1.35,D79&lt;1.55,G79&lt;0.735,H79&lt;13.665,H79&gt;=6.982,D79&gt;=1.25,F79&lt;2.5,F79&gt;=1.5),4.6,IF(AND(B79&gt;=2.9,D79&gt;=1.35,D79&lt;1.55,G79&lt;0.735,H79&lt;13.665,H79&gt;=6.982,D79&gt;=1.25,F79&lt;2.5,F79&gt;=1.5),4.52,IF(AND(G79&gt;=0.862,A79&lt;5.15,B79&gt;=3.25,G79&lt;0.934,B79&gt;=3.15,B79&gt;=3.05,A79&lt;5.45,H79&gt;=5.245,B79&lt;3.65,F79&lt;1.5),1.5,IF(AND(H79&lt;9.35,G79&lt;0.862,A79&lt;5.15,B79&gt;=3.25,G79&lt;0.934,B79&gt;=3.15,B79&gt;=3.05,A79&lt;5.45,H79&gt;=5.245,B79&lt;3.65,F79&lt;1.5),1.38,IF(AND(H79&gt;=9.35,G79&lt;0.862,A79&lt;5.15,B79&gt;=3.25,G79&lt;0.934,B79&gt;=3.15,B79&gt;=3.05,A79&lt;5.45,H79&gt;=5.245,B79&lt;3.65,F79&lt;1.5),1.4,"shouldnthappen"))))))))))))))))))))))))))))))))))))</f>
        <v>4.7</v>
      </c>
      <c r="O79" s="1" t="n">
        <f aca="false">IF(AND(B79&lt;2.75,A79&lt;5.55),3.96,IF(AND(H79&lt;9.205,A79&lt;5.9,A79&gt;=5.55),3.85,IF(AND(A79&lt;4.35,D79&lt;0.35,B79&gt;=2.75,A79&lt;5.55),1.1,IF(AND(B79&lt;3.65,D79&gt;=0.35,B79&gt;=2.75,A79&lt;5.55),1.65,IF(AND(B79&gt;=3.65,D79&gt;=0.35,B79&gt;=2.75,A79&lt;5.55),1.9,IF(AND(G79&gt;=0.732,H79&gt;=9.205,A79&lt;5.9,A79&gt;=5.55),4.9,IF(AND(G79&lt;0.273,G79&lt;0.732,H79&gt;=9.205,A79&lt;5.9,A79&gt;=5.55),4.5,IF(AND(A79&lt;6.3,G79&lt;0.422,F79&lt;2.5,A79&gt;=5.9,A79&gt;=5.55),5.1,IF(AND(A79&gt;=6.3,G79&lt;0.422,F79&lt;2.5,A79&gt;=5.9,A79&gt;=5.55),4.76,IF(AND(B79&lt;2.4,G79&gt;=0.422,F79&lt;2.5,A79&gt;=5.9,A79&gt;=5.55),4.45,IF(AND(A79&gt;=7,G79&gt;=0.628,F79&gt;=2.5,A79&gt;=5.9,A79&gt;=5.55),6.45,IF(AND(D79&lt;0.15,H79&lt;13.924,A79&gt;=4.35,D79&lt;0.35,B79&gt;=2.75,A79&lt;5.55),1.5,IF(AND(B79&lt;3.15,H79&gt;=13.924,A79&gt;=4.35,D79&lt;0.35,B79&gt;=2.75,A79&lt;5.55),1.56,IF(AND(B79&gt;=3.15,H79&gt;=13.924,A79&gt;=4.35,D79&lt;0.35,B79&gt;=2.75,A79&lt;5.55),1.3,IF(AND(H79&lt;14.316,G79&gt;=0.273,G79&lt;0.732,H79&gt;=9.205,A79&lt;5.9,A79&gt;=5.55),3.95,IF(AND(H79&gt;=14.316,G79&gt;=0.273,G79&lt;0.732,H79&gt;=9.205,A79&lt;5.9,A79&gt;=5.55),4.1,IF(AND(A79&lt;6.2,B79&gt;=2.4,G79&gt;=0.422,F79&lt;2.5,A79&gt;=5.9,A79&gt;=5.55),4.3,IF(AND(A79&gt;=7.05,G79&lt;0.364,G79&lt;0.628,F79&gt;=2.5,A79&gt;=5.9,A79&gt;=5.55),6.1,IF(AND(A79&gt;=7.55,G79&gt;=0.364,G79&lt;0.628,F79&gt;=2.5,A79&gt;=5.9,A79&gt;=5.55),6.4,IF(AND(A79&lt;6.15,A79&lt;7,G79&gt;=0.628,F79&gt;=2.5,A79&gt;=5.9,A79&gt;=5.55),4.9,IF(AND(D79&lt;1.45,A79&gt;=6.2,B79&gt;=2.4,G79&gt;=0.422,F79&lt;2.5,A79&gt;=5.9,A79&gt;=5.55),4.64,IF(AND(D79&gt;=1.45,A79&gt;=6.2,B79&gt;=2.4,G79&gt;=0.422,F79&lt;2.5,A79&gt;=5.9,A79&gt;=5.55),4.9,IF(AND(D79&lt;1.65,A79&lt;7.05,G79&lt;0.364,G79&lt;0.628,F79&gt;=2.5,A79&gt;=5.9,A79&gt;=5.55),5.1,IF(AND(D79&gt;=2.35,A79&lt;7.55,G79&gt;=0.364,G79&lt;0.628,F79&gt;=2.5,A79&gt;=5.9,A79&gt;=5.55),5.633,IF(AND(D79&lt;2.15,A79&gt;=6.15,A79&lt;7,G79&gt;=0.628,F79&gt;=2.5,A79&gt;=5.9,A79&gt;=5.55),5.1,IF(AND(D79&gt;=2.15,A79&gt;=6.15,A79&lt;7,G79&gt;=0.628,F79&gt;=2.5,A79&gt;=5.9,A79&gt;=5.55),5.267,IF(AND(A79&lt;4.9,A79&lt;5.05,D79&gt;=0.15,H79&lt;13.924,A79&gt;=4.35,D79&lt;0.35,B79&gt;=2.75,A79&lt;5.55),1.375,IF(AND(A79&gt;=4.9,A79&lt;5.05,D79&gt;=0.15,H79&lt;13.924,A79&gt;=4.35,D79&lt;0.35,B79&gt;=2.75,A79&lt;5.55),1.3,IF(AND(A79&lt;5.45,A79&gt;=5.05,D79&gt;=0.15,H79&lt;13.924,A79&gt;=4.35,D79&lt;0.35,B79&gt;=2.75,A79&lt;5.55),1.475,IF(AND(A79&gt;=5.45,A79&gt;=5.05,D79&gt;=0.15,H79&lt;13.924,A79&gt;=4.35,D79&lt;0.35,B79&gt;=2.75,A79&lt;5.55),1.4,IF(AND(B79&gt;=3.25,D79&lt;2.35,A79&lt;7.55,G79&gt;=0.364,G79&lt;0.628,F79&gt;=2.5,A79&gt;=5.9,A79&gt;=5.55),5.7,IF(AND(G79&lt;0.006,G79&lt;0.107,D79&gt;=1.65,A79&lt;7.05,G79&lt;0.364,G79&lt;0.628,F79&gt;=2.5,A79&gt;=5.9,A79&gt;=5.55),5.5,IF(AND(G79&gt;=0.006,G79&lt;0.107,D79&gt;=1.65,A79&lt;7.05,G79&lt;0.364,G79&lt;0.628,F79&gt;=2.5,A79&gt;=5.9,A79&gt;=5.55),5.667,IF(AND(D79&lt;2.2,G79&gt;=0.107,D79&gt;=1.65,A79&lt;7.05,G79&lt;0.364,G79&lt;0.628,F79&gt;=2.5,A79&gt;=5.9,A79&gt;=5.55),5.35,IF(AND(D79&gt;=2.2,G79&gt;=0.107,D79&gt;=1.65,A79&lt;7.05,G79&lt;0.364,G79&lt;0.628,F79&gt;=2.5,A79&gt;=5.9,A79&gt;=5.55),5.2,IF(AND(D79&lt;2.25,B79&lt;3.25,D79&lt;2.35,A79&lt;7.55,G79&gt;=0.364,G79&lt;0.628,F79&gt;=2.5,A79&gt;=5.9,A79&gt;=5.55),5.8,IF(AND(D79&gt;=2.25,B79&lt;3.25,D79&lt;2.35,A79&lt;7.55,G79&gt;=0.364,G79&lt;0.628,F79&gt;=2.5,A79&gt;=5.9,A79&gt;=5.55),5.9,"shouldnthappen")))))))))))))))))))))))))))))))))))))</f>
        <v>4.64</v>
      </c>
      <c r="P79" s="1" t="n">
        <f aca="false">IF(AND(D79&gt;=0.75,A79&lt;5.55),3.9,IF(AND(H79&lt;7.482,A79&gt;=5.55),3.45,IF(AND(B79&gt;=3.15,B79&lt;3.25,D79&lt;0.75,A79&lt;5.55),1.262,IF(AND(G79&gt;=0.446,B79&lt;3.15,B79&lt;3.25,D79&lt;0.75,A79&lt;5.55),1.1,IF(AND(G79&lt;0.408,A79&lt;5.05,B79&gt;=3.25,D79&lt;0.75,A79&lt;5.55),1.4,IF(AND(G79&gt;=0.408,A79&lt;5.05,B79&gt;=3.25,D79&lt;0.75,A79&lt;5.55),1.233,IF(AND(G79&gt;=0.676,A79&gt;=5.05,B79&gt;=3.25,D79&lt;0.75,A79&lt;5.55),1.72,IF(AND(H79&lt;9.386,A79&lt;5.85,F79&lt;2.5,H79&gt;=7.482,A79&gt;=5.55),3.5,IF(AND(H79&gt;=9.386,A79&lt;5.85,F79&lt;2.5,H79&gt;=7.482,A79&gt;=5.55),4.275,IF(AND(H79&gt;=16.284,G79&lt;0.865,F79&gt;=2.5,H79&gt;=7.482,A79&gt;=5.55),6.6,IF(AND(G79&lt;0.912,G79&gt;=0.865,F79&gt;=2.5,H79&gt;=7.482,A79&gt;=5.55),4.8,IF(AND(G79&gt;=0.912,G79&gt;=0.865,F79&gt;=2.5,H79&gt;=7.482,A79&gt;=5.55),5.175,IF(AND(A79&gt;=4.95,G79&lt;0.446,B79&lt;3.15,B79&lt;3.25,D79&lt;0.75,A79&lt;5.55),1.6,IF(AND(H79&gt;=12.974,G79&lt;0.676,A79&gt;=5.05,B79&gt;=3.25,D79&lt;0.75,A79&lt;5.55),1.3,IF(AND(D79&lt;1.45,H79&lt;13.531,A79&gt;=5.85,F79&lt;2.5,H79&gt;=7.482,A79&gt;=5.55),4.2,IF(AND(D79&gt;=1.45,H79&lt;13.531,A79&gt;=5.85,F79&lt;2.5,H79&gt;=7.482,A79&gt;=5.55),4.967,IF(AND(G79&lt;0.187,H79&gt;=13.531,A79&gt;=5.85,F79&lt;2.5,H79&gt;=7.482,A79&gt;=5.55),5,IF(AND(H79&gt;=12.675,A79&lt;4.95,G79&lt;0.446,B79&lt;3.15,B79&lt;3.25,D79&lt;0.75,A79&lt;5.55),1.5,IF(AND(H79&lt;10.826,H79&lt;12.974,G79&lt;0.676,A79&gt;=5.05,B79&gt;=3.25,D79&lt;0.75,A79&lt;5.55),1.46,IF(AND(H79&gt;=10.826,H79&lt;12.974,G79&lt;0.676,A79&gt;=5.05,B79&gt;=3.25,D79&lt;0.75,A79&lt;5.55),1.4,IF(AND(A79&lt;6.15,G79&gt;=0.187,H79&gt;=13.531,A79&gt;=5.85,F79&lt;2.5,H79&gt;=7.482,A79&gt;=5.55),4.7,IF(AND(A79&lt;6.85,B79&lt;2.95,H79&lt;16.284,G79&lt;0.865,F79&gt;=2.5,H79&gt;=7.482,A79&gt;=5.55),5.32,IF(AND(A79&gt;=6.85,B79&lt;2.95,H79&lt;16.284,G79&lt;0.865,F79&gt;=2.5,H79&gt;=7.482,A79&gt;=5.55),6.567,IF(AND(A79&lt;4.85,H79&lt;12.675,A79&lt;4.95,G79&lt;0.446,B79&lt;3.15,B79&lt;3.25,D79&lt;0.75,A79&lt;5.55),1.4,IF(AND(A79&gt;=4.85,H79&lt;12.675,A79&lt;4.95,G79&lt;0.446,B79&lt;3.15,B79&lt;3.25,D79&lt;0.75,A79&lt;5.55),1.5,IF(AND(B79&lt;3.1,A79&gt;=6.15,G79&gt;=0.187,H79&gt;=13.531,A79&gt;=5.85,F79&lt;2.5,H79&gt;=7.482,A79&gt;=5.55),4.467,IF(AND(B79&gt;=3.1,A79&gt;=6.15,G79&gt;=0.187,H79&gt;=13.531,A79&gt;=5.85,F79&lt;2.5,H79&gt;=7.482,A79&gt;=5.55),4.7,IF(AND(G79&gt;=0.379,B79&lt;3.15,B79&gt;=2.95,H79&lt;16.284,G79&lt;0.865,F79&gt;=2.5,H79&gt;=7.482,A79&gt;=5.55),5.733,IF(AND(A79&lt;6.6,B79&gt;=3.15,B79&gt;=2.95,H79&lt;16.284,G79&lt;0.865,F79&gt;=2.5,H79&gt;=7.482,A79&gt;=5.55),5.38,IF(AND(A79&lt;6.7,G79&lt;0.379,B79&lt;3.15,B79&gt;=2.95,H79&lt;16.284,G79&lt;0.865,F79&gt;=2.5,H79&gt;=7.482,A79&gt;=5.55),5.3,IF(AND(A79&gt;=6.7,G79&lt;0.379,B79&lt;3.15,B79&gt;=2.95,H79&lt;16.284,G79&lt;0.865,F79&gt;=2.5,H79&gt;=7.482,A79&gt;=5.55),5.16,IF(AND(A79&lt;7.05,A79&gt;=6.6,B79&gt;=3.15,B79&gt;=2.95,H79&lt;16.284,G79&lt;0.865,F79&gt;=2.5,H79&gt;=7.482,A79&gt;=5.55),5.78,IF(AND(A79&gt;=7.05,A79&gt;=6.6,B79&gt;=3.15,B79&gt;=2.95,H79&lt;16.284,G79&lt;0.865,F79&gt;=2.5,H79&gt;=7.482,A79&gt;=5.55),6.1,"shouldnthappen")))))))))))))))))))))))))))))))))</f>
        <v>4.467</v>
      </c>
      <c r="Q79" s="1" t="n">
        <f aca="false">IF(AND(G79&gt;=0.422,B79&lt;3.25,F79&lt;1.5),1.25,IF(AND(G79&gt;=0.082,G79&lt;0.125,F79&gt;=1.5),6.7,IF(AND(G79&lt;0.251,G79&lt;0.422,B79&lt;3.25,F79&lt;1.5),1.38,IF(AND(G79&gt;=0.251,G79&lt;0.422,B79&lt;3.25,F79&lt;1.5),1.55,IF(AND(G79&gt;=0.385,G79&lt;0.633,B79&gt;=3.25,F79&lt;1.5),1.367,IF(AND(B79&lt;3.35,G79&gt;=0.633,B79&gt;=3.25,F79&lt;1.5),1.7,IF(AND(A79&lt;5.85,G79&lt;0.082,G79&lt;0.125,F79&gt;=1.5),4.5,IF(AND(F79&gt;=2.5,D79&lt;1.6,G79&gt;=0.125,F79&gt;=1.5),5.05,IF(AND(H79&gt;=16.774,D79&gt;=1.6,G79&gt;=0.125,F79&gt;=1.5),6.4,IF(AND(D79&gt;=0.5,G79&lt;0.385,G79&lt;0.633,B79&gt;=3.25,F79&lt;1.5),1.6,IF(AND(B79&lt;3.6,B79&gt;=3.35,G79&gt;=0.633,B79&gt;=3.25,F79&lt;1.5),1.55,IF(AND(B79&gt;=3.6,B79&gt;=3.35,G79&gt;=0.633,B79&gt;=3.25,F79&lt;1.5),1.6,IF(AND(D79&lt;1.65,A79&gt;=5.85,G79&lt;0.082,G79&lt;0.125,F79&gt;=1.5),4.7,IF(AND(A79&lt;5.3,F79&lt;2.5,D79&lt;1.6,G79&gt;=0.125,F79&gt;=1.5),3.15,IF(AND(B79&gt;=3.2,H79&lt;16.774,D79&gt;=1.6,G79&gt;=0.125,F79&gt;=1.5),5.675,IF(AND(H79&lt;11.767,D79&lt;0.5,G79&lt;0.385,G79&lt;0.633,B79&gt;=3.25,F79&lt;1.5),1.5,IF(AND(H79&gt;=11.767,D79&lt;0.5,G79&lt;0.385,G79&lt;0.633,B79&gt;=3.25,F79&lt;1.5),1.367,IF(AND(H79&lt;8.367,D79&gt;=1.65,A79&gt;=5.85,G79&lt;0.082,G79&lt;0.125,F79&gt;=1.5),5.7,IF(AND(H79&gt;=8.367,D79&gt;=1.65,A79&gt;=5.85,G79&lt;0.082,G79&lt;0.125,F79&gt;=1.5),5.575,IF(AND(A79&gt;=7.1,B79&lt;3.2,H79&lt;16.774,D79&gt;=1.6,G79&gt;=0.125,F79&gt;=1.5),6.3,IF(AND(H79&gt;=15.395,B79&lt;2.85,A79&gt;=5.3,F79&lt;2.5,D79&lt;1.6,G79&gt;=0.125,F79&gt;=1.5),4.8,IF(AND(H79&lt;8.486,B79&gt;=2.85,A79&gt;=5.3,F79&lt;2.5,D79&lt;1.6,G79&gt;=0.125,F79&gt;=1.5),3.85,IF(AND(D79&gt;=2.1,A79&lt;7.1,B79&lt;3.2,H79&lt;16.774,D79&gt;=1.6,G79&gt;=0.125,F79&gt;=1.5),5.5,IF(AND(B79&gt;=2.75,H79&lt;15.395,B79&lt;2.85,A79&gt;=5.3,F79&lt;2.5,D79&lt;1.6,G79&gt;=0.125,F79&gt;=1.5),4.489,IF(AND(H79&gt;=15.168,H79&gt;=8.486,B79&gt;=2.85,A79&gt;=5.3,F79&lt;2.5,D79&lt;1.6,G79&gt;=0.125,F79&gt;=1.5),4.7,IF(AND(G79&gt;=0.519,D79&lt;2.1,A79&lt;7.1,B79&lt;3.2,H79&lt;16.774,D79&gt;=1.6,G79&gt;=0.125,F79&gt;=1.5),4.925,IF(AND(G79&gt;=0.897,B79&lt;2.75,H79&lt;15.395,B79&lt;2.85,A79&gt;=5.3,F79&lt;2.5,D79&lt;1.6,G79&gt;=0.125,F79&gt;=1.5),4.567,IF(AND(A79&lt;5.65,H79&lt;15.168,H79&gt;=8.486,B79&gt;=2.85,A79&gt;=5.3,F79&lt;2.5,D79&lt;1.6,G79&gt;=0.125,F79&gt;=1.5),4.5,IF(AND(G79&lt;0.23,G79&lt;0.519,D79&lt;2.1,A79&lt;7.1,B79&lt;3.2,H79&lt;16.774,D79&gt;=1.6,G79&gt;=0.125,F79&gt;=1.5),5,IF(AND(A79&lt;5.9,G79&lt;0.897,B79&lt;2.75,H79&lt;15.395,B79&lt;2.85,A79&gt;=5.3,F79&lt;2.5,D79&lt;1.6,G79&gt;=0.125,F79&gt;=1.5),4.1,IF(AND(A79&gt;=5.9,G79&lt;0.897,B79&lt;2.75,H79&lt;15.395,B79&lt;2.85,A79&gt;=5.3,F79&lt;2.5,D79&lt;1.6,G79&gt;=0.125,F79&gt;=1.5),4.5,IF(AND(A79&lt;6.05,A79&gt;=5.65,H79&lt;15.168,H79&gt;=8.486,B79&gt;=2.85,A79&gt;=5.3,F79&lt;2.5,D79&lt;1.6,G79&gt;=0.125,F79&gt;=1.5),4.2,IF(AND(A79&gt;=6.05,A79&gt;=5.65,H79&lt;15.168,H79&gt;=8.486,B79&gt;=2.85,A79&gt;=5.3,F79&lt;2.5,D79&lt;1.6,G79&gt;=0.125,F79&gt;=1.5),4.35,IF(AND(D79&lt;1.95,G79&gt;=0.23,G79&lt;0.519,D79&lt;2.1,A79&lt;7.1,B79&lt;3.2,H79&lt;16.774,D79&gt;=1.6,G79&gt;=0.125,F79&gt;=1.5),5.3,IF(AND(D79&gt;=1.95,G79&gt;=0.23,G79&lt;0.519,D79&lt;2.1,A79&lt;7.1,B79&lt;3.2,H79&lt;16.774,D79&gt;=1.6,G79&gt;=0.125,F79&gt;=1.5),5.2,"shouldnthappen")))))))))))))))))))))))))))))))))))</f>
        <v>4.8</v>
      </c>
      <c r="R79" s="1" t="n">
        <f aca="false">IF(AND(G79&gt;=0.901,F79&lt;1.5),1.9,IF(AND(H79&lt;5.523,D79&lt;0.35,G79&lt;0.901,F79&lt;1.5),1,IF(AND(B79&lt;3.6,D79&gt;=0.35,G79&lt;0.901,F79&lt;1.5),1.575,IF(AND(B79&gt;=3.6,D79&gt;=0.35,G79&lt;0.901,F79&lt;1.5),1.5,IF(AND(G79&gt;=0.837,D79&lt;1.15,D79&lt;1.45,F79&gt;=1.5),3,IF(AND(G79&gt;=0.66,D79&gt;=1.15,D79&lt;1.45,F79&gt;=1.5),4,IF(AND(F79&gt;=2.5,D79&lt;1.55,D79&gt;=1.45,F79&gt;=1.5),5.025,IF(AND(F79&lt;2.5,D79&gt;=1.55,D79&gt;=1.45,F79&gt;=1.5),4.933,IF(AND(B79&lt;2.45,G79&lt;0.837,D79&lt;1.15,D79&lt;1.45,F79&gt;=1.5),3.3,IF(AND(B79&gt;=2.45,G79&lt;0.837,D79&lt;1.15,D79&lt;1.45,F79&gt;=1.5),3.86,IF(AND(B79&gt;=3.05,F79&lt;2.5,D79&lt;1.55,D79&gt;=1.45,F79&gt;=1.5),4.8,IF(AND(D79&gt;=2.45,F79&gt;=2.5,D79&gt;=1.55,D79&gt;=1.45,F79&gt;=1.5),5.875,IF(AND(H79&lt;13.187,G79&lt;0.217,H79&gt;=5.523,D79&lt;0.35,G79&lt;0.901,F79&lt;1.5),1.4,IF(AND(H79&gt;=13.187,G79&lt;0.217,H79&gt;=5.523,D79&lt;0.35,G79&lt;0.901,F79&lt;1.5),1.5,IF(AND(G79&lt;0.33,G79&gt;=0.217,H79&gt;=5.523,D79&lt;0.35,G79&lt;0.901,F79&lt;1.5),1.28,IF(AND(A79&lt;6.05,D79&lt;1.35,G79&lt;0.66,D79&gt;=1.15,D79&lt;1.45,F79&gt;=1.5),4.175,IF(AND(A79&gt;=6.05,D79&lt;1.35,G79&lt;0.66,D79&gt;=1.15,D79&lt;1.45,F79&gt;=1.5),4.3,IF(AND(A79&lt;5.65,D79&gt;=1.35,G79&lt;0.66,D79&gt;=1.15,D79&lt;1.45,F79&gt;=1.5),3.9,IF(AND(A79&gt;=5.65,D79&gt;=1.35,G79&lt;0.66,D79&gt;=1.15,D79&lt;1.45,F79&gt;=1.5),4.52,IF(AND(A79&lt;6.25,B79&lt;3.05,F79&lt;2.5,D79&lt;1.55,D79&gt;=1.45,F79&gt;=1.5),4.5,IF(AND(A79&gt;=6.25,B79&lt;3.05,F79&lt;2.5,D79&lt;1.55,D79&gt;=1.45,F79&gt;=1.5),4.675,IF(AND(A79&gt;=7.25,D79&lt;2.45,F79&gt;=2.5,D79&gt;=1.55,D79&gt;=1.45,F79&gt;=1.5),6.433,IF(AND(D79&gt;=0.25,G79&gt;=0.33,G79&gt;=0.217,H79&gt;=5.523,D79&lt;0.35,G79&lt;0.901,F79&lt;1.5),1.4,IF(AND(A79&lt;6.15,A79&lt;7.25,D79&lt;2.45,F79&gt;=2.5,D79&gt;=1.55,D79&gt;=1.45,F79&gt;=1.5),5.025,IF(AND(H79&lt;6.439,D79&lt;0.25,G79&gt;=0.33,G79&gt;=0.217,H79&gt;=5.523,D79&lt;0.35,G79&lt;0.901,F79&lt;1.5),1.5,IF(AND(H79&gt;=6.439,D79&lt;0.25,G79&gt;=0.33,G79&gt;=0.217,H79&gt;=5.523,D79&lt;0.35,G79&lt;0.901,F79&lt;1.5),1.38,IF(AND(H79&gt;=13.711,A79&gt;=6.15,A79&lt;7.25,D79&lt;2.45,F79&gt;=2.5,D79&gt;=1.55,D79&gt;=1.45,F79&gt;=1.5),5.68,IF(AND(B79&gt;=3.3,H79&lt;13.711,A79&gt;=6.15,A79&lt;7.25,D79&lt;2.45,F79&gt;=2.5,D79&gt;=1.55,D79&gt;=1.45,F79&gt;=1.5),5.6,IF(AND(G79&lt;0.093,B79&lt;3.3,H79&lt;13.711,A79&gt;=6.15,A79&lt;7.25,D79&lt;2.45,F79&gt;=2.5,D79&gt;=1.55,D79&gt;=1.45,F79&gt;=1.5),5.56,IF(AND(D79&lt;1.95,G79&gt;=0.093,B79&lt;3.3,H79&lt;13.711,A79&gt;=6.15,A79&lt;7.25,D79&lt;2.45,F79&gt;=2.5,D79&gt;=1.55,D79&gt;=1.45,F79&gt;=1.5),5.3,IF(AND(B79&lt;3.15,D79&gt;=1.95,G79&gt;=0.093,B79&lt;3.3,H79&lt;13.711,A79&gt;=6.15,A79&lt;7.25,D79&lt;2.45,F79&gt;=2.5,D79&gt;=1.55,D79&gt;=1.45,F79&gt;=1.5),5.1,IF(AND(B79&gt;=3.15,D79&gt;=1.95,G79&gt;=0.093,B79&lt;3.3,H79&lt;13.711,A79&gt;=6.15,A79&lt;7.25,D79&lt;2.45,F79&gt;=2.5,D79&gt;=1.55,D79&gt;=1.45,F79&gt;=1.5),5.15,"shouldnthappen"))))))))))))))))))))))))))))))))</f>
        <v>4.52</v>
      </c>
      <c r="S79" s="1" t="n">
        <f aca="false">IF(AND(G79&gt;=0.859,D79&gt;=0.35,F79&lt;1.5),1.9,IF(AND(D79&lt;1.75,F79&gt;=2.5,F79&gt;=1.5),4.867,IF(AND(H79&lt;8.42,A79&lt;5.05,D79&lt;0.35,F79&lt;1.5),1.42,IF(AND(H79&gt;=14.877,A79&gt;=5.05,D79&lt;0.35,F79&lt;1.5),1.3,IF(AND(B79&lt;3.35,G79&lt;0.859,D79&gt;=0.35,F79&lt;1.5),1.7,IF(AND(B79&gt;=3.35,G79&lt;0.859,D79&gt;=0.35,F79&lt;1.5),1.5,IF(AND(A79&gt;=6.05,B79&lt;2.75,F79&lt;2.5,F79&gt;=1.5),4.733,IF(AND(G79&gt;=0.68,B79&gt;=2.75,F79&lt;2.5,F79&gt;=1.5),4.025,IF(AND(H79&gt;=16.284,D79&gt;=1.75,F79&gt;=2.5,F79&gt;=1.5),6.6,IF(AND(A79&lt;4.35,H79&gt;=8.42,A79&lt;5.05,D79&lt;0.35,F79&lt;1.5),1.1,IF(AND(G79&gt;=0.948,H79&lt;14.877,A79&gt;=5.05,D79&lt;0.35,F79&lt;1.5),1.7,IF(AND(A79&lt;5.3,A79&lt;6.05,B79&lt;2.75,F79&lt;2.5,F79&gt;=1.5),3,IF(AND(H79&gt;=15.168,G79&lt;0.68,B79&gt;=2.75,F79&lt;2.5,F79&gt;=1.5),4.75,IF(AND(H79&gt;=14.005,A79&gt;=4.35,H79&gt;=8.42,A79&lt;5.05,D79&lt;0.35,F79&lt;1.5),1.375,IF(AND(A79&gt;=5.55,G79&lt;0.948,H79&lt;14.877,A79&gt;=5.05,D79&lt;0.35,F79&lt;1.5),1.7,IF(AND(H79&lt;12.363,A79&gt;=5.3,A79&lt;6.05,B79&lt;2.75,F79&lt;2.5,F79&gt;=1.5),3.825,IF(AND(H79&gt;=12.363,A79&gt;=5.3,A79&lt;6.05,B79&lt;2.75,F79&lt;2.5,F79&gt;=1.5),4.033,IF(AND(H79&gt;=14.508,H79&lt;15.168,G79&lt;0.68,B79&gt;=2.75,F79&lt;2.5,F79&gt;=1.5),4.2,IF(AND(D79&gt;=2.35,D79&gt;=2.2,H79&lt;16.284,D79&gt;=1.75,F79&gt;=2.5,F79&gt;=1.5),5.267,IF(AND(G79&lt;0.231,H79&lt;14.005,A79&gt;=4.35,H79&gt;=8.42,A79&lt;5.05,D79&lt;0.35,F79&lt;1.5),1.4,IF(AND(H79&gt;=14.494,A79&lt;5.55,G79&lt;0.948,H79&lt;14.877,A79&gt;=5.05,D79&lt;0.35,F79&lt;1.5),1.6,IF(AND(A79&lt;6.1,H79&lt;14.508,H79&lt;15.168,G79&lt;0.68,B79&gt;=2.75,F79&lt;2.5,F79&gt;=1.5),4.5,IF(AND(A79&lt;6.1,H79&lt;11.8,D79&lt;2.2,H79&lt;16.284,D79&gt;=1.75,F79&gt;=2.5,F79&gt;=1.5),4.95,IF(AND(A79&gt;=6.1,H79&lt;11.8,D79&lt;2.2,H79&lt;16.284,D79&gt;=1.75,F79&gt;=2.5,F79&gt;=1.5),5.333,IF(AND(B79&lt;2.75,H79&gt;=11.8,D79&lt;2.2,H79&lt;16.284,D79&gt;=1.75,F79&gt;=2.5,F79&gt;=1.5),5.1,IF(AND(B79&gt;=3.15,D79&lt;2.35,D79&gt;=2.2,H79&lt;16.284,D79&gt;=1.75,F79&gt;=2.5,F79&gt;=1.5),5.5,IF(AND(B79&gt;=3.35,G79&gt;=0.231,H79&lt;14.005,A79&gt;=4.35,H79&gt;=8.42,A79&lt;5.05,D79&lt;0.35,F79&lt;1.5),1.3,IF(AND(H79&lt;13.869,H79&lt;14.494,A79&lt;5.55,G79&lt;0.948,H79&lt;14.877,A79&gt;=5.05,D79&lt;0.35,F79&lt;1.5),1.5,IF(AND(H79&gt;=13.869,H79&lt;14.494,A79&lt;5.55,G79&lt;0.948,H79&lt;14.877,A79&gt;=5.05,D79&lt;0.35,F79&lt;1.5),1.4,IF(AND(G79&lt;0.636,A79&gt;=6.1,H79&lt;14.508,H79&lt;15.168,G79&lt;0.68,B79&gt;=2.75,F79&lt;2.5,F79&gt;=1.5),4.68,IF(AND(G79&gt;=0.636,A79&gt;=6.1,H79&lt;14.508,H79&lt;15.168,G79&lt;0.68,B79&gt;=2.75,F79&lt;2.5,F79&gt;=1.5),4.4,IF(AND(B79&lt;2.85,B79&gt;=2.75,H79&gt;=11.8,D79&lt;2.2,H79&lt;16.284,D79&gt;=1.75,F79&gt;=2.5,F79&gt;=1.5),6.7,IF(AND(H79&lt;10.626,B79&lt;3.15,D79&lt;2.35,D79&gt;=2.2,H79&lt;16.284,D79&gt;=1.75,F79&gt;=2.5,F79&gt;=1.5),5.1,IF(AND(H79&gt;=10.626,B79&lt;3.15,D79&lt;2.35,D79&gt;=2.2,H79&lt;16.284,D79&gt;=1.75,F79&gt;=2.5,F79&gt;=1.5),5.2,IF(AND(G79&lt;0.378,B79&lt;3.35,G79&gt;=0.231,H79&lt;14.005,A79&gt;=4.35,H79&gt;=8.42,A79&lt;5.05,D79&lt;0.35,F79&lt;1.5),1.2,IF(AND(G79&gt;=0.378,B79&lt;3.35,G79&gt;=0.231,H79&lt;14.005,A79&gt;=4.35,H79&gt;=8.42,A79&lt;5.05,D79&lt;0.35,F79&lt;1.5),1.3,IF(AND(A79&lt;6.2,B79&gt;=2.85,B79&gt;=2.75,H79&gt;=11.8,D79&lt;2.2,H79&lt;16.284,D79&gt;=1.75,F79&gt;=2.5,F79&gt;=1.5),4.9,IF(AND(G79&lt;0.388,A79&gt;=6.2,B79&gt;=2.85,B79&gt;=2.75,H79&gt;=11.8,D79&lt;2.2,H79&lt;16.284,D79&gt;=1.75,F79&gt;=2.5,F79&gt;=1.5),5.52,IF(AND(G79&gt;=0.388,A79&gt;=6.2,B79&gt;=2.85,B79&gt;=2.75,H79&gt;=11.8,D79&lt;2.2,H79&lt;16.284,D79&gt;=1.75,F79&gt;=2.5,F79&gt;=1.5),5.7,"shouldnthappen")))))))))))))))))))))))))))))))))))))))</f>
        <v>4.75</v>
      </c>
      <c r="T79" s="1" t="n">
        <f aca="false">IF(AND(D79&gt;=0.8,A79&lt;5.45),3.7,IF(AND(D79&gt;=0.35,D79&lt;0.8,A79&lt;5.45),1.56,IF(AND(G79&lt;0.164,F79&lt;2.5,A79&gt;=5.45),1.6,IF(AND(H79&gt;=16.718,F79&gt;=2.5,A79&gt;=5.45),6.4,IF(AND(G79&gt;=0.719,H79&lt;16.718,F79&gt;=2.5,A79&gt;=5.45),5.05,IF(AND(A79&lt;4.35,A79&lt;5.05,D79&lt;0.35,D79&lt;0.8,A79&lt;5.45),1.1,IF(AND(H79&gt;=14.494,A79&gt;=5.05,D79&lt;0.35,D79&lt;0.8,A79&lt;5.45),1.6,IF(AND(G79&lt;0.338,D79&lt;1.25,G79&gt;=0.164,F79&lt;2.5,A79&gt;=5.45),4.1,IF(AND(H79&lt;8.397,D79&gt;=1.25,G79&gt;=0.164,F79&lt;2.5,A79&gt;=5.45),4,IF(AND(H79&lt;11.031,H79&lt;14.494,A79&gt;=5.05,D79&lt;0.35,D79&lt;0.8,A79&lt;5.45),1.5,IF(AND(H79&gt;=11.031,H79&lt;14.494,A79&gt;=5.05,D79&lt;0.35,D79&lt;0.8,A79&lt;5.45),1.44,IF(AND(B79&lt;2.65,H79&gt;=8.397,D79&gt;=1.25,G79&gt;=0.164,F79&lt;2.5,A79&gt;=5.45),4.767,IF(AND(H79&lt;7.388,G79&lt;0.487,G79&lt;0.719,H79&lt;16.718,F79&gt;=2.5,A79&gt;=5.45),5.067,IF(AND(G79&lt;0.533,G79&gt;=0.487,G79&lt;0.719,H79&lt;16.718,F79&gt;=2.5,A79&gt;=5.45),5.8,IF(AND(G79&gt;=0.533,G79&gt;=0.487,G79&lt;0.719,H79&lt;16.718,F79&gt;=2.5,A79&gt;=5.45),5.86,IF(AND(B79&lt;3.25,A79&gt;=4.95,A79&gt;=4.35,A79&lt;5.05,D79&lt;0.35,D79&lt;0.8,A79&lt;5.45),1.2,IF(AND(A79&lt;5.6,H79&lt;11.218,G79&gt;=0.338,D79&lt;1.25,G79&gt;=0.164,F79&lt;2.5,A79&gt;=5.45),3.7,IF(AND(A79&gt;=5.6,H79&lt;11.218,G79&gt;=0.338,D79&lt;1.25,G79&gt;=0.164,F79&lt;2.5,A79&gt;=5.45),3.5,IF(AND(H79&lt;12.668,H79&gt;=11.218,G79&gt;=0.338,D79&lt;1.25,G79&gt;=0.164,F79&lt;2.5,A79&gt;=5.45),3.9,IF(AND(H79&gt;=12.668,H79&gt;=11.218,G79&gt;=0.338,D79&lt;1.25,G79&gt;=0.164,F79&lt;2.5,A79&gt;=5.45),4,IF(AND(H79&gt;=15.705,B79&gt;=2.65,H79&gt;=8.397,D79&gt;=1.25,G79&gt;=0.164,F79&lt;2.5,A79&gt;=5.45),4.8,IF(AND(B79&lt;2.75,H79&gt;=7.388,G79&lt;0.487,G79&lt;0.719,H79&lt;16.718,F79&gt;=2.5,A79&gt;=5.45),5.26,IF(AND(B79&lt;2.95,A79&lt;4.5,A79&lt;4.95,A79&gt;=4.35,A79&lt;5.05,D79&lt;0.35,D79&lt;0.8,A79&lt;5.45),1.4,IF(AND(B79&gt;=2.95,A79&lt;4.5,A79&lt;4.95,A79&gt;=4.35,A79&lt;5.05,D79&lt;0.35,D79&lt;0.8,A79&lt;5.45),1.3,IF(AND(H79&gt;=13.924,A79&gt;=4.5,A79&lt;4.95,A79&gt;=4.35,A79&lt;5.05,D79&lt;0.35,D79&lt;0.8,A79&lt;5.45),1.5,IF(AND(G79&lt;0.252,B79&gt;=3.25,A79&gt;=4.95,A79&gt;=4.35,A79&lt;5.05,D79&lt;0.35,D79&lt;0.8,A79&lt;5.45),1.4,IF(AND(G79&gt;=0.252,B79&gt;=3.25,A79&gt;=4.95,A79&gt;=4.35,A79&lt;5.05,D79&lt;0.35,D79&lt;0.8,A79&lt;5.45),1.32,IF(AND(G79&gt;=0.473,H79&lt;15.705,B79&gt;=2.65,H79&gt;=8.397,D79&gt;=1.25,G79&gt;=0.164,F79&lt;2.5,A79&gt;=5.45),4.7,IF(AND(B79&gt;=3.15,B79&gt;=2.75,H79&gt;=7.388,G79&lt;0.487,G79&lt;0.719,H79&lt;16.718,F79&gt;=2.5,A79&gt;=5.45),5.7,IF(AND(B79&lt;3.15,H79&lt;13.924,A79&gt;=4.5,A79&lt;4.95,A79&gt;=4.35,A79&lt;5.05,D79&lt;0.35,D79&lt;0.8,A79&lt;5.45),1.433,IF(AND(B79&gt;=3.15,H79&lt;13.924,A79&gt;=4.5,A79&lt;4.95,A79&gt;=4.35,A79&lt;5.05,D79&lt;0.35,D79&lt;0.8,A79&lt;5.45),1.4,IF(AND(H79&gt;=14.81,G79&lt;0.473,H79&lt;15.705,B79&gt;=2.65,H79&gt;=8.397,D79&gt;=1.25,G79&gt;=0.164,F79&lt;2.5,A79&gt;=5.45),4.2,IF(AND(A79&lt;6.65,B79&lt;3.15,B79&gt;=2.75,H79&gt;=7.388,G79&lt;0.487,G79&lt;0.719,H79&lt;16.718,F79&gt;=2.5,A79&gt;=5.45),5.6,IF(AND(A79&gt;=6.65,B79&lt;3.15,B79&gt;=2.75,H79&gt;=7.388,G79&lt;0.487,G79&lt;0.719,H79&lt;16.718,F79&gt;=2.5,A79&gt;=5.45),5.4,IF(AND(A79&lt;6.15,H79&lt;14.81,G79&lt;0.473,H79&lt;15.705,B79&gt;=2.65,H79&gt;=8.397,D79&gt;=1.25,G79&gt;=0.164,F79&lt;2.5,A79&gt;=5.45),4.5,IF(AND(A79&gt;=6.15,H79&lt;14.81,G79&lt;0.473,H79&lt;15.705,B79&gt;=2.65,H79&gt;=8.397,D79&gt;=1.25,G79&gt;=0.164,F79&lt;2.5,A79&gt;=5.45),4.4,"shouldnthappen"))))))))))))))))))))))))))))))))))))</f>
        <v>4.8</v>
      </c>
      <c r="U79" s="1" t="n">
        <f aca="false">IF(AND(G79&gt;=0.934,F79&lt;1.5),1.7,IF(AND(D79&lt;0.15,D79&lt;0.25,G79&lt;0.934,F79&lt;1.5),1.38,IF(AND(H79&gt;=14.379,D79&gt;=0.25,G79&lt;0.934,F79&lt;1.5),1.7,IF(AND(A79&lt;5.3,D79&lt;1.35,F79&lt;2.5,F79&gt;=1.5),3.15,IF(AND(H79&lt;7.148,D79&gt;=1.35,F79&lt;2.5,F79&gt;=1.5),3.9,IF(AND(G79&lt;0.352,A79&lt;6.15,F79&gt;=2.5,F79&gt;=1.5),4.5,IF(AND(G79&gt;=0.352,A79&lt;6.15,F79&gt;=2.5,F79&gt;=1.5),4.92,IF(AND(B79&lt;2.85,A79&gt;=6.15,F79&gt;=2.5,F79&gt;=1.5),6.2,IF(AND(D79&gt;=0.45,H79&lt;14.379,D79&gt;=0.25,G79&lt;0.934,F79&lt;1.5),1.65,IF(AND(G79&gt;=0.857,A79&gt;=5.3,D79&lt;1.35,F79&lt;2.5,F79&gt;=1.5),4.3,IF(AND(A79&gt;=7.25,B79&gt;=2.85,A79&gt;=6.15,F79&gt;=2.5,F79&gt;=1.5),6.425,IF(AND(H79&lt;9.499,A79&lt;5.05,D79&gt;=0.15,D79&lt;0.25,G79&lt;0.934,F79&lt;1.5),1.4,IF(AND(A79&gt;=5.45,A79&gt;=5.05,D79&gt;=0.15,D79&lt;0.25,G79&lt;0.934,F79&lt;1.5),1.3,IF(AND(B79&gt;=4.15,D79&lt;0.45,H79&lt;14.379,D79&gt;=0.25,G79&lt;0.934,F79&lt;1.5),1.5,IF(AND(A79&gt;=5.75,G79&lt;0.857,A79&gt;=5.3,D79&lt;1.35,F79&lt;2.5,F79&gt;=1.5),4.02,IF(AND(A79&lt;6.65,G79&lt;0.333,H79&gt;=7.148,D79&gt;=1.35,F79&lt;2.5,F79&gt;=1.5),4.475,IF(AND(A79&gt;=6.65,G79&lt;0.333,H79&gt;=7.148,D79&gt;=1.35,F79&lt;2.5,F79&gt;=1.5),4.8,IF(AND(D79&gt;=1.45,G79&gt;=0.333,H79&gt;=7.148,D79&gt;=1.35,F79&lt;2.5,F79&gt;=1.5),4.85,IF(AND(G79&gt;=0.861,A79&lt;7.25,B79&gt;=2.85,A79&gt;=6.15,F79&gt;=2.5,F79&gt;=1.5),5.2,IF(AND(G79&lt;0.571,H79&gt;=9.499,A79&lt;5.05,D79&gt;=0.15,D79&lt;0.25,G79&lt;0.934,F79&lt;1.5),1.2,IF(AND(G79&gt;=0.571,H79&gt;=9.499,A79&lt;5.05,D79&gt;=0.15,D79&lt;0.25,G79&lt;0.934,F79&lt;1.5),1.3,IF(AND(H79&lt;9.283,A79&lt;5.45,A79&gt;=5.05,D79&gt;=0.15,D79&lt;0.25,G79&lt;0.934,F79&lt;1.5),1.5,IF(AND(H79&gt;=9.283,A79&lt;5.45,A79&gt;=5.05,D79&gt;=0.15,D79&lt;0.25,G79&lt;0.934,F79&lt;1.5),1.425,IF(AND(A79&lt;4.9,B79&lt;4.15,D79&lt;0.45,H79&lt;14.379,D79&gt;=0.25,G79&lt;0.934,F79&lt;1.5),1.4,IF(AND(A79&gt;=4.9,B79&lt;4.15,D79&lt;0.45,H79&lt;14.379,D79&gt;=0.25,G79&lt;0.934,F79&lt;1.5),1.325,IF(AND(G79&lt;0.572,A79&lt;5.75,G79&lt;0.857,A79&gt;=5.3,D79&lt;1.35,F79&lt;2.5,F79&gt;=1.5),3.65,IF(AND(G79&gt;=0.572,A79&lt;5.75,G79&lt;0.857,A79&gt;=5.3,D79&lt;1.35,F79&lt;2.5,F79&gt;=1.5),3.9,IF(AND(A79&lt;6.75,D79&lt;1.45,G79&gt;=0.333,H79&gt;=7.148,D79&gt;=1.35,F79&lt;2.5,F79&gt;=1.5),4.4,IF(AND(A79&gt;=6.75,D79&lt;1.45,G79&gt;=0.333,H79&gt;=7.148,D79&gt;=1.35,F79&lt;2.5,F79&gt;=1.5),4.78,IF(AND(A79&lt;6.6,B79&lt;3.25,G79&lt;0.861,A79&lt;7.25,B79&gt;=2.85,A79&gt;=6.15,F79&gt;=2.5,F79&gt;=1.5),5.333,IF(AND(H79&lt;11.461,B79&gt;=3.25,G79&lt;0.861,A79&lt;7.25,B79&gt;=2.85,A79&gt;=6.15,F79&gt;=2.5,F79&gt;=1.5),6.025,IF(AND(H79&gt;=11.461,B79&gt;=3.25,G79&lt;0.861,A79&lt;7.25,B79&gt;=2.85,A79&gt;=6.15,F79&gt;=2.5,F79&gt;=1.5),5.667,IF(AND(H79&gt;=14.564,A79&gt;=6.6,B79&lt;3.25,G79&lt;0.861,A79&lt;7.25,B79&gt;=2.85,A79&gt;=6.15,F79&gt;=2.5,F79&gt;=1.5),5.4,IF(AND(D79&gt;=2.35,H79&lt;14.564,A79&gt;=6.6,B79&lt;3.25,G79&lt;0.861,A79&lt;7.25,B79&gt;=2.85,A79&gt;=6.15,F79&gt;=2.5,F79&gt;=1.5),5.6,IF(AND(A79&lt;6.85,D79&lt;2.35,H79&lt;14.564,A79&gt;=6.6,B79&lt;3.25,G79&lt;0.861,A79&lt;7.25,B79&gt;=2.85,A79&gt;=6.15,F79&gt;=2.5,F79&gt;=1.5),5.9,IF(AND(A79&gt;=6.85,D79&lt;2.35,H79&lt;14.564,A79&gt;=6.6,B79&lt;3.25,G79&lt;0.861,A79&lt;7.25,B79&gt;=2.85,A79&gt;=6.15,F79&gt;=2.5,F79&gt;=1.5),5.78,"shouldnthappen"))))))))))))))))))))))))))))))))))))</f>
        <v>4.78</v>
      </c>
      <c r="V79" s="1" t="n">
        <f aca="false">IF(AND(H79&lt;5.748,A79&lt;5.05,D79&lt;0.75),1,IF(AND(B79&lt;3.15,H79&gt;=5.748,A79&lt;5.05,D79&lt;0.75),1.475,IF(AND(G79&gt;=0.801,D79&lt;0.25,A79&gt;=5.05,D79&lt;0.75),1.7,IF(AND(D79&gt;=0.45,D79&gt;=0.25,A79&gt;=5.05,D79&lt;0.75),1.7,IF(AND(B79&lt;2.35,F79&lt;2.5,B79&lt;2.75,D79&gt;=0.75),4.16,IF(AND(D79&lt;1.75,F79&gt;=2.5,B79&lt;2.75,D79&gt;=0.75),4.875,IF(AND(D79&gt;=1.75,F79&gt;=2.5,B79&lt;2.75,D79&gt;=0.75),5.333,IF(AND(H79&gt;=16.284,D79&gt;=1.55,B79&gt;=2.75,D79&gt;=0.75),6.6,IF(AND(H79&gt;=14.144,B79&gt;=3.15,H79&gt;=5.748,A79&lt;5.05,D79&lt;0.75),1.3,IF(AND(A79&lt;5.45,G79&lt;0.801,D79&lt;0.25,A79&gt;=5.05,D79&lt;0.75),1.5,IF(AND(A79&gt;=5.45,G79&lt;0.801,D79&lt;0.25,A79&gt;=5.05,D79&lt;0.75),1.34,IF(AND(B79&lt;3.75,D79&lt;0.45,D79&gt;=0.25,A79&gt;=5.05,D79&lt;0.75),1.467,IF(AND(B79&gt;=3.75,D79&lt;0.45,D79&gt;=0.25,A79&gt;=5.05,D79&lt;0.75),1.767,IF(AND(G79&gt;=0.896,B79&gt;=2.35,F79&lt;2.5,B79&lt;2.75,D79&gt;=0.75),4.9,IF(AND(H79&lt;15.504,D79&lt;1.35,D79&lt;1.55,B79&gt;=2.75,D79&gt;=0.75),4.2,IF(AND(H79&gt;=15.504,D79&lt;1.35,D79&lt;1.55,B79&gt;=2.75,D79&gt;=0.75),4.6,IF(AND(H79&lt;9.767,D79&gt;=1.35,D79&lt;1.55,B79&gt;=2.75,D79&gt;=0.75),5.1,IF(AND(A79&lt;4.5,H79&lt;14.144,B79&gt;=3.15,H79&gt;=5.748,A79&lt;5.05,D79&lt;0.75),1.3,IF(AND(A79&gt;=4.5,H79&lt;14.144,B79&gt;=3.15,H79&gt;=5.748,A79&lt;5.05,D79&lt;0.75),1.4,IF(AND(D79&gt;=1.15,G79&lt;0.896,B79&gt;=2.35,F79&lt;2.5,B79&lt;2.75,D79&gt;=0.75),4.04,IF(AND(B79&lt;2.9,H79&gt;=9.767,D79&gt;=1.35,D79&lt;1.55,B79&gt;=2.75,D79&gt;=0.75),4.8,IF(AND(D79&lt;1.7,A79&gt;=7.05,H79&lt;16.284,D79&gt;=1.55,B79&gt;=2.75,D79&gt;=0.75),5.8,IF(AND(D79&gt;=1.7,A79&gt;=7.05,H79&lt;16.284,D79&gt;=1.55,B79&gt;=2.75,D79&gt;=0.75),6.3,IF(AND(B79&lt;2.45,D79&lt;1.15,G79&lt;0.896,B79&gt;=2.35,F79&lt;2.5,B79&lt;2.75,D79&gt;=0.75),3.767,IF(AND(B79&gt;=2.45,D79&lt;1.15,G79&lt;0.896,B79&gt;=2.35,F79&lt;2.5,B79&lt;2.75,D79&gt;=0.75),3.167,IF(AND(B79&gt;=3.15,B79&gt;=2.9,H79&gt;=9.767,D79&gt;=1.35,D79&lt;1.55,B79&gt;=2.75,D79&gt;=0.75),4.7,IF(AND(D79&lt;1.9,D79&lt;2.05,A79&lt;7.05,H79&lt;16.284,D79&gt;=1.55,B79&gt;=2.75,D79&gt;=0.75),4.82,IF(AND(D79&gt;=1.9,D79&lt;2.05,A79&lt;7.05,H79&lt;16.284,D79&gt;=1.55,B79&gt;=2.75,D79&gt;=0.75),5.067,IF(AND(H79&lt;12.721,B79&lt;3.15,B79&gt;=2.9,H79&gt;=9.767,D79&gt;=1.35,D79&lt;1.55,B79&gt;=2.75,D79&gt;=0.75),4.5,IF(AND(H79&gt;=12.721,B79&lt;3.15,B79&gt;=2.9,H79&gt;=9.767,D79&gt;=1.35,D79&lt;1.55,B79&gt;=2.75,D79&gt;=0.75),4.433,IF(AND(H79&lt;9.525,G79&lt;0.364,D79&gt;=2.05,A79&lt;7.05,H79&lt;16.284,D79&gt;=1.55,B79&gt;=2.75,D79&gt;=0.75),5.1,IF(AND(A79&lt;6.25,G79&gt;=0.364,D79&gt;=2.05,A79&lt;7.05,H79&lt;16.284,D79&gt;=1.55,B79&gt;=2.75,D79&gt;=0.75),5.4,IF(AND(H79&lt;10.898,H79&gt;=9.525,G79&lt;0.364,D79&gt;=2.05,A79&lt;7.05,H79&lt;16.284,D79&gt;=1.55,B79&gt;=2.75,D79&gt;=0.75),5.6,IF(AND(H79&lt;8.711,A79&gt;=6.25,G79&gt;=0.364,D79&gt;=2.05,A79&lt;7.05,H79&lt;16.284,D79&gt;=1.55,B79&gt;=2.75,D79&gt;=0.75),5.7,IF(AND(H79&gt;=8.711,A79&gt;=6.25,G79&gt;=0.364,D79&gt;=2.05,A79&lt;7.05,H79&lt;16.284,D79&gt;=1.55,B79&gt;=2.75,D79&gt;=0.75),5.84,IF(AND(D79&lt;2.2,H79&gt;=10.898,H79&gt;=9.525,G79&lt;0.364,D79&gt;=2.05,A79&lt;7.05,H79&lt;16.284,D79&gt;=1.55,B79&gt;=2.75,D79&gt;=0.75),5.4,IF(AND(D79&gt;=2.2,H79&gt;=10.898,H79&gt;=9.525,G79&lt;0.364,D79&gt;=2.05,A79&lt;7.05,H79&lt;16.284,D79&gt;=1.55,B79&gt;=2.75,D79&gt;=0.75),5.3,"shouldnthappen")))))))))))))))))))))))))))))))))))))</f>
        <v>4.8</v>
      </c>
      <c r="W79" s="1" t="n">
        <f aca="false">IF(AND(H79&lt;6.926,D79&gt;=0.35,D79&lt;0.8),1.9,IF(AND(H79&gt;=6.926,D79&gt;=0.35,D79&lt;0.8),1.533,IF(AND(H79&lt;13.492,A79&lt;4.75,D79&lt;0.35,D79&lt;0.8),1.1,IF(AND(H79&gt;=13.492,A79&lt;4.75,D79&lt;0.35,D79&lt;0.8),1.375,IF(AND(B79&lt;2.75,A79&gt;=5.85,F79&lt;2.5,D79&gt;=0.8),4.833,IF(AND(B79&lt;3.3,A79&gt;=7.05,F79&gt;=2.5,D79&gt;=0.8),5.8,IF(AND(B79&gt;=3.3,A79&gt;=7.05,F79&gt;=2.5,D79&gt;=0.8),6.325,IF(AND(D79&gt;=0.25,A79&lt;5.05,A79&gt;=4.75,D79&lt;0.35,D79&lt;0.8),1.3,IF(AND(B79&lt;3.6,A79&gt;=5.05,A79&gt;=4.75,D79&lt;0.35,D79&lt;0.8),1.4,IF(AND(H79&lt;10.194,G79&lt;0.412,A79&lt;5.85,F79&lt;2.5,D79&gt;=0.8),4.133,IF(AND(H79&gt;=10.194,G79&lt;0.412,A79&lt;5.85,F79&lt;2.5,D79&gt;=0.8),4.5,IF(AND(A79&lt;5.35,G79&gt;=0.412,A79&lt;5.85,F79&lt;2.5,D79&gt;=0.8),3.15,IF(AND(A79&lt;6.2,B79&gt;=2.75,A79&gt;=5.85,F79&lt;2.5,D79&gt;=0.8),4.3,IF(AND(H79&lt;5.767,A79&lt;6.2,A79&lt;7.05,F79&gt;=2.5,D79&gt;=0.8),4.5,IF(AND(G79&gt;=0.861,A79&gt;=6.2,A79&lt;7.05,F79&gt;=2.5,D79&gt;=0.8),5.2,IF(AND(B79&lt;3.15,D79&lt;0.25,A79&lt;5.05,A79&gt;=4.75,D79&lt;0.35,D79&lt;0.8),1.55,IF(AND(A79&lt;5.45,B79&gt;=3.6,A79&gt;=5.05,A79&gt;=4.75,D79&lt;0.35,D79&lt;0.8),1.5,IF(AND(A79&gt;=5.45,B79&gt;=3.6,A79&gt;=5.05,A79&gt;=4.75,D79&lt;0.35,D79&lt;0.8),1.4,IF(AND(G79&gt;=0.772,A79&gt;=5.35,G79&gt;=0.412,A79&lt;5.85,F79&lt;2.5,D79&gt;=0.8),3.9,IF(AND(D79&gt;=1.45,A79&gt;=6.2,B79&gt;=2.75,A79&gt;=5.85,F79&lt;2.5,D79&gt;=0.8),4.775,IF(AND(G79&lt;0.5,H79&gt;=5.767,A79&lt;6.2,A79&lt;7.05,F79&gt;=2.5,D79&gt;=0.8),5.1,IF(AND(G79&gt;=0.5,H79&gt;=5.767,A79&lt;6.2,A79&lt;7.05,F79&gt;=2.5,D79&gt;=0.8),4.95,IF(AND(B79&gt;=3.25,G79&lt;0.861,A79&gt;=6.2,A79&lt;7.05,F79&gt;=2.5,D79&gt;=0.8),5.75,IF(AND(A79&lt;4.95,B79&gt;=3.15,D79&lt;0.25,A79&lt;5.05,A79&gt;=4.75,D79&lt;0.35,D79&lt;0.8),1.4,IF(AND(A79&lt;5.65,G79&lt;0.772,A79&gt;=5.35,G79&gt;=0.412,A79&lt;5.85,F79&lt;2.5,D79&gt;=0.8),3.6,IF(AND(A79&gt;=5.65,G79&lt;0.772,A79&gt;=5.35,G79&gt;=0.412,A79&lt;5.85,F79&lt;2.5,D79&gt;=0.8),3.5,IF(AND(B79&gt;=3.15,D79&lt;1.45,A79&gt;=6.2,B79&gt;=2.75,A79&gt;=5.85,F79&lt;2.5,D79&gt;=0.8),4.7,IF(AND(A79&gt;=6.65,B79&lt;3.25,G79&lt;0.861,A79&gt;=6.2,A79&lt;7.05,F79&gt;=2.5,D79&gt;=0.8),5.567,IF(AND(H79&lt;9.499,A79&gt;=4.95,B79&gt;=3.15,D79&lt;0.25,A79&lt;5.05,A79&gt;=4.75,D79&lt;0.35,D79&lt;0.8),1.4,IF(AND(H79&gt;=9.499,A79&gt;=4.95,B79&gt;=3.15,D79&lt;0.25,A79&lt;5.05,A79&gt;=4.75,D79&lt;0.35,D79&lt;0.8),1.2,IF(AND(G79&lt;0.765,B79&lt;3.15,D79&lt;1.45,A79&gt;=6.2,B79&gt;=2.75,A79&gt;=5.85,F79&lt;2.5,D79&gt;=0.8),4.4,IF(AND(G79&gt;=0.765,B79&lt;3.15,D79&lt;1.45,A79&gt;=6.2,B79&gt;=2.75,A79&gt;=5.85,F79&lt;2.5,D79&gt;=0.8),4.6,IF(AND(H79&lt;10.667,A79&lt;6.65,B79&lt;3.25,G79&lt;0.861,A79&gt;=6.2,A79&lt;7.05,F79&gt;=2.5,D79&gt;=0.8),5.167,IF(AND(G79&lt;0.627,H79&gt;=10.667,A79&lt;6.65,B79&lt;3.25,G79&lt;0.861,A79&gt;=6.2,A79&lt;7.05,F79&gt;=2.5,D79&gt;=0.8),5.64,IF(AND(G79&gt;=0.627,H79&gt;=10.667,A79&lt;6.65,B79&lt;3.25,G79&lt;0.861,A79&gt;=6.2,A79&lt;7.05,F79&gt;=2.5,D79&gt;=0.8),5.1,"shouldnthappen")))))))))))))))))))))))))))))))))))</f>
        <v>4.4</v>
      </c>
      <c r="X79" s="1" t="n">
        <f aca="false">IF(AND(B79&lt;3.05,H79&lt;6.697,A79&lt;5.45),4.1,IF(AND(B79&gt;=3.05,H79&lt;6.697,A79&lt;5.45),1.48,IF(AND(D79&lt;0.7,A79&lt;5.9,A79&gt;=5.45),1.4,IF(AND(A79&lt;4.35,B79&lt;3.3,H79&gt;=6.697,A79&lt;5.45),1.1,IF(AND(G79&lt;0.372,D79&gt;=0.7,A79&lt;5.9,A79&gt;=5.45),4.36,IF(AND(A79&gt;=4.9,A79&gt;=4.35,B79&lt;3.3,H79&gt;=6.697,A79&lt;5.45),1.6,IF(AND(H79&gt;=14.171,A79&lt;5.15,B79&gt;=3.3,H79&gt;=6.697,A79&lt;5.45),1.6,IF(AND(G79&lt;0.451,A79&gt;=5.15,B79&gt;=3.3,H79&gt;=6.697,A79&lt;5.45),1.367,IF(AND(G79&gt;=0.451,A79&gt;=5.15,B79&gt;=3.3,H79&gt;=6.697,A79&lt;5.45),1.5,IF(AND(G79&lt;0.332,D79&lt;1.45,F79&lt;2.5,A79&gt;=5.9,A79&gt;=5.45),4.35,IF(AND(A79&lt;6.15,D79&gt;=1.45,F79&lt;2.5,A79&gt;=5.9,A79&gt;=5.45),5.1,IF(AND(D79&gt;=2.4,G79&lt;0.432,F79&gt;=2.5,A79&gt;=5.9,A79&gt;=5.45),5.78,IF(AND(A79&lt;6.15,G79&gt;=0.432,F79&gt;=2.5,A79&gt;=5.9,A79&gt;=5.45),4.9,IF(AND(B79&lt;3.1,A79&lt;4.9,A79&gt;=4.35,B79&lt;3.3,H79&gt;=6.697,A79&lt;5.45),1.4,IF(AND(B79&gt;=3.1,A79&lt;4.9,A79&gt;=4.35,B79&lt;3.3,H79&gt;=6.697,A79&lt;5.45),1.3,IF(AND(G79&lt;0.343,H79&lt;14.171,A79&lt;5.15,B79&gt;=3.3,H79&gt;=6.697,A79&lt;5.45),1.433,IF(AND(G79&gt;=0.343,H79&lt;14.171,A79&lt;5.15,B79&gt;=3.3,H79&gt;=6.697,A79&lt;5.45),1.525,IF(AND(D79&lt;1.05,B79&lt;2.55,G79&gt;=0.372,D79&gt;=0.7,A79&lt;5.9,A79&gt;=5.45),3.7,IF(AND(H79&lt;10.596,B79&gt;=2.55,G79&gt;=0.372,D79&gt;=0.7,A79&lt;5.9,A79&gt;=5.45),3.525,IF(AND(H79&gt;=10.596,B79&gt;=2.55,G79&gt;=0.372,D79&gt;=0.7,A79&lt;5.9,A79&gt;=5.45),3.9,IF(AND(H79&lt;14.314,G79&gt;=0.332,D79&lt;1.45,F79&lt;2.5,A79&gt;=5.9,A79&gt;=5.45),4.4,IF(AND(H79&gt;=14.314,G79&gt;=0.332,D79&lt;1.45,F79&lt;2.5,A79&gt;=5.9,A79&gt;=5.45),4.7,IF(AND(H79&lt;13.906,A79&gt;=6.15,D79&gt;=1.45,F79&lt;2.5,A79&gt;=5.9,A79&gt;=5.45),4.675,IF(AND(H79&gt;=13.906,A79&gt;=6.15,D79&gt;=1.45,F79&lt;2.5,A79&gt;=5.9,A79&gt;=5.45),4.9,IF(AND(G79&lt;0.093,D79&lt;2.4,G79&lt;0.432,F79&gt;=2.5,A79&gt;=5.9,A79&gt;=5.45),5.6,IF(AND(B79&lt;2.95,A79&gt;=6.15,G79&gt;=0.432,F79&gt;=2.5,A79&gt;=5.9,A79&gt;=5.45),5.86,IF(AND(A79&lt;5.55,D79&gt;=1.05,B79&lt;2.55,G79&gt;=0.372,D79&gt;=0.7,A79&lt;5.9,A79&gt;=5.45),4,IF(AND(A79&gt;=5.55,D79&gt;=1.05,B79&lt;2.55,G79&gt;=0.372,D79&gt;=0.7,A79&lt;5.9,A79&gt;=5.45),3.9,IF(AND(D79&lt;1.7,G79&gt;=0.093,D79&lt;2.4,G79&lt;0.432,F79&gt;=2.5,A79&gt;=5.9,A79&gt;=5.45),5.05,IF(AND(G79&gt;=0.774,B79&gt;=2.95,A79&gt;=6.15,G79&gt;=0.432,F79&gt;=2.5,A79&gt;=5.9,A79&gt;=5.45),5.3,IF(AND(G79&gt;=0.312,D79&gt;=1.7,G79&gt;=0.093,D79&lt;2.4,G79&lt;0.432,F79&gt;=2.5,A79&gt;=5.9,A79&gt;=5.45),5.4,IF(AND(D79&lt;2.45,G79&lt;0.774,B79&gt;=2.95,A79&gt;=6.15,G79&gt;=0.432,F79&gt;=2.5,A79&gt;=5.9,A79&gt;=5.45),5.66,IF(AND(D79&gt;=2.45,G79&lt;0.774,B79&gt;=2.95,A79&gt;=6.15,G79&gt;=0.432,F79&gt;=2.5,A79&gt;=5.9,A79&gt;=5.45),6,IF(AND(G79&gt;=0.301,G79&lt;0.312,D79&gt;=1.7,G79&gt;=0.093,D79&lt;2.4,G79&lt;0.432,F79&gt;=2.5,A79&gt;=5.9,A79&gt;=5.45),5.1,IF(AND(A79&lt;6.45,G79&lt;0.301,G79&lt;0.312,D79&gt;=1.7,G79&gt;=0.093,D79&lt;2.4,G79&lt;0.432,F79&gt;=2.5,A79&gt;=5.9,A79&gt;=5.45),5.3,IF(AND(A79&gt;=6.45,G79&lt;0.301,G79&lt;0.312,D79&gt;=1.7,G79&gt;=0.093,D79&lt;2.4,G79&lt;0.432,F79&gt;=2.5,A79&gt;=5.9,A79&gt;=5.45),5.2,"shouldnthappen"))))))))))))))))))))))))))))))))))))</f>
        <v>4.7</v>
      </c>
      <c r="Y79" s="1" t="n">
        <f aca="false">IF(AND(H79&lt;6.51,F79&lt;1.5),1.8,IF(AND(H79&gt;=16.674,F79&gt;=1.5),6.533,IF(AND(D79&gt;=0.45,H79&gt;=6.51,F79&lt;1.5),1.667,IF(AND(H79&gt;=13.805,G79&lt;0.154,H79&lt;16.674,F79&gt;=1.5),6.7,IF(AND(D79&lt;0.15,A79&lt;5.05,D79&lt;0.45,H79&gt;=6.51,F79&lt;1.5),1.4,IF(AND(H79&gt;=13.586,A79&gt;=5.05,D79&lt;0.45,H79&gt;=6.51,F79&lt;1.5),1.3,IF(AND(F79&lt;2.5,H79&lt;13.805,G79&lt;0.154,H79&lt;16.674,F79&gt;=1.5),4.6,IF(AND(H79&lt;8.929,D79&lt;1.35,G79&gt;=0.154,H79&lt;16.674,F79&gt;=1.5),3.64,IF(AND(G79&lt;0.05,H79&lt;13.586,A79&gt;=5.05,D79&lt;0.45,H79&gt;=6.51,F79&lt;1.5),1.4,IF(AND(G79&gt;=0.107,F79&gt;=2.5,H79&lt;13.805,G79&lt;0.154,H79&lt;16.674,F79&gt;=1.5),5.3,IF(AND(B79&gt;=2.75,H79&gt;=8.929,D79&lt;1.35,G79&gt;=0.154,H79&lt;16.674,F79&gt;=1.5),4.433,IF(AND(D79&gt;=1.55,F79&lt;2.5,D79&gt;=1.35,G79&gt;=0.154,H79&lt;16.674,F79&gt;=1.5),4.975,IF(AND(H79&lt;6.93,F79&gt;=2.5,D79&gt;=1.35,G79&gt;=0.154,H79&lt;16.674,F79&gt;=1.5),4.5,IF(AND(H79&lt;12.675,G79&lt;0.217,D79&gt;=0.15,A79&lt;5.05,D79&lt;0.45,H79&gt;=6.51,F79&lt;1.5),1.4,IF(AND(H79&gt;=12.675,G79&lt;0.217,D79&gt;=0.15,A79&lt;5.05,D79&lt;0.45,H79&gt;=6.51,F79&lt;1.5),1.5,IF(AND(A79&lt;4.65,G79&gt;=0.217,D79&gt;=0.15,A79&lt;5.05,D79&lt;0.45,H79&gt;=6.51,F79&lt;1.5),1.35,IF(AND(D79&lt;0.25,G79&gt;=0.05,H79&lt;13.586,A79&gt;=5.05,D79&lt;0.45,H79&gt;=6.51,F79&lt;1.5),1.467,IF(AND(D79&gt;=0.25,G79&gt;=0.05,H79&lt;13.586,A79&gt;=5.05,D79&lt;0.45,H79&gt;=6.51,F79&lt;1.5),1.5,IF(AND(H79&lt;9.15,G79&lt;0.107,F79&gt;=2.5,H79&lt;13.805,G79&lt;0.154,H79&lt;16.674,F79&gt;=1.5),5.7,IF(AND(H79&gt;=9.15,G79&lt;0.107,F79&gt;=2.5,H79&lt;13.805,G79&lt;0.154,H79&lt;16.674,F79&gt;=1.5),5.6,IF(AND(G79&lt;0.404,B79&lt;2.75,H79&gt;=8.929,D79&lt;1.35,G79&gt;=0.154,H79&lt;16.674,F79&gt;=1.5),4.15,IF(AND(G79&gt;=0.404,B79&lt;2.75,H79&gt;=8.929,D79&lt;1.35,G79&gt;=0.154,H79&lt;16.674,F79&gt;=1.5),3.9,IF(AND(A79&gt;=6.75,D79&lt;1.55,F79&lt;2.5,D79&gt;=1.35,G79&gt;=0.154,H79&lt;16.674,F79&gt;=1.5),4.82,IF(AND(D79&lt;0.25,A79&gt;=4.65,G79&gt;=0.217,D79&gt;=0.15,A79&lt;5.05,D79&lt;0.45,H79&gt;=6.51,F79&lt;1.5),1.325,IF(AND(D79&gt;=0.25,A79&gt;=4.65,G79&gt;=0.217,D79&gt;=0.15,A79&lt;5.05,D79&lt;0.45,H79&gt;=6.51,F79&lt;1.5),1.3,IF(AND(A79&lt;6.55,A79&lt;6.75,D79&lt;1.55,F79&lt;2.5,D79&gt;=1.35,G79&gt;=0.154,H79&lt;16.674,F79&gt;=1.5),4.575,IF(AND(A79&gt;=6.55,A79&lt;6.75,D79&lt;1.55,F79&lt;2.5,D79&gt;=1.35,G79&gt;=0.154,H79&lt;16.674,F79&gt;=1.5),4.4,IF(AND(B79&lt;2.9,D79&lt;2.05,H79&gt;=6.93,F79&gt;=2.5,D79&gt;=1.35,G79&gt;=0.154,H79&lt;16.674,F79&gt;=1.5),5.05,IF(AND(H79&lt;8.884,D79&gt;=2.05,H79&gt;=6.93,F79&gt;=2.5,D79&gt;=1.35,G79&gt;=0.154,H79&lt;16.674,F79&gt;=1.5),5.1,IF(AND(H79&lt;13.711,B79&gt;=2.9,D79&lt;2.05,H79&gt;=6.93,F79&gt;=2.5,D79&gt;=1.35,G79&gt;=0.154,H79&lt;16.674,F79&gt;=1.5),5,IF(AND(H79&gt;=13.711,B79&gt;=2.9,D79&lt;2.05,H79&gt;=6.93,F79&gt;=2.5,D79&gt;=1.35,G79&gt;=0.154,H79&lt;16.674,F79&gt;=1.5),5.8,IF(AND(B79&lt;3.15,H79&gt;=8.884,D79&gt;=2.05,H79&gt;=6.93,F79&gt;=2.5,D79&gt;=1.35,G79&gt;=0.154,H79&lt;16.674,F79&gt;=1.5),5.56,IF(AND(B79&gt;=3.15,H79&gt;=8.884,D79&gt;=2.05,H79&gt;=6.93,F79&gt;=2.5,D79&gt;=1.35,G79&gt;=0.154,H79&lt;16.674,F79&gt;=1.5),5.9,"shouldnthappen")))))))))))))))))))))))))))))))))</f>
        <v>4.82</v>
      </c>
      <c r="Z79" s="1" t="n">
        <f aca="false">IF(AND(F79&gt;=2,B79&gt;=3.35),5.6,IF(AND(A79&lt;6.65,H79&gt;=15.076,B79&lt;3.35),4.8,IF(AND(A79&gt;=6.65,H79&gt;=15.076,B79&lt;3.35),6.15,IF(AND(H79&lt;6.542,F79&lt;2,B79&gt;=3.35),1.767,IF(AND(G79&gt;=0.653,D79&lt;0.75,H79&lt;15.076,B79&lt;3.35),1.55,IF(AND(D79&lt;0.15,G79&lt;0.653,D79&lt;0.75,H79&lt;15.076,B79&lt;3.35),1.1,IF(AND(G79&lt;0.356,A79&lt;5.05,H79&gt;=6.542,F79&lt;2,B79&gt;=3.35),1.4,IF(AND(G79&gt;=0.356,A79&lt;5.05,H79&gt;=6.542,F79&lt;2,B79&gt;=3.35),1.3,IF(AND(G79&gt;=0.566,A79&gt;=5.05,H79&gt;=6.542,F79&lt;2,B79&gt;=3.35),1.6,IF(AND(B79&gt;=3.1,D79&gt;=0.15,G79&lt;0.653,D79&lt;0.75,H79&lt;15.076,B79&lt;3.35),1.367,IF(AND(B79&gt;=2.65,D79&lt;1.45,B79&lt;2.75,D79&gt;=0.75,H79&lt;15.076,B79&lt;3.35),3.96,IF(AND(G79&lt;0.352,D79&gt;=1.45,B79&lt;2.75,D79&gt;=0.75,H79&lt;15.076,B79&lt;3.35),4.5,IF(AND(D79&gt;=1.35,A79&lt;6.2,B79&gt;=2.75,D79&gt;=0.75,H79&lt;15.076,B79&lt;3.35),4.733,IF(AND(A79&lt;4.7,B79&lt;3.1,D79&gt;=0.15,G79&lt;0.653,D79&lt;0.75,H79&lt;15.076,B79&lt;3.35),1.36,IF(AND(A79&gt;=4.7,B79&lt;3.1,D79&gt;=0.15,G79&lt;0.653,D79&lt;0.75,H79&lt;15.076,B79&lt;3.35),1.6,IF(AND(A79&lt;5.2,B79&lt;2.65,D79&lt;1.45,B79&lt;2.75,D79&gt;=0.75,H79&lt;15.076,B79&lt;3.35),3.3,IF(AND(A79&lt;6.5,G79&gt;=0.352,D79&gt;=1.45,B79&lt;2.75,D79&gt;=0.75,H79&lt;15.076,B79&lt;3.35),5,IF(AND(A79&gt;=6.5,G79&gt;=0.352,D79&gt;=1.45,B79&lt;2.75,D79&gt;=0.75,H79&lt;15.076,B79&lt;3.35),5.8,IF(AND(H79&lt;8.486,D79&lt;1.35,A79&lt;6.2,B79&gt;=2.75,D79&gt;=0.75,H79&lt;15.076,B79&lt;3.35),3.975,IF(AND(G79&lt;0.187,F79&lt;2.5,A79&gt;=6.2,B79&gt;=2.75,D79&gt;=0.75,H79&lt;15.076,B79&lt;3.35),5,IF(AND(G79&gt;=0.187,F79&lt;2.5,A79&gt;=6.2,B79&gt;=2.75,D79&gt;=0.75,H79&lt;15.076,B79&lt;3.35),4.525,IF(AND(A79&gt;=7.25,F79&gt;=2.5,A79&gt;=6.2,B79&gt;=2.75,D79&gt;=0.75,H79&lt;15.076,B79&lt;3.35),6.5,IF(AND(G79&lt;0.185,B79&lt;3.6,G79&lt;0.566,A79&gt;=5.05,H79&gt;=6.542,F79&lt;2,B79&gt;=3.35),1.45,IF(AND(G79&gt;=0.185,B79&lt;3.6,G79&lt;0.566,A79&gt;=5.05,H79&gt;=6.542,F79&lt;2,B79&gt;=3.35),1.34,IF(AND(G79&lt;0.13,B79&gt;=3.6,G79&lt;0.566,A79&gt;=5.05,H79&gt;=6.542,F79&lt;2,B79&gt;=3.35),1.45,IF(AND(G79&gt;=0.13,B79&gt;=3.6,G79&lt;0.566,A79&gt;=5.05,H79&gt;=6.542,F79&lt;2,B79&gt;=3.35),1.5,IF(AND(D79&lt;1.05,A79&gt;=5.2,B79&lt;2.65,D79&lt;1.45,B79&lt;2.75,D79&gt;=0.75,H79&lt;15.076,B79&lt;3.35),3.5,IF(AND(D79&gt;=1.05,A79&gt;=5.2,B79&lt;2.65,D79&lt;1.45,B79&lt;2.75,D79&gt;=0.75,H79&lt;15.076,B79&lt;3.35),3.94,IF(AND(H79&lt;10.983,H79&gt;=8.486,D79&lt;1.35,A79&lt;6.2,B79&gt;=2.75,D79&gt;=0.75,H79&lt;15.076,B79&lt;3.35),4.38,IF(AND(H79&gt;=10.983,H79&gt;=8.486,D79&lt;1.35,A79&lt;6.2,B79&gt;=2.75,D79&gt;=0.75,H79&lt;15.076,B79&lt;3.35),4.1,IF(AND(B79&gt;=3.25,A79&lt;7.25,F79&gt;=2.5,A79&gt;=6.2,B79&gt;=2.75,D79&gt;=0.75,H79&lt;15.076,B79&lt;3.35),5.7,IF(AND(B79&lt;2.95,B79&lt;3.25,A79&lt;7.25,F79&gt;=2.5,A79&gt;=6.2,B79&gt;=2.75,D79&gt;=0.75,H79&lt;15.076,B79&lt;3.35),5.6,IF(AND(H79&gt;=13.711,B79&gt;=2.95,B79&lt;3.25,A79&lt;7.25,F79&gt;=2.5,A79&gt;=6.2,B79&gt;=2.75,D79&gt;=0.75,H79&lt;15.076,B79&lt;3.35),5.8,IF(AND(A79&gt;=6.8,H79&lt;13.711,B79&gt;=2.95,B79&lt;3.25,A79&lt;7.25,F79&gt;=2.5,A79&gt;=6.2,B79&gt;=2.75,D79&gt;=0.75,H79&lt;15.076,B79&lt;3.35),5.1,IF(AND(H79&lt;12.921,A79&lt;6.8,H79&lt;13.711,B79&gt;=2.95,B79&lt;3.25,A79&lt;7.25,F79&gt;=2.5,A79&gt;=6.2,B79&gt;=2.75,D79&gt;=0.75,H79&lt;15.076,B79&lt;3.35),5.34,IF(AND(H79&gt;=12.921,A79&lt;6.8,H79&lt;13.711,B79&gt;=2.95,B79&lt;3.25,A79&lt;7.25,F79&gt;=2.5,A79&gt;=6.2,B79&gt;=2.75,D79&gt;=0.75,H79&lt;15.076,B79&lt;3.35),5.133,"shouldnthappen"))))))))))))))))))))))))))))))))))))</f>
        <v>6.15</v>
      </c>
      <c r="AA79" s="1" t="n">
        <f aca="false">IF(AND(D79&gt;=0.45,A79&lt;5.05,D79&lt;0.8),1.6,IF(AND(D79&gt;=0.45,A79&gt;=5.05,D79&lt;0.8),1.7,IF(AND(H79&gt;=16.244,F79&gt;=2.5,D79&gt;=0.8),6.533,IF(AND(A79&lt;4.35,D79&lt;0.45,A79&lt;5.05,D79&lt;0.8),1.1,IF(AND(H79&gt;=14.877,D79&lt;0.45,A79&gt;=5.05,D79&lt;0.8),1.3,IF(AND(D79&gt;=1.4,A79&lt;5.65,F79&lt;2.5,D79&gt;=0.8),4.5,IF(AND(A79&gt;=7.25,H79&lt;16.244,F79&gt;=2.5,D79&gt;=0.8),6.5,IF(AND(A79&gt;=4.75,A79&gt;=4.35,D79&lt;0.45,A79&lt;5.05,D79&lt;0.8),1.35,IF(AND(A79&lt;5.3,D79&lt;1.4,A79&lt;5.65,F79&lt;2.5,D79&gt;=0.8),3.1,IF(AND(A79&gt;=6.8,A79&gt;=6.55,A79&gt;=5.65,F79&lt;2.5,D79&gt;=0.8),4.9,IF(AND(H79&lt;5.767,A79&lt;7.25,H79&lt;16.244,F79&gt;=2.5,D79&gt;=0.8),4.5,IF(AND(G79&gt;=0.522,A79&lt;4.75,A79&gt;=4.35,D79&lt;0.45,A79&lt;5.05,D79&lt;0.8),1.2,IF(AND(G79&gt;=0.948,D79&lt;0.35,H79&lt;14.877,D79&lt;0.45,A79&gt;=5.05,D79&lt;0.8),1.7,IF(AND(H79&lt;13.089,D79&gt;=0.35,H79&lt;14.877,D79&lt;0.45,A79&gt;=5.05,D79&lt;0.8),1.5,IF(AND(H79&gt;=13.089,D79&gt;=0.35,H79&lt;14.877,D79&lt;0.45,A79&gt;=5.05,D79&lt;0.8),1.3,IF(AND(B79&gt;=2.95,A79&gt;=5.3,D79&lt;1.4,A79&lt;5.65,F79&lt;2.5,D79&gt;=0.8),4.1,IF(AND(H79&lt;9.181,A79&lt;6.05,A79&lt;6.55,A79&gt;=5.65,F79&lt;2.5,D79&gt;=0.8),5.1,IF(AND(H79&gt;=9.181,A79&lt;6.05,A79&lt;6.55,A79&gt;=5.65,F79&lt;2.5,D79&gt;=0.8),4.3,IF(AND(G79&gt;=0.867,A79&gt;=6.05,A79&lt;6.55,A79&gt;=5.65,F79&lt;2.5,D79&gt;=0.8),4.9,IF(AND(B79&lt;3.05,A79&lt;6.8,A79&gt;=6.55,A79&gt;=5.65,F79&lt;2.5,D79&gt;=0.8),5,IF(AND(B79&gt;=3.05,A79&lt;6.8,A79&gt;=6.55,A79&gt;=5.65,F79&lt;2.5,D79&gt;=0.8),4.55,IF(AND(H79&gt;=14.144,G79&lt;0.522,A79&lt;4.75,A79&gt;=4.35,D79&lt;0.45,A79&lt;5.05,D79&lt;0.8),1.3,IF(AND(B79&lt;2.7,B79&lt;2.95,A79&gt;=5.3,D79&lt;1.4,A79&lt;5.65,F79&lt;2.5,D79&gt;=0.8),3.78,IF(AND(B79&gt;=2.7,B79&lt;2.95,A79&gt;=5.3,D79&lt;1.4,A79&lt;5.65,F79&lt;2.5,D79&gt;=0.8),3.6,IF(AND(G79&lt;0.638,G79&lt;0.867,A79&gt;=6.05,A79&lt;6.55,A79&gt;=5.65,F79&lt;2.5,D79&gt;=0.8),4.433,IF(AND(G79&gt;=0.638,G79&lt;0.867,A79&gt;=6.05,A79&lt;6.55,A79&gt;=5.65,F79&lt;2.5,D79&gt;=0.8),4,IF(AND(A79&lt;6.35,H79&lt;11.146,H79&gt;=5.767,A79&lt;7.25,H79&lt;16.244,F79&gt;=2.5,D79&gt;=0.8),5.1,IF(AND(A79&lt;4.5,H79&lt;14.144,G79&lt;0.522,A79&lt;4.75,A79&gt;=4.35,D79&lt;0.45,A79&lt;5.05,D79&lt;0.8),1.35,IF(AND(A79&gt;=4.5,H79&lt;14.144,G79&lt;0.522,A79&lt;4.75,A79&gt;=4.35,D79&lt;0.45,A79&lt;5.05,D79&lt;0.8),1.4,IF(AND(A79&lt;5.15,B79&lt;3.75,G79&lt;0.948,D79&lt;0.35,H79&lt;14.877,D79&lt;0.45,A79&gt;=5.05,D79&lt;0.8),1.4,IF(AND(A79&gt;=5.15,B79&lt;3.75,G79&lt;0.948,D79&lt;0.35,H79&lt;14.877,D79&lt;0.45,A79&gt;=5.05,D79&lt;0.8),1.5,IF(AND(G79&lt;0.112,B79&gt;=3.75,G79&lt;0.948,D79&lt;0.35,H79&lt;14.877,D79&lt;0.45,A79&gt;=5.05,D79&lt;0.8),1.5,IF(AND(G79&gt;=0.112,B79&gt;=3.75,G79&lt;0.948,D79&lt;0.35,H79&lt;14.877,D79&lt;0.45,A79&gt;=5.05,D79&lt;0.8),1.6,IF(AND(G79&lt;0.075,A79&gt;=6.35,H79&lt;11.146,H79&gt;=5.767,A79&lt;7.25,H79&lt;16.244,F79&gt;=2.5,D79&gt;=0.8),5.5,IF(AND(G79&gt;=0.075,A79&gt;=6.35,H79&lt;11.146,H79&gt;=5.767,A79&lt;7.25,H79&lt;16.244,F79&gt;=2.5,D79&gt;=0.8),5.24,IF(AND(B79&lt;2.95,D79&lt;1.9,H79&gt;=11.146,H79&gt;=5.767,A79&lt;7.25,H79&lt;16.244,F79&gt;=2.5,D79&gt;=0.8),5.65,IF(AND(B79&gt;=2.95,D79&lt;1.9,H79&gt;=11.146,H79&gt;=5.767,A79&lt;7.25,H79&lt;16.244,F79&gt;=2.5,D79&gt;=0.8),5.8,IF(AND(H79&lt;13.42,D79&gt;=1.9,H79&gt;=11.146,H79&gt;=5.767,A79&lt;7.25,H79&lt;16.244,F79&gt;=2.5,D79&gt;=0.8),5.6,IF(AND(H79&gt;=13.42,D79&gt;=1.9,H79&gt;=11.146,H79&gt;=5.767,A79&lt;7.25,H79&lt;16.244,F79&gt;=2.5,D79&gt;=0.8),5.34,"shouldnthappen")))))))))))))))))))))))))))))))))))))))</f>
        <v>4.9</v>
      </c>
      <c r="AB79" s="1" t="n">
        <f aca="false">IF(AND(D79&gt;=0.35,F79&lt;1.5),1.5,IF(AND(F79&lt;2.5,D79&gt;=1.55,F79&gt;=1.5),4.85,IF(AND(H79&lt;8.308,D79&lt;0.15,D79&lt;0.35,F79&lt;1.5),1.5,IF(AND(H79&gt;=8.308,D79&lt;0.15,D79&lt;0.35,F79&lt;1.5),1.4,IF(AND(H79&lt;5.523,D79&gt;=0.15,D79&lt;0.35,F79&lt;1.5),1,IF(AND(G79&lt;0.572,H79&lt;10.688,D79&lt;1.55,F79&gt;=1.5),3.75,IF(AND(B79&gt;=3.5,F79&gt;=2.5,D79&gt;=1.55,F79&gt;=1.5),6.3,IF(AND(A79&gt;=5.65,G79&gt;=0.572,H79&lt;10.688,D79&lt;1.55,F79&gt;=1.5),4.45,IF(AND(B79&gt;=2.85,A79&lt;6.15,H79&gt;=10.688,D79&lt;1.55,F79&gt;=1.5),4.35,IF(AND(H79&gt;=16.284,B79&lt;3.5,F79&gt;=2.5,D79&gt;=1.55,F79&gt;=1.5),6.6,IF(AND(G79&gt;=0.241,G79&lt;0.338,H79&gt;=5.523,D79&gt;=0.15,D79&lt;0.35,F79&lt;1.5),1.25,IF(AND(A79&lt;5.05,G79&gt;=0.338,H79&gt;=5.523,D79&gt;=0.15,D79&lt;0.35,F79&lt;1.5),1.35,IF(AND(B79&lt;2.7,A79&lt;5.65,G79&gt;=0.572,H79&lt;10.688,D79&lt;1.55,F79&gt;=1.5),4,IF(AND(B79&gt;=2.7,A79&lt;5.65,G79&gt;=0.572,H79&lt;10.688,D79&lt;1.55,F79&gt;=1.5),3.6,IF(AND(B79&lt;2.45,B79&lt;2.85,A79&lt;6.15,H79&gt;=10.688,D79&lt;1.55,F79&gt;=1.5),3.7,IF(AND(A79&lt;6.25,B79&lt;2.85,A79&gt;=6.15,H79&gt;=10.688,D79&lt;1.55,F79&gt;=1.5),4.5,IF(AND(A79&gt;=6.25,B79&lt;2.85,A79&gt;=6.15,H79&gt;=10.688,D79&lt;1.55,F79&gt;=1.5),4.86,IF(AND(D79&gt;=1.45,B79&gt;=2.85,A79&gt;=6.15,H79&gt;=10.688,D79&lt;1.55,F79&gt;=1.5),4.8,IF(AND(H79&lt;8.202,H79&lt;16.284,B79&lt;3.5,F79&gt;=2.5,D79&gt;=1.55,F79&gt;=1.5),5.7,IF(AND(A79&gt;=5.1,G79&lt;0.241,G79&lt;0.338,H79&gt;=5.523,D79&gt;=0.15,D79&lt;0.35,F79&lt;1.5),1.5,IF(AND(B79&gt;=3.75,A79&gt;=5.05,G79&gt;=0.338,H79&gt;=5.523,D79&gt;=0.15,D79&lt;0.35,F79&lt;1.5),1.6,IF(AND(A79&lt;5.7,B79&gt;=2.45,B79&lt;2.85,A79&lt;6.15,H79&gt;=10.688,D79&lt;1.55,F79&gt;=1.5),3.9,IF(AND(A79&gt;=5.7,B79&gt;=2.45,B79&lt;2.85,A79&lt;6.15,H79&gt;=10.688,D79&lt;1.55,F79&gt;=1.5),4.02,IF(AND(H79&lt;13.654,D79&lt;1.45,B79&gt;=2.85,A79&gt;=6.15,H79&gt;=10.688,D79&lt;1.55,F79&gt;=1.5),4.333,IF(AND(H79&gt;=13.654,D79&lt;1.45,B79&gt;=2.85,A79&gt;=6.15,H79&gt;=10.688,D79&lt;1.55,F79&gt;=1.5),4.54,IF(AND(A79&lt;6.15,H79&gt;=8.202,H79&lt;16.284,B79&lt;3.5,F79&gt;=2.5,D79&gt;=1.55,F79&gt;=1.5),5,IF(AND(H79&lt;13.924,A79&lt;5.1,G79&lt;0.241,G79&lt;0.338,H79&gt;=5.523,D79&gt;=0.15,D79&lt;0.35,F79&lt;1.5),1.4,IF(AND(H79&gt;=13.924,A79&lt;5.1,G79&lt;0.241,G79&lt;0.338,H79&gt;=5.523,D79&gt;=0.15,D79&lt;0.35,F79&lt;1.5),1.5,IF(AND(D79&lt;0.25,B79&lt;3.75,A79&gt;=5.05,G79&gt;=0.338,H79&gt;=5.523,D79&gt;=0.15,D79&lt;0.35,F79&lt;1.5),1.5,IF(AND(D79&gt;=0.25,B79&lt;3.75,A79&gt;=5.05,G79&gt;=0.338,H79&gt;=5.523,D79&gt;=0.15,D79&lt;0.35,F79&lt;1.5),1.4,IF(AND(H79&lt;8.884,B79&gt;=3.05,A79&gt;=6.15,H79&gt;=8.202,H79&lt;16.284,B79&lt;3.5,F79&gt;=2.5,D79&gt;=1.55,F79&gt;=1.5),5.1,IF(AND(A79&lt;6.45,G79&lt;0.368,B79&lt;3.05,A79&gt;=6.15,H79&gt;=8.202,H79&lt;16.284,B79&lt;3.5,F79&gt;=2.5,D79&gt;=1.55,F79&gt;=1.5),5.525,IF(AND(A79&gt;=6.45,G79&lt;0.368,B79&lt;3.05,A79&gt;=6.15,H79&gt;=8.202,H79&lt;16.284,B79&lt;3.5,F79&gt;=2.5,D79&gt;=1.55,F79&gt;=1.5),5.35,IF(AND(D79&lt;2.25,G79&gt;=0.368,B79&lt;3.05,A79&gt;=6.15,H79&gt;=8.202,H79&lt;16.284,B79&lt;3.5,F79&gt;=2.5,D79&gt;=1.55,F79&gt;=1.5),5.8,IF(AND(D79&gt;=2.25,G79&gt;=0.368,B79&lt;3.05,A79&gt;=6.15,H79&gt;=8.202,H79&lt;16.284,B79&lt;3.5,F79&gt;=2.5,D79&gt;=1.55,F79&gt;=1.5),5.2,IF(AND(H79&lt;10.257,H79&gt;=8.884,B79&gt;=3.05,A79&gt;=6.15,H79&gt;=8.202,H79&lt;16.284,B79&lt;3.5,F79&gt;=2.5,D79&gt;=1.55,F79&gt;=1.5),5.9,IF(AND(H79&gt;=10.257,H79&gt;=8.884,B79&gt;=3.05,A79&gt;=6.15,H79&gt;=8.202,H79&lt;16.284,B79&lt;3.5,F79&gt;=2.5,D79&gt;=1.55,F79&gt;=1.5),5.48,"shouldnthappen")))))))))))))))))))))))))))))))))))))</f>
        <v>4.86</v>
      </c>
      <c r="AC79" s="1" t="n">
        <f aca="false">IF(AND(H79&lt;5.748,A79&lt;5.05,D79&lt;0.8),1,IF(AND(B79&lt;3.35,A79&gt;=5.05,D79&lt;0.8),1.7,IF(AND(A79&lt;5.85,G79&lt;0.154,D79&gt;=0.8),4.5,IF(AND(D79&gt;=0.45,H79&gt;=5.748,A79&lt;5.05,D79&lt;0.8),1.6,IF(AND(G79&gt;=0.934,B79&gt;=3.35,A79&gt;=5.05,D79&lt;0.8),1.7,IF(AND(D79&lt;2.1,A79&gt;=5.85,G79&lt;0.154,D79&gt;=0.8),6.15,IF(AND(D79&gt;=2.1,A79&gt;=5.85,G79&lt;0.154,D79&gt;=0.8),5.5,IF(AND(A79&lt;6.1,D79&gt;=1.55,G79&gt;=0.154,D79&gt;=0.8),5,IF(AND(H79&gt;=14.379,G79&lt;0.934,B79&gt;=3.35,A79&gt;=5.05,D79&lt;0.8),1.58,IF(AND(G79&lt;0.379,A79&gt;=6.1,D79&gt;=1.55,G79&gt;=0.154,D79&gt;=0.8),5.42,IF(AND(H79&lt;13.924,G79&lt;0.227,D79&lt;0.45,H79&gt;=5.748,A79&lt;5.05,D79&lt;0.8),1.4,IF(AND(H79&gt;=13.924,G79&lt;0.227,D79&lt;0.45,H79&gt;=5.748,A79&lt;5.05,D79&lt;0.8),1.5,IF(AND(B79&lt;3.1,G79&gt;=0.227,D79&lt;0.45,H79&gt;=5.748,A79&lt;5.05,D79&lt;0.8),1.1,IF(AND(G79&lt;0.13,H79&lt;14.379,G79&lt;0.934,B79&gt;=3.35,A79&gt;=5.05,D79&lt;0.8),1.4,IF(AND(D79&lt;1.05,A79&lt;5.65,D79&lt;1.35,D79&lt;1.55,G79&gt;=0.154,D79&gt;=0.8),3.7,IF(AND(D79&lt;1.25,A79&gt;=5.65,D79&lt;1.35,D79&lt;1.55,G79&gt;=0.154,D79&gt;=0.8),4.06,IF(AND(D79&gt;=1.25,A79&gt;=5.65,D79&lt;1.35,D79&lt;1.55,G79&gt;=0.154,D79&gt;=0.8),4.425,IF(AND(H79&lt;13.654,D79&lt;1.45,D79&gt;=1.35,D79&lt;1.55,G79&gt;=0.154,D79&gt;=0.8),4.275,IF(AND(G79&lt;0.259,D79&gt;=1.45,D79&gt;=1.35,D79&lt;1.55,G79&gt;=0.154,D79&gt;=0.8),5.1,IF(AND(B79&lt;2.95,G79&gt;=0.379,A79&gt;=6.1,D79&gt;=1.55,G79&gt;=0.154,D79&gt;=0.8),6.3,IF(AND(B79&lt;3.25,B79&gt;=3.1,G79&gt;=0.227,D79&lt;0.45,H79&gt;=5.748,A79&lt;5.05,D79&lt;0.8),1.3,IF(AND(B79&gt;=3.25,B79&gt;=3.1,G79&gt;=0.227,D79&lt;0.45,H79&gt;=5.748,A79&lt;5.05,D79&lt;0.8),1.4,IF(AND(H79&gt;=13.372,G79&gt;=0.13,H79&lt;14.379,G79&lt;0.934,B79&gt;=3.35,A79&gt;=5.05,D79&lt;0.8),1.4,IF(AND(H79&lt;6.69,D79&gt;=1.05,A79&lt;5.65,D79&lt;1.35,D79&lt;1.55,G79&gt;=0.154,D79&gt;=0.8),4.033,IF(AND(H79&gt;=6.69,D79&gt;=1.05,A79&lt;5.65,D79&lt;1.35,D79&lt;1.55,G79&gt;=0.154,D79&gt;=0.8),3.88,IF(AND(B79&lt;2.85,H79&gt;=13.654,D79&lt;1.45,D79&gt;=1.35,D79&lt;1.55,G79&gt;=0.154,D79&gt;=0.8),4.8,IF(AND(B79&gt;=2.85,H79&gt;=13.654,D79&lt;1.45,D79&gt;=1.35,D79&lt;1.55,G79&gt;=0.154,D79&gt;=0.8),4.7,IF(AND(H79&lt;11.681,G79&gt;=0.259,D79&gt;=1.45,D79&gt;=1.35,D79&lt;1.55,G79&gt;=0.154,D79&gt;=0.8),4.85,IF(AND(H79&gt;=11.681,G79&gt;=0.259,D79&gt;=1.45,D79&gt;=1.35,D79&lt;1.55,G79&gt;=0.154,D79&gt;=0.8),4.633,IF(AND(A79&lt;6.25,B79&gt;=2.95,G79&gt;=0.379,A79&gt;=6.1,D79&gt;=1.55,G79&gt;=0.154,D79&gt;=0.8),5.4,IF(AND(D79&lt;0.3,H79&lt;13.372,G79&gt;=0.13,H79&lt;14.379,G79&lt;0.934,B79&gt;=3.35,A79&gt;=5.05,D79&lt;0.8),1.475,IF(AND(D79&gt;=0.3,H79&lt;13.372,G79&gt;=0.13,H79&lt;14.379,G79&lt;0.934,B79&gt;=3.35,A79&gt;=5.05,D79&lt;0.8),1.5,IF(AND(B79&lt;3.15,A79&gt;=6.25,B79&gt;=2.95,G79&gt;=0.379,A79&gt;=6.1,D79&gt;=1.55,G79&gt;=0.154,D79&gt;=0.8),5.7,IF(AND(B79&gt;=3.15,A79&gt;=6.25,B79&gt;=2.95,G79&gt;=0.379,A79&gt;=6.1,D79&gt;=1.55,G79&gt;=0.154,D79&gt;=0.8),5.933,"shouldnthappen"))))))))))))))))))))))))))))))))))</f>
        <v>4.8</v>
      </c>
      <c r="AD79" s="1" t="n">
        <f aca="false">IF(AND(H79&lt;6.621,A79&lt;4.95,D79&lt;0.8),1,IF(AND(H79&lt;14.144,H79&gt;=6.621,A79&lt;4.95,D79&lt;0.8),1.4,IF(AND(H79&gt;=14.144,H79&gt;=6.621,A79&lt;4.95,D79&lt;0.8),1.3,IF(AND(G79&lt;0.13,B79&gt;=3.85,A79&gt;=4.95,D79&lt;0.8),1.3,IF(AND(G79&gt;=0.13,B79&gt;=3.85,A79&gt;=4.95,D79&lt;0.8),1.425,IF(AND(A79&gt;=6.05,B79&lt;2.75,D79&lt;1.55,D79&gt;=0.8),4.9,IF(AND(A79&gt;=7.3,G79&lt;0.119,D79&gt;=1.55,D79&gt;=0.8),6.7,IF(AND(H79&lt;6.555,D79&lt;0.25,B79&lt;3.85,A79&gt;=4.95,D79&lt;0.8),1.7,IF(AND(B79&lt;3.4,D79&gt;=0.25,B79&lt;3.85,A79&gt;=4.95,D79&lt;0.8),1.7,IF(AND(B79&gt;=3.4,D79&gt;=0.25,B79&lt;3.85,A79&gt;=4.95,D79&lt;0.8),1.6,IF(AND(A79&lt;5.05,A79&lt;6.05,B79&lt;2.75,D79&lt;1.55,D79&gt;=0.8),3.3,IF(AND(B79&lt;2.85,D79&lt;1.35,B79&gt;=2.75,D79&lt;1.55,D79&gt;=0.8),4.5,IF(AND(H79&lt;12.206,D79&gt;=1.35,B79&gt;=2.75,D79&lt;1.55,D79&gt;=0.8),4.7,IF(AND(H79&gt;=12.206,D79&gt;=1.35,B79&gt;=2.75,D79&lt;1.55,D79&gt;=0.8),4.52,IF(AND(G79&lt;0.024,A79&lt;7.3,G79&lt;0.119,D79&gt;=1.55,D79&gt;=0.8),5.7,IF(AND(G79&gt;=0.024,A79&lt;7.3,G79&lt;0.119,D79&gt;=1.55,D79&gt;=0.8),5.6,IF(AND(F79&lt;2.5,G79&lt;0.417,G79&gt;=0.119,D79&gt;=1.55,D79&gt;=0.8),5.05,IF(AND(B79&lt;3.15,H79&gt;=6.555,D79&lt;0.25,B79&lt;3.85,A79&gt;=4.95,D79&lt;0.8),1.6,IF(AND(G79&lt;0.356,A79&gt;=5.05,A79&lt;6.05,B79&lt;2.75,D79&lt;1.55,D79&gt;=0.8),4.12,IF(AND(A79&lt;5.65,B79&gt;=2.85,D79&lt;1.35,B79&gt;=2.75,D79&lt;1.55,D79&gt;=0.8),3.6,IF(AND(B79&lt;3.15,F79&gt;=2.5,G79&lt;0.417,G79&gt;=0.119,D79&gt;=1.55,D79&gt;=0.8),5.18,IF(AND(B79&gt;=3.15,F79&gt;=2.5,G79&lt;0.417,G79&gt;=0.119,D79&gt;=1.55,D79&gt;=0.8),5.3,IF(AND(D79&lt;1.7,A79&lt;6.95,G79&gt;=0.417,G79&gt;=0.119,D79&gt;=1.55,D79&gt;=0.8),4.7,IF(AND(A79&lt;7.25,A79&gt;=6.95,G79&gt;=0.417,G79&gt;=0.119,D79&gt;=1.55,D79&gt;=0.8),5.8,IF(AND(A79&gt;=7.25,A79&gt;=6.95,G79&gt;=0.417,G79&gt;=0.119,D79&gt;=1.55,D79&gt;=0.8),6.333,IF(AND(H79&lt;8.594,B79&gt;=3.15,H79&gt;=6.555,D79&lt;0.25,B79&lt;3.85,A79&gt;=4.95,D79&lt;0.8),1.4,IF(AND(H79&gt;=8.594,B79&gt;=3.15,H79&gt;=6.555,D79&lt;0.25,B79&lt;3.85,A79&gt;=4.95,D79&lt;0.8),1.5,IF(AND(H79&gt;=11.218,G79&gt;=0.356,A79&gt;=5.05,A79&lt;6.05,B79&lt;2.75,D79&lt;1.55,D79&gt;=0.8),3.925,IF(AND(A79&gt;=6.5,A79&gt;=5.65,B79&gt;=2.85,D79&lt;1.35,B79&gt;=2.75,D79&lt;1.55,D79&gt;=0.8),4.6,IF(AND(H79&lt;8.602,H79&lt;11.218,G79&gt;=0.356,A79&gt;=5.05,A79&lt;6.05,B79&lt;2.75,D79&lt;1.55,D79&gt;=0.8),3.95,IF(AND(H79&gt;=8.602,H79&lt;11.218,G79&gt;=0.356,A79&gt;=5.05,A79&lt;6.05,B79&lt;2.75,D79&lt;1.55,D79&gt;=0.8),3.75,IF(AND(H79&lt;10.129,A79&lt;6.5,A79&gt;=5.65,B79&gt;=2.85,D79&lt;1.35,B79&gt;=2.75,D79&lt;1.55,D79&gt;=0.8),4.2,IF(AND(H79&gt;=10.129,A79&lt;6.5,A79&gt;=5.65,B79&gt;=2.85,D79&lt;1.35,B79&gt;=2.75,D79&lt;1.55,D79&gt;=0.8),4.267,IF(AND(D79&lt;2.2,B79&lt;3.05,D79&gt;=1.7,A79&lt;6.95,G79&gt;=0.417,G79&gt;=0.119,D79&gt;=1.55,D79&gt;=0.8),5.3,IF(AND(D79&gt;=2.2,B79&lt;3.05,D79&gt;=1.7,A79&lt;6.95,G79&gt;=0.417,G79&gt;=0.119,D79&gt;=1.55,D79&gt;=0.8),5.133,IF(AND(D79&lt;2.45,B79&gt;=3.05,D79&gt;=1.7,A79&lt;6.95,G79&gt;=0.417,G79&gt;=0.119,D79&gt;=1.55,D79&gt;=0.8),5.6,IF(AND(D79&gt;=2.45,B79&gt;=3.05,D79&gt;=1.7,A79&lt;6.95,G79&gt;=0.417,G79&gt;=0.119,D79&gt;=1.55,D79&gt;=0.8),6,"shouldnthappen")))))))))))))))))))))))))))))))))))))</f>
        <v>4.52</v>
      </c>
      <c r="AE79" s="1" t="n">
        <f aca="false">IF(AND(G79&lt;0.123,D79&gt;=0.25,D79&lt;0.75),1.3,IF(AND(H79&gt;=16.774,D79&gt;=1.75,D79&gt;=0.75),6.4,IF(AND(B79&lt;3.4,A79&lt;4.8,D79&lt;0.25,D79&lt;0.75),1.22,IF(AND(B79&gt;=3.4,A79&lt;4.8,D79&lt;0.25,D79&lt;0.75),1,IF(AND(A79&gt;=5.45,A79&gt;=4.8,D79&lt;0.25,D79&lt;0.75),1.367,IF(AND(H79&gt;=10.688,D79&lt;1.35,D79&lt;1.75,D79&gt;=0.75),4.2,IF(AND(A79&lt;5.3,D79&gt;=1.35,D79&lt;1.75,D79&gt;=0.75),4.05,IF(AND(G79&gt;=0.857,H79&lt;16.774,D79&gt;=1.75,D79&gt;=0.75),5.02,IF(AND(H79&lt;6.089,A79&lt;5.45,A79&gt;=4.8,D79&lt;0.25,D79&lt;0.75),1.7,IF(AND(G79&lt;0.184,D79&lt;0.35,G79&gt;=0.123,D79&gt;=0.25,D79&lt;0.75),1.7,IF(AND(G79&gt;=0.184,D79&lt;0.35,G79&gt;=0.123,D79&gt;=0.25,D79&lt;0.75),1.48,IF(AND(A79&lt;5.25,D79&gt;=0.35,G79&gt;=0.123,D79&gt;=0.25,D79&lt;0.75),1.75,IF(AND(A79&gt;=5.25,D79&gt;=0.35,G79&gt;=0.123,D79&gt;=0.25,D79&lt;0.75),1.5,IF(AND(A79&lt;5.3,H79&lt;10.688,D79&lt;1.35,D79&lt;1.75,D79&gt;=0.75),3.15,IF(AND(H79&lt;9.474,A79&gt;=5.3,D79&gt;=1.35,D79&lt;1.75,D79&gt;=0.75),4.95,IF(AND(G79&gt;=0.779,G79&lt;0.857,H79&lt;16.774,D79&gt;=1.75,D79&gt;=0.75),6,IF(AND(G79&lt;0.05,H79&gt;=6.089,A79&lt;5.45,A79&gt;=4.8,D79&lt;0.25,D79&lt;0.75),1.4,IF(AND(H79&lt;6.69,A79&gt;=5.3,H79&lt;10.688,D79&lt;1.35,D79&lt;1.75,D79&gt;=0.75),4.033,IF(AND(H79&gt;=6.69,A79&gt;=5.3,H79&lt;10.688,D79&lt;1.35,D79&lt;1.75,D79&gt;=0.75),3.733,IF(AND(B79&lt;2.5,H79&gt;=9.474,A79&gt;=5.3,D79&gt;=1.35,D79&lt;1.75,D79&gt;=0.75),4.5,IF(AND(D79&gt;=2.45,G79&lt;0.779,G79&lt;0.857,H79&lt;16.774,D79&gt;=1.75,D79&gt;=0.75),6,IF(AND(B79&gt;=3.75,G79&gt;=0.05,H79&gt;=6.089,A79&lt;5.45,A79&gt;=4.8,D79&lt;0.25,D79&lt;0.75),1.6,IF(AND(H79&lt;13.695,B79&gt;=2.5,H79&gt;=9.474,A79&gt;=5.3,D79&gt;=1.35,D79&lt;1.75,D79&gt;=0.75),4.567,IF(AND(G79&gt;=0.654,D79&lt;2.45,G79&lt;0.779,G79&lt;0.857,H79&lt;16.774,D79&gt;=1.75,D79&gt;=0.75),4.9,IF(AND(G79&gt;=0.73,B79&lt;3.75,G79&gt;=0.05,H79&gt;=6.089,A79&lt;5.45,A79&gt;=4.8,D79&lt;0.25,D79&lt;0.75),1.4,IF(AND(A79&lt;6.65,H79&gt;=13.695,B79&gt;=2.5,H79&gt;=9.474,A79&gt;=5.3,D79&gt;=1.35,D79&lt;1.75,D79&gt;=0.75),4.4,IF(AND(A79&gt;=6.65,H79&gt;=13.695,B79&gt;=2.5,H79&gt;=9.474,A79&gt;=5.3,D79&gt;=1.35,D79&lt;1.75,D79&gt;=0.75),4.84,IF(AND(B79&lt;2.75,G79&lt;0.654,D79&lt;2.45,G79&lt;0.779,G79&lt;0.857,H79&lt;16.774,D79&gt;=1.75,D79&gt;=0.75),5.2,IF(AND(H79&lt;9.524,G79&lt;0.73,B79&lt;3.75,G79&gt;=0.05,H79&gt;=6.089,A79&lt;5.45,A79&gt;=4.8,D79&lt;0.25,D79&lt;0.75),1.5,IF(AND(H79&gt;=9.524,G79&lt;0.73,B79&lt;3.75,G79&gt;=0.05,H79&gt;=6.089,A79&lt;5.45,A79&gt;=4.8,D79&lt;0.25,D79&lt;0.75),1.4,IF(AND(H79&gt;=13.644,B79&gt;=2.75,G79&lt;0.654,D79&lt;2.45,G79&lt;0.779,G79&lt;0.857,H79&lt;16.774,D79&gt;=1.75,D79&gt;=0.75),6.033,IF(AND(A79&gt;=6.85,H79&lt;13.644,B79&gt;=2.75,G79&lt;0.654,D79&lt;2.45,G79&lt;0.779,G79&lt;0.857,H79&lt;16.774,D79&gt;=1.75,D79&gt;=0.75),5.1,IF(AND(A79&gt;=6.75,A79&lt;6.85,H79&lt;13.644,B79&gt;=2.75,G79&lt;0.654,D79&lt;2.45,G79&lt;0.779,G79&lt;0.857,H79&lt;16.774,D79&gt;=1.75,D79&gt;=0.75),5.9,IF(AND(D79&gt;=2.35,A79&lt;6.75,A79&lt;6.85,H79&lt;13.644,B79&gt;=2.75,G79&lt;0.654,D79&lt;2.45,G79&lt;0.779,G79&lt;0.857,H79&lt;16.774,D79&gt;=1.75,D79&gt;=0.75),5.6,IF(AND(H79&lt;11.146,D79&lt;2.35,A79&lt;6.75,A79&lt;6.85,H79&lt;13.644,B79&gt;=2.75,G79&lt;0.654,D79&lt;2.45,G79&lt;0.779,G79&lt;0.857,H79&lt;16.774,D79&gt;=1.75,D79&gt;=0.75),5.4,IF(AND(H79&gt;=11.146,D79&lt;2.35,A79&lt;6.75,A79&lt;6.85,H79&lt;13.644,B79&gt;=2.75,G79&lt;0.654,D79&lt;2.45,G79&lt;0.779,G79&lt;0.857,H79&lt;16.774,D79&gt;=1.75,D79&gt;=0.75),5.6,"shouldnthappen"))))))))))))))))))))))))))))))))))))</f>
        <v>4.84</v>
      </c>
      <c r="AF79" s="1" t="n">
        <f aca="false">IF(AND(A79&lt;4.5,D79&lt;0.8),1.233,IF(AND(B79&lt;3.05,A79&gt;=4.5,D79&lt;0.8),1.4,IF(AND(D79&gt;=0.45,B79&gt;=3.05,A79&gt;=4.5,D79&lt;0.8),1.667,IF(AND(D79&lt;1.05,D79&lt;1.35,A79&lt;6.25,D79&gt;=0.8),3.633,IF(AND(H79&lt;13.935,A79&gt;=7.05,A79&gt;=6.25,D79&gt;=0.8),6,IF(AND(G79&gt;=0.948,D79&lt;0.45,B79&gt;=3.05,A79&gt;=4.5,D79&lt;0.8),1.7,IF(AND(G79&lt;0.652,D79&gt;=1.05,D79&lt;1.35,A79&lt;6.25,D79&gt;=0.8),4.16,IF(AND(D79&gt;=2.15,D79&gt;=1.75,D79&gt;=1.35,A79&lt;6.25,D79&gt;=0.8),5.4,IF(AND(G79&gt;=0.912,F79&lt;2.5,A79&lt;7.05,A79&gt;=6.25,D79&gt;=0.8),4.4,IF(AND(B79&gt;=3.25,F79&gt;=2.5,A79&lt;7.05,A79&gt;=6.25,D79&gt;=0.8),5.85,IF(AND(H79&lt;17.32,H79&gt;=13.935,A79&gt;=7.05,A79&gt;=6.25,D79&gt;=0.8),6.65,IF(AND(H79&gt;=17.32,H79&gt;=13.935,A79&gt;=7.05,A79&gt;=6.25,D79&gt;=0.8),6.4,IF(AND(H79&gt;=13.547,G79&lt;0.948,D79&lt;0.45,B79&gt;=3.05,A79&gt;=4.5,D79&lt;0.8),1.38,IF(AND(B79&gt;=2.75,G79&gt;=0.652,D79&gt;=1.05,D79&lt;1.35,A79&lt;6.25,D79&gt;=0.8),3.6,IF(AND(H79&lt;9.417,G79&lt;0.404,D79&lt;1.75,D79&gt;=1.35,A79&lt;6.25,D79&gt;=0.8),4.2,IF(AND(H79&gt;=9.417,G79&lt;0.404,D79&lt;1.75,D79&gt;=1.35,A79&lt;6.25,D79&gt;=0.8),4.5,IF(AND(G79&lt;0.464,G79&gt;=0.404,D79&lt;1.75,D79&gt;=1.35,A79&lt;6.25,D79&gt;=0.8),4.5,IF(AND(G79&gt;=0.464,G79&gt;=0.404,D79&lt;1.75,D79&gt;=1.35,A79&lt;6.25,D79&gt;=0.8),4.625,IF(AND(D79&lt;1.85,D79&lt;2.15,D79&gt;=1.75,D79&gt;=1.35,A79&lt;6.25,D79&gt;=0.8),4.9,IF(AND(D79&gt;=1.85,D79&lt;2.15,D79&gt;=1.75,D79&gt;=1.35,A79&lt;6.25,D79&gt;=0.8),5.05,IF(AND(G79&lt;0.332,G79&lt;0.912,F79&lt;2.5,A79&lt;7.05,A79&gt;=6.25,D79&gt;=0.8),4.467,IF(AND(G79&gt;=0.332,G79&lt;0.912,F79&lt;2.5,A79&lt;7.05,A79&gt;=6.25,D79&gt;=0.8),4.767,IF(AND(D79&lt;0.15,H79&lt;13.547,G79&lt;0.948,D79&lt;0.45,B79&gt;=3.05,A79&gt;=4.5,D79&lt;0.8),1.5,IF(AND(D79&lt;1.15,B79&lt;2.75,G79&gt;=0.652,D79&gt;=1.05,D79&lt;1.35,A79&lt;6.25,D79&gt;=0.8),3.9,IF(AND(D79&gt;=1.15,B79&lt;2.75,G79&gt;=0.652,D79&gt;=1.05,D79&lt;1.35,A79&lt;6.25,D79&gt;=0.8),4,IF(AND(D79&gt;=2.25,B79&lt;3.15,B79&lt;3.25,F79&gt;=2.5,A79&lt;7.05,A79&gt;=6.25,D79&gt;=0.8),5.14,IF(AND(G79&lt;0.621,B79&gt;=3.15,B79&lt;3.25,F79&gt;=2.5,A79&lt;7.05,A79&gt;=6.25,D79&gt;=0.8),5.75,IF(AND(G79&gt;=0.621,B79&gt;=3.15,B79&lt;3.25,F79&gt;=2.5,A79&lt;7.05,A79&gt;=6.25,D79&gt;=0.8),5.1,IF(AND(G79&gt;=0.862,D79&gt;=0.15,H79&lt;13.547,G79&lt;0.948,D79&lt;0.45,B79&gt;=3.05,A79&gt;=4.5,D79&lt;0.8),1.5,IF(AND(A79&lt;6.35,D79&lt;2.25,B79&lt;3.15,B79&lt;3.25,F79&gt;=2.5,A79&lt;7.05,A79&gt;=6.25,D79&gt;=0.8),5.267,IF(AND(A79&gt;=6.35,D79&lt;2.25,B79&lt;3.15,B79&lt;3.25,F79&gt;=2.5,A79&lt;7.05,A79&gt;=6.25,D79&gt;=0.8),5.42,IF(AND(A79&lt;5.1,G79&lt;0.862,D79&gt;=0.15,H79&lt;13.547,G79&lt;0.948,D79&lt;0.45,B79&gt;=3.05,A79&gt;=4.5,D79&lt;0.8),1.35,IF(AND(B79&lt;3.95,A79&gt;=5.1,G79&lt;0.862,D79&gt;=0.15,H79&lt;13.547,G79&lt;0.948,D79&lt;0.45,B79&gt;=3.05,A79&gt;=4.5,D79&lt;0.8),1.5,IF(AND(B79&gt;=3.95,A79&gt;=5.1,G79&lt;0.862,D79&gt;=0.15,H79&lt;13.547,G79&lt;0.948,D79&lt;0.45,B79&gt;=3.05,A79&gt;=4.5,D79&lt;0.8),1.467,"shouldnthappen"))))))))))))))))))))))))))))))))))</f>
        <v>4.767</v>
      </c>
      <c r="AG79" s="1" t="n">
        <f aca="false">IF(AND(H79&lt;5.748,A79&lt;4.85,D79&lt;0.75),1,IF(AND(B79&gt;=3.5,D79&gt;=1.75,D79&gt;=0.75),6.2,IF(AND(A79&gt;=4.65,H79&gt;=5.748,A79&lt;4.85,D79&lt;0.75),1.333,IF(AND(H79&lt;6.417,B79&lt;3.45,A79&gt;=4.85,D79&lt;0.75),1.7,IF(AND(A79&lt;5.05,B79&gt;=3.45,A79&gt;=4.85,D79&lt;0.75),1.4,IF(AND(A79&gt;=5.05,B79&gt;=3.45,A79&gt;=4.85,D79&lt;0.75),1.5,IF(AND(F79&gt;=2.5,H79&lt;13.641,D79&lt;1.75,D79&gt;=0.75),4.667,IF(AND(G79&lt;0.187,H79&gt;=13.641,D79&lt;1.75,D79&gt;=0.75),5,IF(AND(A79&gt;=7.1,B79&lt;3.5,D79&gt;=1.75,D79&gt;=0.75),6.575,IF(AND(G79&lt;0.161,A79&lt;4.65,H79&gt;=5.748,A79&lt;4.85,D79&lt;0.75),1.5,IF(AND(H79&lt;8.399,H79&gt;=6.417,B79&lt;3.45,A79&gt;=4.85,D79&lt;0.75),1.5,IF(AND(H79&gt;=8.399,H79&gt;=6.417,B79&lt;3.45,A79&gt;=4.85,D79&lt;0.75),1.625,IF(AND(G79&lt;0.086,F79&lt;2.5,H79&lt;13.641,D79&lt;1.75,D79&gt;=0.75),4.7,IF(AND(D79&lt;1.35,G79&gt;=0.187,H79&gt;=13.641,D79&lt;1.75,D79&gt;=0.75),4.2,IF(AND(G79&lt;0.422,G79&gt;=0.161,A79&lt;4.65,H79&gt;=5.748,A79&lt;4.85,D79&lt;0.75),1.4,IF(AND(G79&gt;=0.422,G79&gt;=0.161,A79&lt;4.65,H79&gt;=5.748,A79&lt;4.85,D79&lt;0.75),1.3,IF(AND(B79&lt;2.5,D79&gt;=1.35,G79&gt;=0.187,H79&gt;=13.641,D79&lt;1.75,D79&gt;=0.75),4.5,IF(AND(B79&lt;2.75,A79&lt;6,A79&lt;7.1,B79&lt;3.5,D79&gt;=1.75,D79&gt;=0.75),5.1,IF(AND(B79&gt;=2.75,A79&lt;6,A79&lt;7.1,B79&lt;3.5,D79&gt;=1.75,D79&gt;=0.75),5.02,IF(AND(A79&lt;5.15,A79&lt;5.9,G79&gt;=0.086,F79&lt;2.5,H79&lt;13.641,D79&lt;1.75,D79&gt;=0.75),3,IF(AND(G79&lt;0.644,A79&gt;=5.9,G79&gt;=0.086,F79&lt;2.5,H79&lt;13.641,D79&lt;1.75,D79&gt;=0.75),4.65,IF(AND(G79&gt;=0.644,A79&gt;=5.9,G79&gt;=0.086,F79&lt;2.5,H79&lt;13.641,D79&lt;1.75,D79&gt;=0.75),4.24,IF(AND(D79&lt;1.45,B79&gt;=2.5,D79&gt;=1.35,G79&gt;=0.187,H79&gt;=13.641,D79&lt;1.75,D79&gt;=0.75),4.68,IF(AND(D79&gt;=1.45,B79&gt;=2.5,D79&gt;=1.35,G79&gt;=0.187,H79&gt;=13.641,D79&lt;1.75,D79&gt;=0.75),4.833,IF(AND(H79&lt;13.18,D79&lt;2.05,A79&gt;=6,A79&lt;7.1,B79&lt;3.5,D79&gt;=1.75,D79&gt;=0.75),5.44,IF(AND(H79&gt;=13.18,D79&lt;2.05,A79&gt;=6,A79&lt;7.1,B79&lt;3.5,D79&gt;=1.75,D79&gt;=0.75),5.1,IF(AND(H79&lt;8.759,D79&gt;=2.05,A79&gt;=6,A79&lt;7.1,B79&lt;3.5,D79&gt;=1.75,D79&gt;=0.75),5.4,IF(AND(A79&gt;=5.75,A79&gt;=5.15,A79&lt;5.9,G79&gt;=0.086,F79&lt;2.5,H79&lt;13.641,D79&lt;1.75,D79&gt;=0.75),3.967,IF(AND(H79&lt;10.159,H79&gt;=8.759,D79&gt;=2.05,A79&gt;=6,A79&lt;7.1,B79&lt;3.5,D79&gt;=1.75,D79&gt;=0.75),5.925,IF(AND(D79&lt;1.2,A79&lt;5.75,A79&gt;=5.15,A79&lt;5.9,G79&gt;=0.086,F79&lt;2.5,H79&lt;13.641,D79&lt;1.75,D79&gt;=0.75),3.667,IF(AND(D79&lt;2.25,H79&gt;=10.159,H79&gt;=8.759,D79&gt;=2.05,A79&gt;=6,A79&lt;7.1,B79&lt;3.5,D79&gt;=1.75,D79&gt;=0.75),5.66,IF(AND(D79&gt;=2.25,H79&gt;=10.159,H79&gt;=8.759,D79&gt;=2.05,A79&gt;=6,A79&lt;7.1,B79&lt;3.5,D79&gt;=1.75,D79&gt;=0.75),5.34,IF(AND(D79&lt;1.35,D79&gt;=1.2,A79&lt;5.75,A79&gt;=5.15,A79&lt;5.9,G79&gt;=0.086,F79&lt;2.5,H79&lt;13.641,D79&lt;1.75,D79&gt;=0.75),4.025,IF(AND(D79&gt;=1.35,D79&gt;=1.2,A79&lt;5.75,A79&gt;=5.15,A79&lt;5.9,G79&gt;=0.086,F79&lt;2.5,H79&lt;13.641,D79&lt;1.75,D79&gt;=0.75),3.9,"shouldnthappen"))))))))))))))))))))))))))))))))))</f>
        <v>4.68</v>
      </c>
      <c r="AH79" s="1" t="n">
        <f aca="false">IF(AND(F79&lt;1.5,H79&lt;6.799,A79&lt;5.45),1.7,IF(AND(F79&gt;=1.5,H79&lt;6.799,A79&lt;5.45),4.1,IF(AND(D79&gt;=0.8,H79&gt;=6.799,A79&lt;5.45),3.9,IF(AND(H79&lt;7.564,F79&lt;2.5,A79&gt;=5.45),3.925,IF(AND(H79&gt;=16.284,F79&gt;=2.5,A79&gt;=5.45),6.5,IF(AND(A79&lt;4.35,D79&lt;0.8,H79&gt;=6.799,A79&lt;5.45),1.1,IF(AND(B79&lt;2.8,D79&lt;1.35,H79&gt;=7.564,F79&lt;2.5,A79&gt;=5.45),4.1,IF(AND(B79&gt;=2.8,D79&lt;1.35,H79&gt;=7.564,F79&lt;2.5,A79&gt;=5.45),4.267,IF(AND(B79&lt;2.75,D79&gt;=1.35,H79&gt;=7.564,F79&lt;2.5,A79&gt;=5.45),5,IF(AND(G79&gt;=0.078,G79&lt;0.26,H79&lt;16.284,F79&gt;=2.5,A79&gt;=5.45),6.06,IF(AND(G79&gt;=0.805,G79&gt;=0.26,H79&lt;16.284,F79&gt;=2.5,A79&gt;=5.45),5.02,IF(AND(H79&gt;=10.109,B79&gt;=3.45,A79&gt;=4.35,D79&lt;0.8,H79&gt;=6.799,A79&lt;5.45),1.55,IF(AND(D79&lt;2.25,G79&lt;0.078,G79&lt;0.26,H79&lt;16.284,F79&gt;=2.5,A79&gt;=5.45),5.6,IF(AND(D79&gt;=2.25,G79&lt;0.078,G79&lt;0.26,H79&lt;16.284,F79&gt;=2.5,A79&gt;=5.45),5.7,IF(AND(A79&lt;6.15,G79&lt;0.805,G79&gt;=0.26,H79&lt;16.284,F79&gt;=2.5,A79&gt;=5.45),4.967,IF(AND(A79&lt;4.65,H79&lt;12.227,B79&lt;3.45,A79&gt;=4.35,D79&lt;0.8,H79&gt;=6.799,A79&lt;5.45),1.333,IF(AND(A79&lt;4.85,H79&gt;=12.227,B79&lt;3.45,A79&gt;=4.35,D79&lt;0.8,H79&gt;=6.799,A79&lt;5.45),1.42,IF(AND(A79&gt;=4.85,H79&gt;=12.227,B79&lt;3.45,A79&gt;=4.35,D79&lt;0.8,H79&gt;=6.799,A79&lt;5.45),1.533,IF(AND(A79&lt;5.05,H79&lt;10.109,B79&gt;=3.45,A79&gt;=4.35,D79&lt;0.8,H79&gt;=6.799,A79&lt;5.45),1.4,IF(AND(A79&gt;=5.05,H79&lt;10.109,B79&gt;=3.45,A79&gt;=4.35,D79&lt;0.8,H79&gt;=6.799,A79&lt;5.45),1.5,IF(AND(G79&lt;0.14,H79&lt;13.531,B79&gt;=2.75,D79&gt;=1.35,H79&gt;=7.564,F79&lt;2.5,A79&gt;=5.45),4.7,IF(AND(G79&lt;0.187,H79&gt;=13.531,B79&gt;=2.75,D79&gt;=1.35,H79&gt;=7.564,F79&lt;2.5,A79&gt;=5.45),5,IF(AND(G79&gt;=0.187,H79&gt;=13.531,B79&gt;=2.75,D79&gt;=1.35,H79&gt;=7.564,F79&lt;2.5,A79&gt;=5.45),4.66,IF(AND(A79&lt;6.35,A79&gt;=6.15,G79&lt;0.805,G79&gt;=0.26,H79&lt;16.284,F79&gt;=2.5,A79&gt;=5.45),6,IF(AND(D79&lt;0.15,A79&gt;=4.65,H79&lt;12.227,B79&lt;3.45,A79&gt;=4.35,D79&lt;0.8,H79&gt;=6.799,A79&lt;5.45),1.5,IF(AND(H79&lt;10.723,G79&gt;=0.14,H79&lt;13.531,B79&gt;=2.75,D79&gt;=1.35,H79&gt;=7.564,F79&lt;2.5,A79&gt;=5.45),4.6,IF(AND(H79&gt;=10.723,G79&gt;=0.14,H79&lt;13.531,B79&gt;=2.75,D79&gt;=1.35,H79&gt;=7.564,F79&lt;2.5,A79&gt;=5.45),4.46,IF(AND(G79&lt;0.364,A79&gt;=6.35,A79&gt;=6.15,G79&lt;0.805,G79&gt;=0.26,H79&lt;16.284,F79&gt;=2.5,A79&gt;=5.45),5.28,IF(AND(A79&lt;5.1,D79&gt;=0.15,A79&gt;=4.65,H79&lt;12.227,B79&lt;3.45,A79&gt;=4.35,D79&lt;0.8,H79&gt;=6.799,A79&lt;5.45),1.36,IF(AND(A79&gt;=5.1,D79&gt;=0.15,A79&gt;=4.65,H79&lt;12.227,B79&lt;3.45,A79&gt;=4.35,D79&lt;0.8,H79&gt;=6.799,A79&lt;5.45),1.4,IF(AND(G79&gt;=0.6,G79&gt;=0.364,A79&gt;=6.35,A79&gt;=6.15,G79&lt;0.805,G79&gt;=0.26,H79&lt;16.284,F79&gt;=2.5,A79&gt;=5.45),5.1,IF(AND(A79&gt;=6.95,G79&lt;0.6,G79&gt;=0.364,A79&gt;=6.35,A79&gt;=6.15,G79&lt;0.805,G79&gt;=0.26,H79&lt;16.284,F79&gt;=2.5,A79&gt;=5.45),5.8,IF(AND(B79&lt;3.2,A79&lt;6.95,G79&lt;0.6,G79&gt;=0.364,A79&gt;=6.35,A79&gt;=6.15,G79&lt;0.805,G79&gt;=0.26,H79&lt;16.284,F79&gt;=2.5,A79&gt;=5.45),5.6,IF(AND(B79&gt;=3.2,A79&lt;6.95,G79&lt;0.6,G79&gt;=0.364,A79&gt;=6.35,A79&gt;=6.15,G79&lt;0.805,G79&gt;=0.26,H79&lt;16.284,F79&gt;=2.5,A79&gt;=5.45),5.7,"shouldnthappen"))))))))))))))))))))))))))))))))))</f>
        <v>4.66</v>
      </c>
      <c r="AI79" s="1" t="n">
        <f aca="false">IF(AND(B79&gt;=3.55,A79&lt;5.05,F79&lt;1.5),1,IF(AND(H79&gt;=13.436,A79&gt;=5.05,F79&lt;1.5),1.633,IF(AND(A79&lt;4.35,B79&lt;3.55,A79&lt;5.05,F79&lt;1.5),1.1,IF(AND(A79&lt;5.15,H79&lt;13.436,A79&gt;=5.05,F79&lt;1.5),1.6,IF(AND(G79&lt;0.837,D79&lt;1.2,B79&lt;2.65,F79&gt;=1.5),3.7,IF(AND(G79&gt;=0.837,D79&lt;1.2,B79&lt;2.65,F79&gt;=1.5),3,IF(AND(D79&lt;1.4,D79&gt;=1.2,B79&lt;2.65,F79&gt;=1.5),4.133,IF(AND(D79&gt;=1.4,D79&gt;=1.2,B79&lt;2.65,F79&gt;=1.5),4.633,IF(AND(G79&lt;0.302,A79&gt;=4.35,B79&lt;3.55,A79&lt;5.05,F79&lt;1.5),1.34,IF(AND(D79&gt;=0.3,A79&gt;=5.15,H79&lt;13.436,A79&gt;=5.05,F79&lt;1.5),1.5,IF(AND(G79&lt;0.233,G79&lt;0.265,D79&lt;1.55,B79&gt;=2.65,F79&gt;=1.5),4.56,IF(AND(G79&gt;=0.233,G79&lt;0.265,D79&lt;1.55,B79&gt;=2.65,F79&gt;=1.5),5.1,IF(AND(G79&lt;0.395,G79&gt;=0.265,D79&lt;1.55,B79&gt;=2.65,F79&gt;=1.5),4.025,IF(AND(H79&lt;13.935,A79&gt;=7.05,D79&gt;=1.55,B79&gt;=2.65,F79&gt;=1.5),6.12,IF(AND(H79&gt;=13.935,A79&gt;=7.05,D79&gt;=1.55,B79&gt;=2.65,F79&gt;=1.5),6.64,IF(AND(G79&gt;=0.858,G79&gt;=0.302,A79&gt;=4.35,B79&lt;3.55,A79&lt;5.05,F79&lt;1.5),1.3,IF(AND(H79&lt;6.543,D79&lt;0.3,A79&gt;=5.15,H79&lt;13.436,A79&gt;=5.05,F79&lt;1.5),1.4,IF(AND(H79&gt;=6.543,D79&lt;0.3,A79&gt;=5.15,H79&lt;13.436,A79&gt;=5.05,F79&lt;1.5),1.48,IF(AND(A79&lt;6.3,G79&gt;=0.395,G79&gt;=0.265,D79&lt;1.55,B79&gt;=2.65,F79&gt;=1.5),4.14,IF(AND(A79&gt;=6.3,G79&gt;=0.395,G79&gt;=0.265,D79&lt;1.55,B79&gt;=2.65,F79&gt;=1.5),4.767,IF(AND(G79&gt;=0.669,B79&lt;3.15,A79&lt;7.05,D79&gt;=1.55,B79&gt;=2.65,F79&gt;=1.5),5,IF(AND(H79&lt;9.459,G79&lt;0.858,G79&gt;=0.302,A79&gt;=4.35,B79&lt;3.55,A79&lt;5.05,F79&lt;1.5),1.4,IF(AND(H79&gt;=9.459,G79&lt;0.858,G79&gt;=0.302,A79&gt;=4.35,B79&lt;3.55,A79&lt;5.05,F79&lt;1.5),1.6,IF(AND(G79&gt;=0.433,G79&lt;0.669,B79&lt;3.15,A79&lt;7.05,D79&gt;=1.55,B79&gt;=2.65,F79&gt;=1.5),5.68,IF(AND(G79&lt;0.481,H79&lt;10.257,B79&gt;=3.15,A79&lt;7.05,D79&gt;=1.55,B79&gt;=2.65,F79&gt;=1.5),5.7,IF(AND(G79&gt;=0.481,H79&lt;10.257,B79&gt;=3.15,A79&lt;7.05,D79&gt;=1.55,B79&gt;=2.65,F79&gt;=1.5),5.9,IF(AND(D79&lt;2.15,H79&gt;=10.257,B79&gt;=3.15,A79&lt;7.05,D79&gt;=1.55,B79&gt;=2.65,F79&gt;=1.5),5.1,IF(AND(D79&gt;=2.15,H79&gt;=10.257,B79&gt;=3.15,A79&lt;7.05,D79&gt;=1.55,B79&gt;=2.65,F79&gt;=1.5),5.42,IF(AND(G79&lt;0.098,G79&lt;0.433,G79&lt;0.669,B79&lt;3.15,A79&lt;7.05,D79&gt;=1.55,B79&gt;=2.65,F79&gt;=1.5),5.567,IF(AND(D79&lt;1.8,G79&gt;=0.098,G79&lt;0.433,G79&lt;0.669,B79&lt;3.15,A79&lt;7.05,D79&gt;=1.55,B79&gt;=2.65,F79&gt;=1.5),5.033,IF(AND(G79&gt;=0.312,D79&gt;=1.8,G79&gt;=0.098,G79&lt;0.433,G79&lt;0.669,B79&lt;3.15,A79&lt;7.05,D79&gt;=1.55,B79&gt;=2.65,F79&gt;=1.5),5.4,IF(AND(H79&lt;9.002,G79&lt;0.312,D79&gt;=1.8,G79&gt;=0.098,G79&lt;0.433,G79&lt;0.669,B79&lt;3.15,A79&lt;7.05,D79&gt;=1.55,B79&gt;=2.65,F79&gt;=1.5),5.1,IF(AND(H79&gt;=9.002,G79&lt;0.312,D79&gt;=1.8,G79&gt;=0.098,G79&lt;0.433,G79&lt;0.669,B79&lt;3.15,A79&lt;7.05,D79&gt;=1.55,B79&gt;=2.65,F79&gt;=1.5),5.26,"shouldnthappen")))))))))))))))))))))))))))))))))</f>
        <v>4.767</v>
      </c>
      <c r="AJ79" s="1" t="n">
        <f aca="false">IF(AND(A79&gt;=5.25,D79&gt;=0.35,D79&lt;0.8),1.433,IF(AND(F79&gt;=2.5,H79&lt;6.927,D79&gt;=0.8),5.1,IF(AND(H79&lt;5.85,B79&lt;3.65,D79&lt;0.35,D79&lt;0.8),1,IF(AND(A79&lt;5.55,B79&gt;=3.65,D79&lt;0.35,D79&lt;0.8),1.5,IF(AND(A79&gt;=5.55,B79&gt;=3.65,D79&lt;0.35,D79&lt;0.8),1.7,IF(AND(H79&lt;7.949,A79&lt;5.25,D79&gt;=0.35,D79&lt;0.8),1.9,IF(AND(H79&gt;=7.949,A79&lt;5.25,D79&gt;=0.35,D79&lt;0.8),1.54,IF(AND(A79&lt;5.55,F79&lt;2.5,H79&lt;6.927,D79&gt;=0.8),3.98,IF(AND(A79&gt;=5.55,F79&lt;2.5,H79&lt;6.927,D79&gt;=0.8),4.1,IF(AND(A79&gt;=7.25,D79&gt;=1.55,H79&gt;=6.927,D79&gt;=0.8),6.65,IF(AND(A79&lt;5.75,D79&lt;1.2,D79&lt;1.55,H79&gt;=6.927,D79&gt;=0.8),3.62,IF(AND(A79&gt;=5.75,D79&lt;1.2,D79&lt;1.55,H79&gt;=6.927,D79&gt;=0.8),4.1,IF(AND(G79&lt;0.175,A79&lt;4.8,H79&gt;=5.85,B79&lt;3.65,D79&lt;0.35,D79&lt;0.8),1.5,IF(AND(G79&gt;=0.175,A79&lt;4.8,H79&gt;=5.85,B79&lt;3.65,D79&lt;0.35,D79&lt;0.8),1.3,IF(AND(A79&gt;=5.05,A79&gt;=4.8,H79&gt;=5.85,B79&lt;3.65,D79&lt;0.35,D79&lt;0.8),1.5,IF(AND(G79&gt;=0.735,A79&lt;6.25,D79&gt;=1.2,D79&lt;1.55,H79&gt;=6.927,D79&gt;=0.8),4,IF(AND(H79&lt;10.464,A79&lt;6.2,A79&lt;7.25,D79&gt;=1.55,H79&gt;=6.927,D79&gt;=0.8),5.1,IF(AND(H79&gt;=10.464,A79&lt;6.2,A79&lt;7.25,D79&gt;=1.55,H79&gt;=6.927,D79&gt;=0.8),4.9,IF(AND(G79&lt;0.418,A79&lt;5.05,A79&gt;=4.8,H79&gt;=5.85,B79&lt;3.65,D79&lt;0.35,D79&lt;0.8),1.48,IF(AND(G79&gt;=0.418,A79&lt;5.05,A79&gt;=4.8,H79&gt;=5.85,B79&lt;3.65,D79&lt;0.35,D79&lt;0.8),1.3,IF(AND(B79&lt;2.75,G79&lt;0.735,A79&lt;6.25,D79&gt;=1.2,D79&lt;1.55,H79&gt;=6.927,D79&gt;=0.8),4.35,IF(AND(H79&lt;15.422,D79&lt;1.45,A79&gt;=6.25,D79&gt;=1.2,D79&lt;1.55,H79&gt;=6.927,D79&gt;=0.8),4.375,IF(AND(H79&gt;=15.422,D79&lt;1.45,A79&gt;=6.25,D79&gt;=1.2,D79&lt;1.55,H79&gt;=6.927,D79&gt;=0.8),4.7,IF(AND(A79&lt;6.4,D79&gt;=1.45,A79&gt;=6.25,D79&gt;=1.2,D79&lt;1.55,H79&gt;=6.927,D79&gt;=0.8),5.1,IF(AND(G79&gt;=0.576,D79&lt;2.15,A79&gt;=6.2,A79&lt;7.25,D79&gt;=1.55,H79&gt;=6.927,D79&gt;=0.8),5.1,IF(AND(G79&lt;0.537,D79&gt;=2.15,A79&gt;=6.2,A79&lt;7.25,D79&gt;=1.55,H79&gt;=6.927,D79&gt;=0.8),5.533,IF(AND(G79&gt;=0.537,D79&gt;=2.15,A79&gt;=6.2,A79&lt;7.25,D79&gt;=1.55,H79&gt;=6.927,D79&gt;=0.8),5.9,IF(AND(D79&lt;1.45,B79&gt;=2.75,G79&lt;0.735,A79&lt;6.25,D79&gt;=1.2,D79&lt;1.55,H79&gt;=6.927,D79&gt;=0.8),4.6,IF(AND(D79&gt;=1.45,B79&gt;=2.75,G79&lt;0.735,A79&lt;6.25,D79&gt;=1.2,D79&lt;1.55,H79&gt;=6.927,D79&gt;=0.8),4.5,IF(AND(H79&lt;12.582,A79&gt;=6.4,D79&gt;=1.45,A79&gt;=6.25,D79&gt;=1.2,D79&lt;1.55,H79&gt;=6.927,D79&gt;=0.8),4.66,IF(AND(H79&gt;=12.582,A79&gt;=6.4,D79&gt;=1.45,A79&gt;=6.25,D79&gt;=1.2,D79&lt;1.55,H79&gt;=6.927,D79&gt;=0.8),4.9,IF(AND(B79&lt;2.75,G79&lt;0.576,D79&lt;2.15,A79&gt;=6.2,A79&lt;7.25,D79&gt;=1.55,H79&gt;=6.927,D79&gt;=0.8),5.3,IF(AND(G79&gt;=0.395,B79&gt;=2.75,G79&lt;0.576,D79&lt;2.15,A79&gt;=6.2,A79&lt;7.25,D79&gt;=1.55,H79&gt;=6.927,D79&gt;=0.8),5.6,IF(AND(D79&gt;=1.9,G79&lt;0.395,B79&gt;=2.75,G79&lt;0.576,D79&lt;2.15,A79&gt;=6.2,A79&lt;7.25,D79&gt;=1.55,H79&gt;=6.927,D79&gt;=0.8),5.333,IF(AND(B79&lt;2.95,D79&lt;1.9,G79&lt;0.395,B79&gt;=2.75,G79&lt;0.576,D79&lt;2.15,A79&gt;=6.2,A79&lt;7.25,D79&gt;=1.55,H79&gt;=6.927,D79&gt;=0.8),5.6,IF(AND(B79&gt;=2.95,D79&lt;1.9,G79&lt;0.395,B79&gt;=2.75,G79&lt;0.576,D79&lt;2.15,A79&gt;=6.2,A79&lt;7.25,D79&gt;=1.55,H79&gt;=6.927,D79&gt;=0.8),5.5,"shouldnthappen"))))))))))))))))))))))))))))))))))))</f>
        <v>4.7</v>
      </c>
      <c r="AK79" s="1" t="n">
        <f aca="false">IF(AND(H79&lt;5.85,B79&lt;3.65,F79&lt;1.5),1,IF(AND(B79&gt;=3.95,B79&gt;=3.65,F79&lt;1.5),1.433,IF(AND(A79&lt;5.15,F79&lt;2.5,F79&gt;=1.5),3.075,IF(AND(D79&gt;=0.35,H79&gt;=5.85,B79&lt;3.65,F79&lt;1.5),1.5,IF(AND(G79&lt;0.168,B79&lt;3.95,B79&gt;=3.65,F79&lt;1.5),1.7,IF(AND(H79&lt;5.767,A79&lt;7.25,F79&gt;=2.5,F79&gt;=1.5),4.5,IF(AND(D79&lt;1.9,A79&gt;=7.25,F79&gt;=2.5,F79&gt;=1.5),6.3,IF(AND(D79&gt;=1.9,A79&gt;=7.25,F79&gt;=2.5,F79&gt;=1.5),6.575,IF(AND(B79&lt;3.75,G79&gt;=0.168,B79&lt;3.95,B79&gt;=3.65,F79&lt;1.5),1.5,IF(AND(B79&gt;=3.75,G79&gt;=0.168,B79&lt;3.95,B79&gt;=3.65,F79&lt;1.5),1.6,IF(AND(D79&gt;=1.35,A79&lt;6.15,A79&gt;=5.15,F79&lt;2.5,F79&gt;=1.5),4.42,IF(AND(D79&lt;1.4,A79&gt;=6.15,A79&gt;=5.15,F79&lt;2.5,F79&gt;=1.5),4.5,IF(AND(D79&gt;=1.4,A79&gt;=6.15,A79&gt;=5.15,F79&lt;2.5,F79&gt;=1.5),4.675,IF(AND(D79&lt;0.15,H79&lt;11.218,D79&lt;0.35,H79&gt;=5.85,B79&lt;3.65,F79&lt;1.5),1.5,IF(AND(D79&lt;0.15,H79&gt;=11.218,D79&lt;0.35,H79&gt;=5.85,B79&lt;3.65,F79&lt;1.5),1.1,IF(AND(B79&lt;2.7,D79&lt;1.35,A79&lt;6.15,A79&gt;=5.15,F79&lt;2.5,F79&gt;=1.5),3.82,IF(AND(A79&lt;6.15,G79&gt;=0.755,H79&gt;=5.767,A79&lt;7.25,F79&gt;=2.5,F79&gt;=1.5),4.98,IF(AND(A79&gt;=6.15,G79&gt;=0.755,H79&gt;=5.767,A79&lt;7.25,F79&gt;=2.5,F79&gt;=1.5),5.3,IF(AND(B79&lt;3.4,D79&gt;=0.15,H79&lt;11.218,D79&lt;0.35,H79&gt;=5.85,B79&lt;3.65,F79&lt;1.5),1.4,IF(AND(B79&gt;=3.4,D79&gt;=0.15,H79&lt;11.218,D79&lt;0.35,H79&gt;=5.85,B79&lt;3.65,F79&lt;1.5),1.3,IF(AND(H79&lt;11.731,D79&gt;=0.15,H79&gt;=11.218,D79&lt;0.35,H79&gt;=5.85,B79&lt;3.65,F79&lt;1.5),1.2,IF(AND(H79&lt;9.053,B79&gt;=2.7,D79&lt;1.35,A79&lt;6.15,A79&gt;=5.15,F79&lt;2.5,F79&gt;=1.5),3.85,IF(AND(D79&gt;=2.1,B79&lt;2.85,G79&lt;0.755,H79&gt;=5.767,A79&lt;7.25,F79&gt;=2.5,F79&gt;=1.5),5.6,IF(AND(D79&gt;=2.45,B79&gt;=2.85,G79&lt;0.755,H79&gt;=5.767,A79&lt;7.25,F79&gt;=2.5,F79&gt;=1.5),5.8,IF(AND(B79&gt;=3.45,H79&gt;=11.731,D79&gt;=0.15,H79&gt;=11.218,D79&lt;0.35,H79&gt;=5.85,B79&lt;3.65,F79&lt;1.5),1.3,IF(AND(A79&lt;5.9,H79&gt;=9.053,B79&gt;=2.7,D79&lt;1.35,A79&lt;6.15,A79&gt;=5.15,F79&lt;2.5,F79&gt;=1.5),4.3,IF(AND(A79&gt;=5.9,H79&gt;=9.053,B79&gt;=2.7,D79&lt;1.35,A79&lt;6.15,A79&gt;=5.15,F79&lt;2.5,F79&gt;=1.5),4,IF(AND(G79&gt;=0.519,D79&lt;2.1,B79&lt;2.85,G79&lt;0.755,H79&gt;=5.767,A79&lt;7.25,F79&gt;=2.5,F79&gt;=1.5),4.9,IF(AND(A79&gt;=7.05,D79&lt;2.45,B79&gt;=2.85,G79&lt;0.755,H79&gt;=5.767,A79&lt;7.25,F79&gt;=2.5,F79&gt;=1.5),5.8,IF(AND(H79&lt;14.396,B79&lt;3.45,H79&gt;=11.731,D79&gt;=0.15,H79&gt;=11.218,D79&lt;0.35,H79&gt;=5.85,B79&lt;3.65,F79&lt;1.5),1.44,IF(AND(H79&gt;=14.396,B79&lt;3.45,H79&gt;=11.731,D79&gt;=0.15,H79&gt;=11.218,D79&lt;0.35,H79&gt;=5.85,B79&lt;3.65,F79&lt;1.5),1.3,IF(AND(G79&lt;0.282,G79&lt;0.519,D79&lt;2.1,B79&lt;2.85,G79&lt;0.755,H79&gt;=5.767,A79&lt;7.25,F79&gt;=2.5,F79&gt;=1.5),5.1,IF(AND(G79&gt;=0.282,G79&lt;0.519,D79&lt;2.1,B79&lt;2.85,G79&lt;0.755,H79&gt;=5.767,A79&lt;7.25,F79&gt;=2.5,F79&gt;=1.5),5.3,IF(AND(A79&lt;6.4,D79&lt;1.9,A79&lt;7.05,D79&lt;2.45,B79&gt;=2.85,G79&lt;0.755,H79&gt;=5.767,A79&lt;7.25,F79&gt;=2.5,F79&gt;=1.5),5.6,IF(AND(A79&gt;=6.4,D79&lt;1.9,A79&lt;7.05,D79&lt;2.45,B79&gt;=2.85,G79&lt;0.755,H79&gt;=5.767,A79&lt;7.25,F79&gt;=2.5,F79&gt;=1.5),5.5,IF(AND(H79&lt;8.884,D79&gt;=1.9,A79&lt;7.05,D79&lt;2.45,B79&gt;=2.85,G79&lt;0.755,H79&gt;=5.767,A79&lt;7.25,F79&gt;=2.5,F79&gt;=1.5),5.3,IF(AND(H79&gt;=8.884,D79&gt;=1.9,A79&lt;7.05,D79&lt;2.45,B79&gt;=2.85,G79&lt;0.755,H79&gt;=5.767,A79&lt;7.25,F79&gt;=2.5,F79&gt;=1.5),5.52,"shouldnthappen")))))))))))))))))))))))))))))))))))))</f>
        <v>4.675</v>
      </c>
      <c r="AL79" s="1" t="n">
        <f aca="false">IF(AND(H79&lt;5.85,A79&lt;5.05,D79&lt;0.8),1,IF(AND(B79&lt;3.35,A79&gt;=5.05,D79&lt;0.8),1.7,IF(AND(D79&gt;=2.45,F79&gt;=2.5,D79&gt;=0.8),6.05,IF(AND(H79&gt;=11.218,H79&gt;=5.85,A79&lt;5.05,D79&lt;0.8),1.28,IF(AND(G79&gt;=0.948,B79&gt;=3.35,A79&gt;=5.05,D79&lt;0.8),1.7,IF(AND(G79&gt;=0.423,H79&lt;11.218,H79&gt;=5.85,A79&lt;5.05,D79&lt;0.8),1.3,IF(AND(B79&lt;3.6,G79&lt;0.948,B79&gt;=3.35,A79&gt;=5.05,D79&lt;0.8),1.4,IF(AND(H79&lt;10.258,D79&lt;1.15,A79&lt;5.9,F79&lt;2.5,D79&gt;=0.8),3.36,IF(AND(H79&gt;=10.258,D79&lt;1.15,A79&lt;5.9,F79&lt;2.5,D79&gt;=0.8),3.9,IF(AND(A79&lt;5.3,D79&gt;=1.15,A79&lt;5.9,F79&lt;2.5,D79&gt;=0.8),3.9,IF(AND(D79&lt;1.55,B79&lt;2.75,A79&gt;=5.9,F79&lt;2.5,D79&gt;=0.8),4.64,IF(AND(D79&gt;=1.55,B79&lt;2.75,A79&gt;=5.9,F79&lt;2.5,D79&gt;=0.8),5.1,IF(AND(D79&gt;=1.6,B79&gt;=2.75,A79&gt;=5.9,F79&lt;2.5,D79&gt;=0.8),5,IF(AND(H79&lt;5.767,H79&lt;8.598,D79&lt;2.45,F79&gt;=2.5,D79&gt;=0.8),4.5,IF(AND(A79&lt;6.25,H79&gt;=8.598,D79&lt;2.45,F79&gt;=2.5,D79&gt;=0.8),5.02,IF(AND(B79&lt;3.55,G79&lt;0.423,H79&lt;11.218,H79&gt;=5.85,A79&lt;5.05,D79&lt;0.8),1.525,IF(AND(B79&gt;=3.55,G79&lt;0.423,H79&lt;11.218,H79&gt;=5.85,A79&lt;5.05,D79&lt;0.8),1.4,IF(AND(H79&gt;=13.932,B79&gt;=3.6,G79&lt;0.948,B79&gt;=3.35,A79&gt;=5.05,D79&lt;0.8),1.65,IF(AND(G79&gt;=0.652,A79&gt;=5.3,D79&gt;=1.15,A79&lt;5.9,F79&lt;2.5,D79&gt;=0.8),3.8,IF(AND(D79&lt;1.35,D79&lt;1.6,B79&gt;=2.75,A79&gt;=5.9,F79&lt;2.5,D79&gt;=0.8),4.42,IF(AND(H79&lt;6.656,H79&gt;=5.767,H79&lt;8.598,D79&lt;2.45,F79&gt;=2.5,D79&gt;=0.8),5.033,IF(AND(H79&gt;=6.656,H79&gt;=5.767,H79&lt;8.598,D79&lt;2.45,F79&gt;=2.5,D79&gt;=0.8),5.1,IF(AND(G79&gt;=0.885,A79&gt;=6.25,H79&gt;=8.598,D79&lt;2.45,F79&gt;=2.5,D79&gt;=0.8),5.2,IF(AND(H79&lt;6.926,H79&lt;13.932,B79&gt;=3.6,G79&lt;0.948,B79&gt;=3.35,A79&gt;=5.05,D79&lt;0.8),1.433,IF(AND(H79&gt;=6.926,H79&lt;13.932,B79&gt;=3.6,G79&lt;0.948,B79&gt;=3.35,A79&gt;=5.05,D79&lt;0.8),1.5,IF(AND(A79&lt;5.65,G79&lt;0.652,A79&gt;=5.3,D79&gt;=1.15,A79&lt;5.9,F79&lt;2.5,D79&gt;=0.8),4.36,IF(AND(A79&gt;=5.65,G79&lt;0.652,A79&gt;=5.3,D79&gt;=1.15,A79&lt;5.9,F79&lt;2.5,D79&gt;=0.8),4.2,IF(AND(H79&gt;=13.561,D79&gt;=1.35,D79&lt;1.6,B79&gt;=2.75,A79&gt;=5.9,F79&lt;2.5,D79&gt;=0.8),4.767,IF(AND(H79&lt;9.091,G79&lt;0.885,A79&gt;=6.25,H79&gt;=8.598,D79&lt;2.45,F79&gt;=2.5,D79&gt;=0.8),6.3,IF(AND(H79&gt;=12.206,H79&lt;13.561,D79&gt;=1.35,D79&lt;1.6,B79&gt;=2.75,A79&gt;=5.9,F79&lt;2.5,D79&gt;=0.8),4.4,IF(AND(D79&gt;=2.25,H79&gt;=9.091,G79&lt;0.885,A79&gt;=6.25,H79&gt;=8.598,D79&lt;2.45,F79&gt;=2.5,D79&gt;=0.8),5.9,IF(AND(B79&lt;3.05,H79&lt;12.206,H79&lt;13.561,D79&gt;=1.35,D79&lt;1.6,B79&gt;=2.75,A79&gt;=5.9,F79&lt;2.5,D79&gt;=0.8),4.6,IF(AND(B79&gt;=3.05,H79&lt;12.206,H79&lt;13.561,D79&gt;=1.35,D79&lt;1.6,B79&gt;=2.75,A79&gt;=5.9,F79&lt;2.5,D79&gt;=0.8),4.7,IF(AND(G79&gt;=0.596,D79&lt;2.25,H79&gt;=9.091,G79&lt;0.885,A79&gt;=6.25,H79&gt;=8.598,D79&lt;2.45,F79&gt;=2.5,D79&gt;=0.8),5.1,IF(AND(G79&gt;=0.379,G79&lt;0.596,D79&lt;2.25,H79&gt;=9.091,G79&lt;0.885,A79&gt;=6.25,H79&gt;=8.598,D79&lt;2.45,F79&gt;=2.5,D79&gt;=0.8),5.767,IF(AND(D79&lt;2.15,G79&lt;0.379,G79&lt;0.596,D79&lt;2.25,H79&gt;=9.091,G79&lt;0.885,A79&gt;=6.25,H79&gt;=8.598,D79&lt;2.45,F79&gt;=2.5,D79&gt;=0.8),5.4,IF(AND(D79&gt;=2.15,G79&lt;0.379,G79&lt;0.596,D79&lt;2.25,H79&gt;=9.091,G79&lt;0.885,A79&gt;=6.25,H79&gt;=8.598,D79&lt;2.45,F79&gt;=2.5,D79&gt;=0.8),5.6,"shouldnthappen")))))))))))))))))))))))))))))))))))))</f>
        <v>4.767</v>
      </c>
      <c r="AM79" s="1" t="n">
        <f aca="false">IF(AND(H79&lt;5.245,D79&lt;0.8),1,IF(AND(A79&lt;4.5,H79&gt;=5.245,D79&lt;0.8),1.35,IF(AND(D79&gt;=0.5,A79&gt;=4.5,H79&gt;=5.245,D79&lt;0.8),1.6,IF(AND(H79&lt;7.25,B79&lt;2.6,A79&lt;6.15,D79&gt;=0.8),4.375,IF(AND(H79&gt;=7.25,B79&lt;2.6,A79&lt;6.15,D79&gt;=0.8),3.075,IF(AND(H79&lt;13.935,A79&gt;=7.05,A79&gt;=6.15,D79&gt;=0.8),6.067,IF(AND(H79&gt;=13.935,A79&gt;=7.05,A79&gt;=6.15,D79&gt;=0.8),6.525,IF(AND(G79&gt;=0.948,D79&lt;0.5,A79&gt;=4.5,H79&gt;=5.245,D79&lt;0.8),1.7,IF(AND(G79&lt;0.568,D79&gt;=1.55,B79&gt;=2.6,A79&lt;6.15,D79&gt;=0.8),5.1,IF(AND(G79&gt;=0.568,D79&gt;=1.55,B79&gt;=2.6,A79&lt;6.15,D79&gt;=0.8),5,IF(AND(A79&gt;=6.6,B79&gt;=3.15,A79&lt;7.05,A79&gt;=6.15,D79&gt;=0.8),5.78,IF(AND(G79&lt;0.165,G79&lt;0.273,D79&lt;1.55,B79&gt;=2.6,A79&lt;6.15,D79&gt;=0.8),4.1,IF(AND(G79&gt;=0.165,G79&lt;0.273,D79&lt;1.55,B79&gt;=2.6,A79&lt;6.15,D79&gt;=0.8),4.5,IF(AND(D79&lt;1.35,G79&gt;=0.273,D79&lt;1.55,B79&gt;=2.6,A79&lt;6.15,D79&gt;=0.8),4.08,IF(AND(D79&gt;=1.35,G79&gt;=0.273,D79&lt;1.55,B79&gt;=2.6,A79&lt;6.15,D79&gt;=0.8),4.4,IF(AND(D79&lt;1.45,F79&lt;2.5,B79&lt;3.15,A79&lt;7.05,A79&gt;=6.15,D79&gt;=0.8),4.38,IF(AND(D79&gt;=1.45,F79&lt;2.5,B79&lt;3.15,A79&lt;7.05,A79&gt;=6.15,D79&gt;=0.8),4.75,IF(AND(D79&gt;=2.25,F79&gt;=2.5,B79&lt;3.15,A79&lt;7.05,A79&gt;=6.15,D79&gt;=0.8),5.16,IF(AND(H79&lt;11.488,A79&lt;6.6,B79&gt;=3.15,A79&lt;7.05,A79&gt;=6.15,D79&gt;=0.8),6,IF(AND(H79&gt;=14.396,D79&lt;0.25,G79&lt;0.948,D79&lt;0.5,A79&gt;=4.5,H79&gt;=5.245,D79&lt;0.8),1.3,IF(AND(A79&gt;=5.55,D79&gt;=0.25,G79&lt;0.948,D79&lt;0.5,A79&gt;=4.5,H79&gt;=5.245,D79&lt;0.8),1.7,IF(AND(D79&lt;1.85,D79&lt;2.25,F79&gt;=2.5,B79&lt;3.15,A79&lt;7.05,A79&gt;=6.15,D79&gt;=0.8),5.6,IF(AND(G79&lt;0.669,H79&gt;=11.488,A79&lt;6.6,B79&gt;=3.15,A79&lt;7.05,A79&gt;=6.15,D79&gt;=0.8),4.7,IF(AND(G79&gt;=0.669,H79&gt;=11.488,A79&lt;6.6,B79&gt;=3.15,A79&lt;7.05,A79&gt;=6.15,D79&gt;=0.8),5.22,IF(AND(H79&lt;6.543,H79&lt;14.396,D79&lt;0.25,G79&lt;0.948,D79&lt;0.5,A79&gt;=4.5,H79&gt;=5.245,D79&lt;0.8),1.4,IF(AND(A79&lt;4.95,A79&lt;5.55,D79&gt;=0.25,G79&lt;0.948,D79&lt;0.5,A79&gt;=4.5,H79&gt;=5.245,D79&lt;0.8),1.4,IF(AND(A79&gt;=4.95,A79&lt;5.55,D79&gt;=0.25,G79&lt;0.948,D79&lt;0.5,A79&gt;=4.5,H79&gt;=5.245,D79&lt;0.8),1.48,IF(AND(H79&lt;10.667,D79&gt;=1.85,D79&lt;2.25,F79&gt;=2.5,B79&lt;3.15,A79&lt;7.05,A79&gt;=6.15,D79&gt;=0.8),5.25,IF(AND(H79&gt;=10.667,D79&gt;=1.85,D79&lt;2.25,F79&gt;=2.5,B79&lt;3.15,A79&lt;7.05,A79&gt;=6.15,D79&gt;=0.8),5.55,IF(AND(G79&lt;0.063,H79&gt;=6.543,H79&lt;14.396,D79&lt;0.25,G79&lt;0.948,D79&lt;0.5,A79&gt;=4.5,H79&gt;=5.245,D79&lt;0.8),1.4,IF(AND(H79&lt;9.212,G79&gt;=0.063,H79&gt;=6.543,H79&lt;14.396,D79&lt;0.25,G79&lt;0.948,D79&lt;0.5,A79&gt;=4.5,H79&gt;=5.245,D79&lt;0.8),1.475,IF(AND(H79&gt;=9.212,G79&gt;=0.063,H79&gt;=6.543,H79&lt;14.396,D79&lt;0.25,G79&lt;0.948,D79&lt;0.5,A79&gt;=4.5,H79&gt;=5.245,D79&lt;0.8),1.5,"shouldnthappen"))))))))))))))))))))))))))))))))</f>
        <v>4.38</v>
      </c>
      <c r="AN79" s="1" t="n">
        <f aca="false">IF(AND(D79&lt;0.7,A79&gt;=5.55),1.633,IF(AND(G79&lt;0.38,B79&lt;2.8,A79&lt;5.55),4.3,IF(AND(G79&gt;=0.38,B79&lt;2.8,A79&lt;5.55),3.325,IF(AND(D79&gt;=0.35,B79&gt;=2.8,A79&lt;5.55),1.6,IF(AND(B79&gt;=3.4,A79&lt;4.8,D79&lt;0.35,B79&gt;=2.8,A79&lt;5.55),1,IF(AND(H79&gt;=11.789,A79&lt;5.9,D79&lt;1.55,D79&gt;=0.7,A79&gt;=5.55),4.325,IF(AND(F79&gt;=2.5,A79&gt;=5.9,D79&lt;1.55,D79&gt;=0.7,A79&gt;=5.55),5.05,IF(AND(D79&lt;1.9,A79&gt;=7.25,D79&gt;=1.55,D79&gt;=0.7,A79&gt;=5.55),6.3,IF(AND(D79&gt;=1.9,A79&gt;=7.25,D79&gt;=1.55,D79&gt;=0.7,A79&gt;=5.55),6.4,IF(AND(A79&lt;4.35,B79&lt;3.4,A79&lt;4.8,D79&lt;0.35,B79&gt;=2.8,A79&lt;5.55),1.1,IF(AND(G79&gt;=0.934,B79&lt;3.45,A79&gt;=4.8,D79&lt;0.35,B79&gt;=2.8,A79&lt;5.55),1.7,IF(AND(H79&gt;=14.877,B79&gt;=3.45,A79&gt;=4.8,D79&lt;0.35,B79&gt;=2.8,A79&lt;5.55),1.3,IF(AND(B79&lt;2.6,H79&lt;11.789,A79&lt;5.9,D79&lt;1.55,D79&gt;=0.7,A79&gt;=5.55),3.9,IF(AND(B79&gt;=2.6,H79&lt;11.789,A79&lt;5.9,D79&lt;1.55,D79&gt;=0.7,A79&gt;=5.55),4.26,IF(AND(A79&lt;6.6,F79&lt;2.5,A79&gt;=5.9,D79&lt;1.55,D79&gt;=0.7,A79&gt;=5.55),4.625,IF(AND(A79&gt;=6.6,F79&lt;2.5,A79&gt;=5.9,D79&lt;1.55,D79&gt;=0.7,A79&gt;=5.55),4.475,IF(AND(B79&lt;2.6,D79&lt;2.05,A79&lt;7.25,D79&gt;=1.55,D79&gt;=0.7,A79&gt;=5.55),5.8,IF(AND(G79&gt;=0.743,D79&gt;=2.05,A79&lt;7.25,D79&gt;=1.55,D79&gt;=0.7,A79&gt;=5.55),5.1,IF(AND(G79&lt;0.422,A79&gt;=4.35,B79&lt;3.4,A79&lt;4.8,D79&lt;0.35,B79&gt;=2.8,A79&lt;5.55),1.367,IF(AND(G79&gt;=0.422,A79&gt;=4.35,B79&lt;3.4,A79&lt;4.8,D79&lt;0.35,B79&gt;=2.8,A79&lt;5.55),1.3,IF(AND(A79&lt;5.05,G79&lt;0.934,B79&lt;3.45,A79&gt;=4.8,D79&lt;0.35,B79&gt;=2.8,A79&lt;5.55),1.525,IF(AND(A79&gt;=5.05,G79&lt;0.934,B79&lt;3.45,A79&gt;=4.8,D79&lt;0.35,B79&gt;=2.8,A79&lt;5.55),1.5,IF(AND(G79&gt;=0.585,H79&lt;14.877,B79&gt;=3.45,A79&gt;=4.8,D79&lt;0.35,B79&gt;=2.8,A79&lt;5.55),1.54,IF(AND(G79&gt;=0.537,G79&lt;0.743,D79&gt;=2.05,A79&lt;7.25,D79&gt;=1.55,D79&gt;=0.7,A79&gt;=5.55),5.833,IF(AND(D79&gt;=0.25,G79&lt;0.585,H79&lt;14.877,B79&gt;=3.45,A79&gt;=4.8,D79&lt;0.35,B79&gt;=2.8,A79&lt;5.55),1.367,IF(AND(D79&lt;1.75,H79&lt;13.795,B79&gt;=2.6,D79&lt;2.05,A79&lt;7.25,D79&gt;=1.55,D79&gt;=0.7,A79&gt;=5.55),5.45,IF(AND(B79&lt;2.85,H79&gt;=13.795,B79&gt;=2.6,D79&lt;2.05,A79&lt;7.25,D79&gt;=1.55,D79&gt;=0.7,A79&gt;=5.55),5.1,IF(AND(B79&gt;=2.85,H79&gt;=13.795,B79&gt;=2.6,D79&lt;2.05,A79&lt;7.25,D79&gt;=1.55,D79&gt;=0.7,A79&gt;=5.55),4.82,IF(AND(G79&lt;0.353,G79&lt;0.537,G79&lt;0.743,D79&gt;=2.05,A79&lt;7.25,D79&gt;=1.55,D79&gt;=0.7,A79&gt;=5.55),5.425,IF(AND(G79&gt;=0.353,G79&lt;0.537,G79&lt;0.743,D79&gt;=2.05,A79&lt;7.25,D79&gt;=1.55,D79&gt;=0.7,A79&gt;=5.55),5.62,IF(AND(G79&lt;0.311,D79&lt;0.25,G79&lt;0.585,H79&lt;14.877,B79&gt;=3.45,A79&gt;=4.8,D79&lt;0.35,B79&gt;=2.8,A79&lt;5.55),1.5,IF(AND(G79&gt;=0.311,D79&lt;0.25,G79&lt;0.585,H79&lt;14.877,B79&gt;=3.45,A79&gt;=4.8,D79&lt;0.35,B79&gt;=2.8,A79&lt;5.55),1.4,IF(AND(B79&gt;=3.1,D79&gt;=1.75,H79&lt;13.795,B79&gt;=2.6,D79&lt;2.05,A79&lt;7.25,D79&gt;=1.55,D79&gt;=0.7,A79&gt;=5.55),5.1,IF(AND(B79&lt;2.85,B79&lt;3.1,D79&gt;=1.75,H79&lt;13.795,B79&gt;=2.6,D79&lt;2.05,A79&lt;7.25,D79&gt;=1.55,D79&gt;=0.7,A79&gt;=5.55),5.2,IF(AND(B79&gt;=2.85,B79&lt;3.1,D79&gt;=1.75,H79&lt;13.795,B79&gt;=2.6,D79&lt;2.05,A79&lt;7.25,D79&gt;=1.55,D79&gt;=0.7,A79&gt;=5.55),5.2,"shouldnthappen")))))))))))))))))))))))))))))))))))</f>
        <v>4.475</v>
      </c>
      <c r="AO79" s="1" t="n">
        <f aca="false">IF(AND(H79&gt;=14.529,G79&lt;0.633,D79&lt;0.8),1.3,IF(AND(A79&lt;5.05,G79&gt;=0.633,D79&lt;0.8),1.35,IF(AND(H79&gt;=14.379,H79&lt;14.529,G79&lt;0.633,D79&lt;0.8),1.7,IF(AND(B79&lt;3.35,A79&gt;=5.05,G79&gt;=0.633,D79&lt;0.8),1.7,IF(AND(D79&gt;=1.45,A79&lt;5.95,F79&lt;2.5,D79&gt;=0.8),4.5,IF(AND(D79&lt;1.35,A79&gt;=5.95,F79&lt;2.5,D79&gt;=0.8),4,IF(AND(D79&lt;1.85,G79&gt;=0.845,F79&gt;=2.5,D79&gt;=0.8),4.8,IF(AND(B79&gt;=4.3,H79&lt;14.379,H79&lt;14.529,G79&lt;0.633,D79&lt;0.8),1.5,IF(AND(A79&lt;5.25,B79&gt;=3.35,A79&gt;=5.05,G79&gt;=0.633,D79&lt;0.8),1.55,IF(AND(A79&gt;=5.25,B79&gt;=3.35,A79&gt;=5.05,G79&gt;=0.633,D79&lt;0.8),1.633,IF(AND(A79&lt;5.05,D79&lt;1.45,A79&lt;5.95,F79&lt;2.5,D79&gt;=0.8),3.3,IF(AND(G79&lt;0.293,D79&gt;=1.35,A79&gt;=5.95,F79&lt;2.5,D79&gt;=0.8),5,IF(AND(A79&gt;=6.6,D79&lt;2.05,G79&lt;0.845,F79&gt;=2.5,D79&gt;=0.8),5.8,IF(AND(B79&lt;3.05,D79&gt;=2.05,G79&lt;0.845,F79&gt;=2.5,D79&gt;=0.8),6.15,IF(AND(B79&lt;2.9,D79&gt;=1.85,G79&gt;=0.845,F79&gt;=2.5,D79&gt;=0.8),5.1,IF(AND(B79&gt;=2.9,D79&gt;=1.85,G79&gt;=0.845,F79&gt;=2.5,D79&gt;=0.8),5.2,IF(AND(B79&gt;=3.8,B79&lt;4.3,H79&lt;14.379,H79&lt;14.529,G79&lt;0.633,D79&lt;0.8),1.333,IF(AND(A79&lt;6.25,G79&gt;=0.293,D79&gt;=1.35,A79&gt;=5.95,F79&lt;2.5,D79&gt;=0.8),4.6,IF(AND(H79&lt;10.351,A79&lt;6.6,D79&lt;2.05,G79&lt;0.845,F79&gt;=2.5,D79&gt;=0.8),5.4,IF(AND(G79&gt;=0.364,B79&gt;=3.05,D79&gt;=2.05,G79&lt;0.845,F79&gt;=2.5,D79&gt;=0.8),5.66,IF(AND(G79&gt;=0.447,B79&lt;3.8,B79&lt;4.3,H79&lt;14.379,H79&lt;14.529,G79&lt;0.633,D79&lt;0.8),1.3,IF(AND(H79&lt;6.247,A79&lt;5.65,A79&gt;=5.05,D79&lt;1.45,A79&lt;5.95,F79&lt;2.5,D79&gt;=0.8),4.033,IF(AND(D79&lt;1.25,A79&gt;=5.65,A79&gt;=5.05,D79&lt;1.45,A79&lt;5.95,F79&lt;2.5,D79&gt;=0.8),3.88,IF(AND(D79&gt;=1.25,A79&gt;=5.65,A79&gt;=5.05,D79&lt;1.45,A79&lt;5.95,F79&lt;2.5,D79&gt;=0.8),4.35,IF(AND(B79&lt;2.65,A79&gt;=6.25,G79&gt;=0.293,D79&gt;=1.35,A79&gt;=5.95,F79&lt;2.5,D79&gt;=0.8),4.9,IF(AND(B79&lt;2.75,H79&gt;=10.351,A79&lt;6.6,D79&lt;2.05,G79&lt;0.845,F79&gt;=2.5,D79&gt;=0.8),5.1,IF(AND(B79&gt;=2.75,H79&gt;=10.351,A79&lt;6.6,D79&lt;2.05,G79&lt;0.845,F79&gt;=2.5,D79&gt;=0.8),4.95,IF(AND(B79&lt;3.15,G79&lt;0.364,B79&gt;=3.05,D79&gt;=2.05,G79&lt;0.845,F79&gt;=2.5,D79&gt;=0.8),5.28,IF(AND(B79&gt;=3.15,G79&lt;0.364,B79&gt;=3.05,D79&gt;=2.05,G79&lt;0.845,F79&gt;=2.5,D79&gt;=0.8),5.5,IF(AND(H79&lt;9.212,G79&lt;0.447,B79&lt;3.8,B79&lt;4.3,H79&lt;14.379,H79&lt;14.529,G79&lt;0.633,D79&lt;0.8),1.4,IF(AND(G79&lt;0.356,H79&gt;=6.247,A79&lt;5.65,A79&gt;=5.05,D79&lt;1.45,A79&lt;5.95,F79&lt;2.5,D79&gt;=0.8),4.2,IF(AND(B79&lt;3,B79&gt;=2.65,A79&gt;=6.25,G79&gt;=0.293,D79&gt;=1.35,A79&gt;=5.95,F79&lt;2.5,D79&gt;=0.8),4.6,IF(AND(B79&gt;=3,B79&gt;=2.65,A79&gt;=6.25,G79&gt;=0.293,D79&gt;=1.35,A79&gt;=5.95,F79&lt;2.5,D79&gt;=0.8),4.7,IF(AND(A79&lt;5.05,H79&gt;=9.212,G79&lt;0.447,B79&lt;3.8,B79&lt;4.3,H79&lt;14.379,H79&lt;14.529,G79&lt;0.633,D79&lt;0.8),1.533,IF(AND(A79&gt;=5.05,H79&gt;=9.212,G79&lt;0.447,B79&lt;3.8,B79&lt;4.3,H79&lt;14.379,H79&lt;14.529,G79&lt;0.633,D79&lt;0.8),1.425,IF(AND(A79&lt;5.35,G79&gt;=0.356,H79&gt;=6.247,A79&lt;5.65,A79&gt;=5.05,D79&lt;1.45,A79&lt;5.95,F79&lt;2.5,D79&gt;=0.8),3.9,IF(AND(A79&gt;=5.35,G79&gt;=0.356,H79&gt;=6.247,A79&lt;5.65,A79&gt;=5.05,D79&lt;1.45,A79&lt;5.95,F79&lt;2.5,D79&gt;=0.8),3.72,"shouldnthappen")))))))))))))))))))))))))))))))))))))</f>
        <v>4.6</v>
      </c>
      <c r="AP79" s="1" t="n">
        <f aca="false">IF(AND(F79&gt;=1.5,A79&lt;5.55),3.84,IF(AND(G79&gt;=0.52,A79&lt;4.75,F79&lt;1.5,A79&lt;5.55),1.16,IF(AND(A79&lt;5.65,A79&lt;5.85,D79&lt;1.55,A79&gt;=5.55),4.2,IF(AND(A79&gt;=5.65,A79&lt;5.85,D79&lt;1.55,A79&gt;=5.55),3.167,IF(AND(G79&gt;=0.798,A79&gt;=5.85,D79&lt;1.55,A79&gt;=5.55),4,IF(AND(F79&lt;2.5,H79&lt;14.1,D79&gt;=1.55,A79&gt;=5.55),4.84,IF(AND(A79&lt;7.2,H79&gt;=14.1,D79&gt;=1.55,A79&gt;=5.55),5.633,IF(AND(A79&gt;=7.2,H79&gt;=14.1,D79&gt;=1.55,A79&gt;=5.55),6.6,IF(AND(G79&lt;0.161,G79&lt;0.52,A79&lt;4.75,F79&lt;1.5,A79&lt;5.55),1.5,IF(AND(D79&gt;=0.5,G79&lt;0.676,A79&gt;=4.75,F79&lt;1.5,A79&lt;5.55),1.6,IF(AND(H79&lt;11.016,G79&gt;=0.676,A79&gt;=4.75,F79&lt;1.5,A79&lt;5.55),1.75,IF(AND(G79&lt;0.209,G79&lt;0.798,A79&gt;=5.85,D79&lt;1.55,A79&gt;=5.55),4.5,IF(AND(G79&gt;=0.74,F79&gt;=2.5,H79&lt;14.1,D79&gt;=1.55,A79&gt;=5.55),6.225,IF(AND(B79&lt;2.95,G79&gt;=0.161,G79&lt;0.52,A79&lt;4.75,F79&lt;1.5,A79&lt;5.55),1.4,IF(AND(B79&gt;=2.95,G79&gt;=0.161,G79&lt;0.52,A79&lt;4.75,F79&lt;1.5,A79&lt;5.55),1.34,IF(AND(B79&lt;3.15,D79&lt;0.5,G79&lt;0.676,A79&gt;=4.75,F79&lt;1.5,A79&lt;5.55),1.52,IF(AND(D79&lt;0.25,H79&gt;=11.016,G79&gt;=0.676,A79&gt;=4.75,F79&lt;1.5,A79&lt;5.55),1.567,IF(AND(D79&gt;=0.25,H79&gt;=11.016,G79&gt;=0.676,A79&gt;=4.75,F79&lt;1.5,A79&lt;5.55),1.5,IF(AND(H79&lt;7.47,G79&gt;=0.209,G79&lt;0.798,A79&gt;=5.85,D79&lt;1.55,A79&gt;=5.55),5.05,IF(AND(B79&lt;2.85,G79&lt;0.74,F79&gt;=2.5,H79&lt;14.1,D79&gt;=1.55,A79&gt;=5.55),5.35,IF(AND(B79&lt;3.3,B79&gt;=3.15,D79&lt;0.5,G79&lt;0.676,A79&gt;=4.75,F79&lt;1.5,A79&lt;5.55),1.2,IF(AND(D79&lt;1.45,H79&gt;=7.47,G79&gt;=0.209,G79&lt;0.798,A79&gt;=5.85,D79&lt;1.55,A79&gt;=5.55),4.66,IF(AND(D79&gt;=1.45,H79&gt;=7.47,G79&gt;=0.209,G79&lt;0.798,A79&gt;=5.85,D79&lt;1.55,A79&gt;=5.55),4.64,IF(AND(A79&gt;=7.05,B79&gt;=2.85,G79&lt;0.74,F79&gt;=2.5,H79&lt;14.1,D79&gt;=1.55,A79&gt;=5.55),5.8,IF(AND(B79&gt;=3.25,A79&lt;7.05,B79&gt;=2.85,G79&lt;0.74,F79&gt;=2.5,H79&lt;14.1,D79&gt;=1.55,A79&gt;=5.55),5.7,IF(AND(H79&gt;=13.641,D79&lt;0.25,B79&gt;=3.3,B79&gt;=3.15,D79&lt;0.5,G79&lt;0.676,A79&gt;=4.75,F79&lt;1.5,A79&lt;5.55),1.3,IF(AND(D79&lt;0.35,D79&gt;=0.25,B79&gt;=3.3,B79&gt;=3.15,D79&lt;0.5,G79&lt;0.676,A79&gt;=4.75,F79&lt;1.5,A79&lt;5.55),1.367,IF(AND(D79&gt;=0.35,D79&gt;=0.25,B79&gt;=3.3,B79&gt;=3.15,D79&lt;0.5,G79&lt;0.676,A79&gt;=4.75,F79&lt;1.5,A79&lt;5.55),1.3,IF(AND(A79&lt;6.35,B79&lt;3.25,A79&lt;7.05,B79&gt;=2.85,G79&lt;0.74,F79&gt;=2.5,H79&lt;14.1,D79&gt;=1.55,A79&gt;=5.55),5.6,IF(AND(A79&gt;=6.35,B79&lt;3.25,A79&lt;7.05,B79&gt;=2.85,G79&lt;0.74,F79&gt;=2.5,H79&lt;14.1,D79&gt;=1.55,A79&gt;=5.55),5.325,IF(AND(A79&lt;5.1,H79&lt;13.641,D79&lt;0.25,B79&gt;=3.3,B79&gt;=3.15,D79&lt;0.5,G79&lt;0.676,A79&gt;=4.75,F79&lt;1.5,A79&lt;5.55),1.4,IF(AND(H79&gt;=11.031,A79&gt;=5.1,H79&lt;13.641,D79&lt;0.25,B79&gt;=3.3,B79&gt;=3.15,D79&lt;0.5,G79&lt;0.676,A79&gt;=4.75,F79&lt;1.5,A79&lt;5.55),1.4,IF(AND(A79&lt;5.45,H79&lt;11.031,A79&gt;=5.1,H79&lt;13.641,D79&lt;0.25,B79&gt;=3.3,B79&gt;=3.15,D79&lt;0.5,G79&lt;0.676,A79&gt;=4.75,F79&lt;1.5,A79&lt;5.55),1.5,IF(AND(A79&gt;=5.45,H79&lt;11.031,A79&gt;=5.1,H79&lt;13.641,D79&lt;0.25,B79&gt;=3.3,B79&gt;=3.15,D79&lt;0.5,G79&lt;0.676,A79&gt;=4.75,F79&lt;1.5,A79&lt;5.55),1.4,"shouldnthappen"))))))))))))))))))))))))))))))))))</f>
        <v>4.66</v>
      </c>
      <c r="AQ79" s="1" t="n">
        <f aca="false">IF(AND(H79&lt;6.926,D79&gt;=0.35,F79&lt;1.5),1.9,IF(AND(G79&gt;=0.869,D79&gt;=1.75,F79&gt;=1.5),5.15,IF(AND(A79&lt;4.35,A79&lt;5.05,D79&lt;0.35,F79&lt;1.5),1.1,IF(AND(H79&lt;6.089,A79&gt;=5.05,D79&lt;0.35,F79&lt;1.5),1.7,IF(AND(H79&gt;=13.089,H79&gt;=6.926,D79&gt;=0.35,F79&lt;1.5),1.3,IF(AND(G79&lt;0.695,D79&lt;1.15,D79&lt;1.75,F79&gt;=1.5),3.62,IF(AND(G79&gt;=0.695,D79&lt;1.15,D79&lt;1.75,F79&gt;=1.5),3,IF(AND(G79&gt;=0.585,H79&gt;=6.089,A79&gt;=5.05,D79&lt;0.35,F79&lt;1.5),1.5,IF(AND(H79&lt;9.582,H79&lt;13.089,H79&gt;=6.926,D79&gt;=0.35,F79&lt;1.5),1.5,IF(AND(H79&gt;=9.582,H79&lt;13.089,H79&gt;=6.926,D79&gt;=0.35,F79&lt;1.5),1.6,IF(AND(D79&lt;1.35,H79&lt;9.349,D79&gt;=1.15,D79&lt;1.75,F79&gt;=1.5),3.867,IF(AND(D79&lt;2.05,A79&lt;7.05,G79&lt;0.869,D79&gt;=1.75,F79&gt;=1.5),4.9,IF(AND(B79&gt;=3.3,A79&gt;=7.05,G79&lt;0.869,D79&gt;=1.75,F79&gt;=1.5),6.1,IF(AND(G79&lt;0.347,H79&lt;11.218,A79&gt;=4.35,A79&lt;5.05,D79&lt;0.35,F79&lt;1.5),1.4,IF(AND(G79&gt;=0.347,H79&lt;11.218,A79&gt;=4.35,A79&lt;5.05,D79&lt;0.35,F79&lt;1.5),1.5,IF(AND(G79&gt;=0.265,H79&gt;=11.218,A79&gt;=4.35,A79&lt;5.05,D79&lt;0.35,F79&lt;1.5),1.45,IF(AND(A79&gt;=5.4,G79&lt;0.585,H79&gt;=6.089,A79&gt;=5.05,D79&lt;0.35,F79&lt;1.5),1.35,IF(AND(B79&gt;=2.9,D79&gt;=1.35,H79&lt;9.349,D79&gt;=1.15,D79&lt;1.75,F79&gt;=1.5),4.6,IF(AND(D79&gt;=1.35,A79&lt;6.15,H79&gt;=9.349,D79&gt;=1.15,D79&lt;1.75,F79&gt;=1.5),4.54,IF(AND(H79&lt;10.927,A79&gt;=6.15,H79&gt;=9.349,D79&gt;=1.15,D79&lt;1.75,F79&gt;=1.5),4.3,IF(AND(G79&lt;0.512,D79&gt;=2.05,A79&lt;7.05,G79&lt;0.869,D79&gt;=1.75,F79&gt;=1.5),5.533,IF(AND(G79&gt;=0.512,D79&gt;=2.05,A79&lt;7.05,G79&lt;0.869,D79&gt;=1.75,F79&gt;=1.5),5.88,IF(AND(H79&lt;11.551,B79&lt;3.3,A79&gt;=7.05,G79&lt;0.869,D79&gt;=1.75,F79&gt;=1.5),6.3,IF(AND(G79&lt;0.227,G79&lt;0.265,H79&gt;=11.218,A79&gt;=4.35,A79&lt;5.05,D79&lt;0.35,F79&lt;1.5),1.4,IF(AND(G79&gt;=0.227,G79&lt;0.265,H79&gt;=11.218,A79&gt;=4.35,A79&lt;5.05,D79&lt;0.35,F79&lt;1.5),1.26,IF(AND(H79&lt;11.031,A79&lt;5.4,G79&lt;0.585,H79&gt;=6.089,A79&gt;=5.05,D79&lt;0.35,F79&lt;1.5),1.5,IF(AND(H79&gt;=11.031,A79&lt;5.4,G79&lt;0.585,H79&gt;=6.089,A79&gt;=5.05,D79&lt;0.35,F79&lt;1.5),1.4,IF(AND(A79&lt;5.45,B79&lt;2.9,D79&gt;=1.35,H79&lt;9.349,D79&gt;=1.15,D79&lt;1.75,F79&gt;=1.5),4.5,IF(AND(A79&lt;5.9,D79&lt;1.35,A79&lt;6.15,H79&gt;=9.349,D79&gt;=1.15,D79&lt;1.75,F79&gt;=1.5),4.2,IF(AND(A79&gt;=5.9,D79&lt;1.35,A79&lt;6.15,H79&gt;=9.349,D79&gt;=1.15,D79&lt;1.75,F79&gt;=1.5),4,IF(AND(A79&gt;=6.75,H79&gt;=10.927,A79&gt;=6.15,H79&gt;=9.349,D79&gt;=1.15,D79&lt;1.75,F79&gt;=1.5),4.767,IF(AND(B79&lt;2.9,H79&gt;=11.551,B79&lt;3.3,A79&gt;=7.05,G79&lt;0.869,D79&gt;=1.75,F79&gt;=1.5),6.7,IF(AND(B79&gt;=2.9,H79&gt;=11.551,B79&lt;3.3,A79&gt;=7.05,G79&lt;0.869,D79&gt;=1.75,F79&gt;=1.5),6.6,IF(AND(B79&lt;2.45,A79&gt;=5.45,B79&lt;2.9,D79&gt;=1.35,H79&lt;9.349,D79&gt;=1.15,D79&lt;1.75,F79&gt;=1.5),5,IF(AND(B79&gt;=2.45,A79&gt;=5.45,B79&lt;2.9,D79&gt;=1.35,H79&lt;9.349,D79&gt;=1.15,D79&lt;1.75,F79&gt;=1.5),5.1,IF(AND(H79&lt;11.166,A79&lt;6.75,H79&gt;=10.927,A79&gt;=6.15,H79&gt;=9.349,D79&gt;=1.15,D79&lt;1.75,F79&gt;=1.5),4.9,IF(AND(G79&lt;0.228,H79&gt;=11.166,A79&lt;6.75,H79&gt;=10.927,A79&gt;=6.15,H79&gt;=9.349,D79&gt;=1.15,D79&lt;1.75,F79&gt;=1.5),4.7,IF(AND(H79&lt;13.531,G79&gt;=0.228,H79&gt;=11.166,A79&lt;6.75,H79&gt;=10.927,A79&gt;=6.15,H79&gt;=9.349,D79&gt;=1.15,D79&lt;1.75,F79&gt;=1.5),4.4,IF(AND(H79&gt;=13.531,G79&gt;=0.228,H79&gt;=11.166,A79&lt;6.75,H79&gt;=10.927,A79&gt;=6.15,H79&gt;=9.349,D79&gt;=1.15,D79&lt;1.75,F79&gt;=1.5),4.6,"shouldnthappen")))))))))))))))))))))))))))))))))))))))</f>
        <v>4.767</v>
      </c>
      <c r="AR79" s="1" t="n">
        <f aca="false">IF(AND(G79&gt;=0.93,B79&lt;3.65,F79&lt;1.5),1.7,IF(AND(H79&lt;6.542,B79&gt;=3.65,F79&lt;1.5),1.767,IF(AND(A79&gt;=7.05,D79&gt;=1.55,F79&gt;=1.5),6.3,IF(AND(G79&lt;0.123,H79&gt;=6.542,B79&gt;=3.65,F79&lt;1.5),1.367,IF(AND(A79&lt;5.15,A79&lt;5.65,D79&lt;1.55,F79&gt;=1.5),3.15,IF(AND(A79&lt;4.8,G79&gt;=0.447,G79&lt;0.93,B79&lt;3.65,F79&lt;1.5),1.24,IF(AND(A79&gt;=4.8,G79&gt;=0.447,G79&lt;0.93,B79&lt;3.65,F79&lt;1.5),1.4,IF(AND(G79&lt;0.151,G79&gt;=0.123,H79&gt;=6.542,B79&gt;=3.65,F79&lt;1.5),1.7,IF(AND(G79&gt;=0.151,G79&gt;=0.123,H79&gt;=6.542,B79&gt;=3.65,F79&lt;1.5),1.5,IF(AND(D79&gt;=1.45,A79&gt;=5.15,A79&lt;5.65,D79&lt;1.55,F79&gt;=1.5),4.5,IF(AND(B79&lt;2.65,D79&gt;=1.35,A79&gt;=5.65,D79&lt;1.55,F79&gt;=1.5),4.9,IF(AND(G79&lt;0.527,F79&lt;2.5,A79&lt;7.05,D79&gt;=1.55,F79&gt;=1.5),5.075,IF(AND(G79&gt;=0.527,F79&lt;2.5,A79&lt;7.05,D79&gt;=1.55,F79&gt;=1.5),4.7,IF(AND(A79&lt;4.65,G79&lt;0.265,G79&lt;0.447,G79&lt;0.93,B79&lt;3.65,F79&lt;1.5),1.42,IF(AND(G79&lt;0.3,G79&gt;=0.265,G79&lt;0.447,G79&lt;0.93,B79&lt;3.65,F79&lt;1.5),1.6,IF(AND(G79&gt;=0.3,G79&gt;=0.265,G79&lt;0.447,G79&lt;0.93,B79&lt;3.65,F79&lt;1.5),1.4,IF(AND(G79&lt;0.356,D79&lt;1.45,A79&gt;=5.15,A79&lt;5.65,D79&lt;1.55,F79&gt;=1.5),4.125,IF(AND(D79&lt;1.1,A79&lt;6.2,D79&lt;1.35,A79&gt;=5.65,D79&lt;1.55,F79&gt;=1.5),4.1,IF(AND(D79&gt;=1.1,A79&lt;6.2,D79&lt;1.35,A79&gt;=5.65,D79&lt;1.55,F79&gt;=1.5),4.175,IF(AND(H79&gt;=13.433,A79&gt;=6.2,D79&lt;1.35,A79&gt;=5.65,D79&lt;1.55,F79&gt;=1.5),4.6,IF(AND(G79&lt;0.437,B79&gt;=2.65,D79&gt;=1.35,A79&gt;=5.65,D79&lt;1.55,F79&gt;=1.5),4.625,IF(AND(G79&gt;=0.437,B79&gt;=2.65,D79&gt;=1.35,A79&gt;=5.65,D79&lt;1.55,F79&gt;=1.5),4.75,IF(AND(B79&gt;=3.15,H79&lt;11.146,F79&gt;=2.5,A79&lt;7.05,D79&gt;=1.55,F79&gt;=1.5),5.667,IF(AND(B79&lt;2.65,H79&gt;=11.146,F79&gt;=2.5,A79&lt;7.05,D79&gt;=1.55,F79&gt;=1.5),5.8,IF(AND(B79&lt;3.3,A79&gt;=4.65,G79&lt;0.265,G79&lt;0.447,G79&lt;0.93,B79&lt;3.65,F79&lt;1.5),1.32,IF(AND(B79&gt;=3.3,A79&gt;=4.65,G79&lt;0.265,G79&lt;0.447,G79&lt;0.93,B79&lt;3.65,F79&lt;1.5),1.425,IF(AND(B79&lt;2.8,G79&gt;=0.356,D79&lt;1.45,A79&gt;=5.15,A79&lt;5.65,D79&lt;1.55,F79&gt;=1.5),3.86,IF(AND(B79&gt;=2.8,G79&gt;=0.356,D79&lt;1.45,A79&gt;=5.15,A79&lt;5.65,D79&lt;1.55,F79&gt;=1.5),3.6,IF(AND(B79&lt;2.6,H79&lt;13.433,A79&gt;=6.2,D79&lt;1.35,A79&gt;=5.65,D79&lt;1.55,F79&gt;=1.5),4.4,IF(AND(B79&gt;=2.6,H79&lt;13.433,A79&gt;=6.2,D79&lt;1.35,A79&gt;=5.65,D79&lt;1.55,F79&gt;=1.5),4.3,IF(AND(G79&lt;0.151,B79&lt;3.15,H79&lt;11.146,F79&gt;=2.5,A79&lt;7.05,D79&gt;=1.55,F79&gt;=1.5),5.5,IF(AND(H79&lt;15.52,B79&gt;=2.65,H79&gt;=11.146,F79&gt;=2.5,A79&lt;7.05,D79&gt;=1.55,F79&gt;=1.5),5.4,IF(AND(H79&gt;=15.52,B79&gt;=2.65,H79&gt;=11.146,F79&gt;=2.5,A79&lt;7.05,D79&gt;=1.55,F79&gt;=1.5),5.733,IF(AND(H79&lt;10.74,G79&gt;=0.151,B79&lt;3.15,H79&lt;11.146,F79&gt;=2.5,A79&lt;7.05,D79&gt;=1.55,F79&gt;=1.5),5.12,IF(AND(H79&gt;=10.74,G79&gt;=0.151,B79&lt;3.15,H79&lt;11.146,F79&gt;=2.5,A79&lt;7.05,D79&gt;=1.55,F79&gt;=1.5),4.9,"shouldnthappen")))))))))))))))))))))))))))))))))))</f>
        <v>4.75</v>
      </c>
      <c r="AS79" s="1" t="n">
        <f aca="false">IF(AND(F79&gt;=1.5,A79&lt;5.55),4.18,IF(AND(F79&gt;=2.5,B79&lt;2.75,A79&gt;=5.55),5.38,IF(AND(G79&gt;=0.587,B79&lt;3.75,F79&lt;1.5,A79&lt;5.55),1.48,IF(AND(H79&lt;6.51,B79&gt;=3.75,F79&lt;1.5,A79&lt;5.55),1.9,IF(AND(H79&gt;=6.51,B79&gt;=3.75,F79&lt;1.5,A79&lt;5.55),1.425,IF(AND(G79&gt;=0.868,F79&lt;2.5,B79&lt;2.75,A79&gt;=5.55),4.65,IF(AND(F79&lt;1.5,D79&lt;1.55,B79&gt;=2.75,A79&gt;=5.55),1.7,IF(AND(G79&gt;=0.857,D79&gt;=1.55,B79&gt;=2.75,A79&gt;=5.55),5.033,IF(AND(G79&gt;=0.518,G79&lt;0.587,B79&lt;3.75,F79&lt;1.5,A79&lt;5.55),1,IF(AND(D79&lt;1.05,G79&lt;0.868,F79&lt;2.5,B79&lt;2.75,A79&gt;=5.55),3.5,IF(AND(G79&lt;0.404,D79&gt;=1.05,G79&lt;0.868,F79&lt;2.5,B79&lt;2.75,A79&gt;=5.55),4.2,IF(AND(G79&gt;=0.404,D79&gt;=1.05,G79&lt;0.868,F79&lt;2.5,B79&lt;2.75,A79&gt;=5.55),3.94,IF(AND(F79&lt;2.5,B79&lt;2.95,F79&gt;=1.5,D79&lt;1.55,B79&gt;=2.75,A79&gt;=5.55),4.68,IF(AND(F79&gt;=2.5,B79&lt;2.95,F79&gt;=1.5,D79&lt;1.55,B79&gt;=2.75,A79&gt;=5.55),5.1,IF(AND(H79&lt;10.883,B79&gt;=2.95,F79&gt;=1.5,D79&lt;1.55,B79&gt;=2.75,A79&gt;=5.55),4.15,IF(AND(H79&gt;=10.883,B79&gt;=2.95,F79&gt;=1.5,D79&lt;1.55,B79&gt;=2.75,A79&gt;=5.55),4.5,IF(AND(H79&gt;=14.1,D79&lt;2.05,G79&lt;0.857,D79&gt;=1.55,B79&gt;=2.75,A79&gt;=5.55),6.6,IF(AND(G79&lt;0.063,B79&lt;3.15,G79&lt;0.518,G79&lt;0.587,B79&lt;3.75,F79&lt;1.5,A79&lt;5.55),1.4,IF(AND(G79&gt;=0.063,B79&lt;3.15,G79&lt;0.518,G79&lt;0.587,B79&lt;3.75,F79&lt;1.5,A79&lt;5.55),1.5,IF(AND(H79&gt;=10.563,B79&gt;=3.15,G79&lt;0.518,G79&lt;0.587,B79&lt;3.75,F79&lt;1.5,A79&lt;5.55),1.325,IF(AND(B79&lt;2.95,H79&lt;14.1,D79&lt;2.05,G79&lt;0.857,D79&gt;=1.55,B79&gt;=2.75,A79&gt;=5.55),6.125,IF(AND(A79&lt;6.65,G79&lt;0.364,D79&gt;=2.05,G79&lt;0.857,D79&gt;=1.55,B79&gt;=2.75,A79&gt;=5.55),5.45,IF(AND(G79&gt;=0.774,G79&gt;=0.364,D79&gt;=2.05,G79&lt;0.857,D79&gt;=1.55,B79&gt;=2.75,A79&gt;=5.55),5.4,IF(AND(H79&gt;=9.279,H79&lt;10.563,B79&gt;=3.15,G79&lt;0.518,G79&lt;0.587,B79&lt;3.75,F79&lt;1.5,A79&lt;5.55),1.475,IF(AND(D79&lt;1.65,B79&gt;=2.95,H79&lt;14.1,D79&lt;2.05,G79&lt;0.857,D79&gt;=1.55,B79&gt;=2.75,A79&gt;=5.55),5.8,IF(AND(B79&lt;3.15,A79&gt;=6.65,G79&lt;0.364,D79&gt;=2.05,G79&lt;0.857,D79&gt;=1.55,B79&gt;=2.75,A79&gt;=5.55),5.3,IF(AND(B79&gt;=3.15,A79&gt;=6.65,G79&lt;0.364,D79&gt;=2.05,G79&lt;0.857,D79&gt;=1.55,B79&gt;=2.75,A79&gt;=5.55),5.7,IF(AND(A79&gt;=6.75,G79&lt;0.774,G79&gt;=0.364,D79&gt;=2.05,G79&lt;0.857,D79&gt;=1.55,B79&gt;=2.75,A79&gt;=5.55),5.9,IF(AND(G79&lt;0.417,H79&lt;9.279,H79&lt;10.563,B79&gt;=3.15,G79&lt;0.518,G79&lt;0.587,B79&lt;3.75,F79&lt;1.5,A79&lt;5.55),1.4,IF(AND(G79&gt;=0.417,H79&lt;9.279,H79&lt;10.563,B79&gt;=3.15,G79&lt;0.518,G79&lt;0.587,B79&lt;3.75,F79&lt;1.5,A79&lt;5.55),1.3,IF(AND(A79&lt;6.3,D79&gt;=1.65,B79&gt;=2.95,H79&lt;14.1,D79&lt;2.05,G79&lt;0.857,D79&gt;=1.55,B79&gt;=2.75,A79&gt;=5.55),4.9,IF(AND(A79&gt;=6.3,D79&gt;=1.65,B79&gt;=2.95,H79&lt;14.1,D79&lt;2.05,G79&lt;0.857,D79&gt;=1.55,B79&gt;=2.75,A79&gt;=5.55),5.3,IF(AND(G79&gt;=0.657,A79&lt;6.75,G79&lt;0.774,G79&gt;=0.364,D79&gt;=2.05,G79&lt;0.857,D79&gt;=1.55,B79&gt;=2.75,A79&gt;=5.55),6,IF(AND(B79&lt;3.2,G79&lt;0.657,A79&lt;6.75,G79&lt;0.774,G79&gt;=0.364,D79&gt;=2.05,G79&lt;0.857,D79&gt;=1.55,B79&gt;=2.75,A79&gt;=5.55),5.6,IF(AND(B79&gt;=3.2,G79&lt;0.657,A79&lt;6.75,G79&lt;0.774,G79&gt;=0.364,D79&gt;=2.05,G79&lt;0.857,D79&gt;=1.55,B79&gt;=2.75,A79&gt;=5.55),5.65,"shouldnthappen")))))))))))))))))))))))))))))))))))</f>
        <v>4.68</v>
      </c>
      <c r="AT79" s="1" t="n">
        <f aca="false">IF(AND(H79&gt;=16.284,A79&gt;=5.55),6.533,IF(AND(G79&gt;=0.52,A79&lt;4.85,A79&lt;5.55),1.05,IF(AND(G79&lt;0.227,G79&lt;0.52,A79&lt;4.85,A79&lt;5.55),1.4,IF(AND(G79&gt;=0.227,G79&lt;0.52,A79&lt;4.85,A79&lt;5.55),1.3,IF(AND(D79&gt;=0.45,F79&lt;1.5,A79&gt;=4.85,A79&lt;5.55),1.667,IF(AND(B79&gt;=2.75,F79&gt;=1.5,A79&gt;=4.85,A79&lt;5.55),4.5,IF(AND(F79&lt;2.5,B79&gt;=3.15,H79&lt;16.284,A79&gt;=5.55),4.7,IF(AND(G79&gt;=0.934,D79&lt;0.45,F79&lt;1.5,A79&gt;=4.85,A79&lt;5.55),1.7,IF(AND(D79&gt;=1.2,B79&lt;2.75,F79&gt;=1.5,A79&gt;=4.85,A79&lt;5.55),4.25,IF(AND(G79&gt;=0.774,F79&gt;=2.5,B79&gt;=3.15,H79&lt;16.284,A79&gt;=5.55),5.4,IF(AND(B79&lt;3.1,G79&lt;0.934,D79&lt;0.45,F79&lt;1.5,A79&gt;=4.85,A79&lt;5.55),1.6,IF(AND(D79&lt;1.05,D79&lt;1.2,B79&lt;2.75,F79&gt;=1.5,A79&gt;=4.85,A79&lt;5.55),3.433,IF(AND(D79&gt;=1.05,D79&lt;1.2,B79&lt;2.75,F79&gt;=1.5,A79&gt;=4.85,A79&lt;5.55),3.267,IF(AND(H79&lt;8.486,D79&lt;1.35,F79&lt;2.5,B79&lt;3.15,H79&lt;16.284,A79&gt;=5.55),3.85,IF(AND(D79&gt;=1.55,D79&gt;=1.35,F79&lt;2.5,B79&lt;3.15,H79&lt;16.284,A79&gt;=5.55),5.1,IF(AND(H79&lt;10.464,A79&lt;6.35,F79&gt;=2.5,B79&lt;3.15,H79&lt;16.284,A79&gt;=5.55),5.08,IF(AND(H79&gt;=10.464,A79&lt;6.35,F79&gt;=2.5,B79&lt;3.15,H79&lt;16.284,A79&gt;=5.55),4.9,IF(AND(D79&lt;1.85,A79&gt;=6.35,F79&gt;=2.5,B79&lt;3.15,H79&lt;16.284,A79&gt;=5.55),5.8,IF(AND(H79&gt;=10.393,G79&lt;0.774,F79&gt;=2.5,B79&gt;=3.15,H79&lt;16.284,A79&gt;=5.55),5.425,IF(AND(B79&lt;2.6,H79&gt;=8.486,D79&lt;1.35,F79&lt;2.5,B79&lt;3.15,H79&lt;16.284,A79&gt;=5.55),3.9,IF(AND(G79&gt;=0.567,D79&lt;1.55,D79&gt;=1.35,F79&lt;2.5,B79&lt;3.15,H79&lt;16.284,A79&gt;=5.55),4.4,IF(AND(B79&lt;3.25,H79&lt;10.393,G79&lt;0.774,F79&gt;=2.5,B79&gt;=3.15,H79&lt;16.284,A79&gt;=5.55),5.7,IF(AND(B79&gt;=3.25,H79&lt;10.393,G79&lt;0.774,F79&gt;=2.5,B79&gt;=3.15,H79&lt;16.284,A79&gt;=5.55),5.98,IF(AND(G79&lt;0.079,G79&lt;0.338,B79&gt;=3.1,G79&lt;0.934,D79&lt;0.45,F79&lt;1.5,A79&gt;=4.85,A79&lt;5.55),1.425,IF(AND(B79&lt;3.35,G79&gt;=0.338,B79&gt;=3.1,G79&lt;0.934,D79&lt;0.45,F79&lt;1.5,A79&gt;=4.85,A79&lt;5.55),1.4,IF(AND(G79&lt;0.404,B79&gt;=2.6,H79&gt;=8.486,D79&lt;1.35,F79&lt;2.5,B79&lt;3.15,H79&lt;16.284,A79&gt;=5.55),4.3,IF(AND(G79&gt;=0.404,B79&gt;=2.6,H79&gt;=8.486,D79&lt;1.35,F79&lt;2.5,B79&lt;3.15,H79&lt;16.284,A79&gt;=5.55),4.025,IF(AND(B79&gt;=3.05,G79&lt;0.567,D79&lt;1.55,D79&gt;=1.35,F79&lt;2.5,B79&lt;3.15,H79&lt;16.284,A79&gt;=5.55),4.7,IF(AND(A79&lt;6.45,H79&lt;10.667,D79&gt;=1.85,A79&gt;=6.35,F79&gt;=2.5,B79&lt;3.15,H79&lt;16.284,A79&gt;=5.55),5.3,IF(AND(A79&gt;=6.45,H79&lt;10.667,D79&gt;=1.85,A79&gt;=6.35,F79&gt;=2.5,B79&lt;3.15,H79&lt;16.284,A79&gt;=5.55),5.167,IF(AND(B79&lt;2.95,H79&gt;=10.667,D79&gt;=1.85,A79&gt;=6.35,F79&gt;=2.5,B79&lt;3.15,H79&lt;16.284,A79&gt;=5.55),5.6,IF(AND(B79&gt;=2.95,H79&gt;=10.667,D79&gt;=1.85,A79&gt;=6.35,F79&gt;=2.5,B79&lt;3.15,H79&lt;16.284,A79&gt;=5.55),5.5,IF(AND(H79&lt;10.325,G79&gt;=0.079,G79&lt;0.338,B79&gt;=3.1,G79&lt;0.934,D79&lt;0.45,F79&lt;1.5,A79&gt;=4.85,A79&lt;5.55),1.5,IF(AND(G79&lt;0.385,B79&gt;=3.35,G79&gt;=0.338,B79&gt;=3.1,G79&lt;0.934,D79&lt;0.45,F79&lt;1.5,A79&gt;=4.85,A79&lt;5.55),1.5,IF(AND(G79&gt;=0.385,B79&gt;=3.35,G79&gt;=0.338,B79&gt;=3.1,G79&lt;0.934,D79&lt;0.45,F79&lt;1.5,A79&gt;=4.85,A79&lt;5.55),1.42,IF(AND(B79&lt;2.5,B79&lt;3.05,G79&lt;0.567,D79&lt;1.55,D79&gt;=1.35,F79&lt;2.5,B79&lt;3.15,H79&lt;16.284,A79&gt;=5.55),4.5,IF(AND(B79&gt;=2.5,B79&lt;3.05,G79&lt;0.567,D79&lt;1.55,D79&gt;=1.35,F79&lt;2.5,B79&lt;3.15,H79&lt;16.284,A79&gt;=5.55),4.56,IF(AND(H79&lt;12.506,H79&gt;=10.325,G79&gt;=0.079,G79&lt;0.338,B79&gt;=3.1,G79&lt;0.934,D79&lt;0.45,F79&lt;1.5,A79&gt;=4.85,A79&lt;5.55),1.2,IF(AND(H79&gt;=12.506,H79&gt;=10.325,G79&gt;=0.079,G79&lt;0.338,B79&gt;=3.1,G79&lt;0.934,D79&lt;0.45,F79&lt;1.5,A79&gt;=4.85,A79&lt;5.55),1.3,"shouldnthappen")))))))))))))))))))))))))))))))))))))))</f>
        <v>6.533</v>
      </c>
      <c r="AU79" s="1" t="n">
        <f aca="false">IF(AND(G79&gt;=0.52,B79&lt;3.05,F79&lt;1.5),1.1,IF(AND(G79&lt;0.35,G79&lt;0.52,B79&lt;3.05,F79&lt;1.5),1.4,IF(AND(G79&gt;=0.35,G79&lt;0.52,B79&lt;3.05,F79&lt;1.5),1.3,IF(AND(G79&gt;=0.227,G79&lt;0.347,B79&gt;=3.05,F79&lt;1.5),1.32,IF(AND(H79&lt;6.417,G79&gt;=0.347,B79&gt;=3.05,F79&lt;1.5),1.7,IF(AND(A79&gt;=7.25,A79&gt;=6.6,F79&gt;=2.5,F79&gt;=1.5),6.35,IF(AND(G79&lt;0.11,G79&lt;0.227,G79&lt;0.347,B79&gt;=3.05,F79&lt;1.5),1.333,IF(AND(H79&lt;9.441,H79&gt;=6.417,G79&gt;=0.347,B79&gt;=3.05,F79&lt;1.5),1.425,IF(AND(B79&lt;2.75,G79&lt;0.451,H79&lt;10.266,F79&lt;2.5,F79&gt;=1.5),4,IF(AND(B79&gt;=2.75,G79&lt;0.451,H79&lt;10.266,F79&lt;2.5,F79&gt;=1.5),4.433,IF(AND(G79&gt;=0.865,G79&gt;=0.451,H79&lt;10.266,F79&lt;2.5,F79&gt;=1.5),4.2,IF(AND(B79&lt;2.45,H79&lt;13.665,H79&gt;=10.266,F79&lt;2.5,F79&gt;=1.5),3.7,IF(AND(G79&lt;0.302,H79&gt;=13.665,H79&gt;=10.266,F79&lt;2.5,F79&gt;=1.5),5,IF(AND(B79&lt;2.9,A79&lt;6.1,A79&lt;6.6,F79&gt;=2.5,F79&gt;=1.5),5.06,IF(AND(B79&gt;=2.9,A79&lt;6.1,A79&lt;6.6,F79&gt;=2.5,F79&gt;=1.5),4.8,IF(AND(B79&lt;3.05,A79&gt;=6.1,A79&lt;6.6,F79&gt;=2.5,F79&gt;=1.5),5.6,IF(AND(B79&gt;=3.05,A79&gt;=6.1,A79&lt;6.6,F79&gt;=2.5,F79&gt;=1.5),5.267,IF(AND(H79&gt;=14.564,A79&lt;7.25,A79&gt;=6.6,F79&gt;=2.5,F79&gt;=1.5),5.6,IF(AND(H79&gt;=14.309,G79&gt;=0.11,G79&lt;0.227,G79&lt;0.347,B79&gt;=3.05,F79&lt;1.5),1.7,IF(AND(D79&lt;0.4,H79&gt;=9.441,H79&gt;=6.417,G79&gt;=0.347,B79&gt;=3.05,F79&lt;1.5),1.5,IF(AND(D79&gt;=0.4,H79&gt;=9.441,H79&gt;=6.417,G79&gt;=0.347,B79&gt;=3.05,F79&lt;1.5),1.633,IF(AND(A79&lt;5.35,G79&lt;0.865,G79&gt;=0.451,H79&lt;10.266,F79&lt;2.5,F79&gt;=1.5),3.15,IF(AND(D79&lt;1.45,G79&gt;=0.302,H79&gt;=13.665,H79&gt;=10.266,F79&lt;2.5,F79&gt;=1.5),4.74,IF(AND(D79&gt;=1.45,G79&gt;=0.302,H79&gt;=13.665,H79&gt;=10.266,F79&lt;2.5,F79&gt;=1.5),4.567,IF(AND(H79&lt;8.836,H79&lt;14.564,A79&lt;7.25,A79&gt;=6.6,F79&gt;=2.5,F79&gt;=1.5),5.7,IF(AND(H79&gt;=8.836,H79&lt;14.564,A79&lt;7.25,A79&gt;=6.6,F79&gt;=2.5,F79&gt;=1.5),5.9,IF(AND(H79&lt;11.53,H79&lt;14.309,G79&gt;=0.11,G79&lt;0.227,G79&lt;0.347,B79&gt;=3.05,F79&lt;1.5),1.5,IF(AND(H79&gt;=11.53,H79&lt;14.309,G79&gt;=0.11,G79&lt;0.227,G79&lt;0.347,B79&gt;=3.05,F79&lt;1.5),1.467,IF(AND(H79&lt;9.386,A79&gt;=5.35,G79&lt;0.865,G79&gt;=0.451,H79&lt;10.266,F79&lt;2.5,F79&gt;=1.5),3.56,IF(AND(H79&gt;=9.386,A79&gt;=5.35,G79&lt;0.865,G79&gt;=0.451,H79&lt;10.266,F79&lt;2.5,F79&gt;=1.5),4.2,IF(AND(H79&lt;11.036,D79&lt;1.45,B79&gt;=2.45,H79&lt;13.665,H79&gt;=10.266,F79&lt;2.5,F79&gt;=1.5),4.45,IF(AND(H79&gt;=11.036,D79&lt;1.45,B79&gt;=2.45,H79&lt;13.665,H79&gt;=10.266,F79&lt;2.5,F79&gt;=1.5),4.1,IF(AND(G79&gt;=0.585,D79&gt;=1.45,B79&gt;=2.45,H79&lt;13.665,H79&gt;=10.266,F79&lt;2.5,F79&gt;=1.5),4.9,IF(AND(H79&lt;11.743,G79&lt;0.585,D79&gt;=1.45,B79&gt;=2.45,H79&lt;13.665,H79&gt;=10.266,F79&lt;2.5,F79&gt;=1.5),4.7,IF(AND(H79&gt;=11.743,G79&lt;0.585,D79&gt;=1.45,B79&gt;=2.45,H79&lt;13.665,H79&gt;=10.266,F79&lt;2.5,F79&gt;=1.5),4.5,"shouldnthappen")))))))))))))))))))))))))))))))))))</f>
        <v>4.74</v>
      </c>
      <c r="AV79" s="1" t="n">
        <f aca="false">IF(AND(G79&gt;=0.356,F79&gt;=1.5,A79&lt;5.75),3.52,IF(AND(A79&lt;7.25,A79&gt;=7.1,A79&gt;=5.75),5.875,IF(AND(A79&gt;=7.25,A79&gt;=7.1,A79&gt;=5.75),6.5,IF(AND(D79&gt;=0.35,G79&gt;=0.586,F79&lt;1.5,A79&lt;5.75),1.8,IF(AND(D79&lt;1.4,G79&lt;0.356,F79&gt;=1.5,A79&lt;5.75),4.2,IF(AND(D79&gt;=1.4,G79&lt;0.356,F79&gt;=1.5,A79&lt;5.75),4.5,IF(AND(H79&gt;=11.218,A79&lt;5.05,G79&lt;0.586,F79&lt;1.5,A79&lt;5.75),1.225,IF(AND(G79&gt;=0.253,A79&gt;=5.05,G79&lt;0.586,F79&lt;1.5,A79&lt;5.75),1.3,IF(AND(B79&gt;=3.75,D79&lt;0.35,G79&gt;=0.586,F79&lt;1.5,A79&lt;5.75),1.567,IF(AND(B79&lt;2.85,D79&lt;1.35,D79&lt;1.65,A79&lt;7.1,A79&gt;=5.75),4.26,IF(AND(B79&gt;=2.85,D79&lt;1.35,D79&lt;1.65,A79&lt;7.1,A79&gt;=5.75),4.45,IF(AND(A79&lt;6.05,H79&lt;12.921,D79&gt;=1.65,A79&lt;7.1,A79&gt;=5.75),5.1,IF(AND(H79&gt;=15.338,H79&gt;=12.921,D79&gt;=1.65,A79&lt;7.1,A79&gt;=5.75),5.55,IF(AND(G79&lt;0.418,H79&lt;11.218,A79&lt;5.05,G79&lt;0.586,F79&lt;1.5,A79&lt;5.75),1.42,IF(AND(G79&gt;=0.418,H79&lt;11.218,A79&lt;5.05,G79&lt;0.586,F79&lt;1.5,A79&lt;5.75),1.3,IF(AND(H79&gt;=13.321,G79&lt;0.253,A79&gt;=5.05,G79&lt;0.586,F79&lt;1.5,A79&lt;5.75),1.7,IF(AND(H79&lt;6.089,B79&lt;3.75,D79&lt;0.35,G79&gt;=0.586,F79&lt;1.5,A79&lt;5.75),1.7,IF(AND(H79&gt;=6.089,B79&lt;3.75,D79&lt;0.35,G79&gt;=0.586,F79&lt;1.5,A79&lt;5.75),1.5,IF(AND(B79&lt;2.9,D79&lt;1.45,D79&gt;=1.35,D79&lt;1.65,A79&lt;7.1,A79&gt;=5.75),4.8,IF(AND(B79&gt;=2.9,D79&lt;1.45,D79&gt;=1.35,D79&lt;1.65,A79&lt;7.1,A79&gt;=5.75),4.475,IF(AND(B79&lt;2.5,D79&gt;=1.45,D79&gt;=1.35,D79&lt;1.65,A79&lt;7.1,A79&gt;=5.75),4.5,IF(AND(H79&lt;8.884,A79&gt;=6.05,H79&lt;12.921,D79&gt;=1.65,A79&lt;7.1,A79&gt;=5.75),5.4,IF(AND(A79&lt;6.3,H79&lt;15.338,H79&gt;=12.921,D79&gt;=1.65,A79&lt;7.1,A79&gt;=5.75),4.967,IF(AND(A79&gt;=6.3,H79&lt;15.338,H79&gt;=12.921,D79&gt;=1.65,A79&lt;7.1,A79&gt;=5.75),5.133,IF(AND(H79&lt;10.826,H79&lt;13.321,G79&lt;0.253,A79&gt;=5.05,G79&lt;0.586,F79&lt;1.5,A79&lt;5.75),1.5,IF(AND(H79&gt;=10.826,H79&lt;13.321,G79&lt;0.253,A79&gt;=5.05,G79&lt;0.586,F79&lt;1.5,A79&lt;5.75),1.4,IF(AND(H79&lt;7.47,B79&gt;=2.5,D79&gt;=1.45,D79&gt;=1.35,D79&lt;1.65,A79&lt;7.1,A79&gt;=5.75),5.1,IF(AND(H79&gt;=7.47,B79&gt;=2.5,D79&gt;=1.45,D79&gt;=1.35,D79&lt;1.65,A79&lt;7.1,A79&gt;=5.75),4.725,IF(AND(H79&lt;9.637,H79&gt;=8.884,A79&gt;=6.05,H79&lt;12.921,D79&gt;=1.65,A79&lt;7.1,A79&gt;=5.75),5.9,IF(AND(B79&lt;2.6,H79&gt;=9.637,H79&gt;=8.884,A79&gt;=6.05,H79&lt;12.921,D79&gt;=1.65,A79&lt;7.1,A79&gt;=5.75),5.8,IF(AND(B79&lt;2.75,B79&gt;=2.6,H79&gt;=9.637,H79&gt;=8.884,A79&gt;=6.05,H79&lt;12.921,D79&gt;=1.65,A79&lt;7.1,A79&gt;=5.75),5.3,IF(AND(D79&lt;2.25,B79&gt;=2.75,B79&gt;=2.6,H79&gt;=9.637,H79&gt;=8.884,A79&gt;=6.05,H79&lt;12.921,D79&gt;=1.65,A79&lt;7.1,A79&gt;=5.75),5.6,IF(AND(D79&gt;=2.25,B79&gt;=2.75,B79&gt;=2.6,H79&gt;=9.637,H79&gt;=8.884,A79&gt;=6.05,H79&lt;12.921,D79&gt;=1.65,A79&lt;7.1,A79&gt;=5.75),5.5,"shouldnthappen")))))))))))))))))))))))))))))))))</f>
        <v>4.8</v>
      </c>
      <c r="AW79" s="1" t="n">
        <f aca="false">IF(AND(G79&gt;=0.905,F79&lt;1.5),1.767,IF(AND(H79&gt;=16.674,F79&gt;=1.5),6.55,IF(AND(A79&lt;4.35,H79&lt;14.344,G79&lt;0.905,F79&lt;1.5),1.1,IF(AND(B79&lt;3.65,H79&gt;=14.344,G79&lt;0.905,F79&lt;1.5),1.5,IF(AND(B79&gt;=3.65,H79&gt;=14.344,G79&lt;0.905,F79&lt;1.5),1.65,IF(AND(B79&lt;2.6,F79&gt;=2.5,H79&lt;16.674,F79&gt;=1.5),4.5,IF(AND(D79&gt;=0.45,A79&gt;=4.35,H79&lt;14.344,G79&lt;0.905,F79&lt;1.5),1.65,IF(AND(D79&lt;1.15,A79&lt;5.9,F79&lt;2.5,H79&lt;16.674,F79&gt;=1.5),3.56,IF(AND(B79&lt;2.75,A79&gt;=5.9,F79&lt;2.5,H79&lt;16.674,F79&gt;=1.5),5,IF(AND(H79&lt;13.531,B79&gt;=2.75,A79&gt;=5.9,F79&lt;2.5,H79&lt;16.674,F79&gt;=1.5),4.333,IF(AND(B79&lt;3.2,G79&gt;=0.669,B79&gt;=2.6,F79&gt;=2.5,H79&lt;16.674,F79&gt;=1.5),5.08,IF(AND(B79&gt;=3.2,G79&gt;=0.669,B79&gt;=2.6,F79&gt;=2.5,H79&lt;16.674,F79&gt;=1.5),5.4,IF(AND(B79&lt;3.15,A79&lt;5.05,D79&lt;0.45,A79&gt;=4.35,H79&lt;14.344,G79&lt;0.905,F79&lt;1.5),1.45,IF(AND(A79&gt;=5.55,A79&gt;=5.05,D79&lt;0.45,A79&gt;=4.35,H79&lt;14.344,G79&lt;0.905,F79&lt;1.5),1.5,IF(AND(A79&lt;5.55,A79&lt;5.65,D79&gt;=1.15,A79&lt;5.9,F79&lt;2.5,H79&lt;16.674,F79&gt;=1.5),3.95,IF(AND(A79&gt;=5.55,A79&lt;5.65,D79&gt;=1.15,A79&lt;5.9,F79&lt;2.5,H79&lt;16.674,F79&gt;=1.5),3.82,IF(AND(G79&lt;0.39,A79&gt;=5.65,D79&gt;=1.15,A79&lt;5.9,F79&lt;2.5,H79&lt;16.674,F79&gt;=1.5),4.35,IF(AND(G79&gt;=0.39,A79&gt;=5.65,D79&gt;=1.15,A79&lt;5.9,F79&lt;2.5,H79&lt;16.674,F79&gt;=1.5),3.95,IF(AND(G79&lt;0.466,H79&gt;=13.531,B79&gt;=2.75,A79&gt;=5.9,F79&lt;2.5,H79&lt;16.674,F79&gt;=1.5),4.8,IF(AND(G79&gt;=0.466,H79&gt;=13.531,B79&gt;=2.75,A79&gt;=5.9,F79&lt;2.5,H79&lt;16.674,F79&gt;=1.5),4.7,IF(AND(H79&lt;10.144,D79&lt;2.05,G79&lt;0.669,B79&gt;=2.6,F79&gt;=2.5,H79&lt;16.674,F79&gt;=1.5),5.3,IF(AND(H79&gt;=10.144,D79&lt;2.05,G79&lt;0.669,B79&gt;=2.6,F79&gt;=2.5,H79&lt;16.674,F79&gt;=1.5),5.133,IF(AND(D79&gt;=2.45,D79&gt;=2.05,G79&lt;0.669,B79&gt;=2.6,F79&gt;=2.5,H79&lt;16.674,F79&gt;=1.5),5.9,IF(AND(B79&lt;3.25,B79&gt;=3.15,A79&lt;5.05,D79&lt;0.45,A79&gt;=4.35,H79&lt;14.344,G79&lt;0.905,F79&lt;1.5),1.2,IF(AND(B79&gt;=3.25,B79&gt;=3.15,A79&lt;5.05,D79&lt;0.45,A79&gt;=4.35,H79&lt;14.344,G79&lt;0.905,F79&lt;1.5),1.36,IF(AND(B79&gt;=3.8,A79&lt;5.55,A79&gt;=5.05,D79&lt;0.45,A79&gt;=4.35,H79&lt;14.344,G79&lt;0.905,F79&lt;1.5),1.3,IF(AND(G79&lt;0.05,B79&lt;3.8,A79&lt;5.55,A79&gt;=5.05,D79&lt;0.45,A79&gt;=4.35,H79&lt;14.344,G79&lt;0.905,F79&lt;1.5),1.4,IF(AND(G79&lt;0.107,G79&lt;0.395,D79&lt;2.45,D79&gt;=2.05,G79&lt;0.669,B79&gt;=2.6,F79&gt;=2.5,H79&lt;16.674,F79&gt;=1.5),5.667,IF(AND(G79&lt;0.537,G79&gt;=0.395,D79&lt;2.45,D79&gt;=2.05,G79&lt;0.669,B79&gt;=2.6,F79&gt;=2.5,H79&lt;16.674,F79&gt;=1.5),5.6,IF(AND(G79&gt;=0.537,G79&gt;=0.395,D79&lt;2.45,D79&gt;=2.05,G79&lt;0.669,B79&gt;=2.6,F79&gt;=2.5,H79&lt;16.674,F79&gt;=1.5),5.775,IF(AND(B79&lt;3.6,G79&gt;=0.05,B79&lt;3.8,A79&lt;5.55,A79&gt;=5.05,D79&lt;0.45,A79&gt;=4.35,H79&lt;14.344,G79&lt;0.905,F79&lt;1.5),1.475,IF(AND(B79&gt;=3.6,G79&gt;=0.05,B79&lt;3.8,A79&lt;5.55,A79&gt;=5.05,D79&lt;0.45,A79&gt;=4.35,H79&lt;14.344,G79&lt;0.905,F79&lt;1.5),1.5,IF(AND(G79&lt;0.312,G79&gt;=0.107,G79&lt;0.395,D79&lt;2.45,D79&gt;=2.05,G79&lt;0.669,B79&gt;=2.6,F79&gt;=2.5,H79&lt;16.674,F79&gt;=1.5),5.18,IF(AND(G79&gt;=0.312,G79&gt;=0.107,G79&lt;0.395,D79&lt;2.45,D79&gt;=2.05,G79&lt;0.669,B79&gt;=2.6,F79&gt;=2.5,H79&lt;16.674,F79&gt;=1.5),5.4,"shouldnthappen"))))))))))))))))))))))))))))))))))</f>
        <v>4.8</v>
      </c>
      <c r="AX79" s="1" t="n">
        <f aca="false">IF(AND(D79&gt;=1.3,B79&gt;=3.45),6.25,IF(AND(B79&lt;2.75,A79&lt;5.25,B79&lt;3.45),3.9,IF(AND(D79&lt;0.25,D79&lt;1.3,B79&gt;=3.45),1.16,IF(AND(A79&gt;=5.05,B79&gt;=2.75,A79&lt;5.25,B79&lt;3.45),1.7,IF(AND(D79&lt;0.7,F79&lt;2.5,A79&gt;=5.25,B79&lt;3.45),1.5,IF(AND(H79&gt;=16.284,F79&gt;=2.5,A79&gt;=5.25,B79&lt;3.45),6.6,IF(AND(G79&lt;0.123,D79&gt;=0.25,D79&lt;1.3,B79&gt;=3.45),1.3,IF(AND(A79&lt;4.5,A79&lt;5.05,B79&gt;=2.75,A79&lt;5.25,B79&lt;3.45),1.3,IF(AND(A79&lt;5.05,G79&gt;=0.123,D79&gt;=0.25,D79&lt;1.3,B79&gt;=3.45),1.6,IF(AND(B79&lt;3.15,A79&gt;=4.5,A79&lt;5.05,B79&gt;=2.75,A79&lt;5.25,B79&lt;3.45),1.54,IF(AND(B79&gt;=3.15,A79&gt;=4.5,A79&lt;5.05,B79&gt;=2.75,A79&lt;5.25,B79&lt;3.45),1.35,IF(AND(D79&gt;=1.4,A79&lt;5.9,D79&gt;=0.7,F79&lt;2.5,A79&gt;=5.25,B79&lt;3.45),4.5,IF(AND(D79&gt;=1.55,A79&gt;=5.9,D79&gt;=0.7,F79&lt;2.5,A79&gt;=5.25,B79&lt;3.45),4.95,IF(AND(G79&gt;=0.682,D79&gt;=2.05,H79&lt;16.284,F79&gt;=2.5,A79&gt;=5.25,B79&lt;3.45),5.26,IF(AND(A79&lt;5.4,A79&gt;=5.05,G79&gt;=0.123,D79&gt;=0.25,D79&lt;1.3,B79&gt;=3.45),1.64,IF(AND(A79&gt;=5.4,A79&gt;=5.05,G79&gt;=0.123,D79&gt;=0.25,D79&lt;1.3,B79&gt;=3.45),1.6,IF(AND(G79&lt;0.372,D79&lt;1.4,A79&lt;5.9,D79&gt;=0.7,F79&lt;2.5,A79&gt;=5.25,B79&lt;3.45),4.175,IF(AND(D79&lt;1.35,D79&lt;1.55,A79&gt;=5.9,D79&gt;=0.7,F79&lt;2.5,A79&gt;=5.25,B79&lt;3.45),4.2,IF(AND(B79&lt;2.35,G79&lt;0.596,D79&lt;2.05,H79&lt;16.284,F79&gt;=2.5,A79&gt;=5.25,B79&lt;3.45),5,IF(AND(G79&gt;=0.888,G79&gt;=0.596,D79&lt;2.05,H79&lt;16.284,F79&gt;=2.5,A79&gt;=5.25,B79&lt;3.45),4.8,IF(AND(A79&gt;=6.85,G79&lt;0.682,D79&gt;=2.05,H79&lt;16.284,F79&gt;=2.5,A79&gt;=5.25,B79&lt;3.45),5.4,IF(AND(A79&gt;=5.75,G79&gt;=0.372,D79&lt;1.4,A79&lt;5.9,D79&gt;=0.7,F79&lt;2.5,A79&gt;=5.25,B79&lt;3.45),3.933,IF(AND(A79&gt;=6.75,D79&gt;=1.35,D79&lt;1.55,A79&gt;=5.9,D79&gt;=0.7,F79&lt;2.5,A79&gt;=5.25,B79&lt;3.45),4.8,IF(AND(H79&lt;11.084,B79&gt;=2.35,G79&lt;0.596,D79&lt;2.05,H79&lt;16.284,F79&gt;=2.5,A79&gt;=5.25,B79&lt;3.45),5.3,IF(AND(H79&lt;8.435,G79&lt;0.888,G79&gt;=0.596,D79&lt;2.05,H79&lt;16.284,F79&gt;=2.5,A79&gt;=5.25,B79&lt;3.45),5.1,IF(AND(H79&gt;=8.435,G79&lt;0.888,G79&gt;=0.596,D79&lt;2.05,H79&lt;16.284,F79&gt;=2.5,A79&gt;=5.25,B79&lt;3.45),4.94,IF(AND(B79&lt;3.15,A79&lt;6.85,G79&lt;0.682,D79&gt;=2.05,H79&lt;16.284,F79&gt;=2.5,A79&gt;=5.25,B79&lt;3.45),5.6,IF(AND(B79&gt;=3.15,A79&lt;6.85,G79&lt;0.682,D79&gt;=2.05,H79&lt;16.284,F79&gt;=2.5,A79&gt;=5.25,B79&lt;3.45),5.74,IF(AND(G79&lt;0.572,A79&lt;5.75,G79&gt;=0.372,D79&lt;1.4,A79&lt;5.9,D79&gt;=0.7,F79&lt;2.5,A79&gt;=5.25,B79&lt;3.45),3.7,IF(AND(D79&lt;1.45,A79&lt;6.75,D79&gt;=1.35,D79&lt;1.55,A79&gt;=5.9,D79&gt;=0.7,F79&lt;2.5,A79&gt;=5.25,B79&lt;3.45),4.46,IF(AND(D79&gt;=1.45,A79&lt;6.75,D79&gt;=1.35,D79&lt;1.55,A79&gt;=5.9,D79&gt;=0.7,F79&lt;2.5,A79&gt;=5.25,B79&lt;3.45),4.567,IF(AND(H79&lt;12.532,H79&gt;=11.084,B79&gt;=2.35,G79&lt;0.596,D79&lt;2.05,H79&lt;16.284,F79&gt;=2.5,A79&gt;=5.25,B79&lt;3.45),5.8,IF(AND(H79&gt;=12.532,H79&gt;=11.084,B79&gt;=2.35,G79&lt;0.596,D79&lt;2.05,H79&lt;16.284,F79&gt;=2.5,A79&gt;=5.25,B79&lt;3.45),5.667,IF(AND(A79&gt;=5.65,G79&gt;=0.572,A79&lt;5.75,G79&gt;=0.372,D79&lt;1.4,A79&lt;5.9,D79&gt;=0.7,F79&lt;2.5,A79&gt;=5.25,B79&lt;3.45),4.2,IF(AND(G79&lt;0.862,A79&lt;5.65,G79&gt;=0.572,A79&lt;5.75,G79&gt;=0.372,D79&lt;1.4,A79&lt;5.9,D79&gt;=0.7,F79&lt;2.5,A79&gt;=5.25,B79&lt;3.45),3.9,IF(AND(G79&gt;=0.862,A79&lt;5.65,G79&gt;=0.572,A79&lt;5.75,G79&gt;=0.372,D79&lt;1.4,A79&lt;5.9,D79&gt;=0.7,F79&lt;2.5,A79&gt;=5.25,B79&lt;3.45),4,"shouldnthappen"))))))))))))))))))))))))))))))))))))</f>
        <v>4.8</v>
      </c>
      <c r="AY79" s="1" t="n">
        <f aca="false">IF(AND(H79&gt;=8.233,D79&gt;=0.8,A79&lt;5.55),3.525,IF(AND(B79&lt;2.9,H79&gt;=15.534,A79&gt;=5.55),4.8,IF(AND(H79&gt;=12.259,A79&lt;4.75,D79&lt;0.8,A79&lt;5.55),1.25,IF(AND(B79&gt;=3.85,A79&gt;=4.75,D79&lt;0.8,A79&lt;5.55),1.425,IF(AND(D79&lt;1.55,H79&lt;8.233,D79&gt;=0.8,A79&lt;5.55),3.975,IF(AND(D79&gt;=1.55,H79&lt;8.233,D79&gt;=0.8,A79&lt;5.55),4.5,IF(AND(D79&lt;0.65,D79&lt;1.7,H79&lt;15.534,A79&gt;=5.55),1.7,IF(AND(A79&gt;=7.05,D79&gt;=1.7,H79&lt;15.534,A79&gt;=5.55),6.3,IF(AND(B79&gt;=3.35,B79&gt;=2.9,H79&gt;=15.534,A79&gt;=5.55),5.4,IF(AND(B79&lt;3.1,H79&lt;12.259,A79&lt;4.75,D79&lt;0.8,A79&lt;5.55),1.367,IF(AND(B79&gt;=3.1,H79&lt;12.259,A79&lt;4.75,D79&lt;0.8,A79&lt;5.55),1.4,IF(AND(G79&gt;=0.905,B79&lt;3.85,A79&gt;=4.75,D79&lt;0.8,A79&lt;5.55),1.9,IF(AND(H79&lt;15.681,B79&lt;3.35,B79&gt;=2.9,H79&gt;=15.534,A79&gt;=5.55),5.8,IF(AND(H79&gt;=15.681,B79&lt;3.35,B79&gt;=2.9,H79&gt;=15.534,A79&gt;=5.55),5.7,IF(AND(H79&gt;=14.877,G79&lt;0.905,B79&lt;3.85,A79&gt;=4.75,D79&lt;0.8,A79&lt;5.55),1.3,IF(AND(D79&gt;=1.25,B79&lt;2.65,D79&gt;=0.65,D79&lt;1.7,H79&lt;15.534,A79&gt;=5.55),4.433,IF(AND(G79&gt;=0.622,B79&lt;3.15,A79&lt;7.05,D79&gt;=1.7,H79&lt;15.534,A79&gt;=5.55),5.08,IF(AND(H79&gt;=13.42,B79&gt;=3.15,A79&lt;7.05,D79&gt;=1.7,H79&lt;15.534,A79&gt;=5.55),5.1,IF(AND(G79&lt;0.265,H79&lt;14.877,G79&lt;0.905,B79&lt;3.85,A79&gt;=4.75,D79&lt;0.8,A79&lt;5.55),1.2,IF(AND(A79&lt;5.75,D79&lt;1.25,B79&lt;2.65,D79&gt;=0.65,D79&lt;1.7,H79&lt;15.534,A79&gt;=5.55),3.7,IF(AND(A79&gt;=5.75,D79&lt;1.25,B79&lt;2.65,D79&gt;=0.65,D79&lt;1.7,H79&lt;15.534,A79&gt;=5.55),4,IF(AND(G79&gt;=0.652,D79&lt;1.35,B79&gt;=2.65,D79&gt;=0.65,D79&lt;1.7,H79&lt;15.534,A79&gt;=5.55),3.6,IF(AND(H79&lt;7.47,D79&gt;=1.35,B79&gt;=2.65,D79&gt;=0.65,D79&lt;1.7,H79&lt;15.534,A79&gt;=5.55),5.1,IF(AND(H79&lt;10.914,G79&lt;0.622,B79&lt;3.15,A79&lt;7.05,D79&gt;=1.7,H79&lt;15.534,A79&gt;=5.55),5.36,IF(AND(H79&gt;=10.914,G79&lt;0.622,B79&lt;3.15,A79&lt;7.05,D79&gt;=1.7,H79&lt;15.534,A79&gt;=5.55),5.64,IF(AND(G79&gt;=0.657,H79&lt;13.42,B79&gt;=3.15,A79&lt;7.05,D79&gt;=1.7,H79&lt;15.534,A79&gt;=5.55),6,IF(AND(G79&gt;=0.782,G79&gt;=0.265,H79&lt;14.877,G79&lt;0.905,B79&lt;3.85,A79&gt;=4.75,D79&lt;0.8,A79&lt;5.55),1.48,IF(AND(H79&lt;11.286,G79&lt;0.652,D79&lt;1.35,B79&gt;=2.65,D79&gt;=0.65,D79&lt;1.7,H79&lt;15.534,A79&gt;=5.55),4.24,IF(AND(H79&gt;=11.286,G79&lt;0.652,D79&lt;1.35,B79&gt;=2.65,D79&gt;=0.65,D79&lt;1.7,H79&lt;15.534,A79&gt;=5.55),4.05,IF(AND(G79&lt;0.413,H79&gt;=7.47,D79&gt;=1.35,B79&gt;=2.65,D79&gt;=0.65,D79&lt;1.7,H79&lt;15.534,A79&gt;=5.55),5.1,IF(AND(H79&lt;11.325,G79&lt;0.657,H79&lt;13.42,B79&gt;=3.15,A79&lt;7.05,D79&gt;=1.7,H79&lt;15.534,A79&gt;=5.55),5.8,IF(AND(H79&gt;=11.325,G79&lt;0.657,H79&lt;13.42,B79&gt;=3.15,A79&lt;7.05,D79&gt;=1.7,H79&lt;15.534,A79&gt;=5.55),5.6,IF(AND(D79&gt;=0.35,G79&lt;0.782,G79&gt;=0.265,H79&lt;14.877,G79&lt;0.905,B79&lt;3.85,A79&gt;=4.75,D79&lt;0.8,A79&lt;5.55),1.633,IF(AND(B79&lt;2.85,G79&gt;=0.413,H79&gt;=7.47,D79&gt;=1.35,B79&gt;=2.65,D79&gt;=0.65,D79&lt;1.7,H79&lt;15.534,A79&gt;=5.55),4.6,IF(AND(D79&lt;0.15,D79&lt;0.35,G79&lt;0.782,G79&gt;=0.265,H79&lt;14.877,G79&lt;0.905,B79&lt;3.85,A79&gt;=4.75,D79&lt;0.8,A79&lt;5.55),1.5,IF(AND(D79&gt;=0.15,D79&lt;0.35,G79&lt;0.782,G79&gt;=0.265,H79&lt;14.877,G79&lt;0.905,B79&lt;3.85,A79&gt;=4.75,D79&lt;0.8,A79&lt;5.55),1.543,IF(AND(A79&gt;=6.8,B79&gt;=2.85,G79&gt;=0.413,H79&gt;=7.47,D79&gt;=1.35,B79&gt;=2.65,D79&gt;=0.65,D79&lt;1.7,H79&lt;15.534,A79&gt;=5.55),4.9,IF(AND(H79&lt;13.531,A79&lt;6.8,B79&gt;=2.85,G79&gt;=0.413,H79&gt;=7.47,D79&gt;=1.35,B79&gt;=2.65,D79&gt;=0.65,D79&lt;1.7,H79&lt;15.534,A79&gt;=5.55),4.5,IF(AND(H79&gt;=13.531,A79&lt;6.8,B79&gt;=2.85,G79&gt;=0.413,H79&gt;=7.47,D79&gt;=1.35,B79&gt;=2.65,D79&gt;=0.65,D79&lt;1.7,H79&lt;15.534,A79&gt;=5.55),4.7,"shouldnthappen")))))))))))))))))))))))))))))))))))))))</f>
        <v>4.8</v>
      </c>
      <c r="AZ79" s="1" t="n">
        <f aca="false">IF(AND(H79&gt;=15.371,B79&gt;=3.35),5.4,IF(AND(G79&gt;=0.851,H79&gt;=15.244,B79&lt;3.35),4.75,IF(AND(F79&gt;=2,H79&lt;15.371,B79&gt;=3.35),5.6,IF(AND(B79&lt;2.75,A79&lt;5.15,H79&lt;15.244,B79&lt;3.35),3.42,IF(AND(A79&gt;=7.25,G79&lt;0.851,H79&gt;=15.244,B79&lt;3.35),6.6,IF(AND(A79&lt;4.45,B79&gt;=2.75,A79&lt;5.15,H79&lt;15.244,B79&lt;3.35),1.1,IF(AND(G79&lt;0.527,A79&lt;7.25,G79&lt;0.851,H79&gt;=15.244,B79&lt;3.35),5.08,IF(AND(G79&gt;=0.527,A79&lt;7.25,G79&lt;0.851,H79&gt;=15.244,B79&lt;3.35),5.8,IF(AND(D79&gt;=0.35,B79&lt;3.7,F79&lt;2,H79&lt;15.371,B79&gt;=3.35),1.55,IF(AND(H79&lt;6.542,B79&gt;=3.7,F79&lt;2,H79&lt;15.371,B79&gt;=3.35),1.9,IF(AND(B79&lt;3.25,A79&gt;=4.45,B79&gt;=2.75,A79&lt;5.15,H79&lt;15.244,B79&lt;3.35),1.46,IF(AND(B79&gt;=3.25,A79&gt;=4.45,B79&gt;=2.75,A79&lt;5.15,H79&lt;15.244,B79&lt;3.35),1.7,IF(AND(H79&lt;13.654,B79&gt;=2.95,D79&lt;1.45,A79&gt;=5.15,H79&lt;15.244,B79&lt;3.35),4.3,IF(AND(H79&gt;=13.654,B79&gt;=2.95,D79&lt;1.45,A79&gt;=5.15,H79&lt;15.244,B79&lt;3.35),4.625,IF(AND(F79&gt;=2.5,D79&lt;1.75,D79&gt;=1.45,A79&gt;=5.15,H79&lt;15.244,B79&lt;3.35),5.3,IF(AND(G79&gt;=0.853,D79&gt;=1.75,D79&gt;=1.45,A79&gt;=5.15,H79&lt;15.244,B79&lt;3.35),5.15,IF(AND(D79&gt;=0.25,D79&lt;0.35,B79&lt;3.7,F79&lt;2,H79&lt;15.371,B79&gt;=3.35),1.3,IF(AND(B79&lt;3.85,H79&gt;=6.542,B79&gt;=3.7,F79&lt;2,H79&lt;15.371,B79&gt;=3.35),1.633,IF(AND(H79&lt;7.02,H79&lt;10.688,B79&lt;2.95,D79&lt;1.45,A79&gt;=5.15,H79&lt;15.244,B79&lt;3.35),3.98,IF(AND(G79&lt;0.338,H79&gt;=10.688,B79&lt;2.95,D79&lt;1.45,A79&gt;=5.15,H79&lt;15.244,B79&lt;3.35),4.22,IF(AND(G79&gt;=0.338,H79&gt;=10.688,B79&lt;2.95,D79&lt;1.45,A79&gt;=5.15,H79&lt;15.244,B79&lt;3.35),3.9,IF(AND(B79&lt;2.75,F79&lt;2.5,D79&lt;1.75,D79&gt;=1.45,A79&gt;=5.15,H79&lt;15.244,B79&lt;3.35),5.1,IF(AND(B79&gt;=2.75,F79&lt;2.5,D79&lt;1.75,D79&gt;=1.45,A79&gt;=5.15,H79&lt;15.244,B79&lt;3.35),4.74,IF(AND(A79&gt;=7,G79&lt;0.853,D79&gt;=1.75,D79&gt;=1.45,A79&gt;=5.15,H79&lt;15.244,B79&lt;3.35),6.5,IF(AND(G79&gt;=0.934,D79&lt;0.25,D79&lt;0.35,B79&lt;3.7,F79&lt;2,H79&lt;15.371,B79&gt;=3.35),1.7,IF(AND(D79&lt;0.25,B79&gt;=3.85,H79&gt;=6.542,B79&gt;=3.7,F79&lt;2,H79&lt;15.371,B79&gt;=3.35),1.5,IF(AND(D79&gt;=0.25,B79&gt;=3.85,H79&gt;=6.542,B79&gt;=3.7,F79&lt;2,H79&lt;15.371,B79&gt;=3.35),1.4,IF(AND(B79&lt;2.5,H79&gt;=7.02,H79&lt;10.688,B79&lt;2.95,D79&lt;1.45,A79&gt;=5.15,H79&lt;15.244,B79&lt;3.35),3.8,IF(AND(G79&gt;=0.74,A79&lt;7,G79&lt;0.853,D79&gt;=1.75,D79&gt;=1.45,A79&gt;=5.15,H79&lt;15.244,B79&lt;3.35),6,IF(AND(G79&gt;=0.61,G79&lt;0.934,D79&lt;0.25,D79&lt;0.35,B79&lt;3.7,F79&lt;2,H79&lt;15.371,B79&gt;=3.35),1.5,IF(AND(D79&lt;1.15,B79&gt;=2.5,H79&gt;=7.02,H79&lt;10.688,B79&lt;2.95,D79&lt;1.45,A79&gt;=5.15,H79&lt;15.244,B79&lt;3.35),3.5,IF(AND(D79&gt;=1.15,B79&gt;=2.5,H79&gt;=7.02,H79&lt;10.688,B79&lt;2.95,D79&lt;1.45,A79&gt;=5.15,H79&lt;15.244,B79&lt;3.35),3.6,IF(AND(G79&gt;=0.626,G79&lt;0.74,A79&lt;7,G79&lt;0.853,D79&gt;=1.75,D79&gt;=1.45,A79&gt;=5.15,H79&lt;15.244,B79&lt;3.35),4.9,IF(AND(H79&lt;13.641,G79&lt;0.61,G79&lt;0.934,D79&lt;0.25,D79&lt;0.35,B79&lt;3.7,F79&lt;2,H79&lt;15.371,B79&gt;=3.35),1.425,IF(AND(H79&gt;=13.641,G79&lt;0.61,G79&lt;0.934,D79&lt;0.25,D79&lt;0.35,B79&lt;3.7,F79&lt;2,H79&lt;15.371,B79&gt;=3.35),1.3,IF(AND(B79&lt;3.05,G79&lt;0.626,G79&lt;0.74,A79&lt;7,G79&lt;0.853,D79&gt;=1.75,D79&gt;=1.45,A79&gt;=5.15,H79&lt;15.244,B79&lt;3.35),5.475,IF(AND(B79&gt;=3.05,G79&lt;0.626,G79&lt;0.74,A79&lt;7,G79&lt;0.853,D79&gt;=1.75,D79&gt;=1.45,A79&gt;=5.15,H79&lt;15.244,B79&lt;3.35),5.633,"shouldnthappen")))))))))))))))))))))))))))))))))))))</f>
        <v>5.08</v>
      </c>
      <c r="BA79" s="1" t="n">
        <f aca="false">IF(AND(F79&gt;=2,B79&gt;=3.4),6.1,IF(AND(B79&lt;2.75,A79&lt;5.15,B79&lt;3.4),3.225,IF(AND(G79&gt;=0.821,F79&lt;2,B79&gt;=3.4),1.9,IF(AND(B79&gt;=3.2,B79&gt;=2.75,A79&lt;5.15,B79&lt;3.4),1.7,IF(AND(A79&lt;4.8,G79&lt;0.821,F79&lt;2,B79&gt;=3.4),1,IF(AND(G79&gt;=0.446,B79&lt;3.2,B79&gt;=2.75,A79&lt;5.15,B79&lt;3.4),1.1,IF(AND(G79&lt;0.356,D79&lt;1.45,A79&lt;6.25,A79&gt;=5.15,B79&lt;3.4),4.32,IF(AND(G79&lt;0.591,D79&gt;=1.45,A79&lt;6.25,A79&gt;=5.15,B79&lt;3.4),4.6,IF(AND(D79&lt;1.75,G79&lt;0.597,A79&gt;=6.25,A79&gt;=5.15,B79&lt;3.4),4.86,IF(AND(H79&gt;=16.472,G79&gt;=0.597,A79&gt;=6.25,A79&gt;=5.15,B79&lt;3.4),6.6,IF(AND(G79&lt;0.063,G79&lt;0.446,B79&lt;3.2,B79&gt;=2.75,A79&lt;5.15,B79&lt;3.4),1.4,IF(AND(A79&gt;=5.95,G79&gt;=0.356,D79&lt;1.45,A79&lt;6.25,A79&gt;=5.15,B79&lt;3.4),4.6,IF(AND(B79&gt;=2.9,G79&gt;=0.591,D79&gt;=1.45,A79&lt;6.25,A79&gt;=5.15,B79&lt;3.4),4.867,IF(AND(D79&gt;=2.4,H79&lt;16.472,G79&gt;=0.597,A79&gt;=6.25,A79&gt;=5.15,B79&lt;3.4),6,IF(AND(A79&lt;5.45,B79&gt;=3.85,A79&gt;=4.8,G79&lt;0.821,F79&lt;2,B79&gt;=3.4),1.3,IF(AND(A79&gt;=5.45,B79&gt;=3.85,A79&gt;=4.8,G79&lt;0.821,F79&lt;2,B79&gt;=3.4),1.45,IF(AND(H79&lt;14.273,G79&gt;=0.063,G79&lt;0.446,B79&lt;3.2,B79&gt;=2.75,A79&lt;5.15,B79&lt;3.4),1.5,IF(AND(H79&gt;=14.273,G79&gt;=0.063,G79&lt;0.446,B79&lt;3.2,B79&gt;=2.75,A79&lt;5.15,B79&lt;3.4),1.6,IF(AND(G79&gt;=0.572,A79&lt;5.95,G79&gt;=0.356,D79&lt;1.45,A79&lt;6.25,A79&gt;=5.15,B79&lt;3.4),3.9,IF(AND(G79&lt;0.827,B79&lt;2.9,G79&gt;=0.591,D79&gt;=1.45,A79&lt;6.25,A79&gt;=5.15,B79&lt;3.4),4.9,IF(AND(G79&gt;=0.827,B79&lt;2.9,G79&gt;=0.591,D79&gt;=1.45,A79&lt;6.25,A79&gt;=5.15,B79&lt;3.4),5.1,IF(AND(A79&gt;=7.2,B79&lt;3.05,D79&gt;=1.75,G79&lt;0.597,A79&gt;=6.25,A79&gt;=5.15,B79&lt;3.4),6.7,IF(AND(G79&lt;0.353,B79&gt;=3.05,D79&gt;=1.75,G79&lt;0.597,A79&gt;=6.25,A79&gt;=5.15,B79&lt;3.4),5.22,IF(AND(G79&gt;=0.353,B79&gt;=3.05,D79&gt;=1.75,G79&lt;0.597,A79&gt;=6.25,A79&gt;=5.15,B79&lt;3.4),5.65,IF(AND(A79&lt;6.55,D79&lt;2.4,H79&lt;16.472,G79&gt;=0.597,A79&gt;=6.25,A79&gt;=5.15,B79&lt;3.4),5.033,IF(AND(H79&lt;12.719,G79&lt;0.385,B79&lt;3.85,A79&gt;=4.8,G79&lt;0.821,F79&lt;2,B79&gt;=3.4),1.54,IF(AND(H79&gt;=12.719,G79&lt;0.385,B79&lt;3.85,A79&gt;=4.8,G79&lt;0.821,F79&lt;2,B79&gt;=3.4),1.3,IF(AND(B79&lt;3.6,G79&gt;=0.385,B79&lt;3.85,A79&gt;=4.8,G79&lt;0.821,F79&lt;2,B79&gt;=3.4),1.325,IF(AND(B79&gt;=3.6,G79&gt;=0.385,B79&lt;3.85,A79&gt;=4.8,G79&lt;0.821,F79&lt;2,B79&gt;=3.4),1.55,IF(AND(D79&lt;1.05,G79&lt;0.572,A79&lt;5.95,G79&gt;=0.356,D79&lt;1.45,A79&lt;6.25,A79&gt;=5.15,B79&lt;3.4),3.633,IF(AND(D79&gt;=2.15,A79&lt;7.2,B79&lt;3.05,D79&gt;=1.75,G79&lt;0.597,A79&gt;=6.25,A79&gt;=5.15,B79&lt;3.4),5.667,IF(AND(H79&lt;13.094,A79&gt;=6.55,D79&lt;2.4,H79&lt;16.472,G79&gt;=0.597,A79&gt;=6.25,A79&gt;=5.15,B79&lt;3.4),5.2,IF(AND(D79&lt;1.15,D79&gt;=1.05,G79&lt;0.572,A79&lt;5.95,G79&gt;=0.356,D79&lt;1.45,A79&lt;6.25,A79&gt;=5.15,B79&lt;3.4),3.8,IF(AND(D79&gt;=1.15,D79&gt;=1.05,G79&lt;0.572,A79&lt;5.95,G79&gt;=0.356,D79&lt;1.45,A79&lt;6.25,A79&gt;=5.15,B79&lt;3.4),3.9,IF(AND(G79&gt;=0.487,D79&lt;2.15,A79&lt;7.2,B79&lt;3.05,D79&gt;=1.75,G79&lt;0.597,A79&gt;=6.25,A79&gt;=5.15,B79&lt;3.4),5.8,IF(AND(A79&lt;6.8,H79&gt;=13.094,A79&gt;=6.55,D79&lt;2.4,H79&lt;16.472,G79&gt;=0.597,A79&gt;=6.25,A79&gt;=5.15,B79&lt;3.4),4.52,IF(AND(A79&gt;=6.8,H79&gt;=13.094,A79&gt;=6.55,D79&lt;2.4,H79&lt;16.472,G79&gt;=0.597,A79&gt;=6.25,A79&gt;=5.15,B79&lt;3.4),4.75,IF(AND(B79&lt;2.95,G79&lt;0.487,D79&lt;2.15,A79&lt;7.2,B79&lt;3.05,D79&gt;=1.75,G79&lt;0.597,A79&gt;=6.25,A79&gt;=5.15,B79&lt;3.4),5.6,IF(AND(B79&gt;=2.95,G79&lt;0.487,D79&lt;2.15,A79&lt;7.2,B79&lt;3.05,D79&gt;=1.75,G79&lt;0.597,A79&gt;=6.25,A79&gt;=5.15,B79&lt;3.4),5.5,"shouldnthappen")))))))))))))))))))))))))))))))))))))))</f>
        <v>4.86</v>
      </c>
      <c r="BB79" s="1" t="n">
        <f aca="false">IF(AND(A79&lt;4.35,B79&lt;3.25,F79&lt;1.5),1.1,IF(AND(H79&lt;14.005,A79&gt;=4.35,B79&lt;3.25,F79&lt;1.5),1.3,IF(AND(H79&gt;=14.005,A79&gt;=4.35,B79&lt;3.25,F79&lt;1.5),1.6,IF(AND(G79&gt;=0.905,A79&lt;5.15,B79&gt;=3.25,F79&lt;1.5),1.9,IF(AND(B79&lt;3.45,A79&gt;=5.15,B79&gt;=3.25,F79&lt;1.5),1.6,IF(AND(F79&gt;=2.5,D79&gt;=1.35,D79&lt;1.75,F79&gt;=1.5),4.867,IF(AND(A79&gt;=7.05,D79&gt;=2.05,D79&gt;=1.75,F79&gt;=1.5),6.35,IF(AND(D79&gt;=0.4,G79&lt;0.905,A79&lt;5.15,B79&gt;=3.25,F79&lt;1.5),1.65,IF(AND(B79&lt;3.6,B79&gt;=3.45,A79&gt;=5.15,B79&gt;=3.25,F79&lt;1.5),1.35,IF(AND(H79&lt;6.808,H79&lt;9.386,D79&lt;1.35,D79&lt;1.75,F79&gt;=1.5),4.05,IF(AND(H79&gt;=6.808,H79&lt;9.386,D79&lt;1.35,D79&lt;1.75,F79&gt;=1.5),3.46,IF(AND(B79&lt;2.45,F79&lt;2.5,D79&gt;=1.35,D79&lt;1.75,F79&gt;=1.5),4.5,IF(AND(H79&gt;=13.115,D79&lt;1.95,D79&lt;2.05,D79&gt;=1.75,F79&gt;=1.5),4.85,IF(AND(G79&lt;0.196,D79&gt;=1.95,D79&lt;2.05,D79&gt;=1.75,F79&gt;=1.5),6.7,IF(AND(G79&gt;=0.196,D79&gt;=1.95,D79&lt;2.05,D79&gt;=1.75,F79&gt;=1.5),5.12,IF(AND(H79&lt;10.925,D79&lt;0.4,G79&lt;0.905,A79&lt;5.15,B79&gt;=3.25,F79&lt;1.5),1.4,IF(AND(H79&gt;=10.925,D79&lt;0.4,G79&lt;0.905,A79&lt;5.15,B79&gt;=3.25,F79&lt;1.5),1.45,IF(AND(H79&lt;14.096,B79&gt;=3.6,B79&gt;=3.45,A79&gt;=5.15,B79&gt;=3.25,F79&lt;1.5),1.42,IF(AND(H79&gt;=14.096,B79&gt;=3.6,B79&gt;=3.45,A79&gt;=5.15,B79&gt;=3.25,F79&lt;1.5),1.7,IF(AND(B79&lt;2.45,D79&lt;1.15,H79&gt;=9.386,D79&lt;1.35,D79&lt;1.75,F79&gt;=1.5),3.6,IF(AND(B79&gt;=2.45,D79&lt;1.15,H79&gt;=9.386,D79&lt;1.35,D79&lt;1.75,F79&gt;=1.5),3.9,IF(AND(G79&lt;0.246,D79&gt;=1.15,H79&gt;=9.386,D79&lt;1.35,D79&lt;1.75,F79&gt;=1.5),4.4,IF(AND(B79&lt;2.75,B79&gt;=2.45,F79&lt;2.5,D79&gt;=1.35,D79&lt;1.75,F79&gt;=1.5),5.1,IF(AND(H79&lt;11.084,H79&lt;13.115,D79&lt;1.95,D79&lt;2.05,D79&gt;=1.75,F79&gt;=1.5),5.35,IF(AND(H79&gt;=11.084,H79&lt;13.115,D79&lt;1.95,D79&lt;2.05,D79&gt;=1.75,F79&gt;=1.5),5.7,IF(AND(H79&lt;15.52,D79&lt;2.25,A79&lt;7.05,D79&gt;=2.05,D79&gt;=1.75,F79&gt;=1.5),5.45,IF(AND(H79&gt;=15.52,D79&lt;2.25,A79&lt;7.05,D79&gt;=2.05,D79&gt;=1.75,F79&gt;=1.5),5.725,IF(AND(G79&gt;=0.775,D79&gt;=2.25,A79&lt;7.05,D79&gt;=2.05,D79&gt;=1.75,F79&gt;=1.5),5.2,IF(AND(D79&lt;1.25,G79&gt;=0.246,D79&gt;=1.15,H79&gt;=9.386,D79&lt;1.35,D79&lt;1.75,F79&gt;=1.5),4.05,IF(AND(A79&lt;5.85,B79&gt;=2.75,B79&gt;=2.45,F79&lt;2.5,D79&gt;=1.35,D79&lt;1.75,F79&gt;=1.5),4.5,IF(AND(B79&lt;3.3,G79&lt;0.775,D79&gt;=2.25,A79&lt;7.05,D79&gt;=2.05,D79&gt;=1.75,F79&gt;=1.5),5.64,IF(AND(B79&gt;=3.3,G79&lt;0.775,D79&gt;=2.25,A79&lt;7.05,D79&gt;=2.05,D79&gt;=1.75,F79&gt;=1.5),5.6,IF(AND(A79&lt;5.9,D79&gt;=1.25,G79&gt;=0.246,D79&gt;=1.15,H79&gt;=9.386,D79&lt;1.35,D79&lt;1.75,F79&gt;=1.5),4.2,IF(AND(A79&gt;=5.9,D79&gt;=1.25,G79&gt;=0.246,D79&gt;=1.15,H79&gt;=9.386,D79&lt;1.35,D79&lt;1.75,F79&gt;=1.5),4,IF(AND(G79&gt;=0.437,A79&gt;=5.85,B79&gt;=2.75,B79&gt;=2.45,F79&lt;2.5,D79&gt;=1.35,D79&lt;1.75,F79&gt;=1.5),4.75,IF(AND(H79&lt;9.446,G79&lt;0.437,A79&gt;=5.85,B79&gt;=2.75,B79&gt;=2.45,F79&lt;2.5,D79&gt;=1.35,D79&lt;1.75,F79&gt;=1.5),4.6,IF(AND(H79&gt;=9.446,G79&lt;0.437,A79&gt;=5.85,B79&gt;=2.75,B79&gt;=2.45,F79&lt;2.5,D79&gt;=1.35,D79&lt;1.75,F79&gt;=1.5),4.7,"shouldnthappen")))))))))))))))))))))))))))))))))))))</f>
        <v>4.75</v>
      </c>
      <c r="BC79" s="1" t="n">
        <f aca="false">IF(AND(G79&gt;=0.905,F79&lt;1.5),1.65,IF(AND(D79&gt;=0.45,G79&lt;0.905,F79&lt;1.5),1.65,IF(AND(A79&lt;5.15,D79&lt;1.55,F79&gt;=1.5),3.225,IF(AND(F79&gt;=2.5,A79&gt;=5.15,D79&lt;1.55,F79&gt;=1.5),5.05,IF(AND(H79&lt;5.767,A79&lt;7.05,D79&gt;=1.55,F79&gt;=1.5),4.5,IF(AND(D79&lt;1.7,A79&gt;=7.05,D79&gt;=1.55,F79&gt;=1.5),5.8,IF(AND(A79&gt;=5.3,G79&lt;0.207,D79&lt;0.45,G79&lt;0.905,F79&lt;1.5),1.3,IF(AND(D79&gt;=0.35,G79&gt;=0.207,D79&lt;0.45,G79&lt;0.905,F79&lt;1.5),1.5,IF(AND(G79&lt;0.155,D79&gt;=1.7,A79&gt;=7.05,D79&gt;=1.55,F79&gt;=1.5),6.7,IF(AND(G79&gt;=0.155,D79&gt;=1.7,A79&gt;=7.05,D79&gt;=1.55,F79&gt;=1.5),6.34,IF(AND(G79&lt;0.05,A79&lt;5.3,G79&lt;0.207,D79&lt;0.45,G79&lt;0.905,F79&lt;1.5),1.4,IF(AND(G79&gt;=0.05,A79&lt;5.3,G79&lt;0.207,D79&lt;0.45,G79&lt;0.905,F79&lt;1.5),1.5,IF(AND(A79&lt;4.5,D79&lt;0.35,G79&gt;=0.207,D79&lt;0.45,G79&lt;0.905,F79&lt;1.5),1.3,IF(AND(G79&lt;0.308,A79&lt;6.2,F79&lt;2.5,A79&gt;=5.15,D79&lt;1.55,F79&gt;=1.5),4.5,IF(AND(D79&lt;1.35,A79&gt;=6.2,F79&lt;2.5,A79&gt;=5.15,D79&lt;1.55,F79&gt;=1.5),4.367,IF(AND(D79&lt;1.85,A79&lt;6.15,H79&gt;=5.767,A79&lt;7.05,D79&gt;=1.55,F79&gt;=1.5),4.933,IF(AND(G79&gt;=0.558,A79&gt;=4.5,D79&lt;0.35,G79&gt;=0.207,D79&lt;0.45,G79&lt;0.905,F79&lt;1.5),1.5,IF(AND(H79&gt;=13.383,G79&gt;=0.308,A79&lt;6.2,F79&lt;2.5,A79&gt;=5.15,D79&lt;1.55,F79&gt;=1.5),4.7,IF(AND(H79&gt;=12.206,D79&gt;=1.35,A79&gt;=6.2,F79&lt;2.5,A79&gt;=5.15,D79&lt;1.55,F79&gt;=1.5),4.575,IF(AND(A79&lt;5.7,D79&gt;=1.85,A79&lt;6.15,H79&gt;=5.767,A79&lt;7.05,D79&gt;=1.55,F79&gt;=1.5),4.9,IF(AND(A79&gt;=5.7,D79&gt;=1.85,A79&lt;6.15,H79&gt;=5.767,A79&lt;7.05,D79&gt;=1.55,F79&gt;=1.5),5.1,IF(AND(G79&lt;0.079,G79&lt;0.364,A79&gt;=6.15,H79&gt;=5.767,A79&lt;7.05,D79&gt;=1.55,F79&gt;=1.5),5.6,IF(AND(G79&gt;=0.079,G79&lt;0.364,A79&gt;=6.15,H79&gt;=5.767,A79&lt;7.05,D79&gt;=1.55,F79&gt;=1.5),5.25,IF(AND(G79&gt;=0.447,G79&lt;0.558,A79&gt;=4.5,D79&lt;0.35,G79&gt;=0.207,D79&lt;0.45,G79&lt;0.905,F79&lt;1.5),1.3,IF(AND(B79&gt;=2.95,H79&lt;13.383,G79&gt;=0.308,A79&lt;6.2,F79&lt;2.5,A79&gt;=5.15,D79&lt;1.55,F79&gt;=1.5),4.6,IF(AND(B79&lt;2.65,H79&lt;12.206,D79&gt;=1.35,A79&gt;=6.2,F79&lt;2.5,A79&gt;=5.15,D79&lt;1.55,F79&gt;=1.5),4.9,IF(AND(D79&lt;2.45,A79&lt;6.6,G79&gt;=0.364,A79&gt;=6.15,H79&gt;=5.767,A79&lt;7.05,D79&gt;=1.55,F79&gt;=1.5),5.6,IF(AND(D79&gt;=2.45,A79&lt;6.6,G79&gt;=0.364,A79&gt;=6.15,H79&gt;=5.767,A79&lt;7.05,D79&gt;=1.55,F79&gt;=1.5),6,IF(AND(H79&lt;12.921,A79&gt;=6.6,G79&gt;=0.364,A79&gt;=6.15,H79&gt;=5.767,A79&lt;7.05,D79&gt;=1.55,F79&gt;=1.5),5.725,IF(AND(H79&gt;=12.921,A79&gt;=6.6,G79&gt;=0.364,A79&gt;=6.15,H79&gt;=5.767,A79&lt;7.05,D79&gt;=1.55,F79&gt;=1.5),5.367,IF(AND(B79&lt;3.15,G79&lt;0.447,G79&lt;0.558,A79&gt;=4.5,D79&lt;0.35,G79&gt;=0.207,D79&lt;0.45,G79&lt;0.905,F79&lt;1.5),1.5,IF(AND(B79&gt;=3.15,G79&lt;0.447,G79&lt;0.558,A79&gt;=4.5,D79&lt;0.35,G79&gt;=0.207,D79&lt;0.45,G79&lt;0.905,F79&lt;1.5),1.36,IF(AND(B79&gt;=2.85,B79&lt;2.95,H79&lt;13.383,G79&gt;=0.308,A79&lt;6.2,F79&lt;2.5,A79&gt;=5.15,D79&lt;1.55,F79&gt;=1.5),3.6,IF(AND(H79&lt;9.446,B79&gt;=2.65,H79&lt;12.206,D79&gt;=1.35,A79&gt;=6.2,F79&lt;2.5,A79&gt;=5.15,D79&lt;1.55,F79&gt;=1.5),4.6,IF(AND(H79&gt;=9.446,B79&gt;=2.65,H79&lt;12.206,D79&gt;=1.35,A79&gt;=6.2,F79&lt;2.5,A79&gt;=5.15,D79&lt;1.55,F79&gt;=1.5),4.7,IF(AND(D79&lt;1.2,B79&lt;2.85,B79&lt;2.95,H79&lt;13.383,G79&gt;=0.308,A79&lt;6.2,F79&lt;2.5,A79&gt;=5.15,D79&lt;1.55,F79&gt;=1.5),3.75,IF(AND(G79&lt;0.356,D79&gt;=1.2,B79&lt;2.85,B79&lt;2.95,H79&lt;13.383,G79&gt;=0.308,A79&lt;6.2,F79&lt;2.5,A79&gt;=5.15,D79&lt;1.55,F79&gt;=1.5),4.2,IF(AND(G79&gt;=0.356,D79&gt;=1.2,B79&lt;2.85,B79&lt;2.95,H79&lt;13.383,G79&gt;=0.308,A79&lt;6.2,F79&lt;2.5,A79&gt;=5.15,D79&lt;1.55,F79&gt;=1.5),3.96,"shouldnthappen"))))))))))))))))))))))))))))))))))))))</f>
        <v>4.575</v>
      </c>
      <c r="BD79" s="1" t="n">
        <f aca="false">IF(AND(B79&lt;2.7,A79&lt;5.3,B79&lt;3.15),3.42,IF(AND(F79&lt;2.5,A79&gt;=5.85,B79&gt;=3.15),4.7,IF(AND(A79&lt;4.35,B79&gt;=2.7,A79&lt;5.3,B79&lt;3.15),1.1,IF(AND(A79&gt;=4.35,B79&gt;=2.7,A79&lt;5.3,B79&lt;3.15),1.42,IF(AND(A79&gt;=7.05,F79&gt;=2.5,A79&gt;=5.3,B79&lt;3.15),6.067,IF(AND(D79&gt;=0.45,A79&lt;5.05,A79&lt;5.85,B79&gt;=3.15),1.6,IF(AND(B79&lt;3.35,A79&gt;=5.05,A79&lt;5.85,B79&gt;=3.15),1.7,IF(AND(A79&gt;=6.85,F79&gt;=2.5,A79&gt;=5.85,B79&gt;=3.15),6.22,IF(AND(D79&lt;1.25,D79&lt;1.35,F79&lt;2.5,A79&gt;=5.3,B79&lt;3.15),4.033,IF(AND(D79&gt;=1.25,D79&lt;1.35,F79&lt;2.5,A79&gt;=5.3,B79&lt;3.15),4.233,IF(AND(A79&lt;6.05,D79&gt;=1.35,F79&lt;2.5,A79&gt;=5.3,B79&lt;3.15),5.1,IF(AND(H79&gt;=13.29,A79&lt;7.05,F79&gt;=2.5,A79&gt;=5.3,B79&lt;3.15),4.96,IF(AND(G79&gt;=0.858,D79&lt;0.45,A79&lt;5.05,A79&lt;5.85,B79&gt;=3.15),1.3,IF(AND(D79&gt;=0.35,B79&gt;=3.35,A79&gt;=5.05,A79&lt;5.85,B79&gt;=3.15),1.4,IF(AND(B79&lt;3.25,A79&lt;6.85,F79&gt;=2.5,A79&gt;=5.85,B79&gt;=3.15),5.233,IF(AND(A79&gt;=6.8,A79&gt;=6.05,D79&gt;=1.35,F79&lt;2.5,A79&gt;=5.3,B79&lt;3.15),4.9,IF(AND(G79&gt;=0.622,H79&lt;13.29,A79&lt;7.05,F79&gt;=2.5,A79&gt;=5.3,B79&lt;3.15),5.067,IF(AND(H79&lt;8.834,G79&lt;0.858,D79&lt;0.45,A79&lt;5.05,A79&lt;5.85,B79&gt;=3.15),1.4,IF(AND(G79&lt;0.774,B79&gt;=3.25,A79&lt;6.85,F79&gt;=2.5,A79&gt;=5.85,B79&gt;=3.15),5.8,IF(AND(G79&gt;=0.774,B79&gt;=3.25,A79&lt;6.85,F79&gt;=2.5,A79&gt;=5.85,B79&gt;=3.15),5.4,IF(AND(H79&gt;=12.206,A79&lt;6.8,A79&gt;=6.05,D79&gt;=1.35,F79&lt;2.5,A79&gt;=5.3,B79&lt;3.15),4.5,IF(AND(G79&gt;=0.439,G79&lt;0.622,H79&lt;13.29,A79&lt;7.05,F79&gt;=2.5,A79&gt;=5.3,B79&lt;3.15),5.667,IF(AND(G79&lt;0.227,H79&gt;=8.834,G79&lt;0.858,D79&lt;0.45,A79&lt;5.05,A79&lt;5.85,B79&gt;=3.15),1.4,IF(AND(G79&gt;=0.227,H79&gt;=8.834,G79&lt;0.858,D79&lt;0.45,A79&lt;5.05,A79&lt;5.85,B79&gt;=3.15),1.3,IF(AND(G79&gt;=0.934,B79&lt;3.75,D79&lt;0.35,B79&gt;=3.35,A79&gt;=5.05,A79&lt;5.85,B79&gt;=3.15),1.7,IF(AND(G79&lt;0.823,B79&gt;=3.75,D79&lt;0.35,B79&gt;=3.35,A79&gt;=5.05,A79&lt;5.85,B79&gt;=3.15),1.55,IF(AND(G79&gt;=0.823,B79&gt;=3.75,D79&lt;0.35,B79&gt;=3.35,A79&gt;=5.05,A79&lt;5.85,B79&gt;=3.15),1.5,IF(AND(A79&lt;6.2,H79&lt;12.206,A79&lt;6.8,A79&gt;=6.05,D79&gt;=1.35,F79&lt;2.5,A79&gt;=5.3,B79&lt;3.15),4.6,IF(AND(A79&gt;=6.2,H79&lt;12.206,A79&lt;6.8,A79&gt;=6.05,D79&gt;=1.35,F79&lt;2.5,A79&gt;=5.3,B79&lt;3.15),4.74,IF(AND(H79&gt;=10.667,G79&lt;0.439,G79&lt;0.622,H79&lt;13.29,A79&lt;7.05,F79&gt;=2.5,A79&gt;=5.3,B79&lt;3.15),5.6,IF(AND(H79&lt;13.67,G79&lt;0.934,B79&lt;3.75,D79&lt;0.35,B79&gt;=3.35,A79&gt;=5.05,A79&lt;5.85,B79&gt;=3.15),1.48,IF(AND(H79&gt;=13.67,G79&lt;0.934,B79&lt;3.75,D79&lt;0.35,B79&gt;=3.35,A79&gt;=5.05,A79&lt;5.85,B79&gt;=3.15),1.3,IF(AND(G79&lt;0.301,H79&lt;10.667,G79&lt;0.439,G79&lt;0.622,H79&lt;13.29,A79&lt;7.05,F79&gt;=2.5,A79&gt;=5.3,B79&lt;3.15),5.2,IF(AND(G79&gt;=0.301,H79&lt;10.667,G79&lt;0.439,G79&lt;0.622,H79&lt;13.29,A79&lt;7.05,F79&gt;=2.5,A79&gt;=5.3,B79&lt;3.15),5.067,"shouldnthappen"))))))))))))))))))))))))))))))))))</f>
        <v>4.9</v>
      </c>
      <c r="BE79" s="1" t="n">
        <f aca="false">IF(AND(B79&gt;=3.85,A79&gt;=5.05,F79&lt;1.5),1.4,IF(AND(A79&lt;5.25,A79&lt;5.75,F79&gt;=1.5),3.15,IF(AND(A79&lt;4.95,B79&lt;3.15,A79&lt;5.05,F79&lt;1.5),1.46,IF(AND(A79&gt;=4.95,B79&lt;3.15,A79&lt;5.05,F79&lt;1.5),1.6,IF(AND(H79&lt;8.834,B79&gt;=3.15,A79&lt;5.05,F79&lt;1.5),1.4,IF(AND(D79&lt;0.25,B79&lt;3.85,A79&gt;=5.05,F79&lt;1.5),1.48,IF(AND(D79&gt;=0.25,B79&lt;3.85,A79&gt;=5.05,F79&lt;1.5),1.7,IF(AND(F79&gt;=2.5,A79&gt;=5.25,A79&lt;5.75,F79&gt;=1.5),4.9,IF(AND(H79&lt;12.45,H79&gt;=8.834,B79&gt;=3.15,A79&lt;5.05,F79&lt;1.5),1.25,IF(AND(H79&gt;=12.45,H79&gt;=8.834,B79&gt;=3.15,A79&lt;5.05,F79&lt;1.5),1.32,IF(AND(G79&lt;0.283,F79&lt;2.5,A79&gt;=5.25,A79&lt;5.75,F79&gt;=1.5),4.3,IF(AND(H79&lt;6.712,H79&lt;11.275,D79&lt;1.55,A79&gt;=5.75,F79&gt;=1.5),5,IF(AND(H79&lt;13.101,H79&gt;=11.275,D79&lt;1.55,A79&gt;=5.75,F79&gt;=1.5),3.933,IF(AND(H79&gt;=13.101,H79&gt;=11.275,D79&lt;1.55,A79&gt;=5.75,F79&gt;=1.5),4.5,IF(AND(A79&gt;=7.3,D79&lt;2.45,D79&gt;=1.55,A79&gt;=5.75,F79&gt;=1.5),6.7,IF(AND(B79&lt;3.45,D79&gt;=2.45,D79&gt;=1.55,A79&gt;=5.75,F79&gt;=1.5),5.925,IF(AND(B79&gt;=3.45,D79&gt;=2.45,D79&gt;=1.55,A79&gt;=5.75,F79&gt;=1.5),6.1,IF(AND(B79&gt;=2.8,G79&gt;=0.283,F79&lt;2.5,A79&gt;=5.25,A79&lt;5.75,F79&gt;=1.5),4.2,IF(AND(D79&lt;1.35,H79&gt;=6.712,H79&lt;11.275,D79&lt;1.55,A79&gt;=5.75,F79&gt;=1.5),4.35,IF(AND(D79&lt;1.05,B79&lt;2.8,G79&gt;=0.283,F79&lt;2.5,A79&gt;=5.25,A79&lt;5.75,F79&gt;=1.5),3.567,IF(AND(D79&gt;=1.05,B79&lt;2.8,G79&gt;=0.283,F79&lt;2.5,A79&gt;=5.25,A79&lt;5.75,F79&gt;=1.5),3.925,IF(AND(B79&lt;2.65,D79&gt;=1.35,H79&gt;=6.712,H79&lt;11.275,D79&lt;1.55,A79&gt;=5.75,F79&gt;=1.5),4.9,IF(AND(B79&gt;=2.65,D79&gt;=1.35,H79&gt;=6.712,H79&lt;11.275,D79&lt;1.55,A79&gt;=5.75,F79&gt;=1.5),4.625,IF(AND(H79&gt;=14.683,G79&gt;=0.628,A79&lt;7.3,D79&lt;2.45,D79&gt;=1.55,A79&gt;=5.75,F79&gt;=1.5),5.4,IF(AND(D79&lt;1.95,H79&lt;8.884,G79&lt;0.628,A79&lt;7.3,D79&lt;2.45,D79&gt;=1.55,A79&gt;=5.75,F79&gt;=1.5),5.1,IF(AND(D79&gt;=1.95,H79&lt;8.884,G79&lt;0.628,A79&lt;7.3,D79&lt;2.45,D79&gt;=1.55,A79&gt;=5.75,F79&gt;=1.5),5.22,IF(AND(A79&lt;6.05,H79&gt;=8.884,G79&lt;0.628,A79&lt;7.3,D79&lt;2.45,D79&gt;=1.55,A79&gt;=5.75,F79&gt;=1.5),5.1,IF(AND(G79&lt;0.817,H79&lt;14.683,G79&gt;=0.628,A79&lt;7.3,D79&lt;2.45,D79&gt;=1.55,A79&gt;=5.75,F79&gt;=1.5),4.967,IF(AND(G79&gt;=0.817,H79&lt;14.683,G79&gt;=0.628,A79&lt;7.3,D79&lt;2.45,D79&gt;=1.55,A79&gt;=5.75,F79&gt;=1.5),5.1,IF(AND(H79&lt;9.637,A79&gt;=6.05,H79&gt;=8.884,G79&lt;0.628,A79&lt;7.3,D79&lt;2.45,D79&gt;=1.55,A79&gt;=5.75,F79&gt;=1.5),5.9,IF(AND(D79&lt;1.85,H79&gt;=9.637,A79&gt;=6.05,H79&gt;=8.884,G79&lt;0.628,A79&lt;7.3,D79&lt;2.45,D79&gt;=1.55,A79&gt;=5.75,F79&gt;=1.5),5.733,IF(AND(G79&gt;=0.388,D79&gt;=1.85,H79&gt;=9.637,A79&gt;=6.05,H79&gt;=8.884,G79&lt;0.628,A79&lt;7.3,D79&lt;2.45,D79&gt;=1.55,A79&gt;=5.75,F79&gt;=1.5),5.64,IF(AND(B79&lt;2.95,G79&lt;0.388,D79&gt;=1.85,H79&gt;=9.637,A79&gt;=6.05,H79&gt;=8.884,G79&lt;0.628,A79&lt;7.3,D79&lt;2.45,D79&gt;=1.55,A79&gt;=5.75,F79&gt;=1.5),5.5,IF(AND(B79&gt;=2.95,G79&lt;0.388,D79&gt;=1.85,H79&gt;=9.637,A79&gt;=6.05,H79&gt;=8.884,G79&lt;0.628,A79&lt;7.3,D79&lt;2.45,D79&gt;=1.55,A79&gt;=5.75,F79&gt;=1.5),5.333,"shouldnthappen"))))))))))))))))))))))))))))))))))</f>
        <v>4.5</v>
      </c>
      <c r="BF79" s="1" t="n">
        <f aca="false">IF(AND(D79&gt;=0.35,F79&lt;1.5),1.65,IF(AND(H79&gt;=16.227,D79&gt;=1.55,F79&gt;=1.5),6.533,IF(AND(A79&gt;=5.45,G79&lt;0.174,D79&lt;0.35,F79&lt;1.5),1.7,IF(AND(D79&lt;0.15,G79&gt;=0.174,D79&lt;0.35,F79&lt;1.5),1.38,IF(AND(D79&gt;=1.15,D79&lt;1.25,D79&lt;1.55,F79&gt;=1.5),3.967,IF(AND(H79&lt;8.376,A79&lt;5.45,G79&lt;0.174,D79&lt;0.35,F79&lt;1.5),1.4,IF(AND(H79&gt;=8.376,A79&lt;5.45,G79&lt;0.174,D79&lt;0.35,F79&lt;1.5),1.5,IF(AND(B79&lt;3.1,D79&gt;=0.15,G79&gt;=0.174,D79&lt;0.35,F79&lt;1.5),1.475,IF(AND(H79&lt;10.258,D79&lt;1.15,D79&lt;1.25,D79&lt;1.55,F79&gt;=1.5),3.24,IF(AND(H79&gt;=10.258,D79&lt;1.15,D79&lt;1.25,D79&lt;1.55,F79&gt;=1.5),3.875,IF(AND(F79&gt;=2.5,H79&lt;10.927,D79&gt;=1.25,D79&lt;1.55,F79&gt;=1.5),5.05,IF(AND(D79&lt;1.35,H79&gt;=10.927,D79&gt;=1.25,D79&lt;1.55,F79&gt;=1.5),4.25,IF(AND(A79&gt;=6.95,D79&lt;1.75,H79&lt;16.227,D79&gt;=1.55,F79&gt;=1.5),5.8,IF(AND(B79&lt;3.3,B79&gt;=3.1,D79&gt;=0.15,G79&gt;=0.174,D79&lt;0.35,F79&lt;1.5),1.3,IF(AND(H79&lt;12.278,D79&gt;=1.35,H79&gt;=10.927,D79&gt;=1.25,D79&lt;1.55,F79&gt;=1.5),4.9,IF(AND(G79&lt;0.226,A79&lt;6.95,D79&lt;1.75,H79&lt;16.227,D79&gt;=1.55,F79&gt;=1.5),5,IF(AND(G79&gt;=0.226,A79&lt;6.95,D79&lt;1.75,H79&lt;16.227,D79&gt;=1.55,F79&gt;=1.5),4.62,IF(AND(H79&lt;9.35,B79&lt;2.95,D79&gt;=1.75,H79&lt;16.227,D79&gt;=1.55,F79&gt;=1.5),6.3,IF(AND(H79&gt;=9.35,B79&lt;2.95,D79&gt;=1.75,H79&lt;16.227,D79&gt;=1.55,F79&gt;=1.5),5.58,IF(AND(A79&lt;5.05,B79&gt;=3.3,B79&gt;=3.1,D79&gt;=0.15,G79&gt;=0.174,D79&lt;0.35,F79&lt;1.5),1.35,IF(AND(A79&gt;=5.05,B79&gt;=3.3,B79&gt;=3.1,D79&gt;=0.15,G79&gt;=0.174,D79&lt;0.35,F79&lt;1.5),1.46,IF(AND(B79&lt;2.8,A79&lt;5.65,F79&lt;2.5,H79&lt;10.927,D79&gt;=1.25,D79&lt;1.55,F79&gt;=1.5),4.075,IF(AND(B79&gt;=2.8,A79&lt;5.65,F79&lt;2.5,H79&lt;10.927,D79&gt;=1.25,D79&lt;1.55,F79&gt;=1.5),3.933,IF(AND(A79&lt;6.25,A79&gt;=5.65,F79&lt;2.5,H79&lt;10.927,D79&gt;=1.25,D79&lt;1.55,F79&gt;=1.5),4.533,IF(AND(A79&gt;=6.25,A79&gt;=5.65,F79&lt;2.5,H79&lt;10.927,D79&gt;=1.25,D79&lt;1.55,F79&gt;=1.5),4.3,IF(AND(A79&lt;6.5,H79&gt;=12.278,D79&gt;=1.35,H79&gt;=10.927,D79&gt;=1.25,D79&lt;1.55,F79&gt;=1.5),4.55,IF(AND(A79&gt;=6.5,H79&gt;=12.278,D79&gt;=1.35,H79&gt;=10.927,D79&gt;=1.25,D79&lt;1.55,F79&gt;=1.5),4.775,IF(AND(H79&lt;9.884,D79&lt;2.1,B79&gt;=2.95,D79&gt;=1.75,H79&lt;16.227,D79&gt;=1.55,F79&gt;=1.5),5.5,IF(AND(H79&gt;=9.884,D79&lt;2.1,B79&gt;=2.95,D79&gt;=1.75,H79&lt;16.227,D79&gt;=1.55,F79&gt;=1.5),5.1,IF(AND(H79&lt;10.393,D79&gt;=2.1,B79&gt;=2.95,D79&gt;=1.75,H79&lt;16.227,D79&gt;=1.55,F79&gt;=1.5),5.74,IF(AND(D79&lt;2.25,H79&gt;=10.393,D79&gt;=2.1,B79&gt;=2.95,D79&gt;=1.75,H79&lt;16.227,D79&gt;=1.55,F79&gt;=1.5),5.8,IF(AND(D79&gt;=2.25,H79&gt;=10.393,D79&gt;=2.1,B79&gt;=2.95,D79&gt;=1.75,H79&lt;16.227,D79&gt;=1.55,F79&gt;=1.5),5.4,"shouldnthappen"))))))))))))))))))))))))))))))))</f>
        <v>4.775</v>
      </c>
      <c r="BG79" s="1" t="n">
        <f aca="false">IF(AND(G79&lt;0.096,A79&lt;5.45),2.95,IF(AND(F79&gt;=1.5,G79&gt;=0.096,A79&lt;5.45),3,IF(AND(D79&lt;0.6,A79&lt;5.9,A79&gt;=5.45),1.4,IF(AND(F79&gt;=2.5,D79&gt;=0.6,A79&lt;5.9,A79&gt;=5.45),5.1,IF(AND(A79&lt;7.45,A79&gt;=7.05,A79&gt;=5.9,A79&gt;=5.45),6.167,IF(AND(B79&gt;=3.55,G79&lt;0.587,F79&lt;1.5,G79&gt;=0.096,A79&lt;5.45),1,IF(AND(A79&lt;5.05,G79&gt;=0.587,F79&lt;1.5,G79&gt;=0.096,A79&lt;5.45),1.35,IF(AND(B79&lt;2.75,D79&lt;1.7,A79&lt;7.05,A79&gt;=5.9,A79&gt;=5.45),4.9,IF(AND(A79&lt;6.2,D79&gt;=1.7,A79&lt;7.05,A79&gt;=5.9,A79&gt;=5.45),4.833,IF(AND(H79&lt;17.32,A79&gt;=7.45,A79&gt;=7.05,A79&gt;=5.9,A79&gt;=5.45),6.68,IF(AND(H79&gt;=17.32,A79&gt;=7.45,A79&gt;=7.05,A79&gt;=5.9,A79&gt;=5.45),6.4,IF(AND(G79&lt;0.161,B79&lt;3.55,G79&lt;0.587,F79&lt;1.5,G79&gt;=0.096,A79&lt;5.45),1.5,IF(AND(H79&lt;11.016,A79&gt;=5.05,G79&gt;=0.587,F79&lt;1.5,G79&gt;=0.096,A79&lt;5.45),1.633,IF(AND(H79&lt;11.001,G79&lt;0.372,F79&lt;2.5,D79&gt;=0.6,A79&lt;5.9,A79&gt;=5.45),4.133,IF(AND(H79&gt;=11.001,G79&lt;0.372,F79&lt;2.5,D79&gt;=0.6,A79&lt;5.9,A79&gt;=5.45),4.3,IF(AND(H79&lt;6.808,G79&gt;=0.372,F79&lt;2.5,D79&gt;=0.6,A79&lt;5.9,A79&gt;=5.45),4,IF(AND(A79&gt;=6.75,B79&gt;=2.75,D79&lt;1.7,A79&lt;7.05,A79&gt;=5.9,A79&gt;=5.45),4.84,IF(AND(H79&lt;12.467,G79&gt;=0.161,B79&lt;3.55,G79&lt;0.587,F79&lt;1.5,G79&gt;=0.096,A79&lt;5.45),1.3,IF(AND(D79&lt;0.25,H79&gt;=11.016,A79&gt;=5.05,G79&gt;=0.587,F79&lt;1.5,G79&gt;=0.096,A79&lt;5.45),1.52,IF(AND(D79&gt;=0.25,H79&gt;=11.016,A79&gt;=5.05,G79&gt;=0.587,F79&lt;1.5,G79&gt;=0.096,A79&lt;5.45),1.5,IF(AND(H79&lt;11.218,H79&gt;=6.808,G79&gt;=0.372,F79&lt;2.5,D79&gt;=0.6,A79&lt;5.9,A79&gt;=5.45),3.7,IF(AND(H79&gt;=11.218,H79&gt;=6.808,G79&gt;=0.372,F79&lt;2.5,D79&gt;=0.6,A79&lt;5.9,A79&gt;=5.45),3.9,IF(AND(B79&lt;2.95,A79&lt;6.75,B79&gt;=2.75,D79&lt;1.7,A79&lt;7.05,A79&gt;=5.9,A79&gt;=5.45),4.2,IF(AND(B79&gt;=2.95,A79&lt;6.75,B79&gt;=2.75,D79&lt;1.7,A79&lt;7.05,A79&gt;=5.9,A79&gt;=5.45),4.6,IF(AND(D79&gt;=2.45,A79&lt;6.85,A79&gt;=6.2,D79&gt;=1.7,A79&lt;7.05,A79&gt;=5.9,A79&gt;=5.45),5.9,IF(AND(G79&lt;0.312,A79&gt;=6.85,A79&gt;=6.2,D79&gt;=1.7,A79&lt;7.05,A79&gt;=5.9,A79&gt;=5.45),5.1,IF(AND(G79&gt;=0.312,A79&gt;=6.85,A79&gt;=6.2,D79&gt;=1.7,A79&lt;7.05,A79&gt;=5.9,A79&gt;=5.45),5.4,IF(AND(G79&lt;0.251,H79&gt;=12.467,G79&gt;=0.161,B79&lt;3.55,G79&lt;0.587,F79&lt;1.5,G79&gt;=0.096,A79&lt;5.45),1.35,IF(AND(G79&gt;=0.251,H79&gt;=12.467,G79&gt;=0.161,B79&lt;3.55,G79&lt;0.587,F79&lt;1.5,G79&gt;=0.096,A79&lt;5.45),1.467,IF(AND(G79&gt;=0.628,D79&lt;2.45,A79&lt;6.85,A79&gt;=6.2,D79&gt;=1.7,A79&lt;7.05,A79&gt;=5.9,A79&gt;=5.45),5.1,IF(AND(A79&gt;=6.75,G79&lt;0.628,D79&lt;2.45,A79&lt;6.85,A79&gt;=6.2,D79&gt;=1.7,A79&lt;7.05,A79&gt;=5.9,A79&gt;=5.45),5.9,IF(AND(H79&lt;11.824,A79&lt;6.75,G79&lt;0.628,D79&lt;2.45,A79&lt;6.85,A79&gt;=6.2,D79&gt;=1.7,A79&lt;7.05,A79&gt;=5.9,A79&gt;=5.45),5.44,IF(AND(H79&lt;14.378,H79&gt;=11.824,A79&lt;6.75,G79&lt;0.628,D79&lt;2.45,A79&lt;6.85,A79&gt;=6.2,D79&gt;=1.7,A79&lt;7.05,A79&gt;=5.9,A79&gt;=5.45),5.6,IF(AND(H79&gt;=14.378,H79&gt;=11.824,A79&lt;6.75,G79&lt;0.628,D79&lt;2.45,A79&lt;6.85,A79&gt;=6.2,D79&gt;=1.7,A79&lt;7.05,A79&gt;=5.9,A79&gt;=5.45),5.8,"shouldnthappen"))))))))))))))))))))))))))))))))))</f>
        <v>4.84</v>
      </c>
      <c r="BH79" s="1" t="n">
        <f aca="false">IF(AND(G79&gt;=0.905,F79&lt;1.5),1.8,IF(AND(H79&lt;5.523,G79&lt;0.905,F79&lt;1.5),1,IF(AND(D79&gt;=0.4,H79&gt;=5.523,G79&lt;0.905,F79&lt;1.5),1.7,IF(AND(G79&gt;=0.878,D79&lt;1.35,F79&lt;2.5,F79&gt;=1.5),4.4,IF(AND(A79&lt;5.4,D79&gt;=1.35,F79&lt;2.5,F79&gt;=1.5),3.9,IF(AND(G79&lt;0.177,B79&lt;3.15,F79&gt;=2.5,F79&gt;=1.5),6.15,IF(AND(H79&lt;10.393,B79&gt;=3.15,F79&gt;=2.5,F79&gt;=1.5),5.94,IF(AND(H79&gt;=10.393,B79&gt;=3.15,F79&gt;=2.5,F79&gt;=1.5),5.467,IF(AND(D79&gt;=1.25,G79&lt;0.878,D79&lt;1.35,F79&lt;2.5,F79&gt;=1.5),4.18,IF(AND(G79&gt;=0.709,A79&gt;=5.4,D79&gt;=1.35,F79&lt;2.5,F79&gt;=1.5),4.9,IF(AND(B79&lt;2.6,G79&gt;=0.177,B79&lt;3.15,F79&gt;=2.5,F79&gt;=1.5),4.8,IF(AND(A79&lt;4.35,A79&lt;5.05,D79&lt;0.4,H79&gt;=5.523,G79&lt;0.905,F79&lt;1.5),1.1,IF(AND(A79&gt;=5.6,A79&gt;=5.05,D79&lt;0.4,H79&gt;=5.523,G79&lt;0.905,F79&lt;1.5),1.7,IF(AND(D79&lt;1.05,D79&lt;1.25,G79&lt;0.878,D79&lt;1.35,F79&lt;2.5,F79&gt;=1.5),3.6,IF(AND(D79&gt;=1.55,G79&lt;0.709,A79&gt;=5.4,D79&gt;=1.35,F79&lt;2.5,F79&gt;=1.5),4.975,IF(AND(D79&lt;1.7,B79&gt;=2.6,G79&gt;=0.177,B79&lt;3.15,F79&gt;=2.5,F79&gt;=1.5),5.8,IF(AND(B79&lt;3.15,A79&gt;=4.35,A79&lt;5.05,D79&lt;0.4,H79&gt;=5.523,G79&lt;0.905,F79&lt;1.5),1.46,IF(AND(A79&gt;=5.45,A79&lt;5.6,A79&gt;=5.05,D79&lt;0.4,H79&gt;=5.523,G79&lt;0.905,F79&lt;1.5),1.35,IF(AND(H79&lt;10.974,D79&gt;=1.05,D79&lt;1.25,G79&lt;0.878,D79&lt;1.35,F79&lt;2.5,F79&gt;=1.5),3.8,IF(AND(H79&gt;=13.654,D79&lt;1.55,G79&lt;0.709,A79&gt;=5.4,D79&gt;=1.35,F79&lt;2.5,F79&gt;=1.5),4.725,IF(AND(A79&lt;4.5,B79&gt;=3.15,A79&gt;=4.35,A79&lt;5.05,D79&lt;0.4,H79&gt;=5.523,G79&lt;0.905,F79&lt;1.5),1.3,IF(AND(G79&lt;0.676,A79&lt;5.45,A79&lt;5.6,A79&gt;=5.05,D79&lt;0.4,H79&gt;=5.523,G79&lt;0.905,F79&lt;1.5),1.5,IF(AND(G79&gt;=0.676,A79&lt;5.45,A79&lt;5.6,A79&gt;=5.05,D79&lt;0.4,H79&gt;=5.523,G79&lt;0.905,F79&lt;1.5),1.55,IF(AND(A79&lt;5.7,H79&gt;=10.974,D79&gt;=1.05,D79&lt;1.25,G79&lt;0.878,D79&lt;1.35,F79&lt;2.5,F79&gt;=1.5),3.9,IF(AND(A79&gt;=5.7,H79&gt;=10.974,D79&gt;=1.05,D79&lt;1.25,G79&lt;0.878,D79&lt;1.35,F79&lt;2.5,F79&gt;=1.5),3.933,IF(AND(G79&gt;=0.644,H79&lt;13.654,D79&lt;1.55,G79&lt;0.709,A79&gt;=5.4,D79&gt;=1.35,F79&lt;2.5,F79&gt;=1.5),4.4,IF(AND(B79&lt;2.9,A79&lt;6.2,D79&gt;=1.7,B79&gt;=2.6,G79&gt;=0.177,B79&lt;3.15,F79&gt;=2.5,F79&gt;=1.5),5.02,IF(AND(B79&gt;=2.9,A79&lt;6.2,D79&gt;=1.7,B79&gt;=2.6,G79&gt;=0.177,B79&lt;3.15,F79&gt;=2.5,F79&gt;=1.5),4.8,IF(AND(D79&lt;2.2,A79&gt;=6.2,D79&gt;=1.7,B79&gt;=2.6,G79&gt;=0.177,B79&lt;3.15,F79&gt;=2.5,F79&gt;=1.5),5.325,IF(AND(D79&gt;=2.2,A79&gt;=6.2,D79&gt;=1.7,B79&gt;=2.6,G79&gt;=0.177,B79&lt;3.15,F79&gt;=2.5,F79&gt;=1.5),5.1,IF(AND(D79&lt;0.25,A79&gt;=4.5,B79&gt;=3.15,A79&gt;=4.35,A79&lt;5.05,D79&lt;0.4,H79&gt;=5.523,G79&lt;0.905,F79&lt;1.5),1.357,IF(AND(D79&gt;=0.25,A79&gt;=4.5,B79&gt;=3.15,A79&gt;=4.35,A79&lt;5.05,D79&lt;0.4,H79&gt;=5.523,G79&lt;0.905,F79&lt;1.5),1.333,IF(AND(H79&lt;10.723,G79&lt;0.644,H79&lt;13.654,D79&lt;1.55,G79&lt;0.709,A79&gt;=5.4,D79&gt;=1.35,F79&lt;2.5,F79&gt;=1.5),4.6,IF(AND(H79&gt;=10.723,G79&lt;0.644,H79&lt;13.654,D79&lt;1.55,G79&lt;0.709,A79&gt;=5.4,D79&gt;=1.35,F79&lt;2.5,F79&gt;=1.5),4.5,"shouldnthappen"))))))))))))))))))))))))))))))))))</f>
        <v>4.725</v>
      </c>
      <c r="BI79" s="1" t="n">
        <f aca="false">IF(AND(D79&gt;=0.8,A79&lt;5.45),3.9,IF(AND(D79&gt;=0.45,D79&lt;0.8,A79&lt;5.45),1.66,IF(AND(H79&lt;16.447,B79&gt;=3.45,A79&gt;=5.45),1.525,IF(AND(H79&gt;=16.447,B79&gt;=3.45,A79&gt;=5.45),6.4,IF(AND(H79&lt;5.245,D79&lt;0.45,D79&lt;0.8,A79&lt;5.45),1,IF(AND(A79&gt;=7.2,G79&lt;0.154,B79&lt;3.45,A79&gt;=5.45),6.7,IF(AND(D79&lt;1.65,A79&lt;7.2,G79&lt;0.154,B79&lt;3.45,A79&gt;=5.45),4.7,IF(AND(D79&gt;=1.65,A79&lt;7.2,G79&lt;0.154,B79&lt;3.45,A79&gt;=5.45),5.52,IF(AND(D79&gt;=0.25,A79&lt;5.05,H79&gt;=5.245,D79&lt;0.45,D79&lt;0.8,A79&lt;5.45),1.35,IF(AND(H79&lt;6.089,A79&gt;=5.05,H79&gt;=5.245,D79&lt;0.45,D79&lt;0.8,A79&lt;5.45),1.7,IF(AND(D79&lt;1.2,B79&lt;2.6,A79&lt;5.75,G79&gt;=0.154,B79&lt;3.45,A79&gt;=5.45),3.85,IF(AND(D79&gt;=1.2,B79&lt;2.6,A79&lt;5.75,G79&gt;=0.154,B79&lt;3.45,A79&gt;=5.45),4,IF(AND(D79&gt;=1.65,B79&gt;=2.6,A79&lt;5.75,G79&gt;=0.154,B79&lt;3.45,A79&gt;=5.45),4.9,IF(AND(G79&lt;0.353,F79&lt;2.5,A79&gt;=5.75,G79&gt;=0.154,B79&lt;3.45,A79&gt;=5.45),4.25,IF(AND(A79&gt;=7.25,F79&gt;=2.5,A79&gt;=5.75,G79&gt;=0.154,B79&lt;3.45,A79&gt;=5.45),6.45,IF(AND(H79&lt;11.218,D79&lt;0.25,A79&lt;5.05,H79&gt;=5.245,D79&lt;0.45,D79&lt;0.8,A79&lt;5.45),1.42,IF(AND(G79&lt;0.517,H79&gt;=6.089,A79&gt;=5.05,H79&gt;=5.245,D79&lt;0.45,D79&lt;0.8,A79&lt;5.45),1.44,IF(AND(G79&gt;=0.517,H79&gt;=6.089,A79&gt;=5.05,H79&gt;=5.245,D79&lt;0.45,D79&lt;0.8,A79&lt;5.45),1.54,IF(AND(H79&gt;=10.194,D79&lt;1.65,B79&gt;=2.6,A79&lt;5.75,G79&gt;=0.154,B79&lt;3.45,A79&gt;=5.45),4.35,IF(AND(B79&gt;=3.15,G79&gt;=0.353,F79&lt;2.5,A79&gt;=5.75,G79&gt;=0.154,B79&lt;3.45,A79&gt;=5.45),4.7,IF(AND(H79&lt;7.716,A79&lt;7.25,F79&gt;=2.5,A79&gt;=5.75,G79&gt;=0.154,B79&lt;3.45,A79&gt;=5.45),5.04,IF(AND(G79&lt;0.175,H79&gt;=11.218,D79&lt;0.25,A79&lt;5.05,H79&gt;=5.245,D79&lt;0.45,D79&lt;0.8,A79&lt;5.45),1.5,IF(AND(H79&lt;7.713,H79&lt;10.194,D79&lt;1.65,B79&gt;=2.6,A79&lt;5.75,G79&gt;=0.154,B79&lt;3.45,A79&gt;=5.45),4.1,IF(AND(H79&gt;=7.713,H79&lt;10.194,D79&lt;1.65,B79&gt;=2.6,A79&lt;5.75,G79&gt;=0.154,B79&lt;3.45,A79&gt;=5.45),4.2,IF(AND(B79&gt;=3.05,B79&lt;3.15,G79&gt;=0.353,F79&lt;2.5,A79&gt;=5.75,G79&gt;=0.154,B79&lt;3.45,A79&gt;=5.45),4.4,IF(AND(D79&gt;=2.45,H79&gt;=7.716,A79&lt;7.25,F79&gt;=2.5,A79&gt;=5.75,G79&gt;=0.154,B79&lt;3.45,A79&gt;=5.45),5.85,IF(AND(D79&lt;0.15,G79&gt;=0.175,H79&gt;=11.218,D79&lt;0.25,A79&lt;5.05,H79&gt;=5.245,D79&lt;0.45,D79&lt;0.8,A79&lt;5.45),1.1,IF(AND(H79&gt;=16.317,B79&lt;3.05,B79&lt;3.15,G79&gt;=0.353,F79&lt;2.5,A79&gt;=5.75,G79&gt;=0.154,B79&lt;3.45,A79&gt;=5.45),4.8,IF(AND(G79&gt;=0.857,D79&lt;2.45,H79&gt;=7.716,A79&lt;7.25,F79&gt;=2.5,A79&gt;=5.75,G79&gt;=0.154,B79&lt;3.45,A79&gt;=5.45),5.05,IF(AND(G79&lt;0.245,D79&gt;=0.15,G79&gt;=0.175,H79&gt;=11.218,D79&lt;0.25,A79&lt;5.05,H79&gt;=5.245,D79&lt;0.45,D79&lt;0.8,A79&lt;5.45),1.3,IF(AND(G79&gt;=0.245,D79&gt;=0.15,G79&gt;=0.175,H79&gt;=11.218,D79&lt;0.25,A79&lt;5.05,H79&gt;=5.245,D79&lt;0.45,D79&lt;0.8,A79&lt;5.45),1.22,IF(AND(B79&lt;2.85,H79&lt;16.317,B79&lt;3.05,B79&lt;3.15,G79&gt;=0.353,F79&lt;2.5,A79&gt;=5.75,G79&gt;=0.154,B79&lt;3.45,A79&gt;=5.45),4.6,IF(AND(B79&gt;=2.85,H79&lt;16.317,B79&lt;3.05,B79&lt;3.15,G79&gt;=0.353,F79&lt;2.5,A79&gt;=5.75,G79&gt;=0.154,B79&lt;3.45,A79&gt;=5.45),4.633,IF(AND(D79&lt;1.85,G79&lt;0.857,D79&lt;2.45,H79&gt;=7.716,A79&lt;7.25,F79&gt;=2.5,A79&gt;=5.75,G79&gt;=0.154,B79&lt;3.45,A79&gt;=5.45),5.8,IF(AND(H79&lt;11.297,D79&gt;=1.85,G79&lt;0.857,D79&lt;2.45,H79&gt;=7.716,A79&lt;7.25,F79&gt;=2.5,A79&gt;=5.75,G79&gt;=0.154,B79&lt;3.45,A79&gt;=5.45),5.3,IF(AND(G79&lt;0.388,H79&gt;=11.297,D79&gt;=1.85,G79&lt;0.857,D79&lt;2.45,H79&gt;=7.716,A79&lt;7.25,F79&gt;=2.5,A79&gt;=5.75,G79&gt;=0.154,B79&lt;3.45,A79&gt;=5.45),5.4,IF(AND(G79&gt;=0.388,H79&gt;=11.297,D79&gt;=1.85,G79&lt;0.857,D79&lt;2.45,H79&gt;=7.716,A79&lt;7.25,F79&gt;=2.5,A79&gt;=5.75,G79&gt;=0.154,B79&lt;3.45,A79&gt;=5.45),5.6,"shouldnthappen")))))))))))))))))))))))))))))))))))))</f>
        <v>4.8</v>
      </c>
      <c r="BJ79" s="1" t="n">
        <f aca="false">IF(AND(F79&gt;=2,B79&gt;=3.35),6.1,IF(AND(H79&gt;=12.719,F79&lt;1.5,B79&lt;3.35),1.567,IF(AND(H79&lt;5.245,F79&lt;2,B79&gt;=3.35),1,IF(AND(D79&lt;0.15,H79&lt;12.719,F79&lt;1.5,B79&lt;3.35),1.5,IF(AND(D79&gt;=0.35,H79&gt;=5.245,F79&lt;2,B79&gt;=3.35),1.6,IF(AND(A79&lt;4.9,D79&gt;=0.15,H79&lt;12.719,F79&lt;1.5,B79&lt;3.35),1.36,IF(AND(B79&lt;2.65,G79&lt;0.572,D79&lt;1.45,F79&gt;=1.5,B79&lt;3.35),3.5,IF(AND(A79&lt;6.1,F79&lt;2.5,D79&gt;=1.45,F79&gt;=1.5,B79&lt;3.35),5.1,IF(AND(G79&gt;=0.607,D79&lt;0.35,H79&gt;=5.245,F79&lt;2,B79&gt;=3.35),1.65,IF(AND(G79&lt;0.546,A79&gt;=4.9,D79&gt;=0.15,H79&lt;12.719,F79&lt;1.5,B79&lt;3.35),1.2,IF(AND(G79&gt;=0.546,A79&gt;=4.9,D79&gt;=0.15,H79&lt;12.719,F79&lt;1.5,B79&lt;3.35),1.4,IF(AND(A79&gt;=6.3,B79&gt;=2.65,G79&lt;0.572,D79&lt;1.45,F79&gt;=1.5,B79&lt;3.35),4.8,IF(AND(D79&lt;1.15,B79&lt;2.85,G79&gt;=0.572,D79&lt;1.45,F79&gt;=1.5,B79&lt;3.35),3.9,IF(AND(B79&gt;=3.15,B79&gt;=2.85,G79&gt;=0.572,D79&lt;1.45,F79&gt;=1.5,B79&lt;3.35),4.7,IF(AND(B79&lt;2.95,A79&gt;=6.1,F79&lt;2.5,D79&gt;=1.45,F79&gt;=1.5,B79&lt;3.35),4.533,IF(AND(B79&gt;=2.95,A79&gt;=6.1,F79&lt;2.5,D79&gt;=1.45,F79&gt;=1.5,B79&lt;3.35),4.75,IF(AND(A79&gt;=6.7,G79&lt;0.107,F79&gt;=2.5,D79&gt;=1.45,F79&gt;=1.5,B79&lt;3.35),5.7,IF(AND(G79&gt;=0.385,G79&lt;0.607,D79&lt;0.35,H79&gt;=5.245,F79&lt;2,B79&gt;=3.35),1.325,IF(AND(D79&lt;1.25,A79&lt;6.3,B79&gt;=2.65,G79&lt;0.572,D79&lt;1.45,F79&gt;=1.5,B79&lt;3.35),4,IF(AND(D79&gt;=1.25,A79&lt;6.3,B79&gt;=2.65,G79&lt;0.572,D79&lt;1.45,F79&gt;=1.5,B79&lt;3.35),4.18,IF(AND(G79&lt;0.907,D79&gt;=1.15,B79&lt;2.85,G79&gt;=0.572,D79&lt;1.45,F79&gt;=1.5,B79&lt;3.35),4,IF(AND(G79&gt;=0.907,D79&gt;=1.15,B79&lt;2.85,G79&gt;=0.572,D79&lt;1.45,F79&gt;=1.5,B79&lt;3.35),4.4,IF(AND(H79&lt;8.326,B79&lt;3.15,B79&gt;=2.85,G79&gt;=0.572,D79&lt;1.45,F79&gt;=1.5,B79&lt;3.35),3.6,IF(AND(H79&gt;=8.326,B79&lt;3.15,B79&gt;=2.85,G79&gt;=0.572,D79&lt;1.45,F79&gt;=1.5,B79&lt;3.35),4.48,IF(AND(B79&lt;2.95,A79&lt;6.7,G79&lt;0.107,F79&gt;=2.5,D79&gt;=1.45,F79&gt;=1.5,B79&lt;3.35),5.6,IF(AND(B79&gt;=2.95,A79&lt;6.7,G79&lt;0.107,F79&gt;=2.5,D79&gt;=1.45,F79&gt;=1.5,B79&lt;3.35),5.5,IF(AND(G79&lt;0.205,G79&lt;0.432,G79&gt;=0.107,F79&gt;=2.5,D79&gt;=1.45,F79&gt;=1.5,B79&lt;3.35),5.3,IF(AND(B79&gt;=3.05,G79&gt;=0.432,G79&gt;=0.107,F79&gt;=2.5,D79&gt;=1.45,F79&gt;=1.5,B79&lt;3.35),5.86,IF(AND(H79&gt;=14.057,G79&lt;0.385,G79&lt;0.607,D79&lt;0.35,H79&gt;=5.245,F79&lt;2,B79&gt;=3.35),1.7,IF(AND(D79&lt;1.7,G79&gt;=0.205,G79&lt;0.432,G79&gt;=0.107,F79&gt;=2.5,D79&gt;=1.45,F79&gt;=1.5,B79&lt;3.35),5,IF(AND(G79&lt;0.779,B79&lt;3.05,G79&gt;=0.432,G79&gt;=0.107,F79&gt;=2.5,D79&gt;=1.45,F79&gt;=1.5,B79&lt;3.35),4.9,IF(AND(G79&gt;=0.779,B79&lt;3.05,G79&gt;=0.432,G79&gt;=0.107,F79&gt;=2.5,D79&gt;=1.45,F79&gt;=1.5,B79&lt;3.35),5.533,IF(AND(D79&gt;=0.25,H79&lt;14.057,G79&lt;0.385,G79&lt;0.607,D79&lt;0.35,H79&gt;=5.245,F79&lt;2,B79&gt;=3.35),1.4,IF(AND(B79&lt;2.85,D79&gt;=1.7,G79&gt;=0.205,G79&lt;0.432,G79&gt;=0.107,F79&gt;=2.5,D79&gt;=1.45,F79&gt;=1.5,B79&lt;3.35),5.1,IF(AND(B79&gt;=2.85,D79&gt;=1.7,G79&gt;=0.205,G79&lt;0.432,G79&gt;=0.107,F79&gt;=2.5,D79&gt;=1.45,F79&gt;=1.5,B79&lt;3.35),5.15,IF(AND(A79&lt;5.1,D79&lt;0.25,H79&lt;14.057,G79&lt;0.385,G79&lt;0.607,D79&lt;0.35,H79&gt;=5.245,F79&lt;2,B79&gt;=3.35),1.4,IF(AND(A79&gt;=5.1,D79&lt;0.25,H79&lt;14.057,G79&lt;0.385,G79&lt;0.607,D79&lt;0.35,H79&gt;=5.245,F79&lt;2,B79&gt;=3.35),1.5,"shouldnthappen")))))))))))))))))))))))))))))))))))))</f>
        <v>4.8</v>
      </c>
    </row>
    <row r="80" customFormat="false" ht="13.8" hidden="false" customHeight="false" outlineLevel="0" collapsed="false">
      <c r="A80" s="1" t="n">
        <v>6.7</v>
      </c>
      <c r="B80" s="1" t="n">
        <v>3</v>
      </c>
      <c r="C80" s="1" t="n">
        <v>5</v>
      </c>
      <c r="D80" s="1" t="n">
        <v>1.7</v>
      </c>
      <c r="E80" s="1" t="s">
        <v>92</v>
      </c>
      <c r="F80" s="1" t="n">
        <v>2</v>
      </c>
      <c r="G80" s="1" t="n">
        <v>0.159177800640464</v>
      </c>
      <c r="H80" s="16" t="n">
        <v>14.0445256613195</v>
      </c>
      <c r="I80" s="11" t="n">
        <f aca="false">C80</f>
        <v>5</v>
      </c>
      <c r="J80" s="1" t="n">
        <f aca="false">AVERAGE(M80:BJ80)</f>
        <v>4.88888</v>
      </c>
      <c r="K80" s="15" t="n">
        <f aca="false">1-SQRT(VAR(M80:BJ80, I80)) / AVERAGE(M80:BJ80)</f>
        <v>0.886742945147847</v>
      </c>
      <c r="L80" s="1" t="n">
        <f aca="false">(J80-I80)/I80</f>
        <v>-0.0222240000000001</v>
      </c>
      <c r="M80" s="1" t="n">
        <f aca="false">IF(AND(H80&gt;=16.241,B80&gt;=3.35),6.4,IF(AND(D80&gt;=0.75,A80&lt;5.15,B80&lt;3.35),4.1,IF(AND(D80&gt;=1.5,H80&lt;16.241,B80&gt;=3.35),5.767,IF(AND(B80&gt;=3.25,D80&lt;0.75,A80&lt;5.15,B80&lt;3.35),1.58,IF(AND(A80&lt;4.95,D80&lt;1.5,H80&lt;16.241,B80&gt;=3.35),1.4,IF(AND(A80&lt;4.5,B80&lt;3.25,D80&lt;0.75,A80&lt;5.15,B80&lt;3.35),1.26,IF(AND(A80&gt;=4.5,B80&lt;3.25,D80&lt;0.75,A80&lt;5.15,B80&lt;3.35),1.48,IF(AND(G80&lt;0.356,H80&lt;12.557,D80&lt;1.45,A80&gt;=5.15,B80&lt;3.35),4.267,IF(AND(D80&lt;1.25,H80&gt;=12.557,D80&lt;1.45,A80&gt;=5.15,B80&lt;3.35),4.05,IF(AND(D80&gt;=1.35,G80&gt;=0.356,H80&lt;12.557,D80&lt;1.45,A80&gt;=5.15,B80&lt;3.35),4.25,IF(AND(H80&lt;15.086,D80&gt;=1.25,H80&gt;=12.557,D80&lt;1.45,A80&gt;=5.15,B80&lt;3.35),4.4,IF(AND(F80&lt;2.5,G80&gt;=0.44,D80&lt;2.05,D80&gt;=1.45,A80&gt;=5.15,B80&lt;3.35),4.7,IF(AND(H80&lt;10.391,B80&lt;3.15,D80&gt;=2.05,D80&gt;=1.45,A80&gt;=5.15,B80&lt;3.35),5.1,IF(AND(G80&lt;0.505,B80&gt;=3.15,D80&gt;=2.05,D80&gt;=1.45,A80&gt;=5.15,B80&lt;3.35),5.7,IF(AND(G80&gt;=0.505,B80&gt;=3.15,D80&gt;=2.05,D80&gt;=1.45,A80&gt;=5.15,B80&lt;3.35),5.95,IF(AND(D80&gt;=0.5,G80&lt;0.905,A80&gt;=4.95,D80&lt;1.5,H80&lt;16.241,B80&gt;=3.35),1.6,IF(AND(B80&lt;3.6,G80&gt;=0.905,A80&gt;=4.95,D80&lt;1.5,H80&lt;16.241,B80&gt;=3.35),1.7,IF(AND(B80&gt;=3.6,G80&gt;=0.905,A80&gt;=4.95,D80&lt;1.5,H80&lt;16.241,B80&gt;=3.35),1.767,IF(AND(A80&gt;=5.7,D80&lt;1.35,G80&gt;=0.356,H80&lt;12.557,D80&lt;1.45,A80&gt;=5.15,B80&lt;3.35),3.9,IF(AND(A80&lt;6.35,H80&gt;=15.086,D80&gt;=1.25,H80&gt;=12.557,D80&lt;1.45,A80&gt;=5.15,B80&lt;3.35),4.7,IF(AND(A80&gt;=6.35,H80&gt;=15.086,D80&gt;=1.25,H80&gt;=12.557,D80&lt;1.45,A80&gt;=5.15,B80&lt;3.35),4.6,IF(AND(H80&lt;9.252,D80&lt;1.55,G80&lt;0.44,D80&lt;2.05,D80&gt;=1.45,A80&gt;=5.15,B80&lt;3.35),5.08,IF(AND(H80&gt;=9.252,D80&lt;1.55,G80&lt;0.44,D80&lt;2.05,D80&gt;=1.45,A80&gt;=5.15,B80&lt;3.35),4.7,IF(AND(H80&lt;8.477,D80&gt;=1.55,G80&lt;0.44,D80&lt;2.05,D80&gt;=1.45,A80&gt;=5.15,B80&lt;3.35),5.1,IF(AND(H80&gt;=8.477,D80&gt;=1.55,G80&lt;0.44,D80&lt;2.05,D80&gt;=1.45,A80&gt;=5.15,B80&lt;3.35),5.4,IF(AND(H80&lt;8.435,F80&gt;=2.5,G80&gt;=0.44,D80&lt;2.05,D80&gt;=1.45,A80&gt;=5.15,B80&lt;3.35),5.1,IF(AND(H80&gt;=8.435,F80&gt;=2.5,G80&gt;=0.44,D80&lt;2.05,D80&gt;=1.45,A80&gt;=5.15,B80&lt;3.35),4.86,IF(AND(G80&lt;0.543,H80&gt;=10.391,B80&lt;3.15,D80&gt;=2.05,D80&gt;=1.45,A80&gt;=5.15,B80&lt;3.35),5.56,IF(AND(G80&gt;=0.543,H80&gt;=10.391,B80&lt;3.15,D80&gt;=2.05,D80&gt;=1.45,A80&gt;=5.15,B80&lt;3.35),5.8,IF(AND(A80&lt;5.05,D80&lt;0.5,G80&lt;0.905,A80&gt;=4.95,D80&lt;1.5,H80&lt;16.241,B80&gt;=3.35),1.3,IF(AND(H80&lt;6.583,A80&lt;5.7,D80&lt;1.35,G80&gt;=0.356,H80&lt;12.557,D80&lt;1.45,A80&gt;=5.15,B80&lt;3.35),4,IF(AND(G80&lt;0.585,A80&gt;=5.05,D80&lt;0.5,G80&lt;0.905,A80&gt;=4.95,D80&lt;1.5,H80&lt;16.241,B80&gt;=3.35),1.475,IF(AND(G80&lt;0.62,H80&gt;=6.583,A80&lt;5.7,D80&lt;1.35,G80&gt;=0.356,H80&lt;12.557,D80&lt;1.45,A80&gt;=5.15,B80&lt;3.35),3.75,IF(AND(G80&gt;=0.62,H80&gt;=6.583,A80&lt;5.7,D80&lt;1.35,G80&gt;=0.356,H80&lt;12.557,D80&lt;1.45,A80&gt;=5.15,B80&lt;3.35),3.6,IF(AND(B80&lt;3.75,G80&gt;=0.585,A80&gt;=5.05,D80&lt;0.5,G80&lt;0.905,A80&gt;=4.95,D80&lt;1.5,H80&lt;16.241,B80&gt;=3.35),1.5,IF(AND(B80&gt;=3.75,G80&gt;=0.585,A80&gt;=5.05,D80&lt;0.5,G80&lt;0.905,A80&gt;=4.95,D80&lt;1.5,H80&lt;16.241,B80&gt;=3.35),1.6,"shouldnthappen"))))))))))))))))))))))))))))))))))))</f>
        <v>5.4</v>
      </c>
      <c r="N80" s="1" t="n">
        <f aca="false">IF(AND(H80&lt;5.245,B80&lt;3.65,F80&lt;1.5),1,IF(AND(H80&gt;=14.096,B80&gt;=3.65,F80&lt;1.5),1.65,IF(AND(A80&gt;=5.45,H80&gt;=5.245,B80&lt;3.65,F80&lt;1.5),1.3,IF(AND(H80&gt;=13.586,H80&lt;14.096,B80&gt;=3.65,F80&lt;1.5),1.3,IF(AND(H80&lt;10.258,D80&lt;1.25,F80&lt;2.5,F80&gt;=1.5),3.38,IF(AND(H80&lt;6.982,D80&gt;=1.25,F80&lt;2.5,F80&gt;=1.5),3.96,IF(AND(H80&gt;=13.646,D80&lt;2.05,F80&gt;=2.5,F80&gt;=1.5),6.1,IF(AND(B80&lt;3.05,A80&lt;5.45,H80&gt;=5.245,B80&lt;3.65,F80&lt;1.5),1.375,IF(AND(H80&lt;6.543,H80&lt;13.586,H80&lt;14.096,B80&gt;=3.65,F80&lt;1.5),1.4,IF(AND(H80&gt;=6.543,H80&lt;13.586,H80&lt;14.096,B80&gt;=3.65,F80&lt;1.5),1.5,IF(AND(H80&lt;11.522,H80&gt;=10.258,D80&lt;1.25,F80&lt;2.5,F80&gt;=1.5),3.733,IF(AND(H80&gt;=11.522,H80&gt;=10.258,D80&lt;1.25,F80&lt;2.5,F80&gt;=1.5),3.92,IF(AND(H80&lt;5.767,H80&lt;13.646,D80&lt;2.05,F80&gt;=2.5,F80&gt;=1.5),4.5,IF(AND(A80&lt;6.8,B80&lt;3.15,D80&gt;=2.05,F80&gt;=2.5,F80&gt;=1.5),5.6,IF(AND(A80&gt;=6.8,B80&lt;3.15,D80&gt;=2.05,F80&gt;=2.5,F80&gt;=1.5),5.1,IF(AND(B80&lt;3.25,B80&gt;=3.15,D80&gt;=2.05,F80&gt;=2.5,F80&gt;=1.5),5.8,IF(AND(B80&gt;=3.25,B80&gt;=3.15,D80&gt;=2.05,F80&gt;=2.5,F80&gt;=1.5),5.65,IF(AND(B80&lt;3.15,B80&gt;=3.05,A80&lt;5.45,H80&gt;=5.245,B80&lt;3.65,F80&lt;1.5),1.5,IF(AND(G80&gt;=0.735,H80&lt;13.665,H80&gt;=6.982,D80&gt;=1.25,F80&lt;2.5,F80&gt;=1.5),4.2,IF(AND(H80&lt;14.03,H80&gt;=13.665,H80&gt;=6.982,D80&gt;=1.25,F80&lt;2.5,F80&gt;=1.5),4.8,IF(AND(A80&gt;=6.6,H80&gt;=5.767,H80&lt;13.646,D80&lt;2.05,F80&gt;=2.5,F80&gt;=1.5),6.05,IF(AND(G80&gt;=0.934,B80&gt;=3.15,B80&gt;=3.05,A80&lt;5.45,H80&gt;=5.245,B80&lt;3.65,F80&lt;1.5),1.7,IF(AND(D80&gt;=1.55,G80&lt;0.735,H80&lt;13.665,H80&gt;=6.982,D80&gt;=1.25,F80&lt;2.5,F80&gt;=1.5),5.1,IF(AND(D80&lt;1.45,H80&gt;=14.03,H80&gt;=13.665,H80&gt;=6.982,D80&gt;=1.25,F80&lt;2.5,F80&gt;=1.5),4.7,IF(AND(D80&gt;=1.45,H80&gt;=14.03,H80&gt;=13.665,H80&gt;=6.982,D80&gt;=1.25,F80&lt;2.5,F80&gt;=1.5),4.5,IF(AND(A80&gt;=6.2,A80&lt;6.6,H80&gt;=5.767,H80&lt;13.646,D80&lt;2.05,F80&gt;=2.5,F80&gt;=1.5),5.325,IF(AND(B80&lt;3.25,G80&lt;0.934,B80&gt;=3.15,B80&gt;=3.05,A80&lt;5.45,H80&gt;=5.245,B80&lt;3.65,F80&lt;1.5),1.3,IF(AND(D80&lt;1.35,D80&lt;1.55,G80&lt;0.735,H80&lt;13.665,H80&gt;=6.982,D80&gt;=1.25,F80&lt;2.5,F80&gt;=1.5),4.25,IF(AND(H80&lt;8.435,A80&lt;6.2,A80&lt;6.6,H80&gt;=5.767,H80&lt;13.646,D80&lt;2.05,F80&gt;=2.5,F80&gt;=1.5),5.1,IF(AND(H80&gt;=8.435,A80&lt;6.2,A80&lt;6.6,H80&gt;=5.767,H80&lt;13.646,D80&lt;2.05,F80&gt;=2.5,F80&gt;=1.5),4.9,IF(AND(A80&gt;=5.15,B80&gt;=3.25,G80&lt;0.934,B80&gt;=3.15,B80&gt;=3.05,A80&lt;5.45,H80&gt;=5.245,B80&lt;3.65,F80&lt;1.5),1.5,IF(AND(B80&lt;2.9,D80&gt;=1.35,D80&lt;1.55,G80&lt;0.735,H80&lt;13.665,H80&gt;=6.982,D80&gt;=1.25,F80&lt;2.5,F80&gt;=1.5),4.6,IF(AND(B80&gt;=2.9,D80&gt;=1.35,D80&lt;1.55,G80&lt;0.735,H80&lt;13.665,H80&gt;=6.982,D80&gt;=1.25,F80&lt;2.5,F80&gt;=1.5),4.52,IF(AND(G80&gt;=0.862,A80&lt;5.15,B80&gt;=3.25,G80&lt;0.934,B80&gt;=3.15,B80&gt;=3.05,A80&lt;5.45,H80&gt;=5.245,B80&lt;3.65,F80&lt;1.5),1.5,IF(AND(H80&lt;9.35,G80&lt;0.862,A80&lt;5.15,B80&gt;=3.25,G80&lt;0.934,B80&gt;=3.15,B80&gt;=3.05,A80&lt;5.45,H80&gt;=5.245,B80&lt;3.65,F80&lt;1.5),1.38,IF(AND(H80&gt;=9.35,G80&lt;0.862,A80&lt;5.15,B80&gt;=3.25,G80&lt;0.934,B80&gt;=3.15,B80&gt;=3.05,A80&lt;5.45,H80&gt;=5.245,B80&lt;3.65,F80&lt;1.5),1.4,"shouldnthappen"))))))))))))))))))))))))))))))))))))</f>
        <v>4.5</v>
      </c>
      <c r="O80" s="1" t="n">
        <f aca="false">IF(AND(B80&lt;2.75,A80&lt;5.55),3.96,IF(AND(H80&lt;9.205,A80&lt;5.9,A80&gt;=5.55),3.85,IF(AND(A80&lt;4.35,D80&lt;0.35,B80&gt;=2.75,A80&lt;5.55),1.1,IF(AND(B80&lt;3.65,D80&gt;=0.35,B80&gt;=2.75,A80&lt;5.55),1.65,IF(AND(B80&gt;=3.65,D80&gt;=0.35,B80&gt;=2.75,A80&lt;5.55),1.9,IF(AND(G80&gt;=0.732,H80&gt;=9.205,A80&lt;5.9,A80&gt;=5.55),4.9,IF(AND(G80&lt;0.273,G80&lt;0.732,H80&gt;=9.205,A80&lt;5.9,A80&gt;=5.55),4.5,IF(AND(A80&lt;6.3,G80&lt;0.422,F80&lt;2.5,A80&gt;=5.9,A80&gt;=5.55),5.1,IF(AND(A80&gt;=6.3,G80&lt;0.422,F80&lt;2.5,A80&gt;=5.9,A80&gt;=5.55),4.76,IF(AND(B80&lt;2.4,G80&gt;=0.422,F80&lt;2.5,A80&gt;=5.9,A80&gt;=5.55),4.45,IF(AND(A80&gt;=7,G80&gt;=0.628,F80&gt;=2.5,A80&gt;=5.9,A80&gt;=5.55),6.45,IF(AND(D80&lt;0.15,H80&lt;13.924,A80&gt;=4.35,D80&lt;0.35,B80&gt;=2.75,A80&lt;5.55),1.5,IF(AND(B80&lt;3.15,H80&gt;=13.924,A80&gt;=4.35,D80&lt;0.35,B80&gt;=2.75,A80&lt;5.55),1.56,IF(AND(B80&gt;=3.15,H80&gt;=13.924,A80&gt;=4.35,D80&lt;0.35,B80&gt;=2.75,A80&lt;5.55),1.3,IF(AND(H80&lt;14.316,G80&gt;=0.273,G80&lt;0.732,H80&gt;=9.205,A80&lt;5.9,A80&gt;=5.55),3.95,IF(AND(H80&gt;=14.316,G80&gt;=0.273,G80&lt;0.732,H80&gt;=9.205,A80&lt;5.9,A80&gt;=5.55),4.1,IF(AND(A80&lt;6.2,B80&gt;=2.4,G80&gt;=0.422,F80&lt;2.5,A80&gt;=5.9,A80&gt;=5.55),4.3,IF(AND(A80&gt;=7.05,G80&lt;0.364,G80&lt;0.628,F80&gt;=2.5,A80&gt;=5.9,A80&gt;=5.55),6.1,IF(AND(A80&gt;=7.55,G80&gt;=0.364,G80&lt;0.628,F80&gt;=2.5,A80&gt;=5.9,A80&gt;=5.55),6.4,IF(AND(A80&lt;6.15,A80&lt;7,G80&gt;=0.628,F80&gt;=2.5,A80&gt;=5.9,A80&gt;=5.55),4.9,IF(AND(D80&lt;1.45,A80&gt;=6.2,B80&gt;=2.4,G80&gt;=0.422,F80&lt;2.5,A80&gt;=5.9,A80&gt;=5.55),4.64,IF(AND(D80&gt;=1.45,A80&gt;=6.2,B80&gt;=2.4,G80&gt;=0.422,F80&lt;2.5,A80&gt;=5.9,A80&gt;=5.55),4.9,IF(AND(D80&lt;1.65,A80&lt;7.05,G80&lt;0.364,G80&lt;0.628,F80&gt;=2.5,A80&gt;=5.9,A80&gt;=5.55),5.1,IF(AND(D80&gt;=2.35,A80&lt;7.55,G80&gt;=0.364,G80&lt;0.628,F80&gt;=2.5,A80&gt;=5.9,A80&gt;=5.55),5.633,IF(AND(D80&lt;2.15,A80&gt;=6.15,A80&lt;7,G80&gt;=0.628,F80&gt;=2.5,A80&gt;=5.9,A80&gt;=5.55),5.1,IF(AND(D80&gt;=2.15,A80&gt;=6.15,A80&lt;7,G80&gt;=0.628,F80&gt;=2.5,A80&gt;=5.9,A80&gt;=5.55),5.267,IF(AND(A80&lt;4.9,A80&lt;5.05,D80&gt;=0.15,H80&lt;13.924,A80&gt;=4.35,D80&lt;0.35,B80&gt;=2.75,A80&lt;5.55),1.375,IF(AND(A80&gt;=4.9,A80&lt;5.05,D80&gt;=0.15,H80&lt;13.924,A80&gt;=4.35,D80&lt;0.35,B80&gt;=2.75,A80&lt;5.55),1.3,IF(AND(A80&lt;5.45,A80&gt;=5.05,D80&gt;=0.15,H80&lt;13.924,A80&gt;=4.35,D80&lt;0.35,B80&gt;=2.75,A80&lt;5.55),1.475,IF(AND(A80&gt;=5.45,A80&gt;=5.05,D80&gt;=0.15,H80&lt;13.924,A80&gt;=4.35,D80&lt;0.35,B80&gt;=2.75,A80&lt;5.55),1.4,IF(AND(B80&gt;=3.25,D80&lt;2.35,A80&lt;7.55,G80&gt;=0.364,G80&lt;0.628,F80&gt;=2.5,A80&gt;=5.9,A80&gt;=5.55),5.7,IF(AND(G80&lt;0.006,G80&lt;0.107,D80&gt;=1.65,A80&lt;7.05,G80&lt;0.364,G80&lt;0.628,F80&gt;=2.5,A80&gt;=5.9,A80&gt;=5.55),5.5,IF(AND(G80&gt;=0.006,G80&lt;0.107,D80&gt;=1.65,A80&lt;7.05,G80&lt;0.364,G80&lt;0.628,F80&gt;=2.5,A80&gt;=5.9,A80&gt;=5.55),5.667,IF(AND(D80&lt;2.2,G80&gt;=0.107,D80&gt;=1.65,A80&lt;7.05,G80&lt;0.364,G80&lt;0.628,F80&gt;=2.5,A80&gt;=5.9,A80&gt;=5.55),5.35,IF(AND(D80&gt;=2.2,G80&gt;=0.107,D80&gt;=1.65,A80&lt;7.05,G80&lt;0.364,G80&lt;0.628,F80&gt;=2.5,A80&gt;=5.9,A80&gt;=5.55),5.2,IF(AND(D80&lt;2.25,B80&lt;3.25,D80&lt;2.35,A80&lt;7.55,G80&gt;=0.364,G80&lt;0.628,F80&gt;=2.5,A80&gt;=5.9,A80&gt;=5.55),5.8,IF(AND(D80&gt;=2.25,B80&lt;3.25,D80&lt;2.35,A80&lt;7.55,G80&gt;=0.364,G80&lt;0.628,F80&gt;=2.5,A80&gt;=5.9,A80&gt;=5.55),5.9,"shouldnthappen")))))))))))))))))))))))))))))))))))))</f>
        <v>4.76</v>
      </c>
      <c r="P80" s="1" t="n">
        <f aca="false">IF(AND(D80&gt;=0.75,A80&lt;5.55),3.9,IF(AND(H80&lt;7.482,A80&gt;=5.55),3.45,IF(AND(B80&gt;=3.15,B80&lt;3.25,D80&lt;0.75,A80&lt;5.55),1.262,IF(AND(G80&gt;=0.446,B80&lt;3.15,B80&lt;3.25,D80&lt;0.75,A80&lt;5.55),1.1,IF(AND(G80&lt;0.408,A80&lt;5.05,B80&gt;=3.25,D80&lt;0.75,A80&lt;5.55),1.4,IF(AND(G80&gt;=0.408,A80&lt;5.05,B80&gt;=3.25,D80&lt;0.75,A80&lt;5.55),1.233,IF(AND(G80&gt;=0.676,A80&gt;=5.05,B80&gt;=3.25,D80&lt;0.75,A80&lt;5.55),1.72,IF(AND(H80&lt;9.386,A80&lt;5.85,F80&lt;2.5,H80&gt;=7.482,A80&gt;=5.55),3.5,IF(AND(H80&gt;=9.386,A80&lt;5.85,F80&lt;2.5,H80&gt;=7.482,A80&gt;=5.55),4.275,IF(AND(H80&gt;=16.284,G80&lt;0.865,F80&gt;=2.5,H80&gt;=7.482,A80&gt;=5.55),6.6,IF(AND(G80&lt;0.912,G80&gt;=0.865,F80&gt;=2.5,H80&gt;=7.482,A80&gt;=5.55),4.8,IF(AND(G80&gt;=0.912,G80&gt;=0.865,F80&gt;=2.5,H80&gt;=7.482,A80&gt;=5.55),5.175,IF(AND(A80&gt;=4.95,G80&lt;0.446,B80&lt;3.15,B80&lt;3.25,D80&lt;0.75,A80&lt;5.55),1.6,IF(AND(H80&gt;=12.974,G80&lt;0.676,A80&gt;=5.05,B80&gt;=3.25,D80&lt;0.75,A80&lt;5.55),1.3,IF(AND(D80&lt;1.45,H80&lt;13.531,A80&gt;=5.85,F80&lt;2.5,H80&gt;=7.482,A80&gt;=5.55),4.2,IF(AND(D80&gt;=1.45,H80&lt;13.531,A80&gt;=5.85,F80&lt;2.5,H80&gt;=7.482,A80&gt;=5.55),4.967,IF(AND(G80&lt;0.187,H80&gt;=13.531,A80&gt;=5.85,F80&lt;2.5,H80&gt;=7.482,A80&gt;=5.55),5,IF(AND(H80&gt;=12.675,A80&lt;4.95,G80&lt;0.446,B80&lt;3.15,B80&lt;3.25,D80&lt;0.75,A80&lt;5.55),1.5,IF(AND(H80&lt;10.826,H80&lt;12.974,G80&lt;0.676,A80&gt;=5.05,B80&gt;=3.25,D80&lt;0.75,A80&lt;5.55),1.46,IF(AND(H80&gt;=10.826,H80&lt;12.974,G80&lt;0.676,A80&gt;=5.05,B80&gt;=3.25,D80&lt;0.75,A80&lt;5.55),1.4,IF(AND(A80&lt;6.15,G80&gt;=0.187,H80&gt;=13.531,A80&gt;=5.85,F80&lt;2.5,H80&gt;=7.482,A80&gt;=5.55),4.7,IF(AND(A80&lt;6.85,B80&lt;2.95,H80&lt;16.284,G80&lt;0.865,F80&gt;=2.5,H80&gt;=7.482,A80&gt;=5.55),5.32,IF(AND(A80&gt;=6.85,B80&lt;2.95,H80&lt;16.284,G80&lt;0.865,F80&gt;=2.5,H80&gt;=7.482,A80&gt;=5.55),6.567,IF(AND(A80&lt;4.85,H80&lt;12.675,A80&lt;4.95,G80&lt;0.446,B80&lt;3.15,B80&lt;3.25,D80&lt;0.75,A80&lt;5.55),1.4,IF(AND(A80&gt;=4.85,H80&lt;12.675,A80&lt;4.95,G80&lt;0.446,B80&lt;3.15,B80&lt;3.25,D80&lt;0.75,A80&lt;5.55),1.5,IF(AND(B80&lt;3.1,A80&gt;=6.15,G80&gt;=0.187,H80&gt;=13.531,A80&gt;=5.85,F80&lt;2.5,H80&gt;=7.482,A80&gt;=5.55),4.467,IF(AND(B80&gt;=3.1,A80&gt;=6.15,G80&gt;=0.187,H80&gt;=13.531,A80&gt;=5.85,F80&lt;2.5,H80&gt;=7.482,A80&gt;=5.55),4.7,IF(AND(G80&gt;=0.379,B80&lt;3.15,B80&gt;=2.95,H80&lt;16.284,G80&lt;0.865,F80&gt;=2.5,H80&gt;=7.482,A80&gt;=5.55),5.733,IF(AND(A80&lt;6.6,B80&gt;=3.15,B80&gt;=2.95,H80&lt;16.284,G80&lt;0.865,F80&gt;=2.5,H80&gt;=7.482,A80&gt;=5.55),5.38,IF(AND(A80&lt;6.7,G80&lt;0.379,B80&lt;3.15,B80&gt;=2.95,H80&lt;16.284,G80&lt;0.865,F80&gt;=2.5,H80&gt;=7.482,A80&gt;=5.55),5.3,IF(AND(A80&gt;=6.7,G80&lt;0.379,B80&lt;3.15,B80&gt;=2.95,H80&lt;16.284,G80&lt;0.865,F80&gt;=2.5,H80&gt;=7.482,A80&gt;=5.55),5.16,IF(AND(A80&lt;7.05,A80&gt;=6.6,B80&gt;=3.15,B80&gt;=2.95,H80&lt;16.284,G80&lt;0.865,F80&gt;=2.5,H80&gt;=7.482,A80&gt;=5.55),5.78,IF(AND(A80&gt;=7.05,A80&gt;=6.6,B80&gt;=3.15,B80&gt;=2.95,H80&lt;16.284,G80&lt;0.865,F80&gt;=2.5,H80&gt;=7.482,A80&gt;=5.55),6.1,"shouldnthappen")))))))))))))))))))))))))))))))))</f>
        <v>5</v>
      </c>
      <c r="Q80" s="1" t="n">
        <f aca="false">IF(AND(G80&gt;=0.422,B80&lt;3.25,F80&lt;1.5),1.25,IF(AND(G80&gt;=0.082,G80&lt;0.125,F80&gt;=1.5),6.7,IF(AND(G80&lt;0.251,G80&lt;0.422,B80&lt;3.25,F80&lt;1.5),1.38,IF(AND(G80&gt;=0.251,G80&lt;0.422,B80&lt;3.25,F80&lt;1.5),1.55,IF(AND(G80&gt;=0.385,G80&lt;0.633,B80&gt;=3.25,F80&lt;1.5),1.367,IF(AND(B80&lt;3.35,G80&gt;=0.633,B80&gt;=3.25,F80&lt;1.5),1.7,IF(AND(A80&lt;5.85,G80&lt;0.082,G80&lt;0.125,F80&gt;=1.5),4.5,IF(AND(F80&gt;=2.5,D80&lt;1.6,G80&gt;=0.125,F80&gt;=1.5),5.05,IF(AND(H80&gt;=16.774,D80&gt;=1.6,G80&gt;=0.125,F80&gt;=1.5),6.4,IF(AND(D80&gt;=0.5,G80&lt;0.385,G80&lt;0.633,B80&gt;=3.25,F80&lt;1.5),1.6,IF(AND(B80&lt;3.6,B80&gt;=3.35,G80&gt;=0.633,B80&gt;=3.25,F80&lt;1.5),1.55,IF(AND(B80&gt;=3.6,B80&gt;=3.35,G80&gt;=0.633,B80&gt;=3.25,F80&lt;1.5),1.6,IF(AND(D80&lt;1.65,A80&gt;=5.85,G80&lt;0.082,G80&lt;0.125,F80&gt;=1.5),4.7,IF(AND(A80&lt;5.3,F80&lt;2.5,D80&lt;1.6,G80&gt;=0.125,F80&gt;=1.5),3.15,IF(AND(B80&gt;=3.2,H80&lt;16.774,D80&gt;=1.6,G80&gt;=0.125,F80&gt;=1.5),5.675,IF(AND(H80&lt;11.767,D80&lt;0.5,G80&lt;0.385,G80&lt;0.633,B80&gt;=3.25,F80&lt;1.5),1.5,IF(AND(H80&gt;=11.767,D80&lt;0.5,G80&lt;0.385,G80&lt;0.633,B80&gt;=3.25,F80&lt;1.5),1.367,IF(AND(H80&lt;8.367,D80&gt;=1.65,A80&gt;=5.85,G80&lt;0.082,G80&lt;0.125,F80&gt;=1.5),5.7,IF(AND(H80&gt;=8.367,D80&gt;=1.65,A80&gt;=5.85,G80&lt;0.082,G80&lt;0.125,F80&gt;=1.5),5.575,IF(AND(A80&gt;=7.1,B80&lt;3.2,H80&lt;16.774,D80&gt;=1.6,G80&gt;=0.125,F80&gt;=1.5),6.3,IF(AND(H80&gt;=15.395,B80&lt;2.85,A80&gt;=5.3,F80&lt;2.5,D80&lt;1.6,G80&gt;=0.125,F80&gt;=1.5),4.8,IF(AND(H80&lt;8.486,B80&gt;=2.85,A80&gt;=5.3,F80&lt;2.5,D80&lt;1.6,G80&gt;=0.125,F80&gt;=1.5),3.85,IF(AND(D80&gt;=2.1,A80&lt;7.1,B80&lt;3.2,H80&lt;16.774,D80&gt;=1.6,G80&gt;=0.125,F80&gt;=1.5),5.5,IF(AND(B80&gt;=2.75,H80&lt;15.395,B80&lt;2.85,A80&gt;=5.3,F80&lt;2.5,D80&lt;1.6,G80&gt;=0.125,F80&gt;=1.5),4.489,IF(AND(H80&gt;=15.168,H80&gt;=8.486,B80&gt;=2.85,A80&gt;=5.3,F80&lt;2.5,D80&lt;1.6,G80&gt;=0.125,F80&gt;=1.5),4.7,IF(AND(G80&gt;=0.519,D80&lt;2.1,A80&lt;7.1,B80&lt;3.2,H80&lt;16.774,D80&gt;=1.6,G80&gt;=0.125,F80&gt;=1.5),4.925,IF(AND(G80&gt;=0.897,B80&lt;2.75,H80&lt;15.395,B80&lt;2.85,A80&gt;=5.3,F80&lt;2.5,D80&lt;1.6,G80&gt;=0.125,F80&gt;=1.5),4.567,IF(AND(A80&lt;5.65,H80&lt;15.168,H80&gt;=8.486,B80&gt;=2.85,A80&gt;=5.3,F80&lt;2.5,D80&lt;1.6,G80&gt;=0.125,F80&gt;=1.5),4.5,IF(AND(G80&lt;0.23,G80&lt;0.519,D80&lt;2.1,A80&lt;7.1,B80&lt;3.2,H80&lt;16.774,D80&gt;=1.6,G80&gt;=0.125,F80&gt;=1.5),5,IF(AND(A80&lt;5.9,G80&lt;0.897,B80&lt;2.75,H80&lt;15.395,B80&lt;2.85,A80&gt;=5.3,F80&lt;2.5,D80&lt;1.6,G80&gt;=0.125,F80&gt;=1.5),4.1,IF(AND(A80&gt;=5.9,G80&lt;0.897,B80&lt;2.75,H80&lt;15.395,B80&lt;2.85,A80&gt;=5.3,F80&lt;2.5,D80&lt;1.6,G80&gt;=0.125,F80&gt;=1.5),4.5,IF(AND(A80&lt;6.05,A80&gt;=5.65,H80&lt;15.168,H80&gt;=8.486,B80&gt;=2.85,A80&gt;=5.3,F80&lt;2.5,D80&lt;1.6,G80&gt;=0.125,F80&gt;=1.5),4.2,IF(AND(A80&gt;=6.05,A80&gt;=5.65,H80&lt;15.168,H80&gt;=8.486,B80&gt;=2.85,A80&gt;=5.3,F80&lt;2.5,D80&lt;1.6,G80&gt;=0.125,F80&gt;=1.5),4.35,IF(AND(D80&lt;1.95,G80&gt;=0.23,G80&lt;0.519,D80&lt;2.1,A80&lt;7.1,B80&lt;3.2,H80&lt;16.774,D80&gt;=1.6,G80&gt;=0.125,F80&gt;=1.5),5.3,IF(AND(D80&gt;=1.95,G80&gt;=0.23,G80&lt;0.519,D80&lt;2.1,A80&lt;7.1,B80&lt;3.2,H80&lt;16.774,D80&gt;=1.6,G80&gt;=0.125,F80&gt;=1.5),5.2,"shouldnthappen")))))))))))))))))))))))))))))))))))</f>
        <v>5</v>
      </c>
      <c r="R80" s="1" t="n">
        <f aca="false">IF(AND(G80&gt;=0.901,F80&lt;1.5),1.9,IF(AND(H80&lt;5.523,D80&lt;0.35,G80&lt;0.901,F80&lt;1.5),1,IF(AND(B80&lt;3.6,D80&gt;=0.35,G80&lt;0.901,F80&lt;1.5),1.575,IF(AND(B80&gt;=3.6,D80&gt;=0.35,G80&lt;0.901,F80&lt;1.5),1.5,IF(AND(G80&gt;=0.837,D80&lt;1.15,D80&lt;1.45,F80&gt;=1.5),3,IF(AND(G80&gt;=0.66,D80&gt;=1.15,D80&lt;1.45,F80&gt;=1.5),4,IF(AND(F80&gt;=2.5,D80&lt;1.55,D80&gt;=1.45,F80&gt;=1.5),5.025,IF(AND(F80&lt;2.5,D80&gt;=1.55,D80&gt;=1.45,F80&gt;=1.5),4.933,IF(AND(B80&lt;2.45,G80&lt;0.837,D80&lt;1.15,D80&lt;1.45,F80&gt;=1.5),3.3,IF(AND(B80&gt;=2.45,G80&lt;0.837,D80&lt;1.15,D80&lt;1.45,F80&gt;=1.5),3.86,IF(AND(B80&gt;=3.05,F80&lt;2.5,D80&lt;1.55,D80&gt;=1.45,F80&gt;=1.5),4.8,IF(AND(D80&gt;=2.45,F80&gt;=2.5,D80&gt;=1.55,D80&gt;=1.45,F80&gt;=1.5),5.875,IF(AND(H80&lt;13.187,G80&lt;0.217,H80&gt;=5.523,D80&lt;0.35,G80&lt;0.901,F80&lt;1.5),1.4,IF(AND(H80&gt;=13.187,G80&lt;0.217,H80&gt;=5.523,D80&lt;0.35,G80&lt;0.901,F80&lt;1.5),1.5,IF(AND(G80&lt;0.33,G80&gt;=0.217,H80&gt;=5.523,D80&lt;0.35,G80&lt;0.901,F80&lt;1.5),1.28,IF(AND(A80&lt;6.05,D80&lt;1.35,G80&lt;0.66,D80&gt;=1.15,D80&lt;1.45,F80&gt;=1.5),4.175,IF(AND(A80&gt;=6.05,D80&lt;1.35,G80&lt;0.66,D80&gt;=1.15,D80&lt;1.45,F80&gt;=1.5),4.3,IF(AND(A80&lt;5.65,D80&gt;=1.35,G80&lt;0.66,D80&gt;=1.15,D80&lt;1.45,F80&gt;=1.5),3.9,IF(AND(A80&gt;=5.65,D80&gt;=1.35,G80&lt;0.66,D80&gt;=1.15,D80&lt;1.45,F80&gt;=1.5),4.52,IF(AND(A80&lt;6.25,B80&lt;3.05,F80&lt;2.5,D80&lt;1.55,D80&gt;=1.45,F80&gt;=1.5),4.5,IF(AND(A80&gt;=6.25,B80&lt;3.05,F80&lt;2.5,D80&lt;1.55,D80&gt;=1.45,F80&gt;=1.5),4.675,IF(AND(A80&gt;=7.25,D80&lt;2.45,F80&gt;=2.5,D80&gt;=1.55,D80&gt;=1.45,F80&gt;=1.5),6.433,IF(AND(D80&gt;=0.25,G80&gt;=0.33,G80&gt;=0.217,H80&gt;=5.523,D80&lt;0.35,G80&lt;0.901,F80&lt;1.5),1.4,IF(AND(A80&lt;6.15,A80&lt;7.25,D80&lt;2.45,F80&gt;=2.5,D80&gt;=1.55,D80&gt;=1.45,F80&gt;=1.5),5.025,IF(AND(H80&lt;6.439,D80&lt;0.25,G80&gt;=0.33,G80&gt;=0.217,H80&gt;=5.523,D80&lt;0.35,G80&lt;0.901,F80&lt;1.5),1.5,IF(AND(H80&gt;=6.439,D80&lt;0.25,G80&gt;=0.33,G80&gt;=0.217,H80&gt;=5.523,D80&lt;0.35,G80&lt;0.901,F80&lt;1.5),1.38,IF(AND(H80&gt;=13.711,A80&gt;=6.15,A80&lt;7.25,D80&lt;2.45,F80&gt;=2.5,D80&gt;=1.55,D80&gt;=1.45,F80&gt;=1.5),5.68,IF(AND(B80&gt;=3.3,H80&lt;13.711,A80&gt;=6.15,A80&lt;7.25,D80&lt;2.45,F80&gt;=2.5,D80&gt;=1.55,D80&gt;=1.45,F80&gt;=1.5),5.6,IF(AND(G80&lt;0.093,B80&lt;3.3,H80&lt;13.711,A80&gt;=6.15,A80&lt;7.25,D80&lt;2.45,F80&gt;=2.5,D80&gt;=1.55,D80&gt;=1.45,F80&gt;=1.5),5.56,IF(AND(D80&lt;1.95,G80&gt;=0.093,B80&lt;3.3,H80&lt;13.711,A80&gt;=6.15,A80&lt;7.25,D80&lt;2.45,F80&gt;=2.5,D80&gt;=1.55,D80&gt;=1.45,F80&gt;=1.5),5.3,IF(AND(B80&lt;3.15,D80&gt;=1.95,G80&gt;=0.093,B80&lt;3.3,H80&lt;13.711,A80&gt;=6.15,A80&lt;7.25,D80&lt;2.45,F80&gt;=2.5,D80&gt;=1.55,D80&gt;=1.45,F80&gt;=1.5),5.1,IF(AND(B80&gt;=3.15,D80&gt;=1.95,G80&gt;=0.093,B80&lt;3.3,H80&lt;13.711,A80&gt;=6.15,A80&lt;7.25,D80&lt;2.45,F80&gt;=2.5,D80&gt;=1.55,D80&gt;=1.45,F80&gt;=1.5),5.15,"shouldnthappen"))))))))))))))))))))))))))))))))</f>
        <v>4.933</v>
      </c>
      <c r="S80" s="1" t="n">
        <f aca="false">IF(AND(G80&gt;=0.859,D80&gt;=0.35,F80&lt;1.5),1.9,IF(AND(D80&lt;1.75,F80&gt;=2.5,F80&gt;=1.5),4.867,IF(AND(H80&lt;8.42,A80&lt;5.05,D80&lt;0.35,F80&lt;1.5),1.42,IF(AND(H80&gt;=14.877,A80&gt;=5.05,D80&lt;0.35,F80&lt;1.5),1.3,IF(AND(B80&lt;3.35,G80&lt;0.859,D80&gt;=0.35,F80&lt;1.5),1.7,IF(AND(B80&gt;=3.35,G80&lt;0.859,D80&gt;=0.35,F80&lt;1.5),1.5,IF(AND(A80&gt;=6.05,B80&lt;2.75,F80&lt;2.5,F80&gt;=1.5),4.733,IF(AND(G80&gt;=0.68,B80&gt;=2.75,F80&lt;2.5,F80&gt;=1.5),4.025,IF(AND(H80&gt;=16.284,D80&gt;=1.75,F80&gt;=2.5,F80&gt;=1.5),6.6,IF(AND(A80&lt;4.35,H80&gt;=8.42,A80&lt;5.05,D80&lt;0.35,F80&lt;1.5),1.1,IF(AND(G80&gt;=0.948,H80&lt;14.877,A80&gt;=5.05,D80&lt;0.35,F80&lt;1.5),1.7,IF(AND(A80&lt;5.3,A80&lt;6.05,B80&lt;2.75,F80&lt;2.5,F80&gt;=1.5),3,IF(AND(H80&gt;=15.168,G80&lt;0.68,B80&gt;=2.75,F80&lt;2.5,F80&gt;=1.5),4.75,IF(AND(H80&gt;=14.005,A80&gt;=4.35,H80&gt;=8.42,A80&lt;5.05,D80&lt;0.35,F80&lt;1.5),1.375,IF(AND(A80&gt;=5.55,G80&lt;0.948,H80&lt;14.877,A80&gt;=5.05,D80&lt;0.35,F80&lt;1.5),1.7,IF(AND(H80&lt;12.363,A80&gt;=5.3,A80&lt;6.05,B80&lt;2.75,F80&lt;2.5,F80&gt;=1.5),3.825,IF(AND(H80&gt;=12.363,A80&gt;=5.3,A80&lt;6.05,B80&lt;2.75,F80&lt;2.5,F80&gt;=1.5),4.033,IF(AND(H80&gt;=14.508,H80&lt;15.168,G80&lt;0.68,B80&gt;=2.75,F80&lt;2.5,F80&gt;=1.5),4.2,IF(AND(D80&gt;=2.35,D80&gt;=2.2,H80&lt;16.284,D80&gt;=1.75,F80&gt;=2.5,F80&gt;=1.5),5.267,IF(AND(G80&lt;0.231,H80&lt;14.005,A80&gt;=4.35,H80&gt;=8.42,A80&lt;5.05,D80&lt;0.35,F80&lt;1.5),1.4,IF(AND(H80&gt;=14.494,A80&lt;5.55,G80&lt;0.948,H80&lt;14.877,A80&gt;=5.05,D80&lt;0.35,F80&lt;1.5),1.6,IF(AND(A80&lt;6.1,H80&lt;14.508,H80&lt;15.168,G80&lt;0.68,B80&gt;=2.75,F80&lt;2.5,F80&gt;=1.5),4.5,IF(AND(A80&lt;6.1,H80&lt;11.8,D80&lt;2.2,H80&lt;16.284,D80&gt;=1.75,F80&gt;=2.5,F80&gt;=1.5),4.95,IF(AND(A80&gt;=6.1,H80&lt;11.8,D80&lt;2.2,H80&lt;16.284,D80&gt;=1.75,F80&gt;=2.5,F80&gt;=1.5),5.333,IF(AND(B80&lt;2.75,H80&gt;=11.8,D80&lt;2.2,H80&lt;16.284,D80&gt;=1.75,F80&gt;=2.5,F80&gt;=1.5),5.1,IF(AND(B80&gt;=3.15,D80&lt;2.35,D80&gt;=2.2,H80&lt;16.284,D80&gt;=1.75,F80&gt;=2.5,F80&gt;=1.5),5.5,IF(AND(B80&gt;=3.35,G80&gt;=0.231,H80&lt;14.005,A80&gt;=4.35,H80&gt;=8.42,A80&lt;5.05,D80&lt;0.35,F80&lt;1.5),1.3,IF(AND(H80&lt;13.869,H80&lt;14.494,A80&lt;5.55,G80&lt;0.948,H80&lt;14.877,A80&gt;=5.05,D80&lt;0.35,F80&lt;1.5),1.5,IF(AND(H80&gt;=13.869,H80&lt;14.494,A80&lt;5.55,G80&lt;0.948,H80&lt;14.877,A80&gt;=5.05,D80&lt;0.35,F80&lt;1.5),1.4,IF(AND(G80&lt;0.636,A80&gt;=6.1,H80&lt;14.508,H80&lt;15.168,G80&lt;0.68,B80&gt;=2.75,F80&lt;2.5,F80&gt;=1.5),4.68,IF(AND(G80&gt;=0.636,A80&gt;=6.1,H80&lt;14.508,H80&lt;15.168,G80&lt;0.68,B80&gt;=2.75,F80&lt;2.5,F80&gt;=1.5),4.4,IF(AND(B80&lt;2.85,B80&gt;=2.75,H80&gt;=11.8,D80&lt;2.2,H80&lt;16.284,D80&gt;=1.75,F80&gt;=2.5,F80&gt;=1.5),6.7,IF(AND(H80&lt;10.626,B80&lt;3.15,D80&lt;2.35,D80&gt;=2.2,H80&lt;16.284,D80&gt;=1.75,F80&gt;=2.5,F80&gt;=1.5),5.1,IF(AND(H80&gt;=10.626,B80&lt;3.15,D80&lt;2.35,D80&gt;=2.2,H80&lt;16.284,D80&gt;=1.75,F80&gt;=2.5,F80&gt;=1.5),5.2,IF(AND(G80&lt;0.378,B80&lt;3.35,G80&gt;=0.231,H80&lt;14.005,A80&gt;=4.35,H80&gt;=8.42,A80&lt;5.05,D80&lt;0.35,F80&lt;1.5),1.2,IF(AND(G80&gt;=0.378,B80&lt;3.35,G80&gt;=0.231,H80&lt;14.005,A80&gt;=4.35,H80&gt;=8.42,A80&lt;5.05,D80&lt;0.35,F80&lt;1.5),1.3,IF(AND(A80&lt;6.2,B80&gt;=2.85,B80&gt;=2.75,H80&gt;=11.8,D80&lt;2.2,H80&lt;16.284,D80&gt;=1.75,F80&gt;=2.5,F80&gt;=1.5),4.9,IF(AND(G80&lt;0.388,A80&gt;=6.2,B80&gt;=2.85,B80&gt;=2.75,H80&gt;=11.8,D80&lt;2.2,H80&lt;16.284,D80&gt;=1.75,F80&gt;=2.5,F80&gt;=1.5),5.52,IF(AND(G80&gt;=0.388,A80&gt;=6.2,B80&gt;=2.85,B80&gt;=2.75,H80&gt;=11.8,D80&lt;2.2,H80&lt;16.284,D80&gt;=1.75,F80&gt;=2.5,F80&gt;=1.5),5.7,"shouldnthappen")))))))))))))))))))))))))))))))))))))))</f>
        <v>4.68</v>
      </c>
      <c r="T80" s="1" t="n">
        <f aca="false">IF(AND(D80&gt;=0.8,A80&lt;5.45),3.7,IF(AND(D80&gt;=0.35,D80&lt;0.8,A80&lt;5.45),1.56,IF(AND(G80&lt;0.164,F80&lt;2.5,A80&gt;=5.45),1.6,IF(AND(H80&gt;=16.718,F80&gt;=2.5,A80&gt;=5.45),6.4,IF(AND(G80&gt;=0.719,H80&lt;16.718,F80&gt;=2.5,A80&gt;=5.45),5.05,IF(AND(A80&lt;4.35,A80&lt;5.05,D80&lt;0.35,D80&lt;0.8,A80&lt;5.45),1.1,IF(AND(H80&gt;=14.494,A80&gt;=5.05,D80&lt;0.35,D80&lt;0.8,A80&lt;5.45),1.6,IF(AND(G80&lt;0.338,D80&lt;1.25,G80&gt;=0.164,F80&lt;2.5,A80&gt;=5.45),4.1,IF(AND(H80&lt;8.397,D80&gt;=1.25,G80&gt;=0.164,F80&lt;2.5,A80&gt;=5.45),4,IF(AND(H80&lt;11.031,H80&lt;14.494,A80&gt;=5.05,D80&lt;0.35,D80&lt;0.8,A80&lt;5.45),1.5,IF(AND(H80&gt;=11.031,H80&lt;14.494,A80&gt;=5.05,D80&lt;0.35,D80&lt;0.8,A80&lt;5.45),1.44,IF(AND(B80&lt;2.65,H80&gt;=8.397,D80&gt;=1.25,G80&gt;=0.164,F80&lt;2.5,A80&gt;=5.45),4.767,IF(AND(H80&lt;7.388,G80&lt;0.487,G80&lt;0.719,H80&lt;16.718,F80&gt;=2.5,A80&gt;=5.45),5.067,IF(AND(G80&lt;0.533,G80&gt;=0.487,G80&lt;0.719,H80&lt;16.718,F80&gt;=2.5,A80&gt;=5.45),5.8,IF(AND(G80&gt;=0.533,G80&gt;=0.487,G80&lt;0.719,H80&lt;16.718,F80&gt;=2.5,A80&gt;=5.45),5.86,IF(AND(B80&lt;3.25,A80&gt;=4.95,A80&gt;=4.35,A80&lt;5.05,D80&lt;0.35,D80&lt;0.8,A80&lt;5.45),1.2,IF(AND(A80&lt;5.6,H80&lt;11.218,G80&gt;=0.338,D80&lt;1.25,G80&gt;=0.164,F80&lt;2.5,A80&gt;=5.45),3.7,IF(AND(A80&gt;=5.6,H80&lt;11.218,G80&gt;=0.338,D80&lt;1.25,G80&gt;=0.164,F80&lt;2.5,A80&gt;=5.45),3.5,IF(AND(H80&lt;12.668,H80&gt;=11.218,G80&gt;=0.338,D80&lt;1.25,G80&gt;=0.164,F80&lt;2.5,A80&gt;=5.45),3.9,IF(AND(H80&gt;=12.668,H80&gt;=11.218,G80&gt;=0.338,D80&lt;1.25,G80&gt;=0.164,F80&lt;2.5,A80&gt;=5.45),4,IF(AND(H80&gt;=15.705,B80&gt;=2.65,H80&gt;=8.397,D80&gt;=1.25,G80&gt;=0.164,F80&lt;2.5,A80&gt;=5.45),4.8,IF(AND(B80&lt;2.75,H80&gt;=7.388,G80&lt;0.487,G80&lt;0.719,H80&lt;16.718,F80&gt;=2.5,A80&gt;=5.45),5.26,IF(AND(B80&lt;2.95,A80&lt;4.5,A80&lt;4.95,A80&gt;=4.35,A80&lt;5.05,D80&lt;0.35,D80&lt;0.8,A80&lt;5.45),1.4,IF(AND(B80&gt;=2.95,A80&lt;4.5,A80&lt;4.95,A80&gt;=4.35,A80&lt;5.05,D80&lt;0.35,D80&lt;0.8,A80&lt;5.45),1.3,IF(AND(H80&gt;=13.924,A80&gt;=4.5,A80&lt;4.95,A80&gt;=4.35,A80&lt;5.05,D80&lt;0.35,D80&lt;0.8,A80&lt;5.45),1.5,IF(AND(G80&lt;0.252,B80&gt;=3.25,A80&gt;=4.95,A80&gt;=4.35,A80&lt;5.05,D80&lt;0.35,D80&lt;0.8,A80&lt;5.45),1.4,IF(AND(G80&gt;=0.252,B80&gt;=3.25,A80&gt;=4.95,A80&gt;=4.35,A80&lt;5.05,D80&lt;0.35,D80&lt;0.8,A80&lt;5.45),1.32,IF(AND(G80&gt;=0.473,H80&lt;15.705,B80&gt;=2.65,H80&gt;=8.397,D80&gt;=1.25,G80&gt;=0.164,F80&lt;2.5,A80&gt;=5.45),4.7,IF(AND(B80&gt;=3.15,B80&gt;=2.75,H80&gt;=7.388,G80&lt;0.487,G80&lt;0.719,H80&lt;16.718,F80&gt;=2.5,A80&gt;=5.45),5.7,IF(AND(B80&lt;3.15,H80&lt;13.924,A80&gt;=4.5,A80&lt;4.95,A80&gt;=4.35,A80&lt;5.05,D80&lt;0.35,D80&lt;0.8,A80&lt;5.45),1.433,IF(AND(B80&gt;=3.15,H80&lt;13.924,A80&gt;=4.5,A80&lt;4.95,A80&gt;=4.35,A80&lt;5.05,D80&lt;0.35,D80&lt;0.8,A80&lt;5.45),1.4,IF(AND(H80&gt;=14.81,G80&lt;0.473,H80&lt;15.705,B80&gt;=2.65,H80&gt;=8.397,D80&gt;=1.25,G80&gt;=0.164,F80&lt;2.5,A80&gt;=5.45),4.2,IF(AND(A80&lt;6.65,B80&lt;3.15,B80&gt;=2.75,H80&gt;=7.388,G80&lt;0.487,G80&lt;0.719,H80&lt;16.718,F80&gt;=2.5,A80&gt;=5.45),5.6,IF(AND(A80&gt;=6.65,B80&lt;3.15,B80&gt;=2.75,H80&gt;=7.388,G80&lt;0.487,G80&lt;0.719,H80&lt;16.718,F80&gt;=2.5,A80&gt;=5.45),5.4,IF(AND(A80&lt;6.15,H80&lt;14.81,G80&lt;0.473,H80&lt;15.705,B80&gt;=2.65,H80&gt;=8.397,D80&gt;=1.25,G80&gt;=0.164,F80&lt;2.5,A80&gt;=5.45),4.5,IF(AND(A80&gt;=6.15,H80&lt;14.81,G80&lt;0.473,H80&lt;15.705,B80&gt;=2.65,H80&gt;=8.397,D80&gt;=1.25,G80&gt;=0.164,F80&lt;2.5,A80&gt;=5.45),4.4,"shouldnthappen"))))))))))))))))))))))))))))))))))))</f>
        <v>1.6</v>
      </c>
      <c r="U80" s="1" t="n">
        <f aca="false">IF(AND(G80&gt;=0.934,F80&lt;1.5),1.7,IF(AND(D80&lt;0.15,D80&lt;0.25,G80&lt;0.934,F80&lt;1.5),1.38,IF(AND(H80&gt;=14.379,D80&gt;=0.25,G80&lt;0.934,F80&lt;1.5),1.7,IF(AND(A80&lt;5.3,D80&lt;1.35,F80&lt;2.5,F80&gt;=1.5),3.15,IF(AND(H80&lt;7.148,D80&gt;=1.35,F80&lt;2.5,F80&gt;=1.5),3.9,IF(AND(G80&lt;0.352,A80&lt;6.15,F80&gt;=2.5,F80&gt;=1.5),4.5,IF(AND(G80&gt;=0.352,A80&lt;6.15,F80&gt;=2.5,F80&gt;=1.5),4.92,IF(AND(B80&lt;2.85,A80&gt;=6.15,F80&gt;=2.5,F80&gt;=1.5),6.2,IF(AND(D80&gt;=0.45,H80&lt;14.379,D80&gt;=0.25,G80&lt;0.934,F80&lt;1.5),1.65,IF(AND(G80&gt;=0.857,A80&gt;=5.3,D80&lt;1.35,F80&lt;2.5,F80&gt;=1.5),4.3,IF(AND(A80&gt;=7.25,B80&gt;=2.85,A80&gt;=6.15,F80&gt;=2.5,F80&gt;=1.5),6.425,IF(AND(H80&lt;9.499,A80&lt;5.05,D80&gt;=0.15,D80&lt;0.25,G80&lt;0.934,F80&lt;1.5),1.4,IF(AND(A80&gt;=5.45,A80&gt;=5.05,D80&gt;=0.15,D80&lt;0.25,G80&lt;0.934,F80&lt;1.5),1.3,IF(AND(B80&gt;=4.15,D80&lt;0.45,H80&lt;14.379,D80&gt;=0.25,G80&lt;0.934,F80&lt;1.5),1.5,IF(AND(A80&gt;=5.75,G80&lt;0.857,A80&gt;=5.3,D80&lt;1.35,F80&lt;2.5,F80&gt;=1.5),4.02,IF(AND(A80&lt;6.65,G80&lt;0.333,H80&gt;=7.148,D80&gt;=1.35,F80&lt;2.5,F80&gt;=1.5),4.475,IF(AND(A80&gt;=6.65,G80&lt;0.333,H80&gt;=7.148,D80&gt;=1.35,F80&lt;2.5,F80&gt;=1.5),4.8,IF(AND(D80&gt;=1.45,G80&gt;=0.333,H80&gt;=7.148,D80&gt;=1.35,F80&lt;2.5,F80&gt;=1.5),4.85,IF(AND(G80&gt;=0.861,A80&lt;7.25,B80&gt;=2.85,A80&gt;=6.15,F80&gt;=2.5,F80&gt;=1.5),5.2,IF(AND(G80&lt;0.571,H80&gt;=9.499,A80&lt;5.05,D80&gt;=0.15,D80&lt;0.25,G80&lt;0.934,F80&lt;1.5),1.2,IF(AND(G80&gt;=0.571,H80&gt;=9.499,A80&lt;5.05,D80&gt;=0.15,D80&lt;0.25,G80&lt;0.934,F80&lt;1.5),1.3,IF(AND(H80&lt;9.283,A80&lt;5.45,A80&gt;=5.05,D80&gt;=0.15,D80&lt;0.25,G80&lt;0.934,F80&lt;1.5),1.5,IF(AND(H80&gt;=9.283,A80&lt;5.45,A80&gt;=5.05,D80&gt;=0.15,D80&lt;0.25,G80&lt;0.934,F80&lt;1.5),1.425,IF(AND(A80&lt;4.9,B80&lt;4.15,D80&lt;0.45,H80&lt;14.379,D80&gt;=0.25,G80&lt;0.934,F80&lt;1.5),1.4,IF(AND(A80&gt;=4.9,B80&lt;4.15,D80&lt;0.45,H80&lt;14.379,D80&gt;=0.25,G80&lt;0.934,F80&lt;1.5),1.325,IF(AND(G80&lt;0.572,A80&lt;5.75,G80&lt;0.857,A80&gt;=5.3,D80&lt;1.35,F80&lt;2.5,F80&gt;=1.5),3.65,IF(AND(G80&gt;=0.572,A80&lt;5.75,G80&lt;0.857,A80&gt;=5.3,D80&lt;1.35,F80&lt;2.5,F80&gt;=1.5),3.9,IF(AND(A80&lt;6.75,D80&lt;1.45,G80&gt;=0.333,H80&gt;=7.148,D80&gt;=1.35,F80&lt;2.5,F80&gt;=1.5),4.4,IF(AND(A80&gt;=6.75,D80&lt;1.45,G80&gt;=0.333,H80&gt;=7.148,D80&gt;=1.35,F80&lt;2.5,F80&gt;=1.5),4.78,IF(AND(A80&lt;6.6,B80&lt;3.25,G80&lt;0.861,A80&lt;7.25,B80&gt;=2.85,A80&gt;=6.15,F80&gt;=2.5,F80&gt;=1.5),5.333,IF(AND(H80&lt;11.461,B80&gt;=3.25,G80&lt;0.861,A80&lt;7.25,B80&gt;=2.85,A80&gt;=6.15,F80&gt;=2.5,F80&gt;=1.5),6.025,IF(AND(H80&gt;=11.461,B80&gt;=3.25,G80&lt;0.861,A80&lt;7.25,B80&gt;=2.85,A80&gt;=6.15,F80&gt;=2.5,F80&gt;=1.5),5.667,IF(AND(H80&gt;=14.564,A80&gt;=6.6,B80&lt;3.25,G80&lt;0.861,A80&lt;7.25,B80&gt;=2.85,A80&gt;=6.15,F80&gt;=2.5,F80&gt;=1.5),5.4,IF(AND(D80&gt;=2.35,H80&lt;14.564,A80&gt;=6.6,B80&lt;3.25,G80&lt;0.861,A80&lt;7.25,B80&gt;=2.85,A80&gt;=6.15,F80&gt;=2.5,F80&gt;=1.5),5.6,IF(AND(A80&lt;6.85,D80&lt;2.35,H80&lt;14.564,A80&gt;=6.6,B80&lt;3.25,G80&lt;0.861,A80&lt;7.25,B80&gt;=2.85,A80&gt;=6.15,F80&gt;=2.5,F80&gt;=1.5),5.9,IF(AND(A80&gt;=6.85,D80&lt;2.35,H80&lt;14.564,A80&gt;=6.6,B80&lt;3.25,G80&lt;0.861,A80&lt;7.25,B80&gt;=2.85,A80&gt;=6.15,F80&gt;=2.5,F80&gt;=1.5),5.78,"shouldnthappen"))))))))))))))))))))))))))))))))))))</f>
        <v>4.8</v>
      </c>
      <c r="V80" s="1" t="n">
        <f aca="false">IF(AND(H80&lt;5.748,A80&lt;5.05,D80&lt;0.75),1,IF(AND(B80&lt;3.15,H80&gt;=5.748,A80&lt;5.05,D80&lt;0.75),1.475,IF(AND(G80&gt;=0.801,D80&lt;0.25,A80&gt;=5.05,D80&lt;0.75),1.7,IF(AND(D80&gt;=0.45,D80&gt;=0.25,A80&gt;=5.05,D80&lt;0.75),1.7,IF(AND(B80&lt;2.35,F80&lt;2.5,B80&lt;2.75,D80&gt;=0.75),4.16,IF(AND(D80&lt;1.75,F80&gt;=2.5,B80&lt;2.75,D80&gt;=0.75),4.875,IF(AND(D80&gt;=1.75,F80&gt;=2.5,B80&lt;2.75,D80&gt;=0.75),5.333,IF(AND(H80&gt;=16.284,D80&gt;=1.55,B80&gt;=2.75,D80&gt;=0.75),6.6,IF(AND(H80&gt;=14.144,B80&gt;=3.15,H80&gt;=5.748,A80&lt;5.05,D80&lt;0.75),1.3,IF(AND(A80&lt;5.45,G80&lt;0.801,D80&lt;0.25,A80&gt;=5.05,D80&lt;0.75),1.5,IF(AND(A80&gt;=5.45,G80&lt;0.801,D80&lt;0.25,A80&gt;=5.05,D80&lt;0.75),1.34,IF(AND(B80&lt;3.75,D80&lt;0.45,D80&gt;=0.25,A80&gt;=5.05,D80&lt;0.75),1.467,IF(AND(B80&gt;=3.75,D80&lt;0.45,D80&gt;=0.25,A80&gt;=5.05,D80&lt;0.75),1.767,IF(AND(G80&gt;=0.896,B80&gt;=2.35,F80&lt;2.5,B80&lt;2.75,D80&gt;=0.75),4.9,IF(AND(H80&lt;15.504,D80&lt;1.35,D80&lt;1.55,B80&gt;=2.75,D80&gt;=0.75),4.2,IF(AND(H80&gt;=15.504,D80&lt;1.35,D80&lt;1.55,B80&gt;=2.75,D80&gt;=0.75),4.6,IF(AND(H80&lt;9.767,D80&gt;=1.35,D80&lt;1.55,B80&gt;=2.75,D80&gt;=0.75),5.1,IF(AND(A80&lt;4.5,H80&lt;14.144,B80&gt;=3.15,H80&gt;=5.748,A80&lt;5.05,D80&lt;0.75),1.3,IF(AND(A80&gt;=4.5,H80&lt;14.144,B80&gt;=3.15,H80&gt;=5.748,A80&lt;5.05,D80&lt;0.75),1.4,IF(AND(D80&gt;=1.15,G80&lt;0.896,B80&gt;=2.35,F80&lt;2.5,B80&lt;2.75,D80&gt;=0.75),4.04,IF(AND(B80&lt;2.9,H80&gt;=9.767,D80&gt;=1.35,D80&lt;1.55,B80&gt;=2.75,D80&gt;=0.75),4.8,IF(AND(D80&lt;1.7,A80&gt;=7.05,H80&lt;16.284,D80&gt;=1.55,B80&gt;=2.75,D80&gt;=0.75),5.8,IF(AND(D80&gt;=1.7,A80&gt;=7.05,H80&lt;16.284,D80&gt;=1.55,B80&gt;=2.75,D80&gt;=0.75),6.3,IF(AND(B80&lt;2.45,D80&lt;1.15,G80&lt;0.896,B80&gt;=2.35,F80&lt;2.5,B80&lt;2.75,D80&gt;=0.75),3.767,IF(AND(B80&gt;=2.45,D80&lt;1.15,G80&lt;0.896,B80&gt;=2.35,F80&lt;2.5,B80&lt;2.75,D80&gt;=0.75),3.167,IF(AND(B80&gt;=3.15,B80&gt;=2.9,H80&gt;=9.767,D80&gt;=1.35,D80&lt;1.55,B80&gt;=2.75,D80&gt;=0.75),4.7,IF(AND(D80&lt;1.9,D80&lt;2.05,A80&lt;7.05,H80&lt;16.284,D80&gt;=1.55,B80&gt;=2.75,D80&gt;=0.75),4.82,IF(AND(D80&gt;=1.9,D80&lt;2.05,A80&lt;7.05,H80&lt;16.284,D80&gt;=1.55,B80&gt;=2.75,D80&gt;=0.75),5.067,IF(AND(H80&lt;12.721,B80&lt;3.15,B80&gt;=2.9,H80&gt;=9.767,D80&gt;=1.35,D80&lt;1.55,B80&gt;=2.75,D80&gt;=0.75),4.5,IF(AND(H80&gt;=12.721,B80&lt;3.15,B80&gt;=2.9,H80&gt;=9.767,D80&gt;=1.35,D80&lt;1.55,B80&gt;=2.75,D80&gt;=0.75),4.433,IF(AND(H80&lt;9.525,G80&lt;0.364,D80&gt;=2.05,A80&lt;7.05,H80&lt;16.284,D80&gt;=1.55,B80&gt;=2.75,D80&gt;=0.75),5.1,IF(AND(A80&lt;6.25,G80&gt;=0.364,D80&gt;=2.05,A80&lt;7.05,H80&lt;16.284,D80&gt;=1.55,B80&gt;=2.75,D80&gt;=0.75),5.4,IF(AND(H80&lt;10.898,H80&gt;=9.525,G80&lt;0.364,D80&gt;=2.05,A80&lt;7.05,H80&lt;16.284,D80&gt;=1.55,B80&gt;=2.75,D80&gt;=0.75),5.6,IF(AND(H80&lt;8.711,A80&gt;=6.25,G80&gt;=0.364,D80&gt;=2.05,A80&lt;7.05,H80&lt;16.284,D80&gt;=1.55,B80&gt;=2.75,D80&gt;=0.75),5.7,IF(AND(H80&gt;=8.711,A80&gt;=6.25,G80&gt;=0.364,D80&gt;=2.05,A80&lt;7.05,H80&lt;16.284,D80&gt;=1.55,B80&gt;=2.75,D80&gt;=0.75),5.84,IF(AND(D80&lt;2.2,H80&gt;=10.898,H80&gt;=9.525,G80&lt;0.364,D80&gt;=2.05,A80&lt;7.05,H80&lt;16.284,D80&gt;=1.55,B80&gt;=2.75,D80&gt;=0.75),5.4,IF(AND(D80&gt;=2.2,H80&gt;=10.898,H80&gt;=9.525,G80&lt;0.364,D80&gt;=2.05,A80&lt;7.05,H80&lt;16.284,D80&gt;=1.55,B80&gt;=2.75,D80&gt;=0.75),5.3,"shouldnthappen")))))))))))))))))))))))))))))))))))))</f>
        <v>4.82</v>
      </c>
      <c r="W80" s="1" t="n">
        <f aca="false">IF(AND(H80&lt;6.926,D80&gt;=0.35,D80&lt;0.8),1.9,IF(AND(H80&gt;=6.926,D80&gt;=0.35,D80&lt;0.8),1.533,IF(AND(H80&lt;13.492,A80&lt;4.75,D80&lt;0.35,D80&lt;0.8),1.1,IF(AND(H80&gt;=13.492,A80&lt;4.75,D80&lt;0.35,D80&lt;0.8),1.375,IF(AND(B80&lt;2.75,A80&gt;=5.85,F80&lt;2.5,D80&gt;=0.8),4.833,IF(AND(B80&lt;3.3,A80&gt;=7.05,F80&gt;=2.5,D80&gt;=0.8),5.8,IF(AND(B80&gt;=3.3,A80&gt;=7.05,F80&gt;=2.5,D80&gt;=0.8),6.325,IF(AND(D80&gt;=0.25,A80&lt;5.05,A80&gt;=4.75,D80&lt;0.35,D80&lt;0.8),1.3,IF(AND(B80&lt;3.6,A80&gt;=5.05,A80&gt;=4.75,D80&lt;0.35,D80&lt;0.8),1.4,IF(AND(H80&lt;10.194,G80&lt;0.412,A80&lt;5.85,F80&lt;2.5,D80&gt;=0.8),4.133,IF(AND(H80&gt;=10.194,G80&lt;0.412,A80&lt;5.85,F80&lt;2.5,D80&gt;=0.8),4.5,IF(AND(A80&lt;5.35,G80&gt;=0.412,A80&lt;5.85,F80&lt;2.5,D80&gt;=0.8),3.15,IF(AND(A80&lt;6.2,B80&gt;=2.75,A80&gt;=5.85,F80&lt;2.5,D80&gt;=0.8),4.3,IF(AND(H80&lt;5.767,A80&lt;6.2,A80&lt;7.05,F80&gt;=2.5,D80&gt;=0.8),4.5,IF(AND(G80&gt;=0.861,A80&gt;=6.2,A80&lt;7.05,F80&gt;=2.5,D80&gt;=0.8),5.2,IF(AND(B80&lt;3.15,D80&lt;0.25,A80&lt;5.05,A80&gt;=4.75,D80&lt;0.35,D80&lt;0.8),1.55,IF(AND(A80&lt;5.45,B80&gt;=3.6,A80&gt;=5.05,A80&gt;=4.75,D80&lt;0.35,D80&lt;0.8),1.5,IF(AND(A80&gt;=5.45,B80&gt;=3.6,A80&gt;=5.05,A80&gt;=4.75,D80&lt;0.35,D80&lt;0.8),1.4,IF(AND(G80&gt;=0.772,A80&gt;=5.35,G80&gt;=0.412,A80&lt;5.85,F80&lt;2.5,D80&gt;=0.8),3.9,IF(AND(D80&gt;=1.45,A80&gt;=6.2,B80&gt;=2.75,A80&gt;=5.85,F80&lt;2.5,D80&gt;=0.8),4.775,IF(AND(G80&lt;0.5,H80&gt;=5.767,A80&lt;6.2,A80&lt;7.05,F80&gt;=2.5,D80&gt;=0.8),5.1,IF(AND(G80&gt;=0.5,H80&gt;=5.767,A80&lt;6.2,A80&lt;7.05,F80&gt;=2.5,D80&gt;=0.8),4.95,IF(AND(B80&gt;=3.25,G80&lt;0.861,A80&gt;=6.2,A80&lt;7.05,F80&gt;=2.5,D80&gt;=0.8),5.75,IF(AND(A80&lt;4.95,B80&gt;=3.15,D80&lt;0.25,A80&lt;5.05,A80&gt;=4.75,D80&lt;0.35,D80&lt;0.8),1.4,IF(AND(A80&lt;5.65,G80&lt;0.772,A80&gt;=5.35,G80&gt;=0.412,A80&lt;5.85,F80&lt;2.5,D80&gt;=0.8),3.6,IF(AND(A80&gt;=5.65,G80&lt;0.772,A80&gt;=5.35,G80&gt;=0.412,A80&lt;5.85,F80&lt;2.5,D80&gt;=0.8),3.5,IF(AND(B80&gt;=3.15,D80&lt;1.45,A80&gt;=6.2,B80&gt;=2.75,A80&gt;=5.85,F80&lt;2.5,D80&gt;=0.8),4.7,IF(AND(A80&gt;=6.65,B80&lt;3.25,G80&lt;0.861,A80&gt;=6.2,A80&lt;7.05,F80&gt;=2.5,D80&gt;=0.8),5.567,IF(AND(H80&lt;9.499,A80&gt;=4.95,B80&gt;=3.15,D80&lt;0.25,A80&lt;5.05,A80&gt;=4.75,D80&lt;0.35,D80&lt;0.8),1.4,IF(AND(H80&gt;=9.499,A80&gt;=4.95,B80&gt;=3.15,D80&lt;0.25,A80&lt;5.05,A80&gt;=4.75,D80&lt;0.35,D80&lt;0.8),1.2,IF(AND(G80&lt;0.765,B80&lt;3.15,D80&lt;1.45,A80&gt;=6.2,B80&gt;=2.75,A80&gt;=5.85,F80&lt;2.5,D80&gt;=0.8),4.4,IF(AND(G80&gt;=0.765,B80&lt;3.15,D80&lt;1.45,A80&gt;=6.2,B80&gt;=2.75,A80&gt;=5.85,F80&lt;2.5,D80&gt;=0.8),4.6,IF(AND(H80&lt;10.667,A80&lt;6.65,B80&lt;3.25,G80&lt;0.861,A80&gt;=6.2,A80&lt;7.05,F80&gt;=2.5,D80&gt;=0.8),5.167,IF(AND(G80&lt;0.627,H80&gt;=10.667,A80&lt;6.65,B80&lt;3.25,G80&lt;0.861,A80&gt;=6.2,A80&lt;7.05,F80&gt;=2.5,D80&gt;=0.8),5.64,IF(AND(G80&gt;=0.627,H80&gt;=10.667,A80&lt;6.65,B80&lt;3.25,G80&lt;0.861,A80&gt;=6.2,A80&lt;7.05,F80&gt;=2.5,D80&gt;=0.8),5.1,"shouldnthappen")))))))))))))))))))))))))))))))))))</f>
        <v>4.775</v>
      </c>
      <c r="X80" s="1" t="n">
        <f aca="false">IF(AND(B80&lt;3.05,H80&lt;6.697,A80&lt;5.45),4.1,IF(AND(B80&gt;=3.05,H80&lt;6.697,A80&lt;5.45),1.48,IF(AND(D80&lt;0.7,A80&lt;5.9,A80&gt;=5.45),1.4,IF(AND(A80&lt;4.35,B80&lt;3.3,H80&gt;=6.697,A80&lt;5.45),1.1,IF(AND(G80&lt;0.372,D80&gt;=0.7,A80&lt;5.9,A80&gt;=5.45),4.36,IF(AND(A80&gt;=4.9,A80&gt;=4.35,B80&lt;3.3,H80&gt;=6.697,A80&lt;5.45),1.6,IF(AND(H80&gt;=14.171,A80&lt;5.15,B80&gt;=3.3,H80&gt;=6.697,A80&lt;5.45),1.6,IF(AND(G80&lt;0.451,A80&gt;=5.15,B80&gt;=3.3,H80&gt;=6.697,A80&lt;5.45),1.367,IF(AND(G80&gt;=0.451,A80&gt;=5.15,B80&gt;=3.3,H80&gt;=6.697,A80&lt;5.45),1.5,IF(AND(G80&lt;0.332,D80&lt;1.45,F80&lt;2.5,A80&gt;=5.9,A80&gt;=5.45),4.35,IF(AND(A80&lt;6.15,D80&gt;=1.45,F80&lt;2.5,A80&gt;=5.9,A80&gt;=5.45),5.1,IF(AND(D80&gt;=2.4,G80&lt;0.432,F80&gt;=2.5,A80&gt;=5.9,A80&gt;=5.45),5.78,IF(AND(A80&lt;6.15,G80&gt;=0.432,F80&gt;=2.5,A80&gt;=5.9,A80&gt;=5.45),4.9,IF(AND(B80&lt;3.1,A80&lt;4.9,A80&gt;=4.35,B80&lt;3.3,H80&gt;=6.697,A80&lt;5.45),1.4,IF(AND(B80&gt;=3.1,A80&lt;4.9,A80&gt;=4.35,B80&lt;3.3,H80&gt;=6.697,A80&lt;5.45),1.3,IF(AND(G80&lt;0.343,H80&lt;14.171,A80&lt;5.15,B80&gt;=3.3,H80&gt;=6.697,A80&lt;5.45),1.433,IF(AND(G80&gt;=0.343,H80&lt;14.171,A80&lt;5.15,B80&gt;=3.3,H80&gt;=6.697,A80&lt;5.45),1.525,IF(AND(D80&lt;1.05,B80&lt;2.55,G80&gt;=0.372,D80&gt;=0.7,A80&lt;5.9,A80&gt;=5.45),3.7,IF(AND(H80&lt;10.596,B80&gt;=2.55,G80&gt;=0.372,D80&gt;=0.7,A80&lt;5.9,A80&gt;=5.45),3.525,IF(AND(H80&gt;=10.596,B80&gt;=2.55,G80&gt;=0.372,D80&gt;=0.7,A80&lt;5.9,A80&gt;=5.45),3.9,IF(AND(H80&lt;14.314,G80&gt;=0.332,D80&lt;1.45,F80&lt;2.5,A80&gt;=5.9,A80&gt;=5.45),4.4,IF(AND(H80&gt;=14.314,G80&gt;=0.332,D80&lt;1.45,F80&lt;2.5,A80&gt;=5.9,A80&gt;=5.45),4.7,IF(AND(H80&lt;13.906,A80&gt;=6.15,D80&gt;=1.45,F80&lt;2.5,A80&gt;=5.9,A80&gt;=5.45),4.675,IF(AND(H80&gt;=13.906,A80&gt;=6.15,D80&gt;=1.45,F80&lt;2.5,A80&gt;=5.9,A80&gt;=5.45),4.9,IF(AND(G80&lt;0.093,D80&lt;2.4,G80&lt;0.432,F80&gt;=2.5,A80&gt;=5.9,A80&gt;=5.45),5.6,IF(AND(B80&lt;2.95,A80&gt;=6.15,G80&gt;=0.432,F80&gt;=2.5,A80&gt;=5.9,A80&gt;=5.45),5.86,IF(AND(A80&lt;5.55,D80&gt;=1.05,B80&lt;2.55,G80&gt;=0.372,D80&gt;=0.7,A80&lt;5.9,A80&gt;=5.45),4,IF(AND(A80&gt;=5.55,D80&gt;=1.05,B80&lt;2.55,G80&gt;=0.372,D80&gt;=0.7,A80&lt;5.9,A80&gt;=5.45),3.9,IF(AND(D80&lt;1.7,G80&gt;=0.093,D80&lt;2.4,G80&lt;0.432,F80&gt;=2.5,A80&gt;=5.9,A80&gt;=5.45),5.05,IF(AND(G80&gt;=0.774,B80&gt;=2.95,A80&gt;=6.15,G80&gt;=0.432,F80&gt;=2.5,A80&gt;=5.9,A80&gt;=5.45),5.3,IF(AND(G80&gt;=0.312,D80&gt;=1.7,G80&gt;=0.093,D80&lt;2.4,G80&lt;0.432,F80&gt;=2.5,A80&gt;=5.9,A80&gt;=5.45),5.4,IF(AND(D80&lt;2.45,G80&lt;0.774,B80&gt;=2.95,A80&gt;=6.15,G80&gt;=0.432,F80&gt;=2.5,A80&gt;=5.9,A80&gt;=5.45),5.66,IF(AND(D80&gt;=2.45,G80&lt;0.774,B80&gt;=2.95,A80&gt;=6.15,G80&gt;=0.432,F80&gt;=2.5,A80&gt;=5.9,A80&gt;=5.45),6,IF(AND(G80&gt;=0.301,G80&lt;0.312,D80&gt;=1.7,G80&gt;=0.093,D80&lt;2.4,G80&lt;0.432,F80&gt;=2.5,A80&gt;=5.9,A80&gt;=5.45),5.1,IF(AND(A80&lt;6.45,G80&lt;0.301,G80&lt;0.312,D80&gt;=1.7,G80&gt;=0.093,D80&lt;2.4,G80&lt;0.432,F80&gt;=2.5,A80&gt;=5.9,A80&gt;=5.45),5.3,IF(AND(A80&gt;=6.45,G80&lt;0.301,G80&lt;0.312,D80&gt;=1.7,G80&gt;=0.093,D80&lt;2.4,G80&lt;0.432,F80&gt;=2.5,A80&gt;=5.9,A80&gt;=5.45),5.2,"shouldnthappen"))))))))))))))))))))))))))))))))))))</f>
        <v>4.9</v>
      </c>
      <c r="Y80" s="1" t="n">
        <f aca="false">IF(AND(H80&lt;6.51,F80&lt;1.5),1.8,IF(AND(H80&gt;=16.674,F80&gt;=1.5),6.533,IF(AND(D80&gt;=0.45,H80&gt;=6.51,F80&lt;1.5),1.667,IF(AND(H80&gt;=13.805,G80&lt;0.154,H80&lt;16.674,F80&gt;=1.5),6.7,IF(AND(D80&lt;0.15,A80&lt;5.05,D80&lt;0.45,H80&gt;=6.51,F80&lt;1.5),1.4,IF(AND(H80&gt;=13.586,A80&gt;=5.05,D80&lt;0.45,H80&gt;=6.51,F80&lt;1.5),1.3,IF(AND(F80&lt;2.5,H80&lt;13.805,G80&lt;0.154,H80&lt;16.674,F80&gt;=1.5),4.6,IF(AND(H80&lt;8.929,D80&lt;1.35,G80&gt;=0.154,H80&lt;16.674,F80&gt;=1.5),3.64,IF(AND(G80&lt;0.05,H80&lt;13.586,A80&gt;=5.05,D80&lt;0.45,H80&gt;=6.51,F80&lt;1.5),1.4,IF(AND(G80&gt;=0.107,F80&gt;=2.5,H80&lt;13.805,G80&lt;0.154,H80&lt;16.674,F80&gt;=1.5),5.3,IF(AND(B80&gt;=2.75,H80&gt;=8.929,D80&lt;1.35,G80&gt;=0.154,H80&lt;16.674,F80&gt;=1.5),4.433,IF(AND(D80&gt;=1.55,F80&lt;2.5,D80&gt;=1.35,G80&gt;=0.154,H80&lt;16.674,F80&gt;=1.5),4.975,IF(AND(H80&lt;6.93,F80&gt;=2.5,D80&gt;=1.35,G80&gt;=0.154,H80&lt;16.674,F80&gt;=1.5),4.5,IF(AND(H80&lt;12.675,G80&lt;0.217,D80&gt;=0.15,A80&lt;5.05,D80&lt;0.45,H80&gt;=6.51,F80&lt;1.5),1.4,IF(AND(H80&gt;=12.675,G80&lt;0.217,D80&gt;=0.15,A80&lt;5.05,D80&lt;0.45,H80&gt;=6.51,F80&lt;1.5),1.5,IF(AND(A80&lt;4.65,G80&gt;=0.217,D80&gt;=0.15,A80&lt;5.05,D80&lt;0.45,H80&gt;=6.51,F80&lt;1.5),1.35,IF(AND(D80&lt;0.25,G80&gt;=0.05,H80&lt;13.586,A80&gt;=5.05,D80&lt;0.45,H80&gt;=6.51,F80&lt;1.5),1.467,IF(AND(D80&gt;=0.25,G80&gt;=0.05,H80&lt;13.586,A80&gt;=5.05,D80&lt;0.45,H80&gt;=6.51,F80&lt;1.5),1.5,IF(AND(H80&lt;9.15,G80&lt;0.107,F80&gt;=2.5,H80&lt;13.805,G80&lt;0.154,H80&lt;16.674,F80&gt;=1.5),5.7,IF(AND(H80&gt;=9.15,G80&lt;0.107,F80&gt;=2.5,H80&lt;13.805,G80&lt;0.154,H80&lt;16.674,F80&gt;=1.5),5.6,IF(AND(G80&lt;0.404,B80&lt;2.75,H80&gt;=8.929,D80&lt;1.35,G80&gt;=0.154,H80&lt;16.674,F80&gt;=1.5),4.15,IF(AND(G80&gt;=0.404,B80&lt;2.75,H80&gt;=8.929,D80&lt;1.35,G80&gt;=0.154,H80&lt;16.674,F80&gt;=1.5),3.9,IF(AND(A80&gt;=6.75,D80&lt;1.55,F80&lt;2.5,D80&gt;=1.35,G80&gt;=0.154,H80&lt;16.674,F80&gt;=1.5),4.82,IF(AND(D80&lt;0.25,A80&gt;=4.65,G80&gt;=0.217,D80&gt;=0.15,A80&lt;5.05,D80&lt;0.45,H80&gt;=6.51,F80&lt;1.5),1.325,IF(AND(D80&gt;=0.25,A80&gt;=4.65,G80&gt;=0.217,D80&gt;=0.15,A80&lt;5.05,D80&lt;0.45,H80&gt;=6.51,F80&lt;1.5),1.3,IF(AND(A80&lt;6.55,A80&lt;6.75,D80&lt;1.55,F80&lt;2.5,D80&gt;=1.35,G80&gt;=0.154,H80&lt;16.674,F80&gt;=1.5),4.575,IF(AND(A80&gt;=6.55,A80&lt;6.75,D80&lt;1.55,F80&lt;2.5,D80&gt;=1.35,G80&gt;=0.154,H80&lt;16.674,F80&gt;=1.5),4.4,IF(AND(B80&lt;2.9,D80&lt;2.05,H80&gt;=6.93,F80&gt;=2.5,D80&gt;=1.35,G80&gt;=0.154,H80&lt;16.674,F80&gt;=1.5),5.05,IF(AND(H80&lt;8.884,D80&gt;=2.05,H80&gt;=6.93,F80&gt;=2.5,D80&gt;=1.35,G80&gt;=0.154,H80&lt;16.674,F80&gt;=1.5),5.1,IF(AND(H80&lt;13.711,B80&gt;=2.9,D80&lt;2.05,H80&gt;=6.93,F80&gt;=2.5,D80&gt;=1.35,G80&gt;=0.154,H80&lt;16.674,F80&gt;=1.5),5,IF(AND(H80&gt;=13.711,B80&gt;=2.9,D80&lt;2.05,H80&gt;=6.93,F80&gt;=2.5,D80&gt;=1.35,G80&gt;=0.154,H80&lt;16.674,F80&gt;=1.5),5.8,IF(AND(B80&lt;3.15,H80&gt;=8.884,D80&gt;=2.05,H80&gt;=6.93,F80&gt;=2.5,D80&gt;=1.35,G80&gt;=0.154,H80&lt;16.674,F80&gt;=1.5),5.56,IF(AND(B80&gt;=3.15,H80&gt;=8.884,D80&gt;=2.05,H80&gt;=6.93,F80&gt;=2.5,D80&gt;=1.35,G80&gt;=0.154,H80&lt;16.674,F80&gt;=1.5),5.9,"shouldnthappen")))))))))))))))))))))))))))))))))</f>
        <v>4.975</v>
      </c>
      <c r="Z80" s="1" t="n">
        <f aca="false">IF(AND(F80&gt;=2,B80&gt;=3.35),5.6,IF(AND(A80&lt;6.65,H80&gt;=15.076,B80&lt;3.35),4.8,IF(AND(A80&gt;=6.65,H80&gt;=15.076,B80&lt;3.35),6.15,IF(AND(H80&lt;6.542,F80&lt;2,B80&gt;=3.35),1.767,IF(AND(G80&gt;=0.653,D80&lt;0.75,H80&lt;15.076,B80&lt;3.35),1.55,IF(AND(D80&lt;0.15,G80&lt;0.653,D80&lt;0.75,H80&lt;15.076,B80&lt;3.35),1.1,IF(AND(G80&lt;0.356,A80&lt;5.05,H80&gt;=6.542,F80&lt;2,B80&gt;=3.35),1.4,IF(AND(G80&gt;=0.356,A80&lt;5.05,H80&gt;=6.542,F80&lt;2,B80&gt;=3.35),1.3,IF(AND(G80&gt;=0.566,A80&gt;=5.05,H80&gt;=6.542,F80&lt;2,B80&gt;=3.35),1.6,IF(AND(B80&gt;=3.1,D80&gt;=0.15,G80&lt;0.653,D80&lt;0.75,H80&lt;15.076,B80&lt;3.35),1.367,IF(AND(B80&gt;=2.65,D80&lt;1.45,B80&lt;2.75,D80&gt;=0.75,H80&lt;15.076,B80&lt;3.35),3.96,IF(AND(G80&lt;0.352,D80&gt;=1.45,B80&lt;2.75,D80&gt;=0.75,H80&lt;15.076,B80&lt;3.35),4.5,IF(AND(D80&gt;=1.35,A80&lt;6.2,B80&gt;=2.75,D80&gt;=0.75,H80&lt;15.076,B80&lt;3.35),4.733,IF(AND(A80&lt;4.7,B80&lt;3.1,D80&gt;=0.15,G80&lt;0.653,D80&lt;0.75,H80&lt;15.076,B80&lt;3.35),1.36,IF(AND(A80&gt;=4.7,B80&lt;3.1,D80&gt;=0.15,G80&lt;0.653,D80&lt;0.75,H80&lt;15.076,B80&lt;3.35),1.6,IF(AND(A80&lt;5.2,B80&lt;2.65,D80&lt;1.45,B80&lt;2.75,D80&gt;=0.75,H80&lt;15.076,B80&lt;3.35),3.3,IF(AND(A80&lt;6.5,G80&gt;=0.352,D80&gt;=1.45,B80&lt;2.75,D80&gt;=0.75,H80&lt;15.076,B80&lt;3.35),5,IF(AND(A80&gt;=6.5,G80&gt;=0.352,D80&gt;=1.45,B80&lt;2.75,D80&gt;=0.75,H80&lt;15.076,B80&lt;3.35),5.8,IF(AND(H80&lt;8.486,D80&lt;1.35,A80&lt;6.2,B80&gt;=2.75,D80&gt;=0.75,H80&lt;15.076,B80&lt;3.35),3.975,IF(AND(G80&lt;0.187,F80&lt;2.5,A80&gt;=6.2,B80&gt;=2.75,D80&gt;=0.75,H80&lt;15.076,B80&lt;3.35),5,IF(AND(G80&gt;=0.187,F80&lt;2.5,A80&gt;=6.2,B80&gt;=2.75,D80&gt;=0.75,H80&lt;15.076,B80&lt;3.35),4.525,IF(AND(A80&gt;=7.25,F80&gt;=2.5,A80&gt;=6.2,B80&gt;=2.75,D80&gt;=0.75,H80&lt;15.076,B80&lt;3.35),6.5,IF(AND(G80&lt;0.185,B80&lt;3.6,G80&lt;0.566,A80&gt;=5.05,H80&gt;=6.542,F80&lt;2,B80&gt;=3.35),1.45,IF(AND(G80&gt;=0.185,B80&lt;3.6,G80&lt;0.566,A80&gt;=5.05,H80&gt;=6.542,F80&lt;2,B80&gt;=3.35),1.34,IF(AND(G80&lt;0.13,B80&gt;=3.6,G80&lt;0.566,A80&gt;=5.05,H80&gt;=6.542,F80&lt;2,B80&gt;=3.35),1.45,IF(AND(G80&gt;=0.13,B80&gt;=3.6,G80&lt;0.566,A80&gt;=5.05,H80&gt;=6.542,F80&lt;2,B80&gt;=3.35),1.5,IF(AND(D80&lt;1.05,A80&gt;=5.2,B80&lt;2.65,D80&lt;1.45,B80&lt;2.75,D80&gt;=0.75,H80&lt;15.076,B80&lt;3.35),3.5,IF(AND(D80&gt;=1.05,A80&gt;=5.2,B80&lt;2.65,D80&lt;1.45,B80&lt;2.75,D80&gt;=0.75,H80&lt;15.076,B80&lt;3.35),3.94,IF(AND(H80&lt;10.983,H80&gt;=8.486,D80&lt;1.35,A80&lt;6.2,B80&gt;=2.75,D80&gt;=0.75,H80&lt;15.076,B80&lt;3.35),4.38,IF(AND(H80&gt;=10.983,H80&gt;=8.486,D80&lt;1.35,A80&lt;6.2,B80&gt;=2.75,D80&gt;=0.75,H80&lt;15.076,B80&lt;3.35),4.1,IF(AND(B80&gt;=3.25,A80&lt;7.25,F80&gt;=2.5,A80&gt;=6.2,B80&gt;=2.75,D80&gt;=0.75,H80&lt;15.076,B80&lt;3.35),5.7,IF(AND(B80&lt;2.95,B80&lt;3.25,A80&lt;7.25,F80&gt;=2.5,A80&gt;=6.2,B80&gt;=2.75,D80&gt;=0.75,H80&lt;15.076,B80&lt;3.35),5.6,IF(AND(H80&gt;=13.711,B80&gt;=2.95,B80&lt;3.25,A80&lt;7.25,F80&gt;=2.5,A80&gt;=6.2,B80&gt;=2.75,D80&gt;=0.75,H80&lt;15.076,B80&lt;3.35),5.8,IF(AND(A80&gt;=6.8,H80&lt;13.711,B80&gt;=2.95,B80&lt;3.25,A80&lt;7.25,F80&gt;=2.5,A80&gt;=6.2,B80&gt;=2.75,D80&gt;=0.75,H80&lt;15.076,B80&lt;3.35),5.1,IF(AND(H80&lt;12.921,A80&lt;6.8,H80&lt;13.711,B80&gt;=2.95,B80&lt;3.25,A80&lt;7.25,F80&gt;=2.5,A80&gt;=6.2,B80&gt;=2.75,D80&gt;=0.75,H80&lt;15.076,B80&lt;3.35),5.34,IF(AND(H80&gt;=12.921,A80&lt;6.8,H80&lt;13.711,B80&gt;=2.95,B80&lt;3.25,A80&lt;7.25,F80&gt;=2.5,A80&gt;=6.2,B80&gt;=2.75,D80&gt;=0.75,H80&lt;15.076,B80&lt;3.35),5.133,"shouldnthappen"))))))))))))))))))))))))))))))))))))</f>
        <v>5</v>
      </c>
      <c r="AA80" s="1" t="n">
        <f aca="false">IF(AND(D80&gt;=0.45,A80&lt;5.05,D80&lt;0.8),1.6,IF(AND(D80&gt;=0.45,A80&gt;=5.05,D80&lt;0.8),1.7,IF(AND(H80&gt;=16.244,F80&gt;=2.5,D80&gt;=0.8),6.533,IF(AND(A80&lt;4.35,D80&lt;0.45,A80&lt;5.05,D80&lt;0.8),1.1,IF(AND(H80&gt;=14.877,D80&lt;0.45,A80&gt;=5.05,D80&lt;0.8),1.3,IF(AND(D80&gt;=1.4,A80&lt;5.65,F80&lt;2.5,D80&gt;=0.8),4.5,IF(AND(A80&gt;=7.25,H80&lt;16.244,F80&gt;=2.5,D80&gt;=0.8),6.5,IF(AND(A80&gt;=4.75,A80&gt;=4.35,D80&lt;0.45,A80&lt;5.05,D80&lt;0.8),1.35,IF(AND(A80&lt;5.3,D80&lt;1.4,A80&lt;5.65,F80&lt;2.5,D80&gt;=0.8),3.1,IF(AND(A80&gt;=6.8,A80&gt;=6.55,A80&gt;=5.65,F80&lt;2.5,D80&gt;=0.8),4.9,IF(AND(H80&lt;5.767,A80&lt;7.25,H80&lt;16.244,F80&gt;=2.5,D80&gt;=0.8),4.5,IF(AND(G80&gt;=0.522,A80&lt;4.75,A80&gt;=4.35,D80&lt;0.45,A80&lt;5.05,D80&lt;0.8),1.2,IF(AND(G80&gt;=0.948,D80&lt;0.35,H80&lt;14.877,D80&lt;0.45,A80&gt;=5.05,D80&lt;0.8),1.7,IF(AND(H80&lt;13.089,D80&gt;=0.35,H80&lt;14.877,D80&lt;0.45,A80&gt;=5.05,D80&lt;0.8),1.5,IF(AND(H80&gt;=13.089,D80&gt;=0.35,H80&lt;14.877,D80&lt;0.45,A80&gt;=5.05,D80&lt;0.8),1.3,IF(AND(B80&gt;=2.95,A80&gt;=5.3,D80&lt;1.4,A80&lt;5.65,F80&lt;2.5,D80&gt;=0.8),4.1,IF(AND(H80&lt;9.181,A80&lt;6.05,A80&lt;6.55,A80&gt;=5.65,F80&lt;2.5,D80&gt;=0.8),5.1,IF(AND(H80&gt;=9.181,A80&lt;6.05,A80&lt;6.55,A80&gt;=5.65,F80&lt;2.5,D80&gt;=0.8),4.3,IF(AND(G80&gt;=0.867,A80&gt;=6.05,A80&lt;6.55,A80&gt;=5.65,F80&lt;2.5,D80&gt;=0.8),4.9,IF(AND(B80&lt;3.05,A80&lt;6.8,A80&gt;=6.55,A80&gt;=5.65,F80&lt;2.5,D80&gt;=0.8),5,IF(AND(B80&gt;=3.05,A80&lt;6.8,A80&gt;=6.55,A80&gt;=5.65,F80&lt;2.5,D80&gt;=0.8),4.55,IF(AND(H80&gt;=14.144,G80&lt;0.522,A80&lt;4.75,A80&gt;=4.35,D80&lt;0.45,A80&lt;5.05,D80&lt;0.8),1.3,IF(AND(B80&lt;2.7,B80&lt;2.95,A80&gt;=5.3,D80&lt;1.4,A80&lt;5.65,F80&lt;2.5,D80&gt;=0.8),3.78,IF(AND(B80&gt;=2.7,B80&lt;2.95,A80&gt;=5.3,D80&lt;1.4,A80&lt;5.65,F80&lt;2.5,D80&gt;=0.8),3.6,IF(AND(G80&lt;0.638,G80&lt;0.867,A80&gt;=6.05,A80&lt;6.55,A80&gt;=5.65,F80&lt;2.5,D80&gt;=0.8),4.433,IF(AND(G80&gt;=0.638,G80&lt;0.867,A80&gt;=6.05,A80&lt;6.55,A80&gt;=5.65,F80&lt;2.5,D80&gt;=0.8),4,IF(AND(A80&lt;6.35,H80&lt;11.146,H80&gt;=5.767,A80&lt;7.25,H80&lt;16.244,F80&gt;=2.5,D80&gt;=0.8),5.1,IF(AND(A80&lt;4.5,H80&lt;14.144,G80&lt;0.522,A80&lt;4.75,A80&gt;=4.35,D80&lt;0.45,A80&lt;5.05,D80&lt;0.8),1.35,IF(AND(A80&gt;=4.5,H80&lt;14.144,G80&lt;0.522,A80&lt;4.75,A80&gt;=4.35,D80&lt;0.45,A80&lt;5.05,D80&lt;0.8),1.4,IF(AND(A80&lt;5.15,B80&lt;3.75,G80&lt;0.948,D80&lt;0.35,H80&lt;14.877,D80&lt;0.45,A80&gt;=5.05,D80&lt;0.8),1.4,IF(AND(A80&gt;=5.15,B80&lt;3.75,G80&lt;0.948,D80&lt;0.35,H80&lt;14.877,D80&lt;0.45,A80&gt;=5.05,D80&lt;0.8),1.5,IF(AND(G80&lt;0.112,B80&gt;=3.75,G80&lt;0.948,D80&lt;0.35,H80&lt;14.877,D80&lt;0.45,A80&gt;=5.05,D80&lt;0.8),1.5,IF(AND(G80&gt;=0.112,B80&gt;=3.75,G80&lt;0.948,D80&lt;0.35,H80&lt;14.877,D80&lt;0.45,A80&gt;=5.05,D80&lt;0.8),1.6,IF(AND(G80&lt;0.075,A80&gt;=6.35,H80&lt;11.146,H80&gt;=5.767,A80&lt;7.25,H80&lt;16.244,F80&gt;=2.5,D80&gt;=0.8),5.5,IF(AND(G80&gt;=0.075,A80&gt;=6.35,H80&lt;11.146,H80&gt;=5.767,A80&lt;7.25,H80&lt;16.244,F80&gt;=2.5,D80&gt;=0.8),5.24,IF(AND(B80&lt;2.95,D80&lt;1.9,H80&gt;=11.146,H80&gt;=5.767,A80&lt;7.25,H80&lt;16.244,F80&gt;=2.5,D80&gt;=0.8),5.65,IF(AND(B80&gt;=2.95,D80&lt;1.9,H80&gt;=11.146,H80&gt;=5.767,A80&lt;7.25,H80&lt;16.244,F80&gt;=2.5,D80&gt;=0.8),5.8,IF(AND(H80&lt;13.42,D80&gt;=1.9,H80&gt;=11.146,H80&gt;=5.767,A80&lt;7.25,H80&lt;16.244,F80&gt;=2.5,D80&gt;=0.8),5.6,IF(AND(H80&gt;=13.42,D80&gt;=1.9,H80&gt;=11.146,H80&gt;=5.767,A80&lt;7.25,H80&lt;16.244,F80&gt;=2.5,D80&gt;=0.8),5.34,"shouldnthappen")))))))))))))))))))))))))))))))))))))))</f>
        <v>5</v>
      </c>
      <c r="AB80" s="1" t="n">
        <f aca="false">IF(AND(D80&gt;=0.35,F80&lt;1.5),1.5,IF(AND(F80&lt;2.5,D80&gt;=1.55,F80&gt;=1.5),4.85,IF(AND(H80&lt;8.308,D80&lt;0.15,D80&lt;0.35,F80&lt;1.5),1.5,IF(AND(H80&gt;=8.308,D80&lt;0.15,D80&lt;0.35,F80&lt;1.5),1.4,IF(AND(H80&lt;5.523,D80&gt;=0.15,D80&lt;0.35,F80&lt;1.5),1,IF(AND(G80&lt;0.572,H80&lt;10.688,D80&lt;1.55,F80&gt;=1.5),3.75,IF(AND(B80&gt;=3.5,F80&gt;=2.5,D80&gt;=1.55,F80&gt;=1.5),6.3,IF(AND(A80&gt;=5.65,G80&gt;=0.572,H80&lt;10.688,D80&lt;1.55,F80&gt;=1.5),4.45,IF(AND(B80&gt;=2.85,A80&lt;6.15,H80&gt;=10.688,D80&lt;1.55,F80&gt;=1.5),4.35,IF(AND(H80&gt;=16.284,B80&lt;3.5,F80&gt;=2.5,D80&gt;=1.55,F80&gt;=1.5),6.6,IF(AND(G80&gt;=0.241,G80&lt;0.338,H80&gt;=5.523,D80&gt;=0.15,D80&lt;0.35,F80&lt;1.5),1.25,IF(AND(A80&lt;5.05,G80&gt;=0.338,H80&gt;=5.523,D80&gt;=0.15,D80&lt;0.35,F80&lt;1.5),1.35,IF(AND(B80&lt;2.7,A80&lt;5.65,G80&gt;=0.572,H80&lt;10.688,D80&lt;1.55,F80&gt;=1.5),4,IF(AND(B80&gt;=2.7,A80&lt;5.65,G80&gt;=0.572,H80&lt;10.688,D80&lt;1.55,F80&gt;=1.5),3.6,IF(AND(B80&lt;2.45,B80&lt;2.85,A80&lt;6.15,H80&gt;=10.688,D80&lt;1.55,F80&gt;=1.5),3.7,IF(AND(A80&lt;6.25,B80&lt;2.85,A80&gt;=6.15,H80&gt;=10.688,D80&lt;1.55,F80&gt;=1.5),4.5,IF(AND(A80&gt;=6.25,B80&lt;2.85,A80&gt;=6.15,H80&gt;=10.688,D80&lt;1.55,F80&gt;=1.5),4.86,IF(AND(D80&gt;=1.45,B80&gt;=2.85,A80&gt;=6.15,H80&gt;=10.688,D80&lt;1.55,F80&gt;=1.5),4.8,IF(AND(H80&lt;8.202,H80&lt;16.284,B80&lt;3.5,F80&gt;=2.5,D80&gt;=1.55,F80&gt;=1.5),5.7,IF(AND(A80&gt;=5.1,G80&lt;0.241,G80&lt;0.338,H80&gt;=5.523,D80&gt;=0.15,D80&lt;0.35,F80&lt;1.5),1.5,IF(AND(B80&gt;=3.75,A80&gt;=5.05,G80&gt;=0.338,H80&gt;=5.523,D80&gt;=0.15,D80&lt;0.35,F80&lt;1.5),1.6,IF(AND(A80&lt;5.7,B80&gt;=2.45,B80&lt;2.85,A80&lt;6.15,H80&gt;=10.688,D80&lt;1.55,F80&gt;=1.5),3.9,IF(AND(A80&gt;=5.7,B80&gt;=2.45,B80&lt;2.85,A80&lt;6.15,H80&gt;=10.688,D80&lt;1.55,F80&gt;=1.5),4.02,IF(AND(H80&lt;13.654,D80&lt;1.45,B80&gt;=2.85,A80&gt;=6.15,H80&gt;=10.688,D80&lt;1.55,F80&gt;=1.5),4.333,IF(AND(H80&gt;=13.654,D80&lt;1.45,B80&gt;=2.85,A80&gt;=6.15,H80&gt;=10.688,D80&lt;1.55,F80&gt;=1.5),4.54,IF(AND(A80&lt;6.15,H80&gt;=8.202,H80&lt;16.284,B80&lt;3.5,F80&gt;=2.5,D80&gt;=1.55,F80&gt;=1.5),5,IF(AND(H80&lt;13.924,A80&lt;5.1,G80&lt;0.241,G80&lt;0.338,H80&gt;=5.523,D80&gt;=0.15,D80&lt;0.35,F80&lt;1.5),1.4,IF(AND(H80&gt;=13.924,A80&lt;5.1,G80&lt;0.241,G80&lt;0.338,H80&gt;=5.523,D80&gt;=0.15,D80&lt;0.35,F80&lt;1.5),1.5,IF(AND(D80&lt;0.25,B80&lt;3.75,A80&gt;=5.05,G80&gt;=0.338,H80&gt;=5.523,D80&gt;=0.15,D80&lt;0.35,F80&lt;1.5),1.5,IF(AND(D80&gt;=0.25,B80&lt;3.75,A80&gt;=5.05,G80&gt;=0.338,H80&gt;=5.523,D80&gt;=0.15,D80&lt;0.35,F80&lt;1.5),1.4,IF(AND(H80&lt;8.884,B80&gt;=3.05,A80&gt;=6.15,H80&gt;=8.202,H80&lt;16.284,B80&lt;3.5,F80&gt;=2.5,D80&gt;=1.55,F80&gt;=1.5),5.1,IF(AND(A80&lt;6.45,G80&lt;0.368,B80&lt;3.05,A80&gt;=6.15,H80&gt;=8.202,H80&lt;16.284,B80&lt;3.5,F80&gt;=2.5,D80&gt;=1.55,F80&gt;=1.5),5.525,IF(AND(A80&gt;=6.45,G80&lt;0.368,B80&lt;3.05,A80&gt;=6.15,H80&gt;=8.202,H80&lt;16.284,B80&lt;3.5,F80&gt;=2.5,D80&gt;=1.55,F80&gt;=1.5),5.35,IF(AND(D80&lt;2.25,G80&gt;=0.368,B80&lt;3.05,A80&gt;=6.15,H80&gt;=8.202,H80&lt;16.284,B80&lt;3.5,F80&gt;=2.5,D80&gt;=1.55,F80&gt;=1.5),5.8,IF(AND(D80&gt;=2.25,G80&gt;=0.368,B80&lt;3.05,A80&gt;=6.15,H80&gt;=8.202,H80&lt;16.284,B80&lt;3.5,F80&gt;=2.5,D80&gt;=1.55,F80&gt;=1.5),5.2,IF(AND(H80&lt;10.257,H80&gt;=8.884,B80&gt;=3.05,A80&gt;=6.15,H80&gt;=8.202,H80&lt;16.284,B80&lt;3.5,F80&gt;=2.5,D80&gt;=1.55,F80&gt;=1.5),5.9,IF(AND(H80&gt;=10.257,H80&gt;=8.884,B80&gt;=3.05,A80&gt;=6.15,H80&gt;=8.202,H80&lt;16.284,B80&lt;3.5,F80&gt;=2.5,D80&gt;=1.55,F80&gt;=1.5),5.48,"shouldnthappen")))))))))))))))))))))))))))))))))))))</f>
        <v>4.85</v>
      </c>
      <c r="AC80" s="1" t="n">
        <f aca="false">IF(AND(H80&lt;5.748,A80&lt;5.05,D80&lt;0.8),1,IF(AND(B80&lt;3.35,A80&gt;=5.05,D80&lt;0.8),1.7,IF(AND(A80&lt;5.85,G80&lt;0.154,D80&gt;=0.8),4.5,IF(AND(D80&gt;=0.45,H80&gt;=5.748,A80&lt;5.05,D80&lt;0.8),1.6,IF(AND(G80&gt;=0.934,B80&gt;=3.35,A80&gt;=5.05,D80&lt;0.8),1.7,IF(AND(D80&lt;2.1,A80&gt;=5.85,G80&lt;0.154,D80&gt;=0.8),6.15,IF(AND(D80&gt;=2.1,A80&gt;=5.85,G80&lt;0.154,D80&gt;=0.8),5.5,IF(AND(A80&lt;6.1,D80&gt;=1.55,G80&gt;=0.154,D80&gt;=0.8),5,IF(AND(H80&gt;=14.379,G80&lt;0.934,B80&gt;=3.35,A80&gt;=5.05,D80&lt;0.8),1.58,IF(AND(G80&lt;0.379,A80&gt;=6.1,D80&gt;=1.55,G80&gt;=0.154,D80&gt;=0.8),5.42,IF(AND(H80&lt;13.924,G80&lt;0.227,D80&lt;0.45,H80&gt;=5.748,A80&lt;5.05,D80&lt;0.8),1.4,IF(AND(H80&gt;=13.924,G80&lt;0.227,D80&lt;0.45,H80&gt;=5.748,A80&lt;5.05,D80&lt;0.8),1.5,IF(AND(B80&lt;3.1,G80&gt;=0.227,D80&lt;0.45,H80&gt;=5.748,A80&lt;5.05,D80&lt;0.8),1.1,IF(AND(G80&lt;0.13,H80&lt;14.379,G80&lt;0.934,B80&gt;=3.35,A80&gt;=5.05,D80&lt;0.8),1.4,IF(AND(D80&lt;1.05,A80&lt;5.65,D80&lt;1.35,D80&lt;1.55,G80&gt;=0.154,D80&gt;=0.8),3.7,IF(AND(D80&lt;1.25,A80&gt;=5.65,D80&lt;1.35,D80&lt;1.55,G80&gt;=0.154,D80&gt;=0.8),4.06,IF(AND(D80&gt;=1.25,A80&gt;=5.65,D80&lt;1.35,D80&lt;1.55,G80&gt;=0.154,D80&gt;=0.8),4.425,IF(AND(H80&lt;13.654,D80&lt;1.45,D80&gt;=1.35,D80&lt;1.55,G80&gt;=0.154,D80&gt;=0.8),4.275,IF(AND(G80&lt;0.259,D80&gt;=1.45,D80&gt;=1.35,D80&lt;1.55,G80&gt;=0.154,D80&gt;=0.8),5.1,IF(AND(B80&lt;2.95,G80&gt;=0.379,A80&gt;=6.1,D80&gt;=1.55,G80&gt;=0.154,D80&gt;=0.8),6.3,IF(AND(B80&lt;3.25,B80&gt;=3.1,G80&gt;=0.227,D80&lt;0.45,H80&gt;=5.748,A80&lt;5.05,D80&lt;0.8),1.3,IF(AND(B80&gt;=3.25,B80&gt;=3.1,G80&gt;=0.227,D80&lt;0.45,H80&gt;=5.748,A80&lt;5.05,D80&lt;0.8),1.4,IF(AND(H80&gt;=13.372,G80&gt;=0.13,H80&lt;14.379,G80&lt;0.934,B80&gt;=3.35,A80&gt;=5.05,D80&lt;0.8),1.4,IF(AND(H80&lt;6.69,D80&gt;=1.05,A80&lt;5.65,D80&lt;1.35,D80&lt;1.55,G80&gt;=0.154,D80&gt;=0.8),4.033,IF(AND(H80&gt;=6.69,D80&gt;=1.05,A80&lt;5.65,D80&lt;1.35,D80&lt;1.55,G80&gt;=0.154,D80&gt;=0.8),3.88,IF(AND(B80&lt;2.85,H80&gt;=13.654,D80&lt;1.45,D80&gt;=1.35,D80&lt;1.55,G80&gt;=0.154,D80&gt;=0.8),4.8,IF(AND(B80&gt;=2.85,H80&gt;=13.654,D80&lt;1.45,D80&gt;=1.35,D80&lt;1.55,G80&gt;=0.154,D80&gt;=0.8),4.7,IF(AND(H80&lt;11.681,G80&gt;=0.259,D80&gt;=1.45,D80&gt;=1.35,D80&lt;1.55,G80&gt;=0.154,D80&gt;=0.8),4.85,IF(AND(H80&gt;=11.681,G80&gt;=0.259,D80&gt;=1.45,D80&gt;=1.35,D80&lt;1.55,G80&gt;=0.154,D80&gt;=0.8),4.633,IF(AND(A80&lt;6.25,B80&gt;=2.95,G80&gt;=0.379,A80&gt;=6.1,D80&gt;=1.55,G80&gt;=0.154,D80&gt;=0.8),5.4,IF(AND(D80&lt;0.3,H80&lt;13.372,G80&gt;=0.13,H80&lt;14.379,G80&lt;0.934,B80&gt;=3.35,A80&gt;=5.05,D80&lt;0.8),1.475,IF(AND(D80&gt;=0.3,H80&lt;13.372,G80&gt;=0.13,H80&lt;14.379,G80&lt;0.934,B80&gt;=3.35,A80&gt;=5.05,D80&lt;0.8),1.5,IF(AND(B80&lt;3.15,A80&gt;=6.25,B80&gt;=2.95,G80&gt;=0.379,A80&gt;=6.1,D80&gt;=1.55,G80&gt;=0.154,D80&gt;=0.8),5.7,IF(AND(B80&gt;=3.15,A80&gt;=6.25,B80&gt;=2.95,G80&gt;=0.379,A80&gt;=6.1,D80&gt;=1.55,G80&gt;=0.154,D80&gt;=0.8),5.933,"shouldnthappen"))))))))))))))))))))))))))))))))))</f>
        <v>5.42</v>
      </c>
      <c r="AD80" s="1" t="n">
        <f aca="false">IF(AND(H80&lt;6.621,A80&lt;4.95,D80&lt;0.8),1,IF(AND(H80&lt;14.144,H80&gt;=6.621,A80&lt;4.95,D80&lt;0.8),1.4,IF(AND(H80&gt;=14.144,H80&gt;=6.621,A80&lt;4.95,D80&lt;0.8),1.3,IF(AND(G80&lt;0.13,B80&gt;=3.85,A80&gt;=4.95,D80&lt;0.8),1.3,IF(AND(G80&gt;=0.13,B80&gt;=3.85,A80&gt;=4.95,D80&lt;0.8),1.425,IF(AND(A80&gt;=6.05,B80&lt;2.75,D80&lt;1.55,D80&gt;=0.8),4.9,IF(AND(A80&gt;=7.3,G80&lt;0.119,D80&gt;=1.55,D80&gt;=0.8),6.7,IF(AND(H80&lt;6.555,D80&lt;0.25,B80&lt;3.85,A80&gt;=4.95,D80&lt;0.8),1.7,IF(AND(B80&lt;3.4,D80&gt;=0.25,B80&lt;3.85,A80&gt;=4.95,D80&lt;0.8),1.7,IF(AND(B80&gt;=3.4,D80&gt;=0.25,B80&lt;3.85,A80&gt;=4.95,D80&lt;0.8),1.6,IF(AND(A80&lt;5.05,A80&lt;6.05,B80&lt;2.75,D80&lt;1.55,D80&gt;=0.8),3.3,IF(AND(B80&lt;2.85,D80&lt;1.35,B80&gt;=2.75,D80&lt;1.55,D80&gt;=0.8),4.5,IF(AND(H80&lt;12.206,D80&gt;=1.35,B80&gt;=2.75,D80&lt;1.55,D80&gt;=0.8),4.7,IF(AND(H80&gt;=12.206,D80&gt;=1.35,B80&gt;=2.75,D80&lt;1.55,D80&gt;=0.8),4.52,IF(AND(G80&lt;0.024,A80&lt;7.3,G80&lt;0.119,D80&gt;=1.55,D80&gt;=0.8),5.7,IF(AND(G80&gt;=0.024,A80&lt;7.3,G80&lt;0.119,D80&gt;=1.55,D80&gt;=0.8),5.6,IF(AND(F80&lt;2.5,G80&lt;0.417,G80&gt;=0.119,D80&gt;=1.55,D80&gt;=0.8),5.05,IF(AND(B80&lt;3.15,H80&gt;=6.555,D80&lt;0.25,B80&lt;3.85,A80&gt;=4.95,D80&lt;0.8),1.6,IF(AND(G80&lt;0.356,A80&gt;=5.05,A80&lt;6.05,B80&lt;2.75,D80&lt;1.55,D80&gt;=0.8),4.12,IF(AND(A80&lt;5.65,B80&gt;=2.85,D80&lt;1.35,B80&gt;=2.75,D80&lt;1.55,D80&gt;=0.8),3.6,IF(AND(B80&lt;3.15,F80&gt;=2.5,G80&lt;0.417,G80&gt;=0.119,D80&gt;=1.55,D80&gt;=0.8),5.18,IF(AND(B80&gt;=3.15,F80&gt;=2.5,G80&lt;0.417,G80&gt;=0.119,D80&gt;=1.55,D80&gt;=0.8),5.3,IF(AND(D80&lt;1.7,A80&lt;6.95,G80&gt;=0.417,G80&gt;=0.119,D80&gt;=1.55,D80&gt;=0.8),4.7,IF(AND(A80&lt;7.25,A80&gt;=6.95,G80&gt;=0.417,G80&gt;=0.119,D80&gt;=1.55,D80&gt;=0.8),5.8,IF(AND(A80&gt;=7.25,A80&gt;=6.95,G80&gt;=0.417,G80&gt;=0.119,D80&gt;=1.55,D80&gt;=0.8),6.333,IF(AND(H80&lt;8.594,B80&gt;=3.15,H80&gt;=6.555,D80&lt;0.25,B80&lt;3.85,A80&gt;=4.95,D80&lt;0.8),1.4,IF(AND(H80&gt;=8.594,B80&gt;=3.15,H80&gt;=6.555,D80&lt;0.25,B80&lt;3.85,A80&gt;=4.95,D80&lt;0.8),1.5,IF(AND(H80&gt;=11.218,G80&gt;=0.356,A80&gt;=5.05,A80&lt;6.05,B80&lt;2.75,D80&lt;1.55,D80&gt;=0.8),3.925,IF(AND(A80&gt;=6.5,A80&gt;=5.65,B80&gt;=2.85,D80&lt;1.35,B80&gt;=2.75,D80&lt;1.55,D80&gt;=0.8),4.6,IF(AND(H80&lt;8.602,H80&lt;11.218,G80&gt;=0.356,A80&gt;=5.05,A80&lt;6.05,B80&lt;2.75,D80&lt;1.55,D80&gt;=0.8),3.95,IF(AND(H80&gt;=8.602,H80&lt;11.218,G80&gt;=0.356,A80&gt;=5.05,A80&lt;6.05,B80&lt;2.75,D80&lt;1.55,D80&gt;=0.8),3.75,IF(AND(H80&lt;10.129,A80&lt;6.5,A80&gt;=5.65,B80&gt;=2.85,D80&lt;1.35,B80&gt;=2.75,D80&lt;1.55,D80&gt;=0.8),4.2,IF(AND(H80&gt;=10.129,A80&lt;6.5,A80&gt;=5.65,B80&gt;=2.85,D80&lt;1.35,B80&gt;=2.75,D80&lt;1.55,D80&gt;=0.8),4.267,IF(AND(D80&lt;2.2,B80&lt;3.05,D80&gt;=1.7,A80&lt;6.95,G80&gt;=0.417,G80&gt;=0.119,D80&gt;=1.55,D80&gt;=0.8),5.3,IF(AND(D80&gt;=2.2,B80&lt;3.05,D80&gt;=1.7,A80&lt;6.95,G80&gt;=0.417,G80&gt;=0.119,D80&gt;=1.55,D80&gt;=0.8),5.133,IF(AND(D80&lt;2.45,B80&gt;=3.05,D80&gt;=1.7,A80&lt;6.95,G80&gt;=0.417,G80&gt;=0.119,D80&gt;=1.55,D80&gt;=0.8),5.6,IF(AND(D80&gt;=2.45,B80&gt;=3.05,D80&gt;=1.7,A80&lt;6.95,G80&gt;=0.417,G80&gt;=0.119,D80&gt;=1.55,D80&gt;=0.8),6,"shouldnthappen")))))))))))))))))))))))))))))))))))))</f>
        <v>5.05</v>
      </c>
      <c r="AE80" s="1" t="n">
        <f aca="false">IF(AND(G80&lt;0.123,D80&gt;=0.25,D80&lt;0.75),1.3,IF(AND(H80&gt;=16.774,D80&gt;=1.75,D80&gt;=0.75),6.4,IF(AND(B80&lt;3.4,A80&lt;4.8,D80&lt;0.25,D80&lt;0.75),1.22,IF(AND(B80&gt;=3.4,A80&lt;4.8,D80&lt;0.25,D80&lt;0.75),1,IF(AND(A80&gt;=5.45,A80&gt;=4.8,D80&lt;0.25,D80&lt;0.75),1.367,IF(AND(H80&gt;=10.688,D80&lt;1.35,D80&lt;1.75,D80&gt;=0.75),4.2,IF(AND(A80&lt;5.3,D80&gt;=1.35,D80&lt;1.75,D80&gt;=0.75),4.05,IF(AND(G80&gt;=0.857,H80&lt;16.774,D80&gt;=1.75,D80&gt;=0.75),5.02,IF(AND(H80&lt;6.089,A80&lt;5.45,A80&gt;=4.8,D80&lt;0.25,D80&lt;0.75),1.7,IF(AND(G80&lt;0.184,D80&lt;0.35,G80&gt;=0.123,D80&gt;=0.25,D80&lt;0.75),1.7,IF(AND(G80&gt;=0.184,D80&lt;0.35,G80&gt;=0.123,D80&gt;=0.25,D80&lt;0.75),1.48,IF(AND(A80&lt;5.25,D80&gt;=0.35,G80&gt;=0.123,D80&gt;=0.25,D80&lt;0.75),1.75,IF(AND(A80&gt;=5.25,D80&gt;=0.35,G80&gt;=0.123,D80&gt;=0.25,D80&lt;0.75),1.5,IF(AND(A80&lt;5.3,H80&lt;10.688,D80&lt;1.35,D80&lt;1.75,D80&gt;=0.75),3.15,IF(AND(H80&lt;9.474,A80&gt;=5.3,D80&gt;=1.35,D80&lt;1.75,D80&gt;=0.75),4.95,IF(AND(G80&gt;=0.779,G80&lt;0.857,H80&lt;16.774,D80&gt;=1.75,D80&gt;=0.75),6,IF(AND(G80&lt;0.05,H80&gt;=6.089,A80&lt;5.45,A80&gt;=4.8,D80&lt;0.25,D80&lt;0.75),1.4,IF(AND(H80&lt;6.69,A80&gt;=5.3,H80&lt;10.688,D80&lt;1.35,D80&lt;1.75,D80&gt;=0.75),4.033,IF(AND(H80&gt;=6.69,A80&gt;=5.3,H80&lt;10.688,D80&lt;1.35,D80&lt;1.75,D80&gt;=0.75),3.733,IF(AND(B80&lt;2.5,H80&gt;=9.474,A80&gt;=5.3,D80&gt;=1.35,D80&lt;1.75,D80&gt;=0.75),4.5,IF(AND(D80&gt;=2.45,G80&lt;0.779,G80&lt;0.857,H80&lt;16.774,D80&gt;=1.75,D80&gt;=0.75),6,IF(AND(B80&gt;=3.75,G80&gt;=0.05,H80&gt;=6.089,A80&lt;5.45,A80&gt;=4.8,D80&lt;0.25,D80&lt;0.75),1.6,IF(AND(H80&lt;13.695,B80&gt;=2.5,H80&gt;=9.474,A80&gt;=5.3,D80&gt;=1.35,D80&lt;1.75,D80&gt;=0.75),4.567,IF(AND(G80&gt;=0.654,D80&lt;2.45,G80&lt;0.779,G80&lt;0.857,H80&lt;16.774,D80&gt;=1.75,D80&gt;=0.75),4.9,IF(AND(G80&gt;=0.73,B80&lt;3.75,G80&gt;=0.05,H80&gt;=6.089,A80&lt;5.45,A80&gt;=4.8,D80&lt;0.25,D80&lt;0.75),1.4,IF(AND(A80&lt;6.65,H80&gt;=13.695,B80&gt;=2.5,H80&gt;=9.474,A80&gt;=5.3,D80&gt;=1.35,D80&lt;1.75,D80&gt;=0.75),4.4,IF(AND(A80&gt;=6.65,H80&gt;=13.695,B80&gt;=2.5,H80&gt;=9.474,A80&gt;=5.3,D80&gt;=1.35,D80&lt;1.75,D80&gt;=0.75),4.84,IF(AND(B80&lt;2.75,G80&lt;0.654,D80&lt;2.45,G80&lt;0.779,G80&lt;0.857,H80&lt;16.774,D80&gt;=1.75,D80&gt;=0.75),5.2,IF(AND(H80&lt;9.524,G80&lt;0.73,B80&lt;3.75,G80&gt;=0.05,H80&gt;=6.089,A80&lt;5.45,A80&gt;=4.8,D80&lt;0.25,D80&lt;0.75),1.5,IF(AND(H80&gt;=9.524,G80&lt;0.73,B80&lt;3.75,G80&gt;=0.05,H80&gt;=6.089,A80&lt;5.45,A80&gt;=4.8,D80&lt;0.25,D80&lt;0.75),1.4,IF(AND(H80&gt;=13.644,B80&gt;=2.75,G80&lt;0.654,D80&lt;2.45,G80&lt;0.779,G80&lt;0.857,H80&lt;16.774,D80&gt;=1.75,D80&gt;=0.75),6.033,IF(AND(A80&gt;=6.85,H80&lt;13.644,B80&gt;=2.75,G80&lt;0.654,D80&lt;2.45,G80&lt;0.779,G80&lt;0.857,H80&lt;16.774,D80&gt;=1.75,D80&gt;=0.75),5.1,IF(AND(A80&gt;=6.75,A80&lt;6.85,H80&lt;13.644,B80&gt;=2.75,G80&lt;0.654,D80&lt;2.45,G80&lt;0.779,G80&lt;0.857,H80&lt;16.774,D80&gt;=1.75,D80&gt;=0.75),5.9,IF(AND(D80&gt;=2.35,A80&lt;6.75,A80&lt;6.85,H80&lt;13.644,B80&gt;=2.75,G80&lt;0.654,D80&lt;2.45,G80&lt;0.779,G80&lt;0.857,H80&lt;16.774,D80&gt;=1.75,D80&gt;=0.75),5.6,IF(AND(H80&lt;11.146,D80&lt;2.35,A80&lt;6.75,A80&lt;6.85,H80&lt;13.644,B80&gt;=2.75,G80&lt;0.654,D80&lt;2.45,G80&lt;0.779,G80&lt;0.857,H80&lt;16.774,D80&gt;=1.75,D80&gt;=0.75),5.4,IF(AND(H80&gt;=11.146,D80&lt;2.35,A80&lt;6.75,A80&lt;6.85,H80&lt;13.644,B80&gt;=2.75,G80&lt;0.654,D80&lt;2.45,G80&lt;0.779,G80&lt;0.857,H80&lt;16.774,D80&gt;=1.75,D80&gt;=0.75),5.6,"shouldnthappen"))))))))))))))))))))))))))))))))))))</f>
        <v>4.84</v>
      </c>
      <c r="AF80" s="1" t="n">
        <f aca="false">IF(AND(A80&lt;4.5,D80&lt;0.8),1.233,IF(AND(B80&lt;3.05,A80&gt;=4.5,D80&lt;0.8),1.4,IF(AND(D80&gt;=0.45,B80&gt;=3.05,A80&gt;=4.5,D80&lt;0.8),1.667,IF(AND(D80&lt;1.05,D80&lt;1.35,A80&lt;6.25,D80&gt;=0.8),3.633,IF(AND(H80&lt;13.935,A80&gt;=7.05,A80&gt;=6.25,D80&gt;=0.8),6,IF(AND(G80&gt;=0.948,D80&lt;0.45,B80&gt;=3.05,A80&gt;=4.5,D80&lt;0.8),1.7,IF(AND(G80&lt;0.652,D80&gt;=1.05,D80&lt;1.35,A80&lt;6.25,D80&gt;=0.8),4.16,IF(AND(D80&gt;=2.15,D80&gt;=1.75,D80&gt;=1.35,A80&lt;6.25,D80&gt;=0.8),5.4,IF(AND(G80&gt;=0.912,F80&lt;2.5,A80&lt;7.05,A80&gt;=6.25,D80&gt;=0.8),4.4,IF(AND(B80&gt;=3.25,F80&gt;=2.5,A80&lt;7.05,A80&gt;=6.25,D80&gt;=0.8),5.85,IF(AND(H80&lt;17.32,H80&gt;=13.935,A80&gt;=7.05,A80&gt;=6.25,D80&gt;=0.8),6.65,IF(AND(H80&gt;=17.32,H80&gt;=13.935,A80&gt;=7.05,A80&gt;=6.25,D80&gt;=0.8),6.4,IF(AND(H80&gt;=13.547,G80&lt;0.948,D80&lt;0.45,B80&gt;=3.05,A80&gt;=4.5,D80&lt;0.8),1.38,IF(AND(B80&gt;=2.75,G80&gt;=0.652,D80&gt;=1.05,D80&lt;1.35,A80&lt;6.25,D80&gt;=0.8),3.6,IF(AND(H80&lt;9.417,G80&lt;0.404,D80&lt;1.75,D80&gt;=1.35,A80&lt;6.25,D80&gt;=0.8),4.2,IF(AND(H80&gt;=9.417,G80&lt;0.404,D80&lt;1.75,D80&gt;=1.35,A80&lt;6.25,D80&gt;=0.8),4.5,IF(AND(G80&lt;0.464,G80&gt;=0.404,D80&lt;1.75,D80&gt;=1.35,A80&lt;6.25,D80&gt;=0.8),4.5,IF(AND(G80&gt;=0.464,G80&gt;=0.404,D80&lt;1.75,D80&gt;=1.35,A80&lt;6.25,D80&gt;=0.8),4.625,IF(AND(D80&lt;1.85,D80&lt;2.15,D80&gt;=1.75,D80&gt;=1.35,A80&lt;6.25,D80&gt;=0.8),4.9,IF(AND(D80&gt;=1.85,D80&lt;2.15,D80&gt;=1.75,D80&gt;=1.35,A80&lt;6.25,D80&gt;=0.8),5.05,IF(AND(G80&lt;0.332,G80&lt;0.912,F80&lt;2.5,A80&lt;7.05,A80&gt;=6.25,D80&gt;=0.8),4.467,IF(AND(G80&gt;=0.332,G80&lt;0.912,F80&lt;2.5,A80&lt;7.05,A80&gt;=6.25,D80&gt;=0.8),4.767,IF(AND(D80&lt;0.15,H80&lt;13.547,G80&lt;0.948,D80&lt;0.45,B80&gt;=3.05,A80&gt;=4.5,D80&lt;0.8),1.5,IF(AND(D80&lt;1.15,B80&lt;2.75,G80&gt;=0.652,D80&gt;=1.05,D80&lt;1.35,A80&lt;6.25,D80&gt;=0.8),3.9,IF(AND(D80&gt;=1.15,B80&lt;2.75,G80&gt;=0.652,D80&gt;=1.05,D80&lt;1.35,A80&lt;6.25,D80&gt;=0.8),4,IF(AND(D80&gt;=2.25,B80&lt;3.15,B80&lt;3.25,F80&gt;=2.5,A80&lt;7.05,A80&gt;=6.25,D80&gt;=0.8),5.14,IF(AND(G80&lt;0.621,B80&gt;=3.15,B80&lt;3.25,F80&gt;=2.5,A80&lt;7.05,A80&gt;=6.25,D80&gt;=0.8),5.75,IF(AND(G80&gt;=0.621,B80&gt;=3.15,B80&lt;3.25,F80&gt;=2.5,A80&lt;7.05,A80&gt;=6.25,D80&gt;=0.8),5.1,IF(AND(G80&gt;=0.862,D80&gt;=0.15,H80&lt;13.547,G80&lt;0.948,D80&lt;0.45,B80&gt;=3.05,A80&gt;=4.5,D80&lt;0.8),1.5,IF(AND(A80&lt;6.35,D80&lt;2.25,B80&lt;3.15,B80&lt;3.25,F80&gt;=2.5,A80&lt;7.05,A80&gt;=6.25,D80&gt;=0.8),5.267,IF(AND(A80&gt;=6.35,D80&lt;2.25,B80&lt;3.15,B80&lt;3.25,F80&gt;=2.5,A80&lt;7.05,A80&gt;=6.25,D80&gt;=0.8),5.42,IF(AND(A80&lt;5.1,G80&lt;0.862,D80&gt;=0.15,H80&lt;13.547,G80&lt;0.948,D80&lt;0.45,B80&gt;=3.05,A80&gt;=4.5,D80&lt;0.8),1.35,IF(AND(B80&lt;3.95,A80&gt;=5.1,G80&lt;0.862,D80&gt;=0.15,H80&lt;13.547,G80&lt;0.948,D80&lt;0.45,B80&gt;=3.05,A80&gt;=4.5,D80&lt;0.8),1.5,IF(AND(B80&gt;=3.95,A80&gt;=5.1,G80&lt;0.862,D80&gt;=0.15,H80&lt;13.547,G80&lt;0.948,D80&lt;0.45,B80&gt;=3.05,A80&gt;=4.5,D80&lt;0.8),1.467,"shouldnthappen"))))))))))))))))))))))))))))))))))</f>
        <v>4.467</v>
      </c>
      <c r="AG80" s="1" t="n">
        <f aca="false">IF(AND(H80&lt;5.748,A80&lt;4.85,D80&lt;0.75),1,IF(AND(B80&gt;=3.5,D80&gt;=1.75,D80&gt;=0.75),6.2,IF(AND(A80&gt;=4.65,H80&gt;=5.748,A80&lt;4.85,D80&lt;0.75),1.333,IF(AND(H80&lt;6.417,B80&lt;3.45,A80&gt;=4.85,D80&lt;0.75),1.7,IF(AND(A80&lt;5.05,B80&gt;=3.45,A80&gt;=4.85,D80&lt;0.75),1.4,IF(AND(A80&gt;=5.05,B80&gt;=3.45,A80&gt;=4.85,D80&lt;0.75),1.5,IF(AND(F80&gt;=2.5,H80&lt;13.641,D80&lt;1.75,D80&gt;=0.75),4.667,IF(AND(G80&lt;0.187,H80&gt;=13.641,D80&lt;1.75,D80&gt;=0.75),5,IF(AND(A80&gt;=7.1,B80&lt;3.5,D80&gt;=1.75,D80&gt;=0.75),6.575,IF(AND(G80&lt;0.161,A80&lt;4.65,H80&gt;=5.748,A80&lt;4.85,D80&lt;0.75),1.5,IF(AND(H80&lt;8.399,H80&gt;=6.417,B80&lt;3.45,A80&gt;=4.85,D80&lt;0.75),1.5,IF(AND(H80&gt;=8.399,H80&gt;=6.417,B80&lt;3.45,A80&gt;=4.85,D80&lt;0.75),1.625,IF(AND(G80&lt;0.086,F80&lt;2.5,H80&lt;13.641,D80&lt;1.75,D80&gt;=0.75),4.7,IF(AND(D80&lt;1.35,G80&gt;=0.187,H80&gt;=13.641,D80&lt;1.75,D80&gt;=0.75),4.2,IF(AND(G80&lt;0.422,G80&gt;=0.161,A80&lt;4.65,H80&gt;=5.748,A80&lt;4.85,D80&lt;0.75),1.4,IF(AND(G80&gt;=0.422,G80&gt;=0.161,A80&lt;4.65,H80&gt;=5.748,A80&lt;4.85,D80&lt;0.75),1.3,IF(AND(B80&lt;2.5,D80&gt;=1.35,G80&gt;=0.187,H80&gt;=13.641,D80&lt;1.75,D80&gt;=0.75),4.5,IF(AND(B80&lt;2.75,A80&lt;6,A80&lt;7.1,B80&lt;3.5,D80&gt;=1.75,D80&gt;=0.75),5.1,IF(AND(B80&gt;=2.75,A80&lt;6,A80&lt;7.1,B80&lt;3.5,D80&gt;=1.75,D80&gt;=0.75),5.02,IF(AND(A80&lt;5.15,A80&lt;5.9,G80&gt;=0.086,F80&lt;2.5,H80&lt;13.641,D80&lt;1.75,D80&gt;=0.75),3,IF(AND(G80&lt;0.644,A80&gt;=5.9,G80&gt;=0.086,F80&lt;2.5,H80&lt;13.641,D80&lt;1.75,D80&gt;=0.75),4.65,IF(AND(G80&gt;=0.644,A80&gt;=5.9,G80&gt;=0.086,F80&lt;2.5,H80&lt;13.641,D80&lt;1.75,D80&gt;=0.75),4.24,IF(AND(D80&lt;1.45,B80&gt;=2.5,D80&gt;=1.35,G80&gt;=0.187,H80&gt;=13.641,D80&lt;1.75,D80&gt;=0.75),4.68,IF(AND(D80&gt;=1.45,B80&gt;=2.5,D80&gt;=1.35,G80&gt;=0.187,H80&gt;=13.641,D80&lt;1.75,D80&gt;=0.75),4.833,IF(AND(H80&lt;13.18,D80&lt;2.05,A80&gt;=6,A80&lt;7.1,B80&lt;3.5,D80&gt;=1.75,D80&gt;=0.75),5.44,IF(AND(H80&gt;=13.18,D80&lt;2.05,A80&gt;=6,A80&lt;7.1,B80&lt;3.5,D80&gt;=1.75,D80&gt;=0.75),5.1,IF(AND(H80&lt;8.759,D80&gt;=2.05,A80&gt;=6,A80&lt;7.1,B80&lt;3.5,D80&gt;=1.75,D80&gt;=0.75),5.4,IF(AND(A80&gt;=5.75,A80&gt;=5.15,A80&lt;5.9,G80&gt;=0.086,F80&lt;2.5,H80&lt;13.641,D80&lt;1.75,D80&gt;=0.75),3.967,IF(AND(H80&lt;10.159,H80&gt;=8.759,D80&gt;=2.05,A80&gt;=6,A80&lt;7.1,B80&lt;3.5,D80&gt;=1.75,D80&gt;=0.75),5.925,IF(AND(D80&lt;1.2,A80&lt;5.75,A80&gt;=5.15,A80&lt;5.9,G80&gt;=0.086,F80&lt;2.5,H80&lt;13.641,D80&lt;1.75,D80&gt;=0.75),3.667,IF(AND(D80&lt;2.25,H80&gt;=10.159,H80&gt;=8.759,D80&gt;=2.05,A80&gt;=6,A80&lt;7.1,B80&lt;3.5,D80&gt;=1.75,D80&gt;=0.75),5.66,IF(AND(D80&gt;=2.25,H80&gt;=10.159,H80&gt;=8.759,D80&gt;=2.05,A80&gt;=6,A80&lt;7.1,B80&lt;3.5,D80&gt;=1.75,D80&gt;=0.75),5.34,IF(AND(D80&lt;1.35,D80&gt;=1.2,A80&lt;5.75,A80&gt;=5.15,A80&lt;5.9,G80&gt;=0.086,F80&lt;2.5,H80&lt;13.641,D80&lt;1.75,D80&gt;=0.75),4.025,IF(AND(D80&gt;=1.35,D80&gt;=1.2,A80&lt;5.75,A80&gt;=5.15,A80&lt;5.9,G80&gt;=0.086,F80&lt;2.5,H80&lt;13.641,D80&lt;1.75,D80&gt;=0.75),3.9,"shouldnthappen"))))))))))))))))))))))))))))))))))</f>
        <v>5</v>
      </c>
      <c r="AH80" s="1" t="n">
        <f aca="false">IF(AND(F80&lt;1.5,H80&lt;6.799,A80&lt;5.45),1.7,IF(AND(F80&gt;=1.5,H80&lt;6.799,A80&lt;5.45),4.1,IF(AND(D80&gt;=0.8,H80&gt;=6.799,A80&lt;5.45),3.9,IF(AND(H80&lt;7.564,F80&lt;2.5,A80&gt;=5.45),3.925,IF(AND(H80&gt;=16.284,F80&gt;=2.5,A80&gt;=5.45),6.5,IF(AND(A80&lt;4.35,D80&lt;0.8,H80&gt;=6.799,A80&lt;5.45),1.1,IF(AND(B80&lt;2.8,D80&lt;1.35,H80&gt;=7.564,F80&lt;2.5,A80&gt;=5.45),4.1,IF(AND(B80&gt;=2.8,D80&lt;1.35,H80&gt;=7.564,F80&lt;2.5,A80&gt;=5.45),4.267,IF(AND(B80&lt;2.75,D80&gt;=1.35,H80&gt;=7.564,F80&lt;2.5,A80&gt;=5.45),5,IF(AND(G80&gt;=0.078,G80&lt;0.26,H80&lt;16.284,F80&gt;=2.5,A80&gt;=5.45),6.06,IF(AND(G80&gt;=0.805,G80&gt;=0.26,H80&lt;16.284,F80&gt;=2.5,A80&gt;=5.45),5.02,IF(AND(H80&gt;=10.109,B80&gt;=3.45,A80&gt;=4.35,D80&lt;0.8,H80&gt;=6.799,A80&lt;5.45),1.55,IF(AND(D80&lt;2.25,G80&lt;0.078,G80&lt;0.26,H80&lt;16.284,F80&gt;=2.5,A80&gt;=5.45),5.6,IF(AND(D80&gt;=2.25,G80&lt;0.078,G80&lt;0.26,H80&lt;16.284,F80&gt;=2.5,A80&gt;=5.45),5.7,IF(AND(A80&lt;6.15,G80&lt;0.805,G80&gt;=0.26,H80&lt;16.284,F80&gt;=2.5,A80&gt;=5.45),4.967,IF(AND(A80&lt;4.65,H80&lt;12.227,B80&lt;3.45,A80&gt;=4.35,D80&lt;0.8,H80&gt;=6.799,A80&lt;5.45),1.333,IF(AND(A80&lt;4.85,H80&gt;=12.227,B80&lt;3.45,A80&gt;=4.35,D80&lt;0.8,H80&gt;=6.799,A80&lt;5.45),1.42,IF(AND(A80&gt;=4.85,H80&gt;=12.227,B80&lt;3.45,A80&gt;=4.35,D80&lt;0.8,H80&gt;=6.799,A80&lt;5.45),1.533,IF(AND(A80&lt;5.05,H80&lt;10.109,B80&gt;=3.45,A80&gt;=4.35,D80&lt;0.8,H80&gt;=6.799,A80&lt;5.45),1.4,IF(AND(A80&gt;=5.05,H80&lt;10.109,B80&gt;=3.45,A80&gt;=4.35,D80&lt;0.8,H80&gt;=6.799,A80&lt;5.45),1.5,IF(AND(G80&lt;0.14,H80&lt;13.531,B80&gt;=2.75,D80&gt;=1.35,H80&gt;=7.564,F80&lt;2.5,A80&gt;=5.45),4.7,IF(AND(G80&lt;0.187,H80&gt;=13.531,B80&gt;=2.75,D80&gt;=1.35,H80&gt;=7.564,F80&lt;2.5,A80&gt;=5.45),5,IF(AND(G80&gt;=0.187,H80&gt;=13.531,B80&gt;=2.75,D80&gt;=1.35,H80&gt;=7.564,F80&lt;2.5,A80&gt;=5.45),4.66,IF(AND(A80&lt;6.35,A80&gt;=6.15,G80&lt;0.805,G80&gt;=0.26,H80&lt;16.284,F80&gt;=2.5,A80&gt;=5.45),6,IF(AND(D80&lt;0.15,A80&gt;=4.65,H80&lt;12.227,B80&lt;3.45,A80&gt;=4.35,D80&lt;0.8,H80&gt;=6.799,A80&lt;5.45),1.5,IF(AND(H80&lt;10.723,G80&gt;=0.14,H80&lt;13.531,B80&gt;=2.75,D80&gt;=1.35,H80&gt;=7.564,F80&lt;2.5,A80&gt;=5.45),4.6,IF(AND(H80&gt;=10.723,G80&gt;=0.14,H80&lt;13.531,B80&gt;=2.75,D80&gt;=1.35,H80&gt;=7.564,F80&lt;2.5,A80&gt;=5.45),4.46,IF(AND(G80&lt;0.364,A80&gt;=6.35,A80&gt;=6.15,G80&lt;0.805,G80&gt;=0.26,H80&lt;16.284,F80&gt;=2.5,A80&gt;=5.45),5.28,IF(AND(A80&lt;5.1,D80&gt;=0.15,A80&gt;=4.65,H80&lt;12.227,B80&lt;3.45,A80&gt;=4.35,D80&lt;0.8,H80&gt;=6.799,A80&lt;5.45),1.36,IF(AND(A80&gt;=5.1,D80&gt;=0.15,A80&gt;=4.65,H80&lt;12.227,B80&lt;3.45,A80&gt;=4.35,D80&lt;0.8,H80&gt;=6.799,A80&lt;5.45),1.4,IF(AND(G80&gt;=0.6,G80&gt;=0.364,A80&gt;=6.35,A80&gt;=6.15,G80&lt;0.805,G80&gt;=0.26,H80&lt;16.284,F80&gt;=2.5,A80&gt;=5.45),5.1,IF(AND(A80&gt;=6.95,G80&lt;0.6,G80&gt;=0.364,A80&gt;=6.35,A80&gt;=6.15,G80&lt;0.805,G80&gt;=0.26,H80&lt;16.284,F80&gt;=2.5,A80&gt;=5.45),5.8,IF(AND(B80&lt;3.2,A80&lt;6.95,G80&lt;0.6,G80&gt;=0.364,A80&gt;=6.35,A80&gt;=6.15,G80&lt;0.805,G80&gt;=0.26,H80&lt;16.284,F80&gt;=2.5,A80&gt;=5.45),5.6,IF(AND(B80&gt;=3.2,A80&lt;6.95,G80&lt;0.6,G80&gt;=0.364,A80&gt;=6.35,A80&gt;=6.15,G80&lt;0.805,G80&gt;=0.26,H80&lt;16.284,F80&gt;=2.5,A80&gt;=5.45),5.7,"shouldnthappen"))))))))))))))))))))))))))))))))))</f>
        <v>5</v>
      </c>
      <c r="AI80" s="1" t="n">
        <f aca="false">IF(AND(B80&gt;=3.55,A80&lt;5.05,F80&lt;1.5),1,IF(AND(H80&gt;=13.436,A80&gt;=5.05,F80&lt;1.5),1.633,IF(AND(A80&lt;4.35,B80&lt;3.55,A80&lt;5.05,F80&lt;1.5),1.1,IF(AND(A80&lt;5.15,H80&lt;13.436,A80&gt;=5.05,F80&lt;1.5),1.6,IF(AND(G80&lt;0.837,D80&lt;1.2,B80&lt;2.65,F80&gt;=1.5),3.7,IF(AND(G80&gt;=0.837,D80&lt;1.2,B80&lt;2.65,F80&gt;=1.5),3,IF(AND(D80&lt;1.4,D80&gt;=1.2,B80&lt;2.65,F80&gt;=1.5),4.133,IF(AND(D80&gt;=1.4,D80&gt;=1.2,B80&lt;2.65,F80&gt;=1.5),4.633,IF(AND(G80&lt;0.302,A80&gt;=4.35,B80&lt;3.55,A80&lt;5.05,F80&lt;1.5),1.34,IF(AND(D80&gt;=0.3,A80&gt;=5.15,H80&lt;13.436,A80&gt;=5.05,F80&lt;1.5),1.5,IF(AND(G80&lt;0.233,G80&lt;0.265,D80&lt;1.55,B80&gt;=2.65,F80&gt;=1.5),4.56,IF(AND(G80&gt;=0.233,G80&lt;0.265,D80&lt;1.55,B80&gt;=2.65,F80&gt;=1.5),5.1,IF(AND(G80&lt;0.395,G80&gt;=0.265,D80&lt;1.55,B80&gt;=2.65,F80&gt;=1.5),4.025,IF(AND(H80&lt;13.935,A80&gt;=7.05,D80&gt;=1.55,B80&gt;=2.65,F80&gt;=1.5),6.12,IF(AND(H80&gt;=13.935,A80&gt;=7.05,D80&gt;=1.55,B80&gt;=2.65,F80&gt;=1.5),6.64,IF(AND(G80&gt;=0.858,G80&gt;=0.302,A80&gt;=4.35,B80&lt;3.55,A80&lt;5.05,F80&lt;1.5),1.3,IF(AND(H80&lt;6.543,D80&lt;0.3,A80&gt;=5.15,H80&lt;13.436,A80&gt;=5.05,F80&lt;1.5),1.4,IF(AND(H80&gt;=6.543,D80&lt;0.3,A80&gt;=5.15,H80&lt;13.436,A80&gt;=5.05,F80&lt;1.5),1.48,IF(AND(A80&lt;6.3,G80&gt;=0.395,G80&gt;=0.265,D80&lt;1.55,B80&gt;=2.65,F80&gt;=1.5),4.14,IF(AND(A80&gt;=6.3,G80&gt;=0.395,G80&gt;=0.265,D80&lt;1.55,B80&gt;=2.65,F80&gt;=1.5),4.767,IF(AND(G80&gt;=0.669,B80&lt;3.15,A80&lt;7.05,D80&gt;=1.55,B80&gt;=2.65,F80&gt;=1.5),5,IF(AND(H80&lt;9.459,G80&lt;0.858,G80&gt;=0.302,A80&gt;=4.35,B80&lt;3.55,A80&lt;5.05,F80&lt;1.5),1.4,IF(AND(H80&gt;=9.459,G80&lt;0.858,G80&gt;=0.302,A80&gt;=4.35,B80&lt;3.55,A80&lt;5.05,F80&lt;1.5),1.6,IF(AND(G80&gt;=0.433,G80&lt;0.669,B80&lt;3.15,A80&lt;7.05,D80&gt;=1.55,B80&gt;=2.65,F80&gt;=1.5),5.68,IF(AND(G80&lt;0.481,H80&lt;10.257,B80&gt;=3.15,A80&lt;7.05,D80&gt;=1.55,B80&gt;=2.65,F80&gt;=1.5),5.7,IF(AND(G80&gt;=0.481,H80&lt;10.257,B80&gt;=3.15,A80&lt;7.05,D80&gt;=1.55,B80&gt;=2.65,F80&gt;=1.5),5.9,IF(AND(D80&lt;2.15,H80&gt;=10.257,B80&gt;=3.15,A80&lt;7.05,D80&gt;=1.55,B80&gt;=2.65,F80&gt;=1.5),5.1,IF(AND(D80&gt;=2.15,H80&gt;=10.257,B80&gt;=3.15,A80&lt;7.05,D80&gt;=1.55,B80&gt;=2.65,F80&gt;=1.5),5.42,IF(AND(G80&lt;0.098,G80&lt;0.433,G80&lt;0.669,B80&lt;3.15,A80&lt;7.05,D80&gt;=1.55,B80&gt;=2.65,F80&gt;=1.5),5.567,IF(AND(D80&lt;1.8,G80&gt;=0.098,G80&lt;0.433,G80&lt;0.669,B80&lt;3.15,A80&lt;7.05,D80&gt;=1.55,B80&gt;=2.65,F80&gt;=1.5),5.033,IF(AND(G80&gt;=0.312,D80&gt;=1.8,G80&gt;=0.098,G80&lt;0.433,G80&lt;0.669,B80&lt;3.15,A80&lt;7.05,D80&gt;=1.55,B80&gt;=2.65,F80&gt;=1.5),5.4,IF(AND(H80&lt;9.002,G80&lt;0.312,D80&gt;=1.8,G80&gt;=0.098,G80&lt;0.433,G80&lt;0.669,B80&lt;3.15,A80&lt;7.05,D80&gt;=1.55,B80&gt;=2.65,F80&gt;=1.5),5.1,IF(AND(H80&gt;=9.002,G80&lt;0.312,D80&gt;=1.8,G80&gt;=0.098,G80&lt;0.433,G80&lt;0.669,B80&lt;3.15,A80&lt;7.05,D80&gt;=1.55,B80&gt;=2.65,F80&gt;=1.5),5.26,"shouldnthappen")))))))))))))))))))))))))))))))))</f>
        <v>5.033</v>
      </c>
      <c r="AJ80" s="1" t="n">
        <f aca="false">IF(AND(A80&gt;=5.25,D80&gt;=0.35,D80&lt;0.8),1.433,IF(AND(F80&gt;=2.5,H80&lt;6.927,D80&gt;=0.8),5.1,IF(AND(H80&lt;5.85,B80&lt;3.65,D80&lt;0.35,D80&lt;0.8),1,IF(AND(A80&lt;5.55,B80&gt;=3.65,D80&lt;0.35,D80&lt;0.8),1.5,IF(AND(A80&gt;=5.55,B80&gt;=3.65,D80&lt;0.35,D80&lt;0.8),1.7,IF(AND(H80&lt;7.949,A80&lt;5.25,D80&gt;=0.35,D80&lt;0.8),1.9,IF(AND(H80&gt;=7.949,A80&lt;5.25,D80&gt;=0.35,D80&lt;0.8),1.54,IF(AND(A80&lt;5.55,F80&lt;2.5,H80&lt;6.927,D80&gt;=0.8),3.98,IF(AND(A80&gt;=5.55,F80&lt;2.5,H80&lt;6.927,D80&gt;=0.8),4.1,IF(AND(A80&gt;=7.25,D80&gt;=1.55,H80&gt;=6.927,D80&gt;=0.8),6.65,IF(AND(A80&lt;5.75,D80&lt;1.2,D80&lt;1.55,H80&gt;=6.927,D80&gt;=0.8),3.62,IF(AND(A80&gt;=5.75,D80&lt;1.2,D80&lt;1.55,H80&gt;=6.927,D80&gt;=0.8),4.1,IF(AND(G80&lt;0.175,A80&lt;4.8,H80&gt;=5.85,B80&lt;3.65,D80&lt;0.35,D80&lt;0.8),1.5,IF(AND(G80&gt;=0.175,A80&lt;4.8,H80&gt;=5.85,B80&lt;3.65,D80&lt;0.35,D80&lt;0.8),1.3,IF(AND(A80&gt;=5.05,A80&gt;=4.8,H80&gt;=5.85,B80&lt;3.65,D80&lt;0.35,D80&lt;0.8),1.5,IF(AND(G80&gt;=0.735,A80&lt;6.25,D80&gt;=1.2,D80&lt;1.55,H80&gt;=6.927,D80&gt;=0.8),4,IF(AND(H80&lt;10.464,A80&lt;6.2,A80&lt;7.25,D80&gt;=1.55,H80&gt;=6.927,D80&gt;=0.8),5.1,IF(AND(H80&gt;=10.464,A80&lt;6.2,A80&lt;7.25,D80&gt;=1.55,H80&gt;=6.927,D80&gt;=0.8),4.9,IF(AND(G80&lt;0.418,A80&lt;5.05,A80&gt;=4.8,H80&gt;=5.85,B80&lt;3.65,D80&lt;0.35,D80&lt;0.8),1.48,IF(AND(G80&gt;=0.418,A80&lt;5.05,A80&gt;=4.8,H80&gt;=5.85,B80&lt;3.65,D80&lt;0.35,D80&lt;0.8),1.3,IF(AND(B80&lt;2.75,G80&lt;0.735,A80&lt;6.25,D80&gt;=1.2,D80&lt;1.55,H80&gt;=6.927,D80&gt;=0.8),4.35,IF(AND(H80&lt;15.422,D80&lt;1.45,A80&gt;=6.25,D80&gt;=1.2,D80&lt;1.55,H80&gt;=6.927,D80&gt;=0.8),4.375,IF(AND(H80&gt;=15.422,D80&lt;1.45,A80&gt;=6.25,D80&gt;=1.2,D80&lt;1.55,H80&gt;=6.927,D80&gt;=0.8),4.7,IF(AND(A80&lt;6.4,D80&gt;=1.45,A80&gt;=6.25,D80&gt;=1.2,D80&lt;1.55,H80&gt;=6.927,D80&gt;=0.8),5.1,IF(AND(G80&gt;=0.576,D80&lt;2.15,A80&gt;=6.2,A80&lt;7.25,D80&gt;=1.55,H80&gt;=6.927,D80&gt;=0.8),5.1,IF(AND(G80&lt;0.537,D80&gt;=2.15,A80&gt;=6.2,A80&lt;7.25,D80&gt;=1.55,H80&gt;=6.927,D80&gt;=0.8),5.533,IF(AND(G80&gt;=0.537,D80&gt;=2.15,A80&gt;=6.2,A80&lt;7.25,D80&gt;=1.55,H80&gt;=6.927,D80&gt;=0.8),5.9,IF(AND(D80&lt;1.45,B80&gt;=2.75,G80&lt;0.735,A80&lt;6.25,D80&gt;=1.2,D80&lt;1.55,H80&gt;=6.927,D80&gt;=0.8),4.6,IF(AND(D80&gt;=1.45,B80&gt;=2.75,G80&lt;0.735,A80&lt;6.25,D80&gt;=1.2,D80&lt;1.55,H80&gt;=6.927,D80&gt;=0.8),4.5,IF(AND(H80&lt;12.582,A80&gt;=6.4,D80&gt;=1.45,A80&gt;=6.25,D80&gt;=1.2,D80&lt;1.55,H80&gt;=6.927,D80&gt;=0.8),4.66,IF(AND(H80&gt;=12.582,A80&gt;=6.4,D80&gt;=1.45,A80&gt;=6.25,D80&gt;=1.2,D80&lt;1.55,H80&gt;=6.927,D80&gt;=0.8),4.9,IF(AND(B80&lt;2.75,G80&lt;0.576,D80&lt;2.15,A80&gt;=6.2,A80&lt;7.25,D80&gt;=1.55,H80&gt;=6.927,D80&gt;=0.8),5.3,IF(AND(G80&gt;=0.395,B80&gt;=2.75,G80&lt;0.576,D80&lt;2.15,A80&gt;=6.2,A80&lt;7.25,D80&gt;=1.55,H80&gt;=6.927,D80&gt;=0.8),5.6,IF(AND(D80&gt;=1.9,G80&lt;0.395,B80&gt;=2.75,G80&lt;0.576,D80&lt;2.15,A80&gt;=6.2,A80&lt;7.25,D80&gt;=1.55,H80&gt;=6.927,D80&gt;=0.8),5.333,IF(AND(B80&lt;2.95,D80&lt;1.9,G80&lt;0.395,B80&gt;=2.75,G80&lt;0.576,D80&lt;2.15,A80&gt;=6.2,A80&lt;7.25,D80&gt;=1.55,H80&gt;=6.927,D80&gt;=0.8),5.6,IF(AND(B80&gt;=2.95,D80&lt;1.9,G80&lt;0.395,B80&gt;=2.75,G80&lt;0.576,D80&lt;2.15,A80&gt;=6.2,A80&lt;7.25,D80&gt;=1.55,H80&gt;=6.927,D80&gt;=0.8),5.5,"shouldnthappen"))))))))))))))))))))))))))))))))))))</f>
        <v>5.5</v>
      </c>
      <c r="AK80" s="1" t="n">
        <f aca="false">IF(AND(H80&lt;5.85,B80&lt;3.65,F80&lt;1.5),1,IF(AND(B80&gt;=3.95,B80&gt;=3.65,F80&lt;1.5),1.433,IF(AND(A80&lt;5.15,F80&lt;2.5,F80&gt;=1.5),3.075,IF(AND(D80&gt;=0.35,H80&gt;=5.85,B80&lt;3.65,F80&lt;1.5),1.5,IF(AND(G80&lt;0.168,B80&lt;3.95,B80&gt;=3.65,F80&lt;1.5),1.7,IF(AND(H80&lt;5.767,A80&lt;7.25,F80&gt;=2.5,F80&gt;=1.5),4.5,IF(AND(D80&lt;1.9,A80&gt;=7.25,F80&gt;=2.5,F80&gt;=1.5),6.3,IF(AND(D80&gt;=1.9,A80&gt;=7.25,F80&gt;=2.5,F80&gt;=1.5),6.575,IF(AND(B80&lt;3.75,G80&gt;=0.168,B80&lt;3.95,B80&gt;=3.65,F80&lt;1.5),1.5,IF(AND(B80&gt;=3.75,G80&gt;=0.168,B80&lt;3.95,B80&gt;=3.65,F80&lt;1.5),1.6,IF(AND(D80&gt;=1.35,A80&lt;6.15,A80&gt;=5.15,F80&lt;2.5,F80&gt;=1.5),4.42,IF(AND(D80&lt;1.4,A80&gt;=6.15,A80&gt;=5.15,F80&lt;2.5,F80&gt;=1.5),4.5,IF(AND(D80&gt;=1.4,A80&gt;=6.15,A80&gt;=5.15,F80&lt;2.5,F80&gt;=1.5),4.675,IF(AND(D80&lt;0.15,H80&lt;11.218,D80&lt;0.35,H80&gt;=5.85,B80&lt;3.65,F80&lt;1.5),1.5,IF(AND(D80&lt;0.15,H80&gt;=11.218,D80&lt;0.35,H80&gt;=5.85,B80&lt;3.65,F80&lt;1.5),1.1,IF(AND(B80&lt;2.7,D80&lt;1.35,A80&lt;6.15,A80&gt;=5.15,F80&lt;2.5,F80&gt;=1.5),3.82,IF(AND(A80&lt;6.15,G80&gt;=0.755,H80&gt;=5.767,A80&lt;7.25,F80&gt;=2.5,F80&gt;=1.5),4.98,IF(AND(A80&gt;=6.15,G80&gt;=0.755,H80&gt;=5.767,A80&lt;7.25,F80&gt;=2.5,F80&gt;=1.5),5.3,IF(AND(B80&lt;3.4,D80&gt;=0.15,H80&lt;11.218,D80&lt;0.35,H80&gt;=5.85,B80&lt;3.65,F80&lt;1.5),1.4,IF(AND(B80&gt;=3.4,D80&gt;=0.15,H80&lt;11.218,D80&lt;0.35,H80&gt;=5.85,B80&lt;3.65,F80&lt;1.5),1.3,IF(AND(H80&lt;11.731,D80&gt;=0.15,H80&gt;=11.218,D80&lt;0.35,H80&gt;=5.85,B80&lt;3.65,F80&lt;1.5),1.2,IF(AND(H80&lt;9.053,B80&gt;=2.7,D80&lt;1.35,A80&lt;6.15,A80&gt;=5.15,F80&lt;2.5,F80&gt;=1.5),3.85,IF(AND(D80&gt;=2.1,B80&lt;2.85,G80&lt;0.755,H80&gt;=5.767,A80&lt;7.25,F80&gt;=2.5,F80&gt;=1.5),5.6,IF(AND(D80&gt;=2.45,B80&gt;=2.85,G80&lt;0.755,H80&gt;=5.767,A80&lt;7.25,F80&gt;=2.5,F80&gt;=1.5),5.8,IF(AND(B80&gt;=3.45,H80&gt;=11.731,D80&gt;=0.15,H80&gt;=11.218,D80&lt;0.35,H80&gt;=5.85,B80&lt;3.65,F80&lt;1.5),1.3,IF(AND(A80&lt;5.9,H80&gt;=9.053,B80&gt;=2.7,D80&lt;1.35,A80&lt;6.15,A80&gt;=5.15,F80&lt;2.5,F80&gt;=1.5),4.3,IF(AND(A80&gt;=5.9,H80&gt;=9.053,B80&gt;=2.7,D80&lt;1.35,A80&lt;6.15,A80&gt;=5.15,F80&lt;2.5,F80&gt;=1.5),4,IF(AND(G80&gt;=0.519,D80&lt;2.1,B80&lt;2.85,G80&lt;0.755,H80&gt;=5.767,A80&lt;7.25,F80&gt;=2.5,F80&gt;=1.5),4.9,IF(AND(A80&gt;=7.05,D80&lt;2.45,B80&gt;=2.85,G80&lt;0.755,H80&gt;=5.767,A80&lt;7.25,F80&gt;=2.5,F80&gt;=1.5),5.8,IF(AND(H80&lt;14.396,B80&lt;3.45,H80&gt;=11.731,D80&gt;=0.15,H80&gt;=11.218,D80&lt;0.35,H80&gt;=5.85,B80&lt;3.65,F80&lt;1.5),1.44,IF(AND(H80&gt;=14.396,B80&lt;3.45,H80&gt;=11.731,D80&gt;=0.15,H80&gt;=11.218,D80&lt;0.35,H80&gt;=5.85,B80&lt;3.65,F80&lt;1.5),1.3,IF(AND(G80&lt;0.282,G80&lt;0.519,D80&lt;2.1,B80&lt;2.85,G80&lt;0.755,H80&gt;=5.767,A80&lt;7.25,F80&gt;=2.5,F80&gt;=1.5),5.1,IF(AND(G80&gt;=0.282,G80&lt;0.519,D80&lt;2.1,B80&lt;2.85,G80&lt;0.755,H80&gt;=5.767,A80&lt;7.25,F80&gt;=2.5,F80&gt;=1.5),5.3,IF(AND(A80&lt;6.4,D80&lt;1.9,A80&lt;7.05,D80&lt;2.45,B80&gt;=2.85,G80&lt;0.755,H80&gt;=5.767,A80&lt;7.25,F80&gt;=2.5,F80&gt;=1.5),5.6,IF(AND(A80&gt;=6.4,D80&lt;1.9,A80&lt;7.05,D80&lt;2.45,B80&gt;=2.85,G80&lt;0.755,H80&gt;=5.767,A80&lt;7.25,F80&gt;=2.5,F80&gt;=1.5),5.5,IF(AND(H80&lt;8.884,D80&gt;=1.9,A80&lt;7.05,D80&lt;2.45,B80&gt;=2.85,G80&lt;0.755,H80&gt;=5.767,A80&lt;7.25,F80&gt;=2.5,F80&gt;=1.5),5.3,IF(AND(H80&gt;=8.884,D80&gt;=1.9,A80&lt;7.05,D80&lt;2.45,B80&gt;=2.85,G80&lt;0.755,H80&gt;=5.767,A80&lt;7.25,F80&gt;=2.5,F80&gt;=1.5),5.52,"shouldnthappen")))))))))))))))))))))))))))))))))))))</f>
        <v>4.675</v>
      </c>
      <c r="AL80" s="1" t="n">
        <f aca="false">IF(AND(H80&lt;5.85,A80&lt;5.05,D80&lt;0.8),1,IF(AND(B80&lt;3.35,A80&gt;=5.05,D80&lt;0.8),1.7,IF(AND(D80&gt;=2.45,F80&gt;=2.5,D80&gt;=0.8),6.05,IF(AND(H80&gt;=11.218,H80&gt;=5.85,A80&lt;5.05,D80&lt;0.8),1.28,IF(AND(G80&gt;=0.948,B80&gt;=3.35,A80&gt;=5.05,D80&lt;0.8),1.7,IF(AND(G80&gt;=0.423,H80&lt;11.218,H80&gt;=5.85,A80&lt;5.05,D80&lt;0.8),1.3,IF(AND(B80&lt;3.6,G80&lt;0.948,B80&gt;=3.35,A80&gt;=5.05,D80&lt;0.8),1.4,IF(AND(H80&lt;10.258,D80&lt;1.15,A80&lt;5.9,F80&lt;2.5,D80&gt;=0.8),3.36,IF(AND(H80&gt;=10.258,D80&lt;1.15,A80&lt;5.9,F80&lt;2.5,D80&gt;=0.8),3.9,IF(AND(A80&lt;5.3,D80&gt;=1.15,A80&lt;5.9,F80&lt;2.5,D80&gt;=0.8),3.9,IF(AND(D80&lt;1.55,B80&lt;2.75,A80&gt;=5.9,F80&lt;2.5,D80&gt;=0.8),4.64,IF(AND(D80&gt;=1.55,B80&lt;2.75,A80&gt;=5.9,F80&lt;2.5,D80&gt;=0.8),5.1,IF(AND(D80&gt;=1.6,B80&gt;=2.75,A80&gt;=5.9,F80&lt;2.5,D80&gt;=0.8),5,IF(AND(H80&lt;5.767,H80&lt;8.598,D80&lt;2.45,F80&gt;=2.5,D80&gt;=0.8),4.5,IF(AND(A80&lt;6.25,H80&gt;=8.598,D80&lt;2.45,F80&gt;=2.5,D80&gt;=0.8),5.02,IF(AND(B80&lt;3.55,G80&lt;0.423,H80&lt;11.218,H80&gt;=5.85,A80&lt;5.05,D80&lt;0.8),1.525,IF(AND(B80&gt;=3.55,G80&lt;0.423,H80&lt;11.218,H80&gt;=5.85,A80&lt;5.05,D80&lt;0.8),1.4,IF(AND(H80&gt;=13.932,B80&gt;=3.6,G80&lt;0.948,B80&gt;=3.35,A80&gt;=5.05,D80&lt;0.8),1.65,IF(AND(G80&gt;=0.652,A80&gt;=5.3,D80&gt;=1.15,A80&lt;5.9,F80&lt;2.5,D80&gt;=0.8),3.8,IF(AND(D80&lt;1.35,D80&lt;1.6,B80&gt;=2.75,A80&gt;=5.9,F80&lt;2.5,D80&gt;=0.8),4.42,IF(AND(H80&lt;6.656,H80&gt;=5.767,H80&lt;8.598,D80&lt;2.45,F80&gt;=2.5,D80&gt;=0.8),5.033,IF(AND(H80&gt;=6.656,H80&gt;=5.767,H80&lt;8.598,D80&lt;2.45,F80&gt;=2.5,D80&gt;=0.8),5.1,IF(AND(G80&gt;=0.885,A80&gt;=6.25,H80&gt;=8.598,D80&lt;2.45,F80&gt;=2.5,D80&gt;=0.8),5.2,IF(AND(H80&lt;6.926,H80&lt;13.932,B80&gt;=3.6,G80&lt;0.948,B80&gt;=3.35,A80&gt;=5.05,D80&lt;0.8),1.433,IF(AND(H80&gt;=6.926,H80&lt;13.932,B80&gt;=3.6,G80&lt;0.948,B80&gt;=3.35,A80&gt;=5.05,D80&lt;0.8),1.5,IF(AND(A80&lt;5.65,G80&lt;0.652,A80&gt;=5.3,D80&gt;=1.15,A80&lt;5.9,F80&lt;2.5,D80&gt;=0.8),4.36,IF(AND(A80&gt;=5.65,G80&lt;0.652,A80&gt;=5.3,D80&gt;=1.15,A80&lt;5.9,F80&lt;2.5,D80&gt;=0.8),4.2,IF(AND(H80&gt;=13.561,D80&gt;=1.35,D80&lt;1.6,B80&gt;=2.75,A80&gt;=5.9,F80&lt;2.5,D80&gt;=0.8),4.767,IF(AND(H80&lt;9.091,G80&lt;0.885,A80&gt;=6.25,H80&gt;=8.598,D80&lt;2.45,F80&gt;=2.5,D80&gt;=0.8),6.3,IF(AND(H80&gt;=12.206,H80&lt;13.561,D80&gt;=1.35,D80&lt;1.6,B80&gt;=2.75,A80&gt;=5.9,F80&lt;2.5,D80&gt;=0.8),4.4,IF(AND(D80&gt;=2.25,H80&gt;=9.091,G80&lt;0.885,A80&gt;=6.25,H80&gt;=8.598,D80&lt;2.45,F80&gt;=2.5,D80&gt;=0.8),5.9,IF(AND(B80&lt;3.05,H80&lt;12.206,H80&lt;13.561,D80&gt;=1.35,D80&lt;1.6,B80&gt;=2.75,A80&gt;=5.9,F80&lt;2.5,D80&gt;=0.8),4.6,IF(AND(B80&gt;=3.05,H80&lt;12.206,H80&lt;13.561,D80&gt;=1.35,D80&lt;1.6,B80&gt;=2.75,A80&gt;=5.9,F80&lt;2.5,D80&gt;=0.8),4.7,IF(AND(G80&gt;=0.596,D80&lt;2.25,H80&gt;=9.091,G80&lt;0.885,A80&gt;=6.25,H80&gt;=8.598,D80&lt;2.45,F80&gt;=2.5,D80&gt;=0.8),5.1,IF(AND(G80&gt;=0.379,G80&lt;0.596,D80&lt;2.25,H80&gt;=9.091,G80&lt;0.885,A80&gt;=6.25,H80&gt;=8.598,D80&lt;2.45,F80&gt;=2.5,D80&gt;=0.8),5.767,IF(AND(D80&lt;2.15,G80&lt;0.379,G80&lt;0.596,D80&lt;2.25,H80&gt;=9.091,G80&lt;0.885,A80&gt;=6.25,H80&gt;=8.598,D80&lt;2.45,F80&gt;=2.5,D80&gt;=0.8),5.4,IF(AND(D80&gt;=2.15,G80&lt;0.379,G80&lt;0.596,D80&lt;2.25,H80&gt;=9.091,G80&lt;0.885,A80&gt;=6.25,H80&gt;=8.598,D80&lt;2.45,F80&gt;=2.5,D80&gt;=0.8),5.6,"shouldnthappen")))))))))))))))))))))))))))))))))))))</f>
        <v>5</v>
      </c>
      <c r="AM80" s="1" t="n">
        <f aca="false">IF(AND(H80&lt;5.245,D80&lt;0.8),1,IF(AND(A80&lt;4.5,H80&gt;=5.245,D80&lt;0.8),1.35,IF(AND(D80&gt;=0.5,A80&gt;=4.5,H80&gt;=5.245,D80&lt;0.8),1.6,IF(AND(H80&lt;7.25,B80&lt;2.6,A80&lt;6.15,D80&gt;=0.8),4.375,IF(AND(H80&gt;=7.25,B80&lt;2.6,A80&lt;6.15,D80&gt;=0.8),3.075,IF(AND(H80&lt;13.935,A80&gt;=7.05,A80&gt;=6.15,D80&gt;=0.8),6.067,IF(AND(H80&gt;=13.935,A80&gt;=7.05,A80&gt;=6.15,D80&gt;=0.8),6.525,IF(AND(G80&gt;=0.948,D80&lt;0.5,A80&gt;=4.5,H80&gt;=5.245,D80&lt;0.8),1.7,IF(AND(G80&lt;0.568,D80&gt;=1.55,B80&gt;=2.6,A80&lt;6.15,D80&gt;=0.8),5.1,IF(AND(G80&gt;=0.568,D80&gt;=1.55,B80&gt;=2.6,A80&lt;6.15,D80&gt;=0.8),5,IF(AND(A80&gt;=6.6,B80&gt;=3.15,A80&lt;7.05,A80&gt;=6.15,D80&gt;=0.8),5.78,IF(AND(G80&lt;0.165,G80&lt;0.273,D80&lt;1.55,B80&gt;=2.6,A80&lt;6.15,D80&gt;=0.8),4.1,IF(AND(G80&gt;=0.165,G80&lt;0.273,D80&lt;1.55,B80&gt;=2.6,A80&lt;6.15,D80&gt;=0.8),4.5,IF(AND(D80&lt;1.35,G80&gt;=0.273,D80&lt;1.55,B80&gt;=2.6,A80&lt;6.15,D80&gt;=0.8),4.08,IF(AND(D80&gt;=1.35,G80&gt;=0.273,D80&lt;1.55,B80&gt;=2.6,A80&lt;6.15,D80&gt;=0.8),4.4,IF(AND(D80&lt;1.45,F80&lt;2.5,B80&lt;3.15,A80&lt;7.05,A80&gt;=6.15,D80&gt;=0.8),4.38,IF(AND(D80&gt;=1.45,F80&lt;2.5,B80&lt;3.15,A80&lt;7.05,A80&gt;=6.15,D80&gt;=0.8),4.75,IF(AND(D80&gt;=2.25,F80&gt;=2.5,B80&lt;3.15,A80&lt;7.05,A80&gt;=6.15,D80&gt;=0.8),5.16,IF(AND(H80&lt;11.488,A80&lt;6.6,B80&gt;=3.15,A80&lt;7.05,A80&gt;=6.15,D80&gt;=0.8),6,IF(AND(H80&gt;=14.396,D80&lt;0.25,G80&lt;0.948,D80&lt;0.5,A80&gt;=4.5,H80&gt;=5.245,D80&lt;0.8),1.3,IF(AND(A80&gt;=5.55,D80&gt;=0.25,G80&lt;0.948,D80&lt;0.5,A80&gt;=4.5,H80&gt;=5.245,D80&lt;0.8),1.7,IF(AND(D80&lt;1.85,D80&lt;2.25,F80&gt;=2.5,B80&lt;3.15,A80&lt;7.05,A80&gt;=6.15,D80&gt;=0.8),5.6,IF(AND(G80&lt;0.669,H80&gt;=11.488,A80&lt;6.6,B80&gt;=3.15,A80&lt;7.05,A80&gt;=6.15,D80&gt;=0.8),4.7,IF(AND(G80&gt;=0.669,H80&gt;=11.488,A80&lt;6.6,B80&gt;=3.15,A80&lt;7.05,A80&gt;=6.15,D80&gt;=0.8),5.22,IF(AND(H80&lt;6.543,H80&lt;14.396,D80&lt;0.25,G80&lt;0.948,D80&lt;0.5,A80&gt;=4.5,H80&gt;=5.245,D80&lt;0.8),1.4,IF(AND(A80&lt;4.95,A80&lt;5.55,D80&gt;=0.25,G80&lt;0.948,D80&lt;0.5,A80&gt;=4.5,H80&gt;=5.245,D80&lt;0.8),1.4,IF(AND(A80&gt;=4.95,A80&lt;5.55,D80&gt;=0.25,G80&lt;0.948,D80&lt;0.5,A80&gt;=4.5,H80&gt;=5.245,D80&lt;0.8),1.48,IF(AND(H80&lt;10.667,D80&gt;=1.85,D80&lt;2.25,F80&gt;=2.5,B80&lt;3.15,A80&lt;7.05,A80&gt;=6.15,D80&gt;=0.8),5.25,IF(AND(H80&gt;=10.667,D80&gt;=1.85,D80&lt;2.25,F80&gt;=2.5,B80&lt;3.15,A80&lt;7.05,A80&gt;=6.15,D80&gt;=0.8),5.55,IF(AND(G80&lt;0.063,H80&gt;=6.543,H80&lt;14.396,D80&lt;0.25,G80&lt;0.948,D80&lt;0.5,A80&gt;=4.5,H80&gt;=5.245,D80&lt;0.8),1.4,IF(AND(H80&lt;9.212,G80&gt;=0.063,H80&gt;=6.543,H80&lt;14.396,D80&lt;0.25,G80&lt;0.948,D80&lt;0.5,A80&gt;=4.5,H80&gt;=5.245,D80&lt;0.8),1.475,IF(AND(H80&gt;=9.212,G80&gt;=0.063,H80&gt;=6.543,H80&lt;14.396,D80&lt;0.25,G80&lt;0.948,D80&lt;0.5,A80&gt;=4.5,H80&gt;=5.245,D80&lt;0.8),1.5,"shouldnthappen"))))))))))))))))))))))))))))))))</f>
        <v>4.75</v>
      </c>
      <c r="AN80" s="1" t="n">
        <f aca="false">IF(AND(D80&lt;0.7,A80&gt;=5.55),1.633,IF(AND(G80&lt;0.38,B80&lt;2.8,A80&lt;5.55),4.3,IF(AND(G80&gt;=0.38,B80&lt;2.8,A80&lt;5.55),3.325,IF(AND(D80&gt;=0.35,B80&gt;=2.8,A80&lt;5.55),1.6,IF(AND(B80&gt;=3.4,A80&lt;4.8,D80&lt;0.35,B80&gt;=2.8,A80&lt;5.55),1,IF(AND(H80&gt;=11.789,A80&lt;5.9,D80&lt;1.55,D80&gt;=0.7,A80&gt;=5.55),4.325,IF(AND(F80&gt;=2.5,A80&gt;=5.9,D80&lt;1.55,D80&gt;=0.7,A80&gt;=5.55),5.05,IF(AND(D80&lt;1.9,A80&gt;=7.25,D80&gt;=1.55,D80&gt;=0.7,A80&gt;=5.55),6.3,IF(AND(D80&gt;=1.9,A80&gt;=7.25,D80&gt;=1.55,D80&gt;=0.7,A80&gt;=5.55),6.4,IF(AND(A80&lt;4.35,B80&lt;3.4,A80&lt;4.8,D80&lt;0.35,B80&gt;=2.8,A80&lt;5.55),1.1,IF(AND(G80&gt;=0.934,B80&lt;3.45,A80&gt;=4.8,D80&lt;0.35,B80&gt;=2.8,A80&lt;5.55),1.7,IF(AND(H80&gt;=14.877,B80&gt;=3.45,A80&gt;=4.8,D80&lt;0.35,B80&gt;=2.8,A80&lt;5.55),1.3,IF(AND(B80&lt;2.6,H80&lt;11.789,A80&lt;5.9,D80&lt;1.55,D80&gt;=0.7,A80&gt;=5.55),3.9,IF(AND(B80&gt;=2.6,H80&lt;11.789,A80&lt;5.9,D80&lt;1.55,D80&gt;=0.7,A80&gt;=5.55),4.26,IF(AND(A80&lt;6.6,F80&lt;2.5,A80&gt;=5.9,D80&lt;1.55,D80&gt;=0.7,A80&gt;=5.55),4.625,IF(AND(A80&gt;=6.6,F80&lt;2.5,A80&gt;=5.9,D80&lt;1.55,D80&gt;=0.7,A80&gt;=5.55),4.475,IF(AND(B80&lt;2.6,D80&lt;2.05,A80&lt;7.25,D80&gt;=1.55,D80&gt;=0.7,A80&gt;=5.55),5.8,IF(AND(G80&gt;=0.743,D80&gt;=2.05,A80&lt;7.25,D80&gt;=1.55,D80&gt;=0.7,A80&gt;=5.55),5.1,IF(AND(G80&lt;0.422,A80&gt;=4.35,B80&lt;3.4,A80&lt;4.8,D80&lt;0.35,B80&gt;=2.8,A80&lt;5.55),1.367,IF(AND(G80&gt;=0.422,A80&gt;=4.35,B80&lt;3.4,A80&lt;4.8,D80&lt;0.35,B80&gt;=2.8,A80&lt;5.55),1.3,IF(AND(A80&lt;5.05,G80&lt;0.934,B80&lt;3.45,A80&gt;=4.8,D80&lt;0.35,B80&gt;=2.8,A80&lt;5.55),1.525,IF(AND(A80&gt;=5.05,G80&lt;0.934,B80&lt;3.45,A80&gt;=4.8,D80&lt;0.35,B80&gt;=2.8,A80&lt;5.55),1.5,IF(AND(G80&gt;=0.585,H80&lt;14.877,B80&gt;=3.45,A80&gt;=4.8,D80&lt;0.35,B80&gt;=2.8,A80&lt;5.55),1.54,IF(AND(G80&gt;=0.537,G80&lt;0.743,D80&gt;=2.05,A80&lt;7.25,D80&gt;=1.55,D80&gt;=0.7,A80&gt;=5.55),5.833,IF(AND(D80&gt;=0.25,G80&lt;0.585,H80&lt;14.877,B80&gt;=3.45,A80&gt;=4.8,D80&lt;0.35,B80&gt;=2.8,A80&lt;5.55),1.367,IF(AND(D80&lt;1.75,H80&lt;13.795,B80&gt;=2.6,D80&lt;2.05,A80&lt;7.25,D80&gt;=1.55,D80&gt;=0.7,A80&gt;=5.55),5.45,IF(AND(B80&lt;2.85,H80&gt;=13.795,B80&gt;=2.6,D80&lt;2.05,A80&lt;7.25,D80&gt;=1.55,D80&gt;=0.7,A80&gt;=5.55),5.1,IF(AND(B80&gt;=2.85,H80&gt;=13.795,B80&gt;=2.6,D80&lt;2.05,A80&lt;7.25,D80&gt;=1.55,D80&gt;=0.7,A80&gt;=5.55),4.82,IF(AND(G80&lt;0.353,G80&lt;0.537,G80&lt;0.743,D80&gt;=2.05,A80&lt;7.25,D80&gt;=1.55,D80&gt;=0.7,A80&gt;=5.55),5.425,IF(AND(G80&gt;=0.353,G80&lt;0.537,G80&lt;0.743,D80&gt;=2.05,A80&lt;7.25,D80&gt;=1.55,D80&gt;=0.7,A80&gt;=5.55),5.62,IF(AND(G80&lt;0.311,D80&lt;0.25,G80&lt;0.585,H80&lt;14.877,B80&gt;=3.45,A80&gt;=4.8,D80&lt;0.35,B80&gt;=2.8,A80&lt;5.55),1.5,IF(AND(G80&gt;=0.311,D80&lt;0.25,G80&lt;0.585,H80&lt;14.877,B80&gt;=3.45,A80&gt;=4.8,D80&lt;0.35,B80&gt;=2.8,A80&lt;5.55),1.4,IF(AND(B80&gt;=3.1,D80&gt;=1.75,H80&lt;13.795,B80&gt;=2.6,D80&lt;2.05,A80&lt;7.25,D80&gt;=1.55,D80&gt;=0.7,A80&gt;=5.55),5.1,IF(AND(B80&lt;2.85,B80&lt;3.1,D80&gt;=1.75,H80&lt;13.795,B80&gt;=2.6,D80&lt;2.05,A80&lt;7.25,D80&gt;=1.55,D80&gt;=0.7,A80&gt;=5.55),5.2,IF(AND(B80&gt;=2.85,B80&lt;3.1,D80&gt;=1.75,H80&lt;13.795,B80&gt;=2.6,D80&lt;2.05,A80&lt;7.25,D80&gt;=1.55,D80&gt;=0.7,A80&gt;=5.55),5.2,"shouldnthappen")))))))))))))))))))))))))))))))))))</f>
        <v>4.82</v>
      </c>
      <c r="AO80" s="1" t="n">
        <f aca="false">IF(AND(H80&gt;=14.529,G80&lt;0.633,D80&lt;0.8),1.3,IF(AND(A80&lt;5.05,G80&gt;=0.633,D80&lt;0.8),1.35,IF(AND(H80&gt;=14.379,H80&lt;14.529,G80&lt;0.633,D80&lt;0.8),1.7,IF(AND(B80&lt;3.35,A80&gt;=5.05,G80&gt;=0.633,D80&lt;0.8),1.7,IF(AND(D80&gt;=1.45,A80&lt;5.95,F80&lt;2.5,D80&gt;=0.8),4.5,IF(AND(D80&lt;1.35,A80&gt;=5.95,F80&lt;2.5,D80&gt;=0.8),4,IF(AND(D80&lt;1.85,G80&gt;=0.845,F80&gt;=2.5,D80&gt;=0.8),4.8,IF(AND(B80&gt;=4.3,H80&lt;14.379,H80&lt;14.529,G80&lt;0.633,D80&lt;0.8),1.5,IF(AND(A80&lt;5.25,B80&gt;=3.35,A80&gt;=5.05,G80&gt;=0.633,D80&lt;0.8),1.55,IF(AND(A80&gt;=5.25,B80&gt;=3.35,A80&gt;=5.05,G80&gt;=0.633,D80&lt;0.8),1.633,IF(AND(A80&lt;5.05,D80&lt;1.45,A80&lt;5.95,F80&lt;2.5,D80&gt;=0.8),3.3,IF(AND(G80&lt;0.293,D80&gt;=1.35,A80&gt;=5.95,F80&lt;2.5,D80&gt;=0.8),5,IF(AND(A80&gt;=6.6,D80&lt;2.05,G80&lt;0.845,F80&gt;=2.5,D80&gt;=0.8),5.8,IF(AND(B80&lt;3.05,D80&gt;=2.05,G80&lt;0.845,F80&gt;=2.5,D80&gt;=0.8),6.15,IF(AND(B80&lt;2.9,D80&gt;=1.85,G80&gt;=0.845,F80&gt;=2.5,D80&gt;=0.8),5.1,IF(AND(B80&gt;=2.9,D80&gt;=1.85,G80&gt;=0.845,F80&gt;=2.5,D80&gt;=0.8),5.2,IF(AND(B80&gt;=3.8,B80&lt;4.3,H80&lt;14.379,H80&lt;14.529,G80&lt;0.633,D80&lt;0.8),1.333,IF(AND(A80&lt;6.25,G80&gt;=0.293,D80&gt;=1.35,A80&gt;=5.95,F80&lt;2.5,D80&gt;=0.8),4.6,IF(AND(H80&lt;10.351,A80&lt;6.6,D80&lt;2.05,G80&lt;0.845,F80&gt;=2.5,D80&gt;=0.8),5.4,IF(AND(G80&gt;=0.364,B80&gt;=3.05,D80&gt;=2.05,G80&lt;0.845,F80&gt;=2.5,D80&gt;=0.8),5.66,IF(AND(G80&gt;=0.447,B80&lt;3.8,B80&lt;4.3,H80&lt;14.379,H80&lt;14.529,G80&lt;0.633,D80&lt;0.8),1.3,IF(AND(H80&lt;6.247,A80&lt;5.65,A80&gt;=5.05,D80&lt;1.45,A80&lt;5.95,F80&lt;2.5,D80&gt;=0.8),4.033,IF(AND(D80&lt;1.25,A80&gt;=5.65,A80&gt;=5.05,D80&lt;1.45,A80&lt;5.95,F80&lt;2.5,D80&gt;=0.8),3.88,IF(AND(D80&gt;=1.25,A80&gt;=5.65,A80&gt;=5.05,D80&lt;1.45,A80&lt;5.95,F80&lt;2.5,D80&gt;=0.8),4.35,IF(AND(B80&lt;2.65,A80&gt;=6.25,G80&gt;=0.293,D80&gt;=1.35,A80&gt;=5.95,F80&lt;2.5,D80&gt;=0.8),4.9,IF(AND(B80&lt;2.75,H80&gt;=10.351,A80&lt;6.6,D80&lt;2.05,G80&lt;0.845,F80&gt;=2.5,D80&gt;=0.8),5.1,IF(AND(B80&gt;=2.75,H80&gt;=10.351,A80&lt;6.6,D80&lt;2.05,G80&lt;0.845,F80&gt;=2.5,D80&gt;=0.8),4.95,IF(AND(B80&lt;3.15,G80&lt;0.364,B80&gt;=3.05,D80&gt;=2.05,G80&lt;0.845,F80&gt;=2.5,D80&gt;=0.8),5.28,IF(AND(B80&gt;=3.15,G80&lt;0.364,B80&gt;=3.05,D80&gt;=2.05,G80&lt;0.845,F80&gt;=2.5,D80&gt;=0.8),5.5,IF(AND(H80&lt;9.212,G80&lt;0.447,B80&lt;3.8,B80&lt;4.3,H80&lt;14.379,H80&lt;14.529,G80&lt;0.633,D80&lt;0.8),1.4,IF(AND(G80&lt;0.356,H80&gt;=6.247,A80&lt;5.65,A80&gt;=5.05,D80&lt;1.45,A80&lt;5.95,F80&lt;2.5,D80&gt;=0.8),4.2,IF(AND(B80&lt;3,B80&gt;=2.65,A80&gt;=6.25,G80&gt;=0.293,D80&gt;=1.35,A80&gt;=5.95,F80&lt;2.5,D80&gt;=0.8),4.6,IF(AND(B80&gt;=3,B80&gt;=2.65,A80&gt;=6.25,G80&gt;=0.293,D80&gt;=1.35,A80&gt;=5.95,F80&lt;2.5,D80&gt;=0.8),4.7,IF(AND(A80&lt;5.05,H80&gt;=9.212,G80&lt;0.447,B80&lt;3.8,B80&lt;4.3,H80&lt;14.379,H80&lt;14.529,G80&lt;0.633,D80&lt;0.8),1.533,IF(AND(A80&gt;=5.05,H80&gt;=9.212,G80&lt;0.447,B80&lt;3.8,B80&lt;4.3,H80&lt;14.379,H80&lt;14.529,G80&lt;0.633,D80&lt;0.8),1.425,IF(AND(A80&lt;5.35,G80&gt;=0.356,H80&gt;=6.247,A80&lt;5.65,A80&gt;=5.05,D80&lt;1.45,A80&lt;5.95,F80&lt;2.5,D80&gt;=0.8),3.9,IF(AND(A80&gt;=5.35,G80&gt;=0.356,H80&gt;=6.247,A80&lt;5.65,A80&gt;=5.05,D80&lt;1.45,A80&lt;5.95,F80&lt;2.5,D80&gt;=0.8),3.72,"shouldnthappen")))))))))))))))))))))))))))))))))))))</f>
        <v>5</v>
      </c>
      <c r="AP80" s="1" t="n">
        <f aca="false">IF(AND(F80&gt;=1.5,A80&lt;5.55),3.84,IF(AND(G80&gt;=0.52,A80&lt;4.75,F80&lt;1.5,A80&lt;5.55),1.16,IF(AND(A80&lt;5.65,A80&lt;5.85,D80&lt;1.55,A80&gt;=5.55),4.2,IF(AND(A80&gt;=5.65,A80&lt;5.85,D80&lt;1.55,A80&gt;=5.55),3.167,IF(AND(G80&gt;=0.798,A80&gt;=5.85,D80&lt;1.55,A80&gt;=5.55),4,IF(AND(F80&lt;2.5,H80&lt;14.1,D80&gt;=1.55,A80&gt;=5.55),4.84,IF(AND(A80&lt;7.2,H80&gt;=14.1,D80&gt;=1.55,A80&gt;=5.55),5.633,IF(AND(A80&gt;=7.2,H80&gt;=14.1,D80&gt;=1.55,A80&gt;=5.55),6.6,IF(AND(G80&lt;0.161,G80&lt;0.52,A80&lt;4.75,F80&lt;1.5,A80&lt;5.55),1.5,IF(AND(D80&gt;=0.5,G80&lt;0.676,A80&gt;=4.75,F80&lt;1.5,A80&lt;5.55),1.6,IF(AND(H80&lt;11.016,G80&gt;=0.676,A80&gt;=4.75,F80&lt;1.5,A80&lt;5.55),1.75,IF(AND(G80&lt;0.209,G80&lt;0.798,A80&gt;=5.85,D80&lt;1.55,A80&gt;=5.55),4.5,IF(AND(G80&gt;=0.74,F80&gt;=2.5,H80&lt;14.1,D80&gt;=1.55,A80&gt;=5.55),6.225,IF(AND(B80&lt;2.95,G80&gt;=0.161,G80&lt;0.52,A80&lt;4.75,F80&lt;1.5,A80&lt;5.55),1.4,IF(AND(B80&gt;=2.95,G80&gt;=0.161,G80&lt;0.52,A80&lt;4.75,F80&lt;1.5,A80&lt;5.55),1.34,IF(AND(B80&lt;3.15,D80&lt;0.5,G80&lt;0.676,A80&gt;=4.75,F80&lt;1.5,A80&lt;5.55),1.52,IF(AND(D80&lt;0.25,H80&gt;=11.016,G80&gt;=0.676,A80&gt;=4.75,F80&lt;1.5,A80&lt;5.55),1.567,IF(AND(D80&gt;=0.25,H80&gt;=11.016,G80&gt;=0.676,A80&gt;=4.75,F80&lt;1.5,A80&lt;5.55),1.5,IF(AND(H80&lt;7.47,G80&gt;=0.209,G80&lt;0.798,A80&gt;=5.85,D80&lt;1.55,A80&gt;=5.55),5.05,IF(AND(B80&lt;2.85,G80&lt;0.74,F80&gt;=2.5,H80&lt;14.1,D80&gt;=1.55,A80&gt;=5.55),5.35,IF(AND(B80&lt;3.3,B80&gt;=3.15,D80&lt;0.5,G80&lt;0.676,A80&gt;=4.75,F80&lt;1.5,A80&lt;5.55),1.2,IF(AND(D80&lt;1.45,H80&gt;=7.47,G80&gt;=0.209,G80&lt;0.798,A80&gt;=5.85,D80&lt;1.55,A80&gt;=5.55),4.66,IF(AND(D80&gt;=1.45,H80&gt;=7.47,G80&gt;=0.209,G80&lt;0.798,A80&gt;=5.85,D80&lt;1.55,A80&gt;=5.55),4.64,IF(AND(A80&gt;=7.05,B80&gt;=2.85,G80&lt;0.74,F80&gt;=2.5,H80&lt;14.1,D80&gt;=1.55,A80&gt;=5.55),5.8,IF(AND(B80&gt;=3.25,A80&lt;7.05,B80&gt;=2.85,G80&lt;0.74,F80&gt;=2.5,H80&lt;14.1,D80&gt;=1.55,A80&gt;=5.55),5.7,IF(AND(H80&gt;=13.641,D80&lt;0.25,B80&gt;=3.3,B80&gt;=3.15,D80&lt;0.5,G80&lt;0.676,A80&gt;=4.75,F80&lt;1.5,A80&lt;5.55),1.3,IF(AND(D80&lt;0.35,D80&gt;=0.25,B80&gt;=3.3,B80&gt;=3.15,D80&lt;0.5,G80&lt;0.676,A80&gt;=4.75,F80&lt;1.5,A80&lt;5.55),1.367,IF(AND(D80&gt;=0.35,D80&gt;=0.25,B80&gt;=3.3,B80&gt;=3.15,D80&lt;0.5,G80&lt;0.676,A80&gt;=4.75,F80&lt;1.5,A80&lt;5.55),1.3,IF(AND(A80&lt;6.35,B80&lt;3.25,A80&lt;7.05,B80&gt;=2.85,G80&lt;0.74,F80&gt;=2.5,H80&lt;14.1,D80&gt;=1.55,A80&gt;=5.55),5.6,IF(AND(A80&gt;=6.35,B80&lt;3.25,A80&lt;7.05,B80&gt;=2.85,G80&lt;0.74,F80&gt;=2.5,H80&lt;14.1,D80&gt;=1.55,A80&gt;=5.55),5.325,IF(AND(A80&lt;5.1,H80&lt;13.641,D80&lt;0.25,B80&gt;=3.3,B80&gt;=3.15,D80&lt;0.5,G80&lt;0.676,A80&gt;=4.75,F80&lt;1.5,A80&lt;5.55),1.4,IF(AND(H80&gt;=11.031,A80&gt;=5.1,H80&lt;13.641,D80&lt;0.25,B80&gt;=3.3,B80&gt;=3.15,D80&lt;0.5,G80&lt;0.676,A80&gt;=4.75,F80&lt;1.5,A80&lt;5.55),1.4,IF(AND(A80&lt;5.45,H80&lt;11.031,A80&gt;=5.1,H80&lt;13.641,D80&lt;0.25,B80&gt;=3.3,B80&gt;=3.15,D80&lt;0.5,G80&lt;0.676,A80&gt;=4.75,F80&lt;1.5,A80&lt;5.55),1.5,IF(AND(A80&gt;=5.45,H80&lt;11.031,A80&gt;=5.1,H80&lt;13.641,D80&lt;0.25,B80&gt;=3.3,B80&gt;=3.15,D80&lt;0.5,G80&lt;0.676,A80&gt;=4.75,F80&lt;1.5,A80&lt;5.55),1.4,"shouldnthappen"))))))))))))))))))))))))))))))))))</f>
        <v>4.84</v>
      </c>
      <c r="AQ80" s="1" t="n">
        <f aca="false">IF(AND(H80&lt;6.926,D80&gt;=0.35,F80&lt;1.5),1.9,IF(AND(G80&gt;=0.869,D80&gt;=1.75,F80&gt;=1.5),5.15,IF(AND(A80&lt;4.35,A80&lt;5.05,D80&lt;0.35,F80&lt;1.5),1.1,IF(AND(H80&lt;6.089,A80&gt;=5.05,D80&lt;0.35,F80&lt;1.5),1.7,IF(AND(H80&gt;=13.089,H80&gt;=6.926,D80&gt;=0.35,F80&lt;1.5),1.3,IF(AND(G80&lt;0.695,D80&lt;1.15,D80&lt;1.75,F80&gt;=1.5),3.62,IF(AND(G80&gt;=0.695,D80&lt;1.15,D80&lt;1.75,F80&gt;=1.5),3,IF(AND(G80&gt;=0.585,H80&gt;=6.089,A80&gt;=5.05,D80&lt;0.35,F80&lt;1.5),1.5,IF(AND(H80&lt;9.582,H80&lt;13.089,H80&gt;=6.926,D80&gt;=0.35,F80&lt;1.5),1.5,IF(AND(H80&gt;=9.582,H80&lt;13.089,H80&gt;=6.926,D80&gt;=0.35,F80&lt;1.5),1.6,IF(AND(D80&lt;1.35,H80&lt;9.349,D80&gt;=1.15,D80&lt;1.75,F80&gt;=1.5),3.867,IF(AND(D80&lt;2.05,A80&lt;7.05,G80&lt;0.869,D80&gt;=1.75,F80&gt;=1.5),4.9,IF(AND(B80&gt;=3.3,A80&gt;=7.05,G80&lt;0.869,D80&gt;=1.75,F80&gt;=1.5),6.1,IF(AND(G80&lt;0.347,H80&lt;11.218,A80&gt;=4.35,A80&lt;5.05,D80&lt;0.35,F80&lt;1.5),1.4,IF(AND(G80&gt;=0.347,H80&lt;11.218,A80&gt;=4.35,A80&lt;5.05,D80&lt;0.35,F80&lt;1.5),1.5,IF(AND(G80&gt;=0.265,H80&gt;=11.218,A80&gt;=4.35,A80&lt;5.05,D80&lt;0.35,F80&lt;1.5),1.45,IF(AND(A80&gt;=5.4,G80&lt;0.585,H80&gt;=6.089,A80&gt;=5.05,D80&lt;0.35,F80&lt;1.5),1.35,IF(AND(B80&gt;=2.9,D80&gt;=1.35,H80&lt;9.349,D80&gt;=1.15,D80&lt;1.75,F80&gt;=1.5),4.6,IF(AND(D80&gt;=1.35,A80&lt;6.15,H80&gt;=9.349,D80&gt;=1.15,D80&lt;1.75,F80&gt;=1.5),4.54,IF(AND(H80&lt;10.927,A80&gt;=6.15,H80&gt;=9.349,D80&gt;=1.15,D80&lt;1.75,F80&gt;=1.5),4.3,IF(AND(G80&lt;0.512,D80&gt;=2.05,A80&lt;7.05,G80&lt;0.869,D80&gt;=1.75,F80&gt;=1.5),5.533,IF(AND(G80&gt;=0.512,D80&gt;=2.05,A80&lt;7.05,G80&lt;0.869,D80&gt;=1.75,F80&gt;=1.5),5.88,IF(AND(H80&lt;11.551,B80&lt;3.3,A80&gt;=7.05,G80&lt;0.869,D80&gt;=1.75,F80&gt;=1.5),6.3,IF(AND(G80&lt;0.227,G80&lt;0.265,H80&gt;=11.218,A80&gt;=4.35,A80&lt;5.05,D80&lt;0.35,F80&lt;1.5),1.4,IF(AND(G80&gt;=0.227,G80&lt;0.265,H80&gt;=11.218,A80&gt;=4.35,A80&lt;5.05,D80&lt;0.35,F80&lt;1.5),1.26,IF(AND(H80&lt;11.031,A80&lt;5.4,G80&lt;0.585,H80&gt;=6.089,A80&gt;=5.05,D80&lt;0.35,F80&lt;1.5),1.5,IF(AND(H80&gt;=11.031,A80&lt;5.4,G80&lt;0.585,H80&gt;=6.089,A80&gt;=5.05,D80&lt;0.35,F80&lt;1.5),1.4,IF(AND(A80&lt;5.45,B80&lt;2.9,D80&gt;=1.35,H80&lt;9.349,D80&gt;=1.15,D80&lt;1.75,F80&gt;=1.5),4.5,IF(AND(A80&lt;5.9,D80&lt;1.35,A80&lt;6.15,H80&gt;=9.349,D80&gt;=1.15,D80&lt;1.75,F80&gt;=1.5),4.2,IF(AND(A80&gt;=5.9,D80&lt;1.35,A80&lt;6.15,H80&gt;=9.349,D80&gt;=1.15,D80&lt;1.75,F80&gt;=1.5),4,IF(AND(A80&gt;=6.75,H80&gt;=10.927,A80&gt;=6.15,H80&gt;=9.349,D80&gt;=1.15,D80&lt;1.75,F80&gt;=1.5),4.767,IF(AND(B80&lt;2.9,H80&gt;=11.551,B80&lt;3.3,A80&gt;=7.05,G80&lt;0.869,D80&gt;=1.75,F80&gt;=1.5),6.7,IF(AND(B80&gt;=2.9,H80&gt;=11.551,B80&lt;3.3,A80&gt;=7.05,G80&lt;0.869,D80&gt;=1.75,F80&gt;=1.5),6.6,IF(AND(B80&lt;2.45,A80&gt;=5.45,B80&lt;2.9,D80&gt;=1.35,H80&lt;9.349,D80&gt;=1.15,D80&lt;1.75,F80&gt;=1.5),5,IF(AND(B80&gt;=2.45,A80&gt;=5.45,B80&lt;2.9,D80&gt;=1.35,H80&lt;9.349,D80&gt;=1.15,D80&lt;1.75,F80&gt;=1.5),5.1,IF(AND(H80&lt;11.166,A80&lt;6.75,H80&gt;=10.927,A80&gt;=6.15,H80&gt;=9.349,D80&gt;=1.15,D80&lt;1.75,F80&gt;=1.5),4.9,IF(AND(G80&lt;0.228,H80&gt;=11.166,A80&lt;6.75,H80&gt;=10.927,A80&gt;=6.15,H80&gt;=9.349,D80&gt;=1.15,D80&lt;1.75,F80&gt;=1.5),4.7,IF(AND(H80&lt;13.531,G80&gt;=0.228,H80&gt;=11.166,A80&lt;6.75,H80&gt;=10.927,A80&gt;=6.15,H80&gt;=9.349,D80&gt;=1.15,D80&lt;1.75,F80&gt;=1.5),4.4,IF(AND(H80&gt;=13.531,G80&gt;=0.228,H80&gt;=11.166,A80&lt;6.75,H80&gt;=10.927,A80&gt;=6.15,H80&gt;=9.349,D80&gt;=1.15,D80&lt;1.75,F80&gt;=1.5),4.6,"shouldnthappen")))))))))))))))))))))))))))))))))))))))</f>
        <v>4.7</v>
      </c>
      <c r="AR80" s="1" t="n">
        <f aca="false">IF(AND(G80&gt;=0.93,B80&lt;3.65,F80&lt;1.5),1.7,IF(AND(H80&lt;6.542,B80&gt;=3.65,F80&lt;1.5),1.767,IF(AND(A80&gt;=7.05,D80&gt;=1.55,F80&gt;=1.5),6.3,IF(AND(G80&lt;0.123,H80&gt;=6.542,B80&gt;=3.65,F80&lt;1.5),1.367,IF(AND(A80&lt;5.15,A80&lt;5.65,D80&lt;1.55,F80&gt;=1.5),3.15,IF(AND(A80&lt;4.8,G80&gt;=0.447,G80&lt;0.93,B80&lt;3.65,F80&lt;1.5),1.24,IF(AND(A80&gt;=4.8,G80&gt;=0.447,G80&lt;0.93,B80&lt;3.65,F80&lt;1.5),1.4,IF(AND(G80&lt;0.151,G80&gt;=0.123,H80&gt;=6.542,B80&gt;=3.65,F80&lt;1.5),1.7,IF(AND(G80&gt;=0.151,G80&gt;=0.123,H80&gt;=6.542,B80&gt;=3.65,F80&lt;1.5),1.5,IF(AND(D80&gt;=1.45,A80&gt;=5.15,A80&lt;5.65,D80&lt;1.55,F80&gt;=1.5),4.5,IF(AND(B80&lt;2.65,D80&gt;=1.35,A80&gt;=5.65,D80&lt;1.55,F80&gt;=1.5),4.9,IF(AND(G80&lt;0.527,F80&lt;2.5,A80&lt;7.05,D80&gt;=1.55,F80&gt;=1.5),5.075,IF(AND(G80&gt;=0.527,F80&lt;2.5,A80&lt;7.05,D80&gt;=1.55,F80&gt;=1.5),4.7,IF(AND(A80&lt;4.65,G80&lt;0.265,G80&lt;0.447,G80&lt;0.93,B80&lt;3.65,F80&lt;1.5),1.42,IF(AND(G80&lt;0.3,G80&gt;=0.265,G80&lt;0.447,G80&lt;0.93,B80&lt;3.65,F80&lt;1.5),1.6,IF(AND(G80&gt;=0.3,G80&gt;=0.265,G80&lt;0.447,G80&lt;0.93,B80&lt;3.65,F80&lt;1.5),1.4,IF(AND(G80&lt;0.356,D80&lt;1.45,A80&gt;=5.15,A80&lt;5.65,D80&lt;1.55,F80&gt;=1.5),4.125,IF(AND(D80&lt;1.1,A80&lt;6.2,D80&lt;1.35,A80&gt;=5.65,D80&lt;1.55,F80&gt;=1.5),4.1,IF(AND(D80&gt;=1.1,A80&lt;6.2,D80&lt;1.35,A80&gt;=5.65,D80&lt;1.55,F80&gt;=1.5),4.175,IF(AND(H80&gt;=13.433,A80&gt;=6.2,D80&lt;1.35,A80&gt;=5.65,D80&lt;1.55,F80&gt;=1.5),4.6,IF(AND(G80&lt;0.437,B80&gt;=2.65,D80&gt;=1.35,A80&gt;=5.65,D80&lt;1.55,F80&gt;=1.5),4.625,IF(AND(G80&gt;=0.437,B80&gt;=2.65,D80&gt;=1.35,A80&gt;=5.65,D80&lt;1.55,F80&gt;=1.5),4.75,IF(AND(B80&gt;=3.15,H80&lt;11.146,F80&gt;=2.5,A80&lt;7.05,D80&gt;=1.55,F80&gt;=1.5),5.667,IF(AND(B80&lt;2.65,H80&gt;=11.146,F80&gt;=2.5,A80&lt;7.05,D80&gt;=1.55,F80&gt;=1.5),5.8,IF(AND(B80&lt;3.3,A80&gt;=4.65,G80&lt;0.265,G80&lt;0.447,G80&lt;0.93,B80&lt;3.65,F80&lt;1.5),1.32,IF(AND(B80&gt;=3.3,A80&gt;=4.65,G80&lt;0.265,G80&lt;0.447,G80&lt;0.93,B80&lt;3.65,F80&lt;1.5),1.425,IF(AND(B80&lt;2.8,G80&gt;=0.356,D80&lt;1.45,A80&gt;=5.15,A80&lt;5.65,D80&lt;1.55,F80&gt;=1.5),3.86,IF(AND(B80&gt;=2.8,G80&gt;=0.356,D80&lt;1.45,A80&gt;=5.15,A80&lt;5.65,D80&lt;1.55,F80&gt;=1.5),3.6,IF(AND(B80&lt;2.6,H80&lt;13.433,A80&gt;=6.2,D80&lt;1.35,A80&gt;=5.65,D80&lt;1.55,F80&gt;=1.5),4.4,IF(AND(B80&gt;=2.6,H80&lt;13.433,A80&gt;=6.2,D80&lt;1.35,A80&gt;=5.65,D80&lt;1.55,F80&gt;=1.5),4.3,IF(AND(G80&lt;0.151,B80&lt;3.15,H80&lt;11.146,F80&gt;=2.5,A80&lt;7.05,D80&gt;=1.55,F80&gt;=1.5),5.5,IF(AND(H80&lt;15.52,B80&gt;=2.65,H80&gt;=11.146,F80&gt;=2.5,A80&lt;7.05,D80&gt;=1.55,F80&gt;=1.5),5.4,IF(AND(H80&gt;=15.52,B80&gt;=2.65,H80&gt;=11.146,F80&gt;=2.5,A80&lt;7.05,D80&gt;=1.55,F80&gt;=1.5),5.733,IF(AND(H80&lt;10.74,G80&gt;=0.151,B80&lt;3.15,H80&lt;11.146,F80&gt;=2.5,A80&lt;7.05,D80&gt;=1.55,F80&gt;=1.5),5.12,IF(AND(H80&gt;=10.74,G80&gt;=0.151,B80&lt;3.15,H80&lt;11.146,F80&gt;=2.5,A80&lt;7.05,D80&gt;=1.55,F80&gt;=1.5),4.9,"shouldnthappen")))))))))))))))))))))))))))))))))))</f>
        <v>5.075</v>
      </c>
      <c r="AS80" s="1" t="n">
        <f aca="false">IF(AND(F80&gt;=1.5,A80&lt;5.55),4.18,IF(AND(F80&gt;=2.5,B80&lt;2.75,A80&gt;=5.55),5.38,IF(AND(G80&gt;=0.587,B80&lt;3.75,F80&lt;1.5,A80&lt;5.55),1.48,IF(AND(H80&lt;6.51,B80&gt;=3.75,F80&lt;1.5,A80&lt;5.55),1.9,IF(AND(H80&gt;=6.51,B80&gt;=3.75,F80&lt;1.5,A80&lt;5.55),1.425,IF(AND(G80&gt;=0.868,F80&lt;2.5,B80&lt;2.75,A80&gt;=5.55),4.65,IF(AND(F80&lt;1.5,D80&lt;1.55,B80&gt;=2.75,A80&gt;=5.55),1.7,IF(AND(G80&gt;=0.857,D80&gt;=1.55,B80&gt;=2.75,A80&gt;=5.55),5.033,IF(AND(G80&gt;=0.518,G80&lt;0.587,B80&lt;3.75,F80&lt;1.5,A80&lt;5.55),1,IF(AND(D80&lt;1.05,G80&lt;0.868,F80&lt;2.5,B80&lt;2.75,A80&gt;=5.55),3.5,IF(AND(G80&lt;0.404,D80&gt;=1.05,G80&lt;0.868,F80&lt;2.5,B80&lt;2.75,A80&gt;=5.55),4.2,IF(AND(G80&gt;=0.404,D80&gt;=1.05,G80&lt;0.868,F80&lt;2.5,B80&lt;2.75,A80&gt;=5.55),3.94,IF(AND(F80&lt;2.5,B80&lt;2.95,F80&gt;=1.5,D80&lt;1.55,B80&gt;=2.75,A80&gt;=5.55),4.68,IF(AND(F80&gt;=2.5,B80&lt;2.95,F80&gt;=1.5,D80&lt;1.55,B80&gt;=2.75,A80&gt;=5.55),5.1,IF(AND(H80&lt;10.883,B80&gt;=2.95,F80&gt;=1.5,D80&lt;1.55,B80&gt;=2.75,A80&gt;=5.55),4.15,IF(AND(H80&gt;=10.883,B80&gt;=2.95,F80&gt;=1.5,D80&lt;1.55,B80&gt;=2.75,A80&gt;=5.55),4.5,IF(AND(H80&gt;=14.1,D80&lt;2.05,G80&lt;0.857,D80&gt;=1.55,B80&gt;=2.75,A80&gt;=5.55),6.6,IF(AND(G80&lt;0.063,B80&lt;3.15,G80&lt;0.518,G80&lt;0.587,B80&lt;3.75,F80&lt;1.5,A80&lt;5.55),1.4,IF(AND(G80&gt;=0.063,B80&lt;3.15,G80&lt;0.518,G80&lt;0.587,B80&lt;3.75,F80&lt;1.5,A80&lt;5.55),1.5,IF(AND(H80&gt;=10.563,B80&gt;=3.15,G80&lt;0.518,G80&lt;0.587,B80&lt;3.75,F80&lt;1.5,A80&lt;5.55),1.325,IF(AND(B80&lt;2.95,H80&lt;14.1,D80&lt;2.05,G80&lt;0.857,D80&gt;=1.55,B80&gt;=2.75,A80&gt;=5.55),6.125,IF(AND(A80&lt;6.65,G80&lt;0.364,D80&gt;=2.05,G80&lt;0.857,D80&gt;=1.55,B80&gt;=2.75,A80&gt;=5.55),5.45,IF(AND(G80&gt;=0.774,G80&gt;=0.364,D80&gt;=2.05,G80&lt;0.857,D80&gt;=1.55,B80&gt;=2.75,A80&gt;=5.55),5.4,IF(AND(H80&gt;=9.279,H80&lt;10.563,B80&gt;=3.15,G80&lt;0.518,G80&lt;0.587,B80&lt;3.75,F80&lt;1.5,A80&lt;5.55),1.475,IF(AND(D80&lt;1.65,B80&gt;=2.95,H80&lt;14.1,D80&lt;2.05,G80&lt;0.857,D80&gt;=1.55,B80&gt;=2.75,A80&gt;=5.55),5.8,IF(AND(B80&lt;3.15,A80&gt;=6.65,G80&lt;0.364,D80&gt;=2.05,G80&lt;0.857,D80&gt;=1.55,B80&gt;=2.75,A80&gt;=5.55),5.3,IF(AND(B80&gt;=3.15,A80&gt;=6.65,G80&lt;0.364,D80&gt;=2.05,G80&lt;0.857,D80&gt;=1.55,B80&gt;=2.75,A80&gt;=5.55),5.7,IF(AND(A80&gt;=6.75,G80&lt;0.774,G80&gt;=0.364,D80&gt;=2.05,G80&lt;0.857,D80&gt;=1.55,B80&gt;=2.75,A80&gt;=5.55),5.9,IF(AND(G80&lt;0.417,H80&lt;9.279,H80&lt;10.563,B80&gt;=3.15,G80&lt;0.518,G80&lt;0.587,B80&lt;3.75,F80&lt;1.5,A80&lt;5.55),1.4,IF(AND(G80&gt;=0.417,H80&lt;9.279,H80&lt;10.563,B80&gt;=3.15,G80&lt;0.518,G80&lt;0.587,B80&lt;3.75,F80&lt;1.5,A80&lt;5.55),1.3,IF(AND(A80&lt;6.3,D80&gt;=1.65,B80&gt;=2.95,H80&lt;14.1,D80&lt;2.05,G80&lt;0.857,D80&gt;=1.55,B80&gt;=2.75,A80&gt;=5.55),4.9,IF(AND(A80&gt;=6.3,D80&gt;=1.65,B80&gt;=2.95,H80&lt;14.1,D80&lt;2.05,G80&lt;0.857,D80&gt;=1.55,B80&gt;=2.75,A80&gt;=5.55),5.3,IF(AND(G80&gt;=0.657,A80&lt;6.75,G80&lt;0.774,G80&gt;=0.364,D80&gt;=2.05,G80&lt;0.857,D80&gt;=1.55,B80&gt;=2.75,A80&gt;=5.55),6,IF(AND(B80&lt;3.2,G80&lt;0.657,A80&lt;6.75,G80&lt;0.774,G80&gt;=0.364,D80&gt;=2.05,G80&lt;0.857,D80&gt;=1.55,B80&gt;=2.75,A80&gt;=5.55),5.6,IF(AND(B80&gt;=3.2,G80&lt;0.657,A80&lt;6.75,G80&lt;0.774,G80&gt;=0.364,D80&gt;=2.05,G80&lt;0.857,D80&gt;=1.55,B80&gt;=2.75,A80&gt;=5.55),5.65,"shouldnthappen")))))))))))))))))))))))))))))))))))</f>
        <v>5.3</v>
      </c>
      <c r="AT80" s="1" t="n">
        <f aca="false">IF(AND(H80&gt;=16.284,A80&gt;=5.55),6.533,IF(AND(G80&gt;=0.52,A80&lt;4.85,A80&lt;5.55),1.05,IF(AND(G80&lt;0.227,G80&lt;0.52,A80&lt;4.85,A80&lt;5.55),1.4,IF(AND(G80&gt;=0.227,G80&lt;0.52,A80&lt;4.85,A80&lt;5.55),1.3,IF(AND(D80&gt;=0.45,F80&lt;1.5,A80&gt;=4.85,A80&lt;5.55),1.667,IF(AND(B80&gt;=2.75,F80&gt;=1.5,A80&gt;=4.85,A80&lt;5.55),4.5,IF(AND(F80&lt;2.5,B80&gt;=3.15,H80&lt;16.284,A80&gt;=5.55),4.7,IF(AND(G80&gt;=0.934,D80&lt;0.45,F80&lt;1.5,A80&gt;=4.85,A80&lt;5.55),1.7,IF(AND(D80&gt;=1.2,B80&lt;2.75,F80&gt;=1.5,A80&gt;=4.85,A80&lt;5.55),4.25,IF(AND(G80&gt;=0.774,F80&gt;=2.5,B80&gt;=3.15,H80&lt;16.284,A80&gt;=5.55),5.4,IF(AND(B80&lt;3.1,G80&lt;0.934,D80&lt;0.45,F80&lt;1.5,A80&gt;=4.85,A80&lt;5.55),1.6,IF(AND(D80&lt;1.05,D80&lt;1.2,B80&lt;2.75,F80&gt;=1.5,A80&gt;=4.85,A80&lt;5.55),3.433,IF(AND(D80&gt;=1.05,D80&lt;1.2,B80&lt;2.75,F80&gt;=1.5,A80&gt;=4.85,A80&lt;5.55),3.267,IF(AND(H80&lt;8.486,D80&lt;1.35,F80&lt;2.5,B80&lt;3.15,H80&lt;16.284,A80&gt;=5.55),3.85,IF(AND(D80&gt;=1.55,D80&gt;=1.35,F80&lt;2.5,B80&lt;3.15,H80&lt;16.284,A80&gt;=5.55),5.1,IF(AND(H80&lt;10.464,A80&lt;6.35,F80&gt;=2.5,B80&lt;3.15,H80&lt;16.284,A80&gt;=5.55),5.08,IF(AND(H80&gt;=10.464,A80&lt;6.35,F80&gt;=2.5,B80&lt;3.15,H80&lt;16.284,A80&gt;=5.55),4.9,IF(AND(D80&lt;1.85,A80&gt;=6.35,F80&gt;=2.5,B80&lt;3.15,H80&lt;16.284,A80&gt;=5.55),5.8,IF(AND(H80&gt;=10.393,G80&lt;0.774,F80&gt;=2.5,B80&gt;=3.15,H80&lt;16.284,A80&gt;=5.55),5.425,IF(AND(B80&lt;2.6,H80&gt;=8.486,D80&lt;1.35,F80&lt;2.5,B80&lt;3.15,H80&lt;16.284,A80&gt;=5.55),3.9,IF(AND(G80&gt;=0.567,D80&lt;1.55,D80&gt;=1.35,F80&lt;2.5,B80&lt;3.15,H80&lt;16.284,A80&gt;=5.55),4.4,IF(AND(B80&lt;3.25,H80&lt;10.393,G80&lt;0.774,F80&gt;=2.5,B80&gt;=3.15,H80&lt;16.284,A80&gt;=5.55),5.7,IF(AND(B80&gt;=3.25,H80&lt;10.393,G80&lt;0.774,F80&gt;=2.5,B80&gt;=3.15,H80&lt;16.284,A80&gt;=5.55),5.98,IF(AND(G80&lt;0.079,G80&lt;0.338,B80&gt;=3.1,G80&lt;0.934,D80&lt;0.45,F80&lt;1.5,A80&gt;=4.85,A80&lt;5.55),1.425,IF(AND(B80&lt;3.35,G80&gt;=0.338,B80&gt;=3.1,G80&lt;0.934,D80&lt;0.45,F80&lt;1.5,A80&gt;=4.85,A80&lt;5.55),1.4,IF(AND(G80&lt;0.404,B80&gt;=2.6,H80&gt;=8.486,D80&lt;1.35,F80&lt;2.5,B80&lt;3.15,H80&lt;16.284,A80&gt;=5.55),4.3,IF(AND(G80&gt;=0.404,B80&gt;=2.6,H80&gt;=8.486,D80&lt;1.35,F80&lt;2.5,B80&lt;3.15,H80&lt;16.284,A80&gt;=5.55),4.025,IF(AND(B80&gt;=3.05,G80&lt;0.567,D80&lt;1.55,D80&gt;=1.35,F80&lt;2.5,B80&lt;3.15,H80&lt;16.284,A80&gt;=5.55),4.7,IF(AND(A80&lt;6.45,H80&lt;10.667,D80&gt;=1.85,A80&gt;=6.35,F80&gt;=2.5,B80&lt;3.15,H80&lt;16.284,A80&gt;=5.55),5.3,IF(AND(A80&gt;=6.45,H80&lt;10.667,D80&gt;=1.85,A80&gt;=6.35,F80&gt;=2.5,B80&lt;3.15,H80&lt;16.284,A80&gt;=5.55),5.167,IF(AND(B80&lt;2.95,H80&gt;=10.667,D80&gt;=1.85,A80&gt;=6.35,F80&gt;=2.5,B80&lt;3.15,H80&lt;16.284,A80&gt;=5.55),5.6,IF(AND(B80&gt;=2.95,H80&gt;=10.667,D80&gt;=1.85,A80&gt;=6.35,F80&gt;=2.5,B80&lt;3.15,H80&lt;16.284,A80&gt;=5.55),5.5,IF(AND(H80&lt;10.325,G80&gt;=0.079,G80&lt;0.338,B80&gt;=3.1,G80&lt;0.934,D80&lt;0.45,F80&lt;1.5,A80&gt;=4.85,A80&lt;5.55),1.5,IF(AND(G80&lt;0.385,B80&gt;=3.35,G80&gt;=0.338,B80&gt;=3.1,G80&lt;0.934,D80&lt;0.45,F80&lt;1.5,A80&gt;=4.85,A80&lt;5.55),1.5,IF(AND(G80&gt;=0.385,B80&gt;=3.35,G80&gt;=0.338,B80&gt;=3.1,G80&lt;0.934,D80&lt;0.45,F80&lt;1.5,A80&gt;=4.85,A80&lt;5.55),1.42,IF(AND(B80&lt;2.5,B80&lt;3.05,G80&lt;0.567,D80&lt;1.55,D80&gt;=1.35,F80&lt;2.5,B80&lt;3.15,H80&lt;16.284,A80&gt;=5.55),4.5,IF(AND(B80&gt;=2.5,B80&lt;3.05,G80&lt;0.567,D80&lt;1.55,D80&gt;=1.35,F80&lt;2.5,B80&lt;3.15,H80&lt;16.284,A80&gt;=5.55),4.56,IF(AND(H80&lt;12.506,H80&gt;=10.325,G80&gt;=0.079,G80&lt;0.338,B80&gt;=3.1,G80&lt;0.934,D80&lt;0.45,F80&lt;1.5,A80&gt;=4.85,A80&lt;5.55),1.2,IF(AND(H80&gt;=12.506,H80&gt;=10.325,G80&gt;=0.079,G80&lt;0.338,B80&gt;=3.1,G80&lt;0.934,D80&lt;0.45,F80&lt;1.5,A80&gt;=4.85,A80&lt;5.55),1.3,"shouldnthappen")))))))))))))))))))))))))))))))))))))))</f>
        <v>5.1</v>
      </c>
      <c r="AU80" s="1" t="n">
        <f aca="false">IF(AND(G80&gt;=0.52,B80&lt;3.05,F80&lt;1.5),1.1,IF(AND(G80&lt;0.35,G80&lt;0.52,B80&lt;3.05,F80&lt;1.5),1.4,IF(AND(G80&gt;=0.35,G80&lt;0.52,B80&lt;3.05,F80&lt;1.5),1.3,IF(AND(G80&gt;=0.227,G80&lt;0.347,B80&gt;=3.05,F80&lt;1.5),1.32,IF(AND(H80&lt;6.417,G80&gt;=0.347,B80&gt;=3.05,F80&lt;1.5),1.7,IF(AND(A80&gt;=7.25,A80&gt;=6.6,F80&gt;=2.5,F80&gt;=1.5),6.35,IF(AND(G80&lt;0.11,G80&lt;0.227,G80&lt;0.347,B80&gt;=3.05,F80&lt;1.5),1.333,IF(AND(H80&lt;9.441,H80&gt;=6.417,G80&gt;=0.347,B80&gt;=3.05,F80&lt;1.5),1.425,IF(AND(B80&lt;2.75,G80&lt;0.451,H80&lt;10.266,F80&lt;2.5,F80&gt;=1.5),4,IF(AND(B80&gt;=2.75,G80&lt;0.451,H80&lt;10.266,F80&lt;2.5,F80&gt;=1.5),4.433,IF(AND(G80&gt;=0.865,G80&gt;=0.451,H80&lt;10.266,F80&lt;2.5,F80&gt;=1.5),4.2,IF(AND(B80&lt;2.45,H80&lt;13.665,H80&gt;=10.266,F80&lt;2.5,F80&gt;=1.5),3.7,IF(AND(G80&lt;0.302,H80&gt;=13.665,H80&gt;=10.266,F80&lt;2.5,F80&gt;=1.5),5,IF(AND(B80&lt;2.9,A80&lt;6.1,A80&lt;6.6,F80&gt;=2.5,F80&gt;=1.5),5.06,IF(AND(B80&gt;=2.9,A80&lt;6.1,A80&lt;6.6,F80&gt;=2.5,F80&gt;=1.5),4.8,IF(AND(B80&lt;3.05,A80&gt;=6.1,A80&lt;6.6,F80&gt;=2.5,F80&gt;=1.5),5.6,IF(AND(B80&gt;=3.05,A80&gt;=6.1,A80&lt;6.6,F80&gt;=2.5,F80&gt;=1.5),5.267,IF(AND(H80&gt;=14.564,A80&lt;7.25,A80&gt;=6.6,F80&gt;=2.5,F80&gt;=1.5),5.6,IF(AND(H80&gt;=14.309,G80&gt;=0.11,G80&lt;0.227,G80&lt;0.347,B80&gt;=3.05,F80&lt;1.5),1.7,IF(AND(D80&lt;0.4,H80&gt;=9.441,H80&gt;=6.417,G80&gt;=0.347,B80&gt;=3.05,F80&lt;1.5),1.5,IF(AND(D80&gt;=0.4,H80&gt;=9.441,H80&gt;=6.417,G80&gt;=0.347,B80&gt;=3.05,F80&lt;1.5),1.633,IF(AND(A80&lt;5.35,G80&lt;0.865,G80&gt;=0.451,H80&lt;10.266,F80&lt;2.5,F80&gt;=1.5),3.15,IF(AND(D80&lt;1.45,G80&gt;=0.302,H80&gt;=13.665,H80&gt;=10.266,F80&lt;2.5,F80&gt;=1.5),4.74,IF(AND(D80&gt;=1.45,G80&gt;=0.302,H80&gt;=13.665,H80&gt;=10.266,F80&lt;2.5,F80&gt;=1.5),4.567,IF(AND(H80&lt;8.836,H80&lt;14.564,A80&lt;7.25,A80&gt;=6.6,F80&gt;=2.5,F80&gt;=1.5),5.7,IF(AND(H80&gt;=8.836,H80&lt;14.564,A80&lt;7.25,A80&gt;=6.6,F80&gt;=2.5,F80&gt;=1.5),5.9,IF(AND(H80&lt;11.53,H80&lt;14.309,G80&gt;=0.11,G80&lt;0.227,G80&lt;0.347,B80&gt;=3.05,F80&lt;1.5),1.5,IF(AND(H80&gt;=11.53,H80&lt;14.309,G80&gt;=0.11,G80&lt;0.227,G80&lt;0.347,B80&gt;=3.05,F80&lt;1.5),1.467,IF(AND(H80&lt;9.386,A80&gt;=5.35,G80&lt;0.865,G80&gt;=0.451,H80&lt;10.266,F80&lt;2.5,F80&gt;=1.5),3.56,IF(AND(H80&gt;=9.386,A80&gt;=5.35,G80&lt;0.865,G80&gt;=0.451,H80&lt;10.266,F80&lt;2.5,F80&gt;=1.5),4.2,IF(AND(H80&lt;11.036,D80&lt;1.45,B80&gt;=2.45,H80&lt;13.665,H80&gt;=10.266,F80&lt;2.5,F80&gt;=1.5),4.45,IF(AND(H80&gt;=11.036,D80&lt;1.45,B80&gt;=2.45,H80&lt;13.665,H80&gt;=10.266,F80&lt;2.5,F80&gt;=1.5),4.1,IF(AND(G80&gt;=0.585,D80&gt;=1.45,B80&gt;=2.45,H80&lt;13.665,H80&gt;=10.266,F80&lt;2.5,F80&gt;=1.5),4.9,IF(AND(H80&lt;11.743,G80&lt;0.585,D80&gt;=1.45,B80&gt;=2.45,H80&lt;13.665,H80&gt;=10.266,F80&lt;2.5,F80&gt;=1.5),4.7,IF(AND(H80&gt;=11.743,G80&lt;0.585,D80&gt;=1.45,B80&gt;=2.45,H80&lt;13.665,H80&gt;=10.266,F80&lt;2.5,F80&gt;=1.5),4.5,"shouldnthappen")))))))))))))))))))))))))))))))))))</f>
        <v>5</v>
      </c>
      <c r="AV80" s="1" t="n">
        <f aca="false">IF(AND(G80&gt;=0.356,F80&gt;=1.5,A80&lt;5.75),3.52,IF(AND(A80&lt;7.25,A80&gt;=7.1,A80&gt;=5.75),5.875,IF(AND(A80&gt;=7.25,A80&gt;=7.1,A80&gt;=5.75),6.5,IF(AND(D80&gt;=0.35,G80&gt;=0.586,F80&lt;1.5,A80&lt;5.75),1.8,IF(AND(D80&lt;1.4,G80&lt;0.356,F80&gt;=1.5,A80&lt;5.75),4.2,IF(AND(D80&gt;=1.4,G80&lt;0.356,F80&gt;=1.5,A80&lt;5.75),4.5,IF(AND(H80&gt;=11.218,A80&lt;5.05,G80&lt;0.586,F80&lt;1.5,A80&lt;5.75),1.225,IF(AND(G80&gt;=0.253,A80&gt;=5.05,G80&lt;0.586,F80&lt;1.5,A80&lt;5.75),1.3,IF(AND(B80&gt;=3.75,D80&lt;0.35,G80&gt;=0.586,F80&lt;1.5,A80&lt;5.75),1.567,IF(AND(B80&lt;2.85,D80&lt;1.35,D80&lt;1.65,A80&lt;7.1,A80&gt;=5.75),4.26,IF(AND(B80&gt;=2.85,D80&lt;1.35,D80&lt;1.65,A80&lt;7.1,A80&gt;=5.75),4.45,IF(AND(A80&lt;6.05,H80&lt;12.921,D80&gt;=1.65,A80&lt;7.1,A80&gt;=5.75),5.1,IF(AND(H80&gt;=15.338,H80&gt;=12.921,D80&gt;=1.65,A80&lt;7.1,A80&gt;=5.75),5.55,IF(AND(G80&lt;0.418,H80&lt;11.218,A80&lt;5.05,G80&lt;0.586,F80&lt;1.5,A80&lt;5.75),1.42,IF(AND(G80&gt;=0.418,H80&lt;11.218,A80&lt;5.05,G80&lt;0.586,F80&lt;1.5,A80&lt;5.75),1.3,IF(AND(H80&gt;=13.321,G80&lt;0.253,A80&gt;=5.05,G80&lt;0.586,F80&lt;1.5,A80&lt;5.75),1.7,IF(AND(H80&lt;6.089,B80&lt;3.75,D80&lt;0.35,G80&gt;=0.586,F80&lt;1.5,A80&lt;5.75),1.7,IF(AND(H80&gt;=6.089,B80&lt;3.75,D80&lt;0.35,G80&gt;=0.586,F80&lt;1.5,A80&lt;5.75),1.5,IF(AND(B80&lt;2.9,D80&lt;1.45,D80&gt;=1.35,D80&lt;1.65,A80&lt;7.1,A80&gt;=5.75),4.8,IF(AND(B80&gt;=2.9,D80&lt;1.45,D80&gt;=1.35,D80&lt;1.65,A80&lt;7.1,A80&gt;=5.75),4.475,IF(AND(B80&lt;2.5,D80&gt;=1.45,D80&gt;=1.35,D80&lt;1.65,A80&lt;7.1,A80&gt;=5.75),4.5,IF(AND(H80&lt;8.884,A80&gt;=6.05,H80&lt;12.921,D80&gt;=1.65,A80&lt;7.1,A80&gt;=5.75),5.4,IF(AND(A80&lt;6.3,H80&lt;15.338,H80&gt;=12.921,D80&gt;=1.65,A80&lt;7.1,A80&gt;=5.75),4.967,IF(AND(A80&gt;=6.3,H80&lt;15.338,H80&gt;=12.921,D80&gt;=1.65,A80&lt;7.1,A80&gt;=5.75),5.133,IF(AND(H80&lt;10.826,H80&lt;13.321,G80&lt;0.253,A80&gt;=5.05,G80&lt;0.586,F80&lt;1.5,A80&lt;5.75),1.5,IF(AND(H80&gt;=10.826,H80&lt;13.321,G80&lt;0.253,A80&gt;=5.05,G80&lt;0.586,F80&lt;1.5,A80&lt;5.75),1.4,IF(AND(H80&lt;7.47,B80&gt;=2.5,D80&gt;=1.45,D80&gt;=1.35,D80&lt;1.65,A80&lt;7.1,A80&gt;=5.75),5.1,IF(AND(H80&gt;=7.47,B80&gt;=2.5,D80&gt;=1.45,D80&gt;=1.35,D80&lt;1.65,A80&lt;7.1,A80&gt;=5.75),4.725,IF(AND(H80&lt;9.637,H80&gt;=8.884,A80&gt;=6.05,H80&lt;12.921,D80&gt;=1.65,A80&lt;7.1,A80&gt;=5.75),5.9,IF(AND(B80&lt;2.6,H80&gt;=9.637,H80&gt;=8.884,A80&gt;=6.05,H80&lt;12.921,D80&gt;=1.65,A80&lt;7.1,A80&gt;=5.75),5.8,IF(AND(B80&lt;2.75,B80&gt;=2.6,H80&gt;=9.637,H80&gt;=8.884,A80&gt;=6.05,H80&lt;12.921,D80&gt;=1.65,A80&lt;7.1,A80&gt;=5.75),5.3,IF(AND(D80&lt;2.25,B80&gt;=2.75,B80&gt;=2.6,H80&gt;=9.637,H80&gt;=8.884,A80&gt;=6.05,H80&lt;12.921,D80&gt;=1.65,A80&lt;7.1,A80&gt;=5.75),5.6,IF(AND(D80&gt;=2.25,B80&gt;=2.75,B80&gt;=2.6,H80&gt;=9.637,H80&gt;=8.884,A80&gt;=6.05,H80&lt;12.921,D80&gt;=1.65,A80&lt;7.1,A80&gt;=5.75),5.5,"shouldnthappen")))))))))))))))))))))))))))))))))</f>
        <v>5.133</v>
      </c>
      <c r="AW80" s="1" t="n">
        <f aca="false">IF(AND(G80&gt;=0.905,F80&lt;1.5),1.767,IF(AND(H80&gt;=16.674,F80&gt;=1.5),6.55,IF(AND(A80&lt;4.35,H80&lt;14.344,G80&lt;0.905,F80&lt;1.5),1.1,IF(AND(B80&lt;3.65,H80&gt;=14.344,G80&lt;0.905,F80&lt;1.5),1.5,IF(AND(B80&gt;=3.65,H80&gt;=14.344,G80&lt;0.905,F80&lt;1.5),1.65,IF(AND(B80&lt;2.6,F80&gt;=2.5,H80&lt;16.674,F80&gt;=1.5),4.5,IF(AND(D80&gt;=0.45,A80&gt;=4.35,H80&lt;14.344,G80&lt;0.905,F80&lt;1.5),1.65,IF(AND(D80&lt;1.15,A80&lt;5.9,F80&lt;2.5,H80&lt;16.674,F80&gt;=1.5),3.56,IF(AND(B80&lt;2.75,A80&gt;=5.9,F80&lt;2.5,H80&lt;16.674,F80&gt;=1.5),5,IF(AND(H80&lt;13.531,B80&gt;=2.75,A80&gt;=5.9,F80&lt;2.5,H80&lt;16.674,F80&gt;=1.5),4.333,IF(AND(B80&lt;3.2,G80&gt;=0.669,B80&gt;=2.6,F80&gt;=2.5,H80&lt;16.674,F80&gt;=1.5),5.08,IF(AND(B80&gt;=3.2,G80&gt;=0.669,B80&gt;=2.6,F80&gt;=2.5,H80&lt;16.674,F80&gt;=1.5),5.4,IF(AND(B80&lt;3.15,A80&lt;5.05,D80&lt;0.45,A80&gt;=4.35,H80&lt;14.344,G80&lt;0.905,F80&lt;1.5),1.45,IF(AND(A80&gt;=5.55,A80&gt;=5.05,D80&lt;0.45,A80&gt;=4.35,H80&lt;14.344,G80&lt;0.905,F80&lt;1.5),1.5,IF(AND(A80&lt;5.55,A80&lt;5.65,D80&gt;=1.15,A80&lt;5.9,F80&lt;2.5,H80&lt;16.674,F80&gt;=1.5),3.95,IF(AND(A80&gt;=5.55,A80&lt;5.65,D80&gt;=1.15,A80&lt;5.9,F80&lt;2.5,H80&lt;16.674,F80&gt;=1.5),3.82,IF(AND(G80&lt;0.39,A80&gt;=5.65,D80&gt;=1.15,A80&lt;5.9,F80&lt;2.5,H80&lt;16.674,F80&gt;=1.5),4.35,IF(AND(G80&gt;=0.39,A80&gt;=5.65,D80&gt;=1.15,A80&lt;5.9,F80&lt;2.5,H80&lt;16.674,F80&gt;=1.5),3.95,IF(AND(G80&lt;0.466,H80&gt;=13.531,B80&gt;=2.75,A80&gt;=5.9,F80&lt;2.5,H80&lt;16.674,F80&gt;=1.5),4.8,IF(AND(G80&gt;=0.466,H80&gt;=13.531,B80&gt;=2.75,A80&gt;=5.9,F80&lt;2.5,H80&lt;16.674,F80&gt;=1.5),4.7,IF(AND(H80&lt;10.144,D80&lt;2.05,G80&lt;0.669,B80&gt;=2.6,F80&gt;=2.5,H80&lt;16.674,F80&gt;=1.5),5.3,IF(AND(H80&gt;=10.144,D80&lt;2.05,G80&lt;0.669,B80&gt;=2.6,F80&gt;=2.5,H80&lt;16.674,F80&gt;=1.5),5.133,IF(AND(D80&gt;=2.45,D80&gt;=2.05,G80&lt;0.669,B80&gt;=2.6,F80&gt;=2.5,H80&lt;16.674,F80&gt;=1.5),5.9,IF(AND(B80&lt;3.25,B80&gt;=3.15,A80&lt;5.05,D80&lt;0.45,A80&gt;=4.35,H80&lt;14.344,G80&lt;0.905,F80&lt;1.5),1.2,IF(AND(B80&gt;=3.25,B80&gt;=3.15,A80&lt;5.05,D80&lt;0.45,A80&gt;=4.35,H80&lt;14.344,G80&lt;0.905,F80&lt;1.5),1.36,IF(AND(B80&gt;=3.8,A80&lt;5.55,A80&gt;=5.05,D80&lt;0.45,A80&gt;=4.35,H80&lt;14.344,G80&lt;0.905,F80&lt;1.5),1.3,IF(AND(G80&lt;0.05,B80&lt;3.8,A80&lt;5.55,A80&gt;=5.05,D80&lt;0.45,A80&gt;=4.35,H80&lt;14.344,G80&lt;0.905,F80&lt;1.5),1.4,IF(AND(G80&lt;0.107,G80&lt;0.395,D80&lt;2.45,D80&gt;=2.05,G80&lt;0.669,B80&gt;=2.6,F80&gt;=2.5,H80&lt;16.674,F80&gt;=1.5),5.667,IF(AND(G80&lt;0.537,G80&gt;=0.395,D80&lt;2.45,D80&gt;=2.05,G80&lt;0.669,B80&gt;=2.6,F80&gt;=2.5,H80&lt;16.674,F80&gt;=1.5),5.6,IF(AND(G80&gt;=0.537,G80&gt;=0.395,D80&lt;2.45,D80&gt;=2.05,G80&lt;0.669,B80&gt;=2.6,F80&gt;=2.5,H80&lt;16.674,F80&gt;=1.5),5.775,IF(AND(B80&lt;3.6,G80&gt;=0.05,B80&lt;3.8,A80&lt;5.55,A80&gt;=5.05,D80&lt;0.45,A80&gt;=4.35,H80&lt;14.344,G80&lt;0.905,F80&lt;1.5),1.475,IF(AND(B80&gt;=3.6,G80&gt;=0.05,B80&lt;3.8,A80&lt;5.55,A80&gt;=5.05,D80&lt;0.45,A80&gt;=4.35,H80&lt;14.344,G80&lt;0.905,F80&lt;1.5),1.5,IF(AND(G80&lt;0.312,G80&gt;=0.107,G80&lt;0.395,D80&lt;2.45,D80&gt;=2.05,G80&lt;0.669,B80&gt;=2.6,F80&gt;=2.5,H80&lt;16.674,F80&gt;=1.5),5.18,IF(AND(G80&gt;=0.312,G80&gt;=0.107,G80&lt;0.395,D80&lt;2.45,D80&gt;=2.05,G80&lt;0.669,B80&gt;=2.6,F80&gt;=2.5,H80&lt;16.674,F80&gt;=1.5),5.4,"shouldnthappen"))))))))))))))))))))))))))))))))))</f>
        <v>4.8</v>
      </c>
      <c r="AX80" s="1" t="n">
        <f aca="false">IF(AND(D80&gt;=1.3,B80&gt;=3.45),6.25,IF(AND(B80&lt;2.75,A80&lt;5.25,B80&lt;3.45),3.9,IF(AND(D80&lt;0.25,D80&lt;1.3,B80&gt;=3.45),1.16,IF(AND(A80&gt;=5.05,B80&gt;=2.75,A80&lt;5.25,B80&lt;3.45),1.7,IF(AND(D80&lt;0.7,F80&lt;2.5,A80&gt;=5.25,B80&lt;3.45),1.5,IF(AND(H80&gt;=16.284,F80&gt;=2.5,A80&gt;=5.25,B80&lt;3.45),6.6,IF(AND(G80&lt;0.123,D80&gt;=0.25,D80&lt;1.3,B80&gt;=3.45),1.3,IF(AND(A80&lt;4.5,A80&lt;5.05,B80&gt;=2.75,A80&lt;5.25,B80&lt;3.45),1.3,IF(AND(A80&lt;5.05,G80&gt;=0.123,D80&gt;=0.25,D80&lt;1.3,B80&gt;=3.45),1.6,IF(AND(B80&lt;3.15,A80&gt;=4.5,A80&lt;5.05,B80&gt;=2.75,A80&lt;5.25,B80&lt;3.45),1.54,IF(AND(B80&gt;=3.15,A80&gt;=4.5,A80&lt;5.05,B80&gt;=2.75,A80&lt;5.25,B80&lt;3.45),1.35,IF(AND(D80&gt;=1.4,A80&lt;5.9,D80&gt;=0.7,F80&lt;2.5,A80&gt;=5.25,B80&lt;3.45),4.5,IF(AND(D80&gt;=1.55,A80&gt;=5.9,D80&gt;=0.7,F80&lt;2.5,A80&gt;=5.25,B80&lt;3.45),4.95,IF(AND(G80&gt;=0.682,D80&gt;=2.05,H80&lt;16.284,F80&gt;=2.5,A80&gt;=5.25,B80&lt;3.45),5.26,IF(AND(A80&lt;5.4,A80&gt;=5.05,G80&gt;=0.123,D80&gt;=0.25,D80&lt;1.3,B80&gt;=3.45),1.64,IF(AND(A80&gt;=5.4,A80&gt;=5.05,G80&gt;=0.123,D80&gt;=0.25,D80&lt;1.3,B80&gt;=3.45),1.6,IF(AND(G80&lt;0.372,D80&lt;1.4,A80&lt;5.9,D80&gt;=0.7,F80&lt;2.5,A80&gt;=5.25,B80&lt;3.45),4.175,IF(AND(D80&lt;1.35,D80&lt;1.55,A80&gt;=5.9,D80&gt;=0.7,F80&lt;2.5,A80&gt;=5.25,B80&lt;3.45),4.2,IF(AND(B80&lt;2.35,G80&lt;0.596,D80&lt;2.05,H80&lt;16.284,F80&gt;=2.5,A80&gt;=5.25,B80&lt;3.45),5,IF(AND(G80&gt;=0.888,G80&gt;=0.596,D80&lt;2.05,H80&lt;16.284,F80&gt;=2.5,A80&gt;=5.25,B80&lt;3.45),4.8,IF(AND(A80&gt;=6.85,G80&lt;0.682,D80&gt;=2.05,H80&lt;16.284,F80&gt;=2.5,A80&gt;=5.25,B80&lt;3.45),5.4,IF(AND(A80&gt;=5.75,G80&gt;=0.372,D80&lt;1.4,A80&lt;5.9,D80&gt;=0.7,F80&lt;2.5,A80&gt;=5.25,B80&lt;3.45),3.933,IF(AND(A80&gt;=6.75,D80&gt;=1.35,D80&lt;1.55,A80&gt;=5.9,D80&gt;=0.7,F80&lt;2.5,A80&gt;=5.25,B80&lt;3.45),4.8,IF(AND(H80&lt;11.084,B80&gt;=2.35,G80&lt;0.596,D80&lt;2.05,H80&lt;16.284,F80&gt;=2.5,A80&gt;=5.25,B80&lt;3.45),5.3,IF(AND(H80&lt;8.435,G80&lt;0.888,G80&gt;=0.596,D80&lt;2.05,H80&lt;16.284,F80&gt;=2.5,A80&gt;=5.25,B80&lt;3.45),5.1,IF(AND(H80&gt;=8.435,G80&lt;0.888,G80&gt;=0.596,D80&lt;2.05,H80&lt;16.284,F80&gt;=2.5,A80&gt;=5.25,B80&lt;3.45),4.94,IF(AND(B80&lt;3.15,A80&lt;6.85,G80&lt;0.682,D80&gt;=2.05,H80&lt;16.284,F80&gt;=2.5,A80&gt;=5.25,B80&lt;3.45),5.6,IF(AND(B80&gt;=3.15,A80&lt;6.85,G80&lt;0.682,D80&gt;=2.05,H80&lt;16.284,F80&gt;=2.5,A80&gt;=5.25,B80&lt;3.45),5.74,IF(AND(G80&lt;0.572,A80&lt;5.75,G80&gt;=0.372,D80&lt;1.4,A80&lt;5.9,D80&gt;=0.7,F80&lt;2.5,A80&gt;=5.25,B80&lt;3.45),3.7,IF(AND(D80&lt;1.45,A80&lt;6.75,D80&gt;=1.35,D80&lt;1.55,A80&gt;=5.9,D80&gt;=0.7,F80&lt;2.5,A80&gt;=5.25,B80&lt;3.45),4.46,IF(AND(D80&gt;=1.45,A80&lt;6.75,D80&gt;=1.35,D80&lt;1.55,A80&gt;=5.9,D80&gt;=0.7,F80&lt;2.5,A80&gt;=5.25,B80&lt;3.45),4.567,IF(AND(H80&lt;12.532,H80&gt;=11.084,B80&gt;=2.35,G80&lt;0.596,D80&lt;2.05,H80&lt;16.284,F80&gt;=2.5,A80&gt;=5.25,B80&lt;3.45),5.8,IF(AND(H80&gt;=12.532,H80&gt;=11.084,B80&gt;=2.35,G80&lt;0.596,D80&lt;2.05,H80&lt;16.284,F80&gt;=2.5,A80&gt;=5.25,B80&lt;3.45),5.667,IF(AND(A80&gt;=5.65,G80&gt;=0.572,A80&lt;5.75,G80&gt;=0.372,D80&lt;1.4,A80&lt;5.9,D80&gt;=0.7,F80&lt;2.5,A80&gt;=5.25,B80&lt;3.45),4.2,IF(AND(G80&lt;0.862,A80&lt;5.65,G80&gt;=0.572,A80&lt;5.75,G80&gt;=0.372,D80&lt;1.4,A80&lt;5.9,D80&gt;=0.7,F80&lt;2.5,A80&gt;=5.25,B80&lt;3.45),3.9,IF(AND(G80&gt;=0.862,A80&lt;5.65,G80&gt;=0.572,A80&lt;5.75,G80&gt;=0.372,D80&lt;1.4,A80&lt;5.9,D80&gt;=0.7,F80&lt;2.5,A80&gt;=5.25,B80&lt;3.45),4,"shouldnthappen"))))))))))))))))))))))))))))))))))))</f>
        <v>4.95</v>
      </c>
      <c r="AY80" s="1" t="n">
        <f aca="false">IF(AND(H80&gt;=8.233,D80&gt;=0.8,A80&lt;5.55),3.525,IF(AND(B80&lt;2.9,H80&gt;=15.534,A80&gt;=5.55),4.8,IF(AND(H80&gt;=12.259,A80&lt;4.75,D80&lt;0.8,A80&lt;5.55),1.25,IF(AND(B80&gt;=3.85,A80&gt;=4.75,D80&lt;0.8,A80&lt;5.55),1.425,IF(AND(D80&lt;1.55,H80&lt;8.233,D80&gt;=0.8,A80&lt;5.55),3.975,IF(AND(D80&gt;=1.55,H80&lt;8.233,D80&gt;=0.8,A80&lt;5.55),4.5,IF(AND(D80&lt;0.65,D80&lt;1.7,H80&lt;15.534,A80&gt;=5.55),1.7,IF(AND(A80&gt;=7.05,D80&gt;=1.7,H80&lt;15.534,A80&gt;=5.55),6.3,IF(AND(B80&gt;=3.35,B80&gt;=2.9,H80&gt;=15.534,A80&gt;=5.55),5.4,IF(AND(B80&lt;3.1,H80&lt;12.259,A80&lt;4.75,D80&lt;0.8,A80&lt;5.55),1.367,IF(AND(B80&gt;=3.1,H80&lt;12.259,A80&lt;4.75,D80&lt;0.8,A80&lt;5.55),1.4,IF(AND(G80&gt;=0.905,B80&lt;3.85,A80&gt;=4.75,D80&lt;0.8,A80&lt;5.55),1.9,IF(AND(H80&lt;15.681,B80&lt;3.35,B80&gt;=2.9,H80&gt;=15.534,A80&gt;=5.55),5.8,IF(AND(H80&gt;=15.681,B80&lt;3.35,B80&gt;=2.9,H80&gt;=15.534,A80&gt;=5.55),5.7,IF(AND(H80&gt;=14.877,G80&lt;0.905,B80&lt;3.85,A80&gt;=4.75,D80&lt;0.8,A80&lt;5.55),1.3,IF(AND(D80&gt;=1.25,B80&lt;2.65,D80&gt;=0.65,D80&lt;1.7,H80&lt;15.534,A80&gt;=5.55),4.433,IF(AND(G80&gt;=0.622,B80&lt;3.15,A80&lt;7.05,D80&gt;=1.7,H80&lt;15.534,A80&gt;=5.55),5.08,IF(AND(H80&gt;=13.42,B80&gt;=3.15,A80&lt;7.05,D80&gt;=1.7,H80&lt;15.534,A80&gt;=5.55),5.1,IF(AND(G80&lt;0.265,H80&lt;14.877,G80&lt;0.905,B80&lt;3.85,A80&gt;=4.75,D80&lt;0.8,A80&lt;5.55),1.2,IF(AND(A80&lt;5.75,D80&lt;1.25,B80&lt;2.65,D80&gt;=0.65,D80&lt;1.7,H80&lt;15.534,A80&gt;=5.55),3.7,IF(AND(A80&gt;=5.75,D80&lt;1.25,B80&lt;2.65,D80&gt;=0.65,D80&lt;1.7,H80&lt;15.534,A80&gt;=5.55),4,IF(AND(G80&gt;=0.652,D80&lt;1.35,B80&gt;=2.65,D80&gt;=0.65,D80&lt;1.7,H80&lt;15.534,A80&gt;=5.55),3.6,IF(AND(H80&lt;7.47,D80&gt;=1.35,B80&gt;=2.65,D80&gt;=0.65,D80&lt;1.7,H80&lt;15.534,A80&gt;=5.55),5.1,IF(AND(H80&lt;10.914,G80&lt;0.622,B80&lt;3.15,A80&lt;7.05,D80&gt;=1.7,H80&lt;15.534,A80&gt;=5.55),5.36,IF(AND(H80&gt;=10.914,G80&lt;0.622,B80&lt;3.15,A80&lt;7.05,D80&gt;=1.7,H80&lt;15.534,A80&gt;=5.55),5.64,IF(AND(G80&gt;=0.657,H80&lt;13.42,B80&gt;=3.15,A80&lt;7.05,D80&gt;=1.7,H80&lt;15.534,A80&gt;=5.55),6,IF(AND(G80&gt;=0.782,G80&gt;=0.265,H80&lt;14.877,G80&lt;0.905,B80&lt;3.85,A80&gt;=4.75,D80&lt;0.8,A80&lt;5.55),1.48,IF(AND(H80&lt;11.286,G80&lt;0.652,D80&lt;1.35,B80&gt;=2.65,D80&gt;=0.65,D80&lt;1.7,H80&lt;15.534,A80&gt;=5.55),4.24,IF(AND(H80&gt;=11.286,G80&lt;0.652,D80&lt;1.35,B80&gt;=2.65,D80&gt;=0.65,D80&lt;1.7,H80&lt;15.534,A80&gt;=5.55),4.05,IF(AND(G80&lt;0.413,H80&gt;=7.47,D80&gt;=1.35,B80&gt;=2.65,D80&gt;=0.65,D80&lt;1.7,H80&lt;15.534,A80&gt;=5.55),5.1,IF(AND(H80&lt;11.325,G80&lt;0.657,H80&lt;13.42,B80&gt;=3.15,A80&lt;7.05,D80&gt;=1.7,H80&lt;15.534,A80&gt;=5.55),5.8,IF(AND(H80&gt;=11.325,G80&lt;0.657,H80&lt;13.42,B80&gt;=3.15,A80&lt;7.05,D80&gt;=1.7,H80&lt;15.534,A80&gt;=5.55),5.6,IF(AND(D80&gt;=0.35,G80&lt;0.782,G80&gt;=0.265,H80&lt;14.877,G80&lt;0.905,B80&lt;3.85,A80&gt;=4.75,D80&lt;0.8,A80&lt;5.55),1.633,IF(AND(B80&lt;2.85,G80&gt;=0.413,H80&gt;=7.47,D80&gt;=1.35,B80&gt;=2.65,D80&gt;=0.65,D80&lt;1.7,H80&lt;15.534,A80&gt;=5.55),4.6,IF(AND(D80&lt;0.15,D80&lt;0.35,G80&lt;0.782,G80&gt;=0.265,H80&lt;14.877,G80&lt;0.905,B80&lt;3.85,A80&gt;=4.75,D80&lt;0.8,A80&lt;5.55),1.5,IF(AND(D80&gt;=0.15,D80&lt;0.35,G80&lt;0.782,G80&gt;=0.265,H80&lt;14.877,G80&lt;0.905,B80&lt;3.85,A80&gt;=4.75,D80&lt;0.8,A80&lt;5.55),1.543,IF(AND(A80&gt;=6.8,B80&gt;=2.85,G80&gt;=0.413,H80&gt;=7.47,D80&gt;=1.35,B80&gt;=2.65,D80&gt;=0.65,D80&lt;1.7,H80&lt;15.534,A80&gt;=5.55),4.9,IF(AND(H80&lt;13.531,A80&lt;6.8,B80&gt;=2.85,G80&gt;=0.413,H80&gt;=7.47,D80&gt;=1.35,B80&gt;=2.65,D80&gt;=0.65,D80&lt;1.7,H80&lt;15.534,A80&gt;=5.55),4.5,IF(AND(H80&gt;=13.531,A80&lt;6.8,B80&gt;=2.85,G80&gt;=0.413,H80&gt;=7.47,D80&gt;=1.35,B80&gt;=2.65,D80&gt;=0.65,D80&lt;1.7,H80&lt;15.534,A80&gt;=5.55),4.7,"shouldnthappen")))))))))))))))))))))))))))))))))))))))</f>
        <v>5.64</v>
      </c>
      <c r="AZ80" s="1" t="n">
        <f aca="false">IF(AND(H80&gt;=15.371,B80&gt;=3.35),5.4,IF(AND(G80&gt;=0.851,H80&gt;=15.244,B80&lt;3.35),4.75,IF(AND(F80&gt;=2,H80&lt;15.371,B80&gt;=3.35),5.6,IF(AND(B80&lt;2.75,A80&lt;5.15,H80&lt;15.244,B80&lt;3.35),3.42,IF(AND(A80&gt;=7.25,G80&lt;0.851,H80&gt;=15.244,B80&lt;3.35),6.6,IF(AND(A80&lt;4.45,B80&gt;=2.75,A80&lt;5.15,H80&lt;15.244,B80&lt;3.35),1.1,IF(AND(G80&lt;0.527,A80&lt;7.25,G80&lt;0.851,H80&gt;=15.244,B80&lt;3.35),5.08,IF(AND(G80&gt;=0.527,A80&lt;7.25,G80&lt;0.851,H80&gt;=15.244,B80&lt;3.35),5.8,IF(AND(D80&gt;=0.35,B80&lt;3.7,F80&lt;2,H80&lt;15.371,B80&gt;=3.35),1.55,IF(AND(H80&lt;6.542,B80&gt;=3.7,F80&lt;2,H80&lt;15.371,B80&gt;=3.35),1.9,IF(AND(B80&lt;3.25,A80&gt;=4.45,B80&gt;=2.75,A80&lt;5.15,H80&lt;15.244,B80&lt;3.35),1.46,IF(AND(B80&gt;=3.25,A80&gt;=4.45,B80&gt;=2.75,A80&lt;5.15,H80&lt;15.244,B80&lt;3.35),1.7,IF(AND(H80&lt;13.654,B80&gt;=2.95,D80&lt;1.45,A80&gt;=5.15,H80&lt;15.244,B80&lt;3.35),4.3,IF(AND(H80&gt;=13.654,B80&gt;=2.95,D80&lt;1.45,A80&gt;=5.15,H80&lt;15.244,B80&lt;3.35),4.625,IF(AND(F80&gt;=2.5,D80&lt;1.75,D80&gt;=1.45,A80&gt;=5.15,H80&lt;15.244,B80&lt;3.35),5.3,IF(AND(G80&gt;=0.853,D80&gt;=1.75,D80&gt;=1.45,A80&gt;=5.15,H80&lt;15.244,B80&lt;3.35),5.15,IF(AND(D80&gt;=0.25,D80&lt;0.35,B80&lt;3.7,F80&lt;2,H80&lt;15.371,B80&gt;=3.35),1.3,IF(AND(B80&lt;3.85,H80&gt;=6.542,B80&gt;=3.7,F80&lt;2,H80&lt;15.371,B80&gt;=3.35),1.633,IF(AND(H80&lt;7.02,H80&lt;10.688,B80&lt;2.95,D80&lt;1.45,A80&gt;=5.15,H80&lt;15.244,B80&lt;3.35),3.98,IF(AND(G80&lt;0.338,H80&gt;=10.688,B80&lt;2.95,D80&lt;1.45,A80&gt;=5.15,H80&lt;15.244,B80&lt;3.35),4.22,IF(AND(G80&gt;=0.338,H80&gt;=10.688,B80&lt;2.95,D80&lt;1.45,A80&gt;=5.15,H80&lt;15.244,B80&lt;3.35),3.9,IF(AND(B80&lt;2.75,F80&lt;2.5,D80&lt;1.75,D80&gt;=1.45,A80&gt;=5.15,H80&lt;15.244,B80&lt;3.35),5.1,IF(AND(B80&gt;=2.75,F80&lt;2.5,D80&lt;1.75,D80&gt;=1.45,A80&gt;=5.15,H80&lt;15.244,B80&lt;3.35),4.74,IF(AND(A80&gt;=7,G80&lt;0.853,D80&gt;=1.75,D80&gt;=1.45,A80&gt;=5.15,H80&lt;15.244,B80&lt;3.35),6.5,IF(AND(G80&gt;=0.934,D80&lt;0.25,D80&lt;0.35,B80&lt;3.7,F80&lt;2,H80&lt;15.371,B80&gt;=3.35),1.7,IF(AND(D80&lt;0.25,B80&gt;=3.85,H80&gt;=6.542,B80&gt;=3.7,F80&lt;2,H80&lt;15.371,B80&gt;=3.35),1.5,IF(AND(D80&gt;=0.25,B80&gt;=3.85,H80&gt;=6.542,B80&gt;=3.7,F80&lt;2,H80&lt;15.371,B80&gt;=3.35),1.4,IF(AND(B80&lt;2.5,H80&gt;=7.02,H80&lt;10.688,B80&lt;2.95,D80&lt;1.45,A80&gt;=5.15,H80&lt;15.244,B80&lt;3.35),3.8,IF(AND(G80&gt;=0.74,A80&lt;7,G80&lt;0.853,D80&gt;=1.75,D80&gt;=1.45,A80&gt;=5.15,H80&lt;15.244,B80&lt;3.35),6,IF(AND(G80&gt;=0.61,G80&lt;0.934,D80&lt;0.25,D80&lt;0.35,B80&lt;3.7,F80&lt;2,H80&lt;15.371,B80&gt;=3.35),1.5,IF(AND(D80&lt;1.15,B80&gt;=2.5,H80&gt;=7.02,H80&lt;10.688,B80&lt;2.95,D80&lt;1.45,A80&gt;=5.15,H80&lt;15.244,B80&lt;3.35),3.5,IF(AND(D80&gt;=1.15,B80&gt;=2.5,H80&gt;=7.02,H80&lt;10.688,B80&lt;2.95,D80&lt;1.45,A80&gt;=5.15,H80&lt;15.244,B80&lt;3.35),3.6,IF(AND(G80&gt;=0.626,G80&lt;0.74,A80&lt;7,G80&lt;0.853,D80&gt;=1.75,D80&gt;=1.45,A80&gt;=5.15,H80&lt;15.244,B80&lt;3.35),4.9,IF(AND(H80&lt;13.641,G80&lt;0.61,G80&lt;0.934,D80&lt;0.25,D80&lt;0.35,B80&lt;3.7,F80&lt;2,H80&lt;15.371,B80&gt;=3.35),1.425,IF(AND(H80&gt;=13.641,G80&lt;0.61,G80&lt;0.934,D80&lt;0.25,D80&lt;0.35,B80&lt;3.7,F80&lt;2,H80&lt;15.371,B80&gt;=3.35),1.3,IF(AND(B80&lt;3.05,G80&lt;0.626,G80&lt;0.74,A80&lt;7,G80&lt;0.853,D80&gt;=1.75,D80&gt;=1.45,A80&gt;=5.15,H80&lt;15.244,B80&lt;3.35),5.475,IF(AND(B80&gt;=3.05,G80&lt;0.626,G80&lt;0.74,A80&lt;7,G80&lt;0.853,D80&gt;=1.75,D80&gt;=1.45,A80&gt;=5.15,H80&lt;15.244,B80&lt;3.35),5.633,"shouldnthappen")))))))))))))))))))))))))))))))))))))</f>
        <v>4.74</v>
      </c>
      <c r="BA80" s="1" t="n">
        <f aca="false">IF(AND(F80&gt;=2,B80&gt;=3.4),6.1,IF(AND(B80&lt;2.75,A80&lt;5.15,B80&lt;3.4),3.225,IF(AND(G80&gt;=0.821,F80&lt;2,B80&gt;=3.4),1.9,IF(AND(B80&gt;=3.2,B80&gt;=2.75,A80&lt;5.15,B80&lt;3.4),1.7,IF(AND(A80&lt;4.8,G80&lt;0.821,F80&lt;2,B80&gt;=3.4),1,IF(AND(G80&gt;=0.446,B80&lt;3.2,B80&gt;=2.75,A80&lt;5.15,B80&lt;3.4),1.1,IF(AND(G80&lt;0.356,D80&lt;1.45,A80&lt;6.25,A80&gt;=5.15,B80&lt;3.4),4.32,IF(AND(G80&lt;0.591,D80&gt;=1.45,A80&lt;6.25,A80&gt;=5.15,B80&lt;3.4),4.6,IF(AND(D80&lt;1.75,G80&lt;0.597,A80&gt;=6.25,A80&gt;=5.15,B80&lt;3.4),4.86,IF(AND(H80&gt;=16.472,G80&gt;=0.597,A80&gt;=6.25,A80&gt;=5.15,B80&lt;3.4),6.6,IF(AND(G80&lt;0.063,G80&lt;0.446,B80&lt;3.2,B80&gt;=2.75,A80&lt;5.15,B80&lt;3.4),1.4,IF(AND(A80&gt;=5.95,G80&gt;=0.356,D80&lt;1.45,A80&lt;6.25,A80&gt;=5.15,B80&lt;3.4),4.6,IF(AND(B80&gt;=2.9,G80&gt;=0.591,D80&gt;=1.45,A80&lt;6.25,A80&gt;=5.15,B80&lt;3.4),4.867,IF(AND(D80&gt;=2.4,H80&lt;16.472,G80&gt;=0.597,A80&gt;=6.25,A80&gt;=5.15,B80&lt;3.4),6,IF(AND(A80&lt;5.45,B80&gt;=3.85,A80&gt;=4.8,G80&lt;0.821,F80&lt;2,B80&gt;=3.4),1.3,IF(AND(A80&gt;=5.45,B80&gt;=3.85,A80&gt;=4.8,G80&lt;0.821,F80&lt;2,B80&gt;=3.4),1.45,IF(AND(H80&lt;14.273,G80&gt;=0.063,G80&lt;0.446,B80&lt;3.2,B80&gt;=2.75,A80&lt;5.15,B80&lt;3.4),1.5,IF(AND(H80&gt;=14.273,G80&gt;=0.063,G80&lt;0.446,B80&lt;3.2,B80&gt;=2.75,A80&lt;5.15,B80&lt;3.4),1.6,IF(AND(G80&gt;=0.572,A80&lt;5.95,G80&gt;=0.356,D80&lt;1.45,A80&lt;6.25,A80&gt;=5.15,B80&lt;3.4),3.9,IF(AND(G80&lt;0.827,B80&lt;2.9,G80&gt;=0.591,D80&gt;=1.45,A80&lt;6.25,A80&gt;=5.15,B80&lt;3.4),4.9,IF(AND(G80&gt;=0.827,B80&lt;2.9,G80&gt;=0.591,D80&gt;=1.45,A80&lt;6.25,A80&gt;=5.15,B80&lt;3.4),5.1,IF(AND(A80&gt;=7.2,B80&lt;3.05,D80&gt;=1.75,G80&lt;0.597,A80&gt;=6.25,A80&gt;=5.15,B80&lt;3.4),6.7,IF(AND(G80&lt;0.353,B80&gt;=3.05,D80&gt;=1.75,G80&lt;0.597,A80&gt;=6.25,A80&gt;=5.15,B80&lt;3.4),5.22,IF(AND(G80&gt;=0.353,B80&gt;=3.05,D80&gt;=1.75,G80&lt;0.597,A80&gt;=6.25,A80&gt;=5.15,B80&lt;3.4),5.65,IF(AND(A80&lt;6.55,D80&lt;2.4,H80&lt;16.472,G80&gt;=0.597,A80&gt;=6.25,A80&gt;=5.15,B80&lt;3.4),5.033,IF(AND(H80&lt;12.719,G80&lt;0.385,B80&lt;3.85,A80&gt;=4.8,G80&lt;0.821,F80&lt;2,B80&gt;=3.4),1.54,IF(AND(H80&gt;=12.719,G80&lt;0.385,B80&lt;3.85,A80&gt;=4.8,G80&lt;0.821,F80&lt;2,B80&gt;=3.4),1.3,IF(AND(B80&lt;3.6,G80&gt;=0.385,B80&lt;3.85,A80&gt;=4.8,G80&lt;0.821,F80&lt;2,B80&gt;=3.4),1.325,IF(AND(B80&gt;=3.6,G80&gt;=0.385,B80&lt;3.85,A80&gt;=4.8,G80&lt;0.821,F80&lt;2,B80&gt;=3.4),1.55,IF(AND(D80&lt;1.05,G80&lt;0.572,A80&lt;5.95,G80&gt;=0.356,D80&lt;1.45,A80&lt;6.25,A80&gt;=5.15,B80&lt;3.4),3.633,IF(AND(D80&gt;=2.15,A80&lt;7.2,B80&lt;3.05,D80&gt;=1.75,G80&lt;0.597,A80&gt;=6.25,A80&gt;=5.15,B80&lt;3.4),5.667,IF(AND(H80&lt;13.094,A80&gt;=6.55,D80&lt;2.4,H80&lt;16.472,G80&gt;=0.597,A80&gt;=6.25,A80&gt;=5.15,B80&lt;3.4),5.2,IF(AND(D80&lt;1.15,D80&gt;=1.05,G80&lt;0.572,A80&lt;5.95,G80&gt;=0.356,D80&lt;1.45,A80&lt;6.25,A80&gt;=5.15,B80&lt;3.4),3.8,IF(AND(D80&gt;=1.15,D80&gt;=1.05,G80&lt;0.572,A80&lt;5.95,G80&gt;=0.356,D80&lt;1.45,A80&lt;6.25,A80&gt;=5.15,B80&lt;3.4),3.9,IF(AND(G80&gt;=0.487,D80&lt;2.15,A80&lt;7.2,B80&lt;3.05,D80&gt;=1.75,G80&lt;0.597,A80&gt;=6.25,A80&gt;=5.15,B80&lt;3.4),5.8,IF(AND(A80&lt;6.8,H80&gt;=13.094,A80&gt;=6.55,D80&lt;2.4,H80&lt;16.472,G80&gt;=0.597,A80&gt;=6.25,A80&gt;=5.15,B80&lt;3.4),4.52,IF(AND(A80&gt;=6.8,H80&gt;=13.094,A80&gt;=6.55,D80&lt;2.4,H80&lt;16.472,G80&gt;=0.597,A80&gt;=6.25,A80&gt;=5.15,B80&lt;3.4),4.75,IF(AND(B80&lt;2.95,G80&lt;0.487,D80&lt;2.15,A80&lt;7.2,B80&lt;3.05,D80&gt;=1.75,G80&lt;0.597,A80&gt;=6.25,A80&gt;=5.15,B80&lt;3.4),5.6,IF(AND(B80&gt;=2.95,G80&lt;0.487,D80&lt;2.15,A80&lt;7.2,B80&lt;3.05,D80&gt;=1.75,G80&lt;0.597,A80&gt;=6.25,A80&gt;=5.15,B80&lt;3.4),5.5,"shouldnthappen")))))))))))))))))))))))))))))))))))))))</f>
        <v>4.86</v>
      </c>
      <c r="BB80" s="1" t="n">
        <f aca="false">IF(AND(A80&lt;4.35,B80&lt;3.25,F80&lt;1.5),1.1,IF(AND(H80&lt;14.005,A80&gt;=4.35,B80&lt;3.25,F80&lt;1.5),1.3,IF(AND(H80&gt;=14.005,A80&gt;=4.35,B80&lt;3.25,F80&lt;1.5),1.6,IF(AND(G80&gt;=0.905,A80&lt;5.15,B80&gt;=3.25,F80&lt;1.5),1.9,IF(AND(B80&lt;3.45,A80&gt;=5.15,B80&gt;=3.25,F80&lt;1.5),1.6,IF(AND(F80&gt;=2.5,D80&gt;=1.35,D80&lt;1.75,F80&gt;=1.5),4.867,IF(AND(A80&gt;=7.05,D80&gt;=2.05,D80&gt;=1.75,F80&gt;=1.5),6.35,IF(AND(D80&gt;=0.4,G80&lt;0.905,A80&lt;5.15,B80&gt;=3.25,F80&lt;1.5),1.65,IF(AND(B80&lt;3.6,B80&gt;=3.45,A80&gt;=5.15,B80&gt;=3.25,F80&lt;1.5),1.35,IF(AND(H80&lt;6.808,H80&lt;9.386,D80&lt;1.35,D80&lt;1.75,F80&gt;=1.5),4.05,IF(AND(H80&gt;=6.808,H80&lt;9.386,D80&lt;1.35,D80&lt;1.75,F80&gt;=1.5),3.46,IF(AND(B80&lt;2.45,F80&lt;2.5,D80&gt;=1.35,D80&lt;1.75,F80&gt;=1.5),4.5,IF(AND(H80&gt;=13.115,D80&lt;1.95,D80&lt;2.05,D80&gt;=1.75,F80&gt;=1.5),4.85,IF(AND(G80&lt;0.196,D80&gt;=1.95,D80&lt;2.05,D80&gt;=1.75,F80&gt;=1.5),6.7,IF(AND(G80&gt;=0.196,D80&gt;=1.95,D80&lt;2.05,D80&gt;=1.75,F80&gt;=1.5),5.12,IF(AND(H80&lt;10.925,D80&lt;0.4,G80&lt;0.905,A80&lt;5.15,B80&gt;=3.25,F80&lt;1.5),1.4,IF(AND(H80&gt;=10.925,D80&lt;0.4,G80&lt;0.905,A80&lt;5.15,B80&gt;=3.25,F80&lt;1.5),1.45,IF(AND(H80&lt;14.096,B80&gt;=3.6,B80&gt;=3.45,A80&gt;=5.15,B80&gt;=3.25,F80&lt;1.5),1.42,IF(AND(H80&gt;=14.096,B80&gt;=3.6,B80&gt;=3.45,A80&gt;=5.15,B80&gt;=3.25,F80&lt;1.5),1.7,IF(AND(B80&lt;2.45,D80&lt;1.15,H80&gt;=9.386,D80&lt;1.35,D80&lt;1.75,F80&gt;=1.5),3.6,IF(AND(B80&gt;=2.45,D80&lt;1.15,H80&gt;=9.386,D80&lt;1.35,D80&lt;1.75,F80&gt;=1.5),3.9,IF(AND(G80&lt;0.246,D80&gt;=1.15,H80&gt;=9.386,D80&lt;1.35,D80&lt;1.75,F80&gt;=1.5),4.4,IF(AND(B80&lt;2.75,B80&gt;=2.45,F80&lt;2.5,D80&gt;=1.35,D80&lt;1.75,F80&gt;=1.5),5.1,IF(AND(H80&lt;11.084,H80&lt;13.115,D80&lt;1.95,D80&lt;2.05,D80&gt;=1.75,F80&gt;=1.5),5.35,IF(AND(H80&gt;=11.084,H80&lt;13.115,D80&lt;1.95,D80&lt;2.05,D80&gt;=1.75,F80&gt;=1.5),5.7,IF(AND(H80&lt;15.52,D80&lt;2.25,A80&lt;7.05,D80&gt;=2.05,D80&gt;=1.75,F80&gt;=1.5),5.45,IF(AND(H80&gt;=15.52,D80&lt;2.25,A80&lt;7.05,D80&gt;=2.05,D80&gt;=1.75,F80&gt;=1.5),5.725,IF(AND(G80&gt;=0.775,D80&gt;=2.25,A80&lt;7.05,D80&gt;=2.05,D80&gt;=1.75,F80&gt;=1.5),5.2,IF(AND(D80&lt;1.25,G80&gt;=0.246,D80&gt;=1.15,H80&gt;=9.386,D80&lt;1.35,D80&lt;1.75,F80&gt;=1.5),4.05,IF(AND(A80&lt;5.85,B80&gt;=2.75,B80&gt;=2.45,F80&lt;2.5,D80&gt;=1.35,D80&lt;1.75,F80&gt;=1.5),4.5,IF(AND(B80&lt;3.3,G80&lt;0.775,D80&gt;=2.25,A80&lt;7.05,D80&gt;=2.05,D80&gt;=1.75,F80&gt;=1.5),5.64,IF(AND(B80&gt;=3.3,G80&lt;0.775,D80&gt;=2.25,A80&lt;7.05,D80&gt;=2.05,D80&gt;=1.75,F80&gt;=1.5),5.6,IF(AND(A80&lt;5.9,D80&gt;=1.25,G80&gt;=0.246,D80&gt;=1.15,H80&gt;=9.386,D80&lt;1.35,D80&lt;1.75,F80&gt;=1.5),4.2,IF(AND(A80&gt;=5.9,D80&gt;=1.25,G80&gt;=0.246,D80&gt;=1.15,H80&gt;=9.386,D80&lt;1.35,D80&lt;1.75,F80&gt;=1.5),4,IF(AND(G80&gt;=0.437,A80&gt;=5.85,B80&gt;=2.75,B80&gt;=2.45,F80&lt;2.5,D80&gt;=1.35,D80&lt;1.75,F80&gt;=1.5),4.75,IF(AND(H80&lt;9.446,G80&lt;0.437,A80&gt;=5.85,B80&gt;=2.75,B80&gt;=2.45,F80&lt;2.5,D80&gt;=1.35,D80&lt;1.75,F80&gt;=1.5),4.6,IF(AND(H80&gt;=9.446,G80&lt;0.437,A80&gt;=5.85,B80&gt;=2.75,B80&gt;=2.45,F80&lt;2.5,D80&gt;=1.35,D80&lt;1.75,F80&gt;=1.5),4.7,"shouldnthappen")))))))))))))))))))))))))))))))))))))</f>
        <v>4.7</v>
      </c>
      <c r="BC80" s="1" t="n">
        <f aca="false">IF(AND(G80&gt;=0.905,F80&lt;1.5),1.65,IF(AND(D80&gt;=0.45,G80&lt;0.905,F80&lt;1.5),1.65,IF(AND(A80&lt;5.15,D80&lt;1.55,F80&gt;=1.5),3.225,IF(AND(F80&gt;=2.5,A80&gt;=5.15,D80&lt;1.55,F80&gt;=1.5),5.05,IF(AND(H80&lt;5.767,A80&lt;7.05,D80&gt;=1.55,F80&gt;=1.5),4.5,IF(AND(D80&lt;1.7,A80&gt;=7.05,D80&gt;=1.55,F80&gt;=1.5),5.8,IF(AND(A80&gt;=5.3,G80&lt;0.207,D80&lt;0.45,G80&lt;0.905,F80&lt;1.5),1.3,IF(AND(D80&gt;=0.35,G80&gt;=0.207,D80&lt;0.45,G80&lt;0.905,F80&lt;1.5),1.5,IF(AND(G80&lt;0.155,D80&gt;=1.7,A80&gt;=7.05,D80&gt;=1.55,F80&gt;=1.5),6.7,IF(AND(G80&gt;=0.155,D80&gt;=1.7,A80&gt;=7.05,D80&gt;=1.55,F80&gt;=1.5),6.34,IF(AND(G80&lt;0.05,A80&lt;5.3,G80&lt;0.207,D80&lt;0.45,G80&lt;0.905,F80&lt;1.5),1.4,IF(AND(G80&gt;=0.05,A80&lt;5.3,G80&lt;0.207,D80&lt;0.45,G80&lt;0.905,F80&lt;1.5),1.5,IF(AND(A80&lt;4.5,D80&lt;0.35,G80&gt;=0.207,D80&lt;0.45,G80&lt;0.905,F80&lt;1.5),1.3,IF(AND(G80&lt;0.308,A80&lt;6.2,F80&lt;2.5,A80&gt;=5.15,D80&lt;1.55,F80&gt;=1.5),4.5,IF(AND(D80&lt;1.35,A80&gt;=6.2,F80&lt;2.5,A80&gt;=5.15,D80&lt;1.55,F80&gt;=1.5),4.367,IF(AND(D80&lt;1.85,A80&lt;6.15,H80&gt;=5.767,A80&lt;7.05,D80&gt;=1.55,F80&gt;=1.5),4.933,IF(AND(G80&gt;=0.558,A80&gt;=4.5,D80&lt;0.35,G80&gt;=0.207,D80&lt;0.45,G80&lt;0.905,F80&lt;1.5),1.5,IF(AND(H80&gt;=13.383,G80&gt;=0.308,A80&lt;6.2,F80&lt;2.5,A80&gt;=5.15,D80&lt;1.55,F80&gt;=1.5),4.7,IF(AND(H80&gt;=12.206,D80&gt;=1.35,A80&gt;=6.2,F80&lt;2.5,A80&gt;=5.15,D80&lt;1.55,F80&gt;=1.5),4.575,IF(AND(A80&lt;5.7,D80&gt;=1.85,A80&lt;6.15,H80&gt;=5.767,A80&lt;7.05,D80&gt;=1.55,F80&gt;=1.5),4.9,IF(AND(A80&gt;=5.7,D80&gt;=1.85,A80&lt;6.15,H80&gt;=5.767,A80&lt;7.05,D80&gt;=1.55,F80&gt;=1.5),5.1,IF(AND(G80&lt;0.079,G80&lt;0.364,A80&gt;=6.15,H80&gt;=5.767,A80&lt;7.05,D80&gt;=1.55,F80&gt;=1.5),5.6,IF(AND(G80&gt;=0.079,G80&lt;0.364,A80&gt;=6.15,H80&gt;=5.767,A80&lt;7.05,D80&gt;=1.55,F80&gt;=1.5),5.25,IF(AND(G80&gt;=0.447,G80&lt;0.558,A80&gt;=4.5,D80&lt;0.35,G80&gt;=0.207,D80&lt;0.45,G80&lt;0.905,F80&lt;1.5),1.3,IF(AND(B80&gt;=2.95,H80&lt;13.383,G80&gt;=0.308,A80&lt;6.2,F80&lt;2.5,A80&gt;=5.15,D80&lt;1.55,F80&gt;=1.5),4.6,IF(AND(B80&lt;2.65,H80&lt;12.206,D80&gt;=1.35,A80&gt;=6.2,F80&lt;2.5,A80&gt;=5.15,D80&lt;1.55,F80&gt;=1.5),4.9,IF(AND(D80&lt;2.45,A80&lt;6.6,G80&gt;=0.364,A80&gt;=6.15,H80&gt;=5.767,A80&lt;7.05,D80&gt;=1.55,F80&gt;=1.5),5.6,IF(AND(D80&gt;=2.45,A80&lt;6.6,G80&gt;=0.364,A80&gt;=6.15,H80&gt;=5.767,A80&lt;7.05,D80&gt;=1.55,F80&gt;=1.5),6,IF(AND(H80&lt;12.921,A80&gt;=6.6,G80&gt;=0.364,A80&gt;=6.15,H80&gt;=5.767,A80&lt;7.05,D80&gt;=1.55,F80&gt;=1.5),5.725,IF(AND(H80&gt;=12.921,A80&gt;=6.6,G80&gt;=0.364,A80&gt;=6.15,H80&gt;=5.767,A80&lt;7.05,D80&gt;=1.55,F80&gt;=1.5),5.367,IF(AND(B80&lt;3.15,G80&lt;0.447,G80&lt;0.558,A80&gt;=4.5,D80&lt;0.35,G80&gt;=0.207,D80&lt;0.45,G80&lt;0.905,F80&lt;1.5),1.5,IF(AND(B80&gt;=3.15,G80&lt;0.447,G80&lt;0.558,A80&gt;=4.5,D80&lt;0.35,G80&gt;=0.207,D80&lt;0.45,G80&lt;0.905,F80&lt;1.5),1.36,IF(AND(B80&gt;=2.85,B80&lt;2.95,H80&lt;13.383,G80&gt;=0.308,A80&lt;6.2,F80&lt;2.5,A80&gt;=5.15,D80&lt;1.55,F80&gt;=1.5),3.6,IF(AND(H80&lt;9.446,B80&gt;=2.65,H80&lt;12.206,D80&gt;=1.35,A80&gt;=6.2,F80&lt;2.5,A80&gt;=5.15,D80&lt;1.55,F80&gt;=1.5),4.6,IF(AND(H80&gt;=9.446,B80&gt;=2.65,H80&lt;12.206,D80&gt;=1.35,A80&gt;=6.2,F80&lt;2.5,A80&gt;=5.15,D80&lt;1.55,F80&gt;=1.5),4.7,IF(AND(D80&lt;1.2,B80&lt;2.85,B80&lt;2.95,H80&lt;13.383,G80&gt;=0.308,A80&lt;6.2,F80&lt;2.5,A80&gt;=5.15,D80&lt;1.55,F80&gt;=1.5),3.75,IF(AND(G80&lt;0.356,D80&gt;=1.2,B80&lt;2.85,B80&lt;2.95,H80&lt;13.383,G80&gt;=0.308,A80&lt;6.2,F80&lt;2.5,A80&gt;=5.15,D80&lt;1.55,F80&gt;=1.5),4.2,IF(AND(G80&gt;=0.356,D80&gt;=1.2,B80&lt;2.85,B80&lt;2.95,H80&lt;13.383,G80&gt;=0.308,A80&lt;6.2,F80&lt;2.5,A80&gt;=5.15,D80&lt;1.55,F80&gt;=1.5),3.96,"shouldnthappen"))))))))))))))))))))))))))))))))))))))</f>
        <v>5.25</v>
      </c>
      <c r="BD80" s="1" t="n">
        <f aca="false">IF(AND(B80&lt;2.7,A80&lt;5.3,B80&lt;3.15),3.42,IF(AND(F80&lt;2.5,A80&gt;=5.85,B80&gt;=3.15),4.7,IF(AND(A80&lt;4.35,B80&gt;=2.7,A80&lt;5.3,B80&lt;3.15),1.1,IF(AND(A80&gt;=4.35,B80&gt;=2.7,A80&lt;5.3,B80&lt;3.15),1.42,IF(AND(A80&gt;=7.05,F80&gt;=2.5,A80&gt;=5.3,B80&lt;3.15),6.067,IF(AND(D80&gt;=0.45,A80&lt;5.05,A80&lt;5.85,B80&gt;=3.15),1.6,IF(AND(B80&lt;3.35,A80&gt;=5.05,A80&lt;5.85,B80&gt;=3.15),1.7,IF(AND(A80&gt;=6.85,F80&gt;=2.5,A80&gt;=5.85,B80&gt;=3.15),6.22,IF(AND(D80&lt;1.25,D80&lt;1.35,F80&lt;2.5,A80&gt;=5.3,B80&lt;3.15),4.033,IF(AND(D80&gt;=1.25,D80&lt;1.35,F80&lt;2.5,A80&gt;=5.3,B80&lt;3.15),4.233,IF(AND(A80&lt;6.05,D80&gt;=1.35,F80&lt;2.5,A80&gt;=5.3,B80&lt;3.15),5.1,IF(AND(H80&gt;=13.29,A80&lt;7.05,F80&gt;=2.5,A80&gt;=5.3,B80&lt;3.15),4.96,IF(AND(G80&gt;=0.858,D80&lt;0.45,A80&lt;5.05,A80&lt;5.85,B80&gt;=3.15),1.3,IF(AND(D80&gt;=0.35,B80&gt;=3.35,A80&gt;=5.05,A80&lt;5.85,B80&gt;=3.15),1.4,IF(AND(B80&lt;3.25,A80&lt;6.85,F80&gt;=2.5,A80&gt;=5.85,B80&gt;=3.15),5.233,IF(AND(A80&gt;=6.8,A80&gt;=6.05,D80&gt;=1.35,F80&lt;2.5,A80&gt;=5.3,B80&lt;3.15),4.9,IF(AND(G80&gt;=0.622,H80&lt;13.29,A80&lt;7.05,F80&gt;=2.5,A80&gt;=5.3,B80&lt;3.15),5.067,IF(AND(H80&lt;8.834,G80&lt;0.858,D80&lt;0.45,A80&lt;5.05,A80&lt;5.85,B80&gt;=3.15),1.4,IF(AND(G80&lt;0.774,B80&gt;=3.25,A80&lt;6.85,F80&gt;=2.5,A80&gt;=5.85,B80&gt;=3.15),5.8,IF(AND(G80&gt;=0.774,B80&gt;=3.25,A80&lt;6.85,F80&gt;=2.5,A80&gt;=5.85,B80&gt;=3.15),5.4,IF(AND(H80&gt;=12.206,A80&lt;6.8,A80&gt;=6.05,D80&gt;=1.35,F80&lt;2.5,A80&gt;=5.3,B80&lt;3.15),4.5,IF(AND(G80&gt;=0.439,G80&lt;0.622,H80&lt;13.29,A80&lt;7.05,F80&gt;=2.5,A80&gt;=5.3,B80&lt;3.15),5.667,IF(AND(G80&lt;0.227,H80&gt;=8.834,G80&lt;0.858,D80&lt;0.45,A80&lt;5.05,A80&lt;5.85,B80&gt;=3.15),1.4,IF(AND(G80&gt;=0.227,H80&gt;=8.834,G80&lt;0.858,D80&lt;0.45,A80&lt;5.05,A80&lt;5.85,B80&gt;=3.15),1.3,IF(AND(G80&gt;=0.934,B80&lt;3.75,D80&lt;0.35,B80&gt;=3.35,A80&gt;=5.05,A80&lt;5.85,B80&gt;=3.15),1.7,IF(AND(G80&lt;0.823,B80&gt;=3.75,D80&lt;0.35,B80&gt;=3.35,A80&gt;=5.05,A80&lt;5.85,B80&gt;=3.15),1.55,IF(AND(G80&gt;=0.823,B80&gt;=3.75,D80&lt;0.35,B80&gt;=3.35,A80&gt;=5.05,A80&lt;5.85,B80&gt;=3.15),1.5,IF(AND(A80&lt;6.2,H80&lt;12.206,A80&lt;6.8,A80&gt;=6.05,D80&gt;=1.35,F80&lt;2.5,A80&gt;=5.3,B80&lt;3.15),4.6,IF(AND(A80&gt;=6.2,H80&lt;12.206,A80&lt;6.8,A80&gt;=6.05,D80&gt;=1.35,F80&lt;2.5,A80&gt;=5.3,B80&lt;3.15),4.74,IF(AND(H80&gt;=10.667,G80&lt;0.439,G80&lt;0.622,H80&lt;13.29,A80&lt;7.05,F80&gt;=2.5,A80&gt;=5.3,B80&lt;3.15),5.6,IF(AND(H80&lt;13.67,G80&lt;0.934,B80&lt;3.75,D80&lt;0.35,B80&gt;=3.35,A80&gt;=5.05,A80&lt;5.85,B80&gt;=3.15),1.48,IF(AND(H80&gt;=13.67,G80&lt;0.934,B80&lt;3.75,D80&lt;0.35,B80&gt;=3.35,A80&gt;=5.05,A80&lt;5.85,B80&gt;=3.15),1.3,IF(AND(G80&lt;0.301,H80&lt;10.667,G80&lt;0.439,G80&lt;0.622,H80&lt;13.29,A80&lt;7.05,F80&gt;=2.5,A80&gt;=5.3,B80&lt;3.15),5.2,IF(AND(G80&gt;=0.301,H80&lt;10.667,G80&lt;0.439,G80&lt;0.622,H80&lt;13.29,A80&lt;7.05,F80&gt;=2.5,A80&gt;=5.3,B80&lt;3.15),5.067,"shouldnthappen"))))))))))))))))))))))))))))))))))</f>
        <v>4.5</v>
      </c>
      <c r="BE80" s="1" t="n">
        <f aca="false">IF(AND(B80&gt;=3.85,A80&gt;=5.05,F80&lt;1.5),1.4,IF(AND(A80&lt;5.25,A80&lt;5.75,F80&gt;=1.5),3.15,IF(AND(A80&lt;4.95,B80&lt;3.15,A80&lt;5.05,F80&lt;1.5),1.46,IF(AND(A80&gt;=4.95,B80&lt;3.15,A80&lt;5.05,F80&lt;1.5),1.6,IF(AND(H80&lt;8.834,B80&gt;=3.15,A80&lt;5.05,F80&lt;1.5),1.4,IF(AND(D80&lt;0.25,B80&lt;3.85,A80&gt;=5.05,F80&lt;1.5),1.48,IF(AND(D80&gt;=0.25,B80&lt;3.85,A80&gt;=5.05,F80&lt;1.5),1.7,IF(AND(F80&gt;=2.5,A80&gt;=5.25,A80&lt;5.75,F80&gt;=1.5),4.9,IF(AND(H80&lt;12.45,H80&gt;=8.834,B80&gt;=3.15,A80&lt;5.05,F80&lt;1.5),1.25,IF(AND(H80&gt;=12.45,H80&gt;=8.834,B80&gt;=3.15,A80&lt;5.05,F80&lt;1.5),1.32,IF(AND(G80&lt;0.283,F80&lt;2.5,A80&gt;=5.25,A80&lt;5.75,F80&gt;=1.5),4.3,IF(AND(H80&lt;6.712,H80&lt;11.275,D80&lt;1.55,A80&gt;=5.75,F80&gt;=1.5),5,IF(AND(H80&lt;13.101,H80&gt;=11.275,D80&lt;1.55,A80&gt;=5.75,F80&gt;=1.5),3.933,IF(AND(H80&gt;=13.101,H80&gt;=11.275,D80&lt;1.55,A80&gt;=5.75,F80&gt;=1.5),4.5,IF(AND(A80&gt;=7.3,D80&lt;2.45,D80&gt;=1.55,A80&gt;=5.75,F80&gt;=1.5),6.7,IF(AND(B80&lt;3.45,D80&gt;=2.45,D80&gt;=1.55,A80&gt;=5.75,F80&gt;=1.5),5.925,IF(AND(B80&gt;=3.45,D80&gt;=2.45,D80&gt;=1.55,A80&gt;=5.75,F80&gt;=1.5),6.1,IF(AND(B80&gt;=2.8,G80&gt;=0.283,F80&lt;2.5,A80&gt;=5.25,A80&lt;5.75,F80&gt;=1.5),4.2,IF(AND(D80&lt;1.35,H80&gt;=6.712,H80&lt;11.275,D80&lt;1.55,A80&gt;=5.75,F80&gt;=1.5),4.35,IF(AND(D80&lt;1.05,B80&lt;2.8,G80&gt;=0.283,F80&lt;2.5,A80&gt;=5.25,A80&lt;5.75,F80&gt;=1.5),3.567,IF(AND(D80&gt;=1.05,B80&lt;2.8,G80&gt;=0.283,F80&lt;2.5,A80&gt;=5.25,A80&lt;5.75,F80&gt;=1.5),3.925,IF(AND(B80&lt;2.65,D80&gt;=1.35,H80&gt;=6.712,H80&lt;11.275,D80&lt;1.55,A80&gt;=5.75,F80&gt;=1.5),4.9,IF(AND(B80&gt;=2.65,D80&gt;=1.35,H80&gt;=6.712,H80&lt;11.275,D80&lt;1.55,A80&gt;=5.75,F80&gt;=1.5),4.625,IF(AND(H80&gt;=14.683,G80&gt;=0.628,A80&lt;7.3,D80&lt;2.45,D80&gt;=1.55,A80&gt;=5.75,F80&gt;=1.5),5.4,IF(AND(D80&lt;1.95,H80&lt;8.884,G80&lt;0.628,A80&lt;7.3,D80&lt;2.45,D80&gt;=1.55,A80&gt;=5.75,F80&gt;=1.5),5.1,IF(AND(D80&gt;=1.95,H80&lt;8.884,G80&lt;0.628,A80&lt;7.3,D80&lt;2.45,D80&gt;=1.55,A80&gt;=5.75,F80&gt;=1.5),5.22,IF(AND(A80&lt;6.05,H80&gt;=8.884,G80&lt;0.628,A80&lt;7.3,D80&lt;2.45,D80&gt;=1.55,A80&gt;=5.75,F80&gt;=1.5),5.1,IF(AND(G80&lt;0.817,H80&lt;14.683,G80&gt;=0.628,A80&lt;7.3,D80&lt;2.45,D80&gt;=1.55,A80&gt;=5.75,F80&gt;=1.5),4.967,IF(AND(G80&gt;=0.817,H80&lt;14.683,G80&gt;=0.628,A80&lt;7.3,D80&lt;2.45,D80&gt;=1.55,A80&gt;=5.75,F80&gt;=1.5),5.1,IF(AND(H80&lt;9.637,A80&gt;=6.05,H80&gt;=8.884,G80&lt;0.628,A80&lt;7.3,D80&lt;2.45,D80&gt;=1.55,A80&gt;=5.75,F80&gt;=1.5),5.9,IF(AND(D80&lt;1.85,H80&gt;=9.637,A80&gt;=6.05,H80&gt;=8.884,G80&lt;0.628,A80&lt;7.3,D80&lt;2.45,D80&gt;=1.55,A80&gt;=5.75,F80&gt;=1.5),5.733,IF(AND(G80&gt;=0.388,D80&gt;=1.85,H80&gt;=9.637,A80&gt;=6.05,H80&gt;=8.884,G80&lt;0.628,A80&lt;7.3,D80&lt;2.45,D80&gt;=1.55,A80&gt;=5.75,F80&gt;=1.5),5.64,IF(AND(B80&lt;2.95,G80&lt;0.388,D80&gt;=1.85,H80&gt;=9.637,A80&gt;=6.05,H80&gt;=8.884,G80&lt;0.628,A80&lt;7.3,D80&lt;2.45,D80&gt;=1.55,A80&gt;=5.75,F80&gt;=1.5),5.5,IF(AND(B80&gt;=2.95,G80&lt;0.388,D80&gt;=1.85,H80&gt;=9.637,A80&gt;=6.05,H80&gt;=8.884,G80&lt;0.628,A80&lt;7.3,D80&lt;2.45,D80&gt;=1.55,A80&gt;=5.75,F80&gt;=1.5),5.333,"shouldnthappen"))))))))))))))))))))))))))))))))))</f>
        <v>5.733</v>
      </c>
      <c r="BF80" s="1" t="n">
        <f aca="false">IF(AND(D80&gt;=0.35,F80&lt;1.5),1.65,IF(AND(H80&gt;=16.227,D80&gt;=1.55,F80&gt;=1.5),6.533,IF(AND(A80&gt;=5.45,G80&lt;0.174,D80&lt;0.35,F80&lt;1.5),1.7,IF(AND(D80&lt;0.15,G80&gt;=0.174,D80&lt;0.35,F80&lt;1.5),1.38,IF(AND(D80&gt;=1.15,D80&lt;1.25,D80&lt;1.55,F80&gt;=1.5),3.967,IF(AND(H80&lt;8.376,A80&lt;5.45,G80&lt;0.174,D80&lt;0.35,F80&lt;1.5),1.4,IF(AND(H80&gt;=8.376,A80&lt;5.45,G80&lt;0.174,D80&lt;0.35,F80&lt;1.5),1.5,IF(AND(B80&lt;3.1,D80&gt;=0.15,G80&gt;=0.174,D80&lt;0.35,F80&lt;1.5),1.475,IF(AND(H80&lt;10.258,D80&lt;1.15,D80&lt;1.25,D80&lt;1.55,F80&gt;=1.5),3.24,IF(AND(H80&gt;=10.258,D80&lt;1.15,D80&lt;1.25,D80&lt;1.55,F80&gt;=1.5),3.875,IF(AND(F80&gt;=2.5,H80&lt;10.927,D80&gt;=1.25,D80&lt;1.55,F80&gt;=1.5),5.05,IF(AND(D80&lt;1.35,H80&gt;=10.927,D80&gt;=1.25,D80&lt;1.55,F80&gt;=1.5),4.25,IF(AND(A80&gt;=6.95,D80&lt;1.75,H80&lt;16.227,D80&gt;=1.55,F80&gt;=1.5),5.8,IF(AND(B80&lt;3.3,B80&gt;=3.1,D80&gt;=0.15,G80&gt;=0.174,D80&lt;0.35,F80&lt;1.5),1.3,IF(AND(H80&lt;12.278,D80&gt;=1.35,H80&gt;=10.927,D80&gt;=1.25,D80&lt;1.55,F80&gt;=1.5),4.9,IF(AND(G80&lt;0.226,A80&lt;6.95,D80&lt;1.75,H80&lt;16.227,D80&gt;=1.55,F80&gt;=1.5),5,IF(AND(G80&gt;=0.226,A80&lt;6.95,D80&lt;1.75,H80&lt;16.227,D80&gt;=1.55,F80&gt;=1.5),4.62,IF(AND(H80&lt;9.35,B80&lt;2.95,D80&gt;=1.75,H80&lt;16.227,D80&gt;=1.55,F80&gt;=1.5),6.3,IF(AND(H80&gt;=9.35,B80&lt;2.95,D80&gt;=1.75,H80&lt;16.227,D80&gt;=1.55,F80&gt;=1.5),5.58,IF(AND(A80&lt;5.05,B80&gt;=3.3,B80&gt;=3.1,D80&gt;=0.15,G80&gt;=0.174,D80&lt;0.35,F80&lt;1.5),1.35,IF(AND(A80&gt;=5.05,B80&gt;=3.3,B80&gt;=3.1,D80&gt;=0.15,G80&gt;=0.174,D80&lt;0.35,F80&lt;1.5),1.46,IF(AND(B80&lt;2.8,A80&lt;5.65,F80&lt;2.5,H80&lt;10.927,D80&gt;=1.25,D80&lt;1.55,F80&gt;=1.5),4.075,IF(AND(B80&gt;=2.8,A80&lt;5.65,F80&lt;2.5,H80&lt;10.927,D80&gt;=1.25,D80&lt;1.55,F80&gt;=1.5),3.933,IF(AND(A80&lt;6.25,A80&gt;=5.65,F80&lt;2.5,H80&lt;10.927,D80&gt;=1.25,D80&lt;1.55,F80&gt;=1.5),4.533,IF(AND(A80&gt;=6.25,A80&gt;=5.65,F80&lt;2.5,H80&lt;10.927,D80&gt;=1.25,D80&lt;1.55,F80&gt;=1.5),4.3,IF(AND(A80&lt;6.5,H80&gt;=12.278,D80&gt;=1.35,H80&gt;=10.927,D80&gt;=1.25,D80&lt;1.55,F80&gt;=1.5),4.55,IF(AND(A80&gt;=6.5,H80&gt;=12.278,D80&gt;=1.35,H80&gt;=10.927,D80&gt;=1.25,D80&lt;1.55,F80&gt;=1.5),4.775,IF(AND(H80&lt;9.884,D80&lt;2.1,B80&gt;=2.95,D80&gt;=1.75,H80&lt;16.227,D80&gt;=1.55,F80&gt;=1.5),5.5,IF(AND(H80&gt;=9.884,D80&lt;2.1,B80&gt;=2.95,D80&gt;=1.75,H80&lt;16.227,D80&gt;=1.55,F80&gt;=1.5),5.1,IF(AND(H80&lt;10.393,D80&gt;=2.1,B80&gt;=2.95,D80&gt;=1.75,H80&lt;16.227,D80&gt;=1.55,F80&gt;=1.5),5.74,IF(AND(D80&lt;2.25,H80&gt;=10.393,D80&gt;=2.1,B80&gt;=2.95,D80&gt;=1.75,H80&lt;16.227,D80&gt;=1.55,F80&gt;=1.5),5.8,IF(AND(D80&gt;=2.25,H80&gt;=10.393,D80&gt;=2.1,B80&gt;=2.95,D80&gt;=1.75,H80&lt;16.227,D80&gt;=1.55,F80&gt;=1.5),5.4,"shouldnthappen"))))))))))))))))))))))))))))))))</f>
        <v>5</v>
      </c>
      <c r="BG80" s="1" t="n">
        <f aca="false">IF(AND(G80&lt;0.096,A80&lt;5.45),2.95,IF(AND(F80&gt;=1.5,G80&gt;=0.096,A80&lt;5.45),3,IF(AND(D80&lt;0.6,A80&lt;5.9,A80&gt;=5.45),1.4,IF(AND(F80&gt;=2.5,D80&gt;=0.6,A80&lt;5.9,A80&gt;=5.45),5.1,IF(AND(A80&lt;7.45,A80&gt;=7.05,A80&gt;=5.9,A80&gt;=5.45),6.167,IF(AND(B80&gt;=3.55,G80&lt;0.587,F80&lt;1.5,G80&gt;=0.096,A80&lt;5.45),1,IF(AND(A80&lt;5.05,G80&gt;=0.587,F80&lt;1.5,G80&gt;=0.096,A80&lt;5.45),1.35,IF(AND(B80&lt;2.75,D80&lt;1.7,A80&lt;7.05,A80&gt;=5.9,A80&gt;=5.45),4.9,IF(AND(A80&lt;6.2,D80&gt;=1.7,A80&lt;7.05,A80&gt;=5.9,A80&gt;=5.45),4.833,IF(AND(H80&lt;17.32,A80&gt;=7.45,A80&gt;=7.05,A80&gt;=5.9,A80&gt;=5.45),6.68,IF(AND(H80&gt;=17.32,A80&gt;=7.45,A80&gt;=7.05,A80&gt;=5.9,A80&gt;=5.45),6.4,IF(AND(G80&lt;0.161,B80&lt;3.55,G80&lt;0.587,F80&lt;1.5,G80&gt;=0.096,A80&lt;5.45),1.5,IF(AND(H80&lt;11.016,A80&gt;=5.05,G80&gt;=0.587,F80&lt;1.5,G80&gt;=0.096,A80&lt;5.45),1.633,IF(AND(H80&lt;11.001,G80&lt;0.372,F80&lt;2.5,D80&gt;=0.6,A80&lt;5.9,A80&gt;=5.45),4.133,IF(AND(H80&gt;=11.001,G80&lt;0.372,F80&lt;2.5,D80&gt;=0.6,A80&lt;5.9,A80&gt;=5.45),4.3,IF(AND(H80&lt;6.808,G80&gt;=0.372,F80&lt;2.5,D80&gt;=0.6,A80&lt;5.9,A80&gt;=5.45),4,IF(AND(A80&gt;=6.75,B80&gt;=2.75,D80&lt;1.7,A80&lt;7.05,A80&gt;=5.9,A80&gt;=5.45),4.84,IF(AND(H80&lt;12.467,G80&gt;=0.161,B80&lt;3.55,G80&lt;0.587,F80&lt;1.5,G80&gt;=0.096,A80&lt;5.45),1.3,IF(AND(D80&lt;0.25,H80&gt;=11.016,A80&gt;=5.05,G80&gt;=0.587,F80&lt;1.5,G80&gt;=0.096,A80&lt;5.45),1.52,IF(AND(D80&gt;=0.25,H80&gt;=11.016,A80&gt;=5.05,G80&gt;=0.587,F80&lt;1.5,G80&gt;=0.096,A80&lt;5.45),1.5,IF(AND(H80&lt;11.218,H80&gt;=6.808,G80&gt;=0.372,F80&lt;2.5,D80&gt;=0.6,A80&lt;5.9,A80&gt;=5.45),3.7,IF(AND(H80&gt;=11.218,H80&gt;=6.808,G80&gt;=0.372,F80&lt;2.5,D80&gt;=0.6,A80&lt;5.9,A80&gt;=5.45),3.9,IF(AND(B80&lt;2.95,A80&lt;6.75,B80&gt;=2.75,D80&lt;1.7,A80&lt;7.05,A80&gt;=5.9,A80&gt;=5.45),4.2,IF(AND(B80&gt;=2.95,A80&lt;6.75,B80&gt;=2.75,D80&lt;1.7,A80&lt;7.05,A80&gt;=5.9,A80&gt;=5.45),4.6,IF(AND(D80&gt;=2.45,A80&lt;6.85,A80&gt;=6.2,D80&gt;=1.7,A80&lt;7.05,A80&gt;=5.9,A80&gt;=5.45),5.9,IF(AND(G80&lt;0.312,A80&gt;=6.85,A80&gt;=6.2,D80&gt;=1.7,A80&lt;7.05,A80&gt;=5.9,A80&gt;=5.45),5.1,IF(AND(G80&gt;=0.312,A80&gt;=6.85,A80&gt;=6.2,D80&gt;=1.7,A80&lt;7.05,A80&gt;=5.9,A80&gt;=5.45),5.4,IF(AND(G80&lt;0.251,H80&gt;=12.467,G80&gt;=0.161,B80&lt;3.55,G80&lt;0.587,F80&lt;1.5,G80&gt;=0.096,A80&lt;5.45),1.35,IF(AND(G80&gt;=0.251,H80&gt;=12.467,G80&gt;=0.161,B80&lt;3.55,G80&lt;0.587,F80&lt;1.5,G80&gt;=0.096,A80&lt;5.45),1.467,IF(AND(G80&gt;=0.628,D80&lt;2.45,A80&lt;6.85,A80&gt;=6.2,D80&gt;=1.7,A80&lt;7.05,A80&gt;=5.9,A80&gt;=5.45),5.1,IF(AND(A80&gt;=6.75,G80&lt;0.628,D80&lt;2.45,A80&lt;6.85,A80&gt;=6.2,D80&gt;=1.7,A80&lt;7.05,A80&gt;=5.9,A80&gt;=5.45),5.9,IF(AND(H80&lt;11.824,A80&lt;6.75,G80&lt;0.628,D80&lt;2.45,A80&lt;6.85,A80&gt;=6.2,D80&gt;=1.7,A80&lt;7.05,A80&gt;=5.9,A80&gt;=5.45),5.44,IF(AND(H80&lt;14.378,H80&gt;=11.824,A80&lt;6.75,G80&lt;0.628,D80&lt;2.45,A80&lt;6.85,A80&gt;=6.2,D80&gt;=1.7,A80&lt;7.05,A80&gt;=5.9,A80&gt;=5.45),5.6,IF(AND(H80&gt;=14.378,H80&gt;=11.824,A80&lt;6.75,G80&lt;0.628,D80&lt;2.45,A80&lt;6.85,A80&gt;=6.2,D80&gt;=1.7,A80&lt;7.05,A80&gt;=5.9,A80&gt;=5.45),5.8,"shouldnthappen"))))))))))))))))))))))))))))))))))</f>
        <v>5.6</v>
      </c>
      <c r="BH80" s="1" t="n">
        <f aca="false">IF(AND(G80&gt;=0.905,F80&lt;1.5),1.8,IF(AND(H80&lt;5.523,G80&lt;0.905,F80&lt;1.5),1,IF(AND(D80&gt;=0.4,H80&gt;=5.523,G80&lt;0.905,F80&lt;1.5),1.7,IF(AND(G80&gt;=0.878,D80&lt;1.35,F80&lt;2.5,F80&gt;=1.5),4.4,IF(AND(A80&lt;5.4,D80&gt;=1.35,F80&lt;2.5,F80&gt;=1.5),3.9,IF(AND(G80&lt;0.177,B80&lt;3.15,F80&gt;=2.5,F80&gt;=1.5),6.15,IF(AND(H80&lt;10.393,B80&gt;=3.15,F80&gt;=2.5,F80&gt;=1.5),5.94,IF(AND(H80&gt;=10.393,B80&gt;=3.15,F80&gt;=2.5,F80&gt;=1.5),5.467,IF(AND(D80&gt;=1.25,G80&lt;0.878,D80&lt;1.35,F80&lt;2.5,F80&gt;=1.5),4.18,IF(AND(G80&gt;=0.709,A80&gt;=5.4,D80&gt;=1.35,F80&lt;2.5,F80&gt;=1.5),4.9,IF(AND(B80&lt;2.6,G80&gt;=0.177,B80&lt;3.15,F80&gt;=2.5,F80&gt;=1.5),4.8,IF(AND(A80&lt;4.35,A80&lt;5.05,D80&lt;0.4,H80&gt;=5.523,G80&lt;0.905,F80&lt;1.5),1.1,IF(AND(A80&gt;=5.6,A80&gt;=5.05,D80&lt;0.4,H80&gt;=5.523,G80&lt;0.905,F80&lt;1.5),1.7,IF(AND(D80&lt;1.05,D80&lt;1.25,G80&lt;0.878,D80&lt;1.35,F80&lt;2.5,F80&gt;=1.5),3.6,IF(AND(D80&gt;=1.55,G80&lt;0.709,A80&gt;=5.4,D80&gt;=1.35,F80&lt;2.5,F80&gt;=1.5),4.975,IF(AND(D80&lt;1.7,B80&gt;=2.6,G80&gt;=0.177,B80&lt;3.15,F80&gt;=2.5,F80&gt;=1.5),5.8,IF(AND(B80&lt;3.15,A80&gt;=4.35,A80&lt;5.05,D80&lt;0.4,H80&gt;=5.523,G80&lt;0.905,F80&lt;1.5),1.46,IF(AND(A80&gt;=5.45,A80&lt;5.6,A80&gt;=5.05,D80&lt;0.4,H80&gt;=5.523,G80&lt;0.905,F80&lt;1.5),1.35,IF(AND(H80&lt;10.974,D80&gt;=1.05,D80&lt;1.25,G80&lt;0.878,D80&lt;1.35,F80&lt;2.5,F80&gt;=1.5),3.8,IF(AND(H80&gt;=13.654,D80&lt;1.55,G80&lt;0.709,A80&gt;=5.4,D80&gt;=1.35,F80&lt;2.5,F80&gt;=1.5),4.725,IF(AND(A80&lt;4.5,B80&gt;=3.15,A80&gt;=4.35,A80&lt;5.05,D80&lt;0.4,H80&gt;=5.523,G80&lt;0.905,F80&lt;1.5),1.3,IF(AND(G80&lt;0.676,A80&lt;5.45,A80&lt;5.6,A80&gt;=5.05,D80&lt;0.4,H80&gt;=5.523,G80&lt;0.905,F80&lt;1.5),1.5,IF(AND(G80&gt;=0.676,A80&lt;5.45,A80&lt;5.6,A80&gt;=5.05,D80&lt;0.4,H80&gt;=5.523,G80&lt;0.905,F80&lt;1.5),1.55,IF(AND(A80&lt;5.7,H80&gt;=10.974,D80&gt;=1.05,D80&lt;1.25,G80&lt;0.878,D80&lt;1.35,F80&lt;2.5,F80&gt;=1.5),3.9,IF(AND(A80&gt;=5.7,H80&gt;=10.974,D80&gt;=1.05,D80&lt;1.25,G80&lt;0.878,D80&lt;1.35,F80&lt;2.5,F80&gt;=1.5),3.933,IF(AND(G80&gt;=0.644,H80&lt;13.654,D80&lt;1.55,G80&lt;0.709,A80&gt;=5.4,D80&gt;=1.35,F80&lt;2.5,F80&gt;=1.5),4.4,IF(AND(B80&lt;2.9,A80&lt;6.2,D80&gt;=1.7,B80&gt;=2.6,G80&gt;=0.177,B80&lt;3.15,F80&gt;=2.5,F80&gt;=1.5),5.02,IF(AND(B80&gt;=2.9,A80&lt;6.2,D80&gt;=1.7,B80&gt;=2.6,G80&gt;=0.177,B80&lt;3.15,F80&gt;=2.5,F80&gt;=1.5),4.8,IF(AND(D80&lt;2.2,A80&gt;=6.2,D80&gt;=1.7,B80&gt;=2.6,G80&gt;=0.177,B80&lt;3.15,F80&gt;=2.5,F80&gt;=1.5),5.325,IF(AND(D80&gt;=2.2,A80&gt;=6.2,D80&gt;=1.7,B80&gt;=2.6,G80&gt;=0.177,B80&lt;3.15,F80&gt;=2.5,F80&gt;=1.5),5.1,IF(AND(D80&lt;0.25,A80&gt;=4.5,B80&gt;=3.15,A80&gt;=4.35,A80&lt;5.05,D80&lt;0.4,H80&gt;=5.523,G80&lt;0.905,F80&lt;1.5),1.357,IF(AND(D80&gt;=0.25,A80&gt;=4.5,B80&gt;=3.15,A80&gt;=4.35,A80&lt;5.05,D80&lt;0.4,H80&gt;=5.523,G80&lt;0.905,F80&lt;1.5),1.333,IF(AND(H80&lt;10.723,G80&lt;0.644,H80&lt;13.654,D80&lt;1.55,G80&lt;0.709,A80&gt;=5.4,D80&gt;=1.35,F80&lt;2.5,F80&gt;=1.5),4.6,IF(AND(H80&gt;=10.723,G80&lt;0.644,H80&lt;13.654,D80&lt;1.55,G80&lt;0.709,A80&gt;=5.4,D80&gt;=1.35,F80&lt;2.5,F80&gt;=1.5),4.5,"shouldnthappen"))))))))))))))))))))))))))))))))))</f>
        <v>4.975</v>
      </c>
      <c r="BI80" s="1" t="n">
        <f aca="false">IF(AND(D80&gt;=0.8,A80&lt;5.45),3.9,IF(AND(D80&gt;=0.45,D80&lt;0.8,A80&lt;5.45),1.66,IF(AND(H80&lt;16.447,B80&gt;=3.45,A80&gt;=5.45),1.525,IF(AND(H80&gt;=16.447,B80&gt;=3.45,A80&gt;=5.45),6.4,IF(AND(H80&lt;5.245,D80&lt;0.45,D80&lt;0.8,A80&lt;5.45),1,IF(AND(A80&gt;=7.2,G80&lt;0.154,B80&lt;3.45,A80&gt;=5.45),6.7,IF(AND(D80&lt;1.65,A80&lt;7.2,G80&lt;0.154,B80&lt;3.45,A80&gt;=5.45),4.7,IF(AND(D80&gt;=1.65,A80&lt;7.2,G80&lt;0.154,B80&lt;3.45,A80&gt;=5.45),5.52,IF(AND(D80&gt;=0.25,A80&lt;5.05,H80&gt;=5.245,D80&lt;0.45,D80&lt;0.8,A80&lt;5.45),1.35,IF(AND(H80&lt;6.089,A80&gt;=5.05,H80&gt;=5.245,D80&lt;0.45,D80&lt;0.8,A80&lt;5.45),1.7,IF(AND(D80&lt;1.2,B80&lt;2.6,A80&lt;5.75,G80&gt;=0.154,B80&lt;3.45,A80&gt;=5.45),3.85,IF(AND(D80&gt;=1.2,B80&lt;2.6,A80&lt;5.75,G80&gt;=0.154,B80&lt;3.45,A80&gt;=5.45),4,IF(AND(D80&gt;=1.65,B80&gt;=2.6,A80&lt;5.75,G80&gt;=0.154,B80&lt;3.45,A80&gt;=5.45),4.9,IF(AND(G80&lt;0.353,F80&lt;2.5,A80&gt;=5.75,G80&gt;=0.154,B80&lt;3.45,A80&gt;=5.45),4.25,IF(AND(A80&gt;=7.25,F80&gt;=2.5,A80&gt;=5.75,G80&gt;=0.154,B80&lt;3.45,A80&gt;=5.45),6.45,IF(AND(H80&lt;11.218,D80&lt;0.25,A80&lt;5.05,H80&gt;=5.245,D80&lt;0.45,D80&lt;0.8,A80&lt;5.45),1.42,IF(AND(G80&lt;0.517,H80&gt;=6.089,A80&gt;=5.05,H80&gt;=5.245,D80&lt;0.45,D80&lt;0.8,A80&lt;5.45),1.44,IF(AND(G80&gt;=0.517,H80&gt;=6.089,A80&gt;=5.05,H80&gt;=5.245,D80&lt;0.45,D80&lt;0.8,A80&lt;5.45),1.54,IF(AND(H80&gt;=10.194,D80&lt;1.65,B80&gt;=2.6,A80&lt;5.75,G80&gt;=0.154,B80&lt;3.45,A80&gt;=5.45),4.35,IF(AND(B80&gt;=3.15,G80&gt;=0.353,F80&lt;2.5,A80&gt;=5.75,G80&gt;=0.154,B80&lt;3.45,A80&gt;=5.45),4.7,IF(AND(H80&lt;7.716,A80&lt;7.25,F80&gt;=2.5,A80&gt;=5.75,G80&gt;=0.154,B80&lt;3.45,A80&gt;=5.45),5.04,IF(AND(G80&lt;0.175,H80&gt;=11.218,D80&lt;0.25,A80&lt;5.05,H80&gt;=5.245,D80&lt;0.45,D80&lt;0.8,A80&lt;5.45),1.5,IF(AND(H80&lt;7.713,H80&lt;10.194,D80&lt;1.65,B80&gt;=2.6,A80&lt;5.75,G80&gt;=0.154,B80&lt;3.45,A80&gt;=5.45),4.1,IF(AND(H80&gt;=7.713,H80&lt;10.194,D80&lt;1.65,B80&gt;=2.6,A80&lt;5.75,G80&gt;=0.154,B80&lt;3.45,A80&gt;=5.45),4.2,IF(AND(B80&gt;=3.05,B80&lt;3.15,G80&gt;=0.353,F80&lt;2.5,A80&gt;=5.75,G80&gt;=0.154,B80&lt;3.45,A80&gt;=5.45),4.4,IF(AND(D80&gt;=2.45,H80&gt;=7.716,A80&lt;7.25,F80&gt;=2.5,A80&gt;=5.75,G80&gt;=0.154,B80&lt;3.45,A80&gt;=5.45),5.85,IF(AND(D80&lt;0.15,G80&gt;=0.175,H80&gt;=11.218,D80&lt;0.25,A80&lt;5.05,H80&gt;=5.245,D80&lt;0.45,D80&lt;0.8,A80&lt;5.45),1.1,IF(AND(H80&gt;=16.317,B80&lt;3.05,B80&lt;3.15,G80&gt;=0.353,F80&lt;2.5,A80&gt;=5.75,G80&gt;=0.154,B80&lt;3.45,A80&gt;=5.45),4.8,IF(AND(G80&gt;=0.857,D80&lt;2.45,H80&gt;=7.716,A80&lt;7.25,F80&gt;=2.5,A80&gt;=5.75,G80&gt;=0.154,B80&lt;3.45,A80&gt;=5.45),5.05,IF(AND(G80&lt;0.245,D80&gt;=0.15,G80&gt;=0.175,H80&gt;=11.218,D80&lt;0.25,A80&lt;5.05,H80&gt;=5.245,D80&lt;0.45,D80&lt;0.8,A80&lt;5.45),1.3,IF(AND(G80&gt;=0.245,D80&gt;=0.15,G80&gt;=0.175,H80&gt;=11.218,D80&lt;0.25,A80&lt;5.05,H80&gt;=5.245,D80&lt;0.45,D80&lt;0.8,A80&lt;5.45),1.22,IF(AND(B80&lt;2.85,H80&lt;16.317,B80&lt;3.05,B80&lt;3.15,G80&gt;=0.353,F80&lt;2.5,A80&gt;=5.75,G80&gt;=0.154,B80&lt;3.45,A80&gt;=5.45),4.6,IF(AND(B80&gt;=2.85,H80&lt;16.317,B80&lt;3.05,B80&lt;3.15,G80&gt;=0.353,F80&lt;2.5,A80&gt;=5.75,G80&gt;=0.154,B80&lt;3.45,A80&gt;=5.45),4.633,IF(AND(D80&lt;1.85,G80&lt;0.857,D80&lt;2.45,H80&gt;=7.716,A80&lt;7.25,F80&gt;=2.5,A80&gt;=5.75,G80&gt;=0.154,B80&lt;3.45,A80&gt;=5.45),5.8,IF(AND(H80&lt;11.297,D80&gt;=1.85,G80&lt;0.857,D80&lt;2.45,H80&gt;=7.716,A80&lt;7.25,F80&gt;=2.5,A80&gt;=5.75,G80&gt;=0.154,B80&lt;3.45,A80&gt;=5.45),5.3,IF(AND(G80&lt;0.388,H80&gt;=11.297,D80&gt;=1.85,G80&lt;0.857,D80&lt;2.45,H80&gt;=7.716,A80&lt;7.25,F80&gt;=2.5,A80&gt;=5.75,G80&gt;=0.154,B80&lt;3.45,A80&gt;=5.45),5.4,IF(AND(G80&gt;=0.388,H80&gt;=11.297,D80&gt;=1.85,G80&lt;0.857,D80&lt;2.45,H80&gt;=7.716,A80&lt;7.25,F80&gt;=2.5,A80&gt;=5.75,G80&gt;=0.154,B80&lt;3.45,A80&gt;=5.45),5.6,"shouldnthappen")))))))))))))))))))))))))))))))))))))</f>
        <v>4.25</v>
      </c>
      <c r="BJ80" s="1" t="n">
        <f aca="false">IF(AND(F80&gt;=2,B80&gt;=3.35),6.1,IF(AND(H80&gt;=12.719,F80&lt;1.5,B80&lt;3.35),1.567,IF(AND(H80&lt;5.245,F80&lt;2,B80&gt;=3.35),1,IF(AND(D80&lt;0.15,H80&lt;12.719,F80&lt;1.5,B80&lt;3.35),1.5,IF(AND(D80&gt;=0.35,H80&gt;=5.245,F80&lt;2,B80&gt;=3.35),1.6,IF(AND(A80&lt;4.9,D80&gt;=0.15,H80&lt;12.719,F80&lt;1.5,B80&lt;3.35),1.36,IF(AND(B80&lt;2.65,G80&lt;0.572,D80&lt;1.45,F80&gt;=1.5,B80&lt;3.35),3.5,IF(AND(A80&lt;6.1,F80&lt;2.5,D80&gt;=1.45,F80&gt;=1.5,B80&lt;3.35),5.1,IF(AND(G80&gt;=0.607,D80&lt;0.35,H80&gt;=5.245,F80&lt;2,B80&gt;=3.35),1.65,IF(AND(G80&lt;0.546,A80&gt;=4.9,D80&gt;=0.15,H80&lt;12.719,F80&lt;1.5,B80&lt;3.35),1.2,IF(AND(G80&gt;=0.546,A80&gt;=4.9,D80&gt;=0.15,H80&lt;12.719,F80&lt;1.5,B80&lt;3.35),1.4,IF(AND(A80&gt;=6.3,B80&gt;=2.65,G80&lt;0.572,D80&lt;1.45,F80&gt;=1.5,B80&lt;3.35),4.8,IF(AND(D80&lt;1.15,B80&lt;2.85,G80&gt;=0.572,D80&lt;1.45,F80&gt;=1.5,B80&lt;3.35),3.9,IF(AND(B80&gt;=3.15,B80&gt;=2.85,G80&gt;=0.572,D80&lt;1.45,F80&gt;=1.5,B80&lt;3.35),4.7,IF(AND(B80&lt;2.95,A80&gt;=6.1,F80&lt;2.5,D80&gt;=1.45,F80&gt;=1.5,B80&lt;3.35),4.533,IF(AND(B80&gt;=2.95,A80&gt;=6.1,F80&lt;2.5,D80&gt;=1.45,F80&gt;=1.5,B80&lt;3.35),4.75,IF(AND(A80&gt;=6.7,G80&lt;0.107,F80&gt;=2.5,D80&gt;=1.45,F80&gt;=1.5,B80&lt;3.35),5.7,IF(AND(G80&gt;=0.385,G80&lt;0.607,D80&lt;0.35,H80&gt;=5.245,F80&lt;2,B80&gt;=3.35),1.325,IF(AND(D80&lt;1.25,A80&lt;6.3,B80&gt;=2.65,G80&lt;0.572,D80&lt;1.45,F80&gt;=1.5,B80&lt;3.35),4,IF(AND(D80&gt;=1.25,A80&lt;6.3,B80&gt;=2.65,G80&lt;0.572,D80&lt;1.45,F80&gt;=1.5,B80&lt;3.35),4.18,IF(AND(G80&lt;0.907,D80&gt;=1.15,B80&lt;2.85,G80&gt;=0.572,D80&lt;1.45,F80&gt;=1.5,B80&lt;3.35),4,IF(AND(G80&gt;=0.907,D80&gt;=1.15,B80&lt;2.85,G80&gt;=0.572,D80&lt;1.45,F80&gt;=1.5,B80&lt;3.35),4.4,IF(AND(H80&lt;8.326,B80&lt;3.15,B80&gt;=2.85,G80&gt;=0.572,D80&lt;1.45,F80&gt;=1.5,B80&lt;3.35),3.6,IF(AND(H80&gt;=8.326,B80&lt;3.15,B80&gt;=2.85,G80&gt;=0.572,D80&lt;1.45,F80&gt;=1.5,B80&lt;3.35),4.48,IF(AND(B80&lt;2.95,A80&lt;6.7,G80&lt;0.107,F80&gt;=2.5,D80&gt;=1.45,F80&gt;=1.5,B80&lt;3.35),5.6,IF(AND(B80&gt;=2.95,A80&lt;6.7,G80&lt;0.107,F80&gt;=2.5,D80&gt;=1.45,F80&gt;=1.5,B80&lt;3.35),5.5,IF(AND(G80&lt;0.205,G80&lt;0.432,G80&gt;=0.107,F80&gt;=2.5,D80&gt;=1.45,F80&gt;=1.5,B80&lt;3.35),5.3,IF(AND(B80&gt;=3.05,G80&gt;=0.432,G80&gt;=0.107,F80&gt;=2.5,D80&gt;=1.45,F80&gt;=1.5,B80&lt;3.35),5.86,IF(AND(H80&gt;=14.057,G80&lt;0.385,G80&lt;0.607,D80&lt;0.35,H80&gt;=5.245,F80&lt;2,B80&gt;=3.35),1.7,IF(AND(D80&lt;1.7,G80&gt;=0.205,G80&lt;0.432,G80&gt;=0.107,F80&gt;=2.5,D80&gt;=1.45,F80&gt;=1.5,B80&lt;3.35),5,IF(AND(G80&lt;0.779,B80&lt;3.05,G80&gt;=0.432,G80&gt;=0.107,F80&gt;=2.5,D80&gt;=1.45,F80&gt;=1.5,B80&lt;3.35),4.9,IF(AND(G80&gt;=0.779,B80&lt;3.05,G80&gt;=0.432,G80&gt;=0.107,F80&gt;=2.5,D80&gt;=1.45,F80&gt;=1.5,B80&lt;3.35),5.533,IF(AND(D80&gt;=0.25,H80&lt;14.057,G80&lt;0.385,G80&lt;0.607,D80&lt;0.35,H80&gt;=5.245,F80&lt;2,B80&gt;=3.35),1.4,IF(AND(B80&lt;2.85,D80&gt;=1.7,G80&gt;=0.205,G80&lt;0.432,G80&gt;=0.107,F80&gt;=2.5,D80&gt;=1.45,F80&gt;=1.5,B80&lt;3.35),5.1,IF(AND(B80&gt;=2.85,D80&gt;=1.7,G80&gt;=0.205,G80&lt;0.432,G80&gt;=0.107,F80&gt;=2.5,D80&gt;=1.45,F80&gt;=1.5,B80&lt;3.35),5.15,IF(AND(A80&lt;5.1,D80&lt;0.25,H80&lt;14.057,G80&lt;0.385,G80&lt;0.607,D80&lt;0.35,H80&gt;=5.245,F80&lt;2,B80&gt;=3.35),1.4,IF(AND(A80&gt;=5.1,D80&lt;0.25,H80&lt;14.057,G80&lt;0.385,G80&lt;0.607,D80&lt;0.35,H80&gt;=5.245,F80&lt;2,B80&gt;=3.35),1.5,"shouldnthappen")))))))))))))))))))))))))))))))))))))</f>
        <v>4.75</v>
      </c>
    </row>
    <row r="81" customFormat="false" ht="13.8" hidden="false" customHeight="false" outlineLevel="0" collapsed="false">
      <c r="A81" s="1" t="n">
        <v>6</v>
      </c>
      <c r="B81" s="1" t="n">
        <v>2.9</v>
      </c>
      <c r="C81" s="1" t="n">
        <v>4.5</v>
      </c>
      <c r="D81" s="1" t="n">
        <v>1.5</v>
      </c>
      <c r="E81" s="1" t="s">
        <v>92</v>
      </c>
      <c r="F81" s="1" t="n">
        <v>2</v>
      </c>
      <c r="G81" s="1" t="n">
        <v>0.244005659362301</v>
      </c>
      <c r="H81" s="16" t="n">
        <v>8.84047660185024</v>
      </c>
      <c r="I81" s="11" t="n">
        <f aca="false">C81</f>
        <v>4.5</v>
      </c>
      <c r="J81" s="1" t="n">
        <f aca="false">AVERAGE(M81:BJ81)</f>
        <v>4.65112</v>
      </c>
      <c r="K81" s="15" t="n">
        <f aca="false">1-SQRT(VAR(M81:BJ81, I81)) / AVERAGE(M81:BJ81)</f>
        <v>0.935492163261404</v>
      </c>
      <c r="L81" s="1" t="n">
        <f aca="false">(J81-I81)/I81</f>
        <v>0.0335822222222222</v>
      </c>
      <c r="M81" s="1" t="n">
        <f aca="false">IF(AND(H81&gt;=16.241,B81&gt;=3.35),6.4,IF(AND(D81&gt;=0.75,A81&lt;5.15,B81&lt;3.35),4.1,IF(AND(D81&gt;=1.5,H81&lt;16.241,B81&gt;=3.35),5.767,IF(AND(B81&gt;=3.25,D81&lt;0.75,A81&lt;5.15,B81&lt;3.35),1.58,IF(AND(A81&lt;4.95,D81&lt;1.5,H81&lt;16.241,B81&gt;=3.35),1.4,IF(AND(A81&lt;4.5,B81&lt;3.25,D81&lt;0.75,A81&lt;5.15,B81&lt;3.35),1.26,IF(AND(A81&gt;=4.5,B81&lt;3.25,D81&lt;0.75,A81&lt;5.15,B81&lt;3.35),1.48,IF(AND(G81&lt;0.356,H81&lt;12.557,D81&lt;1.45,A81&gt;=5.15,B81&lt;3.35),4.267,IF(AND(D81&lt;1.25,H81&gt;=12.557,D81&lt;1.45,A81&gt;=5.15,B81&lt;3.35),4.05,IF(AND(D81&gt;=1.35,G81&gt;=0.356,H81&lt;12.557,D81&lt;1.45,A81&gt;=5.15,B81&lt;3.35),4.25,IF(AND(H81&lt;15.086,D81&gt;=1.25,H81&gt;=12.557,D81&lt;1.45,A81&gt;=5.15,B81&lt;3.35),4.4,IF(AND(F81&lt;2.5,G81&gt;=0.44,D81&lt;2.05,D81&gt;=1.45,A81&gt;=5.15,B81&lt;3.35),4.7,IF(AND(H81&lt;10.391,B81&lt;3.15,D81&gt;=2.05,D81&gt;=1.45,A81&gt;=5.15,B81&lt;3.35),5.1,IF(AND(G81&lt;0.505,B81&gt;=3.15,D81&gt;=2.05,D81&gt;=1.45,A81&gt;=5.15,B81&lt;3.35),5.7,IF(AND(G81&gt;=0.505,B81&gt;=3.15,D81&gt;=2.05,D81&gt;=1.45,A81&gt;=5.15,B81&lt;3.35),5.95,IF(AND(D81&gt;=0.5,G81&lt;0.905,A81&gt;=4.95,D81&lt;1.5,H81&lt;16.241,B81&gt;=3.35),1.6,IF(AND(B81&lt;3.6,G81&gt;=0.905,A81&gt;=4.95,D81&lt;1.5,H81&lt;16.241,B81&gt;=3.35),1.7,IF(AND(B81&gt;=3.6,G81&gt;=0.905,A81&gt;=4.95,D81&lt;1.5,H81&lt;16.241,B81&gt;=3.35),1.767,IF(AND(A81&gt;=5.7,D81&lt;1.35,G81&gt;=0.356,H81&lt;12.557,D81&lt;1.45,A81&gt;=5.15,B81&lt;3.35),3.9,IF(AND(A81&lt;6.35,H81&gt;=15.086,D81&gt;=1.25,H81&gt;=12.557,D81&lt;1.45,A81&gt;=5.15,B81&lt;3.35),4.7,IF(AND(A81&gt;=6.35,H81&gt;=15.086,D81&gt;=1.25,H81&gt;=12.557,D81&lt;1.45,A81&gt;=5.15,B81&lt;3.35),4.6,IF(AND(H81&lt;9.252,D81&lt;1.55,G81&lt;0.44,D81&lt;2.05,D81&gt;=1.45,A81&gt;=5.15,B81&lt;3.35),5.08,IF(AND(H81&gt;=9.252,D81&lt;1.55,G81&lt;0.44,D81&lt;2.05,D81&gt;=1.45,A81&gt;=5.15,B81&lt;3.35),4.7,IF(AND(H81&lt;8.477,D81&gt;=1.55,G81&lt;0.44,D81&lt;2.05,D81&gt;=1.45,A81&gt;=5.15,B81&lt;3.35),5.1,IF(AND(H81&gt;=8.477,D81&gt;=1.55,G81&lt;0.44,D81&lt;2.05,D81&gt;=1.45,A81&gt;=5.15,B81&lt;3.35),5.4,IF(AND(H81&lt;8.435,F81&gt;=2.5,G81&gt;=0.44,D81&lt;2.05,D81&gt;=1.45,A81&gt;=5.15,B81&lt;3.35),5.1,IF(AND(H81&gt;=8.435,F81&gt;=2.5,G81&gt;=0.44,D81&lt;2.05,D81&gt;=1.45,A81&gt;=5.15,B81&lt;3.35),4.86,IF(AND(G81&lt;0.543,H81&gt;=10.391,B81&lt;3.15,D81&gt;=2.05,D81&gt;=1.45,A81&gt;=5.15,B81&lt;3.35),5.56,IF(AND(G81&gt;=0.543,H81&gt;=10.391,B81&lt;3.15,D81&gt;=2.05,D81&gt;=1.45,A81&gt;=5.15,B81&lt;3.35),5.8,IF(AND(A81&lt;5.05,D81&lt;0.5,G81&lt;0.905,A81&gt;=4.95,D81&lt;1.5,H81&lt;16.241,B81&gt;=3.35),1.3,IF(AND(H81&lt;6.583,A81&lt;5.7,D81&lt;1.35,G81&gt;=0.356,H81&lt;12.557,D81&lt;1.45,A81&gt;=5.15,B81&lt;3.35),4,IF(AND(G81&lt;0.585,A81&gt;=5.05,D81&lt;0.5,G81&lt;0.905,A81&gt;=4.95,D81&lt;1.5,H81&lt;16.241,B81&gt;=3.35),1.475,IF(AND(G81&lt;0.62,H81&gt;=6.583,A81&lt;5.7,D81&lt;1.35,G81&gt;=0.356,H81&lt;12.557,D81&lt;1.45,A81&gt;=5.15,B81&lt;3.35),3.75,IF(AND(G81&gt;=0.62,H81&gt;=6.583,A81&lt;5.7,D81&lt;1.35,G81&gt;=0.356,H81&lt;12.557,D81&lt;1.45,A81&gt;=5.15,B81&lt;3.35),3.6,IF(AND(B81&lt;3.75,G81&gt;=0.585,A81&gt;=5.05,D81&lt;0.5,G81&lt;0.905,A81&gt;=4.95,D81&lt;1.5,H81&lt;16.241,B81&gt;=3.35),1.5,IF(AND(B81&gt;=3.75,G81&gt;=0.585,A81&gt;=5.05,D81&lt;0.5,G81&lt;0.905,A81&gt;=4.95,D81&lt;1.5,H81&lt;16.241,B81&gt;=3.35),1.6,"shouldnthappen"))))))))))))))))))))))))))))))))))))</f>
        <v>5.08</v>
      </c>
      <c r="N81" s="1" t="n">
        <f aca="false">IF(AND(H81&lt;5.245,B81&lt;3.65,F81&lt;1.5),1,IF(AND(H81&gt;=14.096,B81&gt;=3.65,F81&lt;1.5),1.65,IF(AND(A81&gt;=5.45,H81&gt;=5.245,B81&lt;3.65,F81&lt;1.5),1.3,IF(AND(H81&gt;=13.586,H81&lt;14.096,B81&gt;=3.65,F81&lt;1.5),1.3,IF(AND(H81&lt;10.258,D81&lt;1.25,F81&lt;2.5,F81&gt;=1.5),3.38,IF(AND(H81&lt;6.982,D81&gt;=1.25,F81&lt;2.5,F81&gt;=1.5),3.96,IF(AND(H81&gt;=13.646,D81&lt;2.05,F81&gt;=2.5,F81&gt;=1.5),6.1,IF(AND(B81&lt;3.05,A81&lt;5.45,H81&gt;=5.245,B81&lt;3.65,F81&lt;1.5),1.375,IF(AND(H81&lt;6.543,H81&lt;13.586,H81&lt;14.096,B81&gt;=3.65,F81&lt;1.5),1.4,IF(AND(H81&gt;=6.543,H81&lt;13.586,H81&lt;14.096,B81&gt;=3.65,F81&lt;1.5),1.5,IF(AND(H81&lt;11.522,H81&gt;=10.258,D81&lt;1.25,F81&lt;2.5,F81&gt;=1.5),3.733,IF(AND(H81&gt;=11.522,H81&gt;=10.258,D81&lt;1.25,F81&lt;2.5,F81&gt;=1.5),3.92,IF(AND(H81&lt;5.767,H81&lt;13.646,D81&lt;2.05,F81&gt;=2.5,F81&gt;=1.5),4.5,IF(AND(A81&lt;6.8,B81&lt;3.15,D81&gt;=2.05,F81&gt;=2.5,F81&gt;=1.5),5.6,IF(AND(A81&gt;=6.8,B81&lt;3.15,D81&gt;=2.05,F81&gt;=2.5,F81&gt;=1.5),5.1,IF(AND(B81&lt;3.25,B81&gt;=3.15,D81&gt;=2.05,F81&gt;=2.5,F81&gt;=1.5),5.8,IF(AND(B81&gt;=3.25,B81&gt;=3.15,D81&gt;=2.05,F81&gt;=2.5,F81&gt;=1.5),5.65,IF(AND(B81&lt;3.15,B81&gt;=3.05,A81&lt;5.45,H81&gt;=5.245,B81&lt;3.65,F81&lt;1.5),1.5,IF(AND(G81&gt;=0.735,H81&lt;13.665,H81&gt;=6.982,D81&gt;=1.25,F81&lt;2.5,F81&gt;=1.5),4.2,IF(AND(H81&lt;14.03,H81&gt;=13.665,H81&gt;=6.982,D81&gt;=1.25,F81&lt;2.5,F81&gt;=1.5),4.8,IF(AND(A81&gt;=6.6,H81&gt;=5.767,H81&lt;13.646,D81&lt;2.05,F81&gt;=2.5,F81&gt;=1.5),6.05,IF(AND(G81&gt;=0.934,B81&gt;=3.15,B81&gt;=3.05,A81&lt;5.45,H81&gt;=5.245,B81&lt;3.65,F81&lt;1.5),1.7,IF(AND(D81&gt;=1.55,G81&lt;0.735,H81&lt;13.665,H81&gt;=6.982,D81&gt;=1.25,F81&lt;2.5,F81&gt;=1.5),5.1,IF(AND(D81&lt;1.45,H81&gt;=14.03,H81&gt;=13.665,H81&gt;=6.982,D81&gt;=1.25,F81&lt;2.5,F81&gt;=1.5),4.7,IF(AND(D81&gt;=1.45,H81&gt;=14.03,H81&gt;=13.665,H81&gt;=6.982,D81&gt;=1.25,F81&lt;2.5,F81&gt;=1.5),4.5,IF(AND(A81&gt;=6.2,A81&lt;6.6,H81&gt;=5.767,H81&lt;13.646,D81&lt;2.05,F81&gt;=2.5,F81&gt;=1.5),5.325,IF(AND(B81&lt;3.25,G81&lt;0.934,B81&gt;=3.15,B81&gt;=3.05,A81&lt;5.45,H81&gt;=5.245,B81&lt;3.65,F81&lt;1.5),1.3,IF(AND(D81&lt;1.35,D81&lt;1.55,G81&lt;0.735,H81&lt;13.665,H81&gt;=6.982,D81&gt;=1.25,F81&lt;2.5,F81&gt;=1.5),4.25,IF(AND(H81&lt;8.435,A81&lt;6.2,A81&lt;6.6,H81&gt;=5.767,H81&lt;13.646,D81&lt;2.05,F81&gt;=2.5,F81&gt;=1.5),5.1,IF(AND(H81&gt;=8.435,A81&lt;6.2,A81&lt;6.6,H81&gt;=5.767,H81&lt;13.646,D81&lt;2.05,F81&gt;=2.5,F81&gt;=1.5),4.9,IF(AND(A81&gt;=5.15,B81&gt;=3.25,G81&lt;0.934,B81&gt;=3.15,B81&gt;=3.05,A81&lt;5.45,H81&gt;=5.245,B81&lt;3.65,F81&lt;1.5),1.5,IF(AND(B81&lt;2.9,D81&gt;=1.35,D81&lt;1.55,G81&lt;0.735,H81&lt;13.665,H81&gt;=6.982,D81&gt;=1.25,F81&lt;2.5,F81&gt;=1.5),4.6,IF(AND(B81&gt;=2.9,D81&gt;=1.35,D81&lt;1.55,G81&lt;0.735,H81&lt;13.665,H81&gt;=6.982,D81&gt;=1.25,F81&lt;2.5,F81&gt;=1.5),4.52,IF(AND(G81&gt;=0.862,A81&lt;5.15,B81&gt;=3.25,G81&lt;0.934,B81&gt;=3.15,B81&gt;=3.05,A81&lt;5.45,H81&gt;=5.245,B81&lt;3.65,F81&lt;1.5),1.5,IF(AND(H81&lt;9.35,G81&lt;0.862,A81&lt;5.15,B81&gt;=3.25,G81&lt;0.934,B81&gt;=3.15,B81&gt;=3.05,A81&lt;5.45,H81&gt;=5.245,B81&lt;3.65,F81&lt;1.5),1.38,IF(AND(H81&gt;=9.35,G81&lt;0.862,A81&lt;5.15,B81&gt;=3.25,G81&lt;0.934,B81&gt;=3.15,B81&gt;=3.05,A81&lt;5.45,H81&gt;=5.245,B81&lt;3.65,F81&lt;1.5),1.4,"shouldnthappen"))))))))))))))))))))))))))))))))))))</f>
        <v>4.52</v>
      </c>
      <c r="O81" s="1" t="n">
        <f aca="false">IF(AND(B81&lt;2.75,A81&lt;5.55),3.96,IF(AND(H81&lt;9.205,A81&lt;5.9,A81&gt;=5.55),3.85,IF(AND(A81&lt;4.35,D81&lt;0.35,B81&gt;=2.75,A81&lt;5.55),1.1,IF(AND(B81&lt;3.65,D81&gt;=0.35,B81&gt;=2.75,A81&lt;5.55),1.65,IF(AND(B81&gt;=3.65,D81&gt;=0.35,B81&gt;=2.75,A81&lt;5.55),1.9,IF(AND(G81&gt;=0.732,H81&gt;=9.205,A81&lt;5.9,A81&gt;=5.55),4.9,IF(AND(G81&lt;0.273,G81&lt;0.732,H81&gt;=9.205,A81&lt;5.9,A81&gt;=5.55),4.5,IF(AND(A81&lt;6.3,G81&lt;0.422,F81&lt;2.5,A81&gt;=5.9,A81&gt;=5.55),5.1,IF(AND(A81&gt;=6.3,G81&lt;0.422,F81&lt;2.5,A81&gt;=5.9,A81&gt;=5.55),4.76,IF(AND(B81&lt;2.4,G81&gt;=0.422,F81&lt;2.5,A81&gt;=5.9,A81&gt;=5.55),4.45,IF(AND(A81&gt;=7,G81&gt;=0.628,F81&gt;=2.5,A81&gt;=5.9,A81&gt;=5.55),6.45,IF(AND(D81&lt;0.15,H81&lt;13.924,A81&gt;=4.35,D81&lt;0.35,B81&gt;=2.75,A81&lt;5.55),1.5,IF(AND(B81&lt;3.15,H81&gt;=13.924,A81&gt;=4.35,D81&lt;0.35,B81&gt;=2.75,A81&lt;5.55),1.56,IF(AND(B81&gt;=3.15,H81&gt;=13.924,A81&gt;=4.35,D81&lt;0.35,B81&gt;=2.75,A81&lt;5.55),1.3,IF(AND(H81&lt;14.316,G81&gt;=0.273,G81&lt;0.732,H81&gt;=9.205,A81&lt;5.9,A81&gt;=5.55),3.95,IF(AND(H81&gt;=14.316,G81&gt;=0.273,G81&lt;0.732,H81&gt;=9.205,A81&lt;5.9,A81&gt;=5.55),4.1,IF(AND(A81&lt;6.2,B81&gt;=2.4,G81&gt;=0.422,F81&lt;2.5,A81&gt;=5.9,A81&gt;=5.55),4.3,IF(AND(A81&gt;=7.05,G81&lt;0.364,G81&lt;0.628,F81&gt;=2.5,A81&gt;=5.9,A81&gt;=5.55),6.1,IF(AND(A81&gt;=7.55,G81&gt;=0.364,G81&lt;0.628,F81&gt;=2.5,A81&gt;=5.9,A81&gt;=5.55),6.4,IF(AND(A81&lt;6.15,A81&lt;7,G81&gt;=0.628,F81&gt;=2.5,A81&gt;=5.9,A81&gt;=5.55),4.9,IF(AND(D81&lt;1.45,A81&gt;=6.2,B81&gt;=2.4,G81&gt;=0.422,F81&lt;2.5,A81&gt;=5.9,A81&gt;=5.55),4.64,IF(AND(D81&gt;=1.45,A81&gt;=6.2,B81&gt;=2.4,G81&gt;=0.422,F81&lt;2.5,A81&gt;=5.9,A81&gt;=5.55),4.9,IF(AND(D81&lt;1.65,A81&lt;7.05,G81&lt;0.364,G81&lt;0.628,F81&gt;=2.5,A81&gt;=5.9,A81&gt;=5.55),5.1,IF(AND(D81&gt;=2.35,A81&lt;7.55,G81&gt;=0.364,G81&lt;0.628,F81&gt;=2.5,A81&gt;=5.9,A81&gt;=5.55),5.633,IF(AND(D81&lt;2.15,A81&gt;=6.15,A81&lt;7,G81&gt;=0.628,F81&gt;=2.5,A81&gt;=5.9,A81&gt;=5.55),5.1,IF(AND(D81&gt;=2.15,A81&gt;=6.15,A81&lt;7,G81&gt;=0.628,F81&gt;=2.5,A81&gt;=5.9,A81&gt;=5.55),5.267,IF(AND(A81&lt;4.9,A81&lt;5.05,D81&gt;=0.15,H81&lt;13.924,A81&gt;=4.35,D81&lt;0.35,B81&gt;=2.75,A81&lt;5.55),1.375,IF(AND(A81&gt;=4.9,A81&lt;5.05,D81&gt;=0.15,H81&lt;13.924,A81&gt;=4.35,D81&lt;0.35,B81&gt;=2.75,A81&lt;5.55),1.3,IF(AND(A81&lt;5.45,A81&gt;=5.05,D81&gt;=0.15,H81&lt;13.924,A81&gt;=4.35,D81&lt;0.35,B81&gt;=2.75,A81&lt;5.55),1.475,IF(AND(A81&gt;=5.45,A81&gt;=5.05,D81&gt;=0.15,H81&lt;13.924,A81&gt;=4.35,D81&lt;0.35,B81&gt;=2.75,A81&lt;5.55),1.4,IF(AND(B81&gt;=3.25,D81&lt;2.35,A81&lt;7.55,G81&gt;=0.364,G81&lt;0.628,F81&gt;=2.5,A81&gt;=5.9,A81&gt;=5.55),5.7,IF(AND(G81&lt;0.006,G81&lt;0.107,D81&gt;=1.65,A81&lt;7.05,G81&lt;0.364,G81&lt;0.628,F81&gt;=2.5,A81&gt;=5.9,A81&gt;=5.55),5.5,IF(AND(G81&gt;=0.006,G81&lt;0.107,D81&gt;=1.65,A81&lt;7.05,G81&lt;0.364,G81&lt;0.628,F81&gt;=2.5,A81&gt;=5.9,A81&gt;=5.55),5.667,IF(AND(D81&lt;2.2,G81&gt;=0.107,D81&gt;=1.65,A81&lt;7.05,G81&lt;0.364,G81&lt;0.628,F81&gt;=2.5,A81&gt;=5.9,A81&gt;=5.55),5.35,IF(AND(D81&gt;=2.2,G81&gt;=0.107,D81&gt;=1.65,A81&lt;7.05,G81&lt;0.364,G81&lt;0.628,F81&gt;=2.5,A81&gt;=5.9,A81&gt;=5.55),5.2,IF(AND(D81&lt;2.25,B81&lt;3.25,D81&lt;2.35,A81&lt;7.55,G81&gt;=0.364,G81&lt;0.628,F81&gt;=2.5,A81&gt;=5.9,A81&gt;=5.55),5.8,IF(AND(D81&gt;=2.25,B81&lt;3.25,D81&lt;2.35,A81&lt;7.55,G81&gt;=0.364,G81&lt;0.628,F81&gt;=2.5,A81&gt;=5.9,A81&gt;=5.55),5.9,"shouldnthappen")))))))))))))))))))))))))))))))))))))</f>
        <v>5.1</v>
      </c>
      <c r="P81" s="1" t="n">
        <f aca="false">IF(AND(D81&gt;=0.75,A81&lt;5.55),3.9,IF(AND(H81&lt;7.482,A81&gt;=5.55),3.45,IF(AND(B81&gt;=3.15,B81&lt;3.25,D81&lt;0.75,A81&lt;5.55),1.262,IF(AND(G81&gt;=0.446,B81&lt;3.15,B81&lt;3.25,D81&lt;0.75,A81&lt;5.55),1.1,IF(AND(G81&lt;0.408,A81&lt;5.05,B81&gt;=3.25,D81&lt;0.75,A81&lt;5.55),1.4,IF(AND(G81&gt;=0.408,A81&lt;5.05,B81&gt;=3.25,D81&lt;0.75,A81&lt;5.55),1.233,IF(AND(G81&gt;=0.676,A81&gt;=5.05,B81&gt;=3.25,D81&lt;0.75,A81&lt;5.55),1.72,IF(AND(H81&lt;9.386,A81&lt;5.85,F81&lt;2.5,H81&gt;=7.482,A81&gt;=5.55),3.5,IF(AND(H81&gt;=9.386,A81&lt;5.85,F81&lt;2.5,H81&gt;=7.482,A81&gt;=5.55),4.275,IF(AND(H81&gt;=16.284,G81&lt;0.865,F81&gt;=2.5,H81&gt;=7.482,A81&gt;=5.55),6.6,IF(AND(G81&lt;0.912,G81&gt;=0.865,F81&gt;=2.5,H81&gt;=7.482,A81&gt;=5.55),4.8,IF(AND(G81&gt;=0.912,G81&gt;=0.865,F81&gt;=2.5,H81&gt;=7.482,A81&gt;=5.55),5.175,IF(AND(A81&gt;=4.95,G81&lt;0.446,B81&lt;3.15,B81&lt;3.25,D81&lt;0.75,A81&lt;5.55),1.6,IF(AND(H81&gt;=12.974,G81&lt;0.676,A81&gt;=5.05,B81&gt;=3.25,D81&lt;0.75,A81&lt;5.55),1.3,IF(AND(D81&lt;1.45,H81&lt;13.531,A81&gt;=5.85,F81&lt;2.5,H81&gt;=7.482,A81&gt;=5.55),4.2,IF(AND(D81&gt;=1.45,H81&lt;13.531,A81&gt;=5.85,F81&lt;2.5,H81&gt;=7.482,A81&gt;=5.55),4.967,IF(AND(G81&lt;0.187,H81&gt;=13.531,A81&gt;=5.85,F81&lt;2.5,H81&gt;=7.482,A81&gt;=5.55),5,IF(AND(H81&gt;=12.675,A81&lt;4.95,G81&lt;0.446,B81&lt;3.15,B81&lt;3.25,D81&lt;0.75,A81&lt;5.55),1.5,IF(AND(H81&lt;10.826,H81&lt;12.974,G81&lt;0.676,A81&gt;=5.05,B81&gt;=3.25,D81&lt;0.75,A81&lt;5.55),1.46,IF(AND(H81&gt;=10.826,H81&lt;12.974,G81&lt;0.676,A81&gt;=5.05,B81&gt;=3.25,D81&lt;0.75,A81&lt;5.55),1.4,IF(AND(A81&lt;6.15,G81&gt;=0.187,H81&gt;=13.531,A81&gt;=5.85,F81&lt;2.5,H81&gt;=7.482,A81&gt;=5.55),4.7,IF(AND(A81&lt;6.85,B81&lt;2.95,H81&lt;16.284,G81&lt;0.865,F81&gt;=2.5,H81&gt;=7.482,A81&gt;=5.55),5.32,IF(AND(A81&gt;=6.85,B81&lt;2.95,H81&lt;16.284,G81&lt;0.865,F81&gt;=2.5,H81&gt;=7.482,A81&gt;=5.55),6.567,IF(AND(A81&lt;4.85,H81&lt;12.675,A81&lt;4.95,G81&lt;0.446,B81&lt;3.15,B81&lt;3.25,D81&lt;0.75,A81&lt;5.55),1.4,IF(AND(A81&gt;=4.85,H81&lt;12.675,A81&lt;4.95,G81&lt;0.446,B81&lt;3.15,B81&lt;3.25,D81&lt;0.75,A81&lt;5.55),1.5,IF(AND(B81&lt;3.1,A81&gt;=6.15,G81&gt;=0.187,H81&gt;=13.531,A81&gt;=5.85,F81&lt;2.5,H81&gt;=7.482,A81&gt;=5.55),4.467,IF(AND(B81&gt;=3.1,A81&gt;=6.15,G81&gt;=0.187,H81&gt;=13.531,A81&gt;=5.85,F81&lt;2.5,H81&gt;=7.482,A81&gt;=5.55),4.7,IF(AND(G81&gt;=0.379,B81&lt;3.15,B81&gt;=2.95,H81&lt;16.284,G81&lt;0.865,F81&gt;=2.5,H81&gt;=7.482,A81&gt;=5.55),5.733,IF(AND(A81&lt;6.6,B81&gt;=3.15,B81&gt;=2.95,H81&lt;16.284,G81&lt;0.865,F81&gt;=2.5,H81&gt;=7.482,A81&gt;=5.55),5.38,IF(AND(A81&lt;6.7,G81&lt;0.379,B81&lt;3.15,B81&gt;=2.95,H81&lt;16.284,G81&lt;0.865,F81&gt;=2.5,H81&gt;=7.482,A81&gt;=5.55),5.3,IF(AND(A81&gt;=6.7,G81&lt;0.379,B81&lt;3.15,B81&gt;=2.95,H81&lt;16.284,G81&lt;0.865,F81&gt;=2.5,H81&gt;=7.482,A81&gt;=5.55),5.16,IF(AND(A81&lt;7.05,A81&gt;=6.6,B81&gt;=3.15,B81&gt;=2.95,H81&lt;16.284,G81&lt;0.865,F81&gt;=2.5,H81&gt;=7.482,A81&gt;=5.55),5.78,IF(AND(A81&gt;=7.05,A81&gt;=6.6,B81&gt;=3.15,B81&gt;=2.95,H81&lt;16.284,G81&lt;0.865,F81&gt;=2.5,H81&gt;=7.482,A81&gt;=5.55),6.1,"shouldnthappen")))))))))))))))))))))))))))))))))</f>
        <v>4.967</v>
      </c>
      <c r="Q81" s="1" t="n">
        <f aca="false">IF(AND(G81&gt;=0.422,B81&lt;3.25,F81&lt;1.5),1.25,IF(AND(G81&gt;=0.082,G81&lt;0.125,F81&gt;=1.5),6.7,IF(AND(G81&lt;0.251,G81&lt;0.422,B81&lt;3.25,F81&lt;1.5),1.38,IF(AND(G81&gt;=0.251,G81&lt;0.422,B81&lt;3.25,F81&lt;1.5),1.55,IF(AND(G81&gt;=0.385,G81&lt;0.633,B81&gt;=3.25,F81&lt;1.5),1.367,IF(AND(B81&lt;3.35,G81&gt;=0.633,B81&gt;=3.25,F81&lt;1.5),1.7,IF(AND(A81&lt;5.85,G81&lt;0.082,G81&lt;0.125,F81&gt;=1.5),4.5,IF(AND(F81&gt;=2.5,D81&lt;1.6,G81&gt;=0.125,F81&gt;=1.5),5.05,IF(AND(H81&gt;=16.774,D81&gt;=1.6,G81&gt;=0.125,F81&gt;=1.5),6.4,IF(AND(D81&gt;=0.5,G81&lt;0.385,G81&lt;0.633,B81&gt;=3.25,F81&lt;1.5),1.6,IF(AND(B81&lt;3.6,B81&gt;=3.35,G81&gt;=0.633,B81&gt;=3.25,F81&lt;1.5),1.55,IF(AND(B81&gt;=3.6,B81&gt;=3.35,G81&gt;=0.633,B81&gt;=3.25,F81&lt;1.5),1.6,IF(AND(D81&lt;1.65,A81&gt;=5.85,G81&lt;0.082,G81&lt;0.125,F81&gt;=1.5),4.7,IF(AND(A81&lt;5.3,F81&lt;2.5,D81&lt;1.6,G81&gt;=0.125,F81&gt;=1.5),3.15,IF(AND(B81&gt;=3.2,H81&lt;16.774,D81&gt;=1.6,G81&gt;=0.125,F81&gt;=1.5),5.675,IF(AND(H81&lt;11.767,D81&lt;0.5,G81&lt;0.385,G81&lt;0.633,B81&gt;=3.25,F81&lt;1.5),1.5,IF(AND(H81&gt;=11.767,D81&lt;0.5,G81&lt;0.385,G81&lt;0.633,B81&gt;=3.25,F81&lt;1.5),1.367,IF(AND(H81&lt;8.367,D81&gt;=1.65,A81&gt;=5.85,G81&lt;0.082,G81&lt;0.125,F81&gt;=1.5),5.7,IF(AND(H81&gt;=8.367,D81&gt;=1.65,A81&gt;=5.85,G81&lt;0.082,G81&lt;0.125,F81&gt;=1.5),5.575,IF(AND(A81&gt;=7.1,B81&lt;3.2,H81&lt;16.774,D81&gt;=1.6,G81&gt;=0.125,F81&gt;=1.5),6.3,IF(AND(H81&gt;=15.395,B81&lt;2.85,A81&gt;=5.3,F81&lt;2.5,D81&lt;1.6,G81&gt;=0.125,F81&gt;=1.5),4.8,IF(AND(H81&lt;8.486,B81&gt;=2.85,A81&gt;=5.3,F81&lt;2.5,D81&lt;1.6,G81&gt;=0.125,F81&gt;=1.5),3.85,IF(AND(D81&gt;=2.1,A81&lt;7.1,B81&lt;3.2,H81&lt;16.774,D81&gt;=1.6,G81&gt;=0.125,F81&gt;=1.5),5.5,IF(AND(B81&gt;=2.75,H81&lt;15.395,B81&lt;2.85,A81&gt;=5.3,F81&lt;2.5,D81&lt;1.6,G81&gt;=0.125,F81&gt;=1.5),4.489,IF(AND(H81&gt;=15.168,H81&gt;=8.486,B81&gt;=2.85,A81&gt;=5.3,F81&lt;2.5,D81&lt;1.6,G81&gt;=0.125,F81&gt;=1.5),4.7,IF(AND(G81&gt;=0.519,D81&lt;2.1,A81&lt;7.1,B81&lt;3.2,H81&lt;16.774,D81&gt;=1.6,G81&gt;=0.125,F81&gt;=1.5),4.925,IF(AND(G81&gt;=0.897,B81&lt;2.75,H81&lt;15.395,B81&lt;2.85,A81&gt;=5.3,F81&lt;2.5,D81&lt;1.6,G81&gt;=0.125,F81&gt;=1.5),4.567,IF(AND(A81&lt;5.65,H81&lt;15.168,H81&gt;=8.486,B81&gt;=2.85,A81&gt;=5.3,F81&lt;2.5,D81&lt;1.6,G81&gt;=0.125,F81&gt;=1.5),4.5,IF(AND(G81&lt;0.23,G81&lt;0.519,D81&lt;2.1,A81&lt;7.1,B81&lt;3.2,H81&lt;16.774,D81&gt;=1.6,G81&gt;=0.125,F81&gt;=1.5),5,IF(AND(A81&lt;5.9,G81&lt;0.897,B81&lt;2.75,H81&lt;15.395,B81&lt;2.85,A81&gt;=5.3,F81&lt;2.5,D81&lt;1.6,G81&gt;=0.125,F81&gt;=1.5),4.1,IF(AND(A81&gt;=5.9,G81&lt;0.897,B81&lt;2.75,H81&lt;15.395,B81&lt;2.85,A81&gt;=5.3,F81&lt;2.5,D81&lt;1.6,G81&gt;=0.125,F81&gt;=1.5),4.5,IF(AND(A81&lt;6.05,A81&gt;=5.65,H81&lt;15.168,H81&gt;=8.486,B81&gt;=2.85,A81&gt;=5.3,F81&lt;2.5,D81&lt;1.6,G81&gt;=0.125,F81&gt;=1.5),4.2,IF(AND(A81&gt;=6.05,A81&gt;=5.65,H81&lt;15.168,H81&gt;=8.486,B81&gt;=2.85,A81&gt;=5.3,F81&lt;2.5,D81&lt;1.6,G81&gt;=0.125,F81&gt;=1.5),4.35,IF(AND(D81&lt;1.95,G81&gt;=0.23,G81&lt;0.519,D81&lt;2.1,A81&lt;7.1,B81&lt;3.2,H81&lt;16.774,D81&gt;=1.6,G81&gt;=0.125,F81&gt;=1.5),5.3,IF(AND(D81&gt;=1.95,G81&gt;=0.23,G81&lt;0.519,D81&lt;2.1,A81&lt;7.1,B81&lt;3.2,H81&lt;16.774,D81&gt;=1.6,G81&gt;=0.125,F81&gt;=1.5),5.2,"shouldnthappen")))))))))))))))))))))))))))))))))))</f>
        <v>4.2</v>
      </c>
      <c r="R81" s="1" t="n">
        <f aca="false">IF(AND(G81&gt;=0.901,F81&lt;1.5),1.9,IF(AND(H81&lt;5.523,D81&lt;0.35,G81&lt;0.901,F81&lt;1.5),1,IF(AND(B81&lt;3.6,D81&gt;=0.35,G81&lt;0.901,F81&lt;1.5),1.575,IF(AND(B81&gt;=3.6,D81&gt;=0.35,G81&lt;0.901,F81&lt;1.5),1.5,IF(AND(G81&gt;=0.837,D81&lt;1.15,D81&lt;1.45,F81&gt;=1.5),3,IF(AND(G81&gt;=0.66,D81&gt;=1.15,D81&lt;1.45,F81&gt;=1.5),4,IF(AND(F81&gt;=2.5,D81&lt;1.55,D81&gt;=1.45,F81&gt;=1.5),5.025,IF(AND(F81&lt;2.5,D81&gt;=1.55,D81&gt;=1.45,F81&gt;=1.5),4.933,IF(AND(B81&lt;2.45,G81&lt;0.837,D81&lt;1.15,D81&lt;1.45,F81&gt;=1.5),3.3,IF(AND(B81&gt;=2.45,G81&lt;0.837,D81&lt;1.15,D81&lt;1.45,F81&gt;=1.5),3.86,IF(AND(B81&gt;=3.05,F81&lt;2.5,D81&lt;1.55,D81&gt;=1.45,F81&gt;=1.5),4.8,IF(AND(D81&gt;=2.45,F81&gt;=2.5,D81&gt;=1.55,D81&gt;=1.45,F81&gt;=1.5),5.875,IF(AND(H81&lt;13.187,G81&lt;0.217,H81&gt;=5.523,D81&lt;0.35,G81&lt;0.901,F81&lt;1.5),1.4,IF(AND(H81&gt;=13.187,G81&lt;0.217,H81&gt;=5.523,D81&lt;0.35,G81&lt;0.901,F81&lt;1.5),1.5,IF(AND(G81&lt;0.33,G81&gt;=0.217,H81&gt;=5.523,D81&lt;0.35,G81&lt;0.901,F81&lt;1.5),1.28,IF(AND(A81&lt;6.05,D81&lt;1.35,G81&lt;0.66,D81&gt;=1.15,D81&lt;1.45,F81&gt;=1.5),4.175,IF(AND(A81&gt;=6.05,D81&lt;1.35,G81&lt;0.66,D81&gt;=1.15,D81&lt;1.45,F81&gt;=1.5),4.3,IF(AND(A81&lt;5.65,D81&gt;=1.35,G81&lt;0.66,D81&gt;=1.15,D81&lt;1.45,F81&gt;=1.5),3.9,IF(AND(A81&gt;=5.65,D81&gt;=1.35,G81&lt;0.66,D81&gt;=1.15,D81&lt;1.45,F81&gt;=1.5),4.52,IF(AND(A81&lt;6.25,B81&lt;3.05,F81&lt;2.5,D81&lt;1.55,D81&gt;=1.45,F81&gt;=1.5),4.5,IF(AND(A81&gt;=6.25,B81&lt;3.05,F81&lt;2.5,D81&lt;1.55,D81&gt;=1.45,F81&gt;=1.5),4.675,IF(AND(A81&gt;=7.25,D81&lt;2.45,F81&gt;=2.5,D81&gt;=1.55,D81&gt;=1.45,F81&gt;=1.5),6.433,IF(AND(D81&gt;=0.25,G81&gt;=0.33,G81&gt;=0.217,H81&gt;=5.523,D81&lt;0.35,G81&lt;0.901,F81&lt;1.5),1.4,IF(AND(A81&lt;6.15,A81&lt;7.25,D81&lt;2.45,F81&gt;=2.5,D81&gt;=1.55,D81&gt;=1.45,F81&gt;=1.5),5.025,IF(AND(H81&lt;6.439,D81&lt;0.25,G81&gt;=0.33,G81&gt;=0.217,H81&gt;=5.523,D81&lt;0.35,G81&lt;0.901,F81&lt;1.5),1.5,IF(AND(H81&gt;=6.439,D81&lt;0.25,G81&gt;=0.33,G81&gt;=0.217,H81&gt;=5.523,D81&lt;0.35,G81&lt;0.901,F81&lt;1.5),1.38,IF(AND(H81&gt;=13.711,A81&gt;=6.15,A81&lt;7.25,D81&lt;2.45,F81&gt;=2.5,D81&gt;=1.55,D81&gt;=1.45,F81&gt;=1.5),5.68,IF(AND(B81&gt;=3.3,H81&lt;13.711,A81&gt;=6.15,A81&lt;7.25,D81&lt;2.45,F81&gt;=2.5,D81&gt;=1.55,D81&gt;=1.45,F81&gt;=1.5),5.6,IF(AND(G81&lt;0.093,B81&lt;3.3,H81&lt;13.711,A81&gt;=6.15,A81&lt;7.25,D81&lt;2.45,F81&gt;=2.5,D81&gt;=1.55,D81&gt;=1.45,F81&gt;=1.5),5.56,IF(AND(D81&lt;1.95,G81&gt;=0.093,B81&lt;3.3,H81&lt;13.711,A81&gt;=6.15,A81&lt;7.25,D81&lt;2.45,F81&gt;=2.5,D81&gt;=1.55,D81&gt;=1.45,F81&gt;=1.5),5.3,IF(AND(B81&lt;3.15,D81&gt;=1.95,G81&gt;=0.093,B81&lt;3.3,H81&lt;13.711,A81&gt;=6.15,A81&lt;7.25,D81&lt;2.45,F81&gt;=2.5,D81&gt;=1.55,D81&gt;=1.45,F81&gt;=1.5),5.1,IF(AND(B81&gt;=3.15,D81&gt;=1.95,G81&gt;=0.093,B81&lt;3.3,H81&lt;13.711,A81&gt;=6.15,A81&lt;7.25,D81&lt;2.45,F81&gt;=2.5,D81&gt;=1.55,D81&gt;=1.45,F81&gt;=1.5),5.15,"shouldnthappen"))))))))))))))))))))))))))))))))</f>
        <v>4.5</v>
      </c>
      <c r="S81" s="1" t="n">
        <f aca="false">IF(AND(G81&gt;=0.859,D81&gt;=0.35,F81&lt;1.5),1.9,IF(AND(D81&lt;1.75,F81&gt;=2.5,F81&gt;=1.5),4.867,IF(AND(H81&lt;8.42,A81&lt;5.05,D81&lt;0.35,F81&lt;1.5),1.42,IF(AND(H81&gt;=14.877,A81&gt;=5.05,D81&lt;0.35,F81&lt;1.5),1.3,IF(AND(B81&lt;3.35,G81&lt;0.859,D81&gt;=0.35,F81&lt;1.5),1.7,IF(AND(B81&gt;=3.35,G81&lt;0.859,D81&gt;=0.35,F81&lt;1.5),1.5,IF(AND(A81&gt;=6.05,B81&lt;2.75,F81&lt;2.5,F81&gt;=1.5),4.733,IF(AND(G81&gt;=0.68,B81&gt;=2.75,F81&lt;2.5,F81&gt;=1.5),4.025,IF(AND(H81&gt;=16.284,D81&gt;=1.75,F81&gt;=2.5,F81&gt;=1.5),6.6,IF(AND(A81&lt;4.35,H81&gt;=8.42,A81&lt;5.05,D81&lt;0.35,F81&lt;1.5),1.1,IF(AND(G81&gt;=0.948,H81&lt;14.877,A81&gt;=5.05,D81&lt;0.35,F81&lt;1.5),1.7,IF(AND(A81&lt;5.3,A81&lt;6.05,B81&lt;2.75,F81&lt;2.5,F81&gt;=1.5),3,IF(AND(H81&gt;=15.168,G81&lt;0.68,B81&gt;=2.75,F81&lt;2.5,F81&gt;=1.5),4.75,IF(AND(H81&gt;=14.005,A81&gt;=4.35,H81&gt;=8.42,A81&lt;5.05,D81&lt;0.35,F81&lt;1.5),1.375,IF(AND(A81&gt;=5.55,G81&lt;0.948,H81&lt;14.877,A81&gt;=5.05,D81&lt;0.35,F81&lt;1.5),1.7,IF(AND(H81&lt;12.363,A81&gt;=5.3,A81&lt;6.05,B81&lt;2.75,F81&lt;2.5,F81&gt;=1.5),3.825,IF(AND(H81&gt;=12.363,A81&gt;=5.3,A81&lt;6.05,B81&lt;2.75,F81&lt;2.5,F81&gt;=1.5),4.033,IF(AND(H81&gt;=14.508,H81&lt;15.168,G81&lt;0.68,B81&gt;=2.75,F81&lt;2.5,F81&gt;=1.5),4.2,IF(AND(D81&gt;=2.35,D81&gt;=2.2,H81&lt;16.284,D81&gt;=1.75,F81&gt;=2.5,F81&gt;=1.5),5.267,IF(AND(G81&lt;0.231,H81&lt;14.005,A81&gt;=4.35,H81&gt;=8.42,A81&lt;5.05,D81&lt;0.35,F81&lt;1.5),1.4,IF(AND(H81&gt;=14.494,A81&lt;5.55,G81&lt;0.948,H81&lt;14.877,A81&gt;=5.05,D81&lt;0.35,F81&lt;1.5),1.6,IF(AND(A81&lt;6.1,H81&lt;14.508,H81&lt;15.168,G81&lt;0.68,B81&gt;=2.75,F81&lt;2.5,F81&gt;=1.5),4.5,IF(AND(A81&lt;6.1,H81&lt;11.8,D81&lt;2.2,H81&lt;16.284,D81&gt;=1.75,F81&gt;=2.5,F81&gt;=1.5),4.95,IF(AND(A81&gt;=6.1,H81&lt;11.8,D81&lt;2.2,H81&lt;16.284,D81&gt;=1.75,F81&gt;=2.5,F81&gt;=1.5),5.333,IF(AND(B81&lt;2.75,H81&gt;=11.8,D81&lt;2.2,H81&lt;16.284,D81&gt;=1.75,F81&gt;=2.5,F81&gt;=1.5),5.1,IF(AND(B81&gt;=3.15,D81&lt;2.35,D81&gt;=2.2,H81&lt;16.284,D81&gt;=1.75,F81&gt;=2.5,F81&gt;=1.5),5.5,IF(AND(B81&gt;=3.35,G81&gt;=0.231,H81&lt;14.005,A81&gt;=4.35,H81&gt;=8.42,A81&lt;5.05,D81&lt;0.35,F81&lt;1.5),1.3,IF(AND(H81&lt;13.869,H81&lt;14.494,A81&lt;5.55,G81&lt;0.948,H81&lt;14.877,A81&gt;=5.05,D81&lt;0.35,F81&lt;1.5),1.5,IF(AND(H81&gt;=13.869,H81&lt;14.494,A81&lt;5.55,G81&lt;0.948,H81&lt;14.877,A81&gt;=5.05,D81&lt;0.35,F81&lt;1.5),1.4,IF(AND(G81&lt;0.636,A81&gt;=6.1,H81&lt;14.508,H81&lt;15.168,G81&lt;0.68,B81&gt;=2.75,F81&lt;2.5,F81&gt;=1.5),4.68,IF(AND(G81&gt;=0.636,A81&gt;=6.1,H81&lt;14.508,H81&lt;15.168,G81&lt;0.68,B81&gt;=2.75,F81&lt;2.5,F81&gt;=1.5),4.4,IF(AND(B81&lt;2.85,B81&gt;=2.75,H81&gt;=11.8,D81&lt;2.2,H81&lt;16.284,D81&gt;=1.75,F81&gt;=2.5,F81&gt;=1.5),6.7,IF(AND(H81&lt;10.626,B81&lt;3.15,D81&lt;2.35,D81&gt;=2.2,H81&lt;16.284,D81&gt;=1.75,F81&gt;=2.5,F81&gt;=1.5),5.1,IF(AND(H81&gt;=10.626,B81&lt;3.15,D81&lt;2.35,D81&gt;=2.2,H81&lt;16.284,D81&gt;=1.75,F81&gt;=2.5,F81&gt;=1.5),5.2,IF(AND(G81&lt;0.378,B81&lt;3.35,G81&gt;=0.231,H81&lt;14.005,A81&gt;=4.35,H81&gt;=8.42,A81&lt;5.05,D81&lt;0.35,F81&lt;1.5),1.2,IF(AND(G81&gt;=0.378,B81&lt;3.35,G81&gt;=0.231,H81&lt;14.005,A81&gt;=4.35,H81&gt;=8.42,A81&lt;5.05,D81&lt;0.35,F81&lt;1.5),1.3,IF(AND(A81&lt;6.2,B81&gt;=2.85,B81&gt;=2.75,H81&gt;=11.8,D81&lt;2.2,H81&lt;16.284,D81&gt;=1.75,F81&gt;=2.5,F81&gt;=1.5),4.9,IF(AND(G81&lt;0.388,A81&gt;=6.2,B81&gt;=2.85,B81&gt;=2.75,H81&gt;=11.8,D81&lt;2.2,H81&lt;16.284,D81&gt;=1.75,F81&gt;=2.5,F81&gt;=1.5),5.52,IF(AND(G81&gt;=0.388,A81&gt;=6.2,B81&gt;=2.85,B81&gt;=2.75,H81&gt;=11.8,D81&lt;2.2,H81&lt;16.284,D81&gt;=1.75,F81&gt;=2.5,F81&gt;=1.5),5.7,"shouldnthappen")))))))))))))))))))))))))))))))))))))))</f>
        <v>4.5</v>
      </c>
      <c r="T81" s="1" t="n">
        <f aca="false">IF(AND(D81&gt;=0.8,A81&lt;5.45),3.7,IF(AND(D81&gt;=0.35,D81&lt;0.8,A81&lt;5.45),1.56,IF(AND(G81&lt;0.164,F81&lt;2.5,A81&gt;=5.45),1.6,IF(AND(H81&gt;=16.718,F81&gt;=2.5,A81&gt;=5.45),6.4,IF(AND(G81&gt;=0.719,H81&lt;16.718,F81&gt;=2.5,A81&gt;=5.45),5.05,IF(AND(A81&lt;4.35,A81&lt;5.05,D81&lt;0.35,D81&lt;0.8,A81&lt;5.45),1.1,IF(AND(H81&gt;=14.494,A81&gt;=5.05,D81&lt;0.35,D81&lt;0.8,A81&lt;5.45),1.6,IF(AND(G81&lt;0.338,D81&lt;1.25,G81&gt;=0.164,F81&lt;2.5,A81&gt;=5.45),4.1,IF(AND(H81&lt;8.397,D81&gt;=1.25,G81&gt;=0.164,F81&lt;2.5,A81&gt;=5.45),4,IF(AND(H81&lt;11.031,H81&lt;14.494,A81&gt;=5.05,D81&lt;0.35,D81&lt;0.8,A81&lt;5.45),1.5,IF(AND(H81&gt;=11.031,H81&lt;14.494,A81&gt;=5.05,D81&lt;0.35,D81&lt;0.8,A81&lt;5.45),1.44,IF(AND(B81&lt;2.65,H81&gt;=8.397,D81&gt;=1.25,G81&gt;=0.164,F81&lt;2.5,A81&gt;=5.45),4.767,IF(AND(H81&lt;7.388,G81&lt;0.487,G81&lt;0.719,H81&lt;16.718,F81&gt;=2.5,A81&gt;=5.45),5.067,IF(AND(G81&lt;0.533,G81&gt;=0.487,G81&lt;0.719,H81&lt;16.718,F81&gt;=2.5,A81&gt;=5.45),5.8,IF(AND(G81&gt;=0.533,G81&gt;=0.487,G81&lt;0.719,H81&lt;16.718,F81&gt;=2.5,A81&gt;=5.45),5.86,IF(AND(B81&lt;3.25,A81&gt;=4.95,A81&gt;=4.35,A81&lt;5.05,D81&lt;0.35,D81&lt;0.8,A81&lt;5.45),1.2,IF(AND(A81&lt;5.6,H81&lt;11.218,G81&gt;=0.338,D81&lt;1.25,G81&gt;=0.164,F81&lt;2.5,A81&gt;=5.45),3.7,IF(AND(A81&gt;=5.6,H81&lt;11.218,G81&gt;=0.338,D81&lt;1.25,G81&gt;=0.164,F81&lt;2.5,A81&gt;=5.45),3.5,IF(AND(H81&lt;12.668,H81&gt;=11.218,G81&gt;=0.338,D81&lt;1.25,G81&gt;=0.164,F81&lt;2.5,A81&gt;=5.45),3.9,IF(AND(H81&gt;=12.668,H81&gt;=11.218,G81&gt;=0.338,D81&lt;1.25,G81&gt;=0.164,F81&lt;2.5,A81&gt;=5.45),4,IF(AND(H81&gt;=15.705,B81&gt;=2.65,H81&gt;=8.397,D81&gt;=1.25,G81&gt;=0.164,F81&lt;2.5,A81&gt;=5.45),4.8,IF(AND(B81&lt;2.75,H81&gt;=7.388,G81&lt;0.487,G81&lt;0.719,H81&lt;16.718,F81&gt;=2.5,A81&gt;=5.45),5.26,IF(AND(B81&lt;2.95,A81&lt;4.5,A81&lt;4.95,A81&gt;=4.35,A81&lt;5.05,D81&lt;0.35,D81&lt;0.8,A81&lt;5.45),1.4,IF(AND(B81&gt;=2.95,A81&lt;4.5,A81&lt;4.95,A81&gt;=4.35,A81&lt;5.05,D81&lt;0.35,D81&lt;0.8,A81&lt;5.45),1.3,IF(AND(H81&gt;=13.924,A81&gt;=4.5,A81&lt;4.95,A81&gt;=4.35,A81&lt;5.05,D81&lt;0.35,D81&lt;0.8,A81&lt;5.45),1.5,IF(AND(G81&lt;0.252,B81&gt;=3.25,A81&gt;=4.95,A81&gt;=4.35,A81&lt;5.05,D81&lt;0.35,D81&lt;0.8,A81&lt;5.45),1.4,IF(AND(G81&gt;=0.252,B81&gt;=3.25,A81&gt;=4.95,A81&gt;=4.35,A81&lt;5.05,D81&lt;0.35,D81&lt;0.8,A81&lt;5.45),1.32,IF(AND(G81&gt;=0.473,H81&lt;15.705,B81&gt;=2.65,H81&gt;=8.397,D81&gt;=1.25,G81&gt;=0.164,F81&lt;2.5,A81&gt;=5.45),4.7,IF(AND(B81&gt;=3.15,B81&gt;=2.75,H81&gt;=7.388,G81&lt;0.487,G81&lt;0.719,H81&lt;16.718,F81&gt;=2.5,A81&gt;=5.45),5.7,IF(AND(B81&lt;3.15,H81&lt;13.924,A81&gt;=4.5,A81&lt;4.95,A81&gt;=4.35,A81&lt;5.05,D81&lt;0.35,D81&lt;0.8,A81&lt;5.45),1.433,IF(AND(B81&gt;=3.15,H81&lt;13.924,A81&gt;=4.5,A81&lt;4.95,A81&gt;=4.35,A81&lt;5.05,D81&lt;0.35,D81&lt;0.8,A81&lt;5.45),1.4,IF(AND(H81&gt;=14.81,G81&lt;0.473,H81&lt;15.705,B81&gt;=2.65,H81&gt;=8.397,D81&gt;=1.25,G81&gt;=0.164,F81&lt;2.5,A81&gt;=5.45),4.2,IF(AND(A81&lt;6.65,B81&lt;3.15,B81&gt;=2.75,H81&gt;=7.388,G81&lt;0.487,G81&lt;0.719,H81&lt;16.718,F81&gt;=2.5,A81&gt;=5.45),5.6,IF(AND(A81&gt;=6.65,B81&lt;3.15,B81&gt;=2.75,H81&gt;=7.388,G81&lt;0.487,G81&lt;0.719,H81&lt;16.718,F81&gt;=2.5,A81&gt;=5.45),5.4,IF(AND(A81&lt;6.15,H81&lt;14.81,G81&lt;0.473,H81&lt;15.705,B81&gt;=2.65,H81&gt;=8.397,D81&gt;=1.25,G81&gt;=0.164,F81&lt;2.5,A81&gt;=5.45),4.5,IF(AND(A81&gt;=6.15,H81&lt;14.81,G81&lt;0.473,H81&lt;15.705,B81&gt;=2.65,H81&gt;=8.397,D81&gt;=1.25,G81&gt;=0.164,F81&lt;2.5,A81&gt;=5.45),4.4,"shouldnthappen"))))))))))))))))))))))))))))))))))))</f>
        <v>4.5</v>
      </c>
      <c r="U81" s="1" t="n">
        <f aca="false">IF(AND(G81&gt;=0.934,F81&lt;1.5),1.7,IF(AND(D81&lt;0.15,D81&lt;0.25,G81&lt;0.934,F81&lt;1.5),1.38,IF(AND(H81&gt;=14.379,D81&gt;=0.25,G81&lt;0.934,F81&lt;1.5),1.7,IF(AND(A81&lt;5.3,D81&lt;1.35,F81&lt;2.5,F81&gt;=1.5),3.15,IF(AND(H81&lt;7.148,D81&gt;=1.35,F81&lt;2.5,F81&gt;=1.5),3.9,IF(AND(G81&lt;0.352,A81&lt;6.15,F81&gt;=2.5,F81&gt;=1.5),4.5,IF(AND(G81&gt;=0.352,A81&lt;6.15,F81&gt;=2.5,F81&gt;=1.5),4.92,IF(AND(B81&lt;2.85,A81&gt;=6.15,F81&gt;=2.5,F81&gt;=1.5),6.2,IF(AND(D81&gt;=0.45,H81&lt;14.379,D81&gt;=0.25,G81&lt;0.934,F81&lt;1.5),1.65,IF(AND(G81&gt;=0.857,A81&gt;=5.3,D81&lt;1.35,F81&lt;2.5,F81&gt;=1.5),4.3,IF(AND(A81&gt;=7.25,B81&gt;=2.85,A81&gt;=6.15,F81&gt;=2.5,F81&gt;=1.5),6.425,IF(AND(H81&lt;9.499,A81&lt;5.05,D81&gt;=0.15,D81&lt;0.25,G81&lt;0.934,F81&lt;1.5),1.4,IF(AND(A81&gt;=5.45,A81&gt;=5.05,D81&gt;=0.15,D81&lt;0.25,G81&lt;0.934,F81&lt;1.5),1.3,IF(AND(B81&gt;=4.15,D81&lt;0.45,H81&lt;14.379,D81&gt;=0.25,G81&lt;0.934,F81&lt;1.5),1.5,IF(AND(A81&gt;=5.75,G81&lt;0.857,A81&gt;=5.3,D81&lt;1.35,F81&lt;2.5,F81&gt;=1.5),4.02,IF(AND(A81&lt;6.65,G81&lt;0.333,H81&gt;=7.148,D81&gt;=1.35,F81&lt;2.5,F81&gt;=1.5),4.475,IF(AND(A81&gt;=6.65,G81&lt;0.333,H81&gt;=7.148,D81&gt;=1.35,F81&lt;2.5,F81&gt;=1.5),4.8,IF(AND(D81&gt;=1.45,G81&gt;=0.333,H81&gt;=7.148,D81&gt;=1.35,F81&lt;2.5,F81&gt;=1.5),4.85,IF(AND(G81&gt;=0.861,A81&lt;7.25,B81&gt;=2.85,A81&gt;=6.15,F81&gt;=2.5,F81&gt;=1.5),5.2,IF(AND(G81&lt;0.571,H81&gt;=9.499,A81&lt;5.05,D81&gt;=0.15,D81&lt;0.25,G81&lt;0.934,F81&lt;1.5),1.2,IF(AND(G81&gt;=0.571,H81&gt;=9.499,A81&lt;5.05,D81&gt;=0.15,D81&lt;0.25,G81&lt;0.934,F81&lt;1.5),1.3,IF(AND(H81&lt;9.283,A81&lt;5.45,A81&gt;=5.05,D81&gt;=0.15,D81&lt;0.25,G81&lt;0.934,F81&lt;1.5),1.5,IF(AND(H81&gt;=9.283,A81&lt;5.45,A81&gt;=5.05,D81&gt;=0.15,D81&lt;0.25,G81&lt;0.934,F81&lt;1.5),1.425,IF(AND(A81&lt;4.9,B81&lt;4.15,D81&lt;0.45,H81&lt;14.379,D81&gt;=0.25,G81&lt;0.934,F81&lt;1.5),1.4,IF(AND(A81&gt;=4.9,B81&lt;4.15,D81&lt;0.45,H81&lt;14.379,D81&gt;=0.25,G81&lt;0.934,F81&lt;1.5),1.325,IF(AND(G81&lt;0.572,A81&lt;5.75,G81&lt;0.857,A81&gt;=5.3,D81&lt;1.35,F81&lt;2.5,F81&gt;=1.5),3.65,IF(AND(G81&gt;=0.572,A81&lt;5.75,G81&lt;0.857,A81&gt;=5.3,D81&lt;1.35,F81&lt;2.5,F81&gt;=1.5),3.9,IF(AND(A81&lt;6.75,D81&lt;1.45,G81&gt;=0.333,H81&gt;=7.148,D81&gt;=1.35,F81&lt;2.5,F81&gt;=1.5),4.4,IF(AND(A81&gt;=6.75,D81&lt;1.45,G81&gt;=0.333,H81&gt;=7.148,D81&gt;=1.35,F81&lt;2.5,F81&gt;=1.5),4.78,IF(AND(A81&lt;6.6,B81&lt;3.25,G81&lt;0.861,A81&lt;7.25,B81&gt;=2.85,A81&gt;=6.15,F81&gt;=2.5,F81&gt;=1.5),5.333,IF(AND(H81&lt;11.461,B81&gt;=3.25,G81&lt;0.861,A81&lt;7.25,B81&gt;=2.85,A81&gt;=6.15,F81&gt;=2.5,F81&gt;=1.5),6.025,IF(AND(H81&gt;=11.461,B81&gt;=3.25,G81&lt;0.861,A81&lt;7.25,B81&gt;=2.85,A81&gt;=6.15,F81&gt;=2.5,F81&gt;=1.5),5.667,IF(AND(H81&gt;=14.564,A81&gt;=6.6,B81&lt;3.25,G81&lt;0.861,A81&lt;7.25,B81&gt;=2.85,A81&gt;=6.15,F81&gt;=2.5,F81&gt;=1.5),5.4,IF(AND(D81&gt;=2.35,H81&lt;14.564,A81&gt;=6.6,B81&lt;3.25,G81&lt;0.861,A81&lt;7.25,B81&gt;=2.85,A81&gt;=6.15,F81&gt;=2.5,F81&gt;=1.5),5.6,IF(AND(A81&lt;6.85,D81&lt;2.35,H81&lt;14.564,A81&gt;=6.6,B81&lt;3.25,G81&lt;0.861,A81&lt;7.25,B81&gt;=2.85,A81&gt;=6.15,F81&gt;=2.5,F81&gt;=1.5),5.9,IF(AND(A81&gt;=6.85,D81&lt;2.35,H81&lt;14.564,A81&gt;=6.6,B81&lt;3.25,G81&lt;0.861,A81&lt;7.25,B81&gt;=2.85,A81&gt;=6.15,F81&gt;=2.5,F81&gt;=1.5),5.78,"shouldnthappen"))))))))))))))))))))))))))))))))))))</f>
        <v>4.475</v>
      </c>
      <c r="V81" s="1" t="n">
        <f aca="false">IF(AND(H81&lt;5.748,A81&lt;5.05,D81&lt;0.75),1,IF(AND(B81&lt;3.15,H81&gt;=5.748,A81&lt;5.05,D81&lt;0.75),1.475,IF(AND(G81&gt;=0.801,D81&lt;0.25,A81&gt;=5.05,D81&lt;0.75),1.7,IF(AND(D81&gt;=0.45,D81&gt;=0.25,A81&gt;=5.05,D81&lt;0.75),1.7,IF(AND(B81&lt;2.35,F81&lt;2.5,B81&lt;2.75,D81&gt;=0.75),4.16,IF(AND(D81&lt;1.75,F81&gt;=2.5,B81&lt;2.75,D81&gt;=0.75),4.875,IF(AND(D81&gt;=1.75,F81&gt;=2.5,B81&lt;2.75,D81&gt;=0.75),5.333,IF(AND(H81&gt;=16.284,D81&gt;=1.55,B81&gt;=2.75,D81&gt;=0.75),6.6,IF(AND(H81&gt;=14.144,B81&gt;=3.15,H81&gt;=5.748,A81&lt;5.05,D81&lt;0.75),1.3,IF(AND(A81&lt;5.45,G81&lt;0.801,D81&lt;0.25,A81&gt;=5.05,D81&lt;0.75),1.5,IF(AND(A81&gt;=5.45,G81&lt;0.801,D81&lt;0.25,A81&gt;=5.05,D81&lt;0.75),1.34,IF(AND(B81&lt;3.75,D81&lt;0.45,D81&gt;=0.25,A81&gt;=5.05,D81&lt;0.75),1.467,IF(AND(B81&gt;=3.75,D81&lt;0.45,D81&gt;=0.25,A81&gt;=5.05,D81&lt;0.75),1.767,IF(AND(G81&gt;=0.896,B81&gt;=2.35,F81&lt;2.5,B81&lt;2.75,D81&gt;=0.75),4.9,IF(AND(H81&lt;15.504,D81&lt;1.35,D81&lt;1.55,B81&gt;=2.75,D81&gt;=0.75),4.2,IF(AND(H81&gt;=15.504,D81&lt;1.35,D81&lt;1.55,B81&gt;=2.75,D81&gt;=0.75),4.6,IF(AND(H81&lt;9.767,D81&gt;=1.35,D81&lt;1.55,B81&gt;=2.75,D81&gt;=0.75),5.1,IF(AND(A81&lt;4.5,H81&lt;14.144,B81&gt;=3.15,H81&gt;=5.748,A81&lt;5.05,D81&lt;0.75),1.3,IF(AND(A81&gt;=4.5,H81&lt;14.144,B81&gt;=3.15,H81&gt;=5.748,A81&lt;5.05,D81&lt;0.75),1.4,IF(AND(D81&gt;=1.15,G81&lt;0.896,B81&gt;=2.35,F81&lt;2.5,B81&lt;2.75,D81&gt;=0.75),4.04,IF(AND(B81&lt;2.9,H81&gt;=9.767,D81&gt;=1.35,D81&lt;1.55,B81&gt;=2.75,D81&gt;=0.75),4.8,IF(AND(D81&lt;1.7,A81&gt;=7.05,H81&lt;16.284,D81&gt;=1.55,B81&gt;=2.75,D81&gt;=0.75),5.8,IF(AND(D81&gt;=1.7,A81&gt;=7.05,H81&lt;16.284,D81&gt;=1.55,B81&gt;=2.75,D81&gt;=0.75),6.3,IF(AND(B81&lt;2.45,D81&lt;1.15,G81&lt;0.896,B81&gt;=2.35,F81&lt;2.5,B81&lt;2.75,D81&gt;=0.75),3.767,IF(AND(B81&gt;=2.45,D81&lt;1.15,G81&lt;0.896,B81&gt;=2.35,F81&lt;2.5,B81&lt;2.75,D81&gt;=0.75),3.167,IF(AND(B81&gt;=3.15,B81&gt;=2.9,H81&gt;=9.767,D81&gt;=1.35,D81&lt;1.55,B81&gt;=2.75,D81&gt;=0.75),4.7,IF(AND(D81&lt;1.9,D81&lt;2.05,A81&lt;7.05,H81&lt;16.284,D81&gt;=1.55,B81&gt;=2.75,D81&gt;=0.75),4.82,IF(AND(D81&gt;=1.9,D81&lt;2.05,A81&lt;7.05,H81&lt;16.284,D81&gt;=1.55,B81&gt;=2.75,D81&gt;=0.75),5.067,IF(AND(H81&lt;12.721,B81&lt;3.15,B81&gt;=2.9,H81&gt;=9.767,D81&gt;=1.35,D81&lt;1.55,B81&gt;=2.75,D81&gt;=0.75),4.5,IF(AND(H81&gt;=12.721,B81&lt;3.15,B81&gt;=2.9,H81&gt;=9.767,D81&gt;=1.35,D81&lt;1.55,B81&gt;=2.75,D81&gt;=0.75),4.433,IF(AND(H81&lt;9.525,G81&lt;0.364,D81&gt;=2.05,A81&lt;7.05,H81&lt;16.284,D81&gt;=1.55,B81&gt;=2.75,D81&gt;=0.75),5.1,IF(AND(A81&lt;6.25,G81&gt;=0.364,D81&gt;=2.05,A81&lt;7.05,H81&lt;16.284,D81&gt;=1.55,B81&gt;=2.75,D81&gt;=0.75),5.4,IF(AND(H81&lt;10.898,H81&gt;=9.525,G81&lt;0.364,D81&gt;=2.05,A81&lt;7.05,H81&lt;16.284,D81&gt;=1.55,B81&gt;=2.75,D81&gt;=0.75),5.6,IF(AND(H81&lt;8.711,A81&gt;=6.25,G81&gt;=0.364,D81&gt;=2.05,A81&lt;7.05,H81&lt;16.284,D81&gt;=1.55,B81&gt;=2.75,D81&gt;=0.75),5.7,IF(AND(H81&gt;=8.711,A81&gt;=6.25,G81&gt;=0.364,D81&gt;=2.05,A81&lt;7.05,H81&lt;16.284,D81&gt;=1.55,B81&gt;=2.75,D81&gt;=0.75),5.84,IF(AND(D81&lt;2.2,H81&gt;=10.898,H81&gt;=9.525,G81&lt;0.364,D81&gt;=2.05,A81&lt;7.05,H81&lt;16.284,D81&gt;=1.55,B81&gt;=2.75,D81&gt;=0.75),5.4,IF(AND(D81&gt;=2.2,H81&gt;=10.898,H81&gt;=9.525,G81&lt;0.364,D81&gt;=2.05,A81&lt;7.05,H81&lt;16.284,D81&gt;=1.55,B81&gt;=2.75,D81&gt;=0.75),5.3,"shouldnthappen")))))))))))))))))))))))))))))))))))))</f>
        <v>5.1</v>
      </c>
      <c r="W81" s="1" t="n">
        <f aca="false">IF(AND(H81&lt;6.926,D81&gt;=0.35,D81&lt;0.8),1.9,IF(AND(H81&gt;=6.926,D81&gt;=0.35,D81&lt;0.8),1.533,IF(AND(H81&lt;13.492,A81&lt;4.75,D81&lt;0.35,D81&lt;0.8),1.1,IF(AND(H81&gt;=13.492,A81&lt;4.75,D81&lt;0.35,D81&lt;0.8),1.375,IF(AND(B81&lt;2.75,A81&gt;=5.85,F81&lt;2.5,D81&gt;=0.8),4.833,IF(AND(B81&lt;3.3,A81&gt;=7.05,F81&gt;=2.5,D81&gt;=0.8),5.8,IF(AND(B81&gt;=3.3,A81&gt;=7.05,F81&gt;=2.5,D81&gt;=0.8),6.325,IF(AND(D81&gt;=0.25,A81&lt;5.05,A81&gt;=4.75,D81&lt;0.35,D81&lt;0.8),1.3,IF(AND(B81&lt;3.6,A81&gt;=5.05,A81&gt;=4.75,D81&lt;0.35,D81&lt;0.8),1.4,IF(AND(H81&lt;10.194,G81&lt;0.412,A81&lt;5.85,F81&lt;2.5,D81&gt;=0.8),4.133,IF(AND(H81&gt;=10.194,G81&lt;0.412,A81&lt;5.85,F81&lt;2.5,D81&gt;=0.8),4.5,IF(AND(A81&lt;5.35,G81&gt;=0.412,A81&lt;5.85,F81&lt;2.5,D81&gt;=0.8),3.15,IF(AND(A81&lt;6.2,B81&gt;=2.75,A81&gt;=5.85,F81&lt;2.5,D81&gt;=0.8),4.3,IF(AND(H81&lt;5.767,A81&lt;6.2,A81&lt;7.05,F81&gt;=2.5,D81&gt;=0.8),4.5,IF(AND(G81&gt;=0.861,A81&gt;=6.2,A81&lt;7.05,F81&gt;=2.5,D81&gt;=0.8),5.2,IF(AND(B81&lt;3.15,D81&lt;0.25,A81&lt;5.05,A81&gt;=4.75,D81&lt;0.35,D81&lt;0.8),1.55,IF(AND(A81&lt;5.45,B81&gt;=3.6,A81&gt;=5.05,A81&gt;=4.75,D81&lt;0.35,D81&lt;0.8),1.5,IF(AND(A81&gt;=5.45,B81&gt;=3.6,A81&gt;=5.05,A81&gt;=4.75,D81&lt;0.35,D81&lt;0.8),1.4,IF(AND(G81&gt;=0.772,A81&gt;=5.35,G81&gt;=0.412,A81&lt;5.85,F81&lt;2.5,D81&gt;=0.8),3.9,IF(AND(D81&gt;=1.45,A81&gt;=6.2,B81&gt;=2.75,A81&gt;=5.85,F81&lt;2.5,D81&gt;=0.8),4.775,IF(AND(G81&lt;0.5,H81&gt;=5.767,A81&lt;6.2,A81&lt;7.05,F81&gt;=2.5,D81&gt;=0.8),5.1,IF(AND(G81&gt;=0.5,H81&gt;=5.767,A81&lt;6.2,A81&lt;7.05,F81&gt;=2.5,D81&gt;=0.8),4.95,IF(AND(B81&gt;=3.25,G81&lt;0.861,A81&gt;=6.2,A81&lt;7.05,F81&gt;=2.5,D81&gt;=0.8),5.75,IF(AND(A81&lt;4.95,B81&gt;=3.15,D81&lt;0.25,A81&lt;5.05,A81&gt;=4.75,D81&lt;0.35,D81&lt;0.8),1.4,IF(AND(A81&lt;5.65,G81&lt;0.772,A81&gt;=5.35,G81&gt;=0.412,A81&lt;5.85,F81&lt;2.5,D81&gt;=0.8),3.6,IF(AND(A81&gt;=5.65,G81&lt;0.772,A81&gt;=5.35,G81&gt;=0.412,A81&lt;5.85,F81&lt;2.5,D81&gt;=0.8),3.5,IF(AND(B81&gt;=3.15,D81&lt;1.45,A81&gt;=6.2,B81&gt;=2.75,A81&gt;=5.85,F81&lt;2.5,D81&gt;=0.8),4.7,IF(AND(A81&gt;=6.65,B81&lt;3.25,G81&lt;0.861,A81&gt;=6.2,A81&lt;7.05,F81&gt;=2.5,D81&gt;=0.8),5.567,IF(AND(H81&lt;9.499,A81&gt;=4.95,B81&gt;=3.15,D81&lt;0.25,A81&lt;5.05,A81&gt;=4.75,D81&lt;0.35,D81&lt;0.8),1.4,IF(AND(H81&gt;=9.499,A81&gt;=4.95,B81&gt;=3.15,D81&lt;0.25,A81&lt;5.05,A81&gt;=4.75,D81&lt;0.35,D81&lt;0.8),1.2,IF(AND(G81&lt;0.765,B81&lt;3.15,D81&lt;1.45,A81&gt;=6.2,B81&gt;=2.75,A81&gt;=5.85,F81&lt;2.5,D81&gt;=0.8),4.4,IF(AND(G81&gt;=0.765,B81&lt;3.15,D81&lt;1.45,A81&gt;=6.2,B81&gt;=2.75,A81&gt;=5.85,F81&lt;2.5,D81&gt;=0.8),4.6,IF(AND(H81&lt;10.667,A81&lt;6.65,B81&lt;3.25,G81&lt;0.861,A81&gt;=6.2,A81&lt;7.05,F81&gt;=2.5,D81&gt;=0.8),5.167,IF(AND(G81&lt;0.627,H81&gt;=10.667,A81&lt;6.65,B81&lt;3.25,G81&lt;0.861,A81&gt;=6.2,A81&lt;7.05,F81&gt;=2.5,D81&gt;=0.8),5.64,IF(AND(G81&gt;=0.627,H81&gt;=10.667,A81&lt;6.65,B81&lt;3.25,G81&lt;0.861,A81&gt;=6.2,A81&lt;7.05,F81&gt;=2.5,D81&gt;=0.8),5.1,"shouldnthappen")))))))))))))))))))))))))))))))))))</f>
        <v>4.3</v>
      </c>
      <c r="X81" s="1" t="n">
        <f aca="false">IF(AND(B81&lt;3.05,H81&lt;6.697,A81&lt;5.45),4.1,IF(AND(B81&gt;=3.05,H81&lt;6.697,A81&lt;5.45),1.48,IF(AND(D81&lt;0.7,A81&lt;5.9,A81&gt;=5.45),1.4,IF(AND(A81&lt;4.35,B81&lt;3.3,H81&gt;=6.697,A81&lt;5.45),1.1,IF(AND(G81&lt;0.372,D81&gt;=0.7,A81&lt;5.9,A81&gt;=5.45),4.36,IF(AND(A81&gt;=4.9,A81&gt;=4.35,B81&lt;3.3,H81&gt;=6.697,A81&lt;5.45),1.6,IF(AND(H81&gt;=14.171,A81&lt;5.15,B81&gt;=3.3,H81&gt;=6.697,A81&lt;5.45),1.6,IF(AND(G81&lt;0.451,A81&gt;=5.15,B81&gt;=3.3,H81&gt;=6.697,A81&lt;5.45),1.367,IF(AND(G81&gt;=0.451,A81&gt;=5.15,B81&gt;=3.3,H81&gt;=6.697,A81&lt;5.45),1.5,IF(AND(G81&lt;0.332,D81&lt;1.45,F81&lt;2.5,A81&gt;=5.9,A81&gt;=5.45),4.35,IF(AND(A81&lt;6.15,D81&gt;=1.45,F81&lt;2.5,A81&gt;=5.9,A81&gt;=5.45),5.1,IF(AND(D81&gt;=2.4,G81&lt;0.432,F81&gt;=2.5,A81&gt;=5.9,A81&gt;=5.45),5.78,IF(AND(A81&lt;6.15,G81&gt;=0.432,F81&gt;=2.5,A81&gt;=5.9,A81&gt;=5.45),4.9,IF(AND(B81&lt;3.1,A81&lt;4.9,A81&gt;=4.35,B81&lt;3.3,H81&gt;=6.697,A81&lt;5.45),1.4,IF(AND(B81&gt;=3.1,A81&lt;4.9,A81&gt;=4.35,B81&lt;3.3,H81&gt;=6.697,A81&lt;5.45),1.3,IF(AND(G81&lt;0.343,H81&lt;14.171,A81&lt;5.15,B81&gt;=3.3,H81&gt;=6.697,A81&lt;5.45),1.433,IF(AND(G81&gt;=0.343,H81&lt;14.171,A81&lt;5.15,B81&gt;=3.3,H81&gt;=6.697,A81&lt;5.45),1.525,IF(AND(D81&lt;1.05,B81&lt;2.55,G81&gt;=0.372,D81&gt;=0.7,A81&lt;5.9,A81&gt;=5.45),3.7,IF(AND(H81&lt;10.596,B81&gt;=2.55,G81&gt;=0.372,D81&gt;=0.7,A81&lt;5.9,A81&gt;=5.45),3.525,IF(AND(H81&gt;=10.596,B81&gt;=2.55,G81&gt;=0.372,D81&gt;=0.7,A81&lt;5.9,A81&gt;=5.45),3.9,IF(AND(H81&lt;14.314,G81&gt;=0.332,D81&lt;1.45,F81&lt;2.5,A81&gt;=5.9,A81&gt;=5.45),4.4,IF(AND(H81&gt;=14.314,G81&gt;=0.332,D81&lt;1.45,F81&lt;2.5,A81&gt;=5.9,A81&gt;=5.45),4.7,IF(AND(H81&lt;13.906,A81&gt;=6.15,D81&gt;=1.45,F81&lt;2.5,A81&gt;=5.9,A81&gt;=5.45),4.675,IF(AND(H81&gt;=13.906,A81&gt;=6.15,D81&gt;=1.45,F81&lt;2.5,A81&gt;=5.9,A81&gt;=5.45),4.9,IF(AND(G81&lt;0.093,D81&lt;2.4,G81&lt;0.432,F81&gt;=2.5,A81&gt;=5.9,A81&gt;=5.45),5.6,IF(AND(B81&lt;2.95,A81&gt;=6.15,G81&gt;=0.432,F81&gt;=2.5,A81&gt;=5.9,A81&gt;=5.45),5.86,IF(AND(A81&lt;5.55,D81&gt;=1.05,B81&lt;2.55,G81&gt;=0.372,D81&gt;=0.7,A81&lt;5.9,A81&gt;=5.45),4,IF(AND(A81&gt;=5.55,D81&gt;=1.05,B81&lt;2.55,G81&gt;=0.372,D81&gt;=0.7,A81&lt;5.9,A81&gt;=5.45),3.9,IF(AND(D81&lt;1.7,G81&gt;=0.093,D81&lt;2.4,G81&lt;0.432,F81&gt;=2.5,A81&gt;=5.9,A81&gt;=5.45),5.05,IF(AND(G81&gt;=0.774,B81&gt;=2.95,A81&gt;=6.15,G81&gt;=0.432,F81&gt;=2.5,A81&gt;=5.9,A81&gt;=5.45),5.3,IF(AND(G81&gt;=0.312,D81&gt;=1.7,G81&gt;=0.093,D81&lt;2.4,G81&lt;0.432,F81&gt;=2.5,A81&gt;=5.9,A81&gt;=5.45),5.4,IF(AND(D81&lt;2.45,G81&lt;0.774,B81&gt;=2.95,A81&gt;=6.15,G81&gt;=0.432,F81&gt;=2.5,A81&gt;=5.9,A81&gt;=5.45),5.66,IF(AND(D81&gt;=2.45,G81&lt;0.774,B81&gt;=2.95,A81&gt;=6.15,G81&gt;=0.432,F81&gt;=2.5,A81&gt;=5.9,A81&gt;=5.45),6,IF(AND(G81&gt;=0.301,G81&lt;0.312,D81&gt;=1.7,G81&gt;=0.093,D81&lt;2.4,G81&lt;0.432,F81&gt;=2.5,A81&gt;=5.9,A81&gt;=5.45),5.1,IF(AND(A81&lt;6.45,G81&lt;0.301,G81&lt;0.312,D81&gt;=1.7,G81&gt;=0.093,D81&lt;2.4,G81&lt;0.432,F81&gt;=2.5,A81&gt;=5.9,A81&gt;=5.45),5.3,IF(AND(A81&gt;=6.45,G81&lt;0.301,G81&lt;0.312,D81&gt;=1.7,G81&gt;=0.093,D81&lt;2.4,G81&lt;0.432,F81&gt;=2.5,A81&gt;=5.9,A81&gt;=5.45),5.2,"shouldnthappen"))))))))))))))))))))))))))))))))))))</f>
        <v>5.1</v>
      </c>
      <c r="Y81" s="1" t="n">
        <f aca="false">IF(AND(H81&lt;6.51,F81&lt;1.5),1.8,IF(AND(H81&gt;=16.674,F81&gt;=1.5),6.533,IF(AND(D81&gt;=0.45,H81&gt;=6.51,F81&lt;1.5),1.667,IF(AND(H81&gt;=13.805,G81&lt;0.154,H81&lt;16.674,F81&gt;=1.5),6.7,IF(AND(D81&lt;0.15,A81&lt;5.05,D81&lt;0.45,H81&gt;=6.51,F81&lt;1.5),1.4,IF(AND(H81&gt;=13.586,A81&gt;=5.05,D81&lt;0.45,H81&gt;=6.51,F81&lt;1.5),1.3,IF(AND(F81&lt;2.5,H81&lt;13.805,G81&lt;0.154,H81&lt;16.674,F81&gt;=1.5),4.6,IF(AND(H81&lt;8.929,D81&lt;1.35,G81&gt;=0.154,H81&lt;16.674,F81&gt;=1.5),3.64,IF(AND(G81&lt;0.05,H81&lt;13.586,A81&gt;=5.05,D81&lt;0.45,H81&gt;=6.51,F81&lt;1.5),1.4,IF(AND(G81&gt;=0.107,F81&gt;=2.5,H81&lt;13.805,G81&lt;0.154,H81&lt;16.674,F81&gt;=1.5),5.3,IF(AND(B81&gt;=2.75,H81&gt;=8.929,D81&lt;1.35,G81&gt;=0.154,H81&lt;16.674,F81&gt;=1.5),4.433,IF(AND(D81&gt;=1.55,F81&lt;2.5,D81&gt;=1.35,G81&gt;=0.154,H81&lt;16.674,F81&gt;=1.5),4.975,IF(AND(H81&lt;6.93,F81&gt;=2.5,D81&gt;=1.35,G81&gt;=0.154,H81&lt;16.674,F81&gt;=1.5),4.5,IF(AND(H81&lt;12.675,G81&lt;0.217,D81&gt;=0.15,A81&lt;5.05,D81&lt;0.45,H81&gt;=6.51,F81&lt;1.5),1.4,IF(AND(H81&gt;=12.675,G81&lt;0.217,D81&gt;=0.15,A81&lt;5.05,D81&lt;0.45,H81&gt;=6.51,F81&lt;1.5),1.5,IF(AND(A81&lt;4.65,G81&gt;=0.217,D81&gt;=0.15,A81&lt;5.05,D81&lt;0.45,H81&gt;=6.51,F81&lt;1.5),1.35,IF(AND(D81&lt;0.25,G81&gt;=0.05,H81&lt;13.586,A81&gt;=5.05,D81&lt;0.45,H81&gt;=6.51,F81&lt;1.5),1.467,IF(AND(D81&gt;=0.25,G81&gt;=0.05,H81&lt;13.586,A81&gt;=5.05,D81&lt;0.45,H81&gt;=6.51,F81&lt;1.5),1.5,IF(AND(H81&lt;9.15,G81&lt;0.107,F81&gt;=2.5,H81&lt;13.805,G81&lt;0.154,H81&lt;16.674,F81&gt;=1.5),5.7,IF(AND(H81&gt;=9.15,G81&lt;0.107,F81&gt;=2.5,H81&lt;13.805,G81&lt;0.154,H81&lt;16.674,F81&gt;=1.5),5.6,IF(AND(G81&lt;0.404,B81&lt;2.75,H81&gt;=8.929,D81&lt;1.35,G81&gt;=0.154,H81&lt;16.674,F81&gt;=1.5),4.15,IF(AND(G81&gt;=0.404,B81&lt;2.75,H81&gt;=8.929,D81&lt;1.35,G81&gt;=0.154,H81&lt;16.674,F81&gt;=1.5),3.9,IF(AND(A81&gt;=6.75,D81&lt;1.55,F81&lt;2.5,D81&gt;=1.35,G81&gt;=0.154,H81&lt;16.674,F81&gt;=1.5),4.82,IF(AND(D81&lt;0.25,A81&gt;=4.65,G81&gt;=0.217,D81&gt;=0.15,A81&lt;5.05,D81&lt;0.45,H81&gt;=6.51,F81&lt;1.5),1.325,IF(AND(D81&gt;=0.25,A81&gt;=4.65,G81&gt;=0.217,D81&gt;=0.15,A81&lt;5.05,D81&lt;0.45,H81&gt;=6.51,F81&lt;1.5),1.3,IF(AND(A81&lt;6.55,A81&lt;6.75,D81&lt;1.55,F81&lt;2.5,D81&gt;=1.35,G81&gt;=0.154,H81&lt;16.674,F81&gt;=1.5),4.575,IF(AND(A81&gt;=6.55,A81&lt;6.75,D81&lt;1.55,F81&lt;2.5,D81&gt;=1.35,G81&gt;=0.154,H81&lt;16.674,F81&gt;=1.5),4.4,IF(AND(B81&lt;2.9,D81&lt;2.05,H81&gt;=6.93,F81&gt;=2.5,D81&gt;=1.35,G81&gt;=0.154,H81&lt;16.674,F81&gt;=1.5),5.05,IF(AND(H81&lt;8.884,D81&gt;=2.05,H81&gt;=6.93,F81&gt;=2.5,D81&gt;=1.35,G81&gt;=0.154,H81&lt;16.674,F81&gt;=1.5),5.1,IF(AND(H81&lt;13.711,B81&gt;=2.9,D81&lt;2.05,H81&gt;=6.93,F81&gt;=2.5,D81&gt;=1.35,G81&gt;=0.154,H81&lt;16.674,F81&gt;=1.5),5,IF(AND(H81&gt;=13.711,B81&gt;=2.9,D81&lt;2.05,H81&gt;=6.93,F81&gt;=2.5,D81&gt;=1.35,G81&gt;=0.154,H81&lt;16.674,F81&gt;=1.5),5.8,IF(AND(B81&lt;3.15,H81&gt;=8.884,D81&gt;=2.05,H81&gt;=6.93,F81&gt;=2.5,D81&gt;=1.35,G81&gt;=0.154,H81&lt;16.674,F81&gt;=1.5),5.56,IF(AND(B81&gt;=3.15,H81&gt;=8.884,D81&gt;=2.05,H81&gt;=6.93,F81&gt;=2.5,D81&gt;=1.35,G81&gt;=0.154,H81&lt;16.674,F81&gt;=1.5),5.9,"shouldnthappen")))))))))))))))))))))))))))))))))</f>
        <v>4.575</v>
      </c>
      <c r="Z81" s="1" t="n">
        <f aca="false">IF(AND(F81&gt;=2,B81&gt;=3.35),5.6,IF(AND(A81&lt;6.65,H81&gt;=15.076,B81&lt;3.35),4.8,IF(AND(A81&gt;=6.65,H81&gt;=15.076,B81&lt;3.35),6.15,IF(AND(H81&lt;6.542,F81&lt;2,B81&gt;=3.35),1.767,IF(AND(G81&gt;=0.653,D81&lt;0.75,H81&lt;15.076,B81&lt;3.35),1.55,IF(AND(D81&lt;0.15,G81&lt;0.653,D81&lt;0.75,H81&lt;15.076,B81&lt;3.35),1.1,IF(AND(G81&lt;0.356,A81&lt;5.05,H81&gt;=6.542,F81&lt;2,B81&gt;=3.35),1.4,IF(AND(G81&gt;=0.356,A81&lt;5.05,H81&gt;=6.542,F81&lt;2,B81&gt;=3.35),1.3,IF(AND(G81&gt;=0.566,A81&gt;=5.05,H81&gt;=6.542,F81&lt;2,B81&gt;=3.35),1.6,IF(AND(B81&gt;=3.1,D81&gt;=0.15,G81&lt;0.653,D81&lt;0.75,H81&lt;15.076,B81&lt;3.35),1.367,IF(AND(B81&gt;=2.65,D81&lt;1.45,B81&lt;2.75,D81&gt;=0.75,H81&lt;15.076,B81&lt;3.35),3.96,IF(AND(G81&lt;0.352,D81&gt;=1.45,B81&lt;2.75,D81&gt;=0.75,H81&lt;15.076,B81&lt;3.35),4.5,IF(AND(D81&gt;=1.35,A81&lt;6.2,B81&gt;=2.75,D81&gt;=0.75,H81&lt;15.076,B81&lt;3.35),4.733,IF(AND(A81&lt;4.7,B81&lt;3.1,D81&gt;=0.15,G81&lt;0.653,D81&lt;0.75,H81&lt;15.076,B81&lt;3.35),1.36,IF(AND(A81&gt;=4.7,B81&lt;3.1,D81&gt;=0.15,G81&lt;0.653,D81&lt;0.75,H81&lt;15.076,B81&lt;3.35),1.6,IF(AND(A81&lt;5.2,B81&lt;2.65,D81&lt;1.45,B81&lt;2.75,D81&gt;=0.75,H81&lt;15.076,B81&lt;3.35),3.3,IF(AND(A81&lt;6.5,G81&gt;=0.352,D81&gt;=1.45,B81&lt;2.75,D81&gt;=0.75,H81&lt;15.076,B81&lt;3.35),5,IF(AND(A81&gt;=6.5,G81&gt;=0.352,D81&gt;=1.45,B81&lt;2.75,D81&gt;=0.75,H81&lt;15.076,B81&lt;3.35),5.8,IF(AND(H81&lt;8.486,D81&lt;1.35,A81&lt;6.2,B81&gt;=2.75,D81&gt;=0.75,H81&lt;15.076,B81&lt;3.35),3.975,IF(AND(G81&lt;0.187,F81&lt;2.5,A81&gt;=6.2,B81&gt;=2.75,D81&gt;=0.75,H81&lt;15.076,B81&lt;3.35),5,IF(AND(G81&gt;=0.187,F81&lt;2.5,A81&gt;=6.2,B81&gt;=2.75,D81&gt;=0.75,H81&lt;15.076,B81&lt;3.35),4.525,IF(AND(A81&gt;=7.25,F81&gt;=2.5,A81&gt;=6.2,B81&gt;=2.75,D81&gt;=0.75,H81&lt;15.076,B81&lt;3.35),6.5,IF(AND(G81&lt;0.185,B81&lt;3.6,G81&lt;0.566,A81&gt;=5.05,H81&gt;=6.542,F81&lt;2,B81&gt;=3.35),1.45,IF(AND(G81&gt;=0.185,B81&lt;3.6,G81&lt;0.566,A81&gt;=5.05,H81&gt;=6.542,F81&lt;2,B81&gt;=3.35),1.34,IF(AND(G81&lt;0.13,B81&gt;=3.6,G81&lt;0.566,A81&gt;=5.05,H81&gt;=6.542,F81&lt;2,B81&gt;=3.35),1.45,IF(AND(G81&gt;=0.13,B81&gt;=3.6,G81&lt;0.566,A81&gt;=5.05,H81&gt;=6.542,F81&lt;2,B81&gt;=3.35),1.5,IF(AND(D81&lt;1.05,A81&gt;=5.2,B81&lt;2.65,D81&lt;1.45,B81&lt;2.75,D81&gt;=0.75,H81&lt;15.076,B81&lt;3.35),3.5,IF(AND(D81&gt;=1.05,A81&gt;=5.2,B81&lt;2.65,D81&lt;1.45,B81&lt;2.75,D81&gt;=0.75,H81&lt;15.076,B81&lt;3.35),3.94,IF(AND(H81&lt;10.983,H81&gt;=8.486,D81&lt;1.35,A81&lt;6.2,B81&gt;=2.75,D81&gt;=0.75,H81&lt;15.076,B81&lt;3.35),4.38,IF(AND(H81&gt;=10.983,H81&gt;=8.486,D81&lt;1.35,A81&lt;6.2,B81&gt;=2.75,D81&gt;=0.75,H81&lt;15.076,B81&lt;3.35),4.1,IF(AND(B81&gt;=3.25,A81&lt;7.25,F81&gt;=2.5,A81&gt;=6.2,B81&gt;=2.75,D81&gt;=0.75,H81&lt;15.076,B81&lt;3.35),5.7,IF(AND(B81&lt;2.95,B81&lt;3.25,A81&lt;7.25,F81&gt;=2.5,A81&gt;=6.2,B81&gt;=2.75,D81&gt;=0.75,H81&lt;15.076,B81&lt;3.35),5.6,IF(AND(H81&gt;=13.711,B81&gt;=2.95,B81&lt;3.25,A81&lt;7.25,F81&gt;=2.5,A81&gt;=6.2,B81&gt;=2.75,D81&gt;=0.75,H81&lt;15.076,B81&lt;3.35),5.8,IF(AND(A81&gt;=6.8,H81&lt;13.711,B81&gt;=2.95,B81&lt;3.25,A81&lt;7.25,F81&gt;=2.5,A81&gt;=6.2,B81&gt;=2.75,D81&gt;=0.75,H81&lt;15.076,B81&lt;3.35),5.1,IF(AND(H81&lt;12.921,A81&lt;6.8,H81&lt;13.711,B81&gt;=2.95,B81&lt;3.25,A81&lt;7.25,F81&gt;=2.5,A81&gt;=6.2,B81&gt;=2.75,D81&gt;=0.75,H81&lt;15.076,B81&lt;3.35),5.34,IF(AND(H81&gt;=12.921,A81&lt;6.8,H81&lt;13.711,B81&gt;=2.95,B81&lt;3.25,A81&lt;7.25,F81&gt;=2.5,A81&gt;=6.2,B81&gt;=2.75,D81&gt;=0.75,H81&lt;15.076,B81&lt;3.35),5.133,"shouldnthappen"))))))))))))))))))))))))))))))))))))</f>
        <v>4.733</v>
      </c>
      <c r="AA81" s="1" t="n">
        <f aca="false">IF(AND(D81&gt;=0.45,A81&lt;5.05,D81&lt;0.8),1.6,IF(AND(D81&gt;=0.45,A81&gt;=5.05,D81&lt;0.8),1.7,IF(AND(H81&gt;=16.244,F81&gt;=2.5,D81&gt;=0.8),6.533,IF(AND(A81&lt;4.35,D81&lt;0.45,A81&lt;5.05,D81&lt;0.8),1.1,IF(AND(H81&gt;=14.877,D81&lt;0.45,A81&gt;=5.05,D81&lt;0.8),1.3,IF(AND(D81&gt;=1.4,A81&lt;5.65,F81&lt;2.5,D81&gt;=0.8),4.5,IF(AND(A81&gt;=7.25,H81&lt;16.244,F81&gt;=2.5,D81&gt;=0.8),6.5,IF(AND(A81&gt;=4.75,A81&gt;=4.35,D81&lt;0.45,A81&lt;5.05,D81&lt;0.8),1.35,IF(AND(A81&lt;5.3,D81&lt;1.4,A81&lt;5.65,F81&lt;2.5,D81&gt;=0.8),3.1,IF(AND(A81&gt;=6.8,A81&gt;=6.55,A81&gt;=5.65,F81&lt;2.5,D81&gt;=0.8),4.9,IF(AND(H81&lt;5.767,A81&lt;7.25,H81&lt;16.244,F81&gt;=2.5,D81&gt;=0.8),4.5,IF(AND(G81&gt;=0.522,A81&lt;4.75,A81&gt;=4.35,D81&lt;0.45,A81&lt;5.05,D81&lt;0.8),1.2,IF(AND(G81&gt;=0.948,D81&lt;0.35,H81&lt;14.877,D81&lt;0.45,A81&gt;=5.05,D81&lt;0.8),1.7,IF(AND(H81&lt;13.089,D81&gt;=0.35,H81&lt;14.877,D81&lt;0.45,A81&gt;=5.05,D81&lt;0.8),1.5,IF(AND(H81&gt;=13.089,D81&gt;=0.35,H81&lt;14.877,D81&lt;0.45,A81&gt;=5.05,D81&lt;0.8),1.3,IF(AND(B81&gt;=2.95,A81&gt;=5.3,D81&lt;1.4,A81&lt;5.65,F81&lt;2.5,D81&gt;=0.8),4.1,IF(AND(H81&lt;9.181,A81&lt;6.05,A81&lt;6.55,A81&gt;=5.65,F81&lt;2.5,D81&gt;=0.8),5.1,IF(AND(H81&gt;=9.181,A81&lt;6.05,A81&lt;6.55,A81&gt;=5.65,F81&lt;2.5,D81&gt;=0.8),4.3,IF(AND(G81&gt;=0.867,A81&gt;=6.05,A81&lt;6.55,A81&gt;=5.65,F81&lt;2.5,D81&gt;=0.8),4.9,IF(AND(B81&lt;3.05,A81&lt;6.8,A81&gt;=6.55,A81&gt;=5.65,F81&lt;2.5,D81&gt;=0.8),5,IF(AND(B81&gt;=3.05,A81&lt;6.8,A81&gt;=6.55,A81&gt;=5.65,F81&lt;2.5,D81&gt;=0.8),4.55,IF(AND(H81&gt;=14.144,G81&lt;0.522,A81&lt;4.75,A81&gt;=4.35,D81&lt;0.45,A81&lt;5.05,D81&lt;0.8),1.3,IF(AND(B81&lt;2.7,B81&lt;2.95,A81&gt;=5.3,D81&lt;1.4,A81&lt;5.65,F81&lt;2.5,D81&gt;=0.8),3.78,IF(AND(B81&gt;=2.7,B81&lt;2.95,A81&gt;=5.3,D81&lt;1.4,A81&lt;5.65,F81&lt;2.5,D81&gt;=0.8),3.6,IF(AND(G81&lt;0.638,G81&lt;0.867,A81&gt;=6.05,A81&lt;6.55,A81&gt;=5.65,F81&lt;2.5,D81&gt;=0.8),4.433,IF(AND(G81&gt;=0.638,G81&lt;0.867,A81&gt;=6.05,A81&lt;6.55,A81&gt;=5.65,F81&lt;2.5,D81&gt;=0.8),4,IF(AND(A81&lt;6.35,H81&lt;11.146,H81&gt;=5.767,A81&lt;7.25,H81&lt;16.244,F81&gt;=2.5,D81&gt;=0.8),5.1,IF(AND(A81&lt;4.5,H81&lt;14.144,G81&lt;0.522,A81&lt;4.75,A81&gt;=4.35,D81&lt;0.45,A81&lt;5.05,D81&lt;0.8),1.35,IF(AND(A81&gt;=4.5,H81&lt;14.144,G81&lt;0.522,A81&lt;4.75,A81&gt;=4.35,D81&lt;0.45,A81&lt;5.05,D81&lt;0.8),1.4,IF(AND(A81&lt;5.15,B81&lt;3.75,G81&lt;0.948,D81&lt;0.35,H81&lt;14.877,D81&lt;0.45,A81&gt;=5.05,D81&lt;0.8),1.4,IF(AND(A81&gt;=5.15,B81&lt;3.75,G81&lt;0.948,D81&lt;0.35,H81&lt;14.877,D81&lt;0.45,A81&gt;=5.05,D81&lt;0.8),1.5,IF(AND(G81&lt;0.112,B81&gt;=3.75,G81&lt;0.948,D81&lt;0.35,H81&lt;14.877,D81&lt;0.45,A81&gt;=5.05,D81&lt;0.8),1.5,IF(AND(G81&gt;=0.112,B81&gt;=3.75,G81&lt;0.948,D81&lt;0.35,H81&lt;14.877,D81&lt;0.45,A81&gt;=5.05,D81&lt;0.8),1.6,IF(AND(G81&lt;0.075,A81&gt;=6.35,H81&lt;11.146,H81&gt;=5.767,A81&lt;7.25,H81&lt;16.244,F81&gt;=2.5,D81&gt;=0.8),5.5,IF(AND(G81&gt;=0.075,A81&gt;=6.35,H81&lt;11.146,H81&gt;=5.767,A81&lt;7.25,H81&lt;16.244,F81&gt;=2.5,D81&gt;=0.8),5.24,IF(AND(B81&lt;2.95,D81&lt;1.9,H81&gt;=11.146,H81&gt;=5.767,A81&lt;7.25,H81&lt;16.244,F81&gt;=2.5,D81&gt;=0.8),5.65,IF(AND(B81&gt;=2.95,D81&lt;1.9,H81&gt;=11.146,H81&gt;=5.767,A81&lt;7.25,H81&lt;16.244,F81&gt;=2.5,D81&gt;=0.8),5.8,IF(AND(H81&lt;13.42,D81&gt;=1.9,H81&gt;=11.146,H81&gt;=5.767,A81&lt;7.25,H81&lt;16.244,F81&gt;=2.5,D81&gt;=0.8),5.6,IF(AND(H81&gt;=13.42,D81&gt;=1.9,H81&gt;=11.146,H81&gt;=5.767,A81&lt;7.25,H81&lt;16.244,F81&gt;=2.5,D81&gt;=0.8),5.34,"shouldnthappen")))))))))))))))))))))))))))))))))))))))</f>
        <v>5.1</v>
      </c>
      <c r="AB81" s="1" t="n">
        <f aca="false">IF(AND(D81&gt;=0.35,F81&lt;1.5),1.5,IF(AND(F81&lt;2.5,D81&gt;=1.55,F81&gt;=1.5),4.85,IF(AND(H81&lt;8.308,D81&lt;0.15,D81&lt;0.35,F81&lt;1.5),1.5,IF(AND(H81&gt;=8.308,D81&lt;0.15,D81&lt;0.35,F81&lt;1.5),1.4,IF(AND(H81&lt;5.523,D81&gt;=0.15,D81&lt;0.35,F81&lt;1.5),1,IF(AND(G81&lt;0.572,H81&lt;10.688,D81&lt;1.55,F81&gt;=1.5),3.75,IF(AND(B81&gt;=3.5,F81&gt;=2.5,D81&gt;=1.55,F81&gt;=1.5),6.3,IF(AND(A81&gt;=5.65,G81&gt;=0.572,H81&lt;10.688,D81&lt;1.55,F81&gt;=1.5),4.45,IF(AND(B81&gt;=2.85,A81&lt;6.15,H81&gt;=10.688,D81&lt;1.55,F81&gt;=1.5),4.35,IF(AND(H81&gt;=16.284,B81&lt;3.5,F81&gt;=2.5,D81&gt;=1.55,F81&gt;=1.5),6.6,IF(AND(G81&gt;=0.241,G81&lt;0.338,H81&gt;=5.523,D81&gt;=0.15,D81&lt;0.35,F81&lt;1.5),1.25,IF(AND(A81&lt;5.05,G81&gt;=0.338,H81&gt;=5.523,D81&gt;=0.15,D81&lt;0.35,F81&lt;1.5),1.35,IF(AND(B81&lt;2.7,A81&lt;5.65,G81&gt;=0.572,H81&lt;10.688,D81&lt;1.55,F81&gt;=1.5),4,IF(AND(B81&gt;=2.7,A81&lt;5.65,G81&gt;=0.572,H81&lt;10.688,D81&lt;1.55,F81&gt;=1.5),3.6,IF(AND(B81&lt;2.45,B81&lt;2.85,A81&lt;6.15,H81&gt;=10.688,D81&lt;1.55,F81&gt;=1.5),3.7,IF(AND(A81&lt;6.25,B81&lt;2.85,A81&gt;=6.15,H81&gt;=10.688,D81&lt;1.55,F81&gt;=1.5),4.5,IF(AND(A81&gt;=6.25,B81&lt;2.85,A81&gt;=6.15,H81&gt;=10.688,D81&lt;1.55,F81&gt;=1.5),4.86,IF(AND(D81&gt;=1.45,B81&gt;=2.85,A81&gt;=6.15,H81&gt;=10.688,D81&lt;1.55,F81&gt;=1.5),4.8,IF(AND(H81&lt;8.202,H81&lt;16.284,B81&lt;3.5,F81&gt;=2.5,D81&gt;=1.55,F81&gt;=1.5),5.7,IF(AND(A81&gt;=5.1,G81&lt;0.241,G81&lt;0.338,H81&gt;=5.523,D81&gt;=0.15,D81&lt;0.35,F81&lt;1.5),1.5,IF(AND(B81&gt;=3.75,A81&gt;=5.05,G81&gt;=0.338,H81&gt;=5.523,D81&gt;=0.15,D81&lt;0.35,F81&lt;1.5),1.6,IF(AND(A81&lt;5.7,B81&gt;=2.45,B81&lt;2.85,A81&lt;6.15,H81&gt;=10.688,D81&lt;1.55,F81&gt;=1.5),3.9,IF(AND(A81&gt;=5.7,B81&gt;=2.45,B81&lt;2.85,A81&lt;6.15,H81&gt;=10.688,D81&lt;1.55,F81&gt;=1.5),4.02,IF(AND(H81&lt;13.654,D81&lt;1.45,B81&gt;=2.85,A81&gt;=6.15,H81&gt;=10.688,D81&lt;1.55,F81&gt;=1.5),4.333,IF(AND(H81&gt;=13.654,D81&lt;1.45,B81&gt;=2.85,A81&gt;=6.15,H81&gt;=10.688,D81&lt;1.55,F81&gt;=1.5),4.54,IF(AND(A81&lt;6.15,H81&gt;=8.202,H81&lt;16.284,B81&lt;3.5,F81&gt;=2.5,D81&gt;=1.55,F81&gt;=1.5),5,IF(AND(H81&lt;13.924,A81&lt;5.1,G81&lt;0.241,G81&lt;0.338,H81&gt;=5.523,D81&gt;=0.15,D81&lt;0.35,F81&lt;1.5),1.4,IF(AND(H81&gt;=13.924,A81&lt;5.1,G81&lt;0.241,G81&lt;0.338,H81&gt;=5.523,D81&gt;=0.15,D81&lt;0.35,F81&lt;1.5),1.5,IF(AND(D81&lt;0.25,B81&lt;3.75,A81&gt;=5.05,G81&gt;=0.338,H81&gt;=5.523,D81&gt;=0.15,D81&lt;0.35,F81&lt;1.5),1.5,IF(AND(D81&gt;=0.25,B81&lt;3.75,A81&gt;=5.05,G81&gt;=0.338,H81&gt;=5.523,D81&gt;=0.15,D81&lt;0.35,F81&lt;1.5),1.4,IF(AND(H81&lt;8.884,B81&gt;=3.05,A81&gt;=6.15,H81&gt;=8.202,H81&lt;16.284,B81&lt;3.5,F81&gt;=2.5,D81&gt;=1.55,F81&gt;=1.5),5.1,IF(AND(A81&lt;6.45,G81&lt;0.368,B81&lt;3.05,A81&gt;=6.15,H81&gt;=8.202,H81&lt;16.284,B81&lt;3.5,F81&gt;=2.5,D81&gt;=1.55,F81&gt;=1.5),5.525,IF(AND(A81&gt;=6.45,G81&lt;0.368,B81&lt;3.05,A81&gt;=6.15,H81&gt;=8.202,H81&lt;16.284,B81&lt;3.5,F81&gt;=2.5,D81&gt;=1.55,F81&gt;=1.5),5.35,IF(AND(D81&lt;2.25,G81&gt;=0.368,B81&lt;3.05,A81&gt;=6.15,H81&gt;=8.202,H81&lt;16.284,B81&lt;3.5,F81&gt;=2.5,D81&gt;=1.55,F81&gt;=1.5),5.8,IF(AND(D81&gt;=2.25,G81&gt;=0.368,B81&lt;3.05,A81&gt;=6.15,H81&gt;=8.202,H81&lt;16.284,B81&lt;3.5,F81&gt;=2.5,D81&gt;=1.55,F81&gt;=1.5),5.2,IF(AND(H81&lt;10.257,H81&gt;=8.884,B81&gt;=3.05,A81&gt;=6.15,H81&gt;=8.202,H81&lt;16.284,B81&lt;3.5,F81&gt;=2.5,D81&gt;=1.55,F81&gt;=1.5),5.9,IF(AND(H81&gt;=10.257,H81&gt;=8.884,B81&gt;=3.05,A81&gt;=6.15,H81&gt;=8.202,H81&lt;16.284,B81&lt;3.5,F81&gt;=2.5,D81&gt;=1.55,F81&gt;=1.5),5.48,"shouldnthappen")))))))))))))))))))))))))))))))))))))</f>
        <v>3.75</v>
      </c>
      <c r="AC81" s="1" t="n">
        <f aca="false">IF(AND(H81&lt;5.748,A81&lt;5.05,D81&lt;0.8),1,IF(AND(B81&lt;3.35,A81&gt;=5.05,D81&lt;0.8),1.7,IF(AND(A81&lt;5.85,G81&lt;0.154,D81&gt;=0.8),4.5,IF(AND(D81&gt;=0.45,H81&gt;=5.748,A81&lt;5.05,D81&lt;0.8),1.6,IF(AND(G81&gt;=0.934,B81&gt;=3.35,A81&gt;=5.05,D81&lt;0.8),1.7,IF(AND(D81&lt;2.1,A81&gt;=5.85,G81&lt;0.154,D81&gt;=0.8),6.15,IF(AND(D81&gt;=2.1,A81&gt;=5.85,G81&lt;0.154,D81&gt;=0.8),5.5,IF(AND(A81&lt;6.1,D81&gt;=1.55,G81&gt;=0.154,D81&gt;=0.8),5,IF(AND(H81&gt;=14.379,G81&lt;0.934,B81&gt;=3.35,A81&gt;=5.05,D81&lt;0.8),1.58,IF(AND(G81&lt;0.379,A81&gt;=6.1,D81&gt;=1.55,G81&gt;=0.154,D81&gt;=0.8),5.42,IF(AND(H81&lt;13.924,G81&lt;0.227,D81&lt;0.45,H81&gt;=5.748,A81&lt;5.05,D81&lt;0.8),1.4,IF(AND(H81&gt;=13.924,G81&lt;0.227,D81&lt;0.45,H81&gt;=5.748,A81&lt;5.05,D81&lt;0.8),1.5,IF(AND(B81&lt;3.1,G81&gt;=0.227,D81&lt;0.45,H81&gt;=5.748,A81&lt;5.05,D81&lt;0.8),1.1,IF(AND(G81&lt;0.13,H81&lt;14.379,G81&lt;0.934,B81&gt;=3.35,A81&gt;=5.05,D81&lt;0.8),1.4,IF(AND(D81&lt;1.05,A81&lt;5.65,D81&lt;1.35,D81&lt;1.55,G81&gt;=0.154,D81&gt;=0.8),3.7,IF(AND(D81&lt;1.25,A81&gt;=5.65,D81&lt;1.35,D81&lt;1.55,G81&gt;=0.154,D81&gt;=0.8),4.06,IF(AND(D81&gt;=1.25,A81&gt;=5.65,D81&lt;1.35,D81&lt;1.55,G81&gt;=0.154,D81&gt;=0.8),4.425,IF(AND(H81&lt;13.654,D81&lt;1.45,D81&gt;=1.35,D81&lt;1.55,G81&gt;=0.154,D81&gt;=0.8),4.275,IF(AND(G81&lt;0.259,D81&gt;=1.45,D81&gt;=1.35,D81&lt;1.55,G81&gt;=0.154,D81&gt;=0.8),5.1,IF(AND(B81&lt;2.95,G81&gt;=0.379,A81&gt;=6.1,D81&gt;=1.55,G81&gt;=0.154,D81&gt;=0.8),6.3,IF(AND(B81&lt;3.25,B81&gt;=3.1,G81&gt;=0.227,D81&lt;0.45,H81&gt;=5.748,A81&lt;5.05,D81&lt;0.8),1.3,IF(AND(B81&gt;=3.25,B81&gt;=3.1,G81&gt;=0.227,D81&lt;0.45,H81&gt;=5.748,A81&lt;5.05,D81&lt;0.8),1.4,IF(AND(H81&gt;=13.372,G81&gt;=0.13,H81&lt;14.379,G81&lt;0.934,B81&gt;=3.35,A81&gt;=5.05,D81&lt;0.8),1.4,IF(AND(H81&lt;6.69,D81&gt;=1.05,A81&lt;5.65,D81&lt;1.35,D81&lt;1.55,G81&gt;=0.154,D81&gt;=0.8),4.033,IF(AND(H81&gt;=6.69,D81&gt;=1.05,A81&lt;5.65,D81&lt;1.35,D81&lt;1.55,G81&gt;=0.154,D81&gt;=0.8),3.88,IF(AND(B81&lt;2.85,H81&gt;=13.654,D81&lt;1.45,D81&gt;=1.35,D81&lt;1.55,G81&gt;=0.154,D81&gt;=0.8),4.8,IF(AND(B81&gt;=2.85,H81&gt;=13.654,D81&lt;1.45,D81&gt;=1.35,D81&lt;1.55,G81&gt;=0.154,D81&gt;=0.8),4.7,IF(AND(H81&lt;11.681,G81&gt;=0.259,D81&gt;=1.45,D81&gt;=1.35,D81&lt;1.55,G81&gt;=0.154,D81&gt;=0.8),4.85,IF(AND(H81&gt;=11.681,G81&gt;=0.259,D81&gt;=1.45,D81&gt;=1.35,D81&lt;1.55,G81&gt;=0.154,D81&gt;=0.8),4.633,IF(AND(A81&lt;6.25,B81&gt;=2.95,G81&gt;=0.379,A81&gt;=6.1,D81&gt;=1.55,G81&gt;=0.154,D81&gt;=0.8),5.4,IF(AND(D81&lt;0.3,H81&lt;13.372,G81&gt;=0.13,H81&lt;14.379,G81&lt;0.934,B81&gt;=3.35,A81&gt;=5.05,D81&lt;0.8),1.475,IF(AND(D81&gt;=0.3,H81&lt;13.372,G81&gt;=0.13,H81&lt;14.379,G81&lt;0.934,B81&gt;=3.35,A81&gt;=5.05,D81&lt;0.8),1.5,IF(AND(B81&lt;3.15,A81&gt;=6.25,B81&gt;=2.95,G81&gt;=0.379,A81&gt;=6.1,D81&gt;=1.55,G81&gt;=0.154,D81&gt;=0.8),5.7,IF(AND(B81&gt;=3.15,A81&gt;=6.25,B81&gt;=2.95,G81&gt;=0.379,A81&gt;=6.1,D81&gt;=1.55,G81&gt;=0.154,D81&gt;=0.8),5.933,"shouldnthappen"))))))))))))))))))))))))))))))))))</f>
        <v>5.1</v>
      </c>
      <c r="AD81" s="1" t="n">
        <f aca="false">IF(AND(H81&lt;6.621,A81&lt;4.95,D81&lt;0.8),1,IF(AND(H81&lt;14.144,H81&gt;=6.621,A81&lt;4.95,D81&lt;0.8),1.4,IF(AND(H81&gt;=14.144,H81&gt;=6.621,A81&lt;4.95,D81&lt;0.8),1.3,IF(AND(G81&lt;0.13,B81&gt;=3.85,A81&gt;=4.95,D81&lt;0.8),1.3,IF(AND(G81&gt;=0.13,B81&gt;=3.85,A81&gt;=4.95,D81&lt;0.8),1.425,IF(AND(A81&gt;=6.05,B81&lt;2.75,D81&lt;1.55,D81&gt;=0.8),4.9,IF(AND(A81&gt;=7.3,G81&lt;0.119,D81&gt;=1.55,D81&gt;=0.8),6.7,IF(AND(H81&lt;6.555,D81&lt;0.25,B81&lt;3.85,A81&gt;=4.95,D81&lt;0.8),1.7,IF(AND(B81&lt;3.4,D81&gt;=0.25,B81&lt;3.85,A81&gt;=4.95,D81&lt;0.8),1.7,IF(AND(B81&gt;=3.4,D81&gt;=0.25,B81&lt;3.85,A81&gt;=4.95,D81&lt;0.8),1.6,IF(AND(A81&lt;5.05,A81&lt;6.05,B81&lt;2.75,D81&lt;1.55,D81&gt;=0.8),3.3,IF(AND(B81&lt;2.85,D81&lt;1.35,B81&gt;=2.75,D81&lt;1.55,D81&gt;=0.8),4.5,IF(AND(H81&lt;12.206,D81&gt;=1.35,B81&gt;=2.75,D81&lt;1.55,D81&gt;=0.8),4.7,IF(AND(H81&gt;=12.206,D81&gt;=1.35,B81&gt;=2.75,D81&lt;1.55,D81&gt;=0.8),4.52,IF(AND(G81&lt;0.024,A81&lt;7.3,G81&lt;0.119,D81&gt;=1.55,D81&gt;=0.8),5.7,IF(AND(G81&gt;=0.024,A81&lt;7.3,G81&lt;0.119,D81&gt;=1.55,D81&gt;=0.8),5.6,IF(AND(F81&lt;2.5,G81&lt;0.417,G81&gt;=0.119,D81&gt;=1.55,D81&gt;=0.8),5.05,IF(AND(B81&lt;3.15,H81&gt;=6.555,D81&lt;0.25,B81&lt;3.85,A81&gt;=4.95,D81&lt;0.8),1.6,IF(AND(G81&lt;0.356,A81&gt;=5.05,A81&lt;6.05,B81&lt;2.75,D81&lt;1.55,D81&gt;=0.8),4.12,IF(AND(A81&lt;5.65,B81&gt;=2.85,D81&lt;1.35,B81&gt;=2.75,D81&lt;1.55,D81&gt;=0.8),3.6,IF(AND(B81&lt;3.15,F81&gt;=2.5,G81&lt;0.417,G81&gt;=0.119,D81&gt;=1.55,D81&gt;=0.8),5.18,IF(AND(B81&gt;=3.15,F81&gt;=2.5,G81&lt;0.417,G81&gt;=0.119,D81&gt;=1.55,D81&gt;=0.8),5.3,IF(AND(D81&lt;1.7,A81&lt;6.95,G81&gt;=0.417,G81&gt;=0.119,D81&gt;=1.55,D81&gt;=0.8),4.7,IF(AND(A81&lt;7.25,A81&gt;=6.95,G81&gt;=0.417,G81&gt;=0.119,D81&gt;=1.55,D81&gt;=0.8),5.8,IF(AND(A81&gt;=7.25,A81&gt;=6.95,G81&gt;=0.417,G81&gt;=0.119,D81&gt;=1.55,D81&gt;=0.8),6.333,IF(AND(H81&lt;8.594,B81&gt;=3.15,H81&gt;=6.555,D81&lt;0.25,B81&lt;3.85,A81&gt;=4.95,D81&lt;0.8),1.4,IF(AND(H81&gt;=8.594,B81&gt;=3.15,H81&gt;=6.555,D81&lt;0.25,B81&lt;3.85,A81&gt;=4.95,D81&lt;0.8),1.5,IF(AND(H81&gt;=11.218,G81&gt;=0.356,A81&gt;=5.05,A81&lt;6.05,B81&lt;2.75,D81&lt;1.55,D81&gt;=0.8),3.925,IF(AND(A81&gt;=6.5,A81&gt;=5.65,B81&gt;=2.85,D81&lt;1.35,B81&gt;=2.75,D81&lt;1.55,D81&gt;=0.8),4.6,IF(AND(H81&lt;8.602,H81&lt;11.218,G81&gt;=0.356,A81&gt;=5.05,A81&lt;6.05,B81&lt;2.75,D81&lt;1.55,D81&gt;=0.8),3.95,IF(AND(H81&gt;=8.602,H81&lt;11.218,G81&gt;=0.356,A81&gt;=5.05,A81&lt;6.05,B81&lt;2.75,D81&lt;1.55,D81&gt;=0.8),3.75,IF(AND(H81&lt;10.129,A81&lt;6.5,A81&gt;=5.65,B81&gt;=2.85,D81&lt;1.35,B81&gt;=2.75,D81&lt;1.55,D81&gt;=0.8),4.2,IF(AND(H81&gt;=10.129,A81&lt;6.5,A81&gt;=5.65,B81&gt;=2.85,D81&lt;1.35,B81&gt;=2.75,D81&lt;1.55,D81&gt;=0.8),4.267,IF(AND(D81&lt;2.2,B81&lt;3.05,D81&gt;=1.7,A81&lt;6.95,G81&gt;=0.417,G81&gt;=0.119,D81&gt;=1.55,D81&gt;=0.8),5.3,IF(AND(D81&gt;=2.2,B81&lt;3.05,D81&gt;=1.7,A81&lt;6.95,G81&gt;=0.417,G81&gt;=0.119,D81&gt;=1.55,D81&gt;=0.8),5.133,IF(AND(D81&lt;2.45,B81&gt;=3.05,D81&gt;=1.7,A81&lt;6.95,G81&gt;=0.417,G81&gt;=0.119,D81&gt;=1.55,D81&gt;=0.8),5.6,IF(AND(D81&gt;=2.45,B81&gt;=3.05,D81&gt;=1.7,A81&lt;6.95,G81&gt;=0.417,G81&gt;=0.119,D81&gt;=1.55,D81&gt;=0.8),6,"shouldnthappen")))))))))))))))))))))))))))))))))))))</f>
        <v>4.7</v>
      </c>
      <c r="AE81" s="1" t="n">
        <f aca="false">IF(AND(G81&lt;0.123,D81&gt;=0.25,D81&lt;0.75),1.3,IF(AND(H81&gt;=16.774,D81&gt;=1.75,D81&gt;=0.75),6.4,IF(AND(B81&lt;3.4,A81&lt;4.8,D81&lt;0.25,D81&lt;0.75),1.22,IF(AND(B81&gt;=3.4,A81&lt;4.8,D81&lt;0.25,D81&lt;0.75),1,IF(AND(A81&gt;=5.45,A81&gt;=4.8,D81&lt;0.25,D81&lt;0.75),1.367,IF(AND(H81&gt;=10.688,D81&lt;1.35,D81&lt;1.75,D81&gt;=0.75),4.2,IF(AND(A81&lt;5.3,D81&gt;=1.35,D81&lt;1.75,D81&gt;=0.75),4.05,IF(AND(G81&gt;=0.857,H81&lt;16.774,D81&gt;=1.75,D81&gt;=0.75),5.02,IF(AND(H81&lt;6.089,A81&lt;5.45,A81&gt;=4.8,D81&lt;0.25,D81&lt;0.75),1.7,IF(AND(G81&lt;0.184,D81&lt;0.35,G81&gt;=0.123,D81&gt;=0.25,D81&lt;0.75),1.7,IF(AND(G81&gt;=0.184,D81&lt;0.35,G81&gt;=0.123,D81&gt;=0.25,D81&lt;0.75),1.48,IF(AND(A81&lt;5.25,D81&gt;=0.35,G81&gt;=0.123,D81&gt;=0.25,D81&lt;0.75),1.75,IF(AND(A81&gt;=5.25,D81&gt;=0.35,G81&gt;=0.123,D81&gt;=0.25,D81&lt;0.75),1.5,IF(AND(A81&lt;5.3,H81&lt;10.688,D81&lt;1.35,D81&lt;1.75,D81&gt;=0.75),3.15,IF(AND(H81&lt;9.474,A81&gt;=5.3,D81&gt;=1.35,D81&lt;1.75,D81&gt;=0.75),4.95,IF(AND(G81&gt;=0.779,G81&lt;0.857,H81&lt;16.774,D81&gt;=1.75,D81&gt;=0.75),6,IF(AND(G81&lt;0.05,H81&gt;=6.089,A81&lt;5.45,A81&gt;=4.8,D81&lt;0.25,D81&lt;0.75),1.4,IF(AND(H81&lt;6.69,A81&gt;=5.3,H81&lt;10.688,D81&lt;1.35,D81&lt;1.75,D81&gt;=0.75),4.033,IF(AND(H81&gt;=6.69,A81&gt;=5.3,H81&lt;10.688,D81&lt;1.35,D81&lt;1.75,D81&gt;=0.75),3.733,IF(AND(B81&lt;2.5,H81&gt;=9.474,A81&gt;=5.3,D81&gt;=1.35,D81&lt;1.75,D81&gt;=0.75),4.5,IF(AND(D81&gt;=2.45,G81&lt;0.779,G81&lt;0.857,H81&lt;16.774,D81&gt;=1.75,D81&gt;=0.75),6,IF(AND(B81&gt;=3.75,G81&gt;=0.05,H81&gt;=6.089,A81&lt;5.45,A81&gt;=4.8,D81&lt;0.25,D81&lt;0.75),1.6,IF(AND(H81&lt;13.695,B81&gt;=2.5,H81&gt;=9.474,A81&gt;=5.3,D81&gt;=1.35,D81&lt;1.75,D81&gt;=0.75),4.567,IF(AND(G81&gt;=0.654,D81&lt;2.45,G81&lt;0.779,G81&lt;0.857,H81&lt;16.774,D81&gt;=1.75,D81&gt;=0.75),4.9,IF(AND(G81&gt;=0.73,B81&lt;3.75,G81&gt;=0.05,H81&gt;=6.089,A81&lt;5.45,A81&gt;=4.8,D81&lt;0.25,D81&lt;0.75),1.4,IF(AND(A81&lt;6.65,H81&gt;=13.695,B81&gt;=2.5,H81&gt;=9.474,A81&gt;=5.3,D81&gt;=1.35,D81&lt;1.75,D81&gt;=0.75),4.4,IF(AND(A81&gt;=6.65,H81&gt;=13.695,B81&gt;=2.5,H81&gt;=9.474,A81&gt;=5.3,D81&gt;=1.35,D81&lt;1.75,D81&gt;=0.75),4.84,IF(AND(B81&lt;2.75,G81&lt;0.654,D81&lt;2.45,G81&lt;0.779,G81&lt;0.857,H81&lt;16.774,D81&gt;=1.75,D81&gt;=0.75),5.2,IF(AND(H81&lt;9.524,G81&lt;0.73,B81&lt;3.75,G81&gt;=0.05,H81&gt;=6.089,A81&lt;5.45,A81&gt;=4.8,D81&lt;0.25,D81&lt;0.75),1.5,IF(AND(H81&gt;=9.524,G81&lt;0.73,B81&lt;3.75,G81&gt;=0.05,H81&gt;=6.089,A81&lt;5.45,A81&gt;=4.8,D81&lt;0.25,D81&lt;0.75),1.4,IF(AND(H81&gt;=13.644,B81&gt;=2.75,G81&lt;0.654,D81&lt;2.45,G81&lt;0.779,G81&lt;0.857,H81&lt;16.774,D81&gt;=1.75,D81&gt;=0.75),6.033,IF(AND(A81&gt;=6.85,H81&lt;13.644,B81&gt;=2.75,G81&lt;0.654,D81&lt;2.45,G81&lt;0.779,G81&lt;0.857,H81&lt;16.774,D81&gt;=1.75,D81&gt;=0.75),5.1,IF(AND(A81&gt;=6.75,A81&lt;6.85,H81&lt;13.644,B81&gt;=2.75,G81&lt;0.654,D81&lt;2.45,G81&lt;0.779,G81&lt;0.857,H81&lt;16.774,D81&gt;=1.75,D81&gt;=0.75),5.9,IF(AND(D81&gt;=2.35,A81&lt;6.75,A81&lt;6.85,H81&lt;13.644,B81&gt;=2.75,G81&lt;0.654,D81&lt;2.45,G81&lt;0.779,G81&lt;0.857,H81&lt;16.774,D81&gt;=1.75,D81&gt;=0.75),5.6,IF(AND(H81&lt;11.146,D81&lt;2.35,A81&lt;6.75,A81&lt;6.85,H81&lt;13.644,B81&gt;=2.75,G81&lt;0.654,D81&lt;2.45,G81&lt;0.779,G81&lt;0.857,H81&lt;16.774,D81&gt;=1.75,D81&gt;=0.75),5.4,IF(AND(H81&gt;=11.146,D81&lt;2.35,A81&lt;6.75,A81&lt;6.85,H81&lt;13.644,B81&gt;=2.75,G81&lt;0.654,D81&lt;2.45,G81&lt;0.779,G81&lt;0.857,H81&lt;16.774,D81&gt;=1.75,D81&gt;=0.75),5.6,"shouldnthappen"))))))))))))))))))))))))))))))))))))</f>
        <v>4.95</v>
      </c>
      <c r="AF81" s="1" t="n">
        <f aca="false">IF(AND(A81&lt;4.5,D81&lt;0.8),1.233,IF(AND(B81&lt;3.05,A81&gt;=4.5,D81&lt;0.8),1.4,IF(AND(D81&gt;=0.45,B81&gt;=3.05,A81&gt;=4.5,D81&lt;0.8),1.667,IF(AND(D81&lt;1.05,D81&lt;1.35,A81&lt;6.25,D81&gt;=0.8),3.633,IF(AND(H81&lt;13.935,A81&gt;=7.05,A81&gt;=6.25,D81&gt;=0.8),6,IF(AND(G81&gt;=0.948,D81&lt;0.45,B81&gt;=3.05,A81&gt;=4.5,D81&lt;0.8),1.7,IF(AND(G81&lt;0.652,D81&gt;=1.05,D81&lt;1.35,A81&lt;6.25,D81&gt;=0.8),4.16,IF(AND(D81&gt;=2.15,D81&gt;=1.75,D81&gt;=1.35,A81&lt;6.25,D81&gt;=0.8),5.4,IF(AND(G81&gt;=0.912,F81&lt;2.5,A81&lt;7.05,A81&gt;=6.25,D81&gt;=0.8),4.4,IF(AND(B81&gt;=3.25,F81&gt;=2.5,A81&lt;7.05,A81&gt;=6.25,D81&gt;=0.8),5.85,IF(AND(H81&lt;17.32,H81&gt;=13.935,A81&gt;=7.05,A81&gt;=6.25,D81&gt;=0.8),6.65,IF(AND(H81&gt;=17.32,H81&gt;=13.935,A81&gt;=7.05,A81&gt;=6.25,D81&gt;=0.8),6.4,IF(AND(H81&gt;=13.547,G81&lt;0.948,D81&lt;0.45,B81&gt;=3.05,A81&gt;=4.5,D81&lt;0.8),1.38,IF(AND(B81&gt;=2.75,G81&gt;=0.652,D81&gt;=1.05,D81&lt;1.35,A81&lt;6.25,D81&gt;=0.8),3.6,IF(AND(H81&lt;9.417,G81&lt;0.404,D81&lt;1.75,D81&gt;=1.35,A81&lt;6.25,D81&gt;=0.8),4.2,IF(AND(H81&gt;=9.417,G81&lt;0.404,D81&lt;1.75,D81&gt;=1.35,A81&lt;6.25,D81&gt;=0.8),4.5,IF(AND(G81&lt;0.464,G81&gt;=0.404,D81&lt;1.75,D81&gt;=1.35,A81&lt;6.25,D81&gt;=0.8),4.5,IF(AND(G81&gt;=0.464,G81&gt;=0.404,D81&lt;1.75,D81&gt;=1.35,A81&lt;6.25,D81&gt;=0.8),4.625,IF(AND(D81&lt;1.85,D81&lt;2.15,D81&gt;=1.75,D81&gt;=1.35,A81&lt;6.25,D81&gt;=0.8),4.9,IF(AND(D81&gt;=1.85,D81&lt;2.15,D81&gt;=1.75,D81&gt;=1.35,A81&lt;6.25,D81&gt;=0.8),5.05,IF(AND(G81&lt;0.332,G81&lt;0.912,F81&lt;2.5,A81&lt;7.05,A81&gt;=6.25,D81&gt;=0.8),4.467,IF(AND(G81&gt;=0.332,G81&lt;0.912,F81&lt;2.5,A81&lt;7.05,A81&gt;=6.25,D81&gt;=0.8),4.767,IF(AND(D81&lt;0.15,H81&lt;13.547,G81&lt;0.948,D81&lt;0.45,B81&gt;=3.05,A81&gt;=4.5,D81&lt;0.8),1.5,IF(AND(D81&lt;1.15,B81&lt;2.75,G81&gt;=0.652,D81&gt;=1.05,D81&lt;1.35,A81&lt;6.25,D81&gt;=0.8),3.9,IF(AND(D81&gt;=1.15,B81&lt;2.75,G81&gt;=0.652,D81&gt;=1.05,D81&lt;1.35,A81&lt;6.25,D81&gt;=0.8),4,IF(AND(D81&gt;=2.25,B81&lt;3.15,B81&lt;3.25,F81&gt;=2.5,A81&lt;7.05,A81&gt;=6.25,D81&gt;=0.8),5.14,IF(AND(G81&lt;0.621,B81&gt;=3.15,B81&lt;3.25,F81&gt;=2.5,A81&lt;7.05,A81&gt;=6.25,D81&gt;=0.8),5.75,IF(AND(G81&gt;=0.621,B81&gt;=3.15,B81&lt;3.25,F81&gt;=2.5,A81&lt;7.05,A81&gt;=6.25,D81&gt;=0.8),5.1,IF(AND(G81&gt;=0.862,D81&gt;=0.15,H81&lt;13.547,G81&lt;0.948,D81&lt;0.45,B81&gt;=3.05,A81&gt;=4.5,D81&lt;0.8),1.5,IF(AND(A81&lt;6.35,D81&lt;2.25,B81&lt;3.15,B81&lt;3.25,F81&gt;=2.5,A81&lt;7.05,A81&gt;=6.25,D81&gt;=0.8),5.267,IF(AND(A81&gt;=6.35,D81&lt;2.25,B81&lt;3.15,B81&lt;3.25,F81&gt;=2.5,A81&lt;7.05,A81&gt;=6.25,D81&gt;=0.8),5.42,IF(AND(A81&lt;5.1,G81&lt;0.862,D81&gt;=0.15,H81&lt;13.547,G81&lt;0.948,D81&lt;0.45,B81&gt;=3.05,A81&gt;=4.5,D81&lt;0.8),1.35,IF(AND(B81&lt;3.95,A81&gt;=5.1,G81&lt;0.862,D81&gt;=0.15,H81&lt;13.547,G81&lt;0.948,D81&lt;0.45,B81&gt;=3.05,A81&gt;=4.5,D81&lt;0.8),1.5,IF(AND(B81&gt;=3.95,A81&gt;=5.1,G81&lt;0.862,D81&gt;=0.15,H81&lt;13.547,G81&lt;0.948,D81&lt;0.45,B81&gt;=3.05,A81&gt;=4.5,D81&lt;0.8),1.467,"shouldnthappen"))))))))))))))))))))))))))))))))))</f>
        <v>4.2</v>
      </c>
      <c r="AG81" s="1" t="n">
        <f aca="false">IF(AND(H81&lt;5.748,A81&lt;4.85,D81&lt;0.75),1,IF(AND(B81&gt;=3.5,D81&gt;=1.75,D81&gt;=0.75),6.2,IF(AND(A81&gt;=4.65,H81&gt;=5.748,A81&lt;4.85,D81&lt;0.75),1.333,IF(AND(H81&lt;6.417,B81&lt;3.45,A81&gt;=4.85,D81&lt;0.75),1.7,IF(AND(A81&lt;5.05,B81&gt;=3.45,A81&gt;=4.85,D81&lt;0.75),1.4,IF(AND(A81&gt;=5.05,B81&gt;=3.45,A81&gt;=4.85,D81&lt;0.75),1.5,IF(AND(F81&gt;=2.5,H81&lt;13.641,D81&lt;1.75,D81&gt;=0.75),4.667,IF(AND(G81&lt;0.187,H81&gt;=13.641,D81&lt;1.75,D81&gt;=0.75),5,IF(AND(A81&gt;=7.1,B81&lt;3.5,D81&gt;=1.75,D81&gt;=0.75),6.575,IF(AND(G81&lt;0.161,A81&lt;4.65,H81&gt;=5.748,A81&lt;4.85,D81&lt;0.75),1.5,IF(AND(H81&lt;8.399,H81&gt;=6.417,B81&lt;3.45,A81&gt;=4.85,D81&lt;0.75),1.5,IF(AND(H81&gt;=8.399,H81&gt;=6.417,B81&lt;3.45,A81&gt;=4.85,D81&lt;0.75),1.625,IF(AND(G81&lt;0.086,F81&lt;2.5,H81&lt;13.641,D81&lt;1.75,D81&gt;=0.75),4.7,IF(AND(D81&lt;1.35,G81&gt;=0.187,H81&gt;=13.641,D81&lt;1.75,D81&gt;=0.75),4.2,IF(AND(G81&lt;0.422,G81&gt;=0.161,A81&lt;4.65,H81&gt;=5.748,A81&lt;4.85,D81&lt;0.75),1.4,IF(AND(G81&gt;=0.422,G81&gt;=0.161,A81&lt;4.65,H81&gt;=5.748,A81&lt;4.85,D81&lt;0.75),1.3,IF(AND(B81&lt;2.5,D81&gt;=1.35,G81&gt;=0.187,H81&gt;=13.641,D81&lt;1.75,D81&gt;=0.75),4.5,IF(AND(B81&lt;2.75,A81&lt;6,A81&lt;7.1,B81&lt;3.5,D81&gt;=1.75,D81&gt;=0.75),5.1,IF(AND(B81&gt;=2.75,A81&lt;6,A81&lt;7.1,B81&lt;3.5,D81&gt;=1.75,D81&gt;=0.75),5.02,IF(AND(A81&lt;5.15,A81&lt;5.9,G81&gt;=0.086,F81&lt;2.5,H81&lt;13.641,D81&lt;1.75,D81&gt;=0.75),3,IF(AND(G81&lt;0.644,A81&gt;=5.9,G81&gt;=0.086,F81&lt;2.5,H81&lt;13.641,D81&lt;1.75,D81&gt;=0.75),4.65,IF(AND(G81&gt;=0.644,A81&gt;=5.9,G81&gt;=0.086,F81&lt;2.5,H81&lt;13.641,D81&lt;1.75,D81&gt;=0.75),4.24,IF(AND(D81&lt;1.45,B81&gt;=2.5,D81&gt;=1.35,G81&gt;=0.187,H81&gt;=13.641,D81&lt;1.75,D81&gt;=0.75),4.68,IF(AND(D81&gt;=1.45,B81&gt;=2.5,D81&gt;=1.35,G81&gt;=0.187,H81&gt;=13.641,D81&lt;1.75,D81&gt;=0.75),4.833,IF(AND(H81&lt;13.18,D81&lt;2.05,A81&gt;=6,A81&lt;7.1,B81&lt;3.5,D81&gt;=1.75,D81&gt;=0.75),5.44,IF(AND(H81&gt;=13.18,D81&lt;2.05,A81&gt;=6,A81&lt;7.1,B81&lt;3.5,D81&gt;=1.75,D81&gt;=0.75),5.1,IF(AND(H81&lt;8.759,D81&gt;=2.05,A81&gt;=6,A81&lt;7.1,B81&lt;3.5,D81&gt;=1.75,D81&gt;=0.75),5.4,IF(AND(A81&gt;=5.75,A81&gt;=5.15,A81&lt;5.9,G81&gt;=0.086,F81&lt;2.5,H81&lt;13.641,D81&lt;1.75,D81&gt;=0.75),3.967,IF(AND(H81&lt;10.159,H81&gt;=8.759,D81&gt;=2.05,A81&gt;=6,A81&lt;7.1,B81&lt;3.5,D81&gt;=1.75,D81&gt;=0.75),5.925,IF(AND(D81&lt;1.2,A81&lt;5.75,A81&gt;=5.15,A81&lt;5.9,G81&gt;=0.086,F81&lt;2.5,H81&lt;13.641,D81&lt;1.75,D81&gt;=0.75),3.667,IF(AND(D81&lt;2.25,H81&gt;=10.159,H81&gt;=8.759,D81&gt;=2.05,A81&gt;=6,A81&lt;7.1,B81&lt;3.5,D81&gt;=1.75,D81&gt;=0.75),5.66,IF(AND(D81&gt;=2.25,H81&gt;=10.159,H81&gt;=8.759,D81&gt;=2.05,A81&gt;=6,A81&lt;7.1,B81&lt;3.5,D81&gt;=1.75,D81&gt;=0.75),5.34,IF(AND(D81&lt;1.35,D81&gt;=1.2,A81&lt;5.75,A81&gt;=5.15,A81&lt;5.9,G81&gt;=0.086,F81&lt;2.5,H81&lt;13.641,D81&lt;1.75,D81&gt;=0.75),4.025,IF(AND(D81&gt;=1.35,D81&gt;=1.2,A81&lt;5.75,A81&gt;=5.15,A81&lt;5.9,G81&gt;=0.086,F81&lt;2.5,H81&lt;13.641,D81&lt;1.75,D81&gt;=0.75),3.9,"shouldnthappen"))))))))))))))))))))))))))))))))))</f>
        <v>4.65</v>
      </c>
      <c r="AH81" s="1" t="n">
        <f aca="false">IF(AND(F81&lt;1.5,H81&lt;6.799,A81&lt;5.45),1.7,IF(AND(F81&gt;=1.5,H81&lt;6.799,A81&lt;5.45),4.1,IF(AND(D81&gt;=0.8,H81&gt;=6.799,A81&lt;5.45),3.9,IF(AND(H81&lt;7.564,F81&lt;2.5,A81&gt;=5.45),3.925,IF(AND(H81&gt;=16.284,F81&gt;=2.5,A81&gt;=5.45),6.5,IF(AND(A81&lt;4.35,D81&lt;0.8,H81&gt;=6.799,A81&lt;5.45),1.1,IF(AND(B81&lt;2.8,D81&lt;1.35,H81&gt;=7.564,F81&lt;2.5,A81&gt;=5.45),4.1,IF(AND(B81&gt;=2.8,D81&lt;1.35,H81&gt;=7.564,F81&lt;2.5,A81&gt;=5.45),4.267,IF(AND(B81&lt;2.75,D81&gt;=1.35,H81&gt;=7.564,F81&lt;2.5,A81&gt;=5.45),5,IF(AND(G81&gt;=0.078,G81&lt;0.26,H81&lt;16.284,F81&gt;=2.5,A81&gt;=5.45),6.06,IF(AND(G81&gt;=0.805,G81&gt;=0.26,H81&lt;16.284,F81&gt;=2.5,A81&gt;=5.45),5.02,IF(AND(H81&gt;=10.109,B81&gt;=3.45,A81&gt;=4.35,D81&lt;0.8,H81&gt;=6.799,A81&lt;5.45),1.55,IF(AND(D81&lt;2.25,G81&lt;0.078,G81&lt;0.26,H81&lt;16.284,F81&gt;=2.5,A81&gt;=5.45),5.6,IF(AND(D81&gt;=2.25,G81&lt;0.078,G81&lt;0.26,H81&lt;16.284,F81&gt;=2.5,A81&gt;=5.45),5.7,IF(AND(A81&lt;6.15,G81&lt;0.805,G81&gt;=0.26,H81&lt;16.284,F81&gt;=2.5,A81&gt;=5.45),4.967,IF(AND(A81&lt;4.65,H81&lt;12.227,B81&lt;3.45,A81&gt;=4.35,D81&lt;0.8,H81&gt;=6.799,A81&lt;5.45),1.333,IF(AND(A81&lt;4.85,H81&gt;=12.227,B81&lt;3.45,A81&gt;=4.35,D81&lt;0.8,H81&gt;=6.799,A81&lt;5.45),1.42,IF(AND(A81&gt;=4.85,H81&gt;=12.227,B81&lt;3.45,A81&gt;=4.35,D81&lt;0.8,H81&gt;=6.799,A81&lt;5.45),1.533,IF(AND(A81&lt;5.05,H81&lt;10.109,B81&gt;=3.45,A81&gt;=4.35,D81&lt;0.8,H81&gt;=6.799,A81&lt;5.45),1.4,IF(AND(A81&gt;=5.05,H81&lt;10.109,B81&gt;=3.45,A81&gt;=4.35,D81&lt;0.8,H81&gt;=6.799,A81&lt;5.45),1.5,IF(AND(G81&lt;0.14,H81&lt;13.531,B81&gt;=2.75,D81&gt;=1.35,H81&gt;=7.564,F81&lt;2.5,A81&gt;=5.45),4.7,IF(AND(G81&lt;0.187,H81&gt;=13.531,B81&gt;=2.75,D81&gt;=1.35,H81&gt;=7.564,F81&lt;2.5,A81&gt;=5.45),5,IF(AND(G81&gt;=0.187,H81&gt;=13.531,B81&gt;=2.75,D81&gt;=1.35,H81&gt;=7.564,F81&lt;2.5,A81&gt;=5.45),4.66,IF(AND(A81&lt;6.35,A81&gt;=6.15,G81&lt;0.805,G81&gt;=0.26,H81&lt;16.284,F81&gt;=2.5,A81&gt;=5.45),6,IF(AND(D81&lt;0.15,A81&gt;=4.65,H81&lt;12.227,B81&lt;3.45,A81&gt;=4.35,D81&lt;0.8,H81&gt;=6.799,A81&lt;5.45),1.5,IF(AND(H81&lt;10.723,G81&gt;=0.14,H81&lt;13.531,B81&gt;=2.75,D81&gt;=1.35,H81&gt;=7.564,F81&lt;2.5,A81&gt;=5.45),4.6,IF(AND(H81&gt;=10.723,G81&gt;=0.14,H81&lt;13.531,B81&gt;=2.75,D81&gt;=1.35,H81&gt;=7.564,F81&lt;2.5,A81&gt;=5.45),4.46,IF(AND(G81&lt;0.364,A81&gt;=6.35,A81&gt;=6.15,G81&lt;0.805,G81&gt;=0.26,H81&lt;16.284,F81&gt;=2.5,A81&gt;=5.45),5.28,IF(AND(A81&lt;5.1,D81&gt;=0.15,A81&gt;=4.65,H81&lt;12.227,B81&lt;3.45,A81&gt;=4.35,D81&lt;0.8,H81&gt;=6.799,A81&lt;5.45),1.36,IF(AND(A81&gt;=5.1,D81&gt;=0.15,A81&gt;=4.65,H81&lt;12.227,B81&lt;3.45,A81&gt;=4.35,D81&lt;0.8,H81&gt;=6.799,A81&lt;5.45),1.4,IF(AND(G81&gt;=0.6,G81&gt;=0.364,A81&gt;=6.35,A81&gt;=6.15,G81&lt;0.805,G81&gt;=0.26,H81&lt;16.284,F81&gt;=2.5,A81&gt;=5.45),5.1,IF(AND(A81&gt;=6.95,G81&lt;0.6,G81&gt;=0.364,A81&gt;=6.35,A81&gt;=6.15,G81&lt;0.805,G81&gt;=0.26,H81&lt;16.284,F81&gt;=2.5,A81&gt;=5.45),5.8,IF(AND(B81&lt;3.2,A81&lt;6.95,G81&lt;0.6,G81&gt;=0.364,A81&gt;=6.35,A81&gt;=6.15,G81&lt;0.805,G81&gt;=0.26,H81&lt;16.284,F81&gt;=2.5,A81&gt;=5.45),5.6,IF(AND(B81&gt;=3.2,A81&lt;6.95,G81&lt;0.6,G81&gt;=0.364,A81&gt;=6.35,A81&gt;=6.15,G81&lt;0.805,G81&gt;=0.26,H81&lt;16.284,F81&gt;=2.5,A81&gt;=5.45),5.7,"shouldnthappen"))))))))))))))))))))))))))))))))))</f>
        <v>4.6</v>
      </c>
      <c r="AI81" s="1" t="n">
        <f aca="false">IF(AND(B81&gt;=3.55,A81&lt;5.05,F81&lt;1.5),1,IF(AND(H81&gt;=13.436,A81&gt;=5.05,F81&lt;1.5),1.633,IF(AND(A81&lt;4.35,B81&lt;3.55,A81&lt;5.05,F81&lt;1.5),1.1,IF(AND(A81&lt;5.15,H81&lt;13.436,A81&gt;=5.05,F81&lt;1.5),1.6,IF(AND(G81&lt;0.837,D81&lt;1.2,B81&lt;2.65,F81&gt;=1.5),3.7,IF(AND(G81&gt;=0.837,D81&lt;1.2,B81&lt;2.65,F81&gt;=1.5),3,IF(AND(D81&lt;1.4,D81&gt;=1.2,B81&lt;2.65,F81&gt;=1.5),4.133,IF(AND(D81&gt;=1.4,D81&gt;=1.2,B81&lt;2.65,F81&gt;=1.5),4.633,IF(AND(G81&lt;0.302,A81&gt;=4.35,B81&lt;3.55,A81&lt;5.05,F81&lt;1.5),1.34,IF(AND(D81&gt;=0.3,A81&gt;=5.15,H81&lt;13.436,A81&gt;=5.05,F81&lt;1.5),1.5,IF(AND(G81&lt;0.233,G81&lt;0.265,D81&lt;1.55,B81&gt;=2.65,F81&gt;=1.5),4.56,IF(AND(G81&gt;=0.233,G81&lt;0.265,D81&lt;1.55,B81&gt;=2.65,F81&gt;=1.5),5.1,IF(AND(G81&lt;0.395,G81&gt;=0.265,D81&lt;1.55,B81&gt;=2.65,F81&gt;=1.5),4.025,IF(AND(H81&lt;13.935,A81&gt;=7.05,D81&gt;=1.55,B81&gt;=2.65,F81&gt;=1.5),6.12,IF(AND(H81&gt;=13.935,A81&gt;=7.05,D81&gt;=1.55,B81&gt;=2.65,F81&gt;=1.5),6.64,IF(AND(G81&gt;=0.858,G81&gt;=0.302,A81&gt;=4.35,B81&lt;3.55,A81&lt;5.05,F81&lt;1.5),1.3,IF(AND(H81&lt;6.543,D81&lt;0.3,A81&gt;=5.15,H81&lt;13.436,A81&gt;=5.05,F81&lt;1.5),1.4,IF(AND(H81&gt;=6.543,D81&lt;0.3,A81&gt;=5.15,H81&lt;13.436,A81&gt;=5.05,F81&lt;1.5),1.48,IF(AND(A81&lt;6.3,G81&gt;=0.395,G81&gt;=0.265,D81&lt;1.55,B81&gt;=2.65,F81&gt;=1.5),4.14,IF(AND(A81&gt;=6.3,G81&gt;=0.395,G81&gt;=0.265,D81&lt;1.55,B81&gt;=2.65,F81&gt;=1.5),4.767,IF(AND(G81&gt;=0.669,B81&lt;3.15,A81&lt;7.05,D81&gt;=1.55,B81&gt;=2.65,F81&gt;=1.5),5,IF(AND(H81&lt;9.459,G81&lt;0.858,G81&gt;=0.302,A81&gt;=4.35,B81&lt;3.55,A81&lt;5.05,F81&lt;1.5),1.4,IF(AND(H81&gt;=9.459,G81&lt;0.858,G81&gt;=0.302,A81&gt;=4.35,B81&lt;3.55,A81&lt;5.05,F81&lt;1.5),1.6,IF(AND(G81&gt;=0.433,G81&lt;0.669,B81&lt;3.15,A81&lt;7.05,D81&gt;=1.55,B81&gt;=2.65,F81&gt;=1.5),5.68,IF(AND(G81&lt;0.481,H81&lt;10.257,B81&gt;=3.15,A81&lt;7.05,D81&gt;=1.55,B81&gt;=2.65,F81&gt;=1.5),5.7,IF(AND(G81&gt;=0.481,H81&lt;10.257,B81&gt;=3.15,A81&lt;7.05,D81&gt;=1.55,B81&gt;=2.65,F81&gt;=1.5),5.9,IF(AND(D81&lt;2.15,H81&gt;=10.257,B81&gt;=3.15,A81&lt;7.05,D81&gt;=1.55,B81&gt;=2.65,F81&gt;=1.5),5.1,IF(AND(D81&gt;=2.15,H81&gt;=10.257,B81&gt;=3.15,A81&lt;7.05,D81&gt;=1.55,B81&gt;=2.65,F81&gt;=1.5),5.42,IF(AND(G81&lt;0.098,G81&lt;0.433,G81&lt;0.669,B81&lt;3.15,A81&lt;7.05,D81&gt;=1.55,B81&gt;=2.65,F81&gt;=1.5),5.567,IF(AND(D81&lt;1.8,G81&gt;=0.098,G81&lt;0.433,G81&lt;0.669,B81&lt;3.15,A81&lt;7.05,D81&gt;=1.55,B81&gt;=2.65,F81&gt;=1.5),5.033,IF(AND(G81&gt;=0.312,D81&gt;=1.8,G81&gt;=0.098,G81&lt;0.433,G81&lt;0.669,B81&lt;3.15,A81&lt;7.05,D81&gt;=1.55,B81&gt;=2.65,F81&gt;=1.5),5.4,IF(AND(H81&lt;9.002,G81&lt;0.312,D81&gt;=1.8,G81&gt;=0.098,G81&lt;0.433,G81&lt;0.669,B81&lt;3.15,A81&lt;7.05,D81&gt;=1.55,B81&gt;=2.65,F81&gt;=1.5),5.1,IF(AND(H81&gt;=9.002,G81&lt;0.312,D81&gt;=1.8,G81&gt;=0.098,G81&lt;0.433,G81&lt;0.669,B81&lt;3.15,A81&lt;7.05,D81&gt;=1.55,B81&gt;=2.65,F81&gt;=1.5),5.26,"shouldnthappen")))))))))))))))))))))))))))))))))</f>
        <v>5.1</v>
      </c>
      <c r="AJ81" s="1" t="n">
        <f aca="false">IF(AND(A81&gt;=5.25,D81&gt;=0.35,D81&lt;0.8),1.433,IF(AND(F81&gt;=2.5,H81&lt;6.927,D81&gt;=0.8),5.1,IF(AND(H81&lt;5.85,B81&lt;3.65,D81&lt;0.35,D81&lt;0.8),1,IF(AND(A81&lt;5.55,B81&gt;=3.65,D81&lt;0.35,D81&lt;0.8),1.5,IF(AND(A81&gt;=5.55,B81&gt;=3.65,D81&lt;0.35,D81&lt;0.8),1.7,IF(AND(H81&lt;7.949,A81&lt;5.25,D81&gt;=0.35,D81&lt;0.8),1.9,IF(AND(H81&gt;=7.949,A81&lt;5.25,D81&gt;=0.35,D81&lt;0.8),1.54,IF(AND(A81&lt;5.55,F81&lt;2.5,H81&lt;6.927,D81&gt;=0.8),3.98,IF(AND(A81&gt;=5.55,F81&lt;2.5,H81&lt;6.927,D81&gt;=0.8),4.1,IF(AND(A81&gt;=7.25,D81&gt;=1.55,H81&gt;=6.927,D81&gt;=0.8),6.65,IF(AND(A81&lt;5.75,D81&lt;1.2,D81&lt;1.55,H81&gt;=6.927,D81&gt;=0.8),3.62,IF(AND(A81&gt;=5.75,D81&lt;1.2,D81&lt;1.55,H81&gt;=6.927,D81&gt;=0.8),4.1,IF(AND(G81&lt;0.175,A81&lt;4.8,H81&gt;=5.85,B81&lt;3.65,D81&lt;0.35,D81&lt;0.8),1.5,IF(AND(G81&gt;=0.175,A81&lt;4.8,H81&gt;=5.85,B81&lt;3.65,D81&lt;0.35,D81&lt;0.8),1.3,IF(AND(A81&gt;=5.05,A81&gt;=4.8,H81&gt;=5.85,B81&lt;3.65,D81&lt;0.35,D81&lt;0.8),1.5,IF(AND(G81&gt;=0.735,A81&lt;6.25,D81&gt;=1.2,D81&lt;1.55,H81&gt;=6.927,D81&gt;=0.8),4,IF(AND(H81&lt;10.464,A81&lt;6.2,A81&lt;7.25,D81&gt;=1.55,H81&gt;=6.927,D81&gt;=0.8),5.1,IF(AND(H81&gt;=10.464,A81&lt;6.2,A81&lt;7.25,D81&gt;=1.55,H81&gt;=6.927,D81&gt;=0.8),4.9,IF(AND(G81&lt;0.418,A81&lt;5.05,A81&gt;=4.8,H81&gt;=5.85,B81&lt;3.65,D81&lt;0.35,D81&lt;0.8),1.48,IF(AND(G81&gt;=0.418,A81&lt;5.05,A81&gt;=4.8,H81&gt;=5.85,B81&lt;3.65,D81&lt;0.35,D81&lt;0.8),1.3,IF(AND(B81&lt;2.75,G81&lt;0.735,A81&lt;6.25,D81&gt;=1.2,D81&lt;1.55,H81&gt;=6.927,D81&gt;=0.8),4.35,IF(AND(H81&lt;15.422,D81&lt;1.45,A81&gt;=6.25,D81&gt;=1.2,D81&lt;1.55,H81&gt;=6.927,D81&gt;=0.8),4.375,IF(AND(H81&gt;=15.422,D81&lt;1.45,A81&gt;=6.25,D81&gt;=1.2,D81&lt;1.55,H81&gt;=6.927,D81&gt;=0.8),4.7,IF(AND(A81&lt;6.4,D81&gt;=1.45,A81&gt;=6.25,D81&gt;=1.2,D81&lt;1.55,H81&gt;=6.927,D81&gt;=0.8),5.1,IF(AND(G81&gt;=0.576,D81&lt;2.15,A81&gt;=6.2,A81&lt;7.25,D81&gt;=1.55,H81&gt;=6.927,D81&gt;=0.8),5.1,IF(AND(G81&lt;0.537,D81&gt;=2.15,A81&gt;=6.2,A81&lt;7.25,D81&gt;=1.55,H81&gt;=6.927,D81&gt;=0.8),5.533,IF(AND(G81&gt;=0.537,D81&gt;=2.15,A81&gt;=6.2,A81&lt;7.25,D81&gt;=1.55,H81&gt;=6.927,D81&gt;=0.8),5.9,IF(AND(D81&lt;1.45,B81&gt;=2.75,G81&lt;0.735,A81&lt;6.25,D81&gt;=1.2,D81&lt;1.55,H81&gt;=6.927,D81&gt;=0.8),4.6,IF(AND(D81&gt;=1.45,B81&gt;=2.75,G81&lt;0.735,A81&lt;6.25,D81&gt;=1.2,D81&lt;1.55,H81&gt;=6.927,D81&gt;=0.8),4.5,IF(AND(H81&lt;12.582,A81&gt;=6.4,D81&gt;=1.45,A81&gt;=6.25,D81&gt;=1.2,D81&lt;1.55,H81&gt;=6.927,D81&gt;=0.8),4.66,IF(AND(H81&gt;=12.582,A81&gt;=6.4,D81&gt;=1.45,A81&gt;=6.25,D81&gt;=1.2,D81&lt;1.55,H81&gt;=6.927,D81&gt;=0.8),4.9,IF(AND(B81&lt;2.75,G81&lt;0.576,D81&lt;2.15,A81&gt;=6.2,A81&lt;7.25,D81&gt;=1.55,H81&gt;=6.927,D81&gt;=0.8),5.3,IF(AND(G81&gt;=0.395,B81&gt;=2.75,G81&lt;0.576,D81&lt;2.15,A81&gt;=6.2,A81&lt;7.25,D81&gt;=1.55,H81&gt;=6.927,D81&gt;=0.8),5.6,IF(AND(D81&gt;=1.9,G81&lt;0.395,B81&gt;=2.75,G81&lt;0.576,D81&lt;2.15,A81&gt;=6.2,A81&lt;7.25,D81&gt;=1.55,H81&gt;=6.927,D81&gt;=0.8),5.333,IF(AND(B81&lt;2.95,D81&lt;1.9,G81&lt;0.395,B81&gt;=2.75,G81&lt;0.576,D81&lt;2.15,A81&gt;=6.2,A81&lt;7.25,D81&gt;=1.55,H81&gt;=6.927,D81&gt;=0.8),5.6,IF(AND(B81&gt;=2.95,D81&lt;1.9,G81&lt;0.395,B81&gt;=2.75,G81&lt;0.576,D81&lt;2.15,A81&gt;=6.2,A81&lt;7.25,D81&gt;=1.55,H81&gt;=6.927,D81&gt;=0.8),5.5,"shouldnthappen"))))))))))))))))))))))))))))))))))))</f>
        <v>4.5</v>
      </c>
      <c r="AK81" s="1" t="n">
        <f aca="false">IF(AND(H81&lt;5.85,B81&lt;3.65,F81&lt;1.5),1,IF(AND(B81&gt;=3.95,B81&gt;=3.65,F81&lt;1.5),1.433,IF(AND(A81&lt;5.15,F81&lt;2.5,F81&gt;=1.5),3.075,IF(AND(D81&gt;=0.35,H81&gt;=5.85,B81&lt;3.65,F81&lt;1.5),1.5,IF(AND(G81&lt;0.168,B81&lt;3.95,B81&gt;=3.65,F81&lt;1.5),1.7,IF(AND(H81&lt;5.767,A81&lt;7.25,F81&gt;=2.5,F81&gt;=1.5),4.5,IF(AND(D81&lt;1.9,A81&gt;=7.25,F81&gt;=2.5,F81&gt;=1.5),6.3,IF(AND(D81&gt;=1.9,A81&gt;=7.25,F81&gt;=2.5,F81&gt;=1.5),6.575,IF(AND(B81&lt;3.75,G81&gt;=0.168,B81&lt;3.95,B81&gt;=3.65,F81&lt;1.5),1.5,IF(AND(B81&gt;=3.75,G81&gt;=0.168,B81&lt;3.95,B81&gt;=3.65,F81&lt;1.5),1.6,IF(AND(D81&gt;=1.35,A81&lt;6.15,A81&gt;=5.15,F81&lt;2.5,F81&gt;=1.5),4.42,IF(AND(D81&lt;1.4,A81&gt;=6.15,A81&gt;=5.15,F81&lt;2.5,F81&gt;=1.5),4.5,IF(AND(D81&gt;=1.4,A81&gt;=6.15,A81&gt;=5.15,F81&lt;2.5,F81&gt;=1.5),4.675,IF(AND(D81&lt;0.15,H81&lt;11.218,D81&lt;0.35,H81&gt;=5.85,B81&lt;3.65,F81&lt;1.5),1.5,IF(AND(D81&lt;0.15,H81&gt;=11.218,D81&lt;0.35,H81&gt;=5.85,B81&lt;3.65,F81&lt;1.5),1.1,IF(AND(B81&lt;2.7,D81&lt;1.35,A81&lt;6.15,A81&gt;=5.15,F81&lt;2.5,F81&gt;=1.5),3.82,IF(AND(A81&lt;6.15,G81&gt;=0.755,H81&gt;=5.767,A81&lt;7.25,F81&gt;=2.5,F81&gt;=1.5),4.98,IF(AND(A81&gt;=6.15,G81&gt;=0.755,H81&gt;=5.767,A81&lt;7.25,F81&gt;=2.5,F81&gt;=1.5),5.3,IF(AND(B81&lt;3.4,D81&gt;=0.15,H81&lt;11.218,D81&lt;0.35,H81&gt;=5.85,B81&lt;3.65,F81&lt;1.5),1.4,IF(AND(B81&gt;=3.4,D81&gt;=0.15,H81&lt;11.218,D81&lt;0.35,H81&gt;=5.85,B81&lt;3.65,F81&lt;1.5),1.3,IF(AND(H81&lt;11.731,D81&gt;=0.15,H81&gt;=11.218,D81&lt;0.35,H81&gt;=5.85,B81&lt;3.65,F81&lt;1.5),1.2,IF(AND(H81&lt;9.053,B81&gt;=2.7,D81&lt;1.35,A81&lt;6.15,A81&gt;=5.15,F81&lt;2.5,F81&gt;=1.5),3.85,IF(AND(D81&gt;=2.1,B81&lt;2.85,G81&lt;0.755,H81&gt;=5.767,A81&lt;7.25,F81&gt;=2.5,F81&gt;=1.5),5.6,IF(AND(D81&gt;=2.45,B81&gt;=2.85,G81&lt;0.755,H81&gt;=5.767,A81&lt;7.25,F81&gt;=2.5,F81&gt;=1.5),5.8,IF(AND(B81&gt;=3.45,H81&gt;=11.731,D81&gt;=0.15,H81&gt;=11.218,D81&lt;0.35,H81&gt;=5.85,B81&lt;3.65,F81&lt;1.5),1.3,IF(AND(A81&lt;5.9,H81&gt;=9.053,B81&gt;=2.7,D81&lt;1.35,A81&lt;6.15,A81&gt;=5.15,F81&lt;2.5,F81&gt;=1.5),4.3,IF(AND(A81&gt;=5.9,H81&gt;=9.053,B81&gt;=2.7,D81&lt;1.35,A81&lt;6.15,A81&gt;=5.15,F81&lt;2.5,F81&gt;=1.5),4,IF(AND(G81&gt;=0.519,D81&lt;2.1,B81&lt;2.85,G81&lt;0.755,H81&gt;=5.767,A81&lt;7.25,F81&gt;=2.5,F81&gt;=1.5),4.9,IF(AND(A81&gt;=7.05,D81&lt;2.45,B81&gt;=2.85,G81&lt;0.755,H81&gt;=5.767,A81&lt;7.25,F81&gt;=2.5,F81&gt;=1.5),5.8,IF(AND(H81&lt;14.396,B81&lt;3.45,H81&gt;=11.731,D81&gt;=0.15,H81&gt;=11.218,D81&lt;0.35,H81&gt;=5.85,B81&lt;3.65,F81&lt;1.5),1.44,IF(AND(H81&gt;=14.396,B81&lt;3.45,H81&gt;=11.731,D81&gt;=0.15,H81&gt;=11.218,D81&lt;0.35,H81&gt;=5.85,B81&lt;3.65,F81&lt;1.5),1.3,IF(AND(G81&lt;0.282,G81&lt;0.519,D81&lt;2.1,B81&lt;2.85,G81&lt;0.755,H81&gt;=5.767,A81&lt;7.25,F81&gt;=2.5,F81&gt;=1.5),5.1,IF(AND(G81&gt;=0.282,G81&lt;0.519,D81&lt;2.1,B81&lt;2.85,G81&lt;0.755,H81&gt;=5.767,A81&lt;7.25,F81&gt;=2.5,F81&gt;=1.5),5.3,IF(AND(A81&lt;6.4,D81&lt;1.9,A81&lt;7.05,D81&lt;2.45,B81&gt;=2.85,G81&lt;0.755,H81&gt;=5.767,A81&lt;7.25,F81&gt;=2.5,F81&gt;=1.5),5.6,IF(AND(A81&gt;=6.4,D81&lt;1.9,A81&lt;7.05,D81&lt;2.45,B81&gt;=2.85,G81&lt;0.755,H81&gt;=5.767,A81&lt;7.25,F81&gt;=2.5,F81&gt;=1.5),5.5,IF(AND(H81&lt;8.884,D81&gt;=1.9,A81&lt;7.05,D81&lt;2.45,B81&gt;=2.85,G81&lt;0.755,H81&gt;=5.767,A81&lt;7.25,F81&gt;=2.5,F81&gt;=1.5),5.3,IF(AND(H81&gt;=8.884,D81&gt;=1.9,A81&lt;7.05,D81&lt;2.45,B81&gt;=2.85,G81&lt;0.755,H81&gt;=5.767,A81&lt;7.25,F81&gt;=2.5,F81&gt;=1.5),5.52,"shouldnthappen")))))))))))))))))))))))))))))))))))))</f>
        <v>4.42</v>
      </c>
      <c r="AL81" s="1" t="n">
        <f aca="false">IF(AND(H81&lt;5.85,A81&lt;5.05,D81&lt;0.8),1,IF(AND(B81&lt;3.35,A81&gt;=5.05,D81&lt;0.8),1.7,IF(AND(D81&gt;=2.45,F81&gt;=2.5,D81&gt;=0.8),6.05,IF(AND(H81&gt;=11.218,H81&gt;=5.85,A81&lt;5.05,D81&lt;0.8),1.28,IF(AND(G81&gt;=0.948,B81&gt;=3.35,A81&gt;=5.05,D81&lt;0.8),1.7,IF(AND(G81&gt;=0.423,H81&lt;11.218,H81&gt;=5.85,A81&lt;5.05,D81&lt;0.8),1.3,IF(AND(B81&lt;3.6,G81&lt;0.948,B81&gt;=3.35,A81&gt;=5.05,D81&lt;0.8),1.4,IF(AND(H81&lt;10.258,D81&lt;1.15,A81&lt;5.9,F81&lt;2.5,D81&gt;=0.8),3.36,IF(AND(H81&gt;=10.258,D81&lt;1.15,A81&lt;5.9,F81&lt;2.5,D81&gt;=0.8),3.9,IF(AND(A81&lt;5.3,D81&gt;=1.15,A81&lt;5.9,F81&lt;2.5,D81&gt;=0.8),3.9,IF(AND(D81&lt;1.55,B81&lt;2.75,A81&gt;=5.9,F81&lt;2.5,D81&gt;=0.8),4.64,IF(AND(D81&gt;=1.55,B81&lt;2.75,A81&gt;=5.9,F81&lt;2.5,D81&gt;=0.8),5.1,IF(AND(D81&gt;=1.6,B81&gt;=2.75,A81&gt;=5.9,F81&lt;2.5,D81&gt;=0.8),5,IF(AND(H81&lt;5.767,H81&lt;8.598,D81&lt;2.45,F81&gt;=2.5,D81&gt;=0.8),4.5,IF(AND(A81&lt;6.25,H81&gt;=8.598,D81&lt;2.45,F81&gt;=2.5,D81&gt;=0.8),5.02,IF(AND(B81&lt;3.55,G81&lt;0.423,H81&lt;11.218,H81&gt;=5.85,A81&lt;5.05,D81&lt;0.8),1.525,IF(AND(B81&gt;=3.55,G81&lt;0.423,H81&lt;11.218,H81&gt;=5.85,A81&lt;5.05,D81&lt;0.8),1.4,IF(AND(H81&gt;=13.932,B81&gt;=3.6,G81&lt;0.948,B81&gt;=3.35,A81&gt;=5.05,D81&lt;0.8),1.65,IF(AND(G81&gt;=0.652,A81&gt;=5.3,D81&gt;=1.15,A81&lt;5.9,F81&lt;2.5,D81&gt;=0.8),3.8,IF(AND(D81&lt;1.35,D81&lt;1.6,B81&gt;=2.75,A81&gt;=5.9,F81&lt;2.5,D81&gt;=0.8),4.42,IF(AND(H81&lt;6.656,H81&gt;=5.767,H81&lt;8.598,D81&lt;2.45,F81&gt;=2.5,D81&gt;=0.8),5.033,IF(AND(H81&gt;=6.656,H81&gt;=5.767,H81&lt;8.598,D81&lt;2.45,F81&gt;=2.5,D81&gt;=0.8),5.1,IF(AND(G81&gt;=0.885,A81&gt;=6.25,H81&gt;=8.598,D81&lt;2.45,F81&gt;=2.5,D81&gt;=0.8),5.2,IF(AND(H81&lt;6.926,H81&lt;13.932,B81&gt;=3.6,G81&lt;0.948,B81&gt;=3.35,A81&gt;=5.05,D81&lt;0.8),1.433,IF(AND(H81&gt;=6.926,H81&lt;13.932,B81&gt;=3.6,G81&lt;0.948,B81&gt;=3.35,A81&gt;=5.05,D81&lt;0.8),1.5,IF(AND(A81&lt;5.65,G81&lt;0.652,A81&gt;=5.3,D81&gt;=1.15,A81&lt;5.9,F81&lt;2.5,D81&gt;=0.8),4.36,IF(AND(A81&gt;=5.65,G81&lt;0.652,A81&gt;=5.3,D81&gt;=1.15,A81&lt;5.9,F81&lt;2.5,D81&gt;=0.8),4.2,IF(AND(H81&gt;=13.561,D81&gt;=1.35,D81&lt;1.6,B81&gt;=2.75,A81&gt;=5.9,F81&lt;2.5,D81&gt;=0.8),4.767,IF(AND(H81&lt;9.091,G81&lt;0.885,A81&gt;=6.25,H81&gt;=8.598,D81&lt;2.45,F81&gt;=2.5,D81&gt;=0.8),6.3,IF(AND(H81&gt;=12.206,H81&lt;13.561,D81&gt;=1.35,D81&lt;1.6,B81&gt;=2.75,A81&gt;=5.9,F81&lt;2.5,D81&gt;=0.8),4.4,IF(AND(D81&gt;=2.25,H81&gt;=9.091,G81&lt;0.885,A81&gt;=6.25,H81&gt;=8.598,D81&lt;2.45,F81&gt;=2.5,D81&gt;=0.8),5.9,IF(AND(B81&lt;3.05,H81&lt;12.206,H81&lt;13.561,D81&gt;=1.35,D81&lt;1.6,B81&gt;=2.75,A81&gt;=5.9,F81&lt;2.5,D81&gt;=0.8),4.6,IF(AND(B81&gt;=3.05,H81&lt;12.206,H81&lt;13.561,D81&gt;=1.35,D81&lt;1.6,B81&gt;=2.75,A81&gt;=5.9,F81&lt;2.5,D81&gt;=0.8),4.7,IF(AND(G81&gt;=0.596,D81&lt;2.25,H81&gt;=9.091,G81&lt;0.885,A81&gt;=6.25,H81&gt;=8.598,D81&lt;2.45,F81&gt;=2.5,D81&gt;=0.8),5.1,IF(AND(G81&gt;=0.379,G81&lt;0.596,D81&lt;2.25,H81&gt;=9.091,G81&lt;0.885,A81&gt;=6.25,H81&gt;=8.598,D81&lt;2.45,F81&gt;=2.5,D81&gt;=0.8),5.767,IF(AND(D81&lt;2.15,G81&lt;0.379,G81&lt;0.596,D81&lt;2.25,H81&gt;=9.091,G81&lt;0.885,A81&gt;=6.25,H81&gt;=8.598,D81&lt;2.45,F81&gt;=2.5,D81&gt;=0.8),5.4,IF(AND(D81&gt;=2.15,G81&lt;0.379,G81&lt;0.596,D81&lt;2.25,H81&gt;=9.091,G81&lt;0.885,A81&gt;=6.25,H81&gt;=8.598,D81&lt;2.45,F81&gt;=2.5,D81&gt;=0.8),5.6,"shouldnthappen")))))))))))))))))))))))))))))))))))))</f>
        <v>4.6</v>
      </c>
      <c r="AM81" s="1" t="n">
        <f aca="false">IF(AND(H81&lt;5.245,D81&lt;0.8),1,IF(AND(A81&lt;4.5,H81&gt;=5.245,D81&lt;0.8),1.35,IF(AND(D81&gt;=0.5,A81&gt;=4.5,H81&gt;=5.245,D81&lt;0.8),1.6,IF(AND(H81&lt;7.25,B81&lt;2.6,A81&lt;6.15,D81&gt;=0.8),4.375,IF(AND(H81&gt;=7.25,B81&lt;2.6,A81&lt;6.15,D81&gt;=0.8),3.075,IF(AND(H81&lt;13.935,A81&gt;=7.05,A81&gt;=6.15,D81&gt;=0.8),6.067,IF(AND(H81&gt;=13.935,A81&gt;=7.05,A81&gt;=6.15,D81&gt;=0.8),6.525,IF(AND(G81&gt;=0.948,D81&lt;0.5,A81&gt;=4.5,H81&gt;=5.245,D81&lt;0.8),1.7,IF(AND(G81&lt;0.568,D81&gt;=1.55,B81&gt;=2.6,A81&lt;6.15,D81&gt;=0.8),5.1,IF(AND(G81&gt;=0.568,D81&gt;=1.55,B81&gt;=2.6,A81&lt;6.15,D81&gt;=0.8),5,IF(AND(A81&gt;=6.6,B81&gt;=3.15,A81&lt;7.05,A81&gt;=6.15,D81&gt;=0.8),5.78,IF(AND(G81&lt;0.165,G81&lt;0.273,D81&lt;1.55,B81&gt;=2.6,A81&lt;6.15,D81&gt;=0.8),4.1,IF(AND(G81&gt;=0.165,G81&lt;0.273,D81&lt;1.55,B81&gt;=2.6,A81&lt;6.15,D81&gt;=0.8),4.5,IF(AND(D81&lt;1.35,G81&gt;=0.273,D81&lt;1.55,B81&gt;=2.6,A81&lt;6.15,D81&gt;=0.8),4.08,IF(AND(D81&gt;=1.35,G81&gt;=0.273,D81&lt;1.55,B81&gt;=2.6,A81&lt;6.15,D81&gt;=0.8),4.4,IF(AND(D81&lt;1.45,F81&lt;2.5,B81&lt;3.15,A81&lt;7.05,A81&gt;=6.15,D81&gt;=0.8),4.38,IF(AND(D81&gt;=1.45,F81&lt;2.5,B81&lt;3.15,A81&lt;7.05,A81&gt;=6.15,D81&gt;=0.8),4.75,IF(AND(D81&gt;=2.25,F81&gt;=2.5,B81&lt;3.15,A81&lt;7.05,A81&gt;=6.15,D81&gt;=0.8),5.16,IF(AND(H81&lt;11.488,A81&lt;6.6,B81&gt;=3.15,A81&lt;7.05,A81&gt;=6.15,D81&gt;=0.8),6,IF(AND(H81&gt;=14.396,D81&lt;0.25,G81&lt;0.948,D81&lt;0.5,A81&gt;=4.5,H81&gt;=5.245,D81&lt;0.8),1.3,IF(AND(A81&gt;=5.55,D81&gt;=0.25,G81&lt;0.948,D81&lt;0.5,A81&gt;=4.5,H81&gt;=5.245,D81&lt;0.8),1.7,IF(AND(D81&lt;1.85,D81&lt;2.25,F81&gt;=2.5,B81&lt;3.15,A81&lt;7.05,A81&gt;=6.15,D81&gt;=0.8),5.6,IF(AND(G81&lt;0.669,H81&gt;=11.488,A81&lt;6.6,B81&gt;=3.15,A81&lt;7.05,A81&gt;=6.15,D81&gt;=0.8),4.7,IF(AND(G81&gt;=0.669,H81&gt;=11.488,A81&lt;6.6,B81&gt;=3.15,A81&lt;7.05,A81&gt;=6.15,D81&gt;=0.8),5.22,IF(AND(H81&lt;6.543,H81&lt;14.396,D81&lt;0.25,G81&lt;0.948,D81&lt;0.5,A81&gt;=4.5,H81&gt;=5.245,D81&lt;0.8),1.4,IF(AND(A81&lt;4.95,A81&lt;5.55,D81&gt;=0.25,G81&lt;0.948,D81&lt;0.5,A81&gt;=4.5,H81&gt;=5.245,D81&lt;0.8),1.4,IF(AND(A81&gt;=4.95,A81&lt;5.55,D81&gt;=0.25,G81&lt;0.948,D81&lt;0.5,A81&gt;=4.5,H81&gt;=5.245,D81&lt;0.8),1.48,IF(AND(H81&lt;10.667,D81&gt;=1.85,D81&lt;2.25,F81&gt;=2.5,B81&lt;3.15,A81&lt;7.05,A81&gt;=6.15,D81&gt;=0.8),5.25,IF(AND(H81&gt;=10.667,D81&gt;=1.85,D81&lt;2.25,F81&gt;=2.5,B81&lt;3.15,A81&lt;7.05,A81&gt;=6.15,D81&gt;=0.8),5.55,IF(AND(G81&lt;0.063,H81&gt;=6.543,H81&lt;14.396,D81&lt;0.25,G81&lt;0.948,D81&lt;0.5,A81&gt;=4.5,H81&gt;=5.245,D81&lt;0.8),1.4,IF(AND(H81&lt;9.212,G81&gt;=0.063,H81&gt;=6.543,H81&lt;14.396,D81&lt;0.25,G81&lt;0.948,D81&lt;0.5,A81&gt;=4.5,H81&gt;=5.245,D81&lt;0.8),1.475,IF(AND(H81&gt;=9.212,G81&gt;=0.063,H81&gt;=6.543,H81&lt;14.396,D81&lt;0.25,G81&lt;0.948,D81&lt;0.5,A81&gt;=4.5,H81&gt;=5.245,D81&lt;0.8),1.5,"shouldnthappen"))))))))))))))))))))))))))))))))</f>
        <v>4.5</v>
      </c>
      <c r="AN81" s="1" t="n">
        <f aca="false">IF(AND(D81&lt;0.7,A81&gt;=5.55),1.633,IF(AND(G81&lt;0.38,B81&lt;2.8,A81&lt;5.55),4.3,IF(AND(G81&gt;=0.38,B81&lt;2.8,A81&lt;5.55),3.325,IF(AND(D81&gt;=0.35,B81&gt;=2.8,A81&lt;5.55),1.6,IF(AND(B81&gt;=3.4,A81&lt;4.8,D81&lt;0.35,B81&gt;=2.8,A81&lt;5.55),1,IF(AND(H81&gt;=11.789,A81&lt;5.9,D81&lt;1.55,D81&gt;=0.7,A81&gt;=5.55),4.325,IF(AND(F81&gt;=2.5,A81&gt;=5.9,D81&lt;1.55,D81&gt;=0.7,A81&gt;=5.55),5.05,IF(AND(D81&lt;1.9,A81&gt;=7.25,D81&gt;=1.55,D81&gt;=0.7,A81&gt;=5.55),6.3,IF(AND(D81&gt;=1.9,A81&gt;=7.25,D81&gt;=1.55,D81&gt;=0.7,A81&gt;=5.55),6.4,IF(AND(A81&lt;4.35,B81&lt;3.4,A81&lt;4.8,D81&lt;0.35,B81&gt;=2.8,A81&lt;5.55),1.1,IF(AND(G81&gt;=0.934,B81&lt;3.45,A81&gt;=4.8,D81&lt;0.35,B81&gt;=2.8,A81&lt;5.55),1.7,IF(AND(H81&gt;=14.877,B81&gt;=3.45,A81&gt;=4.8,D81&lt;0.35,B81&gt;=2.8,A81&lt;5.55),1.3,IF(AND(B81&lt;2.6,H81&lt;11.789,A81&lt;5.9,D81&lt;1.55,D81&gt;=0.7,A81&gt;=5.55),3.9,IF(AND(B81&gt;=2.6,H81&lt;11.789,A81&lt;5.9,D81&lt;1.55,D81&gt;=0.7,A81&gt;=5.55),4.26,IF(AND(A81&lt;6.6,F81&lt;2.5,A81&gt;=5.9,D81&lt;1.55,D81&gt;=0.7,A81&gt;=5.55),4.625,IF(AND(A81&gt;=6.6,F81&lt;2.5,A81&gt;=5.9,D81&lt;1.55,D81&gt;=0.7,A81&gt;=5.55),4.475,IF(AND(B81&lt;2.6,D81&lt;2.05,A81&lt;7.25,D81&gt;=1.55,D81&gt;=0.7,A81&gt;=5.55),5.8,IF(AND(G81&gt;=0.743,D81&gt;=2.05,A81&lt;7.25,D81&gt;=1.55,D81&gt;=0.7,A81&gt;=5.55),5.1,IF(AND(G81&lt;0.422,A81&gt;=4.35,B81&lt;3.4,A81&lt;4.8,D81&lt;0.35,B81&gt;=2.8,A81&lt;5.55),1.367,IF(AND(G81&gt;=0.422,A81&gt;=4.35,B81&lt;3.4,A81&lt;4.8,D81&lt;0.35,B81&gt;=2.8,A81&lt;5.55),1.3,IF(AND(A81&lt;5.05,G81&lt;0.934,B81&lt;3.45,A81&gt;=4.8,D81&lt;0.35,B81&gt;=2.8,A81&lt;5.55),1.525,IF(AND(A81&gt;=5.05,G81&lt;0.934,B81&lt;3.45,A81&gt;=4.8,D81&lt;0.35,B81&gt;=2.8,A81&lt;5.55),1.5,IF(AND(G81&gt;=0.585,H81&lt;14.877,B81&gt;=3.45,A81&gt;=4.8,D81&lt;0.35,B81&gt;=2.8,A81&lt;5.55),1.54,IF(AND(G81&gt;=0.537,G81&lt;0.743,D81&gt;=2.05,A81&lt;7.25,D81&gt;=1.55,D81&gt;=0.7,A81&gt;=5.55),5.833,IF(AND(D81&gt;=0.25,G81&lt;0.585,H81&lt;14.877,B81&gt;=3.45,A81&gt;=4.8,D81&lt;0.35,B81&gt;=2.8,A81&lt;5.55),1.367,IF(AND(D81&lt;1.75,H81&lt;13.795,B81&gt;=2.6,D81&lt;2.05,A81&lt;7.25,D81&gt;=1.55,D81&gt;=0.7,A81&gt;=5.55),5.45,IF(AND(B81&lt;2.85,H81&gt;=13.795,B81&gt;=2.6,D81&lt;2.05,A81&lt;7.25,D81&gt;=1.55,D81&gt;=0.7,A81&gt;=5.55),5.1,IF(AND(B81&gt;=2.85,H81&gt;=13.795,B81&gt;=2.6,D81&lt;2.05,A81&lt;7.25,D81&gt;=1.55,D81&gt;=0.7,A81&gt;=5.55),4.82,IF(AND(G81&lt;0.353,G81&lt;0.537,G81&lt;0.743,D81&gt;=2.05,A81&lt;7.25,D81&gt;=1.55,D81&gt;=0.7,A81&gt;=5.55),5.425,IF(AND(G81&gt;=0.353,G81&lt;0.537,G81&lt;0.743,D81&gt;=2.05,A81&lt;7.25,D81&gt;=1.55,D81&gt;=0.7,A81&gt;=5.55),5.62,IF(AND(G81&lt;0.311,D81&lt;0.25,G81&lt;0.585,H81&lt;14.877,B81&gt;=3.45,A81&gt;=4.8,D81&lt;0.35,B81&gt;=2.8,A81&lt;5.55),1.5,IF(AND(G81&gt;=0.311,D81&lt;0.25,G81&lt;0.585,H81&lt;14.877,B81&gt;=3.45,A81&gt;=4.8,D81&lt;0.35,B81&gt;=2.8,A81&lt;5.55),1.4,IF(AND(B81&gt;=3.1,D81&gt;=1.75,H81&lt;13.795,B81&gt;=2.6,D81&lt;2.05,A81&lt;7.25,D81&gt;=1.55,D81&gt;=0.7,A81&gt;=5.55),5.1,IF(AND(B81&lt;2.85,B81&lt;3.1,D81&gt;=1.75,H81&lt;13.795,B81&gt;=2.6,D81&lt;2.05,A81&lt;7.25,D81&gt;=1.55,D81&gt;=0.7,A81&gt;=5.55),5.2,IF(AND(B81&gt;=2.85,B81&lt;3.1,D81&gt;=1.75,H81&lt;13.795,B81&gt;=2.6,D81&lt;2.05,A81&lt;7.25,D81&gt;=1.55,D81&gt;=0.7,A81&gt;=5.55),5.2,"shouldnthappen")))))))))))))))))))))))))))))))))))</f>
        <v>4.625</v>
      </c>
      <c r="AO81" s="1" t="n">
        <f aca="false">IF(AND(H81&gt;=14.529,G81&lt;0.633,D81&lt;0.8),1.3,IF(AND(A81&lt;5.05,G81&gt;=0.633,D81&lt;0.8),1.35,IF(AND(H81&gt;=14.379,H81&lt;14.529,G81&lt;0.633,D81&lt;0.8),1.7,IF(AND(B81&lt;3.35,A81&gt;=5.05,G81&gt;=0.633,D81&lt;0.8),1.7,IF(AND(D81&gt;=1.45,A81&lt;5.95,F81&lt;2.5,D81&gt;=0.8),4.5,IF(AND(D81&lt;1.35,A81&gt;=5.95,F81&lt;2.5,D81&gt;=0.8),4,IF(AND(D81&lt;1.85,G81&gt;=0.845,F81&gt;=2.5,D81&gt;=0.8),4.8,IF(AND(B81&gt;=4.3,H81&lt;14.379,H81&lt;14.529,G81&lt;0.633,D81&lt;0.8),1.5,IF(AND(A81&lt;5.25,B81&gt;=3.35,A81&gt;=5.05,G81&gt;=0.633,D81&lt;0.8),1.55,IF(AND(A81&gt;=5.25,B81&gt;=3.35,A81&gt;=5.05,G81&gt;=0.633,D81&lt;0.8),1.633,IF(AND(A81&lt;5.05,D81&lt;1.45,A81&lt;5.95,F81&lt;2.5,D81&gt;=0.8),3.3,IF(AND(G81&lt;0.293,D81&gt;=1.35,A81&gt;=5.95,F81&lt;2.5,D81&gt;=0.8),5,IF(AND(A81&gt;=6.6,D81&lt;2.05,G81&lt;0.845,F81&gt;=2.5,D81&gt;=0.8),5.8,IF(AND(B81&lt;3.05,D81&gt;=2.05,G81&lt;0.845,F81&gt;=2.5,D81&gt;=0.8),6.15,IF(AND(B81&lt;2.9,D81&gt;=1.85,G81&gt;=0.845,F81&gt;=2.5,D81&gt;=0.8),5.1,IF(AND(B81&gt;=2.9,D81&gt;=1.85,G81&gt;=0.845,F81&gt;=2.5,D81&gt;=0.8),5.2,IF(AND(B81&gt;=3.8,B81&lt;4.3,H81&lt;14.379,H81&lt;14.529,G81&lt;0.633,D81&lt;0.8),1.333,IF(AND(A81&lt;6.25,G81&gt;=0.293,D81&gt;=1.35,A81&gt;=5.95,F81&lt;2.5,D81&gt;=0.8),4.6,IF(AND(H81&lt;10.351,A81&lt;6.6,D81&lt;2.05,G81&lt;0.845,F81&gt;=2.5,D81&gt;=0.8),5.4,IF(AND(G81&gt;=0.364,B81&gt;=3.05,D81&gt;=2.05,G81&lt;0.845,F81&gt;=2.5,D81&gt;=0.8),5.66,IF(AND(G81&gt;=0.447,B81&lt;3.8,B81&lt;4.3,H81&lt;14.379,H81&lt;14.529,G81&lt;0.633,D81&lt;0.8),1.3,IF(AND(H81&lt;6.247,A81&lt;5.65,A81&gt;=5.05,D81&lt;1.45,A81&lt;5.95,F81&lt;2.5,D81&gt;=0.8),4.033,IF(AND(D81&lt;1.25,A81&gt;=5.65,A81&gt;=5.05,D81&lt;1.45,A81&lt;5.95,F81&lt;2.5,D81&gt;=0.8),3.88,IF(AND(D81&gt;=1.25,A81&gt;=5.65,A81&gt;=5.05,D81&lt;1.45,A81&lt;5.95,F81&lt;2.5,D81&gt;=0.8),4.35,IF(AND(B81&lt;2.65,A81&gt;=6.25,G81&gt;=0.293,D81&gt;=1.35,A81&gt;=5.95,F81&lt;2.5,D81&gt;=0.8),4.9,IF(AND(B81&lt;2.75,H81&gt;=10.351,A81&lt;6.6,D81&lt;2.05,G81&lt;0.845,F81&gt;=2.5,D81&gt;=0.8),5.1,IF(AND(B81&gt;=2.75,H81&gt;=10.351,A81&lt;6.6,D81&lt;2.05,G81&lt;0.845,F81&gt;=2.5,D81&gt;=0.8),4.95,IF(AND(B81&lt;3.15,G81&lt;0.364,B81&gt;=3.05,D81&gt;=2.05,G81&lt;0.845,F81&gt;=2.5,D81&gt;=0.8),5.28,IF(AND(B81&gt;=3.15,G81&lt;0.364,B81&gt;=3.05,D81&gt;=2.05,G81&lt;0.845,F81&gt;=2.5,D81&gt;=0.8),5.5,IF(AND(H81&lt;9.212,G81&lt;0.447,B81&lt;3.8,B81&lt;4.3,H81&lt;14.379,H81&lt;14.529,G81&lt;0.633,D81&lt;0.8),1.4,IF(AND(G81&lt;0.356,H81&gt;=6.247,A81&lt;5.65,A81&gt;=5.05,D81&lt;1.45,A81&lt;5.95,F81&lt;2.5,D81&gt;=0.8),4.2,IF(AND(B81&lt;3,B81&gt;=2.65,A81&gt;=6.25,G81&gt;=0.293,D81&gt;=1.35,A81&gt;=5.95,F81&lt;2.5,D81&gt;=0.8),4.6,IF(AND(B81&gt;=3,B81&gt;=2.65,A81&gt;=6.25,G81&gt;=0.293,D81&gt;=1.35,A81&gt;=5.95,F81&lt;2.5,D81&gt;=0.8),4.7,IF(AND(A81&lt;5.05,H81&gt;=9.212,G81&lt;0.447,B81&lt;3.8,B81&lt;4.3,H81&lt;14.379,H81&lt;14.529,G81&lt;0.633,D81&lt;0.8),1.533,IF(AND(A81&gt;=5.05,H81&gt;=9.212,G81&lt;0.447,B81&lt;3.8,B81&lt;4.3,H81&lt;14.379,H81&lt;14.529,G81&lt;0.633,D81&lt;0.8),1.425,IF(AND(A81&lt;5.35,G81&gt;=0.356,H81&gt;=6.247,A81&lt;5.65,A81&gt;=5.05,D81&lt;1.45,A81&lt;5.95,F81&lt;2.5,D81&gt;=0.8),3.9,IF(AND(A81&gt;=5.35,G81&gt;=0.356,H81&gt;=6.247,A81&lt;5.65,A81&gt;=5.05,D81&lt;1.45,A81&lt;5.95,F81&lt;2.5,D81&gt;=0.8),3.72,"shouldnthappen")))))))))))))))))))))))))))))))))))))</f>
        <v>5</v>
      </c>
      <c r="AP81" s="1" t="n">
        <f aca="false">IF(AND(F81&gt;=1.5,A81&lt;5.55),3.84,IF(AND(G81&gt;=0.52,A81&lt;4.75,F81&lt;1.5,A81&lt;5.55),1.16,IF(AND(A81&lt;5.65,A81&lt;5.85,D81&lt;1.55,A81&gt;=5.55),4.2,IF(AND(A81&gt;=5.65,A81&lt;5.85,D81&lt;1.55,A81&gt;=5.55),3.167,IF(AND(G81&gt;=0.798,A81&gt;=5.85,D81&lt;1.55,A81&gt;=5.55),4,IF(AND(F81&lt;2.5,H81&lt;14.1,D81&gt;=1.55,A81&gt;=5.55),4.84,IF(AND(A81&lt;7.2,H81&gt;=14.1,D81&gt;=1.55,A81&gt;=5.55),5.633,IF(AND(A81&gt;=7.2,H81&gt;=14.1,D81&gt;=1.55,A81&gt;=5.55),6.6,IF(AND(G81&lt;0.161,G81&lt;0.52,A81&lt;4.75,F81&lt;1.5,A81&lt;5.55),1.5,IF(AND(D81&gt;=0.5,G81&lt;0.676,A81&gt;=4.75,F81&lt;1.5,A81&lt;5.55),1.6,IF(AND(H81&lt;11.016,G81&gt;=0.676,A81&gt;=4.75,F81&lt;1.5,A81&lt;5.55),1.75,IF(AND(G81&lt;0.209,G81&lt;0.798,A81&gt;=5.85,D81&lt;1.55,A81&gt;=5.55),4.5,IF(AND(G81&gt;=0.74,F81&gt;=2.5,H81&lt;14.1,D81&gt;=1.55,A81&gt;=5.55),6.225,IF(AND(B81&lt;2.95,G81&gt;=0.161,G81&lt;0.52,A81&lt;4.75,F81&lt;1.5,A81&lt;5.55),1.4,IF(AND(B81&gt;=2.95,G81&gt;=0.161,G81&lt;0.52,A81&lt;4.75,F81&lt;1.5,A81&lt;5.55),1.34,IF(AND(B81&lt;3.15,D81&lt;0.5,G81&lt;0.676,A81&gt;=4.75,F81&lt;1.5,A81&lt;5.55),1.52,IF(AND(D81&lt;0.25,H81&gt;=11.016,G81&gt;=0.676,A81&gt;=4.75,F81&lt;1.5,A81&lt;5.55),1.567,IF(AND(D81&gt;=0.25,H81&gt;=11.016,G81&gt;=0.676,A81&gt;=4.75,F81&lt;1.5,A81&lt;5.55),1.5,IF(AND(H81&lt;7.47,G81&gt;=0.209,G81&lt;0.798,A81&gt;=5.85,D81&lt;1.55,A81&gt;=5.55),5.05,IF(AND(B81&lt;2.85,G81&lt;0.74,F81&gt;=2.5,H81&lt;14.1,D81&gt;=1.55,A81&gt;=5.55),5.35,IF(AND(B81&lt;3.3,B81&gt;=3.15,D81&lt;0.5,G81&lt;0.676,A81&gt;=4.75,F81&lt;1.5,A81&lt;5.55),1.2,IF(AND(D81&lt;1.45,H81&gt;=7.47,G81&gt;=0.209,G81&lt;0.798,A81&gt;=5.85,D81&lt;1.55,A81&gt;=5.55),4.66,IF(AND(D81&gt;=1.45,H81&gt;=7.47,G81&gt;=0.209,G81&lt;0.798,A81&gt;=5.85,D81&lt;1.55,A81&gt;=5.55),4.64,IF(AND(A81&gt;=7.05,B81&gt;=2.85,G81&lt;0.74,F81&gt;=2.5,H81&lt;14.1,D81&gt;=1.55,A81&gt;=5.55),5.8,IF(AND(B81&gt;=3.25,A81&lt;7.05,B81&gt;=2.85,G81&lt;0.74,F81&gt;=2.5,H81&lt;14.1,D81&gt;=1.55,A81&gt;=5.55),5.7,IF(AND(H81&gt;=13.641,D81&lt;0.25,B81&gt;=3.3,B81&gt;=3.15,D81&lt;0.5,G81&lt;0.676,A81&gt;=4.75,F81&lt;1.5,A81&lt;5.55),1.3,IF(AND(D81&lt;0.35,D81&gt;=0.25,B81&gt;=3.3,B81&gt;=3.15,D81&lt;0.5,G81&lt;0.676,A81&gt;=4.75,F81&lt;1.5,A81&lt;5.55),1.367,IF(AND(D81&gt;=0.35,D81&gt;=0.25,B81&gt;=3.3,B81&gt;=3.15,D81&lt;0.5,G81&lt;0.676,A81&gt;=4.75,F81&lt;1.5,A81&lt;5.55),1.3,IF(AND(A81&lt;6.35,B81&lt;3.25,A81&lt;7.05,B81&gt;=2.85,G81&lt;0.74,F81&gt;=2.5,H81&lt;14.1,D81&gt;=1.55,A81&gt;=5.55),5.6,IF(AND(A81&gt;=6.35,B81&lt;3.25,A81&lt;7.05,B81&gt;=2.85,G81&lt;0.74,F81&gt;=2.5,H81&lt;14.1,D81&gt;=1.55,A81&gt;=5.55),5.325,IF(AND(A81&lt;5.1,H81&lt;13.641,D81&lt;0.25,B81&gt;=3.3,B81&gt;=3.15,D81&lt;0.5,G81&lt;0.676,A81&gt;=4.75,F81&lt;1.5,A81&lt;5.55),1.4,IF(AND(H81&gt;=11.031,A81&gt;=5.1,H81&lt;13.641,D81&lt;0.25,B81&gt;=3.3,B81&gt;=3.15,D81&lt;0.5,G81&lt;0.676,A81&gt;=4.75,F81&lt;1.5,A81&lt;5.55),1.4,IF(AND(A81&lt;5.45,H81&lt;11.031,A81&gt;=5.1,H81&lt;13.641,D81&lt;0.25,B81&gt;=3.3,B81&gt;=3.15,D81&lt;0.5,G81&lt;0.676,A81&gt;=4.75,F81&lt;1.5,A81&lt;5.55),1.5,IF(AND(A81&gt;=5.45,H81&lt;11.031,A81&gt;=5.1,H81&lt;13.641,D81&lt;0.25,B81&gt;=3.3,B81&gt;=3.15,D81&lt;0.5,G81&lt;0.676,A81&gt;=4.75,F81&lt;1.5,A81&lt;5.55),1.4,"shouldnthappen"))))))))))))))))))))))))))))))))))</f>
        <v>4.64</v>
      </c>
      <c r="AQ81" s="1" t="n">
        <f aca="false">IF(AND(H81&lt;6.926,D81&gt;=0.35,F81&lt;1.5),1.9,IF(AND(G81&gt;=0.869,D81&gt;=1.75,F81&gt;=1.5),5.15,IF(AND(A81&lt;4.35,A81&lt;5.05,D81&lt;0.35,F81&lt;1.5),1.1,IF(AND(H81&lt;6.089,A81&gt;=5.05,D81&lt;0.35,F81&lt;1.5),1.7,IF(AND(H81&gt;=13.089,H81&gt;=6.926,D81&gt;=0.35,F81&lt;1.5),1.3,IF(AND(G81&lt;0.695,D81&lt;1.15,D81&lt;1.75,F81&gt;=1.5),3.62,IF(AND(G81&gt;=0.695,D81&lt;1.15,D81&lt;1.75,F81&gt;=1.5),3,IF(AND(G81&gt;=0.585,H81&gt;=6.089,A81&gt;=5.05,D81&lt;0.35,F81&lt;1.5),1.5,IF(AND(H81&lt;9.582,H81&lt;13.089,H81&gt;=6.926,D81&gt;=0.35,F81&lt;1.5),1.5,IF(AND(H81&gt;=9.582,H81&lt;13.089,H81&gt;=6.926,D81&gt;=0.35,F81&lt;1.5),1.6,IF(AND(D81&lt;1.35,H81&lt;9.349,D81&gt;=1.15,D81&lt;1.75,F81&gt;=1.5),3.867,IF(AND(D81&lt;2.05,A81&lt;7.05,G81&lt;0.869,D81&gt;=1.75,F81&gt;=1.5),4.9,IF(AND(B81&gt;=3.3,A81&gt;=7.05,G81&lt;0.869,D81&gt;=1.75,F81&gt;=1.5),6.1,IF(AND(G81&lt;0.347,H81&lt;11.218,A81&gt;=4.35,A81&lt;5.05,D81&lt;0.35,F81&lt;1.5),1.4,IF(AND(G81&gt;=0.347,H81&lt;11.218,A81&gt;=4.35,A81&lt;5.05,D81&lt;0.35,F81&lt;1.5),1.5,IF(AND(G81&gt;=0.265,H81&gt;=11.218,A81&gt;=4.35,A81&lt;5.05,D81&lt;0.35,F81&lt;1.5),1.45,IF(AND(A81&gt;=5.4,G81&lt;0.585,H81&gt;=6.089,A81&gt;=5.05,D81&lt;0.35,F81&lt;1.5),1.35,IF(AND(B81&gt;=2.9,D81&gt;=1.35,H81&lt;9.349,D81&gt;=1.15,D81&lt;1.75,F81&gt;=1.5),4.6,IF(AND(D81&gt;=1.35,A81&lt;6.15,H81&gt;=9.349,D81&gt;=1.15,D81&lt;1.75,F81&gt;=1.5),4.54,IF(AND(H81&lt;10.927,A81&gt;=6.15,H81&gt;=9.349,D81&gt;=1.15,D81&lt;1.75,F81&gt;=1.5),4.3,IF(AND(G81&lt;0.512,D81&gt;=2.05,A81&lt;7.05,G81&lt;0.869,D81&gt;=1.75,F81&gt;=1.5),5.533,IF(AND(G81&gt;=0.512,D81&gt;=2.05,A81&lt;7.05,G81&lt;0.869,D81&gt;=1.75,F81&gt;=1.5),5.88,IF(AND(H81&lt;11.551,B81&lt;3.3,A81&gt;=7.05,G81&lt;0.869,D81&gt;=1.75,F81&gt;=1.5),6.3,IF(AND(G81&lt;0.227,G81&lt;0.265,H81&gt;=11.218,A81&gt;=4.35,A81&lt;5.05,D81&lt;0.35,F81&lt;1.5),1.4,IF(AND(G81&gt;=0.227,G81&lt;0.265,H81&gt;=11.218,A81&gt;=4.35,A81&lt;5.05,D81&lt;0.35,F81&lt;1.5),1.26,IF(AND(H81&lt;11.031,A81&lt;5.4,G81&lt;0.585,H81&gt;=6.089,A81&gt;=5.05,D81&lt;0.35,F81&lt;1.5),1.5,IF(AND(H81&gt;=11.031,A81&lt;5.4,G81&lt;0.585,H81&gt;=6.089,A81&gt;=5.05,D81&lt;0.35,F81&lt;1.5),1.4,IF(AND(A81&lt;5.45,B81&lt;2.9,D81&gt;=1.35,H81&lt;9.349,D81&gt;=1.15,D81&lt;1.75,F81&gt;=1.5),4.5,IF(AND(A81&lt;5.9,D81&lt;1.35,A81&lt;6.15,H81&gt;=9.349,D81&gt;=1.15,D81&lt;1.75,F81&gt;=1.5),4.2,IF(AND(A81&gt;=5.9,D81&lt;1.35,A81&lt;6.15,H81&gt;=9.349,D81&gt;=1.15,D81&lt;1.75,F81&gt;=1.5),4,IF(AND(A81&gt;=6.75,H81&gt;=10.927,A81&gt;=6.15,H81&gt;=9.349,D81&gt;=1.15,D81&lt;1.75,F81&gt;=1.5),4.767,IF(AND(B81&lt;2.9,H81&gt;=11.551,B81&lt;3.3,A81&gt;=7.05,G81&lt;0.869,D81&gt;=1.75,F81&gt;=1.5),6.7,IF(AND(B81&gt;=2.9,H81&gt;=11.551,B81&lt;3.3,A81&gt;=7.05,G81&lt;0.869,D81&gt;=1.75,F81&gt;=1.5),6.6,IF(AND(B81&lt;2.45,A81&gt;=5.45,B81&lt;2.9,D81&gt;=1.35,H81&lt;9.349,D81&gt;=1.15,D81&lt;1.75,F81&gt;=1.5),5,IF(AND(B81&gt;=2.45,A81&gt;=5.45,B81&lt;2.9,D81&gt;=1.35,H81&lt;9.349,D81&gt;=1.15,D81&lt;1.75,F81&gt;=1.5),5.1,IF(AND(H81&lt;11.166,A81&lt;6.75,H81&gt;=10.927,A81&gt;=6.15,H81&gt;=9.349,D81&gt;=1.15,D81&lt;1.75,F81&gt;=1.5),4.9,IF(AND(G81&lt;0.228,H81&gt;=11.166,A81&lt;6.75,H81&gt;=10.927,A81&gt;=6.15,H81&gt;=9.349,D81&gt;=1.15,D81&lt;1.75,F81&gt;=1.5),4.7,IF(AND(H81&lt;13.531,G81&gt;=0.228,H81&gt;=11.166,A81&lt;6.75,H81&gt;=10.927,A81&gt;=6.15,H81&gt;=9.349,D81&gt;=1.15,D81&lt;1.75,F81&gt;=1.5),4.4,IF(AND(H81&gt;=13.531,G81&gt;=0.228,H81&gt;=11.166,A81&lt;6.75,H81&gt;=10.927,A81&gt;=6.15,H81&gt;=9.349,D81&gt;=1.15,D81&lt;1.75,F81&gt;=1.5),4.6,"shouldnthappen")))))))))))))))))))))))))))))))))))))))</f>
        <v>4.6</v>
      </c>
      <c r="AR81" s="1" t="n">
        <f aca="false">IF(AND(G81&gt;=0.93,B81&lt;3.65,F81&lt;1.5),1.7,IF(AND(H81&lt;6.542,B81&gt;=3.65,F81&lt;1.5),1.767,IF(AND(A81&gt;=7.05,D81&gt;=1.55,F81&gt;=1.5),6.3,IF(AND(G81&lt;0.123,H81&gt;=6.542,B81&gt;=3.65,F81&lt;1.5),1.367,IF(AND(A81&lt;5.15,A81&lt;5.65,D81&lt;1.55,F81&gt;=1.5),3.15,IF(AND(A81&lt;4.8,G81&gt;=0.447,G81&lt;0.93,B81&lt;3.65,F81&lt;1.5),1.24,IF(AND(A81&gt;=4.8,G81&gt;=0.447,G81&lt;0.93,B81&lt;3.65,F81&lt;1.5),1.4,IF(AND(G81&lt;0.151,G81&gt;=0.123,H81&gt;=6.542,B81&gt;=3.65,F81&lt;1.5),1.7,IF(AND(G81&gt;=0.151,G81&gt;=0.123,H81&gt;=6.542,B81&gt;=3.65,F81&lt;1.5),1.5,IF(AND(D81&gt;=1.45,A81&gt;=5.15,A81&lt;5.65,D81&lt;1.55,F81&gt;=1.5),4.5,IF(AND(B81&lt;2.65,D81&gt;=1.35,A81&gt;=5.65,D81&lt;1.55,F81&gt;=1.5),4.9,IF(AND(G81&lt;0.527,F81&lt;2.5,A81&lt;7.05,D81&gt;=1.55,F81&gt;=1.5),5.075,IF(AND(G81&gt;=0.527,F81&lt;2.5,A81&lt;7.05,D81&gt;=1.55,F81&gt;=1.5),4.7,IF(AND(A81&lt;4.65,G81&lt;0.265,G81&lt;0.447,G81&lt;0.93,B81&lt;3.65,F81&lt;1.5),1.42,IF(AND(G81&lt;0.3,G81&gt;=0.265,G81&lt;0.447,G81&lt;0.93,B81&lt;3.65,F81&lt;1.5),1.6,IF(AND(G81&gt;=0.3,G81&gt;=0.265,G81&lt;0.447,G81&lt;0.93,B81&lt;3.65,F81&lt;1.5),1.4,IF(AND(G81&lt;0.356,D81&lt;1.45,A81&gt;=5.15,A81&lt;5.65,D81&lt;1.55,F81&gt;=1.5),4.125,IF(AND(D81&lt;1.1,A81&lt;6.2,D81&lt;1.35,A81&gt;=5.65,D81&lt;1.55,F81&gt;=1.5),4.1,IF(AND(D81&gt;=1.1,A81&lt;6.2,D81&lt;1.35,A81&gt;=5.65,D81&lt;1.55,F81&gt;=1.5),4.175,IF(AND(H81&gt;=13.433,A81&gt;=6.2,D81&lt;1.35,A81&gt;=5.65,D81&lt;1.55,F81&gt;=1.5),4.6,IF(AND(G81&lt;0.437,B81&gt;=2.65,D81&gt;=1.35,A81&gt;=5.65,D81&lt;1.55,F81&gt;=1.5),4.625,IF(AND(G81&gt;=0.437,B81&gt;=2.65,D81&gt;=1.35,A81&gt;=5.65,D81&lt;1.55,F81&gt;=1.5),4.75,IF(AND(B81&gt;=3.15,H81&lt;11.146,F81&gt;=2.5,A81&lt;7.05,D81&gt;=1.55,F81&gt;=1.5),5.667,IF(AND(B81&lt;2.65,H81&gt;=11.146,F81&gt;=2.5,A81&lt;7.05,D81&gt;=1.55,F81&gt;=1.5),5.8,IF(AND(B81&lt;3.3,A81&gt;=4.65,G81&lt;0.265,G81&lt;0.447,G81&lt;0.93,B81&lt;3.65,F81&lt;1.5),1.32,IF(AND(B81&gt;=3.3,A81&gt;=4.65,G81&lt;0.265,G81&lt;0.447,G81&lt;0.93,B81&lt;3.65,F81&lt;1.5),1.425,IF(AND(B81&lt;2.8,G81&gt;=0.356,D81&lt;1.45,A81&gt;=5.15,A81&lt;5.65,D81&lt;1.55,F81&gt;=1.5),3.86,IF(AND(B81&gt;=2.8,G81&gt;=0.356,D81&lt;1.45,A81&gt;=5.15,A81&lt;5.65,D81&lt;1.55,F81&gt;=1.5),3.6,IF(AND(B81&lt;2.6,H81&lt;13.433,A81&gt;=6.2,D81&lt;1.35,A81&gt;=5.65,D81&lt;1.55,F81&gt;=1.5),4.4,IF(AND(B81&gt;=2.6,H81&lt;13.433,A81&gt;=6.2,D81&lt;1.35,A81&gt;=5.65,D81&lt;1.55,F81&gt;=1.5),4.3,IF(AND(G81&lt;0.151,B81&lt;3.15,H81&lt;11.146,F81&gt;=2.5,A81&lt;7.05,D81&gt;=1.55,F81&gt;=1.5),5.5,IF(AND(H81&lt;15.52,B81&gt;=2.65,H81&gt;=11.146,F81&gt;=2.5,A81&lt;7.05,D81&gt;=1.55,F81&gt;=1.5),5.4,IF(AND(H81&gt;=15.52,B81&gt;=2.65,H81&gt;=11.146,F81&gt;=2.5,A81&lt;7.05,D81&gt;=1.55,F81&gt;=1.5),5.733,IF(AND(H81&lt;10.74,G81&gt;=0.151,B81&lt;3.15,H81&lt;11.146,F81&gt;=2.5,A81&lt;7.05,D81&gt;=1.55,F81&gt;=1.5),5.12,IF(AND(H81&gt;=10.74,G81&gt;=0.151,B81&lt;3.15,H81&lt;11.146,F81&gt;=2.5,A81&lt;7.05,D81&gt;=1.55,F81&gt;=1.5),4.9,"shouldnthappen")))))))))))))))))))))))))))))))))))</f>
        <v>4.625</v>
      </c>
      <c r="AS81" s="1" t="n">
        <f aca="false">IF(AND(F81&gt;=1.5,A81&lt;5.55),4.18,IF(AND(F81&gt;=2.5,B81&lt;2.75,A81&gt;=5.55),5.38,IF(AND(G81&gt;=0.587,B81&lt;3.75,F81&lt;1.5,A81&lt;5.55),1.48,IF(AND(H81&lt;6.51,B81&gt;=3.75,F81&lt;1.5,A81&lt;5.55),1.9,IF(AND(H81&gt;=6.51,B81&gt;=3.75,F81&lt;1.5,A81&lt;5.55),1.425,IF(AND(G81&gt;=0.868,F81&lt;2.5,B81&lt;2.75,A81&gt;=5.55),4.65,IF(AND(F81&lt;1.5,D81&lt;1.55,B81&gt;=2.75,A81&gt;=5.55),1.7,IF(AND(G81&gt;=0.857,D81&gt;=1.55,B81&gt;=2.75,A81&gt;=5.55),5.033,IF(AND(G81&gt;=0.518,G81&lt;0.587,B81&lt;3.75,F81&lt;1.5,A81&lt;5.55),1,IF(AND(D81&lt;1.05,G81&lt;0.868,F81&lt;2.5,B81&lt;2.75,A81&gt;=5.55),3.5,IF(AND(G81&lt;0.404,D81&gt;=1.05,G81&lt;0.868,F81&lt;2.5,B81&lt;2.75,A81&gt;=5.55),4.2,IF(AND(G81&gt;=0.404,D81&gt;=1.05,G81&lt;0.868,F81&lt;2.5,B81&lt;2.75,A81&gt;=5.55),3.94,IF(AND(F81&lt;2.5,B81&lt;2.95,F81&gt;=1.5,D81&lt;1.55,B81&gt;=2.75,A81&gt;=5.55),4.68,IF(AND(F81&gt;=2.5,B81&lt;2.95,F81&gt;=1.5,D81&lt;1.55,B81&gt;=2.75,A81&gt;=5.55),5.1,IF(AND(H81&lt;10.883,B81&gt;=2.95,F81&gt;=1.5,D81&lt;1.55,B81&gt;=2.75,A81&gt;=5.55),4.15,IF(AND(H81&gt;=10.883,B81&gt;=2.95,F81&gt;=1.5,D81&lt;1.55,B81&gt;=2.75,A81&gt;=5.55),4.5,IF(AND(H81&gt;=14.1,D81&lt;2.05,G81&lt;0.857,D81&gt;=1.55,B81&gt;=2.75,A81&gt;=5.55),6.6,IF(AND(G81&lt;0.063,B81&lt;3.15,G81&lt;0.518,G81&lt;0.587,B81&lt;3.75,F81&lt;1.5,A81&lt;5.55),1.4,IF(AND(G81&gt;=0.063,B81&lt;3.15,G81&lt;0.518,G81&lt;0.587,B81&lt;3.75,F81&lt;1.5,A81&lt;5.55),1.5,IF(AND(H81&gt;=10.563,B81&gt;=3.15,G81&lt;0.518,G81&lt;0.587,B81&lt;3.75,F81&lt;1.5,A81&lt;5.55),1.325,IF(AND(B81&lt;2.95,H81&lt;14.1,D81&lt;2.05,G81&lt;0.857,D81&gt;=1.55,B81&gt;=2.75,A81&gt;=5.55),6.125,IF(AND(A81&lt;6.65,G81&lt;0.364,D81&gt;=2.05,G81&lt;0.857,D81&gt;=1.55,B81&gt;=2.75,A81&gt;=5.55),5.45,IF(AND(G81&gt;=0.774,G81&gt;=0.364,D81&gt;=2.05,G81&lt;0.857,D81&gt;=1.55,B81&gt;=2.75,A81&gt;=5.55),5.4,IF(AND(H81&gt;=9.279,H81&lt;10.563,B81&gt;=3.15,G81&lt;0.518,G81&lt;0.587,B81&lt;3.75,F81&lt;1.5,A81&lt;5.55),1.475,IF(AND(D81&lt;1.65,B81&gt;=2.95,H81&lt;14.1,D81&lt;2.05,G81&lt;0.857,D81&gt;=1.55,B81&gt;=2.75,A81&gt;=5.55),5.8,IF(AND(B81&lt;3.15,A81&gt;=6.65,G81&lt;0.364,D81&gt;=2.05,G81&lt;0.857,D81&gt;=1.55,B81&gt;=2.75,A81&gt;=5.55),5.3,IF(AND(B81&gt;=3.15,A81&gt;=6.65,G81&lt;0.364,D81&gt;=2.05,G81&lt;0.857,D81&gt;=1.55,B81&gt;=2.75,A81&gt;=5.55),5.7,IF(AND(A81&gt;=6.75,G81&lt;0.774,G81&gt;=0.364,D81&gt;=2.05,G81&lt;0.857,D81&gt;=1.55,B81&gt;=2.75,A81&gt;=5.55),5.9,IF(AND(G81&lt;0.417,H81&lt;9.279,H81&lt;10.563,B81&gt;=3.15,G81&lt;0.518,G81&lt;0.587,B81&lt;3.75,F81&lt;1.5,A81&lt;5.55),1.4,IF(AND(G81&gt;=0.417,H81&lt;9.279,H81&lt;10.563,B81&gt;=3.15,G81&lt;0.518,G81&lt;0.587,B81&lt;3.75,F81&lt;1.5,A81&lt;5.55),1.3,IF(AND(A81&lt;6.3,D81&gt;=1.65,B81&gt;=2.95,H81&lt;14.1,D81&lt;2.05,G81&lt;0.857,D81&gt;=1.55,B81&gt;=2.75,A81&gt;=5.55),4.9,IF(AND(A81&gt;=6.3,D81&gt;=1.65,B81&gt;=2.95,H81&lt;14.1,D81&lt;2.05,G81&lt;0.857,D81&gt;=1.55,B81&gt;=2.75,A81&gt;=5.55),5.3,IF(AND(G81&gt;=0.657,A81&lt;6.75,G81&lt;0.774,G81&gt;=0.364,D81&gt;=2.05,G81&lt;0.857,D81&gt;=1.55,B81&gt;=2.75,A81&gt;=5.55),6,IF(AND(B81&lt;3.2,G81&lt;0.657,A81&lt;6.75,G81&lt;0.774,G81&gt;=0.364,D81&gt;=2.05,G81&lt;0.857,D81&gt;=1.55,B81&gt;=2.75,A81&gt;=5.55),5.6,IF(AND(B81&gt;=3.2,G81&lt;0.657,A81&lt;6.75,G81&lt;0.774,G81&gt;=0.364,D81&gt;=2.05,G81&lt;0.857,D81&gt;=1.55,B81&gt;=2.75,A81&gt;=5.55),5.65,"shouldnthappen")))))))))))))))))))))))))))))))))))</f>
        <v>4.68</v>
      </c>
      <c r="AT81" s="1" t="n">
        <f aca="false">IF(AND(H81&gt;=16.284,A81&gt;=5.55),6.533,IF(AND(G81&gt;=0.52,A81&lt;4.85,A81&lt;5.55),1.05,IF(AND(G81&lt;0.227,G81&lt;0.52,A81&lt;4.85,A81&lt;5.55),1.4,IF(AND(G81&gt;=0.227,G81&lt;0.52,A81&lt;4.85,A81&lt;5.55),1.3,IF(AND(D81&gt;=0.45,F81&lt;1.5,A81&gt;=4.85,A81&lt;5.55),1.667,IF(AND(B81&gt;=2.75,F81&gt;=1.5,A81&gt;=4.85,A81&lt;5.55),4.5,IF(AND(F81&lt;2.5,B81&gt;=3.15,H81&lt;16.284,A81&gt;=5.55),4.7,IF(AND(G81&gt;=0.934,D81&lt;0.45,F81&lt;1.5,A81&gt;=4.85,A81&lt;5.55),1.7,IF(AND(D81&gt;=1.2,B81&lt;2.75,F81&gt;=1.5,A81&gt;=4.85,A81&lt;5.55),4.25,IF(AND(G81&gt;=0.774,F81&gt;=2.5,B81&gt;=3.15,H81&lt;16.284,A81&gt;=5.55),5.4,IF(AND(B81&lt;3.1,G81&lt;0.934,D81&lt;0.45,F81&lt;1.5,A81&gt;=4.85,A81&lt;5.55),1.6,IF(AND(D81&lt;1.05,D81&lt;1.2,B81&lt;2.75,F81&gt;=1.5,A81&gt;=4.85,A81&lt;5.55),3.433,IF(AND(D81&gt;=1.05,D81&lt;1.2,B81&lt;2.75,F81&gt;=1.5,A81&gt;=4.85,A81&lt;5.55),3.267,IF(AND(H81&lt;8.486,D81&lt;1.35,F81&lt;2.5,B81&lt;3.15,H81&lt;16.284,A81&gt;=5.55),3.85,IF(AND(D81&gt;=1.55,D81&gt;=1.35,F81&lt;2.5,B81&lt;3.15,H81&lt;16.284,A81&gt;=5.55),5.1,IF(AND(H81&lt;10.464,A81&lt;6.35,F81&gt;=2.5,B81&lt;3.15,H81&lt;16.284,A81&gt;=5.55),5.08,IF(AND(H81&gt;=10.464,A81&lt;6.35,F81&gt;=2.5,B81&lt;3.15,H81&lt;16.284,A81&gt;=5.55),4.9,IF(AND(D81&lt;1.85,A81&gt;=6.35,F81&gt;=2.5,B81&lt;3.15,H81&lt;16.284,A81&gt;=5.55),5.8,IF(AND(H81&gt;=10.393,G81&lt;0.774,F81&gt;=2.5,B81&gt;=3.15,H81&lt;16.284,A81&gt;=5.55),5.425,IF(AND(B81&lt;2.6,H81&gt;=8.486,D81&lt;1.35,F81&lt;2.5,B81&lt;3.15,H81&lt;16.284,A81&gt;=5.55),3.9,IF(AND(G81&gt;=0.567,D81&lt;1.55,D81&gt;=1.35,F81&lt;2.5,B81&lt;3.15,H81&lt;16.284,A81&gt;=5.55),4.4,IF(AND(B81&lt;3.25,H81&lt;10.393,G81&lt;0.774,F81&gt;=2.5,B81&gt;=3.15,H81&lt;16.284,A81&gt;=5.55),5.7,IF(AND(B81&gt;=3.25,H81&lt;10.393,G81&lt;0.774,F81&gt;=2.5,B81&gt;=3.15,H81&lt;16.284,A81&gt;=5.55),5.98,IF(AND(G81&lt;0.079,G81&lt;0.338,B81&gt;=3.1,G81&lt;0.934,D81&lt;0.45,F81&lt;1.5,A81&gt;=4.85,A81&lt;5.55),1.425,IF(AND(B81&lt;3.35,G81&gt;=0.338,B81&gt;=3.1,G81&lt;0.934,D81&lt;0.45,F81&lt;1.5,A81&gt;=4.85,A81&lt;5.55),1.4,IF(AND(G81&lt;0.404,B81&gt;=2.6,H81&gt;=8.486,D81&lt;1.35,F81&lt;2.5,B81&lt;3.15,H81&lt;16.284,A81&gt;=5.55),4.3,IF(AND(G81&gt;=0.404,B81&gt;=2.6,H81&gt;=8.486,D81&lt;1.35,F81&lt;2.5,B81&lt;3.15,H81&lt;16.284,A81&gt;=5.55),4.025,IF(AND(B81&gt;=3.05,G81&lt;0.567,D81&lt;1.55,D81&gt;=1.35,F81&lt;2.5,B81&lt;3.15,H81&lt;16.284,A81&gt;=5.55),4.7,IF(AND(A81&lt;6.45,H81&lt;10.667,D81&gt;=1.85,A81&gt;=6.35,F81&gt;=2.5,B81&lt;3.15,H81&lt;16.284,A81&gt;=5.55),5.3,IF(AND(A81&gt;=6.45,H81&lt;10.667,D81&gt;=1.85,A81&gt;=6.35,F81&gt;=2.5,B81&lt;3.15,H81&lt;16.284,A81&gt;=5.55),5.167,IF(AND(B81&lt;2.95,H81&gt;=10.667,D81&gt;=1.85,A81&gt;=6.35,F81&gt;=2.5,B81&lt;3.15,H81&lt;16.284,A81&gt;=5.55),5.6,IF(AND(B81&gt;=2.95,H81&gt;=10.667,D81&gt;=1.85,A81&gt;=6.35,F81&gt;=2.5,B81&lt;3.15,H81&lt;16.284,A81&gt;=5.55),5.5,IF(AND(H81&lt;10.325,G81&gt;=0.079,G81&lt;0.338,B81&gt;=3.1,G81&lt;0.934,D81&lt;0.45,F81&lt;1.5,A81&gt;=4.85,A81&lt;5.55),1.5,IF(AND(G81&lt;0.385,B81&gt;=3.35,G81&gt;=0.338,B81&gt;=3.1,G81&lt;0.934,D81&lt;0.45,F81&lt;1.5,A81&gt;=4.85,A81&lt;5.55),1.5,IF(AND(G81&gt;=0.385,B81&gt;=3.35,G81&gt;=0.338,B81&gt;=3.1,G81&lt;0.934,D81&lt;0.45,F81&lt;1.5,A81&gt;=4.85,A81&lt;5.55),1.42,IF(AND(B81&lt;2.5,B81&lt;3.05,G81&lt;0.567,D81&lt;1.55,D81&gt;=1.35,F81&lt;2.5,B81&lt;3.15,H81&lt;16.284,A81&gt;=5.55),4.5,IF(AND(B81&gt;=2.5,B81&lt;3.05,G81&lt;0.567,D81&lt;1.55,D81&gt;=1.35,F81&lt;2.5,B81&lt;3.15,H81&lt;16.284,A81&gt;=5.55),4.56,IF(AND(H81&lt;12.506,H81&gt;=10.325,G81&gt;=0.079,G81&lt;0.338,B81&gt;=3.1,G81&lt;0.934,D81&lt;0.45,F81&lt;1.5,A81&gt;=4.85,A81&lt;5.55),1.2,IF(AND(H81&gt;=12.506,H81&gt;=10.325,G81&gt;=0.079,G81&lt;0.338,B81&gt;=3.1,G81&lt;0.934,D81&lt;0.45,F81&lt;1.5,A81&gt;=4.85,A81&lt;5.55),1.3,"shouldnthappen")))))))))))))))))))))))))))))))))))))))</f>
        <v>4.56</v>
      </c>
      <c r="AU81" s="1" t="n">
        <f aca="false">IF(AND(G81&gt;=0.52,B81&lt;3.05,F81&lt;1.5),1.1,IF(AND(G81&lt;0.35,G81&lt;0.52,B81&lt;3.05,F81&lt;1.5),1.4,IF(AND(G81&gt;=0.35,G81&lt;0.52,B81&lt;3.05,F81&lt;1.5),1.3,IF(AND(G81&gt;=0.227,G81&lt;0.347,B81&gt;=3.05,F81&lt;1.5),1.32,IF(AND(H81&lt;6.417,G81&gt;=0.347,B81&gt;=3.05,F81&lt;1.5),1.7,IF(AND(A81&gt;=7.25,A81&gt;=6.6,F81&gt;=2.5,F81&gt;=1.5),6.35,IF(AND(G81&lt;0.11,G81&lt;0.227,G81&lt;0.347,B81&gt;=3.05,F81&lt;1.5),1.333,IF(AND(H81&lt;9.441,H81&gt;=6.417,G81&gt;=0.347,B81&gt;=3.05,F81&lt;1.5),1.425,IF(AND(B81&lt;2.75,G81&lt;0.451,H81&lt;10.266,F81&lt;2.5,F81&gt;=1.5),4,IF(AND(B81&gt;=2.75,G81&lt;0.451,H81&lt;10.266,F81&lt;2.5,F81&gt;=1.5),4.433,IF(AND(G81&gt;=0.865,G81&gt;=0.451,H81&lt;10.266,F81&lt;2.5,F81&gt;=1.5),4.2,IF(AND(B81&lt;2.45,H81&lt;13.665,H81&gt;=10.266,F81&lt;2.5,F81&gt;=1.5),3.7,IF(AND(G81&lt;0.302,H81&gt;=13.665,H81&gt;=10.266,F81&lt;2.5,F81&gt;=1.5),5,IF(AND(B81&lt;2.9,A81&lt;6.1,A81&lt;6.6,F81&gt;=2.5,F81&gt;=1.5),5.06,IF(AND(B81&gt;=2.9,A81&lt;6.1,A81&lt;6.6,F81&gt;=2.5,F81&gt;=1.5),4.8,IF(AND(B81&lt;3.05,A81&gt;=6.1,A81&lt;6.6,F81&gt;=2.5,F81&gt;=1.5),5.6,IF(AND(B81&gt;=3.05,A81&gt;=6.1,A81&lt;6.6,F81&gt;=2.5,F81&gt;=1.5),5.267,IF(AND(H81&gt;=14.564,A81&lt;7.25,A81&gt;=6.6,F81&gt;=2.5,F81&gt;=1.5),5.6,IF(AND(H81&gt;=14.309,G81&gt;=0.11,G81&lt;0.227,G81&lt;0.347,B81&gt;=3.05,F81&lt;1.5),1.7,IF(AND(D81&lt;0.4,H81&gt;=9.441,H81&gt;=6.417,G81&gt;=0.347,B81&gt;=3.05,F81&lt;1.5),1.5,IF(AND(D81&gt;=0.4,H81&gt;=9.441,H81&gt;=6.417,G81&gt;=0.347,B81&gt;=3.05,F81&lt;1.5),1.633,IF(AND(A81&lt;5.35,G81&lt;0.865,G81&gt;=0.451,H81&lt;10.266,F81&lt;2.5,F81&gt;=1.5),3.15,IF(AND(D81&lt;1.45,G81&gt;=0.302,H81&gt;=13.665,H81&gt;=10.266,F81&lt;2.5,F81&gt;=1.5),4.74,IF(AND(D81&gt;=1.45,G81&gt;=0.302,H81&gt;=13.665,H81&gt;=10.266,F81&lt;2.5,F81&gt;=1.5),4.567,IF(AND(H81&lt;8.836,H81&lt;14.564,A81&lt;7.25,A81&gt;=6.6,F81&gt;=2.5,F81&gt;=1.5),5.7,IF(AND(H81&gt;=8.836,H81&lt;14.564,A81&lt;7.25,A81&gt;=6.6,F81&gt;=2.5,F81&gt;=1.5),5.9,IF(AND(H81&lt;11.53,H81&lt;14.309,G81&gt;=0.11,G81&lt;0.227,G81&lt;0.347,B81&gt;=3.05,F81&lt;1.5),1.5,IF(AND(H81&gt;=11.53,H81&lt;14.309,G81&gt;=0.11,G81&lt;0.227,G81&lt;0.347,B81&gt;=3.05,F81&lt;1.5),1.467,IF(AND(H81&lt;9.386,A81&gt;=5.35,G81&lt;0.865,G81&gt;=0.451,H81&lt;10.266,F81&lt;2.5,F81&gt;=1.5),3.56,IF(AND(H81&gt;=9.386,A81&gt;=5.35,G81&lt;0.865,G81&gt;=0.451,H81&lt;10.266,F81&lt;2.5,F81&gt;=1.5),4.2,IF(AND(H81&lt;11.036,D81&lt;1.45,B81&gt;=2.45,H81&lt;13.665,H81&gt;=10.266,F81&lt;2.5,F81&gt;=1.5),4.45,IF(AND(H81&gt;=11.036,D81&lt;1.45,B81&gt;=2.45,H81&lt;13.665,H81&gt;=10.266,F81&lt;2.5,F81&gt;=1.5),4.1,IF(AND(G81&gt;=0.585,D81&gt;=1.45,B81&gt;=2.45,H81&lt;13.665,H81&gt;=10.266,F81&lt;2.5,F81&gt;=1.5),4.9,IF(AND(H81&lt;11.743,G81&lt;0.585,D81&gt;=1.45,B81&gt;=2.45,H81&lt;13.665,H81&gt;=10.266,F81&lt;2.5,F81&gt;=1.5),4.7,IF(AND(H81&gt;=11.743,G81&lt;0.585,D81&gt;=1.45,B81&gt;=2.45,H81&lt;13.665,H81&gt;=10.266,F81&lt;2.5,F81&gt;=1.5),4.5,"shouldnthappen")))))))))))))))))))))))))))))))))))</f>
        <v>4.433</v>
      </c>
      <c r="AV81" s="1" t="n">
        <f aca="false">IF(AND(G81&gt;=0.356,F81&gt;=1.5,A81&lt;5.75),3.52,IF(AND(A81&lt;7.25,A81&gt;=7.1,A81&gt;=5.75),5.875,IF(AND(A81&gt;=7.25,A81&gt;=7.1,A81&gt;=5.75),6.5,IF(AND(D81&gt;=0.35,G81&gt;=0.586,F81&lt;1.5,A81&lt;5.75),1.8,IF(AND(D81&lt;1.4,G81&lt;0.356,F81&gt;=1.5,A81&lt;5.75),4.2,IF(AND(D81&gt;=1.4,G81&lt;0.356,F81&gt;=1.5,A81&lt;5.75),4.5,IF(AND(H81&gt;=11.218,A81&lt;5.05,G81&lt;0.586,F81&lt;1.5,A81&lt;5.75),1.225,IF(AND(G81&gt;=0.253,A81&gt;=5.05,G81&lt;0.586,F81&lt;1.5,A81&lt;5.75),1.3,IF(AND(B81&gt;=3.75,D81&lt;0.35,G81&gt;=0.586,F81&lt;1.5,A81&lt;5.75),1.567,IF(AND(B81&lt;2.85,D81&lt;1.35,D81&lt;1.65,A81&lt;7.1,A81&gt;=5.75),4.26,IF(AND(B81&gt;=2.85,D81&lt;1.35,D81&lt;1.65,A81&lt;7.1,A81&gt;=5.75),4.45,IF(AND(A81&lt;6.05,H81&lt;12.921,D81&gt;=1.65,A81&lt;7.1,A81&gt;=5.75),5.1,IF(AND(H81&gt;=15.338,H81&gt;=12.921,D81&gt;=1.65,A81&lt;7.1,A81&gt;=5.75),5.55,IF(AND(G81&lt;0.418,H81&lt;11.218,A81&lt;5.05,G81&lt;0.586,F81&lt;1.5,A81&lt;5.75),1.42,IF(AND(G81&gt;=0.418,H81&lt;11.218,A81&lt;5.05,G81&lt;0.586,F81&lt;1.5,A81&lt;5.75),1.3,IF(AND(H81&gt;=13.321,G81&lt;0.253,A81&gt;=5.05,G81&lt;0.586,F81&lt;1.5,A81&lt;5.75),1.7,IF(AND(H81&lt;6.089,B81&lt;3.75,D81&lt;0.35,G81&gt;=0.586,F81&lt;1.5,A81&lt;5.75),1.7,IF(AND(H81&gt;=6.089,B81&lt;3.75,D81&lt;0.35,G81&gt;=0.586,F81&lt;1.5,A81&lt;5.75),1.5,IF(AND(B81&lt;2.9,D81&lt;1.45,D81&gt;=1.35,D81&lt;1.65,A81&lt;7.1,A81&gt;=5.75),4.8,IF(AND(B81&gt;=2.9,D81&lt;1.45,D81&gt;=1.35,D81&lt;1.65,A81&lt;7.1,A81&gt;=5.75),4.475,IF(AND(B81&lt;2.5,D81&gt;=1.45,D81&gt;=1.35,D81&lt;1.65,A81&lt;7.1,A81&gt;=5.75),4.5,IF(AND(H81&lt;8.884,A81&gt;=6.05,H81&lt;12.921,D81&gt;=1.65,A81&lt;7.1,A81&gt;=5.75),5.4,IF(AND(A81&lt;6.3,H81&lt;15.338,H81&gt;=12.921,D81&gt;=1.65,A81&lt;7.1,A81&gt;=5.75),4.967,IF(AND(A81&gt;=6.3,H81&lt;15.338,H81&gt;=12.921,D81&gt;=1.65,A81&lt;7.1,A81&gt;=5.75),5.133,IF(AND(H81&lt;10.826,H81&lt;13.321,G81&lt;0.253,A81&gt;=5.05,G81&lt;0.586,F81&lt;1.5,A81&lt;5.75),1.5,IF(AND(H81&gt;=10.826,H81&lt;13.321,G81&lt;0.253,A81&gt;=5.05,G81&lt;0.586,F81&lt;1.5,A81&lt;5.75),1.4,IF(AND(H81&lt;7.47,B81&gt;=2.5,D81&gt;=1.45,D81&gt;=1.35,D81&lt;1.65,A81&lt;7.1,A81&gt;=5.75),5.1,IF(AND(H81&gt;=7.47,B81&gt;=2.5,D81&gt;=1.45,D81&gt;=1.35,D81&lt;1.65,A81&lt;7.1,A81&gt;=5.75),4.725,IF(AND(H81&lt;9.637,H81&gt;=8.884,A81&gt;=6.05,H81&lt;12.921,D81&gt;=1.65,A81&lt;7.1,A81&gt;=5.75),5.9,IF(AND(B81&lt;2.6,H81&gt;=9.637,H81&gt;=8.884,A81&gt;=6.05,H81&lt;12.921,D81&gt;=1.65,A81&lt;7.1,A81&gt;=5.75),5.8,IF(AND(B81&lt;2.75,B81&gt;=2.6,H81&gt;=9.637,H81&gt;=8.884,A81&gt;=6.05,H81&lt;12.921,D81&gt;=1.65,A81&lt;7.1,A81&gt;=5.75),5.3,IF(AND(D81&lt;2.25,B81&gt;=2.75,B81&gt;=2.6,H81&gt;=9.637,H81&gt;=8.884,A81&gt;=6.05,H81&lt;12.921,D81&gt;=1.65,A81&lt;7.1,A81&gt;=5.75),5.6,IF(AND(D81&gt;=2.25,B81&gt;=2.75,B81&gt;=2.6,H81&gt;=9.637,H81&gt;=8.884,A81&gt;=6.05,H81&lt;12.921,D81&gt;=1.65,A81&lt;7.1,A81&gt;=5.75),5.5,"shouldnthappen")))))))))))))))))))))))))))))))))</f>
        <v>4.725</v>
      </c>
      <c r="AW81" s="1" t="n">
        <f aca="false">IF(AND(G81&gt;=0.905,F81&lt;1.5),1.767,IF(AND(H81&gt;=16.674,F81&gt;=1.5),6.55,IF(AND(A81&lt;4.35,H81&lt;14.344,G81&lt;0.905,F81&lt;1.5),1.1,IF(AND(B81&lt;3.65,H81&gt;=14.344,G81&lt;0.905,F81&lt;1.5),1.5,IF(AND(B81&gt;=3.65,H81&gt;=14.344,G81&lt;0.905,F81&lt;1.5),1.65,IF(AND(B81&lt;2.6,F81&gt;=2.5,H81&lt;16.674,F81&gt;=1.5),4.5,IF(AND(D81&gt;=0.45,A81&gt;=4.35,H81&lt;14.344,G81&lt;0.905,F81&lt;1.5),1.65,IF(AND(D81&lt;1.15,A81&lt;5.9,F81&lt;2.5,H81&lt;16.674,F81&gt;=1.5),3.56,IF(AND(B81&lt;2.75,A81&gt;=5.9,F81&lt;2.5,H81&lt;16.674,F81&gt;=1.5),5,IF(AND(H81&lt;13.531,B81&gt;=2.75,A81&gt;=5.9,F81&lt;2.5,H81&lt;16.674,F81&gt;=1.5),4.333,IF(AND(B81&lt;3.2,G81&gt;=0.669,B81&gt;=2.6,F81&gt;=2.5,H81&lt;16.674,F81&gt;=1.5),5.08,IF(AND(B81&gt;=3.2,G81&gt;=0.669,B81&gt;=2.6,F81&gt;=2.5,H81&lt;16.674,F81&gt;=1.5),5.4,IF(AND(B81&lt;3.15,A81&lt;5.05,D81&lt;0.45,A81&gt;=4.35,H81&lt;14.344,G81&lt;0.905,F81&lt;1.5),1.45,IF(AND(A81&gt;=5.55,A81&gt;=5.05,D81&lt;0.45,A81&gt;=4.35,H81&lt;14.344,G81&lt;0.905,F81&lt;1.5),1.5,IF(AND(A81&lt;5.55,A81&lt;5.65,D81&gt;=1.15,A81&lt;5.9,F81&lt;2.5,H81&lt;16.674,F81&gt;=1.5),3.95,IF(AND(A81&gt;=5.55,A81&lt;5.65,D81&gt;=1.15,A81&lt;5.9,F81&lt;2.5,H81&lt;16.674,F81&gt;=1.5),3.82,IF(AND(G81&lt;0.39,A81&gt;=5.65,D81&gt;=1.15,A81&lt;5.9,F81&lt;2.5,H81&lt;16.674,F81&gt;=1.5),4.35,IF(AND(G81&gt;=0.39,A81&gt;=5.65,D81&gt;=1.15,A81&lt;5.9,F81&lt;2.5,H81&lt;16.674,F81&gt;=1.5),3.95,IF(AND(G81&lt;0.466,H81&gt;=13.531,B81&gt;=2.75,A81&gt;=5.9,F81&lt;2.5,H81&lt;16.674,F81&gt;=1.5),4.8,IF(AND(G81&gt;=0.466,H81&gt;=13.531,B81&gt;=2.75,A81&gt;=5.9,F81&lt;2.5,H81&lt;16.674,F81&gt;=1.5),4.7,IF(AND(H81&lt;10.144,D81&lt;2.05,G81&lt;0.669,B81&gt;=2.6,F81&gt;=2.5,H81&lt;16.674,F81&gt;=1.5),5.3,IF(AND(H81&gt;=10.144,D81&lt;2.05,G81&lt;0.669,B81&gt;=2.6,F81&gt;=2.5,H81&lt;16.674,F81&gt;=1.5),5.133,IF(AND(D81&gt;=2.45,D81&gt;=2.05,G81&lt;0.669,B81&gt;=2.6,F81&gt;=2.5,H81&lt;16.674,F81&gt;=1.5),5.9,IF(AND(B81&lt;3.25,B81&gt;=3.15,A81&lt;5.05,D81&lt;0.45,A81&gt;=4.35,H81&lt;14.344,G81&lt;0.905,F81&lt;1.5),1.2,IF(AND(B81&gt;=3.25,B81&gt;=3.15,A81&lt;5.05,D81&lt;0.45,A81&gt;=4.35,H81&lt;14.344,G81&lt;0.905,F81&lt;1.5),1.36,IF(AND(B81&gt;=3.8,A81&lt;5.55,A81&gt;=5.05,D81&lt;0.45,A81&gt;=4.35,H81&lt;14.344,G81&lt;0.905,F81&lt;1.5),1.3,IF(AND(G81&lt;0.05,B81&lt;3.8,A81&lt;5.55,A81&gt;=5.05,D81&lt;0.45,A81&gt;=4.35,H81&lt;14.344,G81&lt;0.905,F81&lt;1.5),1.4,IF(AND(G81&lt;0.107,G81&lt;0.395,D81&lt;2.45,D81&gt;=2.05,G81&lt;0.669,B81&gt;=2.6,F81&gt;=2.5,H81&lt;16.674,F81&gt;=1.5),5.667,IF(AND(G81&lt;0.537,G81&gt;=0.395,D81&lt;2.45,D81&gt;=2.05,G81&lt;0.669,B81&gt;=2.6,F81&gt;=2.5,H81&lt;16.674,F81&gt;=1.5),5.6,IF(AND(G81&gt;=0.537,G81&gt;=0.395,D81&lt;2.45,D81&gt;=2.05,G81&lt;0.669,B81&gt;=2.6,F81&gt;=2.5,H81&lt;16.674,F81&gt;=1.5),5.775,IF(AND(B81&lt;3.6,G81&gt;=0.05,B81&lt;3.8,A81&lt;5.55,A81&gt;=5.05,D81&lt;0.45,A81&gt;=4.35,H81&lt;14.344,G81&lt;0.905,F81&lt;1.5),1.475,IF(AND(B81&gt;=3.6,G81&gt;=0.05,B81&lt;3.8,A81&lt;5.55,A81&gt;=5.05,D81&lt;0.45,A81&gt;=4.35,H81&lt;14.344,G81&lt;0.905,F81&lt;1.5),1.5,IF(AND(G81&lt;0.312,G81&gt;=0.107,G81&lt;0.395,D81&lt;2.45,D81&gt;=2.05,G81&lt;0.669,B81&gt;=2.6,F81&gt;=2.5,H81&lt;16.674,F81&gt;=1.5),5.18,IF(AND(G81&gt;=0.312,G81&gt;=0.107,G81&lt;0.395,D81&lt;2.45,D81&gt;=2.05,G81&lt;0.669,B81&gt;=2.6,F81&gt;=2.5,H81&lt;16.674,F81&gt;=1.5),5.4,"shouldnthappen"))))))))))))))))))))))))))))))))))</f>
        <v>4.333</v>
      </c>
      <c r="AX81" s="1" t="n">
        <f aca="false">IF(AND(D81&gt;=1.3,B81&gt;=3.45),6.25,IF(AND(B81&lt;2.75,A81&lt;5.25,B81&lt;3.45),3.9,IF(AND(D81&lt;0.25,D81&lt;1.3,B81&gt;=3.45),1.16,IF(AND(A81&gt;=5.05,B81&gt;=2.75,A81&lt;5.25,B81&lt;3.45),1.7,IF(AND(D81&lt;0.7,F81&lt;2.5,A81&gt;=5.25,B81&lt;3.45),1.5,IF(AND(H81&gt;=16.284,F81&gt;=2.5,A81&gt;=5.25,B81&lt;3.45),6.6,IF(AND(G81&lt;0.123,D81&gt;=0.25,D81&lt;1.3,B81&gt;=3.45),1.3,IF(AND(A81&lt;4.5,A81&lt;5.05,B81&gt;=2.75,A81&lt;5.25,B81&lt;3.45),1.3,IF(AND(A81&lt;5.05,G81&gt;=0.123,D81&gt;=0.25,D81&lt;1.3,B81&gt;=3.45),1.6,IF(AND(B81&lt;3.15,A81&gt;=4.5,A81&lt;5.05,B81&gt;=2.75,A81&lt;5.25,B81&lt;3.45),1.54,IF(AND(B81&gt;=3.15,A81&gt;=4.5,A81&lt;5.05,B81&gt;=2.75,A81&lt;5.25,B81&lt;3.45),1.35,IF(AND(D81&gt;=1.4,A81&lt;5.9,D81&gt;=0.7,F81&lt;2.5,A81&gt;=5.25,B81&lt;3.45),4.5,IF(AND(D81&gt;=1.55,A81&gt;=5.9,D81&gt;=0.7,F81&lt;2.5,A81&gt;=5.25,B81&lt;3.45),4.95,IF(AND(G81&gt;=0.682,D81&gt;=2.05,H81&lt;16.284,F81&gt;=2.5,A81&gt;=5.25,B81&lt;3.45),5.26,IF(AND(A81&lt;5.4,A81&gt;=5.05,G81&gt;=0.123,D81&gt;=0.25,D81&lt;1.3,B81&gt;=3.45),1.64,IF(AND(A81&gt;=5.4,A81&gt;=5.05,G81&gt;=0.123,D81&gt;=0.25,D81&lt;1.3,B81&gt;=3.45),1.6,IF(AND(G81&lt;0.372,D81&lt;1.4,A81&lt;5.9,D81&gt;=0.7,F81&lt;2.5,A81&gt;=5.25,B81&lt;3.45),4.175,IF(AND(D81&lt;1.35,D81&lt;1.55,A81&gt;=5.9,D81&gt;=0.7,F81&lt;2.5,A81&gt;=5.25,B81&lt;3.45),4.2,IF(AND(B81&lt;2.35,G81&lt;0.596,D81&lt;2.05,H81&lt;16.284,F81&gt;=2.5,A81&gt;=5.25,B81&lt;3.45),5,IF(AND(G81&gt;=0.888,G81&gt;=0.596,D81&lt;2.05,H81&lt;16.284,F81&gt;=2.5,A81&gt;=5.25,B81&lt;3.45),4.8,IF(AND(A81&gt;=6.85,G81&lt;0.682,D81&gt;=2.05,H81&lt;16.284,F81&gt;=2.5,A81&gt;=5.25,B81&lt;3.45),5.4,IF(AND(A81&gt;=5.75,G81&gt;=0.372,D81&lt;1.4,A81&lt;5.9,D81&gt;=0.7,F81&lt;2.5,A81&gt;=5.25,B81&lt;3.45),3.933,IF(AND(A81&gt;=6.75,D81&gt;=1.35,D81&lt;1.55,A81&gt;=5.9,D81&gt;=0.7,F81&lt;2.5,A81&gt;=5.25,B81&lt;3.45),4.8,IF(AND(H81&lt;11.084,B81&gt;=2.35,G81&lt;0.596,D81&lt;2.05,H81&lt;16.284,F81&gt;=2.5,A81&gt;=5.25,B81&lt;3.45),5.3,IF(AND(H81&lt;8.435,G81&lt;0.888,G81&gt;=0.596,D81&lt;2.05,H81&lt;16.284,F81&gt;=2.5,A81&gt;=5.25,B81&lt;3.45),5.1,IF(AND(H81&gt;=8.435,G81&lt;0.888,G81&gt;=0.596,D81&lt;2.05,H81&lt;16.284,F81&gt;=2.5,A81&gt;=5.25,B81&lt;3.45),4.94,IF(AND(B81&lt;3.15,A81&lt;6.85,G81&lt;0.682,D81&gt;=2.05,H81&lt;16.284,F81&gt;=2.5,A81&gt;=5.25,B81&lt;3.45),5.6,IF(AND(B81&gt;=3.15,A81&lt;6.85,G81&lt;0.682,D81&gt;=2.05,H81&lt;16.284,F81&gt;=2.5,A81&gt;=5.25,B81&lt;3.45),5.74,IF(AND(G81&lt;0.572,A81&lt;5.75,G81&gt;=0.372,D81&lt;1.4,A81&lt;5.9,D81&gt;=0.7,F81&lt;2.5,A81&gt;=5.25,B81&lt;3.45),3.7,IF(AND(D81&lt;1.45,A81&lt;6.75,D81&gt;=1.35,D81&lt;1.55,A81&gt;=5.9,D81&gt;=0.7,F81&lt;2.5,A81&gt;=5.25,B81&lt;3.45),4.46,IF(AND(D81&gt;=1.45,A81&lt;6.75,D81&gt;=1.35,D81&lt;1.55,A81&gt;=5.9,D81&gt;=0.7,F81&lt;2.5,A81&gt;=5.25,B81&lt;3.45),4.567,IF(AND(H81&lt;12.532,H81&gt;=11.084,B81&gt;=2.35,G81&lt;0.596,D81&lt;2.05,H81&lt;16.284,F81&gt;=2.5,A81&gt;=5.25,B81&lt;3.45),5.8,IF(AND(H81&gt;=12.532,H81&gt;=11.084,B81&gt;=2.35,G81&lt;0.596,D81&lt;2.05,H81&lt;16.284,F81&gt;=2.5,A81&gt;=5.25,B81&lt;3.45),5.667,IF(AND(A81&gt;=5.65,G81&gt;=0.572,A81&lt;5.75,G81&gt;=0.372,D81&lt;1.4,A81&lt;5.9,D81&gt;=0.7,F81&lt;2.5,A81&gt;=5.25,B81&lt;3.45),4.2,IF(AND(G81&lt;0.862,A81&lt;5.65,G81&gt;=0.572,A81&lt;5.75,G81&gt;=0.372,D81&lt;1.4,A81&lt;5.9,D81&gt;=0.7,F81&lt;2.5,A81&gt;=5.25,B81&lt;3.45),3.9,IF(AND(G81&gt;=0.862,A81&lt;5.65,G81&gt;=0.572,A81&lt;5.75,G81&gt;=0.372,D81&lt;1.4,A81&lt;5.9,D81&gt;=0.7,F81&lt;2.5,A81&gt;=5.25,B81&lt;3.45),4,"shouldnthappen"))))))))))))))))))))))))))))))))))))</f>
        <v>4.567</v>
      </c>
      <c r="AY81" s="1" t="n">
        <f aca="false">IF(AND(H81&gt;=8.233,D81&gt;=0.8,A81&lt;5.55),3.525,IF(AND(B81&lt;2.9,H81&gt;=15.534,A81&gt;=5.55),4.8,IF(AND(H81&gt;=12.259,A81&lt;4.75,D81&lt;0.8,A81&lt;5.55),1.25,IF(AND(B81&gt;=3.85,A81&gt;=4.75,D81&lt;0.8,A81&lt;5.55),1.425,IF(AND(D81&lt;1.55,H81&lt;8.233,D81&gt;=0.8,A81&lt;5.55),3.975,IF(AND(D81&gt;=1.55,H81&lt;8.233,D81&gt;=0.8,A81&lt;5.55),4.5,IF(AND(D81&lt;0.65,D81&lt;1.7,H81&lt;15.534,A81&gt;=5.55),1.7,IF(AND(A81&gt;=7.05,D81&gt;=1.7,H81&lt;15.534,A81&gt;=5.55),6.3,IF(AND(B81&gt;=3.35,B81&gt;=2.9,H81&gt;=15.534,A81&gt;=5.55),5.4,IF(AND(B81&lt;3.1,H81&lt;12.259,A81&lt;4.75,D81&lt;0.8,A81&lt;5.55),1.367,IF(AND(B81&gt;=3.1,H81&lt;12.259,A81&lt;4.75,D81&lt;0.8,A81&lt;5.55),1.4,IF(AND(G81&gt;=0.905,B81&lt;3.85,A81&gt;=4.75,D81&lt;0.8,A81&lt;5.55),1.9,IF(AND(H81&lt;15.681,B81&lt;3.35,B81&gt;=2.9,H81&gt;=15.534,A81&gt;=5.55),5.8,IF(AND(H81&gt;=15.681,B81&lt;3.35,B81&gt;=2.9,H81&gt;=15.534,A81&gt;=5.55),5.7,IF(AND(H81&gt;=14.877,G81&lt;0.905,B81&lt;3.85,A81&gt;=4.75,D81&lt;0.8,A81&lt;5.55),1.3,IF(AND(D81&gt;=1.25,B81&lt;2.65,D81&gt;=0.65,D81&lt;1.7,H81&lt;15.534,A81&gt;=5.55),4.433,IF(AND(G81&gt;=0.622,B81&lt;3.15,A81&lt;7.05,D81&gt;=1.7,H81&lt;15.534,A81&gt;=5.55),5.08,IF(AND(H81&gt;=13.42,B81&gt;=3.15,A81&lt;7.05,D81&gt;=1.7,H81&lt;15.534,A81&gt;=5.55),5.1,IF(AND(G81&lt;0.265,H81&lt;14.877,G81&lt;0.905,B81&lt;3.85,A81&gt;=4.75,D81&lt;0.8,A81&lt;5.55),1.2,IF(AND(A81&lt;5.75,D81&lt;1.25,B81&lt;2.65,D81&gt;=0.65,D81&lt;1.7,H81&lt;15.534,A81&gt;=5.55),3.7,IF(AND(A81&gt;=5.75,D81&lt;1.25,B81&lt;2.65,D81&gt;=0.65,D81&lt;1.7,H81&lt;15.534,A81&gt;=5.55),4,IF(AND(G81&gt;=0.652,D81&lt;1.35,B81&gt;=2.65,D81&gt;=0.65,D81&lt;1.7,H81&lt;15.534,A81&gt;=5.55),3.6,IF(AND(H81&lt;7.47,D81&gt;=1.35,B81&gt;=2.65,D81&gt;=0.65,D81&lt;1.7,H81&lt;15.534,A81&gt;=5.55),5.1,IF(AND(H81&lt;10.914,G81&lt;0.622,B81&lt;3.15,A81&lt;7.05,D81&gt;=1.7,H81&lt;15.534,A81&gt;=5.55),5.36,IF(AND(H81&gt;=10.914,G81&lt;0.622,B81&lt;3.15,A81&lt;7.05,D81&gt;=1.7,H81&lt;15.534,A81&gt;=5.55),5.64,IF(AND(G81&gt;=0.657,H81&lt;13.42,B81&gt;=3.15,A81&lt;7.05,D81&gt;=1.7,H81&lt;15.534,A81&gt;=5.55),6,IF(AND(G81&gt;=0.782,G81&gt;=0.265,H81&lt;14.877,G81&lt;0.905,B81&lt;3.85,A81&gt;=4.75,D81&lt;0.8,A81&lt;5.55),1.48,IF(AND(H81&lt;11.286,G81&lt;0.652,D81&lt;1.35,B81&gt;=2.65,D81&gt;=0.65,D81&lt;1.7,H81&lt;15.534,A81&gt;=5.55),4.24,IF(AND(H81&gt;=11.286,G81&lt;0.652,D81&lt;1.35,B81&gt;=2.65,D81&gt;=0.65,D81&lt;1.7,H81&lt;15.534,A81&gt;=5.55),4.05,IF(AND(G81&lt;0.413,H81&gt;=7.47,D81&gt;=1.35,B81&gt;=2.65,D81&gt;=0.65,D81&lt;1.7,H81&lt;15.534,A81&gt;=5.55),5.1,IF(AND(H81&lt;11.325,G81&lt;0.657,H81&lt;13.42,B81&gt;=3.15,A81&lt;7.05,D81&gt;=1.7,H81&lt;15.534,A81&gt;=5.55),5.8,IF(AND(H81&gt;=11.325,G81&lt;0.657,H81&lt;13.42,B81&gt;=3.15,A81&lt;7.05,D81&gt;=1.7,H81&lt;15.534,A81&gt;=5.55),5.6,IF(AND(D81&gt;=0.35,G81&lt;0.782,G81&gt;=0.265,H81&lt;14.877,G81&lt;0.905,B81&lt;3.85,A81&gt;=4.75,D81&lt;0.8,A81&lt;5.55),1.633,IF(AND(B81&lt;2.85,G81&gt;=0.413,H81&gt;=7.47,D81&gt;=1.35,B81&gt;=2.65,D81&gt;=0.65,D81&lt;1.7,H81&lt;15.534,A81&gt;=5.55),4.6,IF(AND(D81&lt;0.15,D81&lt;0.35,G81&lt;0.782,G81&gt;=0.265,H81&lt;14.877,G81&lt;0.905,B81&lt;3.85,A81&gt;=4.75,D81&lt;0.8,A81&lt;5.55),1.5,IF(AND(D81&gt;=0.15,D81&lt;0.35,G81&lt;0.782,G81&gt;=0.265,H81&lt;14.877,G81&lt;0.905,B81&lt;3.85,A81&gt;=4.75,D81&lt;0.8,A81&lt;5.55),1.543,IF(AND(A81&gt;=6.8,B81&gt;=2.85,G81&gt;=0.413,H81&gt;=7.47,D81&gt;=1.35,B81&gt;=2.65,D81&gt;=0.65,D81&lt;1.7,H81&lt;15.534,A81&gt;=5.55),4.9,IF(AND(H81&lt;13.531,A81&lt;6.8,B81&gt;=2.85,G81&gt;=0.413,H81&gt;=7.47,D81&gt;=1.35,B81&gt;=2.65,D81&gt;=0.65,D81&lt;1.7,H81&lt;15.534,A81&gt;=5.55),4.5,IF(AND(H81&gt;=13.531,A81&lt;6.8,B81&gt;=2.85,G81&gt;=0.413,H81&gt;=7.47,D81&gt;=1.35,B81&gt;=2.65,D81&gt;=0.65,D81&lt;1.7,H81&lt;15.534,A81&gt;=5.55),4.7,"shouldnthappen")))))))))))))))))))))))))))))))))))))))</f>
        <v>5.1</v>
      </c>
      <c r="AZ81" s="1" t="n">
        <f aca="false">IF(AND(H81&gt;=15.371,B81&gt;=3.35),5.4,IF(AND(G81&gt;=0.851,H81&gt;=15.244,B81&lt;3.35),4.75,IF(AND(F81&gt;=2,H81&lt;15.371,B81&gt;=3.35),5.6,IF(AND(B81&lt;2.75,A81&lt;5.15,H81&lt;15.244,B81&lt;3.35),3.42,IF(AND(A81&gt;=7.25,G81&lt;0.851,H81&gt;=15.244,B81&lt;3.35),6.6,IF(AND(A81&lt;4.45,B81&gt;=2.75,A81&lt;5.15,H81&lt;15.244,B81&lt;3.35),1.1,IF(AND(G81&lt;0.527,A81&lt;7.25,G81&lt;0.851,H81&gt;=15.244,B81&lt;3.35),5.08,IF(AND(G81&gt;=0.527,A81&lt;7.25,G81&lt;0.851,H81&gt;=15.244,B81&lt;3.35),5.8,IF(AND(D81&gt;=0.35,B81&lt;3.7,F81&lt;2,H81&lt;15.371,B81&gt;=3.35),1.55,IF(AND(H81&lt;6.542,B81&gt;=3.7,F81&lt;2,H81&lt;15.371,B81&gt;=3.35),1.9,IF(AND(B81&lt;3.25,A81&gt;=4.45,B81&gt;=2.75,A81&lt;5.15,H81&lt;15.244,B81&lt;3.35),1.46,IF(AND(B81&gt;=3.25,A81&gt;=4.45,B81&gt;=2.75,A81&lt;5.15,H81&lt;15.244,B81&lt;3.35),1.7,IF(AND(H81&lt;13.654,B81&gt;=2.95,D81&lt;1.45,A81&gt;=5.15,H81&lt;15.244,B81&lt;3.35),4.3,IF(AND(H81&gt;=13.654,B81&gt;=2.95,D81&lt;1.45,A81&gt;=5.15,H81&lt;15.244,B81&lt;3.35),4.625,IF(AND(F81&gt;=2.5,D81&lt;1.75,D81&gt;=1.45,A81&gt;=5.15,H81&lt;15.244,B81&lt;3.35),5.3,IF(AND(G81&gt;=0.853,D81&gt;=1.75,D81&gt;=1.45,A81&gt;=5.15,H81&lt;15.244,B81&lt;3.35),5.15,IF(AND(D81&gt;=0.25,D81&lt;0.35,B81&lt;3.7,F81&lt;2,H81&lt;15.371,B81&gt;=3.35),1.3,IF(AND(B81&lt;3.85,H81&gt;=6.542,B81&gt;=3.7,F81&lt;2,H81&lt;15.371,B81&gt;=3.35),1.633,IF(AND(H81&lt;7.02,H81&lt;10.688,B81&lt;2.95,D81&lt;1.45,A81&gt;=5.15,H81&lt;15.244,B81&lt;3.35),3.98,IF(AND(G81&lt;0.338,H81&gt;=10.688,B81&lt;2.95,D81&lt;1.45,A81&gt;=5.15,H81&lt;15.244,B81&lt;3.35),4.22,IF(AND(G81&gt;=0.338,H81&gt;=10.688,B81&lt;2.95,D81&lt;1.45,A81&gt;=5.15,H81&lt;15.244,B81&lt;3.35),3.9,IF(AND(B81&lt;2.75,F81&lt;2.5,D81&lt;1.75,D81&gt;=1.45,A81&gt;=5.15,H81&lt;15.244,B81&lt;3.35),5.1,IF(AND(B81&gt;=2.75,F81&lt;2.5,D81&lt;1.75,D81&gt;=1.45,A81&gt;=5.15,H81&lt;15.244,B81&lt;3.35),4.74,IF(AND(A81&gt;=7,G81&lt;0.853,D81&gt;=1.75,D81&gt;=1.45,A81&gt;=5.15,H81&lt;15.244,B81&lt;3.35),6.5,IF(AND(G81&gt;=0.934,D81&lt;0.25,D81&lt;0.35,B81&lt;3.7,F81&lt;2,H81&lt;15.371,B81&gt;=3.35),1.7,IF(AND(D81&lt;0.25,B81&gt;=3.85,H81&gt;=6.542,B81&gt;=3.7,F81&lt;2,H81&lt;15.371,B81&gt;=3.35),1.5,IF(AND(D81&gt;=0.25,B81&gt;=3.85,H81&gt;=6.542,B81&gt;=3.7,F81&lt;2,H81&lt;15.371,B81&gt;=3.35),1.4,IF(AND(B81&lt;2.5,H81&gt;=7.02,H81&lt;10.688,B81&lt;2.95,D81&lt;1.45,A81&gt;=5.15,H81&lt;15.244,B81&lt;3.35),3.8,IF(AND(G81&gt;=0.74,A81&lt;7,G81&lt;0.853,D81&gt;=1.75,D81&gt;=1.45,A81&gt;=5.15,H81&lt;15.244,B81&lt;3.35),6,IF(AND(G81&gt;=0.61,G81&lt;0.934,D81&lt;0.25,D81&lt;0.35,B81&lt;3.7,F81&lt;2,H81&lt;15.371,B81&gt;=3.35),1.5,IF(AND(D81&lt;1.15,B81&gt;=2.5,H81&gt;=7.02,H81&lt;10.688,B81&lt;2.95,D81&lt;1.45,A81&gt;=5.15,H81&lt;15.244,B81&lt;3.35),3.5,IF(AND(D81&gt;=1.15,B81&gt;=2.5,H81&gt;=7.02,H81&lt;10.688,B81&lt;2.95,D81&lt;1.45,A81&gt;=5.15,H81&lt;15.244,B81&lt;3.35),3.6,IF(AND(G81&gt;=0.626,G81&lt;0.74,A81&lt;7,G81&lt;0.853,D81&gt;=1.75,D81&gt;=1.45,A81&gt;=5.15,H81&lt;15.244,B81&lt;3.35),4.9,IF(AND(H81&lt;13.641,G81&lt;0.61,G81&lt;0.934,D81&lt;0.25,D81&lt;0.35,B81&lt;3.7,F81&lt;2,H81&lt;15.371,B81&gt;=3.35),1.425,IF(AND(H81&gt;=13.641,G81&lt;0.61,G81&lt;0.934,D81&lt;0.25,D81&lt;0.35,B81&lt;3.7,F81&lt;2,H81&lt;15.371,B81&gt;=3.35),1.3,IF(AND(B81&lt;3.05,G81&lt;0.626,G81&lt;0.74,A81&lt;7,G81&lt;0.853,D81&gt;=1.75,D81&gt;=1.45,A81&gt;=5.15,H81&lt;15.244,B81&lt;3.35),5.475,IF(AND(B81&gt;=3.05,G81&lt;0.626,G81&lt;0.74,A81&lt;7,G81&lt;0.853,D81&gt;=1.75,D81&gt;=1.45,A81&gt;=5.15,H81&lt;15.244,B81&lt;3.35),5.633,"shouldnthappen")))))))))))))))))))))))))))))))))))))</f>
        <v>4.74</v>
      </c>
      <c r="BA81" s="1" t="n">
        <f aca="false">IF(AND(F81&gt;=2,B81&gt;=3.4),6.1,IF(AND(B81&lt;2.75,A81&lt;5.15,B81&lt;3.4),3.225,IF(AND(G81&gt;=0.821,F81&lt;2,B81&gt;=3.4),1.9,IF(AND(B81&gt;=3.2,B81&gt;=2.75,A81&lt;5.15,B81&lt;3.4),1.7,IF(AND(A81&lt;4.8,G81&lt;0.821,F81&lt;2,B81&gt;=3.4),1,IF(AND(G81&gt;=0.446,B81&lt;3.2,B81&gt;=2.75,A81&lt;5.15,B81&lt;3.4),1.1,IF(AND(G81&lt;0.356,D81&lt;1.45,A81&lt;6.25,A81&gt;=5.15,B81&lt;3.4),4.32,IF(AND(G81&lt;0.591,D81&gt;=1.45,A81&lt;6.25,A81&gt;=5.15,B81&lt;3.4),4.6,IF(AND(D81&lt;1.75,G81&lt;0.597,A81&gt;=6.25,A81&gt;=5.15,B81&lt;3.4),4.86,IF(AND(H81&gt;=16.472,G81&gt;=0.597,A81&gt;=6.25,A81&gt;=5.15,B81&lt;3.4),6.6,IF(AND(G81&lt;0.063,G81&lt;0.446,B81&lt;3.2,B81&gt;=2.75,A81&lt;5.15,B81&lt;3.4),1.4,IF(AND(A81&gt;=5.95,G81&gt;=0.356,D81&lt;1.45,A81&lt;6.25,A81&gt;=5.15,B81&lt;3.4),4.6,IF(AND(B81&gt;=2.9,G81&gt;=0.591,D81&gt;=1.45,A81&lt;6.25,A81&gt;=5.15,B81&lt;3.4),4.867,IF(AND(D81&gt;=2.4,H81&lt;16.472,G81&gt;=0.597,A81&gt;=6.25,A81&gt;=5.15,B81&lt;3.4),6,IF(AND(A81&lt;5.45,B81&gt;=3.85,A81&gt;=4.8,G81&lt;0.821,F81&lt;2,B81&gt;=3.4),1.3,IF(AND(A81&gt;=5.45,B81&gt;=3.85,A81&gt;=4.8,G81&lt;0.821,F81&lt;2,B81&gt;=3.4),1.45,IF(AND(H81&lt;14.273,G81&gt;=0.063,G81&lt;0.446,B81&lt;3.2,B81&gt;=2.75,A81&lt;5.15,B81&lt;3.4),1.5,IF(AND(H81&gt;=14.273,G81&gt;=0.063,G81&lt;0.446,B81&lt;3.2,B81&gt;=2.75,A81&lt;5.15,B81&lt;3.4),1.6,IF(AND(G81&gt;=0.572,A81&lt;5.95,G81&gt;=0.356,D81&lt;1.45,A81&lt;6.25,A81&gt;=5.15,B81&lt;3.4),3.9,IF(AND(G81&lt;0.827,B81&lt;2.9,G81&gt;=0.591,D81&gt;=1.45,A81&lt;6.25,A81&gt;=5.15,B81&lt;3.4),4.9,IF(AND(G81&gt;=0.827,B81&lt;2.9,G81&gt;=0.591,D81&gt;=1.45,A81&lt;6.25,A81&gt;=5.15,B81&lt;3.4),5.1,IF(AND(A81&gt;=7.2,B81&lt;3.05,D81&gt;=1.75,G81&lt;0.597,A81&gt;=6.25,A81&gt;=5.15,B81&lt;3.4),6.7,IF(AND(G81&lt;0.353,B81&gt;=3.05,D81&gt;=1.75,G81&lt;0.597,A81&gt;=6.25,A81&gt;=5.15,B81&lt;3.4),5.22,IF(AND(G81&gt;=0.353,B81&gt;=3.05,D81&gt;=1.75,G81&lt;0.597,A81&gt;=6.25,A81&gt;=5.15,B81&lt;3.4),5.65,IF(AND(A81&lt;6.55,D81&lt;2.4,H81&lt;16.472,G81&gt;=0.597,A81&gt;=6.25,A81&gt;=5.15,B81&lt;3.4),5.033,IF(AND(H81&lt;12.719,G81&lt;0.385,B81&lt;3.85,A81&gt;=4.8,G81&lt;0.821,F81&lt;2,B81&gt;=3.4),1.54,IF(AND(H81&gt;=12.719,G81&lt;0.385,B81&lt;3.85,A81&gt;=4.8,G81&lt;0.821,F81&lt;2,B81&gt;=3.4),1.3,IF(AND(B81&lt;3.6,G81&gt;=0.385,B81&lt;3.85,A81&gt;=4.8,G81&lt;0.821,F81&lt;2,B81&gt;=3.4),1.325,IF(AND(B81&gt;=3.6,G81&gt;=0.385,B81&lt;3.85,A81&gt;=4.8,G81&lt;0.821,F81&lt;2,B81&gt;=3.4),1.55,IF(AND(D81&lt;1.05,G81&lt;0.572,A81&lt;5.95,G81&gt;=0.356,D81&lt;1.45,A81&lt;6.25,A81&gt;=5.15,B81&lt;3.4),3.633,IF(AND(D81&gt;=2.15,A81&lt;7.2,B81&lt;3.05,D81&gt;=1.75,G81&lt;0.597,A81&gt;=6.25,A81&gt;=5.15,B81&lt;3.4),5.667,IF(AND(H81&lt;13.094,A81&gt;=6.55,D81&lt;2.4,H81&lt;16.472,G81&gt;=0.597,A81&gt;=6.25,A81&gt;=5.15,B81&lt;3.4),5.2,IF(AND(D81&lt;1.15,D81&gt;=1.05,G81&lt;0.572,A81&lt;5.95,G81&gt;=0.356,D81&lt;1.45,A81&lt;6.25,A81&gt;=5.15,B81&lt;3.4),3.8,IF(AND(D81&gt;=1.15,D81&gt;=1.05,G81&lt;0.572,A81&lt;5.95,G81&gt;=0.356,D81&lt;1.45,A81&lt;6.25,A81&gt;=5.15,B81&lt;3.4),3.9,IF(AND(G81&gt;=0.487,D81&lt;2.15,A81&lt;7.2,B81&lt;3.05,D81&gt;=1.75,G81&lt;0.597,A81&gt;=6.25,A81&gt;=5.15,B81&lt;3.4),5.8,IF(AND(A81&lt;6.8,H81&gt;=13.094,A81&gt;=6.55,D81&lt;2.4,H81&lt;16.472,G81&gt;=0.597,A81&gt;=6.25,A81&gt;=5.15,B81&lt;3.4),4.52,IF(AND(A81&gt;=6.8,H81&gt;=13.094,A81&gt;=6.55,D81&lt;2.4,H81&lt;16.472,G81&gt;=0.597,A81&gt;=6.25,A81&gt;=5.15,B81&lt;3.4),4.75,IF(AND(B81&lt;2.95,G81&lt;0.487,D81&lt;2.15,A81&lt;7.2,B81&lt;3.05,D81&gt;=1.75,G81&lt;0.597,A81&gt;=6.25,A81&gt;=5.15,B81&lt;3.4),5.6,IF(AND(B81&gt;=2.95,G81&lt;0.487,D81&lt;2.15,A81&lt;7.2,B81&lt;3.05,D81&gt;=1.75,G81&lt;0.597,A81&gt;=6.25,A81&gt;=5.15,B81&lt;3.4),5.5,"shouldnthappen")))))))))))))))))))))))))))))))))))))))</f>
        <v>4.6</v>
      </c>
      <c r="BB81" s="1" t="n">
        <f aca="false">IF(AND(A81&lt;4.35,B81&lt;3.25,F81&lt;1.5),1.1,IF(AND(H81&lt;14.005,A81&gt;=4.35,B81&lt;3.25,F81&lt;1.5),1.3,IF(AND(H81&gt;=14.005,A81&gt;=4.35,B81&lt;3.25,F81&lt;1.5),1.6,IF(AND(G81&gt;=0.905,A81&lt;5.15,B81&gt;=3.25,F81&lt;1.5),1.9,IF(AND(B81&lt;3.45,A81&gt;=5.15,B81&gt;=3.25,F81&lt;1.5),1.6,IF(AND(F81&gt;=2.5,D81&gt;=1.35,D81&lt;1.75,F81&gt;=1.5),4.867,IF(AND(A81&gt;=7.05,D81&gt;=2.05,D81&gt;=1.75,F81&gt;=1.5),6.35,IF(AND(D81&gt;=0.4,G81&lt;0.905,A81&lt;5.15,B81&gt;=3.25,F81&lt;1.5),1.65,IF(AND(B81&lt;3.6,B81&gt;=3.45,A81&gt;=5.15,B81&gt;=3.25,F81&lt;1.5),1.35,IF(AND(H81&lt;6.808,H81&lt;9.386,D81&lt;1.35,D81&lt;1.75,F81&gt;=1.5),4.05,IF(AND(H81&gt;=6.808,H81&lt;9.386,D81&lt;1.35,D81&lt;1.75,F81&gt;=1.5),3.46,IF(AND(B81&lt;2.45,F81&lt;2.5,D81&gt;=1.35,D81&lt;1.75,F81&gt;=1.5),4.5,IF(AND(H81&gt;=13.115,D81&lt;1.95,D81&lt;2.05,D81&gt;=1.75,F81&gt;=1.5),4.85,IF(AND(G81&lt;0.196,D81&gt;=1.95,D81&lt;2.05,D81&gt;=1.75,F81&gt;=1.5),6.7,IF(AND(G81&gt;=0.196,D81&gt;=1.95,D81&lt;2.05,D81&gt;=1.75,F81&gt;=1.5),5.12,IF(AND(H81&lt;10.925,D81&lt;0.4,G81&lt;0.905,A81&lt;5.15,B81&gt;=3.25,F81&lt;1.5),1.4,IF(AND(H81&gt;=10.925,D81&lt;0.4,G81&lt;0.905,A81&lt;5.15,B81&gt;=3.25,F81&lt;1.5),1.45,IF(AND(H81&lt;14.096,B81&gt;=3.6,B81&gt;=3.45,A81&gt;=5.15,B81&gt;=3.25,F81&lt;1.5),1.42,IF(AND(H81&gt;=14.096,B81&gt;=3.6,B81&gt;=3.45,A81&gt;=5.15,B81&gt;=3.25,F81&lt;1.5),1.7,IF(AND(B81&lt;2.45,D81&lt;1.15,H81&gt;=9.386,D81&lt;1.35,D81&lt;1.75,F81&gt;=1.5),3.6,IF(AND(B81&gt;=2.45,D81&lt;1.15,H81&gt;=9.386,D81&lt;1.35,D81&lt;1.75,F81&gt;=1.5),3.9,IF(AND(G81&lt;0.246,D81&gt;=1.15,H81&gt;=9.386,D81&lt;1.35,D81&lt;1.75,F81&gt;=1.5),4.4,IF(AND(B81&lt;2.75,B81&gt;=2.45,F81&lt;2.5,D81&gt;=1.35,D81&lt;1.75,F81&gt;=1.5),5.1,IF(AND(H81&lt;11.084,H81&lt;13.115,D81&lt;1.95,D81&lt;2.05,D81&gt;=1.75,F81&gt;=1.5),5.35,IF(AND(H81&gt;=11.084,H81&lt;13.115,D81&lt;1.95,D81&lt;2.05,D81&gt;=1.75,F81&gt;=1.5),5.7,IF(AND(H81&lt;15.52,D81&lt;2.25,A81&lt;7.05,D81&gt;=2.05,D81&gt;=1.75,F81&gt;=1.5),5.45,IF(AND(H81&gt;=15.52,D81&lt;2.25,A81&lt;7.05,D81&gt;=2.05,D81&gt;=1.75,F81&gt;=1.5),5.725,IF(AND(G81&gt;=0.775,D81&gt;=2.25,A81&lt;7.05,D81&gt;=2.05,D81&gt;=1.75,F81&gt;=1.5),5.2,IF(AND(D81&lt;1.25,G81&gt;=0.246,D81&gt;=1.15,H81&gt;=9.386,D81&lt;1.35,D81&lt;1.75,F81&gt;=1.5),4.05,IF(AND(A81&lt;5.85,B81&gt;=2.75,B81&gt;=2.45,F81&lt;2.5,D81&gt;=1.35,D81&lt;1.75,F81&gt;=1.5),4.5,IF(AND(B81&lt;3.3,G81&lt;0.775,D81&gt;=2.25,A81&lt;7.05,D81&gt;=2.05,D81&gt;=1.75,F81&gt;=1.5),5.64,IF(AND(B81&gt;=3.3,G81&lt;0.775,D81&gt;=2.25,A81&lt;7.05,D81&gt;=2.05,D81&gt;=1.75,F81&gt;=1.5),5.6,IF(AND(A81&lt;5.9,D81&gt;=1.25,G81&gt;=0.246,D81&gt;=1.15,H81&gt;=9.386,D81&lt;1.35,D81&lt;1.75,F81&gt;=1.5),4.2,IF(AND(A81&gt;=5.9,D81&gt;=1.25,G81&gt;=0.246,D81&gt;=1.15,H81&gt;=9.386,D81&lt;1.35,D81&lt;1.75,F81&gt;=1.5),4,IF(AND(G81&gt;=0.437,A81&gt;=5.85,B81&gt;=2.75,B81&gt;=2.45,F81&lt;2.5,D81&gt;=1.35,D81&lt;1.75,F81&gt;=1.5),4.75,IF(AND(H81&lt;9.446,G81&lt;0.437,A81&gt;=5.85,B81&gt;=2.75,B81&gt;=2.45,F81&lt;2.5,D81&gt;=1.35,D81&lt;1.75,F81&gt;=1.5),4.6,IF(AND(H81&gt;=9.446,G81&lt;0.437,A81&gt;=5.85,B81&gt;=2.75,B81&gt;=2.45,F81&lt;2.5,D81&gt;=1.35,D81&lt;1.75,F81&gt;=1.5),4.7,"shouldnthappen")))))))))))))))))))))))))))))))))))))</f>
        <v>4.6</v>
      </c>
      <c r="BC81" s="1" t="n">
        <f aca="false">IF(AND(G81&gt;=0.905,F81&lt;1.5),1.65,IF(AND(D81&gt;=0.45,G81&lt;0.905,F81&lt;1.5),1.65,IF(AND(A81&lt;5.15,D81&lt;1.55,F81&gt;=1.5),3.225,IF(AND(F81&gt;=2.5,A81&gt;=5.15,D81&lt;1.55,F81&gt;=1.5),5.05,IF(AND(H81&lt;5.767,A81&lt;7.05,D81&gt;=1.55,F81&gt;=1.5),4.5,IF(AND(D81&lt;1.7,A81&gt;=7.05,D81&gt;=1.55,F81&gt;=1.5),5.8,IF(AND(A81&gt;=5.3,G81&lt;0.207,D81&lt;0.45,G81&lt;0.905,F81&lt;1.5),1.3,IF(AND(D81&gt;=0.35,G81&gt;=0.207,D81&lt;0.45,G81&lt;0.905,F81&lt;1.5),1.5,IF(AND(G81&lt;0.155,D81&gt;=1.7,A81&gt;=7.05,D81&gt;=1.55,F81&gt;=1.5),6.7,IF(AND(G81&gt;=0.155,D81&gt;=1.7,A81&gt;=7.05,D81&gt;=1.55,F81&gt;=1.5),6.34,IF(AND(G81&lt;0.05,A81&lt;5.3,G81&lt;0.207,D81&lt;0.45,G81&lt;0.905,F81&lt;1.5),1.4,IF(AND(G81&gt;=0.05,A81&lt;5.3,G81&lt;0.207,D81&lt;0.45,G81&lt;0.905,F81&lt;1.5),1.5,IF(AND(A81&lt;4.5,D81&lt;0.35,G81&gt;=0.207,D81&lt;0.45,G81&lt;0.905,F81&lt;1.5),1.3,IF(AND(G81&lt;0.308,A81&lt;6.2,F81&lt;2.5,A81&gt;=5.15,D81&lt;1.55,F81&gt;=1.5),4.5,IF(AND(D81&lt;1.35,A81&gt;=6.2,F81&lt;2.5,A81&gt;=5.15,D81&lt;1.55,F81&gt;=1.5),4.367,IF(AND(D81&lt;1.85,A81&lt;6.15,H81&gt;=5.767,A81&lt;7.05,D81&gt;=1.55,F81&gt;=1.5),4.933,IF(AND(G81&gt;=0.558,A81&gt;=4.5,D81&lt;0.35,G81&gt;=0.207,D81&lt;0.45,G81&lt;0.905,F81&lt;1.5),1.5,IF(AND(H81&gt;=13.383,G81&gt;=0.308,A81&lt;6.2,F81&lt;2.5,A81&gt;=5.15,D81&lt;1.55,F81&gt;=1.5),4.7,IF(AND(H81&gt;=12.206,D81&gt;=1.35,A81&gt;=6.2,F81&lt;2.5,A81&gt;=5.15,D81&lt;1.55,F81&gt;=1.5),4.575,IF(AND(A81&lt;5.7,D81&gt;=1.85,A81&lt;6.15,H81&gt;=5.767,A81&lt;7.05,D81&gt;=1.55,F81&gt;=1.5),4.9,IF(AND(A81&gt;=5.7,D81&gt;=1.85,A81&lt;6.15,H81&gt;=5.767,A81&lt;7.05,D81&gt;=1.55,F81&gt;=1.5),5.1,IF(AND(G81&lt;0.079,G81&lt;0.364,A81&gt;=6.15,H81&gt;=5.767,A81&lt;7.05,D81&gt;=1.55,F81&gt;=1.5),5.6,IF(AND(G81&gt;=0.079,G81&lt;0.364,A81&gt;=6.15,H81&gt;=5.767,A81&lt;7.05,D81&gt;=1.55,F81&gt;=1.5),5.25,IF(AND(G81&gt;=0.447,G81&lt;0.558,A81&gt;=4.5,D81&lt;0.35,G81&gt;=0.207,D81&lt;0.45,G81&lt;0.905,F81&lt;1.5),1.3,IF(AND(B81&gt;=2.95,H81&lt;13.383,G81&gt;=0.308,A81&lt;6.2,F81&lt;2.5,A81&gt;=5.15,D81&lt;1.55,F81&gt;=1.5),4.6,IF(AND(B81&lt;2.65,H81&lt;12.206,D81&gt;=1.35,A81&gt;=6.2,F81&lt;2.5,A81&gt;=5.15,D81&lt;1.55,F81&gt;=1.5),4.9,IF(AND(D81&lt;2.45,A81&lt;6.6,G81&gt;=0.364,A81&gt;=6.15,H81&gt;=5.767,A81&lt;7.05,D81&gt;=1.55,F81&gt;=1.5),5.6,IF(AND(D81&gt;=2.45,A81&lt;6.6,G81&gt;=0.364,A81&gt;=6.15,H81&gt;=5.767,A81&lt;7.05,D81&gt;=1.55,F81&gt;=1.5),6,IF(AND(H81&lt;12.921,A81&gt;=6.6,G81&gt;=0.364,A81&gt;=6.15,H81&gt;=5.767,A81&lt;7.05,D81&gt;=1.55,F81&gt;=1.5),5.725,IF(AND(H81&gt;=12.921,A81&gt;=6.6,G81&gt;=0.364,A81&gt;=6.15,H81&gt;=5.767,A81&lt;7.05,D81&gt;=1.55,F81&gt;=1.5),5.367,IF(AND(B81&lt;3.15,G81&lt;0.447,G81&lt;0.558,A81&gt;=4.5,D81&lt;0.35,G81&gt;=0.207,D81&lt;0.45,G81&lt;0.905,F81&lt;1.5),1.5,IF(AND(B81&gt;=3.15,G81&lt;0.447,G81&lt;0.558,A81&gt;=4.5,D81&lt;0.35,G81&gt;=0.207,D81&lt;0.45,G81&lt;0.905,F81&lt;1.5),1.36,IF(AND(B81&gt;=2.85,B81&lt;2.95,H81&lt;13.383,G81&gt;=0.308,A81&lt;6.2,F81&lt;2.5,A81&gt;=5.15,D81&lt;1.55,F81&gt;=1.5),3.6,IF(AND(H81&lt;9.446,B81&gt;=2.65,H81&lt;12.206,D81&gt;=1.35,A81&gt;=6.2,F81&lt;2.5,A81&gt;=5.15,D81&lt;1.55,F81&gt;=1.5),4.6,IF(AND(H81&gt;=9.446,B81&gt;=2.65,H81&lt;12.206,D81&gt;=1.35,A81&gt;=6.2,F81&lt;2.5,A81&gt;=5.15,D81&lt;1.55,F81&gt;=1.5),4.7,IF(AND(D81&lt;1.2,B81&lt;2.85,B81&lt;2.95,H81&lt;13.383,G81&gt;=0.308,A81&lt;6.2,F81&lt;2.5,A81&gt;=5.15,D81&lt;1.55,F81&gt;=1.5),3.75,IF(AND(G81&lt;0.356,D81&gt;=1.2,B81&lt;2.85,B81&lt;2.95,H81&lt;13.383,G81&gt;=0.308,A81&lt;6.2,F81&lt;2.5,A81&gt;=5.15,D81&lt;1.55,F81&gt;=1.5),4.2,IF(AND(G81&gt;=0.356,D81&gt;=1.2,B81&lt;2.85,B81&lt;2.95,H81&lt;13.383,G81&gt;=0.308,A81&lt;6.2,F81&lt;2.5,A81&gt;=5.15,D81&lt;1.55,F81&gt;=1.5),3.96,"shouldnthappen"))))))))))))))))))))))))))))))))))))))</f>
        <v>4.5</v>
      </c>
      <c r="BD81" s="1" t="n">
        <f aca="false">IF(AND(B81&lt;2.7,A81&lt;5.3,B81&lt;3.15),3.42,IF(AND(F81&lt;2.5,A81&gt;=5.85,B81&gt;=3.15),4.7,IF(AND(A81&lt;4.35,B81&gt;=2.7,A81&lt;5.3,B81&lt;3.15),1.1,IF(AND(A81&gt;=4.35,B81&gt;=2.7,A81&lt;5.3,B81&lt;3.15),1.42,IF(AND(A81&gt;=7.05,F81&gt;=2.5,A81&gt;=5.3,B81&lt;3.15),6.067,IF(AND(D81&gt;=0.45,A81&lt;5.05,A81&lt;5.85,B81&gt;=3.15),1.6,IF(AND(B81&lt;3.35,A81&gt;=5.05,A81&lt;5.85,B81&gt;=3.15),1.7,IF(AND(A81&gt;=6.85,F81&gt;=2.5,A81&gt;=5.85,B81&gt;=3.15),6.22,IF(AND(D81&lt;1.25,D81&lt;1.35,F81&lt;2.5,A81&gt;=5.3,B81&lt;3.15),4.033,IF(AND(D81&gt;=1.25,D81&lt;1.35,F81&lt;2.5,A81&gt;=5.3,B81&lt;3.15),4.233,IF(AND(A81&lt;6.05,D81&gt;=1.35,F81&lt;2.5,A81&gt;=5.3,B81&lt;3.15),5.1,IF(AND(H81&gt;=13.29,A81&lt;7.05,F81&gt;=2.5,A81&gt;=5.3,B81&lt;3.15),4.96,IF(AND(G81&gt;=0.858,D81&lt;0.45,A81&lt;5.05,A81&lt;5.85,B81&gt;=3.15),1.3,IF(AND(D81&gt;=0.35,B81&gt;=3.35,A81&gt;=5.05,A81&lt;5.85,B81&gt;=3.15),1.4,IF(AND(B81&lt;3.25,A81&lt;6.85,F81&gt;=2.5,A81&gt;=5.85,B81&gt;=3.15),5.233,IF(AND(A81&gt;=6.8,A81&gt;=6.05,D81&gt;=1.35,F81&lt;2.5,A81&gt;=5.3,B81&lt;3.15),4.9,IF(AND(G81&gt;=0.622,H81&lt;13.29,A81&lt;7.05,F81&gt;=2.5,A81&gt;=5.3,B81&lt;3.15),5.067,IF(AND(H81&lt;8.834,G81&lt;0.858,D81&lt;0.45,A81&lt;5.05,A81&lt;5.85,B81&gt;=3.15),1.4,IF(AND(G81&lt;0.774,B81&gt;=3.25,A81&lt;6.85,F81&gt;=2.5,A81&gt;=5.85,B81&gt;=3.15),5.8,IF(AND(G81&gt;=0.774,B81&gt;=3.25,A81&lt;6.85,F81&gt;=2.5,A81&gt;=5.85,B81&gt;=3.15),5.4,IF(AND(H81&gt;=12.206,A81&lt;6.8,A81&gt;=6.05,D81&gt;=1.35,F81&lt;2.5,A81&gt;=5.3,B81&lt;3.15),4.5,IF(AND(G81&gt;=0.439,G81&lt;0.622,H81&lt;13.29,A81&lt;7.05,F81&gt;=2.5,A81&gt;=5.3,B81&lt;3.15),5.667,IF(AND(G81&lt;0.227,H81&gt;=8.834,G81&lt;0.858,D81&lt;0.45,A81&lt;5.05,A81&lt;5.85,B81&gt;=3.15),1.4,IF(AND(G81&gt;=0.227,H81&gt;=8.834,G81&lt;0.858,D81&lt;0.45,A81&lt;5.05,A81&lt;5.85,B81&gt;=3.15),1.3,IF(AND(G81&gt;=0.934,B81&lt;3.75,D81&lt;0.35,B81&gt;=3.35,A81&gt;=5.05,A81&lt;5.85,B81&gt;=3.15),1.7,IF(AND(G81&lt;0.823,B81&gt;=3.75,D81&lt;0.35,B81&gt;=3.35,A81&gt;=5.05,A81&lt;5.85,B81&gt;=3.15),1.55,IF(AND(G81&gt;=0.823,B81&gt;=3.75,D81&lt;0.35,B81&gt;=3.35,A81&gt;=5.05,A81&lt;5.85,B81&gt;=3.15),1.5,IF(AND(A81&lt;6.2,H81&lt;12.206,A81&lt;6.8,A81&gt;=6.05,D81&gt;=1.35,F81&lt;2.5,A81&gt;=5.3,B81&lt;3.15),4.6,IF(AND(A81&gt;=6.2,H81&lt;12.206,A81&lt;6.8,A81&gt;=6.05,D81&gt;=1.35,F81&lt;2.5,A81&gt;=5.3,B81&lt;3.15),4.74,IF(AND(H81&gt;=10.667,G81&lt;0.439,G81&lt;0.622,H81&lt;13.29,A81&lt;7.05,F81&gt;=2.5,A81&gt;=5.3,B81&lt;3.15),5.6,IF(AND(H81&lt;13.67,G81&lt;0.934,B81&lt;3.75,D81&lt;0.35,B81&gt;=3.35,A81&gt;=5.05,A81&lt;5.85,B81&gt;=3.15),1.48,IF(AND(H81&gt;=13.67,G81&lt;0.934,B81&lt;3.75,D81&lt;0.35,B81&gt;=3.35,A81&gt;=5.05,A81&lt;5.85,B81&gt;=3.15),1.3,IF(AND(G81&lt;0.301,H81&lt;10.667,G81&lt;0.439,G81&lt;0.622,H81&lt;13.29,A81&lt;7.05,F81&gt;=2.5,A81&gt;=5.3,B81&lt;3.15),5.2,IF(AND(G81&gt;=0.301,H81&lt;10.667,G81&lt;0.439,G81&lt;0.622,H81&lt;13.29,A81&lt;7.05,F81&gt;=2.5,A81&gt;=5.3,B81&lt;3.15),5.067,"shouldnthappen"))))))))))))))))))))))))))))))))))</f>
        <v>5.1</v>
      </c>
      <c r="BE81" s="1" t="n">
        <f aca="false">IF(AND(B81&gt;=3.85,A81&gt;=5.05,F81&lt;1.5),1.4,IF(AND(A81&lt;5.25,A81&lt;5.75,F81&gt;=1.5),3.15,IF(AND(A81&lt;4.95,B81&lt;3.15,A81&lt;5.05,F81&lt;1.5),1.46,IF(AND(A81&gt;=4.95,B81&lt;3.15,A81&lt;5.05,F81&lt;1.5),1.6,IF(AND(H81&lt;8.834,B81&gt;=3.15,A81&lt;5.05,F81&lt;1.5),1.4,IF(AND(D81&lt;0.25,B81&lt;3.85,A81&gt;=5.05,F81&lt;1.5),1.48,IF(AND(D81&gt;=0.25,B81&lt;3.85,A81&gt;=5.05,F81&lt;1.5),1.7,IF(AND(F81&gt;=2.5,A81&gt;=5.25,A81&lt;5.75,F81&gt;=1.5),4.9,IF(AND(H81&lt;12.45,H81&gt;=8.834,B81&gt;=3.15,A81&lt;5.05,F81&lt;1.5),1.25,IF(AND(H81&gt;=12.45,H81&gt;=8.834,B81&gt;=3.15,A81&lt;5.05,F81&lt;1.5),1.32,IF(AND(G81&lt;0.283,F81&lt;2.5,A81&gt;=5.25,A81&lt;5.75,F81&gt;=1.5),4.3,IF(AND(H81&lt;6.712,H81&lt;11.275,D81&lt;1.55,A81&gt;=5.75,F81&gt;=1.5),5,IF(AND(H81&lt;13.101,H81&gt;=11.275,D81&lt;1.55,A81&gt;=5.75,F81&gt;=1.5),3.933,IF(AND(H81&gt;=13.101,H81&gt;=11.275,D81&lt;1.55,A81&gt;=5.75,F81&gt;=1.5),4.5,IF(AND(A81&gt;=7.3,D81&lt;2.45,D81&gt;=1.55,A81&gt;=5.75,F81&gt;=1.5),6.7,IF(AND(B81&lt;3.45,D81&gt;=2.45,D81&gt;=1.55,A81&gt;=5.75,F81&gt;=1.5),5.925,IF(AND(B81&gt;=3.45,D81&gt;=2.45,D81&gt;=1.55,A81&gt;=5.75,F81&gt;=1.5),6.1,IF(AND(B81&gt;=2.8,G81&gt;=0.283,F81&lt;2.5,A81&gt;=5.25,A81&lt;5.75,F81&gt;=1.5),4.2,IF(AND(D81&lt;1.35,H81&gt;=6.712,H81&lt;11.275,D81&lt;1.55,A81&gt;=5.75,F81&gt;=1.5),4.35,IF(AND(D81&lt;1.05,B81&lt;2.8,G81&gt;=0.283,F81&lt;2.5,A81&gt;=5.25,A81&lt;5.75,F81&gt;=1.5),3.567,IF(AND(D81&gt;=1.05,B81&lt;2.8,G81&gt;=0.283,F81&lt;2.5,A81&gt;=5.25,A81&lt;5.75,F81&gt;=1.5),3.925,IF(AND(B81&lt;2.65,D81&gt;=1.35,H81&gt;=6.712,H81&lt;11.275,D81&lt;1.55,A81&gt;=5.75,F81&gt;=1.5),4.9,IF(AND(B81&gt;=2.65,D81&gt;=1.35,H81&gt;=6.712,H81&lt;11.275,D81&lt;1.55,A81&gt;=5.75,F81&gt;=1.5),4.625,IF(AND(H81&gt;=14.683,G81&gt;=0.628,A81&lt;7.3,D81&lt;2.45,D81&gt;=1.55,A81&gt;=5.75,F81&gt;=1.5),5.4,IF(AND(D81&lt;1.95,H81&lt;8.884,G81&lt;0.628,A81&lt;7.3,D81&lt;2.45,D81&gt;=1.55,A81&gt;=5.75,F81&gt;=1.5),5.1,IF(AND(D81&gt;=1.95,H81&lt;8.884,G81&lt;0.628,A81&lt;7.3,D81&lt;2.45,D81&gt;=1.55,A81&gt;=5.75,F81&gt;=1.5),5.22,IF(AND(A81&lt;6.05,H81&gt;=8.884,G81&lt;0.628,A81&lt;7.3,D81&lt;2.45,D81&gt;=1.55,A81&gt;=5.75,F81&gt;=1.5),5.1,IF(AND(G81&lt;0.817,H81&lt;14.683,G81&gt;=0.628,A81&lt;7.3,D81&lt;2.45,D81&gt;=1.55,A81&gt;=5.75,F81&gt;=1.5),4.967,IF(AND(G81&gt;=0.817,H81&lt;14.683,G81&gt;=0.628,A81&lt;7.3,D81&lt;2.45,D81&gt;=1.55,A81&gt;=5.75,F81&gt;=1.5),5.1,IF(AND(H81&lt;9.637,A81&gt;=6.05,H81&gt;=8.884,G81&lt;0.628,A81&lt;7.3,D81&lt;2.45,D81&gt;=1.55,A81&gt;=5.75,F81&gt;=1.5),5.9,IF(AND(D81&lt;1.85,H81&gt;=9.637,A81&gt;=6.05,H81&gt;=8.884,G81&lt;0.628,A81&lt;7.3,D81&lt;2.45,D81&gt;=1.55,A81&gt;=5.75,F81&gt;=1.5),5.733,IF(AND(G81&gt;=0.388,D81&gt;=1.85,H81&gt;=9.637,A81&gt;=6.05,H81&gt;=8.884,G81&lt;0.628,A81&lt;7.3,D81&lt;2.45,D81&gt;=1.55,A81&gt;=5.75,F81&gt;=1.5),5.64,IF(AND(B81&lt;2.95,G81&lt;0.388,D81&gt;=1.85,H81&gt;=9.637,A81&gt;=6.05,H81&gt;=8.884,G81&lt;0.628,A81&lt;7.3,D81&lt;2.45,D81&gt;=1.55,A81&gt;=5.75,F81&gt;=1.5),5.5,IF(AND(B81&gt;=2.95,G81&lt;0.388,D81&gt;=1.85,H81&gt;=9.637,A81&gt;=6.05,H81&gt;=8.884,G81&lt;0.628,A81&lt;7.3,D81&lt;2.45,D81&gt;=1.55,A81&gt;=5.75,F81&gt;=1.5),5.333,"shouldnthappen"))))))))))))))))))))))))))))))))))</f>
        <v>4.625</v>
      </c>
      <c r="BF81" s="1" t="n">
        <f aca="false">IF(AND(D81&gt;=0.35,F81&lt;1.5),1.65,IF(AND(H81&gt;=16.227,D81&gt;=1.55,F81&gt;=1.5),6.533,IF(AND(A81&gt;=5.45,G81&lt;0.174,D81&lt;0.35,F81&lt;1.5),1.7,IF(AND(D81&lt;0.15,G81&gt;=0.174,D81&lt;0.35,F81&lt;1.5),1.38,IF(AND(D81&gt;=1.15,D81&lt;1.25,D81&lt;1.55,F81&gt;=1.5),3.967,IF(AND(H81&lt;8.376,A81&lt;5.45,G81&lt;0.174,D81&lt;0.35,F81&lt;1.5),1.4,IF(AND(H81&gt;=8.376,A81&lt;5.45,G81&lt;0.174,D81&lt;0.35,F81&lt;1.5),1.5,IF(AND(B81&lt;3.1,D81&gt;=0.15,G81&gt;=0.174,D81&lt;0.35,F81&lt;1.5),1.475,IF(AND(H81&lt;10.258,D81&lt;1.15,D81&lt;1.25,D81&lt;1.55,F81&gt;=1.5),3.24,IF(AND(H81&gt;=10.258,D81&lt;1.15,D81&lt;1.25,D81&lt;1.55,F81&gt;=1.5),3.875,IF(AND(F81&gt;=2.5,H81&lt;10.927,D81&gt;=1.25,D81&lt;1.55,F81&gt;=1.5),5.05,IF(AND(D81&lt;1.35,H81&gt;=10.927,D81&gt;=1.25,D81&lt;1.55,F81&gt;=1.5),4.25,IF(AND(A81&gt;=6.95,D81&lt;1.75,H81&lt;16.227,D81&gt;=1.55,F81&gt;=1.5),5.8,IF(AND(B81&lt;3.3,B81&gt;=3.1,D81&gt;=0.15,G81&gt;=0.174,D81&lt;0.35,F81&lt;1.5),1.3,IF(AND(H81&lt;12.278,D81&gt;=1.35,H81&gt;=10.927,D81&gt;=1.25,D81&lt;1.55,F81&gt;=1.5),4.9,IF(AND(G81&lt;0.226,A81&lt;6.95,D81&lt;1.75,H81&lt;16.227,D81&gt;=1.55,F81&gt;=1.5),5,IF(AND(G81&gt;=0.226,A81&lt;6.95,D81&lt;1.75,H81&lt;16.227,D81&gt;=1.55,F81&gt;=1.5),4.62,IF(AND(H81&lt;9.35,B81&lt;2.95,D81&gt;=1.75,H81&lt;16.227,D81&gt;=1.55,F81&gt;=1.5),6.3,IF(AND(H81&gt;=9.35,B81&lt;2.95,D81&gt;=1.75,H81&lt;16.227,D81&gt;=1.55,F81&gt;=1.5),5.58,IF(AND(A81&lt;5.05,B81&gt;=3.3,B81&gt;=3.1,D81&gt;=0.15,G81&gt;=0.174,D81&lt;0.35,F81&lt;1.5),1.35,IF(AND(A81&gt;=5.05,B81&gt;=3.3,B81&gt;=3.1,D81&gt;=0.15,G81&gt;=0.174,D81&lt;0.35,F81&lt;1.5),1.46,IF(AND(B81&lt;2.8,A81&lt;5.65,F81&lt;2.5,H81&lt;10.927,D81&gt;=1.25,D81&lt;1.55,F81&gt;=1.5),4.075,IF(AND(B81&gt;=2.8,A81&lt;5.65,F81&lt;2.5,H81&lt;10.927,D81&gt;=1.25,D81&lt;1.55,F81&gt;=1.5),3.933,IF(AND(A81&lt;6.25,A81&gt;=5.65,F81&lt;2.5,H81&lt;10.927,D81&gt;=1.25,D81&lt;1.55,F81&gt;=1.5),4.533,IF(AND(A81&gt;=6.25,A81&gt;=5.65,F81&lt;2.5,H81&lt;10.927,D81&gt;=1.25,D81&lt;1.55,F81&gt;=1.5),4.3,IF(AND(A81&lt;6.5,H81&gt;=12.278,D81&gt;=1.35,H81&gt;=10.927,D81&gt;=1.25,D81&lt;1.55,F81&gt;=1.5),4.55,IF(AND(A81&gt;=6.5,H81&gt;=12.278,D81&gt;=1.35,H81&gt;=10.927,D81&gt;=1.25,D81&lt;1.55,F81&gt;=1.5),4.775,IF(AND(H81&lt;9.884,D81&lt;2.1,B81&gt;=2.95,D81&gt;=1.75,H81&lt;16.227,D81&gt;=1.55,F81&gt;=1.5),5.5,IF(AND(H81&gt;=9.884,D81&lt;2.1,B81&gt;=2.95,D81&gt;=1.75,H81&lt;16.227,D81&gt;=1.55,F81&gt;=1.5),5.1,IF(AND(H81&lt;10.393,D81&gt;=2.1,B81&gt;=2.95,D81&gt;=1.75,H81&lt;16.227,D81&gt;=1.55,F81&gt;=1.5),5.74,IF(AND(D81&lt;2.25,H81&gt;=10.393,D81&gt;=2.1,B81&gt;=2.95,D81&gt;=1.75,H81&lt;16.227,D81&gt;=1.55,F81&gt;=1.5),5.8,IF(AND(D81&gt;=2.25,H81&gt;=10.393,D81&gt;=2.1,B81&gt;=2.95,D81&gt;=1.75,H81&lt;16.227,D81&gt;=1.55,F81&gt;=1.5),5.4,"shouldnthappen"))))))))))))))))))))))))))))))))</f>
        <v>4.533</v>
      </c>
      <c r="BG81" s="1" t="n">
        <f aca="false">IF(AND(G81&lt;0.096,A81&lt;5.45),2.95,IF(AND(F81&gt;=1.5,G81&gt;=0.096,A81&lt;5.45),3,IF(AND(D81&lt;0.6,A81&lt;5.9,A81&gt;=5.45),1.4,IF(AND(F81&gt;=2.5,D81&gt;=0.6,A81&lt;5.9,A81&gt;=5.45),5.1,IF(AND(A81&lt;7.45,A81&gt;=7.05,A81&gt;=5.9,A81&gt;=5.45),6.167,IF(AND(B81&gt;=3.55,G81&lt;0.587,F81&lt;1.5,G81&gt;=0.096,A81&lt;5.45),1,IF(AND(A81&lt;5.05,G81&gt;=0.587,F81&lt;1.5,G81&gt;=0.096,A81&lt;5.45),1.35,IF(AND(B81&lt;2.75,D81&lt;1.7,A81&lt;7.05,A81&gt;=5.9,A81&gt;=5.45),4.9,IF(AND(A81&lt;6.2,D81&gt;=1.7,A81&lt;7.05,A81&gt;=5.9,A81&gt;=5.45),4.833,IF(AND(H81&lt;17.32,A81&gt;=7.45,A81&gt;=7.05,A81&gt;=5.9,A81&gt;=5.45),6.68,IF(AND(H81&gt;=17.32,A81&gt;=7.45,A81&gt;=7.05,A81&gt;=5.9,A81&gt;=5.45),6.4,IF(AND(G81&lt;0.161,B81&lt;3.55,G81&lt;0.587,F81&lt;1.5,G81&gt;=0.096,A81&lt;5.45),1.5,IF(AND(H81&lt;11.016,A81&gt;=5.05,G81&gt;=0.587,F81&lt;1.5,G81&gt;=0.096,A81&lt;5.45),1.633,IF(AND(H81&lt;11.001,G81&lt;0.372,F81&lt;2.5,D81&gt;=0.6,A81&lt;5.9,A81&gt;=5.45),4.133,IF(AND(H81&gt;=11.001,G81&lt;0.372,F81&lt;2.5,D81&gt;=0.6,A81&lt;5.9,A81&gt;=5.45),4.3,IF(AND(H81&lt;6.808,G81&gt;=0.372,F81&lt;2.5,D81&gt;=0.6,A81&lt;5.9,A81&gt;=5.45),4,IF(AND(A81&gt;=6.75,B81&gt;=2.75,D81&lt;1.7,A81&lt;7.05,A81&gt;=5.9,A81&gt;=5.45),4.84,IF(AND(H81&lt;12.467,G81&gt;=0.161,B81&lt;3.55,G81&lt;0.587,F81&lt;1.5,G81&gt;=0.096,A81&lt;5.45),1.3,IF(AND(D81&lt;0.25,H81&gt;=11.016,A81&gt;=5.05,G81&gt;=0.587,F81&lt;1.5,G81&gt;=0.096,A81&lt;5.45),1.52,IF(AND(D81&gt;=0.25,H81&gt;=11.016,A81&gt;=5.05,G81&gt;=0.587,F81&lt;1.5,G81&gt;=0.096,A81&lt;5.45),1.5,IF(AND(H81&lt;11.218,H81&gt;=6.808,G81&gt;=0.372,F81&lt;2.5,D81&gt;=0.6,A81&lt;5.9,A81&gt;=5.45),3.7,IF(AND(H81&gt;=11.218,H81&gt;=6.808,G81&gt;=0.372,F81&lt;2.5,D81&gt;=0.6,A81&lt;5.9,A81&gt;=5.45),3.9,IF(AND(B81&lt;2.95,A81&lt;6.75,B81&gt;=2.75,D81&lt;1.7,A81&lt;7.05,A81&gt;=5.9,A81&gt;=5.45),4.2,IF(AND(B81&gt;=2.95,A81&lt;6.75,B81&gt;=2.75,D81&lt;1.7,A81&lt;7.05,A81&gt;=5.9,A81&gt;=5.45),4.6,IF(AND(D81&gt;=2.45,A81&lt;6.85,A81&gt;=6.2,D81&gt;=1.7,A81&lt;7.05,A81&gt;=5.9,A81&gt;=5.45),5.9,IF(AND(G81&lt;0.312,A81&gt;=6.85,A81&gt;=6.2,D81&gt;=1.7,A81&lt;7.05,A81&gt;=5.9,A81&gt;=5.45),5.1,IF(AND(G81&gt;=0.312,A81&gt;=6.85,A81&gt;=6.2,D81&gt;=1.7,A81&lt;7.05,A81&gt;=5.9,A81&gt;=5.45),5.4,IF(AND(G81&lt;0.251,H81&gt;=12.467,G81&gt;=0.161,B81&lt;3.55,G81&lt;0.587,F81&lt;1.5,G81&gt;=0.096,A81&lt;5.45),1.35,IF(AND(G81&gt;=0.251,H81&gt;=12.467,G81&gt;=0.161,B81&lt;3.55,G81&lt;0.587,F81&lt;1.5,G81&gt;=0.096,A81&lt;5.45),1.467,IF(AND(G81&gt;=0.628,D81&lt;2.45,A81&lt;6.85,A81&gt;=6.2,D81&gt;=1.7,A81&lt;7.05,A81&gt;=5.9,A81&gt;=5.45),5.1,IF(AND(A81&gt;=6.75,G81&lt;0.628,D81&lt;2.45,A81&lt;6.85,A81&gt;=6.2,D81&gt;=1.7,A81&lt;7.05,A81&gt;=5.9,A81&gt;=5.45),5.9,IF(AND(H81&lt;11.824,A81&lt;6.75,G81&lt;0.628,D81&lt;2.45,A81&lt;6.85,A81&gt;=6.2,D81&gt;=1.7,A81&lt;7.05,A81&gt;=5.9,A81&gt;=5.45),5.44,IF(AND(H81&lt;14.378,H81&gt;=11.824,A81&lt;6.75,G81&lt;0.628,D81&lt;2.45,A81&lt;6.85,A81&gt;=6.2,D81&gt;=1.7,A81&lt;7.05,A81&gt;=5.9,A81&gt;=5.45),5.6,IF(AND(H81&gt;=14.378,H81&gt;=11.824,A81&lt;6.75,G81&lt;0.628,D81&lt;2.45,A81&lt;6.85,A81&gt;=6.2,D81&gt;=1.7,A81&lt;7.05,A81&gt;=5.9,A81&gt;=5.45),5.8,"shouldnthappen"))))))))))))))))))))))))))))))))))</f>
        <v>4.2</v>
      </c>
      <c r="BH81" s="1" t="n">
        <f aca="false">IF(AND(G81&gt;=0.905,F81&lt;1.5),1.8,IF(AND(H81&lt;5.523,G81&lt;0.905,F81&lt;1.5),1,IF(AND(D81&gt;=0.4,H81&gt;=5.523,G81&lt;0.905,F81&lt;1.5),1.7,IF(AND(G81&gt;=0.878,D81&lt;1.35,F81&lt;2.5,F81&gt;=1.5),4.4,IF(AND(A81&lt;5.4,D81&gt;=1.35,F81&lt;2.5,F81&gt;=1.5),3.9,IF(AND(G81&lt;0.177,B81&lt;3.15,F81&gt;=2.5,F81&gt;=1.5),6.15,IF(AND(H81&lt;10.393,B81&gt;=3.15,F81&gt;=2.5,F81&gt;=1.5),5.94,IF(AND(H81&gt;=10.393,B81&gt;=3.15,F81&gt;=2.5,F81&gt;=1.5),5.467,IF(AND(D81&gt;=1.25,G81&lt;0.878,D81&lt;1.35,F81&lt;2.5,F81&gt;=1.5),4.18,IF(AND(G81&gt;=0.709,A81&gt;=5.4,D81&gt;=1.35,F81&lt;2.5,F81&gt;=1.5),4.9,IF(AND(B81&lt;2.6,G81&gt;=0.177,B81&lt;3.15,F81&gt;=2.5,F81&gt;=1.5),4.8,IF(AND(A81&lt;4.35,A81&lt;5.05,D81&lt;0.4,H81&gt;=5.523,G81&lt;0.905,F81&lt;1.5),1.1,IF(AND(A81&gt;=5.6,A81&gt;=5.05,D81&lt;0.4,H81&gt;=5.523,G81&lt;0.905,F81&lt;1.5),1.7,IF(AND(D81&lt;1.05,D81&lt;1.25,G81&lt;0.878,D81&lt;1.35,F81&lt;2.5,F81&gt;=1.5),3.6,IF(AND(D81&gt;=1.55,G81&lt;0.709,A81&gt;=5.4,D81&gt;=1.35,F81&lt;2.5,F81&gt;=1.5),4.975,IF(AND(D81&lt;1.7,B81&gt;=2.6,G81&gt;=0.177,B81&lt;3.15,F81&gt;=2.5,F81&gt;=1.5),5.8,IF(AND(B81&lt;3.15,A81&gt;=4.35,A81&lt;5.05,D81&lt;0.4,H81&gt;=5.523,G81&lt;0.905,F81&lt;1.5),1.46,IF(AND(A81&gt;=5.45,A81&lt;5.6,A81&gt;=5.05,D81&lt;0.4,H81&gt;=5.523,G81&lt;0.905,F81&lt;1.5),1.35,IF(AND(H81&lt;10.974,D81&gt;=1.05,D81&lt;1.25,G81&lt;0.878,D81&lt;1.35,F81&lt;2.5,F81&gt;=1.5),3.8,IF(AND(H81&gt;=13.654,D81&lt;1.55,G81&lt;0.709,A81&gt;=5.4,D81&gt;=1.35,F81&lt;2.5,F81&gt;=1.5),4.725,IF(AND(A81&lt;4.5,B81&gt;=3.15,A81&gt;=4.35,A81&lt;5.05,D81&lt;0.4,H81&gt;=5.523,G81&lt;0.905,F81&lt;1.5),1.3,IF(AND(G81&lt;0.676,A81&lt;5.45,A81&lt;5.6,A81&gt;=5.05,D81&lt;0.4,H81&gt;=5.523,G81&lt;0.905,F81&lt;1.5),1.5,IF(AND(G81&gt;=0.676,A81&lt;5.45,A81&lt;5.6,A81&gt;=5.05,D81&lt;0.4,H81&gt;=5.523,G81&lt;0.905,F81&lt;1.5),1.55,IF(AND(A81&lt;5.7,H81&gt;=10.974,D81&gt;=1.05,D81&lt;1.25,G81&lt;0.878,D81&lt;1.35,F81&lt;2.5,F81&gt;=1.5),3.9,IF(AND(A81&gt;=5.7,H81&gt;=10.974,D81&gt;=1.05,D81&lt;1.25,G81&lt;0.878,D81&lt;1.35,F81&lt;2.5,F81&gt;=1.5),3.933,IF(AND(G81&gt;=0.644,H81&lt;13.654,D81&lt;1.55,G81&lt;0.709,A81&gt;=5.4,D81&gt;=1.35,F81&lt;2.5,F81&gt;=1.5),4.4,IF(AND(B81&lt;2.9,A81&lt;6.2,D81&gt;=1.7,B81&gt;=2.6,G81&gt;=0.177,B81&lt;3.15,F81&gt;=2.5,F81&gt;=1.5),5.02,IF(AND(B81&gt;=2.9,A81&lt;6.2,D81&gt;=1.7,B81&gt;=2.6,G81&gt;=0.177,B81&lt;3.15,F81&gt;=2.5,F81&gt;=1.5),4.8,IF(AND(D81&lt;2.2,A81&gt;=6.2,D81&gt;=1.7,B81&gt;=2.6,G81&gt;=0.177,B81&lt;3.15,F81&gt;=2.5,F81&gt;=1.5),5.325,IF(AND(D81&gt;=2.2,A81&gt;=6.2,D81&gt;=1.7,B81&gt;=2.6,G81&gt;=0.177,B81&lt;3.15,F81&gt;=2.5,F81&gt;=1.5),5.1,IF(AND(D81&lt;0.25,A81&gt;=4.5,B81&gt;=3.15,A81&gt;=4.35,A81&lt;5.05,D81&lt;0.4,H81&gt;=5.523,G81&lt;0.905,F81&lt;1.5),1.357,IF(AND(D81&gt;=0.25,A81&gt;=4.5,B81&gt;=3.15,A81&gt;=4.35,A81&lt;5.05,D81&lt;0.4,H81&gt;=5.523,G81&lt;0.905,F81&lt;1.5),1.333,IF(AND(H81&lt;10.723,G81&lt;0.644,H81&lt;13.654,D81&lt;1.55,G81&lt;0.709,A81&gt;=5.4,D81&gt;=1.35,F81&lt;2.5,F81&gt;=1.5),4.6,IF(AND(H81&gt;=10.723,G81&lt;0.644,H81&lt;13.654,D81&lt;1.55,G81&lt;0.709,A81&gt;=5.4,D81&gt;=1.35,F81&lt;2.5,F81&gt;=1.5),4.5,"shouldnthappen"))))))))))))))))))))))))))))))))))</f>
        <v>4.6</v>
      </c>
      <c r="BI81" s="1" t="n">
        <f aca="false">IF(AND(D81&gt;=0.8,A81&lt;5.45),3.9,IF(AND(D81&gt;=0.45,D81&lt;0.8,A81&lt;5.45),1.66,IF(AND(H81&lt;16.447,B81&gt;=3.45,A81&gt;=5.45),1.525,IF(AND(H81&gt;=16.447,B81&gt;=3.45,A81&gt;=5.45),6.4,IF(AND(H81&lt;5.245,D81&lt;0.45,D81&lt;0.8,A81&lt;5.45),1,IF(AND(A81&gt;=7.2,G81&lt;0.154,B81&lt;3.45,A81&gt;=5.45),6.7,IF(AND(D81&lt;1.65,A81&lt;7.2,G81&lt;0.154,B81&lt;3.45,A81&gt;=5.45),4.7,IF(AND(D81&gt;=1.65,A81&lt;7.2,G81&lt;0.154,B81&lt;3.45,A81&gt;=5.45),5.52,IF(AND(D81&gt;=0.25,A81&lt;5.05,H81&gt;=5.245,D81&lt;0.45,D81&lt;0.8,A81&lt;5.45),1.35,IF(AND(H81&lt;6.089,A81&gt;=5.05,H81&gt;=5.245,D81&lt;0.45,D81&lt;0.8,A81&lt;5.45),1.7,IF(AND(D81&lt;1.2,B81&lt;2.6,A81&lt;5.75,G81&gt;=0.154,B81&lt;3.45,A81&gt;=5.45),3.85,IF(AND(D81&gt;=1.2,B81&lt;2.6,A81&lt;5.75,G81&gt;=0.154,B81&lt;3.45,A81&gt;=5.45),4,IF(AND(D81&gt;=1.65,B81&gt;=2.6,A81&lt;5.75,G81&gt;=0.154,B81&lt;3.45,A81&gt;=5.45),4.9,IF(AND(G81&lt;0.353,F81&lt;2.5,A81&gt;=5.75,G81&gt;=0.154,B81&lt;3.45,A81&gt;=5.45),4.25,IF(AND(A81&gt;=7.25,F81&gt;=2.5,A81&gt;=5.75,G81&gt;=0.154,B81&lt;3.45,A81&gt;=5.45),6.45,IF(AND(H81&lt;11.218,D81&lt;0.25,A81&lt;5.05,H81&gt;=5.245,D81&lt;0.45,D81&lt;0.8,A81&lt;5.45),1.42,IF(AND(G81&lt;0.517,H81&gt;=6.089,A81&gt;=5.05,H81&gt;=5.245,D81&lt;0.45,D81&lt;0.8,A81&lt;5.45),1.44,IF(AND(G81&gt;=0.517,H81&gt;=6.089,A81&gt;=5.05,H81&gt;=5.245,D81&lt;0.45,D81&lt;0.8,A81&lt;5.45),1.54,IF(AND(H81&gt;=10.194,D81&lt;1.65,B81&gt;=2.6,A81&lt;5.75,G81&gt;=0.154,B81&lt;3.45,A81&gt;=5.45),4.35,IF(AND(B81&gt;=3.15,G81&gt;=0.353,F81&lt;2.5,A81&gt;=5.75,G81&gt;=0.154,B81&lt;3.45,A81&gt;=5.45),4.7,IF(AND(H81&lt;7.716,A81&lt;7.25,F81&gt;=2.5,A81&gt;=5.75,G81&gt;=0.154,B81&lt;3.45,A81&gt;=5.45),5.04,IF(AND(G81&lt;0.175,H81&gt;=11.218,D81&lt;0.25,A81&lt;5.05,H81&gt;=5.245,D81&lt;0.45,D81&lt;0.8,A81&lt;5.45),1.5,IF(AND(H81&lt;7.713,H81&lt;10.194,D81&lt;1.65,B81&gt;=2.6,A81&lt;5.75,G81&gt;=0.154,B81&lt;3.45,A81&gt;=5.45),4.1,IF(AND(H81&gt;=7.713,H81&lt;10.194,D81&lt;1.65,B81&gt;=2.6,A81&lt;5.75,G81&gt;=0.154,B81&lt;3.45,A81&gt;=5.45),4.2,IF(AND(B81&gt;=3.05,B81&lt;3.15,G81&gt;=0.353,F81&lt;2.5,A81&gt;=5.75,G81&gt;=0.154,B81&lt;3.45,A81&gt;=5.45),4.4,IF(AND(D81&gt;=2.45,H81&gt;=7.716,A81&lt;7.25,F81&gt;=2.5,A81&gt;=5.75,G81&gt;=0.154,B81&lt;3.45,A81&gt;=5.45),5.85,IF(AND(D81&lt;0.15,G81&gt;=0.175,H81&gt;=11.218,D81&lt;0.25,A81&lt;5.05,H81&gt;=5.245,D81&lt;0.45,D81&lt;0.8,A81&lt;5.45),1.1,IF(AND(H81&gt;=16.317,B81&lt;3.05,B81&lt;3.15,G81&gt;=0.353,F81&lt;2.5,A81&gt;=5.75,G81&gt;=0.154,B81&lt;3.45,A81&gt;=5.45),4.8,IF(AND(G81&gt;=0.857,D81&lt;2.45,H81&gt;=7.716,A81&lt;7.25,F81&gt;=2.5,A81&gt;=5.75,G81&gt;=0.154,B81&lt;3.45,A81&gt;=5.45),5.05,IF(AND(G81&lt;0.245,D81&gt;=0.15,G81&gt;=0.175,H81&gt;=11.218,D81&lt;0.25,A81&lt;5.05,H81&gt;=5.245,D81&lt;0.45,D81&lt;0.8,A81&lt;5.45),1.3,IF(AND(G81&gt;=0.245,D81&gt;=0.15,G81&gt;=0.175,H81&gt;=11.218,D81&lt;0.25,A81&lt;5.05,H81&gt;=5.245,D81&lt;0.45,D81&lt;0.8,A81&lt;5.45),1.22,IF(AND(B81&lt;2.85,H81&lt;16.317,B81&lt;3.05,B81&lt;3.15,G81&gt;=0.353,F81&lt;2.5,A81&gt;=5.75,G81&gt;=0.154,B81&lt;3.45,A81&gt;=5.45),4.6,IF(AND(B81&gt;=2.85,H81&lt;16.317,B81&lt;3.05,B81&lt;3.15,G81&gt;=0.353,F81&lt;2.5,A81&gt;=5.75,G81&gt;=0.154,B81&lt;3.45,A81&gt;=5.45),4.633,IF(AND(D81&lt;1.85,G81&lt;0.857,D81&lt;2.45,H81&gt;=7.716,A81&lt;7.25,F81&gt;=2.5,A81&gt;=5.75,G81&gt;=0.154,B81&lt;3.45,A81&gt;=5.45),5.8,IF(AND(H81&lt;11.297,D81&gt;=1.85,G81&lt;0.857,D81&lt;2.45,H81&gt;=7.716,A81&lt;7.25,F81&gt;=2.5,A81&gt;=5.75,G81&gt;=0.154,B81&lt;3.45,A81&gt;=5.45),5.3,IF(AND(G81&lt;0.388,H81&gt;=11.297,D81&gt;=1.85,G81&lt;0.857,D81&lt;2.45,H81&gt;=7.716,A81&lt;7.25,F81&gt;=2.5,A81&gt;=5.75,G81&gt;=0.154,B81&lt;3.45,A81&gt;=5.45),5.4,IF(AND(G81&gt;=0.388,H81&gt;=11.297,D81&gt;=1.85,G81&lt;0.857,D81&lt;2.45,H81&gt;=7.716,A81&lt;7.25,F81&gt;=2.5,A81&gt;=5.75,G81&gt;=0.154,B81&lt;3.45,A81&gt;=5.45),5.6,"shouldnthappen")))))))))))))))))))))))))))))))))))))</f>
        <v>4.25</v>
      </c>
      <c r="BJ81" s="1" t="n">
        <f aca="false">IF(AND(F81&gt;=2,B81&gt;=3.35),6.1,IF(AND(H81&gt;=12.719,F81&lt;1.5,B81&lt;3.35),1.567,IF(AND(H81&lt;5.245,F81&lt;2,B81&gt;=3.35),1,IF(AND(D81&lt;0.15,H81&lt;12.719,F81&lt;1.5,B81&lt;3.35),1.5,IF(AND(D81&gt;=0.35,H81&gt;=5.245,F81&lt;2,B81&gt;=3.35),1.6,IF(AND(A81&lt;4.9,D81&gt;=0.15,H81&lt;12.719,F81&lt;1.5,B81&lt;3.35),1.36,IF(AND(B81&lt;2.65,G81&lt;0.572,D81&lt;1.45,F81&gt;=1.5,B81&lt;3.35),3.5,IF(AND(A81&lt;6.1,F81&lt;2.5,D81&gt;=1.45,F81&gt;=1.5,B81&lt;3.35),5.1,IF(AND(G81&gt;=0.607,D81&lt;0.35,H81&gt;=5.245,F81&lt;2,B81&gt;=3.35),1.65,IF(AND(G81&lt;0.546,A81&gt;=4.9,D81&gt;=0.15,H81&lt;12.719,F81&lt;1.5,B81&lt;3.35),1.2,IF(AND(G81&gt;=0.546,A81&gt;=4.9,D81&gt;=0.15,H81&lt;12.719,F81&lt;1.5,B81&lt;3.35),1.4,IF(AND(A81&gt;=6.3,B81&gt;=2.65,G81&lt;0.572,D81&lt;1.45,F81&gt;=1.5,B81&lt;3.35),4.8,IF(AND(D81&lt;1.15,B81&lt;2.85,G81&gt;=0.572,D81&lt;1.45,F81&gt;=1.5,B81&lt;3.35),3.9,IF(AND(B81&gt;=3.15,B81&gt;=2.85,G81&gt;=0.572,D81&lt;1.45,F81&gt;=1.5,B81&lt;3.35),4.7,IF(AND(B81&lt;2.95,A81&gt;=6.1,F81&lt;2.5,D81&gt;=1.45,F81&gt;=1.5,B81&lt;3.35),4.533,IF(AND(B81&gt;=2.95,A81&gt;=6.1,F81&lt;2.5,D81&gt;=1.45,F81&gt;=1.5,B81&lt;3.35),4.75,IF(AND(A81&gt;=6.7,G81&lt;0.107,F81&gt;=2.5,D81&gt;=1.45,F81&gt;=1.5,B81&lt;3.35),5.7,IF(AND(G81&gt;=0.385,G81&lt;0.607,D81&lt;0.35,H81&gt;=5.245,F81&lt;2,B81&gt;=3.35),1.325,IF(AND(D81&lt;1.25,A81&lt;6.3,B81&gt;=2.65,G81&lt;0.572,D81&lt;1.45,F81&gt;=1.5,B81&lt;3.35),4,IF(AND(D81&gt;=1.25,A81&lt;6.3,B81&gt;=2.65,G81&lt;0.572,D81&lt;1.45,F81&gt;=1.5,B81&lt;3.35),4.18,IF(AND(G81&lt;0.907,D81&gt;=1.15,B81&lt;2.85,G81&gt;=0.572,D81&lt;1.45,F81&gt;=1.5,B81&lt;3.35),4,IF(AND(G81&gt;=0.907,D81&gt;=1.15,B81&lt;2.85,G81&gt;=0.572,D81&lt;1.45,F81&gt;=1.5,B81&lt;3.35),4.4,IF(AND(H81&lt;8.326,B81&lt;3.15,B81&gt;=2.85,G81&gt;=0.572,D81&lt;1.45,F81&gt;=1.5,B81&lt;3.35),3.6,IF(AND(H81&gt;=8.326,B81&lt;3.15,B81&gt;=2.85,G81&gt;=0.572,D81&lt;1.45,F81&gt;=1.5,B81&lt;3.35),4.48,IF(AND(B81&lt;2.95,A81&lt;6.7,G81&lt;0.107,F81&gt;=2.5,D81&gt;=1.45,F81&gt;=1.5,B81&lt;3.35),5.6,IF(AND(B81&gt;=2.95,A81&lt;6.7,G81&lt;0.107,F81&gt;=2.5,D81&gt;=1.45,F81&gt;=1.5,B81&lt;3.35),5.5,IF(AND(G81&lt;0.205,G81&lt;0.432,G81&gt;=0.107,F81&gt;=2.5,D81&gt;=1.45,F81&gt;=1.5,B81&lt;3.35),5.3,IF(AND(B81&gt;=3.05,G81&gt;=0.432,G81&gt;=0.107,F81&gt;=2.5,D81&gt;=1.45,F81&gt;=1.5,B81&lt;3.35),5.86,IF(AND(H81&gt;=14.057,G81&lt;0.385,G81&lt;0.607,D81&lt;0.35,H81&gt;=5.245,F81&lt;2,B81&gt;=3.35),1.7,IF(AND(D81&lt;1.7,G81&gt;=0.205,G81&lt;0.432,G81&gt;=0.107,F81&gt;=2.5,D81&gt;=1.45,F81&gt;=1.5,B81&lt;3.35),5,IF(AND(G81&lt;0.779,B81&lt;3.05,G81&gt;=0.432,G81&gt;=0.107,F81&gt;=2.5,D81&gt;=1.45,F81&gt;=1.5,B81&lt;3.35),4.9,IF(AND(G81&gt;=0.779,B81&lt;3.05,G81&gt;=0.432,G81&gt;=0.107,F81&gt;=2.5,D81&gt;=1.45,F81&gt;=1.5,B81&lt;3.35),5.533,IF(AND(D81&gt;=0.25,H81&lt;14.057,G81&lt;0.385,G81&lt;0.607,D81&lt;0.35,H81&gt;=5.245,F81&lt;2,B81&gt;=3.35),1.4,IF(AND(B81&lt;2.85,D81&gt;=1.7,G81&gt;=0.205,G81&lt;0.432,G81&gt;=0.107,F81&gt;=2.5,D81&gt;=1.45,F81&gt;=1.5,B81&lt;3.35),5.1,IF(AND(B81&gt;=2.85,D81&gt;=1.7,G81&gt;=0.205,G81&lt;0.432,G81&gt;=0.107,F81&gt;=2.5,D81&gt;=1.45,F81&gt;=1.5,B81&lt;3.35),5.15,IF(AND(A81&lt;5.1,D81&lt;0.25,H81&lt;14.057,G81&lt;0.385,G81&lt;0.607,D81&lt;0.35,H81&gt;=5.245,F81&lt;2,B81&gt;=3.35),1.4,IF(AND(A81&gt;=5.1,D81&lt;0.25,H81&lt;14.057,G81&lt;0.385,G81&lt;0.607,D81&lt;0.35,H81&gt;=5.245,F81&lt;2,B81&gt;=3.35),1.5,"shouldnthappen")))))))))))))))))))))))))))))))))))))</f>
        <v>5.1</v>
      </c>
    </row>
    <row r="82" customFormat="false" ht="13.8" hidden="false" customHeight="false" outlineLevel="0" collapsed="false">
      <c r="A82" s="1" t="n">
        <v>5.7</v>
      </c>
      <c r="B82" s="1" t="n">
        <v>2.6</v>
      </c>
      <c r="C82" s="1" t="n">
        <v>3.5</v>
      </c>
      <c r="D82" s="1" t="n">
        <v>1</v>
      </c>
      <c r="E82" s="1" t="s">
        <v>92</v>
      </c>
      <c r="F82" s="1" t="n">
        <v>2</v>
      </c>
      <c r="G82" s="1" t="n">
        <v>0.550404036650434</v>
      </c>
      <c r="H82" s="16" t="n">
        <v>9.26332034803927</v>
      </c>
      <c r="I82" s="11" t="n">
        <f aca="false">C82</f>
        <v>3.5</v>
      </c>
      <c r="J82" s="1" t="n">
        <f aca="false">AVERAGE(M82:BJ82)</f>
        <v>3.7121</v>
      </c>
      <c r="K82" s="15" t="n">
        <f aca="false">1-SQRT(VAR(M82:BJ82, I82)) / AVERAGE(M82:BJ82)</f>
        <v>0.927108704403311</v>
      </c>
      <c r="L82" s="1" t="n">
        <f aca="false">(J82-I82)/I82</f>
        <v>0.0606</v>
      </c>
      <c r="M82" s="1" t="n">
        <f aca="false">IF(AND(H82&gt;=16.241,B82&gt;=3.35),6.4,IF(AND(D82&gt;=0.75,A82&lt;5.15,B82&lt;3.35),4.1,IF(AND(D82&gt;=1.5,H82&lt;16.241,B82&gt;=3.35),5.767,IF(AND(B82&gt;=3.25,D82&lt;0.75,A82&lt;5.15,B82&lt;3.35),1.58,IF(AND(A82&lt;4.95,D82&lt;1.5,H82&lt;16.241,B82&gt;=3.35),1.4,IF(AND(A82&lt;4.5,B82&lt;3.25,D82&lt;0.75,A82&lt;5.15,B82&lt;3.35),1.26,IF(AND(A82&gt;=4.5,B82&lt;3.25,D82&lt;0.75,A82&lt;5.15,B82&lt;3.35),1.48,IF(AND(G82&lt;0.356,H82&lt;12.557,D82&lt;1.45,A82&gt;=5.15,B82&lt;3.35),4.267,IF(AND(D82&lt;1.25,H82&gt;=12.557,D82&lt;1.45,A82&gt;=5.15,B82&lt;3.35),4.05,IF(AND(D82&gt;=1.35,G82&gt;=0.356,H82&lt;12.557,D82&lt;1.45,A82&gt;=5.15,B82&lt;3.35),4.25,IF(AND(H82&lt;15.086,D82&gt;=1.25,H82&gt;=12.557,D82&lt;1.45,A82&gt;=5.15,B82&lt;3.35),4.4,IF(AND(F82&lt;2.5,G82&gt;=0.44,D82&lt;2.05,D82&gt;=1.45,A82&gt;=5.15,B82&lt;3.35),4.7,IF(AND(H82&lt;10.391,B82&lt;3.15,D82&gt;=2.05,D82&gt;=1.45,A82&gt;=5.15,B82&lt;3.35),5.1,IF(AND(G82&lt;0.505,B82&gt;=3.15,D82&gt;=2.05,D82&gt;=1.45,A82&gt;=5.15,B82&lt;3.35),5.7,IF(AND(G82&gt;=0.505,B82&gt;=3.15,D82&gt;=2.05,D82&gt;=1.45,A82&gt;=5.15,B82&lt;3.35),5.95,IF(AND(D82&gt;=0.5,G82&lt;0.905,A82&gt;=4.95,D82&lt;1.5,H82&lt;16.241,B82&gt;=3.35),1.6,IF(AND(B82&lt;3.6,G82&gt;=0.905,A82&gt;=4.95,D82&lt;1.5,H82&lt;16.241,B82&gt;=3.35),1.7,IF(AND(B82&gt;=3.6,G82&gt;=0.905,A82&gt;=4.95,D82&lt;1.5,H82&lt;16.241,B82&gt;=3.35),1.767,IF(AND(A82&gt;=5.7,D82&lt;1.35,G82&gt;=0.356,H82&lt;12.557,D82&lt;1.45,A82&gt;=5.15,B82&lt;3.35),3.9,IF(AND(A82&lt;6.35,H82&gt;=15.086,D82&gt;=1.25,H82&gt;=12.557,D82&lt;1.45,A82&gt;=5.15,B82&lt;3.35),4.7,IF(AND(A82&gt;=6.35,H82&gt;=15.086,D82&gt;=1.25,H82&gt;=12.557,D82&lt;1.45,A82&gt;=5.15,B82&lt;3.35),4.6,IF(AND(H82&lt;9.252,D82&lt;1.55,G82&lt;0.44,D82&lt;2.05,D82&gt;=1.45,A82&gt;=5.15,B82&lt;3.35),5.08,IF(AND(H82&gt;=9.252,D82&lt;1.55,G82&lt;0.44,D82&lt;2.05,D82&gt;=1.45,A82&gt;=5.15,B82&lt;3.35),4.7,IF(AND(H82&lt;8.477,D82&gt;=1.55,G82&lt;0.44,D82&lt;2.05,D82&gt;=1.45,A82&gt;=5.15,B82&lt;3.35),5.1,IF(AND(H82&gt;=8.477,D82&gt;=1.55,G82&lt;0.44,D82&lt;2.05,D82&gt;=1.45,A82&gt;=5.15,B82&lt;3.35),5.4,IF(AND(H82&lt;8.435,F82&gt;=2.5,G82&gt;=0.44,D82&lt;2.05,D82&gt;=1.45,A82&gt;=5.15,B82&lt;3.35),5.1,IF(AND(H82&gt;=8.435,F82&gt;=2.5,G82&gt;=0.44,D82&lt;2.05,D82&gt;=1.45,A82&gt;=5.15,B82&lt;3.35),4.86,IF(AND(G82&lt;0.543,H82&gt;=10.391,B82&lt;3.15,D82&gt;=2.05,D82&gt;=1.45,A82&gt;=5.15,B82&lt;3.35),5.56,IF(AND(G82&gt;=0.543,H82&gt;=10.391,B82&lt;3.15,D82&gt;=2.05,D82&gt;=1.45,A82&gt;=5.15,B82&lt;3.35),5.8,IF(AND(A82&lt;5.05,D82&lt;0.5,G82&lt;0.905,A82&gt;=4.95,D82&lt;1.5,H82&lt;16.241,B82&gt;=3.35),1.3,IF(AND(H82&lt;6.583,A82&lt;5.7,D82&lt;1.35,G82&gt;=0.356,H82&lt;12.557,D82&lt;1.45,A82&gt;=5.15,B82&lt;3.35),4,IF(AND(G82&lt;0.585,A82&gt;=5.05,D82&lt;0.5,G82&lt;0.905,A82&gt;=4.95,D82&lt;1.5,H82&lt;16.241,B82&gt;=3.35),1.475,IF(AND(G82&lt;0.62,H82&gt;=6.583,A82&lt;5.7,D82&lt;1.35,G82&gt;=0.356,H82&lt;12.557,D82&lt;1.45,A82&gt;=5.15,B82&lt;3.35),3.75,IF(AND(G82&gt;=0.62,H82&gt;=6.583,A82&lt;5.7,D82&lt;1.35,G82&gt;=0.356,H82&lt;12.557,D82&lt;1.45,A82&gt;=5.15,B82&lt;3.35),3.6,IF(AND(B82&lt;3.75,G82&gt;=0.585,A82&gt;=5.05,D82&lt;0.5,G82&lt;0.905,A82&gt;=4.95,D82&lt;1.5,H82&lt;16.241,B82&gt;=3.35),1.5,IF(AND(B82&gt;=3.75,G82&gt;=0.585,A82&gt;=5.05,D82&lt;0.5,G82&lt;0.905,A82&gt;=4.95,D82&lt;1.5,H82&lt;16.241,B82&gt;=3.35),1.6,"shouldnthappen"))))))))))))))))))))))))))))))))))))</f>
        <v>3.9</v>
      </c>
      <c r="N82" s="1" t="n">
        <f aca="false">IF(AND(H82&lt;5.245,B82&lt;3.65,F82&lt;1.5),1,IF(AND(H82&gt;=14.096,B82&gt;=3.65,F82&lt;1.5),1.65,IF(AND(A82&gt;=5.45,H82&gt;=5.245,B82&lt;3.65,F82&lt;1.5),1.3,IF(AND(H82&gt;=13.586,H82&lt;14.096,B82&gt;=3.65,F82&lt;1.5),1.3,IF(AND(H82&lt;10.258,D82&lt;1.25,F82&lt;2.5,F82&gt;=1.5),3.38,IF(AND(H82&lt;6.982,D82&gt;=1.25,F82&lt;2.5,F82&gt;=1.5),3.96,IF(AND(H82&gt;=13.646,D82&lt;2.05,F82&gt;=2.5,F82&gt;=1.5),6.1,IF(AND(B82&lt;3.05,A82&lt;5.45,H82&gt;=5.245,B82&lt;3.65,F82&lt;1.5),1.375,IF(AND(H82&lt;6.543,H82&lt;13.586,H82&lt;14.096,B82&gt;=3.65,F82&lt;1.5),1.4,IF(AND(H82&gt;=6.543,H82&lt;13.586,H82&lt;14.096,B82&gt;=3.65,F82&lt;1.5),1.5,IF(AND(H82&lt;11.522,H82&gt;=10.258,D82&lt;1.25,F82&lt;2.5,F82&gt;=1.5),3.733,IF(AND(H82&gt;=11.522,H82&gt;=10.258,D82&lt;1.25,F82&lt;2.5,F82&gt;=1.5),3.92,IF(AND(H82&lt;5.767,H82&lt;13.646,D82&lt;2.05,F82&gt;=2.5,F82&gt;=1.5),4.5,IF(AND(A82&lt;6.8,B82&lt;3.15,D82&gt;=2.05,F82&gt;=2.5,F82&gt;=1.5),5.6,IF(AND(A82&gt;=6.8,B82&lt;3.15,D82&gt;=2.05,F82&gt;=2.5,F82&gt;=1.5),5.1,IF(AND(B82&lt;3.25,B82&gt;=3.15,D82&gt;=2.05,F82&gt;=2.5,F82&gt;=1.5),5.8,IF(AND(B82&gt;=3.25,B82&gt;=3.15,D82&gt;=2.05,F82&gt;=2.5,F82&gt;=1.5),5.65,IF(AND(B82&lt;3.15,B82&gt;=3.05,A82&lt;5.45,H82&gt;=5.245,B82&lt;3.65,F82&lt;1.5),1.5,IF(AND(G82&gt;=0.735,H82&lt;13.665,H82&gt;=6.982,D82&gt;=1.25,F82&lt;2.5,F82&gt;=1.5),4.2,IF(AND(H82&lt;14.03,H82&gt;=13.665,H82&gt;=6.982,D82&gt;=1.25,F82&lt;2.5,F82&gt;=1.5),4.8,IF(AND(A82&gt;=6.6,H82&gt;=5.767,H82&lt;13.646,D82&lt;2.05,F82&gt;=2.5,F82&gt;=1.5),6.05,IF(AND(G82&gt;=0.934,B82&gt;=3.15,B82&gt;=3.05,A82&lt;5.45,H82&gt;=5.245,B82&lt;3.65,F82&lt;1.5),1.7,IF(AND(D82&gt;=1.55,G82&lt;0.735,H82&lt;13.665,H82&gt;=6.982,D82&gt;=1.25,F82&lt;2.5,F82&gt;=1.5),5.1,IF(AND(D82&lt;1.45,H82&gt;=14.03,H82&gt;=13.665,H82&gt;=6.982,D82&gt;=1.25,F82&lt;2.5,F82&gt;=1.5),4.7,IF(AND(D82&gt;=1.45,H82&gt;=14.03,H82&gt;=13.665,H82&gt;=6.982,D82&gt;=1.25,F82&lt;2.5,F82&gt;=1.5),4.5,IF(AND(A82&gt;=6.2,A82&lt;6.6,H82&gt;=5.767,H82&lt;13.646,D82&lt;2.05,F82&gt;=2.5,F82&gt;=1.5),5.325,IF(AND(B82&lt;3.25,G82&lt;0.934,B82&gt;=3.15,B82&gt;=3.05,A82&lt;5.45,H82&gt;=5.245,B82&lt;3.65,F82&lt;1.5),1.3,IF(AND(D82&lt;1.35,D82&lt;1.55,G82&lt;0.735,H82&lt;13.665,H82&gt;=6.982,D82&gt;=1.25,F82&lt;2.5,F82&gt;=1.5),4.25,IF(AND(H82&lt;8.435,A82&lt;6.2,A82&lt;6.6,H82&gt;=5.767,H82&lt;13.646,D82&lt;2.05,F82&gt;=2.5,F82&gt;=1.5),5.1,IF(AND(H82&gt;=8.435,A82&lt;6.2,A82&lt;6.6,H82&gt;=5.767,H82&lt;13.646,D82&lt;2.05,F82&gt;=2.5,F82&gt;=1.5),4.9,IF(AND(A82&gt;=5.15,B82&gt;=3.25,G82&lt;0.934,B82&gt;=3.15,B82&gt;=3.05,A82&lt;5.45,H82&gt;=5.245,B82&lt;3.65,F82&lt;1.5),1.5,IF(AND(B82&lt;2.9,D82&gt;=1.35,D82&lt;1.55,G82&lt;0.735,H82&lt;13.665,H82&gt;=6.982,D82&gt;=1.25,F82&lt;2.5,F82&gt;=1.5),4.6,IF(AND(B82&gt;=2.9,D82&gt;=1.35,D82&lt;1.55,G82&lt;0.735,H82&lt;13.665,H82&gt;=6.982,D82&gt;=1.25,F82&lt;2.5,F82&gt;=1.5),4.52,IF(AND(G82&gt;=0.862,A82&lt;5.15,B82&gt;=3.25,G82&lt;0.934,B82&gt;=3.15,B82&gt;=3.05,A82&lt;5.45,H82&gt;=5.245,B82&lt;3.65,F82&lt;1.5),1.5,IF(AND(H82&lt;9.35,G82&lt;0.862,A82&lt;5.15,B82&gt;=3.25,G82&lt;0.934,B82&gt;=3.15,B82&gt;=3.05,A82&lt;5.45,H82&gt;=5.245,B82&lt;3.65,F82&lt;1.5),1.38,IF(AND(H82&gt;=9.35,G82&lt;0.862,A82&lt;5.15,B82&gt;=3.25,G82&lt;0.934,B82&gt;=3.15,B82&gt;=3.05,A82&lt;5.45,H82&gt;=5.245,B82&lt;3.65,F82&lt;1.5),1.4,"shouldnthappen"))))))))))))))))))))))))))))))))))))</f>
        <v>3.38</v>
      </c>
      <c r="O82" s="1" t="n">
        <f aca="false">IF(AND(B82&lt;2.75,A82&lt;5.55),3.96,IF(AND(H82&lt;9.205,A82&lt;5.9,A82&gt;=5.55),3.85,IF(AND(A82&lt;4.35,D82&lt;0.35,B82&gt;=2.75,A82&lt;5.55),1.1,IF(AND(B82&lt;3.65,D82&gt;=0.35,B82&gt;=2.75,A82&lt;5.55),1.65,IF(AND(B82&gt;=3.65,D82&gt;=0.35,B82&gt;=2.75,A82&lt;5.55),1.9,IF(AND(G82&gt;=0.732,H82&gt;=9.205,A82&lt;5.9,A82&gt;=5.55),4.9,IF(AND(G82&lt;0.273,G82&lt;0.732,H82&gt;=9.205,A82&lt;5.9,A82&gt;=5.55),4.5,IF(AND(A82&lt;6.3,G82&lt;0.422,F82&lt;2.5,A82&gt;=5.9,A82&gt;=5.55),5.1,IF(AND(A82&gt;=6.3,G82&lt;0.422,F82&lt;2.5,A82&gt;=5.9,A82&gt;=5.55),4.76,IF(AND(B82&lt;2.4,G82&gt;=0.422,F82&lt;2.5,A82&gt;=5.9,A82&gt;=5.55),4.45,IF(AND(A82&gt;=7,G82&gt;=0.628,F82&gt;=2.5,A82&gt;=5.9,A82&gt;=5.55),6.45,IF(AND(D82&lt;0.15,H82&lt;13.924,A82&gt;=4.35,D82&lt;0.35,B82&gt;=2.75,A82&lt;5.55),1.5,IF(AND(B82&lt;3.15,H82&gt;=13.924,A82&gt;=4.35,D82&lt;0.35,B82&gt;=2.75,A82&lt;5.55),1.56,IF(AND(B82&gt;=3.15,H82&gt;=13.924,A82&gt;=4.35,D82&lt;0.35,B82&gt;=2.75,A82&lt;5.55),1.3,IF(AND(H82&lt;14.316,G82&gt;=0.273,G82&lt;0.732,H82&gt;=9.205,A82&lt;5.9,A82&gt;=5.55),3.95,IF(AND(H82&gt;=14.316,G82&gt;=0.273,G82&lt;0.732,H82&gt;=9.205,A82&lt;5.9,A82&gt;=5.55),4.1,IF(AND(A82&lt;6.2,B82&gt;=2.4,G82&gt;=0.422,F82&lt;2.5,A82&gt;=5.9,A82&gt;=5.55),4.3,IF(AND(A82&gt;=7.05,G82&lt;0.364,G82&lt;0.628,F82&gt;=2.5,A82&gt;=5.9,A82&gt;=5.55),6.1,IF(AND(A82&gt;=7.55,G82&gt;=0.364,G82&lt;0.628,F82&gt;=2.5,A82&gt;=5.9,A82&gt;=5.55),6.4,IF(AND(A82&lt;6.15,A82&lt;7,G82&gt;=0.628,F82&gt;=2.5,A82&gt;=5.9,A82&gt;=5.55),4.9,IF(AND(D82&lt;1.45,A82&gt;=6.2,B82&gt;=2.4,G82&gt;=0.422,F82&lt;2.5,A82&gt;=5.9,A82&gt;=5.55),4.64,IF(AND(D82&gt;=1.45,A82&gt;=6.2,B82&gt;=2.4,G82&gt;=0.422,F82&lt;2.5,A82&gt;=5.9,A82&gt;=5.55),4.9,IF(AND(D82&lt;1.65,A82&lt;7.05,G82&lt;0.364,G82&lt;0.628,F82&gt;=2.5,A82&gt;=5.9,A82&gt;=5.55),5.1,IF(AND(D82&gt;=2.35,A82&lt;7.55,G82&gt;=0.364,G82&lt;0.628,F82&gt;=2.5,A82&gt;=5.9,A82&gt;=5.55),5.633,IF(AND(D82&lt;2.15,A82&gt;=6.15,A82&lt;7,G82&gt;=0.628,F82&gt;=2.5,A82&gt;=5.9,A82&gt;=5.55),5.1,IF(AND(D82&gt;=2.15,A82&gt;=6.15,A82&lt;7,G82&gt;=0.628,F82&gt;=2.5,A82&gt;=5.9,A82&gt;=5.55),5.267,IF(AND(A82&lt;4.9,A82&lt;5.05,D82&gt;=0.15,H82&lt;13.924,A82&gt;=4.35,D82&lt;0.35,B82&gt;=2.75,A82&lt;5.55),1.375,IF(AND(A82&gt;=4.9,A82&lt;5.05,D82&gt;=0.15,H82&lt;13.924,A82&gt;=4.35,D82&lt;0.35,B82&gt;=2.75,A82&lt;5.55),1.3,IF(AND(A82&lt;5.45,A82&gt;=5.05,D82&gt;=0.15,H82&lt;13.924,A82&gt;=4.35,D82&lt;0.35,B82&gt;=2.75,A82&lt;5.55),1.475,IF(AND(A82&gt;=5.45,A82&gt;=5.05,D82&gt;=0.15,H82&lt;13.924,A82&gt;=4.35,D82&lt;0.35,B82&gt;=2.75,A82&lt;5.55),1.4,IF(AND(B82&gt;=3.25,D82&lt;2.35,A82&lt;7.55,G82&gt;=0.364,G82&lt;0.628,F82&gt;=2.5,A82&gt;=5.9,A82&gt;=5.55),5.7,IF(AND(G82&lt;0.006,G82&lt;0.107,D82&gt;=1.65,A82&lt;7.05,G82&lt;0.364,G82&lt;0.628,F82&gt;=2.5,A82&gt;=5.9,A82&gt;=5.55),5.5,IF(AND(G82&gt;=0.006,G82&lt;0.107,D82&gt;=1.65,A82&lt;7.05,G82&lt;0.364,G82&lt;0.628,F82&gt;=2.5,A82&gt;=5.9,A82&gt;=5.55),5.667,IF(AND(D82&lt;2.2,G82&gt;=0.107,D82&gt;=1.65,A82&lt;7.05,G82&lt;0.364,G82&lt;0.628,F82&gt;=2.5,A82&gt;=5.9,A82&gt;=5.55),5.35,IF(AND(D82&gt;=2.2,G82&gt;=0.107,D82&gt;=1.65,A82&lt;7.05,G82&lt;0.364,G82&lt;0.628,F82&gt;=2.5,A82&gt;=5.9,A82&gt;=5.55),5.2,IF(AND(D82&lt;2.25,B82&lt;3.25,D82&lt;2.35,A82&lt;7.55,G82&gt;=0.364,G82&lt;0.628,F82&gt;=2.5,A82&gt;=5.9,A82&gt;=5.55),5.8,IF(AND(D82&gt;=2.25,B82&lt;3.25,D82&lt;2.35,A82&lt;7.55,G82&gt;=0.364,G82&lt;0.628,F82&gt;=2.5,A82&gt;=5.9,A82&gt;=5.55),5.9,"shouldnthappen")))))))))))))))))))))))))))))))))))))</f>
        <v>3.95</v>
      </c>
      <c r="P82" s="1" t="n">
        <f aca="false">IF(AND(D82&gt;=0.75,A82&lt;5.55),3.9,IF(AND(H82&lt;7.482,A82&gt;=5.55),3.45,IF(AND(B82&gt;=3.15,B82&lt;3.25,D82&lt;0.75,A82&lt;5.55),1.262,IF(AND(G82&gt;=0.446,B82&lt;3.15,B82&lt;3.25,D82&lt;0.75,A82&lt;5.55),1.1,IF(AND(G82&lt;0.408,A82&lt;5.05,B82&gt;=3.25,D82&lt;0.75,A82&lt;5.55),1.4,IF(AND(G82&gt;=0.408,A82&lt;5.05,B82&gt;=3.25,D82&lt;0.75,A82&lt;5.55),1.233,IF(AND(G82&gt;=0.676,A82&gt;=5.05,B82&gt;=3.25,D82&lt;0.75,A82&lt;5.55),1.72,IF(AND(H82&lt;9.386,A82&lt;5.85,F82&lt;2.5,H82&gt;=7.482,A82&gt;=5.55),3.5,IF(AND(H82&gt;=9.386,A82&lt;5.85,F82&lt;2.5,H82&gt;=7.482,A82&gt;=5.55),4.275,IF(AND(H82&gt;=16.284,G82&lt;0.865,F82&gt;=2.5,H82&gt;=7.482,A82&gt;=5.55),6.6,IF(AND(G82&lt;0.912,G82&gt;=0.865,F82&gt;=2.5,H82&gt;=7.482,A82&gt;=5.55),4.8,IF(AND(G82&gt;=0.912,G82&gt;=0.865,F82&gt;=2.5,H82&gt;=7.482,A82&gt;=5.55),5.175,IF(AND(A82&gt;=4.95,G82&lt;0.446,B82&lt;3.15,B82&lt;3.25,D82&lt;0.75,A82&lt;5.55),1.6,IF(AND(H82&gt;=12.974,G82&lt;0.676,A82&gt;=5.05,B82&gt;=3.25,D82&lt;0.75,A82&lt;5.55),1.3,IF(AND(D82&lt;1.45,H82&lt;13.531,A82&gt;=5.85,F82&lt;2.5,H82&gt;=7.482,A82&gt;=5.55),4.2,IF(AND(D82&gt;=1.45,H82&lt;13.531,A82&gt;=5.85,F82&lt;2.5,H82&gt;=7.482,A82&gt;=5.55),4.967,IF(AND(G82&lt;0.187,H82&gt;=13.531,A82&gt;=5.85,F82&lt;2.5,H82&gt;=7.482,A82&gt;=5.55),5,IF(AND(H82&gt;=12.675,A82&lt;4.95,G82&lt;0.446,B82&lt;3.15,B82&lt;3.25,D82&lt;0.75,A82&lt;5.55),1.5,IF(AND(H82&lt;10.826,H82&lt;12.974,G82&lt;0.676,A82&gt;=5.05,B82&gt;=3.25,D82&lt;0.75,A82&lt;5.55),1.46,IF(AND(H82&gt;=10.826,H82&lt;12.974,G82&lt;0.676,A82&gt;=5.05,B82&gt;=3.25,D82&lt;0.75,A82&lt;5.55),1.4,IF(AND(A82&lt;6.15,G82&gt;=0.187,H82&gt;=13.531,A82&gt;=5.85,F82&lt;2.5,H82&gt;=7.482,A82&gt;=5.55),4.7,IF(AND(A82&lt;6.85,B82&lt;2.95,H82&lt;16.284,G82&lt;0.865,F82&gt;=2.5,H82&gt;=7.482,A82&gt;=5.55),5.32,IF(AND(A82&gt;=6.85,B82&lt;2.95,H82&lt;16.284,G82&lt;0.865,F82&gt;=2.5,H82&gt;=7.482,A82&gt;=5.55),6.567,IF(AND(A82&lt;4.85,H82&lt;12.675,A82&lt;4.95,G82&lt;0.446,B82&lt;3.15,B82&lt;3.25,D82&lt;0.75,A82&lt;5.55),1.4,IF(AND(A82&gt;=4.85,H82&lt;12.675,A82&lt;4.95,G82&lt;0.446,B82&lt;3.15,B82&lt;3.25,D82&lt;0.75,A82&lt;5.55),1.5,IF(AND(B82&lt;3.1,A82&gt;=6.15,G82&gt;=0.187,H82&gt;=13.531,A82&gt;=5.85,F82&lt;2.5,H82&gt;=7.482,A82&gt;=5.55),4.467,IF(AND(B82&gt;=3.1,A82&gt;=6.15,G82&gt;=0.187,H82&gt;=13.531,A82&gt;=5.85,F82&lt;2.5,H82&gt;=7.482,A82&gt;=5.55),4.7,IF(AND(G82&gt;=0.379,B82&lt;3.15,B82&gt;=2.95,H82&lt;16.284,G82&lt;0.865,F82&gt;=2.5,H82&gt;=7.482,A82&gt;=5.55),5.733,IF(AND(A82&lt;6.6,B82&gt;=3.15,B82&gt;=2.95,H82&lt;16.284,G82&lt;0.865,F82&gt;=2.5,H82&gt;=7.482,A82&gt;=5.55),5.38,IF(AND(A82&lt;6.7,G82&lt;0.379,B82&lt;3.15,B82&gt;=2.95,H82&lt;16.284,G82&lt;0.865,F82&gt;=2.5,H82&gt;=7.482,A82&gt;=5.55),5.3,IF(AND(A82&gt;=6.7,G82&lt;0.379,B82&lt;3.15,B82&gt;=2.95,H82&lt;16.284,G82&lt;0.865,F82&gt;=2.5,H82&gt;=7.482,A82&gt;=5.55),5.16,IF(AND(A82&lt;7.05,A82&gt;=6.6,B82&gt;=3.15,B82&gt;=2.95,H82&lt;16.284,G82&lt;0.865,F82&gt;=2.5,H82&gt;=7.482,A82&gt;=5.55),5.78,IF(AND(A82&gt;=7.05,A82&gt;=6.6,B82&gt;=3.15,B82&gt;=2.95,H82&lt;16.284,G82&lt;0.865,F82&gt;=2.5,H82&gt;=7.482,A82&gt;=5.55),6.1,"shouldnthappen")))))))))))))))))))))))))))))))))</f>
        <v>3.5</v>
      </c>
      <c r="Q82" s="1" t="n">
        <f aca="false">IF(AND(G82&gt;=0.422,B82&lt;3.25,F82&lt;1.5),1.25,IF(AND(G82&gt;=0.082,G82&lt;0.125,F82&gt;=1.5),6.7,IF(AND(G82&lt;0.251,G82&lt;0.422,B82&lt;3.25,F82&lt;1.5),1.38,IF(AND(G82&gt;=0.251,G82&lt;0.422,B82&lt;3.25,F82&lt;1.5),1.55,IF(AND(G82&gt;=0.385,G82&lt;0.633,B82&gt;=3.25,F82&lt;1.5),1.367,IF(AND(B82&lt;3.35,G82&gt;=0.633,B82&gt;=3.25,F82&lt;1.5),1.7,IF(AND(A82&lt;5.85,G82&lt;0.082,G82&lt;0.125,F82&gt;=1.5),4.5,IF(AND(F82&gt;=2.5,D82&lt;1.6,G82&gt;=0.125,F82&gt;=1.5),5.05,IF(AND(H82&gt;=16.774,D82&gt;=1.6,G82&gt;=0.125,F82&gt;=1.5),6.4,IF(AND(D82&gt;=0.5,G82&lt;0.385,G82&lt;0.633,B82&gt;=3.25,F82&lt;1.5),1.6,IF(AND(B82&lt;3.6,B82&gt;=3.35,G82&gt;=0.633,B82&gt;=3.25,F82&lt;1.5),1.55,IF(AND(B82&gt;=3.6,B82&gt;=3.35,G82&gt;=0.633,B82&gt;=3.25,F82&lt;1.5),1.6,IF(AND(D82&lt;1.65,A82&gt;=5.85,G82&lt;0.082,G82&lt;0.125,F82&gt;=1.5),4.7,IF(AND(A82&lt;5.3,F82&lt;2.5,D82&lt;1.6,G82&gt;=0.125,F82&gt;=1.5),3.15,IF(AND(B82&gt;=3.2,H82&lt;16.774,D82&gt;=1.6,G82&gt;=0.125,F82&gt;=1.5),5.675,IF(AND(H82&lt;11.767,D82&lt;0.5,G82&lt;0.385,G82&lt;0.633,B82&gt;=3.25,F82&lt;1.5),1.5,IF(AND(H82&gt;=11.767,D82&lt;0.5,G82&lt;0.385,G82&lt;0.633,B82&gt;=3.25,F82&lt;1.5),1.367,IF(AND(H82&lt;8.367,D82&gt;=1.65,A82&gt;=5.85,G82&lt;0.082,G82&lt;0.125,F82&gt;=1.5),5.7,IF(AND(H82&gt;=8.367,D82&gt;=1.65,A82&gt;=5.85,G82&lt;0.082,G82&lt;0.125,F82&gt;=1.5),5.575,IF(AND(A82&gt;=7.1,B82&lt;3.2,H82&lt;16.774,D82&gt;=1.6,G82&gt;=0.125,F82&gt;=1.5),6.3,IF(AND(H82&gt;=15.395,B82&lt;2.85,A82&gt;=5.3,F82&lt;2.5,D82&lt;1.6,G82&gt;=0.125,F82&gt;=1.5),4.8,IF(AND(H82&lt;8.486,B82&gt;=2.85,A82&gt;=5.3,F82&lt;2.5,D82&lt;1.6,G82&gt;=0.125,F82&gt;=1.5),3.85,IF(AND(D82&gt;=2.1,A82&lt;7.1,B82&lt;3.2,H82&lt;16.774,D82&gt;=1.6,G82&gt;=0.125,F82&gt;=1.5),5.5,IF(AND(B82&gt;=2.75,H82&lt;15.395,B82&lt;2.85,A82&gt;=5.3,F82&lt;2.5,D82&lt;1.6,G82&gt;=0.125,F82&gt;=1.5),4.489,IF(AND(H82&gt;=15.168,H82&gt;=8.486,B82&gt;=2.85,A82&gt;=5.3,F82&lt;2.5,D82&lt;1.6,G82&gt;=0.125,F82&gt;=1.5),4.7,IF(AND(G82&gt;=0.519,D82&lt;2.1,A82&lt;7.1,B82&lt;3.2,H82&lt;16.774,D82&gt;=1.6,G82&gt;=0.125,F82&gt;=1.5),4.925,IF(AND(G82&gt;=0.897,B82&lt;2.75,H82&lt;15.395,B82&lt;2.85,A82&gt;=5.3,F82&lt;2.5,D82&lt;1.6,G82&gt;=0.125,F82&gt;=1.5),4.567,IF(AND(A82&lt;5.65,H82&lt;15.168,H82&gt;=8.486,B82&gt;=2.85,A82&gt;=5.3,F82&lt;2.5,D82&lt;1.6,G82&gt;=0.125,F82&gt;=1.5),4.5,IF(AND(G82&lt;0.23,G82&lt;0.519,D82&lt;2.1,A82&lt;7.1,B82&lt;3.2,H82&lt;16.774,D82&gt;=1.6,G82&gt;=0.125,F82&gt;=1.5),5,IF(AND(A82&lt;5.9,G82&lt;0.897,B82&lt;2.75,H82&lt;15.395,B82&lt;2.85,A82&gt;=5.3,F82&lt;2.5,D82&lt;1.6,G82&gt;=0.125,F82&gt;=1.5),4.1,IF(AND(A82&gt;=5.9,G82&lt;0.897,B82&lt;2.75,H82&lt;15.395,B82&lt;2.85,A82&gt;=5.3,F82&lt;2.5,D82&lt;1.6,G82&gt;=0.125,F82&gt;=1.5),4.5,IF(AND(A82&lt;6.05,A82&gt;=5.65,H82&lt;15.168,H82&gt;=8.486,B82&gt;=2.85,A82&gt;=5.3,F82&lt;2.5,D82&lt;1.6,G82&gt;=0.125,F82&gt;=1.5),4.2,IF(AND(A82&gt;=6.05,A82&gt;=5.65,H82&lt;15.168,H82&gt;=8.486,B82&gt;=2.85,A82&gt;=5.3,F82&lt;2.5,D82&lt;1.6,G82&gt;=0.125,F82&gt;=1.5),4.35,IF(AND(D82&lt;1.95,G82&gt;=0.23,G82&lt;0.519,D82&lt;2.1,A82&lt;7.1,B82&lt;3.2,H82&lt;16.774,D82&gt;=1.6,G82&gt;=0.125,F82&gt;=1.5),5.3,IF(AND(D82&gt;=1.95,G82&gt;=0.23,G82&lt;0.519,D82&lt;2.1,A82&lt;7.1,B82&lt;3.2,H82&lt;16.774,D82&gt;=1.6,G82&gt;=0.125,F82&gt;=1.5),5.2,"shouldnthappen")))))))))))))))))))))))))))))))))))</f>
        <v>4.1</v>
      </c>
      <c r="R82" s="1" t="n">
        <f aca="false">IF(AND(G82&gt;=0.901,F82&lt;1.5),1.9,IF(AND(H82&lt;5.523,D82&lt;0.35,G82&lt;0.901,F82&lt;1.5),1,IF(AND(B82&lt;3.6,D82&gt;=0.35,G82&lt;0.901,F82&lt;1.5),1.575,IF(AND(B82&gt;=3.6,D82&gt;=0.35,G82&lt;0.901,F82&lt;1.5),1.5,IF(AND(G82&gt;=0.837,D82&lt;1.15,D82&lt;1.45,F82&gt;=1.5),3,IF(AND(G82&gt;=0.66,D82&gt;=1.15,D82&lt;1.45,F82&gt;=1.5),4,IF(AND(F82&gt;=2.5,D82&lt;1.55,D82&gt;=1.45,F82&gt;=1.5),5.025,IF(AND(F82&lt;2.5,D82&gt;=1.55,D82&gt;=1.45,F82&gt;=1.5),4.933,IF(AND(B82&lt;2.45,G82&lt;0.837,D82&lt;1.15,D82&lt;1.45,F82&gt;=1.5),3.3,IF(AND(B82&gt;=2.45,G82&lt;0.837,D82&lt;1.15,D82&lt;1.45,F82&gt;=1.5),3.86,IF(AND(B82&gt;=3.05,F82&lt;2.5,D82&lt;1.55,D82&gt;=1.45,F82&gt;=1.5),4.8,IF(AND(D82&gt;=2.45,F82&gt;=2.5,D82&gt;=1.55,D82&gt;=1.45,F82&gt;=1.5),5.875,IF(AND(H82&lt;13.187,G82&lt;0.217,H82&gt;=5.523,D82&lt;0.35,G82&lt;0.901,F82&lt;1.5),1.4,IF(AND(H82&gt;=13.187,G82&lt;0.217,H82&gt;=5.523,D82&lt;0.35,G82&lt;0.901,F82&lt;1.5),1.5,IF(AND(G82&lt;0.33,G82&gt;=0.217,H82&gt;=5.523,D82&lt;0.35,G82&lt;0.901,F82&lt;1.5),1.28,IF(AND(A82&lt;6.05,D82&lt;1.35,G82&lt;0.66,D82&gt;=1.15,D82&lt;1.45,F82&gt;=1.5),4.175,IF(AND(A82&gt;=6.05,D82&lt;1.35,G82&lt;0.66,D82&gt;=1.15,D82&lt;1.45,F82&gt;=1.5),4.3,IF(AND(A82&lt;5.65,D82&gt;=1.35,G82&lt;0.66,D82&gt;=1.15,D82&lt;1.45,F82&gt;=1.5),3.9,IF(AND(A82&gt;=5.65,D82&gt;=1.35,G82&lt;0.66,D82&gt;=1.15,D82&lt;1.45,F82&gt;=1.5),4.52,IF(AND(A82&lt;6.25,B82&lt;3.05,F82&lt;2.5,D82&lt;1.55,D82&gt;=1.45,F82&gt;=1.5),4.5,IF(AND(A82&gt;=6.25,B82&lt;3.05,F82&lt;2.5,D82&lt;1.55,D82&gt;=1.45,F82&gt;=1.5),4.675,IF(AND(A82&gt;=7.25,D82&lt;2.45,F82&gt;=2.5,D82&gt;=1.55,D82&gt;=1.45,F82&gt;=1.5),6.433,IF(AND(D82&gt;=0.25,G82&gt;=0.33,G82&gt;=0.217,H82&gt;=5.523,D82&lt;0.35,G82&lt;0.901,F82&lt;1.5),1.4,IF(AND(A82&lt;6.15,A82&lt;7.25,D82&lt;2.45,F82&gt;=2.5,D82&gt;=1.55,D82&gt;=1.45,F82&gt;=1.5),5.025,IF(AND(H82&lt;6.439,D82&lt;0.25,G82&gt;=0.33,G82&gt;=0.217,H82&gt;=5.523,D82&lt;0.35,G82&lt;0.901,F82&lt;1.5),1.5,IF(AND(H82&gt;=6.439,D82&lt;0.25,G82&gt;=0.33,G82&gt;=0.217,H82&gt;=5.523,D82&lt;0.35,G82&lt;0.901,F82&lt;1.5),1.38,IF(AND(H82&gt;=13.711,A82&gt;=6.15,A82&lt;7.25,D82&lt;2.45,F82&gt;=2.5,D82&gt;=1.55,D82&gt;=1.45,F82&gt;=1.5),5.68,IF(AND(B82&gt;=3.3,H82&lt;13.711,A82&gt;=6.15,A82&lt;7.25,D82&lt;2.45,F82&gt;=2.5,D82&gt;=1.55,D82&gt;=1.45,F82&gt;=1.5),5.6,IF(AND(G82&lt;0.093,B82&lt;3.3,H82&lt;13.711,A82&gt;=6.15,A82&lt;7.25,D82&lt;2.45,F82&gt;=2.5,D82&gt;=1.55,D82&gt;=1.45,F82&gt;=1.5),5.56,IF(AND(D82&lt;1.95,G82&gt;=0.093,B82&lt;3.3,H82&lt;13.711,A82&gt;=6.15,A82&lt;7.25,D82&lt;2.45,F82&gt;=2.5,D82&gt;=1.55,D82&gt;=1.45,F82&gt;=1.5),5.3,IF(AND(B82&lt;3.15,D82&gt;=1.95,G82&gt;=0.093,B82&lt;3.3,H82&lt;13.711,A82&gt;=6.15,A82&lt;7.25,D82&lt;2.45,F82&gt;=2.5,D82&gt;=1.55,D82&gt;=1.45,F82&gt;=1.5),5.1,IF(AND(B82&gt;=3.15,D82&gt;=1.95,G82&gt;=0.093,B82&lt;3.3,H82&lt;13.711,A82&gt;=6.15,A82&lt;7.25,D82&lt;2.45,F82&gt;=2.5,D82&gt;=1.55,D82&gt;=1.45,F82&gt;=1.5),5.15,"shouldnthappen"))))))))))))))))))))))))))))))))</f>
        <v>3.86</v>
      </c>
      <c r="S82" s="1" t="n">
        <f aca="false">IF(AND(G82&gt;=0.859,D82&gt;=0.35,F82&lt;1.5),1.9,IF(AND(D82&lt;1.75,F82&gt;=2.5,F82&gt;=1.5),4.867,IF(AND(H82&lt;8.42,A82&lt;5.05,D82&lt;0.35,F82&lt;1.5),1.42,IF(AND(H82&gt;=14.877,A82&gt;=5.05,D82&lt;0.35,F82&lt;1.5),1.3,IF(AND(B82&lt;3.35,G82&lt;0.859,D82&gt;=0.35,F82&lt;1.5),1.7,IF(AND(B82&gt;=3.35,G82&lt;0.859,D82&gt;=0.35,F82&lt;1.5),1.5,IF(AND(A82&gt;=6.05,B82&lt;2.75,F82&lt;2.5,F82&gt;=1.5),4.733,IF(AND(G82&gt;=0.68,B82&gt;=2.75,F82&lt;2.5,F82&gt;=1.5),4.025,IF(AND(H82&gt;=16.284,D82&gt;=1.75,F82&gt;=2.5,F82&gt;=1.5),6.6,IF(AND(A82&lt;4.35,H82&gt;=8.42,A82&lt;5.05,D82&lt;0.35,F82&lt;1.5),1.1,IF(AND(G82&gt;=0.948,H82&lt;14.877,A82&gt;=5.05,D82&lt;0.35,F82&lt;1.5),1.7,IF(AND(A82&lt;5.3,A82&lt;6.05,B82&lt;2.75,F82&lt;2.5,F82&gt;=1.5),3,IF(AND(H82&gt;=15.168,G82&lt;0.68,B82&gt;=2.75,F82&lt;2.5,F82&gt;=1.5),4.75,IF(AND(H82&gt;=14.005,A82&gt;=4.35,H82&gt;=8.42,A82&lt;5.05,D82&lt;0.35,F82&lt;1.5),1.375,IF(AND(A82&gt;=5.55,G82&lt;0.948,H82&lt;14.877,A82&gt;=5.05,D82&lt;0.35,F82&lt;1.5),1.7,IF(AND(H82&lt;12.363,A82&gt;=5.3,A82&lt;6.05,B82&lt;2.75,F82&lt;2.5,F82&gt;=1.5),3.825,IF(AND(H82&gt;=12.363,A82&gt;=5.3,A82&lt;6.05,B82&lt;2.75,F82&lt;2.5,F82&gt;=1.5),4.033,IF(AND(H82&gt;=14.508,H82&lt;15.168,G82&lt;0.68,B82&gt;=2.75,F82&lt;2.5,F82&gt;=1.5),4.2,IF(AND(D82&gt;=2.35,D82&gt;=2.2,H82&lt;16.284,D82&gt;=1.75,F82&gt;=2.5,F82&gt;=1.5),5.267,IF(AND(G82&lt;0.231,H82&lt;14.005,A82&gt;=4.35,H82&gt;=8.42,A82&lt;5.05,D82&lt;0.35,F82&lt;1.5),1.4,IF(AND(H82&gt;=14.494,A82&lt;5.55,G82&lt;0.948,H82&lt;14.877,A82&gt;=5.05,D82&lt;0.35,F82&lt;1.5),1.6,IF(AND(A82&lt;6.1,H82&lt;14.508,H82&lt;15.168,G82&lt;0.68,B82&gt;=2.75,F82&lt;2.5,F82&gt;=1.5),4.5,IF(AND(A82&lt;6.1,H82&lt;11.8,D82&lt;2.2,H82&lt;16.284,D82&gt;=1.75,F82&gt;=2.5,F82&gt;=1.5),4.95,IF(AND(A82&gt;=6.1,H82&lt;11.8,D82&lt;2.2,H82&lt;16.284,D82&gt;=1.75,F82&gt;=2.5,F82&gt;=1.5),5.333,IF(AND(B82&lt;2.75,H82&gt;=11.8,D82&lt;2.2,H82&lt;16.284,D82&gt;=1.75,F82&gt;=2.5,F82&gt;=1.5),5.1,IF(AND(B82&gt;=3.15,D82&lt;2.35,D82&gt;=2.2,H82&lt;16.284,D82&gt;=1.75,F82&gt;=2.5,F82&gt;=1.5),5.5,IF(AND(B82&gt;=3.35,G82&gt;=0.231,H82&lt;14.005,A82&gt;=4.35,H82&gt;=8.42,A82&lt;5.05,D82&lt;0.35,F82&lt;1.5),1.3,IF(AND(H82&lt;13.869,H82&lt;14.494,A82&lt;5.55,G82&lt;0.948,H82&lt;14.877,A82&gt;=5.05,D82&lt;0.35,F82&lt;1.5),1.5,IF(AND(H82&gt;=13.869,H82&lt;14.494,A82&lt;5.55,G82&lt;0.948,H82&lt;14.877,A82&gt;=5.05,D82&lt;0.35,F82&lt;1.5),1.4,IF(AND(G82&lt;0.636,A82&gt;=6.1,H82&lt;14.508,H82&lt;15.168,G82&lt;0.68,B82&gt;=2.75,F82&lt;2.5,F82&gt;=1.5),4.68,IF(AND(G82&gt;=0.636,A82&gt;=6.1,H82&lt;14.508,H82&lt;15.168,G82&lt;0.68,B82&gt;=2.75,F82&lt;2.5,F82&gt;=1.5),4.4,IF(AND(B82&lt;2.85,B82&gt;=2.75,H82&gt;=11.8,D82&lt;2.2,H82&lt;16.284,D82&gt;=1.75,F82&gt;=2.5,F82&gt;=1.5),6.7,IF(AND(H82&lt;10.626,B82&lt;3.15,D82&lt;2.35,D82&gt;=2.2,H82&lt;16.284,D82&gt;=1.75,F82&gt;=2.5,F82&gt;=1.5),5.1,IF(AND(H82&gt;=10.626,B82&lt;3.15,D82&lt;2.35,D82&gt;=2.2,H82&lt;16.284,D82&gt;=1.75,F82&gt;=2.5,F82&gt;=1.5),5.2,IF(AND(G82&lt;0.378,B82&lt;3.35,G82&gt;=0.231,H82&lt;14.005,A82&gt;=4.35,H82&gt;=8.42,A82&lt;5.05,D82&lt;0.35,F82&lt;1.5),1.2,IF(AND(G82&gt;=0.378,B82&lt;3.35,G82&gt;=0.231,H82&lt;14.005,A82&gt;=4.35,H82&gt;=8.42,A82&lt;5.05,D82&lt;0.35,F82&lt;1.5),1.3,IF(AND(A82&lt;6.2,B82&gt;=2.85,B82&gt;=2.75,H82&gt;=11.8,D82&lt;2.2,H82&lt;16.284,D82&gt;=1.75,F82&gt;=2.5,F82&gt;=1.5),4.9,IF(AND(G82&lt;0.388,A82&gt;=6.2,B82&gt;=2.85,B82&gt;=2.75,H82&gt;=11.8,D82&lt;2.2,H82&lt;16.284,D82&gt;=1.75,F82&gt;=2.5,F82&gt;=1.5),5.52,IF(AND(G82&gt;=0.388,A82&gt;=6.2,B82&gt;=2.85,B82&gt;=2.75,H82&gt;=11.8,D82&lt;2.2,H82&lt;16.284,D82&gt;=1.75,F82&gt;=2.5,F82&gt;=1.5),5.7,"shouldnthappen")))))))))))))))))))))))))))))))))))))))</f>
        <v>3.825</v>
      </c>
      <c r="T82" s="1" t="n">
        <f aca="false">IF(AND(D82&gt;=0.8,A82&lt;5.45),3.7,IF(AND(D82&gt;=0.35,D82&lt;0.8,A82&lt;5.45),1.56,IF(AND(G82&lt;0.164,F82&lt;2.5,A82&gt;=5.45),1.6,IF(AND(H82&gt;=16.718,F82&gt;=2.5,A82&gt;=5.45),6.4,IF(AND(G82&gt;=0.719,H82&lt;16.718,F82&gt;=2.5,A82&gt;=5.45),5.05,IF(AND(A82&lt;4.35,A82&lt;5.05,D82&lt;0.35,D82&lt;0.8,A82&lt;5.45),1.1,IF(AND(H82&gt;=14.494,A82&gt;=5.05,D82&lt;0.35,D82&lt;0.8,A82&lt;5.45),1.6,IF(AND(G82&lt;0.338,D82&lt;1.25,G82&gt;=0.164,F82&lt;2.5,A82&gt;=5.45),4.1,IF(AND(H82&lt;8.397,D82&gt;=1.25,G82&gt;=0.164,F82&lt;2.5,A82&gt;=5.45),4,IF(AND(H82&lt;11.031,H82&lt;14.494,A82&gt;=5.05,D82&lt;0.35,D82&lt;0.8,A82&lt;5.45),1.5,IF(AND(H82&gt;=11.031,H82&lt;14.494,A82&gt;=5.05,D82&lt;0.35,D82&lt;0.8,A82&lt;5.45),1.44,IF(AND(B82&lt;2.65,H82&gt;=8.397,D82&gt;=1.25,G82&gt;=0.164,F82&lt;2.5,A82&gt;=5.45),4.767,IF(AND(H82&lt;7.388,G82&lt;0.487,G82&lt;0.719,H82&lt;16.718,F82&gt;=2.5,A82&gt;=5.45),5.067,IF(AND(G82&lt;0.533,G82&gt;=0.487,G82&lt;0.719,H82&lt;16.718,F82&gt;=2.5,A82&gt;=5.45),5.8,IF(AND(G82&gt;=0.533,G82&gt;=0.487,G82&lt;0.719,H82&lt;16.718,F82&gt;=2.5,A82&gt;=5.45),5.86,IF(AND(B82&lt;3.25,A82&gt;=4.95,A82&gt;=4.35,A82&lt;5.05,D82&lt;0.35,D82&lt;0.8,A82&lt;5.45),1.2,IF(AND(A82&lt;5.6,H82&lt;11.218,G82&gt;=0.338,D82&lt;1.25,G82&gt;=0.164,F82&lt;2.5,A82&gt;=5.45),3.7,IF(AND(A82&gt;=5.6,H82&lt;11.218,G82&gt;=0.338,D82&lt;1.25,G82&gt;=0.164,F82&lt;2.5,A82&gt;=5.45),3.5,IF(AND(H82&lt;12.668,H82&gt;=11.218,G82&gt;=0.338,D82&lt;1.25,G82&gt;=0.164,F82&lt;2.5,A82&gt;=5.45),3.9,IF(AND(H82&gt;=12.668,H82&gt;=11.218,G82&gt;=0.338,D82&lt;1.25,G82&gt;=0.164,F82&lt;2.5,A82&gt;=5.45),4,IF(AND(H82&gt;=15.705,B82&gt;=2.65,H82&gt;=8.397,D82&gt;=1.25,G82&gt;=0.164,F82&lt;2.5,A82&gt;=5.45),4.8,IF(AND(B82&lt;2.75,H82&gt;=7.388,G82&lt;0.487,G82&lt;0.719,H82&lt;16.718,F82&gt;=2.5,A82&gt;=5.45),5.26,IF(AND(B82&lt;2.95,A82&lt;4.5,A82&lt;4.95,A82&gt;=4.35,A82&lt;5.05,D82&lt;0.35,D82&lt;0.8,A82&lt;5.45),1.4,IF(AND(B82&gt;=2.95,A82&lt;4.5,A82&lt;4.95,A82&gt;=4.35,A82&lt;5.05,D82&lt;0.35,D82&lt;0.8,A82&lt;5.45),1.3,IF(AND(H82&gt;=13.924,A82&gt;=4.5,A82&lt;4.95,A82&gt;=4.35,A82&lt;5.05,D82&lt;0.35,D82&lt;0.8,A82&lt;5.45),1.5,IF(AND(G82&lt;0.252,B82&gt;=3.25,A82&gt;=4.95,A82&gt;=4.35,A82&lt;5.05,D82&lt;0.35,D82&lt;0.8,A82&lt;5.45),1.4,IF(AND(G82&gt;=0.252,B82&gt;=3.25,A82&gt;=4.95,A82&gt;=4.35,A82&lt;5.05,D82&lt;0.35,D82&lt;0.8,A82&lt;5.45),1.32,IF(AND(G82&gt;=0.473,H82&lt;15.705,B82&gt;=2.65,H82&gt;=8.397,D82&gt;=1.25,G82&gt;=0.164,F82&lt;2.5,A82&gt;=5.45),4.7,IF(AND(B82&gt;=3.15,B82&gt;=2.75,H82&gt;=7.388,G82&lt;0.487,G82&lt;0.719,H82&lt;16.718,F82&gt;=2.5,A82&gt;=5.45),5.7,IF(AND(B82&lt;3.15,H82&lt;13.924,A82&gt;=4.5,A82&lt;4.95,A82&gt;=4.35,A82&lt;5.05,D82&lt;0.35,D82&lt;0.8,A82&lt;5.45),1.433,IF(AND(B82&gt;=3.15,H82&lt;13.924,A82&gt;=4.5,A82&lt;4.95,A82&gt;=4.35,A82&lt;5.05,D82&lt;0.35,D82&lt;0.8,A82&lt;5.45),1.4,IF(AND(H82&gt;=14.81,G82&lt;0.473,H82&lt;15.705,B82&gt;=2.65,H82&gt;=8.397,D82&gt;=1.25,G82&gt;=0.164,F82&lt;2.5,A82&gt;=5.45),4.2,IF(AND(A82&lt;6.65,B82&lt;3.15,B82&gt;=2.75,H82&gt;=7.388,G82&lt;0.487,G82&lt;0.719,H82&lt;16.718,F82&gt;=2.5,A82&gt;=5.45),5.6,IF(AND(A82&gt;=6.65,B82&lt;3.15,B82&gt;=2.75,H82&gt;=7.388,G82&lt;0.487,G82&lt;0.719,H82&lt;16.718,F82&gt;=2.5,A82&gt;=5.45),5.4,IF(AND(A82&lt;6.15,H82&lt;14.81,G82&lt;0.473,H82&lt;15.705,B82&gt;=2.65,H82&gt;=8.397,D82&gt;=1.25,G82&gt;=0.164,F82&lt;2.5,A82&gt;=5.45),4.5,IF(AND(A82&gt;=6.15,H82&lt;14.81,G82&lt;0.473,H82&lt;15.705,B82&gt;=2.65,H82&gt;=8.397,D82&gt;=1.25,G82&gt;=0.164,F82&lt;2.5,A82&gt;=5.45),4.4,"shouldnthappen"))))))))))))))))))))))))))))))))))))</f>
        <v>3.5</v>
      </c>
      <c r="U82" s="1" t="n">
        <f aca="false">IF(AND(G82&gt;=0.934,F82&lt;1.5),1.7,IF(AND(D82&lt;0.15,D82&lt;0.25,G82&lt;0.934,F82&lt;1.5),1.38,IF(AND(H82&gt;=14.379,D82&gt;=0.25,G82&lt;0.934,F82&lt;1.5),1.7,IF(AND(A82&lt;5.3,D82&lt;1.35,F82&lt;2.5,F82&gt;=1.5),3.15,IF(AND(H82&lt;7.148,D82&gt;=1.35,F82&lt;2.5,F82&gt;=1.5),3.9,IF(AND(G82&lt;0.352,A82&lt;6.15,F82&gt;=2.5,F82&gt;=1.5),4.5,IF(AND(G82&gt;=0.352,A82&lt;6.15,F82&gt;=2.5,F82&gt;=1.5),4.92,IF(AND(B82&lt;2.85,A82&gt;=6.15,F82&gt;=2.5,F82&gt;=1.5),6.2,IF(AND(D82&gt;=0.45,H82&lt;14.379,D82&gt;=0.25,G82&lt;0.934,F82&lt;1.5),1.65,IF(AND(G82&gt;=0.857,A82&gt;=5.3,D82&lt;1.35,F82&lt;2.5,F82&gt;=1.5),4.3,IF(AND(A82&gt;=7.25,B82&gt;=2.85,A82&gt;=6.15,F82&gt;=2.5,F82&gt;=1.5),6.425,IF(AND(H82&lt;9.499,A82&lt;5.05,D82&gt;=0.15,D82&lt;0.25,G82&lt;0.934,F82&lt;1.5),1.4,IF(AND(A82&gt;=5.45,A82&gt;=5.05,D82&gt;=0.15,D82&lt;0.25,G82&lt;0.934,F82&lt;1.5),1.3,IF(AND(B82&gt;=4.15,D82&lt;0.45,H82&lt;14.379,D82&gt;=0.25,G82&lt;0.934,F82&lt;1.5),1.5,IF(AND(A82&gt;=5.75,G82&lt;0.857,A82&gt;=5.3,D82&lt;1.35,F82&lt;2.5,F82&gt;=1.5),4.02,IF(AND(A82&lt;6.65,G82&lt;0.333,H82&gt;=7.148,D82&gt;=1.35,F82&lt;2.5,F82&gt;=1.5),4.475,IF(AND(A82&gt;=6.65,G82&lt;0.333,H82&gt;=7.148,D82&gt;=1.35,F82&lt;2.5,F82&gt;=1.5),4.8,IF(AND(D82&gt;=1.45,G82&gt;=0.333,H82&gt;=7.148,D82&gt;=1.35,F82&lt;2.5,F82&gt;=1.5),4.85,IF(AND(G82&gt;=0.861,A82&lt;7.25,B82&gt;=2.85,A82&gt;=6.15,F82&gt;=2.5,F82&gt;=1.5),5.2,IF(AND(G82&lt;0.571,H82&gt;=9.499,A82&lt;5.05,D82&gt;=0.15,D82&lt;0.25,G82&lt;0.934,F82&lt;1.5),1.2,IF(AND(G82&gt;=0.571,H82&gt;=9.499,A82&lt;5.05,D82&gt;=0.15,D82&lt;0.25,G82&lt;0.934,F82&lt;1.5),1.3,IF(AND(H82&lt;9.283,A82&lt;5.45,A82&gt;=5.05,D82&gt;=0.15,D82&lt;0.25,G82&lt;0.934,F82&lt;1.5),1.5,IF(AND(H82&gt;=9.283,A82&lt;5.45,A82&gt;=5.05,D82&gt;=0.15,D82&lt;0.25,G82&lt;0.934,F82&lt;1.5),1.425,IF(AND(A82&lt;4.9,B82&lt;4.15,D82&lt;0.45,H82&lt;14.379,D82&gt;=0.25,G82&lt;0.934,F82&lt;1.5),1.4,IF(AND(A82&gt;=4.9,B82&lt;4.15,D82&lt;0.45,H82&lt;14.379,D82&gt;=0.25,G82&lt;0.934,F82&lt;1.5),1.325,IF(AND(G82&lt;0.572,A82&lt;5.75,G82&lt;0.857,A82&gt;=5.3,D82&lt;1.35,F82&lt;2.5,F82&gt;=1.5),3.65,IF(AND(G82&gt;=0.572,A82&lt;5.75,G82&lt;0.857,A82&gt;=5.3,D82&lt;1.35,F82&lt;2.5,F82&gt;=1.5),3.9,IF(AND(A82&lt;6.75,D82&lt;1.45,G82&gt;=0.333,H82&gt;=7.148,D82&gt;=1.35,F82&lt;2.5,F82&gt;=1.5),4.4,IF(AND(A82&gt;=6.75,D82&lt;1.45,G82&gt;=0.333,H82&gt;=7.148,D82&gt;=1.35,F82&lt;2.5,F82&gt;=1.5),4.78,IF(AND(A82&lt;6.6,B82&lt;3.25,G82&lt;0.861,A82&lt;7.25,B82&gt;=2.85,A82&gt;=6.15,F82&gt;=2.5,F82&gt;=1.5),5.333,IF(AND(H82&lt;11.461,B82&gt;=3.25,G82&lt;0.861,A82&lt;7.25,B82&gt;=2.85,A82&gt;=6.15,F82&gt;=2.5,F82&gt;=1.5),6.025,IF(AND(H82&gt;=11.461,B82&gt;=3.25,G82&lt;0.861,A82&lt;7.25,B82&gt;=2.85,A82&gt;=6.15,F82&gt;=2.5,F82&gt;=1.5),5.667,IF(AND(H82&gt;=14.564,A82&gt;=6.6,B82&lt;3.25,G82&lt;0.861,A82&lt;7.25,B82&gt;=2.85,A82&gt;=6.15,F82&gt;=2.5,F82&gt;=1.5),5.4,IF(AND(D82&gt;=2.35,H82&lt;14.564,A82&gt;=6.6,B82&lt;3.25,G82&lt;0.861,A82&lt;7.25,B82&gt;=2.85,A82&gt;=6.15,F82&gt;=2.5,F82&gt;=1.5),5.6,IF(AND(A82&lt;6.85,D82&lt;2.35,H82&lt;14.564,A82&gt;=6.6,B82&lt;3.25,G82&lt;0.861,A82&lt;7.25,B82&gt;=2.85,A82&gt;=6.15,F82&gt;=2.5,F82&gt;=1.5),5.9,IF(AND(A82&gt;=6.85,D82&lt;2.35,H82&lt;14.564,A82&gt;=6.6,B82&lt;3.25,G82&lt;0.861,A82&lt;7.25,B82&gt;=2.85,A82&gt;=6.15,F82&gt;=2.5,F82&gt;=1.5),5.78,"shouldnthappen"))))))))))))))))))))))))))))))))))))</f>
        <v>3.65</v>
      </c>
      <c r="V82" s="1" t="n">
        <f aca="false">IF(AND(H82&lt;5.748,A82&lt;5.05,D82&lt;0.75),1,IF(AND(B82&lt;3.15,H82&gt;=5.748,A82&lt;5.05,D82&lt;0.75),1.475,IF(AND(G82&gt;=0.801,D82&lt;0.25,A82&gt;=5.05,D82&lt;0.75),1.7,IF(AND(D82&gt;=0.45,D82&gt;=0.25,A82&gt;=5.05,D82&lt;0.75),1.7,IF(AND(B82&lt;2.35,F82&lt;2.5,B82&lt;2.75,D82&gt;=0.75),4.16,IF(AND(D82&lt;1.75,F82&gt;=2.5,B82&lt;2.75,D82&gt;=0.75),4.875,IF(AND(D82&gt;=1.75,F82&gt;=2.5,B82&lt;2.75,D82&gt;=0.75),5.333,IF(AND(H82&gt;=16.284,D82&gt;=1.55,B82&gt;=2.75,D82&gt;=0.75),6.6,IF(AND(H82&gt;=14.144,B82&gt;=3.15,H82&gt;=5.748,A82&lt;5.05,D82&lt;0.75),1.3,IF(AND(A82&lt;5.45,G82&lt;0.801,D82&lt;0.25,A82&gt;=5.05,D82&lt;0.75),1.5,IF(AND(A82&gt;=5.45,G82&lt;0.801,D82&lt;0.25,A82&gt;=5.05,D82&lt;0.75),1.34,IF(AND(B82&lt;3.75,D82&lt;0.45,D82&gt;=0.25,A82&gt;=5.05,D82&lt;0.75),1.467,IF(AND(B82&gt;=3.75,D82&lt;0.45,D82&gt;=0.25,A82&gt;=5.05,D82&lt;0.75),1.767,IF(AND(G82&gt;=0.896,B82&gt;=2.35,F82&lt;2.5,B82&lt;2.75,D82&gt;=0.75),4.9,IF(AND(H82&lt;15.504,D82&lt;1.35,D82&lt;1.55,B82&gt;=2.75,D82&gt;=0.75),4.2,IF(AND(H82&gt;=15.504,D82&lt;1.35,D82&lt;1.55,B82&gt;=2.75,D82&gt;=0.75),4.6,IF(AND(H82&lt;9.767,D82&gt;=1.35,D82&lt;1.55,B82&gt;=2.75,D82&gt;=0.75),5.1,IF(AND(A82&lt;4.5,H82&lt;14.144,B82&gt;=3.15,H82&gt;=5.748,A82&lt;5.05,D82&lt;0.75),1.3,IF(AND(A82&gt;=4.5,H82&lt;14.144,B82&gt;=3.15,H82&gt;=5.748,A82&lt;5.05,D82&lt;0.75),1.4,IF(AND(D82&gt;=1.15,G82&lt;0.896,B82&gt;=2.35,F82&lt;2.5,B82&lt;2.75,D82&gt;=0.75),4.04,IF(AND(B82&lt;2.9,H82&gt;=9.767,D82&gt;=1.35,D82&lt;1.55,B82&gt;=2.75,D82&gt;=0.75),4.8,IF(AND(D82&lt;1.7,A82&gt;=7.05,H82&lt;16.284,D82&gt;=1.55,B82&gt;=2.75,D82&gt;=0.75),5.8,IF(AND(D82&gt;=1.7,A82&gt;=7.05,H82&lt;16.284,D82&gt;=1.55,B82&gt;=2.75,D82&gt;=0.75),6.3,IF(AND(B82&lt;2.45,D82&lt;1.15,G82&lt;0.896,B82&gt;=2.35,F82&lt;2.5,B82&lt;2.75,D82&gt;=0.75),3.767,IF(AND(B82&gt;=2.45,D82&lt;1.15,G82&lt;0.896,B82&gt;=2.35,F82&lt;2.5,B82&lt;2.75,D82&gt;=0.75),3.167,IF(AND(B82&gt;=3.15,B82&gt;=2.9,H82&gt;=9.767,D82&gt;=1.35,D82&lt;1.55,B82&gt;=2.75,D82&gt;=0.75),4.7,IF(AND(D82&lt;1.9,D82&lt;2.05,A82&lt;7.05,H82&lt;16.284,D82&gt;=1.55,B82&gt;=2.75,D82&gt;=0.75),4.82,IF(AND(D82&gt;=1.9,D82&lt;2.05,A82&lt;7.05,H82&lt;16.284,D82&gt;=1.55,B82&gt;=2.75,D82&gt;=0.75),5.067,IF(AND(H82&lt;12.721,B82&lt;3.15,B82&gt;=2.9,H82&gt;=9.767,D82&gt;=1.35,D82&lt;1.55,B82&gt;=2.75,D82&gt;=0.75),4.5,IF(AND(H82&gt;=12.721,B82&lt;3.15,B82&gt;=2.9,H82&gt;=9.767,D82&gt;=1.35,D82&lt;1.55,B82&gt;=2.75,D82&gt;=0.75),4.433,IF(AND(H82&lt;9.525,G82&lt;0.364,D82&gt;=2.05,A82&lt;7.05,H82&lt;16.284,D82&gt;=1.55,B82&gt;=2.75,D82&gt;=0.75),5.1,IF(AND(A82&lt;6.25,G82&gt;=0.364,D82&gt;=2.05,A82&lt;7.05,H82&lt;16.284,D82&gt;=1.55,B82&gt;=2.75,D82&gt;=0.75),5.4,IF(AND(H82&lt;10.898,H82&gt;=9.525,G82&lt;0.364,D82&gt;=2.05,A82&lt;7.05,H82&lt;16.284,D82&gt;=1.55,B82&gt;=2.75,D82&gt;=0.75),5.6,IF(AND(H82&lt;8.711,A82&gt;=6.25,G82&gt;=0.364,D82&gt;=2.05,A82&lt;7.05,H82&lt;16.284,D82&gt;=1.55,B82&gt;=2.75,D82&gt;=0.75),5.7,IF(AND(H82&gt;=8.711,A82&gt;=6.25,G82&gt;=0.364,D82&gt;=2.05,A82&lt;7.05,H82&lt;16.284,D82&gt;=1.55,B82&gt;=2.75,D82&gt;=0.75),5.84,IF(AND(D82&lt;2.2,H82&gt;=10.898,H82&gt;=9.525,G82&lt;0.364,D82&gt;=2.05,A82&lt;7.05,H82&lt;16.284,D82&gt;=1.55,B82&gt;=2.75,D82&gt;=0.75),5.4,IF(AND(D82&gt;=2.2,H82&gt;=10.898,H82&gt;=9.525,G82&lt;0.364,D82&gt;=2.05,A82&lt;7.05,H82&lt;16.284,D82&gt;=1.55,B82&gt;=2.75,D82&gt;=0.75),5.3,"shouldnthappen")))))))))))))))))))))))))))))))))))))</f>
        <v>3.167</v>
      </c>
      <c r="W82" s="1" t="n">
        <f aca="false">IF(AND(H82&lt;6.926,D82&gt;=0.35,D82&lt;0.8),1.9,IF(AND(H82&gt;=6.926,D82&gt;=0.35,D82&lt;0.8),1.533,IF(AND(H82&lt;13.492,A82&lt;4.75,D82&lt;0.35,D82&lt;0.8),1.1,IF(AND(H82&gt;=13.492,A82&lt;4.75,D82&lt;0.35,D82&lt;0.8),1.375,IF(AND(B82&lt;2.75,A82&gt;=5.85,F82&lt;2.5,D82&gt;=0.8),4.833,IF(AND(B82&lt;3.3,A82&gt;=7.05,F82&gt;=2.5,D82&gt;=0.8),5.8,IF(AND(B82&gt;=3.3,A82&gt;=7.05,F82&gt;=2.5,D82&gt;=0.8),6.325,IF(AND(D82&gt;=0.25,A82&lt;5.05,A82&gt;=4.75,D82&lt;0.35,D82&lt;0.8),1.3,IF(AND(B82&lt;3.6,A82&gt;=5.05,A82&gt;=4.75,D82&lt;0.35,D82&lt;0.8),1.4,IF(AND(H82&lt;10.194,G82&lt;0.412,A82&lt;5.85,F82&lt;2.5,D82&gt;=0.8),4.133,IF(AND(H82&gt;=10.194,G82&lt;0.412,A82&lt;5.85,F82&lt;2.5,D82&gt;=0.8),4.5,IF(AND(A82&lt;5.35,G82&gt;=0.412,A82&lt;5.85,F82&lt;2.5,D82&gt;=0.8),3.15,IF(AND(A82&lt;6.2,B82&gt;=2.75,A82&gt;=5.85,F82&lt;2.5,D82&gt;=0.8),4.3,IF(AND(H82&lt;5.767,A82&lt;6.2,A82&lt;7.05,F82&gt;=2.5,D82&gt;=0.8),4.5,IF(AND(G82&gt;=0.861,A82&gt;=6.2,A82&lt;7.05,F82&gt;=2.5,D82&gt;=0.8),5.2,IF(AND(B82&lt;3.15,D82&lt;0.25,A82&lt;5.05,A82&gt;=4.75,D82&lt;0.35,D82&lt;0.8),1.55,IF(AND(A82&lt;5.45,B82&gt;=3.6,A82&gt;=5.05,A82&gt;=4.75,D82&lt;0.35,D82&lt;0.8),1.5,IF(AND(A82&gt;=5.45,B82&gt;=3.6,A82&gt;=5.05,A82&gt;=4.75,D82&lt;0.35,D82&lt;0.8),1.4,IF(AND(G82&gt;=0.772,A82&gt;=5.35,G82&gt;=0.412,A82&lt;5.85,F82&lt;2.5,D82&gt;=0.8),3.9,IF(AND(D82&gt;=1.45,A82&gt;=6.2,B82&gt;=2.75,A82&gt;=5.85,F82&lt;2.5,D82&gt;=0.8),4.775,IF(AND(G82&lt;0.5,H82&gt;=5.767,A82&lt;6.2,A82&lt;7.05,F82&gt;=2.5,D82&gt;=0.8),5.1,IF(AND(G82&gt;=0.5,H82&gt;=5.767,A82&lt;6.2,A82&lt;7.05,F82&gt;=2.5,D82&gt;=0.8),4.95,IF(AND(B82&gt;=3.25,G82&lt;0.861,A82&gt;=6.2,A82&lt;7.05,F82&gt;=2.5,D82&gt;=0.8),5.75,IF(AND(A82&lt;4.95,B82&gt;=3.15,D82&lt;0.25,A82&lt;5.05,A82&gt;=4.75,D82&lt;0.35,D82&lt;0.8),1.4,IF(AND(A82&lt;5.65,G82&lt;0.772,A82&gt;=5.35,G82&gt;=0.412,A82&lt;5.85,F82&lt;2.5,D82&gt;=0.8),3.6,IF(AND(A82&gt;=5.65,G82&lt;0.772,A82&gt;=5.35,G82&gt;=0.412,A82&lt;5.85,F82&lt;2.5,D82&gt;=0.8),3.5,IF(AND(B82&gt;=3.15,D82&lt;1.45,A82&gt;=6.2,B82&gt;=2.75,A82&gt;=5.85,F82&lt;2.5,D82&gt;=0.8),4.7,IF(AND(A82&gt;=6.65,B82&lt;3.25,G82&lt;0.861,A82&gt;=6.2,A82&lt;7.05,F82&gt;=2.5,D82&gt;=0.8),5.567,IF(AND(H82&lt;9.499,A82&gt;=4.95,B82&gt;=3.15,D82&lt;0.25,A82&lt;5.05,A82&gt;=4.75,D82&lt;0.35,D82&lt;0.8),1.4,IF(AND(H82&gt;=9.499,A82&gt;=4.95,B82&gt;=3.15,D82&lt;0.25,A82&lt;5.05,A82&gt;=4.75,D82&lt;0.35,D82&lt;0.8),1.2,IF(AND(G82&lt;0.765,B82&lt;3.15,D82&lt;1.45,A82&gt;=6.2,B82&gt;=2.75,A82&gt;=5.85,F82&lt;2.5,D82&gt;=0.8),4.4,IF(AND(G82&gt;=0.765,B82&lt;3.15,D82&lt;1.45,A82&gt;=6.2,B82&gt;=2.75,A82&gt;=5.85,F82&lt;2.5,D82&gt;=0.8),4.6,IF(AND(H82&lt;10.667,A82&lt;6.65,B82&lt;3.25,G82&lt;0.861,A82&gt;=6.2,A82&lt;7.05,F82&gt;=2.5,D82&gt;=0.8),5.167,IF(AND(G82&lt;0.627,H82&gt;=10.667,A82&lt;6.65,B82&lt;3.25,G82&lt;0.861,A82&gt;=6.2,A82&lt;7.05,F82&gt;=2.5,D82&gt;=0.8),5.64,IF(AND(G82&gt;=0.627,H82&gt;=10.667,A82&lt;6.65,B82&lt;3.25,G82&lt;0.861,A82&gt;=6.2,A82&lt;7.05,F82&gt;=2.5,D82&gt;=0.8),5.1,"shouldnthappen")))))))))))))))))))))))))))))))))))</f>
        <v>3.5</v>
      </c>
      <c r="X82" s="1" t="n">
        <f aca="false">IF(AND(B82&lt;3.05,H82&lt;6.697,A82&lt;5.45),4.1,IF(AND(B82&gt;=3.05,H82&lt;6.697,A82&lt;5.45),1.48,IF(AND(D82&lt;0.7,A82&lt;5.9,A82&gt;=5.45),1.4,IF(AND(A82&lt;4.35,B82&lt;3.3,H82&gt;=6.697,A82&lt;5.45),1.1,IF(AND(G82&lt;0.372,D82&gt;=0.7,A82&lt;5.9,A82&gt;=5.45),4.36,IF(AND(A82&gt;=4.9,A82&gt;=4.35,B82&lt;3.3,H82&gt;=6.697,A82&lt;5.45),1.6,IF(AND(H82&gt;=14.171,A82&lt;5.15,B82&gt;=3.3,H82&gt;=6.697,A82&lt;5.45),1.6,IF(AND(G82&lt;0.451,A82&gt;=5.15,B82&gt;=3.3,H82&gt;=6.697,A82&lt;5.45),1.367,IF(AND(G82&gt;=0.451,A82&gt;=5.15,B82&gt;=3.3,H82&gt;=6.697,A82&lt;5.45),1.5,IF(AND(G82&lt;0.332,D82&lt;1.45,F82&lt;2.5,A82&gt;=5.9,A82&gt;=5.45),4.35,IF(AND(A82&lt;6.15,D82&gt;=1.45,F82&lt;2.5,A82&gt;=5.9,A82&gt;=5.45),5.1,IF(AND(D82&gt;=2.4,G82&lt;0.432,F82&gt;=2.5,A82&gt;=5.9,A82&gt;=5.45),5.78,IF(AND(A82&lt;6.15,G82&gt;=0.432,F82&gt;=2.5,A82&gt;=5.9,A82&gt;=5.45),4.9,IF(AND(B82&lt;3.1,A82&lt;4.9,A82&gt;=4.35,B82&lt;3.3,H82&gt;=6.697,A82&lt;5.45),1.4,IF(AND(B82&gt;=3.1,A82&lt;4.9,A82&gt;=4.35,B82&lt;3.3,H82&gt;=6.697,A82&lt;5.45),1.3,IF(AND(G82&lt;0.343,H82&lt;14.171,A82&lt;5.15,B82&gt;=3.3,H82&gt;=6.697,A82&lt;5.45),1.433,IF(AND(G82&gt;=0.343,H82&lt;14.171,A82&lt;5.15,B82&gt;=3.3,H82&gt;=6.697,A82&lt;5.45),1.525,IF(AND(D82&lt;1.05,B82&lt;2.55,G82&gt;=0.372,D82&gt;=0.7,A82&lt;5.9,A82&gt;=5.45),3.7,IF(AND(H82&lt;10.596,B82&gt;=2.55,G82&gt;=0.372,D82&gt;=0.7,A82&lt;5.9,A82&gt;=5.45),3.525,IF(AND(H82&gt;=10.596,B82&gt;=2.55,G82&gt;=0.372,D82&gt;=0.7,A82&lt;5.9,A82&gt;=5.45),3.9,IF(AND(H82&lt;14.314,G82&gt;=0.332,D82&lt;1.45,F82&lt;2.5,A82&gt;=5.9,A82&gt;=5.45),4.4,IF(AND(H82&gt;=14.314,G82&gt;=0.332,D82&lt;1.45,F82&lt;2.5,A82&gt;=5.9,A82&gt;=5.45),4.7,IF(AND(H82&lt;13.906,A82&gt;=6.15,D82&gt;=1.45,F82&lt;2.5,A82&gt;=5.9,A82&gt;=5.45),4.675,IF(AND(H82&gt;=13.906,A82&gt;=6.15,D82&gt;=1.45,F82&lt;2.5,A82&gt;=5.9,A82&gt;=5.45),4.9,IF(AND(G82&lt;0.093,D82&lt;2.4,G82&lt;0.432,F82&gt;=2.5,A82&gt;=5.9,A82&gt;=5.45),5.6,IF(AND(B82&lt;2.95,A82&gt;=6.15,G82&gt;=0.432,F82&gt;=2.5,A82&gt;=5.9,A82&gt;=5.45),5.86,IF(AND(A82&lt;5.55,D82&gt;=1.05,B82&lt;2.55,G82&gt;=0.372,D82&gt;=0.7,A82&lt;5.9,A82&gt;=5.45),4,IF(AND(A82&gt;=5.55,D82&gt;=1.05,B82&lt;2.55,G82&gt;=0.372,D82&gt;=0.7,A82&lt;5.9,A82&gt;=5.45),3.9,IF(AND(D82&lt;1.7,G82&gt;=0.093,D82&lt;2.4,G82&lt;0.432,F82&gt;=2.5,A82&gt;=5.9,A82&gt;=5.45),5.05,IF(AND(G82&gt;=0.774,B82&gt;=2.95,A82&gt;=6.15,G82&gt;=0.432,F82&gt;=2.5,A82&gt;=5.9,A82&gt;=5.45),5.3,IF(AND(G82&gt;=0.312,D82&gt;=1.7,G82&gt;=0.093,D82&lt;2.4,G82&lt;0.432,F82&gt;=2.5,A82&gt;=5.9,A82&gt;=5.45),5.4,IF(AND(D82&lt;2.45,G82&lt;0.774,B82&gt;=2.95,A82&gt;=6.15,G82&gt;=0.432,F82&gt;=2.5,A82&gt;=5.9,A82&gt;=5.45),5.66,IF(AND(D82&gt;=2.45,G82&lt;0.774,B82&gt;=2.95,A82&gt;=6.15,G82&gt;=0.432,F82&gt;=2.5,A82&gt;=5.9,A82&gt;=5.45),6,IF(AND(G82&gt;=0.301,G82&lt;0.312,D82&gt;=1.7,G82&gt;=0.093,D82&lt;2.4,G82&lt;0.432,F82&gt;=2.5,A82&gt;=5.9,A82&gt;=5.45),5.1,IF(AND(A82&lt;6.45,G82&lt;0.301,G82&lt;0.312,D82&gt;=1.7,G82&gt;=0.093,D82&lt;2.4,G82&lt;0.432,F82&gt;=2.5,A82&gt;=5.9,A82&gt;=5.45),5.3,IF(AND(A82&gt;=6.45,G82&lt;0.301,G82&lt;0.312,D82&gt;=1.7,G82&gt;=0.093,D82&lt;2.4,G82&lt;0.432,F82&gt;=2.5,A82&gt;=5.9,A82&gt;=5.45),5.2,"shouldnthappen"))))))))))))))))))))))))))))))))))))</f>
        <v>3.525</v>
      </c>
      <c r="Y82" s="1" t="n">
        <f aca="false">IF(AND(H82&lt;6.51,F82&lt;1.5),1.8,IF(AND(H82&gt;=16.674,F82&gt;=1.5),6.533,IF(AND(D82&gt;=0.45,H82&gt;=6.51,F82&lt;1.5),1.667,IF(AND(H82&gt;=13.805,G82&lt;0.154,H82&lt;16.674,F82&gt;=1.5),6.7,IF(AND(D82&lt;0.15,A82&lt;5.05,D82&lt;0.45,H82&gt;=6.51,F82&lt;1.5),1.4,IF(AND(H82&gt;=13.586,A82&gt;=5.05,D82&lt;0.45,H82&gt;=6.51,F82&lt;1.5),1.3,IF(AND(F82&lt;2.5,H82&lt;13.805,G82&lt;0.154,H82&lt;16.674,F82&gt;=1.5),4.6,IF(AND(H82&lt;8.929,D82&lt;1.35,G82&gt;=0.154,H82&lt;16.674,F82&gt;=1.5),3.64,IF(AND(G82&lt;0.05,H82&lt;13.586,A82&gt;=5.05,D82&lt;0.45,H82&gt;=6.51,F82&lt;1.5),1.4,IF(AND(G82&gt;=0.107,F82&gt;=2.5,H82&lt;13.805,G82&lt;0.154,H82&lt;16.674,F82&gt;=1.5),5.3,IF(AND(B82&gt;=2.75,H82&gt;=8.929,D82&lt;1.35,G82&gt;=0.154,H82&lt;16.674,F82&gt;=1.5),4.433,IF(AND(D82&gt;=1.55,F82&lt;2.5,D82&gt;=1.35,G82&gt;=0.154,H82&lt;16.674,F82&gt;=1.5),4.975,IF(AND(H82&lt;6.93,F82&gt;=2.5,D82&gt;=1.35,G82&gt;=0.154,H82&lt;16.674,F82&gt;=1.5),4.5,IF(AND(H82&lt;12.675,G82&lt;0.217,D82&gt;=0.15,A82&lt;5.05,D82&lt;0.45,H82&gt;=6.51,F82&lt;1.5),1.4,IF(AND(H82&gt;=12.675,G82&lt;0.217,D82&gt;=0.15,A82&lt;5.05,D82&lt;0.45,H82&gt;=6.51,F82&lt;1.5),1.5,IF(AND(A82&lt;4.65,G82&gt;=0.217,D82&gt;=0.15,A82&lt;5.05,D82&lt;0.45,H82&gt;=6.51,F82&lt;1.5),1.35,IF(AND(D82&lt;0.25,G82&gt;=0.05,H82&lt;13.586,A82&gt;=5.05,D82&lt;0.45,H82&gt;=6.51,F82&lt;1.5),1.467,IF(AND(D82&gt;=0.25,G82&gt;=0.05,H82&lt;13.586,A82&gt;=5.05,D82&lt;0.45,H82&gt;=6.51,F82&lt;1.5),1.5,IF(AND(H82&lt;9.15,G82&lt;0.107,F82&gt;=2.5,H82&lt;13.805,G82&lt;0.154,H82&lt;16.674,F82&gt;=1.5),5.7,IF(AND(H82&gt;=9.15,G82&lt;0.107,F82&gt;=2.5,H82&lt;13.805,G82&lt;0.154,H82&lt;16.674,F82&gt;=1.5),5.6,IF(AND(G82&lt;0.404,B82&lt;2.75,H82&gt;=8.929,D82&lt;1.35,G82&gt;=0.154,H82&lt;16.674,F82&gt;=1.5),4.15,IF(AND(G82&gt;=0.404,B82&lt;2.75,H82&gt;=8.929,D82&lt;1.35,G82&gt;=0.154,H82&lt;16.674,F82&gt;=1.5),3.9,IF(AND(A82&gt;=6.75,D82&lt;1.55,F82&lt;2.5,D82&gt;=1.35,G82&gt;=0.154,H82&lt;16.674,F82&gt;=1.5),4.82,IF(AND(D82&lt;0.25,A82&gt;=4.65,G82&gt;=0.217,D82&gt;=0.15,A82&lt;5.05,D82&lt;0.45,H82&gt;=6.51,F82&lt;1.5),1.325,IF(AND(D82&gt;=0.25,A82&gt;=4.65,G82&gt;=0.217,D82&gt;=0.15,A82&lt;5.05,D82&lt;0.45,H82&gt;=6.51,F82&lt;1.5),1.3,IF(AND(A82&lt;6.55,A82&lt;6.75,D82&lt;1.55,F82&lt;2.5,D82&gt;=1.35,G82&gt;=0.154,H82&lt;16.674,F82&gt;=1.5),4.575,IF(AND(A82&gt;=6.55,A82&lt;6.75,D82&lt;1.55,F82&lt;2.5,D82&gt;=1.35,G82&gt;=0.154,H82&lt;16.674,F82&gt;=1.5),4.4,IF(AND(B82&lt;2.9,D82&lt;2.05,H82&gt;=6.93,F82&gt;=2.5,D82&gt;=1.35,G82&gt;=0.154,H82&lt;16.674,F82&gt;=1.5),5.05,IF(AND(H82&lt;8.884,D82&gt;=2.05,H82&gt;=6.93,F82&gt;=2.5,D82&gt;=1.35,G82&gt;=0.154,H82&lt;16.674,F82&gt;=1.5),5.1,IF(AND(H82&lt;13.711,B82&gt;=2.9,D82&lt;2.05,H82&gt;=6.93,F82&gt;=2.5,D82&gt;=1.35,G82&gt;=0.154,H82&lt;16.674,F82&gt;=1.5),5,IF(AND(H82&gt;=13.711,B82&gt;=2.9,D82&lt;2.05,H82&gt;=6.93,F82&gt;=2.5,D82&gt;=1.35,G82&gt;=0.154,H82&lt;16.674,F82&gt;=1.5),5.8,IF(AND(B82&lt;3.15,H82&gt;=8.884,D82&gt;=2.05,H82&gt;=6.93,F82&gt;=2.5,D82&gt;=1.35,G82&gt;=0.154,H82&lt;16.674,F82&gt;=1.5),5.56,IF(AND(B82&gt;=3.15,H82&gt;=8.884,D82&gt;=2.05,H82&gt;=6.93,F82&gt;=2.5,D82&gt;=1.35,G82&gt;=0.154,H82&lt;16.674,F82&gt;=1.5),5.9,"shouldnthappen")))))))))))))))))))))))))))))))))</f>
        <v>3.9</v>
      </c>
      <c r="Z82" s="1" t="n">
        <f aca="false">IF(AND(F82&gt;=2,B82&gt;=3.35),5.6,IF(AND(A82&lt;6.65,H82&gt;=15.076,B82&lt;3.35),4.8,IF(AND(A82&gt;=6.65,H82&gt;=15.076,B82&lt;3.35),6.15,IF(AND(H82&lt;6.542,F82&lt;2,B82&gt;=3.35),1.767,IF(AND(G82&gt;=0.653,D82&lt;0.75,H82&lt;15.076,B82&lt;3.35),1.55,IF(AND(D82&lt;0.15,G82&lt;0.653,D82&lt;0.75,H82&lt;15.076,B82&lt;3.35),1.1,IF(AND(G82&lt;0.356,A82&lt;5.05,H82&gt;=6.542,F82&lt;2,B82&gt;=3.35),1.4,IF(AND(G82&gt;=0.356,A82&lt;5.05,H82&gt;=6.542,F82&lt;2,B82&gt;=3.35),1.3,IF(AND(G82&gt;=0.566,A82&gt;=5.05,H82&gt;=6.542,F82&lt;2,B82&gt;=3.35),1.6,IF(AND(B82&gt;=3.1,D82&gt;=0.15,G82&lt;0.653,D82&lt;0.75,H82&lt;15.076,B82&lt;3.35),1.367,IF(AND(B82&gt;=2.65,D82&lt;1.45,B82&lt;2.75,D82&gt;=0.75,H82&lt;15.076,B82&lt;3.35),3.96,IF(AND(G82&lt;0.352,D82&gt;=1.45,B82&lt;2.75,D82&gt;=0.75,H82&lt;15.076,B82&lt;3.35),4.5,IF(AND(D82&gt;=1.35,A82&lt;6.2,B82&gt;=2.75,D82&gt;=0.75,H82&lt;15.076,B82&lt;3.35),4.733,IF(AND(A82&lt;4.7,B82&lt;3.1,D82&gt;=0.15,G82&lt;0.653,D82&lt;0.75,H82&lt;15.076,B82&lt;3.35),1.36,IF(AND(A82&gt;=4.7,B82&lt;3.1,D82&gt;=0.15,G82&lt;0.653,D82&lt;0.75,H82&lt;15.076,B82&lt;3.35),1.6,IF(AND(A82&lt;5.2,B82&lt;2.65,D82&lt;1.45,B82&lt;2.75,D82&gt;=0.75,H82&lt;15.076,B82&lt;3.35),3.3,IF(AND(A82&lt;6.5,G82&gt;=0.352,D82&gt;=1.45,B82&lt;2.75,D82&gt;=0.75,H82&lt;15.076,B82&lt;3.35),5,IF(AND(A82&gt;=6.5,G82&gt;=0.352,D82&gt;=1.45,B82&lt;2.75,D82&gt;=0.75,H82&lt;15.076,B82&lt;3.35),5.8,IF(AND(H82&lt;8.486,D82&lt;1.35,A82&lt;6.2,B82&gt;=2.75,D82&gt;=0.75,H82&lt;15.076,B82&lt;3.35),3.975,IF(AND(G82&lt;0.187,F82&lt;2.5,A82&gt;=6.2,B82&gt;=2.75,D82&gt;=0.75,H82&lt;15.076,B82&lt;3.35),5,IF(AND(G82&gt;=0.187,F82&lt;2.5,A82&gt;=6.2,B82&gt;=2.75,D82&gt;=0.75,H82&lt;15.076,B82&lt;3.35),4.525,IF(AND(A82&gt;=7.25,F82&gt;=2.5,A82&gt;=6.2,B82&gt;=2.75,D82&gt;=0.75,H82&lt;15.076,B82&lt;3.35),6.5,IF(AND(G82&lt;0.185,B82&lt;3.6,G82&lt;0.566,A82&gt;=5.05,H82&gt;=6.542,F82&lt;2,B82&gt;=3.35),1.45,IF(AND(G82&gt;=0.185,B82&lt;3.6,G82&lt;0.566,A82&gt;=5.05,H82&gt;=6.542,F82&lt;2,B82&gt;=3.35),1.34,IF(AND(G82&lt;0.13,B82&gt;=3.6,G82&lt;0.566,A82&gt;=5.05,H82&gt;=6.542,F82&lt;2,B82&gt;=3.35),1.45,IF(AND(G82&gt;=0.13,B82&gt;=3.6,G82&lt;0.566,A82&gt;=5.05,H82&gt;=6.542,F82&lt;2,B82&gt;=3.35),1.5,IF(AND(D82&lt;1.05,A82&gt;=5.2,B82&lt;2.65,D82&lt;1.45,B82&lt;2.75,D82&gt;=0.75,H82&lt;15.076,B82&lt;3.35),3.5,IF(AND(D82&gt;=1.05,A82&gt;=5.2,B82&lt;2.65,D82&lt;1.45,B82&lt;2.75,D82&gt;=0.75,H82&lt;15.076,B82&lt;3.35),3.94,IF(AND(H82&lt;10.983,H82&gt;=8.486,D82&lt;1.35,A82&lt;6.2,B82&gt;=2.75,D82&gt;=0.75,H82&lt;15.076,B82&lt;3.35),4.38,IF(AND(H82&gt;=10.983,H82&gt;=8.486,D82&lt;1.35,A82&lt;6.2,B82&gt;=2.75,D82&gt;=0.75,H82&lt;15.076,B82&lt;3.35),4.1,IF(AND(B82&gt;=3.25,A82&lt;7.25,F82&gt;=2.5,A82&gt;=6.2,B82&gt;=2.75,D82&gt;=0.75,H82&lt;15.076,B82&lt;3.35),5.7,IF(AND(B82&lt;2.95,B82&lt;3.25,A82&lt;7.25,F82&gt;=2.5,A82&gt;=6.2,B82&gt;=2.75,D82&gt;=0.75,H82&lt;15.076,B82&lt;3.35),5.6,IF(AND(H82&gt;=13.711,B82&gt;=2.95,B82&lt;3.25,A82&lt;7.25,F82&gt;=2.5,A82&gt;=6.2,B82&gt;=2.75,D82&gt;=0.75,H82&lt;15.076,B82&lt;3.35),5.8,IF(AND(A82&gt;=6.8,H82&lt;13.711,B82&gt;=2.95,B82&lt;3.25,A82&lt;7.25,F82&gt;=2.5,A82&gt;=6.2,B82&gt;=2.75,D82&gt;=0.75,H82&lt;15.076,B82&lt;3.35),5.1,IF(AND(H82&lt;12.921,A82&lt;6.8,H82&lt;13.711,B82&gt;=2.95,B82&lt;3.25,A82&lt;7.25,F82&gt;=2.5,A82&gt;=6.2,B82&gt;=2.75,D82&gt;=0.75,H82&lt;15.076,B82&lt;3.35),5.34,IF(AND(H82&gt;=12.921,A82&lt;6.8,H82&lt;13.711,B82&gt;=2.95,B82&lt;3.25,A82&lt;7.25,F82&gt;=2.5,A82&gt;=6.2,B82&gt;=2.75,D82&gt;=0.75,H82&lt;15.076,B82&lt;3.35),5.133,"shouldnthappen"))))))))))))))))))))))))))))))))))))</f>
        <v>3.5</v>
      </c>
      <c r="AA82" s="1" t="n">
        <f aca="false">IF(AND(D82&gt;=0.45,A82&lt;5.05,D82&lt;0.8),1.6,IF(AND(D82&gt;=0.45,A82&gt;=5.05,D82&lt;0.8),1.7,IF(AND(H82&gt;=16.244,F82&gt;=2.5,D82&gt;=0.8),6.533,IF(AND(A82&lt;4.35,D82&lt;0.45,A82&lt;5.05,D82&lt;0.8),1.1,IF(AND(H82&gt;=14.877,D82&lt;0.45,A82&gt;=5.05,D82&lt;0.8),1.3,IF(AND(D82&gt;=1.4,A82&lt;5.65,F82&lt;2.5,D82&gt;=0.8),4.5,IF(AND(A82&gt;=7.25,H82&lt;16.244,F82&gt;=2.5,D82&gt;=0.8),6.5,IF(AND(A82&gt;=4.75,A82&gt;=4.35,D82&lt;0.45,A82&lt;5.05,D82&lt;0.8),1.35,IF(AND(A82&lt;5.3,D82&lt;1.4,A82&lt;5.65,F82&lt;2.5,D82&gt;=0.8),3.1,IF(AND(A82&gt;=6.8,A82&gt;=6.55,A82&gt;=5.65,F82&lt;2.5,D82&gt;=0.8),4.9,IF(AND(H82&lt;5.767,A82&lt;7.25,H82&lt;16.244,F82&gt;=2.5,D82&gt;=0.8),4.5,IF(AND(G82&gt;=0.522,A82&lt;4.75,A82&gt;=4.35,D82&lt;0.45,A82&lt;5.05,D82&lt;0.8),1.2,IF(AND(G82&gt;=0.948,D82&lt;0.35,H82&lt;14.877,D82&lt;0.45,A82&gt;=5.05,D82&lt;0.8),1.7,IF(AND(H82&lt;13.089,D82&gt;=0.35,H82&lt;14.877,D82&lt;0.45,A82&gt;=5.05,D82&lt;0.8),1.5,IF(AND(H82&gt;=13.089,D82&gt;=0.35,H82&lt;14.877,D82&lt;0.45,A82&gt;=5.05,D82&lt;0.8),1.3,IF(AND(B82&gt;=2.95,A82&gt;=5.3,D82&lt;1.4,A82&lt;5.65,F82&lt;2.5,D82&gt;=0.8),4.1,IF(AND(H82&lt;9.181,A82&lt;6.05,A82&lt;6.55,A82&gt;=5.65,F82&lt;2.5,D82&gt;=0.8),5.1,IF(AND(H82&gt;=9.181,A82&lt;6.05,A82&lt;6.55,A82&gt;=5.65,F82&lt;2.5,D82&gt;=0.8),4.3,IF(AND(G82&gt;=0.867,A82&gt;=6.05,A82&lt;6.55,A82&gt;=5.65,F82&lt;2.5,D82&gt;=0.8),4.9,IF(AND(B82&lt;3.05,A82&lt;6.8,A82&gt;=6.55,A82&gt;=5.65,F82&lt;2.5,D82&gt;=0.8),5,IF(AND(B82&gt;=3.05,A82&lt;6.8,A82&gt;=6.55,A82&gt;=5.65,F82&lt;2.5,D82&gt;=0.8),4.55,IF(AND(H82&gt;=14.144,G82&lt;0.522,A82&lt;4.75,A82&gt;=4.35,D82&lt;0.45,A82&lt;5.05,D82&lt;0.8),1.3,IF(AND(B82&lt;2.7,B82&lt;2.95,A82&gt;=5.3,D82&lt;1.4,A82&lt;5.65,F82&lt;2.5,D82&gt;=0.8),3.78,IF(AND(B82&gt;=2.7,B82&lt;2.95,A82&gt;=5.3,D82&lt;1.4,A82&lt;5.65,F82&lt;2.5,D82&gt;=0.8),3.6,IF(AND(G82&lt;0.638,G82&lt;0.867,A82&gt;=6.05,A82&lt;6.55,A82&gt;=5.65,F82&lt;2.5,D82&gt;=0.8),4.433,IF(AND(G82&gt;=0.638,G82&lt;0.867,A82&gt;=6.05,A82&lt;6.55,A82&gt;=5.65,F82&lt;2.5,D82&gt;=0.8),4,IF(AND(A82&lt;6.35,H82&lt;11.146,H82&gt;=5.767,A82&lt;7.25,H82&lt;16.244,F82&gt;=2.5,D82&gt;=0.8),5.1,IF(AND(A82&lt;4.5,H82&lt;14.144,G82&lt;0.522,A82&lt;4.75,A82&gt;=4.35,D82&lt;0.45,A82&lt;5.05,D82&lt;0.8),1.35,IF(AND(A82&gt;=4.5,H82&lt;14.144,G82&lt;0.522,A82&lt;4.75,A82&gt;=4.35,D82&lt;0.45,A82&lt;5.05,D82&lt;0.8),1.4,IF(AND(A82&lt;5.15,B82&lt;3.75,G82&lt;0.948,D82&lt;0.35,H82&lt;14.877,D82&lt;0.45,A82&gt;=5.05,D82&lt;0.8),1.4,IF(AND(A82&gt;=5.15,B82&lt;3.75,G82&lt;0.948,D82&lt;0.35,H82&lt;14.877,D82&lt;0.45,A82&gt;=5.05,D82&lt;0.8),1.5,IF(AND(G82&lt;0.112,B82&gt;=3.75,G82&lt;0.948,D82&lt;0.35,H82&lt;14.877,D82&lt;0.45,A82&gt;=5.05,D82&lt;0.8),1.5,IF(AND(G82&gt;=0.112,B82&gt;=3.75,G82&lt;0.948,D82&lt;0.35,H82&lt;14.877,D82&lt;0.45,A82&gt;=5.05,D82&lt;0.8),1.6,IF(AND(G82&lt;0.075,A82&gt;=6.35,H82&lt;11.146,H82&gt;=5.767,A82&lt;7.25,H82&lt;16.244,F82&gt;=2.5,D82&gt;=0.8),5.5,IF(AND(G82&gt;=0.075,A82&gt;=6.35,H82&lt;11.146,H82&gt;=5.767,A82&lt;7.25,H82&lt;16.244,F82&gt;=2.5,D82&gt;=0.8),5.24,IF(AND(B82&lt;2.95,D82&lt;1.9,H82&gt;=11.146,H82&gt;=5.767,A82&lt;7.25,H82&lt;16.244,F82&gt;=2.5,D82&gt;=0.8),5.65,IF(AND(B82&gt;=2.95,D82&lt;1.9,H82&gt;=11.146,H82&gt;=5.767,A82&lt;7.25,H82&lt;16.244,F82&gt;=2.5,D82&gt;=0.8),5.8,IF(AND(H82&lt;13.42,D82&gt;=1.9,H82&gt;=11.146,H82&gt;=5.767,A82&lt;7.25,H82&lt;16.244,F82&gt;=2.5,D82&gt;=0.8),5.6,IF(AND(H82&gt;=13.42,D82&gt;=1.9,H82&gt;=11.146,H82&gt;=5.767,A82&lt;7.25,H82&lt;16.244,F82&gt;=2.5,D82&gt;=0.8),5.34,"shouldnthappen")))))))))))))))))))))))))))))))))))))))</f>
        <v>4.3</v>
      </c>
      <c r="AB82" s="1" t="n">
        <f aca="false">IF(AND(D82&gt;=0.35,F82&lt;1.5),1.5,IF(AND(F82&lt;2.5,D82&gt;=1.55,F82&gt;=1.5),4.85,IF(AND(H82&lt;8.308,D82&lt;0.15,D82&lt;0.35,F82&lt;1.5),1.5,IF(AND(H82&gt;=8.308,D82&lt;0.15,D82&lt;0.35,F82&lt;1.5),1.4,IF(AND(H82&lt;5.523,D82&gt;=0.15,D82&lt;0.35,F82&lt;1.5),1,IF(AND(G82&lt;0.572,H82&lt;10.688,D82&lt;1.55,F82&gt;=1.5),3.75,IF(AND(B82&gt;=3.5,F82&gt;=2.5,D82&gt;=1.55,F82&gt;=1.5),6.3,IF(AND(A82&gt;=5.65,G82&gt;=0.572,H82&lt;10.688,D82&lt;1.55,F82&gt;=1.5),4.45,IF(AND(B82&gt;=2.85,A82&lt;6.15,H82&gt;=10.688,D82&lt;1.55,F82&gt;=1.5),4.35,IF(AND(H82&gt;=16.284,B82&lt;3.5,F82&gt;=2.5,D82&gt;=1.55,F82&gt;=1.5),6.6,IF(AND(G82&gt;=0.241,G82&lt;0.338,H82&gt;=5.523,D82&gt;=0.15,D82&lt;0.35,F82&lt;1.5),1.25,IF(AND(A82&lt;5.05,G82&gt;=0.338,H82&gt;=5.523,D82&gt;=0.15,D82&lt;0.35,F82&lt;1.5),1.35,IF(AND(B82&lt;2.7,A82&lt;5.65,G82&gt;=0.572,H82&lt;10.688,D82&lt;1.55,F82&gt;=1.5),4,IF(AND(B82&gt;=2.7,A82&lt;5.65,G82&gt;=0.572,H82&lt;10.688,D82&lt;1.55,F82&gt;=1.5),3.6,IF(AND(B82&lt;2.45,B82&lt;2.85,A82&lt;6.15,H82&gt;=10.688,D82&lt;1.55,F82&gt;=1.5),3.7,IF(AND(A82&lt;6.25,B82&lt;2.85,A82&gt;=6.15,H82&gt;=10.688,D82&lt;1.55,F82&gt;=1.5),4.5,IF(AND(A82&gt;=6.25,B82&lt;2.85,A82&gt;=6.15,H82&gt;=10.688,D82&lt;1.55,F82&gt;=1.5),4.86,IF(AND(D82&gt;=1.45,B82&gt;=2.85,A82&gt;=6.15,H82&gt;=10.688,D82&lt;1.55,F82&gt;=1.5),4.8,IF(AND(H82&lt;8.202,H82&lt;16.284,B82&lt;3.5,F82&gt;=2.5,D82&gt;=1.55,F82&gt;=1.5),5.7,IF(AND(A82&gt;=5.1,G82&lt;0.241,G82&lt;0.338,H82&gt;=5.523,D82&gt;=0.15,D82&lt;0.35,F82&lt;1.5),1.5,IF(AND(B82&gt;=3.75,A82&gt;=5.05,G82&gt;=0.338,H82&gt;=5.523,D82&gt;=0.15,D82&lt;0.35,F82&lt;1.5),1.6,IF(AND(A82&lt;5.7,B82&gt;=2.45,B82&lt;2.85,A82&lt;6.15,H82&gt;=10.688,D82&lt;1.55,F82&gt;=1.5),3.9,IF(AND(A82&gt;=5.7,B82&gt;=2.45,B82&lt;2.85,A82&lt;6.15,H82&gt;=10.688,D82&lt;1.55,F82&gt;=1.5),4.02,IF(AND(H82&lt;13.654,D82&lt;1.45,B82&gt;=2.85,A82&gt;=6.15,H82&gt;=10.688,D82&lt;1.55,F82&gt;=1.5),4.333,IF(AND(H82&gt;=13.654,D82&lt;1.45,B82&gt;=2.85,A82&gt;=6.15,H82&gt;=10.688,D82&lt;1.55,F82&gt;=1.5),4.54,IF(AND(A82&lt;6.15,H82&gt;=8.202,H82&lt;16.284,B82&lt;3.5,F82&gt;=2.5,D82&gt;=1.55,F82&gt;=1.5),5,IF(AND(H82&lt;13.924,A82&lt;5.1,G82&lt;0.241,G82&lt;0.338,H82&gt;=5.523,D82&gt;=0.15,D82&lt;0.35,F82&lt;1.5),1.4,IF(AND(H82&gt;=13.924,A82&lt;5.1,G82&lt;0.241,G82&lt;0.338,H82&gt;=5.523,D82&gt;=0.15,D82&lt;0.35,F82&lt;1.5),1.5,IF(AND(D82&lt;0.25,B82&lt;3.75,A82&gt;=5.05,G82&gt;=0.338,H82&gt;=5.523,D82&gt;=0.15,D82&lt;0.35,F82&lt;1.5),1.5,IF(AND(D82&gt;=0.25,B82&lt;3.75,A82&gt;=5.05,G82&gt;=0.338,H82&gt;=5.523,D82&gt;=0.15,D82&lt;0.35,F82&lt;1.5),1.4,IF(AND(H82&lt;8.884,B82&gt;=3.05,A82&gt;=6.15,H82&gt;=8.202,H82&lt;16.284,B82&lt;3.5,F82&gt;=2.5,D82&gt;=1.55,F82&gt;=1.5),5.1,IF(AND(A82&lt;6.45,G82&lt;0.368,B82&lt;3.05,A82&gt;=6.15,H82&gt;=8.202,H82&lt;16.284,B82&lt;3.5,F82&gt;=2.5,D82&gt;=1.55,F82&gt;=1.5),5.525,IF(AND(A82&gt;=6.45,G82&lt;0.368,B82&lt;3.05,A82&gt;=6.15,H82&gt;=8.202,H82&lt;16.284,B82&lt;3.5,F82&gt;=2.5,D82&gt;=1.55,F82&gt;=1.5),5.35,IF(AND(D82&lt;2.25,G82&gt;=0.368,B82&lt;3.05,A82&gt;=6.15,H82&gt;=8.202,H82&lt;16.284,B82&lt;3.5,F82&gt;=2.5,D82&gt;=1.55,F82&gt;=1.5),5.8,IF(AND(D82&gt;=2.25,G82&gt;=0.368,B82&lt;3.05,A82&gt;=6.15,H82&gt;=8.202,H82&lt;16.284,B82&lt;3.5,F82&gt;=2.5,D82&gt;=1.55,F82&gt;=1.5),5.2,IF(AND(H82&lt;10.257,H82&gt;=8.884,B82&gt;=3.05,A82&gt;=6.15,H82&gt;=8.202,H82&lt;16.284,B82&lt;3.5,F82&gt;=2.5,D82&gt;=1.55,F82&gt;=1.5),5.9,IF(AND(H82&gt;=10.257,H82&gt;=8.884,B82&gt;=3.05,A82&gt;=6.15,H82&gt;=8.202,H82&lt;16.284,B82&lt;3.5,F82&gt;=2.5,D82&gt;=1.55,F82&gt;=1.5),5.48,"shouldnthappen")))))))))))))))))))))))))))))))))))))</f>
        <v>3.75</v>
      </c>
      <c r="AC82" s="1" t="n">
        <f aca="false">IF(AND(H82&lt;5.748,A82&lt;5.05,D82&lt;0.8),1,IF(AND(B82&lt;3.35,A82&gt;=5.05,D82&lt;0.8),1.7,IF(AND(A82&lt;5.85,G82&lt;0.154,D82&gt;=0.8),4.5,IF(AND(D82&gt;=0.45,H82&gt;=5.748,A82&lt;5.05,D82&lt;0.8),1.6,IF(AND(G82&gt;=0.934,B82&gt;=3.35,A82&gt;=5.05,D82&lt;0.8),1.7,IF(AND(D82&lt;2.1,A82&gt;=5.85,G82&lt;0.154,D82&gt;=0.8),6.15,IF(AND(D82&gt;=2.1,A82&gt;=5.85,G82&lt;0.154,D82&gt;=0.8),5.5,IF(AND(A82&lt;6.1,D82&gt;=1.55,G82&gt;=0.154,D82&gt;=0.8),5,IF(AND(H82&gt;=14.379,G82&lt;0.934,B82&gt;=3.35,A82&gt;=5.05,D82&lt;0.8),1.58,IF(AND(G82&lt;0.379,A82&gt;=6.1,D82&gt;=1.55,G82&gt;=0.154,D82&gt;=0.8),5.42,IF(AND(H82&lt;13.924,G82&lt;0.227,D82&lt;0.45,H82&gt;=5.748,A82&lt;5.05,D82&lt;0.8),1.4,IF(AND(H82&gt;=13.924,G82&lt;0.227,D82&lt;0.45,H82&gt;=5.748,A82&lt;5.05,D82&lt;0.8),1.5,IF(AND(B82&lt;3.1,G82&gt;=0.227,D82&lt;0.45,H82&gt;=5.748,A82&lt;5.05,D82&lt;0.8),1.1,IF(AND(G82&lt;0.13,H82&lt;14.379,G82&lt;0.934,B82&gt;=3.35,A82&gt;=5.05,D82&lt;0.8),1.4,IF(AND(D82&lt;1.05,A82&lt;5.65,D82&lt;1.35,D82&lt;1.55,G82&gt;=0.154,D82&gt;=0.8),3.7,IF(AND(D82&lt;1.25,A82&gt;=5.65,D82&lt;1.35,D82&lt;1.55,G82&gt;=0.154,D82&gt;=0.8),4.06,IF(AND(D82&gt;=1.25,A82&gt;=5.65,D82&lt;1.35,D82&lt;1.55,G82&gt;=0.154,D82&gt;=0.8),4.425,IF(AND(H82&lt;13.654,D82&lt;1.45,D82&gt;=1.35,D82&lt;1.55,G82&gt;=0.154,D82&gt;=0.8),4.275,IF(AND(G82&lt;0.259,D82&gt;=1.45,D82&gt;=1.35,D82&lt;1.55,G82&gt;=0.154,D82&gt;=0.8),5.1,IF(AND(B82&lt;2.95,G82&gt;=0.379,A82&gt;=6.1,D82&gt;=1.55,G82&gt;=0.154,D82&gt;=0.8),6.3,IF(AND(B82&lt;3.25,B82&gt;=3.1,G82&gt;=0.227,D82&lt;0.45,H82&gt;=5.748,A82&lt;5.05,D82&lt;0.8),1.3,IF(AND(B82&gt;=3.25,B82&gt;=3.1,G82&gt;=0.227,D82&lt;0.45,H82&gt;=5.748,A82&lt;5.05,D82&lt;0.8),1.4,IF(AND(H82&gt;=13.372,G82&gt;=0.13,H82&lt;14.379,G82&lt;0.934,B82&gt;=3.35,A82&gt;=5.05,D82&lt;0.8),1.4,IF(AND(H82&lt;6.69,D82&gt;=1.05,A82&lt;5.65,D82&lt;1.35,D82&lt;1.55,G82&gt;=0.154,D82&gt;=0.8),4.033,IF(AND(H82&gt;=6.69,D82&gt;=1.05,A82&lt;5.65,D82&lt;1.35,D82&lt;1.55,G82&gt;=0.154,D82&gt;=0.8),3.88,IF(AND(B82&lt;2.85,H82&gt;=13.654,D82&lt;1.45,D82&gt;=1.35,D82&lt;1.55,G82&gt;=0.154,D82&gt;=0.8),4.8,IF(AND(B82&gt;=2.85,H82&gt;=13.654,D82&lt;1.45,D82&gt;=1.35,D82&lt;1.55,G82&gt;=0.154,D82&gt;=0.8),4.7,IF(AND(H82&lt;11.681,G82&gt;=0.259,D82&gt;=1.45,D82&gt;=1.35,D82&lt;1.55,G82&gt;=0.154,D82&gt;=0.8),4.85,IF(AND(H82&gt;=11.681,G82&gt;=0.259,D82&gt;=1.45,D82&gt;=1.35,D82&lt;1.55,G82&gt;=0.154,D82&gt;=0.8),4.633,IF(AND(A82&lt;6.25,B82&gt;=2.95,G82&gt;=0.379,A82&gt;=6.1,D82&gt;=1.55,G82&gt;=0.154,D82&gt;=0.8),5.4,IF(AND(D82&lt;0.3,H82&lt;13.372,G82&gt;=0.13,H82&lt;14.379,G82&lt;0.934,B82&gt;=3.35,A82&gt;=5.05,D82&lt;0.8),1.475,IF(AND(D82&gt;=0.3,H82&lt;13.372,G82&gt;=0.13,H82&lt;14.379,G82&lt;0.934,B82&gt;=3.35,A82&gt;=5.05,D82&lt;0.8),1.5,IF(AND(B82&lt;3.15,A82&gt;=6.25,B82&gt;=2.95,G82&gt;=0.379,A82&gt;=6.1,D82&gt;=1.55,G82&gt;=0.154,D82&gt;=0.8),5.7,IF(AND(B82&gt;=3.15,A82&gt;=6.25,B82&gt;=2.95,G82&gt;=0.379,A82&gt;=6.1,D82&gt;=1.55,G82&gt;=0.154,D82&gt;=0.8),5.933,"shouldnthappen"))))))))))))))))))))))))))))))))))</f>
        <v>4.06</v>
      </c>
      <c r="AD82" s="1" t="n">
        <f aca="false">IF(AND(H82&lt;6.621,A82&lt;4.95,D82&lt;0.8),1,IF(AND(H82&lt;14.144,H82&gt;=6.621,A82&lt;4.95,D82&lt;0.8),1.4,IF(AND(H82&gt;=14.144,H82&gt;=6.621,A82&lt;4.95,D82&lt;0.8),1.3,IF(AND(G82&lt;0.13,B82&gt;=3.85,A82&gt;=4.95,D82&lt;0.8),1.3,IF(AND(G82&gt;=0.13,B82&gt;=3.85,A82&gt;=4.95,D82&lt;0.8),1.425,IF(AND(A82&gt;=6.05,B82&lt;2.75,D82&lt;1.55,D82&gt;=0.8),4.9,IF(AND(A82&gt;=7.3,G82&lt;0.119,D82&gt;=1.55,D82&gt;=0.8),6.7,IF(AND(H82&lt;6.555,D82&lt;0.25,B82&lt;3.85,A82&gt;=4.95,D82&lt;0.8),1.7,IF(AND(B82&lt;3.4,D82&gt;=0.25,B82&lt;3.85,A82&gt;=4.95,D82&lt;0.8),1.7,IF(AND(B82&gt;=3.4,D82&gt;=0.25,B82&lt;3.85,A82&gt;=4.95,D82&lt;0.8),1.6,IF(AND(A82&lt;5.05,A82&lt;6.05,B82&lt;2.75,D82&lt;1.55,D82&gt;=0.8),3.3,IF(AND(B82&lt;2.85,D82&lt;1.35,B82&gt;=2.75,D82&lt;1.55,D82&gt;=0.8),4.5,IF(AND(H82&lt;12.206,D82&gt;=1.35,B82&gt;=2.75,D82&lt;1.55,D82&gt;=0.8),4.7,IF(AND(H82&gt;=12.206,D82&gt;=1.35,B82&gt;=2.75,D82&lt;1.55,D82&gt;=0.8),4.52,IF(AND(G82&lt;0.024,A82&lt;7.3,G82&lt;0.119,D82&gt;=1.55,D82&gt;=0.8),5.7,IF(AND(G82&gt;=0.024,A82&lt;7.3,G82&lt;0.119,D82&gt;=1.55,D82&gt;=0.8),5.6,IF(AND(F82&lt;2.5,G82&lt;0.417,G82&gt;=0.119,D82&gt;=1.55,D82&gt;=0.8),5.05,IF(AND(B82&lt;3.15,H82&gt;=6.555,D82&lt;0.25,B82&lt;3.85,A82&gt;=4.95,D82&lt;0.8),1.6,IF(AND(G82&lt;0.356,A82&gt;=5.05,A82&lt;6.05,B82&lt;2.75,D82&lt;1.55,D82&gt;=0.8),4.12,IF(AND(A82&lt;5.65,B82&gt;=2.85,D82&lt;1.35,B82&gt;=2.75,D82&lt;1.55,D82&gt;=0.8),3.6,IF(AND(B82&lt;3.15,F82&gt;=2.5,G82&lt;0.417,G82&gt;=0.119,D82&gt;=1.55,D82&gt;=0.8),5.18,IF(AND(B82&gt;=3.15,F82&gt;=2.5,G82&lt;0.417,G82&gt;=0.119,D82&gt;=1.55,D82&gt;=0.8),5.3,IF(AND(D82&lt;1.7,A82&lt;6.95,G82&gt;=0.417,G82&gt;=0.119,D82&gt;=1.55,D82&gt;=0.8),4.7,IF(AND(A82&lt;7.25,A82&gt;=6.95,G82&gt;=0.417,G82&gt;=0.119,D82&gt;=1.55,D82&gt;=0.8),5.8,IF(AND(A82&gt;=7.25,A82&gt;=6.95,G82&gt;=0.417,G82&gt;=0.119,D82&gt;=1.55,D82&gt;=0.8),6.333,IF(AND(H82&lt;8.594,B82&gt;=3.15,H82&gt;=6.555,D82&lt;0.25,B82&lt;3.85,A82&gt;=4.95,D82&lt;0.8),1.4,IF(AND(H82&gt;=8.594,B82&gt;=3.15,H82&gt;=6.555,D82&lt;0.25,B82&lt;3.85,A82&gt;=4.95,D82&lt;0.8),1.5,IF(AND(H82&gt;=11.218,G82&gt;=0.356,A82&gt;=5.05,A82&lt;6.05,B82&lt;2.75,D82&lt;1.55,D82&gt;=0.8),3.925,IF(AND(A82&gt;=6.5,A82&gt;=5.65,B82&gt;=2.85,D82&lt;1.35,B82&gt;=2.75,D82&lt;1.55,D82&gt;=0.8),4.6,IF(AND(H82&lt;8.602,H82&lt;11.218,G82&gt;=0.356,A82&gt;=5.05,A82&lt;6.05,B82&lt;2.75,D82&lt;1.55,D82&gt;=0.8),3.95,IF(AND(H82&gt;=8.602,H82&lt;11.218,G82&gt;=0.356,A82&gt;=5.05,A82&lt;6.05,B82&lt;2.75,D82&lt;1.55,D82&gt;=0.8),3.75,IF(AND(H82&lt;10.129,A82&lt;6.5,A82&gt;=5.65,B82&gt;=2.85,D82&lt;1.35,B82&gt;=2.75,D82&lt;1.55,D82&gt;=0.8),4.2,IF(AND(H82&gt;=10.129,A82&lt;6.5,A82&gt;=5.65,B82&gt;=2.85,D82&lt;1.35,B82&gt;=2.75,D82&lt;1.55,D82&gt;=0.8),4.267,IF(AND(D82&lt;2.2,B82&lt;3.05,D82&gt;=1.7,A82&lt;6.95,G82&gt;=0.417,G82&gt;=0.119,D82&gt;=1.55,D82&gt;=0.8),5.3,IF(AND(D82&gt;=2.2,B82&lt;3.05,D82&gt;=1.7,A82&lt;6.95,G82&gt;=0.417,G82&gt;=0.119,D82&gt;=1.55,D82&gt;=0.8),5.133,IF(AND(D82&lt;2.45,B82&gt;=3.05,D82&gt;=1.7,A82&lt;6.95,G82&gt;=0.417,G82&gt;=0.119,D82&gt;=1.55,D82&gt;=0.8),5.6,IF(AND(D82&gt;=2.45,B82&gt;=3.05,D82&gt;=1.7,A82&lt;6.95,G82&gt;=0.417,G82&gt;=0.119,D82&gt;=1.55,D82&gt;=0.8),6,"shouldnthappen")))))))))))))))))))))))))))))))))))))</f>
        <v>3.75</v>
      </c>
      <c r="AE82" s="1" t="n">
        <f aca="false">IF(AND(G82&lt;0.123,D82&gt;=0.25,D82&lt;0.75),1.3,IF(AND(H82&gt;=16.774,D82&gt;=1.75,D82&gt;=0.75),6.4,IF(AND(B82&lt;3.4,A82&lt;4.8,D82&lt;0.25,D82&lt;0.75),1.22,IF(AND(B82&gt;=3.4,A82&lt;4.8,D82&lt;0.25,D82&lt;0.75),1,IF(AND(A82&gt;=5.45,A82&gt;=4.8,D82&lt;0.25,D82&lt;0.75),1.367,IF(AND(H82&gt;=10.688,D82&lt;1.35,D82&lt;1.75,D82&gt;=0.75),4.2,IF(AND(A82&lt;5.3,D82&gt;=1.35,D82&lt;1.75,D82&gt;=0.75),4.05,IF(AND(G82&gt;=0.857,H82&lt;16.774,D82&gt;=1.75,D82&gt;=0.75),5.02,IF(AND(H82&lt;6.089,A82&lt;5.45,A82&gt;=4.8,D82&lt;0.25,D82&lt;0.75),1.7,IF(AND(G82&lt;0.184,D82&lt;0.35,G82&gt;=0.123,D82&gt;=0.25,D82&lt;0.75),1.7,IF(AND(G82&gt;=0.184,D82&lt;0.35,G82&gt;=0.123,D82&gt;=0.25,D82&lt;0.75),1.48,IF(AND(A82&lt;5.25,D82&gt;=0.35,G82&gt;=0.123,D82&gt;=0.25,D82&lt;0.75),1.75,IF(AND(A82&gt;=5.25,D82&gt;=0.35,G82&gt;=0.123,D82&gt;=0.25,D82&lt;0.75),1.5,IF(AND(A82&lt;5.3,H82&lt;10.688,D82&lt;1.35,D82&lt;1.75,D82&gt;=0.75),3.15,IF(AND(H82&lt;9.474,A82&gt;=5.3,D82&gt;=1.35,D82&lt;1.75,D82&gt;=0.75),4.95,IF(AND(G82&gt;=0.779,G82&lt;0.857,H82&lt;16.774,D82&gt;=1.75,D82&gt;=0.75),6,IF(AND(G82&lt;0.05,H82&gt;=6.089,A82&lt;5.45,A82&gt;=4.8,D82&lt;0.25,D82&lt;0.75),1.4,IF(AND(H82&lt;6.69,A82&gt;=5.3,H82&lt;10.688,D82&lt;1.35,D82&lt;1.75,D82&gt;=0.75),4.033,IF(AND(H82&gt;=6.69,A82&gt;=5.3,H82&lt;10.688,D82&lt;1.35,D82&lt;1.75,D82&gt;=0.75),3.733,IF(AND(B82&lt;2.5,H82&gt;=9.474,A82&gt;=5.3,D82&gt;=1.35,D82&lt;1.75,D82&gt;=0.75),4.5,IF(AND(D82&gt;=2.45,G82&lt;0.779,G82&lt;0.857,H82&lt;16.774,D82&gt;=1.75,D82&gt;=0.75),6,IF(AND(B82&gt;=3.75,G82&gt;=0.05,H82&gt;=6.089,A82&lt;5.45,A82&gt;=4.8,D82&lt;0.25,D82&lt;0.75),1.6,IF(AND(H82&lt;13.695,B82&gt;=2.5,H82&gt;=9.474,A82&gt;=5.3,D82&gt;=1.35,D82&lt;1.75,D82&gt;=0.75),4.567,IF(AND(G82&gt;=0.654,D82&lt;2.45,G82&lt;0.779,G82&lt;0.857,H82&lt;16.774,D82&gt;=1.75,D82&gt;=0.75),4.9,IF(AND(G82&gt;=0.73,B82&lt;3.75,G82&gt;=0.05,H82&gt;=6.089,A82&lt;5.45,A82&gt;=4.8,D82&lt;0.25,D82&lt;0.75),1.4,IF(AND(A82&lt;6.65,H82&gt;=13.695,B82&gt;=2.5,H82&gt;=9.474,A82&gt;=5.3,D82&gt;=1.35,D82&lt;1.75,D82&gt;=0.75),4.4,IF(AND(A82&gt;=6.65,H82&gt;=13.695,B82&gt;=2.5,H82&gt;=9.474,A82&gt;=5.3,D82&gt;=1.35,D82&lt;1.75,D82&gt;=0.75),4.84,IF(AND(B82&lt;2.75,G82&lt;0.654,D82&lt;2.45,G82&lt;0.779,G82&lt;0.857,H82&lt;16.774,D82&gt;=1.75,D82&gt;=0.75),5.2,IF(AND(H82&lt;9.524,G82&lt;0.73,B82&lt;3.75,G82&gt;=0.05,H82&gt;=6.089,A82&lt;5.45,A82&gt;=4.8,D82&lt;0.25,D82&lt;0.75),1.5,IF(AND(H82&gt;=9.524,G82&lt;0.73,B82&lt;3.75,G82&gt;=0.05,H82&gt;=6.089,A82&lt;5.45,A82&gt;=4.8,D82&lt;0.25,D82&lt;0.75),1.4,IF(AND(H82&gt;=13.644,B82&gt;=2.75,G82&lt;0.654,D82&lt;2.45,G82&lt;0.779,G82&lt;0.857,H82&lt;16.774,D82&gt;=1.75,D82&gt;=0.75),6.033,IF(AND(A82&gt;=6.85,H82&lt;13.644,B82&gt;=2.75,G82&lt;0.654,D82&lt;2.45,G82&lt;0.779,G82&lt;0.857,H82&lt;16.774,D82&gt;=1.75,D82&gt;=0.75),5.1,IF(AND(A82&gt;=6.75,A82&lt;6.85,H82&lt;13.644,B82&gt;=2.75,G82&lt;0.654,D82&lt;2.45,G82&lt;0.779,G82&lt;0.857,H82&lt;16.774,D82&gt;=1.75,D82&gt;=0.75),5.9,IF(AND(D82&gt;=2.35,A82&lt;6.75,A82&lt;6.85,H82&lt;13.644,B82&gt;=2.75,G82&lt;0.654,D82&lt;2.45,G82&lt;0.779,G82&lt;0.857,H82&lt;16.774,D82&gt;=1.75,D82&gt;=0.75),5.6,IF(AND(H82&lt;11.146,D82&lt;2.35,A82&lt;6.75,A82&lt;6.85,H82&lt;13.644,B82&gt;=2.75,G82&lt;0.654,D82&lt;2.45,G82&lt;0.779,G82&lt;0.857,H82&lt;16.774,D82&gt;=1.75,D82&gt;=0.75),5.4,IF(AND(H82&gt;=11.146,D82&lt;2.35,A82&lt;6.75,A82&lt;6.85,H82&lt;13.644,B82&gt;=2.75,G82&lt;0.654,D82&lt;2.45,G82&lt;0.779,G82&lt;0.857,H82&lt;16.774,D82&gt;=1.75,D82&gt;=0.75),5.6,"shouldnthappen"))))))))))))))))))))))))))))))))))))</f>
        <v>3.733</v>
      </c>
      <c r="AF82" s="1" t="n">
        <f aca="false">IF(AND(A82&lt;4.5,D82&lt;0.8),1.233,IF(AND(B82&lt;3.05,A82&gt;=4.5,D82&lt;0.8),1.4,IF(AND(D82&gt;=0.45,B82&gt;=3.05,A82&gt;=4.5,D82&lt;0.8),1.667,IF(AND(D82&lt;1.05,D82&lt;1.35,A82&lt;6.25,D82&gt;=0.8),3.633,IF(AND(H82&lt;13.935,A82&gt;=7.05,A82&gt;=6.25,D82&gt;=0.8),6,IF(AND(G82&gt;=0.948,D82&lt;0.45,B82&gt;=3.05,A82&gt;=4.5,D82&lt;0.8),1.7,IF(AND(G82&lt;0.652,D82&gt;=1.05,D82&lt;1.35,A82&lt;6.25,D82&gt;=0.8),4.16,IF(AND(D82&gt;=2.15,D82&gt;=1.75,D82&gt;=1.35,A82&lt;6.25,D82&gt;=0.8),5.4,IF(AND(G82&gt;=0.912,F82&lt;2.5,A82&lt;7.05,A82&gt;=6.25,D82&gt;=0.8),4.4,IF(AND(B82&gt;=3.25,F82&gt;=2.5,A82&lt;7.05,A82&gt;=6.25,D82&gt;=0.8),5.85,IF(AND(H82&lt;17.32,H82&gt;=13.935,A82&gt;=7.05,A82&gt;=6.25,D82&gt;=0.8),6.65,IF(AND(H82&gt;=17.32,H82&gt;=13.935,A82&gt;=7.05,A82&gt;=6.25,D82&gt;=0.8),6.4,IF(AND(H82&gt;=13.547,G82&lt;0.948,D82&lt;0.45,B82&gt;=3.05,A82&gt;=4.5,D82&lt;0.8),1.38,IF(AND(B82&gt;=2.75,G82&gt;=0.652,D82&gt;=1.05,D82&lt;1.35,A82&lt;6.25,D82&gt;=0.8),3.6,IF(AND(H82&lt;9.417,G82&lt;0.404,D82&lt;1.75,D82&gt;=1.35,A82&lt;6.25,D82&gt;=0.8),4.2,IF(AND(H82&gt;=9.417,G82&lt;0.404,D82&lt;1.75,D82&gt;=1.35,A82&lt;6.25,D82&gt;=0.8),4.5,IF(AND(G82&lt;0.464,G82&gt;=0.404,D82&lt;1.75,D82&gt;=1.35,A82&lt;6.25,D82&gt;=0.8),4.5,IF(AND(G82&gt;=0.464,G82&gt;=0.404,D82&lt;1.75,D82&gt;=1.35,A82&lt;6.25,D82&gt;=0.8),4.625,IF(AND(D82&lt;1.85,D82&lt;2.15,D82&gt;=1.75,D82&gt;=1.35,A82&lt;6.25,D82&gt;=0.8),4.9,IF(AND(D82&gt;=1.85,D82&lt;2.15,D82&gt;=1.75,D82&gt;=1.35,A82&lt;6.25,D82&gt;=0.8),5.05,IF(AND(G82&lt;0.332,G82&lt;0.912,F82&lt;2.5,A82&lt;7.05,A82&gt;=6.25,D82&gt;=0.8),4.467,IF(AND(G82&gt;=0.332,G82&lt;0.912,F82&lt;2.5,A82&lt;7.05,A82&gt;=6.25,D82&gt;=0.8),4.767,IF(AND(D82&lt;0.15,H82&lt;13.547,G82&lt;0.948,D82&lt;0.45,B82&gt;=3.05,A82&gt;=4.5,D82&lt;0.8),1.5,IF(AND(D82&lt;1.15,B82&lt;2.75,G82&gt;=0.652,D82&gt;=1.05,D82&lt;1.35,A82&lt;6.25,D82&gt;=0.8),3.9,IF(AND(D82&gt;=1.15,B82&lt;2.75,G82&gt;=0.652,D82&gt;=1.05,D82&lt;1.35,A82&lt;6.25,D82&gt;=0.8),4,IF(AND(D82&gt;=2.25,B82&lt;3.15,B82&lt;3.25,F82&gt;=2.5,A82&lt;7.05,A82&gt;=6.25,D82&gt;=0.8),5.14,IF(AND(G82&lt;0.621,B82&gt;=3.15,B82&lt;3.25,F82&gt;=2.5,A82&lt;7.05,A82&gt;=6.25,D82&gt;=0.8),5.75,IF(AND(G82&gt;=0.621,B82&gt;=3.15,B82&lt;3.25,F82&gt;=2.5,A82&lt;7.05,A82&gt;=6.25,D82&gt;=0.8),5.1,IF(AND(G82&gt;=0.862,D82&gt;=0.15,H82&lt;13.547,G82&lt;0.948,D82&lt;0.45,B82&gt;=3.05,A82&gt;=4.5,D82&lt;0.8),1.5,IF(AND(A82&lt;6.35,D82&lt;2.25,B82&lt;3.15,B82&lt;3.25,F82&gt;=2.5,A82&lt;7.05,A82&gt;=6.25,D82&gt;=0.8),5.267,IF(AND(A82&gt;=6.35,D82&lt;2.25,B82&lt;3.15,B82&lt;3.25,F82&gt;=2.5,A82&lt;7.05,A82&gt;=6.25,D82&gt;=0.8),5.42,IF(AND(A82&lt;5.1,G82&lt;0.862,D82&gt;=0.15,H82&lt;13.547,G82&lt;0.948,D82&lt;0.45,B82&gt;=3.05,A82&gt;=4.5,D82&lt;0.8),1.35,IF(AND(B82&lt;3.95,A82&gt;=5.1,G82&lt;0.862,D82&gt;=0.15,H82&lt;13.547,G82&lt;0.948,D82&lt;0.45,B82&gt;=3.05,A82&gt;=4.5,D82&lt;0.8),1.5,IF(AND(B82&gt;=3.95,A82&gt;=5.1,G82&lt;0.862,D82&gt;=0.15,H82&lt;13.547,G82&lt;0.948,D82&lt;0.45,B82&gt;=3.05,A82&gt;=4.5,D82&lt;0.8),1.467,"shouldnthappen"))))))))))))))))))))))))))))))))))</f>
        <v>3.633</v>
      </c>
      <c r="AG82" s="1" t="n">
        <f aca="false">IF(AND(H82&lt;5.748,A82&lt;4.85,D82&lt;0.75),1,IF(AND(B82&gt;=3.5,D82&gt;=1.75,D82&gt;=0.75),6.2,IF(AND(A82&gt;=4.65,H82&gt;=5.748,A82&lt;4.85,D82&lt;0.75),1.333,IF(AND(H82&lt;6.417,B82&lt;3.45,A82&gt;=4.85,D82&lt;0.75),1.7,IF(AND(A82&lt;5.05,B82&gt;=3.45,A82&gt;=4.85,D82&lt;0.75),1.4,IF(AND(A82&gt;=5.05,B82&gt;=3.45,A82&gt;=4.85,D82&lt;0.75),1.5,IF(AND(F82&gt;=2.5,H82&lt;13.641,D82&lt;1.75,D82&gt;=0.75),4.667,IF(AND(G82&lt;0.187,H82&gt;=13.641,D82&lt;1.75,D82&gt;=0.75),5,IF(AND(A82&gt;=7.1,B82&lt;3.5,D82&gt;=1.75,D82&gt;=0.75),6.575,IF(AND(G82&lt;0.161,A82&lt;4.65,H82&gt;=5.748,A82&lt;4.85,D82&lt;0.75),1.5,IF(AND(H82&lt;8.399,H82&gt;=6.417,B82&lt;3.45,A82&gt;=4.85,D82&lt;0.75),1.5,IF(AND(H82&gt;=8.399,H82&gt;=6.417,B82&lt;3.45,A82&gt;=4.85,D82&lt;0.75),1.625,IF(AND(G82&lt;0.086,F82&lt;2.5,H82&lt;13.641,D82&lt;1.75,D82&gt;=0.75),4.7,IF(AND(D82&lt;1.35,G82&gt;=0.187,H82&gt;=13.641,D82&lt;1.75,D82&gt;=0.75),4.2,IF(AND(G82&lt;0.422,G82&gt;=0.161,A82&lt;4.65,H82&gt;=5.748,A82&lt;4.85,D82&lt;0.75),1.4,IF(AND(G82&gt;=0.422,G82&gt;=0.161,A82&lt;4.65,H82&gt;=5.748,A82&lt;4.85,D82&lt;0.75),1.3,IF(AND(B82&lt;2.5,D82&gt;=1.35,G82&gt;=0.187,H82&gt;=13.641,D82&lt;1.75,D82&gt;=0.75),4.5,IF(AND(B82&lt;2.75,A82&lt;6,A82&lt;7.1,B82&lt;3.5,D82&gt;=1.75,D82&gt;=0.75),5.1,IF(AND(B82&gt;=2.75,A82&lt;6,A82&lt;7.1,B82&lt;3.5,D82&gt;=1.75,D82&gt;=0.75),5.02,IF(AND(A82&lt;5.15,A82&lt;5.9,G82&gt;=0.086,F82&lt;2.5,H82&lt;13.641,D82&lt;1.75,D82&gt;=0.75),3,IF(AND(G82&lt;0.644,A82&gt;=5.9,G82&gt;=0.086,F82&lt;2.5,H82&lt;13.641,D82&lt;1.75,D82&gt;=0.75),4.65,IF(AND(G82&gt;=0.644,A82&gt;=5.9,G82&gt;=0.086,F82&lt;2.5,H82&lt;13.641,D82&lt;1.75,D82&gt;=0.75),4.24,IF(AND(D82&lt;1.45,B82&gt;=2.5,D82&gt;=1.35,G82&gt;=0.187,H82&gt;=13.641,D82&lt;1.75,D82&gt;=0.75),4.68,IF(AND(D82&gt;=1.45,B82&gt;=2.5,D82&gt;=1.35,G82&gt;=0.187,H82&gt;=13.641,D82&lt;1.75,D82&gt;=0.75),4.833,IF(AND(H82&lt;13.18,D82&lt;2.05,A82&gt;=6,A82&lt;7.1,B82&lt;3.5,D82&gt;=1.75,D82&gt;=0.75),5.44,IF(AND(H82&gt;=13.18,D82&lt;2.05,A82&gt;=6,A82&lt;7.1,B82&lt;3.5,D82&gt;=1.75,D82&gt;=0.75),5.1,IF(AND(H82&lt;8.759,D82&gt;=2.05,A82&gt;=6,A82&lt;7.1,B82&lt;3.5,D82&gt;=1.75,D82&gt;=0.75),5.4,IF(AND(A82&gt;=5.75,A82&gt;=5.15,A82&lt;5.9,G82&gt;=0.086,F82&lt;2.5,H82&lt;13.641,D82&lt;1.75,D82&gt;=0.75),3.967,IF(AND(H82&lt;10.159,H82&gt;=8.759,D82&gt;=2.05,A82&gt;=6,A82&lt;7.1,B82&lt;3.5,D82&gt;=1.75,D82&gt;=0.75),5.925,IF(AND(D82&lt;1.2,A82&lt;5.75,A82&gt;=5.15,A82&lt;5.9,G82&gt;=0.086,F82&lt;2.5,H82&lt;13.641,D82&lt;1.75,D82&gt;=0.75),3.667,IF(AND(D82&lt;2.25,H82&gt;=10.159,H82&gt;=8.759,D82&gt;=2.05,A82&gt;=6,A82&lt;7.1,B82&lt;3.5,D82&gt;=1.75,D82&gt;=0.75),5.66,IF(AND(D82&gt;=2.25,H82&gt;=10.159,H82&gt;=8.759,D82&gt;=2.05,A82&gt;=6,A82&lt;7.1,B82&lt;3.5,D82&gt;=1.75,D82&gt;=0.75),5.34,IF(AND(D82&lt;1.35,D82&gt;=1.2,A82&lt;5.75,A82&gt;=5.15,A82&lt;5.9,G82&gt;=0.086,F82&lt;2.5,H82&lt;13.641,D82&lt;1.75,D82&gt;=0.75),4.025,IF(AND(D82&gt;=1.35,D82&gt;=1.2,A82&lt;5.75,A82&gt;=5.15,A82&lt;5.9,G82&gt;=0.086,F82&lt;2.5,H82&lt;13.641,D82&lt;1.75,D82&gt;=0.75),3.9,"shouldnthappen"))))))))))))))))))))))))))))))))))</f>
        <v>3.667</v>
      </c>
      <c r="AH82" s="1" t="n">
        <f aca="false">IF(AND(F82&lt;1.5,H82&lt;6.799,A82&lt;5.45),1.7,IF(AND(F82&gt;=1.5,H82&lt;6.799,A82&lt;5.45),4.1,IF(AND(D82&gt;=0.8,H82&gt;=6.799,A82&lt;5.45),3.9,IF(AND(H82&lt;7.564,F82&lt;2.5,A82&gt;=5.45),3.925,IF(AND(H82&gt;=16.284,F82&gt;=2.5,A82&gt;=5.45),6.5,IF(AND(A82&lt;4.35,D82&lt;0.8,H82&gt;=6.799,A82&lt;5.45),1.1,IF(AND(B82&lt;2.8,D82&lt;1.35,H82&gt;=7.564,F82&lt;2.5,A82&gt;=5.45),4.1,IF(AND(B82&gt;=2.8,D82&lt;1.35,H82&gt;=7.564,F82&lt;2.5,A82&gt;=5.45),4.267,IF(AND(B82&lt;2.75,D82&gt;=1.35,H82&gt;=7.564,F82&lt;2.5,A82&gt;=5.45),5,IF(AND(G82&gt;=0.078,G82&lt;0.26,H82&lt;16.284,F82&gt;=2.5,A82&gt;=5.45),6.06,IF(AND(G82&gt;=0.805,G82&gt;=0.26,H82&lt;16.284,F82&gt;=2.5,A82&gt;=5.45),5.02,IF(AND(H82&gt;=10.109,B82&gt;=3.45,A82&gt;=4.35,D82&lt;0.8,H82&gt;=6.799,A82&lt;5.45),1.55,IF(AND(D82&lt;2.25,G82&lt;0.078,G82&lt;0.26,H82&lt;16.284,F82&gt;=2.5,A82&gt;=5.45),5.6,IF(AND(D82&gt;=2.25,G82&lt;0.078,G82&lt;0.26,H82&lt;16.284,F82&gt;=2.5,A82&gt;=5.45),5.7,IF(AND(A82&lt;6.15,G82&lt;0.805,G82&gt;=0.26,H82&lt;16.284,F82&gt;=2.5,A82&gt;=5.45),4.967,IF(AND(A82&lt;4.65,H82&lt;12.227,B82&lt;3.45,A82&gt;=4.35,D82&lt;0.8,H82&gt;=6.799,A82&lt;5.45),1.333,IF(AND(A82&lt;4.85,H82&gt;=12.227,B82&lt;3.45,A82&gt;=4.35,D82&lt;0.8,H82&gt;=6.799,A82&lt;5.45),1.42,IF(AND(A82&gt;=4.85,H82&gt;=12.227,B82&lt;3.45,A82&gt;=4.35,D82&lt;0.8,H82&gt;=6.799,A82&lt;5.45),1.533,IF(AND(A82&lt;5.05,H82&lt;10.109,B82&gt;=3.45,A82&gt;=4.35,D82&lt;0.8,H82&gt;=6.799,A82&lt;5.45),1.4,IF(AND(A82&gt;=5.05,H82&lt;10.109,B82&gt;=3.45,A82&gt;=4.35,D82&lt;0.8,H82&gt;=6.799,A82&lt;5.45),1.5,IF(AND(G82&lt;0.14,H82&lt;13.531,B82&gt;=2.75,D82&gt;=1.35,H82&gt;=7.564,F82&lt;2.5,A82&gt;=5.45),4.7,IF(AND(G82&lt;0.187,H82&gt;=13.531,B82&gt;=2.75,D82&gt;=1.35,H82&gt;=7.564,F82&lt;2.5,A82&gt;=5.45),5,IF(AND(G82&gt;=0.187,H82&gt;=13.531,B82&gt;=2.75,D82&gt;=1.35,H82&gt;=7.564,F82&lt;2.5,A82&gt;=5.45),4.66,IF(AND(A82&lt;6.35,A82&gt;=6.15,G82&lt;0.805,G82&gt;=0.26,H82&lt;16.284,F82&gt;=2.5,A82&gt;=5.45),6,IF(AND(D82&lt;0.15,A82&gt;=4.65,H82&lt;12.227,B82&lt;3.45,A82&gt;=4.35,D82&lt;0.8,H82&gt;=6.799,A82&lt;5.45),1.5,IF(AND(H82&lt;10.723,G82&gt;=0.14,H82&lt;13.531,B82&gt;=2.75,D82&gt;=1.35,H82&gt;=7.564,F82&lt;2.5,A82&gt;=5.45),4.6,IF(AND(H82&gt;=10.723,G82&gt;=0.14,H82&lt;13.531,B82&gt;=2.75,D82&gt;=1.35,H82&gt;=7.564,F82&lt;2.5,A82&gt;=5.45),4.46,IF(AND(G82&lt;0.364,A82&gt;=6.35,A82&gt;=6.15,G82&lt;0.805,G82&gt;=0.26,H82&lt;16.284,F82&gt;=2.5,A82&gt;=5.45),5.28,IF(AND(A82&lt;5.1,D82&gt;=0.15,A82&gt;=4.65,H82&lt;12.227,B82&lt;3.45,A82&gt;=4.35,D82&lt;0.8,H82&gt;=6.799,A82&lt;5.45),1.36,IF(AND(A82&gt;=5.1,D82&gt;=0.15,A82&gt;=4.65,H82&lt;12.227,B82&lt;3.45,A82&gt;=4.35,D82&lt;0.8,H82&gt;=6.799,A82&lt;5.45),1.4,IF(AND(G82&gt;=0.6,G82&gt;=0.364,A82&gt;=6.35,A82&gt;=6.15,G82&lt;0.805,G82&gt;=0.26,H82&lt;16.284,F82&gt;=2.5,A82&gt;=5.45),5.1,IF(AND(A82&gt;=6.95,G82&lt;0.6,G82&gt;=0.364,A82&gt;=6.35,A82&gt;=6.15,G82&lt;0.805,G82&gt;=0.26,H82&lt;16.284,F82&gt;=2.5,A82&gt;=5.45),5.8,IF(AND(B82&lt;3.2,A82&lt;6.95,G82&lt;0.6,G82&gt;=0.364,A82&gt;=6.35,A82&gt;=6.15,G82&lt;0.805,G82&gt;=0.26,H82&lt;16.284,F82&gt;=2.5,A82&gt;=5.45),5.6,IF(AND(B82&gt;=3.2,A82&lt;6.95,G82&lt;0.6,G82&gt;=0.364,A82&gt;=6.35,A82&gt;=6.15,G82&lt;0.805,G82&gt;=0.26,H82&lt;16.284,F82&gt;=2.5,A82&gt;=5.45),5.7,"shouldnthappen"))))))))))))))))))))))))))))))))))</f>
        <v>4.1</v>
      </c>
      <c r="AI82" s="1" t="n">
        <f aca="false">IF(AND(B82&gt;=3.55,A82&lt;5.05,F82&lt;1.5),1,IF(AND(H82&gt;=13.436,A82&gt;=5.05,F82&lt;1.5),1.633,IF(AND(A82&lt;4.35,B82&lt;3.55,A82&lt;5.05,F82&lt;1.5),1.1,IF(AND(A82&lt;5.15,H82&lt;13.436,A82&gt;=5.05,F82&lt;1.5),1.6,IF(AND(G82&lt;0.837,D82&lt;1.2,B82&lt;2.65,F82&gt;=1.5),3.7,IF(AND(G82&gt;=0.837,D82&lt;1.2,B82&lt;2.65,F82&gt;=1.5),3,IF(AND(D82&lt;1.4,D82&gt;=1.2,B82&lt;2.65,F82&gt;=1.5),4.133,IF(AND(D82&gt;=1.4,D82&gt;=1.2,B82&lt;2.65,F82&gt;=1.5),4.633,IF(AND(G82&lt;0.302,A82&gt;=4.35,B82&lt;3.55,A82&lt;5.05,F82&lt;1.5),1.34,IF(AND(D82&gt;=0.3,A82&gt;=5.15,H82&lt;13.436,A82&gt;=5.05,F82&lt;1.5),1.5,IF(AND(G82&lt;0.233,G82&lt;0.265,D82&lt;1.55,B82&gt;=2.65,F82&gt;=1.5),4.56,IF(AND(G82&gt;=0.233,G82&lt;0.265,D82&lt;1.55,B82&gt;=2.65,F82&gt;=1.5),5.1,IF(AND(G82&lt;0.395,G82&gt;=0.265,D82&lt;1.55,B82&gt;=2.65,F82&gt;=1.5),4.025,IF(AND(H82&lt;13.935,A82&gt;=7.05,D82&gt;=1.55,B82&gt;=2.65,F82&gt;=1.5),6.12,IF(AND(H82&gt;=13.935,A82&gt;=7.05,D82&gt;=1.55,B82&gt;=2.65,F82&gt;=1.5),6.64,IF(AND(G82&gt;=0.858,G82&gt;=0.302,A82&gt;=4.35,B82&lt;3.55,A82&lt;5.05,F82&lt;1.5),1.3,IF(AND(H82&lt;6.543,D82&lt;0.3,A82&gt;=5.15,H82&lt;13.436,A82&gt;=5.05,F82&lt;1.5),1.4,IF(AND(H82&gt;=6.543,D82&lt;0.3,A82&gt;=5.15,H82&lt;13.436,A82&gt;=5.05,F82&lt;1.5),1.48,IF(AND(A82&lt;6.3,G82&gt;=0.395,G82&gt;=0.265,D82&lt;1.55,B82&gt;=2.65,F82&gt;=1.5),4.14,IF(AND(A82&gt;=6.3,G82&gt;=0.395,G82&gt;=0.265,D82&lt;1.55,B82&gt;=2.65,F82&gt;=1.5),4.767,IF(AND(G82&gt;=0.669,B82&lt;3.15,A82&lt;7.05,D82&gt;=1.55,B82&gt;=2.65,F82&gt;=1.5),5,IF(AND(H82&lt;9.459,G82&lt;0.858,G82&gt;=0.302,A82&gt;=4.35,B82&lt;3.55,A82&lt;5.05,F82&lt;1.5),1.4,IF(AND(H82&gt;=9.459,G82&lt;0.858,G82&gt;=0.302,A82&gt;=4.35,B82&lt;3.55,A82&lt;5.05,F82&lt;1.5),1.6,IF(AND(G82&gt;=0.433,G82&lt;0.669,B82&lt;3.15,A82&lt;7.05,D82&gt;=1.55,B82&gt;=2.65,F82&gt;=1.5),5.68,IF(AND(G82&lt;0.481,H82&lt;10.257,B82&gt;=3.15,A82&lt;7.05,D82&gt;=1.55,B82&gt;=2.65,F82&gt;=1.5),5.7,IF(AND(G82&gt;=0.481,H82&lt;10.257,B82&gt;=3.15,A82&lt;7.05,D82&gt;=1.55,B82&gt;=2.65,F82&gt;=1.5),5.9,IF(AND(D82&lt;2.15,H82&gt;=10.257,B82&gt;=3.15,A82&lt;7.05,D82&gt;=1.55,B82&gt;=2.65,F82&gt;=1.5),5.1,IF(AND(D82&gt;=2.15,H82&gt;=10.257,B82&gt;=3.15,A82&lt;7.05,D82&gt;=1.55,B82&gt;=2.65,F82&gt;=1.5),5.42,IF(AND(G82&lt;0.098,G82&lt;0.433,G82&lt;0.669,B82&lt;3.15,A82&lt;7.05,D82&gt;=1.55,B82&gt;=2.65,F82&gt;=1.5),5.567,IF(AND(D82&lt;1.8,G82&gt;=0.098,G82&lt;0.433,G82&lt;0.669,B82&lt;3.15,A82&lt;7.05,D82&gt;=1.55,B82&gt;=2.65,F82&gt;=1.5),5.033,IF(AND(G82&gt;=0.312,D82&gt;=1.8,G82&gt;=0.098,G82&lt;0.433,G82&lt;0.669,B82&lt;3.15,A82&lt;7.05,D82&gt;=1.55,B82&gt;=2.65,F82&gt;=1.5),5.4,IF(AND(H82&lt;9.002,G82&lt;0.312,D82&gt;=1.8,G82&gt;=0.098,G82&lt;0.433,G82&lt;0.669,B82&lt;3.15,A82&lt;7.05,D82&gt;=1.55,B82&gt;=2.65,F82&gt;=1.5),5.1,IF(AND(H82&gt;=9.002,G82&lt;0.312,D82&gt;=1.8,G82&gt;=0.098,G82&lt;0.433,G82&lt;0.669,B82&lt;3.15,A82&lt;7.05,D82&gt;=1.55,B82&gt;=2.65,F82&gt;=1.5),5.26,"shouldnthappen")))))))))))))))))))))))))))))))))</f>
        <v>3.7</v>
      </c>
      <c r="AJ82" s="1" t="n">
        <f aca="false">IF(AND(A82&gt;=5.25,D82&gt;=0.35,D82&lt;0.8),1.433,IF(AND(F82&gt;=2.5,H82&lt;6.927,D82&gt;=0.8),5.1,IF(AND(H82&lt;5.85,B82&lt;3.65,D82&lt;0.35,D82&lt;0.8),1,IF(AND(A82&lt;5.55,B82&gt;=3.65,D82&lt;0.35,D82&lt;0.8),1.5,IF(AND(A82&gt;=5.55,B82&gt;=3.65,D82&lt;0.35,D82&lt;0.8),1.7,IF(AND(H82&lt;7.949,A82&lt;5.25,D82&gt;=0.35,D82&lt;0.8),1.9,IF(AND(H82&gt;=7.949,A82&lt;5.25,D82&gt;=0.35,D82&lt;0.8),1.54,IF(AND(A82&lt;5.55,F82&lt;2.5,H82&lt;6.927,D82&gt;=0.8),3.98,IF(AND(A82&gt;=5.55,F82&lt;2.5,H82&lt;6.927,D82&gt;=0.8),4.1,IF(AND(A82&gt;=7.25,D82&gt;=1.55,H82&gt;=6.927,D82&gt;=0.8),6.65,IF(AND(A82&lt;5.75,D82&lt;1.2,D82&lt;1.55,H82&gt;=6.927,D82&gt;=0.8),3.62,IF(AND(A82&gt;=5.75,D82&lt;1.2,D82&lt;1.55,H82&gt;=6.927,D82&gt;=0.8),4.1,IF(AND(G82&lt;0.175,A82&lt;4.8,H82&gt;=5.85,B82&lt;3.65,D82&lt;0.35,D82&lt;0.8),1.5,IF(AND(G82&gt;=0.175,A82&lt;4.8,H82&gt;=5.85,B82&lt;3.65,D82&lt;0.35,D82&lt;0.8),1.3,IF(AND(A82&gt;=5.05,A82&gt;=4.8,H82&gt;=5.85,B82&lt;3.65,D82&lt;0.35,D82&lt;0.8),1.5,IF(AND(G82&gt;=0.735,A82&lt;6.25,D82&gt;=1.2,D82&lt;1.55,H82&gt;=6.927,D82&gt;=0.8),4,IF(AND(H82&lt;10.464,A82&lt;6.2,A82&lt;7.25,D82&gt;=1.55,H82&gt;=6.927,D82&gt;=0.8),5.1,IF(AND(H82&gt;=10.464,A82&lt;6.2,A82&lt;7.25,D82&gt;=1.55,H82&gt;=6.927,D82&gt;=0.8),4.9,IF(AND(G82&lt;0.418,A82&lt;5.05,A82&gt;=4.8,H82&gt;=5.85,B82&lt;3.65,D82&lt;0.35,D82&lt;0.8),1.48,IF(AND(G82&gt;=0.418,A82&lt;5.05,A82&gt;=4.8,H82&gt;=5.85,B82&lt;3.65,D82&lt;0.35,D82&lt;0.8),1.3,IF(AND(B82&lt;2.75,G82&lt;0.735,A82&lt;6.25,D82&gt;=1.2,D82&lt;1.55,H82&gt;=6.927,D82&gt;=0.8),4.35,IF(AND(H82&lt;15.422,D82&lt;1.45,A82&gt;=6.25,D82&gt;=1.2,D82&lt;1.55,H82&gt;=6.927,D82&gt;=0.8),4.375,IF(AND(H82&gt;=15.422,D82&lt;1.45,A82&gt;=6.25,D82&gt;=1.2,D82&lt;1.55,H82&gt;=6.927,D82&gt;=0.8),4.7,IF(AND(A82&lt;6.4,D82&gt;=1.45,A82&gt;=6.25,D82&gt;=1.2,D82&lt;1.55,H82&gt;=6.927,D82&gt;=0.8),5.1,IF(AND(G82&gt;=0.576,D82&lt;2.15,A82&gt;=6.2,A82&lt;7.25,D82&gt;=1.55,H82&gt;=6.927,D82&gt;=0.8),5.1,IF(AND(G82&lt;0.537,D82&gt;=2.15,A82&gt;=6.2,A82&lt;7.25,D82&gt;=1.55,H82&gt;=6.927,D82&gt;=0.8),5.533,IF(AND(G82&gt;=0.537,D82&gt;=2.15,A82&gt;=6.2,A82&lt;7.25,D82&gt;=1.55,H82&gt;=6.927,D82&gt;=0.8),5.9,IF(AND(D82&lt;1.45,B82&gt;=2.75,G82&lt;0.735,A82&lt;6.25,D82&gt;=1.2,D82&lt;1.55,H82&gt;=6.927,D82&gt;=0.8),4.6,IF(AND(D82&gt;=1.45,B82&gt;=2.75,G82&lt;0.735,A82&lt;6.25,D82&gt;=1.2,D82&lt;1.55,H82&gt;=6.927,D82&gt;=0.8),4.5,IF(AND(H82&lt;12.582,A82&gt;=6.4,D82&gt;=1.45,A82&gt;=6.25,D82&gt;=1.2,D82&lt;1.55,H82&gt;=6.927,D82&gt;=0.8),4.66,IF(AND(H82&gt;=12.582,A82&gt;=6.4,D82&gt;=1.45,A82&gt;=6.25,D82&gt;=1.2,D82&lt;1.55,H82&gt;=6.927,D82&gt;=0.8),4.9,IF(AND(B82&lt;2.75,G82&lt;0.576,D82&lt;2.15,A82&gt;=6.2,A82&lt;7.25,D82&gt;=1.55,H82&gt;=6.927,D82&gt;=0.8),5.3,IF(AND(G82&gt;=0.395,B82&gt;=2.75,G82&lt;0.576,D82&lt;2.15,A82&gt;=6.2,A82&lt;7.25,D82&gt;=1.55,H82&gt;=6.927,D82&gt;=0.8),5.6,IF(AND(D82&gt;=1.9,G82&lt;0.395,B82&gt;=2.75,G82&lt;0.576,D82&lt;2.15,A82&gt;=6.2,A82&lt;7.25,D82&gt;=1.55,H82&gt;=6.927,D82&gt;=0.8),5.333,IF(AND(B82&lt;2.95,D82&lt;1.9,G82&lt;0.395,B82&gt;=2.75,G82&lt;0.576,D82&lt;2.15,A82&gt;=6.2,A82&lt;7.25,D82&gt;=1.55,H82&gt;=6.927,D82&gt;=0.8),5.6,IF(AND(B82&gt;=2.95,D82&lt;1.9,G82&lt;0.395,B82&gt;=2.75,G82&lt;0.576,D82&lt;2.15,A82&gt;=6.2,A82&lt;7.25,D82&gt;=1.55,H82&gt;=6.927,D82&gt;=0.8),5.5,"shouldnthappen"))))))))))))))))))))))))))))))))))))</f>
        <v>3.62</v>
      </c>
      <c r="AK82" s="1" t="n">
        <f aca="false">IF(AND(H82&lt;5.85,B82&lt;3.65,F82&lt;1.5),1,IF(AND(B82&gt;=3.95,B82&gt;=3.65,F82&lt;1.5),1.433,IF(AND(A82&lt;5.15,F82&lt;2.5,F82&gt;=1.5),3.075,IF(AND(D82&gt;=0.35,H82&gt;=5.85,B82&lt;3.65,F82&lt;1.5),1.5,IF(AND(G82&lt;0.168,B82&lt;3.95,B82&gt;=3.65,F82&lt;1.5),1.7,IF(AND(H82&lt;5.767,A82&lt;7.25,F82&gt;=2.5,F82&gt;=1.5),4.5,IF(AND(D82&lt;1.9,A82&gt;=7.25,F82&gt;=2.5,F82&gt;=1.5),6.3,IF(AND(D82&gt;=1.9,A82&gt;=7.25,F82&gt;=2.5,F82&gt;=1.5),6.575,IF(AND(B82&lt;3.75,G82&gt;=0.168,B82&lt;3.95,B82&gt;=3.65,F82&lt;1.5),1.5,IF(AND(B82&gt;=3.75,G82&gt;=0.168,B82&lt;3.95,B82&gt;=3.65,F82&lt;1.5),1.6,IF(AND(D82&gt;=1.35,A82&lt;6.15,A82&gt;=5.15,F82&lt;2.5,F82&gt;=1.5),4.42,IF(AND(D82&lt;1.4,A82&gt;=6.15,A82&gt;=5.15,F82&lt;2.5,F82&gt;=1.5),4.5,IF(AND(D82&gt;=1.4,A82&gt;=6.15,A82&gt;=5.15,F82&lt;2.5,F82&gt;=1.5),4.675,IF(AND(D82&lt;0.15,H82&lt;11.218,D82&lt;0.35,H82&gt;=5.85,B82&lt;3.65,F82&lt;1.5),1.5,IF(AND(D82&lt;0.15,H82&gt;=11.218,D82&lt;0.35,H82&gt;=5.85,B82&lt;3.65,F82&lt;1.5),1.1,IF(AND(B82&lt;2.7,D82&lt;1.35,A82&lt;6.15,A82&gt;=5.15,F82&lt;2.5,F82&gt;=1.5),3.82,IF(AND(A82&lt;6.15,G82&gt;=0.755,H82&gt;=5.767,A82&lt;7.25,F82&gt;=2.5,F82&gt;=1.5),4.98,IF(AND(A82&gt;=6.15,G82&gt;=0.755,H82&gt;=5.767,A82&lt;7.25,F82&gt;=2.5,F82&gt;=1.5),5.3,IF(AND(B82&lt;3.4,D82&gt;=0.15,H82&lt;11.218,D82&lt;0.35,H82&gt;=5.85,B82&lt;3.65,F82&lt;1.5),1.4,IF(AND(B82&gt;=3.4,D82&gt;=0.15,H82&lt;11.218,D82&lt;0.35,H82&gt;=5.85,B82&lt;3.65,F82&lt;1.5),1.3,IF(AND(H82&lt;11.731,D82&gt;=0.15,H82&gt;=11.218,D82&lt;0.35,H82&gt;=5.85,B82&lt;3.65,F82&lt;1.5),1.2,IF(AND(H82&lt;9.053,B82&gt;=2.7,D82&lt;1.35,A82&lt;6.15,A82&gt;=5.15,F82&lt;2.5,F82&gt;=1.5),3.85,IF(AND(D82&gt;=2.1,B82&lt;2.85,G82&lt;0.755,H82&gt;=5.767,A82&lt;7.25,F82&gt;=2.5,F82&gt;=1.5),5.6,IF(AND(D82&gt;=2.45,B82&gt;=2.85,G82&lt;0.755,H82&gt;=5.767,A82&lt;7.25,F82&gt;=2.5,F82&gt;=1.5),5.8,IF(AND(B82&gt;=3.45,H82&gt;=11.731,D82&gt;=0.15,H82&gt;=11.218,D82&lt;0.35,H82&gt;=5.85,B82&lt;3.65,F82&lt;1.5),1.3,IF(AND(A82&lt;5.9,H82&gt;=9.053,B82&gt;=2.7,D82&lt;1.35,A82&lt;6.15,A82&gt;=5.15,F82&lt;2.5,F82&gt;=1.5),4.3,IF(AND(A82&gt;=5.9,H82&gt;=9.053,B82&gt;=2.7,D82&lt;1.35,A82&lt;6.15,A82&gt;=5.15,F82&lt;2.5,F82&gt;=1.5),4,IF(AND(G82&gt;=0.519,D82&lt;2.1,B82&lt;2.85,G82&lt;0.755,H82&gt;=5.767,A82&lt;7.25,F82&gt;=2.5,F82&gt;=1.5),4.9,IF(AND(A82&gt;=7.05,D82&lt;2.45,B82&gt;=2.85,G82&lt;0.755,H82&gt;=5.767,A82&lt;7.25,F82&gt;=2.5,F82&gt;=1.5),5.8,IF(AND(H82&lt;14.396,B82&lt;3.45,H82&gt;=11.731,D82&gt;=0.15,H82&gt;=11.218,D82&lt;0.35,H82&gt;=5.85,B82&lt;3.65,F82&lt;1.5),1.44,IF(AND(H82&gt;=14.396,B82&lt;3.45,H82&gt;=11.731,D82&gt;=0.15,H82&gt;=11.218,D82&lt;0.35,H82&gt;=5.85,B82&lt;3.65,F82&lt;1.5),1.3,IF(AND(G82&lt;0.282,G82&lt;0.519,D82&lt;2.1,B82&lt;2.85,G82&lt;0.755,H82&gt;=5.767,A82&lt;7.25,F82&gt;=2.5,F82&gt;=1.5),5.1,IF(AND(G82&gt;=0.282,G82&lt;0.519,D82&lt;2.1,B82&lt;2.85,G82&lt;0.755,H82&gt;=5.767,A82&lt;7.25,F82&gt;=2.5,F82&gt;=1.5),5.3,IF(AND(A82&lt;6.4,D82&lt;1.9,A82&lt;7.05,D82&lt;2.45,B82&gt;=2.85,G82&lt;0.755,H82&gt;=5.767,A82&lt;7.25,F82&gt;=2.5,F82&gt;=1.5),5.6,IF(AND(A82&gt;=6.4,D82&lt;1.9,A82&lt;7.05,D82&lt;2.45,B82&gt;=2.85,G82&lt;0.755,H82&gt;=5.767,A82&lt;7.25,F82&gt;=2.5,F82&gt;=1.5),5.5,IF(AND(H82&lt;8.884,D82&gt;=1.9,A82&lt;7.05,D82&lt;2.45,B82&gt;=2.85,G82&lt;0.755,H82&gt;=5.767,A82&lt;7.25,F82&gt;=2.5,F82&gt;=1.5),5.3,IF(AND(H82&gt;=8.884,D82&gt;=1.9,A82&lt;7.05,D82&lt;2.45,B82&gt;=2.85,G82&lt;0.755,H82&gt;=5.767,A82&lt;7.25,F82&gt;=2.5,F82&gt;=1.5),5.52,"shouldnthappen")))))))))))))))))))))))))))))))))))))</f>
        <v>3.82</v>
      </c>
      <c r="AL82" s="1" t="n">
        <f aca="false">IF(AND(H82&lt;5.85,A82&lt;5.05,D82&lt;0.8),1,IF(AND(B82&lt;3.35,A82&gt;=5.05,D82&lt;0.8),1.7,IF(AND(D82&gt;=2.45,F82&gt;=2.5,D82&gt;=0.8),6.05,IF(AND(H82&gt;=11.218,H82&gt;=5.85,A82&lt;5.05,D82&lt;0.8),1.28,IF(AND(G82&gt;=0.948,B82&gt;=3.35,A82&gt;=5.05,D82&lt;0.8),1.7,IF(AND(G82&gt;=0.423,H82&lt;11.218,H82&gt;=5.85,A82&lt;5.05,D82&lt;0.8),1.3,IF(AND(B82&lt;3.6,G82&lt;0.948,B82&gt;=3.35,A82&gt;=5.05,D82&lt;0.8),1.4,IF(AND(H82&lt;10.258,D82&lt;1.15,A82&lt;5.9,F82&lt;2.5,D82&gt;=0.8),3.36,IF(AND(H82&gt;=10.258,D82&lt;1.15,A82&lt;5.9,F82&lt;2.5,D82&gt;=0.8),3.9,IF(AND(A82&lt;5.3,D82&gt;=1.15,A82&lt;5.9,F82&lt;2.5,D82&gt;=0.8),3.9,IF(AND(D82&lt;1.55,B82&lt;2.75,A82&gt;=5.9,F82&lt;2.5,D82&gt;=0.8),4.64,IF(AND(D82&gt;=1.55,B82&lt;2.75,A82&gt;=5.9,F82&lt;2.5,D82&gt;=0.8),5.1,IF(AND(D82&gt;=1.6,B82&gt;=2.75,A82&gt;=5.9,F82&lt;2.5,D82&gt;=0.8),5,IF(AND(H82&lt;5.767,H82&lt;8.598,D82&lt;2.45,F82&gt;=2.5,D82&gt;=0.8),4.5,IF(AND(A82&lt;6.25,H82&gt;=8.598,D82&lt;2.45,F82&gt;=2.5,D82&gt;=0.8),5.02,IF(AND(B82&lt;3.55,G82&lt;0.423,H82&lt;11.218,H82&gt;=5.85,A82&lt;5.05,D82&lt;0.8),1.525,IF(AND(B82&gt;=3.55,G82&lt;0.423,H82&lt;11.218,H82&gt;=5.85,A82&lt;5.05,D82&lt;0.8),1.4,IF(AND(H82&gt;=13.932,B82&gt;=3.6,G82&lt;0.948,B82&gt;=3.35,A82&gt;=5.05,D82&lt;0.8),1.65,IF(AND(G82&gt;=0.652,A82&gt;=5.3,D82&gt;=1.15,A82&lt;5.9,F82&lt;2.5,D82&gt;=0.8),3.8,IF(AND(D82&lt;1.35,D82&lt;1.6,B82&gt;=2.75,A82&gt;=5.9,F82&lt;2.5,D82&gt;=0.8),4.42,IF(AND(H82&lt;6.656,H82&gt;=5.767,H82&lt;8.598,D82&lt;2.45,F82&gt;=2.5,D82&gt;=0.8),5.033,IF(AND(H82&gt;=6.656,H82&gt;=5.767,H82&lt;8.598,D82&lt;2.45,F82&gt;=2.5,D82&gt;=0.8),5.1,IF(AND(G82&gt;=0.885,A82&gt;=6.25,H82&gt;=8.598,D82&lt;2.45,F82&gt;=2.5,D82&gt;=0.8),5.2,IF(AND(H82&lt;6.926,H82&lt;13.932,B82&gt;=3.6,G82&lt;0.948,B82&gt;=3.35,A82&gt;=5.05,D82&lt;0.8),1.433,IF(AND(H82&gt;=6.926,H82&lt;13.932,B82&gt;=3.6,G82&lt;0.948,B82&gt;=3.35,A82&gt;=5.05,D82&lt;0.8),1.5,IF(AND(A82&lt;5.65,G82&lt;0.652,A82&gt;=5.3,D82&gt;=1.15,A82&lt;5.9,F82&lt;2.5,D82&gt;=0.8),4.36,IF(AND(A82&gt;=5.65,G82&lt;0.652,A82&gt;=5.3,D82&gt;=1.15,A82&lt;5.9,F82&lt;2.5,D82&gt;=0.8),4.2,IF(AND(H82&gt;=13.561,D82&gt;=1.35,D82&lt;1.6,B82&gt;=2.75,A82&gt;=5.9,F82&lt;2.5,D82&gt;=0.8),4.767,IF(AND(H82&lt;9.091,G82&lt;0.885,A82&gt;=6.25,H82&gt;=8.598,D82&lt;2.45,F82&gt;=2.5,D82&gt;=0.8),6.3,IF(AND(H82&gt;=12.206,H82&lt;13.561,D82&gt;=1.35,D82&lt;1.6,B82&gt;=2.75,A82&gt;=5.9,F82&lt;2.5,D82&gt;=0.8),4.4,IF(AND(D82&gt;=2.25,H82&gt;=9.091,G82&lt;0.885,A82&gt;=6.25,H82&gt;=8.598,D82&lt;2.45,F82&gt;=2.5,D82&gt;=0.8),5.9,IF(AND(B82&lt;3.05,H82&lt;12.206,H82&lt;13.561,D82&gt;=1.35,D82&lt;1.6,B82&gt;=2.75,A82&gt;=5.9,F82&lt;2.5,D82&gt;=0.8),4.6,IF(AND(B82&gt;=3.05,H82&lt;12.206,H82&lt;13.561,D82&gt;=1.35,D82&lt;1.6,B82&gt;=2.75,A82&gt;=5.9,F82&lt;2.5,D82&gt;=0.8),4.7,IF(AND(G82&gt;=0.596,D82&lt;2.25,H82&gt;=9.091,G82&lt;0.885,A82&gt;=6.25,H82&gt;=8.598,D82&lt;2.45,F82&gt;=2.5,D82&gt;=0.8),5.1,IF(AND(G82&gt;=0.379,G82&lt;0.596,D82&lt;2.25,H82&gt;=9.091,G82&lt;0.885,A82&gt;=6.25,H82&gt;=8.598,D82&lt;2.45,F82&gt;=2.5,D82&gt;=0.8),5.767,IF(AND(D82&lt;2.15,G82&lt;0.379,G82&lt;0.596,D82&lt;2.25,H82&gt;=9.091,G82&lt;0.885,A82&gt;=6.25,H82&gt;=8.598,D82&lt;2.45,F82&gt;=2.5,D82&gt;=0.8),5.4,IF(AND(D82&gt;=2.15,G82&lt;0.379,G82&lt;0.596,D82&lt;2.25,H82&gt;=9.091,G82&lt;0.885,A82&gt;=6.25,H82&gt;=8.598,D82&lt;2.45,F82&gt;=2.5,D82&gt;=0.8),5.6,"shouldnthappen")))))))))))))))))))))))))))))))))))))</f>
        <v>3.36</v>
      </c>
      <c r="AM82" s="1" t="n">
        <f aca="false">IF(AND(H82&lt;5.245,D82&lt;0.8),1,IF(AND(A82&lt;4.5,H82&gt;=5.245,D82&lt;0.8),1.35,IF(AND(D82&gt;=0.5,A82&gt;=4.5,H82&gt;=5.245,D82&lt;0.8),1.6,IF(AND(H82&lt;7.25,B82&lt;2.6,A82&lt;6.15,D82&gt;=0.8),4.375,IF(AND(H82&gt;=7.25,B82&lt;2.6,A82&lt;6.15,D82&gt;=0.8),3.075,IF(AND(H82&lt;13.935,A82&gt;=7.05,A82&gt;=6.15,D82&gt;=0.8),6.067,IF(AND(H82&gt;=13.935,A82&gt;=7.05,A82&gt;=6.15,D82&gt;=0.8),6.525,IF(AND(G82&gt;=0.948,D82&lt;0.5,A82&gt;=4.5,H82&gt;=5.245,D82&lt;0.8),1.7,IF(AND(G82&lt;0.568,D82&gt;=1.55,B82&gt;=2.6,A82&lt;6.15,D82&gt;=0.8),5.1,IF(AND(G82&gt;=0.568,D82&gt;=1.55,B82&gt;=2.6,A82&lt;6.15,D82&gt;=0.8),5,IF(AND(A82&gt;=6.6,B82&gt;=3.15,A82&lt;7.05,A82&gt;=6.15,D82&gt;=0.8),5.78,IF(AND(G82&lt;0.165,G82&lt;0.273,D82&lt;1.55,B82&gt;=2.6,A82&lt;6.15,D82&gt;=0.8),4.1,IF(AND(G82&gt;=0.165,G82&lt;0.273,D82&lt;1.55,B82&gt;=2.6,A82&lt;6.15,D82&gt;=0.8),4.5,IF(AND(D82&lt;1.35,G82&gt;=0.273,D82&lt;1.55,B82&gt;=2.6,A82&lt;6.15,D82&gt;=0.8),4.08,IF(AND(D82&gt;=1.35,G82&gt;=0.273,D82&lt;1.55,B82&gt;=2.6,A82&lt;6.15,D82&gt;=0.8),4.4,IF(AND(D82&lt;1.45,F82&lt;2.5,B82&lt;3.15,A82&lt;7.05,A82&gt;=6.15,D82&gt;=0.8),4.38,IF(AND(D82&gt;=1.45,F82&lt;2.5,B82&lt;3.15,A82&lt;7.05,A82&gt;=6.15,D82&gt;=0.8),4.75,IF(AND(D82&gt;=2.25,F82&gt;=2.5,B82&lt;3.15,A82&lt;7.05,A82&gt;=6.15,D82&gt;=0.8),5.16,IF(AND(H82&lt;11.488,A82&lt;6.6,B82&gt;=3.15,A82&lt;7.05,A82&gt;=6.15,D82&gt;=0.8),6,IF(AND(H82&gt;=14.396,D82&lt;0.25,G82&lt;0.948,D82&lt;0.5,A82&gt;=4.5,H82&gt;=5.245,D82&lt;0.8),1.3,IF(AND(A82&gt;=5.55,D82&gt;=0.25,G82&lt;0.948,D82&lt;0.5,A82&gt;=4.5,H82&gt;=5.245,D82&lt;0.8),1.7,IF(AND(D82&lt;1.85,D82&lt;2.25,F82&gt;=2.5,B82&lt;3.15,A82&lt;7.05,A82&gt;=6.15,D82&gt;=0.8),5.6,IF(AND(G82&lt;0.669,H82&gt;=11.488,A82&lt;6.6,B82&gt;=3.15,A82&lt;7.05,A82&gt;=6.15,D82&gt;=0.8),4.7,IF(AND(G82&gt;=0.669,H82&gt;=11.488,A82&lt;6.6,B82&gt;=3.15,A82&lt;7.05,A82&gt;=6.15,D82&gt;=0.8),5.22,IF(AND(H82&lt;6.543,H82&lt;14.396,D82&lt;0.25,G82&lt;0.948,D82&lt;0.5,A82&gt;=4.5,H82&gt;=5.245,D82&lt;0.8),1.4,IF(AND(A82&lt;4.95,A82&lt;5.55,D82&gt;=0.25,G82&lt;0.948,D82&lt;0.5,A82&gt;=4.5,H82&gt;=5.245,D82&lt;0.8),1.4,IF(AND(A82&gt;=4.95,A82&lt;5.55,D82&gt;=0.25,G82&lt;0.948,D82&lt;0.5,A82&gt;=4.5,H82&gt;=5.245,D82&lt;0.8),1.48,IF(AND(H82&lt;10.667,D82&gt;=1.85,D82&lt;2.25,F82&gt;=2.5,B82&lt;3.15,A82&lt;7.05,A82&gt;=6.15,D82&gt;=0.8),5.25,IF(AND(H82&gt;=10.667,D82&gt;=1.85,D82&lt;2.25,F82&gt;=2.5,B82&lt;3.15,A82&lt;7.05,A82&gt;=6.15,D82&gt;=0.8),5.55,IF(AND(G82&lt;0.063,H82&gt;=6.543,H82&lt;14.396,D82&lt;0.25,G82&lt;0.948,D82&lt;0.5,A82&gt;=4.5,H82&gt;=5.245,D82&lt;0.8),1.4,IF(AND(H82&lt;9.212,G82&gt;=0.063,H82&gt;=6.543,H82&lt;14.396,D82&lt;0.25,G82&lt;0.948,D82&lt;0.5,A82&gt;=4.5,H82&gt;=5.245,D82&lt;0.8),1.475,IF(AND(H82&gt;=9.212,G82&gt;=0.063,H82&gt;=6.543,H82&lt;14.396,D82&lt;0.25,G82&lt;0.948,D82&lt;0.5,A82&gt;=4.5,H82&gt;=5.245,D82&lt;0.8),1.5,"shouldnthappen"))))))))))))))))))))))))))))))))</f>
        <v>4.08</v>
      </c>
      <c r="AN82" s="1" t="n">
        <f aca="false">IF(AND(D82&lt;0.7,A82&gt;=5.55),1.633,IF(AND(G82&lt;0.38,B82&lt;2.8,A82&lt;5.55),4.3,IF(AND(G82&gt;=0.38,B82&lt;2.8,A82&lt;5.55),3.325,IF(AND(D82&gt;=0.35,B82&gt;=2.8,A82&lt;5.55),1.6,IF(AND(B82&gt;=3.4,A82&lt;4.8,D82&lt;0.35,B82&gt;=2.8,A82&lt;5.55),1,IF(AND(H82&gt;=11.789,A82&lt;5.9,D82&lt;1.55,D82&gt;=0.7,A82&gt;=5.55),4.325,IF(AND(F82&gt;=2.5,A82&gt;=5.9,D82&lt;1.55,D82&gt;=0.7,A82&gt;=5.55),5.05,IF(AND(D82&lt;1.9,A82&gt;=7.25,D82&gt;=1.55,D82&gt;=0.7,A82&gt;=5.55),6.3,IF(AND(D82&gt;=1.9,A82&gt;=7.25,D82&gt;=1.55,D82&gt;=0.7,A82&gt;=5.55),6.4,IF(AND(A82&lt;4.35,B82&lt;3.4,A82&lt;4.8,D82&lt;0.35,B82&gt;=2.8,A82&lt;5.55),1.1,IF(AND(G82&gt;=0.934,B82&lt;3.45,A82&gt;=4.8,D82&lt;0.35,B82&gt;=2.8,A82&lt;5.55),1.7,IF(AND(H82&gt;=14.877,B82&gt;=3.45,A82&gt;=4.8,D82&lt;0.35,B82&gt;=2.8,A82&lt;5.55),1.3,IF(AND(B82&lt;2.6,H82&lt;11.789,A82&lt;5.9,D82&lt;1.55,D82&gt;=0.7,A82&gt;=5.55),3.9,IF(AND(B82&gt;=2.6,H82&lt;11.789,A82&lt;5.9,D82&lt;1.55,D82&gt;=0.7,A82&gt;=5.55),4.26,IF(AND(A82&lt;6.6,F82&lt;2.5,A82&gt;=5.9,D82&lt;1.55,D82&gt;=0.7,A82&gt;=5.55),4.625,IF(AND(A82&gt;=6.6,F82&lt;2.5,A82&gt;=5.9,D82&lt;1.55,D82&gt;=0.7,A82&gt;=5.55),4.475,IF(AND(B82&lt;2.6,D82&lt;2.05,A82&lt;7.25,D82&gt;=1.55,D82&gt;=0.7,A82&gt;=5.55),5.8,IF(AND(G82&gt;=0.743,D82&gt;=2.05,A82&lt;7.25,D82&gt;=1.55,D82&gt;=0.7,A82&gt;=5.55),5.1,IF(AND(G82&lt;0.422,A82&gt;=4.35,B82&lt;3.4,A82&lt;4.8,D82&lt;0.35,B82&gt;=2.8,A82&lt;5.55),1.367,IF(AND(G82&gt;=0.422,A82&gt;=4.35,B82&lt;3.4,A82&lt;4.8,D82&lt;0.35,B82&gt;=2.8,A82&lt;5.55),1.3,IF(AND(A82&lt;5.05,G82&lt;0.934,B82&lt;3.45,A82&gt;=4.8,D82&lt;0.35,B82&gt;=2.8,A82&lt;5.55),1.525,IF(AND(A82&gt;=5.05,G82&lt;0.934,B82&lt;3.45,A82&gt;=4.8,D82&lt;0.35,B82&gt;=2.8,A82&lt;5.55),1.5,IF(AND(G82&gt;=0.585,H82&lt;14.877,B82&gt;=3.45,A82&gt;=4.8,D82&lt;0.35,B82&gt;=2.8,A82&lt;5.55),1.54,IF(AND(G82&gt;=0.537,G82&lt;0.743,D82&gt;=2.05,A82&lt;7.25,D82&gt;=1.55,D82&gt;=0.7,A82&gt;=5.55),5.833,IF(AND(D82&gt;=0.25,G82&lt;0.585,H82&lt;14.877,B82&gt;=3.45,A82&gt;=4.8,D82&lt;0.35,B82&gt;=2.8,A82&lt;5.55),1.367,IF(AND(D82&lt;1.75,H82&lt;13.795,B82&gt;=2.6,D82&lt;2.05,A82&lt;7.25,D82&gt;=1.55,D82&gt;=0.7,A82&gt;=5.55),5.45,IF(AND(B82&lt;2.85,H82&gt;=13.795,B82&gt;=2.6,D82&lt;2.05,A82&lt;7.25,D82&gt;=1.55,D82&gt;=0.7,A82&gt;=5.55),5.1,IF(AND(B82&gt;=2.85,H82&gt;=13.795,B82&gt;=2.6,D82&lt;2.05,A82&lt;7.25,D82&gt;=1.55,D82&gt;=0.7,A82&gt;=5.55),4.82,IF(AND(G82&lt;0.353,G82&lt;0.537,G82&lt;0.743,D82&gt;=2.05,A82&lt;7.25,D82&gt;=1.55,D82&gt;=0.7,A82&gt;=5.55),5.425,IF(AND(G82&gt;=0.353,G82&lt;0.537,G82&lt;0.743,D82&gt;=2.05,A82&lt;7.25,D82&gt;=1.55,D82&gt;=0.7,A82&gt;=5.55),5.62,IF(AND(G82&lt;0.311,D82&lt;0.25,G82&lt;0.585,H82&lt;14.877,B82&gt;=3.45,A82&gt;=4.8,D82&lt;0.35,B82&gt;=2.8,A82&lt;5.55),1.5,IF(AND(G82&gt;=0.311,D82&lt;0.25,G82&lt;0.585,H82&lt;14.877,B82&gt;=3.45,A82&gt;=4.8,D82&lt;0.35,B82&gt;=2.8,A82&lt;5.55),1.4,IF(AND(B82&gt;=3.1,D82&gt;=1.75,H82&lt;13.795,B82&gt;=2.6,D82&lt;2.05,A82&lt;7.25,D82&gt;=1.55,D82&gt;=0.7,A82&gt;=5.55),5.1,IF(AND(B82&lt;2.85,B82&lt;3.1,D82&gt;=1.75,H82&lt;13.795,B82&gt;=2.6,D82&lt;2.05,A82&lt;7.25,D82&gt;=1.55,D82&gt;=0.7,A82&gt;=5.55),5.2,IF(AND(B82&gt;=2.85,B82&lt;3.1,D82&gt;=1.75,H82&lt;13.795,B82&gt;=2.6,D82&lt;2.05,A82&lt;7.25,D82&gt;=1.55,D82&gt;=0.7,A82&gt;=5.55),5.2,"shouldnthappen")))))))))))))))))))))))))))))))))))</f>
        <v>4.26</v>
      </c>
      <c r="AO82" s="1" t="n">
        <f aca="false">IF(AND(H82&gt;=14.529,G82&lt;0.633,D82&lt;0.8),1.3,IF(AND(A82&lt;5.05,G82&gt;=0.633,D82&lt;0.8),1.35,IF(AND(H82&gt;=14.379,H82&lt;14.529,G82&lt;0.633,D82&lt;0.8),1.7,IF(AND(B82&lt;3.35,A82&gt;=5.05,G82&gt;=0.633,D82&lt;0.8),1.7,IF(AND(D82&gt;=1.45,A82&lt;5.95,F82&lt;2.5,D82&gt;=0.8),4.5,IF(AND(D82&lt;1.35,A82&gt;=5.95,F82&lt;2.5,D82&gt;=0.8),4,IF(AND(D82&lt;1.85,G82&gt;=0.845,F82&gt;=2.5,D82&gt;=0.8),4.8,IF(AND(B82&gt;=4.3,H82&lt;14.379,H82&lt;14.529,G82&lt;0.633,D82&lt;0.8),1.5,IF(AND(A82&lt;5.25,B82&gt;=3.35,A82&gt;=5.05,G82&gt;=0.633,D82&lt;0.8),1.55,IF(AND(A82&gt;=5.25,B82&gt;=3.35,A82&gt;=5.05,G82&gt;=0.633,D82&lt;0.8),1.633,IF(AND(A82&lt;5.05,D82&lt;1.45,A82&lt;5.95,F82&lt;2.5,D82&gt;=0.8),3.3,IF(AND(G82&lt;0.293,D82&gt;=1.35,A82&gt;=5.95,F82&lt;2.5,D82&gt;=0.8),5,IF(AND(A82&gt;=6.6,D82&lt;2.05,G82&lt;0.845,F82&gt;=2.5,D82&gt;=0.8),5.8,IF(AND(B82&lt;3.05,D82&gt;=2.05,G82&lt;0.845,F82&gt;=2.5,D82&gt;=0.8),6.15,IF(AND(B82&lt;2.9,D82&gt;=1.85,G82&gt;=0.845,F82&gt;=2.5,D82&gt;=0.8),5.1,IF(AND(B82&gt;=2.9,D82&gt;=1.85,G82&gt;=0.845,F82&gt;=2.5,D82&gt;=0.8),5.2,IF(AND(B82&gt;=3.8,B82&lt;4.3,H82&lt;14.379,H82&lt;14.529,G82&lt;0.633,D82&lt;0.8),1.333,IF(AND(A82&lt;6.25,G82&gt;=0.293,D82&gt;=1.35,A82&gt;=5.95,F82&lt;2.5,D82&gt;=0.8),4.6,IF(AND(H82&lt;10.351,A82&lt;6.6,D82&lt;2.05,G82&lt;0.845,F82&gt;=2.5,D82&gt;=0.8),5.4,IF(AND(G82&gt;=0.364,B82&gt;=3.05,D82&gt;=2.05,G82&lt;0.845,F82&gt;=2.5,D82&gt;=0.8),5.66,IF(AND(G82&gt;=0.447,B82&lt;3.8,B82&lt;4.3,H82&lt;14.379,H82&lt;14.529,G82&lt;0.633,D82&lt;0.8),1.3,IF(AND(H82&lt;6.247,A82&lt;5.65,A82&gt;=5.05,D82&lt;1.45,A82&lt;5.95,F82&lt;2.5,D82&gt;=0.8),4.033,IF(AND(D82&lt;1.25,A82&gt;=5.65,A82&gt;=5.05,D82&lt;1.45,A82&lt;5.95,F82&lt;2.5,D82&gt;=0.8),3.88,IF(AND(D82&gt;=1.25,A82&gt;=5.65,A82&gt;=5.05,D82&lt;1.45,A82&lt;5.95,F82&lt;2.5,D82&gt;=0.8),4.35,IF(AND(B82&lt;2.65,A82&gt;=6.25,G82&gt;=0.293,D82&gt;=1.35,A82&gt;=5.95,F82&lt;2.5,D82&gt;=0.8),4.9,IF(AND(B82&lt;2.75,H82&gt;=10.351,A82&lt;6.6,D82&lt;2.05,G82&lt;0.845,F82&gt;=2.5,D82&gt;=0.8),5.1,IF(AND(B82&gt;=2.75,H82&gt;=10.351,A82&lt;6.6,D82&lt;2.05,G82&lt;0.845,F82&gt;=2.5,D82&gt;=0.8),4.95,IF(AND(B82&lt;3.15,G82&lt;0.364,B82&gt;=3.05,D82&gt;=2.05,G82&lt;0.845,F82&gt;=2.5,D82&gt;=0.8),5.28,IF(AND(B82&gt;=3.15,G82&lt;0.364,B82&gt;=3.05,D82&gt;=2.05,G82&lt;0.845,F82&gt;=2.5,D82&gt;=0.8),5.5,IF(AND(H82&lt;9.212,G82&lt;0.447,B82&lt;3.8,B82&lt;4.3,H82&lt;14.379,H82&lt;14.529,G82&lt;0.633,D82&lt;0.8),1.4,IF(AND(G82&lt;0.356,H82&gt;=6.247,A82&lt;5.65,A82&gt;=5.05,D82&lt;1.45,A82&lt;5.95,F82&lt;2.5,D82&gt;=0.8),4.2,IF(AND(B82&lt;3,B82&gt;=2.65,A82&gt;=6.25,G82&gt;=0.293,D82&gt;=1.35,A82&gt;=5.95,F82&lt;2.5,D82&gt;=0.8),4.6,IF(AND(B82&gt;=3,B82&gt;=2.65,A82&gt;=6.25,G82&gt;=0.293,D82&gt;=1.35,A82&gt;=5.95,F82&lt;2.5,D82&gt;=0.8),4.7,IF(AND(A82&lt;5.05,H82&gt;=9.212,G82&lt;0.447,B82&lt;3.8,B82&lt;4.3,H82&lt;14.379,H82&lt;14.529,G82&lt;0.633,D82&lt;0.8),1.533,IF(AND(A82&gt;=5.05,H82&gt;=9.212,G82&lt;0.447,B82&lt;3.8,B82&lt;4.3,H82&lt;14.379,H82&lt;14.529,G82&lt;0.633,D82&lt;0.8),1.425,IF(AND(A82&lt;5.35,G82&gt;=0.356,H82&gt;=6.247,A82&lt;5.65,A82&gt;=5.05,D82&lt;1.45,A82&lt;5.95,F82&lt;2.5,D82&gt;=0.8),3.9,IF(AND(A82&gt;=5.35,G82&gt;=0.356,H82&gt;=6.247,A82&lt;5.65,A82&gt;=5.05,D82&lt;1.45,A82&lt;5.95,F82&lt;2.5,D82&gt;=0.8),3.72,"shouldnthappen")))))))))))))))))))))))))))))))))))))</f>
        <v>3.88</v>
      </c>
      <c r="AP82" s="1" t="n">
        <f aca="false">IF(AND(F82&gt;=1.5,A82&lt;5.55),3.84,IF(AND(G82&gt;=0.52,A82&lt;4.75,F82&lt;1.5,A82&lt;5.55),1.16,IF(AND(A82&lt;5.65,A82&lt;5.85,D82&lt;1.55,A82&gt;=5.55),4.2,IF(AND(A82&gt;=5.65,A82&lt;5.85,D82&lt;1.55,A82&gt;=5.55),3.167,IF(AND(G82&gt;=0.798,A82&gt;=5.85,D82&lt;1.55,A82&gt;=5.55),4,IF(AND(F82&lt;2.5,H82&lt;14.1,D82&gt;=1.55,A82&gt;=5.55),4.84,IF(AND(A82&lt;7.2,H82&gt;=14.1,D82&gt;=1.55,A82&gt;=5.55),5.633,IF(AND(A82&gt;=7.2,H82&gt;=14.1,D82&gt;=1.55,A82&gt;=5.55),6.6,IF(AND(G82&lt;0.161,G82&lt;0.52,A82&lt;4.75,F82&lt;1.5,A82&lt;5.55),1.5,IF(AND(D82&gt;=0.5,G82&lt;0.676,A82&gt;=4.75,F82&lt;1.5,A82&lt;5.55),1.6,IF(AND(H82&lt;11.016,G82&gt;=0.676,A82&gt;=4.75,F82&lt;1.5,A82&lt;5.55),1.75,IF(AND(G82&lt;0.209,G82&lt;0.798,A82&gt;=5.85,D82&lt;1.55,A82&gt;=5.55),4.5,IF(AND(G82&gt;=0.74,F82&gt;=2.5,H82&lt;14.1,D82&gt;=1.55,A82&gt;=5.55),6.225,IF(AND(B82&lt;2.95,G82&gt;=0.161,G82&lt;0.52,A82&lt;4.75,F82&lt;1.5,A82&lt;5.55),1.4,IF(AND(B82&gt;=2.95,G82&gt;=0.161,G82&lt;0.52,A82&lt;4.75,F82&lt;1.5,A82&lt;5.55),1.34,IF(AND(B82&lt;3.15,D82&lt;0.5,G82&lt;0.676,A82&gt;=4.75,F82&lt;1.5,A82&lt;5.55),1.52,IF(AND(D82&lt;0.25,H82&gt;=11.016,G82&gt;=0.676,A82&gt;=4.75,F82&lt;1.5,A82&lt;5.55),1.567,IF(AND(D82&gt;=0.25,H82&gt;=11.016,G82&gt;=0.676,A82&gt;=4.75,F82&lt;1.5,A82&lt;5.55),1.5,IF(AND(H82&lt;7.47,G82&gt;=0.209,G82&lt;0.798,A82&gt;=5.85,D82&lt;1.55,A82&gt;=5.55),5.05,IF(AND(B82&lt;2.85,G82&lt;0.74,F82&gt;=2.5,H82&lt;14.1,D82&gt;=1.55,A82&gt;=5.55),5.35,IF(AND(B82&lt;3.3,B82&gt;=3.15,D82&lt;0.5,G82&lt;0.676,A82&gt;=4.75,F82&lt;1.5,A82&lt;5.55),1.2,IF(AND(D82&lt;1.45,H82&gt;=7.47,G82&gt;=0.209,G82&lt;0.798,A82&gt;=5.85,D82&lt;1.55,A82&gt;=5.55),4.66,IF(AND(D82&gt;=1.45,H82&gt;=7.47,G82&gt;=0.209,G82&lt;0.798,A82&gt;=5.85,D82&lt;1.55,A82&gt;=5.55),4.64,IF(AND(A82&gt;=7.05,B82&gt;=2.85,G82&lt;0.74,F82&gt;=2.5,H82&lt;14.1,D82&gt;=1.55,A82&gt;=5.55),5.8,IF(AND(B82&gt;=3.25,A82&lt;7.05,B82&gt;=2.85,G82&lt;0.74,F82&gt;=2.5,H82&lt;14.1,D82&gt;=1.55,A82&gt;=5.55),5.7,IF(AND(H82&gt;=13.641,D82&lt;0.25,B82&gt;=3.3,B82&gt;=3.15,D82&lt;0.5,G82&lt;0.676,A82&gt;=4.75,F82&lt;1.5,A82&lt;5.55),1.3,IF(AND(D82&lt;0.35,D82&gt;=0.25,B82&gt;=3.3,B82&gt;=3.15,D82&lt;0.5,G82&lt;0.676,A82&gt;=4.75,F82&lt;1.5,A82&lt;5.55),1.367,IF(AND(D82&gt;=0.35,D82&gt;=0.25,B82&gt;=3.3,B82&gt;=3.15,D82&lt;0.5,G82&lt;0.676,A82&gt;=4.75,F82&lt;1.5,A82&lt;5.55),1.3,IF(AND(A82&lt;6.35,B82&lt;3.25,A82&lt;7.05,B82&gt;=2.85,G82&lt;0.74,F82&gt;=2.5,H82&lt;14.1,D82&gt;=1.55,A82&gt;=5.55),5.6,IF(AND(A82&gt;=6.35,B82&lt;3.25,A82&lt;7.05,B82&gt;=2.85,G82&lt;0.74,F82&gt;=2.5,H82&lt;14.1,D82&gt;=1.55,A82&gt;=5.55),5.325,IF(AND(A82&lt;5.1,H82&lt;13.641,D82&lt;0.25,B82&gt;=3.3,B82&gt;=3.15,D82&lt;0.5,G82&lt;0.676,A82&gt;=4.75,F82&lt;1.5,A82&lt;5.55),1.4,IF(AND(H82&gt;=11.031,A82&gt;=5.1,H82&lt;13.641,D82&lt;0.25,B82&gt;=3.3,B82&gt;=3.15,D82&lt;0.5,G82&lt;0.676,A82&gt;=4.75,F82&lt;1.5,A82&lt;5.55),1.4,IF(AND(A82&lt;5.45,H82&lt;11.031,A82&gt;=5.1,H82&lt;13.641,D82&lt;0.25,B82&gt;=3.3,B82&gt;=3.15,D82&lt;0.5,G82&lt;0.676,A82&gt;=4.75,F82&lt;1.5,A82&lt;5.55),1.5,IF(AND(A82&gt;=5.45,H82&lt;11.031,A82&gt;=5.1,H82&lt;13.641,D82&lt;0.25,B82&gt;=3.3,B82&gt;=3.15,D82&lt;0.5,G82&lt;0.676,A82&gt;=4.75,F82&lt;1.5,A82&lt;5.55),1.4,"shouldnthappen"))))))))))))))))))))))))))))))))))</f>
        <v>3.167</v>
      </c>
      <c r="AQ82" s="1" t="n">
        <f aca="false">IF(AND(H82&lt;6.926,D82&gt;=0.35,F82&lt;1.5),1.9,IF(AND(G82&gt;=0.869,D82&gt;=1.75,F82&gt;=1.5),5.15,IF(AND(A82&lt;4.35,A82&lt;5.05,D82&lt;0.35,F82&lt;1.5),1.1,IF(AND(H82&lt;6.089,A82&gt;=5.05,D82&lt;0.35,F82&lt;1.5),1.7,IF(AND(H82&gt;=13.089,H82&gt;=6.926,D82&gt;=0.35,F82&lt;1.5),1.3,IF(AND(G82&lt;0.695,D82&lt;1.15,D82&lt;1.75,F82&gt;=1.5),3.62,IF(AND(G82&gt;=0.695,D82&lt;1.15,D82&lt;1.75,F82&gt;=1.5),3,IF(AND(G82&gt;=0.585,H82&gt;=6.089,A82&gt;=5.05,D82&lt;0.35,F82&lt;1.5),1.5,IF(AND(H82&lt;9.582,H82&lt;13.089,H82&gt;=6.926,D82&gt;=0.35,F82&lt;1.5),1.5,IF(AND(H82&gt;=9.582,H82&lt;13.089,H82&gt;=6.926,D82&gt;=0.35,F82&lt;1.5),1.6,IF(AND(D82&lt;1.35,H82&lt;9.349,D82&gt;=1.15,D82&lt;1.75,F82&gt;=1.5),3.867,IF(AND(D82&lt;2.05,A82&lt;7.05,G82&lt;0.869,D82&gt;=1.75,F82&gt;=1.5),4.9,IF(AND(B82&gt;=3.3,A82&gt;=7.05,G82&lt;0.869,D82&gt;=1.75,F82&gt;=1.5),6.1,IF(AND(G82&lt;0.347,H82&lt;11.218,A82&gt;=4.35,A82&lt;5.05,D82&lt;0.35,F82&lt;1.5),1.4,IF(AND(G82&gt;=0.347,H82&lt;11.218,A82&gt;=4.35,A82&lt;5.05,D82&lt;0.35,F82&lt;1.5),1.5,IF(AND(G82&gt;=0.265,H82&gt;=11.218,A82&gt;=4.35,A82&lt;5.05,D82&lt;0.35,F82&lt;1.5),1.45,IF(AND(A82&gt;=5.4,G82&lt;0.585,H82&gt;=6.089,A82&gt;=5.05,D82&lt;0.35,F82&lt;1.5),1.35,IF(AND(B82&gt;=2.9,D82&gt;=1.35,H82&lt;9.349,D82&gt;=1.15,D82&lt;1.75,F82&gt;=1.5),4.6,IF(AND(D82&gt;=1.35,A82&lt;6.15,H82&gt;=9.349,D82&gt;=1.15,D82&lt;1.75,F82&gt;=1.5),4.54,IF(AND(H82&lt;10.927,A82&gt;=6.15,H82&gt;=9.349,D82&gt;=1.15,D82&lt;1.75,F82&gt;=1.5),4.3,IF(AND(G82&lt;0.512,D82&gt;=2.05,A82&lt;7.05,G82&lt;0.869,D82&gt;=1.75,F82&gt;=1.5),5.533,IF(AND(G82&gt;=0.512,D82&gt;=2.05,A82&lt;7.05,G82&lt;0.869,D82&gt;=1.75,F82&gt;=1.5),5.88,IF(AND(H82&lt;11.551,B82&lt;3.3,A82&gt;=7.05,G82&lt;0.869,D82&gt;=1.75,F82&gt;=1.5),6.3,IF(AND(G82&lt;0.227,G82&lt;0.265,H82&gt;=11.218,A82&gt;=4.35,A82&lt;5.05,D82&lt;0.35,F82&lt;1.5),1.4,IF(AND(G82&gt;=0.227,G82&lt;0.265,H82&gt;=11.218,A82&gt;=4.35,A82&lt;5.05,D82&lt;0.35,F82&lt;1.5),1.26,IF(AND(H82&lt;11.031,A82&lt;5.4,G82&lt;0.585,H82&gt;=6.089,A82&gt;=5.05,D82&lt;0.35,F82&lt;1.5),1.5,IF(AND(H82&gt;=11.031,A82&lt;5.4,G82&lt;0.585,H82&gt;=6.089,A82&gt;=5.05,D82&lt;0.35,F82&lt;1.5),1.4,IF(AND(A82&lt;5.45,B82&lt;2.9,D82&gt;=1.35,H82&lt;9.349,D82&gt;=1.15,D82&lt;1.75,F82&gt;=1.5),4.5,IF(AND(A82&lt;5.9,D82&lt;1.35,A82&lt;6.15,H82&gt;=9.349,D82&gt;=1.15,D82&lt;1.75,F82&gt;=1.5),4.2,IF(AND(A82&gt;=5.9,D82&lt;1.35,A82&lt;6.15,H82&gt;=9.349,D82&gt;=1.15,D82&lt;1.75,F82&gt;=1.5),4,IF(AND(A82&gt;=6.75,H82&gt;=10.927,A82&gt;=6.15,H82&gt;=9.349,D82&gt;=1.15,D82&lt;1.75,F82&gt;=1.5),4.767,IF(AND(B82&lt;2.9,H82&gt;=11.551,B82&lt;3.3,A82&gt;=7.05,G82&lt;0.869,D82&gt;=1.75,F82&gt;=1.5),6.7,IF(AND(B82&gt;=2.9,H82&gt;=11.551,B82&lt;3.3,A82&gt;=7.05,G82&lt;0.869,D82&gt;=1.75,F82&gt;=1.5),6.6,IF(AND(B82&lt;2.45,A82&gt;=5.45,B82&lt;2.9,D82&gt;=1.35,H82&lt;9.349,D82&gt;=1.15,D82&lt;1.75,F82&gt;=1.5),5,IF(AND(B82&gt;=2.45,A82&gt;=5.45,B82&lt;2.9,D82&gt;=1.35,H82&lt;9.349,D82&gt;=1.15,D82&lt;1.75,F82&gt;=1.5),5.1,IF(AND(H82&lt;11.166,A82&lt;6.75,H82&gt;=10.927,A82&gt;=6.15,H82&gt;=9.349,D82&gt;=1.15,D82&lt;1.75,F82&gt;=1.5),4.9,IF(AND(G82&lt;0.228,H82&gt;=11.166,A82&lt;6.75,H82&gt;=10.927,A82&gt;=6.15,H82&gt;=9.349,D82&gt;=1.15,D82&lt;1.75,F82&gt;=1.5),4.7,IF(AND(H82&lt;13.531,G82&gt;=0.228,H82&gt;=11.166,A82&lt;6.75,H82&gt;=10.927,A82&gt;=6.15,H82&gt;=9.349,D82&gt;=1.15,D82&lt;1.75,F82&gt;=1.5),4.4,IF(AND(H82&gt;=13.531,G82&gt;=0.228,H82&gt;=11.166,A82&lt;6.75,H82&gt;=10.927,A82&gt;=6.15,H82&gt;=9.349,D82&gt;=1.15,D82&lt;1.75,F82&gt;=1.5),4.6,"shouldnthappen")))))))))))))))))))))))))))))))))))))))</f>
        <v>3.62</v>
      </c>
      <c r="AR82" s="1" t="n">
        <f aca="false">IF(AND(G82&gt;=0.93,B82&lt;3.65,F82&lt;1.5),1.7,IF(AND(H82&lt;6.542,B82&gt;=3.65,F82&lt;1.5),1.767,IF(AND(A82&gt;=7.05,D82&gt;=1.55,F82&gt;=1.5),6.3,IF(AND(G82&lt;0.123,H82&gt;=6.542,B82&gt;=3.65,F82&lt;1.5),1.367,IF(AND(A82&lt;5.15,A82&lt;5.65,D82&lt;1.55,F82&gt;=1.5),3.15,IF(AND(A82&lt;4.8,G82&gt;=0.447,G82&lt;0.93,B82&lt;3.65,F82&lt;1.5),1.24,IF(AND(A82&gt;=4.8,G82&gt;=0.447,G82&lt;0.93,B82&lt;3.65,F82&lt;1.5),1.4,IF(AND(G82&lt;0.151,G82&gt;=0.123,H82&gt;=6.542,B82&gt;=3.65,F82&lt;1.5),1.7,IF(AND(G82&gt;=0.151,G82&gt;=0.123,H82&gt;=6.542,B82&gt;=3.65,F82&lt;1.5),1.5,IF(AND(D82&gt;=1.45,A82&gt;=5.15,A82&lt;5.65,D82&lt;1.55,F82&gt;=1.5),4.5,IF(AND(B82&lt;2.65,D82&gt;=1.35,A82&gt;=5.65,D82&lt;1.55,F82&gt;=1.5),4.9,IF(AND(G82&lt;0.527,F82&lt;2.5,A82&lt;7.05,D82&gt;=1.55,F82&gt;=1.5),5.075,IF(AND(G82&gt;=0.527,F82&lt;2.5,A82&lt;7.05,D82&gt;=1.55,F82&gt;=1.5),4.7,IF(AND(A82&lt;4.65,G82&lt;0.265,G82&lt;0.447,G82&lt;0.93,B82&lt;3.65,F82&lt;1.5),1.42,IF(AND(G82&lt;0.3,G82&gt;=0.265,G82&lt;0.447,G82&lt;0.93,B82&lt;3.65,F82&lt;1.5),1.6,IF(AND(G82&gt;=0.3,G82&gt;=0.265,G82&lt;0.447,G82&lt;0.93,B82&lt;3.65,F82&lt;1.5),1.4,IF(AND(G82&lt;0.356,D82&lt;1.45,A82&gt;=5.15,A82&lt;5.65,D82&lt;1.55,F82&gt;=1.5),4.125,IF(AND(D82&lt;1.1,A82&lt;6.2,D82&lt;1.35,A82&gt;=5.65,D82&lt;1.55,F82&gt;=1.5),4.1,IF(AND(D82&gt;=1.1,A82&lt;6.2,D82&lt;1.35,A82&gt;=5.65,D82&lt;1.55,F82&gt;=1.5),4.175,IF(AND(H82&gt;=13.433,A82&gt;=6.2,D82&lt;1.35,A82&gt;=5.65,D82&lt;1.55,F82&gt;=1.5),4.6,IF(AND(G82&lt;0.437,B82&gt;=2.65,D82&gt;=1.35,A82&gt;=5.65,D82&lt;1.55,F82&gt;=1.5),4.625,IF(AND(G82&gt;=0.437,B82&gt;=2.65,D82&gt;=1.35,A82&gt;=5.65,D82&lt;1.55,F82&gt;=1.5),4.75,IF(AND(B82&gt;=3.15,H82&lt;11.146,F82&gt;=2.5,A82&lt;7.05,D82&gt;=1.55,F82&gt;=1.5),5.667,IF(AND(B82&lt;2.65,H82&gt;=11.146,F82&gt;=2.5,A82&lt;7.05,D82&gt;=1.55,F82&gt;=1.5),5.8,IF(AND(B82&lt;3.3,A82&gt;=4.65,G82&lt;0.265,G82&lt;0.447,G82&lt;0.93,B82&lt;3.65,F82&lt;1.5),1.32,IF(AND(B82&gt;=3.3,A82&gt;=4.65,G82&lt;0.265,G82&lt;0.447,G82&lt;0.93,B82&lt;3.65,F82&lt;1.5),1.425,IF(AND(B82&lt;2.8,G82&gt;=0.356,D82&lt;1.45,A82&gt;=5.15,A82&lt;5.65,D82&lt;1.55,F82&gt;=1.5),3.86,IF(AND(B82&gt;=2.8,G82&gt;=0.356,D82&lt;1.45,A82&gt;=5.15,A82&lt;5.65,D82&lt;1.55,F82&gt;=1.5),3.6,IF(AND(B82&lt;2.6,H82&lt;13.433,A82&gt;=6.2,D82&lt;1.35,A82&gt;=5.65,D82&lt;1.55,F82&gt;=1.5),4.4,IF(AND(B82&gt;=2.6,H82&lt;13.433,A82&gt;=6.2,D82&lt;1.35,A82&gt;=5.65,D82&lt;1.55,F82&gt;=1.5),4.3,IF(AND(G82&lt;0.151,B82&lt;3.15,H82&lt;11.146,F82&gt;=2.5,A82&lt;7.05,D82&gt;=1.55,F82&gt;=1.5),5.5,IF(AND(H82&lt;15.52,B82&gt;=2.65,H82&gt;=11.146,F82&gt;=2.5,A82&lt;7.05,D82&gt;=1.55,F82&gt;=1.5),5.4,IF(AND(H82&gt;=15.52,B82&gt;=2.65,H82&gt;=11.146,F82&gt;=2.5,A82&lt;7.05,D82&gt;=1.55,F82&gt;=1.5),5.733,IF(AND(H82&lt;10.74,G82&gt;=0.151,B82&lt;3.15,H82&lt;11.146,F82&gt;=2.5,A82&lt;7.05,D82&gt;=1.55,F82&gt;=1.5),5.12,IF(AND(H82&gt;=10.74,G82&gt;=0.151,B82&lt;3.15,H82&lt;11.146,F82&gt;=2.5,A82&lt;7.05,D82&gt;=1.55,F82&gt;=1.5),4.9,"shouldnthappen")))))))))))))))))))))))))))))))))))</f>
        <v>4.1</v>
      </c>
      <c r="AS82" s="1" t="n">
        <f aca="false">IF(AND(F82&gt;=1.5,A82&lt;5.55),4.18,IF(AND(F82&gt;=2.5,B82&lt;2.75,A82&gt;=5.55),5.38,IF(AND(G82&gt;=0.587,B82&lt;3.75,F82&lt;1.5,A82&lt;5.55),1.48,IF(AND(H82&lt;6.51,B82&gt;=3.75,F82&lt;1.5,A82&lt;5.55),1.9,IF(AND(H82&gt;=6.51,B82&gt;=3.75,F82&lt;1.5,A82&lt;5.55),1.425,IF(AND(G82&gt;=0.868,F82&lt;2.5,B82&lt;2.75,A82&gt;=5.55),4.65,IF(AND(F82&lt;1.5,D82&lt;1.55,B82&gt;=2.75,A82&gt;=5.55),1.7,IF(AND(G82&gt;=0.857,D82&gt;=1.55,B82&gt;=2.75,A82&gt;=5.55),5.033,IF(AND(G82&gt;=0.518,G82&lt;0.587,B82&lt;3.75,F82&lt;1.5,A82&lt;5.55),1,IF(AND(D82&lt;1.05,G82&lt;0.868,F82&lt;2.5,B82&lt;2.75,A82&gt;=5.55),3.5,IF(AND(G82&lt;0.404,D82&gt;=1.05,G82&lt;0.868,F82&lt;2.5,B82&lt;2.75,A82&gt;=5.55),4.2,IF(AND(G82&gt;=0.404,D82&gt;=1.05,G82&lt;0.868,F82&lt;2.5,B82&lt;2.75,A82&gt;=5.55),3.94,IF(AND(F82&lt;2.5,B82&lt;2.95,F82&gt;=1.5,D82&lt;1.55,B82&gt;=2.75,A82&gt;=5.55),4.68,IF(AND(F82&gt;=2.5,B82&lt;2.95,F82&gt;=1.5,D82&lt;1.55,B82&gt;=2.75,A82&gt;=5.55),5.1,IF(AND(H82&lt;10.883,B82&gt;=2.95,F82&gt;=1.5,D82&lt;1.55,B82&gt;=2.75,A82&gt;=5.55),4.15,IF(AND(H82&gt;=10.883,B82&gt;=2.95,F82&gt;=1.5,D82&lt;1.55,B82&gt;=2.75,A82&gt;=5.55),4.5,IF(AND(H82&gt;=14.1,D82&lt;2.05,G82&lt;0.857,D82&gt;=1.55,B82&gt;=2.75,A82&gt;=5.55),6.6,IF(AND(G82&lt;0.063,B82&lt;3.15,G82&lt;0.518,G82&lt;0.587,B82&lt;3.75,F82&lt;1.5,A82&lt;5.55),1.4,IF(AND(G82&gt;=0.063,B82&lt;3.15,G82&lt;0.518,G82&lt;0.587,B82&lt;3.75,F82&lt;1.5,A82&lt;5.55),1.5,IF(AND(H82&gt;=10.563,B82&gt;=3.15,G82&lt;0.518,G82&lt;0.587,B82&lt;3.75,F82&lt;1.5,A82&lt;5.55),1.325,IF(AND(B82&lt;2.95,H82&lt;14.1,D82&lt;2.05,G82&lt;0.857,D82&gt;=1.55,B82&gt;=2.75,A82&gt;=5.55),6.125,IF(AND(A82&lt;6.65,G82&lt;0.364,D82&gt;=2.05,G82&lt;0.857,D82&gt;=1.55,B82&gt;=2.75,A82&gt;=5.55),5.45,IF(AND(G82&gt;=0.774,G82&gt;=0.364,D82&gt;=2.05,G82&lt;0.857,D82&gt;=1.55,B82&gt;=2.75,A82&gt;=5.55),5.4,IF(AND(H82&gt;=9.279,H82&lt;10.563,B82&gt;=3.15,G82&lt;0.518,G82&lt;0.587,B82&lt;3.75,F82&lt;1.5,A82&lt;5.55),1.475,IF(AND(D82&lt;1.65,B82&gt;=2.95,H82&lt;14.1,D82&lt;2.05,G82&lt;0.857,D82&gt;=1.55,B82&gt;=2.75,A82&gt;=5.55),5.8,IF(AND(B82&lt;3.15,A82&gt;=6.65,G82&lt;0.364,D82&gt;=2.05,G82&lt;0.857,D82&gt;=1.55,B82&gt;=2.75,A82&gt;=5.55),5.3,IF(AND(B82&gt;=3.15,A82&gt;=6.65,G82&lt;0.364,D82&gt;=2.05,G82&lt;0.857,D82&gt;=1.55,B82&gt;=2.75,A82&gt;=5.55),5.7,IF(AND(A82&gt;=6.75,G82&lt;0.774,G82&gt;=0.364,D82&gt;=2.05,G82&lt;0.857,D82&gt;=1.55,B82&gt;=2.75,A82&gt;=5.55),5.9,IF(AND(G82&lt;0.417,H82&lt;9.279,H82&lt;10.563,B82&gt;=3.15,G82&lt;0.518,G82&lt;0.587,B82&lt;3.75,F82&lt;1.5,A82&lt;5.55),1.4,IF(AND(G82&gt;=0.417,H82&lt;9.279,H82&lt;10.563,B82&gt;=3.15,G82&lt;0.518,G82&lt;0.587,B82&lt;3.75,F82&lt;1.5,A82&lt;5.55),1.3,IF(AND(A82&lt;6.3,D82&gt;=1.65,B82&gt;=2.95,H82&lt;14.1,D82&lt;2.05,G82&lt;0.857,D82&gt;=1.55,B82&gt;=2.75,A82&gt;=5.55),4.9,IF(AND(A82&gt;=6.3,D82&gt;=1.65,B82&gt;=2.95,H82&lt;14.1,D82&lt;2.05,G82&lt;0.857,D82&gt;=1.55,B82&gt;=2.75,A82&gt;=5.55),5.3,IF(AND(G82&gt;=0.657,A82&lt;6.75,G82&lt;0.774,G82&gt;=0.364,D82&gt;=2.05,G82&lt;0.857,D82&gt;=1.55,B82&gt;=2.75,A82&gt;=5.55),6,IF(AND(B82&lt;3.2,G82&lt;0.657,A82&lt;6.75,G82&lt;0.774,G82&gt;=0.364,D82&gt;=2.05,G82&lt;0.857,D82&gt;=1.55,B82&gt;=2.75,A82&gt;=5.55),5.6,IF(AND(B82&gt;=3.2,G82&lt;0.657,A82&lt;6.75,G82&lt;0.774,G82&gt;=0.364,D82&gt;=2.05,G82&lt;0.857,D82&gt;=1.55,B82&gt;=2.75,A82&gt;=5.55),5.65,"shouldnthappen")))))))))))))))))))))))))))))))))))</f>
        <v>3.5</v>
      </c>
      <c r="AT82" s="1" t="n">
        <f aca="false">IF(AND(H82&gt;=16.284,A82&gt;=5.55),6.533,IF(AND(G82&gt;=0.52,A82&lt;4.85,A82&lt;5.55),1.05,IF(AND(G82&lt;0.227,G82&lt;0.52,A82&lt;4.85,A82&lt;5.55),1.4,IF(AND(G82&gt;=0.227,G82&lt;0.52,A82&lt;4.85,A82&lt;5.55),1.3,IF(AND(D82&gt;=0.45,F82&lt;1.5,A82&gt;=4.85,A82&lt;5.55),1.667,IF(AND(B82&gt;=2.75,F82&gt;=1.5,A82&gt;=4.85,A82&lt;5.55),4.5,IF(AND(F82&lt;2.5,B82&gt;=3.15,H82&lt;16.284,A82&gt;=5.55),4.7,IF(AND(G82&gt;=0.934,D82&lt;0.45,F82&lt;1.5,A82&gt;=4.85,A82&lt;5.55),1.7,IF(AND(D82&gt;=1.2,B82&lt;2.75,F82&gt;=1.5,A82&gt;=4.85,A82&lt;5.55),4.25,IF(AND(G82&gt;=0.774,F82&gt;=2.5,B82&gt;=3.15,H82&lt;16.284,A82&gt;=5.55),5.4,IF(AND(B82&lt;3.1,G82&lt;0.934,D82&lt;0.45,F82&lt;1.5,A82&gt;=4.85,A82&lt;5.55),1.6,IF(AND(D82&lt;1.05,D82&lt;1.2,B82&lt;2.75,F82&gt;=1.5,A82&gt;=4.85,A82&lt;5.55),3.433,IF(AND(D82&gt;=1.05,D82&lt;1.2,B82&lt;2.75,F82&gt;=1.5,A82&gt;=4.85,A82&lt;5.55),3.267,IF(AND(H82&lt;8.486,D82&lt;1.35,F82&lt;2.5,B82&lt;3.15,H82&lt;16.284,A82&gt;=5.55),3.85,IF(AND(D82&gt;=1.55,D82&gt;=1.35,F82&lt;2.5,B82&lt;3.15,H82&lt;16.284,A82&gt;=5.55),5.1,IF(AND(H82&lt;10.464,A82&lt;6.35,F82&gt;=2.5,B82&lt;3.15,H82&lt;16.284,A82&gt;=5.55),5.08,IF(AND(H82&gt;=10.464,A82&lt;6.35,F82&gt;=2.5,B82&lt;3.15,H82&lt;16.284,A82&gt;=5.55),4.9,IF(AND(D82&lt;1.85,A82&gt;=6.35,F82&gt;=2.5,B82&lt;3.15,H82&lt;16.284,A82&gt;=5.55),5.8,IF(AND(H82&gt;=10.393,G82&lt;0.774,F82&gt;=2.5,B82&gt;=3.15,H82&lt;16.284,A82&gt;=5.55),5.425,IF(AND(B82&lt;2.6,H82&gt;=8.486,D82&lt;1.35,F82&lt;2.5,B82&lt;3.15,H82&lt;16.284,A82&gt;=5.55),3.9,IF(AND(G82&gt;=0.567,D82&lt;1.55,D82&gt;=1.35,F82&lt;2.5,B82&lt;3.15,H82&lt;16.284,A82&gt;=5.55),4.4,IF(AND(B82&lt;3.25,H82&lt;10.393,G82&lt;0.774,F82&gt;=2.5,B82&gt;=3.15,H82&lt;16.284,A82&gt;=5.55),5.7,IF(AND(B82&gt;=3.25,H82&lt;10.393,G82&lt;0.774,F82&gt;=2.5,B82&gt;=3.15,H82&lt;16.284,A82&gt;=5.55),5.98,IF(AND(G82&lt;0.079,G82&lt;0.338,B82&gt;=3.1,G82&lt;0.934,D82&lt;0.45,F82&lt;1.5,A82&gt;=4.85,A82&lt;5.55),1.425,IF(AND(B82&lt;3.35,G82&gt;=0.338,B82&gt;=3.1,G82&lt;0.934,D82&lt;0.45,F82&lt;1.5,A82&gt;=4.85,A82&lt;5.55),1.4,IF(AND(G82&lt;0.404,B82&gt;=2.6,H82&gt;=8.486,D82&lt;1.35,F82&lt;2.5,B82&lt;3.15,H82&lt;16.284,A82&gt;=5.55),4.3,IF(AND(G82&gt;=0.404,B82&gt;=2.6,H82&gt;=8.486,D82&lt;1.35,F82&lt;2.5,B82&lt;3.15,H82&lt;16.284,A82&gt;=5.55),4.025,IF(AND(B82&gt;=3.05,G82&lt;0.567,D82&lt;1.55,D82&gt;=1.35,F82&lt;2.5,B82&lt;3.15,H82&lt;16.284,A82&gt;=5.55),4.7,IF(AND(A82&lt;6.45,H82&lt;10.667,D82&gt;=1.85,A82&gt;=6.35,F82&gt;=2.5,B82&lt;3.15,H82&lt;16.284,A82&gt;=5.55),5.3,IF(AND(A82&gt;=6.45,H82&lt;10.667,D82&gt;=1.85,A82&gt;=6.35,F82&gt;=2.5,B82&lt;3.15,H82&lt;16.284,A82&gt;=5.55),5.167,IF(AND(B82&lt;2.95,H82&gt;=10.667,D82&gt;=1.85,A82&gt;=6.35,F82&gt;=2.5,B82&lt;3.15,H82&lt;16.284,A82&gt;=5.55),5.6,IF(AND(B82&gt;=2.95,H82&gt;=10.667,D82&gt;=1.85,A82&gt;=6.35,F82&gt;=2.5,B82&lt;3.15,H82&lt;16.284,A82&gt;=5.55),5.5,IF(AND(H82&lt;10.325,G82&gt;=0.079,G82&lt;0.338,B82&gt;=3.1,G82&lt;0.934,D82&lt;0.45,F82&lt;1.5,A82&gt;=4.85,A82&lt;5.55),1.5,IF(AND(G82&lt;0.385,B82&gt;=3.35,G82&gt;=0.338,B82&gt;=3.1,G82&lt;0.934,D82&lt;0.45,F82&lt;1.5,A82&gt;=4.85,A82&lt;5.55),1.5,IF(AND(G82&gt;=0.385,B82&gt;=3.35,G82&gt;=0.338,B82&gt;=3.1,G82&lt;0.934,D82&lt;0.45,F82&lt;1.5,A82&gt;=4.85,A82&lt;5.55),1.42,IF(AND(B82&lt;2.5,B82&lt;3.05,G82&lt;0.567,D82&lt;1.55,D82&gt;=1.35,F82&lt;2.5,B82&lt;3.15,H82&lt;16.284,A82&gt;=5.55),4.5,IF(AND(B82&gt;=2.5,B82&lt;3.05,G82&lt;0.567,D82&lt;1.55,D82&gt;=1.35,F82&lt;2.5,B82&lt;3.15,H82&lt;16.284,A82&gt;=5.55),4.56,IF(AND(H82&lt;12.506,H82&gt;=10.325,G82&gt;=0.079,G82&lt;0.338,B82&gt;=3.1,G82&lt;0.934,D82&lt;0.45,F82&lt;1.5,A82&gt;=4.85,A82&lt;5.55),1.2,IF(AND(H82&gt;=12.506,H82&gt;=10.325,G82&gt;=0.079,G82&lt;0.338,B82&gt;=3.1,G82&lt;0.934,D82&lt;0.45,F82&lt;1.5,A82&gt;=4.85,A82&lt;5.55),1.3,"shouldnthappen")))))))))))))))))))))))))))))))))))))))</f>
        <v>4.025</v>
      </c>
      <c r="AU82" s="1" t="n">
        <f aca="false">IF(AND(G82&gt;=0.52,B82&lt;3.05,F82&lt;1.5),1.1,IF(AND(G82&lt;0.35,G82&lt;0.52,B82&lt;3.05,F82&lt;1.5),1.4,IF(AND(G82&gt;=0.35,G82&lt;0.52,B82&lt;3.05,F82&lt;1.5),1.3,IF(AND(G82&gt;=0.227,G82&lt;0.347,B82&gt;=3.05,F82&lt;1.5),1.32,IF(AND(H82&lt;6.417,G82&gt;=0.347,B82&gt;=3.05,F82&lt;1.5),1.7,IF(AND(A82&gt;=7.25,A82&gt;=6.6,F82&gt;=2.5,F82&gt;=1.5),6.35,IF(AND(G82&lt;0.11,G82&lt;0.227,G82&lt;0.347,B82&gt;=3.05,F82&lt;1.5),1.333,IF(AND(H82&lt;9.441,H82&gt;=6.417,G82&gt;=0.347,B82&gt;=3.05,F82&lt;1.5),1.425,IF(AND(B82&lt;2.75,G82&lt;0.451,H82&lt;10.266,F82&lt;2.5,F82&gt;=1.5),4,IF(AND(B82&gt;=2.75,G82&lt;0.451,H82&lt;10.266,F82&lt;2.5,F82&gt;=1.5),4.433,IF(AND(G82&gt;=0.865,G82&gt;=0.451,H82&lt;10.266,F82&lt;2.5,F82&gt;=1.5),4.2,IF(AND(B82&lt;2.45,H82&lt;13.665,H82&gt;=10.266,F82&lt;2.5,F82&gt;=1.5),3.7,IF(AND(G82&lt;0.302,H82&gt;=13.665,H82&gt;=10.266,F82&lt;2.5,F82&gt;=1.5),5,IF(AND(B82&lt;2.9,A82&lt;6.1,A82&lt;6.6,F82&gt;=2.5,F82&gt;=1.5),5.06,IF(AND(B82&gt;=2.9,A82&lt;6.1,A82&lt;6.6,F82&gt;=2.5,F82&gt;=1.5),4.8,IF(AND(B82&lt;3.05,A82&gt;=6.1,A82&lt;6.6,F82&gt;=2.5,F82&gt;=1.5),5.6,IF(AND(B82&gt;=3.05,A82&gt;=6.1,A82&lt;6.6,F82&gt;=2.5,F82&gt;=1.5),5.267,IF(AND(H82&gt;=14.564,A82&lt;7.25,A82&gt;=6.6,F82&gt;=2.5,F82&gt;=1.5),5.6,IF(AND(H82&gt;=14.309,G82&gt;=0.11,G82&lt;0.227,G82&lt;0.347,B82&gt;=3.05,F82&lt;1.5),1.7,IF(AND(D82&lt;0.4,H82&gt;=9.441,H82&gt;=6.417,G82&gt;=0.347,B82&gt;=3.05,F82&lt;1.5),1.5,IF(AND(D82&gt;=0.4,H82&gt;=9.441,H82&gt;=6.417,G82&gt;=0.347,B82&gt;=3.05,F82&lt;1.5),1.633,IF(AND(A82&lt;5.35,G82&lt;0.865,G82&gt;=0.451,H82&lt;10.266,F82&lt;2.5,F82&gt;=1.5),3.15,IF(AND(D82&lt;1.45,G82&gt;=0.302,H82&gt;=13.665,H82&gt;=10.266,F82&lt;2.5,F82&gt;=1.5),4.74,IF(AND(D82&gt;=1.45,G82&gt;=0.302,H82&gt;=13.665,H82&gt;=10.266,F82&lt;2.5,F82&gt;=1.5),4.567,IF(AND(H82&lt;8.836,H82&lt;14.564,A82&lt;7.25,A82&gt;=6.6,F82&gt;=2.5,F82&gt;=1.5),5.7,IF(AND(H82&gt;=8.836,H82&lt;14.564,A82&lt;7.25,A82&gt;=6.6,F82&gt;=2.5,F82&gt;=1.5),5.9,IF(AND(H82&lt;11.53,H82&lt;14.309,G82&gt;=0.11,G82&lt;0.227,G82&lt;0.347,B82&gt;=3.05,F82&lt;1.5),1.5,IF(AND(H82&gt;=11.53,H82&lt;14.309,G82&gt;=0.11,G82&lt;0.227,G82&lt;0.347,B82&gt;=3.05,F82&lt;1.5),1.467,IF(AND(H82&lt;9.386,A82&gt;=5.35,G82&lt;0.865,G82&gt;=0.451,H82&lt;10.266,F82&lt;2.5,F82&gt;=1.5),3.56,IF(AND(H82&gt;=9.386,A82&gt;=5.35,G82&lt;0.865,G82&gt;=0.451,H82&lt;10.266,F82&lt;2.5,F82&gt;=1.5),4.2,IF(AND(H82&lt;11.036,D82&lt;1.45,B82&gt;=2.45,H82&lt;13.665,H82&gt;=10.266,F82&lt;2.5,F82&gt;=1.5),4.45,IF(AND(H82&gt;=11.036,D82&lt;1.45,B82&gt;=2.45,H82&lt;13.665,H82&gt;=10.266,F82&lt;2.5,F82&gt;=1.5),4.1,IF(AND(G82&gt;=0.585,D82&gt;=1.45,B82&gt;=2.45,H82&lt;13.665,H82&gt;=10.266,F82&lt;2.5,F82&gt;=1.5),4.9,IF(AND(H82&lt;11.743,G82&lt;0.585,D82&gt;=1.45,B82&gt;=2.45,H82&lt;13.665,H82&gt;=10.266,F82&lt;2.5,F82&gt;=1.5),4.7,IF(AND(H82&gt;=11.743,G82&lt;0.585,D82&gt;=1.45,B82&gt;=2.45,H82&lt;13.665,H82&gt;=10.266,F82&lt;2.5,F82&gt;=1.5),4.5,"shouldnthappen")))))))))))))))))))))))))))))))))))</f>
        <v>3.56</v>
      </c>
      <c r="AV82" s="1" t="n">
        <f aca="false">IF(AND(G82&gt;=0.356,F82&gt;=1.5,A82&lt;5.75),3.52,IF(AND(A82&lt;7.25,A82&gt;=7.1,A82&gt;=5.75),5.875,IF(AND(A82&gt;=7.25,A82&gt;=7.1,A82&gt;=5.75),6.5,IF(AND(D82&gt;=0.35,G82&gt;=0.586,F82&lt;1.5,A82&lt;5.75),1.8,IF(AND(D82&lt;1.4,G82&lt;0.356,F82&gt;=1.5,A82&lt;5.75),4.2,IF(AND(D82&gt;=1.4,G82&lt;0.356,F82&gt;=1.5,A82&lt;5.75),4.5,IF(AND(H82&gt;=11.218,A82&lt;5.05,G82&lt;0.586,F82&lt;1.5,A82&lt;5.75),1.225,IF(AND(G82&gt;=0.253,A82&gt;=5.05,G82&lt;0.586,F82&lt;1.5,A82&lt;5.75),1.3,IF(AND(B82&gt;=3.75,D82&lt;0.35,G82&gt;=0.586,F82&lt;1.5,A82&lt;5.75),1.567,IF(AND(B82&lt;2.85,D82&lt;1.35,D82&lt;1.65,A82&lt;7.1,A82&gt;=5.75),4.26,IF(AND(B82&gt;=2.85,D82&lt;1.35,D82&lt;1.65,A82&lt;7.1,A82&gt;=5.75),4.45,IF(AND(A82&lt;6.05,H82&lt;12.921,D82&gt;=1.65,A82&lt;7.1,A82&gt;=5.75),5.1,IF(AND(H82&gt;=15.338,H82&gt;=12.921,D82&gt;=1.65,A82&lt;7.1,A82&gt;=5.75),5.55,IF(AND(G82&lt;0.418,H82&lt;11.218,A82&lt;5.05,G82&lt;0.586,F82&lt;1.5,A82&lt;5.75),1.42,IF(AND(G82&gt;=0.418,H82&lt;11.218,A82&lt;5.05,G82&lt;0.586,F82&lt;1.5,A82&lt;5.75),1.3,IF(AND(H82&gt;=13.321,G82&lt;0.253,A82&gt;=5.05,G82&lt;0.586,F82&lt;1.5,A82&lt;5.75),1.7,IF(AND(H82&lt;6.089,B82&lt;3.75,D82&lt;0.35,G82&gt;=0.586,F82&lt;1.5,A82&lt;5.75),1.7,IF(AND(H82&gt;=6.089,B82&lt;3.75,D82&lt;0.35,G82&gt;=0.586,F82&lt;1.5,A82&lt;5.75),1.5,IF(AND(B82&lt;2.9,D82&lt;1.45,D82&gt;=1.35,D82&lt;1.65,A82&lt;7.1,A82&gt;=5.75),4.8,IF(AND(B82&gt;=2.9,D82&lt;1.45,D82&gt;=1.35,D82&lt;1.65,A82&lt;7.1,A82&gt;=5.75),4.475,IF(AND(B82&lt;2.5,D82&gt;=1.45,D82&gt;=1.35,D82&lt;1.65,A82&lt;7.1,A82&gt;=5.75),4.5,IF(AND(H82&lt;8.884,A82&gt;=6.05,H82&lt;12.921,D82&gt;=1.65,A82&lt;7.1,A82&gt;=5.75),5.4,IF(AND(A82&lt;6.3,H82&lt;15.338,H82&gt;=12.921,D82&gt;=1.65,A82&lt;7.1,A82&gt;=5.75),4.967,IF(AND(A82&gt;=6.3,H82&lt;15.338,H82&gt;=12.921,D82&gt;=1.65,A82&lt;7.1,A82&gt;=5.75),5.133,IF(AND(H82&lt;10.826,H82&lt;13.321,G82&lt;0.253,A82&gt;=5.05,G82&lt;0.586,F82&lt;1.5,A82&lt;5.75),1.5,IF(AND(H82&gt;=10.826,H82&lt;13.321,G82&lt;0.253,A82&gt;=5.05,G82&lt;0.586,F82&lt;1.5,A82&lt;5.75),1.4,IF(AND(H82&lt;7.47,B82&gt;=2.5,D82&gt;=1.45,D82&gt;=1.35,D82&lt;1.65,A82&lt;7.1,A82&gt;=5.75),5.1,IF(AND(H82&gt;=7.47,B82&gt;=2.5,D82&gt;=1.45,D82&gt;=1.35,D82&lt;1.65,A82&lt;7.1,A82&gt;=5.75),4.725,IF(AND(H82&lt;9.637,H82&gt;=8.884,A82&gt;=6.05,H82&lt;12.921,D82&gt;=1.65,A82&lt;7.1,A82&gt;=5.75),5.9,IF(AND(B82&lt;2.6,H82&gt;=9.637,H82&gt;=8.884,A82&gt;=6.05,H82&lt;12.921,D82&gt;=1.65,A82&lt;7.1,A82&gt;=5.75),5.8,IF(AND(B82&lt;2.75,B82&gt;=2.6,H82&gt;=9.637,H82&gt;=8.884,A82&gt;=6.05,H82&lt;12.921,D82&gt;=1.65,A82&lt;7.1,A82&gt;=5.75),5.3,IF(AND(D82&lt;2.25,B82&gt;=2.75,B82&gt;=2.6,H82&gt;=9.637,H82&gt;=8.884,A82&gt;=6.05,H82&lt;12.921,D82&gt;=1.65,A82&lt;7.1,A82&gt;=5.75),5.6,IF(AND(D82&gt;=2.25,B82&gt;=2.75,B82&gt;=2.6,H82&gt;=9.637,H82&gt;=8.884,A82&gt;=6.05,H82&lt;12.921,D82&gt;=1.65,A82&lt;7.1,A82&gt;=5.75),5.5,"shouldnthappen")))))))))))))))))))))))))))))))))</f>
        <v>3.52</v>
      </c>
      <c r="AW82" s="1" t="n">
        <f aca="false">IF(AND(G82&gt;=0.905,F82&lt;1.5),1.767,IF(AND(H82&gt;=16.674,F82&gt;=1.5),6.55,IF(AND(A82&lt;4.35,H82&lt;14.344,G82&lt;0.905,F82&lt;1.5),1.1,IF(AND(B82&lt;3.65,H82&gt;=14.344,G82&lt;0.905,F82&lt;1.5),1.5,IF(AND(B82&gt;=3.65,H82&gt;=14.344,G82&lt;0.905,F82&lt;1.5),1.65,IF(AND(B82&lt;2.6,F82&gt;=2.5,H82&lt;16.674,F82&gt;=1.5),4.5,IF(AND(D82&gt;=0.45,A82&gt;=4.35,H82&lt;14.344,G82&lt;0.905,F82&lt;1.5),1.65,IF(AND(D82&lt;1.15,A82&lt;5.9,F82&lt;2.5,H82&lt;16.674,F82&gt;=1.5),3.56,IF(AND(B82&lt;2.75,A82&gt;=5.9,F82&lt;2.5,H82&lt;16.674,F82&gt;=1.5),5,IF(AND(H82&lt;13.531,B82&gt;=2.75,A82&gt;=5.9,F82&lt;2.5,H82&lt;16.674,F82&gt;=1.5),4.333,IF(AND(B82&lt;3.2,G82&gt;=0.669,B82&gt;=2.6,F82&gt;=2.5,H82&lt;16.674,F82&gt;=1.5),5.08,IF(AND(B82&gt;=3.2,G82&gt;=0.669,B82&gt;=2.6,F82&gt;=2.5,H82&lt;16.674,F82&gt;=1.5),5.4,IF(AND(B82&lt;3.15,A82&lt;5.05,D82&lt;0.45,A82&gt;=4.35,H82&lt;14.344,G82&lt;0.905,F82&lt;1.5),1.45,IF(AND(A82&gt;=5.55,A82&gt;=5.05,D82&lt;0.45,A82&gt;=4.35,H82&lt;14.344,G82&lt;0.905,F82&lt;1.5),1.5,IF(AND(A82&lt;5.55,A82&lt;5.65,D82&gt;=1.15,A82&lt;5.9,F82&lt;2.5,H82&lt;16.674,F82&gt;=1.5),3.95,IF(AND(A82&gt;=5.55,A82&lt;5.65,D82&gt;=1.15,A82&lt;5.9,F82&lt;2.5,H82&lt;16.674,F82&gt;=1.5),3.82,IF(AND(G82&lt;0.39,A82&gt;=5.65,D82&gt;=1.15,A82&lt;5.9,F82&lt;2.5,H82&lt;16.674,F82&gt;=1.5),4.35,IF(AND(G82&gt;=0.39,A82&gt;=5.65,D82&gt;=1.15,A82&lt;5.9,F82&lt;2.5,H82&lt;16.674,F82&gt;=1.5),3.95,IF(AND(G82&lt;0.466,H82&gt;=13.531,B82&gt;=2.75,A82&gt;=5.9,F82&lt;2.5,H82&lt;16.674,F82&gt;=1.5),4.8,IF(AND(G82&gt;=0.466,H82&gt;=13.531,B82&gt;=2.75,A82&gt;=5.9,F82&lt;2.5,H82&lt;16.674,F82&gt;=1.5),4.7,IF(AND(H82&lt;10.144,D82&lt;2.05,G82&lt;0.669,B82&gt;=2.6,F82&gt;=2.5,H82&lt;16.674,F82&gt;=1.5),5.3,IF(AND(H82&gt;=10.144,D82&lt;2.05,G82&lt;0.669,B82&gt;=2.6,F82&gt;=2.5,H82&lt;16.674,F82&gt;=1.5),5.133,IF(AND(D82&gt;=2.45,D82&gt;=2.05,G82&lt;0.669,B82&gt;=2.6,F82&gt;=2.5,H82&lt;16.674,F82&gt;=1.5),5.9,IF(AND(B82&lt;3.25,B82&gt;=3.15,A82&lt;5.05,D82&lt;0.45,A82&gt;=4.35,H82&lt;14.344,G82&lt;0.905,F82&lt;1.5),1.2,IF(AND(B82&gt;=3.25,B82&gt;=3.15,A82&lt;5.05,D82&lt;0.45,A82&gt;=4.35,H82&lt;14.344,G82&lt;0.905,F82&lt;1.5),1.36,IF(AND(B82&gt;=3.8,A82&lt;5.55,A82&gt;=5.05,D82&lt;0.45,A82&gt;=4.35,H82&lt;14.344,G82&lt;0.905,F82&lt;1.5),1.3,IF(AND(G82&lt;0.05,B82&lt;3.8,A82&lt;5.55,A82&gt;=5.05,D82&lt;0.45,A82&gt;=4.35,H82&lt;14.344,G82&lt;0.905,F82&lt;1.5),1.4,IF(AND(G82&lt;0.107,G82&lt;0.395,D82&lt;2.45,D82&gt;=2.05,G82&lt;0.669,B82&gt;=2.6,F82&gt;=2.5,H82&lt;16.674,F82&gt;=1.5),5.667,IF(AND(G82&lt;0.537,G82&gt;=0.395,D82&lt;2.45,D82&gt;=2.05,G82&lt;0.669,B82&gt;=2.6,F82&gt;=2.5,H82&lt;16.674,F82&gt;=1.5),5.6,IF(AND(G82&gt;=0.537,G82&gt;=0.395,D82&lt;2.45,D82&gt;=2.05,G82&lt;0.669,B82&gt;=2.6,F82&gt;=2.5,H82&lt;16.674,F82&gt;=1.5),5.775,IF(AND(B82&lt;3.6,G82&gt;=0.05,B82&lt;3.8,A82&lt;5.55,A82&gt;=5.05,D82&lt;0.45,A82&gt;=4.35,H82&lt;14.344,G82&lt;0.905,F82&lt;1.5),1.475,IF(AND(B82&gt;=3.6,G82&gt;=0.05,B82&lt;3.8,A82&lt;5.55,A82&gt;=5.05,D82&lt;0.45,A82&gt;=4.35,H82&lt;14.344,G82&lt;0.905,F82&lt;1.5),1.5,IF(AND(G82&lt;0.312,G82&gt;=0.107,G82&lt;0.395,D82&lt;2.45,D82&gt;=2.05,G82&lt;0.669,B82&gt;=2.6,F82&gt;=2.5,H82&lt;16.674,F82&gt;=1.5),5.18,IF(AND(G82&gt;=0.312,G82&gt;=0.107,G82&lt;0.395,D82&lt;2.45,D82&gt;=2.05,G82&lt;0.669,B82&gt;=2.6,F82&gt;=2.5,H82&lt;16.674,F82&gt;=1.5),5.4,"shouldnthappen"))))))))))))))))))))))))))))))))))</f>
        <v>3.56</v>
      </c>
      <c r="AX82" s="1" t="n">
        <f aca="false">IF(AND(D82&gt;=1.3,B82&gt;=3.45),6.25,IF(AND(B82&lt;2.75,A82&lt;5.25,B82&lt;3.45),3.9,IF(AND(D82&lt;0.25,D82&lt;1.3,B82&gt;=3.45),1.16,IF(AND(A82&gt;=5.05,B82&gt;=2.75,A82&lt;5.25,B82&lt;3.45),1.7,IF(AND(D82&lt;0.7,F82&lt;2.5,A82&gt;=5.25,B82&lt;3.45),1.5,IF(AND(H82&gt;=16.284,F82&gt;=2.5,A82&gt;=5.25,B82&lt;3.45),6.6,IF(AND(G82&lt;0.123,D82&gt;=0.25,D82&lt;1.3,B82&gt;=3.45),1.3,IF(AND(A82&lt;4.5,A82&lt;5.05,B82&gt;=2.75,A82&lt;5.25,B82&lt;3.45),1.3,IF(AND(A82&lt;5.05,G82&gt;=0.123,D82&gt;=0.25,D82&lt;1.3,B82&gt;=3.45),1.6,IF(AND(B82&lt;3.15,A82&gt;=4.5,A82&lt;5.05,B82&gt;=2.75,A82&lt;5.25,B82&lt;3.45),1.54,IF(AND(B82&gt;=3.15,A82&gt;=4.5,A82&lt;5.05,B82&gt;=2.75,A82&lt;5.25,B82&lt;3.45),1.35,IF(AND(D82&gt;=1.4,A82&lt;5.9,D82&gt;=0.7,F82&lt;2.5,A82&gt;=5.25,B82&lt;3.45),4.5,IF(AND(D82&gt;=1.55,A82&gt;=5.9,D82&gt;=0.7,F82&lt;2.5,A82&gt;=5.25,B82&lt;3.45),4.95,IF(AND(G82&gt;=0.682,D82&gt;=2.05,H82&lt;16.284,F82&gt;=2.5,A82&gt;=5.25,B82&lt;3.45),5.26,IF(AND(A82&lt;5.4,A82&gt;=5.05,G82&gt;=0.123,D82&gt;=0.25,D82&lt;1.3,B82&gt;=3.45),1.64,IF(AND(A82&gt;=5.4,A82&gt;=5.05,G82&gt;=0.123,D82&gt;=0.25,D82&lt;1.3,B82&gt;=3.45),1.6,IF(AND(G82&lt;0.372,D82&lt;1.4,A82&lt;5.9,D82&gt;=0.7,F82&lt;2.5,A82&gt;=5.25,B82&lt;3.45),4.175,IF(AND(D82&lt;1.35,D82&lt;1.55,A82&gt;=5.9,D82&gt;=0.7,F82&lt;2.5,A82&gt;=5.25,B82&lt;3.45),4.2,IF(AND(B82&lt;2.35,G82&lt;0.596,D82&lt;2.05,H82&lt;16.284,F82&gt;=2.5,A82&gt;=5.25,B82&lt;3.45),5,IF(AND(G82&gt;=0.888,G82&gt;=0.596,D82&lt;2.05,H82&lt;16.284,F82&gt;=2.5,A82&gt;=5.25,B82&lt;3.45),4.8,IF(AND(A82&gt;=6.85,G82&lt;0.682,D82&gt;=2.05,H82&lt;16.284,F82&gt;=2.5,A82&gt;=5.25,B82&lt;3.45),5.4,IF(AND(A82&gt;=5.75,G82&gt;=0.372,D82&lt;1.4,A82&lt;5.9,D82&gt;=0.7,F82&lt;2.5,A82&gt;=5.25,B82&lt;3.45),3.933,IF(AND(A82&gt;=6.75,D82&gt;=1.35,D82&lt;1.55,A82&gt;=5.9,D82&gt;=0.7,F82&lt;2.5,A82&gt;=5.25,B82&lt;3.45),4.8,IF(AND(H82&lt;11.084,B82&gt;=2.35,G82&lt;0.596,D82&lt;2.05,H82&lt;16.284,F82&gt;=2.5,A82&gt;=5.25,B82&lt;3.45),5.3,IF(AND(H82&lt;8.435,G82&lt;0.888,G82&gt;=0.596,D82&lt;2.05,H82&lt;16.284,F82&gt;=2.5,A82&gt;=5.25,B82&lt;3.45),5.1,IF(AND(H82&gt;=8.435,G82&lt;0.888,G82&gt;=0.596,D82&lt;2.05,H82&lt;16.284,F82&gt;=2.5,A82&gt;=5.25,B82&lt;3.45),4.94,IF(AND(B82&lt;3.15,A82&lt;6.85,G82&lt;0.682,D82&gt;=2.05,H82&lt;16.284,F82&gt;=2.5,A82&gt;=5.25,B82&lt;3.45),5.6,IF(AND(B82&gt;=3.15,A82&lt;6.85,G82&lt;0.682,D82&gt;=2.05,H82&lt;16.284,F82&gt;=2.5,A82&gt;=5.25,B82&lt;3.45),5.74,IF(AND(G82&lt;0.572,A82&lt;5.75,G82&gt;=0.372,D82&lt;1.4,A82&lt;5.9,D82&gt;=0.7,F82&lt;2.5,A82&gt;=5.25,B82&lt;3.45),3.7,IF(AND(D82&lt;1.45,A82&lt;6.75,D82&gt;=1.35,D82&lt;1.55,A82&gt;=5.9,D82&gt;=0.7,F82&lt;2.5,A82&gt;=5.25,B82&lt;3.45),4.46,IF(AND(D82&gt;=1.45,A82&lt;6.75,D82&gt;=1.35,D82&lt;1.55,A82&gt;=5.9,D82&gt;=0.7,F82&lt;2.5,A82&gt;=5.25,B82&lt;3.45),4.567,IF(AND(H82&lt;12.532,H82&gt;=11.084,B82&gt;=2.35,G82&lt;0.596,D82&lt;2.05,H82&lt;16.284,F82&gt;=2.5,A82&gt;=5.25,B82&lt;3.45),5.8,IF(AND(H82&gt;=12.532,H82&gt;=11.084,B82&gt;=2.35,G82&lt;0.596,D82&lt;2.05,H82&lt;16.284,F82&gt;=2.5,A82&gt;=5.25,B82&lt;3.45),5.667,IF(AND(A82&gt;=5.65,G82&gt;=0.572,A82&lt;5.75,G82&gt;=0.372,D82&lt;1.4,A82&lt;5.9,D82&gt;=0.7,F82&lt;2.5,A82&gt;=5.25,B82&lt;3.45),4.2,IF(AND(G82&lt;0.862,A82&lt;5.65,G82&gt;=0.572,A82&lt;5.75,G82&gt;=0.372,D82&lt;1.4,A82&lt;5.9,D82&gt;=0.7,F82&lt;2.5,A82&gt;=5.25,B82&lt;3.45),3.9,IF(AND(G82&gt;=0.862,A82&lt;5.65,G82&gt;=0.572,A82&lt;5.75,G82&gt;=0.372,D82&lt;1.4,A82&lt;5.9,D82&gt;=0.7,F82&lt;2.5,A82&gt;=5.25,B82&lt;3.45),4,"shouldnthappen"))))))))))))))))))))))))))))))))))))</f>
        <v>3.7</v>
      </c>
      <c r="AY82" s="1" t="n">
        <f aca="false">IF(AND(H82&gt;=8.233,D82&gt;=0.8,A82&lt;5.55),3.525,IF(AND(B82&lt;2.9,H82&gt;=15.534,A82&gt;=5.55),4.8,IF(AND(H82&gt;=12.259,A82&lt;4.75,D82&lt;0.8,A82&lt;5.55),1.25,IF(AND(B82&gt;=3.85,A82&gt;=4.75,D82&lt;0.8,A82&lt;5.55),1.425,IF(AND(D82&lt;1.55,H82&lt;8.233,D82&gt;=0.8,A82&lt;5.55),3.975,IF(AND(D82&gt;=1.55,H82&lt;8.233,D82&gt;=0.8,A82&lt;5.55),4.5,IF(AND(D82&lt;0.65,D82&lt;1.7,H82&lt;15.534,A82&gt;=5.55),1.7,IF(AND(A82&gt;=7.05,D82&gt;=1.7,H82&lt;15.534,A82&gt;=5.55),6.3,IF(AND(B82&gt;=3.35,B82&gt;=2.9,H82&gt;=15.534,A82&gt;=5.55),5.4,IF(AND(B82&lt;3.1,H82&lt;12.259,A82&lt;4.75,D82&lt;0.8,A82&lt;5.55),1.367,IF(AND(B82&gt;=3.1,H82&lt;12.259,A82&lt;4.75,D82&lt;0.8,A82&lt;5.55),1.4,IF(AND(G82&gt;=0.905,B82&lt;3.85,A82&gt;=4.75,D82&lt;0.8,A82&lt;5.55),1.9,IF(AND(H82&lt;15.681,B82&lt;3.35,B82&gt;=2.9,H82&gt;=15.534,A82&gt;=5.55),5.8,IF(AND(H82&gt;=15.681,B82&lt;3.35,B82&gt;=2.9,H82&gt;=15.534,A82&gt;=5.55),5.7,IF(AND(H82&gt;=14.877,G82&lt;0.905,B82&lt;3.85,A82&gt;=4.75,D82&lt;0.8,A82&lt;5.55),1.3,IF(AND(D82&gt;=1.25,B82&lt;2.65,D82&gt;=0.65,D82&lt;1.7,H82&lt;15.534,A82&gt;=5.55),4.433,IF(AND(G82&gt;=0.622,B82&lt;3.15,A82&lt;7.05,D82&gt;=1.7,H82&lt;15.534,A82&gt;=5.55),5.08,IF(AND(H82&gt;=13.42,B82&gt;=3.15,A82&lt;7.05,D82&gt;=1.7,H82&lt;15.534,A82&gt;=5.55),5.1,IF(AND(G82&lt;0.265,H82&lt;14.877,G82&lt;0.905,B82&lt;3.85,A82&gt;=4.75,D82&lt;0.8,A82&lt;5.55),1.2,IF(AND(A82&lt;5.75,D82&lt;1.25,B82&lt;2.65,D82&gt;=0.65,D82&lt;1.7,H82&lt;15.534,A82&gt;=5.55),3.7,IF(AND(A82&gt;=5.75,D82&lt;1.25,B82&lt;2.65,D82&gt;=0.65,D82&lt;1.7,H82&lt;15.534,A82&gt;=5.55),4,IF(AND(G82&gt;=0.652,D82&lt;1.35,B82&gt;=2.65,D82&gt;=0.65,D82&lt;1.7,H82&lt;15.534,A82&gt;=5.55),3.6,IF(AND(H82&lt;7.47,D82&gt;=1.35,B82&gt;=2.65,D82&gt;=0.65,D82&lt;1.7,H82&lt;15.534,A82&gt;=5.55),5.1,IF(AND(H82&lt;10.914,G82&lt;0.622,B82&lt;3.15,A82&lt;7.05,D82&gt;=1.7,H82&lt;15.534,A82&gt;=5.55),5.36,IF(AND(H82&gt;=10.914,G82&lt;0.622,B82&lt;3.15,A82&lt;7.05,D82&gt;=1.7,H82&lt;15.534,A82&gt;=5.55),5.64,IF(AND(G82&gt;=0.657,H82&lt;13.42,B82&gt;=3.15,A82&lt;7.05,D82&gt;=1.7,H82&lt;15.534,A82&gt;=5.55),6,IF(AND(G82&gt;=0.782,G82&gt;=0.265,H82&lt;14.877,G82&lt;0.905,B82&lt;3.85,A82&gt;=4.75,D82&lt;0.8,A82&lt;5.55),1.48,IF(AND(H82&lt;11.286,G82&lt;0.652,D82&lt;1.35,B82&gt;=2.65,D82&gt;=0.65,D82&lt;1.7,H82&lt;15.534,A82&gt;=5.55),4.24,IF(AND(H82&gt;=11.286,G82&lt;0.652,D82&lt;1.35,B82&gt;=2.65,D82&gt;=0.65,D82&lt;1.7,H82&lt;15.534,A82&gt;=5.55),4.05,IF(AND(G82&lt;0.413,H82&gt;=7.47,D82&gt;=1.35,B82&gt;=2.65,D82&gt;=0.65,D82&lt;1.7,H82&lt;15.534,A82&gt;=5.55),5.1,IF(AND(H82&lt;11.325,G82&lt;0.657,H82&lt;13.42,B82&gt;=3.15,A82&lt;7.05,D82&gt;=1.7,H82&lt;15.534,A82&gt;=5.55),5.8,IF(AND(H82&gt;=11.325,G82&lt;0.657,H82&lt;13.42,B82&gt;=3.15,A82&lt;7.05,D82&gt;=1.7,H82&lt;15.534,A82&gt;=5.55),5.6,IF(AND(D82&gt;=0.35,G82&lt;0.782,G82&gt;=0.265,H82&lt;14.877,G82&lt;0.905,B82&lt;3.85,A82&gt;=4.75,D82&lt;0.8,A82&lt;5.55),1.633,IF(AND(B82&lt;2.85,G82&gt;=0.413,H82&gt;=7.47,D82&gt;=1.35,B82&gt;=2.65,D82&gt;=0.65,D82&lt;1.7,H82&lt;15.534,A82&gt;=5.55),4.6,IF(AND(D82&lt;0.15,D82&lt;0.35,G82&lt;0.782,G82&gt;=0.265,H82&lt;14.877,G82&lt;0.905,B82&lt;3.85,A82&gt;=4.75,D82&lt;0.8,A82&lt;5.55),1.5,IF(AND(D82&gt;=0.15,D82&lt;0.35,G82&lt;0.782,G82&gt;=0.265,H82&lt;14.877,G82&lt;0.905,B82&lt;3.85,A82&gt;=4.75,D82&lt;0.8,A82&lt;5.55),1.543,IF(AND(A82&gt;=6.8,B82&gt;=2.85,G82&gt;=0.413,H82&gt;=7.47,D82&gt;=1.35,B82&gt;=2.65,D82&gt;=0.65,D82&lt;1.7,H82&lt;15.534,A82&gt;=5.55),4.9,IF(AND(H82&lt;13.531,A82&lt;6.8,B82&gt;=2.85,G82&gt;=0.413,H82&gt;=7.47,D82&gt;=1.35,B82&gt;=2.65,D82&gt;=0.65,D82&lt;1.7,H82&lt;15.534,A82&gt;=5.55),4.5,IF(AND(H82&gt;=13.531,A82&lt;6.8,B82&gt;=2.85,G82&gt;=0.413,H82&gt;=7.47,D82&gt;=1.35,B82&gt;=2.65,D82&gt;=0.65,D82&lt;1.7,H82&lt;15.534,A82&gt;=5.55),4.7,"shouldnthappen")))))))))))))))))))))))))))))))))))))))</f>
        <v>3.7</v>
      </c>
      <c r="AZ82" s="1" t="n">
        <f aca="false">IF(AND(H82&gt;=15.371,B82&gt;=3.35),5.4,IF(AND(G82&gt;=0.851,H82&gt;=15.244,B82&lt;3.35),4.75,IF(AND(F82&gt;=2,H82&lt;15.371,B82&gt;=3.35),5.6,IF(AND(B82&lt;2.75,A82&lt;5.15,H82&lt;15.244,B82&lt;3.35),3.42,IF(AND(A82&gt;=7.25,G82&lt;0.851,H82&gt;=15.244,B82&lt;3.35),6.6,IF(AND(A82&lt;4.45,B82&gt;=2.75,A82&lt;5.15,H82&lt;15.244,B82&lt;3.35),1.1,IF(AND(G82&lt;0.527,A82&lt;7.25,G82&lt;0.851,H82&gt;=15.244,B82&lt;3.35),5.08,IF(AND(G82&gt;=0.527,A82&lt;7.25,G82&lt;0.851,H82&gt;=15.244,B82&lt;3.35),5.8,IF(AND(D82&gt;=0.35,B82&lt;3.7,F82&lt;2,H82&lt;15.371,B82&gt;=3.35),1.55,IF(AND(H82&lt;6.542,B82&gt;=3.7,F82&lt;2,H82&lt;15.371,B82&gt;=3.35),1.9,IF(AND(B82&lt;3.25,A82&gt;=4.45,B82&gt;=2.75,A82&lt;5.15,H82&lt;15.244,B82&lt;3.35),1.46,IF(AND(B82&gt;=3.25,A82&gt;=4.45,B82&gt;=2.75,A82&lt;5.15,H82&lt;15.244,B82&lt;3.35),1.7,IF(AND(H82&lt;13.654,B82&gt;=2.95,D82&lt;1.45,A82&gt;=5.15,H82&lt;15.244,B82&lt;3.35),4.3,IF(AND(H82&gt;=13.654,B82&gt;=2.95,D82&lt;1.45,A82&gt;=5.15,H82&lt;15.244,B82&lt;3.35),4.625,IF(AND(F82&gt;=2.5,D82&lt;1.75,D82&gt;=1.45,A82&gt;=5.15,H82&lt;15.244,B82&lt;3.35),5.3,IF(AND(G82&gt;=0.853,D82&gt;=1.75,D82&gt;=1.45,A82&gt;=5.15,H82&lt;15.244,B82&lt;3.35),5.15,IF(AND(D82&gt;=0.25,D82&lt;0.35,B82&lt;3.7,F82&lt;2,H82&lt;15.371,B82&gt;=3.35),1.3,IF(AND(B82&lt;3.85,H82&gt;=6.542,B82&gt;=3.7,F82&lt;2,H82&lt;15.371,B82&gt;=3.35),1.633,IF(AND(H82&lt;7.02,H82&lt;10.688,B82&lt;2.95,D82&lt;1.45,A82&gt;=5.15,H82&lt;15.244,B82&lt;3.35),3.98,IF(AND(G82&lt;0.338,H82&gt;=10.688,B82&lt;2.95,D82&lt;1.45,A82&gt;=5.15,H82&lt;15.244,B82&lt;3.35),4.22,IF(AND(G82&gt;=0.338,H82&gt;=10.688,B82&lt;2.95,D82&lt;1.45,A82&gt;=5.15,H82&lt;15.244,B82&lt;3.35),3.9,IF(AND(B82&lt;2.75,F82&lt;2.5,D82&lt;1.75,D82&gt;=1.45,A82&gt;=5.15,H82&lt;15.244,B82&lt;3.35),5.1,IF(AND(B82&gt;=2.75,F82&lt;2.5,D82&lt;1.75,D82&gt;=1.45,A82&gt;=5.15,H82&lt;15.244,B82&lt;3.35),4.74,IF(AND(A82&gt;=7,G82&lt;0.853,D82&gt;=1.75,D82&gt;=1.45,A82&gt;=5.15,H82&lt;15.244,B82&lt;3.35),6.5,IF(AND(G82&gt;=0.934,D82&lt;0.25,D82&lt;0.35,B82&lt;3.7,F82&lt;2,H82&lt;15.371,B82&gt;=3.35),1.7,IF(AND(D82&lt;0.25,B82&gt;=3.85,H82&gt;=6.542,B82&gt;=3.7,F82&lt;2,H82&lt;15.371,B82&gt;=3.35),1.5,IF(AND(D82&gt;=0.25,B82&gt;=3.85,H82&gt;=6.542,B82&gt;=3.7,F82&lt;2,H82&lt;15.371,B82&gt;=3.35),1.4,IF(AND(B82&lt;2.5,H82&gt;=7.02,H82&lt;10.688,B82&lt;2.95,D82&lt;1.45,A82&gt;=5.15,H82&lt;15.244,B82&lt;3.35),3.8,IF(AND(G82&gt;=0.74,A82&lt;7,G82&lt;0.853,D82&gt;=1.75,D82&gt;=1.45,A82&gt;=5.15,H82&lt;15.244,B82&lt;3.35),6,IF(AND(G82&gt;=0.61,G82&lt;0.934,D82&lt;0.25,D82&lt;0.35,B82&lt;3.7,F82&lt;2,H82&lt;15.371,B82&gt;=3.35),1.5,IF(AND(D82&lt;1.15,B82&gt;=2.5,H82&gt;=7.02,H82&lt;10.688,B82&lt;2.95,D82&lt;1.45,A82&gt;=5.15,H82&lt;15.244,B82&lt;3.35),3.5,IF(AND(D82&gt;=1.15,B82&gt;=2.5,H82&gt;=7.02,H82&lt;10.688,B82&lt;2.95,D82&lt;1.45,A82&gt;=5.15,H82&lt;15.244,B82&lt;3.35),3.6,IF(AND(G82&gt;=0.626,G82&lt;0.74,A82&lt;7,G82&lt;0.853,D82&gt;=1.75,D82&gt;=1.45,A82&gt;=5.15,H82&lt;15.244,B82&lt;3.35),4.9,IF(AND(H82&lt;13.641,G82&lt;0.61,G82&lt;0.934,D82&lt;0.25,D82&lt;0.35,B82&lt;3.7,F82&lt;2,H82&lt;15.371,B82&gt;=3.35),1.425,IF(AND(H82&gt;=13.641,G82&lt;0.61,G82&lt;0.934,D82&lt;0.25,D82&lt;0.35,B82&lt;3.7,F82&lt;2,H82&lt;15.371,B82&gt;=3.35),1.3,IF(AND(B82&lt;3.05,G82&lt;0.626,G82&lt;0.74,A82&lt;7,G82&lt;0.853,D82&gt;=1.75,D82&gt;=1.45,A82&gt;=5.15,H82&lt;15.244,B82&lt;3.35),5.475,IF(AND(B82&gt;=3.05,G82&lt;0.626,G82&lt;0.74,A82&lt;7,G82&lt;0.853,D82&gt;=1.75,D82&gt;=1.45,A82&gt;=5.15,H82&lt;15.244,B82&lt;3.35),5.633,"shouldnthappen")))))))))))))))))))))))))))))))))))))</f>
        <v>3.5</v>
      </c>
      <c r="BA82" s="1" t="n">
        <f aca="false">IF(AND(F82&gt;=2,B82&gt;=3.4),6.1,IF(AND(B82&lt;2.75,A82&lt;5.15,B82&lt;3.4),3.225,IF(AND(G82&gt;=0.821,F82&lt;2,B82&gt;=3.4),1.9,IF(AND(B82&gt;=3.2,B82&gt;=2.75,A82&lt;5.15,B82&lt;3.4),1.7,IF(AND(A82&lt;4.8,G82&lt;0.821,F82&lt;2,B82&gt;=3.4),1,IF(AND(G82&gt;=0.446,B82&lt;3.2,B82&gt;=2.75,A82&lt;5.15,B82&lt;3.4),1.1,IF(AND(G82&lt;0.356,D82&lt;1.45,A82&lt;6.25,A82&gt;=5.15,B82&lt;3.4),4.32,IF(AND(G82&lt;0.591,D82&gt;=1.45,A82&lt;6.25,A82&gt;=5.15,B82&lt;3.4),4.6,IF(AND(D82&lt;1.75,G82&lt;0.597,A82&gt;=6.25,A82&gt;=5.15,B82&lt;3.4),4.86,IF(AND(H82&gt;=16.472,G82&gt;=0.597,A82&gt;=6.25,A82&gt;=5.15,B82&lt;3.4),6.6,IF(AND(G82&lt;0.063,G82&lt;0.446,B82&lt;3.2,B82&gt;=2.75,A82&lt;5.15,B82&lt;3.4),1.4,IF(AND(A82&gt;=5.95,G82&gt;=0.356,D82&lt;1.45,A82&lt;6.25,A82&gt;=5.15,B82&lt;3.4),4.6,IF(AND(B82&gt;=2.9,G82&gt;=0.591,D82&gt;=1.45,A82&lt;6.25,A82&gt;=5.15,B82&lt;3.4),4.867,IF(AND(D82&gt;=2.4,H82&lt;16.472,G82&gt;=0.597,A82&gt;=6.25,A82&gt;=5.15,B82&lt;3.4),6,IF(AND(A82&lt;5.45,B82&gt;=3.85,A82&gt;=4.8,G82&lt;0.821,F82&lt;2,B82&gt;=3.4),1.3,IF(AND(A82&gt;=5.45,B82&gt;=3.85,A82&gt;=4.8,G82&lt;0.821,F82&lt;2,B82&gt;=3.4),1.45,IF(AND(H82&lt;14.273,G82&gt;=0.063,G82&lt;0.446,B82&lt;3.2,B82&gt;=2.75,A82&lt;5.15,B82&lt;3.4),1.5,IF(AND(H82&gt;=14.273,G82&gt;=0.063,G82&lt;0.446,B82&lt;3.2,B82&gt;=2.75,A82&lt;5.15,B82&lt;3.4),1.6,IF(AND(G82&gt;=0.572,A82&lt;5.95,G82&gt;=0.356,D82&lt;1.45,A82&lt;6.25,A82&gt;=5.15,B82&lt;3.4),3.9,IF(AND(G82&lt;0.827,B82&lt;2.9,G82&gt;=0.591,D82&gt;=1.45,A82&lt;6.25,A82&gt;=5.15,B82&lt;3.4),4.9,IF(AND(G82&gt;=0.827,B82&lt;2.9,G82&gt;=0.591,D82&gt;=1.45,A82&lt;6.25,A82&gt;=5.15,B82&lt;3.4),5.1,IF(AND(A82&gt;=7.2,B82&lt;3.05,D82&gt;=1.75,G82&lt;0.597,A82&gt;=6.25,A82&gt;=5.15,B82&lt;3.4),6.7,IF(AND(G82&lt;0.353,B82&gt;=3.05,D82&gt;=1.75,G82&lt;0.597,A82&gt;=6.25,A82&gt;=5.15,B82&lt;3.4),5.22,IF(AND(G82&gt;=0.353,B82&gt;=3.05,D82&gt;=1.75,G82&lt;0.597,A82&gt;=6.25,A82&gt;=5.15,B82&lt;3.4),5.65,IF(AND(A82&lt;6.55,D82&lt;2.4,H82&lt;16.472,G82&gt;=0.597,A82&gt;=6.25,A82&gt;=5.15,B82&lt;3.4),5.033,IF(AND(H82&lt;12.719,G82&lt;0.385,B82&lt;3.85,A82&gt;=4.8,G82&lt;0.821,F82&lt;2,B82&gt;=3.4),1.54,IF(AND(H82&gt;=12.719,G82&lt;0.385,B82&lt;3.85,A82&gt;=4.8,G82&lt;0.821,F82&lt;2,B82&gt;=3.4),1.3,IF(AND(B82&lt;3.6,G82&gt;=0.385,B82&lt;3.85,A82&gt;=4.8,G82&lt;0.821,F82&lt;2,B82&gt;=3.4),1.325,IF(AND(B82&gt;=3.6,G82&gt;=0.385,B82&lt;3.85,A82&gt;=4.8,G82&lt;0.821,F82&lt;2,B82&gt;=3.4),1.55,IF(AND(D82&lt;1.05,G82&lt;0.572,A82&lt;5.95,G82&gt;=0.356,D82&lt;1.45,A82&lt;6.25,A82&gt;=5.15,B82&lt;3.4),3.633,IF(AND(D82&gt;=2.15,A82&lt;7.2,B82&lt;3.05,D82&gt;=1.75,G82&lt;0.597,A82&gt;=6.25,A82&gt;=5.15,B82&lt;3.4),5.667,IF(AND(H82&lt;13.094,A82&gt;=6.55,D82&lt;2.4,H82&lt;16.472,G82&gt;=0.597,A82&gt;=6.25,A82&gt;=5.15,B82&lt;3.4),5.2,IF(AND(D82&lt;1.15,D82&gt;=1.05,G82&lt;0.572,A82&lt;5.95,G82&gt;=0.356,D82&lt;1.45,A82&lt;6.25,A82&gt;=5.15,B82&lt;3.4),3.8,IF(AND(D82&gt;=1.15,D82&gt;=1.05,G82&lt;0.572,A82&lt;5.95,G82&gt;=0.356,D82&lt;1.45,A82&lt;6.25,A82&gt;=5.15,B82&lt;3.4),3.9,IF(AND(G82&gt;=0.487,D82&lt;2.15,A82&lt;7.2,B82&lt;3.05,D82&gt;=1.75,G82&lt;0.597,A82&gt;=6.25,A82&gt;=5.15,B82&lt;3.4),5.8,IF(AND(A82&lt;6.8,H82&gt;=13.094,A82&gt;=6.55,D82&lt;2.4,H82&lt;16.472,G82&gt;=0.597,A82&gt;=6.25,A82&gt;=5.15,B82&lt;3.4),4.52,IF(AND(A82&gt;=6.8,H82&gt;=13.094,A82&gt;=6.55,D82&lt;2.4,H82&lt;16.472,G82&gt;=0.597,A82&gt;=6.25,A82&gt;=5.15,B82&lt;3.4),4.75,IF(AND(B82&lt;2.95,G82&lt;0.487,D82&lt;2.15,A82&lt;7.2,B82&lt;3.05,D82&gt;=1.75,G82&lt;0.597,A82&gt;=6.25,A82&gt;=5.15,B82&lt;3.4),5.6,IF(AND(B82&gt;=2.95,G82&lt;0.487,D82&lt;2.15,A82&lt;7.2,B82&lt;3.05,D82&gt;=1.75,G82&lt;0.597,A82&gt;=6.25,A82&gt;=5.15,B82&lt;3.4),5.5,"shouldnthappen")))))))))))))))))))))))))))))))))))))))</f>
        <v>3.633</v>
      </c>
      <c r="BB82" s="1" t="n">
        <f aca="false">IF(AND(A82&lt;4.35,B82&lt;3.25,F82&lt;1.5),1.1,IF(AND(H82&lt;14.005,A82&gt;=4.35,B82&lt;3.25,F82&lt;1.5),1.3,IF(AND(H82&gt;=14.005,A82&gt;=4.35,B82&lt;3.25,F82&lt;1.5),1.6,IF(AND(G82&gt;=0.905,A82&lt;5.15,B82&gt;=3.25,F82&lt;1.5),1.9,IF(AND(B82&lt;3.45,A82&gt;=5.15,B82&gt;=3.25,F82&lt;1.5),1.6,IF(AND(F82&gt;=2.5,D82&gt;=1.35,D82&lt;1.75,F82&gt;=1.5),4.867,IF(AND(A82&gt;=7.05,D82&gt;=2.05,D82&gt;=1.75,F82&gt;=1.5),6.35,IF(AND(D82&gt;=0.4,G82&lt;0.905,A82&lt;5.15,B82&gt;=3.25,F82&lt;1.5),1.65,IF(AND(B82&lt;3.6,B82&gt;=3.45,A82&gt;=5.15,B82&gt;=3.25,F82&lt;1.5),1.35,IF(AND(H82&lt;6.808,H82&lt;9.386,D82&lt;1.35,D82&lt;1.75,F82&gt;=1.5),4.05,IF(AND(H82&gt;=6.808,H82&lt;9.386,D82&lt;1.35,D82&lt;1.75,F82&gt;=1.5),3.46,IF(AND(B82&lt;2.45,F82&lt;2.5,D82&gt;=1.35,D82&lt;1.75,F82&gt;=1.5),4.5,IF(AND(H82&gt;=13.115,D82&lt;1.95,D82&lt;2.05,D82&gt;=1.75,F82&gt;=1.5),4.85,IF(AND(G82&lt;0.196,D82&gt;=1.95,D82&lt;2.05,D82&gt;=1.75,F82&gt;=1.5),6.7,IF(AND(G82&gt;=0.196,D82&gt;=1.95,D82&lt;2.05,D82&gt;=1.75,F82&gt;=1.5),5.12,IF(AND(H82&lt;10.925,D82&lt;0.4,G82&lt;0.905,A82&lt;5.15,B82&gt;=3.25,F82&lt;1.5),1.4,IF(AND(H82&gt;=10.925,D82&lt;0.4,G82&lt;0.905,A82&lt;5.15,B82&gt;=3.25,F82&lt;1.5),1.45,IF(AND(H82&lt;14.096,B82&gt;=3.6,B82&gt;=3.45,A82&gt;=5.15,B82&gt;=3.25,F82&lt;1.5),1.42,IF(AND(H82&gt;=14.096,B82&gt;=3.6,B82&gt;=3.45,A82&gt;=5.15,B82&gt;=3.25,F82&lt;1.5),1.7,IF(AND(B82&lt;2.45,D82&lt;1.15,H82&gt;=9.386,D82&lt;1.35,D82&lt;1.75,F82&gt;=1.5),3.6,IF(AND(B82&gt;=2.45,D82&lt;1.15,H82&gt;=9.386,D82&lt;1.35,D82&lt;1.75,F82&gt;=1.5),3.9,IF(AND(G82&lt;0.246,D82&gt;=1.15,H82&gt;=9.386,D82&lt;1.35,D82&lt;1.75,F82&gt;=1.5),4.4,IF(AND(B82&lt;2.75,B82&gt;=2.45,F82&lt;2.5,D82&gt;=1.35,D82&lt;1.75,F82&gt;=1.5),5.1,IF(AND(H82&lt;11.084,H82&lt;13.115,D82&lt;1.95,D82&lt;2.05,D82&gt;=1.75,F82&gt;=1.5),5.35,IF(AND(H82&gt;=11.084,H82&lt;13.115,D82&lt;1.95,D82&lt;2.05,D82&gt;=1.75,F82&gt;=1.5),5.7,IF(AND(H82&lt;15.52,D82&lt;2.25,A82&lt;7.05,D82&gt;=2.05,D82&gt;=1.75,F82&gt;=1.5),5.45,IF(AND(H82&gt;=15.52,D82&lt;2.25,A82&lt;7.05,D82&gt;=2.05,D82&gt;=1.75,F82&gt;=1.5),5.725,IF(AND(G82&gt;=0.775,D82&gt;=2.25,A82&lt;7.05,D82&gt;=2.05,D82&gt;=1.75,F82&gt;=1.5),5.2,IF(AND(D82&lt;1.25,G82&gt;=0.246,D82&gt;=1.15,H82&gt;=9.386,D82&lt;1.35,D82&lt;1.75,F82&gt;=1.5),4.05,IF(AND(A82&lt;5.85,B82&gt;=2.75,B82&gt;=2.45,F82&lt;2.5,D82&gt;=1.35,D82&lt;1.75,F82&gt;=1.5),4.5,IF(AND(B82&lt;3.3,G82&lt;0.775,D82&gt;=2.25,A82&lt;7.05,D82&gt;=2.05,D82&gt;=1.75,F82&gt;=1.5),5.64,IF(AND(B82&gt;=3.3,G82&lt;0.775,D82&gt;=2.25,A82&lt;7.05,D82&gt;=2.05,D82&gt;=1.75,F82&gt;=1.5),5.6,IF(AND(A82&lt;5.9,D82&gt;=1.25,G82&gt;=0.246,D82&gt;=1.15,H82&gt;=9.386,D82&lt;1.35,D82&lt;1.75,F82&gt;=1.5),4.2,IF(AND(A82&gt;=5.9,D82&gt;=1.25,G82&gt;=0.246,D82&gt;=1.15,H82&gt;=9.386,D82&lt;1.35,D82&lt;1.75,F82&gt;=1.5),4,IF(AND(G82&gt;=0.437,A82&gt;=5.85,B82&gt;=2.75,B82&gt;=2.45,F82&lt;2.5,D82&gt;=1.35,D82&lt;1.75,F82&gt;=1.5),4.75,IF(AND(H82&lt;9.446,G82&lt;0.437,A82&gt;=5.85,B82&gt;=2.75,B82&gt;=2.45,F82&lt;2.5,D82&gt;=1.35,D82&lt;1.75,F82&gt;=1.5),4.6,IF(AND(H82&gt;=9.446,G82&lt;0.437,A82&gt;=5.85,B82&gt;=2.75,B82&gt;=2.45,F82&lt;2.5,D82&gt;=1.35,D82&lt;1.75,F82&gt;=1.5),4.7,"shouldnthappen")))))))))))))))))))))))))))))))))))))</f>
        <v>3.46</v>
      </c>
      <c r="BC82" s="1" t="n">
        <f aca="false">IF(AND(G82&gt;=0.905,F82&lt;1.5),1.65,IF(AND(D82&gt;=0.45,G82&lt;0.905,F82&lt;1.5),1.65,IF(AND(A82&lt;5.15,D82&lt;1.55,F82&gt;=1.5),3.225,IF(AND(F82&gt;=2.5,A82&gt;=5.15,D82&lt;1.55,F82&gt;=1.5),5.05,IF(AND(H82&lt;5.767,A82&lt;7.05,D82&gt;=1.55,F82&gt;=1.5),4.5,IF(AND(D82&lt;1.7,A82&gt;=7.05,D82&gt;=1.55,F82&gt;=1.5),5.8,IF(AND(A82&gt;=5.3,G82&lt;0.207,D82&lt;0.45,G82&lt;0.905,F82&lt;1.5),1.3,IF(AND(D82&gt;=0.35,G82&gt;=0.207,D82&lt;0.45,G82&lt;0.905,F82&lt;1.5),1.5,IF(AND(G82&lt;0.155,D82&gt;=1.7,A82&gt;=7.05,D82&gt;=1.55,F82&gt;=1.5),6.7,IF(AND(G82&gt;=0.155,D82&gt;=1.7,A82&gt;=7.05,D82&gt;=1.55,F82&gt;=1.5),6.34,IF(AND(G82&lt;0.05,A82&lt;5.3,G82&lt;0.207,D82&lt;0.45,G82&lt;0.905,F82&lt;1.5),1.4,IF(AND(G82&gt;=0.05,A82&lt;5.3,G82&lt;0.207,D82&lt;0.45,G82&lt;0.905,F82&lt;1.5),1.5,IF(AND(A82&lt;4.5,D82&lt;0.35,G82&gt;=0.207,D82&lt;0.45,G82&lt;0.905,F82&lt;1.5),1.3,IF(AND(G82&lt;0.308,A82&lt;6.2,F82&lt;2.5,A82&gt;=5.15,D82&lt;1.55,F82&gt;=1.5),4.5,IF(AND(D82&lt;1.35,A82&gt;=6.2,F82&lt;2.5,A82&gt;=5.15,D82&lt;1.55,F82&gt;=1.5),4.367,IF(AND(D82&lt;1.85,A82&lt;6.15,H82&gt;=5.767,A82&lt;7.05,D82&gt;=1.55,F82&gt;=1.5),4.933,IF(AND(G82&gt;=0.558,A82&gt;=4.5,D82&lt;0.35,G82&gt;=0.207,D82&lt;0.45,G82&lt;0.905,F82&lt;1.5),1.5,IF(AND(H82&gt;=13.383,G82&gt;=0.308,A82&lt;6.2,F82&lt;2.5,A82&gt;=5.15,D82&lt;1.55,F82&gt;=1.5),4.7,IF(AND(H82&gt;=12.206,D82&gt;=1.35,A82&gt;=6.2,F82&lt;2.5,A82&gt;=5.15,D82&lt;1.55,F82&gt;=1.5),4.575,IF(AND(A82&lt;5.7,D82&gt;=1.85,A82&lt;6.15,H82&gt;=5.767,A82&lt;7.05,D82&gt;=1.55,F82&gt;=1.5),4.9,IF(AND(A82&gt;=5.7,D82&gt;=1.85,A82&lt;6.15,H82&gt;=5.767,A82&lt;7.05,D82&gt;=1.55,F82&gt;=1.5),5.1,IF(AND(G82&lt;0.079,G82&lt;0.364,A82&gt;=6.15,H82&gt;=5.767,A82&lt;7.05,D82&gt;=1.55,F82&gt;=1.5),5.6,IF(AND(G82&gt;=0.079,G82&lt;0.364,A82&gt;=6.15,H82&gt;=5.767,A82&lt;7.05,D82&gt;=1.55,F82&gt;=1.5),5.25,IF(AND(G82&gt;=0.447,G82&lt;0.558,A82&gt;=4.5,D82&lt;0.35,G82&gt;=0.207,D82&lt;0.45,G82&lt;0.905,F82&lt;1.5),1.3,IF(AND(B82&gt;=2.95,H82&lt;13.383,G82&gt;=0.308,A82&lt;6.2,F82&lt;2.5,A82&gt;=5.15,D82&lt;1.55,F82&gt;=1.5),4.6,IF(AND(B82&lt;2.65,H82&lt;12.206,D82&gt;=1.35,A82&gt;=6.2,F82&lt;2.5,A82&gt;=5.15,D82&lt;1.55,F82&gt;=1.5),4.9,IF(AND(D82&lt;2.45,A82&lt;6.6,G82&gt;=0.364,A82&gt;=6.15,H82&gt;=5.767,A82&lt;7.05,D82&gt;=1.55,F82&gt;=1.5),5.6,IF(AND(D82&gt;=2.45,A82&lt;6.6,G82&gt;=0.364,A82&gt;=6.15,H82&gt;=5.767,A82&lt;7.05,D82&gt;=1.55,F82&gt;=1.5),6,IF(AND(H82&lt;12.921,A82&gt;=6.6,G82&gt;=0.364,A82&gt;=6.15,H82&gt;=5.767,A82&lt;7.05,D82&gt;=1.55,F82&gt;=1.5),5.725,IF(AND(H82&gt;=12.921,A82&gt;=6.6,G82&gt;=0.364,A82&gt;=6.15,H82&gt;=5.767,A82&lt;7.05,D82&gt;=1.55,F82&gt;=1.5),5.367,IF(AND(B82&lt;3.15,G82&lt;0.447,G82&lt;0.558,A82&gt;=4.5,D82&lt;0.35,G82&gt;=0.207,D82&lt;0.45,G82&lt;0.905,F82&lt;1.5),1.5,IF(AND(B82&gt;=3.15,G82&lt;0.447,G82&lt;0.558,A82&gt;=4.5,D82&lt;0.35,G82&gt;=0.207,D82&lt;0.45,G82&lt;0.905,F82&lt;1.5),1.36,IF(AND(B82&gt;=2.85,B82&lt;2.95,H82&lt;13.383,G82&gt;=0.308,A82&lt;6.2,F82&lt;2.5,A82&gt;=5.15,D82&lt;1.55,F82&gt;=1.5),3.6,IF(AND(H82&lt;9.446,B82&gt;=2.65,H82&lt;12.206,D82&gt;=1.35,A82&gt;=6.2,F82&lt;2.5,A82&gt;=5.15,D82&lt;1.55,F82&gt;=1.5),4.6,IF(AND(H82&gt;=9.446,B82&gt;=2.65,H82&lt;12.206,D82&gt;=1.35,A82&gt;=6.2,F82&lt;2.5,A82&gt;=5.15,D82&lt;1.55,F82&gt;=1.5),4.7,IF(AND(D82&lt;1.2,B82&lt;2.85,B82&lt;2.95,H82&lt;13.383,G82&gt;=0.308,A82&lt;6.2,F82&lt;2.5,A82&gt;=5.15,D82&lt;1.55,F82&gt;=1.5),3.75,IF(AND(G82&lt;0.356,D82&gt;=1.2,B82&lt;2.85,B82&lt;2.95,H82&lt;13.383,G82&gt;=0.308,A82&lt;6.2,F82&lt;2.5,A82&gt;=5.15,D82&lt;1.55,F82&gt;=1.5),4.2,IF(AND(G82&gt;=0.356,D82&gt;=1.2,B82&lt;2.85,B82&lt;2.95,H82&lt;13.383,G82&gt;=0.308,A82&lt;6.2,F82&lt;2.5,A82&gt;=5.15,D82&lt;1.55,F82&gt;=1.5),3.96,"shouldnthappen"))))))))))))))))))))))))))))))))))))))</f>
        <v>3.75</v>
      </c>
      <c r="BD82" s="1" t="n">
        <f aca="false">IF(AND(B82&lt;2.7,A82&lt;5.3,B82&lt;3.15),3.42,IF(AND(F82&lt;2.5,A82&gt;=5.85,B82&gt;=3.15),4.7,IF(AND(A82&lt;4.35,B82&gt;=2.7,A82&lt;5.3,B82&lt;3.15),1.1,IF(AND(A82&gt;=4.35,B82&gt;=2.7,A82&lt;5.3,B82&lt;3.15),1.42,IF(AND(A82&gt;=7.05,F82&gt;=2.5,A82&gt;=5.3,B82&lt;3.15),6.067,IF(AND(D82&gt;=0.45,A82&lt;5.05,A82&lt;5.85,B82&gt;=3.15),1.6,IF(AND(B82&lt;3.35,A82&gt;=5.05,A82&lt;5.85,B82&gt;=3.15),1.7,IF(AND(A82&gt;=6.85,F82&gt;=2.5,A82&gt;=5.85,B82&gt;=3.15),6.22,IF(AND(D82&lt;1.25,D82&lt;1.35,F82&lt;2.5,A82&gt;=5.3,B82&lt;3.15),4.033,IF(AND(D82&gt;=1.25,D82&lt;1.35,F82&lt;2.5,A82&gt;=5.3,B82&lt;3.15),4.233,IF(AND(A82&lt;6.05,D82&gt;=1.35,F82&lt;2.5,A82&gt;=5.3,B82&lt;3.15),5.1,IF(AND(H82&gt;=13.29,A82&lt;7.05,F82&gt;=2.5,A82&gt;=5.3,B82&lt;3.15),4.96,IF(AND(G82&gt;=0.858,D82&lt;0.45,A82&lt;5.05,A82&lt;5.85,B82&gt;=3.15),1.3,IF(AND(D82&gt;=0.35,B82&gt;=3.35,A82&gt;=5.05,A82&lt;5.85,B82&gt;=3.15),1.4,IF(AND(B82&lt;3.25,A82&lt;6.85,F82&gt;=2.5,A82&gt;=5.85,B82&gt;=3.15),5.233,IF(AND(A82&gt;=6.8,A82&gt;=6.05,D82&gt;=1.35,F82&lt;2.5,A82&gt;=5.3,B82&lt;3.15),4.9,IF(AND(G82&gt;=0.622,H82&lt;13.29,A82&lt;7.05,F82&gt;=2.5,A82&gt;=5.3,B82&lt;3.15),5.067,IF(AND(H82&lt;8.834,G82&lt;0.858,D82&lt;0.45,A82&lt;5.05,A82&lt;5.85,B82&gt;=3.15),1.4,IF(AND(G82&lt;0.774,B82&gt;=3.25,A82&lt;6.85,F82&gt;=2.5,A82&gt;=5.85,B82&gt;=3.15),5.8,IF(AND(G82&gt;=0.774,B82&gt;=3.25,A82&lt;6.85,F82&gt;=2.5,A82&gt;=5.85,B82&gt;=3.15),5.4,IF(AND(H82&gt;=12.206,A82&lt;6.8,A82&gt;=6.05,D82&gt;=1.35,F82&lt;2.5,A82&gt;=5.3,B82&lt;3.15),4.5,IF(AND(G82&gt;=0.439,G82&lt;0.622,H82&lt;13.29,A82&lt;7.05,F82&gt;=2.5,A82&gt;=5.3,B82&lt;3.15),5.667,IF(AND(G82&lt;0.227,H82&gt;=8.834,G82&lt;0.858,D82&lt;0.45,A82&lt;5.05,A82&lt;5.85,B82&gt;=3.15),1.4,IF(AND(G82&gt;=0.227,H82&gt;=8.834,G82&lt;0.858,D82&lt;0.45,A82&lt;5.05,A82&lt;5.85,B82&gt;=3.15),1.3,IF(AND(G82&gt;=0.934,B82&lt;3.75,D82&lt;0.35,B82&gt;=3.35,A82&gt;=5.05,A82&lt;5.85,B82&gt;=3.15),1.7,IF(AND(G82&lt;0.823,B82&gt;=3.75,D82&lt;0.35,B82&gt;=3.35,A82&gt;=5.05,A82&lt;5.85,B82&gt;=3.15),1.55,IF(AND(G82&gt;=0.823,B82&gt;=3.75,D82&lt;0.35,B82&gt;=3.35,A82&gt;=5.05,A82&lt;5.85,B82&gt;=3.15),1.5,IF(AND(A82&lt;6.2,H82&lt;12.206,A82&lt;6.8,A82&gt;=6.05,D82&gt;=1.35,F82&lt;2.5,A82&gt;=5.3,B82&lt;3.15),4.6,IF(AND(A82&gt;=6.2,H82&lt;12.206,A82&lt;6.8,A82&gt;=6.05,D82&gt;=1.35,F82&lt;2.5,A82&gt;=5.3,B82&lt;3.15),4.74,IF(AND(H82&gt;=10.667,G82&lt;0.439,G82&lt;0.622,H82&lt;13.29,A82&lt;7.05,F82&gt;=2.5,A82&gt;=5.3,B82&lt;3.15),5.6,IF(AND(H82&lt;13.67,G82&lt;0.934,B82&lt;3.75,D82&lt;0.35,B82&gt;=3.35,A82&gt;=5.05,A82&lt;5.85,B82&gt;=3.15),1.48,IF(AND(H82&gt;=13.67,G82&lt;0.934,B82&lt;3.75,D82&lt;0.35,B82&gt;=3.35,A82&gt;=5.05,A82&lt;5.85,B82&gt;=3.15),1.3,IF(AND(G82&lt;0.301,H82&lt;10.667,G82&lt;0.439,G82&lt;0.622,H82&lt;13.29,A82&lt;7.05,F82&gt;=2.5,A82&gt;=5.3,B82&lt;3.15),5.2,IF(AND(G82&gt;=0.301,H82&lt;10.667,G82&lt;0.439,G82&lt;0.622,H82&lt;13.29,A82&lt;7.05,F82&gt;=2.5,A82&gt;=5.3,B82&lt;3.15),5.067,"shouldnthappen"))))))))))))))))))))))))))))))))))</f>
        <v>4.033</v>
      </c>
      <c r="BE82" s="1" t="n">
        <f aca="false">IF(AND(B82&gt;=3.85,A82&gt;=5.05,F82&lt;1.5),1.4,IF(AND(A82&lt;5.25,A82&lt;5.75,F82&gt;=1.5),3.15,IF(AND(A82&lt;4.95,B82&lt;3.15,A82&lt;5.05,F82&lt;1.5),1.46,IF(AND(A82&gt;=4.95,B82&lt;3.15,A82&lt;5.05,F82&lt;1.5),1.6,IF(AND(H82&lt;8.834,B82&gt;=3.15,A82&lt;5.05,F82&lt;1.5),1.4,IF(AND(D82&lt;0.25,B82&lt;3.85,A82&gt;=5.05,F82&lt;1.5),1.48,IF(AND(D82&gt;=0.25,B82&lt;3.85,A82&gt;=5.05,F82&lt;1.5),1.7,IF(AND(F82&gt;=2.5,A82&gt;=5.25,A82&lt;5.75,F82&gt;=1.5),4.9,IF(AND(H82&lt;12.45,H82&gt;=8.834,B82&gt;=3.15,A82&lt;5.05,F82&lt;1.5),1.25,IF(AND(H82&gt;=12.45,H82&gt;=8.834,B82&gt;=3.15,A82&lt;5.05,F82&lt;1.5),1.32,IF(AND(G82&lt;0.283,F82&lt;2.5,A82&gt;=5.25,A82&lt;5.75,F82&gt;=1.5),4.3,IF(AND(H82&lt;6.712,H82&lt;11.275,D82&lt;1.55,A82&gt;=5.75,F82&gt;=1.5),5,IF(AND(H82&lt;13.101,H82&gt;=11.275,D82&lt;1.55,A82&gt;=5.75,F82&gt;=1.5),3.933,IF(AND(H82&gt;=13.101,H82&gt;=11.275,D82&lt;1.55,A82&gt;=5.75,F82&gt;=1.5),4.5,IF(AND(A82&gt;=7.3,D82&lt;2.45,D82&gt;=1.55,A82&gt;=5.75,F82&gt;=1.5),6.7,IF(AND(B82&lt;3.45,D82&gt;=2.45,D82&gt;=1.55,A82&gt;=5.75,F82&gt;=1.5),5.925,IF(AND(B82&gt;=3.45,D82&gt;=2.45,D82&gt;=1.55,A82&gt;=5.75,F82&gt;=1.5),6.1,IF(AND(B82&gt;=2.8,G82&gt;=0.283,F82&lt;2.5,A82&gt;=5.25,A82&lt;5.75,F82&gt;=1.5),4.2,IF(AND(D82&lt;1.35,H82&gt;=6.712,H82&lt;11.275,D82&lt;1.55,A82&gt;=5.75,F82&gt;=1.5),4.35,IF(AND(D82&lt;1.05,B82&lt;2.8,G82&gt;=0.283,F82&lt;2.5,A82&gt;=5.25,A82&lt;5.75,F82&gt;=1.5),3.567,IF(AND(D82&gt;=1.05,B82&lt;2.8,G82&gt;=0.283,F82&lt;2.5,A82&gt;=5.25,A82&lt;5.75,F82&gt;=1.5),3.925,IF(AND(B82&lt;2.65,D82&gt;=1.35,H82&gt;=6.712,H82&lt;11.275,D82&lt;1.55,A82&gt;=5.75,F82&gt;=1.5),4.9,IF(AND(B82&gt;=2.65,D82&gt;=1.35,H82&gt;=6.712,H82&lt;11.275,D82&lt;1.55,A82&gt;=5.75,F82&gt;=1.5),4.625,IF(AND(H82&gt;=14.683,G82&gt;=0.628,A82&lt;7.3,D82&lt;2.45,D82&gt;=1.55,A82&gt;=5.75,F82&gt;=1.5),5.4,IF(AND(D82&lt;1.95,H82&lt;8.884,G82&lt;0.628,A82&lt;7.3,D82&lt;2.45,D82&gt;=1.55,A82&gt;=5.75,F82&gt;=1.5),5.1,IF(AND(D82&gt;=1.95,H82&lt;8.884,G82&lt;0.628,A82&lt;7.3,D82&lt;2.45,D82&gt;=1.55,A82&gt;=5.75,F82&gt;=1.5),5.22,IF(AND(A82&lt;6.05,H82&gt;=8.884,G82&lt;0.628,A82&lt;7.3,D82&lt;2.45,D82&gt;=1.55,A82&gt;=5.75,F82&gt;=1.5),5.1,IF(AND(G82&lt;0.817,H82&lt;14.683,G82&gt;=0.628,A82&lt;7.3,D82&lt;2.45,D82&gt;=1.55,A82&gt;=5.75,F82&gt;=1.5),4.967,IF(AND(G82&gt;=0.817,H82&lt;14.683,G82&gt;=0.628,A82&lt;7.3,D82&lt;2.45,D82&gt;=1.55,A82&gt;=5.75,F82&gt;=1.5),5.1,IF(AND(H82&lt;9.637,A82&gt;=6.05,H82&gt;=8.884,G82&lt;0.628,A82&lt;7.3,D82&lt;2.45,D82&gt;=1.55,A82&gt;=5.75,F82&gt;=1.5),5.9,IF(AND(D82&lt;1.85,H82&gt;=9.637,A82&gt;=6.05,H82&gt;=8.884,G82&lt;0.628,A82&lt;7.3,D82&lt;2.45,D82&gt;=1.55,A82&gt;=5.75,F82&gt;=1.5),5.733,IF(AND(G82&gt;=0.388,D82&gt;=1.85,H82&gt;=9.637,A82&gt;=6.05,H82&gt;=8.884,G82&lt;0.628,A82&lt;7.3,D82&lt;2.45,D82&gt;=1.55,A82&gt;=5.75,F82&gt;=1.5),5.64,IF(AND(B82&lt;2.95,G82&lt;0.388,D82&gt;=1.85,H82&gt;=9.637,A82&gt;=6.05,H82&gt;=8.884,G82&lt;0.628,A82&lt;7.3,D82&lt;2.45,D82&gt;=1.55,A82&gt;=5.75,F82&gt;=1.5),5.5,IF(AND(B82&gt;=2.95,G82&lt;0.388,D82&gt;=1.85,H82&gt;=9.637,A82&gt;=6.05,H82&gt;=8.884,G82&lt;0.628,A82&lt;7.3,D82&lt;2.45,D82&gt;=1.55,A82&gt;=5.75,F82&gt;=1.5),5.333,"shouldnthappen"))))))))))))))))))))))))))))))))))</f>
        <v>3.567</v>
      </c>
      <c r="BF82" s="1" t="n">
        <f aca="false">IF(AND(D82&gt;=0.35,F82&lt;1.5),1.65,IF(AND(H82&gt;=16.227,D82&gt;=1.55,F82&gt;=1.5),6.533,IF(AND(A82&gt;=5.45,G82&lt;0.174,D82&lt;0.35,F82&lt;1.5),1.7,IF(AND(D82&lt;0.15,G82&gt;=0.174,D82&lt;0.35,F82&lt;1.5),1.38,IF(AND(D82&gt;=1.15,D82&lt;1.25,D82&lt;1.55,F82&gt;=1.5),3.967,IF(AND(H82&lt;8.376,A82&lt;5.45,G82&lt;0.174,D82&lt;0.35,F82&lt;1.5),1.4,IF(AND(H82&gt;=8.376,A82&lt;5.45,G82&lt;0.174,D82&lt;0.35,F82&lt;1.5),1.5,IF(AND(B82&lt;3.1,D82&gt;=0.15,G82&gt;=0.174,D82&lt;0.35,F82&lt;1.5),1.475,IF(AND(H82&lt;10.258,D82&lt;1.15,D82&lt;1.25,D82&lt;1.55,F82&gt;=1.5),3.24,IF(AND(H82&gt;=10.258,D82&lt;1.15,D82&lt;1.25,D82&lt;1.55,F82&gt;=1.5),3.875,IF(AND(F82&gt;=2.5,H82&lt;10.927,D82&gt;=1.25,D82&lt;1.55,F82&gt;=1.5),5.05,IF(AND(D82&lt;1.35,H82&gt;=10.927,D82&gt;=1.25,D82&lt;1.55,F82&gt;=1.5),4.25,IF(AND(A82&gt;=6.95,D82&lt;1.75,H82&lt;16.227,D82&gt;=1.55,F82&gt;=1.5),5.8,IF(AND(B82&lt;3.3,B82&gt;=3.1,D82&gt;=0.15,G82&gt;=0.174,D82&lt;0.35,F82&lt;1.5),1.3,IF(AND(H82&lt;12.278,D82&gt;=1.35,H82&gt;=10.927,D82&gt;=1.25,D82&lt;1.55,F82&gt;=1.5),4.9,IF(AND(G82&lt;0.226,A82&lt;6.95,D82&lt;1.75,H82&lt;16.227,D82&gt;=1.55,F82&gt;=1.5),5,IF(AND(G82&gt;=0.226,A82&lt;6.95,D82&lt;1.75,H82&lt;16.227,D82&gt;=1.55,F82&gt;=1.5),4.62,IF(AND(H82&lt;9.35,B82&lt;2.95,D82&gt;=1.75,H82&lt;16.227,D82&gt;=1.55,F82&gt;=1.5),6.3,IF(AND(H82&gt;=9.35,B82&lt;2.95,D82&gt;=1.75,H82&lt;16.227,D82&gt;=1.55,F82&gt;=1.5),5.58,IF(AND(A82&lt;5.05,B82&gt;=3.3,B82&gt;=3.1,D82&gt;=0.15,G82&gt;=0.174,D82&lt;0.35,F82&lt;1.5),1.35,IF(AND(A82&gt;=5.05,B82&gt;=3.3,B82&gt;=3.1,D82&gt;=0.15,G82&gt;=0.174,D82&lt;0.35,F82&lt;1.5),1.46,IF(AND(B82&lt;2.8,A82&lt;5.65,F82&lt;2.5,H82&lt;10.927,D82&gt;=1.25,D82&lt;1.55,F82&gt;=1.5),4.075,IF(AND(B82&gt;=2.8,A82&lt;5.65,F82&lt;2.5,H82&lt;10.927,D82&gt;=1.25,D82&lt;1.55,F82&gt;=1.5),3.933,IF(AND(A82&lt;6.25,A82&gt;=5.65,F82&lt;2.5,H82&lt;10.927,D82&gt;=1.25,D82&lt;1.55,F82&gt;=1.5),4.533,IF(AND(A82&gt;=6.25,A82&gt;=5.65,F82&lt;2.5,H82&lt;10.927,D82&gt;=1.25,D82&lt;1.55,F82&gt;=1.5),4.3,IF(AND(A82&lt;6.5,H82&gt;=12.278,D82&gt;=1.35,H82&gt;=10.927,D82&gt;=1.25,D82&lt;1.55,F82&gt;=1.5),4.55,IF(AND(A82&gt;=6.5,H82&gt;=12.278,D82&gt;=1.35,H82&gt;=10.927,D82&gt;=1.25,D82&lt;1.55,F82&gt;=1.5),4.775,IF(AND(H82&lt;9.884,D82&lt;2.1,B82&gt;=2.95,D82&gt;=1.75,H82&lt;16.227,D82&gt;=1.55,F82&gt;=1.5),5.5,IF(AND(H82&gt;=9.884,D82&lt;2.1,B82&gt;=2.95,D82&gt;=1.75,H82&lt;16.227,D82&gt;=1.55,F82&gt;=1.5),5.1,IF(AND(H82&lt;10.393,D82&gt;=2.1,B82&gt;=2.95,D82&gt;=1.75,H82&lt;16.227,D82&gt;=1.55,F82&gt;=1.5),5.74,IF(AND(D82&lt;2.25,H82&gt;=10.393,D82&gt;=2.1,B82&gt;=2.95,D82&gt;=1.75,H82&lt;16.227,D82&gt;=1.55,F82&gt;=1.5),5.8,IF(AND(D82&gt;=2.25,H82&gt;=10.393,D82&gt;=2.1,B82&gt;=2.95,D82&gt;=1.75,H82&lt;16.227,D82&gt;=1.55,F82&gt;=1.5),5.4,"shouldnthappen"))))))))))))))))))))))))))))))))</f>
        <v>3.24</v>
      </c>
      <c r="BG82" s="1" t="n">
        <f aca="false">IF(AND(G82&lt;0.096,A82&lt;5.45),2.95,IF(AND(F82&gt;=1.5,G82&gt;=0.096,A82&lt;5.45),3,IF(AND(D82&lt;0.6,A82&lt;5.9,A82&gt;=5.45),1.4,IF(AND(F82&gt;=2.5,D82&gt;=0.6,A82&lt;5.9,A82&gt;=5.45),5.1,IF(AND(A82&lt;7.45,A82&gt;=7.05,A82&gt;=5.9,A82&gt;=5.45),6.167,IF(AND(B82&gt;=3.55,G82&lt;0.587,F82&lt;1.5,G82&gt;=0.096,A82&lt;5.45),1,IF(AND(A82&lt;5.05,G82&gt;=0.587,F82&lt;1.5,G82&gt;=0.096,A82&lt;5.45),1.35,IF(AND(B82&lt;2.75,D82&lt;1.7,A82&lt;7.05,A82&gt;=5.9,A82&gt;=5.45),4.9,IF(AND(A82&lt;6.2,D82&gt;=1.7,A82&lt;7.05,A82&gt;=5.9,A82&gt;=5.45),4.833,IF(AND(H82&lt;17.32,A82&gt;=7.45,A82&gt;=7.05,A82&gt;=5.9,A82&gt;=5.45),6.68,IF(AND(H82&gt;=17.32,A82&gt;=7.45,A82&gt;=7.05,A82&gt;=5.9,A82&gt;=5.45),6.4,IF(AND(G82&lt;0.161,B82&lt;3.55,G82&lt;0.587,F82&lt;1.5,G82&gt;=0.096,A82&lt;5.45),1.5,IF(AND(H82&lt;11.016,A82&gt;=5.05,G82&gt;=0.587,F82&lt;1.5,G82&gt;=0.096,A82&lt;5.45),1.633,IF(AND(H82&lt;11.001,G82&lt;0.372,F82&lt;2.5,D82&gt;=0.6,A82&lt;5.9,A82&gt;=5.45),4.133,IF(AND(H82&gt;=11.001,G82&lt;0.372,F82&lt;2.5,D82&gt;=0.6,A82&lt;5.9,A82&gt;=5.45),4.3,IF(AND(H82&lt;6.808,G82&gt;=0.372,F82&lt;2.5,D82&gt;=0.6,A82&lt;5.9,A82&gt;=5.45),4,IF(AND(A82&gt;=6.75,B82&gt;=2.75,D82&lt;1.7,A82&lt;7.05,A82&gt;=5.9,A82&gt;=5.45),4.84,IF(AND(H82&lt;12.467,G82&gt;=0.161,B82&lt;3.55,G82&lt;0.587,F82&lt;1.5,G82&gt;=0.096,A82&lt;5.45),1.3,IF(AND(D82&lt;0.25,H82&gt;=11.016,A82&gt;=5.05,G82&gt;=0.587,F82&lt;1.5,G82&gt;=0.096,A82&lt;5.45),1.52,IF(AND(D82&gt;=0.25,H82&gt;=11.016,A82&gt;=5.05,G82&gt;=0.587,F82&lt;1.5,G82&gt;=0.096,A82&lt;5.45),1.5,IF(AND(H82&lt;11.218,H82&gt;=6.808,G82&gt;=0.372,F82&lt;2.5,D82&gt;=0.6,A82&lt;5.9,A82&gt;=5.45),3.7,IF(AND(H82&gt;=11.218,H82&gt;=6.808,G82&gt;=0.372,F82&lt;2.5,D82&gt;=0.6,A82&lt;5.9,A82&gt;=5.45),3.9,IF(AND(B82&lt;2.95,A82&lt;6.75,B82&gt;=2.75,D82&lt;1.7,A82&lt;7.05,A82&gt;=5.9,A82&gt;=5.45),4.2,IF(AND(B82&gt;=2.95,A82&lt;6.75,B82&gt;=2.75,D82&lt;1.7,A82&lt;7.05,A82&gt;=5.9,A82&gt;=5.45),4.6,IF(AND(D82&gt;=2.45,A82&lt;6.85,A82&gt;=6.2,D82&gt;=1.7,A82&lt;7.05,A82&gt;=5.9,A82&gt;=5.45),5.9,IF(AND(G82&lt;0.312,A82&gt;=6.85,A82&gt;=6.2,D82&gt;=1.7,A82&lt;7.05,A82&gt;=5.9,A82&gt;=5.45),5.1,IF(AND(G82&gt;=0.312,A82&gt;=6.85,A82&gt;=6.2,D82&gt;=1.7,A82&lt;7.05,A82&gt;=5.9,A82&gt;=5.45),5.4,IF(AND(G82&lt;0.251,H82&gt;=12.467,G82&gt;=0.161,B82&lt;3.55,G82&lt;0.587,F82&lt;1.5,G82&gt;=0.096,A82&lt;5.45),1.35,IF(AND(G82&gt;=0.251,H82&gt;=12.467,G82&gt;=0.161,B82&lt;3.55,G82&lt;0.587,F82&lt;1.5,G82&gt;=0.096,A82&lt;5.45),1.467,IF(AND(G82&gt;=0.628,D82&lt;2.45,A82&lt;6.85,A82&gt;=6.2,D82&gt;=1.7,A82&lt;7.05,A82&gt;=5.9,A82&gt;=5.45),5.1,IF(AND(A82&gt;=6.75,G82&lt;0.628,D82&lt;2.45,A82&lt;6.85,A82&gt;=6.2,D82&gt;=1.7,A82&lt;7.05,A82&gt;=5.9,A82&gt;=5.45),5.9,IF(AND(H82&lt;11.824,A82&lt;6.75,G82&lt;0.628,D82&lt;2.45,A82&lt;6.85,A82&gt;=6.2,D82&gt;=1.7,A82&lt;7.05,A82&gt;=5.9,A82&gt;=5.45),5.44,IF(AND(H82&lt;14.378,H82&gt;=11.824,A82&lt;6.75,G82&lt;0.628,D82&lt;2.45,A82&lt;6.85,A82&gt;=6.2,D82&gt;=1.7,A82&lt;7.05,A82&gt;=5.9,A82&gt;=5.45),5.6,IF(AND(H82&gt;=14.378,H82&gt;=11.824,A82&lt;6.75,G82&lt;0.628,D82&lt;2.45,A82&lt;6.85,A82&gt;=6.2,D82&gt;=1.7,A82&lt;7.05,A82&gt;=5.9,A82&gt;=5.45),5.8,"shouldnthappen"))))))))))))))))))))))))))))))))))</f>
        <v>3.7</v>
      </c>
      <c r="BH82" s="1" t="n">
        <f aca="false">IF(AND(G82&gt;=0.905,F82&lt;1.5),1.8,IF(AND(H82&lt;5.523,G82&lt;0.905,F82&lt;1.5),1,IF(AND(D82&gt;=0.4,H82&gt;=5.523,G82&lt;0.905,F82&lt;1.5),1.7,IF(AND(G82&gt;=0.878,D82&lt;1.35,F82&lt;2.5,F82&gt;=1.5),4.4,IF(AND(A82&lt;5.4,D82&gt;=1.35,F82&lt;2.5,F82&gt;=1.5),3.9,IF(AND(G82&lt;0.177,B82&lt;3.15,F82&gt;=2.5,F82&gt;=1.5),6.15,IF(AND(H82&lt;10.393,B82&gt;=3.15,F82&gt;=2.5,F82&gt;=1.5),5.94,IF(AND(H82&gt;=10.393,B82&gt;=3.15,F82&gt;=2.5,F82&gt;=1.5),5.467,IF(AND(D82&gt;=1.25,G82&lt;0.878,D82&lt;1.35,F82&lt;2.5,F82&gt;=1.5),4.18,IF(AND(G82&gt;=0.709,A82&gt;=5.4,D82&gt;=1.35,F82&lt;2.5,F82&gt;=1.5),4.9,IF(AND(B82&lt;2.6,G82&gt;=0.177,B82&lt;3.15,F82&gt;=2.5,F82&gt;=1.5),4.8,IF(AND(A82&lt;4.35,A82&lt;5.05,D82&lt;0.4,H82&gt;=5.523,G82&lt;0.905,F82&lt;1.5),1.1,IF(AND(A82&gt;=5.6,A82&gt;=5.05,D82&lt;0.4,H82&gt;=5.523,G82&lt;0.905,F82&lt;1.5),1.7,IF(AND(D82&lt;1.05,D82&lt;1.25,G82&lt;0.878,D82&lt;1.35,F82&lt;2.5,F82&gt;=1.5),3.6,IF(AND(D82&gt;=1.55,G82&lt;0.709,A82&gt;=5.4,D82&gt;=1.35,F82&lt;2.5,F82&gt;=1.5),4.975,IF(AND(D82&lt;1.7,B82&gt;=2.6,G82&gt;=0.177,B82&lt;3.15,F82&gt;=2.5,F82&gt;=1.5),5.8,IF(AND(B82&lt;3.15,A82&gt;=4.35,A82&lt;5.05,D82&lt;0.4,H82&gt;=5.523,G82&lt;0.905,F82&lt;1.5),1.46,IF(AND(A82&gt;=5.45,A82&lt;5.6,A82&gt;=5.05,D82&lt;0.4,H82&gt;=5.523,G82&lt;0.905,F82&lt;1.5),1.35,IF(AND(H82&lt;10.974,D82&gt;=1.05,D82&lt;1.25,G82&lt;0.878,D82&lt;1.35,F82&lt;2.5,F82&gt;=1.5),3.8,IF(AND(H82&gt;=13.654,D82&lt;1.55,G82&lt;0.709,A82&gt;=5.4,D82&gt;=1.35,F82&lt;2.5,F82&gt;=1.5),4.725,IF(AND(A82&lt;4.5,B82&gt;=3.15,A82&gt;=4.35,A82&lt;5.05,D82&lt;0.4,H82&gt;=5.523,G82&lt;0.905,F82&lt;1.5),1.3,IF(AND(G82&lt;0.676,A82&lt;5.45,A82&lt;5.6,A82&gt;=5.05,D82&lt;0.4,H82&gt;=5.523,G82&lt;0.905,F82&lt;1.5),1.5,IF(AND(G82&gt;=0.676,A82&lt;5.45,A82&lt;5.6,A82&gt;=5.05,D82&lt;0.4,H82&gt;=5.523,G82&lt;0.905,F82&lt;1.5),1.55,IF(AND(A82&lt;5.7,H82&gt;=10.974,D82&gt;=1.05,D82&lt;1.25,G82&lt;0.878,D82&lt;1.35,F82&lt;2.5,F82&gt;=1.5),3.9,IF(AND(A82&gt;=5.7,H82&gt;=10.974,D82&gt;=1.05,D82&lt;1.25,G82&lt;0.878,D82&lt;1.35,F82&lt;2.5,F82&gt;=1.5),3.933,IF(AND(G82&gt;=0.644,H82&lt;13.654,D82&lt;1.55,G82&lt;0.709,A82&gt;=5.4,D82&gt;=1.35,F82&lt;2.5,F82&gt;=1.5),4.4,IF(AND(B82&lt;2.9,A82&lt;6.2,D82&gt;=1.7,B82&gt;=2.6,G82&gt;=0.177,B82&lt;3.15,F82&gt;=2.5,F82&gt;=1.5),5.02,IF(AND(B82&gt;=2.9,A82&lt;6.2,D82&gt;=1.7,B82&gt;=2.6,G82&gt;=0.177,B82&lt;3.15,F82&gt;=2.5,F82&gt;=1.5),4.8,IF(AND(D82&lt;2.2,A82&gt;=6.2,D82&gt;=1.7,B82&gt;=2.6,G82&gt;=0.177,B82&lt;3.15,F82&gt;=2.5,F82&gt;=1.5),5.325,IF(AND(D82&gt;=2.2,A82&gt;=6.2,D82&gt;=1.7,B82&gt;=2.6,G82&gt;=0.177,B82&lt;3.15,F82&gt;=2.5,F82&gt;=1.5),5.1,IF(AND(D82&lt;0.25,A82&gt;=4.5,B82&gt;=3.15,A82&gt;=4.35,A82&lt;5.05,D82&lt;0.4,H82&gt;=5.523,G82&lt;0.905,F82&lt;1.5),1.357,IF(AND(D82&gt;=0.25,A82&gt;=4.5,B82&gt;=3.15,A82&gt;=4.35,A82&lt;5.05,D82&lt;0.4,H82&gt;=5.523,G82&lt;0.905,F82&lt;1.5),1.333,IF(AND(H82&lt;10.723,G82&lt;0.644,H82&lt;13.654,D82&lt;1.55,G82&lt;0.709,A82&gt;=5.4,D82&gt;=1.35,F82&lt;2.5,F82&gt;=1.5),4.6,IF(AND(H82&gt;=10.723,G82&lt;0.644,H82&lt;13.654,D82&lt;1.55,G82&lt;0.709,A82&gt;=5.4,D82&gt;=1.35,F82&lt;2.5,F82&gt;=1.5),4.5,"shouldnthappen"))))))))))))))))))))))))))))))))))</f>
        <v>3.6</v>
      </c>
      <c r="BI82" s="1" t="n">
        <f aca="false">IF(AND(D82&gt;=0.8,A82&lt;5.45),3.9,IF(AND(D82&gt;=0.45,D82&lt;0.8,A82&lt;5.45),1.66,IF(AND(H82&lt;16.447,B82&gt;=3.45,A82&gt;=5.45),1.525,IF(AND(H82&gt;=16.447,B82&gt;=3.45,A82&gt;=5.45),6.4,IF(AND(H82&lt;5.245,D82&lt;0.45,D82&lt;0.8,A82&lt;5.45),1,IF(AND(A82&gt;=7.2,G82&lt;0.154,B82&lt;3.45,A82&gt;=5.45),6.7,IF(AND(D82&lt;1.65,A82&lt;7.2,G82&lt;0.154,B82&lt;3.45,A82&gt;=5.45),4.7,IF(AND(D82&gt;=1.65,A82&lt;7.2,G82&lt;0.154,B82&lt;3.45,A82&gt;=5.45),5.52,IF(AND(D82&gt;=0.25,A82&lt;5.05,H82&gt;=5.245,D82&lt;0.45,D82&lt;0.8,A82&lt;5.45),1.35,IF(AND(H82&lt;6.089,A82&gt;=5.05,H82&gt;=5.245,D82&lt;0.45,D82&lt;0.8,A82&lt;5.45),1.7,IF(AND(D82&lt;1.2,B82&lt;2.6,A82&lt;5.75,G82&gt;=0.154,B82&lt;3.45,A82&gt;=5.45),3.85,IF(AND(D82&gt;=1.2,B82&lt;2.6,A82&lt;5.75,G82&gt;=0.154,B82&lt;3.45,A82&gt;=5.45),4,IF(AND(D82&gt;=1.65,B82&gt;=2.6,A82&lt;5.75,G82&gt;=0.154,B82&lt;3.45,A82&gt;=5.45),4.9,IF(AND(G82&lt;0.353,F82&lt;2.5,A82&gt;=5.75,G82&gt;=0.154,B82&lt;3.45,A82&gt;=5.45),4.25,IF(AND(A82&gt;=7.25,F82&gt;=2.5,A82&gt;=5.75,G82&gt;=0.154,B82&lt;3.45,A82&gt;=5.45),6.45,IF(AND(H82&lt;11.218,D82&lt;0.25,A82&lt;5.05,H82&gt;=5.245,D82&lt;0.45,D82&lt;0.8,A82&lt;5.45),1.42,IF(AND(G82&lt;0.517,H82&gt;=6.089,A82&gt;=5.05,H82&gt;=5.245,D82&lt;0.45,D82&lt;0.8,A82&lt;5.45),1.44,IF(AND(G82&gt;=0.517,H82&gt;=6.089,A82&gt;=5.05,H82&gt;=5.245,D82&lt;0.45,D82&lt;0.8,A82&lt;5.45),1.54,IF(AND(H82&gt;=10.194,D82&lt;1.65,B82&gt;=2.6,A82&lt;5.75,G82&gt;=0.154,B82&lt;3.45,A82&gt;=5.45),4.35,IF(AND(B82&gt;=3.15,G82&gt;=0.353,F82&lt;2.5,A82&gt;=5.75,G82&gt;=0.154,B82&lt;3.45,A82&gt;=5.45),4.7,IF(AND(H82&lt;7.716,A82&lt;7.25,F82&gt;=2.5,A82&gt;=5.75,G82&gt;=0.154,B82&lt;3.45,A82&gt;=5.45),5.04,IF(AND(G82&lt;0.175,H82&gt;=11.218,D82&lt;0.25,A82&lt;5.05,H82&gt;=5.245,D82&lt;0.45,D82&lt;0.8,A82&lt;5.45),1.5,IF(AND(H82&lt;7.713,H82&lt;10.194,D82&lt;1.65,B82&gt;=2.6,A82&lt;5.75,G82&gt;=0.154,B82&lt;3.45,A82&gt;=5.45),4.1,IF(AND(H82&gt;=7.713,H82&lt;10.194,D82&lt;1.65,B82&gt;=2.6,A82&lt;5.75,G82&gt;=0.154,B82&lt;3.45,A82&gt;=5.45),4.2,IF(AND(B82&gt;=3.05,B82&lt;3.15,G82&gt;=0.353,F82&lt;2.5,A82&gt;=5.75,G82&gt;=0.154,B82&lt;3.45,A82&gt;=5.45),4.4,IF(AND(D82&gt;=2.45,H82&gt;=7.716,A82&lt;7.25,F82&gt;=2.5,A82&gt;=5.75,G82&gt;=0.154,B82&lt;3.45,A82&gt;=5.45),5.85,IF(AND(D82&lt;0.15,G82&gt;=0.175,H82&gt;=11.218,D82&lt;0.25,A82&lt;5.05,H82&gt;=5.245,D82&lt;0.45,D82&lt;0.8,A82&lt;5.45),1.1,IF(AND(H82&gt;=16.317,B82&lt;3.05,B82&lt;3.15,G82&gt;=0.353,F82&lt;2.5,A82&gt;=5.75,G82&gt;=0.154,B82&lt;3.45,A82&gt;=5.45),4.8,IF(AND(G82&gt;=0.857,D82&lt;2.45,H82&gt;=7.716,A82&lt;7.25,F82&gt;=2.5,A82&gt;=5.75,G82&gt;=0.154,B82&lt;3.45,A82&gt;=5.45),5.05,IF(AND(G82&lt;0.245,D82&gt;=0.15,G82&gt;=0.175,H82&gt;=11.218,D82&lt;0.25,A82&lt;5.05,H82&gt;=5.245,D82&lt;0.45,D82&lt;0.8,A82&lt;5.45),1.3,IF(AND(G82&gt;=0.245,D82&gt;=0.15,G82&gt;=0.175,H82&gt;=11.218,D82&lt;0.25,A82&lt;5.05,H82&gt;=5.245,D82&lt;0.45,D82&lt;0.8,A82&lt;5.45),1.22,IF(AND(B82&lt;2.85,H82&lt;16.317,B82&lt;3.05,B82&lt;3.15,G82&gt;=0.353,F82&lt;2.5,A82&gt;=5.75,G82&gt;=0.154,B82&lt;3.45,A82&gt;=5.45),4.6,IF(AND(B82&gt;=2.85,H82&lt;16.317,B82&lt;3.05,B82&lt;3.15,G82&gt;=0.353,F82&lt;2.5,A82&gt;=5.75,G82&gt;=0.154,B82&lt;3.45,A82&gt;=5.45),4.633,IF(AND(D82&lt;1.85,G82&lt;0.857,D82&lt;2.45,H82&gt;=7.716,A82&lt;7.25,F82&gt;=2.5,A82&gt;=5.75,G82&gt;=0.154,B82&lt;3.45,A82&gt;=5.45),5.8,IF(AND(H82&lt;11.297,D82&gt;=1.85,G82&lt;0.857,D82&lt;2.45,H82&gt;=7.716,A82&lt;7.25,F82&gt;=2.5,A82&gt;=5.75,G82&gt;=0.154,B82&lt;3.45,A82&gt;=5.45),5.3,IF(AND(G82&lt;0.388,H82&gt;=11.297,D82&gt;=1.85,G82&lt;0.857,D82&lt;2.45,H82&gt;=7.716,A82&lt;7.25,F82&gt;=2.5,A82&gt;=5.75,G82&gt;=0.154,B82&lt;3.45,A82&gt;=5.45),5.4,IF(AND(G82&gt;=0.388,H82&gt;=11.297,D82&gt;=1.85,G82&lt;0.857,D82&lt;2.45,H82&gt;=7.716,A82&lt;7.25,F82&gt;=2.5,A82&gt;=5.75,G82&gt;=0.154,B82&lt;3.45,A82&gt;=5.45),5.6,"shouldnthappen")))))))))))))))))))))))))))))))))))))</f>
        <v>4.2</v>
      </c>
      <c r="BJ82" s="1" t="n">
        <f aca="false">IF(AND(F82&gt;=2,B82&gt;=3.35),6.1,IF(AND(H82&gt;=12.719,F82&lt;1.5,B82&lt;3.35),1.567,IF(AND(H82&lt;5.245,F82&lt;2,B82&gt;=3.35),1,IF(AND(D82&lt;0.15,H82&lt;12.719,F82&lt;1.5,B82&lt;3.35),1.5,IF(AND(D82&gt;=0.35,H82&gt;=5.245,F82&lt;2,B82&gt;=3.35),1.6,IF(AND(A82&lt;4.9,D82&gt;=0.15,H82&lt;12.719,F82&lt;1.5,B82&lt;3.35),1.36,IF(AND(B82&lt;2.65,G82&lt;0.572,D82&lt;1.45,F82&gt;=1.5,B82&lt;3.35),3.5,IF(AND(A82&lt;6.1,F82&lt;2.5,D82&gt;=1.45,F82&gt;=1.5,B82&lt;3.35),5.1,IF(AND(G82&gt;=0.607,D82&lt;0.35,H82&gt;=5.245,F82&lt;2,B82&gt;=3.35),1.65,IF(AND(G82&lt;0.546,A82&gt;=4.9,D82&gt;=0.15,H82&lt;12.719,F82&lt;1.5,B82&lt;3.35),1.2,IF(AND(G82&gt;=0.546,A82&gt;=4.9,D82&gt;=0.15,H82&lt;12.719,F82&lt;1.5,B82&lt;3.35),1.4,IF(AND(A82&gt;=6.3,B82&gt;=2.65,G82&lt;0.572,D82&lt;1.45,F82&gt;=1.5,B82&lt;3.35),4.8,IF(AND(D82&lt;1.15,B82&lt;2.85,G82&gt;=0.572,D82&lt;1.45,F82&gt;=1.5,B82&lt;3.35),3.9,IF(AND(B82&gt;=3.15,B82&gt;=2.85,G82&gt;=0.572,D82&lt;1.45,F82&gt;=1.5,B82&lt;3.35),4.7,IF(AND(B82&lt;2.95,A82&gt;=6.1,F82&lt;2.5,D82&gt;=1.45,F82&gt;=1.5,B82&lt;3.35),4.533,IF(AND(B82&gt;=2.95,A82&gt;=6.1,F82&lt;2.5,D82&gt;=1.45,F82&gt;=1.5,B82&lt;3.35),4.75,IF(AND(A82&gt;=6.7,G82&lt;0.107,F82&gt;=2.5,D82&gt;=1.45,F82&gt;=1.5,B82&lt;3.35),5.7,IF(AND(G82&gt;=0.385,G82&lt;0.607,D82&lt;0.35,H82&gt;=5.245,F82&lt;2,B82&gt;=3.35),1.325,IF(AND(D82&lt;1.25,A82&lt;6.3,B82&gt;=2.65,G82&lt;0.572,D82&lt;1.45,F82&gt;=1.5,B82&lt;3.35),4,IF(AND(D82&gt;=1.25,A82&lt;6.3,B82&gt;=2.65,G82&lt;0.572,D82&lt;1.45,F82&gt;=1.5,B82&lt;3.35),4.18,IF(AND(G82&lt;0.907,D82&gt;=1.15,B82&lt;2.85,G82&gt;=0.572,D82&lt;1.45,F82&gt;=1.5,B82&lt;3.35),4,IF(AND(G82&gt;=0.907,D82&gt;=1.15,B82&lt;2.85,G82&gt;=0.572,D82&lt;1.45,F82&gt;=1.5,B82&lt;3.35),4.4,IF(AND(H82&lt;8.326,B82&lt;3.15,B82&gt;=2.85,G82&gt;=0.572,D82&lt;1.45,F82&gt;=1.5,B82&lt;3.35),3.6,IF(AND(H82&gt;=8.326,B82&lt;3.15,B82&gt;=2.85,G82&gt;=0.572,D82&lt;1.45,F82&gt;=1.5,B82&lt;3.35),4.48,IF(AND(B82&lt;2.95,A82&lt;6.7,G82&lt;0.107,F82&gt;=2.5,D82&gt;=1.45,F82&gt;=1.5,B82&lt;3.35),5.6,IF(AND(B82&gt;=2.95,A82&lt;6.7,G82&lt;0.107,F82&gt;=2.5,D82&gt;=1.45,F82&gt;=1.5,B82&lt;3.35),5.5,IF(AND(G82&lt;0.205,G82&lt;0.432,G82&gt;=0.107,F82&gt;=2.5,D82&gt;=1.45,F82&gt;=1.5,B82&lt;3.35),5.3,IF(AND(B82&gt;=3.05,G82&gt;=0.432,G82&gt;=0.107,F82&gt;=2.5,D82&gt;=1.45,F82&gt;=1.5,B82&lt;3.35),5.86,IF(AND(H82&gt;=14.057,G82&lt;0.385,G82&lt;0.607,D82&lt;0.35,H82&gt;=5.245,F82&lt;2,B82&gt;=3.35),1.7,IF(AND(D82&lt;1.7,G82&gt;=0.205,G82&lt;0.432,G82&gt;=0.107,F82&gt;=2.5,D82&gt;=1.45,F82&gt;=1.5,B82&lt;3.35),5,IF(AND(G82&lt;0.779,B82&lt;3.05,G82&gt;=0.432,G82&gt;=0.107,F82&gt;=2.5,D82&gt;=1.45,F82&gt;=1.5,B82&lt;3.35),4.9,IF(AND(G82&gt;=0.779,B82&lt;3.05,G82&gt;=0.432,G82&gt;=0.107,F82&gt;=2.5,D82&gt;=1.45,F82&gt;=1.5,B82&lt;3.35),5.533,IF(AND(D82&gt;=0.25,H82&lt;14.057,G82&lt;0.385,G82&lt;0.607,D82&lt;0.35,H82&gt;=5.245,F82&lt;2,B82&gt;=3.35),1.4,IF(AND(B82&lt;2.85,D82&gt;=1.7,G82&gt;=0.205,G82&lt;0.432,G82&gt;=0.107,F82&gt;=2.5,D82&gt;=1.45,F82&gt;=1.5,B82&lt;3.35),5.1,IF(AND(B82&gt;=2.85,D82&gt;=1.7,G82&gt;=0.205,G82&lt;0.432,G82&gt;=0.107,F82&gt;=2.5,D82&gt;=1.45,F82&gt;=1.5,B82&lt;3.35),5.15,IF(AND(A82&lt;5.1,D82&lt;0.25,H82&lt;14.057,G82&lt;0.385,G82&lt;0.607,D82&lt;0.35,H82&gt;=5.245,F82&lt;2,B82&gt;=3.35),1.4,IF(AND(A82&gt;=5.1,D82&lt;0.25,H82&lt;14.057,G82&lt;0.385,G82&lt;0.607,D82&lt;0.35,H82&gt;=5.245,F82&lt;2,B82&gt;=3.35),1.5,"shouldnthappen")))))))))))))))))))))))))))))))))))))</f>
        <v>3.5</v>
      </c>
    </row>
    <row r="83" customFormat="false" ht="13.8" hidden="false" customHeight="false" outlineLevel="0" collapsed="false">
      <c r="A83" s="1" t="n">
        <v>5.5</v>
      </c>
      <c r="B83" s="1" t="n">
        <v>2.4</v>
      </c>
      <c r="C83" s="1" t="n">
        <v>3.8</v>
      </c>
      <c r="D83" s="1" t="n">
        <v>1.1</v>
      </c>
      <c r="E83" s="1" t="s">
        <v>92</v>
      </c>
      <c r="F83" s="1" t="n">
        <v>2</v>
      </c>
      <c r="G83" s="1" t="n">
        <v>0.530459380242974</v>
      </c>
      <c r="H83" s="16" t="n">
        <v>10.6269226893783</v>
      </c>
      <c r="I83" s="11" t="n">
        <f aca="false">C83</f>
        <v>3.8</v>
      </c>
      <c r="J83" s="1" t="n">
        <f aca="false">AVERAGE(M83:BJ83)</f>
        <v>3.7502</v>
      </c>
      <c r="K83" s="15" t="n">
        <f aca="false">1-SQRT(VAR(M83:BJ83, I83)) / AVERAGE(M83:BJ83)</f>
        <v>0.941736429596193</v>
      </c>
      <c r="L83" s="1" t="n">
        <f aca="false">(J83-I83)/I83</f>
        <v>-0.0131052631578947</v>
      </c>
      <c r="M83" s="1" t="n">
        <f aca="false">IF(AND(H83&gt;=16.241,B83&gt;=3.35),6.4,IF(AND(D83&gt;=0.75,A83&lt;5.15,B83&lt;3.35),4.1,IF(AND(D83&gt;=1.5,H83&lt;16.241,B83&gt;=3.35),5.767,IF(AND(B83&gt;=3.25,D83&lt;0.75,A83&lt;5.15,B83&lt;3.35),1.58,IF(AND(A83&lt;4.95,D83&lt;1.5,H83&lt;16.241,B83&gt;=3.35),1.4,IF(AND(A83&lt;4.5,B83&lt;3.25,D83&lt;0.75,A83&lt;5.15,B83&lt;3.35),1.26,IF(AND(A83&gt;=4.5,B83&lt;3.25,D83&lt;0.75,A83&lt;5.15,B83&lt;3.35),1.48,IF(AND(G83&lt;0.356,H83&lt;12.557,D83&lt;1.45,A83&gt;=5.15,B83&lt;3.35),4.267,IF(AND(D83&lt;1.25,H83&gt;=12.557,D83&lt;1.45,A83&gt;=5.15,B83&lt;3.35),4.05,IF(AND(D83&gt;=1.35,G83&gt;=0.356,H83&lt;12.557,D83&lt;1.45,A83&gt;=5.15,B83&lt;3.35),4.25,IF(AND(H83&lt;15.086,D83&gt;=1.25,H83&gt;=12.557,D83&lt;1.45,A83&gt;=5.15,B83&lt;3.35),4.4,IF(AND(F83&lt;2.5,G83&gt;=0.44,D83&lt;2.05,D83&gt;=1.45,A83&gt;=5.15,B83&lt;3.35),4.7,IF(AND(H83&lt;10.391,B83&lt;3.15,D83&gt;=2.05,D83&gt;=1.45,A83&gt;=5.15,B83&lt;3.35),5.1,IF(AND(G83&lt;0.505,B83&gt;=3.15,D83&gt;=2.05,D83&gt;=1.45,A83&gt;=5.15,B83&lt;3.35),5.7,IF(AND(G83&gt;=0.505,B83&gt;=3.15,D83&gt;=2.05,D83&gt;=1.45,A83&gt;=5.15,B83&lt;3.35),5.95,IF(AND(D83&gt;=0.5,G83&lt;0.905,A83&gt;=4.95,D83&lt;1.5,H83&lt;16.241,B83&gt;=3.35),1.6,IF(AND(B83&lt;3.6,G83&gt;=0.905,A83&gt;=4.95,D83&lt;1.5,H83&lt;16.241,B83&gt;=3.35),1.7,IF(AND(B83&gt;=3.6,G83&gt;=0.905,A83&gt;=4.95,D83&lt;1.5,H83&lt;16.241,B83&gt;=3.35),1.767,IF(AND(A83&gt;=5.7,D83&lt;1.35,G83&gt;=0.356,H83&lt;12.557,D83&lt;1.45,A83&gt;=5.15,B83&lt;3.35),3.9,IF(AND(A83&lt;6.35,H83&gt;=15.086,D83&gt;=1.25,H83&gt;=12.557,D83&lt;1.45,A83&gt;=5.15,B83&lt;3.35),4.7,IF(AND(A83&gt;=6.35,H83&gt;=15.086,D83&gt;=1.25,H83&gt;=12.557,D83&lt;1.45,A83&gt;=5.15,B83&lt;3.35),4.6,IF(AND(H83&lt;9.252,D83&lt;1.55,G83&lt;0.44,D83&lt;2.05,D83&gt;=1.45,A83&gt;=5.15,B83&lt;3.35),5.08,IF(AND(H83&gt;=9.252,D83&lt;1.55,G83&lt;0.44,D83&lt;2.05,D83&gt;=1.45,A83&gt;=5.15,B83&lt;3.35),4.7,IF(AND(H83&lt;8.477,D83&gt;=1.55,G83&lt;0.44,D83&lt;2.05,D83&gt;=1.45,A83&gt;=5.15,B83&lt;3.35),5.1,IF(AND(H83&gt;=8.477,D83&gt;=1.55,G83&lt;0.44,D83&lt;2.05,D83&gt;=1.45,A83&gt;=5.15,B83&lt;3.35),5.4,IF(AND(H83&lt;8.435,F83&gt;=2.5,G83&gt;=0.44,D83&lt;2.05,D83&gt;=1.45,A83&gt;=5.15,B83&lt;3.35),5.1,IF(AND(H83&gt;=8.435,F83&gt;=2.5,G83&gt;=0.44,D83&lt;2.05,D83&gt;=1.45,A83&gt;=5.15,B83&lt;3.35),4.86,IF(AND(G83&lt;0.543,H83&gt;=10.391,B83&lt;3.15,D83&gt;=2.05,D83&gt;=1.45,A83&gt;=5.15,B83&lt;3.35),5.56,IF(AND(G83&gt;=0.543,H83&gt;=10.391,B83&lt;3.15,D83&gt;=2.05,D83&gt;=1.45,A83&gt;=5.15,B83&lt;3.35),5.8,IF(AND(A83&lt;5.05,D83&lt;0.5,G83&lt;0.905,A83&gt;=4.95,D83&lt;1.5,H83&lt;16.241,B83&gt;=3.35),1.3,IF(AND(H83&lt;6.583,A83&lt;5.7,D83&lt;1.35,G83&gt;=0.356,H83&lt;12.557,D83&lt;1.45,A83&gt;=5.15,B83&lt;3.35),4,IF(AND(G83&lt;0.585,A83&gt;=5.05,D83&lt;0.5,G83&lt;0.905,A83&gt;=4.95,D83&lt;1.5,H83&lt;16.241,B83&gt;=3.35),1.475,IF(AND(G83&lt;0.62,H83&gt;=6.583,A83&lt;5.7,D83&lt;1.35,G83&gt;=0.356,H83&lt;12.557,D83&lt;1.45,A83&gt;=5.15,B83&lt;3.35),3.75,IF(AND(G83&gt;=0.62,H83&gt;=6.583,A83&lt;5.7,D83&lt;1.35,G83&gt;=0.356,H83&lt;12.557,D83&lt;1.45,A83&gt;=5.15,B83&lt;3.35),3.6,IF(AND(B83&lt;3.75,G83&gt;=0.585,A83&gt;=5.05,D83&lt;0.5,G83&lt;0.905,A83&gt;=4.95,D83&lt;1.5,H83&lt;16.241,B83&gt;=3.35),1.5,IF(AND(B83&gt;=3.75,G83&gt;=0.585,A83&gt;=5.05,D83&lt;0.5,G83&lt;0.905,A83&gt;=4.95,D83&lt;1.5,H83&lt;16.241,B83&gt;=3.35),1.6,"shouldnthappen"))))))))))))))))))))))))))))))))))))</f>
        <v>3.75</v>
      </c>
      <c r="N83" s="1" t="n">
        <f aca="false">IF(AND(H83&lt;5.245,B83&lt;3.65,F83&lt;1.5),1,IF(AND(H83&gt;=14.096,B83&gt;=3.65,F83&lt;1.5),1.65,IF(AND(A83&gt;=5.45,H83&gt;=5.245,B83&lt;3.65,F83&lt;1.5),1.3,IF(AND(H83&gt;=13.586,H83&lt;14.096,B83&gt;=3.65,F83&lt;1.5),1.3,IF(AND(H83&lt;10.258,D83&lt;1.25,F83&lt;2.5,F83&gt;=1.5),3.38,IF(AND(H83&lt;6.982,D83&gt;=1.25,F83&lt;2.5,F83&gt;=1.5),3.96,IF(AND(H83&gt;=13.646,D83&lt;2.05,F83&gt;=2.5,F83&gt;=1.5),6.1,IF(AND(B83&lt;3.05,A83&lt;5.45,H83&gt;=5.245,B83&lt;3.65,F83&lt;1.5),1.375,IF(AND(H83&lt;6.543,H83&lt;13.586,H83&lt;14.096,B83&gt;=3.65,F83&lt;1.5),1.4,IF(AND(H83&gt;=6.543,H83&lt;13.586,H83&lt;14.096,B83&gt;=3.65,F83&lt;1.5),1.5,IF(AND(H83&lt;11.522,H83&gt;=10.258,D83&lt;1.25,F83&lt;2.5,F83&gt;=1.5),3.733,IF(AND(H83&gt;=11.522,H83&gt;=10.258,D83&lt;1.25,F83&lt;2.5,F83&gt;=1.5),3.92,IF(AND(H83&lt;5.767,H83&lt;13.646,D83&lt;2.05,F83&gt;=2.5,F83&gt;=1.5),4.5,IF(AND(A83&lt;6.8,B83&lt;3.15,D83&gt;=2.05,F83&gt;=2.5,F83&gt;=1.5),5.6,IF(AND(A83&gt;=6.8,B83&lt;3.15,D83&gt;=2.05,F83&gt;=2.5,F83&gt;=1.5),5.1,IF(AND(B83&lt;3.25,B83&gt;=3.15,D83&gt;=2.05,F83&gt;=2.5,F83&gt;=1.5),5.8,IF(AND(B83&gt;=3.25,B83&gt;=3.15,D83&gt;=2.05,F83&gt;=2.5,F83&gt;=1.5),5.65,IF(AND(B83&lt;3.15,B83&gt;=3.05,A83&lt;5.45,H83&gt;=5.245,B83&lt;3.65,F83&lt;1.5),1.5,IF(AND(G83&gt;=0.735,H83&lt;13.665,H83&gt;=6.982,D83&gt;=1.25,F83&lt;2.5,F83&gt;=1.5),4.2,IF(AND(H83&lt;14.03,H83&gt;=13.665,H83&gt;=6.982,D83&gt;=1.25,F83&lt;2.5,F83&gt;=1.5),4.8,IF(AND(A83&gt;=6.6,H83&gt;=5.767,H83&lt;13.646,D83&lt;2.05,F83&gt;=2.5,F83&gt;=1.5),6.05,IF(AND(G83&gt;=0.934,B83&gt;=3.15,B83&gt;=3.05,A83&lt;5.45,H83&gt;=5.245,B83&lt;3.65,F83&lt;1.5),1.7,IF(AND(D83&gt;=1.55,G83&lt;0.735,H83&lt;13.665,H83&gt;=6.982,D83&gt;=1.25,F83&lt;2.5,F83&gt;=1.5),5.1,IF(AND(D83&lt;1.45,H83&gt;=14.03,H83&gt;=13.665,H83&gt;=6.982,D83&gt;=1.25,F83&lt;2.5,F83&gt;=1.5),4.7,IF(AND(D83&gt;=1.45,H83&gt;=14.03,H83&gt;=13.665,H83&gt;=6.982,D83&gt;=1.25,F83&lt;2.5,F83&gt;=1.5),4.5,IF(AND(A83&gt;=6.2,A83&lt;6.6,H83&gt;=5.767,H83&lt;13.646,D83&lt;2.05,F83&gt;=2.5,F83&gt;=1.5),5.325,IF(AND(B83&lt;3.25,G83&lt;0.934,B83&gt;=3.15,B83&gt;=3.05,A83&lt;5.45,H83&gt;=5.245,B83&lt;3.65,F83&lt;1.5),1.3,IF(AND(D83&lt;1.35,D83&lt;1.55,G83&lt;0.735,H83&lt;13.665,H83&gt;=6.982,D83&gt;=1.25,F83&lt;2.5,F83&gt;=1.5),4.25,IF(AND(H83&lt;8.435,A83&lt;6.2,A83&lt;6.6,H83&gt;=5.767,H83&lt;13.646,D83&lt;2.05,F83&gt;=2.5,F83&gt;=1.5),5.1,IF(AND(H83&gt;=8.435,A83&lt;6.2,A83&lt;6.6,H83&gt;=5.767,H83&lt;13.646,D83&lt;2.05,F83&gt;=2.5,F83&gt;=1.5),4.9,IF(AND(A83&gt;=5.15,B83&gt;=3.25,G83&lt;0.934,B83&gt;=3.15,B83&gt;=3.05,A83&lt;5.45,H83&gt;=5.245,B83&lt;3.65,F83&lt;1.5),1.5,IF(AND(B83&lt;2.9,D83&gt;=1.35,D83&lt;1.55,G83&lt;0.735,H83&lt;13.665,H83&gt;=6.982,D83&gt;=1.25,F83&lt;2.5,F83&gt;=1.5),4.6,IF(AND(B83&gt;=2.9,D83&gt;=1.35,D83&lt;1.55,G83&lt;0.735,H83&lt;13.665,H83&gt;=6.982,D83&gt;=1.25,F83&lt;2.5,F83&gt;=1.5),4.52,IF(AND(G83&gt;=0.862,A83&lt;5.15,B83&gt;=3.25,G83&lt;0.934,B83&gt;=3.15,B83&gt;=3.05,A83&lt;5.45,H83&gt;=5.245,B83&lt;3.65,F83&lt;1.5),1.5,IF(AND(H83&lt;9.35,G83&lt;0.862,A83&lt;5.15,B83&gt;=3.25,G83&lt;0.934,B83&gt;=3.15,B83&gt;=3.05,A83&lt;5.45,H83&gt;=5.245,B83&lt;3.65,F83&lt;1.5),1.38,IF(AND(H83&gt;=9.35,G83&lt;0.862,A83&lt;5.15,B83&gt;=3.25,G83&lt;0.934,B83&gt;=3.15,B83&gt;=3.05,A83&lt;5.45,H83&gt;=5.245,B83&lt;3.65,F83&lt;1.5),1.4,"shouldnthappen"))))))))))))))))))))))))))))))))))))</f>
        <v>3.733</v>
      </c>
      <c r="O83" s="1" t="n">
        <f aca="false">IF(AND(B83&lt;2.75,A83&lt;5.55),3.96,IF(AND(H83&lt;9.205,A83&lt;5.9,A83&gt;=5.55),3.85,IF(AND(A83&lt;4.35,D83&lt;0.35,B83&gt;=2.75,A83&lt;5.55),1.1,IF(AND(B83&lt;3.65,D83&gt;=0.35,B83&gt;=2.75,A83&lt;5.55),1.65,IF(AND(B83&gt;=3.65,D83&gt;=0.35,B83&gt;=2.75,A83&lt;5.55),1.9,IF(AND(G83&gt;=0.732,H83&gt;=9.205,A83&lt;5.9,A83&gt;=5.55),4.9,IF(AND(G83&lt;0.273,G83&lt;0.732,H83&gt;=9.205,A83&lt;5.9,A83&gt;=5.55),4.5,IF(AND(A83&lt;6.3,G83&lt;0.422,F83&lt;2.5,A83&gt;=5.9,A83&gt;=5.55),5.1,IF(AND(A83&gt;=6.3,G83&lt;0.422,F83&lt;2.5,A83&gt;=5.9,A83&gt;=5.55),4.76,IF(AND(B83&lt;2.4,G83&gt;=0.422,F83&lt;2.5,A83&gt;=5.9,A83&gt;=5.55),4.45,IF(AND(A83&gt;=7,G83&gt;=0.628,F83&gt;=2.5,A83&gt;=5.9,A83&gt;=5.55),6.45,IF(AND(D83&lt;0.15,H83&lt;13.924,A83&gt;=4.35,D83&lt;0.35,B83&gt;=2.75,A83&lt;5.55),1.5,IF(AND(B83&lt;3.15,H83&gt;=13.924,A83&gt;=4.35,D83&lt;0.35,B83&gt;=2.75,A83&lt;5.55),1.56,IF(AND(B83&gt;=3.15,H83&gt;=13.924,A83&gt;=4.35,D83&lt;0.35,B83&gt;=2.75,A83&lt;5.55),1.3,IF(AND(H83&lt;14.316,G83&gt;=0.273,G83&lt;0.732,H83&gt;=9.205,A83&lt;5.9,A83&gt;=5.55),3.95,IF(AND(H83&gt;=14.316,G83&gt;=0.273,G83&lt;0.732,H83&gt;=9.205,A83&lt;5.9,A83&gt;=5.55),4.1,IF(AND(A83&lt;6.2,B83&gt;=2.4,G83&gt;=0.422,F83&lt;2.5,A83&gt;=5.9,A83&gt;=5.55),4.3,IF(AND(A83&gt;=7.05,G83&lt;0.364,G83&lt;0.628,F83&gt;=2.5,A83&gt;=5.9,A83&gt;=5.55),6.1,IF(AND(A83&gt;=7.55,G83&gt;=0.364,G83&lt;0.628,F83&gt;=2.5,A83&gt;=5.9,A83&gt;=5.55),6.4,IF(AND(A83&lt;6.15,A83&lt;7,G83&gt;=0.628,F83&gt;=2.5,A83&gt;=5.9,A83&gt;=5.55),4.9,IF(AND(D83&lt;1.45,A83&gt;=6.2,B83&gt;=2.4,G83&gt;=0.422,F83&lt;2.5,A83&gt;=5.9,A83&gt;=5.55),4.64,IF(AND(D83&gt;=1.45,A83&gt;=6.2,B83&gt;=2.4,G83&gt;=0.422,F83&lt;2.5,A83&gt;=5.9,A83&gt;=5.55),4.9,IF(AND(D83&lt;1.65,A83&lt;7.05,G83&lt;0.364,G83&lt;0.628,F83&gt;=2.5,A83&gt;=5.9,A83&gt;=5.55),5.1,IF(AND(D83&gt;=2.35,A83&lt;7.55,G83&gt;=0.364,G83&lt;0.628,F83&gt;=2.5,A83&gt;=5.9,A83&gt;=5.55),5.633,IF(AND(D83&lt;2.15,A83&gt;=6.15,A83&lt;7,G83&gt;=0.628,F83&gt;=2.5,A83&gt;=5.9,A83&gt;=5.55),5.1,IF(AND(D83&gt;=2.15,A83&gt;=6.15,A83&lt;7,G83&gt;=0.628,F83&gt;=2.5,A83&gt;=5.9,A83&gt;=5.55),5.267,IF(AND(A83&lt;4.9,A83&lt;5.05,D83&gt;=0.15,H83&lt;13.924,A83&gt;=4.35,D83&lt;0.35,B83&gt;=2.75,A83&lt;5.55),1.375,IF(AND(A83&gt;=4.9,A83&lt;5.05,D83&gt;=0.15,H83&lt;13.924,A83&gt;=4.35,D83&lt;0.35,B83&gt;=2.75,A83&lt;5.55),1.3,IF(AND(A83&lt;5.45,A83&gt;=5.05,D83&gt;=0.15,H83&lt;13.924,A83&gt;=4.35,D83&lt;0.35,B83&gt;=2.75,A83&lt;5.55),1.475,IF(AND(A83&gt;=5.45,A83&gt;=5.05,D83&gt;=0.15,H83&lt;13.924,A83&gt;=4.35,D83&lt;0.35,B83&gt;=2.75,A83&lt;5.55),1.4,IF(AND(B83&gt;=3.25,D83&lt;2.35,A83&lt;7.55,G83&gt;=0.364,G83&lt;0.628,F83&gt;=2.5,A83&gt;=5.9,A83&gt;=5.55),5.7,IF(AND(G83&lt;0.006,G83&lt;0.107,D83&gt;=1.65,A83&lt;7.05,G83&lt;0.364,G83&lt;0.628,F83&gt;=2.5,A83&gt;=5.9,A83&gt;=5.55),5.5,IF(AND(G83&gt;=0.006,G83&lt;0.107,D83&gt;=1.65,A83&lt;7.05,G83&lt;0.364,G83&lt;0.628,F83&gt;=2.5,A83&gt;=5.9,A83&gt;=5.55),5.667,IF(AND(D83&lt;2.2,G83&gt;=0.107,D83&gt;=1.65,A83&lt;7.05,G83&lt;0.364,G83&lt;0.628,F83&gt;=2.5,A83&gt;=5.9,A83&gt;=5.55),5.35,IF(AND(D83&gt;=2.2,G83&gt;=0.107,D83&gt;=1.65,A83&lt;7.05,G83&lt;0.364,G83&lt;0.628,F83&gt;=2.5,A83&gt;=5.9,A83&gt;=5.55),5.2,IF(AND(D83&lt;2.25,B83&lt;3.25,D83&lt;2.35,A83&lt;7.55,G83&gt;=0.364,G83&lt;0.628,F83&gt;=2.5,A83&gt;=5.9,A83&gt;=5.55),5.8,IF(AND(D83&gt;=2.25,B83&lt;3.25,D83&lt;2.35,A83&lt;7.55,G83&gt;=0.364,G83&lt;0.628,F83&gt;=2.5,A83&gt;=5.9,A83&gt;=5.55),5.9,"shouldnthappen")))))))))))))))))))))))))))))))))))))</f>
        <v>3.96</v>
      </c>
      <c r="P83" s="1" t="n">
        <f aca="false">IF(AND(D83&gt;=0.75,A83&lt;5.55),3.9,IF(AND(H83&lt;7.482,A83&gt;=5.55),3.45,IF(AND(B83&gt;=3.15,B83&lt;3.25,D83&lt;0.75,A83&lt;5.55),1.262,IF(AND(G83&gt;=0.446,B83&lt;3.15,B83&lt;3.25,D83&lt;0.75,A83&lt;5.55),1.1,IF(AND(G83&lt;0.408,A83&lt;5.05,B83&gt;=3.25,D83&lt;0.75,A83&lt;5.55),1.4,IF(AND(G83&gt;=0.408,A83&lt;5.05,B83&gt;=3.25,D83&lt;0.75,A83&lt;5.55),1.233,IF(AND(G83&gt;=0.676,A83&gt;=5.05,B83&gt;=3.25,D83&lt;0.75,A83&lt;5.55),1.72,IF(AND(H83&lt;9.386,A83&lt;5.85,F83&lt;2.5,H83&gt;=7.482,A83&gt;=5.55),3.5,IF(AND(H83&gt;=9.386,A83&lt;5.85,F83&lt;2.5,H83&gt;=7.482,A83&gt;=5.55),4.275,IF(AND(H83&gt;=16.284,G83&lt;0.865,F83&gt;=2.5,H83&gt;=7.482,A83&gt;=5.55),6.6,IF(AND(G83&lt;0.912,G83&gt;=0.865,F83&gt;=2.5,H83&gt;=7.482,A83&gt;=5.55),4.8,IF(AND(G83&gt;=0.912,G83&gt;=0.865,F83&gt;=2.5,H83&gt;=7.482,A83&gt;=5.55),5.175,IF(AND(A83&gt;=4.95,G83&lt;0.446,B83&lt;3.15,B83&lt;3.25,D83&lt;0.75,A83&lt;5.55),1.6,IF(AND(H83&gt;=12.974,G83&lt;0.676,A83&gt;=5.05,B83&gt;=3.25,D83&lt;0.75,A83&lt;5.55),1.3,IF(AND(D83&lt;1.45,H83&lt;13.531,A83&gt;=5.85,F83&lt;2.5,H83&gt;=7.482,A83&gt;=5.55),4.2,IF(AND(D83&gt;=1.45,H83&lt;13.531,A83&gt;=5.85,F83&lt;2.5,H83&gt;=7.482,A83&gt;=5.55),4.967,IF(AND(G83&lt;0.187,H83&gt;=13.531,A83&gt;=5.85,F83&lt;2.5,H83&gt;=7.482,A83&gt;=5.55),5,IF(AND(H83&gt;=12.675,A83&lt;4.95,G83&lt;0.446,B83&lt;3.15,B83&lt;3.25,D83&lt;0.75,A83&lt;5.55),1.5,IF(AND(H83&lt;10.826,H83&lt;12.974,G83&lt;0.676,A83&gt;=5.05,B83&gt;=3.25,D83&lt;0.75,A83&lt;5.55),1.46,IF(AND(H83&gt;=10.826,H83&lt;12.974,G83&lt;0.676,A83&gt;=5.05,B83&gt;=3.25,D83&lt;0.75,A83&lt;5.55),1.4,IF(AND(A83&lt;6.15,G83&gt;=0.187,H83&gt;=13.531,A83&gt;=5.85,F83&lt;2.5,H83&gt;=7.482,A83&gt;=5.55),4.7,IF(AND(A83&lt;6.85,B83&lt;2.95,H83&lt;16.284,G83&lt;0.865,F83&gt;=2.5,H83&gt;=7.482,A83&gt;=5.55),5.32,IF(AND(A83&gt;=6.85,B83&lt;2.95,H83&lt;16.284,G83&lt;0.865,F83&gt;=2.5,H83&gt;=7.482,A83&gt;=5.55),6.567,IF(AND(A83&lt;4.85,H83&lt;12.675,A83&lt;4.95,G83&lt;0.446,B83&lt;3.15,B83&lt;3.25,D83&lt;0.75,A83&lt;5.55),1.4,IF(AND(A83&gt;=4.85,H83&lt;12.675,A83&lt;4.95,G83&lt;0.446,B83&lt;3.15,B83&lt;3.25,D83&lt;0.75,A83&lt;5.55),1.5,IF(AND(B83&lt;3.1,A83&gt;=6.15,G83&gt;=0.187,H83&gt;=13.531,A83&gt;=5.85,F83&lt;2.5,H83&gt;=7.482,A83&gt;=5.55),4.467,IF(AND(B83&gt;=3.1,A83&gt;=6.15,G83&gt;=0.187,H83&gt;=13.531,A83&gt;=5.85,F83&lt;2.5,H83&gt;=7.482,A83&gt;=5.55),4.7,IF(AND(G83&gt;=0.379,B83&lt;3.15,B83&gt;=2.95,H83&lt;16.284,G83&lt;0.865,F83&gt;=2.5,H83&gt;=7.482,A83&gt;=5.55),5.733,IF(AND(A83&lt;6.6,B83&gt;=3.15,B83&gt;=2.95,H83&lt;16.284,G83&lt;0.865,F83&gt;=2.5,H83&gt;=7.482,A83&gt;=5.55),5.38,IF(AND(A83&lt;6.7,G83&lt;0.379,B83&lt;3.15,B83&gt;=2.95,H83&lt;16.284,G83&lt;0.865,F83&gt;=2.5,H83&gt;=7.482,A83&gt;=5.55),5.3,IF(AND(A83&gt;=6.7,G83&lt;0.379,B83&lt;3.15,B83&gt;=2.95,H83&lt;16.284,G83&lt;0.865,F83&gt;=2.5,H83&gt;=7.482,A83&gt;=5.55),5.16,IF(AND(A83&lt;7.05,A83&gt;=6.6,B83&gt;=3.15,B83&gt;=2.95,H83&lt;16.284,G83&lt;0.865,F83&gt;=2.5,H83&gt;=7.482,A83&gt;=5.55),5.78,IF(AND(A83&gt;=7.05,A83&gt;=6.6,B83&gt;=3.15,B83&gt;=2.95,H83&lt;16.284,G83&lt;0.865,F83&gt;=2.5,H83&gt;=7.482,A83&gt;=5.55),6.1,"shouldnthappen")))))))))))))))))))))))))))))))))</f>
        <v>3.9</v>
      </c>
      <c r="Q83" s="1" t="n">
        <f aca="false">IF(AND(G83&gt;=0.422,B83&lt;3.25,F83&lt;1.5),1.25,IF(AND(G83&gt;=0.082,G83&lt;0.125,F83&gt;=1.5),6.7,IF(AND(G83&lt;0.251,G83&lt;0.422,B83&lt;3.25,F83&lt;1.5),1.38,IF(AND(G83&gt;=0.251,G83&lt;0.422,B83&lt;3.25,F83&lt;1.5),1.55,IF(AND(G83&gt;=0.385,G83&lt;0.633,B83&gt;=3.25,F83&lt;1.5),1.367,IF(AND(B83&lt;3.35,G83&gt;=0.633,B83&gt;=3.25,F83&lt;1.5),1.7,IF(AND(A83&lt;5.85,G83&lt;0.082,G83&lt;0.125,F83&gt;=1.5),4.5,IF(AND(F83&gt;=2.5,D83&lt;1.6,G83&gt;=0.125,F83&gt;=1.5),5.05,IF(AND(H83&gt;=16.774,D83&gt;=1.6,G83&gt;=0.125,F83&gt;=1.5),6.4,IF(AND(D83&gt;=0.5,G83&lt;0.385,G83&lt;0.633,B83&gt;=3.25,F83&lt;1.5),1.6,IF(AND(B83&lt;3.6,B83&gt;=3.35,G83&gt;=0.633,B83&gt;=3.25,F83&lt;1.5),1.55,IF(AND(B83&gt;=3.6,B83&gt;=3.35,G83&gt;=0.633,B83&gt;=3.25,F83&lt;1.5),1.6,IF(AND(D83&lt;1.65,A83&gt;=5.85,G83&lt;0.082,G83&lt;0.125,F83&gt;=1.5),4.7,IF(AND(A83&lt;5.3,F83&lt;2.5,D83&lt;1.6,G83&gt;=0.125,F83&gt;=1.5),3.15,IF(AND(B83&gt;=3.2,H83&lt;16.774,D83&gt;=1.6,G83&gt;=0.125,F83&gt;=1.5),5.675,IF(AND(H83&lt;11.767,D83&lt;0.5,G83&lt;0.385,G83&lt;0.633,B83&gt;=3.25,F83&lt;1.5),1.5,IF(AND(H83&gt;=11.767,D83&lt;0.5,G83&lt;0.385,G83&lt;0.633,B83&gt;=3.25,F83&lt;1.5),1.367,IF(AND(H83&lt;8.367,D83&gt;=1.65,A83&gt;=5.85,G83&lt;0.082,G83&lt;0.125,F83&gt;=1.5),5.7,IF(AND(H83&gt;=8.367,D83&gt;=1.65,A83&gt;=5.85,G83&lt;0.082,G83&lt;0.125,F83&gt;=1.5),5.575,IF(AND(A83&gt;=7.1,B83&lt;3.2,H83&lt;16.774,D83&gt;=1.6,G83&gt;=0.125,F83&gt;=1.5),6.3,IF(AND(H83&gt;=15.395,B83&lt;2.85,A83&gt;=5.3,F83&lt;2.5,D83&lt;1.6,G83&gt;=0.125,F83&gt;=1.5),4.8,IF(AND(H83&lt;8.486,B83&gt;=2.85,A83&gt;=5.3,F83&lt;2.5,D83&lt;1.6,G83&gt;=0.125,F83&gt;=1.5),3.85,IF(AND(D83&gt;=2.1,A83&lt;7.1,B83&lt;3.2,H83&lt;16.774,D83&gt;=1.6,G83&gt;=0.125,F83&gt;=1.5),5.5,IF(AND(B83&gt;=2.75,H83&lt;15.395,B83&lt;2.85,A83&gt;=5.3,F83&lt;2.5,D83&lt;1.6,G83&gt;=0.125,F83&gt;=1.5),4.489,IF(AND(H83&gt;=15.168,H83&gt;=8.486,B83&gt;=2.85,A83&gt;=5.3,F83&lt;2.5,D83&lt;1.6,G83&gt;=0.125,F83&gt;=1.5),4.7,IF(AND(G83&gt;=0.519,D83&lt;2.1,A83&lt;7.1,B83&lt;3.2,H83&lt;16.774,D83&gt;=1.6,G83&gt;=0.125,F83&gt;=1.5),4.925,IF(AND(G83&gt;=0.897,B83&lt;2.75,H83&lt;15.395,B83&lt;2.85,A83&gt;=5.3,F83&lt;2.5,D83&lt;1.6,G83&gt;=0.125,F83&gt;=1.5),4.567,IF(AND(A83&lt;5.65,H83&lt;15.168,H83&gt;=8.486,B83&gt;=2.85,A83&gt;=5.3,F83&lt;2.5,D83&lt;1.6,G83&gt;=0.125,F83&gt;=1.5),4.5,IF(AND(G83&lt;0.23,G83&lt;0.519,D83&lt;2.1,A83&lt;7.1,B83&lt;3.2,H83&lt;16.774,D83&gt;=1.6,G83&gt;=0.125,F83&gt;=1.5),5,IF(AND(A83&lt;5.9,G83&lt;0.897,B83&lt;2.75,H83&lt;15.395,B83&lt;2.85,A83&gt;=5.3,F83&lt;2.5,D83&lt;1.6,G83&gt;=0.125,F83&gt;=1.5),4.1,IF(AND(A83&gt;=5.9,G83&lt;0.897,B83&lt;2.75,H83&lt;15.395,B83&lt;2.85,A83&gt;=5.3,F83&lt;2.5,D83&lt;1.6,G83&gt;=0.125,F83&gt;=1.5),4.5,IF(AND(A83&lt;6.05,A83&gt;=5.65,H83&lt;15.168,H83&gt;=8.486,B83&gt;=2.85,A83&gt;=5.3,F83&lt;2.5,D83&lt;1.6,G83&gt;=0.125,F83&gt;=1.5),4.2,IF(AND(A83&gt;=6.05,A83&gt;=5.65,H83&lt;15.168,H83&gt;=8.486,B83&gt;=2.85,A83&gt;=5.3,F83&lt;2.5,D83&lt;1.6,G83&gt;=0.125,F83&gt;=1.5),4.35,IF(AND(D83&lt;1.95,G83&gt;=0.23,G83&lt;0.519,D83&lt;2.1,A83&lt;7.1,B83&lt;3.2,H83&lt;16.774,D83&gt;=1.6,G83&gt;=0.125,F83&gt;=1.5),5.3,IF(AND(D83&gt;=1.95,G83&gt;=0.23,G83&lt;0.519,D83&lt;2.1,A83&lt;7.1,B83&lt;3.2,H83&lt;16.774,D83&gt;=1.6,G83&gt;=0.125,F83&gt;=1.5),5.2,"shouldnthappen")))))))))))))))))))))))))))))))))))</f>
        <v>4.1</v>
      </c>
      <c r="R83" s="1" t="n">
        <f aca="false">IF(AND(G83&gt;=0.901,F83&lt;1.5),1.9,IF(AND(H83&lt;5.523,D83&lt;0.35,G83&lt;0.901,F83&lt;1.5),1,IF(AND(B83&lt;3.6,D83&gt;=0.35,G83&lt;0.901,F83&lt;1.5),1.575,IF(AND(B83&gt;=3.6,D83&gt;=0.35,G83&lt;0.901,F83&lt;1.5),1.5,IF(AND(G83&gt;=0.837,D83&lt;1.15,D83&lt;1.45,F83&gt;=1.5),3,IF(AND(G83&gt;=0.66,D83&gt;=1.15,D83&lt;1.45,F83&gt;=1.5),4,IF(AND(F83&gt;=2.5,D83&lt;1.55,D83&gt;=1.45,F83&gt;=1.5),5.025,IF(AND(F83&lt;2.5,D83&gt;=1.55,D83&gt;=1.45,F83&gt;=1.5),4.933,IF(AND(B83&lt;2.45,G83&lt;0.837,D83&lt;1.15,D83&lt;1.45,F83&gt;=1.5),3.3,IF(AND(B83&gt;=2.45,G83&lt;0.837,D83&lt;1.15,D83&lt;1.45,F83&gt;=1.5),3.86,IF(AND(B83&gt;=3.05,F83&lt;2.5,D83&lt;1.55,D83&gt;=1.45,F83&gt;=1.5),4.8,IF(AND(D83&gt;=2.45,F83&gt;=2.5,D83&gt;=1.55,D83&gt;=1.45,F83&gt;=1.5),5.875,IF(AND(H83&lt;13.187,G83&lt;0.217,H83&gt;=5.523,D83&lt;0.35,G83&lt;0.901,F83&lt;1.5),1.4,IF(AND(H83&gt;=13.187,G83&lt;0.217,H83&gt;=5.523,D83&lt;0.35,G83&lt;0.901,F83&lt;1.5),1.5,IF(AND(G83&lt;0.33,G83&gt;=0.217,H83&gt;=5.523,D83&lt;0.35,G83&lt;0.901,F83&lt;1.5),1.28,IF(AND(A83&lt;6.05,D83&lt;1.35,G83&lt;0.66,D83&gt;=1.15,D83&lt;1.45,F83&gt;=1.5),4.175,IF(AND(A83&gt;=6.05,D83&lt;1.35,G83&lt;0.66,D83&gt;=1.15,D83&lt;1.45,F83&gt;=1.5),4.3,IF(AND(A83&lt;5.65,D83&gt;=1.35,G83&lt;0.66,D83&gt;=1.15,D83&lt;1.45,F83&gt;=1.5),3.9,IF(AND(A83&gt;=5.65,D83&gt;=1.35,G83&lt;0.66,D83&gt;=1.15,D83&lt;1.45,F83&gt;=1.5),4.52,IF(AND(A83&lt;6.25,B83&lt;3.05,F83&lt;2.5,D83&lt;1.55,D83&gt;=1.45,F83&gt;=1.5),4.5,IF(AND(A83&gt;=6.25,B83&lt;3.05,F83&lt;2.5,D83&lt;1.55,D83&gt;=1.45,F83&gt;=1.5),4.675,IF(AND(A83&gt;=7.25,D83&lt;2.45,F83&gt;=2.5,D83&gt;=1.55,D83&gt;=1.45,F83&gt;=1.5),6.433,IF(AND(D83&gt;=0.25,G83&gt;=0.33,G83&gt;=0.217,H83&gt;=5.523,D83&lt;0.35,G83&lt;0.901,F83&lt;1.5),1.4,IF(AND(A83&lt;6.15,A83&lt;7.25,D83&lt;2.45,F83&gt;=2.5,D83&gt;=1.55,D83&gt;=1.45,F83&gt;=1.5),5.025,IF(AND(H83&lt;6.439,D83&lt;0.25,G83&gt;=0.33,G83&gt;=0.217,H83&gt;=5.523,D83&lt;0.35,G83&lt;0.901,F83&lt;1.5),1.5,IF(AND(H83&gt;=6.439,D83&lt;0.25,G83&gt;=0.33,G83&gt;=0.217,H83&gt;=5.523,D83&lt;0.35,G83&lt;0.901,F83&lt;1.5),1.38,IF(AND(H83&gt;=13.711,A83&gt;=6.15,A83&lt;7.25,D83&lt;2.45,F83&gt;=2.5,D83&gt;=1.55,D83&gt;=1.45,F83&gt;=1.5),5.68,IF(AND(B83&gt;=3.3,H83&lt;13.711,A83&gt;=6.15,A83&lt;7.25,D83&lt;2.45,F83&gt;=2.5,D83&gt;=1.55,D83&gt;=1.45,F83&gt;=1.5),5.6,IF(AND(G83&lt;0.093,B83&lt;3.3,H83&lt;13.711,A83&gt;=6.15,A83&lt;7.25,D83&lt;2.45,F83&gt;=2.5,D83&gt;=1.55,D83&gt;=1.45,F83&gt;=1.5),5.56,IF(AND(D83&lt;1.95,G83&gt;=0.093,B83&lt;3.3,H83&lt;13.711,A83&gt;=6.15,A83&lt;7.25,D83&lt;2.45,F83&gt;=2.5,D83&gt;=1.55,D83&gt;=1.45,F83&gt;=1.5),5.3,IF(AND(B83&lt;3.15,D83&gt;=1.95,G83&gt;=0.093,B83&lt;3.3,H83&lt;13.711,A83&gt;=6.15,A83&lt;7.25,D83&lt;2.45,F83&gt;=2.5,D83&gt;=1.55,D83&gt;=1.45,F83&gt;=1.5),5.1,IF(AND(B83&gt;=3.15,D83&gt;=1.95,G83&gt;=0.093,B83&lt;3.3,H83&lt;13.711,A83&gt;=6.15,A83&lt;7.25,D83&lt;2.45,F83&gt;=2.5,D83&gt;=1.55,D83&gt;=1.45,F83&gt;=1.5),5.15,"shouldnthappen"))))))))))))))))))))))))))))))))</f>
        <v>3.3</v>
      </c>
      <c r="S83" s="1" t="n">
        <f aca="false">IF(AND(G83&gt;=0.859,D83&gt;=0.35,F83&lt;1.5),1.9,IF(AND(D83&lt;1.75,F83&gt;=2.5,F83&gt;=1.5),4.867,IF(AND(H83&lt;8.42,A83&lt;5.05,D83&lt;0.35,F83&lt;1.5),1.42,IF(AND(H83&gt;=14.877,A83&gt;=5.05,D83&lt;0.35,F83&lt;1.5),1.3,IF(AND(B83&lt;3.35,G83&lt;0.859,D83&gt;=0.35,F83&lt;1.5),1.7,IF(AND(B83&gt;=3.35,G83&lt;0.859,D83&gt;=0.35,F83&lt;1.5),1.5,IF(AND(A83&gt;=6.05,B83&lt;2.75,F83&lt;2.5,F83&gt;=1.5),4.733,IF(AND(G83&gt;=0.68,B83&gt;=2.75,F83&lt;2.5,F83&gt;=1.5),4.025,IF(AND(H83&gt;=16.284,D83&gt;=1.75,F83&gt;=2.5,F83&gt;=1.5),6.6,IF(AND(A83&lt;4.35,H83&gt;=8.42,A83&lt;5.05,D83&lt;0.35,F83&lt;1.5),1.1,IF(AND(G83&gt;=0.948,H83&lt;14.877,A83&gt;=5.05,D83&lt;0.35,F83&lt;1.5),1.7,IF(AND(A83&lt;5.3,A83&lt;6.05,B83&lt;2.75,F83&lt;2.5,F83&gt;=1.5),3,IF(AND(H83&gt;=15.168,G83&lt;0.68,B83&gt;=2.75,F83&lt;2.5,F83&gt;=1.5),4.75,IF(AND(H83&gt;=14.005,A83&gt;=4.35,H83&gt;=8.42,A83&lt;5.05,D83&lt;0.35,F83&lt;1.5),1.375,IF(AND(A83&gt;=5.55,G83&lt;0.948,H83&lt;14.877,A83&gt;=5.05,D83&lt;0.35,F83&lt;1.5),1.7,IF(AND(H83&lt;12.363,A83&gt;=5.3,A83&lt;6.05,B83&lt;2.75,F83&lt;2.5,F83&gt;=1.5),3.825,IF(AND(H83&gt;=12.363,A83&gt;=5.3,A83&lt;6.05,B83&lt;2.75,F83&lt;2.5,F83&gt;=1.5),4.033,IF(AND(H83&gt;=14.508,H83&lt;15.168,G83&lt;0.68,B83&gt;=2.75,F83&lt;2.5,F83&gt;=1.5),4.2,IF(AND(D83&gt;=2.35,D83&gt;=2.2,H83&lt;16.284,D83&gt;=1.75,F83&gt;=2.5,F83&gt;=1.5),5.267,IF(AND(G83&lt;0.231,H83&lt;14.005,A83&gt;=4.35,H83&gt;=8.42,A83&lt;5.05,D83&lt;0.35,F83&lt;1.5),1.4,IF(AND(H83&gt;=14.494,A83&lt;5.55,G83&lt;0.948,H83&lt;14.877,A83&gt;=5.05,D83&lt;0.35,F83&lt;1.5),1.6,IF(AND(A83&lt;6.1,H83&lt;14.508,H83&lt;15.168,G83&lt;0.68,B83&gt;=2.75,F83&lt;2.5,F83&gt;=1.5),4.5,IF(AND(A83&lt;6.1,H83&lt;11.8,D83&lt;2.2,H83&lt;16.284,D83&gt;=1.75,F83&gt;=2.5,F83&gt;=1.5),4.95,IF(AND(A83&gt;=6.1,H83&lt;11.8,D83&lt;2.2,H83&lt;16.284,D83&gt;=1.75,F83&gt;=2.5,F83&gt;=1.5),5.333,IF(AND(B83&lt;2.75,H83&gt;=11.8,D83&lt;2.2,H83&lt;16.284,D83&gt;=1.75,F83&gt;=2.5,F83&gt;=1.5),5.1,IF(AND(B83&gt;=3.15,D83&lt;2.35,D83&gt;=2.2,H83&lt;16.284,D83&gt;=1.75,F83&gt;=2.5,F83&gt;=1.5),5.5,IF(AND(B83&gt;=3.35,G83&gt;=0.231,H83&lt;14.005,A83&gt;=4.35,H83&gt;=8.42,A83&lt;5.05,D83&lt;0.35,F83&lt;1.5),1.3,IF(AND(H83&lt;13.869,H83&lt;14.494,A83&lt;5.55,G83&lt;0.948,H83&lt;14.877,A83&gt;=5.05,D83&lt;0.35,F83&lt;1.5),1.5,IF(AND(H83&gt;=13.869,H83&lt;14.494,A83&lt;5.55,G83&lt;0.948,H83&lt;14.877,A83&gt;=5.05,D83&lt;0.35,F83&lt;1.5),1.4,IF(AND(G83&lt;0.636,A83&gt;=6.1,H83&lt;14.508,H83&lt;15.168,G83&lt;0.68,B83&gt;=2.75,F83&lt;2.5,F83&gt;=1.5),4.68,IF(AND(G83&gt;=0.636,A83&gt;=6.1,H83&lt;14.508,H83&lt;15.168,G83&lt;0.68,B83&gt;=2.75,F83&lt;2.5,F83&gt;=1.5),4.4,IF(AND(B83&lt;2.85,B83&gt;=2.75,H83&gt;=11.8,D83&lt;2.2,H83&lt;16.284,D83&gt;=1.75,F83&gt;=2.5,F83&gt;=1.5),6.7,IF(AND(H83&lt;10.626,B83&lt;3.15,D83&lt;2.35,D83&gt;=2.2,H83&lt;16.284,D83&gt;=1.75,F83&gt;=2.5,F83&gt;=1.5),5.1,IF(AND(H83&gt;=10.626,B83&lt;3.15,D83&lt;2.35,D83&gt;=2.2,H83&lt;16.284,D83&gt;=1.75,F83&gt;=2.5,F83&gt;=1.5),5.2,IF(AND(G83&lt;0.378,B83&lt;3.35,G83&gt;=0.231,H83&lt;14.005,A83&gt;=4.35,H83&gt;=8.42,A83&lt;5.05,D83&lt;0.35,F83&lt;1.5),1.2,IF(AND(G83&gt;=0.378,B83&lt;3.35,G83&gt;=0.231,H83&lt;14.005,A83&gt;=4.35,H83&gt;=8.42,A83&lt;5.05,D83&lt;0.35,F83&lt;1.5),1.3,IF(AND(A83&lt;6.2,B83&gt;=2.85,B83&gt;=2.75,H83&gt;=11.8,D83&lt;2.2,H83&lt;16.284,D83&gt;=1.75,F83&gt;=2.5,F83&gt;=1.5),4.9,IF(AND(G83&lt;0.388,A83&gt;=6.2,B83&gt;=2.85,B83&gt;=2.75,H83&gt;=11.8,D83&lt;2.2,H83&lt;16.284,D83&gt;=1.75,F83&gt;=2.5,F83&gt;=1.5),5.52,IF(AND(G83&gt;=0.388,A83&gt;=6.2,B83&gt;=2.85,B83&gt;=2.75,H83&gt;=11.8,D83&lt;2.2,H83&lt;16.284,D83&gt;=1.75,F83&gt;=2.5,F83&gt;=1.5),5.7,"shouldnthappen")))))))))))))))))))))))))))))))))))))))</f>
        <v>3.825</v>
      </c>
      <c r="T83" s="1" t="n">
        <f aca="false">IF(AND(D83&gt;=0.8,A83&lt;5.45),3.7,IF(AND(D83&gt;=0.35,D83&lt;0.8,A83&lt;5.45),1.56,IF(AND(G83&lt;0.164,F83&lt;2.5,A83&gt;=5.45),1.6,IF(AND(H83&gt;=16.718,F83&gt;=2.5,A83&gt;=5.45),6.4,IF(AND(G83&gt;=0.719,H83&lt;16.718,F83&gt;=2.5,A83&gt;=5.45),5.05,IF(AND(A83&lt;4.35,A83&lt;5.05,D83&lt;0.35,D83&lt;0.8,A83&lt;5.45),1.1,IF(AND(H83&gt;=14.494,A83&gt;=5.05,D83&lt;0.35,D83&lt;0.8,A83&lt;5.45),1.6,IF(AND(G83&lt;0.338,D83&lt;1.25,G83&gt;=0.164,F83&lt;2.5,A83&gt;=5.45),4.1,IF(AND(H83&lt;8.397,D83&gt;=1.25,G83&gt;=0.164,F83&lt;2.5,A83&gt;=5.45),4,IF(AND(H83&lt;11.031,H83&lt;14.494,A83&gt;=5.05,D83&lt;0.35,D83&lt;0.8,A83&lt;5.45),1.5,IF(AND(H83&gt;=11.031,H83&lt;14.494,A83&gt;=5.05,D83&lt;0.35,D83&lt;0.8,A83&lt;5.45),1.44,IF(AND(B83&lt;2.65,H83&gt;=8.397,D83&gt;=1.25,G83&gt;=0.164,F83&lt;2.5,A83&gt;=5.45),4.767,IF(AND(H83&lt;7.388,G83&lt;0.487,G83&lt;0.719,H83&lt;16.718,F83&gt;=2.5,A83&gt;=5.45),5.067,IF(AND(G83&lt;0.533,G83&gt;=0.487,G83&lt;0.719,H83&lt;16.718,F83&gt;=2.5,A83&gt;=5.45),5.8,IF(AND(G83&gt;=0.533,G83&gt;=0.487,G83&lt;0.719,H83&lt;16.718,F83&gt;=2.5,A83&gt;=5.45),5.86,IF(AND(B83&lt;3.25,A83&gt;=4.95,A83&gt;=4.35,A83&lt;5.05,D83&lt;0.35,D83&lt;0.8,A83&lt;5.45),1.2,IF(AND(A83&lt;5.6,H83&lt;11.218,G83&gt;=0.338,D83&lt;1.25,G83&gt;=0.164,F83&lt;2.5,A83&gt;=5.45),3.7,IF(AND(A83&gt;=5.6,H83&lt;11.218,G83&gt;=0.338,D83&lt;1.25,G83&gt;=0.164,F83&lt;2.5,A83&gt;=5.45),3.5,IF(AND(H83&lt;12.668,H83&gt;=11.218,G83&gt;=0.338,D83&lt;1.25,G83&gt;=0.164,F83&lt;2.5,A83&gt;=5.45),3.9,IF(AND(H83&gt;=12.668,H83&gt;=11.218,G83&gt;=0.338,D83&lt;1.25,G83&gt;=0.164,F83&lt;2.5,A83&gt;=5.45),4,IF(AND(H83&gt;=15.705,B83&gt;=2.65,H83&gt;=8.397,D83&gt;=1.25,G83&gt;=0.164,F83&lt;2.5,A83&gt;=5.45),4.8,IF(AND(B83&lt;2.75,H83&gt;=7.388,G83&lt;0.487,G83&lt;0.719,H83&lt;16.718,F83&gt;=2.5,A83&gt;=5.45),5.26,IF(AND(B83&lt;2.95,A83&lt;4.5,A83&lt;4.95,A83&gt;=4.35,A83&lt;5.05,D83&lt;0.35,D83&lt;0.8,A83&lt;5.45),1.4,IF(AND(B83&gt;=2.95,A83&lt;4.5,A83&lt;4.95,A83&gt;=4.35,A83&lt;5.05,D83&lt;0.35,D83&lt;0.8,A83&lt;5.45),1.3,IF(AND(H83&gt;=13.924,A83&gt;=4.5,A83&lt;4.95,A83&gt;=4.35,A83&lt;5.05,D83&lt;0.35,D83&lt;0.8,A83&lt;5.45),1.5,IF(AND(G83&lt;0.252,B83&gt;=3.25,A83&gt;=4.95,A83&gt;=4.35,A83&lt;5.05,D83&lt;0.35,D83&lt;0.8,A83&lt;5.45),1.4,IF(AND(G83&gt;=0.252,B83&gt;=3.25,A83&gt;=4.95,A83&gt;=4.35,A83&lt;5.05,D83&lt;0.35,D83&lt;0.8,A83&lt;5.45),1.32,IF(AND(G83&gt;=0.473,H83&lt;15.705,B83&gt;=2.65,H83&gt;=8.397,D83&gt;=1.25,G83&gt;=0.164,F83&lt;2.5,A83&gt;=5.45),4.7,IF(AND(B83&gt;=3.15,B83&gt;=2.75,H83&gt;=7.388,G83&lt;0.487,G83&lt;0.719,H83&lt;16.718,F83&gt;=2.5,A83&gt;=5.45),5.7,IF(AND(B83&lt;3.15,H83&lt;13.924,A83&gt;=4.5,A83&lt;4.95,A83&gt;=4.35,A83&lt;5.05,D83&lt;0.35,D83&lt;0.8,A83&lt;5.45),1.433,IF(AND(B83&gt;=3.15,H83&lt;13.924,A83&gt;=4.5,A83&lt;4.95,A83&gt;=4.35,A83&lt;5.05,D83&lt;0.35,D83&lt;0.8,A83&lt;5.45),1.4,IF(AND(H83&gt;=14.81,G83&lt;0.473,H83&lt;15.705,B83&gt;=2.65,H83&gt;=8.397,D83&gt;=1.25,G83&gt;=0.164,F83&lt;2.5,A83&gt;=5.45),4.2,IF(AND(A83&lt;6.65,B83&lt;3.15,B83&gt;=2.75,H83&gt;=7.388,G83&lt;0.487,G83&lt;0.719,H83&lt;16.718,F83&gt;=2.5,A83&gt;=5.45),5.6,IF(AND(A83&gt;=6.65,B83&lt;3.15,B83&gt;=2.75,H83&gt;=7.388,G83&lt;0.487,G83&lt;0.719,H83&lt;16.718,F83&gt;=2.5,A83&gt;=5.45),5.4,IF(AND(A83&lt;6.15,H83&lt;14.81,G83&lt;0.473,H83&lt;15.705,B83&gt;=2.65,H83&gt;=8.397,D83&gt;=1.25,G83&gt;=0.164,F83&lt;2.5,A83&gt;=5.45),4.5,IF(AND(A83&gt;=6.15,H83&lt;14.81,G83&lt;0.473,H83&lt;15.705,B83&gt;=2.65,H83&gt;=8.397,D83&gt;=1.25,G83&gt;=0.164,F83&lt;2.5,A83&gt;=5.45),4.4,"shouldnthappen"))))))))))))))))))))))))))))))))))))</f>
        <v>3.7</v>
      </c>
      <c r="U83" s="1" t="n">
        <f aca="false">IF(AND(G83&gt;=0.934,F83&lt;1.5),1.7,IF(AND(D83&lt;0.15,D83&lt;0.25,G83&lt;0.934,F83&lt;1.5),1.38,IF(AND(H83&gt;=14.379,D83&gt;=0.25,G83&lt;0.934,F83&lt;1.5),1.7,IF(AND(A83&lt;5.3,D83&lt;1.35,F83&lt;2.5,F83&gt;=1.5),3.15,IF(AND(H83&lt;7.148,D83&gt;=1.35,F83&lt;2.5,F83&gt;=1.5),3.9,IF(AND(G83&lt;0.352,A83&lt;6.15,F83&gt;=2.5,F83&gt;=1.5),4.5,IF(AND(G83&gt;=0.352,A83&lt;6.15,F83&gt;=2.5,F83&gt;=1.5),4.92,IF(AND(B83&lt;2.85,A83&gt;=6.15,F83&gt;=2.5,F83&gt;=1.5),6.2,IF(AND(D83&gt;=0.45,H83&lt;14.379,D83&gt;=0.25,G83&lt;0.934,F83&lt;1.5),1.65,IF(AND(G83&gt;=0.857,A83&gt;=5.3,D83&lt;1.35,F83&lt;2.5,F83&gt;=1.5),4.3,IF(AND(A83&gt;=7.25,B83&gt;=2.85,A83&gt;=6.15,F83&gt;=2.5,F83&gt;=1.5),6.425,IF(AND(H83&lt;9.499,A83&lt;5.05,D83&gt;=0.15,D83&lt;0.25,G83&lt;0.934,F83&lt;1.5),1.4,IF(AND(A83&gt;=5.45,A83&gt;=5.05,D83&gt;=0.15,D83&lt;0.25,G83&lt;0.934,F83&lt;1.5),1.3,IF(AND(B83&gt;=4.15,D83&lt;0.45,H83&lt;14.379,D83&gt;=0.25,G83&lt;0.934,F83&lt;1.5),1.5,IF(AND(A83&gt;=5.75,G83&lt;0.857,A83&gt;=5.3,D83&lt;1.35,F83&lt;2.5,F83&gt;=1.5),4.02,IF(AND(A83&lt;6.65,G83&lt;0.333,H83&gt;=7.148,D83&gt;=1.35,F83&lt;2.5,F83&gt;=1.5),4.475,IF(AND(A83&gt;=6.65,G83&lt;0.333,H83&gt;=7.148,D83&gt;=1.35,F83&lt;2.5,F83&gt;=1.5),4.8,IF(AND(D83&gt;=1.45,G83&gt;=0.333,H83&gt;=7.148,D83&gt;=1.35,F83&lt;2.5,F83&gt;=1.5),4.85,IF(AND(G83&gt;=0.861,A83&lt;7.25,B83&gt;=2.85,A83&gt;=6.15,F83&gt;=2.5,F83&gt;=1.5),5.2,IF(AND(G83&lt;0.571,H83&gt;=9.499,A83&lt;5.05,D83&gt;=0.15,D83&lt;0.25,G83&lt;0.934,F83&lt;1.5),1.2,IF(AND(G83&gt;=0.571,H83&gt;=9.499,A83&lt;5.05,D83&gt;=0.15,D83&lt;0.25,G83&lt;0.934,F83&lt;1.5),1.3,IF(AND(H83&lt;9.283,A83&lt;5.45,A83&gt;=5.05,D83&gt;=0.15,D83&lt;0.25,G83&lt;0.934,F83&lt;1.5),1.5,IF(AND(H83&gt;=9.283,A83&lt;5.45,A83&gt;=5.05,D83&gt;=0.15,D83&lt;0.25,G83&lt;0.934,F83&lt;1.5),1.425,IF(AND(A83&lt;4.9,B83&lt;4.15,D83&lt;0.45,H83&lt;14.379,D83&gt;=0.25,G83&lt;0.934,F83&lt;1.5),1.4,IF(AND(A83&gt;=4.9,B83&lt;4.15,D83&lt;0.45,H83&lt;14.379,D83&gt;=0.25,G83&lt;0.934,F83&lt;1.5),1.325,IF(AND(G83&lt;0.572,A83&lt;5.75,G83&lt;0.857,A83&gt;=5.3,D83&lt;1.35,F83&lt;2.5,F83&gt;=1.5),3.65,IF(AND(G83&gt;=0.572,A83&lt;5.75,G83&lt;0.857,A83&gt;=5.3,D83&lt;1.35,F83&lt;2.5,F83&gt;=1.5),3.9,IF(AND(A83&lt;6.75,D83&lt;1.45,G83&gt;=0.333,H83&gt;=7.148,D83&gt;=1.35,F83&lt;2.5,F83&gt;=1.5),4.4,IF(AND(A83&gt;=6.75,D83&lt;1.45,G83&gt;=0.333,H83&gt;=7.148,D83&gt;=1.35,F83&lt;2.5,F83&gt;=1.5),4.78,IF(AND(A83&lt;6.6,B83&lt;3.25,G83&lt;0.861,A83&lt;7.25,B83&gt;=2.85,A83&gt;=6.15,F83&gt;=2.5,F83&gt;=1.5),5.333,IF(AND(H83&lt;11.461,B83&gt;=3.25,G83&lt;0.861,A83&lt;7.25,B83&gt;=2.85,A83&gt;=6.15,F83&gt;=2.5,F83&gt;=1.5),6.025,IF(AND(H83&gt;=11.461,B83&gt;=3.25,G83&lt;0.861,A83&lt;7.25,B83&gt;=2.85,A83&gt;=6.15,F83&gt;=2.5,F83&gt;=1.5),5.667,IF(AND(H83&gt;=14.564,A83&gt;=6.6,B83&lt;3.25,G83&lt;0.861,A83&lt;7.25,B83&gt;=2.85,A83&gt;=6.15,F83&gt;=2.5,F83&gt;=1.5),5.4,IF(AND(D83&gt;=2.35,H83&lt;14.564,A83&gt;=6.6,B83&lt;3.25,G83&lt;0.861,A83&lt;7.25,B83&gt;=2.85,A83&gt;=6.15,F83&gt;=2.5,F83&gt;=1.5),5.6,IF(AND(A83&lt;6.85,D83&lt;2.35,H83&lt;14.564,A83&gt;=6.6,B83&lt;3.25,G83&lt;0.861,A83&lt;7.25,B83&gt;=2.85,A83&gt;=6.15,F83&gt;=2.5,F83&gt;=1.5),5.9,IF(AND(A83&gt;=6.85,D83&lt;2.35,H83&lt;14.564,A83&gt;=6.6,B83&lt;3.25,G83&lt;0.861,A83&lt;7.25,B83&gt;=2.85,A83&gt;=6.15,F83&gt;=2.5,F83&gt;=1.5),5.78,"shouldnthappen"))))))))))))))))))))))))))))))))))))</f>
        <v>3.65</v>
      </c>
      <c r="V83" s="1" t="n">
        <f aca="false">IF(AND(H83&lt;5.748,A83&lt;5.05,D83&lt;0.75),1,IF(AND(B83&lt;3.15,H83&gt;=5.748,A83&lt;5.05,D83&lt;0.75),1.475,IF(AND(G83&gt;=0.801,D83&lt;0.25,A83&gt;=5.05,D83&lt;0.75),1.7,IF(AND(D83&gt;=0.45,D83&gt;=0.25,A83&gt;=5.05,D83&lt;0.75),1.7,IF(AND(B83&lt;2.35,F83&lt;2.5,B83&lt;2.75,D83&gt;=0.75),4.16,IF(AND(D83&lt;1.75,F83&gt;=2.5,B83&lt;2.75,D83&gt;=0.75),4.875,IF(AND(D83&gt;=1.75,F83&gt;=2.5,B83&lt;2.75,D83&gt;=0.75),5.333,IF(AND(H83&gt;=16.284,D83&gt;=1.55,B83&gt;=2.75,D83&gt;=0.75),6.6,IF(AND(H83&gt;=14.144,B83&gt;=3.15,H83&gt;=5.748,A83&lt;5.05,D83&lt;0.75),1.3,IF(AND(A83&lt;5.45,G83&lt;0.801,D83&lt;0.25,A83&gt;=5.05,D83&lt;0.75),1.5,IF(AND(A83&gt;=5.45,G83&lt;0.801,D83&lt;0.25,A83&gt;=5.05,D83&lt;0.75),1.34,IF(AND(B83&lt;3.75,D83&lt;0.45,D83&gt;=0.25,A83&gt;=5.05,D83&lt;0.75),1.467,IF(AND(B83&gt;=3.75,D83&lt;0.45,D83&gt;=0.25,A83&gt;=5.05,D83&lt;0.75),1.767,IF(AND(G83&gt;=0.896,B83&gt;=2.35,F83&lt;2.5,B83&lt;2.75,D83&gt;=0.75),4.9,IF(AND(H83&lt;15.504,D83&lt;1.35,D83&lt;1.55,B83&gt;=2.75,D83&gt;=0.75),4.2,IF(AND(H83&gt;=15.504,D83&lt;1.35,D83&lt;1.55,B83&gt;=2.75,D83&gt;=0.75),4.6,IF(AND(H83&lt;9.767,D83&gt;=1.35,D83&lt;1.55,B83&gt;=2.75,D83&gt;=0.75),5.1,IF(AND(A83&lt;4.5,H83&lt;14.144,B83&gt;=3.15,H83&gt;=5.748,A83&lt;5.05,D83&lt;0.75),1.3,IF(AND(A83&gt;=4.5,H83&lt;14.144,B83&gt;=3.15,H83&gt;=5.748,A83&lt;5.05,D83&lt;0.75),1.4,IF(AND(D83&gt;=1.15,G83&lt;0.896,B83&gt;=2.35,F83&lt;2.5,B83&lt;2.75,D83&gt;=0.75),4.04,IF(AND(B83&lt;2.9,H83&gt;=9.767,D83&gt;=1.35,D83&lt;1.55,B83&gt;=2.75,D83&gt;=0.75),4.8,IF(AND(D83&lt;1.7,A83&gt;=7.05,H83&lt;16.284,D83&gt;=1.55,B83&gt;=2.75,D83&gt;=0.75),5.8,IF(AND(D83&gt;=1.7,A83&gt;=7.05,H83&lt;16.284,D83&gt;=1.55,B83&gt;=2.75,D83&gt;=0.75),6.3,IF(AND(B83&lt;2.45,D83&lt;1.15,G83&lt;0.896,B83&gt;=2.35,F83&lt;2.5,B83&lt;2.75,D83&gt;=0.75),3.767,IF(AND(B83&gt;=2.45,D83&lt;1.15,G83&lt;0.896,B83&gt;=2.35,F83&lt;2.5,B83&lt;2.75,D83&gt;=0.75),3.167,IF(AND(B83&gt;=3.15,B83&gt;=2.9,H83&gt;=9.767,D83&gt;=1.35,D83&lt;1.55,B83&gt;=2.75,D83&gt;=0.75),4.7,IF(AND(D83&lt;1.9,D83&lt;2.05,A83&lt;7.05,H83&lt;16.284,D83&gt;=1.55,B83&gt;=2.75,D83&gt;=0.75),4.82,IF(AND(D83&gt;=1.9,D83&lt;2.05,A83&lt;7.05,H83&lt;16.284,D83&gt;=1.55,B83&gt;=2.75,D83&gt;=0.75),5.067,IF(AND(H83&lt;12.721,B83&lt;3.15,B83&gt;=2.9,H83&gt;=9.767,D83&gt;=1.35,D83&lt;1.55,B83&gt;=2.75,D83&gt;=0.75),4.5,IF(AND(H83&gt;=12.721,B83&lt;3.15,B83&gt;=2.9,H83&gt;=9.767,D83&gt;=1.35,D83&lt;1.55,B83&gt;=2.75,D83&gt;=0.75),4.433,IF(AND(H83&lt;9.525,G83&lt;0.364,D83&gt;=2.05,A83&lt;7.05,H83&lt;16.284,D83&gt;=1.55,B83&gt;=2.75,D83&gt;=0.75),5.1,IF(AND(A83&lt;6.25,G83&gt;=0.364,D83&gt;=2.05,A83&lt;7.05,H83&lt;16.284,D83&gt;=1.55,B83&gt;=2.75,D83&gt;=0.75),5.4,IF(AND(H83&lt;10.898,H83&gt;=9.525,G83&lt;0.364,D83&gt;=2.05,A83&lt;7.05,H83&lt;16.284,D83&gt;=1.55,B83&gt;=2.75,D83&gt;=0.75),5.6,IF(AND(H83&lt;8.711,A83&gt;=6.25,G83&gt;=0.364,D83&gt;=2.05,A83&lt;7.05,H83&lt;16.284,D83&gt;=1.55,B83&gt;=2.75,D83&gt;=0.75),5.7,IF(AND(H83&gt;=8.711,A83&gt;=6.25,G83&gt;=0.364,D83&gt;=2.05,A83&lt;7.05,H83&lt;16.284,D83&gt;=1.55,B83&gt;=2.75,D83&gt;=0.75),5.84,IF(AND(D83&lt;2.2,H83&gt;=10.898,H83&gt;=9.525,G83&lt;0.364,D83&gt;=2.05,A83&lt;7.05,H83&lt;16.284,D83&gt;=1.55,B83&gt;=2.75,D83&gt;=0.75),5.4,IF(AND(D83&gt;=2.2,H83&gt;=10.898,H83&gt;=9.525,G83&lt;0.364,D83&gt;=2.05,A83&lt;7.05,H83&lt;16.284,D83&gt;=1.55,B83&gt;=2.75,D83&gt;=0.75),5.3,"shouldnthappen")))))))))))))))))))))))))))))))))))))</f>
        <v>3.767</v>
      </c>
      <c r="W83" s="1" t="n">
        <f aca="false">IF(AND(H83&lt;6.926,D83&gt;=0.35,D83&lt;0.8),1.9,IF(AND(H83&gt;=6.926,D83&gt;=0.35,D83&lt;0.8),1.533,IF(AND(H83&lt;13.492,A83&lt;4.75,D83&lt;0.35,D83&lt;0.8),1.1,IF(AND(H83&gt;=13.492,A83&lt;4.75,D83&lt;0.35,D83&lt;0.8),1.375,IF(AND(B83&lt;2.75,A83&gt;=5.85,F83&lt;2.5,D83&gt;=0.8),4.833,IF(AND(B83&lt;3.3,A83&gt;=7.05,F83&gt;=2.5,D83&gt;=0.8),5.8,IF(AND(B83&gt;=3.3,A83&gt;=7.05,F83&gt;=2.5,D83&gt;=0.8),6.325,IF(AND(D83&gt;=0.25,A83&lt;5.05,A83&gt;=4.75,D83&lt;0.35,D83&lt;0.8),1.3,IF(AND(B83&lt;3.6,A83&gt;=5.05,A83&gt;=4.75,D83&lt;0.35,D83&lt;0.8),1.4,IF(AND(H83&lt;10.194,G83&lt;0.412,A83&lt;5.85,F83&lt;2.5,D83&gt;=0.8),4.133,IF(AND(H83&gt;=10.194,G83&lt;0.412,A83&lt;5.85,F83&lt;2.5,D83&gt;=0.8),4.5,IF(AND(A83&lt;5.35,G83&gt;=0.412,A83&lt;5.85,F83&lt;2.5,D83&gt;=0.8),3.15,IF(AND(A83&lt;6.2,B83&gt;=2.75,A83&gt;=5.85,F83&lt;2.5,D83&gt;=0.8),4.3,IF(AND(H83&lt;5.767,A83&lt;6.2,A83&lt;7.05,F83&gt;=2.5,D83&gt;=0.8),4.5,IF(AND(G83&gt;=0.861,A83&gt;=6.2,A83&lt;7.05,F83&gt;=2.5,D83&gt;=0.8),5.2,IF(AND(B83&lt;3.15,D83&lt;0.25,A83&lt;5.05,A83&gt;=4.75,D83&lt;0.35,D83&lt;0.8),1.55,IF(AND(A83&lt;5.45,B83&gt;=3.6,A83&gt;=5.05,A83&gt;=4.75,D83&lt;0.35,D83&lt;0.8),1.5,IF(AND(A83&gt;=5.45,B83&gt;=3.6,A83&gt;=5.05,A83&gt;=4.75,D83&lt;0.35,D83&lt;0.8),1.4,IF(AND(G83&gt;=0.772,A83&gt;=5.35,G83&gt;=0.412,A83&lt;5.85,F83&lt;2.5,D83&gt;=0.8),3.9,IF(AND(D83&gt;=1.45,A83&gt;=6.2,B83&gt;=2.75,A83&gt;=5.85,F83&lt;2.5,D83&gt;=0.8),4.775,IF(AND(G83&lt;0.5,H83&gt;=5.767,A83&lt;6.2,A83&lt;7.05,F83&gt;=2.5,D83&gt;=0.8),5.1,IF(AND(G83&gt;=0.5,H83&gt;=5.767,A83&lt;6.2,A83&lt;7.05,F83&gt;=2.5,D83&gt;=0.8),4.95,IF(AND(B83&gt;=3.25,G83&lt;0.861,A83&gt;=6.2,A83&lt;7.05,F83&gt;=2.5,D83&gt;=0.8),5.75,IF(AND(A83&lt;4.95,B83&gt;=3.15,D83&lt;0.25,A83&lt;5.05,A83&gt;=4.75,D83&lt;0.35,D83&lt;0.8),1.4,IF(AND(A83&lt;5.65,G83&lt;0.772,A83&gt;=5.35,G83&gt;=0.412,A83&lt;5.85,F83&lt;2.5,D83&gt;=0.8),3.6,IF(AND(A83&gt;=5.65,G83&lt;0.772,A83&gt;=5.35,G83&gt;=0.412,A83&lt;5.85,F83&lt;2.5,D83&gt;=0.8),3.5,IF(AND(B83&gt;=3.15,D83&lt;1.45,A83&gt;=6.2,B83&gt;=2.75,A83&gt;=5.85,F83&lt;2.5,D83&gt;=0.8),4.7,IF(AND(A83&gt;=6.65,B83&lt;3.25,G83&lt;0.861,A83&gt;=6.2,A83&lt;7.05,F83&gt;=2.5,D83&gt;=0.8),5.567,IF(AND(H83&lt;9.499,A83&gt;=4.95,B83&gt;=3.15,D83&lt;0.25,A83&lt;5.05,A83&gt;=4.75,D83&lt;0.35,D83&lt;0.8),1.4,IF(AND(H83&gt;=9.499,A83&gt;=4.95,B83&gt;=3.15,D83&lt;0.25,A83&lt;5.05,A83&gt;=4.75,D83&lt;0.35,D83&lt;0.8),1.2,IF(AND(G83&lt;0.765,B83&lt;3.15,D83&lt;1.45,A83&gt;=6.2,B83&gt;=2.75,A83&gt;=5.85,F83&lt;2.5,D83&gt;=0.8),4.4,IF(AND(G83&gt;=0.765,B83&lt;3.15,D83&lt;1.45,A83&gt;=6.2,B83&gt;=2.75,A83&gt;=5.85,F83&lt;2.5,D83&gt;=0.8),4.6,IF(AND(H83&lt;10.667,A83&lt;6.65,B83&lt;3.25,G83&lt;0.861,A83&gt;=6.2,A83&lt;7.05,F83&gt;=2.5,D83&gt;=0.8),5.167,IF(AND(G83&lt;0.627,H83&gt;=10.667,A83&lt;6.65,B83&lt;3.25,G83&lt;0.861,A83&gt;=6.2,A83&lt;7.05,F83&gt;=2.5,D83&gt;=0.8),5.64,IF(AND(G83&gt;=0.627,H83&gt;=10.667,A83&lt;6.65,B83&lt;3.25,G83&lt;0.861,A83&gt;=6.2,A83&lt;7.05,F83&gt;=2.5,D83&gt;=0.8),5.1,"shouldnthappen")))))))))))))))))))))))))))))))))))</f>
        <v>3.6</v>
      </c>
      <c r="X83" s="1" t="n">
        <f aca="false">IF(AND(B83&lt;3.05,H83&lt;6.697,A83&lt;5.45),4.1,IF(AND(B83&gt;=3.05,H83&lt;6.697,A83&lt;5.45),1.48,IF(AND(D83&lt;0.7,A83&lt;5.9,A83&gt;=5.45),1.4,IF(AND(A83&lt;4.35,B83&lt;3.3,H83&gt;=6.697,A83&lt;5.45),1.1,IF(AND(G83&lt;0.372,D83&gt;=0.7,A83&lt;5.9,A83&gt;=5.45),4.36,IF(AND(A83&gt;=4.9,A83&gt;=4.35,B83&lt;3.3,H83&gt;=6.697,A83&lt;5.45),1.6,IF(AND(H83&gt;=14.171,A83&lt;5.15,B83&gt;=3.3,H83&gt;=6.697,A83&lt;5.45),1.6,IF(AND(G83&lt;0.451,A83&gt;=5.15,B83&gt;=3.3,H83&gt;=6.697,A83&lt;5.45),1.367,IF(AND(G83&gt;=0.451,A83&gt;=5.15,B83&gt;=3.3,H83&gt;=6.697,A83&lt;5.45),1.5,IF(AND(G83&lt;0.332,D83&lt;1.45,F83&lt;2.5,A83&gt;=5.9,A83&gt;=5.45),4.35,IF(AND(A83&lt;6.15,D83&gt;=1.45,F83&lt;2.5,A83&gt;=5.9,A83&gt;=5.45),5.1,IF(AND(D83&gt;=2.4,G83&lt;0.432,F83&gt;=2.5,A83&gt;=5.9,A83&gt;=5.45),5.78,IF(AND(A83&lt;6.15,G83&gt;=0.432,F83&gt;=2.5,A83&gt;=5.9,A83&gt;=5.45),4.9,IF(AND(B83&lt;3.1,A83&lt;4.9,A83&gt;=4.35,B83&lt;3.3,H83&gt;=6.697,A83&lt;5.45),1.4,IF(AND(B83&gt;=3.1,A83&lt;4.9,A83&gt;=4.35,B83&lt;3.3,H83&gt;=6.697,A83&lt;5.45),1.3,IF(AND(G83&lt;0.343,H83&lt;14.171,A83&lt;5.15,B83&gt;=3.3,H83&gt;=6.697,A83&lt;5.45),1.433,IF(AND(G83&gt;=0.343,H83&lt;14.171,A83&lt;5.15,B83&gt;=3.3,H83&gt;=6.697,A83&lt;5.45),1.525,IF(AND(D83&lt;1.05,B83&lt;2.55,G83&gt;=0.372,D83&gt;=0.7,A83&lt;5.9,A83&gt;=5.45),3.7,IF(AND(H83&lt;10.596,B83&gt;=2.55,G83&gt;=0.372,D83&gt;=0.7,A83&lt;5.9,A83&gt;=5.45),3.525,IF(AND(H83&gt;=10.596,B83&gt;=2.55,G83&gt;=0.372,D83&gt;=0.7,A83&lt;5.9,A83&gt;=5.45),3.9,IF(AND(H83&lt;14.314,G83&gt;=0.332,D83&lt;1.45,F83&lt;2.5,A83&gt;=5.9,A83&gt;=5.45),4.4,IF(AND(H83&gt;=14.314,G83&gt;=0.332,D83&lt;1.45,F83&lt;2.5,A83&gt;=5.9,A83&gt;=5.45),4.7,IF(AND(H83&lt;13.906,A83&gt;=6.15,D83&gt;=1.45,F83&lt;2.5,A83&gt;=5.9,A83&gt;=5.45),4.675,IF(AND(H83&gt;=13.906,A83&gt;=6.15,D83&gt;=1.45,F83&lt;2.5,A83&gt;=5.9,A83&gt;=5.45),4.9,IF(AND(G83&lt;0.093,D83&lt;2.4,G83&lt;0.432,F83&gt;=2.5,A83&gt;=5.9,A83&gt;=5.45),5.6,IF(AND(B83&lt;2.95,A83&gt;=6.15,G83&gt;=0.432,F83&gt;=2.5,A83&gt;=5.9,A83&gt;=5.45),5.86,IF(AND(A83&lt;5.55,D83&gt;=1.05,B83&lt;2.55,G83&gt;=0.372,D83&gt;=0.7,A83&lt;5.9,A83&gt;=5.45),4,IF(AND(A83&gt;=5.55,D83&gt;=1.05,B83&lt;2.55,G83&gt;=0.372,D83&gt;=0.7,A83&lt;5.9,A83&gt;=5.45),3.9,IF(AND(D83&lt;1.7,G83&gt;=0.093,D83&lt;2.4,G83&lt;0.432,F83&gt;=2.5,A83&gt;=5.9,A83&gt;=5.45),5.05,IF(AND(G83&gt;=0.774,B83&gt;=2.95,A83&gt;=6.15,G83&gt;=0.432,F83&gt;=2.5,A83&gt;=5.9,A83&gt;=5.45),5.3,IF(AND(G83&gt;=0.312,D83&gt;=1.7,G83&gt;=0.093,D83&lt;2.4,G83&lt;0.432,F83&gt;=2.5,A83&gt;=5.9,A83&gt;=5.45),5.4,IF(AND(D83&lt;2.45,G83&lt;0.774,B83&gt;=2.95,A83&gt;=6.15,G83&gt;=0.432,F83&gt;=2.5,A83&gt;=5.9,A83&gt;=5.45),5.66,IF(AND(D83&gt;=2.45,G83&lt;0.774,B83&gt;=2.95,A83&gt;=6.15,G83&gt;=0.432,F83&gt;=2.5,A83&gt;=5.9,A83&gt;=5.45),6,IF(AND(G83&gt;=0.301,G83&lt;0.312,D83&gt;=1.7,G83&gt;=0.093,D83&lt;2.4,G83&lt;0.432,F83&gt;=2.5,A83&gt;=5.9,A83&gt;=5.45),5.1,IF(AND(A83&lt;6.45,G83&lt;0.301,G83&lt;0.312,D83&gt;=1.7,G83&gt;=0.093,D83&lt;2.4,G83&lt;0.432,F83&gt;=2.5,A83&gt;=5.9,A83&gt;=5.45),5.3,IF(AND(A83&gt;=6.45,G83&lt;0.301,G83&lt;0.312,D83&gt;=1.7,G83&gt;=0.093,D83&lt;2.4,G83&lt;0.432,F83&gt;=2.5,A83&gt;=5.9,A83&gt;=5.45),5.2,"shouldnthappen"))))))))))))))))))))))))))))))))))))</f>
        <v>4</v>
      </c>
      <c r="Y83" s="1" t="n">
        <f aca="false">IF(AND(H83&lt;6.51,F83&lt;1.5),1.8,IF(AND(H83&gt;=16.674,F83&gt;=1.5),6.533,IF(AND(D83&gt;=0.45,H83&gt;=6.51,F83&lt;1.5),1.667,IF(AND(H83&gt;=13.805,G83&lt;0.154,H83&lt;16.674,F83&gt;=1.5),6.7,IF(AND(D83&lt;0.15,A83&lt;5.05,D83&lt;0.45,H83&gt;=6.51,F83&lt;1.5),1.4,IF(AND(H83&gt;=13.586,A83&gt;=5.05,D83&lt;0.45,H83&gt;=6.51,F83&lt;1.5),1.3,IF(AND(F83&lt;2.5,H83&lt;13.805,G83&lt;0.154,H83&lt;16.674,F83&gt;=1.5),4.6,IF(AND(H83&lt;8.929,D83&lt;1.35,G83&gt;=0.154,H83&lt;16.674,F83&gt;=1.5),3.64,IF(AND(G83&lt;0.05,H83&lt;13.586,A83&gt;=5.05,D83&lt;0.45,H83&gt;=6.51,F83&lt;1.5),1.4,IF(AND(G83&gt;=0.107,F83&gt;=2.5,H83&lt;13.805,G83&lt;0.154,H83&lt;16.674,F83&gt;=1.5),5.3,IF(AND(B83&gt;=2.75,H83&gt;=8.929,D83&lt;1.35,G83&gt;=0.154,H83&lt;16.674,F83&gt;=1.5),4.433,IF(AND(D83&gt;=1.55,F83&lt;2.5,D83&gt;=1.35,G83&gt;=0.154,H83&lt;16.674,F83&gt;=1.5),4.975,IF(AND(H83&lt;6.93,F83&gt;=2.5,D83&gt;=1.35,G83&gt;=0.154,H83&lt;16.674,F83&gt;=1.5),4.5,IF(AND(H83&lt;12.675,G83&lt;0.217,D83&gt;=0.15,A83&lt;5.05,D83&lt;0.45,H83&gt;=6.51,F83&lt;1.5),1.4,IF(AND(H83&gt;=12.675,G83&lt;0.217,D83&gt;=0.15,A83&lt;5.05,D83&lt;0.45,H83&gt;=6.51,F83&lt;1.5),1.5,IF(AND(A83&lt;4.65,G83&gt;=0.217,D83&gt;=0.15,A83&lt;5.05,D83&lt;0.45,H83&gt;=6.51,F83&lt;1.5),1.35,IF(AND(D83&lt;0.25,G83&gt;=0.05,H83&lt;13.586,A83&gt;=5.05,D83&lt;0.45,H83&gt;=6.51,F83&lt;1.5),1.467,IF(AND(D83&gt;=0.25,G83&gt;=0.05,H83&lt;13.586,A83&gt;=5.05,D83&lt;0.45,H83&gt;=6.51,F83&lt;1.5),1.5,IF(AND(H83&lt;9.15,G83&lt;0.107,F83&gt;=2.5,H83&lt;13.805,G83&lt;0.154,H83&lt;16.674,F83&gt;=1.5),5.7,IF(AND(H83&gt;=9.15,G83&lt;0.107,F83&gt;=2.5,H83&lt;13.805,G83&lt;0.154,H83&lt;16.674,F83&gt;=1.5),5.6,IF(AND(G83&lt;0.404,B83&lt;2.75,H83&gt;=8.929,D83&lt;1.35,G83&gt;=0.154,H83&lt;16.674,F83&gt;=1.5),4.15,IF(AND(G83&gt;=0.404,B83&lt;2.75,H83&gt;=8.929,D83&lt;1.35,G83&gt;=0.154,H83&lt;16.674,F83&gt;=1.5),3.9,IF(AND(A83&gt;=6.75,D83&lt;1.55,F83&lt;2.5,D83&gt;=1.35,G83&gt;=0.154,H83&lt;16.674,F83&gt;=1.5),4.82,IF(AND(D83&lt;0.25,A83&gt;=4.65,G83&gt;=0.217,D83&gt;=0.15,A83&lt;5.05,D83&lt;0.45,H83&gt;=6.51,F83&lt;1.5),1.325,IF(AND(D83&gt;=0.25,A83&gt;=4.65,G83&gt;=0.217,D83&gt;=0.15,A83&lt;5.05,D83&lt;0.45,H83&gt;=6.51,F83&lt;1.5),1.3,IF(AND(A83&lt;6.55,A83&lt;6.75,D83&lt;1.55,F83&lt;2.5,D83&gt;=1.35,G83&gt;=0.154,H83&lt;16.674,F83&gt;=1.5),4.575,IF(AND(A83&gt;=6.55,A83&lt;6.75,D83&lt;1.55,F83&lt;2.5,D83&gt;=1.35,G83&gt;=0.154,H83&lt;16.674,F83&gt;=1.5),4.4,IF(AND(B83&lt;2.9,D83&lt;2.05,H83&gt;=6.93,F83&gt;=2.5,D83&gt;=1.35,G83&gt;=0.154,H83&lt;16.674,F83&gt;=1.5),5.05,IF(AND(H83&lt;8.884,D83&gt;=2.05,H83&gt;=6.93,F83&gt;=2.5,D83&gt;=1.35,G83&gt;=0.154,H83&lt;16.674,F83&gt;=1.5),5.1,IF(AND(H83&lt;13.711,B83&gt;=2.9,D83&lt;2.05,H83&gt;=6.93,F83&gt;=2.5,D83&gt;=1.35,G83&gt;=0.154,H83&lt;16.674,F83&gt;=1.5),5,IF(AND(H83&gt;=13.711,B83&gt;=2.9,D83&lt;2.05,H83&gt;=6.93,F83&gt;=2.5,D83&gt;=1.35,G83&gt;=0.154,H83&lt;16.674,F83&gt;=1.5),5.8,IF(AND(B83&lt;3.15,H83&gt;=8.884,D83&gt;=2.05,H83&gt;=6.93,F83&gt;=2.5,D83&gt;=1.35,G83&gt;=0.154,H83&lt;16.674,F83&gt;=1.5),5.56,IF(AND(B83&gt;=3.15,H83&gt;=8.884,D83&gt;=2.05,H83&gt;=6.93,F83&gt;=2.5,D83&gt;=1.35,G83&gt;=0.154,H83&lt;16.674,F83&gt;=1.5),5.9,"shouldnthappen")))))))))))))))))))))))))))))))))</f>
        <v>3.9</v>
      </c>
      <c r="Z83" s="1" t="n">
        <f aca="false">IF(AND(F83&gt;=2,B83&gt;=3.35),5.6,IF(AND(A83&lt;6.65,H83&gt;=15.076,B83&lt;3.35),4.8,IF(AND(A83&gt;=6.65,H83&gt;=15.076,B83&lt;3.35),6.15,IF(AND(H83&lt;6.542,F83&lt;2,B83&gt;=3.35),1.767,IF(AND(G83&gt;=0.653,D83&lt;0.75,H83&lt;15.076,B83&lt;3.35),1.55,IF(AND(D83&lt;0.15,G83&lt;0.653,D83&lt;0.75,H83&lt;15.076,B83&lt;3.35),1.1,IF(AND(G83&lt;0.356,A83&lt;5.05,H83&gt;=6.542,F83&lt;2,B83&gt;=3.35),1.4,IF(AND(G83&gt;=0.356,A83&lt;5.05,H83&gt;=6.542,F83&lt;2,B83&gt;=3.35),1.3,IF(AND(G83&gt;=0.566,A83&gt;=5.05,H83&gt;=6.542,F83&lt;2,B83&gt;=3.35),1.6,IF(AND(B83&gt;=3.1,D83&gt;=0.15,G83&lt;0.653,D83&lt;0.75,H83&lt;15.076,B83&lt;3.35),1.367,IF(AND(B83&gt;=2.65,D83&lt;1.45,B83&lt;2.75,D83&gt;=0.75,H83&lt;15.076,B83&lt;3.35),3.96,IF(AND(G83&lt;0.352,D83&gt;=1.45,B83&lt;2.75,D83&gt;=0.75,H83&lt;15.076,B83&lt;3.35),4.5,IF(AND(D83&gt;=1.35,A83&lt;6.2,B83&gt;=2.75,D83&gt;=0.75,H83&lt;15.076,B83&lt;3.35),4.733,IF(AND(A83&lt;4.7,B83&lt;3.1,D83&gt;=0.15,G83&lt;0.653,D83&lt;0.75,H83&lt;15.076,B83&lt;3.35),1.36,IF(AND(A83&gt;=4.7,B83&lt;3.1,D83&gt;=0.15,G83&lt;0.653,D83&lt;0.75,H83&lt;15.076,B83&lt;3.35),1.6,IF(AND(A83&lt;5.2,B83&lt;2.65,D83&lt;1.45,B83&lt;2.75,D83&gt;=0.75,H83&lt;15.076,B83&lt;3.35),3.3,IF(AND(A83&lt;6.5,G83&gt;=0.352,D83&gt;=1.45,B83&lt;2.75,D83&gt;=0.75,H83&lt;15.076,B83&lt;3.35),5,IF(AND(A83&gt;=6.5,G83&gt;=0.352,D83&gt;=1.45,B83&lt;2.75,D83&gt;=0.75,H83&lt;15.076,B83&lt;3.35),5.8,IF(AND(H83&lt;8.486,D83&lt;1.35,A83&lt;6.2,B83&gt;=2.75,D83&gt;=0.75,H83&lt;15.076,B83&lt;3.35),3.975,IF(AND(G83&lt;0.187,F83&lt;2.5,A83&gt;=6.2,B83&gt;=2.75,D83&gt;=0.75,H83&lt;15.076,B83&lt;3.35),5,IF(AND(G83&gt;=0.187,F83&lt;2.5,A83&gt;=6.2,B83&gt;=2.75,D83&gt;=0.75,H83&lt;15.076,B83&lt;3.35),4.525,IF(AND(A83&gt;=7.25,F83&gt;=2.5,A83&gt;=6.2,B83&gt;=2.75,D83&gt;=0.75,H83&lt;15.076,B83&lt;3.35),6.5,IF(AND(G83&lt;0.185,B83&lt;3.6,G83&lt;0.566,A83&gt;=5.05,H83&gt;=6.542,F83&lt;2,B83&gt;=3.35),1.45,IF(AND(G83&gt;=0.185,B83&lt;3.6,G83&lt;0.566,A83&gt;=5.05,H83&gt;=6.542,F83&lt;2,B83&gt;=3.35),1.34,IF(AND(G83&lt;0.13,B83&gt;=3.6,G83&lt;0.566,A83&gt;=5.05,H83&gt;=6.542,F83&lt;2,B83&gt;=3.35),1.45,IF(AND(G83&gt;=0.13,B83&gt;=3.6,G83&lt;0.566,A83&gt;=5.05,H83&gt;=6.542,F83&lt;2,B83&gt;=3.35),1.5,IF(AND(D83&lt;1.05,A83&gt;=5.2,B83&lt;2.65,D83&lt;1.45,B83&lt;2.75,D83&gt;=0.75,H83&lt;15.076,B83&lt;3.35),3.5,IF(AND(D83&gt;=1.05,A83&gt;=5.2,B83&lt;2.65,D83&lt;1.45,B83&lt;2.75,D83&gt;=0.75,H83&lt;15.076,B83&lt;3.35),3.94,IF(AND(H83&lt;10.983,H83&gt;=8.486,D83&lt;1.35,A83&lt;6.2,B83&gt;=2.75,D83&gt;=0.75,H83&lt;15.076,B83&lt;3.35),4.38,IF(AND(H83&gt;=10.983,H83&gt;=8.486,D83&lt;1.35,A83&lt;6.2,B83&gt;=2.75,D83&gt;=0.75,H83&lt;15.076,B83&lt;3.35),4.1,IF(AND(B83&gt;=3.25,A83&lt;7.25,F83&gt;=2.5,A83&gt;=6.2,B83&gt;=2.75,D83&gt;=0.75,H83&lt;15.076,B83&lt;3.35),5.7,IF(AND(B83&lt;2.95,B83&lt;3.25,A83&lt;7.25,F83&gt;=2.5,A83&gt;=6.2,B83&gt;=2.75,D83&gt;=0.75,H83&lt;15.076,B83&lt;3.35),5.6,IF(AND(H83&gt;=13.711,B83&gt;=2.95,B83&lt;3.25,A83&lt;7.25,F83&gt;=2.5,A83&gt;=6.2,B83&gt;=2.75,D83&gt;=0.75,H83&lt;15.076,B83&lt;3.35),5.8,IF(AND(A83&gt;=6.8,H83&lt;13.711,B83&gt;=2.95,B83&lt;3.25,A83&lt;7.25,F83&gt;=2.5,A83&gt;=6.2,B83&gt;=2.75,D83&gt;=0.75,H83&lt;15.076,B83&lt;3.35),5.1,IF(AND(H83&lt;12.921,A83&lt;6.8,H83&lt;13.711,B83&gt;=2.95,B83&lt;3.25,A83&lt;7.25,F83&gt;=2.5,A83&gt;=6.2,B83&gt;=2.75,D83&gt;=0.75,H83&lt;15.076,B83&lt;3.35),5.34,IF(AND(H83&gt;=12.921,A83&lt;6.8,H83&lt;13.711,B83&gt;=2.95,B83&lt;3.25,A83&lt;7.25,F83&gt;=2.5,A83&gt;=6.2,B83&gt;=2.75,D83&gt;=0.75,H83&lt;15.076,B83&lt;3.35),5.133,"shouldnthappen"))))))))))))))))))))))))))))))))))))</f>
        <v>3.94</v>
      </c>
      <c r="AA83" s="1" t="n">
        <f aca="false">IF(AND(D83&gt;=0.45,A83&lt;5.05,D83&lt;0.8),1.6,IF(AND(D83&gt;=0.45,A83&gt;=5.05,D83&lt;0.8),1.7,IF(AND(H83&gt;=16.244,F83&gt;=2.5,D83&gt;=0.8),6.533,IF(AND(A83&lt;4.35,D83&lt;0.45,A83&lt;5.05,D83&lt;0.8),1.1,IF(AND(H83&gt;=14.877,D83&lt;0.45,A83&gt;=5.05,D83&lt;0.8),1.3,IF(AND(D83&gt;=1.4,A83&lt;5.65,F83&lt;2.5,D83&gt;=0.8),4.5,IF(AND(A83&gt;=7.25,H83&lt;16.244,F83&gt;=2.5,D83&gt;=0.8),6.5,IF(AND(A83&gt;=4.75,A83&gt;=4.35,D83&lt;0.45,A83&lt;5.05,D83&lt;0.8),1.35,IF(AND(A83&lt;5.3,D83&lt;1.4,A83&lt;5.65,F83&lt;2.5,D83&gt;=0.8),3.1,IF(AND(A83&gt;=6.8,A83&gt;=6.55,A83&gt;=5.65,F83&lt;2.5,D83&gt;=0.8),4.9,IF(AND(H83&lt;5.767,A83&lt;7.25,H83&lt;16.244,F83&gt;=2.5,D83&gt;=0.8),4.5,IF(AND(G83&gt;=0.522,A83&lt;4.75,A83&gt;=4.35,D83&lt;0.45,A83&lt;5.05,D83&lt;0.8),1.2,IF(AND(G83&gt;=0.948,D83&lt;0.35,H83&lt;14.877,D83&lt;0.45,A83&gt;=5.05,D83&lt;0.8),1.7,IF(AND(H83&lt;13.089,D83&gt;=0.35,H83&lt;14.877,D83&lt;0.45,A83&gt;=5.05,D83&lt;0.8),1.5,IF(AND(H83&gt;=13.089,D83&gt;=0.35,H83&lt;14.877,D83&lt;0.45,A83&gt;=5.05,D83&lt;0.8),1.3,IF(AND(B83&gt;=2.95,A83&gt;=5.3,D83&lt;1.4,A83&lt;5.65,F83&lt;2.5,D83&gt;=0.8),4.1,IF(AND(H83&lt;9.181,A83&lt;6.05,A83&lt;6.55,A83&gt;=5.65,F83&lt;2.5,D83&gt;=0.8),5.1,IF(AND(H83&gt;=9.181,A83&lt;6.05,A83&lt;6.55,A83&gt;=5.65,F83&lt;2.5,D83&gt;=0.8),4.3,IF(AND(G83&gt;=0.867,A83&gt;=6.05,A83&lt;6.55,A83&gt;=5.65,F83&lt;2.5,D83&gt;=0.8),4.9,IF(AND(B83&lt;3.05,A83&lt;6.8,A83&gt;=6.55,A83&gt;=5.65,F83&lt;2.5,D83&gt;=0.8),5,IF(AND(B83&gt;=3.05,A83&lt;6.8,A83&gt;=6.55,A83&gt;=5.65,F83&lt;2.5,D83&gt;=0.8),4.55,IF(AND(H83&gt;=14.144,G83&lt;0.522,A83&lt;4.75,A83&gt;=4.35,D83&lt;0.45,A83&lt;5.05,D83&lt;0.8),1.3,IF(AND(B83&lt;2.7,B83&lt;2.95,A83&gt;=5.3,D83&lt;1.4,A83&lt;5.65,F83&lt;2.5,D83&gt;=0.8),3.78,IF(AND(B83&gt;=2.7,B83&lt;2.95,A83&gt;=5.3,D83&lt;1.4,A83&lt;5.65,F83&lt;2.5,D83&gt;=0.8),3.6,IF(AND(G83&lt;0.638,G83&lt;0.867,A83&gt;=6.05,A83&lt;6.55,A83&gt;=5.65,F83&lt;2.5,D83&gt;=0.8),4.433,IF(AND(G83&gt;=0.638,G83&lt;0.867,A83&gt;=6.05,A83&lt;6.55,A83&gt;=5.65,F83&lt;2.5,D83&gt;=0.8),4,IF(AND(A83&lt;6.35,H83&lt;11.146,H83&gt;=5.767,A83&lt;7.25,H83&lt;16.244,F83&gt;=2.5,D83&gt;=0.8),5.1,IF(AND(A83&lt;4.5,H83&lt;14.144,G83&lt;0.522,A83&lt;4.75,A83&gt;=4.35,D83&lt;0.45,A83&lt;5.05,D83&lt;0.8),1.35,IF(AND(A83&gt;=4.5,H83&lt;14.144,G83&lt;0.522,A83&lt;4.75,A83&gt;=4.35,D83&lt;0.45,A83&lt;5.05,D83&lt;0.8),1.4,IF(AND(A83&lt;5.15,B83&lt;3.75,G83&lt;0.948,D83&lt;0.35,H83&lt;14.877,D83&lt;0.45,A83&gt;=5.05,D83&lt;0.8),1.4,IF(AND(A83&gt;=5.15,B83&lt;3.75,G83&lt;0.948,D83&lt;0.35,H83&lt;14.877,D83&lt;0.45,A83&gt;=5.05,D83&lt;0.8),1.5,IF(AND(G83&lt;0.112,B83&gt;=3.75,G83&lt;0.948,D83&lt;0.35,H83&lt;14.877,D83&lt;0.45,A83&gt;=5.05,D83&lt;0.8),1.5,IF(AND(G83&gt;=0.112,B83&gt;=3.75,G83&lt;0.948,D83&lt;0.35,H83&lt;14.877,D83&lt;0.45,A83&gt;=5.05,D83&lt;0.8),1.6,IF(AND(G83&lt;0.075,A83&gt;=6.35,H83&lt;11.146,H83&gt;=5.767,A83&lt;7.25,H83&lt;16.244,F83&gt;=2.5,D83&gt;=0.8),5.5,IF(AND(G83&gt;=0.075,A83&gt;=6.35,H83&lt;11.146,H83&gt;=5.767,A83&lt;7.25,H83&lt;16.244,F83&gt;=2.5,D83&gt;=0.8),5.24,IF(AND(B83&lt;2.95,D83&lt;1.9,H83&gt;=11.146,H83&gt;=5.767,A83&lt;7.25,H83&lt;16.244,F83&gt;=2.5,D83&gt;=0.8),5.65,IF(AND(B83&gt;=2.95,D83&lt;1.9,H83&gt;=11.146,H83&gt;=5.767,A83&lt;7.25,H83&lt;16.244,F83&gt;=2.5,D83&gt;=0.8),5.8,IF(AND(H83&lt;13.42,D83&gt;=1.9,H83&gt;=11.146,H83&gt;=5.767,A83&lt;7.25,H83&lt;16.244,F83&gt;=2.5,D83&gt;=0.8),5.6,IF(AND(H83&gt;=13.42,D83&gt;=1.9,H83&gt;=11.146,H83&gt;=5.767,A83&lt;7.25,H83&lt;16.244,F83&gt;=2.5,D83&gt;=0.8),5.34,"shouldnthappen")))))))))))))))))))))))))))))))))))))))</f>
        <v>3.78</v>
      </c>
      <c r="AB83" s="1" t="n">
        <f aca="false">IF(AND(D83&gt;=0.35,F83&lt;1.5),1.5,IF(AND(F83&lt;2.5,D83&gt;=1.55,F83&gt;=1.5),4.85,IF(AND(H83&lt;8.308,D83&lt;0.15,D83&lt;0.35,F83&lt;1.5),1.5,IF(AND(H83&gt;=8.308,D83&lt;0.15,D83&lt;0.35,F83&lt;1.5),1.4,IF(AND(H83&lt;5.523,D83&gt;=0.15,D83&lt;0.35,F83&lt;1.5),1,IF(AND(G83&lt;0.572,H83&lt;10.688,D83&lt;1.55,F83&gt;=1.5),3.75,IF(AND(B83&gt;=3.5,F83&gt;=2.5,D83&gt;=1.55,F83&gt;=1.5),6.3,IF(AND(A83&gt;=5.65,G83&gt;=0.572,H83&lt;10.688,D83&lt;1.55,F83&gt;=1.5),4.45,IF(AND(B83&gt;=2.85,A83&lt;6.15,H83&gt;=10.688,D83&lt;1.55,F83&gt;=1.5),4.35,IF(AND(H83&gt;=16.284,B83&lt;3.5,F83&gt;=2.5,D83&gt;=1.55,F83&gt;=1.5),6.6,IF(AND(G83&gt;=0.241,G83&lt;0.338,H83&gt;=5.523,D83&gt;=0.15,D83&lt;0.35,F83&lt;1.5),1.25,IF(AND(A83&lt;5.05,G83&gt;=0.338,H83&gt;=5.523,D83&gt;=0.15,D83&lt;0.35,F83&lt;1.5),1.35,IF(AND(B83&lt;2.7,A83&lt;5.65,G83&gt;=0.572,H83&lt;10.688,D83&lt;1.55,F83&gt;=1.5),4,IF(AND(B83&gt;=2.7,A83&lt;5.65,G83&gt;=0.572,H83&lt;10.688,D83&lt;1.55,F83&gt;=1.5),3.6,IF(AND(B83&lt;2.45,B83&lt;2.85,A83&lt;6.15,H83&gt;=10.688,D83&lt;1.55,F83&gt;=1.5),3.7,IF(AND(A83&lt;6.25,B83&lt;2.85,A83&gt;=6.15,H83&gt;=10.688,D83&lt;1.55,F83&gt;=1.5),4.5,IF(AND(A83&gt;=6.25,B83&lt;2.85,A83&gt;=6.15,H83&gt;=10.688,D83&lt;1.55,F83&gt;=1.5),4.86,IF(AND(D83&gt;=1.45,B83&gt;=2.85,A83&gt;=6.15,H83&gt;=10.688,D83&lt;1.55,F83&gt;=1.5),4.8,IF(AND(H83&lt;8.202,H83&lt;16.284,B83&lt;3.5,F83&gt;=2.5,D83&gt;=1.55,F83&gt;=1.5),5.7,IF(AND(A83&gt;=5.1,G83&lt;0.241,G83&lt;0.338,H83&gt;=5.523,D83&gt;=0.15,D83&lt;0.35,F83&lt;1.5),1.5,IF(AND(B83&gt;=3.75,A83&gt;=5.05,G83&gt;=0.338,H83&gt;=5.523,D83&gt;=0.15,D83&lt;0.35,F83&lt;1.5),1.6,IF(AND(A83&lt;5.7,B83&gt;=2.45,B83&lt;2.85,A83&lt;6.15,H83&gt;=10.688,D83&lt;1.55,F83&gt;=1.5),3.9,IF(AND(A83&gt;=5.7,B83&gt;=2.45,B83&lt;2.85,A83&lt;6.15,H83&gt;=10.688,D83&lt;1.55,F83&gt;=1.5),4.02,IF(AND(H83&lt;13.654,D83&lt;1.45,B83&gt;=2.85,A83&gt;=6.15,H83&gt;=10.688,D83&lt;1.55,F83&gt;=1.5),4.333,IF(AND(H83&gt;=13.654,D83&lt;1.45,B83&gt;=2.85,A83&gt;=6.15,H83&gt;=10.688,D83&lt;1.55,F83&gt;=1.5),4.54,IF(AND(A83&lt;6.15,H83&gt;=8.202,H83&lt;16.284,B83&lt;3.5,F83&gt;=2.5,D83&gt;=1.55,F83&gt;=1.5),5,IF(AND(H83&lt;13.924,A83&lt;5.1,G83&lt;0.241,G83&lt;0.338,H83&gt;=5.523,D83&gt;=0.15,D83&lt;0.35,F83&lt;1.5),1.4,IF(AND(H83&gt;=13.924,A83&lt;5.1,G83&lt;0.241,G83&lt;0.338,H83&gt;=5.523,D83&gt;=0.15,D83&lt;0.35,F83&lt;1.5),1.5,IF(AND(D83&lt;0.25,B83&lt;3.75,A83&gt;=5.05,G83&gt;=0.338,H83&gt;=5.523,D83&gt;=0.15,D83&lt;0.35,F83&lt;1.5),1.5,IF(AND(D83&gt;=0.25,B83&lt;3.75,A83&gt;=5.05,G83&gt;=0.338,H83&gt;=5.523,D83&gt;=0.15,D83&lt;0.35,F83&lt;1.5),1.4,IF(AND(H83&lt;8.884,B83&gt;=3.05,A83&gt;=6.15,H83&gt;=8.202,H83&lt;16.284,B83&lt;3.5,F83&gt;=2.5,D83&gt;=1.55,F83&gt;=1.5),5.1,IF(AND(A83&lt;6.45,G83&lt;0.368,B83&lt;3.05,A83&gt;=6.15,H83&gt;=8.202,H83&lt;16.284,B83&lt;3.5,F83&gt;=2.5,D83&gt;=1.55,F83&gt;=1.5),5.525,IF(AND(A83&gt;=6.45,G83&lt;0.368,B83&lt;3.05,A83&gt;=6.15,H83&gt;=8.202,H83&lt;16.284,B83&lt;3.5,F83&gt;=2.5,D83&gt;=1.55,F83&gt;=1.5),5.35,IF(AND(D83&lt;2.25,G83&gt;=0.368,B83&lt;3.05,A83&gt;=6.15,H83&gt;=8.202,H83&lt;16.284,B83&lt;3.5,F83&gt;=2.5,D83&gt;=1.55,F83&gt;=1.5),5.8,IF(AND(D83&gt;=2.25,G83&gt;=0.368,B83&lt;3.05,A83&gt;=6.15,H83&gt;=8.202,H83&lt;16.284,B83&lt;3.5,F83&gt;=2.5,D83&gt;=1.55,F83&gt;=1.5),5.2,IF(AND(H83&lt;10.257,H83&gt;=8.884,B83&gt;=3.05,A83&gt;=6.15,H83&gt;=8.202,H83&lt;16.284,B83&lt;3.5,F83&gt;=2.5,D83&gt;=1.55,F83&gt;=1.5),5.9,IF(AND(H83&gt;=10.257,H83&gt;=8.884,B83&gt;=3.05,A83&gt;=6.15,H83&gt;=8.202,H83&lt;16.284,B83&lt;3.5,F83&gt;=2.5,D83&gt;=1.55,F83&gt;=1.5),5.48,"shouldnthappen")))))))))))))))))))))))))))))))))))))</f>
        <v>3.75</v>
      </c>
      <c r="AC83" s="1" t="n">
        <f aca="false">IF(AND(H83&lt;5.748,A83&lt;5.05,D83&lt;0.8),1,IF(AND(B83&lt;3.35,A83&gt;=5.05,D83&lt;0.8),1.7,IF(AND(A83&lt;5.85,G83&lt;0.154,D83&gt;=0.8),4.5,IF(AND(D83&gt;=0.45,H83&gt;=5.748,A83&lt;5.05,D83&lt;0.8),1.6,IF(AND(G83&gt;=0.934,B83&gt;=3.35,A83&gt;=5.05,D83&lt;0.8),1.7,IF(AND(D83&lt;2.1,A83&gt;=5.85,G83&lt;0.154,D83&gt;=0.8),6.15,IF(AND(D83&gt;=2.1,A83&gt;=5.85,G83&lt;0.154,D83&gt;=0.8),5.5,IF(AND(A83&lt;6.1,D83&gt;=1.55,G83&gt;=0.154,D83&gt;=0.8),5,IF(AND(H83&gt;=14.379,G83&lt;0.934,B83&gt;=3.35,A83&gt;=5.05,D83&lt;0.8),1.58,IF(AND(G83&lt;0.379,A83&gt;=6.1,D83&gt;=1.55,G83&gt;=0.154,D83&gt;=0.8),5.42,IF(AND(H83&lt;13.924,G83&lt;0.227,D83&lt;0.45,H83&gt;=5.748,A83&lt;5.05,D83&lt;0.8),1.4,IF(AND(H83&gt;=13.924,G83&lt;0.227,D83&lt;0.45,H83&gt;=5.748,A83&lt;5.05,D83&lt;0.8),1.5,IF(AND(B83&lt;3.1,G83&gt;=0.227,D83&lt;0.45,H83&gt;=5.748,A83&lt;5.05,D83&lt;0.8),1.1,IF(AND(G83&lt;0.13,H83&lt;14.379,G83&lt;0.934,B83&gt;=3.35,A83&gt;=5.05,D83&lt;0.8),1.4,IF(AND(D83&lt;1.05,A83&lt;5.65,D83&lt;1.35,D83&lt;1.55,G83&gt;=0.154,D83&gt;=0.8),3.7,IF(AND(D83&lt;1.25,A83&gt;=5.65,D83&lt;1.35,D83&lt;1.55,G83&gt;=0.154,D83&gt;=0.8),4.06,IF(AND(D83&gt;=1.25,A83&gt;=5.65,D83&lt;1.35,D83&lt;1.55,G83&gt;=0.154,D83&gt;=0.8),4.425,IF(AND(H83&lt;13.654,D83&lt;1.45,D83&gt;=1.35,D83&lt;1.55,G83&gt;=0.154,D83&gt;=0.8),4.275,IF(AND(G83&lt;0.259,D83&gt;=1.45,D83&gt;=1.35,D83&lt;1.55,G83&gt;=0.154,D83&gt;=0.8),5.1,IF(AND(B83&lt;2.95,G83&gt;=0.379,A83&gt;=6.1,D83&gt;=1.55,G83&gt;=0.154,D83&gt;=0.8),6.3,IF(AND(B83&lt;3.25,B83&gt;=3.1,G83&gt;=0.227,D83&lt;0.45,H83&gt;=5.748,A83&lt;5.05,D83&lt;0.8),1.3,IF(AND(B83&gt;=3.25,B83&gt;=3.1,G83&gt;=0.227,D83&lt;0.45,H83&gt;=5.748,A83&lt;5.05,D83&lt;0.8),1.4,IF(AND(H83&gt;=13.372,G83&gt;=0.13,H83&lt;14.379,G83&lt;0.934,B83&gt;=3.35,A83&gt;=5.05,D83&lt;0.8),1.4,IF(AND(H83&lt;6.69,D83&gt;=1.05,A83&lt;5.65,D83&lt;1.35,D83&lt;1.55,G83&gt;=0.154,D83&gt;=0.8),4.033,IF(AND(H83&gt;=6.69,D83&gt;=1.05,A83&lt;5.65,D83&lt;1.35,D83&lt;1.55,G83&gt;=0.154,D83&gt;=0.8),3.88,IF(AND(B83&lt;2.85,H83&gt;=13.654,D83&lt;1.45,D83&gt;=1.35,D83&lt;1.55,G83&gt;=0.154,D83&gt;=0.8),4.8,IF(AND(B83&gt;=2.85,H83&gt;=13.654,D83&lt;1.45,D83&gt;=1.35,D83&lt;1.55,G83&gt;=0.154,D83&gt;=0.8),4.7,IF(AND(H83&lt;11.681,G83&gt;=0.259,D83&gt;=1.45,D83&gt;=1.35,D83&lt;1.55,G83&gt;=0.154,D83&gt;=0.8),4.85,IF(AND(H83&gt;=11.681,G83&gt;=0.259,D83&gt;=1.45,D83&gt;=1.35,D83&lt;1.55,G83&gt;=0.154,D83&gt;=0.8),4.633,IF(AND(A83&lt;6.25,B83&gt;=2.95,G83&gt;=0.379,A83&gt;=6.1,D83&gt;=1.55,G83&gt;=0.154,D83&gt;=0.8),5.4,IF(AND(D83&lt;0.3,H83&lt;13.372,G83&gt;=0.13,H83&lt;14.379,G83&lt;0.934,B83&gt;=3.35,A83&gt;=5.05,D83&lt;0.8),1.475,IF(AND(D83&gt;=0.3,H83&lt;13.372,G83&gt;=0.13,H83&lt;14.379,G83&lt;0.934,B83&gt;=3.35,A83&gt;=5.05,D83&lt;0.8),1.5,IF(AND(B83&lt;3.15,A83&gt;=6.25,B83&gt;=2.95,G83&gt;=0.379,A83&gt;=6.1,D83&gt;=1.55,G83&gt;=0.154,D83&gt;=0.8),5.7,IF(AND(B83&gt;=3.15,A83&gt;=6.25,B83&gt;=2.95,G83&gt;=0.379,A83&gt;=6.1,D83&gt;=1.55,G83&gt;=0.154,D83&gt;=0.8),5.933,"shouldnthappen"))))))))))))))))))))))))))))))))))</f>
        <v>3.88</v>
      </c>
      <c r="AD83" s="1" t="n">
        <f aca="false">IF(AND(H83&lt;6.621,A83&lt;4.95,D83&lt;0.8),1,IF(AND(H83&lt;14.144,H83&gt;=6.621,A83&lt;4.95,D83&lt;0.8),1.4,IF(AND(H83&gt;=14.144,H83&gt;=6.621,A83&lt;4.95,D83&lt;0.8),1.3,IF(AND(G83&lt;0.13,B83&gt;=3.85,A83&gt;=4.95,D83&lt;0.8),1.3,IF(AND(G83&gt;=0.13,B83&gt;=3.85,A83&gt;=4.95,D83&lt;0.8),1.425,IF(AND(A83&gt;=6.05,B83&lt;2.75,D83&lt;1.55,D83&gt;=0.8),4.9,IF(AND(A83&gt;=7.3,G83&lt;0.119,D83&gt;=1.55,D83&gt;=0.8),6.7,IF(AND(H83&lt;6.555,D83&lt;0.25,B83&lt;3.85,A83&gt;=4.95,D83&lt;0.8),1.7,IF(AND(B83&lt;3.4,D83&gt;=0.25,B83&lt;3.85,A83&gt;=4.95,D83&lt;0.8),1.7,IF(AND(B83&gt;=3.4,D83&gt;=0.25,B83&lt;3.85,A83&gt;=4.95,D83&lt;0.8),1.6,IF(AND(A83&lt;5.05,A83&lt;6.05,B83&lt;2.75,D83&lt;1.55,D83&gt;=0.8),3.3,IF(AND(B83&lt;2.85,D83&lt;1.35,B83&gt;=2.75,D83&lt;1.55,D83&gt;=0.8),4.5,IF(AND(H83&lt;12.206,D83&gt;=1.35,B83&gt;=2.75,D83&lt;1.55,D83&gt;=0.8),4.7,IF(AND(H83&gt;=12.206,D83&gt;=1.35,B83&gt;=2.75,D83&lt;1.55,D83&gt;=0.8),4.52,IF(AND(G83&lt;0.024,A83&lt;7.3,G83&lt;0.119,D83&gt;=1.55,D83&gt;=0.8),5.7,IF(AND(G83&gt;=0.024,A83&lt;7.3,G83&lt;0.119,D83&gt;=1.55,D83&gt;=0.8),5.6,IF(AND(F83&lt;2.5,G83&lt;0.417,G83&gt;=0.119,D83&gt;=1.55,D83&gt;=0.8),5.05,IF(AND(B83&lt;3.15,H83&gt;=6.555,D83&lt;0.25,B83&lt;3.85,A83&gt;=4.95,D83&lt;0.8),1.6,IF(AND(G83&lt;0.356,A83&gt;=5.05,A83&lt;6.05,B83&lt;2.75,D83&lt;1.55,D83&gt;=0.8),4.12,IF(AND(A83&lt;5.65,B83&gt;=2.85,D83&lt;1.35,B83&gt;=2.75,D83&lt;1.55,D83&gt;=0.8),3.6,IF(AND(B83&lt;3.15,F83&gt;=2.5,G83&lt;0.417,G83&gt;=0.119,D83&gt;=1.55,D83&gt;=0.8),5.18,IF(AND(B83&gt;=3.15,F83&gt;=2.5,G83&lt;0.417,G83&gt;=0.119,D83&gt;=1.55,D83&gt;=0.8),5.3,IF(AND(D83&lt;1.7,A83&lt;6.95,G83&gt;=0.417,G83&gt;=0.119,D83&gt;=1.55,D83&gt;=0.8),4.7,IF(AND(A83&lt;7.25,A83&gt;=6.95,G83&gt;=0.417,G83&gt;=0.119,D83&gt;=1.55,D83&gt;=0.8),5.8,IF(AND(A83&gt;=7.25,A83&gt;=6.95,G83&gt;=0.417,G83&gt;=0.119,D83&gt;=1.55,D83&gt;=0.8),6.333,IF(AND(H83&lt;8.594,B83&gt;=3.15,H83&gt;=6.555,D83&lt;0.25,B83&lt;3.85,A83&gt;=4.95,D83&lt;0.8),1.4,IF(AND(H83&gt;=8.594,B83&gt;=3.15,H83&gt;=6.555,D83&lt;0.25,B83&lt;3.85,A83&gt;=4.95,D83&lt;0.8),1.5,IF(AND(H83&gt;=11.218,G83&gt;=0.356,A83&gt;=5.05,A83&lt;6.05,B83&lt;2.75,D83&lt;1.55,D83&gt;=0.8),3.925,IF(AND(A83&gt;=6.5,A83&gt;=5.65,B83&gt;=2.85,D83&lt;1.35,B83&gt;=2.75,D83&lt;1.55,D83&gt;=0.8),4.6,IF(AND(H83&lt;8.602,H83&lt;11.218,G83&gt;=0.356,A83&gt;=5.05,A83&lt;6.05,B83&lt;2.75,D83&lt;1.55,D83&gt;=0.8),3.95,IF(AND(H83&gt;=8.602,H83&lt;11.218,G83&gt;=0.356,A83&gt;=5.05,A83&lt;6.05,B83&lt;2.75,D83&lt;1.55,D83&gt;=0.8),3.75,IF(AND(H83&lt;10.129,A83&lt;6.5,A83&gt;=5.65,B83&gt;=2.85,D83&lt;1.35,B83&gt;=2.75,D83&lt;1.55,D83&gt;=0.8),4.2,IF(AND(H83&gt;=10.129,A83&lt;6.5,A83&gt;=5.65,B83&gt;=2.85,D83&lt;1.35,B83&gt;=2.75,D83&lt;1.55,D83&gt;=0.8),4.267,IF(AND(D83&lt;2.2,B83&lt;3.05,D83&gt;=1.7,A83&lt;6.95,G83&gt;=0.417,G83&gt;=0.119,D83&gt;=1.55,D83&gt;=0.8),5.3,IF(AND(D83&gt;=2.2,B83&lt;3.05,D83&gt;=1.7,A83&lt;6.95,G83&gt;=0.417,G83&gt;=0.119,D83&gt;=1.55,D83&gt;=0.8),5.133,IF(AND(D83&lt;2.45,B83&gt;=3.05,D83&gt;=1.7,A83&lt;6.95,G83&gt;=0.417,G83&gt;=0.119,D83&gt;=1.55,D83&gt;=0.8),5.6,IF(AND(D83&gt;=2.45,B83&gt;=3.05,D83&gt;=1.7,A83&lt;6.95,G83&gt;=0.417,G83&gt;=0.119,D83&gt;=1.55,D83&gt;=0.8),6,"shouldnthappen")))))))))))))))))))))))))))))))))))))</f>
        <v>3.75</v>
      </c>
      <c r="AE83" s="1" t="n">
        <f aca="false">IF(AND(G83&lt;0.123,D83&gt;=0.25,D83&lt;0.75),1.3,IF(AND(H83&gt;=16.774,D83&gt;=1.75,D83&gt;=0.75),6.4,IF(AND(B83&lt;3.4,A83&lt;4.8,D83&lt;0.25,D83&lt;0.75),1.22,IF(AND(B83&gt;=3.4,A83&lt;4.8,D83&lt;0.25,D83&lt;0.75),1,IF(AND(A83&gt;=5.45,A83&gt;=4.8,D83&lt;0.25,D83&lt;0.75),1.367,IF(AND(H83&gt;=10.688,D83&lt;1.35,D83&lt;1.75,D83&gt;=0.75),4.2,IF(AND(A83&lt;5.3,D83&gt;=1.35,D83&lt;1.75,D83&gt;=0.75),4.05,IF(AND(G83&gt;=0.857,H83&lt;16.774,D83&gt;=1.75,D83&gt;=0.75),5.02,IF(AND(H83&lt;6.089,A83&lt;5.45,A83&gt;=4.8,D83&lt;0.25,D83&lt;0.75),1.7,IF(AND(G83&lt;0.184,D83&lt;0.35,G83&gt;=0.123,D83&gt;=0.25,D83&lt;0.75),1.7,IF(AND(G83&gt;=0.184,D83&lt;0.35,G83&gt;=0.123,D83&gt;=0.25,D83&lt;0.75),1.48,IF(AND(A83&lt;5.25,D83&gt;=0.35,G83&gt;=0.123,D83&gt;=0.25,D83&lt;0.75),1.75,IF(AND(A83&gt;=5.25,D83&gt;=0.35,G83&gt;=0.123,D83&gt;=0.25,D83&lt;0.75),1.5,IF(AND(A83&lt;5.3,H83&lt;10.688,D83&lt;1.35,D83&lt;1.75,D83&gt;=0.75),3.15,IF(AND(H83&lt;9.474,A83&gt;=5.3,D83&gt;=1.35,D83&lt;1.75,D83&gt;=0.75),4.95,IF(AND(G83&gt;=0.779,G83&lt;0.857,H83&lt;16.774,D83&gt;=1.75,D83&gt;=0.75),6,IF(AND(G83&lt;0.05,H83&gt;=6.089,A83&lt;5.45,A83&gt;=4.8,D83&lt;0.25,D83&lt;0.75),1.4,IF(AND(H83&lt;6.69,A83&gt;=5.3,H83&lt;10.688,D83&lt;1.35,D83&lt;1.75,D83&gt;=0.75),4.033,IF(AND(H83&gt;=6.69,A83&gt;=5.3,H83&lt;10.688,D83&lt;1.35,D83&lt;1.75,D83&gt;=0.75),3.733,IF(AND(B83&lt;2.5,H83&gt;=9.474,A83&gt;=5.3,D83&gt;=1.35,D83&lt;1.75,D83&gt;=0.75),4.5,IF(AND(D83&gt;=2.45,G83&lt;0.779,G83&lt;0.857,H83&lt;16.774,D83&gt;=1.75,D83&gt;=0.75),6,IF(AND(B83&gt;=3.75,G83&gt;=0.05,H83&gt;=6.089,A83&lt;5.45,A83&gt;=4.8,D83&lt;0.25,D83&lt;0.75),1.6,IF(AND(H83&lt;13.695,B83&gt;=2.5,H83&gt;=9.474,A83&gt;=5.3,D83&gt;=1.35,D83&lt;1.75,D83&gt;=0.75),4.567,IF(AND(G83&gt;=0.654,D83&lt;2.45,G83&lt;0.779,G83&lt;0.857,H83&lt;16.774,D83&gt;=1.75,D83&gt;=0.75),4.9,IF(AND(G83&gt;=0.73,B83&lt;3.75,G83&gt;=0.05,H83&gt;=6.089,A83&lt;5.45,A83&gt;=4.8,D83&lt;0.25,D83&lt;0.75),1.4,IF(AND(A83&lt;6.65,H83&gt;=13.695,B83&gt;=2.5,H83&gt;=9.474,A83&gt;=5.3,D83&gt;=1.35,D83&lt;1.75,D83&gt;=0.75),4.4,IF(AND(A83&gt;=6.65,H83&gt;=13.695,B83&gt;=2.5,H83&gt;=9.474,A83&gt;=5.3,D83&gt;=1.35,D83&lt;1.75,D83&gt;=0.75),4.84,IF(AND(B83&lt;2.75,G83&lt;0.654,D83&lt;2.45,G83&lt;0.779,G83&lt;0.857,H83&lt;16.774,D83&gt;=1.75,D83&gt;=0.75),5.2,IF(AND(H83&lt;9.524,G83&lt;0.73,B83&lt;3.75,G83&gt;=0.05,H83&gt;=6.089,A83&lt;5.45,A83&gt;=4.8,D83&lt;0.25,D83&lt;0.75),1.5,IF(AND(H83&gt;=9.524,G83&lt;0.73,B83&lt;3.75,G83&gt;=0.05,H83&gt;=6.089,A83&lt;5.45,A83&gt;=4.8,D83&lt;0.25,D83&lt;0.75),1.4,IF(AND(H83&gt;=13.644,B83&gt;=2.75,G83&lt;0.654,D83&lt;2.45,G83&lt;0.779,G83&lt;0.857,H83&lt;16.774,D83&gt;=1.75,D83&gt;=0.75),6.033,IF(AND(A83&gt;=6.85,H83&lt;13.644,B83&gt;=2.75,G83&lt;0.654,D83&lt;2.45,G83&lt;0.779,G83&lt;0.857,H83&lt;16.774,D83&gt;=1.75,D83&gt;=0.75),5.1,IF(AND(A83&gt;=6.75,A83&lt;6.85,H83&lt;13.644,B83&gt;=2.75,G83&lt;0.654,D83&lt;2.45,G83&lt;0.779,G83&lt;0.857,H83&lt;16.774,D83&gt;=1.75,D83&gt;=0.75),5.9,IF(AND(D83&gt;=2.35,A83&lt;6.75,A83&lt;6.85,H83&lt;13.644,B83&gt;=2.75,G83&lt;0.654,D83&lt;2.45,G83&lt;0.779,G83&lt;0.857,H83&lt;16.774,D83&gt;=1.75,D83&gt;=0.75),5.6,IF(AND(H83&lt;11.146,D83&lt;2.35,A83&lt;6.75,A83&lt;6.85,H83&lt;13.644,B83&gt;=2.75,G83&lt;0.654,D83&lt;2.45,G83&lt;0.779,G83&lt;0.857,H83&lt;16.774,D83&gt;=1.75,D83&gt;=0.75),5.4,IF(AND(H83&gt;=11.146,D83&lt;2.35,A83&lt;6.75,A83&lt;6.85,H83&lt;13.644,B83&gt;=2.75,G83&lt;0.654,D83&lt;2.45,G83&lt;0.779,G83&lt;0.857,H83&lt;16.774,D83&gt;=1.75,D83&gt;=0.75),5.6,"shouldnthappen"))))))))))))))))))))))))))))))))))))</f>
        <v>3.733</v>
      </c>
      <c r="AF83" s="1" t="n">
        <f aca="false">IF(AND(A83&lt;4.5,D83&lt;0.8),1.233,IF(AND(B83&lt;3.05,A83&gt;=4.5,D83&lt;0.8),1.4,IF(AND(D83&gt;=0.45,B83&gt;=3.05,A83&gt;=4.5,D83&lt;0.8),1.667,IF(AND(D83&lt;1.05,D83&lt;1.35,A83&lt;6.25,D83&gt;=0.8),3.633,IF(AND(H83&lt;13.935,A83&gt;=7.05,A83&gt;=6.25,D83&gt;=0.8),6,IF(AND(G83&gt;=0.948,D83&lt;0.45,B83&gt;=3.05,A83&gt;=4.5,D83&lt;0.8),1.7,IF(AND(G83&lt;0.652,D83&gt;=1.05,D83&lt;1.35,A83&lt;6.25,D83&gt;=0.8),4.16,IF(AND(D83&gt;=2.15,D83&gt;=1.75,D83&gt;=1.35,A83&lt;6.25,D83&gt;=0.8),5.4,IF(AND(G83&gt;=0.912,F83&lt;2.5,A83&lt;7.05,A83&gt;=6.25,D83&gt;=0.8),4.4,IF(AND(B83&gt;=3.25,F83&gt;=2.5,A83&lt;7.05,A83&gt;=6.25,D83&gt;=0.8),5.85,IF(AND(H83&lt;17.32,H83&gt;=13.935,A83&gt;=7.05,A83&gt;=6.25,D83&gt;=0.8),6.65,IF(AND(H83&gt;=17.32,H83&gt;=13.935,A83&gt;=7.05,A83&gt;=6.25,D83&gt;=0.8),6.4,IF(AND(H83&gt;=13.547,G83&lt;0.948,D83&lt;0.45,B83&gt;=3.05,A83&gt;=4.5,D83&lt;0.8),1.38,IF(AND(B83&gt;=2.75,G83&gt;=0.652,D83&gt;=1.05,D83&lt;1.35,A83&lt;6.25,D83&gt;=0.8),3.6,IF(AND(H83&lt;9.417,G83&lt;0.404,D83&lt;1.75,D83&gt;=1.35,A83&lt;6.25,D83&gt;=0.8),4.2,IF(AND(H83&gt;=9.417,G83&lt;0.404,D83&lt;1.75,D83&gt;=1.35,A83&lt;6.25,D83&gt;=0.8),4.5,IF(AND(G83&lt;0.464,G83&gt;=0.404,D83&lt;1.75,D83&gt;=1.35,A83&lt;6.25,D83&gt;=0.8),4.5,IF(AND(G83&gt;=0.464,G83&gt;=0.404,D83&lt;1.75,D83&gt;=1.35,A83&lt;6.25,D83&gt;=0.8),4.625,IF(AND(D83&lt;1.85,D83&lt;2.15,D83&gt;=1.75,D83&gt;=1.35,A83&lt;6.25,D83&gt;=0.8),4.9,IF(AND(D83&gt;=1.85,D83&lt;2.15,D83&gt;=1.75,D83&gt;=1.35,A83&lt;6.25,D83&gt;=0.8),5.05,IF(AND(G83&lt;0.332,G83&lt;0.912,F83&lt;2.5,A83&lt;7.05,A83&gt;=6.25,D83&gt;=0.8),4.467,IF(AND(G83&gt;=0.332,G83&lt;0.912,F83&lt;2.5,A83&lt;7.05,A83&gt;=6.25,D83&gt;=0.8),4.767,IF(AND(D83&lt;0.15,H83&lt;13.547,G83&lt;0.948,D83&lt;0.45,B83&gt;=3.05,A83&gt;=4.5,D83&lt;0.8),1.5,IF(AND(D83&lt;1.15,B83&lt;2.75,G83&gt;=0.652,D83&gt;=1.05,D83&lt;1.35,A83&lt;6.25,D83&gt;=0.8),3.9,IF(AND(D83&gt;=1.15,B83&lt;2.75,G83&gt;=0.652,D83&gt;=1.05,D83&lt;1.35,A83&lt;6.25,D83&gt;=0.8),4,IF(AND(D83&gt;=2.25,B83&lt;3.15,B83&lt;3.25,F83&gt;=2.5,A83&lt;7.05,A83&gt;=6.25,D83&gt;=0.8),5.14,IF(AND(G83&lt;0.621,B83&gt;=3.15,B83&lt;3.25,F83&gt;=2.5,A83&lt;7.05,A83&gt;=6.25,D83&gt;=0.8),5.75,IF(AND(G83&gt;=0.621,B83&gt;=3.15,B83&lt;3.25,F83&gt;=2.5,A83&lt;7.05,A83&gt;=6.25,D83&gt;=0.8),5.1,IF(AND(G83&gt;=0.862,D83&gt;=0.15,H83&lt;13.547,G83&lt;0.948,D83&lt;0.45,B83&gt;=3.05,A83&gt;=4.5,D83&lt;0.8),1.5,IF(AND(A83&lt;6.35,D83&lt;2.25,B83&lt;3.15,B83&lt;3.25,F83&gt;=2.5,A83&lt;7.05,A83&gt;=6.25,D83&gt;=0.8),5.267,IF(AND(A83&gt;=6.35,D83&lt;2.25,B83&lt;3.15,B83&lt;3.25,F83&gt;=2.5,A83&lt;7.05,A83&gt;=6.25,D83&gt;=0.8),5.42,IF(AND(A83&lt;5.1,G83&lt;0.862,D83&gt;=0.15,H83&lt;13.547,G83&lt;0.948,D83&lt;0.45,B83&gt;=3.05,A83&gt;=4.5,D83&lt;0.8),1.35,IF(AND(B83&lt;3.95,A83&gt;=5.1,G83&lt;0.862,D83&gt;=0.15,H83&lt;13.547,G83&lt;0.948,D83&lt;0.45,B83&gt;=3.05,A83&gt;=4.5,D83&lt;0.8),1.5,IF(AND(B83&gt;=3.95,A83&gt;=5.1,G83&lt;0.862,D83&gt;=0.15,H83&lt;13.547,G83&lt;0.948,D83&lt;0.45,B83&gt;=3.05,A83&gt;=4.5,D83&lt;0.8),1.467,"shouldnthappen"))))))))))))))))))))))))))))))))))</f>
        <v>4.16</v>
      </c>
      <c r="AG83" s="1" t="n">
        <f aca="false">IF(AND(H83&lt;5.748,A83&lt;4.85,D83&lt;0.75),1,IF(AND(B83&gt;=3.5,D83&gt;=1.75,D83&gt;=0.75),6.2,IF(AND(A83&gt;=4.65,H83&gt;=5.748,A83&lt;4.85,D83&lt;0.75),1.333,IF(AND(H83&lt;6.417,B83&lt;3.45,A83&gt;=4.85,D83&lt;0.75),1.7,IF(AND(A83&lt;5.05,B83&gt;=3.45,A83&gt;=4.85,D83&lt;0.75),1.4,IF(AND(A83&gt;=5.05,B83&gt;=3.45,A83&gt;=4.85,D83&lt;0.75),1.5,IF(AND(F83&gt;=2.5,H83&lt;13.641,D83&lt;1.75,D83&gt;=0.75),4.667,IF(AND(G83&lt;0.187,H83&gt;=13.641,D83&lt;1.75,D83&gt;=0.75),5,IF(AND(A83&gt;=7.1,B83&lt;3.5,D83&gt;=1.75,D83&gt;=0.75),6.575,IF(AND(G83&lt;0.161,A83&lt;4.65,H83&gt;=5.748,A83&lt;4.85,D83&lt;0.75),1.5,IF(AND(H83&lt;8.399,H83&gt;=6.417,B83&lt;3.45,A83&gt;=4.85,D83&lt;0.75),1.5,IF(AND(H83&gt;=8.399,H83&gt;=6.417,B83&lt;3.45,A83&gt;=4.85,D83&lt;0.75),1.625,IF(AND(G83&lt;0.086,F83&lt;2.5,H83&lt;13.641,D83&lt;1.75,D83&gt;=0.75),4.7,IF(AND(D83&lt;1.35,G83&gt;=0.187,H83&gt;=13.641,D83&lt;1.75,D83&gt;=0.75),4.2,IF(AND(G83&lt;0.422,G83&gt;=0.161,A83&lt;4.65,H83&gt;=5.748,A83&lt;4.85,D83&lt;0.75),1.4,IF(AND(G83&gt;=0.422,G83&gt;=0.161,A83&lt;4.65,H83&gt;=5.748,A83&lt;4.85,D83&lt;0.75),1.3,IF(AND(B83&lt;2.5,D83&gt;=1.35,G83&gt;=0.187,H83&gt;=13.641,D83&lt;1.75,D83&gt;=0.75),4.5,IF(AND(B83&lt;2.75,A83&lt;6,A83&lt;7.1,B83&lt;3.5,D83&gt;=1.75,D83&gt;=0.75),5.1,IF(AND(B83&gt;=2.75,A83&lt;6,A83&lt;7.1,B83&lt;3.5,D83&gt;=1.75,D83&gt;=0.75),5.02,IF(AND(A83&lt;5.15,A83&lt;5.9,G83&gt;=0.086,F83&lt;2.5,H83&lt;13.641,D83&lt;1.75,D83&gt;=0.75),3,IF(AND(G83&lt;0.644,A83&gt;=5.9,G83&gt;=0.086,F83&lt;2.5,H83&lt;13.641,D83&lt;1.75,D83&gt;=0.75),4.65,IF(AND(G83&gt;=0.644,A83&gt;=5.9,G83&gt;=0.086,F83&lt;2.5,H83&lt;13.641,D83&lt;1.75,D83&gt;=0.75),4.24,IF(AND(D83&lt;1.45,B83&gt;=2.5,D83&gt;=1.35,G83&gt;=0.187,H83&gt;=13.641,D83&lt;1.75,D83&gt;=0.75),4.68,IF(AND(D83&gt;=1.45,B83&gt;=2.5,D83&gt;=1.35,G83&gt;=0.187,H83&gt;=13.641,D83&lt;1.75,D83&gt;=0.75),4.833,IF(AND(H83&lt;13.18,D83&lt;2.05,A83&gt;=6,A83&lt;7.1,B83&lt;3.5,D83&gt;=1.75,D83&gt;=0.75),5.44,IF(AND(H83&gt;=13.18,D83&lt;2.05,A83&gt;=6,A83&lt;7.1,B83&lt;3.5,D83&gt;=1.75,D83&gt;=0.75),5.1,IF(AND(H83&lt;8.759,D83&gt;=2.05,A83&gt;=6,A83&lt;7.1,B83&lt;3.5,D83&gt;=1.75,D83&gt;=0.75),5.4,IF(AND(A83&gt;=5.75,A83&gt;=5.15,A83&lt;5.9,G83&gt;=0.086,F83&lt;2.5,H83&lt;13.641,D83&lt;1.75,D83&gt;=0.75),3.967,IF(AND(H83&lt;10.159,H83&gt;=8.759,D83&gt;=2.05,A83&gt;=6,A83&lt;7.1,B83&lt;3.5,D83&gt;=1.75,D83&gt;=0.75),5.925,IF(AND(D83&lt;1.2,A83&lt;5.75,A83&gt;=5.15,A83&lt;5.9,G83&gt;=0.086,F83&lt;2.5,H83&lt;13.641,D83&lt;1.75,D83&gt;=0.75),3.667,IF(AND(D83&lt;2.25,H83&gt;=10.159,H83&gt;=8.759,D83&gt;=2.05,A83&gt;=6,A83&lt;7.1,B83&lt;3.5,D83&gt;=1.75,D83&gt;=0.75),5.66,IF(AND(D83&gt;=2.25,H83&gt;=10.159,H83&gt;=8.759,D83&gt;=2.05,A83&gt;=6,A83&lt;7.1,B83&lt;3.5,D83&gt;=1.75,D83&gt;=0.75),5.34,IF(AND(D83&lt;1.35,D83&gt;=1.2,A83&lt;5.75,A83&gt;=5.15,A83&lt;5.9,G83&gt;=0.086,F83&lt;2.5,H83&lt;13.641,D83&lt;1.75,D83&gt;=0.75),4.025,IF(AND(D83&gt;=1.35,D83&gt;=1.2,A83&lt;5.75,A83&gt;=5.15,A83&lt;5.9,G83&gt;=0.086,F83&lt;2.5,H83&lt;13.641,D83&lt;1.75,D83&gt;=0.75),3.9,"shouldnthappen"))))))))))))))))))))))))))))))))))</f>
        <v>3.667</v>
      </c>
      <c r="AH83" s="1" t="n">
        <f aca="false">IF(AND(F83&lt;1.5,H83&lt;6.799,A83&lt;5.45),1.7,IF(AND(F83&gt;=1.5,H83&lt;6.799,A83&lt;5.45),4.1,IF(AND(D83&gt;=0.8,H83&gt;=6.799,A83&lt;5.45),3.9,IF(AND(H83&lt;7.564,F83&lt;2.5,A83&gt;=5.45),3.925,IF(AND(H83&gt;=16.284,F83&gt;=2.5,A83&gt;=5.45),6.5,IF(AND(A83&lt;4.35,D83&lt;0.8,H83&gt;=6.799,A83&lt;5.45),1.1,IF(AND(B83&lt;2.8,D83&lt;1.35,H83&gt;=7.564,F83&lt;2.5,A83&gt;=5.45),4.1,IF(AND(B83&gt;=2.8,D83&lt;1.35,H83&gt;=7.564,F83&lt;2.5,A83&gt;=5.45),4.267,IF(AND(B83&lt;2.75,D83&gt;=1.35,H83&gt;=7.564,F83&lt;2.5,A83&gt;=5.45),5,IF(AND(G83&gt;=0.078,G83&lt;0.26,H83&lt;16.284,F83&gt;=2.5,A83&gt;=5.45),6.06,IF(AND(G83&gt;=0.805,G83&gt;=0.26,H83&lt;16.284,F83&gt;=2.5,A83&gt;=5.45),5.02,IF(AND(H83&gt;=10.109,B83&gt;=3.45,A83&gt;=4.35,D83&lt;0.8,H83&gt;=6.799,A83&lt;5.45),1.55,IF(AND(D83&lt;2.25,G83&lt;0.078,G83&lt;0.26,H83&lt;16.284,F83&gt;=2.5,A83&gt;=5.45),5.6,IF(AND(D83&gt;=2.25,G83&lt;0.078,G83&lt;0.26,H83&lt;16.284,F83&gt;=2.5,A83&gt;=5.45),5.7,IF(AND(A83&lt;6.15,G83&lt;0.805,G83&gt;=0.26,H83&lt;16.284,F83&gt;=2.5,A83&gt;=5.45),4.967,IF(AND(A83&lt;4.65,H83&lt;12.227,B83&lt;3.45,A83&gt;=4.35,D83&lt;0.8,H83&gt;=6.799,A83&lt;5.45),1.333,IF(AND(A83&lt;4.85,H83&gt;=12.227,B83&lt;3.45,A83&gt;=4.35,D83&lt;0.8,H83&gt;=6.799,A83&lt;5.45),1.42,IF(AND(A83&gt;=4.85,H83&gt;=12.227,B83&lt;3.45,A83&gt;=4.35,D83&lt;0.8,H83&gt;=6.799,A83&lt;5.45),1.533,IF(AND(A83&lt;5.05,H83&lt;10.109,B83&gt;=3.45,A83&gt;=4.35,D83&lt;0.8,H83&gt;=6.799,A83&lt;5.45),1.4,IF(AND(A83&gt;=5.05,H83&lt;10.109,B83&gt;=3.45,A83&gt;=4.35,D83&lt;0.8,H83&gt;=6.799,A83&lt;5.45),1.5,IF(AND(G83&lt;0.14,H83&lt;13.531,B83&gt;=2.75,D83&gt;=1.35,H83&gt;=7.564,F83&lt;2.5,A83&gt;=5.45),4.7,IF(AND(G83&lt;0.187,H83&gt;=13.531,B83&gt;=2.75,D83&gt;=1.35,H83&gt;=7.564,F83&lt;2.5,A83&gt;=5.45),5,IF(AND(G83&gt;=0.187,H83&gt;=13.531,B83&gt;=2.75,D83&gt;=1.35,H83&gt;=7.564,F83&lt;2.5,A83&gt;=5.45),4.66,IF(AND(A83&lt;6.35,A83&gt;=6.15,G83&lt;0.805,G83&gt;=0.26,H83&lt;16.284,F83&gt;=2.5,A83&gt;=5.45),6,IF(AND(D83&lt;0.15,A83&gt;=4.65,H83&lt;12.227,B83&lt;3.45,A83&gt;=4.35,D83&lt;0.8,H83&gt;=6.799,A83&lt;5.45),1.5,IF(AND(H83&lt;10.723,G83&gt;=0.14,H83&lt;13.531,B83&gt;=2.75,D83&gt;=1.35,H83&gt;=7.564,F83&lt;2.5,A83&gt;=5.45),4.6,IF(AND(H83&gt;=10.723,G83&gt;=0.14,H83&lt;13.531,B83&gt;=2.75,D83&gt;=1.35,H83&gt;=7.564,F83&lt;2.5,A83&gt;=5.45),4.46,IF(AND(G83&lt;0.364,A83&gt;=6.35,A83&gt;=6.15,G83&lt;0.805,G83&gt;=0.26,H83&lt;16.284,F83&gt;=2.5,A83&gt;=5.45),5.28,IF(AND(A83&lt;5.1,D83&gt;=0.15,A83&gt;=4.65,H83&lt;12.227,B83&lt;3.45,A83&gt;=4.35,D83&lt;0.8,H83&gt;=6.799,A83&lt;5.45),1.36,IF(AND(A83&gt;=5.1,D83&gt;=0.15,A83&gt;=4.65,H83&lt;12.227,B83&lt;3.45,A83&gt;=4.35,D83&lt;0.8,H83&gt;=6.799,A83&lt;5.45),1.4,IF(AND(G83&gt;=0.6,G83&gt;=0.364,A83&gt;=6.35,A83&gt;=6.15,G83&lt;0.805,G83&gt;=0.26,H83&lt;16.284,F83&gt;=2.5,A83&gt;=5.45),5.1,IF(AND(A83&gt;=6.95,G83&lt;0.6,G83&gt;=0.364,A83&gt;=6.35,A83&gt;=6.15,G83&lt;0.805,G83&gt;=0.26,H83&lt;16.284,F83&gt;=2.5,A83&gt;=5.45),5.8,IF(AND(B83&lt;3.2,A83&lt;6.95,G83&lt;0.6,G83&gt;=0.364,A83&gt;=6.35,A83&gt;=6.15,G83&lt;0.805,G83&gt;=0.26,H83&lt;16.284,F83&gt;=2.5,A83&gt;=5.45),5.6,IF(AND(B83&gt;=3.2,A83&lt;6.95,G83&lt;0.6,G83&gt;=0.364,A83&gt;=6.35,A83&gt;=6.15,G83&lt;0.805,G83&gt;=0.26,H83&lt;16.284,F83&gt;=2.5,A83&gt;=5.45),5.7,"shouldnthappen"))))))))))))))))))))))))))))))))))</f>
        <v>4.1</v>
      </c>
      <c r="AI83" s="1" t="n">
        <f aca="false">IF(AND(B83&gt;=3.55,A83&lt;5.05,F83&lt;1.5),1,IF(AND(H83&gt;=13.436,A83&gt;=5.05,F83&lt;1.5),1.633,IF(AND(A83&lt;4.35,B83&lt;3.55,A83&lt;5.05,F83&lt;1.5),1.1,IF(AND(A83&lt;5.15,H83&lt;13.436,A83&gt;=5.05,F83&lt;1.5),1.6,IF(AND(G83&lt;0.837,D83&lt;1.2,B83&lt;2.65,F83&gt;=1.5),3.7,IF(AND(G83&gt;=0.837,D83&lt;1.2,B83&lt;2.65,F83&gt;=1.5),3,IF(AND(D83&lt;1.4,D83&gt;=1.2,B83&lt;2.65,F83&gt;=1.5),4.133,IF(AND(D83&gt;=1.4,D83&gt;=1.2,B83&lt;2.65,F83&gt;=1.5),4.633,IF(AND(G83&lt;0.302,A83&gt;=4.35,B83&lt;3.55,A83&lt;5.05,F83&lt;1.5),1.34,IF(AND(D83&gt;=0.3,A83&gt;=5.15,H83&lt;13.436,A83&gt;=5.05,F83&lt;1.5),1.5,IF(AND(G83&lt;0.233,G83&lt;0.265,D83&lt;1.55,B83&gt;=2.65,F83&gt;=1.5),4.56,IF(AND(G83&gt;=0.233,G83&lt;0.265,D83&lt;1.55,B83&gt;=2.65,F83&gt;=1.5),5.1,IF(AND(G83&lt;0.395,G83&gt;=0.265,D83&lt;1.55,B83&gt;=2.65,F83&gt;=1.5),4.025,IF(AND(H83&lt;13.935,A83&gt;=7.05,D83&gt;=1.55,B83&gt;=2.65,F83&gt;=1.5),6.12,IF(AND(H83&gt;=13.935,A83&gt;=7.05,D83&gt;=1.55,B83&gt;=2.65,F83&gt;=1.5),6.64,IF(AND(G83&gt;=0.858,G83&gt;=0.302,A83&gt;=4.35,B83&lt;3.55,A83&lt;5.05,F83&lt;1.5),1.3,IF(AND(H83&lt;6.543,D83&lt;0.3,A83&gt;=5.15,H83&lt;13.436,A83&gt;=5.05,F83&lt;1.5),1.4,IF(AND(H83&gt;=6.543,D83&lt;0.3,A83&gt;=5.15,H83&lt;13.436,A83&gt;=5.05,F83&lt;1.5),1.48,IF(AND(A83&lt;6.3,G83&gt;=0.395,G83&gt;=0.265,D83&lt;1.55,B83&gt;=2.65,F83&gt;=1.5),4.14,IF(AND(A83&gt;=6.3,G83&gt;=0.395,G83&gt;=0.265,D83&lt;1.55,B83&gt;=2.65,F83&gt;=1.5),4.767,IF(AND(G83&gt;=0.669,B83&lt;3.15,A83&lt;7.05,D83&gt;=1.55,B83&gt;=2.65,F83&gt;=1.5),5,IF(AND(H83&lt;9.459,G83&lt;0.858,G83&gt;=0.302,A83&gt;=4.35,B83&lt;3.55,A83&lt;5.05,F83&lt;1.5),1.4,IF(AND(H83&gt;=9.459,G83&lt;0.858,G83&gt;=0.302,A83&gt;=4.35,B83&lt;3.55,A83&lt;5.05,F83&lt;1.5),1.6,IF(AND(G83&gt;=0.433,G83&lt;0.669,B83&lt;3.15,A83&lt;7.05,D83&gt;=1.55,B83&gt;=2.65,F83&gt;=1.5),5.68,IF(AND(G83&lt;0.481,H83&lt;10.257,B83&gt;=3.15,A83&lt;7.05,D83&gt;=1.55,B83&gt;=2.65,F83&gt;=1.5),5.7,IF(AND(G83&gt;=0.481,H83&lt;10.257,B83&gt;=3.15,A83&lt;7.05,D83&gt;=1.55,B83&gt;=2.65,F83&gt;=1.5),5.9,IF(AND(D83&lt;2.15,H83&gt;=10.257,B83&gt;=3.15,A83&lt;7.05,D83&gt;=1.55,B83&gt;=2.65,F83&gt;=1.5),5.1,IF(AND(D83&gt;=2.15,H83&gt;=10.257,B83&gt;=3.15,A83&lt;7.05,D83&gt;=1.55,B83&gt;=2.65,F83&gt;=1.5),5.42,IF(AND(G83&lt;0.098,G83&lt;0.433,G83&lt;0.669,B83&lt;3.15,A83&lt;7.05,D83&gt;=1.55,B83&gt;=2.65,F83&gt;=1.5),5.567,IF(AND(D83&lt;1.8,G83&gt;=0.098,G83&lt;0.433,G83&lt;0.669,B83&lt;3.15,A83&lt;7.05,D83&gt;=1.55,B83&gt;=2.65,F83&gt;=1.5),5.033,IF(AND(G83&gt;=0.312,D83&gt;=1.8,G83&gt;=0.098,G83&lt;0.433,G83&lt;0.669,B83&lt;3.15,A83&lt;7.05,D83&gt;=1.55,B83&gt;=2.65,F83&gt;=1.5),5.4,IF(AND(H83&lt;9.002,G83&lt;0.312,D83&gt;=1.8,G83&gt;=0.098,G83&lt;0.433,G83&lt;0.669,B83&lt;3.15,A83&lt;7.05,D83&gt;=1.55,B83&gt;=2.65,F83&gt;=1.5),5.1,IF(AND(H83&gt;=9.002,G83&lt;0.312,D83&gt;=1.8,G83&gt;=0.098,G83&lt;0.433,G83&lt;0.669,B83&lt;3.15,A83&lt;7.05,D83&gt;=1.55,B83&gt;=2.65,F83&gt;=1.5),5.26,"shouldnthappen")))))))))))))))))))))))))))))))))</f>
        <v>3.7</v>
      </c>
      <c r="AJ83" s="1" t="n">
        <f aca="false">IF(AND(A83&gt;=5.25,D83&gt;=0.35,D83&lt;0.8),1.433,IF(AND(F83&gt;=2.5,H83&lt;6.927,D83&gt;=0.8),5.1,IF(AND(H83&lt;5.85,B83&lt;3.65,D83&lt;0.35,D83&lt;0.8),1,IF(AND(A83&lt;5.55,B83&gt;=3.65,D83&lt;0.35,D83&lt;0.8),1.5,IF(AND(A83&gt;=5.55,B83&gt;=3.65,D83&lt;0.35,D83&lt;0.8),1.7,IF(AND(H83&lt;7.949,A83&lt;5.25,D83&gt;=0.35,D83&lt;0.8),1.9,IF(AND(H83&gt;=7.949,A83&lt;5.25,D83&gt;=0.35,D83&lt;0.8),1.54,IF(AND(A83&lt;5.55,F83&lt;2.5,H83&lt;6.927,D83&gt;=0.8),3.98,IF(AND(A83&gt;=5.55,F83&lt;2.5,H83&lt;6.927,D83&gt;=0.8),4.1,IF(AND(A83&gt;=7.25,D83&gt;=1.55,H83&gt;=6.927,D83&gt;=0.8),6.65,IF(AND(A83&lt;5.75,D83&lt;1.2,D83&lt;1.55,H83&gt;=6.927,D83&gt;=0.8),3.62,IF(AND(A83&gt;=5.75,D83&lt;1.2,D83&lt;1.55,H83&gt;=6.927,D83&gt;=0.8),4.1,IF(AND(G83&lt;0.175,A83&lt;4.8,H83&gt;=5.85,B83&lt;3.65,D83&lt;0.35,D83&lt;0.8),1.5,IF(AND(G83&gt;=0.175,A83&lt;4.8,H83&gt;=5.85,B83&lt;3.65,D83&lt;0.35,D83&lt;0.8),1.3,IF(AND(A83&gt;=5.05,A83&gt;=4.8,H83&gt;=5.85,B83&lt;3.65,D83&lt;0.35,D83&lt;0.8),1.5,IF(AND(G83&gt;=0.735,A83&lt;6.25,D83&gt;=1.2,D83&lt;1.55,H83&gt;=6.927,D83&gt;=0.8),4,IF(AND(H83&lt;10.464,A83&lt;6.2,A83&lt;7.25,D83&gt;=1.55,H83&gt;=6.927,D83&gt;=0.8),5.1,IF(AND(H83&gt;=10.464,A83&lt;6.2,A83&lt;7.25,D83&gt;=1.55,H83&gt;=6.927,D83&gt;=0.8),4.9,IF(AND(G83&lt;0.418,A83&lt;5.05,A83&gt;=4.8,H83&gt;=5.85,B83&lt;3.65,D83&lt;0.35,D83&lt;0.8),1.48,IF(AND(G83&gt;=0.418,A83&lt;5.05,A83&gt;=4.8,H83&gt;=5.85,B83&lt;3.65,D83&lt;0.35,D83&lt;0.8),1.3,IF(AND(B83&lt;2.75,G83&lt;0.735,A83&lt;6.25,D83&gt;=1.2,D83&lt;1.55,H83&gt;=6.927,D83&gt;=0.8),4.35,IF(AND(H83&lt;15.422,D83&lt;1.45,A83&gt;=6.25,D83&gt;=1.2,D83&lt;1.55,H83&gt;=6.927,D83&gt;=0.8),4.375,IF(AND(H83&gt;=15.422,D83&lt;1.45,A83&gt;=6.25,D83&gt;=1.2,D83&lt;1.55,H83&gt;=6.927,D83&gt;=0.8),4.7,IF(AND(A83&lt;6.4,D83&gt;=1.45,A83&gt;=6.25,D83&gt;=1.2,D83&lt;1.55,H83&gt;=6.927,D83&gt;=0.8),5.1,IF(AND(G83&gt;=0.576,D83&lt;2.15,A83&gt;=6.2,A83&lt;7.25,D83&gt;=1.55,H83&gt;=6.927,D83&gt;=0.8),5.1,IF(AND(G83&lt;0.537,D83&gt;=2.15,A83&gt;=6.2,A83&lt;7.25,D83&gt;=1.55,H83&gt;=6.927,D83&gt;=0.8),5.533,IF(AND(G83&gt;=0.537,D83&gt;=2.15,A83&gt;=6.2,A83&lt;7.25,D83&gt;=1.55,H83&gt;=6.927,D83&gt;=0.8),5.9,IF(AND(D83&lt;1.45,B83&gt;=2.75,G83&lt;0.735,A83&lt;6.25,D83&gt;=1.2,D83&lt;1.55,H83&gt;=6.927,D83&gt;=0.8),4.6,IF(AND(D83&gt;=1.45,B83&gt;=2.75,G83&lt;0.735,A83&lt;6.25,D83&gt;=1.2,D83&lt;1.55,H83&gt;=6.927,D83&gt;=0.8),4.5,IF(AND(H83&lt;12.582,A83&gt;=6.4,D83&gt;=1.45,A83&gt;=6.25,D83&gt;=1.2,D83&lt;1.55,H83&gt;=6.927,D83&gt;=0.8),4.66,IF(AND(H83&gt;=12.582,A83&gt;=6.4,D83&gt;=1.45,A83&gt;=6.25,D83&gt;=1.2,D83&lt;1.55,H83&gt;=6.927,D83&gt;=0.8),4.9,IF(AND(B83&lt;2.75,G83&lt;0.576,D83&lt;2.15,A83&gt;=6.2,A83&lt;7.25,D83&gt;=1.55,H83&gt;=6.927,D83&gt;=0.8),5.3,IF(AND(G83&gt;=0.395,B83&gt;=2.75,G83&lt;0.576,D83&lt;2.15,A83&gt;=6.2,A83&lt;7.25,D83&gt;=1.55,H83&gt;=6.927,D83&gt;=0.8),5.6,IF(AND(D83&gt;=1.9,G83&lt;0.395,B83&gt;=2.75,G83&lt;0.576,D83&lt;2.15,A83&gt;=6.2,A83&lt;7.25,D83&gt;=1.55,H83&gt;=6.927,D83&gt;=0.8),5.333,IF(AND(B83&lt;2.95,D83&lt;1.9,G83&lt;0.395,B83&gt;=2.75,G83&lt;0.576,D83&lt;2.15,A83&gt;=6.2,A83&lt;7.25,D83&gt;=1.55,H83&gt;=6.927,D83&gt;=0.8),5.6,IF(AND(B83&gt;=2.95,D83&lt;1.9,G83&lt;0.395,B83&gt;=2.75,G83&lt;0.576,D83&lt;2.15,A83&gt;=6.2,A83&lt;7.25,D83&gt;=1.55,H83&gt;=6.927,D83&gt;=0.8),5.5,"shouldnthappen"))))))))))))))))))))))))))))))))))))</f>
        <v>3.62</v>
      </c>
      <c r="AK83" s="1" t="n">
        <f aca="false">IF(AND(H83&lt;5.85,B83&lt;3.65,F83&lt;1.5),1,IF(AND(B83&gt;=3.95,B83&gt;=3.65,F83&lt;1.5),1.433,IF(AND(A83&lt;5.15,F83&lt;2.5,F83&gt;=1.5),3.075,IF(AND(D83&gt;=0.35,H83&gt;=5.85,B83&lt;3.65,F83&lt;1.5),1.5,IF(AND(G83&lt;0.168,B83&lt;3.95,B83&gt;=3.65,F83&lt;1.5),1.7,IF(AND(H83&lt;5.767,A83&lt;7.25,F83&gt;=2.5,F83&gt;=1.5),4.5,IF(AND(D83&lt;1.9,A83&gt;=7.25,F83&gt;=2.5,F83&gt;=1.5),6.3,IF(AND(D83&gt;=1.9,A83&gt;=7.25,F83&gt;=2.5,F83&gt;=1.5),6.575,IF(AND(B83&lt;3.75,G83&gt;=0.168,B83&lt;3.95,B83&gt;=3.65,F83&lt;1.5),1.5,IF(AND(B83&gt;=3.75,G83&gt;=0.168,B83&lt;3.95,B83&gt;=3.65,F83&lt;1.5),1.6,IF(AND(D83&gt;=1.35,A83&lt;6.15,A83&gt;=5.15,F83&lt;2.5,F83&gt;=1.5),4.42,IF(AND(D83&lt;1.4,A83&gt;=6.15,A83&gt;=5.15,F83&lt;2.5,F83&gt;=1.5),4.5,IF(AND(D83&gt;=1.4,A83&gt;=6.15,A83&gt;=5.15,F83&lt;2.5,F83&gt;=1.5),4.675,IF(AND(D83&lt;0.15,H83&lt;11.218,D83&lt;0.35,H83&gt;=5.85,B83&lt;3.65,F83&lt;1.5),1.5,IF(AND(D83&lt;0.15,H83&gt;=11.218,D83&lt;0.35,H83&gt;=5.85,B83&lt;3.65,F83&lt;1.5),1.1,IF(AND(B83&lt;2.7,D83&lt;1.35,A83&lt;6.15,A83&gt;=5.15,F83&lt;2.5,F83&gt;=1.5),3.82,IF(AND(A83&lt;6.15,G83&gt;=0.755,H83&gt;=5.767,A83&lt;7.25,F83&gt;=2.5,F83&gt;=1.5),4.98,IF(AND(A83&gt;=6.15,G83&gt;=0.755,H83&gt;=5.767,A83&lt;7.25,F83&gt;=2.5,F83&gt;=1.5),5.3,IF(AND(B83&lt;3.4,D83&gt;=0.15,H83&lt;11.218,D83&lt;0.35,H83&gt;=5.85,B83&lt;3.65,F83&lt;1.5),1.4,IF(AND(B83&gt;=3.4,D83&gt;=0.15,H83&lt;11.218,D83&lt;0.35,H83&gt;=5.85,B83&lt;3.65,F83&lt;1.5),1.3,IF(AND(H83&lt;11.731,D83&gt;=0.15,H83&gt;=11.218,D83&lt;0.35,H83&gt;=5.85,B83&lt;3.65,F83&lt;1.5),1.2,IF(AND(H83&lt;9.053,B83&gt;=2.7,D83&lt;1.35,A83&lt;6.15,A83&gt;=5.15,F83&lt;2.5,F83&gt;=1.5),3.85,IF(AND(D83&gt;=2.1,B83&lt;2.85,G83&lt;0.755,H83&gt;=5.767,A83&lt;7.25,F83&gt;=2.5,F83&gt;=1.5),5.6,IF(AND(D83&gt;=2.45,B83&gt;=2.85,G83&lt;0.755,H83&gt;=5.767,A83&lt;7.25,F83&gt;=2.5,F83&gt;=1.5),5.8,IF(AND(B83&gt;=3.45,H83&gt;=11.731,D83&gt;=0.15,H83&gt;=11.218,D83&lt;0.35,H83&gt;=5.85,B83&lt;3.65,F83&lt;1.5),1.3,IF(AND(A83&lt;5.9,H83&gt;=9.053,B83&gt;=2.7,D83&lt;1.35,A83&lt;6.15,A83&gt;=5.15,F83&lt;2.5,F83&gt;=1.5),4.3,IF(AND(A83&gt;=5.9,H83&gt;=9.053,B83&gt;=2.7,D83&lt;1.35,A83&lt;6.15,A83&gt;=5.15,F83&lt;2.5,F83&gt;=1.5),4,IF(AND(G83&gt;=0.519,D83&lt;2.1,B83&lt;2.85,G83&lt;0.755,H83&gt;=5.767,A83&lt;7.25,F83&gt;=2.5,F83&gt;=1.5),4.9,IF(AND(A83&gt;=7.05,D83&lt;2.45,B83&gt;=2.85,G83&lt;0.755,H83&gt;=5.767,A83&lt;7.25,F83&gt;=2.5,F83&gt;=1.5),5.8,IF(AND(H83&lt;14.396,B83&lt;3.45,H83&gt;=11.731,D83&gt;=0.15,H83&gt;=11.218,D83&lt;0.35,H83&gt;=5.85,B83&lt;3.65,F83&lt;1.5),1.44,IF(AND(H83&gt;=14.396,B83&lt;3.45,H83&gt;=11.731,D83&gt;=0.15,H83&gt;=11.218,D83&lt;0.35,H83&gt;=5.85,B83&lt;3.65,F83&lt;1.5),1.3,IF(AND(G83&lt;0.282,G83&lt;0.519,D83&lt;2.1,B83&lt;2.85,G83&lt;0.755,H83&gt;=5.767,A83&lt;7.25,F83&gt;=2.5,F83&gt;=1.5),5.1,IF(AND(G83&gt;=0.282,G83&lt;0.519,D83&lt;2.1,B83&lt;2.85,G83&lt;0.755,H83&gt;=5.767,A83&lt;7.25,F83&gt;=2.5,F83&gt;=1.5),5.3,IF(AND(A83&lt;6.4,D83&lt;1.9,A83&lt;7.05,D83&lt;2.45,B83&gt;=2.85,G83&lt;0.755,H83&gt;=5.767,A83&lt;7.25,F83&gt;=2.5,F83&gt;=1.5),5.6,IF(AND(A83&gt;=6.4,D83&lt;1.9,A83&lt;7.05,D83&lt;2.45,B83&gt;=2.85,G83&lt;0.755,H83&gt;=5.767,A83&lt;7.25,F83&gt;=2.5,F83&gt;=1.5),5.5,IF(AND(H83&lt;8.884,D83&gt;=1.9,A83&lt;7.05,D83&lt;2.45,B83&gt;=2.85,G83&lt;0.755,H83&gt;=5.767,A83&lt;7.25,F83&gt;=2.5,F83&gt;=1.5),5.3,IF(AND(H83&gt;=8.884,D83&gt;=1.9,A83&lt;7.05,D83&lt;2.45,B83&gt;=2.85,G83&lt;0.755,H83&gt;=5.767,A83&lt;7.25,F83&gt;=2.5,F83&gt;=1.5),5.52,"shouldnthappen")))))))))))))))))))))))))))))))))))))</f>
        <v>3.82</v>
      </c>
      <c r="AL83" s="1" t="n">
        <f aca="false">IF(AND(H83&lt;5.85,A83&lt;5.05,D83&lt;0.8),1,IF(AND(B83&lt;3.35,A83&gt;=5.05,D83&lt;0.8),1.7,IF(AND(D83&gt;=2.45,F83&gt;=2.5,D83&gt;=0.8),6.05,IF(AND(H83&gt;=11.218,H83&gt;=5.85,A83&lt;5.05,D83&lt;0.8),1.28,IF(AND(G83&gt;=0.948,B83&gt;=3.35,A83&gt;=5.05,D83&lt;0.8),1.7,IF(AND(G83&gt;=0.423,H83&lt;11.218,H83&gt;=5.85,A83&lt;5.05,D83&lt;0.8),1.3,IF(AND(B83&lt;3.6,G83&lt;0.948,B83&gt;=3.35,A83&gt;=5.05,D83&lt;0.8),1.4,IF(AND(H83&lt;10.258,D83&lt;1.15,A83&lt;5.9,F83&lt;2.5,D83&gt;=0.8),3.36,IF(AND(H83&gt;=10.258,D83&lt;1.15,A83&lt;5.9,F83&lt;2.5,D83&gt;=0.8),3.9,IF(AND(A83&lt;5.3,D83&gt;=1.15,A83&lt;5.9,F83&lt;2.5,D83&gt;=0.8),3.9,IF(AND(D83&lt;1.55,B83&lt;2.75,A83&gt;=5.9,F83&lt;2.5,D83&gt;=0.8),4.64,IF(AND(D83&gt;=1.55,B83&lt;2.75,A83&gt;=5.9,F83&lt;2.5,D83&gt;=0.8),5.1,IF(AND(D83&gt;=1.6,B83&gt;=2.75,A83&gt;=5.9,F83&lt;2.5,D83&gt;=0.8),5,IF(AND(H83&lt;5.767,H83&lt;8.598,D83&lt;2.45,F83&gt;=2.5,D83&gt;=0.8),4.5,IF(AND(A83&lt;6.25,H83&gt;=8.598,D83&lt;2.45,F83&gt;=2.5,D83&gt;=0.8),5.02,IF(AND(B83&lt;3.55,G83&lt;0.423,H83&lt;11.218,H83&gt;=5.85,A83&lt;5.05,D83&lt;0.8),1.525,IF(AND(B83&gt;=3.55,G83&lt;0.423,H83&lt;11.218,H83&gt;=5.85,A83&lt;5.05,D83&lt;0.8),1.4,IF(AND(H83&gt;=13.932,B83&gt;=3.6,G83&lt;0.948,B83&gt;=3.35,A83&gt;=5.05,D83&lt;0.8),1.65,IF(AND(G83&gt;=0.652,A83&gt;=5.3,D83&gt;=1.15,A83&lt;5.9,F83&lt;2.5,D83&gt;=0.8),3.8,IF(AND(D83&lt;1.35,D83&lt;1.6,B83&gt;=2.75,A83&gt;=5.9,F83&lt;2.5,D83&gt;=0.8),4.42,IF(AND(H83&lt;6.656,H83&gt;=5.767,H83&lt;8.598,D83&lt;2.45,F83&gt;=2.5,D83&gt;=0.8),5.033,IF(AND(H83&gt;=6.656,H83&gt;=5.767,H83&lt;8.598,D83&lt;2.45,F83&gt;=2.5,D83&gt;=0.8),5.1,IF(AND(G83&gt;=0.885,A83&gt;=6.25,H83&gt;=8.598,D83&lt;2.45,F83&gt;=2.5,D83&gt;=0.8),5.2,IF(AND(H83&lt;6.926,H83&lt;13.932,B83&gt;=3.6,G83&lt;0.948,B83&gt;=3.35,A83&gt;=5.05,D83&lt;0.8),1.433,IF(AND(H83&gt;=6.926,H83&lt;13.932,B83&gt;=3.6,G83&lt;0.948,B83&gt;=3.35,A83&gt;=5.05,D83&lt;0.8),1.5,IF(AND(A83&lt;5.65,G83&lt;0.652,A83&gt;=5.3,D83&gt;=1.15,A83&lt;5.9,F83&lt;2.5,D83&gt;=0.8),4.36,IF(AND(A83&gt;=5.65,G83&lt;0.652,A83&gt;=5.3,D83&gt;=1.15,A83&lt;5.9,F83&lt;2.5,D83&gt;=0.8),4.2,IF(AND(H83&gt;=13.561,D83&gt;=1.35,D83&lt;1.6,B83&gt;=2.75,A83&gt;=5.9,F83&lt;2.5,D83&gt;=0.8),4.767,IF(AND(H83&lt;9.091,G83&lt;0.885,A83&gt;=6.25,H83&gt;=8.598,D83&lt;2.45,F83&gt;=2.5,D83&gt;=0.8),6.3,IF(AND(H83&gt;=12.206,H83&lt;13.561,D83&gt;=1.35,D83&lt;1.6,B83&gt;=2.75,A83&gt;=5.9,F83&lt;2.5,D83&gt;=0.8),4.4,IF(AND(D83&gt;=2.25,H83&gt;=9.091,G83&lt;0.885,A83&gt;=6.25,H83&gt;=8.598,D83&lt;2.45,F83&gt;=2.5,D83&gt;=0.8),5.9,IF(AND(B83&lt;3.05,H83&lt;12.206,H83&lt;13.561,D83&gt;=1.35,D83&lt;1.6,B83&gt;=2.75,A83&gt;=5.9,F83&lt;2.5,D83&gt;=0.8),4.6,IF(AND(B83&gt;=3.05,H83&lt;12.206,H83&lt;13.561,D83&gt;=1.35,D83&lt;1.6,B83&gt;=2.75,A83&gt;=5.9,F83&lt;2.5,D83&gt;=0.8),4.7,IF(AND(G83&gt;=0.596,D83&lt;2.25,H83&gt;=9.091,G83&lt;0.885,A83&gt;=6.25,H83&gt;=8.598,D83&lt;2.45,F83&gt;=2.5,D83&gt;=0.8),5.1,IF(AND(G83&gt;=0.379,G83&lt;0.596,D83&lt;2.25,H83&gt;=9.091,G83&lt;0.885,A83&gt;=6.25,H83&gt;=8.598,D83&lt;2.45,F83&gt;=2.5,D83&gt;=0.8),5.767,IF(AND(D83&lt;2.15,G83&lt;0.379,G83&lt;0.596,D83&lt;2.25,H83&gt;=9.091,G83&lt;0.885,A83&gt;=6.25,H83&gt;=8.598,D83&lt;2.45,F83&gt;=2.5,D83&gt;=0.8),5.4,IF(AND(D83&gt;=2.15,G83&lt;0.379,G83&lt;0.596,D83&lt;2.25,H83&gt;=9.091,G83&lt;0.885,A83&gt;=6.25,H83&gt;=8.598,D83&lt;2.45,F83&gt;=2.5,D83&gt;=0.8),5.6,"shouldnthappen")))))))))))))))))))))))))))))))))))))</f>
        <v>3.9</v>
      </c>
      <c r="AM83" s="1" t="n">
        <f aca="false">IF(AND(H83&lt;5.245,D83&lt;0.8),1,IF(AND(A83&lt;4.5,H83&gt;=5.245,D83&lt;0.8),1.35,IF(AND(D83&gt;=0.5,A83&gt;=4.5,H83&gt;=5.245,D83&lt;0.8),1.6,IF(AND(H83&lt;7.25,B83&lt;2.6,A83&lt;6.15,D83&gt;=0.8),4.375,IF(AND(H83&gt;=7.25,B83&lt;2.6,A83&lt;6.15,D83&gt;=0.8),3.075,IF(AND(H83&lt;13.935,A83&gt;=7.05,A83&gt;=6.15,D83&gt;=0.8),6.067,IF(AND(H83&gt;=13.935,A83&gt;=7.05,A83&gt;=6.15,D83&gt;=0.8),6.525,IF(AND(G83&gt;=0.948,D83&lt;0.5,A83&gt;=4.5,H83&gt;=5.245,D83&lt;0.8),1.7,IF(AND(G83&lt;0.568,D83&gt;=1.55,B83&gt;=2.6,A83&lt;6.15,D83&gt;=0.8),5.1,IF(AND(G83&gt;=0.568,D83&gt;=1.55,B83&gt;=2.6,A83&lt;6.15,D83&gt;=0.8),5,IF(AND(A83&gt;=6.6,B83&gt;=3.15,A83&lt;7.05,A83&gt;=6.15,D83&gt;=0.8),5.78,IF(AND(G83&lt;0.165,G83&lt;0.273,D83&lt;1.55,B83&gt;=2.6,A83&lt;6.15,D83&gt;=0.8),4.1,IF(AND(G83&gt;=0.165,G83&lt;0.273,D83&lt;1.55,B83&gt;=2.6,A83&lt;6.15,D83&gt;=0.8),4.5,IF(AND(D83&lt;1.35,G83&gt;=0.273,D83&lt;1.55,B83&gt;=2.6,A83&lt;6.15,D83&gt;=0.8),4.08,IF(AND(D83&gt;=1.35,G83&gt;=0.273,D83&lt;1.55,B83&gt;=2.6,A83&lt;6.15,D83&gt;=0.8),4.4,IF(AND(D83&lt;1.45,F83&lt;2.5,B83&lt;3.15,A83&lt;7.05,A83&gt;=6.15,D83&gt;=0.8),4.38,IF(AND(D83&gt;=1.45,F83&lt;2.5,B83&lt;3.15,A83&lt;7.05,A83&gt;=6.15,D83&gt;=0.8),4.75,IF(AND(D83&gt;=2.25,F83&gt;=2.5,B83&lt;3.15,A83&lt;7.05,A83&gt;=6.15,D83&gt;=0.8),5.16,IF(AND(H83&lt;11.488,A83&lt;6.6,B83&gt;=3.15,A83&lt;7.05,A83&gt;=6.15,D83&gt;=0.8),6,IF(AND(H83&gt;=14.396,D83&lt;0.25,G83&lt;0.948,D83&lt;0.5,A83&gt;=4.5,H83&gt;=5.245,D83&lt;0.8),1.3,IF(AND(A83&gt;=5.55,D83&gt;=0.25,G83&lt;0.948,D83&lt;0.5,A83&gt;=4.5,H83&gt;=5.245,D83&lt;0.8),1.7,IF(AND(D83&lt;1.85,D83&lt;2.25,F83&gt;=2.5,B83&lt;3.15,A83&lt;7.05,A83&gt;=6.15,D83&gt;=0.8),5.6,IF(AND(G83&lt;0.669,H83&gt;=11.488,A83&lt;6.6,B83&gt;=3.15,A83&lt;7.05,A83&gt;=6.15,D83&gt;=0.8),4.7,IF(AND(G83&gt;=0.669,H83&gt;=11.488,A83&lt;6.6,B83&gt;=3.15,A83&lt;7.05,A83&gt;=6.15,D83&gt;=0.8),5.22,IF(AND(H83&lt;6.543,H83&lt;14.396,D83&lt;0.25,G83&lt;0.948,D83&lt;0.5,A83&gt;=4.5,H83&gt;=5.245,D83&lt;0.8),1.4,IF(AND(A83&lt;4.95,A83&lt;5.55,D83&gt;=0.25,G83&lt;0.948,D83&lt;0.5,A83&gt;=4.5,H83&gt;=5.245,D83&lt;0.8),1.4,IF(AND(A83&gt;=4.95,A83&lt;5.55,D83&gt;=0.25,G83&lt;0.948,D83&lt;0.5,A83&gt;=4.5,H83&gt;=5.245,D83&lt;0.8),1.48,IF(AND(H83&lt;10.667,D83&gt;=1.85,D83&lt;2.25,F83&gt;=2.5,B83&lt;3.15,A83&lt;7.05,A83&gt;=6.15,D83&gt;=0.8),5.25,IF(AND(H83&gt;=10.667,D83&gt;=1.85,D83&lt;2.25,F83&gt;=2.5,B83&lt;3.15,A83&lt;7.05,A83&gt;=6.15,D83&gt;=0.8),5.55,IF(AND(G83&lt;0.063,H83&gt;=6.543,H83&lt;14.396,D83&lt;0.25,G83&lt;0.948,D83&lt;0.5,A83&gt;=4.5,H83&gt;=5.245,D83&lt;0.8),1.4,IF(AND(H83&lt;9.212,G83&gt;=0.063,H83&gt;=6.543,H83&lt;14.396,D83&lt;0.25,G83&lt;0.948,D83&lt;0.5,A83&gt;=4.5,H83&gt;=5.245,D83&lt;0.8),1.475,IF(AND(H83&gt;=9.212,G83&gt;=0.063,H83&gt;=6.543,H83&lt;14.396,D83&lt;0.25,G83&lt;0.948,D83&lt;0.5,A83&gt;=4.5,H83&gt;=5.245,D83&lt;0.8),1.5,"shouldnthappen"))))))))))))))))))))))))))))))))</f>
        <v>3.075</v>
      </c>
      <c r="AN83" s="1" t="n">
        <f aca="false">IF(AND(D83&lt;0.7,A83&gt;=5.55),1.633,IF(AND(G83&lt;0.38,B83&lt;2.8,A83&lt;5.55),4.3,IF(AND(G83&gt;=0.38,B83&lt;2.8,A83&lt;5.55),3.325,IF(AND(D83&gt;=0.35,B83&gt;=2.8,A83&lt;5.55),1.6,IF(AND(B83&gt;=3.4,A83&lt;4.8,D83&lt;0.35,B83&gt;=2.8,A83&lt;5.55),1,IF(AND(H83&gt;=11.789,A83&lt;5.9,D83&lt;1.55,D83&gt;=0.7,A83&gt;=5.55),4.325,IF(AND(F83&gt;=2.5,A83&gt;=5.9,D83&lt;1.55,D83&gt;=0.7,A83&gt;=5.55),5.05,IF(AND(D83&lt;1.9,A83&gt;=7.25,D83&gt;=1.55,D83&gt;=0.7,A83&gt;=5.55),6.3,IF(AND(D83&gt;=1.9,A83&gt;=7.25,D83&gt;=1.55,D83&gt;=0.7,A83&gt;=5.55),6.4,IF(AND(A83&lt;4.35,B83&lt;3.4,A83&lt;4.8,D83&lt;0.35,B83&gt;=2.8,A83&lt;5.55),1.1,IF(AND(G83&gt;=0.934,B83&lt;3.45,A83&gt;=4.8,D83&lt;0.35,B83&gt;=2.8,A83&lt;5.55),1.7,IF(AND(H83&gt;=14.877,B83&gt;=3.45,A83&gt;=4.8,D83&lt;0.35,B83&gt;=2.8,A83&lt;5.55),1.3,IF(AND(B83&lt;2.6,H83&lt;11.789,A83&lt;5.9,D83&lt;1.55,D83&gt;=0.7,A83&gt;=5.55),3.9,IF(AND(B83&gt;=2.6,H83&lt;11.789,A83&lt;5.9,D83&lt;1.55,D83&gt;=0.7,A83&gt;=5.55),4.26,IF(AND(A83&lt;6.6,F83&lt;2.5,A83&gt;=5.9,D83&lt;1.55,D83&gt;=0.7,A83&gt;=5.55),4.625,IF(AND(A83&gt;=6.6,F83&lt;2.5,A83&gt;=5.9,D83&lt;1.55,D83&gt;=0.7,A83&gt;=5.55),4.475,IF(AND(B83&lt;2.6,D83&lt;2.05,A83&lt;7.25,D83&gt;=1.55,D83&gt;=0.7,A83&gt;=5.55),5.8,IF(AND(G83&gt;=0.743,D83&gt;=2.05,A83&lt;7.25,D83&gt;=1.55,D83&gt;=0.7,A83&gt;=5.55),5.1,IF(AND(G83&lt;0.422,A83&gt;=4.35,B83&lt;3.4,A83&lt;4.8,D83&lt;0.35,B83&gt;=2.8,A83&lt;5.55),1.367,IF(AND(G83&gt;=0.422,A83&gt;=4.35,B83&lt;3.4,A83&lt;4.8,D83&lt;0.35,B83&gt;=2.8,A83&lt;5.55),1.3,IF(AND(A83&lt;5.05,G83&lt;0.934,B83&lt;3.45,A83&gt;=4.8,D83&lt;0.35,B83&gt;=2.8,A83&lt;5.55),1.525,IF(AND(A83&gt;=5.05,G83&lt;0.934,B83&lt;3.45,A83&gt;=4.8,D83&lt;0.35,B83&gt;=2.8,A83&lt;5.55),1.5,IF(AND(G83&gt;=0.585,H83&lt;14.877,B83&gt;=3.45,A83&gt;=4.8,D83&lt;0.35,B83&gt;=2.8,A83&lt;5.55),1.54,IF(AND(G83&gt;=0.537,G83&lt;0.743,D83&gt;=2.05,A83&lt;7.25,D83&gt;=1.55,D83&gt;=0.7,A83&gt;=5.55),5.833,IF(AND(D83&gt;=0.25,G83&lt;0.585,H83&lt;14.877,B83&gt;=3.45,A83&gt;=4.8,D83&lt;0.35,B83&gt;=2.8,A83&lt;5.55),1.367,IF(AND(D83&lt;1.75,H83&lt;13.795,B83&gt;=2.6,D83&lt;2.05,A83&lt;7.25,D83&gt;=1.55,D83&gt;=0.7,A83&gt;=5.55),5.45,IF(AND(B83&lt;2.85,H83&gt;=13.795,B83&gt;=2.6,D83&lt;2.05,A83&lt;7.25,D83&gt;=1.55,D83&gt;=0.7,A83&gt;=5.55),5.1,IF(AND(B83&gt;=2.85,H83&gt;=13.795,B83&gt;=2.6,D83&lt;2.05,A83&lt;7.25,D83&gt;=1.55,D83&gt;=0.7,A83&gt;=5.55),4.82,IF(AND(G83&lt;0.353,G83&lt;0.537,G83&lt;0.743,D83&gt;=2.05,A83&lt;7.25,D83&gt;=1.55,D83&gt;=0.7,A83&gt;=5.55),5.425,IF(AND(G83&gt;=0.353,G83&lt;0.537,G83&lt;0.743,D83&gt;=2.05,A83&lt;7.25,D83&gt;=1.55,D83&gt;=0.7,A83&gt;=5.55),5.62,IF(AND(G83&lt;0.311,D83&lt;0.25,G83&lt;0.585,H83&lt;14.877,B83&gt;=3.45,A83&gt;=4.8,D83&lt;0.35,B83&gt;=2.8,A83&lt;5.55),1.5,IF(AND(G83&gt;=0.311,D83&lt;0.25,G83&lt;0.585,H83&lt;14.877,B83&gt;=3.45,A83&gt;=4.8,D83&lt;0.35,B83&gt;=2.8,A83&lt;5.55),1.4,IF(AND(B83&gt;=3.1,D83&gt;=1.75,H83&lt;13.795,B83&gt;=2.6,D83&lt;2.05,A83&lt;7.25,D83&gt;=1.55,D83&gt;=0.7,A83&gt;=5.55),5.1,IF(AND(B83&lt;2.85,B83&lt;3.1,D83&gt;=1.75,H83&lt;13.795,B83&gt;=2.6,D83&lt;2.05,A83&lt;7.25,D83&gt;=1.55,D83&gt;=0.7,A83&gt;=5.55),5.2,IF(AND(B83&gt;=2.85,B83&lt;3.1,D83&gt;=1.75,H83&lt;13.795,B83&gt;=2.6,D83&lt;2.05,A83&lt;7.25,D83&gt;=1.55,D83&gt;=0.7,A83&gt;=5.55),5.2,"shouldnthappen")))))))))))))))))))))))))))))))))))</f>
        <v>3.325</v>
      </c>
      <c r="AO83" s="1" t="n">
        <f aca="false">IF(AND(H83&gt;=14.529,G83&lt;0.633,D83&lt;0.8),1.3,IF(AND(A83&lt;5.05,G83&gt;=0.633,D83&lt;0.8),1.35,IF(AND(H83&gt;=14.379,H83&lt;14.529,G83&lt;0.633,D83&lt;0.8),1.7,IF(AND(B83&lt;3.35,A83&gt;=5.05,G83&gt;=0.633,D83&lt;0.8),1.7,IF(AND(D83&gt;=1.45,A83&lt;5.95,F83&lt;2.5,D83&gt;=0.8),4.5,IF(AND(D83&lt;1.35,A83&gt;=5.95,F83&lt;2.5,D83&gt;=0.8),4,IF(AND(D83&lt;1.85,G83&gt;=0.845,F83&gt;=2.5,D83&gt;=0.8),4.8,IF(AND(B83&gt;=4.3,H83&lt;14.379,H83&lt;14.529,G83&lt;0.633,D83&lt;0.8),1.5,IF(AND(A83&lt;5.25,B83&gt;=3.35,A83&gt;=5.05,G83&gt;=0.633,D83&lt;0.8),1.55,IF(AND(A83&gt;=5.25,B83&gt;=3.35,A83&gt;=5.05,G83&gt;=0.633,D83&lt;0.8),1.633,IF(AND(A83&lt;5.05,D83&lt;1.45,A83&lt;5.95,F83&lt;2.5,D83&gt;=0.8),3.3,IF(AND(G83&lt;0.293,D83&gt;=1.35,A83&gt;=5.95,F83&lt;2.5,D83&gt;=0.8),5,IF(AND(A83&gt;=6.6,D83&lt;2.05,G83&lt;0.845,F83&gt;=2.5,D83&gt;=0.8),5.8,IF(AND(B83&lt;3.05,D83&gt;=2.05,G83&lt;0.845,F83&gt;=2.5,D83&gt;=0.8),6.15,IF(AND(B83&lt;2.9,D83&gt;=1.85,G83&gt;=0.845,F83&gt;=2.5,D83&gt;=0.8),5.1,IF(AND(B83&gt;=2.9,D83&gt;=1.85,G83&gt;=0.845,F83&gt;=2.5,D83&gt;=0.8),5.2,IF(AND(B83&gt;=3.8,B83&lt;4.3,H83&lt;14.379,H83&lt;14.529,G83&lt;0.633,D83&lt;0.8),1.333,IF(AND(A83&lt;6.25,G83&gt;=0.293,D83&gt;=1.35,A83&gt;=5.95,F83&lt;2.5,D83&gt;=0.8),4.6,IF(AND(H83&lt;10.351,A83&lt;6.6,D83&lt;2.05,G83&lt;0.845,F83&gt;=2.5,D83&gt;=0.8),5.4,IF(AND(G83&gt;=0.364,B83&gt;=3.05,D83&gt;=2.05,G83&lt;0.845,F83&gt;=2.5,D83&gt;=0.8),5.66,IF(AND(G83&gt;=0.447,B83&lt;3.8,B83&lt;4.3,H83&lt;14.379,H83&lt;14.529,G83&lt;0.633,D83&lt;0.8),1.3,IF(AND(H83&lt;6.247,A83&lt;5.65,A83&gt;=5.05,D83&lt;1.45,A83&lt;5.95,F83&lt;2.5,D83&gt;=0.8),4.033,IF(AND(D83&lt;1.25,A83&gt;=5.65,A83&gt;=5.05,D83&lt;1.45,A83&lt;5.95,F83&lt;2.5,D83&gt;=0.8),3.88,IF(AND(D83&gt;=1.25,A83&gt;=5.65,A83&gt;=5.05,D83&lt;1.45,A83&lt;5.95,F83&lt;2.5,D83&gt;=0.8),4.35,IF(AND(B83&lt;2.65,A83&gt;=6.25,G83&gt;=0.293,D83&gt;=1.35,A83&gt;=5.95,F83&lt;2.5,D83&gt;=0.8),4.9,IF(AND(B83&lt;2.75,H83&gt;=10.351,A83&lt;6.6,D83&lt;2.05,G83&lt;0.845,F83&gt;=2.5,D83&gt;=0.8),5.1,IF(AND(B83&gt;=2.75,H83&gt;=10.351,A83&lt;6.6,D83&lt;2.05,G83&lt;0.845,F83&gt;=2.5,D83&gt;=0.8),4.95,IF(AND(B83&lt;3.15,G83&lt;0.364,B83&gt;=3.05,D83&gt;=2.05,G83&lt;0.845,F83&gt;=2.5,D83&gt;=0.8),5.28,IF(AND(B83&gt;=3.15,G83&lt;0.364,B83&gt;=3.05,D83&gt;=2.05,G83&lt;0.845,F83&gt;=2.5,D83&gt;=0.8),5.5,IF(AND(H83&lt;9.212,G83&lt;0.447,B83&lt;3.8,B83&lt;4.3,H83&lt;14.379,H83&lt;14.529,G83&lt;0.633,D83&lt;0.8),1.4,IF(AND(G83&lt;0.356,H83&gt;=6.247,A83&lt;5.65,A83&gt;=5.05,D83&lt;1.45,A83&lt;5.95,F83&lt;2.5,D83&gt;=0.8),4.2,IF(AND(B83&lt;3,B83&gt;=2.65,A83&gt;=6.25,G83&gt;=0.293,D83&gt;=1.35,A83&gt;=5.95,F83&lt;2.5,D83&gt;=0.8),4.6,IF(AND(B83&gt;=3,B83&gt;=2.65,A83&gt;=6.25,G83&gt;=0.293,D83&gt;=1.35,A83&gt;=5.95,F83&lt;2.5,D83&gt;=0.8),4.7,IF(AND(A83&lt;5.05,H83&gt;=9.212,G83&lt;0.447,B83&lt;3.8,B83&lt;4.3,H83&lt;14.379,H83&lt;14.529,G83&lt;0.633,D83&lt;0.8),1.533,IF(AND(A83&gt;=5.05,H83&gt;=9.212,G83&lt;0.447,B83&lt;3.8,B83&lt;4.3,H83&lt;14.379,H83&lt;14.529,G83&lt;0.633,D83&lt;0.8),1.425,IF(AND(A83&lt;5.35,G83&gt;=0.356,H83&gt;=6.247,A83&lt;5.65,A83&gt;=5.05,D83&lt;1.45,A83&lt;5.95,F83&lt;2.5,D83&gt;=0.8),3.9,IF(AND(A83&gt;=5.35,G83&gt;=0.356,H83&gt;=6.247,A83&lt;5.65,A83&gt;=5.05,D83&lt;1.45,A83&lt;5.95,F83&lt;2.5,D83&gt;=0.8),3.72,"shouldnthappen")))))))))))))))))))))))))))))))))))))</f>
        <v>3.72</v>
      </c>
      <c r="AP83" s="1" t="n">
        <f aca="false">IF(AND(F83&gt;=1.5,A83&lt;5.55),3.84,IF(AND(G83&gt;=0.52,A83&lt;4.75,F83&lt;1.5,A83&lt;5.55),1.16,IF(AND(A83&lt;5.65,A83&lt;5.85,D83&lt;1.55,A83&gt;=5.55),4.2,IF(AND(A83&gt;=5.65,A83&lt;5.85,D83&lt;1.55,A83&gt;=5.55),3.167,IF(AND(G83&gt;=0.798,A83&gt;=5.85,D83&lt;1.55,A83&gt;=5.55),4,IF(AND(F83&lt;2.5,H83&lt;14.1,D83&gt;=1.55,A83&gt;=5.55),4.84,IF(AND(A83&lt;7.2,H83&gt;=14.1,D83&gt;=1.55,A83&gt;=5.55),5.633,IF(AND(A83&gt;=7.2,H83&gt;=14.1,D83&gt;=1.55,A83&gt;=5.55),6.6,IF(AND(G83&lt;0.161,G83&lt;0.52,A83&lt;4.75,F83&lt;1.5,A83&lt;5.55),1.5,IF(AND(D83&gt;=0.5,G83&lt;0.676,A83&gt;=4.75,F83&lt;1.5,A83&lt;5.55),1.6,IF(AND(H83&lt;11.016,G83&gt;=0.676,A83&gt;=4.75,F83&lt;1.5,A83&lt;5.55),1.75,IF(AND(G83&lt;0.209,G83&lt;0.798,A83&gt;=5.85,D83&lt;1.55,A83&gt;=5.55),4.5,IF(AND(G83&gt;=0.74,F83&gt;=2.5,H83&lt;14.1,D83&gt;=1.55,A83&gt;=5.55),6.225,IF(AND(B83&lt;2.95,G83&gt;=0.161,G83&lt;0.52,A83&lt;4.75,F83&lt;1.5,A83&lt;5.55),1.4,IF(AND(B83&gt;=2.95,G83&gt;=0.161,G83&lt;0.52,A83&lt;4.75,F83&lt;1.5,A83&lt;5.55),1.34,IF(AND(B83&lt;3.15,D83&lt;0.5,G83&lt;0.676,A83&gt;=4.75,F83&lt;1.5,A83&lt;5.55),1.52,IF(AND(D83&lt;0.25,H83&gt;=11.016,G83&gt;=0.676,A83&gt;=4.75,F83&lt;1.5,A83&lt;5.55),1.567,IF(AND(D83&gt;=0.25,H83&gt;=11.016,G83&gt;=0.676,A83&gt;=4.75,F83&lt;1.5,A83&lt;5.55),1.5,IF(AND(H83&lt;7.47,G83&gt;=0.209,G83&lt;0.798,A83&gt;=5.85,D83&lt;1.55,A83&gt;=5.55),5.05,IF(AND(B83&lt;2.85,G83&lt;0.74,F83&gt;=2.5,H83&lt;14.1,D83&gt;=1.55,A83&gt;=5.55),5.35,IF(AND(B83&lt;3.3,B83&gt;=3.15,D83&lt;0.5,G83&lt;0.676,A83&gt;=4.75,F83&lt;1.5,A83&lt;5.55),1.2,IF(AND(D83&lt;1.45,H83&gt;=7.47,G83&gt;=0.209,G83&lt;0.798,A83&gt;=5.85,D83&lt;1.55,A83&gt;=5.55),4.66,IF(AND(D83&gt;=1.45,H83&gt;=7.47,G83&gt;=0.209,G83&lt;0.798,A83&gt;=5.85,D83&lt;1.55,A83&gt;=5.55),4.64,IF(AND(A83&gt;=7.05,B83&gt;=2.85,G83&lt;0.74,F83&gt;=2.5,H83&lt;14.1,D83&gt;=1.55,A83&gt;=5.55),5.8,IF(AND(B83&gt;=3.25,A83&lt;7.05,B83&gt;=2.85,G83&lt;0.74,F83&gt;=2.5,H83&lt;14.1,D83&gt;=1.55,A83&gt;=5.55),5.7,IF(AND(H83&gt;=13.641,D83&lt;0.25,B83&gt;=3.3,B83&gt;=3.15,D83&lt;0.5,G83&lt;0.676,A83&gt;=4.75,F83&lt;1.5,A83&lt;5.55),1.3,IF(AND(D83&lt;0.35,D83&gt;=0.25,B83&gt;=3.3,B83&gt;=3.15,D83&lt;0.5,G83&lt;0.676,A83&gt;=4.75,F83&lt;1.5,A83&lt;5.55),1.367,IF(AND(D83&gt;=0.35,D83&gt;=0.25,B83&gt;=3.3,B83&gt;=3.15,D83&lt;0.5,G83&lt;0.676,A83&gt;=4.75,F83&lt;1.5,A83&lt;5.55),1.3,IF(AND(A83&lt;6.35,B83&lt;3.25,A83&lt;7.05,B83&gt;=2.85,G83&lt;0.74,F83&gt;=2.5,H83&lt;14.1,D83&gt;=1.55,A83&gt;=5.55),5.6,IF(AND(A83&gt;=6.35,B83&lt;3.25,A83&lt;7.05,B83&gt;=2.85,G83&lt;0.74,F83&gt;=2.5,H83&lt;14.1,D83&gt;=1.55,A83&gt;=5.55),5.325,IF(AND(A83&lt;5.1,H83&lt;13.641,D83&lt;0.25,B83&gt;=3.3,B83&gt;=3.15,D83&lt;0.5,G83&lt;0.676,A83&gt;=4.75,F83&lt;1.5,A83&lt;5.55),1.4,IF(AND(H83&gt;=11.031,A83&gt;=5.1,H83&lt;13.641,D83&lt;0.25,B83&gt;=3.3,B83&gt;=3.15,D83&lt;0.5,G83&lt;0.676,A83&gt;=4.75,F83&lt;1.5,A83&lt;5.55),1.4,IF(AND(A83&lt;5.45,H83&lt;11.031,A83&gt;=5.1,H83&lt;13.641,D83&lt;0.25,B83&gt;=3.3,B83&gt;=3.15,D83&lt;0.5,G83&lt;0.676,A83&gt;=4.75,F83&lt;1.5,A83&lt;5.55),1.5,IF(AND(A83&gt;=5.45,H83&lt;11.031,A83&gt;=5.1,H83&lt;13.641,D83&lt;0.25,B83&gt;=3.3,B83&gt;=3.15,D83&lt;0.5,G83&lt;0.676,A83&gt;=4.75,F83&lt;1.5,A83&lt;5.55),1.4,"shouldnthappen"))))))))))))))))))))))))))))))))))</f>
        <v>3.84</v>
      </c>
      <c r="AQ83" s="1" t="n">
        <f aca="false">IF(AND(H83&lt;6.926,D83&gt;=0.35,F83&lt;1.5),1.9,IF(AND(G83&gt;=0.869,D83&gt;=1.75,F83&gt;=1.5),5.15,IF(AND(A83&lt;4.35,A83&lt;5.05,D83&lt;0.35,F83&lt;1.5),1.1,IF(AND(H83&lt;6.089,A83&gt;=5.05,D83&lt;0.35,F83&lt;1.5),1.7,IF(AND(H83&gt;=13.089,H83&gt;=6.926,D83&gt;=0.35,F83&lt;1.5),1.3,IF(AND(G83&lt;0.695,D83&lt;1.15,D83&lt;1.75,F83&gt;=1.5),3.62,IF(AND(G83&gt;=0.695,D83&lt;1.15,D83&lt;1.75,F83&gt;=1.5),3,IF(AND(G83&gt;=0.585,H83&gt;=6.089,A83&gt;=5.05,D83&lt;0.35,F83&lt;1.5),1.5,IF(AND(H83&lt;9.582,H83&lt;13.089,H83&gt;=6.926,D83&gt;=0.35,F83&lt;1.5),1.5,IF(AND(H83&gt;=9.582,H83&lt;13.089,H83&gt;=6.926,D83&gt;=0.35,F83&lt;1.5),1.6,IF(AND(D83&lt;1.35,H83&lt;9.349,D83&gt;=1.15,D83&lt;1.75,F83&gt;=1.5),3.867,IF(AND(D83&lt;2.05,A83&lt;7.05,G83&lt;0.869,D83&gt;=1.75,F83&gt;=1.5),4.9,IF(AND(B83&gt;=3.3,A83&gt;=7.05,G83&lt;0.869,D83&gt;=1.75,F83&gt;=1.5),6.1,IF(AND(G83&lt;0.347,H83&lt;11.218,A83&gt;=4.35,A83&lt;5.05,D83&lt;0.35,F83&lt;1.5),1.4,IF(AND(G83&gt;=0.347,H83&lt;11.218,A83&gt;=4.35,A83&lt;5.05,D83&lt;0.35,F83&lt;1.5),1.5,IF(AND(G83&gt;=0.265,H83&gt;=11.218,A83&gt;=4.35,A83&lt;5.05,D83&lt;0.35,F83&lt;1.5),1.45,IF(AND(A83&gt;=5.4,G83&lt;0.585,H83&gt;=6.089,A83&gt;=5.05,D83&lt;0.35,F83&lt;1.5),1.35,IF(AND(B83&gt;=2.9,D83&gt;=1.35,H83&lt;9.349,D83&gt;=1.15,D83&lt;1.75,F83&gt;=1.5),4.6,IF(AND(D83&gt;=1.35,A83&lt;6.15,H83&gt;=9.349,D83&gt;=1.15,D83&lt;1.75,F83&gt;=1.5),4.54,IF(AND(H83&lt;10.927,A83&gt;=6.15,H83&gt;=9.349,D83&gt;=1.15,D83&lt;1.75,F83&gt;=1.5),4.3,IF(AND(G83&lt;0.512,D83&gt;=2.05,A83&lt;7.05,G83&lt;0.869,D83&gt;=1.75,F83&gt;=1.5),5.533,IF(AND(G83&gt;=0.512,D83&gt;=2.05,A83&lt;7.05,G83&lt;0.869,D83&gt;=1.75,F83&gt;=1.5),5.88,IF(AND(H83&lt;11.551,B83&lt;3.3,A83&gt;=7.05,G83&lt;0.869,D83&gt;=1.75,F83&gt;=1.5),6.3,IF(AND(G83&lt;0.227,G83&lt;0.265,H83&gt;=11.218,A83&gt;=4.35,A83&lt;5.05,D83&lt;0.35,F83&lt;1.5),1.4,IF(AND(G83&gt;=0.227,G83&lt;0.265,H83&gt;=11.218,A83&gt;=4.35,A83&lt;5.05,D83&lt;0.35,F83&lt;1.5),1.26,IF(AND(H83&lt;11.031,A83&lt;5.4,G83&lt;0.585,H83&gt;=6.089,A83&gt;=5.05,D83&lt;0.35,F83&lt;1.5),1.5,IF(AND(H83&gt;=11.031,A83&lt;5.4,G83&lt;0.585,H83&gt;=6.089,A83&gt;=5.05,D83&lt;0.35,F83&lt;1.5),1.4,IF(AND(A83&lt;5.45,B83&lt;2.9,D83&gt;=1.35,H83&lt;9.349,D83&gt;=1.15,D83&lt;1.75,F83&gt;=1.5),4.5,IF(AND(A83&lt;5.9,D83&lt;1.35,A83&lt;6.15,H83&gt;=9.349,D83&gt;=1.15,D83&lt;1.75,F83&gt;=1.5),4.2,IF(AND(A83&gt;=5.9,D83&lt;1.35,A83&lt;6.15,H83&gt;=9.349,D83&gt;=1.15,D83&lt;1.75,F83&gt;=1.5),4,IF(AND(A83&gt;=6.75,H83&gt;=10.927,A83&gt;=6.15,H83&gt;=9.349,D83&gt;=1.15,D83&lt;1.75,F83&gt;=1.5),4.767,IF(AND(B83&lt;2.9,H83&gt;=11.551,B83&lt;3.3,A83&gt;=7.05,G83&lt;0.869,D83&gt;=1.75,F83&gt;=1.5),6.7,IF(AND(B83&gt;=2.9,H83&gt;=11.551,B83&lt;3.3,A83&gt;=7.05,G83&lt;0.869,D83&gt;=1.75,F83&gt;=1.5),6.6,IF(AND(B83&lt;2.45,A83&gt;=5.45,B83&lt;2.9,D83&gt;=1.35,H83&lt;9.349,D83&gt;=1.15,D83&lt;1.75,F83&gt;=1.5),5,IF(AND(B83&gt;=2.45,A83&gt;=5.45,B83&lt;2.9,D83&gt;=1.35,H83&lt;9.349,D83&gt;=1.15,D83&lt;1.75,F83&gt;=1.5),5.1,IF(AND(H83&lt;11.166,A83&lt;6.75,H83&gt;=10.927,A83&gt;=6.15,H83&gt;=9.349,D83&gt;=1.15,D83&lt;1.75,F83&gt;=1.5),4.9,IF(AND(G83&lt;0.228,H83&gt;=11.166,A83&lt;6.75,H83&gt;=10.927,A83&gt;=6.15,H83&gt;=9.349,D83&gt;=1.15,D83&lt;1.75,F83&gt;=1.5),4.7,IF(AND(H83&lt;13.531,G83&gt;=0.228,H83&gt;=11.166,A83&lt;6.75,H83&gt;=10.927,A83&gt;=6.15,H83&gt;=9.349,D83&gt;=1.15,D83&lt;1.75,F83&gt;=1.5),4.4,IF(AND(H83&gt;=13.531,G83&gt;=0.228,H83&gt;=11.166,A83&lt;6.75,H83&gt;=10.927,A83&gt;=6.15,H83&gt;=9.349,D83&gt;=1.15,D83&lt;1.75,F83&gt;=1.5),4.6,"shouldnthappen")))))))))))))))))))))))))))))))))))))))</f>
        <v>3.62</v>
      </c>
      <c r="AR83" s="1" t="n">
        <f aca="false">IF(AND(G83&gt;=0.93,B83&lt;3.65,F83&lt;1.5),1.7,IF(AND(H83&lt;6.542,B83&gt;=3.65,F83&lt;1.5),1.767,IF(AND(A83&gt;=7.05,D83&gt;=1.55,F83&gt;=1.5),6.3,IF(AND(G83&lt;0.123,H83&gt;=6.542,B83&gt;=3.65,F83&lt;1.5),1.367,IF(AND(A83&lt;5.15,A83&lt;5.65,D83&lt;1.55,F83&gt;=1.5),3.15,IF(AND(A83&lt;4.8,G83&gt;=0.447,G83&lt;0.93,B83&lt;3.65,F83&lt;1.5),1.24,IF(AND(A83&gt;=4.8,G83&gt;=0.447,G83&lt;0.93,B83&lt;3.65,F83&lt;1.5),1.4,IF(AND(G83&lt;0.151,G83&gt;=0.123,H83&gt;=6.542,B83&gt;=3.65,F83&lt;1.5),1.7,IF(AND(G83&gt;=0.151,G83&gt;=0.123,H83&gt;=6.542,B83&gt;=3.65,F83&lt;1.5),1.5,IF(AND(D83&gt;=1.45,A83&gt;=5.15,A83&lt;5.65,D83&lt;1.55,F83&gt;=1.5),4.5,IF(AND(B83&lt;2.65,D83&gt;=1.35,A83&gt;=5.65,D83&lt;1.55,F83&gt;=1.5),4.9,IF(AND(G83&lt;0.527,F83&lt;2.5,A83&lt;7.05,D83&gt;=1.55,F83&gt;=1.5),5.075,IF(AND(G83&gt;=0.527,F83&lt;2.5,A83&lt;7.05,D83&gt;=1.55,F83&gt;=1.5),4.7,IF(AND(A83&lt;4.65,G83&lt;0.265,G83&lt;0.447,G83&lt;0.93,B83&lt;3.65,F83&lt;1.5),1.42,IF(AND(G83&lt;0.3,G83&gt;=0.265,G83&lt;0.447,G83&lt;0.93,B83&lt;3.65,F83&lt;1.5),1.6,IF(AND(G83&gt;=0.3,G83&gt;=0.265,G83&lt;0.447,G83&lt;0.93,B83&lt;3.65,F83&lt;1.5),1.4,IF(AND(G83&lt;0.356,D83&lt;1.45,A83&gt;=5.15,A83&lt;5.65,D83&lt;1.55,F83&gt;=1.5),4.125,IF(AND(D83&lt;1.1,A83&lt;6.2,D83&lt;1.35,A83&gt;=5.65,D83&lt;1.55,F83&gt;=1.5),4.1,IF(AND(D83&gt;=1.1,A83&lt;6.2,D83&lt;1.35,A83&gt;=5.65,D83&lt;1.55,F83&gt;=1.5),4.175,IF(AND(H83&gt;=13.433,A83&gt;=6.2,D83&lt;1.35,A83&gt;=5.65,D83&lt;1.55,F83&gt;=1.5),4.6,IF(AND(G83&lt;0.437,B83&gt;=2.65,D83&gt;=1.35,A83&gt;=5.65,D83&lt;1.55,F83&gt;=1.5),4.625,IF(AND(G83&gt;=0.437,B83&gt;=2.65,D83&gt;=1.35,A83&gt;=5.65,D83&lt;1.55,F83&gt;=1.5),4.75,IF(AND(B83&gt;=3.15,H83&lt;11.146,F83&gt;=2.5,A83&lt;7.05,D83&gt;=1.55,F83&gt;=1.5),5.667,IF(AND(B83&lt;2.65,H83&gt;=11.146,F83&gt;=2.5,A83&lt;7.05,D83&gt;=1.55,F83&gt;=1.5),5.8,IF(AND(B83&lt;3.3,A83&gt;=4.65,G83&lt;0.265,G83&lt;0.447,G83&lt;0.93,B83&lt;3.65,F83&lt;1.5),1.32,IF(AND(B83&gt;=3.3,A83&gt;=4.65,G83&lt;0.265,G83&lt;0.447,G83&lt;0.93,B83&lt;3.65,F83&lt;1.5),1.425,IF(AND(B83&lt;2.8,G83&gt;=0.356,D83&lt;1.45,A83&gt;=5.15,A83&lt;5.65,D83&lt;1.55,F83&gt;=1.5),3.86,IF(AND(B83&gt;=2.8,G83&gt;=0.356,D83&lt;1.45,A83&gt;=5.15,A83&lt;5.65,D83&lt;1.55,F83&gt;=1.5),3.6,IF(AND(B83&lt;2.6,H83&lt;13.433,A83&gt;=6.2,D83&lt;1.35,A83&gt;=5.65,D83&lt;1.55,F83&gt;=1.5),4.4,IF(AND(B83&gt;=2.6,H83&lt;13.433,A83&gt;=6.2,D83&lt;1.35,A83&gt;=5.65,D83&lt;1.55,F83&gt;=1.5),4.3,IF(AND(G83&lt;0.151,B83&lt;3.15,H83&lt;11.146,F83&gt;=2.5,A83&lt;7.05,D83&gt;=1.55,F83&gt;=1.5),5.5,IF(AND(H83&lt;15.52,B83&gt;=2.65,H83&gt;=11.146,F83&gt;=2.5,A83&lt;7.05,D83&gt;=1.55,F83&gt;=1.5),5.4,IF(AND(H83&gt;=15.52,B83&gt;=2.65,H83&gt;=11.146,F83&gt;=2.5,A83&lt;7.05,D83&gt;=1.55,F83&gt;=1.5),5.733,IF(AND(H83&lt;10.74,G83&gt;=0.151,B83&lt;3.15,H83&lt;11.146,F83&gt;=2.5,A83&lt;7.05,D83&gt;=1.55,F83&gt;=1.5),5.12,IF(AND(H83&gt;=10.74,G83&gt;=0.151,B83&lt;3.15,H83&lt;11.146,F83&gt;=2.5,A83&lt;7.05,D83&gt;=1.55,F83&gt;=1.5),4.9,"shouldnthappen")))))))))))))))))))))))))))))))))))</f>
        <v>3.86</v>
      </c>
      <c r="AS83" s="1" t="n">
        <f aca="false">IF(AND(F83&gt;=1.5,A83&lt;5.55),4.18,IF(AND(F83&gt;=2.5,B83&lt;2.75,A83&gt;=5.55),5.38,IF(AND(G83&gt;=0.587,B83&lt;3.75,F83&lt;1.5,A83&lt;5.55),1.48,IF(AND(H83&lt;6.51,B83&gt;=3.75,F83&lt;1.5,A83&lt;5.55),1.9,IF(AND(H83&gt;=6.51,B83&gt;=3.75,F83&lt;1.5,A83&lt;5.55),1.425,IF(AND(G83&gt;=0.868,F83&lt;2.5,B83&lt;2.75,A83&gt;=5.55),4.65,IF(AND(F83&lt;1.5,D83&lt;1.55,B83&gt;=2.75,A83&gt;=5.55),1.7,IF(AND(G83&gt;=0.857,D83&gt;=1.55,B83&gt;=2.75,A83&gt;=5.55),5.033,IF(AND(G83&gt;=0.518,G83&lt;0.587,B83&lt;3.75,F83&lt;1.5,A83&lt;5.55),1,IF(AND(D83&lt;1.05,G83&lt;0.868,F83&lt;2.5,B83&lt;2.75,A83&gt;=5.55),3.5,IF(AND(G83&lt;0.404,D83&gt;=1.05,G83&lt;0.868,F83&lt;2.5,B83&lt;2.75,A83&gt;=5.55),4.2,IF(AND(G83&gt;=0.404,D83&gt;=1.05,G83&lt;0.868,F83&lt;2.5,B83&lt;2.75,A83&gt;=5.55),3.94,IF(AND(F83&lt;2.5,B83&lt;2.95,F83&gt;=1.5,D83&lt;1.55,B83&gt;=2.75,A83&gt;=5.55),4.68,IF(AND(F83&gt;=2.5,B83&lt;2.95,F83&gt;=1.5,D83&lt;1.55,B83&gt;=2.75,A83&gt;=5.55),5.1,IF(AND(H83&lt;10.883,B83&gt;=2.95,F83&gt;=1.5,D83&lt;1.55,B83&gt;=2.75,A83&gt;=5.55),4.15,IF(AND(H83&gt;=10.883,B83&gt;=2.95,F83&gt;=1.5,D83&lt;1.55,B83&gt;=2.75,A83&gt;=5.55),4.5,IF(AND(H83&gt;=14.1,D83&lt;2.05,G83&lt;0.857,D83&gt;=1.55,B83&gt;=2.75,A83&gt;=5.55),6.6,IF(AND(G83&lt;0.063,B83&lt;3.15,G83&lt;0.518,G83&lt;0.587,B83&lt;3.75,F83&lt;1.5,A83&lt;5.55),1.4,IF(AND(G83&gt;=0.063,B83&lt;3.15,G83&lt;0.518,G83&lt;0.587,B83&lt;3.75,F83&lt;1.5,A83&lt;5.55),1.5,IF(AND(H83&gt;=10.563,B83&gt;=3.15,G83&lt;0.518,G83&lt;0.587,B83&lt;3.75,F83&lt;1.5,A83&lt;5.55),1.325,IF(AND(B83&lt;2.95,H83&lt;14.1,D83&lt;2.05,G83&lt;0.857,D83&gt;=1.55,B83&gt;=2.75,A83&gt;=5.55),6.125,IF(AND(A83&lt;6.65,G83&lt;0.364,D83&gt;=2.05,G83&lt;0.857,D83&gt;=1.55,B83&gt;=2.75,A83&gt;=5.55),5.45,IF(AND(G83&gt;=0.774,G83&gt;=0.364,D83&gt;=2.05,G83&lt;0.857,D83&gt;=1.55,B83&gt;=2.75,A83&gt;=5.55),5.4,IF(AND(H83&gt;=9.279,H83&lt;10.563,B83&gt;=3.15,G83&lt;0.518,G83&lt;0.587,B83&lt;3.75,F83&lt;1.5,A83&lt;5.55),1.475,IF(AND(D83&lt;1.65,B83&gt;=2.95,H83&lt;14.1,D83&lt;2.05,G83&lt;0.857,D83&gt;=1.55,B83&gt;=2.75,A83&gt;=5.55),5.8,IF(AND(B83&lt;3.15,A83&gt;=6.65,G83&lt;0.364,D83&gt;=2.05,G83&lt;0.857,D83&gt;=1.55,B83&gt;=2.75,A83&gt;=5.55),5.3,IF(AND(B83&gt;=3.15,A83&gt;=6.65,G83&lt;0.364,D83&gt;=2.05,G83&lt;0.857,D83&gt;=1.55,B83&gt;=2.75,A83&gt;=5.55),5.7,IF(AND(A83&gt;=6.75,G83&lt;0.774,G83&gt;=0.364,D83&gt;=2.05,G83&lt;0.857,D83&gt;=1.55,B83&gt;=2.75,A83&gt;=5.55),5.9,IF(AND(G83&lt;0.417,H83&lt;9.279,H83&lt;10.563,B83&gt;=3.15,G83&lt;0.518,G83&lt;0.587,B83&lt;3.75,F83&lt;1.5,A83&lt;5.55),1.4,IF(AND(G83&gt;=0.417,H83&lt;9.279,H83&lt;10.563,B83&gt;=3.15,G83&lt;0.518,G83&lt;0.587,B83&lt;3.75,F83&lt;1.5,A83&lt;5.55),1.3,IF(AND(A83&lt;6.3,D83&gt;=1.65,B83&gt;=2.95,H83&lt;14.1,D83&lt;2.05,G83&lt;0.857,D83&gt;=1.55,B83&gt;=2.75,A83&gt;=5.55),4.9,IF(AND(A83&gt;=6.3,D83&gt;=1.65,B83&gt;=2.95,H83&lt;14.1,D83&lt;2.05,G83&lt;0.857,D83&gt;=1.55,B83&gt;=2.75,A83&gt;=5.55),5.3,IF(AND(G83&gt;=0.657,A83&lt;6.75,G83&lt;0.774,G83&gt;=0.364,D83&gt;=2.05,G83&lt;0.857,D83&gt;=1.55,B83&gt;=2.75,A83&gt;=5.55),6,IF(AND(B83&lt;3.2,G83&lt;0.657,A83&lt;6.75,G83&lt;0.774,G83&gt;=0.364,D83&gt;=2.05,G83&lt;0.857,D83&gt;=1.55,B83&gt;=2.75,A83&gt;=5.55),5.6,IF(AND(B83&gt;=3.2,G83&lt;0.657,A83&lt;6.75,G83&lt;0.774,G83&gt;=0.364,D83&gt;=2.05,G83&lt;0.857,D83&gt;=1.55,B83&gt;=2.75,A83&gt;=5.55),5.65,"shouldnthappen")))))))))))))))))))))))))))))))))))</f>
        <v>4.18</v>
      </c>
      <c r="AT83" s="1" t="n">
        <f aca="false">IF(AND(H83&gt;=16.284,A83&gt;=5.55),6.533,IF(AND(G83&gt;=0.52,A83&lt;4.85,A83&lt;5.55),1.05,IF(AND(G83&lt;0.227,G83&lt;0.52,A83&lt;4.85,A83&lt;5.55),1.4,IF(AND(G83&gt;=0.227,G83&lt;0.52,A83&lt;4.85,A83&lt;5.55),1.3,IF(AND(D83&gt;=0.45,F83&lt;1.5,A83&gt;=4.85,A83&lt;5.55),1.667,IF(AND(B83&gt;=2.75,F83&gt;=1.5,A83&gt;=4.85,A83&lt;5.55),4.5,IF(AND(F83&lt;2.5,B83&gt;=3.15,H83&lt;16.284,A83&gt;=5.55),4.7,IF(AND(G83&gt;=0.934,D83&lt;0.45,F83&lt;1.5,A83&gt;=4.85,A83&lt;5.55),1.7,IF(AND(D83&gt;=1.2,B83&lt;2.75,F83&gt;=1.5,A83&gt;=4.85,A83&lt;5.55),4.25,IF(AND(G83&gt;=0.774,F83&gt;=2.5,B83&gt;=3.15,H83&lt;16.284,A83&gt;=5.55),5.4,IF(AND(B83&lt;3.1,G83&lt;0.934,D83&lt;0.45,F83&lt;1.5,A83&gt;=4.85,A83&lt;5.55),1.6,IF(AND(D83&lt;1.05,D83&lt;1.2,B83&lt;2.75,F83&gt;=1.5,A83&gt;=4.85,A83&lt;5.55),3.433,IF(AND(D83&gt;=1.05,D83&lt;1.2,B83&lt;2.75,F83&gt;=1.5,A83&gt;=4.85,A83&lt;5.55),3.267,IF(AND(H83&lt;8.486,D83&lt;1.35,F83&lt;2.5,B83&lt;3.15,H83&lt;16.284,A83&gt;=5.55),3.85,IF(AND(D83&gt;=1.55,D83&gt;=1.35,F83&lt;2.5,B83&lt;3.15,H83&lt;16.284,A83&gt;=5.55),5.1,IF(AND(H83&lt;10.464,A83&lt;6.35,F83&gt;=2.5,B83&lt;3.15,H83&lt;16.284,A83&gt;=5.55),5.08,IF(AND(H83&gt;=10.464,A83&lt;6.35,F83&gt;=2.5,B83&lt;3.15,H83&lt;16.284,A83&gt;=5.55),4.9,IF(AND(D83&lt;1.85,A83&gt;=6.35,F83&gt;=2.5,B83&lt;3.15,H83&lt;16.284,A83&gt;=5.55),5.8,IF(AND(H83&gt;=10.393,G83&lt;0.774,F83&gt;=2.5,B83&gt;=3.15,H83&lt;16.284,A83&gt;=5.55),5.425,IF(AND(B83&lt;2.6,H83&gt;=8.486,D83&lt;1.35,F83&lt;2.5,B83&lt;3.15,H83&lt;16.284,A83&gt;=5.55),3.9,IF(AND(G83&gt;=0.567,D83&lt;1.55,D83&gt;=1.35,F83&lt;2.5,B83&lt;3.15,H83&lt;16.284,A83&gt;=5.55),4.4,IF(AND(B83&lt;3.25,H83&lt;10.393,G83&lt;0.774,F83&gt;=2.5,B83&gt;=3.15,H83&lt;16.284,A83&gt;=5.55),5.7,IF(AND(B83&gt;=3.25,H83&lt;10.393,G83&lt;0.774,F83&gt;=2.5,B83&gt;=3.15,H83&lt;16.284,A83&gt;=5.55),5.98,IF(AND(G83&lt;0.079,G83&lt;0.338,B83&gt;=3.1,G83&lt;0.934,D83&lt;0.45,F83&lt;1.5,A83&gt;=4.85,A83&lt;5.55),1.425,IF(AND(B83&lt;3.35,G83&gt;=0.338,B83&gt;=3.1,G83&lt;0.934,D83&lt;0.45,F83&lt;1.5,A83&gt;=4.85,A83&lt;5.55),1.4,IF(AND(G83&lt;0.404,B83&gt;=2.6,H83&gt;=8.486,D83&lt;1.35,F83&lt;2.5,B83&lt;3.15,H83&lt;16.284,A83&gt;=5.55),4.3,IF(AND(G83&gt;=0.404,B83&gt;=2.6,H83&gt;=8.486,D83&lt;1.35,F83&lt;2.5,B83&lt;3.15,H83&lt;16.284,A83&gt;=5.55),4.025,IF(AND(B83&gt;=3.05,G83&lt;0.567,D83&lt;1.55,D83&gt;=1.35,F83&lt;2.5,B83&lt;3.15,H83&lt;16.284,A83&gt;=5.55),4.7,IF(AND(A83&lt;6.45,H83&lt;10.667,D83&gt;=1.85,A83&gt;=6.35,F83&gt;=2.5,B83&lt;3.15,H83&lt;16.284,A83&gt;=5.55),5.3,IF(AND(A83&gt;=6.45,H83&lt;10.667,D83&gt;=1.85,A83&gt;=6.35,F83&gt;=2.5,B83&lt;3.15,H83&lt;16.284,A83&gt;=5.55),5.167,IF(AND(B83&lt;2.95,H83&gt;=10.667,D83&gt;=1.85,A83&gt;=6.35,F83&gt;=2.5,B83&lt;3.15,H83&lt;16.284,A83&gt;=5.55),5.6,IF(AND(B83&gt;=2.95,H83&gt;=10.667,D83&gt;=1.85,A83&gt;=6.35,F83&gt;=2.5,B83&lt;3.15,H83&lt;16.284,A83&gt;=5.55),5.5,IF(AND(H83&lt;10.325,G83&gt;=0.079,G83&lt;0.338,B83&gt;=3.1,G83&lt;0.934,D83&lt;0.45,F83&lt;1.5,A83&gt;=4.85,A83&lt;5.55),1.5,IF(AND(G83&lt;0.385,B83&gt;=3.35,G83&gt;=0.338,B83&gt;=3.1,G83&lt;0.934,D83&lt;0.45,F83&lt;1.5,A83&gt;=4.85,A83&lt;5.55),1.5,IF(AND(G83&gt;=0.385,B83&gt;=3.35,G83&gt;=0.338,B83&gt;=3.1,G83&lt;0.934,D83&lt;0.45,F83&lt;1.5,A83&gt;=4.85,A83&lt;5.55),1.42,IF(AND(B83&lt;2.5,B83&lt;3.05,G83&lt;0.567,D83&lt;1.55,D83&gt;=1.35,F83&lt;2.5,B83&lt;3.15,H83&lt;16.284,A83&gt;=5.55),4.5,IF(AND(B83&gt;=2.5,B83&lt;3.05,G83&lt;0.567,D83&lt;1.55,D83&gt;=1.35,F83&lt;2.5,B83&lt;3.15,H83&lt;16.284,A83&gt;=5.55),4.56,IF(AND(H83&lt;12.506,H83&gt;=10.325,G83&gt;=0.079,G83&lt;0.338,B83&gt;=3.1,G83&lt;0.934,D83&lt;0.45,F83&lt;1.5,A83&gt;=4.85,A83&lt;5.55),1.2,IF(AND(H83&gt;=12.506,H83&gt;=10.325,G83&gt;=0.079,G83&lt;0.338,B83&gt;=3.1,G83&lt;0.934,D83&lt;0.45,F83&lt;1.5,A83&gt;=4.85,A83&lt;5.55),1.3,"shouldnthappen")))))))))))))))))))))))))))))))))))))))</f>
        <v>3.267</v>
      </c>
      <c r="AU83" s="1" t="n">
        <f aca="false">IF(AND(G83&gt;=0.52,B83&lt;3.05,F83&lt;1.5),1.1,IF(AND(G83&lt;0.35,G83&lt;0.52,B83&lt;3.05,F83&lt;1.5),1.4,IF(AND(G83&gt;=0.35,G83&lt;0.52,B83&lt;3.05,F83&lt;1.5),1.3,IF(AND(G83&gt;=0.227,G83&lt;0.347,B83&gt;=3.05,F83&lt;1.5),1.32,IF(AND(H83&lt;6.417,G83&gt;=0.347,B83&gt;=3.05,F83&lt;1.5),1.7,IF(AND(A83&gt;=7.25,A83&gt;=6.6,F83&gt;=2.5,F83&gt;=1.5),6.35,IF(AND(G83&lt;0.11,G83&lt;0.227,G83&lt;0.347,B83&gt;=3.05,F83&lt;1.5),1.333,IF(AND(H83&lt;9.441,H83&gt;=6.417,G83&gt;=0.347,B83&gt;=3.05,F83&lt;1.5),1.425,IF(AND(B83&lt;2.75,G83&lt;0.451,H83&lt;10.266,F83&lt;2.5,F83&gt;=1.5),4,IF(AND(B83&gt;=2.75,G83&lt;0.451,H83&lt;10.266,F83&lt;2.5,F83&gt;=1.5),4.433,IF(AND(G83&gt;=0.865,G83&gt;=0.451,H83&lt;10.266,F83&lt;2.5,F83&gt;=1.5),4.2,IF(AND(B83&lt;2.45,H83&lt;13.665,H83&gt;=10.266,F83&lt;2.5,F83&gt;=1.5),3.7,IF(AND(G83&lt;0.302,H83&gt;=13.665,H83&gt;=10.266,F83&lt;2.5,F83&gt;=1.5),5,IF(AND(B83&lt;2.9,A83&lt;6.1,A83&lt;6.6,F83&gt;=2.5,F83&gt;=1.5),5.06,IF(AND(B83&gt;=2.9,A83&lt;6.1,A83&lt;6.6,F83&gt;=2.5,F83&gt;=1.5),4.8,IF(AND(B83&lt;3.05,A83&gt;=6.1,A83&lt;6.6,F83&gt;=2.5,F83&gt;=1.5),5.6,IF(AND(B83&gt;=3.05,A83&gt;=6.1,A83&lt;6.6,F83&gt;=2.5,F83&gt;=1.5),5.267,IF(AND(H83&gt;=14.564,A83&lt;7.25,A83&gt;=6.6,F83&gt;=2.5,F83&gt;=1.5),5.6,IF(AND(H83&gt;=14.309,G83&gt;=0.11,G83&lt;0.227,G83&lt;0.347,B83&gt;=3.05,F83&lt;1.5),1.7,IF(AND(D83&lt;0.4,H83&gt;=9.441,H83&gt;=6.417,G83&gt;=0.347,B83&gt;=3.05,F83&lt;1.5),1.5,IF(AND(D83&gt;=0.4,H83&gt;=9.441,H83&gt;=6.417,G83&gt;=0.347,B83&gt;=3.05,F83&lt;1.5),1.633,IF(AND(A83&lt;5.35,G83&lt;0.865,G83&gt;=0.451,H83&lt;10.266,F83&lt;2.5,F83&gt;=1.5),3.15,IF(AND(D83&lt;1.45,G83&gt;=0.302,H83&gt;=13.665,H83&gt;=10.266,F83&lt;2.5,F83&gt;=1.5),4.74,IF(AND(D83&gt;=1.45,G83&gt;=0.302,H83&gt;=13.665,H83&gt;=10.266,F83&lt;2.5,F83&gt;=1.5),4.567,IF(AND(H83&lt;8.836,H83&lt;14.564,A83&lt;7.25,A83&gt;=6.6,F83&gt;=2.5,F83&gt;=1.5),5.7,IF(AND(H83&gt;=8.836,H83&lt;14.564,A83&lt;7.25,A83&gt;=6.6,F83&gt;=2.5,F83&gt;=1.5),5.9,IF(AND(H83&lt;11.53,H83&lt;14.309,G83&gt;=0.11,G83&lt;0.227,G83&lt;0.347,B83&gt;=3.05,F83&lt;1.5),1.5,IF(AND(H83&gt;=11.53,H83&lt;14.309,G83&gt;=0.11,G83&lt;0.227,G83&lt;0.347,B83&gt;=3.05,F83&lt;1.5),1.467,IF(AND(H83&lt;9.386,A83&gt;=5.35,G83&lt;0.865,G83&gt;=0.451,H83&lt;10.266,F83&lt;2.5,F83&gt;=1.5),3.56,IF(AND(H83&gt;=9.386,A83&gt;=5.35,G83&lt;0.865,G83&gt;=0.451,H83&lt;10.266,F83&lt;2.5,F83&gt;=1.5),4.2,IF(AND(H83&lt;11.036,D83&lt;1.45,B83&gt;=2.45,H83&lt;13.665,H83&gt;=10.266,F83&lt;2.5,F83&gt;=1.5),4.45,IF(AND(H83&gt;=11.036,D83&lt;1.45,B83&gt;=2.45,H83&lt;13.665,H83&gt;=10.266,F83&lt;2.5,F83&gt;=1.5),4.1,IF(AND(G83&gt;=0.585,D83&gt;=1.45,B83&gt;=2.45,H83&lt;13.665,H83&gt;=10.266,F83&lt;2.5,F83&gt;=1.5),4.9,IF(AND(H83&lt;11.743,G83&lt;0.585,D83&gt;=1.45,B83&gt;=2.45,H83&lt;13.665,H83&gt;=10.266,F83&lt;2.5,F83&gt;=1.5),4.7,IF(AND(H83&gt;=11.743,G83&lt;0.585,D83&gt;=1.45,B83&gt;=2.45,H83&lt;13.665,H83&gt;=10.266,F83&lt;2.5,F83&gt;=1.5),4.5,"shouldnthappen")))))))))))))))))))))))))))))))))))</f>
        <v>3.7</v>
      </c>
      <c r="AV83" s="1" t="n">
        <f aca="false">IF(AND(G83&gt;=0.356,F83&gt;=1.5,A83&lt;5.75),3.52,IF(AND(A83&lt;7.25,A83&gt;=7.1,A83&gt;=5.75),5.875,IF(AND(A83&gt;=7.25,A83&gt;=7.1,A83&gt;=5.75),6.5,IF(AND(D83&gt;=0.35,G83&gt;=0.586,F83&lt;1.5,A83&lt;5.75),1.8,IF(AND(D83&lt;1.4,G83&lt;0.356,F83&gt;=1.5,A83&lt;5.75),4.2,IF(AND(D83&gt;=1.4,G83&lt;0.356,F83&gt;=1.5,A83&lt;5.75),4.5,IF(AND(H83&gt;=11.218,A83&lt;5.05,G83&lt;0.586,F83&lt;1.5,A83&lt;5.75),1.225,IF(AND(G83&gt;=0.253,A83&gt;=5.05,G83&lt;0.586,F83&lt;1.5,A83&lt;5.75),1.3,IF(AND(B83&gt;=3.75,D83&lt;0.35,G83&gt;=0.586,F83&lt;1.5,A83&lt;5.75),1.567,IF(AND(B83&lt;2.85,D83&lt;1.35,D83&lt;1.65,A83&lt;7.1,A83&gt;=5.75),4.26,IF(AND(B83&gt;=2.85,D83&lt;1.35,D83&lt;1.65,A83&lt;7.1,A83&gt;=5.75),4.45,IF(AND(A83&lt;6.05,H83&lt;12.921,D83&gt;=1.65,A83&lt;7.1,A83&gt;=5.75),5.1,IF(AND(H83&gt;=15.338,H83&gt;=12.921,D83&gt;=1.65,A83&lt;7.1,A83&gt;=5.75),5.55,IF(AND(G83&lt;0.418,H83&lt;11.218,A83&lt;5.05,G83&lt;0.586,F83&lt;1.5,A83&lt;5.75),1.42,IF(AND(G83&gt;=0.418,H83&lt;11.218,A83&lt;5.05,G83&lt;0.586,F83&lt;1.5,A83&lt;5.75),1.3,IF(AND(H83&gt;=13.321,G83&lt;0.253,A83&gt;=5.05,G83&lt;0.586,F83&lt;1.5,A83&lt;5.75),1.7,IF(AND(H83&lt;6.089,B83&lt;3.75,D83&lt;0.35,G83&gt;=0.586,F83&lt;1.5,A83&lt;5.75),1.7,IF(AND(H83&gt;=6.089,B83&lt;3.75,D83&lt;0.35,G83&gt;=0.586,F83&lt;1.5,A83&lt;5.75),1.5,IF(AND(B83&lt;2.9,D83&lt;1.45,D83&gt;=1.35,D83&lt;1.65,A83&lt;7.1,A83&gt;=5.75),4.8,IF(AND(B83&gt;=2.9,D83&lt;1.45,D83&gt;=1.35,D83&lt;1.65,A83&lt;7.1,A83&gt;=5.75),4.475,IF(AND(B83&lt;2.5,D83&gt;=1.45,D83&gt;=1.35,D83&lt;1.65,A83&lt;7.1,A83&gt;=5.75),4.5,IF(AND(H83&lt;8.884,A83&gt;=6.05,H83&lt;12.921,D83&gt;=1.65,A83&lt;7.1,A83&gt;=5.75),5.4,IF(AND(A83&lt;6.3,H83&lt;15.338,H83&gt;=12.921,D83&gt;=1.65,A83&lt;7.1,A83&gt;=5.75),4.967,IF(AND(A83&gt;=6.3,H83&lt;15.338,H83&gt;=12.921,D83&gt;=1.65,A83&lt;7.1,A83&gt;=5.75),5.133,IF(AND(H83&lt;10.826,H83&lt;13.321,G83&lt;0.253,A83&gt;=5.05,G83&lt;0.586,F83&lt;1.5,A83&lt;5.75),1.5,IF(AND(H83&gt;=10.826,H83&lt;13.321,G83&lt;0.253,A83&gt;=5.05,G83&lt;0.586,F83&lt;1.5,A83&lt;5.75),1.4,IF(AND(H83&lt;7.47,B83&gt;=2.5,D83&gt;=1.45,D83&gt;=1.35,D83&lt;1.65,A83&lt;7.1,A83&gt;=5.75),5.1,IF(AND(H83&gt;=7.47,B83&gt;=2.5,D83&gt;=1.45,D83&gt;=1.35,D83&lt;1.65,A83&lt;7.1,A83&gt;=5.75),4.725,IF(AND(H83&lt;9.637,H83&gt;=8.884,A83&gt;=6.05,H83&lt;12.921,D83&gt;=1.65,A83&lt;7.1,A83&gt;=5.75),5.9,IF(AND(B83&lt;2.6,H83&gt;=9.637,H83&gt;=8.884,A83&gt;=6.05,H83&lt;12.921,D83&gt;=1.65,A83&lt;7.1,A83&gt;=5.75),5.8,IF(AND(B83&lt;2.75,B83&gt;=2.6,H83&gt;=9.637,H83&gt;=8.884,A83&gt;=6.05,H83&lt;12.921,D83&gt;=1.65,A83&lt;7.1,A83&gt;=5.75),5.3,IF(AND(D83&lt;2.25,B83&gt;=2.75,B83&gt;=2.6,H83&gt;=9.637,H83&gt;=8.884,A83&gt;=6.05,H83&lt;12.921,D83&gt;=1.65,A83&lt;7.1,A83&gt;=5.75),5.6,IF(AND(D83&gt;=2.25,B83&gt;=2.75,B83&gt;=2.6,H83&gt;=9.637,H83&gt;=8.884,A83&gt;=6.05,H83&lt;12.921,D83&gt;=1.65,A83&lt;7.1,A83&gt;=5.75),5.5,"shouldnthappen")))))))))))))))))))))))))))))))))</f>
        <v>3.52</v>
      </c>
      <c r="AW83" s="1" t="n">
        <f aca="false">IF(AND(G83&gt;=0.905,F83&lt;1.5),1.767,IF(AND(H83&gt;=16.674,F83&gt;=1.5),6.55,IF(AND(A83&lt;4.35,H83&lt;14.344,G83&lt;0.905,F83&lt;1.5),1.1,IF(AND(B83&lt;3.65,H83&gt;=14.344,G83&lt;0.905,F83&lt;1.5),1.5,IF(AND(B83&gt;=3.65,H83&gt;=14.344,G83&lt;0.905,F83&lt;1.5),1.65,IF(AND(B83&lt;2.6,F83&gt;=2.5,H83&lt;16.674,F83&gt;=1.5),4.5,IF(AND(D83&gt;=0.45,A83&gt;=4.35,H83&lt;14.344,G83&lt;0.905,F83&lt;1.5),1.65,IF(AND(D83&lt;1.15,A83&lt;5.9,F83&lt;2.5,H83&lt;16.674,F83&gt;=1.5),3.56,IF(AND(B83&lt;2.75,A83&gt;=5.9,F83&lt;2.5,H83&lt;16.674,F83&gt;=1.5),5,IF(AND(H83&lt;13.531,B83&gt;=2.75,A83&gt;=5.9,F83&lt;2.5,H83&lt;16.674,F83&gt;=1.5),4.333,IF(AND(B83&lt;3.2,G83&gt;=0.669,B83&gt;=2.6,F83&gt;=2.5,H83&lt;16.674,F83&gt;=1.5),5.08,IF(AND(B83&gt;=3.2,G83&gt;=0.669,B83&gt;=2.6,F83&gt;=2.5,H83&lt;16.674,F83&gt;=1.5),5.4,IF(AND(B83&lt;3.15,A83&lt;5.05,D83&lt;0.45,A83&gt;=4.35,H83&lt;14.344,G83&lt;0.905,F83&lt;1.5),1.45,IF(AND(A83&gt;=5.55,A83&gt;=5.05,D83&lt;0.45,A83&gt;=4.35,H83&lt;14.344,G83&lt;0.905,F83&lt;1.5),1.5,IF(AND(A83&lt;5.55,A83&lt;5.65,D83&gt;=1.15,A83&lt;5.9,F83&lt;2.5,H83&lt;16.674,F83&gt;=1.5),3.95,IF(AND(A83&gt;=5.55,A83&lt;5.65,D83&gt;=1.15,A83&lt;5.9,F83&lt;2.5,H83&lt;16.674,F83&gt;=1.5),3.82,IF(AND(G83&lt;0.39,A83&gt;=5.65,D83&gt;=1.15,A83&lt;5.9,F83&lt;2.5,H83&lt;16.674,F83&gt;=1.5),4.35,IF(AND(G83&gt;=0.39,A83&gt;=5.65,D83&gt;=1.15,A83&lt;5.9,F83&lt;2.5,H83&lt;16.674,F83&gt;=1.5),3.95,IF(AND(G83&lt;0.466,H83&gt;=13.531,B83&gt;=2.75,A83&gt;=5.9,F83&lt;2.5,H83&lt;16.674,F83&gt;=1.5),4.8,IF(AND(G83&gt;=0.466,H83&gt;=13.531,B83&gt;=2.75,A83&gt;=5.9,F83&lt;2.5,H83&lt;16.674,F83&gt;=1.5),4.7,IF(AND(H83&lt;10.144,D83&lt;2.05,G83&lt;0.669,B83&gt;=2.6,F83&gt;=2.5,H83&lt;16.674,F83&gt;=1.5),5.3,IF(AND(H83&gt;=10.144,D83&lt;2.05,G83&lt;0.669,B83&gt;=2.6,F83&gt;=2.5,H83&lt;16.674,F83&gt;=1.5),5.133,IF(AND(D83&gt;=2.45,D83&gt;=2.05,G83&lt;0.669,B83&gt;=2.6,F83&gt;=2.5,H83&lt;16.674,F83&gt;=1.5),5.9,IF(AND(B83&lt;3.25,B83&gt;=3.15,A83&lt;5.05,D83&lt;0.45,A83&gt;=4.35,H83&lt;14.344,G83&lt;0.905,F83&lt;1.5),1.2,IF(AND(B83&gt;=3.25,B83&gt;=3.15,A83&lt;5.05,D83&lt;0.45,A83&gt;=4.35,H83&lt;14.344,G83&lt;0.905,F83&lt;1.5),1.36,IF(AND(B83&gt;=3.8,A83&lt;5.55,A83&gt;=5.05,D83&lt;0.45,A83&gt;=4.35,H83&lt;14.344,G83&lt;0.905,F83&lt;1.5),1.3,IF(AND(G83&lt;0.05,B83&lt;3.8,A83&lt;5.55,A83&gt;=5.05,D83&lt;0.45,A83&gt;=4.35,H83&lt;14.344,G83&lt;0.905,F83&lt;1.5),1.4,IF(AND(G83&lt;0.107,G83&lt;0.395,D83&lt;2.45,D83&gt;=2.05,G83&lt;0.669,B83&gt;=2.6,F83&gt;=2.5,H83&lt;16.674,F83&gt;=1.5),5.667,IF(AND(G83&lt;0.537,G83&gt;=0.395,D83&lt;2.45,D83&gt;=2.05,G83&lt;0.669,B83&gt;=2.6,F83&gt;=2.5,H83&lt;16.674,F83&gt;=1.5),5.6,IF(AND(G83&gt;=0.537,G83&gt;=0.395,D83&lt;2.45,D83&gt;=2.05,G83&lt;0.669,B83&gt;=2.6,F83&gt;=2.5,H83&lt;16.674,F83&gt;=1.5),5.775,IF(AND(B83&lt;3.6,G83&gt;=0.05,B83&lt;3.8,A83&lt;5.55,A83&gt;=5.05,D83&lt;0.45,A83&gt;=4.35,H83&lt;14.344,G83&lt;0.905,F83&lt;1.5),1.475,IF(AND(B83&gt;=3.6,G83&gt;=0.05,B83&lt;3.8,A83&lt;5.55,A83&gt;=5.05,D83&lt;0.45,A83&gt;=4.35,H83&lt;14.344,G83&lt;0.905,F83&lt;1.5),1.5,IF(AND(G83&lt;0.312,G83&gt;=0.107,G83&lt;0.395,D83&lt;2.45,D83&gt;=2.05,G83&lt;0.669,B83&gt;=2.6,F83&gt;=2.5,H83&lt;16.674,F83&gt;=1.5),5.18,IF(AND(G83&gt;=0.312,G83&gt;=0.107,G83&lt;0.395,D83&lt;2.45,D83&gt;=2.05,G83&lt;0.669,B83&gt;=2.6,F83&gt;=2.5,H83&lt;16.674,F83&gt;=1.5),5.4,"shouldnthappen"))))))))))))))))))))))))))))))))))</f>
        <v>3.56</v>
      </c>
      <c r="AX83" s="1" t="n">
        <f aca="false">IF(AND(D83&gt;=1.3,B83&gt;=3.45),6.25,IF(AND(B83&lt;2.75,A83&lt;5.25,B83&lt;3.45),3.9,IF(AND(D83&lt;0.25,D83&lt;1.3,B83&gt;=3.45),1.16,IF(AND(A83&gt;=5.05,B83&gt;=2.75,A83&lt;5.25,B83&lt;3.45),1.7,IF(AND(D83&lt;0.7,F83&lt;2.5,A83&gt;=5.25,B83&lt;3.45),1.5,IF(AND(H83&gt;=16.284,F83&gt;=2.5,A83&gt;=5.25,B83&lt;3.45),6.6,IF(AND(G83&lt;0.123,D83&gt;=0.25,D83&lt;1.3,B83&gt;=3.45),1.3,IF(AND(A83&lt;4.5,A83&lt;5.05,B83&gt;=2.75,A83&lt;5.25,B83&lt;3.45),1.3,IF(AND(A83&lt;5.05,G83&gt;=0.123,D83&gt;=0.25,D83&lt;1.3,B83&gt;=3.45),1.6,IF(AND(B83&lt;3.15,A83&gt;=4.5,A83&lt;5.05,B83&gt;=2.75,A83&lt;5.25,B83&lt;3.45),1.54,IF(AND(B83&gt;=3.15,A83&gt;=4.5,A83&lt;5.05,B83&gt;=2.75,A83&lt;5.25,B83&lt;3.45),1.35,IF(AND(D83&gt;=1.4,A83&lt;5.9,D83&gt;=0.7,F83&lt;2.5,A83&gt;=5.25,B83&lt;3.45),4.5,IF(AND(D83&gt;=1.55,A83&gt;=5.9,D83&gt;=0.7,F83&lt;2.5,A83&gt;=5.25,B83&lt;3.45),4.95,IF(AND(G83&gt;=0.682,D83&gt;=2.05,H83&lt;16.284,F83&gt;=2.5,A83&gt;=5.25,B83&lt;3.45),5.26,IF(AND(A83&lt;5.4,A83&gt;=5.05,G83&gt;=0.123,D83&gt;=0.25,D83&lt;1.3,B83&gt;=3.45),1.64,IF(AND(A83&gt;=5.4,A83&gt;=5.05,G83&gt;=0.123,D83&gt;=0.25,D83&lt;1.3,B83&gt;=3.45),1.6,IF(AND(G83&lt;0.372,D83&lt;1.4,A83&lt;5.9,D83&gt;=0.7,F83&lt;2.5,A83&gt;=5.25,B83&lt;3.45),4.175,IF(AND(D83&lt;1.35,D83&lt;1.55,A83&gt;=5.9,D83&gt;=0.7,F83&lt;2.5,A83&gt;=5.25,B83&lt;3.45),4.2,IF(AND(B83&lt;2.35,G83&lt;0.596,D83&lt;2.05,H83&lt;16.284,F83&gt;=2.5,A83&gt;=5.25,B83&lt;3.45),5,IF(AND(G83&gt;=0.888,G83&gt;=0.596,D83&lt;2.05,H83&lt;16.284,F83&gt;=2.5,A83&gt;=5.25,B83&lt;3.45),4.8,IF(AND(A83&gt;=6.85,G83&lt;0.682,D83&gt;=2.05,H83&lt;16.284,F83&gt;=2.5,A83&gt;=5.25,B83&lt;3.45),5.4,IF(AND(A83&gt;=5.75,G83&gt;=0.372,D83&lt;1.4,A83&lt;5.9,D83&gt;=0.7,F83&lt;2.5,A83&gt;=5.25,B83&lt;3.45),3.933,IF(AND(A83&gt;=6.75,D83&gt;=1.35,D83&lt;1.55,A83&gt;=5.9,D83&gt;=0.7,F83&lt;2.5,A83&gt;=5.25,B83&lt;3.45),4.8,IF(AND(H83&lt;11.084,B83&gt;=2.35,G83&lt;0.596,D83&lt;2.05,H83&lt;16.284,F83&gt;=2.5,A83&gt;=5.25,B83&lt;3.45),5.3,IF(AND(H83&lt;8.435,G83&lt;0.888,G83&gt;=0.596,D83&lt;2.05,H83&lt;16.284,F83&gt;=2.5,A83&gt;=5.25,B83&lt;3.45),5.1,IF(AND(H83&gt;=8.435,G83&lt;0.888,G83&gt;=0.596,D83&lt;2.05,H83&lt;16.284,F83&gt;=2.5,A83&gt;=5.25,B83&lt;3.45),4.94,IF(AND(B83&lt;3.15,A83&lt;6.85,G83&lt;0.682,D83&gt;=2.05,H83&lt;16.284,F83&gt;=2.5,A83&gt;=5.25,B83&lt;3.45),5.6,IF(AND(B83&gt;=3.15,A83&lt;6.85,G83&lt;0.682,D83&gt;=2.05,H83&lt;16.284,F83&gt;=2.5,A83&gt;=5.25,B83&lt;3.45),5.74,IF(AND(G83&lt;0.572,A83&lt;5.75,G83&gt;=0.372,D83&lt;1.4,A83&lt;5.9,D83&gt;=0.7,F83&lt;2.5,A83&gt;=5.25,B83&lt;3.45),3.7,IF(AND(D83&lt;1.45,A83&lt;6.75,D83&gt;=1.35,D83&lt;1.55,A83&gt;=5.9,D83&gt;=0.7,F83&lt;2.5,A83&gt;=5.25,B83&lt;3.45),4.46,IF(AND(D83&gt;=1.45,A83&lt;6.75,D83&gt;=1.35,D83&lt;1.55,A83&gt;=5.9,D83&gt;=0.7,F83&lt;2.5,A83&gt;=5.25,B83&lt;3.45),4.567,IF(AND(H83&lt;12.532,H83&gt;=11.084,B83&gt;=2.35,G83&lt;0.596,D83&lt;2.05,H83&lt;16.284,F83&gt;=2.5,A83&gt;=5.25,B83&lt;3.45),5.8,IF(AND(H83&gt;=12.532,H83&gt;=11.084,B83&gt;=2.35,G83&lt;0.596,D83&lt;2.05,H83&lt;16.284,F83&gt;=2.5,A83&gt;=5.25,B83&lt;3.45),5.667,IF(AND(A83&gt;=5.65,G83&gt;=0.572,A83&lt;5.75,G83&gt;=0.372,D83&lt;1.4,A83&lt;5.9,D83&gt;=0.7,F83&lt;2.5,A83&gt;=5.25,B83&lt;3.45),4.2,IF(AND(G83&lt;0.862,A83&lt;5.65,G83&gt;=0.572,A83&lt;5.75,G83&gt;=0.372,D83&lt;1.4,A83&lt;5.9,D83&gt;=0.7,F83&lt;2.5,A83&gt;=5.25,B83&lt;3.45),3.9,IF(AND(G83&gt;=0.862,A83&lt;5.65,G83&gt;=0.572,A83&lt;5.75,G83&gt;=0.372,D83&lt;1.4,A83&lt;5.9,D83&gt;=0.7,F83&lt;2.5,A83&gt;=5.25,B83&lt;3.45),4,"shouldnthappen"))))))))))))))))))))))))))))))))))))</f>
        <v>3.7</v>
      </c>
      <c r="AY83" s="1" t="n">
        <f aca="false">IF(AND(H83&gt;=8.233,D83&gt;=0.8,A83&lt;5.55),3.525,IF(AND(B83&lt;2.9,H83&gt;=15.534,A83&gt;=5.55),4.8,IF(AND(H83&gt;=12.259,A83&lt;4.75,D83&lt;0.8,A83&lt;5.55),1.25,IF(AND(B83&gt;=3.85,A83&gt;=4.75,D83&lt;0.8,A83&lt;5.55),1.425,IF(AND(D83&lt;1.55,H83&lt;8.233,D83&gt;=0.8,A83&lt;5.55),3.975,IF(AND(D83&gt;=1.55,H83&lt;8.233,D83&gt;=0.8,A83&lt;5.55),4.5,IF(AND(D83&lt;0.65,D83&lt;1.7,H83&lt;15.534,A83&gt;=5.55),1.7,IF(AND(A83&gt;=7.05,D83&gt;=1.7,H83&lt;15.534,A83&gt;=5.55),6.3,IF(AND(B83&gt;=3.35,B83&gt;=2.9,H83&gt;=15.534,A83&gt;=5.55),5.4,IF(AND(B83&lt;3.1,H83&lt;12.259,A83&lt;4.75,D83&lt;0.8,A83&lt;5.55),1.367,IF(AND(B83&gt;=3.1,H83&lt;12.259,A83&lt;4.75,D83&lt;0.8,A83&lt;5.55),1.4,IF(AND(G83&gt;=0.905,B83&lt;3.85,A83&gt;=4.75,D83&lt;0.8,A83&lt;5.55),1.9,IF(AND(H83&lt;15.681,B83&lt;3.35,B83&gt;=2.9,H83&gt;=15.534,A83&gt;=5.55),5.8,IF(AND(H83&gt;=15.681,B83&lt;3.35,B83&gt;=2.9,H83&gt;=15.534,A83&gt;=5.55),5.7,IF(AND(H83&gt;=14.877,G83&lt;0.905,B83&lt;3.85,A83&gt;=4.75,D83&lt;0.8,A83&lt;5.55),1.3,IF(AND(D83&gt;=1.25,B83&lt;2.65,D83&gt;=0.65,D83&lt;1.7,H83&lt;15.534,A83&gt;=5.55),4.433,IF(AND(G83&gt;=0.622,B83&lt;3.15,A83&lt;7.05,D83&gt;=1.7,H83&lt;15.534,A83&gt;=5.55),5.08,IF(AND(H83&gt;=13.42,B83&gt;=3.15,A83&lt;7.05,D83&gt;=1.7,H83&lt;15.534,A83&gt;=5.55),5.1,IF(AND(G83&lt;0.265,H83&lt;14.877,G83&lt;0.905,B83&lt;3.85,A83&gt;=4.75,D83&lt;0.8,A83&lt;5.55),1.2,IF(AND(A83&lt;5.75,D83&lt;1.25,B83&lt;2.65,D83&gt;=0.65,D83&lt;1.7,H83&lt;15.534,A83&gt;=5.55),3.7,IF(AND(A83&gt;=5.75,D83&lt;1.25,B83&lt;2.65,D83&gt;=0.65,D83&lt;1.7,H83&lt;15.534,A83&gt;=5.55),4,IF(AND(G83&gt;=0.652,D83&lt;1.35,B83&gt;=2.65,D83&gt;=0.65,D83&lt;1.7,H83&lt;15.534,A83&gt;=5.55),3.6,IF(AND(H83&lt;7.47,D83&gt;=1.35,B83&gt;=2.65,D83&gt;=0.65,D83&lt;1.7,H83&lt;15.534,A83&gt;=5.55),5.1,IF(AND(H83&lt;10.914,G83&lt;0.622,B83&lt;3.15,A83&lt;7.05,D83&gt;=1.7,H83&lt;15.534,A83&gt;=5.55),5.36,IF(AND(H83&gt;=10.914,G83&lt;0.622,B83&lt;3.15,A83&lt;7.05,D83&gt;=1.7,H83&lt;15.534,A83&gt;=5.55),5.64,IF(AND(G83&gt;=0.657,H83&lt;13.42,B83&gt;=3.15,A83&lt;7.05,D83&gt;=1.7,H83&lt;15.534,A83&gt;=5.55),6,IF(AND(G83&gt;=0.782,G83&gt;=0.265,H83&lt;14.877,G83&lt;0.905,B83&lt;3.85,A83&gt;=4.75,D83&lt;0.8,A83&lt;5.55),1.48,IF(AND(H83&lt;11.286,G83&lt;0.652,D83&lt;1.35,B83&gt;=2.65,D83&gt;=0.65,D83&lt;1.7,H83&lt;15.534,A83&gt;=5.55),4.24,IF(AND(H83&gt;=11.286,G83&lt;0.652,D83&lt;1.35,B83&gt;=2.65,D83&gt;=0.65,D83&lt;1.7,H83&lt;15.534,A83&gt;=5.55),4.05,IF(AND(G83&lt;0.413,H83&gt;=7.47,D83&gt;=1.35,B83&gt;=2.65,D83&gt;=0.65,D83&lt;1.7,H83&lt;15.534,A83&gt;=5.55),5.1,IF(AND(H83&lt;11.325,G83&lt;0.657,H83&lt;13.42,B83&gt;=3.15,A83&lt;7.05,D83&gt;=1.7,H83&lt;15.534,A83&gt;=5.55),5.8,IF(AND(H83&gt;=11.325,G83&lt;0.657,H83&lt;13.42,B83&gt;=3.15,A83&lt;7.05,D83&gt;=1.7,H83&lt;15.534,A83&gt;=5.55),5.6,IF(AND(D83&gt;=0.35,G83&lt;0.782,G83&gt;=0.265,H83&lt;14.877,G83&lt;0.905,B83&lt;3.85,A83&gt;=4.75,D83&lt;0.8,A83&lt;5.55),1.633,IF(AND(B83&lt;2.85,G83&gt;=0.413,H83&gt;=7.47,D83&gt;=1.35,B83&gt;=2.65,D83&gt;=0.65,D83&lt;1.7,H83&lt;15.534,A83&gt;=5.55),4.6,IF(AND(D83&lt;0.15,D83&lt;0.35,G83&lt;0.782,G83&gt;=0.265,H83&lt;14.877,G83&lt;0.905,B83&lt;3.85,A83&gt;=4.75,D83&lt;0.8,A83&lt;5.55),1.5,IF(AND(D83&gt;=0.15,D83&lt;0.35,G83&lt;0.782,G83&gt;=0.265,H83&lt;14.877,G83&lt;0.905,B83&lt;3.85,A83&gt;=4.75,D83&lt;0.8,A83&lt;5.55),1.543,IF(AND(A83&gt;=6.8,B83&gt;=2.85,G83&gt;=0.413,H83&gt;=7.47,D83&gt;=1.35,B83&gt;=2.65,D83&gt;=0.65,D83&lt;1.7,H83&lt;15.534,A83&gt;=5.55),4.9,IF(AND(H83&lt;13.531,A83&lt;6.8,B83&gt;=2.85,G83&gt;=0.413,H83&gt;=7.47,D83&gt;=1.35,B83&gt;=2.65,D83&gt;=0.65,D83&lt;1.7,H83&lt;15.534,A83&gt;=5.55),4.5,IF(AND(H83&gt;=13.531,A83&lt;6.8,B83&gt;=2.85,G83&gt;=0.413,H83&gt;=7.47,D83&gt;=1.35,B83&gt;=2.65,D83&gt;=0.65,D83&lt;1.7,H83&lt;15.534,A83&gt;=5.55),4.7,"shouldnthappen")))))))))))))))))))))))))))))))))))))))</f>
        <v>3.525</v>
      </c>
      <c r="AZ83" s="1" t="n">
        <f aca="false">IF(AND(H83&gt;=15.371,B83&gt;=3.35),5.4,IF(AND(G83&gt;=0.851,H83&gt;=15.244,B83&lt;3.35),4.75,IF(AND(F83&gt;=2,H83&lt;15.371,B83&gt;=3.35),5.6,IF(AND(B83&lt;2.75,A83&lt;5.15,H83&lt;15.244,B83&lt;3.35),3.42,IF(AND(A83&gt;=7.25,G83&lt;0.851,H83&gt;=15.244,B83&lt;3.35),6.6,IF(AND(A83&lt;4.45,B83&gt;=2.75,A83&lt;5.15,H83&lt;15.244,B83&lt;3.35),1.1,IF(AND(G83&lt;0.527,A83&lt;7.25,G83&lt;0.851,H83&gt;=15.244,B83&lt;3.35),5.08,IF(AND(G83&gt;=0.527,A83&lt;7.25,G83&lt;0.851,H83&gt;=15.244,B83&lt;3.35),5.8,IF(AND(D83&gt;=0.35,B83&lt;3.7,F83&lt;2,H83&lt;15.371,B83&gt;=3.35),1.55,IF(AND(H83&lt;6.542,B83&gt;=3.7,F83&lt;2,H83&lt;15.371,B83&gt;=3.35),1.9,IF(AND(B83&lt;3.25,A83&gt;=4.45,B83&gt;=2.75,A83&lt;5.15,H83&lt;15.244,B83&lt;3.35),1.46,IF(AND(B83&gt;=3.25,A83&gt;=4.45,B83&gt;=2.75,A83&lt;5.15,H83&lt;15.244,B83&lt;3.35),1.7,IF(AND(H83&lt;13.654,B83&gt;=2.95,D83&lt;1.45,A83&gt;=5.15,H83&lt;15.244,B83&lt;3.35),4.3,IF(AND(H83&gt;=13.654,B83&gt;=2.95,D83&lt;1.45,A83&gt;=5.15,H83&lt;15.244,B83&lt;3.35),4.625,IF(AND(F83&gt;=2.5,D83&lt;1.75,D83&gt;=1.45,A83&gt;=5.15,H83&lt;15.244,B83&lt;3.35),5.3,IF(AND(G83&gt;=0.853,D83&gt;=1.75,D83&gt;=1.45,A83&gt;=5.15,H83&lt;15.244,B83&lt;3.35),5.15,IF(AND(D83&gt;=0.25,D83&lt;0.35,B83&lt;3.7,F83&lt;2,H83&lt;15.371,B83&gt;=3.35),1.3,IF(AND(B83&lt;3.85,H83&gt;=6.542,B83&gt;=3.7,F83&lt;2,H83&lt;15.371,B83&gt;=3.35),1.633,IF(AND(H83&lt;7.02,H83&lt;10.688,B83&lt;2.95,D83&lt;1.45,A83&gt;=5.15,H83&lt;15.244,B83&lt;3.35),3.98,IF(AND(G83&lt;0.338,H83&gt;=10.688,B83&lt;2.95,D83&lt;1.45,A83&gt;=5.15,H83&lt;15.244,B83&lt;3.35),4.22,IF(AND(G83&gt;=0.338,H83&gt;=10.688,B83&lt;2.95,D83&lt;1.45,A83&gt;=5.15,H83&lt;15.244,B83&lt;3.35),3.9,IF(AND(B83&lt;2.75,F83&lt;2.5,D83&lt;1.75,D83&gt;=1.45,A83&gt;=5.15,H83&lt;15.244,B83&lt;3.35),5.1,IF(AND(B83&gt;=2.75,F83&lt;2.5,D83&lt;1.75,D83&gt;=1.45,A83&gt;=5.15,H83&lt;15.244,B83&lt;3.35),4.74,IF(AND(A83&gt;=7,G83&lt;0.853,D83&gt;=1.75,D83&gt;=1.45,A83&gt;=5.15,H83&lt;15.244,B83&lt;3.35),6.5,IF(AND(G83&gt;=0.934,D83&lt;0.25,D83&lt;0.35,B83&lt;3.7,F83&lt;2,H83&lt;15.371,B83&gt;=3.35),1.7,IF(AND(D83&lt;0.25,B83&gt;=3.85,H83&gt;=6.542,B83&gt;=3.7,F83&lt;2,H83&lt;15.371,B83&gt;=3.35),1.5,IF(AND(D83&gt;=0.25,B83&gt;=3.85,H83&gt;=6.542,B83&gt;=3.7,F83&lt;2,H83&lt;15.371,B83&gt;=3.35),1.4,IF(AND(B83&lt;2.5,H83&gt;=7.02,H83&lt;10.688,B83&lt;2.95,D83&lt;1.45,A83&gt;=5.15,H83&lt;15.244,B83&lt;3.35),3.8,IF(AND(G83&gt;=0.74,A83&lt;7,G83&lt;0.853,D83&gt;=1.75,D83&gt;=1.45,A83&gt;=5.15,H83&lt;15.244,B83&lt;3.35),6,IF(AND(G83&gt;=0.61,G83&lt;0.934,D83&lt;0.25,D83&lt;0.35,B83&lt;3.7,F83&lt;2,H83&lt;15.371,B83&gt;=3.35),1.5,IF(AND(D83&lt;1.15,B83&gt;=2.5,H83&gt;=7.02,H83&lt;10.688,B83&lt;2.95,D83&lt;1.45,A83&gt;=5.15,H83&lt;15.244,B83&lt;3.35),3.5,IF(AND(D83&gt;=1.15,B83&gt;=2.5,H83&gt;=7.02,H83&lt;10.688,B83&lt;2.95,D83&lt;1.45,A83&gt;=5.15,H83&lt;15.244,B83&lt;3.35),3.6,IF(AND(G83&gt;=0.626,G83&lt;0.74,A83&lt;7,G83&lt;0.853,D83&gt;=1.75,D83&gt;=1.45,A83&gt;=5.15,H83&lt;15.244,B83&lt;3.35),4.9,IF(AND(H83&lt;13.641,G83&lt;0.61,G83&lt;0.934,D83&lt;0.25,D83&lt;0.35,B83&lt;3.7,F83&lt;2,H83&lt;15.371,B83&gt;=3.35),1.425,IF(AND(H83&gt;=13.641,G83&lt;0.61,G83&lt;0.934,D83&lt;0.25,D83&lt;0.35,B83&lt;3.7,F83&lt;2,H83&lt;15.371,B83&gt;=3.35),1.3,IF(AND(B83&lt;3.05,G83&lt;0.626,G83&lt;0.74,A83&lt;7,G83&lt;0.853,D83&gt;=1.75,D83&gt;=1.45,A83&gt;=5.15,H83&lt;15.244,B83&lt;3.35),5.475,IF(AND(B83&gt;=3.05,G83&lt;0.626,G83&lt;0.74,A83&lt;7,G83&lt;0.853,D83&gt;=1.75,D83&gt;=1.45,A83&gt;=5.15,H83&lt;15.244,B83&lt;3.35),5.633,"shouldnthappen")))))))))))))))))))))))))))))))))))))</f>
        <v>3.8</v>
      </c>
      <c r="BA83" s="1" t="n">
        <f aca="false">IF(AND(F83&gt;=2,B83&gt;=3.4),6.1,IF(AND(B83&lt;2.75,A83&lt;5.15,B83&lt;3.4),3.225,IF(AND(G83&gt;=0.821,F83&lt;2,B83&gt;=3.4),1.9,IF(AND(B83&gt;=3.2,B83&gt;=2.75,A83&lt;5.15,B83&lt;3.4),1.7,IF(AND(A83&lt;4.8,G83&lt;0.821,F83&lt;2,B83&gt;=3.4),1,IF(AND(G83&gt;=0.446,B83&lt;3.2,B83&gt;=2.75,A83&lt;5.15,B83&lt;3.4),1.1,IF(AND(G83&lt;0.356,D83&lt;1.45,A83&lt;6.25,A83&gt;=5.15,B83&lt;3.4),4.32,IF(AND(G83&lt;0.591,D83&gt;=1.45,A83&lt;6.25,A83&gt;=5.15,B83&lt;3.4),4.6,IF(AND(D83&lt;1.75,G83&lt;0.597,A83&gt;=6.25,A83&gt;=5.15,B83&lt;3.4),4.86,IF(AND(H83&gt;=16.472,G83&gt;=0.597,A83&gt;=6.25,A83&gt;=5.15,B83&lt;3.4),6.6,IF(AND(G83&lt;0.063,G83&lt;0.446,B83&lt;3.2,B83&gt;=2.75,A83&lt;5.15,B83&lt;3.4),1.4,IF(AND(A83&gt;=5.95,G83&gt;=0.356,D83&lt;1.45,A83&lt;6.25,A83&gt;=5.15,B83&lt;3.4),4.6,IF(AND(B83&gt;=2.9,G83&gt;=0.591,D83&gt;=1.45,A83&lt;6.25,A83&gt;=5.15,B83&lt;3.4),4.867,IF(AND(D83&gt;=2.4,H83&lt;16.472,G83&gt;=0.597,A83&gt;=6.25,A83&gt;=5.15,B83&lt;3.4),6,IF(AND(A83&lt;5.45,B83&gt;=3.85,A83&gt;=4.8,G83&lt;0.821,F83&lt;2,B83&gt;=3.4),1.3,IF(AND(A83&gt;=5.45,B83&gt;=3.85,A83&gt;=4.8,G83&lt;0.821,F83&lt;2,B83&gt;=3.4),1.45,IF(AND(H83&lt;14.273,G83&gt;=0.063,G83&lt;0.446,B83&lt;3.2,B83&gt;=2.75,A83&lt;5.15,B83&lt;3.4),1.5,IF(AND(H83&gt;=14.273,G83&gt;=0.063,G83&lt;0.446,B83&lt;3.2,B83&gt;=2.75,A83&lt;5.15,B83&lt;3.4),1.6,IF(AND(G83&gt;=0.572,A83&lt;5.95,G83&gt;=0.356,D83&lt;1.45,A83&lt;6.25,A83&gt;=5.15,B83&lt;3.4),3.9,IF(AND(G83&lt;0.827,B83&lt;2.9,G83&gt;=0.591,D83&gt;=1.45,A83&lt;6.25,A83&gt;=5.15,B83&lt;3.4),4.9,IF(AND(G83&gt;=0.827,B83&lt;2.9,G83&gt;=0.591,D83&gt;=1.45,A83&lt;6.25,A83&gt;=5.15,B83&lt;3.4),5.1,IF(AND(A83&gt;=7.2,B83&lt;3.05,D83&gt;=1.75,G83&lt;0.597,A83&gt;=6.25,A83&gt;=5.15,B83&lt;3.4),6.7,IF(AND(G83&lt;0.353,B83&gt;=3.05,D83&gt;=1.75,G83&lt;0.597,A83&gt;=6.25,A83&gt;=5.15,B83&lt;3.4),5.22,IF(AND(G83&gt;=0.353,B83&gt;=3.05,D83&gt;=1.75,G83&lt;0.597,A83&gt;=6.25,A83&gt;=5.15,B83&lt;3.4),5.65,IF(AND(A83&lt;6.55,D83&lt;2.4,H83&lt;16.472,G83&gt;=0.597,A83&gt;=6.25,A83&gt;=5.15,B83&lt;3.4),5.033,IF(AND(H83&lt;12.719,G83&lt;0.385,B83&lt;3.85,A83&gt;=4.8,G83&lt;0.821,F83&lt;2,B83&gt;=3.4),1.54,IF(AND(H83&gt;=12.719,G83&lt;0.385,B83&lt;3.85,A83&gt;=4.8,G83&lt;0.821,F83&lt;2,B83&gt;=3.4),1.3,IF(AND(B83&lt;3.6,G83&gt;=0.385,B83&lt;3.85,A83&gt;=4.8,G83&lt;0.821,F83&lt;2,B83&gt;=3.4),1.325,IF(AND(B83&gt;=3.6,G83&gt;=0.385,B83&lt;3.85,A83&gt;=4.8,G83&lt;0.821,F83&lt;2,B83&gt;=3.4),1.55,IF(AND(D83&lt;1.05,G83&lt;0.572,A83&lt;5.95,G83&gt;=0.356,D83&lt;1.45,A83&lt;6.25,A83&gt;=5.15,B83&lt;3.4),3.633,IF(AND(D83&gt;=2.15,A83&lt;7.2,B83&lt;3.05,D83&gt;=1.75,G83&lt;0.597,A83&gt;=6.25,A83&gt;=5.15,B83&lt;3.4),5.667,IF(AND(H83&lt;13.094,A83&gt;=6.55,D83&lt;2.4,H83&lt;16.472,G83&gt;=0.597,A83&gt;=6.25,A83&gt;=5.15,B83&lt;3.4),5.2,IF(AND(D83&lt;1.15,D83&gt;=1.05,G83&lt;0.572,A83&lt;5.95,G83&gt;=0.356,D83&lt;1.45,A83&lt;6.25,A83&gt;=5.15,B83&lt;3.4),3.8,IF(AND(D83&gt;=1.15,D83&gt;=1.05,G83&lt;0.572,A83&lt;5.95,G83&gt;=0.356,D83&lt;1.45,A83&lt;6.25,A83&gt;=5.15,B83&lt;3.4),3.9,IF(AND(G83&gt;=0.487,D83&lt;2.15,A83&lt;7.2,B83&lt;3.05,D83&gt;=1.75,G83&lt;0.597,A83&gt;=6.25,A83&gt;=5.15,B83&lt;3.4),5.8,IF(AND(A83&lt;6.8,H83&gt;=13.094,A83&gt;=6.55,D83&lt;2.4,H83&lt;16.472,G83&gt;=0.597,A83&gt;=6.25,A83&gt;=5.15,B83&lt;3.4),4.52,IF(AND(A83&gt;=6.8,H83&gt;=13.094,A83&gt;=6.55,D83&lt;2.4,H83&lt;16.472,G83&gt;=0.597,A83&gt;=6.25,A83&gt;=5.15,B83&lt;3.4),4.75,IF(AND(B83&lt;2.95,G83&lt;0.487,D83&lt;2.15,A83&lt;7.2,B83&lt;3.05,D83&gt;=1.75,G83&lt;0.597,A83&gt;=6.25,A83&gt;=5.15,B83&lt;3.4),5.6,IF(AND(B83&gt;=2.95,G83&lt;0.487,D83&lt;2.15,A83&lt;7.2,B83&lt;3.05,D83&gt;=1.75,G83&lt;0.597,A83&gt;=6.25,A83&gt;=5.15,B83&lt;3.4),5.5,"shouldnthappen")))))))))))))))))))))))))))))))))))))))</f>
        <v>3.8</v>
      </c>
      <c r="BB83" s="1" t="n">
        <f aca="false">IF(AND(A83&lt;4.35,B83&lt;3.25,F83&lt;1.5),1.1,IF(AND(H83&lt;14.005,A83&gt;=4.35,B83&lt;3.25,F83&lt;1.5),1.3,IF(AND(H83&gt;=14.005,A83&gt;=4.35,B83&lt;3.25,F83&lt;1.5),1.6,IF(AND(G83&gt;=0.905,A83&lt;5.15,B83&gt;=3.25,F83&lt;1.5),1.9,IF(AND(B83&lt;3.45,A83&gt;=5.15,B83&gt;=3.25,F83&lt;1.5),1.6,IF(AND(F83&gt;=2.5,D83&gt;=1.35,D83&lt;1.75,F83&gt;=1.5),4.867,IF(AND(A83&gt;=7.05,D83&gt;=2.05,D83&gt;=1.75,F83&gt;=1.5),6.35,IF(AND(D83&gt;=0.4,G83&lt;0.905,A83&lt;5.15,B83&gt;=3.25,F83&lt;1.5),1.65,IF(AND(B83&lt;3.6,B83&gt;=3.45,A83&gt;=5.15,B83&gt;=3.25,F83&lt;1.5),1.35,IF(AND(H83&lt;6.808,H83&lt;9.386,D83&lt;1.35,D83&lt;1.75,F83&gt;=1.5),4.05,IF(AND(H83&gt;=6.808,H83&lt;9.386,D83&lt;1.35,D83&lt;1.75,F83&gt;=1.5),3.46,IF(AND(B83&lt;2.45,F83&lt;2.5,D83&gt;=1.35,D83&lt;1.75,F83&gt;=1.5),4.5,IF(AND(H83&gt;=13.115,D83&lt;1.95,D83&lt;2.05,D83&gt;=1.75,F83&gt;=1.5),4.85,IF(AND(G83&lt;0.196,D83&gt;=1.95,D83&lt;2.05,D83&gt;=1.75,F83&gt;=1.5),6.7,IF(AND(G83&gt;=0.196,D83&gt;=1.95,D83&lt;2.05,D83&gt;=1.75,F83&gt;=1.5),5.12,IF(AND(H83&lt;10.925,D83&lt;0.4,G83&lt;0.905,A83&lt;5.15,B83&gt;=3.25,F83&lt;1.5),1.4,IF(AND(H83&gt;=10.925,D83&lt;0.4,G83&lt;0.905,A83&lt;5.15,B83&gt;=3.25,F83&lt;1.5),1.45,IF(AND(H83&lt;14.096,B83&gt;=3.6,B83&gt;=3.45,A83&gt;=5.15,B83&gt;=3.25,F83&lt;1.5),1.42,IF(AND(H83&gt;=14.096,B83&gt;=3.6,B83&gt;=3.45,A83&gt;=5.15,B83&gt;=3.25,F83&lt;1.5),1.7,IF(AND(B83&lt;2.45,D83&lt;1.15,H83&gt;=9.386,D83&lt;1.35,D83&lt;1.75,F83&gt;=1.5),3.6,IF(AND(B83&gt;=2.45,D83&lt;1.15,H83&gt;=9.386,D83&lt;1.35,D83&lt;1.75,F83&gt;=1.5),3.9,IF(AND(G83&lt;0.246,D83&gt;=1.15,H83&gt;=9.386,D83&lt;1.35,D83&lt;1.75,F83&gt;=1.5),4.4,IF(AND(B83&lt;2.75,B83&gt;=2.45,F83&lt;2.5,D83&gt;=1.35,D83&lt;1.75,F83&gt;=1.5),5.1,IF(AND(H83&lt;11.084,H83&lt;13.115,D83&lt;1.95,D83&lt;2.05,D83&gt;=1.75,F83&gt;=1.5),5.35,IF(AND(H83&gt;=11.084,H83&lt;13.115,D83&lt;1.95,D83&lt;2.05,D83&gt;=1.75,F83&gt;=1.5),5.7,IF(AND(H83&lt;15.52,D83&lt;2.25,A83&lt;7.05,D83&gt;=2.05,D83&gt;=1.75,F83&gt;=1.5),5.45,IF(AND(H83&gt;=15.52,D83&lt;2.25,A83&lt;7.05,D83&gt;=2.05,D83&gt;=1.75,F83&gt;=1.5),5.725,IF(AND(G83&gt;=0.775,D83&gt;=2.25,A83&lt;7.05,D83&gt;=2.05,D83&gt;=1.75,F83&gt;=1.5),5.2,IF(AND(D83&lt;1.25,G83&gt;=0.246,D83&gt;=1.15,H83&gt;=9.386,D83&lt;1.35,D83&lt;1.75,F83&gt;=1.5),4.05,IF(AND(A83&lt;5.85,B83&gt;=2.75,B83&gt;=2.45,F83&lt;2.5,D83&gt;=1.35,D83&lt;1.75,F83&gt;=1.5),4.5,IF(AND(B83&lt;3.3,G83&lt;0.775,D83&gt;=2.25,A83&lt;7.05,D83&gt;=2.05,D83&gt;=1.75,F83&gt;=1.5),5.64,IF(AND(B83&gt;=3.3,G83&lt;0.775,D83&gt;=2.25,A83&lt;7.05,D83&gt;=2.05,D83&gt;=1.75,F83&gt;=1.5),5.6,IF(AND(A83&lt;5.9,D83&gt;=1.25,G83&gt;=0.246,D83&gt;=1.15,H83&gt;=9.386,D83&lt;1.35,D83&lt;1.75,F83&gt;=1.5),4.2,IF(AND(A83&gt;=5.9,D83&gt;=1.25,G83&gt;=0.246,D83&gt;=1.15,H83&gt;=9.386,D83&lt;1.35,D83&lt;1.75,F83&gt;=1.5),4,IF(AND(G83&gt;=0.437,A83&gt;=5.85,B83&gt;=2.75,B83&gt;=2.45,F83&lt;2.5,D83&gt;=1.35,D83&lt;1.75,F83&gt;=1.5),4.75,IF(AND(H83&lt;9.446,G83&lt;0.437,A83&gt;=5.85,B83&gt;=2.75,B83&gt;=2.45,F83&lt;2.5,D83&gt;=1.35,D83&lt;1.75,F83&gt;=1.5),4.6,IF(AND(H83&gt;=9.446,G83&lt;0.437,A83&gt;=5.85,B83&gt;=2.75,B83&gt;=2.45,F83&lt;2.5,D83&gt;=1.35,D83&lt;1.75,F83&gt;=1.5),4.7,"shouldnthappen")))))))))))))))))))))))))))))))))))))</f>
        <v>3.6</v>
      </c>
      <c r="BC83" s="1" t="n">
        <f aca="false">IF(AND(G83&gt;=0.905,F83&lt;1.5),1.65,IF(AND(D83&gt;=0.45,G83&lt;0.905,F83&lt;1.5),1.65,IF(AND(A83&lt;5.15,D83&lt;1.55,F83&gt;=1.5),3.225,IF(AND(F83&gt;=2.5,A83&gt;=5.15,D83&lt;1.55,F83&gt;=1.5),5.05,IF(AND(H83&lt;5.767,A83&lt;7.05,D83&gt;=1.55,F83&gt;=1.5),4.5,IF(AND(D83&lt;1.7,A83&gt;=7.05,D83&gt;=1.55,F83&gt;=1.5),5.8,IF(AND(A83&gt;=5.3,G83&lt;0.207,D83&lt;0.45,G83&lt;0.905,F83&lt;1.5),1.3,IF(AND(D83&gt;=0.35,G83&gt;=0.207,D83&lt;0.45,G83&lt;0.905,F83&lt;1.5),1.5,IF(AND(G83&lt;0.155,D83&gt;=1.7,A83&gt;=7.05,D83&gt;=1.55,F83&gt;=1.5),6.7,IF(AND(G83&gt;=0.155,D83&gt;=1.7,A83&gt;=7.05,D83&gt;=1.55,F83&gt;=1.5),6.34,IF(AND(G83&lt;0.05,A83&lt;5.3,G83&lt;0.207,D83&lt;0.45,G83&lt;0.905,F83&lt;1.5),1.4,IF(AND(G83&gt;=0.05,A83&lt;5.3,G83&lt;0.207,D83&lt;0.45,G83&lt;0.905,F83&lt;1.5),1.5,IF(AND(A83&lt;4.5,D83&lt;0.35,G83&gt;=0.207,D83&lt;0.45,G83&lt;0.905,F83&lt;1.5),1.3,IF(AND(G83&lt;0.308,A83&lt;6.2,F83&lt;2.5,A83&gt;=5.15,D83&lt;1.55,F83&gt;=1.5),4.5,IF(AND(D83&lt;1.35,A83&gt;=6.2,F83&lt;2.5,A83&gt;=5.15,D83&lt;1.55,F83&gt;=1.5),4.367,IF(AND(D83&lt;1.85,A83&lt;6.15,H83&gt;=5.767,A83&lt;7.05,D83&gt;=1.55,F83&gt;=1.5),4.933,IF(AND(G83&gt;=0.558,A83&gt;=4.5,D83&lt;0.35,G83&gt;=0.207,D83&lt;0.45,G83&lt;0.905,F83&lt;1.5),1.5,IF(AND(H83&gt;=13.383,G83&gt;=0.308,A83&lt;6.2,F83&lt;2.5,A83&gt;=5.15,D83&lt;1.55,F83&gt;=1.5),4.7,IF(AND(H83&gt;=12.206,D83&gt;=1.35,A83&gt;=6.2,F83&lt;2.5,A83&gt;=5.15,D83&lt;1.55,F83&gt;=1.5),4.575,IF(AND(A83&lt;5.7,D83&gt;=1.85,A83&lt;6.15,H83&gt;=5.767,A83&lt;7.05,D83&gt;=1.55,F83&gt;=1.5),4.9,IF(AND(A83&gt;=5.7,D83&gt;=1.85,A83&lt;6.15,H83&gt;=5.767,A83&lt;7.05,D83&gt;=1.55,F83&gt;=1.5),5.1,IF(AND(G83&lt;0.079,G83&lt;0.364,A83&gt;=6.15,H83&gt;=5.767,A83&lt;7.05,D83&gt;=1.55,F83&gt;=1.5),5.6,IF(AND(G83&gt;=0.079,G83&lt;0.364,A83&gt;=6.15,H83&gt;=5.767,A83&lt;7.05,D83&gt;=1.55,F83&gt;=1.5),5.25,IF(AND(G83&gt;=0.447,G83&lt;0.558,A83&gt;=4.5,D83&lt;0.35,G83&gt;=0.207,D83&lt;0.45,G83&lt;0.905,F83&lt;1.5),1.3,IF(AND(B83&gt;=2.95,H83&lt;13.383,G83&gt;=0.308,A83&lt;6.2,F83&lt;2.5,A83&gt;=5.15,D83&lt;1.55,F83&gt;=1.5),4.6,IF(AND(B83&lt;2.65,H83&lt;12.206,D83&gt;=1.35,A83&gt;=6.2,F83&lt;2.5,A83&gt;=5.15,D83&lt;1.55,F83&gt;=1.5),4.9,IF(AND(D83&lt;2.45,A83&lt;6.6,G83&gt;=0.364,A83&gt;=6.15,H83&gt;=5.767,A83&lt;7.05,D83&gt;=1.55,F83&gt;=1.5),5.6,IF(AND(D83&gt;=2.45,A83&lt;6.6,G83&gt;=0.364,A83&gt;=6.15,H83&gt;=5.767,A83&lt;7.05,D83&gt;=1.55,F83&gt;=1.5),6,IF(AND(H83&lt;12.921,A83&gt;=6.6,G83&gt;=0.364,A83&gt;=6.15,H83&gt;=5.767,A83&lt;7.05,D83&gt;=1.55,F83&gt;=1.5),5.725,IF(AND(H83&gt;=12.921,A83&gt;=6.6,G83&gt;=0.364,A83&gt;=6.15,H83&gt;=5.767,A83&lt;7.05,D83&gt;=1.55,F83&gt;=1.5),5.367,IF(AND(B83&lt;3.15,G83&lt;0.447,G83&lt;0.558,A83&gt;=4.5,D83&lt;0.35,G83&gt;=0.207,D83&lt;0.45,G83&lt;0.905,F83&lt;1.5),1.5,IF(AND(B83&gt;=3.15,G83&lt;0.447,G83&lt;0.558,A83&gt;=4.5,D83&lt;0.35,G83&gt;=0.207,D83&lt;0.45,G83&lt;0.905,F83&lt;1.5),1.36,IF(AND(B83&gt;=2.85,B83&lt;2.95,H83&lt;13.383,G83&gt;=0.308,A83&lt;6.2,F83&lt;2.5,A83&gt;=5.15,D83&lt;1.55,F83&gt;=1.5),3.6,IF(AND(H83&lt;9.446,B83&gt;=2.65,H83&lt;12.206,D83&gt;=1.35,A83&gt;=6.2,F83&lt;2.5,A83&gt;=5.15,D83&lt;1.55,F83&gt;=1.5),4.6,IF(AND(H83&gt;=9.446,B83&gt;=2.65,H83&lt;12.206,D83&gt;=1.35,A83&gt;=6.2,F83&lt;2.5,A83&gt;=5.15,D83&lt;1.55,F83&gt;=1.5),4.7,IF(AND(D83&lt;1.2,B83&lt;2.85,B83&lt;2.95,H83&lt;13.383,G83&gt;=0.308,A83&lt;6.2,F83&lt;2.5,A83&gt;=5.15,D83&lt;1.55,F83&gt;=1.5),3.75,IF(AND(G83&lt;0.356,D83&gt;=1.2,B83&lt;2.85,B83&lt;2.95,H83&lt;13.383,G83&gt;=0.308,A83&lt;6.2,F83&lt;2.5,A83&gt;=5.15,D83&lt;1.55,F83&gt;=1.5),4.2,IF(AND(G83&gt;=0.356,D83&gt;=1.2,B83&lt;2.85,B83&lt;2.95,H83&lt;13.383,G83&gt;=0.308,A83&lt;6.2,F83&lt;2.5,A83&gt;=5.15,D83&lt;1.55,F83&gt;=1.5),3.96,"shouldnthappen"))))))))))))))))))))))))))))))))))))))</f>
        <v>3.75</v>
      </c>
      <c r="BD83" s="1" t="n">
        <f aca="false">IF(AND(B83&lt;2.7,A83&lt;5.3,B83&lt;3.15),3.42,IF(AND(F83&lt;2.5,A83&gt;=5.85,B83&gt;=3.15),4.7,IF(AND(A83&lt;4.35,B83&gt;=2.7,A83&lt;5.3,B83&lt;3.15),1.1,IF(AND(A83&gt;=4.35,B83&gt;=2.7,A83&lt;5.3,B83&lt;3.15),1.42,IF(AND(A83&gt;=7.05,F83&gt;=2.5,A83&gt;=5.3,B83&lt;3.15),6.067,IF(AND(D83&gt;=0.45,A83&lt;5.05,A83&lt;5.85,B83&gt;=3.15),1.6,IF(AND(B83&lt;3.35,A83&gt;=5.05,A83&lt;5.85,B83&gt;=3.15),1.7,IF(AND(A83&gt;=6.85,F83&gt;=2.5,A83&gt;=5.85,B83&gt;=3.15),6.22,IF(AND(D83&lt;1.25,D83&lt;1.35,F83&lt;2.5,A83&gt;=5.3,B83&lt;3.15),4.033,IF(AND(D83&gt;=1.25,D83&lt;1.35,F83&lt;2.5,A83&gt;=5.3,B83&lt;3.15),4.233,IF(AND(A83&lt;6.05,D83&gt;=1.35,F83&lt;2.5,A83&gt;=5.3,B83&lt;3.15),5.1,IF(AND(H83&gt;=13.29,A83&lt;7.05,F83&gt;=2.5,A83&gt;=5.3,B83&lt;3.15),4.96,IF(AND(G83&gt;=0.858,D83&lt;0.45,A83&lt;5.05,A83&lt;5.85,B83&gt;=3.15),1.3,IF(AND(D83&gt;=0.35,B83&gt;=3.35,A83&gt;=5.05,A83&lt;5.85,B83&gt;=3.15),1.4,IF(AND(B83&lt;3.25,A83&lt;6.85,F83&gt;=2.5,A83&gt;=5.85,B83&gt;=3.15),5.233,IF(AND(A83&gt;=6.8,A83&gt;=6.05,D83&gt;=1.35,F83&lt;2.5,A83&gt;=5.3,B83&lt;3.15),4.9,IF(AND(G83&gt;=0.622,H83&lt;13.29,A83&lt;7.05,F83&gt;=2.5,A83&gt;=5.3,B83&lt;3.15),5.067,IF(AND(H83&lt;8.834,G83&lt;0.858,D83&lt;0.45,A83&lt;5.05,A83&lt;5.85,B83&gt;=3.15),1.4,IF(AND(G83&lt;0.774,B83&gt;=3.25,A83&lt;6.85,F83&gt;=2.5,A83&gt;=5.85,B83&gt;=3.15),5.8,IF(AND(G83&gt;=0.774,B83&gt;=3.25,A83&lt;6.85,F83&gt;=2.5,A83&gt;=5.85,B83&gt;=3.15),5.4,IF(AND(H83&gt;=12.206,A83&lt;6.8,A83&gt;=6.05,D83&gt;=1.35,F83&lt;2.5,A83&gt;=5.3,B83&lt;3.15),4.5,IF(AND(G83&gt;=0.439,G83&lt;0.622,H83&lt;13.29,A83&lt;7.05,F83&gt;=2.5,A83&gt;=5.3,B83&lt;3.15),5.667,IF(AND(G83&lt;0.227,H83&gt;=8.834,G83&lt;0.858,D83&lt;0.45,A83&lt;5.05,A83&lt;5.85,B83&gt;=3.15),1.4,IF(AND(G83&gt;=0.227,H83&gt;=8.834,G83&lt;0.858,D83&lt;0.45,A83&lt;5.05,A83&lt;5.85,B83&gt;=3.15),1.3,IF(AND(G83&gt;=0.934,B83&lt;3.75,D83&lt;0.35,B83&gt;=3.35,A83&gt;=5.05,A83&lt;5.85,B83&gt;=3.15),1.7,IF(AND(G83&lt;0.823,B83&gt;=3.75,D83&lt;0.35,B83&gt;=3.35,A83&gt;=5.05,A83&lt;5.85,B83&gt;=3.15),1.55,IF(AND(G83&gt;=0.823,B83&gt;=3.75,D83&lt;0.35,B83&gt;=3.35,A83&gt;=5.05,A83&lt;5.85,B83&gt;=3.15),1.5,IF(AND(A83&lt;6.2,H83&lt;12.206,A83&lt;6.8,A83&gt;=6.05,D83&gt;=1.35,F83&lt;2.5,A83&gt;=5.3,B83&lt;3.15),4.6,IF(AND(A83&gt;=6.2,H83&lt;12.206,A83&lt;6.8,A83&gt;=6.05,D83&gt;=1.35,F83&lt;2.5,A83&gt;=5.3,B83&lt;3.15),4.74,IF(AND(H83&gt;=10.667,G83&lt;0.439,G83&lt;0.622,H83&lt;13.29,A83&lt;7.05,F83&gt;=2.5,A83&gt;=5.3,B83&lt;3.15),5.6,IF(AND(H83&lt;13.67,G83&lt;0.934,B83&lt;3.75,D83&lt;0.35,B83&gt;=3.35,A83&gt;=5.05,A83&lt;5.85,B83&gt;=3.15),1.48,IF(AND(H83&gt;=13.67,G83&lt;0.934,B83&lt;3.75,D83&lt;0.35,B83&gt;=3.35,A83&gt;=5.05,A83&lt;5.85,B83&gt;=3.15),1.3,IF(AND(G83&lt;0.301,H83&lt;10.667,G83&lt;0.439,G83&lt;0.622,H83&lt;13.29,A83&lt;7.05,F83&gt;=2.5,A83&gt;=5.3,B83&lt;3.15),5.2,IF(AND(G83&gt;=0.301,H83&lt;10.667,G83&lt;0.439,G83&lt;0.622,H83&lt;13.29,A83&lt;7.05,F83&gt;=2.5,A83&gt;=5.3,B83&lt;3.15),5.067,"shouldnthappen"))))))))))))))))))))))))))))))))))</f>
        <v>4.033</v>
      </c>
      <c r="BE83" s="1" t="n">
        <f aca="false">IF(AND(B83&gt;=3.85,A83&gt;=5.05,F83&lt;1.5),1.4,IF(AND(A83&lt;5.25,A83&lt;5.75,F83&gt;=1.5),3.15,IF(AND(A83&lt;4.95,B83&lt;3.15,A83&lt;5.05,F83&lt;1.5),1.46,IF(AND(A83&gt;=4.95,B83&lt;3.15,A83&lt;5.05,F83&lt;1.5),1.6,IF(AND(H83&lt;8.834,B83&gt;=3.15,A83&lt;5.05,F83&lt;1.5),1.4,IF(AND(D83&lt;0.25,B83&lt;3.85,A83&gt;=5.05,F83&lt;1.5),1.48,IF(AND(D83&gt;=0.25,B83&lt;3.85,A83&gt;=5.05,F83&lt;1.5),1.7,IF(AND(F83&gt;=2.5,A83&gt;=5.25,A83&lt;5.75,F83&gt;=1.5),4.9,IF(AND(H83&lt;12.45,H83&gt;=8.834,B83&gt;=3.15,A83&lt;5.05,F83&lt;1.5),1.25,IF(AND(H83&gt;=12.45,H83&gt;=8.834,B83&gt;=3.15,A83&lt;5.05,F83&lt;1.5),1.32,IF(AND(G83&lt;0.283,F83&lt;2.5,A83&gt;=5.25,A83&lt;5.75,F83&gt;=1.5),4.3,IF(AND(H83&lt;6.712,H83&lt;11.275,D83&lt;1.55,A83&gt;=5.75,F83&gt;=1.5),5,IF(AND(H83&lt;13.101,H83&gt;=11.275,D83&lt;1.55,A83&gt;=5.75,F83&gt;=1.5),3.933,IF(AND(H83&gt;=13.101,H83&gt;=11.275,D83&lt;1.55,A83&gt;=5.75,F83&gt;=1.5),4.5,IF(AND(A83&gt;=7.3,D83&lt;2.45,D83&gt;=1.55,A83&gt;=5.75,F83&gt;=1.5),6.7,IF(AND(B83&lt;3.45,D83&gt;=2.45,D83&gt;=1.55,A83&gt;=5.75,F83&gt;=1.5),5.925,IF(AND(B83&gt;=3.45,D83&gt;=2.45,D83&gt;=1.55,A83&gt;=5.75,F83&gt;=1.5),6.1,IF(AND(B83&gt;=2.8,G83&gt;=0.283,F83&lt;2.5,A83&gt;=5.25,A83&lt;5.75,F83&gt;=1.5),4.2,IF(AND(D83&lt;1.35,H83&gt;=6.712,H83&lt;11.275,D83&lt;1.55,A83&gt;=5.75,F83&gt;=1.5),4.35,IF(AND(D83&lt;1.05,B83&lt;2.8,G83&gt;=0.283,F83&lt;2.5,A83&gt;=5.25,A83&lt;5.75,F83&gt;=1.5),3.567,IF(AND(D83&gt;=1.05,B83&lt;2.8,G83&gt;=0.283,F83&lt;2.5,A83&gt;=5.25,A83&lt;5.75,F83&gt;=1.5),3.925,IF(AND(B83&lt;2.65,D83&gt;=1.35,H83&gt;=6.712,H83&lt;11.275,D83&lt;1.55,A83&gt;=5.75,F83&gt;=1.5),4.9,IF(AND(B83&gt;=2.65,D83&gt;=1.35,H83&gt;=6.712,H83&lt;11.275,D83&lt;1.55,A83&gt;=5.75,F83&gt;=1.5),4.625,IF(AND(H83&gt;=14.683,G83&gt;=0.628,A83&lt;7.3,D83&lt;2.45,D83&gt;=1.55,A83&gt;=5.75,F83&gt;=1.5),5.4,IF(AND(D83&lt;1.95,H83&lt;8.884,G83&lt;0.628,A83&lt;7.3,D83&lt;2.45,D83&gt;=1.55,A83&gt;=5.75,F83&gt;=1.5),5.1,IF(AND(D83&gt;=1.95,H83&lt;8.884,G83&lt;0.628,A83&lt;7.3,D83&lt;2.45,D83&gt;=1.55,A83&gt;=5.75,F83&gt;=1.5),5.22,IF(AND(A83&lt;6.05,H83&gt;=8.884,G83&lt;0.628,A83&lt;7.3,D83&lt;2.45,D83&gt;=1.55,A83&gt;=5.75,F83&gt;=1.5),5.1,IF(AND(G83&lt;0.817,H83&lt;14.683,G83&gt;=0.628,A83&lt;7.3,D83&lt;2.45,D83&gt;=1.55,A83&gt;=5.75,F83&gt;=1.5),4.967,IF(AND(G83&gt;=0.817,H83&lt;14.683,G83&gt;=0.628,A83&lt;7.3,D83&lt;2.45,D83&gt;=1.55,A83&gt;=5.75,F83&gt;=1.5),5.1,IF(AND(H83&lt;9.637,A83&gt;=6.05,H83&gt;=8.884,G83&lt;0.628,A83&lt;7.3,D83&lt;2.45,D83&gt;=1.55,A83&gt;=5.75,F83&gt;=1.5),5.9,IF(AND(D83&lt;1.85,H83&gt;=9.637,A83&gt;=6.05,H83&gt;=8.884,G83&lt;0.628,A83&lt;7.3,D83&lt;2.45,D83&gt;=1.55,A83&gt;=5.75,F83&gt;=1.5),5.733,IF(AND(G83&gt;=0.388,D83&gt;=1.85,H83&gt;=9.637,A83&gt;=6.05,H83&gt;=8.884,G83&lt;0.628,A83&lt;7.3,D83&lt;2.45,D83&gt;=1.55,A83&gt;=5.75,F83&gt;=1.5),5.64,IF(AND(B83&lt;2.95,G83&lt;0.388,D83&gt;=1.85,H83&gt;=9.637,A83&gt;=6.05,H83&gt;=8.884,G83&lt;0.628,A83&lt;7.3,D83&lt;2.45,D83&gt;=1.55,A83&gt;=5.75,F83&gt;=1.5),5.5,IF(AND(B83&gt;=2.95,G83&lt;0.388,D83&gt;=1.85,H83&gt;=9.637,A83&gt;=6.05,H83&gt;=8.884,G83&lt;0.628,A83&lt;7.3,D83&lt;2.45,D83&gt;=1.55,A83&gt;=5.75,F83&gt;=1.5),5.333,"shouldnthappen"))))))))))))))))))))))))))))))))))</f>
        <v>3.925</v>
      </c>
      <c r="BF83" s="1" t="n">
        <f aca="false">IF(AND(D83&gt;=0.35,F83&lt;1.5),1.65,IF(AND(H83&gt;=16.227,D83&gt;=1.55,F83&gt;=1.5),6.533,IF(AND(A83&gt;=5.45,G83&lt;0.174,D83&lt;0.35,F83&lt;1.5),1.7,IF(AND(D83&lt;0.15,G83&gt;=0.174,D83&lt;0.35,F83&lt;1.5),1.38,IF(AND(D83&gt;=1.15,D83&lt;1.25,D83&lt;1.55,F83&gt;=1.5),3.967,IF(AND(H83&lt;8.376,A83&lt;5.45,G83&lt;0.174,D83&lt;0.35,F83&lt;1.5),1.4,IF(AND(H83&gt;=8.376,A83&lt;5.45,G83&lt;0.174,D83&lt;0.35,F83&lt;1.5),1.5,IF(AND(B83&lt;3.1,D83&gt;=0.15,G83&gt;=0.174,D83&lt;0.35,F83&lt;1.5),1.475,IF(AND(H83&lt;10.258,D83&lt;1.15,D83&lt;1.25,D83&lt;1.55,F83&gt;=1.5),3.24,IF(AND(H83&gt;=10.258,D83&lt;1.15,D83&lt;1.25,D83&lt;1.55,F83&gt;=1.5),3.875,IF(AND(F83&gt;=2.5,H83&lt;10.927,D83&gt;=1.25,D83&lt;1.55,F83&gt;=1.5),5.05,IF(AND(D83&lt;1.35,H83&gt;=10.927,D83&gt;=1.25,D83&lt;1.55,F83&gt;=1.5),4.25,IF(AND(A83&gt;=6.95,D83&lt;1.75,H83&lt;16.227,D83&gt;=1.55,F83&gt;=1.5),5.8,IF(AND(B83&lt;3.3,B83&gt;=3.1,D83&gt;=0.15,G83&gt;=0.174,D83&lt;0.35,F83&lt;1.5),1.3,IF(AND(H83&lt;12.278,D83&gt;=1.35,H83&gt;=10.927,D83&gt;=1.25,D83&lt;1.55,F83&gt;=1.5),4.9,IF(AND(G83&lt;0.226,A83&lt;6.95,D83&lt;1.75,H83&lt;16.227,D83&gt;=1.55,F83&gt;=1.5),5,IF(AND(G83&gt;=0.226,A83&lt;6.95,D83&lt;1.75,H83&lt;16.227,D83&gt;=1.55,F83&gt;=1.5),4.62,IF(AND(H83&lt;9.35,B83&lt;2.95,D83&gt;=1.75,H83&lt;16.227,D83&gt;=1.55,F83&gt;=1.5),6.3,IF(AND(H83&gt;=9.35,B83&lt;2.95,D83&gt;=1.75,H83&lt;16.227,D83&gt;=1.55,F83&gt;=1.5),5.58,IF(AND(A83&lt;5.05,B83&gt;=3.3,B83&gt;=3.1,D83&gt;=0.15,G83&gt;=0.174,D83&lt;0.35,F83&lt;1.5),1.35,IF(AND(A83&gt;=5.05,B83&gt;=3.3,B83&gt;=3.1,D83&gt;=0.15,G83&gt;=0.174,D83&lt;0.35,F83&lt;1.5),1.46,IF(AND(B83&lt;2.8,A83&lt;5.65,F83&lt;2.5,H83&lt;10.927,D83&gt;=1.25,D83&lt;1.55,F83&gt;=1.5),4.075,IF(AND(B83&gt;=2.8,A83&lt;5.65,F83&lt;2.5,H83&lt;10.927,D83&gt;=1.25,D83&lt;1.55,F83&gt;=1.5),3.933,IF(AND(A83&lt;6.25,A83&gt;=5.65,F83&lt;2.5,H83&lt;10.927,D83&gt;=1.25,D83&lt;1.55,F83&gt;=1.5),4.533,IF(AND(A83&gt;=6.25,A83&gt;=5.65,F83&lt;2.5,H83&lt;10.927,D83&gt;=1.25,D83&lt;1.55,F83&gt;=1.5),4.3,IF(AND(A83&lt;6.5,H83&gt;=12.278,D83&gt;=1.35,H83&gt;=10.927,D83&gt;=1.25,D83&lt;1.55,F83&gt;=1.5),4.55,IF(AND(A83&gt;=6.5,H83&gt;=12.278,D83&gt;=1.35,H83&gt;=10.927,D83&gt;=1.25,D83&lt;1.55,F83&gt;=1.5),4.775,IF(AND(H83&lt;9.884,D83&lt;2.1,B83&gt;=2.95,D83&gt;=1.75,H83&lt;16.227,D83&gt;=1.55,F83&gt;=1.5),5.5,IF(AND(H83&gt;=9.884,D83&lt;2.1,B83&gt;=2.95,D83&gt;=1.75,H83&lt;16.227,D83&gt;=1.55,F83&gt;=1.5),5.1,IF(AND(H83&lt;10.393,D83&gt;=2.1,B83&gt;=2.95,D83&gt;=1.75,H83&lt;16.227,D83&gt;=1.55,F83&gt;=1.5),5.74,IF(AND(D83&lt;2.25,H83&gt;=10.393,D83&gt;=2.1,B83&gt;=2.95,D83&gt;=1.75,H83&lt;16.227,D83&gt;=1.55,F83&gt;=1.5),5.8,IF(AND(D83&gt;=2.25,H83&gt;=10.393,D83&gt;=2.1,B83&gt;=2.95,D83&gt;=1.75,H83&lt;16.227,D83&gt;=1.55,F83&gt;=1.5),5.4,"shouldnthappen"))))))))))))))))))))))))))))))))</f>
        <v>3.875</v>
      </c>
      <c r="BG83" s="1" t="n">
        <f aca="false">IF(AND(G83&lt;0.096,A83&lt;5.45),2.95,IF(AND(F83&gt;=1.5,G83&gt;=0.096,A83&lt;5.45),3,IF(AND(D83&lt;0.6,A83&lt;5.9,A83&gt;=5.45),1.4,IF(AND(F83&gt;=2.5,D83&gt;=0.6,A83&lt;5.9,A83&gt;=5.45),5.1,IF(AND(A83&lt;7.45,A83&gt;=7.05,A83&gt;=5.9,A83&gt;=5.45),6.167,IF(AND(B83&gt;=3.55,G83&lt;0.587,F83&lt;1.5,G83&gt;=0.096,A83&lt;5.45),1,IF(AND(A83&lt;5.05,G83&gt;=0.587,F83&lt;1.5,G83&gt;=0.096,A83&lt;5.45),1.35,IF(AND(B83&lt;2.75,D83&lt;1.7,A83&lt;7.05,A83&gt;=5.9,A83&gt;=5.45),4.9,IF(AND(A83&lt;6.2,D83&gt;=1.7,A83&lt;7.05,A83&gt;=5.9,A83&gt;=5.45),4.833,IF(AND(H83&lt;17.32,A83&gt;=7.45,A83&gt;=7.05,A83&gt;=5.9,A83&gt;=5.45),6.68,IF(AND(H83&gt;=17.32,A83&gt;=7.45,A83&gt;=7.05,A83&gt;=5.9,A83&gt;=5.45),6.4,IF(AND(G83&lt;0.161,B83&lt;3.55,G83&lt;0.587,F83&lt;1.5,G83&gt;=0.096,A83&lt;5.45),1.5,IF(AND(H83&lt;11.016,A83&gt;=5.05,G83&gt;=0.587,F83&lt;1.5,G83&gt;=0.096,A83&lt;5.45),1.633,IF(AND(H83&lt;11.001,G83&lt;0.372,F83&lt;2.5,D83&gt;=0.6,A83&lt;5.9,A83&gt;=5.45),4.133,IF(AND(H83&gt;=11.001,G83&lt;0.372,F83&lt;2.5,D83&gt;=0.6,A83&lt;5.9,A83&gt;=5.45),4.3,IF(AND(H83&lt;6.808,G83&gt;=0.372,F83&lt;2.5,D83&gt;=0.6,A83&lt;5.9,A83&gt;=5.45),4,IF(AND(A83&gt;=6.75,B83&gt;=2.75,D83&lt;1.7,A83&lt;7.05,A83&gt;=5.9,A83&gt;=5.45),4.84,IF(AND(H83&lt;12.467,G83&gt;=0.161,B83&lt;3.55,G83&lt;0.587,F83&lt;1.5,G83&gt;=0.096,A83&lt;5.45),1.3,IF(AND(D83&lt;0.25,H83&gt;=11.016,A83&gt;=5.05,G83&gt;=0.587,F83&lt;1.5,G83&gt;=0.096,A83&lt;5.45),1.52,IF(AND(D83&gt;=0.25,H83&gt;=11.016,A83&gt;=5.05,G83&gt;=0.587,F83&lt;1.5,G83&gt;=0.096,A83&lt;5.45),1.5,IF(AND(H83&lt;11.218,H83&gt;=6.808,G83&gt;=0.372,F83&lt;2.5,D83&gt;=0.6,A83&lt;5.9,A83&gt;=5.45),3.7,IF(AND(H83&gt;=11.218,H83&gt;=6.808,G83&gt;=0.372,F83&lt;2.5,D83&gt;=0.6,A83&lt;5.9,A83&gt;=5.45),3.9,IF(AND(B83&lt;2.95,A83&lt;6.75,B83&gt;=2.75,D83&lt;1.7,A83&lt;7.05,A83&gt;=5.9,A83&gt;=5.45),4.2,IF(AND(B83&gt;=2.95,A83&lt;6.75,B83&gt;=2.75,D83&lt;1.7,A83&lt;7.05,A83&gt;=5.9,A83&gt;=5.45),4.6,IF(AND(D83&gt;=2.45,A83&lt;6.85,A83&gt;=6.2,D83&gt;=1.7,A83&lt;7.05,A83&gt;=5.9,A83&gt;=5.45),5.9,IF(AND(G83&lt;0.312,A83&gt;=6.85,A83&gt;=6.2,D83&gt;=1.7,A83&lt;7.05,A83&gt;=5.9,A83&gt;=5.45),5.1,IF(AND(G83&gt;=0.312,A83&gt;=6.85,A83&gt;=6.2,D83&gt;=1.7,A83&lt;7.05,A83&gt;=5.9,A83&gt;=5.45),5.4,IF(AND(G83&lt;0.251,H83&gt;=12.467,G83&gt;=0.161,B83&lt;3.55,G83&lt;0.587,F83&lt;1.5,G83&gt;=0.096,A83&lt;5.45),1.35,IF(AND(G83&gt;=0.251,H83&gt;=12.467,G83&gt;=0.161,B83&lt;3.55,G83&lt;0.587,F83&lt;1.5,G83&gt;=0.096,A83&lt;5.45),1.467,IF(AND(G83&gt;=0.628,D83&lt;2.45,A83&lt;6.85,A83&gt;=6.2,D83&gt;=1.7,A83&lt;7.05,A83&gt;=5.9,A83&gt;=5.45),5.1,IF(AND(A83&gt;=6.75,G83&lt;0.628,D83&lt;2.45,A83&lt;6.85,A83&gt;=6.2,D83&gt;=1.7,A83&lt;7.05,A83&gt;=5.9,A83&gt;=5.45),5.9,IF(AND(H83&lt;11.824,A83&lt;6.75,G83&lt;0.628,D83&lt;2.45,A83&lt;6.85,A83&gt;=6.2,D83&gt;=1.7,A83&lt;7.05,A83&gt;=5.9,A83&gt;=5.45),5.44,IF(AND(H83&lt;14.378,H83&gt;=11.824,A83&lt;6.75,G83&lt;0.628,D83&lt;2.45,A83&lt;6.85,A83&gt;=6.2,D83&gt;=1.7,A83&lt;7.05,A83&gt;=5.9,A83&gt;=5.45),5.6,IF(AND(H83&gt;=14.378,H83&gt;=11.824,A83&lt;6.75,G83&lt;0.628,D83&lt;2.45,A83&lt;6.85,A83&gt;=6.2,D83&gt;=1.7,A83&lt;7.05,A83&gt;=5.9,A83&gt;=5.45),5.8,"shouldnthappen"))))))))))))))))))))))))))))))))))</f>
        <v>3.7</v>
      </c>
      <c r="BH83" s="1" t="n">
        <f aca="false">IF(AND(G83&gt;=0.905,F83&lt;1.5),1.8,IF(AND(H83&lt;5.523,G83&lt;0.905,F83&lt;1.5),1,IF(AND(D83&gt;=0.4,H83&gt;=5.523,G83&lt;0.905,F83&lt;1.5),1.7,IF(AND(G83&gt;=0.878,D83&lt;1.35,F83&lt;2.5,F83&gt;=1.5),4.4,IF(AND(A83&lt;5.4,D83&gt;=1.35,F83&lt;2.5,F83&gt;=1.5),3.9,IF(AND(G83&lt;0.177,B83&lt;3.15,F83&gt;=2.5,F83&gt;=1.5),6.15,IF(AND(H83&lt;10.393,B83&gt;=3.15,F83&gt;=2.5,F83&gt;=1.5),5.94,IF(AND(H83&gt;=10.393,B83&gt;=3.15,F83&gt;=2.5,F83&gt;=1.5),5.467,IF(AND(D83&gt;=1.25,G83&lt;0.878,D83&lt;1.35,F83&lt;2.5,F83&gt;=1.5),4.18,IF(AND(G83&gt;=0.709,A83&gt;=5.4,D83&gt;=1.35,F83&lt;2.5,F83&gt;=1.5),4.9,IF(AND(B83&lt;2.6,G83&gt;=0.177,B83&lt;3.15,F83&gt;=2.5,F83&gt;=1.5),4.8,IF(AND(A83&lt;4.35,A83&lt;5.05,D83&lt;0.4,H83&gt;=5.523,G83&lt;0.905,F83&lt;1.5),1.1,IF(AND(A83&gt;=5.6,A83&gt;=5.05,D83&lt;0.4,H83&gt;=5.523,G83&lt;0.905,F83&lt;1.5),1.7,IF(AND(D83&lt;1.05,D83&lt;1.25,G83&lt;0.878,D83&lt;1.35,F83&lt;2.5,F83&gt;=1.5),3.6,IF(AND(D83&gt;=1.55,G83&lt;0.709,A83&gt;=5.4,D83&gt;=1.35,F83&lt;2.5,F83&gt;=1.5),4.975,IF(AND(D83&lt;1.7,B83&gt;=2.6,G83&gt;=0.177,B83&lt;3.15,F83&gt;=2.5,F83&gt;=1.5),5.8,IF(AND(B83&lt;3.15,A83&gt;=4.35,A83&lt;5.05,D83&lt;0.4,H83&gt;=5.523,G83&lt;0.905,F83&lt;1.5),1.46,IF(AND(A83&gt;=5.45,A83&lt;5.6,A83&gt;=5.05,D83&lt;0.4,H83&gt;=5.523,G83&lt;0.905,F83&lt;1.5),1.35,IF(AND(H83&lt;10.974,D83&gt;=1.05,D83&lt;1.25,G83&lt;0.878,D83&lt;1.35,F83&lt;2.5,F83&gt;=1.5),3.8,IF(AND(H83&gt;=13.654,D83&lt;1.55,G83&lt;0.709,A83&gt;=5.4,D83&gt;=1.35,F83&lt;2.5,F83&gt;=1.5),4.725,IF(AND(A83&lt;4.5,B83&gt;=3.15,A83&gt;=4.35,A83&lt;5.05,D83&lt;0.4,H83&gt;=5.523,G83&lt;0.905,F83&lt;1.5),1.3,IF(AND(G83&lt;0.676,A83&lt;5.45,A83&lt;5.6,A83&gt;=5.05,D83&lt;0.4,H83&gt;=5.523,G83&lt;0.905,F83&lt;1.5),1.5,IF(AND(G83&gt;=0.676,A83&lt;5.45,A83&lt;5.6,A83&gt;=5.05,D83&lt;0.4,H83&gt;=5.523,G83&lt;0.905,F83&lt;1.5),1.55,IF(AND(A83&lt;5.7,H83&gt;=10.974,D83&gt;=1.05,D83&lt;1.25,G83&lt;0.878,D83&lt;1.35,F83&lt;2.5,F83&gt;=1.5),3.9,IF(AND(A83&gt;=5.7,H83&gt;=10.974,D83&gt;=1.05,D83&lt;1.25,G83&lt;0.878,D83&lt;1.35,F83&lt;2.5,F83&gt;=1.5),3.933,IF(AND(G83&gt;=0.644,H83&lt;13.654,D83&lt;1.55,G83&lt;0.709,A83&gt;=5.4,D83&gt;=1.35,F83&lt;2.5,F83&gt;=1.5),4.4,IF(AND(B83&lt;2.9,A83&lt;6.2,D83&gt;=1.7,B83&gt;=2.6,G83&gt;=0.177,B83&lt;3.15,F83&gt;=2.5,F83&gt;=1.5),5.02,IF(AND(B83&gt;=2.9,A83&lt;6.2,D83&gt;=1.7,B83&gt;=2.6,G83&gt;=0.177,B83&lt;3.15,F83&gt;=2.5,F83&gt;=1.5),4.8,IF(AND(D83&lt;2.2,A83&gt;=6.2,D83&gt;=1.7,B83&gt;=2.6,G83&gt;=0.177,B83&lt;3.15,F83&gt;=2.5,F83&gt;=1.5),5.325,IF(AND(D83&gt;=2.2,A83&gt;=6.2,D83&gt;=1.7,B83&gt;=2.6,G83&gt;=0.177,B83&lt;3.15,F83&gt;=2.5,F83&gt;=1.5),5.1,IF(AND(D83&lt;0.25,A83&gt;=4.5,B83&gt;=3.15,A83&gt;=4.35,A83&lt;5.05,D83&lt;0.4,H83&gt;=5.523,G83&lt;0.905,F83&lt;1.5),1.357,IF(AND(D83&gt;=0.25,A83&gt;=4.5,B83&gt;=3.15,A83&gt;=4.35,A83&lt;5.05,D83&lt;0.4,H83&gt;=5.523,G83&lt;0.905,F83&lt;1.5),1.333,IF(AND(H83&lt;10.723,G83&lt;0.644,H83&lt;13.654,D83&lt;1.55,G83&lt;0.709,A83&gt;=5.4,D83&gt;=1.35,F83&lt;2.5,F83&gt;=1.5),4.6,IF(AND(H83&gt;=10.723,G83&lt;0.644,H83&lt;13.654,D83&lt;1.55,G83&lt;0.709,A83&gt;=5.4,D83&gt;=1.35,F83&lt;2.5,F83&gt;=1.5),4.5,"shouldnthappen"))))))))))))))))))))))))))))))))))</f>
        <v>3.8</v>
      </c>
      <c r="BI83" s="1" t="n">
        <f aca="false">IF(AND(D83&gt;=0.8,A83&lt;5.45),3.9,IF(AND(D83&gt;=0.45,D83&lt;0.8,A83&lt;5.45),1.66,IF(AND(H83&lt;16.447,B83&gt;=3.45,A83&gt;=5.45),1.525,IF(AND(H83&gt;=16.447,B83&gt;=3.45,A83&gt;=5.45),6.4,IF(AND(H83&lt;5.245,D83&lt;0.45,D83&lt;0.8,A83&lt;5.45),1,IF(AND(A83&gt;=7.2,G83&lt;0.154,B83&lt;3.45,A83&gt;=5.45),6.7,IF(AND(D83&lt;1.65,A83&lt;7.2,G83&lt;0.154,B83&lt;3.45,A83&gt;=5.45),4.7,IF(AND(D83&gt;=1.65,A83&lt;7.2,G83&lt;0.154,B83&lt;3.45,A83&gt;=5.45),5.52,IF(AND(D83&gt;=0.25,A83&lt;5.05,H83&gt;=5.245,D83&lt;0.45,D83&lt;0.8,A83&lt;5.45),1.35,IF(AND(H83&lt;6.089,A83&gt;=5.05,H83&gt;=5.245,D83&lt;0.45,D83&lt;0.8,A83&lt;5.45),1.7,IF(AND(D83&lt;1.2,B83&lt;2.6,A83&lt;5.75,G83&gt;=0.154,B83&lt;3.45,A83&gt;=5.45),3.85,IF(AND(D83&gt;=1.2,B83&lt;2.6,A83&lt;5.75,G83&gt;=0.154,B83&lt;3.45,A83&gt;=5.45),4,IF(AND(D83&gt;=1.65,B83&gt;=2.6,A83&lt;5.75,G83&gt;=0.154,B83&lt;3.45,A83&gt;=5.45),4.9,IF(AND(G83&lt;0.353,F83&lt;2.5,A83&gt;=5.75,G83&gt;=0.154,B83&lt;3.45,A83&gt;=5.45),4.25,IF(AND(A83&gt;=7.25,F83&gt;=2.5,A83&gt;=5.75,G83&gt;=0.154,B83&lt;3.45,A83&gt;=5.45),6.45,IF(AND(H83&lt;11.218,D83&lt;0.25,A83&lt;5.05,H83&gt;=5.245,D83&lt;0.45,D83&lt;0.8,A83&lt;5.45),1.42,IF(AND(G83&lt;0.517,H83&gt;=6.089,A83&gt;=5.05,H83&gt;=5.245,D83&lt;0.45,D83&lt;0.8,A83&lt;5.45),1.44,IF(AND(G83&gt;=0.517,H83&gt;=6.089,A83&gt;=5.05,H83&gt;=5.245,D83&lt;0.45,D83&lt;0.8,A83&lt;5.45),1.54,IF(AND(H83&gt;=10.194,D83&lt;1.65,B83&gt;=2.6,A83&lt;5.75,G83&gt;=0.154,B83&lt;3.45,A83&gt;=5.45),4.35,IF(AND(B83&gt;=3.15,G83&gt;=0.353,F83&lt;2.5,A83&gt;=5.75,G83&gt;=0.154,B83&lt;3.45,A83&gt;=5.45),4.7,IF(AND(H83&lt;7.716,A83&lt;7.25,F83&gt;=2.5,A83&gt;=5.75,G83&gt;=0.154,B83&lt;3.45,A83&gt;=5.45),5.04,IF(AND(G83&lt;0.175,H83&gt;=11.218,D83&lt;0.25,A83&lt;5.05,H83&gt;=5.245,D83&lt;0.45,D83&lt;0.8,A83&lt;5.45),1.5,IF(AND(H83&lt;7.713,H83&lt;10.194,D83&lt;1.65,B83&gt;=2.6,A83&lt;5.75,G83&gt;=0.154,B83&lt;3.45,A83&gt;=5.45),4.1,IF(AND(H83&gt;=7.713,H83&lt;10.194,D83&lt;1.65,B83&gt;=2.6,A83&lt;5.75,G83&gt;=0.154,B83&lt;3.45,A83&gt;=5.45),4.2,IF(AND(B83&gt;=3.05,B83&lt;3.15,G83&gt;=0.353,F83&lt;2.5,A83&gt;=5.75,G83&gt;=0.154,B83&lt;3.45,A83&gt;=5.45),4.4,IF(AND(D83&gt;=2.45,H83&gt;=7.716,A83&lt;7.25,F83&gt;=2.5,A83&gt;=5.75,G83&gt;=0.154,B83&lt;3.45,A83&gt;=5.45),5.85,IF(AND(D83&lt;0.15,G83&gt;=0.175,H83&gt;=11.218,D83&lt;0.25,A83&lt;5.05,H83&gt;=5.245,D83&lt;0.45,D83&lt;0.8,A83&lt;5.45),1.1,IF(AND(H83&gt;=16.317,B83&lt;3.05,B83&lt;3.15,G83&gt;=0.353,F83&lt;2.5,A83&gt;=5.75,G83&gt;=0.154,B83&lt;3.45,A83&gt;=5.45),4.8,IF(AND(G83&gt;=0.857,D83&lt;2.45,H83&gt;=7.716,A83&lt;7.25,F83&gt;=2.5,A83&gt;=5.75,G83&gt;=0.154,B83&lt;3.45,A83&gt;=5.45),5.05,IF(AND(G83&lt;0.245,D83&gt;=0.15,G83&gt;=0.175,H83&gt;=11.218,D83&lt;0.25,A83&lt;5.05,H83&gt;=5.245,D83&lt;0.45,D83&lt;0.8,A83&lt;5.45),1.3,IF(AND(G83&gt;=0.245,D83&gt;=0.15,G83&gt;=0.175,H83&gt;=11.218,D83&lt;0.25,A83&lt;5.05,H83&gt;=5.245,D83&lt;0.45,D83&lt;0.8,A83&lt;5.45),1.22,IF(AND(B83&lt;2.85,H83&lt;16.317,B83&lt;3.05,B83&lt;3.15,G83&gt;=0.353,F83&lt;2.5,A83&gt;=5.75,G83&gt;=0.154,B83&lt;3.45,A83&gt;=5.45),4.6,IF(AND(B83&gt;=2.85,H83&lt;16.317,B83&lt;3.05,B83&lt;3.15,G83&gt;=0.353,F83&lt;2.5,A83&gt;=5.75,G83&gt;=0.154,B83&lt;3.45,A83&gt;=5.45),4.633,IF(AND(D83&lt;1.85,G83&lt;0.857,D83&lt;2.45,H83&gt;=7.716,A83&lt;7.25,F83&gt;=2.5,A83&gt;=5.75,G83&gt;=0.154,B83&lt;3.45,A83&gt;=5.45),5.8,IF(AND(H83&lt;11.297,D83&gt;=1.85,G83&lt;0.857,D83&lt;2.45,H83&gt;=7.716,A83&lt;7.25,F83&gt;=2.5,A83&gt;=5.75,G83&gt;=0.154,B83&lt;3.45,A83&gt;=5.45),5.3,IF(AND(G83&lt;0.388,H83&gt;=11.297,D83&gt;=1.85,G83&lt;0.857,D83&lt;2.45,H83&gt;=7.716,A83&lt;7.25,F83&gt;=2.5,A83&gt;=5.75,G83&gt;=0.154,B83&lt;3.45,A83&gt;=5.45),5.4,IF(AND(G83&gt;=0.388,H83&gt;=11.297,D83&gt;=1.85,G83&lt;0.857,D83&lt;2.45,H83&gt;=7.716,A83&lt;7.25,F83&gt;=2.5,A83&gt;=5.75,G83&gt;=0.154,B83&lt;3.45,A83&gt;=5.45),5.6,"shouldnthappen")))))))))))))))))))))))))))))))))))))</f>
        <v>3.85</v>
      </c>
      <c r="BJ83" s="1" t="n">
        <f aca="false">IF(AND(F83&gt;=2,B83&gt;=3.35),6.1,IF(AND(H83&gt;=12.719,F83&lt;1.5,B83&lt;3.35),1.567,IF(AND(H83&lt;5.245,F83&lt;2,B83&gt;=3.35),1,IF(AND(D83&lt;0.15,H83&lt;12.719,F83&lt;1.5,B83&lt;3.35),1.5,IF(AND(D83&gt;=0.35,H83&gt;=5.245,F83&lt;2,B83&gt;=3.35),1.6,IF(AND(A83&lt;4.9,D83&gt;=0.15,H83&lt;12.719,F83&lt;1.5,B83&lt;3.35),1.36,IF(AND(B83&lt;2.65,G83&lt;0.572,D83&lt;1.45,F83&gt;=1.5,B83&lt;3.35),3.5,IF(AND(A83&lt;6.1,F83&lt;2.5,D83&gt;=1.45,F83&gt;=1.5,B83&lt;3.35),5.1,IF(AND(G83&gt;=0.607,D83&lt;0.35,H83&gt;=5.245,F83&lt;2,B83&gt;=3.35),1.65,IF(AND(G83&lt;0.546,A83&gt;=4.9,D83&gt;=0.15,H83&lt;12.719,F83&lt;1.5,B83&lt;3.35),1.2,IF(AND(G83&gt;=0.546,A83&gt;=4.9,D83&gt;=0.15,H83&lt;12.719,F83&lt;1.5,B83&lt;3.35),1.4,IF(AND(A83&gt;=6.3,B83&gt;=2.65,G83&lt;0.572,D83&lt;1.45,F83&gt;=1.5,B83&lt;3.35),4.8,IF(AND(D83&lt;1.15,B83&lt;2.85,G83&gt;=0.572,D83&lt;1.45,F83&gt;=1.5,B83&lt;3.35),3.9,IF(AND(B83&gt;=3.15,B83&gt;=2.85,G83&gt;=0.572,D83&lt;1.45,F83&gt;=1.5,B83&lt;3.35),4.7,IF(AND(B83&lt;2.95,A83&gt;=6.1,F83&lt;2.5,D83&gt;=1.45,F83&gt;=1.5,B83&lt;3.35),4.533,IF(AND(B83&gt;=2.95,A83&gt;=6.1,F83&lt;2.5,D83&gt;=1.45,F83&gt;=1.5,B83&lt;3.35),4.75,IF(AND(A83&gt;=6.7,G83&lt;0.107,F83&gt;=2.5,D83&gt;=1.45,F83&gt;=1.5,B83&lt;3.35),5.7,IF(AND(G83&gt;=0.385,G83&lt;0.607,D83&lt;0.35,H83&gt;=5.245,F83&lt;2,B83&gt;=3.35),1.325,IF(AND(D83&lt;1.25,A83&lt;6.3,B83&gt;=2.65,G83&lt;0.572,D83&lt;1.45,F83&gt;=1.5,B83&lt;3.35),4,IF(AND(D83&gt;=1.25,A83&lt;6.3,B83&gt;=2.65,G83&lt;0.572,D83&lt;1.45,F83&gt;=1.5,B83&lt;3.35),4.18,IF(AND(G83&lt;0.907,D83&gt;=1.15,B83&lt;2.85,G83&gt;=0.572,D83&lt;1.45,F83&gt;=1.5,B83&lt;3.35),4,IF(AND(G83&gt;=0.907,D83&gt;=1.15,B83&lt;2.85,G83&gt;=0.572,D83&lt;1.45,F83&gt;=1.5,B83&lt;3.35),4.4,IF(AND(H83&lt;8.326,B83&lt;3.15,B83&gt;=2.85,G83&gt;=0.572,D83&lt;1.45,F83&gt;=1.5,B83&lt;3.35),3.6,IF(AND(H83&gt;=8.326,B83&lt;3.15,B83&gt;=2.85,G83&gt;=0.572,D83&lt;1.45,F83&gt;=1.5,B83&lt;3.35),4.48,IF(AND(B83&lt;2.95,A83&lt;6.7,G83&lt;0.107,F83&gt;=2.5,D83&gt;=1.45,F83&gt;=1.5,B83&lt;3.35),5.6,IF(AND(B83&gt;=2.95,A83&lt;6.7,G83&lt;0.107,F83&gt;=2.5,D83&gt;=1.45,F83&gt;=1.5,B83&lt;3.35),5.5,IF(AND(G83&lt;0.205,G83&lt;0.432,G83&gt;=0.107,F83&gt;=2.5,D83&gt;=1.45,F83&gt;=1.5,B83&lt;3.35),5.3,IF(AND(B83&gt;=3.05,G83&gt;=0.432,G83&gt;=0.107,F83&gt;=2.5,D83&gt;=1.45,F83&gt;=1.5,B83&lt;3.35),5.86,IF(AND(H83&gt;=14.057,G83&lt;0.385,G83&lt;0.607,D83&lt;0.35,H83&gt;=5.245,F83&lt;2,B83&gt;=3.35),1.7,IF(AND(D83&lt;1.7,G83&gt;=0.205,G83&lt;0.432,G83&gt;=0.107,F83&gt;=2.5,D83&gt;=1.45,F83&gt;=1.5,B83&lt;3.35),5,IF(AND(G83&lt;0.779,B83&lt;3.05,G83&gt;=0.432,G83&gt;=0.107,F83&gt;=2.5,D83&gt;=1.45,F83&gt;=1.5,B83&lt;3.35),4.9,IF(AND(G83&gt;=0.779,B83&lt;3.05,G83&gt;=0.432,G83&gt;=0.107,F83&gt;=2.5,D83&gt;=1.45,F83&gt;=1.5,B83&lt;3.35),5.533,IF(AND(D83&gt;=0.25,H83&lt;14.057,G83&lt;0.385,G83&lt;0.607,D83&lt;0.35,H83&gt;=5.245,F83&lt;2,B83&gt;=3.35),1.4,IF(AND(B83&lt;2.85,D83&gt;=1.7,G83&gt;=0.205,G83&lt;0.432,G83&gt;=0.107,F83&gt;=2.5,D83&gt;=1.45,F83&gt;=1.5,B83&lt;3.35),5.1,IF(AND(B83&gt;=2.85,D83&gt;=1.7,G83&gt;=0.205,G83&lt;0.432,G83&gt;=0.107,F83&gt;=2.5,D83&gt;=1.45,F83&gt;=1.5,B83&lt;3.35),5.15,IF(AND(A83&lt;5.1,D83&lt;0.25,H83&lt;14.057,G83&lt;0.385,G83&lt;0.607,D83&lt;0.35,H83&gt;=5.245,F83&lt;2,B83&gt;=3.35),1.4,IF(AND(A83&gt;=5.1,D83&lt;0.25,H83&lt;14.057,G83&lt;0.385,G83&lt;0.607,D83&lt;0.35,H83&gt;=5.245,F83&lt;2,B83&gt;=3.35),1.5,"shouldnthappen")))))))))))))))))))))))))))))))))))))</f>
        <v>3.5</v>
      </c>
    </row>
    <row r="84" customFormat="false" ht="13.8" hidden="false" customHeight="false" outlineLevel="0" collapsed="false">
      <c r="A84" s="1" t="n">
        <v>5.5</v>
      </c>
      <c r="B84" s="1" t="n">
        <v>2.4</v>
      </c>
      <c r="C84" s="1" t="n">
        <v>3.7</v>
      </c>
      <c r="D84" s="1" t="n">
        <v>1</v>
      </c>
      <c r="E84" s="1" t="s">
        <v>92</v>
      </c>
      <c r="F84" s="1" t="n">
        <v>2</v>
      </c>
      <c r="G84" s="1" t="n">
        <v>0.396191071486101</v>
      </c>
      <c r="H84" s="16" t="n">
        <v>11.1157206511125</v>
      </c>
      <c r="I84" s="11" t="n">
        <f aca="false">C84</f>
        <v>3.7</v>
      </c>
      <c r="J84" s="1" t="n">
        <f aca="false">AVERAGE(M84:BJ84)</f>
        <v>3.74342</v>
      </c>
      <c r="K84" s="15" t="n">
        <f aca="false">1-SQRT(VAR(M84:BJ84, I84)) / AVERAGE(M84:BJ84)</f>
        <v>0.934724651743083</v>
      </c>
      <c r="L84" s="1" t="n">
        <f aca="false">(J84-I84)/I84</f>
        <v>0.0117351351351351</v>
      </c>
      <c r="M84" s="1" t="n">
        <f aca="false">IF(AND(H84&gt;=16.241,B84&gt;=3.35),6.4,IF(AND(D84&gt;=0.75,A84&lt;5.15,B84&lt;3.35),4.1,IF(AND(D84&gt;=1.5,H84&lt;16.241,B84&gt;=3.35),5.767,IF(AND(B84&gt;=3.25,D84&lt;0.75,A84&lt;5.15,B84&lt;3.35),1.58,IF(AND(A84&lt;4.95,D84&lt;1.5,H84&lt;16.241,B84&gt;=3.35),1.4,IF(AND(A84&lt;4.5,B84&lt;3.25,D84&lt;0.75,A84&lt;5.15,B84&lt;3.35),1.26,IF(AND(A84&gt;=4.5,B84&lt;3.25,D84&lt;0.75,A84&lt;5.15,B84&lt;3.35),1.48,IF(AND(G84&lt;0.356,H84&lt;12.557,D84&lt;1.45,A84&gt;=5.15,B84&lt;3.35),4.267,IF(AND(D84&lt;1.25,H84&gt;=12.557,D84&lt;1.45,A84&gt;=5.15,B84&lt;3.35),4.05,IF(AND(D84&gt;=1.35,G84&gt;=0.356,H84&lt;12.557,D84&lt;1.45,A84&gt;=5.15,B84&lt;3.35),4.25,IF(AND(H84&lt;15.086,D84&gt;=1.25,H84&gt;=12.557,D84&lt;1.45,A84&gt;=5.15,B84&lt;3.35),4.4,IF(AND(F84&lt;2.5,G84&gt;=0.44,D84&lt;2.05,D84&gt;=1.45,A84&gt;=5.15,B84&lt;3.35),4.7,IF(AND(H84&lt;10.391,B84&lt;3.15,D84&gt;=2.05,D84&gt;=1.45,A84&gt;=5.15,B84&lt;3.35),5.1,IF(AND(G84&lt;0.505,B84&gt;=3.15,D84&gt;=2.05,D84&gt;=1.45,A84&gt;=5.15,B84&lt;3.35),5.7,IF(AND(G84&gt;=0.505,B84&gt;=3.15,D84&gt;=2.05,D84&gt;=1.45,A84&gt;=5.15,B84&lt;3.35),5.95,IF(AND(D84&gt;=0.5,G84&lt;0.905,A84&gt;=4.95,D84&lt;1.5,H84&lt;16.241,B84&gt;=3.35),1.6,IF(AND(B84&lt;3.6,G84&gt;=0.905,A84&gt;=4.95,D84&lt;1.5,H84&lt;16.241,B84&gt;=3.35),1.7,IF(AND(B84&gt;=3.6,G84&gt;=0.905,A84&gt;=4.95,D84&lt;1.5,H84&lt;16.241,B84&gt;=3.35),1.767,IF(AND(A84&gt;=5.7,D84&lt;1.35,G84&gt;=0.356,H84&lt;12.557,D84&lt;1.45,A84&gt;=5.15,B84&lt;3.35),3.9,IF(AND(A84&lt;6.35,H84&gt;=15.086,D84&gt;=1.25,H84&gt;=12.557,D84&lt;1.45,A84&gt;=5.15,B84&lt;3.35),4.7,IF(AND(A84&gt;=6.35,H84&gt;=15.086,D84&gt;=1.25,H84&gt;=12.557,D84&lt;1.45,A84&gt;=5.15,B84&lt;3.35),4.6,IF(AND(H84&lt;9.252,D84&lt;1.55,G84&lt;0.44,D84&lt;2.05,D84&gt;=1.45,A84&gt;=5.15,B84&lt;3.35),5.08,IF(AND(H84&gt;=9.252,D84&lt;1.55,G84&lt;0.44,D84&lt;2.05,D84&gt;=1.45,A84&gt;=5.15,B84&lt;3.35),4.7,IF(AND(H84&lt;8.477,D84&gt;=1.55,G84&lt;0.44,D84&lt;2.05,D84&gt;=1.45,A84&gt;=5.15,B84&lt;3.35),5.1,IF(AND(H84&gt;=8.477,D84&gt;=1.55,G84&lt;0.44,D84&lt;2.05,D84&gt;=1.45,A84&gt;=5.15,B84&lt;3.35),5.4,IF(AND(H84&lt;8.435,F84&gt;=2.5,G84&gt;=0.44,D84&lt;2.05,D84&gt;=1.45,A84&gt;=5.15,B84&lt;3.35),5.1,IF(AND(H84&gt;=8.435,F84&gt;=2.5,G84&gt;=0.44,D84&lt;2.05,D84&gt;=1.45,A84&gt;=5.15,B84&lt;3.35),4.86,IF(AND(G84&lt;0.543,H84&gt;=10.391,B84&lt;3.15,D84&gt;=2.05,D84&gt;=1.45,A84&gt;=5.15,B84&lt;3.35),5.56,IF(AND(G84&gt;=0.543,H84&gt;=10.391,B84&lt;3.15,D84&gt;=2.05,D84&gt;=1.45,A84&gt;=5.15,B84&lt;3.35),5.8,IF(AND(A84&lt;5.05,D84&lt;0.5,G84&lt;0.905,A84&gt;=4.95,D84&lt;1.5,H84&lt;16.241,B84&gt;=3.35),1.3,IF(AND(H84&lt;6.583,A84&lt;5.7,D84&lt;1.35,G84&gt;=0.356,H84&lt;12.557,D84&lt;1.45,A84&gt;=5.15,B84&lt;3.35),4,IF(AND(G84&lt;0.585,A84&gt;=5.05,D84&lt;0.5,G84&lt;0.905,A84&gt;=4.95,D84&lt;1.5,H84&lt;16.241,B84&gt;=3.35),1.475,IF(AND(G84&lt;0.62,H84&gt;=6.583,A84&lt;5.7,D84&lt;1.35,G84&gt;=0.356,H84&lt;12.557,D84&lt;1.45,A84&gt;=5.15,B84&lt;3.35),3.75,IF(AND(G84&gt;=0.62,H84&gt;=6.583,A84&lt;5.7,D84&lt;1.35,G84&gt;=0.356,H84&lt;12.557,D84&lt;1.45,A84&gt;=5.15,B84&lt;3.35),3.6,IF(AND(B84&lt;3.75,G84&gt;=0.585,A84&gt;=5.05,D84&lt;0.5,G84&lt;0.905,A84&gt;=4.95,D84&lt;1.5,H84&lt;16.241,B84&gt;=3.35),1.5,IF(AND(B84&gt;=3.75,G84&gt;=0.585,A84&gt;=5.05,D84&lt;0.5,G84&lt;0.905,A84&gt;=4.95,D84&lt;1.5,H84&lt;16.241,B84&gt;=3.35),1.6,"shouldnthappen"))))))))))))))))))))))))))))))))))))</f>
        <v>3.75</v>
      </c>
      <c r="N84" s="1" t="n">
        <f aca="false">IF(AND(H84&lt;5.245,B84&lt;3.65,F84&lt;1.5),1,IF(AND(H84&gt;=14.096,B84&gt;=3.65,F84&lt;1.5),1.65,IF(AND(A84&gt;=5.45,H84&gt;=5.245,B84&lt;3.65,F84&lt;1.5),1.3,IF(AND(H84&gt;=13.586,H84&lt;14.096,B84&gt;=3.65,F84&lt;1.5),1.3,IF(AND(H84&lt;10.258,D84&lt;1.25,F84&lt;2.5,F84&gt;=1.5),3.38,IF(AND(H84&lt;6.982,D84&gt;=1.25,F84&lt;2.5,F84&gt;=1.5),3.96,IF(AND(H84&gt;=13.646,D84&lt;2.05,F84&gt;=2.5,F84&gt;=1.5),6.1,IF(AND(B84&lt;3.05,A84&lt;5.45,H84&gt;=5.245,B84&lt;3.65,F84&lt;1.5),1.375,IF(AND(H84&lt;6.543,H84&lt;13.586,H84&lt;14.096,B84&gt;=3.65,F84&lt;1.5),1.4,IF(AND(H84&gt;=6.543,H84&lt;13.586,H84&lt;14.096,B84&gt;=3.65,F84&lt;1.5),1.5,IF(AND(H84&lt;11.522,H84&gt;=10.258,D84&lt;1.25,F84&lt;2.5,F84&gt;=1.5),3.733,IF(AND(H84&gt;=11.522,H84&gt;=10.258,D84&lt;1.25,F84&lt;2.5,F84&gt;=1.5),3.92,IF(AND(H84&lt;5.767,H84&lt;13.646,D84&lt;2.05,F84&gt;=2.5,F84&gt;=1.5),4.5,IF(AND(A84&lt;6.8,B84&lt;3.15,D84&gt;=2.05,F84&gt;=2.5,F84&gt;=1.5),5.6,IF(AND(A84&gt;=6.8,B84&lt;3.15,D84&gt;=2.05,F84&gt;=2.5,F84&gt;=1.5),5.1,IF(AND(B84&lt;3.25,B84&gt;=3.15,D84&gt;=2.05,F84&gt;=2.5,F84&gt;=1.5),5.8,IF(AND(B84&gt;=3.25,B84&gt;=3.15,D84&gt;=2.05,F84&gt;=2.5,F84&gt;=1.5),5.65,IF(AND(B84&lt;3.15,B84&gt;=3.05,A84&lt;5.45,H84&gt;=5.245,B84&lt;3.65,F84&lt;1.5),1.5,IF(AND(G84&gt;=0.735,H84&lt;13.665,H84&gt;=6.982,D84&gt;=1.25,F84&lt;2.5,F84&gt;=1.5),4.2,IF(AND(H84&lt;14.03,H84&gt;=13.665,H84&gt;=6.982,D84&gt;=1.25,F84&lt;2.5,F84&gt;=1.5),4.8,IF(AND(A84&gt;=6.6,H84&gt;=5.767,H84&lt;13.646,D84&lt;2.05,F84&gt;=2.5,F84&gt;=1.5),6.05,IF(AND(G84&gt;=0.934,B84&gt;=3.15,B84&gt;=3.05,A84&lt;5.45,H84&gt;=5.245,B84&lt;3.65,F84&lt;1.5),1.7,IF(AND(D84&gt;=1.55,G84&lt;0.735,H84&lt;13.665,H84&gt;=6.982,D84&gt;=1.25,F84&lt;2.5,F84&gt;=1.5),5.1,IF(AND(D84&lt;1.45,H84&gt;=14.03,H84&gt;=13.665,H84&gt;=6.982,D84&gt;=1.25,F84&lt;2.5,F84&gt;=1.5),4.7,IF(AND(D84&gt;=1.45,H84&gt;=14.03,H84&gt;=13.665,H84&gt;=6.982,D84&gt;=1.25,F84&lt;2.5,F84&gt;=1.5),4.5,IF(AND(A84&gt;=6.2,A84&lt;6.6,H84&gt;=5.767,H84&lt;13.646,D84&lt;2.05,F84&gt;=2.5,F84&gt;=1.5),5.325,IF(AND(B84&lt;3.25,G84&lt;0.934,B84&gt;=3.15,B84&gt;=3.05,A84&lt;5.45,H84&gt;=5.245,B84&lt;3.65,F84&lt;1.5),1.3,IF(AND(D84&lt;1.35,D84&lt;1.55,G84&lt;0.735,H84&lt;13.665,H84&gt;=6.982,D84&gt;=1.25,F84&lt;2.5,F84&gt;=1.5),4.25,IF(AND(H84&lt;8.435,A84&lt;6.2,A84&lt;6.6,H84&gt;=5.767,H84&lt;13.646,D84&lt;2.05,F84&gt;=2.5,F84&gt;=1.5),5.1,IF(AND(H84&gt;=8.435,A84&lt;6.2,A84&lt;6.6,H84&gt;=5.767,H84&lt;13.646,D84&lt;2.05,F84&gt;=2.5,F84&gt;=1.5),4.9,IF(AND(A84&gt;=5.15,B84&gt;=3.25,G84&lt;0.934,B84&gt;=3.15,B84&gt;=3.05,A84&lt;5.45,H84&gt;=5.245,B84&lt;3.65,F84&lt;1.5),1.5,IF(AND(B84&lt;2.9,D84&gt;=1.35,D84&lt;1.55,G84&lt;0.735,H84&lt;13.665,H84&gt;=6.982,D84&gt;=1.25,F84&lt;2.5,F84&gt;=1.5),4.6,IF(AND(B84&gt;=2.9,D84&gt;=1.35,D84&lt;1.55,G84&lt;0.735,H84&lt;13.665,H84&gt;=6.982,D84&gt;=1.25,F84&lt;2.5,F84&gt;=1.5),4.52,IF(AND(G84&gt;=0.862,A84&lt;5.15,B84&gt;=3.25,G84&lt;0.934,B84&gt;=3.15,B84&gt;=3.05,A84&lt;5.45,H84&gt;=5.245,B84&lt;3.65,F84&lt;1.5),1.5,IF(AND(H84&lt;9.35,G84&lt;0.862,A84&lt;5.15,B84&gt;=3.25,G84&lt;0.934,B84&gt;=3.15,B84&gt;=3.05,A84&lt;5.45,H84&gt;=5.245,B84&lt;3.65,F84&lt;1.5),1.38,IF(AND(H84&gt;=9.35,G84&lt;0.862,A84&lt;5.15,B84&gt;=3.25,G84&lt;0.934,B84&gt;=3.15,B84&gt;=3.05,A84&lt;5.45,H84&gt;=5.245,B84&lt;3.65,F84&lt;1.5),1.4,"shouldnthappen"))))))))))))))))))))))))))))))))))))</f>
        <v>3.733</v>
      </c>
      <c r="O84" s="1" t="n">
        <f aca="false">IF(AND(B84&lt;2.75,A84&lt;5.55),3.96,IF(AND(H84&lt;9.205,A84&lt;5.9,A84&gt;=5.55),3.85,IF(AND(A84&lt;4.35,D84&lt;0.35,B84&gt;=2.75,A84&lt;5.55),1.1,IF(AND(B84&lt;3.65,D84&gt;=0.35,B84&gt;=2.75,A84&lt;5.55),1.65,IF(AND(B84&gt;=3.65,D84&gt;=0.35,B84&gt;=2.75,A84&lt;5.55),1.9,IF(AND(G84&gt;=0.732,H84&gt;=9.205,A84&lt;5.9,A84&gt;=5.55),4.9,IF(AND(G84&lt;0.273,G84&lt;0.732,H84&gt;=9.205,A84&lt;5.9,A84&gt;=5.55),4.5,IF(AND(A84&lt;6.3,G84&lt;0.422,F84&lt;2.5,A84&gt;=5.9,A84&gt;=5.55),5.1,IF(AND(A84&gt;=6.3,G84&lt;0.422,F84&lt;2.5,A84&gt;=5.9,A84&gt;=5.55),4.76,IF(AND(B84&lt;2.4,G84&gt;=0.422,F84&lt;2.5,A84&gt;=5.9,A84&gt;=5.55),4.45,IF(AND(A84&gt;=7,G84&gt;=0.628,F84&gt;=2.5,A84&gt;=5.9,A84&gt;=5.55),6.45,IF(AND(D84&lt;0.15,H84&lt;13.924,A84&gt;=4.35,D84&lt;0.35,B84&gt;=2.75,A84&lt;5.55),1.5,IF(AND(B84&lt;3.15,H84&gt;=13.924,A84&gt;=4.35,D84&lt;0.35,B84&gt;=2.75,A84&lt;5.55),1.56,IF(AND(B84&gt;=3.15,H84&gt;=13.924,A84&gt;=4.35,D84&lt;0.35,B84&gt;=2.75,A84&lt;5.55),1.3,IF(AND(H84&lt;14.316,G84&gt;=0.273,G84&lt;0.732,H84&gt;=9.205,A84&lt;5.9,A84&gt;=5.55),3.95,IF(AND(H84&gt;=14.316,G84&gt;=0.273,G84&lt;0.732,H84&gt;=9.205,A84&lt;5.9,A84&gt;=5.55),4.1,IF(AND(A84&lt;6.2,B84&gt;=2.4,G84&gt;=0.422,F84&lt;2.5,A84&gt;=5.9,A84&gt;=5.55),4.3,IF(AND(A84&gt;=7.05,G84&lt;0.364,G84&lt;0.628,F84&gt;=2.5,A84&gt;=5.9,A84&gt;=5.55),6.1,IF(AND(A84&gt;=7.55,G84&gt;=0.364,G84&lt;0.628,F84&gt;=2.5,A84&gt;=5.9,A84&gt;=5.55),6.4,IF(AND(A84&lt;6.15,A84&lt;7,G84&gt;=0.628,F84&gt;=2.5,A84&gt;=5.9,A84&gt;=5.55),4.9,IF(AND(D84&lt;1.45,A84&gt;=6.2,B84&gt;=2.4,G84&gt;=0.422,F84&lt;2.5,A84&gt;=5.9,A84&gt;=5.55),4.64,IF(AND(D84&gt;=1.45,A84&gt;=6.2,B84&gt;=2.4,G84&gt;=0.422,F84&lt;2.5,A84&gt;=5.9,A84&gt;=5.55),4.9,IF(AND(D84&lt;1.65,A84&lt;7.05,G84&lt;0.364,G84&lt;0.628,F84&gt;=2.5,A84&gt;=5.9,A84&gt;=5.55),5.1,IF(AND(D84&gt;=2.35,A84&lt;7.55,G84&gt;=0.364,G84&lt;0.628,F84&gt;=2.5,A84&gt;=5.9,A84&gt;=5.55),5.633,IF(AND(D84&lt;2.15,A84&gt;=6.15,A84&lt;7,G84&gt;=0.628,F84&gt;=2.5,A84&gt;=5.9,A84&gt;=5.55),5.1,IF(AND(D84&gt;=2.15,A84&gt;=6.15,A84&lt;7,G84&gt;=0.628,F84&gt;=2.5,A84&gt;=5.9,A84&gt;=5.55),5.267,IF(AND(A84&lt;4.9,A84&lt;5.05,D84&gt;=0.15,H84&lt;13.924,A84&gt;=4.35,D84&lt;0.35,B84&gt;=2.75,A84&lt;5.55),1.375,IF(AND(A84&gt;=4.9,A84&lt;5.05,D84&gt;=0.15,H84&lt;13.924,A84&gt;=4.35,D84&lt;0.35,B84&gt;=2.75,A84&lt;5.55),1.3,IF(AND(A84&lt;5.45,A84&gt;=5.05,D84&gt;=0.15,H84&lt;13.924,A84&gt;=4.35,D84&lt;0.35,B84&gt;=2.75,A84&lt;5.55),1.475,IF(AND(A84&gt;=5.45,A84&gt;=5.05,D84&gt;=0.15,H84&lt;13.924,A84&gt;=4.35,D84&lt;0.35,B84&gt;=2.75,A84&lt;5.55),1.4,IF(AND(B84&gt;=3.25,D84&lt;2.35,A84&lt;7.55,G84&gt;=0.364,G84&lt;0.628,F84&gt;=2.5,A84&gt;=5.9,A84&gt;=5.55),5.7,IF(AND(G84&lt;0.006,G84&lt;0.107,D84&gt;=1.65,A84&lt;7.05,G84&lt;0.364,G84&lt;0.628,F84&gt;=2.5,A84&gt;=5.9,A84&gt;=5.55),5.5,IF(AND(G84&gt;=0.006,G84&lt;0.107,D84&gt;=1.65,A84&lt;7.05,G84&lt;0.364,G84&lt;0.628,F84&gt;=2.5,A84&gt;=5.9,A84&gt;=5.55),5.667,IF(AND(D84&lt;2.2,G84&gt;=0.107,D84&gt;=1.65,A84&lt;7.05,G84&lt;0.364,G84&lt;0.628,F84&gt;=2.5,A84&gt;=5.9,A84&gt;=5.55),5.35,IF(AND(D84&gt;=2.2,G84&gt;=0.107,D84&gt;=1.65,A84&lt;7.05,G84&lt;0.364,G84&lt;0.628,F84&gt;=2.5,A84&gt;=5.9,A84&gt;=5.55),5.2,IF(AND(D84&lt;2.25,B84&lt;3.25,D84&lt;2.35,A84&lt;7.55,G84&gt;=0.364,G84&lt;0.628,F84&gt;=2.5,A84&gt;=5.9,A84&gt;=5.55),5.8,IF(AND(D84&gt;=2.25,B84&lt;3.25,D84&lt;2.35,A84&lt;7.55,G84&gt;=0.364,G84&lt;0.628,F84&gt;=2.5,A84&gt;=5.9,A84&gt;=5.55),5.9,"shouldnthappen")))))))))))))))))))))))))))))))))))))</f>
        <v>3.96</v>
      </c>
      <c r="P84" s="1" t="n">
        <f aca="false">IF(AND(D84&gt;=0.75,A84&lt;5.55),3.9,IF(AND(H84&lt;7.482,A84&gt;=5.55),3.45,IF(AND(B84&gt;=3.15,B84&lt;3.25,D84&lt;0.75,A84&lt;5.55),1.262,IF(AND(G84&gt;=0.446,B84&lt;3.15,B84&lt;3.25,D84&lt;0.75,A84&lt;5.55),1.1,IF(AND(G84&lt;0.408,A84&lt;5.05,B84&gt;=3.25,D84&lt;0.75,A84&lt;5.55),1.4,IF(AND(G84&gt;=0.408,A84&lt;5.05,B84&gt;=3.25,D84&lt;0.75,A84&lt;5.55),1.233,IF(AND(G84&gt;=0.676,A84&gt;=5.05,B84&gt;=3.25,D84&lt;0.75,A84&lt;5.55),1.72,IF(AND(H84&lt;9.386,A84&lt;5.85,F84&lt;2.5,H84&gt;=7.482,A84&gt;=5.55),3.5,IF(AND(H84&gt;=9.386,A84&lt;5.85,F84&lt;2.5,H84&gt;=7.482,A84&gt;=5.55),4.275,IF(AND(H84&gt;=16.284,G84&lt;0.865,F84&gt;=2.5,H84&gt;=7.482,A84&gt;=5.55),6.6,IF(AND(G84&lt;0.912,G84&gt;=0.865,F84&gt;=2.5,H84&gt;=7.482,A84&gt;=5.55),4.8,IF(AND(G84&gt;=0.912,G84&gt;=0.865,F84&gt;=2.5,H84&gt;=7.482,A84&gt;=5.55),5.175,IF(AND(A84&gt;=4.95,G84&lt;0.446,B84&lt;3.15,B84&lt;3.25,D84&lt;0.75,A84&lt;5.55),1.6,IF(AND(H84&gt;=12.974,G84&lt;0.676,A84&gt;=5.05,B84&gt;=3.25,D84&lt;0.75,A84&lt;5.55),1.3,IF(AND(D84&lt;1.45,H84&lt;13.531,A84&gt;=5.85,F84&lt;2.5,H84&gt;=7.482,A84&gt;=5.55),4.2,IF(AND(D84&gt;=1.45,H84&lt;13.531,A84&gt;=5.85,F84&lt;2.5,H84&gt;=7.482,A84&gt;=5.55),4.967,IF(AND(G84&lt;0.187,H84&gt;=13.531,A84&gt;=5.85,F84&lt;2.5,H84&gt;=7.482,A84&gt;=5.55),5,IF(AND(H84&gt;=12.675,A84&lt;4.95,G84&lt;0.446,B84&lt;3.15,B84&lt;3.25,D84&lt;0.75,A84&lt;5.55),1.5,IF(AND(H84&lt;10.826,H84&lt;12.974,G84&lt;0.676,A84&gt;=5.05,B84&gt;=3.25,D84&lt;0.75,A84&lt;5.55),1.46,IF(AND(H84&gt;=10.826,H84&lt;12.974,G84&lt;0.676,A84&gt;=5.05,B84&gt;=3.25,D84&lt;0.75,A84&lt;5.55),1.4,IF(AND(A84&lt;6.15,G84&gt;=0.187,H84&gt;=13.531,A84&gt;=5.85,F84&lt;2.5,H84&gt;=7.482,A84&gt;=5.55),4.7,IF(AND(A84&lt;6.85,B84&lt;2.95,H84&lt;16.284,G84&lt;0.865,F84&gt;=2.5,H84&gt;=7.482,A84&gt;=5.55),5.32,IF(AND(A84&gt;=6.85,B84&lt;2.95,H84&lt;16.284,G84&lt;0.865,F84&gt;=2.5,H84&gt;=7.482,A84&gt;=5.55),6.567,IF(AND(A84&lt;4.85,H84&lt;12.675,A84&lt;4.95,G84&lt;0.446,B84&lt;3.15,B84&lt;3.25,D84&lt;0.75,A84&lt;5.55),1.4,IF(AND(A84&gt;=4.85,H84&lt;12.675,A84&lt;4.95,G84&lt;0.446,B84&lt;3.15,B84&lt;3.25,D84&lt;0.75,A84&lt;5.55),1.5,IF(AND(B84&lt;3.1,A84&gt;=6.15,G84&gt;=0.187,H84&gt;=13.531,A84&gt;=5.85,F84&lt;2.5,H84&gt;=7.482,A84&gt;=5.55),4.467,IF(AND(B84&gt;=3.1,A84&gt;=6.15,G84&gt;=0.187,H84&gt;=13.531,A84&gt;=5.85,F84&lt;2.5,H84&gt;=7.482,A84&gt;=5.55),4.7,IF(AND(G84&gt;=0.379,B84&lt;3.15,B84&gt;=2.95,H84&lt;16.284,G84&lt;0.865,F84&gt;=2.5,H84&gt;=7.482,A84&gt;=5.55),5.733,IF(AND(A84&lt;6.6,B84&gt;=3.15,B84&gt;=2.95,H84&lt;16.284,G84&lt;0.865,F84&gt;=2.5,H84&gt;=7.482,A84&gt;=5.55),5.38,IF(AND(A84&lt;6.7,G84&lt;0.379,B84&lt;3.15,B84&gt;=2.95,H84&lt;16.284,G84&lt;0.865,F84&gt;=2.5,H84&gt;=7.482,A84&gt;=5.55),5.3,IF(AND(A84&gt;=6.7,G84&lt;0.379,B84&lt;3.15,B84&gt;=2.95,H84&lt;16.284,G84&lt;0.865,F84&gt;=2.5,H84&gt;=7.482,A84&gt;=5.55),5.16,IF(AND(A84&lt;7.05,A84&gt;=6.6,B84&gt;=3.15,B84&gt;=2.95,H84&lt;16.284,G84&lt;0.865,F84&gt;=2.5,H84&gt;=7.482,A84&gt;=5.55),5.78,IF(AND(A84&gt;=7.05,A84&gt;=6.6,B84&gt;=3.15,B84&gt;=2.95,H84&lt;16.284,G84&lt;0.865,F84&gt;=2.5,H84&gt;=7.482,A84&gt;=5.55),6.1,"shouldnthappen")))))))))))))))))))))))))))))))))</f>
        <v>3.9</v>
      </c>
      <c r="Q84" s="1" t="n">
        <f aca="false">IF(AND(G84&gt;=0.422,B84&lt;3.25,F84&lt;1.5),1.25,IF(AND(G84&gt;=0.082,G84&lt;0.125,F84&gt;=1.5),6.7,IF(AND(G84&lt;0.251,G84&lt;0.422,B84&lt;3.25,F84&lt;1.5),1.38,IF(AND(G84&gt;=0.251,G84&lt;0.422,B84&lt;3.25,F84&lt;1.5),1.55,IF(AND(G84&gt;=0.385,G84&lt;0.633,B84&gt;=3.25,F84&lt;1.5),1.367,IF(AND(B84&lt;3.35,G84&gt;=0.633,B84&gt;=3.25,F84&lt;1.5),1.7,IF(AND(A84&lt;5.85,G84&lt;0.082,G84&lt;0.125,F84&gt;=1.5),4.5,IF(AND(F84&gt;=2.5,D84&lt;1.6,G84&gt;=0.125,F84&gt;=1.5),5.05,IF(AND(H84&gt;=16.774,D84&gt;=1.6,G84&gt;=0.125,F84&gt;=1.5),6.4,IF(AND(D84&gt;=0.5,G84&lt;0.385,G84&lt;0.633,B84&gt;=3.25,F84&lt;1.5),1.6,IF(AND(B84&lt;3.6,B84&gt;=3.35,G84&gt;=0.633,B84&gt;=3.25,F84&lt;1.5),1.55,IF(AND(B84&gt;=3.6,B84&gt;=3.35,G84&gt;=0.633,B84&gt;=3.25,F84&lt;1.5),1.6,IF(AND(D84&lt;1.65,A84&gt;=5.85,G84&lt;0.082,G84&lt;0.125,F84&gt;=1.5),4.7,IF(AND(A84&lt;5.3,F84&lt;2.5,D84&lt;1.6,G84&gt;=0.125,F84&gt;=1.5),3.15,IF(AND(B84&gt;=3.2,H84&lt;16.774,D84&gt;=1.6,G84&gt;=0.125,F84&gt;=1.5),5.675,IF(AND(H84&lt;11.767,D84&lt;0.5,G84&lt;0.385,G84&lt;0.633,B84&gt;=3.25,F84&lt;1.5),1.5,IF(AND(H84&gt;=11.767,D84&lt;0.5,G84&lt;0.385,G84&lt;0.633,B84&gt;=3.25,F84&lt;1.5),1.367,IF(AND(H84&lt;8.367,D84&gt;=1.65,A84&gt;=5.85,G84&lt;0.082,G84&lt;0.125,F84&gt;=1.5),5.7,IF(AND(H84&gt;=8.367,D84&gt;=1.65,A84&gt;=5.85,G84&lt;0.082,G84&lt;0.125,F84&gt;=1.5),5.575,IF(AND(A84&gt;=7.1,B84&lt;3.2,H84&lt;16.774,D84&gt;=1.6,G84&gt;=0.125,F84&gt;=1.5),6.3,IF(AND(H84&gt;=15.395,B84&lt;2.85,A84&gt;=5.3,F84&lt;2.5,D84&lt;1.6,G84&gt;=0.125,F84&gt;=1.5),4.8,IF(AND(H84&lt;8.486,B84&gt;=2.85,A84&gt;=5.3,F84&lt;2.5,D84&lt;1.6,G84&gt;=0.125,F84&gt;=1.5),3.85,IF(AND(D84&gt;=2.1,A84&lt;7.1,B84&lt;3.2,H84&lt;16.774,D84&gt;=1.6,G84&gt;=0.125,F84&gt;=1.5),5.5,IF(AND(B84&gt;=2.75,H84&lt;15.395,B84&lt;2.85,A84&gt;=5.3,F84&lt;2.5,D84&lt;1.6,G84&gt;=0.125,F84&gt;=1.5),4.489,IF(AND(H84&gt;=15.168,H84&gt;=8.486,B84&gt;=2.85,A84&gt;=5.3,F84&lt;2.5,D84&lt;1.6,G84&gt;=0.125,F84&gt;=1.5),4.7,IF(AND(G84&gt;=0.519,D84&lt;2.1,A84&lt;7.1,B84&lt;3.2,H84&lt;16.774,D84&gt;=1.6,G84&gt;=0.125,F84&gt;=1.5),4.925,IF(AND(G84&gt;=0.897,B84&lt;2.75,H84&lt;15.395,B84&lt;2.85,A84&gt;=5.3,F84&lt;2.5,D84&lt;1.6,G84&gt;=0.125,F84&gt;=1.5),4.567,IF(AND(A84&lt;5.65,H84&lt;15.168,H84&gt;=8.486,B84&gt;=2.85,A84&gt;=5.3,F84&lt;2.5,D84&lt;1.6,G84&gt;=0.125,F84&gt;=1.5),4.5,IF(AND(G84&lt;0.23,G84&lt;0.519,D84&lt;2.1,A84&lt;7.1,B84&lt;3.2,H84&lt;16.774,D84&gt;=1.6,G84&gt;=0.125,F84&gt;=1.5),5,IF(AND(A84&lt;5.9,G84&lt;0.897,B84&lt;2.75,H84&lt;15.395,B84&lt;2.85,A84&gt;=5.3,F84&lt;2.5,D84&lt;1.6,G84&gt;=0.125,F84&gt;=1.5),4.1,IF(AND(A84&gt;=5.9,G84&lt;0.897,B84&lt;2.75,H84&lt;15.395,B84&lt;2.85,A84&gt;=5.3,F84&lt;2.5,D84&lt;1.6,G84&gt;=0.125,F84&gt;=1.5),4.5,IF(AND(A84&lt;6.05,A84&gt;=5.65,H84&lt;15.168,H84&gt;=8.486,B84&gt;=2.85,A84&gt;=5.3,F84&lt;2.5,D84&lt;1.6,G84&gt;=0.125,F84&gt;=1.5),4.2,IF(AND(A84&gt;=6.05,A84&gt;=5.65,H84&lt;15.168,H84&gt;=8.486,B84&gt;=2.85,A84&gt;=5.3,F84&lt;2.5,D84&lt;1.6,G84&gt;=0.125,F84&gt;=1.5),4.35,IF(AND(D84&lt;1.95,G84&gt;=0.23,G84&lt;0.519,D84&lt;2.1,A84&lt;7.1,B84&lt;3.2,H84&lt;16.774,D84&gt;=1.6,G84&gt;=0.125,F84&gt;=1.5),5.3,IF(AND(D84&gt;=1.95,G84&gt;=0.23,G84&lt;0.519,D84&lt;2.1,A84&lt;7.1,B84&lt;3.2,H84&lt;16.774,D84&gt;=1.6,G84&gt;=0.125,F84&gt;=1.5),5.2,"shouldnthappen")))))))))))))))))))))))))))))))))))</f>
        <v>4.1</v>
      </c>
      <c r="R84" s="1" t="n">
        <f aca="false">IF(AND(G84&gt;=0.901,F84&lt;1.5),1.9,IF(AND(H84&lt;5.523,D84&lt;0.35,G84&lt;0.901,F84&lt;1.5),1,IF(AND(B84&lt;3.6,D84&gt;=0.35,G84&lt;0.901,F84&lt;1.5),1.575,IF(AND(B84&gt;=3.6,D84&gt;=0.35,G84&lt;0.901,F84&lt;1.5),1.5,IF(AND(G84&gt;=0.837,D84&lt;1.15,D84&lt;1.45,F84&gt;=1.5),3,IF(AND(G84&gt;=0.66,D84&gt;=1.15,D84&lt;1.45,F84&gt;=1.5),4,IF(AND(F84&gt;=2.5,D84&lt;1.55,D84&gt;=1.45,F84&gt;=1.5),5.025,IF(AND(F84&lt;2.5,D84&gt;=1.55,D84&gt;=1.45,F84&gt;=1.5),4.933,IF(AND(B84&lt;2.45,G84&lt;0.837,D84&lt;1.15,D84&lt;1.45,F84&gt;=1.5),3.3,IF(AND(B84&gt;=2.45,G84&lt;0.837,D84&lt;1.15,D84&lt;1.45,F84&gt;=1.5),3.86,IF(AND(B84&gt;=3.05,F84&lt;2.5,D84&lt;1.55,D84&gt;=1.45,F84&gt;=1.5),4.8,IF(AND(D84&gt;=2.45,F84&gt;=2.5,D84&gt;=1.55,D84&gt;=1.45,F84&gt;=1.5),5.875,IF(AND(H84&lt;13.187,G84&lt;0.217,H84&gt;=5.523,D84&lt;0.35,G84&lt;0.901,F84&lt;1.5),1.4,IF(AND(H84&gt;=13.187,G84&lt;0.217,H84&gt;=5.523,D84&lt;0.35,G84&lt;0.901,F84&lt;1.5),1.5,IF(AND(G84&lt;0.33,G84&gt;=0.217,H84&gt;=5.523,D84&lt;0.35,G84&lt;0.901,F84&lt;1.5),1.28,IF(AND(A84&lt;6.05,D84&lt;1.35,G84&lt;0.66,D84&gt;=1.15,D84&lt;1.45,F84&gt;=1.5),4.175,IF(AND(A84&gt;=6.05,D84&lt;1.35,G84&lt;0.66,D84&gt;=1.15,D84&lt;1.45,F84&gt;=1.5),4.3,IF(AND(A84&lt;5.65,D84&gt;=1.35,G84&lt;0.66,D84&gt;=1.15,D84&lt;1.45,F84&gt;=1.5),3.9,IF(AND(A84&gt;=5.65,D84&gt;=1.35,G84&lt;0.66,D84&gt;=1.15,D84&lt;1.45,F84&gt;=1.5),4.52,IF(AND(A84&lt;6.25,B84&lt;3.05,F84&lt;2.5,D84&lt;1.55,D84&gt;=1.45,F84&gt;=1.5),4.5,IF(AND(A84&gt;=6.25,B84&lt;3.05,F84&lt;2.5,D84&lt;1.55,D84&gt;=1.45,F84&gt;=1.5),4.675,IF(AND(A84&gt;=7.25,D84&lt;2.45,F84&gt;=2.5,D84&gt;=1.55,D84&gt;=1.45,F84&gt;=1.5),6.433,IF(AND(D84&gt;=0.25,G84&gt;=0.33,G84&gt;=0.217,H84&gt;=5.523,D84&lt;0.35,G84&lt;0.901,F84&lt;1.5),1.4,IF(AND(A84&lt;6.15,A84&lt;7.25,D84&lt;2.45,F84&gt;=2.5,D84&gt;=1.55,D84&gt;=1.45,F84&gt;=1.5),5.025,IF(AND(H84&lt;6.439,D84&lt;0.25,G84&gt;=0.33,G84&gt;=0.217,H84&gt;=5.523,D84&lt;0.35,G84&lt;0.901,F84&lt;1.5),1.5,IF(AND(H84&gt;=6.439,D84&lt;0.25,G84&gt;=0.33,G84&gt;=0.217,H84&gt;=5.523,D84&lt;0.35,G84&lt;0.901,F84&lt;1.5),1.38,IF(AND(H84&gt;=13.711,A84&gt;=6.15,A84&lt;7.25,D84&lt;2.45,F84&gt;=2.5,D84&gt;=1.55,D84&gt;=1.45,F84&gt;=1.5),5.68,IF(AND(B84&gt;=3.3,H84&lt;13.711,A84&gt;=6.15,A84&lt;7.25,D84&lt;2.45,F84&gt;=2.5,D84&gt;=1.55,D84&gt;=1.45,F84&gt;=1.5),5.6,IF(AND(G84&lt;0.093,B84&lt;3.3,H84&lt;13.711,A84&gt;=6.15,A84&lt;7.25,D84&lt;2.45,F84&gt;=2.5,D84&gt;=1.55,D84&gt;=1.45,F84&gt;=1.5),5.56,IF(AND(D84&lt;1.95,G84&gt;=0.093,B84&lt;3.3,H84&lt;13.711,A84&gt;=6.15,A84&lt;7.25,D84&lt;2.45,F84&gt;=2.5,D84&gt;=1.55,D84&gt;=1.45,F84&gt;=1.5),5.3,IF(AND(B84&lt;3.15,D84&gt;=1.95,G84&gt;=0.093,B84&lt;3.3,H84&lt;13.711,A84&gt;=6.15,A84&lt;7.25,D84&lt;2.45,F84&gt;=2.5,D84&gt;=1.55,D84&gt;=1.45,F84&gt;=1.5),5.1,IF(AND(B84&gt;=3.15,D84&gt;=1.95,G84&gt;=0.093,B84&lt;3.3,H84&lt;13.711,A84&gt;=6.15,A84&lt;7.25,D84&lt;2.45,F84&gt;=2.5,D84&gt;=1.55,D84&gt;=1.45,F84&gt;=1.5),5.15,"shouldnthappen"))))))))))))))))))))))))))))))))</f>
        <v>3.3</v>
      </c>
      <c r="S84" s="1" t="n">
        <f aca="false">IF(AND(G84&gt;=0.859,D84&gt;=0.35,F84&lt;1.5),1.9,IF(AND(D84&lt;1.75,F84&gt;=2.5,F84&gt;=1.5),4.867,IF(AND(H84&lt;8.42,A84&lt;5.05,D84&lt;0.35,F84&lt;1.5),1.42,IF(AND(H84&gt;=14.877,A84&gt;=5.05,D84&lt;0.35,F84&lt;1.5),1.3,IF(AND(B84&lt;3.35,G84&lt;0.859,D84&gt;=0.35,F84&lt;1.5),1.7,IF(AND(B84&gt;=3.35,G84&lt;0.859,D84&gt;=0.35,F84&lt;1.5),1.5,IF(AND(A84&gt;=6.05,B84&lt;2.75,F84&lt;2.5,F84&gt;=1.5),4.733,IF(AND(G84&gt;=0.68,B84&gt;=2.75,F84&lt;2.5,F84&gt;=1.5),4.025,IF(AND(H84&gt;=16.284,D84&gt;=1.75,F84&gt;=2.5,F84&gt;=1.5),6.6,IF(AND(A84&lt;4.35,H84&gt;=8.42,A84&lt;5.05,D84&lt;0.35,F84&lt;1.5),1.1,IF(AND(G84&gt;=0.948,H84&lt;14.877,A84&gt;=5.05,D84&lt;0.35,F84&lt;1.5),1.7,IF(AND(A84&lt;5.3,A84&lt;6.05,B84&lt;2.75,F84&lt;2.5,F84&gt;=1.5),3,IF(AND(H84&gt;=15.168,G84&lt;0.68,B84&gt;=2.75,F84&lt;2.5,F84&gt;=1.5),4.75,IF(AND(H84&gt;=14.005,A84&gt;=4.35,H84&gt;=8.42,A84&lt;5.05,D84&lt;0.35,F84&lt;1.5),1.375,IF(AND(A84&gt;=5.55,G84&lt;0.948,H84&lt;14.877,A84&gt;=5.05,D84&lt;0.35,F84&lt;1.5),1.7,IF(AND(H84&lt;12.363,A84&gt;=5.3,A84&lt;6.05,B84&lt;2.75,F84&lt;2.5,F84&gt;=1.5),3.825,IF(AND(H84&gt;=12.363,A84&gt;=5.3,A84&lt;6.05,B84&lt;2.75,F84&lt;2.5,F84&gt;=1.5),4.033,IF(AND(H84&gt;=14.508,H84&lt;15.168,G84&lt;0.68,B84&gt;=2.75,F84&lt;2.5,F84&gt;=1.5),4.2,IF(AND(D84&gt;=2.35,D84&gt;=2.2,H84&lt;16.284,D84&gt;=1.75,F84&gt;=2.5,F84&gt;=1.5),5.267,IF(AND(G84&lt;0.231,H84&lt;14.005,A84&gt;=4.35,H84&gt;=8.42,A84&lt;5.05,D84&lt;0.35,F84&lt;1.5),1.4,IF(AND(H84&gt;=14.494,A84&lt;5.55,G84&lt;0.948,H84&lt;14.877,A84&gt;=5.05,D84&lt;0.35,F84&lt;1.5),1.6,IF(AND(A84&lt;6.1,H84&lt;14.508,H84&lt;15.168,G84&lt;0.68,B84&gt;=2.75,F84&lt;2.5,F84&gt;=1.5),4.5,IF(AND(A84&lt;6.1,H84&lt;11.8,D84&lt;2.2,H84&lt;16.284,D84&gt;=1.75,F84&gt;=2.5,F84&gt;=1.5),4.95,IF(AND(A84&gt;=6.1,H84&lt;11.8,D84&lt;2.2,H84&lt;16.284,D84&gt;=1.75,F84&gt;=2.5,F84&gt;=1.5),5.333,IF(AND(B84&lt;2.75,H84&gt;=11.8,D84&lt;2.2,H84&lt;16.284,D84&gt;=1.75,F84&gt;=2.5,F84&gt;=1.5),5.1,IF(AND(B84&gt;=3.15,D84&lt;2.35,D84&gt;=2.2,H84&lt;16.284,D84&gt;=1.75,F84&gt;=2.5,F84&gt;=1.5),5.5,IF(AND(B84&gt;=3.35,G84&gt;=0.231,H84&lt;14.005,A84&gt;=4.35,H84&gt;=8.42,A84&lt;5.05,D84&lt;0.35,F84&lt;1.5),1.3,IF(AND(H84&lt;13.869,H84&lt;14.494,A84&lt;5.55,G84&lt;0.948,H84&lt;14.877,A84&gt;=5.05,D84&lt;0.35,F84&lt;1.5),1.5,IF(AND(H84&gt;=13.869,H84&lt;14.494,A84&lt;5.55,G84&lt;0.948,H84&lt;14.877,A84&gt;=5.05,D84&lt;0.35,F84&lt;1.5),1.4,IF(AND(G84&lt;0.636,A84&gt;=6.1,H84&lt;14.508,H84&lt;15.168,G84&lt;0.68,B84&gt;=2.75,F84&lt;2.5,F84&gt;=1.5),4.68,IF(AND(G84&gt;=0.636,A84&gt;=6.1,H84&lt;14.508,H84&lt;15.168,G84&lt;0.68,B84&gt;=2.75,F84&lt;2.5,F84&gt;=1.5),4.4,IF(AND(B84&lt;2.85,B84&gt;=2.75,H84&gt;=11.8,D84&lt;2.2,H84&lt;16.284,D84&gt;=1.75,F84&gt;=2.5,F84&gt;=1.5),6.7,IF(AND(H84&lt;10.626,B84&lt;3.15,D84&lt;2.35,D84&gt;=2.2,H84&lt;16.284,D84&gt;=1.75,F84&gt;=2.5,F84&gt;=1.5),5.1,IF(AND(H84&gt;=10.626,B84&lt;3.15,D84&lt;2.35,D84&gt;=2.2,H84&lt;16.284,D84&gt;=1.75,F84&gt;=2.5,F84&gt;=1.5),5.2,IF(AND(G84&lt;0.378,B84&lt;3.35,G84&gt;=0.231,H84&lt;14.005,A84&gt;=4.35,H84&gt;=8.42,A84&lt;5.05,D84&lt;0.35,F84&lt;1.5),1.2,IF(AND(G84&gt;=0.378,B84&lt;3.35,G84&gt;=0.231,H84&lt;14.005,A84&gt;=4.35,H84&gt;=8.42,A84&lt;5.05,D84&lt;0.35,F84&lt;1.5),1.3,IF(AND(A84&lt;6.2,B84&gt;=2.85,B84&gt;=2.75,H84&gt;=11.8,D84&lt;2.2,H84&lt;16.284,D84&gt;=1.75,F84&gt;=2.5,F84&gt;=1.5),4.9,IF(AND(G84&lt;0.388,A84&gt;=6.2,B84&gt;=2.85,B84&gt;=2.75,H84&gt;=11.8,D84&lt;2.2,H84&lt;16.284,D84&gt;=1.75,F84&gt;=2.5,F84&gt;=1.5),5.52,IF(AND(G84&gt;=0.388,A84&gt;=6.2,B84&gt;=2.85,B84&gt;=2.75,H84&gt;=11.8,D84&lt;2.2,H84&lt;16.284,D84&gt;=1.75,F84&gt;=2.5,F84&gt;=1.5),5.7,"shouldnthappen")))))))))))))))))))))))))))))))))))))))</f>
        <v>3.825</v>
      </c>
      <c r="T84" s="1" t="n">
        <f aca="false">IF(AND(D84&gt;=0.8,A84&lt;5.45),3.7,IF(AND(D84&gt;=0.35,D84&lt;0.8,A84&lt;5.45),1.56,IF(AND(G84&lt;0.164,F84&lt;2.5,A84&gt;=5.45),1.6,IF(AND(H84&gt;=16.718,F84&gt;=2.5,A84&gt;=5.45),6.4,IF(AND(G84&gt;=0.719,H84&lt;16.718,F84&gt;=2.5,A84&gt;=5.45),5.05,IF(AND(A84&lt;4.35,A84&lt;5.05,D84&lt;0.35,D84&lt;0.8,A84&lt;5.45),1.1,IF(AND(H84&gt;=14.494,A84&gt;=5.05,D84&lt;0.35,D84&lt;0.8,A84&lt;5.45),1.6,IF(AND(G84&lt;0.338,D84&lt;1.25,G84&gt;=0.164,F84&lt;2.5,A84&gt;=5.45),4.1,IF(AND(H84&lt;8.397,D84&gt;=1.25,G84&gt;=0.164,F84&lt;2.5,A84&gt;=5.45),4,IF(AND(H84&lt;11.031,H84&lt;14.494,A84&gt;=5.05,D84&lt;0.35,D84&lt;0.8,A84&lt;5.45),1.5,IF(AND(H84&gt;=11.031,H84&lt;14.494,A84&gt;=5.05,D84&lt;0.35,D84&lt;0.8,A84&lt;5.45),1.44,IF(AND(B84&lt;2.65,H84&gt;=8.397,D84&gt;=1.25,G84&gt;=0.164,F84&lt;2.5,A84&gt;=5.45),4.767,IF(AND(H84&lt;7.388,G84&lt;0.487,G84&lt;0.719,H84&lt;16.718,F84&gt;=2.5,A84&gt;=5.45),5.067,IF(AND(G84&lt;0.533,G84&gt;=0.487,G84&lt;0.719,H84&lt;16.718,F84&gt;=2.5,A84&gt;=5.45),5.8,IF(AND(G84&gt;=0.533,G84&gt;=0.487,G84&lt;0.719,H84&lt;16.718,F84&gt;=2.5,A84&gt;=5.45),5.86,IF(AND(B84&lt;3.25,A84&gt;=4.95,A84&gt;=4.35,A84&lt;5.05,D84&lt;0.35,D84&lt;0.8,A84&lt;5.45),1.2,IF(AND(A84&lt;5.6,H84&lt;11.218,G84&gt;=0.338,D84&lt;1.25,G84&gt;=0.164,F84&lt;2.5,A84&gt;=5.45),3.7,IF(AND(A84&gt;=5.6,H84&lt;11.218,G84&gt;=0.338,D84&lt;1.25,G84&gt;=0.164,F84&lt;2.5,A84&gt;=5.45),3.5,IF(AND(H84&lt;12.668,H84&gt;=11.218,G84&gt;=0.338,D84&lt;1.25,G84&gt;=0.164,F84&lt;2.5,A84&gt;=5.45),3.9,IF(AND(H84&gt;=12.668,H84&gt;=11.218,G84&gt;=0.338,D84&lt;1.25,G84&gt;=0.164,F84&lt;2.5,A84&gt;=5.45),4,IF(AND(H84&gt;=15.705,B84&gt;=2.65,H84&gt;=8.397,D84&gt;=1.25,G84&gt;=0.164,F84&lt;2.5,A84&gt;=5.45),4.8,IF(AND(B84&lt;2.75,H84&gt;=7.388,G84&lt;0.487,G84&lt;0.719,H84&lt;16.718,F84&gt;=2.5,A84&gt;=5.45),5.26,IF(AND(B84&lt;2.95,A84&lt;4.5,A84&lt;4.95,A84&gt;=4.35,A84&lt;5.05,D84&lt;0.35,D84&lt;0.8,A84&lt;5.45),1.4,IF(AND(B84&gt;=2.95,A84&lt;4.5,A84&lt;4.95,A84&gt;=4.35,A84&lt;5.05,D84&lt;0.35,D84&lt;0.8,A84&lt;5.45),1.3,IF(AND(H84&gt;=13.924,A84&gt;=4.5,A84&lt;4.95,A84&gt;=4.35,A84&lt;5.05,D84&lt;0.35,D84&lt;0.8,A84&lt;5.45),1.5,IF(AND(G84&lt;0.252,B84&gt;=3.25,A84&gt;=4.95,A84&gt;=4.35,A84&lt;5.05,D84&lt;0.35,D84&lt;0.8,A84&lt;5.45),1.4,IF(AND(G84&gt;=0.252,B84&gt;=3.25,A84&gt;=4.95,A84&gt;=4.35,A84&lt;5.05,D84&lt;0.35,D84&lt;0.8,A84&lt;5.45),1.32,IF(AND(G84&gt;=0.473,H84&lt;15.705,B84&gt;=2.65,H84&gt;=8.397,D84&gt;=1.25,G84&gt;=0.164,F84&lt;2.5,A84&gt;=5.45),4.7,IF(AND(B84&gt;=3.15,B84&gt;=2.75,H84&gt;=7.388,G84&lt;0.487,G84&lt;0.719,H84&lt;16.718,F84&gt;=2.5,A84&gt;=5.45),5.7,IF(AND(B84&lt;3.15,H84&lt;13.924,A84&gt;=4.5,A84&lt;4.95,A84&gt;=4.35,A84&lt;5.05,D84&lt;0.35,D84&lt;0.8,A84&lt;5.45),1.433,IF(AND(B84&gt;=3.15,H84&lt;13.924,A84&gt;=4.5,A84&lt;4.95,A84&gt;=4.35,A84&lt;5.05,D84&lt;0.35,D84&lt;0.8,A84&lt;5.45),1.4,IF(AND(H84&gt;=14.81,G84&lt;0.473,H84&lt;15.705,B84&gt;=2.65,H84&gt;=8.397,D84&gt;=1.25,G84&gt;=0.164,F84&lt;2.5,A84&gt;=5.45),4.2,IF(AND(A84&lt;6.65,B84&lt;3.15,B84&gt;=2.75,H84&gt;=7.388,G84&lt;0.487,G84&lt;0.719,H84&lt;16.718,F84&gt;=2.5,A84&gt;=5.45),5.6,IF(AND(A84&gt;=6.65,B84&lt;3.15,B84&gt;=2.75,H84&gt;=7.388,G84&lt;0.487,G84&lt;0.719,H84&lt;16.718,F84&gt;=2.5,A84&gt;=5.45),5.4,IF(AND(A84&lt;6.15,H84&lt;14.81,G84&lt;0.473,H84&lt;15.705,B84&gt;=2.65,H84&gt;=8.397,D84&gt;=1.25,G84&gt;=0.164,F84&lt;2.5,A84&gt;=5.45),4.5,IF(AND(A84&gt;=6.15,H84&lt;14.81,G84&lt;0.473,H84&lt;15.705,B84&gt;=2.65,H84&gt;=8.397,D84&gt;=1.25,G84&gt;=0.164,F84&lt;2.5,A84&gt;=5.45),4.4,"shouldnthappen"))))))))))))))))))))))))))))))))))))</f>
        <v>3.7</v>
      </c>
      <c r="U84" s="1" t="n">
        <f aca="false">IF(AND(G84&gt;=0.934,F84&lt;1.5),1.7,IF(AND(D84&lt;0.15,D84&lt;0.25,G84&lt;0.934,F84&lt;1.5),1.38,IF(AND(H84&gt;=14.379,D84&gt;=0.25,G84&lt;0.934,F84&lt;1.5),1.7,IF(AND(A84&lt;5.3,D84&lt;1.35,F84&lt;2.5,F84&gt;=1.5),3.15,IF(AND(H84&lt;7.148,D84&gt;=1.35,F84&lt;2.5,F84&gt;=1.5),3.9,IF(AND(G84&lt;0.352,A84&lt;6.15,F84&gt;=2.5,F84&gt;=1.5),4.5,IF(AND(G84&gt;=0.352,A84&lt;6.15,F84&gt;=2.5,F84&gt;=1.5),4.92,IF(AND(B84&lt;2.85,A84&gt;=6.15,F84&gt;=2.5,F84&gt;=1.5),6.2,IF(AND(D84&gt;=0.45,H84&lt;14.379,D84&gt;=0.25,G84&lt;0.934,F84&lt;1.5),1.65,IF(AND(G84&gt;=0.857,A84&gt;=5.3,D84&lt;1.35,F84&lt;2.5,F84&gt;=1.5),4.3,IF(AND(A84&gt;=7.25,B84&gt;=2.85,A84&gt;=6.15,F84&gt;=2.5,F84&gt;=1.5),6.425,IF(AND(H84&lt;9.499,A84&lt;5.05,D84&gt;=0.15,D84&lt;0.25,G84&lt;0.934,F84&lt;1.5),1.4,IF(AND(A84&gt;=5.45,A84&gt;=5.05,D84&gt;=0.15,D84&lt;0.25,G84&lt;0.934,F84&lt;1.5),1.3,IF(AND(B84&gt;=4.15,D84&lt;0.45,H84&lt;14.379,D84&gt;=0.25,G84&lt;0.934,F84&lt;1.5),1.5,IF(AND(A84&gt;=5.75,G84&lt;0.857,A84&gt;=5.3,D84&lt;1.35,F84&lt;2.5,F84&gt;=1.5),4.02,IF(AND(A84&lt;6.65,G84&lt;0.333,H84&gt;=7.148,D84&gt;=1.35,F84&lt;2.5,F84&gt;=1.5),4.475,IF(AND(A84&gt;=6.65,G84&lt;0.333,H84&gt;=7.148,D84&gt;=1.35,F84&lt;2.5,F84&gt;=1.5),4.8,IF(AND(D84&gt;=1.45,G84&gt;=0.333,H84&gt;=7.148,D84&gt;=1.35,F84&lt;2.5,F84&gt;=1.5),4.85,IF(AND(G84&gt;=0.861,A84&lt;7.25,B84&gt;=2.85,A84&gt;=6.15,F84&gt;=2.5,F84&gt;=1.5),5.2,IF(AND(G84&lt;0.571,H84&gt;=9.499,A84&lt;5.05,D84&gt;=0.15,D84&lt;0.25,G84&lt;0.934,F84&lt;1.5),1.2,IF(AND(G84&gt;=0.571,H84&gt;=9.499,A84&lt;5.05,D84&gt;=0.15,D84&lt;0.25,G84&lt;0.934,F84&lt;1.5),1.3,IF(AND(H84&lt;9.283,A84&lt;5.45,A84&gt;=5.05,D84&gt;=0.15,D84&lt;0.25,G84&lt;0.934,F84&lt;1.5),1.5,IF(AND(H84&gt;=9.283,A84&lt;5.45,A84&gt;=5.05,D84&gt;=0.15,D84&lt;0.25,G84&lt;0.934,F84&lt;1.5),1.425,IF(AND(A84&lt;4.9,B84&lt;4.15,D84&lt;0.45,H84&lt;14.379,D84&gt;=0.25,G84&lt;0.934,F84&lt;1.5),1.4,IF(AND(A84&gt;=4.9,B84&lt;4.15,D84&lt;0.45,H84&lt;14.379,D84&gt;=0.25,G84&lt;0.934,F84&lt;1.5),1.325,IF(AND(G84&lt;0.572,A84&lt;5.75,G84&lt;0.857,A84&gt;=5.3,D84&lt;1.35,F84&lt;2.5,F84&gt;=1.5),3.65,IF(AND(G84&gt;=0.572,A84&lt;5.75,G84&lt;0.857,A84&gt;=5.3,D84&lt;1.35,F84&lt;2.5,F84&gt;=1.5),3.9,IF(AND(A84&lt;6.75,D84&lt;1.45,G84&gt;=0.333,H84&gt;=7.148,D84&gt;=1.35,F84&lt;2.5,F84&gt;=1.5),4.4,IF(AND(A84&gt;=6.75,D84&lt;1.45,G84&gt;=0.333,H84&gt;=7.148,D84&gt;=1.35,F84&lt;2.5,F84&gt;=1.5),4.78,IF(AND(A84&lt;6.6,B84&lt;3.25,G84&lt;0.861,A84&lt;7.25,B84&gt;=2.85,A84&gt;=6.15,F84&gt;=2.5,F84&gt;=1.5),5.333,IF(AND(H84&lt;11.461,B84&gt;=3.25,G84&lt;0.861,A84&lt;7.25,B84&gt;=2.85,A84&gt;=6.15,F84&gt;=2.5,F84&gt;=1.5),6.025,IF(AND(H84&gt;=11.461,B84&gt;=3.25,G84&lt;0.861,A84&lt;7.25,B84&gt;=2.85,A84&gt;=6.15,F84&gt;=2.5,F84&gt;=1.5),5.667,IF(AND(H84&gt;=14.564,A84&gt;=6.6,B84&lt;3.25,G84&lt;0.861,A84&lt;7.25,B84&gt;=2.85,A84&gt;=6.15,F84&gt;=2.5,F84&gt;=1.5),5.4,IF(AND(D84&gt;=2.35,H84&lt;14.564,A84&gt;=6.6,B84&lt;3.25,G84&lt;0.861,A84&lt;7.25,B84&gt;=2.85,A84&gt;=6.15,F84&gt;=2.5,F84&gt;=1.5),5.6,IF(AND(A84&lt;6.85,D84&lt;2.35,H84&lt;14.564,A84&gt;=6.6,B84&lt;3.25,G84&lt;0.861,A84&lt;7.25,B84&gt;=2.85,A84&gt;=6.15,F84&gt;=2.5,F84&gt;=1.5),5.9,IF(AND(A84&gt;=6.85,D84&lt;2.35,H84&lt;14.564,A84&gt;=6.6,B84&lt;3.25,G84&lt;0.861,A84&lt;7.25,B84&gt;=2.85,A84&gt;=6.15,F84&gt;=2.5,F84&gt;=1.5),5.78,"shouldnthappen"))))))))))))))))))))))))))))))))))))</f>
        <v>3.65</v>
      </c>
      <c r="V84" s="1" t="n">
        <f aca="false">IF(AND(H84&lt;5.748,A84&lt;5.05,D84&lt;0.75),1,IF(AND(B84&lt;3.15,H84&gt;=5.748,A84&lt;5.05,D84&lt;0.75),1.475,IF(AND(G84&gt;=0.801,D84&lt;0.25,A84&gt;=5.05,D84&lt;0.75),1.7,IF(AND(D84&gt;=0.45,D84&gt;=0.25,A84&gt;=5.05,D84&lt;0.75),1.7,IF(AND(B84&lt;2.35,F84&lt;2.5,B84&lt;2.75,D84&gt;=0.75),4.16,IF(AND(D84&lt;1.75,F84&gt;=2.5,B84&lt;2.75,D84&gt;=0.75),4.875,IF(AND(D84&gt;=1.75,F84&gt;=2.5,B84&lt;2.75,D84&gt;=0.75),5.333,IF(AND(H84&gt;=16.284,D84&gt;=1.55,B84&gt;=2.75,D84&gt;=0.75),6.6,IF(AND(H84&gt;=14.144,B84&gt;=3.15,H84&gt;=5.748,A84&lt;5.05,D84&lt;0.75),1.3,IF(AND(A84&lt;5.45,G84&lt;0.801,D84&lt;0.25,A84&gt;=5.05,D84&lt;0.75),1.5,IF(AND(A84&gt;=5.45,G84&lt;0.801,D84&lt;0.25,A84&gt;=5.05,D84&lt;0.75),1.34,IF(AND(B84&lt;3.75,D84&lt;0.45,D84&gt;=0.25,A84&gt;=5.05,D84&lt;0.75),1.467,IF(AND(B84&gt;=3.75,D84&lt;0.45,D84&gt;=0.25,A84&gt;=5.05,D84&lt;0.75),1.767,IF(AND(G84&gt;=0.896,B84&gt;=2.35,F84&lt;2.5,B84&lt;2.75,D84&gt;=0.75),4.9,IF(AND(H84&lt;15.504,D84&lt;1.35,D84&lt;1.55,B84&gt;=2.75,D84&gt;=0.75),4.2,IF(AND(H84&gt;=15.504,D84&lt;1.35,D84&lt;1.55,B84&gt;=2.75,D84&gt;=0.75),4.6,IF(AND(H84&lt;9.767,D84&gt;=1.35,D84&lt;1.55,B84&gt;=2.75,D84&gt;=0.75),5.1,IF(AND(A84&lt;4.5,H84&lt;14.144,B84&gt;=3.15,H84&gt;=5.748,A84&lt;5.05,D84&lt;0.75),1.3,IF(AND(A84&gt;=4.5,H84&lt;14.144,B84&gt;=3.15,H84&gt;=5.748,A84&lt;5.05,D84&lt;0.75),1.4,IF(AND(D84&gt;=1.15,G84&lt;0.896,B84&gt;=2.35,F84&lt;2.5,B84&lt;2.75,D84&gt;=0.75),4.04,IF(AND(B84&lt;2.9,H84&gt;=9.767,D84&gt;=1.35,D84&lt;1.55,B84&gt;=2.75,D84&gt;=0.75),4.8,IF(AND(D84&lt;1.7,A84&gt;=7.05,H84&lt;16.284,D84&gt;=1.55,B84&gt;=2.75,D84&gt;=0.75),5.8,IF(AND(D84&gt;=1.7,A84&gt;=7.05,H84&lt;16.284,D84&gt;=1.55,B84&gt;=2.75,D84&gt;=0.75),6.3,IF(AND(B84&lt;2.45,D84&lt;1.15,G84&lt;0.896,B84&gt;=2.35,F84&lt;2.5,B84&lt;2.75,D84&gt;=0.75),3.767,IF(AND(B84&gt;=2.45,D84&lt;1.15,G84&lt;0.896,B84&gt;=2.35,F84&lt;2.5,B84&lt;2.75,D84&gt;=0.75),3.167,IF(AND(B84&gt;=3.15,B84&gt;=2.9,H84&gt;=9.767,D84&gt;=1.35,D84&lt;1.55,B84&gt;=2.75,D84&gt;=0.75),4.7,IF(AND(D84&lt;1.9,D84&lt;2.05,A84&lt;7.05,H84&lt;16.284,D84&gt;=1.55,B84&gt;=2.75,D84&gt;=0.75),4.82,IF(AND(D84&gt;=1.9,D84&lt;2.05,A84&lt;7.05,H84&lt;16.284,D84&gt;=1.55,B84&gt;=2.75,D84&gt;=0.75),5.067,IF(AND(H84&lt;12.721,B84&lt;3.15,B84&gt;=2.9,H84&gt;=9.767,D84&gt;=1.35,D84&lt;1.55,B84&gt;=2.75,D84&gt;=0.75),4.5,IF(AND(H84&gt;=12.721,B84&lt;3.15,B84&gt;=2.9,H84&gt;=9.767,D84&gt;=1.35,D84&lt;1.55,B84&gt;=2.75,D84&gt;=0.75),4.433,IF(AND(H84&lt;9.525,G84&lt;0.364,D84&gt;=2.05,A84&lt;7.05,H84&lt;16.284,D84&gt;=1.55,B84&gt;=2.75,D84&gt;=0.75),5.1,IF(AND(A84&lt;6.25,G84&gt;=0.364,D84&gt;=2.05,A84&lt;7.05,H84&lt;16.284,D84&gt;=1.55,B84&gt;=2.75,D84&gt;=0.75),5.4,IF(AND(H84&lt;10.898,H84&gt;=9.525,G84&lt;0.364,D84&gt;=2.05,A84&lt;7.05,H84&lt;16.284,D84&gt;=1.55,B84&gt;=2.75,D84&gt;=0.75),5.6,IF(AND(H84&lt;8.711,A84&gt;=6.25,G84&gt;=0.364,D84&gt;=2.05,A84&lt;7.05,H84&lt;16.284,D84&gt;=1.55,B84&gt;=2.75,D84&gt;=0.75),5.7,IF(AND(H84&gt;=8.711,A84&gt;=6.25,G84&gt;=0.364,D84&gt;=2.05,A84&lt;7.05,H84&lt;16.284,D84&gt;=1.55,B84&gt;=2.75,D84&gt;=0.75),5.84,IF(AND(D84&lt;2.2,H84&gt;=10.898,H84&gt;=9.525,G84&lt;0.364,D84&gt;=2.05,A84&lt;7.05,H84&lt;16.284,D84&gt;=1.55,B84&gt;=2.75,D84&gt;=0.75),5.4,IF(AND(D84&gt;=2.2,H84&gt;=10.898,H84&gt;=9.525,G84&lt;0.364,D84&gt;=2.05,A84&lt;7.05,H84&lt;16.284,D84&gt;=1.55,B84&gt;=2.75,D84&gt;=0.75),5.3,"shouldnthappen")))))))))))))))))))))))))))))))))))))</f>
        <v>3.767</v>
      </c>
      <c r="W84" s="1" t="n">
        <f aca="false">IF(AND(H84&lt;6.926,D84&gt;=0.35,D84&lt;0.8),1.9,IF(AND(H84&gt;=6.926,D84&gt;=0.35,D84&lt;0.8),1.533,IF(AND(H84&lt;13.492,A84&lt;4.75,D84&lt;0.35,D84&lt;0.8),1.1,IF(AND(H84&gt;=13.492,A84&lt;4.75,D84&lt;0.35,D84&lt;0.8),1.375,IF(AND(B84&lt;2.75,A84&gt;=5.85,F84&lt;2.5,D84&gt;=0.8),4.833,IF(AND(B84&lt;3.3,A84&gt;=7.05,F84&gt;=2.5,D84&gt;=0.8),5.8,IF(AND(B84&gt;=3.3,A84&gt;=7.05,F84&gt;=2.5,D84&gt;=0.8),6.325,IF(AND(D84&gt;=0.25,A84&lt;5.05,A84&gt;=4.75,D84&lt;0.35,D84&lt;0.8),1.3,IF(AND(B84&lt;3.6,A84&gt;=5.05,A84&gt;=4.75,D84&lt;0.35,D84&lt;0.8),1.4,IF(AND(H84&lt;10.194,G84&lt;0.412,A84&lt;5.85,F84&lt;2.5,D84&gt;=0.8),4.133,IF(AND(H84&gt;=10.194,G84&lt;0.412,A84&lt;5.85,F84&lt;2.5,D84&gt;=0.8),4.5,IF(AND(A84&lt;5.35,G84&gt;=0.412,A84&lt;5.85,F84&lt;2.5,D84&gt;=0.8),3.15,IF(AND(A84&lt;6.2,B84&gt;=2.75,A84&gt;=5.85,F84&lt;2.5,D84&gt;=0.8),4.3,IF(AND(H84&lt;5.767,A84&lt;6.2,A84&lt;7.05,F84&gt;=2.5,D84&gt;=0.8),4.5,IF(AND(G84&gt;=0.861,A84&gt;=6.2,A84&lt;7.05,F84&gt;=2.5,D84&gt;=0.8),5.2,IF(AND(B84&lt;3.15,D84&lt;0.25,A84&lt;5.05,A84&gt;=4.75,D84&lt;0.35,D84&lt;0.8),1.55,IF(AND(A84&lt;5.45,B84&gt;=3.6,A84&gt;=5.05,A84&gt;=4.75,D84&lt;0.35,D84&lt;0.8),1.5,IF(AND(A84&gt;=5.45,B84&gt;=3.6,A84&gt;=5.05,A84&gt;=4.75,D84&lt;0.35,D84&lt;0.8),1.4,IF(AND(G84&gt;=0.772,A84&gt;=5.35,G84&gt;=0.412,A84&lt;5.85,F84&lt;2.5,D84&gt;=0.8),3.9,IF(AND(D84&gt;=1.45,A84&gt;=6.2,B84&gt;=2.75,A84&gt;=5.85,F84&lt;2.5,D84&gt;=0.8),4.775,IF(AND(G84&lt;0.5,H84&gt;=5.767,A84&lt;6.2,A84&lt;7.05,F84&gt;=2.5,D84&gt;=0.8),5.1,IF(AND(G84&gt;=0.5,H84&gt;=5.767,A84&lt;6.2,A84&lt;7.05,F84&gt;=2.5,D84&gt;=0.8),4.95,IF(AND(B84&gt;=3.25,G84&lt;0.861,A84&gt;=6.2,A84&lt;7.05,F84&gt;=2.5,D84&gt;=0.8),5.75,IF(AND(A84&lt;4.95,B84&gt;=3.15,D84&lt;0.25,A84&lt;5.05,A84&gt;=4.75,D84&lt;0.35,D84&lt;0.8),1.4,IF(AND(A84&lt;5.65,G84&lt;0.772,A84&gt;=5.35,G84&gt;=0.412,A84&lt;5.85,F84&lt;2.5,D84&gt;=0.8),3.6,IF(AND(A84&gt;=5.65,G84&lt;0.772,A84&gt;=5.35,G84&gt;=0.412,A84&lt;5.85,F84&lt;2.5,D84&gt;=0.8),3.5,IF(AND(B84&gt;=3.15,D84&lt;1.45,A84&gt;=6.2,B84&gt;=2.75,A84&gt;=5.85,F84&lt;2.5,D84&gt;=0.8),4.7,IF(AND(A84&gt;=6.65,B84&lt;3.25,G84&lt;0.861,A84&gt;=6.2,A84&lt;7.05,F84&gt;=2.5,D84&gt;=0.8),5.567,IF(AND(H84&lt;9.499,A84&gt;=4.95,B84&gt;=3.15,D84&lt;0.25,A84&lt;5.05,A84&gt;=4.75,D84&lt;0.35,D84&lt;0.8),1.4,IF(AND(H84&gt;=9.499,A84&gt;=4.95,B84&gt;=3.15,D84&lt;0.25,A84&lt;5.05,A84&gt;=4.75,D84&lt;0.35,D84&lt;0.8),1.2,IF(AND(G84&lt;0.765,B84&lt;3.15,D84&lt;1.45,A84&gt;=6.2,B84&gt;=2.75,A84&gt;=5.85,F84&lt;2.5,D84&gt;=0.8),4.4,IF(AND(G84&gt;=0.765,B84&lt;3.15,D84&lt;1.45,A84&gt;=6.2,B84&gt;=2.75,A84&gt;=5.85,F84&lt;2.5,D84&gt;=0.8),4.6,IF(AND(H84&lt;10.667,A84&lt;6.65,B84&lt;3.25,G84&lt;0.861,A84&gt;=6.2,A84&lt;7.05,F84&gt;=2.5,D84&gt;=0.8),5.167,IF(AND(G84&lt;0.627,H84&gt;=10.667,A84&lt;6.65,B84&lt;3.25,G84&lt;0.861,A84&gt;=6.2,A84&lt;7.05,F84&gt;=2.5,D84&gt;=0.8),5.64,IF(AND(G84&gt;=0.627,H84&gt;=10.667,A84&lt;6.65,B84&lt;3.25,G84&lt;0.861,A84&gt;=6.2,A84&lt;7.05,F84&gt;=2.5,D84&gt;=0.8),5.1,"shouldnthappen")))))))))))))))))))))))))))))))))))</f>
        <v>4.5</v>
      </c>
      <c r="X84" s="1" t="n">
        <f aca="false">IF(AND(B84&lt;3.05,H84&lt;6.697,A84&lt;5.45),4.1,IF(AND(B84&gt;=3.05,H84&lt;6.697,A84&lt;5.45),1.48,IF(AND(D84&lt;0.7,A84&lt;5.9,A84&gt;=5.45),1.4,IF(AND(A84&lt;4.35,B84&lt;3.3,H84&gt;=6.697,A84&lt;5.45),1.1,IF(AND(G84&lt;0.372,D84&gt;=0.7,A84&lt;5.9,A84&gt;=5.45),4.36,IF(AND(A84&gt;=4.9,A84&gt;=4.35,B84&lt;3.3,H84&gt;=6.697,A84&lt;5.45),1.6,IF(AND(H84&gt;=14.171,A84&lt;5.15,B84&gt;=3.3,H84&gt;=6.697,A84&lt;5.45),1.6,IF(AND(G84&lt;0.451,A84&gt;=5.15,B84&gt;=3.3,H84&gt;=6.697,A84&lt;5.45),1.367,IF(AND(G84&gt;=0.451,A84&gt;=5.15,B84&gt;=3.3,H84&gt;=6.697,A84&lt;5.45),1.5,IF(AND(G84&lt;0.332,D84&lt;1.45,F84&lt;2.5,A84&gt;=5.9,A84&gt;=5.45),4.35,IF(AND(A84&lt;6.15,D84&gt;=1.45,F84&lt;2.5,A84&gt;=5.9,A84&gt;=5.45),5.1,IF(AND(D84&gt;=2.4,G84&lt;0.432,F84&gt;=2.5,A84&gt;=5.9,A84&gt;=5.45),5.78,IF(AND(A84&lt;6.15,G84&gt;=0.432,F84&gt;=2.5,A84&gt;=5.9,A84&gt;=5.45),4.9,IF(AND(B84&lt;3.1,A84&lt;4.9,A84&gt;=4.35,B84&lt;3.3,H84&gt;=6.697,A84&lt;5.45),1.4,IF(AND(B84&gt;=3.1,A84&lt;4.9,A84&gt;=4.35,B84&lt;3.3,H84&gt;=6.697,A84&lt;5.45),1.3,IF(AND(G84&lt;0.343,H84&lt;14.171,A84&lt;5.15,B84&gt;=3.3,H84&gt;=6.697,A84&lt;5.45),1.433,IF(AND(G84&gt;=0.343,H84&lt;14.171,A84&lt;5.15,B84&gt;=3.3,H84&gt;=6.697,A84&lt;5.45),1.525,IF(AND(D84&lt;1.05,B84&lt;2.55,G84&gt;=0.372,D84&gt;=0.7,A84&lt;5.9,A84&gt;=5.45),3.7,IF(AND(H84&lt;10.596,B84&gt;=2.55,G84&gt;=0.372,D84&gt;=0.7,A84&lt;5.9,A84&gt;=5.45),3.525,IF(AND(H84&gt;=10.596,B84&gt;=2.55,G84&gt;=0.372,D84&gt;=0.7,A84&lt;5.9,A84&gt;=5.45),3.9,IF(AND(H84&lt;14.314,G84&gt;=0.332,D84&lt;1.45,F84&lt;2.5,A84&gt;=5.9,A84&gt;=5.45),4.4,IF(AND(H84&gt;=14.314,G84&gt;=0.332,D84&lt;1.45,F84&lt;2.5,A84&gt;=5.9,A84&gt;=5.45),4.7,IF(AND(H84&lt;13.906,A84&gt;=6.15,D84&gt;=1.45,F84&lt;2.5,A84&gt;=5.9,A84&gt;=5.45),4.675,IF(AND(H84&gt;=13.906,A84&gt;=6.15,D84&gt;=1.45,F84&lt;2.5,A84&gt;=5.9,A84&gt;=5.45),4.9,IF(AND(G84&lt;0.093,D84&lt;2.4,G84&lt;0.432,F84&gt;=2.5,A84&gt;=5.9,A84&gt;=5.45),5.6,IF(AND(B84&lt;2.95,A84&gt;=6.15,G84&gt;=0.432,F84&gt;=2.5,A84&gt;=5.9,A84&gt;=5.45),5.86,IF(AND(A84&lt;5.55,D84&gt;=1.05,B84&lt;2.55,G84&gt;=0.372,D84&gt;=0.7,A84&lt;5.9,A84&gt;=5.45),4,IF(AND(A84&gt;=5.55,D84&gt;=1.05,B84&lt;2.55,G84&gt;=0.372,D84&gt;=0.7,A84&lt;5.9,A84&gt;=5.45),3.9,IF(AND(D84&lt;1.7,G84&gt;=0.093,D84&lt;2.4,G84&lt;0.432,F84&gt;=2.5,A84&gt;=5.9,A84&gt;=5.45),5.05,IF(AND(G84&gt;=0.774,B84&gt;=2.95,A84&gt;=6.15,G84&gt;=0.432,F84&gt;=2.5,A84&gt;=5.9,A84&gt;=5.45),5.3,IF(AND(G84&gt;=0.312,D84&gt;=1.7,G84&gt;=0.093,D84&lt;2.4,G84&lt;0.432,F84&gt;=2.5,A84&gt;=5.9,A84&gt;=5.45),5.4,IF(AND(D84&lt;2.45,G84&lt;0.774,B84&gt;=2.95,A84&gt;=6.15,G84&gt;=0.432,F84&gt;=2.5,A84&gt;=5.9,A84&gt;=5.45),5.66,IF(AND(D84&gt;=2.45,G84&lt;0.774,B84&gt;=2.95,A84&gt;=6.15,G84&gt;=0.432,F84&gt;=2.5,A84&gt;=5.9,A84&gt;=5.45),6,IF(AND(G84&gt;=0.301,G84&lt;0.312,D84&gt;=1.7,G84&gt;=0.093,D84&lt;2.4,G84&lt;0.432,F84&gt;=2.5,A84&gt;=5.9,A84&gt;=5.45),5.1,IF(AND(A84&lt;6.45,G84&lt;0.301,G84&lt;0.312,D84&gt;=1.7,G84&gt;=0.093,D84&lt;2.4,G84&lt;0.432,F84&gt;=2.5,A84&gt;=5.9,A84&gt;=5.45),5.3,IF(AND(A84&gt;=6.45,G84&lt;0.301,G84&lt;0.312,D84&gt;=1.7,G84&gt;=0.093,D84&lt;2.4,G84&lt;0.432,F84&gt;=2.5,A84&gt;=5.9,A84&gt;=5.45),5.2,"shouldnthappen"))))))))))))))))))))))))))))))))))))</f>
        <v>3.7</v>
      </c>
      <c r="Y84" s="1" t="n">
        <f aca="false">IF(AND(H84&lt;6.51,F84&lt;1.5),1.8,IF(AND(H84&gt;=16.674,F84&gt;=1.5),6.533,IF(AND(D84&gt;=0.45,H84&gt;=6.51,F84&lt;1.5),1.667,IF(AND(H84&gt;=13.805,G84&lt;0.154,H84&lt;16.674,F84&gt;=1.5),6.7,IF(AND(D84&lt;0.15,A84&lt;5.05,D84&lt;0.45,H84&gt;=6.51,F84&lt;1.5),1.4,IF(AND(H84&gt;=13.586,A84&gt;=5.05,D84&lt;0.45,H84&gt;=6.51,F84&lt;1.5),1.3,IF(AND(F84&lt;2.5,H84&lt;13.805,G84&lt;0.154,H84&lt;16.674,F84&gt;=1.5),4.6,IF(AND(H84&lt;8.929,D84&lt;1.35,G84&gt;=0.154,H84&lt;16.674,F84&gt;=1.5),3.64,IF(AND(G84&lt;0.05,H84&lt;13.586,A84&gt;=5.05,D84&lt;0.45,H84&gt;=6.51,F84&lt;1.5),1.4,IF(AND(G84&gt;=0.107,F84&gt;=2.5,H84&lt;13.805,G84&lt;0.154,H84&lt;16.674,F84&gt;=1.5),5.3,IF(AND(B84&gt;=2.75,H84&gt;=8.929,D84&lt;1.35,G84&gt;=0.154,H84&lt;16.674,F84&gt;=1.5),4.433,IF(AND(D84&gt;=1.55,F84&lt;2.5,D84&gt;=1.35,G84&gt;=0.154,H84&lt;16.674,F84&gt;=1.5),4.975,IF(AND(H84&lt;6.93,F84&gt;=2.5,D84&gt;=1.35,G84&gt;=0.154,H84&lt;16.674,F84&gt;=1.5),4.5,IF(AND(H84&lt;12.675,G84&lt;0.217,D84&gt;=0.15,A84&lt;5.05,D84&lt;0.45,H84&gt;=6.51,F84&lt;1.5),1.4,IF(AND(H84&gt;=12.675,G84&lt;0.217,D84&gt;=0.15,A84&lt;5.05,D84&lt;0.45,H84&gt;=6.51,F84&lt;1.5),1.5,IF(AND(A84&lt;4.65,G84&gt;=0.217,D84&gt;=0.15,A84&lt;5.05,D84&lt;0.45,H84&gt;=6.51,F84&lt;1.5),1.35,IF(AND(D84&lt;0.25,G84&gt;=0.05,H84&lt;13.586,A84&gt;=5.05,D84&lt;0.45,H84&gt;=6.51,F84&lt;1.5),1.467,IF(AND(D84&gt;=0.25,G84&gt;=0.05,H84&lt;13.586,A84&gt;=5.05,D84&lt;0.45,H84&gt;=6.51,F84&lt;1.5),1.5,IF(AND(H84&lt;9.15,G84&lt;0.107,F84&gt;=2.5,H84&lt;13.805,G84&lt;0.154,H84&lt;16.674,F84&gt;=1.5),5.7,IF(AND(H84&gt;=9.15,G84&lt;0.107,F84&gt;=2.5,H84&lt;13.805,G84&lt;0.154,H84&lt;16.674,F84&gt;=1.5),5.6,IF(AND(G84&lt;0.404,B84&lt;2.75,H84&gt;=8.929,D84&lt;1.35,G84&gt;=0.154,H84&lt;16.674,F84&gt;=1.5),4.15,IF(AND(G84&gt;=0.404,B84&lt;2.75,H84&gt;=8.929,D84&lt;1.35,G84&gt;=0.154,H84&lt;16.674,F84&gt;=1.5),3.9,IF(AND(A84&gt;=6.75,D84&lt;1.55,F84&lt;2.5,D84&gt;=1.35,G84&gt;=0.154,H84&lt;16.674,F84&gt;=1.5),4.82,IF(AND(D84&lt;0.25,A84&gt;=4.65,G84&gt;=0.217,D84&gt;=0.15,A84&lt;5.05,D84&lt;0.45,H84&gt;=6.51,F84&lt;1.5),1.325,IF(AND(D84&gt;=0.25,A84&gt;=4.65,G84&gt;=0.217,D84&gt;=0.15,A84&lt;5.05,D84&lt;0.45,H84&gt;=6.51,F84&lt;1.5),1.3,IF(AND(A84&lt;6.55,A84&lt;6.75,D84&lt;1.55,F84&lt;2.5,D84&gt;=1.35,G84&gt;=0.154,H84&lt;16.674,F84&gt;=1.5),4.575,IF(AND(A84&gt;=6.55,A84&lt;6.75,D84&lt;1.55,F84&lt;2.5,D84&gt;=1.35,G84&gt;=0.154,H84&lt;16.674,F84&gt;=1.5),4.4,IF(AND(B84&lt;2.9,D84&lt;2.05,H84&gt;=6.93,F84&gt;=2.5,D84&gt;=1.35,G84&gt;=0.154,H84&lt;16.674,F84&gt;=1.5),5.05,IF(AND(H84&lt;8.884,D84&gt;=2.05,H84&gt;=6.93,F84&gt;=2.5,D84&gt;=1.35,G84&gt;=0.154,H84&lt;16.674,F84&gt;=1.5),5.1,IF(AND(H84&lt;13.711,B84&gt;=2.9,D84&lt;2.05,H84&gt;=6.93,F84&gt;=2.5,D84&gt;=1.35,G84&gt;=0.154,H84&lt;16.674,F84&gt;=1.5),5,IF(AND(H84&gt;=13.711,B84&gt;=2.9,D84&lt;2.05,H84&gt;=6.93,F84&gt;=2.5,D84&gt;=1.35,G84&gt;=0.154,H84&lt;16.674,F84&gt;=1.5),5.8,IF(AND(B84&lt;3.15,H84&gt;=8.884,D84&gt;=2.05,H84&gt;=6.93,F84&gt;=2.5,D84&gt;=1.35,G84&gt;=0.154,H84&lt;16.674,F84&gt;=1.5),5.56,IF(AND(B84&gt;=3.15,H84&gt;=8.884,D84&gt;=2.05,H84&gt;=6.93,F84&gt;=2.5,D84&gt;=1.35,G84&gt;=0.154,H84&lt;16.674,F84&gt;=1.5),5.9,"shouldnthappen")))))))))))))))))))))))))))))))))</f>
        <v>4.15</v>
      </c>
      <c r="Z84" s="1" t="n">
        <f aca="false">IF(AND(F84&gt;=2,B84&gt;=3.35),5.6,IF(AND(A84&lt;6.65,H84&gt;=15.076,B84&lt;3.35),4.8,IF(AND(A84&gt;=6.65,H84&gt;=15.076,B84&lt;3.35),6.15,IF(AND(H84&lt;6.542,F84&lt;2,B84&gt;=3.35),1.767,IF(AND(G84&gt;=0.653,D84&lt;0.75,H84&lt;15.076,B84&lt;3.35),1.55,IF(AND(D84&lt;0.15,G84&lt;0.653,D84&lt;0.75,H84&lt;15.076,B84&lt;3.35),1.1,IF(AND(G84&lt;0.356,A84&lt;5.05,H84&gt;=6.542,F84&lt;2,B84&gt;=3.35),1.4,IF(AND(G84&gt;=0.356,A84&lt;5.05,H84&gt;=6.542,F84&lt;2,B84&gt;=3.35),1.3,IF(AND(G84&gt;=0.566,A84&gt;=5.05,H84&gt;=6.542,F84&lt;2,B84&gt;=3.35),1.6,IF(AND(B84&gt;=3.1,D84&gt;=0.15,G84&lt;0.653,D84&lt;0.75,H84&lt;15.076,B84&lt;3.35),1.367,IF(AND(B84&gt;=2.65,D84&lt;1.45,B84&lt;2.75,D84&gt;=0.75,H84&lt;15.076,B84&lt;3.35),3.96,IF(AND(G84&lt;0.352,D84&gt;=1.45,B84&lt;2.75,D84&gt;=0.75,H84&lt;15.076,B84&lt;3.35),4.5,IF(AND(D84&gt;=1.35,A84&lt;6.2,B84&gt;=2.75,D84&gt;=0.75,H84&lt;15.076,B84&lt;3.35),4.733,IF(AND(A84&lt;4.7,B84&lt;3.1,D84&gt;=0.15,G84&lt;0.653,D84&lt;0.75,H84&lt;15.076,B84&lt;3.35),1.36,IF(AND(A84&gt;=4.7,B84&lt;3.1,D84&gt;=0.15,G84&lt;0.653,D84&lt;0.75,H84&lt;15.076,B84&lt;3.35),1.6,IF(AND(A84&lt;5.2,B84&lt;2.65,D84&lt;1.45,B84&lt;2.75,D84&gt;=0.75,H84&lt;15.076,B84&lt;3.35),3.3,IF(AND(A84&lt;6.5,G84&gt;=0.352,D84&gt;=1.45,B84&lt;2.75,D84&gt;=0.75,H84&lt;15.076,B84&lt;3.35),5,IF(AND(A84&gt;=6.5,G84&gt;=0.352,D84&gt;=1.45,B84&lt;2.75,D84&gt;=0.75,H84&lt;15.076,B84&lt;3.35),5.8,IF(AND(H84&lt;8.486,D84&lt;1.35,A84&lt;6.2,B84&gt;=2.75,D84&gt;=0.75,H84&lt;15.076,B84&lt;3.35),3.975,IF(AND(G84&lt;0.187,F84&lt;2.5,A84&gt;=6.2,B84&gt;=2.75,D84&gt;=0.75,H84&lt;15.076,B84&lt;3.35),5,IF(AND(G84&gt;=0.187,F84&lt;2.5,A84&gt;=6.2,B84&gt;=2.75,D84&gt;=0.75,H84&lt;15.076,B84&lt;3.35),4.525,IF(AND(A84&gt;=7.25,F84&gt;=2.5,A84&gt;=6.2,B84&gt;=2.75,D84&gt;=0.75,H84&lt;15.076,B84&lt;3.35),6.5,IF(AND(G84&lt;0.185,B84&lt;3.6,G84&lt;0.566,A84&gt;=5.05,H84&gt;=6.542,F84&lt;2,B84&gt;=3.35),1.45,IF(AND(G84&gt;=0.185,B84&lt;3.6,G84&lt;0.566,A84&gt;=5.05,H84&gt;=6.542,F84&lt;2,B84&gt;=3.35),1.34,IF(AND(G84&lt;0.13,B84&gt;=3.6,G84&lt;0.566,A84&gt;=5.05,H84&gt;=6.542,F84&lt;2,B84&gt;=3.35),1.45,IF(AND(G84&gt;=0.13,B84&gt;=3.6,G84&lt;0.566,A84&gt;=5.05,H84&gt;=6.542,F84&lt;2,B84&gt;=3.35),1.5,IF(AND(D84&lt;1.05,A84&gt;=5.2,B84&lt;2.65,D84&lt;1.45,B84&lt;2.75,D84&gt;=0.75,H84&lt;15.076,B84&lt;3.35),3.5,IF(AND(D84&gt;=1.05,A84&gt;=5.2,B84&lt;2.65,D84&lt;1.45,B84&lt;2.75,D84&gt;=0.75,H84&lt;15.076,B84&lt;3.35),3.94,IF(AND(H84&lt;10.983,H84&gt;=8.486,D84&lt;1.35,A84&lt;6.2,B84&gt;=2.75,D84&gt;=0.75,H84&lt;15.076,B84&lt;3.35),4.38,IF(AND(H84&gt;=10.983,H84&gt;=8.486,D84&lt;1.35,A84&lt;6.2,B84&gt;=2.75,D84&gt;=0.75,H84&lt;15.076,B84&lt;3.35),4.1,IF(AND(B84&gt;=3.25,A84&lt;7.25,F84&gt;=2.5,A84&gt;=6.2,B84&gt;=2.75,D84&gt;=0.75,H84&lt;15.076,B84&lt;3.35),5.7,IF(AND(B84&lt;2.95,B84&lt;3.25,A84&lt;7.25,F84&gt;=2.5,A84&gt;=6.2,B84&gt;=2.75,D84&gt;=0.75,H84&lt;15.076,B84&lt;3.35),5.6,IF(AND(H84&gt;=13.711,B84&gt;=2.95,B84&lt;3.25,A84&lt;7.25,F84&gt;=2.5,A84&gt;=6.2,B84&gt;=2.75,D84&gt;=0.75,H84&lt;15.076,B84&lt;3.35),5.8,IF(AND(A84&gt;=6.8,H84&lt;13.711,B84&gt;=2.95,B84&lt;3.25,A84&lt;7.25,F84&gt;=2.5,A84&gt;=6.2,B84&gt;=2.75,D84&gt;=0.75,H84&lt;15.076,B84&lt;3.35),5.1,IF(AND(H84&lt;12.921,A84&lt;6.8,H84&lt;13.711,B84&gt;=2.95,B84&lt;3.25,A84&lt;7.25,F84&gt;=2.5,A84&gt;=6.2,B84&gt;=2.75,D84&gt;=0.75,H84&lt;15.076,B84&lt;3.35),5.34,IF(AND(H84&gt;=12.921,A84&lt;6.8,H84&lt;13.711,B84&gt;=2.95,B84&lt;3.25,A84&lt;7.25,F84&gt;=2.5,A84&gt;=6.2,B84&gt;=2.75,D84&gt;=0.75,H84&lt;15.076,B84&lt;3.35),5.133,"shouldnthappen"))))))))))))))))))))))))))))))))))))</f>
        <v>3.5</v>
      </c>
      <c r="AA84" s="1" t="n">
        <f aca="false">IF(AND(D84&gt;=0.45,A84&lt;5.05,D84&lt;0.8),1.6,IF(AND(D84&gt;=0.45,A84&gt;=5.05,D84&lt;0.8),1.7,IF(AND(H84&gt;=16.244,F84&gt;=2.5,D84&gt;=0.8),6.533,IF(AND(A84&lt;4.35,D84&lt;0.45,A84&lt;5.05,D84&lt;0.8),1.1,IF(AND(H84&gt;=14.877,D84&lt;0.45,A84&gt;=5.05,D84&lt;0.8),1.3,IF(AND(D84&gt;=1.4,A84&lt;5.65,F84&lt;2.5,D84&gt;=0.8),4.5,IF(AND(A84&gt;=7.25,H84&lt;16.244,F84&gt;=2.5,D84&gt;=0.8),6.5,IF(AND(A84&gt;=4.75,A84&gt;=4.35,D84&lt;0.45,A84&lt;5.05,D84&lt;0.8),1.35,IF(AND(A84&lt;5.3,D84&lt;1.4,A84&lt;5.65,F84&lt;2.5,D84&gt;=0.8),3.1,IF(AND(A84&gt;=6.8,A84&gt;=6.55,A84&gt;=5.65,F84&lt;2.5,D84&gt;=0.8),4.9,IF(AND(H84&lt;5.767,A84&lt;7.25,H84&lt;16.244,F84&gt;=2.5,D84&gt;=0.8),4.5,IF(AND(G84&gt;=0.522,A84&lt;4.75,A84&gt;=4.35,D84&lt;0.45,A84&lt;5.05,D84&lt;0.8),1.2,IF(AND(G84&gt;=0.948,D84&lt;0.35,H84&lt;14.877,D84&lt;0.45,A84&gt;=5.05,D84&lt;0.8),1.7,IF(AND(H84&lt;13.089,D84&gt;=0.35,H84&lt;14.877,D84&lt;0.45,A84&gt;=5.05,D84&lt;0.8),1.5,IF(AND(H84&gt;=13.089,D84&gt;=0.35,H84&lt;14.877,D84&lt;0.45,A84&gt;=5.05,D84&lt;0.8),1.3,IF(AND(B84&gt;=2.95,A84&gt;=5.3,D84&lt;1.4,A84&lt;5.65,F84&lt;2.5,D84&gt;=0.8),4.1,IF(AND(H84&lt;9.181,A84&lt;6.05,A84&lt;6.55,A84&gt;=5.65,F84&lt;2.5,D84&gt;=0.8),5.1,IF(AND(H84&gt;=9.181,A84&lt;6.05,A84&lt;6.55,A84&gt;=5.65,F84&lt;2.5,D84&gt;=0.8),4.3,IF(AND(G84&gt;=0.867,A84&gt;=6.05,A84&lt;6.55,A84&gt;=5.65,F84&lt;2.5,D84&gt;=0.8),4.9,IF(AND(B84&lt;3.05,A84&lt;6.8,A84&gt;=6.55,A84&gt;=5.65,F84&lt;2.5,D84&gt;=0.8),5,IF(AND(B84&gt;=3.05,A84&lt;6.8,A84&gt;=6.55,A84&gt;=5.65,F84&lt;2.5,D84&gt;=0.8),4.55,IF(AND(H84&gt;=14.144,G84&lt;0.522,A84&lt;4.75,A84&gt;=4.35,D84&lt;0.45,A84&lt;5.05,D84&lt;0.8),1.3,IF(AND(B84&lt;2.7,B84&lt;2.95,A84&gt;=5.3,D84&lt;1.4,A84&lt;5.65,F84&lt;2.5,D84&gt;=0.8),3.78,IF(AND(B84&gt;=2.7,B84&lt;2.95,A84&gt;=5.3,D84&lt;1.4,A84&lt;5.65,F84&lt;2.5,D84&gt;=0.8),3.6,IF(AND(G84&lt;0.638,G84&lt;0.867,A84&gt;=6.05,A84&lt;6.55,A84&gt;=5.65,F84&lt;2.5,D84&gt;=0.8),4.433,IF(AND(G84&gt;=0.638,G84&lt;0.867,A84&gt;=6.05,A84&lt;6.55,A84&gt;=5.65,F84&lt;2.5,D84&gt;=0.8),4,IF(AND(A84&lt;6.35,H84&lt;11.146,H84&gt;=5.767,A84&lt;7.25,H84&lt;16.244,F84&gt;=2.5,D84&gt;=0.8),5.1,IF(AND(A84&lt;4.5,H84&lt;14.144,G84&lt;0.522,A84&lt;4.75,A84&gt;=4.35,D84&lt;0.45,A84&lt;5.05,D84&lt;0.8),1.35,IF(AND(A84&gt;=4.5,H84&lt;14.144,G84&lt;0.522,A84&lt;4.75,A84&gt;=4.35,D84&lt;0.45,A84&lt;5.05,D84&lt;0.8),1.4,IF(AND(A84&lt;5.15,B84&lt;3.75,G84&lt;0.948,D84&lt;0.35,H84&lt;14.877,D84&lt;0.45,A84&gt;=5.05,D84&lt;0.8),1.4,IF(AND(A84&gt;=5.15,B84&lt;3.75,G84&lt;0.948,D84&lt;0.35,H84&lt;14.877,D84&lt;0.45,A84&gt;=5.05,D84&lt;0.8),1.5,IF(AND(G84&lt;0.112,B84&gt;=3.75,G84&lt;0.948,D84&lt;0.35,H84&lt;14.877,D84&lt;0.45,A84&gt;=5.05,D84&lt;0.8),1.5,IF(AND(G84&gt;=0.112,B84&gt;=3.75,G84&lt;0.948,D84&lt;0.35,H84&lt;14.877,D84&lt;0.45,A84&gt;=5.05,D84&lt;0.8),1.6,IF(AND(G84&lt;0.075,A84&gt;=6.35,H84&lt;11.146,H84&gt;=5.767,A84&lt;7.25,H84&lt;16.244,F84&gt;=2.5,D84&gt;=0.8),5.5,IF(AND(G84&gt;=0.075,A84&gt;=6.35,H84&lt;11.146,H84&gt;=5.767,A84&lt;7.25,H84&lt;16.244,F84&gt;=2.5,D84&gt;=0.8),5.24,IF(AND(B84&lt;2.95,D84&lt;1.9,H84&gt;=11.146,H84&gt;=5.767,A84&lt;7.25,H84&lt;16.244,F84&gt;=2.5,D84&gt;=0.8),5.65,IF(AND(B84&gt;=2.95,D84&lt;1.9,H84&gt;=11.146,H84&gt;=5.767,A84&lt;7.25,H84&lt;16.244,F84&gt;=2.5,D84&gt;=0.8),5.8,IF(AND(H84&lt;13.42,D84&gt;=1.9,H84&gt;=11.146,H84&gt;=5.767,A84&lt;7.25,H84&lt;16.244,F84&gt;=2.5,D84&gt;=0.8),5.6,IF(AND(H84&gt;=13.42,D84&gt;=1.9,H84&gt;=11.146,H84&gt;=5.767,A84&lt;7.25,H84&lt;16.244,F84&gt;=2.5,D84&gt;=0.8),5.34,"shouldnthappen")))))))))))))))))))))))))))))))))))))))</f>
        <v>3.78</v>
      </c>
      <c r="AB84" s="1" t="n">
        <f aca="false">IF(AND(D84&gt;=0.35,F84&lt;1.5),1.5,IF(AND(F84&lt;2.5,D84&gt;=1.55,F84&gt;=1.5),4.85,IF(AND(H84&lt;8.308,D84&lt;0.15,D84&lt;0.35,F84&lt;1.5),1.5,IF(AND(H84&gt;=8.308,D84&lt;0.15,D84&lt;0.35,F84&lt;1.5),1.4,IF(AND(H84&lt;5.523,D84&gt;=0.15,D84&lt;0.35,F84&lt;1.5),1,IF(AND(G84&lt;0.572,H84&lt;10.688,D84&lt;1.55,F84&gt;=1.5),3.75,IF(AND(B84&gt;=3.5,F84&gt;=2.5,D84&gt;=1.55,F84&gt;=1.5),6.3,IF(AND(A84&gt;=5.65,G84&gt;=0.572,H84&lt;10.688,D84&lt;1.55,F84&gt;=1.5),4.45,IF(AND(B84&gt;=2.85,A84&lt;6.15,H84&gt;=10.688,D84&lt;1.55,F84&gt;=1.5),4.35,IF(AND(H84&gt;=16.284,B84&lt;3.5,F84&gt;=2.5,D84&gt;=1.55,F84&gt;=1.5),6.6,IF(AND(G84&gt;=0.241,G84&lt;0.338,H84&gt;=5.523,D84&gt;=0.15,D84&lt;0.35,F84&lt;1.5),1.25,IF(AND(A84&lt;5.05,G84&gt;=0.338,H84&gt;=5.523,D84&gt;=0.15,D84&lt;0.35,F84&lt;1.5),1.35,IF(AND(B84&lt;2.7,A84&lt;5.65,G84&gt;=0.572,H84&lt;10.688,D84&lt;1.55,F84&gt;=1.5),4,IF(AND(B84&gt;=2.7,A84&lt;5.65,G84&gt;=0.572,H84&lt;10.688,D84&lt;1.55,F84&gt;=1.5),3.6,IF(AND(B84&lt;2.45,B84&lt;2.85,A84&lt;6.15,H84&gt;=10.688,D84&lt;1.55,F84&gt;=1.5),3.7,IF(AND(A84&lt;6.25,B84&lt;2.85,A84&gt;=6.15,H84&gt;=10.688,D84&lt;1.55,F84&gt;=1.5),4.5,IF(AND(A84&gt;=6.25,B84&lt;2.85,A84&gt;=6.15,H84&gt;=10.688,D84&lt;1.55,F84&gt;=1.5),4.86,IF(AND(D84&gt;=1.45,B84&gt;=2.85,A84&gt;=6.15,H84&gt;=10.688,D84&lt;1.55,F84&gt;=1.5),4.8,IF(AND(H84&lt;8.202,H84&lt;16.284,B84&lt;3.5,F84&gt;=2.5,D84&gt;=1.55,F84&gt;=1.5),5.7,IF(AND(A84&gt;=5.1,G84&lt;0.241,G84&lt;0.338,H84&gt;=5.523,D84&gt;=0.15,D84&lt;0.35,F84&lt;1.5),1.5,IF(AND(B84&gt;=3.75,A84&gt;=5.05,G84&gt;=0.338,H84&gt;=5.523,D84&gt;=0.15,D84&lt;0.35,F84&lt;1.5),1.6,IF(AND(A84&lt;5.7,B84&gt;=2.45,B84&lt;2.85,A84&lt;6.15,H84&gt;=10.688,D84&lt;1.55,F84&gt;=1.5),3.9,IF(AND(A84&gt;=5.7,B84&gt;=2.45,B84&lt;2.85,A84&lt;6.15,H84&gt;=10.688,D84&lt;1.55,F84&gt;=1.5),4.02,IF(AND(H84&lt;13.654,D84&lt;1.45,B84&gt;=2.85,A84&gt;=6.15,H84&gt;=10.688,D84&lt;1.55,F84&gt;=1.5),4.333,IF(AND(H84&gt;=13.654,D84&lt;1.45,B84&gt;=2.85,A84&gt;=6.15,H84&gt;=10.688,D84&lt;1.55,F84&gt;=1.5),4.54,IF(AND(A84&lt;6.15,H84&gt;=8.202,H84&lt;16.284,B84&lt;3.5,F84&gt;=2.5,D84&gt;=1.55,F84&gt;=1.5),5,IF(AND(H84&lt;13.924,A84&lt;5.1,G84&lt;0.241,G84&lt;0.338,H84&gt;=5.523,D84&gt;=0.15,D84&lt;0.35,F84&lt;1.5),1.4,IF(AND(H84&gt;=13.924,A84&lt;5.1,G84&lt;0.241,G84&lt;0.338,H84&gt;=5.523,D84&gt;=0.15,D84&lt;0.35,F84&lt;1.5),1.5,IF(AND(D84&lt;0.25,B84&lt;3.75,A84&gt;=5.05,G84&gt;=0.338,H84&gt;=5.523,D84&gt;=0.15,D84&lt;0.35,F84&lt;1.5),1.5,IF(AND(D84&gt;=0.25,B84&lt;3.75,A84&gt;=5.05,G84&gt;=0.338,H84&gt;=5.523,D84&gt;=0.15,D84&lt;0.35,F84&lt;1.5),1.4,IF(AND(H84&lt;8.884,B84&gt;=3.05,A84&gt;=6.15,H84&gt;=8.202,H84&lt;16.284,B84&lt;3.5,F84&gt;=2.5,D84&gt;=1.55,F84&gt;=1.5),5.1,IF(AND(A84&lt;6.45,G84&lt;0.368,B84&lt;3.05,A84&gt;=6.15,H84&gt;=8.202,H84&lt;16.284,B84&lt;3.5,F84&gt;=2.5,D84&gt;=1.55,F84&gt;=1.5),5.525,IF(AND(A84&gt;=6.45,G84&lt;0.368,B84&lt;3.05,A84&gt;=6.15,H84&gt;=8.202,H84&lt;16.284,B84&lt;3.5,F84&gt;=2.5,D84&gt;=1.55,F84&gt;=1.5),5.35,IF(AND(D84&lt;2.25,G84&gt;=0.368,B84&lt;3.05,A84&gt;=6.15,H84&gt;=8.202,H84&lt;16.284,B84&lt;3.5,F84&gt;=2.5,D84&gt;=1.55,F84&gt;=1.5),5.8,IF(AND(D84&gt;=2.25,G84&gt;=0.368,B84&lt;3.05,A84&gt;=6.15,H84&gt;=8.202,H84&lt;16.284,B84&lt;3.5,F84&gt;=2.5,D84&gt;=1.55,F84&gt;=1.5),5.2,IF(AND(H84&lt;10.257,H84&gt;=8.884,B84&gt;=3.05,A84&gt;=6.15,H84&gt;=8.202,H84&lt;16.284,B84&lt;3.5,F84&gt;=2.5,D84&gt;=1.55,F84&gt;=1.5),5.9,IF(AND(H84&gt;=10.257,H84&gt;=8.884,B84&gt;=3.05,A84&gt;=6.15,H84&gt;=8.202,H84&lt;16.284,B84&lt;3.5,F84&gt;=2.5,D84&gt;=1.55,F84&gt;=1.5),5.48,"shouldnthappen")))))))))))))))))))))))))))))))))))))</f>
        <v>3.7</v>
      </c>
      <c r="AC84" s="1" t="n">
        <f aca="false">IF(AND(H84&lt;5.748,A84&lt;5.05,D84&lt;0.8),1,IF(AND(B84&lt;3.35,A84&gt;=5.05,D84&lt;0.8),1.7,IF(AND(A84&lt;5.85,G84&lt;0.154,D84&gt;=0.8),4.5,IF(AND(D84&gt;=0.45,H84&gt;=5.748,A84&lt;5.05,D84&lt;0.8),1.6,IF(AND(G84&gt;=0.934,B84&gt;=3.35,A84&gt;=5.05,D84&lt;0.8),1.7,IF(AND(D84&lt;2.1,A84&gt;=5.85,G84&lt;0.154,D84&gt;=0.8),6.15,IF(AND(D84&gt;=2.1,A84&gt;=5.85,G84&lt;0.154,D84&gt;=0.8),5.5,IF(AND(A84&lt;6.1,D84&gt;=1.55,G84&gt;=0.154,D84&gt;=0.8),5,IF(AND(H84&gt;=14.379,G84&lt;0.934,B84&gt;=3.35,A84&gt;=5.05,D84&lt;0.8),1.58,IF(AND(G84&lt;0.379,A84&gt;=6.1,D84&gt;=1.55,G84&gt;=0.154,D84&gt;=0.8),5.42,IF(AND(H84&lt;13.924,G84&lt;0.227,D84&lt;0.45,H84&gt;=5.748,A84&lt;5.05,D84&lt;0.8),1.4,IF(AND(H84&gt;=13.924,G84&lt;0.227,D84&lt;0.45,H84&gt;=5.748,A84&lt;5.05,D84&lt;0.8),1.5,IF(AND(B84&lt;3.1,G84&gt;=0.227,D84&lt;0.45,H84&gt;=5.748,A84&lt;5.05,D84&lt;0.8),1.1,IF(AND(G84&lt;0.13,H84&lt;14.379,G84&lt;0.934,B84&gt;=3.35,A84&gt;=5.05,D84&lt;0.8),1.4,IF(AND(D84&lt;1.05,A84&lt;5.65,D84&lt;1.35,D84&lt;1.55,G84&gt;=0.154,D84&gt;=0.8),3.7,IF(AND(D84&lt;1.25,A84&gt;=5.65,D84&lt;1.35,D84&lt;1.55,G84&gt;=0.154,D84&gt;=0.8),4.06,IF(AND(D84&gt;=1.25,A84&gt;=5.65,D84&lt;1.35,D84&lt;1.55,G84&gt;=0.154,D84&gt;=0.8),4.425,IF(AND(H84&lt;13.654,D84&lt;1.45,D84&gt;=1.35,D84&lt;1.55,G84&gt;=0.154,D84&gt;=0.8),4.275,IF(AND(G84&lt;0.259,D84&gt;=1.45,D84&gt;=1.35,D84&lt;1.55,G84&gt;=0.154,D84&gt;=0.8),5.1,IF(AND(B84&lt;2.95,G84&gt;=0.379,A84&gt;=6.1,D84&gt;=1.55,G84&gt;=0.154,D84&gt;=0.8),6.3,IF(AND(B84&lt;3.25,B84&gt;=3.1,G84&gt;=0.227,D84&lt;0.45,H84&gt;=5.748,A84&lt;5.05,D84&lt;0.8),1.3,IF(AND(B84&gt;=3.25,B84&gt;=3.1,G84&gt;=0.227,D84&lt;0.45,H84&gt;=5.748,A84&lt;5.05,D84&lt;0.8),1.4,IF(AND(H84&gt;=13.372,G84&gt;=0.13,H84&lt;14.379,G84&lt;0.934,B84&gt;=3.35,A84&gt;=5.05,D84&lt;0.8),1.4,IF(AND(H84&lt;6.69,D84&gt;=1.05,A84&lt;5.65,D84&lt;1.35,D84&lt;1.55,G84&gt;=0.154,D84&gt;=0.8),4.033,IF(AND(H84&gt;=6.69,D84&gt;=1.05,A84&lt;5.65,D84&lt;1.35,D84&lt;1.55,G84&gt;=0.154,D84&gt;=0.8),3.88,IF(AND(B84&lt;2.85,H84&gt;=13.654,D84&lt;1.45,D84&gt;=1.35,D84&lt;1.55,G84&gt;=0.154,D84&gt;=0.8),4.8,IF(AND(B84&gt;=2.85,H84&gt;=13.654,D84&lt;1.45,D84&gt;=1.35,D84&lt;1.55,G84&gt;=0.154,D84&gt;=0.8),4.7,IF(AND(H84&lt;11.681,G84&gt;=0.259,D84&gt;=1.45,D84&gt;=1.35,D84&lt;1.55,G84&gt;=0.154,D84&gt;=0.8),4.85,IF(AND(H84&gt;=11.681,G84&gt;=0.259,D84&gt;=1.45,D84&gt;=1.35,D84&lt;1.55,G84&gt;=0.154,D84&gt;=0.8),4.633,IF(AND(A84&lt;6.25,B84&gt;=2.95,G84&gt;=0.379,A84&gt;=6.1,D84&gt;=1.55,G84&gt;=0.154,D84&gt;=0.8),5.4,IF(AND(D84&lt;0.3,H84&lt;13.372,G84&gt;=0.13,H84&lt;14.379,G84&lt;0.934,B84&gt;=3.35,A84&gt;=5.05,D84&lt;0.8),1.475,IF(AND(D84&gt;=0.3,H84&lt;13.372,G84&gt;=0.13,H84&lt;14.379,G84&lt;0.934,B84&gt;=3.35,A84&gt;=5.05,D84&lt;0.8),1.5,IF(AND(B84&lt;3.15,A84&gt;=6.25,B84&gt;=2.95,G84&gt;=0.379,A84&gt;=6.1,D84&gt;=1.55,G84&gt;=0.154,D84&gt;=0.8),5.7,IF(AND(B84&gt;=3.15,A84&gt;=6.25,B84&gt;=2.95,G84&gt;=0.379,A84&gt;=6.1,D84&gt;=1.55,G84&gt;=0.154,D84&gt;=0.8),5.933,"shouldnthappen"))))))))))))))))))))))))))))))))))</f>
        <v>3.7</v>
      </c>
      <c r="AD84" s="1" t="n">
        <f aca="false">IF(AND(H84&lt;6.621,A84&lt;4.95,D84&lt;0.8),1,IF(AND(H84&lt;14.144,H84&gt;=6.621,A84&lt;4.95,D84&lt;0.8),1.4,IF(AND(H84&gt;=14.144,H84&gt;=6.621,A84&lt;4.95,D84&lt;0.8),1.3,IF(AND(G84&lt;0.13,B84&gt;=3.85,A84&gt;=4.95,D84&lt;0.8),1.3,IF(AND(G84&gt;=0.13,B84&gt;=3.85,A84&gt;=4.95,D84&lt;0.8),1.425,IF(AND(A84&gt;=6.05,B84&lt;2.75,D84&lt;1.55,D84&gt;=0.8),4.9,IF(AND(A84&gt;=7.3,G84&lt;0.119,D84&gt;=1.55,D84&gt;=0.8),6.7,IF(AND(H84&lt;6.555,D84&lt;0.25,B84&lt;3.85,A84&gt;=4.95,D84&lt;0.8),1.7,IF(AND(B84&lt;3.4,D84&gt;=0.25,B84&lt;3.85,A84&gt;=4.95,D84&lt;0.8),1.7,IF(AND(B84&gt;=3.4,D84&gt;=0.25,B84&lt;3.85,A84&gt;=4.95,D84&lt;0.8),1.6,IF(AND(A84&lt;5.05,A84&lt;6.05,B84&lt;2.75,D84&lt;1.55,D84&gt;=0.8),3.3,IF(AND(B84&lt;2.85,D84&lt;1.35,B84&gt;=2.75,D84&lt;1.55,D84&gt;=0.8),4.5,IF(AND(H84&lt;12.206,D84&gt;=1.35,B84&gt;=2.75,D84&lt;1.55,D84&gt;=0.8),4.7,IF(AND(H84&gt;=12.206,D84&gt;=1.35,B84&gt;=2.75,D84&lt;1.55,D84&gt;=0.8),4.52,IF(AND(G84&lt;0.024,A84&lt;7.3,G84&lt;0.119,D84&gt;=1.55,D84&gt;=0.8),5.7,IF(AND(G84&gt;=0.024,A84&lt;7.3,G84&lt;0.119,D84&gt;=1.55,D84&gt;=0.8),5.6,IF(AND(F84&lt;2.5,G84&lt;0.417,G84&gt;=0.119,D84&gt;=1.55,D84&gt;=0.8),5.05,IF(AND(B84&lt;3.15,H84&gt;=6.555,D84&lt;0.25,B84&lt;3.85,A84&gt;=4.95,D84&lt;0.8),1.6,IF(AND(G84&lt;0.356,A84&gt;=5.05,A84&lt;6.05,B84&lt;2.75,D84&lt;1.55,D84&gt;=0.8),4.12,IF(AND(A84&lt;5.65,B84&gt;=2.85,D84&lt;1.35,B84&gt;=2.75,D84&lt;1.55,D84&gt;=0.8),3.6,IF(AND(B84&lt;3.15,F84&gt;=2.5,G84&lt;0.417,G84&gt;=0.119,D84&gt;=1.55,D84&gt;=0.8),5.18,IF(AND(B84&gt;=3.15,F84&gt;=2.5,G84&lt;0.417,G84&gt;=0.119,D84&gt;=1.55,D84&gt;=0.8),5.3,IF(AND(D84&lt;1.7,A84&lt;6.95,G84&gt;=0.417,G84&gt;=0.119,D84&gt;=1.55,D84&gt;=0.8),4.7,IF(AND(A84&lt;7.25,A84&gt;=6.95,G84&gt;=0.417,G84&gt;=0.119,D84&gt;=1.55,D84&gt;=0.8),5.8,IF(AND(A84&gt;=7.25,A84&gt;=6.95,G84&gt;=0.417,G84&gt;=0.119,D84&gt;=1.55,D84&gt;=0.8),6.333,IF(AND(H84&lt;8.594,B84&gt;=3.15,H84&gt;=6.555,D84&lt;0.25,B84&lt;3.85,A84&gt;=4.95,D84&lt;0.8),1.4,IF(AND(H84&gt;=8.594,B84&gt;=3.15,H84&gt;=6.555,D84&lt;0.25,B84&lt;3.85,A84&gt;=4.95,D84&lt;0.8),1.5,IF(AND(H84&gt;=11.218,G84&gt;=0.356,A84&gt;=5.05,A84&lt;6.05,B84&lt;2.75,D84&lt;1.55,D84&gt;=0.8),3.925,IF(AND(A84&gt;=6.5,A84&gt;=5.65,B84&gt;=2.85,D84&lt;1.35,B84&gt;=2.75,D84&lt;1.55,D84&gt;=0.8),4.6,IF(AND(H84&lt;8.602,H84&lt;11.218,G84&gt;=0.356,A84&gt;=5.05,A84&lt;6.05,B84&lt;2.75,D84&lt;1.55,D84&gt;=0.8),3.95,IF(AND(H84&gt;=8.602,H84&lt;11.218,G84&gt;=0.356,A84&gt;=5.05,A84&lt;6.05,B84&lt;2.75,D84&lt;1.55,D84&gt;=0.8),3.75,IF(AND(H84&lt;10.129,A84&lt;6.5,A84&gt;=5.65,B84&gt;=2.85,D84&lt;1.35,B84&gt;=2.75,D84&lt;1.55,D84&gt;=0.8),4.2,IF(AND(H84&gt;=10.129,A84&lt;6.5,A84&gt;=5.65,B84&gt;=2.85,D84&lt;1.35,B84&gt;=2.75,D84&lt;1.55,D84&gt;=0.8),4.267,IF(AND(D84&lt;2.2,B84&lt;3.05,D84&gt;=1.7,A84&lt;6.95,G84&gt;=0.417,G84&gt;=0.119,D84&gt;=1.55,D84&gt;=0.8),5.3,IF(AND(D84&gt;=2.2,B84&lt;3.05,D84&gt;=1.7,A84&lt;6.95,G84&gt;=0.417,G84&gt;=0.119,D84&gt;=1.55,D84&gt;=0.8),5.133,IF(AND(D84&lt;2.45,B84&gt;=3.05,D84&gt;=1.7,A84&lt;6.95,G84&gt;=0.417,G84&gt;=0.119,D84&gt;=1.55,D84&gt;=0.8),5.6,IF(AND(D84&gt;=2.45,B84&gt;=3.05,D84&gt;=1.7,A84&lt;6.95,G84&gt;=0.417,G84&gt;=0.119,D84&gt;=1.55,D84&gt;=0.8),6,"shouldnthappen")))))))))))))))))))))))))))))))))))))</f>
        <v>3.75</v>
      </c>
      <c r="AE84" s="1" t="n">
        <f aca="false">IF(AND(G84&lt;0.123,D84&gt;=0.25,D84&lt;0.75),1.3,IF(AND(H84&gt;=16.774,D84&gt;=1.75,D84&gt;=0.75),6.4,IF(AND(B84&lt;3.4,A84&lt;4.8,D84&lt;0.25,D84&lt;0.75),1.22,IF(AND(B84&gt;=3.4,A84&lt;4.8,D84&lt;0.25,D84&lt;0.75),1,IF(AND(A84&gt;=5.45,A84&gt;=4.8,D84&lt;0.25,D84&lt;0.75),1.367,IF(AND(H84&gt;=10.688,D84&lt;1.35,D84&lt;1.75,D84&gt;=0.75),4.2,IF(AND(A84&lt;5.3,D84&gt;=1.35,D84&lt;1.75,D84&gt;=0.75),4.05,IF(AND(G84&gt;=0.857,H84&lt;16.774,D84&gt;=1.75,D84&gt;=0.75),5.02,IF(AND(H84&lt;6.089,A84&lt;5.45,A84&gt;=4.8,D84&lt;0.25,D84&lt;0.75),1.7,IF(AND(G84&lt;0.184,D84&lt;0.35,G84&gt;=0.123,D84&gt;=0.25,D84&lt;0.75),1.7,IF(AND(G84&gt;=0.184,D84&lt;0.35,G84&gt;=0.123,D84&gt;=0.25,D84&lt;0.75),1.48,IF(AND(A84&lt;5.25,D84&gt;=0.35,G84&gt;=0.123,D84&gt;=0.25,D84&lt;0.75),1.75,IF(AND(A84&gt;=5.25,D84&gt;=0.35,G84&gt;=0.123,D84&gt;=0.25,D84&lt;0.75),1.5,IF(AND(A84&lt;5.3,H84&lt;10.688,D84&lt;1.35,D84&lt;1.75,D84&gt;=0.75),3.15,IF(AND(H84&lt;9.474,A84&gt;=5.3,D84&gt;=1.35,D84&lt;1.75,D84&gt;=0.75),4.95,IF(AND(G84&gt;=0.779,G84&lt;0.857,H84&lt;16.774,D84&gt;=1.75,D84&gt;=0.75),6,IF(AND(G84&lt;0.05,H84&gt;=6.089,A84&lt;5.45,A84&gt;=4.8,D84&lt;0.25,D84&lt;0.75),1.4,IF(AND(H84&lt;6.69,A84&gt;=5.3,H84&lt;10.688,D84&lt;1.35,D84&lt;1.75,D84&gt;=0.75),4.033,IF(AND(H84&gt;=6.69,A84&gt;=5.3,H84&lt;10.688,D84&lt;1.35,D84&lt;1.75,D84&gt;=0.75),3.733,IF(AND(B84&lt;2.5,H84&gt;=9.474,A84&gt;=5.3,D84&gt;=1.35,D84&lt;1.75,D84&gt;=0.75),4.5,IF(AND(D84&gt;=2.45,G84&lt;0.779,G84&lt;0.857,H84&lt;16.774,D84&gt;=1.75,D84&gt;=0.75),6,IF(AND(B84&gt;=3.75,G84&gt;=0.05,H84&gt;=6.089,A84&lt;5.45,A84&gt;=4.8,D84&lt;0.25,D84&lt;0.75),1.6,IF(AND(H84&lt;13.695,B84&gt;=2.5,H84&gt;=9.474,A84&gt;=5.3,D84&gt;=1.35,D84&lt;1.75,D84&gt;=0.75),4.567,IF(AND(G84&gt;=0.654,D84&lt;2.45,G84&lt;0.779,G84&lt;0.857,H84&lt;16.774,D84&gt;=1.75,D84&gt;=0.75),4.9,IF(AND(G84&gt;=0.73,B84&lt;3.75,G84&gt;=0.05,H84&gt;=6.089,A84&lt;5.45,A84&gt;=4.8,D84&lt;0.25,D84&lt;0.75),1.4,IF(AND(A84&lt;6.65,H84&gt;=13.695,B84&gt;=2.5,H84&gt;=9.474,A84&gt;=5.3,D84&gt;=1.35,D84&lt;1.75,D84&gt;=0.75),4.4,IF(AND(A84&gt;=6.65,H84&gt;=13.695,B84&gt;=2.5,H84&gt;=9.474,A84&gt;=5.3,D84&gt;=1.35,D84&lt;1.75,D84&gt;=0.75),4.84,IF(AND(B84&lt;2.75,G84&lt;0.654,D84&lt;2.45,G84&lt;0.779,G84&lt;0.857,H84&lt;16.774,D84&gt;=1.75,D84&gt;=0.75),5.2,IF(AND(H84&lt;9.524,G84&lt;0.73,B84&lt;3.75,G84&gt;=0.05,H84&gt;=6.089,A84&lt;5.45,A84&gt;=4.8,D84&lt;0.25,D84&lt;0.75),1.5,IF(AND(H84&gt;=9.524,G84&lt;0.73,B84&lt;3.75,G84&gt;=0.05,H84&gt;=6.089,A84&lt;5.45,A84&gt;=4.8,D84&lt;0.25,D84&lt;0.75),1.4,IF(AND(H84&gt;=13.644,B84&gt;=2.75,G84&lt;0.654,D84&lt;2.45,G84&lt;0.779,G84&lt;0.857,H84&lt;16.774,D84&gt;=1.75,D84&gt;=0.75),6.033,IF(AND(A84&gt;=6.85,H84&lt;13.644,B84&gt;=2.75,G84&lt;0.654,D84&lt;2.45,G84&lt;0.779,G84&lt;0.857,H84&lt;16.774,D84&gt;=1.75,D84&gt;=0.75),5.1,IF(AND(A84&gt;=6.75,A84&lt;6.85,H84&lt;13.644,B84&gt;=2.75,G84&lt;0.654,D84&lt;2.45,G84&lt;0.779,G84&lt;0.857,H84&lt;16.774,D84&gt;=1.75,D84&gt;=0.75),5.9,IF(AND(D84&gt;=2.35,A84&lt;6.75,A84&lt;6.85,H84&lt;13.644,B84&gt;=2.75,G84&lt;0.654,D84&lt;2.45,G84&lt;0.779,G84&lt;0.857,H84&lt;16.774,D84&gt;=1.75,D84&gt;=0.75),5.6,IF(AND(H84&lt;11.146,D84&lt;2.35,A84&lt;6.75,A84&lt;6.85,H84&lt;13.644,B84&gt;=2.75,G84&lt;0.654,D84&lt;2.45,G84&lt;0.779,G84&lt;0.857,H84&lt;16.774,D84&gt;=1.75,D84&gt;=0.75),5.4,IF(AND(H84&gt;=11.146,D84&lt;2.35,A84&lt;6.75,A84&lt;6.85,H84&lt;13.644,B84&gt;=2.75,G84&lt;0.654,D84&lt;2.45,G84&lt;0.779,G84&lt;0.857,H84&lt;16.774,D84&gt;=1.75,D84&gt;=0.75),5.6,"shouldnthappen"))))))))))))))))))))))))))))))))))))</f>
        <v>4.2</v>
      </c>
      <c r="AF84" s="1" t="n">
        <f aca="false">IF(AND(A84&lt;4.5,D84&lt;0.8),1.233,IF(AND(B84&lt;3.05,A84&gt;=4.5,D84&lt;0.8),1.4,IF(AND(D84&gt;=0.45,B84&gt;=3.05,A84&gt;=4.5,D84&lt;0.8),1.667,IF(AND(D84&lt;1.05,D84&lt;1.35,A84&lt;6.25,D84&gt;=0.8),3.633,IF(AND(H84&lt;13.935,A84&gt;=7.05,A84&gt;=6.25,D84&gt;=0.8),6,IF(AND(G84&gt;=0.948,D84&lt;0.45,B84&gt;=3.05,A84&gt;=4.5,D84&lt;0.8),1.7,IF(AND(G84&lt;0.652,D84&gt;=1.05,D84&lt;1.35,A84&lt;6.25,D84&gt;=0.8),4.16,IF(AND(D84&gt;=2.15,D84&gt;=1.75,D84&gt;=1.35,A84&lt;6.25,D84&gt;=0.8),5.4,IF(AND(G84&gt;=0.912,F84&lt;2.5,A84&lt;7.05,A84&gt;=6.25,D84&gt;=0.8),4.4,IF(AND(B84&gt;=3.25,F84&gt;=2.5,A84&lt;7.05,A84&gt;=6.25,D84&gt;=0.8),5.85,IF(AND(H84&lt;17.32,H84&gt;=13.935,A84&gt;=7.05,A84&gt;=6.25,D84&gt;=0.8),6.65,IF(AND(H84&gt;=17.32,H84&gt;=13.935,A84&gt;=7.05,A84&gt;=6.25,D84&gt;=0.8),6.4,IF(AND(H84&gt;=13.547,G84&lt;0.948,D84&lt;0.45,B84&gt;=3.05,A84&gt;=4.5,D84&lt;0.8),1.38,IF(AND(B84&gt;=2.75,G84&gt;=0.652,D84&gt;=1.05,D84&lt;1.35,A84&lt;6.25,D84&gt;=0.8),3.6,IF(AND(H84&lt;9.417,G84&lt;0.404,D84&lt;1.75,D84&gt;=1.35,A84&lt;6.25,D84&gt;=0.8),4.2,IF(AND(H84&gt;=9.417,G84&lt;0.404,D84&lt;1.75,D84&gt;=1.35,A84&lt;6.25,D84&gt;=0.8),4.5,IF(AND(G84&lt;0.464,G84&gt;=0.404,D84&lt;1.75,D84&gt;=1.35,A84&lt;6.25,D84&gt;=0.8),4.5,IF(AND(G84&gt;=0.464,G84&gt;=0.404,D84&lt;1.75,D84&gt;=1.35,A84&lt;6.25,D84&gt;=0.8),4.625,IF(AND(D84&lt;1.85,D84&lt;2.15,D84&gt;=1.75,D84&gt;=1.35,A84&lt;6.25,D84&gt;=0.8),4.9,IF(AND(D84&gt;=1.85,D84&lt;2.15,D84&gt;=1.75,D84&gt;=1.35,A84&lt;6.25,D84&gt;=0.8),5.05,IF(AND(G84&lt;0.332,G84&lt;0.912,F84&lt;2.5,A84&lt;7.05,A84&gt;=6.25,D84&gt;=0.8),4.467,IF(AND(G84&gt;=0.332,G84&lt;0.912,F84&lt;2.5,A84&lt;7.05,A84&gt;=6.25,D84&gt;=0.8),4.767,IF(AND(D84&lt;0.15,H84&lt;13.547,G84&lt;0.948,D84&lt;0.45,B84&gt;=3.05,A84&gt;=4.5,D84&lt;0.8),1.5,IF(AND(D84&lt;1.15,B84&lt;2.75,G84&gt;=0.652,D84&gt;=1.05,D84&lt;1.35,A84&lt;6.25,D84&gt;=0.8),3.9,IF(AND(D84&gt;=1.15,B84&lt;2.75,G84&gt;=0.652,D84&gt;=1.05,D84&lt;1.35,A84&lt;6.25,D84&gt;=0.8),4,IF(AND(D84&gt;=2.25,B84&lt;3.15,B84&lt;3.25,F84&gt;=2.5,A84&lt;7.05,A84&gt;=6.25,D84&gt;=0.8),5.14,IF(AND(G84&lt;0.621,B84&gt;=3.15,B84&lt;3.25,F84&gt;=2.5,A84&lt;7.05,A84&gt;=6.25,D84&gt;=0.8),5.75,IF(AND(G84&gt;=0.621,B84&gt;=3.15,B84&lt;3.25,F84&gt;=2.5,A84&lt;7.05,A84&gt;=6.25,D84&gt;=0.8),5.1,IF(AND(G84&gt;=0.862,D84&gt;=0.15,H84&lt;13.547,G84&lt;0.948,D84&lt;0.45,B84&gt;=3.05,A84&gt;=4.5,D84&lt;0.8),1.5,IF(AND(A84&lt;6.35,D84&lt;2.25,B84&lt;3.15,B84&lt;3.25,F84&gt;=2.5,A84&lt;7.05,A84&gt;=6.25,D84&gt;=0.8),5.267,IF(AND(A84&gt;=6.35,D84&lt;2.25,B84&lt;3.15,B84&lt;3.25,F84&gt;=2.5,A84&lt;7.05,A84&gt;=6.25,D84&gt;=0.8),5.42,IF(AND(A84&lt;5.1,G84&lt;0.862,D84&gt;=0.15,H84&lt;13.547,G84&lt;0.948,D84&lt;0.45,B84&gt;=3.05,A84&gt;=4.5,D84&lt;0.8),1.35,IF(AND(B84&lt;3.95,A84&gt;=5.1,G84&lt;0.862,D84&gt;=0.15,H84&lt;13.547,G84&lt;0.948,D84&lt;0.45,B84&gt;=3.05,A84&gt;=4.5,D84&lt;0.8),1.5,IF(AND(B84&gt;=3.95,A84&gt;=5.1,G84&lt;0.862,D84&gt;=0.15,H84&lt;13.547,G84&lt;0.948,D84&lt;0.45,B84&gt;=3.05,A84&gt;=4.5,D84&lt;0.8),1.467,"shouldnthappen"))))))))))))))))))))))))))))))))))</f>
        <v>3.633</v>
      </c>
      <c r="AG84" s="1" t="n">
        <f aca="false">IF(AND(H84&lt;5.748,A84&lt;4.85,D84&lt;0.75),1,IF(AND(B84&gt;=3.5,D84&gt;=1.75,D84&gt;=0.75),6.2,IF(AND(A84&gt;=4.65,H84&gt;=5.748,A84&lt;4.85,D84&lt;0.75),1.333,IF(AND(H84&lt;6.417,B84&lt;3.45,A84&gt;=4.85,D84&lt;0.75),1.7,IF(AND(A84&lt;5.05,B84&gt;=3.45,A84&gt;=4.85,D84&lt;0.75),1.4,IF(AND(A84&gt;=5.05,B84&gt;=3.45,A84&gt;=4.85,D84&lt;0.75),1.5,IF(AND(F84&gt;=2.5,H84&lt;13.641,D84&lt;1.75,D84&gt;=0.75),4.667,IF(AND(G84&lt;0.187,H84&gt;=13.641,D84&lt;1.75,D84&gt;=0.75),5,IF(AND(A84&gt;=7.1,B84&lt;3.5,D84&gt;=1.75,D84&gt;=0.75),6.575,IF(AND(G84&lt;0.161,A84&lt;4.65,H84&gt;=5.748,A84&lt;4.85,D84&lt;0.75),1.5,IF(AND(H84&lt;8.399,H84&gt;=6.417,B84&lt;3.45,A84&gt;=4.85,D84&lt;0.75),1.5,IF(AND(H84&gt;=8.399,H84&gt;=6.417,B84&lt;3.45,A84&gt;=4.85,D84&lt;0.75),1.625,IF(AND(G84&lt;0.086,F84&lt;2.5,H84&lt;13.641,D84&lt;1.75,D84&gt;=0.75),4.7,IF(AND(D84&lt;1.35,G84&gt;=0.187,H84&gt;=13.641,D84&lt;1.75,D84&gt;=0.75),4.2,IF(AND(G84&lt;0.422,G84&gt;=0.161,A84&lt;4.65,H84&gt;=5.748,A84&lt;4.85,D84&lt;0.75),1.4,IF(AND(G84&gt;=0.422,G84&gt;=0.161,A84&lt;4.65,H84&gt;=5.748,A84&lt;4.85,D84&lt;0.75),1.3,IF(AND(B84&lt;2.5,D84&gt;=1.35,G84&gt;=0.187,H84&gt;=13.641,D84&lt;1.75,D84&gt;=0.75),4.5,IF(AND(B84&lt;2.75,A84&lt;6,A84&lt;7.1,B84&lt;3.5,D84&gt;=1.75,D84&gt;=0.75),5.1,IF(AND(B84&gt;=2.75,A84&lt;6,A84&lt;7.1,B84&lt;3.5,D84&gt;=1.75,D84&gt;=0.75),5.02,IF(AND(A84&lt;5.15,A84&lt;5.9,G84&gt;=0.086,F84&lt;2.5,H84&lt;13.641,D84&lt;1.75,D84&gt;=0.75),3,IF(AND(G84&lt;0.644,A84&gt;=5.9,G84&gt;=0.086,F84&lt;2.5,H84&lt;13.641,D84&lt;1.75,D84&gt;=0.75),4.65,IF(AND(G84&gt;=0.644,A84&gt;=5.9,G84&gt;=0.086,F84&lt;2.5,H84&lt;13.641,D84&lt;1.75,D84&gt;=0.75),4.24,IF(AND(D84&lt;1.45,B84&gt;=2.5,D84&gt;=1.35,G84&gt;=0.187,H84&gt;=13.641,D84&lt;1.75,D84&gt;=0.75),4.68,IF(AND(D84&gt;=1.45,B84&gt;=2.5,D84&gt;=1.35,G84&gt;=0.187,H84&gt;=13.641,D84&lt;1.75,D84&gt;=0.75),4.833,IF(AND(H84&lt;13.18,D84&lt;2.05,A84&gt;=6,A84&lt;7.1,B84&lt;3.5,D84&gt;=1.75,D84&gt;=0.75),5.44,IF(AND(H84&gt;=13.18,D84&lt;2.05,A84&gt;=6,A84&lt;7.1,B84&lt;3.5,D84&gt;=1.75,D84&gt;=0.75),5.1,IF(AND(H84&lt;8.759,D84&gt;=2.05,A84&gt;=6,A84&lt;7.1,B84&lt;3.5,D84&gt;=1.75,D84&gt;=0.75),5.4,IF(AND(A84&gt;=5.75,A84&gt;=5.15,A84&lt;5.9,G84&gt;=0.086,F84&lt;2.5,H84&lt;13.641,D84&lt;1.75,D84&gt;=0.75),3.967,IF(AND(H84&lt;10.159,H84&gt;=8.759,D84&gt;=2.05,A84&gt;=6,A84&lt;7.1,B84&lt;3.5,D84&gt;=1.75,D84&gt;=0.75),5.925,IF(AND(D84&lt;1.2,A84&lt;5.75,A84&gt;=5.15,A84&lt;5.9,G84&gt;=0.086,F84&lt;2.5,H84&lt;13.641,D84&lt;1.75,D84&gt;=0.75),3.667,IF(AND(D84&lt;2.25,H84&gt;=10.159,H84&gt;=8.759,D84&gt;=2.05,A84&gt;=6,A84&lt;7.1,B84&lt;3.5,D84&gt;=1.75,D84&gt;=0.75),5.66,IF(AND(D84&gt;=2.25,H84&gt;=10.159,H84&gt;=8.759,D84&gt;=2.05,A84&gt;=6,A84&lt;7.1,B84&lt;3.5,D84&gt;=1.75,D84&gt;=0.75),5.34,IF(AND(D84&lt;1.35,D84&gt;=1.2,A84&lt;5.75,A84&gt;=5.15,A84&lt;5.9,G84&gt;=0.086,F84&lt;2.5,H84&lt;13.641,D84&lt;1.75,D84&gt;=0.75),4.025,IF(AND(D84&gt;=1.35,D84&gt;=1.2,A84&lt;5.75,A84&gt;=5.15,A84&lt;5.9,G84&gt;=0.086,F84&lt;2.5,H84&lt;13.641,D84&lt;1.75,D84&gt;=0.75),3.9,"shouldnthappen"))))))))))))))))))))))))))))))))))</f>
        <v>3.667</v>
      </c>
      <c r="AH84" s="1" t="n">
        <f aca="false">IF(AND(F84&lt;1.5,H84&lt;6.799,A84&lt;5.45),1.7,IF(AND(F84&gt;=1.5,H84&lt;6.799,A84&lt;5.45),4.1,IF(AND(D84&gt;=0.8,H84&gt;=6.799,A84&lt;5.45),3.9,IF(AND(H84&lt;7.564,F84&lt;2.5,A84&gt;=5.45),3.925,IF(AND(H84&gt;=16.284,F84&gt;=2.5,A84&gt;=5.45),6.5,IF(AND(A84&lt;4.35,D84&lt;0.8,H84&gt;=6.799,A84&lt;5.45),1.1,IF(AND(B84&lt;2.8,D84&lt;1.35,H84&gt;=7.564,F84&lt;2.5,A84&gt;=5.45),4.1,IF(AND(B84&gt;=2.8,D84&lt;1.35,H84&gt;=7.564,F84&lt;2.5,A84&gt;=5.45),4.267,IF(AND(B84&lt;2.75,D84&gt;=1.35,H84&gt;=7.564,F84&lt;2.5,A84&gt;=5.45),5,IF(AND(G84&gt;=0.078,G84&lt;0.26,H84&lt;16.284,F84&gt;=2.5,A84&gt;=5.45),6.06,IF(AND(G84&gt;=0.805,G84&gt;=0.26,H84&lt;16.284,F84&gt;=2.5,A84&gt;=5.45),5.02,IF(AND(H84&gt;=10.109,B84&gt;=3.45,A84&gt;=4.35,D84&lt;0.8,H84&gt;=6.799,A84&lt;5.45),1.55,IF(AND(D84&lt;2.25,G84&lt;0.078,G84&lt;0.26,H84&lt;16.284,F84&gt;=2.5,A84&gt;=5.45),5.6,IF(AND(D84&gt;=2.25,G84&lt;0.078,G84&lt;0.26,H84&lt;16.284,F84&gt;=2.5,A84&gt;=5.45),5.7,IF(AND(A84&lt;6.15,G84&lt;0.805,G84&gt;=0.26,H84&lt;16.284,F84&gt;=2.5,A84&gt;=5.45),4.967,IF(AND(A84&lt;4.65,H84&lt;12.227,B84&lt;3.45,A84&gt;=4.35,D84&lt;0.8,H84&gt;=6.799,A84&lt;5.45),1.333,IF(AND(A84&lt;4.85,H84&gt;=12.227,B84&lt;3.45,A84&gt;=4.35,D84&lt;0.8,H84&gt;=6.799,A84&lt;5.45),1.42,IF(AND(A84&gt;=4.85,H84&gt;=12.227,B84&lt;3.45,A84&gt;=4.35,D84&lt;0.8,H84&gt;=6.799,A84&lt;5.45),1.533,IF(AND(A84&lt;5.05,H84&lt;10.109,B84&gt;=3.45,A84&gt;=4.35,D84&lt;0.8,H84&gt;=6.799,A84&lt;5.45),1.4,IF(AND(A84&gt;=5.05,H84&lt;10.109,B84&gt;=3.45,A84&gt;=4.35,D84&lt;0.8,H84&gt;=6.799,A84&lt;5.45),1.5,IF(AND(G84&lt;0.14,H84&lt;13.531,B84&gt;=2.75,D84&gt;=1.35,H84&gt;=7.564,F84&lt;2.5,A84&gt;=5.45),4.7,IF(AND(G84&lt;0.187,H84&gt;=13.531,B84&gt;=2.75,D84&gt;=1.35,H84&gt;=7.564,F84&lt;2.5,A84&gt;=5.45),5,IF(AND(G84&gt;=0.187,H84&gt;=13.531,B84&gt;=2.75,D84&gt;=1.35,H84&gt;=7.564,F84&lt;2.5,A84&gt;=5.45),4.66,IF(AND(A84&lt;6.35,A84&gt;=6.15,G84&lt;0.805,G84&gt;=0.26,H84&lt;16.284,F84&gt;=2.5,A84&gt;=5.45),6,IF(AND(D84&lt;0.15,A84&gt;=4.65,H84&lt;12.227,B84&lt;3.45,A84&gt;=4.35,D84&lt;0.8,H84&gt;=6.799,A84&lt;5.45),1.5,IF(AND(H84&lt;10.723,G84&gt;=0.14,H84&lt;13.531,B84&gt;=2.75,D84&gt;=1.35,H84&gt;=7.564,F84&lt;2.5,A84&gt;=5.45),4.6,IF(AND(H84&gt;=10.723,G84&gt;=0.14,H84&lt;13.531,B84&gt;=2.75,D84&gt;=1.35,H84&gt;=7.564,F84&lt;2.5,A84&gt;=5.45),4.46,IF(AND(G84&lt;0.364,A84&gt;=6.35,A84&gt;=6.15,G84&lt;0.805,G84&gt;=0.26,H84&lt;16.284,F84&gt;=2.5,A84&gt;=5.45),5.28,IF(AND(A84&lt;5.1,D84&gt;=0.15,A84&gt;=4.65,H84&lt;12.227,B84&lt;3.45,A84&gt;=4.35,D84&lt;0.8,H84&gt;=6.799,A84&lt;5.45),1.36,IF(AND(A84&gt;=5.1,D84&gt;=0.15,A84&gt;=4.65,H84&lt;12.227,B84&lt;3.45,A84&gt;=4.35,D84&lt;0.8,H84&gt;=6.799,A84&lt;5.45),1.4,IF(AND(G84&gt;=0.6,G84&gt;=0.364,A84&gt;=6.35,A84&gt;=6.15,G84&lt;0.805,G84&gt;=0.26,H84&lt;16.284,F84&gt;=2.5,A84&gt;=5.45),5.1,IF(AND(A84&gt;=6.95,G84&lt;0.6,G84&gt;=0.364,A84&gt;=6.35,A84&gt;=6.15,G84&lt;0.805,G84&gt;=0.26,H84&lt;16.284,F84&gt;=2.5,A84&gt;=5.45),5.8,IF(AND(B84&lt;3.2,A84&lt;6.95,G84&lt;0.6,G84&gt;=0.364,A84&gt;=6.35,A84&gt;=6.15,G84&lt;0.805,G84&gt;=0.26,H84&lt;16.284,F84&gt;=2.5,A84&gt;=5.45),5.6,IF(AND(B84&gt;=3.2,A84&lt;6.95,G84&lt;0.6,G84&gt;=0.364,A84&gt;=6.35,A84&gt;=6.15,G84&lt;0.805,G84&gt;=0.26,H84&lt;16.284,F84&gt;=2.5,A84&gt;=5.45),5.7,"shouldnthappen"))))))))))))))))))))))))))))))))))</f>
        <v>4.1</v>
      </c>
      <c r="AI84" s="1" t="n">
        <f aca="false">IF(AND(B84&gt;=3.55,A84&lt;5.05,F84&lt;1.5),1,IF(AND(H84&gt;=13.436,A84&gt;=5.05,F84&lt;1.5),1.633,IF(AND(A84&lt;4.35,B84&lt;3.55,A84&lt;5.05,F84&lt;1.5),1.1,IF(AND(A84&lt;5.15,H84&lt;13.436,A84&gt;=5.05,F84&lt;1.5),1.6,IF(AND(G84&lt;0.837,D84&lt;1.2,B84&lt;2.65,F84&gt;=1.5),3.7,IF(AND(G84&gt;=0.837,D84&lt;1.2,B84&lt;2.65,F84&gt;=1.5),3,IF(AND(D84&lt;1.4,D84&gt;=1.2,B84&lt;2.65,F84&gt;=1.5),4.133,IF(AND(D84&gt;=1.4,D84&gt;=1.2,B84&lt;2.65,F84&gt;=1.5),4.633,IF(AND(G84&lt;0.302,A84&gt;=4.35,B84&lt;3.55,A84&lt;5.05,F84&lt;1.5),1.34,IF(AND(D84&gt;=0.3,A84&gt;=5.15,H84&lt;13.436,A84&gt;=5.05,F84&lt;1.5),1.5,IF(AND(G84&lt;0.233,G84&lt;0.265,D84&lt;1.55,B84&gt;=2.65,F84&gt;=1.5),4.56,IF(AND(G84&gt;=0.233,G84&lt;0.265,D84&lt;1.55,B84&gt;=2.65,F84&gt;=1.5),5.1,IF(AND(G84&lt;0.395,G84&gt;=0.265,D84&lt;1.55,B84&gt;=2.65,F84&gt;=1.5),4.025,IF(AND(H84&lt;13.935,A84&gt;=7.05,D84&gt;=1.55,B84&gt;=2.65,F84&gt;=1.5),6.12,IF(AND(H84&gt;=13.935,A84&gt;=7.05,D84&gt;=1.55,B84&gt;=2.65,F84&gt;=1.5),6.64,IF(AND(G84&gt;=0.858,G84&gt;=0.302,A84&gt;=4.35,B84&lt;3.55,A84&lt;5.05,F84&lt;1.5),1.3,IF(AND(H84&lt;6.543,D84&lt;0.3,A84&gt;=5.15,H84&lt;13.436,A84&gt;=5.05,F84&lt;1.5),1.4,IF(AND(H84&gt;=6.543,D84&lt;0.3,A84&gt;=5.15,H84&lt;13.436,A84&gt;=5.05,F84&lt;1.5),1.48,IF(AND(A84&lt;6.3,G84&gt;=0.395,G84&gt;=0.265,D84&lt;1.55,B84&gt;=2.65,F84&gt;=1.5),4.14,IF(AND(A84&gt;=6.3,G84&gt;=0.395,G84&gt;=0.265,D84&lt;1.55,B84&gt;=2.65,F84&gt;=1.5),4.767,IF(AND(G84&gt;=0.669,B84&lt;3.15,A84&lt;7.05,D84&gt;=1.55,B84&gt;=2.65,F84&gt;=1.5),5,IF(AND(H84&lt;9.459,G84&lt;0.858,G84&gt;=0.302,A84&gt;=4.35,B84&lt;3.55,A84&lt;5.05,F84&lt;1.5),1.4,IF(AND(H84&gt;=9.459,G84&lt;0.858,G84&gt;=0.302,A84&gt;=4.35,B84&lt;3.55,A84&lt;5.05,F84&lt;1.5),1.6,IF(AND(G84&gt;=0.433,G84&lt;0.669,B84&lt;3.15,A84&lt;7.05,D84&gt;=1.55,B84&gt;=2.65,F84&gt;=1.5),5.68,IF(AND(G84&lt;0.481,H84&lt;10.257,B84&gt;=3.15,A84&lt;7.05,D84&gt;=1.55,B84&gt;=2.65,F84&gt;=1.5),5.7,IF(AND(G84&gt;=0.481,H84&lt;10.257,B84&gt;=3.15,A84&lt;7.05,D84&gt;=1.55,B84&gt;=2.65,F84&gt;=1.5),5.9,IF(AND(D84&lt;2.15,H84&gt;=10.257,B84&gt;=3.15,A84&lt;7.05,D84&gt;=1.55,B84&gt;=2.65,F84&gt;=1.5),5.1,IF(AND(D84&gt;=2.15,H84&gt;=10.257,B84&gt;=3.15,A84&lt;7.05,D84&gt;=1.55,B84&gt;=2.65,F84&gt;=1.5),5.42,IF(AND(G84&lt;0.098,G84&lt;0.433,G84&lt;0.669,B84&lt;3.15,A84&lt;7.05,D84&gt;=1.55,B84&gt;=2.65,F84&gt;=1.5),5.567,IF(AND(D84&lt;1.8,G84&gt;=0.098,G84&lt;0.433,G84&lt;0.669,B84&lt;3.15,A84&lt;7.05,D84&gt;=1.55,B84&gt;=2.65,F84&gt;=1.5),5.033,IF(AND(G84&gt;=0.312,D84&gt;=1.8,G84&gt;=0.098,G84&lt;0.433,G84&lt;0.669,B84&lt;3.15,A84&lt;7.05,D84&gt;=1.55,B84&gt;=2.65,F84&gt;=1.5),5.4,IF(AND(H84&lt;9.002,G84&lt;0.312,D84&gt;=1.8,G84&gt;=0.098,G84&lt;0.433,G84&lt;0.669,B84&lt;3.15,A84&lt;7.05,D84&gt;=1.55,B84&gt;=2.65,F84&gt;=1.5),5.1,IF(AND(H84&gt;=9.002,G84&lt;0.312,D84&gt;=1.8,G84&gt;=0.098,G84&lt;0.433,G84&lt;0.669,B84&lt;3.15,A84&lt;7.05,D84&gt;=1.55,B84&gt;=2.65,F84&gt;=1.5),5.26,"shouldnthappen")))))))))))))))))))))))))))))))))</f>
        <v>3.7</v>
      </c>
      <c r="AJ84" s="1" t="n">
        <f aca="false">IF(AND(A84&gt;=5.25,D84&gt;=0.35,D84&lt;0.8),1.433,IF(AND(F84&gt;=2.5,H84&lt;6.927,D84&gt;=0.8),5.1,IF(AND(H84&lt;5.85,B84&lt;3.65,D84&lt;0.35,D84&lt;0.8),1,IF(AND(A84&lt;5.55,B84&gt;=3.65,D84&lt;0.35,D84&lt;0.8),1.5,IF(AND(A84&gt;=5.55,B84&gt;=3.65,D84&lt;0.35,D84&lt;0.8),1.7,IF(AND(H84&lt;7.949,A84&lt;5.25,D84&gt;=0.35,D84&lt;0.8),1.9,IF(AND(H84&gt;=7.949,A84&lt;5.25,D84&gt;=0.35,D84&lt;0.8),1.54,IF(AND(A84&lt;5.55,F84&lt;2.5,H84&lt;6.927,D84&gt;=0.8),3.98,IF(AND(A84&gt;=5.55,F84&lt;2.5,H84&lt;6.927,D84&gt;=0.8),4.1,IF(AND(A84&gt;=7.25,D84&gt;=1.55,H84&gt;=6.927,D84&gt;=0.8),6.65,IF(AND(A84&lt;5.75,D84&lt;1.2,D84&lt;1.55,H84&gt;=6.927,D84&gt;=0.8),3.62,IF(AND(A84&gt;=5.75,D84&lt;1.2,D84&lt;1.55,H84&gt;=6.927,D84&gt;=0.8),4.1,IF(AND(G84&lt;0.175,A84&lt;4.8,H84&gt;=5.85,B84&lt;3.65,D84&lt;0.35,D84&lt;0.8),1.5,IF(AND(G84&gt;=0.175,A84&lt;4.8,H84&gt;=5.85,B84&lt;3.65,D84&lt;0.35,D84&lt;0.8),1.3,IF(AND(A84&gt;=5.05,A84&gt;=4.8,H84&gt;=5.85,B84&lt;3.65,D84&lt;0.35,D84&lt;0.8),1.5,IF(AND(G84&gt;=0.735,A84&lt;6.25,D84&gt;=1.2,D84&lt;1.55,H84&gt;=6.927,D84&gt;=0.8),4,IF(AND(H84&lt;10.464,A84&lt;6.2,A84&lt;7.25,D84&gt;=1.55,H84&gt;=6.927,D84&gt;=0.8),5.1,IF(AND(H84&gt;=10.464,A84&lt;6.2,A84&lt;7.25,D84&gt;=1.55,H84&gt;=6.927,D84&gt;=0.8),4.9,IF(AND(G84&lt;0.418,A84&lt;5.05,A84&gt;=4.8,H84&gt;=5.85,B84&lt;3.65,D84&lt;0.35,D84&lt;0.8),1.48,IF(AND(G84&gt;=0.418,A84&lt;5.05,A84&gt;=4.8,H84&gt;=5.85,B84&lt;3.65,D84&lt;0.35,D84&lt;0.8),1.3,IF(AND(B84&lt;2.75,G84&lt;0.735,A84&lt;6.25,D84&gt;=1.2,D84&lt;1.55,H84&gt;=6.927,D84&gt;=0.8),4.35,IF(AND(H84&lt;15.422,D84&lt;1.45,A84&gt;=6.25,D84&gt;=1.2,D84&lt;1.55,H84&gt;=6.927,D84&gt;=0.8),4.375,IF(AND(H84&gt;=15.422,D84&lt;1.45,A84&gt;=6.25,D84&gt;=1.2,D84&lt;1.55,H84&gt;=6.927,D84&gt;=0.8),4.7,IF(AND(A84&lt;6.4,D84&gt;=1.45,A84&gt;=6.25,D84&gt;=1.2,D84&lt;1.55,H84&gt;=6.927,D84&gt;=0.8),5.1,IF(AND(G84&gt;=0.576,D84&lt;2.15,A84&gt;=6.2,A84&lt;7.25,D84&gt;=1.55,H84&gt;=6.927,D84&gt;=0.8),5.1,IF(AND(G84&lt;0.537,D84&gt;=2.15,A84&gt;=6.2,A84&lt;7.25,D84&gt;=1.55,H84&gt;=6.927,D84&gt;=0.8),5.533,IF(AND(G84&gt;=0.537,D84&gt;=2.15,A84&gt;=6.2,A84&lt;7.25,D84&gt;=1.55,H84&gt;=6.927,D84&gt;=0.8),5.9,IF(AND(D84&lt;1.45,B84&gt;=2.75,G84&lt;0.735,A84&lt;6.25,D84&gt;=1.2,D84&lt;1.55,H84&gt;=6.927,D84&gt;=0.8),4.6,IF(AND(D84&gt;=1.45,B84&gt;=2.75,G84&lt;0.735,A84&lt;6.25,D84&gt;=1.2,D84&lt;1.55,H84&gt;=6.927,D84&gt;=0.8),4.5,IF(AND(H84&lt;12.582,A84&gt;=6.4,D84&gt;=1.45,A84&gt;=6.25,D84&gt;=1.2,D84&lt;1.55,H84&gt;=6.927,D84&gt;=0.8),4.66,IF(AND(H84&gt;=12.582,A84&gt;=6.4,D84&gt;=1.45,A84&gt;=6.25,D84&gt;=1.2,D84&lt;1.55,H84&gt;=6.927,D84&gt;=0.8),4.9,IF(AND(B84&lt;2.75,G84&lt;0.576,D84&lt;2.15,A84&gt;=6.2,A84&lt;7.25,D84&gt;=1.55,H84&gt;=6.927,D84&gt;=0.8),5.3,IF(AND(G84&gt;=0.395,B84&gt;=2.75,G84&lt;0.576,D84&lt;2.15,A84&gt;=6.2,A84&lt;7.25,D84&gt;=1.55,H84&gt;=6.927,D84&gt;=0.8),5.6,IF(AND(D84&gt;=1.9,G84&lt;0.395,B84&gt;=2.75,G84&lt;0.576,D84&lt;2.15,A84&gt;=6.2,A84&lt;7.25,D84&gt;=1.55,H84&gt;=6.927,D84&gt;=0.8),5.333,IF(AND(B84&lt;2.95,D84&lt;1.9,G84&lt;0.395,B84&gt;=2.75,G84&lt;0.576,D84&lt;2.15,A84&gt;=6.2,A84&lt;7.25,D84&gt;=1.55,H84&gt;=6.927,D84&gt;=0.8),5.6,IF(AND(B84&gt;=2.95,D84&lt;1.9,G84&lt;0.395,B84&gt;=2.75,G84&lt;0.576,D84&lt;2.15,A84&gt;=6.2,A84&lt;7.25,D84&gt;=1.55,H84&gt;=6.927,D84&gt;=0.8),5.5,"shouldnthappen"))))))))))))))))))))))))))))))))))))</f>
        <v>3.62</v>
      </c>
      <c r="AK84" s="1" t="n">
        <f aca="false">IF(AND(H84&lt;5.85,B84&lt;3.65,F84&lt;1.5),1,IF(AND(B84&gt;=3.95,B84&gt;=3.65,F84&lt;1.5),1.433,IF(AND(A84&lt;5.15,F84&lt;2.5,F84&gt;=1.5),3.075,IF(AND(D84&gt;=0.35,H84&gt;=5.85,B84&lt;3.65,F84&lt;1.5),1.5,IF(AND(G84&lt;0.168,B84&lt;3.95,B84&gt;=3.65,F84&lt;1.5),1.7,IF(AND(H84&lt;5.767,A84&lt;7.25,F84&gt;=2.5,F84&gt;=1.5),4.5,IF(AND(D84&lt;1.9,A84&gt;=7.25,F84&gt;=2.5,F84&gt;=1.5),6.3,IF(AND(D84&gt;=1.9,A84&gt;=7.25,F84&gt;=2.5,F84&gt;=1.5),6.575,IF(AND(B84&lt;3.75,G84&gt;=0.168,B84&lt;3.95,B84&gt;=3.65,F84&lt;1.5),1.5,IF(AND(B84&gt;=3.75,G84&gt;=0.168,B84&lt;3.95,B84&gt;=3.65,F84&lt;1.5),1.6,IF(AND(D84&gt;=1.35,A84&lt;6.15,A84&gt;=5.15,F84&lt;2.5,F84&gt;=1.5),4.42,IF(AND(D84&lt;1.4,A84&gt;=6.15,A84&gt;=5.15,F84&lt;2.5,F84&gt;=1.5),4.5,IF(AND(D84&gt;=1.4,A84&gt;=6.15,A84&gt;=5.15,F84&lt;2.5,F84&gt;=1.5),4.675,IF(AND(D84&lt;0.15,H84&lt;11.218,D84&lt;0.35,H84&gt;=5.85,B84&lt;3.65,F84&lt;1.5),1.5,IF(AND(D84&lt;0.15,H84&gt;=11.218,D84&lt;0.35,H84&gt;=5.85,B84&lt;3.65,F84&lt;1.5),1.1,IF(AND(B84&lt;2.7,D84&lt;1.35,A84&lt;6.15,A84&gt;=5.15,F84&lt;2.5,F84&gt;=1.5),3.82,IF(AND(A84&lt;6.15,G84&gt;=0.755,H84&gt;=5.767,A84&lt;7.25,F84&gt;=2.5,F84&gt;=1.5),4.98,IF(AND(A84&gt;=6.15,G84&gt;=0.755,H84&gt;=5.767,A84&lt;7.25,F84&gt;=2.5,F84&gt;=1.5),5.3,IF(AND(B84&lt;3.4,D84&gt;=0.15,H84&lt;11.218,D84&lt;0.35,H84&gt;=5.85,B84&lt;3.65,F84&lt;1.5),1.4,IF(AND(B84&gt;=3.4,D84&gt;=0.15,H84&lt;11.218,D84&lt;0.35,H84&gt;=5.85,B84&lt;3.65,F84&lt;1.5),1.3,IF(AND(H84&lt;11.731,D84&gt;=0.15,H84&gt;=11.218,D84&lt;0.35,H84&gt;=5.85,B84&lt;3.65,F84&lt;1.5),1.2,IF(AND(H84&lt;9.053,B84&gt;=2.7,D84&lt;1.35,A84&lt;6.15,A84&gt;=5.15,F84&lt;2.5,F84&gt;=1.5),3.85,IF(AND(D84&gt;=2.1,B84&lt;2.85,G84&lt;0.755,H84&gt;=5.767,A84&lt;7.25,F84&gt;=2.5,F84&gt;=1.5),5.6,IF(AND(D84&gt;=2.45,B84&gt;=2.85,G84&lt;0.755,H84&gt;=5.767,A84&lt;7.25,F84&gt;=2.5,F84&gt;=1.5),5.8,IF(AND(B84&gt;=3.45,H84&gt;=11.731,D84&gt;=0.15,H84&gt;=11.218,D84&lt;0.35,H84&gt;=5.85,B84&lt;3.65,F84&lt;1.5),1.3,IF(AND(A84&lt;5.9,H84&gt;=9.053,B84&gt;=2.7,D84&lt;1.35,A84&lt;6.15,A84&gt;=5.15,F84&lt;2.5,F84&gt;=1.5),4.3,IF(AND(A84&gt;=5.9,H84&gt;=9.053,B84&gt;=2.7,D84&lt;1.35,A84&lt;6.15,A84&gt;=5.15,F84&lt;2.5,F84&gt;=1.5),4,IF(AND(G84&gt;=0.519,D84&lt;2.1,B84&lt;2.85,G84&lt;0.755,H84&gt;=5.767,A84&lt;7.25,F84&gt;=2.5,F84&gt;=1.5),4.9,IF(AND(A84&gt;=7.05,D84&lt;2.45,B84&gt;=2.85,G84&lt;0.755,H84&gt;=5.767,A84&lt;7.25,F84&gt;=2.5,F84&gt;=1.5),5.8,IF(AND(H84&lt;14.396,B84&lt;3.45,H84&gt;=11.731,D84&gt;=0.15,H84&gt;=11.218,D84&lt;0.35,H84&gt;=5.85,B84&lt;3.65,F84&lt;1.5),1.44,IF(AND(H84&gt;=14.396,B84&lt;3.45,H84&gt;=11.731,D84&gt;=0.15,H84&gt;=11.218,D84&lt;0.35,H84&gt;=5.85,B84&lt;3.65,F84&lt;1.5),1.3,IF(AND(G84&lt;0.282,G84&lt;0.519,D84&lt;2.1,B84&lt;2.85,G84&lt;0.755,H84&gt;=5.767,A84&lt;7.25,F84&gt;=2.5,F84&gt;=1.5),5.1,IF(AND(G84&gt;=0.282,G84&lt;0.519,D84&lt;2.1,B84&lt;2.85,G84&lt;0.755,H84&gt;=5.767,A84&lt;7.25,F84&gt;=2.5,F84&gt;=1.5),5.3,IF(AND(A84&lt;6.4,D84&lt;1.9,A84&lt;7.05,D84&lt;2.45,B84&gt;=2.85,G84&lt;0.755,H84&gt;=5.767,A84&lt;7.25,F84&gt;=2.5,F84&gt;=1.5),5.6,IF(AND(A84&gt;=6.4,D84&lt;1.9,A84&lt;7.05,D84&lt;2.45,B84&gt;=2.85,G84&lt;0.755,H84&gt;=5.767,A84&lt;7.25,F84&gt;=2.5,F84&gt;=1.5),5.5,IF(AND(H84&lt;8.884,D84&gt;=1.9,A84&lt;7.05,D84&lt;2.45,B84&gt;=2.85,G84&lt;0.755,H84&gt;=5.767,A84&lt;7.25,F84&gt;=2.5,F84&gt;=1.5),5.3,IF(AND(H84&gt;=8.884,D84&gt;=1.9,A84&lt;7.05,D84&lt;2.45,B84&gt;=2.85,G84&lt;0.755,H84&gt;=5.767,A84&lt;7.25,F84&gt;=2.5,F84&gt;=1.5),5.52,"shouldnthappen")))))))))))))))))))))))))))))))))))))</f>
        <v>3.82</v>
      </c>
      <c r="AL84" s="1" t="n">
        <f aca="false">IF(AND(H84&lt;5.85,A84&lt;5.05,D84&lt;0.8),1,IF(AND(B84&lt;3.35,A84&gt;=5.05,D84&lt;0.8),1.7,IF(AND(D84&gt;=2.45,F84&gt;=2.5,D84&gt;=0.8),6.05,IF(AND(H84&gt;=11.218,H84&gt;=5.85,A84&lt;5.05,D84&lt;0.8),1.28,IF(AND(G84&gt;=0.948,B84&gt;=3.35,A84&gt;=5.05,D84&lt;0.8),1.7,IF(AND(G84&gt;=0.423,H84&lt;11.218,H84&gt;=5.85,A84&lt;5.05,D84&lt;0.8),1.3,IF(AND(B84&lt;3.6,G84&lt;0.948,B84&gt;=3.35,A84&gt;=5.05,D84&lt;0.8),1.4,IF(AND(H84&lt;10.258,D84&lt;1.15,A84&lt;5.9,F84&lt;2.5,D84&gt;=0.8),3.36,IF(AND(H84&gt;=10.258,D84&lt;1.15,A84&lt;5.9,F84&lt;2.5,D84&gt;=0.8),3.9,IF(AND(A84&lt;5.3,D84&gt;=1.15,A84&lt;5.9,F84&lt;2.5,D84&gt;=0.8),3.9,IF(AND(D84&lt;1.55,B84&lt;2.75,A84&gt;=5.9,F84&lt;2.5,D84&gt;=0.8),4.64,IF(AND(D84&gt;=1.55,B84&lt;2.75,A84&gt;=5.9,F84&lt;2.5,D84&gt;=0.8),5.1,IF(AND(D84&gt;=1.6,B84&gt;=2.75,A84&gt;=5.9,F84&lt;2.5,D84&gt;=0.8),5,IF(AND(H84&lt;5.767,H84&lt;8.598,D84&lt;2.45,F84&gt;=2.5,D84&gt;=0.8),4.5,IF(AND(A84&lt;6.25,H84&gt;=8.598,D84&lt;2.45,F84&gt;=2.5,D84&gt;=0.8),5.02,IF(AND(B84&lt;3.55,G84&lt;0.423,H84&lt;11.218,H84&gt;=5.85,A84&lt;5.05,D84&lt;0.8),1.525,IF(AND(B84&gt;=3.55,G84&lt;0.423,H84&lt;11.218,H84&gt;=5.85,A84&lt;5.05,D84&lt;0.8),1.4,IF(AND(H84&gt;=13.932,B84&gt;=3.6,G84&lt;0.948,B84&gt;=3.35,A84&gt;=5.05,D84&lt;0.8),1.65,IF(AND(G84&gt;=0.652,A84&gt;=5.3,D84&gt;=1.15,A84&lt;5.9,F84&lt;2.5,D84&gt;=0.8),3.8,IF(AND(D84&lt;1.35,D84&lt;1.6,B84&gt;=2.75,A84&gt;=5.9,F84&lt;2.5,D84&gt;=0.8),4.42,IF(AND(H84&lt;6.656,H84&gt;=5.767,H84&lt;8.598,D84&lt;2.45,F84&gt;=2.5,D84&gt;=0.8),5.033,IF(AND(H84&gt;=6.656,H84&gt;=5.767,H84&lt;8.598,D84&lt;2.45,F84&gt;=2.5,D84&gt;=0.8),5.1,IF(AND(G84&gt;=0.885,A84&gt;=6.25,H84&gt;=8.598,D84&lt;2.45,F84&gt;=2.5,D84&gt;=0.8),5.2,IF(AND(H84&lt;6.926,H84&lt;13.932,B84&gt;=3.6,G84&lt;0.948,B84&gt;=3.35,A84&gt;=5.05,D84&lt;0.8),1.433,IF(AND(H84&gt;=6.926,H84&lt;13.932,B84&gt;=3.6,G84&lt;0.948,B84&gt;=3.35,A84&gt;=5.05,D84&lt;0.8),1.5,IF(AND(A84&lt;5.65,G84&lt;0.652,A84&gt;=5.3,D84&gt;=1.15,A84&lt;5.9,F84&lt;2.5,D84&gt;=0.8),4.36,IF(AND(A84&gt;=5.65,G84&lt;0.652,A84&gt;=5.3,D84&gt;=1.15,A84&lt;5.9,F84&lt;2.5,D84&gt;=0.8),4.2,IF(AND(H84&gt;=13.561,D84&gt;=1.35,D84&lt;1.6,B84&gt;=2.75,A84&gt;=5.9,F84&lt;2.5,D84&gt;=0.8),4.767,IF(AND(H84&lt;9.091,G84&lt;0.885,A84&gt;=6.25,H84&gt;=8.598,D84&lt;2.45,F84&gt;=2.5,D84&gt;=0.8),6.3,IF(AND(H84&gt;=12.206,H84&lt;13.561,D84&gt;=1.35,D84&lt;1.6,B84&gt;=2.75,A84&gt;=5.9,F84&lt;2.5,D84&gt;=0.8),4.4,IF(AND(D84&gt;=2.25,H84&gt;=9.091,G84&lt;0.885,A84&gt;=6.25,H84&gt;=8.598,D84&lt;2.45,F84&gt;=2.5,D84&gt;=0.8),5.9,IF(AND(B84&lt;3.05,H84&lt;12.206,H84&lt;13.561,D84&gt;=1.35,D84&lt;1.6,B84&gt;=2.75,A84&gt;=5.9,F84&lt;2.5,D84&gt;=0.8),4.6,IF(AND(B84&gt;=3.05,H84&lt;12.206,H84&lt;13.561,D84&gt;=1.35,D84&lt;1.6,B84&gt;=2.75,A84&gt;=5.9,F84&lt;2.5,D84&gt;=0.8),4.7,IF(AND(G84&gt;=0.596,D84&lt;2.25,H84&gt;=9.091,G84&lt;0.885,A84&gt;=6.25,H84&gt;=8.598,D84&lt;2.45,F84&gt;=2.5,D84&gt;=0.8),5.1,IF(AND(G84&gt;=0.379,G84&lt;0.596,D84&lt;2.25,H84&gt;=9.091,G84&lt;0.885,A84&gt;=6.25,H84&gt;=8.598,D84&lt;2.45,F84&gt;=2.5,D84&gt;=0.8),5.767,IF(AND(D84&lt;2.15,G84&lt;0.379,G84&lt;0.596,D84&lt;2.25,H84&gt;=9.091,G84&lt;0.885,A84&gt;=6.25,H84&gt;=8.598,D84&lt;2.45,F84&gt;=2.5,D84&gt;=0.8),5.4,IF(AND(D84&gt;=2.15,G84&lt;0.379,G84&lt;0.596,D84&lt;2.25,H84&gt;=9.091,G84&lt;0.885,A84&gt;=6.25,H84&gt;=8.598,D84&lt;2.45,F84&gt;=2.5,D84&gt;=0.8),5.6,"shouldnthappen")))))))))))))))))))))))))))))))))))))</f>
        <v>3.9</v>
      </c>
      <c r="AM84" s="1" t="n">
        <f aca="false">IF(AND(H84&lt;5.245,D84&lt;0.8),1,IF(AND(A84&lt;4.5,H84&gt;=5.245,D84&lt;0.8),1.35,IF(AND(D84&gt;=0.5,A84&gt;=4.5,H84&gt;=5.245,D84&lt;0.8),1.6,IF(AND(H84&lt;7.25,B84&lt;2.6,A84&lt;6.15,D84&gt;=0.8),4.375,IF(AND(H84&gt;=7.25,B84&lt;2.6,A84&lt;6.15,D84&gt;=0.8),3.075,IF(AND(H84&lt;13.935,A84&gt;=7.05,A84&gt;=6.15,D84&gt;=0.8),6.067,IF(AND(H84&gt;=13.935,A84&gt;=7.05,A84&gt;=6.15,D84&gt;=0.8),6.525,IF(AND(G84&gt;=0.948,D84&lt;0.5,A84&gt;=4.5,H84&gt;=5.245,D84&lt;0.8),1.7,IF(AND(G84&lt;0.568,D84&gt;=1.55,B84&gt;=2.6,A84&lt;6.15,D84&gt;=0.8),5.1,IF(AND(G84&gt;=0.568,D84&gt;=1.55,B84&gt;=2.6,A84&lt;6.15,D84&gt;=0.8),5,IF(AND(A84&gt;=6.6,B84&gt;=3.15,A84&lt;7.05,A84&gt;=6.15,D84&gt;=0.8),5.78,IF(AND(G84&lt;0.165,G84&lt;0.273,D84&lt;1.55,B84&gt;=2.6,A84&lt;6.15,D84&gt;=0.8),4.1,IF(AND(G84&gt;=0.165,G84&lt;0.273,D84&lt;1.55,B84&gt;=2.6,A84&lt;6.15,D84&gt;=0.8),4.5,IF(AND(D84&lt;1.35,G84&gt;=0.273,D84&lt;1.55,B84&gt;=2.6,A84&lt;6.15,D84&gt;=0.8),4.08,IF(AND(D84&gt;=1.35,G84&gt;=0.273,D84&lt;1.55,B84&gt;=2.6,A84&lt;6.15,D84&gt;=0.8),4.4,IF(AND(D84&lt;1.45,F84&lt;2.5,B84&lt;3.15,A84&lt;7.05,A84&gt;=6.15,D84&gt;=0.8),4.38,IF(AND(D84&gt;=1.45,F84&lt;2.5,B84&lt;3.15,A84&lt;7.05,A84&gt;=6.15,D84&gt;=0.8),4.75,IF(AND(D84&gt;=2.25,F84&gt;=2.5,B84&lt;3.15,A84&lt;7.05,A84&gt;=6.15,D84&gt;=0.8),5.16,IF(AND(H84&lt;11.488,A84&lt;6.6,B84&gt;=3.15,A84&lt;7.05,A84&gt;=6.15,D84&gt;=0.8),6,IF(AND(H84&gt;=14.396,D84&lt;0.25,G84&lt;0.948,D84&lt;0.5,A84&gt;=4.5,H84&gt;=5.245,D84&lt;0.8),1.3,IF(AND(A84&gt;=5.55,D84&gt;=0.25,G84&lt;0.948,D84&lt;0.5,A84&gt;=4.5,H84&gt;=5.245,D84&lt;0.8),1.7,IF(AND(D84&lt;1.85,D84&lt;2.25,F84&gt;=2.5,B84&lt;3.15,A84&lt;7.05,A84&gt;=6.15,D84&gt;=0.8),5.6,IF(AND(G84&lt;0.669,H84&gt;=11.488,A84&lt;6.6,B84&gt;=3.15,A84&lt;7.05,A84&gt;=6.15,D84&gt;=0.8),4.7,IF(AND(G84&gt;=0.669,H84&gt;=11.488,A84&lt;6.6,B84&gt;=3.15,A84&lt;7.05,A84&gt;=6.15,D84&gt;=0.8),5.22,IF(AND(H84&lt;6.543,H84&lt;14.396,D84&lt;0.25,G84&lt;0.948,D84&lt;0.5,A84&gt;=4.5,H84&gt;=5.245,D84&lt;0.8),1.4,IF(AND(A84&lt;4.95,A84&lt;5.55,D84&gt;=0.25,G84&lt;0.948,D84&lt;0.5,A84&gt;=4.5,H84&gt;=5.245,D84&lt;0.8),1.4,IF(AND(A84&gt;=4.95,A84&lt;5.55,D84&gt;=0.25,G84&lt;0.948,D84&lt;0.5,A84&gt;=4.5,H84&gt;=5.245,D84&lt;0.8),1.48,IF(AND(H84&lt;10.667,D84&gt;=1.85,D84&lt;2.25,F84&gt;=2.5,B84&lt;3.15,A84&lt;7.05,A84&gt;=6.15,D84&gt;=0.8),5.25,IF(AND(H84&gt;=10.667,D84&gt;=1.85,D84&lt;2.25,F84&gt;=2.5,B84&lt;3.15,A84&lt;7.05,A84&gt;=6.15,D84&gt;=0.8),5.55,IF(AND(G84&lt;0.063,H84&gt;=6.543,H84&lt;14.396,D84&lt;0.25,G84&lt;0.948,D84&lt;0.5,A84&gt;=4.5,H84&gt;=5.245,D84&lt;0.8),1.4,IF(AND(H84&lt;9.212,G84&gt;=0.063,H84&gt;=6.543,H84&lt;14.396,D84&lt;0.25,G84&lt;0.948,D84&lt;0.5,A84&gt;=4.5,H84&gt;=5.245,D84&lt;0.8),1.475,IF(AND(H84&gt;=9.212,G84&gt;=0.063,H84&gt;=6.543,H84&lt;14.396,D84&lt;0.25,G84&lt;0.948,D84&lt;0.5,A84&gt;=4.5,H84&gt;=5.245,D84&lt;0.8),1.5,"shouldnthappen"))))))))))))))))))))))))))))))))</f>
        <v>3.075</v>
      </c>
      <c r="AN84" s="1" t="n">
        <f aca="false">IF(AND(D84&lt;0.7,A84&gt;=5.55),1.633,IF(AND(G84&lt;0.38,B84&lt;2.8,A84&lt;5.55),4.3,IF(AND(G84&gt;=0.38,B84&lt;2.8,A84&lt;5.55),3.325,IF(AND(D84&gt;=0.35,B84&gt;=2.8,A84&lt;5.55),1.6,IF(AND(B84&gt;=3.4,A84&lt;4.8,D84&lt;0.35,B84&gt;=2.8,A84&lt;5.55),1,IF(AND(H84&gt;=11.789,A84&lt;5.9,D84&lt;1.55,D84&gt;=0.7,A84&gt;=5.55),4.325,IF(AND(F84&gt;=2.5,A84&gt;=5.9,D84&lt;1.55,D84&gt;=0.7,A84&gt;=5.55),5.05,IF(AND(D84&lt;1.9,A84&gt;=7.25,D84&gt;=1.55,D84&gt;=0.7,A84&gt;=5.55),6.3,IF(AND(D84&gt;=1.9,A84&gt;=7.25,D84&gt;=1.55,D84&gt;=0.7,A84&gt;=5.55),6.4,IF(AND(A84&lt;4.35,B84&lt;3.4,A84&lt;4.8,D84&lt;0.35,B84&gt;=2.8,A84&lt;5.55),1.1,IF(AND(G84&gt;=0.934,B84&lt;3.45,A84&gt;=4.8,D84&lt;0.35,B84&gt;=2.8,A84&lt;5.55),1.7,IF(AND(H84&gt;=14.877,B84&gt;=3.45,A84&gt;=4.8,D84&lt;0.35,B84&gt;=2.8,A84&lt;5.55),1.3,IF(AND(B84&lt;2.6,H84&lt;11.789,A84&lt;5.9,D84&lt;1.55,D84&gt;=0.7,A84&gt;=5.55),3.9,IF(AND(B84&gt;=2.6,H84&lt;11.789,A84&lt;5.9,D84&lt;1.55,D84&gt;=0.7,A84&gt;=5.55),4.26,IF(AND(A84&lt;6.6,F84&lt;2.5,A84&gt;=5.9,D84&lt;1.55,D84&gt;=0.7,A84&gt;=5.55),4.625,IF(AND(A84&gt;=6.6,F84&lt;2.5,A84&gt;=5.9,D84&lt;1.55,D84&gt;=0.7,A84&gt;=5.55),4.475,IF(AND(B84&lt;2.6,D84&lt;2.05,A84&lt;7.25,D84&gt;=1.55,D84&gt;=0.7,A84&gt;=5.55),5.8,IF(AND(G84&gt;=0.743,D84&gt;=2.05,A84&lt;7.25,D84&gt;=1.55,D84&gt;=0.7,A84&gt;=5.55),5.1,IF(AND(G84&lt;0.422,A84&gt;=4.35,B84&lt;3.4,A84&lt;4.8,D84&lt;0.35,B84&gt;=2.8,A84&lt;5.55),1.367,IF(AND(G84&gt;=0.422,A84&gt;=4.35,B84&lt;3.4,A84&lt;4.8,D84&lt;0.35,B84&gt;=2.8,A84&lt;5.55),1.3,IF(AND(A84&lt;5.05,G84&lt;0.934,B84&lt;3.45,A84&gt;=4.8,D84&lt;0.35,B84&gt;=2.8,A84&lt;5.55),1.525,IF(AND(A84&gt;=5.05,G84&lt;0.934,B84&lt;3.45,A84&gt;=4.8,D84&lt;0.35,B84&gt;=2.8,A84&lt;5.55),1.5,IF(AND(G84&gt;=0.585,H84&lt;14.877,B84&gt;=3.45,A84&gt;=4.8,D84&lt;0.35,B84&gt;=2.8,A84&lt;5.55),1.54,IF(AND(G84&gt;=0.537,G84&lt;0.743,D84&gt;=2.05,A84&lt;7.25,D84&gt;=1.55,D84&gt;=0.7,A84&gt;=5.55),5.833,IF(AND(D84&gt;=0.25,G84&lt;0.585,H84&lt;14.877,B84&gt;=3.45,A84&gt;=4.8,D84&lt;0.35,B84&gt;=2.8,A84&lt;5.55),1.367,IF(AND(D84&lt;1.75,H84&lt;13.795,B84&gt;=2.6,D84&lt;2.05,A84&lt;7.25,D84&gt;=1.55,D84&gt;=0.7,A84&gt;=5.55),5.45,IF(AND(B84&lt;2.85,H84&gt;=13.795,B84&gt;=2.6,D84&lt;2.05,A84&lt;7.25,D84&gt;=1.55,D84&gt;=0.7,A84&gt;=5.55),5.1,IF(AND(B84&gt;=2.85,H84&gt;=13.795,B84&gt;=2.6,D84&lt;2.05,A84&lt;7.25,D84&gt;=1.55,D84&gt;=0.7,A84&gt;=5.55),4.82,IF(AND(G84&lt;0.353,G84&lt;0.537,G84&lt;0.743,D84&gt;=2.05,A84&lt;7.25,D84&gt;=1.55,D84&gt;=0.7,A84&gt;=5.55),5.425,IF(AND(G84&gt;=0.353,G84&lt;0.537,G84&lt;0.743,D84&gt;=2.05,A84&lt;7.25,D84&gt;=1.55,D84&gt;=0.7,A84&gt;=5.55),5.62,IF(AND(G84&lt;0.311,D84&lt;0.25,G84&lt;0.585,H84&lt;14.877,B84&gt;=3.45,A84&gt;=4.8,D84&lt;0.35,B84&gt;=2.8,A84&lt;5.55),1.5,IF(AND(G84&gt;=0.311,D84&lt;0.25,G84&lt;0.585,H84&lt;14.877,B84&gt;=3.45,A84&gt;=4.8,D84&lt;0.35,B84&gt;=2.8,A84&lt;5.55),1.4,IF(AND(B84&gt;=3.1,D84&gt;=1.75,H84&lt;13.795,B84&gt;=2.6,D84&lt;2.05,A84&lt;7.25,D84&gt;=1.55,D84&gt;=0.7,A84&gt;=5.55),5.1,IF(AND(B84&lt;2.85,B84&lt;3.1,D84&gt;=1.75,H84&lt;13.795,B84&gt;=2.6,D84&lt;2.05,A84&lt;7.25,D84&gt;=1.55,D84&gt;=0.7,A84&gt;=5.55),5.2,IF(AND(B84&gt;=2.85,B84&lt;3.1,D84&gt;=1.75,H84&lt;13.795,B84&gt;=2.6,D84&lt;2.05,A84&lt;7.25,D84&gt;=1.55,D84&gt;=0.7,A84&gt;=5.55),5.2,"shouldnthappen")))))))))))))))))))))))))))))))))))</f>
        <v>3.325</v>
      </c>
      <c r="AO84" s="1" t="n">
        <f aca="false">IF(AND(H84&gt;=14.529,G84&lt;0.633,D84&lt;0.8),1.3,IF(AND(A84&lt;5.05,G84&gt;=0.633,D84&lt;0.8),1.35,IF(AND(H84&gt;=14.379,H84&lt;14.529,G84&lt;0.633,D84&lt;0.8),1.7,IF(AND(B84&lt;3.35,A84&gt;=5.05,G84&gt;=0.633,D84&lt;0.8),1.7,IF(AND(D84&gt;=1.45,A84&lt;5.95,F84&lt;2.5,D84&gt;=0.8),4.5,IF(AND(D84&lt;1.35,A84&gt;=5.95,F84&lt;2.5,D84&gt;=0.8),4,IF(AND(D84&lt;1.85,G84&gt;=0.845,F84&gt;=2.5,D84&gt;=0.8),4.8,IF(AND(B84&gt;=4.3,H84&lt;14.379,H84&lt;14.529,G84&lt;0.633,D84&lt;0.8),1.5,IF(AND(A84&lt;5.25,B84&gt;=3.35,A84&gt;=5.05,G84&gt;=0.633,D84&lt;0.8),1.55,IF(AND(A84&gt;=5.25,B84&gt;=3.35,A84&gt;=5.05,G84&gt;=0.633,D84&lt;0.8),1.633,IF(AND(A84&lt;5.05,D84&lt;1.45,A84&lt;5.95,F84&lt;2.5,D84&gt;=0.8),3.3,IF(AND(G84&lt;0.293,D84&gt;=1.35,A84&gt;=5.95,F84&lt;2.5,D84&gt;=0.8),5,IF(AND(A84&gt;=6.6,D84&lt;2.05,G84&lt;0.845,F84&gt;=2.5,D84&gt;=0.8),5.8,IF(AND(B84&lt;3.05,D84&gt;=2.05,G84&lt;0.845,F84&gt;=2.5,D84&gt;=0.8),6.15,IF(AND(B84&lt;2.9,D84&gt;=1.85,G84&gt;=0.845,F84&gt;=2.5,D84&gt;=0.8),5.1,IF(AND(B84&gt;=2.9,D84&gt;=1.85,G84&gt;=0.845,F84&gt;=2.5,D84&gt;=0.8),5.2,IF(AND(B84&gt;=3.8,B84&lt;4.3,H84&lt;14.379,H84&lt;14.529,G84&lt;0.633,D84&lt;0.8),1.333,IF(AND(A84&lt;6.25,G84&gt;=0.293,D84&gt;=1.35,A84&gt;=5.95,F84&lt;2.5,D84&gt;=0.8),4.6,IF(AND(H84&lt;10.351,A84&lt;6.6,D84&lt;2.05,G84&lt;0.845,F84&gt;=2.5,D84&gt;=0.8),5.4,IF(AND(G84&gt;=0.364,B84&gt;=3.05,D84&gt;=2.05,G84&lt;0.845,F84&gt;=2.5,D84&gt;=0.8),5.66,IF(AND(G84&gt;=0.447,B84&lt;3.8,B84&lt;4.3,H84&lt;14.379,H84&lt;14.529,G84&lt;0.633,D84&lt;0.8),1.3,IF(AND(H84&lt;6.247,A84&lt;5.65,A84&gt;=5.05,D84&lt;1.45,A84&lt;5.95,F84&lt;2.5,D84&gt;=0.8),4.033,IF(AND(D84&lt;1.25,A84&gt;=5.65,A84&gt;=5.05,D84&lt;1.45,A84&lt;5.95,F84&lt;2.5,D84&gt;=0.8),3.88,IF(AND(D84&gt;=1.25,A84&gt;=5.65,A84&gt;=5.05,D84&lt;1.45,A84&lt;5.95,F84&lt;2.5,D84&gt;=0.8),4.35,IF(AND(B84&lt;2.65,A84&gt;=6.25,G84&gt;=0.293,D84&gt;=1.35,A84&gt;=5.95,F84&lt;2.5,D84&gt;=0.8),4.9,IF(AND(B84&lt;2.75,H84&gt;=10.351,A84&lt;6.6,D84&lt;2.05,G84&lt;0.845,F84&gt;=2.5,D84&gt;=0.8),5.1,IF(AND(B84&gt;=2.75,H84&gt;=10.351,A84&lt;6.6,D84&lt;2.05,G84&lt;0.845,F84&gt;=2.5,D84&gt;=0.8),4.95,IF(AND(B84&lt;3.15,G84&lt;0.364,B84&gt;=3.05,D84&gt;=2.05,G84&lt;0.845,F84&gt;=2.5,D84&gt;=0.8),5.28,IF(AND(B84&gt;=3.15,G84&lt;0.364,B84&gt;=3.05,D84&gt;=2.05,G84&lt;0.845,F84&gt;=2.5,D84&gt;=0.8),5.5,IF(AND(H84&lt;9.212,G84&lt;0.447,B84&lt;3.8,B84&lt;4.3,H84&lt;14.379,H84&lt;14.529,G84&lt;0.633,D84&lt;0.8),1.4,IF(AND(G84&lt;0.356,H84&gt;=6.247,A84&lt;5.65,A84&gt;=5.05,D84&lt;1.45,A84&lt;5.95,F84&lt;2.5,D84&gt;=0.8),4.2,IF(AND(B84&lt;3,B84&gt;=2.65,A84&gt;=6.25,G84&gt;=0.293,D84&gt;=1.35,A84&gt;=5.95,F84&lt;2.5,D84&gt;=0.8),4.6,IF(AND(B84&gt;=3,B84&gt;=2.65,A84&gt;=6.25,G84&gt;=0.293,D84&gt;=1.35,A84&gt;=5.95,F84&lt;2.5,D84&gt;=0.8),4.7,IF(AND(A84&lt;5.05,H84&gt;=9.212,G84&lt;0.447,B84&lt;3.8,B84&lt;4.3,H84&lt;14.379,H84&lt;14.529,G84&lt;0.633,D84&lt;0.8),1.533,IF(AND(A84&gt;=5.05,H84&gt;=9.212,G84&lt;0.447,B84&lt;3.8,B84&lt;4.3,H84&lt;14.379,H84&lt;14.529,G84&lt;0.633,D84&lt;0.8),1.425,IF(AND(A84&lt;5.35,G84&gt;=0.356,H84&gt;=6.247,A84&lt;5.65,A84&gt;=5.05,D84&lt;1.45,A84&lt;5.95,F84&lt;2.5,D84&gt;=0.8),3.9,IF(AND(A84&gt;=5.35,G84&gt;=0.356,H84&gt;=6.247,A84&lt;5.65,A84&gt;=5.05,D84&lt;1.45,A84&lt;5.95,F84&lt;2.5,D84&gt;=0.8),3.72,"shouldnthappen")))))))))))))))))))))))))))))))))))))</f>
        <v>3.72</v>
      </c>
      <c r="AP84" s="1" t="n">
        <f aca="false">IF(AND(F84&gt;=1.5,A84&lt;5.55),3.84,IF(AND(G84&gt;=0.52,A84&lt;4.75,F84&lt;1.5,A84&lt;5.55),1.16,IF(AND(A84&lt;5.65,A84&lt;5.85,D84&lt;1.55,A84&gt;=5.55),4.2,IF(AND(A84&gt;=5.65,A84&lt;5.85,D84&lt;1.55,A84&gt;=5.55),3.167,IF(AND(G84&gt;=0.798,A84&gt;=5.85,D84&lt;1.55,A84&gt;=5.55),4,IF(AND(F84&lt;2.5,H84&lt;14.1,D84&gt;=1.55,A84&gt;=5.55),4.84,IF(AND(A84&lt;7.2,H84&gt;=14.1,D84&gt;=1.55,A84&gt;=5.55),5.633,IF(AND(A84&gt;=7.2,H84&gt;=14.1,D84&gt;=1.55,A84&gt;=5.55),6.6,IF(AND(G84&lt;0.161,G84&lt;0.52,A84&lt;4.75,F84&lt;1.5,A84&lt;5.55),1.5,IF(AND(D84&gt;=0.5,G84&lt;0.676,A84&gt;=4.75,F84&lt;1.5,A84&lt;5.55),1.6,IF(AND(H84&lt;11.016,G84&gt;=0.676,A84&gt;=4.75,F84&lt;1.5,A84&lt;5.55),1.75,IF(AND(G84&lt;0.209,G84&lt;0.798,A84&gt;=5.85,D84&lt;1.55,A84&gt;=5.55),4.5,IF(AND(G84&gt;=0.74,F84&gt;=2.5,H84&lt;14.1,D84&gt;=1.55,A84&gt;=5.55),6.225,IF(AND(B84&lt;2.95,G84&gt;=0.161,G84&lt;0.52,A84&lt;4.75,F84&lt;1.5,A84&lt;5.55),1.4,IF(AND(B84&gt;=2.95,G84&gt;=0.161,G84&lt;0.52,A84&lt;4.75,F84&lt;1.5,A84&lt;5.55),1.34,IF(AND(B84&lt;3.15,D84&lt;0.5,G84&lt;0.676,A84&gt;=4.75,F84&lt;1.5,A84&lt;5.55),1.52,IF(AND(D84&lt;0.25,H84&gt;=11.016,G84&gt;=0.676,A84&gt;=4.75,F84&lt;1.5,A84&lt;5.55),1.567,IF(AND(D84&gt;=0.25,H84&gt;=11.016,G84&gt;=0.676,A84&gt;=4.75,F84&lt;1.5,A84&lt;5.55),1.5,IF(AND(H84&lt;7.47,G84&gt;=0.209,G84&lt;0.798,A84&gt;=5.85,D84&lt;1.55,A84&gt;=5.55),5.05,IF(AND(B84&lt;2.85,G84&lt;0.74,F84&gt;=2.5,H84&lt;14.1,D84&gt;=1.55,A84&gt;=5.55),5.35,IF(AND(B84&lt;3.3,B84&gt;=3.15,D84&lt;0.5,G84&lt;0.676,A84&gt;=4.75,F84&lt;1.5,A84&lt;5.55),1.2,IF(AND(D84&lt;1.45,H84&gt;=7.47,G84&gt;=0.209,G84&lt;0.798,A84&gt;=5.85,D84&lt;1.55,A84&gt;=5.55),4.66,IF(AND(D84&gt;=1.45,H84&gt;=7.47,G84&gt;=0.209,G84&lt;0.798,A84&gt;=5.85,D84&lt;1.55,A84&gt;=5.55),4.64,IF(AND(A84&gt;=7.05,B84&gt;=2.85,G84&lt;0.74,F84&gt;=2.5,H84&lt;14.1,D84&gt;=1.55,A84&gt;=5.55),5.8,IF(AND(B84&gt;=3.25,A84&lt;7.05,B84&gt;=2.85,G84&lt;0.74,F84&gt;=2.5,H84&lt;14.1,D84&gt;=1.55,A84&gt;=5.55),5.7,IF(AND(H84&gt;=13.641,D84&lt;0.25,B84&gt;=3.3,B84&gt;=3.15,D84&lt;0.5,G84&lt;0.676,A84&gt;=4.75,F84&lt;1.5,A84&lt;5.55),1.3,IF(AND(D84&lt;0.35,D84&gt;=0.25,B84&gt;=3.3,B84&gt;=3.15,D84&lt;0.5,G84&lt;0.676,A84&gt;=4.75,F84&lt;1.5,A84&lt;5.55),1.367,IF(AND(D84&gt;=0.35,D84&gt;=0.25,B84&gt;=3.3,B84&gt;=3.15,D84&lt;0.5,G84&lt;0.676,A84&gt;=4.75,F84&lt;1.5,A84&lt;5.55),1.3,IF(AND(A84&lt;6.35,B84&lt;3.25,A84&lt;7.05,B84&gt;=2.85,G84&lt;0.74,F84&gt;=2.5,H84&lt;14.1,D84&gt;=1.55,A84&gt;=5.55),5.6,IF(AND(A84&gt;=6.35,B84&lt;3.25,A84&lt;7.05,B84&gt;=2.85,G84&lt;0.74,F84&gt;=2.5,H84&lt;14.1,D84&gt;=1.55,A84&gt;=5.55),5.325,IF(AND(A84&lt;5.1,H84&lt;13.641,D84&lt;0.25,B84&gt;=3.3,B84&gt;=3.15,D84&lt;0.5,G84&lt;0.676,A84&gt;=4.75,F84&lt;1.5,A84&lt;5.55),1.4,IF(AND(H84&gt;=11.031,A84&gt;=5.1,H84&lt;13.641,D84&lt;0.25,B84&gt;=3.3,B84&gt;=3.15,D84&lt;0.5,G84&lt;0.676,A84&gt;=4.75,F84&lt;1.5,A84&lt;5.55),1.4,IF(AND(A84&lt;5.45,H84&lt;11.031,A84&gt;=5.1,H84&lt;13.641,D84&lt;0.25,B84&gt;=3.3,B84&gt;=3.15,D84&lt;0.5,G84&lt;0.676,A84&gt;=4.75,F84&lt;1.5,A84&lt;5.55),1.5,IF(AND(A84&gt;=5.45,H84&lt;11.031,A84&gt;=5.1,H84&lt;13.641,D84&lt;0.25,B84&gt;=3.3,B84&gt;=3.15,D84&lt;0.5,G84&lt;0.676,A84&gt;=4.75,F84&lt;1.5,A84&lt;5.55),1.4,"shouldnthappen"))))))))))))))))))))))))))))))))))</f>
        <v>3.84</v>
      </c>
      <c r="AQ84" s="1" t="n">
        <f aca="false">IF(AND(H84&lt;6.926,D84&gt;=0.35,F84&lt;1.5),1.9,IF(AND(G84&gt;=0.869,D84&gt;=1.75,F84&gt;=1.5),5.15,IF(AND(A84&lt;4.35,A84&lt;5.05,D84&lt;0.35,F84&lt;1.5),1.1,IF(AND(H84&lt;6.089,A84&gt;=5.05,D84&lt;0.35,F84&lt;1.5),1.7,IF(AND(H84&gt;=13.089,H84&gt;=6.926,D84&gt;=0.35,F84&lt;1.5),1.3,IF(AND(G84&lt;0.695,D84&lt;1.15,D84&lt;1.75,F84&gt;=1.5),3.62,IF(AND(G84&gt;=0.695,D84&lt;1.15,D84&lt;1.75,F84&gt;=1.5),3,IF(AND(G84&gt;=0.585,H84&gt;=6.089,A84&gt;=5.05,D84&lt;0.35,F84&lt;1.5),1.5,IF(AND(H84&lt;9.582,H84&lt;13.089,H84&gt;=6.926,D84&gt;=0.35,F84&lt;1.5),1.5,IF(AND(H84&gt;=9.582,H84&lt;13.089,H84&gt;=6.926,D84&gt;=0.35,F84&lt;1.5),1.6,IF(AND(D84&lt;1.35,H84&lt;9.349,D84&gt;=1.15,D84&lt;1.75,F84&gt;=1.5),3.867,IF(AND(D84&lt;2.05,A84&lt;7.05,G84&lt;0.869,D84&gt;=1.75,F84&gt;=1.5),4.9,IF(AND(B84&gt;=3.3,A84&gt;=7.05,G84&lt;0.869,D84&gt;=1.75,F84&gt;=1.5),6.1,IF(AND(G84&lt;0.347,H84&lt;11.218,A84&gt;=4.35,A84&lt;5.05,D84&lt;0.35,F84&lt;1.5),1.4,IF(AND(G84&gt;=0.347,H84&lt;11.218,A84&gt;=4.35,A84&lt;5.05,D84&lt;0.35,F84&lt;1.5),1.5,IF(AND(G84&gt;=0.265,H84&gt;=11.218,A84&gt;=4.35,A84&lt;5.05,D84&lt;0.35,F84&lt;1.5),1.45,IF(AND(A84&gt;=5.4,G84&lt;0.585,H84&gt;=6.089,A84&gt;=5.05,D84&lt;0.35,F84&lt;1.5),1.35,IF(AND(B84&gt;=2.9,D84&gt;=1.35,H84&lt;9.349,D84&gt;=1.15,D84&lt;1.75,F84&gt;=1.5),4.6,IF(AND(D84&gt;=1.35,A84&lt;6.15,H84&gt;=9.349,D84&gt;=1.15,D84&lt;1.75,F84&gt;=1.5),4.54,IF(AND(H84&lt;10.927,A84&gt;=6.15,H84&gt;=9.349,D84&gt;=1.15,D84&lt;1.75,F84&gt;=1.5),4.3,IF(AND(G84&lt;0.512,D84&gt;=2.05,A84&lt;7.05,G84&lt;0.869,D84&gt;=1.75,F84&gt;=1.5),5.533,IF(AND(G84&gt;=0.512,D84&gt;=2.05,A84&lt;7.05,G84&lt;0.869,D84&gt;=1.75,F84&gt;=1.5),5.88,IF(AND(H84&lt;11.551,B84&lt;3.3,A84&gt;=7.05,G84&lt;0.869,D84&gt;=1.75,F84&gt;=1.5),6.3,IF(AND(G84&lt;0.227,G84&lt;0.265,H84&gt;=11.218,A84&gt;=4.35,A84&lt;5.05,D84&lt;0.35,F84&lt;1.5),1.4,IF(AND(G84&gt;=0.227,G84&lt;0.265,H84&gt;=11.218,A84&gt;=4.35,A84&lt;5.05,D84&lt;0.35,F84&lt;1.5),1.26,IF(AND(H84&lt;11.031,A84&lt;5.4,G84&lt;0.585,H84&gt;=6.089,A84&gt;=5.05,D84&lt;0.35,F84&lt;1.5),1.5,IF(AND(H84&gt;=11.031,A84&lt;5.4,G84&lt;0.585,H84&gt;=6.089,A84&gt;=5.05,D84&lt;0.35,F84&lt;1.5),1.4,IF(AND(A84&lt;5.45,B84&lt;2.9,D84&gt;=1.35,H84&lt;9.349,D84&gt;=1.15,D84&lt;1.75,F84&gt;=1.5),4.5,IF(AND(A84&lt;5.9,D84&lt;1.35,A84&lt;6.15,H84&gt;=9.349,D84&gt;=1.15,D84&lt;1.75,F84&gt;=1.5),4.2,IF(AND(A84&gt;=5.9,D84&lt;1.35,A84&lt;6.15,H84&gt;=9.349,D84&gt;=1.15,D84&lt;1.75,F84&gt;=1.5),4,IF(AND(A84&gt;=6.75,H84&gt;=10.927,A84&gt;=6.15,H84&gt;=9.349,D84&gt;=1.15,D84&lt;1.75,F84&gt;=1.5),4.767,IF(AND(B84&lt;2.9,H84&gt;=11.551,B84&lt;3.3,A84&gt;=7.05,G84&lt;0.869,D84&gt;=1.75,F84&gt;=1.5),6.7,IF(AND(B84&gt;=2.9,H84&gt;=11.551,B84&lt;3.3,A84&gt;=7.05,G84&lt;0.869,D84&gt;=1.75,F84&gt;=1.5),6.6,IF(AND(B84&lt;2.45,A84&gt;=5.45,B84&lt;2.9,D84&gt;=1.35,H84&lt;9.349,D84&gt;=1.15,D84&lt;1.75,F84&gt;=1.5),5,IF(AND(B84&gt;=2.45,A84&gt;=5.45,B84&lt;2.9,D84&gt;=1.35,H84&lt;9.349,D84&gt;=1.15,D84&lt;1.75,F84&gt;=1.5),5.1,IF(AND(H84&lt;11.166,A84&lt;6.75,H84&gt;=10.927,A84&gt;=6.15,H84&gt;=9.349,D84&gt;=1.15,D84&lt;1.75,F84&gt;=1.5),4.9,IF(AND(G84&lt;0.228,H84&gt;=11.166,A84&lt;6.75,H84&gt;=10.927,A84&gt;=6.15,H84&gt;=9.349,D84&gt;=1.15,D84&lt;1.75,F84&gt;=1.5),4.7,IF(AND(H84&lt;13.531,G84&gt;=0.228,H84&gt;=11.166,A84&lt;6.75,H84&gt;=10.927,A84&gt;=6.15,H84&gt;=9.349,D84&gt;=1.15,D84&lt;1.75,F84&gt;=1.5),4.4,IF(AND(H84&gt;=13.531,G84&gt;=0.228,H84&gt;=11.166,A84&lt;6.75,H84&gt;=10.927,A84&gt;=6.15,H84&gt;=9.349,D84&gt;=1.15,D84&lt;1.75,F84&gt;=1.5),4.6,"shouldnthappen")))))))))))))))))))))))))))))))))))))))</f>
        <v>3.62</v>
      </c>
      <c r="AR84" s="1" t="n">
        <f aca="false">IF(AND(G84&gt;=0.93,B84&lt;3.65,F84&lt;1.5),1.7,IF(AND(H84&lt;6.542,B84&gt;=3.65,F84&lt;1.5),1.767,IF(AND(A84&gt;=7.05,D84&gt;=1.55,F84&gt;=1.5),6.3,IF(AND(G84&lt;0.123,H84&gt;=6.542,B84&gt;=3.65,F84&lt;1.5),1.367,IF(AND(A84&lt;5.15,A84&lt;5.65,D84&lt;1.55,F84&gt;=1.5),3.15,IF(AND(A84&lt;4.8,G84&gt;=0.447,G84&lt;0.93,B84&lt;3.65,F84&lt;1.5),1.24,IF(AND(A84&gt;=4.8,G84&gt;=0.447,G84&lt;0.93,B84&lt;3.65,F84&lt;1.5),1.4,IF(AND(G84&lt;0.151,G84&gt;=0.123,H84&gt;=6.542,B84&gt;=3.65,F84&lt;1.5),1.7,IF(AND(G84&gt;=0.151,G84&gt;=0.123,H84&gt;=6.542,B84&gt;=3.65,F84&lt;1.5),1.5,IF(AND(D84&gt;=1.45,A84&gt;=5.15,A84&lt;5.65,D84&lt;1.55,F84&gt;=1.5),4.5,IF(AND(B84&lt;2.65,D84&gt;=1.35,A84&gt;=5.65,D84&lt;1.55,F84&gt;=1.5),4.9,IF(AND(G84&lt;0.527,F84&lt;2.5,A84&lt;7.05,D84&gt;=1.55,F84&gt;=1.5),5.075,IF(AND(G84&gt;=0.527,F84&lt;2.5,A84&lt;7.05,D84&gt;=1.55,F84&gt;=1.5),4.7,IF(AND(A84&lt;4.65,G84&lt;0.265,G84&lt;0.447,G84&lt;0.93,B84&lt;3.65,F84&lt;1.5),1.42,IF(AND(G84&lt;0.3,G84&gt;=0.265,G84&lt;0.447,G84&lt;0.93,B84&lt;3.65,F84&lt;1.5),1.6,IF(AND(G84&gt;=0.3,G84&gt;=0.265,G84&lt;0.447,G84&lt;0.93,B84&lt;3.65,F84&lt;1.5),1.4,IF(AND(G84&lt;0.356,D84&lt;1.45,A84&gt;=5.15,A84&lt;5.65,D84&lt;1.55,F84&gt;=1.5),4.125,IF(AND(D84&lt;1.1,A84&lt;6.2,D84&lt;1.35,A84&gt;=5.65,D84&lt;1.55,F84&gt;=1.5),4.1,IF(AND(D84&gt;=1.1,A84&lt;6.2,D84&lt;1.35,A84&gt;=5.65,D84&lt;1.55,F84&gt;=1.5),4.175,IF(AND(H84&gt;=13.433,A84&gt;=6.2,D84&lt;1.35,A84&gt;=5.65,D84&lt;1.55,F84&gt;=1.5),4.6,IF(AND(G84&lt;0.437,B84&gt;=2.65,D84&gt;=1.35,A84&gt;=5.65,D84&lt;1.55,F84&gt;=1.5),4.625,IF(AND(G84&gt;=0.437,B84&gt;=2.65,D84&gt;=1.35,A84&gt;=5.65,D84&lt;1.55,F84&gt;=1.5),4.75,IF(AND(B84&gt;=3.15,H84&lt;11.146,F84&gt;=2.5,A84&lt;7.05,D84&gt;=1.55,F84&gt;=1.5),5.667,IF(AND(B84&lt;2.65,H84&gt;=11.146,F84&gt;=2.5,A84&lt;7.05,D84&gt;=1.55,F84&gt;=1.5),5.8,IF(AND(B84&lt;3.3,A84&gt;=4.65,G84&lt;0.265,G84&lt;0.447,G84&lt;0.93,B84&lt;3.65,F84&lt;1.5),1.32,IF(AND(B84&gt;=3.3,A84&gt;=4.65,G84&lt;0.265,G84&lt;0.447,G84&lt;0.93,B84&lt;3.65,F84&lt;1.5),1.425,IF(AND(B84&lt;2.8,G84&gt;=0.356,D84&lt;1.45,A84&gt;=5.15,A84&lt;5.65,D84&lt;1.55,F84&gt;=1.5),3.86,IF(AND(B84&gt;=2.8,G84&gt;=0.356,D84&lt;1.45,A84&gt;=5.15,A84&lt;5.65,D84&lt;1.55,F84&gt;=1.5),3.6,IF(AND(B84&lt;2.6,H84&lt;13.433,A84&gt;=6.2,D84&lt;1.35,A84&gt;=5.65,D84&lt;1.55,F84&gt;=1.5),4.4,IF(AND(B84&gt;=2.6,H84&lt;13.433,A84&gt;=6.2,D84&lt;1.35,A84&gt;=5.65,D84&lt;1.55,F84&gt;=1.5),4.3,IF(AND(G84&lt;0.151,B84&lt;3.15,H84&lt;11.146,F84&gt;=2.5,A84&lt;7.05,D84&gt;=1.55,F84&gt;=1.5),5.5,IF(AND(H84&lt;15.52,B84&gt;=2.65,H84&gt;=11.146,F84&gt;=2.5,A84&lt;7.05,D84&gt;=1.55,F84&gt;=1.5),5.4,IF(AND(H84&gt;=15.52,B84&gt;=2.65,H84&gt;=11.146,F84&gt;=2.5,A84&lt;7.05,D84&gt;=1.55,F84&gt;=1.5),5.733,IF(AND(H84&lt;10.74,G84&gt;=0.151,B84&lt;3.15,H84&lt;11.146,F84&gt;=2.5,A84&lt;7.05,D84&gt;=1.55,F84&gt;=1.5),5.12,IF(AND(H84&gt;=10.74,G84&gt;=0.151,B84&lt;3.15,H84&lt;11.146,F84&gt;=2.5,A84&lt;7.05,D84&gt;=1.55,F84&gt;=1.5),4.9,"shouldnthappen")))))))))))))))))))))))))))))))))))</f>
        <v>3.86</v>
      </c>
      <c r="AS84" s="1" t="n">
        <f aca="false">IF(AND(F84&gt;=1.5,A84&lt;5.55),4.18,IF(AND(F84&gt;=2.5,B84&lt;2.75,A84&gt;=5.55),5.38,IF(AND(G84&gt;=0.587,B84&lt;3.75,F84&lt;1.5,A84&lt;5.55),1.48,IF(AND(H84&lt;6.51,B84&gt;=3.75,F84&lt;1.5,A84&lt;5.55),1.9,IF(AND(H84&gt;=6.51,B84&gt;=3.75,F84&lt;1.5,A84&lt;5.55),1.425,IF(AND(G84&gt;=0.868,F84&lt;2.5,B84&lt;2.75,A84&gt;=5.55),4.65,IF(AND(F84&lt;1.5,D84&lt;1.55,B84&gt;=2.75,A84&gt;=5.55),1.7,IF(AND(G84&gt;=0.857,D84&gt;=1.55,B84&gt;=2.75,A84&gt;=5.55),5.033,IF(AND(G84&gt;=0.518,G84&lt;0.587,B84&lt;3.75,F84&lt;1.5,A84&lt;5.55),1,IF(AND(D84&lt;1.05,G84&lt;0.868,F84&lt;2.5,B84&lt;2.75,A84&gt;=5.55),3.5,IF(AND(G84&lt;0.404,D84&gt;=1.05,G84&lt;0.868,F84&lt;2.5,B84&lt;2.75,A84&gt;=5.55),4.2,IF(AND(G84&gt;=0.404,D84&gt;=1.05,G84&lt;0.868,F84&lt;2.5,B84&lt;2.75,A84&gt;=5.55),3.94,IF(AND(F84&lt;2.5,B84&lt;2.95,F84&gt;=1.5,D84&lt;1.55,B84&gt;=2.75,A84&gt;=5.55),4.68,IF(AND(F84&gt;=2.5,B84&lt;2.95,F84&gt;=1.5,D84&lt;1.55,B84&gt;=2.75,A84&gt;=5.55),5.1,IF(AND(H84&lt;10.883,B84&gt;=2.95,F84&gt;=1.5,D84&lt;1.55,B84&gt;=2.75,A84&gt;=5.55),4.15,IF(AND(H84&gt;=10.883,B84&gt;=2.95,F84&gt;=1.5,D84&lt;1.55,B84&gt;=2.75,A84&gt;=5.55),4.5,IF(AND(H84&gt;=14.1,D84&lt;2.05,G84&lt;0.857,D84&gt;=1.55,B84&gt;=2.75,A84&gt;=5.55),6.6,IF(AND(G84&lt;0.063,B84&lt;3.15,G84&lt;0.518,G84&lt;0.587,B84&lt;3.75,F84&lt;1.5,A84&lt;5.55),1.4,IF(AND(G84&gt;=0.063,B84&lt;3.15,G84&lt;0.518,G84&lt;0.587,B84&lt;3.75,F84&lt;1.5,A84&lt;5.55),1.5,IF(AND(H84&gt;=10.563,B84&gt;=3.15,G84&lt;0.518,G84&lt;0.587,B84&lt;3.75,F84&lt;1.5,A84&lt;5.55),1.325,IF(AND(B84&lt;2.95,H84&lt;14.1,D84&lt;2.05,G84&lt;0.857,D84&gt;=1.55,B84&gt;=2.75,A84&gt;=5.55),6.125,IF(AND(A84&lt;6.65,G84&lt;0.364,D84&gt;=2.05,G84&lt;0.857,D84&gt;=1.55,B84&gt;=2.75,A84&gt;=5.55),5.45,IF(AND(G84&gt;=0.774,G84&gt;=0.364,D84&gt;=2.05,G84&lt;0.857,D84&gt;=1.55,B84&gt;=2.75,A84&gt;=5.55),5.4,IF(AND(H84&gt;=9.279,H84&lt;10.563,B84&gt;=3.15,G84&lt;0.518,G84&lt;0.587,B84&lt;3.75,F84&lt;1.5,A84&lt;5.55),1.475,IF(AND(D84&lt;1.65,B84&gt;=2.95,H84&lt;14.1,D84&lt;2.05,G84&lt;0.857,D84&gt;=1.55,B84&gt;=2.75,A84&gt;=5.55),5.8,IF(AND(B84&lt;3.15,A84&gt;=6.65,G84&lt;0.364,D84&gt;=2.05,G84&lt;0.857,D84&gt;=1.55,B84&gt;=2.75,A84&gt;=5.55),5.3,IF(AND(B84&gt;=3.15,A84&gt;=6.65,G84&lt;0.364,D84&gt;=2.05,G84&lt;0.857,D84&gt;=1.55,B84&gt;=2.75,A84&gt;=5.55),5.7,IF(AND(A84&gt;=6.75,G84&lt;0.774,G84&gt;=0.364,D84&gt;=2.05,G84&lt;0.857,D84&gt;=1.55,B84&gt;=2.75,A84&gt;=5.55),5.9,IF(AND(G84&lt;0.417,H84&lt;9.279,H84&lt;10.563,B84&gt;=3.15,G84&lt;0.518,G84&lt;0.587,B84&lt;3.75,F84&lt;1.5,A84&lt;5.55),1.4,IF(AND(G84&gt;=0.417,H84&lt;9.279,H84&lt;10.563,B84&gt;=3.15,G84&lt;0.518,G84&lt;0.587,B84&lt;3.75,F84&lt;1.5,A84&lt;5.55),1.3,IF(AND(A84&lt;6.3,D84&gt;=1.65,B84&gt;=2.95,H84&lt;14.1,D84&lt;2.05,G84&lt;0.857,D84&gt;=1.55,B84&gt;=2.75,A84&gt;=5.55),4.9,IF(AND(A84&gt;=6.3,D84&gt;=1.65,B84&gt;=2.95,H84&lt;14.1,D84&lt;2.05,G84&lt;0.857,D84&gt;=1.55,B84&gt;=2.75,A84&gt;=5.55),5.3,IF(AND(G84&gt;=0.657,A84&lt;6.75,G84&lt;0.774,G84&gt;=0.364,D84&gt;=2.05,G84&lt;0.857,D84&gt;=1.55,B84&gt;=2.75,A84&gt;=5.55),6,IF(AND(B84&lt;3.2,G84&lt;0.657,A84&lt;6.75,G84&lt;0.774,G84&gt;=0.364,D84&gt;=2.05,G84&lt;0.857,D84&gt;=1.55,B84&gt;=2.75,A84&gt;=5.55),5.6,IF(AND(B84&gt;=3.2,G84&lt;0.657,A84&lt;6.75,G84&lt;0.774,G84&gt;=0.364,D84&gt;=2.05,G84&lt;0.857,D84&gt;=1.55,B84&gt;=2.75,A84&gt;=5.55),5.65,"shouldnthappen")))))))))))))))))))))))))))))))))))</f>
        <v>4.18</v>
      </c>
      <c r="AT84" s="1" t="n">
        <f aca="false">IF(AND(H84&gt;=16.284,A84&gt;=5.55),6.533,IF(AND(G84&gt;=0.52,A84&lt;4.85,A84&lt;5.55),1.05,IF(AND(G84&lt;0.227,G84&lt;0.52,A84&lt;4.85,A84&lt;5.55),1.4,IF(AND(G84&gt;=0.227,G84&lt;0.52,A84&lt;4.85,A84&lt;5.55),1.3,IF(AND(D84&gt;=0.45,F84&lt;1.5,A84&gt;=4.85,A84&lt;5.55),1.667,IF(AND(B84&gt;=2.75,F84&gt;=1.5,A84&gt;=4.85,A84&lt;5.55),4.5,IF(AND(F84&lt;2.5,B84&gt;=3.15,H84&lt;16.284,A84&gt;=5.55),4.7,IF(AND(G84&gt;=0.934,D84&lt;0.45,F84&lt;1.5,A84&gt;=4.85,A84&lt;5.55),1.7,IF(AND(D84&gt;=1.2,B84&lt;2.75,F84&gt;=1.5,A84&gt;=4.85,A84&lt;5.55),4.25,IF(AND(G84&gt;=0.774,F84&gt;=2.5,B84&gt;=3.15,H84&lt;16.284,A84&gt;=5.55),5.4,IF(AND(B84&lt;3.1,G84&lt;0.934,D84&lt;0.45,F84&lt;1.5,A84&gt;=4.85,A84&lt;5.55),1.6,IF(AND(D84&lt;1.05,D84&lt;1.2,B84&lt;2.75,F84&gt;=1.5,A84&gt;=4.85,A84&lt;5.55),3.433,IF(AND(D84&gt;=1.05,D84&lt;1.2,B84&lt;2.75,F84&gt;=1.5,A84&gt;=4.85,A84&lt;5.55),3.267,IF(AND(H84&lt;8.486,D84&lt;1.35,F84&lt;2.5,B84&lt;3.15,H84&lt;16.284,A84&gt;=5.55),3.85,IF(AND(D84&gt;=1.55,D84&gt;=1.35,F84&lt;2.5,B84&lt;3.15,H84&lt;16.284,A84&gt;=5.55),5.1,IF(AND(H84&lt;10.464,A84&lt;6.35,F84&gt;=2.5,B84&lt;3.15,H84&lt;16.284,A84&gt;=5.55),5.08,IF(AND(H84&gt;=10.464,A84&lt;6.35,F84&gt;=2.5,B84&lt;3.15,H84&lt;16.284,A84&gt;=5.55),4.9,IF(AND(D84&lt;1.85,A84&gt;=6.35,F84&gt;=2.5,B84&lt;3.15,H84&lt;16.284,A84&gt;=5.55),5.8,IF(AND(H84&gt;=10.393,G84&lt;0.774,F84&gt;=2.5,B84&gt;=3.15,H84&lt;16.284,A84&gt;=5.55),5.425,IF(AND(B84&lt;2.6,H84&gt;=8.486,D84&lt;1.35,F84&lt;2.5,B84&lt;3.15,H84&lt;16.284,A84&gt;=5.55),3.9,IF(AND(G84&gt;=0.567,D84&lt;1.55,D84&gt;=1.35,F84&lt;2.5,B84&lt;3.15,H84&lt;16.284,A84&gt;=5.55),4.4,IF(AND(B84&lt;3.25,H84&lt;10.393,G84&lt;0.774,F84&gt;=2.5,B84&gt;=3.15,H84&lt;16.284,A84&gt;=5.55),5.7,IF(AND(B84&gt;=3.25,H84&lt;10.393,G84&lt;0.774,F84&gt;=2.5,B84&gt;=3.15,H84&lt;16.284,A84&gt;=5.55),5.98,IF(AND(G84&lt;0.079,G84&lt;0.338,B84&gt;=3.1,G84&lt;0.934,D84&lt;0.45,F84&lt;1.5,A84&gt;=4.85,A84&lt;5.55),1.425,IF(AND(B84&lt;3.35,G84&gt;=0.338,B84&gt;=3.1,G84&lt;0.934,D84&lt;0.45,F84&lt;1.5,A84&gt;=4.85,A84&lt;5.55),1.4,IF(AND(G84&lt;0.404,B84&gt;=2.6,H84&gt;=8.486,D84&lt;1.35,F84&lt;2.5,B84&lt;3.15,H84&lt;16.284,A84&gt;=5.55),4.3,IF(AND(G84&gt;=0.404,B84&gt;=2.6,H84&gt;=8.486,D84&lt;1.35,F84&lt;2.5,B84&lt;3.15,H84&lt;16.284,A84&gt;=5.55),4.025,IF(AND(B84&gt;=3.05,G84&lt;0.567,D84&lt;1.55,D84&gt;=1.35,F84&lt;2.5,B84&lt;3.15,H84&lt;16.284,A84&gt;=5.55),4.7,IF(AND(A84&lt;6.45,H84&lt;10.667,D84&gt;=1.85,A84&gt;=6.35,F84&gt;=2.5,B84&lt;3.15,H84&lt;16.284,A84&gt;=5.55),5.3,IF(AND(A84&gt;=6.45,H84&lt;10.667,D84&gt;=1.85,A84&gt;=6.35,F84&gt;=2.5,B84&lt;3.15,H84&lt;16.284,A84&gt;=5.55),5.167,IF(AND(B84&lt;2.95,H84&gt;=10.667,D84&gt;=1.85,A84&gt;=6.35,F84&gt;=2.5,B84&lt;3.15,H84&lt;16.284,A84&gt;=5.55),5.6,IF(AND(B84&gt;=2.95,H84&gt;=10.667,D84&gt;=1.85,A84&gt;=6.35,F84&gt;=2.5,B84&lt;3.15,H84&lt;16.284,A84&gt;=5.55),5.5,IF(AND(H84&lt;10.325,G84&gt;=0.079,G84&lt;0.338,B84&gt;=3.1,G84&lt;0.934,D84&lt;0.45,F84&lt;1.5,A84&gt;=4.85,A84&lt;5.55),1.5,IF(AND(G84&lt;0.385,B84&gt;=3.35,G84&gt;=0.338,B84&gt;=3.1,G84&lt;0.934,D84&lt;0.45,F84&lt;1.5,A84&gt;=4.85,A84&lt;5.55),1.5,IF(AND(G84&gt;=0.385,B84&gt;=3.35,G84&gt;=0.338,B84&gt;=3.1,G84&lt;0.934,D84&lt;0.45,F84&lt;1.5,A84&gt;=4.85,A84&lt;5.55),1.42,IF(AND(B84&lt;2.5,B84&lt;3.05,G84&lt;0.567,D84&lt;1.55,D84&gt;=1.35,F84&lt;2.5,B84&lt;3.15,H84&lt;16.284,A84&gt;=5.55),4.5,IF(AND(B84&gt;=2.5,B84&lt;3.05,G84&lt;0.567,D84&lt;1.55,D84&gt;=1.35,F84&lt;2.5,B84&lt;3.15,H84&lt;16.284,A84&gt;=5.55),4.56,IF(AND(H84&lt;12.506,H84&gt;=10.325,G84&gt;=0.079,G84&lt;0.338,B84&gt;=3.1,G84&lt;0.934,D84&lt;0.45,F84&lt;1.5,A84&gt;=4.85,A84&lt;5.55),1.2,IF(AND(H84&gt;=12.506,H84&gt;=10.325,G84&gt;=0.079,G84&lt;0.338,B84&gt;=3.1,G84&lt;0.934,D84&lt;0.45,F84&lt;1.5,A84&gt;=4.85,A84&lt;5.55),1.3,"shouldnthappen")))))))))))))))))))))))))))))))))))))))</f>
        <v>3.433</v>
      </c>
      <c r="AU84" s="1" t="n">
        <f aca="false">IF(AND(G84&gt;=0.52,B84&lt;3.05,F84&lt;1.5),1.1,IF(AND(G84&lt;0.35,G84&lt;0.52,B84&lt;3.05,F84&lt;1.5),1.4,IF(AND(G84&gt;=0.35,G84&lt;0.52,B84&lt;3.05,F84&lt;1.5),1.3,IF(AND(G84&gt;=0.227,G84&lt;0.347,B84&gt;=3.05,F84&lt;1.5),1.32,IF(AND(H84&lt;6.417,G84&gt;=0.347,B84&gt;=3.05,F84&lt;1.5),1.7,IF(AND(A84&gt;=7.25,A84&gt;=6.6,F84&gt;=2.5,F84&gt;=1.5),6.35,IF(AND(G84&lt;0.11,G84&lt;0.227,G84&lt;0.347,B84&gt;=3.05,F84&lt;1.5),1.333,IF(AND(H84&lt;9.441,H84&gt;=6.417,G84&gt;=0.347,B84&gt;=3.05,F84&lt;1.5),1.425,IF(AND(B84&lt;2.75,G84&lt;0.451,H84&lt;10.266,F84&lt;2.5,F84&gt;=1.5),4,IF(AND(B84&gt;=2.75,G84&lt;0.451,H84&lt;10.266,F84&lt;2.5,F84&gt;=1.5),4.433,IF(AND(G84&gt;=0.865,G84&gt;=0.451,H84&lt;10.266,F84&lt;2.5,F84&gt;=1.5),4.2,IF(AND(B84&lt;2.45,H84&lt;13.665,H84&gt;=10.266,F84&lt;2.5,F84&gt;=1.5),3.7,IF(AND(G84&lt;0.302,H84&gt;=13.665,H84&gt;=10.266,F84&lt;2.5,F84&gt;=1.5),5,IF(AND(B84&lt;2.9,A84&lt;6.1,A84&lt;6.6,F84&gt;=2.5,F84&gt;=1.5),5.06,IF(AND(B84&gt;=2.9,A84&lt;6.1,A84&lt;6.6,F84&gt;=2.5,F84&gt;=1.5),4.8,IF(AND(B84&lt;3.05,A84&gt;=6.1,A84&lt;6.6,F84&gt;=2.5,F84&gt;=1.5),5.6,IF(AND(B84&gt;=3.05,A84&gt;=6.1,A84&lt;6.6,F84&gt;=2.5,F84&gt;=1.5),5.267,IF(AND(H84&gt;=14.564,A84&lt;7.25,A84&gt;=6.6,F84&gt;=2.5,F84&gt;=1.5),5.6,IF(AND(H84&gt;=14.309,G84&gt;=0.11,G84&lt;0.227,G84&lt;0.347,B84&gt;=3.05,F84&lt;1.5),1.7,IF(AND(D84&lt;0.4,H84&gt;=9.441,H84&gt;=6.417,G84&gt;=0.347,B84&gt;=3.05,F84&lt;1.5),1.5,IF(AND(D84&gt;=0.4,H84&gt;=9.441,H84&gt;=6.417,G84&gt;=0.347,B84&gt;=3.05,F84&lt;1.5),1.633,IF(AND(A84&lt;5.35,G84&lt;0.865,G84&gt;=0.451,H84&lt;10.266,F84&lt;2.5,F84&gt;=1.5),3.15,IF(AND(D84&lt;1.45,G84&gt;=0.302,H84&gt;=13.665,H84&gt;=10.266,F84&lt;2.5,F84&gt;=1.5),4.74,IF(AND(D84&gt;=1.45,G84&gt;=0.302,H84&gt;=13.665,H84&gt;=10.266,F84&lt;2.5,F84&gt;=1.5),4.567,IF(AND(H84&lt;8.836,H84&lt;14.564,A84&lt;7.25,A84&gt;=6.6,F84&gt;=2.5,F84&gt;=1.5),5.7,IF(AND(H84&gt;=8.836,H84&lt;14.564,A84&lt;7.25,A84&gt;=6.6,F84&gt;=2.5,F84&gt;=1.5),5.9,IF(AND(H84&lt;11.53,H84&lt;14.309,G84&gt;=0.11,G84&lt;0.227,G84&lt;0.347,B84&gt;=3.05,F84&lt;1.5),1.5,IF(AND(H84&gt;=11.53,H84&lt;14.309,G84&gt;=0.11,G84&lt;0.227,G84&lt;0.347,B84&gt;=3.05,F84&lt;1.5),1.467,IF(AND(H84&lt;9.386,A84&gt;=5.35,G84&lt;0.865,G84&gt;=0.451,H84&lt;10.266,F84&lt;2.5,F84&gt;=1.5),3.56,IF(AND(H84&gt;=9.386,A84&gt;=5.35,G84&lt;0.865,G84&gt;=0.451,H84&lt;10.266,F84&lt;2.5,F84&gt;=1.5),4.2,IF(AND(H84&lt;11.036,D84&lt;1.45,B84&gt;=2.45,H84&lt;13.665,H84&gt;=10.266,F84&lt;2.5,F84&gt;=1.5),4.45,IF(AND(H84&gt;=11.036,D84&lt;1.45,B84&gt;=2.45,H84&lt;13.665,H84&gt;=10.266,F84&lt;2.5,F84&gt;=1.5),4.1,IF(AND(G84&gt;=0.585,D84&gt;=1.45,B84&gt;=2.45,H84&lt;13.665,H84&gt;=10.266,F84&lt;2.5,F84&gt;=1.5),4.9,IF(AND(H84&lt;11.743,G84&lt;0.585,D84&gt;=1.45,B84&gt;=2.45,H84&lt;13.665,H84&gt;=10.266,F84&lt;2.5,F84&gt;=1.5),4.7,IF(AND(H84&gt;=11.743,G84&lt;0.585,D84&gt;=1.45,B84&gt;=2.45,H84&lt;13.665,H84&gt;=10.266,F84&lt;2.5,F84&gt;=1.5),4.5,"shouldnthappen")))))))))))))))))))))))))))))))))))</f>
        <v>3.7</v>
      </c>
      <c r="AV84" s="1" t="n">
        <f aca="false">IF(AND(G84&gt;=0.356,F84&gt;=1.5,A84&lt;5.75),3.52,IF(AND(A84&lt;7.25,A84&gt;=7.1,A84&gt;=5.75),5.875,IF(AND(A84&gt;=7.25,A84&gt;=7.1,A84&gt;=5.75),6.5,IF(AND(D84&gt;=0.35,G84&gt;=0.586,F84&lt;1.5,A84&lt;5.75),1.8,IF(AND(D84&lt;1.4,G84&lt;0.356,F84&gt;=1.5,A84&lt;5.75),4.2,IF(AND(D84&gt;=1.4,G84&lt;0.356,F84&gt;=1.5,A84&lt;5.75),4.5,IF(AND(H84&gt;=11.218,A84&lt;5.05,G84&lt;0.586,F84&lt;1.5,A84&lt;5.75),1.225,IF(AND(G84&gt;=0.253,A84&gt;=5.05,G84&lt;0.586,F84&lt;1.5,A84&lt;5.75),1.3,IF(AND(B84&gt;=3.75,D84&lt;0.35,G84&gt;=0.586,F84&lt;1.5,A84&lt;5.75),1.567,IF(AND(B84&lt;2.85,D84&lt;1.35,D84&lt;1.65,A84&lt;7.1,A84&gt;=5.75),4.26,IF(AND(B84&gt;=2.85,D84&lt;1.35,D84&lt;1.65,A84&lt;7.1,A84&gt;=5.75),4.45,IF(AND(A84&lt;6.05,H84&lt;12.921,D84&gt;=1.65,A84&lt;7.1,A84&gt;=5.75),5.1,IF(AND(H84&gt;=15.338,H84&gt;=12.921,D84&gt;=1.65,A84&lt;7.1,A84&gt;=5.75),5.55,IF(AND(G84&lt;0.418,H84&lt;11.218,A84&lt;5.05,G84&lt;0.586,F84&lt;1.5,A84&lt;5.75),1.42,IF(AND(G84&gt;=0.418,H84&lt;11.218,A84&lt;5.05,G84&lt;0.586,F84&lt;1.5,A84&lt;5.75),1.3,IF(AND(H84&gt;=13.321,G84&lt;0.253,A84&gt;=5.05,G84&lt;0.586,F84&lt;1.5,A84&lt;5.75),1.7,IF(AND(H84&lt;6.089,B84&lt;3.75,D84&lt;0.35,G84&gt;=0.586,F84&lt;1.5,A84&lt;5.75),1.7,IF(AND(H84&gt;=6.089,B84&lt;3.75,D84&lt;0.35,G84&gt;=0.586,F84&lt;1.5,A84&lt;5.75),1.5,IF(AND(B84&lt;2.9,D84&lt;1.45,D84&gt;=1.35,D84&lt;1.65,A84&lt;7.1,A84&gt;=5.75),4.8,IF(AND(B84&gt;=2.9,D84&lt;1.45,D84&gt;=1.35,D84&lt;1.65,A84&lt;7.1,A84&gt;=5.75),4.475,IF(AND(B84&lt;2.5,D84&gt;=1.45,D84&gt;=1.35,D84&lt;1.65,A84&lt;7.1,A84&gt;=5.75),4.5,IF(AND(H84&lt;8.884,A84&gt;=6.05,H84&lt;12.921,D84&gt;=1.65,A84&lt;7.1,A84&gt;=5.75),5.4,IF(AND(A84&lt;6.3,H84&lt;15.338,H84&gt;=12.921,D84&gt;=1.65,A84&lt;7.1,A84&gt;=5.75),4.967,IF(AND(A84&gt;=6.3,H84&lt;15.338,H84&gt;=12.921,D84&gt;=1.65,A84&lt;7.1,A84&gt;=5.75),5.133,IF(AND(H84&lt;10.826,H84&lt;13.321,G84&lt;0.253,A84&gt;=5.05,G84&lt;0.586,F84&lt;1.5,A84&lt;5.75),1.5,IF(AND(H84&gt;=10.826,H84&lt;13.321,G84&lt;0.253,A84&gt;=5.05,G84&lt;0.586,F84&lt;1.5,A84&lt;5.75),1.4,IF(AND(H84&lt;7.47,B84&gt;=2.5,D84&gt;=1.45,D84&gt;=1.35,D84&lt;1.65,A84&lt;7.1,A84&gt;=5.75),5.1,IF(AND(H84&gt;=7.47,B84&gt;=2.5,D84&gt;=1.45,D84&gt;=1.35,D84&lt;1.65,A84&lt;7.1,A84&gt;=5.75),4.725,IF(AND(H84&lt;9.637,H84&gt;=8.884,A84&gt;=6.05,H84&lt;12.921,D84&gt;=1.65,A84&lt;7.1,A84&gt;=5.75),5.9,IF(AND(B84&lt;2.6,H84&gt;=9.637,H84&gt;=8.884,A84&gt;=6.05,H84&lt;12.921,D84&gt;=1.65,A84&lt;7.1,A84&gt;=5.75),5.8,IF(AND(B84&lt;2.75,B84&gt;=2.6,H84&gt;=9.637,H84&gt;=8.884,A84&gt;=6.05,H84&lt;12.921,D84&gt;=1.65,A84&lt;7.1,A84&gt;=5.75),5.3,IF(AND(D84&lt;2.25,B84&gt;=2.75,B84&gt;=2.6,H84&gt;=9.637,H84&gt;=8.884,A84&gt;=6.05,H84&lt;12.921,D84&gt;=1.65,A84&lt;7.1,A84&gt;=5.75),5.6,IF(AND(D84&gt;=2.25,B84&gt;=2.75,B84&gt;=2.6,H84&gt;=9.637,H84&gt;=8.884,A84&gt;=6.05,H84&lt;12.921,D84&gt;=1.65,A84&lt;7.1,A84&gt;=5.75),5.5,"shouldnthappen")))))))))))))))))))))))))))))))))</f>
        <v>3.52</v>
      </c>
      <c r="AW84" s="1" t="n">
        <f aca="false">IF(AND(G84&gt;=0.905,F84&lt;1.5),1.767,IF(AND(H84&gt;=16.674,F84&gt;=1.5),6.55,IF(AND(A84&lt;4.35,H84&lt;14.344,G84&lt;0.905,F84&lt;1.5),1.1,IF(AND(B84&lt;3.65,H84&gt;=14.344,G84&lt;0.905,F84&lt;1.5),1.5,IF(AND(B84&gt;=3.65,H84&gt;=14.344,G84&lt;0.905,F84&lt;1.5),1.65,IF(AND(B84&lt;2.6,F84&gt;=2.5,H84&lt;16.674,F84&gt;=1.5),4.5,IF(AND(D84&gt;=0.45,A84&gt;=4.35,H84&lt;14.344,G84&lt;0.905,F84&lt;1.5),1.65,IF(AND(D84&lt;1.15,A84&lt;5.9,F84&lt;2.5,H84&lt;16.674,F84&gt;=1.5),3.56,IF(AND(B84&lt;2.75,A84&gt;=5.9,F84&lt;2.5,H84&lt;16.674,F84&gt;=1.5),5,IF(AND(H84&lt;13.531,B84&gt;=2.75,A84&gt;=5.9,F84&lt;2.5,H84&lt;16.674,F84&gt;=1.5),4.333,IF(AND(B84&lt;3.2,G84&gt;=0.669,B84&gt;=2.6,F84&gt;=2.5,H84&lt;16.674,F84&gt;=1.5),5.08,IF(AND(B84&gt;=3.2,G84&gt;=0.669,B84&gt;=2.6,F84&gt;=2.5,H84&lt;16.674,F84&gt;=1.5),5.4,IF(AND(B84&lt;3.15,A84&lt;5.05,D84&lt;0.45,A84&gt;=4.35,H84&lt;14.344,G84&lt;0.905,F84&lt;1.5),1.45,IF(AND(A84&gt;=5.55,A84&gt;=5.05,D84&lt;0.45,A84&gt;=4.35,H84&lt;14.344,G84&lt;0.905,F84&lt;1.5),1.5,IF(AND(A84&lt;5.55,A84&lt;5.65,D84&gt;=1.15,A84&lt;5.9,F84&lt;2.5,H84&lt;16.674,F84&gt;=1.5),3.95,IF(AND(A84&gt;=5.55,A84&lt;5.65,D84&gt;=1.15,A84&lt;5.9,F84&lt;2.5,H84&lt;16.674,F84&gt;=1.5),3.82,IF(AND(G84&lt;0.39,A84&gt;=5.65,D84&gt;=1.15,A84&lt;5.9,F84&lt;2.5,H84&lt;16.674,F84&gt;=1.5),4.35,IF(AND(G84&gt;=0.39,A84&gt;=5.65,D84&gt;=1.15,A84&lt;5.9,F84&lt;2.5,H84&lt;16.674,F84&gt;=1.5),3.95,IF(AND(G84&lt;0.466,H84&gt;=13.531,B84&gt;=2.75,A84&gt;=5.9,F84&lt;2.5,H84&lt;16.674,F84&gt;=1.5),4.8,IF(AND(G84&gt;=0.466,H84&gt;=13.531,B84&gt;=2.75,A84&gt;=5.9,F84&lt;2.5,H84&lt;16.674,F84&gt;=1.5),4.7,IF(AND(H84&lt;10.144,D84&lt;2.05,G84&lt;0.669,B84&gt;=2.6,F84&gt;=2.5,H84&lt;16.674,F84&gt;=1.5),5.3,IF(AND(H84&gt;=10.144,D84&lt;2.05,G84&lt;0.669,B84&gt;=2.6,F84&gt;=2.5,H84&lt;16.674,F84&gt;=1.5),5.133,IF(AND(D84&gt;=2.45,D84&gt;=2.05,G84&lt;0.669,B84&gt;=2.6,F84&gt;=2.5,H84&lt;16.674,F84&gt;=1.5),5.9,IF(AND(B84&lt;3.25,B84&gt;=3.15,A84&lt;5.05,D84&lt;0.45,A84&gt;=4.35,H84&lt;14.344,G84&lt;0.905,F84&lt;1.5),1.2,IF(AND(B84&gt;=3.25,B84&gt;=3.15,A84&lt;5.05,D84&lt;0.45,A84&gt;=4.35,H84&lt;14.344,G84&lt;0.905,F84&lt;1.5),1.36,IF(AND(B84&gt;=3.8,A84&lt;5.55,A84&gt;=5.05,D84&lt;0.45,A84&gt;=4.35,H84&lt;14.344,G84&lt;0.905,F84&lt;1.5),1.3,IF(AND(G84&lt;0.05,B84&lt;3.8,A84&lt;5.55,A84&gt;=5.05,D84&lt;0.45,A84&gt;=4.35,H84&lt;14.344,G84&lt;0.905,F84&lt;1.5),1.4,IF(AND(G84&lt;0.107,G84&lt;0.395,D84&lt;2.45,D84&gt;=2.05,G84&lt;0.669,B84&gt;=2.6,F84&gt;=2.5,H84&lt;16.674,F84&gt;=1.5),5.667,IF(AND(G84&lt;0.537,G84&gt;=0.395,D84&lt;2.45,D84&gt;=2.05,G84&lt;0.669,B84&gt;=2.6,F84&gt;=2.5,H84&lt;16.674,F84&gt;=1.5),5.6,IF(AND(G84&gt;=0.537,G84&gt;=0.395,D84&lt;2.45,D84&gt;=2.05,G84&lt;0.669,B84&gt;=2.6,F84&gt;=2.5,H84&lt;16.674,F84&gt;=1.5),5.775,IF(AND(B84&lt;3.6,G84&gt;=0.05,B84&lt;3.8,A84&lt;5.55,A84&gt;=5.05,D84&lt;0.45,A84&gt;=4.35,H84&lt;14.344,G84&lt;0.905,F84&lt;1.5),1.475,IF(AND(B84&gt;=3.6,G84&gt;=0.05,B84&lt;3.8,A84&lt;5.55,A84&gt;=5.05,D84&lt;0.45,A84&gt;=4.35,H84&lt;14.344,G84&lt;0.905,F84&lt;1.5),1.5,IF(AND(G84&lt;0.312,G84&gt;=0.107,G84&lt;0.395,D84&lt;2.45,D84&gt;=2.05,G84&lt;0.669,B84&gt;=2.6,F84&gt;=2.5,H84&lt;16.674,F84&gt;=1.5),5.18,IF(AND(G84&gt;=0.312,G84&gt;=0.107,G84&lt;0.395,D84&lt;2.45,D84&gt;=2.05,G84&lt;0.669,B84&gt;=2.6,F84&gt;=2.5,H84&lt;16.674,F84&gt;=1.5),5.4,"shouldnthappen"))))))))))))))))))))))))))))))))))</f>
        <v>3.56</v>
      </c>
      <c r="AX84" s="1" t="n">
        <f aca="false">IF(AND(D84&gt;=1.3,B84&gt;=3.45),6.25,IF(AND(B84&lt;2.75,A84&lt;5.25,B84&lt;3.45),3.9,IF(AND(D84&lt;0.25,D84&lt;1.3,B84&gt;=3.45),1.16,IF(AND(A84&gt;=5.05,B84&gt;=2.75,A84&lt;5.25,B84&lt;3.45),1.7,IF(AND(D84&lt;0.7,F84&lt;2.5,A84&gt;=5.25,B84&lt;3.45),1.5,IF(AND(H84&gt;=16.284,F84&gt;=2.5,A84&gt;=5.25,B84&lt;3.45),6.6,IF(AND(G84&lt;0.123,D84&gt;=0.25,D84&lt;1.3,B84&gt;=3.45),1.3,IF(AND(A84&lt;4.5,A84&lt;5.05,B84&gt;=2.75,A84&lt;5.25,B84&lt;3.45),1.3,IF(AND(A84&lt;5.05,G84&gt;=0.123,D84&gt;=0.25,D84&lt;1.3,B84&gt;=3.45),1.6,IF(AND(B84&lt;3.15,A84&gt;=4.5,A84&lt;5.05,B84&gt;=2.75,A84&lt;5.25,B84&lt;3.45),1.54,IF(AND(B84&gt;=3.15,A84&gt;=4.5,A84&lt;5.05,B84&gt;=2.75,A84&lt;5.25,B84&lt;3.45),1.35,IF(AND(D84&gt;=1.4,A84&lt;5.9,D84&gt;=0.7,F84&lt;2.5,A84&gt;=5.25,B84&lt;3.45),4.5,IF(AND(D84&gt;=1.55,A84&gt;=5.9,D84&gt;=0.7,F84&lt;2.5,A84&gt;=5.25,B84&lt;3.45),4.95,IF(AND(G84&gt;=0.682,D84&gt;=2.05,H84&lt;16.284,F84&gt;=2.5,A84&gt;=5.25,B84&lt;3.45),5.26,IF(AND(A84&lt;5.4,A84&gt;=5.05,G84&gt;=0.123,D84&gt;=0.25,D84&lt;1.3,B84&gt;=3.45),1.64,IF(AND(A84&gt;=5.4,A84&gt;=5.05,G84&gt;=0.123,D84&gt;=0.25,D84&lt;1.3,B84&gt;=3.45),1.6,IF(AND(G84&lt;0.372,D84&lt;1.4,A84&lt;5.9,D84&gt;=0.7,F84&lt;2.5,A84&gt;=5.25,B84&lt;3.45),4.175,IF(AND(D84&lt;1.35,D84&lt;1.55,A84&gt;=5.9,D84&gt;=0.7,F84&lt;2.5,A84&gt;=5.25,B84&lt;3.45),4.2,IF(AND(B84&lt;2.35,G84&lt;0.596,D84&lt;2.05,H84&lt;16.284,F84&gt;=2.5,A84&gt;=5.25,B84&lt;3.45),5,IF(AND(G84&gt;=0.888,G84&gt;=0.596,D84&lt;2.05,H84&lt;16.284,F84&gt;=2.5,A84&gt;=5.25,B84&lt;3.45),4.8,IF(AND(A84&gt;=6.85,G84&lt;0.682,D84&gt;=2.05,H84&lt;16.284,F84&gt;=2.5,A84&gt;=5.25,B84&lt;3.45),5.4,IF(AND(A84&gt;=5.75,G84&gt;=0.372,D84&lt;1.4,A84&lt;5.9,D84&gt;=0.7,F84&lt;2.5,A84&gt;=5.25,B84&lt;3.45),3.933,IF(AND(A84&gt;=6.75,D84&gt;=1.35,D84&lt;1.55,A84&gt;=5.9,D84&gt;=0.7,F84&lt;2.5,A84&gt;=5.25,B84&lt;3.45),4.8,IF(AND(H84&lt;11.084,B84&gt;=2.35,G84&lt;0.596,D84&lt;2.05,H84&lt;16.284,F84&gt;=2.5,A84&gt;=5.25,B84&lt;3.45),5.3,IF(AND(H84&lt;8.435,G84&lt;0.888,G84&gt;=0.596,D84&lt;2.05,H84&lt;16.284,F84&gt;=2.5,A84&gt;=5.25,B84&lt;3.45),5.1,IF(AND(H84&gt;=8.435,G84&lt;0.888,G84&gt;=0.596,D84&lt;2.05,H84&lt;16.284,F84&gt;=2.5,A84&gt;=5.25,B84&lt;3.45),4.94,IF(AND(B84&lt;3.15,A84&lt;6.85,G84&lt;0.682,D84&gt;=2.05,H84&lt;16.284,F84&gt;=2.5,A84&gt;=5.25,B84&lt;3.45),5.6,IF(AND(B84&gt;=3.15,A84&lt;6.85,G84&lt;0.682,D84&gt;=2.05,H84&lt;16.284,F84&gt;=2.5,A84&gt;=5.25,B84&lt;3.45),5.74,IF(AND(G84&lt;0.572,A84&lt;5.75,G84&gt;=0.372,D84&lt;1.4,A84&lt;5.9,D84&gt;=0.7,F84&lt;2.5,A84&gt;=5.25,B84&lt;3.45),3.7,IF(AND(D84&lt;1.45,A84&lt;6.75,D84&gt;=1.35,D84&lt;1.55,A84&gt;=5.9,D84&gt;=0.7,F84&lt;2.5,A84&gt;=5.25,B84&lt;3.45),4.46,IF(AND(D84&gt;=1.45,A84&lt;6.75,D84&gt;=1.35,D84&lt;1.55,A84&gt;=5.9,D84&gt;=0.7,F84&lt;2.5,A84&gt;=5.25,B84&lt;3.45),4.567,IF(AND(H84&lt;12.532,H84&gt;=11.084,B84&gt;=2.35,G84&lt;0.596,D84&lt;2.05,H84&lt;16.284,F84&gt;=2.5,A84&gt;=5.25,B84&lt;3.45),5.8,IF(AND(H84&gt;=12.532,H84&gt;=11.084,B84&gt;=2.35,G84&lt;0.596,D84&lt;2.05,H84&lt;16.284,F84&gt;=2.5,A84&gt;=5.25,B84&lt;3.45),5.667,IF(AND(A84&gt;=5.65,G84&gt;=0.572,A84&lt;5.75,G84&gt;=0.372,D84&lt;1.4,A84&lt;5.9,D84&gt;=0.7,F84&lt;2.5,A84&gt;=5.25,B84&lt;3.45),4.2,IF(AND(G84&lt;0.862,A84&lt;5.65,G84&gt;=0.572,A84&lt;5.75,G84&gt;=0.372,D84&lt;1.4,A84&lt;5.9,D84&gt;=0.7,F84&lt;2.5,A84&gt;=5.25,B84&lt;3.45),3.9,IF(AND(G84&gt;=0.862,A84&lt;5.65,G84&gt;=0.572,A84&lt;5.75,G84&gt;=0.372,D84&lt;1.4,A84&lt;5.9,D84&gt;=0.7,F84&lt;2.5,A84&gt;=5.25,B84&lt;3.45),4,"shouldnthappen"))))))))))))))))))))))))))))))))))))</f>
        <v>3.7</v>
      </c>
      <c r="AY84" s="1" t="n">
        <f aca="false">IF(AND(H84&gt;=8.233,D84&gt;=0.8,A84&lt;5.55),3.525,IF(AND(B84&lt;2.9,H84&gt;=15.534,A84&gt;=5.55),4.8,IF(AND(H84&gt;=12.259,A84&lt;4.75,D84&lt;0.8,A84&lt;5.55),1.25,IF(AND(B84&gt;=3.85,A84&gt;=4.75,D84&lt;0.8,A84&lt;5.55),1.425,IF(AND(D84&lt;1.55,H84&lt;8.233,D84&gt;=0.8,A84&lt;5.55),3.975,IF(AND(D84&gt;=1.55,H84&lt;8.233,D84&gt;=0.8,A84&lt;5.55),4.5,IF(AND(D84&lt;0.65,D84&lt;1.7,H84&lt;15.534,A84&gt;=5.55),1.7,IF(AND(A84&gt;=7.05,D84&gt;=1.7,H84&lt;15.534,A84&gt;=5.55),6.3,IF(AND(B84&gt;=3.35,B84&gt;=2.9,H84&gt;=15.534,A84&gt;=5.55),5.4,IF(AND(B84&lt;3.1,H84&lt;12.259,A84&lt;4.75,D84&lt;0.8,A84&lt;5.55),1.367,IF(AND(B84&gt;=3.1,H84&lt;12.259,A84&lt;4.75,D84&lt;0.8,A84&lt;5.55),1.4,IF(AND(G84&gt;=0.905,B84&lt;3.85,A84&gt;=4.75,D84&lt;0.8,A84&lt;5.55),1.9,IF(AND(H84&lt;15.681,B84&lt;3.35,B84&gt;=2.9,H84&gt;=15.534,A84&gt;=5.55),5.8,IF(AND(H84&gt;=15.681,B84&lt;3.35,B84&gt;=2.9,H84&gt;=15.534,A84&gt;=5.55),5.7,IF(AND(H84&gt;=14.877,G84&lt;0.905,B84&lt;3.85,A84&gt;=4.75,D84&lt;0.8,A84&lt;5.55),1.3,IF(AND(D84&gt;=1.25,B84&lt;2.65,D84&gt;=0.65,D84&lt;1.7,H84&lt;15.534,A84&gt;=5.55),4.433,IF(AND(G84&gt;=0.622,B84&lt;3.15,A84&lt;7.05,D84&gt;=1.7,H84&lt;15.534,A84&gt;=5.55),5.08,IF(AND(H84&gt;=13.42,B84&gt;=3.15,A84&lt;7.05,D84&gt;=1.7,H84&lt;15.534,A84&gt;=5.55),5.1,IF(AND(G84&lt;0.265,H84&lt;14.877,G84&lt;0.905,B84&lt;3.85,A84&gt;=4.75,D84&lt;0.8,A84&lt;5.55),1.2,IF(AND(A84&lt;5.75,D84&lt;1.25,B84&lt;2.65,D84&gt;=0.65,D84&lt;1.7,H84&lt;15.534,A84&gt;=5.55),3.7,IF(AND(A84&gt;=5.75,D84&lt;1.25,B84&lt;2.65,D84&gt;=0.65,D84&lt;1.7,H84&lt;15.534,A84&gt;=5.55),4,IF(AND(G84&gt;=0.652,D84&lt;1.35,B84&gt;=2.65,D84&gt;=0.65,D84&lt;1.7,H84&lt;15.534,A84&gt;=5.55),3.6,IF(AND(H84&lt;7.47,D84&gt;=1.35,B84&gt;=2.65,D84&gt;=0.65,D84&lt;1.7,H84&lt;15.534,A84&gt;=5.55),5.1,IF(AND(H84&lt;10.914,G84&lt;0.622,B84&lt;3.15,A84&lt;7.05,D84&gt;=1.7,H84&lt;15.534,A84&gt;=5.55),5.36,IF(AND(H84&gt;=10.914,G84&lt;0.622,B84&lt;3.15,A84&lt;7.05,D84&gt;=1.7,H84&lt;15.534,A84&gt;=5.55),5.64,IF(AND(G84&gt;=0.657,H84&lt;13.42,B84&gt;=3.15,A84&lt;7.05,D84&gt;=1.7,H84&lt;15.534,A84&gt;=5.55),6,IF(AND(G84&gt;=0.782,G84&gt;=0.265,H84&lt;14.877,G84&lt;0.905,B84&lt;3.85,A84&gt;=4.75,D84&lt;0.8,A84&lt;5.55),1.48,IF(AND(H84&lt;11.286,G84&lt;0.652,D84&lt;1.35,B84&gt;=2.65,D84&gt;=0.65,D84&lt;1.7,H84&lt;15.534,A84&gt;=5.55),4.24,IF(AND(H84&gt;=11.286,G84&lt;0.652,D84&lt;1.35,B84&gt;=2.65,D84&gt;=0.65,D84&lt;1.7,H84&lt;15.534,A84&gt;=5.55),4.05,IF(AND(G84&lt;0.413,H84&gt;=7.47,D84&gt;=1.35,B84&gt;=2.65,D84&gt;=0.65,D84&lt;1.7,H84&lt;15.534,A84&gt;=5.55),5.1,IF(AND(H84&lt;11.325,G84&lt;0.657,H84&lt;13.42,B84&gt;=3.15,A84&lt;7.05,D84&gt;=1.7,H84&lt;15.534,A84&gt;=5.55),5.8,IF(AND(H84&gt;=11.325,G84&lt;0.657,H84&lt;13.42,B84&gt;=3.15,A84&lt;7.05,D84&gt;=1.7,H84&lt;15.534,A84&gt;=5.55),5.6,IF(AND(D84&gt;=0.35,G84&lt;0.782,G84&gt;=0.265,H84&lt;14.877,G84&lt;0.905,B84&lt;3.85,A84&gt;=4.75,D84&lt;0.8,A84&lt;5.55),1.633,IF(AND(B84&lt;2.85,G84&gt;=0.413,H84&gt;=7.47,D84&gt;=1.35,B84&gt;=2.65,D84&gt;=0.65,D84&lt;1.7,H84&lt;15.534,A84&gt;=5.55),4.6,IF(AND(D84&lt;0.15,D84&lt;0.35,G84&lt;0.782,G84&gt;=0.265,H84&lt;14.877,G84&lt;0.905,B84&lt;3.85,A84&gt;=4.75,D84&lt;0.8,A84&lt;5.55),1.5,IF(AND(D84&gt;=0.15,D84&lt;0.35,G84&lt;0.782,G84&gt;=0.265,H84&lt;14.877,G84&lt;0.905,B84&lt;3.85,A84&gt;=4.75,D84&lt;0.8,A84&lt;5.55),1.543,IF(AND(A84&gt;=6.8,B84&gt;=2.85,G84&gt;=0.413,H84&gt;=7.47,D84&gt;=1.35,B84&gt;=2.65,D84&gt;=0.65,D84&lt;1.7,H84&lt;15.534,A84&gt;=5.55),4.9,IF(AND(H84&lt;13.531,A84&lt;6.8,B84&gt;=2.85,G84&gt;=0.413,H84&gt;=7.47,D84&gt;=1.35,B84&gt;=2.65,D84&gt;=0.65,D84&lt;1.7,H84&lt;15.534,A84&gt;=5.55),4.5,IF(AND(H84&gt;=13.531,A84&lt;6.8,B84&gt;=2.85,G84&gt;=0.413,H84&gt;=7.47,D84&gt;=1.35,B84&gt;=2.65,D84&gt;=0.65,D84&lt;1.7,H84&lt;15.534,A84&gt;=5.55),4.7,"shouldnthappen")))))))))))))))))))))))))))))))))))))))</f>
        <v>3.525</v>
      </c>
      <c r="AZ84" s="1" t="n">
        <f aca="false">IF(AND(H84&gt;=15.371,B84&gt;=3.35),5.4,IF(AND(G84&gt;=0.851,H84&gt;=15.244,B84&lt;3.35),4.75,IF(AND(F84&gt;=2,H84&lt;15.371,B84&gt;=3.35),5.6,IF(AND(B84&lt;2.75,A84&lt;5.15,H84&lt;15.244,B84&lt;3.35),3.42,IF(AND(A84&gt;=7.25,G84&lt;0.851,H84&gt;=15.244,B84&lt;3.35),6.6,IF(AND(A84&lt;4.45,B84&gt;=2.75,A84&lt;5.15,H84&lt;15.244,B84&lt;3.35),1.1,IF(AND(G84&lt;0.527,A84&lt;7.25,G84&lt;0.851,H84&gt;=15.244,B84&lt;3.35),5.08,IF(AND(G84&gt;=0.527,A84&lt;7.25,G84&lt;0.851,H84&gt;=15.244,B84&lt;3.35),5.8,IF(AND(D84&gt;=0.35,B84&lt;3.7,F84&lt;2,H84&lt;15.371,B84&gt;=3.35),1.55,IF(AND(H84&lt;6.542,B84&gt;=3.7,F84&lt;2,H84&lt;15.371,B84&gt;=3.35),1.9,IF(AND(B84&lt;3.25,A84&gt;=4.45,B84&gt;=2.75,A84&lt;5.15,H84&lt;15.244,B84&lt;3.35),1.46,IF(AND(B84&gt;=3.25,A84&gt;=4.45,B84&gt;=2.75,A84&lt;5.15,H84&lt;15.244,B84&lt;3.35),1.7,IF(AND(H84&lt;13.654,B84&gt;=2.95,D84&lt;1.45,A84&gt;=5.15,H84&lt;15.244,B84&lt;3.35),4.3,IF(AND(H84&gt;=13.654,B84&gt;=2.95,D84&lt;1.45,A84&gt;=5.15,H84&lt;15.244,B84&lt;3.35),4.625,IF(AND(F84&gt;=2.5,D84&lt;1.75,D84&gt;=1.45,A84&gt;=5.15,H84&lt;15.244,B84&lt;3.35),5.3,IF(AND(G84&gt;=0.853,D84&gt;=1.75,D84&gt;=1.45,A84&gt;=5.15,H84&lt;15.244,B84&lt;3.35),5.15,IF(AND(D84&gt;=0.25,D84&lt;0.35,B84&lt;3.7,F84&lt;2,H84&lt;15.371,B84&gt;=3.35),1.3,IF(AND(B84&lt;3.85,H84&gt;=6.542,B84&gt;=3.7,F84&lt;2,H84&lt;15.371,B84&gt;=3.35),1.633,IF(AND(H84&lt;7.02,H84&lt;10.688,B84&lt;2.95,D84&lt;1.45,A84&gt;=5.15,H84&lt;15.244,B84&lt;3.35),3.98,IF(AND(G84&lt;0.338,H84&gt;=10.688,B84&lt;2.95,D84&lt;1.45,A84&gt;=5.15,H84&lt;15.244,B84&lt;3.35),4.22,IF(AND(G84&gt;=0.338,H84&gt;=10.688,B84&lt;2.95,D84&lt;1.45,A84&gt;=5.15,H84&lt;15.244,B84&lt;3.35),3.9,IF(AND(B84&lt;2.75,F84&lt;2.5,D84&lt;1.75,D84&gt;=1.45,A84&gt;=5.15,H84&lt;15.244,B84&lt;3.35),5.1,IF(AND(B84&gt;=2.75,F84&lt;2.5,D84&lt;1.75,D84&gt;=1.45,A84&gt;=5.15,H84&lt;15.244,B84&lt;3.35),4.74,IF(AND(A84&gt;=7,G84&lt;0.853,D84&gt;=1.75,D84&gt;=1.45,A84&gt;=5.15,H84&lt;15.244,B84&lt;3.35),6.5,IF(AND(G84&gt;=0.934,D84&lt;0.25,D84&lt;0.35,B84&lt;3.7,F84&lt;2,H84&lt;15.371,B84&gt;=3.35),1.7,IF(AND(D84&lt;0.25,B84&gt;=3.85,H84&gt;=6.542,B84&gt;=3.7,F84&lt;2,H84&lt;15.371,B84&gt;=3.35),1.5,IF(AND(D84&gt;=0.25,B84&gt;=3.85,H84&gt;=6.542,B84&gt;=3.7,F84&lt;2,H84&lt;15.371,B84&gt;=3.35),1.4,IF(AND(B84&lt;2.5,H84&gt;=7.02,H84&lt;10.688,B84&lt;2.95,D84&lt;1.45,A84&gt;=5.15,H84&lt;15.244,B84&lt;3.35),3.8,IF(AND(G84&gt;=0.74,A84&lt;7,G84&lt;0.853,D84&gt;=1.75,D84&gt;=1.45,A84&gt;=5.15,H84&lt;15.244,B84&lt;3.35),6,IF(AND(G84&gt;=0.61,G84&lt;0.934,D84&lt;0.25,D84&lt;0.35,B84&lt;3.7,F84&lt;2,H84&lt;15.371,B84&gt;=3.35),1.5,IF(AND(D84&lt;1.15,B84&gt;=2.5,H84&gt;=7.02,H84&lt;10.688,B84&lt;2.95,D84&lt;1.45,A84&gt;=5.15,H84&lt;15.244,B84&lt;3.35),3.5,IF(AND(D84&gt;=1.15,B84&gt;=2.5,H84&gt;=7.02,H84&lt;10.688,B84&lt;2.95,D84&lt;1.45,A84&gt;=5.15,H84&lt;15.244,B84&lt;3.35),3.6,IF(AND(G84&gt;=0.626,G84&lt;0.74,A84&lt;7,G84&lt;0.853,D84&gt;=1.75,D84&gt;=1.45,A84&gt;=5.15,H84&lt;15.244,B84&lt;3.35),4.9,IF(AND(H84&lt;13.641,G84&lt;0.61,G84&lt;0.934,D84&lt;0.25,D84&lt;0.35,B84&lt;3.7,F84&lt;2,H84&lt;15.371,B84&gt;=3.35),1.425,IF(AND(H84&gt;=13.641,G84&lt;0.61,G84&lt;0.934,D84&lt;0.25,D84&lt;0.35,B84&lt;3.7,F84&lt;2,H84&lt;15.371,B84&gt;=3.35),1.3,IF(AND(B84&lt;3.05,G84&lt;0.626,G84&lt;0.74,A84&lt;7,G84&lt;0.853,D84&gt;=1.75,D84&gt;=1.45,A84&gt;=5.15,H84&lt;15.244,B84&lt;3.35),5.475,IF(AND(B84&gt;=3.05,G84&lt;0.626,G84&lt;0.74,A84&lt;7,G84&lt;0.853,D84&gt;=1.75,D84&gt;=1.45,A84&gt;=5.15,H84&lt;15.244,B84&lt;3.35),5.633,"shouldnthappen")))))))))))))))))))))))))))))))))))))</f>
        <v>3.9</v>
      </c>
      <c r="BA84" s="1" t="n">
        <f aca="false">IF(AND(F84&gt;=2,B84&gt;=3.4),6.1,IF(AND(B84&lt;2.75,A84&lt;5.15,B84&lt;3.4),3.225,IF(AND(G84&gt;=0.821,F84&lt;2,B84&gt;=3.4),1.9,IF(AND(B84&gt;=3.2,B84&gt;=2.75,A84&lt;5.15,B84&lt;3.4),1.7,IF(AND(A84&lt;4.8,G84&lt;0.821,F84&lt;2,B84&gt;=3.4),1,IF(AND(G84&gt;=0.446,B84&lt;3.2,B84&gt;=2.75,A84&lt;5.15,B84&lt;3.4),1.1,IF(AND(G84&lt;0.356,D84&lt;1.45,A84&lt;6.25,A84&gt;=5.15,B84&lt;3.4),4.32,IF(AND(G84&lt;0.591,D84&gt;=1.45,A84&lt;6.25,A84&gt;=5.15,B84&lt;3.4),4.6,IF(AND(D84&lt;1.75,G84&lt;0.597,A84&gt;=6.25,A84&gt;=5.15,B84&lt;3.4),4.86,IF(AND(H84&gt;=16.472,G84&gt;=0.597,A84&gt;=6.25,A84&gt;=5.15,B84&lt;3.4),6.6,IF(AND(G84&lt;0.063,G84&lt;0.446,B84&lt;3.2,B84&gt;=2.75,A84&lt;5.15,B84&lt;3.4),1.4,IF(AND(A84&gt;=5.95,G84&gt;=0.356,D84&lt;1.45,A84&lt;6.25,A84&gt;=5.15,B84&lt;3.4),4.6,IF(AND(B84&gt;=2.9,G84&gt;=0.591,D84&gt;=1.45,A84&lt;6.25,A84&gt;=5.15,B84&lt;3.4),4.867,IF(AND(D84&gt;=2.4,H84&lt;16.472,G84&gt;=0.597,A84&gt;=6.25,A84&gt;=5.15,B84&lt;3.4),6,IF(AND(A84&lt;5.45,B84&gt;=3.85,A84&gt;=4.8,G84&lt;0.821,F84&lt;2,B84&gt;=3.4),1.3,IF(AND(A84&gt;=5.45,B84&gt;=3.85,A84&gt;=4.8,G84&lt;0.821,F84&lt;2,B84&gt;=3.4),1.45,IF(AND(H84&lt;14.273,G84&gt;=0.063,G84&lt;0.446,B84&lt;3.2,B84&gt;=2.75,A84&lt;5.15,B84&lt;3.4),1.5,IF(AND(H84&gt;=14.273,G84&gt;=0.063,G84&lt;0.446,B84&lt;3.2,B84&gt;=2.75,A84&lt;5.15,B84&lt;3.4),1.6,IF(AND(G84&gt;=0.572,A84&lt;5.95,G84&gt;=0.356,D84&lt;1.45,A84&lt;6.25,A84&gt;=5.15,B84&lt;3.4),3.9,IF(AND(G84&lt;0.827,B84&lt;2.9,G84&gt;=0.591,D84&gt;=1.45,A84&lt;6.25,A84&gt;=5.15,B84&lt;3.4),4.9,IF(AND(G84&gt;=0.827,B84&lt;2.9,G84&gt;=0.591,D84&gt;=1.45,A84&lt;6.25,A84&gt;=5.15,B84&lt;3.4),5.1,IF(AND(A84&gt;=7.2,B84&lt;3.05,D84&gt;=1.75,G84&lt;0.597,A84&gt;=6.25,A84&gt;=5.15,B84&lt;3.4),6.7,IF(AND(G84&lt;0.353,B84&gt;=3.05,D84&gt;=1.75,G84&lt;0.597,A84&gt;=6.25,A84&gt;=5.15,B84&lt;3.4),5.22,IF(AND(G84&gt;=0.353,B84&gt;=3.05,D84&gt;=1.75,G84&lt;0.597,A84&gt;=6.25,A84&gt;=5.15,B84&lt;3.4),5.65,IF(AND(A84&lt;6.55,D84&lt;2.4,H84&lt;16.472,G84&gt;=0.597,A84&gt;=6.25,A84&gt;=5.15,B84&lt;3.4),5.033,IF(AND(H84&lt;12.719,G84&lt;0.385,B84&lt;3.85,A84&gt;=4.8,G84&lt;0.821,F84&lt;2,B84&gt;=3.4),1.54,IF(AND(H84&gt;=12.719,G84&lt;0.385,B84&lt;3.85,A84&gt;=4.8,G84&lt;0.821,F84&lt;2,B84&gt;=3.4),1.3,IF(AND(B84&lt;3.6,G84&gt;=0.385,B84&lt;3.85,A84&gt;=4.8,G84&lt;0.821,F84&lt;2,B84&gt;=3.4),1.325,IF(AND(B84&gt;=3.6,G84&gt;=0.385,B84&lt;3.85,A84&gt;=4.8,G84&lt;0.821,F84&lt;2,B84&gt;=3.4),1.55,IF(AND(D84&lt;1.05,G84&lt;0.572,A84&lt;5.95,G84&gt;=0.356,D84&lt;1.45,A84&lt;6.25,A84&gt;=5.15,B84&lt;3.4),3.633,IF(AND(D84&gt;=2.15,A84&lt;7.2,B84&lt;3.05,D84&gt;=1.75,G84&lt;0.597,A84&gt;=6.25,A84&gt;=5.15,B84&lt;3.4),5.667,IF(AND(H84&lt;13.094,A84&gt;=6.55,D84&lt;2.4,H84&lt;16.472,G84&gt;=0.597,A84&gt;=6.25,A84&gt;=5.15,B84&lt;3.4),5.2,IF(AND(D84&lt;1.15,D84&gt;=1.05,G84&lt;0.572,A84&lt;5.95,G84&gt;=0.356,D84&lt;1.45,A84&lt;6.25,A84&gt;=5.15,B84&lt;3.4),3.8,IF(AND(D84&gt;=1.15,D84&gt;=1.05,G84&lt;0.572,A84&lt;5.95,G84&gt;=0.356,D84&lt;1.45,A84&lt;6.25,A84&gt;=5.15,B84&lt;3.4),3.9,IF(AND(G84&gt;=0.487,D84&lt;2.15,A84&lt;7.2,B84&lt;3.05,D84&gt;=1.75,G84&lt;0.597,A84&gt;=6.25,A84&gt;=5.15,B84&lt;3.4),5.8,IF(AND(A84&lt;6.8,H84&gt;=13.094,A84&gt;=6.55,D84&lt;2.4,H84&lt;16.472,G84&gt;=0.597,A84&gt;=6.25,A84&gt;=5.15,B84&lt;3.4),4.52,IF(AND(A84&gt;=6.8,H84&gt;=13.094,A84&gt;=6.55,D84&lt;2.4,H84&lt;16.472,G84&gt;=0.597,A84&gt;=6.25,A84&gt;=5.15,B84&lt;3.4),4.75,IF(AND(B84&lt;2.95,G84&lt;0.487,D84&lt;2.15,A84&lt;7.2,B84&lt;3.05,D84&gt;=1.75,G84&lt;0.597,A84&gt;=6.25,A84&gt;=5.15,B84&lt;3.4),5.6,IF(AND(B84&gt;=2.95,G84&lt;0.487,D84&lt;2.15,A84&lt;7.2,B84&lt;3.05,D84&gt;=1.75,G84&lt;0.597,A84&gt;=6.25,A84&gt;=5.15,B84&lt;3.4),5.5,"shouldnthappen")))))))))))))))))))))))))))))))))))))))</f>
        <v>3.633</v>
      </c>
      <c r="BB84" s="1" t="n">
        <f aca="false">IF(AND(A84&lt;4.35,B84&lt;3.25,F84&lt;1.5),1.1,IF(AND(H84&lt;14.005,A84&gt;=4.35,B84&lt;3.25,F84&lt;1.5),1.3,IF(AND(H84&gt;=14.005,A84&gt;=4.35,B84&lt;3.25,F84&lt;1.5),1.6,IF(AND(G84&gt;=0.905,A84&lt;5.15,B84&gt;=3.25,F84&lt;1.5),1.9,IF(AND(B84&lt;3.45,A84&gt;=5.15,B84&gt;=3.25,F84&lt;1.5),1.6,IF(AND(F84&gt;=2.5,D84&gt;=1.35,D84&lt;1.75,F84&gt;=1.5),4.867,IF(AND(A84&gt;=7.05,D84&gt;=2.05,D84&gt;=1.75,F84&gt;=1.5),6.35,IF(AND(D84&gt;=0.4,G84&lt;0.905,A84&lt;5.15,B84&gt;=3.25,F84&lt;1.5),1.65,IF(AND(B84&lt;3.6,B84&gt;=3.45,A84&gt;=5.15,B84&gt;=3.25,F84&lt;1.5),1.35,IF(AND(H84&lt;6.808,H84&lt;9.386,D84&lt;1.35,D84&lt;1.75,F84&gt;=1.5),4.05,IF(AND(H84&gt;=6.808,H84&lt;9.386,D84&lt;1.35,D84&lt;1.75,F84&gt;=1.5),3.46,IF(AND(B84&lt;2.45,F84&lt;2.5,D84&gt;=1.35,D84&lt;1.75,F84&gt;=1.5),4.5,IF(AND(H84&gt;=13.115,D84&lt;1.95,D84&lt;2.05,D84&gt;=1.75,F84&gt;=1.5),4.85,IF(AND(G84&lt;0.196,D84&gt;=1.95,D84&lt;2.05,D84&gt;=1.75,F84&gt;=1.5),6.7,IF(AND(G84&gt;=0.196,D84&gt;=1.95,D84&lt;2.05,D84&gt;=1.75,F84&gt;=1.5),5.12,IF(AND(H84&lt;10.925,D84&lt;0.4,G84&lt;0.905,A84&lt;5.15,B84&gt;=3.25,F84&lt;1.5),1.4,IF(AND(H84&gt;=10.925,D84&lt;0.4,G84&lt;0.905,A84&lt;5.15,B84&gt;=3.25,F84&lt;1.5),1.45,IF(AND(H84&lt;14.096,B84&gt;=3.6,B84&gt;=3.45,A84&gt;=5.15,B84&gt;=3.25,F84&lt;1.5),1.42,IF(AND(H84&gt;=14.096,B84&gt;=3.6,B84&gt;=3.45,A84&gt;=5.15,B84&gt;=3.25,F84&lt;1.5),1.7,IF(AND(B84&lt;2.45,D84&lt;1.15,H84&gt;=9.386,D84&lt;1.35,D84&lt;1.75,F84&gt;=1.5),3.6,IF(AND(B84&gt;=2.45,D84&lt;1.15,H84&gt;=9.386,D84&lt;1.35,D84&lt;1.75,F84&gt;=1.5),3.9,IF(AND(G84&lt;0.246,D84&gt;=1.15,H84&gt;=9.386,D84&lt;1.35,D84&lt;1.75,F84&gt;=1.5),4.4,IF(AND(B84&lt;2.75,B84&gt;=2.45,F84&lt;2.5,D84&gt;=1.35,D84&lt;1.75,F84&gt;=1.5),5.1,IF(AND(H84&lt;11.084,H84&lt;13.115,D84&lt;1.95,D84&lt;2.05,D84&gt;=1.75,F84&gt;=1.5),5.35,IF(AND(H84&gt;=11.084,H84&lt;13.115,D84&lt;1.95,D84&lt;2.05,D84&gt;=1.75,F84&gt;=1.5),5.7,IF(AND(H84&lt;15.52,D84&lt;2.25,A84&lt;7.05,D84&gt;=2.05,D84&gt;=1.75,F84&gt;=1.5),5.45,IF(AND(H84&gt;=15.52,D84&lt;2.25,A84&lt;7.05,D84&gt;=2.05,D84&gt;=1.75,F84&gt;=1.5),5.725,IF(AND(G84&gt;=0.775,D84&gt;=2.25,A84&lt;7.05,D84&gt;=2.05,D84&gt;=1.75,F84&gt;=1.5),5.2,IF(AND(D84&lt;1.25,G84&gt;=0.246,D84&gt;=1.15,H84&gt;=9.386,D84&lt;1.35,D84&lt;1.75,F84&gt;=1.5),4.05,IF(AND(A84&lt;5.85,B84&gt;=2.75,B84&gt;=2.45,F84&lt;2.5,D84&gt;=1.35,D84&lt;1.75,F84&gt;=1.5),4.5,IF(AND(B84&lt;3.3,G84&lt;0.775,D84&gt;=2.25,A84&lt;7.05,D84&gt;=2.05,D84&gt;=1.75,F84&gt;=1.5),5.64,IF(AND(B84&gt;=3.3,G84&lt;0.775,D84&gt;=2.25,A84&lt;7.05,D84&gt;=2.05,D84&gt;=1.75,F84&gt;=1.5),5.6,IF(AND(A84&lt;5.9,D84&gt;=1.25,G84&gt;=0.246,D84&gt;=1.15,H84&gt;=9.386,D84&lt;1.35,D84&lt;1.75,F84&gt;=1.5),4.2,IF(AND(A84&gt;=5.9,D84&gt;=1.25,G84&gt;=0.246,D84&gt;=1.15,H84&gt;=9.386,D84&lt;1.35,D84&lt;1.75,F84&gt;=1.5),4,IF(AND(G84&gt;=0.437,A84&gt;=5.85,B84&gt;=2.75,B84&gt;=2.45,F84&lt;2.5,D84&gt;=1.35,D84&lt;1.75,F84&gt;=1.5),4.75,IF(AND(H84&lt;9.446,G84&lt;0.437,A84&gt;=5.85,B84&gt;=2.75,B84&gt;=2.45,F84&lt;2.5,D84&gt;=1.35,D84&lt;1.75,F84&gt;=1.5),4.6,IF(AND(H84&gt;=9.446,G84&lt;0.437,A84&gt;=5.85,B84&gt;=2.75,B84&gt;=2.45,F84&lt;2.5,D84&gt;=1.35,D84&lt;1.75,F84&gt;=1.5),4.7,"shouldnthappen")))))))))))))))))))))))))))))))))))))</f>
        <v>3.6</v>
      </c>
      <c r="BC84" s="1" t="n">
        <f aca="false">IF(AND(G84&gt;=0.905,F84&lt;1.5),1.65,IF(AND(D84&gt;=0.45,G84&lt;0.905,F84&lt;1.5),1.65,IF(AND(A84&lt;5.15,D84&lt;1.55,F84&gt;=1.5),3.225,IF(AND(F84&gt;=2.5,A84&gt;=5.15,D84&lt;1.55,F84&gt;=1.5),5.05,IF(AND(H84&lt;5.767,A84&lt;7.05,D84&gt;=1.55,F84&gt;=1.5),4.5,IF(AND(D84&lt;1.7,A84&gt;=7.05,D84&gt;=1.55,F84&gt;=1.5),5.8,IF(AND(A84&gt;=5.3,G84&lt;0.207,D84&lt;0.45,G84&lt;0.905,F84&lt;1.5),1.3,IF(AND(D84&gt;=0.35,G84&gt;=0.207,D84&lt;0.45,G84&lt;0.905,F84&lt;1.5),1.5,IF(AND(G84&lt;0.155,D84&gt;=1.7,A84&gt;=7.05,D84&gt;=1.55,F84&gt;=1.5),6.7,IF(AND(G84&gt;=0.155,D84&gt;=1.7,A84&gt;=7.05,D84&gt;=1.55,F84&gt;=1.5),6.34,IF(AND(G84&lt;0.05,A84&lt;5.3,G84&lt;0.207,D84&lt;0.45,G84&lt;0.905,F84&lt;1.5),1.4,IF(AND(G84&gt;=0.05,A84&lt;5.3,G84&lt;0.207,D84&lt;0.45,G84&lt;0.905,F84&lt;1.5),1.5,IF(AND(A84&lt;4.5,D84&lt;0.35,G84&gt;=0.207,D84&lt;0.45,G84&lt;0.905,F84&lt;1.5),1.3,IF(AND(G84&lt;0.308,A84&lt;6.2,F84&lt;2.5,A84&gt;=5.15,D84&lt;1.55,F84&gt;=1.5),4.5,IF(AND(D84&lt;1.35,A84&gt;=6.2,F84&lt;2.5,A84&gt;=5.15,D84&lt;1.55,F84&gt;=1.5),4.367,IF(AND(D84&lt;1.85,A84&lt;6.15,H84&gt;=5.767,A84&lt;7.05,D84&gt;=1.55,F84&gt;=1.5),4.933,IF(AND(G84&gt;=0.558,A84&gt;=4.5,D84&lt;0.35,G84&gt;=0.207,D84&lt;0.45,G84&lt;0.905,F84&lt;1.5),1.5,IF(AND(H84&gt;=13.383,G84&gt;=0.308,A84&lt;6.2,F84&lt;2.5,A84&gt;=5.15,D84&lt;1.55,F84&gt;=1.5),4.7,IF(AND(H84&gt;=12.206,D84&gt;=1.35,A84&gt;=6.2,F84&lt;2.5,A84&gt;=5.15,D84&lt;1.55,F84&gt;=1.5),4.575,IF(AND(A84&lt;5.7,D84&gt;=1.85,A84&lt;6.15,H84&gt;=5.767,A84&lt;7.05,D84&gt;=1.55,F84&gt;=1.5),4.9,IF(AND(A84&gt;=5.7,D84&gt;=1.85,A84&lt;6.15,H84&gt;=5.767,A84&lt;7.05,D84&gt;=1.55,F84&gt;=1.5),5.1,IF(AND(G84&lt;0.079,G84&lt;0.364,A84&gt;=6.15,H84&gt;=5.767,A84&lt;7.05,D84&gt;=1.55,F84&gt;=1.5),5.6,IF(AND(G84&gt;=0.079,G84&lt;0.364,A84&gt;=6.15,H84&gt;=5.767,A84&lt;7.05,D84&gt;=1.55,F84&gt;=1.5),5.25,IF(AND(G84&gt;=0.447,G84&lt;0.558,A84&gt;=4.5,D84&lt;0.35,G84&gt;=0.207,D84&lt;0.45,G84&lt;0.905,F84&lt;1.5),1.3,IF(AND(B84&gt;=2.95,H84&lt;13.383,G84&gt;=0.308,A84&lt;6.2,F84&lt;2.5,A84&gt;=5.15,D84&lt;1.55,F84&gt;=1.5),4.6,IF(AND(B84&lt;2.65,H84&lt;12.206,D84&gt;=1.35,A84&gt;=6.2,F84&lt;2.5,A84&gt;=5.15,D84&lt;1.55,F84&gt;=1.5),4.9,IF(AND(D84&lt;2.45,A84&lt;6.6,G84&gt;=0.364,A84&gt;=6.15,H84&gt;=5.767,A84&lt;7.05,D84&gt;=1.55,F84&gt;=1.5),5.6,IF(AND(D84&gt;=2.45,A84&lt;6.6,G84&gt;=0.364,A84&gt;=6.15,H84&gt;=5.767,A84&lt;7.05,D84&gt;=1.55,F84&gt;=1.5),6,IF(AND(H84&lt;12.921,A84&gt;=6.6,G84&gt;=0.364,A84&gt;=6.15,H84&gt;=5.767,A84&lt;7.05,D84&gt;=1.55,F84&gt;=1.5),5.725,IF(AND(H84&gt;=12.921,A84&gt;=6.6,G84&gt;=0.364,A84&gt;=6.15,H84&gt;=5.767,A84&lt;7.05,D84&gt;=1.55,F84&gt;=1.5),5.367,IF(AND(B84&lt;3.15,G84&lt;0.447,G84&lt;0.558,A84&gt;=4.5,D84&lt;0.35,G84&gt;=0.207,D84&lt;0.45,G84&lt;0.905,F84&lt;1.5),1.5,IF(AND(B84&gt;=3.15,G84&lt;0.447,G84&lt;0.558,A84&gt;=4.5,D84&lt;0.35,G84&gt;=0.207,D84&lt;0.45,G84&lt;0.905,F84&lt;1.5),1.36,IF(AND(B84&gt;=2.85,B84&lt;2.95,H84&lt;13.383,G84&gt;=0.308,A84&lt;6.2,F84&lt;2.5,A84&gt;=5.15,D84&lt;1.55,F84&gt;=1.5),3.6,IF(AND(H84&lt;9.446,B84&gt;=2.65,H84&lt;12.206,D84&gt;=1.35,A84&gt;=6.2,F84&lt;2.5,A84&gt;=5.15,D84&lt;1.55,F84&gt;=1.5),4.6,IF(AND(H84&gt;=9.446,B84&gt;=2.65,H84&lt;12.206,D84&gt;=1.35,A84&gt;=6.2,F84&lt;2.5,A84&gt;=5.15,D84&lt;1.55,F84&gt;=1.5),4.7,IF(AND(D84&lt;1.2,B84&lt;2.85,B84&lt;2.95,H84&lt;13.383,G84&gt;=0.308,A84&lt;6.2,F84&lt;2.5,A84&gt;=5.15,D84&lt;1.55,F84&gt;=1.5),3.75,IF(AND(G84&lt;0.356,D84&gt;=1.2,B84&lt;2.85,B84&lt;2.95,H84&lt;13.383,G84&gt;=0.308,A84&lt;6.2,F84&lt;2.5,A84&gt;=5.15,D84&lt;1.55,F84&gt;=1.5),4.2,IF(AND(G84&gt;=0.356,D84&gt;=1.2,B84&lt;2.85,B84&lt;2.95,H84&lt;13.383,G84&gt;=0.308,A84&lt;6.2,F84&lt;2.5,A84&gt;=5.15,D84&lt;1.55,F84&gt;=1.5),3.96,"shouldnthappen"))))))))))))))))))))))))))))))))))))))</f>
        <v>3.75</v>
      </c>
      <c r="BD84" s="1" t="n">
        <f aca="false">IF(AND(B84&lt;2.7,A84&lt;5.3,B84&lt;3.15),3.42,IF(AND(F84&lt;2.5,A84&gt;=5.85,B84&gt;=3.15),4.7,IF(AND(A84&lt;4.35,B84&gt;=2.7,A84&lt;5.3,B84&lt;3.15),1.1,IF(AND(A84&gt;=4.35,B84&gt;=2.7,A84&lt;5.3,B84&lt;3.15),1.42,IF(AND(A84&gt;=7.05,F84&gt;=2.5,A84&gt;=5.3,B84&lt;3.15),6.067,IF(AND(D84&gt;=0.45,A84&lt;5.05,A84&lt;5.85,B84&gt;=3.15),1.6,IF(AND(B84&lt;3.35,A84&gt;=5.05,A84&lt;5.85,B84&gt;=3.15),1.7,IF(AND(A84&gt;=6.85,F84&gt;=2.5,A84&gt;=5.85,B84&gt;=3.15),6.22,IF(AND(D84&lt;1.25,D84&lt;1.35,F84&lt;2.5,A84&gt;=5.3,B84&lt;3.15),4.033,IF(AND(D84&gt;=1.25,D84&lt;1.35,F84&lt;2.5,A84&gt;=5.3,B84&lt;3.15),4.233,IF(AND(A84&lt;6.05,D84&gt;=1.35,F84&lt;2.5,A84&gt;=5.3,B84&lt;3.15),5.1,IF(AND(H84&gt;=13.29,A84&lt;7.05,F84&gt;=2.5,A84&gt;=5.3,B84&lt;3.15),4.96,IF(AND(G84&gt;=0.858,D84&lt;0.45,A84&lt;5.05,A84&lt;5.85,B84&gt;=3.15),1.3,IF(AND(D84&gt;=0.35,B84&gt;=3.35,A84&gt;=5.05,A84&lt;5.85,B84&gt;=3.15),1.4,IF(AND(B84&lt;3.25,A84&lt;6.85,F84&gt;=2.5,A84&gt;=5.85,B84&gt;=3.15),5.233,IF(AND(A84&gt;=6.8,A84&gt;=6.05,D84&gt;=1.35,F84&lt;2.5,A84&gt;=5.3,B84&lt;3.15),4.9,IF(AND(G84&gt;=0.622,H84&lt;13.29,A84&lt;7.05,F84&gt;=2.5,A84&gt;=5.3,B84&lt;3.15),5.067,IF(AND(H84&lt;8.834,G84&lt;0.858,D84&lt;0.45,A84&lt;5.05,A84&lt;5.85,B84&gt;=3.15),1.4,IF(AND(G84&lt;0.774,B84&gt;=3.25,A84&lt;6.85,F84&gt;=2.5,A84&gt;=5.85,B84&gt;=3.15),5.8,IF(AND(G84&gt;=0.774,B84&gt;=3.25,A84&lt;6.85,F84&gt;=2.5,A84&gt;=5.85,B84&gt;=3.15),5.4,IF(AND(H84&gt;=12.206,A84&lt;6.8,A84&gt;=6.05,D84&gt;=1.35,F84&lt;2.5,A84&gt;=5.3,B84&lt;3.15),4.5,IF(AND(G84&gt;=0.439,G84&lt;0.622,H84&lt;13.29,A84&lt;7.05,F84&gt;=2.5,A84&gt;=5.3,B84&lt;3.15),5.667,IF(AND(G84&lt;0.227,H84&gt;=8.834,G84&lt;0.858,D84&lt;0.45,A84&lt;5.05,A84&lt;5.85,B84&gt;=3.15),1.4,IF(AND(G84&gt;=0.227,H84&gt;=8.834,G84&lt;0.858,D84&lt;0.45,A84&lt;5.05,A84&lt;5.85,B84&gt;=3.15),1.3,IF(AND(G84&gt;=0.934,B84&lt;3.75,D84&lt;0.35,B84&gt;=3.35,A84&gt;=5.05,A84&lt;5.85,B84&gt;=3.15),1.7,IF(AND(G84&lt;0.823,B84&gt;=3.75,D84&lt;0.35,B84&gt;=3.35,A84&gt;=5.05,A84&lt;5.85,B84&gt;=3.15),1.55,IF(AND(G84&gt;=0.823,B84&gt;=3.75,D84&lt;0.35,B84&gt;=3.35,A84&gt;=5.05,A84&lt;5.85,B84&gt;=3.15),1.5,IF(AND(A84&lt;6.2,H84&lt;12.206,A84&lt;6.8,A84&gt;=6.05,D84&gt;=1.35,F84&lt;2.5,A84&gt;=5.3,B84&lt;3.15),4.6,IF(AND(A84&gt;=6.2,H84&lt;12.206,A84&lt;6.8,A84&gt;=6.05,D84&gt;=1.35,F84&lt;2.5,A84&gt;=5.3,B84&lt;3.15),4.74,IF(AND(H84&gt;=10.667,G84&lt;0.439,G84&lt;0.622,H84&lt;13.29,A84&lt;7.05,F84&gt;=2.5,A84&gt;=5.3,B84&lt;3.15),5.6,IF(AND(H84&lt;13.67,G84&lt;0.934,B84&lt;3.75,D84&lt;0.35,B84&gt;=3.35,A84&gt;=5.05,A84&lt;5.85,B84&gt;=3.15),1.48,IF(AND(H84&gt;=13.67,G84&lt;0.934,B84&lt;3.75,D84&lt;0.35,B84&gt;=3.35,A84&gt;=5.05,A84&lt;5.85,B84&gt;=3.15),1.3,IF(AND(G84&lt;0.301,H84&lt;10.667,G84&lt;0.439,G84&lt;0.622,H84&lt;13.29,A84&lt;7.05,F84&gt;=2.5,A84&gt;=5.3,B84&lt;3.15),5.2,IF(AND(G84&gt;=0.301,H84&lt;10.667,G84&lt;0.439,G84&lt;0.622,H84&lt;13.29,A84&lt;7.05,F84&gt;=2.5,A84&gt;=5.3,B84&lt;3.15),5.067,"shouldnthappen"))))))))))))))))))))))))))))))))))</f>
        <v>4.033</v>
      </c>
      <c r="BE84" s="1" t="n">
        <f aca="false">IF(AND(B84&gt;=3.85,A84&gt;=5.05,F84&lt;1.5),1.4,IF(AND(A84&lt;5.25,A84&lt;5.75,F84&gt;=1.5),3.15,IF(AND(A84&lt;4.95,B84&lt;3.15,A84&lt;5.05,F84&lt;1.5),1.46,IF(AND(A84&gt;=4.95,B84&lt;3.15,A84&lt;5.05,F84&lt;1.5),1.6,IF(AND(H84&lt;8.834,B84&gt;=3.15,A84&lt;5.05,F84&lt;1.5),1.4,IF(AND(D84&lt;0.25,B84&lt;3.85,A84&gt;=5.05,F84&lt;1.5),1.48,IF(AND(D84&gt;=0.25,B84&lt;3.85,A84&gt;=5.05,F84&lt;1.5),1.7,IF(AND(F84&gt;=2.5,A84&gt;=5.25,A84&lt;5.75,F84&gt;=1.5),4.9,IF(AND(H84&lt;12.45,H84&gt;=8.834,B84&gt;=3.15,A84&lt;5.05,F84&lt;1.5),1.25,IF(AND(H84&gt;=12.45,H84&gt;=8.834,B84&gt;=3.15,A84&lt;5.05,F84&lt;1.5),1.32,IF(AND(G84&lt;0.283,F84&lt;2.5,A84&gt;=5.25,A84&lt;5.75,F84&gt;=1.5),4.3,IF(AND(H84&lt;6.712,H84&lt;11.275,D84&lt;1.55,A84&gt;=5.75,F84&gt;=1.5),5,IF(AND(H84&lt;13.101,H84&gt;=11.275,D84&lt;1.55,A84&gt;=5.75,F84&gt;=1.5),3.933,IF(AND(H84&gt;=13.101,H84&gt;=11.275,D84&lt;1.55,A84&gt;=5.75,F84&gt;=1.5),4.5,IF(AND(A84&gt;=7.3,D84&lt;2.45,D84&gt;=1.55,A84&gt;=5.75,F84&gt;=1.5),6.7,IF(AND(B84&lt;3.45,D84&gt;=2.45,D84&gt;=1.55,A84&gt;=5.75,F84&gt;=1.5),5.925,IF(AND(B84&gt;=3.45,D84&gt;=2.45,D84&gt;=1.55,A84&gt;=5.75,F84&gt;=1.5),6.1,IF(AND(B84&gt;=2.8,G84&gt;=0.283,F84&lt;2.5,A84&gt;=5.25,A84&lt;5.75,F84&gt;=1.5),4.2,IF(AND(D84&lt;1.35,H84&gt;=6.712,H84&lt;11.275,D84&lt;1.55,A84&gt;=5.75,F84&gt;=1.5),4.35,IF(AND(D84&lt;1.05,B84&lt;2.8,G84&gt;=0.283,F84&lt;2.5,A84&gt;=5.25,A84&lt;5.75,F84&gt;=1.5),3.567,IF(AND(D84&gt;=1.05,B84&lt;2.8,G84&gt;=0.283,F84&lt;2.5,A84&gt;=5.25,A84&lt;5.75,F84&gt;=1.5),3.925,IF(AND(B84&lt;2.65,D84&gt;=1.35,H84&gt;=6.712,H84&lt;11.275,D84&lt;1.55,A84&gt;=5.75,F84&gt;=1.5),4.9,IF(AND(B84&gt;=2.65,D84&gt;=1.35,H84&gt;=6.712,H84&lt;11.275,D84&lt;1.55,A84&gt;=5.75,F84&gt;=1.5),4.625,IF(AND(H84&gt;=14.683,G84&gt;=0.628,A84&lt;7.3,D84&lt;2.45,D84&gt;=1.55,A84&gt;=5.75,F84&gt;=1.5),5.4,IF(AND(D84&lt;1.95,H84&lt;8.884,G84&lt;0.628,A84&lt;7.3,D84&lt;2.45,D84&gt;=1.55,A84&gt;=5.75,F84&gt;=1.5),5.1,IF(AND(D84&gt;=1.95,H84&lt;8.884,G84&lt;0.628,A84&lt;7.3,D84&lt;2.45,D84&gt;=1.55,A84&gt;=5.75,F84&gt;=1.5),5.22,IF(AND(A84&lt;6.05,H84&gt;=8.884,G84&lt;0.628,A84&lt;7.3,D84&lt;2.45,D84&gt;=1.55,A84&gt;=5.75,F84&gt;=1.5),5.1,IF(AND(G84&lt;0.817,H84&lt;14.683,G84&gt;=0.628,A84&lt;7.3,D84&lt;2.45,D84&gt;=1.55,A84&gt;=5.75,F84&gt;=1.5),4.967,IF(AND(G84&gt;=0.817,H84&lt;14.683,G84&gt;=0.628,A84&lt;7.3,D84&lt;2.45,D84&gt;=1.55,A84&gt;=5.75,F84&gt;=1.5),5.1,IF(AND(H84&lt;9.637,A84&gt;=6.05,H84&gt;=8.884,G84&lt;0.628,A84&lt;7.3,D84&lt;2.45,D84&gt;=1.55,A84&gt;=5.75,F84&gt;=1.5),5.9,IF(AND(D84&lt;1.85,H84&gt;=9.637,A84&gt;=6.05,H84&gt;=8.884,G84&lt;0.628,A84&lt;7.3,D84&lt;2.45,D84&gt;=1.55,A84&gt;=5.75,F84&gt;=1.5),5.733,IF(AND(G84&gt;=0.388,D84&gt;=1.85,H84&gt;=9.637,A84&gt;=6.05,H84&gt;=8.884,G84&lt;0.628,A84&lt;7.3,D84&lt;2.45,D84&gt;=1.55,A84&gt;=5.75,F84&gt;=1.5),5.64,IF(AND(B84&lt;2.95,G84&lt;0.388,D84&gt;=1.85,H84&gt;=9.637,A84&gt;=6.05,H84&gt;=8.884,G84&lt;0.628,A84&lt;7.3,D84&lt;2.45,D84&gt;=1.55,A84&gt;=5.75,F84&gt;=1.5),5.5,IF(AND(B84&gt;=2.95,G84&lt;0.388,D84&gt;=1.85,H84&gt;=9.637,A84&gt;=6.05,H84&gt;=8.884,G84&lt;0.628,A84&lt;7.3,D84&lt;2.45,D84&gt;=1.55,A84&gt;=5.75,F84&gt;=1.5),5.333,"shouldnthappen"))))))))))))))))))))))))))))))))))</f>
        <v>3.567</v>
      </c>
      <c r="BF84" s="1" t="n">
        <f aca="false">IF(AND(D84&gt;=0.35,F84&lt;1.5),1.65,IF(AND(H84&gt;=16.227,D84&gt;=1.55,F84&gt;=1.5),6.533,IF(AND(A84&gt;=5.45,G84&lt;0.174,D84&lt;0.35,F84&lt;1.5),1.7,IF(AND(D84&lt;0.15,G84&gt;=0.174,D84&lt;0.35,F84&lt;1.5),1.38,IF(AND(D84&gt;=1.15,D84&lt;1.25,D84&lt;1.55,F84&gt;=1.5),3.967,IF(AND(H84&lt;8.376,A84&lt;5.45,G84&lt;0.174,D84&lt;0.35,F84&lt;1.5),1.4,IF(AND(H84&gt;=8.376,A84&lt;5.45,G84&lt;0.174,D84&lt;0.35,F84&lt;1.5),1.5,IF(AND(B84&lt;3.1,D84&gt;=0.15,G84&gt;=0.174,D84&lt;0.35,F84&lt;1.5),1.475,IF(AND(H84&lt;10.258,D84&lt;1.15,D84&lt;1.25,D84&lt;1.55,F84&gt;=1.5),3.24,IF(AND(H84&gt;=10.258,D84&lt;1.15,D84&lt;1.25,D84&lt;1.55,F84&gt;=1.5),3.875,IF(AND(F84&gt;=2.5,H84&lt;10.927,D84&gt;=1.25,D84&lt;1.55,F84&gt;=1.5),5.05,IF(AND(D84&lt;1.35,H84&gt;=10.927,D84&gt;=1.25,D84&lt;1.55,F84&gt;=1.5),4.25,IF(AND(A84&gt;=6.95,D84&lt;1.75,H84&lt;16.227,D84&gt;=1.55,F84&gt;=1.5),5.8,IF(AND(B84&lt;3.3,B84&gt;=3.1,D84&gt;=0.15,G84&gt;=0.174,D84&lt;0.35,F84&lt;1.5),1.3,IF(AND(H84&lt;12.278,D84&gt;=1.35,H84&gt;=10.927,D84&gt;=1.25,D84&lt;1.55,F84&gt;=1.5),4.9,IF(AND(G84&lt;0.226,A84&lt;6.95,D84&lt;1.75,H84&lt;16.227,D84&gt;=1.55,F84&gt;=1.5),5,IF(AND(G84&gt;=0.226,A84&lt;6.95,D84&lt;1.75,H84&lt;16.227,D84&gt;=1.55,F84&gt;=1.5),4.62,IF(AND(H84&lt;9.35,B84&lt;2.95,D84&gt;=1.75,H84&lt;16.227,D84&gt;=1.55,F84&gt;=1.5),6.3,IF(AND(H84&gt;=9.35,B84&lt;2.95,D84&gt;=1.75,H84&lt;16.227,D84&gt;=1.55,F84&gt;=1.5),5.58,IF(AND(A84&lt;5.05,B84&gt;=3.3,B84&gt;=3.1,D84&gt;=0.15,G84&gt;=0.174,D84&lt;0.35,F84&lt;1.5),1.35,IF(AND(A84&gt;=5.05,B84&gt;=3.3,B84&gt;=3.1,D84&gt;=0.15,G84&gt;=0.174,D84&lt;0.35,F84&lt;1.5),1.46,IF(AND(B84&lt;2.8,A84&lt;5.65,F84&lt;2.5,H84&lt;10.927,D84&gt;=1.25,D84&lt;1.55,F84&gt;=1.5),4.075,IF(AND(B84&gt;=2.8,A84&lt;5.65,F84&lt;2.5,H84&lt;10.927,D84&gt;=1.25,D84&lt;1.55,F84&gt;=1.5),3.933,IF(AND(A84&lt;6.25,A84&gt;=5.65,F84&lt;2.5,H84&lt;10.927,D84&gt;=1.25,D84&lt;1.55,F84&gt;=1.5),4.533,IF(AND(A84&gt;=6.25,A84&gt;=5.65,F84&lt;2.5,H84&lt;10.927,D84&gt;=1.25,D84&lt;1.55,F84&gt;=1.5),4.3,IF(AND(A84&lt;6.5,H84&gt;=12.278,D84&gt;=1.35,H84&gt;=10.927,D84&gt;=1.25,D84&lt;1.55,F84&gt;=1.5),4.55,IF(AND(A84&gt;=6.5,H84&gt;=12.278,D84&gt;=1.35,H84&gt;=10.927,D84&gt;=1.25,D84&lt;1.55,F84&gt;=1.5),4.775,IF(AND(H84&lt;9.884,D84&lt;2.1,B84&gt;=2.95,D84&gt;=1.75,H84&lt;16.227,D84&gt;=1.55,F84&gt;=1.5),5.5,IF(AND(H84&gt;=9.884,D84&lt;2.1,B84&gt;=2.95,D84&gt;=1.75,H84&lt;16.227,D84&gt;=1.55,F84&gt;=1.5),5.1,IF(AND(H84&lt;10.393,D84&gt;=2.1,B84&gt;=2.95,D84&gt;=1.75,H84&lt;16.227,D84&gt;=1.55,F84&gt;=1.5),5.74,IF(AND(D84&lt;2.25,H84&gt;=10.393,D84&gt;=2.1,B84&gt;=2.95,D84&gt;=1.75,H84&lt;16.227,D84&gt;=1.55,F84&gt;=1.5),5.8,IF(AND(D84&gt;=2.25,H84&gt;=10.393,D84&gt;=2.1,B84&gt;=2.95,D84&gt;=1.75,H84&lt;16.227,D84&gt;=1.55,F84&gt;=1.5),5.4,"shouldnthappen"))))))))))))))))))))))))))))))))</f>
        <v>3.875</v>
      </c>
      <c r="BG84" s="1" t="n">
        <f aca="false">IF(AND(G84&lt;0.096,A84&lt;5.45),2.95,IF(AND(F84&gt;=1.5,G84&gt;=0.096,A84&lt;5.45),3,IF(AND(D84&lt;0.6,A84&lt;5.9,A84&gt;=5.45),1.4,IF(AND(F84&gt;=2.5,D84&gt;=0.6,A84&lt;5.9,A84&gt;=5.45),5.1,IF(AND(A84&lt;7.45,A84&gt;=7.05,A84&gt;=5.9,A84&gt;=5.45),6.167,IF(AND(B84&gt;=3.55,G84&lt;0.587,F84&lt;1.5,G84&gt;=0.096,A84&lt;5.45),1,IF(AND(A84&lt;5.05,G84&gt;=0.587,F84&lt;1.5,G84&gt;=0.096,A84&lt;5.45),1.35,IF(AND(B84&lt;2.75,D84&lt;1.7,A84&lt;7.05,A84&gt;=5.9,A84&gt;=5.45),4.9,IF(AND(A84&lt;6.2,D84&gt;=1.7,A84&lt;7.05,A84&gt;=5.9,A84&gt;=5.45),4.833,IF(AND(H84&lt;17.32,A84&gt;=7.45,A84&gt;=7.05,A84&gt;=5.9,A84&gt;=5.45),6.68,IF(AND(H84&gt;=17.32,A84&gt;=7.45,A84&gt;=7.05,A84&gt;=5.9,A84&gt;=5.45),6.4,IF(AND(G84&lt;0.161,B84&lt;3.55,G84&lt;0.587,F84&lt;1.5,G84&gt;=0.096,A84&lt;5.45),1.5,IF(AND(H84&lt;11.016,A84&gt;=5.05,G84&gt;=0.587,F84&lt;1.5,G84&gt;=0.096,A84&lt;5.45),1.633,IF(AND(H84&lt;11.001,G84&lt;0.372,F84&lt;2.5,D84&gt;=0.6,A84&lt;5.9,A84&gt;=5.45),4.133,IF(AND(H84&gt;=11.001,G84&lt;0.372,F84&lt;2.5,D84&gt;=0.6,A84&lt;5.9,A84&gt;=5.45),4.3,IF(AND(H84&lt;6.808,G84&gt;=0.372,F84&lt;2.5,D84&gt;=0.6,A84&lt;5.9,A84&gt;=5.45),4,IF(AND(A84&gt;=6.75,B84&gt;=2.75,D84&lt;1.7,A84&lt;7.05,A84&gt;=5.9,A84&gt;=5.45),4.84,IF(AND(H84&lt;12.467,G84&gt;=0.161,B84&lt;3.55,G84&lt;0.587,F84&lt;1.5,G84&gt;=0.096,A84&lt;5.45),1.3,IF(AND(D84&lt;0.25,H84&gt;=11.016,A84&gt;=5.05,G84&gt;=0.587,F84&lt;1.5,G84&gt;=0.096,A84&lt;5.45),1.52,IF(AND(D84&gt;=0.25,H84&gt;=11.016,A84&gt;=5.05,G84&gt;=0.587,F84&lt;1.5,G84&gt;=0.096,A84&lt;5.45),1.5,IF(AND(H84&lt;11.218,H84&gt;=6.808,G84&gt;=0.372,F84&lt;2.5,D84&gt;=0.6,A84&lt;5.9,A84&gt;=5.45),3.7,IF(AND(H84&gt;=11.218,H84&gt;=6.808,G84&gt;=0.372,F84&lt;2.5,D84&gt;=0.6,A84&lt;5.9,A84&gt;=5.45),3.9,IF(AND(B84&lt;2.95,A84&lt;6.75,B84&gt;=2.75,D84&lt;1.7,A84&lt;7.05,A84&gt;=5.9,A84&gt;=5.45),4.2,IF(AND(B84&gt;=2.95,A84&lt;6.75,B84&gt;=2.75,D84&lt;1.7,A84&lt;7.05,A84&gt;=5.9,A84&gt;=5.45),4.6,IF(AND(D84&gt;=2.45,A84&lt;6.85,A84&gt;=6.2,D84&gt;=1.7,A84&lt;7.05,A84&gt;=5.9,A84&gt;=5.45),5.9,IF(AND(G84&lt;0.312,A84&gt;=6.85,A84&gt;=6.2,D84&gt;=1.7,A84&lt;7.05,A84&gt;=5.9,A84&gt;=5.45),5.1,IF(AND(G84&gt;=0.312,A84&gt;=6.85,A84&gt;=6.2,D84&gt;=1.7,A84&lt;7.05,A84&gt;=5.9,A84&gt;=5.45),5.4,IF(AND(G84&lt;0.251,H84&gt;=12.467,G84&gt;=0.161,B84&lt;3.55,G84&lt;0.587,F84&lt;1.5,G84&gt;=0.096,A84&lt;5.45),1.35,IF(AND(G84&gt;=0.251,H84&gt;=12.467,G84&gt;=0.161,B84&lt;3.55,G84&lt;0.587,F84&lt;1.5,G84&gt;=0.096,A84&lt;5.45),1.467,IF(AND(G84&gt;=0.628,D84&lt;2.45,A84&lt;6.85,A84&gt;=6.2,D84&gt;=1.7,A84&lt;7.05,A84&gt;=5.9,A84&gt;=5.45),5.1,IF(AND(A84&gt;=6.75,G84&lt;0.628,D84&lt;2.45,A84&lt;6.85,A84&gt;=6.2,D84&gt;=1.7,A84&lt;7.05,A84&gt;=5.9,A84&gt;=5.45),5.9,IF(AND(H84&lt;11.824,A84&lt;6.75,G84&lt;0.628,D84&lt;2.45,A84&lt;6.85,A84&gt;=6.2,D84&gt;=1.7,A84&lt;7.05,A84&gt;=5.9,A84&gt;=5.45),5.44,IF(AND(H84&lt;14.378,H84&gt;=11.824,A84&lt;6.75,G84&lt;0.628,D84&lt;2.45,A84&lt;6.85,A84&gt;=6.2,D84&gt;=1.7,A84&lt;7.05,A84&gt;=5.9,A84&gt;=5.45),5.6,IF(AND(H84&gt;=14.378,H84&gt;=11.824,A84&lt;6.75,G84&lt;0.628,D84&lt;2.45,A84&lt;6.85,A84&gt;=6.2,D84&gt;=1.7,A84&lt;7.05,A84&gt;=5.9,A84&gt;=5.45),5.8,"shouldnthappen"))))))))))))))))))))))))))))))))))</f>
        <v>3.7</v>
      </c>
      <c r="BH84" s="1" t="n">
        <f aca="false">IF(AND(G84&gt;=0.905,F84&lt;1.5),1.8,IF(AND(H84&lt;5.523,G84&lt;0.905,F84&lt;1.5),1,IF(AND(D84&gt;=0.4,H84&gt;=5.523,G84&lt;0.905,F84&lt;1.5),1.7,IF(AND(G84&gt;=0.878,D84&lt;1.35,F84&lt;2.5,F84&gt;=1.5),4.4,IF(AND(A84&lt;5.4,D84&gt;=1.35,F84&lt;2.5,F84&gt;=1.5),3.9,IF(AND(G84&lt;0.177,B84&lt;3.15,F84&gt;=2.5,F84&gt;=1.5),6.15,IF(AND(H84&lt;10.393,B84&gt;=3.15,F84&gt;=2.5,F84&gt;=1.5),5.94,IF(AND(H84&gt;=10.393,B84&gt;=3.15,F84&gt;=2.5,F84&gt;=1.5),5.467,IF(AND(D84&gt;=1.25,G84&lt;0.878,D84&lt;1.35,F84&lt;2.5,F84&gt;=1.5),4.18,IF(AND(G84&gt;=0.709,A84&gt;=5.4,D84&gt;=1.35,F84&lt;2.5,F84&gt;=1.5),4.9,IF(AND(B84&lt;2.6,G84&gt;=0.177,B84&lt;3.15,F84&gt;=2.5,F84&gt;=1.5),4.8,IF(AND(A84&lt;4.35,A84&lt;5.05,D84&lt;0.4,H84&gt;=5.523,G84&lt;0.905,F84&lt;1.5),1.1,IF(AND(A84&gt;=5.6,A84&gt;=5.05,D84&lt;0.4,H84&gt;=5.523,G84&lt;0.905,F84&lt;1.5),1.7,IF(AND(D84&lt;1.05,D84&lt;1.25,G84&lt;0.878,D84&lt;1.35,F84&lt;2.5,F84&gt;=1.5),3.6,IF(AND(D84&gt;=1.55,G84&lt;0.709,A84&gt;=5.4,D84&gt;=1.35,F84&lt;2.5,F84&gt;=1.5),4.975,IF(AND(D84&lt;1.7,B84&gt;=2.6,G84&gt;=0.177,B84&lt;3.15,F84&gt;=2.5,F84&gt;=1.5),5.8,IF(AND(B84&lt;3.15,A84&gt;=4.35,A84&lt;5.05,D84&lt;0.4,H84&gt;=5.523,G84&lt;0.905,F84&lt;1.5),1.46,IF(AND(A84&gt;=5.45,A84&lt;5.6,A84&gt;=5.05,D84&lt;0.4,H84&gt;=5.523,G84&lt;0.905,F84&lt;1.5),1.35,IF(AND(H84&lt;10.974,D84&gt;=1.05,D84&lt;1.25,G84&lt;0.878,D84&lt;1.35,F84&lt;2.5,F84&gt;=1.5),3.8,IF(AND(H84&gt;=13.654,D84&lt;1.55,G84&lt;0.709,A84&gt;=5.4,D84&gt;=1.35,F84&lt;2.5,F84&gt;=1.5),4.725,IF(AND(A84&lt;4.5,B84&gt;=3.15,A84&gt;=4.35,A84&lt;5.05,D84&lt;0.4,H84&gt;=5.523,G84&lt;0.905,F84&lt;1.5),1.3,IF(AND(G84&lt;0.676,A84&lt;5.45,A84&lt;5.6,A84&gt;=5.05,D84&lt;0.4,H84&gt;=5.523,G84&lt;0.905,F84&lt;1.5),1.5,IF(AND(G84&gt;=0.676,A84&lt;5.45,A84&lt;5.6,A84&gt;=5.05,D84&lt;0.4,H84&gt;=5.523,G84&lt;0.905,F84&lt;1.5),1.55,IF(AND(A84&lt;5.7,H84&gt;=10.974,D84&gt;=1.05,D84&lt;1.25,G84&lt;0.878,D84&lt;1.35,F84&lt;2.5,F84&gt;=1.5),3.9,IF(AND(A84&gt;=5.7,H84&gt;=10.974,D84&gt;=1.05,D84&lt;1.25,G84&lt;0.878,D84&lt;1.35,F84&lt;2.5,F84&gt;=1.5),3.933,IF(AND(G84&gt;=0.644,H84&lt;13.654,D84&lt;1.55,G84&lt;0.709,A84&gt;=5.4,D84&gt;=1.35,F84&lt;2.5,F84&gt;=1.5),4.4,IF(AND(B84&lt;2.9,A84&lt;6.2,D84&gt;=1.7,B84&gt;=2.6,G84&gt;=0.177,B84&lt;3.15,F84&gt;=2.5,F84&gt;=1.5),5.02,IF(AND(B84&gt;=2.9,A84&lt;6.2,D84&gt;=1.7,B84&gt;=2.6,G84&gt;=0.177,B84&lt;3.15,F84&gt;=2.5,F84&gt;=1.5),4.8,IF(AND(D84&lt;2.2,A84&gt;=6.2,D84&gt;=1.7,B84&gt;=2.6,G84&gt;=0.177,B84&lt;3.15,F84&gt;=2.5,F84&gt;=1.5),5.325,IF(AND(D84&gt;=2.2,A84&gt;=6.2,D84&gt;=1.7,B84&gt;=2.6,G84&gt;=0.177,B84&lt;3.15,F84&gt;=2.5,F84&gt;=1.5),5.1,IF(AND(D84&lt;0.25,A84&gt;=4.5,B84&gt;=3.15,A84&gt;=4.35,A84&lt;5.05,D84&lt;0.4,H84&gt;=5.523,G84&lt;0.905,F84&lt;1.5),1.357,IF(AND(D84&gt;=0.25,A84&gt;=4.5,B84&gt;=3.15,A84&gt;=4.35,A84&lt;5.05,D84&lt;0.4,H84&gt;=5.523,G84&lt;0.905,F84&lt;1.5),1.333,IF(AND(H84&lt;10.723,G84&lt;0.644,H84&lt;13.654,D84&lt;1.55,G84&lt;0.709,A84&gt;=5.4,D84&gt;=1.35,F84&lt;2.5,F84&gt;=1.5),4.6,IF(AND(H84&gt;=10.723,G84&lt;0.644,H84&lt;13.654,D84&lt;1.55,G84&lt;0.709,A84&gt;=5.4,D84&gt;=1.35,F84&lt;2.5,F84&gt;=1.5),4.5,"shouldnthappen"))))))))))))))))))))))))))))))))))</f>
        <v>3.6</v>
      </c>
      <c r="BI84" s="1" t="n">
        <f aca="false">IF(AND(D84&gt;=0.8,A84&lt;5.45),3.9,IF(AND(D84&gt;=0.45,D84&lt;0.8,A84&lt;5.45),1.66,IF(AND(H84&lt;16.447,B84&gt;=3.45,A84&gt;=5.45),1.525,IF(AND(H84&gt;=16.447,B84&gt;=3.45,A84&gt;=5.45),6.4,IF(AND(H84&lt;5.245,D84&lt;0.45,D84&lt;0.8,A84&lt;5.45),1,IF(AND(A84&gt;=7.2,G84&lt;0.154,B84&lt;3.45,A84&gt;=5.45),6.7,IF(AND(D84&lt;1.65,A84&lt;7.2,G84&lt;0.154,B84&lt;3.45,A84&gt;=5.45),4.7,IF(AND(D84&gt;=1.65,A84&lt;7.2,G84&lt;0.154,B84&lt;3.45,A84&gt;=5.45),5.52,IF(AND(D84&gt;=0.25,A84&lt;5.05,H84&gt;=5.245,D84&lt;0.45,D84&lt;0.8,A84&lt;5.45),1.35,IF(AND(H84&lt;6.089,A84&gt;=5.05,H84&gt;=5.245,D84&lt;0.45,D84&lt;0.8,A84&lt;5.45),1.7,IF(AND(D84&lt;1.2,B84&lt;2.6,A84&lt;5.75,G84&gt;=0.154,B84&lt;3.45,A84&gt;=5.45),3.85,IF(AND(D84&gt;=1.2,B84&lt;2.6,A84&lt;5.75,G84&gt;=0.154,B84&lt;3.45,A84&gt;=5.45),4,IF(AND(D84&gt;=1.65,B84&gt;=2.6,A84&lt;5.75,G84&gt;=0.154,B84&lt;3.45,A84&gt;=5.45),4.9,IF(AND(G84&lt;0.353,F84&lt;2.5,A84&gt;=5.75,G84&gt;=0.154,B84&lt;3.45,A84&gt;=5.45),4.25,IF(AND(A84&gt;=7.25,F84&gt;=2.5,A84&gt;=5.75,G84&gt;=0.154,B84&lt;3.45,A84&gt;=5.45),6.45,IF(AND(H84&lt;11.218,D84&lt;0.25,A84&lt;5.05,H84&gt;=5.245,D84&lt;0.45,D84&lt;0.8,A84&lt;5.45),1.42,IF(AND(G84&lt;0.517,H84&gt;=6.089,A84&gt;=5.05,H84&gt;=5.245,D84&lt;0.45,D84&lt;0.8,A84&lt;5.45),1.44,IF(AND(G84&gt;=0.517,H84&gt;=6.089,A84&gt;=5.05,H84&gt;=5.245,D84&lt;0.45,D84&lt;0.8,A84&lt;5.45),1.54,IF(AND(H84&gt;=10.194,D84&lt;1.65,B84&gt;=2.6,A84&lt;5.75,G84&gt;=0.154,B84&lt;3.45,A84&gt;=5.45),4.35,IF(AND(B84&gt;=3.15,G84&gt;=0.353,F84&lt;2.5,A84&gt;=5.75,G84&gt;=0.154,B84&lt;3.45,A84&gt;=5.45),4.7,IF(AND(H84&lt;7.716,A84&lt;7.25,F84&gt;=2.5,A84&gt;=5.75,G84&gt;=0.154,B84&lt;3.45,A84&gt;=5.45),5.04,IF(AND(G84&lt;0.175,H84&gt;=11.218,D84&lt;0.25,A84&lt;5.05,H84&gt;=5.245,D84&lt;0.45,D84&lt;0.8,A84&lt;5.45),1.5,IF(AND(H84&lt;7.713,H84&lt;10.194,D84&lt;1.65,B84&gt;=2.6,A84&lt;5.75,G84&gt;=0.154,B84&lt;3.45,A84&gt;=5.45),4.1,IF(AND(H84&gt;=7.713,H84&lt;10.194,D84&lt;1.65,B84&gt;=2.6,A84&lt;5.75,G84&gt;=0.154,B84&lt;3.45,A84&gt;=5.45),4.2,IF(AND(B84&gt;=3.05,B84&lt;3.15,G84&gt;=0.353,F84&lt;2.5,A84&gt;=5.75,G84&gt;=0.154,B84&lt;3.45,A84&gt;=5.45),4.4,IF(AND(D84&gt;=2.45,H84&gt;=7.716,A84&lt;7.25,F84&gt;=2.5,A84&gt;=5.75,G84&gt;=0.154,B84&lt;3.45,A84&gt;=5.45),5.85,IF(AND(D84&lt;0.15,G84&gt;=0.175,H84&gt;=11.218,D84&lt;0.25,A84&lt;5.05,H84&gt;=5.245,D84&lt;0.45,D84&lt;0.8,A84&lt;5.45),1.1,IF(AND(H84&gt;=16.317,B84&lt;3.05,B84&lt;3.15,G84&gt;=0.353,F84&lt;2.5,A84&gt;=5.75,G84&gt;=0.154,B84&lt;3.45,A84&gt;=5.45),4.8,IF(AND(G84&gt;=0.857,D84&lt;2.45,H84&gt;=7.716,A84&lt;7.25,F84&gt;=2.5,A84&gt;=5.75,G84&gt;=0.154,B84&lt;3.45,A84&gt;=5.45),5.05,IF(AND(G84&lt;0.245,D84&gt;=0.15,G84&gt;=0.175,H84&gt;=11.218,D84&lt;0.25,A84&lt;5.05,H84&gt;=5.245,D84&lt;0.45,D84&lt;0.8,A84&lt;5.45),1.3,IF(AND(G84&gt;=0.245,D84&gt;=0.15,G84&gt;=0.175,H84&gt;=11.218,D84&lt;0.25,A84&lt;5.05,H84&gt;=5.245,D84&lt;0.45,D84&lt;0.8,A84&lt;5.45),1.22,IF(AND(B84&lt;2.85,H84&lt;16.317,B84&lt;3.05,B84&lt;3.15,G84&gt;=0.353,F84&lt;2.5,A84&gt;=5.75,G84&gt;=0.154,B84&lt;3.45,A84&gt;=5.45),4.6,IF(AND(B84&gt;=2.85,H84&lt;16.317,B84&lt;3.05,B84&lt;3.15,G84&gt;=0.353,F84&lt;2.5,A84&gt;=5.75,G84&gt;=0.154,B84&lt;3.45,A84&gt;=5.45),4.633,IF(AND(D84&lt;1.85,G84&lt;0.857,D84&lt;2.45,H84&gt;=7.716,A84&lt;7.25,F84&gt;=2.5,A84&gt;=5.75,G84&gt;=0.154,B84&lt;3.45,A84&gt;=5.45),5.8,IF(AND(H84&lt;11.297,D84&gt;=1.85,G84&lt;0.857,D84&lt;2.45,H84&gt;=7.716,A84&lt;7.25,F84&gt;=2.5,A84&gt;=5.75,G84&gt;=0.154,B84&lt;3.45,A84&gt;=5.45),5.3,IF(AND(G84&lt;0.388,H84&gt;=11.297,D84&gt;=1.85,G84&lt;0.857,D84&lt;2.45,H84&gt;=7.716,A84&lt;7.25,F84&gt;=2.5,A84&gt;=5.75,G84&gt;=0.154,B84&lt;3.45,A84&gt;=5.45),5.4,IF(AND(G84&gt;=0.388,H84&gt;=11.297,D84&gt;=1.85,G84&lt;0.857,D84&lt;2.45,H84&gt;=7.716,A84&lt;7.25,F84&gt;=2.5,A84&gt;=5.75,G84&gt;=0.154,B84&lt;3.45,A84&gt;=5.45),5.6,"shouldnthappen")))))))))))))))))))))))))))))))))))))</f>
        <v>3.85</v>
      </c>
      <c r="BJ84" s="1" t="n">
        <f aca="false">IF(AND(F84&gt;=2,B84&gt;=3.35),6.1,IF(AND(H84&gt;=12.719,F84&lt;1.5,B84&lt;3.35),1.567,IF(AND(H84&lt;5.245,F84&lt;2,B84&gt;=3.35),1,IF(AND(D84&lt;0.15,H84&lt;12.719,F84&lt;1.5,B84&lt;3.35),1.5,IF(AND(D84&gt;=0.35,H84&gt;=5.245,F84&lt;2,B84&gt;=3.35),1.6,IF(AND(A84&lt;4.9,D84&gt;=0.15,H84&lt;12.719,F84&lt;1.5,B84&lt;3.35),1.36,IF(AND(B84&lt;2.65,G84&lt;0.572,D84&lt;1.45,F84&gt;=1.5,B84&lt;3.35),3.5,IF(AND(A84&lt;6.1,F84&lt;2.5,D84&gt;=1.45,F84&gt;=1.5,B84&lt;3.35),5.1,IF(AND(G84&gt;=0.607,D84&lt;0.35,H84&gt;=5.245,F84&lt;2,B84&gt;=3.35),1.65,IF(AND(G84&lt;0.546,A84&gt;=4.9,D84&gt;=0.15,H84&lt;12.719,F84&lt;1.5,B84&lt;3.35),1.2,IF(AND(G84&gt;=0.546,A84&gt;=4.9,D84&gt;=0.15,H84&lt;12.719,F84&lt;1.5,B84&lt;3.35),1.4,IF(AND(A84&gt;=6.3,B84&gt;=2.65,G84&lt;0.572,D84&lt;1.45,F84&gt;=1.5,B84&lt;3.35),4.8,IF(AND(D84&lt;1.15,B84&lt;2.85,G84&gt;=0.572,D84&lt;1.45,F84&gt;=1.5,B84&lt;3.35),3.9,IF(AND(B84&gt;=3.15,B84&gt;=2.85,G84&gt;=0.572,D84&lt;1.45,F84&gt;=1.5,B84&lt;3.35),4.7,IF(AND(B84&lt;2.95,A84&gt;=6.1,F84&lt;2.5,D84&gt;=1.45,F84&gt;=1.5,B84&lt;3.35),4.533,IF(AND(B84&gt;=2.95,A84&gt;=6.1,F84&lt;2.5,D84&gt;=1.45,F84&gt;=1.5,B84&lt;3.35),4.75,IF(AND(A84&gt;=6.7,G84&lt;0.107,F84&gt;=2.5,D84&gt;=1.45,F84&gt;=1.5,B84&lt;3.35),5.7,IF(AND(G84&gt;=0.385,G84&lt;0.607,D84&lt;0.35,H84&gt;=5.245,F84&lt;2,B84&gt;=3.35),1.325,IF(AND(D84&lt;1.25,A84&lt;6.3,B84&gt;=2.65,G84&lt;0.572,D84&lt;1.45,F84&gt;=1.5,B84&lt;3.35),4,IF(AND(D84&gt;=1.25,A84&lt;6.3,B84&gt;=2.65,G84&lt;0.572,D84&lt;1.45,F84&gt;=1.5,B84&lt;3.35),4.18,IF(AND(G84&lt;0.907,D84&gt;=1.15,B84&lt;2.85,G84&gt;=0.572,D84&lt;1.45,F84&gt;=1.5,B84&lt;3.35),4,IF(AND(G84&gt;=0.907,D84&gt;=1.15,B84&lt;2.85,G84&gt;=0.572,D84&lt;1.45,F84&gt;=1.5,B84&lt;3.35),4.4,IF(AND(H84&lt;8.326,B84&lt;3.15,B84&gt;=2.85,G84&gt;=0.572,D84&lt;1.45,F84&gt;=1.5,B84&lt;3.35),3.6,IF(AND(H84&gt;=8.326,B84&lt;3.15,B84&gt;=2.85,G84&gt;=0.572,D84&lt;1.45,F84&gt;=1.5,B84&lt;3.35),4.48,IF(AND(B84&lt;2.95,A84&lt;6.7,G84&lt;0.107,F84&gt;=2.5,D84&gt;=1.45,F84&gt;=1.5,B84&lt;3.35),5.6,IF(AND(B84&gt;=2.95,A84&lt;6.7,G84&lt;0.107,F84&gt;=2.5,D84&gt;=1.45,F84&gt;=1.5,B84&lt;3.35),5.5,IF(AND(G84&lt;0.205,G84&lt;0.432,G84&gt;=0.107,F84&gt;=2.5,D84&gt;=1.45,F84&gt;=1.5,B84&lt;3.35),5.3,IF(AND(B84&gt;=3.05,G84&gt;=0.432,G84&gt;=0.107,F84&gt;=2.5,D84&gt;=1.45,F84&gt;=1.5,B84&lt;3.35),5.86,IF(AND(H84&gt;=14.057,G84&lt;0.385,G84&lt;0.607,D84&lt;0.35,H84&gt;=5.245,F84&lt;2,B84&gt;=3.35),1.7,IF(AND(D84&lt;1.7,G84&gt;=0.205,G84&lt;0.432,G84&gt;=0.107,F84&gt;=2.5,D84&gt;=1.45,F84&gt;=1.5,B84&lt;3.35),5,IF(AND(G84&lt;0.779,B84&lt;3.05,G84&gt;=0.432,G84&gt;=0.107,F84&gt;=2.5,D84&gt;=1.45,F84&gt;=1.5,B84&lt;3.35),4.9,IF(AND(G84&gt;=0.779,B84&lt;3.05,G84&gt;=0.432,G84&gt;=0.107,F84&gt;=2.5,D84&gt;=1.45,F84&gt;=1.5,B84&lt;3.35),5.533,IF(AND(D84&gt;=0.25,H84&lt;14.057,G84&lt;0.385,G84&lt;0.607,D84&lt;0.35,H84&gt;=5.245,F84&lt;2,B84&gt;=3.35),1.4,IF(AND(B84&lt;2.85,D84&gt;=1.7,G84&gt;=0.205,G84&lt;0.432,G84&gt;=0.107,F84&gt;=2.5,D84&gt;=1.45,F84&gt;=1.5,B84&lt;3.35),5.1,IF(AND(B84&gt;=2.85,D84&gt;=1.7,G84&gt;=0.205,G84&lt;0.432,G84&gt;=0.107,F84&gt;=2.5,D84&gt;=1.45,F84&gt;=1.5,B84&lt;3.35),5.15,IF(AND(A84&lt;5.1,D84&lt;0.25,H84&lt;14.057,G84&lt;0.385,G84&lt;0.607,D84&lt;0.35,H84&gt;=5.245,F84&lt;2,B84&gt;=3.35),1.4,IF(AND(A84&gt;=5.1,D84&lt;0.25,H84&lt;14.057,G84&lt;0.385,G84&lt;0.607,D84&lt;0.35,H84&gt;=5.245,F84&lt;2,B84&gt;=3.35),1.5,"shouldnthappen")))))))))))))))))))))))))))))))))))))</f>
        <v>3.5</v>
      </c>
    </row>
    <row r="85" customFormat="false" ht="13.8" hidden="false" customHeight="false" outlineLevel="0" collapsed="false">
      <c r="A85" s="1" t="n">
        <v>5.8</v>
      </c>
      <c r="B85" s="1" t="n">
        <v>2.7</v>
      </c>
      <c r="C85" s="1" t="n">
        <v>3.9</v>
      </c>
      <c r="D85" s="1" t="n">
        <v>1.2</v>
      </c>
      <c r="E85" s="1" t="s">
        <v>92</v>
      </c>
      <c r="F85" s="1" t="n">
        <v>2</v>
      </c>
      <c r="G85" s="1" t="n">
        <v>0.45918940147385</v>
      </c>
      <c r="H85" s="16" t="n">
        <v>11.928819573205</v>
      </c>
      <c r="I85" s="11" t="n">
        <f aca="false">C85</f>
        <v>3.9</v>
      </c>
      <c r="J85" s="1" t="n">
        <f aca="false">AVERAGE(M85:BJ85)</f>
        <v>4.02696</v>
      </c>
      <c r="K85" s="15" t="n">
        <f aca="false">1-SQRT(VAR(M85:BJ85, I85)) / AVERAGE(M85:BJ85)</f>
        <v>0.947149554689054</v>
      </c>
      <c r="L85" s="1" t="n">
        <f aca="false">(J85-I85)/I85</f>
        <v>0.0325538461538461</v>
      </c>
      <c r="M85" s="1" t="n">
        <f aca="false">IF(AND(H85&gt;=16.241,B85&gt;=3.35),6.4,IF(AND(D85&gt;=0.75,A85&lt;5.15,B85&lt;3.35),4.1,IF(AND(D85&gt;=1.5,H85&lt;16.241,B85&gt;=3.35),5.767,IF(AND(B85&gt;=3.25,D85&lt;0.75,A85&lt;5.15,B85&lt;3.35),1.58,IF(AND(A85&lt;4.95,D85&lt;1.5,H85&lt;16.241,B85&gt;=3.35),1.4,IF(AND(A85&lt;4.5,B85&lt;3.25,D85&lt;0.75,A85&lt;5.15,B85&lt;3.35),1.26,IF(AND(A85&gt;=4.5,B85&lt;3.25,D85&lt;0.75,A85&lt;5.15,B85&lt;3.35),1.48,IF(AND(G85&lt;0.356,H85&lt;12.557,D85&lt;1.45,A85&gt;=5.15,B85&lt;3.35),4.267,IF(AND(D85&lt;1.25,H85&gt;=12.557,D85&lt;1.45,A85&gt;=5.15,B85&lt;3.35),4.05,IF(AND(D85&gt;=1.35,G85&gt;=0.356,H85&lt;12.557,D85&lt;1.45,A85&gt;=5.15,B85&lt;3.35),4.25,IF(AND(H85&lt;15.086,D85&gt;=1.25,H85&gt;=12.557,D85&lt;1.45,A85&gt;=5.15,B85&lt;3.35),4.4,IF(AND(F85&lt;2.5,G85&gt;=0.44,D85&lt;2.05,D85&gt;=1.45,A85&gt;=5.15,B85&lt;3.35),4.7,IF(AND(H85&lt;10.391,B85&lt;3.15,D85&gt;=2.05,D85&gt;=1.45,A85&gt;=5.15,B85&lt;3.35),5.1,IF(AND(G85&lt;0.505,B85&gt;=3.15,D85&gt;=2.05,D85&gt;=1.45,A85&gt;=5.15,B85&lt;3.35),5.7,IF(AND(G85&gt;=0.505,B85&gt;=3.15,D85&gt;=2.05,D85&gt;=1.45,A85&gt;=5.15,B85&lt;3.35),5.95,IF(AND(D85&gt;=0.5,G85&lt;0.905,A85&gt;=4.95,D85&lt;1.5,H85&lt;16.241,B85&gt;=3.35),1.6,IF(AND(B85&lt;3.6,G85&gt;=0.905,A85&gt;=4.95,D85&lt;1.5,H85&lt;16.241,B85&gt;=3.35),1.7,IF(AND(B85&gt;=3.6,G85&gt;=0.905,A85&gt;=4.95,D85&lt;1.5,H85&lt;16.241,B85&gt;=3.35),1.767,IF(AND(A85&gt;=5.7,D85&lt;1.35,G85&gt;=0.356,H85&lt;12.557,D85&lt;1.45,A85&gt;=5.15,B85&lt;3.35),3.9,IF(AND(A85&lt;6.35,H85&gt;=15.086,D85&gt;=1.25,H85&gt;=12.557,D85&lt;1.45,A85&gt;=5.15,B85&lt;3.35),4.7,IF(AND(A85&gt;=6.35,H85&gt;=15.086,D85&gt;=1.25,H85&gt;=12.557,D85&lt;1.45,A85&gt;=5.15,B85&lt;3.35),4.6,IF(AND(H85&lt;9.252,D85&lt;1.55,G85&lt;0.44,D85&lt;2.05,D85&gt;=1.45,A85&gt;=5.15,B85&lt;3.35),5.08,IF(AND(H85&gt;=9.252,D85&lt;1.55,G85&lt;0.44,D85&lt;2.05,D85&gt;=1.45,A85&gt;=5.15,B85&lt;3.35),4.7,IF(AND(H85&lt;8.477,D85&gt;=1.55,G85&lt;0.44,D85&lt;2.05,D85&gt;=1.45,A85&gt;=5.15,B85&lt;3.35),5.1,IF(AND(H85&gt;=8.477,D85&gt;=1.55,G85&lt;0.44,D85&lt;2.05,D85&gt;=1.45,A85&gt;=5.15,B85&lt;3.35),5.4,IF(AND(H85&lt;8.435,F85&gt;=2.5,G85&gt;=0.44,D85&lt;2.05,D85&gt;=1.45,A85&gt;=5.15,B85&lt;3.35),5.1,IF(AND(H85&gt;=8.435,F85&gt;=2.5,G85&gt;=0.44,D85&lt;2.05,D85&gt;=1.45,A85&gt;=5.15,B85&lt;3.35),4.86,IF(AND(G85&lt;0.543,H85&gt;=10.391,B85&lt;3.15,D85&gt;=2.05,D85&gt;=1.45,A85&gt;=5.15,B85&lt;3.35),5.56,IF(AND(G85&gt;=0.543,H85&gt;=10.391,B85&lt;3.15,D85&gt;=2.05,D85&gt;=1.45,A85&gt;=5.15,B85&lt;3.35),5.8,IF(AND(A85&lt;5.05,D85&lt;0.5,G85&lt;0.905,A85&gt;=4.95,D85&lt;1.5,H85&lt;16.241,B85&gt;=3.35),1.3,IF(AND(H85&lt;6.583,A85&lt;5.7,D85&lt;1.35,G85&gt;=0.356,H85&lt;12.557,D85&lt;1.45,A85&gt;=5.15,B85&lt;3.35),4,IF(AND(G85&lt;0.585,A85&gt;=5.05,D85&lt;0.5,G85&lt;0.905,A85&gt;=4.95,D85&lt;1.5,H85&lt;16.241,B85&gt;=3.35),1.475,IF(AND(G85&lt;0.62,H85&gt;=6.583,A85&lt;5.7,D85&lt;1.35,G85&gt;=0.356,H85&lt;12.557,D85&lt;1.45,A85&gt;=5.15,B85&lt;3.35),3.75,IF(AND(G85&gt;=0.62,H85&gt;=6.583,A85&lt;5.7,D85&lt;1.35,G85&gt;=0.356,H85&lt;12.557,D85&lt;1.45,A85&gt;=5.15,B85&lt;3.35),3.6,IF(AND(B85&lt;3.75,G85&gt;=0.585,A85&gt;=5.05,D85&lt;0.5,G85&lt;0.905,A85&gt;=4.95,D85&lt;1.5,H85&lt;16.241,B85&gt;=3.35),1.5,IF(AND(B85&gt;=3.75,G85&gt;=0.585,A85&gt;=5.05,D85&lt;0.5,G85&lt;0.905,A85&gt;=4.95,D85&lt;1.5,H85&lt;16.241,B85&gt;=3.35),1.6,"shouldnthappen"))))))))))))))))))))))))))))))))))))</f>
        <v>3.9</v>
      </c>
      <c r="N85" s="1" t="n">
        <f aca="false">IF(AND(H85&lt;5.245,B85&lt;3.65,F85&lt;1.5),1,IF(AND(H85&gt;=14.096,B85&gt;=3.65,F85&lt;1.5),1.65,IF(AND(A85&gt;=5.45,H85&gt;=5.245,B85&lt;3.65,F85&lt;1.5),1.3,IF(AND(H85&gt;=13.586,H85&lt;14.096,B85&gt;=3.65,F85&lt;1.5),1.3,IF(AND(H85&lt;10.258,D85&lt;1.25,F85&lt;2.5,F85&gt;=1.5),3.38,IF(AND(H85&lt;6.982,D85&gt;=1.25,F85&lt;2.5,F85&gt;=1.5),3.96,IF(AND(H85&gt;=13.646,D85&lt;2.05,F85&gt;=2.5,F85&gt;=1.5),6.1,IF(AND(B85&lt;3.05,A85&lt;5.45,H85&gt;=5.245,B85&lt;3.65,F85&lt;1.5),1.375,IF(AND(H85&lt;6.543,H85&lt;13.586,H85&lt;14.096,B85&gt;=3.65,F85&lt;1.5),1.4,IF(AND(H85&gt;=6.543,H85&lt;13.586,H85&lt;14.096,B85&gt;=3.65,F85&lt;1.5),1.5,IF(AND(H85&lt;11.522,H85&gt;=10.258,D85&lt;1.25,F85&lt;2.5,F85&gt;=1.5),3.733,IF(AND(H85&gt;=11.522,H85&gt;=10.258,D85&lt;1.25,F85&lt;2.5,F85&gt;=1.5),3.92,IF(AND(H85&lt;5.767,H85&lt;13.646,D85&lt;2.05,F85&gt;=2.5,F85&gt;=1.5),4.5,IF(AND(A85&lt;6.8,B85&lt;3.15,D85&gt;=2.05,F85&gt;=2.5,F85&gt;=1.5),5.6,IF(AND(A85&gt;=6.8,B85&lt;3.15,D85&gt;=2.05,F85&gt;=2.5,F85&gt;=1.5),5.1,IF(AND(B85&lt;3.25,B85&gt;=3.15,D85&gt;=2.05,F85&gt;=2.5,F85&gt;=1.5),5.8,IF(AND(B85&gt;=3.25,B85&gt;=3.15,D85&gt;=2.05,F85&gt;=2.5,F85&gt;=1.5),5.65,IF(AND(B85&lt;3.15,B85&gt;=3.05,A85&lt;5.45,H85&gt;=5.245,B85&lt;3.65,F85&lt;1.5),1.5,IF(AND(G85&gt;=0.735,H85&lt;13.665,H85&gt;=6.982,D85&gt;=1.25,F85&lt;2.5,F85&gt;=1.5),4.2,IF(AND(H85&lt;14.03,H85&gt;=13.665,H85&gt;=6.982,D85&gt;=1.25,F85&lt;2.5,F85&gt;=1.5),4.8,IF(AND(A85&gt;=6.6,H85&gt;=5.767,H85&lt;13.646,D85&lt;2.05,F85&gt;=2.5,F85&gt;=1.5),6.05,IF(AND(G85&gt;=0.934,B85&gt;=3.15,B85&gt;=3.05,A85&lt;5.45,H85&gt;=5.245,B85&lt;3.65,F85&lt;1.5),1.7,IF(AND(D85&gt;=1.55,G85&lt;0.735,H85&lt;13.665,H85&gt;=6.982,D85&gt;=1.25,F85&lt;2.5,F85&gt;=1.5),5.1,IF(AND(D85&lt;1.45,H85&gt;=14.03,H85&gt;=13.665,H85&gt;=6.982,D85&gt;=1.25,F85&lt;2.5,F85&gt;=1.5),4.7,IF(AND(D85&gt;=1.45,H85&gt;=14.03,H85&gt;=13.665,H85&gt;=6.982,D85&gt;=1.25,F85&lt;2.5,F85&gt;=1.5),4.5,IF(AND(A85&gt;=6.2,A85&lt;6.6,H85&gt;=5.767,H85&lt;13.646,D85&lt;2.05,F85&gt;=2.5,F85&gt;=1.5),5.325,IF(AND(B85&lt;3.25,G85&lt;0.934,B85&gt;=3.15,B85&gt;=3.05,A85&lt;5.45,H85&gt;=5.245,B85&lt;3.65,F85&lt;1.5),1.3,IF(AND(D85&lt;1.35,D85&lt;1.55,G85&lt;0.735,H85&lt;13.665,H85&gt;=6.982,D85&gt;=1.25,F85&lt;2.5,F85&gt;=1.5),4.25,IF(AND(H85&lt;8.435,A85&lt;6.2,A85&lt;6.6,H85&gt;=5.767,H85&lt;13.646,D85&lt;2.05,F85&gt;=2.5,F85&gt;=1.5),5.1,IF(AND(H85&gt;=8.435,A85&lt;6.2,A85&lt;6.6,H85&gt;=5.767,H85&lt;13.646,D85&lt;2.05,F85&gt;=2.5,F85&gt;=1.5),4.9,IF(AND(A85&gt;=5.15,B85&gt;=3.25,G85&lt;0.934,B85&gt;=3.15,B85&gt;=3.05,A85&lt;5.45,H85&gt;=5.245,B85&lt;3.65,F85&lt;1.5),1.5,IF(AND(B85&lt;2.9,D85&gt;=1.35,D85&lt;1.55,G85&lt;0.735,H85&lt;13.665,H85&gt;=6.982,D85&gt;=1.25,F85&lt;2.5,F85&gt;=1.5),4.6,IF(AND(B85&gt;=2.9,D85&gt;=1.35,D85&lt;1.55,G85&lt;0.735,H85&lt;13.665,H85&gt;=6.982,D85&gt;=1.25,F85&lt;2.5,F85&gt;=1.5),4.52,IF(AND(G85&gt;=0.862,A85&lt;5.15,B85&gt;=3.25,G85&lt;0.934,B85&gt;=3.15,B85&gt;=3.05,A85&lt;5.45,H85&gt;=5.245,B85&lt;3.65,F85&lt;1.5),1.5,IF(AND(H85&lt;9.35,G85&lt;0.862,A85&lt;5.15,B85&gt;=3.25,G85&lt;0.934,B85&gt;=3.15,B85&gt;=3.05,A85&lt;5.45,H85&gt;=5.245,B85&lt;3.65,F85&lt;1.5),1.38,IF(AND(H85&gt;=9.35,G85&lt;0.862,A85&lt;5.15,B85&gt;=3.25,G85&lt;0.934,B85&gt;=3.15,B85&gt;=3.05,A85&lt;5.45,H85&gt;=5.245,B85&lt;3.65,F85&lt;1.5),1.4,"shouldnthappen"))))))))))))))))))))))))))))))))))))</f>
        <v>3.92</v>
      </c>
      <c r="O85" s="1" t="n">
        <f aca="false">IF(AND(B85&lt;2.75,A85&lt;5.55),3.96,IF(AND(H85&lt;9.205,A85&lt;5.9,A85&gt;=5.55),3.85,IF(AND(A85&lt;4.35,D85&lt;0.35,B85&gt;=2.75,A85&lt;5.55),1.1,IF(AND(B85&lt;3.65,D85&gt;=0.35,B85&gt;=2.75,A85&lt;5.55),1.65,IF(AND(B85&gt;=3.65,D85&gt;=0.35,B85&gt;=2.75,A85&lt;5.55),1.9,IF(AND(G85&gt;=0.732,H85&gt;=9.205,A85&lt;5.9,A85&gt;=5.55),4.9,IF(AND(G85&lt;0.273,G85&lt;0.732,H85&gt;=9.205,A85&lt;5.9,A85&gt;=5.55),4.5,IF(AND(A85&lt;6.3,G85&lt;0.422,F85&lt;2.5,A85&gt;=5.9,A85&gt;=5.55),5.1,IF(AND(A85&gt;=6.3,G85&lt;0.422,F85&lt;2.5,A85&gt;=5.9,A85&gt;=5.55),4.76,IF(AND(B85&lt;2.4,G85&gt;=0.422,F85&lt;2.5,A85&gt;=5.9,A85&gt;=5.55),4.45,IF(AND(A85&gt;=7,G85&gt;=0.628,F85&gt;=2.5,A85&gt;=5.9,A85&gt;=5.55),6.45,IF(AND(D85&lt;0.15,H85&lt;13.924,A85&gt;=4.35,D85&lt;0.35,B85&gt;=2.75,A85&lt;5.55),1.5,IF(AND(B85&lt;3.15,H85&gt;=13.924,A85&gt;=4.35,D85&lt;0.35,B85&gt;=2.75,A85&lt;5.55),1.56,IF(AND(B85&gt;=3.15,H85&gt;=13.924,A85&gt;=4.35,D85&lt;0.35,B85&gt;=2.75,A85&lt;5.55),1.3,IF(AND(H85&lt;14.316,G85&gt;=0.273,G85&lt;0.732,H85&gt;=9.205,A85&lt;5.9,A85&gt;=5.55),3.95,IF(AND(H85&gt;=14.316,G85&gt;=0.273,G85&lt;0.732,H85&gt;=9.205,A85&lt;5.9,A85&gt;=5.55),4.1,IF(AND(A85&lt;6.2,B85&gt;=2.4,G85&gt;=0.422,F85&lt;2.5,A85&gt;=5.9,A85&gt;=5.55),4.3,IF(AND(A85&gt;=7.05,G85&lt;0.364,G85&lt;0.628,F85&gt;=2.5,A85&gt;=5.9,A85&gt;=5.55),6.1,IF(AND(A85&gt;=7.55,G85&gt;=0.364,G85&lt;0.628,F85&gt;=2.5,A85&gt;=5.9,A85&gt;=5.55),6.4,IF(AND(A85&lt;6.15,A85&lt;7,G85&gt;=0.628,F85&gt;=2.5,A85&gt;=5.9,A85&gt;=5.55),4.9,IF(AND(D85&lt;1.45,A85&gt;=6.2,B85&gt;=2.4,G85&gt;=0.422,F85&lt;2.5,A85&gt;=5.9,A85&gt;=5.55),4.64,IF(AND(D85&gt;=1.45,A85&gt;=6.2,B85&gt;=2.4,G85&gt;=0.422,F85&lt;2.5,A85&gt;=5.9,A85&gt;=5.55),4.9,IF(AND(D85&lt;1.65,A85&lt;7.05,G85&lt;0.364,G85&lt;0.628,F85&gt;=2.5,A85&gt;=5.9,A85&gt;=5.55),5.1,IF(AND(D85&gt;=2.35,A85&lt;7.55,G85&gt;=0.364,G85&lt;0.628,F85&gt;=2.5,A85&gt;=5.9,A85&gt;=5.55),5.633,IF(AND(D85&lt;2.15,A85&gt;=6.15,A85&lt;7,G85&gt;=0.628,F85&gt;=2.5,A85&gt;=5.9,A85&gt;=5.55),5.1,IF(AND(D85&gt;=2.15,A85&gt;=6.15,A85&lt;7,G85&gt;=0.628,F85&gt;=2.5,A85&gt;=5.9,A85&gt;=5.55),5.267,IF(AND(A85&lt;4.9,A85&lt;5.05,D85&gt;=0.15,H85&lt;13.924,A85&gt;=4.35,D85&lt;0.35,B85&gt;=2.75,A85&lt;5.55),1.375,IF(AND(A85&gt;=4.9,A85&lt;5.05,D85&gt;=0.15,H85&lt;13.924,A85&gt;=4.35,D85&lt;0.35,B85&gt;=2.75,A85&lt;5.55),1.3,IF(AND(A85&lt;5.45,A85&gt;=5.05,D85&gt;=0.15,H85&lt;13.924,A85&gt;=4.35,D85&lt;0.35,B85&gt;=2.75,A85&lt;5.55),1.475,IF(AND(A85&gt;=5.45,A85&gt;=5.05,D85&gt;=0.15,H85&lt;13.924,A85&gt;=4.35,D85&lt;0.35,B85&gt;=2.75,A85&lt;5.55),1.4,IF(AND(B85&gt;=3.25,D85&lt;2.35,A85&lt;7.55,G85&gt;=0.364,G85&lt;0.628,F85&gt;=2.5,A85&gt;=5.9,A85&gt;=5.55),5.7,IF(AND(G85&lt;0.006,G85&lt;0.107,D85&gt;=1.65,A85&lt;7.05,G85&lt;0.364,G85&lt;0.628,F85&gt;=2.5,A85&gt;=5.9,A85&gt;=5.55),5.5,IF(AND(G85&gt;=0.006,G85&lt;0.107,D85&gt;=1.65,A85&lt;7.05,G85&lt;0.364,G85&lt;0.628,F85&gt;=2.5,A85&gt;=5.9,A85&gt;=5.55),5.667,IF(AND(D85&lt;2.2,G85&gt;=0.107,D85&gt;=1.65,A85&lt;7.05,G85&lt;0.364,G85&lt;0.628,F85&gt;=2.5,A85&gt;=5.9,A85&gt;=5.55),5.35,IF(AND(D85&gt;=2.2,G85&gt;=0.107,D85&gt;=1.65,A85&lt;7.05,G85&lt;0.364,G85&lt;0.628,F85&gt;=2.5,A85&gt;=5.9,A85&gt;=5.55),5.2,IF(AND(D85&lt;2.25,B85&lt;3.25,D85&lt;2.35,A85&lt;7.55,G85&gt;=0.364,G85&lt;0.628,F85&gt;=2.5,A85&gt;=5.9,A85&gt;=5.55),5.8,IF(AND(D85&gt;=2.25,B85&lt;3.25,D85&lt;2.35,A85&lt;7.55,G85&gt;=0.364,G85&lt;0.628,F85&gt;=2.5,A85&gt;=5.9,A85&gt;=5.55),5.9,"shouldnthappen")))))))))))))))))))))))))))))))))))))</f>
        <v>3.95</v>
      </c>
      <c r="P85" s="1" t="n">
        <f aca="false">IF(AND(D85&gt;=0.75,A85&lt;5.55),3.9,IF(AND(H85&lt;7.482,A85&gt;=5.55),3.45,IF(AND(B85&gt;=3.15,B85&lt;3.25,D85&lt;0.75,A85&lt;5.55),1.262,IF(AND(G85&gt;=0.446,B85&lt;3.15,B85&lt;3.25,D85&lt;0.75,A85&lt;5.55),1.1,IF(AND(G85&lt;0.408,A85&lt;5.05,B85&gt;=3.25,D85&lt;0.75,A85&lt;5.55),1.4,IF(AND(G85&gt;=0.408,A85&lt;5.05,B85&gt;=3.25,D85&lt;0.75,A85&lt;5.55),1.233,IF(AND(G85&gt;=0.676,A85&gt;=5.05,B85&gt;=3.25,D85&lt;0.75,A85&lt;5.55),1.72,IF(AND(H85&lt;9.386,A85&lt;5.85,F85&lt;2.5,H85&gt;=7.482,A85&gt;=5.55),3.5,IF(AND(H85&gt;=9.386,A85&lt;5.85,F85&lt;2.5,H85&gt;=7.482,A85&gt;=5.55),4.275,IF(AND(H85&gt;=16.284,G85&lt;0.865,F85&gt;=2.5,H85&gt;=7.482,A85&gt;=5.55),6.6,IF(AND(G85&lt;0.912,G85&gt;=0.865,F85&gt;=2.5,H85&gt;=7.482,A85&gt;=5.55),4.8,IF(AND(G85&gt;=0.912,G85&gt;=0.865,F85&gt;=2.5,H85&gt;=7.482,A85&gt;=5.55),5.175,IF(AND(A85&gt;=4.95,G85&lt;0.446,B85&lt;3.15,B85&lt;3.25,D85&lt;0.75,A85&lt;5.55),1.6,IF(AND(H85&gt;=12.974,G85&lt;0.676,A85&gt;=5.05,B85&gt;=3.25,D85&lt;0.75,A85&lt;5.55),1.3,IF(AND(D85&lt;1.45,H85&lt;13.531,A85&gt;=5.85,F85&lt;2.5,H85&gt;=7.482,A85&gt;=5.55),4.2,IF(AND(D85&gt;=1.45,H85&lt;13.531,A85&gt;=5.85,F85&lt;2.5,H85&gt;=7.482,A85&gt;=5.55),4.967,IF(AND(G85&lt;0.187,H85&gt;=13.531,A85&gt;=5.85,F85&lt;2.5,H85&gt;=7.482,A85&gt;=5.55),5,IF(AND(H85&gt;=12.675,A85&lt;4.95,G85&lt;0.446,B85&lt;3.15,B85&lt;3.25,D85&lt;0.75,A85&lt;5.55),1.5,IF(AND(H85&lt;10.826,H85&lt;12.974,G85&lt;0.676,A85&gt;=5.05,B85&gt;=3.25,D85&lt;0.75,A85&lt;5.55),1.46,IF(AND(H85&gt;=10.826,H85&lt;12.974,G85&lt;0.676,A85&gt;=5.05,B85&gt;=3.25,D85&lt;0.75,A85&lt;5.55),1.4,IF(AND(A85&lt;6.15,G85&gt;=0.187,H85&gt;=13.531,A85&gt;=5.85,F85&lt;2.5,H85&gt;=7.482,A85&gt;=5.55),4.7,IF(AND(A85&lt;6.85,B85&lt;2.95,H85&lt;16.284,G85&lt;0.865,F85&gt;=2.5,H85&gt;=7.482,A85&gt;=5.55),5.32,IF(AND(A85&gt;=6.85,B85&lt;2.95,H85&lt;16.284,G85&lt;0.865,F85&gt;=2.5,H85&gt;=7.482,A85&gt;=5.55),6.567,IF(AND(A85&lt;4.85,H85&lt;12.675,A85&lt;4.95,G85&lt;0.446,B85&lt;3.15,B85&lt;3.25,D85&lt;0.75,A85&lt;5.55),1.4,IF(AND(A85&gt;=4.85,H85&lt;12.675,A85&lt;4.95,G85&lt;0.446,B85&lt;3.15,B85&lt;3.25,D85&lt;0.75,A85&lt;5.55),1.5,IF(AND(B85&lt;3.1,A85&gt;=6.15,G85&gt;=0.187,H85&gt;=13.531,A85&gt;=5.85,F85&lt;2.5,H85&gt;=7.482,A85&gt;=5.55),4.467,IF(AND(B85&gt;=3.1,A85&gt;=6.15,G85&gt;=0.187,H85&gt;=13.531,A85&gt;=5.85,F85&lt;2.5,H85&gt;=7.482,A85&gt;=5.55),4.7,IF(AND(G85&gt;=0.379,B85&lt;3.15,B85&gt;=2.95,H85&lt;16.284,G85&lt;0.865,F85&gt;=2.5,H85&gt;=7.482,A85&gt;=5.55),5.733,IF(AND(A85&lt;6.6,B85&gt;=3.15,B85&gt;=2.95,H85&lt;16.284,G85&lt;0.865,F85&gt;=2.5,H85&gt;=7.482,A85&gt;=5.55),5.38,IF(AND(A85&lt;6.7,G85&lt;0.379,B85&lt;3.15,B85&gt;=2.95,H85&lt;16.284,G85&lt;0.865,F85&gt;=2.5,H85&gt;=7.482,A85&gt;=5.55),5.3,IF(AND(A85&gt;=6.7,G85&lt;0.379,B85&lt;3.15,B85&gt;=2.95,H85&lt;16.284,G85&lt;0.865,F85&gt;=2.5,H85&gt;=7.482,A85&gt;=5.55),5.16,IF(AND(A85&lt;7.05,A85&gt;=6.6,B85&gt;=3.15,B85&gt;=2.95,H85&lt;16.284,G85&lt;0.865,F85&gt;=2.5,H85&gt;=7.482,A85&gt;=5.55),5.78,IF(AND(A85&gt;=7.05,A85&gt;=6.6,B85&gt;=3.15,B85&gt;=2.95,H85&lt;16.284,G85&lt;0.865,F85&gt;=2.5,H85&gt;=7.482,A85&gt;=5.55),6.1,"shouldnthappen")))))))))))))))))))))))))))))))))</f>
        <v>4.275</v>
      </c>
      <c r="Q85" s="1" t="n">
        <f aca="false">IF(AND(G85&gt;=0.422,B85&lt;3.25,F85&lt;1.5),1.25,IF(AND(G85&gt;=0.082,G85&lt;0.125,F85&gt;=1.5),6.7,IF(AND(G85&lt;0.251,G85&lt;0.422,B85&lt;3.25,F85&lt;1.5),1.38,IF(AND(G85&gt;=0.251,G85&lt;0.422,B85&lt;3.25,F85&lt;1.5),1.55,IF(AND(G85&gt;=0.385,G85&lt;0.633,B85&gt;=3.25,F85&lt;1.5),1.367,IF(AND(B85&lt;3.35,G85&gt;=0.633,B85&gt;=3.25,F85&lt;1.5),1.7,IF(AND(A85&lt;5.85,G85&lt;0.082,G85&lt;0.125,F85&gt;=1.5),4.5,IF(AND(F85&gt;=2.5,D85&lt;1.6,G85&gt;=0.125,F85&gt;=1.5),5.05,IF(AND(H85&gt;=16.774,D85&gt;=1.6,G85&gt;=0.125,F85&gt;=1.5),6.4,IF(AND(D85&gt;=0.5,G85&lt;0.385,G85&lt;0.633,B85&gt;=3.25,F85&lt;1.5),1.6,IF(AND(B85&lt;3.6,B85&gt;=3.35,G85&gt;=0.633,B85&gt;=3.25,F85&lt;1.5),1.55,IF(AND(B85&gt;=3.6,B85&gt;=3.35,G85&gt;=0.633,B85&gt;=3.25,F85&lt;1.5),1.6,IF(AND(D85&lt;1.65,A85&gt;=5.85,G85&lt;0.082,G85&lt;0.125,F85&gt;=1.5),4.7,IF(AND(A85&lt;5.3,F85&lt;2.5,D85&lt;1.6,G85&gt;=0.125,F85&gt;=1.5),3.15,IF(AND(B85&gt;=3.2,H85&lt;16.774,D85&gt;=1.6,G85&gt;=0.125,F85&gt;=1.5),5.675,IF(AND(H85&lt;11.767,D85&lt;0.5,G85&lt;0.385,G85&lt;0.633,B85&gt;=3.25,F85&lt;1.5),1.5,IF(AND(H85&gt;=11.767,D85&lt;0.5,G85&lt;0.385,G85&lt;0.633,B85&gt;=3.25,F85&lt;1.5),1.367,IF(AND(H85&lt;8.367,D85&gt;=1.65,A85&gt;=5.85,G85&lt;0.082,G85&lt;0.125,F85&gt;=1.5),5.7,IF(AND(H85&gt;=8.367,D85&gt;=1.65,A85&gt;=5.85,G85&lt;0.082,G85&lt;0.125,F85&gt;=1.5),5.575,IF(AND(A85&gt;=7.1,B85&lt;3.2,H85&lt;16.774,D85&gt;=1.6,G85&gt;=0.125,F85&gt;=1.5),6.3,IF(AND(H85&gt;=15.395,B85&lt;2.85,A85&gt;=5.3,F85&lt;2.5,D85&lt;1.6,G85&gt;=0.125,F85&gt;=1.5),4.8,IF(AND(H85&lt;8.486,B85&gt;=2.85,A85&gt;=5.3,F85&lt;2.5,D85&lt;1.6,G85&gt;=0.125,F85&gt;=1.5),3.85,IF(AND(D85&gt;=2.1,A85&lt;7.1,B85&lt;3.2,H85&lt;16.774,D85&gt;=1.6,G85&gt;=0.125,F85&gt;=1.5),5.5,IF(AND(B85&gt;=2.75,H85&lt;15.395,B85&lt;2.85,A85&gt;=5.3,F85&lt;2.5,D85&lt;1.6,G85&gt;=0.125,F85&gt;=1.5),4.489,IF(AND(H85&gt;=15.168,H85&gt;=8.486,B85&gt;=2.85,A85&gt;=5.3,F85&lt;2.5,D85&lt;1.6,G85&gt;=0.125,F85&gt;=1.5),4.7,IF(AND(G85&gt;=0.519,D85&lt;2.1,A85&lt;7.1,B85&lt;3.2,H85&lt;16.774,D85&gt;=1.6,G85&gt;=0.125,F85&gt;=1.5),4.925,IF(AND(G85&gt;=0.897,B85&lt;2.75,H85&lt;15.395,B85&lt;2.85,A85&gt;=5.3,F85&lt;2.5,D85&lt;1.6,G85&gt;=0.125,F85&gt;=1.5),4.567,IF(AND(A85&lt;5.65,H85&lt;15.168,H85&gt;=8.486,B85&gt;=2.85,A85&gt;=5.3,F85&lt;2.5,D85&lt;1.6,G85&gt;=0.125,F85&gt;=1.5),4.5,IF(AND(G85&lt;0.23,G85&lt;0.519,D85&lt;2.1,A85&lt;7.1,B85&lt;3.2,H85&lt;16.774,D85&gt;=1.6,G85&gt;=0.125,F85&gt;=1.5),5,IF(AND(A85&lt;5.9,G85&lt;0.897,B85&lt;2.75,H85&lt;15.395,B85&lt;2.85,A85&gt;=5.3,F85&lt;2.5,D85&lt;1.6,G85&gt;=0.125,F85&gt;=1.5),4.1,IF(AND(A85&gt;=5.9,G85&lt;0.897,B85&lt;2.75,H85&lt;15.395,B85&lt;2.85,A85&gt;=5.3,F85&lt;2.5,D85&lt;1.6,G85&gt;=0.125,F85&gt;=1.5),4.5,IF(AND(A85&lt;6.05,A85&gt;=5.65,H85&lt;15.168,H85&gt;=8.486,B85&gt;=2.85,A85&gt;=5.3,F85&lt;2.5,D85&lt;1.6,G85&gt;=0.125,F85&gt;=1.5),4.2,IF(AND(A85&gt;=6.05,A85&gt;=5.65,H85&lt;15.168,H85&gt;=8.486,B85&gt;=2.85,A85&gt;=5.3,F85&lt;2.5,D85&lt;1.6,G85&gt;=0.125,F85&gt;=1.5),4.35,IF(AND(D85&lt;1.95,G85&gt;=0.23,G85&lt;0.519,D85&lt;2.1,A85&lt;7.1,B85&lt;3.2,H85&lt;16.774,D85&gt;=1.6,G85&gt;=0.125,F85&gt;=1.5),5.3,IF(AND(D85&gt;=1.95,G85&gt;=0.23,G85&lt;0.519,D85&lt;2.1,A85&lt;7.1,B85&lt;3.2,H85&lt;16.774,D85&gt;=1.6,G85&gt;=0.125,F85&gt;=1.5),5.2,"shouldnthappen")))))))))))))))))))))))))))))))))))</f>
        <v>4.1</v>
      </c>
      <c r="R85" s="1" t="n">
        <f aca="false">IF(AND(G85&gt;=0.901,F85&lt;1.5),1.9,IF(AND(H85&lt;5.523,D85&lt;0.35,G85&lt;0.901,F85&lt;1.5),1,IF(AND(B85&lt;3.6,D85&gt;=0.35,G85&lt;0.901,F85&lt;1.5),1.575,IF(AND(B85&gt;=3.6,D85&gt;=0.35,G85&lt;0.901,F85&lt;1.5),1.5,IF(AND(G85&gt;=0.837,D85&lt;1.15,D85&lt;1.45,F85&gt;=1.5),3,IF(AND(G85&gt;=0.66,D85&gt;=1.15,D85&lt;1.45,F85&gt;=1.5),4,IF(AND(F85&gt;=2.5,D85&lt;1.55,D85&gt;=1.45,F85&gt;=1.5),5.025,IF(AND(F85&lt;2.5,D85&gt;=1.55,D85&gt;=1.45,F85&gt;=1.5),4.933,IF(AND(B85&lt;2.45,G85&lt;0.837,D85&lt;1.15,D85&lt;1.45,F85&gt;=1.5),3.3,IF(AND(B85&gt;=2.45,G85&lt;0.837,D85&lt;1.15,D85&lt;1.45,F85&gt;=1.5),3.86,IF(AND(B85&gt;=3.05,F85&lt;2.5,D85&lt;1.55,D85&gt;=1.45,F85&gt;=1.5),4.8,IF(AND(D85&gt;=2.45,F85&gt;=2.5,D85&gt;=1.55,D85&gt;=1.45,F85&gt;=1.5),5.875,IF(AND(H85&lt;13.187,G85&lt;0.217,H85&gt;=5.523,D85&lt;0.35,G85&lt;0.901,F85&lt;1.5),1.4,IF(AND(H85&gt;=13.187,G85&lt;0.217,H85&gt;=5.523,D85&lt;0.35,G85&lt;0.901,F85&lt;1.5),1.5,IF(AND(G85&lt;0.33,G85&gt;=0.217,H85&gt;=5.523,D85&lt;0.35,G85&lt;0.901,F85&lt;1.5),1.28,IF(AND(A85&lt;6.05,D85&lt;1.35,G85&lt;0.66,D85&gt;=1.15,D85&lt;1.45,F85&gt;=1.5),4.175,IF(AND(A85&gt;=6.05,D85&lt;1.35,G85&lt;0.66,D85&gt;=1.15,D85&lt;1.45,F85&gt;=1.5),4.3,IF(AND(A85&lt;5.65,D85&gt;=1.35,G85&lt;0.66,D85&gt;=1.15,D85&lt;1.45,F85&gt;=1.5),3.9,IF(AND(A85&gt;=5.65,D85&gt;=1.35,G85&lt;0.66,D85&gt;=1.15,D85&lt;1.45,F85&gt;=1.5),4.52,IF(AND(A85&lt;6.25,B85&lt;3.05,F85&lt;2.5,D85&lt;1.55,D85&gt;=1.45,F85&gt;=1.5),4.5,IF(AND(A85&gt;=6.25,B85&lt;3.05,F85&lt;2.5,D85&lt;1.55,D85&gt;=1.45,F85&gt;=1.5),4.675,IF(AND(A85&gt;=7.25,D85&lt;2.45,F85&gt;=2.5,D85&gt;=1.55,D85&gt;=1.45,F85&gt;=1.5),6.433,IF(AND(D85&gt;=0.25,G85&gt;=0.33,G85&gt;=0.217,H85&gt;=5.523,D85&lt;0.35,G85&lt;0.901,F85&lt;1.5),1.4,IF(AND(A85&lt;6.15,A85&lt;7.25,D85&lt;2.45,F85&gt;=2.5,D85&gt;=1.55,D85&gt;=1.45,F85&gt;=1.5),5.025,IF(AND(H85&lt;6.439,D85&lt;0.25,G85&gt;=0.33,G85&gt;=0.217,H85&gt;=5.523,D85&lt;0.35,G85&lt;0.901,F85&lt;1.5),1.5,IF(AND(H85&gt;=6.439,D85&lt;0.25,G85&gt;=0.33,G85&gt;=0.217,H85&gt;=5.523,D85&lt;0.35,G85&lt;0.901,F85&lt;1.5),1.38,IF(AND(H85&gt;=13.711,A85&gt;=6.15,A85&lt;7.25,D85&lt;2.45,F85&gt;=2.5,D85&gt;=1.55,D85&gt;=1.45,F85&gt;=1.5),5.68,IF(AND(B85&gt;=3.3,H85&lt;13.711,A85&gt;=6.15,A85&lt;7.25,D85&lt;2.45,F85&gt;=2.5,D85&gt;=1.55,D85&gt;=1.45,F85&gt;=1.5),5.6,IF(AND(G85&lt;0.093,B85&lt;3.3,H85&lt;13.711,A85&gt;=6.15,A85&lt;7.25,D85&lt;2.45,F85&gt;=2.5,D85&gt;=1.55,D85&gt;=1.45,F85&gt;=1.5),5.56,IF(AND(D85&lt;1.95,G85&gt;=0.093,B85&lt;3.3,H85&lt;13.711,A85&gt;=6.15,A85&lt;7.25,D85&lt;2.45,F85&gt;=2.5,D85&gt;=1.55,D85&gt;=1.45,F85&gt;=1.5),5.3,IF(AND(B85&lt;3.15,D85&gt;=1.95,G85&gt;=0.093,B85&lt;3.3,H85&lt;13.711,A85&gt;=6.15,A85&lt;7.25,D85&lt;2.45,F85&gt;=2.5,D85&gt;=1.55,D85&gt;=1.45,F85&gt;=1.5),5.1,IF(AND(B85&gt;=3.15,D85&gt;=1.95,G85&gt;=0.093,B85&lt;3.3,H85&lt;13.711,A85&gt;=6.15,A85&lt;7.25,D85&lt;2.45,F85&gt;=2.5,D85&gt;=1.55,D85&gt;=1.45,F85&gt;=1.5),5.15,"shouldnthappen"))))))))))))))))))))))))))))))))</f>
        <v>4.175</v>
      </c>
      <c r="S85" s="1" t="n">
        <f aca="false">IF(AND(G85&gt;=0.859,D85&gt;=0.35,F85&lt;1.5),1.9,IF(AND(D85&lt;1.75,F85&gt;=2.5,F85&gt;=1.5),4.867,IF(AND(H85&lt;8.42,A85&lt;5.05,D85&lt;0.35,F85&lt;1.5),1.42,IF(AND(H85&gt;=14.877,A85&gt;=5.05,D85&lt;0.35,F85&lt;1.5),1.3,IF(AND(B85&lt;3.35,G85&lt;0.859,D85&gt;=0.35,F85&lt;1.5),1.7,IF(AND(B85&gt;=3.35,G85&lt;0.859,D85&gt;=0.35,F85&lt;1.5),1.5,IF(AND(A85&gt;=6.05,B85&lt;2.75,F85&lt;2.5,F85&gt;=1.5),4.733,IF(AND(G85&gt;=0.68,B85&gt;=2.75,F85&lt;2.5,F85&gt;=1.5),4.025,IF(AND(H85&gt;=16.284,D85&gt;=1.75,F85&gt;=2.5,F85&gt;=1.5),6.6,IF(AND(A85&lt;4.35,H85&gt;=8.42,A85&lt;5.05,D85&lt;0.35,F85&lt;1.5),1.1,IF(AND(G85&gt;=0.948,H85&lt;14.877,A85&gt;=5.05,D85&lt;0.35,F85&lt;1.5),1.7,IF(AND(A85&lt;5.3,A85&lt;6.05,B85&lt;2.75,F85&lt;2.5,F85&gt;=1.5),3,IF(AND(H85&gt;=15.168,G85&lt;0.68,B85&gt;=2.75,F85&lt;2.5,F85&gt;=1.5),4.75,IF(AND(H85&gt;=14.005,A85&gt;=4.35,H85&gt;=8.42,A85&lt;5.05,D85&lt;0.35,F85&lt;1.5),1.375,IF(AND(A85&gt;=5.55,G85&lt;0.948,H85&lt;14.877,A85&gt;=5.05,D85&lt;0.35,F85&lt;1.5),1.7,IF(AND(H85&lt;12.363,A85&gt;=5.3,A85&lt;6.05,B85&lt;2.75,F85&lt;2.5,F85&gt;=1.5),3.825,IF(AND(H85&gt;=12.363,A85&gt;=5.3,A85&lt;6.05,B85&lt;2.75,F85&lt;2.5,F85&gt;=1.5),4.033,IF(AND(H85&gt;=14.508,H85&lt;15.168,G85&lt;0.68,B85&gt;=2.75,F85&lt;2.5,F85&gt;=1.5),4.2,IF(AND(D85&gt;=2.35,D85&gt;=2.2,H85&lt;16.284,D85&gt;=1.75,F85&gt;=2.5,F85&gt;=1.5),5.267,IF(AND(G85&lt;0.231,H85&lt;14.005,A85&gt;=4.35,H85&gt;=8.42,A85&lt;5.05,D85&lt;0.35,F85&lt;1.5),1.4,IF(AND(H85&gt;=14.494,A85&lt;5.55,G85&lt;0.948,H85&lt;14.877,A85&gt;=5.05,D85&lt;0.35,F85&lt;1.5),1.6,IF(AND(A85&lt;6.1,H85&lt;14.508,H85&lt;15.168,G85&lt;0.68,B85&gt;=2.75,F85&lt;2.5,F85&gt;=1.5),4.5,IF(AND(A85&lt;6.1,H85&lt;11.8,D85&lt;2.2,H85&lt;16.284,D85&gt;=1.75,F85&gt;=2.5,F85&gt;=1.5),4.95,IF(AND(A85&gt;=6.1,H85&lt;11.8,D85&lt;2.2,H85&lt;16.284,D85&gt;=1.75,F85&gt;=2.5,F85&gt;=1.5),5.333,IF(AND(B85&lt;2.75,H85&gt;=11.8,D85&lt;2.2,H85&lt;16.284,D85&gt;=1.75,F85&gt;=2.5,F85&gt;=1.5),5.1,IF(AND(B85&gt;=3.15,D85&lt;2.35,D85&gt;=2.2,H85&lt;16.284,D85&gt;=1.75,F85&gt;=2.5,F85&gt;=1.5),5.5,IF(AND(B85&gt;=3.35,G85&gt;=0.231,H85&lt;14.005,A85&gt;=4.35,H85&gt;=8.42,A85&lt;5.05,D85&lt;0.35,F85&lt;1.5),1.3,IF(AND(H85&lt;13.869,H85&lt;14.494,A85&lt;5.55,G85&lt;0.948,H85&lt;14.877,A85&gt;=5.05,D85&lt;0.35,F85&lt;1.5),1.5,IF(AND(H85&gt;=13.869,H85&lt;14.494,A85&lt;5.55,G85&lt;0.948,H85&lt;14.877,A85&gt;=5.05,D85&lt;0.35,F85&lt;1.5),1.4,IF(AND(G85&lt;0.636,A85&gt;=6.1,H85&lt;14.508,H85&lt;15.168,G85&lt;0.68,B85&gt;=2.75,F85&lt;2.5,F85&gt;=1.5),4.68,IF(AND(G85&gt;=0.636,A85&gt;=6.1,H85&lt;14.508,H85&lt;15.168,G85&lt;0.68,B85&gt;=2.75,F85&lt;2.5,F85&gt;=1.5),4.4,IF(AND(B85&lt;2.85,B85&gt;=2.75,H85&gt;=11.8,D85&lt;2.2,H85&lt;16.284,D85&gt;=1.75,F85&gt;=2.5,F85&gt;=1.5),6.7,IF(AND(H85&lt;10.626,B85&lt;3.15,D85&lt;2.35,D85&gt;=2.2,H85&lt;16.284,D85&gt;=1.75,F85&gt;=2.5,F85&gt;=1.5),5.1,IF(AND(H85&gt;=10.626,B85&lt;3.15,D85&lt;2.35,D85&gt;=2.2,H85&lt;16.284,D85&gt;=1.75,F85&gt;=2.5,F85&gt;=1.5),5.2,IF(AND(G85&lt;0.378,B85&lt;3.35,G85&gt;=0.231,H85&lt;14.005,A85&gt;=4.35,H85&gt;=8.42,A85&lt;5.05,D85&lt;0.35,F85&lt;1.5),1.2,IF(AND(G85&gt;=0.378,B85&lt;3.35,G85&gt;=0.231,H85&lt;14.005,A85&gt;=4.35,H85&gt;=8.42,A85&lt;5.05,D85&lt;0.35,F85&lt;1.5),1.3,IF(AND(A85&lt;6.2,B85&gt;=2.85,B85&gt;=2.75,H85&gt;=11.8,D85&lt;2.2,H85&lt;16.284,D85&gt;=1.75,F85&gt;=2.5,F85&gt;=1.5),4.9,IF(AND(G85&lt;0.388,A85&gt;=6.2,B85&gt;=2.85,B85&gt;=2.75,H85&gt;=11.8,D85&lt;2.2,H85&lt;16.284,D85&gt;=1.75,F85&gt;=2.5,F85&gt;=1.5),5.52,IF(AND(G85&gt;=0.388,A85&gt;=6.2,B85&gt;=2.85,B85&gt;=2.75,H85&gt;=11.8,D85&lt;2.2,H85&lt;16.284,D85&gt;=1.75,F85&gt;=2.5,F85&gt;=1.5),5.7,"shouldnthappen")))))))))))))))))))))))))))))))))))))))</f>
        <v>3.825</v>
      </c>
      <c r="T85" s="1" t="n">
        <f aca="false">IF(AND(D85&gt;=0.8,A85&lt;5.45),3.7,IF(AND(D85&gt;=0.35,D85&lt;0.8,A85&lt;5.45),1.56,IF(AND(G85&lt;0.164,F85&lt;2.5,A85&gt;=5.45),1.6,IF(AND(H85&gt;=16.718,F85&gt;=2.5,A85&gt;=5.45),6.4,IF(AND(G85&gt;=0.719,H85&lt;16.718,F85&gt;=2.5,A85&gt;=5.45),5.05,IF(AND(A85&lt;4.35,A85&lt;5.05,D85&lt;0.35,D85&lt;0.8,A85&lt;5.45),1.1,IF(AND(H85&gt;=14.494,A85&gt;=5.05,D85&lt;0.35,D85&lt;0.8,A85&lt;5.45),1.6,IF(AND(G85&lt;0.338,D85&lt;1.25,G85&gt;=0.164,F85&lt;2.5,A85&gt;=5.45),4.1,IF(AND(H85&lt;8.397,D85&gt;=1.25,G85&gt;=0.164,F85&lt;2.5,A85&gt;=5.45),4,IF(AND(H85&lt;11.031,H85&lt;14.494,A85&gt;=5.05,D85&lt;0.35,D85&lt;0.8,A85&lt;5.45),1.5,IF(AND(H85&gt;=11.031,H85&lt;14.494,A85&gt;=5.05,D85&lt;0.35,D85&lt;0.8,A85&lt;5.45),1.44,IF(AND(B85&lt;2.65,H85&gt;=8.397,D85&gt;=1.25,G85&gt;=0.164,F85&lt;2.5,A85&gt;=5.45),4.767,IF(AND(H85&lt;7.388,G85&lt;0.487,G85&lt;0.719,H85&lt;16.718,F85&gt;=2.5,A85&gt;=5.45),5.067,IF(AND(G85&lt;0.533,G85&gt;=0.487,G85&lt;0.719,H85&lt;16.718,F85&gt;=2.5,A85&gt;=5.45),5.8,IF(AND(G85&gt;=0.533,G85&gt;=0.487,G85&lt;0.719,H85&lt;16.718,F85&gt;=2.5,A85&gt;=5.45),5.86,IF(AND(B85&lt;3.25,A85&gt;=4.95,A85&gt;=4.35,A85&lt;5.05,D85&lt;0.35,D85&lt;0.8,A85&lt;5.45),1.2,IF(AND(A85&lt;5.6,H85&lt;11.218,G85&gt;=0.338,D85&lt;1.25,G85&gt;=0.164,F85&lt;2.5,A85&gt;=5.45),3.7,IF(AND(A85&gt;=5.6,H85&lt;11.218,G85&gt;=0.338,D85&lt;1.25,G85&gt;=0.164,F85&lt;2.5,A85&gt;=5.45),3.5,IF(AND(H85&lt;12.668,H85&gt;=11.218,G85&gt;=0.338,D85&lt;1.25,G85&gt;=0.164,F85&lt;2.5,A85&gt;=5.45),3.9,IF(AND(H85&gt;=12.668,H85&gt;=11.218,G85&gt;=0.338,D85&lt;1.25,G85&gt;=0.164,F85&lt;2.5,A85&gt;=5.45),4,IF(AND(H85&gt;=15.705,B85&gt;=2.65,H85&gt;=8.397,D85&gt;=1.25,G85&gt;=0.164,F85&lt;2.5,A85&gt;=5.45),4.8,IF(AND(B85&lt;2.75,H85&gt;=7.388,G85&lt;0.487,G85&lt;0.719,H85&lt;16.718,F85&gt;=2.5,A85&gt;=5.45),5.26,IF(AND(B85&lt;2.95,A85&lt;4.5,A85&lt;4.95,A85&gt;=4.35,A85&lt;5.05,D85&lt;0.35,D85&lt;0.8,A85&lt;5.45),1.4,IF(AND(B85&gt;=2.95,A85&lt;4.5,A85&lt;4.95,A85&gt;=4.35,A85&lt;5.05,D85&lt;0.35,D85&lt;0.8,A85&lt;5.45),1.3,IF(AND(H85&gt;=13.924,A85&gt;=4.5,A85&lt;4.95,A85&gt;=4.35,A85&lt;5.05,D85&lt;0.35,D85&lt;0.8,A85&lt;5.45),1.5,IF(AND(G85&lt;0.252,B85&gt;=3.25,A85&gt;=4.95,A85&gt;=4.35,A85&lt;5.05,D85&lt;0.35,D85&lt;0.8,A85&lt;5.45),1.4,IF(AND(G85&gt;=0.252,B85&gt;=3.25,A85&gt;=4.95,A85&gt;=4.35,A85&lt;5.05,D85&lt;0.35,D85&lt;0.8,A85&lt;5.45),1.32,IF(AND(G85&gt;=0.473,H85&lt;15.705,B85&gt;=2.65,H85&gt;=8.397,D85&gt;=1.25,G85&gt;=0.164,F85&lt;2.5,A85&gt;=5.45),4.7,IF(AND(B85&gt;=3.15,B85&gt;=2.75,H85&gt;=7.388,G85&lt;0.487,G85&lt;0.719,H85&lt;16.718,F85&gt;=2.5,A85&gt;=5.45),5.7,IF(AND(B85&lt;3.15,H85&lt;13.924,A85&gt;=4.5,A85&lt;4.95,A85&gt;=4.35,A85&lt;5.05,D85&lt;0.35,D85&lt;0.8,A85&lt;5.45),1.433,IF(AND(B85&gt;=3.15,H85&lt;13.924,A85&gt;=4.5,A85&lt;4.95,A85&gt;=4.35,A85&lt;5.05,D85&lt;0.35,D85&lt;0.8,A85&lt;5.45),1.4,IF(AND(H85&gt;=14.81,G85&lt;0.473,H85&lt;15.705,B85&gt;=2.65,H85&gt;=8.397,D85&gt;=1.25,G85&gt;=0.164,F85&lt;2.5,A85&gt;=5.45),4.2,IF(AND(A85&lt;6.65,B85&lt;3.15,B85&gt;=2.75,H85&gt;=7.388,G85&lt;0.487,G85&lt;0.719,H85&lt;16.718,F85&gt;=2.5,A85&gt;=5.45),5.6,IF(AND(A85&gt;=6.65,B85&lt;3.15,B85&gt;=2.75,H85&gt;=7.388,G85&lt;0.487,G85&lt;0.719,H85&lt;16.718,F85&gt;=2.5,A85&gt;=5.45),5.4,IF(AND(A85&lt;6.15,H85&lt;14.81,G85&lt;0.473,H85&lt;15.705,B85&gt;=2.65,H85&gt;=8.397,D85&gt;=1.25,G85&gt;=0.164,F85&lt;2.5,A85&gt;=5.45),4.5,IF(AND(A85&gt;=6.15,H85&lt;14.81,G85&lt;0.473,H85&lt;15.705,B85&gt;=2.65,H85&gt;=8.397,D85&gt;=1.25,G85&gt;=0.164,F85&lt;2.5,A85&gt;=5.45),4.4,"shouldnthappen"))))))))))))))))))))))))))))))))))))</f>
        <v>3.9</v>
      </c>
      <c r="U85" s="1" t="n">
        <f aca="false">IF(AND(G85&gt;=0.934,F85&lt;1.5),1.7,IF(AND(D85&lt;0.15,D85&lt;0.25,G85&lt;0.934,F85&lt;1.5),1.38,IF(AND(H85&gt;=14.379,D85&gt;=0.25,G85&lt;0.934,F85&lt;1.5),1.7,IF(AND(A85&lt;5.3,D85&lt;1.35,F85&lt;2.5,F85&gt;=1.5),3.15,IF(AND(H85&lt;7.148,D85&gt;=1.35,F85&lt;2.5,F85&gt;=1.5),3.9,IF(AND(G85&lt;0.352,A85&lt;6.15,F85&gt;=2.5,F85&gt;=1.5),4.5,IF(AND(G85&gt;=0.352,A85&lt;6.15,F85&gt;=2.5,F85&gt;=1.5),4.92,IF(AND(B85&lt;2.85,A85&gt;=6.15,F85&gt;=2.5,F85&gt;=1.5),6.2,IF(AND(D85&gt;=0.45,H85&lt;14.379,D85&gt;=0.25,G85&lt;0.934,F85&lt;1.5),1.65,IF(AND(G85&gt;=0.857,A85&gt;=5.3,D85&lt;1.35,F85&lt;2.5,F85&gt;=1.5),4.3,IF(AND(A85&gt;=7.25,B85&gt;=2.85,A85&gt;=6.15,F85&gt;=2.5,F85&gt;=1.5),6.425,IF(AND(H85&lt;9.499,A85&lt;5.05,D85&gt;=0.15,D85&lt;0.25,G85&lt;0.934,F85&lt;1.5),1.4,IF(AND(A85&gt;=5.45,A85&gt;=5.05,D85&gt;=0.15,D85&lt;0.25,G85&lt;0.934,F85&lt;1.5),1.3,IF(AND(B85&gt;=4.15,D85&lt;0.45,H85&lt;14.379,D85&gt;=0.25,G85&lt;0.934,F85&lt;1.5),1.5,IF(AND(A85&gt;=5.75,G85&lt;0.857,A85&gt;=5.3,D85&lt;1.35,F85&lt;2.5,F85&gt;=1.5),4.02,IF(AND(A85&lt;6.65,G85&lt;0.333,H85&gt;=7.148,D85&gt;=1.35,F85&lt;2.5,F85&gt;=1.5),4.475,IF(AND(A85&gt;=6.65,G85&lt;0.333,H85&gt;=7.148,D85&gt;=1.35,F85&lt;2.5,F85&gt;=1.5),4.8,IF(AND(D85&gt;=1.45,G85&gt;=0.333,H85&gt;=7.148,D85&gt;=1.35,F85&lt;2.5,F85&gt;=1.5),4.85,IF(AND(G85&gt;=0.861,A85&lt;7.25,B85&gt;=2.85,A85&gt;=6.15,F85&gt;=2.5,F85&gt;=1.5),5.2,IF(AND(G85&lt;0.571,H85&gt;=9.499,A85&lt;5.05,D85&gt;=0.15,D85&lt;0.25,G85&lt;0.934,F85&lt;1.5),1.2,IF(AND(G85&gt;=0.571,H85&gt;=9.499,A85&lt;5.05,D85&gt;=0.15,D85&lt;0.25,G85&lt;0.934,F85&lt;1.5),1.3,IF(AND(H85&lt;9.283,A85&lt;5.45,A85&gt;=5.05,D85&gt;=0.15,D85&lt;0.25,G85&lt;0.934,F85&lt;1.5),1.5,IF(AND(H85&gt;=9.283,A85&lt;5.45,A85&gt;=5.05,D85&gt;=0.15,D85&lt;0.25,G85&lt;0.934,F85&lt;1.5),1.425,IF(AND(A85&lt;4.9,B85&lt;4.15,D85&lt;0.45,H85&lt;14.379,D85&gt;=0.25,G85&lt;0.934,F85&lt;1.5),1.4,IF(AND(A85&gt;=4.9,B85&lt;4.15,D85&lt;0.45,H85&lt;14.379,D85&gt;=0.25,G85&lt;0.934,F85&lt;1.5),1.325,IF(AND(G85&lt;0.572,A85&lt;5.75,G85&lt;0.857,A85&gt;=5.3,D85&lt;1.35,F85&lt;2.5,F85&gt;=1.5),3.65,IF(AND(G85&gt;=0.572,A85&lt;5.75,G85&lt;0.857,A85&gt;=5.3,D85&lt;1.35,F85&lt;2.5,F85&gt;=1.5),3.9,IF(AND(A85&lt;6.75,D85&lt;1.45,G85&gt;=0.333,H85&gt;=7.148,D85&gt;=1.35,F85&lt;2.5,F85&gt;=1.5),4.4,IF(AND(A85&gt;=6.75,D85&lt;1.45,G85&gt;=0.333,H85&gt;=7.148,D85&gt;=1.35,F85&lt;2.5,F85&gt;=1.5),4.78,IF(AND(A85&lt;6.6,B85&lt;3.25,G85&lt;0.861,A85&lt;7.25,B85&gt;=2.85,A85&gt;=6.15,F85&gt;=2.5,F85&gt;=1.5),5.333,IF(AND(H85&lt;11.461,B85&gt;=3.25,G85&lt;0.861,A85&lt;7.25,B85&gt;=2.85,A85&gt;=6.15,F85&gt;=2.5,F85&gt;=1.5),6.025,IF(AND(H85&gt;=11.461,B85&gt;=3.25,G85&lt;0.861,A85&lt;7.25,B85&gt;=2.85,A85&gt;=6.15,F85&gt;=2.5,F85&gt;=1.5),5.667,IF(AND(H85&gt;=14.564,A85&gt;=6.6,B85&lt;3.25,G85&lt;0.861,A85&lt;7.25,B85&gt;=2.85,A85&gt;=6.15,F85&gt;=2.5,F85&gt;=1.5),5.4,IF(AND(D85&gt;=2.35,H85&lt;14.564,A85&gt;=6.6,B85&lt;3.25,G85&lt;0.861,A85&lt;7.25,B85&gt;=2.85,A85&gt;=6.15,F85&gt;=2.5,F85&gt;=1.5),5.6,IF(AND(A85&lt;6.85,D85&lt;2.35,H85&lt;14.564,A85&gt;=6.6,B85&lt;3.25,G85&lt;0.861,A85&lt;7.25,B85&gt;=2.85,A85&gt;=6.15,F85&gt;=2.5,F85&gt;=1.5),5.9,IF(AND(A85&gt;=6.85,D85&lt;2.35,H85&lt;14.564,A85&gt;=6.6,B85&lt;3.25,G85&lt;0.861,A85&lt;7.25,B85&gt;=2.85,A85&gt;=6.15,F85&gt;=2.5,F85&gt;=1.5),5.78,"shouldnthappen"))))))))))))))))))))))))))))))))))))</f>
        <v>4.02</v>
      </c>
      <c r="V85" s="1" t="n">
        <f aca="false">IF(AND(H85&lt;5.748,A85&lt;5.05,D85&lt;0.75),1,IF(AND(B85&lt;3.15,H85&gt;=5.748,A85&lt;5.05,D85&lt;0.75),1.475,IF(AND(G85&gt;=0.801,D85&lt;0.25,A85&gt;=5.05,D85&lt;0.75),1.7,IF(AND(D85&gt;=0.45,D85&gt;=0.25,A85&gt;=5.05,D85&lt;0.75),1.7,IF(AND(B85&lt;2.35,F85&lt;2.5,B85&lt;2.75,D85&gt;=0.75),4.16,IF(AND(D85&lt;1.75,F85&gt;=2.5,B85&lt;2.75,D85&gt;=0.75),4.875,IF(AND(D85&gt;=1.75,F85&gt;=2.5,B85&lt;2.75,D85&gt;=0.75),5.333,IF(AND(H85&gt;=16.284,D85&gt;=1.55,B85&gt;=2.75,D85&gt;=0.75),6.6,IF(AND(H85&gt;=14.144,B85&gt;=3.15,H85&gt;=5.748,A85&lt;5.05,D85&lt;0.75),1.3,IF(AND(A85&lt;5.45,G85&lt;0.801,D85&lt;0.25,A85&gt;=5.05,D85&lt;0.75),1.5,IF(AND(A85&gt;=5.45,G85&lt;0.801,D85&lt;0.25,A85&gt;=5.05,D85&lt;0.75),1.34,IF(AND(B85&lt;3.75,D85&lt;0.45,D85&gt;=0.25,A85&gt;=5.05,D85&lt;0.75),1.467,IF(AND(B85&gt;=3.75,D85&lt;0.45,D85&gt;=0.25,A85&gt;=5.05,D85&lt;0.75),1.767,IF(AND(G85&gt;=0.896,B85&gt;=2.35,F85&lt;2.5,B85&lt;2.75,D85&gt;=0.75),4.9,IF(AND(H85&lt;15.504,D85&lt;1.35,D85&lt;1.55,B85&gt;=2.75,D85&gt;=0.75),4.2,IF(AND(H85&gt;=15.504,D85&lt;1.35,D85&lt;1.55,B85&gt;=2.75,D85&gt;=0.75),4.6,IF(AND(H85&lt;9.767,D85&gt;=1.35,D85&lt;1.55,B85&gt;=2.75,D85&gt;=0.75),5.1,IF(AND(A85&lt;4.5,H85&lt;14.144,B85&gt;=3.15,H85&gt;=5.748,A85&lt;5.05,D85&lt;0.75),1.3,IF(AND(A85&gt;=4.5,H85&lt;14.144,B85&gt;=3.15,H85&gt;=5.748,A85&lt;5.05,D85&lt;0.75),1.4,IF(AND(D85&gt;=1.15,G85&lt;0.896,B85&gt;=2.35,F85&lt;2.5,B85&lt;2.75,D85&gt;=0.75),4.04,IF(AND(B85&lt;2.9,H85&gt;=9.767,D85&gt;=1.35,D85&lt;1.55,B85&gt;=2.75,D85&gt;=0.75),4.8,IF(AND(D85&lt;1.7,A85&gt;=7.05,H85&lt;16.284,D85&gt;=1.55,B85&gt;=2.75,D85&gt;=0.75),5.8,IF(AND(D85&gt;=1.7,A85&gt;=7.05,H85&lt;16.284,D85&gt;=1.55,B85&gt;=2.75,D85&gt;=0.75),6.3,IF(AND(B85&lt;2.45,D85&lt;1.15,G85&lt;0.896,B85&gt;=2.35,F85&lt;2.5,B85&lt;2.75,D85&gt;=0.75),3.767,IF(AND(B85&gt;=2.45,D85&lt;1.15,G85&lt;0.896,B85&gt;=2.35,F85&lt;2.5,B85&lt;2.75,D85&gt;=0.75),3.167,IF(AND(B85&gt;=3.15,B85&gt;=2.9,H85&gt;=9.767,D85&gt;=1.35,D85&lt;1.55,B85&gt;=2.75,D85&gt;=0.75),4.7,IF(AND(D85&lt;1.9,D85&lt;2.05,A85&lt;7.05,H85&lt;16.284,D85&gt;=1.55,B85&gt;=2.75,D85&gt;=0.75),4.82,IF(AND(D85&gt;=1.9,D85&lt;2.05,A85&lt;7.05,H85&lt;16.284,D85&gt;=1.55,B85&gt;=2.75,D85&gt;=0.75),5.067,IF(AND(H85&lt;12.721,B85&lt;3.15,B85&gt;=2.9,H85&gt;=9.767,D85&gt;=1.35,D85&lt;1.55,B85&gt;=2.75,D85&gt;=0.75),4.5,IF(AND(H85&gt;=12.721,B85&lt;3.15,B85&gt;=2.9,H85&gt;=9.767,D85&gt;=1.35,D85&lt;1.55,B85&gt;=2.75,D85&gt;=0.75),4.433,IF(AND(H85&lt;9.525,G85&lt;0.364,D85&gt;=2.05,A85&lt;7.05,H85&lt;16.284,D85&gt;=1.55,B85&gt;=2.75,D85&gt;=0.75),5.1,IF(AND(A85&lt;6.25,G85&gt;=0.364,D85&gt;=2.05,A85&lt;7.05,H85&lt;16.284,D85&gt;=1.55,B85&gt;=2.75,D85&gt;=0.75),5.4,IF(AND(H85&lt;10.898,H85&gt;=9.525,G85&lt;0.364,D85&gt;=2.05,A85&lt;7.05,H85&lt;16.284,D85&gt;=1.55,B85&gt;=2.75,D85&gt;=0.75),5.6,IF(AND(H85&lt;8.711,A85&gt;=6.25,G85&gt;=0.364,D85&gt;=2.05,A85&lt;7.05,H85&lt;16.284,D85&gt;=1.55,B85&gt;=2.75,D85&gt;=0.75),5.7,IF(AND(H85&gt;=8.711,A85&gt;=6.25,G85&gt;=0.364,D85&gt;=2.05,A85&lt;7.05,H85&lt;16.284,D85&gt;=1.55,B85&gt;=2.75,D85&gt;=0.75),5.84,IF(AND(D85&lt;2.2,H85&gt;=10.898,H85&gt;=9.525,G85&lt;0.364,D85&gt;=2.05,A85&lt;7.05,H85&lt;16.284,D85&gt;=1.55,B85&gt;=2.75,D85&gt;=0.75),5.4,IF(AND(D85&gt;=2.2,H85&gt;=10.898,H85&gt;=9.525,G85&lt;0.364,D85&gt;=2.05,A85&lt;7.05,H85&lt;16.284,D85&gt;=1.55,B85&gt;=2.75,D85&gt;=0.75),5.3,"shouldnthappen")))))))))))))))))))))))))))))))))))))</f>
        <v>4.04</v>
      </c>
      <c r="W85" s="1" t="n">
        <f aca="false">IF(AND(H85&lt;6.926,D85&gt;=0.35,D85&lt;0.8),1.9,IF(AND(H85&gt;=6.926,D85&gt;=0.35,D85&lt;0.8),1.533,IF(AND(H85&lt;13.492,A85&lt;4.75,D85&lt;0.35,D85&lt;0.8),1.1,IF(AND(H85&gt;=13.492,A85&lt;4.75,D85&lt;0.35,D85&lt;0.8),1.375,IF(AND(B85&lt;2.75,A85&gt;=5.85,F85&lt;2.5,D85&gt;=0.8),4.833,IF(AND(B85&lt;3.3,A85&gt;=7.05,F85&gt;=2.5,D85&gt;=0.8),5.8,IF(AND(B85&gt;=3.3,A85&gt;=7.05,F85&gt;=2.5,D85&gt;=0.8),6.325,IF(AND(D85&gt;=0.25,A85&lt;5.05,A85&gt;=4.75,D85&lt;0.35,D85&lt;0.8),1.3,IF(AND(B85&lt;3.6,A85&gt;=5.05,A85&gt;=4.75,D85&lt;0.35,D85&lt;0.8),1.4,IF(AND(H85&lt;10.194,G85&lt;0.412,A85&lt;5.85,F85&lt;2.5,D85&gt;=0.8),4.133,IF(AND(H85&gt;=10.194,G85&lt;0.412,A85&lt;5.85,F85&lt;2.5,D85&gt;=0.8),4.5,IF(AND(A85&lt;5.35,G85&gt;=0.412,A85&lt;5.85,F85&lt;2.5,D85&gt;=0.8),3.15,IF(AND(A85&lt;6.2,B85&gt;=2.75,A85&gt;=5.85,F85&lt;2.5,D85&gt;=0.8),4.3,IF(AND(H85&lt;5.767,A85&lt;6.2,A85&lt;7.05,F85&gt;=2.5,D85&gt;=0.8),4.5,IF(AND(G85&gt;=0.861,A85&gt;=6.2,A85&lt;7.05,F85&gt;=2.5,D85&gt;=0.8),5.2,IF(AND(B85&lt;3.15,D85&lt;0.25,A85&lt;5.05,A85&gt;=4.75,D85&lt;0.35,D85&lt;0.8),1.55,IF(AND(A85&lt;5.45,B85&gt;=3.6,A85&gt;=5.05,A85&gt;=4.75,D85&lt;0.35,D85&lt;0.8),1.5,IF(AND(A85&gt;=5.45,B85&gt;=3.6,A85&gt;=5.05,A85&gt;=4.75,D85&lt;0.35,D85&lt;0.8),1.4,IF(AND(G85&gt;=0.772,A85&gt;=5.35,G85&gt;=0.412,A85&lt;5.85,F85&lt;2.5,D85&gt;=0.8),3.9,IF(AND(D85&gt;=1.45,A85&gt;=6.2,B85&gt;=2.75,A85&gt;=5.85,F85&lt;2.5,D85&gt;=0.8),4.775,IF(AND(G85&lt;0.5,H85&gt;=5.767,A85&lt;6.2,A85&lt;7.05,F85&gt;=2.5,D85&gt;=0.8),5.1,IF(AND(G85&gt;=0.5,H85&gt;=5.767,A85&lt;6.2,A85&lt;7.05,F85&gt;=2.5,D85&gt;=0.8),4.95,IF(AND(B85&gt;=3.25,G85&lt;0.861,A85&gt;=6.2,A85&lt;7.05,F85&gt;=2.5,D85&gt;=0.8),5.75,IF(AND(A85&lt;4.95,B85&gt;=3.15,D85&lt;0.25,A85&lt;5.05,A85&gt;=4.75,D85&lt;0.35,D85&lt;0.8),1.4,IF(AND(A85&lt;5.65,G85&lt;0.772,A85&gt;=5.35,G85&gt;=0.412,A85&lt;5.85,F85&lt;2.5,D85&gt;=0.8),3.6,IF(AND(A85&gt;=5.65,G85&lt;0.772,A85&gt;=5.35,G85&gt;=0.412,A85&lt;5.85,F85&lt;2.5,D85&gt;=0.8),3.5,IF(AND(B85&gt;=3.15,D85&lt;1.45,A85&gt;=6.2,B85&gt;=2.75,A85&gt;=5.85,F85&lt;2.5,D85&gt;=0.8),4.7,IF(AND(A85&gt;=6.65,B85&lt;3.25,G85&lt;0.861,A85&gt;=6.2,A85&lt;7.05,F85&gt;=2.5,D85&gt;=0.8),5.567,IF(AND(H85&lt;9.499,A85&gt;=4.95,B85&gt;=3.15,D85&lt;0.25,A85&lt;5.05,A85&gt;=4.75,D85&lt;0.35,D85&lt;0.8),1.4,IF(AND(H85&gt;=9.499,A85&gt;=4.95,B85&gt;=3.15,D85&lt;0.25,A85&lt;5.05,A85&gt;=4.75,D85&lt;0.35,D85&lt;0.8),1.2,IF(AND(G85&lt;0.765,B85&lt;3.15,D85&lt;1.45,A85&gt;=6.2,B85&gt;=2.75,A85&gt;=5.85,F85&lt;2.5,D85&gt;=0.8),4.4,IF(AND(G85&gt;=0.765,B85&lt;3.15,D85&lt;1.45,A85&gt;=6.2,B85&gt;=2.75,A85&gt;=5.85,F85&lt;2.5,D85&gt;=0.8),4.6,IF(AND(H85&lt;10.667,A85&lt;6.65,B85&lt;3.25,G85&lt;0.861,A85&gt;=6.2,A85&lt;7.05,F85&gt;=2.5,D85&gt;=0.8),5.167,IF(AND(G85&lt;0.627,H85&gt;=10.667,A85&lt;6.65,B85&lt;3.25,G85&lt;0.861,A85&gt;=6.2,A85&lt;7.05,F85&gt;=2.5,D85&gt;=0.8),5.64,IF(AND(G85&gt;=0.627,H85&gt;=10.667,A85&lt;6.65,B85&lt;3.25,G85&lt;0.861,A85&gt;=6.2,A85&lt;7.05,F85&gt;=2.5,D85&gt;=0.8),5.1,"shouldnthappen")))))))))))))))))))))))))))))))))))</f>
        <v>3.5</v>
      </c>
      <c r="X85" s="1" t="n">
        <f aca="false">IF(AND(B85&lt;3.05,H85&lt;6.697,A85&lt;5.45),4.1,IF(AND(B85&gt;=3.05,H85&lt;6.697,A85&lt;5.45),1.48,IF(AND(D85&lt;0.7,A85&lt;5.9,A85&gt;=5.45),1.4,IF(AND(A85&lt;4.35,B85&lt;3.3,H85&gt;=6.697,A85&lt;5.45),1.1,IF(AND(G85&lt;0.372,D85&gt;=0.7,A85&lt;5.9,A85&gt;=5.45),4.36,IF(AND(A85&gt;=4.9,A85&gt;=4.35,B85&lt;3.3,H85&gt;=6.697,A85&lt;5.45),1.6,IF(AND(H85&gt;=14.171,A85&lt;5.15,B85&gt;=3.3,H85&gt;=6.697,A85&lt;5.45),1.6,IF(AND(G85&lt;0.451,A85&gt;=5.15,B85&gt;=3.3,H85&gt;=6.697,A85&lt;5.45),1.367,IF(AND(G85&gt;=0.451,A85&gt;=5.15,B85&gt;=3.3,H85&gt;=6.697,A85&lt;5.45),1.5,IF(AND(G85&lt;0.332,D85&lt;1.45,F85&lt;2.5,A85&gt;=5.9,A85&gt;=5.45),4.35,IF(AND(A85&lt;6.15,D85&gt;=1.45,F85&lt;2.5,A85&gt;=5.9,A85&gt;=5.45),5.1,IF(AND(D85&gt;=2.4,G85&lt;0.432,F85&gt;=2.5,A85&gt;=5.9,A85&gt;=5.45),5.78,IF(AND(A85&lt;6.15,G85&gt;=0.432,F85&gt;=2.5,A85&gt;=5.9,A85&gt;=5.45),4.9,IF(AND(B85&lt;3.1,A85&lt;4.9,A85&gt;=4.35,B85&lt;3.3,H85&gt;=6.697,A85&lt;5.45),1.4,IF(AND(B85&gt;=3.1,A85&lt;4.9,A85&gt;=4.35,B85&lt;3.3,H85&gt;=6.697,A85&lt;5.45),1.3,IF(AND(G85&lt;0.343,H85&lt;14.171,A85&lt;5.15,B85&gt;=3.3,H85&gt;=6.697,A85&lt;5.45),1.433,IF(AND(G85&gt;=0.343,H85&lt;14.171,A85&lt;5.15,B85&gt;=3.3,H85&gt;=6.697,A85&lt;5.45),1.525,IF(AND(D85&lt;1.05,B85&lt;2.55,G85&gt;=0.372,D85&gt;=0.7,A85&lt;5.9,A85&gt;=5.45),3.7,IF(AND(H85&lt;10.596,B85&gt;=2.55,G85&gt;=0.372,D85&gt;=0.7,A85&lt;5.9,A85&gt;=5.45),3.525,IF(AND(H85&gt;=10.596,B85&gt;=2.55,G85&gt;=0.372,D85&gt;=0.7,A85&lt;5.9,A85&gt;=5.45),3.9,IF(AND(H85&lt;14.314,G85&gt;=0.332,D85&lt;1.45,F85&lt;2.5,A85&gt;=5.9,A85&gt;=5.45),4.4,IF(AND(H85&gt;=14.314,G85&gt;=0.332,D85&lt;1.45,F85&lt;2.5,A85&gt;=5.9,A85&gt;=5.45),4.7,IF(AND(H85&lt;13.906,A85&gt;=6.15,D85&gt;=1.45,F85&lt;2.5,A85&gt;=5.9,A85&gt;=5.45),4.675,IF(AND(H85&gt;=13.906,A85&gt;=6.15,D85&gt;=1.45,F85&lt;2.5,A85&gt;=5.9,A85&gt;=5.45),4.9,IF(AND(G85&lt;0.093,D85&lt;2.4,G85&lt;0.432,F85&gt;=2.5,A85&gt;=5.9,A85&gt;=5.45),5.6,IF(AND(B85&lt;2.95,A85&gt;=6.15,G85&gt;=0.432,F85&gt;=2.5,A85&gt;=5.9,A85&gt;=5.45),5.86,IF(AND(A85&lt;5.55,D85&gt;=1.05,B85&lt;2.55,G85&gt;=0.372,D85&gt;=0.7,A85&lt;5.9,A85&gt;=5.45),4,IF(AND(A85&gt;=5.55,D85&gt;=1.05,B85&lt;2.55,G85&gt;=0.372,D85&gt;=0.7,A85&lt;5.9,A85&gt;=5.45),3.9,IF(AND(D85&lt;1.7,G85&gt;=0.093,D85&lt;2.4,G85&lt;0.432,F85&gt;=2.5,A85&gt;=5.9,A85&gt;=5.45),5.05,IF(AND(G85&gt;=0.774,B85&gt;=2.95,A85&gt;=6.15,G85&gt;=0.432,F85&gt;=2.5,A85&gt;=5.9,A85&gt;=5.45),5.3,IF(AND(G85&gt;=0.312,D85&gt;=1.7,G85&gt;=0.093,D85&lt;2.4,G85&lt;0.432,F85&gt;=2.5,A85&gt;=5.9,A85&gt;=5.45),5.4,IF(AND(D85&lt;2.45,G85&lt;0.774,B85&gt;=2.95,A85&gt;=6.15,G85&gt;=0.432,F85&gt;=2.5,A85&gt;=5.9,A85&gt;=5.45),5.66,IF(AND(D85&gt;=2.45,G85&lt;0.774,B85&gt;=2.95,A85&gt;=6.15,G85&gt;=0.432,F85&gt;=2.5,A85&gt;=5.9,A85&gt;=5.45),6,IF(AND(G85&gt;=0.301,G85&lt;0.312,D85&gt;=1.7,G85&gt;=0.093,D85&lt;2.4,G85&lt;0.432,F85&gt;=2.5,A85&gt;=5.9,A85&gt;=5.45),5.1,IF(AND(A85&lt;6.45,G85&lt;0.301,G85&lt;0.312,D85&gt;=1.7,G85&gt;=0.093,D85&lt;2.4,G85&lt;0.432,F85&gt;=2.5,A85&gt;=5.9,A85&gt;=5.45),5.3,IF(AND(A85&gt;=6.45,G85&lt;0.301,G85&lt;0.312,D85&gt;=1.7,G85&gt;=0.093,D85&lt;2.4,G85&lt;0.432,F85&gt;=2.5,A85&gt;=5.9,A85&gt;=5.45),5.2,"shouldnthappen"))))))))))))))))))))))))))))))))))))</f>
        <v>3.9</v>
      </c>
      <c r="Y85" s="1" t="n">
        <f aca="false">IF(AND(H85&lt;6.51,F85&lt;1.5),1.8,IF(AND(H85&gt;=16.674,F85&gt;=1.5),6.533,IF(AND(D85&gt;=0.45,H85&gt;=6.51,F85&lt;1.5),1.667,IF(AND(H85&gt;=13.805,G85&lt;0.154,H85&lt;16.674,F85&gt;=1.5),6.7,IF(AND(D85&lt;0.15,A85&lt;5.05,D85&lt;0.45,H85&gt;=6.51,F85&lt;1.5),1.4,IF(AND(H85&gt;=13.586,A85&gt;=5.05,D85&lt;0.45,H85&gt;=6.51,F85&lt;1.5),1.3,IF(AND(F85&lt;2.5,H85&lt;13.805,G85&lt;0.154,H85&lt;16.674,F85&gt;=1.5),4.6,IF(AND(H85&lt;8.929,D85&lt;1.35,G85&gt;=0.154,H85&lt;16.674,F85&gt;=1.5),3.64,IF(AND(G85&lt;0.05,H85&lt;13.586,A85&gt;=5.05,D85&lt;0.45,H85&gt;=6.51,F85&lt;1.5),1.4,IF(AND(G85&gt;=0.107,F85&gt;=2.5,H85&lt;13.805,G85&lt;0.154,H85&lt;16.674,F85&gt;=1.5),5.3,IF(AND(B85&gt;=2.75,H85&gt;=8.929,D85&lt;1.35,G85&gt;=0.154,H85&lt;16.674,F85&gt;=1.5),4.433,IF(AND(D85&gt;=1.55,F85&lt;2.5,D85&gt;=1.35,G85&gt;=0.154,H85&lt;16.674,F85&gt;=1.5),4.975,IF(AND(H85&lt;6.93,F85&gt;=2.5,D85&gt;=1.35,G85&gt;=0.154,H85&lt;16.674,F85&gt;=1.5),4.5,IF(AND(H85&lt;12.675,G85&lt;0.217,D85&gt;=0.15,A85&lt;5.05,D85&lt;0.45,H85&gt;=6.51,F85&lt;1.5),1.4,IF(AND(H85&gt;=12.675,G85&lt;0.217,D85&gt;=0.15,A85&lt;5.05,D85&lt;0.45,H85&gt;=6.51,F85&lt;1.5),1.5,IF(AND(A85&lt;4.65,G85&gt;=0.217,D85&gt;=0.15,A85&lt;5.05,D85&lt;0.45,H85&gt;=6.51,F85&lt;1.5),1.35,IF(AND(D85&lt;0.25,G85&gt;=0.05,H85&lt;13.586,A85&gt;=5.05,D85&lt;0.45,H85&gt;=6.51,F85&lt;1.5),1.467,IF(AND(D85&gt;=0.25,G85&gt;=0.05,H85&lt;13.586,A85&gt;=5.05,D85&lt;0.45,H85&gt;=6.51,F85&lt;1.5),1.5,IF(AND(H85&lt;9.15,G85&lt;0.107,F85&gt;=2.5,H85&lt;13.805,G85&lt;0.154,H85&lt;16.674,F85&gt;=1.5),5.7,IF(AND(H85&gt;=9.15,G85&lt;0.107,F85&gt;=2.5,H85&lt;13.805,G85&lt;0.154,H85&lt;16.674,F85&gt;=1.5),5.6,IF(AND(G85&lt;0.404,B85&lt;2.75,H85&gt;=8.929,D85&lt;1.35,G85&gt;=0.154,H85&lt;16.674,F85&gt;=1.5),4.15,IF(AND(G85&gt;=0.404,B85&lt;2.75,H85&gt;=8.929,D85&lt;1.35,G85&gt;=0.154,H85&lt;16.674,F85&gt;=1.5),3.9,IF(AND(A85&gt;=6.75,D85&lt;1.55,F85&lt;2.5,D85&gt;=1.35,G85&gt;=0.154,H85&lt;16.674,F85&gt;=1.5),4.82,IF(AND(D85&lt;0.25,A85&gt;=4.65,G85&gt;=0.217,D85&gt;=0.15,A85&lt;5.05,D85&lt;0.45,H85&gt;=6.51,F85&lt;1.5),1.325,IF(AND(D85&gt;=0.25,A85&gt;=4.65,G85&gt;=0.217,D85&gt;=0.15,A85&lt;5.05,D85&lt;0.45,H85&gt;=6.51,F85&lt;1.5),1.3,IF(AND(A85&lt;6.55,A85&lt;6.75,D85&lt;1.55,F85&lt;2.5,D85&gt;=1.35,G85&gt;=0.154,H85&lt;16.674,F85&gt;=1.5),4.575,IF(AND(A85&gt;=6.55,A85&lt;6.75,D85&lt;1.55,F85&lt;2.5,D85&gt;=1.35,G85&gt;=0.154,H85&lt;16.674,F85&gt;=1.5),4.4,IF(AND(B85&lt;2.9,D85&lt;2.05,H85&gt;=6.93,F85&gt;=2.5,D85&gt;=1.35,G85&gt;=0.154,H85&lt;16.674,F85&gt;=1.5),5.05,IF(AND(H85&lt;8.884,D85&gt;=2.05,H85&gt;=6.93,F85&gt;=2.5,D85&gt;=1.35,G85&gt;=0.154,H85&lt;16.674,F85&gt;=1.5),5.1,IF(AND(H85&lt;13.711,B85&gt;=2.9,D85&lt;2.05,H85&gt;=6.93,F85&gt;=2.5,D85&gt;=1.35,G85&gt;=0.154,H85&lt;16.674,F85&gt;=1.5),5,IF(AND(H85&gt;=13.711,B85&gt;=2.9,D85&lt;2.05,H85&gt;=6.93,F85&gt;=2.5,D85&gt;=1.35,G85&gt;=0.154,H85&lt;16.674,F85&gt;=1.5),5.8,IF(AND(B85&lt;3.15,H85&gt;=8.884,D85&gt;=2.05,H85&gt;=6.93,F85&gt;=2.5,D85&gt;=1.35,G85&gt;=0.154,H85&lt;16.674,F85&gt;=1.5),5.56,IF(AND(B85&gt;=3.15,H85&gt;=8.884,D85&gt;=2.05,H85&gt;=6.93,F85&gt;=2.5,D85&gt;=1.35,G85&gt;=0.154,H85&lt;16.674,F85&gt;=1.5),5.9,"shouldnthappen")))))))))))))))))))))))))))))))))</f>
        <v>3.9</v>
      </c>
      <c r="Z85" s="1" t="n">
        <f aca="false">IF(AND(F85&gt;=2,B85&gt;=3.35),5.6,IF(AND(A85&lt;6.65,H85&gt;=15.076,B85&lt;3.35),4.8,IF(AND(A85&gt;=6.65,H85&gt;=15.076,B85&lt;3.35),6.15,IF(AND(H85&lt;6.542,F85&lt;2,B85&gt;=3.35),1.767,IF(AND(G85&gt;=0.653,D85&lt;0.75,H85&lt;15.076,B85&lt;3.35),1.55,IF(AND(D85&lt;0.15,G85&lt;0.653,D85&lt;0.75,H85&lt;15.076,B85&lt;3.35),1.1,IF(AND(G85&lt;0.356,A85&lt;5.05,H85&gt;=6.542,F85&lt;2,B85&gt;=3.35),1.4,IF(AND(G85&gt;=0.356,A85&lt;5.05,H85&gt;=6.542,F85&lt;2,B85&gt;=3.35),1.3,IF(AND(G85&gt;=0.566,A85&gt;=5.05,H85&gt;=6.542,F85&lt;2,B85&gt;=3.35),1.6,IF(AND(B85&gt;=3.1,D85&gt;=0.15,G85&lt;0.653,D85&lt;0.75,H85&lt;15.076,B85&lt;3.35),1.367,IF(AND(B85&gt;=2.65,D85&lt;1.45,B85&lt;2.75,D85&gt;=0.75,H85&lt;15.076,B85&lt;3.35),3.96,IF(AND(G85&lt;0.352,D85&gt;=1.45,B85&lt;2.75,D85&gt;=0.75,H85&lt;15.076,B85&lt;3.35),4.5,IF(AND(D85&gt;=1.35,A85&lt;6.2,B85&gt;=2.75,D85&gt;=0.75,H85&lt;15.076,B85&lt;3.35),4.733,IF(AND(A85&lt;4.7,B85&lt;3.1,D85&gt;=0.15,G85&lt;0.653,D85&lt;0.75,H85&lt;15.076,B85&lt;3.35),1.36,IF(AND(A85&gt;=4.7,B85&lt;3.1,D85&gt;=0.15,G85&lt;0.653,D85&lt;0.75,H85&lt;15.076,B85&lt;3.35),1.6,IF(AND(A85&lt;5.2,B85&lt;2.65,D85&lt;1.45,B85&lt;2.75,D85&gt;=0.75,H85&lt;15.076,B85&lt;3.35),3.3,IF(AND(A85&lt;6.5,G85&gt;=0.352,D85&gt;=1.45,B85&lt;2.75,D85&gt;=0.75,H85&lt;15.076,B85&lt;3.35),5,IF(AND(A85&gt;=6.5,G85&gt;=0.352,D85&gt;=1.45,B85&lt;2.75,D85&gt;=0.75,H85&lt;15.076,B85&lt;3.35),5.8,IF(AND(H85&lt;8.486,D85&lt;1.35,A85&lt;6.2,B85&gt;=2.75,D85&gt;=0.75,H85&lt;15.076,B85&lt;3.35),3.975,IF(AND(G85&lt;0.187,F85&lt;2.5,A85&gt;=6.2,B85&gt;=2.75,D85&gt;=0.75,H85&lt;15.076,B85&lt;3.35),5,IF(AND(G85&gt;=0.187,F85&lt;2.5,A85&gt;=6.2,B85&gt;=2.75,D85&gt;=0.75,H85&lt;15.076,B85&lt;3.35),4.525,IF(AND(A85&gt;=7.25,F85&gt;=2.5,A85&gt;=6.2,B85&gt;=2.75,D85&gt;=0.75,H85&lt;15.076,B85&lt;3.35),6.5,IF(AND(G85&lt;0.185,B85&lt;3.6,G85&lt;0.566,A85&gt;=5.05,H85&gt;=6.542,F85&lt;2,B85&gt;=3.35),1.45,IF(AND(G85&gt;=0.185,B85&lt;3.6,G85&lt;0.566,A85&gt;=5.05,H85&gt;=6.542,F85&lt;2,B85&gt;=3.35),1.34,IF(AND(G85&lt;0.13,B85&gt;=3.6,G85&lt;0.566,A85&gt;=5.05,H85&gt;=6.542,F85&lt;2,B85&gt;=3.35),1.45,IF(AND(G85&gt;=0.13,B85&gt;=3.6,G85&lt;0.566,A85&gt;=5.05,H85&gt;=6.542,F85&lt;2,B85&gt;=3.35),1.5,IF(AND(D85&lt;1.05,A85&gt;=5.2,B85&lt;2.65,D85&lt;1.45,B85&lt;2.75,D85&gt;=0.75,H85&lt;15.076,B85&lt;3.35),3.5,IF(AND(D85&gt;=1.05,A85&gt;=5.2,B85&lt;2.65,D85&lt;1.45,B85&lt;2.75,D85&gt;=0.75,H85&lt;15.076,B85&lt;3.35),3.94,IF(AND(H85&lt;10.983,H85&gt;=8.486,D85&lt;1.35,A85&lt;6.2,B85&gt;=2.75,D85&gt;=0.75,H85&lt;15.076,B85&lt;3.35),4.38,IF(AND(H85&gt;=10.983,H85&gt;=8.486,D85&lt;1.35,A85&lt;6.2,B85&gt;=2.75,D85&gt;=0.75,H85&lt;15.076,B85&lt;3.35),4.1,IF(AND(B85&gt;=3.25,A85&lt;7.25,F85&gt;=2.5,A85&gt;=6.2,B85&gt;=2.75,D85&gt;=0.75,H85&lt;15.076,B85&lt;3.35),5.7,IF(AND(B85&lt;2.95,B85&lt;3.25,A85&lt;7.25,F85&gt;=2.5,A85&gt;=6.2,B85&gt;=2.75,D85&gt;=0.75,H85&lt;15.076,B85&lt;3.35),5.6,IF(AND(H85&gt;=13.711,B85&gt;=2.95,B85&lt;3.25,A85&lt;7.25,F85&gt;=2.5,A85&gt;=6.2,B85&gt;=2.75,D85&gt;=0.75,H85&lt;15.076,B85&lt;3.35),5.8,IF(AND(A85&gt;=6.8,H85&lt;13.711,B85&gt;=2.95,B85&lt;3.25,A85&lt;7.25,F85&gt;=2.5,A85&gt;=6.2,B85&gt;=2.75,D85&gt;=0.75,H85&lt;15.076,B85&lt;3.35),5.1,IF(AND(H85&lt;12.921,A85&lt;6.8,H85&lt;13.711,B85&gt;=2.95,B85&lt;3.25,A85&lt;7.25,F85&gt;=2.5,A85&gt;=6.2,B85&gt;=2.75,D85&gt;=0.75,H85&lt;15.076,B85&lt;3.35),5.34,IF(AND(H85&gt;=12.921,A85&lt;6.8,H85&lt;13.711,B85&gt;=2.95,B85&lt;3.25,A85&lt;7.25,F85&gt;=2.5,A85&gt;=6.2,B85&gt;=2.75,D85&gt;=0.75,H85&lt;15.076,B85&lt;3.35),5.133,"shouldnthappen"))))))))))))))))))))))))))))))))))))</f>
        <v>3.96</v>
      </c>
      <c r="AA85" s="1" t="n">
        <f aca="false">IF(AND(D85&gt;=0.45,A85&lt;5.05,D85&lt;0.8),1.6,IF(AND(D85&gt;=0.45,A85&gt;=5.05,D85&lt;0.8),1.7,IF(AND(H85&gt;=16.244,F85&gt;=2.5,D85&gt;=0.8),6.533,IF(AND(A85&lt;4.35,D85&lt;0.45,A85&lt;5.05,D85&lt;0.8),1.1,IF(AND(H85&gt;=14.877,D85&lt;0.45,A85&gt;=5.05,D85&lt;0.8),1.3,IF(AND(D85&gt;=1.4,A85&lt;5.65,F85&lt;2.5,D85&gt;=0.8),4.5,IF(AND(A85&gt;=7.25,H85&lt;16.244,F85&gt;=2.5,D85&gt;=0.8),6.5,IF(AND(A85&gt;=4.75,A85&gt;=4.35,D85&lt;0.45,A85&lt;5.05,D85&lt;0.8),1.35,IF(AND(A85&lt;5.3,D85&lt;1.4,A85&lt;5.65,F85&lt;2.5,D85&gt;=0.8),3.1,IF(AND(A85&gt;=6.8,A85&gt;=6.55,A85&gt;=5.65,F85&lt;2.5,D85&gt;=0.8),4.9,IF(AND(H85&lt;5.767,A85&lt;7.25,H85&lt;16.244,F85&gt;=2.5,D85&gt;=0.8),4.5,IF(AND(G85&gt;=0.522,A85&lt;4.75,A85&gt;=4.35,D85&lt;0.45,A85&lt;5.05,D85&lt;0.8),1.2,IF(AND(G85&gt;=0.948,D85&lt;0.35,H85&lt;14.877,D85&lt;0.45,A85&gt;=5.05,D85&lt;0.8),1.7,IF(AND(H85&lt;13.089,D85&gt;=0.35,H85&lt;14.877,D85&lt;0.45,A85&gt;=5.05,D85&lt;0.8),1.5,IF(AND(H85&gt;=13.089,D85&gt;=0.35,H85&lt;14.877,D85&lt;0.45,A85&gt;=5.05,D85&lt;0.8),1.3,IF(AND(B85&gt;=2.95,A85&gt;=5.3,D85&lt;1.4,A85&lt;5.65,F85&lt;2.5,D85&gt;=0.8),4.1,IF(AND(H85&lt;9.181,A85&lt;6.05,A85&lt;6.55,A85&gt;=5.65,F85&lt;2.5,D85&gt;=0.8),5.1,IF(AND(H85&gt;=9.181,A85&lt;6.05,A85&lt;6.55,A85&gt;=5.65,F85&lt;2.5,D85&gt;=0.8),4.3,IF(AND(G85&gt;=0.867,A85&gt;=6.05,A85&lt;6.55,A85&gt;=5.65,F85&lt;2.5,D85&gt;=0.8),4.9,IF(AND(B85&lt;3.05,A85&lt;6.8,A85&gt;=6.55,A85&gt;=5.65,F85&lt;2.5,D85&gt;=0.8),5,IF(AND(B85&gt;=3.05,A85&lt;6.8,A85&gt;=6.55,A85&gt;=5.65,F85&lt;2.5,D85&gt;=0.8),4.55,IF(AND(H85&gt;=14.144,G85&lt;0.522,A85&lt;4.75,A85&gt;=4.35,D85&lt;0.45,A85&lt;5.05,D85&lt;0.8),1.3,IF(AND(B85&lt;2.7,B85&lt;2.95,A85&gt;=5.3,D85&lt;1.4,A85&lt;5.65,F85&lt;2.5,D85&gt;=0.8),3.78,IF(AND(B85&gt;=2.7,B85&lt;2.95,A85&gt;=5.3,D85&lt;1.4,A85&lt;5.65,F85&lt;2.5,D85&gt;=0.8),3.6,IF(AND(G85&lt;0.638,G85&lt;0.867,A85&gt;=6.05,A85&lt;6.55,A85&gt;=5.65,F85&lt;2.5,D85&gt;=0.8),4.433,IF(AND(G85&gt;=0.638,G85&lt;0.867,A85&gt;=6.05,A85&lt;6.55,A85&gt;=5.65,F85&lt;2.5,D85&gt;=0.8),4,IF(AND(A85&lt;6.35,H85&lt;11.146,H85&gt;=5.767,A85&lt;7.25,H85&lt;16.244,F85&gt;=2.5,D85&gt;=0.8),5.1,IF(AND(A85&lt;4.5,H85&lt;14.144,G85&lt;0.522,A85&lt;4.75,A85&gt;=4.35,D85&lt;0.45,A85&lt;5.05,D85&lt;0.8),1.35,IF(AND(A85&gt;=4.5,H85&lt;14.144,G85&lt;0.522,A85&lt;4.75,A85&gt;=4.35,D85&lt;0.45,A85&lt;5.05,D85&lt;0.8),1.4,IF(AND(A85&lt;5.15,B85&lt;3.75,G85&lt;0.948,D85&lt;0.35,H85&lt;14.877,D85&lt;0.45,A85&gt;=5.05,D85&lt;0.8),1.4,IF(AND(A85&gt;=5.15,B85&lt;3.75,G85&lt;0.948,D85&lt;0.35,H85&lt;14.877,D85&lt;0.45,A85&gt;=5.05,D85&lt;0.8),1.5,IF(AND(G85&lt;0.112,B85&gt;=3.75,G85&lt;0.948,D85&lt;0.35,H85&lt;14.877,D85&lt;0.45,A85&gt;=5.05,D85&lt;0.8),1.5,IF(AND(G85&gt;=0.112,B85&gt;=3.75,G85&lt;0.948,D85&lt;0.35,H85&lt;14.877,D85&lt;0.45,A85&gt;=5.05,D85&lt;0.8),1.6,IF(AND(G85&lt;0.075,A85&gt;=6.35,H85&lt;11.146,H85&gt;=5.767,A85&lt;7.25,H85&lt;16.244,F85&gt;=2.5,D85&gt;=0.8),5.5,IF(AND(G85&gt;=0.075,A85&gt;=6.35,H85&lt;11.146,H85&gt;=5.767,A85&lt;7.25,H85&lt;16.244,F85&gt;=2.5,D85&gt;=0.8),5.24,IF(AND(B85&lt;2.95,D85&lt;1.9,H85&gt;=11.146,H85&gt;=5.767,A85&lt;7.25,H85&lt;16.244,F85&gt;=2.5,D85&gt;=0.8),5.65,IF(AND(B85&gt;=2.95,D85&lt;1.9,H85&gt;=11.146,H85&gt;=5.767,A85&lt;7.25,H85&lt;16.244,F85&gt;=2.5,D85&gt;=0.8),5.8,IF(AND(H85&lt;13.42,D85&gt;=1.9,H85&gt;=11.146,H85&gt;=5.767,A85&lt;7.25,H85&lt;16.244,F85&gt;=2.5,D85&gt;=0.8),5.6,IF(AND(H85&gt;=13.42,D85&gt;=1.9,H85&gt;=11.146,H85&gt;=5.767,A85&lt;7.25,H85&lt;16.244,F85&gt;=2.5,D85&gt;=0.8),5.34,"shouldnthappen")))))))))))))))))))))))))))))))))))))))</f>
        <v>4.3</v>
      </c>
      <c r="AB85" s="1" t="n">
        <f aca="false">IF(AND(D85&gt;=0.35,F85&lt;1.5),1.5,IF(AND(F85&lt;2.5,D85&gt;=1.55,F85&gt;=1.5),4.85,IF(AND(H85&lt;8.308,D85&lt;0.15,D85&lt;0.35,F85&lt;1.5),1.5,IF(AND(H85&gt;=8.308,D85&lt;0.15,D85&lt;0.35,F85&lt;1.5),1.4,IF(AND(H85&lt;5.523,D85&gt;=0.15,D85&lt;0.35,F85&lt;1.5),1,IF(AND(G85&lt;0.572,H85&lt;10.688,D85&lt;1.55,F85&gt;=1.5),3.75,IF(AND(B85&gt;=3.5,F85&gt;=2.5,D85&gt;=1.55,F85&gt;=1.5),6.3,IF(AND(A85&gt;=5.65,G85&gt;=0.572,H85&lt;10.688,D85&lt;1.55,F85&gt;=1.5),4.45,IF(AND(B85&gt;=2.85,A85&lt;6.15,H85&gt;=10.688,D85&lt;1.55,F85&gt;=1.5),4.35,IF(AND(H85&gt;=16.284,B85&lt;3.5,F85&gt;=2.5,D85&gt;=1.55,F85&gt;=1.5),6.6,IF(AND(G85&gt;=0.241,G85&lt;0.338,H85&gt;=5.523,D85&gt;=0.15,D85&lt;0.35,F85&lt;1.5),1.25,IF(AND(A85&lt;5.05,G85&gt;=0.338,H85&gt;=5.523,D85&gt;=0.15,D85&lt;0.35,F85&lt;1.5),1.35,IF(AND(B85&lt;2.7,A85&lt;5.65,G85&gt;=0.572,H85&lt;10.688,D85&lt;1.55,F85&gt;=1.5),4,IF(AND(B85&gt;=2.7,A85&lt;5.65,G85&gt;=0.572,H85&lt;10.688,D85&lt;1.55,F85&gt;=1.5),3.6,IF(AND(B85&lt;2.45,B85&lt;2.85,A85&lt;6.15,H85&gt;=10.688,D85&lt;1.55,F85&gt;=1.5),3.7,IF(AND(A85&lt;6.25,B85&lt;2.85,A85&gt;=6.15,H85&gt;=10.688,D85&lt;1.55,F85&gt;=1.5),4.5,IF(AND(A85&gt;=6.25,B85&lt;2.85,A85&gt;=6.15,H85&gt;=10.688,D85&lt;1.55,F85&gt;=1.5),4.86,IF(AND(D85&gt;=1.45,B85&gt;=2.85,A85&gt;=6.15,H85&gt;=10.688,D85&lt;1.55,F85&gt;=1.5),4.8,IF(AND(H85&lt;8.202,H85&lt;16.284,B85&lt;3.5,F85&gt;=2.5,D85&gt;=1.55,F85&gt;=1.5),5.7,IF(AND(A85&gt;=5.1,G85&lt;0.241,G85&lt;0.338,H85&gt;=5.523,D85&gt;=0.15,D85&lt;0.35,F85&lt;1.5),1.5,IF(AND(B85&gt;=3.75,A85&gt;=5.05,G85&gt;=0.338,H85&gt;=5.523,D85&gt;=0.15,D85&lt;0.35,F85&lt;1.5),1.6,IF(AND(A85&lt;5.7,B85&gt;=2.45,B85&lt;2.85,A85&lt;6.15,H85&gt;=10.688,D85&lt;1.55,F85&gt;=1.5),3.9,IF(AND(A85&gt;=5.7,B85&gt;=2.45,B85&lt;2.85,A85&lt;6.15,H85&gt;=10.688,D85&lt;1.55,F85&gt;=1.5),4.02,IF(AND(H85&lt;13.654,D85&lt;1.45,B85&gt;=2.85,A85&gt;=6.15,H85&gt;=10.688,D85&lt;1.55,F85&gt;=1.5),4.333,IF(AND(H85&gt;=13.654,D85&lt;1.45,B85&gt;=2.85,A85&gt;=6.15,H85&gt;=10.688,D85&lt;1.55,F85&gt;=1.5),4.54,IF(AND(A85&lt;6.15,H85&gt;=8.202,H85&lt;16.284,B85&lt;3.5,F85&gt;=2.5,D85&gt;=1.55,F85&gt;=1.5),5,IF(AND(H85&lt;13.924,A85&lt;5.1,G85&lt;0.241,G85&lt;0.338,H85&gt;=5.523,D85&gt;=0.15,D85&lt;0.35,F85&lt;1.5),1.4,IF(AND(H85&gt;=13.924,A85&lt;5.1,G85&lt;0.241,G85&lt;0.338,H85&gt;=5.523,D85&gt;=0.15,D85&lt;0.35,F85&lt;1.5),1.5,IF(AND(D85&lt;0.25,B85&lt;3.75,A85&gt;=5.05,G85&gt;=0.338,H85&gt;=5.523,D85&gt;=0.15,D85&lt;0.35,F85&lt;1.5),1.5,IF(AND(D85&gt;=0.25,B85&lt;3.75,A85&gt;=5.05,G85&gt;=0.338,H85&gt;=5.523,D85&gt;=0.15,D85&lt;0.35,F85&lt;1.5),1.4,IF(AND(H85&lt;8.884,B85&gt;=3.05,A85&gt;=6.15,H85&gt;=8.202,H85&lt;16.284,B85&lt;3.5,F85&gt;=2.5,D85&gt;=1.55,F85&gt;=1.5),5.1,IF(AND(A85&lt;6.45,G85&lt;0.368,B85&lt;3.05,A85&gt;=6.15,H85&gt;=8.202,H85&lt;16.284,B85&lt;3.5,F85&gt;=2.5,D85&gt;=1.55,F85&gt;=1.5),5.525,IF(AND(A85&gt;=6.45,G85&lt;0.368,B85&lt;3.05,A85&gt;=6.15,H85&gt;=8.202,H85&lt;16.284,B85&lt;3.5,F85&gt;=2.5,D85&gt;=1.55,F85&gt;=1.5),5.35,IF(AND(D85&lt;2.25,G85&gt;=0.368,B85&lt;3.05,A85&gt;=6.15,H85&gt;=8.202,H85&lt;16.284,B85&lt;3.5,F85&gt;=2.5,D85&gt;=1.55,F85&gt;=1.5),5.8,IF(AND(D85&gt;=2.25,G85&gt;=0.368,B85&lt;3.05,A85&gt;=6.15,H85&gt;=8.202,H85&lt;16.284,B85&lt;3.5,F85&gt;=2.5,D85&gt;=1.55,F85&gt;=1.5),5.2,IF(AND(H85&lt;10.257,H85&gt;=8.884,B85&gt;=3.05,A85&gt;=6.15,H85&gt;=8.202,H85&lt;16.284,B85&lt;3.5,F85&gt;=2.5,D85&gt;=1.55,F85&gt;=1.5),5.9,IF(AND(H85&gt;=10.257,H85&gt;=8.884,B85&gt;=3.05,A85&gt;=6.15,H85&gt;=8.202,H85&lt;16.284,B85&lt;3.5,F85&gt;=2.5,D85&gt;=1.55,F85&gt;=1.5),5.48,"shouldnthappen")))))))))))))))))))))))))))))))))))))</f>
        <v>4.02</v>
      </c>
      <c r="AC85" s="1" t="n">
        <f aca="false">IF(AND(H85&lt;5.748,A85&lt;5.05,D85&lt;0.8),1,IF(AND(B85&lt;3.35,A85&gt;=5.05,D85&lt;0.8),1.7,IF(AND(A85&lt;5.85,G85&lt;0.154,D85&gt;=0.8),4.5,IF(AND(D85&gt;=0.45,H85&gt;=5.748,A85&lt;5.05,D85&lt;0.8),1.6,IF(AND(G85&gt;=0.934,B85&gt;=3.35,A85&gt;=5.05,D85&lt;0.8),1.7,IF(AND(D85&lt;2.1,A85&gt;=5.85,G85&lt;0.154,D85&gt;=0.8),6.15,IF(AND(D85&gt;=2.1,A85&gt;=5.85,G85&lt;0.154,D85&gt;=0.8),5.5,IF(AND(A85&lt;6.1,D85&gt;=1.55,G85&gt;=0.154,D85&gt;=0.8),5,IF(AND(H85&gt;=14.379,G85&lt;0.934,B85&gt;=3.35,A85&gt;=5.05,D85&lt;0.8),1.58,IF(AND(G85&lt;0.379,A85&gt;=6.1,D85&gt;=1.55,G85&gt;=0.154,D85&gt;=0.8),5.42,IF(AND(H85&lt;13.924,G85&lt;0.227,D85&lt;0.45,H85&gt;=5.748,A85&lt;5.05,D85&lt;0.8),1.4,IF(AND(H85&gt;=13.924,G85&lt;0.227,D85&lt;0.45,H85&gt;=5.748,A85&lt;5.05,D85&lt;0.8),1.5,IF(AND(B85&lt;3.1,G85&gt;=0.227,D85&lt;0.45,H85&gt;=5.748,A85&lt;5.05,D85&lt;0.8),1.1,IF(AND(G85&lt;0.13,H85&lt;14.379,G85&lt;0.934,B85&gt;=3.35,A85&gt;=5.05,D85&lt;0.8),1.4,IF(AND(D85&lt;1.05,A85&lt;5.65,D85&lt;1.35,D85&lt;1.55,G85&gt;=0.154,D85&gt;=0.8),3.7,IF(AND(D85&lt;1.25,A85&gt;=5.65,D85&lt;1.35,D85&lt;1.55,G85&gt;=0.154,D85&gt;=0.8),4.06,IF(AND(D85&gt;=1.25,A85&gt;=5.65,D85&lt;1.35,D85&lt;1.55,G85&gt;=0.154,D85&gt;=0.8),4.425,IF(AND(H85&lt;13.654,D85&lt;1.45,D85&gt;=1.35,D85&lt;1.55,G85&gt;=0.154,D85&gt;=0.8),4.275,IF(AND(G85&lt;0.259,D85&gt;=1.45,D85&gt;=1.35,D85&lt;1.55,G85&gt;=0.154,D85&gt;=0.8),5.1,IF(AND(B85&lt;2.95,G85&gt;=0.379,A85&gt;=6.1,D85&gt;=1.55,G85&gt;=0.154,D85&gt;=0.8),6.3,IF(AND(B85&lt;3.25,B85&gt;=3.1,G85&gt;=0.227,D85&lt;0.45,H85&gt;=5.748,A85&lt;5.05,D85&lt;0.8),1.3,IF(AND(B85&gt;=3.25,B85&gt;=3.1,G85&gt;=0.227,D85&lt;0.45,H85&gt;=5.748,A85&lt;5.05,D85&lt;0.8),1.4,IF(AND(H85&gt;=13.372,G85&gt;=0.13,H85&lt;14.379,G85&lt;0.934,B85&gt;=3.35,A85&gt;=5.05,D85&lt;0.8),1.4,IF(AND(H85&lt;6.69,D85&gt;=1.05,A85&lt;5.65,D85&lt;1.35,D85&lt;1.55,G85&gt;=0.154,D85&gt;=0.8),4.033,IF(AND(H85&gt;=6.69,D85&gt;=1.05,A85&lt;5.65,D85&lt;1.35,D85&lt;1.55,G85&gt;=0.154,D85&gt;=0.8),3.88,IF(AND(B85&lt;2.85,H85&gt;=13.654,D85&lt;1.45,D85&gt;=1.35,D85&lt;1.55,G85&gt;=0.154,D85&gt;=0.8),4.8,IF(AND(B85&gt;=2.85,H85&gt;=13.654,D85&lt;1.45,D85&gt;=1.35,D85&lt;1.55,G85&gt;=0.154,D85&gt;=0.8),4.7,IF(AND(H85&lt;11.681,G85&gt;=0.259,D85&gt;=1.45,D85&gt;=1.35,D85&lt;1.55,G85&gt;=0.154,D85&gt;=0.8),4.85,IF(AND(H85&gt;=11.681,G85&gt;=0.259,D85&gt;=1.45,D85&gt;=1.35,D85&lt;1.55,G85&gt;=0.154,D85&gt;=0.8),4.633,IF(AND(A85&lt;6.25,B85&gt;=2.95,G85&gt;=0.379,A85&gt;=6.1,D85&gt;=1.55,G85&gt;=0.154,D85&gt;=0.8),5.4,IF(AND(D85&lt;0.3,H85&lt;13.372,G85&gt;=0.13,H85&lt;14.379,G85&lt;0.934,B85&gt;=3.35,A85&gt;=5.05,D85&lt;0.8),1.475,IF(AND(D85&gt;=0.3,H85&lt;13.372,G85&gt;=0.13,H85&lt;14.379,G85&lt;0.934,B85&gt;=3.35,A85&gt;=5.05,D85&lt;0.8),1.5,IF(AND(B85&lt;3.15,A85&gt;=6.25,B85&gt;=2.95,G85&gt;=0.379,A85&gt;=6.1,D85&gt;=1.55,G85&gt;=0.154,D85&gt;=0.8),5.7,IF(AND(B85&gt;=3.15,A85&gt;=6.25,B85&gt;=2.95,G85&gt;=0.379,A85&gt;=6.1,D85&gt;=1.55,G85&gt;=0.154,D85&gt;=0.8),5.933,"shouldnthappen"))))))))))))))))))))))))))))))))))</f>
        <v>4.06</v>
      </c>
      <c r="AD85" s="1" t="n">
        <f aca="false">IF(AND(H85&lt;6.621,A85&lt;4.95,D85&lt;0.8),1,IF(AND(H85&lt;14.144,H85&gt;=6.621,A85&lt;4.95,D85&lt;0.8),1.4,IF(AND(H85&gt;=14.144,H85&gt;=6.621,A85&lt;4.95,D85&lt;0.8),1.3,IF(AND(G85&lt;0.13,B85&gt;=3.85,A85&gt;=4.95,D85&lt;0.8),1.3,IF(AND(G85&gt;=0.13,B85&gt;=3.85,A85&gt;=4.95,D85&lt;0.8),1.425,IF(AND(A85&gt;=6.05,B85&lt;2.75,D85&lt;1.55,D85&gt;=0.8),4.9,IF(AND(A85&gt;=7.3,G85&lt;0.119,D85&gt;=1.55,D85&gt;=0.8),6.7,IF(AND(H85&lt;6.555,D85&lt;0.25,B85&lt;3.85,A85&gt;=4.95,D85&lt;0.8),1.7,IF(AND(B85&lt;3.4,D85&gt;=0.25,B85&lt;3.85,A85&gt;=4.95,D85&lt;0.8),1.7,IF(AND(B85&gt;=3.4,D85&gt;=0.25,B85&lt;3.85,A85&gt;=4.95,D85&lt;0.8),1.6,IF(AND(A85&lt;5.05,A85&lt;6.05,B85&lt;2.75,D85&lt;1.55,D85&gt;=0.8),3.3,IF(AND(B85&lt;2.85,D85&lt;1.35,B85&gt;=2.75,D85&lt;1.55,D85&gt;=0.8),4.5,IF(AND(H85&lt;12.206,D85&gt;=1.35,B85&gt;=2.75,D85&lt;1.55,D85&gt;=0.8),4.7,IF(AND(H85&gt;=12.206,D85&gt;=1.35,B85&gt;=2.75,D85&lt;1.55,D85&gt;=0.8),4.52,IF(AND(G85&lt;0.024,A85&lt;7.3,G85&lt;0.119,D85&gt;=1.55,D85&gt;=0.8),5.7,IF(AND(G85&gt;=0.024,A85&lt;7.3,G85&lt;0.119,D85&gt;=1.55,D85&gt;=0.8),5.6,IF(AND(F85&lt;2.5,G85&lt;0.417,G85&gt;=0.119,D85&gt;=1.55,D85&gt;=0.8),5.05,IF(AND(B85&lt;3.15,H85&gt;=6.555,D85&lt;0.25,B85&lt;3.85,A85&gt;=4.95,D85&lt;0.8),1.6,IF(AND(G85&lt;0.356,A85&gt;=5.05,A85&lt;6.05,B85&lt;2.75,D85&lt;1.55,D85&gt;=0.8),4.12,IF(AND(A85&lt;5.65,B85&gt;=2.85,D85&lt;1.35,B85&gt;=2.75,D85&lt;1.55,D85&gt;=0.8),3.6,IF(AND(B85&lt;3.15,F85&gt;=2.5,G85&lt;0.417,G85&gt;=0.119,D85&gt;=1.55,D85&gt;=0.8),5.18,IF(AND(B85&gt;=3.15,F85&gt;=2.5,G85&lt;0.417,G85&gt;=0.119,D85&gt;=1.55,D85&gt;=0.8),5.3,IF(AND(D85&lt;1.7,A85&lt;6.95,G85&gt;=0.417,G85&gt;=0.119,D85&gt;=1.55,D85&gt;=0.8),4.7,IF(AND(A85&lt;7.25,A85&gt;=6.95,G85&gt;=0.417,G85&gt;=0.119,D85&gt;=1.55,D85&gt;=0.8),5.8,IF(AND(A85&gt;=7.25,A85&gt;=6.95,G85&gt;=0.417,G85&gt;=0.119,D85&gt;=1.55,D85&gt;=0.8),6.333,IF(AND(H85&lt;8.594,B85&gt;=3.15,H85&gt;=6.555,D85&lt;0.25,B85&lt;3.85,A85&gt;=4.95,D85&lt;0.8),1.4,IF(AND(H85&gt;=8.594,B85&gt;=3.15,H85&gt;=6.555,D85&lt;0.25,B85&lt;3.85,A85&gt;=4.95,D85&lt;0.8),1.5,IF(AND(H85&gt;=11.218,G85&gt;=0.356,A85&gt;=5.05,A85&lt;6.05,B85&lt;2.75,D85&lt;1.55,D85&gt;=0.8),3.925,IF(AND(A85&gt;=6.5,A85&gt;=5.65,B85&gt;=2.85,D85&lt;1.35,B85&gt;=2.75,D85&lt;1.55,D85&gt;=0.8),4.6,IF(AND(H85&lt;8.602,H85&lt;11.218,G85&gt;=0.356,A85&gt;=5.05,A85&lt;6.05,B85&lt;2.75,D85&lt;1.55,D85&gt;=0.8),3.95,IF(AND(H85&gt;=8.602,H85&lt;11.218,G85&gt;=0.356,A85&gt;=5.05,A85&lt;6.05,B85&lt;2.75,D85&lt;1.55,D85&gt;=0.8),3.75,IF(AND(H85&lt;10.129,A85&lt;6.5,A85&gt;=5.65,B85&gt;=2.85,D85&lt;1.35,B85&gt;=2.75,D85&lt;1.55,D85&gt;=0.8),4.2,IF(AND(H85&gt;=10.129,A85&lt;6.5,A85&gt;=5.65,B85&gt;=2.85,D85&lt;1.35,B85&gt;=2.75,D85&lt;1.55,D85&gt;=0.8),4.267,IF(AND(D85&lt;2.2,B85&lt;3.05,D85&gt;=1.7,A85&lt;6.95,G85&gt;=0.417,G85&gt;=0.119,D85&gt;=1.55,D85&gt;=0.8),5.3,IF(AND(D85&gt;=2.2,B85&lt;3.05,D85&gt;=1.7,A85&lt;6.95,G85&gt;=0.417,G85&gt;=0.119,D85&gt;=1.55,D85&gt;=0.8),5.133,IF(AND(D85&lt;2.45,B85&gt;=3.05,D85&gt;=1.7,A85&lt;6.95,G85&gt;=0.417,G85&gt;=0.119,D85&gt;=1.55,D85&gt;=0.8),5.6,IF(AND(D85&gt;=2.45,B85&gt;=3.05,D85&gt;=1.7,A85&lt;6.95,G85&gt;=0.417,G85&gt;=0.119,D85&gt;=1.55,D85&gt;=0.8),6,"shouldnthappen")))))))))))))))))))))))))))))))))))))</f>
        <v>3.925</v>
      </c>
      <c r="AE85" s="1" t="n">
        <f aca="false">IF(AND(G85&lt;0.123,D85&gt;=0.25,D85&lt;0.75),1.3,IF(AND(H85&gt;=16.774,D85&gt;=1.75,D85&gt;=0.75),6.4,IF(AND(B85&lt;3.4,A85&lt;4.8,D85&lt;0.25,D85&lt;0.75),1.22,IF(AND(B85&gt;=3.4,A85&lt;4.8,D85&lt;0.25,D85&lt;0.75),1,IF(AND(A85&gt;=5.45,A85&gt;=4.8,D85&lt;0.25,D85&lt;0.75),1.367,IF(AND(H85&gt;=10.688,D85&lt;1.35,D85&lt;1.75,D85&gt;=0.75),4.2,IF(AND(A85&lt;5.3,D85&gt;=1.35,D85&lt;1.75,D85&gt;=0.75),4.05,IF(AND(G85&gt;=0.857,H85&lt;16.774,D85&gt;=1.75,D85&gt;=0.75),5.02,IF(AND(H85&lt;6.089,A85&lt;5.45,A85&gt;=4.8,D85&lt;0.25,D85&lt;0.75),1.7,IF(AND(G85&lt;0.184,D85&lt;0.35,G85&gt;=0.123,D85&gt;=0.25,D85&lt;0.75),1.7,IF(AND(G85&gt;=0.184,D85&lt;0.35,G85&gt;=0.123,D85&gt;=0.25,D85&lt;0.75),1.48,IF(AND(A85&lt;5.25,D85&gt;=0.35,G85&gt;=0.123,D85&gt;=0.25,D85&lt;0.75),1.75,IF(AND(A85&gt;=5.25,D85&gt;=0.35,G85&gt;=0.123,D85&gt;=0.25,D85&lt;0.75),1.5,IF(AND(A85&lt;5.3,H85&lt;10.688,D85&lt;1.35,D85&lt;1.75,D85&gt;=0.75),3.15,IF(AND(H85&lt;9.474,A85&gt;=5.3,D85&gt;=1.35,D85&lt;1.75,D85&gt;=0.75),4.95,IF(AND(G85&gt;=0.779,G85&lt;0.857,H85&lt;16.774,D85&gt;=1.75,D85&gt;=0.75),6,IF(AND(G85&lt;0.05,H85&gt;=6.089,A85&lt;5.45,A85&gt;=4.8,D85&lt;0.25,D85&lt;0.75),1.4,IF(AND(H85&lt;6.69,A85&gt;=5.3,H85&lt;10.688,D85&lt;1.35,D85&lt;1.75,D85&gt;=0.75),4.033,IF(AND(H85&gt;=6.69,A85&gt;=5.3,H85&lt;10.688,D85&lt;1.35,D85&lt;1.75,D85&gt;=0.75),3.733,IF(AND(B85&lt;2.5,H85&gt;=9.474,A85&gt;=5.3,D85&gt;=1.35,D85&lt;1.75,D85&gt;=0.75),4.5,IF(AND(D85&gt;=2.45,G85&lt;0.779,G85&lt;0.857,H85&lt;16.774,D85&gt;=1.75,D85&gt;=0.75),6,IF(AND(B85&gt;=3.75,G85&gt;=0.05,H85&gt;=6.089,A85&lt;5.45,A85&gt;=4.8,D85&lt;0.25,D85&lt;0.75),1.6,IF(AND(H85&lt;13.695,B85&gt;=2.5,H85&gt;=9.474,A85&gt;=5.3,D85&gt;=1.35,D85&lt;1.75,D85&gt;=0.75),4.567,IF(AND(G85&gt;=0.654,D85&lt;2.45,G85&lt;0.779,G85&lt;0.857,H85&lt;16.774,D85&gt;=1.75,D85&gt;=0.75),4.9,IF(AND(G85&gt;=0.73,B85&lt;3.75,G85&gt;=0.05,H85&gt;=6.089,A85&lt;5.45,A85&gt;=4.8,D85&lt;0.25,D85&lt;0.75),1.4,IF(AND(A85&lt;6.65,H85&gt;=13.695,B85&gt;=2.5,H85&gt;=9.474,A85&gt;=5.3,D85&gt;=1.35,D85&lt;1.75,D85&gt;=0.75),4.4,IF(AND(A85&gt;=6.65,H85&gt;=13.695,B85&gt;=2.5,H85&gt;=9.474,A85&gt;=5.3,D85&gt;=1.35,D85&lt;1.75,D85&gt;=0.75),4.84,IF(AND(B85&lt;2.75,G85&lt;0.654,D85&lt;2.45,G85&lt;0.779,G85&lt;0.857,H85&lt;16.774,D85&gt;=1.75,D85&gt;=0.75),5.2,IF(AND(H85&lt;9.524,G85&lt;0.73,B85&lt;3.75,G85&gt;=0.05,H85&gt;=6.089,A85&lt;5.45,A85&gt;=4.8,D85&lt;0.25,D85&lt;0.75),1.5,IF(AND(H85&gt;=9.524,G85&lt;0.73,B85&lt;3.75,G85&gt;=0.05,H85&gt;=6.089,A85&lt;5.45,A85&gt;=4.8,D85&lt;0.25,D85&lt;0.75),1.4,IF(AND(H85&gt;=13.644,B85&gt;=2.75,G85&lt;0.654,D85&lt;2.45,G85&lt;0.779,G85&lt;0.857,H85&lt;16.774,D85&gt;=1.75,D85&gt;=0.75),6.033,IF(AND(A85&gt;=6.85,H85&lt;13.644,B85&gt;=2.75,G85&lt;0.654,D85&lt;2.45,G85&lt;0.779,G85&lt;0.857,H85&lt;16.774,D85&gt;=1.75,D85&gt;=0.75),5.1,IF(AND(A85&gt;=6.75,A85&lt;6.85,H85&lt;13.644,B85&gt;=2.75,G85&lt;0.654,D85&lt;2.45,G85&lt;0.779,G85&lt;0.857,H85&lt;16.774,D85&gt;=1.75,D85&gt;=0.75),5.9,IF(AND(D85&gt;=2.35,A85&lt;6.75,A85&lt;6.85,H85&lt;13.644,B85&gt;=2.75,G85&lt;0.654,D85&lt;2.45,G85&lt;0.779,G85&lt;0.857,H85&lt;16.774,D85&gt;=1.75,D85&gt;=0.75),5.6,IF(AND(H85&lt;11.146,D85&lt;2.35,A85&lt;6.75,A85&lt;6.85,H85&lt;13.644,B85&gt;=2.75,G85&lt;0.654,D85&lt;2.45,G85&lt;0.779,G85&lt;0.857,H85&lt;16.774,D85&gt;=1.75,D85&gt;=0.75),5.4,IF(AND(H85&gt;=11.146,D85&lt;2.35,A85&lt;6.75,A85&lt;6.85,H85&lt;13.644,B85&gt;=2.75,G85&lt;0.654,D85&lt;2.45,G85&lt;0.779,G85&lt;0.857,H85&lt;16.774,D85&gt;=1.75,D85&gt;=0.75),5.6,"shouldnthappen"))))))))))))))))))))))))))))))))))))</f>
        <v>4.2</v>
      </c>
      <c r="AF85" s="1" t="n">
        <f aca="false">IF(AND(A85&lt;4.5,D85&lt;0.8),1.233,IF(AND(B85&lt;3.05,A85&gt;=4.5,D85&lt;0.8),1.4,IF(AND(D85&gt;=0.45,B85&gt;=3.05,A85&gt;=4.5,D85&lt;0.8),1.667,IF(AND(D85&lt;1.05,D85&lt;1.35,A85&lt;6.25,D85&gt;=0.8),3.633,IF(AND(H85&lt;13.935,A85&gt;=7.05,A85&gt;=6.25,D85&gt;=0.8),6,IF(AND(G85&gt;=0.948,D85&lt;0.45,B85&gt;=3.05,A85&gt;=4.5,D85&lt;0.8),1.7,IF(AND(G85&lt;0.652,D85&gt;=1.05,D85&lt;1.35,A85&lt;6.25,D85&gt;=0.8),4.16,IF(AND(D85&gt;=2.15,D85&gt;=1.75,D85&gt;=1.35,A85&lt;6.25,D85&gt;=0.8),5.4,IF(AND(G85&gt;=0.912,F85&lt;2.5,A85&lt;7.05,A85&gt;=6.25,D85&gt;=0.8),4.4,IF(AND(B85&gt;=3.25,F85&gt;=2.5,A85&lt;7.05,A85&gt;=6.25,D85&gt;=0.8),5.85,IF(AND(H85&lt;17.32,H85&gt;=13.935,A85&gt;=7.05,A85&gt;=6.25,D85&gt;=0.8),6.65,IF(AND(H85&gt;=17.32,H85&gt;=13.935,A85&gt;=7.05,A85&gt;=6.25,D85&gt;=0.8),6.4,IF(AND(H85&gt;=13.547,G85&lt;0.948,D85&lt;0.45,B85&gt;=3.05,A85&gt;=4.5,D85&lt;0.8),1.38,IF(AND(B85&gt;=2.75,G85&gt;=0.652,D85&gt;=1.05,D85&lt;1.35,A85&lt;6.25,D85&gt;=0.8),3.6,IF(AND(H85&lt;9.417,G85&lt;0.404,D85&lt;1.75,D85&gt;=1.35,A85&lt;6.25,D85&gt;=0.8),4.2,IF(AND(H85&gt;=9.417,G85&lt;0.404,D85&lt;1.75,D85&gt;=1.35,A85&lt;6.25,D85&gt;=0.8),4.5,IF(AND(G85&lt;0.464,G85&gt;=0.404,D85&lt;1.75,D85&gt;=1.35,A85&lt;6.25,D85&gt;=0.8),4.5,IF(AND(G85&gt;=0.464,G85&gt;=0.404,D85&lt;1.75,D85&gt;=1.35,A85&lt;6.25,D85&gt;=0.8),4.625,IF(AND(D85&lt;1.85,D85&lt;2.15,D85&gt;=1.75,D85&gt;=1.35,A85&lt;6.25,D85&gt;=0.8),4.9,IF(AND(D85&gt;=1.85,D85&lt;2.15,D85&gt;=1.75,D85&gt;=1.35,A85&lt;6.25,D85&gt;=0.8),5.05,IF(AND(G85&lt;0.332,G85&lt;0.912,F85&lt;2.5,A85&lt;7.05,A85&gt;=6.25,D85&gt;=0.8),4.467,IF(AND(G85&gt;=0.332,G85&lt;0.912,F85&lt;2.5,A85&lt;7.05,A85&gt;=6.25,D85&gt;=0.8),4.767,IF(AND(D85&lt;0.15,H85&lt;13.547,G85&lt;0.948,D85&lt;0.45,B85&gt;=3.05,A85&gt;=4.5,D85&lt;0.8),1.5,IF(AND(D85&lt;1.15,B85&lt;2.75,G85&gt;=0.652,D85&gt;=1.05,D85&lt;1.35,A85&lt;6.25,D85&gt;=0.8),3.9,IF(AND(D85&gt;=1.15,B85&lt;2.75,G85&gt;=0.652,D85&gt;=1.05,D85&lt;1.35,A85&lt;6.25,D85&gt;=0.8),4,IF(AND(D85&gt;=2.25,B85&lt;3.15,B85&lt;3.25,F85&gt;=2.5,A85&lt;7.05,A85&gt;=6.25,D85&gt;=0.8),5.14,IF(AND(G85&lt;0.621,B85&gt;=3.15,B85&lt;3.25,F85&gt;=2.5,A85&lt;7.05,A85&gt;=6.25,D85&gt;=0.8),5.75,IF(AND(G85&gt;=0.621,B85&gt;=3.15,B85&lt;3.25,F85&gt;=2.5,A85&lt;7.05,A85&gt;=6.25,D85&gt;=0.8),5.1,IF(AND(G85&gt;=0.862,D85&gt;=0.15,H85&lt;13.547,G85&lt;0.948,D85&lt;0.45,B85&gt;=3.05,A85&gt;=4.5,D85&lt;0.8),1.5,IF(AND(A85&lt;6.35,D85&lt;2.25,B85&lt;3.15,B85&lt;3.25,F85&gt;=2.5,A85&lt;7.05,A85&gt;=6.25,D85&gt;=0.8),5.267,IF(AND(A85&gt;=6.35,D85&lt;2.25,B85&lt;3.15,B85&lt;3.25,F85&gt;=2.5,A85&lt;7.05,A85&gt;=6.25,D85&gt;=0.8),5.42,IF(AND(A85&lt;5.1,G85&lt;0.862,D85&gt;=0.15,H85&lt;13.547,G85&lt;0.948,D85&lt;0.45,B85&gt;=3.05,A85&gt;=4.5,D85&lt;0.8),1.35,IF(AND(B85&lt;3.95,A85&gt;=5.1,G85&lt;0.862,D85&gt;=0.15,H85&lt;13.547,G85&lt;0.948,D85&lt;0.45,B85&gt;=3.05,A85&gt;=4.5,D85&lt;0.8),1.5,IF(AND(B85&gt;=3.95,A85&gt;=5.1,G85&lt;0.862,D85&gt;=0.15,H85&lt;13.547,G85&lt;0.948,D85&lt;0.45,B85&gt;=3.05,A85&gt;=4.5,D85&lt;0.8),1.467,"shouldnthappen"))))))))))))))))))))))))))))))))))</f>
        <v>4.16</v>
      </c>
      <c r="AG85" s="1" t="n">
        <f aca="false">IF(AND(H85&lt;5.748,A85&lt;4.85,D85&lt;0.75),1,IF(AND(B85&gt;=3.5,D85&gt;=1.75,D85&gt;=0.75),6.2,IF(AND(A85&gt;=4.65,H85&gt;=5.748,A85&lt;4.85,D85&lt;0.75),1.333,IF(AND(H85&lt;6.417,B85&lt;3.45,A85&gt;=4.85,D85&lt;0.75),1.7,IF(AND(A85&lt;5.05,B85&gt;=3.45,A85&gt;=4.85,D85&lt;0.75),1.4,IF(AND(A85&gt;=5.05,B85&gt;=3.45,A85&gt;=4.85,D85&lt;0.75),1.5,IF(AND(F85&gt;=2.5,H85&lt;13.641,D85&lt;1.75,D85&gt;=0.75),4.667,IF(AND(G85&lt;0.187,H85&gt;=13.641,D85&lt;1.75,D85&gt;=0.75),5,IF(AND(A85&gt;=7.1,B85&lt;3.5,D85&gt;=1.75,D85&gt;=0.75),6.575,IF(AND(G85&lt;0.161,A85&lt;4.65,H85&gt;=5.748,A85&lt;4.85,D85&lt;0.75),1.5,IF(AND(H85&lt;8.399,H85&gt;=6.417,B85&lt;3.45,A85&gt;=4.85,D85&lt;0.75),1.5,IF(AND(H85&gt;=8.399,H85&gt;=6.417,B85&lt;3.45,A85&gt;=4.85,D85&lt;0.75),1.625,IF(AND(G85&lt;0.086,F85&lt;2.5,H85&lt;13.641,D85&lt;1.75,D85&gt;=0.75),4.7,IF(AND(D85&lt;1.35,G85&gt;=0.187,H85&gt;=13.641,D85&lt;1.75,D85&gt;=0.75),4.2,IF(AND(G85&lt;0.422,G85&gt;=0.161,A85&lt;4.65,H85&gt;=5.748,A85&lt;4.85,D85&lt;0.75),1.4,IF(AND(G85&gt;=0.422,G85&gt;=0.161,A85&lt;4.65,H85&gt;=5.748,A85&lt;4.85,D85&lt;0.75),1.3,IF(AND(B85&lt;2.5,D85&gt;=1.35,G85&gt;=0.187,H85&gt;=13.641,D85&lt;1.75,D85&gt;=0.75),4.5,IF(AND(B85&lt;2.75,A85&lt;6,A85&lt;7.1,B85&lt;3.5,D85&gt;=1.75,D85&gt;=0.75),5.1,IF(AND(B85&gt;=2.75,A85&lt;6,A85&lt;7.1,B85&lt;3.5,D85&gt;=1.75,D85&gt;=0.75),5.02,IF(AND(A85&lt;5.15,A85&lt;5.9,G85&gt;=0.086,F85&lt;2.5,H85&lt;13.641,D85&lt;1.75,D85&gt;=0.75),3,IF(AND(G85&lt;0.644,A85&gt;=5.9,G85&gt;=0.086,F85&lt;2.5,H85&lt;13.641,D85&lt;1.75,D85&gt;=0.75),4.65,IF(AND(G85&gt;=0.644,A85&gt;=5.9,G85&gt;=0.086,F85&lt;2.5,H85&lt;13.641,D85&lt;1.75,D85&gt;=0.75),4.24,IF(AND(D85&lt;1.45,B85&gt;=2.5,D85&gt;=1.35,G85&gt;=0.187,H85&gt;=13.641,D85&lt;1.75,D85&gt;=0.75),4.68,IF(AND(D85&gt;=1.45,B85&gt;=2.5,D85&gt;=1.35,G85&gt;=0.187,H85&gt;=13.641,D85&lt;1.75,D85&gt;=0.75),4.833,IF(AND(H85&lt;13.18,D85&lt;2.05,A85&gt;=6,A85&lt;7.1,B85&lt;3.5,D85&gt;=1.75,D85&gt;=0.75),5.44,IF(AND(H85&gt;=13.18,D85&lt;2.05,A85&gt;=6,A85&lt;7.1,B85&lt;3.5,D85&gt;=1.75,D85&gt;=0.75),5.1,IF(AND(H85&lt;8.759,D85&gt;=2.05,A85&gt;=6,A85&lt;7.1,B85&lt;3.5,D85&gt;=1.75,D85&gt;=0.75),5.4,IF(AND(A85&gt;=5.75,A85&gt;=5.15,A85&lt;5.9,G85&gt;=0.086,F85&lt;2.5,H85&lt;13.641,D85&lt;1.75,D85&gt;=0.75),3.967,IF(AND(H85&lt;10.159,H85&gt;=8.759,D85&gt;=2.05,A85&gt;=6,A85&lt;7.1,B85&lt;3.5,D85&gt;=1.75,D85&gt;=0.75),5.925,IF(AND(D85&lt;1.2,A85&lt;5.75,A85&gt;=5.15,A85&lt;5.9,G85&gt;=0.086,F85&lt;2.5,H85&lt;13.641,D85&lt;1.75,D85&gt;=0.75),3.667,IF(AND(D85&lt;2.25,H85&gt;=10.159,H85&gt;=8.759,D85&gt;=2.05,A85&gt;=6,A85&lt;7.1,B85&lt;3.5,D85&gt;=1.75,D85&gt;=0.75),5.66,IF(AND(D85&gt;=2.25,H85&gt;=10.159,H85&gt;=8.759,D85&gt;=2.05,A85&gt;=6,A85&lt;7.1,B85&lt;3.5,D85&gt;=1.75,D85&gt;=0.75),5.34,IF(AND(D85&lt;1.35,D85&gt;=1.2,A85&lt;5.75,A85&gt;=5.15,A85&lt;5.9,G85&gt;=0.086,F85&lt;2.5,H85&lt;13.641,D85&lt;1.75,D85&gt;=0.75),4.025,IF(AND(D85&gt;=1.35,D85&gt;=1.2,A85&lt;5.75,A85&gt;=5.15,A85&lt;5.9,G85&gt;=0.086,F85&lt;2.5,H85&lt;13.641,D85&lt;1.75,D85&gt;=0.75),3.9,"shouldnthappen"))))))))))))))))))))))))))))))))))</f>
        <v>3.967</v>
      </c>
      <c r="AH85" s="1" t="n">
        <f aca="false">IF(AND(F85&lt;1.5,H85&lt;6.799,A85&lt;5.45),1.7,IF(AND(F85&gt;=1.5,H85&lt;6.799,A85&lt;5.45),4.1,IF(AND(D85&gt;=0.8,H85&gt;=6.799,A85&lt;5.45),3.9,IF(AND(H85&lt;7.564,F85&lt;2.5,A85&gt;=5.45),3.925,IF(AND(H85&gt;=16.284,F85&gt;=2.5,A85&gt;=5.45),6.5,IF(AND(A85&lt;4.35,D85&lt;0.8,H85&gt;=6.799,A85&lt;5.45),1.1,IF(AND(B85&lt;2.8,D85&lt;1.35,H85&gt;=7.564,F85&lt;2.5,A85&gt;=5.45),4.1,IF(AND(B85&gt;=2.8,D85&lt;1.35,H85&gt;=7.564,F85&lt;2.5,A85&gt;=5.45),4.267,IF(AND(B85&lt;2.75,D85&gt;=1.35,H85&gt;=7.564,F85&lt;2.5,A85&gt;=5.45),5,IF(AND(G85&gt;=0.078,G85&lt;0.26,H85&lt;16.284,F85&gt;=2.5,A85&gt;=5.45),6.06,IF(AND(G85&gt;=0.805,G85&gt;=0.26,H85&lt;16.284,F85&gt;=2.5,A85&gt;=5.45),5.02,IF(AND(H85&gt;=10.109,B85&gt;=3.45,A85&gt;=4.35,D85&lt;0.8,H85&gt;=6.799,A85&lt;5.45),1.55,IF(AND(D85&lt;2.25,G85&lt;0.078,G85&lt;0.26,H85&lt;16.284,F85&gt;=2.5,A85&gt;=5.45),5.6,IF(AND(D85&gt;=2.25,G85&lt;0.078,G85&lt;0.26,H85&lt;16.284,F85&gt;=2.5,A85&gt;=5.45),5.7,IF(AND(A85&lt;6.15,G85&lt;0.805,G85&gt;=0.26,H85&lt;16.284,F85&gt;=2.5,A85&gt;=5.45),4.967,IF(AND(A85&lt;4.65,H85&lt;12.227,B85&lt;3.45,A85&gt;=4.35,D85&lt;0.8,H85&gt;=6.799,A85&lt;5.45),1.333,IF(AND(A85&lt;4.85,H85&gt;=12.227,B85&lt;3.45,A85&gt;=4.35,D85&lt;0.8,H85&gt;=6.799,A85&lt;5.45),1.42,IF(AND(A85&gt;=4.85,H85&gt;=12.227,B85&lt;3.45,A85&gt;=4.35,D85&lt;0.8,H85&gt;=6.799,A85&lt;5.45),1.533,IF(AND(A85&lt;5.05,H85&lt;10.109,B85&gt;=3.45,A85&gt;=4.35,D85&lt;0.8,H85&gt;=6.799,A85&lt;5.45),1.4,IF(AND(A85&gt;=5.05,H85&lt;10.109,B85&gt;=3.45,A85&gt;=4.35,D85&lt;0.8,H85&gt;=6.799,A85&lt;5.45),1.5,IF(AND(G85&lt;0.14,H85&lt;13.531,B85&gt;=2.75,D85&gt;=1.35,H85&gt;=7.564,F85&lt;2.5,A85&gt;=5.45),4.7,IF(AND(G85&lt;0.187,H85&gt;=13.531,B85&gt;=2.75,D85&gt;=1.35,H85&gt;=7.564,F85&lt;2.5,A85&gt;=5.45),5,IF(AND(G85&gt;=0.187,H85&gt;=13.531,B85&gt;=2.75,D85&gt;=1.35,H85&gt;=7.564,F85&lt;2.5,A85&gt;=5.45),4.66,IF(AND(A85&lt;6.35,A85&gt;=6.15,G85&lt;0.805,G85&gt;=0.26,H85&lt;16.284,F85&gt;=2.5,A85&gt;=5.45),6,IF(AND(D85&lt;0.15,A85&gt;=4.65,H85&lt;12.227,B85&lt;3.45,A85&gt;=4.35,D85&lt;0.8,H85&gt;=6.799,A85&lt;5.45),1.5,IF(AND(H85&lt;10.723,G85&gt;=0.14,H85&lt;13.531,B85&gt;=2.75,D85&gt;=1.35,H85&gt;=7.564,F85&lt;2.5,A85&gt;=5.45),4.6,IF(AND(H85&gt;=10.723,G85&gt;=0.14,H85&lt;13.531,B85&gt;=2.75,D85&gt;=1.35,H85&gt;=7.564,F85&lt;2.5,A85&gt;=5.45),4.46,IF(AND(G85&lt;0.364,A85&gt;=6.35,A85&gt;=6.15,G85&lt;0.805,G85&gt;=0.26,H85&lt;16.284,F85&gt;=2.5,A85&gt;=5.45),5.28,IF(AND(A85&lt;5.1,D85&gt;=0.15,A85&gt;=4.65,H85&lt;12.227,B85&lt;3.45,A85&gt;=4.35,D85&lt;0.8,H85&gt;=6.799,A85&lt;5.45),1.36,IF(AND(A85&gt;=5.1,D85&gt;=0.15,A85&gt;=4.65,H85&lt;12.227,B85&lt;3.45,A85&gt;=4.35,D85&lt;0.8,H85&gt;=6.799,A85&lt;5.45),1.4,IF(AND(G85&gt;=0.6,G85&gt;=0.364,A85&gt;=6.35,A85&gt;=6.15,G85&lt;0.805,G85&gt;=0.26,H85&lt;16.284,F85&gt;=2.5,A85&gt;=5.45),5.1,IF(AND(A85&gt;=6.95,G85&lt;0.6,G85&gt;=0.364,A85&gt;=6.35,A85&gt;=6.15,G85&lt;0.805,G85&gt;=0.26,H85&lt;16.284,F85&gt;=2.5,A85&gt;=5.45),5.8,IF(AND(B85&lt;3.2,A85&lt;6.95,G85&lt;0.6,G85&gt;=0.364,A85&gt;=6.35,A85&gt;=6.15,G85&lt;0.805,G85&gt;=0.26,H85&lt;16.284,F85&gt;=2.5,A85&gt;=5.45),5.6,IF(AND(B85&gt;=3.2,A85&lt;6.95,G85&lt;0.6,G85&gt;=0.364,A85&gt;=6.35,A85&gt;=6.15,G85&lt;0.805,G85&gt;=0.26,H85&lt;16.284,F85&gt;=2.5,A85&gt;=5.45),5.7,"shouldnthappen"))))))))))))))))))))))))))))))))))</f>
        <v>4.1</v>
      </c>
      <c r="AI85" s="1" t="n">
        <f aca="false">IF(AND(B85&gt;=3.55,A85&lt;5.05,F85&lt;1.5),1,IF(AND(H85&gt;=13.436,A85&gt;=5.05,F85&lt;1.5),1.633,IF(AND(A85&lt;4.35,B85&lt;3.55,A85&lt;5.05,F85&lt;1.5),1.1,IF(AND(A85&lt;5.15,H85&lt;13.436,A85&gt;=5.05,F85&lt;1.5),1.6,IF(AND(G85&lt;0.837,D85&lt;1.2,B85&lt;2.65,F85&gt;=1.5),3.7,IF(AND(G85&gt;=0.837,D85&lt;1.2,B85&lt;2.65,F85&gt;=1.5),3,IF(AND(D85&lt;1.4,D85&gt;=1.2,B85&lt;2.65,F85&gt;=1.5),4.133,IF(AND(D85&gt;=1.4,D85&gt;=1.2,B85&lt;2.65,F85&gt;=1.5),4.633,IF(AND(G85&lt;0.302,A85&gt;=4.35,B85&lt;3.55,A85&lt;5.05,F85&lt;1.5),1.34,IF(AND(D85&gt;=0.3,A85&gt;=5.15,H85&lt;13.436,A85&gt;=5.05,F85&lt;1.5),1.5,IF(AND(G85&lt;0.233,G85&lt;0.265,D85&lt;1.55,B85&gt;=2.65,F85&gt;=1.5),4.56,IF(AND(G85&gt;=0.233,G85&lt;0.265,D85&lt;1.55,B85&gt;=2.65,F85&gt;=1.5),5.1,IF(AND(G85&lt;0.395,G85&gt;=0.265,D85&lt;1.55,B85&gt;=2.65,F85&gt;=1.5),4.025,IF(AND(H85&lt;13.935,A85&gt;=7.05,D85&gt;=1.55,B85&gt;=2.65,F85&gt;=1.5),6.12,IF(AND(H85&gt;=13.935,A85&gt;=7.05,D85&gt;=1.55,B85&gt;=2.65,F85&gt;=1.5),6.64,IF(AND(G85&gt;=0.858,G85&gt;=0.302,A85&gt;=4.35,B85&lt;3.55,A85&lt;5.05,F85&lt;1.5),1.3,IF(AND(H85&lt;6.543,D85&lt;0.3,A85&gt;=5.15,H85&lt;13.436,A85&gt;=5.05,F85&lt;1.5),1.4,IF(AND(H85&gt;=6.543,D85&lt;0.3,A85&gt;=5.15,H85&lt;13.436,A85&gt;=5.05,F85&lt;1.5),1.48,IF(AND(A85&lt;6.3,G85&gt;=0.395,G85&gt;=0.265,D85&lt;1.55,B85&gt;=2.65,F85&gt;=1.5),4.14,IF(AND(A85&gt;=6.3,G85&gt;=0.395,G85&gt;=0.265,D85&lt;1.55,B85&gt;=2.65,F85&gt;=1.5),4.767,IF(AND(G85&gt;=0.669,B85&lt;3.15,A85&lt;7.05,D85&gt;=1.55,B85&gt;=2.65,F85&gt;=1.5),5,IF(AND(H85&lt;9.459,G85&lt;0.858,G85&gt;=0.302,A85&gt;=4.35,B85&lt;3.55,A85&lt;5.05,F85&lt;1.5),1.4,IF(AND(H85&gt;=9.459,G85&lt;0.858,G85&gt;=0.302,A85&gt;=4.35,B85&lt;3.55,A85&lt;5.05,F85&lt;1.5),1.6,IF(AND(G85&gt;=0.433,G85&lt;0.669,B85&lt;3.15,A85&lt;7.05,D85&gt;=1.55,B85&gt;=2.65,F85&gt;=1.5),5.68,IF(AND(G85&lt;0.481,H85&lt;10.257,B85&gt;=3.15,A85&lt;7.05,D85&gt;=1.55,B85&gt;=2.65,F85&gt;=1.5),5.7,IF(AND(G85&gt;=0.481,H85&lt;10.257,B85&gt;=3.15,A85&lt;7.05,D85&gt;=1.55,B85&gt;=2.65,F85&gt;=1.5),5.9,IF(AND(D85&lt;2.15,H85&gt;=10.257,B85&gt;=3.15,A85&lt;7.05,D85&gt;=1.55,B85&gt;=2.65,F85&gt;=1.5),5.1,IF(AND(D85&gt;=2.15,H85&gt;=10.257,B85&gt;=3.15,A85&lt;7.05,D85&gt;=1.55,B85&gt;=2.65,F85&gt;=1.5),5.42,IF(AND(G85&lt;0.098,G85&lt;0.433,G85&lt;0.669,B85&lt;3.15,A85&lt;7.05,D85&gt;=1.55,B85&gt;=2.65,F85&gt;=1.5),5.567,IF(AND(D85&lt;1.8,G85&gt;=0.098,G85&lt;0.433,G85&lt;0.669,B85&lt;3.15,A85&lt;7.05,D85&gt;=1.55,B85&gt;=2.65,F85&gt;=1.5),5.033,IF(AND(G85&gt;=0.312,D85&gt;=1.8,G85&gt;=0.098,G85&lt;0.433,G85&lt;0.669,B85&lt;3.15,A85&lt;7.05,D85&gt;=1.55,B85&gt;=2.65,F85&gt;=1.5),5.4,IF(AND(H85&lt;9.002,G85&lt;0.312,D85&gt;=1.8,G85&gt;=0.098,G85&lt;0.433,G85&lt;0.669,B85&lt;3.15,A85&lt;7.05,D85&gt;=1.55,B85&gt;=2.65,F85&gt;=1.5),5.1,IF(AND(H85&gt;=9.002,G85&lt;0.312,D85&gt;=1.8,G85&gt;=0.098,G85&lt;0.433,G85&lt;0.669,B85&lt;3.15,A85&lt;7.05,D85&gt;=1.55,B85&gt;=2.65,F85&gt;=1.5),5.26,"shouldnthappen")))))))))))))))))))))))))))))))))</f>
        <v>4.14</v>
      </c>
      <c r="AJ85" s="1" t="n">
        <f aca="false">IF(AND(A85&gt;=5.25,D85&gt;=0.35,D85&lt;0.8),1.433,IF(AND(F85&gt;=2.5,H85&lt;6.927,D85&gt;=0.8),5.1,IF(AND(H85&lt;5.85,B85&lt;3.65,D85&lt;0.35,D85&lt;0.8),1,IF(AND(A85&lt;5.55,B85&gt;=3.65,D85&lt;0.35,D85&lt;0.8),1.5,IF(AND(A85&gt;=5.55,B85&gt;=3.65,D85&lt;0.35,D85&lt;0.8),1.7,IF(AND(H85&lt;7.949,A85&lt;5.25,D85&gt;=0.35,D85&lt;0.8),1.9,IF(AND(H85&gt;=7.949,A85&lt;5.25,D85&gt;=0.35,D85&lt;0.8),1.54,IF(AND(A85&lt;5.55,F85&lt;2.5,H85&lt;6.927,D85&gt;=0.8),3.98,IF(AND(A85&gt;=5.55,F85&lt;2.5,H85&lt;6.927,D85&gt;=0.8),4.1,IF(AND(A85&gt;=7.25,D85&gt;=1.55,H85&gt;=6.927,D85&gt;=0.8),6.65,IF(AND(A85&lt;5.75,D85&lt;1.2,D85&lt;1.55,H85&gt;=6.927,D85&gt;=0.8),3.62,IF(AND(A85&gt;=5.75,D85&lt;1.2,D85&lt;1.55,H85&gt;=6.927,D85&gt;=0.8),4.1,IF(AND(G85&lt;0.175,A85&lt;4.8,H85&gt;=5.85,B85&lt;3.65,D85&lt;0.35,D85&lt;0.8),1.5,IF(AND(G85&gt;=0.175,A85&lt;4.8,H85&gt;=5.85,B85&lt;3.65,D85&lt;0.35,D85&lt;0.8),1.3,IF(AND(A85&gt;=5.05,A85&gt;=4.8,H85&gt;=5.85,B85&lt;3.65,D85&lt;0.35,D85&lt;0.8),1.5,IF(AND(G85&gt;=0.735,A85&lt;6.25,D85&gt;=1.2,D85&lt;1.55,H85&gt;=6.927,D85&gt;=0.8),4,IF(AND(H85&lt;10.464,A85&lt;6.2,A85&lt;7.25,D85&gt;=1.55,H85&gt;=6.927,D85&gt;=0.8),5.1,IF(AND(H85&gt;=10.464,A85&lt;6.2,A85&lt;7.25,D85&gt;=1.55,H85&gt;=6.927,D85&gt;=0.8),4.9,IF(AND(G85&lt;0.418,A85&lt;5.05,A85&gt;=4.8,H85&gt;=5.85,B85&lt;3.65,D85&lt;0.35,D85&lt;0.8),1.48,IF(AND(G85&gt;=0.418,A85&lt;5.05,A85&gt;=4.8,H85&gt;=5.85,B85&lt;3.65,D85&lt;0.35,D85&lt;0.8),1.3,IF(AND(B85&lt;2.75,G85&lt;0.735,A85&lt;6.25,D85&gt;=1.2,D85&lt;1.55,H85&gt;=6.927,D85&gt;=0.8),4.35,IF(AND(H85&lt;15.422,D85&lt;1.45,A85&gt;=6.25,D85&gt;=1.2,D85&lt;1.55,H85&gt;=6.927,D85&gt;=0.8),4.375,IF(AND(H85&gt;=15.422,D85&lt;1.45,A85&gt;=6.25,D85&gt;=1.2,D85&lt;1.55,H85&gt;=6.927,D85&gt;=0.8),4.7,IF(AND(A85&lt;6.4,D85&gt;=1.45,A85&gt;=6.25,D85&gt;=1.2,D85&lt;1.55,H85&gt;=6.927,D85&gt;=0.8),5.1,IF(AND(G85&gt;=0.576,D85&lt;2.15,A85&gt;=6.2,A85&lt;7.25,D85&gt;=1.55,H85&gt;=6.927,D85&gt;=0.8),5.1,IF(AND(G85&lt;0.537,D85&gt;=2.15,A85&gt;=6.2,A85&lt;7.25,D85&gt;=1.55,H85&gt;=6.927,D85&gt;=0.8),5.533,IF(AND(G85&gt;=0.537,D85&gt;=2.15,A85&gt;=6.2,A85&lt;7.25,D85&gt;=1.55,H85&gt;=6.927,D85&gt;=0.8),5.9,IF(AND(D85&lt;1.45,B85&gt;=2.75,G85&lt;0.735,A85&lt;6.25,D85&gt;=1.2,D85&lt;1.55,H85&gt;=6.927,D85&gt;=0.8),4.6,IF(AND(D85&gt;=1.45,B85&gt;=2.75,G85&lt;0.735,A85&lt;6.25,D85&gt;=1.2,D85&lt;1.55,H85&gt;=6.927,D85&gt;=0.8),4.5,IF(AND(H85&lt;12.582,A85&gt;=6.4,D85&gt;=1.45,A85&gt;=6.25,D85&gt;=1.2,D85&lt;1.55,H85&gt;=6.927,D85&gt;=0.8),4.66,IF(AND(H85&gt;=12.582,A85&gt;=6.4,D85&gt;=1.45,A85&gt;=6.25,D85&gt;=1.2,D85&lt;1.55,H85&gt;=6.927,D85&gt;=0.8),4.9,IF(AND(B85&lt;2.75,G85&lt;0.576,D85&lt;2.15,A85&gt;=6.2,A85&lt;7.25,D85&gt;=1.55,H85&gt;=6.927,D85&gt;=0.8),5.3,IF(AND(G85&gt;=0.395,B85&gt;=2.75,G85&lt;0.576,D85&lt;2.15,A85&gt;=6.2,A85&lt;7.25,D85&gt;=1.55,H85&gt;=6.927,D85&gt;=0.8),5.6,IF(AND(D85&gt;=1.9,G85&lt;0.395,B85&gt;=2.75,G85&lt;0.576,D85&lt;2.15,A85&gt;=6.2,A85&lt;7.25,D85&gt;=1.55,H85&gt;=6.927,D85&gt;=0.8),5.333,IF(AND(B85&lt;2.95,D85&lt;1.9,G85&lt;0.395,B85&gt;=2.75,G85&lt;0.576,D85&lt;2.15,A85&gt;=6.2,A85&lt;7.25,D85&gt;=1.55,H85&gt;=6.927,D85&gt;=0.8),5.6,IF(AND(B85&gt;=2.95,D85&lt;1.9,G85&lt;0.395,B85&gt;=2.75,G85&lt;0.576,D85&lt;2.15,A85&gt;=6.2,A85&lt;7.25,D85&gt;=1.55,H85&gt;=6.927,D85&gt;=0.8),5.5,"shouldnthappen"))))))))))))))))))))))))))))))))))))</f>
        <v>4.35</v>
      </c>
      <c r="AK85" s="1" t="n">
        <f aca="false">IF(AND(H85&lt;5.85,B85&lt;3.65,F85&lt;1.5),1,IF(AND(B85&gt;=3.95,B85&gt;=3.65,F85&lt;1.5),1.433,IF(AND(A85&lt;5.15,F85&lt;2.5,F85&gt;=1.5),3.075,IF(AND(D85&gt;=0.35,H85&gt;=5.85,B85&lt;3.65,F85&lt;1.5),1.5,IF(AND(G85&lt;0.168,B85&lt;3.95,B85&gt;=3.65,F85&lt;1.5),1.7,IF(AND(H85&lt;5.767,A85&lt;7.25,F85&gt;=2.5,F85&gt;=1.5),4.5,IF(AND(D85&lt;1.9,A85&gt;=7.25,F85&gt;=2.5,F85&gt;=1.5),6.3,IF(AND(D85&gt;=1.9,A85&gt;=7.25,F85&gt;=2.5,F85&gt;=1.5),6.575,IF(AND(B85&lt;3.75,G85&gt;=0.168,B85&lt;3.95,B85&gt;=3.65,F85&lt;1.5),1.5,IF(AND(B85&gt;=3.75,G85&gt;=0.168,B85&lt;3.95,B85&gt;=3.65,F85&lt;1.5),1.6,IF(AND(D85&gt;=1.35,A85&lt;6.15,A85&gt;=5.15,F85&lt;2.5,F85&gt;=1.5),4.42,IF(AND(D85&lt;1.4,A85&gt;=6.15,A85&gt;=5.15,F85&lt;2.5,F85&gt;=1.5),4.5,IF(AND(D85&gt;=1.4,A85&gt;=6.15,A85&gt;=5.15,F85&lt;2.5,F85&gt;=1.5),4.675,IF(AND(D85&lt;0.15,H85&lt;11.218,D85&lt;0.35,H85&gt;=5.85,B85&lt;3.65,F85&lt;1.5),1.5,IF(AND(D85&lt;0.15,H85&gt;=11.218,D85&lt;0.35,H85&gt;=5.85,B85&lt;3.65,F85&lt;1.5),1.1,IF(AND(B85&lt;2.7,D85&lt;1.35,A85&lt;6.15,A85&gt;=5.15,F85&lt;2.5,F85&gt;=1.5),3.82,IF(AND(A85&lt;6.15,G85&gt;=0.755,H85&gt;=5.767,A85&lt;7.25,F85&gt;=2.5,F85&gt;=1.5),4.98,IF(AND(A85&gt;=6.15,G85&gt;=0.755,H85&gt;=5.767,A85&lt;7.25,F85&gt;=2.5,F85&gt;=1.5),5.3,IF(AND(B85&lt;3.4,D85&gt;=0.15,H85&lt;11.218,D85&lt;0.35,H85&gt;=5.85,B85&lt;3.65,F85&lt;1.5),1.4,IF(AND(B85&gt;=3.4,D85&gt;=0.15,H85&lt;11.218,D85&lt;0.35,H85&gt;=5.85,B85&lt;3.65,F85&lt;1.5),1.3,IF(AND(H85&lt;11.731,D85&gt;=0.15,H85&gt;=11.218,D85&lt;0.35,H85&gt;=5.85,B85&lt;3.65,F85&lt;1.5),1.2,IF(AND(H85&lt;9.053,B85&gt;=2.7,D85&lt;1.35,A85&lt;6.15,A85&gt;=5.15,F85&lt;2.5,F85&gt;=1.5),3.85,IF(AND(D85&gt;=2.1,B85&lt;2.85,G85&lt;0.755,H85&gt;=5.767,A85&lt;7.25,F85&gt;=2.5,F85&gt;=1.5),5.6,IF(AND(D85&gt;=2.45,B85&gt;=2.85,G85&lt;0.755,H85&gt;=5.767,A85&lt;7.25,F85&gt;=2.5,F85&gt;=1.5),5.8,IF(AND(B85&gt;=3.45,H85&gt;=11.731,D85&gt;=0.15,H85&gt;=11.218,D85&lt;0.35,H85&gt;=5.85,B85&lt;3.65,F85&lt;1.5),1.3,IF(AND(A85&lt;5.9,H85&gt;=9.053,B85&gt;=2.7,D85&lt;1.35,A85&lt;6.15,A85&gt;=5.15,F85&lt;2.5,F85&gt;=1.5),4.3,IF(AND(A85&gt;=5.9,H85&gt;=9.053,B85&gt;=2.7,D85&lt;1.35,A85&lt;6.15,A85&gt;=5.15,F85&lt;2.5,F85&gt;=1.5),4,IF(AND(G85&gt;=0.519,D85&lt;2.1,B85&lt;2.85,G85&lt;0.755,H85&gt;=5.767,A85&lt;7.25,F85&gt;=2.5,F85&gt;=1.5),4.9,IF(AND(A85&gt;=7.05,D85&lt;2.45,B85&gt;=2.85,G85&lt;0.755,H85&gt;=5.767,A85&lt;7.25,F85&gt;=2.5,F85&gt;=1.5),5.8,IF(AND(H85&lt;14.396,B85&lt;3.45,H85&gt;=11.731,D85&gt;=0.15,H85&gt;=11.218,D85&lt;0.35,H85&gt;=5.85,B85&lt;3.65,F85&lt;1.5),1.44,IF(AND(H85&gt;=14.396,B85&lt;3.45,H85&gt;=11.731,D85&gt;=0.15,H85&gt;=11.218,D85&lt;0.35,H85&gt;=5.85,B85&lt;3.65,F85&lt;1.5),1.3,IF(AND(G85&lt;0.282,G85&lt;0.519,D85&lt;2.1,B85&lt;2.85,G85&lt;0.755,H85&gt;=5.767,A85&lt;7.25,F85&gt;=2.5,F85&gt;=1.5),5.1,IF(AND(G85&gt;=0.282,G85&lt;0.519,D85&lt;2.1,B85&lt;2.85,G85&lt;0.755,H85&gt;=5.767,A85&lt;7.25,F85&gt;=2.5,F85&gt;=1.5),5.3,IF(AND(A85&lt;6.4,D85&lt;1.9,A85&lt;7.05,D85&lt;2.45,B85&gt;=2.85,G85&lt;0.755,H85&gt;=5.767,A85&lt;7.25,F85&gt;=2.5,F85&gt;=1.5),5.6,IF(AND(A85&gt;=6.4,D85&lt;1.9,A85&lt;7.05,D85&lt;2.45,B85&gt;=2.85,G85&lt;0.755,H85&gt;=5.767,A85&lt;7.25,F85&gt;=2.5,F85&gt;=1.5),5.5,IF(AND(H85&lt;8.884,D85&gt;=1.9,A85&lt;7.05,D85&lt;2.45,B85&gt;=2.85,G85&lt;0.755,H85&gt;=5.767,A85&lt;7.25,F85&gt;=2.5,F85&gt;=1.5),5.3,IF(AND(H85&gt;=8.884,D85&gt;=1.9,A85&lt;7.05,D85&lt;2.45,B85&gt;=2.85,G85&lt;0.755,H85&gt;=5.767,A85&lt;7.25,F85&gt;=2.5,F85&gt;=1.5),5.52,"shouldnthappen")))))))))))))))))))))))))))))))))))))</f>
        <v>4.3</v>
      </c>
      <c r="AL85" s="1" t="n">
        <f aca="false">IF(AND(H85&lt;5.85,A85&lt;5.05,D85&lt;0.8),1,IF(AND(B85&lt;3.35,A85&gt;=5.05,D85&lt;0.8),1.7,IF(AND(D85&gt;=2.45,F85&gt;=2.5,D85&gt;=0.8),6.05,IF(AND(H85&gt;=11.218,H85&gt;=5.85,A85&lt;5.05,D85&lt;0.8),1.28,IF(AND(G85&gt;=0.948,B85&gt;=3.35,A85&gt;=5.05,D85&lt;0.8),1.7,IF(AND(G85&gt;=0.423,H85&lt;11.218,H85&gt;=5.85,A85&lt;5.05,D85&lt;0.8),1.3,IF(AND(B85&lt;3.6,G85&lt;0.948,B85&gt;=3.35,A85&gt;=5.05,D85&lt;0.8),1.4,IF(AND(H85&lt;10.258,D85&lt;1.15,A85&lt;5.9,F85&lt;2.5,D85&gt;=0.8),3.36,IF(AND(H85&gt;=10.258,D85&lt;1.15,A85&lt;5.9,F85&lt;2.5,D85&gt;=0.8),3.9,IF(AND(A85&lt;5.3,D85&gt;=1.15,A85&lt;5.9,F85&lt;2.5,D85&gt;=0.8),3.9,IF(AND(D85&lt;1.55,B85&lt;2.75,A85&gt;=5.9,F85&lt;2.5,D85&gt;=0.8),4.64,IF(AND(D85&gt;=1.55,B85&lt;2.75,A85&gt;=5.9,F85&lt;2.5,D85&gt;=0.8),5.1,IF(AND(D85&gt;=1.6,B85&gt;=2.75,A85&gt;=5.9,F85&lt;2.5,D85&gt;=0.8),5,IF(AND(H85&lt;5.767,H85&lt;8.598,D85&lt;2.45,F85&gt;=2.5,D85&gt;=0.8),4.5,IF(AND(A85&lt;6.25,H85&gt;=8.598,D85&lt;2.45,F85&gt;=2.5,D85&gt;=0.8),5.02,IF(AND(B85&lt;3.55,G85&lt;0.423,H85&lt;11.218,H85&gt;=5.85,A85&lt;5.05,D85&lt;0.8),1.525,IF(AND(B85&gt;=3.55,G85&lt;0.423,H85&lt;11.218,H85&gt;=5.85,A85&lt;5.05,D85&lt;0.8),1.4,IF(AND(H85&gt;=13.932,B85&gt;=3.6,G85&lt;0.948,B85&gt;=3.35,A85&gt;=5.05,D85&lt;0.8),1.65,IF(AND(G85&gt;=0.652,A85&gt;=5.3,D85&gt;=1.15,A85&lt;5.9,F85&lt;2.5,D85&gt;=0.8),3.8,IF(AND(D85&lt;1.35,D85&lt;1.6,B85&gt;=2.75,A85&gt;=5.9,F85&lt;2.5,D85&gt;=0.8),4.42,IF(AND(H85&lt;6.656,H85&gt;=5.767,H85&lt;8.598,D85&lt;2.45,F85&gt;=2.5,D85&gt;=0.8),5.033,IF(AND(H85&gt;=6.656,H85&gt;=5.767,H85&lt;8.598,D85&lt;2.45,F85&gt;=2.5,D85&gt;=0.8),5.1,IF(AND(G85&gt;=0.885,A85&gt;=6.25,H85&gt;=8.598,D85&lt;2.45,F85&gt;=2.5,D85&gt;=0.8),5.2,IF(AND(H85&lt;6.926,H85&lt;13.932,B85&gt;=3.6,G85&lt;0.948,B85&gt;=3.35,A85&gt;=5.05,D85&lt;0.8),1.433,IF(AND(H85&gt;=6.926,H85&lt;13.932,B85&gt;=3.6,G85&lt;0.948,B85&gt;=3.35,A85&gt;=5.05,D85&lt;0.8),1.5,IF(AND(A85&lt;5.65,G85&lt;0.652,A85&gt;=5.3,D85&gt;=1.15,A85&lt;5.9,F85&lt;2.5,D85&gt;=0.8),4.36,IF(AND(A85&gt;=5.65,G85&lt;0.652,A85&gt;=5.3,D85&gt;=1.15,A85&lt;5.9,F85&lt;2.5,D85&gt;=0.8),4.2,IF(AND(H85&gt;=13.561,D85&gt;=1.35,D85&lt;1.6,B85&gt;=2.75,A85&gt;=5.9,F85&lt;2.5,D85&gt;=0.8),4.767,IF(AND(H85&lt;9.091,G85&lt;0.885,A85&gt;=6.25,H85&gt;=8.598,D85&lt;2.45,F85&gt;=2.5,D85&gt;=0.8),6.3,IF(AND(H85&gt;=12.206,H85&lt;13.561,D85&gt;=1.35,D85&lt;1.6,B85&gt;=2.75,A85&gt;=5.9,F85&lt;2.5,D85&gt;=0.8),4.4,IF(AND(D85&gt;=2.25,H85&gt;=9.091,G85&lt;0.885,A85&gt;=6.25,H85&gt;=8.598,D85&lt;2.45,F85&gt;=2.5,D85&gt;=0.8),5.9,IF(AND(B85&lt;3.05,H85&lt;12.206,H85&lt;13.561,D85&gt;=1.35,D85&lt;1.6,B85&gt;=2.75,A85&gt;=5.9,F85&lt;2.5,D85&gt;=0.8),4.6,IF(AND(B85&gt;=3.05,H85&lt;12.206,H85&lt;13.561,D85&gt;=1.35,D85&lt;1.6,B85&gt;=2.75,A85&gt;=5.9,F85&lt;2.5,D85&gt;=0.8),4.7,IF(AND(G85&gt;=0.596,D85&lt;2.25,H85&gt;=9.091,G85&lt;0.885,A85&gt;=6.25,H85&gt;=8.598,D85&lt;2.45,F85&gt;=2.5,D85&gt;=0.8),5.1,IF(AND(G85&gt;=0.379,G85&lt;0.596,D85&lt;2.25,H85&gt;=9.091,G85&lt;0.885,A85&gt;=6.25,H85&gt;=8.598,D85&lt;2.45,F85&gt;=2.5,D85&gt;=0.8),5.767,IF(AND(D85&lt;2.15,G85&lt;0.379,G85&lt;0.596,D85&lt;2.25,H85&gt;=9.091,G85&lt;0.885,A85&gt;=6.25,H85&gt;=8.598,D85&lt;2.45,F85&gt;=2.5,D85&gt;=0.8),5.4,IF(AND(D85&gt;=2.15,G85&lt;0.379,G85&lt;0.596,D85&lt;2.25,H85&gt;=9.091,G85&lt;0.885,A85&gt;=6.25,H85&gt;=8.598,D85&lt;2.45,F85&gt;=2.5,D85&gt;=0.8),5.6,"shouldnthappen")))))))))))))))))))))))))))))))))))))</f>
        <v>4.2</v>
      </c>
      <c r="AM85" s="1" t="n">
        <f aca="false">IF(AND(H85&lt;5.245,D85&lt;0.8),1,IF(AND(A85&lt;4.5,H85&gt;=5.245,D85&lt;0.8),1.35,IF(AND(D85&gt;=0.5,A85&gt;=4.5,H85&gt;=5.245,D85&lt;0.8),1.6,IF(AND(H85&lt;7.25,B85&lt;2.6,A85&lt;6.15,D85&gt;=0.8),4.375,IF(AND(H85&gt;=7.25,B85&lt;2.6,A85&lt;6.15,D85&gt;=0.8),3.075,IF(AND(H85&lt;13.935,A85&gt;=7.05,A85&gt;=6.15,D85&gt;=0.8),6.067,IF(AND(H85&gt;=13.935,A85&gt;=7.05,A85&gt;=6.15,D85&gt;=0.8),6.525,IF(AND(G85&gt;=0.948,D85&lt;0.5,A85&gt;=4.5,H85&gt;=5.245,D85&lt;0.8),1.7,IF(AND(G85&lt;0.568,D85&gt;=1.55,B85&gt;=2.6,A85&lt;6.15,D85&gt;=0.8),5.1,IF(AND(G85&gt;=0.568,D85&gt;=1.55,B85&gt;=2.6,A85&lt;6.15,D85&gt;=0.8),5,IF(AND(A85&gt;=6.6,B85&gt;=3.15,A85&lt;7.05,A85&gt;=6.15,D85&gt;=0.8),5.78,IF(AND(G85&lt;0.165,G85&lt;0.273,D85&lt;1.55,B85&gt;=2.6,A85&lt;6.15,D85&gt;=0.8),4.1,IF(AND(G85&gt;=0.165,G85&lt;0.273,D85&lt;1.55,B85&gt;=2.6,A85&lt;6.15,D85&gt;=0.8),4.5,IF(AND(D85&lt;1.35,G85&gt;=0.273,D85&lt;1.55,B85&gt;=2.6,A85&lt;6.15,D85&gt;=0.8),4.08,IF(AND(D85&gt;=1.35,G85&gt;=0.273,D85&lt;1.55,B85&gt;=2.6,A85&lt;6.15,D85&gt;=0.8),4.4,IF(AND(D85&lt;1.45,F85&lt;2.5,B85&lt;3.15,A85&lt;7.05,A85&gt;=6.15,D85&gt;=0.8),4.38,IF(AND(D85&gt;=1.45,F85&lt;2.5,B85&lt;3.15,A85&lt;7.05,A85&gt;=6.15,D85&gt;=0.8),4.75,IF(AND(D85&gt;=2.25,F85&gt;=2.5,B85&lt;3.15,A85&lt;7.05,A85&gt;=6.15,D85&gt;=0.8),5.16,IF(AND(H85&lt;11.488,A85&lt;6.6,B85&gt;=3.15,A85&lt;7.05,A85&gt;=6.15,D85&gt;=0.8),6,IF(AND(H85&gt;=14.396,D85&lt;0.25,G85&lt;0.948,D85&lt;0.5,A85&gt;=4.5,H85&gt;=5.245,D85&lt;0.8),1.3,IF(AND(A85&gt;=5.55,D85&gt;=0.25,G85&lt;0.948,D85&lt;0.5,A85&gt;=4.5,H85&gt;=5.245,D85&lt;0.8),1.7,IF(AND(D85&lt;1.85,D85&lt;2.25,F85&gt;=2.5,B85&lt;3.15,A85&lt;7.05,A85&gt;=6.15,D85&gt;=0.8),5.6,IF(AND(G85&lt;0.669,H85&gt;=11.488,A85&lt;6.6,B85&gt;=3.15,A85&lt;7.05,A85&gt;=6.15,D85&gt;=0.8),4.7,IF(AND(G85&gt;=0.669,H85&gt;=11.488,A85&lt;6.6,B85&gt;=3.15,A85&lt;7.05,A85&gt;=6.15,D85&gt;=0.8),5.22,IF(AND(H85&lt;6.543,H85&lt;14.396,D85&lt;0.25,G85&lt;0.948,D85&lt;0.5,A85&gt;=4.5,H85&gt;=5.245,D85&lt;0.8),1.4,IF(AND(A85&lt;4.95,A85&lt;5.55,D85&gt;=0.25,G85&lt;0.948,D85&lt;0.5,A85&gt;=4.5,H85&gt;=5.245,D85&lt;0.8),1.4,IF(AND(A85&gt;=4.95,A85&lt;5.55,D85&gt;=0.25,G85&lt;0.948,D85&lt;0.5,A85&gt;=4.5,H85&gt;=5.245,D85&lt;0.8),1.48,IF(AND(H85&lt;10.667,D85&gt;=1.85,D85&lt;2.25,F85&gt;=2.5,B85&lt;3.15,A85&lt;7.05,A85&gt;=6.15,D85&gt;=0.8),5.25,IF(AND(H85&gt;=10.667,D85&gt;=1.85,D85&lt;2.25,F85&gt;=2.5,B85&lt;3.15,A85&lt;7.05,A85&gt;=6.15,D85&gt;=0.8),5.55,IF(AND(G85&lt;0.063,H85&gt;=6.543,H85&lt;14.396,D85&lt;0.25,G85&lt;0.948,D85&lt;0.5,A85&gt;=4.5,H85&gt;=5.245,D85&lt;0.8),1.4,IF(AND(H85&lt;9.212,G85&gt;=0.063,H85&gt;=6.543,H85&lt;14.396,D85&lt;0.25,G85&lt;0.948,D85&lt;0.5,A85&gt;=4.5,H85&gt;=5.245,D85&lt;0.8),1.475,IF(AND(H85&gt;=9.212,G85&gt;=0.063,H85&gt;=6.543,H85&lt;14.396,D85&lt;0.25,G85&lt;0.948,D85&lt;0.5,A85&gt;=4.5,H85&gt;=5.245,D85&lt;0.8),1.5,"shouldnthappen"))))))))))))))))))))))))))))))))</f>
        <v>4.08</v>
      </c>
      <c r="AN85" s="1" t="n">
        <f aca="false">IF(AND(D85&lt;0.7,A85&gt;=5.55),1.633,IF(AND(G85&lt;0.38,B85&lt;2.8,A85&lt;5.55),4.3,IF(AND(G85&gt;=0.38,B85&lt;2.8,A85&lt;5.55),3.325,IF(AND(D85&gt;=0.35,B85&gt;=2.8,A85&lt;5.55),1.6,IF(AND(B85&gt;=3.4,A85&lt;4.8,D85&lt;0.35,B85&gt;=2.8,A85&lt;5.55),1,IF(AND(H85&gt;=11.789,A85&lt;5.9,D85&lt;1.55,D85&gt;=0.7,A85&gt;=5.55),4.325,IF(AND(F85&gt;=2.5,A85&gt;=5.9,D85&lt;1.55,D85&gt;=0.7,A85&gt;=5.55),5.05,IF(AND(D85&lt;1.9,A85&gt;=7.25,D85&gt;=1.55,D85&gt;=0.7,A85&gt;=5.55),6.3,IF(AND(D85&gt;=1.9,A85&gt;=7.25,D85&gt;=1.55,D85&gt;=0.7,A85&gt;=5.55),6.4,IF(AND(A85&lt;4.35,B85&lt;3.4,A85&lt;4.8,D85&lt;0.35,B85&gt;=2.8,A85&lt;5.55),1.1,IF(AND(G85&gt;=0.934,B85&lt;3.45,A85&gt;=4.8,D85&lt;0.35,B85&gt;=2.8,A85&lt;5.55),1.7,IF(AND(H85&gt;=14.877,B85&gt;=3.45,A85&gt;=4.8,D85&lt;0.35,B85&gt;=2.8,A85&lt;5.55),1.3,IF(AND(B85&lt;2.6,H85&lt;11.789,A85&lt;5.9,D85&lt;1.55,D85&gt;=0.7,A85&gt;=5.55),3.9,IF(AND(B85&gt;=2.6,H85&lt;11.789,A85&lt;5.9,D85&lt;1.55,D85&gt;=0.7,A85&gt;=5.55),4.26,IF(AND(A85&lt;6.6,F85&lt;2.5,A85&gt;=5.9,D85&lt;1.55,D85&gt;=0.7,A85&gt;=5.55),4.625,IF(AND(A85&gt;=6.6,F85&lt;2.5,A85&gt;=5.9,D85&lt;1.55,D85&gt;=0.7,A85&gt;=5.55),4.475,IF(AND(B85&lt;2.6,D85&lt;2.05,A85&lt;7.25,D85&gt;=1.55,D85&gt;=0.7,A85&gt;=5.55),5.8,IF(AND(G85&gt;=0.743,D85&gt;=2.05,A85&lt;7.25,D85&gt;=1.55,D85&gt;=0.7,A85&gt;=5.55),5.1,IF(AND(G85&lt;0.422,A85&gt;=4.35,B85&lt;3.4,A85&lt;4.8,D85&lt;0.35,B85&gt;=2.8,A85&lt;5.55),1.367,IF(AND(G85&gt;=0.422,A85&gt;=4.35,B85&lt;3.4,A85&lt;4.8,D85&lt;0.35,B85&gt;=2.8,A85&lt;5.55),1.3,IF(AND(A85&lt;5.05,G85&lt;0.934,B85&lt;3.45,A85&gt;=4.8,D85&lt;0.35,B85&gt;=2.8,A85&lt;5.55),1.525,IF(AND(A85&gt;=5.05,G85&lt;0.934,B85&lt;3.45,A85&gt;=4.8,D85&lt;0.35,B85&gt;=2.8,A85&lt;5.55),1.5,IF(AND(G85&gt;=0.585,H85&lt;14.877,B85&gt;=3.45,A85&gt;=4.8,D85&lt;0.35,B85&gt;=2.8,A85&lt;5.55),1.54,IF(AND(G85&gt;=0.537,G85&lt;0.743,D85&gt;=2.05,A85&lt;7.25,D85&gt;=1.55,D85&gt;=0.7,A85&gt;=5.55),5.833,IF(AND(D85&gt;=0.25,G85&lt;0.585,H85&lt;14.877,B85&gt;=3.45,A85&gt;=4.8,D85&lt;0.35,B85&gt;=2.8,A85&lt;5.55),1.367,IF(AND(D85&lt;1.75,H85&lt;13.795,B85&gt;=2.6,D85&lt;2.05,A85&lt;7.25,D85&gt;=1.55,D85&gt;=0.7,A85&gt;=5.55),5.45,IF(AND(B85&lt;2.85,H85&gt;=13.795,B85&gt;=2.6,D85&lt;2.05,A85&lt;7.25,D85&gt;=1.55,D85&gt;=0.7,A85&gt;=5.55),5.1,IF(AND(B85&gt;=2.85,H85&gt;=13.795,B85&gt;=2.6,D85&lt;2.05,A85&lt;7.25,D85&gt;=1.55,D85&gt;=0.7,A85&gt;=5.55),4.82,IF(AND(G85&lt;0.353,G85&lt;0.537,G85&lt;0.743,D85&gt;=2.05,A85&lt;7.25,D85&gt;=1.55,D85&gt;=0.7,A85&gt;=5.55),5.425,IF(AND(G85&gt;=0.353,G85&lt;0.537,G85&lt;0.743,D85&gt;=2.05,A85&lt;7.25,D85&gt;=1.55,D85&gt;=0.7,A85&gt;=5.55),5.62,IF(AND(G85&lt;0.311,D85&lt;0.25,G85&lt;0.585,H85&lt;14.877,B85&gt;=3.45,A85&gt;=4.8,D85&lt;0.35,B85&gt;=2.8,A85&lt;5.55),1.5,IF(AND(G85&gt;=0.311,D85&lt;0.25,G85&lt;0.585,H85&lt;14.877,B85&gt;=3.45,A85&gt;=4.8,D85&lt;0.35,B85&gt;=2.8,A85&lt;5.55),1.4,IF(AND(B85&gt;=3.1,D85&gt;=1.75,H85&lt;13.795,B85&gt;=2.6,D85&lt;2.05,A85&lt;7.25,D85&gt;=1.55,D85&gt;=0.7,A85&gt;=5.55),5.1,IF(AND(B85&lt;2.85,B85&lt;3.1,D85&gt;=1.75,H85&lt;13.795,B85&gt;=2.6,D85&lt;2.05,A85&lt;7.25,D85&gt;=1.55,D85&gt;=0.7,A85&gt;=5.55),5.2,IF(AND(B85&gt;=2.85,B85&lt;3.1,D85&gt;=1.75,H85&lt;13.795,B85&gt;=2.6,D85&lt;2.05,A85&lt;7.25,D85&gt;=1.55,D85&gt;=0.7,A85&gt;=5.55),5.2,"shouldnthappen")))))))))))))))))))))))))))))))))))</f>
        <v>4.325</v>
      </c>
      <c r="AO85" s="1" t="n">
        <f aca="false">IF(AND(H85&gt;=14.529,G85&lt;0.633,D85&lt;0.8),1.3,IF(AND(A85&lt;5.05,G85&gt;=0.633,D85&lt;0.8),1.35,IF(AND(H85&gt;=14.379,H85&lt;14.529,G85&lt;0.633,D85&lt;0.8),1.7,IF(AND(B85&lt;3.35,A85&gt;=5.05,G85&gt;=0.633,D85&lt;0.8),1.7,IF(AND(D85&gt;=1.45,A85&lt;5.95,F85&lt;2.5,D85&gt;=0.8),4.5,IF(AND(D85&lt;1.35,A85&gt;=5.95,F85&lt;2.5,D85&gt;=0.8),4,IF(AND(D85&lt;1.85,G85&gt;=0.845,F85&gt;=2.5,D85&gt;=0.8),4.8,IF(AND(B85&gt;=4.3,H85&lt;14.379,H85&lt;14.529,G85&lt;0.633,D85&lt;0.8),1.5,IF(AND(A85&lt;5.25,B85&gt;=3.35,A85&gt;=5.05,G85&gt;=0.633,D85&lt;0.8),1.55,IF(AND(A85&gt;=5.25,B85&gt;=3.35,A85&gt;=5.05,G85&gt;=0.633,D85&lt;0.8),1.633,IF(AND(A85&lt;5.05,D85&lt;1.45,A85&lt;5.95,F85&lt;2.5,D85&gt;=0.8),3.3,IF(AND(G85&lt;0.293,D85&gt;=1.35,A85&gt;=5.95,F85&lt;2.5,D85&gt;=0.8),5,IF(AND(A85&gt;=6.6,D85&lt;2.05,G85&lt;0.845,F85&gt;=2.5,D85&gt;=0.8),5.8,IF(AND(B85&lt;3.05,D85&gt;=2.05,G85&lt;0.845,F85&gt;=2.5,D85&gt;=0.8),6.15,IF(AND(B85&lt;2.9,D85&gt;=1.85,G85&gt;=0.845,F85&gt;=2.5,D85&gt;=0.8),5.1,IF(AND(B85&gt;=2.9,D85&gt;=1.85,G85&gt;=0.845,F85&gt;=2.5,D85&gt;=0.8),5.2,IF(AND(B85&gt;=3.8,B85&lt;4.3,H85&lt;14.379,H85&lt;14.529,G85&lt;0.633,D85&lt;0.8),1.333,IF(AND(A85&lt;6.25,G85&gt;=0.293,D85&gt;=1.35,A85&gt;=5.95,F85&lt;2.5,D85&gt;=0.8),4.6,IF(AND(H85&lt;10.351,A85&lt;6.6,D85&lt;2.05,G85&lt;0.845,F85&gt;=2.5,D85&gt;=0.8),5.4,IF(AND(G85&gt;=0.364,B85&gt;=3.05,D85&gt;=2.05,G85&lt;0.845,F85&gt;=2.5,D85&gt;=0.8),5.66,IF(AND(G85&gt;=0.447,B85&lt;3.8,B85&lt;4.3,H85&lt;14.379,H85&lt;14.529,G85&lt;0.633,D85&lt;0.8),1.3,IF(AND(H85&lt;6.247,A85&lt;5.65,A85&gt;=5.05,D85&lt;1.45,A85&lt;5.95,F85&lt;2.5,D85&gt;=0.8),4.033,IF(AND(D85&lt;1.25,A85&gt;=5.65,A85&gt;=5.05,D85&lt;1.45,A85&lt;5.95,F85&lt;2.5,D85&gt;=0.8),3.88,IF(AND(D85&gt;=1.25,A85&gt;=5.65,A85&gt;=5.05,D85&lt;1.45,A85&lt;5.95,F85&lt;2.5,D85&gt;=0.8),4.35,IF(AND(B85&lt;2.65,A85&gt;=6.25,G85&gt;=0.293,D85&gt;=1.35,A85&gt;=5.95,F85&lt;2.5,D85&gt;=0.8),4.9,IF(AND(B85&lt;2.75,H85&gt;=10.351,A85&lt;6.6,D85&lt;2.05,G85&lt;0.845,F85&gt;=2.5,D85&gt;=0.8),5.1,IF(AND(B85&gt;=2.75,H85&gt;=10.351,A85&lt;6.6,D85&lt;2.05,G85&lt;0.845,F85&gt;=2.5,D85&gt;=0.8),4.95,IF(AND(B85&lt;3.15,G85&lt;0.364,B85&gt;=3.05,D85&gt;=2.05,G85&lt;0.845,F85&gt;=2.5,D85&gt;=0.8),5.28,IF(AND(B85&gt;=3.15,G85&lt;0.364,B85&gt;=3.05,D85&gt;=2.05,G85&lt;0.845,F85&gt;=2.5,D85&gt;=0.8),5.5,IF(AND(H85&lt;9.212,G85&lt;0.447,B85&lt;3.8,B85&lt;4.3,H85&lt;14.379,H85&lt;14.529,G85&lt;0.633,D85&lt;0.8),1.4,IF(AND(G85&lt;0.356,H85&gt;=6.247,A85&lt;5.65,A85&gt;=5.05,D85&lt;1.45,A85&lt;5.95,F85&lt;2.5,D85&gt;=0.8),4.2,IF(AND(B85&lt;3,B85&gt;=2.65,A85&gt;=6.25,G85&gt;=0.293,D85&gt;=1.35,A85&gt;=5.95,F85&lt;2.5,D85&gt;=0.8),4.6,IF(AND(B85&gt;=3,B85&gt;=2.65,A85&gt;=6.25,G85&gt;=0.293,D85&gt;=1.35,A85&gt;=5.95,F85&lt;2.5,D85&gt;=0.8),4.7,IF(AND(A85&lt;5.05,H85&gt;=9.212,G85&lt;0.447,B85&lt;3.8,B85&lt;4.3,H85&lt;14.379,H85&lt;14.529,G85&lt;0.633,D85&lt;0.8),1.533,IF(AND(A85&gt;=5.05,H85&gt;=9.212,G85&lt;0.447,B85&lt;3.8,B85&lt;4.3,H85&lt;14.379,H85&lt;14.529,G85&lt;0.633,D85&lt;0.8),1.425,IF(AND(A85&lt;5.35,G85&gt;=0.356,H85&gt;=6.247,A85&lt;5.65,A85&gt;=5.05,D85&lt;1.45,A85&lt;5.95,F85&lt;2.5,D85&gt;=0.8),3.9,IF(AND(A85&gt;=5.35,G85&gt;=0.356,H85&gt;=6.247,A85&lt;5.65,A85&gt;=5.05,D85&lt;1.45,A85&lt;5.95,F85&lt;2.5,D85&gt;=0.8),3.72,"shouldnthappen")))))))))))))))))))))))))))))))))))))</f>
        <v>3.88</v>
      </c>
      <c r="AP85" s="1" t="n">
        <f aca="false">IF(AND(F85&gt;=1.5,A85&lt;5.55),3.84,IF(AND(G85&gt;=0.52,A85&lt;4.75,F85&lt;1.5,A85&lt;5.55),1.16,IF(AND(A85&lt;5.65,A85&lt;5.85,D85&lt;1.55,A85&gt;=5.55),4.2,IF(AND(A85&gt;=5.65,A85&lt;5.85,D85&lt;1.55,A85&gt;=5.55),3.167,IF(AND(G85&gt;=0.798,A85&gt;=5.85,D85&lt;1.55,A85&gt;=5.55),4,IF(AND(F85&lt;2.5,H85&lt;14.1,D85&gt;=1.55,A85&gt;=5.55),4.84,IF(AND(A85&lt;7.2,H85&gt;=14.1,D85&gt;=1.55,A85&gt;=5.55),5.633,IF(AND(A85&gt;=7.2,H85&gt;=14.1,D85&gt;=1.55,A85&gt;=5.55),6.6,IF(AND(G85&lt;0.161,G85&lt;0.52,A85&lt;4.75,F85&lt;1.5,A85&lt;5.55),1.5,IF(AND(D85&gt;=0.5,G85&lt;0.676,A85&gt;=4.75,F85&lt;1.5,A85&lt;5.55),1.6,IF(AND(H85&lt;11.016,G85&gt;=0.676,A85&gt;=4.75,F85&lt;1.5,A85&lt;5.55),1.75,IF(AND(G85&lt;0.209,G85&lt;0.798,A85&gt;=5.85,D85&lt;1.55,A85&gt;=5.55),4.5,IF(AND(G85&gt;=0.74,F85&gt;=2.5,H85&lt;14.1,D85&gt;=1.55,A85&gt;=5.55),6.225,IF(AND(B85&lt;2.95,G85&gt;=0.161,G85&lt;0.52,A85&lt;4.75,F85&lt;1.5,A85&lt;5.55),1.4,IF(AND(B85&gt;=2.95,G85&gt;=0.161,G85&lt;0.52,A85&lt;4.75,F85&lt;1.5,A85&lt;5.55),1.34,IF(AND(B85&lt;3.15,D85&lt;0.5,G85&lt;0.676,A85&gt;=4.75,F85&lt;1.5,A85&lt;5.55),1.52,IF(AND(D85&lt;0.25,H85&gt;=11.016,G85&gt;=0.676,A85&gt;=4.75,F85&lt;1.5,A85&lt;5.55),1.567,IF(AND(D85&gt;=0.25,H85&gt;=11.016,G85&gt;=0.676,A85&gt;=4.75,F85&lt;1.5,A85&lt;5.55),1.5,IF(AND(H85&lt;7.47,G85&gt;=0.209,G85&lt;0.798,A85&gt;=5.85,D85&lt;1.55,A85&gt;=5.55),5.05,IF(AND(B85&lt;2.85,G85&lt;0.74,F85&gt;=2.5,H85&lt;14.1,D85&gt;=1.55,A85&gt;=5.55),5.35,IF(AND(B85&lt;3.3,B85&gt;=3.15,D85&lt;0.5,G85&lt;0.676,A85&gt;=4.75,F85&lt;1.5,A85&lt;5.55),1.2,IF(AND(D85&lt;1.45,H85&gt;=7.47,G85&gt;=0.209,G85&lt;0.798,A85&gt;=5.85,D85&lt;1.55,A85&gt;=5.55),4.66,IF(AND(D85&gt;=1.45,H85&gt;=7.47,G85&gt;=0.209,G85&lt;0.798,A85&gt;=5.85,D85&lt;1.55,A85&gt;=5.55),4.64,IF(AND(A85&gt;=7.05,B85&gt;=2.85,G85&lt;0.74,F85&gt;=2.5,H85&lt;14.1,D85&gt;=1.55,A85&gt;=5.55),5.8,IF(AND(B85&gt;=3.25,A85&lt;7.05,B85&gt;=2.85,G85&lt;0.74,F85&gt;=2.5,H85&lt;14.1,D85&gt;=1.55,A85&gt;=5.55),5.7,IF(AND(H85&gt;=13.641,D85&lt;0.25,B85&gt;=3.3,B85&gt;=3.15,D85&lt;0.5,G85&lt;0.676,A85&gt;=4.75,F85&lt;1.5,A85&lt;5.55),1.3,IF(AND(D85&lt;0.35,D85&gt;=0.25,B85&gt;=3.3,B85&gt;=3.15,D85&lt;0.5,G85&lt;0.676,A85&gt;=4.75,F85&lt;1.5,A85&lt;5.55),1.367,IF(AND(D85&gt;=0.35,D85&gt;=0.25,B85&gt;=3.3,B85&gt;=3.15,D85&lt;0.5,G85&lt;0.676,A85&gt;=4.75,F85&lt;1.5,A85&lt;5.55),1.3,IF(AND(A85&lt;6.35,B85&lt;3.25,A85&lt;7.05,B85&gt;=2.85,G85&lt;0.74,F85&gt;=2.5,H85&lt;14.1,D85&gt;=1.55,A85&gt;=5.55),5.6,IF(AND(A85&gt;=6.35,B85&lt;3.25,A85&lt;7.05,B85&gt;=2.85,G85&lt;0.74,F85&gt;=2.5,H85&lt;14.1,D85&gt;=1.55,A85&gt;=5.55),5.325,IF(AND(A85&lt;5.1,H85&lt;13.641,D85&lt;0.25,B85&gt;=3.3,B85&gt;=3.15,D85&lt;0.5,G85&lt;0.676,A85&gt;=4.75,F85&lt;1.5,A85&lt;5.55),1.4,IF(AND(H85&gt;=11.031,A85&gt;=5.1,H85&lt;13.641,D85&lt;0.25,B85&gt;=3.3,B85&gt;=3.15,D85&lt;0.5,G85&lt;0.676,A85&gt;=4.75,F85&lt;1.5,A85&lt;5.55),1.4,IF(AND(A85&lt;5.45,H85&lt;11.031,A85&gt;=5.1,H85&lt;13.641,D85&lt;0.25,B85&gt;=3.3,B85&gt;=3.15,D85&lt;0.5,G85&lt;0.676,A85&gt;=4.75,F85&lt;1.5,A85&lt;5.55),1.5,IF(AND(A85&gt;=5.45,H85&lt;11.031,A85&gt;=5.1,H85&lt;13.641,D85&lt;0.25,B85&gt;=3.3,B85&gt;=3.15,D85&lt;0.5,G85&lt;0.676,A85&gt;=4.75,F85&lt;1.5,A85&lt;5.55),1.4,"shouldnthappen"))))))))))))))))))))))))))))))))))</f>
        <v>3.167</v>
      </c>
      <c r="AQ85" s="1" t="n">
        <f aca="false">IF(AND(H85&lt;6.926,D85&gt;=0.35,F85&lt;1.5),1.9,IF(AND(G85&gt;=0.869,D85&gt;=1.75,F85&gt;=1.5),5.15,IF(AND(A85&lt;4.35,A85&lt;5.05,D85&lt;0.35,F85&lt;1.5),1.1,IF(AND(H85&lt;6.089,A85&gt;=5.05,D85&lt;0.35,F85&lt;1.5),1.7,IF(AND(H85&gt;=13.089,H85&gt;=6.926,D85&gt;=0.35,F85&lt;1.5),1.3,IF(AND(G85&lt;0.695,D85&lt;1.15,D85&lt;1.75,F85&gt;=1.5),3.62,IF(AND(G85&gt;=0.695,D85&lt;1.15,D85&lt;1.75,F85&gt;=1.5),3,IF(AND(G85&gt;=0.585,H85&gt;=6.089,A85&gt;=5.05,D85&lt;0.35,F85&lt;1.5),1.5,IF(AND(H85&lt;9.582,H85&lt;13.089,H85&gt;=6.926,D85&gt;=0.35,F85&lt;1.5),1.5,IF(AND(H85&gt;=9.582,H85&lt;13.089,H85&gt;=6.926,D85&gt;=0.35,F85&lt;1.5),1.6,IF(AND(D85&lt;1.35,H85&lt;9.349,D85&gt;=1.15,D85&lt;1.75,F85&gt;=1.5),3.867,IF(AND(D85&lt;2.05,A85&lt;7.05,G85&lt;0.869,D85&gt;=1.75,F85&gt;=1.5),4.9,IF(AND(B85&gt;=3.3,A85&gt;=7.05,G85&lt;0.869,D85&gt;=1.75,F85&gt;=1.5),6.1,IF(AND(G85&lt;0.347,H85&lt;11.218,A85&gt;=4.35,A85&lt;5.05,D85&lt;0.35,F85&lt;1.5),1.4,IF(AND(G85&gt;=0.347,H85&lt;11.218,A85&gt;=4.35,A85&lt;5.05,D85&lt;0.35,F85&lt;1.5),1.5,IF(AND(G85&gt;=0.265,H85&gt;=11.218,A85&gt;=4.35,A85&lt;5.05,D85&lt;0.35,F85&lt;1.5),1.45,IF(AND(A85&gt;=5.4,G85&lt;0.585,H85&gt;=6.089,A85&gt;=5.05,D85&lt;0.35,F85&lt;1.5),1.35,IF(AND(B85&gt;=2.9,D85&gt;=1.35,H85&lt;9.349,D85&gt;=1.15,D85&lt;1.75,F85&gt;=1.5),4.6,IF(AND(D85&gt;=1.35,A85&lt;6.15,H85&gt;=9.349,D85&gt;=1.15,D85&lt;1.75,F85&gt;=1.5),4.54,IF(AND(H85&lt;10.927,A85&gt;=6.15,H85&gt;=9.349,D85&gt;=1.15,D85&lt;1.75,F85&gt;=1.5),4.3,IF(AND(G85&lt;0.512,D85&gt;=2.05,A85&lt;7.05,G85&lt;0.869,D85&gt;=1.75,F85&gt;=1.5),5.533,IF(AND(G85&gt;=0.512,D85&gt;=2.05,A85&lt;7.05,G85&lt;0.869,D85&gt;=1.75,F85&gt;=1.5),5.88,IF(AND(H85&lt;11.551,B85&lt;3.3,A85&gt;=7.05,G85&lt;0.869,D85&gt;=1.75,F85&gt;=1.5),6.3,IF(AND(G85&lt;0.227,G85&lt;0.265,H85&gt;=11.218,A85&gt;=4.35,A85&lt;5.05,D85&lt;0.35,F85&lt;1.5),1.4,IF(AND(G85&gt;=0.227,G85&lt;0.265,H85&gt;=11.218,A85&gt;=4.35,A85&lt;5.05,D85&lt;0.35,F85&lt;1.5),1.26,IF(AND(H85&lt;11.031,A85&lt;5.4,G85&lt;0.585,H85&gt;=6.089,A85&gt;=5.05,D85&lt;0.35,F85&lt;1.5),1.5,IF(AND(H85&gt;=11.031,A85&lt;5.4,G85&lt;0.585,H85&gt;=6.089,A85&gt;=5.05,D85&lt;0.35,F85&lt;1.5),1.4,IF(AND(A85&lt;5.45,B85&lt;2.9,D85&gt;=1.35,H85&lt;9.349,D85&gt;=1.15,D85&lt;1.75,F85&gt;=1.5),4.5,IF(AND(A85&lt;5.9,D85&lt;1.35,A85&lt;6.15,H85&gt;=9.349,D85&gt;=1.15,D85&lt;1.75,F85&gt;=1.5),4.2,IF(AND(A85&gt;=5.9,D85&lt;1.35,A85&lt;6.15,H85&gt;=9.349,D85&gt;=1.15,D85&lt;1.75,F85&gt;=1.5),4,IF(AND(A85&gt;=6.75,H85&gt;=10.927,A85&gt;=6.15,H85&gt;=9.349,D85&gt;=1.15,D85&lt;1.75,F85&gt;=1.5),4.767,IF(AND(B85&lt;2.9,H85&gt;=11.551,B85&lt;3.3,A85&gt;=7.05,G85&lt;0.869,D85&gt;=1.75,F85&gt;=1.5),6.7,IF(AND(B85&gt;=2.9,H85&gt;=11.551,B85&lt;3.3,A85&gt;=7.05,G85&lt;0.869,D85&gt;=1.75,F85&gt;=1.5),6.6,IF(AND(B85&lt;2.45,A85&gt;=5.45,B85&lt;2.9,D85&gt;=1.35,H85&lt;9.349,D85&gt;=1.15,D85&lt;1.75,F85&gt;=1.5),5,IF(AND(B85&gt;=2.45,A85&gt;=5.45,B85&lt;2.9,D85&gt;=1.35,H85&lt;9.349,D85&gt;=1.15,D85&lt;1.75,F85&gt;=1.5),5.1,IF(AND(H85&lt;11.166,A85&lt;6.75,H85&gt;=10.927,A85&gt;=6.15,H85&gt;=9.349,D85&gt;=1.15,D85&lt;1.75,F85&gt;=1.5),4.9,IF(AND(G85&lt;0.228,H85&gt;=11.166,A85&lt;6.75,H85&gt;=10.927,A85&gt;=6.15,H85&gt;=9.349,D85&gt;=1.15,D85&lt;1.75,F85&gt;=1.5),4.7,IF(AND(H85&lt;13.531,G85&gt;=0.228,H85&gt;=11.166,A85&lt;6.75,H85&gt;=10.927,A85&gt;=6.15,H85&gt;=9.349,D85&gt;=1.15,D85&lt;1.75,F85&gt;=1.5),4.4,IF(AND(H85&gt;=13.531,G85&gt;=0.228,H85&gt;=11.166,A85&lt;6.75,H85&gt;=10.927,A85&gt;=6.15,H85&gt;=9.349,D85&gt;=1.15,D85&lt;1.75,F85&gt;=1.5),4.6,"shouldnthappen")))))))))))))))))))))))))))))))))))))))</f>
        <v>4.2</v>
      </c>
      <c r="AR85" s="1" t="n">
        <f aca="false">IF(AND(G85&gt;=0.93,B85&lt;3.65,F85&lt;1.5),1.7,IF(AND(H85&lt;6.542,B85&gt;=3.65,F85&lt;1.5),1.767,IF(AND(A85&gt;=7.05,D85&gt;=1.55,F85&gt;=1.5),6.3,IF(AND(G85&lt;0.123,H85&gt;=6.542,B85&gt;=3.65,F85&lt;1.5),1.367,IF(AND(A85&lt;5.15,A85&lt;5.65,D85&lt;1.55,F85&gt;=1.5),3.15,IF(AND(A85&lt;4.8,G85&gt;=0.447,G85&lt;0.93,B85&lt;3.65,F85&lt;1.5),1.24,IF(AND(A85&gt;=4.8,G85&gt;=0.447,G85&lt;0.93,B85&lt;3.65,F85&lt;1.5),1.4,IF(AND(G85&lt;0.151,G85&gt;=0.123,H85&gt;=6.542,B85&gt;=3.65,F85&lt;1.5),1.7,IF(AND(G85&gt;=0.151,G85&gt;=0.123,H85&gt;=6.542,B85&gt;=3.65,F85&lt;1.5),1.5,IF(AND(D85&gt;=1.45,A85&gt;=5.15,A85&lt;5.65,D85&lt;1.55,F85&gt;=1.5),4.5,IF(AND(B85&lt;2.65,D85&gt;=1.35,A85&gt;=5.65,D85&lt;1.55,F85&gt;=1.5),4.9,IF(AND(G85&lt;0.527,F85&lt;2.5,A85&lt;7.05,D85&gt;=1.55,F85&gt;=1.5),5.075,IF(AND(G85&gt;=0.527,F85&lt;2.5,A85&lt;7.05,D85&gt;=1.55,F85&gt;=1.5),4.7,IF(AND(A85&lt;4.65,G85&lt;0.265,G85&lt;0.447,G85&lt;0.93,B85&lt;3.65,F85&lt;1.5),1.42,IF(AND(G85&lt;0.3,G85&gt;=0.265,G85&lt;0.447,G85&lt;0.93,B85&lt;3.65,F85&lt;1.5),1.6,IF(AND(G85&gt;=0.3,G85&gt;=0.265,G85&lt;0.447,G85&lt;0.93,B85&lt;3.65,F85&lt;1.5),1.4,IF(AND(G85&lt;0.356,D85&lt;1.45,A85&gt;=5.15,A85&lt;5.65,D85&lt;1.55,F85&gt;=1.5),4.125,IF(AND(D85&lt;1.1,A85&lt;6.2,D85&lt;1.35,A85&gt;=5.65,D85&lt;1.55,F85&gt;=1.5),4.1,IF(AND(D85&gt;=1.1,A85&lt;6.2,D85&lt;1.35,A85&gt;=5.65,D85&lt;1.55,F85&gt;=1.5),4.175,IF(AND(H85&gt;=13.433,A85&gt;=6.2,D85&lt;1.35,A85&gt;=5.65,D85&lt;1.55,F85&gt;=1.5),4.6,IF(AND(G85&lt;0.437,B85&gt;=2.65,D85&gt;=1.35,A85&gt;=5.65,D85&lt;1.55,F85&gt;=1.5),4.625,IF(AND(G85&gt;=0.437,B85&gt;=2.65,D85&gt;=1.35,A85&gt;=5.65,D85&lt;1.55,F85&gt;=1.5),4.75,IF(AND(B85&gt;=3.15,H85&lt;11.146,F85&gt;=2.5,A85&lt;7.05,D85&gt;=1.55,F85&gt;=1.5),5.667,IF(AND(B85&lt;2.65,H85&gt;=11.146,F85&gt;=2.5,A85&lt;7.05,D85&gt;=1.55,F85&gt;=1.5),5.8,IF(AND(B85&lt;3.3,A85&gt;=4.65,G85&lt;0.265,G85&lt;0.447,G85&lt;0.93,B85&lt;3.65,F85&lt;1.5),1.32,IF(AND(B85&gt;=3.3,A85&gt;=4.65,G85&lt;0.265,G85&lt;0.447,G85&lt;0.93,B85&lt;3.65,F85&lt;1.5),1.425,IF(AND(B85&lt;2.8,G85&gt;=0.356,D85&lt;1.45,A85&gt;=5.15,A85&lt;5.65,D85&lt;1.55,F85&gt;=1.5),3.86,IF(AND(B85&gt;=2.8,G85&gt;=0.356,D85&lt;1.45,A85&gt;=5.15,A85&lt;5.65,D85&lt;1.55,F85&gt;=1.5),3.6,IF(AND(B85&lt;2.6,H85&lt;13.433,A85&gt;=6.2,D85&lt;1.35,A85&gt;=5.65,D85&lt;1.55,F85&gt;=1.5),4.4,IF(AND(B85&gt;=2.6,H85&lt;13.433,A85&gt;=6.2,D85&lt;1.35,A85&gt;=5.65,D85&lt;1.55,F85&gt;=1.5),4.3,IF(AND(G85&lt;0.151,B85&lt;3.15,H85&lt;11.146,F85&gt;=2.5,A85&lt;7.05,D85&gt;=1.55,F85&gt;=1.5),5.5,IF(AND(H85&lt;15.52,B85&gt;=2.65,H85&gt;=11.146,F85&gt;=2.5,A85&lt;7.05,D85&gt;=1.55,F85&gt;=1.5),5.4,IF(AND(H85&gt;=15.52,B85&gt;=2.65,H85&gt;=11.146,F85&gt;=2.5,A85&lt;7.05,D85&gt;=1.55,F85&gt;=1.5),5.733,IF(AND(H85&lt;10.74,G85&gt;=0.151,B85&lt;3.15,H85&lt;11.146,F85&gt;=2.5,A85&lt;7.05,D85&gt;=1.55,F85&gt;=1.5),5.12,IF(AND(H85&gt;=10.74,G85&gt;=0.151,B85&lt;3.15,H85&lt;11.146,F85&gt;=2.5,A85&lt;7.05,D85&gt;=1.55,F85&gt;=1.5),4.9,"shouldnthappen")))))))))))))))))))))))))))))))))))</f>
        <v>4.175</v>
      </c>
      <c r="AS85" s="1" t="n">
        <f aca="false">IF(AND(F85&gt;=1.5,A85&lt;5.55),4.18,IF(AND(F85&gt;=2.5,B85&lt;2.75,A85&gt;=5.55),5.38,IF(AND(G85&gt;=0.587,B85&lt;3.75,F85&lt;1.5,A85&lt;5.55),1.48,IF(AND(H85&lt;6.51,B85&gt;=3.75,F85&lt;1.5,A85&lt;5.55),1.9,IF(AND(H85&gt;=6.51,B85&gt;=3.75,F85&lt;1.5,A85&lt;5.55),1.425,IF(AND(G85&gt;=0.868,F85&lt;2.5,B85&lt;2.75,A85&gt;=5.55),4.65,IF(AND(F85&lt;1.5,D85&lt;1.55,B85&gt;=2.75,A85&gt;=5.55),1.7,IF(AND(G85&gt;=0.857,D85&gt;=1.55,B85&gt;=2.75,A85&gt;=5.55),5.033,IF(AND(G85&gt;=0.518,G85&lt;0.587,B85&lt;3.75,F85&lt;1.5,A85&lt;5.55),1,IF(AND(D85&lt;1.05,G85&lt;0.868,F85&lt;2.5,B85&lt;2.75,A85&gt;=5.55),3.5,IF(AND(G85&lt;0.404,D85&gt;=1.05,G85&lt;0.868,F85&lt;2.5,B85&lt;2.75,A85&gt;=5.55),4.2,IF(AND(G85&gt;=0.404,D85&gt;=1.05,G85&lt;0.868,F85&lt;2.5,B85&lt;2.75,A85&gt;=5.55),3.94,IF(AND(F85&lt;2.5,B85&lt;2.95,F85&gt;=1.5,D85&lt;1.55,B85&gt;=2.75,A85&gt;=5.55),4.68,IF(AND(F85&gt;=2.5,B85&lt;2.95,F85&gt;=1.5,D85&lt;1.55,B85&gt;=2.75,A85&gt;=5.55),5.1,IF(AND(H85&lt;10.883,B85&gt;=2.95,F85&gt;=1.5,D85&lt;1.55,B85&gt;=2.75,A85&gt;=5.55),4.15,IF(AND(H85&gt;=10.883,B85&gt;=2.95,F85&gt;=1.5,D85&lt;1.55,B85&gt;=2.75,A85&gt;=5.55),4.5,IF(AND(H85&gt;=14.1,D85&lt;2.05,G85&lt;0.857,D85&gt;=1.55,B85&gt;=2.75,A85&gt;=5.55),6.6,IF(AND(G85&lt;0.063,B85&lt;3.15,G85&lt;0.518,G85&lt;0.587,B85&lt;3.75,F85&lt;1.5,A85&lt;5.55),1.4,IF(AND(G85&gt;=0.063,B85&lt;3.15,G85&lt;0.518,G85&lt;0.587,B85&lt;3.75,F85&lt;1.5,A85&lt;5.55),1.5,IF(AND(H85&gt;=10.563,B85&gt;=3.15,G85&lt;0.518,G85&lt;0.587,B85&lt;3.75,F85&lt;1.5,A85&lt;5.55),1.325,IF(AND(B85&lt;2.95,H85&lt;14.1,D85&lt;2.05,G85&lt;0.857,D85&gt;=1.55,B85&gt;=2.75,A85&gt;=5.55),6.125,IF(AND(A85&lt;6.65,G85&lt;0.364,D85&gt;=2.05,G85&lt;0.857,D85&gt;=1.55,B85&gt;=2.75,A85&gt;=5.55),5.45,IF(AND(G85&gt;=0.774,G85&gt;=0.364,D85&gt;=2.05,G85&lt;0.857,D85&gt;=1.55,B85&gt;=2.75,A85&gt;=5.55),5.4,IF(AND(H85&gt;=9.279,H85&lt;10.563,B85&gt;=3.15,G85&lt;0.518,G85&lt;0.587,B85&lt;3.75,F85&lt;1.5,A85&lt;5.55),1.475,IF(AND(D85&lt;1.65,B85&gt;=2.95,H85&lt;14.1,D85&lt;2.05,G85&lt;0.857,D85&gt;=1.55,B85&gt;=2.75,A85&gt;=5.55),5.8,IF(AND(B85&lt;3.15,A85&gt;=6.65,G85&lt;0.364,D85&gt;=2.05,G85&lt;0.857,D85&gt;=1.55,B85&gt;=2.75,A85&gt;=5.55),5.3,IF(AND(B85&gt;=3.15,A85&gt;=6.65,G85&lt;0.364,D85&gt;=2.05,G85&lt;0.857,D85&gt;=1.55,B85&gt;=2.75,A85&gt;=5.55),5.7,IF(AND(A85&gt;=6.75,G85&lt;0.774,G85&gt;=0.364,D85&gt;=2.05,G85&lt;0.857,D85&gt;=1.55,B85&gt;=2.75,A85&gt;=5.55),5.9,IF(AND(G85&lt;0.417,H85&lt;9.279,H85&lt;10.563,B85&gt;=3.15,G85&lt;0.518,G85&lt;0.587,B85&lt;3.75,F85&lt;1.5,A85&lt;5.55),1.4,IF(AND(G85&gt;=0.417,H85&lt;9.279,H85&lt;10.563,B85&gt;=3.15,G85&lt;0.518,G85&lt;0.587,B85&lt;3.75,F85&lt;1.5,A85&lt;5.55),1.3,IF(AND(A85&lt;6.3,D85&gt;=1.65,B85&gt;=2.95,H85&lt;14.1,D85&lt;2.05,G85&lt;0.857,D85&gt;=1.55,B85&gt;=2.75,A85&gt;=5.55),4.9,IF(AND(A85&gt;=6.3,D85&gt;=1.65,B85&gt;=2.95,H85&lt;14.1,D85&lt;2.05,G85&lt;0.857,D85&gt;=1.55,B85&gt;=2.75,A85&gt;=5.55),5.3,IF(AND(G85&gt;=0.657,A85&lt;6.75,G85&lt;0.774,G85&gt;=0.364,D85&gt;=2.05,G85&lt;0.857,D85&gt;=1.55,B85&gt;=2.75,A85&gt;=5.55),6,IF(AND(B85&lt;3.2,G85&lt;0.657,A85&lt;6.75,G85&lt;0.774,G85&gt;=0.364,D85&gt;=2.05,G85&lt;0.857,D85&gt;=1.55,B85&gt;=2.75,A85&gt;=5.55),5.6,IF(AND(B85&gt;=3.2,G85&lt;0.657,A85&lt;6.75,G85&lt;0.774,G85&gt;=0.364,D85&gt;=2.05,G85&lt;0.857,D85&gt;=1.55,B85&gt;=2.75,A85&gt;=5.55),5.65,"shouldnthappen")))))))))))))))))))))))))))))))))))</f>
        <v>3.94</v>
      </c>
      <c r="AT85" s="1" t="n">
        <f aca="false">IF(AND(H85&gt;=16.284,A85&gt;=5.55),6.533,IF(AND(G85&gt;=0.52,A85&lt;4.85,A85&lt;5.55),1.05,IF(AND(G85&lt;0.227,G85&lt;0.52,A85&lt;4.85,A85&lt;5.55),1.4,IF(AND(G85&gt;=0.227,G85&lt;0.52,A85&lt;4.85,A85&lt;5.55),1.3,IF(AND(D85&gt;=0.45,F85&lt;1.5,A85&gt;=4.85,A85&lt;5.55),1.667,IF(AND(B85&gt;=2.75,F85&gt;=1.5,A85&gt;=4.85,A85&lt;5.55),4.5,IF(AND(F85&lt;2.5,B85&gt;=3.15,H85&lt;16.284,A85&gt;=5.55),4.7,IF(AND(G85&gt;=0.934,D85&lt;0.45,F85&lt;1.5,A85&gt;=4.85,A85&lt;5.55),1.7,IF(AND(D85&gt;=1.2,B85&lt;2.75,F85&gt;=1.5,A85&gt;=4.85,A85&lt;5.55),4.25,IF(AND(G85&gt;=0.774,F85&gt;=2.5,B85&gt;=3.15,H85&lt;16.284,A85&gt;=5.55),5.4,IF(AND(B85&lt;3.1,G85&lt;0.934,D85&lt;0.45,F85&lt;1.5,A85&gt;=4.85,A85&lt;5.55),1.6,IF(AND(D85&lt;1.05,D85&lt;1.2,B85&lt;2.75,F85&gt;=1.5,A85&gt;=4.85,A85&lt;5.55),3.433,IF(AND(D85&gt;=1.05,D85&lt;1.2,B85&lt;2.75,F85&gt;=1.5,A85&gt;=4.85,A85&lt;5.55),3.267,IF(AND(H85&lt;8.486,D85&lt;1.35,F85&lt;2.5,B85&lt;3.15,H85&lt;16.284,A85&gt;=5.55),3.85,IF(AND(D85&gt;=1.55,D85&gt;=1.35,F85&lt;2.5,B85&lt;3.15,H85&lt;16.284,A85&gt;=5.55),5.1,IF(AND(H85&lt;10.464,A85&lt;6.35,F85&gt;=2.5,B85&lt;3.15,H85&lt;16.284,A85&gt;=5.55),5.08,IF(AND(H85&gt;=10.464,A85&lt;6.35,F85&gt;=2.5,B85&lt;3.15,H85&lt;16.284,A85&gt;=5.55),4.9,IF(AND(D85&lt;1.85,A85&gt;=6.35,F85&gt;=2.5,B85&lt;3.15,H85&lt;16.284,A85&gt;=5.55),5.8,IF(AND(H85&gt;=10.393,G85&lt;0.774,F85&gt;=2.5,B85&gt;=3.15,H85&lt;16.284,A85&gt;=5.55),5.425,IF(AND(B85&lt;2.6,H85&gt;=8.486,D85&lt;1.35,F85&lt;2.5,B85&lt;3.15,H85&lt;16.284,A85&gt;=5.55),3.9,IF(AND(G85&gt;=0.567,D85&lt;1.55,D85&gt;=1.35,F85&lt;2.5,B85&lt;3.15,H85&lt;16.284,A85&gt;=5.55),4.4,IF(AND(B85&lt;3.25,H85&lt;10.393,G85&lt;0.774,F85&gt;=2.5,B85&gt;=3.15,H85&lt;16.284,A85&gt;=5.55),5.7,IF(AND(B85&gt;=3.25,H85&lt;10.393,G85&lt;0.774,F85&gt;=2.5,B85&gt;=3.15,H85&lt;16.284,A85&gt;=5.55),5.98,IF(AND(G85&lt;0.079,G85&lt;0.338,B85&gt;=3.1,G85&lt;0.934,D85&lt;0.45,F85&lt;1.5,A85&gt;=4.85,A85&lt;5.55),1.425,IF(AND(B85&lt;3.35,G85&gt;=0.338,B85&gt;=3.1,G85&lt;0.934,D85&lt;0.45,F85&lt;1.5,A85&gt;=4.85,A85&lt;5.55),1.4,IF(AND(G85&lt;0.404,B85&gt;=2.6,H85&gt;=8.486,D85&lt;1.35,F85&lt;2.5,B85&lt;3.15,H85&lt;16.284,A85&gt;=5.55),4.3,IF(AND(G85&gt;=0.404,B85&gt;=2.6,H85&gt;=8.486,D85&lt;1.35,F85&lt;2.5,B85&lt;3.15,H85&lt;16.284,A85&gt;=5.55),4.025,IF(AND(B85&gt;=3.05,G85&lt;0.567,D85&lt;1.55,D85&gt;=1.35,F85&lt;2.5,B85&lt;3.15,H85&lt;16.284,A85&gt;=5.55),4.7,IF(AND(A85&lt;6.45,H85&lt;10.667,D85&gt;=1.85,A85&gt;=6.35,F85&gt;=2.5,B85&lt;3.15,H85&lt;16.284,A85&gt;=5.55),5.3,IF(AND(A85&gt;=6.45,H85&lt;10.667,D85&gt;=1.85,A85&gt;=6.35,F85&gt;=2.5,B85&lt;3.15,H85&lt;16.284,A85&gt;=5.55),5.167,IF(AND(B85&lt;2.95,H85&gt;=10.667,D85&gt;=1.85,A85&gt;=6.35,F85&gt;=2.5,B85&lt;3.15,H85&lt;16.284,A85&gt;=5.55),5.6,IF(AND(B85&gt;=2.95,H85&gt;=10.667,D85&gt;=1.85,A85&gt;=6.35,F85&gt;=2.5,B85&lt;3.15,H85&lt;16.284,A85&gt;=5.55),5.5,IF(AND(H85&lt;10.325,G85&gt;=0.079,G85&lt;0.338,B85&gt;=3.1,G85&lt;0.934,D85&lt;0.45,F85&lt;1.5,A85&gt;=4.85,A85&lt;5.55),1.5,IF(AND(G85&lt;0.385,B85&gt;=3.35,G85&gt;=0.338,B85&gt;=3.1,G85&lt;0.934,D85&lt;0.45,F85&lt;1.5,A85&gt;=4.85,A85&lt;5.55),1.5,IF(AND(G85&gt;=0.385,B85&gt;=3.35,G85&gt;=0.338,B85&gt;=3.1,G85&lt;0.934,D85&lt;0.45,F85&lt;1.5,A85&gt;=4.85,A85&lt;5.55),1.42,IF(AND(B85&lt;2.5,B85&lt;3.05,G85&lt;0.567,D85&lt;1.55,D85&gt;=1.35,F85&lt;2.5,B85&lt;3.15,H85&lt;16.284,A85&gt;=5.55),4.5,IF(AND(B85&gt;=2.5,B85&lt;3.05,G85&lt;0.567,D85&lt;1.55,D85&gt;=1.35,F85&lt;2.5,B85&lt;3.15,H85&lt;16.284,A85&gt;=5.55),4.56,IF(AND(H85&lt;12.506,H85&gt;=10.325,G85&gt;=0.079,G85&lt;0.338,B85&gt;=3.1,G85&lt;0.934,D85&lt;0.45,F85&lt;1.5,A85&gt;=4.85,A85&lt;5.55),1.2,IF(AND(H85&gt;=12.506,H85&gt;=10.325,G85&gt;=0.079,G85&lt;0.338,B85&gt;=3.1,G85&lt;0.934,D85&lt;0.45,F85&lt;1.5,A85&gt;=4.85,A85&lt;5.55),1.3,"shouldnthappen")))))))))))))))))))))))))))))))))))))))</f>
        <v>4.025</v>
      </c>
      <c r="AU85" s="1" t="n">
        <f aca="false">IF(AND(G85&gt;=0.52,B85&lt;3.05,F85&lt;1.5),1.1,IF(AND(G85&lt;0.35,G85&lt;0.52,B85&lt;3.05,F85&lt;1.5),1.4,IF(AND(G85&gt;=0.35,G85&lt;0.52,B85&lt;3.05,F85&lt;1.5),1.3,IF(AND(G85&gt;=0.227,G85&lt;0.347,B85&gt;=3.05,F85&lt;1.5),1.32,IF(AND(H85&lt;6.417,G85&gt;=0.347,B85&gt;=3.05,F85&lt;1.5),1.7,IF(AND(A85&gt;=7.25,A85&gt;=6.6,F85&gt;=2.5,F85&gt;=1.5),6.35,IF(AND(G85&lt;0.11,G85&lt;0.227,G85&lt;0.347,B85&gt;=3.05,F85&lt;1.5),1.333,IF(AND(H85&lt;9.441,H85&gt;=6.417,G85&gt;=0.347,B85&gt;=3.05,F85&lt;1.5),1.425,IF(AND(B85&lt;2.75,G85&lt;0.451,H85&lt;10.266,F85&lt;2.5,F85&gt;=1.5),4,IF(AND(B85&gt;=2.75,G85&lt;0.451,H85&lt;10.266,F85&lt;2.5,F85&gt;=1.5),4.433,IF(AND(G85&gt;=0.865,G85&gt;=0.451,H85&lt;10.266,F85&lt;2.5,F85&gt;=1.5),4.2,IF(AND(B85&lt;2.45,H85&lt;13.665,H85&gt;=10.266,F85&lt;2.5,F85&gt;=1.5),3.7,IF(AND(G85&lt;0.302,H85&gt;=13.665,H85&gt;=10.266,F85&lt;2.5,F85&gt;=1.5),5,IF(AND(B85&lt;2.9,A85&lt;6.1,A85&lt;6.6,F85&gt;=2.5,F85&gt;=1.5),5.06,IF(AND(B85&gt;=2.9,A85&lt;6.1,A85&lt;6.6,F85&gt;=2.5,F85&gt;=1.5),4.8,IF(AND(B85&lt;3.05,A85&gt;=6.1,A85&lt;6.6,F85&gt;=2.5,F85&gt;=1.5),5.6,IF(AND(B85&gt;=3.05,A85&gt;=6.1,A85&lt;6.6,F85&gt;=2.5,F85&gt;=1.5),5.267,IF(AND(H85&gt;=14.564,A85&lt;7.25,A85&gt;=6.6,F85&gt;=2.5,F85&gt;=1.5),5.6,IF(AND(H85&gt;=14.309,G85&gt;=0.11,G85&lt;0.227,G85&lt;0.347,B85&gt;=3.05,F85&lt;1.5),1.7,IF(AND(D85&lt;0.4,H85&gt;=9.441,H85&gt;=6.417,G85&gt;=0.347,B85&gt;=3.05,F85&lt;1.5),1.5,IF(AND(D85&gt;=0.4,H85&gt;=9.441,H85&gt;=6.417,G85&gt;=0.347,B85&gt;=3.05,F85&lt;1.5),1.633,IF(AND(A85&lt;5.35,G85&lt;0.865,G85&gt;=0.451,H85&lt;10.266,F85&lt;2.5,F85&gt;=1.5),3.15,IF(AND(D85&lt;1.45,G85&gt;=0.302,H85&gt;=13.665,H85&gt;=10.266,F85&lt;2.5,F85&gt;=1.5),4.74,IF(AND(D85&gt;=1.45,G85&gt;=0.302,H85&gt;=13.665,H85&gt;=10.266,F85&lt;2.5,F85&gt;=1.5),4.567,IF(AND(H85&lt;8.836,H85&lt;14.564,A85&lt;7.25,A85&gt;=6.6,F85&gt;=2.5,F85&gt;=1.5),5.7,IF(AND(H85&gt;=8.836,H85&lt;14.564,A85&lt;7.25,A85&gt;=6.6,F85&gt;=2.5,F85&gt;=1.5),5.9,IF(AND(H85&lt;11.53,H85&lt;14.309,G85&gt;=0.11,G85&lt;0.227,G85&lt;0.347,B85&gt;=3.05,F85&lt;1.5),1.5,IF(AND(H85&gt;=11.53,H85&lt;14.309,G85&gt;=0.11,G85&lt;0.227,G85&lt;0.347,B85&gt;=3.05,F85&lt;1.5),1.467,IF(AND(H85&lt;9.386,A85&gt;=5.35,G85&lt;0.865,G85&gt;=0.451,H85&lt;10.266,F85&lt;2.5,F85&gt;=1.5),3.56,IF(AND(H85&gt;=9.386,A85&gt;=5.35,G85&lt;0.865,G85&gt;=0.451,H85&lt;10.266,F85&lt;2.5,F85&gt;=1.5),4.2,IF(AND(H85&lt;11.036,D85&lt;1.45,B85&gt;=2.45,H85&lt;13.665,H85&gt;=10.266,F85&lt;2.5,F85&gt;=1.5),4.45,IF(AND(H85&gt;=11.036,D85&lt;1.45,B85&gt;=2.45,H85&lt;13.665,H85&gt;=10.266,F85&lt;2.5,F85&gt;=1.5),4.1,IF(AND(G85&gt;=0.585,D85&gt;=1.45,B85&gt;=2.45,H85&lt;13.665,H85&gt;=10.266,F85&lt;2.5,F85&gt;=1.5),4.9,IF(AND(H85&lt;11.743,G85&lt;0.585,D85&gt;=1.45,B85&gt;=2.45,H85&lt;13.665,H85&gt;=10.266,F85&lt;2.5,F85&gt;=1.5),4.7,IF(AND(H85&gt;=11.743,G85&lt;0.585,D85&gt;=1.45,B85&gt;=2.45,H85&lt;13.665,H85&gt;=10.266,F85&lt;2.5,F85&gt;=1.5),4.5,"shouldnthappen")))))))))))))))))))))))))))))))))))</f>
        <v>4.1</v>
      </c>
      <c r="AV85" s="1" t="n">
        <f aca="false">IF(AND(G85&gt;=0.356,F85&gt;=1.5,A85&lt;5.75),3.52,IF(AND(A85&lt;7.25,A85&gt;=7.1,A85&gt;=5.75),5.875,IF(AND(A85&gt;=7.25,A85&gt;=7.1,A85&gt;=5.75),6.5,IF(AND(D85&gt;=0.35,G85&gt;=0.586,F85&lt;1.5,A85&lt;5.75),1.8,IF(AND(D85&lt;1.4,G85&lt;0.356,F85&gt;=1.5,A85&lt;5.75),4.2,IF(AND(D85&gt;=1.4,G85&lt;0.356,F85&gt;=1.5,A85&lt;5.75),4.5,IF(AND(H85&gt;=11.218,A85&lt;5.05,G85&lt;0.586,F85&lt;1.5,A85&lt;5.75),1.225,IF(AND(G85&gt;=0.253,A85&gt;=5.05,G85&lt;0.586,F85&lt;1.5,A85&lt;5.75),1.3,IF(AND(B85&gt;=3.75,D85&lt;0.35,G85&gt;=0.586,F85&lt;1.5,A85&lt;5.75),1.567,IF(AND(B85&lt;2.85,D85&lt;1.35,D85&lt;1.65,A85&lt;7.1,A85&gt;=5.75),4.26,IF(AND(B85&gt;=2.85,D85&lt;1.35,D85&lt;1.65,A85&lt;7.1,A85&gt;=5.75),4.45,IF(AND(A85&lt;6.05,H85&lt;12.921,D85&gt;=1.65,A85&lt;7.1,A85&gt;=5.75),5.1,IF(AND(H85&gt;=15.338,H85&gt;=12.921,D85&gt;=1.65,A85&lt;7.1,A85&gt;=5.75),5.55,IF(AND(G85&lt;0.418,H85&lt;11.218,A85&lt;5.05,G85&lt;0.586,F85&lt;1.5,A85&lt;5.75),1.42,IF(AND(G85&gt;=0.418,H85&lt;11.218,A85&lt;5.05,G85&lt;0.586,F85&lt;1.5,A85&lt;5.75),1.3,IF(AND(H85&gt;=13.321,G85&lt;0.253,A85&gt;=5.05,G85&lt;0.586,F85&lt;1.5,A85&lt;5.75),1.7,IF(AND(H85&lt;6.089,B85&lt;3.75,D85&lt;0.35,G85&gt;=0.586,F85&lt;1.5,A85&lt;5.75),1.7,IF(AND(H85&gt;=6.089,B85&lt;3.75,D85&lt;0.35,G85&gt;=0.586,F85&lt;1.5,A85&lt;5.75),1.5,IF(AND(B85&lt;2.9,D85&lt;1.45,D85&gt;=1.35,D85&lt;1.65,A85&lt;7.1,A85&gt;=5.75),4.8,IF(AND(B85&gt;=2.9,D85&lt;1.45,D85&gt;=1.35,D85&lt;1.65,A85&lt;7.1,A85&gt;=5.75),4.475,IF(AND(B85&lt;2.5,D85&gt;=1.45,D85&gt;=1.35,D85&lt;1.65,A85&lt;7.1,A85&gt;=5.75),4.5,IF(AND(H85&lt;8.884,A85&gt;=6.05,H85&lt;12.921,D85&gt;=1.65,A85&lt;7.1,A85&gt;=5.75),5.4,IF(AND(A85&lt;6.3,H85&lt;15.338,H85&gt;=12.921,D85&gt;=1.65,A85&lt;7.1,A85&gt;=5.75),4.967,IF(AND(A85&gt;=6.3,H85&lt;15.338,H85&gt;=12.921,D85&gt;=1.65,A85&lt;7.1,A85&gt;=5.75),5.133,IF(AND(H85&lt;10.826,H85&lt;13.321,G85&lt;0.253,A85&gt;=5.05,G85&lt;0.586,F85&lt;1.5,A85&lt;5.75),1.5,IF(AND(H85&gt;=10.826,H85&lt;13.321,G85&lt;0.253,A85&gt;=5.05,G85&lt;0.586,F85&lt;1.5,A85&lt;5.75),1.4,IF(AND(H85&lt;7.47,B85&gt;=2.5,D85&gt;=1.45,D85&gt;=1.35,D85&lt;1.65,A85&lt;7.1,A85&gt;=5.75),5.1,IF(AND(H85&gt;=7.47,B85&gt;=2.5,D85&gt;=1.45,D85&gt;=1.35,D85&lt;1.65,A85&lt;7.1,A85&gt;=5.75),4.725,IF(AND(H85&lt;9.637,H85&gt;=8.884,A85&gt;=6.05,H85&lt;12.921,D85&gt;=1.65,A85&lt;7.1,A85&gt;=5.75),5.9,IF(AND(B85&lt;2.6,H85&gt;=9.637,H85&gt;=8.884,A85&gt;=6.05,H85&lt;12.921,D85&gt;=1.65,A85&lt;7.1,A85&gt;=5.75),5.8,IF(AND(B85&lt;2.75,B85&gt;=2.6,H85&gt;=9.637,H85&gt;=8.884,A85&gt;=6.05,H85&lt;12.921,D85&gt;=1.65,A85&lt;7.1,A85&gt;=5.75),5.3,IF(AND(D85&lt;2.25,B85&gt;=2.75,B85&gt;=2.6,H85&gt;=9.637,H85&gt;=8.884,A85&gt;=6.05,H85&lt;12.921,D85&gt;=1.65,A85&lt;7.1,A85&gt;=5.75),5.6,IF(AND(D85&gt;=2.25,B85&gt;=2.75,B85&gt;=2.6,H85&gt;=9.637,H85&gt;=8.884,A85&gt;=6.05,H85&lt;12.921,D85&gt;=1.65,A85&lt;7.1,A85&gt;=5.75),5.5,"shouldnthappen")))))))))))))))))))))))))))))))))</f>
        <v>4.26</v>
      </c>
      <c r="AW85" s="1" t="n">
        <f aca="false">IF(AND(G85&gt;=0.905,F85&lt;1.5),1.767,IF(AND(H85&gt;=16.674,F85&gt;=1.5),6.55,IF(AND(A85&lt;4.35,H85&lt;14.344,G85&lt;0.905,F85&lt;1.5),1.1,IF(AND(B85&lt;3.65,H85&gt;=14.344,G85&lt;0.905,F85&lt;1.5),1.5,IF(AND(B85&gt;=3.65,H85&gt;=14.344,G85&lt;0.905,F85&lt;1.5),1.65,IF(AND(B85&lt;2.6,F85&gt;=2.5,H85&lt;16.674,F85&gt;=1.5),4.5,IF(AND(D85&gt;=0.45,A85&gt;=4.35,H85&lt;14.344,G85&lt;0.905,F85&lt;1.5),1.65,IF(AND(D85&lt;1.15,A85&lt;5.9,F85&lt;2.5,H85&lt;16.674,F85&gt;=1.5),3.56,IF(AND(B85&lt;2.75,A85&gt;=5.9,F85&lt;2.5,H85&lt;16.674,F85&gt;=1.5),5,IF(AND(H85&lt;13.531,B85&gt;=2.75,A85&gt;=5.9,F85&lt;2.5,H85&lt;16.674,F85&gt;=1.5),4.333,IF(AND(B85&lt;3.2,G85&gt;=0.669,B85&gt;=2.6,F85&gt;=2.5,H85&lt;16.674,F85&gt;=1.5),5.08,IF(AND(B85&gt;=3.2,G85&gt;=0.669,B85&gt;=2.6,F85&gt;=2.5,H85&lt;16.674,F85&gt;=1.5),5.4,IF(AND(B85&lt;3.15,A85&lt;5.05,D85&lt;0.45,A85&gt;=4.35,H85&lt;14.344,G85&lt;0.905,F85&lt;1.5),1.45,IF(AND(A85&gt;=5.55,A85&gt;=5.05,D85&lt;0.45,A85&gt;=4.35,H85&lt;14.344,G85&lt;0.905,F85&lt;1.5),1.5,IF(AND(A85&lt;5.55,A85&lt;5.65,D85&gt;=1.15,A85&lt;5.9,F85&lt;2.5,H85&lt;16.674,F85&gt;=1.5),3.95,IF(AND(A85&gt;=5.55,A85&lt;5.65,D85&gt;=1.15,A85&lt;5.9,F85&lt;2.5,H85&lt;16.674,F85&gt;=1.5),3.82,IF(AND(G85&lt;0.39,A85&gt;=5.65,D85&gt;=1.15,A85&lt;5.9,F85&lt;2.5,H85&lt;16.674,F85&gt;=1.5),4.35,IF(AND(G85&gt;=0.39,A85&gt;=5.65,D85&gt;=1.15,A85&lt;5.9,F85&lt;2.5,H85&lt;16.674,F85&gt;=1.5),3.95,IF(AND(G85&lt;0.466,H85&gt;=13.531,B85&gt;=2.75,A85&gt;=5.9,F85&lt;2.5,H85&lt;16.674,F85&gt;=1.5),4.8,IF(AND(G85&gt;=0.466,H85&gt;=13.531,B85&gt;=2.75,A85&gt;=5.9,F85&lt;2.5,H85&lt;16.674,F85&gt;=1.5),4.7,IF(AND(H85&lt;10.144,D85&lt;2.05,G85&lt;0.669,B85&gt;=2.6,F85&gt;=2.5,H85&lt;16.674,F85&gt;=1.5),5.3,IF(AND(H85&gt;=10.144,D85&lt;2.05,G85&lt;0.669,B85&gt;=2.6,F85&gt;=2.5,H85&lt;16.674,F85&gt;=1.5),5.133,IF(AND(D85&gt;=2.45,D85&gt;=2.05,G85&lt;0.669,B85&gt;=2.6,F85&gt;=2.5,H85&lt;16.674,F85&gt;=1.5),5.9,IF(AND(B85&lt;3.25,B85&gt;=3.15,A85&lt;5.05,D85&lt;0.45,A85&gt;=4.35,H85&lt;14.344,G85&lt;0.905,F85&lt;1.5),1.2,IF(AND(B85&gt;=3.25,B85&gt;=3.15,A85&lt;5.05,D85&lt;0.45,A85&gt;=4.35,H85&lt;14.344,G85&lt;0.905,F85&lt;1.5),1.36,IF(AND(B85&gt;=3.8,A85&lt;5.55,A85&gt;=5.05,D85&lt;0.45,A85&gt;=4.35,H85&lt;14.344,G85&lt;0.905,F85&lt;1.5),1.3,IF(AND(G85&lt;0.05,B85&lt;3.8,A85&lt;5.55,A85&gt;=5.05,D85&lt;0.45,A85&gt;=4.35,H85&lt;14.344,G85&lt;0.905,F85&lt;1.5),1.4,IF(AND(G85&lt;0.107,G85&lt;0.395,D85&lt;2.45,D85&gt;=2.05,G85&lt;0.669,B85&gt;=2.6,F85&gt;=2.5,H85&lt;16.674,F85&gt;=1.5),5.667,IF(AND(G85&lt;0.537,G85&gt;=0.395,D85&lt;2.45,D85&gt;=2.05,G85&lt;0.669,B85&gt;=2.6,F85&gt;=2.5,H85&lt;16.674,F85&gt;=1.5),5.6,IF(AND(G85&gt;=0.537,G85&gt;=0.395,D85&lt;2.45,D85&gt;=2.05,G85&lt;0.669,B85&gt;=2.6,F85&gt;=2.5,H85&lt;16.674,F85&gt;=1.5),5.775,IF(AND(B85&lt;3.6,G85&gt;=0.05,B85&lt;3.8,A85&lt;5.55,A85&gt;=5.05,D85&lt;0.45,A85&gt;=4.35,H85&lt;14.344,G85&lt;0.905,F85&lt;1.5),1.475,IF(AND(B85&gt;=3.6,G85&gt;=0.05,B85&lt;3.8,A85&lt;5.55,A85&gt;=5.05,D85&lt;0.45,A85&gt;=4.35,H85&lt;14.344,G85&lt;0.905,F85&lt;1.5),1.5,IF(AND(G85&lt;0.312,G85&gt;=0.107,G85&lt;0.395,D85&lt;2.45,D85&gt;=2.05,G85&lt;0.669,B85&gt;=2.6,F85&gt;=2.5,H85&lt;16.674,F85&gt;=1.5),5.18,IF(AND(G85&gt;=0.312,G85&gt;=0.107,G85&lt;0.395,D85&lt;2.45,D85&gt;=2.05,G85&lt;0.669,B85&gt;=2.6,F85&gt;=2.5,H85&lt;16.674,F85&gt;=1.5),5.4,"shouldnthappen"))))))))))))))))))))))))))))))))))</f>
        <v>3.95</v>
      </c>
      <c r="AX85" s="1" t="n">
        <f aca="false">IF(AND(D85&gt;=1.3,B85&gt;=3.45),6.25,IF(AND(B85&lt;2.75,A85&lt;5.25,B85&lt;3.45),3.9,IF(AND(D85&lt;0.25,D85&lt;1.3,B85&gt;=3.45),1.16,IF(AND(A85&gt;=5.05,B85&gt;=2.75,A85&lt;5.25,B85&lt;3.45),1.7,IF(AND(D85&lt;0.7,F85&lt;2.5,A85&gt;=5.25,B85&lt;3.45),1.5,IF(AND(H85&gt;=16.284,F85&gt;=2.5,A85&gt;=5.25,B85&lt;3.45),6.6,IF(AND(G85&lt;0.123,D85&gt;=0.25,D85&lt;1.3,B85&gt;=3.45),1.3,IF(AND(A85&lt;4.5,A85&lt;5.05,B85&gt;=2.75,A85&lt;5.25,B85&lt;3.45),1.3,IF(AND(A85&lt;5.05,G85&gt;=0.123,D85&gt;=0.25,D85&lt;1.3,B85&gt;=3.45),1.6,IF(AND(B85&lt;3.15,A85&gt;=4.5,A85&lt;5.05,B85&gt;=2.75,A85&lt;5.25,B85&lt;3.45),1.54,IF(AND(B85&gt;=3.15,A85&gt;=4.5,A85&lt;5.05,B85&gt;=2.75,A85&lt;5.25,B85&lt;3.45),1.35,IF(AND(D85&gt;=1.4,A85&lt;5.9,D85&gt;=0.7,F85&lt;2.5,A85&gt;=5.25,B85&lt;3.45),4.5,IF(AND(D85&gt;=1.55,A85&gt;=5.9,D85&gt;=0.7,F85&lt;2.5,A85&gt;=5.25,B85&lt;3.45),4.95,IF(AND(G85&gt;=0.682,D85&gt;=2.05,H85&lt;16.284,F85&gt;=2.5,A85&gt;=5.25,B85&lt;3.45),5.26,IF(AND(A85&lt;5.4,A85&gt;=5.05,G85&gt;=0.123,D85&gt;=0.25,D85&lt;1.3,B85&gt;=3.45),1.64,IF(AND(A85&gt;=5.4,A85&gt;=5.05,G85&gt;=0.123,D85&gt;=0.25,D85&lt;1.3,B85&gt;=3.45),1.6,IF(AND(G85&lt;0.372,D85&lt;1.4,A85&lt;5.9,D85&gt;=0.7,F85&lt;2.5,A85&gt;=5.25,B85&lt;3.45),4.175,IF(AND(D85&lt;1.35,D85&lt;1.55,A85&gt;=5.9,D85&gt;=0.7,F85&lt;2.5,A85&gt;=5.25,B85&lt;3.45),4.2,IF(AND(B85&lt;2.35,G85&lt;0.596,D85&lt;2.05,H85&lt;16.284,F85&gt;=2.5,A85&gt;=5.25,B85&lt;3.45),5,IF(AND(G85&gt;=0.888,G85&gt;=0.596,D85&lt;2.05,H85&lt;16.284,F85&gt;=2.5,A85&gt;=5.25,B85&lt;3.45),4.8,IF(AND(A85&gt;=6.85,G85&lt;0.682,D85&gt;=2.05,H85&lt;16.284,F85&gt;=2.5,A85&gt;=5.25,B85&lt;3.45),5.4,IF(AND(A85&gt;=5.75,G85&gt;=0.372,D85&lt;1.4,A85&lt;5.9,D85&gt;=0.7,F85&lt;2.5,A85&gt;=5.25,B85&lt;3.45),3.933,IF(AND(A85&gt;=6.75,D85&gt;=1.35,D85&lt;1.55,A85&gt;=5.9,D85&gt;=0.7,F85&lt;2.5,A85&gt;=5.25,B85&lt;3.45),4.8,IF(AND(H85&lt;11.084,B85&gt;=2.35,G85&lt;0.596,D85&lt;2.05,H85&lt;16.284,F85&gt;=2.5,A85&gt;=5.25,B85&lt;3.45),5.3,IF(AND(H85&lt;8.435,G85&lt;0.888,G85&gt;=0.596,D85&lt;2.05,H85&lt;16.284,F85&gt;=2.5,A85&gt;=5.25,B85&lt;3.45),5.1,IF(AND(H85&gt;=8.435,G85&lt;0.888,G85&gt;=0.596,D85&lt;2.05,H85&lt;16.284,F85&gt;=2.5,A85&gt;=5.25,B85&lt;3.45),4.94,IF(AND(B85&lt;3.15,A85&lt;6.85,G85&lt;0.682,D85&gt;=2.05,H85&lt;16.284,F85&gt;=2.5,A85&gt;=5.25,B85&lt;3.45),5.6,IF(AND(B85&gt;=3.15,A85&lt;6.85,G85&lt;0.682,D85&gt;=2.05,H85&lt;16.284,F85&gt;=2.5,A85&gt;=5.25,B85&lt;3.45),5.74,IF(AND(G85&lt;0.572,A85&lt;5.75,G85&gt;=0.372,D85&lt;1.4,A85&lt;5.9,D85&gt;=0.7,F85&lt;2.5,A85&gt;=5.25,B85&lt;3.45),3.7,IF(AND(D85&lt;1.45,A85&lt;6.75,D85&gt;=1.35,D85&lt;1.55,A85&gt;=5.9,D85&gt;=0.7,F85&lt;2.5,A85&gt;=5.25,B85&lt;3.45),4.46,IF(AND(D85&gt;=1.45,A85&lt;6.75,D85&gt;=1.35,D85&lt;1.55,A85&gt;=5.9,D85&gt;=0.7,F85&lt;2.5,A85&gt;=5.25,B85&lt;3.45),4.567,IF(AND(H85&lt;12.532,H85&gt;=11.084,B85&gt;=2.35,G85&lt;0.596,D85&lt;2.05,H85&lt;16.284,F85&gt;=2.5,A85&gt;=5.25,B85&lt;3.45),5.8,IF(AND(H85&gt;=12.532,H85&gt;=11.084,B85&gt;=2.35,G85&lt;0.596,D85&lt;2.05,H85&lt;16.284,F85&gt;=2.5,A85&gt;=5.25,B85&lt;3.45),5.667,IF(AND(A85&gt;=5.65,G85&gt;=0.572,A85&lt;5.75,G85&gt;=0.372,D85&lt;1.4,A85&lt;5.9,D85&gt;=0.7,F85&lt;2.5,A85&gt;=5.25,B85&lt;3.45),4.2,IF(AND(G85&lt;0.862,A85&lt;5.65,G85&gt;=0.572,A85&lt;5.75,G85&gt;=0.372,D85&lt;1.4,A85&lt;5.9,D85&gt;=0.7,F85&lt;2.5,A85&gt;=5.25,B85&lt;3.45),3.9,IF(AND(G85&gt;=0.862,A85&lt;5.65,G85&gt;=0.572,A85&lt;5.75,G85&gt;=0.372,D85&lt;1.4,A85&lt;5.9,D85&gt;=0.7,F85&lt;2.5,A85&gt;=5.25,B85&lt;3.45),4,"shouldnthappen"))))))))))))))))))))))))))))))))))))</f>
        <v>3.933</v>
      </c>
      <c r="AY85" s="1" t="n">
        <f aca="false">IF(AND(H85&gt;=8.233,D85&gt;=0.8,A85&lt;5.55),3.525,IF(AND(B85&lt;2.9,H85&gt;=15.534,A85&gt;=5.55),4.8,IF(AND(H85&gt;=12.259,A85&lt;4.75,D85&lt;0.8,A85&lt;5.55),1.25,IF(AND(B85&gt;=3.85,A85&gt;=4.75,D85&lt;0.8,A85&lt;5.55),1.425,IF(AND(D85&lt;1.55,H85&lt;8.233,D85&gt;=0.8,A85&lt;5.55),3.975,IF(AND(D85&gt;=1.55,H85&lt;8.233,D85&gt;=0.8,A85&lt;5.55),4.5,IF(AND(D85&lt;0.65,D85&lt;1.7,H85&lt;15.534,A85&gt;=5.55),1.7,IF(AND(A85&gt;=7.05,D85&gt;=1.7,H85&lt;15.534,A85&gt;=5.55),6.3,IF(AND(B85&gt;=3.35,B85&gt;=2.9,H85&gt;=15.534,A85&gt;=5.55),5.4,IF(AND(B85&lt;3.1,H85&lt;12.259,A85&lt;4.75,D85&lt;0.8,A85&lt;5.55),1.367,IF(AND(B85&gt;=3.1,H85&lt;12.259,A85&lt;4.75,D85&lt;0.8,A85&lt;5.55),1.4,IF(AND(G85&gt;=0.905,B85&lt;3.85,A85&gt;=4.75,D85&lt;0.8,A85&lt;5.55),1.9,IF(AND(H85&lt;15.681,B85&lt;3.35,B85&gt;=2.9,H85&gt;=15.534,A85&gt;=5.55),5.8,IF(AND(H85&gt;=15.681,B85&lt;3.35,B85&gt;=2.9,H85&gt;=15.534,A85&gt;=5.55),5.7,IF(AND(H85&gt;=14.877,G85&lt;0.905,B85&lt;3.85,A85&gt;=4.75,D85&lt;0.8,A85&lt;5.55),1.3,IF(AND(D85&gt;=1.25,B85&lt;2.65,D85&gt;=0.65,D85&lt;1.7,H85&lt;15.534,A85&gt;=5.55),4.433,IF(AND(G85&gt;=0.622,B85&lt;3.15,A85&lt;7.05,D85&gt;=1.7,H85&lt;15.534,A85&gt;=5.55),5.08,IF(AND(H85&gt;=13.42,B85&gt;=3.15,A85&lt;7.05,D85&gt;=1.7,H85&lt;15.534,A85&gt;=5.55),5.1,IF(AND(G85&lt;0.265,H85&lt;14.877,G85&lt;0.905,B85&lt;3.85,A85&gt;=4.75,D85&lt;0.8,A85&lt;5.55),1.2,IF(AND(A85&lt;5.75,D85&lt;1.25,B85&lt;2.65,D85&gt;=0.65,D85&lt;1.7,H85&lt;15.534,A85&gt;=5.55),3.7,IF(AND(A85&gt;=5.75,D85&lt;1.25,B85&lt;2.65,D85&gt;=0.65,D85&lt;1.7,H85&lt;15.534,A85&gt;=5.55),4,IF(AND(G85&gt;=0.652,D85&lt;1.35,B85&gt;=2.65,D85&gt;=0.65,D85&lt;1.7,H85&lt;15.534,A85&gt;=5.55),3.6,IF(AND(H85&lt;7.47,D85&gt;=1.35,B85&gt;=2.65,D85&gt;=0.65,D85&lt;1.7,H85&lt;15.534,A85&gt;=5.55),5.1,IF(AND(H85&lt;10.914,G85&lt;0.622,B85&lt;3.15,A85&lt;7.05,D85&gt;=1.7,H85&lt;15.534,A85&gt;=5.55),5.36,IF(AND(H85&gt;=10.914,G85&lt;0.622,B85&lt;3.15,A85&lt;7.05,D85&gt;=1.7,H85&lt;15.534,A85&gt;=5.55),5.64,IF(AND(G85&gt;=0.657,H85&lt;13.42,B85&gt;=3.15,A85&lt;7.05,D85&gt;=1.7,H85&lt;15.534,A85&gt;=5.55),6,IF(AND(G85&gt;=0.782,G85&gt;=0.265,H85&lt;14.877,G85&lt;0.905,B85&lt;3.85,A85&gt;=4.75,D85&lt;0.8,A85&lt;5.55),1.48,IF(AND(H85&lt;11.286,G85&lt;0.652,D85&lt;1.35,B85&gt;=2.65,D85&gt;=0.65,D85&lt;1.7,H85&lt;15.534,A85&gt;=5.55),4.24,IF(AND(H85&gt;=11.286,G85&lt;0.652,D85&lt;1.35,B85&gt;=2.65,D85&gt;=0.65,D85&lt;1.7,H85&lt;15.534,A85&gt;=5.55),4.05,IF(AND(G85&lt;0.413,H85&gt;=7.47,D85&gt;=1.35,B85&gt;=2.65,D85&gt;=0.65,D85&lt;1.7,H85&lt;15.534,A85&gt;=5.55),5.1,IF(AND(H85&lt;11.325,G85&lt;0.657,H85&lt;13.42,B85&gt;=3.15,A85&lt;7.05,D85&gt;=1.7,H85&lt;15.534,A85&gt;=5.55),5.8,IF(AND(H85&gt;=11.325,G85&lt;0.657,H85&lt;13.42,B85&gt;=3.15,A85&lt;7.05,D85&gt;=1.7,H85&lt;15.534,A85&gt;=5.55),5.6,IF(AND(D85&gt;=0.35,G85&lt;0.782,G85&gt;=0.265,H85&lt;14.877,G85&lt;0.905,B85&lt;3.85,A85&gt;=4.75,D85&lt;0.8,A85&lt;5.55),1.633,IF(AND(B85&lt;2.85,G85&gt;=0.413,H85&gt;=7.47,D85&gt;=1.35,B85&gt;=2.65,D85&gt;=0.65,D85&lt;1.7,H85&lt;15.534,A85&gt;=5.55),4.6,IF(AND(D85&lt;0.15,D85&lt;0.35,G85&lt;0.782,G85&gt;=0.265,H85&lt;14.877,G85&lt;0.905,B85&lt;3.85,A85&gt;=4.75,D85&lt;0.8,A85&lt;5.55),1.5,IF(AND(D85&gt;=0.15,D85&lt;0.35,G85&lt;0.782,G85&gt;=0.265,H85&lt;14.877,G85&lt;0.905,B85&lt;3.85,A85&gt;=4.75,D85&lt;0.8,A85&lt;5.55),1.543,IF(AND(A85&gt;=6.8,B85&gt;=2.85,G85&gt;=0.413,H85&gt;=7.47,D85&gt;=1.35,B85&gt;=2.65,D85&gt;=0.65,D85&lt;1.7,H85&lt;15.534,A85&gt;=5.55),4.9,IF(AND(H85&lt;13.531,A85&lt;6.8,B85&gt;=2.85,G85&gt;=0.413,H85&gt;=7.47,D85&gt;=1.35,B85&gt;=2.65,D85&gt;=0.65,D85&lt;1.7,H85&lt;15.534,A85&gt;=5.55),4.5,IF(AND(H85&gt;=13.531,A85&lt;6.8,B85&gt;=2.85,G85&gt;=0.413,H85&gt;=7.47,D85&gt;=1.35,B85&gt;=2.65,D85&gt;=0.65,D85&lt;1.7,H85&lt;15.534,A85&gt;=5.55),4.7,"shouldnthappen")))))))))))))))))))))))))))))))))))))))</f>
        <v>4.05</v>
      </c>
      <c r="AZ85" s="1" t="n">
        <f aca="false">IF(AND(H85&gt;=15.371,B85&gt;=3.35),5.4,IF(AND(G85&gt;=0.851,H85&gt;=15.244,B85&lt;3.35),4.75,IF(AND(F85&gt;=2,H85&lt;15.371,B85&gt;=3.35),5.6,IF(AND(B85&lt;2.75,A85&lt;5.15,H85&lt;15.244,B85&lt;3.35),3.42,IF(AND(A85&gt;=7.25,G85&lt;0.851,H85&gt;=15.244,B85&lt;3.35),6.6,IF(AND(A85&lt;4.45,B85&gt;=2.75,A85&lt;5.15,H85&lt;15.244,B85&lt;3.35),1.1,IF(AND(G85&lt;0.527,A85&lt;7.25,G85&lt;0.851,H85&gt;=15.244,B85&lt;3.35),5.08,IF(AND(G85&gt;=0.527,A85&lt;7.25,G85&lt;0.851,H85&gt;=15.244,B85&lt;3.35),5.8,IF(AND(D85&gt;=0.35,B85&lt;3.7,F85&lt;2,H85&lt;15.371,B85&gt;=3.35),1.55,IF(AND(H85&lt;6.542,B85&gt;=3.7,F85&lt;2,H85&lt;15.371,B85&gt;=3.35),1.9,IF(AND(B85&lt;3.25,A85&gt;=4.45,B85&gt;=2.75,A85&lt;5.15,H85&lt;15.244,B85&lt;3.35),1.46,IF(AND(B85&gt;=3.25,A85&gt;=4.45,B85&gt;=2.75,A85&lt;5.15,H85&lt;15.244,B85&lt;3.35),1.7,IF(AND(H85&lt;13.654,B85&gt;=2.95,D85&lt;1.45,A85&gt;=5.15,H85&lt;15.244,B85&lt;3.35),4.3,IF(AND(H85&gt;=13.654,B85&gt;=2.95,D85&lt;1.45,A85&gt;=5.15,H85&lt;15.244,B85&lt;3.35),4.625,IF(AND(F85&gt;=2.5,D85&lt;1.75,D85&gt;=1.45,A85&gt;=5.15,H85&lt;15.244,B85&lt;3.35),5.3,IF(AND(G85&gt;=0.853,D85&gt;=1.75,D85&gt;=1.45,A85&gt;=5.15,H85&lt;15.244,B85&lt;3.35),5.15,IF(AND(D85&gt;=0.25,D85&lt;0.35,B85&lt;3.7,F85&lt;2,H85&lt;15.371,B85&gt;=3.35),1.3,IF(AND(B85&lt;3.85,H85&gt;=6.542,B85&gt;=3.7,F85&lt;2,H85&lt;15.371,B85&gt;=3.35),1.633,IF(AND(H85&lt;7.02,H85&lt;10.688,B85&lt;2.95,D85&lt;1.45,A85&gt;=5.15,H85&lt;15.244,B85&lt;3.35),3.98,IF(AND(G85&lt;0.338,H85&gt;=10.688,B85&lt;2.95,D85&lt;1.45,A85&gt;=5.15,H85&lt;15.244,B85&lt;3.35),4.22,IF(AND(G85&gt;=0.338,H85&gt;=10.688,B85&lt;2.95,D85&lt;1.45,A85&gt;=5.15,H85&lt;15.244,B85&lt;3.35),3.9,IF(AND(B85&lt;2.75,F85&lt;2.5,D85&lt;1.75,D85&gt;=1.45,A85&gt;=5.15,H85&lt;15.244,B85&lt;3.35),5.1,IF(AND(B85&gt;=2.75,F85&lt;2.5,D85&lt;1.75,D85&gt;=1.45,A85&gt;=5.15,H85&lt;15.244,B85&lt;3.35),4.74,IF(AND(A85&gt;=7,G85&lt;0.853,D85&gt;=1.75,D85&gt;=1.45,A85&gt;=5.15,H85&lt;15.244,B85&lt;3.35),6.5,IF(AND(G85&gt;=0.934,D85&lt;0.25,D85&lt;0.35,B85&lt;3.7,F85&lt;2,H85&lt;15.371,B85&gt;=3.35),1.7,IF(AND(D85&lt;0.25,B85&gt;=3.85,H85&gt;=6.542,B85&gt;=3.7,F85&lt;2,H85&lt;15.371,B85&gt;=3.35),1.5,IF(AND(D85&gt;=0.25,B85&gt;=3.85,H85&gt;=6.542,B85&gt;=3.7,F85&lt;2,H85&lt;15.371,B85&gt;=3.35),1.4,IF(AND(B85&lt;2.5,H85&gt;=7.02,H85&lt;10.688,B85&lt;2.95,D85&lt;1.45,A85&gt;=5.15,H85&lt;15.244,B85&lt;3.35),3.8,IF(AND(G85&gt;=0.74,A85&lt;7,G85&lt;0.853,D85&gt;=1.75,D85&gt;=1.45,A85&gt;=5.15,H85&lt;15.244,B85&lt;3.35),6,IF(AND(G85&gt;=0.61,G85&lt;0.934,D85&lt;0.25,D85&lt;0.35,B85&lt;3.7,F85&lt;2,H85&lt;15.371,B85&gt;=3.35),1.5,IF(AND(D85&lt;1.15,B85&gt;=2.5,H85&gt;=7.02,H85&lt;10.688,B85&lt;2.95,D85&lt;1.45,A85&gt;=5.15,H85&lt;15.244,B85&lt;3.35),3.5,IF(AND(D85&gt;=1.15,B85&gt;=2.5,H85&gt;=7.02,H85&lt;10.688,B85&lt;2.95,D85&lt;1.45,A85&gt;=5.15,H85&lt;15.244,B85&lt;3.35),3.6,IF(AND(G85&gt;=0.626,G85&lt;0.74,A85&lt;7,G85&lt;0.853,D85&gt;=1.75,D85&gt;=1.45,A85&gt;=5.15,H85&lt;15.244,B85&lt;3.35),4.9,IF(AND(H85&lt;13.641,G85&lt;0.61,G85&lt;0.934,D85&lt;0.25,D85&lt;0.35,B85&lt;3.7,F85&lt;2,H85&lt;15.371,B85&gt;=3.35),1.425,IF(AND(H85&gt;=13.641,G85&lt;0.61,G85&lt;0.934,D85&lt;0.25,D85&lt;0.35,B85&lt;3.7,F85&lt;2,H85&lt;15.371,B85&gt;=3.35),1.3,IF(AND(B85&lt;3.05,G85&lt;0.626,G85&lt;0.74,A85&lt;7,G85&lt;0.853,D85&gt;=1.75,D85&gt;=1.45,A85&gt;=5.15,H85&lt;15.244,B85&lt;3.35),5.475,IF(AND(B85&gt;=3.05,G85&lt;0.626,G85&lt;0.74,A85&lt;7,G85&lt;0.853,D85&gt;=1.75,D85&gt;=1.45,A85&gt;=5.15,H85&lt;15.244,B85&lt;3.35),5.633,"shouldnthappen")))))))))))))))))))))))))))))))))))))</f>
        <v>3.9</v>
      </c>
      <c r="BA85" s="1" t="n">
        <f aca="false">IF(AND(F85&gt;=2,B85&gt;=3.4),6.1,IF(AND(B85&lt;2.75,A85&lt;5.15,B85&lt;3.4),3.225,IF(AND(G85&gt;=0.821,F85&lt;2,B85&gt;=3.4),1.9,IF(AND(B85&gt;=3.2,B85&gt;=2.75,A85&lt;5.15,B85&lt;3.4),1.7,IF(AND(A85&lt;4.8,G85&lt;0.821,F85&lt;2,B85&gt;=3.4),1,IF(AND(G85&gt;=0.446,B85&lt;3.2,B85&gt;=2.75,A85&lt;5.15,B85&lt;3.4),1.1,IF(AND(G85&lt;0.356,D85&lt;1.45,A85&lt;6.25,A85&gt;=5.15,B85&lt;3.4),4.32,IF(AND(G85&lt;0.591,D85&gt;=1.45,A85&lt;6.25,A85&gt;=5.15,B85&lt;3.4),4.6,IF(AND(D85&lt;1.75,G85&lt;0.597,A85&gt;=6.25,A85&gt;=5.15,B85&lt;3.4),4.86,IF(AND(H85&gt;=16.472,G85&gt;=0.597,A85&gt;=6.25,A85&gt;=5.15,B85&lt;3.4),6.6,IF(AND(G85&lt;0.063,G85&lt;0.446,B85&lt;3.2,B85&gt;=2.75,A85&lt;5.15,B85&lt;3.4),1.4,IF(AND(A85&gt;=5.95,G85&gt;=0.356,D85&lt;1.45,A85&lt;6.25,A85&gt;=5.15,B85&lt;3.4),4.6,IF(AND(B85&gt;=2.9,G85&gt;=0.591,D85&gt;=1.45,A85&lt;6.25,A85&gt;=5.15,B85&lt;3.4),4.867,IF(AND(D85&gt;=2.4,H85&lt;16.472,G85&gt;=0.597,A85&gt;=6.25,A85&gt;=5.15,B85&lt;3.4),6,IF(AND(A85&lt;5.45,B85&gt;=3.85,A85&gt;=4.8,G85&lt;0.821,F85&lt;2,B85&gt;=3.4),1.3,IF(AND(A85&gt;=5.45,B85&gt;=3.85,A85&gt;=4.8,G85&lt;0.821,F85&lt;2,B85&gt;=3.4),1.45,IF(AND(H85&lt;14.273,G85&gt;=0.063,G85&lt;0.446,B85&lt;3.2,B85&gt;=2.75,A85&lt;5.15,B85&lt;3.4),1.5,IF(AND(H85&gt;=14.273,G85&gt;=0.063,G85&lt;0.446,B85&lt;3.2,B85&gt;=2.75,A85&lt;5.15,B85&lt;3.4),1.6,IF(AND(G85&gt;=0.572,A85&lt;5.95,G85&gt;=0.356,D85&lt;1.45,A85&lt;6.25,A85&gt;=5.15,B85&lt;3.4),3.9,IF(AND(G85&lt;0.827,B85&lt;2.9,G85&gt;=0.591,D85&gt;=1.45,A85&lt;6.25,A85&gt;=5.15,B85&lt;3.4),4.9,IF(AND(G85&gt;=0.827,B85&lt;2.9,G85&gt;=0.591,D85&gt;=1.45,A85&lt;6.25,A85&gt;=5.15,B85&lt;3.4),5.1,IF(AND(A85&gt;=7.2,B85&lt;3.05,D85&gt;=1.75,G85&lt;0.597,A85&gt;=6.25,A85&gt;=5.15,B85&lt;3.4),6.7,IF(AND(G85&lt;0.353,B85&gt;=3.05,D85&gt;=1.75,G85&lt;0.597,A85&gt;=6.25,A85&gt;=5.15,B85&lt;3.4),5.22,IF(AND(G85&gt;=0.353,B85&gt;=3.05,D85&gt;=1.75,G85&lt;0.597,A85&gt;=6.25,A85&gt;=5.15,B85&lt;3.4),5.65,IF(AND(A85&lt;6.55,D85&lt;2.4,H85&lt;16.472,G85&gt;=0.597,A85&gt;=6.25,A85&gt;=5.15,B85&lt;3.4),5.033,IF(AND(H85&lt;12.719,G85&lt;0.385,B85&lt;3.85,A85&gt;=4.8,G85&lt;0.821,F85&lt;2,B85&gt;=3.4),1.54,IF(AND(H85&gt;=12.719,G85&lt;0.385,B85&lt;3.85,A85&gt;=4.8,G85&lt;0.821,F85&lt;2,B85&gt;=3.4),1.3,IF(AND(B85&lt;3.6,G85&gt;=0.385,B85&lt;3.85,A85&gt;=4.8,G85&lt;0.821,F85&lt;2,B85&gt;=3.4),1.325,IF(AND(B85&gt;=3.6,G85&gt;=0.385,B85&lt;3.85,A85&gt;=4.8,G85&lt;0.821,F85&lt;2,B85&gt;=3.4),1.55,IF(AND(D85&lt;1.05,G85&lt;0.572,A85&lt;5.95,G85&gt;=0.356,D85&lt;1.45,A85&lt;6.25,A85&gt;=5.15,B85&lt;3.4),3.633,IF(AND(D85&gt;=2.15,A85&lt;7.2,B85&lt;3.05,D85&gt;=1.75,G85&lt;0.597,A85&gt;=6.25,A85&gt;=5.15,B85&lt;3.4),5.667,IF(AND(H85&lt;13.094,A85&gt;=6.55,D85&lt;2.4,H85&lt;16.472,G85&gt;=0.597,A85&gt;=6.25,A85&gt;=5.15,B85&lt;3.4),5.2,IF(AND(D85&lt;1.15,D85&gt;=1.05,G85&lt;0.572,A85&lt;5.95,G85&gt;=0.356,D85&lt;1.45,A85&lt;6.25,A85&gt;=5.15,B85&lt;3.4),3.8,IF(AND(D85&gt;=1.15,D85&gt;=1.05,G85&lt;0.572,A85&lt;5.95,G85&gt;=0.356,D85&lt;1.45,A85&lt;6.25,A85&gt;=5.15,B85&lt;3.4),3.9,IF(AND(G85&gt;=0.487,D85&lt;2.15,A85&lt;7.2,B85&lt;3.05,D85&gt;=1.75,G85&lt;0.597,A85&gt;=6.25,A85&gt;=5.15,B85&lt;3.4),5.8,IF(AND(A85&lt;6.8,H85&gt;=13.094,A85&gt;=6.55,D85&lt;2.4,H85&lt;16.472,G85&gt;=0.597,A85&gt;=6.25,A85&gt;=5.15,B85&lt;3.4),4.52,IF(AND(A85&gt;=6.8,H85&gt;=13.094,A85&gt;=6.55,D85&lt;2.4,H85&lt;16.472,G85&gt;=0.597,A85&gt;=6.25,A85&gt;=5.15,B85&lt;3.4),4.75,IF(AND(B85&lt;2.95,G85&lt;0.487,D85&lt;2.15,A85&lt;7.2,B85&lt;3.05,D85&gt;=1.75,G85&lt;0.597,A85&gt;=6.25,A85&gt;=5.15,B85&lt;3.4),5.6,IF(AND(B85&gt;=2.95,G85&lt;0.487,D85&lt;2.15,A85&lt;7.2,B85&lt;3.05,D85&gt;=1.75,G85&lt;0.597,A85&gt;=6.25,A85&gt;=5.15,B85&lt;3.4),5.5,"shouldnthappen")))))))))))))))))))))))))))))))))))))))</f>
        <v>3.9</v>
      </c>
      <c r="BB85" s="1" t="n">
        <f aca="false">IF(AND(A85&lt;4.35,B85&lt;3.25,F85&lt;1.5),1.1,IF(AND(H85&lt;14.005,A85&gt;=4.35,B85&lt;3.25,F85&lt;1.5),1.3,IF(AND(H85&gt;=14.005,A85&gt;=4.35,B85&lt;3.25,F85&lt;1.5),1.6,IF(AND(G85&gt;=0.905,A85&lt;5.15,B85&gt;=3.25,F85&lt;1.5),1.9,IF(AND(B85&lt;3.45,A85&gt;=5.15,B85&gt;=3.25,F85&lt;1.5),1.6,IF(AND(F85&gt;=2.5,D85&gt;=1.35,D85&lt;1.75,F85&gt;=1.5),4.867,IF(AND(A85&gt;=7.05,D85&gt;=2.05,D85&gt;=1.75,F85&gt;=1.5),6.35,IF(AND(D85&gt;=0.4,G85&lt;0.905,A85&lt;5.15,B85&gt;=3.25,F85&lt;1.5),1.65,IF(AND(B85&lt;3.6,B85&gt;=3.45,A85&gt;=5.15,B85&gt;=3.25,F85&lt;1.5),1.35,IF(AND(H85&lt;6.808,H85&lt;9.386,D85&lt;1.35,D85&lt;1.75,F85&gt;=1.5),4.05,IF(AND(H85&gt;=6.808,H85&lt;9.386,D85&lt;1.35,D85&lt;1.75,F85&gt;=1.5),3.46,IF(AND(B85&lt;2.45,F85&lt;2.5,D85&gt;=1.35,D85&lt;1.75,F85&gt;=1.5),4.5,IF(AND(H85&gt;=13.115,D85&lt;1.95,D85&lt;2.05,D85&gt;=1.75,F85&gt;=1.5),4.85,IF(AND(G85&lt;0.196,D85&gt;=1.95,D85&lt;2.05,D85&gt;=1.75,F85&gt;=1.5),6.7,IF(AND(G85&gt;=0.196,D85&gt;=1.95,D85&lt;2.05,D85&gt;=1.75,F85&gt;=1.5),5.12,IF(AND(H85&lt;10.925,D85&lt;0.4,G85&lt;0.905,A85&lt;5.15,B85&gt;=3.25,F85&lt;1.5),1.4,IF(AND(H85&gt;=10.925,D85&lt;0.4,G85&lt;0.905,A85&lt;5.15,B85&gt;=3.25,F85&lt;1.5),1.45,IF(AND(H85&lt;14.096,B85&gt;=3.6,B85&gt;=3.45,A85&gt;=5.15,B85&gt;=3.25,F85&lt;1.5),1.42,IF(AND(H85&gt;=14.096,B85&gt;=3.6,B85&gt;=3.45,A85&gt;=5.15,B85&gt;=3.25,F85&lt;1.5),1.7,IF(AND(B85&lt;2.45,D85&lt;1.15,H85&gt;=9.386,D85&lt;1.35,D85&lt;1.75,F85&gt;=1.5),3.6,IF(AND(B85&gt;=2.45,D85&lt;1.15,H85&gt;=9.386,D85&lt;1.35,D85&lt;1.75,F85&gt;=1.5),3.9,IF(AND(G85&lt;0.246,D85&gt;=1.15,H85&gt;=9.386,D85&lt;1.35,D85&lt;1.75,F85&gt;=1.5),4.4,IF(AND(B85&lt;2.75,B85&gt;=2.45,F85&lt;2.5,D85&gt;=1.35,D85&lt;1.75,F85&gt;=1.5),5.1,IF(AND(H85&lt;11.084,H85&lt;13.115,D85&lt;1.95,D85&lt;2.05,D85&gt;=1.75,F85&gt;=1.5),5.35,IF(AND(H85&gt;=11.084,H85&lt;13.115,D85&lt;1.95,D85&lt;2.05,D85&gt;=1.75,F85&gt;=1.5),5.7,IF(AND(H85&lt;15.52,D85&lt;2.25,A85&lt;7.05,D85&gt;=2.05,D85&gt;=1.75,F85&gt;=1.5),5.45,IF(AND(H85&gt;=15.52,D85&lt;2.25,A85&lt;7.05,D85&gt;=2.05,D85&gt;=1.75,F85&gt;=1.5),5.725,IF(AND(G85&gt;=0.775,D85&gt;=2.25,A85&lt;7.05,D85&gt;=2.05,D85&gt;=1.75,F85&gt;=1.5),5.2,IF(AND(D85&lt;1.25,G85&gt;=0.246,D85&gt;=1.15,H85&gt;=9.386,D85&lt;1.35,D85&lt;1.75,F85&gt;=1.5),4.05,IF(AND(A85&lt;5.85,B85&gt;=2.75,B85&gt;=2.45,F85&lt;2.5,D85&gt;=1.35,D85&lt;1.75,F85&gt;=1.5),4.5,IF(AND(B85&lt;3.3,G85&lt;0.775,D85&gt;=2.25,A85&lt;7.05,D85&gt;=2.05,D85&gt;=1.75,F85&gt;=1.5),5.64,IF(AND(B85&gt;=3.3,G85&lt;0.775,D85&gt;=2.25,A85&lt;7.05,D85&gt;=2.05,D85&gt;=1.75,F85&gt;=1.5),5.6,IF(AND(A85&lt;5.9,D85&gt;=1.25,G85&gt;=0.246,D85&gt;=1.15,H85&gt;=9.386,D85&lt;1.35,D85&lt;1.75,F85&gt;=1.5),4.2,IF(AND(A85&gt;=5.9,D85&gt;=1.25,G85&gt;=0.246,D85&gt;=1.15,H85&gt;=9.386,D85&lt;1.35,D85&lt;1.75,F85&gt;=1.5),4,IF(AND(G85&gt;=0.437,A85&gt;=5.85,B85&gt;=2.75,B85&gt;=2.45,F85&lt;2.5,D85&gt;=1.35,D85&lt;1.75,F85&gt;=1.5),4.75,IF(AND(H85&lt;9.446,G85&lt;0.437,A85&gt;=5.85,B85&gt;=2.75,B85&gt;=2.45,F85&lt;2.5,D85&gt;=1.35,D85&lt;1.75,F85&gt;=1.5),4.6,IF(AND(H85&gt;=9.446,G85&lt;0.437,A85&gt;=5.85,B85&gt;=2.75,B85&gt;=2.45,F85&lt;2.5,D85&gt;=1.35,D85&lt;1.75,F85&gt;=1.5),4.7,"shouldnthappen")))))))))))))))))))))))))))))))))))))</f>
        <v>4.05</v>
      </c>
      <c r="BC85" s="1" t="n">
        <f aca="false">IF(AND(G85&gt;=0.905,F85&lt;1.5),1.65,IF(AND(D85&gt;=0.45,G85&lt;0.905,F85&lt;1.5),1.65,IF(AND(A85&lt;5.15,D85&lt;1.55,F85&gt;=1.5),3.225,IF(AND(F85&gt;=2.5,A85&gt;=5.15,D85&lt;1.55,F85&gt;=1.5),5.05,IF(AND(H85&lt;5.767,A85&lt;7.05,D85&gt;=1.55,F85&gt;=1.5),4.5,IF(AND(D85&lt;1.7,A85&gt;=7.05,D85&gt;=1.55,F85&gt;=1.5),5.8,IF(AND(A85&gt;=5.3,G85&lt;0.207,D85&lt;0.45,G85&lt;0.905,F85&lt;1.5),1.3,IF(AND(D85&gt;=0.35,G85&gt;=0.207,D85&lt;0.45,G85&lt;0.905,F85&lt;1.5),1.5,IF(AND(G85&lt;0.155,D85&gt;=1.7,A85&gt;=7.05,D85&gt;=1.55,F85&gt;=1.5),6.7,IF(AND(G85&gt;=0.155,D85&gt;=1.7,A85&gt;=7.05,D85&gt;=1.55,F85&gt;=1.5),6.34,IF(AND(G85&lt;0.05,A85&lt;5.3,G85&lt;0.207,D85&lt;0.45,G85&lt;0.905,F85&lt;1.5),1.4,IF(AND(G85&gt;=0.05,A85&lt;5.3,G85&lt;0.207,D85&lt;0.45,G85&lt;0.905,F85&lt;1.5),1.5,IF(AND(A85&lt;4.5,D85&lt;0.35,G85&gt;=0.207,D85&lt;0.45,G85&lt;0.905,F85&lt;1.5),1.3,IF(AND(G85&lt;0.308,A85&lt;6.2,F85&lt;2.5,A85&gt;=5.15,D85&lt;1.55,F85&gt;=1.5),4.5,IF(AND(D85&lt;1.35,A85&gt;=6.2,F85&lt;2.5,A85&gt;=5.15,D85&lt;1.55,F85&gt;=1.5),4.367,IF(AND(D85&lt;1.85,A85&lt;6.15,H85&gt;=5.767,A85&lt;7.05,D85&gt;=1.55,F85&gt;=1.5),4.933,IF(AND(G85&gt;=0.558,A85&gt;=4.5,D85&lt;0.35,G85&gt;=0.207,D85&lt;0.45,G85&lt;0.905,F85&lt;1.5),1.5,IF(AND(H85&gt;=13.383,G85&gt;=0.308,A85&lt;6.2,F85&lt;2.5,A85&gt;=5.15,D85&lt;1.55,F85&gt;=1.5),4.7,IF(AND(H85&gt;=12.206,D85&gt;=1.35,A85&gt;=6.2,F85&lt;2.5,A85&gt;=5.15,D85&lt;1.55,F85&gt;=1.5),4.575,IF(AND(A85&lt;5.7,D85&gt;=1.85,A85&lt;6.15,H85&gt;=5.767,A85&lt;7.05,D85&gt;=1.55,F85&gt;=1.5),4.9,IF(AND(A85&gt;=5.7,D85&gt;=1.85,A85&lt;6.15,H85&gt;=5.767,A85&lt;7.05,D85&gt;=1.55,F85&gt;=1.5),5.1,IF(AND(G85&lt;0.079,G85&lt;0.364,A85&gt;=6.15,H85&gt;=5.767,A85&lt;7.05,D85&gt;=1.55,F85&gt;=1.5),5.6,IF(AND(G85&gt;=0.079,G85&lt;0.364,A85&gt;=6.15,H85&gt;=5.767,A85&lt;7.05,D85&gt;=1.55,F85&gt;=1.5),5.25,IF(AND(G85&gt;=0.447,G85&lt;0.558,A85&gt;=4.5,D85&lt;0.35,G85&gt;=0.207,D85&lt;0.45,G85&lt;0.905,F85&lt;1.5),1.3,IF(AND(B85&gt;=2.95,H85&lt;13.383,G85&gt;=0.308,A85&lt;6.2,F85&lt;2.5,A85&gt;=5.15,D85&lt;1.55,F85&gt;=1.5),4.6,IF(AND(B85&lt;2.65,H85&lt;12.206,D85&gt;=1.35,A85&gt;=6.2,F85&lt;2.5,A85&gt;=5.15,D85&lt;1.55,F85&gt;=1.5),4.9,IF(AND(D85&lt;2.45,A85&lt;6.6,G85&gt;=0.364,A85&gt;=6.15,H85&gt;=5.767,A85&lt;7.05,D85&gt;=1.55,F85&gt;=1.5),5.6,IF(AND(D85&gt;=2.45,A85&lt;6.6,G85&gt;=0.364,A85&gt;=6.15,H85&gt;=5.767,A85&lt;7.05,D85&gt;=1.55,F85&gt;=1.5),6,IF(AND(H85&lt;12.921,A85&gt;=6.6,G85&gt;=0.364,A85&gt;=6.15,H85&gt;=5.767,A85&lt;7.05,D85&gt;=1.55,F85&gt;=1.5),5.725,IF(AND(H85&gt;=12.921,A85&gt;=6.6,G85&gt;=0.364,A85&gt;=6.15,H85&gt;=5.767,A85&lt;7.05,D85&gt;=1.55,F85&gt;=1.5),5.367,IF(AND(B85&lt;3.15,G85&lt;0.447,G85&lt;0.558,A85&gt;=4.5,D85&lt;0.35,G85&gt;=0.207,D85&lt;0.45,G85&lt;0.905,F85&lt;1.5),1.5,IF(AND(B85&gt;=3.15,G85&lt;0.447,G85&lt;0.558,A85&gt;=4.5,D85&lt;0.35,G85&gt;=0.207,D85&lt;0.45,G85&lt;0.905,F85&lt;1.5),1.36,IF(AND(B85&gt;=2.85,B85&lt;2.95,H85&lt;13.383,G85&gt;=0.308,A85&lt;6.2,F85&lt;2.5,A85&gt;=5.15,D85&lt;1.55,F85&gt;=1.5),3.6,IF(AND(H85&lt;9.446,B85&gt;=2.65,H85&lt;12.206,D85&gt;=1.35,A85&gt;=6.2,F85&lt;2.5,A85&gt;=5.15,D85&lt;1.55,F85&gt;=1.5),4.6,IF(AND(H85&gt;=9.446,B85&gt;=2.65,H85&lt;12.206,D85&gt;=1.35,A85&gt;=6.2,F85&lt;2.5,A85&gt;=5.15,D85&lt;1.55,F85&gt;=1.5),4.7,IF(AND(D85&lt;1.2,B85&lt;2.85,B85&lt;2.95,H85&lt;13.383,G85&gt;=0.308,A85&lt;6.2,F85&lt;2.5,A85&gt;=5.15,D85&lt;1.55,F85&gt;=1.5),3.75,IF(AND(G85&lt;0.356,D85&gt;=1.2,B85&lt;2.85,B85&lt;2.95,H85&lt;13.383,G85&gt;=0.308,A85&lt;6.2,F85&lt;2.5,A85&gt;=5.15,D85&lt;1.55,F85&gt;=1.5),4.2,IF(AND(G85&gt;=0.356,D85&gt;=1.2,B85&lt;2.85,B85&lt;2.95,H85&lt;13.383,G85&gt;=0.308,A85&lt;6.2,F85&lt;2.5,A85&gt;=5.15,D85&lt;1.55,F85&gt;=1.5),3.96,"shouldnthappen"))))))))))))))))))))))))))))))))))))))</f>
        <v>3.96</v>
      </c>
      <c r="BD85" s="1" t="n">
        <f aca="false">IF(AND(B85&lt;2.7,A85&lt;5.3,B85&lt;3.15),3.42,IF(AND(F85&lt;2.5,A85&gt;=5.85,B85&gt;=3.15),4.7,IF(AND(A85&lt;4.35,B85&gt;=2.7,A85&lt;5.3,B85&lt;3.15),1.1,IF(AND(A85&gt;=4.35,B85&gt;=2.7,A85&lt;5.3,B85&lt;3.15),1.42,IF(AND(A85&gt;=7.05,F85&gt;=2.5,A85&gt;=5.3,B85&lt;3.15),6.067,IF(AND(D85&gt;=0.45,A85&lt;5.05,A85&lt;5.85,B85&gt;=3.15),1.6,IF(AND(B85&lt;3.35,A85&gt;=5.05,A85&lt;5.85,B85&gt;=3.15),1.7,IF(AND(A85&gt;=6.85,F85&gt;=2.5,A85&gt;=5.85,B85&gt;=3.15),6.22,IF(AND(D85&lt;1.25,D85&lt;1.35,F85&lt;2.5,A85&gt;=5.3,B85&lt;3.15),4.033,IF(AND(D85&gt;=1.25,D85&lt;1.35,F85&lt;2.5,A85&gt;=5.3,B85&lt;3.15),4.233,IF(AND(A85&lt;6.05,D85&gt;=1.35,F85&lt;2.5,A85&gt;=5.3,B85&lt;3.15),5.1,IF(AND(H85&gt;=13.29,A85&lt;7.05,F85&gt;=2.5,A85&gt;=5.3,B85&lt;3.15),4.96,IF(AND(G85&gt;=0.858,D85&lt;0.45,A85&lt;5.05,A85&lt;5.85,B85&gt;=3.15),1.3,IF(AND(D85&gt;=0.35,B85&gt;=3.35,A85&gt;=5.05,A85&lt;5.85,B85&gt;=3.15),1.4,IF(AND(B85&lt;3.25,A85&lt;6.85,F85&gt;=2.5,A85&gt;=5.85,B85&gt;=3.15),5.233,IF(AND(A85&gt;=6.8,A85&gt;=6.05,D85&gt;=1.35,F85&lt;2.5,A85&gt;=5.3,B85&lt;3.15),4.9,IF(AND(G85&gt;=0.622,H85&lt;13.29,A85&lt;7.05,F85&gt;=2.5,A85&gt;=5.3,B85&lt;3.15),5.067,IF(AND(H85&lt;8.834,G85&lt;0.858,D85&lt;0.45,A85&lt;5.05,A85&lt;5.85,B85&gt;=3.15),1.4,IF(AND(G85&lt;0.774,B85&gt;=3.25,A85&lt;6.85,F85&gt;=2.5,A85&gt;=5.85,B85&gt;=3.15),5.8,IF(AND(G85&gt;=0.774,B85&gt;=3.25,A85&lt;6.85,F85&gt;=2.5,A85&gt;=5.85,B85&gt;=3.15),5.4,IF(AND(H85&gt;=12.206,A85&lt;6.8,A85&gt;=6.05,D85&gt;=1.35,F85&lt;2.5,A85&gt;=5.3,B85&lt;3.15),4.5,IF(AND(G85&gt;=0.439,G85&lt;0.622,H85&lt;13.29,A85&lt;7.05,F85&gt;=2.5,A85&gt;=5.3,B85&lt;3.15),5.667,IF(AND(G85&lt;0.227,H85&gt;=8.834,G85&lt;0.858,D85&lt;0.45,A85&lt;5.05,A85&lt;5.85,B85&gt;=3.15),1.4,IF(AND(G85&gt;=0.227,H85&gt;=8.834,G85&lt;0.858,D85&lt;0.45,A85&lt;5.05,A85&lt;5.85,B85&gt;=3.15),1.3,IF(AND(G85&gt;=0.934,B85&lt;3.75,D85&lt;0.35,B85&gt;=3.35,A85&gt;=5.05,A85&lt;5.85,B85&gt;=3.15),1.7,IF(AND(G85&lt;0.823,B85&gt;=3.75,D85&lt;0.35,B85&gt;=3.35,A85&gt;=5.05,A85&lt;5.85,B85&gt;=3.15),1.55,IF(AND(G85&gt;=0.823,B85&gt;=3.75,D85&lt;0.35,B85&gt;=3.35,A85&gt;=5.05,A85&lt;5.85,B85&gt;=3.15),1.5,IF(AND(A85&lt;6.2,H85&lt;12.206,A85&lt;6.8,A85&gt;=6.05,D85&gt;=1.35,F85&lt;2.5,A85&gt;=5.3,B85&lt;3.15),4.6,IF(AND(A85&gt;=6.2,H85&lt;12.206,A85&lt;6.8,A85&gt;=6.05,D85&gt;=1.35,F85&lt;2.5,A85&gt;=5.3,B85&lt;3.15),4.74,IF(AND(H85&gt;=10.667,G85&lt;0.439,G85&lt;0.622,H85&lt;13.29,A85&lt;7.05,F85&gt;=2.5,A85&gt;=5.3,B85&lt;3.15),5.6,IF(AND(H85&lt;13.67,G85&lt;0.934,B85&lt;3.75,D85&lt;0.35,B85&gt;=3.35,A85&gt;=5.05,A85&lt;5.85,B85&gt;=3.15),1.48,IF(AND(H85&gt;=13.67,G85&lt;0.934,B85&lt;3.75,D85&lt;0.35,B85&gt;=3.35,A85&gt;=5.05,A85&lt;5.85,B85&gt;=3.15),1.3,IF(AND(G85&lt;0.301,H85&lt;10.667,G85&lt;0.439,G85&lt;0.622,H85&lt;13.29,A85&lt;7.05,F85&gt;=2.5,A85&gt;=5.3,B85&lt;3.15),5.2,IF(AND(G85&gt;=0.301,H85&lt;10.667,G85&lt;0.439,G85&lt;0.622,H85&lt;13.29,A85&lt;7.05,F85&gt;=2.5,A85&gt;=5.3,B85&lt;3.15),5.067,"shouldnthappen"))))))))))))))))))))))))))))))))))</f>
        <v>4.033</v>
      </c>
      <c r="BE85" s="1" t="n">
        <f aca="false">IF(AND(B85&gt;=3.85,A85&gt;=5.05,F85&lt;1.5),1.4,IF(AND(A85&lt;5.25,A85&lt;5.75,F85&gt;=1.5),3.15,IF(AND(A85&lt;4.95,B85&lt;3.15,A85&lt;5.05,F85&lt;1.5),1.46,IF(AND(A85&gt;=4.95,B85&lt;3.15,A85&lt;5.05,F85&lt;1.5),1.6,IF(AND(H85&lt;8.834,B85&gt;=3.15,A85&lt;5.05,F85&lt;1.5),1.4,IF(AND(D85&lt;0.25,B85&lt;3.85,A85&gt;=5.05,F85&lt;1.5),1.48,IF(AND(D85&gt;=0.25,B85&lt;3.85,A85&gt;=5.05,F85&lt;1.5),1.7,IF(AND(F85&gt;=2.5,A85&gt;=5.25,A85&lt;5.75,F85&gt;=1.5),4.9,IF(AND(H85&lt;12.45,H85&gt;=8.834,B85&gt;=3.15,A85&lt;5.05,F85&lt;1.5),1.25,IF(AND(H85&gt;=12.45,H85&gt;=8.834,B85&gt;=3.15,A85&lt;5.05,F85&lt;1.5),1.32,IF(AND(G85&lt;0.283,F85&lt;2.5,A85&gt;=5.25,A85&lt;5.75,F85&gt;=1.5),4.3,IF(AND(H85&lt;6.712,H85&lt;11.275,D85&lt;1.55,A85&gt;=5.75,F85&gt;=1.5),5,IF(AND(H85&lt;13.101,H85&gt;=11.275,D85&lt;1.55,A85&gt;=5.75,F85&gt;=1.5),3.933,IF(AND(H85&gt;=13.101,H85&gt;=11.275,D85&lt;1.55,A85&gt;=5.75,F85&gt;=1.5),4.5,IF(AND(A85&gt;=7.3,D85&lt;2.45,D85&gt;=1.55,A85&gt;=5.75,F85&gt;=1.5),6.7,IF(AND(B85&lt;3.45,D85&gt;=2.45,D85&gt;=1.55,A85&gt;=5.75,F85&gt;=1.5),5.925,IF(AND(B85&gt;=3.45,D85&gt;=2.45,D85&gt;=1.55,A85&gt;=5.75,F85&gt;=1.5),6.1,IF(AND(B85&gt;=2.8,G85&gt;=0.283,F85&lt;2.5,A85&gt;=5.25,A85&lt;5.75,F85&gt;=1.5),4.2,IF(AND(D85&lt;1.35,H85&gt;=6.712,H85&lt;11.275,D85&lt;1.55,A85&gt;=5.75,F85&gt;=1.5),4.35,IF(AND(D85&lt;1.05,B85&lt;2.8,G85&gt;=0.283,F85&lt;2.5,A85&gt;=5.25,A85&lt;5.75,F85&gt;=1.5),3.567,IF(AND(D85&gt;=1.05,B85&lt;2.8,G85&gt;=0.283,F85&lt;2.5,A85&gt;=5.25,A85&lt;5.75,F85&gt;=1.5),3.925,IF(AND(B85&lt;2.65,D85&gt;=1.35,H85&gt;=6.712,H85&lt;11.275,D85&lt;1.55,A85&gt;=5.75,F85&gt;=1.5),4.9,IF(AND(B85&gt;=2.65,D85&gt;=1.35,H85&gt;=6.712,H85&lt;11.275,D85&lt;1.55,A85&gt;=5.75,F85&gt;=1.5),4.625,IF(AND(H85&gt;=14.683,G85&gt;=0.628,A85&lt;7.3,D85&lt;2.45,D85&gt;=1.55,A85&gt;=5.75,F85&gt;=1.5),5.4,IF(AND(D85&lt;1.95,H85&lt;8.884,G85&lt;0.628,A85&lt;7.3,D85&lt;2.45,D85&gt;=1.55,A85&gt;=5.75,F85&gt;=1.5),5.1,IF(AND(D85&gt;=1.95,H85&lt;8.884,G85&lt;0.628,A85&lt;7.3,D85&lt;2.45,D85&gt;=1.55,A85&gt;=5.75,F85&gt;=1.5),5.22,IF(AND(A85&lt;6.05,H85&gt;=8.884,G85&lt;0.628,A85&lt;7.3,D85&lt;2.45,D85&gt;=1.55,A85&gt;=5.75,F85&gt;=1.5),5.1,IF(AND(G85&lt;0.817,H85&lt;14.683,G85&gt;=0.628,A85&lt;7.3,D85&lt;2.45,D85&gt;=1.55,A85&gt;=5.75,F85&gt;=1.5),4.967,IF(AND(G85&gt;=0.817,H85&lt;14.683,G85&gt;=0.628,A85&lt;7.3,D85&lt;2.45,D85&gt;=1.55,A85&gt;=5.75,F85&gt;=1.5),5.1,IF(AND(H85&lt;9.637,A85&gt;=6.05,H85&gt;=8.884,G85&lt;0.628,A85&lt;7.3,D85&lt;2.45,D85&gt;=1.55,A85&gt;=5.75,F85&gt;=1.5),5.9,IF(AND(D85&lt;1.85,H85&gt;=9.637,A85&gt;=6.05,H85&gt;=8.884,G85&lt;0.628,A85&lt;7.3,D85&lt;2.45,D85&gt;=1.55,A85&gt;=5.75,F85&gt;=1.5),5.733,IF(AND(G85&gt;=0.388,D85&gt;=1.85,H85&gt;=9.637,A85&gt;=6.05,H85&gt;=8.884,G85&lt;0.628,A85&lt;7.3,D85&lt;2.45,D85&gt;=1.55,A85&gt;=5.75,F85&gt;=1.5),5.64,IF(AND(B85&lt;2.95,G85&lt;0.388,D85&gt;=1.85,H85&gt;=9.637,A85&gt;=6.05,H85&gt;=8.884,G85&lt;0.628,A85&lt;7.3,D85&lt;2.45,D85&gt;=1.55,A85&gt;=5.75,F85&gt;=1.5),5.5,IF(AND(B85&gt;=2.95,G85&lt;0.388,D85&gt;=1.85,H85&gt;=9.637,A85&gt;=6.05,H85&gt;=8.884,G85&lt;0.628,A85&lt;7.3,D85&lt;2.45,D85&gt;=1.55,A85&gt;=5.75,F85&gt;=1.5),5.333,"shouldnthappen"))))))))))))))))))))))))))))))))))</f>
        <v>3.933</v>
      </c>
      <c r="BF85" s="1" t="n">
        <f aca="false">IF(AND(D85&gt;=0.35,F85&lt;1.5),1.65,IF(AND(H85&gt;=16.227,D85&gt;=1.55,F85&gt;=1.5),6.533,IF(AND(A85&gt;=5.45,G85&lt;0.174,D85&lt;0.35,F85&lt;1.5),1.7,IF(AND(D85&lt;0.15,G85&gt;=0.174,D85&lt;0.35,F85&lt;1.5),1.38,IF(AND(D85&gt;=1.15,D85&lt;1.25,D85&lt;1.55,F85&gt;=1.5),3.967,IF(AND(H85&lt;8.376,A85&lt;5.45,G85&lt;0.174,D85&lt;0.35,F85&lt;1.5),1.4,IF(AND(H85&gt;=8.376,A85&lt;5.45,G85&lt;0.174,D85&lt;0.35,F85&lt;1.5),1.5,IF(AND(B85&lt;3.1,D85&gt;=0.15,G85&gt;=0.174,D85&lt;0.35,F85&lt;1.5),1.475,IF(AND(H85&lt;10.258,D85&lt;1.15,D85&lt;1.25,D85&lt;1.55,F85&gt;=1.5),3.24,IF(AND(H85&gt;=10.258,D85&lt;1.15,D85&lt;1.25,D85&lt;1.55,F85&gt;=1.5),3.875,IF(AND(F85&gt;=2.5,H85&lt;10.927,D85&gt;=1.25,D85&lt;1.55,F85&gt;=1.5),5.05,IF(AND(D85&lt;1.35,H85&gt;=10.927,D85&gt;=1.25,D85&lt;1.55,F85&gt;=1.5),4.25,IF(AND(A85&gt;=6.95,D85&lt;1.75,H85&lt;16.227,D85&gt;=1.55,F85&gt;=1.5),5.8,IF(AND(B85&lt;3.3,B85&gt;=3.1,D85&gt;=0.15,G85&gt;=0.174,D85&lt;0.35,F85&lt;1.5),1.3,IF(AND(H85&lt;12.278,D85&gt;=1.35,H85&gt;=10.927,D85&gt;=1.25,D85&lt;1.55,F85&gt;=1.5),4.9,IF(AND(G85&lt;0.226,A85&lt;6.95,D85&lt;1.75,H85&lt;16.227,D85&gt;=1.55,F85&gt;=1.5),5,IF(AND(G85&gt;=0.226,A85&lt;6.95,D85&lt;1.75,H85&lt;16.227,D85&gt;=1.55,F85&gt;=1.5),4.62,IF(AND(H85&lt;9.35,B85&lt;2.95,D85&gt;=1.75,H85&lt;16.227,D85&gt;=1.55,F85&gt;=1.5),6.3,IF(AND(H85&gt;=9.35,B85&lt;2.95,D85&gt;=1.75,H85&lt;16.227,D85&gt;=1.55,F85&gt;=1.5),5.58,IF(AND(A85&lt;5.05,B85&gt;=3.3,B85&gt;=3.1,D85&gt;=0.15,G85&gt;=0.174,D85&lt;0.35,F85&lt;1.5),1.35,IF(AND(A85&gt;=5.05,B85&gt;=3.3,B85&gt;=3.1,D85&gt;=0.15,G85&gt;=0.174,D85&lt;0.35,F85&lt;1.5),1.46,IF(AND(B85&lt;2.8,A85&lt;5.65,F85&lt;2.5,H85&lt;10.927,D85&gt;=1.25,D85&lt;1.55,F85&gt;=1.5),4.075,IF(AND(B85&gt;=2.8,A85&lt;5.65,F85&lt;2.5,H85&lt;10.927,D85&gt;=1.25,D85&lt;1.55,F85&gt;=1.5),3.933,IF(AND(A85&lt;6.25,A85&gt;=5.65,F85&lt;2.5,H85&lt;10.927,D85&gt;=1.25,D85&lt;1.55,F85&gt;=1.5),4.533,IF(AND(A85&gt;=6.25,A85&gt;=5.65,F85&lt;2.5,H85&lt;10.927,D85&gt;=1.25,D85&lt;1.55,F85&gt;=1.5),4.3,IF(AND(A85&lt;6.5,H85&gt;=12.278,D85&gt;=1.35,H85&gt;=10.927,D85&gt;=1.25,D85&lt;1.55,F85&gt;=1.5),4.55,IF(AND(A85&gt;=6.5,H85&gt;=12.278,D85&gt;=1.35,H85&gt;=10.927,D85&gt;=1.25,D85&lt;1.55,F85&gt;=1.5),4.775,IF(AND(H85&lt;9.884,D85&lt;2.1,B85&gt;=2.95,D85&gt;=1.75,H85&lt;16.227,D85&gt;=1.55,F85&gt;=1.5),5.5,IF(AND(H85&gt;=9.884,D85&lt;2.1,B85&gt;=2.95,D85&gt;=1.75,H85&lt;16.227,D85&gt;=1.55,F85&gt;=1.5),5.1,IF(AND(H85&lt;10.393,D85&gt;=2.1,B85&gt;=2.95,D85&gt;=1.75,H85&lt;16.227,D85&gt;=1.55,F85&gt;=1.5),5.74,IF(AND(D85&lt;2.25,H85&gt;=10.393,D85&gt;=2.1,B85&gt;=2.95,D85&gt;=1.75,H85&lt;16.227,D85&gt;=1.55,F85&gt;=1.5),5.8,IF(AND(D85&gt;=2.25,H85&gt;=10.393,D85&gt;=2.1,B85&gt;=2.95,D85&gt;=1.75,H85&lt;16.227,D85&gt;=1.55,F85&gt;=1.5),5.4,"shouldnthappen"))))))))))))))))))))))))))))))))</f>
        <v>3.967</v>
      </c>
      <c r="BG85" s="1" t="n">
        <f aca="false">IF(AND(G85&lt;0.096,A85&lt;5.45),2.95,IF(AND(F85&gt;=1.5,G85&gt;=0.096,A85&lt;5.45),3,IF(AND(D85&lt;0.6,A85&lt;5.9,A85&gt;=5.45),1.4,IF(AND(F85&gt;=2.5,D85&gt;=0.6,A85&lt;5.9,A85&gt;=5.45),5.1,IF(AND(A85&lt;7.45,A85&gt;=7.05,A85&gt;=5.9,A85&gt;=5.45),6.167,IF(AND(B85&gt;=3.55,G85&lt;0.587,F85&lt;1.5,G85&gt;=0.096,A85&lt;5.45),1,IF(AND(A85&lt;5.05,G85&gt;=0.587,F85&lt;1.5,G85&gt;=0.096,A85&lt;5.45),1.35,IF(AND(B85&lt;2.75,D85&lt;1.7,A85&lt;7.05,A85&gt;=5.9,A85&gt;=5.45),4.9,IF(AND(A85&lt;6.2,D85&gt;=1.7,A85&lt;7.05,A85&gt;=5.9,A85&gt;=5.45),4.833,IF(AND(H85&lt;17.32,A85&gt;=7.45,A85&gt;=7.05,A85&gt;=5.9,A85&gt;=5.45),6.68,IF(AND(H85&gt;=17.32,A85&gt;=7.45,A85&gt;=7.05,A85&gt;=5.9,A85&gt;=5.45),6.4,IF(AND(G85&lt;0.161,B85&lt;3.55,G85&lt;0.587,F85&lt;1.5,G85&gt;=0.096,A85&lt;5.45),1.5,IF(AND(H85&lt;11.016,A85&gt;=5.05,G85&gt;=0.587,F85&lt;1.5,G85&gt;=0.096,A85&lt;5.45),1.633,IF(AND(H85&lt;11.001,G85&lt;0.372,F85&lt;2.5,D85&gt;=0.6,A85&lt;5.9,A85&gt;=5.45),4.133,IF(AND(H85&gt;=11.001,G85&lt;0.372,F85&lt;2.5,D85&gt;=0.6,A85&lt;5.9,A85&gt;=5.45),4.3,IF(AND(H85&lt;6.808,G85&gt;=0.372,F85&lt;2.5,D85&gt;=0.6,A85&lt;5.9,A85&gt;=5.45),4,IF(AND(A85&gt;=6.75,B85&gt;=2.75,D85&lt;1.7,A85&lt;7.05,A85&gt;=5.9,A85&gt;=5.45),4.84,IF(AND(H85&lt;12.467,G85&gt;=0.161,B85&lt;3.55,G85&lt;0.587,F85&lt;1.5,G85&gt;=0.096,A85&lt;5.45),1.3,IF(AND(D85&lt;0.25,H85&gt;=11.016,A85&gt;=5.05,G85&gt;=0.587,F85&lt;1.5,G85&gt;=0.096,A85&lt;5.45),1.52,IF(AND(D85&gt;=0.25,H85&gt;=11.016,A85&gt;=5.05,G85&gt;=0.587,F85&lt;1.5,G85&gt;=0.096,A85&lt;5.45),1.5,IF(AND(H85&lt;11.218,H85&gt;=6.808,G85&gt;=0.372,F85&lt;2.5,D85&gt;=0.6,A85&lt;5.9,A85&gt;=5.45),3.7,IF(AND(H85&gt;=11.218,H85&gt;=6.808,G85&gt;=0.372,F85&lt;2.5,D85&gt;=0.6,A85&lt;5.9,A85&gt;=5.45),3.9,IF(AND(B85&lt;2.95,A85&lt;6.75,B85&gt;=2.75,D85&lt;1.7,A85&lt;7.05,A85&gt;=5.9,A85&gt;=5.45),4.2,IF(AND(B85&gt;=2.95,A85&lt;6.75,B85&gt;=2.75,D85&lt;1.7,A85&lt;7.05,A85&gt;=5.9,A85&gt;=5.45),4.6,IF(AND(D85&gt;=2.45,A85&lt;6.85,A85&gt;=6.2,D85&gt;=1.7,A85&lt;7.05,A85&gt;=5.9,A85&gt;=5.45),5.9,IF(AND(G85&lt;0.312,A85&gt;=6.85,A85&gt;=6.2,D85&gt;=1.7,A85&lt;7.05,A85&gt;=5.9,A85&gt;=5.45),5.1,IF(AND(G85&gt;=0.312,A85&gt;=6.85,A85&gt;=6.2,D85&gt;=1.7,A85&lt;7.05,A85&gt;=5.9,A85&gt;=5.45),5.4,IF(AND(G85&lt;0.251,H85&gt;=12.467,G85&gt;=0.161,B85&lt;3.55,G85&lt;0.587,F85&lt;1.5,G85&gt;=0.096,A85&lt;5.45),1.35,IF(AND(G85&gt;=0.251,H85&gt;=12.467,G85&gt;=0.161,B85&lt;3.55,G85&lt;0.587,F85&lt;1.5,G85&gt;=0.096,A85&lt;5.45),1.467,IF(AND(G85&gt;=0.628,D85&lt;2.45,A85&lt;6.85,A85&gt;=6.2,D85&gt;=1.7,A85&lt;7.05,A85&gt;=5.9,A85&gt;=5.45),5.1,IF(AND(A85&gt;=6.75,G85&lt;0.628,D85&lt;2.45,A85&lt;6.85,A85&gt;=6.2,D85&gt;=1.7,A85&lt;7.05,A85&gt;=5.9,A85&gt;=5.45),5.9,IF(AND(H85&lt;11.824,A85&lt;6.75,G85&lt;0.628,D85&lt;2.45,A85&lt;6.85,A85&gt;=6.2,D85&gt;=1.7,A85&lt;7.05,A85&gt;=5.9,A85&gt;=5.45),5.44,IF(AND(H85&lt;14.378,H85&gt;=11.824,A85&lt;6.75,G85&lt;0.628,D85&lt;2.45,A85&lt;6.85,A85&gt;=6.2,D85&gt;=1.7,A85&lt;7.05,A85&gt;=5.9,A85&gt;=5.45),5.6,IF(AND(H85&gt;=14.378,H85&gt;=11.824,A85&lt;6.75,G85&lt;0.628,D85&lt;2.45,A85&lt;6.85,A85&gt;=6.2,D85&gt;=1.7,A85&lt;7.05,A85&gt;=5.9,A85&gt;=5.45),5.8,"shouldnthappen"))))))))))))))))))))))))))))))))))</f>
        <v>3.9</v>
      </c>
      <c r="BH85" s="1" t="n">
        <f aca="false">IF(AND(G85&gt;=0.905,F85&lt;1.5),1.8,IF(AND(H85&lt;5.523,G85&lt;0.905,F85&lt;1.5),1,IF(AND(D85&gt;=0.4,H85&gt;=5.523,G85&lt;0.905,F85&lt;1.5),1.7,IF(AND(G85&gt;=0.878,D85&lt;1.35,F85&lt;2.5,F85&gt;=1.5),4.4,IF(AND(A85&lt;5.4,D85&gt;=1.35,F85&lt;2.5,F85&gt;=1.5),3.9,IF(AND(G85&lt;0.177,B85&lt;3.15,F85&gt;=2.5,F85&gt;=1.5),6.15,IF(AND(H85&lt;10.393,B85&gt;=3.15,F85&gt;=2.5,F85&gt;=1.5),5.94,IF(AND(H85&gt;=10.393,B85&gt;=3.15,F85&gt;=2.5,F85&gt;=1.5),5.467,IF(AND(D85&gt;=1.25,G85&lt;0.878,D85&lt;1.35,F85&lt;2.5,F85&gt;=1.5),4.18,IF(AND(G85&gt;=0.709,A85&gt;=5.4,D85&gt;=1.35,F85&lt;2.5,F85&gt;=1.5),4.9,IF(AND(B85&lt;2.6,G85&gt;=0.177,B85&lt;3.15,F85&gt;=2.5,F85&gt;=1.5),4.8,IF(AND(A85&lt;4.35,A85&lt;5.05,D85&lt;0.4,H85&gt;=5.523,G85&lt;0.905,F85&lt;1.5),1.1,IF(AND(A85&gt;=5.6,A85&gt;=5.05,D85&lt;0.4,H85&gt;=5.523,G85&lt;0.905,F85&lt;1.5),1.7,IF(AND(D85&lt;1.05,D85&lt;1.25,G85&lt;0.878,D85&lt;1.35,F85&lt;2.5,F85&gt;=1.5),3.6,IF(AND(D85&gt;=1.55,G85&lt;0.709,A85&gt;=5.4,D85&gt;=1.35,F85&lt;2.5,F85&gt;=1.5),4.975,IF(AND(D85&lt;1.7,B85&gt;=2.6,G85&gt;=0.177,B85&lt;3.15,F85&gt;=2.5,F85&gt;=1.5),5.8,IF(AND(B85&lt;3.15,A85&gt;=4.35,A85&lt;5.05,D85&lt;0.4,H85&gt;=5.523,G85&lt;0.905,F85&lt;1.5),1.46,IF(AND(A85&gt;=5.45,A85&lt;5.6,A85&gt;=5.05,D85&lt;0.4,H85&gt;=5.523,G85&lt;0.905,F85&lt;1.5),1.35,IF(AND(H85&lt;10.974,D85&gt;=1.05,D85&lt;1.25,G85&lt;0.878,D85&lt;1.35,F85&lt;2.5,F85&gt;=1.5),3.8,IF(AND(H85&gt;=13.654,D85&lt;1.55,G85&lt;0.709,A85&gt;=5.4,D85&gt;=1.35,F85&lt;2.5,F85&gt;=1.5),4.725,IF(AND(A85&lt;4.5,B85&gt;=3.15,A85&gt;=4.35,A85&lt;5.05,D85&lt;0.4,H85&gt;=5.523,G85&lt;0.905,F85&lt;1.5),1.3,IF(AND(G85&lt;0.676,A85&lt;5.45,A85&lt;5.6,A85&gt;=5.05,D85&lt;0.4,H85&gt;=5.523,G85&lt;0.905,F85&lt;1.5),1.5,IF(AND(G85&gt;=0.676,A85&lt;5.45,A85&lt;5.6,A85&gt;=5.05,D85&lt;0.4,H85&gt;=5.523,G85&lt;0.905,F85&lt;1.5),1.55,IF(AND(A85&lt;5.7,H85&gt;=10.974,D85&gt;=1.05,D85&lt;1.25,G85&lt;0.878,D85&lt;1.35,F85&lt;2.5,F85&gt;=1.5),3.9,IF(AND(A85&gt;=5.7,H85&gt;=10.974,D85&gt;=1.05,D85&lt;1.25,G85&lt;0.878,D85&lt;1.35,F85&lt;2.5,F85&gt;=1.5),3.933,IF(AND(G85&gt;=0.644,H85&lt;13.654,D85&lt;1.55,G85&lt;0.709,A85&gt;=5.4,D85&gt;=1.35,F85&lt;2.5,F85&gt;=1.5),4.4,IF(AND(B85&lt;2.9,A85&lt;6.2,D85&gt;=1.7,B85&gt;=2.6,G85&gt;=0.177,B85&lt;3.15,F85&gt;=2.5,F85&gt;=1.5),5.02,IF(AND(B85&gt;=2.9,A85&lt;6.2,D85&gt;=1.7,B85&gt;=2.6,G85&gt;=0.177,B85&lt;3.15,F85&gt;=2.5,F85&gt;=1.5),4.8,IF(AND(D85&lt;2.2,A85&gt;=6.2,D85&gt;=1.7,B85&gt;=2.6,G85&gt;=0.177,B85&lt;3.15,F85&gt;=2.5,F85&gt;=1.5),5.325,IF(AND(D85&gt;=2.2,A85&gt;=6.2,D85&gt;=1.7,B85&gt;=2.6,G85&gt;=0.177,B85&lt;3.15,F85&gt;=2.5,F85&gt;=1.5),5.1,IF(AND(D85&lt;0.25,A85&gt;=4.5,B85&gt;=3.15,A85&gt;=4.35,A85&lt;5.05,D85&lt;0.4,H85&gt;=5.523,G85&lt;0.905,F85&lt;1.5),1.357,IF(AND(D85&gt;=0.25,A85&gt;=4.5,B85&gt;=3.15,A85&gt;=4.35,A85&lt;5.05,D85&lt;0.4,H85&gt;=5.523,G85&lt;0.905,F85&lt;1.5),1.333,IF(AND(H85&lt;10.723,G85&lt;0.644,H85&lt;13.654,D85&lt;1.55,G85&lt;0.709,A85&gt;=5.4,D85&gt;=1.35,F85&lt;2.5,F85&gt;=1.5),4.6,IF(AND(H85&gt;=10.723,G85&lt;0.644,H85&lt;13.654,D85&lt;1.55,G85&lt;0.709,A85&gt;=5.4,D85&gt;=1.35,F85&lt;2.5,F85&gt;=1.5),4.5,"shouldnthappen"))))))))))))))))))))))))))))))))))</f>
        <v>3.933</v>
      </c>
      <c r="BI85" s="1" t="n">
        <f aca="false">IF(AND(D85&gt;=0.8,A85&lt;5.45),3.9,IF(AND(D85&gt;=0.45,D85&lt;0.8,A85&lt;5.45),1.66,IF(AND(H85&lt;16.447,B85&gt;=3.45,A85&gt;=5.45),1.525,IF(AND(H85&gt;=16.447,B85&gt;=3.45,A85&gt;=5.45),6.4,IF(AND(H85&lt;5.245,D85&lt;0.45,D85&lt;0.8,A85&lt;5.45),1,IF(AND(A85&gt;=7.2,G85&lt;0.154,B85&lt;3.45,A85&gt;=5.45),6.7,IF(AND(D85&lt;1.65,A85&lt;7.2,G85&lt;0.154,B85&lt;3.45,A85&gt;=5.45),4.7,IF(AND(D85&gt;=1.65,A85&lt;7.2,G85&lt;0.154,B85&lt;3.45,A85&gt;=5.45),5.52,IF(AND(D85&gt;=0.25,A85&lt;5.05,H85&gt;=5.245,D85&lt;0.45,D85&lt;0.8,A85&lt;5.45),1.35,IF(AND(H85&lt;6.089,A85&gt;=5.05,H85&gt;=5.245,D85&lt;0.45,D85&lt;0.8,A85&lt;5.45),1.7,IF(AND(D85&lt;1.2,B85&lt;2.6,A85&lt;5.75,G85&gt;=0.154,B85&lt;3.45,A85&gt;=5.45),3.85,IF(AND(D85&gt;=1.2,B85&lt;2.6,A85&lt;5.75,G85&gt;=0.154,B85&lt;3.45,A85&gt;=5.45),4,IF(AND(D85&gt;=1.65,B85&gt;=2.6,A85&lt;5.75,G85&gt;=0.154,B85&lt;3.45,A85&gt;=5.45),4.9,IF(AND(G85&lt;0.353,F85&lt;2.5,A85&gt;=5.75,G85&gt;=0.154,B85&lt;3.45,A85&gt;=5.45),4.25,IF(AND(A85&gt;=7.25,F85&gt;=2.5,A85&gt;=5.75,G85&gt;=0.154,B85&lt;3.45,A85&gt;=5.45),6.45,IF(AND(H85&lt;11.218,D85&lt;0.25,A85&lt;5.05,H85&gt;=5.245,D85&lt;0.45,D85&lt;0.8,A85&lt;5.45),1.42,IF(AND(G85&lt;0.517,H85&gt;=6.089,A85&gt;=5.05,H85&gt;=5.245,D85&lt;0.45,D85&lt;0.8,A85&lt;5.45),1.44,IF(AND(G85&gt;=0.517,H85&gt;=6.089,A85&gt;=5.05,H85&gt;=5.245,D85&lt;0.45,D85&lt;0.8,A85&lt;5.45),1.54,IF(AND(H85&gt;=10.194,D85&lt;1.65,B85&gt;=2.6,A85&lt;5.75,G85&gt;=0.154,B85&lt;3.45,A85&gt;=5.45),4.35,IF(AND(B85&gt;=3.15,G85&gt;=0.353,F85&lt;2.5,A85&gt;=5.75,G85&gt;=0.154,B85&lt;3.45,A85&gt;=5.45),4.7,IF(AND(H85&lt;7.716,A85&lt;7.25,F85&gt;=2.5,A85&gt;=5.75,G85&gt;=0.154,B85&lt;3.45,A85&gt;=5.45),5.04,IF(AND(G85&lt;0.175,H85&gt;=11.218,D85&lt;0.25,A85&lt;5.05,H85&gt;=5.245,D85&lt;0.45,D85&lt;0.8,A85&lt;5.45),1.5,IF(AND(H85&lt;7.713,H85&lt;10.194,D85&lt;1.65,B85&gt;=2.6,A85&lt;5.75,G85&gt;=0.154,B85&lt;3.45,A85&gt;=5.45),4.1,IF(AND(H85&gt;=7.713,H85&lt;10.194,D85&lt;1.65,B85&gt;=2.6,A85&lt;5.75,G85&gt;=0.154,B85&lt;3.45,A85&gt;=5.45),4.2,IF(AND(B85&gt;=3.05,B85&lt;3.15,G85&gt;=0.353,F85&lt;2.5,A85&gt;=5.75,G85&gt;=0.154,B85&lt;3.45,A85&gt;=5.45),4.4,IF(AND(D85&gt;=2.45,H85&gt;=7.716,A85&lt;7.25,F85&gt;=2.5,A85&gt;=5.75,G85&gt;=0.154,B85&lt;3.45,A85&gt;=5.45),5.85,IF(AND(D85&lt;0.15,G85&gt;=0.175,H85&gt;=11.218,D85&lt;0.25,A85&lt;5.05,H85&gt;=5.245,D85&lt;0.45,D85&lt;0.8,A85&lt;5.45),1.1,IF(AND(H85&gt;=16.317,B85&lt;3.05,B85&lt;3.15,G85&gt;=0.353,F85&lt;2.5,A85&gt;=5.75,G85&gt;=0.154,B85&lt;3.45,A85&gt;=5.45),4.8,IF(AND(G85&gt;=0.857,D85&lt;2.45,H85&gt;=7.716,A85&lt;7.25,F85&gt;=2.5,A85&gt;=5.75,G85&gt;=0.154,B85&lt;3.45,A85&gt;=5.45),5.05,IF(AND(G85&lt;0.245,D85&gt;=0.15,G85&gt;=0.175,H85&gt;=11.218,D85&lt;0.25,A85&lt;5.05,H85&gt;=5.245,D85&lt;0.45,D85&lt;0.8,A85&lt;5.45),1.3,IF(AND(G85&gt;=0.245,D85&gt;=0.15,G85&gt;=0.175,H85&gt;=11.218,D85&lt;0.25,A85&lt;5.05,H85&gt;=5.245,D85&lt;0.45,D85&lt;0.8,A85&lt;5.45),1.22,IF(AND(B85&lt;2.85,H85&lt;16.317,B85&lt;3.05,B85&lt;3.15,G85&gt;=0.353,F85&lt;2.5,A85&gt;=5.75,G85&gt;=0.154,B85&lt;3.45,A85&gt;=5.45),4.6,IF(AND(B85&gt;=2.85,H85&lt;16.317,B85&lt;3.05,B85&lt;3.15,G85&gt;=0.353,F85&lt;2.5,A85&gt;=5.75,G85&gt;=0.154,B85&lt;3.45,A85&gt;=5.45),4.633,IF(AND(D85&lt;1.85,G85&lt;0.857,D85&lt;2.45,H85&gt;=7.716,A85&lt;7.25,F85&gt;=2.5,A85&gt;=5.75,G85&gt;=0.154,B85&lt;3.45,A85&gt;=5.45),5.8,IF(AND(H85&lt;11.297,D85&gt;=1.85,G85&lt;0.857,D85&lt;2.45,H85&gt;=7.716,A85&lt;7.25,F85&gt;=2.5,A85&gt;=5.75,G85&gt;=0.154,B85&lt;3.45,A85&gt;=5.45),5.3,IF(AND(G85&lt;0.388,H85&gt;=11.297,D85&gt;=1.85,G85&lt;0.857,D85&lt;2.45,H85&gt;=7.716,A85&lt;7.25,F85&gt;=2.5,A85&gt;=5.75,G85&gt;=0.154,B85&lt;3.45,A85&gt;=5.45),5.4,IF(AND(G85&gt;=0.388,H85&gt;=11.297,D85&gt;=1.85,G85&lt;0.857,D85&lt;2.45,H85&gt;=7.716,A85&lt;7.25,F85&gt;=2.5,A85&gt;=5.75,G85&gt;=0.154,B85&lt;3.45,A85&gt;=5.45),5.6,"shouldnthappen")))))))))))))))))))))))))))))))))))))</f>
        <v>4.6</v>
      </c>
      <c r="BJ85" s="1" t="n">
        <f aca="false">IF(AND(F85&gt;=2,B85&gt;=3.35),6.1,IF(AND(H85&gt;=12.719,F85&lt;1.5,B85&lt;3.35),1.567,IF(AND(H85&lt;5.245,F85&lt;2,B85&gt;=3.35),1,IF(AND(D85&lt;0.15,H85&lt;12.719,F85&lt;1.5,B85&lt;3.35),1.5,IF(AND(D85&gt;=0.35,H85&gt;=5.245,F85&lt;2,B85&gt;=3.35),1.6,IF(AND(A85&lt;4.9,D85&gt;=0.15,H85&lt;12.719,F85&lt;1.5,B85&lt;3.35),1.36,IF(AND(B85&lt;2.65,G85&lt;0.572,D85&lt;1.45,F85&gt;=1.5,B85&lt;3.35),3.5,IF(AND(A85&lt;6.1,F85&lt;2.5,D85&gt;=1.45,F85&gt;=1.5,B85&lt;3.35),5.1,IF(AND(G85&gt;=0.607,D85&lt;0.35,H85&gt;=5.245,F85&lt;2,B85&gt;=3.35),1.65,IF(AND(G85&lt;0.546,A85&gt;=4.9,D85&gt;=0.15,H85&lt;12.719,F85&lt;1.5,B85&lt;3.35),1.2,IF(AND(G85&gt;=0.546,A85&gt;=4.9,D85&gt;=0.15,H85&lt;12.719,F85&lt;1.5,B85&lt;3.35),1.4,IF(AND(A85&gt;=6.3,B85&gt;=2.65,G85&lt;0.572,D85&lt;1.45,F85&gt;=1.5,B85&lt;3.35),4.8,IF(AND(D85&lt;1.15,B85&lt;2.85,G85&gt;=0.572,D85&lt;1.45,F85&gt;=1.5,B85&lt;3.35),3.9,IF(AND(B85&gt;=3.15,B85&gt;=2.85,G85&gt;=0.572,D85&lt;1.45,F85&gt;=1.5,B85&lt;3.35),4.7,IF(AND(B85&lt;2.95,A85&gt;=6.1,F85&lt;2.5,D85&gt;=1.45,F85&gt;=1.5,B85&lt;3.35),4.533,IF(AND(B85&gt;=2.95,A85&gt;=6.1,F85&lt;2.5,D85&gt;=1.45,F85&gt;=1.5,B85&lt;3.35),4.75,IF(AND(A85&gt;=6.7,G85&lt;0.107,F85&gt;=2.5,D85&gt;=1.45,F85&gt;=1.5,B85&lt;3.35),5.7,IF(AND(G85&gt;=0.385,G85&lt;0.607,D85&lt;0.35,H85&gt;=5.245,F85&lt;2,B85&gt;=3.35),1.325,IF(AND(D85&lt;1.25,A85&lt;6.3,B85&gt;=2.65,G85&lt;0.572,D85&lt;1.45,F85&gt;=1.5,B85&lt;3.35),4,IF(AND(D85&gt;=1.25,A85&lt;6.3,B85&gt;=2.65,G85&lt;0.572,D85&lt;1.45,F85&gt;=1.5,B85&lt;3.35),4.18,IF(AND(G85&lt;0.907,D85&gt;=1.15,B85&lt;2.85,G85&gt;=0.572,D85&lt;1.45,F85&gt;=1.5,B85&lt;3.35),4,IF(AND(G85&gt;=0.907,D85&gt;=1.15,B85&lt;2.85,G85&gt;=0.572,D85&lt;1.45,F85&gt;=1.5,B85&lt;3.35),4.4,IF(AND(H85&lt;8.326,B85&lt;3.15,B85&gt;=2.85,G85&gt;=0.572,D85&lt;1.45,F85&gt;=1.5,B85&lt;3.35),3.6,IF(AND(H85&gt;=8.326,B85&lt;3.15,B85&gt;=2.85,G85&gt;=0.572,D85&lt;1.45,F85&gt;=1.5,B85&lt;3.35),4.48,IF(AND(B85&lt;2.95,A85&lt;6.7,G85&lt;0.107,F85&gt;=2.5,D85&gt;=1.45,F85&gt;=1.5,B85&lt;3.35),5.6,IF(AND(B85&gt;=2.95,A85&lt;6.7,G85&lt;0.107,F85&gt;=2.5,D85&gt;=1.45,F85&gt;=1.5,B85&lt;3.35),5.5,IF(AND(G85&lt;0.205,G85&lt;0.432,G85&gt;=0.107,F85&gt;=2.5,D85&gt;=1.45,F85&gt;=1.5,B85&lt;3.35),5.3,IF(AND(B85&gt;=3.05,G85&gt;=0.432,G85&gt;=0.107,F85&gt;=2.5,D85&gt;=1.45,F85&gt;=1.5,B85&lt;3.35),5.86,IF(AND(H85&gt;=14.057,G85&lt;0.385,G85&lt;0.607,D85&lt;0.35,H85&gt;=5.245,F85&lt;2,B85&gt;=3.35),1.7,IF(AND(D85&lt;1.7,G85&gt;=0.205,G85&lt;0.432,G85&gt;=0.107,F85&gt;=2.5,D85&gt;=1.45,F85&gt;=1.5,B85&lt;3.35),5,IF(AND(G85&lt;0.779,B85&lt;3.05,G85&gt;=0.432,G85&gt;=0.107,F85&gt;=2.5,D85&gt;=1.45,F85&gt;=1.5,B85&lt;3.35),4.9,IF(AND(G85&gt;=0.779,B85&lt;3.05,G85&gt;=0.432,G85&gt;=0.107,F85&gt;=2.5,D85&gt;=1.45,F85&gt;=1.5,B85&lt;3.35),5.533,IF(AND(D85&gt;=0.25,H85&lt;14.057,G85&lt;0.385,G85&lt;0.607,D85&lt;0.35,H85&gt;=5.245,F85&lt;2,B85&gt;=3.35),1.4,IF(AND(B85&lt;2.85,D85&gt;=1.7,G85&gt;=0.205,G85&lt;0.432,G85&gt;=0.107,F85&gt;=2.5,D85&gt;=1.45,F85&gt;=1.5,B85&lt;3.35),5.1,IF(AND(B85&gt;=2.85,D85&gt;=1.7,G85&gt;=0.205,G85&lt;0.432,G85&gt;=0.107,F85&gt;=2.5,D85&gt;=1.45,F85&gt;=1.5,B85&lt;3.35),5.15,IF(AND(A85&lt;5.1,D85&lt;0.25,H85&lt;14.057,G85&lt;0.385,G85&lt;0.607,D85&lt;0.35,H85&gt;=5.245,F85&lt;2,B85&gt;=3.35),1.4,IF(AND(A85&gt;=5.1,D85&lt;0.25,H85&lt;14.057,G85&lt;0.385,G85&lt;0.607,D85&lt;0.35,H85&gt;=5.245,F85&lt;2,B85&gt;=3.35),1.5,"shouldnthappen")))))))))))))))))))))))))))))))))))))</f>
        <v>4</v>
      </c>
    </row>
    <row r="86" customFormat="false" ht="13.8" hidden="false" customHeight="false" outlineLevel="0" collapsed="false">
      <c r="A86" s="1" t="n">
        <v>6</v>
      </c>
      <c r="B86" s="1" t="n">
        <v>2.7</v>
      </c>
      <c r="C86" s="1" t="n">
        <v>5.1</v>
      </c>
      <c r="D86" s="1" t="n">
        <v>1.6</v>
      </c>
      <c r="E86" s="1" t="s">
        <v>92</v>
      </c>
      <c r="F86" s="1" t="n">
        <v>2</v>
      </c>
      <c r="G86" s="1" t="n">
        <v>0.399111943785101</v>
      </c>
      <c r="H86" s="16" t="n">
        <v>7.71962718479335</v>
      </c>
      <c r="I86" s="11" t="n">
        <f aca="false">C86</f>
        <v>5.1</v>
      </c>
      <c r="J86" s="1" t="n">
        <f aca="false">AVERAGE(M86:BJ86)</f>
        <v>4.85888</v>
      </c>
      <c r="K86" s="15" t="n">
        <f aca="false">1-SQRT(VAR(M86:BJ86, I86)) / AVERAGE(M86:BJ86)</f>
        <v>0.926431354742751</v>
      </c>
      <c r="L86" s="1" t="n">
        <f aca="false">(J86-I86)/I86</f>
        <v>-0.0472784313725489</v>
      </c>
      <c r="M86" s="1" t="n">
        <f aca="false">IF(AND(H86&gt;=16.241,B86&gt;=3.35),6.4,IF(AND(D86&gt;=0.75,A86&lt;5.15,B86&lt;3.35),4.1,IF(AND(D86&gt;=1.5,H86&lt;16.241,B86&gt;=3.35),5.767,IF(AND(B86&gt;=3.25,D86&lt;0.75,A86&lt;5.15,B86&lt;3.35),1.58,IF(AND(A86&lt;4.95,D86&lt;1.5,H86&lt;16.241,B86&gt;=3.35),1.4,IF(AND(A86&lt;4.5,B86&lt;3.25,D86&lt;0.75,A86&lt;5.15,B86&lt;3.35),1.26,IF(AND(A86&gt;=4.5,B86&lt;3.25,D86&lt;0.75,A86&lt;5.15,B86&lt;3.35),1.48,IF(AND(G86&lt;0.356,H86&lt;12.557,D86&lt;1.45,A86&gt;=5.15,B86&lt;3.35),4.267,IF(AND(D86&lt;1.25,H86&gt;=12.557,D86&lt;1.45,A86&gt;=5.15,B86&lt;3.35),4.05,IF(AND(D86&gt;=1.35,G86&gt;=0.356,H86&lt;12.557,D86&lt;1.45,A86&gt;=5.15,B86&lt;3.35),4.25,IF(AND(H86&lt;15.086,D86&gt;=1.25,H86&gt;=12.557,D86&lt;1.45,A86&gt;=5.15,B86&lt;3.35),4.4,IF(AND(F86&lt;2.5,G86&gt;=0.44,D86&lt;2.05,D86&gt;=1.45,A86&gt;=5.15,B86&lt;3.35),4.7,IF(AND(H86&lt;10.391,B86&lt;3.15,D86&gt;=2.05,D86&gt;=1.45,A86&gt;=5.15,B86&lt;3.35),5.1,IF(AND(G86&lt;0.505,B86&gt;=3.15,D86&gt;=2.05,D86&gt;=1.45,A86&gt;=5.15,B86&lt;3.35),5.7,IF(AND(G86&gt;=0.505,B86&gt;=3.15,D86&gt;=2.05,D86&gt;=1.45,A86&gt;=5.15,B86&lt;3.35),5.95,IF(AND(D86&gt;=0.5,G86&lt;0.905,A86&gt;=4.95,D86&lt;1.5,H86&lt;16.241,B86&gt;=3.35),1.6,IF(AND(B86&lt;3.6,G86&gt;=0.905,A86&gt;=4.95,D86&lt;1.5,H86&lt;16.241,B86&gt;=3.35),1.7,IF(AND(B86&gt;=3.6,G86&gt;=0.905,A86&gt;=4.95,D86&lt;1.5,H86&lt;16.241,B86&gt;=3.35),1.767,IF(AND(A86&gt;=5.7,D86&lt;1.35,G86&gt;=0.356,H86&lt;12.557,D86&lt;1.45,A86&gt;=5.15,B86&lt;3.35),3.9,IF(AND(A86&lt;6.35,H86&gt;=15.086,D86&gt;=1.25,H86&gt;=12.557,D86&lt;1.45,A86&gt;=5.15,B86&lt;3.35),4.7,IF(AND(A86&gt;=6.35,H86&gt;=15.086,D86&gt;=1.25,H86&gt;=12.557,D86&lt;1.45,A86&gt;=5.15,B86&lt;3.35),4.6,IF(AND(H86&lt;9.252,D86&lt;1.55,G86&lt;0.44,D86&lt;2.05,D86&gt;=1.45,A86&gt;=5.15,B86&lt;3.35),5.08,IF(AND(H86&gt;=9.252,D86&lt;1.55,G86&lt;0.44,D86&lt;2.05,D86&gt;=1.45,A86&gt;=5.15,B86&lt;3.35),4.7,IF(AND(H86&lt;8.477,D86&gt;=1.55,G86&lt;0.44,D86&lt;2.05,D86&gt;=1.45,A86&gt;=5.15,B86&lt;3.35),5.1,IF(AND(H86&gt;=8.477,D86&gt;=1.55,G86&lt;0.44,D86&lt;2.05,D86&gt;=1.45,A86&gt;=5.15,B86&lt;3.35),5.4,IF(AND(H86&lt;8.435,F86&gt;=2.5,G86&gt;=0.44,D86&lt;2.05,D86&gt;=1.45,A86&gt;=5.15,B86&lt;3.35),5.1,IF(AND(H86&gt;=8.435,F86&gt;=2.5,G86&gt;=0.44,D86&lt;2.05,D86&gt;=1.45,A86&gt;=5.15,B86&lt;3.35),4.86,IF(AND(G86&lt;0.543,H86&gt;=10.391,B86&lt;3.15,D86&gt;=2.05,D86&gt;=1.45,A86&gt;=5.15,B86&lt;3.35),5.56,IF(AND(G86&gt;=0.543,H86&gt;=10.391,B86&lt;3.15,D86&gt;=2.05,D86&gt;=1.45,A86&gt;=5.15,B86&lt;3.35),5.8,IF(AND(A86&lt;5.05,D86&lt;0.5,G86&lt;0.905,A86&gt;=4.95,D86&lt;1.5,H86&lt;16.241,B86&gt;=3.35),1.3,IF(AND(H86&lt;6.583,A86&lt;5.7,D86&lt;1.35,G86&gt;=0.356,H86&lt;12.557,D86&lt;1.45,A86&gt;=5.15,B86&lt;3.35),4,IF(AND(G86&lt;0.585,A86&gt;=5.05,D86&lt;0.5,G86&lt;0.905,A86&gt;=4.95,D86&lt;1.5,H86&lt;16.241,B86&gt;=3.35),1.475,IF(AND(G86&lt;0.62,H86&gt;=6.583,A86&lt;5.7,D86&lt;1.35,G86&gt;=0.356,H86&lt;12.557,D86&lt;1.45,A86&gt;=5.15,B86&lt;3.35),3.75,IF(AND(G86&gt;=0.62,H86&gt;=6.583,A86&lt;5.7,D86&lt;1.35,G86&gt;=0.356,H86&lt;12.557,D86&lt;1.45,A86&gt;=5.15,B86&lt;3.35),3.6,IF(AND(B86&lt;3.75,G86&gt;=0.585,A86&gt;=5.05,D86&lt;0.5,G86&lt;0.905,A86&gt;=4.95,D86&lt;1.5,H86&lt;16.241,B86&gt;=3.35),1.5,IF(AND(B86&gt;=3.75,G86&gt;=0.585,A86&gt;=5.05,D86&lt;0.5,G86&lt;0.905,A86&gt;=4.95,D86&lt;1.5,H86&lt;16.241,B86&gt;=3.35),1.6,"shouldnthappen"))))))))))))))))))))))))))))))))))))</f>
        <v>5.1</v>
      </c>
      <c r="N86" s="1" t="n">
        <f aca="false">IF(AND(H86&lt;5.245,B86&lt;3.65,F86&lt;1.5),1,IF(AND(H86&gt;=14.096,B86&gt;=3.65,F86&lt;1.5),1.65,IF(AND(A86&gt;=5.45,H86&gt;=5.245,B86&lt;3.65,F86&lt;1.5),1.3,IF(AND(H86&gt;=13.586,H86&lt;14.096,B86&gt;=3.65,F86&lt;1.5),1.3,IF(AND(H86&lt;10.258,D86&lt;1.25,F86&lt;2.5,F86&gt;=1.5),3.38,IF(AND(H86&lt;6.982,D86&gt;=1.25,F86&lt;2.5,F86&gt;=1.5),3.96,IF(AND(H86&gt;=13.646,D86&lt;2.05,F86&gt;=2.5,F86&gt;=1.5),6.1,IF(AND(B86&lt;3.05,A86&lt;5.45,H86&gt;=5.245,B86&lt;3.65,F86&lt;1.5),1.375,IF(AND(H86&lt;6.543,H86&lt;13.586,H86&lt;14.096,B86&gt;=3.65,F86&lt;1.5),1.4,IF(AND(H86&gt;=6.543,H86&lt;13.586,H86&lt;14.096,B86&gt;=3.65,F86&lt;1.5),1.5,IF(AND(H86&lt;11.522,H86&gt;=10.258,D86&lt;1.25,F86&lt;2.5,F86&gt;=1.5),3.733,IF(AND(H86&gt;=11.522,H86&gt;=10.258,D86&lt;1.25,F86&lt;2.5,F86&gt;=1.5),3.92,IF(AND(H86&lt;5.767,H86&lt;13.646,D86&lt;2.05,F86&gt;=2.5,F86&gt;=1.5),4.5,IF(AND(A86&lt;6.8,B86&lt;3.15,D86&gt;=2.05,F86&gt;=2.5,F86&gt;=1.5),5.6,IF(AND(A86&gt;=6.8,B86&lt;3.15,D86&gt;=2.05,F86&gt;=2.5,F86&gt;=1.5),5.1,IF(AND(B86&lt;3.25,B86&gt;=3.15,D86&gt;=2.05,F86&gt;=2.5,F86&gt;=1.5),5.8,IF(AND(B86&gt;=3.25,B86&gt;=3.15,D86&gt;=2.05,F86&gt;=2.5,F86&gt;=1.5),5.65,IF(AND(B86&lt;3.15,B86&gt;=3.05,A86&lt;5.45,H86&gt;=5.245,B86&lt;3.65,F86&lt;1.5),1.5,IF(AND(G86&gt;=0.735,H86&lt;13.665,H86&gt;=6.982,D86&gt;=1.25,F86&lt;2.5,F86&gt;=1.5),4.2,IF(AND(H86&lt;14.03,H86&gt;=13.665,H86&gt;=6.982,D86&gt;=1.25,F86&lt;2.5,F86&gt;=1.5),4.8,IF(AND(A86&gt;=6.6,H86&gt;=5.767,H86&lt;13.646,D86&lt;2.05,F86&gt;=2.5,F86&gt;=1.5),6.05,IF(AND(G86&gt;=0.934,B86&gt;=3.15,B86&gt;=3.05,A86&lt;5.45,H86&gt;=5.245,B86&lt;3.65,F86&lt;1.5),1.7,IF(AND(D86&gt;=1.55,G86&lt;0.735,H86&lt;13.665,H86&gt;=6.982,D86&gt;=1.25,F86&lt;2.5,F86&gt;=1.5),5.1,IF(AND(D86&lt;1.45,H86&gt;=14.03,H86&gt;=13.665,H86&gt;=6.982,D86&gt;=1.25,F86&lt;2.5,F86&gt;=1.5),4.7,IF(AND(D86&gt;=1.45,H86&gt;=14.03,H86&gt;=13.665,H86&gt;=6.982,D86&gt;=1.25,F86&lt;2.5,F86&gt;=1.5),4.5,IF(AND(A86&gt;=6.2,A86&lt;6.6,H86&gt;=5.767,H86&lt;13.646,D86&lt;2.05,F86&gt;=2.5,F86&gt;=1.5),5.325,IF(AND(B86&lt;3.25,G86&lt;0.934,B86&gt;=3.15,B86&gt;=3.05,A86&lt;5.45,H86&gt;=5.245,B86&lt;3.65,F86&lt;1.5),1.3,IF(AND(D86&lt;1.35,D86&lt;1.55,G86&lt;0.735,H86&lt;13.665,H86&gt;=6.982,D86&gt;=1.25,F86&lt;2.5,F86&gt;=1.5),4.25,IF(AND(H86&lt;8.435,A86&lt;6.2,A86&lt;6.6,H86&gt;=5.767,H86&lt;13.646,D86&lt;2.05,F86&gt;=2.5,F86&gt;=1.5),5.1,IF(AND(H86&gt;=8.435,A86&lt;6.2,A86&lt;6.6,H86&gt;=5.767,H86&lt;13.646,D86&lt;2.05,F86&gt;=2.5,F86&gt;=1.5),4.9,IF(AND(A86&gt;=5.15,B86&gt;=3.25,G86&lt;0.934,B86&gt;=3.15,B86&gt;=3.05,A86&lt;5.45,H86&gt;=5.245,B86&lt;3.65,F86&lt;1.5),1.5,IF(AND(B86&lt;2.9,D86&gt;=1.35,D86&lt;1.55,G86&lt;0.735,H86&lt;13.665,H86&gt;=6.982,D86&gt;=1.25,F86&lt;2.5,F86&gt;=1.5),4.6,IF(AND(B86&gt;=2.9,D86&gt;=1.35,D86&lt;1.55,G86&lt;0.735,H86&lt;13.665,H86&gt;=6.982,D86&gt;=1.25,F86&lt;2.5,F86&gt;=1.5),4.52,IF(AND(G86&gt;=0.862,A86&lt;5.15,B86&gt;=3.25,G86&lt;0.934,B86&gt;=3.15,B86&gt;=3.05,A86&lt;5.45,H86&gt;=5.245,B86&lt;3.65,F86&lt;1.5),1.5,IF(AND(H86&lt;9.35,G86&lt;0.862,A86&lt;5.15,B86&gt;=3.25,G86&lt;0.934,B86&gt;=3.15,B86&gt;=3.05,A86&lt;5.45,H86&gt;=5.245,B86&lt;3.65,F86&lt;1.5),1.38,IF(AND(H86&gt;=9.35,G86&lt;0.862,A86&lt;5.15,B86&gt;=3.25,G86&lt;0.934,B86&gt;=3.15,B86&gt;=3.05,A86&lt;5.45,H86&gt;=5.245,B86&lt;3.65,F86&lt;1.5),1.4,"shouldnthappen"))))))))))))))))))))))))))))))))))))</f>
        <v>5.1</v>
      </c>
      <c r="O86" s="1" t="n">
        <f aca="false">IF(AND(B86&lt;2.75,A86&lt;5.55),3.96,IF(AND(H86&lt;9.205,A86&lt;5.9,A86&gt;=5.55),3.85,IF(AND(A86&lt;4.35,D86&lt;0.35,B86&gt;=2.75,A86&lt;5.55),1.1,IF(AND(B86&lt;3.65,D86&gt;=0.35,B86&gt;=2.75,A86&lt;5.55),1.65,IF(AND(B86&gt;=3.65,D86&gt;=0.35,B86&gt;=2.75,A86&lt;5.55),1.9,IF(AND(G86&gt;=0.732,H86&gt;=9.205,A86&lt;5.9,A86&gt;=5.55),4.9,IF(AND(G86&lt;0.273,G86&lt;0.732,H86&gt;=9.205,A86&lt;5.9,A86&gt;=5.55),4.5,IF(AND(A86&lt;6.3,G86&lt;0.422,F86&lt;2.5,A86&gt;=5.9,A86&gt;=5.55),5.1,IF(AND(A86&gt;=6.3,G86&lt;0.422,F86&lt;2.5,A86&gt;=5.9,A86&gt;=5.55),4.76,IF(AND(B86&lt;2.4,G86&gt;=0.422,F86&lt;2.5,A86&gt;=5.9,A86&gt;=5.55),4.45,IF(AND(A86&gt;=7,G86&gt;=0.628,F86&gt;=2.5,A86&gt;=5.9,A86&gt;=5.55),6.45,IF(AND(D86&lt;0.15,H86&lt;13.924,A86&gt;=4.35,D86&lt;0.35,B86&gt;=2.75,A86&lt;5.55),1.5,IF(AND(B86&lt;3.15,H86&gt;=13.924,A86&gt;=4.35,D86&lt;0.35,B86&gt;=2.75,A86&lt;5.55),1.56,IF(AND(B86&gt;=3.15,H86&gt;=13.924,A86&gt;=4.35,D86&lt;0.35,B86&gt;=2.75,A86&lt;5.55),1.3,IF(AND(H86&lt;14.316,G86&gt;=0.273,G86&lt;0.732,H86&gt;=9.205,A86&lt;5.9,A86&gt;=5.55),3.95,IF(AND(H86&gt;=14.316,G86&gt;=0.273,G86&lt;0.732,H86&gt;=9.205,A86&lt;5.9,A86&gt;=5.55),4.1,IF(AND(A86&lt;6.2,B86&gt;=2.4,G86&gt;=0.422,F86&lt;2.5,A86&gt;=5.9,A86&gt;=5.55),4.3,IF(AND(A86&gt;=7.05,G86&lt;0.364,G86&lt;0.628,F86&gt;=2.5,A86&gt;=5.9,A86&gt;=5.55),6.1,IF(AND(A86&gt;=7.55,G86&gt;=0.364,G86&lt;0.628,F86&gt;=2.5,A86&gt;=5.9,A86&gt;=5.55),6.4,IF(AND(A86&lt;6.15,A86&lt;7,G86&gt;=0.628,F86&gt;=2.5,A86&gt;=5.9,A86&gt;=5.55),4.9,IF(AND(D86&lt;1.45,A86&gt;=6.2,B86&gt;=2.4,G86&gt;=0.422,F86&lt;2.5,A86&gt;=5.9,A86&gt;=5.55),4.64,IF(AND(D86&gt;=1.45,A86&gt;=6.2,B86&gt;=2.4,G86&gt;=0.422,F86&lt;2.5,A86&gt;=5.9,A86&gt;=5.55),4.9,IF(AND(D86&lt;1.65,A86&lt;7.05,G86&lt;0.364,G86&lt;0.628,F86&gt;=2.5,A86&gt;=5.9,A86&gt;=5.55),5.1,IF(AND(D86&gt;=2.35,A86&lt;7.55,G86&gt;=0.364,G86&lt;0.628,F86&gt;=2.5,A86&gt;=5.9,A86&gt;=5.55),5.633,IF(AND(D86&lt;2.15,A86&gt;=6.15,A86&lt;7,G86&gt;=0.628,F86&gt;=2.5,A86&gt;=5.9,A86&gt;=5.55),5.1,IF(AND(D86&gt;=2.15,A86&gt;=6.15,A86&lt;7,G86&gt;=0.628,F86&gt;=2.5,A86&gt;=5.9,A86&gt;=5.55),5.267,IF(AND(A86&lt;4.9,A86&lt;5.05,D86&gt;=0.15,H86&lt;13.924,A86&gt;=4.35,D86&lt;0.35,B86&gt;=2.75,A86&lt;5.55),1.375,IF(AND(A86&gt;=4.9,A86&lt;5.05,D86&gt;=0.15,H86&lt;13.924,A86&gt;=4.35,D86&lt;0.35,B86&gt;=2.75,A86&lt;5.55),1.3,IF(AND(A86&lt;5.45,A86&gt;=5.05,D86&gt;=0.15,H86&lt;13.924,A86&gt;=4.35,D86&lt;0.35,B86&gt;=2.75,A86&lt;5.55),1.475,IF(AND(A86&gt;=5.45,A86&gt;=5.05,D86&gt;=0.15,H86&lt;13.924,A86&gt;=4.35,D86&lt;0.35,B86&gt;=2.75,A86&lt;5.55),1.4,IF(AND(B86&gt;=3.25,D86&lt;2.35,A86&lt;7.55,G86&gt;=0.364,G86&lt;0.628,F86&gt;=2.5,A86&gt;=5.9,A86&gt;=5.55),5.7,IF(AND(G86&lt;0.006,G86&lt;0.107,D86&gt;=1.65,A86&lt;7.05,G86&lt;0.364,G86&lt;0.628,F86&gt;=2.5,A86&gt;=5.9,A86&gt;=5.55),5.5,IF(AND(G86&gt;=0.006,G86&lt;0.107,D86&gt;=1.65,A86&lt;7.05,G86&lt;0.364,G86&lt;0.628,F86&gt;=2.5,A86&gt;=5.9,A86&gt;=5.55),5.667,IF(AND(D86&lt;2.2,G86&gt;=0.107,D86&gt;=1.65,A86&lt;7.05,G86&lt;0.364,G86&lt;0.628,F86&gt;=2.5,A86&gt;=5.9,A86&gt;=5.55),5.35,IF(AND(D86&gt;=2.2,G86&gt;=0.107,D86&gt;=1.65,A86&lt;7.05,G86&lt;0.364,G86&lt;0.628,F86&gt;=2.5,A86&gt;=5.9,A86&gt;=5.55),5.2,IF(AND(D86&lt;2.25,B86&lt;3.25,D86&lt;2.35,A86&lt;7.55,G86&gt;=0.364,G86&lt;0.628,F86&gt;=2.5,A86&gt;=5.9,A86&gt;=5.55),5.8,IF(AND(D86&gt;=2.25,B86&lt;3.25,D86&lt;2.35,A86&lt;7.55,G86&gt;=0.364,G86&lt;0.628,F86&gt;=2.5,A86&gt;=5.9,A86&gt;=5.55),5.9,"shouldnthappen")))))))))))))))))))))))))))))))))))))</f>
        <v>5.1</v>
      </c>
      <c r="P86" s="1" t="n">
        <f aca="false">IF(AND(D86&gt;=0.75,A86&lt;5.55),3.9,IF(AND(H86&lt;7.482,A86&gt;=5.55),3.45,IF(AND(B86&gt;=3.15,B86&lt;3.25,D86&lt;0.75,A86&lt;5.55),1.262,IF(AND(G86&gt;=0.446,B86&lt;3.15,B86&lt;3.25,D86&lt;0.75,A86&lt;5.55),1.1,IF(AND(G86&lt;0.408,A86&lt;5.05,B86&gt;=3.25,D86&lt;0.75,A86&lt;5.55),1.4,IF(AND(G86&gt;=0.408,A86&lt;5.05,B86&gt;=3.25,D86&lt;0.75,A86&lt;5.55),1.233,IF(AND(G86&gt;=0.676,A86&gt;=5.05,B86&gt;=3.25,D86&lt;0.75,A86&lt;5.55),1.72,IF(AND(H86&lt;9.386,A86&lt;5.85,F86&lt;2.5,H86&gt;=7.482,A86&gt;=5.55),3.5,IF(AND(H86&gt;=9.386,A86&lt;5.85,F86&lt;2.5,H86&gt;=7.482,A86&gt;=5.55),4.275,IF(AND(H86&gt;=16.284,G86&lt;0.865,F86&gt;=2.5,H86&gt;=7.482,A86&gt;=5.55),6.6,IF(AND(G86&lt;0.912,G86&gt;=0.865,F86&gt;=2.5,H86&gt;=7.482,A86&gt;=5.55),4.8,IF(AND(G86&gt;=0.912,G86&gt;=0.865,F86&gt;=2.5,H86&gt;=7.482,A86&gt;=5.55),5.175,IF(AND(A86&gt;=4.95,G86&lt;0.446,B86&lt;3.15,B86&lt;3.25,D86&lt;0.75,A86&lt;5.55),1.6,IF(AND(H86&gt;=12.974,G86&lt;0.676,A86&gt;=5.05,B86&gt;=3.25,D86&lt;0.75,A86&lt;5.55),1.3,IF(AND(D86&lt;1.45,H86&lt;13.531,A86&gt;=5.85,F86&lt;2.5,H86&gt;=7.482,A86&gt;=5.55),4.2,IF(AND(D86&gt;=1.45,H86&lt;13.531,A86&gt;=5.85,F86&lt;2.5,H86&gt;=7.482,A86&gt;=5.55),4.967,IF(AND(G86&lt;0.187,H86&gt;=13.531,A86&gt;=5.85,F86&lt;2.5,H86&gt;=7.482,A86&gt;=5.55),5,IF(AND(H86&gt;=12.675,A86&lt;4.95,G86&lt;0.446,B86&lt;3.15,B86&lt;3.25,D86&lt;0.75,A86&lt;5.55),1.5,IF(AND(H86&lt;10.826,H86&lt;12.974,G86&lt;0.676,A86&gt;=5.05,B86&gt;=3.25,D86&lt;0.75,A86&lt;5.55),1.46,IF(AND(H86&gt;=10.826,H86&lt;12.974,G86&lt;0.676,A86&gt;=5.05,B86&gt;=3.25,D86&lt;0.75,A86&lt;5.55),1.4,IF(AND(A86&lt;6.15,G86&gt;=0.187,H86&gt;=13.531,A86&gt;=5.85,F86&lt;2.5,H86&gt;=7.482,A86&gt;=5.55),4.7,IF(AND(A86&lt;6.85,B86&lt;2.95,H86&lt;16.284,G86&lt;0.865,F86&gt;=2.5,H86&gt;=7.482,A86&gt;=5.55),5.32,IF(AND(A86&gt;=6.85,B86&lt;2.95,H86&lt;16.284,G86&lt;0.865,F86&gt;=2.5,H86&gt;=7.482,A86&gt;=5.55),6.567,IF(AND(A86&lt;4.85,H86&lt;12.675,A86&lt;4.95,G86&lt;0.446,B86&lt;3.15,B86&lt;3.25,D86&lt;0.75,A86&lt;5.55),1.4,IF(AND(A86&gt;=4.85,H86&lt;12.675,A86&lt;4.95,G86&lt;0.446,B86&lt;3.15,B86&lt;3.25,D86&lt;0.75,A86&lt;5.55),1.5,IF(AND(B86&lt;3.1,A86&gt;=6.15,G86&gt;=0.187,H86&gt;=13.531,A86&gt;=5.85,F86&lt;2.5,H86&gt;=7.482,A86&gt;=5.55),4.467,IF(AND(B86&gt;=3.1,A86&gt;=6.15,G86&gt;=0.187,H86&gt;=13.531,A86&gt;=5.85,F86&lt;2.5,H86&gt;=7.482,A86&gt;=5.55),4.7,IF(AND(G86&gt;=0.379,B86&lt;3.15,B86&gt;=2.95,H86&lt;16.284,G86&lt;0.865,F86&gt;=2.5,H86&gt;=7.482,A86&gt;=5.55),5.733,IF(AND(A86&lt;6.6,B86&gt;=3.15,B86&gt;=2.95,H86&lt;16.284,G86&lt;0.865,F86&gt;=2.5,H86&gt;=7.482,A86&gt;=5.55),5.38,IF(AND(A86&lt;6.7,G86&lt;0.379,B86&lt;3.15,B86&gt;=2.95,H86&lt;16.284,G86&lt;0.865,F86&gt;=2.5,H86&gt;=7.482,A86&gt;=5.55),5.3,IF(AND(A86&gt;=6.7,G86&lt;0.379,B86&lt;3.15,B86&gt;=2.95,H86&lt;16.284,G86&lt;0.865,F86&gt;=2.5,H86&gt;=7.482,A86&gt;=5.55),5.16,IF(AND(A86&lt;7.05,A86&gt;=6.6,B86&gt;=3.15,B86&gt;=2.95,H86&lt;16.284,G86&lt;0.865,F86&gt;=2.5,H86&gt;=7.482,A86&gt;=5.55),5.78,IF(AND(A86&gt;=7.05,A86&gt;=6.6,B86&gt;=3.15,B86&gt;=2.95,H86&lt;16.284,G86&lt;0.865,F86&gt;=2.5,H86&gt;=7.482,A86&gt;=5.55),6.1,"shouldnthappen")))))))))))))))))))))))))))))))))</f>
        <v>4.967</v>
      </c>
      <c r="Q86" s="1" t="n">
        <f aca="false">IF(AND(G86&gt;=0.422,B86&lt;3.25,F86&lt;1.5),1.25,IF(AND(G86&gt;=0.082,G86&lt;0.125,F86&gt;=1.5),6.7,IF(AND(G86&lt;0.251,G86&lt;0.422,B86&lt;3.25,F86&lt;1.5),1.38,IF(AND(G86&gt;=0.251,G86&lt;0.422,B86&lt;3.25,F86&lt;1.5),1.55,IF(AND(G86&gt;=0.385,G86&lt;0.633,B86&gt;=3.25,F86&lt;1.5),1.367,IF(AND(B86&lt;3.35,G86&gt;=0.633,B86&gt;=3.25,F86&lt;1.5),1.7,IF(AND(A86&lt;5.85,G86&lt;0.082,G86&lt;0.125,F86&gt;=1.5),4.5,IF(AND(F86&gt;=2.5,D86&lt;1.6,G86&gt;=0.125,F86&gt;=1.5),5.05,IF(AND(H86&gt;=16.774,D86&gt;=1.6,G86&gt;=0.125,F86&gt;=1.5),6.4,IF(AND(D86&gt;=0.5,G86&lt;0.385,G86&lt;0.633,B86&gt;=3.25,F86&lt;1.5),1.6,IF(AND(B86&lt;3.6,B86&gt;=3.35,G86&gt;=0.633,B86&gt;=3.25,F86&lt;1.5),1.55,IF(AND(B86&gt;=3.6,B86&gt;=3.35,G86&gt;=0.633,B86&gt;=3.25,F86&lt;1.5),1.6,IF(AND(D86&lt;1.65,A86&gt;=5.85,G86&lt;0.082,G86&lt;0.125,F86&gt;=1.5),4.7,IF(AND(A86&lt;5.3,F86&lt;2.5,D86&lt;1.6,G86&gt;=0.125,F86&gt;=1.5),3.15,IF(AND(B86&gt;=3.2,H86&lt;16.774,D86&gt;=1.6,G86&gt;=0.125,F86&gt;=1.5),5.675,IF(AND(H86&lt;11.767,D86&lt;0.5,G86&lt;0.385,G86&lt;0.633,B86&gt;=3.25,F86&lt;1.5),1.5,IF(AND(H86&gt;=11.767,D86&lt;0.5,G86&lt;0.385,G86&lt;0.633,B86&gt;=3.25,F86&lt;1.5),1.367,IF(AND(H86&lt;8.367,D86&gt;=1.65,A86&gt;=5.85,G86&lt;0.082,G86&lt;0.125,F86&gt;=1.5),5.7,IF(AND(H86&gt;=8.367,D86&gt;=1.65,A86&gt;=5.85,G86&lt;0.082,G86&lt;0.125,F86&gt;=1.5),5.575,IF(AND(A86&gt;=7.1,B86&lt;3.2,H86&lt;16.774,D86&gt;=1.6,G86&gt;=0.125,F86&gt;=1.5),6.3,IF(AND(H86&gt;=15.395,B86&lt;2.85,A86&gt;=5.3,F86&lt;2.5,D86&lt;1.6,G86&gt;=0.125,F86&gt;=1.5),4.8,IF(AND(H86&lt;8.486,B86&gt;=2.85,A86&gt;=5.3,F86&lt;2.5,D86&lt;1.6,G86&gt;=0.125,F86&gt;=1.5),3.85,IF(AND(D86&gt;=2.1,A86&lt;7.1,B86&lt;3.2,H86&lt;16.774,D86&gt;=1.6,G86&gt;=0.125,F86&gt;=1.5),5.5,IF(AND(B86&gt;=2.75,H86&lt;15.395,B86&lt;2.85,A86&gt;=5.3,F86&lt;2.5,D86&lt;1.6,G86&gt;=0.125,F86&gt;=1.5),4.489,IF(AND(H86&gt;=15.168,H86&gt;=8.486,B86&gt;=2.85,A86&gt;=5.3,F86&lt;2.5,D86&lt;1.6,G86&gt;=0.125,F86&gt;=1.5),4.7,IF(AND(G86&gt;=0.519,D86&lt;2.1,A86&lt;7.1,B86&lt;3.2,H86&lt;16.774,D86&gt;=1.6,G86&gt;=0.125,F86&gt;=1.5),4.925,IF(AND(G86&gt;=0.897,B86&lt;2.75,H86&lt;15.395,B86&lt;2.85,A86&gt;=5.3,F86&lt;2.5,D86&lt;1.6,G86&gt;=0.125,F86&gt;=1.5),4.567,IF(AND(A86&lt;5.65,H86&lt;15.168,H86&gt;=8.486,B86&gt;=2.85,A86&gt;=5.3,F86&lt;2.5,D86&lt;1.6,G86&gt;=0.125,F86&gt;=1.5),4.5,IF(AND(G86&lt;0.23,G86&lt;0.519,D86&lt;2.1,A86&lt;7.1,B86&lt;3.2,H86&lt;16.774,D86&gt;=1.6,G86&gt;=0.125,F86&gt;=1.5),5,IF(AND(A86&lt;5.9,G86&lt;0.897,B86&lt;2.75,H86&lt;15.395,B86&lt;2.85,A86&gt;=5.3,F86&lt;2.5,D86&lt;1.6,G86&gt;=0.125,F86&gt;=1.5),4.1,IF(AND(A86&gt;=5.9,G86&lt;0.897,B86&lt;2.75,H86&lt;15.395,B86&lt;2.85,A86&gt;=5.3,F86&lt;2.5,D86&lt;1.6,G86&gt;=0.125,F86&gt;=1.5),4.5,IF(AND(A86&lt;6.05,A86&gt;=5.65,H86&lt;15.168,H86&gt;=8.486,B86&gt;=2.85,A86&gt;=5.3,F86&lt;2.5,D86&lt;1.6,G86&gt;=0.125,F86&gt;=1.5),4.2,IF(AND(A86&gt;=6.05,A86&gt;=5.65,H86&lt;15.168,H86&gt;=8.486,B86&gt;=2.85,A86&gt;=5.3,F86&lt;2.5,D86&lt;1.6,G86&gt;=0.125,F86&gt;=1.5),4.35,IF(AND(D86&lt;1.95,G86&gt;=0.23,G86&lt;0.519,D86&lt;2.1,A86&lt;7.1,B86&lt;3.2,H86&lt;16.774,D86&gt;=1.6,G86&gt;=0.125,F86&gt;=1.5),5.3,IF(AND(D86&gt;=1.95,G86&gt;=0.23,G86&lt;0.519,D86&lt;2.1,A86&lt;7.1,B86&lt;3.2,H86&lt;16.774,D86&gt;=1.6,G86&gt;=0.125,F86&gt;=1.5),5.2,"shouldnthappen")))))))))))))))))))))))))))))))))))</f>
        <v>5.3</v>
      </c>
      <c r="R86" s="1" t="n">
        <f aca="false">IF(AND(G86&gt;=0.901,F86&lt;1.5),1.9,IF(AND(H86&lt;5.523,D86&lt;0.35,G86&lt;0.901,F86&lt;1.5),1,IF(AND(B86&lt;3.6,D86&gt;=0.35,G86&lt;0.901,F86&lt;1.5),1.575,IF(AND(B86&gt;=3.6,D86&gt;=0.35,G86&lt;0.901,F86&lt;1.5),1.5,IF(AND(G86&gt;=0.837,D86&lt;1.15,D86&lt;1.45,F86&gt;=1.5),3,IF(AND(G86&gt;=0.66,D86&gt;=1.15,D86&lt;1.45,F86&gt;=1.5),4,IF(AND(F86&gt;=2.5,D86&lt;1.55,D86&gt;=1.45,F86&gt;=1.5),5.025,IF(AND(F86&lt;2.5,D86&gt;=1.55,D86&gt;=1.45,F86&gt;=1.5),4.933,IF(AND(B86&lt;2.45,G86&lt;0.837,D86&lt;1.15,D86&lt;1.45,F86&gt;=1.5),3.3,IF(AND(B86&gt;=2.45,G86&lt;0.837,D86&lt;1.15,D86&lt;1.45,F86&gt;=1.5),3.86,IF(AND(B86&gt;=3.05,F86&lt;2.5,D86&lt;1.55,D86&gt;=1.45,F86&gt;=1.5),4.8,IF(AND(D86&gt;=2.45,F86&gt;=2.5,D86&gt;=1.55,D86&gt;=1.45,F86&gt;=1.5),5.875,IF(AND(H86&lt;13.187,G86&lt;0.217,H86&gt;=5.523,D86&lt;0.35,G86&lt;0.901,F86&lt;1.5),1.4,IF(AND(H86&gt;=13.187,G86&lt;0.217,H86&gt;=5.523,D86&lt;0.35,G86&lt;0.901,F86&lt;1.5),1.5,IF(AND(G86&lt;0.33,G86&gt;=0.217,H86&gt;=5.523,D86&lt;0.35,G86&lt;0.901,F86&lt;1.5),1.28,IF(AND(A86&lt;6.05,D86&lt;1.35,G86&lt;0.66,D86&gt;=1.15,D86&lt;1.45,F86&gt;=1.5),4.175,IF(AND(A86&gt;=6.05,D86&lt;1.35,G86&lt;0.66,D86&gt;=1.15,D86&lt;1.45,F86&gt;=1.5),4.3,IF(AND(A86&lt;5.65,D86&gt;=1.35,G86&lt;0.66,D86&gt;=1.15,D86&lt;1.45,F86&gt;=1.5),3.9,IF(AND(A86&gt;=5.65,D86&gt;=1.35,G86&lt;0.66,D86&gt;=1.15,D86&lt;1.45,F86&gt;=1.5),4.52,IF(AND(A86&lt;6.25,B86&lt;3.05,F86&lt;2.5,D86&lt;1.55,D86&gt;=1.45,F86&gt;=1.5),4.5,IF(AND(A86&gt;=6.25,B86&lt;3.05,F86&lt;2.5,D86&lt;1.55,D86&gt;=1.45,F86&gt;=1.5),4.675,IF(AND(A86&gt;=7.25,D86&lt;2.45,F86&gt;=2.5,D86&gt;=1.55,D86&gt;=1.45,F86&gt;=1.5),6.433,IF(AND(D86&gt;=0.25,G86&gt;=0.33,G86&gt;=0.217,H86&gt;=5.523,D86&lt;0.35,G86&lt;0.901,F86&lt;1.5),1.4,IF(AND(A86&lt;6.15,A86&lt;7.25,D86&lt;2.45,F86&gt;=2.5,D86&gt;=1.55,D86&gt;=1.45,F86&gt;=1.5),5.025,IF(AND(H86&lt;6.439,D86&lt;0.25,G86&gt;=0.33,G86&gt;=0.217,H86&gt;=5.523,D86&lt;0.35,G86&lt;0.901,F86&lt;1.5),1.5,IF(AND(H86&gt;=6.439,D86&lt;0.25,G86&gt;=0.33,G86&gt;=0.217,H86&gt;=5.523,D86&lt;0.35,G86&lt;0.901,F86&lt;1.5),1.38,IF(AND(H86&gt;=13.711,A86&gt;=6.15,A86&lt;7.25,D86&lt;2.45,F86&gt;=2.5,D86&gt;=1.55,D86&gt;=1.45,F86&gt;=1.5),5.68,IF(AND(B86&gt;=3.3,H86&lt;13.711,A86&gt;=6.15,A86&lt;7.25,D86&lt;2.45,F86&gt;=2.5,D86&gt;=1.55,D86&gt;=1.45,F86&gt;=1.5),5.6,IF(AND(G86&lt;0.093,B86&lt;3.3,H86&lt;13.711,A86&gt;=6.15,A86&lt;7.25,D86&lt;2.45,F86&gt;=2.5,D86&gt;=1.55,D86&gt;=1.45,F86&gt;=1.5),5.56,IF(AND(D86&lt;1.95,G86&gt;=0.093,B86&lt;3.3,H86&lt;13.711,A86&gt;=6.15,A86&lt;7.25,D86&lt;2.45,F86&gt;=2.5,D86&gt;=1.55,D86&gt;=1.45,F86&gt;=1.5),5.3,IF(AND(B86&lt;3.15,D86&gt;=1.95,G86&gt;=0.093,B86&lt;3.3,H86&lt;13.711,A86&gt;=6.15,A86&lt;7.25,D86&lt;2.45,F86&gt;=2.5,D86&gt;=1.55,D86&gt;=1.45,F86&gt;=1.5),5.1,IF(AND(B86&gt;=3.15,D86&gt;=1.95,G86&gt;=0.093,B86&lt;3.3,H86&lt;13.711,A86&gt;=6.15,A86&lt;7.25,D86&lt;2.45,F86&gt;=2.5,D86&gt;=1.55,D86&gt;=1.45,F86&gt;=1.5),5.15,"shouldnthappen"))))))))))))))))))))))))))))))))</f>
        <v>4.933</v>
      </c>
      <c r="S86" s="1" t="n">
        <f aca="false">IF(AND(G86&gt;=0.859,D86&gt;=0.35,F86&lt;1.5),1.9,IF(AND(D86&lt;1.75,F86&gt;=2.5,F86&gt;=1.5),4.867,IF(AND(H86&lt;8.42,A86&lt;5.05,D86&lt;0.35,F86&lt;1.5),1.42,IF(AND(H86&gt;=14.877,A86&gt;=5.05,D86&lt;0.35,F86&lt;1.5),1.3,IF(AND(B86&lt;3.35,G86&lt;0.859,D86&gt;=0.35,F86&lt;1.5),1.7,IF(AND(B86&gt;=3.35,G86&lt;0.859,D86&gt;=0.35,F86&lt;1.5),1.5,IF(AND(A86&gt;=6.05,B86&lt;2.75,F86&lt;2.5,F86&gt;=1.5),4.733,IF(AND(G86&gt;=0.68,B86&gt;=2.75,F86&lt;2.5,F86&gt;=1.5),4.025,IF(AND(H86&gt;=16.284,D86&gt;=1.75,F86&gt;=2.5,F86&gt;=1.5),6.6,IF(AND(A86&lt;4.35,H86&gt;=8.42,A86&lt;5.05,D86&lt;0.35,F86&lt;1.5),1.1,IF(AND(G86&gt;=0.948,H86&lt;14.877,A86&gt;=5.05,D86&lt;0.35,F86&lt;1.5),1.7,IF(AND(A86&lt;5.3,A86&lt;6.05,B86&lt;2.75,F86&lt;2.5,F86&gt;=1.5),3,IF(AND(H86&gt;=15.168,G86&lt;0.68,B86&gt;=2.75,F86&lt;2.5,F86&gt;=1.5),4.75,IF(AND(H86&gt;=14.005,A86&gt;=4.35,H86&gt;=8.42,A86&lt;5.05,D86&lt;0.35,F86&lt;1.5),1.375,IF(AND(A86&gt;=5.55,G86&lt;0.948,H86&lt;14.877,A86&gt;=5.05,D86&lt;0.35,F86&lt;1.5),1.7,IF(AND(H86&lt;12.363,A86&gt;=5.3,A86&lt;6.05,B86&lt;2.75,F86&lt;2.5,F86&gt;=1.5),3.825,IF(AND(H86&gt;=12.363,A86&gt;=5.3,A86&lt;6.05,B86&lt;2.75,F86&lt;2.5,F86&gt;=1.5),4.033,IF(AND(H86&gt;=14.508,H86&lt;15.168,G86&lt;0.68,B86&gt;=2.75,F86&lt;2.5,F86&gt;=1.5),4.2,IF(AND(D86&gt;=2.35,D86&gt;=2.2,H86&lt;16.284,D86&gt;=1.75,F86&gt;=2.5,F86&gt;=1.5),5.267,IF(AND(G86&lt;0.231,H86&lt;14.005,A86&gt;=4.35,H86&gt;=8.42,A86&lt;5.05,D86&lt;0.35,F86&lt;1.5),1.4,IF(AND(H86&gt;=14.494,A86&lt;5.55,G86&lt;0.948,H86&lt;14.877,A86&gt;=5.05,D86&lt;0.35,F86&lt;1.5),1.6,IF(AND(A86&lt;6.1,H86&lt;14.508,H86&lt;15.168,G86&lt;0.68,B86&gt;=2.75,F86&lt;2.5,F86&gt;=1.5),4.5,IF(AND(A86&lt;6.1,H86&lt;11.8,D86&lt;2.2,H86&lt;16.284,D86&gt;=1.75,F86&gt;=2.5,F86&gt;=1.5),4.95,IF(AND(A86&gt;=6.1,H86&lt;11.8,D86&lt;2.2,H86&lt;16.284,D86&gt;=1.75,F86&gt;=2.5,F86&gt;=1.5),5.333,IF(AND(B86&lt;2.75,H86&gt;=11.8,D86&lt;2.2,H86&lt;16.284,D86&gt;=1.75,F86&gt;=2.5,F86&gt;=1.5),5.1,IF(AND(B86&gt;=3.15,D86&lt;2.35,D86&gt;=2.2,H86&lt;16.284,D86&gt;=1.75,F86&gt;=2.5,F86&gt;=1.5),5.5,IF(AND(B86&gt;=3.35,G86&gt;=0.231,H86&lt;14.005,A86&gt;=4.35,H86&gt;=8.42,A86&lt;5.05,D86&lt;0.35,F86&lt;1.5),1.3,IF(AND(H86&lt;13.869,H86&lt;14.494,A86&lt;5.55,G86&lt;0.948,H86&lt;14.877,A86&gt;=5.05,D86&lt;0.35,F86&lt;1.5),1.5,IF(AND(H86&gt;=13.869,H86&lt;14.494,A86&lt;5.55,G86&lt;0.948,H86&lt;14.877,A86&gt;=5.05,D86&lt;0.35,F86&lt;1.5),1.4,IF(AND(G86&lt;0.636,A86&gt;=6.1,H86&lt;14.508,H86&lt;15.168,G86&lt;0.68,B86&gt;=2.75,F86&lt;2.5,F86&gt;=1.5),4.68,IF(AND(G86&gt;=0.636,A86&gt;=6.1,H86&lt;14.508,H86&lt;15.168,G86&lt;0.68,B86&gt;=2.75,F86&lt;2.5,F86&gt;=1.5),4.4,IF(AND(B86&lt;2.85,B86&gt;=2.75,H86&gt;=11.8,D86&lt;2.2,H86&lt;16.284,D86&gt;=1.75,F86&gt;=2.5,F86&gt;=1.5),6.7,IF(AND(H86&lt;10.626,B86&lt;3.15,D86&lt;2.35,D86&gt;=2.2,H86&lt;16.284,D86&gt;=1.75,F86&gt;=2.5,F86&gt;=1.5),5.1,IF(AND(H86&gt;=10.626,B86&lt;3.15,D86&lt;2.35,D86&gt;=2.2,H86&lt;16.284,D86&gt;=1.75,F86&gt;=2.5,F86&gt;=1.5),5.2,IF(AND(G86&lt;0.378,B86&lt;3.35,G86&gt;=0.231,H86&lt;14.005,A86&gt;=4.35,H86&gt;=8.42,A86&lt;5.05,D86&lt;0.35,F86&lt;1.5),1.2,IF(AND(G86&gt;=0.378,B86&lt;3.35,G86&gt;=0.231,H86&lt;14.005,A86&gt;=4.35,H86&gt;=8.42,A86&lt;5.05,D86&lt;0.35,F86&lt;1.5),1.3,IF(AND(A86&lt;6.2,B86&gt;=2.85,B86&gt;=2.75,H86&gt;=11.8,D86&lt;2.2,H86&lt;16.284,D86&gt;=1.75,F86&gt;=2.5,F86&gt;=1.5),4.9,IF(AND(G86&lt;0.388,A86&gt;=6.2,B86&gt;=2.85,B86&gt;=2.75,H86&gt;=11.8,D86&lt;2.2,H86&lt;16.284,D86&gt;=1.75,F86&gt;=2.5,F86&gt;=1.5),5.52,IF(AND(G86&gt;=0.388,A86&gt;=6.2,B86&gt;=2.85,B86&gt;=2.75,H86&gt;=11.8,D86&lt;2.2,H86&lt;16.284,D86&gt;=1.75,F86&gt;=2.5,F86&gt;=1.5),5.7,"shouldnthappen")))))))))))))))))))))))))))))))))))))))</f>
        <v>3.825</v>
      </c>
      <c r="T86" s="1" t="n">
        <f aca="false">IF(AND(D86&gt;=0.8,A86&lt;5.45),3.7,IF(AND(D86&gt;=0.35,D86&lt;0.8,A86&lt;5.45),1.56,IF(AND(G86&lt;0.164,F86&lt;2.5,A86&gt;=5.45),1.6,IF(AND(H86&gt;=16.718,F86&gt;=2.5,A86&gt;=5.45),6.4,IF(AND(G86&gt;=0.719,H86&lt;16.718,F86&gt;=2.5,A86&gt;=5.45),5.05,IF(AND(A86&lt;4.35,A86&lt;5.05,D86&lt;0.35,D86&lt;0.8,A86&lt;5.45),1.1,IF(AND(H86&gt;=14.494,A86&gt;=5.05,D86&lt;0.35,D86&lt;0.8,A86&lt;5.45),1.6,IF(AND(G86&lt;0.338,D86&lt;1.25,G86&gt;=0.164,F86&lt;2.5,A86&gt;=5.45),4.1,IF(AND(H86&lt;8.397,D86&gt;=1.25,G86&gt;=0.164,F86&lt;2.5,A86&gt;=5.45),4,IF(AND(H86&lt;11.031,H86&lt;14.494,A86&gt;=5.05,D86&lt;0.35,D86&lt;0.8,A86&lt;5.45),1.5,IF(AND(H86&gt;=11.031,H86&lt;14.494,A86&gt;=5.05,D86&lt;0.35,D86&lt;0.8,A86&lt;5.45),1.44,IF(AND(B86&lt;2.65,H86&gt;=8.397,D86&gt;=1.25,G86&gt;=0.164,F86&lt;2.5,A86&gt;=5.45),4.767,IF(AND(H86&lt;7.388,G86&lt;0.487,G86&lt;0.719,H86&lt;16.718,F86&gt;=2.5,A86&gt;=5.45),5.067,IF(AND(G86&lt;0.533,G86&gt;=0.487,G86&lt;0.719,H86&lt;16.718,F86&gt;=2.5,A86&gt;=5.45),5.8,IF(AND(G86&gt;=0.533,G86&gt;=0.487,G86&lt;0.719,H86&lt;16.718,F86&gt;=2.5,A86&gt;=5.45),5.86,IF(AND(B86&lt;3.25,A86&gt;=4.95,A86&gt;=4.35,A86&lt;5.05,D86&lt;0.35,D86&lt;0.8,A86&lt;5.45),1.2,IF(AND(A86&lt;5.6,H86&lt;11.218,G86&gt;=0.338,D86&lt;1.25,G86&gt;=0.164,F86&lt;2.5,A86&gt;=5.45),3.7,IF(AND(A86&gt;=5.6,H86&lt;11.218,G86&gt;=0.338,D86&lt;1.25,G86&gt;=0.164,F86&lt;2.5,A86&gt;=5.45),3.5,IF(AND(H86&lt;12.668,H86&gt;=11.218,G86&gt;=0.338,D86&lt;1.25,G86&gt;=0.164,F86&lt;2.5,A86&gt;=5.45),3.9,IF(AND(H86&gt;=12.668,H86&gt;=11.218,G86&gt;=0.338,D86&lt;1.25,G86&gt;=0.164,F86&lt;2.5,A86&gt;=5.45),4,IF(AND(H86&gt;=15.705,B86&gt;=2.65,H86&gt;=8.397,D86&gt;=1.25,G86&gt;=0.164,F86&lt;2.5,A86&gt;=5.45),4.8,IF(AND(B86&lt;2.75,H86&gt;=7.388,G86&lt;0.487,G86&lt;0.719,H86&lt;16.718,F86&gt;=2.5,A86&gt;=5.45),5.26,IF(AND(B86&lt;2.95,A86&lt;4.5,A86&lt;4.95,A86&gt;=4.35,A86&lt;5.05,D86&lt;0.35,D86&lt;0.8,A86&lt;5.45),1.4,IF(AND(B86&gt;=2.95,A86&lt;4.5,A86&lt;4.95,A86&gt;=4.35,A86&lt;5.05,D86&lt;0.35,D86&lt;0.8,A86&lt;5.45),1.3,IF(AND(H86&gt;=13.924,A86&gt;=4.5,A86&lt;4.95,A86&gt;=4.35,A86&lt;5.05,D86&lt;0.35,D86&lt;0.8,A86&lt;5.45),1.5,IF(AND(G86&lt;0.252,B86&gt;=3.25,A86&gt;=4.95,A86&gt;=4.35,A86&lt;5.05,D86&lt;0.35,D86&lt;0.8,A86&lt;5.45),1.4,IF(AND(G86&gt;=0.252,B86&gt;=3.25,A86&gt;=4.95,A86&gt;=4.35,A86&lt;5.05,D86&lt;0.35,D86&lt;0.8,A86&lt;5.45),1.32,IF(AND(G86&gt;=0.473,H86&lt;15.705,B86&gt;=2.65,H86&gt;=8.397,D86&gt;=1.25,G86&gt;=0.164,F86&lt;2.5,A86&gt;=5.45),4.7,IF(AND(B86&gt;=3.15,B86&gt;=2.75,H86&gt;=7.388,G86&lt;0.487,G86&lt;0.719,H86&lt;16.718,F86&gt;=2.5,A86&gt;=5.45),5.7,IF(AND(B86&lt;3.15,H86&lt;13.924,A86&gt;=4.5,A86&lt;4.95,A86&gt;=4.35,A86&lt;5.05,D86&lt;0.35,D86&lt;0.8,A86&lt;5.45),1.433,IF(AND(B86&gt;=3.15,H86&lt;13.924,A86&gt;=4.5,A86&lt;4.95,A86&gt;=4.35,A86&lt;5.05,D86&lt;0.35,D86&lt;0.8,A86&lt;5.45),1.4,IF(AND(H86&gt;=14.81,G86&lt;0.473,H86&lt;15.705,B86&gt;=2.65,H86&gt;=8.397,D86&gt;=1.25,G86&gt;=0.164,F86&lt;2.5,A86&gt;=5.45),4.2,IF(AND(A86&lt;6.65,B86&lt;3.15,B86&gt;=2.75,H86&gt;=7.388,G86&lt;0.487,G86&lt;0.719,H86&lt;16.718,F86&gt;=2.5,A86&gt;=5.45),5.6,IF(AND(A86&gt;=6.65,B86&lt;3.15,B86&gt;=2.75,H86&gt;=7.388,G86&lt;0.487,G86&lt;0.719,H86&lt;16.718,F86&gt;=2.5,A86&gt;=5.45),5.4,IF(AND(A86&lt;6.15,H86&lt;14.81,G86&lt;0.473,H86&lt;15.705,B86&gt;=2.65,H86&gt;=8.397,D86&gt;=1.25,G86&gt;=0.164,F86&lt;2.5,A86&gt;=5.45),4.5,IF(AND(A86&gt;=6.15,H86&lt;14.81,G86&lt;0.473,H86&lt;15.705,B86&gt;=2.65,H86&gt;=8.397,D86&gt;=1.25,G86&gt;=0.164,F86&lt;2.5,A86&gt;=5.45),4.4,"shouldnthappen"))))))))))))))))))))))))))))))))))))</f>
        <v>4</v>
      </c>
      <c r="U86" s="1" t="n">
        <f aca="false">IF(AND(G86&gt;=0.934,F86&lt;1.5),1.7,IF(AND(D86&lt;0.15,D86&lt;0.25,G86&lt;0.934,F86&lt;1.5),1.38,IF(AND(H86&gt;=14.379,D86&gt;=0.25,G86&lt;0.934,F86&lt;1.5),1.7,IF(AND(A86&lt;5.3,D86&lt;1.35,F86&lt;2.5,F86&gt;=1.5),3.15,IF(AND(H86&lt;7.148,D86&gt;=1.35,F86&lt;2.5,F86&gt;=1.5),3.9,IF(AND(G86&lt;0.352,A86&lt;6.15,F86&gt;=2.5,F86&gt;=1.5),4.5,IF(AND(G86&gt;=0.352,A86&lt;6.15,F86&gt;=2.5,F86&gt;=1.5),4.92,IF(AND(B86&lt;2.85,A86&gt;=6.15,F86&gt;=2.5,F86&gt;=1.5),6.2,IF(AND(D86&gt;=0.45,H86&lt;14.379,D86&gt;=0.25,G86&lt;0.934,F86&lt;1.5),1.65,IF(AND(G86&gt;=0.857,A86&gt;=5.3,D86&lt;1.35,F86&lt;2.5,F86&gt;=1.5),4.3,IF(AND(A86&gt;=7.25,B86&gt;=2.85,A86&gt;=6.15,F86&gt;=2.5,F86&gt;=1.5),6.425,IF(AND(H86&lt;9.499,A86&lt;5.05,D86&gt;=0.15,D86&lt;0.25,G86&lt;0.934,F86&lt;1.5),1.4,IF(AND(A86&gt;=5.45,A86&gt;=5.05,D86&gt;=0.15,D86&lt;0.25,G86&lt;0.934,F86&lt;1.5),1.3,IF(AND(B86&gt;=4.15,D86&lt;0.45,H86&lt;14.379,D86&gt;=0.25,G86&lt;0.934,F86&lt;1.5),1.5,IF(AND(A86&gt;=5.75,G86&lt;0.857,A86&gt;=5.3,D86&lt;1.35,F86&lt;2.5,F86&gt;=1.5),4.02,IF(AND(A86&lt;6.65,G86&lt;0.333,H86&gt;=7.148,D86&gt;=1.35,F86&lt;2.5,F86&gt;=1.5),4.475,IF(AND(A86&gt;=6.65,G86&lt;0.333,H86&gt;=7.148,D86&gt;=1.35,F86&lt;2.5,F86&gt;=1.5),4.8,IF(AND(D86&gt;=1.45,G86&gt;=0.333,H86&gt;=7.148,D86&gt;=1.35,F86&lt;2.5,F86&gt;=1.5),4.85,IF(AND(G86&gt;=0.861,A86&lt;7.25,B86&gt;=2.85,A86&gt;=6.15,F86&gt;=2.5,F86&gt;=1.5),5.2,IF(AND(G86&lt;0.571,H86&gt;=9.499,A86&lt;5.05,D86&gt;=0.15,D86&lt;0.25,G86&lt;0.934,F86&lt;1.5),1.2,IF(AND(G86&gt;=0.571,H86&gt;=9.499,A86&lt;5.05,D86&gt;=0.15,D86&lt;0.25,G86&lt;0.934,F86&lt;1.5),1.3,IF(AND(H86&lt;9.283,A86&lt;5.45,A86&gt;=5.05,D86&gt;=0.15,D86&lt;0.25,G86&lt;0.934,F86&lt;1.5),1.5,IF(AND(H86&gt;=9.283,A86&lt;5.45,A86&gt;=5.05,D86&gt;=0.15,D86&lt;0.25,G86&lt;0.934,F86&lt;1.5),1.425,IF(AND(A86&lt;4.9,B86&lt;4.15,D86&lt;0.45,H86&lt;14.379,D86&gt;=0.25,G86&lt;0.934,F86&lt;1.5),1.4,IF(AND(A86&gt;=4.9,B86&lt;4.15,D86&lt;0.45,H86&lt;14.379,D86&gt;=0.25,G86&lt;0.934,F86&lt;1.5),1.325,IF(AND(G86&lt;0.572,A86&lt;5.75,G86&lt;0.857,A86&gt;=5.3,D86&lt;1.35,F86&lt;2.5,F86&gt;=1.5),3.65,IF(AND(G86&gt;=0.572,A86&lt;5.75,G86&lt;0.857,A86&gt;=5.3,D86&lt;1.35,F86&lt;2.5,F86&gt;=1.5),3.9,IF(AND(A86&lt;6.75,D86&lt;1.45,G86&gt;=0.333,H86&gt;=7.148,D86&gt;=1.35,F86&lt;2.5,F86&gt;=1.5),4.4,IF(AND(A86&gt;=6.75,D86&lt;1.45,G86&gt;=0.333,H86&gt;=7.148,D86&gt;=1.35,F86&lt;2.5,F86&gt;=1.5),4.78,IF(AND(A86&lt;6.6,B86&lt;3.25,G86&lt;0.861,A86&lt;7.25,B86&gt;=2.85,A86&gt;=6.15,F86&gt;=2.5,F86&gt;=1.5),5.333,IF(AND(H86&lt;11.461,B86&gt;=3.25,G86&lt;0.861,A86&lt;7.25,B86&gt;=2.85,A86&gt;=6.15,F86&gt;=2.5,F86&gt;=1.5),6.025,IF(AND(H86&gt;=11.461,B86&gt;=3.25,G86&lt;0.861,A86&lt;7.25,B86&gt;=2.85,A86&gt;=6.15,F86&gt;=2.5,F86&gt;=1.5),5.667,IF(AND(H86&gt;=14.564,A86&gt;=6.6,B86&lt;3.25,G86&lt;0.861,A86&lt;7.25,B86&gt;=2.85,A86&gt;=6.15,F86&gt;=2.5,F86&gt;=1.5),5.4,IF(AND(D86&gt;=2.35,H86&lt;14.564,A86&gt;=6.6,B86&lt;3.25,G86&lt;0.861,A86&lt;7.25,B86&gt;=2.85,A86&gt;=6.15,F86&gt;=2.5,F86&gt;=1.5),5.6,IF(AND(A86&lt;6.85,D86&lt;2.35,H86&lt;14.564,A86&gt;=6.6,B86&lt;3.25,G86&lt;0.861,A86&lt;7.25,B86&gt;=2.85,A86&gt;=6.15,F86&gt;=2.5,F86&gt;=1.5),5.9,IF(AND(A86&gt;=6.85,D86&lt;2.35,H86&lt;14.564,A86&gt;=6.6,B86&lt;3.25,G86&lt;0.861,A86&lt;7.25,B86&gt;=2.85,A86&gt;=6.15,F86&gt;=2.5,F86&gt;=1.5),5.78,"shouldnthappen"))))))))))))))))))))))))))))))))))))</f>
        <v>4.85</v>
      </c>
      <c r="V86" s="1" t="n">
        <f aca="false">IF(AND(H86&lt;5.748,A86&lt;5.05,D86&lt;0.75),1,IF(AND(B86&lt;3.15,H86&gt;=5.748,A86&lt;5.05,D86&lt;0.75),1.475,IF(AND(G86&gt;=0.801,D86&lt;0.25,A86&gt;=5.05,D86&lt;0.75),1.7,IF(AND(D86&gt;=0.45,D86&gt;=0.25,A86&gt;=5.05,D86&lt;0.75),1.7,IF(AND(B86&lt;2.35,F86&lt;2.5,B86&lt;2.75,D86&gt;=0.75),4.16,IF(AND(D86&lt;1.75,F86&gt;=2.5,B86&lt;2.75,D86&gt;=0.75),4.875,IF(AND(D86&gt;=1.75,F86&gt;=2.5,B86&lt;2.75,D86&gt;=0.75),5.333,IF(AND(H86&gt;=16.284,D86&gt;=1.55,B86&gt;=2.75,D86&gt;=0.75),6.6,IF(AND(H86&gt;=14.144,B86&gt;=3.15,H86&gt;=5.748,A86&lt;5.05,D86&lt;0.75),1.3,IF(AND(A86&lt;5.45,G86&lt;0.801,D86&lt;0.25,A86&gt;=5.05,D86&lt;0.75),1.5,IF(AND(A86&gt;=5.45,G86&lt;0.801,D86&lt;0.25,A86&gt;=5.05,D86&lt;0.75),1.34,IF(AND(B86&lt;3.75,D86&lt;0.45,D86&gt;=0.25,A86&gt;=5.05,D86&lt;0.75),1.467,IF(AND(B86&gt;=3.75,D86&lt;0.45,D86&gt;=0.25,A86&gt;=5.05,D86&lt;0.75),1.767,IF(AND(G86&gt;=0.896,B86&gt;=2.35,F86&lt;2.5,B86&lt;2.75,D86&gt;=0.75),4.9,IF(AND(H86&lt;15.504,D86&lt;1.35,D86&lt;1.55,B86&gt;=2.75,D86&gt;=0.75),4.2,IF(AND(H86&gt;=15.504,D86&lt;1.35,D86&lt;1.55,B86&gt;=2.75,D86&gt;=0.75),4.6,IF(AND(H86&lt;9.767,D86&gt;=1.35,D86&lt;1.55,B86&gt;=2.75,D86&gt;=0.75),5.1,IF(AND(A86&lt;4.5,H86&lt;14.144,B86&gt;=3.15,H86&gt;=5.748,A86&lt;5.05,D86&lt;0.75),1.3,IF(AND(A86&gt;=4.5,H86&lt;14.144,B86&gt;=3.15,H86&gt;=5.748,A86&lt;5.05,D86&lt;0.75),1.4,IF(AND(D86&gt;=1.15,G86&lt;0.896,B86&gt;=2.35,F86&lt;2.5,B86&lt;2.75,D86&gt;=0.75),4.04,IF(AND(B86&lt;2.9,H86&gt;=9.767,D86&gt;=1.35,D86&lt;1.55,B86&gt;=2.75,D86&gt;=0.75),4.8,IF(AND(D86&lt;1.7,A86&gt;=7.05,H86&lt;16.284,D86&gt;=1.55,B86&gt;=2.75,D86&gt;=0.75),5.8,IF(AND(D86&gt;=1.7,A86&gt;=7.05,H86&lt;16.284,D86&gt;=1.55,B86&gt;=2.75,D86&gt;=0.75),6.3,IF(AND(B86&lt;2.45,D86&lt;1.15,G86&lt;0.896,B86&gt;=2.35,F86&lt;2.5,B86&lt;2.75,D86&gt;=0.75),3.767,IF(AND(B86&gt;=2.45,D86&lt;1.15,G86&lt;0.896,B86&gt;=2.35,F86&lt;2.5,B86&lt;2.75,D86&gt;=0.75),3.167,IF(AND(B86&gt;=3.15,B86&gt;=2.9,H86&gt;=9.767,D86&gt;=1.35,D86&lt;1.55,B86&gt;=2.75,D86&gt;=0.75),4.7,IF(AND(D86&lt;1.9,D86&lt;2.05,A86&lt;7.05,H86&lt;16.284,D86&gt;=1.55,B86&gt;=2.75,D86&gt;=0.75),4.82,IF(AND(D86&gt;=1.9,D86&lt;2.05,A86&lt;7.05,H86&lt;16.284,D86&gt;=1.55,B86&gt;=2.75,D86&gt;=0.75),5.067,IF(AND(H86&lt;12.721,B86&lt;3.15,B86&gt;=2.9,H86&gt;=9.767,D86&gt;=1.35,D86&lt;1.55,B86&gt;=2.75,D86&gt;=0.75),4.5,IF(AND(H86&gt;=12.721,B86&lt;3.15,B86&gt;=2.9,H86&gt;=9.767,D86&gt;=1.35,D86&lt;1.55,B86&gt;=2.75,D86&gt;=0.75),4.433,IF(AND(H86&lt;9.525,G86&lt;0.364,D86&gt;=2.05,A86&lt;7.05,H86&lt;16.284,D86&gt;=1.55,B86&gt;=2.75,D86&gt;=0.75),5.1,IF(AND(A86&lt;6.25,G86&gt;=0.364,D86&gt;=2.05,A86&lt;7.05,H86&lt;16.284,D86&gt;=1.55,B86&gt;=2.75,D86&gt;=0.75),5.4,IF(AND(H86&lt;10.898,H86&gt;=9.525,G86&lt;0.364,D86&gt;=2.05,A86&lt;7.05,H86&lt;16.284,D86&gt;=1.55,B86&gt;=2.75,D86&gt;=0.75),5.6,IF(AND(H86&lt;8.711,A86&gt;=6.25,G86&gt;=0.364,D86&gt;=2.05,A86&lt;7.05,H86&lt;16.284,D86&gt;=1.55,B86&gt;=2.75,D86&gt;=0.75),5.7,IF(AND(H86&gt;=8.711,A86&gt;=6.25,G86&gt;=0.364,D86&gt;=2.05,A86&lt;7.05,H86&lt;16.284,D86&gt;=1.55,B86&gt;=2.75,D86&gt;=0.75),5.84,IF(AND(D86&lt;2.2,H86&gt;=10.898,H86&gt;=9.525,G86&lt;0.364,D86&gt;=2.05,A86&lt;7.05,H86&lt;16.284,D86&gt;=1.55,B86&gt;=2.75,D86&gt;=0.75),5.4,IF(AND(D86&gt;=2.2,H86&gt;=10.898,H86&gt;=9.525,G86&lt;0.364,D86&gt;=2.05,A86&lt;7.05,H86&lt;16.284,D86&gt;=1.55,B86&gt;=2.75,D86&gt;=0.75),5.3,"shouldnthappen")))))))))))))))))))))))))))))))))))))</f>
        <v>4.04</v>
      </c>
      <c r="W86" s="1" t="n">
        <f aca="false">IF(AND(H86&lt;6.926,D86&gt;=0.35,D86&lt;0.8),1.9,IF(AND(H86&gt;=6.926,D86&gt;=0.35,D86&lt;0.8),1.533,IF(AND(H86&lt;13.492,A86&lt;4.75,D86&lt;0.35,D86&lt;0.8),1.1,IF(AND(H86&gt;=13.492,A86&lt;4.75,D86&lt;0.35,D86&lt;0.8),1.375,IF(AND(B86&lt;2.75,A86&gt;=5.85,F86&lt;2.5,D86&gt;=0.8),4.833,IF(AND(B86&lt;3.3,A86&gt;=7.05,F86&gt;=2.5,D86&gt;=0.8),5.8,IF(AND(B86&gt;=3.3,A86&gt;=7.05,F86&gt;=2.5,D86&gt;=0.8),6.325,IF(AND(D86&gt;=0.25,A86&lt;5.05,A86&gt;=4.75,D86&lt;0.35,D86&lt;0.8),1.3,IF(AND(B86&lt;3.6,A86&gt;=5.05,A86&gt;=4.75,D86&lt;0.35,D86&lt;0.8),1.4,IF(AND(H86&lt;10.194,G86&lt;0.412,A86&lt;5.85,F86&lt;2.5,D86&gt;=0.8),4.133,IF(AND(H86&gt;=10.194,G86&lt;0.412,A86&lt;5.85,F86&lt;2.5,D86&gt;=0.8),4.5,IF(AND(A86&lt;5.35,G86&gt;=0.412,A86&lt;5.85,F86&lt;2.5,D86&gt;=0.8),3.15,IF(AND(A86&lt;6.2,B86&gt;=2.75,A86&gt;=5.85,F86&lt;2.5,D86&gt;=0.8),4.3,IF(AND(H86&lt;5.767,A86&lt;6.2,A86&lt;7.05,F86&gt;=2.5,D86&gt;=0.8),4.5,IF(AND(G86&gt;=0.861,A86&gt;=6.2,A86&lt;7.05,F86&gt;=2.5,D86&gt;=0.8),5.2,IF(AND(B86&lt;3.15,D86&lt;0.25,A86&lt;5.05,A86&gt;=4.75,D86&lt;0.35,D86&lt;0.8),1.55,IF(AND(A86&lt;5.45,B86&gt;=3.6,A86&gt;=5.05,A86&gt;=4.75,D86&lt;0.35,D86&lt;0.8),1.5,IF(AND(A86&gt;=5.45,B86&gt;=3.6,A86&gt;=5.05,A86&gt;=4.75,D86&lt;0.35,D86&lt;0.8),1.4,IF(AND(G86&gt;=0.772,A86&gt;=5.35,G86&gt;=0.412,A86&lt;5.85,F86&lt;2.5,D86&gt;=0.8),3.9,IF(AND(D86&gt;=1.45,A86&gt;=6.2,B86&gt;=2.75,A86&gt;=5.85,F86&lt;2.5,D86&gt;=0.8),4.775,IF(AND(G86&lt;0.5,H86&gt;=5.767,A86&lt;6.2,A86&lt;7.05,F86&gt;=2.5,D86&gt;=0.8),5.1,IF(AND(G86&gt;=0.5,H86&gt;=5.767,A86&lt;6.2,A86&lt;7.05,F86&gt;=2.5,D86&gt;=0.8),4.95,IF(AND(B86&gt;=3.25,G86&lt;0.861,A86&gt;=6.2,A86&lt;7.05,F86&gt;=2.5,D86&gt;=0.8),5.75,IF(AND(A86&lt;4.95,B86&gt;=3.15,D86&lt;0.25,A86&lt;5.05,A86&gt;=4.75,D86&lt;0.35,D86&lt;0.8),1.4,IF(AND(A86&lt;5.65,G86&lt;0.772,A86&gt;=5.35,G86&gt;=0.412,A86&lt;5.85,F86&lt;2.5,D86&gt;=0.8),3.6,IF(AND(A86&gt;=5.65,G86&lt;0.772,A86&gt;=5.35,G86&gt;=0.412,A86&lt;5.85,F86&lt;2.5,D86&gt;=0.8),3.5,IF(AND(B86&gt;=3.15,D86&lt;1.45,A86&gt;=6.2,B86&gt;=2.75,A86&gt;=5.85,F86&lt;2.5,D86&gt;=0.8),4.7,IF(AND(A86&gt;=6.65,B86&lt;3.25,G86&lt;0.861,A86&gt;=6.2,A86&lt;7.05,F86&gt;=2.5,D86&gt;=0.8),5.567,IF(AND(H86&lt;9.499,A86&gt;=4.95,B86&gt;=3.15,D86&lt;0.25,A86&lt;5.05,A86&gt;=4.75,D86&lt;0.35,D86&lt;0.8),1.4,IF(AND(H86&gt;=9.499,A86&gt;=4.95,B86&gt;=3.15,D86&lt;0.25,A86&lt;5.05,A86&gt;=4.75,D86&lt;0.35,D86&lt;0.8),1.2,IF(AND(G86&lt;0.765,B86&lt;3.15,D86&lt;1.45,A86&gt;=6.2,B86&gt;=2.75,A86&gt;=5.85,F86&lt;2.5,D86&gt;=0.8),4.4,IF(AND(G86&gt;=0.765,B86&lt;3.15,D86&lt;1.45,A86&gt;=6.2,B86&gt;=2.75,A86&gt;=5.85,F86&lt;2.5,D86&gt;=0.8),4.6,IF(AND(H86&lt;10.667,A86&lt;6.65,B86&lt;3.25,G86&lt;0.861,A86&gt;=6.2,A86&lt;7.05,F86&gt;=2.5,D86&gt;=0.8),5.167,IF(AND(G86&lt;0.627,H86&gt;=10.667,A86&lt;6.65,B86&lt;3.25,G86&lt;0.861,A86&gt;=6.2,A86&lt;7.05,F86&gt;=2.5,D86&gt;=0.8),5.64,IF(AND(G86&gt;=0.627,H86&gt;=10.667,A86&lt;6.65,B86&lt;3.25,G86&lt;0.861,A86&gt;=6.2,A86&lt;7.05,F86&gt;=2.5,D86&gt;=0.8),5.1,"shouldnthappen")))))))))))))))))))))))))))))))))))</f>
        <v>4.833</v>
      </c>
      <c r="X86" s="1" t="n">
        <f aca="false">IF(AND(B86&lt;3.05,H86&lt;6.697,A86&lt;5.45),4.1,IF(AND(B86&gt;=3.05,H86&lt;6.697,A86&lt;5.45),1.48,IF(AND(D86&lt;0.7,A86&lt;5.9,A86&gt;=5.45),1.4,IF(AND(A86&lt;4.35,B86&lt;3.3,H86&gt;=6.697,A86&lt;5.45),1.1,IF(AND(G86&lt;0.372,D86&gt;=0.7,A86&lt;5.9,A86&gt;=5.45),4.36,IF(AND(A86&gt;=4.9,A86&gt;=4.35,B86&lt;3.3,H86&gt;=6.697,A86&lt;5.45),1.6,IF(AND(H86&gt;=14.171,A86&lt;5.15,B86&gt;=3.3,H86&gt;=6.697,A86&lt;5.45),1.6,IF(AND(G86&lt;0.451,A86&gt;=5.15,B86&gt;=3.3,H86&gt;=6.697,A86&lt;5.45),1.367,IF(AND(G86&gt;=0.451,A86&gt;=5.15,B86&gt;=3.3,H86&gt;=6.697,A86&lt;5.45),1.5,IF(AND(G86&lt;0.332,D86&lt;1.45,F86&lt;2.5,A86&gt;=5.9,A86&gt;=5.45),4.35,IF(AND(A86&lt;6.15,D86&gt;=1.45,F86&lt;2.5,A86&gt;=5.9,A86&gt;=5.45),5.1,IF(AND(D86&gt;=2.4,G86&lt;0.432,F86&gt;=2.5,A86&gt;=5.9,A86&gt;=5.45),5.78,IF(AND(A86&lt;6.15,G86&gt;=0.432,F86&gt;=2.5,A86&gt;=5.9,A86&gt;=5.45),4.9,IF(AND(B86&lt;3.1,A86&lt;4.9,A86&gt;=4.35,B86&lt;3.3,H86&gt;=6.697,A86&lt;5.45),1.4,IF(AND(B86&gt;=3.1,A86&lt;4.9,A86&gt;=4.35,B86&lt;3.3,H86&gt;=6.697,A86&lt;5.45),1.3,IF(AND(G86&lt;0.343,H86&lt;14.171,A86&lt;5.15,B86&gt;=3.3,H86&gt;=6.697,A86&lt;5.45),1.433,IF(AND(G86&gt;=0.343,H86&lt;14.171,A86&lt;5.15,B86&gt;=3.3,H86&gt;=6.697,A86&lt;5.45),1.525,IF(AND(D86&lt;1.05,B86&lt;2.55,G86&gt;=0.372,D86&gt;=0.7,A86&lt;5.9,A86&gt;=5.45),3.7,IF(AND(H86&lt;10.596,B86&gt;=2.55,G86&gt;=0.372,D86&gt;=0.7,A86&lt;5.9,A86&gt;=5.45),3.525,IF(AND(H86&gt;=10.596,B86&gt;=2.55,G86&gt;=0.372,D86&gt;=0.7,A86&lt;5.9,A86&gt;=5.45),3.9,IF(AND(H86&lt;14.314,G86&gt;=0.332,D86&lt;1.45,F86&lt;2.5,A86&gt;=5.9,A86&gt;=5.45),4.4,IF(AND(H86&gt;=14.314,G86&gt;=0.332,D86&lt;1.45,F86&lt;2.5,A86&gt;=5.9,A86&gt;=5.45),4.7,IF(AND(H86&lt;13.906,A86&gt;=6.15,D86&gt;=1.45,F86&lt;2.5,A86&gt;=5.9,A86&gt;=5.45),4.675,IF(AND(H86&gt;=13.906,A86&gt;=6.15,D86&gt;=1.45,F86&lt;2.5,A86&gt;=5.9,A86&gt;=5.45),4.9,IF(AND(G86&lt;0.093,D86&lt;2.4,G86&lt;0.432,F86&gt;=2.5,A86&gt;=5.9,A86&gt;=5.45),5.6,IF(AND(B86&lt;2.95,A86&gt;=6.15,G86&gt;=0.432,F86&gt;=2.5,A86&gt;=5.9,A86&gt;=5.45),5.86,IF(AND(A86&lt;5.55,D86&gt;=1.05,B86&lt;2.55,G86&gt;=0.372,D86&gt;=0.7,A86&lt;5.9,A86&gt;=5.45),4,IF(AND(A86&gt;=5.55,D86&gt;=1.05,B86&lt;2.55,G86&gt;=0.372,D86&gt;=0.7,A86&lt;5.9,A86&gt;=5.45),3.9,IF(AND(D86&lt;1.7,G86&gt;=0.093,D86&lt;2.4,G86&lt;0.432,F86&gt;=2.5,A86&gt;=5.9,A86&gt;=5.45),5.05,IF(AND(G86&gt;=0.774,B86&gt;=2.95,A86&gt;=6.15,G86&gt;=0.432,F86&gt;=2.5,A86&gt;=5.9,A86&gt;=5.45),5.3,IF(AND(G86&gt;=0.312,D86&gt;=1.7,G86&gt;=0.093,D86&lt;2.4,G86&lt;0.432,F86&gt;=2.5,A86&gt;=5.9,A86&gt;=5.45),5.4,IF(AND(D86&lt;2.45,G86&lt;0.774,B86&gt;=2.95,A86&gt;=6.15,G86&gt;=0.432,F86&gt;=2.5,A86&gt;=5.9,A86&gt;=5.45),5.66,IF(AND(D86&gt;=2.45,G86&lt;0.774,B86&gt;=2.95,A86&gt;=6.15,G86&gt;=0.432,F86&gt;=2.5,A86&gt;=5.9,A86&gt;=5.45),6,IF(AND(G86&gt;=0.301,G86&lt;0.312,D86&gt;=1.7,G86&gt;=0.093,D86&lt;2.4,G86&lt;0.432,F86&gt;=2.5,A86&gt;=5.9,A86&gt;=5.45),5.1,IF(AND(A86&lt;6.45,G86&lt;0.301,G86&lt;0.312,D86&gt;=1.7,G86&gt;=0.093,D86&lt;2.4,G86&lt;0.432,F86&gt;=2.5,A86&gt;=5.9,A86&gt;=5.45),5.3,IF(AND(A86&gt;=6.45,G86&lt;0.301,G86&lt;0.312,D86&gt;=1.7,G86&gt;=0.093,D86&lt;2.4,G86&lt;0.432,F86&gt;=2.5,A86&gt;=5.9,A86&gt;=5.45),5.2,"shouldnthappen"))))))))))))))))))))))))))))))))))))</f>
        <v>5.1</v>
      </c>
      <c r="Y86" s="1" t="n">
        <f aca="false">IF(AND(H86&lt;6.51,F86&lt;1.5),1.8,IF(AND(H86&gt;=16.674,F86&gt;=1.5),6.533,IF(AND(D86&gt;=0.45,H86&gt;=6.51,F86&lt;1.5),1.667,IF(AND(H86&gt;=13.805,G86&lt;0.154,H86&lt;16.674,F86&gt;=1.5),6.7,IF(AND(D86&lt;0.15,A86&lt;5.05,D86&lt;0.45,H86&gt;=6.51,F86&lt;1.5),1.4,IF(AND(H86&gt;=13.586,A86&gt;=5.05,D86&lt;0.45,H86&gt;=6.51,F86&lt;1.5),1.3,IF(AND(F86&lt;2.5,H86&lt;13.805,G86&lt;0.154,H86&lt;16.674,F86&gt;=1.5),4.6,IF(AND(H86&lt;8.929,D86&lt;1.35,G86&gt;=0.154,H86&lt;16.674,F86&gt;=1.5),3.64,IF(AND(G86&lt;0.05,H86&lt;13.586,A86&gt;=5.05,D86&lt;0.45,H86&gt;=6.51,F86&lt;1.5),1.4,IF(AND(G86&gt;=0.107,F86&gt;=2.5,H86&lt;13.805,G86&lt;0.154,H86&lt;16.674,F86&gt;=1.5),5.3,IF(AND(B86&gt;=2.75,H86&gt;=8.929,D86&lt;1.35,G86&gt;=0.154,H86&lt;16.674,F86&gt;=1.5),4.433,IF(AND(D86&gt;=1.55,F86&lt;2.5,D86&gt;=1.35,G86&gt;=0.154,H86&lt;16.674,F86&gt;=1.5),4.975,IF(AND(H86&lt;6.93,F86&gt;=2.5,D86&gt;=1.35,G86&gt;=0.154,H86&lt;16.674,F86&gt;=1.5),4.5,IF(AND(H86&lt;12.675,G86&lt;0.217,D86&gt;=0.15,A86&lt;5.05,D86&lt;0.45,H86&gt;=6.51,F86&lt;1.5),1.4,IF(AND(H86&gt;=12.675,G86&lt;0.217,D86&gt;=0.15,A86&lt;5.05,D86&lt;0.45,H86&gt;=6.51,F86&lt;1.5),1.5,IF(AND(A86&lt;4.65,G86&gt;=0.217,D86&gt;=0.15,A86&lt;5.05,D86&lt;0.45,H86&gt;=6.51,F86&lt;1.5),1.35,IF(AND(D86&lt;0.25,G86&gt;=0.05,H86&lt;13.586,A86&gt;=5.05,D86&lt;0.45,H86&gt;=6.51,F86&lt;1.5),1.467,IF(AND(D86&gt;=0.25,G86&gt;=0.05,H86&lt;13.586,A86&gt;=5.05,D86&lt;0.45,H86&gt;=6.51,F86&lt;1.5),1.5,IF(AND(H86&lt;9.15,G86&lt;0.107,F86&gt;=2.5,H86&lt;13.805,G86&lt;0.154,H86&lt;16.674,F86&gt;=1.5),5.7,IF(AND(H86&gt;=9.15,G86&lt;0.107,F86&gt;=2.5,H86&lt;13.805,G86&lt;0.154,H86&lt;16.674,F86&gt;=1.5),5.6,IF(AND(G86&lt;0.404,B86&lt;2.75,H86&gt;=8.929,D86&lt;1.35,G86&gt;=0.154,H86&lt;16.674,F86&gt;=1.5),4.15,IF(AND(G86&gt;=0.404,B86&lt;2.75,H86&gt;=8.929,D86&lt;1.35,G86&gt;=0.154,H86&lt;16.674,F86&gt;=1.5),3.9,IF(AND(A86&gt;=6.75,D86&lt;1.55,F86&lt;2.5,D86&gt;=1.35,G86&gt;=0.154,H86&lt;16.674,F86&gt;=1.5),4.82,IF(AND(D86&lt;0.25,A86&gt;=4.65,G86&gt;=0.217,D86&gt;=0.15,A86&lt;5.05,D86&lt;0.45,H86&gt;=6.51,F86&lt;1.5),1.325,IF(AND(D86&gt;=0.25,A86&gt;=4.65,G86&gt;=0.217,D86&gt;=0.15,A86&lt;5.05,D86&lt;0.45,H86&gt;=6.51,F86&lt;1.5),1.3,IF(AND(A86&lt;6.55,A86&lt;6.75,D86&lt;1.55,F86&lt;2.5,D86&gt;=1.35,G86&gt;=0.154,H86&lt;16.674,F86&gt;=1.5),4.575,IF(AND(A86&gt;=6.55,A86&lt;6.75,D86&lt;1.55,F86&lt;2.5,D86&gt;=1.35,G86&gt;=0.154,H86&lt;16.674,F86&gt;=1.5),4.4,IF(AND(B86&lt;2.9,D86&lt;2.05,H86&gt;=6.93,F86&gt;=2.5,D86&gt;=1.35,G86&gt;=0.154,H86&lt;16.674,F86&gt;=1.5),5.05,IF(AND(H86&lt;8.884,D86&gt;=2.05,H86&gt;=6.93,F86&gt;=2.5,D86&gt;=1.35,G86&gt;=0.154,H86&lt;16.674,F86&gt;=1.5),5.1,IF(AND(H86&lt;13.711,B86&gt;=2.9,D86&lt;2.05,H86&gt;=6.93,F86&gt;=2.5,D86&gt;=1.35,G86&gt;=0.154,H86&lt;16.674,F86&gt;=1.5),5,IF(AND(H86&gt;=13.711,B86&gt;=2.9,D86&lt;2.05,H86&gt;=6.93,F86&gt;=2.5,D86&gt;=1.35,G86&gt;=0.154,H86&lt;16.674,F86&gt;=1.5),5.8,IF(AND(B86&lt;3.15,H86&gt;=8.884,D86&gt;=2.05,H86&gt;=6.93,F86&gt;=2.5,D86&gt;=1.35,G86&gt;=0.154,H86&lt;16.674,F86&gt;=1.5),5.56,IF(AND(B86&gt;=3.15,H86&gt;=8.884,D86&gt;=2.05,H86&gt;=6.93,F86&gt;=2.5,D86&gt;=1.35,G86&gt;=0.154,H86&lt;16.674,F86&gt;=1.5),5.9,"shouldnthappen")))))))))))))))))))))))))))))))))</f>
        <v>4.975</v>
      </c>
      <c r="Z86" s="1" t="n">
        <f aca="false">IF(AND(F86&gt;=2,B86&gt;=3.35),5.6,IF(AND(A86&lt;6.65,H86&gt;=15.076,B86&lt;3.35),4.8,IF(AND(A86&gt;=6.65,H86&gt;=15.076,B86&lt;3.35),6.15,IF(AND(H86&lt;6.542,F86&lt;2,B86&gt;=3.35),1.767,IF(AND(G86&gt;=0.653,D86&lt;0.75,H86&lt;15.076,B86&lt;3.35),1.55,IF(AND(D86&lt;0.15,G86&lt;0.653,D86&lt;0.75,H86&lt;15.076,B86&lt;3.35),1.1,IF(AND(G86&lt;0.356,A86&lt;5.05,H86&gt;=6.542,F86&lt;2,B86&gt;=3.35),1.4,IF(AND(G86&gt;=0.356,A86&lt;5.05,H86&gt;=6.542,F86&lt;2,B86&gt;=3.35),1.3,IF(AND(G86&gt;=0.566,A86&gt;=5.05,H86&gt;=6.542,F86&lt;2,B86&gt;=3.35),1.6,IF(AND(B86&gt;=3.1,D86&gt;=0.15,G86&lt;0.653,D86&lt;0.75,H86&lt;15.076,B86&lt;3.35),1.367,IF(AND(B86&gt;=2.65,D86&lt;1.45,B86&lt;2.75,D86&gt;=0.75,H86&lt;15.076,B86&lt;3.35),3.96,IF(AND(G86&lt;0.352,D86&gt;=1.45,B86&lt;2.75,D86&gt;=0.75,H86&lt;15.076,B86&lt;3.35),4.5,IF(AND(D86&gt;=1.35,A86&lt;6.2,B86&gt;=2.75,D86&gt;=0.75,H86&lt;15.076,B86&lt;3.35),4.733,IF(AND(A86&lt;4.7,B86&lt;3.1,D86&gt;=0.15,G86&lt;0.653,D86&lt;0.75,H86&lt;15.076,B86&lt;3.35),1.36,IF(AND(A86&gt;=4.7,B86&lt;3.1,D86&gt;=0.15,G86&lt;0.653,D86&lt;0.75,H86&lt;15.076,B86&lt;3.35),1.6,IF(AND(A86&lt;5.2,B86&lt;2.65,D86&lt;1.45,B86&lt;2.75,D86&gt;=0.75,H86&lt;15.076,B86&lt;3.35),3.3,IF(AND(A86&lt;6.5,G86&gt;=0.352,D86&gt;=1.45,B86&lt;2.75,D86&gt;=0.75,H86&lt;15.076,B86&lt;3.35),5,IF(AND(A86&gt;=6.5,G86&gt;=0.352,D86&gt;=1.45,B86&lt;2.75,D86&gt;=0.75,H86&lt;15.076,B86&lt;3.35),5.8,IF(AND(H86&lt;8.486,D86&lt;1.35,A86&lt;6.2,B86&gt;=2.75,D86&gt;=0.75,H86&lt;15.076,B86&lt;3.35),3.975,IF(AND(G86&lt;0.187,F86&lt;2.5,A86&gt;=6.2,B86&gt;=2.75,D86&gt;=0.75,H86&lt;15.076,B86&lt;3.35),5,IF(AND(G86&gt;=0.187,F86&lt;2.5,A86&gt;=6.2,B86&gt;=2.75,D86&gt;=0.75,H86&lt;15.076,B86&lt;3.35),4.525,IF(AND(A86&gt;=7.25,F86&gt;=2.5,A86&gt;=6.2,B86&gt;=2.75,D86&gt;=0.75,H86&lt;15.076,B86&lt;3.35),6.5,IF(AND(G86&lt;0.185,B86&lt;3.6,G86&lt;0.566,A86&gt;=5.05,H86&gt;=6.542,F86&lt;2,B86&gt;=3.35),1.45,IF(AND(G86&gt;=0.185,B86&lt;3.6,G86&lt;0.566,A86&gt;=5.05,H86&gt;=6.542,F86&lt;2,B86&gt;=3.35),1.34,IF(AND(G86&lt;0.13,B86&gt;=3.6,G86&lt;0.566,A86&gt;=5.05,H86&gt;=6.542,F86&lt;2,B86&gt;=3.35),1.45,IF(AND(G86&gt;=0.13,B86&gt;=3.6,G86&lt;0.566,A86&gt;=5.05,H86&gt;=6.542,F86&lt;2,B86&gt;=3.35),1.5,IF(AND(D86&lt;1.05,A86&gt;=5.2,B86&lt;2.65,D86&lt;1.45,B86&lt;2.75,D86&gt;=0.75,H86&lt;15.076,B86&lt;3.35),3.5,IF(AND(D86&gt;=1.05,A86&gt;=5.2,B86&lt;2.65,D86&lt;1.45,B86&lt;2.75,D86&gt;=0.75,H86&lt;15.076,B86&lt;3.35),3.94,IF(AND(H86&lt;10.983,H86&gt;=8.486,D86&lt;1.35,A86&lt;6.2,B86&gt;=2.75,D86&gt;=0.75,H86&lt;15.076,B86&lt;3.35),4.38,IF(AND(H86&gt;=10.983,H86&gt;=8.486,D86&lt;1.35,A86&lt;6.2,B86&gt;=2.75,D86&gt;=0.75,H86&lt;15.076,B86&lt;3.35),4.1,IF(AND(B86&gt;=3.25,A86&lt;7.25,F86&gt;=2.5,A86&gt;=6.2,B86&gt;=2.75,D86&gt;=0.75,H86&lt;15.076,B86&lt;3.35),5.7,IF(AND(B86&lt;2.95,B86&lt;3.25,A86&lt;7.25,F86&gt;=2.5,A86&gt;=6.2,B86&gt;=2.75,D86&gt;=0.75,H86&lt;15.076,B86&lt;3.35),5.6,IF(AND(H86&gt;=13.711,B86&gt;=2.95,B86&lt;3.25,A86&lt;7.25,F86&gt;=2.5,A86&gt;=6.2,B86&gt;=2.75,D86&gt;=0.75,H86&lt;15.076,B86&lt;3.35),5.8,IF(AND(A86&gt;=6.8,H86&lt;13.711,B86&gt;=2.95,B86&lt;3.25,A86&lt;7.25,F86&gt;=2.5,A86&gt;=6.2,B86&gt;=2.75,D86&gt;=0.75,H86&lt;15.076,B86&lt;3.35),5.1,IF(AND(H86&lt;12.921,A86&lt;6.8,H86&lt;13.711,B86&gt;=2.95,B86&lt;3.25,A86&lt;7.25,F86&gt;=2.5,A86&gt;=6.2,B86&gt;=2.75,D86&gt;=0.75,H86&lt;15.076,B86&lt;3.35),5.34,IF(AND(H86&gt;=12.921,A86&lt;6.8,H86&lt;13.711,B86&gt;=2.95,B86&lt;3.25,A86&lt;7.25,F86&gt;=2.5,A86&gt;=6.2,B86&gt;=2.75,D86&gt;=0.75,H86&lt;15.076,B86&lt;3.35),5.133,"shouldnthappen"))))))))))))))))))))))))))))))))))))</f>
        <v>5</v>
      </c>
      <c r="AA86" s="1" t="n">
        <f aca="false">IF(AND(D86&gt;=0.45,A86&lt;5.05,D86&lt;0.8),1.6,IF(AND(D86&gt;=0.45,A86&gt;=5.05,D86&lt;0.8),1.7,IF(AND(H86&gt;=16.244,F86&gt;=2.5,D86&gt;=0.8),6.533,IF(AND(A86&lt;4.35,D86&lt;0.45,A86&lt;5.05,D86&lt;0.8),1.1,IF(AND(H86&gt;=14.877,D86&lt;0.45,A86&gt;=5.05,D86&lt;0.8),1.3,IF(AND(D86&gt;=1.4,A86&lt;5.65,F86&lt;2.5,D86&gt;=0.8),4.5,IF(AND(A86&gt;=7.25,H86&lt;16.244,F86&gt;=2.5,D86&gt;=0.8),6.5,IF(AND(A86&gt;=4.75,A86&gt;=4.35,D86&lt;0.45,A86&lt;5.05,D86&lt;0.8),1.35,IF(AND(A86&lt;5.3,D86&lt;1.4,A86&lt;5.65,F86&lt;2.5,D86&gt;=0.8),3.1,IF(AND(A86&gt;=6.8,A86&gt;=6.55,A86&gt;=5.65,F86&lt;2.5,D86&gt;=0.8),4.9,IF(AND(H86&lt;5.767,A86&lt;7.25,H86&lt;16.244,F86&gt;=2.5,D86&gt;=0.8),4.5,IF(AND(G86&gt;=0.522,A86&lt;4.75,A86&gt;=4.35,D86&lt;0.45,A86&lt;5.05,D86&lt;0.8),1.2,IF(AND(G86&gt;=0.948,D86&lt;0.35,H86&lt;14.877,D86&lt;0.45,A86&gt;=5.05,D86&lt;0.8),1.7,IF(AND(H86&lt;13.089,D86&gt;=0.35,H86&lt;14.877,D86&lt;0.45,A86&gt;=5.05,D86&lt;0.8),1.5,IF(AND(H86&gt;=13.089,D86&gt;=0.35,H86&lt;14.877,D86&lt;0.45,A86&gt;=5.05,D86&lt;0.8),1.3,IF(AND(B86&gt;=2.95,A86&gt;=5.3,D86&lt;1.4,A86&lt;5.65,F86&lt;2.5,D86&gt;=0.8),4.1,IF(AND(H86&lt;9.181,A86&lt;6.05,A86&lt;6.55,A86&gt;=5.65,F86&lt;2.5,D86&gt;=0.8),5.1,IF(AND(H86&gt;=9.181,A86&lt;6.05,A86&lt;6.55,A86&gt;=5.65,F86&lt;2.5,D86&gt;=0.8),4.3,IF(AND(G86&gt;=0.867,A86&gt;=6.05,A86&lt;6.55,A86&gt;=5.65,F86&lt;2.5,D86&gt;=0.8),4.9,IF(AND(B86&lt;3.05,A86&lt;6.8,A86&gt;=6.55,A86&gt;=5.65,F86&lt;2.5,D86&gt;=0.8),5,IF(AND(B86&gt;=3.05,A86&lt;6.8,A86&gt;=6.55,A86&gt;=5.65,F86&lt;2.5,D86&gt;=0.8),4.55,IF(AND(H86&gt;=14.144,G86&lt;0.522,A86&lt;4.75,A86&gt;=4.35,D86&lt;0.45,A86&lt;5.05,D86&lt;0.8),1.3,IF(AND(B86&lt;2.7,B86&lt;2.95,A86&gt;=5.3,D86&lt;1.4,A86&lt;5.65,F86&lt;2.5,D86&gt;=0.8),3.78,IF(AND(B86&gt;=2.7,B86&lt;2.95,A86&gt;=5.3,D86&lt;1.4,A86&lt;5.65,F86&lt;2.5,D86&gt;=0.8),3.6,IF(AND(G86&lt;0.638,G86&lt;0.867,A86&gt;=6.05,A86&lt;6.55,A86&gt;=5.65,F86&lt;2.5,D86&gt;=0.8),4.433,IF(AND(G86&gt;=0.638,G86&lt;0.867,A86&gt;=6.05,A86&lt;6.55,A86&gt;=5.65,F86&lt;2.5,D86&gt;=0.8),4,IF(AND(A86&lt;6.35,H86&lt;11.146,H86&gt;=5.767,A86&lt;7.25,H86&lt;16.244,F86&gt;=2.5,D86&gt;=0.8),5.1,IF(AND(A86&lt;4.5,H86&lt;14.144,G86&lt;0.522,A86&lt;4.75,A86&gt;=4.35,D86&lt;0.45,A86&lt;5.05,D86&lt;0.8),1.35,IF(AND(A86&gt;=4.5,H86&lt;14.144,G86&lt;0.522,A86&lt;4.75,A86&gt;=4.35,D86&lt;0.45,A86&lt;5.05,D86&lt;0.8),1.4,IF(AND(A86&lt;5.15,B86&lt;3.75,G86&lt;0.948,D86&lt;0.35,H86&lt;14.877,D86&lt;0.45,A86&gt;=5.05,D86&lt;0.8),1.4,IF(AND(A86&gt;=5.15,B86&lt;3.75,G86&lt;0.948,D86&lt;0.35,H86&lt;14.877,D86&lt;0.45,A86&gt;=5.05,D86&lt;0.8),1.5,IF(AND(G86&lt;0.112,B86&gt;=3.75,G86&lt;0.948,D86&lt;0.35,H86&lt;14.877,D86&lt;0.45,A86&gt;=5.05,D86&lt;0.8),1.5,IF(AND(G86&gt;=0.112,B86&gt;=3.75,G86&lt;0.948,D86&lt;0.35,H86&lt;14.877,D86&lt;0.45,A86&gt;=5.05,D86&lt;0.8),1.6,IF(AND(G86&lt;0.075,A86&gt;=6.35,H86&lt;11.146,H86&gt;=5.767,A86&lt;7.25,H86&lt;16.244,F86&gt;=2.5,D86&gt;=0.8),5.5,IF(AND(G86&gt;=0.075,A86&gt;=6.35,H86&lt;11.146,H86&gt;=5.767,A86&lt;7.25,H86&lt;16.244,F86&gt;=2.5,D86&gt;=0.8),5.24,IF(AND(B86&lt;2.95,D86&lt;1.9,H86&gt;=11.146,H86&gt;=5.767,A86&lt;7.25,H86&lt;16.244,F86&gt;=2.5,D86&gt;=0.8),5.65,IF(AND(B86&gt;=2.95,D86&lt;1.9,H86&gt;=11.146,H86&gt;=5.767,A86&lt;7.25,H86&lt;16.244,F86&gt;=2.5,D86&gt;=0.8),5.8,IF(AND(H86&lt;13.42,D86&gt;=1.9,H86&gt;=11.146,H86&gt;=5.767,A86&lt;7.25,H86&lt;16.244,F86&gt;=2.5,D86&gt;=0.8),5.6,IF(AND(H86&gt;=13.42,D86&gt;=1.9,H86&gt;=11.146,H86&gt;=5.767,A86&lt;7.25,H86&lt;16.244,F86&gt;=2.5,D86&gt;=0.8),5.34,"shouldnthappen")))))))))))))))))))))))))))))))))))))))</f>
        <v>5.1</v>
      </c>
      <c r="AB86" s="1" t="n">
        <f aca="false">IF(AND(D86&gt;=0.35,F86&lt;1.5),1.5,IF(AND(F86&lt;2.5,D86&gt;=1.55,F86&gt;=1.5),4.85,IF(AND(H86&lt;8.308,D86&lt;0.15,D86&lt;0.35,F86&lt;1.5),1.5,IF(AND(H86&gt;=8.308,D86&lt;0.15,D86&lt;0.35,F86&lt;1.5),1.4,IF(AND(H86&lt;5.523,D86&gt;=0.15,D86&lt;0.35,F86&lt;1.5),1,IF(AND(G86&lt;0.572,H86&lt;10.688,D86&lt;1.55,F86&gt;=1.5),3.75,IF(AND(B86&gt;=3.5,F86&gt;=2.5,D86&gt;=1.55,F86&gt;=1.5),6.3,IF(AND(A86&gt;=5.65,G86&gt;=0.572,H86&lt;10.688,D86&lt;1.55,F86&gt;=1.5),4.45,IF(AND(B86&gt;=2.85,A86&lt;6.15,H86&gt;=10.688,D86&lt;1.55,F86&gt;=1.5),4.35,IF(AND(H86&gt;=16.284,B86&lt;3.5,F86&gt;=2.5,D86&gt;=1.55,F86&gt;=1.5),6.6,IF(AND(G86&gt;=0.241,G86&lt;0.338,H86&gt;=5.523,D86&gt;=0.15,D86&lt;0.35,F86&lt;1.5),1.25,IF(AND(A86&lt;5.05,G86&gt;=0.338,H86&gt;=5.523,D86&gt;=0.15,D86&lt;0.35,F86&lt;1.5),1.35,IF(AND(B86&lt;2.7,A86&lt;5.65,G86&gt;=0.572,H86&lt;10.688,D86&lt;1.55,F86&gt;=1.5),4,IF(AND(B86&gt;=2.7,A86&lt;5.65,G86&gt;=0.572,H86&lt;10.688,D86&lt;1.55,F86&gt;=1.5),3.6,IF(AND(B86&lt;2.45,B86&lt;2.85,A86&lt;6.15,H86&gt;=10.688,D86&lt;1.55,F86&gt;=1.5),3.7,IF(AND(A86&lt;6.25,B86&lt;2.85,A86&gt;=6.15,H86&gt;=10.688,D86&lt;1.55,F86&gt;=1.5),4.5,IF(AND(A86&gt;=6.25,B86&lt;2.85,A86&gt;=6.15,H86&gt;=10.688,D86&lt;1.55,F86&gt;=1.5),4.86,IF(AND(D86&gt;=1.45,B86&gt;=2.85,A86&gt;=6.15,H86&gt;=10.688,D86&lt;1.55,F86&gt;=1.5),4.8,IF(AND(H86&lt;8.202,H86&lt;16.284,B86&lt;3.5,F86&gt;=2.5,D86&gt;=1.55,F86&gt;=1.5),5.7,IF(AND(A86&gt;=5.1,G86&lt;0.241,G86&lt;0.338,H86&gt;=5.523,D86&gt;=0.15,D86&lt;0.35,F86&lt;1.5),1.5,IF(AND(B86&gt;=3.75,A86&gt;=5.05,G86&gt;=0.338,H86&gt;=5.523,D86&gt;=0.15,D86&lt;0.35,F86&lt;1.5),1.6,IF(AND(A86&lt;5.7,B86&gt;=2.45,B86&lt;2.85,A86&lt;6.15,H86&gt;=10.688,D86&lt;1.55,F86&gt;=1.5),3.9,IF(AND(A86&gt;=5.7,B86&gt;=2.45,B86&lt;2.85,A86&lt;6.15,H86&gt;=10.688,D86&lt;1.55,F86&gt;=1.5),4.02,IF(AND(H86&lt;13.654,D86&lt;1.45,B86&gt;=2.85,A86&gt;=6.15,H86&gt;=10.688,D86&lt;1.55,F86&gt;=1.5),4.333,IF(AND(H86&gt;=13.654,D86&lt;1.45,B86&gt;=2.85,A86&gt;=6.15,H86&gt;=10.688,D86&lt;1.55,F86&gt;=1.5),4.54,IF(AND(A86&lt;6.15,H86&gt;=8.202,H86&lt;16.284,B86&lt;3.5,F86&gt;=2.5,D86&gt;=1.55,F86&gt;=1.5),5,IF(AND(H86&lt;13.924,A86&lt;5.1,G86&lt;0.241,G86&lt;0.338,H86&gt;=5.523,D86&gt;=0.15,D86&lt;0.35,F86&lt;1.5),1.4,IF(AND(H86&gt;=13.924,A86&lt;5.1,G86&lt;0.241,G86&lt;0.338,H86&gt;=5.523,D86&gt;=0.15,D86&lt;0.35,F86&lt;1.5),1.5,IF(AND(D86&lt;0.25,B86&lt;3.75,A86&gt;=5.05,G86&gt;=0.338,H86&gt;=5.523,D86&gt;=0.15,D86&lt;0.35,F86&lt;1.5),1.5,IF(AND(D86&gt;=0.25,B86&lt;3.75,A86&gt;=5.05,G86&gt;=0.338,H86&gt;=5.523,D86&gt;=0.15,D86&lt;0.35,F86&lt;1.5),1.4,IF(AND(H86&lt;8.884,B86&gt;=3.05,A86&gt;=6.15,H86&gt;=8.202,H86&lt;16.284,B86&lt;3.5,F86&gt;=2.5,D86&gt;=1.55,F86&gt;=1.5),5.1,IF(AND(A86&lt;6.45,G86&lt;0.368,B86&lt;3.05,A86&gt;=6.15,H86&gt;=8.202,H86&lt;16.284,B86&lt;3.5,F86&gt;=2.5,D86&gt;=1.55,F86&gt;=1.5),5.525,IF(AND(A86&gt;=6.45,G86&lt;0.368,B86&lt;3.05,A86&gt;=6.15,H86&gt;=8.202,H86&lt;16.284,B86&lt;3.5,F86&gt;=2.5,D86&gt;=1.55,F86&gt;=1.5),5.35,IF(AND(D86&lt;2.25,G86&gt;=0.368,B86&lt;3.05,A86&gt;=6.15,H86&gt;=8.202,H86&lt;16.284,B86&lt;3.5,F86&gt;=2.5,D86&gt;=1.55,F86&gt;=1.5),5.8,IF(AND(D86&gt;=2.25,G86&gt;=0.368,B86&lt;3.05,A86&gt;=6.15,H86&gt;=8.202,H86&lt;16.284,B86&lt;3.5,F86&gt;=2.5,D86&gt;=1.55,F86&gt;=1.5),5.2,IF(AND(H86&lt;10.257,H86&gt;=8.884,B86&gt;=3.05,A86&gt;=6.15,H86&gt;=8.202,H86&lt;16.284,B86&lt;3.5,F86&gt;=2.5,D86&gt;=1.55,F86&gt;=1.5),5.9,IF(AND(H86&gt;=10.257,H86&gt;=8.884,B86&gt;=3.05,A86&gt;=6.15,H86&gt;=8.202,H86&lt;16.284,B86&lt;3.5,F86&gt;=2.5,D86&gt;=1.55,F86&gt;=1.5),5.48,"shouldnthappen")))))))))))))))))))))))))))))))))))))</f>
        <v>4.85</v>
      </c>
      <c r="AC86" s="1" t="n">
        <f aca="false">IF(AND(H86&lt;5.748,A86&lt;5.05,D86&lt;0.8),1,IF(AND(B86&lt;3.35,A86&gt;=5.05,D86&lt;0.8),1.7,IF(AND(A86&lt;5.85,G86&lt;0.154,D86&gt;=0.8),4.5,IF(AND(D86&gt;=0.45,H86&gt;=5.748,A86&lt;5.05,D86&lt;0.8),1.6,IF(AND(G86&gt;=0.934,B86&gt;=3.35,A86&gt;=5.05,D86&lt;0.8),1.7,IF(AND(D86&lt;2.1,A86&gt;=5.85,G86&lt;0.154,D86&gt;=0.8),6.15,IF(AND(D86&gt;=2.1,A86&gt;=5.85,G86&lt;0.154,D86&gt;=0.8),5.5,IF(AND(A86&lt;6.1,D86&gt;=1.55,G86&gt;=0.154,D86&gt;=0.8),5,IF(AND(H86&gt;=14.379,G86&lt;0.934,B86&gt;=3.35,A86&gt;=5.05,D86&lt;0.8),1.58,IF(AND(G86&lt;0.379,A86&gt;=6.1,D86&gt;=1.55,G86&gt;=0.154,D86&gt;=0.8),5.42,IF(AND(H86&lt;13.924,G86&lt;0.227,D86&lt;0.45,H86&gt;=5.748,A86&lt;5.05,D86&lt;0.8),1.4,IF(AND(H86&gt;=13.924,G86&lt;0.227,D86&lt;0.45,H86&gt;=5.748,A86&lt;5.05,D86&lt;0.8),1.5,IF(AND(B86&lt;3.1,G86&gt;=0.227,D86&lt;0.45,H86&gt;=5.748,A86&lt;5.05,D86&lt;0.8),1.1,IF(AND(G86&lt;0.13,H86&lt;14.379,G86&lt;0.934,B86&gt;=3.35,A86&gt;=5.05,D86&lt;0.8),1.4,IF(AND(D86&lt;1.05,A86&lt;5.65,D86&lt;1.35,D86&lt;1.55,G86&gt;=0.154,D86&gt;=0.8),3.7,IF(AND(D86&lt;1.25,A86&gt;=5.65,D86&lt;1.35,D86&lt;1.55,G86&gt;=0.154,D86&gt;=0.8),4.06,IF(AND(D86&gt;=1.25,A86&gt;=5.65,D86&lt;1.35,D86&lt;1.55,G86&gt;=0.154,D86&gt;=0.8),4.425,IF(AND(H86&lt;13.654,D86&lt;1.45,D86&gt;=1.35,D86&lt;1.55,G86&gt;=0.154,D86&gt;=0.8),4.275,IF(AND(G86&lt;0.259,D86&gt;=1.45,D86&gt;=1.35,D86&lt;1.55,G86&gt;=0.154,D86&gt;=0.8),5.1,IF(AND(B86&lt;2.95,G86&gt;=0.379,A86&gt;=6.1,D86&gt;=1.55,G86&gt;=0.154,D86&gt;=0.8),6.3,IF(AND(B86&lt;3.25,B86&gt;=3.1,G86&gt;=0.227,D86&lt;0.45,H86&gt;=5.748,A86&lt;5.05,D86&lt;0.8),1.3,IF(AND(B86&gt;=3.25,B86&gt;=3.1,G86&gt;=0.227,D86&lt;0.45,H86&gt;=5.748,A86&lt;5.05,D86&lt;0.8),1.4,IF(AND(H86&gt;=13.372,G86&gt;=0.13,H86&lt;14.379,G86&lt;0.934,B86&gt;=3.35,A86&gt;=5.05,D86&lt;0.8),1.4,IF(AND(H86&lt;6.69,D86&gt;=1.05,A86&lt;5.65,D86&lt;1.35,D86&lt;1.55,G86&gt;=0.154,D86&gt;=0.8),4.033,IF(AND(H86&gt;=6.69,D86&gt;=1.05,A86&lt;5.65,D86&lt;1.35,D86&lt;1.55,G86&gt;=0.154,D86&gt;=0.8),3.88,IF(AND(B86&lt;2.85,H86&gt;=13.654,D86&lt;1.45,D86&gt;=1.35,D86&lt;1.55,G86&gt;=0.154,D86&gt;=0.8),4.8,IF(AND(B86&gt;=2.85,H86&gt;=13.654,D86&lt;1.45,D86&gt;=1.35,D86&lt;1.55,G86&gt;=0.154,D86&gt;=0.8),4.7,IF(AND(H86&lt;11.681,G86&gt;=0.259,D86&gt;=1.45,D86&gt;=1.35,D86&lt;1.55,G86&gt;=0.154,D86&gt;=0.8),4.85,IF(AND(H86&gt;=11.681,G86&gt;=0.259,D86&gt;=1.45,D86&gt;=1.35,D86&lt;1.55,G86&gt;=0.154,D86&gt;=0.8),4.633,IF(AND(A86&lt;6.25,B86&gt;=2.95,G86&gt;=0.379,A86&gt;=6.1,D86&gt;=1.55,G86&gt;=0.154,D86&gt;=0.8),5.4,IF(AND(D86&lt;0.3,H86&lt;13.372,G86&gt;=0.13,H86&lt;14.379,G86&lt;0.934,B86&gt;=3.35,A86&gt;=5.05,D86&lt;0.8),1.475,IF(AND(D86&gt;=0.3,H86&lt;13.372,G86&gt;=0.13,H86&lt;14.379,G86&lt;0.934,B86&gt;=3.35,A86&gt;=5.05,D86&lt;0.8),1.5,IF(AND(B86&lt;3.15,A86&gt;=6.25,B86&gt;=2.95,G86&gt;=0.379,A86&gt;=6.1,D86&gt;=1.55,G86&gt;=0.154,D86&gt;=0.8),5.7,IF(AND(B86&gt;=3.15,A86&gt;=6.25,B86&gt;=2.95,G86&gt;=0.379,A86&gt;=6.1,D86&gt;=1.55,G86&gt;=0.154,D86&gt;=0.8),5.933,"shouldnthappen"))))))))))))))))))))))))))))))))))</f>
        <v>5</v>
      </c>
      <c r="AD86" s="1" t="n">
        <f aca="false">IF(AND(H86&lt;6.621,A86&lt;4.95,D86&lt;0.8),1,IF(AND(H86&lt;14.144,H86&gt;=6.621,A86&lt;4.95,D86&lt;0.8),1.4,IF(AND(H86&gt;=14.144,H86&gt;=6.621,A86&lt;4.95,D86&lt;0.8),1.3,IF(AND(G86&lt;0.13,B86&gt;=3.85,A86&gt;=4.95,D86&lt;0.8),1.3,IF(AND(G86&gt;=0.13,B86&gt;=3.85,A86&gt;=4.95,D86&lt;0.8),1.425,IF(AND(A86&gt;=6.05,B86&lt;2.75,D86&lt;1.55,D86&gt;=0.8),4.9,IF(AND(A86&gt;=7.3,G86&lt;0.119,D86&gt;=1.55,D86&gt;=0.8),6.7,IF(AND(H86&lt;6.555,D86&lt;0.25,B86&lt;3.85,A86&gt;=4.95,D86&lt;0.8),1.7,IF(AND(B86&lt;3.4,D86&gt;=0.25,B86&lt;3.85,A86&gt;=4.95,D86&lt;0.8),1.7,IF(AND(B86&gt;=3.4,D86&gt;=0.25,B86&lt;3.85,A86&gt;=4.95,D86&lt;0.8),1.6,IF(AND(A86&lt;5.05,A86&lt;6.05,B86&lt;2.75,D86&lt;1.55,D86&gt;=0.8),3.3,IF(AND(B86&lt;2.85,D86&lt;1.35,B86&gt;=2.75,D86&lt;1.55,D86&gt;=0.8),4.5,IF(AND(H86&lt;12.206,D86&gt;=1.35,B86&gt;=2.75,D86&lt;1.55,D86&gt;=0.8),4.7,IF(AND(H86&gt;=12.206,D86&gt;=1.35,B86&gt;=2.75,D86&lt;1.55,D86&gt;=0.8),4.52,IF(AND(G86&lt;0.024,A86&lt;7.3,G86&lt;0.119,D86&gt;=1.55,D86&gt;=0.8),5.7,IF(AND(G86&gt;=0.024,A86&lt;7.3,G86&lt;0.119,D86&gt;=1.55,D86&gt;=0.8),5.6,IF(AND(F86&lt;2.5,G86&lt;0.417,G86&gt;=0.119,D86&gt;=1.55,D86&gt;=0.8),5.05,IF(AND(B86&lt;3.15,H86&gt;=6.555,D86&lt;0.25,B86&lt;3.85,A86&gt;=4.95,D86&lt;0.8),1.6,IF(AND(G86&lt;0.356,A86&gt;=5.05,A86&lt;6.05,B86&lt;2.75,D86&lt;1.55,D86&gt;=0.8),4.12,IF(AND(A86&lt;5.65,B86&gt;=2.85,D86&lt;1.35,B86&gt;=2.75,D86&lt;1.55,D86&gt;=0.8),3.6,IF(AND(B86&lt;3.15,F86&gt;=2.5,G86&lt;0.417,G86&gt;=0.119,D86&gt;=1.55,D86&gt;=0.8),5.18,IF(AND(B86&gt;=3.15,F86&gt;=2.5,G86&lt;0.417,G86&gt;=0.119,D86&gt;=1.55,D86&gt;=0.8),5.3,IF(AND(D86&lt;1.7,A86&lt;6.95,G86&gt;=0.417,G86&gt;=0.119,D86&gt;=1.55,D86&gt;=0.8),4.7,IF(AND(A86&lt;7.25,A86&gt;=6.95,G86&gt;=0.417,G86&gt;=0.119,D86&gt;=1.55,D86&gt;=0.8),5.8,IF(AND(A86&gt;=7.25,A86&gt;=6.95,G86&gt;=0.417,G86&gt;=0.119,D86&gt;=1.55,D86&gt;=0.8),6.333,IF(AND(H86&lt;8.594,B86&gt;=3.15,H86&gt;=6.555,D86&lt;0.25,B86&lt;3.85,A86&gt;=4.95,D86&lt;0.8),1.4,IF(AND(H86&gt;=8.594,B86&gt;=3.15,H86&gt;=6.555,D86&lt;0.25,B86&lt;3.85,A86&gt;=4.95,D86&lt;0.8),1.5,IF(AND(H86&gt;=11.218,G86&gt;=0.356,A86&gt;=5.05,A86&lt;6.05,B86&lt;2.75,D86&lt;1.55,D86&gt;=0.8),3.925,IF(AND(A86&gt;=6.5,A86&gt;=5.65,B86&gt;=2.85,D86&lt;1.35,B86&gt;=2.75,D86&lt;1.55,D86&gt;=0.8),4.6,IF(AND(H86&lt;8.602,H86&lt;11.218,G86&gt;=0.356,A86&gt;=5.05,A86&lt;6.05,B86&lt;2.75,D86&lt;1.55,D86&gt;=0.8),3.95,IF(AND(H86&gt;=8.602,H86&lt;11.218,G86&gt;=0.356,A86&gt;=5.05,A86&lt;6.05,B86&lt;2.75,D86&lt;1.55,D86&gt;=0.8),3.75,IF(AND(H86&lt;10.129,A86&lt;6.5,A86&gt;=5.65,B86&gt;=2.85,D86&lt;1.35,B86&gt;=2.75,D86&lt;1.55,D86&gt;=0.8),4.2,IF(AND(H86&gt;=10.129,A86&lt;6.5,A86&gt;=5.65,B86&gt;=2.85,D86&lt;1.35,B86&gt;=2.75,D86&lt;1.55,D86&gt;=0.8),4.267,IF(AND(D86&lt;2.2,B86&lt;3.05,D86&gt;=1.7,A86&lt;6.95,G86&gt;=0.417,G86&gt;=0.119,D86&gt;=1.55,D86&gt;=0.8),5.3,IF(AND(D86&gt;=2.2,B86&lt;3.05,D86&gt;=1.7,A86&lt;6.95,G86&gt;=0.417,G86&gt;=0.119,D86&gt;=1.55,D86&gt;=0.8),5.133,IF(AND(D86&lt;2.45,B86&gt;=3.05,D86&gt;=1.7,A86&lt;6.95,G86&gt;=0.417,G86&gt;=0.119,D86&gt;=1.55,D86&gt;=0.8),5.6,IF(AND(D86&gt;=2.45,B86&gt;=3.05,D86&gt;=1.7,A86&lt;6.95,G86&gt;=0.417,G86&gt;=0.119,D86&gt;=1.55,D86&gt;=0.8),6,"shouldnthappen")))))))))))))))))))))))))))))))))))))</f>
        <v>5.05</v>
      </c>
      <c r="AE86" s="1" t="n">
        <f aca="false">IF(AND(G86&lt;0.123,D86&gt;=0.25,D86&lt;0.75),1.3,IF(AND(H86&gt;=16.774,D86&gt;=1.75,D86&gt;=0.75),6.4,IF(AND(B86&lt;3.4,A86&lt;4.8,D86&lt;0.25,D86&lt;0.75),1.22,IF(AND(B86&gt;=3.4,A86&lt;4.8,D86&lt;0.25,D86&lt;0.75),1,IF(AND(A86&gt;=5.45,A86&gt;=4.8,D86&lt;0.25,D86&lt;0.75),1.367,IF(AND(H86&gt;=10.688,D86&lt;1.35,D86&lt;1.75,D86&gt;=0.75),4.2,IF(AND(A86&lt;5.3,D86&gt;=1.35,D86&lt;1.75,D86&gt;=0.75),4.05,IF(AND(G86&gt;=0.857,H86&lt;16.774,D86&gt;=1.75,D86&gt;=0.75),5.02,IF(AND(H86&lt;6.089,A86&lt;5.45,A86&gt;=4.8,D86&lt;0.25,D86&lt;0.75),1.7,IF(AND(G86&lt;0.184,D86&lt;0.35,G86&gt;=0.123,D86&gt;=0.25,D86&lt;0.75),1.7,IF(AND(G86&gt;=0.184,D86&lt;0.35,G86&gt;=0.123,D86&gt;=0.25,D86&lt;0.75),1.48,IF(AND(A86&lt;5.25,D86&gt;=0.35,G86&gt;=0.123,D86&gt;=0.25,D86&lt;0.75),1.75,IF(AND(A86&gt;=5.25,D86&gt;=0.35,G86&gt;=0.123,D86&gt;=0.25,D86&lt;0.75),1.5,IF(AND(A86&lt;5.3,H86&lt;10.688,D86&lt;1.35,D86&lt;1.75,D86&gt;=0.75),3.15,IF(AND(H86&lt;9.474,A86&gt;=5.3,D86&gt;=1.35,D86&lt;1.75,D86&gt;=0.75),4.95,IF(AND(G86&gt;=0.779,G86&lt;0.857,H86&lt;16.774,D86&gt;=1.75,D86&gt;=0.75),6,IF(AND(G86&lt;0.05,H86&gt;=6.089,A86&lt;5.45,A86&gt;=4.8,D86&lt;0.25,D86&lt;0.75),1.4,IF(AND(H86&lt;6.69,A86&gt;=5.3,H86&lt;10.688,D86&lt;1.35,D86&lt;1.75,D86&gt;=0.75),4.033,IF(AND(H86&gt;=6.69,A86&gt;=5.3,H86&lt;10.688,D86&lt;1.35,D86&lt;1.75,D86&gt;=0.75),3.733,IF(AND(B86&lt;2.5,H86&gt;=9.474,A86&gt;=5.3,D86&gt;=1.35,D86&lt;1.75,D86&gt;=0.75),4.5,IF(AND(D86&gt;=2.45,G86&lt;0.779,G86&lt;0.857,H86&lt;16.774,D86&gt;=1.75,D86&gt;=0.75),6,IF(AND(B86&gt;=3.75,G86&gt;=0.05,H86&gt;=6.089,A86&lt;5.45,A86&gt;=4.8,D86&lt;0.25,D86&lt;0.75),1.6,IF(AND(H86&lt;13.695,B86&gt;=2.5,H86&gt;=9.474,A86&gt;=5.3,D86&gt;=1.35,D86&lt;1.75,D86&gt;=0.75),4.567,IF(AND(G86&gt;=0.654,D86&lt;2.45,G86&lt;0.779,G86&lt;0.857,H86&lt;16.774,D86&gt;=1.75,D86&gt;=0.75),4.9,IF(AND(G86&gt;=0.73,B86&lt;3.75,G86&gt;=0.05,H86&gt;=6.089,A86&lt;5.45,A86&gt;=4.8,D86&lt;0.25,D86&lt;0.75),1.4,IF(AND(A86&lt;6.65,H86&gt;=13.695,B86&gt;=2.5,H86&gt;=9.474,A86&gt;=5.3,D86&gt;=1.35,D86&lt;1.75,D86&gt;=0.75),4.4,IF(AND(A86&gt;=6.65,H86&gt;=13.695,B86&gt;=2.5,H86&gt;=9.474,A86&gt;=5.3,D86&gt;=1.35,D86&lt;1.75,D86&gt;=0.75),4.84,IF(AND(B86&lt;2.75,G86&lt;0.654,D86&lt;2.45,G86&lt;0.779,G86&lt;0.857,H86&lt;16.774,D86&gt;=1.75,D86&gt;=0.75),5.2,IF(AND(H86&lt;9.524,G86&lt;0.73,B86&lt;3.75,G86&gt;=0.05,H86&gt;=6.089,A86&lt;5.45,A86&gt;=4.8,D86&lt;0.25,D86&lt;0.75),1.5,IF(AND(H86&gt;=9.524,G86&lt;0.73,B86&lt;3.75,G86&gt;=0.05,H86&gt;=6.089,A86&lt;5.45,A86&gt;=4.8,D86&lt;0.25,D86&lt;0.75),1.4,IF(AND(H86&gt;=13.644,B86&gt;=2.75,G86&lt;0.654,D86&lt;2.45,G86&lt;0.779,G86&lt;0.857,H86&lt;16.774,D86&gt;=1.75,D86&gt;=0.75),6.033,IF(AND(A86&gt;=6.85,H86&lt;13.644,B86&gt;=2.75,G86&lt;0.654,D86&lt;2.45,G86&lt;0.779,G86&lt;0.857,H86&lt;16.774,D86&gt;=1.75,D86&gt;=0.75),5.1,IF(AND(A86&gt;=6.75,A86&lt;6.85,H86&lt;13.644,B86&gt;=2.75,G86&lt;0.654,D86&lt;2.45,G86&lt;0.779,G86&lt;0.857,H86&lt;16.774,D86&gt;=1.75,D86&gt;=0.75),5.9,IF(AND(D86&gt;=2.35,A86&lt;6.75,A86&lt;6.85,H86&lt;13.644,B86&gt;=2.75,G86&lt;0.654,D86&lt;2.45,G86&lt;0.779,G86&lt;0.857,H86&lt;16.774,D86&gt;=1.75,D86&gt;=0.75),5.6,IF(AND(H86&lt;11.146,D86&lt;2.35,A86&lt;6.75,A86&lt;6.85,H86&lt;13.644,B86&gt;=2.75,G86&lt;0.654,D86&lt;2.45,G86&lt;0.779,G86&lt;0.857,H86&lt;16.774,D86&gt;=1.75,D86&gt;=0.75),5.4,IF(AND(H86&gt;=11.146,D86&lt;2.35,A86&lt;6.75,A86&lt;6.85,H86&lt;13.644,B86&gt;=2.75,G86&lt;0.654,D86&lt;2.45,G86&lt;0.779,G86&lt;0.857,H86&lt;16.774,D86&gt;=1.75,D86&gt;=0.75),5.6,"shouldnthappen"))))))))))))))))))))))))))))))))))))</f>
        <v>4.95</v>
      </c>
      <c r="AF86" s="1" t="n">
        <f aca="false">IF(AND(A86&lt;4.5,D86&lt;0.8),1.233,IF(AND(B86&lt;3.05,A86&gt;=4.5,D86&lt;0.8),1.4,IF(AND(D86&gt;=0.45,B86&gt;=3.05,A86&gt;=4.5,D86&lt;0.8),1.667,IF(AND(D86&lt;1.05,D86&lt;1.35,A86&lt;6.25,D86&gt;=0.8),3.633,IF(AND(H86&lt;13.935,A86&gt;=7.05,A86&gt;=6.25,D86&gt;=0.8),6,IF(AND(G86&gt;=0.948,D86&lt;0.45,B86&gt;=3.05,A86&gt;=4.5,D86&lt;0.8),1.7,IF(AND(G86&lt;0.652,D86&gt;=1.05,D86&lt;1.35,A86&lt;6.25,D86&gt;=0.8),4.16,IF(AND(D86&gt;=2.15,D86&gt;=1.75,D86&gt;=1.35,A86&lt;6.25,D86&gt;=0.8),5.4,IF(AND(G86&gt;=0.912,F86&lt;2.5,A86&lt;7.05,A86&gt;=6.25,D86&gt;=0.8),4.4,IF(AND(B86&gt;=3.25,F86&gt;=2.5,A86&lt;7.05,A86&gt;=6.25,D86&gt;=0.8),5.85,IF(AND(H86&lt;17.32,H86&gt;=13.935,A86&gt;=7.05,A86&gt;=6.25,D86&gt;=0.8),6.65,IF(AND(H86&gt;=17.32,H86&gt;=13.935,A86&gt;=7.05,A86&gt;=6.25,D86&gt;=0.8),6.4,IF(AND(H86&gt;=13.547,G86&lt;0.948,D86&lt;0.45,B86&gt;=3.05,A86&gt;=4.5,D86&lt;0.8),1.38,IF(AND(B86&gt;=2.75,G86&gt;=0.652,D86&gt;=1.05,D86&lt;1.35,A86&lt;6.25,D86&gt;=0.8),3.6,IF(AND(H86&lt;9.417,G86&lt;0.404,D86&lt;1.75,D86&gt;=1.35,A86&lt;6.25,D86&gt;=0.8),4.2,IF(AND(H86&gt;=9.417,G86&lt;0.404,D86&lt;1.75,D86&gt;=1.35,A86&lt;6.25,D86&gt;=0.8),4.5,IF(AND(G86&lt;0.464,G86&gt;=0.404,D86&lt;1.75,D86&gt;=1.35,A86&lt;6.25,D86&gt;=0.8),4.5,IF(AND(G86&gt;=0.464,G86&gt;=0.404,D86&lt;1.75,D86&gt;=1.35,A86&lt;6.25,D86&gt;=0.8),4.625,IF(AND(D86&lt;1.85,D86&lt;2.15,D86&gt;=1.75,D86&gt;=1.35,A86&lt;6.25,D86&gt;=0.8),4.9,IF(AND(D86&gt;=1.85,D86&lt;2.15,D86&gt;=1.75,D86&gt;=1.35,A86&lt;6.25,D86&gt;=0.8),5.05,IF(AND(G86&lt;0.332,G86&lt;0.912,F86&lt;2.5,A86&lt;7.05,A86&gt;=6.25,D86&gt;=0.8),4.467,IF(AND(G86&gt;=0.332,G86&lt;0.912,F86&lt;2.5,A86&lt;7.05,A86&gt;=6.25,D86&gt;=0.8),4.767,IF(AND(D86&lt;0.15,H86&lt;13.547,G86&lt;0.948,D86&lt;0.45,B86&gt;=3.05,A86&gt;=4.5,D86&lt;0.8),1.5,IF(AND(D86&lt;1.15,B86&lt;2.75,G86&gt;=0.652,D86&gt;=1.05,D86&lt;1.35,A86&lt;6.25,D86&gt;=0.8),3.9,IF(AND(D86&gt;=1.15,B86&lt;2.75,G86&gt;=0.652,D86&gt;=1.05,D86&lt;1.35,A86&lt;6.25,D86&gt;=0.8),4,IF(AND(D86&gt;=2.25,B86&lt;3.15,B86&lt;3.25,F86&gt;=2.5,A86&lt;7.05,A86&gt;=6.25,D86&gt;=0.8),5.14,IF(AND(G86&lt;0.621,B86&gt;=3.15,B86&lt;3.25,F86&gt;=2.5,A86&lt;7.05,A86&gt;=6.25,D86&gt;=0.8),5.75,IF(AND(G86&gt;=0.621,B86&gt;=3.15,B86&lt;3.25,F86&gt;=2.5,A86&lt;7.05,A86&gt;=6.25,D86&gt;=0.8),5.1,IF(AND(G86&gt;=0.862,D86&gt;=0.15,H86&lt;13.547,G86&lt;0.948,D86&lt;0.45,B86&gt;=3.05,A86&gt;=4.5,D86&lt;0.8),1.5,IF(AND(A86&lt;6.35,D86&lt;2.25,B86&lt;3.15,B86&lt;3.25,F86&gt;=2.5,A86&lt;7.05,A86&gt;=6.25,D86&gt;=0.8),5.267,IF(AND(A86&gt;=6.35,D86&lt;2.25,B86&lt;3.15,B86&lt;3.25,F86&gt;=2.5,A86&lt;7.05,A86&gt;=6.25,D86&gt;=0.8),5.42,IF(AND(A86&lt;5.1,G86&lt;0.862,D86&gt;=0.15,H86&lt;13.547,G86&lt;0.948,D86&lt;0.45,B86&gt;=3.05,A86&gt;=4.5,D86&lt;0.8),1.35,IF(AND(B86&lt;3.95,A86&gt;=5.1,G86&lt;0.862,D86&gt;=0.15,H86&lt;13.547,G86&lt;0.948,D86&lt;0.45,B86&gt;=3.05,A86&gt;=4.5,D86&lt;0.8),1.5,IF(AND(B86&gt;=3.95,A86&gt;=5.1,G86&lt;0.862,D86&gt;=0.15,H86&lt;13.547,G86&lt;0.948,D86&lt;0.45,B86&gt;=3.05,A86&gt;=4.5,D86&lt;0.8),1.467,"shouldnthappen"))))))))))))))))))))))))))))))))))</f>
        <v>4.2</v>
      </c>
      <c r="AG86" s="1" t="n">
        <f aca="false">IF(AND(H86&lt;5.748,A86&lt;4.85,D86&lt;0.75),1,IF(AND(B86&gt;=3.5,D86&gt;=1.75,D86&gt;=0.75),6.2,IF(AND(A86&gt;=4.65,H86&gt;=5.748,A86&lt;4.85,D86&lt;0.75),1.333,IF(AND(H86&lt;6.417,B86&lt;3.45,A86&gt;=4.85,D86&lt;0.75),1.7,IF(AND(A86&lt;5.05,B86&gt;=3.45,A86&gt;=4.85,D86&lt;0.75),1.4,IF(AND(A86&gt;=5.05,B86&gt;=3.45,A86&gt;=4.85,D86&lt;0.75),1.5,IF(AND(F86&gt;=2.5,H86&lt;13.641,D86&lt;1.75,D86&gt;=0.75),4.667,IF(AND(G86&lt;0.187,H86&gt;=13.641,D86&lt;1.75,D86&gt;=0.75),5,IF(AND(A86&gt;=7.1,B86&lt;3.5,D86&gt;=1.75,D86&gt;=0.75),6.575,IF(AND(G86&lt;0.161,A86&lt;4.65,H86&gt;=5.748,A86&lt;4.85,D86&lt;0.75),1.5,IF(AND(H86&lt;8.399,H86&gt;=6.417,B86&lt;3.45,A86&gt;=4.85,D86&lt;0.75),1.5,IF(AND(H86&gt;=8.399,H86&gt;=6.417,B86&lt;3.45,A86&gt;=4.85,D86&lt;0.75),1.625,IF(AND(G86&lt;0.086,F86&lt;2.5,H86&lt;13.641,D86&lt;1.75,D86&gt;=0.75),4.7,IF(AND(D86&lt;1.35,G86&gt;=0.187,H86&gt;=13.641,D86&lt;1.75,D86&gt;=0.75),4.2,IF(AND(G86&lt;0.422,G86&gt;=0.161,A86&lt;4.65,H86&gt;=5.748,A86&lt;4.85,D86&lt;0.75),1.4,IF(AND(G86&gt;=0.422,G86&gt;=0.161,A86&lt;4.65,H86&gt;=5.748,A86&lt;4.85,D86&lt;0.75),1.3,IF(AND(B86&lt;2.5,D86&gt;=1.35,G86&gt;=0.187,H86&gt;=13.641,D86&lt;1.75,D86&gt;=0.75),4.5,IF(AND(B86&lt;2.75,A86&lt;6,A86&lt;7.1,B86&lt;3.5,D86&gt;=1.75,D86&gt;=0.75),5.1,IF(AND(B86&gt;=2.75,A86&lt;6,A86&lt;7.1,B86&lt;3.5,D86&gt;=1.75,D86&gt;=0.75),5.02,IF(AND(A86&lt;5.15,A86&lt;5.9,G86&gt;=0.086,F86&lt;2.5,H86&lt;13.641,D86&lt;1.75,D86&gt;=0.75),3,IF(AND(G86&lt;0.644,A86&gt;=5.9,G86&gt;=0.086,F86&lt;2.5,H86&lt;13.641,D86&lt;1.75,D86&gt;=0.75),4.65,IF(AND(G86&gt;=0.644,A86&gt;=5.9,G86&gt;=0.086,F86&lt;2.5,H86&lt;13.641,D86&lt;1.75,D86&gt;=0.75),4.24,IF(AND(D86&lt;1.45,B86&gt;=2.5,D86&gt;=1.35,G86&gt;=0.187,H86&gt;=13.641,D86&lt;1.75,D86&gt;=0.75),4.68,IF(AND(D86&gt;=1.45,B86&gt;=2.5,D86&gt;=1.35,G86&gt;=0.187,H86&gt;=13.641,D86&lt;1.75,D86&gt;=0.75),4.833,IF(AND(H86&lt;13.18,D86&lt;2.05,A86&gt;=6,A86&lt;7.1,B86&lt;3.5,D86&gt;=1.75,D86&gt;=0.75),5.44,IF(AND(H86&gt;=13.18,D86&lt;2.05,A86&gt;=6,A86&lt;7.1,B86&lt;3.5,D86&gt;=1.75,D86&gt;=0.75),5.1,IF(AND(H86&lt;8.759,D86&gt;=2.05,A86&gt;=6,A86&lt;7.1,B86&lt;3.5,D86&gt;=1.75,D86&gt;=0.75),5.4,IF(AND(A86&gt;=5.75,A86&gt;=5.15,A86&lt;5.9,G86&gt;=0.086,F86&lt;2.5,H86&lt;13.641,D86&lt;1.75,D86&gt;=0.75),3.967,IF(AND(H86&lt;10.159,H86&gt;=8.759,D86&gt;=2.05,A86&gt;=6,A86&lt;7.1,B86&lt;3.5,D86&gt;=1.75,D86&gt;=0.75),5.925,IF(AND(D86&lt;1.2,A86&lt;5.75,A86&gt;=5.15,A86&lt;5.9,G86&gt;=0.086,F86&lt;2.5,H86&lt;13.641,D86&lt;1.75,D86&gt;=0.75),3.667,IF(AND(D86&lt;2.25,H86&gt;=10.159,H86&gt;=8.759,D86&gt;=2.05,A86&gt;=6,A86&lt;7.1,B86&lt;3.5,D86&gt;=1.75,D86&gt;=0.75),5.66,IF(AND(D86&gt;=2.25,H86&gt;=10.159,H86&gt;=8.759,D86&gt;=2.05,A86&gt;=6,A86&lt;7.1,B86&lt;3.5,D86&gt;=1.75,D86&gt;=0.75),5.34,IF(AND(D86&lt;1.35,D86&gt;=1.2,A86&lt;5.75,A86&gt;=5.15,A86&lt;5.9,G86&gt;=0.086,F86&lt;2.5,H86&lt;13.641,D86&lt;1.75,D86&gt;=0.75),4.025,IF(AND(D86&gt;=1.35,D86&gt;=1.2,A86&lt;5.75,A86&gt;=5.15,A86&lt;5.9,G86&gt;=0.086,F86&lt;2.5,H86&lt;13.641,D86&lt;1.75,D86&gt;=0.75),3.9,"shouldnthappen"))))))))))))))))))))))))))))))))))</f>
        <v>4.65</v>
      </c>
      <c r="AH86" s="1" t="n">
        <f aca="false">IF(AND(F86&lt;1.5,H86&lt;6.799,A86&lt;5.45),1.7,IF(AND(F86&gt;=1.5,H86&lt;6.799,A86&lt;5.45),4.1,IF(AND(D86&gt;=0.8,H86&gt;=6.799,A86&lt;5.45),3.9,IF(AND(H86&lt;7.564,F86&lt;2.5,A86&gt;=5.45),3.925,IF(AND(H86&gt;=16.284,F86&gt;=2.5,A86&gt;=5.45),6.5,IF(AND(A86&lt;4.35,D86&lt;0.8,H86&gt;=6.799,A86&lt;5.45),1.1,IF(AND(B86&lt;2.8,D86&lt;1.35,H86&gt;=7.564,F86&lt;2.5,A86&gt;=5.45),4.1,IF(AND(B86&gt;=2.8,D86&lt;1.35,H86&gt;=7.564,F86&lt;2.5,A86&gt;=5.45),4.267,IF(AND(B86&lt;2.75,D86&gt;=1.35,H86&gt;=7.564,F86&lt;2.5,A86&gt;=5.45),5,IF(AND(G86&gt;=0.078,G86&lt;0.26,H86&lt;16.284,F86&gt;=2.5,A86&gt;=5.45),6.06,IF(AND(G86&gt;=0.805,G86&gt;=0.26,H86&lt;16.284,F86&gt;=2.5,A86&gt;=5.45),5.02,IF(AND(H86&gt;=10.109,B86&gt;=3.45,A86&gt;=4.35,D86&lt;0.8,H86&gt;=6.799,A86&lt;5.45),1.55,IF(AND(D86&lt;2.25,G86&lt;0.078,G86&lt;0.26,H86&lt;16.284,F86&gt;=2.5,A86&gt;=5.45),5.6,IF(AND(D86&gt;=2.25,G86&lt;0.078,G86&lt;0.26,H86&lt;16.284,F86&gt;=2.5,A86&gt;=5.45),5.7,IF(AND(A86&lt;6.15,G86&lt;0.805,G86&gt;=0.26,H86&lt;16.284,F86&gt;=2.5,A86&gt;=5.45),4.967,IF(AND(A86&lt;4.65,H86&lt;12.227,B86&lt;3.45,A86&gt;=4.35,D86&lt;0.8,H86&gt;=6.799,A86&lt;5.45),1.333,IF(AND(A86&lt;4.85,H86&gt;=12.227,B86&lt;3.45,A86&gt;=4.35,D86&lt;0.8,H86&gt;=6.799,A86&lt;5.45),1.42,IF(AND(A86&gt;=4.85,H86&gt;=12.227,B86&lt;3.45,A86&gt;=4.35,D86&lt;0.8,H86&gt;=6.799,A86&lt;5.45),1.533,IF(AND(A86&lt;5.05,H86&lt;10.109,B86&gt;=3.45,A86&gt;=4.35,D86&lt;0.8,H86&gt;=6.799,A86&lt;5.45),1.4,IF(AND(A86&gt;=5.05,H86&lt;10.109,B86&gt;=3.45,A86&gt;=4.35,D86&lt;0.8,H86&gt;=6.799,A86&lt;5.45),1.5,IF(AND(G86&lt;0.14,H86&lt;13.531,B86&gt;=2.75,D86&gt;=1.35,H86&gt;=7.564,F86&lt;2.5,A86&gt;=5.45),4.7,IF(AND(G86&lt;0.187,H86&gt;=13.531,B86&gt;=2.75,D86&gt;=1.35,H86&gt;=7.564,F86&lt;2.5,A86&gt;=5.45),5,IF(AND(G86&gt;=0.187,H86&gt;=13.531,B86&gt;=2.75,D86&gt;=1.35,H86&gt;=7.564,F86&lt;2.5,A86&gt;=5.45),4.66,IF(AND(A86&lt;6.35,A86&gt;=6.15,G86&lt;0.805,G86&gt;=0.26,H86&lt;16.284,F86&gt;=2.5,A86&gt;=5.45),6,IF(AND(D86&lt;0.15,A86&gt;=4.65,H86&lt;12.227,B86&lt;3.45,A86&gt;=4.35,D86&lt;0.8,H86&gt;=6.799,A86&lt;5.45),1.5,IF(AND(H86&lt;10.723,G86&gt;=0.14,H86&lt;13.531,B86&gt;=2.75,D86&gt;=1.35,H86&gt;=7.564,F86&lt;2.5,A86&gt;=5.45),4.6,IF(AND(H86&gt;=10.723,G86&gt;=0.14,H86&lt;13.531,B86&gt;=2.75,D86&gt;=1.35,H86&gt;=7.564,F86&lt;2.5,A86&gt;=5.45),4.46,IF(AND(G86&lt;0.364,A86&gt;=6.35,A86&gt;=6.15,G86&lt;0.805,G86&gt;=0.26,H86&lt;16.284,F86&gt;=2.5,A86&gt;=5.45),5.28,IF(AND(A86&lt;5.1,D86&gt;=0.15,A86&gt;=4.65,H86&lt;12.227,B86&lt;3.45,A86&gt;=4.35,D86&lt;0.8,H86&gt;=6.799,A86&lt;5.45),1.36,IF(AND(A86&gt;=5.1,D86&gt;=0.15,A86&gt;=4.65,H86&lt;12.227,B86&lt;3.45,A86&gt;=4.35,D86&lt;0.8,H86&gt;=6.799,A86&lt;5.45),1.4,IF(AND(G86&gt;=0.6,G86&gt;=0.364,A86&gt;=6.35,A86&gt;=6.15,G86&lt;0.805,G86&gt;=0.26,H86&lt;16.284,F86&gt;=2.5,A86&gt;=5.45),5.1,IF(AND(A86&gt;=6.95,G86&lt;0.6,G86&gt;=0.364,A86&gt;=6.35,A86&gt;=6.15,G86&lt;0.805,G86&gt;=0.26,H86&lt;16.284,F86&gt;=2.5,A86&gt;=5.45),5.8,IF(AND(B86&lt;3.2,A86&lt;6.95,G86&lt;0.6,G86&gt;=0.364,A86&gt;=6.35,A86&gt;=6.15,G86&lt;0.805,G86&gt;=0.26,H86&lt;16.284,F86&gt;=2.5,A86&gt;=5.45),5.6,IF(AND(B86&gt;=3.2,A86&lt;6.95,G86&lt;0.6,G86&gt;=0.364,A86&gt;=6.35,A86&gt;=6.15,G86&lt;0.805,G86&gt;=0.26,H86&lt;16.284,F86&gt;=2.5,A86&gt;=5.45),5.7,"shouldnthappen"))))))))))))))))))))))))))))))))))</f>
        <v>5</v>
      </c>
      <c r="AI86" s="1" t="n">
        <f aca="false">IF(AND(B86&gt;=3.55,A86&lt;5.05,F86&lt;1.5),1,IF(AND(H86&gt;=13.436,A86&gt;=5.05,F86&lt;1.5),1.633,IF(AND(A86&lt;4.35,B86&lt;3.55,A86&lt;5.05,F86&lt;1.5),1.1,IF(AND(A86&lt;5.15,H86&lt;13.436,A86&gt;=5.05,F86&lt;1.5),1.6,IF(AND(G86&lt;0.837,D86&lt;1.2,B86&lt;2.65,F86&gt;=1.5),3.7,IF(AND(G86&gt;=0.837,D86&lt;1.2,B86&lt;2.65,F86&gt;=1.5),3,IF(AND(D86&lt;1.4,D86&gt;=1.2,B86&lt;2.65,F86&gt;=1.5),4.133,IF(AND(D86&gt;=1.4,D86&gt;=1.2,B86&lt;2.65,F86&gt;=1.5),4.633,IF(AND(G86&lt;0.302,A86&gt;=4.35,B86&lt;3.55,A86&lt;5.05,F86&lt;1.5),1.34,IF(AND(D86&gt;=0.3,A86&gt;=5.15,H86&lt;13.436,A86&gt;=5.05,F86&lt;1.5),1.5,IF(AND(G86&lt;0.233,G86&lt;0.265,D86&lt;1.55,B86&gt;=2.65,F86&gt;=1.5),4.56,IF(AND(G86&gt;=0.233,G86&lt;0.265,D86&lt;1.55,B86&gt;=2.65,F86&gt;=1.5),5.1,IF(AND(G86&lt;0.395,G86&gt;=0.265,D86&lt;1.55,B86&gt;=2.65,F86&gt;=1.5),4.025,IF(AND(H86&lt;13.935,A86&gt;=7.05,D86&gt;=1.55,B86&gt;=2.65,F86&gt;=1.5),6.12,IF(AND(H86&gt;=13.935,A86&gt;=7.05,D86&gt;=1.55,B86&gt;=2.65,F86&gt;=1.5),6.64,IF(AND(G86&gt;=0.858,G86&gt;=0.302,A86&gt;=4.35,B86&lt;3.55,A86&lt;5.05,F86&lt;1.5),1.3,IF(AND(H86&lt;6.543,D86&lt;0.3,A86&gt;=5.15,H86&lt;13.436,A86&gt;=5.05,F86&lt;1.5),1.4,IF(AND(H86&gt;=6.543,D86&lt;0.3,A86&gt;=5.15,H86&lt;13.436,A86&gt;=5.05,F86&lt;1.5),1.48,IF(AND(A86&lt;6.3,G86&gt;=0.395,G86&gt;=0.265,D86&lt;1.55,B86&gt;=2.65,F86&gt;=1.5),4.14,IF(AND(A86&gt;=6.3,G86&gt;=0.395,G86&gt;=0.265,D86&lt;1.55,B86&gt;=2.65,F86&gt;=1.5),4.767,IF(AND(G86&gt;=0.669,B86&lt;3.15,A86&lt;7.05,D86&gt;=1.55,B86&gt;=2.65,F86&gt;=1.5),5,IF(AND(H86&lt;9.459,G86&lt;0.858,G86&gt;=0.302,A86&gt;=4.35,B86&lt;3.55,A86&lt;5.05,F86&lt;1.5),1.4,IF(AND(H86&gt;=9.459,G86&lt;0.858,G86&gt;=0.302,A86&gt;=4.35,B86&lt;3.55,A86&lt;5.05,F86&lt;1.5),1.6,IF(AND(G86&gt;=0.433,G86&lt;0.669,B86&lt;3.15,A86&lt;7.05,D86&gt;=1.55,B86&gt;=2.65,F86&gt;=1.5),5.68,IF(AND(G86&lt;0.481,H86&lt;10.257,B86&gt;=3.15,A86&lt;7.05,D86&gt;=1.55,B86&gt;=2.65,F86&gt;=1.5),5.7,IF(AND(G86&gt;=0.481,H86&lt;10.257,B86&gt;=3.15,A86&lt;7.05,D86&gt;=1.55,B86&gt;=2.65,F86&gt;=1.5),5.9,IF(AND(D86&lt;2.15,H86&gt;=10.257,B86&gt;=3.15,A86&lt;7.05,D86&gt;=1.55,B86&gt;=2.65,F86&gt;=1.5),5.1,IF(AND(D86&gt;=2.15,H86&gt;=10.257,B86&gt;=3.15,A86&lt;7.05,D86&gt;=1.55,B86&gt;=2.65,F86&gt;=1.5),5.42,IF(AND(G86&lt;0.098,G86&lt;0.433,G86&lt;0.669,B86&lt;3.15,A86&lt;7.05,D86&gt;=1.55,B86&gt;=2.65,F86&gt;=1.5),5.567,IF(AND(D86&lt;1.8,G86&gt;=0.098,G86&lt;0.433,G86&lt;0.669,B86&lt;3.15,A86&lt;7.05,D86&gt;=1.55,B86&gt;=2.65,F86&gt;=1.5),5.033,IF(AND(G86&gt;=0.312,D86&gt;=1.8,G86&gt;=0.098,G86&lt;0.433,G86&lt;0.669,B86&lt;3.15,A86&lt;7.05,D86&gt;=1.55,B86&gt;=2.65,F86&gt;=1.5),5.4,IF(AND(H86&lt;9.002,G86&lt;0.312,D86&gt;=1.8,G86&gt;=0.098,G86&lt;0.433,G86&lt;0.669,B86&lt;3.15,A86&lt;7.05,D86&gt;=1.55,B86&gt;=2.65,F86&gt;=1.5),5.1,IF(AND(H86&gt;=9.002,G86&lt;0.312,D86&gt;=1.8,G86&gt;=0.098,G86&lt;0.433,G86&lt;0.669,B86&lt;3.15,A86&lt;7.05,D86&gt;=1.55,B86&gt;=2.65,F86&gt;=1.5),5.26,"shouldnthappen")))))))))))))))))))))))))))))))))</f>
        <v>5.033</v>
      </c>
      <c r="AJ86" s="1" t="n">
        <f aca="false">IF(AND(A86&gt;=5.25,D86&gt;=0.35,D86&lt;0.8),1.433,IF(AND(F86&gt;=2.5,H86&lt;6.927,D86&gt;=0.8),5.1,IF(AND(H86&lt;5.85,B86&lt;3.65,D86&lt;0.35,D86&lt;0.8),1,IF(AND(A86&lt;5.55,B86&gt;=3.65,D86&lt;0.35,D86&lt;0.8),1.5,IF(AND(A86&gt;=5.55,B86&gt;=3.65,D86&lt;0.35,D86&lt;0.8),1.7,IF(AND(H86&lt;7.949,A86&lt;5.25,D86&gt;=0.35,D86&lt;0.8),1.9,IF(AND(H86&gt;=7.949,A86&lt;5.25,D86&gt;=0.35,D86&lt;0.8),1.54,IF(AND(A86&lt;5.55,F86&lt;2.5,H86&lt;6.927,D86&gt;=0.8),3.98,IF(AND(A86&gt;=5.55,F86&lt;2.5,H86&lt;6.927,D86&gt;=0.8),4.1,IF(AND(A86&gt;=7.25,D86&gt;=1.55,H86&gt;=6.927,D86&gt;=0.8),6.65,IF(AND(A86&lt;5.75,D86&lt;1.2,D86&lt;1.55,H86&gt;=6.927,D86&gt;=0.8),3.62,IF(AND(A86&gt;=5.75,D86&lt;1.2,D86&lt;1.55,H86&gt;=6.927,D86&gt;=0.8),4.1,IF(AND(G86&lt;0.175,A86&lt;4.8,H86&gt;=5.85,B86&lt;3.65,D86&lt;0.35,D86&lt;0.8),1.5,IF(AND(G86&gt;=0.175,A86&lt;4.8,H86&gt;=5.85,B86&lt;3.65,D86&lt;0.35,D86&lt;0.8),1.3,IF(AND(A86&gt;=5.05,A86&gt;=4.8,H86&gt;=5.85,B86&lt;3.65,D86&lt;0.35,D86&lt;0.8),1.5,IF(AND(G86&gt;=0.735,A86&lt;6.25,D86&gt;=1.2,D86&lt;1.55,H86&gt;=6.927,D86&gt;=0.8),4,IF(AND(H86&lt;10.464,A86&lt;6.2,A86&lt;7.25,D86&gt;=1.55,H86&gt;=6.927,D86&gt;=0.8),5.1,IF(AND(H86&gt;=10.464,A86&lt;6.2,A86&lt;7.25,D86&gt;=1.55,H86&gt;=6.927,D86&gt;=0.8),4.9,IF(AND(G86&lt;0.418,A86&lt;5.05,A86&gt;=4.8,H86&gt;=5.85,B86&lt;3.65,D86&lt;0.35,D86&lt;0.8),1.48,IF(AND(G86&gt;=0.418,A86&lt;5.05,A86&gt;=4.8,H86&gt;=5.85,B86&lt;3.65,D86&lt;0.35,D86&lt;0.8),1.3,IF(AND(B86&lt;2.75,G86&lt;0.735,A86&lt;6.25,D86&gt;=1.2,D86&lt;1.55,H86&gt;=6.927,D86&gt;=0.8),4.35,IF(AND(H86&lt;15.422,D86&lt;1.45,A86&gt;=6.25,D86&gt;=1.2,D86&lt;1.55,H86&gt;=6.927,D86&gt;=0.8),4.375,IF(AND(H86&gt;=15.422,D86&lt;1.45,A86&gt;=6.25,D86&gt;=1.2,D86&lt;1.55,H86&gt;=6.927,D86&gt;=0.8),4.7,IF(AND(A86&lt;6.4,D86&gt;=1.45,A86&gt;=6.25,D86&gt;=1.2,D86&lt;1.55,H86&gt;=6.927,D86&gt;=0.8),5.1,IF(AND(G86&gt;=0.576,D86&lt;2.15,A86&gt;=6.2,A86&lt;7.25,D86&gt;=1.55,H86&gt;=6.927,D86&gt;=0.8),5.1,IF(AND(G86&lt;0.537,D86&gt;=2.15,A86&gt;=6.2,A86&lt;7.25,D86&gt;=1.55,H86&gt;=6.927,D86&gt;=0.8),5.533,IF(AND(G86&gt;=0.537,D86&gt;=2.15,A86&gt;=6.2,A86&lt;7.25,D86&gt;=1.55,H86&gt;=6.927,D86&gt;=0.8),5.9,IF(AND(D86&lt;1.45,B86&gt;=2.75,G86&lt;0.735,A86&lt;6.25,D86&gt;=1.2,D86&lt;1.55,H86&gt;=6.927,D86&gt;=0.8),4.6,IF(AND(D86&gt;=1.45,B86&gt;=2.75,G86&lt;0.735,A86&lt;6.25,D86&gt;=1.2,D86&lt;1.55,H86&gt;=6.927,D86&gt;=0.8),4.5,IF(AND(H86&lt;12.582,A86&gt;=6.4,D86&gt;=1.45,A86&gt;=6.25,D86&gt;=1.2,D86&lt;1.55,H86&gt;=6.927,D86&gt;=0.8),4.66,IF(AND(H86&gt;=12.582,A86&gt;=6.4,D86&gt;=1.45,A86&gt;=6.25,D86&gt;=1.2,D86&lt;1.55,H86&gt;=6.927,D86&gt;=0.8),4.9,IF(AND(B86&lt;2.75,G86&lt;0.576,D86&lt;2.15,A86&gt;=6.2,A86&lt;7.25,D86&gt;=1.55,H86&gt;=6.927,D86&gt;=0.8),5.3,IF(AND(G86&gt;=0.395,B86&gt;=2.75,G86&lt;0.576,D86&lt;2.15,A86&gt;=6.2,A86&lt;7.25,D86&gt;=1.55,H86&gt;=6.927,D86&gt;=0.8),5.6,IF(AND(D86&gt;=1.9,G86&lt;0.395,B86&gt;=2.75,G86&lt;0.576,D86&lt;2.15,A86&gt;=6.2,A86&lt;7.25,D86&gt;=1.55,H86&gt;=6.927,D86&gt;=0.8),5.333,IF(AND(B86&lt;2.95,D86&lt;1.9,G86&lt;0.395,B86&gt;=2.75,G86&lt;0.576,D86&lt;2.15,A86&gt;=6.2,A86&lt;7.25,D86&gt;=1.55,H86&gt;=6.927,D86&gt;=0.8),5.6,IF(AND(B86&gt;=2.95,D86&lt;1.9,G86&lt;0.395,B86&gt;=2.75,G86&lt;0.576,D86&lt;2.15,A86&gt;=6.2,A86&lt;7.25,D86&gt;=1.55,H86&gt;=6.927,D86&gt;=0.8),5.5,"shouldnthappen"))))))))))))))))))))))))))))))))))))</f>
        <v>5.1</v>
      </c>
      <c r="AK86" s="1" t="n">
        <f aca="false">IF(AND(H86&lt;5.85,B86&lt;3.65,F86&lt;1.5),1,IF(AND(B86&gt;=3.95,B86&gt;=3.65,F86&lt;1.5),1.433,IF(AND(A86&lt;5.15,F86&lt;2.5,F86&gt;=1.5),3.075,IF(AND(D86&gt;=0.35,H86&gt;=5.85,B86&lt;3.65,F86&lt;1.5),1.5,IF(AND(G86&lt;0.168,B86&lt;3.95,B86&gt;=3.65,F86&lt;1.5),1.7,IF(AND(H86&lt;5.767,A86&lt;7.25,F86&gt;=2.5,F86&gt;=1.5),4.5,IF(AND(D86&lt;1.9,A86&gt;=7.25,F86&gt;=2.5,F86&gt;=1.5),6.3,IF(AND(D86&gt;=1.9,A86&gt;=7.25,F86&gt;=2.5,F86&gt;=1.5),6.575,IF(AND(B86&lt;3.75,G86&gt;=0.168,B86&lt;3.95,B86&gt;=3.65,F86&lt;1.5),1.5,IF(AND(B86&gt;=3.75,G86&gt;=0.168,B86&lt;3.95,B86&gt;=3.65,F86&lt;1.5),1.6,IF(AND(D86&gt;=1.35,A86&lt;6.15,A86&gt;=5.15,F86&lt;2.5,F86&gt;=1.5),4.42,IF(AND(D86&lt;1.4,A86&gt;=6.15,A86&gt;=5.15,F86&lt;2.5,F86&gt;=1.5),4.5,IF(AND(D86&gt;=1.4,A86&gt;=6.15,A86&gt;=5.15,F86&lt;2.5,F86&gt;=1.5),4.675,IF(AND(D86&lt;0.15,H86&lt;11.218,D86&lt;0.35,H86&gt;=5.85,B86&lt;3.65,F86&lt;1.5),1.5,IF(AND(D86&lt;0.15,H86&gt;=11.218,D86&lt;0.35,H86&gt;=5.85,B86&lt;3.65,F86&lt;1.5),1.1,IF(AND(B86&lt;2.7,D86&lt;1.35,A86&lt;6.15,A86&gt;=5.15,F86&lt;2.5,F86&gt;=1.5),3.82,IF(AND(A86&lt;6.15,G86&gt;=0.755,H86&gt;=5.767,A86&lt;7.25,F86&gt;=2.5,F86&gt;=1.5),4.98,IF(AND(A86&gt;=6.15,G86&gt;=0.755,H86&gt;=5.767,A86&lt;7.25,F86&gt;=2.5,F86&gt;=1.5),5.3,IF(AND(B86&lt;3.4,D86&gt;=0.15,H86&lt;11.218,D86&lt;0.35,H86&gt;=5.85,B86&lt;3.65,F86&lt;1.5),1.4,IF(AND(B86&gt;=3.4,D86&gt;=0.15,H86&lt;11.218,D86&lt;0.35,H86&gt;=5.85,B86&lt;3.65,F86&lt;1.5),1.3,IF(AND(H86&lt;11.731,D86&gt;=0.15,H86&gt;=11.218,D86&lt;0.35,H86&gt;=5.85,B86&lt;3.65,F86&lt;1.5),1.2,IF(AND(H86&lt;9.053,B86&gt;=2.7,D86&lt;1.35,A86&lt;6.15,A86&gt;=5.15,F86&lt;2.5,F86&gt;=1.5),3.85,IF(AND(D86&gt;=2.1,B86&lt;2.85,G86&lt;0.755,H86&gt;=5.767,A86&lt;7.25,F86&gt;=2.5,F86&gt;=1.5),5.6,IF(AND(D86&gt;=2.45,B86&gt;=2.85,G86&lt;0.755,H86&gt;=5.767,A86&lt;7.25,F86&gt;=2.5,F86&gt;=1.5),5.8,IF(AND(B86&gt;=3.45,H86&gt;=11.731,D86&gt;=0.15,H86&gt;=11.218,D86&lt;0.35,H86&gt;=5.85,B86&lt;3.65,F86&lt;1.5),1.3,IF(AND(A86&lt;5.9,H86&gt;=9.053,B86&gt;=2.7,D86&lt;1.35,A86&lt;6.15,A86&gt;=5.15,F86&lt;2.5,F86&gt;=1.5),4.3,IF(AND(A86&gt;=5.9,H86&gt;=9.053,B86&gt;=2.7,D86&lt;1.35,A86&lt;6.15,A86&gt;=5.15,F86&lt;2.5,F86&gt;=1.5),4,IF(AND(G86&gt;=0.519,D86&lt;2.1,B86&lt;2.85,G86&lt;0.755,H86&gt;=5.767,A86&lt;7.25,F86&gt;=2.5,F86&gt;=1.5),4.9,IF(AND(A86&gt;=7.05,D86&lt;2.45,B86&gt;=2.85,G86&lt;0.755,H86&gt;=5.767,A86&lt;7.25,F86&gt;=2.5,F86&gt;=1.5),5.8,IF(AND(H86&lt;14.396,B86&lt;3.45,H86&gt;=11.731,D86&gt;=0.15,H86&gt;=11.218,D86&lt;0.35,H86&gt;=5.85,B86&lt;3.65,F86&lt;1.5),1.44,IF(AND(H86&gt;=14.396,B86&lt;3.45,H86&gt;=11.731,D86&gt;=0.15,H86&gt;=11.218,D86&lt;0.35,H86&gt;=5.85,B86&lt;3.65,F86&lt;1.5),1.3,IF(AND(G86&lt;0.282,G86&lt;0.519,D86&lt;2.1,B86&lt;2.85,G86&lt;0.755,H86&gt;=5.767,A86&lt;7.25,F86&gt;=2.5,F86&gt;=1.5),5.1,IF(AND(G86&gt;=0.282,G86&lt;0.519,D86&lt;2.1,B86&lt;2.85,G86&lt;0.755,H86&gt;=5.767,A86&lt;7.25,F86&gt;=2.5,F86&gt;=1.5),5.3,IF(AND(A86&lt;6.4,D86&lt;1.9,A86&lt;7.05,D86&lt;2.45,B86&gt;=2.85,G86&lt;0.755,H86&gt;=5.767,A86&lt;7.25,F86&gt;=2.5,F86&gt;=1.5),5.6,IF(AND(A86&gt;=6.4,D86&lt;1.9,A86&lt;7.05,D86&lt;2.45,B86&gt;=2.85,G86&lt;0.755,H86&gt;=5.767,A86&lt;7.25,F86&gt;=2.5,F86&gt;=1.5),5.5,IF(AND(H86&lt;8.884,D86&gt;=1.9,A86&lt;7.05,D86&lt;2.45,B86&gt;=2.85,G86&lt;0.755,H86&gt;=5.767,A86&lt;7.25,F86&gt;=2.5,F86&gt;=1.5),5.3,IF(AND(H86&gt;=8.884,D86&gt;=1.9,A86&lt;7.05,D86&lt;2.45,B86&gt;=2.85,G86&lt;0.755,H86&gt;=5.767,A86&lt;7.25,F86&gt;=2.5,F86&gt;=1.5),5.52,"shouldnthappen")))))))))))))))))))))))))))))))))))))</f>
        <v>4.42</v>
      </c>
      <c r="AL86" s="1" t="n">
        <f aca="false">IF(AND(H86&lt;5.85,A86&lt;5.05,D86&lt;0.8),1,IF(AND(B86&lt;3.35,A86&gt;=5.05,D86&lt;0.8),1.7,IF(AND(D86&gt;=2.45,F86&gt;=2.5,D86&gt;=0.8),6.05,IF(AND(H86&gt;=11.218,H86&gt;=5.85,A86&lt;5.05,D86&lt;0.8),1.28,IF(AND(G86&gt;=0.948,B86&gt;=3.35,A86&gt;=5.05,D86&lt;0.8),1.7,IF(AND(G86&gt;=0.423,H86&lt;11.218,H86&gt;=5.85,A86&lt;5.05,D86&lt;0.8),1.3,IF(AND(B86&lt;3.6,G86&lt;0.948,B86&gt;=3.35,A86&gt;=5.05,D86&lt;0.8),1.4,IF(AND(H86&lt;10.258,D86&lt;1.15,A86&lt;5.9,F86&lt;2.5,D86&gt;=0.8),3.36,IF(AND(H86&gt;=10.258,D86&lt;1.15,A86&lt;5.9,F86&lt;2.5,D86&gt;=0.8),3.9,IF(AND(A86&lt;5.3,D86&gt;=1.15,A86&lt;5.9,F86&lt;2.5,D86&gt;=0.8),3.9,IF(AND(D86&lt;1.55,B86&lt;2.75,A86&gt;=5.9,F86&lt;2.5,D86&gt;=0.8),4.64,IF(AND(D86&gt;=1.55,B86&lt;2.75,A86&gt;=5.9,F86&lt;2.5,D86&gt;=0.8),5.1,IF(AND(D86&gt;=1.6,B86&gt;=2.75,A86&gt;=5.9,F86&lt;2.5,D86&gt;=0.8),5,IF(AND(H86&lt;5.767,H86&lt;8.598,D86&lt;2.45,F86&gt;=2.5,D86&gt;=0.8),4.5,IF(AND(A86&lt;6.25,H86&gt;=8.598,D86&lt;2.45,F86&gt;=2.5,D86&gt;=0.8),5.02,IF(AND(B86&lt;3.55,G86&lt;0.423,H86&lt;11.218,H86&gt;=5.85,A86&lt;5.05,D86&lt;0.8),1.525,IF(AND(B86&gt;=3.55,G86&lt;0.423,H86&lt;11.218,H86&gt;=5.85,A86&lt;5.05,D86&lt;0.8),1.4,IF(AND(H86&gt;=13.932,B86&gt;=3.6,G86&lt;0.948,B86&gt;=3.35,A86&gt;=5.05,D86&lt;0.8),1.65,IF(AND(G86&gt;=0.652,A86&gt;=5.3,D86&gt;=1.15,A86&lt;5.9,F86&lt;2.5,D86&gt;=0.8),3.8,IF(AND(D86&lt;1.35,D86&lt;1.6,B86&gt;=2.75,A86&gt;=5.9,F86&lt;2.5,D86&gt;=0.8),4.42,IF(AND(H86&lt;6.656,H86&gt;=5.767,H86&lt;8.598,D86&lt;2.45,F86&gt;=2.5,D86&gt;=0.8),5.033,IF(AND(H86&gt;=6.656,H86&gt;=5.767,H86&lt;8.598,D86&lt;2.45,F86&gt;=2.5,D86&gt;=0.8),5.1,IF(AND(G86&gt;=0.885,A86&gt;=6.25,H86&gt;=8.598,D86&lt;2.45,F86&gt;=2.5,D86&gt;=0.8),5.2,IF(AND(H86&lt;6.926,H86&lt;13.932,B86&gt;=3.6,G86&lt;0.948,B86&gt;=3.35,A86&gt;=5.05,D86&lt;0.8),1.433,IF(AND(H86&gt;=6.926,H86&lt;13.932,B86&gt;=3.6,G86&lt;0.948,B86&gt;=3.35,A86&gt;=5.05,D86&lt;0.8),1.5,IF(AND(A86&lt;5.65,G86&lt;0.652,A86&gt;=5.3,D86&gt;=1.15,A86&lt;5.9,F86&lt;2.5,D86&gt;=0.8),4.36,IF(AND(A86&gt;=5.65,G86&lt;0.652,A86&gt;=5.3,D86&gt;=1.15,A86&lt;5.9,F86&lt;2.5,D86&gt;=0.8),4.2,IF(AND(H86&gt;=13.561,D86&gt;=1.35,D86&lt;1.6,B86&gt;=2.75,A86&gt;=5.9,F86&lt;2.5,D86&gt;=0.8),4.767,IF(AND(H86&lt;9.091,G86&lt;0.885,A86&gt;=6.25,H86&gt;=8.598,D86&lt;2.45,F86&gt;=2.5,D86&gt;=0.8),6.3,IF(AND(H86&gt;=12.206,H86&lt;13.561,D86&gt;=1.35,D86&lt;1.6,B86&gt;=2.75,A86&gt;=5.9,F86&lt;2.5,D86&gt;=0.8),4.4,IF(AND(D86&gt;=2.25,H86&gt;=9.091,G86&lt;0.885,A86&gt;=6.25,H86&gt;=8.598,D86&lt;2.45,F86&gt;=2.5,D86&gt;=0.8),5.9,IF(AND(B86&lt;3.05,H86&lt;12.206,H86&lt;13.561,D86&gt;=1.35,D86&lt;1.6,B86&gt;=2.75,A86&gt;=5.9,F86&lt;2.5,D86&gt;=0.8),4.6,IF(AND(B86&gt;=3.05,H86&lt;12.206,H86&lt;13.561,D86&gt;=1.35,D86&lt;1.6,B86&gt;=2.75,A86&gt;=5.9,F86&lt;2.5,D86&gt;=0.8),4.7,IF(AND(G86&gt;=0.596,D86&lt;2.25,H86&gt;=9.091,G86&lt;0.885,A86&gt;=6.25,H86&gt;=8.598,D86&lt;2.45,F86&gt;=2.5,D86&gt;=0.8),5.1,IF(AND(G86&gt;=0.379,G86&lt;0.596,D86&lt;2.25,H86&gt;=9.091,G86&lt;0.885,A86&gt;=6.25,H86&gt;=8.598,D86&lt;2.45,F86&gt;=2.5,D86&gt;=0.8),5.767,IF(AND(D86&lt;2.15,G86&lt;0.379,G86&lt;0.596,D86&lt;2.25,H86&gt;=9.091,G86&lt;0.885,A86&gt;=6.25,H86&gt;=8.598,D86&lt;2.45,F86&gt;=2.5,D86&gt;=0.8),5.4,IF(AND(D86&gt;=2.15,G86&lt;0.379,G86&lt;0.596,D86&lt;2.25,H86&gt;=9.091,G86&lt;0.885,A86&gt;=6.25,H86&gt;=8.598,D86&lt;2.45,F86&gt;=2.5,D86&gt;=0.8),5.6,"shouldnthappen")))))))))))))))))))))))))))))))))))))</f>
        <v>5.1</v>
      </c>
      <c r="AM86" s="1" t="n">
        <f aca="false">IF(AND(H86&lt;5.245,D86&lt;0.8),1,IF(AND(A86&lt;4.5,H86&gt;=5.245,D86&lt;0.8),1.35,IF(AND(D86&gt;=0.5,A86&gt;=4.5,H86&gt;=5.245,D86&lt;0.8),1.6,IF(AND(H86&lt;7.25,B86&lt;2.6,A86&lt;6.15,D86&gt;=0.8),4.375,IF(AND(H86&gt;=7.25,B86&lt;2.6,A86&lt;6.15,D86&gt;=0.8),3.075,IF(AND(H86&lt;13.935,A86&gt;=7.05,A86&gt;=6.15,D86&gt;=0.8),6.067,IF(AND(H86&gt;=13.935,A86&gt;=7.05,A86&gt;=6.15,D86&gt;=0.8),6.525,IF(AND(G86&gt;=0.948,D86&lt;0.5,A86&gt;=4.5,H86&gt;=5.245,D86&lt;0.8),1.7,IF(AND(G86&lt;0.568,D86&gt;=1.55,B86&gt;=2.6,A86&lt;6.15,D86&gt;=0.8),5.1,IF(AND(G86&gt;=0.568,D86&gt;=1.55,B86&gt;=2.6,A86&lt;6.15,D86&gt;=0.8),5,IF(AND(A86&gt;=6.6,B86&gt;=3.15,A86&lt;7.05,A86&gt;=6.15,D86&gt;=0.8),5.78,IF(AND(G86&lt;0.165,G86&lt;0.273,D86&lt;1.55,B86&gt;=2.6,A86&lt;6.15,D86&gt;=0.8),4.1,IF(AND(G86&gt;=0.165,G86&lt;0.273,D86&lt;1.55,B86&gt;=2.6,A86&lt;6.15,D86&gt;=0.8),4.5,IF(AND(D86&lt;1.35,G86&gt;=0.273,D86&lt;1.55,B86&gt;=2.6,A86&lt;6.15,D86&gt;=0.8),4.08,IF(AND(D86&gt;=1.35,G86&gt;=0.273,D86&lt;1.55,B86&gt;=2.6,A86&lt;6.15,D86&gt;=0.8),4.4,IF(AND(D86&lt;1.45,F86&lt;2.5,B86&lt;3.15,A86&lt;7.05,A86&gt;=6.15,D86&gt;=0.8),4.38,IF(AND(D86&gt;=1.45,F86&lt;2.5,B86&lt;3.15,A86&lt;7.05,A86&gt;=6.15,D86&gt;=0.8),4.75,IF(AND(D86&gt;=2.25,F86&gt;=2.5,B86&lt;3.15,A86&lt;7.05,A86&gt;=6.15,D86&gt;=0.8),5.16,IF(AND(H86&lt;11.488,A86&lt;6.6,B86&gt;=3.15,A86&lt;7.05,A86&gt;=6.15,D86&gt;=0.8),6,IF(AND(H86&gt;=14.396,D86&lt;0.25,G86&lt;0.948,D86&lt;0.5,A86&gt;=4.5,H86&gt;=5.245,D86&lt;0.8),1.3,IF(AND(A86&gt;=5.55,D86&gt;=0.25,G86&lt;0.948,D86&lt;0.5,A86&gt;=4.5,H86&gt;=5.245,D86&lt;0.8),1.7,IF(AND(D86&lt;1.85,D86&lt;2.25,F86&gt;=2.5,B86&lt;3.15,A86&lt;7.05,A86&gt;=6.15,D86&gt;=0.8),5.6,IF(AND(G86&lt;0.669,H86&gt;=11.488,A86&lt;6.6,B86&gt;=3.15,A86&lt;7.05,A86&gt;=6.15,D86&gt;=0.8),4.7,IF(AND(G86&gt;=0.669,H86&gt;=11.488,A86&lt;6.6,B86&gt;=3.15,A86&lt;7.05,A86&gt;=6.15,D86&gt;=0.8),5.22,IF(AND(H86&lt;6.543,H86&lt;14.396,D86&lt;0.25,G86&lt;0.948,D86&lt;0.5,A86&gt;=4.5,H86&gt;=5.245,D86&lt;0.8),1.4,IF(AND(A86&lt;4.95,A86&lt;5.55,D86&gt;=0.25,G86&lt;0.948,D86&lt;0.5,A86&gt;=4.5,H86&gt;=5.245,D86&lt;0.8),1.4,IF(AND(A86&gt;=4.95,A86&lt;5.55,D86&gt;=0.25,G86&lt;0.948,D86&lt;0.5,A86&gt;=4.5,H86&gt;=5.245,D86&lt;0.8),1.48,IF(AND(H86&lt;10.667,D86&gt;=1.85,D86&lt;2.25,F86&gt;=2.5,B86&lt;3.15,A86&lt;7.05,A86&gt;=6.15,D86&gt;=0.8),5.25,IF(AND(H86&gt;=10.667,D86&gt;=1.85,D86&lt;2.25,F86&gt;=2.5,B86&lt;3.15,A86&lt;7.05,A86&gt;=6.15,D86&gt;=0.8),5.55,IF(AND(G86&lt;0.063,H86&gt;=6.543,H86&lt;14.396,D86&lt;0.25,G86&lt;0.948,D86&lt;0.5,A86&gt;=4.5,H86&gt;=5.245,D86&lt;0.8),1.4,IF(AND(H86&lt;9.212,G86&gt;=0.063,H86&gt;=6.543,H86&lt;14.396,D86&lt;0.25,G86&lt;0.948,D86&lt;0.5,A86&gt;=4.5,H86&gt;=5.245,D86&lt;0.8),1.475,IF(AND(H86&gt;=9.212,G86&gt;=0.063,H86&gt;=6.543,H86&lt;14.396,D86&lt;0.25,G86&lt;0.948,D86&lt;0.5,A86&gt;=4.5,H86&gt;=5.245,D86&lt;0.8),1.5,"shouldnthappen"))))))))))))))))))))))))))))))))</f>
        <v>5.1</v>
      </c>
      <c r="AN86" s="1" t="n">
        <f aca="false">IF(AND(D86&lt;0.7,A86&gt;=5.55),1.633,IF(AND(G86&lt;0.38,B86&lt;2.8,A86&lt;5.55),4.3,IF(AND(G86&gt;=0.38,B86&lt;2.8,A86&lt;5.55),3.325,IF(AND(D86&gt;=0.35,B86&gt;=2.8,A86&lt;5.55),1.6,IF(AND(B86&gt;=3.4,A86&lt;4.8,D86&lt;0.35,B86&gt;=2.8,A86&lt;5.55),1,IF(AND(H86&gt;=11.789,A86&lt;5.9,D86&lt;1.55,D86&gt;=0.7,A86&gt;=5.55),4.325,IF(AND(F86&gt;=2.5,A86&gt;=5.9,D86&lt;1.55,D86&gt;=0.7,A86&gt;=5.55),5.05,IF(AND(D86&lt;1.9,A86&gt;=7.25,D86&gt;=1.55,D86&gt;=0.7,A86&gt;=5.55),6.3,IF(AND(D86&gt;=1.9,A86&gt;=7.25,D86&gt;=1.55,D86&gt;=0.7,A86&gt;=5.55),6.4,IF(AND(A86&lt;4.35,B86&lt;3.4,A86&lt;4.8,D86&lt;0.35,B86&gt;=2.8,A86&lt;5.55),1.1,IF(AND(G86&gt;=0.934,B86&lt;3.45,A86&gt;=4.8,D86&lt;0.35,B86&gt;=2.8,A86&lt;5.55),1.7,IF(AND(H86&gt;=14.877,B86&gt;=3.45,A86&gt;=4.8,D86&lt;0.35,B86&gt;=2.8,A86&lt;5.55),1.3,IF(AND(B86&lt;2.6,H86&lt;11.789,A86&lt;5.9,D86&lt;1.55,D86&gt;=0.7,A86&gt;=5.55),3.9,IF(AND(B86&gt;=2.6,H86&lt;11.789,A86&lt;5.9,D86&lt;1.55,D86&gt;=0.7,A86&gt;=5.55),4.26,IF(AND(A86&lt;6.6,F86&lt;2.5,A86&gt;=5.9,D86&lt;1.55,D86&gt;=0.7,A86&gt;=5.55),4.625,IF(AND(A86&gt;=6.6,F86&lt;2.5,A86&gt;=5.9,D86&lt;1.55,D86&gt;=0.7,A86&gt;=5.55),4.475,IF(AND(B86&lt;2.6,D86&lt;2.05,A86&lt;7.25,D86&gt;=1.55,D86&gt;=0.7,A86&gt;=5.55),5.8,IF(AND(G86&gt;=0.743,D86&gt;=2.05,A86&lt;7.25,D86&gt;=1.55,D86&gt;=0.7,A86&gt;=5.55),5.1,IF(AND(G86&lt;0.422,A86&gt;=4.35,B86&lt;3.4,A86&lt;4.8,D86&lt;0.35,B86&gt;=2.8,A86&lt;5.55),1.367,IF(AND(G86&gt;=0.422,A86&gt;=4.35,B86&lt;3.4,A86&lt;4.8,D86&lt;0.35,B86&gt;=2.8,A86&lt;5.55),1.3,IF(AND(A86&lt;5.05,G86&lt;0.934,B86&lt;3.45,A86&gt;=4.8,D86&lt;0.35,B86&gt;=2.8,A86&lt;5.55),1.525,IF(AND(A86&gt;=5.05,G86&lt;0.934,B86&lt;3.45,A86&gt;=4.8,D86&lt;0.35,B86&gt;=2.8,A86&lt;5.55),1.5,IF(AND(G86&gt;=0.585,H86&lt;14.877,B86&gt;=3.45,A86&gt;=4.8,D86&lt;0.35,B86&gt;=2.8,A86&lt;5.55),1.54,IF(AND(G86&gt;=0.537,G86&lt;0.743,D86&gt;=2.05,A86&lt;7.25,D86&gt;=1.55,D86&gt;=0.7,A86&gt;=5.55),5.833,IF(AND(D86&gt;=0.25,G86&lt;0.585,H86&lt;14.877,B86&gt;=3.45,A86&gt;=4.8,D86&lt;0.35,B86&gt;=2.8,A86&lt;5.55),1.367,IF(AND(D86&lt;1.75,H86&lt;13.795,B86&gt;=2.6,D86&lt;2.05,A86&lt;7.25,D86&gt;=1.55,D86&gt;=0.7,A86&gt;=5.55),5.45,IF(AND(B86&lt;2.85,H86&gt;=13.795,B86&gt;=2.6,D86&lt;2.05,A86&lt;7.25,D86&gt;=1.55,D86&gt;=0.7,A86&gt;=5.55),5.1,IF(AND(B86&gt;=2.85,H86&gt;=13.795,B86&gt;=2.6,D86&lt;2.05,A86&lt;7.25,D86&gt;=1.55,D86&gt;=0.7,A86&gt;=5.55),4.82,IF(AND(G86&lt;0.353,G86&lt;0.537,G86&lt;0.743,D86&gt;=2.05,A86&lt;7.25,D86&gt;=1.55,D86&gt;=0.7,A86&gt;=5.55),5.425,IF(AND(G86&gt;=0.353,G86&lt;0.537,G86&lt;0.743,D86&gt;=2.05,A86&lt;7.25,D86&gt;=1.55,D86&gt;=0.7,A86&gt;=5.55),5.62,IF(AND(G86&lt;0.311,D86&lt;0.25,G86&lt;0.585,H86&lt;14.877,B86&gt;=3.45,A86&gt;=4.8,D86&lt;0.35,B86&gt;=2.8,A86&lt;5.55),1.5,IF(AND(G86&gt;=0.311,D86&lt;0.25,G86&lt;0.585,H86&lt;14.877,B86&gt;=3.45,A86&gt;=4.8,D86&lt;0.35,B86&gt;=2.8,A86&lt;5.55),1.4,IF(AND(B86&gt;=3.1,D86&gt;=1.75,H86&lt;13.795,B86&gt;=2.6,D86&lt;2.05,A86&lt;7.25,D86&gt;=1.55,D86&gt;=0.7,A86&gt;=5.55),5.1,IF(AND(B86&lt;2.85,B86&lt;3.1,D86&gt;=1.75,H86&lt;13.795,B86&gt;=2.6,D86&lt;2.05,A86&lt;7.25,D86&gt;=1.55,D86&gt;=0.7,A86&gt;=5.55),5.2,IF(AND(B86&gt;=2.85,B86&lt;3.1,D86&gt;=1.75,H86&lt;13.795,B86&gt;=2.6,D86&lt;2.05,A86&lt;7.25,D86&gt;=1.55,D86&gt;=0.7,A86&gt;=5.55),5.2,"shouldnthappen")))))))))))))))))))))))))))))))))))</f>
        <v>5.45</v>
      </c>
      <c r="AO86" s="1" t="n">
        <f aca="false">IF(AND(H86&gt;=14.529,G86&lt;0.633,D86&lt;0.8),1.3,IF(AND(A86&lt;5.05,G86&gt;=0.633,D86&lt;0.8),1.35,IF(AND(H86&gt;=14.379,H86&lt;14.529,G86&lt;0.633,D86&lt;0.8),1.7,IF(AND(B86&lt;3.35,A86&gt;=5.05,G86&gt;=0.633,D86&lt;0.8),1.7,IF(AND(D86&gt;=1.45,A86&lt;5.95,F86&lt;2.5,D86&gt;=0.8),4.5,IF(AND(D86&lt;1.35,A86&gt;=5.95,F86&lt;2.5,D86&gt;=0.8),4,IF(AND(D86&lt;1.85,G86&gt;=0.845,F86&gt;=2.5,D86&gt;=0.8),4.8,IF(AND(B86&gt;=4.3,H86&lt;14.379,H86&lt;14.529,G86&lt;0.633,D86&lt;0.8),1.5,IF(AND(A86&lt;5.25,B86&gt;=3.35,A86&gt;=5.05,G86&gt;=0.633,D86&lt;0.8),1.55,IF(AND(A86&gt;=5.25,B86&gt;=3.35,A86&gt;=5.05,G86&gt;=0.633,D86&lt;0.8),1.633,IF(AND(A86&lt;5.05,D86&lt;1.45,A86&lt;5.95,F86&lt;2.5,D86&gt;=0.8),3.3,IF(AND(G86&lt;0.293,D86&gt;=1.35,A86&gt;=5.95,F86&lt;2.5,D86&gt;=0.8),5,IF(AND(A86&gt;=6.6,D86&lt;2.05,G86&lt;0.845,F86&gt;=2.5,D86&gt;=0.8),5.8,IF(AND(B86&lt;3.05,D86&gt;=2.05,G86&lt;0.845,F86&gt;=2.5,D86&gt;=0.8),6.15,IF(AND(B86&lt;2.9,D86&gt;=1.85,G86&gt;=0.845,F86&gt;=2.5,D86&gt;=0.8),5.1,IF(AND(B86&gt;=2.9,D86&gt;=1.85,G86&gt;=0.845,F86&gt;=2.5,D86&gt;=0.8),5.2,IF(AND(B86&gt;=3.8,B86&lt;4.3,H86&lt;14.379,H86&lt;14.529,G86&lt;0.633,D86&lt;0.8),1.333,IF(AND(A86&lt;6.25,G86&gt;=0.293,D86&gt;=1.35,A86&gt;=5.95,F86&lt;2.5,D86&gt;=0.8),4.6,IF(AND(H86&lt;10.351,A86&lt;6.6,D86&lt;2.05,G86&lt;0.845,F86&gt;=2.5,D86&gt;=0.8),5.4,IF(AND(G86&gt;=0.364,B86&gt;=3.05,D86&gt;=2.05,G86&lt;0.845,F86&gt;=2.5,D86&gt;=0.8),5.66,IF(AND(G86&gt;=0.447,B86&lt;3.8,B86&lt;4.3,H86&lt;14.379,H86&lt;14.529,G86&lt;0.633,D86&lt;0.8),1.3,IF(AND(H86&lt;6.247,A86&lt;5.65,A86&gt;=5.05,D86&lt;1.45,A86&lt;5.95,F86&lt;2.5,D86&gt;=0.8),4.033,IF(AND(D86&lt;1.25,A86&gt;=5.65,A86&gt;=5.05,D86&lt;1.45,A86&lt;5.95,F86&lt;2.5,D86&gt;=0.8),3.88,IF(AND(D86&gt;=1.25,A86&gt;=5.65,A86&gt;=5.05,D86&lt;1.45,A86&lt;5.95,F86&lt;2.5,D86&gt;=0.8),4.35,IF(AND(B86&lt;2.65,A86&gt;=6.25,G86&gt;=0.293,D86&gt;=1.35,A86&gt;=5.95,F86&lt;2.5,D86&gt;=0.8),4.9,IF(AND(B86&lt;2.75,H86&gt;=10.351,A86&lt;6.6,D86&lt;2.05,G86&lt;0.845,F86&gt;=2.5,D86&gt;=0.8),5.1,IF(AND(B86&gt;=2.75,H86&gt;=10.351,A86&lt;6.6,D86&lt;2.05,G86&lt;0.845,F86&gt;=2.5,D86&gt;=0.8),4.95,IF(AND(B86&lt;3.15,G86&lt;0.364,B86&gt;=3.05,D86&gt;=2.05,G86&lt;0.845,F86&gt;=2.5,D86&gt;=0.8),5.28,IF(AND(B86&gt;=3.15,G86&lt;0.364,B86&gt;=3.05,D86&gt;=2.05,G86&lt;0.845,F86&gt;=2.5,D86&gt;=0.8),5.5,IF(AND(H86&lt;9.212,G86&lt;0.447,B86&lt;3.8,B86&lt;4.3,H86&lt;14.379,H86&lt;14.529,G86&lt;0.633,D86&lt;0.8),1.4,IF(AND(G86&lt;0.356,H86&gt;=6.247,A86&lt;5.65,A86&gt;=5.05,D86&lt;1.45,A86&lt;5.95,F86&lt;2.5,D86&gt;=0.8),4.2,IF(AND(B86&lt;3,B86&gt;=2.65,A86&gt;=6.25,G86&gt;=0.293,D86&gt;=1.35,A86&gt;=5.95,F86&lt;2.5,D86&gt;=0.8),4.6,IF(AND(B86&gt;=3,B86&gt;=2.65,A86&gt;=6.25,G86&gt;=0.293,D86&gt;=1.35,A86&gt;=5.95,F86&lt;2.5,D86&gt;=0.8),4.7,IF(AND(A86&lt;5.05,H86&gt;=9.212,G86&lt;0.447,B86&lt;3.8,B86&lt;4.3,H86&lt;14.379,H86&lt;14.529,G86&lt;0.633,D86&lt;0.8),1.533,IF(AND(A86&gt;=5.05,H86&gt;=9.212,G86&lt;0.447,B86&lt;3.8,B86&lt;4.3,H86&lt;14.379,H86&lt;14.529,G86&lt;0.633,D86&lt;0.8),1.425,IF(AND(A86&lt;5.35,G86&gt;=0.356,H86&gt;=6.247,A86&lt;5.65,A86&gt;=5.05,D86&lt;1.45,A86&lt;5.95,F86&lt;2.5,D86&gt;=0.8),3.9,IF(AND(A86&gt;=5.35,G86&gt;=0.356,H86&gt;=6.247,A86&lt;5.65,A86&gt;=5.05,D86&lt;1.45,A86&lt;5.95,F86&lt;2.5,D86&gt;=0.8),3.72,"shouldnthappen")))))))))))))))))))))))))))))))))))))</f>
        <v>4.6</v>
      </c>
      <c r="AP86" s="1" t="n">
        <f aca="false">IF(AND(F86&gt;=1.5,A86&lt;5.55),3.84,IF(AND(G86&gt;=0.52,A86&lt;4.75,F86&lt;1.5,A86&lt;5.55),1.16,IF(AND(A86&lt;5.65,A86&lt;5.85,D86&lt;1.55,A86&gt;=5.55),4.2,IF(AND(A86&gt;=5.65,A86&lt;5.85,D86&lt;1.55,A86&gt;=5.55),3.167,IF(AND(G86&gt;=0.798,A86&gt;=5.85,D86&lt;1.55,A86&gt;=5.55),4,IF(AND(F86&lt;2.5,H86&lt;14.1,D86&gt;=1.55,A86&gt;=5.55),4.84,IF(AND(A86&lt;7.2,H86&gt;=14.1,D86&gt;=1.55,A86&gt;=5.55),5.633,IF(AND(A86&gt;=7.2,H86&gt;=14.1,D86&gt;=1.55,A86&gt;=5.55),6.6,IF(AND(G86&lt;0.161,G86&lt;0.52,A86&lt;4.75,F86&lt;1.5,A86&lt;5.55),1.5,IF(AND(D86&gt;=0.5,G86&lt;0.676,A86&gt;=4.75,F86&lt;1.5,A86&lt;5.55),1.6,IF(AND(H86&lt;11.016,G86&gt;=0.676,A86&gt;=4.75,F86&lt;1.5,A86&lt;5.55),1.75,IF(AND(G86&lt;0.209,G86&lt;0.798,A86&gt;=5.85,D86&lt;1.55,A86&gt;=5.55),4.5,IF(AND(G86&gt;=0.74,F86&gt;=2.5,H86&lt;14.1,D86&gt;=1.55,A86&gt;=5.55),6.225,IF(AND(B86&lt;2.95,G86&gt;=0.161,G86&lt;0.52,A86&lt;4.75,F86&lt;1.5,A86&lt;5.55),1.4,IF(AND(B86&gt;=2.95,G86&gt;=0.161,G86&lt;0.52,A86&lt;4.75,F86&lt;1.5,A86&lt;5.55),1.34,IF(AND(B86&lt;3.15,D86&lt;0.5,G86&lt;0.676,A86&gt;=4.75,F86&lt;1.5,A86&lt;5.55),1.52,IF(AND(D86&lt;0.25,H86&gt;=11.016,G86&gt;=0.676,A86&gt;=4.75,F86&lt;1.5,A86&lt;5.55),1.567,IF(AND(D86&gt;=0.25,H86&gt;=11.016,G86&gt;=0.676,A86&gt;=4.75,F86&lt;1.5,A86&lt;5.55),1.5,IF(AND(H86&lt;7.47,G86&gt;=0.209,G86&lt;0.798,A86&gt;=5.85,D86&lt;1.55,A86&gt;=5.55),5.05,IF(AND(B86&lt;2.85,G86&lt;0.74,F86&gt;=2.5,H86&lt;14.1,D86&gt;=1.55,A86&gt;=5.55),5.35,IF(AND(B86&lt;3.3,B86&gt;=3.15,D86&lt;0.5,G86&lt;0.676,A86&gt;=4.75,F86&lt;1.5,A86&lt;5.55),1.2,IF(AND(D86&lt;1.45,H86&gt;=7.47,G86&gt;=0.209,G86&lt;0.798,A86&gt;=5.85,D86&lt;1.55,A86&gt;=5.55),4.66,IF(AND(D86&gt;=1.45,H86&gt;=7.47,G86&gt;=0.209,G86&lt;0.798,A86&gt;=5.85,D86&lt;1.55,A86&gt;=5.55),4.64,IF(AND(A86&gt;=7.05,B86&gt;=2.85,G86&lt;0.74,F86&gt;=2.5,H86&lt;14.1,D86&gt;=1.55,A86&gt;=5.55),5.8,IF(AND(B86&gt;=3.25,A86&lt;7.05,B86&gt;=2.85,G86&lt;0.74,F86&gt;=2.5,H86&lt;14.1,D86&gt;=1.55,A86&gt;=5.55),5.7,IF(AND(H86&gt;=13.641,D86&lt;0.25,B86&gt;=3.3,B86&gt;=3.15,D86&lt;0.5,G86&lt;0.676,A86&gt;=4.75,F86&lt;1.5,A86&lt;5.55),1.3,IF(AND(D86&lt;0.35,D86&gt;=0.25,B86&gt;=3.3,B86&gt;=3.15,D86&lt;0.5,G86&lt;0.676,A86&gt;=4.75,F86&lt;1.5,A86&lt;5.55),1.367,IF(AND(D86&gt;=0.35,D86&gt;=0.25,B86&gt;=3.3,B86&gt;=3.15,D86&lt;0.5,G86&lt;0.676,A86&gt;=4.75,F86&lt;1.5,A86&lt;5.55),1.3,IF(AND(A86&lt;6.35,B86&lt;3.25,A86&lt;7.05,B86&gt;=2.85,G86&lt;0.74,F86&gt;=2.5,H86&lt;14.1,D86&gt;=1.55,A86&gt;=5.55),5.6,IF(AND(A86&gt;=6.35,B86&lt;3.25,A86&lt;7.05,B86&gt;=2.85,G86&lt;0.74,F86&gt;=2.5,H86&lt;14.1,D86&gt;=1.55,A86&gt;=5.55),5.325,IF(AND(A86&lt;5.1,H86&lt;13.641,D86&lt;0.25,B86&gt;=3.3,B86&gt;=3.15,D86&lt;0.5,G86&lt;0.676,A86&gt;=4.75,F86&lt;1.5,A86&lt;5.55),1.4,IF(AND(H86&gt;=11.031,A86&gt;=5.1,H86&lt;13.641,D86&lt;0.25,B86&gt;=3.3,B86&gt;=3.15,D86&lt;0.5,G86&lt;0.676,A86&gt;=4.75,F86&lt;1.5,A86&lt;5.55),1.4,IF(AND(A86&lt;5.45,H86&lt;11.031,A86&gt;=5.1,H86&lt;13.641,D86&lt;0.25,B86&gt;=3.3,B86&gt;=3.15,D86&lt;0.5,G86&lt;0.676,A86&gt;=4.75,F86&lt;1.5,A86&lt;5.55),1.5,IF(AND(A86&gt;=5.45,H86&lt;11.031,A86&gt;=5.1,H86&lt;13.641,D86&lt;0.25,B86&gt;=3.3,B86&gt;=3.15,D86&lt;0.5,G86&lt;0.676,A86&gt;=4.75,F86&lt;1.5,A86&lt;5.55),1.4,"shouldnthappen"))))))))))))))))))))))))))))))))))</f>
        <v>4.84</v>
      </c>
      <c r="AQ86" s="1" t="n">
        <f aca="false">IF(AND(H86&lt;6.926,D86&gt;=0.35,F86&lt;1.5),1.9,IF(AND(G86&gt;=0.869,D86&gt;=1.75,F86&gt;=1.5),5.15,IF(AND(A86&lt;4.35,A86&lt;5.05,D86&lt;0.35,F86&lt;1.5),1.1,IF(AND(H86&lt;6.089,A86&gt;=5.05,D86&lt;0.35,F86&lt;1.5),1.7,IF(AND(H86&gt;=13.089,H86&gt;=6.926,D86&gt;=0.35,F86&lt;1.5),1.3,IF(AND(G86&lt;0.695,D86&lt;1.15,D86&lt;1.75,F86&gt;=1.5),3.62,IF(AND(G86&gt;=0.695,D86&lt;1.15,D86&lt;1.75,F86&gt;=1.5),3,IF(AND(G86&gt;=0.585,H86&gt;=6.089,A86&gt;=5.05,D86&lt;0.35,F86&lt;1.5),1.5,IF(AND(H86&lt;9.582,H86&lt;13.089,H86&gt;=6.926,D86&gt;=0.35,F86&lt;1.5),1.5,IF(AND(H86&gt;=9.582,H86&lt;13.089,H86&gt;=6.926,D86&gt;=0.35,F86&lt;1.5),1.6,IF(AND(D86&lt;1.35,H86&lt;9.349,D86&gt;=1.15,D86&lt;1.75,F86&gt;=1.5),3.867,IF(AND(D86&lt;2.05,A86&lt;7.05,G86&lt;0.869,D86&gt;=1.75,F86&gt;=1.5),4.9,IF(AND(B86&gt;=3.3,A86&gt;=7.05,G86&lt;0.869,D86&gt;=1.75,F86&gt;=1.5),6.1,IF(AND(G86&lt;0.347,H86&lt;11.218,A86&gt;=4.35,A86&lt;5.05,D86&lt;0.35,F86&lt;1.5),1.4,IF(AND(G86&gt;=0.347,H86&lt;11.218,A86&gt;=4.35,A86&lt;5.05,D86&lt;0.35,F86&lt;1.5),1.5,IF(AND(G86&gt;=0.265,H86&gt;=11.218,A86&gt;=4.35,A86&lt;5.05,D86&lt;0.35,F86&lt;1.5),1.45,IF(AND(A86&gt;=5.4,G86&lt;0.585,H86&gt;=6.089,A86&gt;=5.05,D86&lt;0.35,F86&lt;1.5),1.35,IF(AND(B86&gt;=2.9,D86&gt;=1.35,H86&lt;9.349,D86&gt;=1.15,D86&lt;1.75,F86&gt;=1.5),4.6,IF(AND(D86&gt;=1.35,A86&lt;6.15,H86&gt;=9.349,D86&gt;=1.15,D86&lt;1.75,F86&gt;=1.5),4.54,IF(AND(H86&lt;10.927,A86&gt;=6.15,H86&gt;=9.349,D86&gt;=1.15,D86&lt;1.75,F86&gt;=1.5),4.3,IF(AND(G86&lt;0.512,D86&gt;=2.05,A86&lt;7.05,G86&lt;0.869,D86&gt;=1.75,F86&gt;=1.5),5.533,IF(AND(G86&gt;=0.512,D86&gt;=2.05,A86&lt;7.05,G86&lt;0.869,D86&gt;=1.75,F86&gt;=1.5),5.88,IF(AND(H86&lt;11.551,B86&lt;3.3,A86&gt;=7.05,G86&lt;0.869,D86&gt;=1.75,F86&gt;=1.5),6.3,IF(AND(G86&lt;0.227,G86&lt;0.265,H86&gt;=11.218,A86&gt;=4.35,A86&lt;5.05,D86&lt;0.35,F86&lt;1.5),1.4,IF(AND(G86&gt;=0.227,G86&lt;0.265,H86&gt;=11.218,A86&gt;=4.35,A86&lt;5.05,D86&lt;0.35,F86&lt;1.5),1.26,IF(AND(H86&lt;11.031,A86&lt;5.4,G86&lt;0.585,H86&gt;=6.089,A86&gt;=5.05,D86&lt;0.35,F86&lt;1.5),1.5,IF(AND(H86&gt;=11.031,A86&lt;5.4,G86&lt;0.585,H86&gt;=6.089,A86&gt;=5.05,D86&lt;0.35,F86&lt;1.5),1.4,IF(AND(A86&lt;5.45,B86&lt;2.9,D86&gt;=1.35,H86&lt;9.349,D86&gt;=1.15,D86&lt;1.75,F86&gt;=1.5),4.5,IF(AND(A86&lt;5.9,D86&lt;1.35,A86&lt;6.15,H86&gt;=9.349,D86&gt;=1.15,D86&lt;1.75,F86&gt;=1.5),4.2,IF(AND(A86&gt;=5.9,D86&lt;1.35,A86&lt;6.15,H86&gt;=9.349,D86&gt;=1.15,D86&lt;1.75,F86&gt;=1.5),4,IF(AND(A86&gt;=6.75,H86&gt;=10.927,A86&gt;=6.15,H86&gt;=9.349,D86&gt;=1.15,D86&lt;1.75,F86&gt;=1.5),4.767,IF(AND(B86&lt;2.9,H86&gt;=11.551,B86&lt;3.3,A86&gt;=7.05,G86&lt;0.869,D86&gt;=1.75,F86&gt;=1.5),6.7,IF(AND(B86&gt;=2.9,H86&gt;=11.551,B86&lt;3.3,A86&gt;=7.05,G86&lt;0.869,D86&gt;=1.75,F86&gt;=1.5),6.6,IF(AND(B86&lt;2.45,A86&gt;=5.45,B86&lt;2.9,D86&gt;=1.35,H86&lt;9.349,D86&gt;=1.15,D86&lt;1.75,F86&gt;=1.5),5,IF(AND(B86&gt;=2.45,A86&gt;=5.45,B86&lt;2.9,D86&gt;=1.35,H86&lt;9.349,D86&gt;=1.15,D86&lt;1.75,F86&gt;=1.5),5.1,IF(AND(H86&lt;11.166,A86&lt;6.75,H86&gt;=10.927,A86&gt;=6.15,H86&gt;=9.349,D86&gt;=1.15,D86&lt;1.75,F86&gt;=1.5),4.9,IF(AND(G86&lt;0.228,H86&gt;=11.166,A86&lt;6.75,H86&gt;=10.927,A86&gt;=6.15,H86&gt;=9.349,D86&gt;=1.15,D86&lt;1.75,F86&gt;=1.5),4.7,IF(AND(H86&lt;13.531,G86&gt;=0.228,H86&gt;=11.166,A86&lt;6.75,H86&gt;=10.927,A86&gt;=6.15,H86&gt;=9.349,D86&gt;=1.15,D86&lt;1.75,F86&gt;=1.5),4.4,IF(AND(H86&gt;=13.531,G86&gt;=0.228,H86&gt;=11.166,A86&lt;6.75,H86&gt;=10.927,A86&gt;=6.15,H86&gt;=9.349,D86&gt;=1.15,D86&lt;1.75,F86&gt;=1.5),4.6,"shouldnthappen")))))))))))))))))))))))))))))))))))))))</f>
        <v>5.1</v>
      </c>
      <c r="AR86" s="1" t="n">
        <f aca="false">IF(AND(G86&gt;=0.93,B86&lt;3.65,F86&lt;1.5),1.7,IF(AND(H86&lt;6.542,B86&gt;=3.65,F86&lt;1.5),1.767,IF(AND(A86&gt;=7.05,D86&gt;=1.55,F86&gt;=1.5),6.3,IF(AND(G86&lt;0.123,H86&gt;=6.542,B86&gt;=3.65,F86&lt;1.5),1.367,IF(AND(A86&lt;5.15,A86&lt;5.65,D86&lt;1.55,F86&gt;=1.5),3.15,IF(AND(A86&lt;4.8,G86&gt;=0.447,G86&lt;0.93,B86&lt;3.65,F86&lt;1.5),1.24,IF(AND(A86&gt;=4.8,G86&gt;=0.447,G86&lt;0.93,B86&lt;3.65,F86&lt;1.5),1.4,IF(AND(G86&lt;0.151,G86&gt;=0.123,H86&gt;=6.542,B86&gt;=3.65,F86&lt;1.5),1.7,IF(AND(G86&gt;=0.151,G86&gt;=0.123,H86&gt;=6.542,B86&gt;=3.65,F86&lt;1.5),1.5,IF(AND(D86&gt;=1.45,A86&gt;=5.15,A86&lt;5.65,D86&lt;1.55,F86&gt;=1.5),4.5,IF(AND(B86&lt;2.65,D86&gt;=1.35,A86&gt;=5.65,D86&lt;1.55,F86&gt;=1.5),4.9,IF(AND(G86&lt;0.527,F86&lt;2.5,A86&lt;7.05,D86&gt;=1.55,F86&gt;=1.5),5.075,IF(AND(G86&gt;=0.527,F86&lt;2.5,A86&lt;7.05,D86&gt;=1.55,F86&gt;=1.5),4.7,IF(AND(A86&lt;4.65,G86&lt;0.265,G86&lt;0.447,G86&lt;0.93,B86&lt;3.65,F86&lt;1.5),1.42,IF(AND(G86&lt;0.3,G86&gt;=0.265,G86&lt;0.447,G86&lt;0.93,B86&lt;3.65,F86&lt;1.5),1.6,IF(AND(G86&gt;=0.3,G86&gt;=0.265,G86&lt;0.447,G86&lt;0.93,B86&lt;3.65,F86&lt;1.5),1.4,IF(AND(G86&lt;0.356,D86&lt;1.45,A86&gt;=5.15,A86&lt;5.65,D86&lt;1.55,F86&gt;=1.5),4.125,IF(AND(D86&lt;1.1,A86&lt;6.2,D86&lt;1.35,A86&gt;=5.65,D86&lt;1.55,F86&gt;=1.5),4.1,IF(AND(D86&gt;=1.1,A86&lt;6.2,D86&lt;1.35,A86&gt;=5.65,D86&lt;1.55,F86&gt;=1.5),4.175,IF(AND(H86&gt;=13.433,A86&gt;=6.2,D86&lt;1.35,A86&gt;=5.65,D86&lt;1.55,F86&gt;=1.5),4.6,IF(AND(G86&lt;0.437,B86&gt;=2.65,D86&gt;=1.35,A86&gt;=5.65,D86&lt;1.55,F86&gt;=1.5),4.625,IF(AND(G86&gt;=0.437,B86&gt;=2.65,D86&gt;=1.35,A86&gt;=5.65,D86&lt;1.55,F86&gt;=1.5),4.75,IF(AND(B86&gt;=3.15,H86&lt;11.146,F86&gt;=2.5,A86&lt;7.05,D86&gt;=1.55,F86&gt;=1.5),5.667,IF(AND(B86&lt;2.65,H86&gt;=11.146,F86&gt;=2.5,A86&lt;7.05,D86&gt;=1.55,F86&gt;=1.5),5.8,IF(AND(B86&lt;3.3,A86&gt;=4.65,G86&lt;0.265,G86&lt;0.447,G86&lt;0.93,B86&lt;3.65,F86&lt;1.5),1.32,IF(AND(B86&gt;=3.3,A86&gt;=4.65,G86&lt;0.265,G86&lt;0.447,G86&lt;0.93,B86&lt;3.65,F86&lt;1.5),1.425,IF(AND(B86&lt;2.8,G86&gt;=0.356,D86&lt;1.45,A86&gt;=5.15,A86&lt;5.65,D86&lt;1.55,F86&gt;=1.5),3.86,IF(AND(B86&gt;=2.8,G86&gt;=0.356,D86&lt;1.45,A86&gt;=5.15,A86&lt;5.65,D86&lt;1.55,F86&gt;=1.5),3.6,IF(AND(B86&lt;2.6,H86&lt;13.433,A86&gt;=6.2,D86&lt;1.35,A86&gt;=5.65,D86&lt;1.55,F86&gt;=1.5),4.4,IF(AND(B86&gt;=2.6,H86&lt;13.433,A86&gt;=6.2,D86&lt;1.35,A86&gt;=5.65,D86&lt;1.55,F86&gt;=1.5),4.3,IF(AND(G86&lt;0.151,B86&lt;3.15,H86&lt;11.146,F86&gt;=2.5,A86&lt;7.05,D86&gt;=1.55,F86&gt;=1.5),5.5,IF(AND(H86&lt;15.52,B86&gt;=2.65,H86&gt;=11.146,F86&gt;=2.5,A86&lt;7.05,D86&gt;=1.55,F86&gt;=1.5),5.4,IF(AND(H86&gt;=15.52,B86&gt;=2.65,H86&gt;=11.146,F86&gt;=2.5,A86&lt;7.05,D86&gt;=1.55,F86&gt;=1.5),5.733,IF(AND(H86&lt;10.74,G86&gt;=0.151,B86&lt;3.15,H86&lt;11.146,F86&gt;=2.5,A86&lt;7.05,D86&gt;=1.55,F86&gt;=1.5),5.12,IF(AND(H86&gt;=10.74,G86&gt;=0.151,B86&lt;3.15,H86&lt;11.146,F86&gt;=2.5,A86&lt;7.05,D86&gt;=1.55,F86&gt;=1.5),4.9,"shouldnthappen")))))))))))))))))))))))))))))))))))</f>
        <v>5.075</v>
      </c>
      <c r="AS86" s="1" t="n">
        <f aca="false">IF(AND(F86&gt;=1.5,A86&lt;5.55),4.18,IF(AND(F86&gt;=2.5,B86&lt;2.75,A86&gt;=5.55),5.38,IF(AND(G86&gt;=0.587,B86&lt;3.75,F86&lt;1.5,A86&lt;5.55),1.48,IF(AND(H86&lt;6.51,B86&gt;=3.75,F86&lt;1.5,A86&lt;5.55),1.9,IF(AND(H86&gt;=6.51,B86&gt;=3.75,F86&lt;1.5,A86&lt;5.55),1.425,IF(AND(G86&gt;=0.868,F86&lt;2.5,B86&lt;2.75,A86&gt;=5.55),4.65,IF(AND(F86&lt;1.5,D86&lt;1.55,B86&gt;=2.75,A86&gt;=5.55),1.7,IF(AND(G86&gt;=0.857,D86&gt;=1.55,B86&gt;=2.75,A86&gt;=5.55),5.033,IF(AND(G86&gt;=0.518,G86&lt;0.587,B86&lt;3.75,F86&lt;1.5,A86&lt;5.55),1,IF(AND(D86&lt;1.05,G86&lt;0.868,F86&lt;2.5,B86&lt;2.75,A86&gt;=5.55),3.5,IF(AND(G86&lt;0.404,D86&gt;=1.05,G86&lt;0.868,F86&lt;2.5,B86&lt;2.75,A86&gt;=5.55),4.2,IF(AND(G86&gt;=0.404,D86&gt;=1.05,G86&lt;0.868,F86&lt;2.5,B86&lt;2.75,A86&gt;=5.55),3.94,IF(AND(F86&lt;2.5,B86&lt;2.95,F86&gt;=1.5,D86&lt;1.55,B86&gt;=2.75,A86&gt;=5.55),4.68,IF(AND(F86&gt;=2.5,B86&lt;2.95,F86&gt;=1.5,D86&lt;1.55,B86&gt;=2.75,A86&gt;=5.55),5.1,IF(AND(H86&lt;10.883,B86&gt;=2.95,F86&gt;=1.5,D86&lt;1.55,B86&gt;=2.75,A86&gt;=5.55),4.15,IF(AND(H86&gt;=10.883,B86&gt;=2.95,F86&gt;=1.5,D86&lt;1.55,B86&gt;=2.75,A86&gt;=5.55),4.5,IF(AND(H86&gt;=14.1,D86&lt;2.05,G86&lt;0.857,D86&gt;=1.55,B86&gt;=2.75,A86&gt;=5.55),6.6,IF(AND(G86&lt;0.063,B86&lt;3.15,G86&lt;0.518,G86&lt;0.587,B86&lt;3.75,F86&lt;1.5,A86&lt;5.55),1.4,IF(AND(G86&gt;=0.063,B86&lt;3.15,G86&lt;0.518,G86&lt;0.587,B86&lt;3.75,F86&lt;1.5,A86&lt;5.55),1.5,IF(AND(H86&gt;=10.563,B86&gt;=3.15,G86&lt;0.518,G86&lt;0.587,B86&lt;3.75,F86&lt;1.5,A86&lt;5.55),1.325,IF(AND(B86&lt;2.95,H86&lt;14.1,D86&lt;2.05,G86&lt;0.857,D86&gt;=1.55,B86&gt;=2.75,A86&gt;=5.55),6.125,IF(AND(A86&lt;6.65,G86&lt;0.364,D86&gt;=2.05,G86&lt;0.857,D86&gt;=1.55,B86&gt;=2.75,A86&gt;=5.55),5.45,IF(AND(G86&gt;=0.774,G86&gt;=0.364,D86&gt;=2.05,G86&lt;0.857,D86&gt;=1.55,B86&gt;=2.75,A86&gt;=5.55),5.4,IF(AND(H86&gt;=9.279,H86&lt;10.563,B86&gt;=3.15,G86&lt;0.518,G86&lt;0.587,B86&lt;3.75,F86&lt;1.5,A86&lt;5.55),1.475,IF(AND(D86&lt;1.65,B86&gt;=2.95,H86&lt;14.1,D86&lt;2.05,G86&lt;0.857,D86&gt;=1.55,B86&gt;=2.75,A86&gt;=5.55),5.8,IF(AND(B86&lt;3.15,A86&gt;=6.65,G86&lt;0.364,D86&gt;=2.05,G86&lt;0.857,D86&gt;=1.55,B86&gt;=2.75,A86&gt;=5.55),5.3,IF(AND(B86&gt;=3.15,A86&gt;=6.65,G86&lt;0.364,D86&gt;=2.05,G86&lt;0.857,D86&gt;=1.55,B86&gt;=2.75,A86&gt;=5.55),5.7,IF(AND(A86&gt;=6.75,G86&lt;0.774,G86&gt;=0.364,D86&gt;=2.05,G86&lt;0.857,D86&gt;=1.55,B86&gt;=2.75,A86&gt;=5.55),5.9,IF(AND(G86&lt;0.417,H86&lt;9.279,H86&lt;10.563,B86&gt;=3.15,G86&lt;0.518,G86&lt;0.587,B86&lt;3.75,F86&lt;1.5,A86&lt;5.55),1.4,IF(AND(G86&gt;=0.417,H86&lt;9.279,H86&lt;10.563,B86&gt;=3.15,G86&lt;0.518,G86&lt;0.587,B86&lt;3.75,F86&lt;1.5,A86&lt;5.55),1.3,IF(AND(A86&lt;6.3,D86&gt;=1.65,B86&gt;=2.95,H86&lt;14.1,D86&lt;2.05,G86&lt;0.857,D86&gt;=1.55,B86&gt;=2.75,A86&gt;=5.55),4.9,IF(AND(A86&gt;=6.3,D86&gt;=1.65,B86&gt;=2.95,H86&lt;14.1,D86&lt;2.05,G86&lt;0.857,D86&gt;=1.55,B86&gt;=2.75,A86&gt;=5.55),5.3,IF(AND(G86&gt;=0.657,A86&lt;6.75,G86&lt;0.774,G86&gt;=0.364,D86&gt;=2.05,G86&lt;0.857,D86&gt;=1.55,B86&gt;=2.75,A86&gt;=5.55),6,IF(AND(B86&lt;3.2,G86&lt;0.657,A86&lt;6.75,G86&lt;0.774,G86&gt;=0.364,D86&gt;=2.05,G86&lt;0.857,D86&gt;=1.55,B86&gt;=2.75,A86&gt;=5.55),5.6,IF(AND(B86&gt;=3.2,G86&lt;0.657,A86&lt;6.75,G86&lt;0.774,G86&gt;=0.364,D86&gt;=2.05,G86&lt;0.857,D86&gt;=1.55,B86&gt;=2.75,A86&gt;=5.55),5.65,"shouldnthappen")))))))))))))))))))))))))))))))))))</f>
        <v>4.2</v>
      </c>
      <c r="AT86" s="1" t="n">
        <f aca="false">IF(AND(H86&gt;=16.284,A86&gt;=5.55),6.533,IF(AND(G86&gt;=0.52,A86&lt;4.85,A86&lt;5.55),1.05,IF(AND(G86&lt;0.227,G86&lt;0.52,A86&lt;4.85,A86&lt;5.55),1.4,IF(AND(G86&gt;=0.227,G86&lt;0.52,A86&lt;4.85,A86&lt;5.55),1.3,IF(AND(D86&gt;=0.45,F86&lt;1.5,A86&gt;=4.85,A86&lt;5.55),1.667,IF(AND(B86&gt;=2.75,F86&gt;=1.5,A86&gt;=4.85,A86&lt;5.55),4.5,IF(AND(F86&lt;2.5,B86&gt;=3.15,H86&lt;16.284,A86&gt;=5.55),4.7,IF(AND(G86&gt;=0.934,D86&lt;0.45,F86&lt;1.5,A86&gt;=4.85,A86&lt;5.55),1.7,IF(AND(D86&gt;=1.2,B86&lt;2.75,F86&gt;=1.5,A86&gt;=4.85,A86&lt;5.55),4.25,IF(AND(G86&gt;=0.774,F86&gt;=2.5,B86&gt;=3.15,H86&lt;16.284,A86&gt;=5.55),5.4,IF(AND(B86&lt;3.1,G86&lt;0.934,D86&lt;0.45,F86&lt;1.5,A86&gt;=4.85,A86&lt;5.55),1.6,IF(AND(D86&lt;1.05,D86&lt;1.2,B86&lt;2.75,F86&gt;=1.5,A86&gt;=4.85,A86&lt;5.55),3.433,IF(AND(D86&gt;=1.05,D86&lt;1.2,B86&lt;2.75,F86&gt;=1.5,A86&gt;=4.85,A86&lt;5.55),3.267,IF(AND(H86&lt;8.486,D86&lt;1.35,F86&lt;2.5,B86&lt;3.15,H86&lt;16.284,A86&gt;=5.55),3.85,IF(AND(D86&gt;=1.55,D86&gt;=1.35,F86&lt;2.5,B86&lt;3.15,H86&lt;16.284,A86&gt;=5.55),5.1,IF(AND(H86&lt;10.464,A86&lt;6.35,F86&gt;=2.5,B86&lt;3.15,H86&lt;16.284,A86&gt;=5.55),5.08,IF(AND(H86&gt;=10.464,A86&lt;6.35,F86&gt;=2.5,B86&lt;3.15,H86&lt;16.284,A86&gt;=5.55),4.9,IF(AND(D86&lt;1.85,A86&gt;=6.35,F86&gt;=2.5,B86&lt;3.15,H86&lt;16.284,A86&gt;=5.55),5.8,IF(AND(H86&gt;=10.393,G86&lt;0.774,F86&gt;=2.5,B86&gt;=3.15,H86&lt;16.284,A86&gt;=5.55),5.425,IF(AND(B86&lt;2.6,H86&gt;=8.486,D86&lt;1.35,F86&lt;2.5,B86&lt;3.15,H86&lt;16.284,A86&gt;=5.55),3.9,IF(AND(G86&gt;=0.567,D86&lt;1.55,D86&gt;=1.35,F86&lt;2.5,B86&lt;3.15,H86&lt;16.284,A86&gt;=5.55),4.4,IF(AND(B86&lt;3.25,H86&lt;10.393,G86&lt;0.774,F86&gt;=2.5,B86&gt;=3.15,H86&lt;16.284,A86&gt;=5.55),5.7,IF(AND(B86&gt;=3.25,H86&lt;10.393,G86&lt;0.774,F86&gt;=2.5,B86&gt;=3.15,H86&lt;16.284,A86&gt;=5.55),5.98,IF(AND(G86&lt;0.079,G86&lt;0.338,B86&gt;=3.1,G86&lt;0.934,D86&lt;0.45,F86&lt;1.5,A86&gt;=4.85,A86&lt;5.55),1.425,IF(AND(B86&lt;3.35,G86&gt;=0.338,B86&gt;=3.1,G86&lt;0.934,D86&lt;0.45,F86&lt;1.5,A86&gt;=4.85,A86&lt;5.55),1.4,IF(AND(G86&lt;0.404,B86&gt;=2.6,H86&gt;=8.486,D86&lt;1.35,F86&lt;2.5,B86&lt;3.15,H86&lt;16.284,A86&gt;=5.55),4.3,IF(AND(G86&gt;=0.404,B86&gt;=2.6,H86&gt;=8.486,D86&lt;1.35,F86&lt;2.5,B86&lt;3.15,H86&lt;16.284,A86&gt;=5.55),4.025,IF(AND(B86&gt;=3.05,G86&lt;0.567,D86&lt;1.55,D86&gt;=1.35,F86&lt;2.5,B86&lt;3.15,H86&lt;16.284,A86&gt;=5.55),4.7,IF(AND(A86&lt;6.45,H86&lt;10.667,D86&gt;=1.85,A86&gt;=6.35,F86&gt;=2.5,B86&lt;3.15,H86&lt;16.284,A86&gt;=5.55),5.3,IF(AND(A86&gt;=6.45,H86&lt;10.667,D86&gt;=1.85,A86&gt;=6.35,F86&gt;=2.5,B86&lt;3.15,H86&lt;16.284,A86&gt;=5.55),5.167,IF(AND(B86&lt;2.95,H86&gt;=10.667,D86&gt;=1.85,A86&gt;=6.35,F86&gt;=2.5,B86&lt;3.15,H86&lt;16.284,A86&gt;=5.55),5.6,IF(AND(B86&gt;=2.95,H86&gt;=10.667,D86&gt;=1.85,A86&gt;=6.35,F86&gt;=2.5,B86&lt;3.15,H86&lt;16.284,A86&gt;=5.55),5.5,IF(AND(H86&lt;10.325,G86&gt;=0.079,G86&lt;0.338,B86&gt;=3.1,G86&lt;0.934,D86&lt;0.45,F86&lt;1.5,A86&gt;=4.85,A86&lt;5.55),1.5,IF(AND(G86&lt;0.385,B86&gt;=3.35,G86&gt;=0.338,B86&gt;=3.1,G86&lt;0.934,D86&lt;0.45,F86&lt;1.5,A86&gt;=4.85,A86&lt;5.55),1.5,IF(AND(G86&gt;=0.385,B86&gt;=3.35,G86&gt;=0.338,B86&gt;=3.1,G86&lt;0.934,D86&lt;0.45,F86&lt;1.5,A86&gt;=4.85,A86&lt;5.55),1.42,IF(AND(B86&lt;2.5,B86&lt;3.05,G86&lt;0.567,D86&lt;1.55,D86&gt;=1.35,F86&lt;2.5,B86&lt;3.15,H86&lt;16.284,A86&gt;=5.55),4.5,IF(AND(B86&gt;=2.5,B86&lt;3.05,G86&lt;0.567,D86&lt;1.55,D86&gt;=1.35,F86&lt;2.5,B86&lt;3.15,H86&lt;16.284,A86&gt;=5.55),4.56,IF(AND(H86&lt;12.506,H86&gt;=10.325,G86&gt;=0.079,G86&lt;0.338,B86&gt;=3.1,G86&lt;0.934,D86&lt;0.45,F86&lt;1.5,A86&gt;=4.85,A86&lt;5.55),1.2,IF(AND(H86&gt;=12.506,H86&gt;=10.325,G86&gt;=0.079,G86&lt;0.338,B86&gt;=3.1,G86&lt;0.934,D86&lt;0.45,F86&lt;1.5,A86&gt;=4.85,A86&lt;5.55),1.3,"shouldnthappen")))))))))))))))))))))))))))))))))))))))</f>
        <v>5.1</v>
      </c>
      <c r="AU86" s="1" t="n">
        <f aca="false">IF(AND(G86&gt;=0.52,B86&lt;3.05,F86&lt;1.5),1.1,IF(AND(G86&lt;0.35,G86&lt;0.52,B86&lt;3.05,F86&lt;1.5),1.4,IF(AND(G86&gt;=0.35,G86&lt;0.52,B86&lt;3.05,F86&lt;1.5),1.3,IF(AND(G86&gt;=0.227,G86&lt;0.347,B86&gt;=3.05,F86&lt;1.5),1.32,IF(AND(H86&lt;6.417,G86&gt;=0.347,B86&gt;=3.05,F86&lt;1.5),1.7,IF(AND(A86&gt;=7.25,A86&gt;=6.6,F86&gt;=2.5,F86&gt;=1.5),6.35,IF(AND(G86&lt;0.11,G86&lt;0.227,G86&lt;0.347,B86&gt;=3.05,F86&lt;1.5),1.333,IF(AND(H86&lt;9.441,H86&gt;=6.417,G86&gt;=0.347,B86&gt;=3.05,F86&lt;1.5),1.425,IF(AND(B86&lt;2.75,G86&lt;0.451,H86&lt;10.266,F86&lt;2.5,F86&gt;=1.5),4,IF(AND(B86&gt;=2.75,G86&lt;0.451,H86&lt;10.266,F86&lt;2.5,F86&gt;=1.5),4.433,IF(AND(G86&gt;=0.865,G86&gt;=0.451,H86&lt;10.266,F86&lt;2.5,F86&gt;=1.5),4.2,IF(AND(B86&lt;2.45,H86&lt;13.665,H86&gt;=10.266,F86&lt;2.5,F86&gt;=1.5),3.7,IF(AND(G86&lt;0.302,H86&gt;=13.665,H86&gt;=10.266,F86&lt;2.5,F86&gt;=1.5),5,IF(AND(B86&lt;2.9,A86&lt;6.1,A86&lt;6.6,F86&gt;=2.5,F86&gt;=1.5),5.06,IF(AND(B86&gt;=2.9,A86&lt;6.1,A86&lt;6.6,F86&gt;=2.5,F86&gt;=1.5),4.8,IF(AND(B86&lt;3.05,A86&gt;=6.1,A86&lt;6.6,F86&gt;=2.5,F86&gt;=1.5),5.6,IF(AND(B86&gt;=3.05,A86&gt;=6.1,A86&lt;6.6,F86&gt;=2.5,F86&gt;=1.5),5.267,IF(AND(H86&gt;=14.564,A86&lt;7.25,A86&gt;=6.6,F86&gt;=2.5,F86&gt;=1.5),5.6,IF(AND(H86&gt;=14.309,G86&gt;=0.11,G86&lt;0.227,G86&lt;0.347,B86&gt;=3.05,F86&lt;1.5),1.7,IF(AND(D86&lt;0.4,H86&gt;=9.441,H86&gt;=6.417,G86&gt;=0.347,B86&gt;=3.05,F86&lt;1.5),1.5,IF(AND(D86&gt;=0.4,H86&gt;=9.441,H86&gt;=6.417,G86&gt;=0.347,B86&gt;=3.05,F86&lt;1.5),1.633,IF(AND(A86&lt;5.35,G86&lt;0.865,G86&gt;=0.451,H86&lt;10.266,F86&lt;2.5,F86&gt;=1.5),3.15,IF(AND(D86&lt;1.45,G86&gt;=0.302,H86&gt;=13.665,H86&gt;=10.266,F86&lt;2.5,F86&gt;=1.5),4.74,IF(AND(D86&gt;=1.45,G86&gt;=0.302,H86&gt;=13.665,H86&gt;=10.266,F86&lt;2.5,F86&gt;=1.5),4.567,IF(AND(H86&lt;8.836,H86&lt;14.564,A86&lt;7.25,A86&gt;=6.6,F86&gt;=2.5,F86&gt;=1.5),5.7,IF(AND(H86&gt;=8.836,H86&lt;14.564,A86&lt;7.25,A86&gt;=6.6,F86&gt;=2.5,F86&gt;=1.5),5.9,IF(AND(H86&lt;11.53,H86&lt;14.309,G86&gt;=0.11,G86&lt;0.227,G86&lt;0.347,B86&gt;=3.05,F86&lt;1.5),1.5,IF(AND(H86&gt;=11.53,H86&lt;14.309,G86&gt;=0.11,G86&lt;0.227,G86&lt;0.347,B86&gt;=3.05,F86&lt;1.5),1.467,IF(AND(H86&lt;9.386,A86&gt;=5.35,G86&lt;0.865,G86&gt;=0.451,H86&lt;10.266,F86&lt;2.5,F86&gt;=1.5),3.56,IF(AND(H86&gt;=9.386,A86&gt;=5.35,G86&lt;0.865,G86&gt;=0.451,H86&lt;10.266,F86&lt;2.5,F86&gt;=1.5),4.2,IF(AND(H86&lt;11.036,D86&lt;1.45,B86&gt;=2.45,H86&lt;13.665,H86&gt;=10.266,F86&lt;2.5,F86&gt;=1.5),4.45,IF(AND(H86&gt;=11.036,D86&lt;1.45,B86&gt;=2.45,H86&lt;13.665,H86&gt;=10.266,F86&lt;2.5,F86&gt;=1.5),4.1,IF(AND(G86&gt;=0.585,D86&gt;=1.45,B86&gt;=2.45,H86&lt;13.665,H86&gt;=10.266,F86&lt;2.5,F86&gt;=1.5),4.9,IF(AND(H86&lt;11.743,G86&lt;0.585,D86&gt;=1.45,B86&gt;=2.45,H86&lt;13.665,H86&gt;=10.266,F86&lt;2.5,F86&gt;=1.5),4.7,IF(AND(H86&gt;=11.743,G86&lt;0.585,D86&gt;=1.45,B86&gt;=2.45,H86&lt;13.665,H86&gt;=10.266,F86&lt;2.5,F86&gt;=1.5),4.5,"shouldnthappen")))))))))))))))))))))))))))))))))))</f>
        <v>4</v>
      </c>
      <c r="AV86" s="1" t="n">
        <f aca="false">IF(AND(G86&gt;=0.356,F86&gt;=1.5,A86&lt;5.75),3.52,IF(AND(A86&lt;7.25,A86&gt;=7.1,A86&gt;=5.75),5.875,IF(AND(A86&gt;=7.25,A86&gt;=7.1,A86&gt;=5.75),6.5,IF(AND(D86&gt;=0.35,G86&gt;=0.586,F86&lt;1.5,A86&lt;5.75),1.8,IF(AND(D86&lt;1.4,G86&lt;0.356,F86&gt;=1.5,A86&lt;5.75),4.2,IF(AND(D86&gt;=1.4,G86&lt;0.356,F86&gt;=1.5,A86&lt;5.75),4.5,IF(AND(H86&gt;=11.218,A86&lt;5.05,G86&lt;0.586,F86&lt;1.5,A86&lt;5.75),1.225,IF(AND(G86&gt;=0.253,A86&gt;=5.05,G86&lt;0.586,F86&lt;1.5,A86&lt;5.75),1.3,IF(AND(B86&gt;=3.75,D86&lt;0.35,G86&gt;=0.586,F86&lt;1.5,A86&lt;5.75),1.567,IF(AND(B86&lt;2.85,D86&lt;1.35,D86&lt;1.65,A86&lt;7.1,A86&gt;=5.75),4.26,IF(AND(B86&gt;=2.85,D86&lt;1.35,D86&lt;1.65,A86&lt;7.1,A86&gt;=5.75),4.45,IF(AND(A86&lt;6.05,H86&lt;12.921,D86&gt;=1.65,A86&lt;7.1,A86&gt;=5.75),5.1,IF(AND(H86&gt;=15.338,H86&gt;=12.921,D86&gt;=1.65,A86&lt;7.1,A86&gt;=5.75),5.55,IF(AND(G86&lt;0.418,H86&lt;11.218,A86&lt;5.05,G86&lt;0.586,F86&lt;1.5,A86&lt;5.75),1.42,IF(AND(G86&gt;=0.418,H86&lt;11.218,A86&lt;5.05,G86&lt;0.586,F86&lt;1.5,A86&lt;5.75),1.3,IF(AND(H86&gt;=13.321,G86&lt;0.253,A86&gt;=5.05,G86&lt;0.586,F86&lt;1.5,A86&lt;5.75),1.7,IF(AND(H86&lt;6.089,B86&lt;3.75,D86&lt;0.35,G86&gt;=0.586,F86&lt;1.5,A86&lt;5.75),1.7,IF(AND(H86&gt;=6.089,B86&lt;3.75,D86&lt;0.35,G86&gt;=0.586,F86&lt;1.5,A86&lt;5.75),1.5,IF(AND(B86&lt;2.9,D86&lt;1.45,D86&gt;=1.35,D86&lt;1.65,A86&lt;7.1,A86&gt;=5.75),4.8,IF(AND(B86&gt;=2.9,D86&lt;1.45,D86&gt;=1.35,D86&lt;1.65,A86&lt;7.1,A86&gt;=5.75),4.475,IF(AND(B86&lt;2.5,D86&gt;=1.45,D86&gt;=1.35,D86&lt;1.65,A86&lt;7.1,A86&gt;=5.75),4.5,IF(AND(H86&lt;8.884,A86&gt;=6.05,H86&lt;12.921,D86&gt;=1.65,A86&lt;7.1,A86&gt;=5.75),5.4,IF(AND(A86&lt;6.3,H86&lt;15.338,H86&gt;=12.921,D86&gt;=1.65,A86&lt;7.1,A86&gt;=5.75),4.967,IF(AND(A86&gt;=6.3,H86&lt;15.338,H86&gt;=12.921,D86&gt;=1.65,A86&lt;7.1,A86&gt;=5.75),5.133,IF(AND(H86&lt;10.826,H86&lt;13.321,G86&lt;0.253,A86&gt;=5.05,G86&lt;0.586,F86&lt;1.5,A86&lt;5.75),1.5,IF(AND(H86&gt;=10.826,H86&lt;13.321,G86&lt;0.253,A86&gt;=5.05,G86&lt;0.586,F86&lt;1.5,A86&lt;5.75),1.4,IF(AND(H86&lt;7.47,B86&gt;=2.5,D86&gt;=1.45,D86&gt;=1.35,D86&lt;1.65,A86&lt;7.1,A86&gt;=5.75),5.1,IF(AND(H86&gt;=7.47,B86&gt;=2.5,D86&gt;=1.45,D86&gt;=1.35,D86&lt;1.65,A86&lt;7.1,A86&gt;=5.75),4.725,IF(AND(H86&lt;9.637,H86&gt;=8.884,A86&gt;=6.05,H86&lt;12.921,D86&gt;=1.65,A86&lt;7.1,A86&gt;=5.75),5.9,IF(AND(B86&lt;2.6,H86&gt;=9.637,H86&gt;=8.884,A86&gt;=6.05,H86&lt;12.921,D86&gt;=1.65,A86&lt;7.1,A86&gt;=5.75),5.8,IF(AND(B86&lt;2.75,B86&gt;=2.6,H86&gt;=9.637,H86&gt;=8.884,A86&gt;=6.05,H86&lt;12.921,D86&gt;=1.65,A86&lt;7.1,A86&gt;=5.75),5.3,IF(AND(D86&lt;2.25,B86&gt;=2.75,B86&gt;=2.6,H86&gt;=9.637,H86&gt;=8.884,A86&gt;=6.05,H86&lt;12.921,D86&gt;=1.65,A86&lt;7.1,A86&gt;=5.75),5.6,IF(AND(D86&gt;=2.25,B86&gt;=2.75,B86&gt;=2.6,H86&gt;=9.637,H86&gt;=8.884,A86&gt;=6.05,H86&lt;12.921,D86&gt;=1.65,A86&lt;7.1,A86&gt;=5.75),5.5,"shouldnthappen")))))))))))))))))))))))))))))))))</f>
        <v>4.725</v>
      </c>
      <c r="AW86" s="1" t="n">
        <f aca="false">IF(AND(G86&gt;=0.905,F86&lt;1.5),1.767,IF(AND(H86&gt;=16.674,F86&gt;=1.5),6.55,IF(AND(A86&lt;4.35,H86&lt;14.344,G86&lt;0.905,F86&lt;1.5),1.1,IF(AND(B86&lt;3.65,H86&gt;=14.344,G86&lt;0.905,F86&lt;1.5),1.5,IF(AND(B86&gt;=3.65,H86&gt;=14.344,G86&lt;0.905,F86&lt;1.5),1.65,IF(AND(B86&lt;2.6,F86&gt;=2.5,H86&lt;16.674,F86&gt;=1.5),4.5,IF(AND(D86&gt;=0.45,A86&gt;=4.35,H86&lt;14.344,G86&lt;0.905,F86&lt;1.5),1.65,IF(AND(D86&lt;1.15,A86&lt;5.9,F86&lt;2.5,H86&lt;16.674,F86&gt;=1.5),3.56,IF(AND(B86&lt;2.75,A86&gt;=5.9,F86&lt;2.5,H86&lt;16.674,F86&gt;=1.5),5,IF(AND(H86&lt;13.531,B86&gt;=2.75,A86&gt;=5.9,F86&lt;2.5,H86&lt;16.674,F86&gt;=1.5),4.333,IF(AND(B86&lt;3.2,G86&gt;=0.669,B86&gt;=2.6,F86&gt;=2.5,H86&lt;16.674,F86&gt;=1.5),5.08,IF(AND(B86&gt;=3.2,G86&gt;=0.669,B86&gt;=2.6,F86&gt;=2.5,H86&lt;16.674,F86&gt;=1.5),5.4,IF(AND(B86&lt;3.15,A86&lt;5.05,D86&lt;0.45,A86&gt;=4.35,H86&lt;14.344,G86&lt;0.905,F86&lt;1.5),1.45,IF(AND(A86&gt;=5.55,A86&gt;=5.05,D86&lt;0.45,A86&gt;=4.35,H86&lt;14.344,G86&lt;0.905,F86&lt;1.5),1.5,IF(AND(A86&lt;5.55,A86&lt;5.65,D86&gt;=1.15,A86&lt;5.9,F86&lt;2.5,H86&lt;16.674,F86&gt;=1.5),3.95,IF(AND(A86&gt;=5.55,A86&lt;5.65,D86&gt;=1.15,A86&lt;5.9,F86&lt;2.5,H86&lt;16.674,F86&gt;=1.5),3.82,IF(AND(G86&lt;0.39,A86&gt;=5.65,D86&gt;=1.15,A86&lt;5.9,F86&lt;2.5,H86&lt;16.674,F86&gt;=1.5),4.35,IF(AND(G86&gt;=0.39,A86&gt;=5.65,D86&gt;=1.15,A86&lt;5.9,F86&lt;2.5,H86&lt;16.674,F86&gt;=1.5),3.95,IF(AND(G86&lt;0.466,H86&gt;=13.531,B86&gt;=2.75,A86&gt;=5.9,F86&lt;2.5,H86&lt;16.674,F86&gt;=1.5),4.8,IF(AND(G86&gt;=0.466,H86&gt;=13.531,B86&gt;=2.75,A86&gt;=5.9,F86&lt;2.5,H86&lt;16.674,F86&gt;=1.5),4.7,IF(AND(H86&lt;10.144,D86&lt;2.05,G86&lt;0.669,B86&gt;=2.6,F86&gt;=2.5,H86&lt;16.674,F86&gt;=1.5),5.3,IF(AND(H86&gt;=10.144,D86&lt;2.05,G86&lt;0.669,B86&gt;=2.6,F86&gt;=2.5,H86&lt;16.674,F86&gt;=1.5),5.133,IF(AND(D86&gt;=2.45,D86&gt;=2.05,G86&lt;0.669,B86&gt;=2.6,F86&gt;=2.5,H86&lt;16.674,F86&gt;=1.5),5.9,IF(AND(B86&lt;3.25,B86&gt;=3.15,A86&lt;5.05,D86&lt;0.45,A86&gt;=4.35,H86&lt;14.344,G86&lt;0.905,F86&lt;1.5),1.2,IF(AND(B86&gt;=3.25,B86&gt;=3.15,A86&lt;5.05,D86&lt;0.45,A86&gt;=4.35,H86&lt;14.344,G86&lt;0.905,F86&lt;1.5),1.36,IF(AND(B86&gt;=3.8,A86&lt;5.55,A86&gt;=5.05,D86&lt;0.45,A86&gt;=4.35,H86&lt;14.344,G86&lt;0.905,F86&lt;1.5),1.3,IF(AND(G86&lt;0.05,B86&lt;3.8,A86&lt;5.55,A86&gt;=5.05,D86&lt;0.45,A86&gt;=4.35,H86&lt;14.344,G86&lt;0.905,F86&lt;1.5),1.4,IF(AND(G86&lt;0.107,G86&lt;0.395,D86&lt;2.45,D86&gt;=2.05,G86&lt;0.669,B86&gt;=2.6,F86&gt;=2.5,H86&lt;16.674,F86&gt;=1.5),5.667,IF(AND(G86&lt;0.537,G86&gt;=0.395,D86&lt;2.45,D86&gt;=2.05,G86&lt;0.669,B86&gt;=2.6,F86&gt;=2.5,H86&lt;16.674,F86&gt;=1.5),5.6,IF(AND(G86&gt;=0.537,G86&gt;=0.395,D86&lt;2.45,D86&gt;=2.05,G86&lt;0.669,B86&gt;=2.6,F86&gt;=2.5,H86&lt;16.674,F86&gt;=1.5),5.775,IF(AND(B86&lt;3.6,G86&gt;=0.05,B86&lt;3.8,A86&lt;5.55,A86&gt;=5.05,D86&lt;0.45,A86&gt;=4.35,H86&lt;14.344,G86&lt;0.905,F86&lt;1.5),1.475,IF(AND(B86&gt;=3.6,G86&gt;=0.05,B86&lt;3.8,A86&lt;5.55,A86&gt;=5.05,D86&lt;0.45,A86&gt;=4.35,H86&lt;14.344,G86&lt;0.905,F86&lt;1.5),1.5,IF(AND(G86&lt;0.312,G86&gt;=0.107,G86&lt;0.395,D86&lt;2.45,D86&gt;=2.05,G86&lt;0.669,B86&gt;=2.6,F86&gt;=2.5,H86&lt;16.674,F86&gt;=1.5),5.18,IF(AND(G86&gt;=0.312,G86&gt;=0.107,G86&lt;0.395,D86&lt;2.45,D86&gt;=2.05,G86&lt;0.669,B86&gt;=2.6,F86&gt;=2.5,H86&lt;16.674,F86&gt;=1.5),5.4,"shouldnthappen"))))))))))))))))))))))))))))))))))</f>
        <v>5</v>
      </c>
      <c r="AX86" s="1" t="n">
        <f aca="false">IF(AND(D86&gt;=1.3,B86&gt;=3.45),6.25,IF(AND(B86&lt;2.75,A86&lt;5.25,B86&lt;3.45),3.9,IF(AND(D86&lt;0.25,D86&lt;1.3,B86&gt;=3.45),1.16,IF(AND(A86&gt;=5.05,B86&gt;=2.75,A86&lt;5.25,B86&lt;3.45),1.7,IF(AND(D86&lt;0.7,F86&lt;2.5,A86&gt;=5.25,B86&lt;3.45),1.5,IF(AND(H86&gt;=16.284,F86&gt;=2.5,A86&gt;=5.25,B86&lt;3.45),6.6,IF(AND(G86&lt;0.123,D86&gt;=0.25,D86&lt;1.3,B86&gt;=3.45),1.3,IF(AND(A86&lt;4.5,A86&lt;5.05,B86&gt;=2.75,A86&lt;5.25,B86&lt;3.45),1.3,IF(AND(A86&lt;5.05,G86&gt;=0.123,D86&gt;=0.25,D86&lt;1.3,B86&gt;=3.45),1.6,IF(AND(B86&lt;3.15,A86&gt;=4.5,A86&lt;5.05,B86&gt;=2.75,A86&lt;5.25,B86&lt;3.45),1.54,IF(AND(B86&gt;=3.15,A86&gt;=4.5,A86&lt;5.05,B86&gt;=2.75,A86&lt;5.25,B86&lt;3.45),1.35,IF(AND(D86&gt;=1.4,A86&lt;5.9,D86&gt;=0.7,F86&lt;2.5,A86&gt;=5.25,B86&lt;3.45),4.5,IF(AND(D86&gt;=1.55,A86&gt;=5.9,D86&gt;=0.7,F86&lt;2.5,A86&gt;=5.25,B86&lt;3.45),4.95,IF(AND(G86&gt;=0.682,D86&gt;=2.05,H86&lt;16.284,F86&gt;=2.5,A86&gt;=5.25,B86&lt;3.45),5.26,IF(AND(A86&lt;5.4,A86&gt;=5.05,G86&gt;=0.123,D86&gt;=0.25,D86&lt;1.3,B86&gt;=3.45),1.64,IF(AND(A86&gt;=5.4,A86&gt;=5.05,G86&gt;=0.123,D86&gt;=0.25,D86&lt;1.3,B86&gt;=3.45),1.6,IF(AND(G86&lt;0.372,D86&lt;1.4,A86&lt;5.9,D86&gt;=0.7,F86&lt;2.5,A86&gt;=5.25,B86&lt;3.45),4.175,IF(AND(D86&lt;1.35,D86&lt;1.55,A86&gt;=5.9,D86&gt;=0.7,F86&lt;2.5,A86&gt;=5.25,B86&lt;3.45),4.2,IF(AND(B86&lt;2.35,G86&lt;0.596,D86&lt;2.05,H86&lt;16.284,F86&gt;=2.5,A86&gt;=5.25,B86&lt;3.45),5,IF(AND(G86&gt;=0.888,G86&gt;=0.596,D86&lt;2.05,H86&lt;16.284,F86&gt;=2.5,A86&gt;=5.25,B86&lt;3.45),4.8,IF(AND(A86&gt;=6.85,G86&lt;0.682,D86&gt;=2.05,H86&lt;16.284,F86&gt;=2.5,A86&gt;=5.25,B86&lt;3.45),5.4,IF(AND(A86&gt;=5.75,G86&gt;=0.372,D86&lt;1.4,A86&lt;5.9,D86&gt;=0.7,F86&lt;2.5,A86&gt;=5.25,B86&lt;3.45),3.933,IF(AND(A86&gt;=6.75,D86&gt;=1.35,D86&lt;1.55,A86&gt;=5.9,D86&gt;=0.7,F86&lt;2.5,A86&gt;=5.25,B86&lt;3.45),4.8,IF(AND(H86&lt;11.084,B86&gt;=2.35,G86&lt;0.596,D86&lt;2.05,H86&lt;16.284,F86&gt;=2.5,A86&gt;=5.25,B86&lt;3.45),5.3,IF(AND(H86&lt;8.435,G86&lt;0.888,G86&gt;=0.596,D86&lt;2.05,H86&lt;16.284,F86&gt;=2.5,A86&gt;=5.25,B86&lt;3.45),5.1,IF(AND(H86&gt;=8.435,G86&lt;0.888,G86&gt;=0.596,D86&lt;2.05,H86&lt;16.284,F86&gt;=2.5,A86&gt;=5.25,B86&lt;3.45),4.94,IF(AND(B86&lt;3.15,A86&lt;6.85,G86&lt;0.682,D86&gt;=2.05,H86&lt;16.284,F86&gt;=2.5,A86&gt;=5.25,B86&lt;3.45),5.6,IF(AND(B86&gt;=3.15,A86&lt;6.85,G86&lt;0.682,D86&gt;=2.05,H86&lt;16.284,F86&gt;=2.5,A86&gt;=5.25,B86&lt;3.45),5.74,IF(AND(G86&lt;0.572,A86&lt;5.75,G86&gt;=0.372,D86&lt;1.4,A86&lt;5.9,D86&gt;=0.7,F86&lt;2.5,A86&gt;=5.25,B86&lt;3.45),3.7,IF(AND(D86&lt;1.45,A86&lt;6.75,D86&gt;=1.35,D86&lt;1.55,A86&gt;=5.9,D86&gt;=0.7,F86&lt;2.5,A86&gt;=5.25,B86&lt;3.45),4.46,IF(AND(D86&gt;=1.45,A86&lt;6.75,D86&gt;=1.35,D86&lt;1.55,A86&gt;=5.9,D86&gt;=0.7,F86&lt;2.5,A86&gt;=5.25,B86&lt;3.45),4.567,IF(AND(H86&lt;12.532,H86&gt;=11.084,B86&gt;=2.35,G86&lt;0.596,D86&lt;2.05,H86&lt;16.284,F86&gt;=2.5,A86&gt;=5.25,B86&lt;3.45),5.8,IF(AND(H86&gt;=12.532,H86&gt;=11.084,B86&gt;=2.35,G86&lt;0.596,D86&lt;2.05,H86&lt;16.284,F86&gt;=2.5,A86&gt;=5.25,B86&lt;3.45),5.667,IF(AND(A86&gt;=5.65,G86&gt;=0.572,A86&lt;5.75,G86&gt;=0.372,D86&lt;1.4,A86&lt;5.9,D86&gt;=0.7,F86&lt;2.5,A86&gt;=5.25,B86&lt;3.45),4.2,IF(AND(G86&lt;0.862,A86&lt;5.65,G86&gt;=0.572,A86&lt;5.75,G86&gt;=0.372,D86&lt;1.4,A86&lt;5.9,D86&gt;=0.7,F86&lt;2.5,A86&gt;=5.25,B86&lt;3.45),3.9,IF(AND(G86&gt;=0.862,A86&lt;5.65,G86&gt;=0.572,A86&lt;5.75,G86&gt;=0.372,D86&lt;1.4,A86&lt;5.9,D86&gt;=0.7,F86&lt;2.5,A86&gt;=5.25,B86&lt;3.45),4,"shouldnthappen"))))))))))))))))))))))))))))))))))))</f>
        <v>4.95</v>
      </c>
      <c r="AY86" s="1" t="n">
        <f aca="false">IF(AND(H86&gt;=8.233,D86&gt;=0.8,A86&lt;5.55),3.525,IF(AND(B86&lt;2.9,H86&gt;=15.534,A86&gt;=5.55),4.8,IF(AND(H86&gt;=12.259,A86&lt;4.75,D86&lt;0.8,A86&lt;5.55),1.25,IF(AND(B86&gt;=3.85,A86&gt;=4.75,D86&lt;0.8,A86&lt;5.55),1.425,IF(AND(D86&lt;1.55,H86&lt;8.233,D86&gt;=0.8,A86&lt;5.55),3.975,IF(AND(D86&gt;=1.55,H86&lt;8.233,D86&gt;=0.8,A86&lt;5.55),4.5,IF(AND(D86&lt;0.65,D86&lt;1.7,H86&lt;15.534,A86&gt;=5.55),1.7,IF(AND(A86&gt;=7.05,D86&gt;=1.7,H86&lt;15.534,A86&gt;=5.55),6.3,IF(AND(B86&gt;=3.35,B86&gt;=2.9,H86&gt;=15.534,A86&gt;=5.55),5.4,IF(AND(B86&lt;3.1,H86&lt;12.259,A86&lt;4.75,D86&lt;0.8,A86&lt;5.55),1.367,IF(AND(B86&gt;=3.1,H86&lt;12.259,A86&lt;4.75,D86&lt;0.8,A86&lt;5.55),1.4,IF(AND(G86&gt;=0.905,B86&lt;3.85,A86&gt;=4.75,D86&lt;0.8,A86&lt;5.55),1.9,IF(AND(H86&lt;15.681,B86&lt;3.35,B86&gt;=2.9,H86&gt;=15.534,A86&gt;=5.55),5.8,IF(AND(H86&gt;=15.681,B86&lt;3.35,B86&gt;=2.9,H86&gt;=15.534,A86&gt;=5.55),5.7,IF(AND(H86&gt;=14.877,G86&lt;0.905,B86&lt;3.85,A86&gt;=4.75,D86&lt;0.8,A86&lt;5.55),1.3,IF(AND(D86&gt;=1.25,B86&lt;2.65,D86&gt;=0.65,D86&lt;1.7,H86&lt;15.534,A86&gt;=5.55),4.433,IF(AND(G86&gt;=0.622,B86&lt;3.15,A86&lt;7.05,D86&gt;=1.7,H86&lt;15.534,A86&gt;=5.55),5.08,IF(AND(H86&gt;=13.42,B86&gt;=3.15,A86&lt;7.05,D86&gt;=1.7,H86&lt;15.534,A86&gt;=5.55),5.1,IF(AND(G86&lt;0.265,H86&lt;14.877,G86&lt;0.905,B86&lt;3.85,A86&gt;=4.75,D86&lt;0.8,A86&lt;5.55),1.2,IF(AND(A86&lt;5.75,D86&lt;1.25,B86&lt;2.65,D86&gt;=0.65,D86&lt;1.7,H86&lt;15.534,A86&gt;=5.55),3.7,IF(AND(A86&gt;=5.75,D86&lt;1.25,B86&lt;2.65,D86&gt;=0.65,D86&lt;1.7,H86&lt;15.534,A86&gt;=5.55),4,IF(AND(G86&gt;=0.652,D86&lt;1.35,B86&gt;=2.65,D86&gt;=0.65,D86&lt;1.7,H86&lt;15.534,A86&gt;=5.55),3.6,IF(AND(H86&lt;7.47,D86&gt;=1.35,B86&gt;=2.65,D86&gt;=0.65,D86&lt;1.7,H86&lt;15.534,A86&gt;=5.55),5.1,IF(AND(H86&lt;10.914,G86&lt;0.622,B86&lt;3.15,A86&lt;7.05,D86&gt;=1.7,H86&lt;15.534,A86&gt;=5.55),5.36,IF(AND(H86&gt;=10.914,G86&lt;0.622,B86&lt;3.15,A86&lt;7.05,D86&gt;=1.7,H86&lt;15.534,A86&gt;=5.55),5.64,IF(AND(G86&gt;=0.657,H86&lt;13.42,B86&gt;=3.15,A86&lt;7.05,D86&gt;=1.7,H86&lt;15.534,A86&gt;=5.55),6,IF(AND(G86&gt;=0.782,G86&gt;=0.265,H86&lt;14.877,G86&lt;0.905,B86&lt;3.85,A86&gt;=4.75,D86&lt;0.8,A86&lt;5.55),1.48,IF(AND(H86&lt;11.286,G86&lt;0.652,D86&lt;1.35,B86&gt;=2.65,D86&gt;=0.65,D86&lt;1.7,H86&lt;15.534,A86&gt;=5.55),4.24,IF(AND(H86&gt;=11.286,G86&lt;0.652,D86&lt;1.35,B86&gt;=2.65,D86&gt;=0.65,D86&lt;1.7,H86&lt;15.534,A86&gt;=5.55),4.05,IF(AND(G86&lt;0.413,H86&gt;=7.47,D86&gt;=1.35,B86&gt;=2.65,D86&gt;=0.65,D86&lt;1.7,H86&lt;15.534,A86&gt;=5.55),5.1,IF(AND(H86&lt;11.325,G86&lt;0.657,H86&lt;13.42,B86&gt;=3.15,A86&lt;7.05,D86&gt;=1.7,H86&lt;15.534,A86&gt;=5.55),5.8,IF(AND(H86&gt;=11.325,G86&lt;0.657,H86&lt;13.42,B86&gt;=3.15,A86&lt;7.05,D86&gt;=1.7,H86&lt;15.534,A86&gt;=5.55),5.6,IF(AND(D86&gt;=0.35,G86&lt;0.782,G86&gt;=0.265,H86&lt;14.877,G86&lt;0.905,B86&lt;3.85,A86&gt;=4.75,D86&lt;0.8,A86&lt;5.55),1.633,IF(AND(B86&lt;2.85,G86&gt;=0.413,H86&gt;=7.47,D86&gt;=1.35,B86&gt;=2.65,D86&gt;=0.65,D86&lt;1.7,H86&lt;15.534,A86&gt;=5.55),4.6,IF(AND(D86&lt;0.15,D86&lt;0.35,G86&lt;0.782,G86&gt;=0.265,H86&lt;14.877,G86&lt;0.905,B86&lt;3.85,A86&gt;=4.75,D86&lt;0.8,A86&lt;5.55),1.5,IF(AND(D86&gt;=0.15,D86&lt;0.35,G86&lt;0.782,G86&gt;=0.265,H86&lt;14.877,G86&lt;0.905,B86&lt;3.85,A86&gt;=4.75,D86&lt;0.8,A86&lt;5.55),1.543,IF(AND(A86&gt;=6.8,B86&gt;=2.85,G86&gt;=0.413,H86&gt;=7.47,D86&gt;=1.35,B86&gt;=2.65,D86&gt;=0.65,D86&lt;1.7,H86&lt;15.534,A86&gt;=5.55),4.9,IF(AND(H86&lt;13.531,A86&lt;6.8,B86&gt;=2.85,G86&gt;=0.413,H86&gt;=7.47,D86&gt;=1.35,B86&gt;=2.65,D86&gt;=0.65,D86&lt;1.7,H86&lt;15.534,A86&gt;=5.55),4.5,IF(AND(H86&gt;=13.531,A86&lt;6.8,B86&gt;=2.85,G86&gt;=0.413,H86&gt;=7.47,D86&gt;=1.35,B86&gt;=2.65,D86&gt;=0.65,D86&lt;1.7,H86&lt;15.534,A86&gt;=5.55),4.7,"shouldnthappen")))))))))))))))))))))))))))))))))))))))</f>
        <v>5.1</v>
      </c>
      <c r="AZ86" s="1" t="n">
        <f aca="false">IF(AND(H86&gt;=15.371,B86&gt;=3.35),5.4,IF(AND(G86&gt;=0.851,H86&gt;=15.244,B86&lt;3.35),4.75,IF(AND(F86&gt;=2,H86&lt;15.371,B86&gt;=3.35),5.6,IF(AND(B86&lt;2.75,A86&lt;5.15,H86&lt;15.244,B86&lt;3.35),3.42,IF(AND(A86&gt;=7.25,G86&lt;0.851,H86&gt;=15.244,B86&lt;3.35),6.6,IF(AND(A86&lt;4.45,B86&gt;=2.75,A86&lt;5.15,H86&lt;15.244,B86&lt;3.35),1.1,IF(AND(G86&lt;0.527,A86&lt;7.25,G86&lt;0.851,H86&gt;=15.244,B86&lt;3.35),5.08,IF(AND(G86&gt;=0.527,A86&lt;7.25,G86&lt;0.851,H86&gt;=15.244,B86&lt;3.35),5.8,IF(AND(D86&gt;=0.35,B86&lt;3.7,F86&lt;2,H86&lt;15.371,B86&gt;=3.35),1.55,IF(AND(H86&lt;6.542,B86&gt;=3.7,F86&lt;2,H86&lt;15.371,B86&gt;=3.35),1.9,IF(AND(B86&lt;3.25,A86&gt;=4.45,B86&gt;=2.75,A86&lt;5.15,H86&lt;15.244,B86&lt;3.35),1.46,IF(AND(B86&gt;=3.25,A86&gt;=4.45,B86&gt;=2.75,A86&lt;5.15,H86&lt;15.244,B86&lt;3.35),1.7,IF(AND(H86&lt;13.654,B86&gt;=2.95,D86&lt;1.45,A86&gt;=5.15,H86&lt;15.244,B86&lt;3.35),4.3,IF(AND(H86&gt;=13.654,B86&gt;=2.95,D86&lt;1.45,A86&gt;=5.15,H86&lt;15.244,B86&lt;3.35),4.625,IF(AND(F86&gt;=2.5,D86&lt;1.75,D86&gt;=1.45,A86&gt;=5.15,H86&lt;15.244,B86&lt;3.35),5.3,IF(AND(G86&gt;=0.853,D86&gt;=1.75,D86&gt;=1.45,A86&gt;=5.15,H86&lt;15.244,B86&lt;3.35),5.15,IF(AND(D86&gt;=0.25,D86&lt;0.35,B86&lt;3.7,F86&lt;2,H86&lt;15.371,B86&gt;=3.35),1.3,IF(AND(B86&lt;3.85,H86&gt;=6.542,B86&gt;=3.7,F86&lt;2,H86&lt;15.371,B86&gt;=3.35),1.633,IF(AND(H86&lt;7.02,H86&lt;10.688,B86&lt;2.95,D86&lt;1.45,A86&gt;=5.15,H86&lt;15.244,B86&lt;3.35),3.98,IF(AND(G86&lt;0.338,H86&gt;=10.688,B86&lt;2.95,D86&lt;1.45,A86&gt;=5.15,H86&lt;15.244,B86&lt;3.35),4.22,IF(AND(G86&gt;=0.338,H86&gt;=10.688,B86&lt;2.95,D86&lt;1.45,A86&gt;=5.15,H86&lt;15.244,B86&lt;3.35),3.9,IF(AND(B86&lt;2.75,F86&lt;2.5,D86&lt;1.75,D86&gt;=1.45,A86&gt;=5.15,H86&lt;15.244,B86&lt;3.35),5.1,IF(AND(B86&gt;=2.75,F86&lt;2.5,D86&lt;1.75,D86&gt;=1.45,A86&gt;=5.15,H86&lt;15.244,B86&lt;3.35),4.74,IF(AND(A86&gt;=7,G86&lt;0.853,D86&gt;=1.75,D86&gt;=1.45,A86&gt;=5.15,H86&lt;15.244,B86&lt;3.35),6.5,IF(AND(G86&gt;=0.934,D86&lt;0.25,D86&lt;0.35,B86&lt;3.7,F86&lt;2,H86&lt;15.371,B86&gt;=3.35),1.7,IF(AND(D86&lt;0.25,B86&gt;=3.85,H86&gt;=6.542,B86&gt;=3.7,F86&lt;2,H86&lt;15.371,B86&gt;=3.35),1.5,IF(AND(D86&gt;=0.25,B86&gt;=3.85,H86&gt;=6.542,B86&gt;=3.7,F86&lt;2,H86&lt;15.371,B86&gt;=3.35),1.4,IF(AND(B86&lt;2.5,H86&gt;=7.02,H86&lt;10.688,B86&lt;2.95,D86&lt;1.45,A86&gt;=5.15,H86&lt;15.244,B86&lt;3.35),3.8,IF(AND(G86&gt;=0.74,A86&lt;7,G86&lt;0.853,D86&gt;=1.75,D86&gt;=1.45,A86&gt;=5.15,H86&lt;15.244,B86&lt;3.35),6,IF(AND(G86&gt;=0.61,G86&lt;0.934,D86&lt;0.25,D86&lt;0.35,B86&lt;3.7,F86&lt;2,H86&lt;15.371,B86&gt;=3.35),1.5,IF(AND(D86&lt;1.15,B86&gt;=2.5,H86&gt;=7.02,H86&lt;10.688,B86&lt;2.95,D86&lt;1.45,A86&gt;=5.15,H86&lt;15.244,B86&lt;3.35),3.5,IF(AND(D86&gt;=1.15,B86&gt;=2.5,H86&gt;=7.02,H86&lt;10.688,B86&lt;2.95,D86&lt;1.45,A86&gt;=5.15,H86&lt;15.244,B86&lt;3.35),3.6,IF(AND(G86&gt;=0.626,G86&lt;0.74,A86&lt;7,G86&lt;0.853,D86&gt;=1.75,D86&gt;=1.45,A86&gt;=5.15,H86&lt;15.244,B86&lt;3.35),4.9,IF(AND(H86&lt;13.641,G86&lt;0.61,G86&lt;0.934,D86&lt;0.25,D86&lt;0.35,B86&lt;3.7,F86&lt;2,H86&lt;15.371,B86&gt;=3.35),1.425,IF(AND(H86&gt;=13.641,G86&lt;0.61,G86&lt;0.934,D86&lt;0.25,D86&lt;0.35,B86&lt;3.7,F86&lt;2,H86&lt;15.371,B86&gt;=3.35),1.3,IF(AND(B86&lt;3.05,G86&lt;0.626,G86&lt;0.74,A86&lt;7,G86&lt;0.853,D86&gt;=1.75,D86&gt;=1.45,A86&gt;=5.15,H86&lt;15.244,B86&lt;3.35),5.475,IF(AND(B86&gt;=3.05,G86&lt;0.626,G86&lt;0.74,A86&lt;7,G86&lt;0.853,D86&gt;=1.75,D86&gt;=1.45,A86&gt;=5.15,H86&lt;15.244,B86&lt;3.35),5.633,"shouldnthappen")))))))))))))))))))))))))))))))))))))</f>
        <v>5.1</v>
      </c>
      <c r="BA86" s="1" t="n">
        <f aca="false">IF(AND(F86&gt;=2,B86&gt;=3.4),6.1,IF(AND(B86&lt;2.75,A86&lt;5.15,B86&lt;3.4),3.225,IF(AND(G86&gt;=0.821,F86&lt;2,B86&gt;=3.4),1.9,IF(AND(B86&gt;=3.2,B86&gt;=2.75,A86&lt;5.15,B86&lt;3.4),1.7,IF(AND(A86&lt;4.8,G86&lt;0.821,F86&lt;2,B86&gt;=3.4),1,IF(AND(G86&gt;=0.446,B86&lt;3.2,B86&gt;=2.75,A86&lt;5.15,B86&lt;3.4),1.1,IF(AND(G86&lt;0.356,D86&lt;1.45,A86&lt;6.25,A86&gt;=5.15,B86&lt;3.4),4.32,IF(AND(G86&lt;0.591,D86&gt;=1.45,A86&lt;6.25,A86&gt;=5.15,B86&lt;3.4),4.6,IF(AND(D86&lt;1.75,G86&lt;0.597,A86&gt;=6.25,A86&gt;=5.15,B86&lt;3.4),4.86,IF(AND(H86&gt;=16.472,G86&gt;=0.597,A86&gt;=6.25,A86&gt;=5.15,B86&lt;3.4),6.6,IF(AND(G86&lt;0.063,G86&lt;0.446,B86&lt;3.2,B86&gt;=2.75,A86&lt;5.15,B86&lt;3.4),1.4,IF(AND(A86&gt;=5.95,G86&gt;=0.356,D86&lt;1.45,A86&lt;6.25,A86&gt;=5.15,B86&lt;3.4),4.6,IF(AND(B86&gt;=2.9,G86&gt;=0.591,D86&gt;=1.45,A86&lt;6.25,A86&gt;=5.15,B86&lt;3.4),4.867,IF(AND(D86&gt;=2.4,H86&lt;16.472,G86&gt;=0.597,A86&gt;=6.25,A86&gt;=5.15,B86&lt;3.4),6,IF(AND(A86&lt;5.45,B86&gt;=3.85,A86&gt;=4.8,G86&lt;0.821,F86&lt;2,B86&gt;=3.4),1.3,IF(AND(A86&gt;=5.45,B86&gt;=3.85,A86&gt;=4.8,G86&lt;0.821,F86&lt;2,B86&gt;=3.4),1.45,IF(AND(H86&lt;14.273,G86&gt;=0.063,G86&lt;0.446,B86&lt;3.2,B86&gt;=2.75,A86&lt;5.15,B86&lt;3.4),1.5,IF(AND(H86&gt;=14.273,G86&gt;=0.063,G86&lt;0.446,B86&lt;3.2,B86&gt;=2.75,A86&lt;5.15,B86&lt;3.4),1.6,IF(AND(G86&gt;=0.572,A86&lt;5.95,G86&gt;=0.356,D86&lt;1.45,A86&lt;6.25,A86&gt;=5.15,B86&lt;3.4),3.9,IF(AND(G86&lt;0.827,B86&lt;2.9,G86&gt;=0.591,D86&gt;=1.45,A86&lt;6.25,A86&gt;=5.15,B86&lt;3.4),4.9,IF(AND(G86&gt;=0.827,B86&lt;2.9,G86&gt;=0.591,D86&gt;=1.45,A86&lt;6.25,A86&gt;=5.15,B86&lt;3.4),5.1,IF(AND(A86&gt;=7.2,B86&lt;3.05,D86&gt;=1.75,G86&lt;0.597,A86&gt;=6.25,A86&gt;=5.15,B86&lt;3.4),6.7,IF(AND(G86&lt;0.353,B86&gt;=3.05,D86&gt;=1.75,G86&lt;0.597,A86&gt;=6.25,A86&gt;=5.15,B86&lt;3.4),5.22,IF(AND(G86&gt;=0.353,B86&gt;=3.05,D86&gt;=1.75,G86&lt;0.597,A86&gt;=6.25,A86&gt;=5.15,B86&lt;3.4),5.65,IF(AND(A86&lt;6.55,D86&lt;2.4,H86&lt;16.472,G86&gt;=0.597,A86&gt;=6.25,A86&gt;=5.15,B86&lt;3.4),5.033,IF(AND(H86&lt;12.719,G86&lt;0.385,B86&lt;3.85,A86&gt;=4.8,G86&lt;0.821,F86&lt;2,B86&gt;=3.4),1.54,IF(AND(H86&gt;=12.719,G86&lt;0.385,B86&lt;3.85,A86&gt;=4.8,G86&lt;0.821,F86&lt;2,B86&gt;=3.4),1.3,IF(AND(B86&lt;3.6,G86&gt;=0.385,B86&lt;3.85,A86&gt;=4.8,G86&lt;0.821,F86&lt;2,B86&gt;=3.4),1.325,IF(AND(B86&gt;=3.6,G86&gt;=0.385,B86&lt;3.85,A86&gt;=4.8,G86&lt;0.821,F86&lt;2,B86&gt;=3.4),1.55,IF(AND(D86&lt;1.05,G86&lt;0.572,A86&lt;5.95,G86&gt;=0.356,D86&lt;1.45,A86&lt;6.25,A86&gt;=5.15,B86&lt;3.4),3.633,IF(AND(D86&gt;=2.15,A86&lt;7.2,B86&lt;3.05,D86&gt;=1.75,G86&lt;0.597,A86&gt;=6.25,A86&gt;=5.15,B86&lt;3.4),5.667,IF(AND(H86&lt;13.094,A86&gt;=6.55,D86&lt;2.4,H86&lt;16.472,G86&gt;=0.597,A86&gt;=6.25,A86&gt;=5.15,B86&lt;3.4),5.2,IF(AND(D86&lt;1.15,D86&gt;=1.05,G86&lt;0.572,A86&lt;5.95,G86&gt;=0.356,D86&lt;1.45,A86&lt;6.25,A86&gt;=5.15,B86&lt;3.4),3.8,IF(AND(D86&gt;=1.15,D86&gt;=1.05,G86&lt;0.572,A86&lt;5.95,G86&gt;=0.356,D86&lt;1.45,A86&lt;6.25,A86&gt;=5.15,B86&lt;3.4),3.9,IF(AND(G86&gt;=0.487,D86&lt;2.15,A86&lt;7.2,B86&lt;3.05,D86&gt;=1.75,G86&lt;0.597,A86&gt;=6.25,A86&gt;=5.15,B86&lt;3.4),5.8,IF(AND(A86&lt;6.8,H86&gt;=13.094,A86&gt;=6.55,D86&lt;2.4,H86&lt;16.472,G86&gt;=0.597,A86&gt;=6.25,A86&gt;=5.15,B86&lt;3.4),4.52,IF(AND(A86&gt;=6.8,H86&gt;=13.094,A86&gt;=6.55,D86&lt;2.4,H86&lt;16.472,G86&gt;=0.597,A86&gt;=6.25,A86&gt;=5.15,B86&lt;3.4),4.75,IF(AND(B86&lt;2.95,G86&lt;0.487,D86&lt;2.15,A86&lt;7.2,B86&lt;3.05,D86&gt;=1.75,G86&lt;0.597,A86&gt;=6.25,A86&gt;=5.15,B86&lt;3.4),5.6,IF(AND(B86&gt;=2.95,G86&lt;0.487,D86&lt;2.15,A86&lt;7.2,B86&lt;3.05,D86&gt;=1.75,G86&lt;0.597,A86&gt;=6.25,A86&gt;=5.15,B86&lt;3.4),5.5,"shouldnthappen")))))))))))))))))))))))))))))))))))))))</f>
        <v>4.6</v>
      </c>
      <c r="BB86" s="1" t="n">
        <f aca="false">IF(AND(A86&lt;4.35,B86&lt;3.25,F86&lt;1.5),1.1,IF(AND(H86&lt;14.005,A86&gt;=4.35,B86&lt;3.25,F86&lt;1.5),1.3,IF(AND(H86&gt;=14.005,A86&gt;=4.35,B86&lt;3.25,F86&lt;1.5),1.6,IF(AND(G86&gt;=0.905,A86&lt;5.15,B86&gt;=3.25,F86&lt;1.5),1.9,IF(AND(B86&lt;3.45,A86&gt;=5.15,B86&gt;=3.25,F86&lt;1.5),1.6,IF(AND(F86&gt;=2.5,D86&gt;=1.35,D86&lt;1.75,F86&gt;=1.5),4.867,IF(AND(A86&gt;=7.05,D86&gt;=2.05,D86&gt;=1.75,F86&gt;=1.5),6.35,IF(AND(D86&gt;=0.4,G86&lt;0.905,A86&lt;5.15,B86&gt;=3.25,F86&lt;1.5),1.65,IF(AND(B86&lt;3.6,B86&gt;=3.45,A86&gt;=5.15,B86&gt;=3.25,F86&lt;1.5),1.35,IF(AND(H86&lt;6.808,H86&lt;9.386,D86&lt;1.35,D86&lt;1.75,F86&gt;=1.5),4.05,IF(AND(H86&gt;=6.808,H86&lt;9.386,D86&lt;1.35,D86&lt;1.75,F86&gt;=1.5),3.46,IF(AND(B86&lt;2.45,F86&lt;2.5,D86&gt;=1.35,D86&lt;1.75,F86&gt;=1.5),4.5,IF(AND(H86&gt;=13.115,D86&lt;1.95,D86&lt;2.05,D86&gt;=1.75,F86&gt;=1.5),4.85,IF(AND(G86&lt;0.196,D86&gt;=1.95,D86&lt;2.05,D86&gt;=1.75,F86&gt;=1.5),6.7,IF(AND(G86&gt;=0.196,D86&gt;=1.95,D86&lt;2.05,D86&gt;=1.75,F86&gt;=1.5),5.12,IF(AND(H86&lt;10.925,D86&lt;0.4,G86&lt;0.905,A86&lt;5.15,B86&gt;=3.25,F86&lt;1.5),1.4,IF(AND(H86&gt;=10.925,D86&lt;0.4,G86&lt;0.905,A86&lt;5.15,B86&gt;=3.25,F86&lt;1.5),1.45,IF(AND(H86&lt;14.096,B86&gt;=3.6,B86&gt;=3.45,A86&gt;=5.15,B86&gt;=3.25,F86&lt;1.5),1.42,IF(AND(H86&gt;=14.096,B86&gt;=3.6,B86&gt;=3.45,A86&gt;=5.15,B86&gt;=3.25,F86&lt;1.5),1.7,IF(AND(B86&lt;2.45,D86&lt;1.15,H86&gt;=9.386,D86&lt;1.35,D86&lt;1.75,F86&gt;=1.5),3.6,IF(AND(B86&gt;=2.45,D86&lt;1.15,H86&gt;=9.386,D86&lt;1.35,D86&lt;1.75,F86&gt;=1.5),3.9,IF(AND(G86&lt;0.246,D86&gt;=1.15,H86&gt;=9.386,D86&lt;1.35,D86&lt;1.75,F86&gt;=1.5),4.4,IF(AND(B86&lt;2.75,B86&gt;=2.45,F86&lt;2.5,D86&gt;=1.35,D86&lt;1.75,F86&gt;=1.5),5.1,IF(AND(H86&lt;11.084,H86&lt;13.115,D86&lt;1.95,D86&lt;2.05,D86&gt;=1.75,F86&gt;=1.5),5.35,IF(AND(H86&gt;=11.084,H86&lt;13.115,D86&lt;1.95,D86&lt;2.05,D86&gt;=1.75,F86&gt;=1.5),5.7,IF(AND(H86&lt;15.52,D86&lt;2.25,A86&lt;7.05,D86&gt;=2.05,D86&gt;=1.75,F86&gt;=1.5),5.45,IF(AND(H86&gt;=15.52,D86&lt;2.25,A86&lt;7.05,D86&gt;=2.05,D86&gt;=1.75,F86&gt;=1.5),5.725,IF(AND(G86&gt;=0.775,D86&gt;=2.25,A86&lt;7.05,D86&gt;=2.05,D86&gt;=1.75,F86&gt;=1.5),5.2,IF(AND(D86&lt;1.25,G86&gt;=0.246,D86&gt;=1.15,H86&gt;=9.386,D86&lt;1.35,D86&lt;1.75,F86&gt;=1.5),4.05,IF(AND(A86&lt;5.85,B86&gt;=2.75,B86&gt;=2.45,F86&lt;2.5,D86&gt;=1.35,D86&lt;1.75,F86&gt;=1.5),4.5,IF(AND(B86&lt;3.3,G86&lt;0.775,D86&gt;=2.25,A86&lt;7.05,D86&gt;=2.05,D86&gt;=1.75,F86&gt;=1.5),5.64,IF(AND(B86&gt;=3.3,G86&lt;0.775,D86&gt;=2.25,A86&lt;7.05,D86&gt;=2.05,D86&gt;=1.75,F86&gt;=1.5),5.6,IF(AND(A86&lt;5.9,D86&gt;=1.25,G86&gt;=0.246,D86&gt;=1.15,H86&gt;=9.386,D86&lt;1.35,D86&lt;1.75,F86&gt;=1.5),4.2,IF(AND(A86&gt;=5.9,D86&gt;=1.25,G86&gt;=0.246,D86&gt;=1.15,H86&gt;=9.386,D86&lt;1.35,D86&lt;1.75,F86&gt;=1.5),4,IF(AND(G86&gt;=0.437,A86&gt;=5.85,B86&gt;=2.75,B86&gt;=2.45,F86&lt;2.5,D86&gt;=1.35,D86&lt;1.75,F86&gt;=1.5),4.75,IF(AND(H86&lt;9.446,G86&lt;0.437,A86&gt;=5.85,B86&gt;=2.75,B86&gt;=2.45,F86&lt;2.5,D86&gt;=1.35,D86&lt;1.75,F86&gt;=1.5),4.6,IF(AND(H86&gt;=9.446,G86&lt;0.437,A86&gt;=5.85,B86&gt;=2.75,B86&gt;=2.45,F86&lt;2.5,D86&gt;=1.35,D86&lt;1.75,F86&gt;=1.5),4.7,"shouldnthappen")))))))))))))))))))))))))))))))))))))</f>
        <v>5.1</v>
      </c>
      <c r="BC86" s="1" t="n">
        <f aca="false">IF(AND(G86&gt;=0.905,F86&lt;1.5),1.65,IF(AND(D86&gt;=0.45,G86&lt;0.905,F86&lt;1.5),1.65,IF(AND(A86&lt;5.15,D86&lt;1.55,F86&gt;=1.5),3.225,IF(AND(F86&gt;=2.5,A86&gt;=5.15,D86&lt;1.55,F86&gt;=1.5),5.05,IF(AND(H86&lt;5.767,A86&lt;7.05,D86&gt;=1.55,F86&gt;=1.5),4.5,IF(AND(D86&lt;1.7,A86&gt;=7.05,D86&gt;=1.55,F86&gt;=1.5),5.8,IF(AND(A86&gt;=5.3,G86&lt;0.207,D86&lt;0.45,G86&lt;0.905,F86&lt;1.5),1.3,IF(AND(D86&gt;=0.35,G86&gt;=0.207,D86&lt;0.45,G86&lt;0.905,F86&lt;1.5),1.5,IF(AND(G86&lt;0.155,D86&gt;=1.7,A86&gt;=7.05,D86&gt;=1.55,F86&gt;=1.5),6.7,IF(AND(G86&gt;=0.155,D86&gt;=1.7,A86&gt;=7.05,D86&gt;=1.55,F86&gt;=1.5),6.34,IF(AND(G86&lt;0.05,A86&lt;5.3,G86&lt;0.207,D86&lt;0.45,G86&lt;0.905,F86&lt;1.5),1.4,IF(AND(G86&gt;=0.05,A86&lt;5.3,G86&lt;0.207,D86&lt;0.45,G86&lt;0.905,F86&lt;1.5),1.5,IF(AND(A86&lt;4.5,D86&lt;0.35,G86&gt;=0.207,D86&lt;0.45,G86&lt;0.905,F86&lt;1.5),1.3,IF(AND(G86&lt;0.308,A86&lt;6.2,F86&lt;2.5,A86&gt;=5.15,D86&lt;1.55,F86&gt;=1.5),4.5,IF(AND(D86&lt;1.35,A86&gt;=6.2,F86&lt;2.5,A86&gt;=5.15,D86&lt;1.55,F86&gt;=1.5),4.367,IF(AND(D86&lt;1.85,A86&lt;6.15,H86&gt;=5.767,A86&lt;7.05,D86&gt;=1.55,F86&gt;=1.5),4.933,IF(AND(G86&gt;=0.558,A86&gt;=4.5,D86&lt;0.35,G86&gt;=0.207,D86&lt;0.45,G86&lt;0.905,F86&lt;1.5),1.5,IF(AND(H86&gt;=13.383,G86&gt;=0.308,A86&lt;6.2,F86&lt;2.5,A86&gt;=5.15,D86&lt;1.55,F86&gt;=1.5),4.7,IF(AND(H86&gt;=12.206,D86&gt;=1.35,A86&gt;=6.2,F86&lt;2.5,A86&gt;=5.15,D86&lt;1.55,F86&gt;=1.5),4.575,IF(AND(A86&lt;5.7,D86&gt;=1.85,A86&lt;6.15,H86&gt;=5.767,A86&lt;7.05,D86&gt;=1.55,F86&gt;=1.5),4.9,IF(AND(A86&gt;=5.7,D86&gt;=1.85,A86&lt;6.15,H86&gt;=5.767,A86&lt;7.05,D86&gt;=1.55,F86&gt;=1.5),5.1,IF(AND(G86&lt;0.079,G86&lt;0.364,A86&gt;=6.15,H86&gt;=5.767,A86&lt;7.05,D86&gt;=1.55,F86&gt;=1.5),5.6,IF(AND(G86&gt;=0.079,G86&lt;0.364,A86&gt;=6.15,H86&gt;=5.767,A86&lt;7.05,D86&gt;=1.55,F86&gt;=1.5),5.25,IF(AND(G86&gt;=0.447,G86&lt;0.558,A86&gt;=4.5,D86&lt;0.35,G86&gt;=0.207,D86&lt;0.45,G86&lt;0.905,F86&lt;1.5),1.3,IF(AND(B86&gt;=2.95,H86&lt;13.383,G86&gt;=0.308,A86&lt;6.2,F86&lt;2.5,A86&gt;=5.15,D86&lt;1.55,F86&gt;=1.5),4.6,IF(AND(B86&lt;2.65,H86&lt;12.206,D86&gt;=1.35,A86&gt;=6.2,F86&lt;2.5,A86&gt;=5.15,D86&lt;1.55,F86&gt;=1.5),4.9,IF(AND(D86&lt;2.45,A86&lt;6.6,G86&gt;=0.364,A86&gt;=6.15,H86&gt;=5.767,A86&lt;7.05,D86&gt;=1.55,F86&gt;=1.5),5.6,IF(AND(D86&gt;=2.45,A86&lt;6.6,G86&gt;=0.364,A86&gt;=6.15,H86&gt;=5.767,A86&lt;7.05,D86&gt;=1.55,F86&gt;=1.5),6,IF(AND(H86&lt;12.921,A86&gt;=6.6,G86&gt;=0.364,A86&gt;=6.15,H86&gt;=5.767,A86&lt;7.05,D86&gt;=1.55,F86&gt;=1.5),5.725,IF(AND(H86&gt;=12.921,A86&gt;=6.6,G86&gt;=0.364,A86&gt;=6.15,H86&gt;=5.767,A86&lt;7.05,D86&gt;=1.55,F86&gt;=1.5),5.367,IF(AND(B86&lt;3.15,G86&lt;0.447,G86&lt;0.558,A86&gt;=4.5,D86&lt;0.35,G86&gt;=0.207,D86&lt;0.45,G86&lt;0.905,F86&lt;1.5),1.5,IF(AND(B86&gt;=3.15,G86&lt;0.447,G86&lt;0.558,A86&gt;=4.5,D86&lt;0.35,G86&gt;=0.207,D86&lt;0.45,G86&lt;0.905,F86&lt;1.5),1.36,IF(AND(B86&gt;=2.85,B86&lt;2.95,H86&lt;13.383,G86&gt;=0.308,A86&lt;6.2,F86&lt;2.5,A86&gt;=5.15,D86&lt;1.55,F86&gt;=1.5),3.6,IF(AND(H86&lt;9.446,B86&gt;=2.65,H86&lt;12.206,D86&gt;=1.35,A86&gt;=6.2,F86&lt;2.5,A86&gt;=5.15,D86&lt;1.55,F86&gt;=1.5),4.6,IF(AND(H86&gt;=9.446,B86&gt;=2.65,H86&lt;12.206,D86&gt;=1.35,A86&gt;=6.2,F86&lt;2.5,A86&gt;=5.15,D86&lt;1.55,F86&gt;=1.5),4.7,IF(AND(D86&lt;1.2,B86&lt;2.85,B86&lt;2.95,H86&lt;13.383,G86&gt;=0.308,A86&lt;6.2,F86&lt;2.5,A86&gt;=5.15,D86&lt;1.55,F86&gt;=1.5),3.75,IF(AND(G86&lt;0.356,D86&gt;=1.2,B86&lt;2.85,B86&lt;2.95,H86&lt;13.383,G86&gt;=0.308,A86&lt;6.2,F86&lt;2.5,A86&gt;=5.15,D86&lt;1.55,F86&gt;=1.5),4.2,IF(AND(G86&gt;=0.356,D86&gt;=1.2,B86&lt;2.85,B86&lt;2.95,H86&lt;13.383,G86&gt;=0.308,A86&lt;6.2,F86&lt;2.5,A86&gt;=5.15,D86&lt;1.55,F86&gt;=1.5),3.96,"shouldnthappen"))))))))))))))))))))))))))))))))))))))</f>
        <v>4.933</v>
      </c>
      <c r="BD86" s="1" t="n">
        <f aca="false">IF(AND(B86&lt;2.7,A86&lt;5.3,B86&lt;3.15),3.42,IF(AND(F86&lt;2.5,A86&gt;=5.85,B86&gt;=3.15),4.7,IF(AND(A86&lt;4.35,B86&gt;=2.7,A86&lt;5.3,B86&lt;3.15),1.1,IF(AND(A86&gt;=4.35,B86&gt;=2.7,A86&lt;5.3,B86&lt;3.15),1.42,IF(AND(A86&gt;=7.05,F86&gt;=2.5,A86&gt;=5.3,B86&lt;3.15),6.067,IF(AND(D86&gt;=0.45,A86&lt;5.05,A86&lt;5.85,B86&gt;=3.15),1.6,IF(AND(B86&lt;3.35,A86&gt;=5.05,A86&lt;5.85,B86&gt;=3.15),1.7,IF(AND(A86&gt;=6.85,F86&gt;=2.5,A86&gt;=5.85,B86&gt;=3.15),6.22,IF(AND(D86&lt;1.25,D86&lt;1.35,F86&lt;2.5,A86&gt;=5.3,B86&lt;3.15),4.033,IF(AND(D86&gt;=1.25,D86&lt;1.35,F86&lt;2.5,A86&gt;=5.3,B86&lt;3.15),4.233,IF(AND(A86&lt;6.05,D86&gt;=1.35,F86&lt;2.5,A86&gt;=5.3,B86&lt;3.15),5.1,IF(AND(H86&gt;=13.29,A86&lt;7.05,F86&gt;=2.5,A86&gt;=5.3,B86&lt;3.15),4.96,IF(AND(G86&gt;=0.858,D86&lt;0.45,A86&lt;5.05,A86&lt;5.85,B86&gt;=3.15),1.3,IF(AND(D86&gt;=0.35,B86&gt;=3.35,A86&gt;=5.05,A86&lt;5.85,B86&gt;=3.15),1.4,IF(AND(B86&lt;3.25,A86&lt;6.85,F86&gt;=2.5,A86&gt;=5.85,B86&gt;=3.15),5.233,IF(AND(A86&gt;=6.8,A86&gt;=6.05,D86&gt;=1.35,F86&lt;2.5,A86&gt;=5.3,B86&lt;3.15),4.9,IF(AND(G86&gt;=0.622,H86&lt;13.29,A86&lt;7.05,F86&gt;=2.5,A86&gt;=5.3,B86&lt;3.15),5.067,IF(AND(H86&lt;8.834,G86&lt;0.858,D86&lt;0.45,A86&lt;5.05,A86&lt;5.85,B86&gt;=3.15),1.4,IF(AND(G86&lt;0.774,B86&gt;=3.25,A86&lt;6.85,F86&gt;=2.5,A86&gt;=5.85,B86&gt;=3.15),5.8,IF(AND(G86&gt;=0.774,B86&gt;=3.25,A86&lt;6.85,F86&gt;=2.5,A86&gt;=5.85,B86&gt;=3.15),5.4,IF(AND(H86&gt;=12.206,A86&lt;6.8,A86&gt;=6.05,D86&gt;=1.35,F86&lt;2.5,A86&gt;=5.3,B86&lt;3.15),4.5,IF(AND(G86&gt;=0.439,G86&lt;0.622,H86&lt;13.29,A86&lt;7.05,F86&gt;=2.5,A86&gt;=5.3,B86&lt;3.15),5.667,IF(AND(G86&lt;0.227,H86&gt;=8.834,G86&lt;0.858,D86&lt;0.45,A86&lt;5.05,A86&lt;5.85,B86&gt;=3.15),1.4,IF(AND(G86&gt;=0.227,H86&gt;=8.834,G86&lt;0.858,D86&lt;0.45,A86&lt;5.05,A86&lt;5.85,B86&gt;=3.15),1.3,IF(AND(G86&gt;=0.934,B86&lt;3.75,D86&lt;0.35,B86&gt;=3.35,A86&gt;=5.05,A86&lt;5.85,B86&gt;=3.15),1.7,IF(AND(G86&lt;0.823,B86&gt;=3.75,D86&lt;0.35,B86&gt;=3.35,A86&gt;=5.05,A86&lt;5.85,B86&gt;=3.15),1.55,IF(AND(G86&gt;=0.823,B86&gt;=3.75,D86&lt;0.35,B86&gt;=3.35,A86&gt;=5.05,A86&lt;5.85,B86&gt;=3.15),1.5,IF(AND(A86&lt;6.2,H86&lt;12.206,A86&lt;6.8,A86&gt;=6.05,D86&gt;=1.35,F86&lt;2.5,A86&gt;=5.3,B86&lt;3.15),4.6,IF(AND(A86&gt;=6.2,H86&lt;12.206,A86&lt;6.8,A86&gt;=6.05,D86&gt;=1.35,F86&lt;2.5,A86&gt;=5.3,B86&lt;3.15),4.74,IF(AND(H86&gt;=10.667,G86&lt;0.439,G86&lt;0.622,H86&lt;13.29,A86&lt;7.05,F86&gt;=2.5,A86&gt;=5.3,B86&lt;3.15),5.6,IF(AND(H86&lt;13.67,G86&lt;0.934,B86&lt;3.75,D86&lt;0.35,B86&gt;=3.35,A86&gt;=5.05,A86&lt;5.85,B86&gt;=3.15),1.48,IF(AND(H86&gt;=13.67,G86&lt;0.934,B86&lt;3.75,D86&lt;0.35,B86&gt;=3.35,A86&gt;=5.05,A86&lt;5.85,B86&gt;=3.15),1.3,IF(AND(G86&lt;0.301,H86&lt;10.667,G86&lt;0.439,G86&lt;0.622,H86&lt;13.29,A86&lt;7.05,F86&gt;=2.5,A86&gt;=5.3,B86&lt;3.15),5.2,IF(AND(G86&gt;=0.301,H86&lt;10.667,G86&lt;0.439,G86&lt;0.622,H86&lt;13.29,A86&lt;7.05,F86&gt;=2.5,A86&gt;=5.3,B86&lt;3.15),5.067,"shouldnthappen"))))))))))))))))))))))))))))))))))</f>
        <v>5.1</v>
      </c>
      <c r="BE86" s="1" t="n">
        <f aca="false">IF(AND(B86&gt;=3.85,A86&gt;=5.05,F86&lt;1.5),1.4,IF(AND(A86&lt;5.25,A86&lt;5.75,F86&gt;=1.5),3.15,IF(AND(A86&lt;4.95,B86&lt;3.15,A86&lt;5.05,F86&lt;1.5),1.46,IF(AND(A86&gt;=4.95,B86&lt;3.15,A86&lt;5.05,F86&lt;1.5),1.6,IF(AND(H86&lt;8.834,B86&gt;=3.15,A86&lt;5.05,F86&lt;1.5),1.4,IF(AND(D86&lt;0.25,B86&lt;3.85,A86&gt;=5.05,F86&lt;1.5),1.48,IF(AND(D86&gt;=0.25,B86&lt;3.85,A86&gt;=5.05,F86&lt;1.5),1.7,IF(AND(F86&gt;=2.5,A86&gt;=5.25,A86&lt;5.75,F86&gt;=1.5),4.9,IF(AND(H86&lt;12.45,H86&gt;=8.834,B86&gt;=3.15,A86&lt;5.05,F86&lt;1.5),1.25,IF(AND(H86&gt;=12.45,H86&gt;=8.834,B86&gt;=3.15,A86&lt;5.05,F86&lt;1.5),1.32,IF(AND(G86&lt;0.283,F86&lt;2.5,A86&gt;=5.25,A86&lt;5.75,F86&gt;=1.5),4.3,IF(AND(H86&lt;6.712,H86&lt;11.275,D86&lt;1.55,A86&gt;=5.75,F86&gt;=1.5),5,IF(AND(H86&lt;13.101,H86&gt;=11.275,D86&lt;1.55,A86&gt;=5.75,F86&gt;=1.5),3.933,IF(AND(H86&gt;=13.101,H86&gt;=11.275,D86&lt;1.55,A86&gt;=5.75,F86&gt;=1.5),4.5,IF(AND(A86&gt;=7.3,D86&lt;2.45,D86&gt;=1.55,A86&gt;=5.75,F86&gt;=1.5),6.7,IF(AND(B86&lt;3.45,D86&gt;=2.45,D86&gt;=1.55,A86&gt;=5.75,F86&gt;=1.5),5.925,IF(AND(B86&gt;=3.45,D86&gt;=2.45,D86&gt;=1.55,A86&gt;=5.75,F86&gt;=1.5),6.1,IF(AND(B86&gt;=2.8,G86&gt;=0.283,F86&lt;2.5,A86&gt;=5.25,A86&lt;5.75,F86&gt;=1.5),4.2,IF(AND(D86&lt;1.35,H86&gt;=6.712,H86&lt;11.275,D86&lt;1.55,A86&gt;=5.75,F86&gt;=1.5),4.35,IF(AND(D86&lt;1.05,B86&lt;2.8,G86&gt;=0.283,F86&lt;2.5,A86&gt;=5.25,A86&lt;5.75,F86&gt;=1.5),3.567,IF(AND(D86&gt;=1.05,B86&lt;2.8,G86&gt;=0.283,F86&lt;2.5,A86&gt;=5.25,A86&lt;5.75,F86&gt;=1.5),3.925,IF(AND(B86&lt;2.65,D86&gt;=1.35,H86&gt;=6.712,H86&lt;11.275,D86&lt;1.55,A86&gt;=5.75,F86&gt;=1.5),4.9,IF(AND(B86&gt;=2.65,D86&gt;=1.35,H86&gt;=6.712,H86&lt;11.275,D86&lt;1.55,A86&gt;=5.75,F86&gt;=1.5),4.625,IF(AND(H86&gt;=14.683,G86&gt;=0.628,A86&lt;7.3,D86&lt;2.45,D86&gt;=1.55,A86&gt;=5.75,F86&gt;=1.5),5.4,IF(AND(D86&lt;1.95,H86&lt;8.884,G86&lt;0.628,A86&lt;7.3,D86&lt;2.45,D86&gt;=1.55,A86&gt;=5.75,F86&gt;=1.5),5.1,IF(AND(D86&gt;=1.95,H86&lt;8.884,G86&lt;0.628,A86&lt;7.3,D86&lt;2.45,D86&gt;=1.55,A86&gt;=5.75,F86&gt;=1.5),5.22,IF(AND(A86&lt;6.05,H86&gt;=8.884,G86&lt;0.628,A86&lt;7.3,D86&lt;2.45,D86&gt;=1.55,A86&gt;=5.75,F86&gt;=1.5),5.1,IF(AND(G86&lt;0.817,H86&lt;14.683,G86&gt;=0.628,A86&lt;7.3,D86&lt;2.45,D86&gt;=1.55,A86&gt;=5.75,F86&gt;=1.5),4.967,IF(AND(G86&gt;=0.817,H86&lt;14.683,G86&gt;=0.628,A86&lt;7.3,D86&lt;2.45,D86&gt;=1.55,A86&gt;=5.75,F86&gt;=1.5),5.1,IF(AND(H86&lt;9.637,A86&gt;=6.05,H86&gt;=8.884,G86&lt;0.628,A86&lt;7.3,D86&lt;2.45,D86&gt;=1.55,A86&gt;=5.75,F86&gt;=1.5),5.9,IF(AND(D86&lt;1.85,H86&gt;=9.637,A86&gt;=6.05,H86&gt;=8.884,G86&lt;0.628,A86&lt;7.3,D86&lt;2.45,D86&gt;=1.55,A86&gt;=5.75,F86&gt;=1.5),5.733,IF(AND(G86&gt;=0.388,D86&gt;=1.85,H86&gt;=9.637,A86&gt;=6.05,H86&gt;=8.884,G86&lt;0.628,A86&lt;7.3,D86&lt;2.45,D86&gt;=1.55,A86&gt;=5.75,F86&gt;=1.5),5.64,IF(AND(B86&lt;2.95,G86&lt;0.388,D86&gt;=1.85,H86&gt;=9.637,A86&gt;=6.05,H86&gt;=8.884,G86&lt;0.628,A86&lt;7.3,D86&lt;2.45,D86&gt;=1.55,A86&gt;=5.75,F86&gt;=1.5),5.5,IF(AND(B86&gt;=2.95,G86&lt;0.388,D86&gt;=1.85,H86&gt;=9.637,A86&gt;=6.05,H86&gt;=8.884,G86&lt;0.628,A86&lt;7.3,D86&lt;2.45,D86&gt;=1.55,A86&gt;=5.75,F86&gt;=1.5),5.333,"shouldnthappen"))))))))))))))))))))))))))))))))))</f>
        <v>5.1</v>
      </c>
      <c r="BF86" s="1" t="n">
        <f aca="false">IF(AND(D86&gt;=0.35,F86&lt;1.5),1.65,IF(AND(H86&gt;=16.227,D86&gt;=1.55,F86&gt;=1.5),6.533,IF(AND(A86&gt;=5.45,G86&lt;0.174,D86&lt;0.35,F86&lt;1.5),1.7,IF(AND(D86&lt;0.15,G86&gt;=0.174,D86&lt;0.35,F86&lt;1.5),1.38,IF(AND(D86&gt;=1.15,D86&lt;1.25,D86&lt;1.55,F86&gt;=1.5),3.967,IF(AND(H86&lt;8.376,A86&lt;5.45,G86&lt;0.174,D86&lt;0.35,F86&lt;1.5),1.4,IF(AND(H86&gt;=8.376,A86&lt;5.45,G86&lt;0.174,D86&lt;0.35,F86&lt;1.5),1.5,IF(AND(B86&lt;3.1,D86&gt;=0.15,G86&gt;=0.174,D86&lt;0.35,F86&lt;1.5),1.475,IF(AND(H86&lt;10.258,D86&lt;1.15,D86&lt;1.25,D86&lt;1.55,F86&gt;=1.5),3.24,IF(AND(H86&gt;=10.258,D86&lt;1.15,D86&lt;1.25,D86&lt;1.55,F86&gt;=1.5),3.875,IF(AND(F86&gt;=2.5,H86&lt;10.927,D86&gt;=1.25,D86&lt;1.55,F86&gt;=1.5),5.05,IF(AND(D86&lt;1.35,H86&gt;=10.927,D86&gt;=1.25,D86&lt;1.55,F86&gt;=1.5),4.25,IF(AND(A86&gt;=6.95,D86&lt;1.75,H86&lt;16.227,D86&gt;=1.55,F86&gt;=1.5),5.8,IF(AND(B86&lt;3.3,B86&gt;=3.1,D86&gt;=0.15,G86&gt;=0.174,D86&lt;0.35,F86&lt;1.5),1.3,IF(AND(H86&lt;12.278,D86&gt;=1.35,H86&gt;=10.927,D86&gt;=1.25,D86&lt;1.55,F86&gt;=1.5),4.9,IF(AND(G86&lt;0.226,A86&lt;6.95,D86&lt;1.75,H86&lt;16.227,D86&gt;=1.55,F86&gt;=1.5),5,IF(AND(G86&gt;=0.226,A86&lt;6.95,D86&lt;1.75,H86&lt;16.227,D86&gt;=1.55,F86&gt;=1.5),4.62,IF(AND(H86&lt;9.35,B86&lt;2.95,D86&gt;=1.75,H86&lt;16.227,D86&gt;=1.55,F86&gt;=1.5),6.3,IF(AND(H86&gt;=9.35,B86&lt;2.95,D86&gt;=1.75,H86&lt;16.227,D86&gt;=1.55,F86&gt;=1.5),5.58,IF(AND(A86&lt;5.05,B86&gt;=3.3,B86&gt;=3.1,D86&gt;=0.15,G86&gt;=0.174,D86&lt;0.35,F86&lt;1.5),1.35,IF(AND(A86&gt;=5.05,B86&gt;=3.3,B86&gt;=3.1,D86&gt;=0.15,G86&gt;=0.174,D86&lt;0.35,F86&lt;1.5),1.46,IF(AND(B86&lt;2.8,A86&lt;5.65,F86&lt;2.5,H86&lt;10.927,D86&gt;=1.25,D86&lt;1.55,F86&gt;=1.5),4.075,IF(AND(B86&gt;=2.8,A86&lt;5.65,F86&lt;2.5,H86&lt;10.927,D86&gt;=1.25,D86&lt;1.55,F86&gt;=1.5),3.933,IF(AND(A86&lt;6.25,A86&gt;=5.65,F86&lt;2.5,H86&lt;10.927,D86&gt;=1.25,D86&lt;1.55,F86&gt;=1.5),4.533,IF(AND(A86&gt;=6.25,A86&gt;=5.65,F86&lt;2.5,H86&lt;10.927,D86&gt;=1.25,D86&lt;1.55,F86&gt;=1.5),4.3,IF(AND(A86&lt;6.5,H86&gt;=12.278,D86&gt;=1.35,H86&gt;=10.927,D86&gt;=1.25,D86&lt;1.55,F86&gt;=1.5),4.55,IF(AND(A86&gt;=6.5,H86&gt;=12.278,D86&gt;=1.35,H86&gt;=10.927,D86&gt;=1.25,D86&lt;1.55,F86&gt;=1.5),4.775,IF(AND(H86&lt;9.884,D86&lt;2.1,B86&gt;=2.95,D86&gt;=1.75,H86&lt;16.227,D86&gt;=1.55,F86&gt;=1.5),5.5,IF(AND(H86&gt;=9.884,D86&lt;2.1,B86&gt;=2.95,D86&gt;=1.75,H86&lt;16.227,D86&gt;=1.55,F86&gt;=1.5),5.1,IF(AND(H86&lt;10.393,D86&gt;=2.1,B86&gt;=2.95,D86&gt;=1.75,H86&lt;16.227,D86&gt;=1.55,F86&gt;=1.5),5.74,IF(AND(D86&lt;2.25,H86&gt;=10.393,D86&gt;=2.1,B86&gt;=2.95,D86&gt;=1.75,H86&lt;16.227,D86&gt;=1.55,F86&gt;=1.5),5.8,IF(AND(D86&gt;=2.25,H86&gt;=10.393,D86&gt;=2.1,B86&gt;=2.95,D86&gt;=1.75,H86&lt;16.227,D86&gt;=1.55,F86&gt;=1.5),5.4,"shouldnthappen"))))))))))))))))))))))))))))))))</f>
        <v>4.62</v>
      </c>
      <c r="BG86" s="1" t="n">
        <f aca="false">IF(AND(G86&lt;0.096,A86&lt;5.45),2.95,IF(AND(F86&gt;=1.5,G86&gt;=0.096,A86&lt;5.45),3,IF(AND(D86&lt;0.6,A86&lt;5.9,A86&gt;=5.45),1.4,IF(AND(F86&gt;=2.5,D86&gt;=0.6,A86&lt;5.9,A86&gt;=5.45),5.1,IF(AND(A86&lt;7.45,A86&gt;=7.05,A86&gt;=5.9,A86&gt;=5.45),6.167,IF(AND(B86&gt;=3.55,G86&lt;0.587,F86&lt;1.5,G86&gt;=0.096,A86&lt;5.45),1,IF(AND(A86&lt;5.05,G86&gt;=0.587,F86&lt;1.5,G86&gt;=0.096,A86&lt;5.45),1.35,IF(AND(B86&lt;2.75,D86&lt;1.7,A86&lt;7.05,A86&gt;=5.9,A86&gt;=5.45),4.9,IF(AND(A86&lt;6.2,D86&gt;=1.7,A86&lt;7.05,A86&gt;=5.9,A86&gt;=5.45),4.833,IF(AND(H86&lt;17.32,A86&gt;=7.45,A86&gt;=7.05,A86&gt;=5.9,A86&gt;=5.45),6.68,IF(AND(H86&gt;=17.32,A86&gt;=7.45,A86&gt;=7.05,A86&gt;=5.9,A86&gt;=5.45),6.4,IF(AND(G86&lt;0.161,B86&lt;3.55,G86&lt;0.587,F86&lt;1.5,G86&gt;=0.096,A86&lt;5.45),1.5,IF(AND(H86&lt;11.016,A86&gt;=5.05,G86&gt;=0.587,F86&lt;1.5,G86&gt;=0.096,A86&lt;5.45),1.633,IF(AND(H86&lt;11.001,G86&lt;0.372,F86&lt;2.5,D86&gt;=0.6,A86&lt;5.9,A86&gt;=5.45),4.133,IF(AND(H86&gt;=11.001,G86&lt;0.372,F86&lt;2.5,D86&gt;=0.6,A86&lt;5.9,A86&gt;=5.45),4.3,IF(AND(H86&lt;6.808,G86&gt;=0.372,F86&lt;2.5,D86&gt;=0.6,A86&lt;5.9,A86&gt;=5.45),4,IF(AND(A86&gt;=6.75,B86&gt;=2.75,D86&lt;1.7,A86&lt;7.05,A86&gt;=5.9,A86&gt;=5.45),4.84,IF(AND(H86&lt;12.467,G86&gt;=0.161,B86&lt;3.55,G86&lt;0.587,F86&lt;1.5,G86&gt;=0.096,A86&lt;5.45),1.3,IF(AND(D86&lt;0.25,H86&gt;=11.016,A86&gt;=5.05,G86&gt;=0.587,F86&lt;1.5,G86&gt;=0.096,A86&lt;5.45),1.52,IF(AND(D86&gt;=0.25,H86&gt;=11.016,A86&gt;=5.05,G86&gt;=0.587,F86&lt;1.5,G86&gt;=0.096,A86&lt;5.45),1.5,IF(AND(H86&lt;11.218,H86&gt;=6.808,G86&gt;=0.372,F86&lt;2.5,D86&gt;=0.6,A86&lt;5.9,A86&gt;=5.45),3.7,IF(AND(H86&gt;=11.218,H86&gt;=6.808,G86&gt;=0.372,F86&lt;2.5,D86&gt;=0.6,A86&lt;5.9,A86&gt;=5.45),3.9,IF(AND(B86&lt;2.95,A86&lt;6.75,B86&gt;=2.75,D86&lt;1.7,A86&lt;7.05,A86&gt;=5.9,A86&gt;=5.45),4.2,IF(AND(B86&gt;=2.95,A86&lt;6.75,B86&gt;=2.75,D86&lt;1.7,A86&lt;7.05,A86&gt;=5.9,A86&gt;=5.45),4.6,IF(AND(D86&gt;=2.45,A86&lt;6.85,A86&gt;=6.2,D86&gt;=1.7,A86&lt;7.05,A86&gt;=5.9,A86&gt;=5.45),5.9,IF(AND(G86&lt;0.312,A86&gt;=6.85,A86&gt;=6.2,D86&gt;=1.7,A86&lt;7.05,A86&gt;=5.9,A86&gt;=5.45),5.1,IF(AND(G86&gt;=0.312,A86&gt;=6.85,A86&gt;=6.2,D86&gt;=1.7,A86&lt;7.05,A86&gt;=5.9,A86&gt;=5.45),5.4,IF(AND(G86&lt;0.251,H86&gt;=12.467,G86&gt;=0.161,B86&lt;3.55,G86&lt;0.587,F86&lt;1.5,G86&gt;=0.096,A86&lt;5.45),1.35,IF(AND(G86&gt;=0.251,H86&gt;=12.467,G86&gt;=0.161,B86&lt;3.55,G86&lt;0.587,F86&lt;1.5,G86&gt;=0.096,A86&lt;5.45),1.467,IF(AND(G86&gt;=0.628,D86&lt;2.45,A86&lt;6.85,A86&gt;=6.2,D86&gt;=1.7,A86&lt;7.05,A86&gt;=5.9,A86&gt;=5.45),5.1,IF(AND(A86&gt;=6.75,G86&lt;0.628,D86&lt;2.45,A86&lt;6.85,A86&gt;=6.2,D86&gt;=1.7,A86&lt;7.05,A86&gt;=5.9,A86&gt;=5.45),5.9,IF(AND(H86&lt;11.824,A86&lt;6.75,G86&lt;0.628,D86&lt;2.45,A86&lt;6.85,A86&gt;=6.2,D86&gt;=1.7,A86&lt;7.05,A86&gt;=5.9,A86&gt;=5.45),5.44,IF(AND(H86&lt;14.378,H86&gt;=11.824,A86&lt;6.75,G86&lt;0.628,D86&lt;2.45,A86&lt;6.85,A86&gt;=6.2,D86&gt;=1.7,A86&lt;7.05,A86&gt;=5.9,A86&gt;=5.45),5.6,IF(AND(H86&gt;=14.378,H86&gt;=11.824,A86&lt;6.75,G86&lt;0.628,D86&lt;2.45,A86&lt;6.85,A86&gt;=6.2,D86&gt;=1.7,A86&lt;7.05,A86&gt;=5.9,A86&gt;=5.45),5.8,"shouldnthappen"))))))))))))))))))))))))))))))))))</f>
        <v>4.9</v>
      </c>
      <c r="BH86" s="1" t="n">
        <f aca="false">IF(AND(G86&gt;=0.905,F86&lt;1.5),1.8,IF(AND(H86&lt;5.523,G86&lt;0.905,F86&lt;1.5),1,IF(AND(D86&gt;=0.4,H86&gt;=5.523,G86&lt;0.905,F86&lt;1.5),1.7,IF(AND(G86&gt;=0.878,D86&lt;1.35,F86&lt;2.5,F86&gt;=1.5),4.4,IF(AND(A86&lt;5.4,D86&gt;=1.35,F86&lt;2.5,F86&gt;=1.5),3.9,IF(AND(G86&lt;0.177,B86&lt;3.15,F86&gt;=2.5,F86&gt;=1.5),6.15,IF(AND(H86&lt;10.393,B86&gt;=3.15,F86&gt;=2.5,F86&gt;=1.5),5.94,IF(AND(H86&gt;=10.393,B86&gt;=3.15,F86&gt;=2.5,F86&gt;=1.5),5.467,IF(AND(D86&gt;=1.25,G86&lt;0.878,D86&lt;1.35,F86&lt;2.5,F86&gt;=1.5),4.18,IF(AND(G86&gt;=0.709,A86&gt;=5.4,D86&gt;=1.35,F86&lt;2.5,F86&gt;=1.5),4.9,IF(AND(B86&lt;2.6,G86&gt;=0.177,B86&lt;3.15,F86&gt;=2.5,F86&gt;=1.5),4.8,IF(AND(A86&lt;4.35,A86&lt;5.05,D86&lt;0.4,H86&gt;=5.523,G86&lt;0.905,F86&lt;1.5),1.1,IF(AND(A86&gt;=5.6,A86&gt;=5.05,D86&lt;0.4,H86&gt;=5.523,G86&lt;0.905,F86&lt;1.5),1.7,IF(AND(D86&lt;1.05,D86&lt;1.25,G86&lt;0.878,D86&lt;1.35,F86&lt;2.5,F86&gt;=1.5),3.6,IF(AND(D86&gt;=1.55,G86&lt;0.709,A86&gt;=5.4,D86&gt;=1.35,F86&lt;2.5,F86&gt;=1.5),4.975,IF(AND(D86&lt;1.7,B86&gt;=2.6,G86&gt;=0.177,B86&lt;3.15,F86&gt;=2.5,F86&gt;=1.5),5.8,IF(AND(B86&lt;3.15,A86&gt;=4.35,A86&lt;5.05,D86&lt;0.4,H86&gt;=5.523,G86&lt;0.905,F86&lt;1.5),1.46,IF(AND(A86&gt;=5.45,A86&lt;5.6,A86&gt;=5.05,D86&lt;0.4,H86&gt;=5.523,G86&lt;0.905,F86&lt;1.5),1.35,IF(AND(H86&lt;10.974,D86&gt;=1.05,D86&lt;1.25,G86&lt;0.878,D86&lt;1.35,F86&lt;2.5,F86&gt;=1.5),3.8,IF(AND(H86&gt;=13.654,D86&lt;1.55,G86&lt;0.709,A86&gt;=5.4,D86&gt;=1.35,F86&lt;2.5,F86&gt;=1.5),4.725,IF(AND(A86&lt;4.5,B86&gt;=3.15,A86&gt;=4.35,A86&lt;5.05,D86&lt;0.4,H86&gt;=5.523,G86&lt;0.905,F86&lt;1.5),1.3,IF(AND(G86&lt;0.676,A86&lt;5.45,A86&lt;5.6,A86&gt;=5.05,D86&lt;0.4,H86&gt;=5.523,G86&lt;0.905,F86&lt;1.5),1.5,IF(AND(G86&gt;=0.676,A86&lt;5.45,A86&lt;5.6,A86&gt;=5.05,D86&lt;0.4,H86&gt;=5.523,G86&lt;0.905,F86&lt;1.5),1.55,IF(AND(A86&lt;5.7,H86&gt;=10.974,D86&gt;=1.05,D86&lt;1.25,G86&lt;0.878,D86&lt;1.35,F86&lt;2.5,F86&gt;=1.5),3.9,IF(AND(A86&gt;=5.7,H86&gt;=10.974,D86&gt;=1.05,D86&lt;1.25,G86&lt;0.878,D86&lt;1.35,F86&lt;2.5,F86&gt;=1.5),3.933,IF(AND(G86&gt;=0.644,H86&lt;13.654,D86&lt;1.55,G86&lt;0.709,A86&gt;=5.4,D86&gt;=1.35,F86&lt;2.5,F86&gt;=1.5),4.4,IF(AND(B86&lt;2.9,A86&lt;6.2,D86&gt;=1.7,B86&gt;=2.6,G86&gt;=0.177,B86&lt;3.15,F86&gt;=2.5,F86&gt;=1.5),5.02,IF(AND(B86&gt;=2.9,A86&lt;6.2,D86&gt;=1.7,B86&gt;=2.6,G86&gt;=0.177,B86&lt;3.15,F86&gt;=2.5,F86&gt;=1.5),4.8,IF(AND(D86&lt;2.2,A86&gt;=6.2,D86&gt;=1.7,B86&gt;=2.6,G86&gt;=0.177,B86&lt;3.15,F86&gt;=2.5,F86&gt;=1.5),5.325,IF(AND(D86&gt;=2.2,A86&gt;=6.2,D86&gt;=1.7,B86&gt;=2.6,G86&gt;=0.177,B86&lt;3.15,F86&gt;=2.5,F86&gt;=1.5),5.1,IF(AND(D86&lt;0.25,A86&gt;=4.5,B86&gt;=3.15,A86&gt;=4.35,A86&lt;5.05,D86&lt;0.4,H86&gt;=5.523,G86&lt;0.905,F86&lt;1.5),1.357,IF(AND(D86&gt;=0.25,A86&gt;=4.5,B86&gt;=3.15,A86&gt;=4.35,A86&lt;5.05,D86&lt;0.4,H86&gt;=5.523,G86&lt;0.905,F86&lt;1.5),1.333,IF(AND(H86&lt;10.723,G86&lt;0.644,H86&lt;13.654,D86&lt;1.55,G86&lt;0.709,A86&gt;=5.4,D86&gt;=1.35,F86&lt;2.5,F86&gt;=1.5),4.6,IF(AND(H86&gt;=10.723,G86&lt;0.644,H86&lt;13.654,D86&lt;1.55,G86&lt;0.709,A86&gt;=5.4,D86&gt;=1.35,F86&lt;2.5,F86&gt;=1.5),4.5,"shouldnthappen"))))))))))))))))))))))))))))))))))</f>
        <v>4.975</v>
      </c>
      <c r="BI86" s="1" t="n">
        <f aca="false">IF(AND(D86&gt;=0.8,A86&lt;5.45),3.9,IF(AND(D86&gt;=0.45,D86&lt;0.8,A86&lt;5.45),1.66,IF(AND(H86&lt;16.447,B86&gt;=3.45,A86&gt;=5.45),1.525,IF(AND(H86&gt;=16.447,B86&gt;=3.45,A86&gt;=5.45),6.4,IF(AND(H86&lt;5.245,D86&lt;0.45,D86&lt;0.8,A86&lt;5.45),1,IF(AND(A86&gt;=7.2,G86&lt;0.154,B86&lt;3.45,A86&gt;=5.45),6.7,IF(AND(D86&lt;1.65,A86&lt;7.2,G86&lt;0.154,B86&lt;3.45,A86&gt;=5.45),4.7,IF(AND(D86&gt;=1.65,A86&lt;7.2,G86&lt;0.154,B86&lt;3.45,A86&gt;=5.45),5.52,IF(AND(D86&gt;=0.25,A86&lt;5.05,H86&gt;=5.245,D86&lt;0.45,D86&lt;0.8,A86&lt;5.45),1.35,IF(AND(H86&lt;6.089,A86&gt;=5.05,H86&gt;=5.245,D86&lt;0.45,D86&lt;0.8,A86&lt;5.45),1.7,IF(AND(D86&lt;1.2,B86&lt;2.6,A86&lt;5.75,G86&gt;=0.154,B86&lt;3.45,A86&gt;=5.45),3.85,IF(AND(D86&gt;=1.2,B86&lt;2.6,A86&lt;5.75,G86&gt;=0.154,B86&lt;3.45,A86&gt;=5.45),4,IF(AND(D86&gt;=1.65,B86&gt;=2.6,A86&lt;5.75,G86&gt;=0.154,B86&lt;3.45,A86&gt;=5.45),4.9,IF(AND(G86&lt;0.353,F86&lt;2.5,A86&gt;=5.75,G86&gt;=0.154,B86&lt;3.45,A86&gt;=5.45),4.25,IF(AND(A86&gt;=7.25,F86&gt;=2.5,A86&gt;=5.75,G86&gt;=0.154,B86&lt;3.45,A86&gt;=5.45),6.45,IF(AND(H86&lt;11.218,D86&lt;0.25,A86&lt;5.05,H86&gt;=5.245,D86&lt;0.45,D86&lt;0.8,A86&lt;5.45),1.42,IF(AND(G86&lt;0.517,H86&gt;=6.089,A86&gt;=5.05,H86&gt;=5.245,D86&lt;0.45,D86&lt;0.8,A86&lt;5.45),1.44,IF(AND(G86&gt;=0.517,H86&gt;=6.089,A86&gt;=5.05,H86&gt;=5.245,D86&lt;0.45,D86&lt;0.8,A86&lt;5.45),1.54,IF(AND(H86&gt;=10.194,D86&lt;1.65,B86&gt;=2.6,A86&lt;5.75,G86&gt;=0.154,B86&lt;3.45,A86&gt;=5.45),4.35,IF(AND(B86&gt;=3.15,G86&gt;=0.353,F86&lt;2.5,A86&gt;=5.75,G86&gt;=0.154,B86&lt;3.45,A86&gt;=5.45),4.7,IF(AND(H86&lt;7.716,A86&lt;7.25,F86&gt;=2.5,A86&gt;=5.75,G86&gt;=0.154,B86&lt;3.45,A86&gt;=5.45),5.04,IF(AND(G86&lt;0.175,H86&gt;=11.218,D86&lt;0.25,A86&lt;5.05,H86&gt;=5.245,D86&lt;0.45,D86&lt;0.8,A86&lt;5.45),1.5,IF(AND(H86&lt;7.713,H86&lt;10.194,D86&lt;1.65,B86&gt;=2.6,A86&lt;5.75,G86&gt;=0.154,B86&lt;3.45,A86&gt;=5.45),4.1,IF(AND(H86&gt;=7.713,H86&lt;10.194,D86&lt;1.65,B86&gt;=2.6,A86&lt;5.75,G86&gt;=0.154,B86&lt;3.45,A86&gt;=5.45),4.2,IF(AND(B86&gt;=3.05,B86&lt;3.15,G86&gt;=0.353,F86&lt;2.5,A86&gt;=5.75,G86&gt;=0.154,B86&lt;3.45,A86&gt;=5.45),4.4,IF(AND(D86&gt;=2.45,H86&gt;=7.716,A86&lt;7.25,F86&gt;=2.5,A86&gt;=5.75,G86&gt;=0.154,B86&lt;3.45,A86&gt;=5.45),5.85,IF(AND(D86&lt;0.15,G86&gt;=0.175,H86&gt;=11.218,D86&lt;0.25,A86&lt;5.05,H86&gt;=5.245,D86&lt;0.45,D86&lt;0.8,A86&lt;5.45),1.1,IF(AND(H86&gt;=16.317,B86&lt;3.05,B86&lt;3.15,G86&gt;=0.353,F86&lt;2.5,A86&gt;=5.75,G86&gt;=0.154,B86&lt;3.45,A86&gt;=5.45),4.8,IF(AND(G86&gt;=0.857,D86&lt;2.45,H86&gt;=7.716,A86&lt;7.25,F86&gt;=2.5,A86&gt;=5.75,G86&gt;=0.154,B86&lt;3.45,A86&gt;=5.45),5.05,IF(AND(G86&lt;0.245,D86&gt;=0.15,G86&gt;=0.175,H86&gt;=11.218,D86&lt;0.25,A86&lt;5.05,H86&gt;=5.245,D86&lt;0.45,D86&lt;0.8,A86&lt;5.45),1.3,IF(AND(G86&gt;=0.245,D86&gt;=0.15,G86&gt;=0.175,H86&gt;=11.218,D86&lt;0.25,A86&lt;5.05,H86&gt;=5.245,D86&lt;0.45,D86&lt;0.8,A86&lt;5.45),1.22,IF(AND(B86&lt;2.85,H86&lt;16.317,B86&lt;3.05,B86&lt;3.15,G86&gt;=0.353,F86&lt;2.5,A86&gt;=5.75,G86&gt;=0.154,B86&lt;3.45,A86&gt;=5.45),4.6,IF(AND(B86&gt;=2.85,H86&lt;16.317,B86&lt;3.05,B86&lt;3.15,G86&gt;=0.353,F86&lt;2.5,A86&gt;=5.75,G86&gt;=0.154,B86&lt;3.45,A86&gt;=5.45),4.633,IF(AND(D86&lt;1.85,G86&lt;0.857,D86&lt;2.45,H86&gt;=7.716,A86&lt;7.25,F86&gt;=2.5,A86&gt;=5.75,G86&gt;=0.154,B86&lt;3.45,A86&gt;=5.45),5.8,IF(AND(H86&lt;11.297,D86&gt;=1.85,G86&lt;0.857,D86&lt;2.45,H86&gt;=7.716,A86&lt;7.25,F86&gt;=2.5,A86&gt;=5.75,G86&gt;=0.154,B86&lt;3.45,A86&gt;=5.45),5.3,IF(AND(G86&lt;0.388,H86&gt;=11.297,D86&gt;=1.85,G86&lt;0.857,D86&lt;2.45,H86&gt;=7.716,A86&lt;7.25,F86&gt;=2.5,A86&gt;=5.75,G86&gt;=0.154,B86&lt;3.45,A86&gt;=5.45),5.4,IF(AND(G86&gt;=0.388,H86&gt;=11.297,D86&gt;=1.85,G86&lt;0.857,D86&lt;2.45,H86&gt;=7.716,A86&lt;7.25,F86&gt;=2.5,A86&gt;=5.75,G86&gt;=0.154,B86&lt;3.45,A86&gt;=5.45),5.6,"shouldnthappen")))))))))))))))))))))))))))))))))))))</f>
        <v>4.6</v>
      </c>
      <c r="BJ86" s="1" t="n">
        <f aca="false">IF(AND(F86&gt;=2,B86&gt;=3.35),6.1,IF(AND(H86&gt;=12.719,F86&lt;1.5,B86&lt;3.35),1.567,IF(AND(H86&lt;5.245,F86&lt;2,B86&gt;=3.35),1,IF(AND(D86&lt;0.15,H86&lt;12.719,F86&lt;1.5,B86&lt;3.35),1.5,IF(AND(D86&gt;=0.35,H86&gt;=5.245,F86&lt;2,B86&gt;=3.35),1.6,IF(AND(A86&lt;4.9,D86&gt;=0.15,H86&lt;12.719,F86&lt;1.5,B86&lt;3.35),1.36,IF(AND(B86&lt;2.65,G86&lt;0.572,D86&lt;1.45,F86&gt;=1.5,B86&lt;3.35),3.5,IF(AND(A86&lt;6.1,F86&lt;2.5,D86&gt;=1.45,F86&gt;=1.5,B86&lt;3.35),5.1,IF(AND(G86&gt;=0.607,D86&lt;0.35,H86&gt;=5.245,F86&lt;2,B86&gt;=3.35),1.65,IF(AND(G86&lt;0.546,A86&gt;=4.9,D86&gt;=0.15,H86&lt;12.719,F86&lt;1.5,B86&lt;3.35),1.2,IF(AND(G86&gt;=0.546,A86&gt;=4.9,D86&gt;=0.15,H86&lt;12.719,F86&lt;1.5,B86&lt;3.35),1.4,IF(AND(A86&gt;=6.3,B86&gt;=2.65,G86&lt;0.572,D86&lt;1.45,F86&gt;=1.5,B86&lt;3.35),4.8,IF(AND(D86&lt;1.15,B86&lt;2.85,G86&gt;=0.572,D86&lt;1.45,F86&gt;=1.5,B86&lt;3.35),3.9,IF(AND(B86&gt;=3.15,B86&gt;=2.85,G86&gt;=0.572,D86&lt;1.45,F86&gt;=1.5,B86&lt;3.35),4.7,IF(AND(B86&lt;2.95,A86&gt;=6.1,F86&lt;2.5,D86&gt;=1.45,F86&gt;=1.5,B86&lt;3.35),4.533,IF(AND(B86&gt;=2.95,A86&gt;=6.1,F86&lt;2.5,D86&gt;=1.45,F86&gt;=1.5,B86&lt;3.35),4.75,IF(AND(A86&gt;=6.7,G86&lt;0.107,F86&gt;=2.5,D86&gt;=1.45,F86&gt;=1.5,B86&lt;3.35),5.7,IF(AND(G86&gt;=0.385,G86&lt;0.607,D86&lt;0.35,H86&gt;=5.245,F86&lt;2,B86&gt;=3.35),1.325,IF(AND(D86&lt;1.25,A86&lt;6.3,B86&gt;=2.65,G86&lt;0.572,D86&lt;1.45,F86&gt;=1.5,B86&lt;3.35),4,IF(AND(D86&gt;=1.25,A86&lt;6.3,B86&gt;=2.65,G86&lt;0.572,D86&lt;1.45,F86&gt;=1.5,B86&lt;3.35),4.18,IF(AND(G86&lt;0.907,D86&gt;=1.15,B86&lt;2.85,G86&gt;=0.572,D86&lt;1.45,F86&gt;=1.5,B86&lt;3.35),4,IF(AND(G86&gt;=0.907,D86&gt;=1.15,B86&lt;2.85,G86&gt;=0.572,D86&lt;1.45,F86&gt;=1.5,B86&lt;3.35),4.4,IF(AND(H86&lt;8.326,B86&lt;3.15,B86&gt;=2.85,G86&gt;=0.572,D86&lt;1.45,F86&gt;=1.5,B86&lt;3.35),3.6,IF(AND(H86&gt;=8.326,B86&lt;3.15,B86&gt;=2.85,G86&gt;=0.572,D86&lt;1.45,F86&gt;=1.5,B86&lt;3.35),4.48,IF(AND(B86&lt;2.95,A86&lt;6.7,G86&lt;0.107,F86&gt;=2.5,D86&gt;=1.45,F86&gt;=1.5,B86&lt;3.35),5.6,IF(AND(B86&gt;=2.95,A86&lt;6.7,G86&lt;0.107,F86&gt;=2.5,D86&gt;=1.45,F86&gt;=1.5,B86&lt;3.35),5.5,IF(AND(G86&lt;0.205,G86&lt;0.432,G86&gt;=0.107,F86&gt;=2.5,D86&gt;=1.45,F86&gt;=1.5,B86&lt;3.35),5.3,IF(AND(B86&gt;=3.05,G86&gt;=0.432,G86&gt;=0.107,F86&gt;=2.5,D86&gt;=1.45,F86&gt;=1.5,B86&lt;3.35),5.86,IF(AND(H86&gt;=14.057,G86&lt;0.385,G86&lt;0.607,D86&lt;0.35,H86&gt;=5.245,F86&lt;2,B86&gt;=3.35),1.7,IF(AND(D86&lt;1.7,G86&gt;=0.205,G86&lt;0.432,G86&gt;=0.107,F86&gt;=2.5,D86&gt;=1.45,F86&gt;=1.5,B86&lt;3.35),5,IF(AND(G86&lt;0.779,B86&lt;3.05,G86&gt;=0.432,G86&gt;=0.107,F86&gt;=2.5,D86&gt;=1.45,F86&gt;=1.5,B86&lt;3.35),4.9,IF(AND(G86&gt;=0.779,B86&lt;3.05,G86&gt;=0.432,G86&gt;=0.107,F86&gt;=2.5,D86&gt;=1.45,F86&gt;=1.5,B86&lt;3.35),5.533,IF(AND(D86&gt;=0.25,H86&lt;14.057,G86&lt;0.385,G86&lt;0.607,D86&lt;0.35,H86&gt;=5.245,F86&lt;2,B86&gt;=3.35),1.4,IF(AND(B86&lt;2.85,D86&gt;=1.7,G86&gt;=0.205,G86&lt;0.432,G86&gt;=0.107,F86&gt;=2.5,D86&gt;=1.45,F86&gt;=1.5,B86&lt;3.35),5.1,IF(AND(B86&gt;=2.85,D86&gt;=1.7,G86&gt;=0.205,G86&lt;0.432,G86&gt;=0.107,F86&gt;=2.5,D86&gt;=1.45,F86&gt;=1.5,B86&lt;3.35),5.15,IF(AND(A86&lt;5.1,D86&lt;0.25,H86&lt;14.057,G86&lt;0.385,G86&lt;0.607,D86&lt;0.35,H86&gt;=5.245,F86&lt;2,B86&gt;=3.35),1.4,IF(AND(A86&gt;=5.1,D86&lt;0.25,H86&lt;14.057,G86&lt;0.385,G86&lt;0.607,D86&lt;0.35,H86&gt;=5.245,F86&lt;2,B86&gt;=3.35),1.5,"shouldnthappen")))))))))))))))))))))))))))))))))))))</f>
        <v>5.1</v>
      </c>
    </row>
    <row r="87" customFormat="false" ht="13.8" hidden="false" customHeight="false" outlineLevel="0" collapsed="false">
      <c r="A87" s="1" t="n">
        <v>5.4</v>
      </c>
      <c r="B87" s="1" t="n">
        <v>3</v>
      </c>
      <c r="C87" s="1" t="n">
        <v>4.5</v>
      </c>
      <c r="D87" s="1" t="n">
        <v>1.5</v>
      </c>
      <c r="E87" s="1" t="s">
        <v>92</v>
      </c>
      <c r="F87" s="1" t="n">
        <v>2</v>
      </c>
      <c r="G87" s="1" t="n">
        <v>0.0737048550508916</v>
      </c>
      <c r="H87" s="16" t="n">
        <v>13.4533616850153</v>
      </c>
      <c r="I87" s="11" t="n">
        <f aca="false">C87</f>
        <v>4.5</v>
      </c>
      <c r="J87" s="1" t="n">
        <f aca="false">AVERAGE(M87:BJ87)</f>
        <v>4.22326</v>
      </c>
      <c r="K87" s="15" t="n">
        <f aca="false">1-SQRT(VAR(M87:BJ87, I87)) / AVERAGE(M87:BJ87)</f>
        <v>0.821859018200202</v>
      </c>
      <c r="L87" s="1" t="n">
        <f aca="false">(J87-I87)/I87</f>
        <v>-0.0614977777777778</v>
      </c>
      <c r="M87" s="1" t="n">
        <f aca="false">IF(AND(H87&gt;=16.241,B87&gt;=3.35),6.4,IF(AND(D87&gt;=0.75,A87&lt;5.15,B87&lt;3.35),4.1,IF(AND(D87&gt;=1.5,H87&lt;16.241,B87&gt;=3.35),5.767,IF(AND(B87&gt;=3.25,D87&lt;0.75,A87&lt;5.15,B87&lt;3.35),1.58,IF(AND(A87&lt;4.95,D87&lt;1.5,H87&lt;16.241,B87&gt;=3.35),1.4,IF(AND(A87&lt;4.5,B87&lt;3.25,D87&lt;0.75,A87&lt;5.15,B87&lt;3.35),1.26,IF(AND(A87&gt;=4.5,B87&lt;3.25,D87&lt;0.75,A87&lt;5.15,B87&lt;3.35),1.48,IF(AND(G87&lt;0.356,H87&lt;12.557,D87&lt;1.45,A87&gt;=5.15,B87&lt;3.35),4.267,IF(AND(D87&lt;1.25,H87&gt;=12.557,D87&lt;1.45,A87&gt;=5.15,B87&lt;3.35),4.05,IF(AND(D87&gt;=1.35,G87&gt;=0.356,H87&lt;12.557,D87&lt;1.45,A87&gt;=5.15,B87&lt;3.35),4.25,IF(AND(H87&lt;15.086,D87&gt;=1.25,H87&gt;=12.557,D87&lt;1.45,A87&gt;=5.15,B87&lt;3.35),4.4,IF(AND(F87&lt;2.5,G87&gt;=0.44,D87&lt;2.05,D87&gt;=1.45,A87&gt;=5.15,B87&lt;3.35),4.7,IF(AND(H87&lt;10.391,B87&lt;3.15,D87&gt;=2.05,D87&gt;=1.45,A87&gt;=5.15,B87&lt;3.35),5.1,IF(AND(G87&lt;0.505,B87&gt;=3.15,D87&gt;=2.05,D87&gt;=1.45,A87&gt;=5.15,B87&lt;3.35),5.7,IF(AND(G87&gt;=0.505,B87&gt;=3.15,D87&gt;=2.05,D87&gt;=1.45,A87&gt;=5.15,B87&lt;3.35),5.95,IF(AND(D87&gt;=0.5,G87&lt;0.905,A87&gt;=4.95,D87&lt;1.5,H87&lt;16.241,B87&gt;=3.35),1.6,IF(AND(B87&lt;3.6,G87&gt;=0.905,A87&gt;=4.95,D87&lt;1.5,H87&lt;16.241,B87&gt;=3.35),1.7,IF(AND(B87&gt;=3.6,G87&gt;=0.905,A87&gt;=4.95,D87&lt;1.5,H87&lt;16.241,B87&gt;=3.35),1.767,IF(AND(A87&gt;=5.7,D87&lt;1.35,G87&gt;=0.356,H87&lt;12.557,D87&lt;1.45,A87&gt;=5.15,B87&lt;3.35),3.9,IF(AND(A87&lt;6.35,H87&gt;=15.086,D87&gt;=1.25,H87&gt;=12.557,D87&lt;1.45,A87&gt;=5.15,B87&lt;3.35),4.7,IF(AND(A87&gt;=6.35,H87&gt;=15.086,D87&gt;=1.25,H87&gt;=12.557,D87&lt;1.45,A87&gt;=5.15,B87&lt;3.35),4.6,IF(AND(H87&lt;9.252,D87&lt;1.55,G87&lt;0.44,D87&lt;2.05,D87&gt;=1.45,A87&gt;=5.15,B87&lt;3.35),5.08,IF(AND(H87&gt;=9.252,D87&lt;1.55,G87&lt;0.44,D87&lt;2.05,D87&gt;=1.45,A87&gt;=5.15,B87&lt;3.35),4.7,IF(AND(H87&lt;8.477,D87&gt;=1.55,G87&lt;0.44,D87&lt;2.05,D87&gt;=1.45,A87&gt;=5.15,B87&lt;3.35),5.1,IF(AND(H87&gt;=8.477,D87&gt;=1.55,G87&lt;0.44,D87&lt;2.05,D87&gt;=1.45,A87&gt;=5.15,B87&lt;3.35),5.4,IF(AND(H87&lt;8.435,F87&gt;=2.5,G87&gt;=0.44,D87&lt;2.05,D87&gt;=1.45,A87&gt;=5.15,B87&lt;3.35),5.1,IF(AND(H87&gt;=8.435,F87&gt;=2.5,G87&gt;=0.44,D87&lt;2.05,D87&gt;=1.45,A87&gt;=5.15,B87&lt;3.35),4.86,IF(AND(G87&lt;0.543,H87&gt;=10.391,B87&lt;3.15,D87&gt;=2.05,D87&gt;=1.45,A87&gt;=5.15,B87&lt;3.35),5.56,IF(AND(G87&gt;=0.543,H87&gt;=10.391,B87&lt;3.15,D87&gt;=2.05,D87&gt;=1.45,A87&gt;=5.15,B87&lt;3.35),5.8,IF(AND(A87&lt;5.05,D87&lt;0.5,G87&lt;0.905,A87&gt;=4.95,D87&lt;1.5,H87&lt;16.241,B87&gt;=3.35),1.3,IF(AND(H87&lt;6.583,A87&lt;5.7,D87&lt;1.35,G87&gt;=0.356,H87&lt;12.557,D87&lt;1.45,A87&gt;=5.15,B87&lt;3.35),4,IF(AND(G87&lt;0.585,A87&gt;=5.05,D87&lt;0.5,G87&lt;0.905,A87&gt;=4.95,D87&lt;1.5,H87&lt;16.241,B87&gt;=3.35),1.475,IF(AND(G87&lt;0.62,H87&gt;=6.583,A87&lt;5.7,D87&lt;1.35,G87&gt;=0.356,H87&lt;12.557,D87&lt;1.45,A87&gt;=5.15,B87&lt;3.35),3.75,IF(AND(G87&gt;=0.62,H87&gt;=6.583,A87&lt;5.7,D87&lt;1.35,G87&gt;=0.356,H87&lt;12.557,D87&lt;1.45,A87&gt;=5.15,B87&lt;3.35),3.6,IF(AND(B87&lt;3.75,G87&gt;=0.585,A87&gt;=5.05,D87&lt;0.5,G87&lt;0.905,A87&gt;=4.95,D87&lt;1.5,H87&lt;16.241,B87&gt;=3.35),1.5,IF(AND(B87&gt;=3.75,G87&gt;=0.585,A87&gt;=5.05,D87&lt;0.5,G87&lt;0.905,A87&gt;=4.95,D87&lt;1.5,H87&lt;16.241,B87&gt;=3.35),1.6,"shouldnthappen"))))))))))))))))))))))))))))))))))))</f>
        <v>4.7</v>
      </c>
      <c r="N87" s="1" t="n">
        <f aca="false">IF(AND(H87&lt;5.245,B87&lt;3.65,F87&lt;1.5),1,IF(AND(H87&gt;=14.096,B87&gt;=3.65,F87&lt;1.5),1.65,IF(AND(A87&gt;=5.45,H87&gt;=5.245,B87&lt;3.65,F87&lt;1.5),1.3,IF(AND(H87&gt;=13.586,H87&lt;14.096,B87&gt;=3.65,F87&lt;1.5),1.3,IF(AND(H87&lt;10.258,D87&lt;1.25,F87&lt;2.5,F87&gt;=1.5),3.38,IF(AND(H87&lt;6.982,D87&gt;=1.25,F87&lt;2.5,F87&gt;=1.5),3.96,IF(AND(H87&gt;=13.646,D87&lt;2.05,F87&gt;=2.5,F87&gt;=1.5),6.1,IF(AND(B87&lt;3.05,A87&lt;5.45,H87&gt;=5.245,B87&lt;3.65,F87&lt;1.5),1.375,IF(AND(H87&lt;6.543,H87&lt;13.586,H87&lt;14.096,B87&gt;=3.65,F87&lt;1.5),1.4,IF(AND(H87&gt;=6.543,H87&lt;13.586,H87&lt;14.096,B87&gt;=3.65,F87&lt;1.5),1.5,IF(AND(H87&lt;11.522,H87&gt;=10.258,D87&lt;1.25,F87&lt;2.5,F87&gt;=1.5),3.733,IF(AND(H87&gt;=11.522,H87&gt;=10.258,D87&lt;1.25,F87&lt;2.5,F87&gt;=1.5),3.92,IF(AND(H87&lt;5.767,H87&lt;13.646,D87&lt;2.05,F87&gt;=2.5,F87&gt;=1.5),4.5,IF(AND(A87&lt;6.8,B87&lt;3.15,D87&gt;=2.05,F87&gt;=2.5,F87&gt;=1.5),5.6,IF(AND(A87&gt;=6.8,B87&lt;3.15,D87&gt;=2.05,F87&gt;=2.5,F87&gt;=1.5),5.1,IF(AND(B87&lt;3.25,B87&gt;=3.15,D87&gt;=2.05,F87&gt;=2.5,F87&gt;=1.5),5.8,IF(AND(B87&gt;=3.25,B87&gt;=3.15,D87&gt;=2.05,F87&gt;=2.5,F87&gt;=1.5),5.65,IF(AND(B87&lt;3.15,B87&gt;=3.05,A87&lt;5.45,H87&gt;=5.245,B87&lt;3.65,F87&lt;1.5),1.5,IF(AND(G87&gt;=0.735,H87&lt;13.665,H87&gt;=6.982,D87&gt;=1.25,F87&lt;2.5,F87&gt;=1.5),4.2,IF(AND(H87&lt;14.03,H87&gt;=13.665,H87&gt;=6.982,D87&gt;=1.25,F87&lt;2.5,F87&gt;=1.5),4.8,IF(AND(A87&gt;=6.6,H87&gt;=5.767,H87&lt;13.646,D87&lt;2.05,F87&gt;=2.5,F87&gt;=1.5),6.05,IF(AND(G87&gt;=0.934,B87&gt;=3.15,B87&gt;=3.05,A87&lt;5.45,H87&gt;=5.245,B87&lt;3.65,F87&lt;1.5),1.7,IF(AND(D87&gt;=1.55,G87&lt;0.735,H87&lt;13.665,H87&gt;=6.982,D87&gt;=1.25,F87&lt;2.5,F87&gt;=1.5),5.1,IF(AND(D87&lt;1.45,H87&gt;=14.03,H87&gt;=13.665,H87&gt;=6.982,D87&gt;=1.25,F87&lt;2.5,F87&gt;=1.5),4.7,IF(AND(D87&gt;=1.45,H87&gt;=14.03,H87&gt;=13.665,H87&gt;=6.982,D87&gt;=1.25,F87&lt;2.5,F87&gt;=1.5),4.5,IF(AND(A87&gt;=6.2,A87&lt;6.6,H87&gt;=5.767,H87&lt;13.646,D87&lt;2.05,F87&gt;=2.5,F87&gt;=1.5),5.325,IF(AND(B87&lt;3.25,G87&lt;0.934,B87&gt;=3.15,B87&gt;=3.05,A87&lt;5.45,H87&gt;=5.245,B87&lt;3.65,F87&lt;1.5),1.3,IF(AND(D87&lt;1.35,D87&lt;1.55,G87&lt;0.735,H87&lt;13.665,H87&gt;=6.982,D87&gt;=1.25,F87&lt;2.5,F87&gt;=1.5),4.25,IF(AND(H87&lt;8.435,A87&lt;6.2,A87&lt;6.6,H87&gt;=5.767,H87&lt;13.646,D87&lt;2.05,F87&gt;=2.5,F87&gt;=1.5),5.1,IF(AND(H87&gt;=8.435,A87&lt;6.2,A87&lt;6.6,H87&gt;=5.767,H87&lt;13.646,D87&lt;2.05,F87&gt;=2.5,F87&gt;=1.5),4.9,IF(AND(A87&gt;=5.15,B87&gt;=3.25,G87&lt;0.934,B87&gt;=3.15,B87&gt;=3.05,A87&lt;5.45,H87&gt;=5.245,B87&lt;3.65,F87&lt;1.5),1.5,IF(AND(B87&lt;2.9,D87&gt;=1.35,D87&lt;1.55,G87&lt;0.735,H87&lt;13.665,H87&gt;=6.982,D87&gt;=1.25,F87&lt;2.5,F87&gt;=1.5),4.6,IF(AND(B87&gt;=2.9,D87&gt;=1.35,D87&lt;1.55,G87&lt;0.735,H87&lt;13.665,H87&gt;=6.982,D87&gt;=1.25,F87&lt;2.5,F87&gt;=1.5),4.52,IF(AND(G87&gt;=0.862,A87&lt;5.15,B87&gt;=3.25,G87&lt;0.934,B87&gt;=3.15,B87&gt;=3.05,A87&lt;5.45,H87&gt;=5.245,B87&lt;3.65,F87&lt;1.5),1.5,IF(AND(H87&lt;9.35,G87&lt;0.862,A87&lt;5.15,B87&gt;=3.25,G87&lt;0.934,B87&gt;=3.15,B87&gt;=3.05,A87&lt;5.45,H87&gt;=5.245,B87&lt;3.65,F87&lt;1.5),1.38,IF(AND(H87&gt;=9.35,G87&lt;0.862,A87&lt;5.15,B87&gt;=3.25,G87&lt;0.934,B87&gt;=3.15,B87&gt;=3.05,A87&lt;5.45,H87&gt;=5.245,B87&lt;3.65,F87&lt;1.5),1.4,"shouldnthappen"))))))))))))))))))))))))))))))))))))</f>
        <v>4.52</v>
      </c>
      <c r="O87" s="1" t="n">
        <f aca="false">IF(AND(B87&lt;2.75,A87&lt;5.55),3.96,IF(AND(H87&lt;9.205,A87&lt;5.9,A87&gt;=5.55),3.85,IF(AND(A87&lt;4.35,D87&lt;0.35,B87&gt;=2.75,A87&lt;5.55),1.1,IF(AND(B87&lt;3.65,D87&gt;=0.35,B87&gt;=2.75,A87&lt;5.55),1.65,IF(AND(B87&gt;=3.65,D87&gt;=0.35,B87&gt;=2.75,A87&lt;5.55),1.9,IF(AND(G87&gt;=0.732,H87&gt;=9.205,A87&lt;5.9,A87&gt;=5.55),4.9,IF(AND(G87&lt;0.273,G87&lt;0.732,H87&gt;=9.205,A87&lt;5.9,A87&gt;=5.55),4.5,IF(AND(A87&lt;6.3,G87&lt;0.422,F87&lt;2.5,A87&gt;=5.9,A87&gt;=5.55),5.1,IF(AND(A87&gt;=6.3,G87&lt;0.422,F87&lt;2.5,A87&gt;=5.9,A87&gt;=5.55),4.76,IF(AND(B87&lt;2.4,G87&gt;=0.422,F87&lt;2.5,A87&gt;=5.9,A87&gt;=5.55),4.45,IF(AND(A87&gt;=7,G87&gt;=0.628,F87&gt;=2.5,A87&gt;=5.9,A87&gt;=5.55),6.45,IF(AND(D87&lt;0.15,H87&lt;13.924,A87&gt;=4.35,D87&lt;0.35,B87&gt;=2.75,A87&lt;5.55),1.5,IF(AND(B87&lt;3.15,H87&gt;=13.924,A87&gt;=4.35,D87&lt;0.35,B87&gt;=2.75,A87&lt;5.55),1.56,IF(AND(B87&gt;=3.15,H87&gt;=13.924,A87&gt;=4.35,D87&lt;0.35,B87&gt;=2.75,A87&lt;5.55),1.3,IF(AND(H87&lt;14.316,G87&gt;=0.273,G87&lt;0.732,H87&gt;=9.205,A87&lt;5.9,A87&gt;=5.55),3.95,IF(AND(H87&gt;=14.316,G87&gt;=0.273,G87&lt;0.732,H87&gt;=9.205,A87&lt;5.9,A87&gt;=5.55),4.1,IF(AND(A87&lt;6.2,B87&gt;=2.4,G87&gt;=0.422,F87&lt;2.5,A87&gt;=5.9,A87&gt;=5.55),4.3,IF(AND(A87&gt;=7.05,G87&lt;0.364,G87&lt;0.628,F87&gt;=2.5,A87&gt;=5.9,A87&gt;=5.55),6.1,IF(AND(A87&gt;=7.55,G87&gt;=0.364,G87&lt;0.628,F87&gt;=2.5,A87&gt;=5.9,A87&gt;=5.55),6.4,IF(AND(A87&lt;6.15,A87&lt;7,G87&gt;=0.628,F87&gt;=2.5,A87&gt;=5.9,A87&gt;=5.55),4.9,IF(AND(D87&lt;1.45,A87&gt;=6.2,B87&gt;=2.4,G87&gt;=0.422,F87&lt;2.5,A87&gt;=5.9,A87&gt;=5.55),4.64,IF(AND(D87&gt;=1.45,A87&gt;=6.2,B87&gt;=2.4,G87&gt;=0.422,F87&lt;2.5,A87&gt;=5.9,A87&gt;=5.55),4.9,IF(AND(D87&lt;1.65,A87&lt;7.05,G87&lt;0.364,G87&lt;0.628,F87&gt;=2.5,A87&gt;=5.9,A87&gt;=5.55),5.1,IF(AND(D87&gt;=2.35,A87&lt;7.55,G87&gt;=0.364,G87&lt;0.628,F87&gt;=2.5,A87&gt;=5.9,A87&gt;=5.55),5.633,IF(AND(D87&lt;2.15,A87&gt;=6.15,A87&lt;7,G87&gt;=0.628,F87&gt;=2.5,A87&gt;=5.9,A87&gt;=5.55),5.1,IF(AND(D87&gt;=2.15,A87&gt;=6.15,A87&lt;7,G87&gt;=0.628,F87&gt;=2.5,A87&gt;=5.9,A87&gt;=5.55),5.267,IF(AND(A87&lt;4.9,A87&lt;5.05,D87&gt;=0.15,H87&lt;13.924,A87&gt;=4.35,D87&lt;0.35,B87&gt;=2.75,A87&lt;5.55),1.375,IF(AND(A87&gt;=4.9,A87&lt;5.05,D87&gt;=0.15,H87&lt;13.924,A87&gt;=4.35,D87&lt;0.35,B87&gt;=2.75,A87&lt;5.55),1.3,IF(AND(A87&lt;5.45,A87&gt;=5.05,D87&gt;=0.15,H87&lt;13.924,A87&gt;=4.35,D87&lt;0.35,B87&gt;=2.75,A87&lt;5.55),1.475,IF(AND(A87&gt;=5.45,A87&gt;=5.05,D87&gt;=0.15,H87&lt;13.924,A87&gt;=4.35,D87&lt;0.35,B87&gt;=2.75,A87&lt;5.55),1.4,IF(AND(B87&gt;=3.25,D87&lt;2.35,A87&lt;7.55,G87&gt;=0.364,G87&lt;0.628,F87&gt;=2.5,A87&gt;=5.9,A87&gt;=5.55),5.7,IF(AND(G87&lt;0.006,G87&lt;0.107,D87&gt;=1.65,A87&lt;7.05,G87&lt;0.364,G87&lt;0.628,F87&gt;=2.5,A87&gt;=5.9,A87&gt;=5.55),5.5,IF(AND(G87&gt;=0.006,G87&lt;0.107,D87&gt;=1.65,A87&lt;7.05,G87&lt;0.364,G87&lt;0.628,F87&gt;=2.5,A87&gt;=5.9,A87&gt;=5.55),5.667,IF(AND(D87&lt;2.2,G87&gt;=0.107,D87&gt;=1.65,A87&lt;7.05,G87&lt;0.364,G87&lt;0.628,F87&gt;=2.5,A87&gt;=5.9,A87&gt;=5.55),5.35,IF(AND(D87&gt;=2.2,G87&gt;=0.107,D87&gt;=1.65,A87&lt;7.05,G87&lt;0.364,G87&lt;0.628,F87&gt;=2.5,A87&gt;=5.9,A87&gt;=5.55),5.2,IF(AND(D87&lt;2.25,B87&lt;3.25,D87&lt;2.35,A87&lt;7.55,G87&gt;=0.364,G87&lt;0.628,F87&gt;=2.5,A87&gt;=5.9,A87&gt;=5.55),5.8,IF(AND(D87&gt;=2.25,B87&lt;3.25,D87&lt;2.35,A87&lt;7.55,G87&gt;=0.364,G87&lt;0.628,F87&gt;=2.5,A87&gt;=5.9,A87&gt;=5.55),5.9,"shouldnthappen")))))))))))))))))))))))))))))))))))))</f>
        <v>1.65</v>
      </c>
      <c r="P87" s="1" t="n">
        <f aca="false">IF(AND(D87&gt;=0.75,A87&lt;5.55),3.9,IF(AND(H87&lt;7.482,A87&gt;=5.55),3.45,IF(AND(B87&gt;=3.15,B87&lt;3.25,D87&lt;0.75,A87&lt;5.55),1.262,IF(AND(G87&gt;=0.446,B87&lt;3.15,B87&lt;3.25,D87&lt;0.75,A87&lt;5.55),1.1,IF(AND(G87&lt;0.408,A87&lt;5.05,B87&gt;=3.25,D87&lt;0.75,A87&lt;5.55),1.4,IF(AND(G87&gt;=0.408,A87&lt;5.05,B87&gt;=3.25,D87&lt;0.75,A87&lt;5.55),1.233,IF(AND(G87&gt;=0.676,A87&gt;=5.05,B87&gt;=3.25,D87&lt;0.75,A87&lt;5.55),1.72,IF(AND(H87&lt;9.386,A87&lt;5.85,F87&lt;2.5,H87&gt;=7.482,A87&gt;=5.55),3.5,IF(AND(H87&gt;=9.386,A87&lt;5.85,F87&lt;2.5,H87&gt;=7.482,A87&gt;=5.55),4.275,IF(AND(H87&gt;=16.284,G87&lt;0.865,F87&gt;=2.5,H87&gt;=7.482,A87&gt;=5.55),6.6,IF(AND(G87&lt;0.912,G87&gt;=0.865,F87&gt;=2.5,H87&gt;=7.482,A87&gt;=5.55),4.8,IF(AND(G87&gt;=0.912,G87&gt;=0.865,F87&gt;=2.5,H87&gt;=7.482,A87&gt;=5.55),5.175,IF(AND(A87&gt;=4.95,G87&lt;0.446,B87&lt;3.15,B87&lt;3.25,D87&lt;0.75,A87&lt;5.55),1.6,IF(AND(H87&gt;=12.974,G87&lt;0.676,A87&gt;=5.05,B87&gt;=3.25,D87&lt;0.75,A87&lt;5.55),1.3,IF(AND(D87&lt;1.45,H87&lt;13.531,A87&gt;=5.85,F87&lt;2.5,H87&gt;=7.482,A87&gt;=5.55),4.2,IF(AND(D87&gt;=1.45,H87&lt;13.531,A87&gt;=5.85,F87&lt;2.5,H87&gt;=7.482,A87&gt;=5.55),4.967,IF(AND(G87&lt;0.187,H87&gt;=13.531,A87&gt;=5.85,F87&lt;2.5,H87&gt;=7.482,A87&gt;=5.55),5,IF(AND(H87&gt;=12.675,A87&lt;4.95,G87&lt;0.446,B87&lt;3.15,B87&lt;3.25,D87&lt;0.75,A87&lt;5.55),1.5,IF(AND(H87&lt;10.826,H87&lt;12.974,G87&lt;0.676,A87&gt;=5.05,B87&gt;=3.25,D87&lt;0.75,A87&lt;5.55),1.46,IF(AND(H87&gt;=10.826,H87&lt;12.974,G87&lt;0.676,A87&gt;=5.05,B87&gt;=3.25,D87&lt;0.75,A87&lt;5.55),1.4,IF(AND(A87&lt;6.15,G87&gt;=0.187,H87&gt;=13.531,A87&gt;=5.85,F87&lt;2.5,H87&gt;=7.482,A87&gt;=5.55),4.7,IF(AND(A87&lt;6.85,B87&lt;2.95,H87&lt;16.284,G87&lt;0.865,F87&gt;=2.5,H87&gt;=7.482,A87&gt;=5.55),5.32,IF(AND(A87&gt;=6.85,B87&lt;2.95,H87&lt;16.284,G87&lt;0.865,F87&gt;=2.5,H87&gt;=7.482,A87&gt;=5.55),6.567,IF(AND(A87&lt;4.85,H87&lt;12.675,A87&lt;4.95,G87&lt;0.446,B87&lt;3.15,B87&lt;3.25,D87&lt;0.75,A87&lt;5.55),1.4,IF(AND(A87&gt;=4.85,H87&lt;12.675,A87&lt;4.95,G87&lt;0.446,B87&lt;3.15,B87&lt;3.25,D87&lt;0.75,A87&lt;5.55),1.5,IF(AND(B87&lt;3.1,A87&gt;=6.15,G87&gt;=0.187,H87&gt;=13.531,A87&gt;=5.85,F87&lt;2.5,H87&gt;=7.482,A87&gt;=5.55),4.467,IF(AND(B87&gt;=3.1,A87&gt;=6.15,G87&gt;=0.187,H87&gt;=13.531,A87&gt;=5.85,F87&lt;2.5,H87&gt;=7.482,A87&gt;=5.55),4.7,IF(AND(G87&gt;=0.379,B87&lt;3.15,B87&gt;=2.95,H87&lt;16.284,G87&lt;0.865,F87&gt;=2.5,H87&gt;=7.482,A87&gt;=5.55),5.733,IF(AND(A87&lt;6.6,B87&gt;=3.15,B87&gt;=2.95,H87&lt;16.284,G87&lt;0.865,F87&gt;=2.5,H87&gt;=7.482,A87&gt;=5.55),5.38,IF(AND(A87&lt;6.7,G87&lt;0.379,B87&lt;3.15,B87&gt;=2.95,H87&lt;16.284,G87&lt;0.865,F87&gt;=2.5,H87&gt;=7.482,A87&gt;=5.55),5.3,IF(AND(A87&gt;=6.7,G87&lt;0.379,B87&lt;3.15,B87&gt;=2.95,H87&lt;16.284,G87&lt;0.865,F87&gt;=2.5,H87&gt;=7.482,A87&gt;=5.55),5.16,IF(AND(A87&lt;7.05,A87&gt;=6.6,B87&gt;=3.15,B87&gt;=2.95,H87&lt;16.284,G87&lt;0.865,F87&gt;=2.5,H87&gt;=7.482,A87&gt;=5.55),5.78,IF(AND(A87&gt;=7.05,A87&gt;=6.6,B87&gt;=3.15,B87&gt;=2.95,H87&lt;16.284,G87&lt;0.865,F87&gt;=2.5,H87&gt;=7.482,A87&gt;=5.55),6.1,"shouldnthappen")))))))))))))))))))))))))))))))))</f>
        <v>3.9</v>
      </c>
      <c r="Q87" s="1" t="n">
        <f aca="false">IF(AND(G87&gt;=0.422,B87&lt;3.25,F87&lt;1.5),1.25,IF(AND(G87&gt;=0.082,G87&lt;0.125,F87&gt;=1.5),6.7,IF(AND(G87&lt;0.251,G87&lt;0.422,B87&lt;3.25,F87&lt;1.5),1.38,IF(AND(G87&gt;=0.251,G87&lt;0.422,B87&lt;3.25,F87&lt;1.5),1.55,IF(AND(G87&gt;=0.385,G87&lt;0.633,B87&gt;=3.25,F87&lt;1.5),1.367,IF(AND(B87&lt;3.35,G87&gt;=0.633,B87&gt;=3.25,F87&lt;1.5),1.7,IF(AND(A87&lt;5.85,G87&lt;0.082,G87&lt;0.125,F87&gt;=1.5),4.5,IF(AND(F87&gt;=2.5,D87&lt;1.6,G87&gt;=0.125,F87&gt;=1.5),5.05,IF(AND(H87&gt;=16.774,D87&gt;=1.6,G87&gt;=0.125,F87&gt;=1.5),6.4,IF(AND(D87&gt;=0.5,G87&lt;0.385,G87&lt;0.633,B87&gt;=3.25,F87&lt;1.5),1.6,IF(AND(B87&lt;3.6,B87&gt;=3.35,G87&gt;=0.633,B87&gt;=3.25,F87&lt;1.5),1.55,IF(AND(B87&gt;=3.6,B87&gt;=3.35,G87&gt;=0.633,B87&gt;=3.25,F87&lt;1.5),1.6,IF(AND(D87&lt;1.65,A87&gt;=5.85,G87&lt;0.082,G87&lt;0.125,F87&gt;=1.5),4.7,IF(AND(A87&lt;5.3,F87&lt;2.5,D87&lt;1.6,G87&gt;=0.125,F87&gt;=1.5),3.15,IF(AND(B87&gt;=3.2,H87&lt;16.774,D87&gt;=1.6,G87&gt;=0.125,F87&gt;=1.5),5.675,IF(AND(H87&lt;11.767,D87&lt;0.5,G87&lt;0.385,G87&lt;0.633,B87&gt;=3.25,F87&lt;1.5),1.5,IF(AND(H87&gt;=11.767,D87&lt;0.5,G87&lt;0.385,G87&lt;0.633,B87&gt;=3.25,F87&lt;1.5),1.367,IF(AND(H87&lt;8.367,D87&gt;=1.65,A87&gt;=5.85,G87&lt;0.082,G87&lt;0.125,F87&gt;=1.5),5.7,IF(AND(H87&gt;=8.367,D87&gt;=1.65,A87&gt;=5.85,G87&lt;0.082,G87&lt;0.125,F87&gt;=1.5),5.575,IF(AND(A87&gt;=7.1,B87&lt;3.2,H87&lt;16.774,D87&gt;=1.6,G87&gt;=0.125,F87&gt;=1.5),6.3,IF(AND(H87&gt;=15.395,B87&lt;2.85,A87&gt;=5.3,F87&lt;2.5,D87&lt;1.6,G87&gt;=0.125,F87&gt;=1.5),4.8,IF(AND(H87&lt;8.486,B87&gt;=2.85,A87&gt;=5.3,F87&lt;2.5,D87&lt;1.6,G87&gt;=0.125,F87&gt;=1.5),3.85,IF(AND(D87&gt;=2.1,A87&lt;7.1,B87&lt;3.2,H87&lt;16.774,D87&gt;=1.6,G87&gt;=0.125,F87&gt;=1.5),5.5,IF(AND(B87&gt;=2.75,H87&lt;15.395,B87&lt;2.85,A87&gt;=5.3,F87&lt;2.5,D87&lt;1.6,G87&gt;=0.125,F87&gt;=1.5),4.489,IF(AND(H87&gt;=15.168,H87&gt;=8.486,B87&gt;=2.85,A87&gt;=5.3,F87&lt;2.5,D87&lt;1.6,G87&gt;=0.125,F87&gt;=1.5),4.7,IF(AND(G87&gt;=0.519,D87&lt;2.1,A87&lt;7.1,B87&lt;3.2,H87&lt;16.774,D87&gt;=1.6,G87&gt;=0.125,F87&gt;=1.5),4.925,IF(AND(G87&gt;=0.897,B87&lt;2.75,H87&lt;15.395,B87&lt;2.85,A87&gt;=5.3,F87&lt;2.5,D87&lt;1.6,G87&gt;=0.125,F87&gt;=1.5),4.567,IF(AND(A87&lt;5.65,H87&lt;15.168,H87&gt;=8.486,B87&gt;=2.85,A87&gt;=5.3,F87&lt;2.5,D87&lt;1.6,G87&gt;=0.125,F87&gt;=1.5),4.5,IF(AND(G87&lt;0.23,G87&lt;0.519,D87&lt;2.1,A87&lt;7.1,B87&lt;3.2,H87&lt;16.774,D87&gt;=1.6,G87&gt;=0.125,F87&gt;=1.5),5,IF(AND(A87&lt;5.9,G87&lt;0.897,B87&lt;2.75,H87&lt;15.395,B87&lt;2.85,A87&gt;=5.3,F87&lt;2.5,D87&lt;1.6,G87&gt;=0.125,F87&gt;=1.5),4.1,IF(AND(A87&gt;=5.9,G87&lt;0.897,B87&lt;2.75,H87&lt;15.395,B87&lt;2.85,A87&gt;=5.3,F87&lt;2.5,D87&lt;1.6,G87&gt;=0.125,F87&gt;=1.5),4.5,IF(AND(A87&lt;6.05,A87&gt;=5.65,H87&lt;15.168,H87&gt;=8.486,B87&gt;=2.85,A87&gt;=5.3,F87&lt;2.5,D87&lt;1.6,G87&gt;=0.125,F87&gt;=1.5),4.2,IF(AND(A87&gt;=6.05,A87&gt;=5.65,H87&lt;15.168,H87&gt;=8.486,B87&gt;=2.85,A87&gt;=5.3,F87&lt;2.5,D87&lt;1.6,G87&gt;=0.125,F87&gt;=1.5),4.35,IF(AND(D87&lt;1.95,G87&gt;=0.23,G87&lt;0.519,D87&lt;2.1,A87&lt;7.1,B87&lt;3.2,H87&lt;16.774,D87&gt;=1.6,G87&gt;=0.125,F87&gt;=1.5),5.3,IF(AND(D87&gt;=1.95,G87&gt;=0.23,G87&lt;0.519,D87&lt;2.1,A87&lt;7.1,B87&lt;3.2,H87&lt;16.774,D87&gt;=1.6,G87&gt;=0.125,F87&gt;=1.5),5.2,"shouldnthappen")))))))))))))))))))))))))))))))))))</f>
        <v>4.5</v>
      </c>
      <c r="R87" s="1" t="n">
        <f aca="false">IF(AND(G87&gt;=0.901,F87&lt;1.5),1.9,IF(AND(H87&lt;5.523,D87&lt;0.35,G87&lt;0.901,F87&lt;1.5),1,IF(AND(B87&lt;3.6,D87&gt;=0.35,G87&lt;0.901,F87&lt;1.5),1.575,IF(AND(B87&gt;=3.6,D87&gt;=0.35,G87&lt;0.901,F87&lt;1.5),1.5,IF(AND(G87&gt;=0.837,D87&lt;1.15,D87&lt;1.45,F87&gt;=1.5),3,IF(AND(G87&gt;=0.66,D87&gt;=1.15,D87&lt;1.45,F87&gt;=1.5),4,IF(AND(F87&gt;=2.5,D87&lt;1.55,D87&gt;=1.45,F87&gt;=1.5),5.025,IF(AND(F87&lt;2.5,D87&gt;=1.55,D87&gt;=1.45,F87&gt;=1.5),4.933,IF(AND(B87&lt;2.45,G87&lt;0.837,D87&lt;1.15,D87&lt;1.45,F87&gt;=1.5),3.3,IF(AND(B87&gt;=2.45,G87&lt;0.837,D87&lt;1.15,D87&lt;1.45,F87&gt;=1.5),3.86,IF(AND(B87&gt;=3.05,F87&lt;2.5,D87&lt;1.55,D87&gt;=1.45,F87&gt;=1.5),4.8,IF(AND(D87&gt;=2.45,F87&gt;=2.5,D87&gt;=1.55,D87&gt;=1.45,F87&gt;=1.5),5.875,IF(AND(H87&lt;13.187,G87&lt;0.217,H87&gt;=5.523,D87&lt;0.35,G87&lt;0.901,F87&lt;1.5),1.4,IF(AND(H87&gt;=13.187,G87&lt;0.217,H87&gt;=5.523,D87&lt;0.35,G87&lt;0.901,F87&lt;1.5),1.5,IF(AND(G87&lt;0.33,G87&gt;=0.217,H87&gt;=5.523,D87&lt;0.35,G87&lt;0.901,F87&lt;1.5),1.28,IF(AND(A87&lt;6.05,D87&lt;1.35,G87&lt;0.66,D87&gt;=1.15,D87&lt;1.45,F87&gt;=1.5),4.175,IF(AND(A87&gt;=6.05,D87&lt;1.35,G87&lt;0.66,D87&gt;=1.15,D87&lt;1.45,F87&gt;=1.5),4.3,IF(AND(A87&lt;5.65,D87&gt;=1.35,G87&lt;0.66,D87&gt;=1.15,D87&lt;1.45,F87&gt;=1.5),3.9,IF(AND(A87&gt;=5.65,D87&gt;=1.35,G87&lt;0.66,D87&gt;=1.15,D87&lt;1.45,F87&gt;=1.5),4.52,IF(AND(A87&lt;6.25,B87&lt;3.05,F87&lt;2.5,D87&lt;1.55,D87&gt;=1.45,F87&gt;=1.5),4.5,IF(AND(A87&gt;=6.25,B87&lt;3.05,F87&lt;2.5,D87&lt;1.55,D87&gt;=1.45,F87&gt;=1.5),4.675,IF(AND(A87&gt;=7.25,D87&lt;2.45,F87&gt;=2.5,D87&gt;=1.55,D87&gt;=1.45,F87&gt;=1.5),6.433,IF(AND(D87&gt;=0.25,G87&gt;=0.33,G87&gt;=0.217,H87&gt;=5.523,D87&lt;0.35,G87&lt;0.901,F87&lt;1.5),1.4,IF(AND(A87&lt;6.15,A87&lt;7.25,D87&lt;2.45,F87&gt;=2.5,D87&gt;=1.55,D87&gt;=1.45,F87&gt;=1.5),5.025,IF(AND(H87&lt;6.439,D87&lt;0.25,G87&gt;=0.33,G87&gt;=0.217,H87&gt;=5.523,D87&lt;0.35,G87&lt;0.901,F87&lt;1.5),1.5,IF(AND(H87&gt;=6.439,D87&lt;0.25,G87&gt;=0.33,G87&gt;=0.217,H87&gt;=5.523,D87&lt;0.35,G87&lt;0.901,F87&lt;1.5),1.38,IF(AND(H87&gt;=13.711,A87&gt;=6.15,A87&lt;7.25,D87&lt;2.45,F87&gt;=2.5,D87&gt;=1.55,D87&gt;=1.45,F87&gt;=1.5),5.68,IF(AND(B87&gt;=3.3,H87&lt;13.711,A87&gt;=6.15,A87&lt;7.25,D87&lt;2.45,F87&gt;=2.5,D87&gt;=1.55,D87&gt;=1.45,F87&gt;=1.5),5.6,IF(AND(G87&lt;0.093,B87&lt;3.3,H87&lt;13.711,A87&gt;=6.15,A87&lt;7.25,D87&lt;2.45,F87&gt;=2.5,D87&gt;=1.55,D87&gt;=1.45,F87&gt;=1.5),5.56,IF(AND(D87&lt;1.95,G87&gt;=0.093,B87&lt;3.3,H87&lt;13.711,A87&gt;=6.15,A87&lt;7.25,D87&lt;2.45,F87&gt;=2.5,D87&gt;=1.55,D87&gt;=1.45,F87&gt;=1.5),5.3,IF(AND(B87&lt;3.15,D87&gt;=1.95,G87&gt;=0.093,B87&lt;3.3,H87&lt;13.711,A87&gt;=6.15,A87&lt;7.25,D87&lt;2.45,F87&gt;=2.5,D87&gt;=1.55,D87&gt;=1.45,F87&gt;=1.5),5.1,IF(AND(B87&gt;=3.15,D87&gt;=1.95,G87&gt;=0.093,B87&lt;3.3,H87&lt;13.711,A87&gt;=6.15,A87&lt;7.25,D87&lt;2.45,F87&gt;=2.5,D87&gt;=1.55,D87&gt;=1.45,F87&gt;=1.5),5.15,"shouldnthappen"))))))))))))))))))))))))))))))))</f>
        <v>4.5</v>
      </c>
      <c r="S87" s="1" t="n">
        <f aca="false">IF(AND(G87&gt;=0.859,D87&gt;=0.35,F87&lt;1.5),1.9,IF(AND(D87&lt;1.75,F87&gt;=2.5,F87&gt;=1.5),4.867,IF(AND(H87&lt;8.42,A87&lt;5.05,D87&lt;0.35,F87&lt;1.5),1.42,IF(AND(H87&gt;=14.877,A87&gt;=5.05,D87&lt;0.35,F87&lt;1.5),1.3,IF(AND(B87&lt;3.35,G87&lt;0.859,D87&gt;=0.35,F87&lt;1.5),1.7,IF(AND(B87&gt;=3.35,G87&lt;0.859,D87&gt;=0.35,F87&lt;1.5),1.5,IF(AND(A87&gt;=6.05,B87&lt;2.75,F87&lt;2.5,F87&gt;=1.5),4.733,IF(AND(G87&gt;=0.68,B87&gt;=2.75,F87&lt;2.5,F87&gt;=1.5),4.025,IF(AND(H87&gt;=16.284,D87&gt;=1.75,F87&gt;=2.5,F87&gt;=1.5),6.6,IF(AND(A87&lt;4.35,H87&gt;=8.42,A87&lt;5.05,D87&lt;0.35,F87&lt;1.5),1.1,IF(AND(G87&gt;=0.948,H87&lt;14.877,A87&gt;=5.05,D87&lt;0.35,F87&lt;1.5),1.7,IF(AND(A87&lt;5.3,A87&lt;6.05,B87&lt;2.75,F87&lt;2.5,F87&gt;=1.5),3,IF(AND(H87&gt;=15.168,G87&lt;0.68,B87&gt;=2.75,F87&lt;2.5,F87&gt;=1.5),4.75,IF(AND(H87&gt;=14.005,A87&gt;=4.35,H87&gt;=8.42,A87&lt;5.05,D87&lt;0.35,F87&lt;1.5),1.375,IF(AND(A87&gt;=5.55,G87&lt;0.948,H87&lt;14.877,A87&gt;=5.05,D87&lt;0.35,F87&lt;1.5),1.7,IF(AND(H87&lt;12.363,A87&gt;=5.3,A87&lt;6.05,B87&lt;2.75,F87&lt;2.5,F87&gt;=1.5),3.825,IF(AND(H87&gt;=12.363,A87&gt;=5.3,A87&lt;6.05,B87&lt;2.75,F87&lt;2.5,F87&gt;=1.5),4.033,IF(AND(H87&gt;=14.508,H87&lt;15.168,G87&lt;0.68,B87&gt;=2.75,F87&lt;2.5,F87&gt;=1.5),4.2,IF(AND(D87&gt;=2.35,D87&gt;=2.2,H87&lt;16.284,D87&gt;=1.75,F87&gt;=2.5,F87&gt;=1.5),5.267,IF(AND(G87&lt;0.231,H87&lt;14.005,A87&gt;=4.35,H87&gt;=8.42,A87&lt;5.05,D87&lt;0.35,F87&lt;1.5),1.4,IF(AND(H87&gt;=14.494,A87&lt;5.55,G87&lt;0.948,H87&lt;14.877,A87&gt;=5.05,D87&lt;0.35,F87&lt;1.5),1.6,IF(AND(A87&lt;6.1,H87&lt;14.508,H87&lt;15.168,G87&lt;0.68,B87&gt;=2.75,F87&lt;2.5,F87&gt;=1.5),4.5,IF(AND(A87&lt;6.1,H87&lt;11.8,D87&lt;2.2,H87&lt;16.284,D87&gt;=1.75,F87&gt;=2.5,F87&gt;=1.5),4.95,IF(AND(A87&gt;=6.1,H87&lt;11.8,D87&lt;2.2,H87&lt;16.284,D87&gt;=1.75,F87&gt;=2.5,F87&gt;=1.5),5.333,IF(AND(B87&lt;2.75,H87&gt;=11.8,D87&lt;2.2,H87&lt;16.284,D87&gt;=1.75,F87&gt;=2.5,F87&gt;=1.5),5.1,IF(AND(B87&gt;=3.15,D87&lt;2.35,D87&gt;=2.2,H87&lt;16.284,D87&gt;=1.75,F87&gt;=2.5,F87&gt;=1.5),5.5,IF(AND(B87&gt;=3.35,G87&gt;=0.231,H87&lt;14.005,A87&gt;=4.35,H87&gt;=8.42,A87&lt;5.05,D87&lt;0.35,F87&lt;1.5),1.3,IF(AND(H87&lt;13.869,H87&lt;14.494,A87&lt;5.55,G87&lt;0.948,H87&lt;14.877,A87&gt;=5.05,D87&lt;0.35,F87&lt;1.5),1.5,IF(AND(H87&gt;=13.869,H87&lt;14.494,A87&lt;5.55,G87&lt;0.948,H87&lt;14.877,A87&gt;=5.05,D87&lt;0.35,F87&lt;1.5),1.4,IF(AND(G87&lt;0.636,A87&gt;=6.1,H87&lt;14.508,H87&lt;15.168,G87&lt;0.68,B87&gt;=2.75,F87&lt;2.5,F87&gt;=1.5),4.68,IF(AND(G87&gt;=0.636,A87&gt;=6.1,H87&lt;14.508,H87&lt;15.168,G87&lt;0.68,B87&gt;=2.75,F87&lt;2.5,F87&gt;=1.5),4.4,IF(AND(B87&lt;2.85,B87&gt;=2.75,H87&gt;=11.8,D87&lt;2.2,H87&lt;16.284,D87&gt;=1.75,F87&gt;=2.5,F87&gt;=1.5),6.7,IF(AND(H87&lt;10.626,B87&lt;3.15,D87&lt;2.35,D87&gt;=2.2,H87&lt;16.284,D87&gt;=1.75,F87&gt;=2.5,F87&gt;=1.5),5.1,IF(AND(H87&gt;=10.626,B87&lt;3.15,D87&lt;2.35,D87&gt;=2.2,H87&lt;16.284,D87&gt;=1.75,F87&gt;=2.5,F87&gt;=1.5),5.2,IF(AND(G87&lt;0.378,B87&lt;3.35,G87&gt;=0.231,H87&lt;14.005,A87&gt;=4.35,H87&gt;=8.42,A87&lt;5.05,D87&lt;0.35,F87&lt;1.5),1.2,IF(AND(G87&gt;=0.378,B87&lt;3.35,G87&gt;=0.231,H87&lt;14.005,A87&gt;=4.35,H87&gt;=8.42,A87&lt;5.05,D87&lt;0.35,F87&lt;1.5),1.3,IF(AND(A87&lt;6.2,B87&gt;=2.85,B87&gt;=2.75,H87&gt;=11.8,D87&lt;2.2,H87&lt;16.284,D87&gt;=1.75,F87&gt;=2.5,F87&gt;=1.5),4.9,IF(AND(G87&lt;0.388,A87&gt;=6.2,B87&gt;=2.85,B87&gt;=2.75,H87&gt;=11.8,D87&lt;2.2,H87&lt;16.284,D87&gt;=1.75,F87&gt;=2.5,F87&gt;=1.5),5.52,IF(AND(G87&gt;=0.388,A87&gt;=6.2,B87&gt;=2.85,B87&gt;=2.75,H87&gt;=11.8,D87&lt;2.2,H87&lt;16.284,D87&gt;=1.75,F87&gt;=2.5,F87&gt;=1.5),5.7,"shouldnthappen")))))))))))))))))))))))))))))))))))))))</f>
        <v>4.5</v>
      </c>
      <c r="T87" s="1" t="n">
        <f aca="false">IF(AND(D87&gt;=0.8,A87&lt;5.45),3.7,IF(AND(D87&gt;=0.35,D87&lt;0.8,A87&lt;5.45),1.56,IF(AND(G87&lt;0.164,F87&lt;2.5,A87&gt;=5.45),1.6,IF(AND(H87&gt;=16.718,F87&gt;=2.5,A87&gt;=5.45),6.4,IF(AND(G87&gt;=0.719,H87&lt;16.718,F87&gt;=2.5,A87&gt;=5.45),5.05,IF(AND(A87&lt;4.35,A87&lt;5.05,D87&lt;0.35,D87&lt;0.8,A87&lt;5.45),1.1,IF(AND(H87&gt;=14.494,A87&gt;=5.05,D87&lt;0.35,D87&lt;0.8,A87&lt;5.45),1.6,IF(AND(G87&lt;0.338,D87&lt;1.25,G87&gt;=0.164,F87&lt;2.5,A87&gt;=5.45),4.1,IF(AND(H87&lt;8.397,D87&gt;=1.25,G87&gt;=0.164,F87&lt;2.5,A87&gt;=5.45),4,IF(AND(H87&lt;11.031,H87&lt;14.494,A87&gt;=5.05,D87&lt;0.35,D87&lt;0.8,A87&lt;5.45),1.5,IF(AND(H87&gt;=11.031,H87&lt;14.494,A87&gt;=5.05,D87&lt;0.35,D87&lt;0.8,A87&lt;5.45),1.44,IF(AND(B87&lt;2.65,H87&gt;=8.397,D87&gt;=1.25,G87&gt;=0.164,F87&lt;2.5,A87&gt;=5.45),4.767,IF(AND(H87&lt;7.388,G87&lt;0.487,G87&lt;0.719,H87&lt;16.718,F87&gt;=2.5,A87&gt;=5.45),5.067,IF(AND(G87&lt;0.533,G87&gt;=0.487,G87&lt;0.719,H87&lt;16.718,F87&gt;=2.5,A87&gt;=5.45),5.8,IF(AND(G87&gt;=0.533,G87&gt;=0.487,G87&lt;0.719,H87&lt;16.718,F87&gt;=2.5,A87&gt;=5.45),5.86,IF(AND(B87&lt;3.25,A87&gt;=4.95,A87&gt;=4.35,A87&lt;5.05,D87&lt;0.35,D87&lt;0.8,A87&lt;5.45),1.2,IF(AND(A87&lt;5.6,H87&lt;11.218,G87&gt;=0.338,D87&lt;1.25,G87&gt;=0.164,F87&lt;2.5,A87&gt;=5.45),3.7,IF(AND(A87&gt;=5.6,H87&lt;11.218,G87&gt;=0.338,D87&lt;1.25,G87&gt;=0.164,F87&lt;2.5,A87&gt;=5.45),3.5,IF(AND(H87&lt;12.668,H87&gt;=11.218,G87&gt;=0.338,D87&lt;1.25,G87&gt;=0.164,F87&lt;2.5,A87&gt;=5.45),3.9,IF(AND(H87&gt;=12.668,H87&gt;=11.218,G87&gt;=0.338,D87&lt;1.25,G87&gt;=0.164,F87&lt;2.5,A87&gt;=5.45),4,IF(AND(H87&gt;=15.705,B87&gt;=2.65,H87&gt;=8.397,D87&gt;=1.25,G87&gt;=0.164,F87&lt;2.5,A87&gt;=5.45),4.8,IF(AND(B87&lt;2.75,H87&gt;=7.388,G87&lt;0.487,G87&lt;0.719,H87&lt;16.718,F87&gt;=2.5,A87&gt;=5.45),5.26,IF(AND(B87&lt;2.95,A87&lt;4.5,A87&lt;4.95,A87&gt;=4.35,A87&lt;5.05,D87&lt;0.35,D87&lt;0.8,A87&lt;5.45),1.4,IF(AND(B87&gt;=2.95,A87&lt;4.5,A87&lt;4.95,A87&gt;=4.35,A87&lt;5.05,D87&lt;0.35,D87&lt;0.8,A87&lt;5.45),1.3,IF(AND(H87&gt;=13.924,A87&gt;=4.5,A87&lt;4.95,A87&gt;=4.35,A87&lt;5.05,D87&lt;0.35,D87&lt;0.8,A87&lt;5.45),1.5,IF(AND(G87&lt;0.252,B87&gt;=3.25,A87&gt;=4.95,A87&gt;=4.35,A87&lt;5.05,D87&lt;0.35,D87&lt;0.8,A87&lt;5.45),1.4,IF(AND(G87&gt;=0.252,B87&gt;=3.25,A87&gt;=4.95,A87&gt;=4.35,A87&lt;5.05,D87&lt;0.35,D87&lt;0.8,A87&lt;5.45),1.32,IF(AND(G87&gt;=0.473,H87&lt;15.705,B87&gt;=2.65,H87&gt;=8.397,D87&gt;=1.25,G87&gt;=0.164,F87&lt;2.5,A87&gt;=5.45),4.7,IF(AND(B87&gt;=3.15,B87&gt;=2.75,H87&gt;=7.388,G87&lt;0.487,G87&lt;0.719,H87&lt;16.718,F87&gt;=2.5,A87&gt;=5.45),5.7,IF(AND(B87&lt;3.15,H87&lt;13.924,A87&gt;=4.5,A87&lt;4.95,A87&gt;=4.35,A87&lt;5.05,D87&lt;0.35,D87&lt;0.8,A87&lt;5.45),1.433,IF(AND(B87&gt;=3.15,H87&lt;13.924,A87&gt;=4.5,A87&lt;4.95,A87&gt;=4.35,A87&lt;5.05,D87&lt;0.35,D87&lt;0.8,A87&lt;5.45),1.4,IF(AND(H87&gt;=14.81,G87&lt;0.473,H87&lt;15.705,B87&gt;=2.65,H87&gt;=8.397,D87&gt;=1.25,G87&gt;=0.164,F87&lt;2.5,A87&gt;=5.45),4.2,IF(AND(A87&lt;6.65,B87&lt;3.15,B87&gt;=2.75,H87&gt;=7.388,G87&lt;0.487,G87&lt;0.719,H87&lt;16.718,F87&gt;=2.5,A87&gt;=5.45),5.6,IF(AND(A87&gt;=6.65,B87&lt;3.15,B87&gt;=2.75,H87&gt;=7.388,G87&lt;0.487,G87&lt;0.719,H87&lt;16.718,F87&gt;=2.5,A87&gt;=5.45),5.4,IF(AND(A87&lt;6.15,H87&lt;14.81,G87&lt;0.473,H87&lt;15.705,B87&gt;=2.65,H87&gt;=8.397,D87&gt;=1.25,G87&gt;=0.164,F87&lt;2.5,A87&gt;=5.45),4.5,IF(AND(A87&gt;=6.15,H87&lt;14.81,G87&lt;0.473,H87&lt;15.705,B87&gt;=2.65,H87&gt;=8.397,D87&gt;=1.25,G87&gt;=0.164,F87&lt;2.5,A87&gt;=5.45),4.4,"shouldnthappen"))))))))))))))))))))))))))))))))))))</f>
        <v>3.7</v>
      </c>
      <c r="U87" s="1" t="n">
        <f aca="false">IF(AND(G87&gt;=0.934,F87&lt;1.5),1.7,IF(AND(D87&lt;0.15,D87&lt;0.25,G87&lt;0.934,F87&lt;1.5),1.38,IF(AND(H87&gt;=14.379,D87&gt;=0.25,G87&lt;0.934,F87&lt;1.5),1.7,IF(AND(A87&lt;5.3,D87&lt;1.35,F87&lt;2.5,F87&gt;=1.5),3.15,IF(AND(H87&lt;7.148,D87&gt;=1.35,F87&lt;2.5,F87&gt;=1.5),3.9,IF(AND(G87&lt;0.352,A87&lt;6.15,F87&gt;=2.5,F87&gt;=1.5),4.5,IF(AND(G87&gt;=0.352,A87&lt;6.15,F87&gt;=2.5,F87&gt;=1.5),4.92,IF(AND(B87&lt;2.85,A87&gt;=6.15,F87&gt;=2.5,F87&gt;=1.5),6.2,IF(AND(D87&gt;=0.45,H87&lt;14.379,D87&gt;=0.25,G87&lt;0.934,F87&lt;1.5),1.65,IF(AND(G87&gt;=0.857,A87&gt;=5.3,D87&lt;1.35,F87&lt;2.5,F87&gt;=1.5),4.3,IF(AND(A87&gt;=7.25,B87&gt;=2.85,A87&gt;=6.15,F87&gt;=2.5,F87&gt;=1.5),6.425,IF(AND(H87&lt;9.499,A87&lt;5.05,D87&gt;=0.15,D87&lt;0.25,G87&lt;0.934,F87&lt;1.5),1.4,IF(AND(A87&gt;=5.45,A87&gt;=5.05,D87&gt;=0.15,D87&lt;0.25,G87&lt;0.934,F87&lt;1.5),1.3,IF(AND(B87&gt;=4.15,D87&lt;0.45,H87&lt;14.379,D87&gt;=0.25,G87&lt;0.934,F87&lt;1.5),1.5,IF(AND(A87&gt;=5.75,G87&lt;0.857,A87&gt;=5.3,D87&lt;1.35,F87&lt;2.5,F87&gt;=1.5),4.02,IF(AND(A87&lt;6.65,G87&lt;0.333,H87&gt;=7.148,D87&gt;=1.35,F87&lt;2.5,F87&gt;=1.5),4.475,IF(AND(A87&gt;=6.65,G87&lt;0.333,H87&gt;=7.148,D87&gt;=1.35,F87&lt;2.5,F87&gt;=1.5),4.8,IF(AND(D87&gt;=1.45,G87&gt;=0.333,H87&gt;=7.148,D87&gt;=1.35,F87&lt;2.5,F87&gt;=1.5),4.85,IF(AND(G87&gt;=0.861,A87&lt;7.25,B87&gt;=2.85,A87&gt;=6.15,F87&gt;=2.5,F87&gt;=1.5),5.2,IF(AND(G87&lt;0.571,H87&gt;=9.499,A87&lt;5.05,D87&gt;=0.15,D87&lt;0.25,G87&lt;0.934,F87&lt;1.5),1.2,IF(AND(G87&gt;=0.571,H87&gt;=9.499,A87&lt;5.05,D87&gt;=0.15,D87&lt;0.25,G87&lt;0.934,F87&lt;1.5),1.3,IF(AND(H87&lt;9.283,A87&lt;5.45,A87&gt;=5.05,D87&gt;=0.15,D87&lt;0.25,G87&lt;0.934,F87&lt;1.5),1.5,IF(AND(H87&gt;=9.283,A87&lt;5.45,A87&gt;=5.05,D87&gt;=0.15,D87&lt;0.25,G87&lt;0.934,F87&lt;1.5),1.425,IF(AND(A87&lt;4.9,B87&lt;4.15,D87&lt;0.45,H87&lt;14.379,D87&gt;=0.25,G87&lt;0.934,F87&lt;1.5),1.4,IF(AND(A87&gt;=4.9,B87&lt;4.15,D87&lt;0.45,H87&lt;14.379,D87&gt;=0.25,G87&lt;0.934,F87&lt;1.5),1.325,IF(AND(G87&lt;0.572,A87&lt;5.75,G87&lt;0.857,A87&gt;=5.3,D87&lt;1.35,F87&lt;2.5,F87&gt;=1.5),3.65,IF(AND(G87&gt;=0.572,A87&lt;5.75,G87&lt;0.857,A87&gt;=5.3,D87&lt;1.35,F87&lt;2.5,F87&gt;=1.5),3.9,IF(AND(A87&lt;6.75,D87&lt;1.45,G87&gt;=0.333,H87&gt;=7.148,D87&gt;=1.35,F87&lt;2.5,F87&gt;=1.5),4.4,IF(AND(A87&gt;=6.75,D87&lt;1.45,G87&gt;=0.333,H87&gt;=7.148,D87&gt;=1.35,F87&lt;2.5,F87&gt;=1.5),4.78,IF(AND(A87&lt;6.6,B87&lt;3.25,G87&lt;0.861,A87&lt;7.25,B87&gt;=2.85,A87&gt;=6.15,F87&gt;=2.5,F87&gt;=1.5),5.333,IF(AND(H87&lt;11.461,B87&gt;=3.25,G87&lt;0.861,A87&lt;7.25,B87&gt;=2.85,A87&gt;=6.15,F87&gt;=2.5,F87&gt;=1.5),6.025,IF(AND(H87&gt;=11.461,B87&gt;=3.25,G87&lt;0.861,A87&lt;7.25,B87&gt;=2.85,A87&gt;=6.15,F87&gt;=2.5,F87&gt;=1.5),5.667,IF(AND(H87&gt;=14.564,A87&gt;=6.6,B87&lt;3.25,G87&lt;0.861,A87&lt;7.25,B87&gt;=2.85,A87&gt;=6.15,F87&gt;=2.5,F87&gt;=1.5),5.4,IF(AND(D87&gt;=2.35,H87&lt;14.564,A87&gt;=6.6,B87&lt;3.25,G87&lt;0.861,A87&lt;7.25,B87&gt;=2.85,A87&gt;=6.15,F87&gt;=2.5,F87&gt;=1.5),5.6,IF(AND(A87&lt;6.85,D87&lt;2.35,H87&lt;14.564,A87&gt;=6.6,B87&lt;3.25,G87&lt;0.861,A87&lt;7.25,B87&gt;=2.85,A87&gt;=6.15,F87&gt;=2.5,F87&gt;=1.5),5.9,IF(AND(A87&gt;=6.85,D87&lt;2.35,H87&lt;14.564,A87&gt;=6.6,B87&lt;3.25,G87&lt;0.861,A87&lt;7.25,B87&gt;=2.85,A87&gt;=6.15,F87&gt;=2.5,F87&gt;=1.5),5.78,"shouldnthappen"))))))))))))))))))))))))))))))))))))</f>
        <v>4.475</v>
      </c>
      <c r="V87" s="1" t="n">
        <f aca="false">IF(AND(H87&lt;5.748,A87&lt;5.05,D87&lt;0.75),1,IF(AND(B87&lt;3.15,H87&gt;=5.748,A87&lt;5.05,D87&lt;0.75),1.475,IF(AND(G87&gt;=0.801,D87&lt;0.25,A87&gt;=5.05,D87&lt;0.75),1.7,IF(AND(D87&gt;=0.45,D87&gt;=0.25,A87&gt;=5.05,D87&lt;0.75),1.7,IF(AND(B87&lt;2.35,F87&lt;2.5,B87&lt;2.75,D87&gt;=0.75),4.16,IF(AND(D87&lt;1.75,F87&gt;=2.5,B87&lt;2.75,D87&gt;=0.75),4.875,IF(AND(D87&gt;=1.75,F87&gt;=2.5,B87&lt;2.75,D87&gt;=0.75),5.333,IF(AND(H87&gt;=16.284,D87&gt;=1.55,B87&gt;=2.75,D87&gt;=0.75),6.6,IF(AND(H87&gt;=14.144,B87&gt;=3.15,H87&gt;=5.748,A87&lt;5.05,D87&lt;0.75),1.3,IF(AND(A87&lt;5.45,G87&lt;0.801,D87&lt;0.25,A87&gt;=5.05,D87&lt;0.75),1.5,IF(AND(A87&gt;=5.45,G87&lt;0.801,D87&lt;0.25,A87&gt;=5.05,D87&lt;0.75),1.34,IF(AND(B87&lt;3.75,D87&lt;0.45,D87&gt;=0.25,A87&gt;=5.05,D87&lt;0.75),1.467,IF(AND(B87&gt;=3.75,D87&lt;0.45,D87&gt;=0.25,A87&gt;=5.05,D87&lt;0.75),1.767,IF(AND(G87&gt;=0.896,B87&gt;=2.35,F87&lt;2.5,B87&lt;2.75,D87&gt;=0.75),4.9,IF(AND(H87&lt;15.504,D87&lt;1.35,D87&lt;1.55,B87&gt;=2.75,D87&gt;=0.75),4.2,IF(AND(H87&gt;=15.504,D87&lt;1.35,D87&lt;1.55,B87&gt;=2.75,D87&gt;=0.75),4.6,IF(AND(H87&lt;9.767,D87&gt;=1.35,D87&lt;1.55,B87&gt;=2.75,D87&gt;=0.75),5.1,IF(AND(A87&lt;4.5,H87&lt;14.144,B87&gt;=3.15,H87&gt;=5.748,A87&lt;5.05,D87&lt;0.75),1.3,IF(AND(A87&gt;=4.5,H87&lt;14.144,B87&gt;=3.15,H87&gt;=5.748,A87&lt;5.05,D87&lt;0.75),1.4,IF(AND(D87&gt;=1.15,G87&lt;0.896,B87&gt;=2.35,F87&lt;2.5,B87&lt;2.75,D87&gt;=0.75),4.04,IF(AND(B87&lt;2.9,H87&gt;=9.767,D87&gt;=1.35,D87&lt;1.55,B87&gt;=2.75,D87&gt;=0.75),4.8,IF(AND(D87&lt;1.7,A87&gt;=7.05,H87&lt;16.284,D87&gt;=1.55,B87&gt;=2.75,D87&gt;=0.75),5.8,IF(AND(D87&gt;=1.7,A87&gt;=7.05,H87&lt;16.284,D87&gt;=1.55,B87&gt;=2.75,D87&gt;=0.75),6.3,IF(AND(B87&lt;2.45,D87&lt;1.15,G87&lt;0.896,B87&gt;=2.35,F87&lt;2.5,B87&lt;2.75,D87&gt;=0.75),3.767,IF(AND(B87&gt;=2.45,D87&lt;1.15,G87&lt;0.896,B87&gt;=2.35,F87&lt;2.5,B87&lt;2.75,D87&gt;=0.75),3.167,IF(AND(B87&gt;=3.15,B87&gt;=2.9,H87&gt;=9.767,D87&gt;=1.35,D87&lt;1.55,B87&gt;=2.75,D87&gt;=0.75),4.7,IF(AND(D87&lt;1.9,D87&lt;2.05,A87&lt;7.05,H87&lt;16.284,D87&gt;=1.55,B87&gt;=2.75,D87&gt;=0.75),4.82,IF(AND(D87&gt;=1.9,D87&lt;2.05,A87&lt;7.05,H87&lt;16.284,D87&gt;=1.55,B87&gt;=2.75,D87&gt;=0.75),5.067,IF(AND(H87&lt;12.721,B87&lt;3.15,B87&gt;=2.9,H87&gt;=9.767,D87&gt;=1.35,D87&lt;1.55,B87&gt;=2.75,D87&gt;=0.75),4.5,IF(AND(H87&gt;=12.721,B87&lt;3.15,B87&gt;=2.9,H87&gt;=9.767,D87&gt;=1.35,D87&lt;1.55,B87&gt;=2.75,D87&gt;=0.75),4.433,IF(AND(H87&lt;9.525,G87&lt;0.364,D87&gt;=2.05,A87&lt;7.05,H87&lt;16.284,D87&gt;=1.55,B87&gt;=2.75,D87&gt;=0.75),5.1,IF(AND(A87&lt;6.25,G87&gt;=0.364,D87&gt;=2.05,A87&lt;7.05,H87&lt;16.284,D87&gt;=1.55,B87&gt;=2.75,D87&gt;=0.75),5.4,IF(AND(H87&lt;10.898,H87&gt;=9.525,G87&lt;0.364,D87&gt;=2.05,A87&lt;7.05,H87&lt;16.284,D87&gt;=1.55,B87&gt;=2.75,D87&gt;=0.75),5.6,IF(AND(H87&lt;8.711,A87&gt;=6.25,G87&gt;=0.364,D87&gt;=2.05,A87&lt;7.05,H87&lt;16.284,D87&gt;=1.55,B87&gt;=2.75,D87&gt;=0.75),5.7,IF(AND(H87&gt;=8.711,A87&gt;=6.25,G87&gt;=0.364,D87&gt;=2.05,A87&lt;7.05,H87&lt;16.284,D87&gt;=1.55,B87&gt;=2.75,D87&gt;=0.75),5.84,IF(AND(D87&lt;2.2,H87&gt;=10.898,H87&gt;=9.525,G87&lt;0.364,D87&gt;=2.05,A87&lt;7.05,H87&lt;16.284,D87&gt;=1.55,B87&gt;=2.75,D87&gt;=0.75),5.4,IF(AND(D87&gt;=2.2,H87&gt;=10.898,H87&gt;=9.525,G87&lt;0.364,D87&gt;=2.05,A87&lt;7.05,H87&lt;16.284,D87&gt;=1.55,B87&gt;=2.75,D87&gt;=0.75),5.3,"shouldnthappen")))))))))))))))))))))))))))))))))))))</f>
        <v>4.433</v>
      </c>
      <c r="W87" s="1" t="n">
        <f aca="false">IF(AND(H87&lt;6.926,D87&gt;=0.35,D87&lt;0.8),1.9,IF(AND(H87&gt;=6.926,D87&gt;=0.35,D87&lt;0.8),1.533,IF(AND(H87&lt;13.492,A87&lt;4.75,D87&lt;0.35,D87&lt;0.8),1.1,IF(AND(H87&gt;=13.492,A87&lt;4.75,D87&lt;0.35,D87&lt;0.8),1.375,IF(AND(B87&lt;2.75,A87&gt;=5.85,F87&lt;2.5,D87&gt;=0.8),4.833,IF(AND(B87&lt;3.3,A87&gt;=7.05,F87&gt;=2.5,D87&gt;=0.8),5.8,IF(AND(B87&gt;=3.3,A87&gt;=7.05,F87&gt;=2.5,D87&gt;=0.8),6.325,IF(AND(D87&gt;=0.25,A87&lt;5.05,A87&gt;=4.75,D87&lt;0.35,D87&lt;0.8),1.3,IF(AND(B87&lt;3.6,A87&gt;=5.05,A87&gt;=4.75,D87&lt;0.35,D87&lt;0.8),1.4,IF(AND(H87&lt;10.194,G87&lt;0.412,A87&lt;5.85,F87&lt;2.5,D87&gt;=0.8),4.133,IF(AND(H87&gt;=10.194,G87&lt;0.412,A87&lt;5.85,F87&lt;2.5,D87&gt;=0.8),4.5,IF(AND(A87&lt;5.35,G87&gt;=0.412,A87&lt;5.85,F87&lt;2.5,D87&gt;=0.8),3.15,IF(AND(A87&lt;6.2,B87&gt;=2.75,A87&gt;=5.85,F87&lt;2.5,D87&gt;=0.8),4.3,IF(AND(H87&lt;5.767,A87&lt;6.2,A87&lt;7.05,F87&gt;=2.5,D87&gt;=0.8),4.5,IF(AND(G87&gt;=0.861,A87&gt;=6.2,A87&lt;7.05,F87&gt;=2.5,D87&gt;=0.8),5.2,IF(AND(B87&lt;3.15,D87&lt;0.25,A87&lt;5.05,A87&gt;=4.75,D87&lt;0.35,D87&lt;0.8),1.55,IF(AND(A87&lt;5.45,B87&gt;=3.6,A87&gt;=5.05,A87&gt;=4.75,D87&lt;0.35,D87&lt;0.8),1.5,IF(AND(A87&gt;=5.45,B87&gt;=3.6,A87&gt;=5.05,A87&gt;=4.75,D87&lt;0.35,D87&lt;0.8),1.4,IF(AND(G87&gt;=0.772,A87&gt;=5.35,G87&gt;=0.412,A87&lt;5.85,F87&lt;2.5,D87&gt;=0.8),3.9,IF(AND(D87&gt;=1.45,A87&gt;=6.2,B87&gt;=2.75,A87&gt;=5.85,F87&lt;2.5,D87&gt;=0.8),4.775,IF(AND(G87&lt;0.5,H87&gt;=5.767,A87&lt;6.2,A87&lt;7.05,F87&gt;=2.5,D87&gt;=0.8),5.1,IF(AND(G87&gt;=0.5,H87&gt;=5.767,A87&lt;6.2,A87&lt;7.05,F87&gt;=2.5,D87&gt;=0.8),4.95,IF(AND(B87&gt;=3.25,G87&lt;0.861,A87&gt;=6.2,A87&lt;7.05,F87&gt;=2.5,D87&gt;=0.8),5.75,IF(AND(A87&lt;4.95,B87&gt;=3.15,D87&lt;0.25,A87&lt;5.05,A87&gt;=4.75,D87&lt;0.35,D87&lt;0.8),1.4,IF(AND(A87&lt;5.65,G87&lt;0.772,A87&gt;=5.35,G87&gt;=0.412,A87&lt;5.85,F87&lt;2.5,D87&gt;=0.8),3.6,IF(AND(A87&gt;=5.65,G87&lt;0.772,A87&gt;=5.35,G87&gt;=0.412,A87&lt;5.85,F87&lt;2.5,D87&gt;=0.8),3.5,IF(AND(B87&gt;=3.15,D87&lt;1.45,A87&gt;=6.2,B87&gt;=2.75,A87&gt;=5.85,F87&lt;2.5,D87&gt;=0.8),4.7,IF(AND(A87&gt;=6.65,B87&lt;3.25,G87&lt;0.861,A87&gt;=6.2,A87&lt;7.05,F87&gt;=2.5,D87&gt;=0.8),5.567,IF(AND(H87&lt;9.499,A87&gt;=4.95,B87&gt;=3.15,D87&lt;0.25,A87&lt;5.05,A87&gt;=4.75,D87&lt;0.35,D87&lt;0.8),1.4,IF(AND(H87&gt;=9.499,A87&gt;=4.95,B87&gt;=3.15,D87&lt;0.25,A87&lt;5.05,A87&gt;=4.75,D87&lt;0.35,D87&lt;0.8),1.2,IF(AND(G87&lt;0.765,B87&lt;3.15,D87&lt;1.45,A87&gt;=6.2,B87&gt;=2.75,A87&gt;=5.85,F87&lt;2.5,D87&gt;=0.8),4.4,IF(AND(G87&gt;=0.765,B87&lt;3.15,D87&lt;1.45,A87&gt;=6.2,B87&gt;=2.75,A87&gt;=5.85,F87&lt;2.5,D87&gt;=0.8),4.6,IF(AND(H87&lt;10.667,A87&lt;6.65,B87&lt;3.25,G87&lt;0.861,A87&gt;=6.2,A87&lt;7.05,F87&gt;=2.5,D87&gt;=0.8),5.167,IF(AND(G87&lt;0.627,H87&gt;=10.667,A87&lt;6.65,B87&lt;3.25,G87&lt;0.861,A87&gt;=6.2,A87&lt;7.05,F87&gt;=2.5,D87&gt;=0.8),5.64,IF(AND(G87&gt;=0.627,H87&gt;=10.667,A87&lt;6.65,B87&lt;3.25,G87&lt;0.861,A87&gt;=6.2,A87&lt;7.05,F87&gt;=2.5,D87&gt;=0.8),5.1,"shouldnthappen")))))))))))))))))))))))))))))))))))</f>
        <v>4.5</v>
      </c>
      <c r="X87" s="1" t="n">
        <f aca="false">IF(AND(B87&lt;3.05,H87&lt;6.697,A87&lt;5.45),4.1,IF(AND(B87&gt;=3.05,H87&lt;6.697,A87&lt;5.45),1.48,IF(AND(D87&lt;0.7,A87&lt;5.9,A87&gt;=5.45),1.4,IF(AND(A87&lt;4.35,B87&lt;3.3,H87&gt;=6.697,A87&lt;5.45),1.1,IF(AND(G87&lt;0.372,D87&gt;=0.7,A87&lt;5.9,A87&gt;=5.45),4.36,IF(AND(A87&gt;=4.9,A87&gt;=4.35,B87&lt;3.3,H87&gt;=6.697,A87&lt;5.45),1.6,IF(AND(H87&gt;=14.171,A87&lt;5.15,B87&gt;=3.3,H87&gt;=6.697,A87&lt;5.45),1.6,IF(AND(G87&lt;0.451,A87&gt;=5.15,B87&gt;=3.3,H87&gt;=6.697,A87&lt;5.45),1.367,IF(AND(G87&gt;=0.451,A87&gt;=5.15,B87&gt;=3.3,H87&gt;=6.697,A87&lt;5.45),1.5,IF(AND(G87&lt;0.332,D87&lt;1.45,F87&lt;2.5,A87&gt;=5.9,A87&gt;=5.45),4.35,IF(AND(A87&lt;6.15,D87&gt;=1.45,F87&lt;2.5,A87&gt;=5.9,A87&gt;=5.45),5.1,IF(AND(D87&gt;=2.4,G87&lt;0.432,F87&gt;=2.5,A87&gt;=5.9,A87&gt;=5.45),5.78,IF(AND(A87&lt;6.15,G87&gt;=0.432,F87&gt;=2.5,A87&gt;=5.9,A87&gt;=5.45),4.9,IF(AND(B87&lt;3.1,A87&lt;4.9,A87&gt;=4.35,B87&lt;3.3,H87&gt;=6.697,A87&lt;5.45),1.4,IF(AND(B87&gt;=3.1,A87&lt;4.9,A87&gt;=4.35,B87&lt;3.3,H87&gt;=6.697,A87&lt;5.45),1.3,IF(AND(G87&lt;0.343,H87&lt;14.171,A87&lt;5.15,B87&gt;=3.3,H87&gt;=6.697,A87&lt;5.45),1.433,IF(AND(G87&gt;=0.343,H87&lt;14.171,A87&lt;5.15,B87&gt;=3.3,H87&gt;=6.697,A87&lt;5.45),1.525,IF(AND(D87&lt;1.05,B87&lt;2.55,G87&gt;=0.372,D87&gt;=0.7,A87&lt;5.9,A87&gt;=5.45),3.7,IF(AND(H87&lt;10.596,B87&gt;=2.55,G87&gt;=0.372,D87&gt;=0.7,A87&lt;5.9,A87&gt;=5.45),3.525,IF(AND(H87&gt;=10.596,B87&gt;=2.55,G87&gt;=0.372,D87&gt;=0.7,A87&lt;5.9,A87&gt;=5.45),3.9,IF(AND(H87&lt;14.314,G87&gt;=0.332,D87&lt;1.45,F87&lt;2.5,A87&gt;=5.9,A87&gt;=5.45),4.4,IF(AND(H87&gt;=14.314,G87&gt;=0.332,D87&lt;1.45,F87&lt;2.5,A87&gt;=5.9,A87&gt;=5.45),4.7,IF(AND(H87&lt;13.906,A87&gt;=6.15,D87&gt;=1.45,F87&lt;2.5,A87&gt;=5.9,A87&gt;=5.45),4.675,IF(AND(H87&gt;=13.906,A87&gt;=6.15,D87&gt;=1.45,F87&lt;2.5,A87&gt;=5.9,A87&gt;=5.45),4.9,IF(AND(G87&lt;0.093,D87&lt;2.4,G87&lt;0.432,F87&gt;=2.5,A87&gt;=5.9,A87&gt;=5.45),5.6,IF(AND(B87&lt;2.95,A87&gt;=6.15,G87&gt;=0.432,F87&gt;=2.5,A87&gt;=5.9,A87&gt;=5.45),5.86,IF(AND(A87&lt;5.55,D87&gt;=1.05,B87&lt;2.55,G87&gt;=0.372,D87&gt;=0.7,A87&lt;5.9,A87&gt;=5.45),4,IF(AND(A87&gt;=5.55,D87&gt;=1.05,B87&lt;2.55,G87&gt;=0.372,D87&gt;=0.7,A87&lt;5.9,A87&gt;=5.45),3.9,IF(AND(D87&lt;1.7,G87&gt;=0.093,D87&lt;2.4,G87&lt;0.432,F87&gt;=2.5,A87&gt;=5.9,A87&gt;=5.45),5.05,IF(AND(G87&gt;=0.774,B87&gt;=2.95,A87&gt;=6.15,G87&gt;=0.432,F87&gt;=2.5,A87&gt;=5.9,A87&gt;=5.45),5.3,IF(AND(G87&gt;=0.312,D87&gt;=1.7,G87&gt;=0.093,D87&lt;2.4,G87&lt;0.432,F87&gt;=2.5,A87&gt;=5.9,A87&gt;=5.45),5.4,IF(AND(D87&lt;2.45,G87&lt;0.774,B87&gt;=2.95,A87&gt;=6.15,G87&gt;=0.432,F87&gt;=2.5,A87&gt;=5.9,A87&gt;=5.45),5.66,IF(AND(D87&gt;=2.45,G87&lt;0.774,B87&gt;=2.95,A87&gt;=6.15,G87&gt;=0.432,F87&gt;=2.5,A87&gt;=5.9,A87&gt;=5.45),6,IF(AND(G87&gt;=0.301,G87&lt;0.312,D87&gt;=1.7,G87&gt;=0.093,D87&lt;2.4,G87&lt;0.432,F87&gt;=2.5,A87&gt;=5.9,A87&gt;=5.45),5.1,IF(AND(A87&lt;6.45,G87&lt;0.301,G87&lt;0.312,D87&gt;=1.7,G87&gt;=0.093,D87&lt;2.4,G87&lt;0.432,F87&gt;=2.5,A87&gt;=5.9,A87&gt;=5.45),5.3,IF(AND(A87&gt;=6.45,G87&lt;0.301,G87&lt;0.312,D87&gt;=1.7,G87&gt;=0.093,D87&lt;2.4,G87&lt;0.432,F87&gt;=2.5,A87&gt;=5.9,A87&gt;=5.45),5.2,"shouldnthappen"))))))))))))))))))))))))))))))))))))</f>
        <v>1.6</v>
      </c>
      <c r="Y87" s="1" t="n">
        <f aca="false">IF(AND(H87&lt;6.51,F87&lt;1.5),1.8,IF(AND(H87&gt;=16.674,F87&gt;=1.5),6.533,IF(AND(D87&gt;=0.45,H87&gt;=6.51,F87&lt;1.5),1.667,IF(AND(H87&gt;=13.805,G87&lt;0.154,H87&lt;16.674,F87&gt;=1.5),6.7,IF(AND(D87&lt;0.15,A87&lt;5.05,D87&lt;0.45,H87&gt;=6.51,F87&lt;1.5),1.4,IF(AND(H87&gt;=13.586,A87&gt;=5.05,D87&lt;0.45,H87&gt;=6.51,F87&lt;1.5),1.3,IF(AND(F87&lt;2.5,H87&lt;13.805,G87&lt;0.154,H87&lt;16.674,F87&gt;=1.5),4.6,IF(AND(H87&lt;8.929,D87&lt;1.35,G87&gt;=0.154,H87&lt;16.674,F87&gt;=1.5),3.64,IF(AND(G87&lt;0.05,H87&lt;13.586,A87&gt;=5.05,D87&lt;0.45,H87&gt;=6.51,F87&lt;1.5),1.4,IF(AND(G87&gt;=0.107,F87&gt;=2.5,H87&lt;13.805,G87&lt;0.154,H87&lt;16.674,F87&gt;=1.5),5.3,IF(AND(B87&gt;=2.75,H87&gt;=8.929,D87&lt;1.35,G87&gt;=0.154,H87&lt;16.674,F87&gt;=1.5),4.433,IF(AND(D87&gt;=1.55,F87&lt;2.5,D87&gt;=1.35,G87&gt;=0.154,H87&lt;16.674,F87&gt;=1.5),4.975,IF(AND(H87&lt;6.93,F87&gt;=2.5,D87&gt;=1.35,G87&gt;=0.154,H87&lt;16.674,F87&gt;=1.5),4.5,IF(AND(H87&lt;12.675,G87&lt;0.217,D87&gt;=0.15,A87&lt;5.05,D87&lt;0.45,H87&gt;=6.51,F87&lt;1.5),1.4,IF(AND(H87&gt;=12.675,G87&lt;0.217,D87&gt;=0.15,A87&lt;5.05,D87&lt;0.45,H87&gt;=6.51,F87&lt;1.5),1.5,IF(AND(A87&lt;4.65,G87&gt;=0.217,D87&gt;=0.15,A87&lt;5.05,D87&lt;0.45,H87&gt;=6.51,F87&lt;1.5),1.35,IF(AND(D87&lt;0.25,G87&gt;=0.05,H87&lt;13.586,A87&gt;=5.05,D87&lt;0.45,H87&gt;=6.51,F87&lt;1.5),1.467,IF(AND(D87&gt;=0.25,G87&gt;=0.05,H87&lt;13.586,A87&gt;=5.05,D87&lt;0.45,H87&gt;=6.51,F87&lt;1.5),1.5,IF(AND(H87&lt;9.15,G87&lt;0.107,F87&gt;=2.5,H87&lt;13.805,G87&lt;0.154,H87&lt;16.674,F87&gt;=1.5),5.7,IF(AND(H87&gt;=9.15,G87&lt;0.107,F87&gt;=2.5,H87&lt;13.805,G87&lt;0.154,H87&lt;16.674,F87&gt;=1.5),5.6,IF(AND(G87&lt;0.404,B87&lt;2.75,H87&gt;=8.929,D87&lt;1.35,G87&gt;=0.154,H87&lt;16.674,F87&gt;=1.5),4.15,IF(AND(G87&gt;=0.404,B87&lt;2.75,H87&gt;=8.929,D87&lt;1.35,G87&gt;=0.154,H87&lt;16.674,F87&gt;=1.5),3.9,IF(AND(A87&gt;=6.75,D87&lt;1.55,F87&lt;2.5,D87&gt;=1.35,G87&gt;=0.154,H87&lt;16.674,F87&gt;=1.5),4.82,IF(AND(D87&lt;0.25,A87&gt;=4.65,G87&gt;=0.217,D87&gt;=0.15,A87&lt;5.05,D87&lt;0.45,H87&gt;=6.51,F87&lt;1.5),1.325,IF(AND(D87&gt;=0.25,A87&gt;=4.65,G87&gt;=0.217,D87&gt;=0.15,A87&lt;5.05,D87&lt;0.45,H87&gt;=6.51,F87&lt;1.5),1.3,IF(AND(A87&lt;6.55,A87&lt;6.75,D87&lt;1.55,F87&lt;2.5,D87&gt;=1.35,G87&gt;=0.154,H87&lt;16.674,F87&gt;=1.5),4.575,IF(AND(A87&gt;=6.55,A87&lt;6.75,D87&lt;1.55,F87&lt;2.5,D87&gt;=1.35,G87&gt;=0.154,H87&lt;16.674,F87&gt;=1.5),4.4,IF(AND(B87&lt;2.9,D87&lt;2.05,H87&gt;=6.93,F87&gt;=2.5,D87&gt;=1.35,G87&gt;=0.154,H87&lt;16.674,F87&gt;=1.5),5.05,IF(AND(H87&lt;8.884,D87&gt;=2.05,H87&gt;=6.93,F87&gt;=2.5,D87&gt;=1.35,G87&gt;=0.154,H87&lt;16.674,F87&gt;=1.5),5.1,IF(AND(H87&lt;13.711,B87&gt;=2.9,D87&lt;2.05,H87&gt;=6.93,F87&gt;=2.5,D87&gt;=1.35,G87&gt;=0.154,H87&lt;16.674,F87&gt;=1.5),5,IF(AND(H87&gt;=13.711,B87&gt;=2.9,D87&lt;2.05,H87&gt;=6.93,F87&gt;=2.5,D87&gt;=1.35,G87&gt;=0.154,H87&lt;16.674,F87&gt;=1.5),5.8,IF(AND(B87&lt;3.15,H87&gt;=8.884,D87&gt;=2.05,H87&gt;=6.93,F87&gt;=2.5,D87&gt;=1.35,G87&gt;=0.154,H87&lt;16.674,F87&gt;=1.5),5.56,IF(AND(B87&gt;=3.15,H87&gt;=8.884,D87&gt;=2.05,H87&gt;=6.93,F87&gt;=2.5,D87&gt;=1.35,G87&gt;=0.154,H87&lt;16.674,F87&gt;=1.5),5.9,"shouldnthappen")))))))))))))))))))))))))))))))))</f>
        <v>4.6</v>
      </c>
      <c r="Z87" s="1" t="n">
        <f aca="false">IF(AND(F87&gt;=2,B87&gt;=3.35),5.6,IF(AND(A87&lt;6.65,H87&gt;=15.076,B87&lt;3.35),4.8,IF(AND(A87&gt;=6.65,H87&gt;=15.076,B87&lt;3.35),6.15,IF(AND(H87&lt;6.542,F87&lt;2,B87&gt;=3.35),1.767,IF(AND(G87&gt;=0.653,D87&lt;0.75,H87&lt;15.076,B87&lt;3.35),1.55,IF(AND(D87&lt;0.15,G87&lt;0.653,D87&lt;0.75,H87&lt;15.076,B87&lt;3.35),1.1,IF(AND(G87&lt;0.356,A87&lt;5.05,H87&gt;=6.542,F87&lt;2,B87&gt;=3.35),1.4,IF(AND(G87&gt;=0.356,A87&lt;5.05,H87&gt;=6.542,F87&lt;2,B87&gt;=3.35),1.3,IF(AND(G87&gt;=0.566,A87&gt;=5.05,H87&gt;=6.542,F87&lt;2,B87&gt;=3.35),1.6,IF(AND(B87&gt;=3.1,D87&gt;=0.15,G87&lt;0.653,D87&lt;0.75,H87&lt;15.076,B87&lt;3.35),1.367,IF(AND(B87&gt;=2.65,D87&lt;1.45,B87&lt;2.75,D87&gt;=0.75,H87&lt;15.076,B87&lt;3.35),3.96,IF(AND(G87&lt;0.352,D87&gt;=1.45,B87&lt;2.75,D87&gt;=0.75,H87&lt;15.076,B87&lt;3.35),4.5,IF(AND(D87&gt;=1.35,A87&lt;6.2,B87&gt;=2.75,D87&gt;=0.75,H87&lt;15.076,B87&lt;3.35),4.733,IF(AND(A87&lt;4.7,B87&lt;3.1,D87&gt;=0.15,G87&lt;0.653,D87&lt;0.75,H87&lt;15.076,B87&lt;3.35),1.36,IF(AND(A87&gt;=4.7,B87&lt;3.1,D87&gt;=0.15,G87&lt;0.653,D87&lt;0.75,H87&lt;15.076,B87&lt;3.35),1.6,IF(AND(A87&lt;5.2,B87&lt;2.65,D87&lt;1.45,B87&lt;2.75,D87&gt;=0.75,H87&lt;15.076,B87&lt;3.35),3.3,IF(AND(A87&lt;6.5,G87&gt;=0.352,D87&gt;=1.45,B87&lt;2.75,D87&gt;=0.75,H87&lt;15.076,B87&lt;3.35),5,IF(AND(A87&gt;=6.5,G87&gt;=0.352,D87&gt;=1.45,B87&lt;2.75,D87&gt;=0.75,H87&lt;15.076,B87&lt;3.35),5.8,IF(AND(H87&lt;8.486,D87&lt;1.35,A87&lt;6.2,B87&gt;=2.75,D87&gt;=0.75,H87&lt;15.076,B87&lt;3.35),3.975,IF(AND(G87&lt;0.187,F87&lt;2.5,A87&gt;=6.2,B87&gt;=2.75,D87&gt;=0.75,H87&lt;15.076,B87&lt;3.35),5,IF(AND(G87&gt;=0.187,F87&lt;2.5,A87&gt;=6.2,B87&gt;=2.75,D87&gt;=0.75,H87&lt;15.076,B87&lt;3.35),4.525,IF(AND(A87&gt;=7.25,F87&gt;=2.5,A87&gt;=6.2,B87&gt;=2.75,D87&gt;=0.75,H87&lt;15.076,B87&lt;3.35),6.5,IF(AND(G87&lt;0.185,B87&lt;3.6,G87&lt;0.566,A87&gt;=5.05,H87&gt;=6.542,F87&lt;2,B87&gt;=3.35),1.45,IF(AND(G87&gt;=0.185,B87&lt;3.6,G87&lt;0.566,A87&gt;=5.05,H87&gt;=6.542,F87&lt;2,B87&gt;=3.35),1.34,IF(AND(G87&lt;0.13,B87&gt;=3.6,G87&lt;0.566,A87&gt;=5.05,H87&gt;=6.542,F87&lt;2,B87&gt;=3.35),1.45,IF(AND(G87&gt;=0.13,B87&gt;=3.6,G87&lt;0.566,A87&gt;=5.05,H87&gt;=6.542,F87&lt;2,B87&gt;=3.35),1.5,IF(AND(D87&lt;1.05,A87&gt;=5.2,B87&lt;2.65,D87&lt;1.45,B87&lt;2.75,D87&gt;=0.75,H87&lt;15.076,B87&lt;3.35),3.5,IF(AND(D87&gt;=1.05,A87&gt;=5.2,B87&lt;2.65,D87&lt;1.45,B87&lt;2.75,D87&gt;=0.75,H87&lt;15.076,B87&lt;3.35),3.94,IF(AND(H87&lt;10.983,H87&gt;=8.486,D87&lt;1.35,A87&lt;6.2,B87&gt;=2.75,D87&gt;=0.75,H87&lt;15.076,B87&lt;3.35),4.38,IF(AND(H87&gt;=10.983,H87&gt;=8.486,D87&lt;1.35,A87&lt;6.2,B87&gt;=2.75,D87&gt;=0.75,H87&lt;15.076,B87&lt;3.35),4.1,IF(AND(B87&gt;=3.25,A87&lt;7.25,F87&gt;=2.5,A87&gt;=6.2,B87&gt;=2.75,D87&gt;=0.75,H87&lt;15.076,B87&lt;3.35),5.7,IF(AND(B87&lt;2.95,B87&lt;3.25,A87&lt;7.25,F87&gt;=2.5,A87&gt;=6.2,B87&gt;=2.75,D87&gt;=0.75,H87&lt;15.076,B87&lt;3.35),5.6,IF(AND(H87&gt;=13.711,B87&gt;=2.95,B87&lt;3.25,A87&lt;7.25,F87&gt;=2.5,A87&gt;=6.2,B87&gt;=2.75,D87&gt;=0.75,H87&lt;15.076,B87&lt;3.35),5.8,IF(AND(A87&gt;=6.8,H87&lt;13.711,B87&gt;=2.95,B87&lt;3.25,A87&lt;7.25,F87&gt;=2.5,A87&gt;=6.2,B87&gt;=2.75,D87&gt;=0.75,H87&lt;15.076,B87&lt;3.35),5.1,IF(AND(H87&lt;12.921,A87&lt;6.8,H87&lt;13.711,B87&gt;=2.95,B87&lt;3.25,A87&lt;7.25,F87&gt;=2.5,A87&gt;=6.2,B87&gt;=2.75,D87&gt;=0.75,H87&lt;15.076,B87&lt;3.35),5.34,IF(AND(H87&gt;=12.921,A87&lt;6.8,H87&lt;13.711,B87&gt;=2.95,B87&lt;3.25,A87&lt;7.25,F87&gt;=2.5,A87&gt;=6.2,B87&gt;=2.75,D87&gt;=0.75,H87&lt;15.076,B87&lt;3.35),5.133,"shouldnthappen"))))))))))))))))))))))))))))))))))))</f>
        <v>4.733</v>
      </c>
      <c r="AA87" s="1" t="n">
        <f aca="false">IF(AND(D87&gt;=0.45,A87&lt;5.05,D87&lt;0.8),1.6,IF(AND(D87&gt;=0.45,A87&gt;=5.05,D87&lt;0.8),1.7,IF(AND(H87&gt;=16.244,F87&gt;=2.5,D87&gt;=0.8),6.533,IF(AND(A87&lt;4.35,D87&lt;0.45,A87&lt;5.05,D87&lt;0.8),1.1,IF(AND(H87&gt;=14.877,D87&lt;0.45,A87&gt;=5.05,D87&lt;0.8),1.3,IF(AND(D87&gt;=1.4,A87&lt;5.65,F87&lt;2.5,D87&gt;=0.8),4.5,IF(AND(A87&gt;=7.25,H87&lt;16.244,F87&gt;=2.5,D87&gt;=0.8),6.5,IF(AND(A87&gt;=4.75,A87&gt;=4.35,D87&lt;0.45,A87&lt;5.05,D87&lt;0.8),1.35,IF(AND(A87&lt;5.3,D87&lt;1.4,A87&lt;5.65,F87&lt;2.5,D87&gt;=0.8),3.1,IF(AND(A87&gt;=6.8,A87&gt;=6.55,A87&gt;=5.65,F87&lt;2.5,D87&gt;=0.8),4.9,IF(AND(H87&lt;5.767,A87&lt;7.25,H87&lt;16.244,F87&gt;=2.5,D87&gt;=0.8),4.5,IF(AND(G87&gt;=0.522,A87&lt;4.75,A87&gt;=4.35,D87&lt;0.45,A87&lt;5.05,D87&lt;0.8),1.2,IF(AND(G87&gt;=0.948,D87&lt;0.35,H87&lt;14.877,D87&lt;0.45,A87&gt;=5.05,D87&lt;0.8),1.7,IF(AND(H87&lt;13.089,D87&gt;=0.35,H87&lt;14.877,D87&lt;0.45,A87&gt;=5.05,D87&lt;0.8),1.5,IF(AND(H87&gt;=13.089,D87&gt;=0.35,H87&lt;14.877,D87&lt;0.45,A87&gt;=5.05,D87&lt;0.8),1.3,IF(AND(B87&gt;=2.95,A87&gt;=5.3,D87&lt;1.4,A87&lt;5.65,F87&lt;2.5,D87&gt;=0.8),4.1,IF(AND(H87&lt;9.181,A87&lt;6.05,A87&lt;6.55,A87&gt;=5.65,F87&lt;2.5,D87&gt;=0.8),5.1,IF(AND(H87&gt;=9.181,A87&lt;6.05,A87&lt;6.55,A87&gt;=5.65,F87&lt;2.5,D87&gt;=0.8),4.3,IF(AND(G87&gt;=0.867,A87&gt;=6.05,A87&lt;6.55,A87&gt;=5.65,F87&lt;2.5,D87&gt;=0.8),4.9,IF(AND(B87&lt;3.05,A87&lt;6.8,A87&gt;=6.55,A87&gt;=5.65,F87&lt;2.5,D87&gt;=0.8),5,IF(AND(B87&gt;=3.05,A87&lt;6.8,A87&gt;=6.55,A87&gt;=5.65,F87&lt;2.5,D87&gt;=0.8),4.55,IF(AND(H87&gt;=14.144,G87&lt;0.522,A87&lt;4.75,A87&gt;=4.35,D87&lt;0.45,A87&lt;5.05,D87&lt;0.8),1.3,IF(AND(B87&lt;2.7,B87&lt;2.95,A87&gt;=5.3,D87&lt;1.4,A87&lt;5.65,F87&lt;2.5,D87&gt;=0.8),3.78,IF(AND(B87&gt;=2.7,B87&lt;2.95,A87&gt;=5.3,D87&lt;1.4,A87&lt;5.65,F87&lt;2.5,D87&gt;=0.8),3.6,IF(AND(G87&lt;0.638,G87&lt;0.867,A87&gt;=6.05,A87&lt;6.55,A87&gt;=5.65,F87&lt;2.5,D87&gt;=0.8),4.433,IF(AND(G87&gt;=0.638,G87&lt;0.867,A87&gt;=6.05,A87&lt;6.55,A87&gt;=5.65,F87&lt;2.5,D87&gt;=0.8),4,IF(AND(A87&lt;6.35,H87&lt;11.146,H87&gt;=5.767,A87&lt;7.25,H87&lt;16.244,F87&gt;=2.5,D87&gt;=0.8),5.1,IF(AND(A87&lt;4.5,H87&lt;14.144,G87&lt;0.522,A87&lt;4.75,A87&gt;=4.35,D87&lt;0.45,A87&lt;5.05,D87&lt;0.8),1.35,IF(AND(A87&gt;=4.5,H87&lt;14.144,G87&lt;0.522,A87&lt;4.75,A87&gt;=4.35,D87&lt;0.45,A87&lt;5.05,D87&lt;0.8),1.4,IF(AND(A87&lt;5.15,B87&lt;3.75,G87&lt;0.948,D87&lt;0.35,H87&lt;14.877,D87&lt;0.45,A87&gt;=5.05,D87&lt;0.8),1.4,IF(AND(A87&gt;=5.15,B87&lt;3.75,G87&lt;0.948,D87&lt;0.35,H87&lt;14.877,D87&lt;0.45,A87&gt;=5.05,D87&lt;0.8),1.5,IF(AND(G87&lt;0.112,B87&gt;=3.75,G87&lt;0.948,D87&lt;0.35,H87&lt;14.877,D87&lt;0.45,A87&gt;=5.05,D87&lt;0.8),1.5,IF(AND(G87&gt;=0.112,B87&gt;=3.75,G87&lt;0.948,D87&lt;0.35,H87&lt;14.877,D87&lt;0.45,A87&gt;=5.05,D87&lt;0.8),1.6,IF(AND(G87&lt;0.075,A87&gt;=6.35,H87&lt;11.146,H87&gt;=5.767,A87&lt;7.25,H87&lt;16.244,F87&gt;=2.5,D87&gt;=0.8),5.5,IF(AND(G87&gt;=0.075,A87&gt;=6.35,H87&lt;11.146,H87&gt;=5.767,A87&lt;7.25,H87&lt;16.244,F87&gt;=2.5,D87&gt;=0.8),5.24,IF(AND(B87&lt;2.95,D87&lt;1.9,H87&gt;=11.146,H87&gt;=5.767,A87&lt;7.25,H87&lt;16.244,F87&gt;=2.5,D87&gt;=0.8),5.65,IF(AND(B87&gt;=2.95,D87&lt;1.9,H87&gt;=11.146,H87&gt;=5.767,A87&lt;7.25,H87&lt;16.244,F87&gt;=2.5,D87&gt;=0.8),5.8,IF(AND(H87&lt;13.42,D87&gt;=1.9,H87&gt;=11.146,H87&gt;=5.767,A87&lt;7.25,H87&lt;16.244,F87&gt;=2.5,D87&gt;=0.8),5.6,IF(AND(H87&gt;=13.42,D87&gt;=1.9,H87&gt;=11.146,H87&gt;=5.767,A87&lt;7.25,H87&lt;16.244,F87&gt;=2.5,D87&gt;=0.8),5.34,"shouldnthappen")))))))))))))))))))))))))))))))))))))))</f>
        <v>4.5</v>
      </c>
      <c r="AB87" s="1" t="n">
        <f aca="false">IF(AND(D87&gt;=0.35,F87&lt;1.5),1.5,IF(AND(F87&lt;2.5,D87&gt;=1.55,F87&gt;=1.5),4.85,IF(AND(H87&lt;8.308,D87&lt;0.15,D87&lt;0.35,F87&lt;1.5),1.5,IF(AND(H87&gt;=8.308,D87&lt;0.15,D87&lt;0.35,F87&lt;1.5),1.4,IF(AND(H87&lt;5.523,D87&gt;=0.15,D87&lt;0.35,F87&lt;1.5),1,IF(AND(G87&lt;0.572,H87&lt;10.688,D87&lt;1.55,F87&gt;=1.5),3.75,IF(AND(B87&gt;=3.5,F87&gt;=2.5,D87&gt;=1.55,F87&gt;=1.5),6.3,IF(AND(A87&gt;=5.65,G87&gt;=0.572,H87&lt;10.688,D87&lt;1.55,F87&gt;=1.5),4.45,IF(AND(B87&gt;=2.85,A87&lt;6.15,H87&gt;=10.688,D87&lt;1.55,F87&gt;=1.5),4.35,IF(AND(H87&gt;=16.284,B87&lt;3.5,F87&gt;=2.5,D87&gt;=1.55,F87&gt;=1.5),6.6,IF(AND(G87&gt;=0.241,G87&lt;0.338,H87&gt;=5.523,D87&gt;=0.15,D87&lt;0.35,F87&lt;1.5),1.25,IF(AND(A87&lt;5.05,G87&gt;=0.338,H87&gt;=5.523,D87&gt;=0.15,D87&lt;0.35,F87&lt;1.5),1.35,IF(AND(B87&lt;2.7,A87&lt;5.65,G87&gt;=0.572,H87&lt;10.688,D87&lt;1.55,F87&gt;=1.5),4,IF(AND(B87&gt;=2.7,A87&lt;5.65,G87&gt;=0.572,H87&lt;10.688,D87&lt;1.55,F87&gt;=1.5),3.6,IF(AND(B87&lt;2.45,B87&lt;2.85,A87&lt;6.15,H87&gt;=10.688,D87&lt;1.55,F87&gt;=1.5),3.7,IF(AND(A87&lt;6.25,B87&lt;2.85,A87&gt;=6.15,H87&gt;=10.688,D87&lt;1.55,F87&gt;=1.5),4.5,IF(AND(A87&gt;=6.25,B87&lt;2.85,A87&gt;=6.15,H87&gt;=10.688,D87&lt;1.55,F87&gt;=1.5),4.86,IF(AND(D87&gt;=1.45,B87&gt;=2.85,A87&gt;=6.15,H87&gt;=10.688,D87&lt;1.55,F87&gt;=1.5),4.8,IF(AND(H87&lt;8.202,H87&lt;16.284,B87&lt;3.5,F87&gt;=2.5,D87&gt;=1.55,F87&gt;=1.5),5.7,IF(AND(A87&gt;=5.1,G87&lt;0.241,G87&lt;0.338,H87&gt;=5.523,D87&gt;=0.15,D87&lt;0.35,F87&lt;1.5),1.5,IF(AND(B87&gt;=3.75,A87&gt;=5.05,G87&gt;=0.338,H87&gt;=5.523,D87&gt;=0.15,D87&lt;0.35,F87&lt;1.5),1.6,IF(AND(A87&lt;5.7,B87&gt;=2.45,B87&lt;2.85,A87&lt;6.15,H87&gt;=10.688,D87&lt;1.55,F87&gt;=1.5),3.9,IF(AND(A87&gt;=5.7,B87&gt;=2.45,B87&lt;2.85,A87&lt;6.15,H87&gt;=10.688,D87&lt;1.55,F87&gt;=1.5),4.02,IF(AND(H87&lt;13.654,D87&lt;1.45,B87&gt;=2.85,A87&gt;=6.15,H87&gt;=10.688,D87&lt;1.55,F87&gt;=1.5),4.333,IF(AND(H87&gt;=13.654,D87&lt;1.45,B87&gt;=2.85,A87&gt;=6.15,H87&gt;=10.688,D87&lt;1.55,F87&gt;=1.5),4.54,IF(AND(A87&lt;6.15,H87&gt;=8.202,H87&lt;16.284,B87&lt;3.5,F87&gt;=2.5,D87&gt;=1.55,F87&gt;=1.5),5,IF(AND(H87&lt;13.924,A87&lt;5.1,G87&lt;0.241,G87&lt;0.338,H87&gt;=5.523,D87&gt;=0.15,D87&lt;0.35,F87&lt;1.5),1.4,IF(AND(H87&gt;=13.924,A87&lt;5.1,G87&lt;0.241,G87&lt;0.338,H87&gt;=5.523,D87&gt;=0.15,D87&lt;0.35,F87&lt;1.5),1.5,IF(AND(D87&lt;0.25,B87&lt;3.75,A87&gt;=5.05,G87&gt;=0.338,H87&gt;=5.523,D87&gt;=0.15,D87&lt;0.35,F87&lt;1.5),1.5,IF(AND(D87&gt;=0.25,B87&lt;3.75,A87&gt;=5.05,G87&gt;=0.338,H87&gt;=5.523,D87&gt;=0.15,D87&lt;0.35,F87&lt;1.5),1.4,IF(AND(H87&lt;8.884,B87&gt;=3.05,A87&gt;=6.15,H87&gt;=8.202,H87&lt;16.284,B87&lt;3.5,F87&gt;=2.5,D87&gt;=1.55,F87&gt;=1.5),5.1,IF(AND(A87&lt;6.45,G87&lt;0.368,B87&lt;3.05,A87&gt;=6.15,H87&gt;=8.202,H87&lt;16.284,B87&lt;3.5,F87&gt;=2.5,D87&gt;=1.55,F87&gt;=1.5),5.525,IF(AND(A87&gt;=6.45,G87&lt;0.368,B87&lt;3.05,A87&gt;=6.15,H87&gt;=8.202,H87&lt;16.284,B87&lt;3.5,F87&gt;=2.5,D87&gt;=1.55,F87&gt;=1.5),5.35,IF(AND(D87&lt;2.25,G87&gt;=0.368,B87&lt;3.05,A87&gt;=6.15,H87&gt;=8.202,H87&lt;16.284,B87&lt;3.5,F87&gt;=2.5,D87&gt;=1.55,F87&gt;=1.5),5.8,IF(AND(D87&gt;=2.25,G87&gt;=0.368,B87&lt;3.05,A87&gt;=6.15,H87&gt;=8.202,H87&lt;16.284,B87&lt;3.5,F87&gt;=2.5,D87&gt;=1.55,F87&gt;=1.5),5.2,IF(AND(H87&lt;10.257,H87&gt;=8.884,B87&gt;=3.05,A87&gt;=6.15,H87&gt;=8.202,H87&lt;16.284,B87&lt;3.5,F87&gt;=2.5,D87&gt;=1.55,F87&gt;=1.5),5.9,IF(AND(H87&gt;=10.257,H87&gt;=8.884,B87&gt;=3.05,A87&gt;=6.15,H87&gt;=8.202,H87&lt;16.284,B87&lt;3.5,F87&gt;=2.5,D87&gt;=1.55,F87&gt;=1.5),5.48,"shouldnthappen")))))))))))))))))))))))))))))))))))))</f>
        <v>4.35</v>
      </c>
      <c r="AC87" s="1" t="n">
        <f aca="false">IF(AND(H87&lt;5.748,A87&lt;5.05,D87&lt;0.8),1,IF(AND(B87&lt;3.35,A87&gt;=5.05,D87&lt;0.8),1.7,IF(AND(A87&lt;5.85,G87&lt;0.154,D87&gt;=0.8),4.5,IF(AND(D87&gt;=0.45,H87&gt;=5.748,A87&lt;5.05,D87&lt;0.8),1.6,IF(AND(G87&gt;=0.934,B87&gt;=3.35,A87&gt;=5.05,D87&lt;0.8),1.7,IF(AND(D87&lt;2.1,A87&gt;=5.85,G87&lt;0.154,D87&gt;=0.8),6.15,IF(AND(D87&gt;=2.1,A87&gt;=5.85,G87&lt;0.154,D87&gt;=0.8),5.5,IF(AND(A87&lt;6.1,D87&gt;=1.55,G87&gt;=0.154,D87&gt;=0.8),5,IF(AND(H87&gt;=14.379,G87&lt;0.934,B87&gt;=3.35,A87&gt;=5.05,D87&lt;0.8),1.58,IF(AND(G87&lt;0.379,A87&gt;=6.1,D87&gt;=1.55,G87&gt;=0.154,D87&gt;=0.8),5.42,IF(AND(H87&lt;13.924,G87&lt;0.227,D87&lt;0.45,H87&gt;=5.748,A87&lt;5.05,D87&lt;0.8),1.4,IF(AND(H87&gt;=13.924,G87&lt;0.227,D87&lt;0.45,H87&gt;=5.748,A87&lt;5.05,D87&lt;0.8),1.5,IF(AND(B87&lt;3.1,G87&gt;=0.227,D87&lt;0.45,H87&gt;=5.748,A87&lt;5.05,D87&lt;0.8),1.1,IF(AND(G87&lt;0.13,H87&lt;14.379,G87&lt;0.934,B87&gt;=3.35,A87&gt;=5.05,D87&lt;0.8),1.4,IF(AND(D87&lt;1.05,A87&lt;5.65,D87&lt;1.35,D87&lt;1.55,G87&gt;=0.154,D87&gt;=0.8),3.7,IF(AND(D87&lt;1.25,A87&gt;=5.65,D87&lt;1.35,D87&lt;1.55,G87&gt;=0.154,D87&gt;=0.8),4.06,IF(AND(D87&gt;=1.25,A87&gt;=5.65,D87&lt;1.35,D87&lt;1.55,G87&gt;=0.154,D87&gt;=0.8),4.425,IF(AND(H87&lt;13.654,D87&lt;1.45,D87&gt;=1.35,D87&lt;1.55,G87&gt;=0.154,D87&gt;=0.8),4.275,IF(AND(G87&lt;0.259,D87&gt;=1.45,D87&gt;=1.35,D87&lt;1.55,G87&gt;=0.154,D87&gt;=0.8),5.1,IF(AND(B87&lt;2.95,G87&gt;=0.379,A87&gt;=6.1,D87&gt;=1.55,G87&gt;=0.154,D87&gt;=0.8),6.3,IF(AND(B87&lt;3.25,B87&gt;=3.1,G87&gt;=0.227,D87&lt;0.45,H87&gt;=5.748,A87&lt;5.05,D87&lt;0.8),1.3,IF(AND(B87&gt;=3.25,B87&gt;=3.1,G87&gt;=0.227,D87&lt;0.45,H87&gt;=5.748,A87&lt;5.05,D87&lt;0.8),1.4,IF(AND(H87&gt;=13.372,G87&gt;=0.13,H87&lt;14.379,G87&lt;0.934,B87&gt;=3.35,A87&gt;=5.05,D87&lt;0.8),1.4,IF(AND(H87&lt;6.69,D87&gt;=1.05,A87&lt;5.65,D87&lt;1.35,D87&lt;1.55,G87&gt;=0.154,D87&gt;=0.8),4.033,IF(AND(H87&gt;=6.69,D87&gt;=1.05,A87&lt;5.65,D87&lt;1.35,D87&lt;1.55,G87&gt;=0.154,D87&gt;=0.8),3.88,IF(AND(B87&lt;2.85,H87&gt;=13.654,D87&lt;1.45,D87&gt;=1.35,D87&lt;1.55,G87&gt;=0.154,D87&gt;=0.8),4.8,IF(AND(B87&gt;=2.85,H87&gt;=13.654,D87&lt;1.45,D87&gt;=1.35,D87&lt;1.55,G87&gt;=0.154,D87&gt;=0.8),4.7,IF(AND(H87&lt;11.681,G87&gt;=0.259,D87&gt;=1.45,D87&gt;=1.35,D87&lt;1.55,G87&gt;=0.154,D87&gt;=0.8),4.85,IF(AND(H87&gt;=11.681,G87&gt;=0.259,D87&gt;=1.45,D87&gt;=1.35,D87&lt;1.55,G87&gt;=0.154,D87&gt;=0.8),4.633,IF(AND(A87&lt;6.25,B87&gt;=2.95,G87&gt;=0.379,A87&gt;=6.1,D87&gt;=1.55,G87&gt;=0.154,D87&gt;=0.8),5.4,IF(AND(D87&lt;0.3,H87&lt;13.372,G87&gt;=0.13,H87&lt;14.379,G87&lt;0.934,B87&gt;=3.35,A87&gt;=5.05,D87&lt;0.8),1.475,IF(AND(D87&gt;=0.3,H87&lt;13.372,G87&gt;=0.13,H87&lt;14.379,G87&lt;0.934,B87&gt;=3.35,A87&gt;=5.05,D87&lt;0.8),1.5,IF(AND(B87&lt;3.15,A87&gt;=6.25,B87&gt;=2.95,G87&gt;=0.379,A87&gt;=6.1,D87&gt;=1.55,G87&gt;=0.154,D87&gt;=0.8),5.7,IF(AND(B87&gt;=3.15,A87&gt;=6.25,B87&gt;=2.95,G87&gt;=0.379,A87&gt;=6.1,D87&gt;=1.55,G87&gt;=0.154,D87&gt;=0.8),5.933,"shouldnthappen"))))))))))))))))))))))))))))))))))</f>
        <v>4.5</v>
      </c>
      <c r="AD87" s="1" t="n">
        <f aca="false">IF(AND(H87&lt;6.621,A87&lt;4.95,D87&lt;0.8),1,IF(AND(H87&lt;14.144,H87&gt;=6.621,A87&lt;4.95,D87&lt;0.8),1.4,IF(AND(H87&gt;=14.144,H87&gt;=6.621,A87&lt;4.95,D87&lt;0.8),1.3,IF(AND(G87&lt;0.13,B87&gt;=3.85,A87&gt;=4.95,D87&lt;0.8),1.3,IF(AND(G87&gt;=0.13,B87&gt;=3.85,A87&gt;=4.95,D87&lt;0.8),1.425,IF(AND(A87&gt;=6.05,B87&lt;2.75,D87&lt;1.55,D87&gt;=0.8),4.9,IF(AND(A87&gt;=7.3,G87&lt;0.119,D87&gt;=1.55,D87&gt;=0.8),6.7,IF(AND(H87&lt;6.555,D87&lt;0.25,B87&lt;3.85,A87&gt;=4.95,D87&lt;0.8),1.7,IF(AND(B87&lt;3.4,D87&gt;=0.25,B87&lt;3.85,A87&gt;=4.95,D87&lt;0.8),1.7,IF(AND(B87&gt;=3.4,D87&gt;=0.25,B87&lt;3.85,A87&gt;=4.95,D87&lt;0.8),1.6,IF(AND(A87&lt;5.05,A87&lt;6.05,B87&lt;2.75,D87&lt;1.55,D87&gt;=0.8),3.3,IF(AND(B87&lt;2.85,D87&lt;1.35,B87&gt;=2.75,D87&lt;1.55,D87&gt;=0.8),4.5,IF(AND(H87&lt;12.206,D87&gt;=1.35,B87&gt;=2.75,D87&lt;1.55,D87&gt;=0.8),4.7,IF(AND(H87&gt;=12.206,D87&gt;=1.35,B87&gt;=2.75,D87&lt;1.55,D87&gt;=0.8),4.52,IF(AND(G87&lt;0.024,A87&lt;7.3,G87&lt;0.119,D87&gt;=1.55,D87&gt;=0.8),5.7,IF(AND(G87&gt;=0.024,A87&lt;7.3,G87&lt;0.119,D87&gt;=1.55,D87&gt;=0.8),5.6,IF(AND(F87&lt;2.5,G87&lt;0.417,G87&gt;=0.119,D87&gt;=1.55,D87&gt;=0.8),5.05,IF(AND(B87&lt;3.15,H87&gt;=6.555,D87&lt;0.25,B87&lt;3.85,A87&gt;=4.95,D87&lt;0.8),1.6,IF(AND(G87&lt;0.356,A87&gt;=5.05,A87&lt;6.05,B87&lt;2.75,D87&lt;1.55,D87&gt;=0.8),4.12,IF(AND(A87&lt;5.65,B87&gt;=2.85,D87&lt;1.35,B87&gt;=2.75,D87&lt;1.55,D87&gt;=0.8),3.6,IF(AND(B87&lt;3.15,F87&gt;=2.5,G87&lt;0.417,G87&gt;=0.119,D87&gt;=1.55,D87&gt;=0.8),5.18,IF(AND(B87&gt;=3.15,F87&gt;=2.5,G87&lt;0.417,G87&gt;=0.119,D87&gt;=1.55,D87&gt;=0.8),5.3,IF(AND(D87&lt;1.7,A87&lt;6.95,G87&gt;=0.417,G87&gt;=0.119,D87&gt;=1.55,D87&gt;=0.8),4.7,IF(AND(A87&lt;7.25,A87&gt;=6.95,G87&gt;=0.417,G87&gt;=0.119,D87&gt;=1.55,D87&gt;=0.8),5.8,IF(AND(A87&gt;=7.25,A87&gt;=6.95,G87&gt;=0.417,G87&gt;=0.119,D87&gt;=1.55,D87&gt;=0.8),6.333,IF(AND(H87&lt;8.594,B87&gt;=3.15,H87&gt;=6.555,D87&lt;0.25,B87&lt;3.85,A87&gt;=4.95,D87&lt;0.8),1.4,IF(AND(H87&gt;=8.594,B87&gt;=3.15,H87&gt;=6.555,D87&lt;0.25,B87&lt;3.85,A87&gt;=4.95,D87&lt;0.8),1.5,IF(AND(H87&gt;=11.218,G87&gt;=0.356,A87&gt;=5.05,A87&lt;6.05,B87&lt;2.75,D87&lt;1.55,D87&gt;=0.8),3.925,IF(AND(A87&gt;=6.5,A87&gt;=5.65,B87&gt;=2.85,D87&lt;1.35,B87&gt;=2.75,D87&lt;1.55,D87&gt;=0.8),4.6,IF(AND(H87&lt;8.602,H87&lt;11.218,G87&gt;=0.356,A87&gt;=5.05,A87&lt;6.05,B87&lt;2.75,D87&lt;1.55,D87&gt;=0.8),3.95,IF(AND(H87&gt;=8.602,H87&lt;11.218,G87&gt;=0.356,A87&gt;=5.05,A87&lt;6.05,B87&lt;2.75,D87&lt;1.55,D87&gt;=0.8),3.75,IF(AND(H87&lt;10.129,A87&lt;6.5,A87&gt;=5.65,B87&gt;=2.85,D87&lt;1.35,B87&gt;=2.75,D87&lt;1.55,D87&gt;=0.8),4.2,IF(AND(H87&gt;=10.129,A87&lt;6.5,A87&gt;=5.65,B87&gt;=2.85,D87&lt;1.35,B87&gt;=2.75,D87&lt;1.55,D87&gt;=0.8),4.267,IF(AND(D87&lt;2.2,B87&lt;3.05,D87&gt;=1.7,A87&lt;6.95,G87&gt;=0.417,G87&gt;=0.119,D87&gt;=1.55,D87&gt;=0.8),5.3,IF(AND(D87&gt;=2.2,B87&lt;3.05,D87&gt;=1.7,A87&lt;6.95,G87&gt;=0.417,G87&gt;=0.119,D87&gt;=1.55,D87&gt;=0.8),5.133,IF(AND(D87&lt;2.45,B87&gt;=3.05,D87&gt;=1.7,A87&lt;6.95,G87&gt;=0.417,G87&gt;=0.119,D87&gt;=1.55,D87&gt;=0.8),5.6,IF(AND(D87&gt;=2.45,B87&gt;=3.05,D87&gt;=1.7,A87&lt;6.95,G87&gt;=0.417,G87&gt;=0.119,D87&gt;=1.55,D87&gt;=0.8),6,"shouldnthappen")))))))))))))))))))))))))))))))))))))</f>
        <v>4.52</v>
      </c>
      <c r="AE87" s="1" t="n">
        <f aca="false">IF(AND(G87&lt;0.123,D87&gt;=0.25,D87&lt;0.75),1.3,IF(AND(H87&gt;=16.774,D87&gt;=1.75,D87&gt;=0.75),6.4,IF(AND(B87&lt;3.4,A87&lt;4.8,D87&lt;0.25,D87&lt;0.75),1.22,IF(AND(B87&gt;=3.4,A87&lt;4.8,D87&lt;0.25,D87&lt;0.75),1,IF(AND(A87&gt;=5.45,A87&gt;=4.8,D87&lt;0.25,D87&lt;0.75),1.367,IF(AND(H87&gt;=10.688,D87&lt;1.35,D87&lt;1.75,D87&gt;=0.75),4.2,IF(AND(A87&lt;5.3,D87&gt;=1.35,D87&lt;1.75,D87&gt;=0.75),4.05,IF(AND(G87&gt;=0.857,H87&lt;16.774,D87&gt;=1.75,D87&gt;=0.75),5.02,IF(AND(H87&lt;6.089,A87&lt;5.45,A87&gt;=4.8,D87&lt;0.25,D87&lt;0.75),1.7,IF(AND(G87&lt;0.184,D87&lt;0.35,G87&gt;=0.123,D87&gt;=0.25,D87&lt;0.75),1.7,IF(AND(G87&gt;=0.184,D87&lt;0.35,G87&gt;=0.123,D87&gt;=0.25,D87&lt;0.75),1.48,IF(AND(A87&lt;5.25,D87&gt;=0.35,G87&gt;=0.123,D87&gt;=0.25,D87&lt;0.75),1.75,IF(AND(A87&gt;=5.25,D87&gt;=0.35,G87&gt;=0.123,D87&gt;=0.25,D87&lt;0.75),1.5,IF(AND(A87&lt;5.3,H87&lt;10.688,D87&lt;1.35,D87&lt;1.75,D87&gt;=0.75),3.15,IF(AND(H87&lt;9.474,A87&gt;=5.3,D87&gt;=1.35,D87&lt;1.75,D87&gt;=0.75),4.95,IF(AND(G87&gt;=0.779,G87&lt;0.857,H87&lt;16.774,D87&gt;=1.75,D87&gt;=0.75),6,IF(AND(G87&lt;0.05,H87&gt;=6.089,A87&lt;5.45,A87&gt;=4.8,D87&lt;0.25,D87&lt;0.75),1.4,IF(AND(H87&lt;6.69,A87&gt;=5.3,H87&lt;10.688,D87&lt;1.35,D87&lt;1.75,D87&gt;=0.75),4.033,IF(AND(H87&gt;=6.69,A87&gt;=5.3,H87&lt;10.688,D87&lt;1.35,D87&lt;1.75,D87&gt;=0.75),3.733,IF(AND(B87&lt;2.5,H87&gt;=9.474,A87&gt;=5.3,D87&gt;=1.35,D87&lt;1.75,D87&gt;=0.75),4.5,IF(AND(D87&gt;=2.45,G87&lt;0.779,G87&lt;0.857,H87&lt;16.774,D87&gt;=1.75,D87&gt;=0.75),6,IF(AND(B87&gt;=3.75,G87&gt;=0.05,H87&gt;=6.089,A87&lt;5.45,A87&gt;=4.8,D87&lt;0.25,D87&lt;0.75),1.6,IF(AND(H87&lt;13.695,B87&gt;=2.5,H87&gt;=9.474,A87&gt;=5.3,D87&gt;=1.35,D87&lt;1.75,D87&gt;=0.75),4.567,IF(AND(G87&gt;=0.654,D87&lt;2.45,G87&lt;0.779,G87&lt;0.857,H87&lt;16.774,D87&gt;=1.75,D87&gt;=0.75),4.9,IF(AND(G87&gt;=0.73,B87&lt;3.75,G87&gt;=0.05,H87&gt;=6.089,A87&lt;5.45,A87&gt;=4.8,D87&lt;0.25,D87&lt;0.75),1.4,IF(AND(A87&lt;6.65,H87&gt;=13.695,B87&gt;=2.5,H87&gt;=9.474,A87&gt;=5.3,D87&gt;=1.35,D87&lt;1.75,D87&gt;=0.75),4.4,IF(AND(A87&gt;=6.65,H87&gt;=13.695,B87&gt;=2.5,H87&gt;=9.474,A87&gt;=5.3,D87&gt;=1.35,D87&lt;1.75,D87&gt;=0.75),4.84,IF(AND(B87&lt;2.75,G87&lt;0.654,D87&lt;2.45,G87&lt;0.779,G87&lt;0.857,H87&lt;16.774,D87&gt;=1.75,D87&gt;=0.75),5.2,IF(AND(H87&lt;9.524,G87&lt;0.73,B87&lt;3.75,G87&gt;=0.05,H87&gt;=6.089,A87&lt;5.45,A87&gt;=4.8,D87&lt;0.25,D87&lt;0.75),1.5,IF(AND(H87&gt;=9.524,G87&lt;0.73,B87&lt;3.75,G87&gt;=0.05,H87&gt;=6.089,A87&lt;5.45,A87&gt;=4.8,D87&lt;0.25,D87&lt;0.75),1.4,IF(AND(H87&gt;=13.644,B87&gt;=2.75,G87&lt;0.654,D87&lt;2.45,G87&lt;0.779,G87&lt;0.857,H87&lt;16.774,D87&gt;=1.75,D87&gt;=0.75),6.033,IF(AND(A87&gt;=6.85,H87&lt;13.644,B87&gt;=2.75,G87&lt;0.654,D87&lt;2.45,G87&lt;0.779,G87&lt;0.857,H87&lt;16.774,D87&gt;=1.75,D87&gt;=0.75),5.1,IF(AND(A87&gt;=6.75,A87&lt;6.85,H87&lt;13.644,B87&gt;=2.75,G87&lt;0.654,D87&lt;2.45,G87&lt;0.779,G87&lt;0.857,H87&lt;16.774,D87&gt;=1.75,D87&gt;=0.75),5.9,IF(AND(D87&gt;=2.35,A87&lt;6.75,A87&lt;6.85,H87&lt;13.644,B87&gt;=2.75,G87&lt;0.654,D87&lt;2.45,G87&lt;0.779,G87&lt;0.857,H87&lt;16.774,D87&gt;=1.75,D87&gt;=0.75),5.6,IF(AND(H87&lt;11.146,D87&lt;2.35,A87&lt;6.75,A87&lt;6.85,H87&lt;13.644,B87&gt;=2.75,G87&lt;0.654,D87&lt;2.45,G87&lt;0.779,G87&lt;0.857,H87&lt;16.774,D87&gt;=1.75,D87&gt;=0.75),5.4,IF(AND(H87&gt;=11.146,D87&lt;2.35,A87&lt;6.75,A87&lt;6.85,H87&lt;13.644,B87&gt;=2.75,G87&lt;0.654,D87&lt;2.45,G87&lt;0.779,G87&lt;0.857,H87&lt;16.774,D87&gt;=1.75,D87&gt;=0.75),5.6,"shouldnthappen"))))))))))))))))))))))))))))))))))))</f>
        <v>4.567</v>
      </c>
      <c r="AF87" s="1" t="n">
        <f aca="false">IF(AND(A87&lt;4.5,D87&lt;0.8),1.233,IF(AND(B87&lt;3.05,A87&gt;=4.5,D87&lt;0.8),1.4,IF(AND(D87&gt;=0.45,B87&gt;=3.05,A87&gt;=4.5,D87&lt;0.8),1.667,IF(AND(D87&lt;1.05,D87&lt;1.35,A87&lt;6.25,D87&gt;=0.8),3.633,IF(AND(H87&lt;13.935,A87&gt;=7.05,A87&gt;=6.25,D87&gt;=0.8),6,IF(AND(G87&gt;=0.948,D87&lt;0.45,B87&gt;=3.05,A87&gt;=4.5,D87&lt;0.8),1.7,IF(AND(G87&lt;0.652,D87&gt;=1.05,D87&lt;1.35,A87&lt;6.25,D87&gt;=0.8),4.16,IF(AND(D87&gt;=2.15,D87&gt;=1.75,D87&gt;=1.35,A87&lt;6.25,D87&gt;=0.8),5.4,IF(AND(G87&gt;=0.912,F87&lt;2.5,A87&lt;7.05,A87&gt;=6.25,D87&gt;=0.8),4.4,IF(AND(B87&gt;=3.25,F87&gt;=2.5,A87&lt;7.05,A87&gt;=6.25,D87&gt;=0.8),5.85,IF(AND(H87&lt;17.32,H87&gt;=13.935,A87&gt;=7.05,A87&gt;=6.25,D87&gt;=0.8),6.65,IF(AND(H87&gt;=17.32,H87&gt;=13.935,A87&gt;=7.05,A87&gt;=6.25,D87&gt;=0.8),6.4,IF(AND(H87&gt;=13.547,G87&lt;0.948,D87&lt;0.45,B87&gt;=3.05,A87&gt;=4.5,D87&lt;0.8),1.38,IF(AND(B87&gt;=2.75,G87&gt;=0.652,D87&gt;=1.05,D87&lt;1.35,A87&lt;6.25,D87&gt;=0.8),3.6,IF(AND(H87&lt;9.417,G87&lt;0.404,D87&lt;1.75,D87&gt;=1.35,A87&lt;6.25,D87&gt;=0.8),4.2,IF(AND(H87&gt;=9.417,G87&lt;0.404,D87&lt;1.75,D87&gt;=1.35,A87&lt;6.25,D87&gt;=0.8),4.5,IF(AND(G87&lt;0.464,G87&gt;=0.404,D87&lt;1.75,D87&gt;=1.35,A87&lt;6.25,D87&gt;=0.8),4.5,IF(AND(G87&gt;=0.464,G87&gt;=0.404,D87&lt;1.75,D87&gt;=1.35,A87&lt;6.25,D87&gt;=0.8),4.625,IF(AND(D87&lt;1.85,D87&lt;2.15,D87&gt;=1.75,D87&gt;=1.35,A87&lt;6.25,D87&gt;=0.8),4.9,IF(AND(D87&gt;=1.85,D87&lt;2.15,D87&gt;=1.75,D87&gt;=1.35,A87&lt;6.25,D87&gt;=0.8),5.05,IF(AND(G87&lt;0.332,G87&lt;0.912,F87&lt;2.5,A87&lt;7.05,A87&gt;=6.25,D87&gt;=0.8),4.467,IF(AND(G87&gt;=0.332,G87&lt;0.912,F87&lt;2.5,A87&lt;7.05,A87&gt;=6.25,D87&gt;=0.8),4.767,IF(AND(D87&lt;0.15,H87&lt;13.547,G87&lt;0.948,D87&lt;0.45,B87&gt;=3.05,A87&gt;=4.5,D87&lt;0.8),1.5,IF(AND(D87&lt;1.15,B87&lt;2.75,G87&gt;=0.652,D87&gt;=1.05,D87&lt;1.35,A87&lt;6.25,D87&gt;=0.8),3.9,IF(AND(D87&gt;=1.15,B87&lt;2.75,G87&gt;=0.652,D87&gt;=1.05,D87&lt;1.35,A87&lt;6.25,D87&gt;=0.8),4,IF(AND(D87&gt;=2.25,B87&lt;3.15,B87&lt;3.25,F87&gt;=2.5,A87&lt;7.05,A87&gt;=6.25,D87&gt;=0.8),5.14,IF(AND(G87&lt;0.621,B87&gt;=3.15,B87&lt;3.25,F87&gt;=2.5,A87&lt;7.05,A87&gt;=6.25,D87&gt;=0.8),5.75,IF(AND(G87&gt;=0.621,B87&gt;=3.15,B87&lt;3.25,F87&gt;=2.5,A87&lt;7.05,A87&gt;=6.25,D87&gt;=0.8),5.1,IF(AND(G87&gt;=0.862,D87&gt;=0.15,H87&lt;13.547,G87&lt;0.948,D87&lt;0.45,B87&gt;=3.05,A87&gt;=4.5,D87&lt;0.8),1.5,IF(AND(A87&lt;6.35,D87&lt;2.25,B87&lt;3.15,B87&lt;3.25,F87&gt;=2.5,A87&lt;7.05,A87&gt;=6.25,D87&gt;=0.8),5.267,IF(AND(A87&gt;=6.35,D87&lt;2.25,B87&lt;3.15,B87&lt;3.25,F87&gt;=2.5,A87&lt;7.05,A87&gt;=6.25,D87&gt;=0.8),5.42,IF(AND(A87&lt;5.1,G87&lt;0.862,D87&gt;=0.15,H87&lt;13.547,G87&lt;0.948,D87&lt;0.45,B87&gt;=3.05,A87&gt;=4.5,D87&lt;0.8),1.35,IF(AND(B87&lt;3.95,A87&gt;=5.1,G87&lt;0.862,D87&gt;=0.15,H87&lt;13.547,G87&lt;0.948,D87&lt;0.45,B87&gt;=3.05,A87&gt;=4.5,D87&lt;0.8),1.5,IF(AND(B87&gt;=3.95,A87&gt;=5.1,G87&lt;0.862,D87&gt;=0.15,H87&lt;13.547,G87&lt;0.948,D87&lt;0.45,B87&gt;=3.05,A87&gt;=4.5,D87&lt;0.8),1.467,"shouldnthappen"))))))))))))))))))))))))))))))))))</f>
        <v>4.5</v>
      </c>
      <c r="AG87" s="1" t="n">
        <f aca="false">IF(AND(H87&lt;5.748,A87&lt;4.85,D87&lt;0.75),1,IF(AND(B87&gt;=3.5,D87&gt;=1.75,D87&gt;=0.75),6.2,IF(AND(A87&gt;=4.65,H87&gt;=5.748,A87&lt;4.85,D87&lt;0.75),1.333,IF(AND(H87&lt;6.417,B87&lt;3.45,A87&gt;=4.85,D87&lt;0.75),1.7,IF(AND(A87&lt;5.05,B87&gt;=3.45,A87&gt;=4.85,D87&lt;0.75),1.4,IF(AND(A87&gt;=5.05,B87&gt;=3.45,A87&gt;=4.85,D87&lt;0.75),1.5,IF(AND(F87&gt;=2.5,H87&lt;13.641,D87&lt;1.75,D87&gt;=0.75),4.667,IF(AND(G87&lt;0.187,H87&gt;=13.641,D87&lt;1.75,D87&gt;=0.75),5,IF(AND(A87&gt;=7.1,B87&lt;3.5,D87&gt;=1.75,D87&gt;=0.75),6.575,IF(AND(G87&lt;0.161,A87&lt;4.65,H87&gt;=5.748,A87&lt;4.85,D87&lt;0.75),1.5,IF(AND(H87&lt;8.399,H87&gt;=6.417,B87&lt;3.45,A87&gt;=4.85,D87&lt;0.75),1.5,IF(AND(H87&gt;=8.399,H87&gt;=6.417,B87&lt;3.45,A87&gt;=4.85,D87&lt;0.75),1.625,IF(AND(G87&lt;0.086,F87&lt;2.5,H87&lt;13.641,D87&lt;1.75,D87&gt;=0.75),4.7,IF(AND(D87&lt;1.35,G87&gt;=0.187,H87&gt;=13.641,D87&lt;1.75,D87&gt;=0.75),4.2,IF(AND(G87&lt;0.422,G87&gt;=0.161,A87&lt;4.65,H87&gt;=5.748,A87&lt;4.85,D87&lt;0.75),1.4,IF(AND(G87&gt;=0.422,G87&gt;=0.161,A87&lt;4.65,H87&gt;=5.748,A87&lt;4.85,D87&lt;0.75),1.3,IF(AND(B87&lt;2.5,D87&gt;=1.35,G87&gt;=0.187,H87&gt;=13.641,D87&lt;1.75,D87&gt;=0.75),4.5,IF(AND(B87&lt;2.75,A87&lt;6,A87&lt;7.1,B87&lt;3.5,D87&gt;=1.75,D87&gt;=0.75),5.1,IF(AND(B87&gt;=2.75,A87&lt;6,A87&lt;7.1,B87&lt;3.5,D87&gt;=1.75,D87&gt;=0.75),5.02,IF(AND(A87&lt;5.15,A87&lt;5.9,G87&gt;=0.086,F87&lt;2.5,H87&lt;13.641,D87&lt;1.75,D87&gt;=0.75),3,IF(AND(G87&lt;0.644,A87&gt;=5.9,G87&gt;=0.086,F87&lt;2.5,H87&lt;13.641,D87&lt;1.75,D87&gt;=0.75),4.65,IF(AND(G87&gt;=0.644,A87&gt;=5.9,G87&gt;=0.086,F87&lt;2.5,H87&lt;13.641,D87&lt;1.75,D87&gt;=0.75),4.24,IF(AND(D87&lt;1.45,B87&gt;=2.5,D87&gt;=1.35,G87&gt;=0.187,H87&gt;=13.641,D87&lt;1.75,D87&gt;=0.75),4.68,IF(AND(D87&gt;=1.45,B87&gt;=2.5,D87&gt;=1.35,G87&gt;=0.187,H87&gt;=13.641,D87&lt;1.75,D87&gt;=0.75),4.833,IF(AND(H87&lt;13.18,D87&lt;2.05,A87&gt;=6,A87&lt;7.1,B87&lt;3.5,D87&gt;=1.75,D87&gt;=0.75),5.44,IF(AND(H87&gt;=13.18,D87&lt;2.05,A87&gt;=6,A87&lt;7.1,B87&lt;3.5,D87&gt;=1.75,D87&gt;=0.75),5.1,IF(AND(H87&lt;8.759,D87&gt;=2.05,A87&gt;=6,A87&lt;7.1,B87&lt;3.5,D87&gt;=1.75,D87&gt;=0.75),5.4,IF(AND(A87&gt;=5.75,A87&gt;=5.15,A87&lt;5.9,G87&gt;=0.086,F87&lt;2.5,H87&lt;13.641,D87&lt;1.75,D87&gt;=0.75),3.967,IF(AND(H87&lt;10.159,H87&gt;=8.759,D87&gt;=2.05,A87&gt;=6,A87&lt;7.1,B87&lt;3.5,D87&gt;=1.75,D87&gt;=0.75),5.925,IF(AND(D87&lt;1.2,A87&lt;5.75,A87&gt;=5.15,A87&lt;5.9,G87&gt;=0.086,F87&lt;2.5,H87&lt;13.641,D87&lt;1.75,D87&gt;=0.75),3.667,IF(AND(D87&lt;2.25,H87&gt;=10.159,H87&gt;=8.759,D87&gt;=2.05,A87&gt;=6,A87&lt;7.1,B87&lt;3.5,D87&gt;=1.75,D87&gt;=0.75),5.66,IF(AND(D87&gt;=2.25,H87&gt;=10.159,H87&gt;=8.759,D87&gt;=2.05,A87&gt;=6,A87&lt;7.1,B87&lt;3.5,D87&gt;=1.75,D87&gt;=0.75),5.34,IF(AND(D87&lt;1.35,D87&gt;=1.2,A87&lt;5.75,A87&gt;=5.15,A87&lt;5.9,G87&gt;=0.086,F87&lt;2.5,H87&lt;13.641,D87&lt;1.75,D87&gt;=0.75),4.025,IF(AND(D87&gt;=1.35,D87&gt;=1.2,A87&lt;5.75,A87&gt;=5.15,A87&lt;5.9,G87&gt;=0.086,F87&lt;2.5,H87&lt;13.641,D87&lt;1.75,D87&gt;=0.75),3.9,"shouldnthappen"))))))))))))))))))))))))))))))))))</f>
        <v>4.7</v>
      </c>
      <c r="AH87" s="1" t="n">
        <f aca="false">IF(AND(F87&lt;1.5,H87&lt;6.799,A87&lt;5.45),1.7,IF(AND(F87&gt;=1.5,H87&lt;6.799,A87&lt;5.45),4.1,IF(AND(D87&gt;=0.8,H87&gt;=6.799,A87&lt;5.45),3.9,IF(AND(H87&lt;7.564,F87&lt;2.5,A87&gt;=5.45),3.925,IF(AND(H87&gt;=16.284,F87&gt;=2.5,A87&gt;=5.45),6.5,IF(AND(A87&lt;4.35,D87&lt;0.8,H87&gt;=6.799,A87&lt;5.45),1.1,IF(AND(B87&lt;2.8,D87&lt;1.35,H87&gt;=7.564,F87&lt;2.5,A87&gt;=5.45),4.1,IF(AND(B87&gt;=2.8,D87&lt;1.35,H87&gt;=7.564,F87&lt;2.5,A87&gt;=5.45),4.267,IF(AND(B87&lt;2.75,D87&gt;=1.35,H87&gt;=7.564,F87&lt;2.5,A87&gt;=5.45),5,IF(AND(G87&gt;=0.078,G87&lt;0.26,H87&lt;16.284,F87&gt;=2.5,A87&gt;=5.45),6.06,IF(AND(G87&gt;=0.805,G87&gt;=0.26,H87&lt;16.284,F87&gt;=2.5,A87&gt;=5.45),5.02,IF(AND(H87&gt;=10.109,B87&gt;=3.45,A87&gt;=4.35,D87&lt;0.8,H87&gt;=6.799,A87&lt;5.45),1.55,IF(AND(D87&lt;2.25,G87&lt;0.078,G87&lt;0.26,H87&lt;16.284,F87&gt;=2.5,A87&gt;=5.45),5.6,IF(AND(D87&gt;=2.25,G87&lt;0.078,G87&lt;0.26,H87&lt;16.284,F87&gt;=2.5,A87&gt;=5.45),5.7,IF(AND(A87&lt;6.15,G87&lt;0.805,G87&gt;=0.26,H87&lt;16.284,F87&gt;=2.5,A87&gt;=5.45),4.967,IF(AND(A87&lt;4.65,H87&lt;12.227,B87&lt;3.45,A87&gt;=4.35,D87&lt;0.8,H87&gt;=6.799,A87&lt;5.45),1.333,IF(AND(A87&lt;4.85,H87&gt;=12.227,B87&lt;3.45,A87&gt;=4.35,D87&lt;0.8,H87&gt;=6.799,A87&lt;5.45),1.42,IF(AND(A87&gt;=4.85,H87&gt;=12.227,B87&lt;3.45,A87&gt;=4.35,D87&lt;0.8,H87&gt;=6.799,A87&lt;5.45),1.533,IF(AND(A87&lt;5.05,H87&lt;10.109,B87&gt;=3.45,A87&gt;=4.35,D87&lt;0.8,H87&gt;=6.799,A87&lt;5.45),1.4,IF(AND(A87&gt;=5.05,H87&lt;10.109,B87&gt;=3.45,A87&gt;=4.35,D87&lt;0.8,H87&gt;=6.799,A87&lt;5.45),1.5,IF(AND(G87&lt;0.14,H87&lt;13.531,B87&gt;=2.75,D87&gt;=1.35,H87&gt;=7.564,F87&lt;2.5,A87&gt;=5.45),4.7,IF(AND(G87&lt;0.187,H87&gt;=13.531,B87&gt;=2.75,D87&gt;=1.35,H87&gt;=7.564,F87&lt;2.5,A87&gt;=5.45),5,IF(AND(G87&gt;=0.187,H87&gt;=13.531,B87&gt;=2.75,D87&gt;=1.35,H87&gt;=7.564,F87&lt;2.5,A87&gt;=5.45),4.66,IF(AND(A87&lt;6.35,A87&gt;=6.15,G87&lt;0.805,G87&gt;=0.26,H87&lt;16.284,F87&gt;=2.5,A87&gt;=5.45),6,IF(AND(D87&lt;0.15,A87&gt;=4.65,H87&lt;12.227,B87&lt;3.45,A87&gt;=4.35,D87&lt;0.8,H87&gt;=6.799,A87&lt;5.45),1.5,IF(AND(H87&lt;10.723,G87&gt;=0.14,H87&lt;13.531,B87&gt;=2.75,D87&gt;=1.35,H87&gt;=7.564,F87&lt;2.5,A87&gt;=5.45),4.6,IF(AND(H87&gt;=10.723,G87&gt;=0.14,H87&lt;13.531,B87&gt;=2.75,D87&gt;=1.35,H87&gt;=7.564,F87&lt;2.5,A87&gt;=5.45),4.46,IF(AND(G87&lt;0.364,A87&gt;=6.35,A87&gt;=6.15,G87&lt;0.805,G87&gt;=0.26,H87&lt;16.284,F87&gt;=2.5,A87&gt;=5.45),5.28,IF(AND(A87&lt;5.1,D87&gt;=0.15,A87&gt;=4.65,H87&lt;12.227,B87&lt;3.45,A87&gt;=4.35,D87&lt;0.8,H87&gt;=6.799,A87&lt;5.45),1.36,IF(AND(A87&gt;=5.1,D87&gt;=0.15,A87&gt;=4.65,H87&lt;12.227,B87&lt;3.45,A87&gt;=4.35,D87&lt;0.8,H87&gt;=6.799,A87&lt;5.45),1.4,IF(AND(G87&gt;=0.6,G87&gt;=0.364,A87&gt;=6.35,A87&gt;=6.15,G87&lt;0.805,G87&gt;=0.26,H87&lt;16.284,F87&gt;=2.5,A87&gt;=5.45),5.1,IF(AND(A87&gt;=6.95,G87&lt;0.6,G87&gt;=0.364,A87&gt;=6.35,A87&gt;=6.15,G87&lt;0.805,G87&gt;=0.26,H87&lt;16.284,F87&gt;=2.5,A87&gt;=5.45),5.8,IF(AND(B87&lt;3.2,A87&lt;6.95,G87&lt;0.6,G87&gt;=0.364,A87&gt;=6.35,A87&gt;=6.15,G87&lt;0.805,G87&gt;=0.26,H87&lt;16.284,F87&gt;=2.5,A87&gt;=5.45),5.6,IF(AND(B87&gt;=3.2,A87&lt;6.95,G87&lt;0.6,G87&gt;=0.364,A87&gt;=6.35,A87&gt;=6.15,G87&lt;0.805,G87&gt;=0.26,H87&lt;16.284,F87&gt;=2.5,A87&gt;=5.45),5.7,"shouldnthappen"))))))))))))))))))))))))))))))))))</f>
        <v>3.9</v>
      </c>
      <c r="AI87" s="1" t="n">
        <f aca="false">IF(AND(B87&gt;=3.55,A87&lt;5.05,F87&lt;1.5),1,IF(AND(H87&gt;=13.436,A87&gt;=5.05,F87&lt;1.5),1.633,IF(AND(A87&lt;4.35,B87&lt;3.55,A87&lt;5.05,F87&lt;1.5),1.1,IF(AND(A87&lt;5.15,H87&lt;13.436,A87&gt;=5.05,F87&lt;1.5),1.6,IF(AND(G87&lt;0.837,D87&lt;1.2,B87&lt;2.65,F87&gt;=1.5),3.7,IF(AND(G87&gt;=0.837,D87&lt;1.2,B87&lt;2.65,F87&gt;=1.5),3,IF(AND(D87&lt;1.4,D87&gt;=1.2,B87&lt;2.65,F87&gt;=1.5),4.133,IF(AND(D87&gt;=1.4,D87&gt;=1.2,B87&lt;2.65,F87&gt;=1.5),4.633,IF(AND(G87&lt;0.302,A87&gt;=4.35,B87&lt;3.55,A87&lt;5.05,F87&lt;1.5),1.34,IF(AND(D87&gt;=0.3,A87&gt;=5.15,H87&lt;13.436,A87&gt;=5.05,F87&lt;1.5),1.5,IF(AND(G87&lt;0.233,G87&lt;0.265,D87&lt;1.55,B87&gt;=2.65,F87&gt;=1.5),4.56,IF(AND(G87&gt;=0.233,G87&lt;0.265,D87&lt;1.55,B87&gt;=2.65,F87&gt;=1.5),5.1,IF(AND(G87&lt;0.395,G87&gt;=0.265,D87&lt;1.55,B87&gt;=2.65,F87&gt;=1.5),4.025,IF(AND(H87&lt;13.935,A87&gt;=7.05,D87&gt;=1.55,B87&gt;=2.65,F87&gt;=1.5),6.12,IF(AND(H87&gt;=13.935,A87&gt;=7.05,D87&gt;=1.55,B87&gt;=2.65,F87&gt;=1.5),6.64,IF(AND(G87&gt;=0.858,G87&gt;=0.302,A87&gt;=4.35,B87&lt;3.55,A87&lt;5.05,F87&lt;1.5),1.3,IF(AND(H87&lt;6.543,D87&lt;0.3,A87&gt;=5.15,H87&lt;13.436,A87&gt;=5.05,F87&lt;1.5),1.4,IF(AND(H87&gt;=6.543,D87&lt;0.3,A87&gt;=5.15,H87&lt;13.436,A87&gt;=5.05,F87&lt;1.5),1.48,IF(AND(A87&lt;6.3,G87&gt;=0.395,G87&gt;=0.265,D87&lt;1.55,B87&gt;=2.65,F87&gt;=1.5),4.14,IF(AND(A87&gt;=6.3,G87&gt;=0.395,G87&gt;=0.265,D87&lt;1.55,B87&gt;=2.65,F87&gt;=1.5),4.767,IF(AND(G87&gt;=0.669,B87&lt;3.15,A87&lt;7.05,D87&gt;=1.55,B87&gt;=2.65,F87&gt;=1.5),5,IF(AND(H87&lt;9.459,G87&lt;0.858,G87&gt;=0.302,A87&gt;=4.35,B87&lt;3.55,A87&lt;5.05,F87&lt;1.5),1.4,IF(AND(H87&gt;=9.459,G87&lt;0.858,G87&gt;=0.302,A87&gt;=4.35,B87&lt;3.55,A87&lt;5.05,F87&lt;1.5),1.6,IF(AND(G87&gt;=0.433,G87&lt;0.669,B87&lt;3.15,A87&lt;7.05,D87&gt;=1.55,B87&gt;=2.65,F87&gt;=1.5),5.68,IF(AND(G87&lt;0.481,H87&lt;10.257,B87&gt;=3.15,A87&lt;7.05,D87&gt;=1.55,B87&gt;=2.65,F87&gt;=1.5),5.7,IF(AND(G87&gt;=0.481,H87&lt;10.257,B87&gt;=3.15,A87&lt;7.05,D87&gt;=1.55,B87&gt;=2.65,F87&gt;=1.5),5.9,IF(AND(D87&lt;2.15,H87&gt;=10.257,B87&gt;=3.15,A87&lt;7.05,D87&gt;=1.55,B87&gt;=2.65,F87&gt;=1.5),5.1,IF(AND(D87&gt;=2.15,H87&gt;=10.257,B87&gt;=3.15,A87&lt;7.05,D87&gt;=1.55,B87&gt;=2.65,F87&gt;=1.5),5.42,IF(AND(G87&lt;0.098,G87&lt;0.433,G87&lt;0.669,B87&lt;3.15,A87&lt;7.05,D87&gt;=1.55,B87&gt;=2.65,F87&gt;=1.5),5.567,IF(AND(D87&lt;1.8,G87&gt;=0.098,G87&lt;0.433,G87&lt;0.669,B87&lt;3.15,A87&lt;7.05,D87&gt;=1.55,B87&gt;=2.65,F87&gt;=1.5),5.033,IF(AND(G87&gt;=0.312,D87&gt;=1.8,G87&gt;=0.098,G87&lt;0.433,G87&lt;0.669,B87&lt;3.15,A87&lt;7.05,D87&gt;=1.55,B87&gt;=2.65,F87&gt;=1.5),5.4,IF(AND(H87&lt;9.002,G87&lt;0.312,D87&gt;=1.8,G87&gt;=0.098,G87&lt;0.433,G87&lt;0.669,B87&lt;3.15,A87&lt;7.05,D87&gt;=1.55,B87&gt;=2.65,F87&gt;=1.5),5.1,IF(AND(H87&gt;=9.002,G87&lt;0.312,D87&gt;=1.8,G87&gt;=0.098,G87&lt;0.433,G87&lt;0.669,B87&lt;3.15,A87&lt;7.05,D87&gt;=1.55,B87&gt;=2.65,F87&gt;=1.5),5.26,"shouldnthappen")))))))))))))))))))))))))))))))))</f>
        <v>4.56</v>
      </c>
      <c r="AJ87" s="1" t="n">
        <f aca="false">IF(AND(A87&gt;=5.25,D87&gt;=0.35,D87&lt;0.8),1.433,IF(AND(F87&gt;=2.5,H87&lt;6.927,D87&gt;=0.8),5.1,IF(AND(H87&lt;5.85,B87&lt;3.65,D87&lt;0.35,D87&lt;0.8),1,IF(AND(A87&lt;5.55,B87&gt;=3.65,D87&lt;0.35,D87&lt;0.8),1.5,IF(AND(A87&gt;=5.55,B87&gt;=3.65,D87&lt;0.35,D87&lt;0.8),1.7,IF(AND(H87&lt;7.949,A87&lt;5.25,D87&gt;=0.35,D87&lt;0.8),1.9,IF(AND(H87&gt;=7.949,A87&lt;5.25,D87&gt;=0.35,D87&lt;0.8),1.54,IF(AND(A87&lt;5.55,F87&lt;2.5,H87&lt;6.927,D87&gt;=0.8),3.98,IF(AND(A87&gt;=5.55,F87&lt;2.5,H87&lt;6.927,D87&gt;=0.8),4.1,IF(AND(A87&gt;=7.25,D87&gt;=1.55,H87&gt;=6.927,D87&gt;=0.8),6.65,IF(AND(A87&lt;5.75,D87&lt;1.2,D87&lt;1.55,H87&gt;=6.927,D87&gt;=0.8),3.62,IF(AND(A87&gt;=5.75,D87&lt;1.2,D87&lt;1.55,H87&gt;=6.927,D87&gt;=0.8),4.1,IF(AND(G87&lt;0.175,A87&lt;4.8,H87&gt;=5.85,B87&lt;3.65,D87&lt;0.35,D87&lt;0.8),1.5,IF(AND(G87&gt;=0.175,A87&lt;4.8,H87&gt;=5.85,B87&lt;3.65,D87&lt;0.35,D87&lt;0.8),1.3,IF(AND(A87&gt;=5.05,A87&gt;=4.8,H87&gt;=5.85,B87&lt;3.65,D87&lt;0.35,D87&lt;0.8),1.5,IF(AND(G87&gt;=0.735,A87&lt;6.25,D87&gt;=1.2,D87&lt;1.55,H87&gt;=6.927,D87&gt;=0.8),4,IF(AND(H87&lt;10.464,A87&lt;6.2,A87&lt;7.25,D87&gt;=1.55,H87&gt;=6.927,D87&gt;=0.8),5.1,IF(AND(H87&gt;=10.464,A87&lt;6.2,A87&lt;7.25,D87&gt;=1.55,H87&gt;=6.927,D87&gt;=0.8),4.9,IF(AND(G87&lt;0.418,A87&lt;5.05,A87&gt;=4.8,H87&gt;=5.85,B87&lt;3.65,D87&lt;0.35,D87&lt;0.8),1.48,IF(AND(G87&gt;=0.418,A87&lt;5.05,A87&gt;=4.8,H87&gt;=5.85,B87&lt;3.65,D87&lt;0.35,D87&lt;0.8),1.3,IF(AND(B87&lt;2.75,G87&lt;0.735,A87&lt;6.25,D87&gt;=1.2,D87&lt;1.55,H87&gt;=6.927,D87&gt;=0.8),4.35,IF(AND(H87&lt;15.422,D87&lt;1.45,A87&gt;=6.25,D87&gt;=1.2,D87&lt;1.55,H87&gt;=6.927,D87&gt;=0.8),4.375,IF(AND(H87&gt;=15.422,D87&lt;1.45,A87&gt;=6.25,D87&gt;=1.2,D87&lt;1.55,H87&gt;=6.927,D87&gt;=0.8),4.7,IF(AND(A87&lt;6.4,D87&gt;=1.45,A87&gt;=6.25,D87&gt;=1.2,D87&lt;1.55,H87&gt;=6.927,D87&gt;=0.8),5.1,IF(AND(G87&gt;=0.576,D87&lt;2.15,A87&gt;=6.2,A87&lt;7.25,D87&gt;=1.55,H87&gt;=6.927,D87&gt;=0.8),5.1,IF(AND(G87&lt;0.537,D87&gt;=2.15,A87&gt;=6.2,A87&lt;7.25,D87&gt;=1.55,H87&gt;=6.927,D87&gt;=0.8),5.533,IF(AND(G87&gt;=0.537,D87&gt;=2.15,A87&gt;=6.2,A87&lt;7.25,D87&gt;=1.55,H87&gt;=6.927,D87&gt;=0.8),5.9,IF(AND(D87&lt;1.45,B87&gt;=2.75,G87&lt;0.735,A87&lt;6.25,D87&gt;=1.2,D87&lt;1.55,H87&gt;=6.927,D87&gt;=0.8),4.6,IF(AND(D87&gt;=1.45,B87&gt;=2.75,G87&lt;0.735,A87&lt;6.25,D87&gt;=1.2,D87&lt;1.55,H87&gt;=6.927,D87&gt;=0.8),4.5,IF(AND(H87&lt;12.582,A87&gt;=6.4,D87&gt;=1.45,A87&gt;=6.25,D87&gt;=1.2,D87&lt;1.55,H87&gt;=6.927,D87&gt;=0.8),4.66,IF(AND(H87&gt;=12.582,A87&gt;=6.4,D87&gt;=1.45,A87&gt;=6.25,D87&gt;=1.2,D87&lt;1.55,H87&gt;=6.927,D87&gt;=0.8),4.9,IF(AND(B87&lt;2.75,G87&lt;0.576,D87&lt;2.15,A87&gt;=6.2,A87&lt;7.25,D87&gt;=1.55,H87&gt;=6.927,D87&gt;=0.8),5.3,IF(AND(G87&gt;=0.395,B87&gt;=2.75,G87&lt;0.576,D87&lt;2.15,A87&gt;=6.2,A87&lt;7.25,D87&gt;=1.55,H87&gt;=6.927,D87&gt;=0.8),5.6,IF(AND(D87&gt;=1.9,G87&lt;0.395,B87&gt;=2.75,G87&lt;0.576,D87&lt;2.15,A87&gt;=6.2,A87&lt;7.25,D87&gt;=1.55,H87&gt;=6.927,D87&gt;=0.8),5.333,IF(AND(B87&lt;2.95,D87&lt;1.9,G87&lt;0.395,B87&gt;=2.75,G87&lt;0.576,D87&lt;2.15,A87&gt;=6.2,A87&lt;7.25,D87&gt;=1.55,H87&gt;=6.927,D87&gt;=0.8),5.6,IF(AND(B87&gt;=2.95,D87&lt;1.9,G87&lt;0.395,B87&gt;=2.75,G87&lt;0.576,D87&lt;2.15,A87&gt;=6.2,A87&lt;7.25,D87&gt;=1.55,H87&gt;=6.927,D87&gt;=0.8),5.5,"shouldnthappen"))))))))))))))))))))))))))))))))))))</f>
        <v>4.5</v>
      </c>
      <c r="AK87" s="1" t="n">
        <f aca="false">IF(AND(H87&lt;5.85,B87&lt;3.65,F87&lt;1.5),1,IF(AND(B87&gt;=3.95,B87&gt;=3.65,F87&lt;1.5),1.433,IF(AND(A87&lt;5.15,F87&lt;2.5,F87&gt;=1.5),3.075,IF(AND(D87&gt;=0.35,H87&gt;=5.85,B87&lt;3.65,F87&lt;1.5),1.5,IF(AND(G87&lt;0.168,B87&lt;3.95,B87&gt;=3.65,F87&lt;1.5),1.7,IF(AND(H87&lt;5.767,A87&lt;7.25,F87&gt;=2.5,F87&gt;=1.5),4.5,IF(AND(D87&lt;1.9,A87&gt;=7.25,F87&gt;=2.5,F87&gt;=1.5),6.3,IF(AND(D87&gt;=1.9,A87&gt;=7.25,F87&gt;=2.5,F87&gt;=1.5),6.575,IF(AND(B87&lt;3.75,G87&gt;=0.168,B87&lt;3.95,B87&gt;=3.65,F87&lt;1.5),1.5,IF(AND(B87&gt;=3.75,G87&gt;=0.168,B87&lt;3.95,B87&gt;=3.65,F87&lt;1.5),1.6,IF(AND(D87&gt;=1.35,A87&lt;6.15,A87&gt;=5.15,F87&lt;2.5,F87&gt;=1.5),4.42,IF(AND(D87&lt;1.4,A87&gt;=6.15,A87&gt;=5.15,F87&lt;2.5,F87&gt;=1.5),4.5,IF(AND(D87&gt;=1.4,A87&gt;=6.15,A87&gt;=5.15,F87&lt;2.5,F87&gt;=1.5),4.675,IF(AND(D87&lt;0.15,H87&lt;11.218,D87&lt;0.35,H87&gt;=5.85,B87&lt;3.65,F87&lt;1.5),1.5,IF(AND(D87&lt;0.15,H87&gt;=11.218,D87&lt;0.35,H87&gt;=5.85,B87&lt;3.65,F87&lt;1.5),1.1,IF(AND(B87&lt;2.7,D87&lt;1.35,A87&lt;6.15,A87&gt;=5.15,F87&lt;2.5,F87&gt;=1.5),3.82,IF(AND(A87&lt;6.15,G87&gt;=0.755,H87&gt;=5.767,A87&lt;7.25,F87&gt;=2.5,F87&gt;=1.5),4.98,IF(AND(A87&gt;=6.15,G87&gt;=0.755,H87&gt;=5.767,A87&lt;7.25,F87&gt;=2.5,F87&gt;=1.5),5.3,IF(AND(B87&lt;3.4,D87&gt;=0.15,H87&lt;11.218,D87&lt;0.35,H87&gt;=5.85,B87&lt;3.65,F87&lt;1.5),1.4,IF(AND(B87&gt;=3.4,D87&gt;=0.15,H87&lt;11.218,D87&lt;0.35,H87&gt;=5.85,B87&lt;3.65,F87&lt;1.5),1.3,IF(AND(H87&lt;11.731,D87&gt;=0.15,H87&gt;=11.218,D87&lt;0.35,H87&gt;=5.85,B87&lt;3.65,F87&lt;1.5),1.2,IF(AND(H87&lt;9.053,B87&gt;=2.7,D87&lt;1.35,A87&lt;6.15,A87&gt;=5.15,F87&lt;2.5,F87&gt;=1.5),3.85,IF(AND(D87&gt;=2.1,B87&lt;2.85,G87&lt;0.755,H87&gt;=5.767,A87&lt;7.25,F87&gt;=2.5,F87&gt;=1.5),5.6,IF(AND(D87&gt;=2.45,B87&gt;=2.85,G87&lt;0.755,H87&gt;=5.767,A87&lt;7.25,F87&gt;=2.5,F87&gt;=1.5),5.8,IF(AND(B87&gt;=3.45,H87&gt;=11.731,D87&gt;=0.15,H87&gt;=11.218,D87&lt;0.35,H87&gt;=5.85,B87&lt;3.65,F87&lt;1.5),1.3,IF(AND(A87&lt;5.9,H87&gt;=9.053,B87&gt;=2.7,D87&lt;1.35,A87&lt;6.15,A87&gt;=5.15,F87&lt;2.5,F87&gt;=1.5),4.3,IF(AND(A87&gt;=5.9,H87&gt;=9.053,B87&gt;=2.7,D87&lt;1.35,A87&lt;6.15,A87&gt;=5.15,F87&lt;2.5,F87&gt;=1.5),4,IF(AND(G87&gt;=0.519,D87&lt;2.1,B87&lt;2.85,G87&lt;0.755,H87&gt;=5.767,A87&lt;7.25,F87&gt;=2.5,F87&gt;=1.5),4.9,IF(AND(A87&gt;=7.05,D87&lt;2.45,B87&gt;=2.85,G87&lt;0.755,H87&gt;=5.767,A87&lt;7.25,F87&gt;=2.5,F87&gt;=1.5),5.8,IF(AND(H87&lt;14.396,B87&lt;3.45,H87&gt;=11.731,D87&gt;=0.15,H87&gt;=11.218,D87&lt;0.35,H87&gt;=5.85,B87&lt;3.65,F87&lt;1.5),1.44,IF(AND(H87&gt;=14.396,B87&lt;3.45,H87&gt;=11.731,D87&gt;=0.15,H87&gt;=11.218,D87&lt;0.35,H87&gt;=5.85,B87&lt;3.65,F87&lt;1.5),1.3,IF(AND(G87&lt;0.282,G87&lt;0.519,D87&lt;2.1,B87&lt;2.85,G87&lt;0.755,H87&gt;=5.767,A87&lt;7.25,F87&gt;=2.5,F87&gt;=1.5),5.1,IF(AND(G87&gt;=0.282,G87&lt;0.519,D87&lt;2.1,B87&lt;2.85,G87&lt;0.755,H87&gt;=5.767,A87&lt;7.25,F87&gt;=2.5,F87&gt;=1.5),5.3,IF(AND(A87&lt;6.4,D87&lt;1.9,A87&lt;7.05,D87&lt;2.45,B87&gt;=2.85,G87&lt;0.755,H87&gt;=5.767,A87&lt;7.25,F87&gt;=2.5,F87&gt;=1.5),5.6,IF(AND(A87&gt;=6.4,D87&lt;1.9,A87&lt;7.05,D87&lt;2.45,B87&gt;=2.85,G87&lt;0.755,H87&gt;=5.767,A87&lt;7.25,F87&gt;=2.5,F87&gt;=1.5),5.5,IF(AND(H87&lt;8.884,D87&gt;=1.9,A87&lt;7.05,D87&lt;2.45,B87&gt;=2.85,G87&lt;0.755,H87&gt;=5.767,A87&lt;7.25,F87&gt;=2.5,F87&gt;=1.5),5.3,IF(AND(H87&gt;=8.884,D87&gt;=1.9,A87&lt;7.05,D87&lt;2.45,B87&gt;=2.85,G87&lt;0.755,H87&gt;=5.767,A87&lt;7.25,F87&gt;=2.5,F87&gt;=1.5),5.52,"shouldnthappen")))))))))))))))))))))))))))))))))))))</f>
        <v>4.42</v>
      </c>
      <c r="AL87" s="1" t="n">
        <f aca="false">IF(AND(H87&lt;5.85,A87&lt;5.05,D87&lt;0.8),1,IF(AND(B87&lt;3.35,A87&gt;=5.05,D87&lt;0.8),1.7,IF(AND(D87&gt;=2.45,F87&gt;=2.5,D87&gt;=0.8),6.05,IF(AND(H87&gt;=11.218,H87&gt;=5.85,A87&lt;5.05,D87&lt;0.8),1.28,IF(AND(G87&gt;=0.948,B87&gt;=3.35,A87&gt;=5.05,D87&lt;0.8),1.7,IF(AND(G87&gt;=0.423,H87&lt;11.218,H87&gt;=5.85,A87&lt;5.05,D87&lt;0.8),1.3,IF(AND(B87&lt;3.6,G87&lt;0.948,B87&gt;=3.35,A87&gt;=5.05,D87&lt;0.8),1.4,IF(AND(H87&lt;10.258,D87&lt;1.15,A87&lt;5.9,F87&lt;2.5,D87&gt;=0.8),3.36,IF(AND(H87&gt;=10.258,D87&lt;1.15,A87&lt;5.9,F87&lt;2.5,D87&gt;=0.8),3.9,IF(AND(A87&lt;5.3,D87&gt;=1.15,A87&lt;5.9,F87&lt;2.5,D87&gt;=0.8),3.9,IF(AND(D87&lt;1.55,B87&lt;2.75,A87&gt;=5.9,F87&lt;2.5,D87&gt;=0.8),4.64,IF(AND(D87&gt;=1.55,B87&lt;2.75,A87&gt;=5.9,F87&lt;2.5,D87&gt;=0.8),5.1,IF(AND(D87&gt;=1.6,B87&gt;=2.75,A87&gt;=5.9,F87&lt;2.5,D87&gt;=0.8),5,IF(AND(H87&lt;5.767,H87&lt;8.598,D87&lt;2.45,F87&gt;=2.5,D87&gt;=0.8),4.5,IF(AND(A87&lt;6.25,H87&gt;=8.598,D87&lt;2.45,F87&gt;=2.5,D87&gt;=0.8),5.02,IF(AND(B87&lt;3.55,G87&lt;0.423,H87&lt;11.218,H87&gt;=5.85,A87&lt;5.05,D87&lt;0.8),1.525,IF(AND(B87&gt;=3.55,G87&lt;0.423,H87&lt;11.218,H87&gt;=5.85,A87&lt;5.05,D87&lt;0.8),1.4,IF(AND(H87&gt;=13.932,B87&gt;=3.6,G87&lt;0.948,B87&gt;=3.35,A87&gt;=5.05,D87&lt;0.8),1.65,IF(AND(G87&gt;=0.652,A87&gt;=5.3,D87&gt;=1.15,A87&lt;5.9,F87&lt;2.5,D87&gt;=0.8),3.8,IF(AND(D87&lt;1.35,D87&lt;1.6,B87&gt;=2.75,A87&gt;=5.9,F87&lt;2.5,D87&gt;=0.8),4.42,IF(AND(H87&lt;6.656,H87&gt;=5.767,H87&lt;8.598,D87&lt;2.45,F87&gt;=2.5,D87&gt;=0.8),5.033,IF(AND(H87&gt;=6.656,H87&gt;=5.767,H87&lt;8.598,D87&lt;2.45,F87&gt;=2.5,D87&gt;=0.8),5.1,IF(AND(G87&gt;=0.885,A87&gt;=6.25,H87&gt;=8.598,D87&lt;2.45,F87&gt;=2.5,D87&gt;=0.8),5.2,IF(AND(H87&lt;6.926,H87&lt;13.932,B87&gt;=3.6,G87&lt;0.948,B87&gt;=3.35,A87&gt;=5.05,D87&lt;0.8),1.433,IF(AND(H87&gt;=6.926,H87&lt;13.932,B87&gt;=3.6,G87&lt;0.948,B87&gt;=3.35,A87&gt;=5.05,D87&lt;0.8),1.5,IF(AND(A87&lt;5.65,G87&lt;0.652,A87&gt;=5.3,D87&gt;=1.15,A87&lt;5.9,F87&lt;2.5,D87&gt;=0.8),4.36,IF(AND(A87&gt;=5.65,G87&lt;0.652,A87&gt;=5.3,D87&gt;=1.15,A87&lt;5.9,F87&lt;2.5,D87&gt;=0.8),4.2,IF(AND(H87&gt;=13.561,D87&gt;=1.35,D87&lt;1.6,B87&gt;=2.75,A87&gt;=5.9,F87&lt;2.5,D87&gt;=0.8),4.767,IF(AND(H87&lt;9.091,G87&lt;0.885,A87&gt;=6.25,H87&gt;=8.598,D87&lt;2.45,F87&gt;=2.5,D87&gt;=0.8),6.3,IF(AND(H87&gt;=12.206,H87&lt;13.561,D87&gt;=1.35,D87&lt;1.6,B87&gt;=2.75,A87&gt;=5.9,F87&lt;2.5,D87&gt;=0.8),4.4,IF(AND(D87&gt;=2.25,H87&gt;=9.091,G87&lt;0.885,A87&gt;=6.25,H87&gt;=8.598,D87&lt;2.45,F87&gt;=2.5,D87&gt;=0.8),5.9,IF(AND(B87&lt;3.05,H87&lt;12.206,H87&lt;13.561,D87&gt;=1.35,D87&lt;1.6,B87&gt;=2.75,A87&gt;=5.9,F87&lt;2.5,D87&gt;=0.8),4.6,IF(AND(B87&gt;=3.05,H87&lt;12.206,H87&lt;13.561,D87&gt;=1.35,D87&lt;1.6,B87&gt;=2.75,A87&gt;=5.9,F87&lt;2.5,D87&gt;=0.8),4.7,IF(AND(G87&gt;=0.596,D87&lt;2.25,H87&gt;=9.091,G87&lt;0.885,A87&gt;=6.25,H87&gt;=8.598,D87&lt;2.45,F87&gt;=2.5,D87&gt;=0.8),5.1,IF(AND(G87&gt;=0.379,G87&lt;0.596,D87&lt;2.25,H87&gt;=9.091,G87&lt;0.885,A87&gt;=6.25,H87&gt;=8.598,D87&lt;2.45,F87&gt;=2.5,D87&gt;=0.8),5.767,IF(AND(D87&lt;2.15,G87&lt;0.379,G87&lt;0.596,D87&lt;2.25,H87&gt;=9.091,G87&lt;0.885,A87&gt;=6.25,H87&gt;=8.598,D87&lt;2.45,F87&gt;=2.5,D87&gt;=0.8),5.4,IF(AND(D87&gt;=2.15,G87&lt;0.379,G87&lt;0.596,D87&lt;2.25,H87&gt;=9.091,G87&lt;0.885,A87&gt;=6.25,H87&gt;=8.598,D87&lt;2.45,F87&gt;=2.5,D87&gt;=0.8),5.6,"shouldnthappen")))))))))))))))))))))))))))))))))))))</f>
        <v>4.36</v>
      </c>
      <c r="AM87" s="1" t="n">
        <f aca="false">IF(AND(H87&lt;5.245,D87&lt;0.8),1,IF(AND(A87&lt;4.5,H87&gt;=5.245,D87&lt;0.8),1.35,IF(AND(D87&gt;=0.5,A87&gt;=4.5,H87&gt;=5.245,D87&lt;0.8),1.6,IF(AND(H87&lt;7.25,B87&lt;2.6,A87&lt;6.15,D87&gt;=0.8),4.375,IF(AND(H87&gt;=7.25,B87&lt;2.6,A87&lt;6.15,D87&gt;=0.8),3.075,IF(AND(H87&lt;13.935,A87&gt;=7.05,A87&gt;=6.15,D87&gt;=0.8),6.067,IF(AND(H87&gt;=13.935,A87&gt;=7.05,A87&gt;=6.15,D87&gt;=0.8),6.525,IF(AND(G87&gt;=0.948,D87&lt;0.5,A87&gt;=4.5,H87&gt;=5.245,D87&lt;0.8),1.7,IF(AND(G87&lt;0.568,D87&gt;=1.55,B87&gt;=2.6,A87&lt;6.15,D87&gt;=0.8),5.1,IF(AND(G87&gt;=0.568,D87&gt;=1.55,B87&gt;=2.6,A87&lt;6.15,D87&gt;=0.8),5,IF(AND(A87&gt;=6.6,B87&gt;=3.15,A87&lt;7.05,A87&gt;=6.15,D87&gt;=0.8),5.78,IF(AND(G87&lt;0.165,G87&lt;0.273,D87&lt;1.55,B87&gt;=2.6,A87&lt;6.15,D87&gt;=0.8),4.1,IF(AND(G87&gt;=0.165,G87&lt;0.273,D87&lt;1.55,B87&gt;=2.6,A87&lt;6.15,D87&gt;=0.8),4.5,IF(AND(D87&lt;1.35,G87&gt;=0.273,D87&lt;1.55,B87&gt;=2.6,A87&lt;6.15,D87&gt;=0.8),4.08,IF(AND(D87&gt;=1.35,G87&gt;=0.273,D87&lt;1.55,B87&gt;=2.6,A87&lt;6.15,D87&gt;=0.8),4.4,IF(AND(D87&lt;1.45,F87&lt;2.5,B87&lt;3.15,A87&lt;7.05,A87&gt;=6.15,D87&gt;=0.8),4.38,IF(AND(D87&gt;=1.45,F87&lt;2.5,B87&lt;3.15,A87&lt;7.05,A87&gt;=6.15,D87&gt;=0.8),4.75,IF(AND(D87&gt;=2.25,F87&gt;=2.5,B87&lt;3.15,A87&lt;7.05,A87&gt;=6.15,D87&gt;=0.8),5.16,IF(AND(H87&lt;11.488,A87&lt;6.6,B87&gt;=3.15,A87&lt;7.05,A87&gt;=6.15,D87&gt;=0.8),6,IF(AND(H87&gt;=14.396,D87&lt;0.25,G87&lt;0.948,D87&lt;0.5,A87&gt;=4.5,H87&gt;=5.245,D87&lt;0.8),1.3,IF(AND(A87&gt;=5.55,D87&gt;=0.25,G87&lt;0.948,D87&lt;0.5,A87&gt;=4.5,H87&gt;=5.245,D87&lt;0.8),1.7,IF(AND(D87&lt;1.85,D87&lt;2.25,F87&gt;=2.5,B87&lt;3.15,A87&lt;7.05,A87&gt;=6.15,D87&gt;=0.8),5.6,IF(AND(G87&lt;0.669,H87&gt;=11.488,A87&lt;6.6,B87&gt;=3.15,A87&lt;7.05,A87&gt;=6.15,D87&gt;=0.8),4.7,IF(AND(G87&gt;=0.669,H87&gt;=11.488,A87&lt;6.6,B87&gt;=3.15,A87&lt;7.05,A87&gt;=6.15,D87&gt;=0.8),5.22,IF(AND(H87&lt;6.543,H87&lt;14.396,D87&lt;0.25,G87&lt;0.948,D87&lt;0.5,A87&gt;=4.5,H87&gt;=5.245,D87&lt;0.8),1.4,IF(AND(A87&lt;4.95,A87&lt;5.55,D87&gt;=0.25,G87&lt;0.948,D87&lt;0.5,A87&gt;=4.5,H87&gt;=5.245,D87&lt;0.8),1.4,IF(AND(A87&gt;=4.95,A87&lt;5.55,D87&gt;=0.25,G87&lt;0.948,D87&lt;0.5,A87&gt;=4.5,H87&gt;=5.245,D87&lt;0.8),1.48,IF(AND(H87&lt;10.667,D87&gt;=1.85,D87&lt;2.25,F87&gt;=2.5,B87&lt;3.15,A87&lt;7.05,A87&gt;=6.15,D87&gt;=0.8),5.25,IF(AND(H87&gt;=10.667,D87&gt;=1.85,D87&lt;2.25,F87&gt;=2.5,B87&lt;3.15,A87&lt;7.05,A87&gt;=6.15,D87&gt;=0.8),5.55,IF(AND(G87&lt;0.063,H87&gt;=6.543,H87&lt;14.396,D87&lt;0.25,G87&lt;0.948,D87&lt;0.5,A87&gt;=4.5,H87&gt;=5.245,D87&lt;0.8),1.4,IF(AND(H87&lt;9.212,G87&gt;=0.063,H87&gt;=6.543,H87&lt;14.396,D87&lt;0.25,G87&lt;0.948,D87&lt;0.5,A87&gt;=4.5,H87&gt;=5.245,D87&lt;0.8),1.475,IF(AND(H87&gt;=9.212,G87&gt;=0.063,H87&gt;=6.543,H87&lt;14.396,D87&lt;0.25,G87&lt;0.948,D87&lt;0.5,A87&gt;=4.5,H87&gt;=5.245,D87&lt;0.8),1.5,"shouldnthappen"))))))))))))))))))))))))))))))))</f>
        <v>4.1</v>
      </c>
      <c r="AN87" s="1" t="n">
        <f aca="false">IF(AND(D87&lt;0.7,A87&gt;=5.55),1.633,IF(AND(G87&lt;0.38,B87&lt;2.8,A87&lt;5.55),4.3,IF(AND(G87&gt;=0.38,B87&lt;2.8,A87&lt;5.55),3.325,IF(AND(D87&gt;=0.35,B87&gt;=2.8,A87&lt;5.55),1.6,IF(AND(B87&gt;=3.4,A87&lt;4.8,D87&lt;0.35,B87&gt;=2.8,A87&lt;5.55),1,IF(AND(H87&gt;=11.789,A87&lt;5.9,D87&lt;1.55,D87&gt;=0.7,A87&gt;=5.55),4.325,IF(AND(F87&gt;=2.5,A87&gt;=5.9,D87&lt;1.55,D87&gt;=0.7,A87&gt;=5.55),5.05,IF(AND(D87&lt;1.9,A87&gt;=7.25,D87&gt;=1.55,D87&gt;=0.7,A87&gt;=5.55),6.3,IF(AND(D87&gt;=1.9,A87&gt;=7.25,D87&gt;=1.55,D87&gt;=0.7,A87&gt;=5.55),6.4,IF(AND(A87&lt;4.35,B87&lt;3.4,A87&lt;4.8,D87&lt;0.35,B87&gt;=2.8,A87&lt;5.55),1.1,IF(AND(G87&gt;=0.934,B87&lt;3.45,A87&gt;=4.8,D87&lt;0.35,B87&gt;=2.8,A87&lt;5.55),1.7,IF(AND(H87&gt;=14.877,B87&gt;=3.45,A87&gt;=4.8,D87&lt;0.35,B87&gt;=2.8,A87&lt;5.55),1.3,IF(AND(B87&lt;2.6,H87&lt;11.789,A87&lt;5.9,D87&lt;1.55,D87&gt;=0.7,A87&gt;=5.55),3.9,IF(AND(B87&gt;=2.6,H87&lt;11.789,A87&lt;5.9,D87&lt;1.55,D87&gt;=0.7,A87&gt;=5.55),4.26,IF(AND(A87&lt;6.6,F87&lt;2.5,A87&gt;=5.9,D87&lt;1.55,D87&gt;=0.7,A87&gt;=5.55),4.625,IF(AND(A87&gt;=6.6,F87&lt;2.5,A87&gt;=5.9,D87&lt;1.55,D87&gt;=0.7,A87&gt;=5.55),4.475,IF(AND(B87&lt;2.6,D87&lt;2.05,A87&lt;7.25,D87&gt;=1.55,D87&gt;=0.7,A87&gt;=5.55),5.8,IF(AND(G87&gt;=0.743,D87&gt;=2.05,A87&lt;7.25,D87&gt;=1.55,D87&gt;=0.7,A87&gt;=5.55),5.1,IF(AND(G87&lt;0.422,A87&gt;=4.35,B87&lt;3.4,A87&lt;4.8,D87&lt;0.35,B87&gt;=2.8,A87&lt;5.55),1.367,IF(AND(G87&gt;=0.422,A87&gt;=4.35,B87&lt;3.4,A87&lt;4.8,D87&lt;0.35,B87&gt;=2.8,A87&lt;5.55),1.3,IF(AND(A87&lt;5.05,G87&lt;0.934,B87&lt;3.45,A87&gt;=4.8,D87&lt;0.35,B87&gt;=2.8,A87&lt;5.55),1.525,IF(AND(A87&gt;=5.05,G87&lt;0.934,B87&lt;3.45,A87&gt;=4.8,D87&lt;0.35,B87&gt;=2.8,A87&lt;5.55),1.5,IF(AND(G87&gt;=0.585,H87&lt;14.877,B87&gt;=3.45,A87&gt;=4.8,D87&lt;0.35,B87&gt;=2.8,A87&lt;5.55),1.54,IF(AND(G87&gt;=0.537,G87&lt;0.743,D87&gt;=2.05,A87&lt;7.25,D87&gt;=1.55,D87&gt;=0.7,A87&gt;=5.55),5.833,IF(AND(D87&gt;=0.25,G87&lt;0.585,H87&lt;14.877,B87&gt;=3.45,A87&gt;=4.8,D87&lt;0.35,B87&gt;=2.8,A87&lt;5.55),1.367,IF(AND(D87&lt;1.75,H87&lt;13.795,B87&gt;=2.6,D87&lt;2.05,A87&lt;7.25,D87&gt;=1.55,D87&gt;=0.7,A87&gt;=5.55),5.45,IF(AND(B87&lt;2.85,H87&gt;=13.795,B87&gt;=2.6,D87&lt;2.05,A87&lt;7.25,D87&gt;=1.55,D87&gt;=0.7,A87&gt;=5.55),5.1,IF(AND(B87&gt;=2.85,H87&gt;=13.795,B87&gt;=2.6,D87&lt;2.05,A87&lt;7.25,D87&gt;=1.55,D87&gt;=0.7,A87&gt;=5.55),4.82,IF(AND(G87&lt;0.353,G87&lt;0.537,G87&lt;0.743,D87&gt;=2.05,A87&lt;7.25,D87&gt;=1.55,D87&gt;=0.7,A87&gt;=5.55),5.425,IF(AND(G87&gt;=0.353,G87&lt;0.537,G87&lt;0.743,D87&gt;=2.05,A87&lt;7.25,D87&gt;=1.55,D87&gt;=0.7,A87&gt;=5.55),5.62,IF(AND(G87&lt;0.311,D87&lt;0.25,G87&lt;0.585,H87&lt;14.877,B87&gt;=3.45,A87&gt;=4.8,D87&lt;0.35,B87&gt;=2.8,A87&lt;5.55),1.5,IF(AND(G87&gt;=0.311,D87&lt;0.25,G87&lt;0.585,H87&lt;14.877,B87&gt;=3.45,A87&gt;=4.8,D87&lt;0.35,B87&gt;=2.8,A87&lt;5.55),1.4,IF(AND(B87&gt;=3.1,D87&gt;=1.75,H87&lt;13.795,B87&gt;=2.6,D87&lt;2.05,A87&lt;7.25,D87&gt;=1.55,D87&gt;=0.7,A87&gt;=5.55),5.1,IF(AND(B87&lt;2.85,B87&lt;3.1,D87&gt;=1.75,H87&lt;13.795,B87&gt;=2.6,D87&lt;2.05,A87&lt;7.25,D87&gt;=1.55,D87&gt;=0.7,A87&gt;=5.55),5.2,IF(AND(B87&gt;=2.85,B87&lt;3.1,D87&gt;=1.75,H87&lt;13.795,B87&gt;=2.6,D87&lt;2.05,A87&lt;7.25,D87&gt;=1.55,D87&gt;=0.7,A87&gt;=5.55),5.2,"shouldnthappen")))))))))))))))))))))))))))))))))))</f>
        <v>1.6</v>
      </c>
      <c r="AO87" s="1" t="n">
        <f aca="false">IF(AND(H87&gt;=14.529,G87&lt;0.633,D87&lt;0.8),1.3,IF(AND(A87&lt;5.05,G87&gt;=0.633,D87&lt;0.8),1.35,IF(AND(H87&gt;=14.379,H87&lt;14.529,G87&lt;0.633,D87&lt;0.8),1.7,IF(AND(B87&lt;3.35,A87&gt;=5.05,G87&gt;=0.633,D87&lt;0.8),1.7,IF(AND(D87&gt;=1.45,A87&lt;5.95,F87&lt;2.5,D87&gt;=0.8),4.5,IF(AND(D87&lt;1.35,A87&gt;=5.95,F87&lt;2.5,D87&gt;=0.8),4,IF(AND(D87&lt;1.85,G87&gt;=0.845,F87&gt;=2.5,D87&gt;=0.8),4.8,IF(AND(B87&gt;=4.3,H87&lt;14.379,H87&lt;14.529,G87&lt;0.633,D87&lt;0.8),1.5,IF(AND(A87&lt;5.25,B87&gt;=3.35,A87&gt;=5.05,G87&gt;=0.633,D87&lt;0.8),1.55,IF(AND(A87&gt;=5.25,B87&gt;=3.35,A87&gt;=5.05,G87&gt;=0.633,D87&lt;0.8),1.633,IF(AND(A87&lt;5.05,D87&lt;1.45,A87&lt;5.95,F87&lt;2.5,D87&gt;=0.8),3.3,IF(AND(G87&lt;0.293,D87&gt;=1.35,A87&gt;=5.95,F87&lt;2.5,D87&gt;=0.8),5,IF(AND(A87&gt;=6.6,D87&lt;2.05,G87&lt;0.845,F87&gt;=2.5,D87&gt;=0.8),5.8,IF(AND(B87&lt;3.05,D87&gt;=2.05,G87&lt;0.845,F87&gt;=2.5,D87&gt;=0.8),6.15,IF(AND(B87&lt;2.9,D87&gt;=1.85,G87&gt;=0.845,F87&gt;=2.5,D87&gt;=0.8),5.1,IF(AND(B87&gt;=2.9,D87&gt;=1.85,G87&gt;=0.845,F87&gt;=2.5,D87&gt;=0.8),5.2,IF(AND(B87&gt;=3.8,B87&lt;4.3,H87&lt;14.379,H87&lt;14.529,G87&lt;0.633,D87&lt;0.8),1.333,IF(AND(A87&lt;6.25,G87&gt;=0.293,D87&gt;=1.35,A87&gt;=5.95,F87&lt;2.5,D87&gt;=0.8),4.6,IF(AND(H87&lt;10.351,A87&lt;6.6,D87&lt;2.05,G87&lt;0.845,F87&gt;=2.5,D87&gt;=0.8),5.4,IF(AND(G87&gt;=0.364,B87&gt;=3.05,D87&gt;=2.05,G87&lt;0.845,F87&gt;=2.5,D87&gt;=0.8),5.66,IF(AND(G87&gt;=0.447,B87&lt;3.8,B87&lt;4.3,H87&lt;14.379,H87&lt;14.529,G87&lt;0.633,D87&lt;0.8),1.3,IF(AND(H87&lt;6.247,A87&lt;5.65,A87&gt;=5.05,D87&lt;1.45,A87&lt;5.95,F87&lt;2.5,D87&gt;=0.8),4.033,IF(AND(D87&lt;1.25,A87&gt;=5.65,A87&gt;=5.05,D87&lt;1.45,A87&lt;5.95,F87&lt;2.5,D87&gt;=0.8),3.88,IF(AND(D87&gt;=1.25,A87&gt;=5.65,A87&gt;=5.05,D87&lt;1.45,A87&lt;5.95,F87&lt;2.5,D87&gt;=0.8),4.35,IF(AND(B87&lt;2.65,A87&gt;=6.25,G87&gt;=0.293,D87&gt;=1.35,A87&gt;=5.95,F87&lt;2.5,D87&gt;=0.8),4.9,IF(AND(B87&lt;2.75,H87&gt;=10.351,A87&lt;6.6,D87&lt;2.05,G87&lt;0.845,F87&gt;=2.5,D87&gt;=0.8),5.1,IF(AND(B87&gt;=2.75,H87&gt;=10.351,A87&lt;6.6,D87&lt;2.05,G87&lt;0.845,F87&gt;=2.5,D87&gt;=0.8),4.95,IF(AND(B87&lt;3.15,G87&lt;0.364,B87&gt;=3.05,D87&gt;=2.05,G87&lt;0.845,F87&gt;=2.5,D87&gt;=0.8),5.28,IF(AND(B87&gt;=3.15,G87&lt;0.364,B87&gt;=3.05,D87&gt;=2.05,G87&lt;0.845,F87&gt;=2.5,D87&gt;=0.8),5.5,IF(AND(H87&lt;9.212,G87&lt;0.447,B87&lt;3.8,B87&lt;4.3,H87&lt;14.379,H87&lt;14.529,G87&lt;0.633,D87&lt;0.8),1.4,IF(AND(G87&lt;0.356,H87&gt;=6.247,A87&lt;5.65,A87&gt;=5.05,D87&lt;1.45,A87&lt;5.95,F87&lt;2.5,D87&gt;=0.8),4.2,IF(AND(B87&lt;3,B87&gt;=2.65,A87&gt;=6.25,G87&gt;=0.293,D87&gt;=1.35,A87&gt;=5.95,F87&lt;2.5,D87&gt;=0.8),4.6,IF(AND(B87&gt;=3,B87&gt;=2.65,A87&gt;=6.25,G87&gt;=0.293,D87&gt;=1.35,A87&gt;=5.95,F87&lt;2.5,D87&gt;=0.8),4.7,IF(AND(A87&lt;5.05,H87&gt;=9.212,G87&lt;0.447,B87&lt;3.8,B87&lt;4.3,H87&lt;14.379,H87&lt;14.529,G87&lt;0.633,D87&lt;0.8),1.533,IF(AND(A87&gt;=5.05,H87&gt;=9.212,G87&lt;0.447,B87&lt;3.8,B87&lt;4.3,H87&lt;14.379,H87&lt;14.529,G87&lt;0.633,D87&lt;0.8),1.425,IF(AND(A87&lt;5.35,G87&gt;=0.356,H87&gt;=6.247,A87&lt;5.65,A87&gt;=5.05,D87&lt;1.45,A87&lt;5.95,F87&lt;2.5,D87&gt;=0.8),3.9,IF(AND(A87&gt;=5.35,G87&gt;=0.356,H87&gt;=6.247,A87&lt;5.65,A87&gt;=5.05,D87&lt;1.45,A87&lt;5.95,F87&lt;2.5,D87&gt;=0.8),3.72,"shouldnthappen")))))))))))))))))))))))))))))))))))))</f>
        <v>4.5</v>
      </c>
      <c r="AP87" s="1" t="n">
        <f aca="false">IF(AND(F87&gt;=1.5,A87&lt;5.55),3.84,IF(AND(G87&gt;=0.52,A87&lt;4.75,F87&lt;1.5,A87&lt;5.55),1.16,IF(AND(A87&lt;5.65,A87&lt;5.85,D87&lt;1.55,A87&gt;=5.55),4.2,IF(AND(A87&gt;=5.65,A87&lt;5.85,D87&lt;1.55,A87&gt;=5.55),3.167,IF(AND(G87&gt;=0.798,A87&gt;=5.85,D87&lt;1.55,A87&gt;=5.55),4,IF(AND(F87&lt;2.5,H87&lt;14.1,D87&gt;=1.55,A87&gt;=5.55),4.84,IF(AND(A87&lt;7.2,H87&gt;=14.1,D87&gt;=1.55,A87&gt;=5.55),5.633,IF(AND(A87&gt;=7.2,H87&gt;=14.1,D87&gt;=1.55,A87&gt;=5.55),6.6,IF(AND(G87&lt;0.161,G87&lt;0.52,A87&lt;4.75,F87&lt;1.5,A87&lt;5.55),1.5,IF(AND(D87&gt;=0.5,G87&lt;0.676,A87&gt;=4.75,F87&lt;1.5,A87&lt;5.55),1.6,IF(AND(H87&lt;11.016,G87&gt;=0.676,A87&gt;=4.75,F87&lt;1.5,A87&lt;5.55),1.75,IF(AND(G87&lt;0.209,G87&lt;0.798,A87&gt;=5.85,D87&lt;1.55,A87&gt;=5.55),4.5,IF(AND(G87&gt;=0.74,F87&gt;=2.5,H87&lt;14.1,D87&gt;=1.55,A87&gt;=5.55),6.225,IF(AND(B87&lt;2.95,G87&gt;=0.161,G87&lt;0.52,A87&lt;4.75,F87&lt;1.5,A87&lt;5.55),1.4,IF(AND(B87&gt;=2.95,G87&gt;=0.161,G87&lt;0.52,A87&lt;4.75,F87&lt;1.5,A87&lt;5.55),1.34,IF(AND(B87&lt;3.15,D87&lt;0.5,G87&lt;0.676,A87&gt;=4.75,F87&lt;1.5,A87&lt;5.55),1.52,IF(AND(D87&lt;0.25,H87&gt;=11.016,G87&gt;=0.676,A87&gt;=4.75,F87&lt;1.5,A87&lt;5.55),1.567,IF(AND(D87&gt;=0.25,H87&gt;=11.016,G87&gt;=0.676,A87&gt;=4.75,F87&lt;1.5,A87&lt;5.55),1.5,IF(AND(H87&lt;7.47,G87&gt;=0.209,G87&lt;0.798,A87&gt;=5.85,D87&lt;1.55,A87&gt;=5.55),5.05,IF(AND(B87&lt;2.85,G87&lt;0.74,F87&gt;=2.5,H87&lt;14.1,D87&gt;=1.55,A87&gt;=5.55),5.35,IF(AND(B87&lt;3.3,B87&gt;=3.15,D87&lt;0.5,G87&lt;0.676,A87&gt;=4.75,F87&lt;1.5,A87&lt;5.55),1.2,IF(AND(D87&lt;1.45,H87&gt;=7.47,G87&gt;=0.209,G87&lt;0.798,A87&gt;=5.85,D87&lt;1.55,A87&gt;=5.55),4.66,IF(AND(D87&gt;=1.45,H87&gt;=7.47,G87&gt;=0.209,G87&lt;0.798,A87&gt;=5.85,D87&lt;1.55,A87&gt;=5.55),4.64,IF(AND(A87&gt;=7.05,B87&gt;=2.85,G87&lt;0.74,F87&gt;=2.5,H87&lt;14.1,D87&gt;=1.55,A87&gt;=5.55),5.8,IF(AND(B87&gt;=3.25,A87&lt;7.05,B87&gt;=2.85,G87&lt;0.74,F87&gt;=2.5,H87&lt;14.1,D87&gt;=1.55,A87&gt;=5.55),5.7,IF(AND(H87&gt;=13.641,D87&lt;0.25,B87&gt;=3.3,B87&gt;=3.15,D87&lt;0.5,G87&lt;0.676,A87&gt;=4.75,F87&lt;1.5,A87&lt;5.55),1.3,IF(AND(D87&lt;0.35,D87&gt;=0.25,B87&gt;=3.3,B87&gt;=3.15,D87&lt;0.5,G87&lt;0.676,A87&gt;=4.75,F87&lt;1.5,A87&lt;5.55),1.367,IF(AND(D87&gt;=0.35,D87&gt;=0.25,B87&gt;=3.3,B87&gt;=3.15,D87&lt;0.5,G87&lt;0.676,A87&gt;=4.75,F87&lt;1.5,A87&lt;5.55),1.3,IF(AND(A87&lt;6.35,B87&lt;3.25,A87&lt;7.05,B87&gt;=2.85,G87&lt;0.74,F87&gt;=2.5,H87&lt;14.1,D87&gt;=1.55,A87&gt;=5.55),5.6,IF(AND(A87&gt;=6.35,B87&lt;3.25,A87&lt;7.05,B87&gt;=2.85,G87&lt;0.74,F87&gt;=2.5,H87&lt;14.1,D87&gt;=1.55,A87&gt;=5.55),5.325,IF(AND(A87&lt;5.1,H87&lt;13.641,D87&lt;0.25,B87&gt;=3.3,B87&gt;=3.15,D87&lt;0.5,G87&lt;0.676,A87&gt;=4.75,F87&lt;1.5,A87&lt;5.55),1.4,IF(AND(H87&gt;=11.031,A87&gt;=5.1,H87&lt;13.641,D87&lt;0.25,B87&gt;=3.3,B87&gt;=3.15,D87&lt;0.5,G87&lt;0.676,A87&gt;=4.75,F87&lt;1.5,A87&lt;5.55),1.4,IF(AND(A87&lt;5.45,H87&lt;11.031,A87&gt;=5.1,H87&lt;13.641,D87&lt;0.25,B87&gt;=3.3,B87&gt;=3.15,D87&lt;0.5,G87&lt;0.676,A87&gt;=4.75,F87&lt;1.5,A87&lt;5.55),1.5,IF(AND(A87&gt;=5.45,H87&lt;11.031,A87&gt;=5.1,H87&lt;13.641,D87&lt;0.25,B87&gt;=3.3,B87&gt;=3.15,D87&lt;0.5,G87&lt;0.676,A87&gt;=4.75,F87&lt;1.5,A87&lt;5.55),1.4,"shouldnthappen"))))))))))))))))))))))))))))))))))</f>
        <v>3.84</v>
      </c>
      <c r="AQ87" s="1" t="n">
        <f aca="false">IF(AND(H87&lt;6.926,D87&gt;=0.35,F87&lt;1.5),1.9,IF(AND(G87&gt;=0.869,D87&gt;=1.75,F87&gt;=1.5),5.15,IF(AND(A87&lt;4.35,A87&lt;5.05,D87&lt;0.35,F87&lt;1.5),1.1,IF(AND(H87&lt;6.089,A87&gt;=5.05,D87&lt;0.35,F87&lt;1.5),1.7,IF(AND(H87&gt;=13.089,H87&gt;=6.926,D87&gt;=0.35,F87&lt;1.5),1.3,IF(AND(G87&lt;0.695,D87&lt;1.15,D87&lt;1.75,F87&gt;=1.5),3.62,IF(AND(G87&gt;=0.695,D87&lt;1.15,D87&lt;1.75,F87&gt;=1.5),3,IF(AND(G87&gt;=0.585,H87&gt;=6.089,A87&gt;=5.05,D87&lt;0.35,F87&lt;1.5),1.5,IF(AND(H87&lt;9.582,H87&lt;13.089,H87&gt;=6.926,D87&gt;=0.35,F87&lt;1.5),1.5,IF(AND(H87&gt;=9.582,H87&lt;13.089,H87&gt;=6.926,D87&gt;=0.35,F87&lt;1.5),1.6,IF(AND(D87&lt;1.35,H87&lt;9.349,D87&gt;=1.15,D87&lt;1.75,F87&gt;=1.5),3.867,IF(AND(D87&lt;2.05,A87&lt;7.05,G87&lt;0.869,D87&gt;=1.75,F87&gt;=1.5),4.9,IF(AND(B87&gt;=3.3,A87&gt;=7.05,G87&lt;0.869,D87&gt;=1.75,F87&gt;=1.5),6.1,IF(AND(G87&lt;0.347,H87&lt;11.218,A87&gt;=4.35,A87&lt;5.05,D87&lt;0.35,F87&lt;1.5),1.4,IF(AND(G87&gt;=0.347,H87&lt;11.218,A87&gt;=4.35,A87&lt;5.05,D87&lt;0.35,F87&lt;1.5),1.5,IF(AND(G87&gt;=0.265,H87&gt;=11.218,A87&gt;=4.35,A87&lt;5.05,D87&lt;0.35,F87&lt;1.5),1.45,IF(AND(A87&gt;=5.4,G87&lt;0.585,H87&gt;=6.089,A87&gt;=5.05,D87&lt;0.35,F87&lt;1.5),1.35,IF(AND(B87&gt;=2.9,D87&gt;=1.35,H87&lt;9.349,D87&gt;=1.15,D87&lt;1.75,F87&gt;=1.5),4.6,IF(AND(D87&gt;=1.35,A87&lt;6.15,H87&gt;=9.349,D87&gt;=1.15,D87&lt;1.75,F87&gt;=1.5),4.54,IF(AND(H87&lt;10.927,A87&gt;=6.15,H87&gt;=9.349,D87&gt;=1.15,D87&lt;1.75,F87&gt;=1.5),4.3,IF(AND(G87&lt;0.512,D87&gt;=2.05,A87&lt;7.05,G87&lt;0.869,D87&gt;=1.75,F87&gt;=1.5),5.533,IF(AND(G87&gt;=0.512,D87&gt;=2.05,A87&lt;7.05,G87&lt;0.869,D87&gt;=1.75,F87&gt;=1.5),5.88,IF(AND(H87&lt;11.551,B87&lt;3.3,A87&gt;=7.05,G87&lt;0.869,D87&gt;=1.75,F87&gt;=1.5),6.3,IF(AND(G87&lt;0.227,G87&lt;0.265,H87&gt;=11.218,A87&gt;=4.35,A87&lt;5.05,D87&lt;0.35,F87&lt;1.5),1.4,IF(AND(G87&gt;=0.227,G87&lt;0.265,H87&gt;=11.218,A87&gt;=4.35,A87&lt;5.05,D87&lt;0.35,F87&lt;1.5),1.26,IF(AND(H87&lt;11.031,A87&lt;5.4,G87&lt;0.585,H87&gt;=6.089,A87&gt;=5.05,D87&lt;0.35,F87&lt;1.5),1.5,IF(AND(H87&gt;=11.031,A87&lt;5.4,G87&lt;0.585,H87&gt;=6.089,A87&gt;=5.05,D87&lt;0.35,F87&lt;1.5),1.4,IF(AND(A87&lt;5.45,B87&lt;2.9,D87&gt;=1.35,H87&lt;9.349,D87&gt;=1.15,D87&lt;1.75,F87&gt;=1.5),4.5,IF(AND(A87&lt;5.9,D87&lt;1.35,A87&lt;6.15,H87&gt;=9.349,D87&gt;=1.15,D87&lt;1.75,F87&gt;=1.5),4.2,IF(AND(A87&gt;=5.9,D87&lt;1.35,A87&lt;6.15,H87&gt;=9.349,D87&gt;=1.15,D87&lt;1.75,F87&gt;=1.5),4,IF(AND(A87&gt;=6.75,H87&gt;=10.927,A87&gt;=6.15,H87&gt;=9.349,D87&gt;=1.15,D87&lt;1.75,F87&gt;=1.5),4.767,IF(AND(B87&lt;2.9,H87&gt;=11.551,B87&lt;3.3,A87&gt;=7.05,G87&lt;0.869,D87&gt;=1.75,F87&gt;=1.5),6.7,IF(AND(B87&gt;=2.9,H87&gt;=11.551,B87&lt;3.3,A87&gt;=7.05,G87&lt;0.869,D87&gt;=1.75,F87&gt;=1.5),6.6,IF(AND(B87&lt;2.45,A87&gt;=5.45,B87&lt;2.9,D87&gt;=1.35,H87&lt;9.349,D87&gt;=1.15,D87&lt;1.75,F87&gt;=1.5),5,IF(AND(B87&gt;=2.45,A87&gt;=5.45,B87&lt;2.9,D87&gt;=1.35,H87&lt;9.349,D87&gt;=1.15,D87&lt;1.75,F87&gt;=1.5),5.1,IF(AND(H87&lt;11.166,A87&lt;6.75,H87&gt;=10.927,A87&gt;=6.15,H87&gt;=9.349,D87&gt;=1.15,D87&lt;1.75,F87&gt;=1.5),4.9,IF(AND(G87&lt;0.228,H87&gt;=11.166,A87&lt;6.75,H87&gt;=10.927,A87&gt;=6.15,H87&gt;=9.349,D87&gt;=1.15,D87&lt;1.75,F87&gt;=1.5),4.7,IF(AND(H87&lt;13.531,G87&gt;=0.228,H87&gt;=11.166,A87&lt;6.75,H87&gt;=10.927,A87&gt;=6.15,H87&gt;=9.349,D87&gt;=1.15,D87&lt;1.75,F87&gt;=1.5),4.4,IF(AND(H87&gt;=13.531,G87&gt;=0.228,H87&gt;=11.166,A87&lt;6.75,H87&gt;=10.927,A87&gt;=6.15,H87&gt;=9.349,D87&gt;=1.15,D87&lt;1.75,F87&gt;=1.5),4.6,"shouldnthappen")))))))))))))))))))))))))))))))))))))))</f>
        <v>4.54</v>
      </c>
      <c r="AR87" s="1" t="n">
        <f aca="false">IF(AND(G87&gt;=0.93,B87&lt;3.65,F87&lt;1.5),1.7,IF(AND(H87&lt;6.542,B87&gt;=3.65,F87&lt;1.5),1.767,IF(AND(A87&gt;=7.05,D87&gt;=1.55,F87&gt;=1.5),6.3,IF(AND(G87&lt;0.123,H87&gt;=6.542,B87&gt;=3.65,F87&lt;1.5),1.367,IF(AND(A87&lt;5.15,A87&lt;5.65,D87&lt;1.55,F87&gt;=1.5),3.15,IF(AND(A87&lt;4.8,G87&gt;=0.447,G87&lt;0.93,B87&lt;3.65,F87&lt;1.5),1.24,IF(AND(A87&gt;=4.8,G87&gt;=0.447,G87&lt;0.93,B87&lt;3.65,F87&lt;1.5),1.4,IF(AND(G87&lt;0.151,G87&gt;=0.123,H87&gt;=6.542,B87&gt;=3.65,F87&lt;1.5),1.7,IF(AND(G87&gt;=0.151,G87&gt;=0.123,H87&gt;=6.542,B87&gt;=3.65,F87&lt;1.5),1.5,IF(AND(D87&gt;=1.45,A87&gt;=5.15,A87&lt;5.65,D87&lt;1.55,F87&gt;=1.5),4.5,IF(AND(B87&lt;2.65,D87&gt;=1.35,A87&gt;=5.65,D87&lt;1.55,F87&gt;=1.5),4.9,IF(AND(G87&lt;0.527,F87&lt;2.5,A87&lt;7.05,D87&gt;=1.55,F87&gt;=1.5),5.075,IF(AND(G87&gt;=0.527,F87&lt;2.5,A87&lt;7.05,D87&gt;=1.55,F87&gt;=1.5),4.7,IF(AND(A87&lt;4.65,G87&lt;0.265,G87&lt;0.447,G87&lt;0.93,B87&lt;3.65,F87&lt;1.5),1.42,IF(AND(G87&lt;0.3,G87&gt;=0.265,G87&lt;0.447,G87&lt;0.93,B87&lt;3.65,F87&lt;1.5),1.6,IF(AND(G87&gt;=0.3,G87&gt;=0.265,G87&lt;0.447,G87&lt;0.93,B87&lt;3.65,F87&lt;1.5),1.4,IF(AND(G87&lt;0.356,D87&lt;1.45,A87&gt;=5.15,A87&lt;5.65,D87&lt;1.55,F87&gt;=1.5),4.125,IF(AND(D87&lt;1.1,A87&lt;6.2,D87&lt;1.35,A87&gt;=5.65,D87&lt;1.55,F87&gt;=1.5),4.1,IF(AND(D87&gt;=1.1,A87&lt;6.2,D87&lt;1.35,A87&gt;=5.65,D87&lt;1.55,F87&gt;=1.5),4.175,IF(AND(H87&gt;=13.433,A87&gt;=6.2,D87&lt;1.35,A87&gt;=5.65,D87&lt;1.55,F87&gt;=1.5),4.6,IF(AND(G87&lt;0.437,B87&gt;=2.65,D87&gt;=1.35,A87&gt;=5.65,D87&lt;1.55,F87&gt;=1.5),4.625,IF(AND(G87&gt;=0.437,B87&gt;=2.65,D87&gt;=1.35,A87&gt;=5.65,D87&lt;1.55,F87&gt;=1.5),4.75,IF(AND(B87&gt;=3.15,H87&lt;11.146,F87&gt;=2.5,A87&lt;7.05,D87&gt;=1.55,F87&gt;=1.5),5.667,IF(AND(B87&lt;2.65,H87&gt;=11.146,F87&gt;=2.5,A87&lt;7.05,D87&gt;=1.55,F87&gt;=1.5),5.8,IF(AND(B87&lt;3.3,A87&gt;=4.65,G87&lt;0.265,G87&lt;0.447,G87&lt;0.93,B87&lt;3.65,F87&lt;1.5),1.32,IF(AND(B87&gt;=3.3,A87&gt;=4.65,G87&lt;0.265,G87&lt;0.447,G87&lt;0.93,B87&lt;3.65,F87&lt;1.5),1.425,IF(AND(B87&lt;2.8,G87&gt;=0.356,D87&lt;1.45,A87&gt;=5.15,A87&lt;5.65,D87&lt;1.55,F87&gt;=1.5),3.86,IF(AND(B87&gt;=2.8,G87&gt;=0.356,D87&lt;1.45,A87&gt;=5.15,A87&lt;5.65,D87&lt;1.55,F87&gt;=1.5),3.6,IF(AND(B87&lt;2.6,H87&lt;13.433,A87&gt;=6.2,D87&lt;1.35,A87&gt;=5.65,D87&lt;1.55,F87&gt;=1.5),4.4,IF(AND(B87&gt;=2.6,H87&lt;13.433,A87&gt;=6.2,D87&lt;1.35,A87&gt;=5.65,D87&lt;1.55,F87&gt;=1.5),4.3,IF(AND(G87&lt;0.151,B87&lt;3.15,H87&lt;11.146,F87&gt;=2.5,A87&lt;7.05,D87&gt;=1.55,F87&gt;=1.5),5.5,IF(AND(H87&lt;15.52,B87&gt;=2.65,H87&gt;=11.146,F87&gt;=2.5,A87&lt;7.05,D87&gt;=1.55,F87&gt;=1.5),5.4,IF(AND(H87&gt;=15.52,B87&gt;=2.65,H87&gt;=11.146,F87&gt;=2.5,A87&lt;7.05,D87&gt;=1.55,F87&gt;=1.5),5.733,IF(AND(H87&lt;10.74,G87&gt;=0.151,B87&lt;3.15,H87&lt;11.146,F87&gt;=2.5,A87&lt;7.05,D87&gt;=1.55,F87&gt;=1.5),5.12,IF(AND(H87&gt;=10.74,G87&gt;=0.151,B87&lt;3.15,H87&lt;11.146,F87&gt;=2.5,A87&lt;7.05,D87&gt;=1.55,F87&gt;=1.5),4.9,"shouldnthappen")))))))))))))))))))))))))))))))))))</f>
        <v>4.5</v>
      </c>
      <c r="AS87" s="1" t="n">
        <f aca="false">IF(AND(F87&gt;=1.5,A87&lt;5.55),4.18,IF(AND(F87&gt;=2.5,B87&lt;2.75,A87&gt;=5.55),5.38,IF(AND(G87&gt;=0.587,B87&lt;3.75,F87&lt;1.5,A87&lt;5.55),1.48,IF(AND(H87&lt;6.51,B87&gt;=3.75,F87&lt;1.5,A87&lt;5.55),1.9,IF(AND(H87&gt;=6.51,B87&gt;=3.75,F87&lt;1.5,A87&lt;5.55),1.425,IF(AND(G87&gt;=0.868,F87&lt;2.5,B87&lt;2.75,A87&gt;=5.55),4.65,IF(AND(F87&lt;1.5,D87&lt;1.55,B87&gt;=2.75,A87&gt;=5.55),1.7,IF(AND(G87&gt;=0.857,D87&gt;=1.55,B87&gt;=2.75,A87&gt;=5.55),5.033,IF(AND(G87&gt;=0.518,G87&lt;0.587,B87&lt;3.75,F87&lt;1.5,A87&lt;5.55),1,IF(AND(D87&lt;1.05,G87&lt;0.868,F87&lt;2.5,B87&lt;2.75,A87&gt;=5.55),3.5,IF(AND(G87&lt;0.404,D87&gt;=1.05,G87&lt;0.868,F87&lt;2.5,B87&lt;2.75,A87&gt;=5.55),4.2,IF(AND(G87&gt;=0.404,D87&gt;=1.05,G87&lt;0.868,F87&lt;2.5,B87&lt;2.75,A87&gt;=5.55),3.94,IF(AND(F87&lt;2.5,B87&lt;2.95,F87&gt;=1.5,D87&lt;1.55,B87&gt;=2.75,A87&gt;=5.55),4.68,IF(AND(F87&gt;=2.5,B87&lt;2.95,F87&gt;=1.5,D87&lt;1.55,B87&gt;=2.75,A87&gt;=5.55),5.1,IF(AND(H87&lt;10.883,B87&gt;=2.95,F87&gt;=1.5,D87&lt;1.55,B87&gt;=2.75,A87&gt;=5.55),4.15,IF(AND(H87&gt;=10.883,B87&gt;=2.95,F87&gt;=1.5,D87&lt;1.55,B87&gt;=2.75,A87&gt;=5.55),4.5,IF(AND(H87&gt;=14.1,D87&lt;2.05,G87&lt;0.857,D87&gt;=1.55,B87&gt;=2.75,A87&gt;=5.55),6.6,IF(AND(G87&lt;0.063,B87&lt;3.15,G87&lt;0.518,G87&lt;0.587,B87&lt;3.75,F87&lt;1.5,A87&lt;5.55),1.4,IF(AND(G87&gt;=0.063,B87&lt;3.15,G87&lt;0.518,G87&lt;0.587,B87&lt;3.75,F87&lt;1.5,A87&lt;5.55),1.5,IF(AND(H87&gt;=10.563,B87&gt;=3.15,G87&lt;0.518,G87&lt;0.587,B87&lt;3.75,F87&lt;1.5,A87&lt;5.55),1.325,IF(AND(B87&lt;2.95,H87&lt;14.1,D87&lt;2.05,G87&lt;0.857,D87&gt;=1.55,B87&gt;=2.75,A87&gt;=5.55),6.125,IF(AND(A87&lt;6.65,G87&lt;0.364,D87&gt;=2.05,G87&lt;0.857,D87&gt;=1.55,B87&gt;=2.75,A87&gt;=5.55),5.45,IF(AND(G87&gt;=0.774,G87&gt;=0.364,D87&gt;=2.05,G87&lt;0.857,D87&gt;=1.55,B87&gt;=2.75,A87&gt;=5.55),5.4,IF(AND(H87&gt;=9.279,H87&lt;10.563,B87&gt;=3.15,G87&lt;0.518,G87&lt;0.587,B87&lt;3.75,F87&lt;1.5,A87&lt;5.55),1.475,IF(AND(D87&lt;1.65,B87&gt;=2.95,H87&lt;14.1,D87&lt;2.05,G87&lt;0.857,D87&gt;=1.55,B87&gt;=2.75,A87&gt;=5.55),5.8,IF(AND(B87&lt;3.15,A87&gt;=6.65,G87&lt;0.364,D87&gt;=2.05,G87&lt;0.857,D87&gt;=1.55,B87&gt;=2.75,A87&gt;=5.55),5.3,IF(AND(B87&gt;=3.15,A87&gt;=6.65,G87&lt;0.364,D87&gt;=2.05,G87&lt;0.857,D87&gt;=1.55,B87&gt;=2.75,A87&gt;=5.55),5.7,IF(AND(A87&gt;=6.75,G87&lt;0.774,G87&gt;=0.364,D87&gt;=2.05,G87&lt;0.857,D87&gt;=1.55,B87&gt;=2.75,A87&gt;=5.55),5.9,IF(AND(G87&lt;0.417,H87&lt;9.279,H87&lt;10.563,B87&gt;=3.15,G87&lt;0.518,G87&lt;0.587,B87&lt;3.75,F87&lt;1.5,A87&lt;5.55),1.4,IF(AND(G87&gt;=0.417,H87&lt;9.279,H87&lt;10.563,B87&gt;=3.15,G87&lt;0.518,G87&lt;0.587,B87&lt;3.75,F87&lt;1.5,A87&lt;5.55),1.3,IF(AND(A87&lt;6.3,D87&gt;=1.65,B87&gt;=2.95,H87&lt;14.1,D87&lt;2.05,G87&lt;0.857,D87&gt;=1.55,B87&gt;=2.75,A87&gt;=5.55),4.9,IF(AND(A87&gt;=6.3,D87&gt;=1.65,B87&gt;=2.95,H87&lt;14.1,D87&lt;2.05,G87&lt;0.857,D87&gt;=1.55,B87&gt;=2.75,A87&gt;=5.55),5.3,IF(AND(G87&gt;=0.657,A87&lt;6.75,G87&lt;0.774,G87&gt;=0.364,D87&gt;=2.05,G87&lt;0.857,D87&gt;=1.55,B87&gt;=2.75,A87&gt;=5.55),6,IF(AND(B87&lt;3.2,G87&lt;0.657,A87&lt;6.75,G87&lt;0.774,G87&gt;=0.364,D87&gt;=2.05,G87&lt;0.857,D87&gt;=1.55,B87&gt;=2.75,A87&gt;=5.55),5.6,IF(AND(B87&gt;=3.2,G87&lt;0.657,A87&lt;6.75,G87&lt;0.774,G87&gt;=0.364,D87&gt;=2.05,G87&lt;0.857,D87&gt;=1.55,B87&gt;=2.75,A87&gt;=5.55),5.65,"shouldnthappen")))))))))))))))))))))))))))))))))))</f>
        <v>4.18</v>
      </c>
      <c r="AT87" s="1" t="n">
        <f aca="false">IF(AND(H87&gt;=16.284,A87&gt;=5.55),6.533,IF(AND(G87&gt;=0.52,A87&lt;4.85,A87&lt;5.55),1.05,IF(AND(G87&lt;0.227,G87&lt;0.52,A87&lt;4.85,A87&lt;5.55),1.4,IF(AND(G87&gt;=0.227,G87&lt;0.52,A87&lt;4.85,A87&lt;5.55),1.3,IF(AND(D87&gt;=0.45,F87&lt;1.5,A87&gt;=4.85,A87&lt;5.55),1.667,IF(AND(B87&gt;=2.75,F87&gt;=1.5,A87&gt;=4.85,A87&lt;5.55),4.5,IF(AND(F87&lt;2.5,B87&gt;=3.15,H87&lt;16.284,A87&gt;=5.55),4.7,IF(AND(G87&gt;=0.934,D87&lt;0.45,F87&lt;1.5,A87&gt;=4.85,A87&lt;5.55),1.7,IF(AND(D87&gt;=1.2,B87&lt;2.75,F87&gt;=1.5,A87&gt;=4.85,A87&lt;5.55),4.25,IF(AND(G87&gt;=0.774,F87&gt;=2.5,B87&gt;=3.15,H87&lt;16.284,A87&gt;=5.55),5.4,IF(AND(B87&lt;3.1,G87&lt;0.934,D87&lt;0.45,F87&lt;1.5,A87&gt;=4.85,A87&lt;5.55),1.6,IF(AND(D87&lt;1.05,D87&lt;1.2,B87&lt;2.75,F87&gt;=1.5,A87&gt;=4.85,A87&lt;5.55),3.433,IF(AND(D87&gt;=1.05,D87&lt;1.2,B87&lt;2.75,F87&gt;=1.5,A87&gt;=4.85,A87&lt;5.55),3.267,IF(AND(H87&lt;8.486,D87&lt;1.35,F87&lt;2.5,B87&lt;3.15,H87&lt;16.284,A87&gt;=5.55),3.85,IF(AND(D87&gt;=1.55,D87&gt;=1.35,F87&lt;2.5,B87&lt;3.15,H87&lt;16.284,A87&gt;=5.55),5.1,IF(AND(H87&lt;10.464,A87&lt;6.35,F87&gt;=2.5,B87&lt;3.15,H87&lt;16.284,A87&gt;=5.55),5.08,IF(AND(H87&gt;=10.464,A87&lt;6.35,F87&gt;=2.5,B87&lt;3.15,H87&lt;16.284,A87&gt;=5.55),4.9,IF(AND(D87&lt;1.85,A87&gt;=6.35,F87&gt;=2.5,B87&lt;3.15,H87&lt;16.284,A87&gt;=5.55),5.8,IF(AND(H87&gt;=10.393,G87&lt;0.774,F87&gt;=2.5,B87&gt;=3.15,H87&lt;16.284,A87&gt;=5.55),5.425,IF(AND(B87&lt;2.6,H87&gt;=8.486,D87&lt;1.35,F87&lt;2.5,B87&lt;3.15,H87&lt;16.284,A87&gt;=5.55),3.9,IF(AND(G87&gt;=0.567,D87&lt;1.55,D87&gt;=1.35,F87&lt;2.5,B87&lt;3.15,H87&lt;16.284,A87&gt;=5.55),4.4,IF(AND(B87&lt;3.25,H87&lt;10.393,G87&lt;0.774,F87&gt;=2.5,B87&gt;=3.15,H87&lt;16.284,A87&gt;=5.55),5.7,IF(AND(B87&gt;=3.25,H87&lt;10.393,G87&lt;0.774,F87&gt;=2.5,B87&gt;=3.15,H87&lt;16.284,A87&gt;=5.55),5.98,IF(AND(G87&lt;0.079,G87&lt;0.338,B87&gt;=3.1,G87&lt;0.934,D87&lt;0.45,F87&lt;1.5,A87&gt;=4.85,A87&lt;5.55),1.425,IF(AND(B87&lt;3.35,G87&gt;=0.338,B87&gt;=3.1,G87&lt;0.934,D87&lt;0.45,F87&lt;1.5,A87&gt;=4.85,A87&lt;5.55),1.4,IF(AND(G87&lt;0.404,B87&gt;=2.6,H87&gt;=8.486,D87&lt;1.35,F87&lt;2.5,B87&lt;3.15,H87&lt;16.284,A87&gt;=5.55),4.3,IF(AND(G87&gt;=0.404,B87&gt;=2.6,H87&gt;=8.486,D87&lt;1.35,F87&lt;2.5,B87&lt;3.15,H87&lt;16.284,A87&gt;=5.55),4.025,IF(AND(B87&gt;=3.05,G87&lt;0.567,D87&lt;1.55,D87&gt;=1.35,F87&lt;2.5,B87&lt;3.15,H87&lt;16.284,A87&gt;=5.55),4.7,IF(AND(A87&lt;6.45,H87&lt;10.667,D87&gt;=1.85,A87&gt;=6.35,F87&gt;=2.5,B87&lt;3.15,H87&lt;16.284,A87&gt;=5.55),5.3,IF(AND(A87&gt;=6.45,H87&lt;10.667,D87&gt;=1.85,A87&gt;=6.35,F87&gt;=2.5,B87&lt;3.15,H87&lt;16.284,A87&gt;=5.55),5.167,IF(AND(B87&lt;2.95,H87&gt;=10.667,D87&gt;=1.85,A87&gt;=6.35,F87&gt;=2.5,B87&lt;3.15,H87&lt;16.284,A87&gt;=5.55),5.6,IF(AND(B87&gt;=2.95,H87&gt;=10.667,D87&gt;=1.85,A87&gt;=6.35,F87&gt;=2.5,B87&lt;3.15,H87&lt;16.284,A87&gt;=5.55),5.5,IF(AND(H87&lt;10.325,G87&gt;=0.079,G87&lt;0.338,B87&gt;=3.1,G87&lt;0.934,D87&lt;0.45,F87&lt;1.5,A87&gt;=4.85,A87&lt;5.55),1.5,IF(AND(G87&lt;0.385,B87&gt;=3.35,G87&gt;=0.338,B87&gt;=3.1,G87&lt;0.934,D87&lt;0.45,F87&lt;1.5,A87&gt;=4.85,A87&lt;5.55),1.5,IF(AND(G87&gt;=0.385,B87&gt;=3.35,G87&gt;=0.338,B87&gt;=3.1,G87&lt;0.934,D87&lt;0.45,F87&lt;1.5,A87&gt;=4.85,A87&lt;5.55),1.42,IF(AND(B87&lt;2.5,B87&lt;3.05,G87&lt;0.567,D87&lt;1.55,D87&gt;=1.35,F87&lt;2.5,B87&lt;3.15,H87&lt;16.284,A87&gt;=5.55),4.5,IF(AND(B87&gt;=2.5,B87&lt;3.05,G87&lt;0.567,D87&lt;1.55,D87&gt;=1.35,F87&lt;2.5,B87&lt;3.15,H87&lt;16.284,A87&gt;=5.55),4.56,IF(AND(H87&lt;12.506,H87&gt;=10.325,G87&gt;=0.079,G87&lt;0.338,B87&gt;=3.1,G87&lt;0.934,D87&lt;0.45,F87&lt;1.5,A87&gt;=4.85,A87&lt;5.55),1.2,IF(AND(H87&gt;=12.506,H87&gt;=10.325,G87&gt;=0.079,G87&lt;0.338,B87&gt;=3.1,G87&lt;0.934,D87&lt;0.45,F87&lt;1.5,A87&gt;=4.85,A87&lt;5.55),1.3,"shouldnthappen")))))))))))))))))))))))))))))))))))))))</f>
        <v>4.5</v>
      </c>
      <c r="AU87" s="1" t="n">
        <f aca="false">IF(AND(G87&gt;=0.52,B87&lt;3.05,F87&lt;1.5),1.1,IF(AND(G87&lt;0.35,G87&lt;0.52,B87&lt;3.05,F87&lt;1.5),1.4,IF(AND(G87&gt;=0.35,G87&lt;0.52,B87&lt;3.05,F87&lt;1.5),1.3,IF(AND(G87&gt;=0.227,G87&lt;0.347,B87&gt;=3.05,F87&lt;1.5),1.32,IF(AND(H87&lt;6.417,G87&gt;=0.347,B87&gt;=3.05,F87&lt;1.5),1.7,IF(AND(A87&gt;=7.25,A87&gt;=6.6,F87&gt;=2.5,F87&gt;=1.5),6.35,IF(AND(G87&lt;0.11,G87&lt;0.227,G87&lt;0.347,B87&gt;=3.05,F87&lt;1.5),1.333,IF(AND(H87&lt;9.441,H87&gt;=6.417,G87&gt;=0.347,B87&gt;=3.05,F87&lt;1.5),1.425,IF(AND(B87&lt;2.75,G87&lt;0.451,H87&lt;10.266,F87&lt;2.5,F87&gt;=1.5),4,IF(AND(B87&gt;=2.75,G87&lt;0.451,H87&lt;10.266,F87&lt;2.5,F87&gt;=1.5),4.433,IF(AND(G87&gt;=0.865,G87&gt;=0.451,H87&lt;10.266,F87&lt;2.5,F87&gt;=1.5),4.2,IF(AND(B87&lt;2.45,H87&lt;13.665,H87&gt;=10.266,F87&lt;2.5,F87&gt;=1.5),3.7,IF(AND(G87&lt;0.302,H87&gt;=13.665,H87&gt;=10.266,F87&lt;2.5,F87&gt;=1.5),5,IF(AND(B87&lt;2.9,A87&lt;6.1,A87&lt;6.6,F87&gt;=2.5,F87&gt;=1.5),5.06,IF(AND(B87&gt;=2.9,A87&lt;6.1,A87&lt;6.6,F87&gt;=2.5,F87&gt;=1.5),4.8,IF(AND(B87&lt;3.05,A87&gt;=6.1,A87&lt;6.6,F87&gt;=2.5,F87&gt;=1.5),5.6,IF(AND(B87&gt;=3.05,A87&gt;=6.1,A87&lt;6.6,F87&gt;=2.5,F87&gt;=1.5),5.267,IF(AND(H87&gt;=14.564,A87&lt;7.25,A87&gt;=6.6,F87&gt;=2.5,F87&gt;=1.5),5.6,IF(AND(H87&gt;=14.309,G87&gt;=0.11,G87&lt;0.227,G87&lt;0.347,B87&gt;=3.05,F87&lt;1.5),1.7,IF(AND(D87&lt;0.4,H87&gt;=9.441,H87&gt;=6.417,G87&gt;=0.347,B87&gt;=3.05,F87&lt;1.5),1.5,IF(AND(D87&gt;=0.4,H87&gt;=9.441,H87&gt;=6.417,G87&gt;=0.347,B87&gt;=3.05,F87&lt;1.5),1.633,IF(AND(A87&lt;5.35,G87&lt;0.865,G87&gt;=0.451,H87&lt;10.266,F87&lt;2.5,F87&gt;=1.5),3.15,IF(AND(D87&lt;1.45,G87&gt;=0.302,H87&gt;=13.665,H87&gt;=10.266,F87&lt;2.5,F87&gt;=1.5),4.74,IF(AND(D87&gt;=1.45,G87&gt;=0.302,H87&gt;=13.665,H87&gt;=10.266,F87&lt;2.5,F87&gt;=1.5),4.567,IF(AND(H87&lt;8.836,H87&lt;14.564,A87&lt;7.25,A87&gt;=6.6,F87&gt;=2.5,F87&gt;=1.5),5.7,IF(AND(H87&gt;=8.836,H87&lt;14.564,A87&lt;7.25,A87&gt;=6.6,F87&gt;=2.5,F87&gt;=1.5),5.9,IF(AND(H87&lt;11.53,H87&lt;14.309,G87&gt;=0.11,G87&lt;0.227,G87&lt;0.347,B87&gt;=3.05,F87&lt;1.5),1.5,IF(AND(H87&gt;=11.53,H87&lt;14.309,G87&gt;=0.11,G87&lt;0.227,G87&lt;0.347,B87&gt;=3.05,F87&lt;1.5),1.467,IF(AND(H87&lt;9.386,A87&gt;=5.35,G87&lt;0.865,G87&gt;=0.451,H87&lt;10.266,F87&lt;2.5,F87&gt;=1.5),3.56,IF(AND(H87&gt;=9.386,A87&gt;=5.35,G87&lt;0.865,G87&gt;=0.451,H87&lt;10.266,F87&lt;2.5,F87&gt;=1.5),4.2,IF(AND(H87&lt;11.036,D87&lt;1.45,B87&gt;=2.45,H87&lt;13.665,H87&gt;=10.266,F87&lt;2.5,F87&gt;=1.5),4.45,IF(AND(H87&gt;=11.036,D87&lt;1.45,B87&gt;=2.45,H87&lt;13.665,H87&gt;=10.266,F87&lt;2.5,F87&gt;=1.5),4.1,IF(AND(G87&gt;=0.585,D87&gt;=1.45,B87&gt;=2.45,H87&lt;13.665,H87&gt;=10.266,F87&lt;2.5,F87&gt;=1.5),4.9,IF(AND(H87&lt;11.743,G87&lt;0.585,D87&gt;=1.45,B87&gt;=2.45,H87&lt;13.665,H87&gt;=10.266,F87&lt;2.5,F87&gt;=1.5),4.7,IF(AND(H87&gt;=11.743,G87&lt;0.585,D87&gt;=1.45,B87&gt;=2.45,H87&lt;13.665,H87&gt;=10.266,F87&lt;2.5,F87&gt;=1.5),4.5,"shouldnthappen")))))))))))))))))))))))))))))))))))</f>
        <v>4.5</v>
      </c>
      <c r="AV87" s="1" t="n">
        <f aca="false">IF(AND(G87&gt;=0.356,F87&gt;=1.5,A87&lt;5.75),3.52,IF(AND(A87&lt;7.25,A87&gt;=7.1,A87&gt;=5.75),5.875,IF(AND(A87&gt;=7.25,A87&gt;=7.1,A87&gt;=5.75),6.5,IF(AND(D87&gt;=0.35,G87&gt;=0.586,F87&lt;1.5,A87&lt;5.75),1.8,IF(AND(D87&lt;1.4,G87&lt;0.356,F87&gt;=1.5,A87&lt;5.75),4.2,IF(AND(D87&gt;=1.4,G87&lt;0.356,F87&gt;=1.5,A87&lt;5.75),4.5,IF(AND(H87&gt;=11.218,A87&lt;5.05,G87&lt;0.586,F87&lt;1.5,A87&lt;5.75),1.225,IF(AND(G87&gt;=0.253,A87&gt;=5.05,G87&lt;0.586,F87&lt;1.5,A87&lt;5.75),1.3,IF(AND(B87&gt;=3.75,D87&lt;0.35,G87&gt;=0.586,F87&lt;1.5,A87&lt;5.75),1.567,IF(AND(B87&lt;2.85,D87&lt;1.35,D87&lt;1.65,A87&lt;7.1,A87&gt;=5.75),4.26,IF(AND(B87&gt;=2.85,D87&lt;1.35,D87&lt;1.65,A87&lt;7.1,A87&gt;=5.75),4.45,IF(AND(A87&lt;6.05,H87&lt;12.921,D87&gt;=1.65,A87&lt;7.1,A87&gt;=5.75),5.1,IF(AND(H87&gt;=15.338,H87&gt;=12.921,D87&gt;=1.65,A87&lt;7.1,A87&gt;=5.75),5.55,IF(AND(G87&lt;0.418,H87&lt;11.218,A87&lt;5.05,G87&lt;0.586,F87&lt;1.5,A87&lt;5.75),1.42,IF(AND(G87&gt;=0.418,H87&lt;11.218,A87&lt;5.05,G87&lt;0.586,F87&lt;1.5,A87&lt;5.75),1.3,IF(AND(H87&gt;=13.321,G87&lt;0.253,A87&gt;=5.05,G87&lt;0.586,F87&lt;1.5,A87&lt;5.75),1.7,IF(AND(H87&lt;6.089,B87&lt;3.75,D87&lt;0.35,G87&gt;=0.586,F87&lt;1.5,A87&lt;5.75),1.7,IF(AND(H87&gt;=6.089,B87&lt;3.75,D87&lt;0.35,G87&gt;=0.586,F87&lt;1.5,A87&lt;5.75),1.5,IF(AND(B87&lt;2.9,D87&lt;1.45,D87&gt;=1.35,D87&lt;1.65,A87&lt;7.1,A87&gt;=5.75),4.8,IF(AND(B87&gt;=2.9,D87&lt;1.45,D87&gt;=1.35,D87&lt;1.65,A87&lt;7.1,A87&gt;=5.75),4.475,IF(AND(B87&lt;2.5,D87&gt;=1.45,D87&gt;=1.35,D87&lt;1.65,A87&lt;7.1,A87&gt;=5.75),4.5,IF(AND(H87&lt;8.884,A87&gt;=6.05,H87&lt;12.921,D87&gt;=1.65,A87&lt;7.1,A87&gt;=5.75),5.4,IF(AND(A87&lt;6.3,H87&lt;15.338,H87&gt;=12.921,D87&gt;=1.65,A87&lt;7.1,A87&gt;=5.75),4.967,IF(AND(A87&gt;=6.3,H87&lt;15.338,H87&gt;=12.921,D87&gt;=1.65,A87&lt;7.1,A87&gt;=5.75),5.133,IF(AND(H87&lt;10.826,H87&lt;13.321,G87&lt;0.253,A87&gt;=5.05,G87&lt;0.586,F87&lt;1.5,A87&lt;5.75),1.5,IF(AND(H87&gt;=10.826,H87&lt;13.321,G87&lt;0.253,A87&gt;=5.05,G87&lt;0.586,F87&lt;1.5,A87&lt;5.75),1.4,IF(AND(H87&lt;7.47,B87&gt;=2.5,D87&gt;=1.45,D87&gt;=1.35,D87&lt;1.65,A87&lt;7.1,A87&gt;=5.75),5.1,IF(AND(H87&gt;=7.47,B87&gt;=2.5,D87&gt;=1.45,D87&gt;=1.35,D87&lt;1.65,A87&lt;7.1,A87&gt;=5.75),4.725,IF(AND(H87&lt;9.637,H87&gt;=8.884,A87&gt;=6.05,H87&lt;12.921,D87&gt;=1.65,A87&lt;7.1,A87&gt;=5.75),5.9,IF(AND(B87&lt;2.6,H87&gt;=9.637,H87&gt;=8.884,A87&gt;=6.05,H87&lt;12.921,D87&gt;=1.65,A87&lt;7.1,A87&gt;=5.75),5.8,IF(AND(B87&lt;2.75,B87&gt;=2.6,H87&gt;=9.637,H87&gt;=8.884,A87&gt;=6.05,H87&lt;12.921,D87&gt;=1.65,A87&lt;7.1,A87&gt;=5.75),5.3,IF(AND(D87&lt;2.25,B87&gt;=2.75,B87&gt;=2.6,H87&gt;=9.637,H87&gt;=8.884,A87&gt;=6.05,H87&lt;12.921,D87&gt;=1.65,A87&lt;7.1,A87&gt;=5.75),5.6,IF(AND(D87&gt;=2.25,B87&gt;=2.75,B87&gt;=2.6,H87&gt;=9.637,H87&gt;=8.884,A87&gt;=6.05,H87&lt;12.921,D87&gt;=1.65,A87&lt;7.1,A87&gt;=5.75),5.5,"shouldnthappen")))))))))))))))))))))))))))))))))</f>
        <v>4.5</v>
      </c>
      <c r="AW87" s="1" t="n">
        <f aca="false">IF(AND(G87&gt;=0.905,F87&lt;1.5),1.767,IF(AND(H87&gt;=16.674,F87&gt;=1.5),6.55,IF(AND(A87&lt;4.35,H87&lt;14.344,G87&lt;0.905,F87&lt;1.5),1.1,IF(AND(B87&lt;3.65,H87&gt;=14.344,G87&lt;0.905,F87&lt;1.5),1.5,IF(AND(B87&gt;=3.65,H87&gt;=14.344,G87&lt;0.905,F87&lt;1.5),1.65,IF(AND(B87&lt;2.6,F87&gt;=2.5,H87&lt;16.674,F87&gt;=1.5),4.5,IF(AND(D87&gt;=0.45,A87&gt;=4.35,H87&lt;14.344,G87&lt;0.905,F87&lt;1.5),1.65,IF(AND(D87&lt;1.15,A87&lt;5.9,F87&lt;2.5,H87&lt;16.674,F87&gt;=1.5),3.56,IF(AND(B87&lt;2.75,A87&gt;=5.9,F87&lt;2.5,H87&lt;16.674,F87&gt;=1.5),5,IF(AND(H87&lt;13.531,B87&gt;=2.75,A87&gt;=5.9,F87&lt;2.5,H87&lt;16.674,F87&gt;=1.5),4.333,IF(AND(B87&lt;3.2,G87&gt;=0.669,B87&gt;=2.6,F87&gt;=2.5,H87&lt;16.674,F87&gt;=1.5),5.08,IF(AND(B87&gt;=3.2,G87&gt;=0.669,B87&gt;=2.6,F87&gt;=2.5,H87&lt;16.674,F87&gt;=1.5),5.4,IF(AND(B87&lt;3.15,A87&lt;5.05,D87&lt;0.45,A87&gt;=4.35,H87&lt;14.344,G87&lt;0.905,F87&lt;1.5),1.45,IF(AND(A87&gt;=5.55,A87&gt;=5.05,D87&lt;0.45,A87&gt;=4.35,H87&lt;14.344,G87&lt;0.905,F87&lt;1.5),1.5,IF(AND(A87&lt;5.55,A87&lt;5.65,D87&gt;=1.15,A87&lt;5.9,F87&lt;2.5,H87&lt;16.674,F87&gt;=1.5),3.95,IF(AND(A87&gt;=5.55,A87&lt;5.65,D87&gt;=1.15,A87&lt;5.9,F87&lt;2.5,H87&lt;16.674,F87&gt;=1.5),3.82,IF(AND(G87&lt;0.39,A87&gt;=5.65,D87&gt;=1.15,A87&lt;5.9,F87&lt;2.5,H87&lt;16.674,F87&gt;=1.5),4.35,IF(AND(G87&gt;=0.39,A87&gt;=5.65,D87&gt;=1.15,A87&lt;5.9,F87&lt;2.5,H87&lt;16.674,F87&gt;=1.5),3.95,IF(AND(G87&lt;0.466,H87&gt;=13.531,B87&gt;=2.75,A87&gt;=5.9,F87&lt;2.5,H87&lt;16.674,F87&gt;=1.5),4.8,IF(AND(G87&gt;=0.466,H87&gt;=13.531,B87&gt;=2.75,A87&gt;=5.9,F87&lt;2.5,H87&lt;16.674,F87&gt;=1.5),4.7,IF(AND(H87&lt;10.144,D87&lt;2.05,G87&lt;0.669,B87&gt;=2.6,F87&gt;=2.5,H87&lt;16.674,F87&gt;=1.5),5.3,IF(AND(H87&gt;=10.144,D87&lt;2.05,G87&lt;0.669,B87&gt;=2.6,F87&gt;=2.5,H87&lt;16.674,F87&gt;=1.5),5.133,IF(AND(D87&gt;=2.45,D87&gt;=2.05,G87&lt;0.669,B87&gt;=2.6,F87&gt;=2.5,H87&lt;16.674,F87&gt;=1.5),5.9,IF(AND(B87&lt;3.25,B87&gt;=3.15,A87&lt;5.05,D87&lt;0.45,A87&gt;=4.35,H87&lt;14.344,G87&lt;0.905,F87&lt;1.5),1.2,IF(AND(B87&gt;=3.25,B87&gt;=3.15,A87&lt;5.05,D87&lt;0.45,A87&gt;=4.35,H87&lt;14.344,G87&lt;0.905,F87&lt;1.5),1.36,IF(AND(B87&gt;=3.8,A87&lt;5.55,A87&gt;=5.05,D87&lt;0.45,A87&gt;=4.35,H87&lt;14.344,G87&lt;0.905,F87&lt;1.5),1.3,IF(AND(G87&lt;0.05,B87&lt;3.8,A87&lt;5.55,A87&gt;=5.05,D87&lt;0.45,A87&gt;=4.35,H87&lt;14.344,G87&lt;0.905,F87&lt;1.5),1.4,IF(AND(G87&lt;0.107,G87&lt;0.395,D87&lt;2.45,D87&gt;=2.05,G87&lt;0.669,B87&gt;=2.6,F87&gt;=2.5,H87&lt;16.674,F87&gt;=1.5),5.667,IF(AND(G87&lt;0.537,G87&gt;=0.395,D87&lt;2.45,D87&gt;=2.05,G87&lt;0.669,B87&gt;=2.6,F87&gt;=2.5,H87&lt;16.674,F87&gt;=1.5),5.6,IF(AND(G87&gt;=0.537,G87&gt;=0.395,D87&lt;2.45,D87&gt;=2.05,G87&lt;0.669,B87&gt;=2.6,F87&gt;=2.5,H87&lt;16.674,F87&gt;=1.5),5.775,IF(AND(B87&lt;3.6,G87&gt;=0.05,B87&lt;3.8,A87&lt;5.55,A87&gt;=5.05,D87&lt;0.45,A87&gt;=4.35,H87&lt;14.344,G87&lt;0.905,F87&lt;1.5),1.475,IF(AND(B87&gt;=3.6,G87&gt;=0.05,B87&lt;3.8,A87&lt;5.55,A87&gt;=5.05,D87&lt;0.45,A87&gt;=4.35,H87&lt;14.344,G87&lt;0.905,F87&lt;1.5),1.5,IF(AND(G87&lt;0.312,G87&gt;=0.107,G87&lt;0.395,D87&lt;2.45,D87&gt;=2.05,G87&lt;0.669,B87&gt;=2.6,F87&gt;=2.5,H87&lt;16.674,F87&gt;=1.5),5.18,IF(AND(G87&gt;=0.312,G87&gt;=0.107,G87&lt;0.395,D87&lt;2.45,D87&gt;=2.05,G87&lt;0.669,B87&gt;=2.6,F87&gt;=2.5,H87&lt;16.674,F87&gt;=1.5),5.4,"shouldnthappen"))))))))))))))))))))))))))))))))))</f>
        <v>3.95</v>
      </c>
      <c r="AX87" s="1" t="n">
        <f aca="false">IF(AND(D87&gt;=1.3,B87&gt;=3.45),6.25,IF(AND(B87&lt;2.75,A87&lt;5.25,B87&lt;3.45),3.9,IF(AND(D87&lt;0.25,D87&lt;1.3,B87&gt;=3.45),1.16,IF(AND(A87&gt;=5.05,B87&gt;=2.75,A87&lt;5.25,B87&lt;3.45),1.7,IF(AND(D87&lt;0.7,F87&lt;2.5,A87&gt;=5.25,B87&lt;3.45),1.5,IF(AND(H87&gt;=16.284,F87&gt;=2.5,A87&gt;=5.25,B87&lt;3.45),6.6,IF(AND(G87&lt;0.123,D87&gt;=0.25,D87&lt;1.3,B87&gt;=3.45),1.3,IF(AND(A87&lt;4.5,A87&lt;5.05,B87&gt;=2.75,A87&lt;5.25,B87&lt;3.45),1.3,IF(AND(A87&lt;5.05,G87&gt;=0.123,D87&gt;=0.25,D87&lt;1.3,B87&gt;=3.45),1.6,IF(AND(B87&lt;3.15,A87&gt;=4.5,A87&lt;5.05,B87&gt;=2.75,A87&lt;5.25,B87&lt;3.45),1.54,IF(AND(B87&gt;=3.15,A87&gt;=4.5,A87&lt;5.05,B87&gt;=2.75,A87&lt;5.25,B87&lt;3.45),1.35,IF(AND(D87&gt;=1.4,A87&lt;5.9,D87&gt;=0.7,F87&lt;2.5,A87&gt;=5.25,B87&lt;3.45),4.5,IF(AND(D87&gt;=1.55,A87&gt;=5.9,D87&gt;=0.7,F87&lt;2.5,A87&gt;=5.25,B87&lt;3.45),4.95,IF(AND(G87&gt;=0.682,D87&gt;=2.05,H87&lt;16.284,F87&gt;=2.5,A87&gt;=5.25,B87&lt;3.45),5.26,IF(AND(A87&lt;5.4,A87&gt;=5.05,G87&gt;=0.123,D87&gt;=0.25,D87&lt;1.3,B87&gt;=3.45),1.64,IF(AND(A87&gt;=5.4,A87&gt;=5.05,G87&gt;=0.123,D87&gt;=0.25,D87&lt;1.3,B87&gt;=3.45),1.6,IF(AND(G87&lt;0.372,D87&lt;1.4,A87&lt;5.9,D87&gt;=0.7,F87&lt;2.5,A87&gt;=5.25,B87&lt;3.45),4.175,IF(AND(D87&lt;1.35,D87&lt;1.55,A87&gt;=5.9,D87&gt;=0.7,F87&lt;2.5,A87&gt;=5.25,B87&lt;3.45),4.2,IF(AND(B87&lt;2.35,G87&lt;0.596,D87&lt;2.05,H87&lt;16.284,F87&gt;=2.5,A87&gt;=5.25,B87&lt;3.45),5,IF(AND(G87&gt;=0.888,G87&gt;=0.596,D87&lt;2.05,H87&lt;16.284,F87&gt;=2.5,A87&gt;=5.25,B87&lt;3.45),4.8,IF(AND(A87&gt;=6.85,G87&lt;0.682,D87&gt;=2.05,H87&lt;16.284,F87&gt;=2.5,A87&gt;=5.25,B87&lt;3.45),5.4,IF(AND(A87&gt;=5.75,G87&gt;=0.372,D87&lt;1.4,A87&lt;5.9,D87&gt;=0.7,F87&lt;2.5,A87&gt;=5.25,B87&lt;3.45),3.933,IF(AND(A87&gt;=6.75,D87&gt;=1.35,D87&lt;1.55,A87&gt;=5.9,D87&gt;=0.7,F87&lt;2.5,A87&gt;=5.25,B87&lt;3.45),4.8,IF(AND(H87&lt;11.084,B87&gt;=2.35,G87&lt;0.596,D87&lt;2.05,H87&lt;16.284,F87&gt;=2.5,A87&gt;=5.25,B87&lt;3.45),5.3,IF(AND(H87&lt;8.435,G87&lt;0.888,G87&gt;=0.596,D87&lt;2.05,H87&lt;16.284,F87&gt;=2.5,A87&gt;=5.25,B87&lt;3.45),5.1,IF(AND(H87&gt;=8.435,G87&lt;0.888,G87&gt;=0.596,D87&lt;2.05,H87&lt;16.284,F87&gt;=2.5,A87&gt;=5.25,B87&lt;3.45),4.94,IF(AND(B87&lt;3.15,A87&lt;6.85,G87&lt;0.682,D87&gt;=2.05,H87&lt;16.284,F87&gt;=2.5,A87&gt;=5.25,B87&lt;3.45),5.6,IF(AND(B87&gt;=3.15,A87&lt;6.85,G87&lt;0.682,D87&gt;=2.05,H87&lt;16.284,F87&gt;=2.5,A87&gt;=5.25,B87&lt;3.45),5.74,IF(AND(G87&lt;0.572,A87&lt;5.75,G87&gt;=0.372,D87&lt;1.4,A87&lt;5.9,D87&gt;=0.7,F87&lt;2.5,A87&gt;=5.25,B87&lt;3.45),3.7,IF(AND(D87&lt;1.45,A87&lt;6.75,D87&gt;=1.35,D87&lt;1.55,A87&gt;=5.9,D87&gt;=0.7,F87&lt;2.5,A87&gt;=5.25,B87&lt;3.45),4.46,IF(AND(D87&gt;=1.45,A87&lt;6.75,D87&gt;=1.35,D87&lt;1.55,A87&gt;=5.9,D87&gt;=0.7,F87&lt;2.5,A87&gt;=5.25,B87&lt;3.45),4.567,IF(AND(H87&lt;12.532,H87&gt;=11.084,B87&gt;=2.35,G87&lt;0.596,D87&lt;2.05,H87&lt;16.284,F87&gt;=2.5,A87&gt;=5.25,B87&lt;3.45),5.8,IF(AND(H87&gt;=12.532,H87&gt;=11.084,B87&gt;=2.35,G87&lt;0.596,D87&lt;2.05,H87&lt;16.284,F87&gt;=2.5,A87&gt;=5.25,B87&lt;3.45),5.667,IF(AND(A87&gt;=5.65,G87&gt;=0.572,A87&lt;5.75,G87&gt;=0.372,D87&lt;1.4,A87&lt;5.9,D87&gt;=0.7,F87&lt;2.5,A87&gt;=5.25,B87&lt;3.45),4.2,IF(AND(G87&lt;0.862,A87&lt;5.65,G87&gt;=0.572,A87&lt;5.75,G87&gt;=0.372,D87&lt;1.4,A87&lt;5.9,D87&gt;=0.7,F87&lt;2.5,A87&gt;=5.25,B87&lt;3.45),3.9,IF(AND(G87&gt;=0.862,A87&lt;5.65,G87&gt;=0.572,A87&lt;5.75,G87&gt;=0.372,D87&lt;1.4,A87&lt;5.9,D87&gt;=0.7,F87&lt;2.5,A87&gt;=5.25,B87&lt;3.45),4,"shouldnthappen"))))))))))))))))))))))))))))))))))))</f>
        <v>4.5</v>
      </c>
      <c r="AY87" s="1" t="n">
        <f aca="false">IF(AND(H87&gt;=8.233,D87&gt;=0.8,A87&lt;5.55),3.525,IF(AND(B87&lt;2.9,H87&gt;=15.534,A87&gt;=5.55),4.8,IF(AND(H87&gt;=12.259,A87&lt;4.75,D87&lt;0.8,A87&lt;5.55),1.25,IF(AND(B87&gt;=3.85,A87&gt;=4.75,D87&lt;0.8,A87&lt;5.55),1.425,IF(AND(D87&lt;1.55,H87&lt;8.233,D87&gt;=0.8,A87&lt;5.55),3.975,IF(AND(D87&gt;=1.55,H87&lt;8.233,D87&gt;=0.8,A87&lt;5.55),4.5,IF(AND(D87&lt;0.65,D87&lt;1.7,H87&lt;15.534,A87&gt;=5.55),1.7,IF(AND(A87&gt;=7.05,D87&gt;=1.7,H87&lt;15.534,A87&gt;=5.55),6.3,IF(AND(B87&gt;=3.35,B87&gt;=2.9,H87&gt;=15.534,A87&gt;=5.55),5.4,IF(AND(B87&lt;3.1,H87&lt;12.259,A87&lt;4.75,D87&lt;0.8,A87&lt;5.55),1.367,IF(AND(B87&gt;=3.1,H87&lt;12.259,A87&lt;4.75,D87&lt;0.8,A87&lt;5.55),1.4,IF(AND(G87&gt;=0.905,B87&lt;3.85,A87&gt;=4.75,D87&lt;0.8,A87&lt;5.55),1.9,IF(AND(H87&lt;15.681,B87&lt;3.35,B87&gt;=2.9,H87&gt;=15.534,A87&gt;=5.55),5.8,IF(AND(H87&gt;=15.681,B87&lt;3.35,B87&gt;=2.9,H87&gt;=15.534,A87&gt;=5.55),5.7,IF(AND(H87&gt;=14.877,G87&lt;0.905,B87&lt;3.85,A87&gt;=4.75,D87&lt;0.8,A87&lt;5.55),1.3,IF(AND(D87&gt;=1.25,B87&lt;2.65,D87&gt;=0.65,D87&lt;1.7,H87&lt;15.534,A87&gt;=5.55),4.433,IF(AND(G87&gt;=0.622,B87&lt;3.15,A87&lt;7.05,D87&gt;=1.7,H87&lt;15.534,A87&gt;=5.55),5.08,IF(AND(H87&gt;=13.42,B87&gt;=3.15,A87&lt;7.05,D87&gt;=1.7,H87&lt;15.534,A87&gt;=5.55),5.1,IF(AND(G87&lt;0.265,H87&lt;14.877,G87&lt;0.905,B87&lt;3.85,A87&gt;=4.75,D87&lt;0.8,A87&lt;5.55),1.2,IF(AND(A87&lt;5.75,D87&lt;1.25,B87&lt;2.65,D87&gt;=0.65,D87&lt;1.7,H87&lt;15.534,A87&gt;=5.55),3.7,IF(AND(A87&gt;=5.75,D87&lt;1.25,B87&lt;2.65,D87&gt;=0.65,D87&lt;1.7,H87&lt;15.534,A87&gt;=5.55),4,IF(AND(G87&gt;=0.652,D87&lt;1.35,B87&gt;=2.65,D87&gt;=0.65,D87&lt;1.7,H87&lt;15.534,A87&gt;=5.55),3.6,IF(AND(H87&lt;7.47,D87&gt;=1.35,B87&gt;=2.65,D87&gt;=0.65,D87&lt;1.7,H87&lt;15.534,A87&gt;=5.55),5.1,IF(AND(H87&lt;10.914,G87&lt;0.622,B87&lt;3.15,A87&lt;7.05,D87&gt;=1.7,H87&lt;15.534,A87&gt;=5.55),5.36,IF(AND(H87&gt;=10.914,G87&lt;0.622,B87&lt;3.15,A87&lt;7.05,D87&gt;=1.7,H87&lt;15.534,A87&gt;=5.55),5.64,IF(AND(G87&gt;=0.657,H87&lt;13.42,B87&gt;=3.15,A87&lt;7.05,D87&gt;=1.7,H87&lt;15.534,A87&gt;=5.55),6,IF(AND(G87&gt;=0.782,G87&gt;=0.265,H87&lt;14.877,G87&lt;0.905,B87&lt;3.85,A87&gt;=4.75,D87&lt;0.8,A87&lt;5.55),1.48,IF(AND(H87&lt;11.286,G87&lt;0.652,D87&lt;1.35,B87&gt;=2.65,D87&gt;=0.65,D87&lt;1.7,H87&lt;15.534,A87&gt;=5.55),4.24,IF(AND(H87&gt;=11.286,G87&lt;0.652,D87&lt;1.35,B87&gt;=2.65,D87&gt;=0.65,D87&lt;1.7,H87&lt;15.534,A87&gt;=5.55),4.05,IF(AND(G87&lt;0.413,H87&gt;=7.47,D87&gt;=1.35,B87&gt;=2.65,D87&gt;=0.65,D87&lt;1.7,H87&lt;15.534,A87&gt;=5.55),5.1,IF(AND(H87&lt;11.325,G87&lt;0.657,H87&lt;13.42,B87&gt;=3.15,A87&lt;7.05,D87&gt;=1.7,H87&lt;15.534,A87&gt;=5.55),5.8,IF(AND(H87&gt;=11.325,G87&lt;0.657,H87&lt;13.42,B87&gt;=3.15,A87&lt;7.05,D87&gt;=1.7,H87&lt;15.534,A87&gt;=5.55),5.6,IF(AND(D87&gt;=0.35,G87&lt;0.782,G87&gt;=0.265,H87&lt;14.877,G87&lt;0.905,B87&lt;3.85,A87&gt;=4.75,D87&lt;0.8,A87&lt;5.55),1.633,IF(AND(B87&lt;2.85,G87&gt;=0.413,H87&gt;=7.47,D87&gt;=1.35,B87&gt;=2.65,D87&gt;=0.65,D87&lt;1.7,H87&lt;15.534,A87&gt;=5.55),4.6,IF(AND(D87&lt;0.15,D87&lt;0.35,G87&lt;0.782,G87&gt;=0.265,H87&lt;14.877,G87&lt;0.905,B87&lt;3.85,A87&gt;=4.75,D87&lt;0.8,A87&lt;5.55),1.5,IF(AND(D87&gt;=0.15,D87&lt;0.35,G87&lt;0.782,G87&gt;=0.265,H87&lt;14.877,G87&lt;0.905,B87&lt;3.85,A87&gt;=4.75,D87&lt;0.8,A87&lt;5.55),1.543,IF(AND(A87&gt;=6.8,B87&gt;=2.85,G87&gt;=0.413,H87&gt;=7.47,D87&gt;=1.35,B87&gt;=2.65,D87&gt;=0.65,D87&lt;1.7,H87&lt;15.534,A87&gt;=5.55),4.9,IF(AND(H87&lt;13.531,A87&lt;6.8,B87&gt;=2.85,G87&gt;=0.413,H87&gt;=7.47,D87&gt;=1.35,B87&gt;=2.65,D87&gt;=0.65,D87&lt;1.7,H87&lt;15.534,A87&gt;=5.55),4.5,IF(AND(H87&gt;=13.531,A87&lt;6.8,B87&gt;=2.85,G87&gt;=0.413,H87&gt;=7.47,D87&gt;=1.35,B87&gt;=2.65,D87&gt;=0.65,D87&lt;1.7,H87&lt;15.534,A87&gt;=5.55),4.7,"shouldnthappen")))))))))))))))))))))))))))))))))))))))</f>
        <v>3.525</v>
      </c>
      <c r="AZ87" s="1" t="n">
        <f aca="false">IF(AND(H87&gt;=15.371,B87&gt;=3.35),5.4,IF(AND(G87&gt;=0.851,H87&gt;=15.244,B87&lt;3.35),4.75,IF(AND(F87&gt;=2,H87&lt;15.371,B87&gt;=3.35),5.6,IF(AND(B87&lt;2.75,A87&lt;5.15,H87&lt;15.244,B87&lt;3.35),3.42,IF(AND(A87&gt;=7.25,G87&lt;0.851,H87&gt;=15.244,B87&lt;3.35),6.6,IF(AND(A87&lt;4.45,B87&gt;=2.75,A87&lt;5.15,H87&lt;15.244,B87&lt;3.35),1.1,IF(AND(G87&lt;0.527,A87&lt;7.25,G87&lt;0.851,H87&gt;=15.244,B87&lt;3.35),5.08,IF(AND(G87&gt;=0.527,A87&lt;7.25,G87&lt;0.851,H87&gt;=15.244,B87&lt;3.35),5.8,IF(AND(D87&gt;=0.35,B87&lt;3.7,F87&lt;2,H87&lt;15.371,B87&gt;=3.35),1.55,IF(AND(H87&lt;6.542,B87&gt;=3.7,F87&lt;2,H87&lt;15.371,B87&gt;=3.35),1.9,IF(AND(B87&lt;3.25,A87&gt;=4.45,B87&gt;=2.75,A87&lt;5.15,H87&lt;15.244,B87&lt;3.35),1.46,IF(AND(B87&gt;=3.25,A87&gt;=4.45,B87&gt;=2.75,A87&lt;5.15,H87&lt;15.244,B87&lt;3.35),1.7,IF(AND(H87&lt;13.654,B87&gt;=2.95,D87&lt;1.45,A87&gt;=5.15,H87&lt;15.244,B87&lt;3.35),4.3,IF(AND(H87&gt;=13.654,B87&gt;=2.95,D87&lt;1.45,A87&gt;=5.15,H87&lt;15.244,B87&lt;3.35),4.625,IF(AND(F87&gt;=2.5,D87&lt;1.75,D87&gt;=1.45,A87&gt;=5.15,H87&lt;15.244,B87&lt;3.35),5.3,IF(AND(G87&gt;=0.853,D87&gt;=1.75,D87&gt;=1.45,A87&gt;=5.15,H87&lt;15.244,B87&lt;3.35),5.15,IF(AND(D87&gt;=0.25,D87&lt;0.35,B87&lt;3.7,F87&lt;2,H87&lt;15.371,B87&gt;=3.35),1.3,IF(AND(B87&lt;3.85,H87&gt;=6.542,B87&gt;=3.7,F87&lt;2,H87&lt;15.371,B87&gt;=3.35),1.633,IF(AND(H87&lt;7.02,H87&lt;10.688,B87&lt;2.95,D87&lt;1.45,A87&gt;=5.15,H87&lt;15.244,B87&lt;3.35),3.98,IF(AND(G87&lt;0.338,H87&gt;=10.688,B87&lt;2.95,D87&lt;1.45,A87&gt;=5.15,H87&lt;15.244,B87&lt;3.35),4.22,IF(AND(G87&gt;=0.338,H87&gt;=10.688,B87&lt;2.95,D87&lt;1.45,A87&gt;=5.15,H87&lt;15.244,B87&lt;3.35),3.9,IF(AND(B87&lt;2.75,F87&lt;2.5,D87&lt;1.75,D87&gt;=1.45,A87&gt;=5.15,H87&lt;15.244,B87&lt;3.35),5.1,IF(AND(B87&gt;=2.75,F87&lt;2.5,D87&lt;1.75,D87&gt;=1.45,A87&gt;=5.15,H87&lt;15.244,B87&lt;3.35),4.74,IF(AND(A87&gt;=7,G87&lt;0.853,D87&gt;=1.75,D87&gt;=1.45,A87&gt;=5.15,H87&lt;15.244,B87&lt;3.35),6.5,IF(AND(G87&gt;=0.934,D87&lt;0.25,D87&lt;0.35,B87&lt;3.7,F87&lt;2,H87&lt;15.371,B87&gt;=3.35),1.7,IF(AND(D87&lt;0.25,B87&gt;=3.85,H87&gt;=6.542,B87&gt;=3.7,F87&lt;2,H87&lt;15.371,B87&gt;=3.35),1.5,IF(AND(D87&gt;=0.25,B87&gt;=3.85,H87&gt;=6.542,B87&gt;=3.7,F87&lt;2,H87&lt;15.371,B87&gt;=3.35),1.4,IF(AND(B87&lt;2.5,H87&gt;=7.02,H87&lt;10.688,B87&lt;2.95,D87&lt;1.45,A87&gt;=5.15,H87&lt;15.244,B87&lt;3.35),3.8,IF(AND(G87&gt;=0.74,A87&lt;7,G87&lt;0.853,D87&gt;=1.75,D87&gt;=1.45,A87&gt;=5.15,H87&lt;15.244,B87&lt;3.35),6,IF(AND(G87&gt;=0.61,G87&lt;0.934,D87&lt;0.25,D87&lt;0.35,B87&lt;3.7,F87&lt;2,H87&lt;15.371,B87&gt;=3.35),1.5,IF(AND(D87&lt;1.15,B87&gt;=2.5,H87&gt;=7.02,H87&lt;10.688,B87&lt;2.95,D87&lt;1.45,A87&gt;=5.15,H87&lt;15.244,B87&lt;3.35),3.5,IF(AND(D87&gt;=1.15,B87&gt;=2.5,H87&gt;=7.02,H87&lt;10.688,B87&lt;2.95,D87&lt;1.45,A87&gt;=5.15,H87&lt;15.244,B87&lt;3.35),3.6,IF(AND(G87&gt;=0.626,G87&lt;0.74,A87&lt;7,G87&lt;0.853,D87&gt;=1.75,D87&gt;=1.45,A87&gt;=5.15,H87&lt;15.244,B87&lt;3.35),4.9,IF(AND(H87&lt;13.641,G87&lt;0.61,G87&lt;0.934,D87&lt;0.25,D87&lt;0.35,B87&lt;3.7,F87&lt;2,H87&lt;15.371,B87&gt;=3.35),1.425,IF(AND(H87&gt;=13.641,G87&lt;0.61,G87&lt;0.934,D87&lt;0.25,D87&lt;0.35,B87&lt;3.7,F87&lt;2,H87&lt;15.371,B87&gt;=3.35),1.3,IF(AND(B87&lt;3.05,G87&lt;0.626,G87&lt;0.74,A87&lt;7,G87&lt;0.853,D87&gt;=1.75,D87&gt;=1.45,A87&gt;=5.15,H87&lt;15.244,B87&lt;3.35),5.475,IF(AND(B87&gt;=3.05,G87&lt;0.626,G87&lt;0.74,A87&lt;7,G87&lt;0.853,D87&gt;=1.75,D87&gt;=1.45,A87&gt;=5.15,H87&lt;15.244,B87&lt;3.35),5.633,"shouldnthappen")))))))))))))))))))))))))))))))))))))</f>
        <v>4.74</v>
      </c>
      <c r="BA87" s="1" t="n">
        <f aca="false">IF(AND(F87&gt;=2,B87&gt;=3.4),6.1,IF(AND(B87&lt;2.75,A87&lt;5.15,B87&lt;3.4),3.225,IF(AND(G87&gt;=0.821,F87&lt;2,B87&gt;=3.4),1.9,IF(AND(B87&gt;=3.2,B87&gt;=2.75,A87&lt;5.15,B87&lt;3.4),1.7,IF(AND(A87&lt;4.8,G87&lt;0.821,F87&lt;2,B87&gt;=3.4),1,IF(AND(G87&gt;=0.446,B87&lt;3.2,B87&gt;=2.75,A87&lt;5.15,B87&lt;3.4),1.1,IF(AND(G87&lt;0.356,D87&lt;1.45,A87&lt;6.25,A87&gt;=5.15,B87&lt;3.4),4.32,IF(AND(G87&lt;0.591,D87&gt;=1.45,A87&lt;6.25,A87&gt;=5.15,B87&lt;3.4),4.6,IF(AND(D87&lt;1.75,G87&lt;0.597,A87&gt;=6.25,A87&gt;=5.15,B87&lt;3.4),4.86,IF(AND(H87&gt;=16.472,G87&gt;=0.597,A87&gt;=6.25,A87&gt;=5.15,B87&lt;3.4),6.6,IF(AND(G87&lt;0.063,G87&lt;0.446,B87&lt;3.2,B87&gt;=2.75,A87&lt;5.15,B87&lt;3.4),1.4,IF(AND(A87&gt;=5.95,G87&gt;=0.356,D87&lt;1.45,A87&lt;6.25,A87&gt;=5.15,B87&lt;3.4),4.6,IF(AND(B87&gt;=2.9,G87&gt;=0.591,D87&gt;=1.45,A87&lt;6.25,A87&gt;=5.15,B87&lt;3.4),4.867,IF(AND(D87&gt;=2.4,H87&lt;16.472,G87&gt;=0.597,A87&gt;=6.25,A87&gt;=5.15,B87&lt;3.4),6,IF(AND(A87&lt;5.45,B87&gt;=3.85,A87&gt;=4.8,G87&lt;0.821,F87&lt;2,B87&gt;=3.4),1.3,IF(AND(A87&gt;=5.45,B87&gt;=3.85,A87&gt;=4.8,G87&lt;0.821,F87&lt;2,B87&gt;=3.4),1.45,IF(AND(H87&lt;14.273,G87&gt;=0.063,G87&lt;0.446,B87&lt;3.2,B87&gt;=2.75,A87&lt;5.15,B87&lt;3.4),1.5,IF(AND(H87&gt;=14.273,G87&gt;=0.063,G87&lt;0.446,B87&lt;3.2,B87&gt;=2.75,A87&lt;5.15,B87&lt;3.4),1.6,IF(AND(G87&gt;=0.572,A87&lt;5.95,G87&gt;=0.356,D87&lt;1.45,A87&lt;6.25,A87&gt;=5.15,B87&lt;3.4),3.9,IF(AND(G87&lt;0.827,B87&lt;2.9,G87&gt;=0.591,D87&gt;=1.45,A87&lt;6.25,A87&gt;=5.15,B87&lt;3.4),4.9,IF(AND(G87&gt;=0.827,B87&lt;2.9,G87&gt;=0.591,D87&gt;=1.45,A87&lt;6.25,A87&gt;=5.15,B87&lt;3.4),5.1,IF(AND(A87&gt;=7.2,B87&lt;3.05,D87&gt;=1.75,G87&lt;0.597,A87&gt;=6.25,A87&gt;=5.15,B87&lt;3.4),6.7,IF(AND(G87&lt;0.353,B87&gt;=3.05,D87&gt;=1.75,G87&lt;0.597,A87&gt;=6.25,A87&gt;=5.15,B87&lt;3.4),5.22,IF(AND(G87&gt;=0.353,B87&gt;=3.05,D87&gt;=1.75,G87&lt;0.597,A87&gt;=6.25,A87&gt;=5.15,B87&lt;3.4),5.65,IF(AND(A87&lt;6.55,D87&lt;2.4,H87&lt;16.472,G87&gt;=0.597,A87&gt;=6.25,A87&gt;=5.15,B87&lt;3.4),5.033,IF(AND(H87&lt;12.719,G87&lt;0.385,B87&lt;3.85,A87&gt;=4.8,G87&lt;0.821,F87&lt;2,B87&gt;=3.4),1.54,IF(AND(H87&gt;=12.719,G87&lt;0.385,B87&lt;3.85,A87&gt;=4.8,G87&lt;0.821,F87&lt;2,B87&gt;=3.4),1.3,IF(AND(B87&lt;3.6,G87&gt;=0.385,B87&lt;3.85,A87&gt;=4.8,G87&lt;0.821,F87&lt;2,B87&gt;=3.4),1.325,IF(AND(B87&gt;=3.6,G87&gt;=0.385,B87&lt;3.85,A87&gt;=4.8,G87&lt;0.821,F87&lt;2,B87&gt;=3.4),1.55,IF(AND(D87&lt;1.05,G87&lt;0.572,A87&lt;5.95,G87&gt;=0.356,D87&lt;1.45,A87&lt;6.25,A87&gt;=5.15,B87&lt;3.4),3.633,IF(AND(D87&gt;=2.15,A87&lt;7.2,B87&lt;3.05,D87&gt;=1.75,G87&lt;0.597,A87&gt;=6.25,A87&gt;=5.15,B87&lt;3.4),5.667,IF(AND(H87&lt;13.094,A87&gt;=6.55,D87&lt;2.4,H87&lt;16.472,G87&gt;=0.597,A87&gt;=6.25,A87&gt;=5.15,B87&lt;3.4),5.2,IF(AND(D87&lt;1.15,D87&gt;=1.05,G87&lt;0.572,A87&lt;5.95,G87&gt;=0.356,D87&lt;1.45,A87&lt;6.25,A87&gt;=5.15,B87&lt;3.4),3.8,IF(AND(D87&gt;=1.15,D87&gt;=1.05,G87&lt;0.572,A87&lt;5.95,G87&gt;=0.356,D87&lt;1.45,A87&lt;6.25,A87&gt;=5.15,B87&lt;3.4),3.9,IF(AND(G87&gt;=0.487,D87&lt;2.15,A87&lt;7.2,B87&lt;3.05,D87&gt;=1.75,G87&lt;0.597,A87&gt;=6.25,A87&gt;=5.15,B87&lt;3.4),5.8,IF(AND(A87&lt;6.8,H87&gt;=13.094,A87&gt;=6.55,D87&lt;2.4,H87&lt;16.472,G87&gt;=0.597,A87&gt;=6.25,A87&gt;=5.15,B87&lt;3.4),4.52,IF(AND(A87&gt;=6.8,H87&gt;=13.094,A87&gt;=6.55,D87&lt;2.4,H87&lt;16.472,G87&gt;=0.597,A87&gt;=6.25,A87&gt;=5.15,B87&lt;3.4),4.75,IF(AND(B87&lt;2.95,G87&lt;0.487,D87&lt;2.15,A87&lt;7.2,B87&lt;3.05,D87&gt;=1.75,G87&lt;0.597,A87&gt;=6.25,A87&gt;=5.15,B87&lt;3.4),5.6,IF(AND(B87&gt;=2.95,G87&lt;0.487,D87&lt;2.15,A87&lt;7.2,B87&lt;3.05,D87&gt;=1.75,G87&lt;0.597,A87&gt;=6.25,A87&gt;=5.15,B87&lt;3.4),5.5,"shouldnthappen")))))))))))))))))))))))))))))))))))))))</f>
        <v>4.6</v>
      </c>
      <c r="BB87" s="1" t="n">
        <f aca="false">IF(AND(A87&lt;4.35,B87&lt;3.25,F87&lt;1.5),1.1,IF(AND(H87&lt;14.005,A87&gt;=4.35,B87&lt;3.25,F87&lt;1.5),1.3,IF(AND(H87&gt;=14.005,A87&gt;=4.35,B87&lt;3.25,F87&lt;1.5),1.6,IF(AND(G87&gt;=0.905,A87&lt;5.15,B87&gt;=3.25,F87&lt;1.5),1.9,IF(AND(B87&lt;3.45,A87&gt;=5.15,B87&gt;=3.25,F87&lt;1.5),1.6,IF(AND(F87&gt;=2.5,D87&gt;=1.35,D87&lt;1.75,F87&gt;=1.5),4.867,IF(AND(A87&gt;=7.05,D87&gt;=2.05,D87&gt;=1.75,F87&gt;=1.5),6.35,IF(AND(D87&gt;=0.4,G87&lt;0.905,A87&lt;5.15,B87&gt;=3.25,F87&lt;1.5),1.65,IF(AND(B87&lt;3.6,B87&gt;=3.45,A87&gt;=5.15,B87&gt;=3.25,F87&lt;1.5),1.35,IF(AND(H87&lt;6.808,H87&lt;9.386,D87&lt;1.35,D87&lt;1.75,F87&gt;=1.5),4.05,IF(AND(H87&gt;=6.808,H87&lt;9.386,D87&lt;1.35,D87&lt;1.75,F87&gt;=1.5),3.46,IF(AND(B87&lt;2.45,F87&lt;2.5,D87&gt;=1.35,D87&lt;1.75,F87&gt;=1.5),4.5,IF(AND(H87&gt;=13.115,D87&lt;1.95,D87&lt;2.05,D87&gt;=1.75,F87&gt;=1.5),4.85,IF(AND(G87&lt;0.196,D87&gt;=1.95,D87&lt;2.05,D87&gt;=1.75,F87&gt;=1.5),6.7,IF(AND(G87&gt;=0.196,D87&gt;=1.95,D87&lt;2.05,D87&gt;=1.75,F87&gt;=1.5),5.12,IF(AND(H87&lt;10.925,D87&lt;0.4,G87&lt;0.905,A87&lt;5.15,B87&gt;=3.25,F87&lt;1.5),1.4,IF(AND(H87&gt;=10.925,D87&lt;0.4,G87&lt;0.905,A87&lt;5.15,B87&gt;=3.25,F87&lt;1.5),1.45,IF(AND(H87&lt;14.096,B87&gt;=3.6,B87&gt;=3.45,A87&gt;=5.15,B87&gt;=3.25,F87&lt;1.5),1.42,IF(AND(H87&gt;=14.096,B87&gt;=3.6,B87&gt;=3.45,A87&gt;=5.15,B87&gt;=3.25,F87&lt;1.5),1.7,IF(AND(B87&lt;2.45,D87&lt;1.15,H87&gt;=9.386,D87&lt;1.35,D87&lt;1.75,F87&gt;=1.5),3.6,IF(AND(B87&gt;=2.45,D87&lt;1.15,H87&gt;=9.386,D87&lt;1.35,D87&lt;1.75,F87&gt;=1.5),3.9,IF(AND(G87&lt;0.246,D87&gt;=1.15,H87&gt;=9.386,D87&lt;1.35,D87&lt;1.75,F87&gt;=1.5),4.4,IF(AND(B87&lt;2.75,B87&gt;=2.45,F87&lt;2.5,D87&gt;=1.35,D87&lt;1.75,F87&gt;=1.5),5.1,IF(AND(H87&lt;11.084,H87&lt;13.115,D87&lt;1.95,D87&lt;2.05,D87&gt;=1.75,F87&gt;=1.5),5.35,IF(AND(H87&gt;=11.084,H87&lt;13.115,D87&lt;1.95,D87&lt;2.05,D87&gt;=1.75,F87&gt;=1.5),5.7,IF(AND(H87&lt;15.52,D87&lt;2.25,A87&lt;7.05,D87&gt;=2.05,D87&gt;=1.75,F87&gt;=1.5),5.45,IF(AND(H87&gt;=15.52,D87&lt;2.25,A87&lt;7.05,D87&gt;=2.05,D87&gt;=1.75,F87&gt;=1.5),5.725,IF(AND(G87&gt;=0.775,D87&gt;=2.25,A87&lt;7.05,D87&gt;=2.05,D87&gt;=1.75,F87&gt;=1.5),5.2,IF(AND(D87&lt;1.25,G87&gt;=0.246,D87&gt;=1.15,H87&gt;=9.386,D87&lt;1.35,D87&lt;1.75,F87&gt;=1.5),4.05,IF(AND(A87&lt;5.85,B87&gt;=2.75,B87&gt;=2.45,F87&lt;2.5,D87&gt;=1.35,D87&lt;1.75,F87&gt;=1.5),4.5,IF(AND(B87&lt;3.3,G87&lt;0.775,D87&gt;=2.25,A87&lt;7.05,D87&gt;=2.05,D87&gt;=1.75,F87&gt;=1.5),5.64,IF(AND(B87&gt;=3.3,G87&lt;0.775,D87&gt;=2.25,A87&lt;7.05,D87&gt;=2.05,D87&gt;=1.75,F87&gt;=1.5),5.6,IF(AND(A87&lt;5.9,D87&gt;=1.25,G87&gt;=0.246,D87&gt;=1.15,H87&gt;=9.386,D87&lt;1.35,D87&lt;1.75,F87&gt;=1.5),4.2,IF(AND(A87&gt;=5.9,D87&gt;=1.25,G87&gt;=0.246,D87&gt;=1.15,H87&gt;=9.386,D87&lt;1.35,D87&lt;1.75,F87&gt;=1.5),4,IF(AND(G87&gt;=0.437,A87&gt;=5.85,B87&gt;=2.75,B87&gt;=2.45,F87&lt;2.5,D87&gt;=1.35,D87&lt;1.75,F87&gt;=1.5),4.75,IF(AND(H87&lt;9.446,G87&lt;0.437,A87&gt;=5.85,B87&gt;=2.75,B87&gt;=2.45,F87&lt;2.5,D87&gt;=1.35,D87&lt;1.75,F87&gt;=1.5),4.6,IF(AND(H87&gt;=9.446,G87&lt;0.437,A87&gt;=5.85,B87&gt;=2.75,B87&gt;=2.45,F87&lt;2.5,D87&gt;=1.35,D87&lt;1.75,F87&gt;=1.5),4.7,"shouldnthappen")))))))))))))))))))))))))))))))))))))</f>
        <v>4.5</v>
      </c>
      <c r="BC87" s="1" t="n">
        <f aca="false">IF(AND(G87&gt;=0.905,F87&lt;1.5),1.65,IF(AND(D87&gt;=0.45,G87&lt;0.905,F87&lt;1.5),1.65,IF(AND(A87&lt;5.15,D87&lt;1.55,F87&gt;=1.5),3.225,IF(AND(F87&gt;=2.5,A87&gt;=5.15,D87&lt;1.55,F87&gt;=1.5),5.05,IF(AND(H87&lt;5.767,A87&lt;7.05,D87&gt;=1.55,F87&gt;=1.5),4.5,IF(AND(D87&lt;1.7,A87&gt;=7.05,D87&gt;=1.55,F87&gt;=1.5),5.8,IF(AND(A87&gt;=5.3,G87&lt;0.207,D87&lt;0.45,G87&lt;0.905,F87&lt;1.5),1.3,IF(AND(D87&gt;=0.35,G87&gt;=0.207,D87&lt;0.45,G87&lt;0.905,F87&lt;1.5),1.5,IF(AND(G87&lt;0.155,D87&gt;=1.7,A87&gt;=7.05,D87&gt;=1.55,F87&gt;=1.5),6.7,IF(AND(G87&gt;=0.155,D87&gt;=1.7,A87&gt;=7.05,D87&gt;=1.55,F87&gt;=1.5),6.34,IF(AND(G87&lt;0.05,A87&lt;5.3,G87&lt;0.207,D87&lt;0.45,G87&lt;0.905,F87&lt;1.5),1.4,IF(AND(G87&gt;=0.05,A87&lt;5.3,G87&lt;0.207,D87&lt;0.45,G87&lt;0.905,F87&lt;1.5),1.5,IF(AND(A87&lt;4.5,D87&lt;0.35,G87&gt;=0.207,D87&lt;0.45,G87&lt;0.905,F87&lt;1.5),1.3,IF(AND(G87&lt;0.308,A87&lt;6.2,F87&lt;2.5,A87&gt;=5.15,D87&lt;1.55,F87&gt;=1.5),4.5,IF(AND(D87&lt;1.35,A87&gt;=6.2,F87&lt;2.5,A87&gt;=5.15,D87&lt;1.55,F87&gt;=1.5),4.367,IF(AND(D87&lt;1.85,A87&lt;6.15,H87&gt;=5.767,A87&lt;7.05,D87&gt;=1.55,F87&gt;=1.5),4.933,IF(AND(G87&gt;=0.558,A87&gt;=4.5,D87&lt;0.35,G87&gt;=0.207,D87&lt;0.45,G87&lt;0.905,F87&lt;1.5),1.5,IF(AND(H87&gt;=13.383,G87&gt;=0.308,A87&lt;6.2,F87&lt;2.5,A87&gt;=5.15,D87&lt;1.55,F87&gt;=1.5),4.7,IF(AND(H87&gt;=12.206,D87&gt;=1.35,A87&gt;=6.2,F87&lt;2.5,A87&gt;=5.15,D87&lt;1.55,F87&gt;=1.5),4.575,IF(AND(A87&lt;5.7,D87&gt;=1.85,A87&lt;6.15,H87&gt;=5.767,A87&lt;7.05,D87&gt;=1.55,F87&gt;=1.5),4.9,IF(AND(A87&gt;=5.7,D87&gt;=1.85,A87&lt;6.15,H87&gt;=5.767,A87&lt;7.05,D87&gt;=1.55,F87&gt;=1.5),5.1,IF(AND(G87&lt;0.079,G87&lt;0.364,A87&gt;=6.15,H87&gt;=5.767,A87&lt;7.05,D87&gt;=1.55,F87&gt;=1.5),5.6,IF(AND(G87&gt;=0.079,G87&lt;0.364,A87&gt;=6.15,H87&gt;=5.767,A87&lt;7.05,D87&gt;=1.55,F87&gt;=1.5),5.25,IF(AND(G87&gt;=0.447,G87&lt;0.558,A87&gt;=4.5,D87&lt;0.35,G87&gt;=0.207,D87&lt;0.45,G87&lt;0.905,F87&lt;1.5),1.3,IF(AND(B87&gt;=2.95,H87&lt;13.383,G87&gt;=0.308,A87&lt;6.2,F87&lt;2.5,A87&gt;=5.15,D87&lt;1.55,F87&gt;=1.5),4.6,IF(AND(B87&lt;2.65,H87&lt;12.206,D87&gt;=1.35,A87&gt;=6.2,F87&lt;2.5,A87&gt;=5.15,D87&lt;1.55,F87&gt;=1.5),4.9,IF(AND(D87&lt;2.45,A87&lt;6.6,G87&gt;=0.364,A87&gt;=6.15,H87&gt;=5.767,A87&lt;7.05,D87&gt;=1.55,F87&gt;=1.5),5.6,IF(AND(D87&gt;=2.45,A87&lt;6.6,G87&gt;=0.364,A87&gt;=6.15,H87&gt;=5.767,A87&lt;7.05,D87&gt;=1.55,F87&gt;=1.5),6,IF(AND(H87&lt;12.921,A87&gt;=6.6,G87&gt;=0.364,A87&gt;=6.15,H87&gt;=5.767,A87&lt;7.05,D87&gt;=1.55,F87&gt;=1.5),5.725,IF(AND(H87&gt;=12.921,A87&gt;=6.6,G87&gt;=0.364,A87&gt;=6.15,H87&gt;=5.767,A87&lt;7.05,D87&gt;=1.55,F87&gt;=1.5),5.367,IF(AND(B87&lt;3.15,G87&lt;0.447,G87&lt;0.558,A87&gt;=4.5,D87&lt;0.35,G87&gt;=0.207,D87&lt;0.45,G87&lt;0.905,F87&lt;1.5),1.5,IF(AND(B87&gt;=3.15,G87&lt;0.447,G87&lt;0.558,A87&gt;=4.5,D87&lt;0.35,G87&gt;=0.207,D87&lt;0.45,G87&lt;0.905,F87&lt;1.5),1.36,IF(AND(B87&gt;=2.85,B87&lt;2.95,H87&lt;13.383,G87&gt;=0.308,A87&lt;6.2,F87&lt;2.5,A87&gt;=5.15,D87&lt;1.55,F87&gt;=1.5),3.6,IF(AND(H87&lt;9.446,B87&gt;=2.65,H87&lt;12.206,D87&gt;=1.35,A87&gt;=6.2,F87&lt;2.5,A87&gt;=5.15,D87&lt;1.55,F87&gt;=1.5),4.6,IF(AND(H87&gt;=9.446,B87&gt;=2.65,H87&lt;12.206,D87&gt;=1.35,A87&gt;=6.2,F87&lt;2.5,A87&gt;=5.15,D87&lt;1.55,F87&gt;=1.5),4.7,IF(AND(D87&lt;1.2,B87&lt;2.85,B87&lt;2.95,H87&lt;13.383,G87&gt;=0.308,A87&lt;6.2,F87&lt;2.5,A87&gt;=5.15,D87&lt;1.55,F87&gt;=1.5),3.75,IF(AND(G87&lt;0.356,D87&gt;=1.2,B87&lt;2.85,B87&lt;2.95,H87&lt;13.383,G87&gt;=0.308,A87&lt;6.2,F87&lt;2.5,A87&gt;=5.15,D87&lt;1.55,F87&gt;=1.5),4.2,IF(AND(G87&gt;=0.356,D87&gt;=1.2,B87&lt;2.85,B87&lt;2.95,H87&lt;13.383,G87&gt;=0.308,A87&lt;6.2,F87&lt;2.5,A87&gt;=5.15,D87&lt;1.55,F87&gt;=1.5),3.96,"shouldnthappen"))))))))))))))))))))))))))))))))))))))</f>
        <v>4.5</v>
      </c>
      <c r="BD87" s="1" t="n">
        <f aca="false">IF(AND(B87&lt;2.7,A87&lt;5.3,B87&lt;3.15),3.42,IF(AND(F87&lt;2.5,A87&gt;=5.85,B87&gt;=3.15),4.7,IF(AND(A87&lt;4.35,B87&gt;=2.7,A87&lt;5.3,B87&lt;3.15),1.1,IF(AND(A87&gt;=4.35,B87&gt;=2.7,A87&lt;5.3,B87&lt;3.15),1.42,IF(AND(A87&gt;=7.05,F87&gt;=2.5,A87&gt;=5.3,B87&lt;3.15),6.067,IF(AND(D87&gt;=0.45,A87&lt;5.05,A87&lt;5.85,B87&gt;=3.15),1.6,IF(AND(B87&lt;3.35,A87&gt;=5.05,A87&lt;5.85,B87&gt;=3.15),1.7,IF(AND(A87&gt;=6.85,F87&gt;=2.5,A87&gt;=5.85,B87&gt;=3.15),6.22,IF(AND(D87&lt;1.25,D87&lt;1.35,F87&lt;2.5,A87&gt;=5.3,B87&lt;3.15),4.033,IF(AND(D87&gt;=1.25,D87&lt;1.35,F87&lt;2.5,A87&gt;=5.3,B87&lt;3.15),4.233,IF(AND(A87&lt;6.05,D87&gt;=1.35,F87&lt;2.5,A87&gt;=5.3,B87&lt;3.15),5.1,IF(AND(H87&gt;=13.29,A87&lt;7.05,F87&gt;=2.5,A87&gt;=5.3,B87&lt;3.15),4.96,IF(AND(G87&gt;=0.858,D87&lt;0.45,A87&lt;5.05,A87&lt;5.85,B87&gt;=3.15),1.3,IF(AND(D87&gt;=0.35,B87&gt;=3.35,A87&gt;=5.05,A87&lt;5.85,B87&gt;=3.15),1.4,IF(AND(B87&lt;3.25,A87&lt;6.85,F87&gt;=2.5,A87&gt;=5.85,B87&gt;=3.15),5.233,IF(AND(A87&gt;=6.8,A87&gt;=6.05,D87&gt;=1.35,F87&lt;2.5,A87&gt;=5.3,B87&lt;3.15),4.9,IF(AND(G87&gt;=0.622,H87&lt;13.29,A87&lt;7.05,F87&gt;=2.5,A87&gt;=5.3,B87&lt;3.15),5.067,IF(AND(H87&lt;8.834,G87&lt;0.858,D87&lt;0.45,A87&lt;5.05,A87&lt;5.85,B87&gt;=3.15),1.4,IF(AND(G87&lt;0.774,B87&gt;=3.25,A87&lt;6.85,F87&gt;=2.5,A87&gt;=5.85,B87&gt;=3.15),5.8,IF(AND(G87&gt;=0.774,B87&gt;=3.25,A87&lt;6.85,F87&gt;=2.5,A87&gt;=5.85,B87&gt;=3.15),5.4,IF(AND(H87&gt;=12.206,A87&lt;6.8,A87&gt;=6.05,D87&gt;=1.35,F87&lt;2.5,A87&gt;=5.3,B87&lt;3.15),4.5,IF(AND(G87&gt;=0.439,G87&lt;0.622,H87&lt;13.29,A87&lt;7.05,F87&gt;=2.5,A87&gt;=5.3,B87&lt;3.15),5.667,IF(AND(G87&lt;0.227,H87&gt;=8.834,G87&lt;0.858,D87&lt;0.45,A87&lt;5.05,A87&lt;5.85,B87&gt;=3.15),1.4,IF(AND(G87&gt;=0.227,H87&gt;=8.834,G87&lt;0.858,D87&lt;0.45,A87&lt;5.05,A87&lt;5.85,B87&gt;=3.15),1.3,IF(AND(G87&gt;=0.934,B87&lt;3.75,D87&lt;0.35,B87&gt;=3.35,A87&gt;=5.05,A87&lt;5.85,B87&gt;=3.15),1.7,IF(AND(G87&lt;0.823,B87&gt;=3.75,D87&lt;0.35,B87&gt;=3.35,A87&gt;=5.05,A87&lt;5.85,B87&gt;=3.15),1.55,IF(AND(G87&gt;=0.823,B87&gt;=3.75,D87&lt;0.35,B87&gt;=3.35,A87&gt;=5.05,A87&lt;5.85,B87&gt;=3.15),1.5,IF(AND(A87&lt;6.2,H87&lt;12.206,A87&lt;6.8,A87&gt;=6.05,D87&gt;=1.35,F87&lt;2.5,A87&gt;=5.3,B87&lt;3.15),4.6,IF(AND(A87&gt;=6.2,H87&lt;12.206,A87&lt;6.8,A87&gt;=6.05,D87&gt;=1.35,F87&lt;2.5,A87&gt;=5.3,B87&lt;3.15),4.74,IF(AND(H87&gt;=10.667,G87&lt;0.439,G87&lt;0.622,H87&lt;13.29,A87&lt;7.05,F87&gt;=2.5,A87&gt;=5.3,B87&lt;3.15),5.6,IF(AND(H87&lt;13.67,G87&lt;0.934,B87&lt;3.75,D87&lt;0.35,B87&gt;=3.35,A87&gt;=5.05,A87&lt;5.85,B87&gt;=3.15),1.48,IF(AND(H87&gt;=13.67,G87&lt;0.934,B87&lt;3.75,D87&lt;0.35,B87&gt;=3.35,A87&gt;=5.05,A87&lt;5.85,B87&gt;=3.15),1.3,IF(AND(G87&lt;0.301,H87&lt;10.667,G87&lt;0.439,G87&lt;0.622,H87&lt;13.29,A87&lt;7.05,F87&gt;=2.5,A87&gt;=5.3,B87&lt;3.15),5.2,IF(AND(G87&gt;=0.301,H87&lt;10.667,G87&lt;0.439,G87&lt;0.622,H87&lt;13.29,A87&lt;7.05,F87&gt;=2.5,A87&gt;=5.3,B87&lt;3.15),5.067,"shouldnthappen"))))))))))))))))))))))))))))))))))</f>
        <v>5.1</v>
      </c>
      <c r="BE87" s="1" t="n">
        <f aca="false">IF(AND(B87&gt;=3.85,A87&gt;=5.05,F87&lt;1.5),1.4,IF(AND(A87&lt;5.25,A87&lt;5.75,F87&gt;=1.5),3.15,IF(AND(A87&lt;4.95,B87&lt;3.15,A87&lt;5.05,F87&lt;1.5),1.46,IF(AND(A87&gt;=4.95,B87&lt;3.15,A87&lt;5.05,F87&lt;1.5),1.6,IF(AND(H87&lt;8.834,B87&gt;=3.15,A87&lt;5.05,F87&lt;1.5),1.4,IF(AND(D87&lt;0.25,B87&lt;3.85,A87&gt;=5.05,F87&lt;1.5),1.48,IF(AND(D87&gt;=0.25,B87&lt;3.85,A87&gt;=5.05,F87&lt;1.5),1.7,IF(AND(F87&gt;=2.5,A87&gt;=5.25,A87&lt;5.75,F87&gt;=1.5),4.9,IF(AND(H87&lt;12.45,H87&gt;=8.834,B87&gt;=3.15,A87&lt;5.05,F87&lt;1.5),1.25,IF(AND(H87&gt;=12.45,H87&gt;=8.834,B87&gt;=3.15,A87&lt;5.05,F87&lt;1.5),1.32,IF(AND(G87&lt;0.283,F87&lt;2.5,A87&gt;=5.25,A87&lt;5.75,F87&gt;=1.5),4.3,IF(AND(H87&lt;6.712,H87&lt;11.275,D87&lt;1.55,A87&gt;=5.75,F87&gt;=1.5),5,IF(AND(H87&lt;13.101,H87&gt;=11.275,D87&lt;1.55,A87&gt;=5.75,F87&gt;=1.5),3.933,IF(AND(H87&gt;=13.101,H87&gt;=11.275,D87&lt;1.55,A87&gt;=5.75,F87&gt;=1.5),4.5,IF(AND(A87&gt;=7.3,D87&lt;2.45,D87&gt;=1.55,A87&gt;=5.75,F87&gt;=1.5),6.7,IF(AND(B87&lt;3.45,D87&gt;=2.45,D87&gt;=1.55,A87&gt;=5.75,F87&gt;=1.5),5.925,IF(AND(B87&gt;=3.45,D87&gt;=2.45,D87&gt;=1.55,A87&gt;=5.75,F87&gt;=1.5),6.1,IF(AND(B87&gt;=2.8,G87&gt;=0.283,F87&lt;2.5,A87&gt;=5.25,A87&lt;5.75,F87&gt;=1.5),4.2,IF(AND(D87&lt;1.35,H87&gt;=6.712,H87&lt;11.275,D87&lt;1.55,A87&gt;=5.75,F87&gt;=1.5),4.35,IF(AND(D87&lt;1.05,B87&lt;2.8,G87&gt;=0.283,F87&lt;2.5,A87&gt;=5.25,A87&lt;5.75,F87&gt;=1.5),3.567,IF(AND(D87&gt;=1.05,B87&lt;2.8,G87&gt;=0.283,F87&lt;2.5,A87&gt;=5.25,A87&lt;5.75,F87&gt;=1.5),3.925,IF(AND(B87&lt;2.65,D87&gt;=1.35,H87&gt;=6.712,H87&lt;11.275,D87&lt;1.55,A87&gt;=5.75,F87&gt;=1.5),4.9,IF(AND(B87&gt;=2.65,D87&gt;=1.35,H87&gt;=6.712,H87&lt;11.275,D87&lt;1.55,A87&gt;=5.75,F87&gt;=1.5),4.625,IF(AND(H87&gt;=14.683,G87&gt;=0.628,A87&lt;7.3,D87&lt;2.45,D87&gt;=1.55,A87&gt;=5.75,F87&gt;=1.5),5.4,IF(AND(D87&lt;1.95,H87&lt;8.884,G87&lt;0.628,A87&lt;7.3,D87&lt;2.45,D87&gt;=1.55,A87&gt;=5.75,F87&gt;=1.5),5.1,IF(AND(D87&gt;=1.95,H87&lt;8.884,G87&lt;0.628,A87&lt;7.3,D87&lt;2.45,D87&gt;=1.55,A87&gt;=5.75,F87&gt;=1.5),5.22,IF(AND(A87&lt;6.05,H87&gt;=8.884,G87&lt;0.628,A87&lt;7.3,D87&lt;2.45,D87&gt;=1.55,A87&gt;=5.75,F87&gt;=1.5),5.1,IF(AND(G87&lt;0.817,H87&lt;14.683,G87&gt;=0.628,A87&lt;7.3,D87&lt;2.45,D87&gt;=1.55,A87&gt;=5.75,F87&gt;=1.5),4.967,IF(AND(G87&gt;=0.817,H87&lt;14.683,G87&gt;=0.628,A87&lt;7.3,D87&lt;2.45,D87&gt;=1.55,A87&gt;=5.75,F87&gt;=1.5),5.1,IF(AND(H87&lt;9.637,A87&gt;=6.05,H87&gt;=8.884,G87&lt;0.628,A87&lt;7.3,D87&lt;2.45,D87&gt;=1.55,A87&gt;=5.75,F87&gt;=1.5),5.9,IF(AND(D87&lt;1.85,H87&gt;=9.637,A87&gt;=6.05,H87&gt;=8.884,G87&lt;0.628,A87&lt;7.3,D87&lt;2.45,D87&gt;=1.55,A87&gt;=5.75,F87&gt;=1.5),5.733,IF(AND(G87&gt;=0.388,D87&gt;=1.85,H87&gt;=9.637,A87&gt;=6.05,H87&gt;=8.884,G87&lt;0.628,A87&lt;7.3,D87&lt;2.45,D87&gt;=1.55,A87&gt;=5.75,F87&gt;=1.5),5.64,IF(AND(B87&lt;2.95,G87&lt;0.388,D87&gt;=1.85,H87&gt;=9.637,A87&gt;=6.05,H87&gt;=8.884,G87&lt;0.628,A87&lt;7.3,D87&lt;2.45,D87&gt;=1.55,A87&gt;=5.75,F87&gt;=1.5),5.5,IF(AND(B87&gt;=2.95,G87&lt;0.388,D87&gt;=1.85,H87&gt;=9.637,A87&gt;=6.05,H87&gt;=8.884,G87&lt;0.628,A87&lt;7.3,D87&lt;2.45,D87&gt;=1.55,A87&gt;=5.75,F87&gt;=1.5),5.333,"shouldnthappen"))))))))))))))))))))))))))))))))))</f>
        <v>4.3</v>
      </c>
      <c r="BF87" s="1" t="n">
        <f aca="false">IF(AND(D87&gt;=0.35,F87&lt;1.5),1.65,IF(AND(H87&gt;=16.227,D87&gt;=1.55,F87&gt;=1.5),6.533,IF(AND(A87&gt;=5.45,G87&lt;0.174,D87&lt;0.35,F87&lt;1.5),1.7,IF(AND(D87&lt;0.15,G87&gt;=0.174,D87&lt;0.35,F87&lt;1.5),1.38,IF(AND(D87&gt;=1.15,D87&lt;1.25,D87&lt;1.55,F87&gt;=1.5),3.967,IF(AND(H87&lt;8.376,A87&lt;5.45,G87&lt;0.174,D87&lt;0.35,F87&lt;1.5),1.4,IF(AND(H87&gt;=8.376,A87&lt;5.45,G87&lt;0.174,D87&lt;0.35,F87&lt;1.5),1.5,IF(AND(B87&lt;3.1,D87&gt;=0.15,G87&gt;=0.174,D87&lt;0.35,F87&lt;1.5),1.475,IF(AND(H87&lt;10.258,D87&lt;1.15,D87&lt;1.25,D87&lt;1.55,F87&gt;=1.5),3.24,IF(AND(H87&gt;=10.258,D87&lt;1.15,D87&lt;1.25,D87&lt;1.55,F87&gt;=1.5),3.875,IF(AND(F87&gt;=2.5,H87&lt;10.927,D87&gt;=1.25,D87&lt;1.55,F87&gt;=1.5),5.05,IF(AND(D87&lt;1.35,H87&gt;=10.927,D87&gt;=1.25,D87&lt;1.55,F87&gt;=1.5),4.25,IF(AND(A87&gt;=6.95,D87&lt;1.75,H87&lt;16.227,D87&gt;=1.55,F87&gt;=1.5),5.8,IF(AND(B87&lt;3.3,B87&gt;=3.1,D87&gt;=0.15,G87&gt;=0.174,D87&lt;0.35,F87&lt;1.5),1.3,IF(AND(H87&lt;12.278,D87&gt;=1.35,H87&gt;=10.927,D87&gt;=1.25,D87&lt;1.55,F87&gt;=1.5),4.9,IF(AND(G87&lt;0.226,A87&lt;6.95,D87&lt;1.75,H87&lt;16.227,D87&gt;=1.55,F87&gt;=1.5),5,IF(AND(G87&gt;=0.226,A87&lt;6.95,D87&lt;1.75,H87&lt;16.227,D87&gt;=1.55,F87&gt;=1.5),4.62,IF(AND(H87&lt;9.35,B87&lt;2.95,D87&gt;=1.75,H87&lt;16.227,D87&gt;=1.55,F87&gt;=1.5),6.3,IF(AND(H87&gt;=9.35,B87&lt;2.95,D87&gt;=1.75,H87&lt;16.227,D87&gt;=1.55,F87&gt;=1.5),5.58,IF(AND(A87&lt;5.05,B87&gt;=3.3,B87&gt;=3.1,D87&gt;=0.15,G87&gt;=0.174,D87&lt;0.35,F87&lt;1.5),1.35,IF(AND(A87&gt;=5.05,B87&gt;=3.3,B87&gt;=3.1,D87&gt;=0.15,G87&gt;=0.174,D87&lt;0.35,F87&lt;1.5),1.46,IF(AND(B87&lt;2.8,A87&lt;5.65,F87&lt;2.5,H87&lt;10.927,D87&gt;=1.25,D87&lt;1.55,F87&gt;=1.5),4.075,IF(AND(B87&gt;=2.8,A87&lt;5.65,F87&lt;2.5,H87&lt;10.927,D87&gt;=1.25,D87&lt;1.55,F87&gt;=1.5),3.933,IF(AND(A87&lt;6.25,A87&gt;=5.65,F87&lt;2.5,H87&lt;10.927,D87&gt;=1.25,D87&lt;1.55,F87&gt;=1.5),4.533,IF(AND(A87&gt;=6.25,A87&gt;=5.65,F87&lt;2.5,H87&lt;10.927,D87&gt;=1.25,D87&lt;1.55,F87&gt;=1.5),4.3,IF(AND(A87&lt;6.5,H87&gt;=12.278,D87&gt;=1.35,H87&gt;=10.927,D87&gt;=1.25,D87&lt;1.55,F87&gt;=1.5),4.55,IF(AND(A87&gt;=6.5,H87&gt;=12.278,D87&gt;=1.35,H87&gt;=10.927,D87&gt;=1.25,D87&lt;1.55,F87&gt;=1.5),4.775,IF(AND(H87&lt;9.884,D87&lt;2.1,B87&gt;=2.95,D87&gt;=1.75,H87&lt;16.227,D87&gt;=1.55,F87&gt;=1.5),5.5,IF(AND(H87&gt;=9.884,D87&lt;2.1,B87&gt;=2.95,D87&gt;=1.75,H87&lt;16.227,D87&gt;=1.55,F87&gt;=1.5),5.1,IF(AND(H87&lt;10.393,D87&gt;=2.1,B87&gt;=2.95,D87&gt;=1.75,H87&lt;16.227,D87&gt;=1.55,F87&gt;=1.5),5.74,IF(AND(D87&lt;2.25,H87&gt;=10.393,D87&gt;=2.1,B87&gt;=2.95,D87&gt;=1.75,H87&lt;16.227,D87&gt;=1.55,F87&gt;=1.5),5.8,IF(AND(D87&gt;=2.25,H87&gt;=10.393,D87&gt;=2.1,B87&gt;=2.95,D87&gt;=1.75,H87&lt;16.227,D87&gt;=1.55,F87&gt;=1.5),5.4,"shouldnthappen"))))))))))))))))))))))))))))))))</f>
        <v>4.55</v>
      </c>
      <c r="BG87" s="1" t="n">
        <f aca="false">IF(AND(G87&lt;0.096,A87&lt;5.45),2.95,IF(AND(F87&gt;=1.5,G87&gt;=0.096,A87&lt;5.45),3,IF(AND(D87&lt;0.6,A87&lt;5.9,A87&gt;=5.45),1.4,IF(AND(F87&gt;=2.5,D87&gt;=0.6,A87&lt;5.9,A87&gt;=5.45),5.1,IF(AND(A87&lt;7.45,A87&gt;=7.05,A87&gt;=5.9,A87&gt;=5.45),6.167,IF(AND(B87&gt;=3.55,G87&lt;0.587,F87&lt;1.5,G87&gt;=0.096,A87&lt;5.45),1,IF(AND(A87&lt;5.05,G87&gt;=0.587,F87&lt;1.5,G87&gt;=0.096,A87&lt;5.45),1.35,IF(AND(B87&lt;2.75,D87&lt;1.7,A87&lt;7.05,A87&gt;=5.9,A87&gt;=5.45),4.9,IF(AND(A87&lt;6.2,D87&gt;=1.7,A87&lt;7.05,A87&gt;=5.9,A87&gt;=5.45),4.833,IF(AND(H87&lt;17.32,A87&gt;=7.45,A87&gt;=7.05,A87&gt;=5.9,A87&gt;=5.45),6.68,IF(AND(H87&gt;=17.32,A87&gt;=7.45,A87&gt;=7.05,A87&gt;=5.9,A87&gt;=5.45),6.4,IF(AND(G87&lt;0.161,B87&lt;3.55,G87&lt;0.587,F87&lt;1.5,G87&gt;=0.096,A87&lt;5.45),1.5,IF(AND(H87&lt;11.016,A87&gt;=5.05,G87&gt;=0.587,F87&lt;1.5,G87&gt;=0.096,A87&lt;5.45),1.633,IF(AND(H87&lt;11.001,G87&lt;0.372,F87&lt;2.5,D87&gt;=0.6,A87&lt;5.9,A87&gt;=5.45),4.133,IF(AND(H87&gt;=11.001,G87&lt;0.372,F87&lt;2.5,D87&gt;=0.6,A87&lt;5.9,A87&gt;=5.45),4.3,IF(AND(H87&lt;6.808,G87&gt;=0.372,F87&lt;2.5,D87&gt;=0.6,A87&lt;5.9,A87&gt;=5.45),4,IF(AND(A87&gt;=6.75,B87&gt;=2.75,D87&lt;1.7,A87&lt;7.05,A87&gt;=5.9,A87&gt;=5.45),4.84,IF(AND(H87&lt;12.467,G87&gt;=0.161,B87&lt;3.55,G87&lt;0.587,F87&lt;1.5,G87&gt;=0.096,A87&lt;5.45),1.3,IF(AND(D87&lt;0.25,H87&gt;=11.016,A87&gt;=5.05,G87&gt;=0.587,F87&lt;1.5,G87&gt;=0.096,A87&lt;5.45),1.52,IF(AND(D87&gt;=0.25,H87&gt;=11.016,A87&gt;=5.05,G87&gt;=0.587,F87&lt;1.5,G87&gt;=0.096,A87&lt;5.45),1.5,IF(AND(H87&lt;11.218,H87&gt;=6.808,G87&gt;=0.372,F87&lt;2.5,D87&gt;=0.6,A87&lt;5.9,A87&gt;=5.45),3.7,IF(AND(H87&gt;=11.218,H87&gt;=6.808,G87&gt;=0.372,F87&lt;2.5,D87&gt;=0.6,A87&lt;5.9,A87&gt;=5.45),3.9,IF(AND(B87&lt;2.95,A87&lt;6.75,B87&gt;=2.75,D87&lt;1.7,A87&lt;7.05,A87&gt;=5.9,A87&gt;=5.45),4.2,IF(AND(B87&gt;=2.95,A87&lt;6.75,B87&gt;=2.75,D87&lt;1.7,A87&lt;7.05,A87&gt;=5.9,A87&gt;=5.45),4.6,IF(AND(D87&gt;=2.45,A87&lt;6.85,A87&gt;=6.2,D87&gt;=1.7,A87&lt;7.05,A87&gt;=5.9,A87&gt;=5.45),5.9,IF(AND(G87&lt;0.312,A87&gt;=6.85,A87&gt;=6.2,D87&gt;=1.7,A87&lt;7.05,A87&gt;=5.9,A87&gt;=5.45),5.1,IF(AND(G87&gt;=0.312,A87&gt;=6.85,A87&gt;=6.2,D87&gt;=1.7,A87&lt;7.05,A87&gt;=5.9,A87&gt;=5.45),5.4,IF(AND(G87&lt;0.251,H87&gt;=12.467,G87&gt;=0.161,B87&lt;3.55,G87&lt;0.587,F87&lt;1.5,G87&gt;=0.096,A87&lt;5.45),1.35,IF(AND(G87&gt;=0.251,H87&gt;=12.467,G87&gt;=0.161,B87&lt;3.55,G87&lt;0.587,F87&lt;1.5,G87&gt;=0.096,A87&lt;5.45),1.467,IF(AND(G87&gt;=0.628,D87&lt;2.45,A87&lt;6.85,A87&gt;=6.2,D87&gt;=1.7,A87&lt;7.05,A87&gt;=5.9,A87&gt;=5.45),5.1,IF(AND(A87&gt;=6.75,G87&lt;0.628,D87&lt;2.45,A87&lt;6.85,A87&gt;=6.2,D87&gt;=1.7,A87&lt;7.05,A87&gt;=5.9,A87&gt;=5.45),5.9,IF(AND(H87&lt;11.824,A87&lt;6.75,G87&lt;0.628,D87&lt;2.45,A87&lt;6.85,A87&gt;=6.2,D87&gt;=1.7,A87&lt;7.05,A87&gt;=5.9,A87&gt;=5.45),5.44,IF(AND(H87&lt;14.378,H87&gt;=11.824,A87&lt;6.75,G87&lt;0.628,D87&lt;2.45,A87&lt;6.85,A87&gt;=6.2,D87&gt;=1.7,A87&lt;7.05,A87&gt;=5.9,A87&gt;=5.45),5.6,IF(AND(H87&gt;=14.378,H87&gt;=11.824,A87&lt;6.75,G87&lt;0.628,D87&lt;2.45,A87&lt;6.85,A87&gt;=6.2,D87&gt;=1.7,A87&lt;7.05,A87&gt;=5.9,A87&gt;=5.45),5.8,"shouldnthappen"))))))))))))))))))))))))))))))))))</f>
        <v>2.95</v>
      </c>
      <c r="BH87" s="1" t="n">
        <f aca="false">IF(AND(G87&gt;=0.905,F87&lt;1.5),1.8,IF(AND(H87&lt;5.523,G87&lt;0.905,F87&lt;1.5),1,IF(AND(D87&gt;=0.4,H87&gt;=5.523,G87&lt;0.905,F87&lt;1.5),1.7,IF(AND(G87&gt;=0.878,D87&lt;1.35,F87&lt;2.5,F87&gt;=1.5),4.4,IF(AND(A87&lt;5.4,D87&gt;=1.35,F87&lt;2.5,F87&gt;=1.5),3.9,IF(AND(G87&lt;0.177,B87&lt;3.15,F87&gt;=2.5,F87&gt;=1.5),6.15,IF(AND(H87&lt;10.393,B87&gt;=3.15,F87&gt;=2.5,F87&gt;=1.5),5.94,IF(AND(H87&gt;=10.393,B87&gt;=3.15,F87&gt;=2.5,F87&gt;=1.5),5.467,IF(AND(D87&gt;=1.25,G87&lt;0.878,D87&lt;1.35,F87&lt;2.5,F87&gt;=1.5),4.18,IF(AND(G87&gt;=0.709,A87&gt;=5.4,D87&gt;=1.35,F87&lt;2.5,F87&gt;=1.5),4.9,IF(AND(B87&lt;2.6,G87&gt;=0.177,B87&lt;3.15,F87&gt;=2.5,F87&gt;=1.5),4.8,IF(AND(A87&lt;4.35,A87&lt;5.05,D87&lt;0.4,H87&gt;=5.523,G87&lt;0.905,F87&lt;1.5),1.1,IF(AND(A87&gt;=5.6,A87&gt;=5.05,D87&lt;0.4,H87&gt;=5.523,G87&lt;0.905,F87&lt;1.5),1.7,IF(AND(D87&lt;1.05,D87&lt;1.25,G87&lt;0.878,D87&lt;1.35,F87&lt;2.5,F87&gt;=1.5),3.6,IF(AND(D87&gt;=1.55,G87&lt;0.709,A87&gt;=5.4,D87&gt;=1.35,F87&lt;2.5,F87&gt;=1.5),4.975,IF(AND(D87&lt;1.7,B87&gt;=2.6,G87&gt;=0.177,B87&lt;3.15,F87&gt;=2.5,F87&gt;=1.5),5.8,IF(AND(B87&lt;3.15,A87&gt;=4.35,A87&lt;5.05,D87&lt;0.4,H87&gt;=5.523,G87&lt;0.905,F87&lt;1.5),1.46,IF(AND(A87&gt;=5.45,A87&lt;5.6,A87&gt;=5.05,D87&lt;0.4,H87&gt;=5.523,G87&lt;0.905,F87&lt;1.5),1.35,IF(AND(H87&lt;10.974,D87&gt;=1.05,D87&lt;1.25,G87&lt;0.878,D87&lt;1.35,F87&lt;2.5,F87&gt;=1.5),3.8,IF(AND(H87&gt;=13.654,D87&lt;1.55,G87&lt;0.709,A87&gt;=5.4,D87&gt;=1.35,F87&lt;2.5,F87&gt;=1.5),4.725,IF(AND(A87&lt;4.5,B87&gt;=3.15,A87&gt;=4.35,A87&lt;5.05,D87&lt;0.4,H87&gt;=5.523,G87&lt;0.905,F87&lt;1.5),1.3,IF(AND(G87&lt;0.676,A87&lt;5.45,A87&lt;5.6,A87&gt;=5.05,D87&lt;0.4,H87&gt;=5.523,G87&lt;0.905,F87&lt;1.5),1.5,IF(AND(G87&gt;=0.676,A87&lt;5.45,A87&lt;5.6,A87&gt;=5.05,D87&lt;0.4,H87&gt;=5.523,G87&lt;0.905,F87&lt;1.5),1.55,IF(AND(A87&lt;5.7,H87&gt;=10.974,D87&gt;=1.05,D87&lt;1.25,G87&lt;0.878,D87&lt;1.35,F87&lt;2.5,F87&gt;=1.5),3.9,IF(AND(A87&gt;=5.7,H87&gt;=10.974,D87&gt;=1.05,D87&lt;1.25,G87&lt;0.878,D87&lt;1.35,F87&lt;2.5,F87&gt;=1.5),3.933,IF(AND(G87&gt;=0.644,H87&lt;13.654,D87&lt;1.55,G87&lt;0.709,A87&gt;=5.4,D87&gt;=1.35,F87&lt;2.5,F87&gt;=1.5),4.4,IF(AND(B87&lt;2.9,A87&lt;6.2,D87&gt;=1.7,B87&gt;=2.6,G87&gt;=0.177,B87&lt;3.15,F87&gt;=2.5,F87&gt;=1.5),5.02,IF(AND(B87&gt;=2.9,A87&lt;6.2,D87&gt;=1.7,B87&gt;=2.6,G87&gt;=0.177,B87&lt;3.15,F87&gt;=2.5,F87&gt;=1.5),4.8,IF(AND(D87&lt;2.2,A87&gt;=6.2,D87&gt;=1.7,B87&gt;=2.6,G87&gt;=0.177,B87&lt;3.15,F87&gt;=2.5,F87&gt;=1.5),5.325,IF(AND(D87&gt;=2.2,A87&gt;=6.2,D87&gt;=1.7,B87&gt;=2.6,G87&gt;=0.177,B87&lt;3.15,F87&gt;=2.5,F87&gt;=1.5),5.1,IF(AND(D87&lt;0.25,A87&gt;=4.5,B87&gt;=3.15,A87&gt;=4.35,A87&lt;5.05,D87&lt;0.4,H87&gt;=5.523,G87&lt;0.905,F87&lt;1.5),1.357,IF(AND(D87&gt;=0.25,A87&gt;=4.5,B87&gt;=3.15,A87&gt;=4.35,A87&lt;5.05,D87&lt;0.4,H87&gt;=5.523,G87&lt;0.905,F87&lt;1.5),1.333,IF(AND(H87&lt;10.723,G87&lt;0.644,H87&lt;13.654,D87&lt;1.55,G87&lt;0.709,A87&gt;=5.4,D87&gt;=1.35,F87&lt;2.5,F87&gt;=1.5),4.6,IF(AND(H87&gt;=10.723,G87&lt;0.644,H87&lt;13.654,D87&lt;1.55,G87&lt;0.709,A87&gt;=5.4,D87&gt;=1.35,F87&lt;2.5,F87&gt;=1.5),4.5,"shouldnthappen"))))))))))))))))))))))))))))))))))</f>
        <v>4.5</v>
      </c>
      <c r="BI87" s="1" t="n">
        <f aca="false">IF(AND(D87&gt;=0.8,A87&lt;5.45),3.9,IF(AND(D87&gt;=0.45,D87&lt;0.8,A87&lt;5.45),1.66,IF(AND(H87&lt;16.447,B87&gt;=3.45,A87&gt;=5.45),1.525,IF(AND(H87&gt;=16.447,B87&gt;=3.45,A87&gt;=5.45),6.4,IF(AND(H87&lt;5.245,D87&lt;0.45,D87&lt;0.8,A87&lt;5.45),1,IF(AND(A87&gt;=7.2,G87&lt;0.154,B87&lt;3.45,A87&gt;=5.45),6.7,IF(AND(D87&lt;1.65,A87&lt;7.2,G87&lt;0.154,B87&lt;3.45,A87&gt;=5.45),4.7,IF(AND(D87&gt;=1.65,A87&lt;7.2,G87&lt;0.154,B87&lt;3.45,A87&gt;=5.45),5.52,IF(AND(D87&gt;=0.25,A87&lt;5.05,H87&gt;=5.245,D87&lt;0.45,D87&lt;0.8,A87&lt;5.45),1.35,IF(AND(H87&lt;6.089,A87&gt;=5.05,H87&gt;=5.245,D87&lt;0.45,D87&lt;0.8,A87&lt;5.45),1.7,IF(AND(D87&lt;1.2,B87&lt;2.6,A87&lt;5.75,G87&gt;=0.154,B87&lt;3.45,A87&gt;=5.45),3.85,IF(AND(D87&gt;=1.2,B87&lt;2.6,A87&lt;5.75,G87&gt;=0.154,B87&lt;3.45,A87&gt;=5.45),4,IF(AND(D87&gt;=1.65,B87&gt;=2.6,A87&lt;5.75,G87&gt;=0.154,B87&lt;3.45,A87&gt;=5.45),4.9,IF(AND(G87&lt;0.353,F87&lt;2.5,A87&gt;=5.75,G87&gt;=0.154,B87&lt;3.45,A87&gt;=5.45),4.25,IF(AND(A87&gt;=7.25,F87&gt;=2.5,A87&gt;=5.75,G87&gt;=0.154,B87&lt;3.45,A87&gt;=5.45),6.45,IF(AND(H87&lt;11.218,D87&lt;0.25,A87&lt;5.05,H87&gt;=5.245,D87&lt;0.45,D87&lt;0.8,A87&lt;5.45),1.42,IF(AND(G87&lt;0.517,H87&gt;=6.089,A87&gt;=5.05,H87&gt;=5.245,D87&lt;0.45,D87&lt;0.8,A87&lt;5.45),1.44,IF(AND(G87&gt;=0.517,H87&gt;=6.089,A87&gt;=5.05,H87&gt;=5.245,D87&lt;0.45,D87&lt;0.8,A87&lt;5.45),1.54,IF(AND(H87&gt;=10.194,D87&lt;1.65,B87&gt;=2.6,A87&lt;5.75,G87&gt;=0.154,B87&lt;3.45,A87&gt;=5.45),4.35,IF(AND(B87&gt;=3.15,G87&gt;=0.353,F87&lt;2.5,A87&gt;=5.75,G87&gt;=0.154,B87&lt;3.45,A87&gt;=5.45),4.7,IF(AND(H87&lt;7.716,A87&lt;7.25,F87&gt;=2.5,A87&gt;=5.75,G87&gt;=0.154,B87&lt;3.45,A87&gt;=5.45),5.04,IF(AND(G87&lt;0.175,H87&gt;=11.218,D87&lt;0.25,A87&lt;5.05,H87&gt;=5.245,D87&lt;0.45,D87&lt;0.8,A87&lt;5.45),1.5,IF(AND(H87&lt;7.713,H87&lt;10.194,D87&lt;1.65,B87&gt;=2.6,A87&lt;5.75,G87&gt;=0.154,B87&lt;3.45,A87&gt;=5.45),4.1,IF(AND(H87&gt;=7.713,H87&lt;10.194,D87&lt;1.65,B87&gt;=2.6,A87&lt;5.75,G87&gt;=0.154,B87&lt;3.45,A87&gt;=5.45),4.2,IF(AND(B87&gt;=3.05,B87&lt;3.15,G87&gt;=0.353,F87&lt;2.5,A87&gt;=5.75,G87&gt;=0.154,B87&lt;3.45,A87&gt;=5.45),4.4,IF(AND(D87&gt;=2.45,H87&gt;=7.716,A87&lt;7.25,F87&gt;=2.5,A87&gt;=5.75,G87&gt;=0.154,B87&lt;3.45,A87&gt;=5.45),5.85,IF(AND(D87&lt;0.15,G87&gt;=0.175,H87&gt;=11.218,D87&lt;0.25,A87&lt;5.05,H87&gt;=5.245,D87&lt;0.45,D87&lt;0.8,A87&lt;5.45),1.1,IF(AND(H87&gt;=16.317,B87&lt;3.05,B87&lt;3.15,G87&gt;=0.353,F87&lt;2.5,A87&gt;=5.75,G87&gt;=0.154,B87&lt;3.45,A87&gt;=5.45),4.8,IF(AND(G87&gt;=0.857,D87&lt;2.45,H87&gt;=7.716,A87&lt;7.25,F87&gt;=2.5,A87&gt;=5.75,G87&gt;=0.154,B87&lt;3.45,A87&gt;=5.45),5.05,IF(AND(G87&lt;0.245,D87&gt;=0.15,G87&gt;=0.175,H87&gt;=11.218,D87&lt;0.25,A87&lt;5.05,H87&gt;=5.245,D87&lt;0.45,D87&lt;0.8,A87&lt;5.45),1.3,IF(AND(G87&gt;=0.245,D87&gt;=0.15,G87&gt;=0.175,H87&gt;=11.218,D87&lt;0.25,A87&lt;5.05,H87&gt;=5.245,D87&lt;0.45,D87&lt;0.8,A87&lt;5.45),1.22,IF(AND(B87&lt;2.85,H87&lt;16.317,B87&lt;3.05,B87&lt;3.15,G87&gt;=0.353,F87&lt;2.5,A87&gt;=5.75,G87&gt;=0.154,B87&lt;3.45,A87&gt;=5.45),4.6,IF(AND(B87&gt;=2.85,H87&lt;16.317,B87&lt;3.05,B87&lt;3.15,G87&gt;=0.353,F87&lt;2.5,A87&gt;=5.75,G87&gt;=0.154,B87&lt;3.45,A87&gt;=5.45),4.633,IF(AND(D87&lt;1.85,G87&lt;0.857,D87&lt;2.45,H87&gt;=7.716,A87&lt;7.25,F87&gt;=2.5,A87&gt;=5.75,G87&gt;=0.154,B87&lt;3.45,A87&gt;=5.45),5.8,IF(AND(H87&lt;11.297,D87&gt;=1.85,G87&lt;0.857,D87&lt;2.45,H87&gt;=7.716,A87&lt;7.25,F87&gt;=2.5,A87&gt;=5.75,G87&gt;=0.154,B87&lt;3.45,A87&gt;=5.45),5.3,IF(AND(G87&lt;0.388,H87&gt;=11.297,D87&gt;=1.85,G87&lt;0.857,D87&lt;2.45,H87&gt;=7.716,A87&lt;7.25,F87&gt;=2.5,A87&gt;=5.75,G87&gt;=0.154,B87&lt;3.45,A87&gt;=5.45),5.4,IF(AND(G87&gt;=0.388,H87&gt;=11.297,D87&gt;=1.85,G87&lt;0.857,D87&lt;2.45,H87&gt;=7.716,A87&lt;7.25,F87&gt;=2.5,A87&gt;=5.75,G87&gt;=0.154,B87&lt;3.45,A87&gt;=5.45),5.6,"shouldnthappen")))))))))))))))))))))))))))))))))))))</f>
        <v>3.9</v>
      </c>
      <c r="BJ87" s="1" t="n">
        <f aca="false">IF(AND(F87&gt;=2,B87&gt;=3.35),6.1,IF(AND(H87&gt;=12.719,F87&lt;1.5,B87&lt;3.35),1.567,IF(AND(H87&lt;5.245,F87&lt;2,B87&gt;=3.35),1,IF(AND(D87&lt;0.15,H87&lt;12.719,F87&lt;1.5,B87&lt;3.35),1.5,IF(AND(D87&gt;=0.35,H87&gt;=5.245,F87&lt;2,B87&gt;=3.35),1.6,IF(AND(A87&lt;4.9,D87&gt;=0.15,H87&lt;12.719,F87&lt;1.5,B87&lt;3.35),1.36,IF(AND(B87&lt;2.65,G87&lt;0.572,D87&lt;1.45,F87&gt;=1.5,B87&lt;3.35),3.5,IF(AND(A87&lt;6.1,F87&lt;2.5,D87&gt;=1.45,F87&gt;=1.5,B87&lt;3.35),5.1,IF(AND(G87&gt;=0.607,D87&lt;0.35,H87&gt;=5.245,F87&lt;2,B87&gt;=3.35),1.65,IF(AND(G87&lt;0.546,A87&gt;=4.9,D87&gt;=0.15,H87&lt;12.719,F87&lt;1.5,B87&lt;3.35),1.2,IF(AND(G87&gt;=0.546,A87&gt;=4.9,D87&gt;=0.15,H87&lt;12.719,F87&lt;1.5,B87&lt;3.35),1.4,IF(AND(A87&gt;=6.3,B87&gt;=2.65,G87&lt;0.572,D87&lt;1.45,F87&gt;=1.5,B87&lt;3.35),4.8,IF(AND(D87&lt;1.15,B87&lt;2.85,G87&gt;=0.572,D87&lt;1.45,F87&gt;=1.5,B87&lt;3.35),3.9,IF(AND(B87&gt;=3.15,B87&gt;=2.85,G87&gt;=0.572,D87&lt;1.45,F87&gt;=1.5,B87&lt;3.35),4.7,IF(AND(B87&lt;2.95,A87&gt;=6.1,F87&lt;2.5,D87&gt;=1.45,F87&gt;=1.5,B87&lt;3.35),4.533,IF(AND(B87&gt;=2.95,A87&gt;=6.1,F87&lt;2.5,D87&gt;=1.45,F87&gt;=1.5,B87&lt;3.35),4.75,IF(AND(A87&gt;=6.7,G87&lt;0.107,F87&gt;=2.5,D87&gt;=1.45,F87&gt;=1.5,B87&lt;3.35),5.7,IF(AND(G87&gt;=0.385,G87&lt;0.607,D87&lt;0.35,H87&gt;=5.245,F87&lt;2,B87&gt;=3.35),1.325,IF(AND(D87&lt;1.25,A87&lt;6.3,B87&gt;=2.65,G87&lt;0.572,D87&lt;1.45,F87&gt;=1.5,B87&lt;3.35),4,IF(AND(D87&gt;=1.25,A87&lt;6.3,B87&gt;=2.65,G87&lt;0.572,D87&lt;1.45,F87&gt;=1.5,B87&lt;3.35),4.18,IF(AND(G87&lt;0.907,D87&gt;=1.15,B87&lt;2.85,G87&gt;=0.572,D87&lt;1.45,F87&gt;=1.5,B87&lt;3.35),4,IF(AND(G87&gt;=0.907,D87&gt;=1.15,B87&lt;2.85,G87&gt;=0.572,D87&lt;1.45,F87&gt;=1.5,B87&lt;3.35),4.4,IF(AND(H87&lt;8.326,B87&lt;3.15,B87&gt;=2.85,G87&gt;=0.572,D87&lt;1.45,F87&gt;=1.5,B87&lt;3.35),3.6,IF(AND(H87&gt;=8.326,B87&lt;3.15,B87&gt;=2.85,G87&gt;=0.572,D87&lt;1.45,F87&gt;=1.5,B87&lt;3.35),4.48,IF(AND(B87&lt;2.95,A87&lt;6.7,G87&lt;0.107,F87&gt;=2.5,D87&gt;=1.45,F87&gt;=1.5,B87&lt;3.35),5.6,IF(AND(B87&gt;=2.95,A87&lt;6.7,G87&lt;0.107,F87&gt;=2.5,D87&gt;=1.45,F87&gt;=1.5,B87&lt;3.35),5.5,IF(AND(G87&lt;0.205,G87&lt;0.432,G87&gt;=0.107,F87&gt;=2.5,D87&gt;=1.45,F87&gt;=1.5,B87&lt;3.35),5.3,IF(AND(B87&gt;=3.05,G87&gt;=0.432,G87&gt;=0.107,F87&gt;=2.5,D87&gt;=1.45,F87&gt;=1.5,B87&lt;3.35),5.86,IF(AND(H87&gt;=14.057,G87&lt;0.385,G87&lt;0.607,D87&lt;0.35,H87&gt;=5.245,F87&lt;2,B87&gt;=3.35),1.7,IF(AND(D87&lt;1.7,G87&gt;=0.205,G87&lt;0.432,G87&gt;=0.107,F87&gt;=2.5,D87&gt;=1.45,F87&gt;=1.5,B87&lt;3.35),5,IF(AND(G87&lt;0.779,B87&lt;3.05,G87&gt;=0.432,G87&gt;=0.107,F87&gt;=2.5,D87&gt;=1.45,F87&gt;=1.5,B87&lt;3.35),4.9,IF(AND(G87&gt;=0.779,B87&lt;3.05,G87&gt;=0.432,G87&gt;=0.107,F87&gt;=2.5,D87&gt;=1.45,F87&gt;=1.5,B87&lt;3.35),5.533,IF(AND(D87&gt;=0.25,H87&lt;14.057,G87&lt;0.385,G87&lt;0.607,D87&lt;0.35,H87&gt;=5.245,F87&lt;2,B87&gt;=3.35),1.4,IF(AND(B87&lt;2.85,D87&gt;=1.7,G87&gt;=0.205,G87&lt;0.432,G87&gt;=0.107,F87&gt;=2.5,D87&gt;=1.45,F87&gt;=1.5,B87&lt;3.35),5.1,IF(AND(B87&gt;=2.85,D87&gt;=1.7,G87&gt;=0.205,G87&lt;0.432,G87&gt;=0.107,F87&gt;=2.5,D87&gt;=1.45,F87&gt;=1.5,B87&lt;3.35),5.15,IF(AND(A87&lt;5.1,D87&lt;0.25,H87&lt;14.057,G87&lt;0.385,G87&lt;0.607,D87&lt;0.35,H87&gt;=5.245,F87&lt;2,B87&gt;=3.35),1.4,IF(AND(A87&gt;=5.1,D87&lt;0.25,H87&lt;14.057,G87&lt;0.385,G87&lt;0.607,D87&lt;0.35,H87&gt;=5.245,F87&lt;2,B87&gt;=3.35),1.5,"shouldnthappen")))))))))))))))))))))))))))))))))))))</f>
        <v>5.1</v>
      </c>
    </row>
    <row r="88" customFormat="false" ht="13.8" hidden="false" customHeight="false" outlineLevel="0" collapsed="false">
      <c r="A88" s="1" t="n">
        <v>6</v>
      </c>
      <c r="B88" s="1" t="n">
        <v>3.4</v>
      </c>
      <c r="C88" s="1" t="n">
        <v>4.5</v>
      </c>
      <c r="D88" s="1" t="n">
        <v>1.6</v>
      </c>
      <c r="E88" s="1" t="s">
        <v>92</v>
      </c>
      <c r="F88" s="1" t="n">
        <v>2</v>
      </c>
      <c r="G88" s="1" t="n">
        <v>0.152361918007955</v>
      </c>
      <c r="H88" s="16" t="n">
        <v>9.64788932958618</v>
      </c>
      <c r="I88" s="11" t="n">
        <f aca="false">C88</f>
        <v>4.5</v>
      </c>
      <c r="J88" s="1" t="n">
        <f aca="false">AVERAGE(M88:BJ88)</f>
        <v>4.91956</v>
      </c>
      <c r="K88" s="15" t="n">
        <f aca="false">1-SQRT(VAR(M88:BJ88, I88)) / AVERAGE(M88:BJ88)</f>
        <v>0.862991060401546</v>
      </c>
      <c r="L88" s="1" t="n">
        <f aca="false">(J88-I88)/I88</f>
        <v>0.0932355555555557</v>
      </c>
      <c r="M88" s="1" t="n">
        <f aca="false">IF(AND(H88&gt;=16.241,B88&gt;=3.35),6.4,IF(AND(D88&gt;=0.75,A88&lt;5.15,B88&lt;3.35),4.1,IF(AND(D88&gt;=1.5,H88&lt;16.241,B88&gt;=3.35),5.767,IF(AND(B88&gt;=3.25,D88&lt;0.75,A88&lt;5.15,B88&lt;3.35),1.58,IF(AND(A88&lt;4.95,D88&lt;1.5,H88&lt;16.241,B88&gt;=3.35),1.4,IF(AND(A88&lt;4.5,B88&lt;3.25,D88&lt;0.75,A88&lt;5.15,B88&lt;3.35),1.26,IF(AND(A88&gt;=4.5,B88&lt;3.25,D88&lt;0.75,A88&lt;5.15,B88&lt;3.35),1.48,IF(AND(G88&lt;0.356,H88&lt;12.557,D88&lt;1.45,A88&gt;=5.15,B88&lt;3.35),4.267,IF(AND(D88&lt;1.25,H88&gt;=12.557,D88&lt;1.45,A88&gt;=5.15,B88&lt;3.35),4.05,IF(AND(D88&gt;=1.35,G88&gt;=0.356,H88&lt;12.557,D88&lt;1.45,A88&gt;=5.15,B88&lt;3.35),4.25,IF(AND(H88&lt;15.086,D88&gt;=1.25,H88&gt;=12.557,D88&lt;1.45,A88&gt;=5.15,B88&lt;3.35),4.4,IF(AND(F88&lt;2.5,G88&gt;=0.44,D88&lt;2.05,D88&gt;=1.45,A88&gt;=5.15,B88&lt;3.35),4.7,IF(AND(H88&lt;10.391,B88&lt;3.15,D88&gt;=2.05,D88&gt;=1.45,A88&gt;=5.15,B88&lt;3.35),5.1,IF(AND(G88&lt;0.505,B88&gt;=3.15,D88&gt;=2.05,D88&gt;=1.45,A88&gt;=5.15,B88&lt;3.35),5.7,IF(AND(G88&gt;=0.505,B88&gt;=3.15,D88&gt;=2.05,D88&gt;=1.45,A88&gt;=5.15,B88&lt;3.35),5.95,IF(AND(D88&gt;=0.5,G88&lt;0.905,A88&gt;=4.95,D88&lt;1.5,H88&lt;16.241,B88&gt;=3.35),1.6,IF(AND(B88&lt;3.6,G88&gt;=0.905,A88&gt;=4.95,D88&lt;1.5,H88&lt;16.241,B88&gt;=3.35),1.7,IF(AND(B88&gt;=3.6,G88&gt;=0.905,A88&gt;=4.95,D88&lt;1.5,H88&lt;16.241,B88&gt;=3.35),1.767,IF(AND(A88&gt;=5.7,D88&lt;1.35,G88&gt;=0.356,H88&lt;12.557,D88&lt;1.45,A88&gt;=5.15,B88&lt;3.35),3.9,IF(AND(A88&lt;6.35,H88&gt;=15.086,D88&gt;=1.25,H88&gt;=12.557,D88&lt;1.45,A88&gt;=5.15,B88&lt;3.35),4.7,IF(AND(A88&gt;=6.35,H88&gt;=15.086,D88&gt;=1.25,H88&gt;=12.557,D88&lt;1.45,A88&gt;=5.15,B88&lt;3.35),4.6,IF(AND(H88&lt;9.252,D88&lt;1.55,G88&lt;0.44,D88&lt;2.05,D88&gt;=1.45,A88&gt;=5.15,B88&lt;3.35),5.08,IF(AND(H88&gt;=9.252,D88&lt;1.55,G88&lt;0.44,D88&lt;2.05,D88&gt;=1.45,A88&gt;=5.15,B88&lt;3.35),4.7,IF(AND(H88&lt;8.477,D88&gt;=1.55,G88&lt;0.44,D88&lt;2.05,D88&gt;=1.45,A88&gt;=5.15,B88&lt;3.35),5.1,IF(AND(H88&gt;=8.477,D88&gt;=1.55,G88&lt;0.44,D88&lt;2.05,D88&gt;=1.45,A88&gt;=5.15,B88&lt;3.35),5.4,IF(AND(H88&lt;8.435,F88&gt;=2.5,G88&gt;=0.44,D88&lt;2.05,D88&gt;=1.45,A88&gt;=5.15,B88&lt;3.35),5.1,IF(AND(H88&gt;=8.435,F88&gt;=2.5,G88&gt;=0.44,D88&lt;2.05,D88&gt;=1.45,A88&gt;=5.15,B88&lt;3.35),4.86,IF(AND(G88&lt;0.543,H88&gt;=10.391,B88&lt;3.15,D88&gt;=2.05,D88&gt;=1.45,A88&gt;=5.15,B88&lt;3.35),5.56,IF(AND(G88&gt;=0.543,H88&gt;=10.391,B88&lt;3.15,D88&gt;=2.05,D88&gt;=1.45,A88&gt;=5.15,B88&lt;3.35),5.8,IF(AND(A88&lt;5.05,D88&lt;0.5,G88&lt;0.905,A88&gt;=4.95,D88&lt;1.5,H88&lt;16.241,B88&gt;=3.35),1.3,IF(AND(H88&lt;6.583,A88&lt;5.7,D88&lt;1.35,G88&gt;=0.356,H88&lt;12.557,D88&lt;1.45,A88&gt;=5.15,B88&lt;3.35),4,IF(AND(G88&lt;0.585,A88&gt;=5.05,D88&lt;0.5,G88&lt;0.905,A88&gt;=4.95,D88&lt;1.5,H88&lt;16.241,B88&gt;=3.35),1.475,IF(AND(G88&lt;0.62,H88&gt;=6.583,A88&lt;5.7,D88&lt;1.35,G88&gt;=0.356,H88&lt;12.557,D88&lt;1.45,A88&gt;=5.15,B88&lt;3.35),3.75,IF(AND(G88&gt;=0.62,H88&gt;=6.583,A88&lt;5.7,D88&lt;1.35,G88&gt;=0.356,H88&lt;12.557,D88&lt;1.45,A88&gt;=5.15,B88&lt;3.35),3.6,IF(AND(B88&lt;3.75,G88&gt;=0.585,A88&gt;=5.05,D88&lt;0.5,G88&lt;0.905,A88&gt;=4.95,D88&lt;1.5,H88&lt;16.241,B88&gt;=3.35),1.5,IF(AND(B88&gt;=3.75,G88&gt;=0.585,A88&gt;=5.05,D88&lt;0.5,G88&lt;0.905,A88&gt;=4.95,D88&lt;1.5,H88&lt;16.241,B88&gt;=3.35),1.6,"shouldnthappen"))))))))))))))))))))))))))))))))))))</f>
        <v>5.767</v>
      </c>
      <c r="N88" s="1" t="n">
        <f aca="false">IF(AND(H88&lt;5.245,B88&lt;3.65,F88&lt;1.5),1,IF(AND(H88&gt;=14.096,B88&gt;=3.65,F88&lt;1.5),1.65,IF(AND(A88&gt;=5.45,H88&gt;=5.245,B88&lt;3.65,F88&lt;1.5),1.3,IF(AND(H88&gt;=13.586,H88&lt;14.096,B88&gt;=3.65,F88&lt;1.5),1.3,IF(AND(H88&lt;10.258,D88&lt;1.25,F88&lt;2.5,F88&gt;=1.5),3.38,IF(AND(H88&lt;6.982,D88&gt;=1.25,F88&lt;2.5,F88&gt;=1.5),3.96,IF(AND(H88&gt;=13.646,D88&lt;2.05,F88&gt;=2.5,F88&gt;=1.5),6.1,IF(AND(B88&lt;3.05,A88&lt;5.45,H88&gt;=5.245,B88&lt;3.65,F88&lt;1.5),1.375,IF(AND(H88&lt;6.543,H88&lt;13.586,H88&lt;14.096,B88&gt;=3.65,F88&lt;1.5),1.4,IF(AND(H88&gt;=6.543,H88&lt;13.586,H88&lt;14.096,B88&gt;=3.65,F88&lt;1.5),1.5,IF(AND(H88&lt;11.522,H88&gt;=10.258,D88&lt;1.25,F88&lt;2.5,F88&gt;=1.5),3.733,IF(AND(H88&gt;=11.522,H88&gt;=10.258,D88&lt;1.25,F88&lt;2.5,F88&gt;=1.5),3.92,IF(AND(H88&lt;5.767,H88&lt;13.646,D88&lt;2.05,F88&gt;=2.5,F88&gt;=1.5),4.5,IF(AND(A88&lt;6.8,B88&lt;3.15,D88&gt;=2.05,F88&gt;=2.5,F88&gt;=1.5),5.6,IF(AND(A88&gt;=6.8,B88&lt;3.15,D88&gt;=2.05,F88&gt;=2.5,F88&gt;=1.5),5.1,IF(AND(B88&lt;3.25,B88&gt;=3.15,D88&gt;=2.05,F88&gt;=2.5,F88&gt;=1.5),5.8,IF(AND(B88&gt;=3.25,B88&gt;=3.15,D88&gt;=2.05,F88&gt;=2.5,F88&gt;=1.5),5.65,IF(AND(B88&lt;3.15,B88&gt;=3.05,A88&lt;5.45,H88&gt;=5.245,B88&lt;3.65,F88&lt;1.5),1.5,IF(AND(G88&gt;=0.735,H88&lt;13.665,H88&gt;=6.982,D88&gt;=1.25,F88&lt;2.5,F88&gt;=1.5),4.2,IF(AND(H88&lt;14.03,H88&gt;=13.665,H88&gt;=6.982,D88&gt;=1.25,F88&lt;2.5,F88&gt;=1.5),4.8,IF(AND(A88&gt;=6.6,H88&gt;=5.767,H88&lt;13.646,D88&lt;2.05,F88&gt;=2.5,F88&gt;=1.5),6.05,IF(AND(G88&gt;=0.934,B88&gt;=3.15,B88&gt;=3.05,A88&lt;5.45,H88&gt;=5.245,B88&lt;3.65,F88&lt;1.5),1.7,IF(AND(D88&gt;=1.55,G88&lt;0.735,H88&lt;13.665,H88&gt;=6.982,D88&gt;=1.25,F88&lt;2.5,F88&gt;=1.5),5.1,IF(AND(D88&lt;1.45,H88&gt;=14.03,H88&gt;=13.665,H88&gt;=6.982,D88&gt;=1.25,F88&lt;2.5,F88&gt;=1.5),4.7,IF(AND(D88&gt;=1.45,H88&gt;=14.03,H88&gt;=13.665,H88&gt;=6.982,D88&gt;=1.25,F88&lt;2.5,F88&gt;=1.5),4.5,IF(AND(A88&gt;=6.2,A88&lt;6.6,H88&gt;=5.767,H88&lt;13.646,D88&lt;2.05,F88&gt;=2.5,F88&gt;=1.5),5.325,IF(AND(B88&lt;3.25,G88&lt;0.934,B88&gt;=3.15,B88&gt;=3.05,A88&lt;5.45,H88&gt;=5.245,B88&lt;3.65,F88&lt;1.5),1.3,IF(AND(D88&lt;1.35,D88&lt;1.55,G88&lt;0.735,H88&lt;13.665,H88&gt;=6.982,D88&gt;=1.25,F88&lt;2.5,F88&gt;=1.5),4.25,IF(AND(H88&lt;8.435,A88&lt;6.2,A88&lt;6.6,H88&gt;=5.767,H88&lt;13.646,D88&lt;2.05,F88&gt;=2.5,F88&gt;=1.5),5.1,IF(AND(H88&gt;=8.435,A88&lt;6.2,A88&lt;6.6,H88&gt;=5.767,H88&lt;13.646,D88&lt;2.05,F88&gt;=2.5,F88&gt;=1.5),4.9,IF(AND(A88&gt;=5.15,B88&gt;=3.25,G88&lt;0.934,B88&gt;=3.15,B88&gt;=3.05,A88&lt;5.45,H88&gt;=5.245,B88&lt;3.65,F88&lt;1.5),1.5,IF(AND(B88&lt;2.9,D88&gt;=1.35,D88&lt;1.55,G88&lt;0.735,H88&lt;13.665,H88&gt;=6.982,D88&gt;=1.25,F88&lt;2.5,F88&gt;=1.5),4.6,IF(AND(B88&gt;=2.9,D88&gt;=1.35,D88&lt;1.55,G88&lt;0.735,H88&lt;13.665,H88&gt;=6.982,D88&gt;=1.25,F88&lt;2.5,F88&gt;=1.5),4.52,IF(AND(G88&gt;=0.862,A88&lt;5.15,B88&gt;=3.25,G88&lt;0.934,B88&gt;=3.15,B88&gt;=3.05,A88&lt;5.45,H88&gt;=5.245,B88&lt;3.65,F88&lt;1.5),1.5,IF(AND(H88&lt;9.35,G88&lt;0.862,A88&lt;5.15,B88&gt;=3.25,G88&lt;0.934,B88&gt;=3.15,B88&gt;=3.05,A88&lt;5.45,H88&gt;=5.245,B88&lt;3.65,F88&lt;1.5),1.38,IF(AND(H88&gt;=9.35,G88&lt;0.862,A88&lt;5.15,B88&gt;=3.25,G88&lt;0.934,B88&gt;=3.15,B88&gt;=3.05,A88&lt;5.45,H88&gt;=5.245,B88&lt;3.65,F88&lt;1.5),1.4,"shouldnthappen"))))))))))))))))))))))))))))))))))))</f>
        <v>5.1</v>
      </c>
      <c r="O88" s="1" t="n">
        <f aca="false">IF(AND(B88&lt;2.75,A88&lt;5.55),3.96,IF(AND(H88&lt;9.205,A88&lt;5.9,A88&gt;=5.55),3.85,IF(AND(A88&lt;4.35,D88&lt;0.35,B88&gt;=2.75,A88&lt;5.55),1.1,IF(AND(B88&lt;3.65,D88&gt;=0.35,B88&gt;=2.75,A88&lt;5.55),1.65,IF(AND(B88&gt;=3.65,D88&gt;=0.35,B88&gt;=2.75,A88&lt;5.55),1.9,IF(AND(G88&gt;=0.732,H88&gt;=9.205,A88&lt;5.9,A88&gt;=5.55),4.9,IF(AND(G88&lt;0.273,G88&lt;0.732,H88&gt;=9.205,A88&lt;5.9,A88&gt;=5.55),4.5,IF(AND(A88&lt;6.3,G88&lt;0.422,F88&lt;2.5,A88&gt;=5.9,A88&gt;=5.55),5.1,IF(AND(A88&gt;=6.3,G88&lt;0.422,F88&lt;2.5,A88&gt;=5.9,A88&gt;=5.55),4.76,IF(AND(B88&lt;2.4,G88&gt;=0.422,F88&lt;2.5,A88&gt;=5.9,A88&gt;=5.55),4.45,IF(AND(A88&gt;=7,G88&gt;=0.628,F88&gt;=2.5,A88&gt;=5.9,A88&gt;=5.55),6.45,IF(AND(D88&lt;0.15,H88&lt;13.924,A88&gt;=4.35,D88&lt;0.35,B88&gt;=2.75,A88&lt;5.55),1.5,IF(AND(B88&lt;3.15,H88&gt;=13.924,A88&gt;=4.35,D88&lt;0.35,B88&gt;=2.75,A88&lt;5.55),1.56,IF(AND(B88&gt;=3.15,H88&gt;=13.924,A88&gt;=4.35,D88&lt;0.35,B88&gt;=2.75,A88&lt;5.55),1.3,IF(AND(H88&lt;14.316,G88&gt;=0.273,G88&lt;0.732,H88&gt;=9.205,A88&lt;5.9,A88&gt;=5.55),3.95,IF(AND(H88&gt;=14.316,G88&gt;=0.273,G88&lt;0.732,H88&gt;=9.205,A88&lt;5.9,A88&gt;=5.55),4.1,IF(AND(A88&lt;6.2,B88&gt;=2.4,G88&gt;=0.422,F88&lt;2.5,A88&gt;=5.9,A88&gt;=5.55),4.3,IF(AND(A88&gt;=7.05,G88&lt;0.364,G88&lt;0.628,F88&gt;=2.5,A88&gt;=5.9,A88&gt;=5.55),6.1,IF(AND(A88&gt;=7.55,G88&gt;=0.364,G88&lt;0.628,F88&gt;=2.5,A88&gt;=5.9,A88&gt;=5.55),6.4,IF(AND(A88&lt;6.15,A88&lt;7,G88&gt;=0.628,F88&gt;=2.5,A88&gt;=5.9,A88&gt;=5.55),4.9,IF(AND(D88&lt;1.45,A88&gt;=6.2,B88&gt;=2.4,G88&gt;=0.422,F88&lt;2.5,A88&gt;=5.9,A88&gt;=5.55),4.64,IF(AND(D88&gt;=1.45,A88&gt;=6.2,B88&gt;=2.4,G88&gt;=0.422,F88&lt;2.5,A88&gt;=5.9,A88&gt;=5.55),4.9,IF(AND(D88&lt;1.65,A88&lt;7.05,G88&lt;0.364,G88&lt;0.628,F88&gt;=2.5,A88&gt;=5.9,A88&gt;=5.55),5.1,IF(AND(D88&gt;=2.35,A88&lt;7.55,G88&gt;=0.364,G88&lt;0.628,F88&gt;=2.5,A88&gt;=5.9,A88&gt;=5.55),5.633,IF(AND(D88&lt;2.15,A88&gt;=6.15,A88&lt;7,G88&gt;=0.628,F88&gt;=2.5,A88&gt;=5.9,A88&gt;=5.55),5.1,IF(AND(D88&gt;=2.15,A88&gt;=6.15,A88&lt;7,G88&gt;=0.628,F88&gt;=2.5,A88&gt;=5.9,A88&gt;=5.55),5.267,IF(AND(A88&lt;4.9,A88&lt;5.05,D88&gt;=0.15,H88&lt;13.924,A88&gt;=4.35,D88&lt;0.35,B88&gt;=2.75,A88&lt;5.55),1.375,IF(AND(A88&gt;=4.9,A88&lt;5.05,D88&gt;=0.15,H88&lt;13.924,A88&gt;=4.35,D88&lt;0.35,B88&gt;=2.75,A88&lt;5.55),1.3,IF(AND(A88&lt;5.45,A88&gt;=5.05,D88&gt;=0.15,H88&lt;13.924,A88&gt;=4.35,D88&lt;0.35,B88&gt;=2.75,A88&lt;5.55),1.475,IF(AND(A88&gt;=5.45,A88&gt;=5.05,D88&gt;=0.15,H88&lt;13.924,A88&gt;=4.35,D88&lt;0.35,B88&gt;=2.75,A88&lt;5.55),1.4,IF(AND(B88&gt;=3.25,D88&lt;2.35,A88&lt;7.55,G88&gt;=0.364,G88&lt;0.628,F88&gt;=2.5,A88&gt;=5.9,A88&gt;=5.55),5.7,IF(AND(G88&lt;0.006,G88&lt;0.107,D88&gt;=1.65,A88&lt;7.05,G88&lt;0.364,G88&lt;0.628,F88&gt;=2.5,A88&gt;=5.9,A88&gt;=5.55),5.5,IF(AND(G88&gt;=0.006,G88&lt;0.107,D88&gt;=1.65,A88&lt;7.05,G88&lt;0.364,G88&lt;0.628,F88&gt;=2.5,A88&gt;=5.9,A88&gt;=5.55),5.667,IF(AND(D88&lt;2.2,G88&gt;=0.107,D88&gt;=1.65,A88&lt;7.05,G88&lt;0.364,G88&lt;0.628,F88&gt;=2.5,A88&gt;=5.9,A88&gt;=5.55),5.35,IF(AND(D88&gt;=2.2,G88&gt;=0.107,D88&gt;=1.65,A88&lt;7.05,G88&lt;0.364,G88&lt;0.628,F88&gt;=2.5,A88&gt;=5.9,A88&gt;=5.55),5.2,IF(AND(D88&lt;2.25,B88&lt;3.25,D88&lt;2.35,A88&lt;7.55,G88&gt;=0.364,G88&lt;0.628,F88&gt;=2.5,A88&gt;=5.9,A88&gt;=5.55),5.8,IF(AND(D88&gt;=2.25,B88&lt;3.25,D88&lt;2.35,A88&lt;7.55,G88&gt;=0.364,G88&lt;0.628,F88&gt;=2.5,A88&gt;=5.9,A88&gt;=5.55),5.9,"shouldnthappen")))))))))))))))))))))))))))))))))))))</f>
        <v>5.1</v>
      </c>
      <c r="P88" s="1" t="n">
        <f aca="false">IF(AND(D88&gt;=0.75,A88&lt;5.55),3.9,IF(AND(H88&lt;7.482,A88&gt;=5.55),3.45,IF(AND(B88&gt;=3.15,B88&lt;3.25,D88&lt;0.75,A88&lt;5.55),1.262,IF(AND(G88&gt;=0.446,B88&lt;3.15,B88&lt;3.25,D88&lt;0.75,A88&lt;5.55),1.1,IF(AND(G88&lt;0.408,A88&lt;5.05,B88&gt;=3.25,D88&lt;0.75,A88&lt;5.55),1.4,IF(AND(G88&gt;=0.408,A88&lt;5.05,B88&gt;=3.25,D88&lt;0.75,A88&lt;5.55),1.233,IF(AND(G88&gt;=0.676,A88&gt;=5.05,B88&gt;=3.25,D88&lt;0.75,A88&lt;5.55),1.72,IF(AND(H88&lt;9.386,A88&lt;5.85,F88&lt;2.5,H88&gt;=7.482,A88&gt;=5.55),3.5,IF(AND(H88&gt;=9.386,A88&lt;5.85,F88&lt;2.5,H88&gt;=7.482,A88&gt;=5.55),4.275,IF(AND(H88&gt;=16.284,G88&lt;0.865,F88&gt;=2.5,H88&gt;=7.482,A88&gt;=5.55),6.6,IF(AND(G88&lt;0.912,G88&gt;=0.865,F88&gt;=2.5,H88&gt;=7.482,A88&gt;=5.55),4.8,IF(AND(G88&gt;=0.912,G88&gt;=0.865,F88&gt;=2.5,H88&gt;=7.482,A88&gt;=5.55),5.175,IF(AND(A88&gt;=4.95,G88&lt;0.446,B88&lt;3.15,B88&lt;3.25,D88&lt;0.75,A88&lt;5.55),1.6,IF(AND(H88&gt;=12.974,G88&lt;0.676,A88&gt;=5.05,B88&gt;=3.25,D88&lt;0.75,A88&lt;5.55),1.3,IF(AND(D88&lt;1.45,H88&lt;13.531,A88&gt;=5.85,F88&lt;2.5,H88&gt;=7.482,A88&gt;=5.55),4.2,IF(AND(D88&gt;=1.45,H88&lt;13.531,A88&gt;=5.85,F88&lt;2.5,H88&gt;=7.482,A88&gt;=5.55),4.967,IF(AND(G88&lt;0.187,H88&gt;=13.531,A88&gt;=5.85,F88&lt;2.5,H88&gt;=7.482,A88&gt;=5.55),5,IF(AND(H88&gt;=12.675,A88&lt;4.95,G88&lt;0.446,B88&lt;3.15,B88&lt;3.25,D88&lt;0.75,A88&lt;5.55),1.5,IF(AND(H88&lt;10.826,H88&lt;12.974,G88&lt;0.676,A88&gt;=5.05,B88&gt;=3.25,D88&lt;0.75,A88&lt;5.55),1.46,IF(AND(H88&gt;=10.826,H88&lt;12.974,G88&lt;0.676,A88&gt;=5.05,B88&gt;=3.25,D88&lt;0.75,A88&lt;5.55),1.4,IF(AND(A88&lt;6.15,G88&gt;=0.187,H88&gt;=13.531,A88&gt;=5.85,F88&lt;2.5,H88&gt;=7.482,A88&gt;=5.55),4.7,IF(AND(A88&lt;6.85,B88&lt;2.95,H88&lt;16.284,G88&lt;0.865,F88&gt;=2.5,H88&gt;=7.482,A88&gt;=5.55),5.32,IF(AND(A88&gt;=6.85,B88&lt;2.95,H88&lt;16.284,G88&lt;0.865,F88&gt;=2.5,H88&gt;=7.482,A88&gt;=5.55),6.567,IF(AND(A88&lt;4.85,H88&lt;12.675,A88&lt;4.95,G88&lt;0.446,B88&lt;3.15,B88&lt;3.25,D88&lt;0.75,A88&lt;5.55),1.4,IF(AND(A88&gt;=4.85,H88&lt;12.675,A88&lt;4.95,G88&lt;0.446,B88&lt;3.15,B88&lt;3.25,D88&lt;0.75,A88&lt;5.55),1.5,IF(AND(B88&lt;3.1,A88&gt;=6.15,G88&gt;=0.187,H88&gt;=13.531,A88&gt;=5.85,F88&lt;2.5,H88&gt;=7.482,A88&gt;=5.55),4.467,IF(AND(B88&gt;=3.1,A88&gt;=6.15,G88&gt;=0.187,H88&gt;=13.531,A88&gt;=5.85,F88&lt;2.5,H88&gt;=7.482,A88&gt;=5.55),4.7,IF(AND(G88&gt;=0.379,B88&lt;3.15,B88&gt;=2.95,H88&lt;16.284,G88&lt;0.865,F88&gt;=2.5,H88&gt;=7.482,A88&gt;=5.55),5.733,IF(AND(A88&lt;6.6,B88&gt;=3.15,B88&gt;=2.95,H88&lt;16.284,G88&lt;0.865,F88&gt;=2.5,H88&gt;=7.482,A88&gt;=5.55),5.38,IF(AND(A88&lt;6.7,G88&lt;0.379,B88&lt;3.15,B88&gt;=2.95,H88&lt;16.284,G88&lt;0.865,F88&gt;=2.5,H88&gt;=7.482,A88&gt;=5.55),5.3,IF(AND(A88&gt;=6.7,G88&lt;0.379,B88&lt;3.15,B88&gt;=2.95,H88&lt;16.284,G88&lt;0.865,F88&gt;=2.5,H88&gt;=7.482,A88&gt;=5.55),5.16,IF(AND(A88&lt;7.05,A88&gt;=6.6,B88&gt;=3.15,B88&gt;=2.95,H88&lt;16.284,G88&lt;0.865,F88&gt;=2.5,H88&gt;=7.482,A88&gt;=5.55),5.78,IF(AND(A88&gt;=7.05,A88&gt;=6.6,B88&gt;=3.15,B88&gt;=2.95,H88&lt;16.284,G88&lt;0.865,F88&gt;=2.5,H88&gt;=7.482,A88&gt;=5.55),6.1,"shouldnthappen")))))))))))))))))))))))))))))))))</f>
        <v>4.967</v>
      </c>
      <c r="Q88" s="1" t="n">
        <f aca="false">IF(AND(G88&gt;=0.422,B88&lt;3.25,F88&lt;1.5),1.25,IF(AND(G88&gt;=0.082,G88&lt;0.125,F88&gt;=1.5),6.7,IF(AND(G88&lt;0.251,G88&lt;0.422,B88&lt;3.25,F88&lt;1.5),1.38,IF(AND(G88&gt;=0.251,G88&lt;0.422,B88&lt;3.25,F88&lt;1.5),1.55,IF(AND(G88&gt;=0.385,G88&lt;0.633,B88&gt;=3.25,F88&lt;1.5),1.367,IF(AND(B88&lt;3.35,G88&gt;=0.633,B88&gt;=3.25,F88&lt;1.5),1.7,IF(AND(A88&lt;5.85,G88&lt;0.082,G88&lt;0.125,F88&gt;=1.5),4.5,IF(AND(F88&gt;=2.5,D88&lt;1.6,G88&gt;=0.125,F88&gt;=1.5),5.05,IF(AND(H88&gt;=16.774,D88&gt;=1.6,G88&gt;=0.125,F88&gt;=1.5),6.4,IF(AND(D88&gt;=0.5,G88&lt;0.385,G88&lt;0.633,B88&gt;=3.25,F88&lt;1.5),1.6,IF(AND(B88&lt;3.6,B88&gt;=3.35,G88&gt;=0.633,B88&gt;=3.25,F88&lt;1.5),1.55,IF(AND(B88&gt;=3.6,B88&gt;=3.35,G88&gt;=0.633,B88&gt;=3.25,F88&lt;1.5),1.6,IF(AND(D88&lt;1.65,A88&gt;=5.85,G88&lt;0.082,G88&lt;0.125,F88&gt;=1.5),4.7,IF(AND(A88&lt;5.3,F88&lt;2.5,D88&lt;1.6,G88&gt;=0.125,F88&gt;=1.5),3.15,IF(AND(B88&gt;=3.2,H88&lt;16.774,D88&gt;=1.6,G88&gt;=0.125,F88&gt;=1.5),5.675,IF(AND(H88&lt;11.767,D88&lt;0.5,G88&lt;0.385,G88&lt;0.633,B88&gt;=3.25,F88&lt;1.5),1.5,IF(AND(H88&gt;=11.767,D88&lt;0.5,G88&lt;0.385,G88&lt;0.633,B88&gt;=3.25,F88&lt;1.5),1.367,IF(AND(H88&lt;8.367,D88&gt;=1.65,A88&gt;=5.85,G88&lt;0.082,G88&lt;0.125,F88&gt;=1.5),5.7,IF(AND(H88&gt;=8.367,D88&gt;=1.65,A88&gt;=5.85,G88&lt;0.082,G88&lt;0.125,F88&gt;=1.5),5.575,IF(AND(A88&gt;=7.1,B88&lt;3.2,H88&lt;16.774,D88&gt;=1.6,G88&gt;=0.125,F88&gt;=1.5),6.3,IF(AND(H88&gt;=15.395,B88&lt;2.85,A88&gt;=5.3,F88&lt;2.5,D88&lt;1.6,G88&gt;=0.125,F88&gt;=1.5),4.8,IF(AND(H88&lt;8.486,B88&gt;=2.85,A88&gt;=5.3,F88&lt;2.5,D88&lt;1.6,G88&gt;=0.125,F88&gt;=1.5),3.85,IF(AND(D88&gt;=2.1,A88&lt;7.1,B88&lt;3.2,H88&lt;16.774,D88&gt;=1.6,G88&gt;=0.125,F88&gt;=1.5),5.5,IF(AND(B88&gt;=2.75,H88&lt;15.395,B88&lt;2.85,A88&gt;=5.3,F88&lt;2.5,D88&lt;1.6,G88&gt;=0.125,F88&gt;=1.5),4.489,IF(AND(H88&gt;=15.168,H88&gt;=8.486,B88&gt;=2.85,A88&gt;=5.3,F88&lt;2.5,D88&lt;1.6,G88&gt;=0.125,F88&gt;=1.5),4.7,IF(AND(G88&gt;=0.519,D88&lt;2.1,A88&lt;7.1,B88&lt;3.2,H88&lt;16.774,D88&gt;=1.6,G88&gt;=0.125,F88&gt;=1.5),4.925,IF(AND(G88&gt;=0.897,B88&lt;2.75,H88&lt;15.395,B88&lt;2.85,A88&gt;=5.3,F88&lt;2.5,D88&lt;1.6,G88&gt;=0.125,F88&gt;=1.5),4.567,IF(AND(A88&lt;5.65,H88&lt;15.168,H88&gt;=8.486,B88&gt;=2.85,A88&gt;=5.3,F88&lt;2.5,D88&lt;1.6,G88&gt;=0.125,F88&gt;=1.5),4.5,IF(AND(G88&lt;0.23,G88&lt;0.519,D88&lt;2.1,A88&lt;7.1,B88&lt;3.2,H88&lt;16.774,D88&gt;=1.6,G88&gt;=0.125,F88&gt;=1.5),5,IF(AND(A88&lt;5.9,G88&lt;0.897,B88&lt;2.75,H88&lt;15.395,B88&lt;2.85,A88&gt;=5.3,F88&lt;2.5,D88&lt;1.6,G88&gt;=0.125,F88&gt;=1.5),4.1,IF(AND(A88&gt;=5.9,G88&lt;0.897,B88&lt;2.75,H88&lt;15.395,B88&lt;2.85,A88&gt;=5.3,F88&lt;2.5,D88&lt;1.6,G88&gt;=0.125,F88&gt;=1.5),4.5,IF(AND(A88&lt;6.05,A88&gt;=5.65,H88&lt;15.168,H88&gt;=8.486,B88&gt;=2.85,A88&gt;=5.3,F88&lt;2.5,D88&lt;1.6,G88&gt;=0.125,F88&gt;=1.5),4.2,IF(AND(A88&gt;=6.05,A88&gt;=5.65,H88&lt;15.168,H88&gt;=8.486,B88&gt;=2.85,A88&gt;=5.3,F88&lt;2.5,D88&lt;1.6,G88&gt;=0.125,F88&gt;=1.5),4.35,IF(AND(D88&lt;1.95,G88&gt;=0.23,G88&lt;0.519,D88&lt;2.1,A88&lt;7.1,B88&lt;3.2,H88&lt;16.774,D88&gt;=1.6,G88&gt;=0.125,F88&gt;=1.5),5.3,IF(AND(D88&gt;=1.95,G88&gt;=0.23,G88&lt;0.519,D88&lt;2.1,A88&lt;7.1,B88&lt;3.2,H88&lt;16.774,D88&gt;=1.6,G88&gt;=0.125,F88&gt;=1.5),5.2,"shouldnthappen")))))))))))))))))))))))))))))))))))</f>
        <v>5.675</v>
      </c>
      <c r="R88" s="1" t="n">
        <f aca="false">IF(AND(G88&gt;=0.901,F88&lt;1.5),1.9,IF(AND(H88&lt;5.523,D88&lt;0.35,G88&lt;0.901,F88&lt;1.5),1,IF(AND(B88&lt;3.6,D88&gt;=0.35,G88&lt;0.901,F88&lt;1.5),1.575,IF(AND(B88&gt;=3.6,D88&gt;=0.35,G88&lt;0.901,F88&lt;1.5),1.5,IF(AND(G88&gt;=0.837,D88&lt;1.15,D88&lt;1.45,F88&gt;=1.5),3,IF(AND(G88&gt;=0.66,D88&gt;=1.15,D88&lt;1.45,F88&gt;=1.5),4,IF(AND(F88&gt;=2.5,D88&lt;1.55,D88&gt;=1.45,F88&gt;=1.5),5.025,IF(AND(F88&lt;2.5,D88&gt;=1.55,D88&gt;=1.45,F88&gt;=1.5),4.933,IF(AND(B88&lt;2.45,G88&lt;0.837,D88&lt;1.15,D88&lt;1.45,F88&gt;=1.5),3.3,IF(AND(B88&gt;=2.45,G88&lt;0.837,D88&lt;1.15,D88&lt;1.45,F88&gt;=1.5),3.86,IF(AND(B88&gt;=3.05,F88&lt;2.5,D88&lt;1.55,D88&gt;=1.45,F88&gt;=1.5),4.8,IF(AND(D88&gt;=2.45,F88&gt;=2.5,D88&gt;=1.55,D88&gt;=1.45,F88&gt;=1.5),5.875,IF(AND(H88&lt;13.187,G88&lt;0.217,H88&gt;=5.523,D88&lt;0.35,G88&lt;0.901,F88&lt;1.5),1.4,IF(AND(H88&gt;=13.187,G88&lt;0.217,H88&gt;=5.523,D88&lt;0.35,G88&lt;0.901,F88&lt;1.5),1.5,IF(AND(G88&lt;0.33,G88&gt;=0.217,H88&gt;=5.523,D88&lt;0.35,G88&lt;0.901,F88&lt;1.5),1.28,IF(AND(A88&lt;6.05,D88&lt;1.35,G88&lt;0.66,D88&gt;=1.15,D88&lt;1.45,F88&gt;=1.5),4.175,IF(AND(A88&gt;=6.05,D88&lt;1.35,G88&lt;0.66,D88&gt;=1.15,D88&lt;1.45,F88&gt;=1.5),4.3,IF(AND(A88&lt;5.65,D88&gt;=1.35,G88&lt;0.66,D88&gt;=1.15,D88&lt;1.45,F88&gt;=1.5),3.9,IF(AND(A88&gt;=5.65,D88&gt;=1.35,G88&lt;0.66,D88&gt;=1.15,D88&lt;1.45,F88&gt;=1.5),4.52,IF(AND(A88&lt;6.25,B88&lt;3.05,F88&lt;2.5,D88&lt;1.55,D88&gt;=1.45,F88&gt;=1.5),4.5,IF(AND(A88&gt;=6.25,B88&lt;3.05,F88&lt;2.5,D88&lt;1.55,D88&gt;=1.45,F88&gt;=1.5),4.675,IF(AND(A88&gt;=7.25,D88&lt;2.45,F88&gt;=2.5,D88&gt;=1.55,D88&gt;=1.45,F88&gt;=1.5),6.433,IF(AND(D88&gt;=0.25,G88&gt;=0.33,G88&gt;=0.217,H88&gt;=5.523,D88&lt;0.35,G88&lt;0.901,F88&lt;1.5),1.4,IF(AND(A88&lt;6.15,A88&lt;7.25,D88&lt;2.45,F88&gt;=2.5,D88&gt;=1.55,D88&gt;=1.45,F88&gt;=1.5),5.025,IF(AND(H88&lt;6.439,D88&lt;0.25,G88&gt;=0.33,G88&gt;=0.217,H88&gt;=5.523,D88&lt;0.35,G88&lt;0.901,F88&lt;1.5),1.5,IF(AND(H88&gt;=6.439,D88&lt;0.25,G88&gt;=0.33,G88&gt;=0.217,H88&gt;=5.523,D88&lt;0.35,G88&lt;0.901,F88&lt;1.5),1.38,IF(AND(H88&gt;=13.711,A88&gt;=6.15,A88&lt;7.25,D88&lt;2.45,F88&gt;=2.5,D88&gt;=1.55,D88&gt;=1.45,F88&gt;=1.5),5.68,IF(AND(B88&gt;=3.3,H88&lt;13.711,A88&gt;=6.15,A88&lt;7.25,D88&lt;2.45,F88&gt;=2.5,D88&gt;=1.55,D88&gt;=1.45,F88&gt;=1.5),5.6,IF(AND(G88&lt;0.093,B88&lt;3.3,H88&lt;13.711,A88&gt;=6.15,A88&lt;7.25,D88&lt;2.45,F88&gt;=2.5,D88&gt;=1.55,D88&gt;=1.45,F88&gt;=1.5),5.56,IF(AND(D88&lt;1.95,G88&gt;=0.093,B88&lt;3.3,H88&lt;13.711,A88&gt;=6.15,A88&lt;7.25,D88&lt;2.45,F88&gt;=2.5,D88&gt;=1.55,D88&gt;=1.45,F88&gt;=1.5),5.3,IF(AND(B88&lt;3.15,D88&gt;=1.95,G88&gt;=0.093,B88&lt;3.3,H88&lt;13.711,A88&gt;=6.15,A88&lt;7.25,D88&lt;2.45,F88&gt;=2.5,D88&gt;=1.55,D88&gt;=1.45,F88&gt;=1.5),5.1,IF(AND(B88&gt;=3.15,D88&gt;=1.95,G88&gt;=0.093,B88&lt;3.3,H88&lt;13.711,A88&gt;=6.15,A88&lt;7.25,D88&lt;2.45,F88&gt;=2.5,D88&gt;=1.55,D88&gt;=1.45,F88&gt;=1.5),5.15,"shouldnthappen"))))))))))))))))))))))))))))))))</f>
        <v>4.933</v>
      </c>
      <c r="S88" s="1" t="n">
        <f aca="false">IF(AND(G88&gt;=0.859,D88&gt;=0.35,F88&lt;1.5),1.9,IF(AND(D88&lt;1.75,F88&gt;=2.5,F88&gt;=1.5),4.867,IF(AND(H88&lt;8.42,A88&lt;5.05,D88&lt;0.35,F88&lt;1.5),1.42,IF(AND(H88&gt;=14.877,A88&gt;=5.05,D88&lt;0.35,F88&lt;1.5),1.3,IF(AND(B88&lt;3.35,G88&lt;0.859,D88&gt;=0.35,F88&lt;1.5),1.7,IF(AND(B88&gt;=3.35,G88&lt;0.859,D88&gt;=0.35,F88&lt;1.5),1.5,IF(AND(A88&gt;=6.05,B88&lt;2.75,F88&lt;2.5,F88&gt;=1.5),4.733,IF(AND(G88&gt;=0.68,B88&gt;=2.75,F88&lt;2.5,F88&gt;=1.5),4.025,IF(AND(H88&gt;=16.284,D88&gt;=1.75,F88&gt;=2.5,F88&gt;=1.5),6.6,IF(AND(A88&lt;4.35,H88&gt;=8.42,A88&lt;5.05,D88&lt;0.35,F88&lt;1.5),1.1,IF(AND(G88&gt;=0.948,H88&lt;14.877,A88&gt;=5.05,D88&lt;0.35,F88&lt;1.5),1.7,IF(AND(A88&lt;5.3,A88&lt;6.05,B88&lt;2.75,F88&lt;2.5,F88&gt;=1.5),3,IF(AND(H88&gt;=15.168,G88&lt;0.68,B88&gt;=2.75,F88&lt;2.5,F88&gt;=1.5),4.75,IF(AND(H88&gt;=14.005,A88&gt;=4.35,H88&gt;=8.42,A88&lt;5.05,D88&lt;0.35,F88&lt;1.5),1.375,IF(AND(A88&gt;=5.55,G88&lt;0.948,H88&lt;14.877,A88&gt;=5.05,D88&lt;0.35,F88&lt;1.5),1.7,IF(AND(H88&lt;12.363,A88&gt;=5.3,A88&lt;6.05,B88&lt;2.75,F88&lt;2.5,F88&gt;=1.5),3.825,IF(AND(H88&gt;=12.363,A88&gt;=5.3,A88&lt;6.05,B88&lt;2.75,F88&lt;2.5,F88&gt;=1.5),4.033,IF(AND(H88&gt;=14.508,H88&lt;15.168,G88&lt;0.68,B88&gt;=2.75,F88&lt;2.5,F88&gt;=1.5),4.2,IF(AND(D88&gt;=2.35,D88&gt;=2.2,H88&lt;16.284,D88&gt;=1.75,F88&gt;=2.5,F88&gt;=1.5),5.267,IF(AND(G88&lt;0.231,H88&lt;14.005,A88&gt;=4.35,H88&gt;=8.42,A88&lt;5.05,D88&lt;0.35,F88&lt;1.5),1.4,IF(AND(H88&gt;=14.494,A88&lt;5.55,G88&lt;0.948,H88&lt;14.877,A88&gt;=5.05,D88&lt;0.35,F88&lt;1.5),1.6,IF(AND(A88&lt;6.1,H88&lt;14.508,H88&lt;15.168,G88&lt;0.68,B88&gt;=2.75,F88&lt;2.5,F88&gt;=1.5),4.5,IF(AND(A88&lt;6.1,H88&lt;11.8,D88&lt;2.2,H88&lt;16.284,D88&gt;=1.75,F88&gt;=2.5,F88&gt;=1.5),4.95,IF(AND(A88&gt;=6.1,H88&lt;11.8,D88&lt;2.2,H88&lt;16.284,D88&gt;=1.75,F88&gt;=2.5,F88&gt;=1.5),5.333,IF(AND(B88&lt;2.75,H88&gt;=11.8,D88&lt;2.2,H88&lt;16.284,D88&gt;=1.75,F88&gt;=2.5,F88&gt;=1.5),5.1,IF(AND(B88&gt;=3.15,D88&lt;2.35,D88&gt;=2.2,H88&lt;16.284,D88&gt;=1.75,F88&gt;=2.5,F88&gt;=1.5),5.5,IF(AND(B88&gt;=3.35,G88&gt;=0.231,H88&lt;14.005,A88&gt;=4.35,H88&gt;=8.42,A88&lt;5.05,D88&lt;0.35,F88&lt;1.5),1.3,IF(AND(H88&lt;13.869,H88&lt;14.494,A88&lt;5.55,G88&lt;0.948,H88&lt;14.877,A88&gt;=5.05,D88&lt;0.35,F88&lt;1.5),1.5,IF(AND(H88&gt;=13.869,H88&lt;14.494,A88&lt;5.55,G88&lt;0.948,H88&lt;14.877,A88&gt;=5.05,D88&lt;0.35,F88&lt;1.5),1.4,IF(AND(G88&lt;0.636,A88&gt;=6.1,H88&lt;14.508,H88&lt;15.168,G88&lt;0.68,B88&gt;=2.75,F88&lt;2.5,F88&gt;=1.5),4.68,IF(AND(G88&gt;=0.636,A88&gt;=6.1,H88&lt;14.508,H88&lt;15.168,G88&lt;0.68,B88&gt;=2.75,F88&lt;2.5,F88&gt;=1.5),4.4,IF(AND(B88&lt;2.85,B88&gt;=2.75,H88&gt;=11.8,D88&lt;2.2,H88&lt;16.284,D88&gt;=1.75,F88&gt;=2.5,F88&gt;=1.5),6.7,IF(AND(H88&lt;10.626,B88&lt;3.15,D88&lt;2.35,D88&gt;=2.2,H88&lt;16.284,D88&gt;=1.75,F88&gt;=2.5,F88&gt;=1.5),5.1,IF(AND(H88&gt;=10.626,B88&lt;3.15,D88&lt;2.35,D88&gt;=2.2,H88&lt;16.284,D88&gt;=1.75,F88&gt;=2.5,F88&gt;=1.5),5.2,IF(AND(G88&lt;0.378,B88&lt;3.35,G88&gt;=0.231,H88&lt;14.005,A88&gt;=4.35,H88&gt;=8.42,A88&lt;5.05,D88&lt;0.35,F88&lt;1.5),1.2,IF(AND(G88&gt;=0.378,B88&lt;3.35,G88&gt;=0.231,H88&lt;14.005,A88&gt;=4.35,H88&gt;=8.42,A88&lt;5.05,D88&lt;0.35,F88&lt;1.5),1.3,IF(AND(A88&lt;6.2,B88&gt;=2.85,B88&gt;=2.75,H88&gt;=11.8,D88&lt;2.2,H88&lt;16.284,D88&gt;=1.75,F88&gt;=2.5,F88&gt;=1.5),4.9,IF(AND(G88&lt;0.388,A88&gt;=6.2,B88&gt;=2.85,B88&gt;=2.75,H88&gt;=11.8,D88&lt;2.2,H88&lt;16.284,D88&gt;=1.75,F88&gt;=2.5,F88&gt;=1.5),5.52,IF(AND(G88&gt;=0.388,A88&gt;=6.2,B88&gt;=2.85,B88&gt;=2.75,H88&gt;=11.8,D88&lt;2.2,H88&lt;16.284,D88&gt;=1.75,F88&gt;=2.5,F88&gt;=1.5),5.7,"shouldnthappen")))))))))))))))))))))))))))))))))))))))</f>
        <v>4.5</v>
      </c>
      <c r="T88" s="1" t="n">
        <f aca="false">IF(AND(D88&gt;=0.8,A88&lt;5.45),3.7,IF(AND(D88&gt;=0.35,D88&lt;0.8,A88&lt;5.45),1.56,IF(AND(G88&lt;0.164,F88&lt;2.5,A88&gt;=5.45),1.6,IF(AND(H88&gt;=16.718,F88&gt;=2.5,A88&gt;=5.45),6.4,IF(AND(G88&gt;=0.719,H88&lt;16.718,F88&gt;=2.5,A88&gt;=5.45),5.05,IF(AND(A88&lt;4.35,A88&lt;5.05,D88&lt;0.35,D88&lt;0.8,A88&lt;5.45),1.1,IF(AND(H88&gt;=14.494,A88&gt;=5.05,D88&lt;0.35,D88&lt;0.8,A88&lt;5.45),1.6,IF(AND(G88&lt;0.338,D88&lt;1.25,G88&gt;=0.164,F88&lt;2.5,A88&gt;=5.45),4.1,IF(AND(H88&lt;8.397,D88&gt;=1.25,G88&gt;=0.164,F88&lt;2.5,A88&gt;=5.45),4,IF(AND(H88&lt;11.031,H88&lt;14.494,A88&gt;=5.05,D88&lt;0.35,D88&lt;0.8,A88&lt;5.45),1.5,IF(AND(H88&gt;=11.031,H88&lt;14.494,A88&gt;=5.05,D88&lt;0.35,D88&lt;0.8,A88&lt;5.45),1.44,IF(AND(B88&lt;2.65,H88&gt;=8.397,D88&gt;=1.25,G88&gt;=0.164,F88&lt;2.5,A88&gt;=5.45),4.767,IF(AND(H88&lt;7.388,G88&lt;0.487,G88&lt;0.719,H88&lt;16.718,F88&gt;=2.5,A88&gt;=5.45),5.067,IF(AND(G88&lt;0.533,G88&gt;=0.487,G88&lt;0.719,H88&lt;16.718,F88&gt;=2.5,A88&gt;=5.45),5.8,IF(AND(G88&gt;=0.533,G88&gt;=0.487,G88&lt;0.719,H88&lt;16.718,F88&gt;=2.5,A88&gt;=5.45),5.86,IF(AND(B88&lt;3.25,A88&gt;=4.95,A88&gt;=4.35,A88&lt;5.05,D88&lt;0.35,D88&lt;0.8,A88&lt;5.45),1.2,IF(AND(A88&lt;5.6,H88&lt;11.218,G88&gt;=0.338,D88&lt;1.25,G88&gt;=0.164,F88&lt;2.5,A88&gt;=5.45),3.7,IF(AND(A88&gt;=5.6,H88&lt;11.218,G88&gt;=0.338,D88&lt;1.25,G88&gt;=0.164,F88&lt;2.5,A88&gt;=5.45),3.5,IF(AND(H88&lt;12.668,H88&gt;=11.218,G88&gt;=0.338,D88&lt;1.25,G88&gt;=0.164,F88&lt;2.5,A88&gt;=5.45),3.9,IF(AND(H88&gt;=12.668,H88&gt;=11.218,G88&gt;=0.338,D88&lt;1.25,G88&gt;=0.164,F88&lt;2.5,A88&gt;=5.45),4,IF(AND(H88&gt;=15.705,B88&gt;=2.65,H88&gt;=8.397,D88&gt;=1.25,G88&gt;=0.164,F88&lt;2.5,A88&gt;=5.45),4.8,IF(AND(B88&lt;2.75,H88&gt;=7.388,G88&lt;0.487,G88&lt;0.719,H88&lt;16.718,F88&gt;=2.5,A88&gt;=5.45),5.26,IF(AND(B88&lt;2.95,A88&lt;4.5,A88&lt;4.95,A88&gt;=4.35,A88&lt;5.05,D88&lt;0.35,D88&lt;0.8,A88&lt;5.45),1.4,IF(AND(B88&gt;=2.95,A88&lt;4.5,A88&lt;4.95,A88&gt;=4.35,A88&lt;5.05,D88&lt;0.35,D88&lt;0.8,A88&lt;5.45),1.3,IF(AND(H88&gt;=13.924,A88&gt;=4.5,A88&lt;4.95,A88&gt;=4.35,A88&lt;5.05,D88&lt;0.35,D88&lt;0.8,A88&lt;5.45),1.5,IF(AND(G88&lt;0.252,B88&gt;=3.25,A88&gt;=4.95,A88&gt;=4.35,A88&lt;5.05,D88&lt;0.35,D88&lt;0.8,A88&lt;5.45),1.4,IF(AND(G88&gt;=0.252,B88&gt;=3.25,A88&gt;=4.95,A88&gt;=4.35,A88&lt;5.05,D88&lt;0.35,D88&lt;0.8,A88&lt;5.45),1.32,IF(AND(G88&gt;=0.473,H88&lt;15.705,B88&gt;=2.65,H88&gt;=8.397,D88&gt;=1.25,G88&gt;=0.164,F88&lt;2.5,A88&gt;=5.45),4.7,IF(AND(B88&gt;=3.15,B88&gt;=2.75,H88&gt;=7.388,G88&lt;0.487,G88&lt;0.719,H88&lt;16.718,F88&gt;=2.5,A88&gt;=5.45),5.7,IF(AND(B88&lt;3.15,H88&lt;13.924,A88&gt;=4.5,A88&lt;4.95,A88&gt;=4.35,A88&lt;5.05,D88&lt;0.35,D88&lt;0.8,A88&lt;5.45),1.433,IF(AND(B88&gt;=3.15,H88&lt;13.924,A88&gt;=4.5,A88&lt;4.95,A88&gt;=4.35,A88&lt;5.05,D88&lt;0.35,D88&lt;0.8,A88&lt;5.45),1.4,IF(AND(H88&gt;=14.81,G88&lt;0.473,H88&lt;15.705,B88&gt;=2.65,H88&gt;=8.397,D88&gt;=1.25,G88&gt;=0.164,F88&lt;2.5,A88&gt;=5.45),4.2,IF(AND(A88&lt;6.65,B88&lt;3.15,B88&gt;=2.75,H88&gt;=7.388,G88&lt;0.487,G88&lt;0.719,H88&lt;16.718,F88&gt;=2.5,A88&gt;=5.45),5.6,IF(AND(A88&gt;=6.65,B88&lt;3.15,B88&gt;=2.75,H88&gt;=7.388,G88&lt;0.487,G88&lt;0.719,H88&lt;16.718,F88&gt;=2.5,A88&gt;=5.45),5.4,IF(AND(A88&lt;6.15,H88&lt;14.81,G88&lt;0.473,H88&lt;15.705,B88&gt;=2.65,H88&gt;=8.397,D88&gt;=1.25,G88&gt;=0.164,F88&lt;2.5,A88&gt;=5.45),4.5,IF(AND(A88&gt;=6.15,H88&lt;14.81,G88&lt;0.473,H88&lt;15.705,B88&gt;=2.65,H88&gt;=8.397,D88&gt;=1.25,G88&gt;=0.164,F88&lt;2.5,A88&gt;=5.45),4.4,"shouldnthappen"))))))))))))))))))))))))))))))))))))</f>
        <v>1.6</v>
      </c>
      <c r="U88" s="1" t="n">
        <f aca="false">IF(AND(G88&gt;=0.934,F88&lt;1.5),1.7,IF(AND(D88&lt;0.15,D88&lt;0.25,G88&lt;0.934,F88&lt;1.5),1.38,IF(AND(H88&gt;=14.379,D88&gt;=0.25,G88&lt;0.934,F88&lt;1.5),1.7,IF(AND(A88&lt;5.3,D88&lt;1.35,F88&lt;2.5,F88&gt;=1.5),3.15,IF(AND(H88&lt;7.148,D88&gt;=1.35,F88&lt;2.5,F88&gt;=1.5),3.9,IF(AND(G88&lt;0.352,A88&lt;6.15,F88&gt;=2.5,F88&gt;=1.5),4.5,IF(AND(G88&gt;=0.352,A88&lt;6.15,F88&gt;=2.5,F88&gt;=1.5),4.92,IF(AND(B88&lt;2.85,A88&gt;=6.15,F88&gt;=2.5,F88&gt;=1.5),6.2,IF(AND(D88&gt;=0.45,H88&lt;14.379,D88&gt;=0.25,G88&lt;0.934,F88&lt;1.5),1.65,IF(AND(G88&gt;=0.857,A88&gt;=5.3,D88&lt;1.35,F88&lt;2.5,F88&gt;=1.5),4.3,IF(AND(A88&gt;=7.25,B88&gt;=2.85,A88&gt;=6.15,F88&gt;=2.5,F88&gt;=1.5),6.425,IF(AND(H88&lt;9.499,A88&lt;5.05,D88&gt;=0.15,D88&lt;0.25,G88&lt;0.934,F88&lt;1.5),1.4,IF(AND(A88&gt;=5.45,A88&gt;=5.05,D88&gt;=0.15,D88&lt;0.25,G88&lt;0.934,F88&lt;1.5),1.3,IF(AND(B88&gt;=4.15,D88&lt;0.45,H88&lt;14.379,D88&gt;=0.25,G88&lt;0.934,F88&lt;1.5),1.5,IF(AND(A88&gt;=5.75,G88&lt;0.857,A88&gt;=5.3,D88&lt;1.35,F88&lt;2.5,F88&gt;=1.5),4.02,IF(AND(A88&lt;6.65,G88&lt;0.333,H88&gt;=7.148,D88&gt;=1.35,F88&lt;2.5,F88&gt;=1.5),4.475,IF(AND(A88&gt;=6.65,G88&lt;0.333,H88&gt;=7.148,D88&gt;=1.35,F88&lt;2.5,F88&gt;=1.5),4.8,IF(AND(D88&gt;=1.45,G88&gt;=0.333,H88&gt;=7.148,D88&gt;=1.35,F88&lt;2.5,F88&gt;=1.5),4.85,IF(AND(G88&gt;=0.861,A88&lt;7.25,B88&gt;=2.85,A88&gt;=6.15,F88&gt;=2.5,F88&gt;=1.5),5.2,IF(AND(G88&lt;0.571,H88&gt;=9.499,A88&lt;5.05,D88&gt;=0.15,D88&lt;0.25,G88&lt;0.934,F88&lt;1.5),1.2,IF(AND(G88&gt;=0.571,H88&gt;=9.499,A88&lt;5.05,D88&gt;=0.15,D88&lt;0.25,G88&lt;0.934,F88&lt;1.5),1.3,IF(AND(H88&lt;9.283,A88&lt;5.45,A88&gt;=5.05,D88&gt;=0.15,D88&lt;0.25,G88&lt;0.934,F88&lt;1.5),1.5,IF(AND(H88&gt;=9.283,A88&lt;5.45,A88&gt;=5.05,D88&gt;=0.15,D88&lt;0.25,G88&lt;0.934,F88&lt;1.5),1.425,IF(AND(A88&lt;4.9,B88&lt;4.15,D88&lt;0.45,H88&lt;14.379,D88&gt;=0.25,G88&lt;0.934,F88&lt;1.5),1.4,IF(AND(A88&gt;=4.9,B88&lt;4.15,D88&lt;0.45,H88&lt;14.379,D88&gt;=0.25,G88&lt;0.934,F88&lt;1.5),1.325,IF(AND(G88&lt;0.572,A88&lt;5.75,G88&lt;0.857,A88&gt;=5.3,D88&lt;1.35,F88&lt;2.5,F88&gt;=1.5),3.65,IF(AND(G88&gt;=0.572,A88&lt;5.75,G88&lt;0.857,A88&gt;=5.3,D88&lt;1.35,F88&lt;2.5,F88&gt;=1.5),3.9,IF(AND(A88&lt;6.75,D88&lt;1.45,G88&gt;=0.333,H88&gt;=7.148,D88&gt;=1.35,F88&lt;2.5,F88&gt;=1.5),4.4,IF(AND(A88&gt;=6.75,D88&lt;1.45,G88&gt;=0.333,H88&gt;=7.148,D88&gt;=1.35,F88&lt;2.5,F88&gt;=1.5),4.78,IF(AND(A88&lt;6.6,B88&lt;3.25,G88&lt;0.861,A88&lt;7.25,B88&gt;=2.85,A88&gt;=6.15,F88&gt;=2.5,F88&gt;=1.5),5.333,IF(AND(H88&lt;11.461,B88&gt;=3.25,G88&lt;0.861,A88&lt;7.25,B88&gt;=2.85,A88&gt;=6.15,F88&gt;=2.5,F88&gt;=1.5),6.025,IF(AND(H88&gt;=11.461,B88&gt;=3.25,G88&lt;0.861,A88&lt;7.25,B88&gt;=2.85,A88&gt;=6.15,F88&gt;=2.5,F88&gt;=1.5),5.667,IF(AND(H88&gt;=14.564,A88&gt;=6.6,B88&lt;3.25,G88&lt;0.861,A88&lt;7.25,B88&gt;=2.85,A88&gt;=6.15,F88&gt;=2.5,F88&gt;=1.5),5.4,IF(AND(D88&gt;=2.35,H88&lt;14.564,A88&gt;=6.6,B88&lt;3.25,G88&lt;0.861,A88&lt;7.25,B88&gt;=2.85,A88&gt;=6.15,F88&gt;=2.5,F88&gt;=1.5),5.6,IF(AND(A88&lt;6.85,D88&lt;2.35,H88&lt;14.564,A88&gt;=6.6,B88&lt;3.25,G88&lt;0.861,A88&lt;7.25,B88&gt;=2.85,A88&gt;=6.15,F88&gt;=2.5,F88&gt;=1.5),5.9,IF(AND(A88&gt;=6.85,D88&lt;2.35,H88&lt;14.564,A88&gt;=6.6,B88&lt;3.25,G88&lt;0.861,A88&lt;7.25,B88&gt;=2.85,A88&gt;=6.15,F88&gt;=2.5,F88&gt;=1.5),5.78,"shouldnthappen"))))))))))))))))))))))))))))))))))))</f>
        <v>4.475</v>
      </c>
      <c r="V88" s="1" t="n">
        <f aca="false">IF(AND(H88&lt;5.748,A88&lt;5.05,D88&lt;0.75),1,IF(AND(B88&lt;3.15,H88&gt;=5.748,A88&lt;5.05,D88&lt;0.75),1.475,IF(AND(G88&gt;=0.801,D88&lt;0.25,A88&gt;=5.05,D88&lt;0.75),1.7,IF(AND(D88&gt;=0.45,D88&gt;=0.25,A88&gt;=5.05,D88&lt;0.75),1.7,IF(AND(B88&lt;2.35,F88&lt;2.5,B88&lt;2.75,D88&gt;=0.75),4.16,IF(AND(D88&lt;1.75,F88&gt;=2.5,B88&lt;2.75,D88&gt;=0.75),4.875,IF(AND(D88&gt;=1.75,F88&gt;=2.5,B88&lt;2.75,D88&gt;=0.75),5.333,IF(AND(H88&gt;=16.284,D88&gt;=1.55,B88&gt;=2.75,D88&gt;=0.75),6.6,IF(AND(H88&gt;=14.144,B88&gt;=3.15,H88&gt;=5.748,A88&lt;5.05,D88&lt;0.75),1.3,IF(AND(A88&lt;5.45,G88&lt;0.801,D88&lt;0.25,A88&gt;=5.05,D88&lt;0.75),1.5,IF(AND(A88&gt;=5.45,G88&lt;0.801,D88&lt;0.25,A88&gt;=5.05,D88&lt;0.75),1.34,IF(AND(B88&lt;3.75,D88&lt;0.45,D88&gt;=0.25,A88&gt;=5.05,D88&lt;0.75),1.467,IF(AND(B88&gt;=3.75,D88&lt;0.45,D88&gt;=0.25,A88&gt;=5.05,D88&lt;0.75),1.767,IF(AND(G88&gt;=0.896,B88&gt;=2.35,F88&lt;2.5,B88&lt;2.75,D88&gt;=0.75),4.9,IF(AND(H88&lt;15.504,D88&lt;1.35,D88&lt;1.55,B88&gt;=2.75,D88&gt;=0.75),4.2,IF(AND(H88&gt;=15.504,D88&lt;1.35,D88&lt;1.55,B88&gt;=2.75,D88&gt;=0.75),4.6,IF(AND(H88&lt;9.767,D88&gt;=1.35,D88&lt;1.55,B88&gt;=2.75,D88&gt;=0.75),5.1,IF(AND(A88&lt;4.5,H88&lt;14.144,B88&gt;=3.15,H88&gt;=5.748,A88&lt;5.05,D88&lt;0.75),1.3,IF(AND(A88&gt;=4.5,H88&lt;14.144,B88&gt;=3.15,H88&gt;=5.748,A88&lt;5.05,D88&lt;0.75),1.4,IF(AND(D88&gt;=1.15,G88&lt;0.896,B88&gt;=2.35,F88&lt;2.5,B88&lt;2.75,D88&gt;=0.75),4.04,IF(AND(B88&lt;2.9,H88&gt;=9.767,D88&gt;=1.35,D88&lt;1.55,B88&gt;=2.75,D88&gt;=0.75),4.8,IF(AND(D88&lt;1.7,A88&gt;=7.05,H88&lt;16.284,D88&gt;=1.55,B88&gt;=2.75,D88&gt;=0.75),5.8,IF(AND(D88&gt;=1.7,A88&gt;=7.05,H88&lt;16.284,D88&gt;=1.55,B88&gt;=2.75,D88&gt;=0.75),6.3,IF(AND(B88&lt;2.45,D88&lt;1.15,G88&lt;0.896,B88&gt;=2.35,F88&lt;2.5,B88&lt;2.75,D88&gt;=0.75),3.767,IF(AND(B88&gt;=2.45,D88&lt;1.15,G88&lt;0.896,B88&gt;=2.35,F88&lt;2.5,B88&lt;2.75,D88&gt;=0.75),3.167,IF(AND(B88&gt;=3.15,B88&gt;=2.9,H88&gt;=9.767,D88&gt;=1.35,D88&lt;1.55,B88&gt;=2.75,D88&gt;=0.75),4.7,IF(AND(D88&lt;1.9,D88&lt;2.05,A88&lt;7.05,H88&lt;16.284,D88&gt;=1.55,B88&gt;=2.75,D88&gt;=0.75),4.82,IF(AND(D88&gt;=1.9,D88&lt;2.05,A88&lt;7.05,H88&lt;16.284,D88&gt;=1.55,B88&gt;=2.75,D88&gt;=0.75),5.067,IF(AND(H88&lt;12.721,B88&lt;3.15,B88&gt;=2.9,H88&gt;=9.767,D88&gt;=1.35,D88&lt;1.55,B88&gt;=2.75,D88&gt;=0.75),4.5,IF(AND(H88&gt;=12.721,B88&lt;3.15,B88&gt;=2.9,H88&gt;=9.767,D88&gt;=1.35,D88&lt;1.55,B88&gt;=2.75,D88&gt;=0.75),4.433,IF(AND(H88&lt;9.525,G88&lt;0.364,D88&gt;=2.05,A88&lt;7.05,H88&lt;16.284,D88&gt;=1.55,B88&gt;=2.75,D88&gt;=0.75),5.1,IF(AND(A88&lt;6.25,G88&gt;=0.364,D88&gt;=2.05,A88&lt;7.05,H88&lt;16.284,D88&gt;=1.55,B88&gt;=2.75,D88&gt;=0.75),5.4,IF(AND(H88&lt;10.898,H88&gt;=9.525,G88&lt;0.364,D88&gt;=2.05,A88&lt;7.05,H88&lt;16.284,D88&gt;=1.55,B88&gt;=2.75,D88&gt;=0.75),5.6,IF(AND(H88&lt;8.711,A88&gt;=6.25,G88&gt;=0.364,D88&gt;=2.05,A88&lt;7.05,H88&lt;16.284,D88&gt;=1.55,B88&gt;=2.75,D88&gt;=0.75),5.7,IF(AND(H88&gt;=8.711,A88&gt;=6.25,G88&gt;=0.364,D88&gt;=2.05,A88&lt;7.05,H88&lt;16.284,D88&gt;=1.55,B88&gt;=2.75,D88&gt;=0.75),5.84,IF(AND(D88&lt;2.2,H88&gt;=10.898,H88&gt;=9.525,G88&lt;0.364,D88&gt;=2.05,A88&lt;7.05,H88&lt;16.284,D88&gt;=1.55,B88&gt;=2.75,D88&gt;=0.75),5.4,IF(AND(D88&gt;=2.2,H88&gt;=10.898,H88&gt;=9.525,G88&lt;0.364,D88&gt;=2.05,A88&lt;7.05,H88&lt;16.284,D88&gt;=1.55,B88&gt;=2.75,D88&gt;=0.75),5.3,"shouldnthappen")))))))))))))))))))))))))))))))))))))</f>
        <v>4.82</v>
      </c>
      <c r="W88" s="1" t="n">
        <f aca="false">IF(AND(H88&lt;6.926,D88&gt;=0.35,D88&lt;0.8),1.9,IF(AND(H88&gt;=6.926,D88&gt;=0.35,D88&lt;0.8),1.533,IF(AND(H88&lt;13.492,A88&lt;4.75,D88&lt;0.35,D88&lt;0.8),1.1,IF(AND(H88&gt;=13.492,A88&lt;4.75,D88&lt;0.35,D88&lt;0.8),1.375,IF(AND(B88&lt;2.75,A88&gt;=5.85,F88&lt;2.5,D88&gt;=0.8),4.833,IF(AND(B88&lt;3.3,A88&gt;=7.05,F88&gt;=2.5,D88&gt;=0.8),5.8,IF(AND(B88&gt;=3.3,A88&gt;=7.05,F88&gt;=2.5,D88&gt;=0.8),6.325,IF(AND(D88&gt;=0.25,A88&lt;5.05,A88&gt;=4.75,D88&lt;0.35,D88&lt;0.8),1.3,IF(AND(B88&lt;3.6,A88&gt;=5.05,A88&gt;=4.75,D88&lt;0.35,D88&lt;0.8),1.4,IF(AND(H88&lt;10.194,G88&lt;0.412,A88&lt;5.85,F88&lt;2.5,D88&gt;=0.8),4.133,IF(AND(H88&gt;=10.194,G88&lt;0.412,A88&lt;5.85,F88&lt;2.5,D88&gt;=0.8),4.5,IF(AND(A88&lt;5.35,G88&gt;=0.412,A88&lt;5.85,F88&lt;2.5,D88&gt;=0.8),3.15,IF(AND(A88&lt;6.2,B88&gt;=2.75,A88&gt;=5.85,F88&lt;2.5,D88&gt;=0.8),4.3,IF(AND(H88&lt;5.767,A88&lt;6.2,A88&lt;7.05,F88&gt;=2.5,D88&gt;=0.8),4.5,IF(AND(G88&gt;=0.861,A88&gt;=6.2,A88&lt;7.05,F88&gt;=2.5,D88&gt;=0.8),5.2,IF(AND(B88&lt;3.15,D88&lt;0.25,A88&lt;5.05,A88&gt;=4.75,D88&lt;0.35,D88&lt;0.8),1.55,IF(AND(A88&lt;5.45,B88&gt;=3.6,A88&gt;=5.05,A88&gt;=4.75,D88&lt;0.35,D88&lt;0.8),1.5,IF(AND(A88&gt;=5.45,B88&gt;=3.6,A88&gt;=5.05,A88&gt;=4.75,D88&lt;0.35,D88&lt;0.8),1.4,IF(AND(G88&gt;=0.772,A88&gt;=5.35,G88&gt;=0.412,A88&lt;5.85,F88&lt;2.5,D88&gt;=0.8),3.9,IF(AND(D88&gt;=1.45,A88&gt;=6.2,B88&gt;=2.75,A88&gt;=5.85,F88&lt;2.5,D88&gt;=0.8),4.775,IF(AND(G88&lt;0.5,H88&gt;=5.767,A88&lt;6.2,A88&lt;7.05,F88&gt;=2.5,D88&gt;=0.8),5.1,IF(AND(G88&gt;=0.5,H88&gt;=5.767,A88&lt;6.2,A88&lt;7.05,F88&gt;=2.5,D88&gt;=0.8),4.95,IF(AND(B88&gt;=3.25,G88&lt;0.861,A88&gt;=6.2,A88&lt;7.05,F88&gt;=2.5,D88&gt;=0.8),5.75,IF(AND(A88&lt;4.95,B88&gt;=3.15,D88&lt;0.25,A88&lt;5.05,A88&gt;=4.75,D88&lt;0.35,D88&lt;0.8),1.4,IF(AND(A88&lt;5.65,G88&lt;0.772,A88&gt;=5.35,G88&gt;=0.412,A88&lt;5.85,F88&lt;2.5,D88&gt;=0.8),3.6,IF(AND(A88&gt;=5.65,G88&lt;0.772,A88&gt;=5.35,G88&gt;=0.412,A88&lt;5.85,F88&lt;2.5,D88&gt;=0.8),3.5,IF(AND(B88&gt;=3.15,D88&lt;1.45,A88&gt;=6.2,B88&gt;=2.75,A88&gt;=5.85,F88&lt;2.5,D88&gt;=0.8),4.7,IF(AND(A88&gt;=6.65,B88&lt;3.25,G88&lt;0.861,A88&gt;=6.2,A88&lt;7.05,F88&gt;=2.5,D88&gt;=0.8),5.567,IF(AND(H88&lt;9.499,A88&gt;=4.95,B88&gt;=3.15,D88&lt;0.25,A88&lt;5.05,A88&gt;=4.75,D88&lt;0.35,D88&lt;0.8),1.4,IF(AND(H88&gt;=9.499,A88&gt;=4.95,B88&gt;=3.15,D88&lt;0.25,A88&lt;5.05,A88&gt;=4.75,D88&lt;0.35,D88&lt;0.8),1.2,IF(AND(G88&lt;0.765,B88&lt;3.15,D88&lt;1.45,A88&gt;=6.2,B88&gt;=2.75,A88&gt;=5.85,F88&lt;2.5,D88&gt;=0.8),4.4,IF(AND(G88&gt;=0.765,B88&lt;3.15,D88&lt;1.45,A88&gt;=6.2,B88&gt;=2.75,A88&gt;=5.85,F88&lt;2.5,D88&gt;=0.8),4.6,IF(AND(H88&lt;10.667,A88&lt;6.65,B88&lt;3.25,G88&lt;0.861,A88&gt;=6.2,A88&lt;7.05,F88&gt;=2.5,D88&gt;=0.8),5.167,IF(AND(G88&lt;0.627,H88&gt;=10.667,A88&lt;6.65,B88&lt;3.25,G88&lt;0.861,A88&gt;=6.2,A88&lt;7.05,F88&gt;=2.5,D88&gt;=0.8),5.64,IF(AND(G88&gt;=0.627,H88&gt;=10.667,A88&lt;6.65,B88&lt;3.25,G88&lt;0.861,A88&gt;=6.2,A88&lt;7.05,F88&gt;=2.5,D88&gt;=0.8),5.1,"shouldnthappen")))))))))))))))))))))))))))))))))))</f>
        <v>4.3</v>
      </c>
      <c r="X88" s="1" t="n">
        <f aca="false">IF(AND(B88&lt;3.05,H88&lt;6.697,A88&lt;5.45),4.1,IF(AND(B88&gt;=3.05,H88&lt;6.697,A88&lt;5.45),1.48,IF(AND(D88&lt;0.7,A88&lt;5.9,A88&gt;=5.45),1.4,IF(AND(A88&lt;4.35,B88&lt;3.3,H88&gt;=6.697,A88&lt;5.45),1.1,IF(AND(G88&lt;0.372,D88&gt;=0.7,A88&lt;5.9,A88&gt;=5.45),4.36,IF(AND(A88&gt;=4.9,A88&gt;=4.35,B88&lt;3.3,H88&gt;=6.697,A88&lt;5.45),1.6,IF(AND(H88&gt;=14.171,A88&lt;5.15,B88&gt;=3.3,H88&gt;=6.697,A88&lt;5.45),1.6,IF(AND(G88&lt;0.451,A88&gt;=5.15,B88&gt;=3.3,H88&gt;=6.697,A88&lt;5.45),1.367,IF(AND(G88&gt;=0.451,A88&gt;=5.15,B88&gt;=3.3,H88&gt;=6.697,A88&lt;5.45),1.5,IF(AND(G88&lt;0.332,D88&lt;1.45,F88&lt;2.5,A88&gt;=5.9,A88&gt;=5.45),4.35,IF(AND(A88&lt;6.15,D88&gt;=1.45,F88&lt;2.5,A88&gt;=5.9,A88&gt;=5.45),5.1,IF(AND(D88&gt;=2.4,G88&lt;0.432,F88&gt;=2.5,A88&gt;=5.9,A88&gt;=5.45),5.78,IF(AND(A88&lt;6.15,G88&gt;=0.432,F88&gt;=2.5,A88&gt;=5.9,A88&gt;=5.45),4.9,IF(AND(B88&lt;3.1,A88&lt;4.9,A88&gt;=4.35,B88&lt;3.3,H88&gt;=6.697,A88&lt;5.45),1.4,IF(AND(B88&gt;=3.1,A88&lt;4.9,A88&gt;=4.35,B88&lt;3.3,H88&gt;=6.697,A88&lt;5.45),1.3,IF(AND(G88&lt;0.343,H88&lt;14.171,A88&lt;5.15,B88&gt;=3.3,H88&gt;=6.697,A88&lt;5.45),1.433,IF(AND(G88&gt;=0.343,H88&lt;14.171,A88&lt;5.15,B88&gt;=3.3,H88&gt;=6.697,A88&lt;5.45),1.525,IF(AND(D88&lt;1.05,B88&lt;2.55,G88&gt;=0.372,D88&gt;=0.7,A88&lt;5.9,A88&gt;=5.45),3.7,IF(AND(H88&lt;10.596,B88&gt;=2.55,G88&gt;=0.372,D88&gt;=0.7,A88&lt;5.9,A88&gt;=5.45),3.525,IF(AND(H88&gt;=10.596,B88&gt;=2.55,G88&gt;=0.372,D88&gt;=0.7,A88&lt;5.9,A88&gt;=5.45),3.9,IF(AND(H88&lt;14.314,G88&gt;=0.332,D88&lt;1.45,F88&lt;2.5,A88&gt;=5.9,A88&gt;=5.45),4.4,IF(AND(H88&gt;=14.314,G88&gt;=0.332,D88&lt;1.45,F88&lt;2.5,A88&gt;=5.9,A88&gt;=5.45),4.7,IF(AND(H88&lt;13.906,A88&gt;=6.15,D88&gt;=1.45,F88&lt;2.5,A88&gt;=5.9,A88&gt;=5.45),4.675,IF(AND(H88&gt;=13.906,A88&gt;=6.15,D88&gt;=1.45,F88&lt;2.5,A88&gt;=5.9,A88&gt;=5.45),4.9,IF(AND(G88&lt;0.093,D88&lt;2.4,G88&lt;0.432,F88&gt;=2.5,A88&gt;=5.9,A88&gt;=5.45),5.6,IF(AND(B88&lt;2.95,A88&gt;=6.15,G88&gt;=0.432,F88&gt;=2.5,A88&gt;=5.9,A88&gt;=5.45),5.86,IF(AND(A88&lt;5.55,D88&gt;=1.05,B88&lt;2.55,G88&gt;=0.372,D88&gt;=0.7,A88&lt;5.9,A88&gt;=5.45),4,IF(AND(A88&gt;=5.55,D88&gt;=1.05,B88&lt;2.55,G88&gt;=0.372,D88&gt;=0.7,A88&lt;5.9,A88&gt;=5.45),3.9,IF(AND(D88&lt;1.7,G88&gt;=0.093,D88&lt;2.4,G88&lt;0.432,F88&gt;=2.5,A88&gt;=5.9,A88&gt;=5.45),5.05,IF(AND(G88&gt;=0.774,B88&gt;=2.95,A88&gt;=6.15,G88&gt;=0.432,F88&gt;=2.5,A88&gt;=5.9,A88&gt;=5.45),5.3,IF(AND(G88&gt;=0.312,D88&gt;=1.7,G88&gt;=0.093,D88&lt;2.4,G88&lt;0.432,F88&gt;=2.5,A88&gt;=5.9,A88&gt;=5.45),5.4,IF(AND(D88&lt;2.45,G88&lt;0.774,B88&gt;=2.95,A88&gt;=6.15,G88&gt;=0.432,F88&gt;=2.5,A88&gt;=5.9,A88&gt;=5.45),5.66,IF(AND(D88&gt;=2.45,G88&lt;0.774,B88&gt;=2.95,A88&gt;=6.15,G88&gt;=0.432,F88&gt;=2.5,A88&gt;=5.9,A88&gt;=5.45),6,IF(AND(G88&gt;=0.301,G88&lt;0.312,D88&gt;=1.7,G88&gt;=0.093,D88&lt;2.4,G88&lt;0.432,F88&gt;=2.5,A88&gt;=5.9,A88&gt;=5.45),5.1,IF(AND(A88&lt;6.45,G88&lt;0.301,G88&lt;0.312,D88&gt;=1.7,G88&gt;=0.093,D88&lt;2.4,G88&lt;0.432,F88&gt;=2.5,A88&gt;=5.9,A88&gt;=5.45),5.3,IF(AND(A88&gt;=6.45,G88&lt;0.301,G88&lt;0.312,D88&gt;=1.7,G88&gt;=0.093,D88&lt;2.4,G88&lt;0.432,F88&gt;=2.5,A88&gt;=5.9,A88&gt;=5.45),5.2,"shouldnthappen"))))))))))))))))))))))))))))))))))))</f>
        <v>5.1</v>
      </c>
      <c r="Y88" s="1" t="n">
        <f aca="false">IF(AND(H88&lt;6.51,F88&lt;1.5),1.8,IF(AND(H88&gt;=16.674,F88&gt;=1.5),6.533,IF(AND(D88&gt;=0.45,H88&gt;=6.51,F88&lt;1.5),1.667,IF(AND(H88&gt;=13.805,G88&lt;0.154,H88&lt;16.674,F88&gt;=1.5),6.7,IF(AND(D88&lt;0.15,A88&lt;5.05,D88&lt;0.45,H88&gt;=6.51,F88&lt;1.5),1.4,IF(AND(H88&gt;=13.586,A88&gt;=5.05,D88&lt;0.45,H88&gt;=6.51,F88&lt;1.5),1.3,IF(AND(F88&lt;2.5,H88&lt;13.805,G88&lt;0.154,H88&lt;16.674,F88&gt;=1.5),4.6,IF(AND(H88&lt;8.929,D88&lt;1.35,G88&gt;=0.154,H88&lt;16.674,F88&gt;=1.5),3.64,IF(AND(G88&lt;0.05,H88&lt;13.586,A88&gt;=5.05,D88&lt;0.45,H88&gt;=6.51,F88&lt;1.5),1.4,IF(AND(G88&gt;=0.107,F88&gt;=2.5,H88&lt;13.805,G88&lt;0.154,H88&lt;16.674,F88&gt;=1.5),5.3,IF(AND(B88&gt;=2.75,H88&gt;=8.929,D88&lt;1.35,G88&gt;=0.154,H88&lt;16.674,F88&gt;=1.5),4.433,IF(AND(D88&gt;=1.55,F88&lt;2.5,D88&gt;=1.35,G88&gt;=0.154,H88&lt;16.674,F88&gt;=1.5),4.975,IF(AND(H88&lt;6.93,F88&gt;=2.5,D88&gt;=1.35,G88&gt;=0.154,H88&lt;16.674,F88&gt;=1.5),4.5,IF(AND(H88&lt;12.675,G88&lt;0.217,D88&gt;=0.15,A88&lt;5.05,D88&lt;0.45,H88&gt;=6.51,F88&lt;1.5),1.4,IF(AND(H88&gt;=12.675,G88&lt;0.217,D88&gt;=0.15,A88&lt;5.05,D88&lt;0.45,H88&gt;=6.51,F88&lt;1.5),1.5,IF(AND(A88&lt;4.65,G88&gt;=0.217,D88&gt;=0.15,A88&lt;5.05,D88&lt;0.45,H88&gt;=6.51,F88&lt;1.5),1.35,IF(AND(D88&lt;0.25,G88&gt;=0.05,H88&lt;13.586,A88&gt;=5.05,D88&lt;0.45,H88&gt;=6.51,F88&lt;1.5),1.467,IF(AND(D88&gt;=0.25,G88&gt;=0.05,H88&lt;13.586,A88&gt;=5.05,D88&lt;0.45,H88&gt;=6.51,F88&lt;1.5),1.5,IF(AND(H88&lt;9.15,G88&lt;0.107,F88&gt;=2.5,H88&lt;13.805,G88&lt;0.154,H88&lt;16.674,F88&gt;=1.5),5.7,IF(AND(H88&gt;=9.15,G88&lt;0.107,F88&gt;=2.5,H88&lt;13.805,G88&lt;0.154,H88&lt;16.674,F88&gt;=1.5),5.6,IF(AND(G88&lt;0.404,B88&lt;2.75,H88&gt;=8.929,D88&lt;1.35,G88&gt;=0.154,H88&lt;16.674,F88&gt;=1.5),4.15,IF(AND(G88&gt;=0.404,B88&lt;2.75,H88&gt;=8.929,D88&lt;1.35,G88&gt;=0.154,H88&lt;16.674,F88&gt;=1.5),3.9,IF(AND(A88&gt;=6.75,D88&lt;1.55,F88&lt;2.5,D88&gt;=1.35,G88&gt;=0.154,H88&lt;16.674,F88&gt;=1.5),4.82,IF(AND(D88&lt;0.25,A88&gt;=4.65,G88&gt;=0.217,D88&gt;=0.15,A88&lt;5.05,D88&lt;0.45,H88&gt;=6.51,F88&lt;1.5),1.325,IF(AND(D88&gt;=0.25,A88&gt;=4.65,G88&gt;=0.217,D88&gt;=0.15,A88&lt;5.05,D88&lt;0.45,H88&gt;=6.51,F88&lt;1.5),1.3,IF(AND(A88&lt;6.55,A88&lt;6.75,D88&lt;1.55,F88&lt;2.5,D88&gt;=1.35,G88&gt;=0.154,H88&lt;16.674,F88&gt;=1.5),4.575,IF(AND(A88&gt;=6.55,A88&lt;6.75,D88&lt;1.55,F88&lt;2.5,D88&gt;=1.35,G88&gt;=0.154,H88&lt;16.674,F88&gt;=1.5),4.4,IF(AND(B88&lt;2.9,D88&lt;2.05,H88&gt;=6.93,F88&gt;=2.5,D88&gt;=1.35,G88&gt;=0.154,H88&lt;16.674,F88&gt;=1.5),5.05,IF(AND(H88&lt;8.884,D88&gt;=2.05,H88&gt;=6.93,F88&gt;=2.5,D88&gt;=1.35,G88&gt;=0.154,H88&lt;16.674,F88&gt;=1.5),5.1,IF(AND(H88&lt;13.711,B88&gt;=2.9,D88&lt;2.05,H88&gt;=6.93,F88&gt;=2.5,D88&gt;=1.35,G88&gt;=0.154,H88&lt;16.674,F88&gt;=1.5),5,IF(AND(H88&gt;=13.711,B88&gt;=2.9,D88&lt;2.05,H88&gt;=6.93,F88&gt;=2.5,D88&gt;=1.35,G88&gt;=0.154,H88&lt;16.674,F88&gt;=1.5),5.8,IF(AND(B88&lt;3.15,H88&gt;=8.884,D88&gt;=2.05,H88&gt;=6.93,F88&gt;=2.5,D88&gt;=1.35,G88&gt;=0.154,H88&lt;16.674,F88&gt;=1.5),5.56,IF(AND(B88&gt;=3.15,H88&gt;=8.884,D88&gt;=2.05,H88&gt;=6.93,F88&gt;=2.5,D88&gt;=1.35,G88&gt;=0.154,H88&lt;16.674,F88&gt;=1.5),5.9,"shouldnthappen")))))))))))))))))))))))))))))))))</f>
        <v>4.6</v>
      </c>
      <c r="Z88" s="1" t="n">
        <f aca="false">IF(AND(F88&gt;=2,B88&gt;=3.35),5.6,IF(AND(A88&lt;6.65,H88&gt;=15.076,B88&lt;3.35),4.8,IF(AND(A88&gt;=6.65,H88&gt;=15.076,B88&lt;3.35),6.15,IF(AND(H88&lt;6.542,F88&lt;2,B88&gt;=3.35),1.767,IF(AND(G88&gt;=0.653,D88&lt;0.75,H88&lt;15.076,B88&lt;3.35),1.55,IF(AND(D88&lt;0.15,G88&lt;0.653,D88&lt;0.75,H88&lt;15.076,B88&lt;3.35),1.1,IF(AND(G88&lt;0.356,A88&lt;5.05,H88&gt;=6.542,F88&lt;2,B88&gt;=3.35),1.4,IF(AND(G88&gt;=0.356,A88&lt;5.05,H88&gt;=6.542,F88&lt;2,B88&gt;=3.35),1.3,IF(AND(G88&gt;=0.566,A88&gt;=5.05,H88&gt;=6.542,F88&lt;2,B88&gt;=3.35),1.6,IF(AND(B88&gt;=3.1,D88&gt;=0.15,G88&lt;0.653,D88&lt;0.75,H88&lt;15.076,B88&lt;3.35),1.367,IF(AND(B88&gt;=2.65,D88&lt;1.45,B88&lt;2.75,D88&gt;=0.75,H88&lt;15.076,B88&lt;3.35),3.96,IF(AND(G88&lt;0.352,D88&gt;=1.45,B88&lt;2.75,D88&gt;=0.75,H88&lt;15.076,B88&lt;3.35),4.5,IF(AND(D88&gt;=1.35,A88&lt;6.2,B88&gt;=2.75,D88&gt;=0.75,H88&lt;15.076,B88&lt;3.35),4.733,IF(AND(A88&lt;4.7,B88&lt;3.1,D88&gt;=0.15,G88&lt;0.653,D88&lt;0.75,H88&lt;15.076,B88&lt;3.35),1.36,IF(AND(A88&gt;=4.7,B88&lt;3.1,D88&gt;=0.15,G88&lt;0.653,D88&lt;0.75,H88&lt;15.076,B88&lt;3.35),1.6,IF(AND(A88&lt;5.2,B88&lt;2.65,D88&lt;1.45,B88&lt;2.75,D88&gt;=0.75,H88&lt;15.076,B88&lt;3.35),3.3,IF(AND(A88&lt;6.5,G88&gt;=0.352,D88&gt;=1.45,B88&lt;2.75,D88&gt;=0.75,H88&lt;15.076,B88&lt;3.35),5,IF(AND(A88&gt;=6.5,G88&gt;=0.352,D88&gt;=1.45,B88&lt;2.75,D88&gt;=0.75,H88&lt;15.076,B88&lt;3.35),5.8,IF(AND(H88&lt;8.486,D88&lt;1.35,A88&lt;6.2,B88&gt;=2.75,D88&gt;=0.75,H88&lt;15.076,B88&lt;3.35),3.975,IF(AND(G88&lt;0.187,F88&lt;2.5,A88&gt;=6.2,B88&gt;=2.75,D88&gt;=0.75,H88&lt;15.076,B88&lt;3.35),5,IF(AND(G88&gt;=0.187,F88&lt;2.5,A88&gt;=6.2,B88&gt;=2.75,D88&gt;=0.75,H88&lt;15.076,B88&lt;3.35),4.525,IF(AND(A88&gt;=7.25,F88&gt;=2.5,A88&gt;=6.2,B88&gt;=2.75,D88&gt;=0.75,H88&lt;15.076,B88&lt;3.35),6.5,IF(AND(G88&lt;0.185,B88&lt;3.6,G88&lt;0.566,A88&gt;=5.05,H88&gt;=6.542,F88&lt;2,B88&gt;=3.35),1.45,IF(AND(G88&gt;=0.185,B88&lt;3.6,G88&lt;0.566,A88&gt;=5.05,H88&gt;=6.542,F88&lt;2,B88&gt;=3.35),1.34,IF(AND(G88&lt;0.13,B88&gt;=3.6,G88&lt;0.566,A88&gt;=5.05,H88&gt;=6.542,F88&lt;2,B88&gt;=3.35),1.45,IF(AND(G88&gt;=0.13,B88&gt;=3.6,G88&lt;0.566,A88&gt;=5.05,H88&gt;=6.542,F88&lt;2,B88&gt;=3.35),1.5,IF(AND(D88&lt;1.05,A88&gt;=5.2,B88&lt;2.65,D88&lt;1.45,B88&lt;2.75,D88&gt;=0.75,H88&lt;15.076,B88&lt;3.35),3.5,IF(AND(D88&gt;=1.05,A88&gt;=5.2,B88&lt;2.65,D88&lt;1.45,B88&lt;2.75,D88&gt;=0.75,H88&lt;15.076,B88&lt;3.35),3.94,IF(AND(H88&lt;10.983,H88&gt;=8.486,D88&lt;1.35,A88&lt;6.2,B88&gt;=2.75,D88&gt;=0.75,H88&lt;15.076,B88&lt;3.35),4.38,IF(AND(H88&gt;=10.983,H88&gt;=8.486,D88&lt;1.35,A88&lt;6.2,B88&gt;=2.75,D88&gt;=0.75,H88&lt;15.076,B88&lt;3.35),4.1,IF(AND(B88&gt;=3.25,A88&lt;7.25,F88&gt;=2.5,A88&gt;=6.2,B88&gt;=2.75,D88&gt;=0.75,H88&lt;15.076,B88&lt;3.35),5.7,IF(AND(B88&lt;2.95,B88&lt;3.25,A88&lt;7.25,F88&gt;=2.5,A88&gt;=6.2,B88&gt;=2.75,D88&gt;=0.75,H88&lt;15.076,B88&lt;3.35),5.6,IF(AND(H88&gt;=13.711,B88&gt;=2.95,B88&lt;3.25,A88&lt;7.25,F88&gt;=2.5,A88&gt;=6.2,B88&gt;=2.75,D88&gt;=0.75,H88&lt;15.076,B88&lt;3.35),5.8,IF(AND(A88&gt;=6.8,H88&lt;13.711,B88&gt;=2.95,B88&lt;3.25,A88&lt;7.25,F88&gt;=2.5,A88&gt;=6.2,B88&gt;=2.75,D88&gt;=0.75,H88&lt;15.076,B88&lt;3.35),5.1,IF(AND(H88&lt;12.921,A88&lt;6.8,H88&lt;13.711,B88&gt;=2.95,B88&lt;3.25,A88&lt;7.25,F88&gt;=2.5,A88&gt;=6.2,B88&gt;=2.75,D88&gt;=0.75,H88&lt;15.076,B88&lt;3.35),5.34,IF(AND(H88&gt;=12.921,A88&lt;6.8,H88&lt;13.711,B88&gt;=2.95,B88&lt;3.25,A88&lt;7.25,F88&gt;=2.5,A88&gt;=6.2,B88&gt;=2.75,D88&gt;=0.75,H88&lt;15.076,B88&lt;3.35),5.133,"shouldnthappen"))))))))))))))))))))))))))))))))))))</f>
        <v>5.6</v>
      </c>
      <c r="AA88" s="1" t="n">
        <f aca="false">IF(AND(D88&gt;=0.45,A88&lt;5.05,D88&lt;0.8),1.6,IF(AND(D88&gt;=0.45,A88&gt;=5.05,D88&lt;0.8),1.7,IF(AND(H88&gt;=16.244,F88&gt;=2.5,D88&gt;=0.8),6.533,IF(AND(A88&lt;4.35,D88&lt;0.45,A88&lt;5.05,D88&lt;0.8),1.1,IF(AND(H88&gt;=14.877,D88&lt;0.45,A88&gt;=5.05,D88&lt;0.8),1.3,IF(AND(D88&gt;=1.4,A88&lt;5.65,F88&lt;2.5,D88&gt;=0.8),4.5,IF(AND(A88&gt;=7.25,H88&lt;16.244,F88&gt;=2.5,D88&gt;=0.8),6.5,IF(AND(A88&gt;=4.75,A88&gt;=4.35,D88&lt;0.45,A88&lt;5.05,D88&lt;0.8),1.35,IF(AND(A88&lt;5.3,D88&lt;1.4,A88&lt;5.65,F88&lt;2.5,D88&gt;=0.8),3.1,IF(AND(A88&gt;=6.8,A88&gt;=6.55,A88&gt;=5.65,F88&lt;2.5,D88&gt;=0.8),4.9,IF(AND(H88&lt;5.767,A88&lt;7.25,H88&lt;16.244,F88&gt;=2.5,D88&gt;=0.8),4.5,IF(AND(G88&gt;=0.522,A88&lt;4.75,A88&gt;=4.35,D88&lt;0.45,A88&lt;5.05,D88&lt;0.8),1.2,IF(AND(G88&gt;=0.948,D88&lt;0.35,H88&lt;14.877,D88&lt;0.45,A88&gt;=5.05,D88&lt;0.8),1.7,IF(AND(H88&lt;13.089,D88&gt;=0.35,H88&lt;14.877,D88&lt;0.45,A88&gt;=5.05,D88&lt;0.8),1.5,IF(AND(H88&gt;=13.089,D88&gt;=0.35,H88&lt;14.877,D88&lt;0.45,A88&gt;=5.05,D88&lt;0.8),1.3,IF(AND(B88&gt;=2.95,A88&gt;=5.3,D88&lt;1.4,A88&lt;5.65,F88&lt;2.5,D88&gt;=0.8),4.1,IF(AND(H88&lt;9.181,A88&lt;6.05,A88&lt;6.55,A88&gt;=5.65,F88&lt;2.5,D88&gt;=0.8),5.1,IF(AND(H88&gt;=9.181,A88&lt;6.05,A88&lt;6.55,A88&gt;=5.65,F88&lt;2.5,D88&gt;=0.8),4.3,IF(AND(G88&gt;=0.867,A88&gt;=6.05,A88&lt;6.55,A88&gt;=5.65,F88&lt;2.5,D88&gt;=0.8),4.9,IF(AND(B88&lt;3.05,A88&lt;6.8,A88&gt;=6.55,A88&gt;=5.65,F88&lt;2.5,D88&gt;=0.8),5,IF(AND(B88&gt;=3.05,A88&lt;6.8,A88&gt;=6.55,A88&gt;=5.65,F88&lt;2.5,D88&gt;=0.8),4.55,IF(AND(H88&gt;=14.144,G88&lt;0.522,A88&lt;4.75,A88&gt;=4.35,D88&lt;0.45,A88&lt;5.05,D88&lt;0.8),1.3,IF(AND(B88&lt;2.7,B88&lt;2.95,A88&gt;=5.3,D88&lt;1.4,A88&lt;5.65,F88&lt;2.5,D88&gt;=0.8),3.78,IF(AND(B88&gt;=2.7,B88&lt;2.95,A88&gt;=5.3,D88&lt;1.4,A88&lt;5.65,F88&lt;2.5,D88&gt;=0.8),3.6,IF(AND(G88&lt;0.638,G88&lt;0.867,A88&gt;=6.05,A88&lt;6.55,A88&gt;=5.65,F88&lt;2.5,D88&gt;=0.8),4.433,IF(AND(G88&gt;=0.638,G88&lt;0.867,A88&gt;=6.05,A88&lt;6.55,A88&gt;=5.65,F88&lt;2.5,D88&gt;=0.8),4,IF(AND(A88&lt;6.35,H88&lt;11.146,H88&gt;=5.767,A88&lt;7.25,H88&lt;16.244,F88&gt;=2.5,D88&gt;=0.8),5.1,IF(AND(A88&lt;4.5,H88&lt;14.144,G88&lt;0.522,A88&lt;4.75,A88&gt;=4.35,D88&lt;0.45,A88&lt;5.05,D88&lt;0.8),1.35,IF(AND(A88&gt;=4.5,H88&lt;14.144,G88&lt;0.522,A88&lt;4.75,A88&gt;=4.35,D88&lt;0.45,A88&lt;5.05,D88&lt;0.8),1.4,IF(AND(A88&lt;5.15,B88&lt;3.75,G88&lt;0.948,D88&lt;0.35,H88&lt;14.877,D88&lt;0.45,A88&gt;=5.05,D88&lt;0.8),1.4,IF(AND(A88&gt;=5.15,B88&lt;3.75,G88&lt;0.948,D88&lt;0.35,H88&lt;14.877,D88&lt;0.45,A88&gt;=5.05,D88&lt;0.8),1.5,IF(AND(G88&lt;0.112,B88&gt;=3.75,G88&lt;0.948,D88&lt;0.35,H88&lt;14.877,D88&lt;0.45,A88&gt;=5.05,D88&lt;0.8),1.5,IF(AND(G88&gt;=0.112,B88&gt;=3.75,G88&lt;0.948,D88&lt;0.35,H88&lt;14.877,D88&lt;0.45,A88&gt;=5.05,D88&lt;0.8),1.6,IF(AND(G88&lt;0.075,A88&gt;=6.35,H88&lt;11.146,H88&gt;=5.767,A88&lt;7.25,H88&lt;16.244,F88&gt;=2.5,D88&gt;=0.8),5.5,IF(AND(G88&gt;=0.075,A88&gt;=6.35,H88&lt;11.146,H88&gt;=5.767,A88&lt;7.25,H88&lt;16.244,F88&gt;=2.5,D88&gt;=0.8),5.24,IF(AND(B88&lt;2.95,D88&lt;1.9,H88&gt;=11.146,H88&gt;=5.767,A88&lt;7.25,H88&lt;16.244,F88&gt;=2.5,D88&gt;=0.8),5.65,IF(AND(B88&gt;=2.95,D88&lt;1.9,H88&gt;=11.146,H88&gt;=5.767,A88&lt;7.25,H88&lt;16.244,F88&gt;=2.5,D88&gt;=0.8),5.8,IF(AND(H88&lt;13.42,D88&gt;=1.9,H88&gt;=11.146,H88&gt;=5.767,A88&lt;7.25,H88&lt;16.244,F88&gt;=2.5,D88&gt;=0.8),5.6,IF(AND(H88&gt;=13.42,D88&gt;=1.9,H88&gt;=11.146,H88&gt;=5.767,A88&lt;7.25,H88&lt;16.244,F88&gt;=2.5,D88&gt;=0.8),5.34,"shouldnthappen")))))))))))))))))))))))))))))))))))))))</f>
        <v>4.3</v>
      </c>
      <c r="AB88" s="1" t="n">
        <f aca="false">IF(AND(D88&gt;=0.35,F88&lt;1.5),1.5,IF(AND(F88&lt;2.5,D88&gt;=1.55,F88&gt;=1.5),4.85,IF(AND(H88&lt;8.308,D88&lt;0.15,D88&lt;0.35,F88&lt;1.5),1.5,IF(AND(H88&gt;=8.308,D88&lt;0.15,D88&lt;0.35,F88&lt;1.5),1.4,IF(AND(H88&lt;5.523,D88&gt;=0.15,D88&lt;0.35,F88&lt;1.5),1,IF(AND(G88&lt;0.572,H88&lt;10.688,D88&lt;1.55,F88&gt;=1.5),3.75,IF(AND(B88&gt;=3.5,F88&gt;=2.5,D88&gt;=1.55,F88&gt;=1.5),6.3,IF(AND(A88&gt;=5.65,G88&gt;=0.572,H88&lt;10.688,D88&lt;1.55,F88&gt;=1.5),4.45,IF(AND(B88&gt;=2.85,A88&lt;6.15,H88&gt;=10.688,D88&lt;1.55,F88&gt;=1.5),4.35,IF(AND(H88&gt;=16.284,B88&lt;3.5,F88&gt;=2.5,D88&gt;=1.55,F88&gt;=1.5),6.6,IF(AND(G88&gt;=0.241,G88&lt;0.338,H88&gt;=5.523,D88&gt;=0.15,D88&lt;0.35,F88&lt;1.5),1.25,IF(AND(A88&lt;5.05,G88&gt;=0.338,H88&gt;=5.523,D88&gt;=0.15,D88&lt;0.35,F88&lt;1.5),1.35,IF(AND(B88&lt;2.7,A88&lt;5.65,G88&gt;=0.572,H88&lt;10.688,D88&lt;1.55,F88&gt;=1.5),4,IF(AND(B88&gt;=2.7,A88&lt;5.65,G88&gt;=0.572,H88&lt;10.688,D88&lt;1.55,F88&gt;=1.5),3.6,IF(AND(B88&lt;2.45,B88&lt;2.85,A88&lt;6.15,H88&gt;=10.688,D88&lt;1.55,F88&gt;=1.5),3.7,IF(AND(A88&lt;6.25,B88&lt;2.85,A88&gt;=6.15,H88&gt;=10.688,D88&lt;1.55,F88&gt;=1.5),4.5,IF(AND(A88&gt;=6.25,B88&lt;2.85,A88&gt;=6.15,H88&gt;=10.688,D88&lt;1.55,F88&gt;=1.5),4.86,IF(AND(D88&gt;=1.45,B88&gt;=2.85,A88&gt;=6.15,H88&gt;=10.688,D88&lt;1.55,F88&gt;=1.5),4.8,IF(AND(H88&lt;8.202,H88&lt;16.284,B88&lt;3.5,F88&gt;=2.5,D88&gt;=1.55,F88&gt;=1.5),5.7,IF(AND(A88&gt;=5.1,G88&lt;0.241,G88&lt;0.338,H88&gt;=5.523,D88&gt;=0.15,D88&lt;0.35,F88&lt;1.5),1.5,IF(AND(B88&gt;=3.75,A88&gt;=5.05,G88&gt;=0.338,H88&gt;=5.523,D88&gt;=0.15,D88&lt;0.35,F88&lt;1.5),1.6,IF(AND(A88&lt;5.7,B88&gt;=2.45,B88&lt;2.85,A88&lt;6.15,H88&gt;=10.688,D88&lt;1.55,F88&gt;=1.5),3.9,IF(AND(A88&gt;=5.7,B88&gt;=2.45,B88&lt;2.85,A88&lt;6.15,H88&gt;=10.688,D88&lt;1.55,F88&gt;=1.5),4.02,IF(AND(H88&lt;13.654,D88&lt;1.45,B88&gt;=2.85,A88&gt;=6.15,H88&gt;=10.688,D88&lt;1.55,F88&gt;=1.5),4.333,IF(AND(H88&gt;=13.654,D88&lt;1.45,B88&gt;=2.85,A88&gt;=6.15,H88&gt;=10.688,D88&lt;1.55,F88&gt;=1.5),4.54,IF(AND(A88&lt;6.15,H88&gt;=8.202,H88&lt;16.284,B88&lt;3.5,F88&gt;=2.5,D88&gt;=1.55,F88&gt;=1.5),5,IF(AND(H88&lt;13.924,A88&lt;5.1,G88&lt;0.241,G88&lt;0.338,H88&gt;=5.523,D88&gt;=0.15,D88&lt;0.35,F88&lt;1.5),1.4,IF(AND(H88&gt;=13.924,A88&lt;5.1,G88&lt;0.241,G88&lt;0.338,H88&gt;=5.523,D88&gt;=0.15,D88&lt;0.35,F88&lt;1.5),1.5,IF(AND(D88&lt;0.25,B88&lt;3.75,A88&gt;=5.05,G88&gt;=0.338,H88&gt;=5.523,D88&gt;=0.15,D88&lt;0.35,F88&lt;1.5),1.5,IF(AND(D88&gt;=0.25,B88&lt;3.75,A88&gt;=5.05,G88&gt;=0.338,H88&gt;=5.523,D88&gt;=0.15,D88&lt;0.35,F88&lt;1.5),1.4,IF(AND(H88&lt;8.884,B88&gt;=3.05,A88&gt;=6.15,H88&gt;=8.202,H88&lt;16.284,B88&lt;3.5,F88&gt;=2.5,D88&gt;=1.55,F88&gt;=1.5),5.1,IF(AND(A88&lt;6.45,G88&lt;0.368,B88&lt;3.05,A88&gt;=6.15,H88&gt;=8.202,H88&lt;16.284,B88&lt;3.5,F88&gt;=2.5,D88&gt;=1.55,F88&gt;=1.5),5.525,IF(AND(A88&gt;=6.45,G88&lt;0.368,B88&lt;3.05,A88&gt;=6.15,H88&gt;=8.202,H88&lt;16.284,B88&lt;3.5,F88&gt;=2.5,D88&gt;=1.55,F88&gt;=1.5),5.35,IF(AND(D88&lt;2.25,G88&gt;=0.368,B88&lt;3.05,A88&gt;=6.15,H88&gt;=8.202,H88&lt;16.284,B88&lt;3.5,F88&gt;=2.5,D88&gt;=1.55,F88&gt;=1.5),5.8,IF(AND(D88&gt;=2.25,G88&gt;=0.368,B88&lt;3.05,A88&gt;=6.15,H88&gt;=8.202,H88&lt;16.284,B88&lt;3.5,F88&gt;=2.5,D88&gt;=1.55,F88&gt;=1.5),5.2,IF(AND(H88&lt;10.257,H88&gt;=8.884,B88&gt;=3.05,A88&gt;=6.15,H88&gt;=8.202,H88&lt;16.284,B88&lt;3.5,F88&gt;=2.5,D88&gt;=1.55,F88&gt;=1.5),5.9,IF(AND(H88&gt;=10.257,H88&gt;=8.884,B88&gt;=3.05,A88&gt;=6.15,H88&gt;=8.202,H88&lt;16.284,B88&lt;3.5,F88&gt;=2.5,D88&gt;=1.55,F88&gt;=1.5),5.48,"shouldnthappen")))))))))))))))))))))))))))))))))))))</f>
        <v>4.85</v>
      </c>
      <c r="AC88" s="1" t="n">
        <f aca="false">IF(AND(H88&lt;5.748,A88&lt;5.05,D88&lt;0.8),1,IF(AND(B88&lt;3.35,A88&gt;=5.05,D88&lt;0.8),1.7,IF(AND(A88&lt;5.85,G88&lt;0.154,D88&gt;=0.8),4.5,IF(AND(D88&gt;=0.45,H88&gt;=5.748,A88&lt;5.05,D88&lt;0.8),1.6,IF(AND(G88&gt;=0.934,B88&gt;=3.35,A88&gt;=5.05,D88&lt;0.8),1.7,IF(AND(D88&lt;2.1,A88&gt;=5.85,G88&lt;0.154,D88&gt;=0.8),6.15,IF(AND(D88&gt;=2.1,A88&gt;=5.85,G88&lt;0.154,D88&gt;=0.8),5.5,IF(AND(A88&lt;6.1,D88&gt;=1.55,G88&gt;=0.154,D88&gt;=0.8),5,IF(AND(H88&gt;=14.379,G88&lt;0.934,B88&gt;=3.35,A88&gt;=5.05,D88&lt;0.8),1.58,IF(AND(G88&lt;0.379,A88&gt;=6.1,D88&gt;=1.55,G88&gt;=0.154,D88&gt;=0.8),5.42,IF(AND(H88&lt;13.924,G88&lt;0.227,D88&lt;0.45,H88&gt;=5.748,A88&lt;5.05,D88&lt;0.8),1.4,IF(AND(H88&gt;=13.924,G88&lt;0.227,D88&lt;0.45,H88&gt;=5.748,A88&lt;5.05,D88&lt;0.8),1.5,IF(AND(B88&lt;3.1,G88&gt;=0.227,D88&lt;0.45,H88&gt;=5.748,A88&lt;5.05,D88&lt;0.8),1.1,IF(AND(G88&lt;0.13,H88&lt;14.379,G88&lt;0.934,B88&gt;=3.35,A88&gt;=5.05,D88&lt;0.8),1.4,IF(AND(D88&lt;1.05,A88&lt;5.65,D88&lt;1.35,D88&lt;1.55,G88&gt;=0.154,D88&gt;=0.8),3.7,IF(AND(D88&lt;1.25,A88&gt;=5.65,D88&lt;1.35,D88&lt;1.55,G88&gt;=0.154,D88&gt;=0.8),4.06,IF(AND(D88&gt;=1.25,A88&gt;=5.65,D88&lt;1.35,D88&lt;1.55,G88&gt;=0.154,D88&gt;=0.8),4.425,IF(AND(H88&lt;13.654,D88&lt;1.45,D88&gt;=1.35,D88&lt;1.55,G88&gt;=0.154,D88&gt;=0.8),4.275,IF(AND(G88&lt;0.259,D88&gt;=1.45,D88&gt;=1.35,D88&lt;1.55,G88&gt;=0.154,D88&gt;=0.8),5.1,IF(AND(B88&lt;2.95,G88&gt;=0.379,A88&gt;=6.1,D88&gt;=1.55,G88&gt;=0.154,D88&gt;=0.8),6.3,IF(AND(B88&lt;3.25,B88&gt;=3.1,G88&gt;=0.227,D88&lt;0.45,H88&gt;=5.748,A88&lt;5.05,D88&lt;0.8),1.3,IF(AND(B88&gt;=3.25,B88&gt;=3.1,G88&gt;=0.227,D88&lt;0.45,H88&gt;=5.748,A88&lt;5.05,D88&lt;0.8),1.4,IF(AND(H88&gt;=13.372,G88&gt;=0.13,H88&lt;14.379,G88&lt;0.934,B88&gt;=3.35,A88&gt;=5.05,D88&lt;0.8),1.4,IF(AND(H88&lt;6.69,D88&gt;=1.05,A88&lt;5.65,D88&lt;1.35,D88&lt;1.55,G88&gt;=0.154,D88&gt;=0.8),4.033,IF(AND(H88&gt;=6.69,D88&gt;=1.05,A88&lt;5.65,D88&lt;1.35,D88&lt;1.55,G88&gt;=0.154,D88&gt;=0.8),3.88,IF(AND(B88&lt;2.85,H88&gt;=13.654,D88&lt;1.45,D88&gt;=1.35,D88&lt;1.55,G88&gt;=0.154,D88&gt;=0.8),4.8,IF(AND(B88&gt;=2.85,H88&gt;=13.654,D88&lt;1.45,D88&gt;=1.35,D88&lt;1.55,G88&gt;=0.154,D88&gt;=0.8),4.7,IF(AND(H88&lt;11.681,G88&gt;=0.259,D88&gt;=1.45,D88&gt;=1.35,D88&lt;1.55,G88&gt;=0.154,D88&gt;=0.8),4.85,IF(AND(H88&gt;=11.681,G88&gt;=0.259,D88&gt;=1.45,D88&gt;=1.35,D88&lt;1.55,G88&gt;=0.154,D88&gt;=0.8),4.633,IF(AND(A88&lt;6.25,B88&gt;=2.95,G88&gt;=0.379,A88&gt;=6.1,D88&gt;=1.55,G88&gt;=0.154,D88&gt;=0.8),5.4,IF(AND(D88&lt;0.3,H88&lt;13.372,G88&gt;=0.13,H88&lt;14.379,G88&lt;0.934,B88&gt;=3.35,A88&gt;=5.05,D88&lt;0.8),1.475,IF(AND(D88&gt;=0.3,H88&lt;13.372,G88&gt;=0.13,H88&lt;14.379,G88&lt;0.934,B88&gt;=3.35,A88&gt;=5.05,D88&lt;0.8),1.5,IF(AND(B88&lt;3.15,A88&gt;=6.25,B88&gt;=2.95,G88&gt;=0.379,A88&gt;=6.1,D88&gt;=1.55,G88&gt;=0.154,D88&gt;=0.8),5.7,IF(AND(B88&gt;=3.15,A88&gt;=6.25,B88&gt;=2.95,G88&gt;=0.379,A88&gt;=6.1,D88&gt;=1.55,G88&gt;=0.154,D88&gt;=0.8),5.933,"shouldnthappen"))))))))))))))))))))))))))))))))))</f>
        <v>6.15</v>
      </c>
      <c r="AD88" s="1" t="n">
        <f aca="false">IF(AND(H88&lt;6.621,A88&lt;4.95,D88&lt;0.8),1,IF(AND(H88&lt;14.144,H88&gt;=6.621,A88&lt;4.95,D88&lt;0.8),1.4,IF(AND(H88&gt;=14.144,H88&gt;=6.621,A88&lt;4.95,D88&lt;0.8),1.3,IF(AND(G88&lt;0.13,B88&gt;=3.85,A88&gt;=4.95,D88&lt;0.8),1.3,IF(AND(G88&gt;=0.13,B88&gt;=3.85,A88&gt;=4.95,D88&lt;0.8),1.425,IF(AND(A88&gt;=6.05,B88&lt;2.75,D88&lt;1.55,D88&gt;=0.8),4.9,IF(AND(A88&gt;=7.3,G88&lt;0.119,D88&gt;=1.55,D88&gt;=0.8),6.7,IF(AND(H88&lt;6.555,D88&lt;0.25,B88&lt;3.85,A88&gt;=4.95,D88&lt;0.8),1.7,IF(AND(B88&lt;3.4,D88&gt;=0.25,B88&lt;3.85,A88&gt;=4.95,D88&lt;0.8),1.7,IF(AND(B88&gt;=3.4,D88&gt;=0.25,B88&lt;3.85,A88&gt;=4.95,D88&lt;0.8),1.6,IF(AND(A88&lt;5.05,A88&lt;6.05,B88&lt;2.75,D88&lt;1.55,D88&gt;=0.8),3.3,IF(AND(B88&lt;2.85,D88&lt;1.35,B88&gt;=2.75,D88&lt;1.55,D88&gt;=0.8),4.5,IF(AND(H88&lt;12.206,D88&gt;=1.35,B88&gt;=2.75,D88&lt;1.55,D88&gt;=0.8),4.7,IF(AND(H88&gt;=12.206,D88&gt;=1.35,B88&gt;=2.75,D88&lt;1.55,D88&gt;=0.8),4.52,IF(AND(G88&lt;0.024,A88&lt;7.3,G88&lt;0.119,D88&gt;=1.55,D88&gt;=0.8),5.7,IF(AND(G88&gt;=0.024,A88&lt;7.3,G88&lt;0.119,D88&gt;=1.55,D88&gt;=0.8),5.6,IF(AND(F88&lt;2.5,G88&lt;0.417,G88&gt;=0.119,D88&gt;=1.55,D88&gt;=0.8),5.05,IF(AND(B88&lt;3.15,H88&gt;=6.555,D88&lt;0.25,B88&lt;3.85,A88&gt;=4.95,D88&lt;0.8),1.6,IF(AND(G88&lt;0.356,A88&gt;=5.05,A88&lt;6.05,B88&lt;2.75,D88&lt;1.55,D88&gt;=0.8),4.12,IF(AND(A88&lt;5.65,B88&gt;=2.85,D88&lt;1.35,B88&gt;=2.75,D88&lt;1.55,D88&gt;=0.8),3.6,IF(AND(B88&lt;3.15,F88&gt;=2.5,G88&lt;0.417,G88&gt;=0.119,D88&gt;=1.55,D88&gt;=0.8),5.18,IF(AND(B88&gt;=3.15,F88&gt;=2.5,G88&lt;0.417,G88&gt;=0.119,D88&gt;=1.55,D88&gt;=0.8),5.3,IF(AND(D88&lt;1.7,A88&lt;6.95,G88&gt;=0.417,G88&gt;=0.119,D88&gt;=1.55,D88&gt;=0.8),4.7,IF(AND(A88&lt;7.25,A88&gt;=6.95,G88&gt;=0.417,G88&gt;=0.119,D88&gt;=1.55,D88&gt;=0.8),5.8,IF(AND(A88&gt;=7.25,A88&gt;=6.95,G88&gt;=0.417,G88&gt;=0.119,D88&gt;=1.55,D88&gt;=0.8),6.333,IF(AND(H88&lt;8.594,B88&gt;=3.15,H88&gt;=6.555,D88&lt;0.25,B88&lt;3.85,A88&gt;=4.95,D88&lt;0.8),1.4,IF(AND(H88&gt;=8.594,B88&gt;=3.15,H88&gt;=6.555,D88&lt;0.25,B88&lt;3.85,A88&gt;=4.95,D88&lt;0.8),1.5,IF(AND(H88&gt;=11.218,G88&gt;=0.356,A88&gt;=5.05,A88&lt;6.05,B88&lt;2.75,D88&lt;1.55,D88&gt;=0.8),3.925,IF(AND(A88&gt;=6.5,A88&gt;=5.65,B88&gt;=2.85,D88&lt;1.35,B88&gt;=2.75,D88&lt;1.55,D88&gt;=0.8),4.6,IF(AND(H88&lt;8.602,H88&lt;11.218,G88&gt;=0.356,A88&gt;=5.05,A88&lt;6.05,B88&lt;2.75,D88&lt;1.55,D88&gt;=0.8),3.95,IF(AND(H88&gt;=8.602,H88&lt;11.218,G88&gt;=0.356,A88&gt;=5.05,A88&lt;6.05,B88&lt;2.75,D88&lt;1.55,D88&gt;=0.8),3.75,IF(AND(H88&lt;10.129,A88&lt;6.5,A88&gt;=5.65,B88&gt;=2.85,D88&lt;1.35,B88&gt;=2.75,D88&lt;1.55,D88&gt;=0.8),4.2,IF(AND(H88&gt;=10.129,A88&lt;6.5,A88&gt;=5.65,B88&gt;=2.85,D88&lt;1.35,B88&gt;=2.75,D88&lt;1.55,D88&gt;=0.8),4.267,IF(AND(D88&lt;2.2,B88&lt;3.05,D88&gt;=1.7,A88&lt;6.95,G88&gt;=0.417,G88&gt;=0.119,D88&gt;=1.55,D88&gt;=0.8),5.3,IF(AND(D88&gt;=2.2,B88&lt;3.05,D88&gt;=1.7,A88&lt;6.95,G88&gt;=0.417,G88&gt;=0.119,D88&gt;=1.55,D88&gt;=0.8),5.133,IF(AND(D88&lt;2.45,B88&gt;=3.05,D88&gt;=1.7,A88&lt;6.95,G88&gt;=0.417,G88&gt;=0.119,D88&gt;=1.55,D88&gt;=0.8),5.6,IF(AND(D88&gt;=2.45,B88&gt;=3.05,D88&gt;=1.7,A88&lt;6.95,G88&gt;=0.417,G88&gt;=0.119,D88&gt;=1.55,D88&gt;=0.8),6,"shouldnthappen")))))))))))))))))))))))))))))))))))))</f>
        <v>5.05</v>
      </c>
      <c r="AE88" s="1" t="n">
        <f aca="false">IF(AND(G88&lt;0.123,D88&gt;=0.25,D88&lt;0.75),1.3,IF(AND(H88&gt;=16.774,D88&gt;=1.75,D88&gt;=0.75),6.4,IF(AND(B88&lt;3.4,A88&lt;4.8,D88&lt;0.25,D88&lt;0.75),1.22,IF(AND(B88&gt;=3.4,A88&lt;4.8,D88&lt;0.25,D88&lt;0.75),1,IF(AND(A88&gt;=5.45,A88&gt;=4.8,D88&lt;0.25,D88&lt;0.75),1.367,IF(AND(H88&gt;=10.688,D88&lt;1.35,D88&lt;1.75,D88&gt;=0.75),4.2,IF(AND(A88&lt;5.3,D88&gt;=1.35,D88&lt;1.75,D88&gt;=0.75),4.05,IF(AND(G88&gt;=0.857,H88&lt;16.774,D88&gt;=1.75,D88&gt;=0.75),5.02,IF(AND(H88&lt;6.089,A88&lt;5.45,A88&gt;=4.8,D88&lt;0.25,D88&lt;0.75),1.7,IF(AND(G88&lt;0.184,D88&lt;0.35,G88&gt;=0.123,D88&gt;=0.25,D88&lt;0.75),1.7,IF(AND(G88&gt;=0.184,D88&lt;0.35,G88&gt;=0.123,D88&gt;=0.25,D88&lt;0.75),1.48,IF(AND(A88&lt;5.25,D88&gt;=0.35,G88&gt;=0.123,D88&gt;=0.25,D88&lt;0.75),1.75,IF(AND(A88&gt;=5.25,D88&gt;=0.35,G88&gt;=0.123,D88&gt;=0.25,D88&lt;0.75),1.5,IF(AND(A88&lt;5.3,H88&lt;10.688,D88&lt;1.35,D88&lt;1.75,D88&gt;=0.75),3.15,IF(AND(H88&lt;9.474,A88&gt;=5.3,D88&gt;=1.35,D88&lt;1.75,D88&gt;=0.75),4.95,IF(AND(G88&gt;=0.779,G88&lt;0.857,H88&lt;16.774,D88&gt;=1.75,D88&gt;=0.75),6,IF(AND(G88&lt;0.05,H88&gt;=6.089,A88&lt;5.45,A88&gt;=4.8,D88&lt;0.25,D88&lt;0.75),1.4,IF(AND(H88&lt;6.69,A88&gt;=5.3,H88&lt;10.688,D88&lt;1.35,D88&lt;1.75,D88&gt;=0.75),4.033,IF(AND(H88&gt;=6.69,A88&gt;=5.3,H88&lt;10.688,D88&lt;1.35,D88&lt;1.75,D88&gt;=0.75),3.733,IF(AND(B88&lt;2.5,H88&gt;=9.474,A88&gt;=5.3,D88&gt;=1.35,D88&lt;1.75,D88&gt;=0.75),4.5,IF(AND(D88&gt;=2.45,G88&lt;0.779,G88&lt;0.857,H88&lt;16.774,D88&gt;=1.75,D88&gt;=0.75),6,IF(AND(B88&gt;=3.75,G88&gt;=0.05,H88&gt;=6.089,A88&lt;5.45,A88&gt;=4.8,D88&lt;0.25,D88&lt;0.75),1.6,IF(AND(H88&lt;13.695,B88&gt;=2.5,H88&gt;=9.474,A88&gt;=5.3,D88&gt;=1.35,D88&lt;1.75,D88&gt;=0.75),4.567,IF(AND(G88&gt;=0.654,D88&lt;2.45,G88&lt;0.779,G88&lt;0.857,H88&lt;16.774,D88&gt;=1.75,D88&gt;=0.75),4.9,IF(AND(G88&gt;=0.73,B88&lt;3.75,G88&gt;=0.05,H88&gt;=6.089,A88&lt;5.45,A88&gt;=4.8,D88&lt;0.25,D88&lt;0.75),1.4,IF(AND(A88&lt;6.65,H88&gt;=13.695,B88&gt;=2.5,H88&gt;=9.474,A88&gt;=5.3,D88&gt;=1.35,D88&lt;1.75,D88&gt;=0.75),4.4,IF(AND(A88&gt;=6.65,H88&gt;=13.695,B88&gt;=2.5,H88&gt;=9.474,A88&gt;=5.3,D88&gt;=1.35,D88&lt;1.75,D88&gt;=0.75),4.84,IF(AND(B88&lt;2.75,G88&lt;0.654,D88&lt;2.45,G88&lt;0.779,G88&lt;0.857,H88&lt;16.774,D88&gt;=1.75,D88&gt;=0.75),5.2,IF(AND(H88&lt;9.524,G88&lt;0.73,B88&lt;3.75,G88&gt;=0.05,H88&gt;=6.089,A88&lt;5.45,A88&gt;=4.8,D88&lt;0.25,D88&lt;0.75),1.5,IF(AND(H88&gt;=9.524,G88&lt;0.73,B88&lt;3.75,G88&gt;=0.05,H88&gt;=6.089,A88&lt;5.45,A88&gt;=4.8,D88&lt;0.25,D88&lt;0.75),1.4,IF(AND(H88&gt;=13.644,B88&gt;=2.75,G88&lt;0.654,D88&lt;2.45,G88&lt;0.779,G88&lt;0.857,H88&lt;16.774,D88&gt;=1.75,D88&gt;=0.75),6.033,IF(AND(A88&gt;=6.85,H88&lt;13.644,B88&gt;=2.75,G88&lt;0.654,D88&lt;2.45,G88&lt;0.779,G88&lt;0.857,H88&lt;16.774,D88&gt;=1.75,D88&gt;=0.75),5.1,IF(AND(A88&gt;=6.75,A88&lt;6.85,H88&lt;13.644,B88&gt;=2.75,G88&lt;0.654,D88&lt;2.45,G88&lt;0.779,G88&lt;0.857,H88&lt;16.774,D88&gt;=1.75,D88&gt;=0.75),5.9,IF(AND(D88&gt;=2.35,A88&lt;6.75,A88&lt;6.85,H88&lt;13.644,B88&gt;=2.75,G88&lt;0.654,D88&lt;2.45,G88&lt;0.779,G88&lt;0.857,H88&lt;16.774,D88&gt;=1.75,D88&gt;=0.75),5.6,IF(AND(H88&lt;11.146,D88&lt;2.35,A88&lt;6.75,A88&lt;6.85,H88&lt;13.644,B88&gt;=2.75,G88&lt;0.654,D88&lt;2.45,G88&lt;0.779,G88&lt;0.857,H88&lt;16.774,D88&gt;=1.75,D88&gt;=0.75),5.4,IF(AND(H88&gt;=11.146,D88&lt;2.35,A88&lt;6.75,A88&lt;6.85,H88&lt;13.644,B88&gt;=2.75,G88&lt;0.654,D88&lt;2.45,G88&lt;0.779,G88&lt;0.857,H88&lt;16.774,D88&gt;=1.75,D88&gt;=0.75),5.6,"shouldnthappen"))))))))))))))))))))))))))))))))))))</f>
        <v>4.567</v>
      </c>
      <c r="AF88" s="1" t="n">
        <f aca="false">IF(AND(A88&lt;4.5,D88&lt;0.8),1.233,IF(AND(B88&lt;3.05,A88&gt;=4.5,D88&lt;0.8),1.4,IF(AND(D88&gt;=0.45,B88&gt;=3.05,A88&gt;=4.5,D88&lt;0.8),1.667,IF(AND(D88&lt;1.05,D88&lt;1.35,A88&lt;6.25,D88&gt;=0.8),3.633,IF(AND(H88&lt;13.935,A88&gt;=7.05,A88&gt;=6.25,D88&gt;=0.8),6,IF(AND(G88&gt;=0.948,D88&lt;0.45,B88&gt;=3.05,A88&gt;=4.5,D88&lt;0.8),1.7,IF(AND(G88&lt;0.652,D88&gt;=1.05,D88&lt;1.35,A88&lt;6.25,D88&gt;=0.8),4.16,IF(AND(D88&gt;=2.15,D88&gt;=1.75,D88&gt;=1.35,A88&lt;6.25,D88&gt;=0.8),5.4,IF(AND(G88&gt;=0.912,F88&lt;2.5,A88&lt;7.05,A88&gt;=6.25,D88&gt;=0.8),4.4,IF(AND(B88&gt;=3.25,F88&gt;=2.5,A88&lt;7.05,A88&gt;=6.25,D88&gt;=0.8),5.85,IF(AND(H88&lt;17.32,H88&gt;=13.935,A88&gt;=7.05,A88&gt;=6.25,D88&gt;=0.8),6.65,IF(AND(H88&gt;=17.32,H88&gt;=13.935,A88&gt;=7.05,A88&gt;=6.25,D88&gt;=0.8),6.4,IF(AND(H88&gt;=13.547,G88&lt;0.948,D88&lt;0.45,B88&gt;=3.05,A88&gt;=4.5,D88&lt;0.8),1.38,IF(AND(B88&gt;=2.75,G88&gt;=0.652,D88&gt;=1.05,D88&lt;1.35,A88&lt;6.25,D88&gt;=0.8),3.6,IF(AND(H88&lt;9.417,G88&lt;0.404,D88&lt;1.75,D88&gt;=1.35,A88&lt;6.25,D88&gt;=0.8),4.2,IF(AND(H88&gt;=9.417,G88&lt;0.404,D88&lt;1.75,D88&gt;=1.35,A88&lt;6.25,D88&gt;=0.8),4.5,IF(AND(G88&lt;0.464,G88&gt;=0.404,D88&lt;1.75,D88&gt;=1.35,A88&lt;6.25,D88&gt;=0.8),4.5,IF(AND(G88&gt;=0.464,G88&gt;=0.404,D88&lt;1.75,D88&gt;=1.35,A88&lt;6.25,D88&gt;=0.8),4.625,IF(AND(D88&lt;1.85,D88&lt;2.15,D88&gt;=1.75,D88&gt;=1.35,A88&lt;6.25,D88&gt;=0.8),4.9,IF(AND(D88&gt;=1.85,D88&lt;2.15,D88&gt;=1.75,D88&gt;=1.35,A88&lt;6.25,D88&gt;=0.8),5.05,IF(AND(G88&lt;0.332,G88&lt;0.912,F88&lt;2.5,A88&lt;7.05,A88&gt;=6.25,D88&gt;=0.8),4.467,IF(AND(G88&gt;=0.332,G88&lt;0.912,F88&lt;2.5,A88&lt;7.05,A88&gt;=6.25,D88&gt;=0.8),4.767,IF(AND(D88&lt;0.15,H88&lt;13.547,G88&lt;0.948,D88&lt;0.45,B88&gt;=3.05,A88&gt;=4.5,D88&lt;0.8),1.5,IF(AND(D88&lt;1.15,B88&lt;2.75,G88&gt;=0.652,D88&gt;=1.05,D88&lt;1.35,A88&lt;6.25,D88&gt;=0.8),3.9,IF(AND(D88&gt;=1.15,B88&lt;2.75,G88&gt;=0.652,D88&gt;=1.05,D88&lt;1.35,A88&lt;6.25,D88&gt;=0.8),4,IF(AND(D88&gt;=2.25,B88&lt;3.15,B88&lt;3.25,F88&gt;=2.5,A88&lt;7.05,A88&gt;=6.25,D88&gt;=0.8),5.14,IF(AND(G88&lt;0.621,B88&gt;=3.15,B88&lt;3.25,F88&gt;=2.5,A88&lt;7.05,A88&gt;=6.25,D88&gt;=0.8),5.75,IF(AND(G88&gt;=0.621,B88&gt;=3.15,B88&lt;3.25,F88&gt;=2.5,A88&lt;7.05,A88&gt;=6.25,D88&gt;=0.8),5.1,IF(AND(G88&gt;=0.862,D88&gt;=0.15,H88&lt;13.547,G88&lt;0.948,D88&lt;0.45,B88&gt;=3.05,A88&gt;=4.5,D88&lt;0.8),1.5,IF(AND(A88&lt;6.35,D88&lt;2.25,B88&lt;3.15,B88&lt;3.25,F88&gt;=2.5,A88&lt;7.05,A88&gt;=6.25,D88&gt;=0.8),5.267,IF(AND(A88&gt;=6.35,D88&lt;2.25,B88&lt;3.15,B88&lt;3.25,F88&gt;=2.5,A88&lt;7.05,A88&gt;=6.25,D88&gt;=0.8),5.42,IF(AND(A88&lt;5.1,G88&lt;0.862,D88&gt;=0.15,H88&lt;13.547,G88&lt;0.948,D88&lt;0.45,B88&gt;=3.05,A88&gt;=4.5,D88&lt;0.8),1.35,IF(AND(B88&lt;3.95,A88&gt;=5.1,G88&lt;0.862,D88&gt;=0.15,H88&lt;13.547,G88&lt;0.948,D88&lt;0.45,B88&gt;=3.05,A88&gt;=4.5,D88&lt;0.8),1.5,IF(AND(B88&gt;=3.95,A88&gt;=5.1,G88&lt;0.862,D88&gt;=0.15,H88&lt;13.547,G88&lt;0.948,D88&lt;0.45,B88&gt;=3.05,A88&gt;=4.5,D88&lt;0.8),1.467,"shouldnthappen"))))))))))))))))))))))))))))))))))</f>
        <v>4.5</v>
      </c>
      <c r="AG88" s="1" t="n">
        <f aca="false">IF(AND(H88&lt;5.748,A88&lt;4.85,D88&lt;0.75),1,IF(AND(B88&gt;=3.5,D88&gt;=1.75,D88&gt;=0.75),6.2,IF(AND(A88&gt;=4.65,H88&gt;=5.748,A88&lt;4.85,D88&lt;0.75),1.333,IF(AND(H88&lt;6.417,B88&lt;3.45,A88&gt;=4.85,D88&lt;0.75),1.7,IF(AND(A88&lt;5.05,B88&gt;=3.45,A88&gt;=4.85,D88&lt;0.75),1.4,IF(AND(A88&gt;=5.05,B88&gt;=3.45,A88&gt;=4.85,D88&lt;0.75),1.5,IF(AND(F88&gt;=2.5,H88&lt;13.641,D88&lt;1.75,D88&gt;=0.75),4.667,IF(AND(G88&lt;0.187,H88&gt;=13.641,D88&lt;1.75,D88&gt;=0.75),5,IF(AND(A88&gt;=7.1,B88&lt;3.5,D88&gt;=1.75,D88&gt;=0.75),6.575,IF(AND(G88&lt;0.161,A88&lt;4.65,H88&gt;=5.748,A88&lt;4.85,D88&lt;0.75),1.5,IF(AND(H88&lt;8.399,H88&gt;=6.417,B88&lt;3.45,A88&gt;=4.85,D88&lt;0.75),1.5,IF(AND(H88&gt;=8.399,H88&gt;=6.417,B88&lt;3.45,A88&gt;=4.85,D88&lt;0.75),1.625,IF(AND(G88&lt;0.086,F88&lt;2.5,H88&lt;13.641,D88&lt;1.75,D88&gt;=0.75),4.7,IF(AND(D88&lt;1.35,G88&gt;=0.187,H88&gt;=13.641,D88&lt;1.75,D88&gt;=0.75),4.2,IF(AND(G88&lt;0.422,G88&gt;=0.161,A88&lt;4.65,H88&gt;=5.748,A88&lt;4.85,D88&lt;0.75),1.4,IF(AND(G88&gt;=0.422,G88&gt;=0.161,A88&lt;4.65,H88&gt;=5.748,A88&lt;4.85,D88&lt;0.75),1.3,IF(AND(B88&lt;2.5,D88&gt;=1.35,G88&gt;=0.187,H88&gt;=13.641,D88&lt;1.75,D88&gt;=0.75),4.5,IF(AND(B88&lt;2.75,A88&lt;6,A88&lt;7.1,B88&lt;3.5,D88&gt;=1.75,D88&gt;=0.75),5.1,IF(AND(B88&gt;=2.75,A88&lt;6,A88&lt;7.1,B88&lt;3.5,D88&gt;=1.75,D88&gt;=0.75),5.02,IF(AND(A88&lt;5.15,A88&lt;5.9,G88&gt;=0.086,F88&lt;2.5,H88&lt;13.641,D88&lt;1.75,D88&gt;=0.75),3,IF(AND(G88&lt;0.644,A88&gt;=5.9,G88&gt;=0.086,F88&lt;2.5,H88&lt;13.641,D88&lt;1.75,D88&gt;=0.75),4.65,IF(AND(G88&gt;=0.644,A88&gt;=5.9,G88&gt;=0.086,F88&lt;2.5,H88&lt;13.641,D88&lt;1.75,D88&gt;=0.75),4.24,IF(AND(D88&lt;1.45,B88&gt;=2.5,D88&gt;=1.35,G88&gt;=0.187,H88&gt;=13.641,D88&lt;1.75,D88&gt;=0.75),4.68,IF(AND(D88&gt;=1.45,B88&gt;=2.5,D88&gt;=1.35,G88&gt;=0.187,H88&gt;=13.641,D88&lt;1.75,D88&gt;=0.75),4.833,IF(AND(H88&lt;13.18,D88&lt;2.05,A88&gt;=6,A88&lt;7.1,B88&lt;3.5,D88&gt;=1.75,D88&gt;=0.75),5.44,IF(AND(H88&gt;=13.18,D88&lt;2.05,A88&gt;=6,A88&lt;7.1,B88&lt;3.5,D88&gt;=1.75,D88&gt;=0.75),5.1,IF(AND(H88&lt;8.759,D88&gt;=2.05,A88&gt;=6,A88&lt;7.1,B88&lt;3.5,D88&gt;=1.75,D88&gt;=0.75),5.4,IF(AND(A88&gt;=5.75,A88&gt;=5.15,A88&lt;5.9,G88&gt;=0.086,F88&lt;2.5,H88&lt;13.641,D88&lt;1.75,D88&gt;=0.75),3.967,IF(AND(H88&lt;10.159,H88&gt;=8.759,D88&gt;=2.05,A88&gt;=6,A88&lt;7.1,B88&lt;3.5,D88&gt;=1.75,D88&gt;=0.75),5.925,IF(AND(D88&lt;1.2,A88&lt;5.75,A88&gt;=5.15,A88&lt;5.9,G88&gt;=0.086,F88&lt;2.5,H88&lt;13.641,D88&lt;1.75,D88&gt;=0.75),3.667,IF(AND(D88&lt;2.25,H88&gt;=10.159,H88&gt;=8.759,D88&gt;=2.05,A88&gt;=6,A88&lt;7.1,B88&lt;3.5,D88&gt;=1.75,D88&gt;=0.75),5.66,IF(AND(D88&gt;=2.25,H88&gt;=10.159,H88&gt;=8.759,D88&gt;=2.05,A88&gt;=6,A88&lt;7.1,B88&lt;3.5,D88&gt;=1.75,D88&gt;=0.75),5.34,IF(AND(D88&lt;1.35,D88&gt;=1.2,A88&lt;5.75,A88&gt;=5.15,A88&lt;5.9,G88&gt;=0.086,F88&lt;2.5,H88&lt;13.641,D88&lt;1.75,D88&gt;=0.75),4.025,IF(AND(D88&gt;=1.35,D88&gt;=1.2,A88&lt;5.75,A88&gt;=5.15,A88&lt;5.9,G88&gt;=0.086,F88&lt;2.5,H88&lt;13.641,D88&lt;1.75,D88&gt;=0.75),3.9,"shouldnthappen"))))))))))))))))))))))))))))))))))</f>
        <v>4.65</v>
      </c>
      <c r="AH88" s="1" t="n">
        <f aca="false">IF(AND(F88&lt;1.5,H88&lt;6.799,A88&lt;5.45),1.7,IF(AND(F88&gt;=1.5,H88&lt;6.799,A88&lt;5.45),4.1,IF(AND(D88&gt;=0.8,H88&gt;=6.799,A88&lt;5.45),3.9,IF(AND(H88&lt;7.564,F88&lt;2.5,A88&gt;=5.45),3.925,IF(AND(H88&gt;=16.284,F88&gt;=2.5,A88&gt;=5.45),6.5,IF(AND(A88&lt;4.35,D88&lt;0.8,H88&gt;=6.799,A88&lt;5.45),1.1,IF(AND(B88&lt;2.8,D88&lt;1.35,H88&gt;=7.564,F88&lt;2.5,A88&gt;=5.45),4.1,IF(AND(B88&gt;=2.8,D88&lt;1.35,H88&gt;=7.564,F88&lt;2.5,A88&gt;=5.45),4.267,IF(AND(B88&lt;2.75,D88&gt;=1.35,H88&gt;=7.564,F88&lt;2.5,A88&gt;=5.45),5,IF(AND(G88&gt;=0.078,G88&lt;0.26,H88&lt;16.284,F88&gt;=2.5,A88&gt;=5.45),6.06,IF(AND(G88&gt;=0.805,G88&gt;=0.26,H88&lt;16.284,F88&gt;=2.5,A88&gt;=5.45),5.02,IF(AND(H88&gt;=10.109,B88&gt;=3.45,A88&gt;=4.35,D88&lt;0.8,H88&gt;=6.799,A88&lt;5.45),1.55,IF(AND(D88&lt;2.25,G88&lt;0.078,G88&lt;0.26,H88&lt;16.284,F88&gt;=2.5,A88&gt;=5.45),5.6,IF(AND(D88&gt;=2.25,G88&lt;0.078,G88&lt;0.26,H88&lt;16.284,F88&gt;=2.5,A88&gt;=5.45),5.7,IF(AND(A88&lt;6.15,G88&lt;0.805,G88&gt;=0.26,H88&lt;16.284,F88&gt;=2.5,A88&gt;=5.45),4.967,IF(AND(A88&lt;4.65,H88&lt;12.227,B88&lt;3.45,A88&gt;=4.35,D88&lt;0.8,H88&gt;=6.799,A88&lt;5.45),1.333,IF(AND(A88&lt;4.85,H88&gt;=12.227,B88&lt;3.45,A88&gt;=4.35,D88&lt;0.8,H88&gt;=6.799,A88&lt;5.45),1.42,IF(AND(A88&gt;=4.85,H88&gt;=12.227,B88&lt;3.45,A88&gt;=4.35,D88&lt;0.8,H88&gt;=6.799,A88&lt;5.45),1.533,IF(AND(A88&lt;5.05,H88&lt;10.109,B88&gt;=3.45,A88&gt;=4.35,D88&lt;0.8,H88&gt;=6.799,A88&lt;5.45),1.4,IF(AND(A88&gt;=5.05,H88&lt;10.109,B88&gt;=3.45,A88&gt;=4.35,D88&lt;0.8,H88&gt;=6.799,A88&lt;5.45),1.5,IF(AND(G88&lt;0.14,H88&lt;13.531,B88&gt;=2.75,D88&gt;=1.35,H88&gt;=7.564,F88&lt;2.5,A88&gt;=5.45),4.7,IF(AND(G88&lt;0.187,H88&gt;=13.531,B88&gt;=2.75,D88&gt;=1.35,H88&gt;=7.564,F88&lt;2.5,A88&gt;=5.45),5,IF(AND(G88&gt;=0.187,H88&gt;=13.531,B88&gt;=2.75,D88&gt;=1.35,H88&gt;=7.564,F88&lt;2.5,A88&gt;=5.45),4.66,IF(AND(A88&lt;6.35,A88&gt;=6.15,G88&lt;0.805,G88&gt;=0.26,H88&lt;16.284,F88&gt;=2.5,A88&gt;=5.45),6,IF(AND(D88&lt;0.15,A88&gt;=4.65,H88&lt;12.227,B88&lt;3.45,A88&gt;=4.35,D88&lt;0.8,H88&gt;=6.799,A88&lt;5.45),1.5,IF(AND(H88&lt;10.723,G88&gt;=0.14,H88&lt;13.531,B88&gt;=2.75,D88&gt;=1.35,H88&gt;=7.564,F88&lt;2.5,A88&gt;=5.45),4.6,IF(AND(H88&gt;=10.723,G88&gt;=0.14,H88&lt;13.531,B88&gt;=2.75,D88&gt;=1.35,H88&gt;=7.564,F88&lt;2.5,A88&gt;=5.45),4.46,IF(AND(G88&lt;0.364,A88&gt;=6.35,A88&gt;=6.15,G88&lt;0.805,G88&gt;=0.26,H88&lt;16.284,F88&gt;=2.5,A88&gt;=5.45),5.28,IF(AND(A88&lt;5.1,D88&gt;=0.15,A88&gt;=4.65,H88&lt;12.227,B88&lt;3.45,A88&gt;=4.35,D88&lt;0.8,H88&gt;=6.799,A88&lt;5.45),1.36,IF(AND(A88&gt;=5.1,D88&gt;=0.15,A88&gt;=4.65,H88&lt;12.227,B88&lt;3.45,A88&gt;=4.35,D88&lt;0.8,H88&gt;=6.799,A88&lt;5.45),1.4,IF(AND(G88&gt;=0.6,G88&gt;=0.364,A88&gt;=6.35,A88&gt;=6.15,G88&lt;0.805,G88&gt;=0.26,H88&lt;16.284,F88&gt;=2.5,A88&gt;=5.45),5.1,IF(AND(A88&gt;=6.95,G88&lt;0.6,G88&gt;=0.364,A88&gt;=6.35,A88&gt;=6.15,G88&lt;0.805,G88&gt;=0.26,H88&lt;16.284,F88&gt;=2.5,A88&gt;=5.45),5.8,IF(AND(B88&lt;3.2,A88&lt;6.95,G88&lt;0.6,G88&gt;=0.364,A88&gt;=6.35,A88&gt;=6.15,G88&lt;0.805,G88&gt;=0.26,H88&lt;16.284,F88&gt;=2.5,A88&gt;=5.45),5.6,IF(AND(B88&gt;=3.2,A88&lt;6.95,G88&lt;0.6,G88&gt;=0.364,A88&gt;=6.35,A88&gt;=6.15,G88&lt;0.805,G88&gt;=0.26,H88&lt;16.284,F88&gt;=2.5,A88&gt;=5.45),5.7,"shouldnthappen"))))))))))))))))))))))))))))))))))</f>
        <v>4.6</v>
      </c>
      <c r="AI88" s="1" t="n">
        <f aca="false">IF(AND(B88&gt;=3.55,A88&lt;5.05,F88&lt;1.5),1,IF(AND(H88&gt;=13.436,A88&gt;=5.05,F88&lt;1.5),1.633,IF(AND(A88&lt;4.35,B88&lt;3.55,A88&lt;5.05,F88&lt;1.5),1.1,IF(AND(A88&lt;5.15,H88&lt;13.436,A88&gt;=5.05,F88&lt;1.5),1.6,IF(AND(G88&lt;0.837,D88&lt;1.2,B88&lt;2.65,F88&gt;=1.5),3.7,IF(AND(G88&gt;=0.837,D88&lt;1.2,B88&lt;2.65,F88&gt;=1.5),3,IF(AND(D88&lt;1.4,D88&gt;=1.2,B88&lt;2.65,F88&gt;=1.5),4.133,IF(AND(D88&gt;=1.4,D88&gt;=1.2,B88&lt;2.65,F88&gt;=1.5),4.633,IF(AND(G88&lt;0.302,A88&gt;=4.35,B88&lt;3.55,A88&lt;5.05,F88&lt;1.5),1.34,IF(AND(D88&gt;=0.3,A88&gt;=5.15,H88&lt;13.436,A88&gt;=5.05,F88&lt;1.5),1.5,IF(AND(G88&lt;0.233,G88&lt;0.265,D88&lt;1.55,B88&gt;=2.65,F88&gt;=1.5),4.56,IF(AND(G88&gt;=0.233,G88&lt;0.265,D88&lt;1.55,B88&gt;=2.65,F88&gt;=1.5),5.1,IF(AND(G88&lt;0.395,G88&gt;=0.265,D88&lt;1.55,B88&gt;=2.65,F88&gt;=1.5),4.025,IF(AND(H88&lt;13.935,A88&gt;=7.05,D88&gt;=1.55,B88&gt;=2.65,F88&gt;=1.5),6.12,IF(AND(H88&gt;=13.935,A88&gt;=7.05,D88&gt;=1.55,B88&gt;=2.65,F88&gt;=1.5),6.64,IF(AND(G88&gt;=0.858,G88&gt;=0.302,A88&gt;=4.35,B88&lt;3.55,A88&lt;5.05,F88&lt;1.5),1.3,IF(AND(H88&lt;6.543,D88&lt;0.3,A88&gt;=5.15,H88&lt;13.436,A88&gt;=5.05,F88&lt;1.5),1.4,IF(AND(H88&gt;=6.543,D88&lt;0.3,A88&gt;=5.15,H88&lt;13.436,A88&gt;=5.05,F88&lt;1.5),1.48,IF(AND(A88&lt;6.3,G88&gt;=0.395,G88&gt;=0.265,D88&lt;1.55,B88&gt;=2.65,F88&gt;=1.5),4.14,IF(AND(A88&gt;=6.3,G88&gt;=0.395,G88&gt;=0.265,D88&lt;1.55,B88&gt;=2.65,F88&gt;=1.5),4.767,IF(AND(G88&gt;=0.669,B88&lt;3.15,A88&lt;7.05,D88&gt;=1.55,B88&gt;=2.65,F88&gt;=1.5),5,IF(AND(H88&lt;9.459,G88&lt;0.858,G88&gt;=0.302,A88&gt;=4.35,B88&lt;3.55,A88&lt;5.05,F88&lt;1.5),1.4,IF(AND(H88&gt;=9.459,G88&lt;0.858,G88&gt;=0.302,A88&gt;=4.35,B88&lt;3.55,A88&lt;5.05,F88&lt;1.5),1.6,IF(AND(G88&gt;=0.433,G88&lt;0.669,B88&lt;3.15,A88&lt;7.05,D88&gt;=1.55,B88&gt;=2.65,F88&gt;=1.5),5.68,IF(AND(G88&lt;0.481,H88&lt;10.257,B88&gt;=3.15,A88&lt;7.05,D88&gt;=1.55,B88&gt;=2.65,F88&gt;=1.5),5.7,IF(AND(G88&gt;=0.481,H88&lt;10.257,B88&gt;=3.15,A88&lt;7.05,D88&gt;=1.55,B88&gt;=2.65,F88&gt;=1.5),5.9,IF(AND(D88&lt;2.15,H88&gt;=10.257,B88&gt;=3.15,A88&lt;7.05,D88&gt;=1.55,B88&gt;=2.65,F88&gt;=1.5),5.1,IF(AND(D88&gt;=2.15,H88&gt;=10.257,B88&gt;=3.15,A88&lt;7.05,D88&gt;=1.55,B88&gt;=2.65,F88&gt;=1.5),5.42,IF(AND(G88&lt;0.098,G88&lt;0.433,G88&lt;0.669,B88&lt;3.15,A88&lt;7.05,D88&gt;=1.55,B88&gt;=2.65,F88&gt;=1.5),5.567,IF(AND(D88&lt;1.8,G88&gt;=0.098,G88&lt;0.433,G88&lt;0.669,B88&lt;3.15,A88&lt;7.05,D88&gt;=1.55,B88&gt;=2.65,F88&gt;=1.5),5.033,IF(AND(G88&gt;=0.312,D88&gt;=1.8,G88&gt;=0.098,G88&lt;0.433,G88&lt;0.669,B88&lt;3.15,A88&lt;7.05,D88&gt;=1.55,B88&gt;=2.65,F88&gt;=1.5),5.4,IF(AND(H88&lt;9.002,G88&lt;0.312,D88&gt;=1.8,G88&gt;=0.098,G88&lt;0.433,G88&lt;0.669,B88&lt;3.15,A88&lt;7.05,D88&gt;=1.55,B88&gt;=2.65,F88&gt;=1.5),5.1,IF(AND(H88&gt;=9.002,G88&lt;0.312,D88&gt;=1.8,G88&gt;=0.098,G88&lt;0.433,G88&lt;0.669,B88&lt;3.15,A88&lt;7.05,D88&gt;=1.55,B88&gt;=2.65,F88&gt;=1.5),5.26,"shouldnthappen")))))))))))))))))))))))))))))))))</f>
        <v>5.7</v>
      </c>
      <c r="AJ88" s="1" t="n">
        <f aca="false">IF(AND(A88&gt;=5.25,D88&gt;=0.35,D88&lt;0.8),1.433,IF(AND(F88&gt;=2.5,H88&lt;6.927,D88&gt;=0.8),5.1,IF(AND(H88&lt;5.85,B88&lt;3.65,D88&lt;0.35,D88&lt;0.8),1,IF(AND(A88&lt;5.55,B88&gt;=3.65,D88&lt;0.35,D88&lt;0.8),1.5,IF(AND(A88&gt;=5.55,B88&gt;=3.65,D88&lt;0.35,D88&lt;0.8),1.7,IF(AND(H88&lt;7.949,A88&lt;5.25,D88&gt;=0.35,D88&lt;0.8),1.9,IF(AND(H88&gt;=7.949,A88&lt;5.25,D88&gt;=0.35,D88&lt;0.8),1.54,IF(AND(A88&lt;5.55,F88&lt;2.5,H88&lt;6.927,D88&gt;=0.8),3.98,IF(AND(A88&gt;=5.55,F88&lt;2.5,H88&lt;6.927,D88&gt;=0.8),4.1,IF(AND(A88&gt;=7.25,D88&gt;=1.55,H88&gt;=6.927,D88&gt;=0.8),6.65,IF(AND(A88&lt;5.75,D88&lt;1.2,D88&lt;1.55,H88&gt;=6.927,D88&gt;=0.8),3.62,IF(AND(A88&gt;=5.75,D88&lt;1.2,D88&lt;1.55,H88&gt;=6.927,D88&gt;=0.8),4.1,IF(AND(G88&lt;0.175,A88&lt;4.8,H88&gt;=5.85,B88&lt;3.65,D88&lt;0.35,D88&lt;0.8),1.5,IF(AND(G88&gt;=0.175,A88&lt;4.8,H88&gt;=5.85,B88&lt;3.65,D88&lt;0.35,D88&lt;0.8),1.3,IF(AND(A88&gt;=5.05,A88&gt;=4.8,H88&gt;=5.85,B88&lt;3.65,D88&lt;0.35,D88&lt;0.8),1.5,IF(AND(G88&gt;=0.735,A88&lt;6.25,D88&gt;=1.2,D88&lt;1.55,H88&gt;=6.927,D88&gt;=0.8),4,IF(AND(H88&lt;10.464,A88&lt;6.2,A88&lt;7.25,D88&gt;=1.55,H88&gt;=6.927,D88&gt;=0.8),5.1,IF(AND(H88&gt;=10.464,A88&lt;6.2,A88&lt;7.25,D88&gt;=1.55,H88&gt;=6.927,D88&gt;=0.8),4.9,IF(AND(G88&lt;0.418,A88&lt;5.05,A88&gt;=4.8,H88&gt;=5.85,B88&lt;3.65,D88&lt;0.35,D88&lt;0.8),1.48,IF(AND(G88&gt;=0.418,A88&lt;5.05,A88&gt;=4.8,H88&gt;=5.85,B88&lt;3.65,D88&lt;0.35,D88&lt;0.8),1.3,IF(AND(B88&lt;2.75,G88&lt;0.735,A88&lt;6.25,D88&gt;=1.2,D88&lt;1.55,H88&gt;=6.927,D88&gt;=0.8),4.35,IF(AND(H88&lt;15.422,D88&lt;1.45,A88&gt;=6.25,D88&gt;=1.2,D88&lt;1.55,H88&gt;=6.927,D88&gt;=0.8),4.375,IF(AND(H88&gt;=15.422,D88&lt;1.45,A88&gt;=6.25,D88&gt;=1.2,D88&lt;1.55,H88&gt;=6.927,D88&gt;=0.8),4.7,IF(AND(A88&lt;6.4,D88&gt;=1.45,A88&gt;=6.25,D88&gt;=1.2,D88&lt;1.55,H88&gt;=6.927,D88&gt;=0.8),5.1,IF(AND(G88&gt;=0.576,D88&lt;2.15,A88&gt;=6.2,A88&lt;7.25,D88&gt;=1.55,H88&gt;=6.927,D88&gt;=0.8),5.1,IF(AND(G88&lt;0.537,D88&gt;=2.15,A88&gt;=6.2,A88&lt;7.25,D88&gt;=1.55,H88&gt;=6.927,D88&gt;=0.8),5.533,IF(AND(G88&gt;=0.537,D88&gt;=2.15,A88&gt;=6.2,A88&lt;7.25,D88&gt;=1.55,H88&gt;=6.927,D88&gt;=0.8),5.9,IF(AND(D88&lt;1.45,B88&gt;=2.75,G88&lt;0.735,A88&lt;6.25,D88&gt;=1.2,D88&lt;1.55,H88&gt;=6.927,D88&gt;=0.8),4.6,IF(AND(D88&gt;=1.45,B88&gt;=2.75,G88&lt;0.735,A88&lt;6.25,D88&gt;=1.2,D88&lt;1.55,H88&gt;=6.927,D88&gt;=0.8),4.5,IF(AND(H88&lt;12.582,A88&gt;=6.4,D88&gt;=1.45,A88&gt;=6.25,D88&gt;=1.2,D88&lt;1.55,H88&gt;=6.927,D88&gt;=0.8),4.66,IF(AND(H88&gt;=12.582,A88&gt;=6.4,D88&gt;=1.45,A88&gt;=6.25,D88&gt;=1.2,D88&lt;1.55,H88&gt;=6.927,D88&gt;=0.8),4.9,IF(AND(B88&lt;2.75,G88&lt;0.576,D88&lt;2.15,A88&gt;=6.2,A88&lt;7.25,D88&gt;=1.55,H88&gt;=6.927,D88&gt;=0.8),5.3,IF(AND(G88&gt;=0.395,B88&gt;=2.75,G88&lt;0.576,D88&lt;2.15,A88&gt;=6.2,A88&lt;7.25,D88&gt;=1.55,H88&gt;=6.927,D88&gt;=0.8),5.6,IF(AND(D88&gt;=1.9,G88&lt;0.395,B88&gt;=2.75,G88&lt;0.576,D88&lt;2.15,A88&gt;=6.2,A88&lt;7.25,D88&gt;=1.55,H88&gt;=6.927,D88&gt;=0.8),5.333,IF(AND(B88&lt;2.95,D88&lt;1.9,G88&lt;0.395,B88&gt;=2.75,G88&lt;0.576,D88&lt;2.15,A88&gt;=6.2,A88&lt;7.25,D88&gt;=1.55,H88&gt;=6.927,D88&gt;=0.8),5.6,IF(AND(B88&gt;=2.95,D88&lt;1.9,G88&lt;0.395,B88&gt;=2.75,G88&lt;0.576,D88&lt;2.15,A88&gt;=6.2,A88&lt;7.25,D88&gt;=1.55,H88&gt;=6.927,D88&gt;=0.8),5.5,"shouldnthappen"))))))))))))))))))))))))))))))))))))</f>
        <v>5.1</v>
      </c>
      <c r="AK88" s="1" t="n">
        <f aca="false">IF(AND(H88&lt;5.85,B88&lt;3.65,F88&lt;1.5),1,IF(AND(B88&gt;=3.95,B88&gt;=3.65,F88&lt;1.5),1.433,IF(AND(A88&lt;5.15,F88&lt;2.5,F88&gt;=1.5),3.075,IF(AND(D88&gt;=0.35,H88&gt;=5.85,B88&lt;3.65,F88&lt;1.5),1.5,IF(AND(G88&lt;0.168,B88&lt;3.95,B88&gt;=3.65,F88&lt;1.5),1.7,IF(AND(H88&lt;5.767,A88&lt;7.25,F88&gt;=2.5,F88&gt;=1.5),4.5,IF(AND(D88&lt;1.9,A88&gt;=7.25,F88&gt;=2.5,F88&gt;=1.5),6.3,IF(AND(D88&gt;=1.9,A88&gt;=7.25,F88&gt;=2.5,F88&gt;=1.5),6.575,IF(AND(B88&lt;3.75,G88&gt;=0.168,B88&lt;3.95,B88&gt;=3.65,F88&lt;1.5),1.5,IF(AND(B88&gt;=3.75,G88&gt;=0.168,B88&lt;3.95,B88&gt;=3.65,F88&lt;1.5),1.6,IF(AND(D88&gt;=1.35,A88&lt;6.15,A88&gt;=5.15,F88&lt;2.5,F88&gt;=1.5),4.42,IF(AND(D88&lt;1.4,A88&gt;=6.15,A88&gt;=5.15,F88&lt;2.5,F88&gt;=1.5),4.5,IF(AND(D88&gt;=1.4,A88&gt;=6.15,A88&gt;=5.15,F88&lt;2.5,F88&gt;=1.5),4.675,IF(AND(D88&lt;0.15,H88&lt;11.218,D88&lt;0.35,H88&gt;=5.85,B88&lt;3.65,F88&lt;1.5),1.5,IF(AND(D88&lt;0.15,H88&gt;=11.218,D88&lt;0.35,H88&gt;=5.85,B88&lt;3.65,F88&lt;1.5),1.1,IF(AND(B88&lt;2.7,D88&lt;1.35,A88&lt;6.15,A88&gt;=5.15,F88&lt;2.5,F88&gt;=1.5),3.82,IF(AND(A88&lt;6.15,G88&gt;=0.755,H88&gt;=5.767,A88&lt;7.25,F88&gt;=2.5,F88&gt;=1.5),4.98,IF(AND(A88&gt;=6.15,G88&gt;=0.755,H88&gt;=5.767,A88&lt;7.25,F88&gt;=2.5,F88&gt;=1.5),5.3,IF(AND(B88&lt;3.4,D88&gt;=0.15,H88&lt;11.218,D88&lt;0.35,H88&gt;=5.85,B88&lt;3.65,F88&lt;1.5),1.4,IF(AND(B88&gt;=3.4,D88&gt;=0.15,H88&lt;11.218,D88&lt;0.35,H88&gt;=5.85,B88&lt;3.65,F88&lt;1.5),1.3,IF(AND(H88&lt;11.731,D88&gt;=0.15,H88&gt;=11.218,D88&lt;0.35,H88&gt;=5.85,B88&lt;3.65,F88&lt;1.5),1.2,IF(AND(H88&lt;9.053,B88&gt;=2.7,D88&lt;1.35,A88&lt;6.15,A88&gt;=5.15,F88&lt;2.5,F88&gt;=1.5),3.85,IF(AND(D88&gt;=2.1,B88&lt;2.85,G88&lt;0.755,H88&gt;=5.767,A88&lt;7.25,F88&gt;=2.5,F88&gt;=1.5),5.6,IF(AND(D88&gt;=2.45,B88&gt;=2.85,G88&lt;0.755,H88&gt;=5.767,A88&lt;7.25,F88&gt;=2.5,F88&gt;=1.5),5.8,IF(AND(B88&gt;=3.45,H88&gt;=11.731,D88&gt;=0.15,H88&gt;=11.218,D88&lt;0.35,H88&gt;=5.85,B88&lt;3.65,F88&lt;1.5),1.3,IF(AND(A88&lt;5.9,H88&gt;=9.053,B88&gt;=2.7,D88&lt;1.35,A88&lt;6.15,A88&gt;=5.15,F88&lt;2.5,F88&gt;=1.5),4.3,IF(AND(A88&gt;=5.9,H88&gt;=9.053,B88&gt;=2.7,D88&lt;1.35,A88&lt;6.15,A88&gt;=5.15,F88&lt;2.5,F88&gt;=1.5),4,IF(AND(G88&gt;=0.519,D88&lt;2.1,B88&lt;2.85,G88&lt;0.755,H88&gt;=5.767,A88&lt;7.25,F88&gt;=2.5,F88&gt;=1.5),4.9,IF(AND(A88&gt;=7.05,D88&lt;2.45,B88&gt;=2.85,G88&lt;0.755,H88&gt;=5.767,A88&lt;7.25,F88&gt;=2.5,F88&gt;=1.5),5.8,IF(AND(H88&lt;14.396,B88&lt;3.45,H88&gt;=11.731,D88&gt;=0.15,H88&gt;=11.218,D88&lt;0.35,H88&gt;=5.85,B88&lt;3.65,F88&lt;1.5),1.44,IF(AND(H88&gt;=14.396,B88&lt;3.45,H88&gt;=11.731,D88&gt;=0.15,H88&gt;=11.218,D88&lt;0.35,H88&gt;=5.85,B88&lt;3.65,F88&lt;1.5),1.3,IF(AND(G88&lt;0.282,G88&lt;0.519,D88&lt;2.1,B88&lt;2.85,G88&lt;0.755,H88&gt;=5.767,A88&lt;7.25,F88&gt;=2.5,F88&gt;=1.5),5.1,IF(AND(G88&gt;=0.282,G88&lt;0.519,D88&lt;2.1,B88&lt;2.85,G88&lt;0.755,H88&gt;=5.767,A88&lt;7.25,F88&gt;=2.5,F88&gt;=1.5),5.3,IF(AND(A88&lt;6.4,D88&lt;1.9,A88&lt;7.05,D88&lt;2.45,B88&gt;=2.85,G88&lt;0.755,H88&gt;=5.767,A88&lt;7.25,F88&gt;=2.5,F88&gt;=1.5),5.6,IF(AND(A88&gt;=6.4,D88&lt;1.9,A88&lt;7.05,D88&lt;2.45,B88&gt;=2.85,G88&lt;0.755,H88&gt;=5.767,A88&lt;7.25,F88&gt;=2.5,F88&gt;=1.5),5.5,IF(AND(H88&lt;8.884,D88&gt;=1.9,A88&lt;7.05,D88&lt;2.45,B88&gt;=2.85,G88&lt;0.755,H88&gt;=5.767,A88&lt;7.25,F88&gt;=2.5,F88&gt;=1.5),5.3,IF(AND(H88&gt;=8.884,D88&gt;=1.9,A88&lt;7.05,D88&lt;2.45,B88&gt;=2.85,G88&lt;0.755,H88&gt;=5.767,A88&lt;7.25,F88&gt;=2.5,F88&gt;=1.5),5.52,"shouldnthappen")))))))))))))))))))))))))))))))))))))</f>
        <v>4.42</v>
      </c>
      <c r="AL88" s="1" t="n">
        <f aca="false">IF(AND(H88&lt;5.85,A88&lt;5.05,D88&lt;0.8),1,IF(AND(B88&lt;3.35,A88&gt;=5.05,D88&lt;0.8),1.7,IF(AND(D88&gt;=2.45,F88&gt;=2.5,D88&gt;=0.8),6.05,IF(AND(H88&gt;=11.218,H88&gt;=5.85,A88&lt;5.05,D88&lt;0.8),1.28,IF(AND(G88&gt;=0.948,B88&gt;=3.35,A88&gt;=5.05,D88&lt;0.8),1.7,IF(AND(G88&gt;=0.423,H88&lt;11.218,H88&gt;=5.85,A88&lt;5.05,D88&lt;0.8),1.3,IF(AND(B88&lt;3.6,G88&lt;0.948,B88&gt;=3.35,A88&gt;=5.05,D88&lt;0.8),1.4,IF(AND(H88&lt;10.258,D88&lt;1.15,A88&lt;5.9,F88&lt;2.5,D88&gt;=0.8),3.36,IF(AND(H88&gt;=10.258,D88&lt;1.15,A88&lt;5.9,F88&lt;2.5,D88&gt;=0.8),3.9,IF(AND(A88&lt;5.3,D88&gt;=1.15,A88&lt;5.9,F88&lt;2.5,D88&gt;=0.8),3.9,IF(AND(D88&lt;1.55,B88&lt;2.75,A88&gt;=5.9,F88&lt;2.5,D88&gt;=0.8),4.64,IF(AND(D88&gt;=1.55,B88&lt;2.75,A88&gt;=5.9,F88&lt;2.5,D88&gt;=0.8),5.1,IF(AND(D88&gt;=1.6,B88&gt;=2.75,A88&gt;=5.9,F88&lt;2.5,D88&gt;=0.8),5,IF(AND(H88&lt;5.767,H88&lt;8.598,D88&lt;2.45,F88&gt;=2.5,D88&gt;=0.8),4.5,IF(AND(A88&lt;6.25,H88&gt;=8.598,D88&lt;2.45,F88&gt;=2.5,D88&gt;=0.8),5.02,IF(AND(B88&lt;3.55,G88&lt;0.423,H88&lt;11.218,H88&gt;=5.85,A88&lt;5.05,D88&lt;0.8),1.525,IF(AND(B88&gt;=3.55,G88&lt;0.423,H88&lt;11.218,H88&gt;=5.85,A88&lt;5.05,D88&lt;0.8),1.4,IF(AND(H88&gt;=13.932,B88&gt;=3.6,G88&lt;0.948,B88&gt;=3.35,A88&gt;=5.05,D88&lt;0.8),1.65,IF(AND(G88&gt;=0.652,A88&gt;=5.3,D88&gt;=1.15,A88&lt;5.9,F88&lt;2.5,D88&gt;=0.8),3.8,IF(AND(D88&lt;1.35,D88&lt;1.6,B88&gt;=2.75,A88&gt;=5.9,F88&lt;2.5,D88&gt;=0.8),4.42,IF(AND(H88&lt;6.656,H88&gt;=5.767,H88&lt;8.598,D88&lt;2.45,F88&gt;=2.5,D88&gt;=0.8),5.033,IF(AND(H88&gt;=6.656,H88&gt;=5.767,H88&lt;8.598,D88&lt;2.45,F88&gt;=2.5,D88&gt;=0.8),5.1,IF(AND(G88&gt;=0.885,A88&gt;=6.25,H88&gt;=8.598,D88&lt;2.45,F88&gt;=2.5,D88&gt;=0.8),5.2,IF(AND(H88&lt;6.926,H88&lt;13.932,B88&gt;=3.6,G88&lt;0.948,B88&gt;=3.35,A88&gt;=5.05,D88&lt;0.8),1.433,IF(AND(H88&gt;=6.926,H88&lt;13.932,B88&gt;=3.6,G88&lt;0.948,B88&gt;=3.35,A88&gt;=5.05,D88&lt;0.8),1.5,IF(AND(A88&lt;5.65,G88&lt;0.652,A88&gt;=5.3,D88&gt;=1.15,A88&lt;5.9,F88&lt;2.5,D88&gt;=0.8),4.36,IF(AND(A88&gt;=5.65,G88&lt;0.652,A88&gt;=5.3,D88&gt;=1.15,A88&lt;5.9,F88&lt;2.5,D88&gt;=0.8),4.2,IF(AND(H88&gt;=13.561,D88&gt;=1.35,D88&lt;1.6,B88&gt;=2.75,A88&gt;=5.9,F88&lt;2.5,D88&gt;=0.8),4.767,IF(AND(H88&lt;9.091,G88&lt;0.885,A88&gt;=6.25,H88&gt;=8.598,D88&lt;2.45,F88&gt;=2.5,D88&gt;=0.8),6.3,IF(AND(H88&gt;=12.206,H88&lt;13.561,D88&gt;=1.35,D88&lt;1.6,B88&gt;=2.75,A88&gt;=5.9,F88&lt;2.5,D88&gt;=0.8),4.4,IF(AND(D88&gt;=2.25,H88&gt;=9.091,G88&lt;0.885,A88&gt;=6.25,H88&gt;=8.598,D88&lt;2.45,F88&gt;=2.5,D88&gt;=0.8),5.9,IF(AND(B88&lt;3.05,H88&lt;12.206,H88&lt;13.561,D88&gt;=1.35,D88&lt;1.6,B88&gt;=2.75,A88&gt;=5.9,F88&lt;2.5,D88&gt;=0.8),4.6,IF(AND(B88&gt;=3.05,H88&lt;12.206,H88&lt;13.561,D88&gt;=1.35,D88&lt;1.6,B88&gt;=2.75,A88&gt;=5.9,F88&lt;2.5,D88&gt;=0.8),4.7,IF(AND(G88&gt;=0.596,D88&lt;2.25,H88&gt;=9.091,G88&lt;0.885,A88&gt;=6.25,H88&gt;=8.598,D88&lt;2.45,F88&gt;=2.5,D88&gt;=0.8),5.1,IF(AND(G88&gt;=0.379,G88&lt;0.596,D88&lt;2.25,H88&gt;=9.091,G88&lt;0.885,A88&gt;=6.25,H88&gt;=8.598,D88&lt;2.45,F88&gt;=2.5,D88&gt;=0.8),5.767,IF(AND(D88&lt;2.15,G88&lt;0.379,G88&lt;0.596,D88&lt;2.25,H88&gt;=9.091,G88&lt;0.885,A88&gt;=6.25,H88&gt;=8.598,D88&lt;2.45,F88&gt;=2.5,D88&gt;=0.8),5.4,IF(AND(D88&gt;=2.15,G88&lt;0.379,G88&lt;0.596,D88&lt;2.25,H88&gt;=9.091,G88&lt;0.885,A88&gt;=6.25,H88&gt;=8.598,D88&lt;2.45,F88&gt;=2.5,D88&gt;=0.8),5.6,"shouldnthappen")))))))))))))))))))))))))))))))))))))</f>
        <v>5</v>
      </c>
      <c r="AM88" s="1" t="n">
        <f aca="false">IF(AND(H88&lt;5.245,D88&lt;0.8),1,IF(AND(A88&lt;4.5,H88&gt;=5.245,D88&lt;0.8),1.35,IF(AND(D88&gt;=0.5,A88&gt;=4.5,H88&gt;=5.245,D88&lt;0.8),1.6,IF(AND(H88&lt;7.25,B88&lt;2.6,A88&lt;6.15,D88&gt;=0.8),4.375,IF(AND(H88&gt;=7.25,B88&lt;2.6,A88&lt;6.15,D88&gt;=0.8),3.075,IF(AND(H88&lt;13.935,A88&gt;=7.05,A88&gt;=6.15,D88&gt;=0.8),6.067,IF(AND(H88&gt;=13.935,A88&gt;=7.05,A88&gt;=6.15,D88&gt;=0.8),6.525,IF(AND(G88&gt;=0.948,D88&lt;0.5,A88&gt;=4.5,H88&gt;=5.245,D88&lt;0.8),1.7,IF(AND(G88&lt;0.568,D88&gt;=1.55,B88&gt;=2.6,A88&lt;6.15,D88&gt;=0.8),5.1,IF(AND(G88&gt;=0.568,D88&gt;=1.55,B88&gt;=2.6,A88&lt;6.15,D88&gt;=0.8),5,IF(AND(A88&gt;=6.6,B88&gt;=3.15,A88&lt;7.05,A88&gt;=6.15,D88&gt;=0.8),5.78,IF(AND(G88&lt;0.165,G88&lt;0.273,D88&lt;1.55,B88&gt;=2.6,A88&lt;6.15,D88&gt;=0.8),4.1,IF(AND(G88&gt;=0.165,G88&lt;0.273,D88&lt;1.55,B88&gt;=2.6,A88&lt;6.15,D88&gt;=0.8),4.5,IF(AND(D88&lt;1.35,G88&gt;=0.273,D88&lt;1.55,B88&gt;=2.6,A88&lt;6.15,D88&gt;=0.8),4.08,IF(AND(D88&gt;=1.35,G88&gt;=0.273,D88&lt;1.55,B88&gt;=2.6,A88&lt;6.15,D88&gt;=0.8),4.4,IF(AND(D88&lt;1.45,F88&lt;2.5,B88&lt;3.15,A88&lt;7.05,A88&gt;=6.15,D88&gt;=0.8),4.38,IF(AND(D88&gt;=1.45,F88&lt;2.5,B88&lt;3.15,A88&lt;7.05,A88&gt;=6.15,D88&gt;=0.8),4.75,IF(AND(D88&gt;=2.25,F88&gt;=2.5,B88&lt;3.15,A88&lt;7.05,A88&gt;=6.15,D88&gt;=0.8),5.16,IF(AND(H88&lt;11.488,A88&lt;6.6,B88&gt;=3.15,A88&lt;7.05,A88&gt;=6.15,D88&gt;=0.8),6,IF(AND(H88&gt;=14.396,D88&lt;0.25,G88&lt;0.948,D88&lt;0.5,A88&gt;=4.5,H88&gt;=5.245,D88&lt;0.8),1.3,IF(AND(A88&gt;=5.55,D88&gt;=0.25,G88&lt;0.948,D88&lt;0.5,A88&gt;=4.5,H88&gt;=5.245,D88&lt;0.8),1.7,IF(AND(D88&lt;1.85,D88&lt;2.25,F88&gt;=2.5,B88&lt;3.15,A88&lt;7.05,A88&gt;=6.15,D88&gt;=0.8),5.6,IF(AND(G88&lt;0.669,H88&gt;=11.488,A88&lt;6.6,B88&gt;=3.15,A88&lt;7.05,A88&gt;=6.15,D88&gt;=0.8),4.7,IF(AND(G88&gt;=0.669,H88&gt;=11.488,A88&lt;6.6,B88&gt;=3.15,A88&lt;7.05,A88&gt;=6.15,D88&gt;=0.8),5.22,IF(AND(H88&lt;6.543,H88&lt;14.396,D88&lt;0.25,G88&lt;0.948,D88&lt;0.5,A88&gt;=4.5,H88&gt;=5.245,D88&lt;0.8),1.4,IF(AND(A88&lt;4.95,A88&lt;5.55,D88&gt;=0.25,G88&lt;0.948,D88&lt;0.5,A88&gt;=4.5,H88&gt;=5.245,D88&lt;0.8),1.4,IF(AND(A88&gt;=4.95,A88&lt;5.55,D88&gt;=0.25,G88&lt;0.948,D88&lt;0.5,A88&gt;=4.5,H88&gt;=5.245,D88&lt;0.8),1.48,IF(AND(H88&lt;10.667,D88&gt;=1.85,D88&lt;2.25,F88&gt;=2.5,B88&lt;3.15,A88&lt;7.05,A88&gt;=6.15,D88&gt;=0.8),5.25,IF(AND(H88&gt;=10.667,D88&gt;=1.85,D88&lt;2.25,F88&gt;=2.5,B88&lt;3.15,A88&lt;7.05,A88&gt;=6.15,D88&gt;=0.8),5.55,IF(AND(G88&lt;0.063,H88&gt;=6.543,H88&lt;14.396,D88&lt;0.25,G88&lt;0.948,D88&lt;0.5,A88&gt;=4.5,H88&gt;=5.245,D88&lt;0.8),1.4,IF(AND(H88&lt;9.212,G88&gt;=0.063,H88&gt;=6.543,H88&lt;14.396,D88&lt;0.25,G88&lt;0.948,D88&lt;0.5,A88&gt;=4.5,H88&gt;=5.245,D88&lt;0.8),1.475,IF(AND(H88&gt;=9.212,G88&gt;=0.063,H88&gt;=6.543,H88&lt;14.396,D88&lt;0.25,G88&lt;0.948,D88&lt;0.5,A88&gt;=4.5,H88&gt;=5.245,D88&lt;0.8),1.5,"shouldnthappen"))))))))))))))))))))))))))))))))</f>
        <v>5.1</v>
      </c>
      <c r="AN88" s="1" t="n">
        <f aca="false">IF(AND(D88&lt;0.7,A88&gt;=5.55),1.633,IF(AND(G88&lt;0.38,B88&lt;2.8,A88&lt;5.55),4.3,IF(AND(G88&gt;=0.38,B88&lt;2.8,A88&lt;5.55),3.325,IF(AND(D88&gt;=0.35,B88&gt;=2.8,A88&lt;5.55),1.6,IF(AND(B88&gt;=3.4,A88&lt;4.8,D88&lt;0.35,B88&gt;=2.8,A88&lt;5.55),1,IF(AND(H88&gt;=11.789,A88&lt;5.9,D88&lt;1.55,D88&gt;=0.7,A88&gt;=5.55),4.325,IF(AND(F88&gt;=2.5,A88&gt;=5.9,D88&lt;1.55,D88&gt;=0.7,A88&gt;=5.55),5.05,IF(AND(D88&lt;1.9,A88&gt;=7.25,D88&gt;=1.55,D88&gt;=0.7,A88&gt;=5.55),6.3,IF(AND(D88&gt;=1.9,A88&gt;=7.25,D88&gt;=1.55,D88&gt;=0.7,A88&gt;=5.55),6.4,IF(AND(A88&lt;4.35,B88&lt;3.4,A88&lt;4.8,D88&lt;0.35,B88&gt;=2.8,A88&lt;5.55),1.1,IF(AND(G88&gt;=0.934,B88&lt;3.45,A88&gt;=4.8,D88&lt;0.35,B88&gt;=2.8,A88&lt;5.55),1.7,IF(AND(H88&gt;=14.877,B88&gt;=3.45,A88&gt;=4.8,D88&lt;0.35,B88&gt;=2.8,A88&lt;5.55),1.3,IF(AND(B88&lt;2.6,H88&lt;11.789,A88&lt;5.9,D88&lt;1.55,D88&gt;=0.7,A88&gt;=5.55),3.9,IF(AND(B88&gt;=2.6,H88&lt;11.789,A88&lt;5.9,D88&lt;1.55,D88&gt;=0.7,A88&gt;=5.55),4.26,IF(AND(A88&lt;6.6,F88&lt;2.5,A88&gt;=5.9,D88&lt;1.55,D88&gt;=0.7,A88&gt;=5.55),4.625,IF(AND(A88&gt;=6.6,F88&lt;2.5,A88&gt;=5.9,D88&lt;1.55,D88&gt;=0.7,A88&gt;=5.55),4.475,IF(AND(B88&lt;2.6,D88&lt;2.05,A88&lt;7.25,D88&gt;=1.55,D88&gt;=0.7,A88&gt;=5.55),5.8,IF(AND(G88&gt;=0.743,D88&gt;=2.05,A88&lt;7.25,D88&gt;=1.55,D88&gt;=0.7,A88&gt;=5.55),5.1,IF(AND(G88&lt;0.422,A88&gt;=4.35,B88&lt;3.4,A88&lt;4.8,D88&lt;0.35,B88&gt;=2.8,A88&lt;5.55),1.367,IF(AND(G88&gt;=0.422,A88&gt;=4.35,B88&lt;3.4,A88&lt;4.8,D88&lt;0.35,B88&gt;=2.8,A88&lt;5.55),1.3,IF(AND(A88&lt;5.05,G88&lt;0.934,B88&lt;3.45,A88&gt;=4.8,D88&lt;0.35,B88&gt;=2.8,A88&lt;5.55),1.525,IF(AND(A88&gt;=5.05,G88&lt;0.934,B88&lt;3.45,A88&gt;=4.8,D88&lt;0.35,B88&gt;=2.8,A88&lt;5.55),1.5,IF(AND(G88&gt;=0.585,H88&lt;14.877,B88&gt;=3.45,A88&gt;=4.8,D88&lt;0.35,B88&gt;=2.8,A88&lt;5.55),1.54,IF(AND(G88&gt;=0.537,G88&lt;0.743,D88&gt;=2.05,A88&lt;7.25,D88&gt;=1.55,D88&gt;=0.7,A88&gt;=5.55),5.833,IF(AND(D88&gt;=0.25,G88&lt;0.585,H88&lt;14.877,B88&gt;=3.45,A88&gt;=4.8,D88&lt;0.35,B88&gt;=2.8,A88&lt;5.55),1.367,IF(AND(D88&lt;1.75,H88&lt;13.795,B88&gt;=2.6,D88&lt;2.05,A88&lt;7.25,D88&gt;=1.55,D88&gt;=0.7,A88&gt;=5.55),5.45,IF(AND(B88&lt;2.85,H88&gt;=13.795,B88&gt;=2.6,D88&lt;2.05,A88&lt;7.25,D88&gt;=1.55,D88&gt;=0.7,A88&gt;=5.55),5.1,IF(AND(B88&gt;=2.85,H88&gt;=13.795,B88&gt;=2.6,D88&lt;2.05,A88&lt;7.25,D88&gt;=1.55,D88&gt;=0.7,A88&gt;=5.55),4.82,IF(AND(G88&lt;0.353,G88&lt;0.537,G88&lt;0.743,D88&gt;=2.05,A88&lt;7.25,D88&gt;=1.55,D88&gt;=0.7,A88&gt;=5.55),5.425,IF(AND(G88&gt;=0.353,G88&lt;0.537,G88&lt;0.743,D88&gt;=2.05,A88&lt;7.25,D88&gt;=1.55,D88&gt;=0.7,A88&gt;=5.55),5.62,IF(AND(G88&lt;0.311,D88&lt;0.25,G88&lt;0.585,H88&lt;14.877,B88&gt;=3.45,A88&gt;=4.8,D88&lt;0.35,B88&gt;=2.8,A88&lt;5.55),1.5,IF(AND(G88&gt;=0.311,D88&lt;0.25,G88&lt;0.585,H88&lt;14.877,B88&gt;=3.45,A88&gt;=4.8,D88&lt;0.35,B88&gt;=2.8,A88&lt;5.55),1.4,IF(AND(B88&gt;=3.1,D88&gt;=1.75,H88&lt;13.795,B88&gt;=2.6,D88&lt;2.05,A88&lt;7.25,D88&gt;=1.55,D88&gt;=0.7,A88&gt;=5.55),5.1,IF(AND(B88&lt;2.85,B88&lt;3.1,D88&gt;=1.75,H88&lt;13.795,B88&gt;=2.6,D88&lt;2.05,A88&lt;7.25,D88&gt;=1.55,D88&gt;=0.7,A88&gt;=5.55),5.2,IF(AND(B88&gt;=2.85,B88&lt;3.1,D88&gt;=1.75,H88&lt;13.795,B88&gt;=2.6,D88&lt;2.05,A88&lt;7.25,D88&gt;=1.55,D88&gt;=0.7,A88&gt;=5.55),5.2,"shouldnthappen")))))))))))))))))))))))))))))))))))</f>
        <v>5.45</v>
      </c>
      <c r="AO88" s="1" t="n">
        <f aca="false">IF(AND(H88&gt;=14.529,G88&lt;0.633,D88&lt;0.8),1.3,IF(AND(A88&lt;5.05,G88&gt;=0.633,D88&lt;0.8),1.35,IF(AND(H88&gt;=14.379,H88&lt;14.529,G88&lt;0.633,D88&lt;0.8),1.7,IF(AND(B88&lt;3.35,A88&gt;=5.05,G88&gt;=0.633,D88&lt;0.8),1.7,IF(AND(D88&gt;=1.45,A88&lt;5.95,F88&lt;2.5,D88&gt;=0.8),4.5,IF(AND(D88&lt;1.35,A88&gt;=5.95,F88&lt;2.5,D88&gt;=0.8),4,IF(AND(D88&lt;1.85,G88&gt;=0.845,F88&gt;=2.5,D88&gt;=0.8),4.8,IF(AND(B88&gt;=4.3,H88&lt;14.379,H88&lt;14.529,G88&lt;0.633,D88&lt;0.8),1.5,IF(AND(A88&lt;5.25,B88&gt;=3.35,A88&gt;=5.05,G88&gt;=0.633,D88&lt;0.8),1.55,IF(AND(A88&gt;=5.25,B88&gt;=3.35,A88&gt;=5.05,G88&gt;=0.633,D88&lt;0.8),1.633,IF(AND(A88&lt;5.05,D88&lt;1.45,A88&lt;5.95,F88&lt;2.5,D88&gt;=0.8),3.3,IF(AND(G88&lt;0.293,D88&gt;=1.35,A88&gt;=5.95,F88&lt;2.5,D88&gt;=0.8),5,IF(AND(A88&gt;=6.6,D88&lt;2.05,G88&lt;0.845,F88&gt;=2.5,D88&gt;=0.8),5.8,IF(AND(B88&lt;3.05,D88&gt;=2.05,G88&lt;0.845,F88&gt;=2.5,D88&gt;=0.8),6.15,IF(AND(B88&lt;2.9,D88&gt;=1.85,G88&gt;=0.845,F88&gt;=2.5,D88&gt;=0.8),5.1,IF(AND(B88&gt;=2.9,D88&gt;=1.85,G88&gt;=0.845,F88&gt;=2.5,D88&gt;=0.8),5.2,IF(AND(B88&gt;=3.8,B88&lt;4.3,H88&lt;14.379,H88&lt;14.529,G88&lt;0.633,D88&lt;0.8),1.333,IF(AND(A88&lt;6.25,G88&gt;=0.293,D88&gt;=1.35,A88&gt;=5.95,F88&lt;2.5,D88&gt;=0.8),4.6,IF(AND(H88&lt;10.351,A88&lt;6.6,D88&lt;2.05,G88&lt;0.845,F88&gt;=2.5,D88&gt;=0.8),5.4,IF(AND(G88&gt;=0.364,B88&gt;=3.05,D88&gt;=2.05,G88&lt;0.845,F88&gt;=2.5,D88&gt;=0.8),5.66,IF(AND(G88&gt;=0.447,B88&lt;3.8,B88&lt;4.3,H88&lt;14.379,H88&lt;14.529,G88&lt;0.633,D88&lt;0.8),1.3,IF(AND(H88&lt;6.247,A88&lt;5.65,A88&gt;=5.05,D88&lt;1.45,A88&lt;5.95,F88&lt;2.5,D88&gt;=0.8),4.033,IF(AND(D88&lt;1.25,A88&gt;=5.65,A88&gt;=5.05,D88&lt;1.45,A88&lt;5.95,F88&lt;2.5,D88&gt;=0.8),3.88,IF(AND(D88&gt;=1.25,A88&gt;=5.65,A88&gt;=5.05,D88&lt;1.45,A88&lt;5.95,F88&lt;2.5,D88&gt;=0.8),4.35,IF(AND(B88&lt;2.65,A88&gt;=6.25,G88&gt;=0.293,D88&gt;=1.35,A88&gt;=5.95,F88&lt;2.5,D88&gt;=0.8),4.9,IF(AND(B88&lt;2.75,H88&gt;=10.351,A88&lt;6.6,D88&lt;2.05,G88&lt;0.845,F88&gt;=2.5,D88&gt;=0.8),5.1,IF(AND(B88&gt;=2.75,H88&gt;=10.351,A88&lt;6.6,D88&lt;2.05,G88&lt;0.845,F88&gt;=2.5,D88&gt;=0.8),4.95,IF(AND(B88&lt;3.15,G88&lt;0.364,B88&gt;=3.05,D88&gt;=2.05,G88&lt;0.845,F88&gt;=2.5,D88&gt;=0.8),5.28,IF(AND(B88&gt;=3.15,G88&lt;0.364,B88&gt;=3.05,D88&gt;=2.05,G88&lt;0.845,F88&gt;=2.5,D88&gt;=0.8),5.5,IF(AND(H88&lt;9.212,G88&lt;0.447,B88&lt;3.8,B88&lt;4.3,H88&lt;14.379,H88&lt;14.529,G88&lt;0.633,D88&lt;0.8),1.4,IF(AND(G88&lt;0.356,H88&gt;=6.247,A88&lt;5.65,A88&gt;=5.05,D88&lt;1.45,A88&lt;5.95,F88&lt;2.5,D88&gt;=0.8),4.2,IF(AND(B88&lt;3,B88&gt;=2.65,A88&gt;=6.25,G88&gt;=0.293,D88&gt;=1.35,A88&gt;=5.95,F88&lt;2.5,D88&gt;=0.8),4.6,IF(AND(B88&gt;=3,B88&gt;=2.65,A88&gt;=6.25,G88&gt;=0.293,D88&gt;=1.35,A88&gt;=5.95,F88&lt;2.5,D88&gt;=0.8),4.7,IF(AND(A88&lt;5.05,H88&gt;=9.212,G88&lt;0.447,B88&lt;3.8,B88&lt;4.3,H88&lt;14.379,H88&lt;14.529,G88&lt;0.633,D88&lt;0.8),1.533,IF(AND(A88&gt;=5.05,H88&gt;=9.212,G88&lt;0.447,B88&lt;3.8,B88&lt;4.3,H88&lt;14.379,H88&lt;14.529,G88&lt;0.633,D88&lt;0.8),1.425,IF(AND(A88&lt;5.35,G88&gt;=0.356,H88&gt;=6.247,A88&lt;5.65,A88&gt;=5.05,D88&lt;1.45,A88&lt;5.95,F88&lt;2.5,D88&gt;=0.8),3.9,IF(AND(A88&gt;=5.35,G88&gt;=0.356,H88&gt;=6.247,A88&lt;5.65,A88&gt;=5.05,D88&lt;1.45,A88&lt;5.95,F88&lt;2.5,D88&gt;=0.8),3.72,"shouldnthappen")))))))))))))))))))))))))))))))))))))</f>
        <v>5</v>
      </c>
      <c r="AP88" s="1" t="n">
        <f aca="false">IF(AND(F88&gt;=1.5,A88&lt;5.55),3.84,IF(AND(G88&gt;=0.52,A88&lt;4.75,F88&lt;1.5,A88&lt;5.55),1.16,IF(AND(A88&lt;5.65,A88&lt;5.85,D88&lt;1.55,A88&gt;=5.55),4.2,IF(AND(A88&gt;=5.65,A88&lt;5.85,D88&lt;1.55,A88&gt;=5.55),3.167,IF(AND(G88&gt;=0.798,A88&gt;=5.85,D88&lt;1.55,A88&gt;=5.55),4,IF(AND(F88&lt;2.5,H88&lt;14.1,D88&gt;=1.55,A88&gt;=5.55),4.84,IF(AND(A88&lt;7.2,H88&gt;=14.1,D88&gt;=1.55,A88&gt;=5.55),5.633,IF(AND(A88&gt;=7.2,H88&gt;=14.1,D88&gt;=1.55,A88&gt;=5.55),6.6,IF(AND(G88&lt;0.161,G88&lt;0.52,A88&lt;4.75,F88&lt;1.5,A88&lt;5.55),1.5,IF(AND(D88&gt;=0.5,G88&lt;0.676,A88&gt;=4.75,F88&lt;1.5,A88&lt;5.55),1.6,IF(AND(H88&lt;11.016,G88&gt;=0.676,A88&gt;=4.75,F88&lt;1.5,A88&lt;5.55),1.75,IF(AND(G88&lt;0.209,G88&lt;0.798,A88&gt;=5.85,D88&lt;1.55,A88&gt;=5.55),4.5,IF(AND(G88&gt;=0.74,F88&gt;=2.5,H88&lt;14.1,D88&gt;=1.55,A88&gt;=5.55),6.225,IF(AND(B88&lt;2.95,G88&gt;=0.161,G88&lt;0.52,A88&lt;4.75,F88&lt;1.5,A88&lt;5.55),1.4,IF(AND(B88&gt;=2.95,G88&gt;=0.161,G88&lt;0.52,A88&lt;4.75,F88&lt;1.5,A88&lt;5.55),1.34,IF(AND(B88&lt;3.15,D88&lt;0.5,G88&lt;0.676,A88&gt;=4.75,F88&lt;1.5,A88&lt;5.55),1.52,IF(AND(D88&lt;0.25,H88&gt;=11.016,G88&gt;=0.676,A88&gt;=4.75,F88&lt;1.5,A88&lt;5.55),1.567,IF(AND(D88&gt;=0.25,H88&gt;=11.016,G88&gt;=0.676,A88&gt;=4.75,F88&lt;1.5,A88&lt;5.55),1.5,IF(AND(H88&lt;7.47,G88&gt;=0.209,G88&lt;0.798,A88&gt;=5.85,D88&lt;1.55,A88&gt;=5.55),5.05,IF(AND(B88&lt;2.85,G88&lt;0.74,F88&gt;=2.5,H88&lt;14.1,D88&gt;=1.55,A88&gt;=5.55),5.35,IF(AND(B88&lt;3.3,B88&gt;=3.15,D88&lt;0.5,G88&lt;0.676,A88&gt;=4.75,F88&lt;1.5,A88&lt;5.55),1.2,IF(AND(D88&lt;1.45,H88&gt;=7.47,G88&gt;=0.209,G88&lt;0.798,A88&gt;=5.85,D88&lt;1.55,A88&gt;=5.55),4.66,IF(AND(D88&gt;=1.45,H88&gt;=7.47,G88&gt;=0.209,G88&lt;0.798,A88&gt;=5.85,D88&lt;1.55,A88&gt;=5.55),4.64,IF(AND(A88&gt;=7.05,B88&gt;=2.85,G88&lt;0.74,F88&gt;=2.5,H88&lt;14.1,D88&gt;=1.55,A88&gt;=5.55),5.8,IF(AND(B88&gt;=3.25,A88&lt;7.05,B88&gt;=2.85,G88&lt;0.74,F88&gt;=2.5,H88&lt;14.1,D88&gt;=1.55,A88&gt;=5.55),5.7,IF(AND(H88&gt;=13.641,D88&lt;0.25,B88&gt;=3.3,B88&gt;=3.15,D88&lt;0.5,G88&lt;0.676,A88&gt;=4.75,F88&lt;1.5,A88&lt;5.55),1.3,IF(AND(D88&lt;0.35,D88&gt;=0.25,B88&gt;=3.3,B88&gt;=3.15,D88&lt;0.5,G88&lt;0.676,A88&gt;=4.75,F88&lt;1.5,A88&lt;5.55),1.367,IF(AND(D88&gt;=0.35,D88&gt;=0.25,B88&gt;=3.3,B88&gt;=3.15,D88&lt;0.5,G88&lt;0.676,A88&gt;=4.75,F88&lt;1.5,A88&lt;5.55),1.3,IF(AND(A88&lt;6.35,B88&lt;3.25,A88&lt;7.05,B88&gt;=2.85,G88&lt;0.74,F88&gt;=2.5,H88&lt;14.1,D88&gt;=1.55,A88&gt;=5.55),5.6,IF(AND(A88&gt;=6.35,B88&lt;3.25,A88&lt;7.05,B88&gt;=2.85,G88&lt;0.74,F88&gt;=2.5,H88&lt;14.1,D88&gt;=1.55,A88&gt;=5.55),5.325,IF(AND(A88&lt;5.1,H88&lt;13.641,D88&lt;0.25,B88&gt;=3.3,B88&gt;=3.15,D88&lt;0.5,G88&lt;0.676,A88&gt;=4.75,F88&lt;1.5,A88&lt;5.55),1.4,IF(AND(H88&gt;=11.031,A88&gt;=5.1,H88&lt;13.641,D88&lt;0.25,B88&gt;=3.3,B88&gt;=3.15,D88&lt;0.5,G88&lt;0.676,A88&gt;=4.75,F88&lt;1.5,A88&lt;5.55),1.4,IF(AND(A88&lt;5.45,H88&lt;11.031,A88&gt;=5.1,H88&lt;13.641,D88&lt;0.25,B88&gt;=3.3,B88&gt;=3.15,D88&lt;0.5,G88&lt;0.676,A88&gt;=4.75,F88&lt;1.5,A88&lt;5.55),1.5,IF(AND(A88&gt;=5.45,H88&lt;11.031,A88&gt;=5.1,H88&lt;13.641,D88&lt;0.25,B88&gt;=3.3,B88&gt;=3.15,D88&lt;0.5,G88&lt;0.676,A88&gt;=4.75,F88&lt;1.5,A88&lt;5.55),1.4,"shouldnthappen"))))))))))))))))))))))))))))))))))</f>
        <v>4.84</v>
      </c>
      <c r="AQ88" s="1" t="n">
        <f aca="false">IF(AND(H88&lt;6.926,D88&gt;=0.35,F88&lt;1.5),1.9,IF(AND(G88&gt;=0.869,D88&gt;=1.75,F88&gt;=1.5),5.15,IF(AND(A88&lt;4.35,A88&lt;5.05,D88&lt;0.35,F88&lt;1.5),1.1,IF(AND(H88&lt;6.089,A88&gt;=5.05,D88&lt;0.35,F88&lt;1.5),1.7,IF(AND(H88&gt;=13.089,H88&gt;=6.926,D88&gt;=0.35,F88&lt;1.5),1.3,IF(AND(G88&lt;0.695,D88&lt;1.15,D88&lt;1.75,F88&gt;=1.5),3.62,IF(AND(G88&gt;=0.695,D88&lt;1.15,D88&lt;1.75,F88&gt;=1.5),3,IF(AND(G88&gt;=0.585,H88&gt;=6.089,A88&gt;=5.05,D88&lt;0.35,F88&lt;1.5),1.5,IF(AND(H88&lt;9.582,H88&lt;13.089,H88&gt;=6.926,D88&gt;=0.35,F88&lt;1.5),1.5,IF(AND(H88&gt;=9.582,H88&lt;13.089,H88&gt;=6.926,D88&gt;=0.35,F88&lt;1.5),1.6,IF(AND(D88&lt;1.35,H88&lt;9.349,D88&gt;=1.15,D88&lt;1.75,F88&gt;=1.5),3.867,IF(AND(D88&lt;2.05,A88&lt;7.05,G88&lt;0.869,D88&gt;=1.75,F88&gt;=1.5),4.9,IF(AND(B88&gt;=3.3,A88&gt;=7.05,G88&lt;0.869,D88&gt;=1.75,F88&gt;=1.5),6.1,IF(AND(G88&lt;0.347,H88&lt;11.218,A88&gt;=4.35,A88&lt;5.05,D88&lt;0.35,F88&lt;1.5),1.4,IF(AND(G88&gt;=0.347,H88&lt;11.218,A88&gt;=4.35,A88&lt;5.05,D88&lt;0.35,F88&lt;1.5),1.5,IF(AND(G88&gt;=0.265,H88&gt;=11.218,A88&gt;=4.35,A88&lt;5.05,D88&lt;0.35,F88&lt;1.5),1.45,IF(AND(A88&gt;=5.4,G88&lt;0.585,H88&gt;=6.089,A88&gt;=5.05,D88&lt;0.35,F88&lt;1.5),1.35,IF(AND(B88&gt;=2.9,D88&gt;=1.35,H88&lt;9.349,D88&gt;=1.15,D88&lt;1.75,F88&gt;=1.5),4.6,IF(AND(D88&gt;=1.35,A88&lt;6.15,H88&gt;=9.349,D88&gt;=1.15,D88&lt;1.75,F88&gt;=1.5),4.54,IF(AND(H88&lt;10.927,A88&gt;=6.15,H88&gt;=9.349,D88&gt;=1.15,D88&lt;1.75,F88&gt;=1.5),4.3,IF(AND(G88&lt;0.512,D88&gt;=2.05,A88&lt;7.05,G88&lt;0.869,D88&gt;=1.75,F88&gt;=1.5),5.533,IF(AND(G88&gt;=0.512,D88&gt;=2.05,A88&lt;7.05,G88&lt;0.869,D88&gt;=1.75,F88&gt;=1.5),5.88,IF(AND(H88&lt;11.551,B88&lt;3.3,A88&gt;=7.05,G88&lt;0.869,D88&gt;=1.75,F88&gt;=1.5),6.3,IF(AND(G88&lt;0.227,G88&lt;0.265,H88&gt;=11.218,A88&gt;=4.35,A88&lt;5.05,D88&lt;0.35,F88&lt;1.5),1.4,IF(AND(G88&gt;=0.227,G88&lt;0.265,H88&gt;=11.218,A88&gt;=4.35,A88&lt;5.05,D88&lt;0.35,F88&lt;1.5),1.26,IF(AND(H88&lt;11.031,A88&lt;5.4,G88&lt;0.585,H88&gt;=6.089,A88&gt;=5.05,D88&lt;0.35,F88&lt;1.5),1.5,IF(AND(H88&gt;=11.031,A88&lt;5.4,G88&lt;0.585,H88&gt;=6.089,A88&gt;=5.05,D88&lt;0.35,F88&lt;1.5),1.4,IF(AND(A88&lt;5.45,B88&lt;2.9,D88&gt;=1.35,H88&lt;9.349,D88&gt;=1.15,D88&lt;1.75,F88&gt;=1.5),4.5,IF(AND(A88&lt;5.9,D88&lt;1.35,A88&lt;6.15,H88&gt;=9.349,D88&gt;=1.15,D88&lt;1.75,F88&gt;=1.5),4.2,IF(AND(A88&gt;=5.9,D88&lt;1.35,A88&lt;6.15,H88&gt;=9.349,D88&gt;=1.15,D88&lt;1.75,F88&gt;=1.5),4,IF(AND(A88&gt;=6.75,H88&gt;=10.927,A88&gt;=6.15,H88&gt;=9.349,D88&gt;=1.15,D88&lt;1.75,F88&gt;=1.5),4.767,IF(AND(B88&lt;2.9,H88&gt;=11.551,B88&lt;3.3,A88&gt;=7.05,G88&lt;0.869,D88&gt;=1.75,F88&gt;=1.5),6.7,IF(AND(B88&gt;=2.9,H88&gt;=11.551,B88&lt;3.3,A88&gt;=7.05,G88&lt;0.869,D88&gt;=1.75,F88&gt;=1.5),6.6,IF(AND(B88&lt;2.45,A88&gt;=5.45,B88&lt;2.9,D88&gt;=1.35,H88&lt;9.349,D88&gt;=1.15,D88&lt;1.75,F88&gt;=1.5),5,IF(AND(B88&gt;=2.45,A88&gt;=5.45,B88&lt;2.9,D88&gt;=1.35,H88&lt;9.349,D88&gt;=1.15,D88&lt;1.75,F88&gt;=1.5),5.1,IF(AND(H88&lt;11.166,A88&lt;6.75,H88&gt;=10.927,A88&gt;=6.15,H88&gt;=9.349,D88&gt;=1.15,D88&lt;1.75,F88&gt;=1.5),4.9,IF(AND(G88&lt;0.228,H88&gt;=11.166,A88&lt;6.75,H88&gt;=10.927,A88&gt;=6.15,H88&gt;=9.349,D88&gt;=1.15,D88&lt;1.75,F88&gt;=1.5),4.7,IF(AND(H88&lt;13.531,G88&gt;=0.228,H88&gt;=11.166,A88&lt;6.75,H88&gt;=10.927,A88&gt;=6.15,H88&gt;=9.349,D88&gt;=1.15,D88&lt;1.75,F88&gt;=1.5),4.4,IF(AND(H88&gt;=13.531,G88&gt;=0.228,H88&gt;=11.166,A88&lt;6.75,H88&gt;=10.927,A88&gt;=6.15,H88&gt;=9.349,D88&gt;=1.15,D88&lt;1.75,F88&gt;=1.5),4.6,"shouldnthappen")))))))))))))))))))))))))))))))))))))))</f>
        <v>4.54</v>
      </c>
      <c r="AR88" s="1" t="n">
        <f aca="false">IF(AND(G88&gt;=0.93,B88&lt;3.65,F88&lt;1.5),1.7,IF(AND(H88&lt;6.542,B88&gt;=3.65,F88&lt;1.5),1.767,IF(AND(A88&gt;=7.05,D88&gt;=1.55,F88&gt;=1.5),6.3,IF(AND(G88&lt;0.123,H88&gt;=6.542,B88&gt;=3.65,F88&lt;1.5),1.367,IF(AND(A88&lt;5.15,A88&lt;5.65,D88&lt;1.55,F88&gt;=1.5),3.15,IF(AND(A88&lt;4.8,G88&gt;=0.447,G88&lt;0.93,B88&lt;3.65,F88&lt;1.5),1.24,IF(AND(A88&gt;=4.8,G88&gt;=0.447,G88&lt;0.93,B88&lt;3.65,F88&lt;1.5),1.4,IF(AND(G88&lt;0.151,G88&gt;=0.123,H88&gt;=6.542,B88&gt;=3.65,F88&lt;1.5),1.7,IF(AND(G88&gt;=0.151,G88&gt;=0.123,H88&gt;=6.542,B88&gt;=3.65,F88&lt;1.5),1.5,IF(AND(D88&gt;=1.45,A88&gt;=5.15,A88&lt;5.65,D88&lt;1.55,F88&gt;=1.5),4.5,IF(AND(B88&lt;2.65,D88&gt;=1.35,A88&gt;=5.65,D88&lt;1.55,F88&gt;=1.5),4.9,IF(AND(G88&lt;0.527,F88&lt;2.5,A88&lt;7.05,D88&gt;=1.55,F88&gt;=1.5),5.075,IF(AND(G88&gt;=0.527,F88&lt;2.5,A88&lt;7.05,D88&gt;=1.55,F88&gt;=1.5),4.7,IF(AND(A88&lt;4.65,G88&lt;0.265,G88&lt;0.447,G88&lt;0.93,B88&lt;3.65,F88&lt;1.5),1.42,IF(AND(G88&lt;0.3,G88&gt;=0.265,G88&lt;0.447,G88&lt;0.93,B88&lt;3.65,F88&lt;1.5),1.6,IF(AND(G88&gt;=0.3,G88&gt;=0.265,G88&lt;0.447,G88&lt;0.93,B88&lt;3.65,F88&lt;1.5),1.4,IF(AND(G88&lt;0.356,D88&lt;1.45,A88&gt;=5.15,A88&lt;5.65,D88&lt;1.55,F88&gt;=1.5),4.125,IF(AND(D88&lt;1.1,A88&lt;6.2,D88&lt;1.35,A88&gt;=5.65,D88&lt;1.55,F88&gt;=1.5),4.1,IF(AND(D88&gt;=1.1,A88&lt;6.2,D88&lt;1.35,A88&gt;=5.65,D88&lt;1.55,F88&gt;=1.5),4.175,IF(AND(H88&gt;=13.433,A88&gt;=6.2,D88&lt;1.35,A88&gt;=5.65,D88&lt;1.55,F88&gt;=1.5),4.6,IF(AND(G88&lt;0.437,B88&gt;=2.65,D88&gt;=1.35,A88&gt;=5.65,D88&lt;1.55,F88&gt;=1.5),4.625,IF(AND(G88&gt;=0.437,B88&gt;=2.65,D88&gt;=1.35,A88&gt;=5.65,D88&lt;1.55,F88&gt;=1.5),4.75,IF(AND(B88&gt;=3.15,H88&lt;11.146,F88&gt;=2.5,A88&lt;7.05,D88&gt;=1.55,F88&gt;=1.5),5.667,IF(AND(B88&lt;2.65,H88&gt;=11.146,F88&gt;=2.5,A88&lt;7.05,D88&gt;=1.55,F88&gt;=1.5),5.8,IF(AND(B88&lt;3.3,A88&gt;=4.65,G88&lt;0.265,G88&lt;0.447,G88&lt;0.93,B88&lt;3.65,F88&lt;1.5),1.32,IF(AND(B88&gt;=3.3,A88&gt;=4.65,G88&lt;0.265,G88&lt;0.447,G88&lt;0.93,B88&lt;3.65,F88&lt;1.5),1.425,IF(AND(B88&lt;2.8,G88&gt;=0.356,D88&lt;1.45,A88&gt;=5.15,A88&lt;5.65,D88&lt;1.55,F88&gt;=1.5),3.86,IF(AND(B88&gt;=2.8,G88&gt;=0.356,D88&lt;1.45,A88&gt;=5.15,A88&lt;5.65,D88&lt;1.55,F88&gt;=1.5),3.6,IF(AND(B88&lt;2.6,H88&lt;13.433,A88&gt;=6.2,D88&lt;1.35,A88&gt;=5.65,D88&lt;1.55,F88&gt;=1.5),4.4,IF(AND(B88&gt;=2.6,H88&lt;13.433,A88&gt;=6.2,D88&lt;1.35,A88&gt;=5.65,D88&lt;1.55,F88&gt;=1.5),4.3,IF(AND(G88&lt;0.151,B88&lt;3.15,H88&lt;11.146,F88&gt;=2.5,A88&lt;7.05,D88&gt;=1.55,F88&gt;=1.5),5.5,IF(AND(H88&lt;15.52,B88&gt;=2.65,H88&gt;=11.146,F88&gt;=2.5,A88&lt;7.05,D88&gt;=1.55,F88&gt;=1.5),5.4,IF(AND(H88&gt;=15.52,B88&gt;=2.65,H88&gt;=11.146,F88&gt;=2.5,A88&lt;7.05,D88&gt;=1.55,F88&gt;=1.5),5.733,IF(AND(H88&lt;10.74,G88&gt;=0.151,B88&lt;3.15,H88&lt;11.146,F88&gt;=2.5,A88&lt;7.05,D88&gt;=1.55,F88&gt;=1.5),5.12,IF(AND(H88&gt;=10.74,G88&gt;=0.151,B88&lt;3.15,H88&lt;11.146,F88&gt;=2.5,A88&lt;7.05,D88&gt;=1.55,F88&gt;=1.5),4.9,"shouldnthappen")))))))))))))))))))))))))))))))))))</f>
        <v>5.075</v>
      </c>
      <c r="AS88" s="1" t="n">
        <f aca="false">IF(AND(F88&gt;=1.5,A88&lt;5.55),4.18,IF(AND(F88&gt;=2.5,B88&lt;2.75,A88&gt;=5.55),5.38,IF(AND(G88&gt;=0.587,B88&lt;3.75,F88&lt;1.5,A88&lt;5.55),1.48,IF(AND(H88&lt;6.51,B88&gt;=3.75,F88&lt;1.5,A88&lt;5.55),1.9,IF(AND(H88&gt;=6.51,B88&gt;=3.75,F88&lt;1.5,A88&lt;5.55),1.425,IF(AND(G88&gt;=0.868,F88&lt;2.5,B88&lt;2.75,A88&gt;=5.55),4.65,IF(AND(F88&lt;1.5,D88&lt;1.55,B88&gt;=2.75,A88&gt;=5.55),1.7,IF(AND(G88&gt;=0.857,D88&gt;=1.55,B88&gt;=2.75,A88&gt;=5.55),5.033,IF(AND(G88&gt;=0.518,G88&lt;0.587,B88&lt;3.75,F88&lt;1.5,A88&lt;5.55),1,IF(AND(D88&lt;1.05,G88&lt;0.868,F88&lt;2.5,B88&lt;2.75,A88&gt;=5.55),3.5,IF(AND(G88&lt;0.404,D88&gt;=1.05,G88&lt;0.868,F88&lt;2.5,B88&lt;2.75,A88&gt;=5.55),4.2,IF(AND(G88&gt;=0.404,D88&gt;=1.05,G88&lt;0.868,F88&lt;2.5,B88&lt;2.75,A88&gt;=5.55),3.94,IF(AND(F88&lt;2.5,B88&lt;2.95,F88&gt;=1.5,D88&lt;1.55,B88&gt;=2.75,A88&gt;=5.55),4.68,IF(AND(F88&gt;=2.5,B88&lt;2.95,F88&gt;=1.5,D88&lt;1.55,B88&gt;=2.75,A88&gt;=5.55),5.1,IF(AND(H88&lt;10.883,B88&gt;=2.95,F88&gt;=1.5,D88&lt;1.55,B88&gt;=2.75,A88&gt;=5.55),4.15,IF(AND(H88&gt;=10.883,B88&gt;=2.95,F88&gt;=1.5,D88&lt;1.55,B88&gt;=2.75,A88&gt;=5.55),4.5,IF(AND(H88&gt;=14.1,D88&lt;2.05,G88&lt;0.857,D88&gt;=1.55,B88&gt;=2.75,A88&gt;=5.55),6.6,IF(AND(G88&lt;0.063,B88&lt;3.15,G88&lt;0.518,G88&lt;0.587,B88&lt;3.75,F88&lt;1.5,A88&lt;5.55),1.4,IF(AND(G88&gt;=0.063,B88&lt;3.15,G88&lt;0.518,G88&lt;0.587,B88&lt;3.75,F88&lt;1.5,A88&lt;5.55),1.5,IF(AND(H88&gt;=10.563,B88&gt;=3.15,G88&lt;0.518,G88&lt;0.587,B88&lt;3.75,F88&lt;1.5,A88&lt;5.55),1.325,IF(AND(B88&lt;2.95,H88&lt;14.1,D88&lt;2.05,G88&lt;0.857,D88&gt;=1.55,B88&gt;=2.75,A88&gt;=5.55),6.125,IF(AND(A88&lt;6.65,G88&lt;0.364,D88&gt;=2.05,G88&lt;0.857,D88&gt;=1.55,B88&gt;=2.75,A88&gt;=5.55),5.45,IF(AND(G88&gt;=0.774,G88&gt;=0.364,D88&gt;=2.05,G88&lt;0.857,D88&gt;=1.55,B88&gt;=2.75,A88&gt;=5.55),5.4,IF(AND(H88&gt;=9.279,H88&lt;10.563,B88&gt;=3.15,G88&lt;0.518,G88&lt;0.587,B88&lt;3.75,F88&lt;1.5,A88&lt;5.55),1.475,IF(AND(D88&lt;1.65,B88&gt;=2.95,H88&lt;14.1,D88&lt;2.05,G88&lt;0.857,D88&gt;=1.55,B88&gt;=2.75,A88&gt;=5.55),5.8,IF(AND(B88&lt;3.15,A88&gt;=6.65,G88&lt;0.364,D88&gt;=2.05,G88&lt;0.857,D88&gt;=1.55,B88&gt;=2.75,A88&gt;=5.55),5.3,IF(AND(B88&gt;=3.15,A88&gt;=6.65,G88&lt;0.364,D88&gt;=2.05,G88&lt;0.857,D88&gt;=1.55,B88&gt;=2.75,A88&gt;=5.55),5.7,IF(AND(A88&gt;=6.75,G88&lt;0.774,G88&gt;=0.364,D88&gt;=2.05,G88&lt;0.857,D88&gt;=1.55,B88&gt;=2.75,A88&gt;=5.55),5.9,IF(AND(G88&lt;0.417,H88&lt;9.279,H88&lt;10.563,B88&gt;=3.15,G88&lt;0.518,G88&lt;0.587,B88&lt;3.75,F88&lt;1.5,A88&lt;5.55),1.4,IF(AND(G88&gt;=0.417,H88&lt;9.279,H88&lt;10.563,B88&gt;=3.15,G88&lt;0.518,G88&lt;0.587,B88&lt;3.75,F88&lt;1.5,A88&lt;5.55),1.3,IF(AND(A88&lt;6.3,D88&gt;=1.65,B88&gt;=2.95,H88&lt;14.1,D88&lt;2.05,G88&lt;0.857,D88&gt;=1.55,B88&gt;=2.75,A88&gt;=5.55),4.9,IF(AND(A88&gt;=6.3,D88&gt;=1.65,B88&gt;=2.95,H88&lt;14.1,D88&lt;2.05,G88&lt;0.857,D88&gt;=1.55,B88&gt;=2.75,A88&gt;=5.55),5.3,IF(AND(G88&gt;=0.657,A88&lt;6.75,G88&lt;0.774,G88&gt;=0.364,D88&gt;=2.05,G88&lt;0.857,D88&gt;=1.55,B88&gt;=2.75,A88&gt;=5.55),6,IF(AND(B88&lt;3.2,G88&lt;0.657,A88&lt;6.75,G88&lt;0.774,G88&gt;=0.364,D88&gt;=2.05,G88&lt;0.857,D88&gt;=1.55,B88&gt;=2.75,A88&gt;=5.55),5.6,IF(AND(B88&gt;=3.2,G88&lt;0.657,A88&lt;6.75,G88&lt;0.774,G88&gt;=0.364,D88&gt;=2.05,G88&lt;0.857,D88&gt;=1.55,B88&gt;=2.75,A88&gt;=5.55),5.65,"shouldnthappen")))))))))))))))))))))))))))))))))))</f>
        <v>5.8</v>
      </c>
      <c r="AT88" s="1" t="n">
        <f aca="false">IF(AND(H88&gt;=16.284,A88&gt;=5.55),6.533,IF(AND(G88&gt;=0.52,A88&lt;4.85,A88&lt;5.55),1.05,IF(AND(G88&lt;0.227,G88&lt;0.52,A88&lt;4.85,A88&lt;5.55),1.4,IF(AND(G88&gt;=0.227,G88&lt;0.52,A88&lt;4.85,A88&lt;5.55),1.3,IF(AND(D88&gt;=0.45,F88&lt;1.5,A88&gt;=4.85,A88&lt;5.55),1.667,IF(AND(B88&gt;=2.75,F88&gt;=1.5,A88&gt;=4.85,A88&lt;5.55),4.5,IF(AND(F88&lt;2.5,B88&gt;=3.15,H88&lt;16.284,A88&gt;=5.55),4.7,IF(AND(G88&gt;=0.934,D88&lt;0.45,F88&lt;1.5,A88&gt;=4.85,A88&lt;5.55),1.7,IF(AND(D88&gt;=1.2,B88&lt;2.75,F88&gt;=1.5,A88&gt;=4.85,A88&lt;5.55),4.25,IF(AND(G88&gt;=0.774,F88&gt;=2.5,B88&gt;=3.15,H88&lt;16.284,A88&gt;=5.55),5.4,IF(AND(B88&lt;3.1,G88&lt;0.934,D88&lt;0.45,F88&lt;1.5,A88&gt;=4.85,A88&lt;5.55),1.6,IF(AND(D88&lt;1.05,D88&lt;1.2,B88&lt;2.75,F88&gt;=1.5,A88&gt;=4.85,A88&lt;5.55),3.433,IF(AND(D88&gt;=1.05,D88&lt;1.2,B88&lt;2.75,F88&gt;=1.5,A88&gt;=4.85,A88&lt;5.55),3.267,IF(AND(H88&lt;8.486,D88&lt;1.35,F88&lt;2.5,B88&lt;3.15,H88&lt;16.284,A88&gt;=5.55),3.85,IF(AND(D88&gt;=1.55,D88&gt;=1.35,F88&lt;2.5,B88&lt;3.15,H88&lt;16.284,A88&gt;=5.55),5.1,IF(AND(H88&lt;10.464,A88&lt;6.35,F88&gt;=2.5,B88&lt;3.15,H88&lt;16.284,A88&gt;=5.55),5.08,IF(AND(H88&gt;=10.464,A88&lt;6.35,F88&gt;=2.5,B88&lt;3.15,H88&lt;16.284,A88&gt;=5.55),4.9,IF(AND(D88&lt;1.85,A88&gt;=6.35,F88&gt;=2.5,B88&lt;3.15,H88&lt;16.284,A88&gt;=5.55),5.8,IF(AND(H88&gt;=10.393,G88&lt;0.774,F88&gt;=2.5,B88&gt;=3.15,H88&lt;16.284,A88&gt;=5.55),5.425,IF(AND(B88&lt;2.6,H88&gt;=8.486,D88&lt;1.35,F88&lt;2.5,B88&lt;3.15,H88&lt;16.284,A88&gt;=5.55),3.9,IF(AND(G88&gt;=0.567,D88&lt;1.55,D88&gt;=1.35,F88&lt;2.5,B88&lt;3.15,H88&lt;16.284,A88&gt;=5.55),4.4,IF(AND(B88&lt;3.25,H88&lt;10.393,G88&lt;0.774,F88&gt;=2.5,B88&gt;=3.15,H88&lt;16.284,A88&gt;=5.55),5.7,IF(AND(B88&gt;=3.25,H88&lt;10.393,G88&lt;0.774,F88&gt;=2.5,B88&gt;=3.15,H88&lt;16.284,A88&gt;=5.55),5.98,IF(AND(G88&lt;0.079,G88&lt;0.338,B88&gt;=3.1,G88&lt;0.934,D88&lt;0.45,F88&lt;1.5,A88&gt;=4.85,A88&lt;5.55),1.425,IF(AND(B88&lt;3.35,G88&gt;=0.338,B88&gt;=3.1,G88&lt;0.934,D88&lt;0.45,F88&lt;1.5,A88&gt;=4.85,A88&lt;5.55),1.4,IF(AND(G88&lt;0.404,B88&gt;=2.6,H88&gt;=8.486,D88&lt;1.35,F88&lt;2.5,B88&lt;3.15,H88&lt;16.284,A88&gt;=5.55),4.3,IF(AND(G88&gt;=0.404,B88&gt;=2.6,H88&gt;=8.486,D88&lt;1.35,F88&lt;2.5,B88&lt;3.15,H88&lt;16.284,A88&gt;=5.55),4.025,IF(AND(B88&gt;=3.05,G88&lt;0.567,D88&lt;1.55,D88&gt;=1.35,F88&lt;2.5,B88&lt;3.15,H88&lt;16.284,A88&gt;=5.55),4.7,IF(AND(A88&lt;6.45,H88&lt;10.667,D88&gt;=1.85,A88&gt;=6.35,F88&gt;=2.5,B88&lt;3.15,H88&lt;16.284,A88&gt;=5.55),5.3,IF(AND(A88&gt;=6.45,H88&lt;10.667,D88&gt;=1.85,A88&gt;=6.35,F88&gt;=2.5,B88&lt;3.15,H88&lt;16.284,A88&gt;=5.55),5.167,IF(AND(B88&lt;2.95,H88&gt;=10.667,D88&gt;=1.85,A88&gt;=6.35,F88&gt;=2.5,B88&lt;3.15,H88&lt;16.284,A88&gt;=5.55),5.6,IF(AND(B88&gt;=2.95,H88&gt;=10.667,D88&gt;=1.85,A88&gt;=6.35,F88&gt;=2.5,B88&lt;3.15,H88&lt;16.284,A88&gt;=5.55),5.5,IF(AND(H88&lt;10.325,G88&gt;=0.079,G88&lt;0.338,B88&gt;=3.1,G88&lt;0.934,D88&lt;0.45,F88&lt;1.5,A88&gt;=4.85,A88&lt;5.55),1.5,IF(AND(G88&lt;0.385,B88&gt;=3.35,G88&gt;=0.338,B88&gt;=3.1,G88&lt;0.934,D88&lt;0.45,F88&lt;1.5,A88&gt;=4.85,A88&lt;5.55),1.5,IF(AND(G88&gt;=0.385,B88&gt;=3.35,G88&gt;=0.338,B88&gt;=3.1,G88&lt;0.934,D88&lt;0.45,F88&lt;1.5,A88&gt;=4.85,A88&lt;5.55),1.42,IF(AND(B88&lt;2.5,B88&lt;3.05,G88&lt;0.567,D88&lt;1.55,D88&gt;=1.35,F88&lt;2.5,B88&lt;3.15,H88&lt;16.284,A88&gt;=5.55),4.5,IF(AND(B88&gt;=2.5,B88&lt;3.05,G88&lt;0.567,D88&lt;1.55,D88&gt;=1.35,F88&lt;2.5,B88&lt;3.15,H88&lt;16.284,A88&gt;=5.55),4.56,IF(AND(H88&lt;12.506,H88&gt;=10.325,G88&gt;=0.079,G88&lt;0.338,B88&gt;=3.1,G88&lt;0.934,D88&lt;0.45,F88&lt;1.5,A88&gt;=4.85,A88&lt;5.55),1.2,IF(AND(H88&gt;=12.506,H88&gt;=10.325,G88&gt;=0.079,G88&lt;0.338,B88&gt;=3.1,G88&lt;0.934,D88&lt;0.45,F88&lt;1.5,A88&gt;=4.85,A88&lt;5.55),1.3,"shouldnthappen")))))))))))))))))))))))))))))))))))))))</f>
        <v>4.7</v>
      </c>
      <c r="AU88" s="1" t="n">
        <f aca="false">IF(AND(G88&gt;=0.52,B88&lt;3.05,F88&lt;1.5),1.1,IF(AND(G88&lt;0.35,G88&lt;0.52,B88&lt;3.05,F88&lt;1.5),1.4,IF(AND(G88&gt;=0.35,G88&lt;0.52,B88&lt;3.05,F88&lt;1.5),1.3,IF(AND(G88&gt;=0.227,G88&lt;0.347,B88&gt;=3.05,F88&lt;1.5),1.32,IF(AND(H88&lt;6.417,G88&gt;=0.347,B88&gt;=3.05,F88&lt;1.5),1.7,IF(AND(A88&gt;=7.25,A88&gt;=6.6,F88&gt;=2.5,F88&gt;=1.5),6.35,IF(AND(G88&lt;0.11,G88&lt;0.227,G88&lt;0.347,B88&gt;=3.05,F88&lt;1.5),1.333,IF(AND(H88&lt;9.441,H88&gt;=6.417,G88&gt;=0.347,B88&gt;=3.05,F88&lt;1.5),1.425,IF(AND(B88&lt;2.75,G88&lt;0.451,H88&lt;10.266,F88&lt;2.5,F88&gt;=1.5),4,IF(AND(B88&gt;=2.75,G88&lt;0.451,H88&lt;10.266,F88&lt;2.5,F88&gt;=1.5),4.433,IF(AND(G88&gt;=0.865,G88&gt;=0.451,H88&lt;10.266,F88&lt;2.5,F88&gt;=1.5),4.2,IF(AND(B88&lt;2.45,H88&lt;13.665,H88&gt;=10.266,F88&lt;2.5,F88&gt;=1.5),3.7,IF(AND(G88&lt;0.302,H88&gt;=13.665,H88&gt;=10.266,F88&lt;2.5,F88&gt;=1.5),5,IF(AND(B88&lt;2.9,A88&lt;6.1,A88&lt;6.6,F88&gt;=2.5,F88&gt;=1.5),5.06,IF(AND(B88&gt;=2.9,A88&lt;6.1,A88&lt;6.6,F88&gt;=2.5,F88&gt;=1.5),4.8,IF(AND(B88&lt;3.05,A88&gt;=6.1,A88&lt;6.6,F88&gt;=2.5,F88&gt;=1.5),5.6,IF(AND(B88&gt;=3.05,A88&gt;=6.1,A88&lt;6.6,F88&gt;=2.5,F88&gt;=1.5),5.267,IF(AND(H88&gt;=14.564,A88&lt;7.25,A88&gt;=6.6,F88&gt;=2.5,F88&gt;=1.5),5.6,IF(AND(H88&gt;=14.309,G88&gt;=0.11,G88&lt;0.227,G88&lt;0.347,B88&gt;=3.05,F88&lt;1.5),1.7,IF(AND(D88&lt;0.4,H88&gt;=9.441,H88&gt;=6.417,G88&gt;=0.347,B88&gt;=3.05,F88&lt;1.5),1.5,IF(AND(D88&gt;=0.4,H88&gt;=9.441,H88&gt;=6.417,G88&gt;=0.347,B88&gt;=3.05,F88&lt;1.5),1.633,IF(AND(A88&lt;5.35,G88&lt;0.865,G88&gt;=0.451,H88&lt;10.266,F88&lt;2.5,F88&gt;=1.5),3.15,IF(AND(D88&lt;1.45,G88&gt;=0.302,H88&gt;=13.665,H88&gt;=10.266,F88&lt;2.5,F88&gt;=1.5),4.74,IF(AND(D88&gt;=1.45,G88&gt;=0.302,H88&gt;=13.665,H88&gt;=10.266,F88&lt;2.5,F88&gt;=1.5),4.567,IF(AND(H88&lt;8.836,H88&lt;14.564,A88&lt;7.25,A88&gt;=6.6,F88&gt;=2.5,F88&gt;=1.5),5.7,IF(AND(H88&gt;=8.836,H88&lt;14.564,A88&lt;7.25,A88&gt;=6.6,F88&gt;=2.5,F88&gt;=1.5),5.9,IF(AND(H88&lt;11.53,H88&lt;14.309,G88&gt;=0.11,G88&lt;0.227,G88&lt;0.347,B88&gt;=3.05,F88&lt;1.5),1.5,IF(AND(H88&gt;=11.53,H88&lt;14.309,G88&gt;=0.11,G88&lt;0.227,G88&lt;0.347,B88&gt;=3.05,F88&lt;1.5),1.467,IF(AND(H88&lt;9.386,A88&gt;=5.35,G88&lt;0.865,G88&gt;=0.451,H88&lt;10.266,F88&lt;2.5,F88&gt;=1.5),3.56,IF(AND(H88&gt;=9.386,A88&gt;=5.35,G88&lt;0.865,G88&gt;=0.451,H88&lt;10.266,F88&lt;2.5,F88&gt;=1.5),4.2,IF(AND(H88&lt;11.036,D88&lt;1.45,B88&gt;=2.45,H88&lt;13.665,H88&gt;=10.266,F88&lt;2.5,F88&gt;=1.5),4.45,IF(AND(H88&gt;=11.036,D88&lt;1.45,B88&gt;=2.45,H88&lt;13.665,H88&gt;=10.266,F88&lt;2.5,F88&gt;=1.5),4.1,IF(AND(G88&gt;=0.585,D88&gt;=1.45,B88&gt;=2.45,H88&lt;13.665,H88&gt;=10.266,F88&lt;2.5,F88&gt;=1.5),4.9,IF(AND(H88&lt;11.743,G88&lt;0.585,D88&gt;=1.45,B88&gt;=2.45,H88&lt;13.665,H88&gt;=10.266,F88&lt;2.5,F88&gt;=1.5),4.7,IF(AND(H88&gt;=11.743,G88&lt;0.585,D88&gt;=1.45,B88&gt;=2.45,H88&lt;13.665,H88&gt;=10.266,F88&lt;2.5,F88&gt;=1.5),4.5,"shouldnthappen")))))))))))))))))))))))))))))))))))</f>
        <v>4.433</v>
      </c>
      <c r="AV88" s="1" t="n">
        <f aca="false">IF(AND(G88&gt;=0.356,F88&gt;=1.5,A88&lt;5.75),3.52,IF(AND(A88&lt;7.25,A88&gt;=7.1,A88&gt;=5.75),5.875,IF(AND(A88&gt;=7.25,A88&gt;=7.1,A88&gt;=5.75),6.5,IF(AND(D88&gt;=0.35,G88&gt;=0.586,F88&lt;1.5,A88&lt;5.75),1.8,IF(AND(D88&lt;1.4,G88&lt;0.356,F88&gt;=1.5,A88&lt;5.75),4.2,IF(AND(D88&gt;=1.4,G88&lt;0.356,F88&gt;=1.5,A88&lt;5.75),4.5,IF(AND(H88&gt;=11.218,A88&lt;5.05,G88&lt;0.586,F88&lt;1.5,A88&lt;5.75),1.225,IF(AND(G88&gt;=0.253,A88&gt;=5.05,G88&lt;0.586,F88&lt;1.5,A88&lt;5.75),1.3,IF(AND(B88&gt;=3.75,D88&lt;0.35,G88&gt;=0.586,F88&lt;1.5,A88&lt;5.75),1.567,IF(AND(B88&lt;2.85,D88&lt;1.35,D88&lt;1.65,A88&lt;7.1,A88&gt;=5.75),4.26,IF(AND(B88&gt;=2.85,D88&lt;1.35,D88&lt;1.65,A88&lt;7.1,A88&gt;=5.75),4.45,IF(AND(A88&lt;6.05,H88&lt;12.921,D88&gt;=1.65,A88&lt;7.1,A88&gt;=5.75),5.1,IF(AND(H88&gt;=15.338,H88&gt;=12.921,D88&gt;=1.65,A88&lt;7.1,A88&gt;=5.75),5.55,IF(AND(G88&lt;0.418,H88&lt;11.218,A88&lt;5.05,G88&lt;0.586,F88&lt;1.5,A88&lt;5.75),1.42,IF(AND(G88&gt;=0.418,H88&lt;11.218,A88&lt;5.05,G88&lt;0.586,F88&lt;1.5,A88&lt;5.75),1.3,IF(AND(H88&gt;=13.321,G88&lt;0.253,A88&gt;=5.05,G88&lt;0.586,F88&lt;1.5,A88&lt;5.75),1.7,IF(AND(H88&lt;6.089,B88&lt;3.75,D88&lt;0.35,G88&gt;=0.586,F88&lt;1.5,A88&lt;5.75),1.7,IF(AND(H88&gt;=6.089,B88&lt;3.75,D88&lt;0.35,G88&gt;=0.586,F88&lt;1.5,A88&lt;5.75),1.5,IF(AND(B88&lt;2.9,D88&lt;1.45,D88&gt;=1.35,D88&lt;1.65,A88&lt;7.1,A88&gt;=5.75),4.8,IF(AND(B88&gt;=2.9,D88&lt;1.45,D88&gt;=1.35,D88&lt;1.65,A88&lt;7.1,A88&gt;=5.75),4.475,IF(AND(B88&lt;2.5,D88&gt;=1.45,D88&gt;=1.35,D88&lt;1.65,A88&lt;7.1,A88&gt;=5.75),4.5,IF(AND(H88&lt;8.884,A88&gt;=6.05,H88&lt;12.921,D88&gt;=1.65,A88&lt;7.1,A88&gt;=5.75),5.4,IF(AND(A88&lt;6.3,H88&lt;15.338,H88&gt;=12.921,D88&gt;=1.65,A88&lt;7.1,A88&gt;=5.75),4.967,IF(AND(A88&gt;=6.3,H88&lt;15.338,H88&gt;=12.921,D88&gt;=1.65,A88&lt;7.1,A88&gt;=5.75),5.133,IF(AND(H88&lt;10.826,H88&lt;13.321,G88&lt;0.253,A88&gt;=5.05,G88&lt;0.586,F88&lt;1.5,A88&lt;5.75),1.5,IF(AND(H88&gt;=10.826,H88&lt;13.321,G88&lt;0.253,A88&gt;=5.05,G88&lt;0.586,F88&lt;1.5,A88&lt;5.75),1.4,IF(AND(H88&lt;7.47,B88&gt;=2.5,D88&gt;=1.45,D88&gt;=1.35,D88&lt;1.65,A88&lt;7.1,A88&gt;=5.75),5.1,IF(AND(H88&gt;=7.47,B88&gt;=2.5,D88&gt;=1.45,D88&gt;=1.35,D88&lt;1.65,A88&lt;7.1,A88&gt;=5.75),4.725,IF(AND(H88&lt;9.637,H88&gt;=8.884,A88&gt;=6.05,H88&lt;12.921,D88&gt;=1.65,A88&lt;7.1,A88&gt;=5.75),5.9,IF(AND(B88&lt;2.6,H88&gt;=9.637,H88&gt;=8.884,A88&gt;=6.05,H88&lt;12.921,D88&gt;=1.65,A88&lt;7.1,A88&gt;=5.75),5.8,IF(AND(B88&lt;2.75,B88&gt;=2.6,H88&gt;=9.637,H88&gt;=8.884,A88&gt;=6.05,H88&lt;12.921,D88&gt;=1.65,A88&lt;7.1,A88&gt;=5.75),5.3,IF(AND(D88&lt;2.25,B88&gt;=2.75,B88&gt;=2.6,H88&gt;=9.637,H88&gt;=8.884,A88&gt;=6.05,H88&lt;12.921,D88&gt;=1.65,A88&lt;7.1,A88&gt;=5.75),5.6,IF(AND(D88&gt;=2.25,B88&gt;=2.75,B88&gt;=2.6,H88&gt;=9.637,H88&gt;=8.884,A88&gt;=6.05,H88&lt;12.921,D88&gt;=1.65,A88&lt;7.1,A88&gt;=5.75),5.5,"shouldnthappen")))))))))))))))))))))))))))))))))</f>
        <v>4.725</v>
      </c>
      <c r="AW88" s="1" t="n">
        <f aca="false">IF(AND(G88&gt;=0.905,F88&lt;1.5),1.767,IF(AND(H88&gt;=16.674,F88&gt;=1.5),6.55,IF(AND(A88&lt;4.35,H88&lt;14.344,G88&lt;0.905,F88&lt;1.5),1.1,IF(AND(B88&lt;3.65,H88&gt;=14.344,G88&lt;0.905,F88&lt;1.5),1.5,IF(AND(B88&gt;=3.65,H88&gt;=14.344,G88&lt;0.905,F88&lt;1.5),1.65,IF(AND(B88&lt;2.6,F88&gt;=2.5,H88&lt;16.674,F88&gt;=1.5),4.5,IF(AND(D88&gt;=0.45,A88&gt;=4.35,H88&lt;14.344,G88&lt;0.905,F88&lt;1.5),1.65,IF(AND(D88&lt;1.15,A88&lt;5.9,F88&lt;2.5,H88&lt;16.674,F88&gt;=1.5),3.56,IF(AND(B88&lt;2.75,A88&gt;=5.9,F88&lt;2.5,H88&lt;16.674,F88&gt;=1.5),5,IF(AND(H88&lt;13.531,B88&gt;=2.75,A88&gt;=5.9,F88&lt;2.5,H88&lt;16.674,F88&gt;=1.5),4.333,IF(AND(B88&lt;3.2,G88&gt;=0.669,B88&gt;=2.6,F88&gt;=2.5,H88&lt;16.674,F88&gt;=1.5),5.08,IF(AND(B88&gt;=3.2,G88&gt;=0.669,B88&gt;=2.6,F88&gt;=2.5,H88&lt;16.674,F88&gt;=1.5),5.4,IF(AND(B88&lt;3.15,A88&lt;5.05,D88&lt;0.45,A88&gt;=4.35,H88&lt;14.344,G88&lt;0.905,F88&lt;1.5),1.45,IF(AND(A88&gt;=5.55,A88&gt;=5.05,D88&lt;0.45,A88&gt;=4.35,H88&lt;14.344,G88&lt;0.905,F88&lt;1.5),1.5,IF(AND(A88&lt;5.55,A88&lt;5.65,D88&gt;=1.15,A88&lt;5.9,F88&lt;2.5,H88&lt;16.674,F88&gt;=1.5),3.95,IF(AND(A88&gt;=5.55,A88&lt;5.65,D88&gt;=1.15,A88&lt;5.9,F88&lt;2.5,H88&lt;16.674,F88&gt;=1.5),3.82,IF(AND(G88&lt;0.39,A88&gt;=5.65,D88&gt;=1.15,A88&lt;5.9,F88&lt;2.5,H88&lt;16.674,F88&gt;=1.5),4.35,IF(AND(G88&gt;=0.39,A88&gt;=5.65,D88&gt;=1.15,A88&lt;5.9,F88&lt;2.5,H88&lt;16.674,F88&gt;=1.5),3.95,IF(AND(G88&lt;0.466,H88&gt;=13.531,B88&gt;=2.75,A88&gt;=5.9,F88&lt;2.5,H88&lt;16.674,F88&gt;=1.5),4.8,IF(AND(G88&gt;=0.466,H88&gt;=13.531,B88&gt;=2.75,A88&gt;=5.9,F88&lt;2.5,H88&lt;16.674,F88&gt;=1.5),4.7,IF(AND(H88&lt;10.144,D88&lt;2.05,G88&lt;0.669,B88&gt;=2.6,F88&gt;=2.5,H88&lt;16.674,F88&gt;=1.5),5.3,IF(AND(H88&gt;=10.144,D88&lt;2.05,G88&lt;0.669,B88&gt;=2.6,F88&gt;=2.5,H88&lt;16.674,F88&gt;=1.5),5.133,IF(AND(D88&gt;=2.45,D88&gt;=2.05,G88&lt;0.669,B88&gt;=2.6,F88&gt;=2.5,H88&lt;16.674,F88&gt;=1.5),5.9,IF(AND(B88&lt;3.25,B88&gt;=3.15,A88&lt;5.05,D88&lt;0.45,A88&gt;=4.35,H88&lt;14.344,G88&lt;0.905,F88&lt;1.5),1.2,IF(AND(B88&gt;=3.25,B88&gt;=3.15,A88&lt;5.05,D88&lt;0.45,A88&gt;=4.35,H88&lt;14.344,G88&lt;0.905,F88&lt;1.5),1.36,IF(AND(B88&gt;=3.8,A88&lt;5.55,A88&gt;=5.05,D88&lt;0.45,A88&gt;=4.35,H88&lt;14.344,G88&lt;0.905,F88&lt;1.5),1.3,IF(AND(G88&lt;0.05,B88&lt;3.8,A88&lt;5.55,A88&gt;=5.05,D88&lt;0.45,A88&gt;=4.35,H88&lt;14.344,G88&lt;0.905,F88&lt;1.5),1.4,IF(AND(G88&lt;0.107,G88&lt;0.395,D88&lt;2.45,D88&gt;=2.05,G88&lt;0.669,B88&gt;=2.6,F88&gt;=2.5,H88&lt;16.674,F88&gt;=1.5),5.667,IF(AND(G88&lt;0.537,G88&gt;=0.395,D88&lt;2.45,D88&gt;=2.05,G88&lt;0.669,B88&gt;=2.6,F88&gt;=2.5,H88&lt;16.674,F88&gt;=1.5),5.6,IF(AND(G88&gt;=0.537,G88&gt;=0.395,D88&lt;2.45,D88&gt;=2.05,G88&lt;0.669,B88&gt;=2.6,F88&gt;=2.5,H88&lt;16.674,F88&gt;=1.5),5.775,IF(AND(B88&lt;3.6,G88&gt;=0.05,B88&lt;3.8,A88&lt;5.55,A88&gt;=5.05,D88&lt;0.45,A88&gt;=4.35,H88&lt;14.344,G88&lt;0.905,F88&lt;1.5),1.475,IF(AND(B88&gt;=3.6,G88&gt;=0.05,B88&lt;3.8,A88&lt;5.55,A88&gt;=5.05,D88&lt;0.45,A88&gt;=4.35,H88&lt;14.344,G88&lt;0.905,F88&lt;1.5),1.5,IF(AND(G88&lt;0.312,G88&gt;=0.107,G88&lt;0.395,D88&lt;2.45,D88&gt;=2.05,G88&lt;0.669,B88&gt;=2.6,F88&gt;=2.5,H88&lt;16.674,F88&gt;=1.5),5.18,IF(AND(G88&gt;=0.312,G88&gt;=0.107,G88&lt;0.395,D88&lt;2.45,D88&gt;=2.05,G88&lt;0.669,B88&gt;=2.6,F88&gt;=2.5,H88&lt;16.674,F88&gt;=1.5),5.4,"shouldnthappen"))))))))))))))))))))))))))))))))))</f>
        <v>4.333</v>
      </c>
      <c r="AX88" s="1" t="n">
        <f aca="false">IF(AND(D88&gt;=1.3,B88&gt;=3.45),6.25,IF(AND(B88&lt;2.75,A88&lt;5.25,B88&lt;3.45),3.9,IF(AND(D88&lt;0.25,D88&lt;1.3,B88&gt;=3.45),1.16,IF(AND(A88&gt;=5.05,B88&gt;=2.75,A88&lt;5.25,B88&lt;3.45),1.7,IF(AND(D88&lt;0.7,F88&lt;2.5,A88&gt;=5.25,B88&lt;3.45),1.5,IF(AND(H88&gt;=16.284,F88&gt;=2.5,A88&gt;=5.25,B88&lt;3.45),6.6,IF(AND(G88&lt;0.123,D88&gt;=0.25,D88&lt;1.3,B88&gt;=3.45),1.3,IF(AND(A88&lt;4.5,A88&lt;5.05,B88&gt;=2.75,A88&lt;5.25,B88&lt;3.45),1.3,IF(AND(A88&lt;5.05,G88&gt;=0.123,D88&gt;=0.25,D88&lt;1.3,B88&gt;=3.45),1.6,IF(AND(B88&lt;3.15,A88&gt;=4.5,A88&lt;5.05,B88&gt;=2.75,A88&lt;5.25,B88&lt;3.45),1.54,IF(AND(B88&gt;=3.15,A88&gt;=4.5,A88&lt;5.05,B88&gt;=2.75,A88&lt;5.25,B88&lt;3.45),1.35,IF(AND(D88&gt;=1.4,A88&lt;5.9,D88&gt;=0.7,F88&lt;2.5,A88&gt;=5.25,B88&lt;3.45),4.5,IF(AND(D88&gt;=1.55,A88&gt;=5.9,D88&gt;=0.7,F88&lt;2.5,A88&gt;=5.25,B88&lt;3.45),4.95,IF(AND(G88&gt;=0.682,D88&gt;=2.05,H88&lt;16.284,F88&gt;=2.5,A88&gt;=5.25,B88&lt;3.45),5.26,IF(AND(A88&lt;5.4,A88&gt;=5.05,G88&gt;=0.123,D88&gt;=0.25,D88&lt;1.3,B88&gt;=3.45),1.64,IF(AND(A88&gt;=5.4,A88&gt;=5.05,G88&gt;=0.123,D88&gt;=0.25,D88&lt;1.3,B88&gt;=3.45),1.6,IF(AND(G88&lt;0.372,D88&lt;1.4,A88&lt;5.9,D88&gt;=0.7,F88&lt;2.5,A88&gt;=5.25,B88&lt;3.45),4.175,IF(AND(D88&lt;1.35,D88&lt;1.55,A88&gt;=5.9,D88&gt;=0.7,F88&lt;2.5,A88&gt;=5.25,B88&lt;3.45),4.2,IF(AND(B88&lt;2.35,G88&lt;0.596,D88&lt;2.05,H88&lt;16.284,F88&gt;=2.5,A88&gt;=5.25,B88&lt;3.45),5,IF(AND(G88&gt;=0.888,G88&gt;=0.596,D88&lt;2.05,H88&lt;16.284,F88&gt;=2.5,A88&gt;=5.25,B88&lt;3.45),4.8,IF(AND(A88&gt;=6.85,G88&lt;0.682,D88&gt;=2.05,H88&lt;16.284,F88&gt;=2.5,A88&gt;=5.25,B88&lt;3.45),5.4,IF(AND(A88&gt;=5.75,G88&gt;=0.372,D88&lt;1.4,A88&lt;5.9,D88&gt;=0.7,F88&lt;2.5,A88&gt;=5.25,B88&lt;3.45),3.933,IF(AND(A88&gt;=6.75,D88&gt;=1.35,D88&lt;1.55,A88&gt;=5.9,D88&gt;=0.7,F88&lt;2.5,A88&gt;=5.25,B88&lt;3.45),4.8,IF(AND(H88&lt;11.084,B88&gt;=2.35,G88&lt;0.596,D88&lt;2.05,H88&lt;16.284,F88&gt;=2.5,A88&gt;=5.25,B88&lt;3.45),5.3,IF(AND(H88&lt;8.435,G88&lt;0.888,G88&gt;=0.596,D88&lt;2.05,H88&lt;16.284,F88&gt;=2.5,A88&gt;=5.25,B88&lt;3.45),5.1,IF(AND(H88&gt;=8.435,G88&lt;0.888,G88&gt;=0.596,D88&lt;2.05,H88&lt;16.284,F88&gt;=2.5,A88&gt;=5.25,B88&lt;3.45),4.94,IF(AND(B88&lt;3.15,A88&lt;6.85,G88&lt;0.682,D88&gt;=2.05,H88&lt;16.284,F88&gt;=2.5,A88&gt;=5.25,B88&lt;3.45),5.6,IF(AND(B88&gt;=3.15,A88&lt;6.85,G88&lt;0.682,D88&gt;=2.05,H88&lt;16.284,F88&gt;=2.5,A88&gt;=5.25,B88&lt;3.45),5.74,IF(AND(G88&lt;0.572,A88&lt;5.75,G88&gt;=0.372,D88&lt;1.4,A88&lt;5.9,D88&gt;=0.7,F88&lt;2.5,A88&gt;=5.25,B88&lt;3.45),3.7,IF(AND(D88&lt;1.45,A88&lt;6.75,D88&gt;=1.35,D88&lt;1.55,A88&gt;=5.9,D88&gt;=0.7,F88&lt;2.5,A88&gt;=5.25,B88&lt;3.45),4.46,IF(AND(D88&gt;=1.45,A88&lt;6.75,D88&gt;=1.35,D88&lt;1.55,A88&gt;=5.9,D88&gt;=0.7,F88&lt;2.5,A88&gt;=5.25,B88&lt;3.45),4.567,IF(AND(H88&lt;12.532,H88&gt;=11.084,B88&gt;=2.35,G88&lt;0.596,D88&lt;2.05,H88&lt;16.284,F88&gt;=2.5,A88&gt;=5.25,B88&lt;3.45),5.8,IF(AND(H88&gt;=12.532,H88&gt;=11.084,B88&gt;=2.35,G88&lt;0.596,D88&lt;2.05,H88&lt;16.284,F88&gt;=2.5,A88&gt;=5.25,B88&lt;3.45),5.667,IF(AND(A88&gt;=5.65,G88&gt;=0.572,A88&lt;5.75,G88&gt;=0.372,D88&lt;1.4,A88&lt;5.9,D88&gt;=0.7,F88&lt;2.5,A88&gt;=5.25,B88&lt;3.45),4.2,IF(AND(G88&lt;0.862,A88&lt;5.65,G88&gt;=0.572,A88&lt;5.75,G88&gt;=0.372,D88&lt;1.4,A88&lt;5.9,D88&gt;=0.7,F88&lt;2.5,A88&gt;=5.25,B88&lt;3.45),3.9,IF(AND(G88&gt;=0.862,A88&lt;5.65,G88&gt;=0.572,A88&lt;5.75,G88&gt;=0.372,D88&lt;1.4,A88&lt;5.9,D88&gt;=0.7,F88&lt;2.5,A88&gt;=5.25,B88&lt;3.45),4,"shouldnthappen"))))))))))))))))))))))))))))))))))))</f>
        <v>4.95</v>
      </c>
      <c r="AY88" s="1" t="n">
        <f aca="false">IF(AND(H88&gt;=8.233,D88&gt;=0.8,A88&lt;5.55),3.525,IF(AND(B88&lt;2.9,H88&gt;=15.534,A88&gt;=5.55),4.8,IF(AND(H88&gt;=12.259,A88&lt;4.75,D88&lt;0.8,A88&lt;5.55),1.25,IF(AND(B88&gt;=3.85,A88&gt;=4.75,D88&lt;0.8,A88&lt;5.55),1.425,IF(AND(D88&lt;1.55,H88&lt;8.233,D88&gt;=0.8,A88&lt;5.55),3.975,IF(AND(D88&gt;=1.55,H88&lt;8.233,D88&gt;=0.8,A88&lt;5.55),4.5,IF(AND(D88&lt;0.65,D88&lt;1.7,H88&lt;15.534,A88&gt;=5.55),1.7,IF(AND(A88&gt;=7.05,D88&gt;=1.7,H88&lt;15.534,A88&gt;=5.55),6.3,IF(AND(B88&gt;=3.35,B88&gt;=2.9,H88&gt;=15.534,A88&gt;=5.55),5.4,IF(AND(B88&lt;3.1,H88&lt;12.259,A88&lt;4.75,D88&lt;0.8,A88&lt;5.55),1.367,IF(AND(B88&gt;=3.1,H88&lt;12.259,A88&lt;4.75,D88&lt;0.8,A88&lt;5.55),1.4,IF(AND(G88&gt;=0.905,B88&lt;3.85,A88&gt;=4.75,D88&lt;0.8,A88&lt;5.55),1.9,IF(AND(H88&lt;15.681,B88&lt;3.35,B88&gt;=2.9,H88&gt;=15.534,A88&gt;=5.55),5.8,IF(AND(H88&gt;=15.681,B88&lt;3.35,B88&gt;=2.9,H88&gt;=15.534,A88&gt;=5.55),5.7,IF(AND(H88&gt;=14.877,G88&lt;0.905,B88&lt;3.85,A88&gt;=4.75,D88&lt;0.8,A88&lt;5.55),1.3,IF(AND(D88&gt;=1.25,B88&lt;2.65,D88&gt;=0.65,D88&lt;1.7,H88&lt;15.534,A88&gt;=5.55),4.433,IF(AND(G88&gt;=0.622,B88&lt;3.15,A88&lt;7.05,D88&gt;=1.7,H88&lt;15.534,A88&gt;=5.55),5.08,IF(AND(H88&gt;=13.42,B88&gt;=3.15,A88&lt;7.05,D88&gt;=1.7,H88&lt;15.534,A88&gt;=5.55),5.1,IF(AND(G88&lt;0.265,H88&lt;14.877,G88&lt;0.905,B88&lt;3.85,A88&gt;=4.75,D88&lt;0.8,A88&lt;5.55),1.2,IF(AND(A88&lt;5.75,D88&lt;1.25,B88&lt;2.65,D88&gt;=0.65,D88&lt;1.7,H88&lt;15.534,A88&gt;=5.55),3.7,IF(AND(A88&gt;=5.75,D88&lt;1.25,B88&lt;2.65,D88&gt;=0.65,D88&lt;1.7,H88&lt;15.534,A88&gt;=5.55),4,IF(AND(G88&gt;=0.652,D88&lt;1.35,B88&gt;=2.65,D88&gt;=0.65,D88&lt;1.7,H88&lt;15.534,A88&gt;=5.55),3.6,IF(AND(H88&lt;7.47,D88&gt;=1.35,B88&gt;=2.65,D88&gt;=0.65,D88&lt;1.7,H88&lt;15.534,A88&gt;=5.55),5.1,IF(AND(H88&lt;10.914,G88&lt;0.622,B88&lt;3.15,A88&lt;7.05,D88&gt;=1.7,H88&lt;15.534,A88&gt;=5.55),5.36,IF(AND(H88&gt;=10.914,G88&lt;0.622,B88&lt;3.15,A88&lt;7.05,D88&gt;=1.7,H88&lt;15.534,A88&gt;=5.55),5.64,IF(AND(G88&gt;=0.657,H88&lt;13.42,B88&gt;=3.15,A88&lt;7.05,D88&gt;=1.7,H88&lt;15.534,A88&gt;=5.55),6,IF(AND(G88&gt;=0.782,G88&gt;=0.265,H88&lt;14.877,G88&lt;0.905,B88&lt;3.85,A88&gt;=4.75,D88&lt;0.8,A88&lt;5.55),1.48,IF(AND(H88&lt;11.286,G88&lt;0.652,D88&lt;1.35,B88&gt;=2.65,D88&gt;=0.65,D88&lt;1.7,H88&lt;15.534,A88&gt;=5.55),4.24,IF(AND(H88&gt;=11.286,G88&lt;0.652,D88&lt;1.35,B88&gt;=2.65,D88&gt;=0.65,D88&lt;1.7,H88&lt;15.534,A88&gt;=5.55),4.05,IF(AND(G88&lt;0.413,H88&gt;=7.47,D88&gt;=1.35,B88&gt;=2.65,D88&gt;=0.65,D88&lt;1.7,H88&lt;15.534,A88&gt;=5.55),5.1,IF(AND(H88&lt;11.325,G88&lt;0.657,H88&lt;13.42,B88&gt;=3.15,A88&lt;7.05,D88&gt;=1.7,H88&lt;15.534,A88&gt;=5.55),5.8,IF(AND(H88&gt;=11.325,G88&lt;0.657,H88&lt;13.42,B88&gt;=3.15,A88&lt;7.05,D88&gt;=1.7,H88&lt;15.534,A88&gt;=5.55),5.6,IF(AND(D88&gt;=0.35,G88&lt;0.782,G88&gt;=0.265,H88&lt;14.877,G88&lt;0.905,B88&lt;3.85,A88&gt;=4.75,D88&lt;0.8,A88&lt;5.55),1.633,IF(AND(B88&lt;2.85,G88&gt;=0.413,H88&gt;=7.47,D88&gt;=1.35,B88&gt;=2.65,D88&gt;=0.65,D88&lt;1.7,H88&lt;15.534,A88&gt;=5.55),4.6,IF(AND(D88&lt;0.15,D88&lt;0.35,G88&lt;0.782,G88&gt;=0.265,H88&lt;14.877,G88&lt;0.905,B88&lt;3.85,A88&gt;=4.75,D88&lt;0.8,A88&lt;5.55),1.5,IF(AND(D88&gt;=0.15,D88&lt;0.35,G88&lt;0.782,G88&gt;=0.265,H88&lt;14.877,G88&lt;0.905,B88&lt;3.85,A88&gt;=4.75,D88&lt;0.8,A88&lt;5.55),1.543,IF(AND(A88&gt;=6.8,B88&gt;=2.85,G88&gt;=0.413,H88&gt;=7.47,D88&gt;=1.35,B88&gt;=2.65,D88&gt;=0.65,D88&lt;1.7,H88&lt;15.534,A88&gt;=5.55),4.9,IF(AND(H88&lt;13.531,A88&lt;6.8,B88&gt;=2.85,G88&gt;=0.413,H88&gt;=7.47,D88&gt;=1.35,B88&gt;=2.65,D88&gt;=0.65,D88&lt;1.7,H88&lt;15.534,A88&gt;=5.55),4.5,IF(AND(H88&gt;=13.531,A88&lt;6.8,B88&gt;=2.85,G88&gt;=0.413,H88&gt;=7.47,D88&gt;=1.35,B88&gt;=2.65,D88&gt;=0.65,D88&lt;1.7,H88&lt;15.534,A88&gt;=5.55),4.7,"shouldnthappen")))))))))))))))))))))))))))))))))))))))</f>
        <v>5.1</v>
      </c>
      <c r="AZ88" s="1" t="n">
        <f aca="false">IF(AND(H88&gt;=15.371,B88&gt;=3.35),5.4,IF(AND(G88&gt;=0.851,H88&gt;=15.244,B88&lt;3.35),4.75,IF(AND(F88&gt;=2,H88&lt;15.371,B88&gt;=3.35),5.6,IF(AND(B88&lt;2.75,A88&lt;5.15,H88&lt;15.244,B88&lt;3.35),3.42,IF(AND(A88&gt;=7.25,G88&lt;0.851,H88&gt;=15.244,B88&lt;3.35),6.6,IF(AND(A88&lt;4.45,B88&gt;=2.75,A88&lt;5.15,H88&lt;15.244,B88&lt;3.35),1.1,IF(AND(G88&lt;0.527,A88&lt;7.25,G88&lt;0.851,H88&gt;=15.244,B88&lt;3.35),5.08,IF(AND(G88&gt;=0.527,A88&lt;7.25,G88&lt;0.851,H88&gt;=15.244,B88&lt;3.35),5.8,IF(AND(D88&gt;=0.35,B88&lt;3.7,F88&lt;2,H88&lt;15.371,B88&gt;=3.35),1.55,IF(AND(H88&lt;6.542,B88&gt;=3.7,F88&lt;2,H88&lt;15.371,B88&gt;=3.35),1.9,IF(AND(B88&lt;3.25,A88&gt;=4.45,B88&gt;=2.75,A88&lt;5.15,H88&lt;15.244,B88&lt;3.35),1.46,IF(AND(B88&gt;=3.25,A88&gt;=4.45,B88&gt;=2.75,A88&lt;5.15,H88&lt;15.244,B88&lt;3.35),1.7,IF(AND(H88&lt;13.654,B88&gt;=2.95,D88&lt;1.45,A88&gt;=5.15,H88&lt;15.244,B88&lt;3.35),4.3,IF(AND(H88&gt;=13.654,B88&gt;=2.95,D88&lt;1.45,A88&gt;=5.15,H88&lt;15.244,B88&lt;3.35),4.625,IF(AND(F88&gt;=2.5,D88&lt;1.75,D88&gt;=1.45,A88&gt;=5.15,H88&lt;15.244,B88&lt;3.35),5.3,IF(AND(G88&gt;=0.853,D88&gt;=1.75,D88&gt;=1.45,A88&gt;=5.15,H88&lt;15.244,B88&lt;3.35),5.15,IF(AND(D88&gt;=0.25,D88&lt;0.35,B88&lt;3.7,F88&lt;2,H88&lt;15.371,B88&gt;=3.35),1.3,IF(AND(B88&lt;3.85,H88&gt;=6.542,B88&gt;=3.7,F88&lt;2,H88&lt;15.371,B88&gt;=3.35),1.633,IF(AND(H88&lt;7.02,H88&lt;10.688,B88&lt;2.95,D88&lt;1.45,A88&gt;=5.15,H88&lt;15.244,B88&lt;3.35),3.98,IF(AND(G88&lt;0.338,H88&gt;=10.688,B88&lt;2.95,D88&lt;1.45,A88&gt;=5.15,H88&lt;15.244,B88&lt;3.35),4.22,IF(AND(G88&gt;=0.338,H88&gt;=10.688,B88&lt;2.95,D88&lt;1.45,A88&gt;=5.15,H88&lt;15.244,B88&lt;3.35),3.9,IF(AND(B88&lt;2.75,F88&lt;2.5,D88&lt;1.75,D88&gt;=1.45,A88&gt;=5.15,H88&lt;15.244,B88&lt;3.35),5.1,IF(AND(B88&gt;=2.75,F88&lt;2.5,D88&lt;1.75,D88&gt;=1.45,A88&gt;=5.15,H88&lt;15.244,B88&lt;3.35),4.74,IF(AND(A88&gt;=7,G88&lt;0.853,D88&gt;=1.75,D88&gt;=1.45,A88&gt;=5.15,H88&lt;15.244,B88&lt;3.35),6.5,IF(AND(G88&gt;=0.934,D88&lt;0.25,D88&lt;0.35,B88&lt;3.7,F88&lt;2,H88&lt;15.371,B88&gt;=3.35),1.7,IF(AND(D88&lt;0.25,B88&gt;=3.85,H88&gt;=6.542,B88&gt;=3.7,F88&lt;2,H88&lt;15.371,B88&gt;=3.35),1.5,IF(AND(D88&gt;=0.25,B88&gt;=3.85,H88&gt;=6.542,B88&gt;=3.7,F88&lt;2,H88&lt;15.371,B88&gt;=3.35),1.4,IF(AND(B88&lt;2.5,H88&gt;=7.02,H88&lt;10.688,B88&lt;2.95,D88&lt;1.45,A88&gt;=5.15,H88&lt;15.244,B88&lt;3.35),3.8,IF(AND(G88&gt;=0.74,A88&lt;7,G88&lt;0.853,D88&gt;=1.75,D88&gt;=1.45,A88&gt;=5.15,H88&lt;15.244,B88&lt;3.35),6,IF(AND(G88&gt;=0.61,G88&lt;0.934,D88&lt;0.25,D88&lt;0.35,B88&lt;3.7,F88&lt;2,H88&lt;15.371,B88&gt;=3.35),1.5,IF(AND(D88&lt;1.15,B88&gt;=2.5,H88&gt;=7.02,H88&lt;10.688,B88&lt;2.95,D88&lt;1.45,A88&gt;=5.15,H88&lt;15.244,B88&lt;3.35),3.5,IF(AND(D88&gt;=1.15,B88&gt;=2.5,H88&gt;=7.02,H88&lt;10.688,B88&lt;2.95,D88&lt;1.45,A88&gt;=5.15,H88&lt;15.244,B88&lt;3.35),3.6,IF(AND(G88&gt;=0.626,G88&lt;0.74,A88&lt;7,G88&lt;0.853,D88&gt;=1.75,D88&gt;=1.45,A88&gt;=5.15,H88&lt;15.244,B88&lt;3.35),4.9,IF(AND(H88&lt;13.641,G88&lt;0.61,G88&lt;0.934,D88&lt;0.25,D88&lt;0.35,B88&lt;3.7,F88&lt;2,H88&lt;15.371,B88&gt;=3.35),1.425,IF(AND(H88&gt;=13.641,G88&lt;0.61,G88&lt;0.934,D88&lt;0.25,D88&lt;0.35,B88&lt;3.7,F88&lt;2,H88&lt;15.371,B88&gt;=3.35),1.3,IF(AND(B88&lt;3.05,G88&lt;0.626,G88&lt;0.74,A88&lt;7,G88&lt;0.853,D88&gt;=1.75,D88&gt;=1.45,A88&gt;=5.15,H88&lt;15.244,B88&lt;3.35),5.475,IF(AND(B88&gt;=3.05,G88&lt;0.626,G88&lt;0.74,A88&lt;7,G88&lt;0.853,D88&gt;=1.75,D88&gt;=1.45,A88&gt;=5.15,H88&lt;15.244,B88&lt;3.35),5.633,"shouldnthappen")))))))))))))))))))))))))))))))))))))</f>
        <v>5.6</v>
      </c>
      <c r="BA88" s="1" t="n">
        <f aca="false">IF(AND(F88&gt;=2,B88&gt;=3.4),6.1,IF(AND(B88&lt;2.75,A88&lt;5.15,B88&lt;3.4),3.225,IF(AND(G88&gt;=0.821,F88&lt;2,B88&gt;=3.4),1.9,IF(AND(B88&gt;=3.2,B88&gt;=2.75,A88&lt;5.15,B88&lt;3.4),1.7,IF(AND(A88&lt;4.8,G88&lt;0.821,F88&lt;2,B88&gt;=3.4),1,IF(AND(G88&gt;=0.446,B88&lt;3.2,B88&gt;=2.75,A88&lt;5.15,B88&lt;3.4),1.1,IF(AND(G88&lt;0.356,D88&lt;1.45,A88&lt;6.25,A88&gt;=5.15,B88&lt;3.4),4.32,IF(AND(G88&lt;0.591,D88&gt;=1.45,A88&lt;6.25,A88&gt;=5.15,B88&lt;3.4),4.6,IF(AND(D88&lt;1.75,G88&lt;0.597,A88&gt;=6.25,A88&gt;=5.15,B88&lt;3.4),4.86,IF(AND(H88&gt;=16.472,G88&gt;=0.597,A88&gt;=6.25,A88&gt;=5.15,B88&lt;3.4),6.6,IF(AND(G88&lt;0.063,G88&lt;0.446,B88&lt;3.2,B88&gt;=2.75,A88&lt;5.15,B88&lt;3.4),1.4,IF(AND(A88&gt;=5.95,G88&gt;=0.356,D88&lt;1.45,A88&lt;6.25,A88&gt;=5.15,B88&lt;3.4),4.6,IF(AND(B88&gt;=2.9,G88&gt;=0.591,D88&gt;=1.45,A88&lt;6.25,A88&gt;=5.15,B88&lt;3.4),4.867,IF(AND(D88&gt;=2.4,H88&lt;16.472,G88&gt;=0.597,A88&gt;=6.25,A88&gt;=5.15,B88&lt;3.4),6,IF(AND(A88&lt;5.45,B88&gt;=3.85,A88&gt;=4.8,G88&lt;0.821,F88&lt;2,B88&gt;=3.4),1.3,IF(AND(A88&gt;=5.45,B88&gt;=3.85,A88&gt;=4.8,G88&lt;0.821,F88&lt;2,B88&gt;=3.4),1.45,IF(AND(H88&lt;14.273,G88&gt;=0.063,G88&lt;0.446,B88&lt;3.2,B88&gt;=2.75,A88&lt;5.15,B88&lt;3.4),1.5,IF(AND(H88&gt;=14.273,G88&gt;=0.063,G88&lt;0.446,B88&lt;3.2,B88&gt;=2.75,A88&lt;5.15,B88&lt;3.4),1.6,IF(AND(G88&gt;=0.572,A88&lt;5.95,G88&gt;=0.356,D88&lt;1.45,A88&lt;6.25,A88&gt;=5.15,B88&lt;3.4),3.9,IF(AND(G88&lt;0.827,B88&lt;2.9,G88&gt;=0.591,D88&gt;=1.45,A88&lt;6.25,A88&gt;=5.15,B88&lt;3.4),4.9,IF(AND(G88&gt;=0.827,B88&lt;2.9,G88&gt;=0.591,D88&gt;=1.45,A88&lt;6.25,A88&gt;=5.15,B88&lt;3.4),5.1,IF(AND(A88&gt;=7.2,B88&lt;3.05,D88&gt;=1.75,G88&lt;0.597,A88&gt;=6.25,A88&gt;=5.15,B88&lt;3.4),6.7,IF(AND(G88&lt;0.353,B88&gt;=3.05,D88&gt;=1.75,G88&lt;0.597,A88&gt;=6.25,A88&gt;=5.15,B88&lt;3.4),5.22,IF(AND(G88&gt;=0.353,B88&gt;=3.05,D88&gt;=1.75,G88&lt;0.597,A88&gt;=6.25,A88&gt;=5.15,B88&lt;3.4),5.65,IF(AND(A88&lt;6.55,D88&lt;2.4,H88&lt;16.472,G88&gt;=0.597,A88&gt;=6.25,A88&gt;=5.15,B88&lt;3.4),5.033,IF(AND(H88&lt;12.719,G88&lt;0.385,B88&lt;3.85,A88&gt;=4.8,G88&lt;0.821,F88&lt;2,B88&gt;=3.4),1.54,IF(AND(H88&gt;=12.719,G88&lt;0.385,B88&lt;3.85,A88&gt;=4.8,G88&lt;0.821,F88&lt;2,B88&gt;=3.4),1.3,IF(AND(B88&lt;3.6,G88&gt;=0.385,B88&lt;3.85,A88&gt;=4.8,G88&lt;0.821,F88&lt;2,B88&gt;=3.4),1.325,IF(AND(B88&gt;=3.6,G88&gt;=0.385,B88&lt;3.85,A88&gt;=4.8,G88&lt;0.821,F88&lt;2,B88&gt;=3.4),1.55,IF(AND(D88&lt;1.05,G88&lt;0.572,A88&lt;5.95,G88&gt;=0.356,D88&lt;1.45,A88&lt;6.25,A88&gt;=5.15,B88&lt;3.4),3.633,IF(AND(D88&gt;=2.15,A88&lt;7.2,B88&lt;3.05,D88&gt;=1.75,G88&lt;0.597,A88&gt;=6.25,A88&gt;=5.15,B88&lt;3.4),5.667,IF(AND(H88&lt;13.094,A88&gt;=6.55,D88&lt;2.4,H88&lt;16.472,G88&gt;=0.597,A88&gt;=6.25,A88&gt;=5.15,B88&lt;3.4),5.2,IF(AND(D88&lt;1.15,D88&gt;=1.05,G88&lt;0.572,A88&lt;5.95,G88&gt;=0.356,D88&lt;1.45,A88&lt;6.25,A88&gt;=5.15,B88&lt;3.4),3.8,IF(AND(D88&gt;=1.15,D88&gt;=1.05,G88&lt;0.572,A88&lt;5.95,G88&gt;=0.356,D88&lt;1.45,A88&lt;6.25,A88&gt;=5.15,B88&lt;3.4),3.9,IF(AND(G88&gt;=0.487,D88&lt;2.15,A88&lt;7.2,B88&lt;3.05,D88&gt;=1.75,G88&lt;0.597,A88&gt;=6.25,A88&gt;=5.15,B88&lt;3.4),5.8,IF(AND(A88&lt;6.8,H88&gt;=13.094,A88&gt;=6.55,D88&lt;2.4,H88&lt;16.472,G88&gt;=0.597,A88&gt;=6.25,A88&gt;=5.15,B88&lt;3.4),4.52,IF(AND(A88&gt;=6.8,H88&gt;=13.094,A88&gt;=6.55,D88&lt;2.4,H88&lt;16.472,G88&gt;=0.597,A88&gt;=6.25,A88&gt;=5.15,B88&lt;3.4),4.75,IF(AND(B88&lt;2.95,G88&lt;0.487,D88&lt;2.15,A88&lt;7.2,B88&lt;3.05,D88&gt;=1.75,G88&lt;0.597,A88&gt;=6.25,A88&gt;=5.15,B88&lt;3.4),5.6,IF(AND(B88&gt;=2.95,G88&lt;0.487,D88&lt;2.15,A88&lt;7.2,B88&lt;3.05,D88&gt;=1.75,G88&lt;0.597,A88&gt;=6.25,A88&gt;=5.15,B88&lt;3.4),5.5,"shouldnthappen")))))))))))))))))))))))))))))))))))))))</f>
        <v>6.1</v>
      </c>
      <c r="BB88" s="1" t="n">
        <f aca="false">IF(AND(A88&lt;4.35,B88&lt;3.25,F88&lt;1.5),1.1,IF(AND(H88&lt;14.005,A88&gt;=4.35,B88&lt;3.25,F88&lt;1.5),1.3,IF(AND(H88&gt;=14.005,A88&gt;=4.35,B88&lt;3.25,F88&lt;1.5),1.6,IF(AND(G88&gt;=0.905,A88&lt;5.15,B88&gt;=3.25,F88&lt;1.5),1.9,IF(AND(B88&lt;3.45,A88&gt;=5.15,B88&gt;=3.25,F88&lt;1.5),1.6,IF(AND(F88&gt;=2.5,D88&gt;=1.35,D88&lt;1.75,F88&gt;=1.5),4.867,IF(AND(A88&gt;=7.05,D88&gt;=2.05,D88&gt;=1.75,F88&gt;=1.5),6.35,IF(AND(D88&gt;=0.4,G88&lt;0.905,A88&lt;5.15,B88&gt;=3.25,F88&lt;1.5),1.65,IF(AND(B88&lt;3.6,B88&gt;=3.45,A88&gt;=5.15,B88&gt;=3.25,F88&lt;1.5),1.35,IF(AND(H88&lt;6.808,H88&lt;9.386,D88&lt;1.35,D88&lt;1.75,F88&gt;=1.5),4.05,IF(AND(H88&gt;=6.808,H88&lt;9.386,D88&lt;1.35,D88&lt;1.75,F88&gt;=1.5),3.46,IF(AND(B88&lt;2.45,F88&lt;2.5,D88&gt;=1.35,D88&lt;1.75,F88&gt;=1.5),4.5,IF(AND(H88&gt;=13.115,D88&lt;1.95,D88&lt;2.05,D88&gt;=1.75,F88&gt;=1.5),4.85,IF(AND(G88&lt;0.196,D88&gt;=1.95,D88&lt;2.05,D88&gt;=1.75,F88&gt;=1.5),6.7,IF(AND(G88&gt;=0.196,D88&gt;=1.95,D88&lt;2.05,D88&gt;=1.75,F88&gt;=1.5),5.12,IF(AND(H88&lt;10.925,D88&lt;0.4,G88&lt;0.905,A88&lt;5.15,B88&gt;=3.25,F88&lt;1.5),1.4,IF(AND(H88&gt;=10.925,D88&lt;0.4,G88&lt;0.905,A88&lt;5.15,B88&gt;=3.25,F88&lt;1.5),1.45,IF(AND(H88&lt;14.096,B88&gt;=3.6,B88&gt;=3.45,A88&gt;=5.15,B88&gt;=3.25,F88&lt;1.5),1.42,IF(AND(H88&gt;=14.096,B88&gt;=3.6,B88&gt;=3.45,A88&gt;=5.15,B88&gt;=3.25,F88&lt;1.5),1.7,IF(AND(B88&lt;2.45,D88&lt;1.15,H88&gt;=9.386,D88&lt;1.35,D88&lt;1.75,F88&gt;=1.5),3.6,IF(AND(B88&gt;=2.45,D88&lt;1.15,H88&gt;=9.386,D88&lt;1.35,D88&lt;1.75,F88&gt;=1.5),3.9,IF(AND(G88&lt;0.246,D88&gt;=1.15,H88&gt;=9.386,D88&lt;1.35,D88&lt;1.75,F88&gt;=1.5),4.4,IF(AND(B88&lt;2.75,B88&gt;=2.45,F88&lt;2.5,D88&gt;=1.35,D88&lt;1.75,F88&gt;=1.5),5.1,IF(AND(H88&lt;11.084,H88&lt;13.115,D88&lt;1.95,D88&lt;2.05,D88&gt;=1.75,F88&gt;=1.5),5.35,IF(AND(H88&gt;=11.084,H88&lt;13.115,D88&lt;1.95,D88&lt;2.05,D88&gt;=1.75,F88&gt;=1.5),5.7,IF(AND(H88&lt;15.52,D88&lt;2.25,A88&lt;7.05,D88&gt;=2.05,D88&gt;=1.75,F88&gt;=1.5),5.45,IF(AND(H88&gt;=15.52,D88&lt;2.25,A88&lt;7.05,D88&gt;=2.05,D88&gt;=1.75,F88&gt;=1.5),5.725,IF(AND(G88&gt;=0.775,D88&gt;=2.25,A88&lt;7.05,D88&gt;=2.05,D88&gt;=1.75,F88&gt;=1.5),5.2,IF(AND(D88&lt;1.25,G88&gt;=0.246,D88&gt;=1.15,H88&gt;=9.386,D88&lt;1.35,D88&lt;1.75,F88&gt;=1.5),4.05,IF(AND(A88&lt;5.85,B88&gt;=2.75,B88&gt;=2.45,F88&lt;2.5,D88&gt;=1.35,D88&lt;1.75,F88&gt;=1.5),4.5,IF(AND(B88&lt;3.3,G88&lt;0.775,D88&gt;=2.25,A88&lt;7.05,D88&gt;=2.05,D88&gt;=1.75,F88&gt;=1.5),5.64,IF(AND(B88&gt;=3.3,G88&lt;0.775,D88&gt;=2.25,A88&lt;7.05,D88&gt;=2.05,D88&gt;=1.75,F88&gt;=1.5),5.6,IF(AND(A88&lt;5.9,D88&gt;=1.25,G88&gt;=0.246,D88&gt;=1.15,H88&gt;=9.386,D88&lt;1.35,D88&lt;1.75,F88&gt;=1.5),4.2,IF(AND(A88&gt;=5.9,D88&gt;=1.25,G88&gt;=0.246,D88&gt;=1.15,H88&gt;=9.386,D88&lt;1.35,D88&lt;1.75,F88&gt;=1.5),4,IF(AND(G88&gt;=0.437,A88&gt;=5.85,B88&gt;=2.75,B88&gt;=2.45,F88&lt;2.5,D88&gt;=1.35,D88&lt;1.75,F88&gt;=1.5),4.75,IF(AND(H88&lt;9.446,G88&lt;0.437,A88&gt;=5.85,B88&gt;=2.75,B88&gt;=2.45,F88&lt;2.5,D88&gt;=1.35,D88&lt;1.75,F88&gt;=1.5),4.6,IF(AND(H88&gt;=9.446,G88&lt;0.437,A88&gt;=5.85,B88&gt;=2.75,B88&gt;=2.45,F88&lt;2.5,D88&gt;=1.35,D88&lt;1.75,F88&gt;=1.5),4.7,"shouldnthappen")))))))))))))))))))))))))))))))))))))</f>
        <v>4.7</v>
      </c>
      <c r="BC88" s="1" t="n">
        <f aca="false">IF(AND(G88&gt;=0.905,F88&lt;1.5),1.65,IF(AND(D88&gt;=0.45,G88&lt;0.905,F88&lt;1.5),1.65,IF(AND(A88&lt;5.15,D88&lt;1.55,F88&gt;=1.5),3.225,IF(AND(F88&gt;=2.5,A88&gt;=5.15,D88&lt;1.55,F88&gt;=1.5),5.05,IF(AND(H88&lt;5.767,A88&lt;7.05,D88&gt;=1.55,F88&gt;=1.5),4.5,IF(AND(D88&lt;1.7,A88&gt;=7.05,D88&gt;=1.55,F88&gt;=1.5),5.8,IF(AND(A88&gt;=5.3,G88&lt;0.207,D88&lt;0.45,G88&lt;0.905,F88&lt;1.5),1.3,IF(AND(D88&gt;=0.35,G88&gt;=0.207,D88&lt;0.45,G88&lt;0.905,F88&lt;1.5),1.5,IF(AND(G88&lt;0.155,D88&gt;=1.7,A88&gt;=7.05,D88&gt;=1.55,F88&gt;=1.5),6.7,IF(AND(G88&gt;=0.155,D88&gt;=1.7,A88&gt;=7.05,D88&gt;=1.55,F88&gt;=1.5),6.34,IF(AND(G88&lt;0.05,A88&lt;5.3,G88&lt;0.207,D88&lt;0.45,G88&lt;0.905,F88&lt;1.5),1.4,IF(AND(G88&gt;=0.05,A88&lt;5.3,G88&lt;0.207,D88&lt;0.45,G88&lt;0.905,F88&lt;1.5),1.5,IF(AND(A88&lt;4.5,D88&lt;0.35,G88&gt;=0.207,D88&lt;0.45,G88&lt;0.905,F88&lt;1.5),1.3,IF(AND(G88&lt;0.308,A88&lt;6.2,F88&lt;2.5,A88&gt;=5.15,D88&lt;1.55,F88&gt;=1.5),4.5,IF(AND(D88&lt;1.35,A88&gt;=6.2,F88&lt;2.5,A88&gt;=5.15,D88&lt;1.55,F88&gt;=1.5),4.367,IF(AND(D88&lt;1.85,A88&lt;6.15,H88&gt;=5.767,A88&lt;7.05,D88&gt;=1.55,F88&gt;=1.5),4.933,IF(AND(G88&gt;=0.558,A88&gt;=4.5,D88&lt;0.35,G88&gt;=0.207,D88&lt;0.45,G88&lt;0.905,F88&lt;1.5),1.5,IF(AND(H88&gt;=13.383,G88&gt;=0.308,A88&lt;6.2,F88&lt;2.5,A88&gt;=5.15,D88&lt;1.55,F88&gt;=1.5),4.7,IF(AND(H88&gt;=12.206,D88&gt;=1.35,A88&gt;=6.2,F88&lt;2.5,A88&gt;=5.15,D88&lt;1.55,F88&gt;=1.5),4.575,IF(AND(A88&lt;5.7,D88&gt;=1.85,A88&lt;6.15,H88&gt;=5.767,A88&lt;7.05,D88&gt;=1.55,F88&gt;=1.5),4.9,IF(AND(A88&gt;=5.7,D88&gt;=1.85,A88&lt;6.15,H88&gt;=5.767,A88&lt;7.05,D88&gt;=1.55,F88&gt;=1.5),5.1,IF(AND(G88&lt;0.079,G88&lt;0.364,A88&gt;=6.15,H88&gt;=5.767,A88&lt;7.05,D88&gt;=1.55,F88&gt;=1.5),5.6,IF(AND(G88&gt;=0.079,G88&lt;0.364,A88&gt;=6.15,H88&gt;=5.767,A88&lt;7.05,D88&gt;=1.55,F88&gt;=1.5),5.25,IF(AND(G88&gt;=0.447,G88&lt;0.558,A88&gt;=4.5,D88&lt;0.35,G88&gt;=0.207,D88&lt;0.45,G88&lt;0.905,F88&lt;1.5),1.3,IF(AND(B88&gt;=2.95,H88&lt;13.383,G88&gt;=0.308,A88&lt;6.2,F88&lt;2.5,A88&gt;=5.15,D88&lt;1.55,F88&gt;=1.5),4.6,IF(AND(B88&lt;2.65,H88&lt;12.206,D88&gt;=1.35,A88&gt;=6.2,F88&lt;2.5,A88&gt;=5.15,D88&lt;1.55,F88&gt;=1.5),4.9,IF(AND(D88&lt;2.45,A88&lt;6.6,G88&gt;=0.364,A88&gt;=6.15,H88&gt;=5.767,A88&lt;7.05,D88&gt;=1.55,F88&gt;=1.5),5.6,IF(AND(D88&gt;=2.45,A88&lt;6.6,G88&gt;=0.364,A88&gt;=6.15,H88&gt;=5.767,A88&lt;7.05,D88&gt;=1.55,F88&gt;=1.5),6,IF(AND(H88&lt;12.921,A88&gt;=6.6,G88&gt;=0.364,A88&gt;=6.15,H88&gt;=5.767,A88&lt;7.05,D88&gt;=1.55,F88&gt;=1.5),5.725,IF(AND(H88&gt;=12.921,A88&gt;=6.6,G88&gt;=0.364,A88&gt;=6.15,H88&gt;=5.767,A88&lt;7.05,D88&gt;=1.55,F88&gt;=1.5),5.367,IF(AND(B88&lt;3.15,G88&lt;0.447,G88&lt;0.558,A88&gt;=4.5,D88&lt;0.35,G88&gt;=0.207,D88&lt;0.45,G88&lt;0.905,F88&lt;1.5),1.5,IF(AND(B88&gt;=3.15,G88&lt;0.447,G88&lt;0.558,A88&gt;=4.5,D88&lt;0.35,G88&gt;=0.207,D88&lt;0.45,G88&lt;0.905,F88&lt;1.5),1.36,IF(AND(B88&gt;=2.85,B88&lt;2.95,H88&lt;13.383,G88&gt;=0.308,A88&lt;6.2,F88&lt;2.5,A88&gt;=5.15,D88&lt;1.55,F88&gt;=1.5),3.6,IF(AND(H88&lt;9.446,B88&gt;=2.65,H88&lt;12.206,D88&gt;=1.35,A88&gt;=6.2,F88&lt;2.5,A88&gt;=5.15,D88&lt;1.55,F88&gt;=1.5),4.6,IF(AND(H88&gt;=9.446,B88&gt;=2.65,H88&lt;12.206,D88&gt;=1.35,A88&gt;=6.2,F88&lt;2.5,A88&gt;=5.15,D88&lt;1.55,F88&gt;=1.5),4.7,IF(AND(D88&lt;1.2,B88&lt;2.85,B88&lt;2.95,H88&lt;13.383,G88&gt;=0.308,A88&lt;6.2,F88&lt;2.5,A88&gt;=5.15,D88&lt;1.55,F88&gt;=1.5),3.75,IF(AND(G88&lt;0.356,D88&gt;=1.2,B88&lt;2.85,B88&lt;2.95,H88&lt;13.383,G88&gt;=0.308,A88&lt;6.2,F88&lt;2.5,A88&gt;=5.15,D88&lt;1.55,F88&gt;=1.5),4.2,IF(AND(G88&gt;=0.356,D88&gt;=1.2,B88&lt;2.85,B88&lt;2.95,H88&lt;13.383,G88&gt;=0.308,A88&lt;6.2,F88&lt;2.5,A88&gt;=5.15,D88&lt;1.55,F88&gt;=1.5),3.96,"shouldnthappen"))))))))))))))))))))))))))))))))))))))</f>
        <v>4.933</v>
      </c>
      <c r="BD88" s="1" t="n">
        <f aca="false">IF(AND(B88&lt;2.7,A88&lt;5.3,B88&lt;3.15),3.42,IF(AND(F88&lt;2.5,A88&gt;=5.85,B88&gt;=3.15),4.7,IF(AND(A88&lt;4.35,B88&gt;=2.7,A88&lt;5.3,B88&lt;3.15),1.1,IF(AND(A88&gt;=4.35,B88&gt;=2.7,A88&lt;5.3,B88&lt;3.15),1.42,IF(AND(A88&gt;=7.05,F88&gt;=2.5,A88&gt;=5.3,B88&lt;3.15),6.067,IF(AND(D88&gt;=0.45,A88&lt;5.05,A88&lt;5.85,B88&gt;=3.15),1.6,IF(AND(B88&lt;3.35,A88&gt;=5.05,A88&lt;5.85,B88&gt;=3.15),1.7,IF(AND(A88&gt;=6.85,F88&gt;=2.5,A88&gt;=5.85,B88&gt;=3.15),6.22,IF(AND(D88&lt;1.25,D88&lt;1.35,F88&lt;2.5,A88&gt;=5.3,B88&lt;3.15),4.033,IF(AND(D88&gt;=1.25,D88&lt;1.35,F88&lt;2.5,A88&gt;=5.3,B88&lt;3.15),4.233,IF(AND(A88&lt;6.05,D88&gt;=1.35,F88&lt;2.5,A88&gt;=5.3,B88&lt;3.15),5.1,IF(AND(H88&gt;=13.29,A88&lt;7.05,F88&gt;=2.5,A88&gt;=5.3,B88&lt;3.15),4.96,IF(AND(G88&gt;=0.858,D88&lt;0.45,A88&lt;5.05,A88&lt;5.85,B88&gt;=3.15),1.3,IF(AND(D88&gt;=0.35,B88&gt;=3.35,A88&gt;=5.05,A88&lt;5.85,B88&gt;=3.15),1.4,IF(AND(B88&lt;3.25,A88&lt;6.85,F88&gt;=2.5,A88&gt;=5.85,B88&gt;=3.15),5.233,IF(AND(A88&gt;=6.8,A88&gt;=6.05,D88&gt;=1.35,F88&lt;2.5,A88&gt;=5.3,B88&lt;3.15),4.9,IF(AND(G88&gt;=0.622,H88&lt;13.29,A88&lt;7.05,F88&gt;=2.5,A88&gt;=5.3,B88&lt;3.15),5.067,IF(AND(H88&lt;8.834,G88&lt;0.858,D88&lt;0.45,A88&lt;5.05,A88&lt;5.85,B88&gt;=3.15),1.4,IF(AND(G88&lt;0.774,B88&gt;=3.25,A88&lt;6.85,F88&gt;=2.5,A88&gt;=5.85,B88&gt;=3.15),5.8,IF(AND(G88&gt;=0.774,B88&gt;=3.25,A88&lt;6.85,F88&gt;=2.5,A88&gt;=5.85,B88&gt;=3.15),5.4,IF(AND(H88&gt;=12.206,A88&lt;6.8,A88&gt;=6.05,D88&gt;=1.35,F88&lt;2.5,A88&gt;=5.3,B88&lt;3.15),4.5,IF(AND(G88&gt;=0.439,G88&lt;0.622,H88&lt;13.29,A88&lt;7.05,F88&gt;=2.5,A88&gt;=5.3,B88&lt;3.15),5.667,IF(AND(G88&lt;0.227,H88&gt;=8.834,G88&lt;0.858,D88&lt;0.45,A88&lt;5.05,A88&lt;5.85,B88&gt;=3.15),1.4,IF(AND(G88&gt;=0.227,H88&gt;=8.834,G88&lt;0.858,D88&lt;0.45,A88&lt;5.05,A88&lt;5.85,B88&gt;=3.15),1.3,IF(AND(G88&gt;=0.934,B88&lt;3.75,D88&lt;0.35,B88&gt;=3.35,A88&gt;=5.05,A88&lt;5.85,B88&gt;=3.15),1.7,IF(AND(G88&lt;0.823,B88&gt;=3.75,D88&lt;0.35,B88&gt;=3.35,A88&gt;=5.05,A88&lt;5.85,B88&gt;=3.15),1.55,IF(AND(G88&gt;=0.823,B88&gt;=3.75,D88&lt;0.35,B88&gt;=3.35,A88&gt;=5.05,A88&lt;5.85,B88&gt;=3.15),1.5,IF(AND(A88&lt;6.2,H88&lt;12.206,A88&lt;6.8,A88&gt;=6.05,D88&gt;=1.35,F88&lt;2.5,A88&gt;=5.3,B88&lt;3.15),4.6,IF(AND(A88&gt;=6.2,H88&lt;12.206,A88&lt;6.8,A88&gt;=6.05,D88&gt;=1.35,F88&lt;2.5,A88&gt;=5.3,B88&lt;3.15),4.74,IF(AND(H88&gt;=10.667,G88&lt;0.439,G88&lt;0.622,H88&lt;13.29,A88&lt;7.05,F88&gt;=2.5,A88&gt;=5.3,B88&lt;3.15),5.6,IF(AND(H88&lt;13.67,G88&lt;0.934,B88&lt;3.75,D88&lt;0.35,B88&gt;=3.35,A88&gt;=5.05,A88&lt;5.85,B88&gt;=3.15),1.48,IF(AND(H88&gt;=13.67,G88&lt;0.934,B88&lt;3.75,D88&lt;0.35,B88&gt;=3.35,A88&gt;=5.05,A88&lt;5.85,B88&gt;=3.15),1.3,IF(AND(G88&lt;0.301,H88&lt;10.667,G88&lt;0.439,G88&lt;0.622,H88&lt;13.29,A88&lt;7.05,F88&gt;=2.5,A88&gt;=5.3,B88&lt;3.15),5.2,IF(AND(G88&gt;=0.301,H88&lt;10.667,G88&lt;0.439,G88&lt;0.622,H88&lt;13.29,A88&lt;7.05,F88&gt;=2.5,A88&gt;=5.3,B88&lt;3.15),5.067,"shouldnthappen"))))))))))))))))))))))))))))))))))</f>
        <v>4.7</v>
      </c>
      <c r="BE88" s="1" t="n">
        <f aca="false">IF(AND(B88&gt;=3.85,A88&gt;=5.05,F88&lt;1.5),1.4,IF(AND(A88&lt;5.25,A88&lt;5.75,F88&gt;=1.5),3.15,IF(AND(A88&lt;4.95,B88&lt;3.15,A88&lt;5.05,F88&lt;1.5),1.46,IF(AND(A88&gt;=4.95,B88&lt;3.15,A88&lt;5.05,F88&lt;1.5),1.6,IF(AND(H88&lt;8.834,B88&gt;=3.15,A88&lt;5.05,F88&lt;1.5),1.4,IF(AND(D88&lt;0.25,B88&lt;3.85,A88&gt;=5.05,F88&lt;1.5),1.48,IF(AND(D88&gt;=0.25,B88&lt;3.85,A88&gt;=5.05,F88&lt;1.5),1.7,IF(AND(F88&gt;=2.5,A88&gt;=5.25,A88&lt;5.75,F88&gt;=1.5),4.9,IF(AND(H88&lt;12.45,H88&gt;=8.834,B88&gt;=3.15,A88&lt;5.05,F88&lt;1.5),1.25,IF(AND(H88&gt;=12.45,H88&gt;=8.834,B88&gt;=3.15,A88&lt;5.05,F88&lt;1.5),1.32,IF(AND(G88&lt;0.283,F88&lt;2.5,A88&gt;=5.25,A88&lt;5.75,F88&gt;=1.5),4.3,IF(AND(H88&lt;6.712,H88&lt;11.275,D88&lt;1.55,A88&gt;=5.75,F88&gt;=1.5),5,IF(AND(H88&lt;13.101,H88&gt;=11.275,D88&lt;1.55,A88&gt;=5.75,F88&gt;=1.5),3.933,IF(AND(H88&gt;=13.101,H88&gt;=11.275,D88&lt;1.55,A88&gt;=5.75,F88&gt;=1.5),4.5,IF(AND(A88&gt;=7.3,D88&lt;2.45,D88&gt;=1.55,A88&gt;=5.75,F88&gt;=1.5),6.7,IF(AND(B88&lt;3.45,D88&gt;=2.45,D88&gt;=1.55,A88&gt;=5.75,F88&gt;=1.5),5.925,IF(AND(B88&gt;=3.45,D88&gt;=2.45,D88&gt;=1.55,A88&gt;=5.75,F88&gt;=1.5),6.1,IF(AND(B88&gt;=2.8,G88&gt;=0.283,F88&lt;2.5,A88&gt;=5.25,A88&lt;5.75,F88&gt;=1.5),4.2,IF(AND(D88&lt;1.35,H88&gt;=6.712,H88&lt;11.275,D88&lt;1.55,A88&gt;=5.75,F88&gt;=1.5),4.35,IF(AND(D88&lt;1.05,B88&lt;2.8,G88&gt;=0.283,F88&lt;2.5,A88&gt;=5.25,A88&lt;5.75,F88&gt;=1.5),3.567,IF(AND(D88&gt;=1.05,B88&lt;2.8,G88&gt;=0.283,F88&lt;2.5,A88&gt;=5.25,A88&lt;5.75,F88&gt;=1.5),3.925,IF(AND(B88&lt;2.65,D88&gt;=1.35,H88&gt;=6.712,H88&lt;11.275,D88&lt;1.55,A88&gt;=5.75,F88&gt;=1.5),4.9,IF(AND(B88&gt;=2.65,D88&gt;=1.35,H88&gt;=6.712,H88&lt;11.275,D88&lt;1.55,A88&gt;=5.75,F88&gt;=1.5),4.625,IF(AND(H88&gt;=14.683,G88&gt;=0.628,A88&lt;7.3,D88&lt;2.45,D88&gt;=1.55,A88&gt;=5.75,F88&gt;=1.5),5.4,IF(AND(D88&lt;1.95,H88&lt;8.884,G88&lt;0.628,A88&lt;7.3,D88&lt;2.45,D88&gt;=1.55,A88&gt;=5.75,F88&gt;=1.5),5.1,IF(AND(D88&gt;=1.95,H88&lt;8.884,G88&lt;0.628,A88&lt;7.3,D88&lt;2.45,D88&gt;=1.55,A88&gt;=5.75,F88&gt;=1.5),5.22,IF(AND(A88&lt;6.05,H88&gt;=8.884,G88&lt;0.628,A88&lt;7.3,D88&lt;2.45,D88&gt;=1.55,A88&gt;=5.75,F88&gt;=1.5),5.1,IF(AND(G88&lt;0.817,H88&lt;14.683,G88&gt;=0.628,A88&lt;7.3,D88&lt;2.45,D88&gt;=1.55,A88&gt;=5.75,F88&gt;=1.5),4.967,IF(AND(G88&gt;=0.817,H88&lt;14.683,G88&gt;=0.628,A88&lt;7.3,D88&lt;2.45,D88&gt;=1.55,A88&gt;=5.75,F88&gt;=1.5),5.1,IF(AND(H88&lt;9.637,A88&gt;=6.05,H88&gt;=8.884,G88&lt;0.628,A88&lt;7.3,D88&lt;2.45,D88&gt;=1.55,A88&gt;=5.75,F88&gt;=1.5),5.9,IF(AND(D88&lt;1.85,H88&gt;=9.637,A88&gt;=6.05,H88&gt;=8.884,G88&lt;0.628,A88&lt;7.3,D88&lt;2.45,D88&gt;=1.55,A88&gt;=5.75,F88&gt;=1.5),5.733,IF(AND(G88&gt;=0.388,D88&gt;=1.85,H88&gt;=9.637,A88&gt;=6.05,H88&gt;=8.884,G88&lt;0.628,A88&lt;7.3,D88&lt;2.45,D88&gt;=1.55,A88&gt;=5.75,F88&gt;=1.5),5.64,IF(AND(B88&lt;2.95,G88&lt;0.388,D88&gt;=1.85,H88&gt;=9.637,A88&gt;=6.05,H88&gt;=8.884,G88&lt;0.628,A88&lt;7.3,D88&lt;2.45,D88&gt;=1.55,A88&gt;=5.75,F88&gt;=1.5),5.5,IF(AND(B88&gt;=2.95,G88&lt;0.388,D88&gt;=1.85,H88&gt;=9.637,A88&gt;=6.05,H88&gt;=8.884,G88&lt;0.628,A88&lt;7.3,D88&lt;2.45,D88&gt;=1.55,A88&gt;=5.75,F88&gt;=1.5),5.333,"shouldnthappen"))))))))))))))))))))))))))))))))))</f>
        <v>5.1</v>
      </c>
      <c r="BF88" s="1" t="n">
        <f aca="false">IF(AND(D88&gt;=0.35,F88&lt;1.5),1.65,IF(AND(H88&gt;=16.227,D88&gt;=1.55,F88&gt;=1.5),6.533,IF(AND(A88&gt;=5.45,G88&lt;0.174,D88&lt;0.35,F88&lt;1.5),1.7,IF(AND(D88&lt;0.15,G88&gt;=0.174,D88&lt;0.35,F88&lt;1.5),1.38,IF(AND(D88&gt;=1.15,D88&lt;1.25,D88&lt;1.55,F88&gt;=1.5),3.967,IF(AND(H88&lt;8.376,A88&lt;5.45,G88&lt;0.174,D88&lt;0.35,F88&lt;1.5),1.4,IF(AND(H88&gt;=8.376,A88&lt;5.45,G88&lt;0.174,D88&lt;0.35,F88&lt;1.5),1.5,IF(AND(B88&lt;3.1,D88&gt;=0.15,G88&gt;=0.174,D88&lt;0.35,F88&lt;1.5),1.475,IF(AND(H88&lt;10.258,D88&lt;1.15,D88&lt;1.25,D88&lt;1.55,F88&gt;=1.5),3.24,IF(AND(H88&gt;=10.258,D88&lt;1.15,D88&lt;1.25,D88&lt;1.55,F88&gt;=1.5),3.875,IF(AND(F88&gt;=2.5,H88&lt;10.927,D88&gt;=1.25,D88&lt;1.55,F88&gt;=1.5),5.05,IF(AND(D88&lt;1.35,H88&gt;=10.927,D88&gt;=1.25,D88&lt;1.55,F88&gt;=1.5),4.25,IF(AND(A88&gt;=6.95,D88&lt;1.75,H88&lt;16.227,D88&gt;=1.55,F88&gt;=1.5),5.8,IF(AND(B88&lt;3.3,B88&gt;=3.1,D88&gt;=0.15,G88&gt;=0.174,D88&lt;0.35,F88&lt;1.5),1.3,IF(AND(H88&lt;12.278,D88&gt;=1.35,H88&gt;=10.927,D88&gt;=1.25,D88&lt;1.55,F88&gt;=1.5),4.9,IF(AND(G88&lt;0.226,A88&lt;6.95,D88&lt;1.75,H88&lt;16.227,D88&gt;=1.55,F88&gt;=1.5),5,IF(AND(G88&gt;=0.226,A88&lt;6.95,D88&lt;1.75,H88&lt;16.227,D88&gt;=1.55,F88&gt;=1.5),4.62,IF(AND(H88&lt;9.35,B88&lt;2.95,D88&gt;=1.75,H88&lt;16.227,D88&gt;=1.55,F88&gt;=1.5),6.3,IF(AND(H88&gt;=9.35,B88&lt;2.95,D88&gt;=1.75,H88&lt;16.227,D88&gt;=1.55,F88&gt;=1.5),5.58,IF(AND(A88&lt;5.05,B88&gt;=3.3,B88&gt;=3.1,D88&gt;=0.15,G88&gt;=0.174,D88&lt;0.35,F88&lt;1.5),1.35,IF(AND(A88&gt;=5.05,B88&gt;=3.3,B88&gt;=3.1,D88&gt;=0.15,G88&gt;=0.174,D88&lt;0.35,F88&lt;1.5),1.46,IF(AND(B88&lt;2.8,A88&lt;5.65,F88&lt;2.5,H88&lt;10.927,D88&gt;=1.25,D88&lt;1.55,F88&gt;=1.5),4.075,IF(AND(B88&gt;=2.8,A88&lt;5.65,F88&lt;2.5,H88&lt;10.927,D88&gt;=1.25,D88&lt;1.55,F88&gt;=1.5),3.933,IF(AND(A88&lt;6.25,A88&gt;=5.65,F88&lt;2.5,H88&lt;10.927,D88&gt;=1.25,D88&lt;1.55,F88&gt;=1.5),4.533,IF(AND(A88&gt;=6.25,A88&gt;=5.65,F88&lt;2.5,H88&lt;10.927,D88&gt;=1.25,D88&lt;1.55,F88&gt;=1.5),4.3,IF(AND(A88&lt;6.5,H88&gt;=12.278,D88&gt;=1.35,H88&gt;=10.927,D88&gt;=1.25,D88&lt;1.55,F88&gt;=1.5),4.55,IF(AND(A88&gt;=6.5,H88&gt;=12.278,D88&gt;=1.35,H88&gt;=10.927,D88&gt;=1.25,D88&lt;1.55,F88&gt;=1.5),4.775,IF(AND(H88&lt;9.884,D88&lt;2.1,B88&gt;=2.95,D88&gt;=1.75,H88&lt;16.227,D88&gt;=1.55,F88&gt;=1.5),5.5,IF(AND(H88&gt;=9.884,D88&lt;2.1,B88&gt;=2.95,D88&gt;=1.75,H88&lt;16.227,D88&gt;=1.55,F88&gt;=1.5),5.1,IF(AND(H88&lt;10.393,D88&gt;=2.1,B88&gt;=2.95,D88&gt;=1.75,H88&lt;16.227,D88&gt;=1.55,F88&gt;=1.5),5.74,IF(AND(D88&lt;2.25,H88&gt;=10.393,D88&gt;=2.1,B88&gt;=2.95,D88&gt;=1.75,H88&lt;16.227,D88&gt;=1.55,F88&gt;=1.5),5.8,IF(AND(D88&gt;=2.25,H88&gt;=10.393,D88&gt;=2.1,B88&gt;=2.95,D88&gt;=1.75,H88&lt;16.227,D88&gt;=1.55,F88&gt;=1.5),5.4,"shouldnthappen"))))))))))))))))))))))))))))))))</f>
        <v>5</v>
      </c>
      <c r="BG88" s="1" t="n">
        <f aca="false">IF(AND(G88&lt;0.096,A88&lt;5.45),2.95,IF(AND(F88&gt;=1.5,G88&gt;=0.096,A88&lt;5.45),3,IF(AND(D88&lt;0.6,A88&lt;5.9,A88&gt;=5.45),1.4,IF(AND(F88&gt;=2.5,D88&gt;=0.6,A88&lt;5.9,A88&gt;=5.45),5.1,IF(AND(A88&lt;7.45,A88&gt;=7.05,A88&gt;=5.9,A88&gt;=5.45),6.167,IF(AND(B88&gt;=3.55,G88&lt;0.587,F88&lt;1.5,G88&gt;=0.096,A88&lt;5.45),1,IF(AND(A88&lt;5.05,G88&gt;=0.587,F88&lt;1.5,G88&gt;=0.096,A88&lt;5.45),1.35,IF(AND(B88&lt;2.75,D88&lt;1.7,A88&lt;7.05,A88&gt;=5.9,A88&gt;=5.45),4.9,IF(AND(A88&lt;6.2,D88&gt;=1.7,A88&lt;7.05,A88&gt;=5.9,A88&gt;=5.45),4.833,IF(AND(H88&lt;17.32,A88&gt;=7.45,A88&gt;=7.05,A88&gt;=5.9,A88&gt;=5.45),6.68,IF(AND(H88&gt;=17.32,A88&gt;=7.45,A88&gt;=7.05,A88&gt;=5.9,A88&gt;=5.45),6.4,IF(AND(G88&lt;0.161,B88&lt;3.55,G88&lt;0.587,F88&lt;1.5,G88&gt;=0.096,A88&lt;5.45),1.5,IF(AND(H88&lt;11.016,A88&gt;=5.05,G88&gt;=0.587,F88&lt;1.5,G88&gt;=0.096,A88&lt;5.45),1.633,IF(AND(H88&lt;11.001,G88&lt;0.372,F88&lt;2.5,D88&gt;=0.6,A88&lt;5.9,A88&gt;=5.45),4.133,IF(AND(H88&gt;=11.001,G88&lt;0.372,F88&lt;2.5,D88&gt;=0.6,A88&lt;5.9,A88&gt;=5.45),4.3,IF(AND(H88&lt;6.808,G88&gt;=0.372,F88&lt;2.5,D88&gt;=0.6,A88&lt;5.9,A88&gt;=5.45),4,IF(AND(A88&gt;=6.75,B88&gt;=2.75,D88&lt;1.7,A88&lt;7.05,A88&gt;=5.9,A88&gt;=5.45),4.84,IF(AND(H88&lt;12.467,G88&gt;=0.161,B88&lt;3.55,G88&lt;0.587,F88&lt;1.5,G88&gt;=0.096,A88&lt;5.45),1.3,IF(AND(D88&lt;0.25,H88&gt;=11.016,A88&gt;=5.05,G88&gt;=0.587,F88&lt;1.5,G88&gt;=0.096,A88&lt;5.45),1.52,IF(AND(D88&gt;=0.25,H88&gt;=11.016,A88&gt;=5.05,G88&gt;=0.587,F88&lt;1.5,G88&gt;=0.096,A88&lt;5.45),1.5,IF(AND(H88&lt;11.218,H88&gt;=6.808,G88&gt;=0.372,F88&lt;2.5,D88&gt;=0.6,A88&lt;5.9,A88&gt;=5.45),3.7,IF(AND(H88&gt;=11.218,H88&gt;=6.808,G88&gt;=0.372,F88&lt;2.5,D88&gt;=0.6,A88&lt;5.9,A88&gt;=5.45),3.9,IF(AND(B88&lt;2.95,A88&lt;6.75,B88&gt;=2.75,D88&lt;1.7,A88&lt;7.05,A88&gt;=5.9,A88&gt;=5.45),4.2,IF(AND(B88&gt;=2.95,A88&lt;6.75,B88&gt;=2.75,D88&lt;1.7,A88&lt;7.05,A88&gt;=5.9,A88&gt;=5.45),4.6,IF(AND(D88&gt;=2.45,A88&lt;6.85,A88&gt;=6.2,D88&gt;=1.7,A88&lt;7.05,A88&gt;=5.9,A88&gt;=5.45),5.9,IF(AND(G88&lt;0.312,A88&gt;=6.85,A88&gt;=6.2,D88&gt;=1.7,A88&lt;7.05,A88&gt;=5.9,A88&gt;=5.45),5.1,IF(AND(G88&gt;=0.312,A88&gt;=6.85,A88&gt;=6.2,D88&gt;=1.7,A88&lt;7.05,A88&gt;=5.9,A88&gt;=5.45),5.4,IF(AND(G88&lt;0.251,H88&gt;=12.467,G88&gt;=0.161,B88&lt;3.55,G88&lt;0.587,F88&lt;1.5,G88&gt;=0.096,A88&lt;5.45),1.35,IF(AND(G88&gt;=0.251,H88&gt;=12.467,G88&gt;=0.161,B88&lt;3.55,G88&lt;0.587,F88&lt;1.5,G88&gt;=0.096,A88&lt;5.45),1.467,IF(AND(G88&gt;=0.628,D88&lt;2.45,A88&lt;6.85,A88&gt;=6.2,D88&gt;=1.7,A88&lt;7.05,A88&gt;=5.9,A88&gt;=5.45),5.1,IF(AND(A88&gt;=6.75,G88&lt;0.628,D88&lt;2.45,A88&lt;6.85,A88&gt;=6.2,D88&gt;=1.7,A88&lt;7.05,A88&gt;=5.9,A88&gt;=5.45),5.9,IF(AND(H88&lt;11.824,A88&lt;6.75,G88&lt;0.628,D88&lt;2.45,A88&lt;6.85,A88&gt;=6.2,D88&gt;=1.7,A88&lt;7.05,A88&gt;=5.9,A88&gt;=5.45),5.44,IF(AND(H88&lt;14.378,H88&gt;=11.824,A88&lt;6.75,G88&lt;0.628,D88&lt;2.45,A88&lt;6.85,A88&gt;=6.2,D88&gt;=1.7,A88&lt;7.05,A88&gt;=5.9,A88&gt;=5.45),5.6,IF(AND(H88&gt;=14.378,H88&gt;=11.824,A88&lt;6.75,G88&lt;0.628,D88&lt;2.45,A88&lt;6.85,A88&gt;=6.2,D88&gt;=1.7,A88&lt;7.05,A88&gt;=5.9,A88&gt;=5.45),5.8,"shouldnthappen"))))))))))))))))))))))))))))))))))</f>
        <v>4.6</v>
      </c>
      <c r="BH88" s="1" t="n">
        <f aca="false">IF(AND(G88&gt;=0.905,F88&lt;1.5),1.8,IF(AND(H88&lt;5.523,G88&lt;0.905,F88&lt;1.5),1,IF(AND(D88&gt;=0.4,H88&gt;=5.523,G88&lt;0.905,F88&lt;1.5),1.7,IF(AND(G88&gt;=0.878,D88&lt;1.35,F88&lt;2.5,F88&gt;=1.5),4.4,IF(AND(A88&lt;5.4,D88&gt;=1.35,F88&lt;2.5,F88&gt;=1.5),3.9,IF(AND(G88&lt;0.177,B88&lt;3.15,F88&gt;=2.5,F88&gt;=1.5),6.15,IF(AND(H88&lt;10.393,B88&gt;=3.15,F88&gt;=2.5,F88&gt;=1.5),5.94,IF(AND(H88&gt;=10.393,B88&gt;=3.15,F88&gt;=2.5,F88&gt;=1.5),5.467,IF(AND(D88&gt;=1.25,G88&lt;0.878,D88&lt;1.35,F88&lt;2.5,F88&gt;=1.5),4.18,IF(AND(G88&gt;=0.709,A88&gt;=5.4,D88&gt;=1.35,F88&lt;2.5,F88&gt;=1.5),4.9,IF(AND(B88&lt;2.6,G88&gt;=0.177,B88&lt;3.15,F88&gt;=2.5,F88&gt;=1.5),4.8,IF(AND(A88&lt;4.35,A88&lt;5.05,D88&lt;0.4,H88&gt;=5.523,G88&lt;0.905,F88&lt;1.5),1.1,IF(AND(A88&gt;=5.6,A88&gt;=5.05,D88&lt;0.4,H88&gt;=5.523,G88&lt;0.905,F88&lt;1.5),1.7,IF(AND(D88&lt;1.05,D88&lt;1.25,G88&lt;0.878,D88&lt;1.35,F88&lt;2.5,F88&gt;=1.5),3.6,IF(AND(D88&gt;=1.55,G88&lt;0.709,A88&gt;=5.4,D88&gt;=1.35,F88&lt;2.5,F88&gt;=1.5),4.975,IF(AND(D88&lt;1.7,B88&gt;=2.6,G88&gt;=0.177,B88&lt;3.15,F88&gt;=2.5,F88&gt;=1.5),5.8,IF(AND(B88&lt;3.15,A88&gt;=4.35,A88&lt;5.05,D88&lt;0.4,H88&gt;=5.523,G88&lt;0.905,F88&lt;1.5),1.46,IF(AND(A88&gt;=5.45,A88&lt;5.6,A88&gt;=5.05,D88&lt;0.4,H88&gt;=5.523,G88&lt;0.905,F88&lt;1.5),1.35,IF(AND(H88&lt;10.974,D88&gt;=1.05,D88&lt;1.25,G88&lt;0.878,D88&lt;1.35,F88&lt;2.5,F88&gt;=1.5),3.8,IF(AND(H88&gt;=13.654,D88&lt;1.55,G88&lt;0.709,A88&gt;=5.4,D88&gt;=1.35,F88&lt;2.5,F88&gt;=1.5),4.725,IF(AND(A88&lt;4.5,B88&gt;=3.15,A88&gt;=4.35,A88&lt;5.05,D88&lt;0.4,H88&gt;=5.523,G88&lt;0.905,F88&lt;1.5),1.3,IF(AND(G88&lt;0.676,A88&lt;5.45,A88&lt;5.6,A88&gt;=5.05,D88&lt;0.4,H88&gt;=5.523,G88&lt;0.905,F88&lt;1.5),1.5,IF(AND(G88&gt;=0.676,A88&lt;5.45,A88&lt;5.6,A88&gt;=5.05,D88&lt;0.4,H88&gt;=5.523,G88&lt;0.905,F88&lt;1.5),1.55,IF(AND(A88&lt;5.7,H88&gt;=10.974,D88&gt;=1.05,D88&lt;1.25,G88&lt;0.878,D88&lt;1.35,F88&lt;2.5,F88&gt;=1.5),3.9,IF(AND(A88&gt;=5.7,H88&gt;=10.974,D88&gt;=1.05,D88&lt;1.25,G88&lt;0.878,D88&lt;1.35,F88&lt;2.5,F88&gt;=1.5),3.933,IF(AND(G88&gt;=0.644,H88&lt;13.654,D88&lt;1.55,G88&lt;0.709,A88&gt;=5.4,D88&gt;=1.35,F88&lt;2.5,F88&gt;=1.5),4.4,IF(AND(B88&lt;2.9,A88&lt;6.2,D88&gt;=1.7,B88&gt;=2.6,G88&gt;=0.177,B88&lt;3.15,F88&gt;=2.5,F88&gt;=1.5),5.02,IF(AND(B88&gt;=2.9,A88&lt;6.2,D88&gt;=1.7,B88&gt;=2.6,G88&gt;=0.177,B88&lt;3.15,F88&gt;=2.5,F88&gt;=1.5),4.8,IF(AND(D88&lt;2.2,A88&gt;=6.2,D88&gt;=1.7,B88&gt;=2.6,G88&gt;=0.177,B88&lt;3.15,F88&gt;=2.5,F88&gt;=1.5),5.325,IF(AND(D88&gt;=2.2,A88&gt;=6.2,D88&gt;=1.7,B88&gt;=2.6,G88&gt;=0.177,B88&lt;3.15,F88&gt;=2.5,F88&gt;=1.5),5.1,IF(AND(D88&lt;0.25,A88&gt;=4.5,B88&gt;=3.15,A88&gt;=4.35,A88&lt;5.05,D88&lt;0.4,H88&gt;=5.523,G88&lt;0.905,F88&lt;1.5),1.357,IF(AND(D88&gt;=0.25,A88&gt;=4.5,B88&gt;=3.15,A88&gt;=4.35,A88&lt;5.05,D88&lt;0.4,H88&gt;=5.523,G88&lt;0.905,F88&lt;1.5),1.333,IF(AND(H88&lt;10.723,G88&lt;0.644,H88&lt;13.654,D88&lt;1.55,G88&lt;0.709,A88&gt;=5.4,D88&gt;=1.35,F88&lt;2.5,F88&gt;=1.5),4.6,IF(AND(H88&gt;=10.723,G88&lt;0.644,H88&lt;13.654,D88&lt;1.55,G88&lt;0.709,A88&gt;=5.4,D88&gt;=1.35,F88&lt;2.5,F88&gt;=1.5),4.5,"shouldnthappen"))))))))))))))))))))))))))))))))))</f>
        <v>4.975</v>
      </c>
      <c r="BI88" s="1" t="n">
        <f aca="false">IF(AND(D88&gt;=0.8,A88&lt;5.45),3.9,IF(AND(D88&gt;=0.45,D88&lt;0.8,A88&lt;5.45),1.66,IF(AND(H88&lt;16.447,B88&gt;=3.45,A88&gt;=5.45),1.525,IF(AND(H88&gt;=16.447,B88&gt;=3.45,A88&gt;=5.45),6.4,IF(AND(H88&lt;5.245,D88&lt;0.45,D88&lt;0.8,A88&lt;5.45),1,IF(AND(A88&gt;=7.2,G88&lt;0.154,B88&lt;3.45,A88&gt;=5.45),6.7,IF(AND(D88&lt;1.65,A88&lt;7.2,G88&lt;0.154,B88&lt;3.45,A88&gt;=5.45),4.7,IF(AND(D88&gt;=1.65,A88&lt;7.2,G88&lt;0.154,B88&lt;3.45,A88&gt;=5.45),5.52,IF(AND(D88&gt;=0.25,A88&lt;5.05,H88&gt;=5.245,D88&lt;0.45,D88&lt;0.8,A88&lt;5.45),1.35,IF(AND(H88&lt;6.089,A88&gt;=5.05,H88&gt;=5.245,D88&lt;0.45,D88&lt;0.8,A88&lt;5.45),1.7,IF(AND(D88&lt;1.2,B88&lt;2.6,A88&lt;5.75,G88&gt;=0.154,B88&lt;3.45,A88&gt;=5.45),3.85,IF(AND(D88&gt;=1.2,B88&lt;2.6,A88&lt;5.75,G88&gt;=0.154,B88&lt;3.45,A88&gt;=5.45),4,IF(AND(D88&gt;=1.65,B88&gt;=2.6,A88&lt;5.75,G88&gt;=0.154,B88&lt;3.45,A88&gt;=5.45),4.9,IF(AND(G88&lt;0.353,F88&lt;2.5,A88&gt;=5.75,G88&gt;=0.154,B88&lt;3.45,A88&gt;=5.45),4.25,IF(AND(A88&gt;=7.25,F88&gt;=2.5,A88&gt;=5.75,G88&gt;=0.154,B88&lt;3.45,A88&gt;=5.45),6.45,IF(AND(H88&lt;11.218,D88&lt;0.25,A88&lt;5.05,H88&gt;=5.245,D88&lt;0.45,D88&lt;0.8,A88&lt;5.45),1.42,IF(AND(G88&lt;0.517,H88&gt;=6.089,A88&gt;=5.05,H88&gt;=5.245,D88&lt;0.45,D88&lt;0.8,A88&lt;5.45),1.44,IF(AND(G88&gt;=0.517,H88&gt;=6.089,A88&gt;=5.05,H88&gt;=5.245,D88&lt;0.45,D88&lt;0.8,A88&lt;5.45),1.54,IF(AND(H88&gt;=10.194,D88&lt;1.65,B88&gt;=2.6,A88&lt;5.75,G88&gt;=0.154,B88&lt;3.45,A88&gt;=5.45),4.35,IF(AND(B88&gt;=3.15,G88&gt;=0.353,F88&lt;2.5,A88&gt;=5.75,G88&gt;=0.154,B88&lt;3.45,A88&gt;=5.45),4.7,IF(AND(H88&lt;7.716,A88&lt;7.25,F88&gt;=2.5,A88&gt;=5.75,G88&gt;=0.154,B88&lt;3.45,A88&gt;=5.45),5.04,IF(AND(G88&lt;0.175,H88&gt;=11.218,D88&lt;0.25,A88&lt;5.05,H88&gt;=5.245,D88&lt;0.45,D88&lt;0.8,A88&lt;5.45),1.5,IF(AND(H88&lt;7.713,H88&lt;10.194,D88&lt;1.65,B88&gt;=2.6,A88&lt;5.75,G88&gt;=0.154,B88&lt;3.45,A88&gt;=5.45),4.1,IF(AND(H88&gt;=7.713,H88&lt;10.194,D88&lt;1.65,B88&gt;=2.6,A88&lt;5.75,G88&gt;=0.154,B88&lt;3.45,A88&gt;=5.45),4.2,IF(AND(B88&gt;=3.05,B88&lt;3.15,G88&gt;=0.353,F88&lt;2.5,A88&gt;=5.75,G88&gt;=0.154,B88&lt;3.45,A88&gt;=5.45),4.4,IF(AND(D88&gt;=2.45,H88&gt;=7.716,A88&lt;7.25,F88&gt;=2.5,A88&gt;=5.75,G88&gt;=0.154,B88&lt;3.45,A88&gt;=5.45),5.85,IF(AND(D88&lt;0.15,G88&gt;=0.175,H88&gt;=11.218,D88&lt;0.25,A88&lt;5.05,H88&gt;=5.245,D88&lt;0.45,D88&lt;0.8,A88&lt;5.45),1.1,IF(AND(H88&gt;=16.317,B88&lt;3.05,B88&lt;3.15,G88&gt;=0.353,F88&lt;2.5,A88&gt;=5.75,G88&gt;=0.154,B88&lt;3.45,A88&gt;=5.45),4.8,IF(AND(G88&gt;=0.857,D88&lt;2.45,H88&gt;=7.716,A88&lt;7.25,F88&gt;=2.5,A88&gt;=5.75,G88&gt;=0.154,B88&lt;3.45,A88&gt;=5.45),5.05,IF(AND(G88&lt;0.245,D88&gt;=0.15,G88&gt;=0.175,H88&gt;=11.218,D88&lt;0.25,A88&lt;5.05,H88&gt;=5.245,D88&lt;0.45,D88&lt;0.8,A88&lt;5.45),1.3,IF(AND(G88&gt;=0.245,D88&gt;=0.15,G88&gt;=0.175,H88&gt;=11.218,D88&lt;0.25,A88&lt;5.05,H88&gt;=5.245,D88&lt;0.45,D88&lt;0.8,A88&lt;5.45),1.22,IF(AND(B88&lt;2.85,H88&lt;16.317,B88&lt;3.05,B88&lt;3.15,G88&gt;=0.353,F88&lt;2.5,A88&gt;=5.75,G88&gt;=0.154,B88&lt;3.45,A88&gt;=5.45),4.6,IF(AND(B88&gt;=2.85,H88&lt;16.317,B88&lt;3.05,B88&lt;3.15,G88&gt;=0.353,F88&lt;2.5,A88&gt;=5.75,G88&gt;=0.154,B88&lt;3.45,A88&gt;=5.45),4.633,IF(AND(D88&lt;1.85,G88&lt;0.857,D88&lt;2.45,H88&gt;=7.716,A88&lt;7.25,F88&gt;=2.5,A88&gt;=5.75,G88&gt;=0.154,B88&lt;3.45,A88&gt;=5.45),5.8,IF(AND(H88&lt;11.297,D88&gt;=1.85,G88&lt;0.857,D88&lt;2.45,H88&gt;=7.716,A88&lt;7.25,F88&gt;=2.5,A88&gt;=5.75,G88&gt;=0.154,B88&lt;3.45,A88&gt;=5.45),5.3,IF(AND(G88&lt;0.388,H88&gt;=11.297,D88&gt;=1.85,G88&lt;0.857,D88&lt;2.45,H88&gt;=7.716,A88&lt;7.25,F88&gt;=2.5,A88&gt;=5.75,G88&gt;=0.154,B88&lt;3.45,A88&gt;=5.45),5.4,IF(AND(G88&gt;=0.388,H88&gt;=11.297,D88&gt;=1.85,G88&lt;0.857,D88&lt;2.45,H88&gt;=7.716,A88&lt;7.25,F88&gt;=2.5,A88&gt;=5.75,G88&gt;=0.154,B88&lt;3.45,A88&gt;=5.45),5.6,"shouldnthappen")))))))))))))))))))))))))))))))))))))</f>
        <v>4.7</v>
      </c>
      <c r="BJ88" s="1" t="n">
        <f aca="false">IF(AND(F88&gt;=2,B88&gt;=3.35),6.1,IF(AND(H88&gt;=12.719,F88&lt;1.5,B88&lt;3.35),1.567,IF(AND(H88&lt;5.245,F88&lt;2,B88&gt;=3.35),1,IF(AND(D88&lt;0.15,H88&lt;12.719,F88&lt;1.5,B88&lt;3.35),1.5,IF(AND(D88&gt;=0.35,H88&gt;=5.245,F88&lt;2,B88&gt;=3.35),1.6,IF(AND(A88&lt;4.9,D88&gt;=0.15,H88&lt;12.719,F88&lt;1.5,B88&lt;3.35),1.36,IF(AND(B88&lt;2.65,G88&lt;0.572,D88&lt;1.45,F88&gt;=1.5,B88&lt;3.35),3.5,IF(AND(A88&lt;6.1,F88&lt;2.5,D88&gt;=1.45,F88&gt;=1.5,B88&lt;3.35),5.1,IF(AND(G88&gt;=0.607,D88&lt;0.35,H88&gt;=5.245,F88&lt;2,B88&gt;=3.35),1.65,IF(AND(G88&lt;0.546,A88&gt;=4.9,D88&gt;=0.15,H88&lt;12.719,F88&lt;1.5,B88&lt;3.35),1.2,IF(AND(G88&gt;=0.546,A88&gt;=4.9,D88&gt;=0.15,H88&lt;12.719,F88&lt;1.5,B88&lt;3.35),1.4,IF(AND(A88&gt;=6.3,B88&gt;=2.65,G88&lt;0.572,D88&lt;1.45,F88&gt;=1.5,B88&lt;3.35),4.8,IF(AND(D88&lt;1.15,B88&lt;2.85,G88&gt;=0.572,D88&lt;1.45,F88&gt;=1.5,B88&lt;3.35),3.9,IF(AND(B88&gt;=3.15,B88&gt;=2.85,G88&gt;=0.572,D88&lt;1.45,F88&gt;=1.5,B88&lt;3.35),4.7,IF(AND(B88&lt;2.95,A88&gt;=6.1,F88&lt;2.5,D88&gt;=1.45,F88&gt;=1.5,B88&lt;3.35),4.533,IF(AND(B88&gt;=2.95,A88&gt;=6.1,F88&lt;2.5,D88&gt;=1.45,F88&gt;=1.5,B88&lt;3.35),4.75,IF(AND(A88&gt;=6.7,G88&lt;0.107,F88&gt;=2.5,D88&gt;=1.45,F88&gt;=1.5,B88&lt;3.35),5.7,IF(AND(G88&gt;=0.385,G88&lt;0.607,D88&lt;0.35,H88&gt;=5.245,F88&lt;2,B88&gt;=3.35),1.325,IF(AND(D88&lt;1.25,A88&lt;6.3,B88&gt;=2.65,G88&lt;0.572,D88&lt;1.45,F88&gt;=1.5,B88&lt;3.35),4,IF(AND(D88&gt;=1.25,A88&lt;6.3,B88&gt;=2.65,G88&lt;0.572,D88&lt;1.45,F88&gt;=1.5,B88&lt;3.35),4.18,IF(AND(G88&lt;0.907,D88&gt;=1.15,B88&lt;2.85,G88&gt;=0.572,D88&lt;1.45,F88&gt;=1.5,B88&lt;3.35),4,IF(AND(G88&gt;=0.907,D88&gt;=1.15,B88&lt;2.85,G88&gt;=0.572,D88&lt;1.45,F88&gt;=1.5,B88&lt;3.35),4.4,IF(AND(H88&lt;8.326,B88&lt;3.15,B88&gt;=2.85,G88&gt;=0.572,D88&lt;1.45,F88&gt;=1.5,B88&lt;3.35),3.6,IF(AND(H88&gt;=8.326,B88&lt;3.15,B88&gt;=2.85,G88&gt;=0.572,D88&lt;1.45,F88&gt;=1.5,B88&lt;3.35),4.48,IF(AND(B88&lt;2.95,A88&lt;6.7,G88&lt;0.107,F88&gt;=2.5,D88&gt;=1.45,F88&gt;=1.5,B88&lt;3.35),5.6,IF(AND(B88&gt;=2.95,A88&lt;6.7,G88&lt;0.107,F88&gt;=2.5,D88&gt;=1.45,F88&gt;=1.5,B88&lt;3.35),5.5,IF(AND(G88&lt;0.205,G88&lt;0.432,G88&gt;=0.107,F88&gt;=2.5,D88&gt;=1.45,F88&gt;=1.5,B88&lt;3.35),5.3,IF(AND(B88&gt;=3.05,G88&gt;=0.432,G88&gt;=0.107,F88&gt;=2.5,D88&gt;=1.45,F88&gt;=1.5,B88&lt;3.35),5.86,IF(AND(H88&gt;=14.057,G88&lt;0.385,G88&lt;0.607,D88&lt;0.35,H88&gt;=5.245,F88&lt;2,B88&gt;=3.35),1.7,IF(AND(D88&lt;1.7,G88&gt;=0.205,G88&lt;0.432,G88&gt;=0.107,F88&gt;=2.5,D88&gt;=1.45,F88&gt;=1.5,B88&lt;3.35),5,IF(AND(G88&lt;0.779,B88&lt;3.05,G88&gt;=0.432,G88&gt;=0.107,F88&gt;=2.5,D88&gt;=1.45,F88&gt;=1.5,B88&lt;3.35),4.9,IF(AND(G88&gt;=0.779,B88&lt;3.05,G88&gt;=0.432,G88&gt;=0.107,F88&gt;=2.5,D88&gt;=1.45,F88&gt;=1.5,B88&lt;3.35),5.533,IF(AND(D88&gt;=0.25,H88&lt;14.057,G88&lt;0.385,G88&lt;0.607,D88&lt;0.35,H88&gt;=5.245,F88&lt;2,B88&gt;=3.35),1.4,IF(AND(B88&lt;2.85,D88&gt;=1.7,G88&gt;=0.205,G88&lt;0.432,G88&gt;=0.107,F88&gt;=2.5,D88&gt;=1.45,F88&gt;=1.5,B88&lt;3.35),5.1,IF(AND(B88&gt;=2.85,D88&gt;=1.7,G88&gt;=0.205,G88&lt;0.432,G88&gt;=0.107,F88&gt;=2.5,D88&gt;=1.45,F88&gt;=1.5,B88&lt;3.35),5.15,IF(AND(A88&lt;5.1,D88&lt;0.25,H88&lt;14.057,G88&lt;0.385,G88&lt;0.607,D88&lt;0.35,H88&gt;=5.245,F88&lt;2,B88&gt;=3.35),1.4,IF(AND(A88&gt;=5.1,D88&lt;0.25,H88&lt;14.057,G88&lt;0.385,G88&lt;0.607,D88&lt;0.35,H88&gt;=5.245,F88&lt;2,B88&gt;=3.35),1.5,"shouldnthappen")))))))))))))))))))))))))))))))))))))</f>
        <v>6.1</v>
      </c>
    </row>
    <row r="89" customFormat="false" ht="13.8" hidden="false" customHeight="false" outlineLevel="0" collapsed="false">
      <c r="A89" s="1" t="n">
        <v>6.7</v>
      </c>
      <c r="B89" s="1" t="n">
        <v>3.1</v>
      </c>
      <c r="C89" s="1" t="n">
        <v>4.7</v>
      </c>
      <c r="D89" s="1" t="n">
        <v>1.5</v>
      </c>
      <c r="E89" s="1" t="s">
        <v>92</v>
      </c>
      <c r="F89" s="1" t="n">
        <v>2</v>
      </c>
      <c r="G89" s="1" t="n">
        <v>0.0117863437626511</v>
      </c>
      <c r="H89" s="16" t="n">
        <v>11.2280968630686</v>
      </c>
      <c r="I89" s="11" t="n">
        <f aca="false">C89</f>
        <v>4.7</v>
      </c>
      <c r="J89" s="1" t="n">
        <f aca="false">AVERAGE(M89:BJ89)</f>
        <v>4.65592</v>
      </c>
      <c r="K89" s="15" t="n">
        <f aca="false">1-SQRT(VAR(M89:BJ89, I89)) / AVERAGE(M89:BJ89)</f>
        <v>0.891813070082045</v>
      </c>
      <c r="L89" s="1" t="n">
        <f aca="false">(J89-I89)/I89</f>
        <v>-0.00937872340425535</v>
      </c>
      <c r="M89" s="1" t="n">
        <f aca="false">IF(AND(H89&gt;=16.241,B89&gt;=3.35),6.4,IF(AND(D89&gt;=0.75,A89&lt;5.15,B89&lt;3.35),4.1,IF(AND(D89&gt;=1.5,H89&lt;16.241,B89&gt;=3.35),5.767,IF(AND(B89&gt;=3.25,D89&lt;0.75,A89&lt;5.15,B89&lt;3.35),1.58,IF(AND(A89&lt;4.95,D89&lt;1.5,H89&lt;16.241,B89&gt;=3.35),1.4,IF(AND(A89&lt;4.5,B89&lt;3.25,D89&lt;0.75,A89&lt;5.15,B89&lt;3.35),1.26,IF(AND(A89&gt;=4.5,B89&lt;3.25,D89&lt;0.75,A89&lt;5.15,B89&lt;3.35),1.48,IF(AND(G89&lt;0.356,H89&lt;12.557,D89&lt;1.45,A89&gt;=5.15,B89&lt;3.35),4.267,IF(AND(D89&lt;1.25,H89&gt;=12.557,D89&lt;1.45,A89&gt;=5.15,B89&lt;3.35),4.05,IF(AND(D89&gt;=1.35,G89&gt;=0.356,H89&lt;12.557,D89&lt;1.45,A89&gt;=5.15,B89&lt;3.35),4.25,IF(AND(H89&lt;15.086,D89&gt;=1.25,H89&gt;=12.557,D89&lt;1.45,A89&gt;=5.15,B89&lt;3.35),4.4,IF(AND(F89&lt;2.5,G89&gt;=0.44,D89&lt;2.05,D89&gt;=1.45,A89&gt;=5.15,B89&lt;3.35),4.7,IF(AND(H89&lt;10.391,B89&lt;3.15,D89&gt;=2.05,D89&gt;=1.45,A89&gt;=5.15,B89&lt;3.35),5.1,IF(AND(G89&lt;0.505,B89&gt;=3.15,D89&gt;=2.05,D89&gt;=1.45,A89&gt;=5.15,B89&lt;3.35),5.7,IF(AND(G89&gt;=0.505,B89&gt;=3.15,D89&gt;=2.05,D89&gt;=1.45,A89&gt;=5.15,B89&lt;3.35),5.95,IF(AND(D89&gt;=0.5,G89&lt;0.905,A89&gt;=4.95,D89&lt;1.5,H89&lt;16.241,B89&gt;=3.35),1.6,IF(AND(B89&lt;3.6,G89&gt;=0.905,A89&gt;=4.95,D89&lt;1.5,H89&lt;16.241,B89&gt;=3.35),1.7,IF(AND(B89&gt;=3.6,G89&gt;=0.905,A89&gt;=4.95,D89&lt;1.5,H89&lt;16.241,B89&gt;=3.35),1.767,IF(AND(A89&gt;=5.7,D89&lt;1.35,G89&gt;=0.356,H89&lt;12.557,D89&lt;1.45,A89&gt;=5.15,B89&lt;3.35),3.9,IF(AND(A89&lt;6.35,H89&gt;=15.086,D89&gt;=1.25,H89&gt;=12.557,D89&lt;1.45,A89&gt;=5.15,B89&lt;3.35),4.7,IF(AND(A89&gt;=6.35,H89&gt;=15.086,D89&gt;=1.25,H89&gt;=12.557,D89&lt;1.45,A89&gt;=5.15,B89&lt;3.35),4.6,IF(AND(H89&lt;9.252,D89&lt;1.55,G89&lt;0.44,D89&lt;2.05,D89&gt;=1.45,A89&gt;=5.15,B89&lt;3.35),5.08,IF(AND(H89&gt;=9.252,D89&lt;1.55,G89&lt;0.44,D89&lt;2.05,D89&gt;=1.45,A89&gt;=5.15,B89&lt;3.35),4.7,IF(AND(H89&lt;8.477,D89&gt;=1.55,G89&lt;0.44,D89&lt;2.05,D89&gt;=1.45,A89&gt;=5.15,B89&lt;3.35),5.1,IF(AND(H89&gt;=8.477,D89&gt;=1.55,G89&lt;0.44,D89&lt;2.05,D89&gt;=1.45,A89&gt;=5.15,B89&lt;3.35),5.4,IF(AND(H89&lt;8.435,F89&gt;=2.5,G89&gt;=0.44,D89&lt;2.05,D89&gt;=1.45,A89&gt;=5.15,B89&lt;3.35),5.1,IF(AND(H89&gt;=8.435,F89&gt;=2.5,G89&gt;=0.44,D89&lt;2.05,D89&gt;=1.45,A89&gt;=5.15,B89&lt;3.35),4.86,IF(AND(G89&lt;0.543,H89&gt;=10.391,B89&lt;3.15,D89&gt;=2.05,D89&gt;=1.45,A89&gt;=5.15,B89&lt;3.35),5.56,IF(AND(G89&gt;=0.543,H89&gt;=10.391,B89&lt;3.15,D89&gt;=2.05,D89&gt;=1.45,A89&gt;=5.15,B89&lt;3.35),5.8,IF(AND(A89&lt;5.05,D89&lt;0.5,G89&lt;0.905,A89&gt;=4.95,D89&lt;1.5,H89&lt;16.241,B89&gt;=3.35),1.3,IF(AND(H89&lt;6.583,A89&lt;5.7,D89&lt;1.35,G89&gt;=0.356,H89&lt;12.557,D89&lt;1.45,A89&gt;=5.15,B89&lt;3.35),4,IF(AND(G89&lt;0.585,A89&gt;=5.05,D89&lt;0.5,G89&lt;0.905,A89&gt;=4.95,D89&lt;1.5,H89&lt;16.241,B89&gt;=3.35),1.475,IF(AND(G89&lt;0.62,H89&gt;=6.583,A89&lt;5.7,D89&lt;1.35,G89&gt;=0.356,H89&lt;12.557,D89&lt;1.45,A89&gt;=5.15,B89&lt;3.35),3.75,IF(AND(G89&gt;=0.62,H89&gt;=6.583,A89&lt;5.7,D89&lt;1.35,G89&gt;=0.356,H89&lt;12.557,D89&lt;1.45,A89&gt;=5.15,B89&lt;3.35),3.6,IF(AND(B89&lt;3.75,G89&gt;=0.585,A89&gt;=5.05,D89&lt;0.5,G89&lt;0.905,A89&gt;=4.95,D89&lt;1.5,H89&lt;16.241,B89&gt;=3.35),1.5,IF(AND(B89&gt;=3.75,G89&gt;=0.585,A89&gt;=5.05,D89&lt;0.5,G89&lt;0.905,A89&gt;=4.95,D89&lt;1.5,H89&lt;16.241,B89&gt;=3.35),1.6,"shouldnthappen"))))))))))))))))))))))))))))))))))))</f>
        <v>4.7</v>
      </c>
      <c r="N89" s="1" t="n">
        <f aca="false">IF(AND(H89&lt;5.245,B89&lt;3.65,F89&lt;1.5),1,IF(AND(H89&gt;=14.096,B89&gt;=3.65,F89&lt;1.5),1.65,IF(AND(A89&gt;=5.45,H89&gt;=5.245,B89&lt;3.65,F89&lt;1.5),1.3,IF(AND(H89&gt;=13.586,H89&lt;14.096,B89&gt;=3.65,F89&lt;1.5),1.3,IF(AND(H89&lt;10.258,D89&lt;1.25,F89&lt;2.5,F89&gt;=1.5),3.38,IF(AND(H89&lt;6.982,D89&gt;=1.25,F89&lt;2.5,F89&gt;=1.5),3.96,IF(AND(H89&gt;=13.646,D89&lt;2.05,F89&gt;=2.5,F89&gt;=1.5),6.1,IF(AND(B89&lt;3.05,A89&lt;5.45,H89&gt;=5.245,B89&lt;3.65,F89&lt;1.5),1.375,IF(AND(H89&lt;6.543,H89&lt;13.586,H89&lt;14.096,B89&gt;=3.65,F89&lt;1.5),1.4,IF(AND(H89&gt;=6.543,H89&lt;13.586,H89&lt;14.096,B89&gt;=3.65,F89&lt;1.5),1.5,IF(AND(H89&lt;11.522,H89&gt;=10.258,D89&lt;1.25,F89&lt;2.5,F89&gt;=1.5),3.733,IF(AND(H89&gt;=11.522,H89&gt;=10.258,D89&lt;1.25,F89&lt;2.5,F89&gt;=1.5),3.92,IF(AND(H89&lt;5.767,H89&lt;13.646,D89&lt;2.05,F89&gt;=2.5,F89&gt;=1.5),4.5,IF(AND(A89&lt;6.8,B89&lt;3.15,D89&gt;=2.05,F89&gt;=2.5,F89&gt;=1.5),5.6,IF(AND(A89&gt;=6.8,B89&lt;3.15,D89&gt;=2.05,F89&gt;=2.5,F89&gt;=1.5),5.1,IF(AND(B89&lt;3.25,B89&gt;=3.15,D89&gt;=2.05,F89&gt;=2.5,F89&gt;=1.5),5.8,IF(AND(B89&gt;=3.25,B89&gt;=3.15,D89&gt;=2.05,F89&gt;=2.5,F89&gt;=1.5),5.65,IF(AND(B89&lt;3.15,B89&gt;=3.05,A89&lt;5.45,H89&gt;=5.245,B89&lt;3.65,F89&lt;1.5),1.5,IF(AND(G89&gt;=0.735,H89&lt;13.665,H89&gt;=6.982,D89&gt;=1.25,F89&lt;2.5,F89&gt;=1.5),4.2,IF(AND(H89&lt;14.03,H89&gt;=13.665,H89&gt;=6.982,D89&gt;=1.25,F89&lt;2.5,F89&gt;=1.5),4.8,IF(AND(A89&gt;=6.6,H89&gt;=5.767,H89&lt;13.646,D89&lt;2.05,F89&gt;=2.5,F89&gt;=1.5),6.05,IF(AND(G89&gt;=0.934,B89&gt;=3.15,B89&gt;=3.05,A89&lt;5.45,H89&gt;=5.245,B89&lt;3.65,F89&lt;1.5),1.7,IF(AND(D89&gt;=1.55,G89&lt;0.735,H89&lt;13.665,H89&gt;=6.982,D89&gt;=1.25,F89&lt;2.5,F89&gt;=1.5),5.1,IF(AND(D89&lt;1.45,H89&gt;=14.03,H89&gt;=13.665,H89&gt;=6.982,D89&gt;=1.25,F89&lt;2.5,F89&gt;=1.5),4.7,IF(AND(D89&gt;=1.45,H89&gt;=14.03,H89&gt;=13.665,H89&gt;=6.982,D89&gt;=1.25,F89&lt;2.5,F89&gt;=1.5),4.5,IF(AND(A89&gt;=6.2,A89&lt;6.6,H89&gt;=5.767,H89&lt;13.646,D89&lt;2.05,F89&gt;=2.5,F89&gt;=1.5),5.325,IF(AND(B89&lt;3.25,G89&lt;0.934,B89&gt;=3.15,B89&gt;=3.05,A89&lt;5.45,H89&gt;=5.245,B89&lt;3.65,F89&lt;1.5),1.3,IF(AND(D89&lt;1.35,D89&lt;1.55,G89&lt;0.735,H89&lt;13.665,H89&gt;=6.982,D89&gt;=1.25,F89&lt;2.5,F89&gt;=1.5),4.25,IF(AND(H89&lt;8.435,A89&lt;6.2,A89&lt;6.6,H89&gt;=5.767,H89&lt;13.646,D89&lt;2.05,F89&gt;=2.5,F89&gt;=1.5),5.1,IF(AND(H89&gt;=8.435,A89&lt;6.2,A89&lt;6.6,H89&gt;=5.767,H89&lt;13.646,D89&lt;2.05,F89&gt;=2.5,F89&gt;=1.5),4.9,IF(AND(A89&gt;=5.15,B89&gt;=3.25,G89&lt;0.934,B89&gt;=3.15,B89&gt;=3.05,A89&lt;5.45,H89&gt;=5.245,B89&lt;3.65,F89&lt;1.5),1.5,IF(AND(B89&lt;2.9,D89&gt;=1.35,D89&lt;1.55,G89&lt;0.735,H89&lt;13.665,H89&gt;=6.982,D89&gt;=1.25,F89&lt;2.5,F89&gt;=1.5),4.6,IF(AND(B89&gt;=2.9,D89&gt;=1.35,D89&lt;1.55,G89&lt;0.735,H89&lt;13.665,H89&gt;=6.982,D89&gt;=1.25,F89&lt;2.5,F89&gt;=1.5),4.52,IF(AND(G89&gt;=0.862,A89&lt;5.15,B89&gt;=3.25,G89&lt;0.934,B89&gt;=3.15,B89&gt;=3.05,A89&lt;5.45,H89&gt;=5.245,B89&lt;3.65,F89&lt;1.5),1.5,IF(AND(H89&lt;9.35,G89&lt;0.862,A89&lt;5.15,B89&gt;=3.25,G89&lt;0.934,B89&gt;=3.15,B89&gt;=3.05,A89&lt;5.45,H89&gt;=5.245,B89&lt;3.65,F89&lt;1.5),1.38,IF(AND(H89&gt;=9.35,G89&lt;0.862,A89&lt;5.15,B89&gt;=3.25,G89&lt;0.934,B89&gt;=3.15,B89&gt;=3.05,A89&lt;5.45,H89&gt;=5.245,B89&lt;3.65,F89&lt;1.5),1.4,"shouldnthappen"))))))))))))))))))))))))))))))))))))</f>
        <v>4.52</v>
      </c>
      <c r="O89" s="1" t="n">
        <f aca="false">IF(AND(B89&lt;2.75,A89&lt;5.55),3.96,IF(AND(H89&lt;9.205,A89&lt;5.9,A89&gt;=5.55),3.85,IF(AND(A89&lt;4.35,D89&lt;0.35,B89&gt;=2.75,A89&lt;5.55),1.1,IF(AND(B89&lt;3.65,D89&gt;=0.35,B89&gt;=2.75,A89&lt;5.55),1.65,IF(AND(B89&gt;=3.65,D89&gt;=0.35,B89&gt;=2.75,A89&lt;5.55),1.9,IF(AND(G89&gt;=0.732,H89&gt;=9.205,A89&lt;5.9,A89&gt;=5.55),4.9,IF(AND(G89&lt;0.273,G89&lt;0.732,H89&gt;=9.205,A89&lt;5.9,A89&gt;=5.55),4.5,IF(AND(A89&lt;6.3,G89&lt;0.422,F89&lt;2.5,A89&gt;=5.9,A89&gt;=5.55),5.1,IF(AND(A89&gt;=6.3,G89&lt;0.422,F89&lt;2.5,A89&gt;=5.9,A89&gt;=5.55),4.76,IF(AND(B89&lt;2.4,G89&gt;=0.422,F89&lt;2.5,A89&gt;=5.9,A89&gt;=5.55),4.45,IF(AND(A89&gt;=7,G89&gt;=0.628,F89&gt;=2.5,A89&gt;=5.9,A89&gt;=5.55),6.45,IF(AND(D89&lt;0.15,H89&lt;13.924,A89&gt;=4.35,D89&lt;0.35,B89&gt;=2.75,A89&lt;5.55),1.5,IF(AND(B89&lt;3.15,H89&gt;=13.924,A89&gt;=4.35,D89&lt;0.35,B89&gt;=2.75,A89&lt;5.55),1.56,IF(AND(B89&gt;=3.15,H89&gt;=13.924,A89&gt;=4.35,D89&lt;0.35,B89&gt;=2.75,A89&lt;5.55),1.3,IF(AND(H89&lt;14.316,G89&gt;=0.273,G89&lt;0.732,H89&gt;=9.205,A89&lt;5.9,A89&gt;=5.55),3.95,IF(AND(H89&gt;=14.316,G89&gt;=0.273,G89&lt;0.732,H89&gt;=9.205,A89&lt;5.9,A89&gt;=5.55),4.1,IF(AND(A89&lt;6.2,B89&gt;=2.4,G89&gt;=0.422,F89&lt;2.5,A89&gt;=5.9,A89&gt;=5.55),4.3,IF(AND(A89&gt;=7.05,G89&lt;0.364,G89&lt;0.628,F89&gt;=2.5,A89&gt;=5.9,A89&gt;=5.55),6.1,IF(AND(A89&gt;=7.55,G89&gt;=0.364,G89&lt;0.628,F89&gt;=2.5,A89&gt;=5.9,A89&gt;=5.55),6.4,IF(AND(A89&lt;6.15,A89&lt;7,G89&gt;=0.628,F89&gt;=2.5,A89&gt;=5.9,A89&gt;=5.55),4.9,IF(AND(D89&lt;1.45,A89&gt;=6.2,B89&gt;=2.4,G89&gt;=0.422,F89&lt;2.5,A89&gt;=5.9,A89&gt;=5.55),4.64,IF(AND(D89&gt;=1.45,A89&gt;=6.2,B89&gt;=2.4,G89&gt;=0.422,F89&lt;2.5,A89&gt;=5.9,A89&gt;=5.55),4.9,IF(AND(D89&lt;1.65,A89&lt;7.05,G89&lt;0.364,G89&lt;0.628,F89&gt;=2.5,A89&gt;=5.9,A89&gt;=5.55),5.1,IF(AND(D89&gt;=2.35,A89&lt;7.55,G89&gt;=0.364,G89&lt;0.628,F89&gt;=2.5,A89&gt;=5.9,A89&gt;=5.55),5.633,IF(AND(D89&lt;2.15,A89&gt;=6.15,A89&lt;7,G89&gt;=0.628,F89&gt;=2.5,A89&gt;=5.9,A89&gt;=5.55),5.1,IF(AND(D89&gt;=2.15,A89&gt;=6.15,A89&lt;7,G89&gt;=0.628,F89&gt;=2.5,A89&gt;=5.9,A89&gt;=5.55),5.267,IF(AND(A89&lt;4.9,A89&lt;5.05,D89&gt;=0.15,H89&lt;13.924,A89&gt;=4.35,D89&lt;0.35,B89&gt;=2.75,A89&lt;5.55),1.375,IF(AND(A89&gt;=4.9,A89&lt;5.05,D89&gt;=0.15,H89&lt;13.924,A89&gt;=4.35,D89&lt;0.35,B89&gt;=2.75,A89&lt;5.55),1.3,IF(AND(A89&lt;5.45,A89&gt;=5.05,D89&gt;=0.15,H89&lt;13.924,A89&gt;=4.35,D89&lt;0.35,B89&gt;=2.75,A89&lt;5.55),1.475,IF(AND(A89&gt;=5.45,A89&gt;=5.05,D89&gt;=0.15,H89&lt;13.924,A89&gt;=4.35,D89&lt;0.35,B89&gt;=2.75,A89&lt;5.55),1.4,IF(AND(B89&gt;=3.25,D89&lt;2.35,A89&lt;7.55,G89&gt;=0.364,G89&lt;0.628,F89&gt;=2.5,A89&gt;=5.9,A89&gt;=5.55),5.7,IF(AND(G89&lt;0.006,G89&lt;0.107,D89&gt;=1.65,A89&lt;7.05,G89&lt;0.364,G89&lt;0.628,F89&gt;=2.5,A89&gt;=5.9,A89&gt;=5.55),5.5,IF(AND(G89&gt;=0.006,G89&lt;0.107,D89&gt;=1.65,A89&lt;7.05,G89&lt;0.364,G89&lt;0.628,F89&gt;=2.5,A89&gt;=5.9,A89&gt;=5.55),5.667,IF(AND(D89&lt;2.2,G89&gt;=0.107,D89&gt;=1.65,A89&lt;7.05,G89&lt;0.364,G89&lt;0.628,F89&gt;=2.5,A89&gt;=5.9,A89&gt;=5.55),5.35,IF(AND(D89&gt;=2.2,G89&gt;=0.107,D89&gt;=1.65,A89&lt;7.05,G89&lt;0.364,G89&lt;0.628,F89&gt;=2.5,A89&gt;=5.9,A89&gt;=5.55),5.2,IF(AND(D89&lt;2.25,B89&lt;3.25,D89&lt;2.35,A89&lt;7.55,G89&gt;=0.364,G89&lt;0.628,F89&gt;=2.5,A89&gt;=5.9,A89&gt;=5.55),5.8,IF(AND(D89&gt;=2.25,B89&lt;3.25,D89&lt;2.35,A89&lt;7.55,G89&gt;=0.364,G89&lt;0.628,F89&gt;=2.5,A89&gt;=5.9,A89&gt;=5.55),5.9,"shouldnthappen")))))))))))))))))))))))))))))))))))))</f>
        <v>4.76</v>
      </c>
      <c r="P89" s="1" t="n">
        <f aca="false">IF(AND(D89&gt;=0.75,A89&lt;5.55),3.9,IF(AND(H89&lt;7.482,A89&gt;=5.55),3.45,IF(AND(B89&gt;=3.15,B89&lt;3.25,D89&lt;0.75,A89&lt;5.55),1.262,IF(AND(G89&gt;=0.446,B89&lt;3.15,B89&lt;3.25,D89&lt;0.75,A89&lt;5.55),1.1,IF(AND(G89&lt;0.408,A89&lt;5.05,B89&gt;=3.25,D89&lt;0.75,A89&lt;5.55),1.4,IF(AND(G89&gt;=0.408,A89&lt;5.05,B89&gt;=3.25,D89&lt;0.75,A89&lt;5.55),1.233,IF(AND(G89&gt;=0.676,A89&gt;=5.05,B89&gt;=3.25,D89&lt;0.75,A89&lt;5.55),1.72,IF(AND(H89&lt;9.386,A89&lt;5.85,F89&lt;2.5,H89&gt;=7.482,A89&gt;=5.55),3.5,IF(AND(H89&gt;=9.386,A89&lt;5.85,F89&lt;2.5,H89&gt;=7.482,A89&gt;=5.55),4.275,IF(AND(H89&gt;=16.284,G89&lt;0.865,F89&gt;=2.5,H89&gt;=7.482,A89&gt;=5.55),6.6,IF(AND(G89&lt;0.912,G89&gt;=0.865,F89&gt;=2.5,H89&gt;=7.482,A89&gt;=5.55),4.8,IF(AND(G89&gt;=0.912,G89&gt;=0.865,F89&gt;=2.5,H89&gt;=7.482,A89&gt;=5.55),5.175,IF(AND(A89&gt;=4.95,G89&lt;0.446,B89&lt;3.15,B89&lt;3.25,D89&lt;0.75,A89&lt;5.55),1.6,IF(AND(H89&gt;=12.974,G89&lt;0.676,A89&gt;=5.05,B89&gt;=3.25,D89&lt;0.75,A89&lt;5.55),1.3,IF(AND(D89&lt;1.45,H89&lt;13.531,A89&gt;=5.85,F89&lt;2.5,H89&gt;=7.482,A89&gt;=5.55),4.2,IF(AND(D89&gt;=1.45,H89&lt;13.531,A89&gt;=5.85,F89&lt;2.5,H89&gt;=7.482,A89&gt;=5.55),4.967,IF(AND(G89&lt;0.187,H89&gt;=13.531,A89&gt;=5.85,F89&lt;2.5,H89&gt;=7.482,A89&gt;=5.55),5,IF(AND(H89&gt;=12.675,A89&lt;4.95,G89&lt;0.446,B89&lt;3.15,B89&lt;3.25,D89&lt;0.75,A89&lt;5.55),1.5,IF(AND(H89&lt;10.826,H89&lt;12.974,G89&lt;0.676,A89&gt;=5.05,B89&gt;=3.25,D89&lt;0.75,A89&lt;5.55),1.46,IF(AND(H89&gt;=10.826,H89&lt;12.974,G89&lt;0.676,A89&gt;=5.05,B89&gt;=3.25,D89&lt;0.75,A89&lt;5.55),1.4,IF(AND(A89&lt;6.15,G89&gt;=0.187,H89&gt;=13.531,A89&gt;=5.85,F89&lt;2.5,H89&gt;=7.482,A89&gt;=5.55),4.7,IF(AND(A89&lt;6.85,B89&lt;2.95,H89&lt;16.284,G89&lt;0.865,F89&gt;=2.5,H89&gt;=7.482,A89&gt;=5.55),5.32,IF(AND(A89&gt;=6.85,B89&lt;2.95,H89&lt;16.284,G89&lt;0.865,F89&gt;=2.5,H89&gt;=7.482,A89&gt;=5.55),6.567,IF(AND(A89&lt;4.85,H89&lt;12.675,A89&lt;4.95,G89&lt;0.446,B89&lt;3.15,B89&lt;3.25,D89&lt;0.75,A89&lt;5.55),1.4,IF(AND(A89&gt;=4.85,H89&lt;12.675,A89&lt;4.95,G89&lt;0.446,B89&lt;3.15,B89&lt;3.25,D89&lt;0.75,A89&lt;5.55),1.5,IF(AND(B89&lt;3.1,A89&gt;=6.15,G89&gt;=0.187,H89&gt;=13.531,A89&gt;=5.85,F89&lt;2.5,H89&gt;=7.482,A89&gt;=5.55),4.467,IF(AND(B89&gt;=3.1,A89&gt;=6.15,G89&gt;=0.187,H89&gt;=13.531,A89&gt;=5.85,F89&lt;2.5,H89&gt;=7.482,A89&gt;=5.55),4.7,IF(AND(G89&gt;=0.379,B89&lt;3.15,B89&gt;=2.95,H89&lt;16.284,G89&lt;0.865,F89&gt;=2.5,H89&gt;=7.482,A89&gt;=5.55),5.733,IF(AND(A89&lt;6.6,B89&gt;=3.15,B89&gt;=2.95,H89&lt;16.284,G89&lt;0.865,F89&gt;=2.5,H89&gt;=7.482,A89&gt;=5.55),5.38,IF(AND(A89&lt;6.7,G89&lt;0.379,B89&lt;3.15,B89&gt;=2.95,H89&lt;16.284,G89&lt;0.865,F89&gt;=2.5,H89&gt;=7.482,A89&gt;=5.55),5.3,IF(AND(A89&gt;=6.7,G89&lt;0.379,B89&lt;3.15,B89&gt;=2.95,H89&lt;16.284,G89&lt;0.865,F89&gt;=2.5,H89&gt;=7.482,A89&gt;=5.55),5.16,IF(AND(A89&lt;7.05,A89&gt;=6.6,B89&gt;=3.15,B89&gt;=2.95,H89&lt;16.284,G89&lt;0.865,F89&gt;=2.5,H89&gt;=7.482,A89&gt;=5.55),5.78,IF(AND(A89&gt;=7.05,A89&gt;=6.6,B89&gt;=3.15,B89&gt;=2.95,H89&lt;16.284,G89&lt;0.865,F89&gt;=2.5,H89&gt;=7.482,A89&gt;=5.55),6.1,"shouldnthappen")))))))))))))))))))))))))))))))))</f>
        <v>4.967</v>
      </c>
      <c r="Q89" s="1" t="n">
        <f aca="false">IF(AND(G89&gt;=0.422,B89&lt;3.25,F89&lt;1.5),1.25,IF(AND(G89&gt;=0.082,G89&lt;0.125,F89&gt;=1.5),6.7,IF(AND(G89&lt;0.251,G89&lt;0.422,B89&lt;3.25,F89&lt;1.5),1.38,IF(AND(G89&gt;=0.251,G89&lt;0.422,B89&lt;3.25,F89&lt;1.5),1.55,IF(AND(G89&gt;=0.385,G89&lt;0.633,B89&gt;=3.25,F89&lt;1.5),1.367,IF(AND(B89&lt;3.35,G89&gt;=0.633,B89&gt;=3.25,F89&lt;1.5),1.7,IF(AND(A89&lt;5.85,G89&lt;0.082,G89&lt;0.125,F89&gt;=1.5),4.5,IF(AND(F89&gt;=2.5,D89&lt;1.6,G89&gt;=0.125,F89&gt;=1.5),5.05,IF(AND(H89&gt;=16.774,D89&gt;=1.6,G89&gt;=0.125,F89&gt;=1.5),6.4,IF(AND(D89&gt;=0.5,G89&lt;0.385,G89&lt;0.633,B89&gt;=3.25,F89&lt;1.5),1.6,IF(AND(B89&lt;3.6,B89&gt;=3.35,G89&gt;=0.633,B89&gt;=3.25,F89&lt;1.5),1.55,IF(AND(B89&gt;=3.6,B89&gt;=3.35,G89&gt;=0.633,B89&gt;=3.25,F89&lt;1.5),1.6,IF(AND(D89&lt;1.65,A89&gt;=5.85,G89&lt;0.082,G89&lt;0.125,F89&gt;=1.5),4.7,IF(AND(A89&lt;5.3,F89&lt;2.5,D89&lt;1.6,G89&gt;=0.125,F89&gt;=1.5),3.15,IF(AND(B89&gt;=3.2,H89&lt;16.774,D89&gt;=1.6,G89&gt;=0.125,F89&gt;=1.5),5.675,IF(AND(H89&lt;11.767,D89&lt;0.5,G89&lt;0.385,G89&lt;0.633,B89&gt;=3.25,F89&lt;1.5),1.5,IF(AND(H89&gt;=11.767,D89&lt;0.5,G89&lt;0.385,G89&lt;0.633,B89&gt;=3.25,F89&lt;1.5),1.367,IF(AND(H89&lt;8.367,D89&gt;=1.65,A89&gt;=5.85,G89&lt;0.082,G89&lt;0.125,F89&gt;=1.5),5.7,IF(AND(H89&gt;=8.367,D89&gt;=1.65,A89&gt;=5.85,G89&lt;0.082,G89&lt;0.125,F89&gt;=1.5),5.575,IF(AND(A89&gt;=7.1,B89&lt;3.2,H89&lt;16.774,D89&gt;=1.6,G89&gt;=0.125,F89&gt;=1.5),6.3,IF(AND(H89&gt;=15.395,B89&lt;2.85,A89&gt;=5.3,F89&lt;2.5,D89&lt;1.6,G89&gt;=0.125,F89&gt;=1.5),4.8,IF(AND(H89&lt;8.486,B89&gt;=2.85,A89&gt;=5.3,F89&lt;2.5,D89&lt;1.6,G89&gt;=0.125,F89&gt;=1.5),3.85,IF(AND(D89&gt;=2.1,A89&lt;7.1,B89&lt;3.2,H89&lt;16.774,D89&gt;=1.6,G89&gt;=0.125,F89&gt;=1.5),5.5,IF(AND(B89&gt;=2.75,H89&lt;15.395,B89&lt;2.85,A89&gt;=5.3,F89&lt;2.5,D89&lt;1.6,G89&gt;=0.125,F89&gt;=1.5),4.489,IF(AND(H89&gt;=15.168,H89&gt;=8.486,B89&gt;=2.85,A89&gt;=5.3,F89&lt;2.5,D89&lt;1.6,G89&gt;=0.125,F89&gt;=1.5),4.7,IF(AND(G89&gt;=0.519,D89&lt;2.1,A89&lt;7.1,B89&lt;3.2,H89&lt;16.774,D89&gt;=1.6,G89&gt;=0.125,F89&gt;=1.5),4.925,IF(AND(G89&gt;=0.897,B89&lt;2.75,H89&lt;15.395,B89&lt;2.85,A89&gt;=5.3,F89&lt;2.5,D89&lt;1.6,G89&gt;=0.125,F89&gt;=1.5),4.567,IF(AND(A89&lt;5.65,H89&lt;15.168,H89&gt;=8.486,B89&gt;=2.85,A89&gt;=5.3,F89&lt;2.5,D89&lt;1.6,G89&gt;=0.125,F89&gt;=1.5),4.5,IF(AND(G89&lt;0.23,G89&lt;0.519,D89&lt;2.1,A89&lt;7.1,B89&lt;3.2,H89&lt;16.774,D89&gt;=1.6,G89&gt;=0.125,F89&gt;=1.5),5,IF(AND(A89&lt;5.9,G89&lt;0.897,B89&lt;2.75,H89&lt;15.395,B89&lt;2.85,A89&gt;=5.3,F89&lt;2.5,D89&lt;1.6,G89&gt;=0.125,F89&gt;=1.5),4.1,IF(AND(A89&gt;=5.9,G89&lt;0.897,B89&lt;2.75,H89&lt;15.395,B89&lt;2.85,A89&gt;=5.3,F89&lt;2.5,D89&lt;1.6,G89&gt;=0.125,F89&gt;=1.5),4.5,IF(AND(A89&lt;6.05,A89&gt;=5.65,H89&lt;15.168,H89&gt;=8.486,B89&gt;=2.85,A89&gt;=5.3,F89&lt;2.5,D89&lt;1.6,G89&gt;=0.125,F89&gt;=1.5),4.2,IF(AND(A89&gt;=6.05,A89&gt;=5.65,H89&lt;15.168,H89&gt;=8.486,B89&gt;=2.85,A89&gt;=5.3,F89&lt;2.5,D89&lt;1.6,G89&gt;=0.125,F89&gt;=1.5),4.35,IF(AND(D89&lt;1.95,G89&gt;=0.23,G89&lt;0.519,D89&lt;2.1,A89&lt;7.1,B89&lt;3.2,H89&lt;16.774,D89&gt;=1.6,G89&gt;=0.125,F89&gt;=1.5),5.3,IF(AND(D89&gt;=1.95,G89&gt;=0.23,G89&lt;0.519,D89&lt;2.1,A89&lt;7.1,B89&lt;3.2,H89&lt;16.774,D89&gt;=1.6,G89&gt;=0.125,F89&gt;=1.5),5.2,"shouldnthappen")))))))))))))))))))))))))))))))))))</f>
        <v>4.7</v>
      </c>
      <c r="R89" s="1" t="n">
        <f aca="false">IF(AND(G89&gt;=0.901,F89&lt;1.5),1.9,IF(AND(H89&lt;5.523,D89&lt;0.35,G89&lt;0.901,F89&lt;1.5),1,IF(AND(B89&lt;3.6,D89&gt;=0.35,G89&lt;0.901,F89&lt;1.5),1.575,IF(AND(B89&gt;=3.6,D89&gt;=0.35,G89&lt;0.901,F89&lt;1.5),1.5,IF(AND(G89&gt;=0.837,D89&lt;1.15,D89&lt;1.45,F89&gt;=1.5),3,IF(AND(G89&gt;=0.66,D89&gt;=1.15,D89&lt;1.45,F89&gt;=1.5),4,IF(AND(F89&gt;=2.5,D89&lt;1.55,D89&gt;=1.45,F89&gt;=1.5),5.025,IF(AND(F89&lt;2.5,D89&gt;=1.55,D89&gt;=1.45,F89&gt;=1.5),4.933,IF(AND(B89&lt;2.45,G89&lt;0.837,D89&lt;1.15,D89&lt;1.45,F89&gt;=1.5),3.3,IF(AND(B89&gt;=2.45,G89&lt;0.837,D89&lt;1.15,D89&lt;1.45,F89&gt;=1.5),3.86,IF(AND(B89&gt;=3.05,F89&lt;2.5,D89&lt;1.55,D89&gt;=1.45,F89&gt;=1.5),4.8,IF(AND(D89&gt;=2.45,F89&gt;=2.5,D89&gt;=1.55,D89&gt;=1.45,F89&gt;=1.5),5.875,IF(AND(H89&lt;13.187,G89&lt;0.217,H89&gt;=5.523,D89&lt;0.35,G89&lt;0.901,F89&lt;1.5),1.4,IF(AND(H89&gt;=13.187,G89&lt;0.217,H89&gt;=5.523,D89&lt;0.35,G89&lt;0.901,F89&lt;1.5),1.5,IF(AND(G89&lt;0.33,G89&gt;=0.217,H89&gt;=5.523,D89&lt;0.35,G89&lt;0.901,F89&lt;1.5),1.28,IF(AND(A89&lt;6.05,D89&lt;1.35,G89&lt;0.66,D89&gt;=1.15,D89&lt;1.45,F89&gt;=1.5),4.175,IF(AND(A89&gt;=6.05,D89&lt;1.35,G89&lt;0.66,D89&gt;=1.15,D89&lt;1.45,F89&gt;=1.5),4.3,IF(AND(A89&lt;5.65,D89&gt;=1.35,G89&lt;0.66,D89&gt;=1.15,D89&lt;1.45,F89&gt;=1.5),3.9,IF(AND(A89&gt;=5.65,D89&gt;=1.35,G89&lt;0.66,D89&gt;=1.15,D89&lt;1.45,F89&gt;=1.5),4.52,IF(AND(A89&lt;6.25,B89&lt;3.05,F89&lt;2.5,D89&lt;1.55,D89&gt;=1.45,F89&gt;=1.5),4.5,IF(AND(A89&gt;=6.25,B89&lt;3.05,F89&lt;2.5,D89&lt;1.55,D89&gt;=1.45,F89&gt;=1.5),4.675,IF(AND(A89&gt;=7.25,D89&lt;2.45,F89&gt;=2.5,D89&gt;=1.55,D89&gt;=1.45,F89&gt;=1.5),6.433,IF(AND(D89&gt;=0.25,G89&gt;=0.33,G89&gt;=0.217,H89&gt;=5.523,D89&lt;0.35,G89&lt;0.901,F89&lt;1.5),1.4,IF(AND(A89&lt;6.15,A89&lt;7.25,D89&lt;2.45,F89&gt;=2.5,D89&gt;=1.55,D89&gt;=1.45,F89&gt;=1.5),5.025,IF(AND(H89&lt;6.439,D89&lt;0.25,G89&gt;=0.33,G89&gt;=0.217,H89&gt;=5.523,D89&lt;0.35,G89&lt;0.901,F89&lt;1.5),1.5,IF(AND(H89&gt;=6.439,D89&lt;0.25,G89&gt;=0.33,G89&gt;=0.217,H89&gt;=5.523,D89&lt;0.35,G89&lt;0.901,F89&lt;1.5),1.38,IF(AND(H89&gt;=13.711,A89&gt;=6.15,A89&lt;7.25,D89&lt;2.45,F89&gt;=2.5,D89&gt;=1.55,D89&gt;=1.45,F89&gt;=1.5),5.68,IF(AND(B89&gt;=3.3,H89&lt;13.711,A89&gt;=6.15,A89&lt;7.25,D89&lt;2.45,F89&gt;=2.5,D89&gt;=1.55,D89&gt;=1.45,F89&gt;=1.5),5.6,IF(AND(G89&lt;0.093,B89&lt;3.3,H89&lt;13.711,A89&gt;=6.15,A89&lt;7.25,D89&lt;2.45,F89&gt;=2.5,D89&gt;=1.55,D89&gt;=1.45,F89&gt;=1.5),5.56,IF(AND(D89&lt;1.95,G89&gt;=0.093,B89&lt;3.3,H89&lt;13.711,A89&gt;=6.15,A89&lt;7.25,D89&lt;2.45,F89&gt;=2.5,D89&gt;=1.55,D89&gt;=1.45,F89&gt;=1.5),5.3,IF(AND(B89&lt;3.15,D89&gt;=1.95,G89&gt;=0.093,B89&lt;3.3,H89&lt;13.711,A89&gt;=6.15,A89&lt;7.25,D89&lt;2.45,F89&gt;=2.5,D89&gt;=1.55,D89&gt;=1.45,F89&gt;=1.5),5.1,IF(AND(B89&gt;=3.15,D89&gt;=1.95,G89&gt;=0.093,B89&lt;3.3,H89&lt;13.711,A89&gt;=6.15,A89&lt;7.25,D89&lt;2.45,F89&gt;=2.5,D89&gt;=1.55,D89&gt;=1.45,F89&gt;=1.5),5.15,"shouldnthappen"))))))))))))))))))))))))))))))))</f>
        <v>4.8</v>
      </c>
      <c r="S89" s="1" t="n">
        <f aca="false">IF(AND(G89&gt;=0.859,D89&gt;=0.35,F89&lt;1.5),1.9,IF(AND(D89&lt;1.75,F89&gt;=2.5,F89&gt;=1.5),4.867,IF(AND(H89&lt;8.42,A89&lt;5.05,D89&lt;0.35,F89&lt;1.5),1.42,IF(AND(H89&gt;=14.877,A89&gt;=5.05,D89&lt;0.35,F89&lt;1.5),1.3,IF(AND(B89&lt;3.35,G89&lt;0.859,D89&gt;=0.35,F89&lt;1.5),1.7,IF(AND(B89&gt;=3.35,G89&lt;0.859,D89&gt;=0.35,F89&lt;1.5),1.5,IF(AND(A89&gt;=6.05,B89&lt;2.75,F89&lt;2.5,F89&gt;=1.5),4.733,IF(AND(G89&gt;=0.68,B89&gt;=2.75,F89&lt;2.5,F89&gt;=1.5),4.025,IF(AND(H89&gt;=16.284,D89&gt;=1.75,F89&gt;=2.5,F89&gt;=1.5),6.6,IF(AND(A89&lt;4.35,H89&gt;=8.42,A89&lt;5.05,D89&lt;0.35,F89&lt;1.5),1.1,IF(AND(G89&gt;=0.948,H89&lt;14.877,A89&gt;=5.05,D89&lt;0.35,F89&lt;1.5),1.7,IF(AND(A89&lt;5.3,A89&lt;6.05,B89&lt;2.75,F89&lt;2.5,F89&gt;=1.5),3,IF(AND(H89&gt;=15.168,G89&lt;0.68,B89&gt;=2.75,F89&lt;2.5,F89&gt;=1.5),4.75,IF(AND(H89&gt;=14.005,A89&gt;=4.35,H89&gt;=8.42,A89&lt;5.05,D89&lt;0.35,F89&lt;1.5),1.375,IF(AND(A89&gt;=5.55,G89&lt;0.948,H89&lt;14.877,A89&gt;=5.05,D89&lt;0.35,F89&lt;1.5),1.7,IF(AND(H89&lt;12.363,A89&gt;=5.3,A89&lt;6.05,B89&lt;2.75,F89&lt;2.5,F89&gt;=1.5),3.825,IF(AND(H89&gt;=12.363,A89&gt;=5.3,A89&lt;6.05,B89&lt;2.75,F89&lt;2.5,F89&gt;=1.5),4.033,IF(AND(H89&gt;=14.508,H89&lt;15.168,G89&lt;0.68,B89&gt;=2.75,F89&lt;2.5,F89&gt;=1.5),4.2,IF(AND(D89&gt;=2.35,D89&gt;=2.2,H89&lt;16.284,D89&gt;=1.75,F89&gt;=2.5,F89&gt;=1.5),5.267,IF(AND(G89&lt;0.231,H89&lt;14.005,A89&gt;=4.35,H89&gt;=8.42,A89&lt;5.05,D89&lt;0.35,F89&lt;1.5),1.4,IF(AND(H89&gt;=14.494,A89&lt;5.55,G89&lt;0.948,H89&lt;14.877,A89&gt;=5.05,D89&lt;0.35,F89&lt;1.5),1.6,IF(AND(A89&lt;6.1,H89&lt;14.508,H89&lt;15.168,G89&lt;0.68,B89&gt;=2.75,F89&lt;2.5,F89&gt;=1.5),4.5,IF(AND(A89&lt;6.1,H89&lt;11.8,D89&lt;2.2,H89&lt;16.284,D89&gt;=1.75,F89&gt;=2.5,F89&gt;=1.5),4.95,IF(AND(A89&gt;=6.1,H89&lt;11.8,D89&lt;2.2,H89&lt;16.284,D89&gt;=1.75,F89&gt;=2.5,F89&gt;=1.5),5.333,IF(AND(B89&lt;2.75,H89&gt;=11.8,D89&lt;2.2,H89&lt;16.284,D89&gt;=1.75,F89&gt;=2.5,F89&gt;=1.5),5.1,IF(AND(B89&gt;=3.15,D89&lt;2.35,D89&gt;=2.2,H89&lt;16.284,D89&gt;=1.75,F89&gt;=2.5,F89&gt;=1.5),5.5,IF(AND(B89&gt;=3.35,G89&gt;=0.231,H89&lt;14.005,A89&gt;=4.35,H89&gt;=8.42,A89&lt;5.05,D89&lt;0.35,F89&lt;1.5),1.3,IF(AND(H89&lt;13.869,H89&lt;14.494,A89&lt;5.55,G89&lt;0.948,H89&lt;14.877,A89&gt;=5.05,D89&lt;0.35,F89&lt;1.5),1.5,IF(AND(H89&gt;=13.869,H89&lt;14.494,A89&lt;5.55,G89&lt;0.948,H89&lt;14.877,A89&gt;=5.05,D89&lt;0.35,F89&lt;1.5),1.4,IF(AND(G89&lt;0.636,A89&gt;=6.1,H89&lt;14.508,H89&lt;15.168,G89&lt;0.68,B89&gt;=2.75,F89&lt;2.5,F89&gt;=1.5),4.68,IF(AND(G89&gt;=0.636,A89&gt;=6.1,H89&lt;14.508,H89&lt;15.168,G89&lt;0.68,B89&gt;=2.75,F89&lt;2.5,F89&gt;=1.5),4.4,IF(AND(B89&lt;2.85,B89&gt;=2.75,H89&gt;=11.8,D89&lt;2.2,H89&lt;16.284,D89&gt;=1.75,F89&gt;=2.5,F89&gt;=1.5),6.7,IF(AND(H89&lt;10.626,B89&lt;3.15,D89&lt;2.35,D89&gt;=2.2,H89&lt;16.284,D89&gt;=1.75,F89&gt;=2.5,F89&gt;=1.5),5.1,IF(AND(H89&gt;=10.626,B89&lt;3.15,D89&lt;2.35,D89&gt;=2.2,H89&lt;16.284,D89&gt;=1.75,F89&gt;=2.5,F89&gt;=1.5),5.2,IF(AND(G89&lt;0.378,B89&lt;3.35,G89&gt;=0.231,H89&lt;14.005,A89&gt;=4.35,H89&gt;=8.42,A89&lt;5.05,D89&lt;0.35,F89&lt;1.5),1.2,IF(AND(G89&gt;=0.378,B89&lt;3.35,G89&gt;=0.231,H89&lt;14.005,A89&gt;=4.35,H89&gt;=8.42,A89&lt;5.05,D89&lt;0.35,F89&lt;1.5),1.3,IF(AND(A89&lt;6.2,B89&gt;=2.85,B89&gt;=2.75,H89&gt;=11.8,D89&lt;2.2,H89&lt;16.284,D89&gt;=1.75,F89&gt;=2.5,F89&gt;=1.5),4.9,IF(AND(G89&lt;0.388,A89&gt;=6.2,B89&gt;=2.85,B89&gt;=2.75,H89&gt;=11.8,D89&lt;2.2,H89&lt;16.284,D89&gt;=1.75,F89&gt;=2.5,F89&gt;=1.5),5.52,IF(AND(G89&gt;=0.388,A89&gt;=6.2,B89&gt;=2.85,B89&gt;=2.75,H89&gt;=11.8,D89&lt;2.2,H89&lt;16.284,D89&gt;=1.75,F89&gt;=2.5,F89&gt;=1.5),5.7,"shouldnthappen")))))))))))))))))))))))))))))))))))))))</f>
        <v>4.68</v>
      </c>
      <c r="T89" s="1" t="n">
        <f aca="false">IF(AND(D89&gt;=0.8,A89&lt;5.45),3.7,IF(AND(D89&gt;=0.35,D89&lt;0.8,A89&lt;5.45),1.56,IF(AND(G89&lt;0.164,F89&lt;2.5,A89&gt;=5.45),1.6,IF(AND(H89&gt;=16.718,F89&gt;=2.5,A89&gt;=5.45),6.4,IF(AND(G89&gt;=0.719,H89&lt;16.718,F89&gt;=2.5,A89&gt;=5.45),5.05,IF(AND(A89&lt;4.35,A89&lt;5.05,D89&lt;0.35,D89&lt;0.8,A89&lt;5.45),1.1,IF(AND(H89&gt;=14.494,A89&gt;=5.05,D89&lt;0.35,D89&lt;0.8,A89&lt;5.45),1.6,IF(AND(G89&lt;0.338,D89&lt;1.25,G89&gt;=0.164,F89&lt;2.5,A89&gt;=5.45),4.1,IF(AND(H89&lt;8.397,D89&gt;=1.25,G89&gt;=0.164,F89&lt;2.5,A89&gt;=5.45),4,IF(AND(H89&lt;11.031,H89&lt;14.494,A89&gt;=5.05,D89&lt;0.35,D89&lt;0.8,A89&lt;5.45),1.5,IF(AND(H89&gt;=11.031,H89&lt;14.494,A89&gt;=5.05,D89&lt;0.35,D89&lt;0.8,A89&lt;5.45),1.44,IF(AND(B89&lt;2.65,H89&gt;=8.397,D89&gt;=1.25,G89&gt;=0.164,F89&lt;2.5,A89&gt;=5.45),4.767,IF(AND(H89&lt;7.388,G89&lt;0.487,G89&lt;0.719,H89&lt;16.718,F89&gt;=2.5,A89&gt;=5.45),5.067,IF(AND(G89&lt;0.533,G89&gt;=0.487,G89&lt;0.719,H89&lt;16.718,F89&gt;=2.5,A89&gt;=5.45),5.8,IF(AND(G89&gt;=0.533,G89&gt;=0.487,G89&lt;0.719,H89&lt;16.718,F89&gt;=2.5,A89&gt;=5.45),5.86,IF(AND(B89&lt;3.25,A89&gt;=4.95,A89&gt;=4.35,A89&lt;5.05,D89&lt;0.35,D89&lt;0.8,A89&lt;5.45),1.2,IF(AND(A89&lt;5.6,H89&lt;11.218,G89&gt;=0.338,D89&lt;1.25,G89&gt;=0.164,F89&lt;2.5,A89&gt;=5.45),3.7,IF(AND(A89&gt;=5.6,H89&lt;11.218,G89&gt;=0.338,D89&lt;1.25,G89&gt;=0.164,F89&lt;2.5,A89&gt;=5.45),3.5,IF(AND(H89&lt;12.668,H89&gt;=11.218,G89&gt;=0.338,D89&lt;1.25,G89&gt;=0.164,F89&lt;2.5,A89&gt;=5.45),3.9,IF(AND(H89&gt;=12.668,H89&gt;=11.218,G89&gt;=0.338,D89&lt;1.25,G89&gt;=0.164,F89&lt;2.5,A89&gt;=5.45),4,IF(AND(H89&gt;=15.705,B89&gt;=2.65,H89&gt;=8.397,D89&gt;=1.25,G89&gt;=0.164,F89&lt;2.5,A89&gt;=5.45),4.8,IF(AND(B89&lt;2.75,H89&gt;=7.388,G89&lt;0.487,G89&lt;0.719,H89&lt;16.718,F89&gt;=2.5,A89&gt;=5.45),5.26,IF(AND(B89&lt;2.95,A89&lt;4.5,A89&lt;4.95,A89&gt;=4.35,A89&lt;5.05,D89&lt;0.35,D89&lt;0.8,A89&lt;5.45),1.4,IF(AND(B89&gt;=2.95,A89&lt;4.5,A89&lt;4.95,A89&gt;=4.35,A89&lt;5.05,D89&lt;0.35,D89&lt;0.8,A89&lt;5.45),1.3,IF(AND(H89&gt;=13.924,A89&gt;=4.5,A89&lt;4.95,A89&gt;=4.35,A89&lt;5.05,D89&lt;0.35,D89&lt;0.8,A89&lt;5.45),1.5,IF(AND(G89&lt;0.252,B89&gt;=3.25,A89&gt;=4.95,A89&gt;=4.35,A89&lt;5.05,D89&lt;0.35,D89&lt;0.8,A89&lt;5.45),1.4,IF(AND(G89&gt;=0.252,B89&gt;=3.25,A89&gt;=4.95,A89&gt;=4.35,A89&lt;5.05,D89&lt;0.35,D89&lt;0.8,A89&lt;5.45),1.32,IF(AND(G89&gt;=0.473,H89&lt;15.705,B89&gt;=2.65,H89&gt;=8.397,D89&gt;=1.25,G89&gt;=0.164,F89&lt;2.5,A89&gt;=5.45),4.7,IF(AND(B89&gt;=3.15,B89&gt;=2.75,H89&gt;=7.388,G89&lt;0.487,G89&lt;0.719,H89&lt;16.718,F89&gt;=2.5,A89&gt;=5.45),5.7,IF(AND(B89&lt;3.15,H89&lt;13.924,A89&gt;=4.5,A89&lt;4.95,A89&gt;=4.35,A89&lt;5.05,D89&lt;0.35,D89&lt;0.8,A89&lt;5.45),1.433,IF(AND(B89&gt;=3.15,H89&lt;13.924,A89&gt;=4.5,A89&lt;4.95,A89&gt;=4.35,A89&lt;5.05,D89&lt;0.35,D89&lt;0.8,A89&lt;5.45),1.4,IF(AND(H89&gt;=14.81,G89&lt;0.473,H89&lt;15.705,B89&gt;=2.65,H89&gt;=8.397,D89&gt;=1.25,G89&gt;=0.164,F89&lt;2.5,A89&gt;=5.45),4.2,IF(AND(A89&lt;6.65,B89&lt;3.15,B89&gt;=2.75,H89&gt;=7.388,G89&lt;0.487,G89&lt;0.719,H89&lt;16.718,F89&gt;=2.5,A89&gt;=5.45),5.6,IF(AND(A89&gt;=6.65,B89&lt;3.15,B89&gt;=2.75,H89&gt;=7.388,G89&lt;0.487,G89&lt;0.719,H89&lt;16.718,F89&gt;=2.5,A89&gt;=5.45),5.4,IF(AND(A89&lt;6.15,H89&lt;14.81,G89&lt;0.473,H89&lt;15.705,B89&gt;=2.65,H89&gt;=8.397,D89&gt;=1.25,G89&gt;=0.164,F89&lt;2.5,A89&gt;=5.45),4.5,IF(AND(A89&gt;=6.15,H89&lt;14.81,G89&lt;0.473,H89&lt;15.705,B89&gt;=2.65,H89&gt;=8.397,D89&gt;=1.25,G89&gt;=0.164,F89&lt;2.5,A89&gt;=5.45),4.4,"shouldnthappen"))))))))))))))))))))))))))))))))))))</f>
        <v>1.6</v>
      </c>
      <c r="U89" s="1" t="n">
        <f aca="false">IF(AND(G89&gt;=0.934,F89&lt;1.5),1.7,IF(AND(D89&lt;0.15,D89&lt;0.25,G89&lt;0.934,F89&lt;1.5),1.38,IF(AND(H89&gt;=14.379,D89&gt;=0.25,G89&lt;0.934,F89&lt;1.5),1.7,IF(AND(A89&lt;5.3,D89&lt;1.35,F89&lt;2.5,F89&gt;=1.5),3.15,IF(AND(H89&lt;7.148,D89&gt;=1.35,F89&lt;2.5,F89&gt;=1.5),3.9,IF(AND(G89&lt;0.352,A89&lt;6.15,F89&gt;=2.5,F89&gt;=1.5),4.5,IF(AND(G89&gt;=0.352,A89&lt;6.15,F89&gt;=2.5,F89&gt;=1.5),4.92,IF(AND(B89&lt;2.85,A89&gt;=6.15,F89&gt;=2.5,F89&gt;=1.5),6.2,IF(AND(D89&gt;=0.45,H89&lt;14.379,D89&gt;=0.25,G89&lt;0.934,F89&lt;1.5),1.65,IF(AND(G89&gt;=0.857,A89&gt;=5.3,D89&lt;1.35,F89&lt;2.5,F89&gt;=1.5),4.3,IF(AND(A89&gt;=7.25,B89&gt;=2.85,A89&gt;=6.15,F89&gt;=2.5,F89&gt;=1.5),6.425,IF(AND(H89&lt;9.499,A89&lt;5.05,D89&gt;=0.15,D89&lt;0.25,G89&lt;0.934,F89&lt;1.5),1.4,IF(AND(A89&gt;=5.45,A89&gt;=5.05,D89&gt;=0.15,D89&lt;0.25,G89&lt;0.934,F89&lt;1.5),1.3,IF(AND(B89&gt;=4.15,D89&lt;0.45,H89&lt;14.379,D89&gt;=0.25,G89&lt;0.934,F89&lt;1.5),1.5,IF(AND(A89&gt;=5.75,G89&lt;0.857,A89&gt;=5.3,D89&lt;1.35,F89&lt;2.5,F89&gt;=1.5),4.02,IF(AND(A89&lt;6.65,G89&lt;0.333,H89&gt;=7.148,D89&gt;=1.35,F89&lt;2.5,F89&gt;=1.5),4.475,IF(AND(A89&gt;=6.65,G89&lt;0.333,H89&gt;=7.148,D89&gt;=1.35,F89&lt;2.5,F89&gt;=1.5),4.8,IF(AND(D89&gt;=1.45,G89&gt;=0.333,H89&gt;=7.148,D89&gt;=1.35,F89&lt;2.5,F89&gt;=1.5),4.85,IF(AND(G89&gt;=0.861,A89&lt;7.25,B89&gt;=2.85,A89&gt;=6.15,F89&gt;=2.5,F89&gt;=1.5),5.2,IF(AND(G89&lt;0.571,H89&gt;=9.499,A89&lt;5.05,D89&gt;=0.15,D89&lt;0.25,G89&lt;0.934,F89&lt;1.5),1.2,IF(AND(G89&gt;=0.571,H89&gt;=9.499,A89&lt;5.05,D89&gt;=0.15,D89&lt;0.25,G89&lt;0.934,F89&lt;1.5),1.3,IF(AND(H89&lt;9.283,A89&lt;5.45,A89&gt;=5.05,D89&gt;=0.15,D89&lt;0.25,G89&lt;0.934,F89&lt;1.5),1.5,IF(AND(H89&gt;=9.283,A89&lt;5.45,A89&gt;=5.05,D89&gt;=0.15,D89&lt;0.25,G89&lt;0.934,F89&lt;1.5),1.425,IF(AND(A89&lt;4.9,B89&lt;4.15,D89&lt;0.45,H89&lt;14.379,D89&gt;=0.25,G89&lt;0.934,F89&lt;1.5),1.4,IF(AND(A89&gt;=4.9,B89&lt;4.15,D89&lt;0.45,H89&lt;14.379,D89&gt;=0.25,G89&lt;0.934,F89&lt;1.5),1.325,IF(AND(G89&lt;0.572,A89&lt;5.75,G89&lt;0.857,A89&gt;=5.3,D89&lt;1.35,F89&lt;2.5,F89&gt;=1.5),3.65,IF(AND(G89&gt;=0.572,A89&lt;5.75,G89&lt;0.857,A89&gt;=5.3,D89&lt;1.35,F89&lt;2.5,F89&gt;=1.5),3.9,IF(AND(A89&lt;6.75,D89&lt;1.45,G89&gt;=0.333,H89&gt;=7.148,D89&gt;=1.35,F89&lt;2.5,F89&gt;=1.5),4.4,IF(AND(A89&gt;=6.75,D89&lt;1.45,G89&gt;=0.333,H89&gt;=7.148,D89&gt;=1.35,F89&lt;2.5,F89&gt;=1.5),4.78,IF(AND(A89&lt;6.6,B89&lt;3.25,G89&lt;0.861,A89&lt;7.25,B89&gt;=2.85,A89&gt;=6.15,F89&gt;=2.5,F89&gt;=1.5),5.333,IF(AND(H89&lt;11.461,B89&gt;=3.25,G89&lt;0.861,A89&lt;7.25,B89&gt;=2.85,A89&gt;=6.15,F89&gt;=2.5,F89&gt;=1.5),6.025,IF(AND(H89&gt;=11.461,B89&gt;=3.25,G89&lt;0.861,A89&lt;7.25,B89&gt;=2.85,A89&gt;=6.15,F89&gt;=2.5,F89&gt;=1.5),5.667,IF(AND(H89&gt;=14.564,A89&gt;=6.6,B89&lt;3.25,G89&lt;0.861,A89&lt;7.25,B89&gt;=2.85,A89&gt;=6.15,F89&gt;=2.5,F89&gt;=1.5),5.4,IF(AND(D89&gt;=2.35,H89&lt;14.564,A89&gt;=6.6,B89&lt;3.25,G89&lt;0.861,A89&lt;7.25,B89&gt;=2.85,A89&gt;=6.15,F89&gt;=2.5,F89&gt;=1.5),5.6,IF(AND(A89&lt;6.85,D89&lt;2.35,H89&lt;14.564,A89&gt;=6.6,B89&lt;3.25,G89&lt;0.861,A89&lt;7.25,B89&gt;=2.85,A89&gt;=6.15,F89&gt;=2.5,F89&gt;=1.5),5.9,IF(AND(A89&gt;=6.85,D89&lt;2.35,H89&lt;14.564,A89&gt;=6.6,B89&lt;3.25,G89&lt;0.861,A89&lt;7.25,B89&gt;=2.85,A89&gt;=6.15,F89&gt;=2.5,F89&gt;=1.5),5.78,"shouldnthappen"))))))))))))))))))))))))))))))))))))</f>
        <v>4.8</v>
      </c>
      <c r="V89" s="1" t="n">
        <f aca="false">IF(AND(H89&lt;5.748,A89&lt;5.05,D89&lt;0.75),1,IF(AND(B89&lt;3.15,H89&gt;=5.748,A89&lt;5.05,D89&lt;0.75),1.475,IF(AND(G89&gt;=0.801,D89&lt;0.25,A89&gt;=5.05,D89&lt;0.75),1.7,IF(AND(D89&gt;=0.45,D89&gt;=0.25,A89&gt;=5.05,D89&lt;0.75),1.7,IF(AND(B89&lt;2.35,F89&lt;2.5,B89&lt;2.75,D89&gt;=0.75),4.16,IF(AND(D89&lt;1.75,F89&gt;=2.5,B89&lt;2.75,D89&gt;=0.75),4.875,IF(AND(D89&gt;=1.75,F89&gt;=2.5,B89&lt;2.75,D89&gt;=0.75),5.333,IF(AND(H89&gt;=16.284,D89&gt;=1.55,B89&gt;=2.75,D89&gt;=0.75),6.6,IF(AND(H89&gt;=14.144,B89&gt;=3.15,H89&gt;=5.748,A89&lt;5.05,D89&lt;0.75),1.3,IF(AND(A89&lt;5.45,G89&lt;0.801,D89&lt;0.25,A89&gt;=5.05,D89&lt;0.75),1.5,IF(AND(A89&gt;=5.45,G89&lt;0.801,D89&lt;0.25,A89&gt;=5.05,D89&lt;0.75),1.34,IF(AND(B89&lt;3.75,D89&lt;0.45,D89&gt;=0.25,A89&gt;=5.05,D89&lt;0.75),1.467,IF(AND(B89&gt;=3.75,D89&lt;0.45,D89&gt;=0.25,A89&gt;=5.05,D89&lt;0.75),1.767,IF(AND(G89&gt;=0.896,B89&gt;=2.35,F89&lt;2.5,B89&lt;2.75,D89&gt;=0.75),4.9,IF(AND(H89&lt;15.504,D89&lt;1.35,D89&lt;1.55,B89&gt;=2.75,D89&gt;=0.75),4.2,IF(AND(H89&gt;=15.504,D89&lt;1.35,D89&lt;1.55,B89&gt;=2.75,D89&gt;=0.75),4.6,IF(AND(H89&lt;9.767,D89&gt;=1.35,D89&lt;1.55,B89&gt;=2.75,D89&gt;=0.75),5.1,IF(AND(A89&lt;4.5,H89&lt;14.144,B89&gt;=3.15,H89&gt;=5.748,A89&lt;5.05,D89&lt;0.75),1.3,IF(AND(A89&gt;=4.5,H89&lt;14.144,B89&gt;=3.15,H89&gt;=5.748,A89&lt;5.05,D89&lt;0.75),1.4,IF(AND(D89&gt;=1.15,G89&lt;0.896,B89&gt;=2.35,F89&lt;2.5,B89&lt;2.75,D89&gt;=0.75),4.04,IF(AND(B89&lt;2.9,H89&gt;=9.767,D89&gt;=1.35,D89&lt;1.55,B89&gt;=2.75,D89&gt;=0.75),4.8,IF(AND(D89&lt;1.7,A89&gt;=7.05,H89&lt;16.284,D89&gt;=1.55,B89&gt;=2.75,D89&gt;=0.75),5.8,IF(AND(D89&gt;=1.7,A89&gt;=7.05,H89&lt;16.284,D89&gt;=1.55,B89&gt;=2.75,D89&gt;=0.75),6.3,IF(AND(B89&lt;2.45,D89&lt;1.15,G89&lt;0.896,B89&gt;=2.35,F89&lt;2.5,B89&lt;2.75,D89&gt;=0.75),3.767,IF(AND(B89&gt;=2.45,D89&lt;1.15,G89&lt;0.896,B89&gt;=2.35,F89&lt;2.5,B89&lt;2.75,D89&gt;=0.75),3.167,IF(AND(B89&gt;=3.15,B89&gt;=2.9,H89&gt;=9.767,D89&gt;=1.35,D89&lt;1.55,B89&gt;=2.75,D89&gt;=0.75),4.7,IF(AND(D89&lt;1.9,D89&lt;2.05,A89&lt;7.05,H89&lt;16.284,D89&gt;=1.55,B89&gt;=2.75,D89&gt;=0.75),4.82,IF(AND(D89&gt;=1.9,D89&lt;2.05,A89&lt;7.05,H89&lt;16.284,D89&gt;=1.55,B89&gt;=2.75,D89&gt;=0.75),5.067,IF(AND(H89&lt;12.721,B89&lt;3.15,B89&gt;=2.9,H89&gt;=9.767,D89&gt;=1.35,D89&lt;1.55,B89&gt;=2.75,D89&gt;=0.75),4.5,IF(AND(H89&gt;=12.721,B89&lt;3.15,B89&gt;=2.9,H89&gt;=9.767,D89&gt;=1.35,D89&lt;1.55,B89&gt;=2.75,D89&gt;=0.75),4.433,IF(AND(H89&lt;9.525,G89&lt;0.364,D89&gt;=2.05,A89&lt;7.05,H89&lt;16.284,D89&gt;=1.55,B89&gt;=2.75,D89&gt;=0.75),5.1,IF(AND(A89&lt;6.25,G89&gt;=0.364,D89&gt;=2.05,A89&lt;7.05,H89&lt;16.284,D89&gt;=1.55,B89&gt;=2.75,D89&gt;=0.75),5.4,IF(AND(H89&lt;10.898,H89&gt;=9.525,G89&lt;0.364,D89&gt;=2.05,A89&lt;7.05,H89&lt;16.284,D89&gt;=1.55,B89&gt;=2.75,D89&gt;=0.75),5.6,IF(AND(H89&lt;8.711,A89&gt;=6.25,G89&gt;=0.364,D89&gt;=2.05,A89&lt;7.05,H89&lt;16.284,D89&gt;=1.55,B89&gt;=2.75,D89&gt;=0.75),5.7,IF(AND(H89&gt;=8.711,A89&gt;=6.25,G89&gt;=0.364,D89&gt;=2.05,A89&lt;7.05,H89&lt;16.284,D89&gt;=1.55,B89&gt;=2.75,D89&gt;=0.75),5.84,IF(AND(D89&lt;2.2,H89&gt;=10.898,H89&gt;=9.525,G89&lt;0.364,D89&gt;=2.05,A89&lt;7.05,H89&lt;16.284,D89&gt;=1.55,B89&gt;=2.75,D89&gt;=0.75),5.4,IF(AND(D89&gt;=2.2,H89&gt;=10.898,H89&gt;=9.525,G89&lt;0.364,D89&gt;=2.05,A89&lt;7.05,H89&lt;16.284,D89&gt;=1.55,B89&gt;=2.75,D89&gt;=0.75),5.3,"shouldnthappen")))))))))))))))))))))))))))))))))))))</f>
        <v>4.5</v>
      </c>
      <c r="W89" s="1" t="n">
        <f aca="false">IF(AND(H89&lt;6.926,D89&gt;=0.35,D89&lt;0.8),1.9,IF(AND(H89&gt;=6.926,D89&gt;=0.35,D89&lt;0.8),1.533,IF(AND(H89&lt;13.492,A89&lt;4.75,D89&lt;0.35,D89&lt;0.8),1.1,IF(AND(H89&gt;=13.492,A89&lt;4.75,D89&lt;0.35,D89&lt;0.8),1.375,IF(AND(B89&lt;2.75,A89&gt;=5.85,F89&lt;2.5,D89&gt;=0.8),4.833,IF(AND(B89&lt;3.3,A89&gt;=7.05,F89&gt;=2.5,D89&gt;=0.8),5.8,IF(AND(B89&gt;=3.3,A89&gt;=7.05,F89&gt;=2.5,D89&gt;=0.8),6.325,IF(AND(D89&gt;=0.25,A89&lt;5.05,A89&gt;=4.75,D89&lt;0.35,D89&lt;0.8),1.3,IF(AND(B89&lt;3.6,A89&gt;=5.05,A89&gt;=4.75,D89&lt;0.35,D89&lt;0.8),1.4,IF(AND(H89&lt;10.194,G89&lt;0.412,A89&lt;5.85,F89&lt;2.5,D89&gt;=0.8),4.133,IF(AND(H89&gt;=10.194,G89&lt;0.412,A89&lt;5.85,F89&lt;2.5,D89&gt;=0.8),4.5,IF(AND(A89&lt;5.35,G89&gt;=0.412,A89&lt;5.85,F89&lt;2.5,D89&gt;=0.8),3.15,IF(AND(A89&lt;6.2,B89&gt;=2.75,A89&gt;=5.85,F89&lt;2.5,D89&gt;=0.8),4.3,IF(AND(H89&lt;5.767,A89&lt;6.2,A89&lt;7.05,F89&gt;=2.5,D89&gt;=0.8),4.5,IF(AND(G89&gt;=0.861,A89&gt;=6.2,A89&lt;7.05,F89&gt;=2.5,D89&gt;=0.8),5.2,IF(AND(B89&lt;3.15,D89&lt;0.25,A89&lt;5.05,A89&gt;=4.75,D89&lt;0.35,D89&lt;0.8),1.55,IF(AND(A89&lt;5.45,B89&gt;=3.6,A89&gt;=5.05,A89&gt;=4.75,D89&lt;0.35,D89&lt;0.8),1.5,IF(AND(A89&gt;=5.45,B89&gt;=3.6,A89&gt;=5.05,A89&gt;=4.75,D89&lt;0.35,D89&lt;0.8),1.4,IF(AND(G89&gt;=0.772,A89&gt;=5.35,G89&gt;=0.412,A89&lt;5.85,F89&lt;2.5,D89&gt;=0.8),3.9,IF(AND(D89&gt;=1.45,A89&gt;=6.2,B89&gt;=2.75,A89&gt;=5.85,F89&lt;2.5,D89&gt;=0.8),4.775,IF(AND(G89&lt;0.5,H89&gt;=5.767,A89&lt;6.2,A89&lt;7.05,F89&gt;=2.5,D89&gt;=0.8),5.1,IF(AND(G89&gt;=0.5,H89&gt;=5.767,A89&lt;6.2,A89&lt;7.05,F89&gt;=2.5,D89&gt;=0.8),4.95,IF(AND(B89&gt;=3.25,G89&lt;0.861,A89&gt;=6.2,A89&lt;7.05,F89&gt;=2.5,D89&gt;=0.8),5.75,IF(AND(A89&lt;4.95,B89&gt;=3.15,D89&lt;0.25,A89&lt;5.05,A89&gt;=4.75,D89&lt;0.35,D89&lt;0.8),1.4,IF(AND(A89&lt;5.65,G89&lt;0.772,A89&gt;=5.35,G89&gt;=0.412,A89&lt;5.85,F89&lt;2.5,D89&gt;=0.8),3.6,IF(AND(A89&gt;=5.65,G89&lt;0.772,A89&gt;=5.35,G89&gt;=0.412,A89&lt;5.85,F89&lt;2.5,D89&gt;=0.8),3.5,IF(AND(B89&gt;=3.15,D89&lt;1.45,A89&gt;=6.2,B89&gt;=2.75,A89&gt;=5.85,F89&lt;2.5,D89&gt;=0.8),4.7,IF(AND(A89&gt;=6.65,B89&lt;3.25,G89&lt;0.861,A89&gt;=6.2,A89&lt;7.05,F89&gt;=2.5,D89&gt;=0.8),5.567,IF(AND(H89&lt;9.499,A89&gt;=4.95,B89&gt;=3.15,D89&lt;0.25,A89&lt;5.05,A89&gt;=4.75,D89&lt;0.35,D89&lt;0.8),1.4,IF(AND(H89&gt;=9.499,A89&gt;=4.95,B89&gt;=3.15,D89&lt;0.25,A89&lt;5.05,A89&gt;=4.75,D89&lt;0.35,D89&lt;0.8),1.2,IF(AND(G89&lt;0.765,B89&lt;3.15,D89&lt;1.45,A89&gt;=6.2,B89&gt;=2.75,A89&gt;=5.85,F89&lt;2.5,D89&gt;=0.8),4.4,IF(AND(G89&gt;=0.765,B89&lt;3.15,D89&lt;1.45,A89&gt;=6.2,B89&gt;=2.75,A89&gt;=5.85,F89&lt;2.5,D89&gt;=0.8),4.6,IF(AND(H89&lt;10.667,A89&lt;6.65,B89&lt;3.25,G89&lt;0.861,A89&gt;=6.2,A89&lt;7.05,F89&gt;=2.5,D89&gt;=0.8),5.167,IF(AND(G89&lt;0.627,H89&gt;=10.667,A89&lt;6.65,B89&lt;3.25,G89&lt;0.861,A89&gt;=6.2,A89&lt;7.05,F89&gt;=2.5,D89&gt;=0.8),5.64,IF(AND(G89&gt;=0.627,H89&gt;=10.667,A89&lt;6.65,B89&lt;3.25,G89&lt;0.861,A89&gt;=6.2,A89&lt;7.05,F89&gt;=2.5,D89&gt;=0.8),5.1,"shouldnthappen")))))))))))))))))))))))))))))))))))</f>
        <v>4.775</v>
      </c>
      <c r="X89" s="1" t="n">
        <f aca="false">IF(AND(B89&lt;3.05,H89&lt;6.697,A89&lt;5.45),4.1,IF(AND(B89&gt;=3.05,H89&lt;6.697,A89&lt;5.45),1.48,IF(AND(D89&lt;0.7,A89&lt;5.9,A89&gt;=5.45),1.4,IF(AND(A89&lt;4.35,B89&lt;3.3,H89&gt;=6.697,A89&lt;5.45),1.1,IF(AND(G89&lt;0.372,D89&gt;=0.7,A89&lt;5.9,A89&gt;=5.45),4.36,IF(AND(A89&gt;=4.9,A89&gt;=4.35,B89&lt;3.3,H89&gt;=6.697,A89&lt;5.45),1.6,IF(AND(H89&gt;=14.171,A89&lt;5.15,B89&gt;=3.3,H89&gt;=6.697,A89&lt;5.45),1.6,IF(AND(G89&lt;0.451,A89&gt;=5.15,B89&gt;=3.3,H89&gt;=6.697,A89&lt;5.45),1.367,IF(AND(G89&gt;=0.451,A89&gt;=5.15,B89&gt;=3.3,H89&gt;=6.697,A89&lt;5.45),1.5,IF(AND(G89&lt;0.332,D89&lt;1.45,F89&lt;2.5,A89&gt;=5.9,A89&gt;=5.45),4.35,IF(AND(A89&lt;6.15,D89&gt;=1.45,F89&lt;2.5,A89&gt;=5.9,A89&gt;=5.45),5.1,IF(AND(D89&gt;=2.4,G89&lt;0.432,F89&gt;=2.5,A89&gt;=5.9,A89&gt;=5.45),5.78,IF(AND(A89&lt;6.15,G89&gt;=0.432,F89&gt;=2.5,A89&gt;=5.9,A89&gt;=5.45),4.9,IF(AND(B89&lt;3.1,A89&lt;4.9,A89&gt;=4.35,B89&lt;3.3,H89&gt;=6.697,A89&lt;5.45),1.4,IF(AND(B89&gt;=3.1,A89&lt;4.9,A89&gt;=4.35,B89&lt;3.3,H89&gt;=6.697,A89&lt;5.45),1.3,IF(AND(G89&lt;0.343,H89&lt;14.171,A89&lt;5.15,B89&gt;=3.3,H89&gt;=6.697,A89&lt;5.45),1.433,IF(AND(G89&gt;=0.343,H89&lt;14.171,A89&lt;5.15,B89&gt;=3.3,H89&gt;=6.697,A89&lt;5.45),1.525,IF(AND(D89&lt;1.05,B89&lt;2.55,G89&gt;=0.372,D89&gt;=0.7,A89&lt;5.9,A89&gt;=5.45),3.7,IF(AND(H89&lt;10.596,B89&gt;=2.55,G89&gt;=0.372,D89&gt;=0.7,A89&lt;5.9,A89&gt;=5.45),3.525,IF(AND(H89&gt;=10.596,B89&gt;=2.55,G89&gt;=0.372,D89&gt;=0.7,A89&lt;5.9,A89&gt;=5.45),3.9,IF(AND(H89&lt;14.314,G89&gt;=0.332,D89&lt;1.45,F89&lt;2.5,A89&gt;=5.9,A89&gt;=5.45),4.4,IF(AND(H89&gt;=14.314,G89&gt;=0.332,D89&lt;1.45,F89&lt;2.5,A89&gt;=5.9,A89&gt;=5.45),4.7,IF(AND(H89&lt;13.906,A89&gt;=6.15,D89&gt;=1.45,F89&lt;2.5,A89&gt;=5.9,A89&gt;=5.45),4.675,IF(AND(H89&gt;=13.906,A89&gt;=6.15,D89&gt;=1.45,F89&lt;2.5,A89&gt;=5.9,A89&gt;=5.45),4.9,IF(AND(G89&lt;0.093,D89&lt;2.4,G89&lt;0.432,F89&gt;=2.5,A89&gt;=5.9,A89&gt;=5.45),5.6,IF(AND(B89&lt;2.95,A89&gt;=6.15,G89&gt;=0.432,F89&gt;=2.5,A89&gt;=5.9,A89&gt;=5.45),5.86,IF(AND(A89&lt;5.55,D89&gt;=1.05,B89&lt;2.55,G89&gt;=0.372,D89&gt;=0.7,A89&lt;5.9,A89&gt;=5.45),4,IF(AND(A89&gt;=5.55,D89&gt;=1.05,B89&lt;2.55,G89&gt;=0.372,D89&gt;=0.7,A89&lt;5.9,A89&gt;=5.45),3.9,IF(AND(D89&lt;1.7,G89&gt;=0.093,D89&lt;2.4,G89&lt;0.432,F89&gt;=2.5,A89&gt;=5.9,A89&gt;=5.45),5.05,IF(AND(G89&gt;=0.774,B89&gt;=2.95,A89&gt;=6.15,G89&gt;=0.432,F89&gt;=2.5,A89&gt;=5.9,A89&gt;=5.45),5.3,IF(AND(G89&gt;=0.312,D89&gt;=1.7,G89&gt;=0.093,D89&lt;2.4,G89&lt;0.432,F89&gt;=2.5,A89&gt;=5.9,A89&gt;=5.45),5.4,IF(AND(D89&lt;2.45,G89&lt;0.774,B89&gt;=2.95,A89&gt;=6.15,G89&gt;=0.432,F89&gt;=2.5,A89&gt;=5.9,A89&gt;=5.45),5.66,IF(AND(D89&gt;=2.45,G89&lt;0.774,B89&gt;=2.95,A89&gt;=6.15,G89&gt;=0.432,F89&gt;=2.5,A89&gt;=5.9,A89&gt;=5.45),6,IF(AND(G89&gt;=0.301,G89&lt;0.312,D89&gt;=1.7,G89&gt;=0.093,D89&lt;2.4,G89&lt;0.432,F89&gt;=2.5,A89&gt;=5.9,A89&gt;=5.45),5.1,IF(AND(A89&lt;6.45,G89&lt;0.301,G89&lt;0.312,D89&gt;=1.7,G89&gt;=0.093,D89&lt;2.4,G89&lt;0.432,F89&gt;=2.5,A89&gt;=5.9,A89&gt;=5.45),5.3,IF(AND(A89&gt;=6.45,G89&lt;0.301,G89&lt;0.312,D89&gt;=1.7,G89&gt;=0.093,D89&lt;2.4,G89&lt;0.432,F89&gt;=2.5,A89&gt;=5.9,A89&gt;=5.45),5.2,"shouldnthappen"))))))))))))))))))))))))))))))))))))</f>
        <v>4.675</v>
      </c>
      <c r="Y89" s="1" t="n">
        <f aca="false">IF(AND(H89&lt;6.51,F89&lt;1.5),1.8,IF(AND(H89&gt;=16.674,F89&gt;=1.5),6.533,IF(AND(D89&gt;=0.45,H89&gt;=6.51,F89&lt;1.5),1.667,IF(AND(H89&gt;=13.805,G89&lt;0.154,H89&lt;16.674,F89&gt;=1.5),6.7,IF(AND(D89&lt;0.15,A89&lt;5.05,D89&lt;0.45,H89&gt;=6.51,F89&lt;1.5),1.4,IF(AND(H89&gt;=13.586,A89&gt;=5.05,D89&lt;0.45,H89&gt;=6.51,F89&lt;1.5),1.3,IF(AND(F89&lt;2.5,H89&lt;13.805,G89&lt;0.154,H89&lt;16.674,F89&gt;=1.5),4.6,IF(AND(H89&lt;8.929,D89&lt;1.35,G89&gt;=0.154,H89&lt;16.674,F89&gt;=1.5),3.64,IF(AND(G89&lt;0.05,H89&lt;13.586,A89&gt;=5.05,D89&lt;0.45,H89&gt;=6.51,F89&lt;1.5),1.4,IF(AND(G89&gt;=0.107,F89&gt;=2.5,H89&lt;13.805,G89&lt;0.154,H89&lt;16.674,F89&gt;=1.5),5.3,IF(AND(B89&gt;=2.75,H89&gt;=8.929,D89&lt;1.35,G89&gt;=0.154,H89&lt;16.674,F89&gt;=1.5),4.433,IF(AND(D89&gt;=1.55,F89&lt;2.5,D89&gt;=1.35,G89&gt;=0.154,H89&lt;16.674,F89&gt;=1.5),4.975,IF(AND(H89&lt;6.93,F89&gt;=2.5,D89&gt;=1.35,G89&gt;=0.154,H89&lt;16.674,F89&gt;=1.5),4.5,IF(AND(H89&lt;12.675,G89&lt;0.217,D89&gt;=0.15,A89&lt;5.05,D89&lt;0.45,H89&gt;=6.51,F89&lt;1.5),1.4,IF(AND(H89&gt;=12.675,G89&lt;0.217,D89&gt;=0.15,A89&lt;5.05,D89&lt;0.45,H89&gt;=6.51,F89&lt;1.5),1.5,IF(AND(A89&lt;4.65,G89&gt;=0.217,D89&gt;=0.15,A89&lt;5.05,D89&lt;0.45,H89&gt;=6.51,F89&lt;1.5),1.35,IF(AND(D89&lt;0.25,G89&gt;=0.05,H89&lt;13.586,A89&gt;=5.05,D89&lt;0.45,H89&gt;=6.51,F89&lt;1.5),1.467,IF(AND(D89&gt;=0.25,G89&gt;=0.05,H89&lt;13.586,A89&gt;=5.05,D89&lt;0.45,H89&gt;=6.51,F89&lt;1.5),1.5,IF(AND(H89&lt;9.15,G89&lt;0.107,F89&gt;=2.5,H89&lt;13.805,G89&lt;0.154,H89&lt;16.674,F89&gt;=1.5),5.7,IF(AND(H89&gt;=9.15,G89&lt;0.107,F89&gt;=2.5,H89&lt;13.805,G89&lt;0.154,H89&lt;16.674,F89&gt;=1.5),5.6,IF(AND(G89&lt;0.404,B89&lt;2.75,H89&gt;=8.929,D89&lt;1.35,G89&gt;=0.154,H89&lt;16.674,F89&gt;=1.5),4.15,IF(AND(G89&gt;=0.404,B89&lt;2.75,H89&gt;=8.929,D89&lt;1.35,G89&gt;=0.154,H89&lt;16.674,F89&gt;=1.5),3.9,IF(AND(A89&gt;=6.75,D89&lt;1.55,F89&lt;2.5,D89&gt;=1.35,G89&gt;=0.154,H89&lt;16.674,F89&gt;=1.5),4.82,IF(AND(D89&lt;0.25,A89&gt;=4.65,G89&gt;=0.217,D89&gt;=0.15,A89&lt;5.05,D89&lt;0.45,H89&gt;=6.51,F89&lt;1.5),1.325,IF(AND(D89&gt;=0.25,A89&gt;=4.65,G89&gt;=0.217,D89&gt;=0.15,A89&lt;5.05,D89&lt;0.45,H89&gt;=6.51,F89&lt;1.5),1.3,IF(AND(A89&lt;6.55,A89&lt;6.75,D89&lt;1.55,F89&lt;2.5,D89&gt;=1.35,G89&gt;=0.154,H89&lt;16.674,F89&gt;=1.5),4.575,IF(AND(A89&gt;=6.55,A89&lt;6.75,D89&lt;1.55,F89&lt;2.5,D89&gt;=1.35,G89&gt;=0.154,H89&lt;16.674,F89&gt;=1.5),4.4,IF(AND(B89&lt;2.9,D89&lt;2.05,H89&gt;=6.93,F89&gt;=2.5,D89&gt;=1.35,G89&gt;=0.154,H89&lt;16.674,F89&gt;=1.5),5.05,IF(AND(H89&lt;8.884,D89&gt;=2.05,H89&gt;=6.93,F89&gt;=2.5,D89&gt;=1.35,G89&gt;=0.154,H89&lt;16.674,F89&gt;=1.5),5.1,IF(AND(H89&lt;13.711,B89&gt;=2.9,D89&lt;2.05,H89&gt;=6.93,F89&gt;=2.5,D89&gt;=1.35,G89&gt;=0.154,H89&lt;16.674,F89&gt;=1.5),5,IF(AND(H89&gt;=13.711,B89&gt;=2.9,D89&lt;2.05,H89&gt;=6.93,F89&gt;=2.5,D89&gt;=1.35,G89&gt;=0.154,H89&lt;16.674,F89&gt;=1.5),5.8,IF(AND(B89&lt;3.15,H89&gt;=8.884,D89&gt;=2.05,H89&gt;=6.93,F89&gt;=2.5,D89&gt;=1.35,G89&gt;=0.154,H89&lt;16.674,F89&gt;=1.5),5.56,IF(AND(B89&gt;=3.15,H89&gt;=8.884,D89&gt;=2.05,H89&gt;=6.93,F89&gt;=2.5,D89&gt;=1.35,G89&gt;=0.154,H89&lt;16.674,F89&gt;=1.5),5.9,"shouldnthappen")))))))))))))))))))))))))))))))))</f>
        <v>4.6</v>
      </c>
      <c r="Z89" s="1" t="n">
        <f aca="false">IF(AND(F89&gt;=2,B89&gt;=3.35),5.6,IF(AND(A89&lt;6.65,H89&gt;=15.076,B89&lt;3.35),4.8,IF(AND(A89&gt;=6.65,H89&gt;=15.076,B89&lt;3.35),6.15,IF(AND(H89&lt;6.542,F89&lt;2,B89&gt;=3.35),1.767,IF(AND(G89&gt;=0.653,D89&lt;0.75,H89&lt;15.076,B89&lt;3.35),1.55,IF(AND(D89&lt;0.15,G89&lt;0.653,D89&lt;0.75,H89&lt;15.076,B89&lt;3.35),1.1,IF(AND(G89&lt;0.356,A89&lt;5.05,H89&gt;=6.542,F89&lt;2,B89&gt;=3.35),1.4,IF(AND(G89&gt;=0.356,A89&lt;5.05,H89&gt;=6.542,F89&lt;2,B89&gt;=3.35),1.3,IF(AND(G89&gt;=0.566,A89&gt;=5.05,H89&gt;=6.542,F89&lt;2,B89&gt;=3.35),1.6,IF(AND(B89&gt;=3.1,D89&gt;=0.15,G89&lt;0.653,D89&lt;0.75,H89&lt;15.076,B89&lt;3.35),1.367,IF(AND(B89&gt;=2.65,D89&lt;1.45,B89&lt;2.75,D89&gt;=0.75,H89&lt;15.076,B89&lt;3.35),3.96,IF(AND(G89&lt;0.352,D89&gt;=1.45,B89&lt;2.75,D89&gt;=0.75,H89&lt;15.076,B89&lt;3.35),4.5,IF(AND(D89&gt;=1.35,A89&lt;6.2,B89&gt;=2.75,D89&gt;=0.75,H89&lt;15.076,B89&lt;3.35),4.733,IF(AND(A89&lt;4.7,B89&lt;3.1,D89&gt;=0.15,G89&lt;0.653,D89&lt;0.75,H89&lt;15.076,B89&lt;3.35),1.36,IF(AND(A89&gt;=4.7,B89&lt;3.1,D89&gt;=0.15,G89&lt;0.653,D89&lt;0.75,H89&lt;15.076,B89&lt;3.35),1.6,IF(AND(A89&lt;5.2,B89&lt;2.65,D89&lt;1.45,B89&lt;2.75,D89&gt;=0.75,H89&lt;15.076,B89&lt;3.35),3.3,IF(AND(A89&lt;6.5,G89&gt;=0.352,D89&gt;=1.45,B89&lt;2.75,D89&gt;=0.75,H89&lt;15.076,B89&lt;3.35),5,IF(AND(A89&gt;=6.5,G89&gt;=0.352,D89&gt;=1.45,B89&lt;2.75,D89&gt;=0.75,H89&lt;15.076,B89&lt;3.35),5.8,IF(AND(H89&lt;8.486,D89&lt;1.35,A89&lt;6.2,B89&gt;=2.75,D89&gt;=0.75,H89&lt;15.076,B89&lt;3.35),3.975,IF(AND(G89&lt;0.187,F89&lt;2.5,A89&gt;=6.2,B89&gt;=2.75,D89&gt;=0.75,H89&lt;15.076,B89&lt;3.35),5,IF(AND(G89&gt;=0.187,F89&lt;2.5,A89&gt;=6.2,B89&gt;=2.75,D89&gt;=0.75,H89&lt;15.076,B89&lt;3.35),4.525,IF(AND(A89&gt;=7.25,F89&gt;=2.5,A89&gt;=6.2,B89&gt;=2.75,D89&gt;=0.75,H89&lt;15.076,B89&lt;3.35),6.5,IF(AND(G89&lt;0.185,B89&lt;3.6,G89&lt;0.566,A89&gt;=5.05,H89&gt;=6.542,F89&lt;2,B89&gt;=3.35),1.45,IF(AND(G89&gt;=0.185,B89&lt;3.6,G89&lt;0.566,A89&gt;=5.05,H89&gt;=6.542,F89&lt;2,B89&gt;=3.35),1.34,IF(AND(G89&lt;0.13,B89&gt;=3.6,G89&lt;0.566,A89&gt;=5.05,H89&gt;=6.542,F89&lt;2,B89&gt;=3.35),1.45,IF(AND(G89&gt;=0.13,B89&gt;=3.6,G89&lt;0.566,A89&gt;=5.05,H89&gt;=6.542,F89&lt;2,B89&gt;=3.35),1.5,IF(AND(D89&lt;1.05,A89&gt;=5.2,B89&lt;2.65,D89&lt;1.45,B89&lt;2.75,D89&gt;=0.75,H89&lt;15.076,B89&lt;3.35),3.5,IF(AND(D89&gt;=1.05,A89&gt;=5.2,B89&lt;2.65,D89&lt;1.45,B89&lt;2.75,D89&gt;=0.75,H89&lt;15.076,B89&lt;3.35),3.94,IF(AND(H89&lt;10.983,H89&gt;=8.486,D89&lt;1.35,A89&lt;6.2,B89&gt;=2.75,D89&gt;=0.75,H89&lt;15.076,B89&lt;3.35),4.38,IF(AND(H89&gt;=10.983,H89&gt;=8.486,D89&lt;1.35,A89&lt;6.2,B89&gt;=2.75,D89&gt;=0.75,H89&lt;15.076,B89&lt;3.35),4.1,IF(AND(B89&gt;=3.25,A89&lt;7.25,F89&gt;=2.5,A89&gt;=6.2,B89&gt;=2.75,D89&gt;=0.75,H89&lt;15.076,B89&lt;3.35),5.7,IF(AND(B89&lt;2.95,B89&lt;3.25,A89&lt;7.25,F89&gt;=2.5,A89&gt;=6.2,B89&gt;=2.75,D89&gt;=0.75,H89&lt;15.076,B89&lt;3.35),5.6,IF(AND(H89&gt;=13.711,B89&gt;=2.95,B89&lt;3.25,A89&lt;7.25,F89&gt;=2.5,A89&gt;=6.2,B89&gt;=2.75,D89&gt;=0.75,H89&lt;15.076,B89&lt;3.35),5.8,IF(AND(A89&gt;=6.8,H89&lt;13.711,B89&gt;=2.95,B89&lt;3.25,A89&lt;7.25,F89&gt;=2.5,A89&gt;=6.2,B89&gt;=2.75,D89&gt;=0.75,H89&lt;15.076,B89&lt;3.35),5.1,IF(AND(H89&lt;12.921,A89&lt;6.8,H89&lt;13.711,B89&gt;=2.95,B89&lt;3.25,A89&lt;7.25,F89&gt;=2.5,A89&gt;=6.2,B89&gt;=2.75,D89&gt;=0.75,H89&lt;15.076,B89&lt;3.35),5.34,IF(AND(H89&gt;=12.921,A89&lt;6.8,H89&lt;13.711,B89&gt;=2.95,B89&lt;3.25,A89&lt;7.25,F89&gt;=2.5,A89&gt;=6.2,B89&gt;=2.75,D89&gt;=0.75,H89&lt;15.076,B89&lt;3.35),5.133,"shouldnthappen"))))))))))))))))))))))))))))))))))))</f>
        <v>5</v>
      </c>
      <c r="AA89" s="1" t="n">
        <f aca="false">IF(AND(D89&gt;=0.45,A89&lt;5.05,D89&lt;0.8),1.6,IF(AND(D89&gt;=0.45,A89&gt;=5.05,D89&lt;0.8),1.7,IF(AND(H89&gt;=16.244,F89&gt;=2.5,D89&gt;=0.8),6.533,IF(AND(A89&lt;4.35,D89&lt;0.45,A89&lt;5.05,D89&lt;0.8),1.1,IF(AND(H89&gt;=14.877,D89&lt;0.45,A89&gt;=5.05,D89&lt;0.8),1.3,IF(AND(D89&gt;=1.4,A89&lt;5.65,F89&lt;2.5,D89&gt;=0.8),4.5,IF(AND(A89&gt;=7.25,H89&lt;16.244,F89&gt;=2.5,D89&gt;=0.8),6.5,IF(AND(A89&gt;=4.75,A89&gt;=4.35,D89&lt;0.45,A89&lt;5.05,D89&lt;0.8),1.35,IF(AND(A89&lt;5.3,D89&lt;1.4,A89&lt;5.65,F89&lt;2.5,D89&gt;=0.8),3.1,IF(AND(A89&gt;=6.8,A89&gt;=6.55,A89&gt;=5.65,F89&lt;2.5,D89&gt;=0.8),4.9,IF(AND(H89&lt;5.767,A89&lt;7.25,H89&lt;16.244,F89&gt;=2.5,D89&gt;=0.8),4.5,IF(AND(G89&gt;=0.522,A89&lt;4.75,A89&gt;=4.35,D89&lt;0.45,A89&lt;5.05,D89&lt;0.8),1.2,IF(AND(G89&gt;=0.948,D89&lt;0.35,H89&lt;14.877,D89&lt;0.45,A89&gt;=5.05,D89&lt;0.8),1.7,IF(AND(H89&lt;13.089,D89&gt;=0.35,H89&lt;14.877,D89&lt;0.45,A89&gt;=5.05,D89&lt;0.8),1.5,IF(AND(H89&gt;=13.089,D89&gt;=0.35,H89&lt;14.877,D89&lt;0.45,A89&gt;=5.05,D89&lt;0.8),1.3,IF(AND(B89&gt;=2.95,A89&gt;=5.3,D89&lt;1.4,A89&lt;5.65,F89&lt;2.5,D89&gt;=0.8),4.1,IF(AND(H89&lt;9.181,A89&lt;6.05,A89&lt;6.55,A89&gt;=5.65,F89&lt;2.5,D89&gt;=0.8),5.1,IF(AND(H89&gt;=9.181,A89&lt;6.05,A89&lt;6.55,A89&gt;=5.65,F89&lt;2.5,D89&gt;=0.8),4.3,IF(AND(G89&gt;=0.867,A89&gt;=6.05,A89&lt;6.55,A89&gt;=5.65,F89&lt;2.5,D89&gt;=0.8),4.9,IF(AND(B89&lt;3.05,A89&lt;6.8,A89&gt;=6.55,A89&gt;=5.65,F89&lt;2.5,D89&gt;=0.8),5,IF(AND(B89&gt;=3.05,A89&lt;6.8,A89&gt;=6.55,A89&gt;=5.65,F89&lt;2.5,D89&gt;=0.8),4.55,IF(AND(H89&gt;=14.144,G89&lt;0.522,A89&lt;4.75,A89&gt;=4.35,D89&lt;0.45,A89&lt;5.05,D89&lt;0.8),1.3,IF(AND(B89&lt;2.7,B89&lt;2.95,A89&gt;=5.3,D89&lt;1.4,A89&lt;5.65,F89&lt;2.5,D89&gt;=0.8),3.78,IF(AND(B89&gt;=2.7,B89&lt;2.95,A89&gt;=5.3,D89&lt;1.4,A89&lt;5.65,F89&lt;2.5,D89&gt;=0.8),3.6,IF(AND(G89&lt;0.638,G89&lt;0.867,A89&gt;=6.05,A89&lt;6.55,A89&gt;=5.65,F89&lt;2.5,D89&gt;=0.8),4.433,IF(AND(G89&gt;=0.638,G89&lt;0.867,A89&gt;=6.05,A89&lt;6.55,A89&gt;=5.65,F89&lt;2.5,D89&gt;=0.8),4,IF(AND(A89&lt;6.35,H89&lt;11.146,H89&gt;=5.767,A89&lt;7.25,H89&lt;16.244,F89&gt;=2.5,D89&gt;=0.8),5.1,IF(AND(A89&lt;4.5,H89&lt;14.144,G89&lt;0.522,A89&lt;4.75,A89&gt;=4.35,D89&lt;0.45,A89&lt;5.05,D89&lt;0.8),1.35,IF(AND(A89&gt;=4.5,H89&lt;14.144,G89&lt;0.522,A89&lt;4.75,A89&gt;=4.35,D89&lt;0.45,A89&lt;5.05,D89&lt;0.8),1.4,IF(AND(A89&lt;5.15,B89&lt;3.75,G89&lt;0.948,D89&lt;0.35,H89&lt;14.877,D89&lt;0.45,A89&gt;=5.05,D89&lt;0.8),1.4,IF(AND(A89&gt;=5.15,B89&lt;3.75,G89&lt;0.948,D89&lt;0.35,H89&lt;14.877,D89&lt;0.45,A89&gt;=5.05,D89&lt;0.8),1.5,IF(AND(G89&lt;0.112,B89&gt;=3.75,G89&lt;0.948,D89&lt;0.35,H89&lt;14.877,D89&lt;0.45,A89&gt;=5.05,D89&lt;0.8),1.5,IF(AND(G89&gt;=0.112,B89&gt;=3.75,G89&lt;0.948,D89&lt;0.35,H89&lt;14.877,D89&lt;0.45,A89&gt;=5.05,D89&lt;0.8),1.6,IF(AND(G89&lt;0.075,A89&gt;=6.35,H89&lt;11.146,H89&gt;=5.767,A89&lt;7.25,H89&lt;16.244,F89&gt;=2.5,D89&gt;=0.8),5.5,IF(AND(G89&gt;=0.075,A89&gt;=6.35,H89&lt;11.146,H89&gt;=5.767,A89&lt;7.25,H89&lt;16.244,F89&gt;=2.5,D89&gt;=0.8),5.24,IF(AND(B89&lt;2.95,D89&lt;1.9,H89&gt;=11.146,H89&gt;=5.767,A89&lt;7.25,H89&lt;16.244,F89&gt;=2.5,D89&gt;=0.8),5.65,IF(AND(B89&gt;=2.95,D89&lt;1.9,H89&gt;=11.146,H89&gt;=5.767,A89&lt;7.25,H89&lt;16.244,F89&gt;=2.5,D89&gt;=0.8),5.8,IF(AND(H89&lt;13.42,D89&gt;=1.9,H89&gt;=11.146,H89&gt;=5.767,A89&lt;7.25,H89&lt;16.244,F89&gt;=2.5,D89&gt;=0.8),5.6,IF(AND(H89&gt;=13.42,D89&gt;=1.9,H89&gt;=11.146,H89&gt;=5.767,A89&lt;7.25,H89&lt;16.244,F89&gt;=2.5,D89&gt;=0.8),5.34,"shouldnthappen")))))))))))))))))))))))))))))))))))))))</f>
        <v>4.55</v>
      </c>
      <c r="AB89" s="1" t="n">
        <f aca="false">IF(AND(D89&gt;=0.35,F89&lt;1.5),1.5,IF(AND(F89&lt;2.5,D89&gt;=1.55,F89&gt;=1.5),4.85,IF(AND(H89&lt;8.308,D89&lt;0.15,D89&lt;0.35,F89&lt;1.5),1.5,IF(AND(H89&gt;=8.308,D89&lt;0.15,D89&lt;0.35,F89&lt;1.5),1.4,IF(AND(H89&lt;5.523,D89&gt;=0.15,D89&lt;0.35,F89&lt;1.5),1,IF(AND(G89&lt;0.572,H89&lt;10.688,D89&lt;1.55,F89&gt;=1.5),3.75,IF(AND(B89&gt;=3.5,F89&gt;=2.5,D89&gt;=1.55,F89&gt;=1.5),6.3,IF(AND(A89&gt;=5.65,G89&gt;=0.572,H89&lt;10.688,D89&lt;1.55,F89&gt;=1.5),4.45,IF(AND(B89&gt;=2.85,A89&lt;6.15,H89&gt;=10.688,D89&lt;1.55,F89&gt;=1.5),4.35,IF(AND(H89&gt;=16.284,B89&lt;3.5,F89&gt;=2.5,D89&gt;=1.55,F89&gt;=1.5),6.6,IF(AND(G89&gt;=0.241,G89&lt;0.338,H89&gt;=5.523,D89&gt;=0.15,D89&lt;0.35,F89&lt;1.5),1.25,IF(AND(A89&lt;5.05,G89&gt;=0.338,H89&gt;=5.523,D89&gt;=0.15,D89&lt;0.35,F89&lt;1.5),1.35,IF(AND(B89&lt;2.7,A89&lt;5.65,G89&gt;=0.572,H89&lt;10.688,D89&lt;1.55,F89&gt;=1.5),4,IF(AND(B89&gt;=2.7,A89&lt;5.65,G89&gt;=0.572,H89&lt;10.688,D89&lt;1.55,F89&gt;=1.5),3.6,IF(AND(B89&lt;2.45,B89&lt;2.85,A89&lt;6.15,H89&gt;=10.688,D89&lt;1.55,F89&gt;=1.5),3.7,IF(AND(A89&lt;6.25,B89&lt;2.85,A89&gt;=6.15,H89&gt;=10.688,D89&lt;1.55,F89&gt;=1.5),4.5,IF(AND(A89&gt;=6.25,B89&lt;2.85,A89&gt;=6.15,H89&gt;=10.688,D89&lt;1.55,F89&gt;=1.5),4.86,IF(AND(D89&gt;=1.45,B89&gt;=2.85,A89&gt;=6.15,H89&gt;=10.688,D89&lt;1.55,F89&gt;=1.5),4.8,IF(AND(H89&lt;8.202,H89&lt;16.284,B89&lt;3.5,F89&gt;=2.5,D89&gt;=1.55,F89&gt;=1.5),5.7,IF(AND(A89&gt;=5.1,G89&lt;0.241,G89&lt;0.338,H89&gt;=5.523,D89&gt;=0.15,D89&lt;0.35,F89&lt;1.5),1.5,IF(AND(B89&gt;=3.75,A89&gt;=5.05,G89&gt;=0.338,H89&gt;=5.523,D89&gt;=0.15,D89&lt;0.35,F89&lt;1.5),1.6,IF(AND(A89&lt;5.7,B89&gt;=2.45,B89&lt;2.85,A89&lt;6.15,H89&gt;=10.688,D89&lt;1.55,F89&gt;=1.5),3.9,IF(AND(A89&gt;=5.7,B89&gt;=2.45,B89&lt;2.85,A89&lt;6.15,H89&gt;=10.688,D89&lt;1.55,F89&gt;=1.5),4.02,IF(AND(H89&lt;13.654,D89&lt;1.45,B89&gt;=2.85,A89&gt;=6.15,H89&gt;=10.688,D89&lt;1.55,F89&gt;=1.5),4.333,IF(AND(H89&gt;=13.654,D89&lt;1.45,B89&gt;=2.85,A89&gt;=6.15,H89&gt;=10.688,D89&lt;1.55,F89&gt;=1.5),4.54,IF(AND(A89&lt;6.15,H89&gt;=8.202,H89&lt;16.284,B89&lt;3.5,F89&gt;=2.5,D89&gt;=1.55,F89&gt;=1.5),5,IF(AND(H89&lt;13.924,A89&lt;5.1,G89&lt;0.241,G89&lt;0.338,H89&gt;=5.523,D89&gt;=0.15,D89&lt;0.35,F89&lt;1.5),1.4,IF(AND(H89&gt;=13.924,A89&lt;5.1,G89&lt;0.241,G89&lt;0.338,H89&gt;=5.523,D89&gt;=0.15,D89&lt;0.35,F89&lt;1.5),1.5,IF(AND(D89&lt;0.25,B89&lt;3.75,A89&gt;=5.05,G89&gt;=0.338,H89&gt;=5.523,D89&gt;=0.15,D89&lt;0.35,F89&lt;1.5),1.5,IF(AND(D89&gt;=0.25,B89&lt;3.75,A89&gt;=5.05,G89&gt;=0.338,H89&gt;=5.523,D89&gt;=0.15,D89&lt;0.35,F89&lt;1.5),1.4,IF(AND(H89&lt;8.884,B89&gt;=3.05,A89&gt;=6.15,H89&gt;=8.202,H89&lt;16.284,B89&lt;3.5,F89&gt;=2.5,D89&gt;=1.55,F89&gt;=1.5),5.1,IF(AND(A89&lt;6.45,G89&lt;0.368,B89&lt;3.05,A89&gt;=6.15,H89&gt;=8.202,H89&lt;16.284,B89&lt;3.5,F89&gt;=2.5,D89&gt;=1.55,F89&gt;=1.5),5.525,IF(AND(A89&gt;=6.45,G89&lt;0.368,B89&lt;3.05,A89&gt;=6.15,H89&gt;=8.202,H89&lt;16.284,B89&lt;3.5,F89&gt;=2.5,D89&gt;=1.55,F89&gt;=1.5),5.35,IF(AND(D89&lt;2.25,G89&gt;=0.368,B89&lt;3.05,A89&gt;=6.15,H89&gt;=8.202,H89&lt;16.284,B89&lt;3.5,F89&gt;=2.5,D89&gt;=1.55,F89&gt;=1.5),5.8,IF(AND(D89&gt;=2.25,G89&gt;=0.368,B89&lt;3.05,A89&gt;=6.15,H89&gt;=8.202,H89&lt;16.284,B89&lt;3.5,F89&gt;=2.5,D89&gt;=1.55,F89&gt;=1.5),5.2,IF(AND(H89&lt;10.257,H89&gt;=8.884,B89&gt;=3.05,A89&gt;=6.15,H89&gt;=8.202,H89&lt;16.284,B89&lt;3.5,F89&gt;=2.5,D89&gt;=1.55,F89&gt;=1.5),5.9,IF(AND(H89&gt;=10.257,H89&gt;=8.884,B89&gt;=3.05,A89&gt;=6.15,H89&gt;=8.202,H89&lt;16.284,B89&lt;3.5,F89&gt;=2.5,D89&gt;=1.55,F89&gt;=1.5),5.48,"shouldnthappen")))))))))))))))))))))))))))))))))))))</f>
        <v>4.8</v>
      </c>
      <c r="AC89" s="1" t="n">
        <f aca="false">IF(AND(H89&lt;5.748,A89&lt;5.05,D89&lt;0.8),1,IF(AND(B89&lt;3.35,A89&gt;=5.05,D89&lt;0.8),1.7,IF(AND(A89&lt;5.85,G89&lt;0.154,D89&gt;=0.8),4.5,IF(AND(D89&gt;=0.45,H89&gt;=5.748,A89&lt;5.05,D89&lt;0.8),1.6,IF(AND(G89&gt;=0.934,B89&gt;=3.35,A89&gt;=5.05,D89&lt;0.8),1.7,IF(AND(D89&lt;2.1,A89&gt;=5.85,G89&lt;0.154,D89&gt;=0.8),6.15,IF(AND(D89&gt;=2.1,A89&gt;=5.85,G89&lt;0.154,D89&gt;=0.8),5.5,IF(AND(A89&lt;6.1,D89&gt;=1.55,G89&gt;=0.154,D89&gt;=0.8),5,IF(AND(H89&gt;=14.379,G89&lt;0.934,B89&gt;=3.35,A89&gt;=5.05,D89&lt;0.8),1.58,IF(AND(G89&lt;0.379,A89&gt;=6.1,D89&gt;=1.55,G89&gt;=0.154,D89&gt;=0.8),5.42,IF(AND(H89&lt;13.924,G89&lt;0.227,D89&lt;0.45,H89&gt;=5.748,A89&lt;5.05,D89&lt;0.8),1.4,IF(AND(H89&gt;=13.924,G89&lt;0.227,D89&lt;0.45,H89&gt;=5.748,A89&lt;5.05,D89&lt;0.8),1.5,IF(AND(B89&lt;3.1,G89&gt;=0.227,D89&lt;0.45,H89&gt;=5.748,A89&lt;5.05,D89&lt;0.8),1.1,IF(AND(G89&lt;0.13,H89&lt;14.379,G89&lt;0.934,B89&gt;=3.35,A89&gt;=5.05,D89&lt;0.8),1.4,IF(AND(D89&lt;1.05,A89&lt;5.65,D89&lt;1.35,D89&lt;1.55,G89&gt;=0.154,D89&gt;=0.8),3.7,IF(AND(D89&lt;1.25,A89&gt;=5.65,D89&lt;1.35,D89&lt;1.55,G89&gt;=0.154,D89&gt;=0.8),4.06,IF(AND(D89&gt;=1.25,A89&gt;=5.65,D89&lt;1.35,D89&lt;1.55,G89&gt;=0.154,D89&gt;=0.8),4.425,IF(AND(H89&lt;13.654,D89&lt;1.45,D89&gt;=1.35,D89&lt;1.55,G89&gt;=0.154,D89&gt;=0.8),4.275,IF(AND(G89&lt;0.259,D89&gt;=1.45,D89&gt;=1.35,D89&lt;1.55,G89&gt;=0.154,D89&gt;=0.8),5.1,IF(AND(B89&lt;2.95,G89&gt;=0.379,A89&gt;=6.1,D89&gt;=1.55,G89&gt;=0.154,D89&gt;=0.8),6.3,IF(AND(B89&lt;3.25,B89&gt;=3.1,G89&gt;=0.227,D89&lt;0.45,H89&gt;=5.748,A89&lt;5.05,D89&lt;0.8),1.3,IF(AND(B89&gt;=3.25,B89&gt;=3.1,G89&gt;=0.227,D89&lt;0.45,H89&gt;=5.748,A89&lt;5.05,D89&lt;0.8),1.4,IF(AND(H89&gt;=13.372,G89&gt;=0.13,H89&lt;14.379,G89&lt;0.934,B89&gt;=3.35,A89&gt;=5.05,D89&lt;0.8),1.4,IF(AND(H89&lt;6.69,D89&gt;=1.05,A89&lt;5.65,D89&lt;1.35,D89&lt;1.55,G89&gt;=0.154,D89&gt;=0.8),4.033,IF(AND(H89&gt;=6.69,D89&gt;=1.05,A89&lt;5.65,D89&lt;1.35,D89&lt;1.55,G89&gt;=0.154,D89&gt;=0.8),3.88,IF(AND(B89&lt;2.85,H89&gt;=13.654,D89&lt;1.45,D89&gt;=1.35,D89&lt;1.55,G89&gt;=0.154,D89&gt;=0.8),4.8,IF(AND(B89&gt;=2.85,H89&gt;=13.654,D89&lt;1.45,D89&gt;=1.35,D89&lt;1.55,G89&gt;=0.154,D89&gt;=0.8),4.7,IF(AND(H89&lt;11.681,G89&gt;=0.259,D89&gt;=1.45,D89&gt;=1.35,D89&lt;1.55,G89&gt;=0.154,D89&gt;=0.8),4.85,IF(AND(H89&gt;=11.681,G89&gt;=0.259,D89&gt;=1.45,D89&gt;=1.35,D89&lt;1.55,G89&gt;=0.154,D89&gt;=0.8),4.633,IF(AND(A89&lt;6.25,B89&gt;=2.95,G89&gt;=0.379,A89&gt;=6.1,D89&gt;=1.55,G89&gt;=0.154,D89&gt;=0.8),5.4,IF(AND(D89&lt;0.3,H89&lt;13.372,G89&gt;=0.13,H89&lt;14.379,G89&lt;0.934,B89&gt;=3.35,A89&gt;=5.05,D89&lt;0.8),1.475,IF(AND(D89&gt;=0.3,H89&lt;13.372,G89&gt;=0.13,H89&lt;14.379,G89&lt;0.934,B89&gt;=3.35,A89&gt;=5.05,D89&lt;0.8),1.5,IF(AND(B89&lt;3.15,A89&gt;=6.25,B89&gt;=2.95,G89&gt;=0.379,A89&gt;=6.1,D89&gt;=1.55,G89&gt;=0.154,D89&gt;=0.8),5.7,IF(AND(B89&gt;=3.15,A89&gt;=6.25,B89&gt;=2.95,G89&gt;=0.379,A89&gt;=6.1,D89&gt;=1.55,G89&gt;=0.154,D89&gt;=0.8),5.933,"shouldnthappen"))))))))))))))))))))))))))))))))))</f>
        <v>6.15</v>
      </c>
      <c r="AD89" s="1" t="n">
        <f aca="false">IF(AND(H89&lt;6.621,A89&lt;4.95,D89&lt;0.8),1,IF(AND(H89&lt;14.144,H89&gt;=6.621,A89&lt;4.95,D89&lt;0.8),1.4,IF(AND(H89&gt;=14.144,H89&gt;=6.621,A89&lt;4.95,D89&lt;0.8),1.3,IF(AND(G89&lt;0.13,B89&gt;=3.85,A89&gt;=4.95,D89&lt;0.8),1.3,IF(AND(G89&gt;=0.13,B89&gt;=3.85,A89&gt;=4.95,D89&lt;0.8),1.425,IF(AND(A89&gt;=6.05,B89&lt;2.75,D89&lt;1.55,D89&gt;=0.8),4.9,IF(AND(A89&gt;=7.3,G89&lt;0.119,D89&gt;=1.55,D89&gt;=0.8),6.7,IF(AND(H89&lt;6.555,D89&lt;0.25,B89&lt;3.85,A89&gt;=4.95,D89&lt;0.8),1.7,IF(AND(B89&lt;3.4,D89&gt;=0.25,B89&lt;3.85,A89&gt;=4.95,D89&lt;0.8),1.7,IF(AND(B89&gt;=3.4,D89&gt;=0.25,B89&lt;3.85,A89&gt;=4.95,D89&lt;0.8),1.6,IF(AND(A89&lt;5.05,A89&lt;6.05,B89&lt;2.75,D89&lt;1.55,D89&gt;=0.8),3.3,IF(AND(B89&lt;2.85,D89&lt;1.35,B89&gt;=2.75,D89&lt;1.55,D89&gt;=0.8),4.5,IF(AND(H89&lt;12.206,D89&gt;=1.35,B89&gt;=2.75,D89&lt;1.55,D89&gt;=0.8),4.7,IF(AND(H89&gt;=12.206,D89&gt;=1.35,B89&gt;=2.75,D89&lt;1.55,D89&gt;=0.8),4.52,IF(AND(G89&lt;0.024,A89&lt;7.3,G89&lt;0.119,D89&gt;=1.55,D89&gt;=0.8),5.7,IF(AND(G89&gt;=0.024,A89&lt;7.3,G89&lt;0.119,D89&gt;=1.55,D89&gt;=0.8),5.6,IF(AND(F89&lt;2.5,G89&lt;0.417,G89&gt;=0.119,D89&gt;=1.55,D89&gt;=0.8),5.05,IF(AND(B89&lt;3.15,H89&gt;=6.555,D89&lt;0.25,B89&lt;3.85,A89&gt;=4.95,D89&lt;0.8),1.6,IF(AND(G89&lt;0.356,A89&gt;=5.05,A89&lt;6.05,B89&lt;2.75,D89&lt;1.55,D89&gt;=0.8),4.12,IF(AND(A89&lt;5.65,B89&gt;=2.85,D89&lt;1.35,B89&gt;=2.75,D89&lt;1.55,D89&gt;=0.8),3.6,IF(AND(B89&lt;3.15,F89&gt;=2.5,G89&lt;0.417,G89&gt;=0.119,D89&gt;=1.55,D89&gt;=0.8),5.18,IF(AND(B89&gt;=3.15,F89&gt;=2.5,G89&lt;0.417,G89&gt;=0.119,D89&gt;=1.55,D89&gt;=0.8),5.3,IF(AND(D89&lt;1.7,A89&lt;6.95,G89&gt;=0.417,G89&gt;=0.119,D89&gt;=1.55,D89&gt;=0.8),4.7,IF(AND(A89&lt;7.25,A89&gt;=6.95,G89&gt;=0.417,G89&gt;=0.119,D89&gt;=1.55,D89&gt;=0.8),5.8,IF(AND(A89&gt;=7.25,A89&gt;=6.95,G89&gt;=0.417,G89&gt;=0.119,D89&gt;=1.55,D89&gt;=0.8),6.333,IF(AND(H89&lt;8.594,B89&gt;=3.15,H89&gt;=6.555,D89&lt;0.25,B89&lt;3.85,A89&gt;=4.95,D89&lt;0.8),1.4,IF(AND(H89&gt;=8.594,B89&gt;=3.15,H89&gt;=6.555,D89&lt;0.25,B89&lt;3.85,A89&gt;=4.95,D89&lt;0.8),1.5,IF(AND(H89&gt;=11.218,G89&gt;=0.356,A89&gt;=5.05,A89&lt;6.05,B89&lt;2.75,D89&lt;1.55,D89&gt;=0.8),3.925,IF(AND(A89&gt;=6.5,A89&gt;=5.65,B89&gt;=2.85,D89&lt;1.35,B89&gt;=2.75,D89&lt;1.55,D89&gt;=0.8),4.6,IF(AND(H89&lt;8.602,H89&lt;11.218,G89&gt;=0.356,A89&gt;=5.05,A89&lt;6.05,B89&lt;2.75,D89&lt;1.55,D89&gt;=0.8),3.95,IF(AND(H89&gt;=8.602,H89&lt;11.218,G89&gt;=0.356,A89&gt;=5.05,A89&lt;6.05,B89&lt;2.75,D89&lt;1.55,D89&gt;=0.8),3.75,IF(AND(H89&lt;10.129,A89&lt;6.5,A89&gt;=5.65,B89&gt;=2.85,D89&lt;1.35,B89&gt;=2.75,D89&lt;1.55,D89&gt;=0.8),4.2,IF(AND(H89&gt;=10.129,A89&lt;6.5,A89&gt;=5.65,B89&gt;=2.85,D89&lt;1.35,B89&gt;=2.75,D89&lt;1.55,D89&gt;=0.8),4.267,IF(AND(D89&lt;2.2,B89&lt;3.05,D89&gt;=1.7,A89&lt;6.95,G89&gt;=0.417,G89&gt;=0.119,D89&gt;=1.55,D89&gt;=0.8),5.3,IF(AND(D89&gt;=2.2,B89&lt;3.05,D89&gt;=1.7,A89&lt;6.95,G89&gt;=0.417,G89&gt;=0.119,D89&gt;=1.55,D89&gt;=0.8),5.133,IF(AND(D89&lt;2.45,B89&gt;=3.05,D89&gt;=1.7,A89&lt;6.95,G89&gt;=0.417,G89&gt;=0.119,D89&gt;=1.55,D89&gt;=0.8),5.6,IF(AND(D89&gt;=2.45,B89&gt;=3.05,D89&gt;=1.7,A89&lt;6.95,G89&gt;=0.417,G89&gt;=0.119,D89&gt;=1.55,D89&gt;=0.8),6,"shouldnthappen")))))))))))))))))))))))))))))))))))))</f>
        <v>4.7</v>
      </c>
      <c r="AE89" s="1" t="n">
        <f aca="false">IF(AND(G89&lt;0.123,D89&gt;=0.25,D89&lt;0.75),1.3,IF(AND(H89&gt;=16.774,D89&gt;=1.75,D89&gt;=0.75),6.4,IF(AND(B89&lt;3.4,A89&lt;4.8,D89&lt;0.25,D89&lt;0.75),1.22,IF(AND(B89&gt;=3.4,A89&lt;4.8,D89&lt;0.25,D89&lt;0.75),1,IF(AND(A89&gt;=5.45,A89&gt;=4.8,D89&lt;0.25,D89&lt;0.75),1.367,IF(AND(H89&gt;=10.688,D89&lt;1.35,D89&lt;1.75,D89&gt;=0.75),4.2,IF(AND(A89&lt;5.3,D89&gt;=1.35,D89&lt;1.75,D89&gt;=0.75),4.05,IF(AND(G89&gt;=0.857,H89&lt;16.774,D89&gt;=1.75,D89&gt;=0.75),5.02,IF(AND(H89&lt;6.089,A89&lt;5.45,A89&gt;=4.8,D89&lt;0.25,D89&lt;0.75),1.7,IF(AND(G89&lt;0.184,D89&lt;0.35,G89&gt;=0.123,D89&gt;=0.25,D89&lt;0.75),1.7,IF(AND(G89&gt;=0.184,D89&lt;0.35,G89&gt;=0.123,D89&gt;=0.25,D89&lt;0.75),1.48,IF(AND(A89&lt;5.25,D89&gt;=0.35,G89&gt;=0.123,D89&gt;=0.25,D89&lt;0.75),1.75,IF(AND(A89&gt;=5.25,D89&gt;=0.35,G89&gt;=0.123,D89&gt;=0.25,D89&lt;0.75),1.5,IF(AND(A89&lt;5.3,H89&lt;10.688,D89&lt;1.35,D89&lt;1.75,D89&gt;=0.75),3.15,IF(AND(H89&lt;9.474,A89&gt;=5.3,D89&gt;=1.35,D89&lt;1.75,D89&gt;=0.75),4.95,IF(AND(G89&gt;=0.779,G89&lt;0.857,H89&lt;16.774,D89&gt;=1.75,D89&gt;=0.75),6,IF(AND(G89&lt;0.05,H89&gt;=6.089,A89&lt;5.45,A89&gt;=4.8,D89&lt;0.25,D89&lt;0.75),1.4,IF(AND(H89&lt;6.69,A89&gt;=5.3,H89&lt;10.688,D89&lt;1.35,D89&lt;1.75,D89&gt;=0.75),4.033,IF(AND(H89&gt;=6.69,A89&gt;=5.3,H89&lt;10.688,D89&lt;1.35,D89&lt;1.75,D89&gt;=0.75),3.733,IF(AND(B89&lt;2.5,H89&gt;=9.474,A89&gt;=5.3,D89&gt;=1.35,D89&lt;1.75,D89&gt;=0.75),4.5,IF(AND(D89&gt;=2.45,G89&lt;0.779,G89&lt;0.857,H89&lt;16.774,D89&gt;=1.75,D89&gt;=0.75),6,IF(AND(B89&gt;=3.75,G89&gt;=0.05,H89&gt;=6.089,A89&lt;5.45,A89&gt;=4.8,D89&lt;0.25,D89&lt;0.75),1.6,IF(AND(H89&lt;13.695,B89&gt;=2.5,H89&gt;=9.474,A89&gt;=5.3,D89&gt;=1.35,D89&lt;1.75,D89&gt;=0.75),4.567,IF(AND(G89&gt;=0.654,D89&lt;2.45,G89&lt;0.779,G89&lt;0.857,H89&lt;16.774,D89&gt;=1.75,D89&gt;=0.75),4.9,IF(AND(G89&gt;=0.73,B89&lt;3.75,G89&gt;=0.05,H89&gt;=6.089,A89&lt;5.45,A89&gt;=4.8,D89&lt;0.25,D89&lt;0.75),1.4,IF(AND(A89&lt;6.65,H89&gt;=13.695,B89&gt;=2.5,H89&gt;=9.474,A89&gt;=5.3,D89&gt;=1.35,D89&lt;1.75,D89&gt;=0.75),4.4,IF(AND(A89&gt;=6.65,H89&gt;=13.695,B89&gt;=2.5,H89&gt;=9.474,A89&gt;=5.3,D89&gt;=1.35,D89&lt;1.75,D89&gt;=0.75),4.84,IF(AND(B89&lt;2.75,G89&lt;0.654,D89&lt;2.45,G89&lt;0.779,G89&lt;0.857,H89&lt;16.774,D89&gt;=1.75,D89&gt;=0.75),5.2,IF(AND(H89&lt;9.524,G89&lt;0.73,B89&lt;3.75,G89&gt;=0.05,H89&gt;=6.089,A89&lt;5.45,A89&gt;=4.8,D89&lt;0.25,D89&lt;0.75),1.5,IF(AND(H89&gt;=9.524,G89&lt;0.73,B89&lt;3.75,G89&gt;=0.05,H89&gt;=6.089,A89&lt;5.45,A89&gt;=4.8,D89&lt;0.25,D89&lt;0.75),1.4,IF(AND(H89&gt;=13.644,B89&gt;=2.75,G89&lt;0.654,D89&lt;2.45,G89&lt;0.779,G89&lt;0.857,H89&lt;16.774,D89&gt;=1.75,D89&gt;=0.75),6.033,IF(AND(A89&gt;=6.85,H89&lt;13.644,B89&gt;=2.75,G89&lt;0.654,D89&lt;2.45,G89&lt;0.779,G89&lt;0.857,H89&lt;16.774,D89&gt;=1.75,D89&gt;=0.75),5.1,IF(AND(A89&gt;=6.75,A89&lt;6.85,H89&lt;13.644,B89&gt;=2.75,G89&lt;0.654,D89&lt;2.45,G89&lt;0.779,G89&lt;0.857,H89&lt;16.774,D89&gt;=1.75,D89&gt;=0.75),5.9,IF(AND(D89&gt;=2.35,A89&lt;6.75,A89&lt;6.85,H89&lt;13.644,B89&gt;=2.75,G89&lt;0.654,D89&lt;2.45,G89&lt;0.779,G89&lt;0.857,H89&lt;16.774,D89&gt;=1.75,D89&gt;=0.75),5.6,IF(AND(H89&lt;11.146,D89&lt;2.35,A89&lt;6.75,A89&lt;6.85,H89&lt;13.644,B89&gt;=2.75,G89&lt;0.654,D89&lt;2.45,G89&lt;0.779,G89&lt;0.857,H89&lt;16.774,D89&gt;=1.75,D89&gt;=0.75),5.4,IF(AND(H89&gt;=11.146,D89&lt;2.35,A89&lt;6.75,A89&lt;6.85,H89&lt;13.644,B89&gt;=2.75,G89&lt;0.654,D89&lt;2.45,G89&lt;0.779,G89&lt;0.857,H89&lt;16.774,D89&gt;=1.75,D89&gt;=0.75),5.6,"shouldnthappen"))))))))))))))))))))))))))))))))))))</f>
        <v>4.567</v>
      </c>
      <c r="AF89" s="1" t="n">
        <f aca="false">IF(AND(A89&lt;4.5,D89&lt;0.8),1.233,IF(AND(B89&lt;3.05,A89&gt;=4.5,D89&lt;0.8),1.4,IF(AND(D89&gt;=0.45,B89&gt;=3.05,A89&gt;=4.5,D89&lt;0.8),1.667,IF(AND(D89&lt;1.05,D89&lt;1.35,A89&lt;6.25,D89&gt;=0.8),3.633,IF(AND(H89&lt;13.935,A89&gt;=7.05,A89&gt;=6.25,D89&gt;=0.8),6,IF(AND(G89&gt;=0.948,D89&lt;0.45,B89&gt;=3.05,A89&gt;=4.5,D89&lt;0.8),1.7,IF(AND(G89&lt;0.652,D89&gt;=1.05,D89&lt;1.35,A89&lt;6.25,D89&gt;=0.8),4.16,IF(AND(D89&gt;=2.15,D89&gt;=1.75,D89&gt;=1.35,A89&lt;6.25,D89&gt;=0.8),5.4,IF(AND(G89&gt;=0.912,F89&lt;2.5,A89&lt;7.05,A89&gt;=6.25,D89&gt;=0.8),4.4,IF(AND(B89&gt;=3.25,F89&gt;=2.5,A89&lt;7.05,A89&gt;=6.25,D89&gt;=0.8),5.85,IF(AND(H89&lt;17.32,H89&gt;=13.935,A89&gt;=7.05,A89&gt;=6.25,D89&gt;=0.8),6.65,IF(AND(H89&gt;=17.32,H89&gt;=13.935,A89&gt;=7.05,A89&gt;=6.25,D89&gt;=0.8),6.4,IF(AND(H89&gt;=13.547,G89&lt;0.948,D89&lt;0.45,B89&gt;=3.05,A89&gt;=4.5,D89&lt;0.8),1.38,IF(AND(B89&gt;=2.75,G89&gt;=0.652,D89&gt;=1.05,D89&lt;1.35,A89&lt;6.25,D89&gt;=0.8),3.6,IF(AND(H89&lt;9.417,G89&lt;0.404,D89&lt;1.75,D89&gt;=1.35,A89&lt;6.25,D89&gt;=0.8),4.2,IF(AND(H89&gt;=9.417,G89&lt;0.404,D89&lt;1.75,D89&gt;=1.35,A89&lt;6.25,D89&gt;=0.8),4.5,IF(AND(G89&lt;0.464,G89&gt;=0.404,D89&lt;1.75,D89&gt;=1.35,A89&lt;6.25,D89&gt;=0.8),4.5,IF(AND(G89&gt;=0.464,G89&gt;=0.404,D89&lt;1.75,D89&gt;=1.35,A89&lt;6.25,D89&gt;=0.8),4.625,IF(AND(D89&lt;1.85,D89&lt;2.15,D89&gt;=1.75,D89&gt;=1.35,A89&lt;6.25,D89&gt;=0.8),4.9,IF(AND(D89&gt;=1.85,D89&lt;2.15,D89&gt;=1.75,D89&gt;=1.35,A89&lt;6.25,D89&gt;=0.8),5.05,IF(AND(G89&lt;0.332,G89&lt;0.912,F89&lt;2.5,A89&lt;7.05,A89&gt;=6.25,D89&gt;=0.8),4.467,IF(AND(G89&gt;=0.332,G89&lt;0.912,F89&lt;2.5,A89&lt;7.05,A89&gt;=6.25,D89&gt;=0.8),4.767,IF(AND(D89&lt;0.15,H89&lt;13.547,G89&lt;0.948,D89&lt;0.45,B89&gt;=3.05,A89&gt;=4.5,D89&lt;0.8),1.5,IF(AND(D89&lt;1.15,B89&lt;2.75,G89&gt;=0.652,D89&gt;=1.05,D89&lt;1.35,A89&lt;6.25,D89&gt;=0.8),3.9,IF(AND(D89&gt;=1.15,B89&lt;2.75,G89&gt;=0.652,D89&gt;=1.05,D89&lt;1.35,A89&lt;6.25,D89&gt;=0.8),4,IF(AND(D89&gt;=2.25,B89&lt;3.15,B89&lt;3.25,F89&gt;=2.5,A89&lt;7.05,A89&gt;=6.25,D89&gt;=0.8),5.14,IF(AND(G89&lt;0.621,B89&gt;=3.15,B89&lt;3.25,F89&gt;=2.5,A89&lt;7.05,A89&gt;=6.25,D89&gt;=0.8),5.75,IF(AND(G89&gt;=0.621,B89&gt;=3.15,B89&lt;3.25,F89&gt;=2.5,A89&lt;7.05,A89&gt;=6.25,D89&gt;=0.8),5.1,IF(AND(G89&gt;=0.862,D89&gt;=0.15,H89&lt;13.547,G89&lt;0.948,D89&lt;0.45,B89&gt;=3.05,A89&gt;=4.5,D89&lt;0.8),1.5,IF(AND(A89&lt;6.35,D89&lt;2.25,B89&lt;3.15,B89&lt;3.25,F89&gt;=2.5,A89&lt;7.05,A89&gt;=6.25,D89&gt;=0.8),5.267,IF(AND(A89&gt;=6.35,D89&lt;2.25,B89&lt;3.15,B89&lt;3.25,F89&gt;=2.5,A89&lt;7.05,A89&gt;=6.25,D89&gt;=0.8),5.42,IF(AND(A89&lt;5.1,G89&lt;0.862,D89&gt;=0.15,H89&lt;13.547,G89&lt;0.948,D89&lt;0.45,B89&gt;=3.05,A89&gt;=4.5,D89&lt;0.8),1.35,IF(AND(B89&lt;3.95,A89&gt;=5.1,G89&lt;0.862,D89&gt;=0.15,H89&lt;13.547,G89&lt;0.948,D89&lt;0.45,B89&gt;=3.05,A89&gt;=4.5,D89&lt;0.8),1.5,IF(AND(B89&gt;=3.95,A89&gt;=5.1,G89&lt;0.862,D89&gt;=0.15,H89&lt;13.547,G89&lt;0.948,D89&lt;0.45,B89&gt;=3.05,A89&gt;=4.5,D89&lt;0.8),1.467,"shouldnthappen"))))))))))))))))))))))))))))))))))</f>
        <v>4.467</v>
      </c>
      <c r="AG89" s="1" t="n">
        <f aca="false">IF(AND(H89&lt;5.748,A89&lt;4.85,D89&lt;0.75),1,IF(AND(B89&gt;=3.5,D89&gt;=1.75,D89&gt;=0.75),6.2,IF(AND(A89&gt;=4.65,H89&gt;=5.748,A89&lt;4.85,D89&lt;0.75),1.333,IF(AND(H89&lt;6.417,B89&lt;3.45,A89&gt;=4.85,D89&lt;0.75),1.7,IF(AND(A89&lt;5.05,B89&gt;=3.45,A89&gt;=4.85,D89&lt;0.75),1.4,IF(AND(A89&gt;=5.05,B89&gt;=3.45,A89&gt;=4.85,D89&lt;0.75),1.5,IF(AND(F89&gt;=2.5,H89&lt;13.641,D89&lt;1.75,D89&gt;=0.75),4.667,IF(AND(G89&lt;0.187,H89&gt;=13.641,D89&lt;1.75,D89&gt;=0.75),5,IF(AND(A89&gt;=7.1,B89&lt;3.5,D89&gt;=1.75,D89&gt;=0.75),6.575,IF(AND(G89&lt;0.161,A89&lt;4.65,H89&gt;=5.748,A89&lt;4.85,D89&lt;0.75),1.5,IF(AND(H89&lt;8.399,H89&gt;=6.417,B89&lt;3.45,A89&gt;=4.85,D89&lt;0.75),1.5,IF(AND(H89&gt;=8.399,H89&gt;=6.417,B89&lt;3.45,A89&gt;=4.85,D89&lt;0.75),1.625,IF(AND(G89&lt;0.086,F89&lt;2.5,H89&lt;13.641,D89&lt;1.75,D89&gt;=0.75),4.7,IF(AND(D89&lt;1.35,G89&gt;=0.187,H89&gt;=13.641,D89&lt;1.75,D89&gt;=0.75),4.2,IF(AND(G89&lt;0.422,G89&gt;=0.161,A89&lt;4.65,H89&gt;=5.748,A89&lt;4.85,D89&lt;0.75),1.4,IF(AND(G89&gt;=0.422,G89&gt;=0.161,A89&lt;4.65,H89&gt;=5.748,A89&lt;4.85,D89&lt;0.75),1.3,IF(AND(B89&lt;2.5,D89&gt;=1.35,G89&gt;=0.187,H89&gt;=13.641,D89&lt;1.75,D89&gt;=0.75),4.5,IF(AND(B89&lt;2.75,A89&lt;6,A89&lt;7.1,B89&lt;3.5,D89&gt;=1.75,D89&gt;=0.75),5.1,IF(AND(B89&gt;=2.75,A89&lt;6,A89&lt;7.1,B89&lt;3.5,D89&gt;=1.75,D89&gt;=0.75),5.02,IF(AND(A89&lt;5.15,A89&lt;5.9,G89&gt;=0.086,F89&lt;2.5,H89&lt;13.641,D89&lt;1.75,D89&gt;=0.75),3,IF(AND(G89&lt;0.644,A89&gt;=5.9,G89&gt;=0.086,F89&lt;2.5,H89&lt;13.641,D89&lt;1.75,D89&gt;=0.75),4.65,IF(AND(G89&gt;=0.644,A89&gt;=5.9,G89&gt;=0.086,F89&lt;2.5,H89&lt;13.641,D89&lt;1.75,D89&gt;=0.75),4.24,IF(AND(D89&lt;1.45,B89&gt;=2.5,D89&gt;=1.35,G89&gt;=0.187,H89&gt;=13.641,D89&lt;1.75,D89&gt;=0.75),4.68,IF(AND(D89&gt;=1.45,B89&gt;=2.5,D89&gt;=1.35,G89&gt;=0.187,H89&gt;=13.641,D89&lt;1.75,D89&gt;=0.75),4.833,IF(AND(H89&lt;13.18,D89&lt;2.05,A89&gt;=6,A89&lt;7.1,B89&lt;3.5,D89&gt;=1.75,D89&gt;=0.75),5.44,IF(AND(H89&gt;=13.18,D89&lt;2.05,A89&gt;=6,A89&lt;7.1,B89&lt;3.5,D89&gt;=1.75,D89&gt;=0.75),5.1,IF(AND(H89&lt;8.759,D89&gt;=2.05,A89&gt;=6,A89&lt;7.1,B89&lt;3.5,D89&gt;=1.75,D89&gt;=0.75),5.4,IF(AND(A89&gt;=5.75,A89&gt;=5.15,A89&lt;5.9,G89&gt;=0.086,F89&lt;2.5,H89&lt;13.641,D89&lt;1.75,D89&gt;=0.75),3.967,IF(AND(H89&lt;10.159,H89&gt;=8.759,D89&gt;=2.05,A89&gt;=6,A89&lt;7.1,B89&lt;3.5,D89&gt;=1.75,D89&gt;=0.75),5.925,IF(AND(D89&lt;1.2,A89&lt;5.75,A89&gt;=5.15,A89&lt;5.9,G89&gt;=0.086,F89&lt;2.5,H89&lt;13.641,D89&lt;1.75,D89&gt;=0.75),3.667,IF(AND(D89&lt;2.25,H89&gt;=10.159,H89&gt;=8.759,D89&gt;=2.05,A89&gt;=6,A89&lt;7.1,B89&lt;3.5,D89&gt;=1.75,D89&gt;=0.75),5.66,IF(AND(D89&gt;=2.25,H89&gt;=10.159,H89&gt;=8.759,D89&gt;=2.05,A89&gt;=6,A89&lt;7.1,B89&lt;3.5,D89&gt;=1.75,D89&gt;=0.75),5.34,IF(AND(D89&lt;1.35,D89&gt;=1.2,A89&lt;5.75,A89&gt;=5.15,A89&lt;5.9,G89&gt;=0.086,F89&lt;2.5,H89&lt;13.641,D89&lt;1.75,D89&gt;=0.75),4.025,IF(AND(D89&gt;=1.35,D89&gt;=1.2,A89&lt;5.75,A89&gt;=5.15,A89&lt;5.9,G89&gt;=0.086,F89&lt;2.5,H89&lt;13.641,D89&lt;1.75,D89&gt;=0.75),3.9,"shouldnthappen"))))))))))))))))))))))))))))))))))</f>
        <v>4.7</v>
      </c>
      <c r="AH89" s="1" t="n">
        <f aca="false">IF(AND(F89&lt;1.5,H89&lt;6.799,A89&lt;5.45),1.7,IF(AND(F89&gt;=1.5,H89&lt;6.799,A89&lt;5.45),4.1,IF(AND(D89&gt;=0.8,H89&gt;=6.799,A89&lt;5.45),3.9,IF(AND(H89&lt;7.564,F89&lt;2.5,A89&gt;=5.45),3.925,IF(AND(H89&gt;=16.284,F89&gt;=2.5,A89&gt;=5.45),6.5,IF(AND(A89&lt;4.35,D89&lt;0.8,H89&gt;=6.799,A89&lt;5.45),1.1,IF(AND(B89&lt;2.8,D89&lt;1.35,H89&gt;=7.564,F89&lt;2.5,A89&gt;=5.45),4.1,IF(AND(B89&gt;=2.8,D89&lt;1.35,H89&gt;=7.564,F89&lt;2.5,A89&gt;=5.45),4.267,IF(AND(B89&lt;2.75,D89&gt;=1.35,H89&gt;=7.564,F89&lt;2.5,A89&gt;=5.45),5,IF(AND(G89&gt;=0.078,G89&lt;0.26,H89&lt;16.284,F89&gt;=2.5,A89&gt;=5.45),6.06,IF(AND(G89&gt;=0.805,G89&gt;=0.26,H89&lt;16.284,F89&gt;=2.5,A89&gt;=5.45),5.02,IF(AND(H89&gt;=10.109,B89&gt;=3.45,A89&gt;=4.35,D89&lt;0.8,H89&gt;=6.799,A89&lt;5.45),1.55,IF(AND(D89&lt;2.25,G89&lt;0.078,G89&lt;0.26,H89&lt;16.284,F89&gt;=2.5,A89&gt;=5.45),5.6,IF(AND(D89&gt;=2.25,G89&lt;0.078,G89&lt;0.26,H89&lt;16.284,F89&gt;=2.5,A89&gt;=5.45),5.7,IF(AND(A89&lt;6.15,G89&lt;0.805,G89&gt;=0.26,H89&lt;16.284,F89&gt;=2.5,A89&gt;=5.45),4.967,IF(AND(A89&lt;4.65,H89&lt;12.227,B89&lt;3.45,A89&gt;=4.35,D89&lt;0.8,H89&gt;=6.799,A89&lt;5.45),1.333,IF(AND(A89&lt;4.85,H89&gt;=12.227,B89&lt;3.45,A89&gt;=4.35,D89&lt;0.8,H89&gt;=6.799,A89&lt;5.45),1.42,IF(AND(A89&gt;=4.85,H89&gt;=12.227,B89&lt;3.45,A89&gt;=4.35,D89&lt;0.8,H89&gt;=6.799,A89&lt;5.45),1.533,IF(AND(A89&lt;5.05,H89&lt;10.109,B89&gt;=3.45,A89&gt;=4.35,D89&lt;0.8,H89&gt;=6.799,A89&lt;5.45),1.4,IF(AND(A89&gt;=5.05,H89&lt;10.109,B89&gt;=3.45,A89&gt;=4.35,D89&lt;0.8,H89&gt;=6.799,A89&lt;5.45),1.5,IF(AND(G89&lt;0.14,H89&lt;13.531,B89&gt;=2.75,D89&gt;=1.35,H89&gt;=7.564,F89&lt;2.5,A89&gt;=5.45),4.7,IF(AND(G89&lt;0.187,H89&gt;=13.531,B89&gt;=2.75,D89&gt;=1.35,H89&gt;=7.564,F89&lt;2.5,A89&gt;=5.45),5,IF(AND(G89&gt;=0.187,H89&gt;=13.531,B89&gt;=2.75,D89&gt;=1.35,H89&gt;=7.564,F89&lt;2.5,A89&gt;=5.45),4.66,IF(AND(A89&lt;6.35,A89&gt;=6.15,G89&lt;0.805,G89&gt;=0.26,H89&lt;16.284,F89&gt;=2.5,A89&gt;=5.45),6,IF(AND(D89&lt;0.15,A89&gt;=4.65,H89&lt;12.227,B89&lt;3.45,A89&gt;=4.35,D89&lt;0.8,H89&gt;=6.799,A89&lt;5.45),1.5,IF(AND(H89&lt;10.723,G89&gt;=0.14,H89&lt;13.531,B89&gt;=2.75,D89&gt;=1.35,H89&gt;=7.564,F89&lt;2.5,A89&gt;=5.45),4.6,IF(AND(H89&gt;=10.723,G89&gt;=0.14,H89&lt;13.531,B89&gt;=2.75,D89&gt;=1.35,H89&gt;=7.564,F89&lt;2.5,A89&gt;=5.45),4.46,IF(AND(G89&lt;0.364,A89&gt;=6.35,A89&gt;=6.15,G89&lt;0.805,G89&gt;=0.26,H89&lt;16.284,F89&gt;=2.5,A89&gt;=5.45),5.28,IF(AND(A89&lt;5.1,D89&gt;=0.15,A89&gt;=4.65,H89&lt;12.227,B89&lt;3.45,A89&gt;=4.35,D89&lt;0.8,H89&gt;=6.799,A89&lt;5.45),1.36,IF(AND(A89&gt;=5.1,D89&gt;=0.15,A89&gt;=4.65,H89&lt;12.227,B89&lt;3.45,A89&gt;=4.35,D89&lt;0.8,H89&gt;=6.799,A89&lt;5.45),1.4,IF(AND(G89&gt;=0.6,G89&gt;=0.364,A89&gt;=6.35,A89&gt;=6.15,G89&lt;0.805,G89&gt;=0.26,H89&lt;16.284,F89&gt;=2.5,A89&gt;=5.45),5.1,IF(AND(A89&gt;=6.95,G89&lt;0.6,G89&gt;=0.364,A89&gt;=6.35,A89&gt;=6.15,G89&lt;0.805,G89&gt;=0.26,H89&lt;16.284,F89&gt;=2.5,A89&gt;=5.45),5.8,IF(AND(B89&lt;3.2,A89&lt;6.95,G89&lt;0.6,G89&gt;=0.364,A89&gt;=6.35,A89&gt;=6.15,G89&lt;0.805,G89&gt;=0.26,H89&lt;16.284,F89&gt;=2.5,A89&gt;=5.45),5.6,IF(AND(B89&gt;=3.2,A89&lt;6.95,G89&lt;0.6,G89&gt;=0.364,A89&gt;=6.35,A89&gt;=6.15,G89&lt;0.805,G89&gt;=0.26,H89&lt;16.284,F89&gt;=2.5,A89&gt;=5.45),5.7,"shouldnthappen"))))))))))))))))))))))))))))))))))</f>
        <v>4.7</v>
      </c>
      <c r="AI89" s="1" t="n">
        <f aca="false">IF(AND(B89&gt;=3.55,A89&lt;5.05,F89&lt;1.5),1,IF(AND(H89&gt;=13.436,A89&gt;=5.05,F89&lt;1.5),1.633,IF(AND(A89&lt;4.35,B89&lt;3.55,A89&lt;5.05,F89&lt;1.5),1.1,IF(AND(A89&lt;5.15,H89&lt;13.436,A89&gt;=5.05,F89&lt;1.5),1.6,IF(AND(G89&lt;0.837,D89&lt;1.2,B89&lt;2.65,F89&gt;=1.5),3.7,IF(AND(G89&gt;=0.837,D89&lt;1.2,B89&lt;2.65,F89&gt;=1.5),3,IF(AND(D89&lt;1.4,D89&gt;=1.2,B89&lt;2.65,F89&gt;=1.5),4.133,IF(AND(D89&gt;=1.4,D89&gt;=1.2,B89&lt;2.65,F89&gt;=1.5),4.633,IF(AND(G89&lt;0.302,A89&gt;=4.35,B89&lt;3.55,A89&lt;5.05,F89&lt;1.5),1.34,IF(AND(D89&gt;=0.3,A89&gt;=5.15,H89&lt;13.436,A89&gt;=5.05,F89&lt;1.5),1.5,IF(AND(G89&lt;0.233,G89&lt;0.265,D89&lt;1.55,B89&gt;=2.65,F89&gt;=1.5),4.56,IF(AND(G89&gt;=0.233,G89&lt;0.265,D89&lt;1.55,B89&gt;=2.65,F89&gt;=1.5),5.1,IF(AND(G89&lt;0.395,G89&gt;=0.265,D89&lt;1.55,B89&gt;=2.65,F89&gt;=1.5),4.025,IF(AND(H89&lt;13.935,A89&gt;=7.05,D89&gt;=1.55,B89&gt;=2.65,F89&gt;=1.5),6.12,IF(AND(H89&gt;=13.935,A89&gt;=7.05,D89&gt;=1.55,B89&gt;=2.65,F89&gt;=1.5),6.64,IF(AND(G89&gt;=0.858,G89&gt;=0.302,A89&gt;=4.35,B89&lt;3.55,A89&lt;5.05,F89&lt;1.5),1.3,IF(AND(H89&lt;6.543,D89&lt;0.3,A89&gt;=5.15,H89&lt;13.436,A89&gt;=5.05,F89&lt;1.5),1.4,IF(AND(H89&gt;=6.543,D89&lt;0.3,A89&gt;=5.15,H89&lt;13.436,A89&gt;=5.05,F89&lt;1.5),1.48,IF(AND(A89&lt;6.3,G89&gt;=0.395,G89&gt;=0.265,D89&lt;1.55,B89&gt;=2.65,F89&gt;=1.5),4.14,IF(AND(A89&gt;=6.3,G89&gt;=0.395,G89&gt;=0.265,D89&lt;1.55,B89&gt;=2.65,F89&gt;=1.5),4.767,IF(AND(G89&gt;=0.669,B89&lt;3.15,A89&lt;7.05,D89&gt;=1.55,B89&gt;=2.65,F89&gt;=1.5),5,IF(AND(H89&lt;9.459,G89&lt;0.858,G89&gt;=0.302,A89&gt;=4.35,B89&lt;3.55,A89&lt;5.05,F89&lt;1.5),1.4,IF(AND(H89&gt;=9.459,G89&lt;0.858,G89&gt;=0.302,A89&gt;=4.35,B89&lt;3.55,A89&lt;5.05,F89&lt;1.5),1.6,IF(AND(G89&gt;=0.433,G89&lt;0.669,B89&lt;3.15,A89&lt;7.05,D89&gt;=1.55,B89&gt;=2.65,F89&gt;=1.5),5.68,IF(AND(G89&lt;0.481,H89&lt;10.257,B89&gt;=3.15,A89&lt;7.05,D89&gt;=1.55,B89&gt;=2.65,F89&gt;=1.5),5.7,IF(AND(G89&gt;=0.481,H89&lt;10.257,B89&gt;=3.15,A89&lt;7.05,D89&gt;=1.55,B89&gt;=2.65,F89&gt;=1.5),5.9,IF(AND(D89&lt;2.15,H89&gt;=10.257,B89&gt;=3.15,A89&lt;7.05,D89&gt;=1.55,B89&gt;=2.65,F89&gt;=1.5),5.1,IF(AND(D89&gt;=2.15,H89&gt;=10.257,B89&gt;=3.15,A89&lt;7.05,D89&gt;=1.55,B89&gt;=2.65,F89&gt;=1.5),5.42,IF(AND(G89&lt;0.098,G89&lt;0.433,G89&lt;0.669,B89&lt;3.15,A89&lt;7.05,D89&gt;=1.55,B89&gt;=2.65,F89&gt;=1.5),5.567,IF(AND(D89&lt;1.8,G89&gt;=0.098,G89&lt;0.433,G89&lt;0.669,B89&lt;3.15,A89&lt;7.05,D89&gt;=1.55,B89&gt;=2.65,F89&gt;=1.5),5.033,IF(AND(G89&gt;=0.312,D89&gt;=1.8,G89&gt;=0.098,G89&lt;0.433,G89&lt;0.669,B89&lt;3.15,A89&lt;7.05,D89&gt;=1.55,B89&gt;=2.65,F89&gt;=1.5),5.4,IF(AND(H89&lt;9.002,G89&lt;0.312,D89&gt;=1.8,G89&gt;=0.098,G89&lt;0.433,G89&lt;0.669,B89&lt;3.15,A89&lt;7.05,D89&gt;=1.55,B89&gt;=2.65,F89&gt;=1.5),5.1,IF(AND(H89&gt;=9.002,G89&lt;0.312,D89&gt;=1.8,G89&gt;=0.098,G89&lt;0.433,G89&lt;0.669,B89&lt;3.15,A89&lt;7.05,D89&gt;=1.55,B89&gt;=2.65,F89&gt;=1.5),5.26,"shouldnthappen")))))))))))))))))))))))))))))))))</f>
        <v>4.56</v>
      </c>
      <c r="AJ89" s="1" t="n">
        <f aca="false">IF(AND(A89&gt;=5.25,D89&gt;=0.35,D89&lt;0.8),1.433,IF(AND(F89&gt;=2.5,H89&lt;6.927,D89&gt;=0.8),5.1,IF(AND(H89&lt;5.85,B89&lt;3.65,D89&lt;0.35,D89&lt;0.8),1,IF(AND(A89&lt;5.55,B89&gt;=3.65,D89&lt;0.35,D89&lt;0.8),1.5,IF(AND(A89&gt;=5.55,B89&gt;=3.65,D89&lt;0.35,D89&lt;0.8),1.7,IF(AND(H89&lt;7.949,A89&lt;5.25,D89&gt;=0.35,D89&lt;0.8),1.9,IF(AND(H89&gt;=7.949,A89&lt;5.25,D89&gt;=0.35,D89&lt;0.8),1.54,IF(AND(A89&lt;5.55,F89&lt;2.5,H89&lt;6.927,D89&gt;=0.8),3.98,IF(AND(A89&gt;=5.55,F89&lt;2.5,H89&lt;6.927,D89&gt;=0.8),4.1,IF(AND(A89&gt;=7.25,D89&gt;=1.55,H89&gt;=6.927,D89&gt;=0.8),6.65,IF(AND(A89&lt;5.75,D89&lt;1.2,D89&lt;1.55,H89&gt;=6.927,D89&gt;=0.8),3.62,IF(AND(A89&gt;=5.75,D89&lt;1.2,D89&lt;1.55,H89&gt;=6.927,D89&gt;=0.8),4.1,IF(AND(G89&lt;0.175,A89&lt;4.8,H89&gt;=5.85,B89&lt;3.65,D89&lt;0.35,D89&lt;0.8),1.5,IF(AND(G89&gt;=0.175,A89&lt;4.8,H89&gt;=5.85,B89&lt;3.65,D89&lt;0.35,D89&lt;0.8),1.3,IF(AND(A89&gt;=5.05,A89&gt;=4.8,H89&gt;=5.85,B89&lt;3.65,D89&lt;0.35,D89&lt;0.8),1.5,IF(AND(G89&gt;=0.735,A89&lt;6.25,D89&gt;=1.2,D89&lt;1.55,H89&gt;=6.927,D89&gt;=0.8),4,IF(AND(H89&lt;10.464,A89&lt;6.2,A89&lt;7.25,D89&gt;=1.55,H89&gt;=6.927,D89&gt;=0.8),5.1,IF(AND(H89&gt;=10.464,A89&lt;6.2,A89&lt;7.25,D89&gt;=1.55,H89&gt;=6.927,D89&gt;=0.8),4.9,IF(AND(G89&lt;0.418,A89&lt;5.05,A89&gt;=4.8,H89&gt;=5.85,B89&lt;3.65,D89&lt;0.35,D89&lt;0.8),1.48,IF(AND(G89&gt;=0.418,A89&lt;5.05,A89&gt;=4.8,H89&gt;=5.85,B89&lt;3.65,D89&lt;0.35,D89&lt;0.8),1.3,IF(AND(B89&lt;2.75,G89&lt;0.735,A89&lt;6.25,D89&gt;=1.2,D89&lt;1.55,H89&gt;=6.927,D89&gt;=0.8),4.35,IF(AND(H89&lt;15.422,D89&lt;1.45,A89&gt;=6.25,D89&gt;=1.2,D89&lt;1.55,H89&gt;=6.927,D89&gt;=0.8),4.375,IF(AND(H89&gt;=15.422,D89&lt;1.45,A89&gt;=6.25,D89&gt;=1.2,D89&lt;1.55,H89&gt;=6.927,D89&gt;=0.8),4.7,IF(AND(A89&lt;6.4,D89&gt;=1.45,A89&gt;=6.25,D89&gt;=1.2,D89&lt;1.55,H89&gt;=6.927,D89&gt;=0.8),5.1,IF(AND(G89&gt;=0.576,D89&lt;2.15,A89&gt;=6.2,A89&lt;7.25,D89&gt;=1.55,H89&gt;=6.927,D89&gt;=0.8),5.1,IF(AND(G89&lt;0.537,D89&gt;=2.15,A89&gt;=6.2,A89&lt;7.25,D89&gt;=1.55,H89&gt;=6.927,D89&gt;=0.8),5.533,IF(AND(G89&gt;=0.537,D89&gt;=2.15,A89&gt;=6.2,A89&lt;7.25,D89&gt;=1.55,H89&gt;=6.927,D89&gt;=0.8),5.9,IF(AND(D89&lt;1.45,B89&gt;=2.75,G89&lt;0.735,A89&lt;6.25,D89&gt;=1.2,D89&lt;1.55,H89&gt;=6.927,D89&gt;=0.8),4.6,IF(AND(D89&gt;=1.45,B89&gt;=2.75,G89&lt;0.735,A89&lt;6.25,D89&gt;=1.2,D89&lt;1.55,H89&gt;=6.927,D89&gt;=0.8),4.5,IF(AND(H89&lt;12.582,A89&gt;=6.4,D89&gt;=1.45,A89&gt;=6.25,D89&gt;=1.2,D89&lt;1.55,H89&gt;=6.927,D89&gt;=0.8),4.66,IF(AND(H89&gt;=12.582,A89&gt;=6.4,D89&gt;=1.45,A89&gt;=6.25,D89&gt;=1.2,D89&lt;1.55,H89&gt;=6.927,D89&gt;=0.8),4.9,IF(AND(B89&lt;2.75,G89&lt;0.576,D89&lt;2.15,A89&gt;=6.2,A89&lt;7.25,D89&gt;=1.55,H89&gt;=6.927,D89&gt;=0.8),5.3,IF(AND(G89&gt;=0.395,B89&gt;=2.75,G89&lt;0.576,D89&lt;2.15,A89&gt;=6.2,A89&lt;7.25,D89&gt;=1.55,H89&gt;=6.927,D89&gt;=0.8),5.6,IF(AND(D89&gt;=1.9,G89&lt;0.395,B89&gt;=2.75,G89&lt;0.576,D89&lt;2.15,A89&gt;=6.2,A89&lt;7.25,D89&gt;=1.55,H89&gt;=6.927,D89&gt;=0.8),5.333,IF(AND(B89&lt;2.95,D89&lt;1.9,G89&lt;0.395,B89&gt;=2.75,G89&lt;0.576,D89&lt;2.15,A89&gt;=6.2,A89&lt;7.25,D89&gt;=1.55,H89&gt;=6.927,D89&gt;=0.8),5.6,IF(AND(B89&gt;=2.95,D89&lt;1.9,G89&lt;0.395,B89&gt;=2.75,G89&lt;0.576,D89&lt;2.15,A89&gt;=6.2,A89&lt;7.25,D89&gt;=1.55,H89&gt;=6.927,D89&gt;=0.8),5.5,"shouldnthappen"))))))))))))))))))))))))))))))))))))</f>
        <v>4.66</v>
      </c>
      <c r="AK89" s="1" t="n">
        <f aca="false">IF(AND(H89&lt;5.85,B89&lt;3.65,F89&lt;1.5),1,IF(AND(B89&gt;=3.95,B89&gt;=3.65,F89&lt;1.5),1.433,IF(AND(A89&lt;5.15,F89&lt;2.5,F89&gt;=1.5),3.075,IF(AND(D89&gt;=0.35,H89&gt;=5.85,B89&lt;3.65,F89&lt;1.5),1.5,IF(AND(G89&lt;0.168,B89&lt;3.95,B89&gt;=3.65,F89&lt;1.5),1.7,IF(AND(H89&lt;5.767,A89&lt;7.25,F89&gt;=2.5,F89&gt;=1.5),4.5,IF(AND(D89&lt;1.9,A89&gt;=7.25,F89&gt;=2.5,F89&gt;=1.5),6.3,IF(AND(D89&gt;=1.9,A89&gt;=7.25,F89&gt;=2.5,F89&gt;=1.5),6.575,IF(AND(B89&lt;3.75,G89&gt;=0.168,B89&lt;3.95,B89&gt;=3.65,F89&lt;1.5),1.5,IF(AND(B89&gt;=3.75,G89&gt;=0.168,B89&lt;3.95,B89&gt;=3.65,F89&lt;1.5),1.6,IF(AND(D89&gt;=1.35,A89&lt;6.15,A89&gt;=5.15,F89&lt;2.5,F89&gt;=1.5),4.42,IF(AND(D89&lt;1.4,A89&gt;=6.15,A89&gt;=5.15,F89&lt;2.5,F89&gt;=1.5),4.5,IF(AND(D89&gt;=1.4,A89&gt;=6.15,A89&gt;=5.15,F89&lt;2.5,F89&gt;=1.5),4.675,IF(AND(D89&lt;0.15,H89&lt;11.218,D89&lt;0.35,H89&gt;=5.85,B89&lt;3.65,F89&lt;1.5),1.5,IF(AND(D89&lt;0.15,H89&gt;=11.218,D89&lt;0.35,H89&gt;=5.85,B89&lt;3.65,F89&lt;1.5),1.1,IF(AND(B89&lt;2.7,D89&lt;1.35,A89&lt;6.15,A89&gt;=5.15,F89&lt;2.5,F89&gt;=1.5),3.82,IF(AND(A89&lt;6.15,G89&gt;=0.755,H89&gt;=5.767,A89&lt;7.25,F89&gt;=2.5,F89&gt;=1.5),4.98,IF(AND(A89&gt;=6.15,G89&gt;=0.755,H89&gt;=5.767,A89&lt;7.25,F89&gt;=2.5,F89&gt;=1.5),5.3,IF(AND(B89&lt;3.4,D89&gt;=0.15,H89&lt;11.218,D89&lt;0.35,H89&gt;=5.85,B89&lt;3.65,F89&lt;1.5),1.4,IF(AND(B89&gt;=3.4,D89&gt;=0.15,H89&lt;11.218,D89&lt;0.35,H89&gt;=5.85,B89&lt;3.65,F89&lt;1.5),1.3,IF(AND(H89&lt;11.731,D89&gt;=0.15,H89&gt;=11.218,D89&lt;0.35,H89&gt;=5.85,B89&lt;3.65,F89&lt;1.5),1.2,IF(AND(H89&lt;9.053,B89&gt;=2.7,D89&lt;1.35,A89&lt;6.15,A89&gt;=5.15,F89&lt;2.5,F89&gt;=1.5),3.85,IF(AND(D89&gt;=2.1,B89&lt;2.85,G89&lt;0.755,H89&gt;=5.767,A89&lt;7.25,F89&gt;=2.5,F89&gt;=1.5),5.6,IF(AND(D89&gt;=2.45,B89&gt;=2.85,G89&lt;0.755,H89&gt;=5.767,A89&lt;7.25,F89&gt;=2.5,F89&gt;=1.5),5.8,IF(AND(B89&gt;=3.45,H89&gt;=11.731,D89&gt;=0.15,H89&gt;=11.218,D89&lt;0.35,H89&gt;=5.85,B89&lt;3.65,F89&lt;1.5),1.3,IF(AND(A89&lt;5.9,H89&gt;=9.053,B89&gt;=2.7,D89&lt;1.35,A89&lt;6.15,A89&gt;=5.15,F89&lt;2.5,F89&gt;=1.5),4.3,IF(AND(A89&gt;=5.9,H89&gt;=9.053,B89&gt;=2.7,D89&lt;1.35,A89&lt;6.15,A89&gt;=5.15,F89&lt;2.5,F89&gt;=1.5),4,IF(AND(G89&gt;=0.519,D89&lt;2.1,B89&lt;2.85,G89&lt;0.755,H89&gt;=5.767,A89&lt;7.25,F89&gt;=2.5,F89&gt;=1.5),4.9,IF(AND(A89&gt;=7.05,D89&lt;2.45,B89&gt;=2.85,G89&lt;0.755,H89&gt;=5.767,A89&lt;7.25,F89&gt;=2.5,F89&gt;=1.5),5.8,IF(AND(H89&lt;14.396,B89&lt;3.45,H89&gt;=11.731,D89&gt;=0.15,H89&gt;=11.218,D89&lt;0.35,H89&gt;=5.85,B89&lt;3.65,F89&lt;1.5),1.44,IF(AND(H89&gt;=14.396,B89&lt;3.45,H89&gt;=11.731,D89&gt;=0.15,H89&gt;=11.218,D89&lt;0.35,H89&gt;=5.85,B89&lt;3.65,F89&lt;1.5),1.3,IF(AND(G89&lt;0.282,G89&lt;0.519,D89&lt;2.1,B89&lt;2.85,G89&lt;0.755,H89&gt;=5.767,A89&lt;7.25,F89&gt;=2.5,F89&gt;=1.5),5.1,IF(AND(G89&gt;=0.282,G89&lt;0.519,D89&lt;2.1,B89&lt;2.85,G89&lt;0.755,H89&gt;=5.767,A89&lt;7.25,F89&gt;=2.5,F89&gt;=1.5),5.3,IF(AND(A89&lt;6.4,D89&lt;1.9,A89&lt;7.05,D89&lt;2.45,B89&gt;=2.85,G89&lt;0.755,H89&gt;=5.767,A89&lt;7.25,F89&gt;=2.5,F89&gt;=1.5),5.6,IF(AND(A89&gt;=6.4,D89&lt;1.9,A89&lt;7.05,D89&lt;2.45,B89&gt;=2.85,G89&lt;0.755,H89&gt;=5.767,A89&lt;7.25,F89&gt;=2.5,F89&gt;=1.5),5.5,IF(AND(H89&lt;8.884,D89&gt;=1.9,A89&lt;7.05,D89&lt;2.45,B89&gt;=2.85,G89&lt;0.755,H89&gt;=5.767,A89&lt;7.25,F89&gt;=2.5,F89&gt;=1.5),5.3,IF(AND(H89&gt;=8.884,D89&gt;=1.9,A89&lt;7.05,D89&lt;2.45,B89&gt;=2.85,G89&lt;0.755,H89&gt;=5.767,A89&lt;7.25,F89&gt;=2.5,F89&gt;=1.5),5.52,"shouldnthappen")))))))))))))))))))))))))))))))))))))</f>
        <v>4.675</v>
      </c>
      <c r="AL89" s="1" t="n">
        <f aca="false">IF(AND(H89&lt;5.85,A89&lt;5.05,D89&lt;0.8),1,IF(AND(B89&lt;3.35,A89&gt;=5.05,D89&lt;0.8),1.7,IF(AND(D89&gt;=2.45,F89&gt;=2.5,D89&gt;=0.8),6.05,IF(AND(H89&gt;=11.218,H89&gt;=5.85,A89&lt;5.05,D89&lt;0.8),1.28,IF(AND(G89&gt;=0.948,B89&gt;=3.35,A89&gt;=5.05,D89&lt;0.8),1.7,IF(AND(G89&gt;=0.423,H89&lt;11.218,H89&gt;=5.85,A89&lt;5.05,D89&lt;0.8),1.3,IF(AND(B89&lt;3.6,G89&lt;0.948,B89&gt;=3.35,A89&gt;=5.05,D89&lt;0.8),1.4,IF(AND(H89&lt;10.258,D89&lt;1.15,A89&lt;5.9,F89&lt;2.5,D89&gt;=0.8),3.36,IF(AND(H89&gt;=10.258,D89&lt;1.15,A89&lt;5.9,F89&lt;2.5,D89&gt;=0.8),3.9,IF(AND(A89&lt;5.3,D89&gt;=1.15,A89&lt;5.9,F89&lt;2.5,D89&gt;=0.8),3.9,IF(AND(D89&lt;1.55,B89&lt;2.75,A89&gt;=5.9,F89&lt;2.5,D89&gt;=0.8),4.64,IF(AND(D89&gt;=1.55,B89&lt;2.75,A89&gt;=5.9,F89&lt;2.5,D89&gt;=0.8),5.1,IF(AND(D89&gt;=1.6,B89&gt;=2.75,A89&gt;=5.9,F89&lt;2.5,D89&gt;=0.8),5,IF(AND(H89&lt;5.767,H89&lt;8.598,D89&lt;2.45,F89&gt;=2.5,D89&gt;=0.8),4.5,IF(AND(A89&lt;6.25,H89&gt;=8.598,D89&lt;2.45,F89&gt;=2.5,D89&gt;=0.8),5.02,IF(AND(B89&lt;3.55,G89&lt;0.423,H89&lt;11.218,H89&gt;=5.85,A89&lt;5.05,D89&lt;0.8),1.525,IF(AND(B89&gt;=3.55,G89&lt;0.423,H89&lt;11.218,H89&gt;=5.85,A89&lt;5.05,D89&lt;0.8),1.4,IF(AND(H89&gt;=13.932,B89&gt;=3.6,G89&lt;0.948,B89&gt;=3.35,A89&gt;=5.05,D89&lt;0.8),1.65,IF(AND(G89&gt;=0.652,A89&gt;=5.3,D89&gt;=1.15,A89&lt;5.9,F89&lt;2.5,D89&gt;=0.8),3.8,IF(AND(D89&lt;1.35,D89&lt;1.6,B89&gt;=2.75,A89&gt;=5.9,F89&lt;2.5,D89&gt;=0.8),4.42,IF(AND(H89&lt;6.656,H89&gt;=5.767,H89&lt;8.598,D89&lt;2.45,F89&gt;=2.5,D89&gt;=0.8),5.033,IF(AND(H89&gt;=6.656,H89&gt;=5.767,H89&lt;8.598,D89&lt;2.45,F89&gt;=2.5,D89&gt;=0.8),5.1,IF(AND(G89&gt;=0.885,A89&gt;=6.25,H89&gt;=8.598,D89&lt;2.45,F89&gt;=2.5,D89&gt;=0.8),5.2,IF(AND(H89&lt;6.926,H89&lt;13.932,B89&gt;=3.6,G89&lt;0.948,B89&gt;=3.35,A89&gt;=5.05,D89&lt;0.8),1.433,IF(AND(H89&gt;=6.926,H89&lt;13.932,B89&gt;=3.6,G89&lt;0.948,B89&gt;=3.35,A89&gt;=5.05,D89&lt;0.8),1.5,IF(AND(A89&lt;5.65,G89&lt;0.652,A89&gt;=5.3,D89&gt;=1.15,A89&lt;5.9,F89&lt;2.5,D89&gt;=0.8),4.36,IF(AND(A89&gt;=5.65,G89&lt;0.652,A89&gt;=5.3,D89&gt;=1.15,A89&lt;5.9,F89&lt;2.5,D89&gt;=0.8),4.2,IF(AND(H89&gt;=13.561,D89&gt;=1.35,D89&lt;1.6,B89&gt;=2.75,A89&gt;=5.9,F89&lt;2.5,D89&gt;=0.8),4.767,IF(AND(H89&lt;9.091,G89&lt;0.885,A89&gt;=6.25,H89&gt;=8.598,D89&lt;2.45,F89&gt;=2.5,D89&gt;=0.8),6.3,IF(AND(H89&gt;=12.206,H89&lt;13.561,D89&gt;=1.35,D89&lt;1.6,B89&gt;=2.75,A89&gt;=5.9,F89&lt;2.5,D89&gt;=0.8),4.4,IF(AND(D89&gt;=2.25,H89&gt;=9.091,G89&lt;0.885,A89&gt;=6.25,H89&gt;=8.598,D89&lt;2.45,F89&gt;=2.5,D89&gt;=0.8),5.9,IF(AND(B89&lt;3.05,H89&lt;12.206,H89&lt;13.561,D89&gt;=1.35,D89&lt;1.6,B89&gt;=2.75,A89&gt;=5.9,F89&lt;2.5,D89&gt;=0.8),4.6,IF(AND(B89&gt;=3.05,H89&lt;12.206,H89&lt;13.561,D89&gt;=1.35,D89&lt;1.6,B89&gt;=2.75,A89&gt;=5.9,F89&lt;2.5,D89&gt;=0.8),4.7,IF(AND(G89&gt;=0.596,D89&lt;2.25,H89&gt;=9.091,G89&lt;0.885,A89&gt;=6.25,H89&gt;=8.598,D89&lt;2.45,F89&gt;=2.5,D89&gt;=0.8),5.1,IF(AND(G89&gt;=0.379,G89&lt;0.596,D89&lt;2.25,H89&gt;=9.091,G89&lt;0.885,A89&gt;=6.25,H89&gt;=8.598,D89&lt;2.45,F89&gt;=2.5,D89&gt;=0.8),5.767,IF(AND(D89&lt;2.15,G89&lt;0.379,G89&lt;0.596,D89&lt;2.25,H89&gt;=9.091,G89&lt;0.885,A89&gt;=6.25,H89&gt;=8.598,D89&lt;2.45,F89&gt;=2.5,D89&gt;=0.8),5.4,IF(AND(D89&gt;=2.15,G89&lt;0.379,G89&lt;0.596,D89&lt;2.25,H89&gt;=9.091,G89&lt;0.885,A89&gt;=6.25,H89&gt;=8.598,D89&lt;2.45,F89&gt;=2.5,D89&gt;=0.8),5.6,"shouldnthappen")))))))))))))))))))))))))))))))))))))</f>
        <v>4.7</v>
      </c>
      <c r="AM89" s="1" t="n">
        <f aca="false">IF(AND(H89&lt;5.245,D89&lt;0.8),1,IF(AND(A89&lt;4.5,H89&gt;=5.245,D89&lt;0.8),1.35,IF(AND(D89&gt;=0.5,A89&gt;=4.5,H89&gt;=5.245,D89&lt;0.8),1.6,IF(AND(H89&lt;7.25,B89&lt;2.6,A89&lt;6.15,D89&gt;=0.8),4.375,IF(AND(H89&gt;=7.25,B89&lt;2.6,A89&lt;6.15,D89&gt;=0.8),3.075,IF(AND(H89&lt;13.935,A89&gt;=7.05,A89&gt;=6.15,D89&gt;=0.8),6.067,IF(AND(H89&gt;=13.935,A89&gt;=7.05,A89&gt;=6.15,D89&gt;=0.8),6.525,IF(AND(G89&gt;=0.948,D89&lt;0.5,A89&gt;=4.5,H89&gt;=5.245,D89&lt;0.8),1.7,IF(AND(G89&lt;0.568,D89&gt;=1.55,B89&gt;=2.6,A89&lt;6.15,D89&gt;=0.8),5.1,IF(AND(G89&gt;=0.568,D89&gt;=1.55,B89&gt;=2.6,A89&lt;6.15,D89&gt;=0.8),5,IF(AND(A89&gt;=6.6,B89&gt;=3.15,A89&lt;7.05,A89&gt;=6.15,D89&gt;=0.8),5.78,IF(AND(G89&lt;0.165,G89&lt;0.273,D89&lt;1.55,B89&gt;=2.6,A89&lt;6.15,D89&gt;=0.8),4.1,IF(AND(G89&gt;=0.165,G89&lt;0.273,D89&lt;1.55,B89&gt;=2.6,A89&lt;6.15,D89&gt;=0.8),4.5,IF(AND(D89&lt;1.35,G89&gt;=0.273,D89&lt;1.55,B89&gt;=2.6,A89&lt;6.15,D89&gt;=0.8),4.08,IF(AND(D89&gt;=1.35,G89&gt;=0.273,D89&lt;1.55,B89&gt;=2.6,A89&lt;6.15,D89&gt;=0.8),4.4,IF(AND(D89&lt;1.45,F89&lt;2.5,B89&lt;3.15,A89&lt;7.05,A89&gt;=6.15,D89&gt;=0.8),4.38,IF(AND(D89&gt;=1.45,F89&lt;2.5,B89&lt;3.15,A89&lt;7.05,A89&gt;=6.15,D89&gt;=0.8),4.75,IF(AND(D89&gt;=2.25,F89&gt;=2.5,B89&lt;3.15,A89&lt;7.05,A89&gt;=6.15,D89&gt;=0.8),5.16,IF(AND(H89&lt;11.488,A89&lt;6.6,B89&gt;=3.15,A89&lt;7.05,A89&gt;=6.15,D89&gt;=0.8),6,IF(AND(H89&gt;=14.396,D89&lt;0.25,G89&lt;0.948,D89&lt;0.5,A89&gt;=4.5,H89&gt;=5.245,D89&lt;0.8),1.3,IF(AND(A89&gt;=5.55,D89&gt;=0.25,G89&lt;0.948,D89&lt;0.5,A89&gt;=4.5,H89&gt;=5.245,D89&lt;0.8),1.7,IF(AND(D89&lt;1.85,D89&lt;2.25,F89&gt;=2.5,B89&lt;3.15,A89&lt;7.05,A89&gt;=6.15,D89&gt;=0.8),5.6,IF(AND(G89&lt;0.669,H89&gt;=11.488,A89&lt;6.6,B89&gt;=3.15,A89&lt;7.05,A89&gt;=6.15,D89&gt;=0.8),4.7,IF(AND(G89&gt;=0.669,H89&gt;=11.488,A89&lt;6.6,B89&gt;=3.15,A89&lt;7.05,A89&gt;=6.15,D89&gt;=0.8),5.22,IF(AND(H89&lt;6.543,H89&lt;14.396,D89&lt;0.25,G89&lt;0.948,D89&lt;0.5,A89&gt;=4.5,H89&gt;=5.245,D89&lt;0.8),1.4,IF(AND(A89&lt;4.95,A89&lt;5.55,D89&gt;=0.25,G89&lt;0.948,D89&lt;0.5,A89&gt;=4.5,H89&gt;=5.245,D89&lt;0.8),1.4,IF(AND(A89&gt;=4.95,A89&lt;5.55,D89&gt;=0.25,G89&lt;0.948,D89&lt;0.5,A89&gt;=4.5,H89&gt;=5.245,D89&lt;0.8),1.48,IF(AND(H89&lt;10.667,D89&gt;=1.85,D89&lt;2.25,F89&gt;=2.5,B89&lt;3.15,A89&lt;7.05,A89&gt;=6.15,D89&gt;=0.8),5.25,IF(AND(H89&gt;=10.667,D89&gt;=1.85,D89&lt;2.25,F89&gt;=2.5,B89&lt;3.15,A89&lt;7.05,A89&gt;=6.15,D89&gt;=0.8),5.55,IF(AND(G89&lt;0.063,H89&gt;=6.543,H89&lt;14.396,D89&lt;0.25,G89&lt;0.948,D89&lt;0.5,A89&gt;=4.5,H89&gt;=5.245,D89&lt;0.8),1.4,IF(AND(H89&lt;9.212,G89&gt;=0.063,H89&gt;=6.543,H89&lt;14.396,D89&lt;0.25,G89&lt;0.948,D89&lt;0.5,A89&gt;=4.5,H89&gt;=5.245,D89&lt;0.8),1.475,IF(AND(H89&gt;=9.212,G89&gt;=0.063,H89&gt;=6.543,H89&lt;14.396,D89&lt;0.25,G89&lt;0.948,D89&lt;0.5,A89&gt;=4.5,H89&gt;=5.245,D89&lt;0.8),1.5,"shouldnthappen"))))))))))))))))))))))))))))))))</f>
        <v>4.75</v>
      </c>
      <c r="AN89" s="1" t="n">
        <f aca="false">IF(AND(D89&lt;0.7,A89&gt;=5.55),1.633,IF(AND(G89&lt;0.38,B89&lt;2.8,A89&lt;5.55),4.3,IF(AND(G89&gt;=0.38,B89&lt;2.8,A89&lt;5.55),3.325,IF(AND(D89&gt;=0.35,B89&gt;=2.8,A89&lt;5.55),1.6,IF(AND(B89&gt;=3.4,A89&lt;4.8,D89&lt;0.35,B89&gt;=2.8,A89&lt;5.55),1,IF(AND(H89&gt;=11.789,A89&lt;5.9,D89&lt;1.55,D89&gt;=0.7,A89&gt;=5.55),4.325,IF(AND(F89&gt;=2.5,A89&gt;=5.9,D89&lt;1.55,D89&gt;=0.7,A89&gt;=5.55),5.05,IF(AND(D89&lt;1.9,A89&gt;=7.25,D89&gt;=1.55,D89&gt;=0.7,A89&gt;=5.55),6.3,IF(AND(D89&gt;=1.9,A89&gt;=7.25,D89&gt;=1.55,D89&gt;=0.7,A89&gt;=5.55),6.4,IF(AND(A89&lt;4.35,B89&lt;3.4,A89&lt;4.8,D89&lt;0.35,B89&gt;=2.8,A89&lt;5.55),1.1,IF(AND(G89&gt;=0.934,B89&lt;3.45,A89&gt;=4.8,D89&lt;0.35,B89&gt;=2.8,A89&lt;5.55),1.7,IF(AND(H89&gt;=14.877,B89&gt;=3.45,A89&gt;=4.8,D89&lt;0.35,B89&gt;=2.8,A89&lt;5.55),1.3,IF(AND(B89&lt;2.6,H89&lt;11.789,A89&lt;5.9,D89&lt;1.55,D89&gt;=0.7,A89&gt;=5.55),3.9,IF(AND(B89&gt;=2.6,H89&lt;11.789,A89&lt;5.9,D89&lt;1.55,D89&gt;=0.7,A89&gt;=5.55),4.26,IF(AND(A89&lt;6.6,F89&lt;2.5,A89&gt;=5.9,D89&lt;1.55,D89&gt;=0.7,A89&gt;=5.55),4.625,IF(AND(A89&gt;=6.6,F89&lt;2.5,A89&gt;=5.9,D89&lt;1.55,D89&gt;=0.7,A89&gt;=5.55),4.475,IF(AND(B89&lt;2.6,D89&lt;2.05,A89&lt;7.25,D89&gt;=1.55,D89&gt;=0.7,A89&gt;=5.55),5.8,IF(AND(G89&gt;=0.743,D89&gt;=2.05,A89&lt;7.25,D89&gt;=1.55,D89&gt;=0.7,A89&gt;=5.55),5.1,IF(AND(G89&lt;0.422,A89&gt;=4.35,B89&lt;3.4,A89&lt;4.8,D89&lt;0.35,B89&gt;=2.8,A89&lt;5.55),1.367,IF(AND(G89&gt;=0.422,A89&gt;=4.35,B89&lt;3.4,A89&lt;4.8,D89&lt;0.35,B89&gt;=2.8,A89&lt;5.55),1.3,IF(AND(A89&lt;5.05,G89&lt;0.934,B89&lt;3.45,A89&gt;=4.8,D89&lt;0.35,B89&gt;=2.8,A89&lt;5.55),1.525,IF(AND(A89&gt;=5.05,G89&lt;0.934,B89&lt;3.45,A89&gt;=4.8,D89&lt;0.35,B89&gt;=2.8,A89&lt;5.55),1.5,IF(AND(G89&gt;=0.585,H89&lt;14.877,B89&gt;=3.45,A89&gt;=4.8,D89&lt;0.35,B89&gt;=2.8,A89&lt;5.55),1.54,IF(AND(G89&gt;=0.537,G89&lt;0.743,D89&gt;=2.05,A89&lt;7.25,D89&gt;=1.55,D89&gt;=0.7,A89&gt;=5.55),5.833,IF(AND(D89&gt;=0.25,G89&lt;0.585,H89&lt;14.877,B89&gt;=3.45,A89&gt;=4.8,D89&lt;0.35,B89&gt;=2.8,A89&lt;5.55),1.367,IF(AND(D89&lt;1.75,H89&lt;13.795,B89&gt;=2.6,D89&lt;2.05,A89&lt;7.25,D89&gt;=1.55,D89&gt;=0.7,A89&gt;=5.55),5.45,IF(AND(B89&lt;2.85,H89&gt;=13.795,B89&gt;=2.6,D89&lt;2.05,A89&lt;7.25,D89&gt;=1.55,D89&gt;=0.7,A89&gt;=5.55),5.1,IF(AND(B89&gt;=2.85,H89&gt;=13.795,B89&gt;=2.6,D89&lt;2.05,A89&lt;7.25,D89&gt;=1.55,D89&gt;=0.7,A89&gt;=5.55),4.82,IF(AND(G89&lt;0.353,G89&lt;0.537,G89&lt;0.743,D89&gt;=2.05,A89&lt;7.25,D89&gt;=1.55,D89&gt;=0.7,A89&gt;=5.55),5.425,IF(AND(G89&gt;=0.353,G89&lt;0.537,G89&lt;0.743,D89&gt;=2.05,A89&lt;7.25,D89&gt;=1.55,D89&gt;=0.7,A89&gt;=5.55),5.62,IF(AND(G89&lt;0.311,D89&lt;0.25,G89&lt;0.585,H89&lt;14.877,B89&gt;=3.45,A89&gt;=4.8,D89&lt;0.35,B89&gt;=2.8,A89&lt;5.55),1.5,IF(AND(G89&gt;=0.311,D89&lt;0.25,G89&lt;0.585,H89&lt;14.877,B89&gt;=3.45,A89&gt;=4.8,D89&lt;0.35,B89&gt;=2.8,A89&lt;5.55),1.4,IF(AND(B89&gt;=3.1,D89&gt;=1.75,H89&lt;13.795,B89&gt;=2.6,D89&lt;2.05,A89&lt;7.25,D89&gt;=1.55,D89&gt;=0.7,A89&gt;=5.55),5.1,IF(AND(B89&lt;2.85,B89&lt;3.1,D89&gt;=1.75,H89&lt;13.795,B89&gt;=2.6,D89&lt;2.05,A89&lt;7.25,D89&gt;=1.55,D89&gt;=0.7,A89&gt;=5.55),5.2,IF(AND(B89&gt;=2.85,B89&lt;3.1,D89&gt;=1.75,H89&lt;13.795,B89&gt;=2.6,D89&lt;2.05,A89&lt;7.25,D89&gt;=1.55,D89&gt;=0.7,A89&gt;=5.55),5.2,"shouldnthappen")))))))))))))))))))))))))))))))))))</f>
        <v>4.475</v>
      </c>
      <c r="AO89" s="1" t="n">
        <f aca="false">IF(AND(H89&gt;=14.529,G89&lt;0.633,D89&lt;0.8),1.3,IF(AND(A89&lt;5.05,G89&gt;=0.633,D89&lt;0.8),1.35,IF(AND(H89&gt;=14.379,H89&lt;14.529,G89&lt;0.633,D89&lt;0.8),1.7,IF(AND(B89&lt;3.35,A89&gt;=5.05,G89&gt;=0.633,D89&lt;0.8),1.7,IF(AND(D89&gt;=1.45,A89&lt;5.95,F89&lt;2.5,D89&gt;=0.8),4.5,IF(AND(D89&lt;1.35,A89&gt;=5.95,F89&lt;2.5,D89&gt;=0.8),4,IF(AND(D89&lt;1.85,G89&gt;=0.845,F89&gt;=2.5,D89&gt;=0.8),4.8,IF(AND(B89&gt;=4.3,H89&lt;14.379,H89&lt;14.529,G89&lt;0.633,D89&lt;0.8),1.5,IF(AND(A89&lt;5.25,B89&gt;=3.35,A89&gt;=5.05,G89&gt;=0.633,D89&lt;0.8),1.55,IF(AND(A89&gt;=5.25,B89&gt;=3.35,A89&gt;=5.05,G89&gt;=0.633,D89&lt;0.8),1.633,IF(AND(A89&lt;5.05,D89&lt;1.45,A89&lt;5.95,F89&lt;2.5,D89&gt;=0.8),3.3,IF(AND(G89&lt;0.293,D89&gt;=1.35,A89&gt;=5.95,F89&lt;2.5,D89&gt;=0.8),5,IF(AND(A89&gt;=6.6,D89&lt;2.05,G89&lt;0.845,F89&gt;=2.5,D89&gt;=0.8),5.8,IF(AND(B89&lt;3.05,D89&gt;=2.05,G89&lt;0.845,F89&gt;=2.5,D89&gt;=0.8),6.15,IF(AND(B89&lt;2.9,D89&gt;=1.85,G89&gt;=0.845,F89&gt;=2.5,D89&gt;=0.8),5.1,IF(AND(B89&gt;=2.9,D89&gt;=1.85,G89&gt;=0.845,F89&gt;=2.5,D89&gt;=0.8),5.2,IF(AND(B89&gt;=3.8,B89&lt;4.3,H89&lt;14.379,H89&lt;14.529,G89&lt;0.633,D89&lt;0.8),1.333,IF(AND(A89&lt;6.25,G89&gt;=0.293,D89&gt;=1.35,A89&gt;=5.95,F89&lt;2.5,D89&gt;=0.8),4.6,IF(AND(H89&lt;10.351,A89&lt;6.6,D89&lt;2.05,G89&lt;0.845,F89&gt;=2.5,D89&gt;=0.8),5.4,IF(AND(G89&gt;=0.364,B89&gt;=3.05,D89&gt;=2.05,G89&lt;0.845,F89&gt;=2.5,D89&gt;=0.8),5.66,IF(AND(G89&gt;=0.447,B89&lt;3.8,B89&lt;4.3,H89&lt;14.379,H89&lt;14.529,G89&lt;0.633,D89&lt;0.8),1.3,IF(AND(H89&lt;6.247,A89&lt;5.65,A89&gt;=5.05,D89&lt;1.45,A89&lt;5.95,F89&lt;2.5,D89&gt;=0.8),4.033,IF(AND(D89&lt;1.25,A89&gt;=5.65,A89&gt;=5.05,D89&lt;1.45,A89&lt;5.95,F89&lt;2.5,D89&gt;=0.8),3.88,IF(AND(D89&gt;=1.25,A89&gt;=5.65,A89&gt;=5.05,D89&lt;1.45,A89&lt;5.95,F89&lt;2.5,D89&gt;=0.8),4.35,IF(AND(B89&lt;2.65,A89&gt;=6.25,G89&gt;=0.293,D89&gt;=1.35,A89&gt;=5.95,F89&lt;2.5,D89&gt;=0.8),4.9,IF(AND(B89&lt;2.75,H89&gt;=10.351,A89&lt;6.6,D89&lt;2.05,G89&lt;0.845,F89&gt;=2.5,D89&gt;=0.8),5.1,IF(AND(B89&gt;=2.75,H89&gt;=10.351,A89&lt;6.6,D89&lt;2.05,G89&lt;0.845,F89&gt;=2.5,D89&gt;=0.8),4.95,IF(AND(B89&lt;3.15,G89&lt;0.364,B89&gt;=3.05,D89&gt;=2.05,G89&lt;0.845,F89&gt;=2.5,D89&gt;=0.8),5.28,IF(AND(B89&gt;=3.15,G89&lt;0.364,B89&gt;=3.05,D89&gt;=2.05,G89&lt;0.845,F89&gt;=2.5,D89&gt;=0.8),5.5,IF(AND(H89&lt;9.212,G89&lt;0.447,B89&lt;3.8,B89&lt;4.3,H89&lt;14.379,H89&lt;14.529,G89&lt;0.633,D89&lt;0.8),1.4,IF(AND(G89&lt;0.356,H89&gt;=6.247,A89&lt;5.65,A89&gt;=5.05,D89&lt;1.45,A89&lt;5.95,F89&lt;2.5,D89&gt;=0.8),4.2,IF(AND(B89&lt;3,B89&gt;=2.65,A89&gt;=6.25,G89&gt;=0.293,D89&gt;=1.35,A89&gt;=5.95,F89&lt;2.5,D89&gt;=0.8),4.6,IF(AND(B89&gt;=3,B89&gt;=2.65,A89&gt;=6.25,G89&gt;=0.293,D89&gt;=1.35,A89&gt;=5.95,F89&lt;2.5,D89&gt;=0.8),4.7,IF(AND(A89&lt;5.05,H89&gt;=9.212,G89&lt;0.447,B89&lt;3.8,B89&lt;4.3,H89&lt;14.379,H89&lt;14.529,G89&lt;0.633,D89&lt;0.8),1.533,IF(AND(A89&gt;=5.05,H89&gt;=9.212,G89&lt;0.447,B89&lt;3.8,B89&lt;4.3,H89&lt;14.379,H89&lt;14.529,G89&lt;0.633,D89&lt;0.8),1.425,IF(AND(A89&lt;5.35,G89&gt;=0.356,H89&gt;=6.247,A89&lt;5.65,A89&gt;=5.05,D89&lt;1.45,A89&lt;5.95,F89&lt;2.5,D89&gt;=0.8),3.9,IF(AND(A89&gt;=5.35,G89&gt;=0.356,H89&gt;=6.247,A89&lt;5.65,A89&gt;=5.05,D89&lt;1.45,A89&lt;5.95,F89&lt;2.5,D89&gt;=0.8),3.72,"shouldnthappen")))))))))))))))))))))))))))))))))))))</f>
        <v>5</v>
      </c>
      <c r="AP89" s="1" t="n">
        <f aca="false">IF(AND(F89&gt;=1.5,A89&lt;5.55),3.84,IF(AND(G89&gt;=0.52,A89&lt;4.75,F89&lt;1.5,A89&lt;5.55),1.16,IF(AND(A89&lt;5.65,A89&lt;5.85,D89&lt;1.55,A89&gt;=5.55),4.2,IF(AND(A89&gt;=5.65,A89&lt;5.85,D89&lt;1.55,A89&gt;=5.55),3.167,IF(AND(G89&gt;=0.798,A89&gt;=5.85,D89&lt;1.55,A89&gt;=5.55),4,IF(AND(F89&lt;2.5,H89&lt;14.1,D89&gt;=1.55,A89&gt;=5.55),4.84,IF(AND(A89&lt;7.2,H89&gt;=14.1,D89&gt;=1.55,A89&gt;=5.55),5.633,IF(AND(A89&gt;=7.2,H89&gt;=14.1,D89&gt;=1.55,A89&gt;=5.55),6.6,IF(AND(G89&lt;0.161,G89&lt;0.52,A89&lt;4.75,F89&lt;1.5,A89&lt;5.55),1.5,IF(AND(D89&gt;=0.5,G89&lt;0.676,A89&gt;=4.75,F89&lt;1.5,A89&lt;5.55),1.6,IF(AND(H89&lt;11.016,G89&gt;=0.676,A89&gt;=4.75,F89&lt;1.5,A89&lt;5.55),1.75,IF(AND(G89&lt;0.209,G89&lt;0.798,A89&gt;=5.85,D89&lt;1.55,A89&gt;=5.55),4.5,IF(AND(G89&gt;=0.74,F89&gt;=2.5,H89&lt;14.1,D89&gt;=1.55,A89&gt;=5.55),6.225,IF(AND(B89&lt;2.95,G89&gt;=0.161,G89&lt;0.52,A89&lt;4.75,F89&lt;1.5,A89&lt;5.55),1.4,IF(AND(B89&gt;=2.95,G89&gt;=0.161,G89&lt;0.52,A89&lt;4.75,F89&lt;1.5,A89&lt;5.55),1.34,IF(AND(B89&lt;3.15,D89&lt;0.5,G89&lt;0.676,A89&gt;=4.75,F89&lt;1.5,A89&lt;5.55),1.52,IF(AND(D89&lt;0.25,H89&gt;=11.016,G89&gt;=0.676,A89&gt;=4.75,F89&lt;1.5,A89&lt;5.55),1.567,IF(AND(D89&gt;=0.25,H89&gt;=11.016,G89&gt;=0.676,A89&gt;=4.75,F89&lt;1.5,A89&lt;5.55),1.5,IF(AND(H89&lt;7.47,G89&gt;=0.209,G89&lt;0.798,A89&gt;=5.85,D89&lt;1.55,A89&gt;=5.55),5.05,IF(AND(B89&lt;2.85,G89&lt;0.74,F89&gt;=2.5,H89&lt;14.1,D89&gt;=1.55,A89&gt;=5.55),5.35,IF(AND(B89&lt;3.3,B89&gt;=3.15,D89&lt;0.5,G89&lt;0.676,A89&gt;=4.75,F89&lt;1.5,A89&lt;5.55),1.2,IF(AND(D89&lt;1.45,H89&gt;=7.47,G89&gt;=0.209,G89&lt;0.798,A89&gt;=5.85,D89&lt;1.55,A89&gt;=5.55),4.66,IF(AND(D89&gt;=1.45,H89&gt;=7.47,G89&gt;=0.209,G89&lt;0.798,A89&gt;=5.85,D89&lt;1.55,A89&gt;=5.55),4.64,IF(AND(A89&gt;=7.05,B89&gt;=2.85,G89&lt;0.74,F89&gt;=2.5,H89&lt;14.1,D89&gt;=1.55,A89&gt;=5.55),5.8,IF(AND(B89&gt;=3.25,A89&lt;7.05,B89&gt;=2.85,G89&lt;0.74,F89&gt;=2.5,H89&lt;14.1,D89&gt;=1.55,A89&gt;=5.55),5.7,IF(AND(H89&gt;=13.641,D89&lt;0.25,B89&gt;=3.3,B89&gt;=3.15,D89&lt;0.5,G89&lt;0.676,A89&gt;=4.75,F89&lt;1.5,A89&lt;5.55),1.3,IF(AND(D89&lt;0.35,D89&gt;=0.25,B89&gt;=3.3,B89&gt;=3.15,D89&lt;0.5,G89&lt;0.676,A89&gt;=4.75,F89&lt;1.5,A89&lt;5.55),1.367,IF(AND(D89&gt;=0.35,D89&gt;=0.25,B89&gt;=3.3,B89&gt;=3.15,D89&lt;0.5,G89&lt;0.676,A89&gt;=4.75,F89&lt;1.5,A89&lt;5.55),1.3,IF(AND(A89&lt;6.35,B89&lt;3.25,A89&lt;7.05,B89&gt;=2.85,G89&lt;0.74,F89&gt;=2.5,H89&lt;14.1,D89&gt;=1.55,A89&gt;=5.55),5.6,IF(AND(A89&gt;=6.35,B89&lt;3.25,A89&lt;7.05,B89&gt;=2.85,G89&lt;0.74,F89&gt;=2.5,H89&lt;14.1,D89&gt;=1.55,A89&gt;=5.55),5.325,IF(AND(A89&lt;5.1,H89&lt;13.641,D89&lt;0.25,B89&gt;=3.3,B89&gt;=3.15,D89&lt;0.5,G89&lt;0.676,A89&gt;=4.75,F89&lt;1.5,A89&lt;5.55),1.4,IF(AND(H89&gt;=11.031,A89&gt;=5.1,H89&lt;13.641,D89&lt;0.25,B89&gt;=3.3,B89&gt;=3.15,D89&lt;0.5,G89&lt;0.676,A89&gt;=4.75,F89&lt;1.5,A89&lt;5.55),1.4,IF(AND(A89&lt;5.45,H89&lt;11.031,A89&gt;=5.1,H89&lt;13.641,D89&lt;0.25,B89&gt;=3.3,B89&gt;=3.15,D89&lt;0.5,G89&lt;0.676,A89&gt;=4.75,F89&lt;1.5,A89&lt;5.55),1.5,IF(AND(A89&gt;=5.45,H89&lt;11.031,A89&gt;=5.1,H89&lt;13.641,D89&lt;0.25,B89&gt;=3.3,B89&gt;=3.15,D89&lt;0.5,G89&lt;0.676,A89&gt;=4.75,F89&lt;1.5,A89&lt;5.55),1.4,"shouldnthappen"))))))))))))))))))))))))))))))))))</f>
        <v>4.5</v>
      </c>
      <c r="AQ89" s="1" t="n">
        <f aca="false">IF(AND(H89&lt;6.926,D89&gt;=0.35,F89&lt;1.5),1.9,IF(AND(G89&gt;=0.869,D89&gt;=1.75,F89&gt;=1.5),5.15,IF(AND(A89&lt;4.35,A89&lt;5.05,D89&lt;0.35,F89&lt;1.5),1.1,IF(AND(H89&lt;6.089,A89&gt;=5.05,D89&lt;0.35,F89&lt;1.5),1.7,IF(AND(H89&gt;=13.089,H89&gt;=6.926,D89&gt;=0.35,F89&lt;1.5),1.3,IF(AND(G89&lt;0.695,D89&lt;1.15,D89&lt;1.75,F89&gt;=1.5),3.62,IF(AND(G89&gt;=0.695,D89&lt;1.15,D89&lt;1.75,F89&gt;=1.5),3,IF(AND(G89&gt;=0.585,H89&gt;=6.089,A89&gt;=5.05,D89&lt;0.35,F89&lt;1.5),1.5,IF(AND(H89&lt;9.582,H89&lt;13.089,H89&gt;=6.926,D89&gt;=0.35,F89&lt;1.5),1.5,IF(AND(H89&gt;=9.582,H89&lt;13.089,H89&gt;=6.926,D89&gt;=0.35,F89&lt;1.5),1.6,IF(AND(D89&lt;1.35,H89&lt;9.349,D89&gt;=1.15,D89&lt;1.75,F89&gt;=1.5),3.867,IF(AND(D89&lt;2.05,A89&lt;7.05,G89&lt;0.869,D89&gt;=1.75,F89&gt;=1.5),4.9,IF(AND(B89&gt;=3.3,A89&gt;=7.05,G89&lt;0.869,D89&gt;=1.75,F89&gt;=1.5),6.1,IF(AND(G89&lt;0.347,H89&lt;11.218,A89&gt;=4.35,A89&lt;5.05,D89&lt;0.35,F89&lt;1.5),1.4,IF(AND(G89&gt;=0.347,H89&lt;11.218,A89&gt;=4.35,A89&lt;5.05,D89&lt;0.35,F89&lt;1.5),1.5,IF(AND(G89&gt;=0.265,H89&gt;=11.218,A89&gt;=4.35,A89&lt;5.05,D89&lt;0.35,F89&lt;1.5),1.45,IF(AND(A89&gt;=5.4,G89&lt;0.585,H89&gt;=6.089,A89&gt;=5.05,D89&lt;0.35,F89&lt;1.5),1.35,IF(AND(B89&gt;=2.9,D89&gt;=1.35,H89&lt;9.349,D89&gt;=1.15,D89&lt;1.75,F89&gt;=1.5),4.6,IF(AND(D89&gt;=1.35,A89&lt;6.15,H89&gt;=9.349,D89&gt;=1.15,D89&lt;1.75,F89&gt;=1.5),4.54,IF(AND(H89&lt;10.927,A89&gt;=6.15,H89&gt;=9.349,D89&gt;=1.15,D89&lt;1.75,F89&gt;=1.5),4.3,IF(AND(G89&lt;0.512,D89&gt;=2.05,A89&lt;7.05,G89&lt;0.869,D89&gt;=1.75,F89&gt;=1.5),5.533,IF(AND(G89&gt;=0.512,D89&gt;=2.05,A89&lt;7.05,G89&lt;0.869,D89&gt;=1.75,F89&gt;=1.5),5.88,IF(AND(H89&lt;11.551,B89&lt;3.3,A89&gt;=7.05,G89&lt;0.869,D89&gt;=1.75,F89&gt;=1.5),6.3,IF(AND(G89&lt;0.227,G89&lt;0.265,H89&gt;=11.218,A89&gt;=4.35,A89&lt;5.05,D89&lt;0.35,F89&lt;1.5),1.4,IF(AND(G89&gt;=0.227,G89&lt;0.265,H89&gt;=11.218,A89&gt;=4.35,A89&lt;5.05,D89&lt;0.35,F89&lt;1.5),1.26,IF(AND(H89&lt;11.031,A89&lt;5.4,G89&lt;0.585,H89&gt;=6.089,A89&gt;=5.05,D89&lt;0.35,F89&lt;1.5),1.5,IF(AND(H89&gt;=11.031,A89&lt;5.4,G89&lt;0.585,H89&gt;=6.089,A89&gt;=5.05,D89&lt;0.35,F89&lt;1.5),1.4,IF(AND(A89&lt;5.45,B89&lt;2.9,D89&gt;=1.35,H89&lt;9.349,D89&gt;=1.15,D89&lt;1.75,F89&gt;=1.5),4.5,IF(AND(A89&lt;5.9,D89&lt;1.35,A89&lt;6.15,H89&gt;=9.349,D89&gt;=1.15,D89&lt;1.75,F89&gt;=1.5),4.2,IF(AND(A89&gt;=5.9,D89&lt;1.35,A89&lt;6.15,H89&gt;=9.349,D89&gt;=1.15,D89&lt;1.75,F89&gt;=1.5),4,IF(AND(A89&gt;=6.75,H89&gt;=10.927,A89&gt;=6.15,H89&gt;=9.349,D89&gt;=1.15,D89&lt;1.75,F89&gt;=1.5),4.767,IF(AND(B89&lt;2.9,H89&gt;=11.551,B89&lt;3.3,A89&gt;=7.05,G89&lt;0.869,D89&gt;=1.75,F89&gt;=1.5),6.7,IF(AND(B89&gt;=2.9,H89&gt;=11.551,B89&lt;3.3,A89&gt;=7.05,G89&lt;0.869,D89&gt;=1.75,F89&gt;=1.5),6.6,IF(AND(B89&lt;2.45,A89&gt;=5.45,B89&lt;2.9,D89&gt;=1.35,H89&lt;9.349,D89&gt;=1.15,D89&lt;1.75,F89&gt;=1.5),5,IF(AND(B89&gt;=2.45,A89&gt;=5.45,B89&lt;2.9,D89&gt;=1.35,H89&lt;9.349,D89&gt;=1.15,D89&lt;1.75,F89&gt;=1.5),5.1,IF(AND(H89&lt;11.166,A89&lt;6.75,H89&gt;=10.927,A89&gt;=6.15,H89&gt;=9.349,D89&gt;=1.15,D89&lt;1.75,F89&gt;=1.5),4.9,IF(AND(G89&lt;0.228,H89&gt;=11.166,A89&lt;6.75,H89&gt;=10.927,A89&gt;=6.15,H89&gt;=9.349,D89&gt;=1.15,D89&lt;1.75,F89&gt;=1.5),4.7,IF(AND(H89&lt;13.531,G89&gt;=0.228,H89&gt;=11.166,A89&lt;6.75,H89&gt;=10.927,A89&gt;=6.15,H89&gt;=9.349,D89&gt;=1.15,D89&lt;1.75,F89&gt;=1.5),4.4,IF(AND(H89&gt;=13.531,G89&gt;=0.228,H89&gt;=11.166,A89&lt;6.75,H89&gt;=10.927,A89&gt;=6.15,H89&gt;=9.349,D89&gt;=1.15,D89&lt;1.75,F89&gt;=1.5),4.6,"shouldnthappen")))))))))))))))))))))))))))))))))))))))</f>
        <v>4.7</v>
      </c>
      <c r="AR89" s="1" t="n">
        <f aca="false">IF(AND(G89&gt;=0.93,B89&lt;3.65,F89&lt;1.5),1.7,IF(AND(H89&lt;6.542,B89&gt;=3.65,F89&lt;1.5),1.767,IF(AND(A89&gt;=7.05,D89&gt;=1.55,F89&gt;=1.5),6.3,IF(AND(G89&lt;0.123,H89&gt;=6.542,B89&gt;=3.65,F89&lt;1.5),1.367,IF(AND(A89&lt;5.15,A89&lt;5.65,D89&lt;1.55,F89&gt;=1.5),3.15,IF(AND(A89&lt;4.8,G89&gt;=0.447,G89&lt;0.93,B89&lt;3.65,F89&lt;1.5),1.24,IF(AND(A89&gt;=4.8,G89&gt;=0.447,G89&lt;0.93,B89&lt;3.65,F89&lt;1.5),1.4,IF(AND(G89&lt;0.151,G89&gt;=0.123,H89&gt;=6.542,B89&gt;=3.65,F89&lt;1.5),1.7,IF(AND(G89&gt;=0.151,G89&gt;=0.123,H89&gt;=6.542,B89&gt;=3.65,F89&lt;1.5),1.5,IF(AND(D89&gt;=1.45,A89&gt;=5.15,A89&lt;5.65,D89&lt;1.55,F89&gt;=1.5),4.5,IF(AND(B89&lt;2.65,D89&gt;=1.35,A89&gt;=5.65,D89&lt;1.55,F89&gt;=1.5),4.9,IF(AND(G89&lt;0.527,F89&lt;2.5,A89&lt;7.05,D89&gt;=1.55,F89&gt;=1.5),5.075,IF(AND(G89&gt;=0.527,F89&lt;2.5,A89&lt;7.05,D89&gt;=1.55,F89&gt;=1.5),4.7,IF(AND(A89&lt;4.65,G89&lt;0.265,G89&lt;0.447,G89&lt;0.93,B89&lt;3.65,F89&lt;1.5),1.42,IF(AND(G89&lt;0.3,G89&gt;=0.265,G89&lt;0.447,G89&lt;0.93,B89&lt;3.65,F89&lt;1.5),1.6,IF(AND(G89&gt;=0.3,G89&gt;=0.265,G89&lt;0.447,G89&lt;0.93,B89&lt;3.65,F89&lt;1.5),1.4,IF(AND(G89&lt;0.356,D89&lt;1.45,A89&gt;=5.15,A89&lt;5.65,D89&lt;1.55,F89&gt;=1.5),4.125,IF(AND(D89&lt;1.1,A89&lt;6.2,D89&lt;1.35,A89&gt;=5.65,D89&lt;1.55,F89&gt;=1.5),4.1,IF(AND(D89&gt;=1.1,A89&lt;6.2,D89&lt;1.35,A89&gt;=5.65,D89&lt;1.55,F89&gt;=1.5),4.175,IF(AND(H89&gt;=13.433,A89&gt;=6.2,D89&lt;1.35,A89&gt;=5.65,D89&lt;1.55,F89&gt;=1.5),4.6,IF(AND(G89&lt;0.437,B89&gt;=2.65,D89&gt;=1.35,A89&gt;=5.65,D89&lt;1.55,F89&gt;=1.5),4.625,IF(AND(G89&gt;=0.437,B89&gt;=2.65,D89&gt;=1.35,A89&gt;=5.65,D89&lt;1.55,F89&gt;=1.5),4.75,IF(AND(B89&gt;=3.15,H89&lt;11.146,F89&gt;=2.5,A89&lt;7.05,D89&gt;=1.55,F89&gt;=1.5),5.667,IF(AND(B89&lt;2.65,H89&gt;=11.146,F89&gt;=2.5,A89&lt;7.05,D89&gt;=1.55,F89&gt;=1.5),5.8,IF(AND(B89&lt;3.3,A89&gt;=4.65,G89&lt;0.265,G89&lt;0.447,G89&lt;0.93,B89&lt;3.65,F89&lt;1.5),1.32,IF(AND(B89&gt;=3.3,A89&gt;=4.65,G89&lt;0.265,G89&lt;0.447,G89&lt;0.93,B89&lt;3.65,F89&lt;1.5),1.425,IF(AND(B89&lt;2.8,G89&gt;=0.356,D89&lt;1.45,A89&gt;=5.15,A89&lt;5.65,D89&lt;1.55,F89&gt;=1.5),3.86,IF(AND(B89&gt;=2.8,G89&gt;=0.356,D89&lt;1.45,A89&gt;=5.15,A89&lt;5.65,D89&lt;1.55,F89&gt;=1.5),3.6,IF(AND(B89&lt;2.6,H89&lt;13.433,A89&gt;=6.2,D89&lt;1.35,A89&gt;=5.65,D89&lt;1.55,F89&gt;=1.5),4.4,IF(AND(B89&gt;=2.6,H89&lt;13.433,A89&gt;=6.2,D89&lt;1.35,A89&gt;=5.65,D89&lt;1.55,F89&gt;=1.5),4.3,IF(AND(G89&lt;0.151,B89&lt;3.15,H89&lt;11.146,F89&gt;=2.5,A89&lt;7.05,D89&gt;=1.55,F89&gt;=1.5),5.5,IF(AND(H89&lt;15.52,B89&gt;=2.65,H89&gt;=11.146,F89&gt;=2.5,A89&lt;7.05,D89&gt;=1.55,F89&gt;=1.5),5.4,IF(AND(H89&gt;=15.52,B89&gt;=2.65,H89&gt;=11.146,F89&gt;=2.5,A89&lt;7.05,D89&gt;=1.55,F89&gt;=1.5),5.733,IF(AND(H89&lt;10.74,G89&gt;=0.151,B89&lt;3.15,H89&lt;11.146,F89&gt;=2.5,A89&lt;7.05,D89&gt;=1.55,F89&gt;=1.5),5.12,IF(AND(H89&gt;=10.74,G89&gt;=0.151,B89&lt;3.15,H89&lt;11.146,F89&gt;=2.5,A89&lt;7.05,D89&gt;=1.55,F89&gt;=1.5),4.9,"shouldnthappen")))))))))))))))))))))))))))))))))))</f>
        <v>4.625</v>
      </c>
      <c r="AS89" s="1" t="n">
        <f aca="false">IF(AND(F89&gt;=1.5,A89&lt;5.55),4.18,IF(AND(F89&gt;=2.5,B89&lt;2.75,A89&gt;=5.55),5.38,IF(AND(G89&gt;=0.587,B89&lt;3.75,F89&lt;1.5,A89&lt;5.55),1.48,IF(AND(H89&lt;6.51,B89&gt;=3.75,F89&lt;1.5,A89&lt;5.55),1.9,IF(AND(H89&gt;=6.51,B89&gt;=3.75,F89&lt;1.5,A89&lt;5.55),1.425,IF(AND(G89&gt;=0.868,F89&lt;2.5,B89&lt;2.75,A89&gt;=5.55),4.65,IF(AND(F89&lt;1.5,D89&lt;1.55,B89&gt;=2.75,A89&gt;=5.55),1.7,IF(AND(G89&gt;=0.857,D89&gt;=1.55,B89&gt;=2.75,A89&gt;=5.55),5.033,IF(AND(G89&gt;=0.518,G89&lt;0.587,B89&lt;3.75,F89&lt;1.5,A89&lt;5.55),1,IF(AND(D89&lt;1.05,G89&lt;0.868,F89&lt;2.5,B89&lt;2.75,A89&gt;=5.55),3.5,IF(AND(G89&lt;0.404,D89&gt;=1.05,G89&lt;0.868,F89&lt;2.5,B89&lt;2.75,A89&gt;=5.55),4.2,IF(AND(G89&gt;=0.404,D89&gt;=1.05,G89&lt;0.868,F89&lt;2.5,B89&lt;2.75,A89&gt;=5.55),3.94,IF(AND(F89&lt;2.5,B89&lt;2.95,F89&gt;=1.5,D89&lt;1.55,B89&gt;=2.75,A89&gt;=5.55),4.68,IF(AND(F89&gt;=2.5,B89&lt;2.95,F89&gt;=1.5,D89&lt;1.55,B89&gt;=2.75,A89&gt;=5.55),5.1,IF(AND(H89&lt;10.883,B89&gt;=2.95,F89&gt;=1.5,D89&lt;1.55,B89&gt;=2.75,A89&gt;=5.55),4.15,IF(AND(H89&gt;=10.883,B89&gt;=2.95,F89&gt;=1.5,D89&lt;1.55,B89&gt;=2.75,A89&gt;=5.55),4.5,IF(AND(H89&gt;=14.1,D89&lt;2.05,G89&lt;0.857,D89&gt;=1.55,B89&gt;=2.75,A89&gt;=5.55),6.6,IF(AND(G89&lt;0.063,B89&lt;3.15,G89&lt;0.518,G89&lt;0.587,B89&lt;3.75,F89&lt;1.5,A89&lt;5.55),1.4,IF(AND(G89&gt;=0.063,B89&lt;3.15,G89&lt;0.518,G89&lt;0.587,B89&lt;3.75,F89&lt;1.5,A89&lt;5.55),1.5,IF(AND(H89&gt;=10.563,B89&gt;=3.15,G89&lt;0.518,G89&lt;0.587,B89&lt;3.75,F89&lt;1.5,A89&lt;5.55),1.325,IF(AND(B89&lt;2.95,H89&lt;14.1,D89&lt;2.05,G89&lt;0.857,D89&gt;=1.55,B89&gt;=2.75,A89&gt;=5.55),6.125,IF(AND(A89&lt;6.65,G89&lt;0.364,D89&gt;=2.05,G89&lt;0.857,D89&gt;=1.55,B89&gt;=2.75,A89&gt;=5.55),5.45,IF(AND(G89&gt;=0.774,G89&gt;=0.364,D89&gt;=2.05,G89&lt;0.857,D89&gt;=1.55,B89&gt;=2.75,A89&gt;=5.55),5.4,IF(AND(H89&gt;=9.279,H89&lt;10.563,B89&gt;=3.15,G89&lt;0.518,G89&lt;0.587,B89&lt;3.75,F89&lt;1.5,A89&lt;5.55),1.475,IF(AND(D89&lt;1.65,B89&gt;=2.95,H89&lt;14.1,D89&lt;2.05,G89&lt;0.857,D89&gt;=1.55,B89&gt;=2.75,A89&gt;=5.55),5.8,IF(AND(B89&lt;3.15,A89&gt;=6.65,G89&lt;0.364,D89&gt;=2.05,G89&lt;0.857,D89&gt;=1.55,B89&gt;=2.75,A89&gt;=5.55),5.3,IF(AND(B89&gt;=3.15,A89&gt;=6.65,G89&lt;0.364,D89&gt;=2.05,G89&lt;0.857,D89&gt;=1.55,B89&gt;=2.75,A89&gt;=5.55),5.7,IF(AND(A89&gt;=6.75,G89&lt;0.774,G89&gt;=0.364,D89&gt;=2.05,G89&lt;0.857,D89&gt;=1.55,B89&gt;=2.75,A89&gt;=5.55),5.9,IF(AND(G89&lt;0.417,H89&lt;9.279,H89&lt;10.563,B89&gt;=3.15,G89&lt;0.518,G89&lt;0.587,B89&lt;3.75,F89&lt;1.5,A89&lt;5.55),1.4,IF(AND(G89&gt;=0.417,H89&lt;9.279,H89&lt;10.563,B89&gt;=3.15,G89&lt;0.518,G89&lt;0.587,B89&lt;3.75,F89&lt;1.5,A89&lt;5.55),1.3,IF(AND(A89&lt;6.3,D89&gt;=1.65,B89&gt;=2.95,H89&lt;14.1,D89&lt;2.05,G89&lt;0.857,D89&gt;=1.55,B89&gt;=2.75,A89&gt;=5.55),4.9,IF(AND(A89&gt;=6.3,D89&gt;=1.65,B89&gt;=2.95,H89&lt;14.1,D89&lt;2.05,G89&lt;0.857,D89&gt;=1.55,B89&gt;=2.75,A89&gt;=5.55),5.3,IF(AND(G89&gt;=0.657,A89&lt;6.75,G89&lt;0.774,G89&gt;=0.364,D89&gt;=2.05,G89&lt;0.857,D89&gt;=1.55,B89&gt;=2.75,A89&gt;=5.55),6,IF(AND(B89&lt;3.2,G89&lt;0.657,A89&lt;6.75,G89&lt;0.774,G89&gt;=0.364,D89&gt;=2.05,G89&lt;0.857,D89&gt;=1.55,B89&gt;=2.75,A89&gt;=5.55),5.6,IF(AND(B89&gt;=3.2,G89&lt;0.657,A89&lt;6.75,G89&lt;0.774,G89&gt;=0.364,D89&gt;=2.05,G89&lt;0.857,D89&gt;=1.55,B89&gt;=2.75,A89&gt;=5.55),5.65,"shouldnthappen")))))))))))))))))))))))))))))))))))</f>
        <v>4.5</v>
      </c>
      <c r="AT89" s="1" t="n">
        <f aca="false">IF(AND(H89&gt;=16.284,A89&gt;=5.55),6.533,IF(AND(G89&gt;=0.52,A89&lt;4.85,A89&lt;5.55),1.05,IF(AND(G89&lt;0.227,G89&lt;0.52,A89&lt;4.85,A89&lt;5.55),1.4,IF(AND(G89&gt;=0.227,G89&lt;0.52,A89&lt;4.85,A89&lt;5.55),1.3,IF(AND(D89&gt;=0.45,F89&lt;1.5,A89&gt;=4.85,A89&lt;5.55),1.667,IF(AND(B89&gt;=2.75,F89&gt;=1.5,A89&gt;=4.85,A89&lt;5.55),4.5,IF(AND(F89&lt;2.5,B89&gt;=3.15,H89&lt;16.284,A89&gt;=5.55),4.7,IF(AND(G89&gt;=0.934,D89&lt;0.45,F89&lt;1.5,A89&gt;=4.85,A89&lt;5.55),1.7,IF(AND(D89&gt;=1.2,B89&lt;2.75,F89&gt;=1.5,A89&gt;=4.85,A89&lt;5.55),4.25,IF(AND(G89&gt;=0.774,F89&gt;=2.5,B89&gt;=3.15,H89&lt;16.284,A89&gt;=5.55),5.4,IF(AND(B89&lt;3.1,G89&lt;0.934,D89&lt;0.45,F89&lt;1.5,A89&gt;=4.85,A89&lt;5.55),1.6,IF(AND(D89&lt;1.05,D89&lt;1.2,B89&lt;2.75,F89&gt;=1.5,A89&gt;=4.85,A89&lt;5.55),3.433,IF(AND(D89&gt;=1.05,D89&lt;1.2,B89&lt;2.75,F89&gt;=1.5,A89&gt;=4.85,A89&lt;5.55),3.267,IF(AND(H89&lt;8.486,D89&lt;1.35,F89&lt;2.5,B89&lt;3.15,H89&lt;16.284,A89&gt;=5.55),3.85,IF(AND(D89&gt;=1.55,D89&gt;=1.35,F89&lt;2.5,B89&lt;3.15,H89&lt;16.284,A89&gt;=5.55),5.1,IF(AND(H89&lt;10.464,A89&lt;6.35,F89&gt;=2.5,B89&lt;3.15,H89&lt;16.284,A89&gt;=5.55),5.08,IF(AND(H89&gt;=10.464,A89&lt;6.35,F89&gt;=2.5,B89&lt;3.15,H89&lt;16.284,A89&gt;=5.55),4.9,IF(AND(D89&lt;1.85,A89&gt;=6.35,F89&gt;=2.5,B89&lt;3.15,H89&lt;16.284,A89&gt;=5.55),5.8,IF(AND(H89&gt;=10.393,G89&lt;0.774,F89&gt;=2.5,B89&gt;=3.15,H89&lt;16.284,A89&gt;=5.55),5.425,IF(AND(B89&lt;2.6,H89&gt;=8.486,D89&lt;1.35,F89&lt;2.5,B89&lt;3.15,H89&lt;16.284,A89&gt;=5.55),3.9,IF(AND(G89&gt;=0.567,D89&lt;1.55,D89&gt;=1.35,F89&lt;2.5,B89&lt;3.15,H89&lt;16.284,A89&gt;=5.55),4.4,IF(AND(B89&lt;3.25,H89&lt;10.393,G89&lt;0.774,F89&gt;=2.5,B89&gt;=3.15,H89&lt;16.284,A89&gt;=5.55),5.7,IF(AND(B89&gt;=3.25,H89&lt;10.393,G89&lt;0.774,F89&gt;=2.5,B89&gt;=3.15,H89&lt;16.284,A89&gt;=5.55),5.98,IF(AND(G89&lt;0.079,G89&lt;0.338,B89&gt;=3.1,G89&lt;0.934,D89&lt;0.45,F89&lt;1.5,A89&gt;=4.85,A89&lt;5.55),1.425,IF(AND(B89&lt;3.35,G89&gt;=0.338,B89&gt;=3.1,G89&lt;0.934,D89&lt;0.45,F89&lt;1.5,A89&gt;=4.85,A89&lt;5.55),1.4,IF(AND(G89&lt;0.404,B89&gt;=2.6,H89&gt;=8.486,D89&lt;1.35,F89&lt;2.5,B89&lt;3.15,H89&lt;16.284,A89&gt;=5.55),4.3,IF(AND(G89&gt;=0.404,B89&gt;=2.6,H89&gt;=8.486,D89&lt;1.35,F89&lt;2.5,B89&lt;3.15,H89&lt;16.284,A89&gt;=5.55),4.025,IF(AND(B89&gt;=3.05,G89&lt;0.567,D89&lt;1.55,D89&gt;=1.35,F89&lt;2.5,B89&lt;3.15,H89&lt;16.284,A89&gt;=5.55),4.7,IF(AND(A89&lt;6.45,H89&lt;10.667,D89&gt;=1.85,A89&gt;=6.35,F89&gt;=2.5,B89&lt;3.15,H89&lt;16.284,A89&gt;=5.55),5.3,IF(AND(A89&gt;=6.45,H89&lt;10.667,D89&gt;=1.85,A89&gt;=6.35,F89&gt;=2.5,B89&lt;3.15,H89&lt;16.284,A89&gt;=5.55),5.167,IF(AND(B89&lt;2.95,H89&gt;=10.667,D89&gt;=1.85,A89&gt;=6.35,F89&gt;=2.5,B89&lt;3.15,H89&lt;16.284,A89&gt;=5.55),5.6,IF(AND(B89&gt;=2.95,H89&gt;=10.667,D89&gt;=1.85,A89&gt;=6.35,F89&gt;=2.5,B89&lt;3.15,H89&lt;16.284,A89&gt;=5.55),5.5,IF(AND(H89&lt;10.325,G89&gt;=0.079,G89&lt;0.338,B89&gt;=3.1,G89&lt;0.934,D89&lt;0.45,F89&lt;1.5,A89&gt;=4.85,A89&lt;5.55),1.5,IF(AND(G89&lt;0.385,B89&gt;=3.35,G89&gt;=0.338,B89&gt;=3.1,G89&lt;0.934,D89&lt;0.45,F89&lt;1.5,A89&gt;=4.85,A89&lt;5.55),1.5,IF(AND(G89&gt;=0.385,B89&gt;=3.35,G89&gt;=0.338,B89&gt;=3.1,G89&lt;0.934,D89&lt;0.45,F89&lt;1.5,A89&gt;=4.85,A89&lt;5.55),1.42,IF(AND(B89&lt;2.5,B89&lt;3.05,G89&lt;0.567,D89&lt;1.55,D89&gt;=1.35,F89&lt;2.5,B89&lt;3.15,H89&lt;16.284,A89&gt;=5.55),4.5,IF(AND(B89&gt;=2.5,B89&lt;3.05,G89&lt;0.567,D89&lt;1.55,D89&gt;=1.35,F89&lt;2.5,B89&lt;3.15,H89&lt;16.284,A89&gt;=5.55),4.56,IF(AND(H89&lt;12.506,H89&gt;=10.325,G89&gt;=0.079,G89&lt;0.338,B89&gt;=3.1,G89&lt;0.934,D89&lt;0.45,F89&lt;1.5,A89&gt;=4.85,A89&lt;5.55),1.2,IF(AND(H89&gt;=12.506,H89&gt;=10.325,G89&gt;=0.079,G89&lt;0.338,B89&gt;=3.1,G89&lt;0.934,D89&lt;0.45,F89&lt;1.5,A89&gt;=4.85,A89&lt;5.55),1.3,"shouldnthappen")))))))))))))))))))))))))))))))))))))))</f>
        <v>4.7</v>
      </c>
      <c r="AU89" s="1" t="n">
        <f aca="false">IF(AND(G89&gt;=0.52,B89&lt;3.05,F89&lt;1.5),1.1,IF(AND(G89&lt;0.35,G89&lt;0.52,B89&lt;3.05,F89&lt;1.5),1.4,IF(AND(G89&gt;=0.35,G89&lt;0.52,B89&lt;3.05,F89&lt;1.5),1.3,IF(AND(G89&gt;=0.227,G89&lt;0.347,B89&gt;=3.05,F89&lt;1.5),1.32,IF(AND(H89&lt;6.417,G89&gt;=0.347,B89&gt;=3.05,F89&lt;1.5),1.7,IF(AND(A89&gt;=7.25,A89&gt;=6.6,F89&gt;=2.5,F89&gt;=1.5),6.35,IF(AND(G89&lt;0.11,G89&lt;0.227,G89&lt;0.347,B89&gt;=3.05,F89&lt;1.5),1.333,IF(AND(H89&lt;9.441,H89&gt;=6.417,G89&gt;=0.347,B89&gt;=3.05,F89&lt;1.5),1.425,IF(AND(B89&lt;2.75,G89&lt;0.451,H89&lt;10.266,F89&lt;2.5,F89&gt;=1.5),4,IF(AND(B89&gt;=2.75,G89&lt;0.451,H89&lt;10.266,F89&lt;2.5,F89&gt;=1.5),4.433,IF(AND(G89&gt;=0.865,G89&gt;=0.451,H89&lt;10.266,F89&lt;2.5,F89&gt;=1.5),4.2,IF(AND(B89&lt;2.45,H89&lt;13.665,H89&gt;=10.266,F89&lt;2.5,F89&gt;=1.5),3.7,IF(AND(G89&lt;0.302,H89&gt;=13.665,H89&gt;=10.266,F89&lt;2.5,F89&gt;=1.5),5,IF(AND(B89&lt;2.9,A89&lt;6.1,A89&lt;6.6,F89&gt;=2.5,F89&gt;=1.5),5.06,IF(AND(B89&gt;=2.9,A89&lt;6.1,A89&lt;6.6,F89&gt;=2.5,F89&gt;=1.5),4.8,IF(AND(B89&lt;3.05,A89&gt;=6.1,A89&lt;6.6,F89&gt;=2.5,F89&gt;=1.5),5.6,IF(AND(B89&gt;=3.05,A89&gt;=6.1,A89&lt;6.6,F89&gt;=2.5,F89&gt;=1.5),5.267,IF(AND(H89&gt;=14.564,A89&lt;7.25,A89&gt;=6.6,F89&gt;=2.5,F89&gt;=1.5),5.6,IF(AND(H89&gt;=14.309,G89&gt;=0.11,G89&lt;0.227,G89&lt;0.347,B89&gt;=3.05,F89&lt;1.5),1.7,IF(AND(D89&lt;0.4,H89&gt;=9.441,H89&gt;=6.417,G89&gt;=0.347,B89&gt;=3.05,F89&lt;1.5),1.5,IF(AND(D89&gt;=0.4,H89&gt;=9.441,H89&gt;=6.417,G89&gt;=0.347,B89&gt;=3.05,F89&lt;1.5),1.633,IF(AND(A89&lt;5.35,G89&lt;0.865,G89&gt;=0.451,H89&lt;10.266,F89&lt;2.5,F89&gt;=1.5),3.15,IF(AND(D89&lt;1.45,G89&gt;=0.302,H89&gt;=13.665,H89&gt;=10.266,F89&lt;2.5,F89&gt;=1.5),4.74,IF(AND(D89&gt;=1.45,G89&gt;=0.302,H89&gt;=13.665,H89&gt;=10.266,F89&lt;2.5,F89&gt;=1.5),4.567,IF(AND(H89&lt;8.836,H89&lt;14.564,A89&lt;7.25,A89&gt;=6.6,F89&gt;=2.5,F89&gt;=1.5),5.7,IF(AND(H89&gt;=8.836,H89&lt;14.564,A89&lt;7.25,A89&gt;=6.6,F89&gt;=2.5,F89&gt;=1.5),5.9,IF(AND(H89&lt;11.53,H89&lt;14.309,G89&gt;=0.11,G89&lt;0.227,G89&lt;0.347,B89&gt;=3.05,F89&lt;1.5),1.5,IF(AND(H89&gt;=11.53,H89&lt;14.309,G89&gt;=0.11,G89&lt;0.227,G89&lt;0.347,B89&gt;=3.05,F89&lt;1.5),1.467,IF(AND(H89&lt;9.386,A89&gt;=5.35,G89&lt;0.865,G89&gt;=0.451,H89&lt;10.266,F89&lt;2.5,F89&gt;=1.5),3.56,IF(AND(H89&gt;=9.386,A89&gt;=5.35,G89&lt;0.865,G89&gt;=0.451,H89&lt;10.266,F89&lt;2.5,F89&gt;=1.5),4.2,IF(AND(H89&lt;11.036,D89&lt;1.45,B89&gt;=2.45,H89&lt;13.665,H89&gt;=10.266,F89&lt;2.5,F89&gt;=1.5),4.45,IF(AND(H89&gt;=11.036,D89&lt;1.45,B89&gt;=2.45,H89&lt;13.665,H89&gt;=10.266,F89&lt;2.5,F89&gt;=1.5),4.1,IF(AND(G89&gt;=0.585,D89&gt;=1.45,B89&gt;=2.45,H89&lt;13.665,H89&gt;=10.266,F89&lt;2.5,F89&gt;=1.5),4.9,IF(AND(H89&lt;11.743,G89&lt;0.585,D89&gt;=1.45,B89&gt;=2.45,H89&lt;13.665,H89&gt;=10.266,F89&lt;2.5,F89&gt;=1.5),4.7,IF(AND(H89&gt;=11.743,G89&lt;0.585,D89&gt;=1.45,B89&gt;=2.45,H89&lt;13.665,H89&gt;=10.266,F89&lt;2.5,F89&gt;=1.5),4.5,"shouldnthappen")))))))))))))))))))))))))))))))))))</f>
        <v>4.7</v>
      </c>
      <c r="AV89" s="1" t="n">
        <f aca="false">IF(AND(G89&gt;=0.356,F89&gt;=1.5,A89&lt;5.75),3.52,IF(AND(A89&lt;7.25,A89&gt;=7.1,A89&gt;=5.75),5.875,IF(AND(A89&gt;=7.25,A89&gt;=7.1,A89&gt;=5.75),6.5,IF(AND(D89&gt;=0.35,G89&gt;=0.586,F89&lt;1.5,A89&lt;5.75),1.8,IF(AND(D89&lt;1.4,G89&lt;0.356,F89&gt;=1.5,A89&lt;5.75),4.2,IF(AND(D89&gt;=1.4,G89&lt;0.356,F89&gt;=1.5,A89&lt;5.75),4.5,IF(AND(H89&gt;=11.218,A89&lt;5.05,G89&lt;0.586,F89&lt;1.5,A89&lt;5.75),1.225,IF(AND(G89&gt;=0.253,A89&gt;=5.05,G89&lt;0.586,F89&lt;1.5,A89&lt;5.75),1.3,IF(AND(B89&gt;=3.75,D89&lt;0.35,G89&gt;=0.586,F89&lt;1.5,A89&lt;5.75),1.567,IF(AND(B89&lt;2.85,D89&lt;1.35,D89&lt;1.65,A89&lt;7.1,A89&gt;=5.75),4.26,IF(AND(B89&gt;=2.85,D89&lt;1.35,D89&lt;1.65,A89&lt;7.1,A89&gt;=5.75),4.45,IF(AND(A89&lt;6.05,H89&lt;12.921,D89&gt;=1.65,A89&lt;7.1,A89&gt;=5.75),5.1,IF(AND(H89&gt;=15.338,H89&gt;=12.921,D89&gt;=1.65,A89&lt;7.1,A89&gt;=5.75),5.55,IF(AND(G89&lt;0.418,H89&lt;11.218,A89&lt;5.05,G89&lt;0.586,F89&lt;1.5,A89&lt;5.75),1.42,IF(AND(G89&gt;=0.418,H89&lt;11.218,A89&lt;5.05,G89&lt;0.586,F89&lt;1.5,A89&lt;5.75),1.3,IF(AND(H89&gt;=13.321,G89&lt;0.253,A89&gt;=5.05,G89&lt;0.586,F89&lt;1.5,A89&lt;5.75),1.7,IF(AND(H89&lt;6.089,B89&lt;3.75,D89&lt;0.35,G89&gt;=0.586,F89&lt;1.5,A89&lt;5.75),1.7,IF(AND(H89&gt;=6.089,B89&lt;3.75,D89&lt;0.35,G89&gt;=0.586,F89&lt;1.5,A89&lt;5.75),1.5,IF(AND(B89&lt;2.9,D89&lt;1.45,D89&gt;=1.35,D89&lt;1.65,A89&lt;7.1,A89&gt;=5.75),4.8,IF(AND(B89&gt;=2.9,D89&lt;1.45,D89&gt;=1.35,D89&lt;1.65,A89&lt;7.1,A89&gt;=5.75),4.475,IF(AND(B89&lt;2.5,D89&gt;=1.45,D89&gt;=1.35,D89&lt;1.65,A89&lt;7.1,A89&gt;=5.75),4.5,IF(AND(H89&lt;8.884,A89&gt;=6.05,H89&lt;12.921,D89&gt;=1.65,A89&lt;7.1,A89&gt;=5.75),5.4,IF(AND(A89&lt;6.3,H89&lt;15.338,H89&gt;=12.921,D89&gt;=1.65,A89&lt;7.1,A89&gt;=5.75),4.967,IF(AND(A89&gt;=6.3,H89&lt;15.338,H89&gt;=12.921,D89&gt;=1.65,A89&lt;7.1,A89&gt;=5.75),5.133,IF(AND(H89&lt;10.826,H89&lt;13.321,G89&lt;0.253,A89&gt;=5.05,G89&lt;0.586,F89&lt;1.5,A89&lt;5.75),1.5,IF(AND(H89&gt;=10.826,H89&lt;13.321,G89&lt;0.253,A89&gt;=5.05,G89&lt;0.586,F89&lt;1.5,A89&lt;5.75),1.4,IF(AND(H89&lt;7.47,B89&gt;=2.5,D89&gt;=1.45,D89&gt;=1.35,D89&lt;1.65,A89&lt;7.1,A89&gt;=5.75),5.1,IF(AND(H89&gt;=7.47,B89&gt;=2.5,D89&gt;=1.45,D89&gt;=1.35,D89&lt;1.65,A89&lt;7.1,A89&gt;=5.75),4.725,IF(AND(H89&lt;9.637,H89&gt;=8.884,A89&gt;=6.05,H89&lt;12.921,D89&gt;=1.65,A89&lt;7.1,A89&gt;=5.75),5.9,IF(AND(B89&lt;2.6,H89&gt;=9.637,H89&gt;=8.884,A89&gt;=6.05,H89&lt;12.921,D89&gt;=1.65,A89&lt;7.1,A89&gt;=5.75),5.8,IF(AND(B89&lt;2.75,B89&gt;=2.6,H89&gt;=9.637,H89&gt;=8.884,A89&gt;=6.05,H89&lt;12.921,D89&gt;=1.65,A89&lt;7.1,A89&gt;=5.75),5.3,IF(AND(D89&lt;2.25,B89&gt;=2.75,B89&gt;=2.6,H89&gt;=9.637,H89&gt;=8.884,A89&gt;=6.05,H89&lt;12.921,D89&gt;=1.65,A89&lt;7.1,A89&gt;=5.75),5.6,IF(AND(D89&gt;=2.25,B89&gt;=2.75,B89&gt;=2.6,H89&gt;=9.637,H89&gt;=8.884,A89&gt;=6.05,H89&lt;12.921,D89&gt;=1.65,A89&lt;7.1,A89&gt;=5.75),5.5,"shouldnthappen")))))))))))))))))))))))))))))))))</f>
        <v>4.725</v>
      </c>
      <c r="AW89" s="1" t="n">
        <f aca="false">IF(AND(G89&gt;=0.905,F89&lt;1.5),1.767,IF(AND(H89&gt;=16.674,F89&gt;=1.5),6.55,IF(AND(A89&lt;4.35,H89&lt;14.344,G89&lt;0.905,F89&lt;1.5),1.1,IF(AND(B89&lt;3.65,H89&gt;=14.344,G89&lt;0.905,F89&lt;1.5),1.5,IF(AND(B89&gt;=3.65,H89&gt;=14.344,G89&lt;0.905,F89&lt;1.5),1.65,IF(AND(B89&lt;2.6,F89&gt;=2.5,H89&lt;16.674,F89&gt;=1.5),4.5,IF(AND(D89&gt;=0.45,A89&gt;=4.35,H89&lt;14.344,G89&lt;0.905,F89&lt;1.5),1.65,IF(AND(D89&lt;1.15,A89&lt;5.9,F89&lt;2.5,H89&lt;16.674,F89&gt;=1.5),3.56,IF(AND(B89&lt;2.75,A89&gt;=5.9,F89&lt;2.5,H89&lt;16.674,F89&gt;=1.5),5,IF(AND(H89&lt;13.531,B89&gt;=2.75,A89&gt;=5.9,F89&lt;2.5,H89&lt;16.674,F89&gt;=1.5),4.333,IF(AND(B89&lt;3.2,G89&gt;=0.669,B89&gt;=2.6,F89&gt;=2.5,H89&lt;16.674,F89&gt;=1.5),5.08,IF(AND(B89&gt;=3.2,G89&gt;=0.669,B89&gt;=2.6,F89&gt;=2.5,H89&lt;16.674,F89&gt;=1.5),5.4,IF(AND(B89&lt;3.15,A89&lt;5.05,D89&lt;0.45,A89&gt;=4.35,H89&lt;14.344,G89&lt;0.905,F89&lt;1.5),1.45,IF(AND(A89&gt;=5.55,A89&gt;=5.05,D89&lt;0.45,A89&gt;=4.35,H89&lt;14.344,G89&lt;0.905,F89&lt;1.5),1.5,IF(AND(A89&lt;5.55,A89&lt;5.65,D89&gt;=1.15,A89&lt;5.9,F89&lt;2.5,H89&lt;16.674,F89&gt;=1.5),3.95,IF(AND(A89&gt;=5.55,A89&lt;5.65,D89&gt;=1.15,A89&lt;5.9,F89&lt;2.5,H89&lt;16.674,F89&gt;=1.5),3.82,IF(AND(G89&lt;0.39,A89&gt;=5.65,D89&gt;=1.15,A89&lt;5.9,F89&lt;2.5,H89&lt;16.674,F89&gt;=1.5),4.35,IF(AND(G89&gt;=0.39,A89&gt;=5.65,D89&gt;=1.15,A89&lt;5.9,F89&lt;2.5,H89&lt;16.674,F89&gt;=1.5),3.95,IF(AND(G89&lt;0.466,H89&gt;=13.531,B89&gt;=2.75,A89&gt;=5.9,F89&lt;2.5,H89&lt;16.674,F89&gt;=1.5),4.8,IF(AND(G89&gt;=0.466,H89&gt;=13.531,B89&gt;=2.75,A89&gt;=5.9,F89&lt;2.5,H89&lt;16.674,F89&gt;=1.5),4.7,IF(AND(H89&lt;10.144,D89&lt;2.05,G89&lt;0.669,B89&gt;=2.6,F89&gt;=2.5,H89&lt;16.674,F89&gt;=1.5),5.3,IF(AND(H89&gt;=10.144,D89&lt;2.05,G89&lt;0.669,B89&gt;=2.6,F89&gt;=2.5,H89&lt;16.674,F89&gt;=1.5),5.133,IF(AND(D89&gt;=2.45,D89&gt;=2.05,G89&lt;0.669,B89&gt;=2.6,F89&gt;=2.5,H89&lt;16.674,F89&gt;=1.5),5.9,IF(AND(B89&lt;3.25,B89&gt;=3.15,A89&lt;5.05,D89&lt;0.45,A89&gt;=4.35,H89&lt;14.344,G89&lt;0.905,F89&lt;1.5),1.2,IF(AND(B89&gt;=3.25,B89&gt;=3.15,A89&lt;5.05,D89&lt;0.45,A89&gt;=4.35,H89&lt;14.344,G89&lt;0.905,F89&lt;1.5),1.36,IF(AND(B89&gt;=3.8,A89&lt;5.55,A89&gt;=5.05,D89&lt;0.45,A89&gt;=4.35,H89&lt;14.344,G89&lt;0.905,F89&lt;1.5),1.3,IF(AND(G89&lt;0.05,B89&lt;3.8,A89&lt;5.55,A89&gt;=5.05,D89&lt;0.45,A89&gt;=4.35,H89&lt;14.344,G89&lt;0.905,F89&lt;1.5),1.4,IF(AND(G89&lt;0.107,G89&lt;0.395,D89&lt;2.45,D89&gt;=2.05,G89&lt;0.669,B89&gt;=2.6,F89&gt;=2.5,H89&lt;16.674,F89&gt;=1.5),5.667,IF(AND(G89&lt;0.537,G89&gt;=0.395,D89&lt;2.45,D89&gt;=2.05,G89&lt;0.669,B89&gt;=2.6,F89&gt;=2.5,H89&lt;16.674,F89&gt;=1.5),5.6,IF(AND(G89&gt;=0.537,G89&gt;=0.395,D89&lt;2.45,D89&gt;=2.05,G89&lt;0.669,B89&gt;=2.6,F89&gt;=2.5,H89&lt;16.674,F89&gt;=1.5),5.775,IF(AND(B89&lt;3.6,G89&gt;=0.05,B89&lt;3.8,A89&lt;5.55,A89&gt;=5.05,D89&lt;0.45,A89&gt;=4.35,H89&lt;14.344,G89&lt;0.905,F89&lt;1.5),1.475,IF(AND(B89&gt;=3.6,G89&gt;=0.05,B89&lt;3.8,A89&lt;5.55,A89&gt;=5.05,D89&lt;0.45,A89&gt;=4.35,H89&lt;14.344,G89&lt;0.905,F89&lt;1.5),1.5,IF(AND(G89&lt;0.312,G89&gt;=0.107,G89&lt;0.395,D89&lt;2.45,D89&gt;=2.05,G89&lt;0.669,B89&gt;=2.6,F89&gt;=2.5,H89&lt;16.674,F89&gt;=1.5),5.18,IF(AND(G89&gt;=0.312,G89&gt;=0.107,G89&lt;0.395,D89&lt;2.45,D89&gt;=2.05,G89&lt;0.669,B89&gt;=2.6,F89&gt;=2.5,H89&lt;16.674,F89&gt;=1.5),5.4,"shouldnthappen"))))))))))))))))))))))))))))))))))</f>
        <v>4.333</v>
      </c>
      <c r="AX89" s="1" t="n">
        <f aca="false">IF(AND(D89&gt;=1.3,B89&gt;=3.45),6.25,IF(AND(B89&lt;2.75,A89&lt;5.25,B89&lt;3.45),3.9,IF(AND(D89&lt;0.25,D89&lt;1.3,B89&gt;=3.45),1.16,IF(AND(A89&gt;=5.05,B89&gt;=2.75,A89&lt;5.25,B89&lt;3.45),1.7,IF(AND(D89&lt;0.7,F89&lt;2.5,A89&gt;=5.25,B89&lt;3.45),1.5,IF(AND(H89&gt;=16.284,F89&gt;=2.5,A89&gt;=5.25,B89&lt;3.45),6.6,IF(AND(G89&lt;0.123,D89&gt;=0.25,D89&lt;1.3,B89&gt;=3.45),1.3,IF(AND(A89&lt;4.5,A89&lt;5.05,B89&gt;=2.75,A89&lt;5.25,B89&lt;3.45),1.3,IF(AND(A89&lt;5.05,G89&gt;=0.123,D89&gt;=0.25,D89&lt;1.3,B89&gt;=3.45),1.6,IF(AND(B89&lt;3.15,A89&gt;=4.5,A89&lt;5.05,B89&gt;=2.75,A89&lt;5.25,B89&lt;3.45),1.54,IF(AND(B89&gt;=3.15,A89&gt;=4.5,A89&lt;5.05,B89&gt;=2.75,A89&lt;5.25,B89&lt;3.45),1.35,IF(AND(D89&gt;=1.4,A89&lt;5.9,D89&gt;=0.7,F89&lt;2.5,A89&gt;=5.25,B89&lt;3.45),4.5,IF(AND(D89&gt;=1.55,A89&gt;=5.9,D89&gt;=0.7,F89&lt;2.5,A89&gt;=5.25,B89&lt;3.45),4.95,IF(AND(G89&gt;=0.682,D89&gt;=2.05,H89&lt;16.284,F89&gt;=2.5,A89&gt;=5.25,B89&lt;3.45),5.26,IF(AND(A89&lt;5.4,A89&gt;=5.05,G89&gt;=0.123,D89&gt;=0.25,D89&lt;1.3,B89&gt;=3.45),1.64,IF(AND(A89&gt;=5.4,A89&gt;=5.05,G89&gt;=0.123,D89&gt;=0.25,D89&lt;1.3,B89&gt;=3.45),1.6,IF(AND(G89&lt;0.372,D89&lt;1.4,A89&lt;5.9,D89&gt;=0.7,F89&lt;2.5,A89&gt;=5.25,B89&lt;3.45),4.175,IF(AND(D89&lt;1.35,D89&lt;1.55,A89&gt;=5.9,D89&gt;=0.7,F89&lt;2.5,A89&gt;=5.25,B89&lt;3.45),4.2,IF(AND(B89&lt;2.35,G89&lt;0.596,D89&lt;2.05,H89&lt;16.284,F89&gt;=2.5,A89&gt;=5.25,B89&lt;3.45),5,IF(AND(G89&gt;=0.888,G89&gt;=0.596,D89&lt;2.05,H89&lt;16.284,F89&gt;=2.5,A89&gt;=5.25,B89&lt;3.45),4.8,IF(AND(A89&gt;=6.85,G89&lt;0.682,D89&gt;=2.05,H89&lt;16.284,F89&gt;=2.5,A89&gt;=5.25,B89&lt;3.45),5.4,IF(AND(A89&gt;=5.75,G89&gt;=0.372,D89&lt;1.4,A89&lt;5.9,D89&gt;=0.7,F89&lt;2.5,A89&gt;=5.25,B89&lt;3.45),3.933,IF(AND(A89&gt;=6.75,D89&gt;=1.35,D89&lt;1.55,A89&gt;=5.9,D89&gt;=0.7,F89&lt;2.5,A89&gt;=5.25,B89&lt;3.45),4.8,IF(AND(H89&lt;11.084,B89&gt;=2.35,G89&lt;0.596,D89&lt;2.05,H89&lt;16.284,F89&gt;=2.5,A89&gt;=5.25,B89&lt;3.45),5.3,IF(AND(H89&lt;8.435,G89&lt;0.888,G89&gt;=0.596,D89&lt;2.05,H89&lt;16.284,F89&gt;=2.5,A89&gt;=5.25,B89&lt;3.45),5.1,IF(AND(H89&gt;=8.435,G89&lt;0.888,G89&gt;=0.596,D89&lt;2.05,H89&lt;16.284,F89&gt;=2.5,A89&gt;=5.25,B89&lt;3.45),4.94,IF(AND(B89&lt;3.15,A89&lt;6.85,G89&lt;0.682,D89&gt;=2.05,H89&lt;16.284,F89&gt;=2.5,A89&gt;=5.25,B89&lt;3.45),5.6,IF(AND(B89&gt;=3.15,A89&lt;6.85,G89&lt;0.682,D89&gt;=2.05,H89&lt;16.284,F89&gt;=2.5,A89&gt;=5.25,B89&lt;3.45),5.74,IF(AND(G89&lt;0.572,A89&lt;5.75,G89&gt;=0.372,D89&lt;1.4,A89&lt;5.9,D89&gt;=0.7,F89&lt;2.5,A89&gt;=5.25,B89&lt;3.45),3.7,IF(AND(D89&lt;1.45,A89&lt;6.75,D89&gt;=1.35,D89&lt;1.55,A89&gt;=5.9,D89&gt;=0.7,F89&lt;2.5,A89&gt;=5.25,B89&lt;3.45),4.46,IF(AND(D89&gt;=1.45,A89&lt;6.75,D89&gt;=1.35,D89&lt;1.55,A89&gt;=5.9,D89&gt;=0.7,F89&lt;2.5,A89&gt;=5.25,B89&lt;3.45),4.567,IF(AND(H89&lt;12.532,H89&gt;=11.084,B89&gt;=2.35,G89&lt;0.596,D89&lt;2.05,H89&lt;16.284,F89&gt;=2.5,A89&gt;=5.25,B89&lt;3.45),5.8,IF(AND(H89&gt;=12.532,H89&gt;=11.084,B89&gt;=2.35,G89&lt;0.596,D89&lt;2.05,H89&lt;16.284,F89&gt;=2.5,A89&gt;=5.25,B89&lt;3.45),5.667,IF(AND(A89&gt;=5.65,G89&gt;=0.572,A89&lt;5.75,G89&gt;=0.372,D89&lt;1.4,A89&lt;5.9,D89&gt;=0.7,F89&lt;2.5,A89&gt;=5.25,B89&lt;3.45),4.2,IF(AND(G89&lt;0.862,A89&lt;5.65,G89&gt;=0.572,A89&lt;5.75,G89&gt;=0.372,D89&lt;1.4,A89&lt;5.9,D89&gt;=0.7,F89&lt;2.5,A89&gt;=5.25,B89&lt;3.45),3.9,IF(AND(G89&gt;=0.862,A89&lt;5.65,G89&gt;=0.572,A89&lt;5.75,G89&gt;=0.372,D89&lt;1.4,A89&lt;5.9,D89&gt;=0.7,F89&lt;2.5,A89&gt;=5.25,B89&lt;3.45),4,"shouldnthappen"))))))))))))))))))))))))))))))))))))</f>
        <v>4.567</v>
      </c>
      <c r="AY89" s="1" t="n">
        <f aca="false">IF(AND(H89&gt;=8.233,D89&gt;=0.8,A89&lt;5.55),3.525,IF(AND(B89&lt;2.9,H89&gt;=15.534,A89&gt;=5.55),4.8,IF(AND(H89&gt;=12.259,A89&lt;4.75,D89&lt;0.8,A89&lt;5.55),1.25,IF(AND(B89&gt;=3.85,A89&gt;=4.75,D89&lt;0.8,A89&lt;5.55),1.425,IF(AND(D89&lt;1.55,H89&lt;8.233,D89&gt;=0.8,A89&lt;5.55),3.975,IF(AND(D89&gt;=1.55,H89&lt;8.233,D89&gt;=0.8,A89&lt;5.55),4.5,IF(AND(D89&lt;0.65,D89&lt;1.7,H89&lt;15.534,A89&gt;=5.55),1.7,IF(AND(A89&gt;=7.05,D89&gt;=1.7,H89&lt;15.534,A89&gt;=5.55),6.3,IF(AND(B89&gt;=3.35,B89&gt;=2.9,H89&gt;=15.534,A89&gt;=5.55),5.4,IF(AND(B89&lt;3.1,H89&lt;12.259,A89&lt;4.75,D89&lt;0.8,A89&lt;5.55),1.367,IF(AND(B89&gt;=3.1,H89&lt;12.259,A89&lt;4.75,D89&lt;0.8,A89&lt;5.55),1.4,IF(AND(G89&gt;=0.905,B89&lt;3.85,A89&gt;=4.75,D89&lt;0.8,A89&lt;5.55),1.9,IF(AND(H89&lt;15.681,B89&lt;3.35,B89&gt;=2.9,H89&gt;=15.534,A89&gt;=5.55),5.8,IF(AND(H89&gt;=15.681,B89&lt;3.35,B89&gt;=2.9,H89&gt;=15.534,A89&gt;=5.55),5.7,IF(AND(H89&gt;=14.877,G89&lt;0.905,B89&lt;3.85,A89&gt;=4.75,D89&lt;0.8,A89&lt;5.55),1.3,IF(AND(D89&gt;=1.25,B89&lt;2.65,D89&gt;=0.65,D89&lt;1.7,H89&lt;15.534,A89&gt;=5.55),4.433,IF(AND(G89&gt;=0.622,B89&lt;3.15,A89&lt;7.05,D89&gt;=1.7,H89&lt;15.534,A89&gt;=5.55),5.08,IF(AND(H89&gt;=13.42,B89&gt;=3.15,A89&lt;7.05,D89&gt;=1.7,H89&lt;15.534,A89&gt;=5.55),5.1,IF(AND(G89&lt;0.265,H89&lt;14.877,G89&lt;0.905,B89&lt;3.85,A89&gt;=4.75,D89&lt;0.8,A89&lt;5.55),1.2,IF(AND(A89&lt;5.75,D89&lt;1.25,B89&lt;2.65,D89&gt;=0.65,D89&lt;1.7,H89&lt;15.534,A89&gt;=5.55),3.7,IF(AND(A89&gt;=5.75,D89&lt;1.25,B89&lt;2.65,D89&gt;=0.65,D89&lt;1.7,H89&lt;15.534,A89&gt;=5.55),4,IF(AND(G89&gt;=0.652,D89&lt;1.35,B89&gt;=2.65,D89&gt;=0.65,D89&lt;1.7,H89&lt;15.534,A89&gt;=5.55),3.6,IF(AND(H89&lt;7.47,D89&gt;=1.35,B89&gt;=2.65,D89&gt;=0.65,D89&lt;1.7,H89&lt;15.534,A89&gt;=5.55),5.1,IF(AND(H89&lt;10.914,G89&lt;0.622,B89&lt;3.15,A89&lt;7.05,D89&gt;=1.7,H89&lt;15.534,A89&gt;=5.55),5.36,IF(AND(H89&gt;=10.914,G89&lt;0.622,B89&lt;3.15,A89&lt;7.05,D89&gt;=1.7,H89&lt;15.534,A89&gt;=5.55),5.64,IF(AND(G89&gt;=0.657,H89&lt;13.42,B89&gt;=3.15,A89&lt;7.05,D89&gt;=1.7,H89&lt;15.534,A89&gt;=5.55),6,IF(AND(G89&gt;=0.782,G89&gt;=0.265,H89&lt;14.877,G89&lt;0.905,B89&lt;3.85,A89&gt;=4.75,D89&lt;0.8,A89&lt;5.55),1.48,IF(AND(H89&lt;11.286,G89&lt;0.652,D89&lt;1.35,B89&gt;=2.65,D89&gt;=0.65,D89&lt;1.7,H89&lt;15.534,A89&gt;=5.55),4.24,IF(AND(H89&gt;=11.286,G89&lt;0.652,D89&lt;1.35,B89&gt;=2.65,D89&gt;=0.65,D89&lt;1.7,H89&lt;15.534,A89&gt;=5.55),4.05,IF(AND(G89&lt;0.413,H89&gt;=7.47,D89&gt;=1.35,B89&gt;=2.65,D89&gt;=0.65,D89&lt;1.7,H89&lt;15.534,A89&gt;=5.55),5.1,IF(AND(H89&lt;11.325,G89&lt;0.657,H89&lt;13.42,B89&gt;=3.15,A89&lt;7.05,D89&gt;=1.7,H89&lt;15.534,A89&gt;=5.55),5.8,IF(AND(H89&gt;=11.325,G89&lt;0.657,H89&lt;13.42,B89&gt;=3.15,A89&lt;7.05,D89&gt;=1.7,H89&lt;15.534,A89&gt;=5.55),5.6,IF(AND(D89&gt;=0.35,G89&lt;0.782,G89&gt;=0.265,H89&lt;14.877,G89&lt;0.905,B89&lt;3.85,A89&gt;=4.75,D89&lt;0.8,A89&lt;5.55),1.633,IF(AND(B89&lt;2.85,G89&gt;=0.413,H89&gt;=7.47,D89&gt;=1.35,B89&gt;=2.65,D89&gt;=0.65,D89&lt;1.7,H89&lt;15.534,A89&gt;=5.55),4.6,IF(AND(D89&lt;0.15,D89&lt;0.35,G89&lt;0.782,G89&gt;=0.265,H89&lt;14.877,G89&lt;0.905,B89&lt;3.85,A89&gt;=4.75,D89&lt;0.8,A89&lt;5.55),1.5,IF(AND(D89&gt;=0.15,D89&lt;0.35,G89&lt;0.782,G89&gt;=0.265,H89&lt;14.877,G89&lt;0.905,B89&lt;3.85,A89&gt;=4.75,D89&lt;0.8,A89&lt;5.55),1.543,IF(AND(A89&gt;=6.8,B89&gt;=2.85,G89&gt;=0.413,H89&gt;=7.47,D89&gt;=1.35,B89&gt;=2.65,D89&gt;=0.65,D89&lt;1.7,H89&lt;15.534,A89&gt;=5.55),4.9,IF(AND(H89&lt;13.531,A89&lt;6.8,B89&gt;=2.85,G89&gt;=0.413,H89&gt;=7.47,D89&gt;=1.35,B89&gt;=2.65,D89&gt;=0.65,D89&lt;1.7,H89&lt;15.534,A89&gt;=5.55),4.5,IF(AND(H89&gt;=13.531,A89&lt;6.8,B89&gt;=2.85,G89&gt;=0.413,H89&gt;=7.47,D89&gt;=1.35,B89&gt;=2.65,D89&gt;=0.65,D89&lt;1.7,H89&lt;15.534,A89&gt;=5.55),4.7,"shouldnthappen")))))))))))))))))))))))))))))))))))))))</f>
        <v>5.1</v>
      </c>
      <c r="AZ89" s="1" t="n">
        <f aca="false">IF(AND(H89&gt;=15.371,B89&gt;=3.35),5.4,IF(AND(G89&gt;=0.851,H89&gt;=15.244,B89&lt;3.35),4.75,IF(AND(F89&gt;=2,H89&lt;15.371,B89&gt;=3.35),5.6,IF(AND(B89&lt;2.75,A89&lt;5.15,H89&lt;15.244,B89&lt;3.35),3.42,IF(AND(A89&gt;=7.25,G89&lt;0.851,H89&gt;=15.244,B89&lt;3.35),6.6,IF(AND(A89&lt;4.45,B89&gt;=2.75,A89&lt;5.15,H89&lt;15.244,B89&lt;3.35),1.1,IF(AND(G89&lt;0.527,A89&lt;7.25,G89&lt;0.851,H89&gt;=15.244,B89&lt;3.35),5.08,IF(AND(G89&gt;=0.527,A89&lt;7.25,G89&lt;0.851,H89&gt;=15.244,B89&lt;3.35),5.8,IF(AND(D89&gt;=0.35,B89&lt;3.7,F89&lt;2,H89&lt;15.371,B89&gt;=3.35),1.55,IF(AND(H89&lt;6.542,B89&gt;=3.7,F89&lt;2,H89&lt;15.371,B89&gt;=3.35),1.9,IF(AND(B89&lt;3.25,A89&gt;=4.45,B89&gt;=2.75,A89&lt;5.15,H89&lt;15.244,B89&lt;3.35),1.46,IF(AND(B89&gt;=3.25,A89&gt;=4.45,B89&gt;=2.75,A89&lt;5.15,H89&lt;15.244,B89&lt;3.35),1.7,IF(AND(H89&lt;13.654,B89&gt;=2.95,D89&lt;1.45,A89&gt;=5.15,H89&lt;15.244,B89&lt;3.35),4.3,IF(AND(H89&gt;=13.654,B89&gt;=2.95,D89&lt;1.45,A89&gt;=5.15,H89&lt;15.244,B89&lt;3.35),4.625,IF(AND(F89&gt;=2.5,D89&lt;1.75,D89&gt;=1.45,A89&gt;=5.15,H89&lt;15.244,B89&lt;3.35),5.3,IF(AND(G89&gt;=0.853,D89&gt;=1.75,D89&gt;=1.45,A89&gt;=5.15,H89&lt;15.244,B89&lt;3.35),5.15,IF(AND(D89&gt;=0.25,D89&lt;0.35,B89&lt;3.7,F89&lt;2,H89&lt;15.371,B89&gt;=3.35),1.3,IF(AND(B89&lt;3.85,H89&gt;=6.542,B89&gt;=3.7,F89&lt;2,H89&lt;15.371,B89&gt;=3.35),1.633,IF(AND(H89&lt;7.02,H89&lt;10.688,B89&lt;2.95,D89&lt;1.45,A89&gt;=5.15,H89&lt;15.244,B89&lt;3.35),3.98,IF(AND(G89&lt;0.338,H89&gt;=10.688,B89&lt;2.95,D89&lt;1.45,A89&gt;=5.15,H89&lt;15.244,B89&lt;3.35),4.22,IF(AND(G89&gt;=0.338,H89&gt;=10.688,B89&lt;2.95,D89&lt;1.45,A89&gt;=5.15,H89&lt;15.244,B89&lt;3.35),3.9,IF(AND(B89&lt;2.75,F89&lt;2.5,D89&lt;1.75,D89&gt;=1.45,A89&gt;=5.15,H89&lt;15.244,B89&lt;3.35),5.1,IF(AND(B89&gt;=2.75,F89&lt;2.5,D89&lt;1.75,D89&gt;=1.45,A89&gt;=5.15,H89&lt;15.244,B89&lt;3.35),4.74,IF(AND(A89&gt;=7,G89&lt;0.853,D89&gt;=1.75,D89&gt;=1.45,A89&gt;=5.15,H89&lt;15.244,B89&lt;3.35),6.5,IF(AND(G89&gt;=0.934,D89&lt;0.25,D89&lt;0.35,B89&lt;3.7,F89&lt;2,H89&lt;15.371,B89&gt;=3.35),1.7,IF(AND(D89&lt;0.25,B89&gt;=3.85,H89&gt;=6.542,B89&gt;=3.7,F89&lt;2,H89&lt;15.371,B89&gt;=3.35),1.5,IF(AND(D89&gt;=0.25,B89&gt;=3.85,H89&gt;=6.542,B89&gt;=3.7,F89&lt;2,H89&lt;15.371,B89&gt;=3.35),1.4,IF(AND(B89&lt;2.5,H89&gt;=7.02,H89&lt;10.688,B89&lt;2.95,D89&lt;1.45,A89&gt;=5.15,H89&lt;15.244,B89&lt;3.35),3.8,IF(AND(G89&gt;=0.74,A89&lt;7,G89&lt;0.853,D89&gt;=1.75,D89&gt;=1.45,A89&gt;=5.15,H89&lt;15.244,B89&lt;3.35),6,IF(AND(G89&gt;=0.61,G89&lt;0.934,D89&lt;0.25,D89&lt;0.35,B89&lt;3.7,F89&lt;2,H89&lt;15.371,B89&gt;=3.35),1.5,IF(AND(D89&lt;1.15,B89&gt;=2.5,H89&gt;=7.02,H89&lt;10.688,B89&lt;2.95,D89&lt;1.45,A89&gt;=5.15,H89&lt;15.244,B89&lt;3.35),3.5,IF(AND(D89&gt;=1.15,B89&gt;=2.5,H89&gt;=7.02,H89&lt;10.688,B89&lt;2.95,D89&lt;1.45,A89&gt;=5.15,H89&lt;15.244,B89&lt;3.35),3.6,IF(AND(G89&gt;=0.626,G89&lt;0.74,A89&lt;7,G89&lt;0.853,D89&gt;=1.75,D89&gt;=1.45,A89&gt;=5.15,H89&lt;15.244,B89&lt;3.35),4.9,IF(AND(H89&lt;13.641,G89&lt;0.61,G89&lt;0.934,D89&lt;0.25,D89&lt;0.35,B89&lt;3.7,F89&lt;2,H89&lt;15.371,B89&gt;=3.35),1.425,IF(AND(H89&gt;=13.641,G89&lt;0.61,G89&lt;0.934,D89&lt;0.25,D89&lt;0.35,B89&lt;3.7,F89&lt;2,H89&lt;15.371,B89&gt;=3.35),1.3,IF(AND(B89&lt;3.05,G89&lt;0.626,G89&lt;0.74,A89&lt;7,G89&lt;0.853,D89&gt;=1.75,D89&gt;=1.45,A89&gt;=5.15,H89&lt;15.244,B89&lt;3.35),5.475,IF(AND(B89&gt;=3.05,G89&lt;0.626,G89&lt;0.74,A89&lt;7,G89&lt;0.853,D89&gt;=1.75,D89&gt;=1.45,A89&gt;=5.15,H89&lt;15.244,B89&lt;3.35),5.633,"shouldnthappen")))))))))))))))))))))))))))))))))))))</f>
        <v>4.74</v>
      </c>
      <c r="BA89" s="1" t="n">
        <f aca="false">IF(AND(F89&gt;=2,B89&gt;=3.4),6.1,IF(AND(B89&lt;2.75,A89&lt;5.15,B89&lt;3.4),3.225,IF(AND(G89&gt;=0.821,F89&lt;2,B89&gt;=3.4),1.9,IF(AND(B89&gt;=3.2,B89&gt;=2.75,A89&lt;5.15,B89&lt;3.4),1.7,IF(AND(A89&lt;4.8,G89&lt;0.821,F89&lt;2,B89&gt;=3.4),1,IF(AND(G89&gt;=0.446,B89&lt;3.2,B89&gt;=2.75,A89&lt;5.15,B89&lt;3.4),1.1,IF(AND(G89&lt;0.356,D89&lt;1.45,A89&lt;6.25,A89&gt;=5.15,B89&lt;3.4),4.32,IF(AND(G89&lt;0.591,D89&gt;=1.45,A89&lt;6.25,A89&gt;=5.15,B89&lt;3.4),4.6,IF(AND(D89&lt;1.75,G89&lt;0.597,A89&gt;=6.25,A89&gt;=5.15,B89&lt;3.4),4.86,IF(AND(H89&gt;=16.472,G89&gt;=0.597,A89&gt;=6.25,A89&gt;=5.15,B89&lt;3.4),6.6,IF(AND(G89&lt;0.063,G89&lt;0.446,B89&lt;3.2,B89&gt;=2.75,A89&lt;5.15,B89&lt;3.4),1.4,IF(AND(A89&gt;=5.95,G89&gt;=0.356,D89&lt;1.45,A89&lt;6.25,A89&gt;=5.15,B89&lt;3.4),4.6,IF(AND(B89&gt;=2.9,G89&gt;=0.591,D89&gt;=1.45,A89&lt;6.25,A89&gt;=5.15,B89&lt;3.4),4.867,IF(AND(D89&gt;=2.4,H89&lt;16.472,G89&gt;=0.597,A89&gt;=6.25,A89&gt;=5.15,B89&lt;3.4),6,IF(AND(A89&lt;5.45,B89&gt;=3.85,A89&gt;=4.8,G89&lt;0.821,F89&lt;2,B89&gt;=3.4),1.3,IF(AND(A89&gt;=5.45,B89&gt;=3.85,A89&gt;=4.8,G89&lt;0.821,F89&lt;2,B89&gt;=3.4),1.45,IF(AND(H89&lt;14.273,G89&gt;=0.063,G89&lt;0.446,B89&lt;3.2,B89&gt;=2.75,A89&lt;5.15,B89&lt;3.4),1.5,IF(AND(H89&gt;=14.273,G89&gt;=0.063,G89&lt;0.446,B89&lt;3.2,B89&gt;=2.75,A89&lt;5.15,B89&lt;3.4),1.6,IF(AND(G89&gt;=0.572,A89&lt;5.95,G89&gt;=0.356,D89&lt;1.45,A89&lt;6.25,A89&gt;=5.15,B89&lt;3.4),3.9,IF(AND(G89&lt;0.827,B89&lt;2.9,G89&gt;=0.591,D89&gt;=1.45,A89&lt;6.25,A89&gt;=5.15,B89&lt;3.4),4.9,IF(AND(G89&gt;=0.827,B89&lt;2.9,G89&gt;=0.591,D89&gt;=1.45,A89&lt;6.25,A89&gt;=5.15,B89&lt;3.4),5.1,IF(AND(A89&gt;=7.2,B89&lt;3.05,D89&gt;=1.75,G89&lt;0.597,A89&gt;=6.25,A89&gt;=5.15,B89&lt;3.4),6.7,IF(AND(G89&lt;0.353,B89&gt;=3.05,D89&gt;=1.75,G89&lt;0.597,A89&gt;=6.25,A89&gt;=5.15,B89&lt;3.4),5.22,IF(AND(G89&gt;=0.353,B89&gt;=3.05,D89&gt;=1.75,G89&lt;0.597,A89&gt;=6.25,A89&gt;=5.15,B89&lt;3.4),5.65,IF(AND(A89&lt;6.55,D89&lt;2.4,H89&lt;16.472,G89&gt;=0.597,A89&gt;=6.25,A89&gt;=5.15,B89&lt;3.4),5.033,IF(AND(H89&lt;12.719,G89&lt;0.385,B89&lt;3.85,A89&gt;=4.8,G89&lt;0.821,F89&lt;2,B89&gt;=3.4),1.54,IF(AND(H89&gt;=12.719,G89&lt;0.385,B89&lt;3.85,A89&gt;=4.8,G89&lt;0.821,F89&lt;2,B89&gt;=3.4),1.3,IF(AND(B89&lt;3.6,G89&gt;=0.385,B89&lt;3.85,A89&gt;=4.8,G89&lt;0.821,F89&lt;2,B89&gt;=3.4),1.325,IF(AND(B89&gt;=3.6,G89&gt;=0.385,B89&lt;3.85,A89&gt;=4.8,G89&lt;0.821,F89&lt;2,B89&gt;=3.4),1.55,IF(AND(D89&lt;1.05,G89&lt;0.572,A89&lt;5.95,G89&gt;=0.356,D89&lt;1.45,A89&lt;6.25,A89&gt;=5.15,B89&lt;3.4),3.633,IF(AND(D89&gt;=2.15,A89&lt;7.2,B89&lt;3.05,D89&gt;=1.75,G89&lt;0.597,A89&gt;=6.25,A89&gt;=5.15,B89&lt;3.4),5.667,IF(AND(H89&lt;13.094,A89&gt;=6.55,D89&lt;2.4,H89&lt;16.472,G89&gt;=0.597,A89&gt;=6.25,A89&gt;=5.15,B89&lt;3.4),5.2,IF(AND(D89&lt;1.15,D89&gt;=1.05,G89&lt;0.572,A89&lt;5.95,G89&gt;=0.356,D89&lt;1.45,A89&lt;6.25,A89&gt;=5.15,B89&lt;3.4),3.8,IF(AND(D89&gt;=1.15,D89&gt;=1.05,G89&lt;0.572,A89&lt;5.95,G89&gt;=0.356,D89&lt;1.45,A89&lt;6.25,A89&gt;=5.15,B89&lt;3.4),3.9,IF(AND(G89&gt;=0.487,D89&lt;2.15,A89&lt;7.2,B89&lt;3.05,D89&gt;=1.75,G89&lt;0.597,A89&gt;=6.25,A89&gt;=5.15,B89&lt;3.4),5.8,IF(AND(A89&lt;6.8,H89&gt;=13.094,A89&gt;=6.55,D89&lt;2.4,H89&lt;16.472,G89&gt;=0.597,A89&gt;=6.25,A89&gt;=5.15,B89&lt;3.4),4.52,IF(AND(A89&gt;=6.8,H89&gt;=13.094,A89&gt;=6.55,D89&lt;2.4,H89&lt;16.472,G89&gt;=0.597,A89&gt;=6.25,A89&gt;=5.15,B89&lt;3.4),4.75,IF(AND(B89&lt;2.95,G89&lt;0.487,D89&lt;2.15,A89&lt;7.2,B89&lt;3.05,D89&gt;=1.75,G89&lt;0.597,A89&gt;=6.25,A89&gt;=5.15,B89&lt;3.4),5.6,IF(AND(B89&gt;=2.95,G89&lt;0.487,D89&lt;2.15,A89&lt;7.2,B89&lt;3.05,D89&gt;=1.75,G89&lt;0.597,A89&gt;=6.25,A89&gt;=5.15,B89&lt;3.4),5.5,"shouldnthappen")))))))))))))))))))))))))))))))))))))))</f>
        <v>4.86</v>
      </c>
      <c r="BB89" s="1" t="n">
        <f aca="false">IF(AND(A89&lt;4.35,B89&lt;3.25,F89&lt;1.5),1.1,IF(AND(H89&lt;14.005,A89&gt;=4.35,B89&lt;3.25,F89&lt;1.5),1.3,IF(AND(H89&gt;=14.005,A89&gt;=4.35,B89&lt;3.25,F89&lt;1.5),1.6,IF(AND(G89&gt;=0.905,A89&lt;5.15,B89&gt;=3.25,F89&lt;1.5),1.9,IF(AND(B89&lt;3.45,A89&gt;=5.15,B89&gt;=3.25,F89&lt;1.5),1.6,IF(AND(F89&gt;=2.5,D89&gt;=1.35,D89&lt;1.75,F89&gt;=1.5),4.867,IF(AND(A89&gt;=7.05,D89&gt;=2.05,D89&gt;=1.75,F89&gt;=1.5),6.35,IF(AND(D89&gt;=0.4,G89&lt;0.905,A89&lt;5.15,B89&gt;=3.25,F89&lt;1.5),1.65,IF(AND(B89&lt;3.6,B89&gt;=3.45,A89&gt;=5.15,B89&gt;=3.25,F89&lt;1.5),1.35,IF(AND(H89&lt;6.808,H89&lt;9.386,D89&lt;1.35,D89&lt;1.75,F89&gt;=1.5),4.05,IF(AND(H89&gt;=6.808,H89&lt;9.386,D89&lt;1.35,D89&lt;1.75,F89&gt;=1.5),3.46,IF(AND(B89&lt;2.45,F89&lt;2.5,D89&gt;=1.35,D89&lt;1.75,F89&gt;=1.5),4.5,IF(AND(H89&gt;=13.115,D89&lt;1.95,D89&lt;2.05,D89&gt;=1.75,F89&gt;=1.5),4.85,IF(AND(G89&lt;0.196,D89&gt;=1.95,D89&lt;2.05,D89&gt;=1.75,F89&gt;=1.5),6.7,IF(AND(G89&gt;=0.196,D89&gt;=1.95,D89&lt;2.05,D89&gt;=1.75,F89&gt;=1.5),5.12,IF(AND(H89&lt;10.925,D89&lt;0.4,G89&lt;0.905,A89&lt;5.15,B89&gt;=3.25,F89&lt;1.5),1.4,IF(AND(H89&gt;=10.925,D89&lt;0.4,G89&lt;0.905,A89&lt;5.15,B89&gt;=3.25,F89&lt;1.5),1.45,IF(AND(H89&lt;14.096,B89&gt;=3.6,B89&gt;=3.45,A89&gt;=5.15,B89&gt;=3.25,F89&lt;1.5),1.42,IF(AND(H89&gt;=14.096,B89&gt;=3.6,B89&gt;=3.45,A89&gt;=5.15,B89&gt;=3.25,F89&lt;1.5),1.7,IF(AND(B89&lt;2.45,D89&lt;1.15,H89&gt;=9.386,D89&lt;1.35,D89&lt;1.75,F89&gt;=1.5),3.6,IF(AND(B89&gt;=2.45,D89&lt;1.15,H89&gt;=9.386,D89&lt;1.35,D89&lt;1.75,F89&gt;=1.5),3.9,IF(AND(G89&lt;0.246,D89&gt;=1.15,H89&gt;=9.386,D89&lt;1.35,D89&lt;1.75,F89&gt;=1.5),4.4,IF(AND(B89&lt;2.75,B89&gt;=2.45,F89&lt;2.5,D89&gt;=1.35,D89&lt;1.75,F89&gt;=1.5),5.1,IF(AND(H89&lt;11.084,H89&lt;13.115,D89&lt;1.95,D89&lt;2.05,D89&gt;=1.75,F89&gt;=1.5),5.35,IF(AND(H89&gt;=11.084,H89&lt;13.115,D89&lt;1.95,D89&lt;2.05,D89&gt;=1.75,F89&gt;=1.5),5.7,IF(AND(H89&lt;15.52,D89&lt;2.25,A89&lt;7.05,D89&gt;=2.05,D89&gt;=1.75,F89&gt;=1.5),5.45,IF(AND(H89&gt;=15.52,D89&lt;2.25,A89&lt;7.05,D89&gt;=2.05,D89&gt;=1.75,F89&gt;=1.5),5.725,IF(AND(G89&gt;=0.775,D89&gt;=2.25,A89&lt;7.05,D89&gt;=2.05,D89&gt;=1.75,F89&gt;=1.5),5.2,IF(AND(D89&lt;1.25,G89&gt;=0.246,D89&gt;=1.15,H89&gt;=9.386,D89&lt;1.35,D89&lt;1.75,F89&gt;=1.5),4.05,IF(AND(A89&lt;5.85,B89&gt;=2.75,B89&gt;=2.45,F89&lt;2.5,D89&gt;=1.35,D89&lt;1.75,F89&gt;=1.5),4.5,IF(AND(B89&lt;3.3,G89&lt;0.775,D89&gt;=2.25,A89&lt;7.05,D89&gt;=2.05,D89&gt;=1.75,F89&gt;=1.5),5.64,IF(AND(B89&gt;=3.3,G89&lt;0.775,D89&gt;=2.25,A89&lt;7.05,D89&gt;=2.05,D89&gt;=1.75,F89&gt;=1.5),5.6,IF(AND(A89&lt;5.9,D89&gt;=1.25,G89&gt;=0.246,D89&gt;=1.15,H89&gt;=9.386,D89&lt;1.35,D89&lt;1.75,F89&gt;=1.5),4.2,IF(AND(A89&gt;=5.9,D89&gt;=1.25,G89&gt;=0.246,D89&gt;=1.15,H89&gt;=9.386,D89&lt;1.35,D89&lt;1.75,F89&gt;=1.5),4,IF(AND(G89&gt;=0.437,A89&gt;=5.85,B89&gt;=2.75,B89&gt;=2.45,F89&lt;2.5,D89&gt;=1.35,D89&lt;1.75,F89&gt;=1.5),4.75,IF(AND(H89&lt;9.446,G89&lt;0.437,A89&gt;=5.85,B89&gt;=2.75,B89&gt;=2.45,F89&lt;2.5,D89&gt;=1.35,D89&lt;1.75,F89&gt;=1.5),4.6,IF(AND(H89&gt;=9.446,G89&lt;0.437,A89&gt;=5.85,B89&gt;=2.75,B89&gt;=2.45,F89&lt;2.5,D89&gt;=1.35,D89&lt;1.75,F89&gt;=1.5),4.7,"shouldnthappen")))))))))))))))))))))))))))))))))))))</f>
        <v>4.7</v>
      </c>
      <c r="BC89" s="1" t="n">
        <f aca="false">IF(AND(G89&gt;=0.905,F89&lt;1.5),1.65,IF(AND(D89&gt;=0.45,G89&lt;0.905,F89&lt;1.5),1.65,IF(AND(A89&lt;5.15,D89&lt;1.55,F89&gt;=1.5),3.225,IF(AND(F89&gt;=2.5,A89&gt;=5.15,D89&lt;1.55,F89&gt;=1.5),5.05,IF(AND(H89&lt;5.767,A89&lt;7.05,D89&gt;=1.55,F89&gt;=1.5),4.5,IF(AND(D89&lt;1.7,A89&gt;=7.05,D89&gt;=1.55,F89&gt;=1.5),5.8,IF(AND(A89&gt;=5.3,G89&lt;0.207,D89&lt;0.45,G89&lt;0.905,F89&lt;1.5),1.3,IF(AND(D89&gt;=0.35,G89&gt;=0.207,D89&lt;0.45,G89&lt;0.905,F89&lt;1.5),1.5,IF(AND(G89&lt;0.155,D89&gt;=1.7,A89&gt;=7.05,D89&gt;=1.55,F89&gt;=1.5),6.7,IF(AND(G89&gt;=0.155,D89&gt;=1.7,A89&gt;=7.05,D89&gt;=1.55,F89&gt;=1.5),6.34,IF(AND(G89&lt;0.05,A89&lt;5.3,G89&lt;0.207,D89&lt;0.45,G89&lt;0.905,F89&lt;1.5),1.4,IF(AND(G89&gt;=0.05,A89&lt;5.3,G89&lt;0.207,D89&lt;0.45,G89&lt;0.905,F89&lt;1.5),1.5,IF(AND(A89&lt;4.5,D89&lt;0.35,G89&gt;=0.207,D89&lt;0.45,G89&lt;0.905,F89&lt;1.5),1.3,IF(AND(G89&lt;0.308,A89&lt;6.2,F89&lt;2.5,A89&gt;=5.15,D89&lt;1.55,F89&gt;=1.5),4.5,IF(AND(D89&lt;1.35,A89&gt;=6.2,F89&lt;2.5,A89&gt;=5.15,D89&lt;1.55,F89&gt;=1.5),4.367,IF(AND(D89&lt;1.85,A89&lt;6.15,H89&gt;=5.767,A89&lt;7.05,D89&gt;=1.55,F89&gt;=1.5),4.933,IF(AND(G89&gt;=0.558,A89&gt;=4.5,D89&lt;0.35,G89&gt;=0.207,D89&lt;0.45,G89&lt;0.905,F89&lt;1.5),1.5,IF(AND(H89&gt;=13.383,G89&gt;=0.308,A89&lt;6.2,F89&lt;2.5,A89&gt;=5.15,D89&lt;1.55,F89&gt;=1.5),4.7,IF(AND(H89&gt;=12.206,D89&gt;=1.35,A89&gt;=6.2,F89&lt;2.5,A89&gt;=5.15,D89&lt;1.55,F89&gt;=1.5),4.575,IF(AND(A89&lt;5.7,D89&gt;=1.85,A89&lt;6.15,H89&gt;=5.767,A89&lt;7.05,D89&gt;=1.55,F89&gt;=1.5),4.9,IF(AND(A89&gt;=5.7,D89&gt;=1.85,A89&lt;6.15,H89&gt;=5.767,A89&lt;7.05,D89&gt;=1.55,F89&gt;=1.5),5.1,IF(AND(G89&lt;0.079,G89&lt;0.364,A89&gt;=6.15,H89&gt;=5.767,A89&lt;7.05,D89&gt;=1.55,F89&gt;=1.5),5.6,IF(AND(G89&gt;=0.079,G89&lt;0.364,A89&gt;=6.15,H89&gt;=5.767,A89&lt;7.05,D89&gt;=1.55,F89&gt;=1.5),5.25,IF(AND(G89&gt;=0.447,G89&lt;0.558,A89&gt;=4.5,D89&lt;0.35,G89&gt;=0.207,D89&lt;0.45,G89&lt;0.905,F89&lt;1.5),1.3,IF(AND(B89&gt;=2.95,H89&lt;13.383,G89&gt;=0.308,A89&lt;6.2,F89&lt;2.5,A89&gt;=5.15,D89&lt;1.55,F89&gt;=1.5),4.6,IF(AND(B89&lt;2.65,H89&lt;12.206,D89&gt;=1.35,A89&gt;=6.2,F89&lt;2.5,A89&gt;=5.15,D89&lt;1.55,F89&gt;=1.5),4.9,IF(AND(D89&lt;2.45,A89&lt;6.6,G89&gt;=0.364,A89&gt;=6.15,H89&gt;=5.767,A89&lt;7.05,D89&gt;=1.55,F89&gt;=1.5),5.6,IF(AND(D89&gt;=2.45,A89&lt;6.6,G89&gt;=0.364,A89&gt;=6.15,H89&gt;=5.767,A89&lt;7.05,D89&gt;=1.55,F89&gt;=1.5),6,IF(AND(H89&lt;12.921,A89&gt;=6.6,G89&gt;=0.364,A89&gt;=6.15,H89&gt;=5.767,A89&lt;7.05,D89&gt;=1.55,F89&gt;=1.5),5.725,IF(AND(H89&gt;=12.921,A89&gt;=6.6,G89&gt;=0.364,A89&gt;=6.15,H89&gt;=5.767,A89&lt;7.05,D89&gt;=1.55,F89&gt;=1.5),5.367,IF(AND(B89&lt;3.15,G89&lt;0.447,G89&lt;0.558,A89&gt;=4.5,D89&lt;0.35,G89&gt;=0.207,D89&lt;0.45,G89&lt;0.905,F89&lt;1.5),1.5,IF(AND(B89&gt;=3.15,G89&lt;0.447,G89&lt;0.558,A89&gt;=4.5,D89&lt;0.35,G89&gt;=0.207,D89&lt;0.45,G89&lt;0.905,F89&lt;1.5),1.36,IF(AND(B89&gt;=2.85,B89&lt;2.95,H89&lt;13.383,G89&gt;=0.308,A89&lt;6.2,F89&lt;2.5,A89&gt;=5.15,D89&lt;1.55,F89&gt;=1.5),3.6,IF(AND(H89&lt;9.446,B89&gt;=2.65,H89&lt;12.206,D89&gt;=1.35,A89&gt;=6.2,F89&lt;2.5,A89&gt;=5.15,D89&lt;1.55,F89&gt;=1.5),4.6,IF(AND(H89&gt;=9.446,B89&gt;=2.65,H89&lt;12.206,D89&gt;=1.35,A89&gt;=6.2,F89&lt;2.5,A89&gt;=5.15,D89&lt;1.55,F89&gt;=1.5),4.7,IF(AND(D89&lt;1.2,B89&lt;2.85,B89&lt;2.95,H89&lt;13.383,G89&gt;=0.308,A89&lt;6.2,F89&lt;2.5,A89&gt;=5.15,D89&lt;1.55,F89&gt;=1.5),3.75,IF(AND(G89&lt;0.356,D89&gt;=1.2,B89&lt;2.85,B89&lt;2.95,H89&lt;13.383,G89&gt;=0.308,A89&lt;6.2,F89&lt;2.5,A89&gt;=5.15,D89&lt;1.55,F89&gt;=1.5),4.2,IF(AND(G89&gt;=0.356,D89&gt;=1.2,B89&lt;2.85,B89&lt;2.95,H89&lt;13.383,G89&gt;=0.308,A89&lt;6.2,F89&lt;2.5,A89&gt;=5.15,D89&lt;1.55,F89&gt;=1.5),3.96,"shouldnthappen"))))))))))))))))))))))))))))))))))))))</f>
        <v>4.7</v>
      </c>
      <c r="BD89" s="1" t="n">
        <f aca="false">IF(AND(B89&lt;2.7,A89&lt;5.3,B89&lt;3.15),3.42,IF(AND(F89&lt;2.5,A89&gt;=5.85,B89&gt;=3.15),4.7,IF(AND(A89&lt;4.35,B89&gt;=2.7,A89&lt;5.3,B89&lt;3.15),1.1,IF(AND(A89&gt;=4.35,B89&gt;=2.7,A89&lt;5.3,B89&lt;3.15),1.42,IF(AND(A89&gt;=7.05,F89&gt;=2.5,A89&gt;=5.3,B89&lt;3.15),6.067,IF(AND(D89&gt;=0.45,A89&lt;5.05,A89&lt;5.85,B89&gt;=3.15),1.6,IF(AND(B89&lt;3.35,A89&gt;=5.05,A89&lt;5.85,B89&gt;=3.15),1.7,IF(AND(A89&gt;=6.85,F89&gt;=2.5,A89&gt;=5.85,B89&gt;=3.15),6.22,IF(AND(D89&lt;1.25,D89&lt;1.35,F89&lt;2.5,A89&gt;=5.3,B89&lt;3.15),4.033,IF(AND(D89&gt;=1.25,D89&lt;1.35,F89&lt;2.5,A89&gt;=5.3,B89&lt;3.15),4.233,IF(AND(A89&lt;6.05,D89&gt;=1.35,F89&lt;2.5,A89&gt;=5.3,B89&lt;3.15),5.1,IF(AND(H89&gt;=13.29,A89&lt;7.05,F89&gt;=2.5,A89&gt;=5.3,B89&lt;3.15),4.96,IF(AND(G89&gt;=0.858,D89&lt;0.45,A89&lt;5.05,A89&lt;5.85,B89&gt;=3.15),1.3,IF(AND(D89&gt;=0.35,B89&gt;=3.35,A89&gt;=5.05,A89&lt;5.85,B89&gt;=3.15),1.4,IF(AND(B89&lt;3.25,A89&lt;6.85,F89&gt;=2.5,A89&gt;=5.85,B89&gt;=3.15),5.233,IF(AND(A89&gt;=6.8,A89&gt;=6.05,D89&gt;=1.35,F89&lt;2.5,A89&gt;=5.3,B89&lt;3.15),4.9,IF(AND(G89&gt;=0.622,H89&lt;13.29,A89&lt;7.05,F89&gt;=2.5,A89&gt;=5.3,B89&lt;3.15),5.067,IF(AND(H89&lt;8.834,G89&lt;0.858,D89&lt;0.45,A89&lt;5.05,A89&lt;5.85,B89&gt;=3.15),1.4,IF(AND(G89&lt;0.774,B89&gt;=3.25,A89&lt;6.85,F89&gt;=2.5,A89&gt;=5.85,B89&gt;=3.15),5.8,IF(AND(G89&gt;=0.774,B89&gt;=3.25,A89&lt;6.85,F89&gt;=2.5,A89&gt;=5.85,B89&gt;=3.15),5.4,IF(AND(H89&gt;=12.206,A89&lt;6.8,A89&gt;=6.05,D89&gt;=1.35,F89&lt;2.5,A89&gt;=5.3,B89&lt;3.15),4.5,IF(AND(G89&gt;=0.439,G89&lt;0.622,H89&lt;13.29,A89&lt;7.05,F89&gt;=2.5,A89&gt;=5.3,B89&lt;3.15),5.667,IF(AND(G89&lt;0.227,H89&gt;=8.834,G89&lt;0.858,D89&lt;0.45,A89&lt;5.05,A89&lt;5.85,B89&gt;=3.15),1.4,IF(AND(G89&gt;=0.227,H89&gt;=8.834,G89&lt;0.858,D89&lt;0.45,A89&lt;5.05,A89&lt;5.85,B89&gt;=3.15),1.3,IF(AND(G89&gt;=0.934,B89&lt;3.75,D89&lt;0.35,B89&gt;=3.35,A89&gt;=5.05,A89&lt;5.85,B89&gt;=3.15),1.7,IF(AND(G89&lt;0.823,B89&gt;=3.75,D89&lt;0.35,B89&gt;=3.35,A89&gt;=5.05,A89&lt;5.85,B89&gt;=3.15),1.55,IF(AND(G89&gt;=0.823,B89&gt;=3.75,D89&lt;0.35,B89&gt;=3.35,A89&gt;=5.05,A89&lt;5.85,B89&gt;=3.15),1.5,IF(AND(A89&lt;6.2,H89&lt;12.206,A89&lt;6.8,A89&gt;=6.05,D89&gt;=1.35,F89&lt;2.5,A89&gt;=5.3,B89&lt;3.15),4.6,IF(AND(A89&gt;=6.2,H89&lt;12.206,A89&lt;6.8,A89&gt;=6.05,D89&gt;=1.35,F89&lt;2.5,A89&gt;=5.3,B89&lt;3.15),4.74,IF(AND(H89&gt;=10.667,G89&lt;0.439,G89&lt;0.622,H89&lt;13.29,A89&lt;7.05,F89&gt;=2.5,A89&gt;=5.3,B89&lt;3.15),5.6,IF(AND(H89&lt;13.67,G89&lt;0.934,B89&lt;3.75,D89&lt;0.35,B89&gt;=3.35,A89&gt;=5.05,A89&lt;5.85,B89&gt;=3.15),1.48,IF(AND(H89&gt;=13.67,G89&lt;0.934,B89&lt;3.75,D89&lt;0.35,B89&gt;=3.35,A89&gt;=5.05,A89&lt;5.85,B89&gt;=3.15),1.3,IF(AND(G89&lt;0.301,H89&lt;10.667,G89&lt;0.439,G89&lt;0.622,H89&lt;13.29,A89&lt;7.05,F89&gt;=2.5,A89&gt;=5.3,B89&lt;3.15),5.2,IF(AND(G89&gt;=0.301,H89&lt;10.667,G89&lt;0.439,G89&lt;0.622,H89&lt;13.29,A89&lt;7.05,F89&gt;=2.5,A89&gt;=5.3,B89&lt;3.15),5.067,"shouldnthappen"))))))))))))))))))))))))))))))))))</f>
        <v>4.74</v>
      </c>
      <c r="BE89" s="1" t="n">
        <f aca="false">IF(AND(B89&gt;=3.85,A89&gt;=5.05,F89&lt;1.5),1.4,IF(AND(A89&lt;5.25,A89&lt;5.75,F89&gt;=1.5),3.15,IF(AND(A89&lt;4.95,B89&lt;3.15,A89&lt;5.05,F89&lt;1.5),1.46,IF(AND(A89&gt;=4.95,B89&lt;3.15,A89&lt;5.05,F89&lt;1.5),1.6,IF(AND(H89&lt;8.834,B89&gt;=3.15,A89&lt;5.05,F89&lt;1.5),1.4,IF(AND(D89&lt;0.25,B89&lt;3.85,A89&gt;=5.05,F89&lt;1.5),1.48,IF(AND(D89&gt;=0.25,B89&lt;3.85,A89&gt;=5.05,F89&lt;1.5),1.7,IF(AND(F89&gt;=2.5,A89&gt;=5.25,A89&lt;5.75,F89&gt;=1.5),4.9,IF(AND(H89&lt;12.45,H89&gt;=8.834,B89&gt;=3.15,A89&lt;5.05,F89&lt;1.5),1.25,IF(AND(H89&gt;=12.45,H89&gt;=8.834,B89&gt;=3.15,A89&lt;5.05,F89&lt;1.5),1.32,IF(AND(G89&lt;0.283,F89&lt;2.5,A89&gt;=5.25,A89&lt;5.75,F89&gt;=1.5),4.3,IF(AND(H89&lt;6.712,H89&lt;11.275,D89&lt;1.55,A89&gt;=5.75,F89&gt;=1.5),5,IF(AND(H89&lt;13.101,H89&gt;=11.275,D89&lt;1.55,A89&gt;=5.75,F89&gt;=1.5),3.933,IF(AND(H89&gt;=13.101,H89&gt;=11.275,D89&lt;1.55,A89&gt;=5.75,F89&gt;=1.5),4.5,IF(AND(A89&gt;=7.3,D89&lt;2.45,D89&gt;=1.55,A89&gt;=5.75,F89&gt;=1.5),6.7,IF(AND(B89&lt;3.45,D89&gt;=2.45,D89&gt;=1.55,A89&gt;=5.75,F89&gt;=1.5),5.925,IF(AND(B89&gt;=3.45,D89&gt;=2.45,D89&gt;=1.55,A89&gt;=5.75,F89&gt;=1.5),6.1,IF(AND(B89&gt;=2.8,G89&gt;=0.283,F89&lt;2.5,A89&gt;=5.25,A89&lt;5.75,F89&gt;=1.5),4.2,IF(AND(D89&lt;1.35,H89&gt;=6.712,H89&lt;11.275,D89&lt;1.55,A89&gt;=5.75,F89&gt;=1.5),4.35,IF(AND(D89&lt;1.05,B89&lt;2.8,G89&gt;=0.283,F89&lt;2.5,A89&gt;=5.25,A89&lt;5.75,F89&gt;=1.5),3.567,IF(AND(D89&gt;=1.05,B89&lt;2.8,G89&gt;=0.283,F89&lt;2.5,A89&gt;=5.25,A89&lt;5.75,F89&gt;=1.5),3.925,IF(AND(B89&lt;2.65,D89&gt;=1.35,H89&gt;=6.712,H89&lt;11.275,D89&lt;1.55,A89&gt;=5.75,F89&gt;=1.5),4.9,IF(AND(B89&gt;=2.65,D89&gt;=1.35,H89&gt;=6.712,H89&lt;11.275,D89&lt;1.55,A89&gt;=5.75,F89&gt;=1.5),4.625,IF(AND(H89&gt;=14.683,G89&gt;=0.628,A89&lt;7.3,D89&lt;2.45,D89&gt;=1.55,A89&gt;=5.75,F89&gt;=1.5),5.4,IF(AND(D89&lt;1.95,H89&lt;8.884,G89&lt;0.628,A89&lt;7.3,D89&lt;2.45,D89&gt;=1.55,A89&gt;=5.75,F89&gt;=1.5),5.1,IF(AND(D89&gt;=1.95,H89&lt;8.884,G89&lt;0.628,A89&lt;7.3,D89&lt;2.45,D89&gt;=1.55,A89&gt;=5.75,F89&gt;=1.5),5.22,IF(AND(A89&lt;6.05,H89&gt;=8.884,G89&lt;0.628,A89&lt;7.3,D89&lt;2.45,D89&gt;=1.55,A89&gt;=5.75,F89&gt;=1.5),5.1,IF(AND(G89&lt;0.817,H89&lt;14.683,G89&gt;=0.628,A89&lt;7.3,D89&lt;2.45,D89&gt;=1.55,A89&gt;=5.75,F89&gt;=1.5),4.967,IF(AND(G89&gt;=0.817,H89&lt;14.683,G89&gt;=0.628,A89&lt;7.3,D89&lt;2.45,D89&gt;=1.55,A89&gt;=5.75,F89&gt;=1.5),5.1,IF(AND(H89&lt;9.637,A89&gt;=6.05,H89&gt;=8.884,G89&lt;0.628,A89&lt;7.3,D89&lt;2.45,D89&gt;=1.55,A89&gt;=5.75,F89&gt;=1.5),5.9,IF(AND(D89&lt;1.85,H89&gt;=9.637,A89&gt;=6.05,H89&gt;=8.884,G89&lt;0.628,A89&lt;7.3,D89&lt;2.45,D89&gt;=1.55,A89&gt;=5.75,F89&gt;=1.5),5.733,IF(AND(G89&gt;=0.388,D89&gt;=1.85,H89&gt;=9.637,A89&gt;=6.05,H89&gt;=8.884,G89&lt;0.628,A89&lt;7.3,D89&lt;2.45,D89&gt;=1.55,A89&gt;=5.75,F89&gt;=1.5),5.64,IF(AND(B89&lt;2.95,G89&lt;0.388,D89&gt;=1.85,H89&gt;=9.637,A89&gt;=6.05,H89&gt;=8.884,G89&lt;0.628,A89&lt;7.3,D89&lt;2.45,D89&gt;=1.55,A89&gt;=5.75,F89&gt;=1.5),5.5,IF(AND(B89&gt;=2.95,G89&lt;0.388,D89&gt;=1.85,H89&gt;=9.637,A89&gt;=6.05,H89&gt;=8.884,G89&lt;0.628,A89&lt;7.3,D89&lt;2.45,D89&gt;=1.55,A89&gt;=5.75,F89&gt;=1.5),5.333,"shouldnthappen"))))))))))))))))))))))))))))))))))</f>
        <v>4.625</v>
      </c>
      <c r="BF89" s="1" t="n">
        <f aca="false">IF(AND(D89&gt;=0.35,F89&lt;1.5),1.65,IF(AND(H89&gt;=16.227,D89&gt;=1.55,F89&gt;=1.5),6.533,IF(AND(A89&gt;=5.45,G89&lt;0.174,D89&lt;0.35,F89&lt;1.5),1.7,IF(AND(D89&lt;0.15,G89&gt;=0.174,D89&lt;0.35,F89&lt;1.5),1.38,IF(AND(D89&gt;=1.15,D89&lt;1.25,D89&lt;1.55,F89&gt;=1.5),3.967,IF(AND(H89&lt;8.376,A89&lt;5.45,G89&lt;0.174,D89&lt;0.35,F89&lt;1.5),1.4,IF(AND(H89&gt;=8.376,A89&lt;5.45,G89&lt;0.174,D89&lt;0.35,F89&lt;1.5),1.5,IF(AND(B89&lt;3.1,D89&gt;=0.15,G89&gt;=0.174,D89&lt;0.35,F89&lt;1.5),1.475,IF(AND(H89&lt;10.258,D89&lt;1.15,D89&lt;1.25,D89&lt;1.55,F89&gt;=1.5),3.24,IF(AND(H89&gt;=10.258,D89&lt;1.15,D89&lt;1.25,D89&lt;1.55,F89&gt;=1.5),3.875,IF(AND(F89&gt;=2.5,H89&lt;10.927,D89&gt;=1.25,D89&lt;1.55,F89&gt;=1.5),5.05,IF(AND(D89&lt;1.35,H89&gt;=10.927,D89&gt;=1.25,D89&lt;1.55,F89&gt;=1.5),4.25,IF(AND(A89&gt;=6.95,D89&lt;1.75,H89&lt;16.227,D89&gt;=1.55,F89&gt;=1.5),5.8,IF(AND(B89&lt;3.3,B89&gt;=3.1,D89&gt;=0.15,G89&gt;=0.174,D89&lt;0.35,F89&lt;1.5),1.3,IF(AND(H89&lt;12.278,D89&gt;=1.35,H89&gt;=10.927,D89&gt;=1.25,D89&lt;1.55,F89&gt;=1.5),4.9,IF(AND(G89&lt;0.226,A89&lt;6.95,D89&lt;1.75,H89&lt;16.227,D89&gt;=1.55,F89&gt;=1.5),5,IF(AND(G89&gt;=0.226,A89&lt;6.95,D89&lt;1.75,H89&lt;16.227,D89&gt;=1.55,F89&gt;=1.5),4.62,IF(AND(H89&lt;9.35,B89&lt;2.95,D89&gt;=1.75,H89&lt;16.227,D89&gt;=1.55,F89&gt;=1.5),6.3,IF(AND(H89&gt;=9.35,B89&lt;2.95,D89&gt;=1.75,H89&lt;16.227,D89&gt;=1.55,F89&gt;=1.5),5.58,IF(AND(A89&lt;5.05,B89&gt;=3.3,B89&gt;=3.1,D89&gt;=0.15,G89&gt;=0.174,D89&lt;0.35,F89&lt;1.5),1.35,IF(AND(A89&gt;=5.05,B89&gt;=3.3,B89&gt;=3.1,D89&gt;=0.15,G89&gt;=0.174,D89&lt;0.35,F89&lt;1.5),1.46,IF(AND(B89&lt;2.8,A89&lt;5.65,F89&lt;2.5,H89&lt;10.927,D89&gt;=1.25,D89&lt;1.55,F89&gt;=1.5),4.075,IF(AND(B89&gt;=2.8,A89&lt;5.65,F89&lt;2.5,H89&lt;10.927,D89&gt;=1.25,D89&lt;1.55,F89&gt;=1.5),3.933,IF(AND(A89&lt;6.25,A89&gt;=5.65,F89&lt;2.5,H89&lt;10.927,D89&gt;=1.25,D89&lt;1.55,F89&gt;=1.5),4.533,IF(AND(A89&gt;=6.25,A89&gt;=5.65,F89&lt;2.5,H89&lt;10.927,D89&gt;=1.25,D89&lt;1.55,F89&gt;=1.5),4.3,IF(AND(A89&lt;6.5,H89&gt;=12.278,D89&gt;=1.35,H89&gt;=10.927,D89&gt;=1.25,D89&lt;1.55,F89&gt;=1.5),4.55,IF(AND(A89&gt;=6.5,H89&gt;=12.278,D89&gt;=1.35,H89&gt;=10.927,D89&gt;=1.25,D89&lt;1.55,F89&gt;=1.5),4.775,IF(AND(H89&lt;9.884,D89&lt;2.1,B89&gt;=2.95,D89&gt;=1.75,H89&lt;16.227,D89&gt;=1.55,F89&gt;=1.5),5.5,IF(AND(H89&gt;=9.884,D89&lt;2.1,B89&gt;=2.95,D89&gt;=1.75,H89&lt;16.227,D89&gt;=1.55,F89&gt;=1.5),5.1,IF(AND(H89&lt;10.393,D89&gt;=2.1,B89&gt;=2.95,D89&gt;=1.75,H89&lt;16.227,D89&gt;=1.55,F89&gt;=1.5),5.74,IF(AND(D89&lt;2.25,H89&gt;=10.393,D89&gt;=2.1,B89&gt;=2.95,D89&gt;=1.75,H89&lt;16.227,D89&gt;=1.55,F89&gt;=1.5),5.8,IF(AND(D89&gt;=2.25,H89&gt;=10.393,D89&gt;=2.1,B89&gt;=2.95,D89&gt;=1.75,H89&lt;16.227,D89&gt;=1.55,F89&gt;=1.5),5.4,"shouldnthappen"))))))))))))))))))))))))))))))))</f>
        <v>4.9</v>
      </c>
      <c r="BG89" s="1" t="n">
        <f aca="false">IF(AND(G89&lt;0.096,A89&lt;5.45),2.95,IF(AND(F89&gt;=1.5,G89&gt;=0.096,A89&lt;5.45),3,IF(AND(D89&lt;0.6,A89&lt;5.9,A89&gt;=5.45),1.4,IF(AND(F89&gt;=2.5,D89&gt;=0.6,A89&lt;5.9,A89&gt;=5.45),5.1,IF(AND(A89&lt;7.45,A89&gt;=7.05,A89&gt;=5.9,A89&gt;=5.45),6.167,IF(AND(B89&gt;=3.55,G89&lt;0.587,F89&lt;1.5,G89&gt;=0.096,A89&lt;5.45),1,IF(AND(A89&lt;5.05,G89&gt;=0.587,F89&lt;1.5,G89&gt;=0.096,A89&lt;5.45),1.35,IF(AND(B89&lt;2.75,D89&lt;1.7,A89&lt;7.05,A89&gt;=5.9,A89&gt;=5.45),4.9,IF(AND(A89&lt;6.2,D89&gt;=1.7,A89&lt;7.05,A89&gt;=5.9,A89&gt;=5.45),4.833,IF(AND(H89&lt;17.32,A89&gt;=7.45,A89&gt;=7.05,A89&gt;=5.9,A89&gt;=5.45),6.68,IF(AND(H89&gt;=17.32,A89&gt;=7.45,A89&gt;=7.05,A89&gt;=5.9,A89&gt;=5.45),6.4,IF(AND(G89&lt;0.161,B89&lt;3.55,G89&lt;0.587,F89&lt;1.5,G89&gt;=0.096,A89&lt;5.45),1.5,IF(AND(H89&lt;11.016,A89&gt;=5.05,G89&gt;=0.587,F89&lt;1.5,G89&gt;=0.096,A89&lt;5.45),1.633,IF(AND(H89&lt;11.001,G89&lt;0.372,F89&lt;2.5,D89&gt;=0.6,A89&lt;5.9,A89&gt;=5.45),4.133,IF(AND(H89&gt;=11.001,G89&lt;0.372,F89&lt;2.5,D89&gt;=0.6,A89&lt;5.9,A89&gt;=5.45),4.3,IF(AND(H89&lt;6.808,G89&gt;=0.372,F89&lt;2.5,D89&gt;=0.6,A89&lt;5.9,A89&gt;=5.45),4,IF(AND(A89&gt;=6.75,B89&gt;=2.75,D89&lt;1.7,A89&lt;7.05,A89&gt;=5.9,A89&gt;=5.45),4.84,IF(AND(H89&lt;12.467,G89&gt;=0.161,B89&lt;3.55,G89&lt;0.587,F89&lt;1.5,G89&gt;=0.096,A89&lt;5.45),1.3,IF(AND(D89&lt;0.25,H89&gt;=11.016,A89&gt;=5.05,G89&gt;=0.587,F89&lt;1.5,G89&gt;=0.096,A89&lt;5.45),1.52,IF(AND(D89&gt;=0.25,H89&gt;=11.016,A89&gt;=5.05,G89&gt;=0.587,F89&lt;1.5,G89&gt;=0.096,A89&lt;5.45),1.5,IF(AND(H89&lt;11.218,H89&gt;=6.808,G89&gt;=0.372,F89&lt;2.5,D89&gt;=0.6,A89&lt;5.9,A89&gt;=5.45),3.7,IF(AND(H89&gt;=11.218,H89&gt;=6.808,G89&gt;=0.372,F89&lt;2.5,D89&gt;=0.6,A89&lt;5.9,A89&gt;=5.45),3.9,IF(AND(B89&lt;2.95,A89&lt;6.75,B89&gt;=2.75,D89&lt;1.7,A89&lt;7.05,A89&gt;=5.9,A89&gt;=5.45),4.2,IF(AND(B89&gt;=2.95,A89&lt;6.75,B89&gt;=2.75,D89&lt;1.7,A89&lt;7.05,A89&gt;=5.9,A89&gt;=5.45),4.6,IF(AND(D89&gt;=2.45,A89&lt;6.85,A89&gt;=6.2,D89&gt;=1.7,A89&lt;7.05,A89&gt;=5.9,A89&gt;=5.45),5.9,IF(AND(G89&lt;0.312,A89&gt;=6.85,A89&gt;=6.2,D89&gt;=1.7,A89&lt;7.05,A89&gt;=5.9,A89&gt;=5.45),5.1,IF(AND(G89&gt;=0.312,A89&gt;=6.85,A89&gt;=6.2,D89&gt;=1.7,A89&lt;7.05,A89&gt;=5.9,A89&gt;=5.45),5.4,IF(AND(G89&lt;0.251,H89&gt;=12.467,G89&gt;=0.161,B89&lt;3.55,G89&lt;0.587,F89&lt;1.5,G89&gt;=0.096,A89&lt;5.45),1.35,IF(AND(G89&gt;=0.251,H89&gt;=12.467,G89&gt;=0.161,B89&lt;3.55,G89&lt;0.587,F89&lt;1.5,G89&gt;=0.096,A89&lt;5.45),1.467,IF(AND(G89&gt;=0.628,D89&lt;2.45,A89&lt;6.85,A89&gt;=6.2,D89&gt;=1.7,A89&lt;7.05,A89&gt;=5.9,A89&gt;=5.45),5.1,IF(AND(A89&gt;=6.75,G89&lt;0.628,D89&lt;2.45,A89&lt;6.85,A89&gt;=6.2,D89&gt;=1.7,A89&lt;7.05,A89&gt;=5.9,A89&gt;=5.45),5.9,IF(AND(H89&lt;11.824,A89&lt;6.75,G89&lt;0.628,D89&lt;2.45,A89&lt;6.85,A89&gt;=6.2,D89&gt;=1.7,A89&lt;7.05,A89&gt;=5.9,A89&gt;=5.45),5.44,IF(AND(H89&lt;14.378,H89&gt;=11.824,A89&lt;6.75,G89&lt;0.628,D89&lt;2.45,A89&lt;6.85,A89&gt;=6.2,D89&gt;=1.7,A89&lt;7.05,A89&gt;=5.9,A89&gt;=5.45),5.6,IF(AND(H89&gt;=14.378,H89&gt;=11.824,A89&lt;6.75,G89&lt;0.628,D89&lt;2.45,A89&lt;6.85,A89&gt;=6.2,D89&gt;=1.7,A89&lt;7.05,A89&gt;=5.9,A89&gt;=5.45),5.8,"shouldnthappen"))))))))))))))))))))))))))))))))))</f>
        <v>4.6</v>
      </c>
      <c r="BH89" s="1" t="n">
        <f aca="false">IF(AND(G89&gt;=0.905,F89&lt;1.5),1.8,IF(AND(H89&lt;5.523,G89&lt;0.905,F89&lt;1.5),1,IF(AND(D89&gt;=0.4,H89&gt;=5.523,G89&lt;0.905,F89&lt;1.5),1.7,IF(AND(G89&gt;=0.878,D89&lt;1.35,F89&lt;2.5,F89&gt;=1.5),4.4,IF(AND(A89&lt;5.4,D89&gt;=1.35,F89&lt;2.5,F89&gt;=1.5),3.9,IF(AND(G89&lt;0.177,B89&lt;3.15,F89&gt;=2.5,F89&gt;=1.5),6.15,IF(AND(H89&lt;10.393,B89&gt;=3.15,F89&gt;=2.5,F89&gt;=1.5),5.94,IF(AND(H89&gt;=10.393,B89&gt;=3.15,F89&gt;=2.5,F89&gt;=1.5),5.467,IF(AND(D89&gt;=1.25,G89&lt;0.878,D89&lt;1.35,F89&lt;2.5,F89&gt;=1.5),4.18,IF(AND(G89&gt;=0.709,A89&gt;=5.4,D89&gt;=1.35,F89&lt;2.5,F89&gt;=1.5),4.9,IF(AND(B89&lt;2.6,G89&gt;=0.177,B89&lt;3.15,F89&gt;=2.5,F89&gt;=1.5),4.8,IF(AND(A89&lt;4.35,A89&lt;5.05,D89&lt;0.4,H89&gt;=5.523,G89&lt;0.905,F89&lt;1.5),1.1,IF(AND(A89&gt;=5.6,A89&gt;=5.05,D89&lt;0.4,H89&gt;=5.523,G89&lt;0.905,F89&lt;1.5),1.7,IF(AND(D89&lt;1.05,D89&lt;1.25,G89&lt;0.878,D89&lt;1.35,F89&lt;2.5,F89&gt;=1.5),3.6,IF(AND(D89&gt;=1.55,G89&lt;0.709,A89&gt;=5.4,D89&gt;=1.35,F89&lt;2.5,F89&gt;=1.5),4.975,IF(AND(D89&lt;1.7,B89&gt;=2.6,G89&gt;=0.177,B89&lt;3.15,F89&gt;=2.5,F89&gt;=1.5),5.8,IF(AND(B89&lt;3.15,A89&gt;=4.35,A89&lt;5.05,D89&lt;0.4,H89&gt;=5.523,G89&lt;0.905,F89&lt;1.5),1.46,IF(AND(A89&gt;=5.45,A89&lt;5.6,A89&gt;=5.05,D89&lt;0.4,H89&gt;=5.523,G89&lt;0.905,F89&lt;1.5),1.35,IF(AND(H89&lt;10.974,D89&gt;=1.05,D89&lt;1.25,G89&lt;0.878,D89&lt;1.35,F89&lt;2.5,F89&gt;=1.5),3.8,IF(AND(H89&gt;=13.654,D89&lt;1.55,G89&lt;0.709,A89&gt;=5.4,D89&gt;=1.35,F89&lt;2.5,F89&gt;=1.5),4.725,IF(AND(A89&lt;4.5,B89&gt;=3.15,A89&gt;=4.35,A89&lt;5.05,D89&lt;0.4,H89&gt;=5.523,G89&lt;0.905,F89&lt;1.5),1.3,IF(AND(G89&lt;0.676,A89&lt;5.45,A89&lt;5.6,A89&gt;=5.05,D89&lt;0.4,H89&gt;=5.523,G89&lt;0.905,F89&lt;1.5),1.5,IF(AND(G89&gt;=0.676,A89&lt;5.45,A89&lt;5.6,A89&gt;=5.05,D89&lt;0.4,H89&gt;=5.523,G89&lt;0.905,F89&lt;1.5),1.55,IF(AND(A89&lt;5.7,H89&gt;=10.974,D89&gt;=1.05,D89&lt;1.25,G89&lt;0.878,D89&lt;1.35,F89&lt;2.5,F89&gt;=1.5),3.9,IF(AND(A89&gt;=5.7,H89&gt;=10.974,D89&gt;=1.05,D89&lt;1.25,G89&lt;0.878,D89&lt;1.35,F89&lt;2.5,F89&gt;=1.5),3.933,IF(AND(G89&gt;=0.644,H89&lt;13.654,D89&lt;1.55,G89&lt;0.709,A89&gt;=5.4,D89&gt;=1.35,F89&lt;2.5,F89&gt;=1.5),4.4,IF(AND(B89&lt;2.9,A89&lt;6.2,D89&gt;=1.7,B89&gt;=2.6,G89&gt;=0.177,B89&lt;3.15,F89&gt;=2.5,F89&gt;=1.5),5.02,IF(AND(B89&gt;=2.9,A89&lt;6.2,D89&gt;=1.7,B89&gt;=2.6,G89&gt;=0.177,B89&lt;3.15,F89&gt;=2.5,F89&gt;=1.5),4.8,IF(AND(D89&lt;2.2,A89&gt;=6.2,D89&gt;=1.7,B89&gt;=2.6,G89&gt;=0.177,B89&lt;3.15,F89&gt;=2.5,F89&gt;=1.5),5.325,IF(AND(D89&gt;=2.2,A89&gt;=6.2,D89&gt;=1.7,B89&gt;=2.6,G89&gt;=0.177,B89&lt;3.15,F89&gt;=2.5,F89&gt;=1.5),5.1,IF(AND(D89&lt;0.25,A89&gt;=4.5,B89&gt;=3.15,A89&gt;=4.35,A89&lt;5.05,D89&lt;0.4,H89&gt;=5.523,G89&lt;0.905,F89&lt;1.5),1.357,IF(AND(D89&gt;=0.25,A89&gt;=4.5,B89&gt;=3.15,A89&gt;=4.35,A89&lt;5.05,D89&lt;0.4,H89&gt;=5.523,G89&lt;0.905,F89&lt;1.5),1.333,IF(AND(H89&lt;10.723,G89&lt;0.644,H89&lt;13.654,D89&lt;1.55,G89&lt;0.709,A89&gt;=5.4,D89&gt;=1.35,F89&lt;2.5,F89&gt;=1.5),4.6,IF(AND(H89&gt;=10.723,G89&lt;0.644,H89&lt;13.654,D89&lt;1.55,G89&lt;0.709,A89&gt;=5.4,D89&gt;=1.35,F89&lt;2.5,F89&gt;=1.5),4.5,"shouldnthappen"))))))))))))))))))))))))))))))))))</f>
        <v>4.5</v>
      </c>
      <c r="BI89" s="1" t="n">
        <f aca="false">IF(AND(D89&gt;=0.8,A89&lt;5.45),3.9,IF(AND(D89&gt;=0.45,D89&lt;0.8,A89&lt;5.45),1.66,IF(AND(H89&lt;16.447,B89&gt;=3.45,A89&gt;=5.45),1.525,IF(AND(H89&gt;=16.447,B89&gt;=3.45,A89&gt;=5.45),6.4,IF(AND(H89&lt;5.245,D89&lt;0.45,D89&lt;0.8,A89&lt;5.45),1,IF(AND(A89&gt;=7.2,G89&lt;0.154,B89&lt;3.45,A89&gt;=5.45),6.7,IF(AND(D89&lt;1.65,A89&lt;7.2,G89&lt;0.154,B89&lt;3.45,A89&gt;=5.45),4.7,IF(AND(D89&gt;=1.65,A89&lt;7.2,G89&lt;0.154,B89&lt;3.45,A89&gt;=5.45),5.52,IF(AND(D89&gt;=0.25,A89&lt;5.05,H89&gt;=5.245,D89&lt;0.45,D89&lt;0.8,A89&lt;5.45),1.35,IF(AND(H89&lt;6.089,A89&gt;=5.05,H89&gt;=5.245,D89&lt;0.45,D89&lt;0.8,A89&lt;5.45),1.7,IF(AND(D89&lt;1.2,B89&lt;2.6,A89&lt;5.75,G89&gt;=0.154,B89&lt;3.45,A89&gt;=5.45),3.85,IF(AND(D89&gt;=1.2,B89&lt;2.6,A89&lt;5.75,G89&gt;=0.154,B89&lt;3.45,A89&gt;=5.45),4,IF(AND(D89&gt;=1.65,B89&gt;=2.6,A89&lt;5.75,G89&gt;=0.154,B89&lt;3.45,A89&gt;=5.45),4.9,IF(AND(G89&lt;0.353,F89&lt;2.5,A89&gt;=5.75,G89&gt;=0.154,B89&lt;3.45,A89&gt;=5.45),4.25,IF(AND(A89&gt;=7.25,F89&gt;=2.5,A89&gt;=5.75,G89&gt;=0.154,B89&lt;3.45,A89&gt;=5.45),6.45,IF(AND(H89&lt;11.218,D89&lt;0.25,A89&lt;5.05,H89&gt;=5.245,D89&lt;0.45,D89&lt;0.8,A89&lt;5.45),1.42,IF(AND(G89&lt;0.517,H89&gt;=6.089,A89&gt;=5.05,H89&gt;=5.245,D89&lt;0.45,D89&lt;0.8,A89&lt;5.45),1.44,IF(AND(G89&gt;=0.517,H89&gt;=6.089,A89&gt;=5.05,H89&gt;=5.245,D89&lt;0.45,D89&lt;0.8,A89&lt;5.45),1.54,IF(AND(H89&gt;=10.194,D89&lt;1.65,B89&gt;=2.6,A89&lt;5.75,G89&gt;=0.154,B89&lt;3.45,A89&gt;=5.45),4.35,IF(AND(B89&gt;=3.15,G89&gt;=0.353,F89&lt;2.5,A89&gt;=5.75,G89&gt;=0.154,B89&lt;3.45,A89&gt;=5.45),4.7,IF(AND(H89&lt;7.716,A89&lt;7.25,F89&gt;=2.5,A89&gt;=5.75,G89&gt;=0.154,B89&lt;3.45,A89&gt;=5.45),5.04,IF(AND(G89&lt;0.175,H89&gt;=11.218,D89&lt;0.25,A89&lt;5.05,H89&gt;=5.245,D89&lt;0.45,D89&lt;0.8,A89&lt;5.45),1.5,IF(AND(H89&lt;7.713,H89&lt;10.194,D89&lt;1.65,B89&gt;=2.6,A89&lt;5.75,G89&gt;=0.154,B89&lt;3.45,A89&gt;=5.45),4.1,IF(AND(H89&gt;=7.713,H89&lt;10.194,D89&lt;1.65,B89&gt;=2.6,A89&lt;5.75,G89&gt;=0.154,B89&lt;3.45,A89&gt;=5.45),4.2,IF(AND(B89&gt;=3.05,B89&lt;3.15,G89&gt;=0.353,F89&lt;2.5,A89&gt;=5.75,G89&gt;=0.154,B89&lt;3.45,A89&gt;=5.45),4.4,IF(AND(D89&gt;=2.45,H89&gt;=7.716,A89&lt;7.25,F89&gt;=2.5,A89&gt;=5.75,G89&gt;=0.154,B89&lt;3.45,A89&gt;=5.45),5.85,IF(AND(D89&lt;0.15,G89&gt;=0.175,H89&gt;=11.218,D89&lt;0.25,A89&lt;5.05,H89&gt;=5.245,D89&lt;0.45,D89&lt;0.8,A89&lt;5.45),1.1,IF(AND(H89&gt;=16.317,B89&lt;3.05,B89&lt;3.15,G89&gt;=0.353,F89&lt;2.5,A89&gt;=5.75,G89&gt;=0.154,B89&lt;3.45,A89&gt;=5.45),4.8,IF(AND(G89&gt;=0.857,D89&lt;2.45,H89&gt;=7.716,A89&lt;7.25,F89&gt;=2.5,A89&gt;=5.75,G89&gt;=0.154,B89&lt;3.45,A89&gt;=5.45),5.05,IF(AND(G89&lt;0.245,D89&gt;=0.15,G89&gt;=0.175,H89&gt;=11.218,D89&lt;0.25,A89&lt;5.05,H89&gt;=5.245,D89&lt;0.45,D89&lt;0.8,A89&lt;5.45),1.3,IF(AND(G89&gt;=0.245,D89&gt;=0.15,G89&gt;=0.175,H89&gt;=11.218,D89&lt;0.25,A89&lt;5.05,H89&gt;=5.245,D89&lt;0.45,D89&lt;0.8,A89&lt;5.45),1.22,IF(AND(B89&lt;2.85,H89&lt;16.317,B89&lt;3.05,B89&lt;3.15,G89&gt;=0.353,F89&lt;2.5,A89&gt;=5.75,G89&gt;=0.154,B89&lt;3.45,A89&gt;=5.45),4.6,IF(AND(B89&gt;=2.85,H89&lt;16.317,B89&lt;3.05,B89&lt;3.15,G89&gt;=0.353,F89&lt;2.5,A89&gt;=5.75,G89&gt;=0.154,B89&lt;3.45,A89&gt;=5.45),4.633,IF(AND(D89&lt;1.85,G89&lt;0.857,D89&lt;2.45,H89&gt;=7.716,A89&lt;7.25,F89&gt;=2.5,A89&gt;=5.75,G89&gt;=0.154,B89&lt;3.45,A89&gt;=5.45),5.8,IF(AND(H89&lt;11.297,D89&gt;=1.85,G89&lt;0.857,D89&lt;2.45,H89&gt;=7.716,A89&lt;7.25,F89&gt;=2.5,A89&gt;=5.75,G89&gt;=0.154,B89&lt;3.45,A89&gt;=5.45),5.3,IF(AND(G89&lt;0.388,H89&gt;=11.297,D89&gt;=1.85,G89&lt;0.857,D89&lt;2.45,H89&gt;=7.716,A89&lt;7.25,F89&gt;=2.5,A89&gt;=5.75,G89&gt;=0.154,B89&lt;3.45,A89&gt;=5.45),5.4,IF(AND(G89&gt;=0.388,H89&gt;=11.297,D89&gt;=1.85,G89&lt;0.857,D89&lt;2.45,H89&gt;=7.716,A89&lt;7.25,F89&gt;=2.5,A89&gt;=5.75,G89&gt;=0.154,B89&lt;3.45,A89&gt;=5.45),5.6,"shouldnthappen")))))))))))))))))))))))))))))))))))))</f>
        <v>4.7</v>
      </c>
      <c r="BJ89" s="1" t="n">
        <f aca="false">IF(AND(F89&gt;=2,B89&gt;=3.35),6.1,IF(AND(H89&gt;=12.719,F89&lt;1.5,B89&lt;3.35),1.567,IF(AND(H89&lt;5.245,F89&lt;2,B89&gt;=3.35),1,IF(AND(D89&lt;0.15,H89&lt;12.719,F89&lt;1.5,B89&lt;3.35),1.5,IF(AND(D89&gt;=0.35,H89&gt;=5.245,F89&lt;2,B89&gt;=3.35),1.6,IF(AND(A89&lt;4.9,D89&gt;=0.15,H89&lt;12.719,F89&lt;1.5,B89&lt;3.35),1.36,IF(AND(B89&lt;2.65,G89&lt;0.572,D89&lt;1.45,F89&gt;=1.5,B89&lt;3.35),3.5,IF(AND(A89&lt;6.1,F89&lt;2.5,D89&gt;=1.45,F89&gt;=1.5,B89&lt;3.35),5.1,IF(AND(G89&gt;=0.607,D89&lt;0.35,H89&gt;=5.245,F89&lt;2,B89&gt;=3.35),1.65,IF(AND(G89&lt;0.546,A89&gt;=4.9,D89&gt;=0.15,H89&lt;12.719,F89&lt;1.5,B89&lt;3.35),1.2,IF(AND(G89&gt;=0.546,A89&gt;=4.9,D89&gt;=0.15,H89&lt;12.719,F89&lt;1.5,B89&lt;3.35),1.4,IF(AND(A89&gt;=6.3,B89&gt;=2.65,G89&lt;0.572,D89&lt;1.45,F89&gt;=1.5,B89&lt;3.35),4.8,IF(AND(D89&lt;1.15,B89&lt;2.85,G89&gt;=0.572,D89&lt;1.45,F89&gt;=1.5,B89&lt;3.35),3.9,IF(AND(B89&gt;=3.15,B89&gt;=2.85,G89&gt;=0.572,D89&lt;1.45,F89&gt;=1.5,B89&lt;3.35),4.7,IF(AND(B89&lt;2.95,A89&gt;=6.1,F89&lt;2.5,D89&gt;=1.45,F89&gt;=1.5,B89&lt;3.35),4.533,IF(AND(B89&gt;=2.95,A89&gt;=6.1,F89&lt;2.5,D89&gt;=1.45,F89&gt;=1.5,B89&lt;3.35),4.75,IF(AND(A89&gt;=6.7,G89&lt;0.107,F89&gt;=2.5,D89&gt;=1.45,F89&gt;=1.5,B89&lt;3.35),5.7,IF(AND(G89&gt;=0.385,G89&lt;0.607,D89&lt;0.35,H89&gt;=5.245,F89&lt;2,B89&gt;=3.35),1.325,IF(AND(D89&lt;1.25,A89&lt;6.3,B89&gt;=2.65,G89&lt;0.572,D89&lt;1.45,F89&gt;=1.5,B89&lt;3.35),4,IF(AND(D89&gt;=1.25,A89&lt;6.3,B89&gt;=2.65,G89&lt;0.572,D89&lt;1.45,F89&gt;=1.5,B89&lt;3.35),4.18,IF(AND(G89&lt;0.907,D89&gt;=1.15,B89&lt;2.85,G89&gt;=0.572,D89&lt;1.45,F89&gt;=1.5,B89&lt;3.35),4,IF(AND(G89&gt;=0.907,D89&gt;=1.15,B89&lt;2.85,G89&gt;=0.572,D89&lt;1.45,F89&gt;=1.5,B89&lt;3.35),4.4,IF(AND(H89&lt;8.326,B89&lt;3.15,B89&gt;=2.85,G89&gt;=0.572,D89&lt;1.45,F89&gt;=1.5,B89&lt;3.35),3.6,IF(AND(H89&gt;=8.326,B89&lt;3.15,B89&gt;=2.85,G89&gt;=0.572,D89&lt;1.45,F89&gt;=1.5,B89&lt;3.35),4.48,IF(AND(B89&lt;2.95,A89&lt;6.7,G89&lt;0.107,F89&gt;=2.5,D89&gt;=1.45,F89&gt;=1.5,B89&lt;3.35),5.6,IF(AND(B89&gt;=2.95,A89&lt;6.7,G89&lt;0.107,F89&gt;=2.5,D89&gt;=1.45,F89&gt;=1.5,B89&lt;3.35),5.5,IF(AND(G89&lt;0.205,G89&lt;0.432,G89&gt;=0.107,F89&gt;=2.5,D89&gt;=1.45,F89&gt;=1.5,B89&lt;3.35),5.3,IF(AND(B89&gt;=3.05,G89&gt;=0.432,G89&gt;=0.107,F89&gt;=2.5,D89&gt;=1.45,F89&gt;=1.5,B89&lt;3.35),5.86,IF(AND(H89&gt;=14.057,G89&lt;0.385,G89&lt;0.607,D89&lt;0.35,H89&gt;=5.245,F89&lt;2,B89&gt;=3.35),1.7,IF(AND(D89&lt;1.7,G89&gt;=0.205,G89&lt;0.432,G89&gt;=0.107,F89&gt;=2.5,D89&gt;=1.45,F89&gt;=1.5,B89&lt;3.35),5,IF(AND(G89&lt;0.779,B89&lt;3.05,G89&gt;=0.432,G89&gt;=0.107,F89&gt;=2.5,D89&gt;=1.45,F89&gt;=1.5,B89&lt;3.35),4.9,IF(AND(G89&gt;=0.779,B89&lt;3.05,G89&gt;=0.432,G89&gt;=0.107,F89&gt;=2.5,D89&gt;=1.45,F89&gt;=1.5,B89&lt;3.35),5.533,IF(AND(D89&gt;=0.25,H89&lt;14.057,G89&lt;0.385,G89&lt;0.607,D89&lt;0.35,H89&gt;=5.245,F89&lt;2,B89&gt;=3.35),1.4,IF(AND(B89&lt;2.85,D89&gt;=1.7,G89&gt;=0.205,G89&lt;0.432,G89&gt;=0.107,F89&gt;=2.5,D89&gt;=1.45,F89&gt;=1.5,B89&lt;3.35),5.1,IF(AND(B89&gt;=2.85,D89&gt;=1.7,G89&gt;=0.205,G89&lt;0.432,G89&gt;=0.107,F89&gt;=2.5,D89&gt;=1.45,F89&gt;=1.5,B89&lt;3.35),5.15,IF(AND(A89&lt;5.1,D89&lt;0.25,H89&lt;14.057,G89&lt;0.385,G89&lt;0.607,D89&lt;0.35,H89&gt;=5.245,F89&lt;2,B89&gt;=3.35),1.4,IF(AND(A89&gt;=5.1,D89&lt;0.25,H89&lt;14.057,G89&lt;0.385,G89&lt;0.607,D89&lt;0.35,H89&gt;=5.245,F89&lt;2,B89&gt;=3.35),1.5,"shouldnthappen")))))))))))))))))))))))))))))))))))))</f>
        <v>4.75</v>
      </c>
    </row>
    <row r="90" customFormat="false" ht="13.8" hidden="false" customHeight="false" outlineLevel="0" collapsed="false">
      <c r="A90" s="1" t="n">
        <v>6.3</v>
      </c>
      <c r="B90" s="1" t="n">
        <v>2.3</v>
      </c>
      <c r="C90" s="1" t="n">
        <v>4.4</v>
      </c>
      <c r="D90" s="1" t="n">
        <v>1.3</v>
      </c>
      <c r="E90" s="1" t="s">
        <v>92</v>
      </c>
      <c r="F90" s="1" t="n">
        <v>2</v>
      </c>
      <c r="G90" s="1" t="n">
        <v>0.92282635346055</v>
      </c>
      <c r="H90" s="16" t="n">
        <v>7.38778733527288</v>
      </c>
      <c r="I90" s="11" t="n">
        <f aca="false">C90</f>
        <v>4.4</v>
      </c>
      <c r="J90" s="1" t="n">
        <f aca="false">AVERAGE(M90:BJ90)</f>
        <v>4.29804</v>
      </c>
      <c r="K90" s="15" t="n">
        <f aca="false">1-SQRT(VAR(M90:BJ90, I90)) / AVERAGE(M90:BJ90)</f>
        <v>0.913045887193852</v>
      </c>
      <c r="L90" s="1" t="n">
        <f aca="false">(J90-I90)/I90</f>
        <v>-0.0231727272727273</v>
      </c>
      <c r="M90" s="1" t="n">
        <f aca="false">IF(AND(H90&gt;=16.241,B90&gt;=3.35),6.4,IF(AND(D90&gt;=0.75,A90&lt;5.15,B90&lt;3.35),4.1,IF(AND(D90&gt;=1.5,H90&lt;16.241,B90&gt;=3.35),5.767,IF(AND(B90&gt;=3.25,D90&lt;0.75,A90&lt;5.15,B90&lt;3.35),1.58,IF(AND(A90&lt;4.95,D90&lt;1.5,H90&lt;16.241,B90&gt;=3.35),1.4,IF(AND(A90&lt;4.5,B90&lt;3.25,D90&lt;0.75,A90&lt;5.15,B90&lt;3.35),1.26,IF(AND(A90&gt;=4.5,B90&lt;3.25,D90&lt;0.75,A90&lt;5.15,B90&lt;3.35),1.48,IF(AND(G90&lt;0.356,H90&lt;12.557,D90&lt;1.45,A90&gt;=5.15,B90&lt;3.35),4.267,IF(AND(D90&lt;1.25,H90&gt;=12.557,D90&lt;1.45,A90&gt;=5.15,B90&lt;3.35),4.05,IF(AND(D90&gt;=1.35,G90&gt;=0.356,H90&lt;12.557,D90&lt;1.45,A90&gt;=5.15,B90&lt;3.35),4.25,IF(AND(H90&lt;15.086,D90&gt;=1.25,H90&gt;=12.557,D90&lt;1.45,A90&gt;=5.15,B90&lt;3.35),4.4,IF(AND(F90&lt;2.5,G90&gt;=0.44,D90&lt;2.05,D90&gt;=1.45,A90&gt;=5.15,B90&lt;3.35),4.7,IF(AND(H90&lt;10.391,B90&lt;3.15,D90&gt;=2.05,D90&gt;=1.45,A90&gt;=5.15,B90&lt;3.35),5.1,IF(AND(G90&lt;0.505,B90&gt;=3.15,D90&gt;=2.05,D90&gt;=1.45,A90&gt;=5.15,B90&lt;3.35),5.7,IF(AND(G90&gt;=0.505,B90&gt;=3.15,D90&gt;=2.05,D90&gt;=1.45,A90&gt;=5.15,B90&lt;3.35),5.95,IF(AND(D90&gt;=0.5,G90&lt;0.905,A90&gt;=4.95,D90&lt;1.5,H90&lt;16.241,B90&gt;=3.35),1.6,IF(AND(B90&lt;3.6,G90&gt;=0.905,A90&gt;=4.95,D90&lt;1.5,H90&lt;16.241,B90&gt;=3.35),1.7,IF(AND(B90&gt;=3.6,G90&gt;=0.905,A90&gt;=4.95,D90&lt;1.5,H90&lt;16.241,B90&gt;=3.35),1.767,IF(AND(A90&gt;=5.7,D90&lt;1.35,G90&gt;=0.356,H90&lt;12.557,D90&lt;1.45,A90&gt;=5.15,B90&lt;3.35),3.9,IF(AND(A90&lt;6.35,H90&gt;=15.086,D90&gt;=1.25,H90&gt;=12.557,D90&lt;1.45,A90&gt;=5.15,B90&lt;3.35),4.7,IF(AND(A90&gt;=6.35,H90&gt;=15.086,D90&gt;=1.25,H90&gt;=12.557,D90&lt;1.45,A90&gt;=5.15,B90&lt;3.35),4.6,IF(AND(H90&lt;9.252,D90&lt;1.55,G90&lt;0.44,D90&lt;2.05,D90&gt;=1.45,A90&gt;=5.15,B90&lt;3.35),5.08,IF(AND(H90&gt;=9.252,D90&lt;1.55,G90&lt;0.44,D90&lt;2.05,D90&gt;=1.45,A90&gt;=5.15,B90&lt;3.35),4.7,IF(AND(H90&lt;8.477,D90&gt;=1.55,G90&lt;0.44,D90&lt;2.05,D90&gt;=1.45,A90&gt;=5.15,B90&lt;3.35),5.1,IF(AND(H90&gt;=8.477,D90&gt;=1.55,G90&lt;0.44,D90&lt;2.05,D90&gt;=1.45,A90&gt;=5.15,B90&lt;3.35),5.4,IF(AND(H90&lt;8.435,F90&gt;=2.5,G90&gt;=0.44,D90&lt;2.05,D90&gt;=1.45,A90&gt;=5.15,B90&lt;3.35),5.1,IF(AND(H90&gt;=8.435,F90&gt;=2.5,G90&gt;=0.44,D90&lt;2.05,D90&gt;=1.45,A90&gt;=5.15,B90&lt;3.35),4.86,IF(AND(G90&lt;0.543,H90&gt;=10.391,B90&lt;3.15,D90&gt;=2.05,D90&gt;=1.45,A90&gt;=5.15,B90&lt;3.35),5.56,IF(AND(G90&gt;=0.543,H90&gt;=10.391,B90&lt;3.15,D90&gt;=2.05,D90&gt;=1.45,A90&gt;=5.15,B90&lt;3.35),5.8,IF(AND(A90&lt;5.05,D90&lt;0.5,G90&lt;0.905,A90&gt;=4.95,D90&lt;1.5,H90&lt;16.241,B90&gt;=3.35),1.3,IF(AND(H90&lt;6.583,A90&lt;5.7,D90&lt;1.35,G90&gt;=0.356,H90&lt;12.557,D90&lt;1.45,A90&gt;=5.15,B90&lt;3.35),4,IF(AND(G90&lt;0.585,A90&gt;=5.05,D90&lt;0.5,G90&lt;0.905,A90&gt;=4.95,D90&lt;1.5,H90&lt;16.241,B90&gt;=3.35),1.475,IF(AND(G90&lt;0.62,H90&gt;=6.583,A90&lt;5.7,D90&lt;1.35,G90&gt;=0.356,H90&lt;12.557,D90&lt;1.45,A90&gt;=5.15,B90&lt;3.35),3.75,IF(AND(G90&gt;=0.62,H90&gt;=6.583,A90&lt;5.7,D90&lt;1.35,G90&gt;=0.356,H90&lt;12.557,D90&lt;1.45,A90&gt;=5.15,B90&lt;3.35),3.6,IF(AND(B90&lt;3.75,G90&gt;=0.585,A90&gt;=5.05,D90&lt;0.5,G90&lt;0.905,A90&gt;=4.95,D90&lt;1.5,H90&lt;16.241,B90&gt;=3.35),1.5,IF(AND(B90&gt;=3.75,G90&gt;=0.585,A90&gt;=5.05,D90&lt;0.5,G90&lt;0.905,A90&gt;=4.95,D90&lt;1.5,H90&lt;16.241,B90&gt;=3.35),1.6,"shouldnthappen"))))))))))))))))))))))))))))))))))))</f>
        <v>3.9</v>
      </c>
      <c r="N90" s="1" t="n">
        <f aca="false">IF(AND(H90&lt;5.245,B90&lt;3.65,F90&lt;1.5),1,IF(AND(H90&gt;=14.096,B90&gt;=3.65,F90&lt;1.5),1.65,IF(AND(A90&gt;=5.45,H90&gt;=5.245,B90&lt;3.65,F90&lt;1.5),1.3,IF(AND(H90&gt;=13.586,H90&lt;14.096,B90&gt;=3.65,F90&lt;1.5),1.3,IF(AND(H90&lt;10.258,D90&lt;1.25,F90&lt;2.5,F90&gt;=1.5),3.38,IF(AND(H90&lt;6.982,D90&gt;=1.25,F90&lt;2.5,F90&gt;=1.5),3.96,IF(AND(H90&gt;=13.646,D90&lt;2.05,F90&gt;=2.5,F90&gt;=1.5),6.1,IF(AND(B90&lt;3.05,A90&lt;5.45,H90&gt;=5.245,B90&lt;3.65,F90&lt;1.5),1.375,IF(AND(H90&lt;6.543,H90&lt;13.586,H90&lt;14.096,B90&gt;=3.65,F90&lt;1.5),1.4,IF(AND(H90&gt;=6.543,H90&lt;13.586,H90&lt;14.096,B90&gt;=3.65,F90&lt;1.5),1.5,IF(AND(H90&lt;11.522,H90&gt;=10.258,D90&lt;1.25,F90&lt;2.5,F90&gt;=1.5),3.733,IF(AND(H90&gt;=11.522,H90&gt;=10.258,D90&lt;1.25,F90&lt;2.5,F90&gt;=1.5),3.92,IF(AND(H90&lt;5.767,H90&lt;13.646,D90&lt;2.05,F90&gt;=2.5,F90&gt;=1.5),4.5,IF(AND(A90&lt;6.8,B90&lt;3.15,D90&gt;=2.05,F90&gt;=2.5,F90&gt;=1.5),5.6,IF(AND(A90&gt;=6.8,B90&lt;3.15,D90&gt;=2.05,F90&gt;=2.5,F90&gt;=1.5),5.1,IF(AND(B90&lt;3.25,B90&gt;=3.15,D90&gt;=2.05,F90&gt;=2.5,F90&gt;=1.5),5.8,IF(AND(B90&gt;=3.25,B90&gt;=3.15,D90&gt;=2.05,F90&gt;=2.5,F90&gt;=1.5),5.65,IF(AND(B90&lt;3.15,B90&gt;=3.05,A90&lt;5.45,H90&gt;=5.245,B90&lt;3.65,F90&lt;1.5),1.5,IF(AND(G90&gt;=0.735,H90&lt;13.665,H90&gt;=6.982,D90&gt;=1.25,F90&lt;2.5,F90&gt;=1.5),4.2,IF(AND(H90&lt;14.03,H90&gt;=13.665,H90&gt;=6.982,D90&gt;=1.25,F90&lt;2.5,F90&gt;=1.5),4.8,IF(AND(A90&gt;=6.6,H90&gt;=5.767,H90&lt;13.646,D90&lt;2.05,F90&gt;=2.5,F90&gt;=1.5),6.05,IF(AND(G90&gt;=0.934,B90&gt;=3.15,B90&gt;=3.05,A90&lt;5.45,H90&gt;=5.245,B90&lt;3.65,F90&lt;1.5),1.7,IF(AND(D90&gt;=1.55,G90&lt;0.735,H90&lt;13.665,H90&gt;=6.982,D90&gt;=1.25,F90&lt;2.5,F90&gt;=1.5),5.1,IF(AND(D90&lt;1.45,H90&gt;=14.03,H90&gt;=13.665,H90&gt;=6.982,D90&gt;=1.25,F90&lt;2.5,F90&gt;=1.5),4.7,IF(AND(D90&gt;=1.45,H90&gt;=14.03,H90&gt;=13.665,H90&gt;=6.982,D90&gt;=1.25,F90&lt;2.5,F90&gt;=1.5),4.5,IF(AND(A90&gt;=6.2,A90&lt;6.6,H90&gt;=5.767,H90&lt;13.646,D90&lt;2.05,F90&gt;=2.5,F90&gt;=1.5),5.325,IF(AND(B90&lt;3.25,G90&lt;0.934,B90&gt;=3.15,B90&gt;=3.05,A90&lt;5.45,H90&gt;=5.245,B90&lt;3.65,F90&lt;1.5),1.3,IF(AND(D90&lt;1.35,D90&lt;1.55,G90&lt;0.735,H90&lt;13.665,H90&gt;=6.982,D90&gt;=1.25,F90&lt;2.5,F90&gt;=1.5),4.25,IF(AND(H90&lt;8.435,A90&lt;6.2,A90&lt;6.6,H90&gt;=5.767,H90&lt;13.646,D90&lt;2.05,F90&gt;=2.5,F90&gt;=1.5),5.1,IF(AND(H90&gt;=8.435,A90&lt;6.2,A90&lt;6.6,H90&gt;=5.767,H90&lt;13.646,D90&lt;2.05,F90&gt;=2.5,F90&gt;=1.5),4.9,IF(AND(A90&gt;=5.15,B90&gt;=3.25,G90&lt;0.934,B90&gt;=3.15,B90&gt;=3.05,A90&lt;5.45,H90&gt;=5.245,B90&lt;3.65,F90&lt;1.5),1.5,IF(AND(B90&lt;2.9,D90&gt;=1.35,D90&lt;1.55,G90&lt;0.735,H90&lt;13.665,H90&gt;=6.982,D90&gt;=1.25,F90&lt;2.5,F90&gt;=1.5),4.6,IF(AND(B90&gt;=2.9,D90&gt;=1.35,D90&lt;1.55,G90&lt;0.735,H90&lt;13.665,H90&gt;=6.982,D90&gt;=1.25,F90&lt;2.5,F90&gt;=1.5),4.52,IF(AND(G90&gt;=0.862,A90&lt;5.15,B90&gt;=3.25,G90&lt;0.934,B90&gt;=3.15,B90&gt;=3.05,A90&lt;5.45,H90&gt;=5.245,B90&lt;3.65,F90&lt;1.5),1.5,IF(AND(H90&lt;9.35,G90&lt;0.862,A90&lt;5.15,B90&gt;=3.25,G90&lt;0.934,B90&gt;=3.15,B90&gt;=3.05,A90&lt;5.45,H90&gt;=5.245,B90&lt;3.65,F90&lt;1.5),1.38,IF(AND(H90&gt;=9.35,G90&lt;0.862,A90&lt;5.15,B90&gt;=3.25,G90&lt;0.934,B90&gt;=3.15,B90&gt;=3.05,A90&lt;5.45,H90&gt;=5.245,B90&lt;3.65,F90&lt;1.5),1.4,"shouldnthappen"))))))))))))))))))))))))))))))))))))</f>
        <v>4.2</v>
      </c>
      <c r="O90" s="1" t="n">
        <f aca="false">IF(AND(B90&lt;2.75,A90&lt;5.55),3.96,IF(AND(H90&lt;9.205,A90&lt;5.9,A90&gt;=5.55),3.85,IF(AND(A90&lt;4.35,D90&lt;0.35,B90&gt;=2.75,A90&lt;5.55),1.1,IF(AND(B90&lt;3.65,D90&gt;=0.35,B90&gt;=2.75,A90&lt;5.55),1.65,IF(AND(B90&gt;=3.65,D90&gt;=0.35,B90&gt;=2.75,A90&lt;5.55),1.9,IF(AND(G90&gt;=0.732,H90&gt;=9.205,A90&lt;5.9,A90&gt;=5.55),4.9,IF(AND(G90&lt;0.273,G90&lt;0.732,H90&gt;=9.205,A90&lt;5.9,A90&gt;=5.55),4.5,IF(AND(A90&lt;6.3,G90&lt;0.422,F90&lt;2.5,A90&gt;=5.9,A90&gt;=5.55),5.1,IF(AND(A90&gt;=6.3,G90&lt;0.422,F90&lt;2.5,A90&gt;=5.9,A90&gt;=5.55),4.76,IF(AND(B90&lt;2.4,G90&gt;=0.422,F90&lt;2.5,A90&gt;=5.9,A90&gt;=5.55),4.45,IF(AND(A90&gt;=7,G90&gt;=0.628,F90&gt;=2.5,A90&gt;=5.9,A90&gt;=5.55),6.45,IF(AND(D90&lt;0.15,H90&lt;13.924,A90&gt;=4.35,D90&lt;0.35,B90&gt;=2.75,A90&lt;5.55),1.5,IF(AND(B90&lt;3.15,H90&gt;=13.924,A90&gt;=4.35,D90&lt;0.35,B90&gt;=2.75,A90&lt;5.55),1.56,IF(AND(B90&gt;=3.15,H90&gt;=13.924,A90&gt;=4.35,D90&lt;0.35,B90&gt;=2.75,A90&lt;5.55),1.3,IF(AND(H90&lt;14.316,G90&gt;=0.273,G90&lt;0.732,H90&gt;=9.205,A90&lt;5.9,A90&gt;=5.55),3.95,IF(AND(H90&gt;=14.316,G90&gt;=0.273,G90&lt;0.732,H90&gt;=9.205,A90&lt;5.9,A90&gt;=5.55),4.1,IF(AND(A90&lt;6.2,B90&gt;=2.4,G90&gt;=0.422,F90&lt;2.5,A90&gt;=5.9,A90&gt;=5.55),4.3,IF(AND(A90&gt;=7.05,G90&lt;0.364,G90&lt;0.628,F90&gt;=2.5,A90&gt;=5.9,A90&gt;=5.55),6.1,IF(AND(A90&gt;=7.55,G90&gt;=0.364,G90&lt;0.628,F90&gt;=2.5,A90&gt;=5.9,A90&gt;=5.55),6.4,IF(AND(A90&lt;6.15,A90&lt;7,G90&gt;=0.628,F90&gt;=2.5,A90&gt;=5.9,A90&gt;=5.55),4.9,IF(AND(D90&lt;1.45,A90&gt;=6.2,B90&gt;=2.4,G90&gt;=0.422,F90&lt;2.5,A90&gt;=5.9,A90&gt;=5.55),4.64,IF(AND(D90&gt;=1.45,A90&gt;=6.2,B90&gt;=2.4,G90&gt;=0.422,F90&lt;2.5,A90&gt;=5.9,A90&gt;=5.55),4.9,IF(AND(D90&lt;1.65,A90&lt;7.05,G90&lt;0.364,G90&lt;0.628,F90&gt;=2.5,A90&gt;=5.9,A90&gt;=5.55),5.1,IF(AND(D90&gt;=2.35,A90&lt;7.55,G90&gt;=0.364,G90&lt;0.628,F90&gt;=2.5,A90&gt;=5.9,A90&gt;=5.55),5.633,IF(AND(D90&lt;2.15,A90&gt;=6.15,A90&lt;7,G90&gt;=0.628,F90&gt;=2.5,A90&gt;=5.9,A90&gt;=5.55),5.1,IF(AND(D90&gt;=2.15,A90&gt;=6.15,A90&lt;7,G90&gt;=0.628,F90&gt;=2.5,A90&gt;=5.9,A90&gt;=5.55),5.267,IF(AND(A90&lt;4.9,A90&lt;5.05,D90&gt;=0.15,H90&lt;13.924,A90&gt;=4.35,D90&lt;0.35,B90&gt;=2.75,A90&lt;5.55),1.375,IF(AND(A90&gt;=4.9,A90&lt;5.05,D90&gt;=0.15,H90&lt;13.924,A90&gt;=4.35,D90&lt;0.35,B90&gt;=2.75,A90&lt;5.55),1.3,IF(AND(A90&lt;5.45,A90&gt;=5.05,D90&gt;=0.15,H90&lt;13.924,A90&gt;=4.35,D90&lt;0.35,B90&gt;=2.75,A90&lt;5.55),1.475,IF(AND(A90&gt;=5.45,A90&gt;=5.05,D90&gt;=0.15,H90&lt;13.924,A90&gt;=4.35,D90&lt;0.35,B90&gt;=2.75,A90&lt;5.55),1.4,IF(AND(B90&gt;=3.25,D90&lt;2.35,A90&lt;7.55,G90&gt;=0.364,G90&lt;0.628,F90&gt;=2.5,A90&gt;=5.9,A90&gt;=5.55),5.7,IF(AND(G90&lt;0.006,G90&lt;0.107,D90&gt;=1.65,A90&lt;7.05,G90&lt;0.364,G90&lt;0.628,F90&gt;=2.5,A90&gt;=5.9,A90&gt;=5.55),5.5,IF(AND(G90&gt;=0.006,G90&lt;0.107,D90&gt;=1.65,A90&lt;7.05,G90&lt;0.364,G90&lt;0.628,F90&gt;=2.5,A90&gt;=5.9,A90&gt;=5.55),5.667,IF(AND(D90&lt;2.2,G90&gt;=0.107,D90&gt;=1.65,A90&lt;7.05,G90&lt;0.364,G90&lt;0.628,F90&gt;=2.5,A90&gt;=5.9,A90&gt;=5.55),5.35,IF(AND(D90&gt;=2.2,G90&gt;=0.107,D90&gt;=1.65,A90&lt;7.05,G90&lt;0.364,G90&lt;0.628,F90&gt;=2.5,A90&gt;=5.9,A90&gt;=5.55),5.2,IF(AND(D90&lt;2.25,B90&lt;3.25,D90&lt;2.35,A90&lt;7.55,G90&gt;=0.364,G90&lt;0.628,F90&gt;=2.5,A90&gt;=5.9,A90&gt;=5.55),5.8,IF(AND(D90&gt;=2.25,B90&lt;3.25,D90&lt;2.35,A90&lt;7.55,G90&gt;=0.364,G90&lt;0.628,F90&gt;=2.5,A90&gt;=5.9,A90&gt;=5.55),5.9,"shouldnthappen")))))))))))))))))))))))))))))))))))))</f>
        <v>4.45</v>
      </c>
      <c r="P90" s="1" t="n">
        <f aca="false">IF(AND(D90&gt;=0.75,A90&lt;5.55),3.9,IF(AND(H90&lt;7.482,A90&gt;=5.55),3.45,IF(AND(B90&gt;=3.15,B90&lt;3.25,D90&lt;0.75,A90&lt;5.55),1.262,IF(AND(G90&gt;=0.446,B90&lt;3.15,B90&lt;3.25,D90&lt;0.75,A90&lt;5.55),1.1,IF(AND(G90&lt;0.408,A90&lt;5.05,B90&gt;=3.25,D90&lt;0.75,A90&lt;5.55),1.4,IF(AND(G90&gt;=0.408,A90&lt;5.05,B90&gt;=3.25,D90&lt;0.75,A90&lt;5.55),1.233,IF(AND(G90&gt;=0.676,A90&gt;=5.05,B90&gt;=3.25,D90&lt;0.75,A90&lt;5.55),1.72,IF(AND(H90&lt;9.386,A90&lt;5.85,F90&lt;2.5,H90&gt;=7.482,A90&gt;=5.55),3.5,IF(AND(H90&gt;=9.386,A90&lt;5.85,F90&lt;2.5,H90&gt;=7.482,A90&gt;=5.55),4.275,IF(AND(H90&gt;=16.284,G90&lt;0.865,F90&gt;=2.5,H90&gt;=7.482,A90&gt;=5.55),6.6,IF(AND(G90&lt;0.912,G90&gt;=0.865,F90&gt;=2.5,H90&gt;=7.482,A90&gt;=5.55),4.8,IF(AND(G90&gt;=0.912,G90&gt;=0.865,F90&gt;=2.5,H90&gt;=7.482,A90&gt;=5.55),5.175,IF(AND(A90&gt;=4.95,G90&lt;0.446,B90&lt;3.15,B90&lt;3.25,D90&lt;0.75,A90&lt;5.55),1.6,IF(AND(H90&gt;=12.974,G90&lt;0.676,A90&gt;=5.05,B90&gt;=3.25,D90&lt;0.75,A90&lt;5.55),1.3,IF(AND(D90&lt;1.45,H90&lt;13.531,A90&gt;=5.85,F90&lt;2.5,H90&gt;=7.482,A90&gt;=5.55),4.2,IF(AND(D90&gt;=1.45,H90&lt;13.531,A90&gt;=5.85,F90&lt;2.5,H90&gt;=7.482,A90&gt;=5.55),4.967,IF(AND(G90&lt;0.187,H90&gt;=13.531,A90&gt;=5.85,F90&lt;2.5,H90&gt;=7.482,A90&gt;=5.55),5,IF(AND(H90&gt;=12.675,A90&lt;4.95,G90&lt;0.446,B90&lt;3.15,B90&lt;3.25,D90&lt;0.75,A90&lt;5.55),1.5,IF(AND(H90&lt;10.826,H90&lt;12.974,G90&lt;0.676,A90&gt;=5.05,B90&gt;=3.25,D90&lt;0.75,A90&lt;5.55),1.46,IF(AND(H90&gt;=10.826,H90&lt;12.974,G90&lt;0.676,A90&gt;=5.05,B90&gt;=3.25,D90&lt;0.75,A90&lt;5.55),1.4,IF(AND(A90&lt;6.15,G90&gt;=0.187,H90&gt;=13.531,A90&gt;=5.85,F90&lt;2.5,H90&gt;=7.482,A90&gt;=5.55),4.7,IF(AND(A90&lt;6.85,B90&lt;2.95,H90&lt;16.284,G90&lt;0.865,F90&gt;=2.5,H90&gt;=7.482,A90&gt;=5.55),5.32,IF(AND(A90&gt;=6.85,B90&lt;2.95,H90&lt;16.284,G90&lt;0.865,F90&gt;=2.5,H90&gt;=7.482,A90&gt;=5.55),6.567,IF(AND(A90&lt;4.85,H90&lt;12.675,A90&lt;4.95,G90&lt;0.446,B90&lt;3.15,B90&lt;3.25,D90&lt;0.75,A90&lt;5.55),1.4,IF(AND(A90&gt;=4.85,H90&lt;12.675,A90&lt;4.95,G90&lt;0.446,B90&lt;3.15,B90&lt;3.25,D90&lt;0.75,A90&lt;5.55),1.5,IF(AND(B90&lt;3.1,A90&gt;=6.15,G90&gt;=0.187,H90&gt;=13.531,A90&gt;=5.85,F90&lt;2.5,H90&gt;=7.482,A90&gt;=5.55),4.467,IF(AND(B90&gt;=3.1,A90&gt;=6.15,G90&gt;=0.187,H90&gt;=13.531,A90&gt;=5.85,F90&lt;2.5,H90&gt;=7.482,A90&gt;=5.55),4.7,IF(AND(G90&gt;=0.379,B90&lt;3.15,B90&gt;=2.95,H90&lt;16.284,G90&lt;0.865,F90&gt;=2.5,H90&gt;=7.482,A90&gt;=5.55),5.733,IF(AND(A90&lt;6.6,B90&gt;=3.15,B90&gt;=2.95,H90&lt;16.284,G90&lt;0.865,F90&gt;=2.5,H90&gt;=7.482,A90&gt;=5.55),5.38,IF(AND(A90&lt;6.7,G90&lt;0.379,B90&lt;3.15,B90&gt;=2.95,H90&lt;16.284,G90&lt;0.865,F90&gt;=2.5,H90&gt;=7.482,A90&gt;=5.55),5.3,IF(AND(A90&gt;=6.7,G90&lt;0.379,B90&lt;3.15,B90&gt;=2.95,H90&lt;16.284,G90&lt;0.865,F90&gt;=2.5,H90&gt;=7.482,A90&gt;=5.55),5.16,IF(AND(A90&lt;7.05,A90&gt;=6.6,B90&gt;=3.15,B90&gt;=2.95,H90&lt;16.284,G90&lt;0.865,F90&gt;=2.5,H90&gt;=7.482,A90&gt;=5.55),5.78,IF(AND(A90&gt;=7.05,A90&gt;=6.6,B90&gt;=3.15,B90&gt;=2.95,H90&lt;16.284,G90&lt;0.865,F90&gt;=2.5,H90&gt;=7.482,A90&gt;=5.55),6.1,"shouldnthappen")))))))))))))))))))))))))))))))))</f>
        <v>3.45</v>
      </c>
      <c r="Q90" s="1" t="n">
        <f aca="false">IF(AND(G90&gt;=0.422,B90&lt;3.25,F90&lt;1.5),1.25,IF(AND(G90&gt;=0.082,G90&lt;0.125,F90&gt;=1.5),6.7,IF(AND(G90&lt;0.251,G90&lt;0.422,B90&lt;3.25,F90&lt;1.5),1.38,IF(AND(G90&gt;=0.251,G90&lt;0.422,B90&lt;3.25,F90&lt;1.5),1.55,IF(AND(G90&gt;=0.385,G90&lt;0.633,B90&gt;=3.25,F90&lt;1.5),1.367,IF(AND(B90&lt;3.35,G90&gt;=0.633,B90&gt;=3.25,F90&lt;1.5),1.7,IF(AND(A90&lt;5.85,G90&lt;0.082,G90&lt;0.125,F90&gt;=1.5),4.5,IF(AND(F90&gt;=2.5,D90&lt;1.6,G90&gt;=0.125,F90&gt;=1.5),5.05,IF(AND(H90&gt;=16.774,D90&gt;=1.6,G90&gt;=0.125,F90&gt;=1.5),6.4,IF(AND(D90&gt;=0.5,G90&lt;0.385,G90&lt;0.633,B90&gt;=3.25,F90&lt;1.5),1.6,IF(AND(B90&lt;3.6,B90&gt;=3.35,G90&gt;=0.633,B90&gt;=3.25,F90&lt;1.5),1.55,IF(AND(B90&gt;=3.6,B90&gt;=3.35,G90&gt;=0.633,B90&gt;=3.25,F90&lt;1.5),1.6,IF(AND(D90&lt;1.65,A90&gt;=5.85,G90&lt;0.082,G90&lt;0.125,F90&gt;=1.5),4.7,IF(AND(A90&lt;5.3,F90&lt;2.5,D90&lt;1.6,G90&gt;=0.125,F90&gt;=1.5),3.15,IF(AND(B90&gt;=3.2,H90&lt;16.774,D90&gt;=1.6,G90&gt;=0.125,F90&gt;=1.5),5.675,IF(AND(H90&lt;11.767,D90&lt;0.5,G90&lt;0.385,G90&lt;0.633,B90&gt;=3.25,F90&lt;1.5),1.5,IF(AND(H90&gt;=11.767,D90&lt;0.5,G90&lt;0.385,G90&lt;0.633,B90&gt;=3.25,F90&lt;1.5),1.367,IF(AND(H90&lt;8.367,D90&gt;=1.65,A90&gt;=5.85,G90&lt;0.082,G90&lt;0.125,F90&gt;=1.5),5.7,IF(AND(H90&gt;=8.367,D90&gt;=1.65,A90&gt;=5.85,G90&lt;0.082,G90&lt;0.125,F90&gt;=1.5),5.575,IF(AND(A90&gt;=7.1,B90&lt;3.2,H90&lt;16.774,D90&gt;=1.6,G90&gt;=0.125,F90&gt;=1.5),6.3,IF(AND(H90&gt;=15.395,B90&lt;2.85,A90&gt;=5.3,F90&lt;2.5,D90&lt;1.6,G90&gt;=0.125,F90&gt;=1.5),4.8,IF(AND(H90&lt;8.486,B90&gt;=2.85,A90&gt;=5.3,F90&lt;2.5,D90&lt;1.6,G90&gt;=0.125,F90&gt;=1.5),3.85,IF(AND(D90&gt;=2.1,A90&lt;7.1,B90&lt;3.2,H90&lt;16.774,D90&gt;=1.6,G90&gt;=0.125,F90&gt;=1.5),5.5,IF(AND(B90&gt;=2.75,H90&lt;15.395,B90&lt;2.85,A90&gt;=5.3,F90&lt;2.5,D90&lt;1.6,G90&gt;=0.125,F90&gt;=1.5),4.489,IF(AND(H90&gt;=15.168,H90&gt;=8.486,B90&gt;=2.85,A90&gt;=5.3,F90&lt;2.5,D90&lt;1.6,G90&gt;=0.125,F90&gt;=1.5),4.7,IF(AND(G90&gt;=0.519,D90&lt;2.1,A90&lt;7.1,B90&lt;3.2,H90&lt;16.774,D90&gt;=1.6,G90&gt;=0.125,F90&gt;=1.5),4.925,IF(AND(G90&gt;=0.897,B90&lt;2.75,H90&lt;15.395,B90&lt;2.85,A90&gt;=5.3,F90&lt;2.5,D90&lt;1.6,G90&gt;=0.125,F90&gt;=1.5),4.567,IF(AND(A90&lt;5.65,H90&lt;15.168,H90&gt;=8.486,B90&gt;=2.85,A90&gt;=5.3,F90&lt;2.5,D90&lt;1.6,G90&gt;=0.125,F90&gt;=1.5),4.5,IF(AND(G90&lt;0.23,G90&lt;0.519,D90&lt;2.1,A90&lt;7.1,B90&lt;3.2,H90&lt;16.774,D90&gt;=1.6,G90&gt;=0.125,F90&gt;=1.5),5,IF(AND(A90&lt;5.9,G90&lt;0.897,B90&lt;2.75,H90&lt;15.395,B90&lt;2.85,A90&gt;=5.3,F90&lt;2.5,D90&lt;1.6,G90&gt;=0.125,F90&gt;=1.5),4.1,IF(AND(A90&gt;=5.9,G90&lt;0.897,B90&lt;2.75,H90&lt;15.395,B90&lt;2.85,A90&gt;=5.3,F90&lt;2.5,D90&lt;1.6,G90&gt;=0.125,F90&gt;=1.5),4.5,IF(AND(A90&lt;6.05,A90&gt;=5.65,H90&lt;15.168,H90&gt;=8.486,B90&gt;=2.85,A90&gt;=5.3,F90&lt;2.5,D90&lt;1.6,G90&gt;=0.125,F90&gt;=1.5),4.2,IF(AND(A90&gt;=6.05,A90&gt;=5.65,H90&lt;15.168,H90&gt;=8.486,B90&gt;=2.85,A90&gt;=5.3,F90&lt;2.5,D90&lt;1.6,G90&gt;=0.125,F90&gt;=1.5),4.35,IF(AND(D90&lt;1.95,G90&gt;=0.23,G90&lt;0.519,D90&lt;2.1,A90&lt;7.1,B90&lt;3.2,H90&lt;16.774,D90&gt;=1.6,G90&gt;=0.125,F90&gt;=1.5),5.3,IF(AND(D90&gt;=1.95,G90&gt;=0.23,G90&lt;0.519,D90&lt;2.1,A90&lt;7.1,B90&lt;3.2,H90&lt;16.774,D90&gt;=1.6,G90&gt;=0.125,F90&gt;=1.5),5.2,"shouldnthappen")))))))))))))))))))))))))))))))))))</f>
        <v>4.567</v>
      </c>
      <c r="R90" s="1" t="n">
        <f aca="false">IF(AND(G90&gt;=0.901,F90&lt;1.5),1.9,IF(AND(H90&lt;5.523,D90&lt;0.35,G90&lt;0.901,F90&lt;1.5),1,IF(AND(B90&lt;3.6,D90&gt;=0.35,G90&lt;0.901,F90&lt;1.5),1.575,IF(AND(B90&gt;=3.6,D90&gt;=0.35,G90&lt;0.901,F90&lt;1.5),1.5,IF(AND(G90&gt;=0.837,D90&lt;1.15,D90&lt;1.45,F90&gt;=1.5),3,IF(AND(G90&gt;=0.66,D90&gt;=1.15,D90&lt;1.45,F90&gt;=1.5),4,IF(AND(F90&gt;=2.5,D90&lt;1.55,D90&gt;=1.45,F90&gt;=1.5),5.025,IF(AND(F90&lt;2.5,D90&gt;=1.55,D90&gt;=1.45,F90&gt;=1.5),4.933,IF(AND(B90&lt;2.45,G90&lt;0.837,D90&lt;1.15,D90&lt;1.45,F90&gt;=1.5),3.3,IF(AND(B90&gt;=2.45,G90&lt;0.837,D90&lt;1.15,D90&lt;1.45,F90&gt;=1.5),3.86,IF(AND(B90&gt;=3.05,F90&lt;2.5,D90&lt;1.55,D90&gt;=1.45,F90&gt;=1.5),4.8,IF(AND(D90&gt;=2.45,F90&gt;=2.5,D90&gt;=1.55,D90&gt;=1.45,F90&gt;=1.5),5.875,IF(AND(H90&lt;13.187,G90&lt;0.217,H90&gt;=5.523,D90&lt;0.35,G90&lt;0.901,F90&lt;1.5),1.4,IF(AND(H90&gt;=13.187,G90&lt;0.217,H90&gt;=5.523,D90&lt;0.35,G90&lt;0.901,F90&lt;1.5),1.5,IF(AND(G90&lt;0.33,G90&gt;=0.217,H90&gt;=5.523,D90&lt;0.35,G90&lt;0.901,F90&lt;1.5),1.28,IF(AND(A90&lt;6.05,D90&lt;1.35,G90&lt;0.66,D90&gt;=1.15,D90&lt;1.45,F90&gt;=1.5),4.175,IF(AND(A90&gt;=6.05,D90&lt;1.35,G90&lt;0.66,D90&gt;=1.15,D90&lt;1.45,F90&gt;=1.5),4.3,IF(AND(A90&lt;5.65,D90&gt;=1.35,G90&lt;0.66,D90&gt;=1.15,D90&lt;1.45,F90&gt;=1.5),3.9,IF(AND(A90&gt;=5.65,D90&gt;=1.35,G90&lt;0.66,D90&gt;=1.15,D90&lt;1.45,F90&gt;=1.5),4.52,IF(AND(A90&lt;6.25,B90&lt;3.05,F90&lt;2.5,D90&lt;1.55,D90&gt;=1.45,F90&gt;=1.5),4.5,IF(AND(A90&gt;=6.25,B90&lt;3.05,F90&lt;2.5,D90&lt;1.55,D90&gt;=1.45,F90&gt;=1.5),4.675,IF(AND(A90&gt;=7.25,D90&lt;2.45,F90&gt;=2.5,D90&gt;=1.55,D90&gt;=1.45,F90&gt;=1.5),6.433,IF(AND(D90&gt;=0.25,G90&gt;=0.33,G90&gt;=0.217,H90&gt;=5.523,D90&lt;0.35,G90&lt;0.901,F90&lt;1.5),1.4,IF(AND(A90&lt;6.15,A90&lt;7.25,D90&lt;2.45,F90&gt;=2.5,D90&gt;=1.55,D90&gt;=1.45,F90&gt;=1.5),5.025,IF(AND(H90&lt;6.439,D90&lt;0.25,G90&gt;=0.33,G90&gt;=0.217,H90&gt;=5.523,D90&lt;0.35,G90&lt;0.901,F90&lt;1.5),1.5,IF(AND(H90&gt;=6.439,D90&lt;0.25,G90&gt;=0.33,G90&gt;=0.217,H90&gt;=5.523,D90&lt;0.35,G90&lt;0.901,F90&lt;1.5),1.38,IF(AND(H90&gt;=13.711,A90&gt;=6.15,A90&lt;7.25,D90&lt;2.45,F90&gt;=2.5,D90&gt;=1.55,D90&gt;=1.45,F90&gt;=1.5),5.68,IF(AND(B90&gt;=3.3,H90&lt;13.711,A90&gt;=6.15,A90&lt;7.25,D90&lt;2.45,F90&gt;=2.5,D90&gt;=1.55,D90&gt;=1.45,F90&gt;=1.5),5.6,IF(AND(G90&lt;0.093,B90&lt;3.3,H90&lt;13.711,A90&gt;=6.15,A90&lt;7.25,D90&lt;2.45,F90&gt;=2.5,D90&gt;=1.55,D90&gt;=1.45,F90&gt;=1.5),5.56,IF(AND(D90&lt;1.95,G90&gt;=0.093,B90&lt;3.3,H90&lt;13.711,A90&gt;=6.15,A90&lt;7.25,D90&lt;2.45,F90&gt;=2.5,D90&gt;=1.55,D90&gt;=1.45,F90&gt;=1.5),5.3,IF(AND(B90&lt;3.15,D90&gt;=1.95,G90&gt;=0.093,B90&lt;3.3,H90&lt;13.711,A90&gt;=6.15,A90&lt;7.25,D90&lt;2.45,F90&gt;=2.5,D90&gt;=1.55,D90&gt;=1.45,F90&gt;=1.5),5.1,IF(AND(B90&gt;=3.15,D90&gt;=1.95,G90&gt;=0.093,B90&lt;3.3,H90&lt;13.711,A90&gt;=6.15,A90&lt;7.25,D90&lt;2.45,F90&gt;=2.5,D90&gt;=1.55,D90&gt;=1.45,F90&gt;=1.5),5.15,"shouldnthappen"))))))))))))))))))))))))))))))))</f>
        <v>4</v>
      </c>
      <c r="S90" s="1" t="n">
        <f aca="false">IF(AND(G90&gt;=0.859,D90&gt;=0.35,F90&lt;1.5),1.9,IF(AND(D90&lt;1.75,F90&gt;=2.5,F90&gt;=1.5),4.867,IF(AND(H90&lt;8.42,A90&lt;5.05,D90&lt;0.35,F90&lt;1.5),1.42,IF(AND(H90&gt;=14.877,A90&gt;=5.05,D90&lt;0.35,F90&lt;1.5),1.3,IF(AND(B90&lt;3.35,G90&lt;0.859,D90&gt;=0.35,F90&lt;1.5),1.7,IF(AND(B90&gt;=3.35,G90&lt;0.859,D90&gt;=0.35,F90&lt;1.5),1.5,IF(AND(A90&gt;=6.05,B90&lt;2.75,F90&lt;2.5,F90&gt;=1.5),4.733,IF(AND(G90&gt;=0.68,B90&gt;=2.75,F90&lt;2.5,F90&gt;=1.5),4.025,IF(AND(H90&gt;=16.284,D90&gt;=1.75,F90&gt;=2.5,F90&gt;=1.5),6.6,IF(AND(A90&lt;4.35,H90&gt;=8.42,A90&lt;5.05,D90&lt;0.35,F90&lt;1.5),1.1,IF(AND(G90&gt;=0.948,H90&lt;14.877,A90&gt;=5.05,D90&lt;0.35,F90&lt;1.5),1.7,IF(AND(A90&lt;5.3,A90&lt;6.05,B90&lt;2.75,F90&lt;2.5,F90&gt;=1.5),3,IF(AND(H90&gt;=15.168,G90&lt;0.68,B90&gt;=2.75,F90&lt;2.5,F90&gt;=1.5),4.75,IF(AND(H90&gt;=14.005,A90&gt;=4.35,H90&gt;=8.42,A90&lt;5.05,D90&lt;0.35,F90&lt;1.5),1.375,IF(AND(A90&gt;=5.55,G90&lt;0.948,H90&lt;14.877,A90&gt;=5.05,D90&lt;0.35,F90&lt;1.5),1.7,IF(AND(H90&lt;12.363,A90&gt;=5.3,A90&lt;6.05,B90&lt;2.75,F90&lt;2.5,F90&gt;=1.5),3.825,IF(AND(H90&gt;=12.363,A90&gt;=5.3,A90&lt;6.05,B90&lt;2.75,F90&lt;2.5,F90&gt;=1.5),4.033,IF(AND(H90&gt;=14.508,H90&lt;15.168,G90&lt;0.68,B90&gt;=2.75,F90&lt;2.5,F90&gt;=1.5),4.2,IF(AND(D90&gt;=2.35,D90&gt;=2.2,H90&lt;16.284,D90&gt;=1.75,F90&gt;=2.5,F90&gt;=1.5),5.267,IF(AND(G90&lt;0.231,H90&lt;14.005,A90&gt;=4.35,H90&gt;=8.42,A90&lt;5.05,D90&lt;0.35,F90&lt;1.5),1.4,IF(AND(H90&gt;=14.494,A90&lt;5.55,G90&lt;0.948,H90&lt;14.877,A90&gt;=5.05,D90&lt;0.35,F90&lt;1.5),1.6,IF(AND(A90&lt;6.1,H90&lt;14.508,H90&lt;15.168,G90&lt;0.68,B90&gt;=2.75,F90&lt;2.5,F90&gt;=1.5),4.5,IF(AND(A90&lt;6.1,H90&lt;11.8,D90&lt;2.2,H90&lt;16.284,D90&gt;=1.75,F90&gt;=2.5,F90&gt;=1.5),4.95,IF(AND(A90&gt;=6.1,H90&lt;11.8,D90&lt;2.2,H90&lt;16.284,D90&gt;=1.75,F90&gt;=2.5,F90&gt;=1.5),5.333,IF(AND(B90&lt;2.75,H90&gt;=11.8,D90&lt;2.2,H90&lt;16.284,D90&gt;=1.75,F90&gt;=2.5,F90&gt;=1.5),5.1,IF(AND(B90&gt;=3.15,D90&lt;2.35,D90&gt;=2.2,H90&lt;16.284,D90&gt;=1.75,F90&gt;=2.5,F90&gt;=1.5),5.5,IF(AND(B90&gt;=3.35,G90&gt;=0.231,H90&lt;14.005,A90&gt;=4.35,H90&gt;=8.42,A90&lt;5.05,D90&lt;0.35,F90&lt;1.5),1.3,IF(AND(H90&lt;13.869,H90&lt;14.494,A90&lt;5.55,G90&lt;0.948,H90&lt;14.877,A90&gt;=5.05,D90&lt;0.35,F90&lt;1.5),1.5,IF(AND(H90&gt;=13.869,H90&lt;14.494,A90&lt;5.55,G90&lt;0.948,H90&lt;14.877,A90&gt;=5.05,D90&lt;0.35,F90&lt;1.5),1.4,IF(AND(G90&lt;0.636,A90&gt;=6.1,H90&lt;14.508,H90&lt;15.168,G90&lt;0.68,B90&gt;=2.75,F90&lt;2.5,F90&gt;=1.5),4.68,IF(AND(G90&gt;=0.636,A90&gt;=6.1,H90&lt;14.508,H90&lt;15.168,G90&lt;0.68,B90&gt;=2.75,F90&lt;2.5,F90&gt;=1.5),4.4,IF(AND(B90&lt;2.85,B90&gt;=2.75,H90&gt;=11.8,D90&lt;2.2,H90&lt;16.284,D90&gt;=1.75,F90&gt;=2.5,F90&gt;=1.5),6.7,IF(AND(H90&lt;10.626,B90&lt;3.15,D90&lt;2.35,D90&gt;=2.2,H90&lt;16.284,D90&gt;=1.75,F90&gt;=2.5,F90&gt;=1.5),5.1,IF(AND(H90&gt;=10.626,B90&lt;3.15,D90&lt;2.35,D90&gt;=2.2,H90&lt;16.284,D90&gt;=1.75,F90&gt;=2.5,F90&gt;=1.5),5.2,IF(AND(G90&lt;0.378,B90&lt;3.35,G90&gt;=0.231,H90&lt;14.005,A90&gt;=4.35,H90&gt;=8.42,A90&lt;5.05,D90&lt;0.35,F90&lt;1.5),1.2,IF(AND(G90&gt;=0.378,B90&lt;3.35,G90&gt;=0.231,H90&lt;14.005,A90&gt;=4.35,H90&gt;=8.42,A90&lt;5.05,D90&lt;0.35,F90&lt;1.5),1.3,IF(AND(A90&lt;6.2,B90&gt;=2.85,B90&gt;=2.75,H90&gt;=11.8,D90&lt;2.2,H90&lt;16.284,D90&gt;=1.75,F90&gt;=2.5,F90&gt;=1.5),4.9,IF(AND(G90&lt;0.388,A90&gt;=6.2,B90&gt;=2.85,B90&gt;=2.75,H90&gt;=11.8,D90&lt;2.2,H90&lt;16.284,D90&gt;=1.75,F90&gt;=2.5,F90&gt;=1.5),5.52,IF(AND(G90&gt;=0.388,A90&gt;=6.2,B90&gt;=2.85,B90&gt;=2.75,H90&gt;=11.8,D90&lt;2.2,H90&lt;16.284,D90&gt;=1.75,F90&gt;=2.5,F90&gt;=1.5),5.7,"shouldnthappen")))))))))))))))))))))))))))))))))))))))</f>
        <v>4.733</v>
      </c>
      <c r="T90" s="1" t="n">
        <f aca="false">IF(AND(D90&gt;=0.8,A90&lt;5.45),3.7,IF(AND(D90&gt;=0.35,D90&lt;0.8,A90&lt;5.45),1.56,IF(AND(G90&lt;0.164,F90&lt;2.5,A90&gt;=5.45),1.6,IF(AND(H90&gt;=16.718,F90&gt;=2.5,A90&gt;=5.45),6.4,IF(AND(G90&gt;=0.719,H90&lt;16.718,F90&gt;=2.5,A90&gt;=5.45),5.05,IF(AND(A90&lt;4.35,A90&lt;5.05,D90&lt;0.35,D90&lt;0.8,A90&lt;5.45),1.1,IF(AND(H90&gt;=14.494,A90&gt;=5.05,D90&lt;0.35,D90&lt;0.8,A90&lt;5.45),1.6,IF(AND(G90&lt;0.338,D90&lt;1.25,G90&gt;=0.164,F90&lt;2.5,A90&gt;=5.45),4.1,IF(AND(H90&lt;8.397,D90&gt;=1.25,G90&gt;=0.164,F90&lt;2.5,A90&gt;=5.45),4,IF(AND(H90&lt;11.031,H90&lt;14.494,A90&gt;=5.05,D90&lt;0.35,D90&lt;0.8,A90&lt;5.45),1.5,IF(AND(H90&gt;=11.031,H90&lt;14.494,A90&gt;=5.05,D90&lt;0.35,D90&lt;0.8,A90&lt;5.45),1.44,IF(AND(B90&lt;2.65,H90&gt;=8.397,D90&gt;=1.25,G90&gt;=0.164,F90&lt;2.5,A90&gt;=5.45),4.767,IF(AND(H90&lt;7.388,G90&lt;0.487,G90&lt;0.719,H90&lt;16.718,F90&gt;=2.5,A90&gt;=5.45),5.067,IF(AND(G90&lt;0.533,G90&gt;=0.487,G90&lt;0.719,H90&lt;16.718,F90&gt;=2.5,A90&gt;=5.45),5.8,IF(AND(G90&gt;=0.533,G90&gt;=0.487,G90&lt;0.719,H90&lt;16.718,F90&gt;=2.5,A90&gt;=5.45),5.86,IF(AND(B90&lt;3.25,A90&gt;=4.95,A90&gt;=4.35,A90&lt;5.05,D90&lt;0.35,D90&lt;0.8,A90&lt;5.45),1.2,IF(AND(A90&lt;5.6,H90&lt;11.218,G90&gt;=0.338,D90&lt;1.25,G90&gt;=0.164,F90&lt;2.5,A90&gt;=5.45),3.7,IF(AND(A90&gt;=5.6,H90&lt;11.218,G90&gt;=0.338,D90&lt;1.25,G90&gt;=0.164,F90&lt;2.5,A90&gt;=5.45),3.5,IF(AND(H90&lt;12.668,H90&gt;=11.218,G90&gt;=0.338,D90&lt;1.25,G90&gt;=0.164,F90&lt;2.5,A90&gt;=5.45),3.9,IF(AND(H90&gt;=12.668,H90&gt;=11.218,G90&gt;=0.338,D90&lt;1.25,G90&gt;=0.164,F90&lt;2.5,A90&gt;=5.45),4,IF(AND(H90&gt;=15.705,B90&gt;=2.65,H90&gt;=8.397,D90&gt;=1.25,G90&gt;=0.164,F90&lt;2.5,A90&gt;=5.45),4.8,IF(AND(B90&lt;2.75,H90&gt;=7.388,G90&lt;0.487,G90&lt;0.719,H90&lt;16.718,F90&gt;=2.5,A90&gt;=5.45),5.26,IF(AND(B90&lt;2.95,A90&lt;4.5,A90&lt;4.95,A90&gt;=4.35,A90&lt;5.05,D90&lt;0.35,D90&lt;0.8,A90&lt;5.45),1.4,IF(AND(B90&gt;=2.95,A90&lt;4.5,A90&lt;4.95,A90&gt;=4.35,A90&lt;5.05,D90&lt;0.35,D90&lt;0.8,A90&lt;5.45),1.3,IF(AND(H90&gt;=13.924,A90&gt;=4.5,A90&lt;4.95,A90&gt;=4.35,A90&lt;5.05,D90&lt;0.35,D90&lt;0.8,A90&lt;5.45),1.5,IF(AND(G90&lt;0.252,B90&gt;=3.25,A90&gt;=4.95,A90&gt;=4.35,A90&lt;5.05,D90&lt;0.35,D90&lt;0.8,A90&lt;5.45),1.4,IF(AND(G90&gt;=0.252,B90&gt;=3.25,A90&gt;=4.95,A90&gt;=4.35,A90&lt;5.05,D90&lt;0.35,D90&lt;0.8,A90&lt;5.45),1.32,IF(AND(G90&gt;=0.473,H90&lt;15.705,B90&gt;=2.65,H90&gt;=8.397,D90&gt;=1.25,G90&gt;=0.164,F90&lt;2.5,A90&gt;=5.45),4.7,IF(AND(B90&gt;=3.15,B90&gt;=2.75,H90&gt;=7.388,G90&lt;0.487,G90&lt;0.719,H90&lt;16.718,F90&gt;=2.5,A90&gt;=5.45),5.7,IF(AND(B90&lt;3.15,H90&lt;13.924,A90&gt;=4.5,A90&lt;4.95,A90&gt;=4.35,A90&lt;5.05,D90&lt;0.35,D90&lt;0.8,A90&lt;5.45),1.433,IF(AND(B90&gt;=3.15,H90&lt;13.924,A90&gt;=4.5,A90&lt;4.95,A90&gt;=4.35,A90&lt;5.05,D90&lt;0.35,D90&lt;0.8,A90&lt;5.45),1.4,IF(AND(H90&gt;=14.81,G90&lt;0.473,H90&lt;15.705,B90&gt;=2.65,H90&gt;=8.397,D90&gt;=1.25,G90&gt;=0.164,F90&lt;2.5,A90&gt;=5.45),4.2,IF(AND(A90&lt;6.65,B90&lt;3.15,B90&gt;=2.75,H90&gt;=7.388,G90&lt;0.487,G90&lt;0.719,H90&lt;16.718,F90&gt;=2.5,A90&gt;=5.45),5.6,IF(AND(A90&gt;=6.65,B90&lt;3.15,B90&gt;=2.75,H90&gt;=7.388,G90&lt;0.487,G90&lt;0.719,H90&lt;16.718,F90&gt;=2.5,A90&gt;=5.45),5.4,IF(AND(A90&lt;6.15,H90&lt;14.81,G90&lt;0.473,H90&lt;15.705,B90&gt;=2.65,H90&gt;=8.397,D90&gt;=1.25,G90&gt;=0.164,F90&lt;2.5,A90&gt;=5.45),4.5,IF(AND(A90&gt;=6.15,H90&lt;14.81,G90&lt;0.473,H90&lt;15.705,B90&gt;=2.65,H90&gt;=8.397,D90&gt;=1.25,G90&gt;=0.164,F90&lt;2.5,A90&gt;=5.45),4.4,"shouldnthappen"))))))))))))))))))))))))))))))))))))</f>
        <v>4</v>
      </c>
      <c r="U90" s="1" t="n">
        <f aca="false">IF(AND(G90&gt;=0.934,F90&lt;1.5),1.7,IF(AND(D90&lt;0.15,D90&lt;0.25,G90&lt;0.934,F90&lt;1.5),1.38,IF(AND(H90&gt;=14.379,D90&gt;=0.25,G90&lt;0.934,F90&lt;1.5),1.7,IF(AND(A90&lt;5.3,D90&lt;1.35,F90&lt;2.5,F90&gt;=1.5),3.15,IF(AND(H90&lt;7.148,D90&gt;=1.35,F90&lt;2.5,F90&gt;=1.5),3.9,IF(AND(G90&lt;0.352,A90&lt;6.15,F90&gt;=2.5,F90&gt;=1.5),4.5,IF(AND(G90&gt;=0.352,A90&lt;6.15,F90&gt;=2.5,F90&gt;=1.5),4.92,IF(AND(B90&lt;2.85,A90&gt;=6.15,F90&gt;=2.5,F90&gt;=1.5),6.2,IF(AND(D90&gt;=0.45,H90&lt;14.379,D90&gt;=0.25,G90&lt;0.934,F90&lt;1.5),1.65,IF(AND(G90&gt;=0.857,A90&gt;=5.3,D90&lt;1.35,F90&lt;2.5,F90&gt;=1.5),4.3,IF(AND(A90&gt;=7.25,B90&gt;=2.85,A90&gt;=6.15,F90&gt;=2.5,F90&gt;=1.5),6.425,IF(AND(H90&lt;9.499,A90&lt;5.05,D90&gt;=0.15,D90&lt;0.25,G90&lt;0.934,F90&lt;1.5),1.4,IF(AND(A90&gt;=5.45,A90&gt;=5.05,D90&gt;=0.15,D90&lt;0.25,G90&lt;0.934,F90&lt;1.5),1.3,IF(AND(B90&gt;=4.15,D90&lt;0.45,H90&lt;14.379,D90&gt;=0.25,G90&lt;0.934,F90&lt;1.5),1.5,IF(AND(A90&gt;=5.75,G90&lt;0.857,A90&gt;=5.3,D90&lt;1.35,F90&lt;2.5,F90&gt;=1.5),4.02,IF(AND(A90&lt;6.65,G90&lt;0.333,H90&gt;=7.148,D90&gt;=1.35,F90&lt;2.5,F90&gt;=1.5),4.475,IF(AND(A90&gt;=6.65,G90&lt;0.333,H90&gt;=7.148,D90&gt;=1.35,F90&lt;2.5,F90&gt;=1.5),4.8,IF(AND(D90&gt;=1.45,G90&gt;=0.333,H90&gt;=7.148,D90&gt;=1.35,F90&lt;2.5,F90&gt;=1.5),4.85,IF(AND(G90&gt;=0.861,A90&lt;7.25,B90&gt;=2.85,A90&gt;=6.15,F90&gt;=2.5,F90&gt;=1.5),5.2,IF(AND(G90&lt;0.571,H90&gt;=9.499,A90&lt;5.05,D90&gt;=0.15,D90&lt;0.25,G90&lt;0.934,F90&lt;1.5),1.2,IF(AND(G90&gt;=0.571,H90&gt;=9.499,A90&lt;5.05,D90&gt;=0.15,D90&lt;0.25,G90&lt;0.934,F90&lt;1.5),1.3,IF(AND(H90&lt;9.283,A90&lt;5.45,A90&gt;=5.05,D90&gt;=0.15,D90&lt;0.25,G90&lt;0.934,F90&lt;1.5),1.5,IF(AND(H90&gt;=9.283,A90&lt;5.45,A90&gt;=5.05,D90&gt;=0.15,D90&lt;0.25,G90&lt;0.934,F90&lt;1.5),1.425,IF(AND(A90&lt;4.9,B90&lt;4.15,D90&lt;0.45,H90&lt;14.379,D90&gt;=0.25,G90&lt;0.934,F90&lt;1.5),1.4,IF(AND(A90&gt;=4.9,B90&lt;4.15,D90&lt;0.45,H90&lt;14.379,D90&gt;=0.25,G90&lt;0.934,F90&lt;1.5),1.325,IF(AND(G90&lt;0.572,A90&lt;5.75,G90&lt;0.857,A90&gt;=5.3,D90&lt;1.35,F90&lt;2.5,F90&gt;=1.5),3.65,IF(AND(G90&gt;=0.572,A90&lt;5.75,G90&lt;0.857,A90&gt;=5.3,D90&lt;1.35,F90&lt;2.5,F90&gt;=1.5),3.9,IF(AND(A90&lt;6.75,D90&lt;1.45,G90&gt;=0.333,H90&gt;=7.148,D90&gt;=1.35,F90&lt;2.5,F90&gt;=1.5),4.4,IF(AND(A90&gt;=6.75,D90&lt;1.45,G90&gt;=0.333,H90&gt;=7.148,D90&gt;=1.35,F90&lt;2.5,F90&gt;=1.5),4.78,IF(AND(A90&lt;6.6,B90&lt;3.25,G90&lt;0.861,A90&lt;7.25,B90&gt;=2.85,A90&gt;=6.15,F90&gt;=2.5,F90&gt;=1.5),5.333,IF(AND(H90&lt;11.461,B90&gt;=3.25,G90&lt;0.861,A90&lt;7.25,B90&gt;=2.85,A90&gt;=6.15,F90&gt;=2.5,F90&gt;=1.5),6.025,IF(AND(H90&gt;=11.461,B90&gt;=3.25,G90&lt;0.861,A90&lt;7.25,B90&gt;=2.85,A90&gt;=6.15,F90&gt;=2.5,F90&gt;=1.5),5.667,IF(AND(H90&gt;=14.564,A90&gt;=6.6,B90&lt;3.25,G90&lt;0.861,A90&lt;7.25,B90&gt;=2.85,A90&gt;=6.15,F90&gt;=2.5,F90&gt;=1.5),5.4,IF(AND(D90&gt;=2.35,H90&lt;14.564,A90&gt;=6.6,B90&lt;3.25,G90&lt;0.861,A90&lt;7.25,B90&gt;=2.85,A90&gt;=6.15,F90&gt;=2.5,F90&gt;=1.5),5.6,IF(AND(A90&lt;6.85,D90&lt;2.35,H90&lt;14.564,A90&gt;=6.6,B90&lt;3.25,G90&lt;0.861,A90&lt;7.25,B90&gt;=2.85,A90&gt;=6.15,F90&gt;=2.5,F90&gt;=1.5),5.9,IF(AND(A90&gt;=6.85,D90&lt;2.35,H90&lt;14.564,A90&gt;=6.6,B90&lt;3.25,G90&lt;0.861,A90&lt;7.25,B90&gt;=2.85,A90&gt;=6.15,F90&gt;=2.5,F90&gt;=1.5),5.78,"shouldnthappen"))))))))))))))))))))))))))))))))))))</f>
        <v>4.3</v>
      </c>
      <c r="V90" s="1" t="n">
        <f aca="false">IF(AND(H90&lt;5.748,A90&lt;5.05,D90&lt;0.75),1,IF(AND(B90&lt;3.15,H90&gt;=5.748,A90&lt;5.05,D90&lt;0.75),1.475,IF(AND(G90&gt;=0.801,D90&lt;0.25,A90&gt;=5.05,D90&lt;0.75),1.7,IF(AND(D90&gt;=0.45,D90&gt;=0.25,A90&gt;=5.05,D90&lt;0.75),1.7,IF(AND(B90&lt;2.35,F90&lt;2.5,B90&lt;2.75,D90&gt;=0.75),4.16,IF(AND(D90&lt;1.75,F90&gt;=2.5,B90&lt;2.75,D90&gt;=0.75),4.875,IF(AND(D90&gt;=1.75,F90&gt;=2.5,B90&lt;2.75,D90&gt;=0.75),5.333,IF(AND(H90&gt;=16.284,D90&gt;=1.55,B90&gt;=2.75,D90&gt;=0.75),6.6,IF(AND(H90&gt;=14.144,B90&gt;=3.15,H90&gt;=5.748,A90&lt;5.05,D90&lt;0.75),1.3,IF(AND(A90&lt;5.45,G90&lt;0.801,D90&lt;0.25,A90&gt;=5.05,D90&lt;0.75),1.5,IF(AND(A90&gt;=5.45,G90&lt;0.801,D90&lt;0.25,A90&gt;=5.05,D90&lt;0.75),1.34,IF(AND(B90&lt;3.75,D90&lt;0.45,D90&gt;=0.25,A90&gt;=5.05,D90&lt;0.75),1.467,IF(AND(B90&gt;=3.75,D90&lt;0.45,D90&gt;=0.25,A90&gt;=5.05,D90&lt;0.75),1.767,IF(AND(G90&gt;=0.896,B90&gt;=2.35,F90&lt;2.5,B90&lt;2.75,D90&gt;=0.75),4.9,IF(AND(H90&lt;15.504,D90&lt;1.35,D90&lt;1.55,B90&gt;=2.75,D90&gt;=0.75),4.2,IF(AND(H90&gt;=15.504,D90&lt;1.35,D90&lt;1.55,B90&gt;=2.75,D90&gt;=0.75),4.6,IF(AND(H90&lt;9.767,D90&gt;=1.35,D90&lt;1.55,B90&gt;=2.75,D90&gt;=0.75),5.1,IF(AND(A90&lt;4.5,H90&lt;14.144,B90&gt;=3.15,H90&gt;=5.748,A90&lt;5.05,D90&lt;0.75),1.3,IF(AND(A90&gt;=4.5,H90&lt;14.144,B90&gt;=3.15,H90&gt;=5.748,A90&lt;5.05,D90&lt;0.75),1.4,IF(AND(D90&gt;=1.15,G90&lt;0.896,B90&gt;=2.35,F90&lt;2.5,B90&lt;2.75,D90&gt;=0.75),4.04,IF(AND(B90&lt;2.9,H90&gt;=9.767,D90&gt;=1.35,D90&lt;1.55,B90&gt;=2.75,D90&gt;=0.75),4.8,IF(AND(D90&lt;1.7,A90&gt;=7.05,H90&lt;16.284,D90&gt;=1.55,B90&gt;=2.75,D90&gt;=0.75),5.8,IF(AND(D90&gt;=1.7,A90&gt;=7.05,H90&lt;16.284,D90&gt;=1.55,B90&gt;=2.75,D90&gt;=0.75),6.3,IF(AND(B90&lt;2.45,D90&lt;1.15,G90&lt;0.896,B90&gt;=2.35,F90&lt;2.5,B90&lt;2.75,D90&gt;=0.75),3.767,IF(AND(B90&gt;=2.45,D90&lt;1.15,G90&lt;0.896,B90&gt;=2.35,F90&lt;2.5,B90&lt;2.75,D90&gt;=0.75),3.167,IF(AND(B90&gt;=3.15,B90&gt;=2.9,H90&gt;=9.767,D90&gt;=1.35,D90&lt;1.55,B90&gt;=2.75,D90&gt;=0.75),4.7,IF(AND(D90&lt;1.9,D90&lt;2.05,A90&lt;7.05,H90&lt;16.284,D90&gt;=1.55,B90&gt;=2.75,D90&gt;=0.75),4.82,IF(AND(D90&gt;=1.9,D90&lt;2.05,A90&lt;7.05,H90&lt;16.284,D90&gt;=1.55,B90&gt;=2.75,D90&gt;=0.75),5.067,IF(AND(H90&lt;12.721,B90&lt;3.15,B90&gt;=2.9,H90&gt;=9.767,D90&gt;=1.35,D90&lt;1.55,B90&gt;=2.75,D90&gt;=0.75),4.5,IF(AND(H90&gt;=12.721,B90&lt;3.15,B90&gt;=2.9,H90&gt;=9.767,D90&gt;=1.35,D90&lt;1.55,B90&gt;=2.75,D90&gt;=0.75),4.433,IF(AND(H90&lt;9.525,G90&lt;0.364,D90&gt;=2.05,A90&lt;7.05,H90&lt;16.284,D90&gt;=1.55,B90&gt;=2.75,D90&gt;=0.75),5.1,IF(AND(A90&lt;6.25,G90&gt;=0.364,D90&gt;=2.05,A90&lt;7.05,H90&lt;16.284,D90&gt;=1.55,B90&gt;=2.75,D90&gt;=0.75),5.4,IF(AND(H90&lt;10.898,H90&gt;=9.525,G90&lt;0.364,D90&gt;=2.05,A90&lt;7.05,H90&lt;16.284,D90&gt;=1.55,B90&gt;=2.75,D90&gt;=0.75),5.6,IF(AND(H90&lt;8.711,A90&gt;=6.25,G90&gt;=0.364,D90&gt;=2.05,A90&lt;7.05,H90&lt;16.284,D90&gt;=1.55,B90&gt;=2.75,D90&gt;=0.75),5.7,IF(AND(H90&gt;=8.711,A90&gt;=6.25,G90&gt;=0.364,D90&gt;=2.05,A90&lt;7.05,H90&lt;16.284,D90&gt;=1.55,B90&gt;=2.75,D90&gt;=0.75),5.84,IF(AND(D90&lt;2.2,H90&gt;=10.898,H90&gt;=9.525,G90&lt;0.364,D90&gt;=2.05,A90&lt;7.05,H90&lt;16.284,D90&gt;=1.55,B90&gt;=2.75,D90&gt;=0.75),5.4,IF(AND(D90&gt;=2.2,H90&gt;=10.898,H90&gt;=9.525,G90&lt;0.364,D90&gt;=2.05,A90&lt;7.05,H90&lt;16.284,D90&gt;=1.55,B90&gt;=2.75,D90&gt;=0.75),5.3,"shouldnthappen")))))))))))))))))))))))))))))))))))))</f>
        <v>4.16</v>
      </c>
      <c r="W90" s="1" t="n">
        <f aca="false">IF(AND(H90&lt;6.926,D90&gt;=0.35,D90&lt;0.8),1.9,IF(AND(H90&gt;=6.926,D90&gt;=0.35,D90&lt;0.8),1.533,IF(AND(H90&lt;13.492,A90&lt;4.75,D90&lt;0.35,D90&lt;0.8),1.1,IF(AND(H90&gt;=13.492,A90&lt;4.75,D90&lt;0.35,D90&lt;0.8),1.375,IF(AND(B90&lt;2.75,A90&gt;=5.85,F90&lt;2.5,D90&gt;=0.8),4.833,IF(AND(B90&lt;3.3,A90&gt;=7.05,F90&gt;=2.5,D90&gt;=0.8),5.8,IF(AND(B90&gt;=3.3,A90&gt;=7.05,F90&gt;=2.5,D90&gt;=0.8),6.325,IF(AND(D90&gt;=0.25,A90&lt;5.05,A90&gt;=4.75,D90&lt;0.35,D90&lt;0.8),1.3,IF(AND(B90&lt;3.6,A90&gt;=5.05,A90&gt;=4.75,D90&lt;0.35,D90&lt;0.8),1.4,IF(AND(H90&lt;10.194,G90&lt;0.412,A90&lt;5.85,F90&lt;2.5,D90&gt;=0.8),4.133,IF(AND(H90&gt;=10.194,G90&lt;0.412,A90&lt;5.85,F90&lt;2.5,D90&gt;=0.8),4.5,IF(AND(A90&lt;5.35,G90&gt;=0.412,A90&lt;5.85,F90&lt;2.5,D90&gt;=0.8),3.15,IF(AND(A90&lt;6.2,B90&gt;=2.75,A90&gt;=5.85,F90&lt;2.5,D90&gt;=0.8),4.3,IF(AND(H90&lt;5.767,A90&lt;6.2,A90&lt;7.05,F90&gt;=2.5,D90&gt;=0.8),4.5,IF(AND(G90&gt;=0.861,A90&gt;=6.2,A90&lt;7.05,F90&gt;=2.5,D90&gt;=0.8),5.2,IF(AND(B90&lt;3.15,D90&lt;0.25,A90&lt;5.05,A90&gt;=4.75,D90&lt;0.35,D90&lt;0.8),1.55,IF(AND(A90&lt;5.45,B90&gt;=3.6,A90&gt;=5.05,A90&gt;=4.75,D90&lt;0.35,D90&lt;0.8),1.5,IF(AND(A90&gt;=5.45,B90&gt;=3.6,A90&gt;=5.05,A90&gt;=4.75,D90&lt;0.35,D90&lt;0.8),1.4,IF(AND(G90&gt;=0.772,A90&gt;=5.35,G90&gt;=0.412,A90&lt;5.85,F90&lt;2.5,D90&gt;=0.8),3.9,IF(AND(D90&gt;=1.45,A90&gt;=6.2,B90&gt;=2.75,A90&gt;=5.85,F90&lt;2.5,D90&gt;=0.8),4.775,IF(AND(G90&lt;0.5,H90&gt;=5.767,A90&lt;6.2,A90&lt;7.05,F90&gt;=2.5,D90&gt;=0.8),5.1,IF(AND(G90&gt;=0.5,H90&gt;=5.767,A90&lt;6.2,A90&lt;7.05,F90&gt;=2.5,D90&gt;=0.8),4.95,IF(AND(B90&gt;=3.25,G90&lt;0.861,A90&gt;=6.2,A90&lt;7.05,F90&gt;=2.5,D90&gt;=0.8),5.75,IF(AND(A90&lt;4.95,B90&gt;=3.15,D90&lt;0.25,A90&lt;5.05,A90&gt;=4.75,D90&lt;0.35,D90&lt;0.8),1.4,IF(AND(A90&lt;5.65,G90&lt;0.772,A90&gt;=5.35,G90&gt;=0.412,A90&lt;5.85,F90&lt;2.5,D90&gt;=0.8),3.6,IF(AND(A90&gt;=5.65,G90&lt;0.772,A90&gt;=5.35,G90&gt;=0.412,A90&lt;5.85,F90&lt;2.5,D90&gt;=0.8),3.5,IF(AND(B90&gt;=3.15,D90&lt;1.45,A90&gt;=6.2,B90&gt;=2.75,A90&gt;=5.85,F90&lt;2.5,D90&gt;=0.8),4.7,IF(AND(A90&gt;=6.65,B90&lt;3.25,G90&lt;0.861,A90&gt;=6.2,A90&lt;7.05,F90&gt;=2.5,D90&gt;=0.8),5.567,IF(AND(H90&lt;9.499,A90&gt;=4.95,B90&gt;=3.15,D90&lt;0.25,A90&lt;5.05,A90&gt;=4.75,D90&lt;0.35,D90&lt;0.8),1.4,IF(AND(H90&gt;=9.499,A90&gt;=4.95,B90&gt;=3.15,D90&lt;0.25,A90&lt;5.05,A90&gt;=4.75,D90&lt;0.35,D90&lt;0.8),1.2,IF(AND(G90&lt;0.765,B90&lt;3.15,D90&lt;1.45,A90&gt;=6.2,B90&gt;=2.75,A90&gt;=5.85,F90&lt;2.5,D90&gt;=0.8),4.4,IF(AND(G90&gt;=0.765,B90&lt;3.15,D90&lt;1.45,A90&gt;=6.2,B90&gt;=2.75,A90&gt;=5.85,F90&lt;2.5,D90&gt;=0.8),4.6,IF(AND(H90&lt;10.667,A90&lt;6.65,B90&lt;3.25,G90&lt;0.861,A90&gt;=6.2,A90&lt;7.05,F90&gt;=2.5,D90&gt;=0.8),5.167,IF(AND(G90&lt;0.627,H90&gt;=10.667,A90&lt;6.65,B90&lt;3.25,G90&lt;0.861,A90&gt;=6.2,A90&lt;7.05,F90&gt;=2.5,D90&gt;=0.8),5.64,IF(AND(G90&gt;=0.627,H90&gt;=10.667,A90&lt;6.65,B90&lt;3.25,G90&lt;0.861,A90&gt;=6.2,A90&lt;7.05,F90&gt;=2.5,D90&gt;=0.8),5.1,"shouldnthappen")))))))))))))))))))))))))))))))))))</f>
        <v>4.833</v>
      </c>
      <c r="X90" s="1" t="n">
        <f aca="false">IF(AND(B90&lt;3.05,H90&lt;6.697,A90&lt;5.45),4.1,IF(AND(B90&gt;=3.05,H90&lt;6.697,A90&lt;5.45),1.48,IF(AND(D90&lt;0.7,A90&lt;5.9,A90&gt;=5.45),1.4,IF(AND(A90&lt;4.35,B90&lt;3.3,H90&gt;=6.697,A90&lt;5.45),1.1,IF(AND(G90&lt;0.372,D90&gt;=0.7,A90&lt;5.9,A90&gt;=5.45),4.36,IF(AND(A90&gt;=4.9,A90&gt;=4.35,B90&lt;3.3,H90&gt;=6.697,A90&lt;5.45),1.6,IF(AND(H90&gt;=14.171,A90&lt;5.15,B90&gt;=3.3,H90&gt;=6.697,A90&lt;5.45),1.6,IF(AND(G90&lt;0.451,A90&gt;=5.15,B90&gt;=3.3,H90&gt;=6.697,A90&lt;5.45),1.367,IF(AND(G90&gt;=0.451,A90&gt;=5.15,B90&gt;=3.3,H90&gt;=6.697,A90&lt;5.45),1.5,IF(AND(G90&lt;0.332,D90&lt;1.45,F90&lt;2.5,A90&gt;=5.9,A90&gt;=5.45),4.35,IF(AND(A90&lt;6.15,D90&gt;=1.45,F90&lt;2.5,A90&gt;=5.9,A90&gt;=5.45),5.1,IF(AND(D90&gt;=2.4,G90&lt;0.432,F90&gt;=2.5,A90&gt;=5.9,A90&gt;=5.45),5.78,IF(AND(A90&lt;6.15,G90&gt;=0.432,F90&gt;=2.5,A90&gt;=5.9,A90&gt;=5.45),4.9,IF(AND(B90&lt;3.1,A90&lt;4.9,A90&gt;=4.35,B90&lt;3.3,H90&gt;=6.697,A90&lt;5.45),1.4,IF(AND(B90&gt;=3.1,A90&lt;4.9,A90&gt;=4.35,B90&lt;3.3,H90&gt;=6.697,A90&lt;5.45),1.3,IF(AND(G90&lt;0.343,H90&lt;14.171,A90&lt;5.15,B90&gt;=3.3,H90&gt;=6.697,A90&lt;5.45),1.433,IF(AND(G90&gt;=0.343,H90&lt;14.171,A90&lt;5.15,B90&gt;=3.3,H90&gt;=6.697,A90&lt;5.45),1.525,IF(AND(D90&lt;1.05,B90&lt;2.55,G90&gt;=0.372,D90&gt;=0.7,A90&lt;5.9,A90&gt;=5.45),3.7,IF(AND(H90&lt;10.596,B90&gt;=2.55,G90&gt;=0.372,D90&gt;=0.7,A90&lt;5.9,A90&gt;=5.45),3.525,IF(AND(H90&gt;=10.596,B90&gt;=2.55,G90&gt;=0.372,D90&gt;=0.7,A90&lt;5.9,A90&gt;=5.45),3.9,IF(AND(H90&lt;14.314,G90&gt;=0.332,D90&lt;1.45,F90&lt;2.5,A90&gt;=5.9,A90&gt;=5.45),4.4,IF(AND(H90&gt;=14.314,G90&gt;=0.332,D90&lt;1.45,F90&lt;2.5,A90&gt;=5.9,A90&gt;=5.45),4.7,IF(AND(H90&lt;13.906,A90&gt;=6.15,D90&gt;=1.45,F90&lt;2.5,A90&gt;=5.9,A90&gt;=5.45),4.675,IF(AND(H90&gt;=13.906,A90&gt;=6.15,D90&gt;=1.45,F90&lt;2.5,A90&gt;=5.9,A90&gt;=5.45),4.9,IF(AND(G90&lt;0.093,D90&lt;2.4,G90&lt;0.432,F90&gt;=2.5,A90&gt;=5.9,A90&gt;=5.45),5.6,IF(AND(B90&lt;2.95,A90&gt;=6.15,G90&gt;=0.432,F90&gt;=2.5,A90&gt;=5.9,A90&gt;=5.45),5.86,IF(AND(A90&lt;5.55,D90&gt;=1.05,B90&lt;2.55,G90&gt;=0.372,D90&gt;=0.7,A90&lt;5.9,A90&gt;=5.45),4,IF(AND(A90&gt;=5.55,D90&gt;=1.05,B90&lt;2.55,G90&gt;=0.372,D90&gt;=0.7,A90&lt;5.9,A90&gt;=5.45),3.9,IF(AND(D90&lt;1.7,G90&gt;=0.093,D90&lt;2.4,G90&lt;0.432,F90&gt;=2.5,A90&gt;=5.9,A90&gt;=5.45),5.05,IF(AND(G90&gt;=0.774,B90&gt;=2.95,A90&gt;=6.15,G90&gt;=0.432,F90&gt;=2.5,A90&gt;=5.9,A90&gt;=5.45),5.3,IF(AND(G90&gt;=0.312,D90&gt;=1.7,G90&gt;=0.093,D90&lt;2.4,G90&lt;0.432,F90&gt;=2.5,A90&gt;=5.9,A90&gt;=5.45),5.4,IF(AND(D90&lt;2.45,G90&lt;0.774,B90&gt;=2.95,A90&gt;=6.15,G90&gt;=0.432,F90&gt;=2.5,A90&gt;=5.9,A90&gt;=5.45),5.66,IF(AND(D90&gt;=2.45,G90&lt;0.774,B90&gt;=2.95,A90&gt;=6.15,G90&gt;=0.432,F90&gt;=2.5,A90&gt;=5.9,A90&gt;=5.45),6,IF(AND(G90&gt;=0.301,G90&lt;0.312,D90&gt;=1.7,G90&gt;=0.093,D90&lt;2.4,G90&lt;0.432,F90&gt;=2.5,A90&gt;=5.9,A90&gt;=5.45),5.1,IF(AND(A90&lt;6.45,G90&lt;0.301,G90&lt;0.312,D90&gt;=1.7,G90&gt;=0.093,D90&lt;2.4,G90&lt;0.432,F90&gt;=2.5,A90&gt;=5.9,A90&gt;=5.45),5.3,IF(AND(A90&gt;=6.45,G90&lt;0.301,G90&lt;0.312,D90&gt;=1.7,G90&gt;=0.093,D90&lt;2.4,G90&lt;0.432,F90&gt;=2.5,A90&gt;=5.9,A90&gt;=5.45),5.2,"shouldnthappen"))))))))))))))))))))))))))))))))))))</f>
        <v>4.4</v>
      </c>
      <c r="Y90" s="1" t="n">
        <f aca="false">IF(AND(H90&lt;6.51,F90&lt;1.5),1.8,IF(AND(H90&gt;=16.674,F90&gt;=1.5),6.533,IF(AND(D90&gt;=0.45,H90&gt;=6.51,F90&lt;1.5),1.667,IF(AND(H90&gt;=13.805,G90&lt;0.154,H90&lt;16.674,F90&gt;=1.5),6.7,IF(AND(D90&lt;0.15,A90&lt;5.05,D90&lt;0.45,H90&gt;=6.51,F90&lt;1.5),1.4,IF(AND(H90&gt;=13.586,A90&gt;=5.05,D90&lt;0.45,H90&gt;=6.51,F90&lt;1.5),1.3,IF(AND(F90&lt;2.5,H90&lt;13.805,G90&lt;0.154,H90&lt;16.674,F90&gt;=1.5),4.6,IF(AND(H90&lt;8.929,D90&lt;1.35,G90&gt;=0.154,H90&lt;16.674,F90&gt;=1.5),3.64,IF(AND(G90&lt;0.05,H90&lt;13.586,A90&gt;=5.05,D90&lt;0.45,H90&gt;=6.51,F90&lt;1.5),1.4,IF(AND(G90&gt;=0.107,F90&gt;=2.5,H90&lt;13.805,G90&lt;0.154,H90&lt;16.674,F90&gt;=1.5),5.3,IF(AND(B90&gt;=2.75,H90&gt;=8.929,D90&lt;1.35,G90&gt;=0.154,H90&lt;16.674,F90&gt;=1.5),4.433,IF(AND(D90&gt;=1.55,F90&lt;2.5,D90&gt;=1.35,G90&gt;=0.154,H90&lt;16.674,F90&gt;=1.5),4.975,IF(AND(H90&lt;6.93,F90&gt;=2.5,D90&gt;=1.35,G90&gt;=0.154,H90&lt;16.674,F90&gt;=1.5),4.5,IF(AND(H90&lt;12.675,G90&lt;0.217,D90&gt;=0.15,A90&lt;5.05,D90&lt;0.45,H90&gt;=6.51,F90&lt;1.5),1.4,IF(AND(H90&gt;=12.675,G90&lt;0.217,D90&gt;=0.15,A90&lt;5.05,D90&lt;0.45,H90&gt;=6.51,F90&lt;1.5),1.5,IF(AND(A90&lt;4.65,G90&gt;=0.217,D90&gt;=0.15,A90&lt;5.05,D90&lt;0.45,H90&gt;=6.51,F90&lt;1.5),1.35,IF(AND(D90&lt;0.25,G90&gt;=0.05,H90&lt;13.586,A90&gt;=5.05,D90&lt;0.45,H90&gt;=6.51,F90&lt;1.5),1.467,IF(AND(D90&gt;=0.25,G90&gt;=0.05,H90&lt;13.586,A90&gt;=5.05,D90&lt;0.45,H90&gt;=6.51,F90&lt;1.5),1.5,IF(AND(H90&lt;9.15,G90&lt;0.107,F90&gt;=2.5,H90&lt;13.805,G90&lt;0.154,H90&lt;16.674,F90&gt;=1.5),5.7,IF(AND(H90&gt;=9.15,G90&lt;0.107,F90&gt;=2.5,H90&lt;13.805,G90&lt;0.154,H90&lt;16.674,F90&gt;=1.5),5.6,IF(AND(G90&lt;0.404,B90&lt;2.75,H90&gt;=8.929,D90&lt;1.35,G90&gt;=0.154,H90&lt;16.674,F90&gt;=1.5),4.15,IF(AND(G90&gt;=0.404,B90&lt;2.75,H90&gt;=8.929,D90&lt;1.35,G90&gt;=0.154,H90&lt;16.674,F90&gt;=1.5),3.9,IF(AND(A90&gt;=6.75,D90&lt;1.55,F90&lt;2.5,D90&gt;=1.35,G90&gt;=0.154,H90&lt;16.674,F90&gt;=1.5),4.82,IF(AND(D90&lt;0.25,A90&gt;=4.65,G90&gt;=0.217,D90&gt;=0.15,A90&lt;5.05,D90&lt;0.45,H90&gt;=6.51,F90&lt;1.5),1.325,IF(AND(D90&gt;=0.25,A90&gt;=4.65,G90&gt;=0.217,D90&gt;=0.15,A90&lt;5.05,D90&lt;0.45,H90&gt;=6.51,F90&lt;1.5),1.3,IF(AND(A90&lt;6.55,A90&lt;6.75,D90&lt;1.55,F90&lt;2.5,D90&gt;=1.35,G90&gt;=0.154,H90&lt;16.674,F90&gt;=1.5),4.575,IF(AND(A90&gt;=6.55,A90&lt;6.75,D90&lt;1.55,F90&lt;2.5,D90&gt;=1.35,G90&gt;=0.154,H90&lt;16.674,F90&gt;=1.5),4.4,IF(AND(B90&lt;2.9,D90&lt;2.05,H90&gt;=6.93,F90&gt;=2.5,D90&gt;=1.35,G90&gt;=0.154,H90&lt;16.674,F90&gt;=1.5),5.05,IF(AND(H90&lt;8.884,D90&gt;=2.05,H90&gt;=6.93,F90&gt;=2.5,D90&gt;=1.35,G90&gt;=0.154,H90&lt;16.674,F90&gt;=1.5),5.1,IF(AND(H90&lt;13.711,B90&gt;=2.9,D90&lt;2.05,H90&gt;=6.93,F90&gt;=2.5,D90&gt;=1.35,G90&gt;=0.154,H90&lt;16.674,F90&gt;=1.5),5,IF(AND(H90&gt;=13.711,B90&gt;=2.9,D90&lt;2.05,H90&gt;=6.93,F90&gt;=2.5,D90&gt;=1.35,G90&gt;=0.154,H90&lt;16.674,F90&gt;=1.5),5.8,IF(AND(B90&lt;3.15,H90&gt;=8.884,D90&gt;=2.05,H90&gt;=6.93,F90&gt;=2.5,D90&gt;=1.35,G90&gt;=0.154,H90&lt;16.674,F90&gt;=1.5),5.56,IF(AND(B90&gt;=3.15,H90&gt;=8.884,D90&gt;=2.05,H90&gt;=6.93,F90&gt;=2.5,D90&gt;=1.35,G90&gt;=0.154,H90&lt;16.674,F90&gt;=1.5),5.9,"shouldnthappen")))))))))))))))))))))))))))))))))</f>
        <v>3.64</v>
      </c>
      <c r="Z90" s="1" t="n">
        <f aca="false">IF(AND(F90&gt;=2,B90&gt;=3.35),5.6,IF(AND(A90&lt;6.65,H90&gt;=15.076,B90&lt;3.35),4.8,IF(AND(A90&gt;=6.65,H90&gt;=15.076,B90&lt;3.35),6.15,IF(AND(H90&lt;6.542,F90&lt;2,B90&gt;=3.35),1.767,IF(AND(G90&gt;=0.653,D90&lt;0.75,H90&lt;15.076,B90&lt;3.35),1.55,IF(AND(D90&lt;0.15,G90&lt;0.653,D90&lt;0.75,H90&lt;15.076,B90&lt;3.35),1.1,IF(AND(G90&lt;0.356,A90&lt;5.05,H90&gt;=6.542,F90&lt;2,B90&gt;=3.35),1.4,IF(AND(G90&gt;=0.356,A90&lt;5.05,H90&gt;=6.542,F90&lt;2,B90&gt;=3.35),1.3,IF(AND(G90&gt;=0.566,A90&gt;=5.05,H90&gt;=6.542,F90&lt;2,B90&gt;=3.35),1.6,IF(AND(B90&gt;=3.1,D90&gt;=0.15,G90&lt;0.653,D90&lt;0.75,H90&lt;15.076,B90&lt;3.35),1.367,IF(AND(B90&gt;=2.65,D90&lt;1.45,B90&lt;2.75,D90&gt;=0.75,H90&lt;15.076,B90&lt;3.35),3.96,IF(AND(G90&lt;0.352,D90&gt;=1.45,B90&lt;2.75,D90&gt;=0.75,H90&lt;15.076,B90&lt;3.35),4.5,IF(AND(D90&gt;=1.35,A90&lt;6.2,B90&gt;=2.75,D90&gt;=0.75,H90&lt;15.076,B90&lt;3.35),4.733,IF(AND(A90&lt;4.7,B90&lt;3.1,D90&gt;=0.15,G90&lt;0.653,D90&lt;0.75,H90&lt;15.076,B90&lt;3.35),1.36,IF(AND(A90&gt;=4.7,B90&lt;3.1,D90&gt;=0.15,G90&lt;0.653,D90&lt;0.75,H90&lt;15.076,B90&lt;3.35),1.6,IF(AND(A90&lt;5.2,B90&lt;2.65,D90&lt;1.45,B90&lt;2.75,D90&gt;=0.75,H90&lt;15.076,B90&lt;3.35),3.3,IF(AND(A90&lt;6.5,G90&gt;=0.352,D90&gt;=1.45,B90&lt;2.75,D90&gt;=0.75,H90&lt;15.076,B90&lt;3.35),5,IF(AND(A90&gt;=6.5,G90&gt;=0.352,D90&gt;=1.45,B90&lt;2.75,D90&gt;=0.75,H90&lt;15.076,B90&lt;3.35),5.8,IF(AND(H90&lt;8.486,D90&lt;1.35,A90&lt;6.2,B90&gt;=2.75,D90&gt;=0.75,H90&lt;15.076,B90&lt;3.35),3.975,IF(AND(G90&lt;0.187,F90&lt;2.5,A90&gt;=6.2,B90&gt;=2.75,D90&gt;=0.75,H90&lt;15.076,B90&lt;3.35),5,IF(AND(G90&gt;=0.187,F90&lt;2.5,A90&gt;=6.2,B90&gt;=2.75,D90&gt;=0.75,H90&lt;15.076,B90&lt;3.35),4.525,IF(AND(A90&gt;=7.25,F90&gt;=2.5,A90&gt;=6.2,B90&gt;=2.75,D90&gt;=0.75,H90&lt;15.076,B90&lt;3.35),6.5,IF(AND(G90&lt;0.185,B90&lt;3.6,G90&lt;0.566,A90&gt;=5.05,H90&gt;=6.542,F90&lt;2,B90&gt;=3.35),1.45,IF(AND(G90&gt;=0.185,B90&lt;3.6,G90&lt;0.566,A90&gt;=5.05,H90&gt;=6.542,F90&lt;2,B90&gt;=3.35),1.34,IF(AND(G90&lt;0.13,B90&gt;=3.6,G90&lt;0.566,A90&gt;=5.05,H90&gt;=6.542,F90&lt;2,B90&gt;=3.35),1.45,IF(AND(G90&gt;=0.13,B90&gt;=3.6,G90&lt;0.566,A90&gt;=5.05,H90&gt;=6.542,F90&lt;2,B90&gt;=3.35),1.5,IF(AND(D90&lt;1.05,A90&gt;=5.2,B90&lt;2.65,D90&lt;1.45,B90&lt;2.75,D90&gt;=0.75,H90&lt;15.076,B90&lt;3.35),3.5,IF(AND(D90&gt;=1.05,A90&gt;=5.2,B90&lt;2.65,D90&lt;1.45,B90&lt;2.75,D90&gt;=0.75,H90&lt;15.076,B90&lt;3.35),3.94,IF(AND(H90&lt;10.983,H90&gt;=8.486,D90&lt;1.35,A90&lt;6.2,B90&gt;=2.75,D90&gt;=0.75,H90&lt;15.076,B90&lt;3.35),4.38,IF(AND(H90&gt;=10.983,H90&gt;=8.486,D90&lt;1.35,A90&lt;6.2,B90&gt;=2.75,D90&gt;=0.75,H90&lt;15.076,B90&lt;3.35),4.1,IF(AND(B90&gt;=3.25,A90&lt;7.25,F90&gt;=2.5,A90&gt;=6.2,B90&gt;=2.75,D90&gt;=0.75,H90&lt;15.076,B90&lt;3.35),5.7,IF(AND(B90&lt;2.95,B90&lt;3.25,A90&lt;7.25,F90&gt;=2.5,A90&gt;=6.2,B90&gt;=2.75,D90&gt;=0.75,H90&lt;15.076,B90&lt;3.35),5.6,IF(AND(H90&gt;=13.711,B90&gt;=2.95,B90&lt;3.25,A90&lt;7.25,F90&gt;=2.5,A90&gt;=6.2,B90&gt;=2.75,D90&gt;=0.75,H90&lt;15.076,B90&lt;3.35),5.8,IF(AND(A90&gt;=6.8,H90&lt;13.711,B90&gt;=2.95,B90&lt;3.25,A90&lt;7.25,F90&gt;=2.5,A90&gt;=6.2,B90&gt;=2.75,D90&gt;=0.75,H90&lt;15.076,B90&lt;3.35),5.1,IF(AND(H90&lt;12.921,A90&lt;6.8,H90&lt;13.711,B90&gt;=2.95,B90&lt;3.25,A90&lt;7.25,F90&gt;=2.5,A90&gt;=6.2,B90&gt;=2.75,D90&gt;=0.75,H90&lt;15.076,B90&lt;3.35),5.34,IF(AND(H90&gt;=12.921,A90&lt;6.8,H90&lt;13.711,B90&gt;=2.95,B90&lt;3.25,A90&lt;7.25,F90&gt;=2.5,A90&gt;=6.2,B90&gt;=2.75,D90&gt;=0.75,H90&lt;15.076,B90&lt;3.35),5.133,"shouldnthappen"))))))))))))))))))))))))))))))))))))</f>
        <v>3.94</v>
      </c>
      <c r="AA90" s="1" t="n">
        <f aca="false">IF(AND(D90&gt;=0.45,A90&lt;5.05,D90&lt;0.8),1.6,IF(AND(D90&gt;=0.45,A90&gt;=5.05,D90&lt;0.8),1.7,IF(AND(H90&gt;=16.244,F90&gt;=2.5,D90&gt;=0.8),6.533,IF(AND(A90&lt;4.35,D90&lt;0.45,A90&lt;5.05,D90&lt;0.8),1.1,IF(AND(H90&gt;=14.877,D90&lt;0.45,A90&gt;=5.05,D90&lt;0.8),1.3,IF(AND(D90&gt;=1.4,A90&lt;5.65,F90&lt;2.5,D90&gt;=0.8),4.5,IF(AND(A90&gt;=7.25,H90&lt;16.244,F90&gt;=2.5,D90&gt;=0.8),6.5,IF(AND(A90&gt;=4.75,A90&gt;=4.35,D90&lt;0.45,A90&lt;5.05,D90&lt;0.8),1.35,IF(AND(A90&lt;5.3,D90&lt;1.4,A90&lt;5.65,F90&lt;2.5,D90&gt;=0.8),3.1,IF(AND(A90&gt;=6.8,A90&gt;=6.55,A90&gt;=5.65,F90&lt;2.5,D90&gt;=0.8),4.9,IF(AND(H90&lt;5.767,A90&lt;7.25,H90&lt;16.244,F90&gt;=2.5,D90&gt;=0.8),4.5,IF(AND(G90&gt;=0.522,A90&lt;4.75,A90&gt;=4.35,D90&lt;0.45,A90&lt;5.05,D90&lt;0.8),1.2,IF(AND(G90&gt;=0.948,D90&lt;0.35,H90&lt;14.877,D90&lt;0.45,A90&gt;=5.05,D90&lt;0.8),1.7,IF(AND(H90&lt;13.089,D90&gt;=0.35,H90&lt;14.877,D90&lt;0.45,A90&gt;=5.05,D90&lt;0.8),1.5,IF(AND(H90&gt;=13.089,D90&gt;=0.35,H90&lt;14.877,D90&lt;0.45,A90&gt;=5.05,D90&lt;0.8),1.3,IF(AND(B90&gt;=2.95,A90&gt;=5.3,D90&lt;1.4,A90&lt;5.65,F90&lt;2.5,D90&gt;=0.8),4.1,IF(AND(H90&lt;9.181,A90&lt;6.05,A90&lt;6.55,A90&gt;=5.65,F90&lt;2.5,D90&gt;=0.8),5.1,IF(AND(H90&gt;=9.181,A90&lt;6.05,A90&lt;6.55,A90&gt;=5.65,F90&lt;2.5,D90&gt;=0.8),4.3,IF(AND(G90&gt;=0.867,A90&gt;=6.05,A90&lt;6.55,A90&gt;=5.65,F90&lt;2.5,D90&gt;=0.8),4.9,IF(AND(B90&lt;3.05,A90&lt;6.8,A90&gt;=6.55,A90&gt;=5.65,F90&lt;2.5,D90&gt;=0.8),5,IF(AND(B90&gt;=3.05,A90&lt;6.8,A90&gt;=6.55,A90&gt;=5.65,F90&lt;2.5,D90&gt;=0.8),4.55,IF(AND(H90&gt;=14.144,G90&lt;0.522,A90&lt;4.75,A90&gt;=4.35,D90&lt;0.45,A90&lt;5.05,D90&lt;0.8),1.3,IF(AND(B90&lt;2.7,B90&lt;2.95,A90&gt;=5.3,D90&lt;1.4,A90&lt;5.65,F90&lt;2.5,D90&gt;=0.8),3.78,IF(AND(B90&gt;=2.7,B90&lt;2.95,A90&gt;=5.3,D90&lt;1.4,A90&lt;5.65,F90&lt;2.5,D90&gt;=0.8),3.6,IF(AND(G90&lt;0.638,G90&lt;0.867,A90&gt;=6.05,A90&lt;6.55,A90&gt;=5.65,F90&lt;2.5,D90&gt;=0.8),4.433,IF(AND(G90&gt;=0.638,G90&lt;0.867,A90&gt;=6.05,A90&lt;6.55,A90&gt;=5.65,F90&lt;2.5,D90&gt;=0.8),4,IF(AND(A90&lt;6.35,H90&lt;11.146,H90&gt;=5.767,A90&lt;7.25,H90&lt;16.244,F90&gt;=2.5,D90&gt;=0.8),5.1,IF(AND(A90&lt;4.5,H90&lt;14.144,G90&lt;0.522,A90&lt;4.75,A90&gt;=4.35,D90&lt;0.45,A90&lt;5.05,D90&lt;0.8),1.35,IF(AND(A90&gt;=4.5,H90&lt;14.144,G90&lt;0.522,A90&lt;4.75,A90&gt;=4.35,D90&lt;0.45,A90&lt;5.05,D90&lt;0.8),1.4,IF(AND(A90&lt;5.15,B90&lt;3.75,G90&lt;0.948,D90&lt;0.35,H90&lt;14.877,D90&lt;0.45,A90&gt;=5.05,D90&lt;0.8),1.4,IF(AND(A90&gt;=5.15,B90&lt;3.75,G90&lt;0.948,D90&lt;0.35,H90&lt;14.877,D90&lt;0.45,A90&gt;=5.05,D90&lt;0.8),1.5,IF(AND(G90&lt;0.112,B90&gt;=3.75,G90&lt;0.948,D90&lt;0.35,H90&lt;14.877,D90&lt;0.45,A90&gt;=5.05,D90&lt;0.8),1.5,IF(AND(G90&gt;=0.112,B90&gt;=3.75,G90&lt;0.948,D90&lt;0.35,H90&lt;14.877,D90&lt;0.45,A90&gt;=5.05,D90&lt;0.8),1.6,IF(AND(G90&lt;0.075,A90&gt;=6.35,H90&lt;11.146,H90&gt;=5.767,A90&lt;7.25,H90&lt;16.244,F90&gt;=2.5,D90&gt;=0.8),5.5,IF(AND(G90&gt;=0.075,A90&gt;=6.35,H90&lt;11.146,H90&gt;=5.767,A90&lt;7.25,H90&lt;16.244,F90&gt;=2.5,D90&gt;=0.8),5.24,IF(AND(B90&lt;2.95,D90&lt;1.9,H90&gt;=11.146,H90&gt;=5.767,A90&lt;7.25,H90&lt;16.244,F90&gt;=2.5,D90&gt;=0.8),5.65,IF(AND(B90&gt;=2.95,D90&lt;1.9,H90&gt;=11.146,H90&gt;=5.767,A90&lt;7.25,H90&lt;16.244,F90&gt;=2.5,D90&gt;=0.8),5.8,IF(AND(H90&lt;13.42,D90&gt;=1.9,H90&gt;=11.146,H90&gt;=5.767,A90&lt;7.25,H90&lt;16.244,F90&gt;=2.5,D90&gt;=0.8),5.6,IF(AND(H90&gt;=13.42,D90&gt;=1.9,H90&gt;=11.146,H90&gt;=5.767,A90&lt;7.25,H90&lt;16.244,F90&gt;=2.5,D90&gt;=0.8),5.34,"shouldnthappen")))))))))))))))))))))))))))))))))))))))</f>
        <v>4.9</v>
      </c>
      <c r="AB90" s="1" t="n">
        <f aca="false">IF(AND(D90&gt;=0.35,F90&lt;1.5),1.5,IF(AND(F90&lt;2.5,D90&gt;=1.55,F90&gt;=1.5),4.85,IF(AND(H90&lt;8.308,D90&lt;0.15,D90&lt;0.35,F90&lt;1.5),1.5,IF(AND(H90&gt;=8.308,D90&lt;0.15,D90&lt;0.35,F90&lt;1.5),1.4,IF(AND(H90&lt;5.523,D90&gt;=0.15,D90&lt;0.35,F90&lt;1.5),1,IF(AND(G90&lt;0.572,H90&lt;10.688,D90&lt;1.55,F90&gt;=1.5),3.75,IF(AND(B90&gt;=3.5,F90&gt;=2.5,D90&gt;=1.55,F90&gt;=1.5),6.3,IF(AND(A90&gt;=5.65,G90&gt;=0.572,H90&lt;10.688,D90&lt;1.55,F90&gt;=1.5),4.45,IF(AND(B90&gt;=2.85,A90&lt;6.15,H90&gt;=10.688,D90&lt;1.55,F90&gt;=1.5),4.35,IF(AND(H90&gt;=16.284,B90&lt;3.5,F90&gt;=2.5,D90&gt;=1.55,F90&gt;=1.5),6.6,IF(AND(G90&gt;=0.241,G90&lt;0.338,H90&gt;=5.523,D90&gt;=0.15,D90&lt;0.35,F90&lt;1.5),1.25,IF(AND(A90&lt;5.05,G90&gt;=0.338,H90&gt;=5.523,D90&gt;=0.15,D90&lt;0.35,F90&lt;1.5),1.35,IF(AND(B90&lt;2.7,A90&lt;5.65,G90&gt;=0.572,H90&lt;10.688,D90&lt;1.55,F90&gt;=1.5),4,IF(AND(B90&gt;=2.7,A90&lt;5.65,G90&gt;=0.572,H90&lt;10.688,D90&lt;1.55,F90&gt;=1.5),3.6,IF(AND(B90&lt;2.45,B90&lt;2.85,A90&lt;6.15,H90&gt;=10.688,D90&lt;1.55,F90&gt;=1.5),3.7,IF(AND(A90&lt;6.25,B90&lt;2.85,A90&gt;=6.15,H90&gt;=10.688,D90&lt;1.55,F90&gt;=1.5),4.5,IF(AND(A90&gt;=6.25,B90&lt;2.85,A90&gt;=6.15,H90&gt;=10.688,D90&lt;1.55,F90&gt;=1.5),4.86,IF(AND(D90&gt;=1.45,B90&gt;=2.85,A90&gt;=6.15,H90&gt;=10.688,D90&lt;1.55,F90&gt;=1.5),4.8,IF(AND(H90&lt;8.202,H90&lt;16.284,B90&lt;3.5,F90&gt;=2.5,D90&gt;=1.55,F90&gt;=1.5),5.7,IF(AND(A90&gt;=5.1,G90&lt;0.241,G90&lt;0.338,H90&gt;=5.523,D90&gt;=0.15,D90&lt;0.35,F90&lt;1.5),1.5,IF(AND(B90&gt;=3.75,A90&gt;=5.05,G90&gt;=0.338,H90&gt;=5.523,D90&gt;=0.15,D90&lt;0.35,F90&lt;1.5),1.6,IF(AND(A90&lt;5.7,B90&gt;=2.45,B90&lt;2.85,A90&lt;6.15,H90&gt;=10.688,D90&lt;1.55,F90&gt;=1.5),3.9,IF(AND(A90&gt;=5.7,B90&gt;=2.45,B90&lt;2.85,A90&lt;6.15,H90&gt;=10.688,D90&lt;1.55,F90&gt;=1.5),4.02,IF(AND(H90&lt;13.654,D90&lt;1.45,B90&gt;=2.85,A90&gt;=6.15,H90&gt;=10.688,D90&lt;1.55,F90&gt;=1.5),4.333,IF(AND(H90&gt;=13.654,D90&lt;1.45,B90&gt;=2.85,A90&gt;=6.15,H90&gt;=10.688,D90&lt;1.55,F90&gt;=1.5),4.54,IF(AND(A90&lt;6.15,H90&gt;=8.202,H90&lt;16.284,B90&lt;3.5,F90&gt;=2.5,D90&gt;=1.55,F90&gt;=1.5),5,IF(AND(H90&lt;13.924,A90&lt;5.1,G90&lt;0.241,G90&lt;0.338,H90&gt;=5.523,D90&gt;=0.15,D90&lt;0.35,F90&lt;1.5),1.4,IF(AND(H90&gt;=13.924,A90&lt;5.1,G90&lt;0.241,G90&lt;0.338,H90&gt;=5.523,D90&gt;=0.15,D90&lt;0.35,F90&lt;1.5),1.5,IF(AND(D90&lt;0.25,B90&lt;3.75,A90&gt;=5.05,G90&gt;=0.338,H90&gt;=5.523,D90&gt;=0.15,D90&lt;0.35,F90&lt;1.5),1.5,IF(AND(D90&gt;=0.25,B90&lt;3.75,A90&gt;=5.05,G90&gt;=0.338,H90&gt;=5.523,D90&gt;=0.15,D90&lt;0.35,F90&lt;1.5),1.4,IF(AND(H90&lt;8.884,B90&gt;=3.05,A90&gt;=6.15,H90&gt;=8.202,H90&lt;16.284,B90&lt;3.5,F90&gt;=2.5,D90&gt;=1.55,F90&gt;=1.5),5.1,IF(AND(A90&lt;6.45,G90&lt;0.368,B90&lt;3.05,A90&gt;=6.15,H90&gt;=8.202,H90&lt;16.284,B90&lt;3.5,F90&gt;=2.5,D90&gt;=1.55,F90&gt;=1.5),5.525,IF(AND(A90&gt;=6.45,G90&lt;0.368,B90&lt;3.05,A90&gt;=6.15,H90&gt;=8.202,H90&lt;16.284,B90&lt;3.5,F90&gt;=2.5,D90&gt;=1.55,F90&gt;=1.5),5.35,IF(AND(D90&lt;2.25,G90&gt;=0.368,B90&lt;3.05,A90&gt;=6.15,H90&gt;=8.202,H90&lt;16.284,B90&lt;3.5,F90&gt;=2.5,D90&gt;=1.55,F90&gt;=1.5),5.8,IF(AND(D90&gt;=2.25,G90&gt;=0.368,B90&lt;3.05,A90&gt;=6.15,H90&gt;=8.202,H90&lt;16.284,B90&lt;3.5,F90&gt;=2.5,D90&gt;=1.55,F90&gt;=1.5),5.2,IF(AND(H90&lt;10.257,H90&gt;=8.884,B90&gt;=3.05,A90&gt;=6.15,H90&gt;=8.202,H90&lt;16.284,B90&lt;3.5,F90&gt;=2.5,D90&gt;=1.55,F90&gt;=1.5),5.9,IF(AND(H90&gt;=10.257,H90&gt;=8.884,B90&gt;=3.05,A90&gt;=6.15,H90&gt;=8.202,H90&lt;16.284,B90&lt;3.5,F90&gt;=2.5,D90&gt;=1.55,F90&gt;=1.5),5.48,"shouldnthappen")))))))))))))))))))))))))))))))))))))</f>
        <v>4.45</v>
      </c>
      <c r="AC90" s="1" t="n">
        <f aca="false">IF(AND(H90&lt;5.748,A90&lt;5.05,D90&lt;0.8),1,IF(AND(B90&lt;3.35,A90&gt;=5.05,D90&lt;0.8),1.7,IF(AND(A90&lt;5.85,G90&lt;0.154,D90&gt;=0.8),4.5,IF(AND(D90&gt;=0.45,H90&gt;=5.748,A90&lt;5.05,D90&lt;0.8),1.6,IF(AND(G90&gt;=0.934,B90&gt;=3.35,A90&gt;=5.05,D90&lt;0.8),1.7,IF(AND(D90&lt;2.1,A90&gt;=5.85,G90&lt;0.154,D90&gt;=0.8),6.15,IF(AND(D90&gt;=2.1,A90&gt;=5.85,G90&lt;0.154,D90&gt;=0.8),5.5,IF(AND(A90&lt;6.1,D90&gt;=1.55,G90&gt;=0.154,D90&gt;=0.8),5,IF(AND(H90&gt;=14.379,G90&lt;0.934,B90&gt;=3.35,A90&gt;=5.05,D90&lt;0.8),1.58,IF(AND(G90&lt;0.379,A90&gt;=6.1,D90&gt;=1.55,G90&gt;=0.154,D90&gt;=0.8),5.42,IF(AND(H90&lt;13.924,G90&lt;0.227,D90&lt;0.45,H90&gt;=5.748,A90&lt;5.05,D90&lt;0.8),1.4,IF(AND(H90&gt;=13.924,G90&lt;0.227,D90&lt;0.45,H90&gt;=5.748,A90&lt;5.05,D90&lt;0.8),1.5,IF(AND(B90&lt;3.1,G90&gt;=0.227,D90&lt;0.45,H90&gt;=5.748,A90&lt;5.05,D90&lt;0.8),1.1,IF(AND(G90&lt;0.13,H90&lt;14.379,G90&lt;0.934,B90&gt;=3.35,A90&gt;=5.05,D90&lt;0.8),1.4,IF(AND(D90&lt;1.05,A90&lt;5.65,D90&lt;1.35,D90&lt;1.55,G90&gt;=0.154,D90&gt;=0.8),3.7,IF(AND(D90&lt;1.25,A90&gt;=5.65,D90&lt;1.35,D90&lt;1.55,G90&gt;=0.154,D90&gt;=0.8),4.06,IF(AND(D90&gt;=1.25,A90&gt;=5.65,D90&lt;1.35,D90&lt;1.55,G90&gt;=0.154,D90&gt;=0.8),4.425,IF(AND(H90&lt;13.654,D90&lt;1.45,D90&gt;=1.35,D90&lt;1.55,G90&gt;=0.154,D90&gt;=0.8),4.275,IF(AND(G90&lt;0.259,D90&gt;=1.45,D90&gt;=1.35,D90&lt;1.55,G90&gt;=0.154,D90&gt;=0.8),5.1,IF(AND(B90&lt;2.95,G90&gt;=0.379,A90&gt;=6.1,D90&gt;=1.55,G90&gt;=0.154,D90&gt;=0.8),6.3,IF(AND(B90&lt;3.25,B90&gt;=3.1,G90&gt;=0.227,D90&lt;0.45,H90&gt;=5.748,A90&lt;5.05,D90&lt;0.8),1.3,IF(AND(B90&gt;=3.25,B90&gt;=3.1,G90&gt;=0.227,D90&lt;0.45,H90&gt;=5.748,A90&lt;5.05,D90&lt;0.8),1.4,IF(AND(H90&gt;=13.372,G90&gt;=0.13,H90&lt;14.379,G90&lt;0.934,B90&gt;=3.35,A90&gt;=5.05,D90&lt;0.8),1.4,IF(AND(H90&lt;6.69,D90&gt;=1.05,A90&lt;5.65,D90&lt;1.35,D90&lt;1.55,G90&gt;=0.154,D90&gt;=0.8),4.033,IF(AND(H90&gt;=6.69,D90&gt;=1.05,A90&lt;5.65,D90&lt;1.35,D90&lt;1.55,G90&gt;=0.154,D90&gt;=0.8),3.88,IF(AND(B90&lt;2.85,H90&gt;=13.654,D90&lt;1.45,D90&gt;=1.35,D90&lt;1.55,G90&gt;=0.154,D90&gt;=0.8),4.8,IF(AND(B90&gt;=2.85,H90&gt;=13.654,D90&lt;1.45,D90&gt;=1.35,D90&lt;1.55,G90&gt;=0.154,D90&gt;=0.8),4.7,IF(AND(H90&lt;11.681,G90&gt;=0.259,D90&gt;=1.45,D90&gt;=1.35,D90&lt;1.55,G90&gt;=0.154,D90&gt;=0.8),4.85,IF(AND(H90&gt;=11.681,G90&gt;=0.259,D90&gt;=1.45,D90&gt;=1.35,D90&lt;1.55,G90&gt;=0.154,D90&gt;=0.8),4.633,IF(AND(A90&lt;6.25,B90&gt;=2.95,G90&gt;=0.379,A90&gt;=6.1,D90&gt;=1.55,G90&gt;=0.154,D90&gt;=0.8),5.4,IF(AND(D90&lt;0.3,H90&lt;13.372,G90&gt;=0.13,H90&lt;14.379,G90&lt;0.934,B90&gt;=3.35,A90&gt;=5.05,D90&lt;0.8),1.475,IF(AND(D90&gt;=0.3,H90&lt;13.372,G90&gt;=0.13,H90&lt;14.379,G90&lt;0.934,B90&gt;=3.35,A90&gt;=5.05,D90&lt;0.8),1.5,IF(AND(B90&lt;3.15,A90&gt;=6.25,B90&gt;=2.95,G90&gt;=0.379,A90&gt;=6.1,D90&gt;=1.55,G90&gt;=0.154,D90&gt;=0.8),5.7,IF(AND(B90&gt;=3.15,A90&gt;=6.25,B90&gt;=2.95,G90&gt;=0.379,A90&gt;=6.1,D90&gt;=1.55,G90&gt;=0.154,D90&gt;=0.8),5.933,"shouldnthappen"))))))))))))))))))))))))))))))))))</f>
        <v>4.425</v>
      </c>
      <c r="AD90" s="1" t="n">
        <f aca="false">IF(AND(H90&lt;6.621,A90&lt;4.95,D90&lt;0.8),1,IF(AND(H90&lt;14.144,H90&gt;=6.621,A90&lt;4.95,D90&lt;0.8),1.4,IF(AND(H90&gt;=14.144,H90&gt;=6.621,A90&lt;4.95,D90&lt;0.8),1.3,IF(AND(G90&lt;0.13,B90&gt;=3.85,A90&gt;=4.95,D90&lt;0.8),1.3,IF(AND(G90&gt;=0.13,B90&gt;=3.85,A90&gt;=4.95,D90&lt;0.8),1.425,IF(AND(A90&gt;=6.05,B90&lt;2.75,D90&lt;1.55,D90&gt;=0.8),4.9,IF(AND(A90&gt;=7.3,G90&lt;0.119,D90&gt;=1.55,D90&gt;=0.8),6.7,IF(AND(H90&lt;6.555,D90&lt;0.25,B90&lt;3.85,A90&gt;=4.95,D90&lt;0.8),1.7,IF(AND(B90&lt;3.4,D90&gt;=0.25,B90&lt;3.85,A90&gt;=4.95,D90&lt;0.8),1.7,IF(AND(B90&gt;=3.4,D90&gt;=0.25,B90&lt;3.85,A90&gt;=4.95,D90&lt;0.8),1.6,IF(AND(A90&lt;5.05,A90&lt;6.05,B90&lt;2.75,D90&lt;1.55,D90&gt;=0.8),3.3,IF(AND(B90&lt;2.85,D90&lt;1.35,B90&gt;=2.75,D90&lt;1.55,D90&gt;=0.8),4.5,IF(AND(H90&lt;12.206,D90&gt;=1.35,B90&gt;=2.75,D90&lt;1.55,D90&gt;=0.8),4.7,IF(AND(H90&gt;=12.206,D90&gt;=1.35,B90&gt;=2.75,D90&lt;1.55,D90&gt;=0.8),4.52,IF(AND(G90&lt;0.024,A90&lt;7.3,G90&lt;0.119,D90&gt;=1.55,D90&gt;=0.8),5.7,IF(AND(G90&gt;=0.024,A90&lt;7.3,G90&lt;0.119,D90&gt;=1.55,D90&gt;=0.8),5.6,IF(AND(F90&lt;2.5,G90&lt;0.417,G90&gt;=0.119,D90&gt;=1.55,D90&gt;=0.8),5.05,IF(AND(B90&lt;3.15,H90&gt;=6.555,D90&lt;0.25,B90&lt;3.85,A90&gt;=4.95,D90&lt;0.8),1.6,IF(AND(G90&lt;0.356,A90&gt;=5.05,A90&lt;6.05,B90&lt;2.75,D90&lt;1.55,D90&gt;=0.8),4.12,IF(AND(A90&lt;5.65,B90&gt;=2.85,D90&lt;1.35,B90&gt;=2.75,D90&lt;1.55,D90&gt;=0.8),3.6,IF(AND(B90&lt;3.15,F90&gt;=2.5,G90&lt;0.417,G90&gt;=0.119,D90&gt;=1.55,D90&gt;=0.8),5.18,IF(AND(B90&gt;=3.15,F90&gt;=2.5,G90&lt;0.417,G90&gt;=0.119,D90&gt;=1.55,D90&gt;=0.8),5.3,IF(AND(D90&lt;1.7,A90&lt;6.95,G90&gt;=0.417,G90&gt;=0.119,D90&gt;=1.55,D90&gt;=0.8),4.7,IF(AND(A90&lt;7.25,A90&gt;=6.95,G90&gt;=0.417,G90&gt;=0.119,D90&gt;=1.55,D90&gt;=0.8),5.8,IF(AND(A90&gt;=7.25,A90&gt;=6.95,G90&gt;=0.417,G90&gt;=0.119,D90&gt;=1.55,D90&gt;=0.8),6.333,IF(AND(H90&lt;8.594,B90&gt;=3.15,H90&gt;=6.555,D90&lt;0.25,B90&lt;3.85,A90&gt;=4.95,D90&lt;0.8),1.4,IF(AND(H90&gt;=8.594,B90&gt;=3.15,H90&gt;=6.555,D90&lt;0.25,B90&lt;3.85,A90&gt;=4.95,D90&lt;0.8),1.5,IF(AND(H90&gt;=11.218,G90&gt;=0.356,A90&gt;=5.05,A90&lt;6.05,B90&lt;2.75,D90&lt;1.55,D90&gt;=0.8),3.925,IF(AND(A90&gt;=6.5,A90&gt;=5.65,B90&gt;=2.85,D90&lt;1.35,B90&gt;=2.75,D90&lt;1.55,D90&gt;=0.8),4.6,IF(AND(H90&lt;8.602,H90&lt;11.218,G90&gt;=0.356,A90&gt;=5.05,A90&lt;6.05,B90&lt;2.75,D90&lt;1.55,D90&gt;=0.8),3.95,IF(AND(H90&gt;=8.602,H90&lt;11.218,G90&gt;=0.356,A90&gt;=5.05,A90&lt;6.05,B90&lt;2.75,D90&lt;1.55,D90&gt;=0.8),3.75,IF(AND(H90&lt;10.129,A90&lt;6.5,A90&gt;=5.65,B90&gt;=2.85,D90&lt;1.35,B90&gt;=2.75,D90&lt;1.55,D90&gt;=0.8),4.2,IF(AND(H90&gt;=10.129,A90&lt;6.5,A90&gt;=5.65,B90&gt;=2.85,D90&lt;1.35,B90&gt;=2.75,D90&lt;1.55,D90&gt;=0.8),4.267,IF(AND(D90&lt;2.2,B90&lt;3.05,D90&gt;=1.7,A90&lt;6.95,G90&gt;=0.417,G90&gt;=0.119,D90&gt;=1.55,D90&gt;=0.8),5.3,IF(AND(D90&gt;=2.2,B90&lt;3.05,D90&gt;=1.7,A90&lt;6.95,G90&gt;=0.417,G90&gt;=0.119,D90&gt;=1.55,D90&gt;=0.8),5.133,IF(AND(D90&lt;2.45,B90&gt;=3.05,D90&gt;=1.7,A90&lt;6.95,G90&gt;=0.417,G90&gt;=0.119,D90&gt;=1.55,D90&gt;=0.8),5.6,IF(AND(D90&gt;=2.45,B90&gt;=3.05,D90&gt;=1.7,A90&lt;6.95,G90&gt;=0.417,G90&gt;=0.119,D90&gt;=1.55,D90&gt;=0.8),6,"shouldnthappen")))))))))))))))))))))))))))))))))))))</f>
        <v>4.9</v>
      </c>
      <c r="AE90" s="1" t="n">
        <f aca="false">IF(AND(G90&lt;0.123,D90&gt;=0.25,D90&lt;0.75),1.3,IF(AND(H90&gt;=16.774,D90&gt;=1.75,D90&gt;=0.75),6.4,IF(AND(B90&lt;3.4,A90&lt;4.8,D90&lt;0.25,D90&lt;0.75),1.22,IF(AND(B90&gt;=3.4,A90&lt;4.8,D90&lt;0.25,D90&lt;0.75),1,IF(AND(A90&gt;=5.45,A90&gt;=4.8,D90&lt;0.25,D90&lt;0.75),1.367,IF(AND(H90&gt;=10.688,D90&lt;1.35,D90&lt;1.75,D90&gt;=0.75),4.2,IF(AND(A90&lt;5.3,D90&gt;=1.35,D90&lt;1.75,D90&gt;=0.75),4.05,IF(AND(G90&gt;=0.857,H90&lt;16.774,D90&gt;=1.75,D90&gt;=0.75),5.02,IF(AND(H90&lt;6.089,A90&lt;5.45,A90&gt;=4.8,D90&lt;0.25,D90&lt;0.75),1.7,IF(AND(G90&lt;0.184,D90&lt;0.35,G90&gt;=0.123,D90&gt;=0.25,D90&lt;0.75),1.7,IF(AND(G90&gt;=0.184,D90&lt;0.35,G90&gt;=0.123,D90&gt;=0.25,D90&lt;0.75),1.48,IF(AND(A90&lt;5.25,D90&gt;=0.35,G90&gt;=0.123,D90&gt;=0.25,D90&lt;0.75),1.75,IF(AND(A90&gt;=5.25,D90&gt;=0.35,G90&gt;=0.123,D90&gt;=0.25,D90&lt;0.75),1.5,IF(AND(A90&lt;5.3,H90&lt;10.688,D90&lt;1.35,D90&lt;1.75,D90&gt;=0.75),3.15,IF(AND(H90&lt;9.474,A90&gt;=5.3,D90&gt;=1.35,D90&lt;1.75,D90&gt;=0.75),4.95,IF(AND(G90&gt;=0.779,G90&lt;0.857,H90&lt;16.774,D90&gt;=1.75,D90&gt;=0.75),6,IF(AND(G90&lt;0.05,H90&gt;=6.089,A90&lt;5.45,A90&gt;=4.8,D90&lt;0.25,D90&lt;0.75),1.4,IF(AND(H90&lt;6.69,A90&gt;=5.3,H90&lt;10.688,D90&lt;1.35,D90&lt;1.75,D90&gt;=0.75),4.033,IF(AND(H90&gt;=6.69,A90&gt;=5.3,H90&lt;10.688,D90&lt;1.35,D90&lt;1.75,D90&gt;=0.75),3.733,IF(AND(B90&lt;2.5,H90&gt;=9.474,A90&gt;=5.3,D90&gt;=1.35,D90&lt;1.75,D90&gt;=0.75),4.5,IF(AND(D90&gt;=2.45,G90&lt;0.779,G90&lt;0.857,H90&lt;16.774,D90&gt;=1.75,D90&gt;=0.75),6,IF(AND(B90&gt;=3.75,G90&gt;=0.05,H90&gt;=6.089,A90&lt;5.45,A90&gt;=4.8,D90&lt;0.25,D90&lt;0.75),1.6,IF(AND(H90&lt;13.695,B90&gt;=2.5,H90&gt;=9.474,A90&gt;=5.3,D90&gt;=1.35,D90&lt;1.75,D90&gt;=0.75),4.567,IF(AND(G90&gt;=0.654,D90&lt;2.45,G90&lt;0.779,G90&lt;0.857,H90&lt;16.774,D90&gt;=1.75,D90&gt;=0.75),4.9,IF(AND(G90&gt;=0.73,B90&lt;3.75,G90&gt;=0.05,H90&gt;=6.089,A90&lt;5.45,A90&gt;=4.8,D90&lt;0.25,D90&lt;0.75),1.4,IF(AND(A90&lt;6.65,H90&gt;=13.695,B90&gt;=2.5,H90&gt;=9.474,A90&gt;=5.3,D90&gt;=1.35,D90&lt;1.75,D90&gt;=0.75),4.4,IF(AND(A90&gt;=6.65,H90&gt;=13.695,B90&gt;=2.5,H90&gt;=9.474,A90&gt;=5.3,D90&gt;=1.35,D90&lt;1.75,D90&gt;=0.75),4.84,IF(AND(B90&lt;2.75,G90&lt;0.654,D90&lt;2.45,G90&lt;0.779,G90&lt;0.857,H90&lt;16.774,D90&gt;=1.75,D90&gt;=0.75),5.2,IF(AND(H90&lt;9.524,G90&lt;0.73,B90&lt;3.75,G90&gt;=0.05,H90&gt;=6.089,A90&lt;5.45,A90&gt;=4.8,D90&lt;0.25,D90&lt;0.75),1.5,IF(AND(H90&gt;=9.524,G90&lt;0.73,B90&lt;3.75,G90&gt;=0.05,H90&gt;=6.089,A90&lt;5.45,A90&gt;=4.8,D90&lt;0.25,D90&lt;0.75),1.4,IF(AND(H90&gt;=13.644,B90&gt;=2.75,G90&lt;0.654,D90&lt;2.45,G90&lt;0.779,G90&lt;0.857,H90&lt;16.774,D90&gt;=1.75,D90&gt;=0.75),6.033,IF(AND(A90&gt;=6.85,H90&lt;13.644,B90&gt;=2.75,G90&lt;0.654,D90&lt;2.45,G90&lt;0.779,G90&lt;0.857,H90&lt;16.774,D90&gt;=1.75,D90&gt;=0.75),5.1,IF(AND(A90&gt;=6.75,A90&lt;6.85,H90&lt;13.644,B90&gt;=2.75,G90&lt;0.654,D90&lt;2.45,G90&lt;0.779,G90&lt;0.857,H90&lt;16.774,D90&gt;=1.75,D90&gt;=0.75),5.9,IF(AND(D90&gt;=2.35,A90&lt;6.75,A90&lt;6.85,H90&lt;13.644,B90&gt;=2.75,G90&lt;0.654,D90&lt;2.45,G90&lt;0.779,G90&lt;0.857,H90&lt;16.774,D90&gt;=1.75,D90&gt;=0.75),5.6,IF(AND(H90&lt;11.146,D90&lt;2.35,A90&lt;6.75,A90&lt;6.85,H90&lt;13.644,B90&gt;=2.75,G90&lt;0.654,D90&lt;2.45,G90&lt;0.779,G90&lt;0.857,H90&lt;16.774,D90&gt;=1.75,D90&gt;=0.75),5.4,IF(AND(H90&gt;=11.146,D90&lt;2.35,A90&lt;6.75,A90&lt;6.85,H90&lt;13.644,B90&gt;=2.75,G90&lt;0.654,D90&lt;2.45,G90&lt;0.779,G90&lt;0.857,H90&lt;16.774,D90&gt;=1.75,D90&gt;=0.75),5.6,"shouldnthappen"))))))))))))))))))))))))))))))))))))</f>
        <v>3.733</v>
      </c>
      <c r="AF90" s="1" t="n">
        <f aca="false">IF(AND(A90&lt;4.5,D90&lt;0.8),1.233,IF(AND(B90&lt;3.05,A90&gt;=4.5,D90&lt;0.8),1.4,IF(AND(D90&gt;=0.45,B90&gt;=3.05,A90&gt;=4.5,D90&lt;0.8),1.667,IF(AND(D90&lt;1.05,D90&lt;1.35,A90&lt;6.25,D90&gt;=0.8),3.633,IF(AND(H90&lt;13.935,A90&gt;=7.05,A90&gt;=6.25,D90&gt;=0.8),6,IF(AND(G90&gt;=0.948,D90&lt;0.45,B90&gt;=3.05,A90&gt;=4.5,D90&lt;0.8),1.7,IF(AND(G90&lt;0.652,D90&gt;=1.05,D90&lt;1.35,A90&lt;6.25,D90&gt;=0.8),4.16,IF(AND(D90&gt;=2.15,D90&gt;=1.75,D90&gt;=1.35,A90&lt;6.25,D90&gt;=0.8),5.4,IF(AND(G90&gt;=0.912,F90&lt;2.5,A90&lt;7.05,A90&gt;=6.25,D90&gt;=0.8),4.4,IF(AND(B90&gt;=3.25,F90&gt;=2.5,A90&lt;7.05,A90&gt;=6.25,D90&gt;=0.8),5.85,IF(AND(H90&lt;17.32,H90&gt;=13.935,A90&gt;=7.05,A90&gt;=6.25,D90&gt;=0.8),6.65,IF(AND(H90&gt;=17.32,H90&gt;=13.935,A90&gt;=7.05,A90&gt;=6.25,D90&gt;=0.8),6.4,IF(AND(H90&gt;=13.547,G90&lt;0.948,D90&lt;0.45,B90&gt;=3.05,A90&gt;=4.5,D90&lt;0.8),1.38,IF(AND(B90&gt;=2.75,G90&gt;=0.652,D90&gt;=1.05,D90&lt;1.35,A90&lt;6.25,D90&gt;=0.8),3.6,IF(AND(H90&lt;9.417,G90&lt;0.404,D90&lt;1.75,D90&gt;=1.35,A90&lt;6.25,D90&gt;=0.8),4.2,IF(AND(H90&gt;=9.417,G90&lt;0.404,D90&lt;1.75,D90&gt;=1.35,A90&lt;6.25,D90&gt;=0.8),4.5,IF(AND(G90&lt;0.464,G90&gt;=0.404,D90&lt;1.75,D90&gt;=1.35,A90&lt;6.25,D90&gt;=0.8),4.5,IF(AND(G90&gt;=0.464,G90&gt;=0.404,D90&lt;1.75,D90&gt;=1.35,A90&lt;6.25,D90&gt;=0.8),4.625,IF(AND(D90&lt;1.85,D90&lt;2.15,D90&gt;=1.75,D90&gt;=1.35,A90&lt;6.25,D90&gt;=0.8),4.9,IF(AND(D90&gt;=1.85,D90&lt;2.15,D90&gt;=1.75,D90&gt;=1.35,A90&lt;6.25,D90&gt;=0.8),5.05,IF(AND(G90&lt;0.332,G90&lt;0.912,F90&lt;2.5,A90&lt;7.05,A90&gt;=6.25,D90&gt;=0.8),4.467,IF(AND(G90&gt;=0.332,G90&lt;0.912,F90&lt;2.5,A90&lt;7.05,A90&gt;=6.25,D90&gt;=0.8),4.767,IF(AND(D90&lt;0.15,H90&lt;13.547,G90&lt;0.948,D90&lt;0.45,B90&gt;=3.05,A90&gt;=4.5,D90&lt;0.8),1.5,IF(AND(D90&lt;1.15,B90&lt;2.75,G90&gt;=0.652,D90&gt;=1.05,D90&lt;1.35,A90&lt;6.25,D90&gt;=0.8),3.9,IF(AND(D90&gt;=1.15,B90&lt;2.75,G90&gt;=0.652,D90&gt;=1.05,D90&lt;1.35,A90&lt;6.25,D90&gt;=0.8),4,IF(AND(D90&gt;=2.25,B90&lt;3.15,B90&lt;3.25,F90&gt;=2.5,A90&lt;7.05,A90&gt;=6.25,D90&gt;=0.8),5.14,IF(AND(G90&lt;0.621,B90&gt;=3.15,B90&lt;3.25,F90&gt;=2.5,A90&lt;7.05,A90&gt;=6.25,D90&gt;=0.8),5.75,IF(AND(G90&gt;=0.621,B90&gt;=3.15,B90&lt;3.25,F90&gt;=2.5,A90&lt;7.05,A90&gt;=6.25,D90&gt;=0.8),5.1,IF(AND(G90&gt;=0.862,D90&gt;=0.15,H90&lt;13.547,G90&lt;0.948,D90&lt;0.45,B90&gt;=3.05,A90&gt;=4.5,D90&lt;0.8),1.5,IF(AND(A90&lt;6.35,D90&lt;2.25,B90&lt;3.15,B90&lt;3.25,F90&gt;=2.5,A90&lt;7.05,A90&gt;=6.25,D90&gt;=0.8),5.267,IF(AND(A90&gt;=6.35,D90&lt;2.25,B90&lt;3.15,B90&lt;3.25,F90&gt;=2.5,A90&lt;7.05,A90&gt;=6.25,D90&gt;=0.8),5.42,IF(AND(A90&lt;5.1,G90&lt;0.862,D90&gt;=0.15,H90&lt;13.547,G90&lt;0.948,D90&lt;0.45,B90&gt;=3.05,A90&gt;=4.5,D90&lt;0.8),1.35,IF(AND(B90&lt;3.95,A90&gt;=5.1,G90&lt;0.862,D90&gt;=0.15,H90&lt;13.547,G90&lt;0.948,D90&lt;0.45,B90&gt;=3.05,A90&gt;=4.5,D90&lt;0.8),1.5,IF(AND(B90&gt;=3.95,A90&gt;=5.1,G90&lt;0.862,D90&gt;=0.15,H90&lt;13.547,G90&lt;0.948,D90&lt;0.45,B90&gt;=3.05,A90&gt;=4.5,D90&lt;0.8),1.467,"shouldnthappen"))))))))))))))))))))))))))))))))))</f>
        <v>4.4</v>
      </c>
      <c r="AG90" s="1" t="n">
        <f aca="false">IF(AND(H90&lt;5.748,A90&lt;4.85,D90&lt;0.75),1,IF(AND(B90&gt;=3.5,D90&gt;=1.75,D90&gt;=0.75),6.2,IF(AND(A90&gt;=4.65,H90&gt;=5.748,A90&lt;4.85,D90&lt;0.75),1.333,IF(AND(H90&lt;6.417,B90&lt;3.45,A90&gt;=4.85,D90&lt;0.75),1.7,IF(AND(A90&lt;5.05,B90&gt;=3.45,A90&gt;=4.85,D90&lt;0.75),1.4,IF(AND(A90&gt;=5.05,B90&gt;=3.45,A90&gt;=4.85,D90&lt;0.75),1.5,IF(AND(F90&gt;=2.5,H90&lt;13.641,D90&lt;1.75,D90&gt;=0.75),4.667,IF(AND(G90&lt;0.187,H90&gt;=13.641,D90&lt;1.75,D90&gt;=0.75),5,IF(AND(A90&gt;=7.1,B90&lt;3.5,D90&gt;=1.75,D90&gt;=0.75),6.575,IF(AND(G90&lt;0.161,A90&lt;4.65,H90&gt;=5.748,A90&lt;4.85,D90&lt;0.75),1.5,IF(AND(H90&lt;8.399,H90&gt;=6.417,B90&lt;3.45,A90&gt;=4.85,D90&lt;0.75),1.5,IF(AND(H90&gt;=8.399,H90&gt;=6.417,B90&lt;3.45,A90&gt;=4.85,D90&lt;0.75),1.625,IF(AND(G90&lt;0.086,F90&lt;2.5,H90&lt;13.641,D90&lt;1.75,D90&gt;=0.75),4.7,IF(AND(D90&lt;1.35,G90&gt;=0.187,H90&gt;=13.641,D90&lt;1.75,D90&gt;=0.75),4.2,IF(AND(G90&lt;0.422,G90&gt;=0.161,A90&lt;4.65,H90&gt;=5.748,A90&lt;4.85,D90&lt;0.75),1.4,IF(AND(G90&gt;=0.422,G90&gt;=0.161,A90&lt;4.65,H90&gt;=5.748,A90&lt;4.85,D90&lt;0.75),1.3,IF(AND(B90&lt;2.5,D90&gt;=1.35,G90&gt;=0.187,H90&gt;=13.641,D90&lt;1.75,D90&gt;=0.75),4.5,IF(AND(B90&lt;2.75,A90&lt;6,A90&lt;7.1,B90&lt;3.5,D90&gt;=1.75,D90&gt;=0.75),5.1,IF(AND(B90&gt;=2.75,A90&lt;6,A90&lt;7.1,B90&lt;3.5,D90&gt;=1.75,D90&gt;=0.75),5.02,IF(AND(A90&lt;5.15,A90&lt;5.9,G90&gt;=0.086,F90&lt;2.5,H90&lt;13.641,D90&lt;1.75,D90&gt;=0.75),3,IF(AND(G90&lt;0.644,A90&gt;=5.9,G90&gt;=0.086,F90&lt;2.5,H90&lt;13.641,D90&lt;1.75,D90&gt;=0.75),4.65,IF(AND(G90&gt;=0.644,A90&gt;=5.9,G90&gt;=0.086,F90&lt;2.5,H90&lt;13.641,D90&lt;1.75,D90&gt;=0.75),4.24,IF(AND(D90&lt;1.45,B90&gt;=2.5,D90&gt;=1.35,G90&gt;=0.187,H90&gt;=13.641,D90&lt;1.75,D90&gt;=0.75),4.68,IF(AND(D90&gt;=1.45,B90&gt;=2.5,D90&gt;=1.35,G90&gt;=0.187,H90&gt;=13.641,D90&lt;1.75,D90&gt;=0.75),4.833,IF(AND(H90&lt;13.18,D90&lt;2.05,A90&gt;=6,A90&lt;7.1,B90&lt;3.5,D90&gt;=1.75,D90&gt;=0.75),5.44,IF(AND(H90&gt;=13.18,D90&lt;2.05,A90&gt;=6,A90&lt;7.1,B90&lt;3.5,D90&gt;=1.75,D90&gt;=0.75),5.1,IF(AND(H90&lt;8.759,D90&gt;=2.05,A90&gt;=6,A90&lt;7.1,B90&lt;3.5,D90&gt;=1.75,D90&gt;=0.75),5.4,IF(AND(A90&gt;=5.75,A90&gt;=5.15,A90&lt;5.9,G90&gt;=0.086,F90&lt;2.5,H90&lt;13.641,D90&lt;1.75,D90&gt;=0.75),3.967,IF(AND(H90&lt;10.159,H90&gt;=8.759,D90&gt;=2.05,A90&gt;=6,A90&lt;7.1,B90&lt;3.5,D90&gt;=1.75,D90&gt;=0.75),5.925,IF(AND(D90&lt;1.2,A90&lt;5.75,A90&gt;=5.15,A90&lt;5.9,G90&gt;=0.086,F90&lt;2.5,H90&lt;13.641,D90&lt;1.75,D90&gt;=0.75),3.667,IF(AND(D90&lt;2.25,H90&gt;=10.159,H90&gt;=8.759,D90&gt;=2.05,A90&gt;=6,A90&lt;7.1,B90&lt;3.5,D90&gt;=1.75,D90&gt;=0.75),5.66,IF(AND(D90&gt;=2.25,H90&gt;=10.159,H90&gt;=8.759,D90&gt;=2.05,A90&gt;=6,A90&lt;7.1,B90&lt;3.5,D90&gt;=1.75,D90&gt;=0.75),5.34,IF(AND(D90&lt;1.35,D90&gt;=1.2,A90&lt;5.75,A90&gt;=5.15,A90&lt;5.9,G90&gt;=0.086,F90&lt;2.5,H90&lt;13.641,D90&lt;1.75,D90&gt;=0.75),4.025,IF(AND(D90&gt;=1.35,D90&gt;=1.2,A90&lt;5.75,A90&gt;=5.15,A90&lt;5.9,G90&gt;=0.086,F90&lt;2.5,H90&lt;13.641,D90&lt;1.75,D90&gt;=0.75),3.9,"shouldnthappen"))))))))))))))))))))))))))))))))))</f>
        <v>4.24</v>
      </c>
      <c r="AH90" s="1" t="n">
        <f aca="false">IF(AND(F90&lt;1.5,H90&lt;6.799,A90&lt;5.45),1.7,IF(AND(F90&gt;=1.5,H90&lt;6.799,A90&lt;5.45),4.1,IF(AND(D90&gt;=0.8,H90&gt;=6.799,A90&lt;5.45),3.9,IF(AND(H90&lt;7.564,F90&lt;2.5,A90&gt;=5.45),3.925,IF(AND(H90&gt;=16.284,F90&gt;=2.5,A90&gt;=5.45),6.5,IF(AND(A90&lt;4.35,D90&lt;0.8,H90&gt;=6.799,A90&lt;5.45),1.1,IF(AND(B90&lt;2.8,D90&lt;1.35,H90&gt;=7.564,F90&lt;2.5,A90&gt;=5.45),4.1,IF(AND(B90&gt;=2.8,D90&lt;1.35,H90&gt;=7.564,F90&lt;2.5,A90&gt;=5.45),4.267,IF(AND(B90&lt;2.75,D90&gt;=1.35,H90&gt;=7.564,F90&lt;2.5,A90&gt;=5.45),5,IF(AND(G90&gt;=0.078,G90&lt;0.26,H90&lt;16.284,F90&gt;=2.5,A90&gt;=5.45),6.06,IF(AND(G90&gt;=0.805,G90&gt;=0.26,H90&lt;16.284,F90&gt;=2.5,A90&gt;=5.45),5.02,IF(AND(H90&gt;=10.109,B90&gt;=3.45,A90&gt;=4.35,D90&lt;0.8,H90&gt;=6.799,A90&lt;5.45),1.55,IF(AND(D90&lt;2.25,G90&lt;0.078,G90&lt;0.26,H90&lt;16.284,F90&gt;=2.5,A90&gt;=5.45),5.6,IF(AND(D90&gt;=2.25,G90&lt;0.078,G90&lt;0.26,H90&lt;16.284,F90&gt;=2.5,A90&gt;=5.45),5.7,IF(AND(A90&lt;6.15,G90&lt;0.805,G90&gt;=0.26,H90&lt;16.284,F90&gt;=2.5,A90&gt;=5.45),4.967,IF(AND(A90&lt;4.65,H90&lt;12.227,B90&lt;3.45,A90&gt;=4.35,D90&lt;0.8,H90&gt;=6.799,A90&lt;5.45),1.333,IF(AND(A90&lt;4.85,H90&gt;=12.227,B90&lt;3.45,A90&gt;=4.35,D90&lt;0.8,H90&gt;=6.799,A90&lt;5.45),1.42,IF(AND(A90&gt;=4.85,H90&gt;=12.227,B90&lt;3.45,A90&gt;=4.35,D90&lt;0.8,H90&gt;=6.799,A90&lt;5.45),1.533,IF(AND(A90&lt;5.05,H90&lt;10.109,B90&gt;=3.45,A90&gt;=4.35,D90&lt;0.8,H90&gt;=6.799,A90&lt;5.45),1.4,IF(AND(A90&gt;=5.05,H90&lt;10.109,B90&gt;=3.45,A90&gt;=4.35,D90&lt;0.8,H90&gt;=6.799,A90&lt;5.45),1.5,IF(AND(G90&lt;0.14,H90&lt;13.531,B90&gt;=2.75,D90&gt;=1.35,H90&gt;=7.564,F90&lt;2.5,A90&gt;=5.45),4.7,IF(AND(G90&lt;0.187,H90&gt;=13.531,B90&gt;=2.75,D90&gt;=1.35,H90&gt;=7.564,F90&lt;2.5,A90&gt;=5.45),5,IF(AND(G90&gt;=0.187,H90&gt;=13.531,B90&gt;=2.75,D90&gt;=1.35,H90&gt;=7.564,F90&lt;2.5,A90&gt;=5.45),4.66,IF(AND(A90&lt;6.35,A90&gt;=6.15,G90&lt;0.805,G90&gt;=0.26,H90&lt;16.284,F90&gt;=2.5,A90&gt;=5.45),6,IF(AND(D90&lt;0.15,A90&gt;=4.65,H90&lt;12.227,B90&lt;3.45,A90&gt;=4.35,D90&lt;0.8,H90&gt;=6.799,A90&lt;5.45),1.5,IF(AND(H90&lt;10.723,G90&gt;=0.14,H90&lt;13.531,B90&gt;=2.75,D90&gt;=1.35,H90&gt;=7.564,F90&lt;2.5,A90&gt;=5.45),4.6,IF(AND(H90&gt;=10.723,G90&gt;=0.14,H90&lt;13.531,B90&gt;=2.75,D90&gt;=1.35,H90&gt;=7.564,F90&lt;2.5,A90&gt;=5.45),4.46,IF(AND(G90&lt;0.364,A90&gt;=6.35,A90&gt;=6.15,G90&lt;0.805,G90&gt;=0.26,H90&lt;16.284,F90&gt;=2.5,A90&gt;=5.45),5.28,IF(AND(A90&lt;5.1,D90&gt;=0.15,A90&gt;=4.65,H90&lt;12.227,B90&lt;3.45,A90&gt;=4.35,D90&lt;0.8,H90&gt;=6.799,A90&lt;5.45),1.36,IF(AND(A90&gt;=5.1,D90&gt;=0.15,A90&gt;=4.65,H90&lt;12.227,B90&lt;3.45,A90&gt;=4.35,D90&lt;0.8,H90&gt;=6.799,A90&lt;5.45),1.4,IF(AND(G90&gt;=0.6,G90&gt;=0.364,A90&gt;=6.35,A90&gt;=6.15,G90&lt;0.805,G90&gt;=0.26,H90&lt;16.284,F90&gt;=2.5,A90&gt;=5.45),5.1,IF(AND(A90&gt;=6.95,G90&lt;0.6,G90&gt;=0.364,A90&gt;=6.35,A90&gt;=6.15,G90&lt;0.805,G90&gt;=0.26,H90&lt;16.284,F90&gt;=2.5,A90&gt;=5.45),5.8,IF(AND(B90&lt;3.2,A90&lt;6.95,G90&lt;0.6,G90&gt;=0.364,A90&gt;=6.35,A90&gt;=6.15,G90&lt;0.805,G90&gt;=0.26,H90&lt;16.284,F90&gt;=2.5,A90&gt;=5.45),5.6,IF(AND(B90&gt;=3.2,A90&lt;6.95,G90&lt;0.6,G90&gt;=0.364,A90&gt;=6.35,A90&gt;=6.15,G90&lt;0.805,G90&gt;=0.26,H90&lt;16.284,F90&gt;=2.5,A90&gt;=5.45),5.7,"shouldnthappen"))))))))))))))))))))))))))))))))))</f>
        <v>3.925</v>
      </c>
      <c r="AI90" s="1" t="n">
        <f aca="false">IF(AND(B90&gt;=3.55,A90&lt;5.05,F90&lt;1.5),1,IF(AND(H90&gt;=13.436,A90&gt;=5.05,F90&lt;1.5),1.633,IF(AND(A90&lt;4.35,B90&lt;3.55,A90&lt;5.05,F90&lt;1.5),1.1,IF(AND(A90&lt;5.15,H90&lt;13.436,A90&gt;=5.05,F90&lt;1.5),1.6,IF(AND(G90&lt;0.837,D90&lt;1.2,B90&lt;2.65,F90&gt;=1.5),3.7,IF(AND(G90&gt;=0.837,D90&lt;1.2,B90&lt;2.65,F90&gt;=1.5),3,IF(AND(D90&lt;1.4,D90&gt;=1.2,B90&lt;2.65,F90&gt;=1.5),4.133,IF(AND(D90&gt;=1.4,D90&gt;=1.2,B90&lt;2.65,F90&gt;=1.5),4.633,IF(AND(G90&lt;0.302,A90&gt;=4.35,B90&lt;3.55,A90&lt;5.05,F90&lt;1.5),1.34,IF(AND(D90&gt;=0.3,A90&gt;=5.15,H90&lt;13.436,A90&gt;=5.05,F90&lt;1.5),1.5,IF(AND(G90&lt;0.233,G90&lt;0.265,D90&lt;1.55,B90&gt;=2.65,F90&gt;=1.5),4.56,IF(AND(G90&gt;=0.233,G90&lt;0.265,D90&lt;1.55,B90&gt;=2.65,F90&gt;=1.5),5.1,IF(AND(G90&lt;0.395,G90&gt;=0.265,D90&lt;1.55,B90&gt;=2.65,F90&gt;=1.5),4.025,IF(AND(H90&lt;13.935,A90&gt;=7.05,D90&gt;=1.55,B90&gt;=2.65,F90&gt;=1.5),6.12,IF(AND(H90&gt;=13.935,A90&gt;=7.05,D90&gt;=1.55,B90&gt;=2.65,F90&gt;=1.5),6.64,IF(AND(G90&gt;=0.858,G90&gt;=0.302,A90&gt;=4.35,B90&lt;3.55,A90&lt;5.05,F90&lt;1.5),1.3,IF(AND(H90&lt;6.543,D90&lt;0.3,A90&gt;=5.15,H90&lt;13.436,A90&gt;=5.05,F90&lt;1.5),1.4,IF(AND(H90&gt;=6.543,D90&lt;0.3,A90&gt;=5.15,H90&lt;13.436,A90&gt;=5.05,F90&lt;1.5),1.48,IF(AND(A90&lt;6.3,G90&gt;=0.395,G90&gt;=0.265,D90&lt;1.55,B90&gt;=2.65,F90&gt;=1.5),4.14,IF(AND(A90&gt;=6.3,G90&gt;=0.395,G90&gt;=0.265,D90&lt;1.55,B90&gt;=2.65,F90&gt;=1.5),4.767,IF(AND(G90&gt;=0.669,B90&lt;3.15,A90&lt;7.05,D90&gt;=1.55,B90&gt;=2.65,F90&gt;=1.5),5,IF(AND(H90&lt;9.459,G90&lt;0.858,G90&gt;=0.302,A90&gt;=4.35,B90&lt;3.55,A90&lt;5.05,F90&lt;1.5),1.4,IF(AND(H90&gt;=9.459,G90&lt;0.858,G90&gt;=0.302,A90&gt;=4.35,B90&lt;3.55,A90&lt;5.05,F90&lt;1.5),1.6,IF(AND(G90&gt;=0.433,G90&lt;0.669,B90&lt;3.15,A90&lt;7.05,D90&gt;=1.55,B90&gt;=2.65,F90&gt;=1.5),5.68,IF(AND(G90&lt;0.481,H90&lt;10.257,B90&gt;=3.15,A90&lt;7.05,D90&gt;=1.55,B90&gt;=2.65,F90&gt;=1.5),5.7,IF(AND(G90&gt;=0.481,H90&lt;10.257,B90&gt;=3.15,A90&lt;7.05,D90&gt;=1.55,B90&gt;=2.65,F90&gt;=1.5),5.9,IF(AND(D90&lt;2.15,H90&gt;=10.257,B90&gt;=3.15,A90&lt;7.05,D90&gt;=1.55,B90&gt;=2.65,F90&gt;=1.5),5.1,IF(AND(D90&gt;=2.15,H90&gt;=10.257,B90&gt;=3.15,A90&lt;7.05,D90&gt;=1.55,B90&gt;=2.65,F90&gt;=1.5),5.42,IF(AND(G90&lt;0.098,G90&lt;0.433,G90&lt;0.669,B90&lt;3.15,A90&lt;7.05,D90&gt;=1.55,B90&gt;=2.65,F90&gt;=1.5),5.567,IF(AND(D90&lt;1.8,G90&gt;=0.098,G90&lt;0.433,G90&lt;0.669,B90&lt;3.15,A90&lt;7.05,D90&gt;=1.55,B90&gt;=2.65,F90&gt;=1.5),5.033,IF(AND(G90&gt;=0.312,D90&gt;=1.8,G90&gt;=0.098,G90&lt;0.433,G90&lt;0.669,B90&lt;3.15,A90&lt;7.05,D90&gt;=1.55,B90&gt;=2.65,F90&gt;=1.5),5.4,IF(AND(H90&lt;9.002,G90&lt;0.312,D90&gt;=1.8,G90&gt;=0.098,G90&lt;0.433,G90&lt;0.669,B90&lt;3.15,A90&lt;7.05,D90&gt;=1.55,B90&gt;=2.65,F90&gt;=1.5),5.1,IF(AND(H90&gt;=9.002,G90&lt;0.312,D90&gt;=1.8,G90&gt;=0.098,G90&lt;0.433,G90&lt;0.669,B90&lt;3.15,A90&lt;7.05,D90&gt;=1.55,B90&gt;=2.65,F90&gt;=1.5),5.26,"shouldnthappen")))))))))))))))))))))))))))))))))</f>
        <v>4.133</v>
      </c>
      <c r="AJ90" s="1" t="n">
        <f aca="false">IF(AND(A90&gt;=5.25,D90&gt;=0.35,D90&lt;0.8),1.433,IF(AND(F90&gt;=2.5,H90&lt;6.927,D90&gt;=0.8),5.1,IF(AND(H90&lt;5.85,B90&lt;3.65,D90&lt;0.35,D90&lt;0.8),1,IF(AND(A90&lt;5.55,B90&gt;=3.65,D90&lt;0.35,D90&lt;0.8),1.5,IF(AND(A90&gt;=5.55,B90&gt;=3.65,D90&lt;0.35,D90&lt;0.8),1.7,IF(AND(H90&lt;7.949,A90&lt;5.25,D90&gt;=0.35,D90&lt;0.8),1.9,IF(AND(H90&gt;=7.949,A90&lt;5.25,D90&gt;=0.35,D90&lt;0.8),1.54,IF(AND(A90&lt;5.55,F90&lt;2.5,H90&lt;6.927,D90&gt;=0.8),3.98,IF(AND(A90&gt;=5.55,F90&lt;2.5,H90&lt;6.927,D90&gt;=0.8),4.1,IF(AND(A90&gt;=7.25,D90&gt;=1.55,H90&gt;=6.927,D90&gt;=0.8),6.65,IF(AND(A90&lt;5.75,D90&lt;1.2,D90&lt;1.55,H90&gt;=6.927,D90&gt;=0.8),3.62,IF(AND(A90&gt;=5.75,D90&lt;1.2,D90&lt;1.55,H90&gt;=6.927,D90&gt;=0.8),4.1,IF(AND(G90&lt;0.175,A90&lt;4.8,H90&gt;=5.85,B90&lt;3.65,D90&lt;0.35,D90&lt;0.8),1.5,IF(AND(G90&gt;=0.175,A90&lt;4.8,H90&gt;=5.85,B90&lt;3.65,D90&lt;0.35,D90&lt;0.8),1.3,IF(AND(A90&gt;=5.05,A90&gt;=4.8,H90&gt;=5.85,B90&lt;3.65,D90&lt;0.35,D90&lt;0.8),1.5,IF(AND(G90&gt;=0.735,A90&lt;6.25,D90&gt;=1.2,D90&lt;1.55,H90&gt;=6.927,D90&gt;=0.8),4,IF(AND(H90&lt;10.464,A90&lt;6.2,A90&lt;7.25,D90&gt;=1.55,H90&gt;=6.927,D90&gt;=0.8),5.1,IF(AND(H90&gt;=10.464,A90&lt;6.2,A90&lt;7.25,D90&gt;=1.55,H90&gt;=6.927,D90&gt;=0.8),4.9,IF(AND(G90&lt;0.418,A90&lt;5.05,A90&gt;=4.8,H90&gt;=5.85,B90&lt;3.65,D90&lt;0.35,D90&lt;0.8),1.48,IF(AND(G90&gt;=0.418,A90&lt;5.05,A90&gt;=4.8,H90&gt;=5.85,B90&lt;3.65,D90&lt;0.35,D90&lt;0.8),1.3,IF(AND(B90&lt;2.75,G90&lt;0.735,A90&lt;6.25,D90&gt;=1.2,D90&lt;1.55,H90&gt;=6.927,D90&gt;=0.8),4.35,IF(AND(H90&lt;15.422,D90&lt;1.45,A90&gt;=6.25,D90&gt;=1.2,D90&lt;1.55,H90&gt;=6.927,D90&gt;=0.8),4.375,IF(AND(H90&gt;=15.422,D90&lt;1.45,A90&gt;=6.25,D90&gt;=1.2,D90&lt;1.55,H90&gt;=6.927,D90&gt;=0.8),4.7,IF(AND(A90&lt;6.4,D90&gt;=1.45,A90&gt;=6.25,D90&gt;=1.2,D90&lt;1.55,H90&gt;=6.927,D90&gt;=0.8),5.1,IF(AND(G90&gt;=0.576,D90&lt;2.15,A90&gt;=6.2,A90&lt;7.25,D90&gt;=1.55,H90&gt;=6.927,D90&gt;=0.8),5.1,IF(AND(G90&lt;0.537,D90&gt;=2.15,A90&gt;=6.2,A90&lt;7.25,D90&gt;=1.55,H90&gt;=6.927,D90&gt;=0.8),5.533,IF(AND(G90&gt;=0.537,D90&gt;=2.15,A90&gt;=6.2,A90&lt;7.25,D90&gt;=1.55,H90&gt;=6.927,D90&gt;=0.8),5.9,IF(AND(D90&lt;1.45,B90&gt;=2.75,G90&lt;0.735,A90&lt;6.25,D90&gt;=1.2,D90&lt;1.55,H90&gt;=6.927,D90&gt;=0.8),4.6,IF(AND(D90&gt;=1.45,B90&gt;=2.75,G90&lt;0.735,A90&lt;6.25,D90&gt;=1.2,D90&lt;1.55,H90&gt;=6.927,D90&gt;=0.8),4.5,IF(AND(H90&lt;12.582,A90&gt;=6.4,D90&gt;=1.45,A90&gt;=6.25,D90&gt;=1.2,D90&lt;1.55,H90&gt;=6.927,D90&gt;=0.8),4.66,IF(AND(H90&gt;=12.582,A90&gt;=6.4,D90&gt;=1.45,A90&gt;=6.25,D90&gt;=1.2,D90&lt;1.55,H90&gt;=6.927,D90&gt;=0.8),4.9,IF(AND(B90&lt;2.75,G90&lt;0.576,D90&lt;2.15,A90&gt;=6.2,A90&lt;7.25,D90&gt;=1.55,H90&gt;=6.927,D90&gt;=0.8),5.3,IF(AND(G90&gt;=0.395,B90&gt;=2.75,G90&lt;0.576,D90&lt;2.15,A90&gt;=6.2,A90&lt;7.25,D90&gt;=1.55,H90&gt;=6.927,D90&gt;=0.8),5.6,IF(AND(D90&gt;=1.9,G90&lt;0.395,B90&gt;=2.75,G90&lt;0.576,D90&lt;2.15,A90&gt;=6.2,A90&lt;7.25,D90&gt;=1.55,H90&gt;=6.927,D90&gt;=0.8),5.333,IF(AND(B90&lt;2.95,D90&lt;1.9,G90&lt;0.395,B90&gt;=2.75,G90&lt;0.576,D90&lt;2.15,A90&gt;=6.2,A90&lt;7.25,D90&gt;=1.55,H90&gt;=6.927,D90&gt;=0.8),5.6,IF(AND(B90&gt;=2.95,D90&lt;1.9,G90&lt;0.395,B90&gt;=2.75,G90&lt;0.576,D90&lt;2.15,A90&gt;=6.2,A90&lt;7.25,D90&gt;=1.55,H90&gt;=6.927,D90&gt;=0.8),5.5,"shouldnthappen"))))))))))))))))))))))))))))))))))))</f>
        <v>4.375</v>
      </c>
      <c r="AK90" s="1" t="n">
        <f aca="false">IF(AND(H90&lt;5.85,B90&lt;3.65,F90&lt;1.5),1,IF(AND(B90&gt;=3.95,B90&gt;=3.65,F90&lt;1.5),1.433,IF(AND(A90&lt;5.15,F90&lt;2.5,F90&gt;=1.5),3.075,IF(AND(D90&gt;=0.35,H90&gt;=5.85,B90&lt;3.65,F90&lt;1.5),1.5,IF(AND(G90&lt;0.168,B90&lt;3.95,B90&gt;=3.65,F90&lt;1.5),1.7,IF(AND(H90&lt;5.767,A90&lt;7.25,F90&gt;=2.5,F90&gt;=1.5),4.5,IF(AND(D90&lt;1.9,A90&gt;=7.25,F90&gt;=2.5,F90&gt;=1.5),6.3,IF(AND(D90&gt;=1.9,A90&gt;=7.25,F90&gt;=2.5,F90&gt;=1.5),6.575,IF(AND(B90&lt;3.75,G90&gt;=0.168,B90&lt;3.95,B90&gt;=3.65,F90&lt;1.5),1.5,IF(AND(B90&gt;=3.75,G90&gt;=0.168,B90&lt;3.95,B90&gt;=3.65,F90&lt;1.5),1.6,IF(AND(D90&gt;=1.35,A90&lt;6.15,A90&gt;=5.15,F90&lt;2.5,F90&gt;=1.5),4.42,IF(AND(D90&lt;1.4,A90&gt;=6.15,A90&gt;=5.15,F90&lt;2.5,F90&gt;=1.5),4.5,IF(AND(D90&gt;=1.4,A90&gt;=6.15,A90&gt;=5.15,F90&lt;2.5,F90&gt;=1.5),4.675,IF(AND(D90&lt;0.15,H90&lt;11.218,D90&lt;0.35,H90&gt;=5.85,B90&lt;3.65,F90&lt;1.5),1.5,IF(AND(D90&lt;0.15,H90&gt;=11.218,D90&lt;0.35,H90&gt;=5.85,B90&lt;3.65,F90&lt;1.5),1.1,IF(AND(B90&lt;2.7,D90&lt;1.35,A90&lt;6.15,A90&gt;=5.15,F90&lt;2.5,F90&gt;=1.5),3.82,IF(AND(A90&lt;6.15,G90&gt;=0.755,H90&gt;=5.767,A90&lt;7.25,F90&gt;=2.5,F90&gt;=1.5),4.98,IF(AND(A90&gt;=6.15,G90&gt;=0.755,H90&gt;=5.767,A90&lt;7.25,F90&gt;=2.5,F90&gt;=1.5),5.3,IF(AND(B90&lt;3.4,D90&gt;=0.15,H90&lt;11.218,D90&lt;0.35,H90&gt;=5.85,B90&lt;3.65,F90&lt;1.5),1.4,IF(AND(B90&gt;=3.4,D90&gt;=0.15,H90&lt;11.218,D90&lt;0.35,H90&gt;=5.85,B90&lt;3.65,F90&lt;1.5),1.3,IF(AND(H90&lt;11.731,D90&gt;=0.15,H90&gt;=11.218,D90&lt;0.35,H90&gt;=5.85,B90&lt;3.65,F90&lt;1.5),1.2,IF(AND(H90&lt;9.053,B90&gt;=2.7,D90&lt;1.35,A90&lt;6.15,A90&gt;=5.15,F90&lt;2.5,F90&gt;=1.5),3.85,IF(AND(D90&gt;=2.1,B90&lt;2.85,G90&lt;0.755,H90&gt;=5.767,A90&lt;7.25,F90&gt;=2.5,F90&gt;=1.5),5.6,IF(AND(D90&gt;=2.45,B90&gt;=2.85,G90&lt;0.755,H90&gt;=5.767,A90&lt;7.25,F90&gt;=2.5,F90&gt;=1.5),5.8,IF(AND(B90&gt;=3.45,H90&gt;=11.731,D90&gt;=0.15,H90&gt;=11.218,D90&lt;0.35,H90&gt;=5.85,B90&lt;3.65,F90&lt;1.5),1.3,IF(AND(A90&lt;5.9,H90&gt;=9.053,B90&gt;=2.7,D90&lt;1.35,A90&lt;6.15,A90&gt;=5.15,F90&lt;2.5,F90&gt;=1.5),4.3,IF(AND(A90&gt;=5.9,H90&gt;=9.053,B90&gt;=2.7,D90&lt;1.35,A90&lt;6.15,A90&gt;=5.15,F90&lt;2.5,F90&gt;=1.5),4,IF(AND(G90&gt;=0.519,D90&lt;2.1,B90&lt;2.85,G90&lt;0.755,H90&gt;=5.767,A90&lt;7.25,F90&gt;=2.5,F90&gt;=1.5),4.9,IF(AND(A90&gt;=7.05,D90&lt;2.45,B90&gt;=2.85,G90&lt;0.755,H90&gt;=5.767,A90&lt;7.25,F90&gt;=2.5,F90&gt;=1.5),5.8,IF(AND(H90&lt;14.396,B90&lt;3.45,H90&gt;=11.731,D90&gt;=0.15,H90&gt;=11.218,D90&lt;0.35,H90&gt;=5.85,B90&lt;3.65,F90&lt;1.5),1.44,IF(AND(H90&gt;=14.396,B90&lt;3.45,H90&gt;=11.731,D90&gt;=0.15,H90&gt;=11.218,D90&lt;0.35,H90&gt;=5.85,B90&lt;3.65,F90&lt;1.5),1.3,IF(AND(G90&lt;0.282,G90&lt;0.519,D90&lt;2.1,B90&lt;2.85,G90&lt;0.755,H90&gt;=5.767,A90&lt;7.25,F90&gt;=2.5,F90&gt;=1.5),5.1,IF(AND(G90&gt;=0.282,G90&lt;0.519,D90&lt;2.1,B90&lt;2.85,G90&lt;0.755,H90&gt;=5.767,A90&lt;7.25,F90&gt;=2.5,F90&gt;=1.5),5.3,IF(AND(A90&lt;6.4,D90&lt;1.9,A90&lt;7.05,D90&lt;2.45,B90&gt;=2.85,G90&lt;0.755,H90&gt;=5.767,A90&lt;7.25,F90&gt;=2.5,F90&gt;=1.5),5.6,IF(AND(A90&gt;=6.4,D90&lt;1.9,A90&lt;7.05,D90&lt;2.45,B90&gt;=2.85,G90&lt;0.755,H90&gt;=5.767,A90&lt;7.25,F90&gt;=2.5,F90&gt;=1.5),5.5,IF(AND(H90&lt;8.884,D90&gt;=1.9,A90&lt;7.05,D90&lt;2.45,B90&gt;=2.85,G90&lt;0.755,H90&gt;=5.767,A90&lt;7.25,F90&gt;=2.5,F90&gt;=1.5),5.3,IF(AND(H90&gt;=8.884,D90&gt;=1.9,A90&lt;7.05,D90&lt;2.45,B90&gt;=2.85,G90&lt;0.755,H90&gt;=5.767,A90&lt;7.25,F90&gt;=2.5,F90&gt;=1.5),5.52,"shouldnthappen")))))))))))))))))))))))))))))))))))))</f>
        <v>4.5</v>
      </c>
      <c r="AL90" s="1" t="n">
        <f aca="false">IF(AND(H90&lt;5.85,A90&lt;5.05,D90&lt;0.8),1,IF(AND(B90&lt;3.35,A90&gt;=5.05,D90&lt;0.8),1.7,IF(AND(D90&gt;=2.45,F90&gt;=2.5,D90&gt;=0.8),6.05,IF(AND(H90&gt;=11.218,H90&gt;=5.85,A90&lt;5.05,D90&lt;0.8),1.28,IF(AND(G90&gt;=0.948,B90&gt;=3.35,A90&gt;=5.05,D90&lt;0.8),1.7,IF(AND(G90&gt;=0.423,H90&lt;11.218,H90&gt;=5.85,A90&lt;5.05,D90&lt;0.8),1.3,IF(AND(B90&lt;3.6,G90&lt;0.948,B90&gt;=3.35,A90&gt;=5.05,D90&lt;0.8),1.4,IF(AND(H90&lt;10.258,D90&lt;1.15,A90&lt;5.9,F90&lt;2.5,D90&gt;=0.8),3.36,IF(AND(H90&gt;=10.258,D90&lt;1.15,A90&lt;5.9,F90&lt;2.5,D90&gt;=0.8),3.9,IF(AND(A90&lt;5.3,D90&gt;=1.15,A90&lt;5.9,F90&lt;2.5,D90&gt;=0.8),3.9,IF(AND(D90&lt;1.55,B90&lt;2.75,A90&gt;=5.9,F90&lt;2.5,D90&gt;=0.8),4.64,IF(AND(D90&gt;=1.55,B90&lt;2.75,A90&gt;=5.9,F90&lt;2.5,D90&gt;=0.8),5.1,IF(AND(D90&gt;=1.6,B90&gt;=2.75,A90&gt;=5.9,F90&lt;2.5,D90&gt;=0.8),5,IF(AND(H90&lt;5.767,H90&lt;8.598,D90&lt;2.45,F90&gt;=2.5,D90&gt;=0.8),4.5,IF(AND(A90&lt;6.25,H90&gt;=8.598,D90&lt;2.45,F90&gt;=2.5,D90&gt;=0.8),5.02,IF(AND(B90&lt;3.55,G90&lt;0.423,H90&lt;11.218,H90&gt;=5.85,A90&lt;5.05,D90&lt;0.8),1.525,IF(AND(B90&gt;=3.55,G90&lt;0.423,H90&lt;11.218,H90&gt;=5.85,A90&lt;5.05,D90&lt;0.8),1.4,IF(AND(H90&gt;=13.932,B90&gt;=3.6,G90&lt;0.948,B90&gt;=3.35,A90&gt;=5.05,D90&lt;0.8),1.65,IF(AND(G90&gt;=0.652,A90&gt;=5.3,D90&gt;=1.15,A90&lt;5.9,F90&lt;2.5,D90&gt;=0.8),3.8,IF(AND(D90&lt;1.35,D90&lt;1.6,B90&gt;=2.75,A90&gt;=5.9,F90&lt;2.5,D90&gt;=0.8),4.42,IF(AND(H90&lt;6.656,H90&gt;=5.767,H90&lt;8.598,D90&lt;2.45,F90&gt;=2.5,D90&gt;=0.8),5.033,IF(AND(H90&gt;=6.656,H90&gt;=5.767,H90&lt;8.598,D90&lt;2.45,F90&gt;=2.5,D90&gt;=0.8),5.1,IF(AND(G90&gt;=0.885,A90&gt;=6.25,H90&gt;=8.598,D90&lt;2.45,F90&gt;=2.5,D90&gt;=0.8),5.2,IF(AND(H90&lt;6.926,H90&lt;13.932,B90&gt;=3.6,G90&lt;0.948,B90&gt;=3.35,A90&gt;=5.05,D90&lt;0.8),1.433,IF(AND(H90&gt;=6.926,H90&lt;13.932,B90&gt;=3.6,G90&lt;0.948,B90&gt;=3.35,A90&gt;=5.05,D90&lt;0.8),1.5,IF(AND(A90&lt;5.65,G90&lt;0.652,A90&gt;=5.3,D90&gt;=1.15,A90&lt;5.9,F90&lt;2.5,D90&gt;=0.8),4.36,IF(AND(A90&gt;=5.65,G90&lt;0.652,A90&gt;=5.3,D90&gt;=1.15,A90&lt;5.9,F90&lt;2.5,D90&gt;=0.8),4.2,IF(AND(H90&gt;=13.561,D90&gt;=1.35,D90&lt;1.6,B90&gt;=2.75,A90&gt;=5.9,F90&lt;2.5,D90&gt;=0.8),4.767,IF(AND(H90&lt;9.091,G90&lt;0.885,A90&gt;=6.25,H90&gt;=8.598,D90&lt;2.45,F90&gt;=2.5,D90&gt;=0.8),6.3,IF(AND(H90&gt;=12.206,H90&lt;13.561,D90&gt;=1.35,D90&lt;1.6,B90&gt;=2.75,A90&gt;=5.9,F90&lt;2.5,D90&gt;=0.8),4.4,IF(AND(D90&gt;=2.25,H90&gt;=9.091,G90&lt;0.885,A90&gt;=6.25,H90&gt;=8.598,D90&lt;2.45,F90&gt;=2.5,D90&gt;=0.8),5.9,IF(AND(B90&lt;3.05,H90&lt;12.206,H90&lt;13.561,D90&gt;=1.35,D90&lt;1.6,B90&gt;=2.75,A90&gt;=5.9,F90&lt;2.5,D90&gt;=0.8),4.6,IF(AND(B90&gt;=3.05,H90&lt;12.206,H90&lt;13.561,D90&gt;=1.35,D90&lt;1.6,B90&gt;=2.75,A90&gt;=5.9,F90&lt;2.5,D90&gt;=0.8),4.7,IF(AND(G90&gt;=0.596,D90&lt;2.25,H90&gt;=9.091,G90&lt;0.885,A90&gt;=6.25,H90&gt;=8.598,D90&lt;2.45,F90&gt;=2.5,D90&gt;=0.8),5.1,IF(AND(G90&gt;=0.379,G90&lt;0.596,D90&lt;2.25,H90&gt;=9.091,G90&lt;0.885,A90&gt;=6.25,H90&gt;=8.598,D90&lt;2.45,F90&gt;=2.5,D90&gt;=0.8),5.767,IF(AND(D90&lt;2.15,G90&lt;0.379,G90&lt;0.596,D90&lt;2.25,H90&gt;=9.091,G90&lt;0.885,A90&gt;=6.25,H90&gt;=8.598,D90&lt;2.45,F90&gt;=2.5,D90&gt;=0.8),5.4,IF(AND(D90&gt;=2.15,G90&lt;0.379,G90&lt;0.596,D90&lt;2.25,H90&gt;=9.091,G90&lt;0.885,A90&gt;=6.25,H90&gt;=8.598,D90&lt;2.45,F90&gt;=2.5,D90&gt;=0.8),5.6,"shouldnthappen")))))))))))))))))))))))))))))))))))))</f>
        <v>4.64</v>
      </c>
      <c r="AM90" s="1" t="n">
        <f aca="false">IF(AND(H90&lt;5.245,D90&lt;0.8),1,IF(AND(A90&lt;4.5,H90&gt;=5.245,D90&lt;0.8),1.35,IF(AND(D90&gt;=0.5,A90&gt;=4.5,H90&gt;=5.245,D90&lt;0.8),1.6,IF(AND(H90&lt;7.25,B90&lt;2.6,A90&lt;6.15,D90&gt;=0.8),4.375,IF(AND(H90&gt;=7.25,B90&lt;2.6,A90&lt;6.15,D90&gt;=0.8),3.075,IF(AND(H90&lt;13.935,A90&gt;=7.05,A90&gt;=6.15,D90&gt;=0.8),6.067,IF(AND(H90&gt;=13.935,A90&gt;=7.05,A90&gt;=6.15,D90&gt;=0.8),6.525,IF(AND(G90&gt;=0.948,D90&lt;0.5,A90&gt;=4.5,H90&gt;=5.245,D90&lt;0.8),1.7,IF(AND(G90&lt;0.568,D90&gt;=1.55,B90&gt;=2.6,A90&lt;6.15,D90&gt;=0.8),5.1,IF(AND(G90&gt;=0.568,D90&gt;=1.55,B90&gt;=2.6,A90&lt;6.15,D90&gt;=0.8),5,IF(AND(A90&gt;=6.6,B90&gt;=3.15,A90&lt;7.05,A90&gt;=6.15,D90&gt;=0.8),5.78,IF(AND(G90&lt;0.165,G90&lt;0.273,D90&lt;1.55,B90&gt;=2.6,A90&lt;6.15,D90&gt;=0.8),4.1,IF(AND(G90&gt;=0.165,G90&lt;0.273,D90&lt;1.55,B90&gt;=2.6,A90&lt;6.15,D90&gt;=0.8),4.5,IF(AND(D90&lt;1.35,G90&gt;=0.273,D90&lt;1.55,B90&gt;=2.6,A90&lt;6.15,D90&gt;=0.8),4.08,IF(AND(D90&gt;=1.35,G90&gt;=0.273,D90&lt;1.55,B90&gt;=2.6,A90&lt;6.15,D90&gt;=0.8),4.4,IF(AND(D90&lt;1.45,F90&lt;2.5,B90&lt;3.15,A90&lt;7.05,A90&gt;=6.15,D90&gt;=0.8),4.38,IF(AND(D90&gt;=1.45,F90&lt;2.5,B90&lt;3.15,A90&lt;7.05,A90&gt;=6.15,D90&gt;=0.8),4.75,IF(AND(D90&gt;=2.25,F90&gt;=2.5,B90&lt;3.15,A90&lt;7.05,A90&gt;=6.15,D90&gt;=0.8),5.16,IF(AND(H90&lt;11.488,A90&lt;6.6,B90&gt;=3.15,A90&lt;7.05,A90&gt;=6.15,D90&gt;=0.8),6,IF(AND(H90&gt;=14.396,D90&lt;0.25,G90&lt;0.948,D90&lt;0.5,A90&gt;=4.5,H90&gt;=5.245,D90&lt;0.8),1.3,IF(AND(A90&gt;=5.55,D90&gt;=0.25,G90&lt;0.948,D90&lt;0.5,A90&gt;=4.5,H90&gt;=5.245,D90&lt;0.8),1.7,IF(AND(D90&lt;1.85,D90&lt;2.25,F90&gt;=2.5,B90&lt;3.15,A90&lt;7.05,A90&gt;=6.15,D90&gt;=0.8),5.6,IF(AND(G90&lt;0.669,H90&gt;=11.488,A90&lt;6.6,B90&gt;=3.15,A90&lt;7.05,A90&gt;=6.15,D90&gt;=0.8),4.7,IF(AND(G90&gt;=0.669,H90&gt;=11.488,A90&lt;6.6,B90&gt;=3.15,A90&lt;7.05,A90&gt;=6.15,D90&gt;=0.8),5.22,IF(AND(H90&lt;6.543,H90&lt;14.396,D90&lt;0.25,G90&lt;0.948,D90&lt;0.5,A90&gt;=4.5,H90&gt;=5.245,D90&lt;0.8),1.4,IF(AND(A90&lt;4.95,A90&lt;5.55,D90&gt;=0.25,G90&lt;0.948,D90&lt;0.5,A90&gt;=4.5,H90&gt;=5.245,D90&lt;0.8),1.4,IF(AND(A90&gt;=4.95,A90&lt;5.55,D90&gt;=0.25,G90&lt;0.948,D90&lt;0.5,A90&gt;=4.5,H90&gt;=5.245,D90&lt;0.8),1.48,IF(AND(H90&lt;10.667,D90&gt;=1.85,D90&lt;2.25,F90&gt;=2.5,B90&lt;3.15,A90&lt;7.05,A90&gt;=6.15,D90&gt;=0.8),5.25,IF(AND(H90&gt;=10.667,D90&gt;=1.85,D90&lt;2.25,F90&gt;=2.5,B90&lt;3.15,A90&lt;7.05,A90&gt;=6.15,D90&gt;=0.8),5.55,IF(AND(G90&lt;0.063,H90&gt;=6.543,H90&lt;14.396,D90&lt;0.25,G90&lt;0.948,D90&lt;0.5,A90&gt;=4.5,H90&gt;=5.245,D90&lt;0.8),1.4,IF(AND(H90&lt;9.212,G90&gt;=0.063,H90&gt;=6.543,H90&lt;14.396,D90&lt;0.25,G90&lt;0.948,D90&lt;0.5,A90&gt;=4.5,H90&gt;=5.245,D90&lt;0.8),1.475,IF(AND(H90&gt;=9.212,G90&gt;=0.063,H90&gt;=6.543,H90&lt;14.396,D90&lt;0.25,G90&lt;0.948,D90&lt;0.5,A90&gt;=4.5,H90&gt;=5.245,D90&lt;0.8),1.5,"shouldnthappen"))))))))))))))))))))))))))))))))</f>
        <v>4.38</v>
      </c>
      <c r="AN90" s="1" t="n">
        <f aca="false">IF(AND(D90&lt;0.7,A90&gt;=5.55),1.633,IF(AND(G90&lt;0.38,B90&lt;2.8,A90&lt;5.55),4.3,IF(AND(G90&gt;=0.38,B90&lt;2.8,A90&lt;5.55),3.325,IF(AND(D90&gt;=0.35,B90&gt;=2.8,A90&lt;5.55),1.6,IF(AND(B90&gt;=3.4,A90&lt;4.8,D90&lt;0.35,B90&gt;=2.8,A90&lt;5.55),1,IF(AND(H90&gt;=11.789,A90&lt;5.9,D90&lt;1.55,D90&gt;=0.7,A90&gt;=5.55),4.325,IF(AND(F90&gt;=2.5,A90&gt;=5.9,D90&lt;1.55,D90&gt;=0.7,A90&gt;=5.55),5.05,IF(AND(D90&lt;1.9,A90&gt;=7.25,D90&gt;=1.55,D90&gt;=0.7,A90&gt;=5.55),6.3,IF(AND(D90&gt;=1.9,A90&gt;=7.25,D90&gt;=1.55,D90&gt;=0.7,A90&gt;=5.55),6.4,IF(AND(A90&lt;4.35,B90&lt;3.4,A90&lt;4.8,D90&lt;0.35,B90&gt;=2.8,A90&lt;5.55),1.1,IF(AND(G90&gt;=0.934,B90&lt;3.45,A90&gt;=4.8,D90&lt;0.35,B90&gt;=2.8,A90&lt;5.55),1.7,IF(AND(H90&gt;=14.877,B90&gt;=3.45,A90&gt;=4.8,D90&lt;0.35,B90&gt;=2.8,A90&lt;5.55),1.3,IF(AND(B90&lt;2.6,H90&lt;11.789,A90&lt;5.9,D90&lt;1.55,D90&gt;=0.7,A90&gt;=5.55),3.9,IF(AND(B90&gt;=2.6,H90&lt;11.789,A90&lt;5.9,D90&lt;1.55,D90&gt;=0.7,A90&gt;=5.55),4.26,IF(AND(A90&lt;6.6,F90&lt;2.5,A90&gt;=5.9,D90&lt;1.55,D90&gt;=0.7,A90&gt;=5.55),4.625,IF(AND(A90&gt;=6.6,F90&lt;2.5,A90&gt;=5.9,D90&lt;1.55,D90&gt;=0.7,A90&gt;=5.55),4.475,IF(AND(B90&lt;2.6,D90&lt;2.05,A90&lt;7.25,D90&gt;=1.55,D90&gt;=0.7,A90&gt;=5.55),5.8,IF(AND(G90&gt;=0.743,D90&gt;=2.05,A90&lt;7.25,D90&gt;=1.55,D90&gt;=0.7,A90&gt;=5.55),5.1,IF(AND(G90&lt;0.422,A90&gt;=4.35,B90&lt;3.4,A90&lt;4.8,D90&lt;0.35,B90&gt;=2.8,A90&lt;5.55),1.367,IF(AND(G90&gt;=0.422,A90&gt;=4.35,B90&lt;3.4,A90&lt;4.8,D90&lt;0.35,B90&gt;=2.8,A90&lt;5.55),1.3,IF(AND(A90&lt;5.05,G90&lt;0.934,B90&lt;3.45,A90&gt;=4.8,D90&lt;0.35,B90&gt;=2.8,A90&lt;5.55),1.525,IF(AND(A90&gt;=5.05,G90&lt;0.934,B90&lt;3.45,A90&gt;=4.8,D90&lt;0.35,B90&gt;=2.8,A90&lt;5.55),1.5,IF(AND(G90&gt;=0.585,H90&lt;14.877,B90&gt;=3.45,A90&gt;=4.8,D90&lt;0.35,B90&gt;=2.8,A90&lt;5.55),1.54,IF(AND(G90&gt;=0.537,G90&lt;0.743,D90&gt;=2.05,A90&lt;7.25,D90&gt;=1.55,D90&gt;=0.7,A90&gt;=5.55),5.833,IF(AND(D90&gt;=0.25,G90&lt;0.585,H90&lt;14.877,B90&gt;=3.45,A90&gt;=4.8,D90&lt;0.35,B90&gt;=2.8,A90&lt;5.55),1.367,IF(AND(D90&lt;1.75,H90&lt;13.795,B90&gt;=2.6,D90&lt;2.05,A90&lt;7.25,D90&gt;=1.55,D90&gt;=0.7,A90&gt;=5.55),5.45,IF(AND(B90&lt;2.85,H90&gt;=13.795,B90&gt;=2.6,D90&lt;2.05,A90&lt;7.25,D90&gt;=1.55,D90&gt;=0.7,A90&gt;=5.55),5.1,IF(AND(B90&gt;=2.85,H90&gt;=13.795,B90&gt;=2.6,D90&lt;2.05,A90&lt;7.25,D90&gt;=1.55,D90&gt;=0.7,A90&gt;=5.55),4.82,IF(AND(G90&lt;0.353,G90&lt;0.537,G90&lt;0.743,D90&gt;=2.05,A90&lt;7.25,D90&gt;=1.55,D90&gt;=0.7,A90&gt;=5.55),5.425,IF(AND(G90&gt;=0.353,G90&lt;0.537,G90&lt;0.743,D90&gt;=2.05,A90&lt;7.25,D90&gt;=1.55,D90&gt;=0.7,A90&gt;=5.55),5.62,IF(AND(G90&lt;0.311,D90&lt;0.25,G90&lt;0.585,H90&lt;14.877,B90&gt;=3.45,A90&gt;=4.8,D90&lt;0.35,B90&gt;=2.8,A90&lt;5.55),1.5,IF(AND(G90&gt;=0.311,D90&lt;0.25,G90&lt;0.585,H90&lt;14.877,B90&gt;=3.45,A90&gt;=4.8,D90&lt;0.35,B90&gt;=2.8,A90&lt;5.55),1.4,IF(AND(B90&gt;=3.1,D90&gt;=1.75,H90&lt;13.795,B90&gt;=2.6,D90&lt;2.05,A90&lt;7.25,D90&gt;=1.55,D90&gt;=0.7,A90&gt;=5.55),5.1,IF(AND(B90&lt;2.85,B90&lt;3.1,D90&gt;=1.75,H90&lt;13.795,B90&gt;=2.6,D90&lt;2.05,A90&lt;7.25,D90&gt;=1.55,D90&gt;=0.7,A90&gt;=5.55),5.2,IF(AND(B90&gt;=2.85,B90&lt;3.1,D90&gt;=1.75,H90&lt;13.795,B90&gt;=2.6,D90&lt;2.05,A90&lt;7.25,D90&gt;=1.55,D90&gt;=0.7,A90&gt;=5.55),5.2,"shouldnthappen")))))))))))))))))))))))))))))))))))</f>
        <v>4.625</v>
      </c>
      <c r="AO90" s="1" t="n">
        <f aca="false">IF(AND(H90&gt;=14.529,G90&lt;0.633,D90&lt;0.8),1.3,IF(AND(A90&lt;5.05,G90&gt;=0.633,D90&lt;0.8),1.35,IF(AND(H90&gt;=14.379,H90&lt;14.529,G90&lt;0.633,D90&lt;0.8),1.7,IF(AND(B90&lt;3.35,A90&gt;=5.05,G90&gt;=0.633,D90&lt;0.8),1.7,IF(AND(D90&gt;=1.45,A90&lt;5.95,F90&lt;2.5,D90&gt;=0.8),4.5,IF(AND(D90&lt;1.35,A90&gt;=5.95,F90&lt;2.5,D90&gt;=0.8),4,IF(AND(D90&lt;1.85,G90&gt;=0.845,F90&gt;=2.5,D90&gt;=0.8),4.8,IF(AND(B90&gt;=4.3,H90&lt;14.379,H90&lt;14.529,G90&lt;0.633,D90&lt;0.8),1.5,IF(AND(A90&lt;5.25,B90&gt;=3.35,A90&gt;=5.05,G90&gt;=0.633,D90&lt;0.8),1.55,IF(AND(A90&gt;=5.25,B90&gt;=3.35,A90&gt;=5.05,G90&gt;=0.633,D90&lt;0.8),1.633,IF(AND(A90&lt;5.05,D90&lt;1.45,A90&lt;5.95,F90&lt;2.5,D90&gt;=0.8),3.3,IF(AND(G90&lt;0.293,D90&gt;=1.35,A90&gt;=5.95,F90&lt;2.5,D90&gt;=0.8),5,IF(AND(A90&gt;=6.6,D90&lt;2.05,G90&lt;0.845,F90&gt;=2.5,D90&gt;=0.8),5.8,IF(AND(B90&lt;3.05,D90&gt;=2.05,G90&lt;0.845,F90&gt;=2.5,D90&gt;=0.8),6.15,IF(AND(B90&lt;2.9,D90&gt;=1.85,G90&gt;=0.845,F90&gt;=2.5,D90&gt;=0.8),5.1,IF(AND(B90&gt;=2.9,D90&gt;=1.85,G90&gt;=0.845,F90&gt;=2.5,D90&gt;=0.8),5.2,IF(AND(B90&gt;=3.8,B90&lt;4.3,H90&lt;14.379,H90&lt;14.529,G90&lt;0.633,D90&lt;0.8),1.333,IF(AND(A90&lt;6.25,G90&gt;=0.293,D90&gt;=1.35,A90&gt;=5.95,F90&lt;2.5,D90&gt;=0.8),4.6,IF(AND(H90&lt;10.351,A90&lt;6.6,D90&lt;2.05,G90&lt;0.845,F90&gt;=2.5,D90&gt;=0.8),5.4,IF(AND(G90&gt;=0.364,B90&gt;=3.05,D90&gt;=2.05,G90&lt;0.845,F90&gt;=2.5,D90&gt;=0.8),5.66,IF(AND(G90&gt;=0.447,B90&lt;3.8,B90&lt;4.3,H90&lt;14.379,H90&lt;14.529,G90&lt;0.633,D90&lt;0.8),1.3,IF(AND(H90&lt;6.247,A90&lt;5.65,A90&gt;=5.05,D90&lt;1.45,A90&lt;5.95,F90&lt;2.5,D90&gt;=0.8),4.033,IF(AND(D90&lt;1.25,A90&gt;=5.65,A90&gt;=5.05,D90&lt;1.45,A90&lt;5.95,F90&lt;2.5,D90&gt;=0.8),3.88,IF(AND(D90&gt;=1.25,A90&gt;=5.65,A90&gt;=5.05,D90&lt;1.45,A90&lt;5.95,F90&lt;2.5,D90&gt;=0.8),4.35,IF(AND(B90&lt;2.65,A90&gt;=6.25,G90&gt;=0.293,D90&gt;=1.35,A90&gt;=5.95,F90&lt;2.5,D90&gt;=0.8),4.9,IF(AND(B90&lt;2.75,H90&gt;=10.351,A90&lt;6.6,D90&lt;2.05,G90&lt;0.845,F90&gt;=2.5,D90&gt;=0.8),5.1,IF(AND(B90&gt;=2.75,H90&gt;=10.351,A90&lt;6.6,D90&lt;2.05,G90&lt;0.845,F90&gt;=2.5,D90&gt;=0.8),4.95,IF(AND(B90&lt;3.15,G90&lt;0.364,B90&gt;=3.05,D90&gt;=2.05,G90&lt;0.845,F90&gt;=2.5,D90&gt;=0.8),5.28,IF(AND(B90&gt;=3.15,G90&lt;0.364,B90&gt;=3.05,D90&gt;=2.05,G90&lt;0.845,F90&gt;=2.5,D90&gt;=0.8),5.5,IF(AND(H90&lt;9.212,G90&lt;0.447,B90&lt;3.8,B90&lt;4.3,H90&lt;14.379,H90&lt;14.529,G90&lt;0.633,D90&lt;0.8),1.4,IF(AND(G90&lt;0.356,H90&gt;=6.247,A90&lt;5.65,A90&gt;=5.05,D90&lt;1.45,A90&lt;5.95,F90&lt;2.5,D90&gt;=0.8),4.2,IF(AND(B90&lt;3,B90&gt;=2.65,A90&gt;=6.25,G90&gt;=0.293,D90&gt;=1.35,A90&gt;=5.95,F90&lt;2.5,D90&gt;=0.8),4.6,IF(AND(B90&gt;=3,B90&gt;=2.65,A90&gt;=6.25,G90&gt;=0.293,D90&gt;=1.35,A90&gt;=5.95,F90&lt;2.5,D90&gt;=0.8),4.7,IF(AND(A90&lt;5.05,H90&gt;=9.212,G90&lt;0.447,B90&lt;3.8,B90&lt;4.3,H90&lt;14.379,H90&lt;14.529,G90&lt;0.633,D90&lt;0.8),1.533,IF(AND(A90&gt;=5.05,H90&gt;=9.212,G90&lt;0.447,B90&lt;3.8,B90&lt;4.3,H90&lt;14.379,H90&lt;14.529,G90&lt;0.633,D90&lt;0.8),1.425,IF(AND(A90&lt;5.35,G90&gt;=0.356,H90&gt;=6.247,A90&lt;5.65,A90&gt;=5.05,D90&lt;1.45,A90&lt;5.95,F90&lt;2.5,D90&gt;=0.8),3.9,IF(AND(A90&gt;=5.35,G90&gt;=0.356,H90&gt;=6.247,A90&lt;5.65,A90&gt;=5.05,D90&lt;1.45,A90&lt;5.95,F90&lt;2.5,D90&gt;=0.8),3.72,"shouldnthappen")))))))))))))))))))))))))))))))))))))</f>
        <v>4</v>
      </c>
      <c r="AP90" s="1" t="n">
        <f aca="false">IF(AND(F90&gt;=1.5,A90&lt;5.55),3.84,IF(AND(G90&gt;=0.52,A90&lt;4.75,F90&lt;1.5,A90&lt;5.55),1.16,IF(AND(A90&lt;5.65,A90&lt;5.85,D90&lt;1.55,A90&gt;=5.55),4.2,IF(AND(A90&gt;=5.65,A90&lt;5.85,D90&lt;1.55,A90&gt;=5.55),3.167,IF(AND(G90&gt;=0.798,A90&gt;=5.85,D90&lt;1.55,A90&gt;=5.55),4,IF(AND(F90&lt;2.5,H90&lt;14.1,D90&gt;=1.55,A90&gt;=5.55),4.84,IF(AND(A90&lt;7.2,H90&gt;=14.1,D90&gt;=1.55,A90&gt;=5.55),5.633,IF(AND(A90&gt;=7.2,H90&gt;=14.1,D90&gt;=1.55,A90&gt;=5.55),6.6,IF(AND(G90&lt;0.161,G90&lt;0.52,A90&lt;4.75,F90&lt;1.5,A90&lt;5.55),1.5,IF(AND(D90&gt;=0.5,G90&lt;0.676,A90&gt;=4.75,F90&lt;1.5,A90&lt;5.55),1.6,IF(AND(H90&lt;11.016,G90&gt;=0.676,A90&gt;=4.75,F90&lt;1.5,A90&lt;5.55),1.75,IF(AND(G90&lt;0.209,G90&lt;0.798,A90&gt;=5.85,D90&lt;1.55,A90&gt;=5.55),4.5,IF(AND(G90&gt;=0.74,F90&gt;=2.5,H90&lt;14.1,D90&gt;=1.55,A90&gt;=5.55),6.225,IF(AND(B90&lt;2.95,G90&gt;=0.161,G90&lt;0.52,A90&lt;4.75,F90&lt;1.5,A90&lt;5.55),1.4,IF(AND(B90&gt;=2.95,G90&gt;=0.161,G90&lt;0.52,A90&lt;4.75,F90&lt;1.5,A90&lt;5.55),1.34,IF(AND(B90&lt;3.15,D90&lt;0.5,G90&lt;0.676,A90&gt;=4.75,F90&lt;1.5,A90&lt;5.55),1.52,IF(AND(D90&lt;0.25,H90&gt;=11.016,G90&gt;=0.676,A90&gt;=4.75,F90&lt;1.5,A90&lt;5.55),1.567,IF(AND(D90&gt;=0.25,H90&gt;=11.016,G90&gt;=0.676,A90&gt;=4.75,F90&lt;1.5,A90&lt;5.55),1.5,IF(AND(H90&lt;7.47,G90&gt;=0.209,G90&lt;0.798,A90&gt;=5.85,D90&lt;1.55,A90&gt;=5.55),5.05,IF(AND(B90&lt;2.85,G90&lt;0.74,F90&gt;=2.5,H90&lt;14.1,D90&gt;=1.55,A90&gt;=5.55),5.35,IF(AND(B90&lt;3.3,B90&gt;=3.15,D90&lt;0.5,G90&lt;0.676,A90&gt;=4.75,F90&lt;1.5,A90&lt;5.55),1.2,IF(AND(D90&lt;1.45,H90&gt;=7.47,G90&gt;=0.209,G90&lt;0.798,A90&gt;=5.85,D90&lt;1.55,A90&gt;=5.55),4.66,IF(AND(D90&gt;=1.45,H90&gt;=7.47,G90&gt;=0.209,G90&lt;0.798,A90&gt;=5.85,D90&lt;1.55,A90&gt;=5.55),4.64,IF(AND(A90&gt;=7.05,B90&gt;=2.85,G90&lt;0.74,F90&gt;=2.5,H90&lt;14.1,D90&gt;=1.55,A90&gt;=5.55),5.8,IF(AND(B90&gt;=3.25,A90&lt;7.05,B90&gt;=2.85,G90&lt;0.74,F90&gt;=2.5,H90&lt;14.1,D90&gt;=1.55,A90&gt;=5.55),5.7,IF(AND(H90&gt;=13.641,D90&lt;0.25,B90&gt;=3.3,B90&gt;=3.15,D90&lt;0.5,G90&lt;0.676,A90&gt;=4.75,F90&lt;1.5,A90&lt;5.55),1.3,IF(AND(D90&lt;0.35,D90&gt;=0.25,B90&gt;=3.3,B90&gt;=3.15,D90&lt;0.5,G90&lt;0.676,A90&gt;=4.75,F90&lt;1.5,A90&lt;5.55),1.367,IF(AND(D90&gt;=0.35,D90&gt;=0.25,B90&gt;=3.3,B90&gt;=3.15,D90&lt;0.5,G90&lt;0.676,A90&gt;=4.75,F90&lt;1.5,A90&lt;5.55),1.3,IF(AND(A90&lt;6.35,B90&lt;3.25,A90&lt;7.05,B90&gt;=2.85,G90&lt;0.74,F90&gt;=2.5,H90&lt;14.1,D90&gt;=1.55,A90&gt;=5.55),5.6,IF(AND(A90&gt;=6.35,B90&lt;3.25,A90&lt;7.05,B90&gt;=2.85,G90&lt;0.74,F90&gt;=2.5,H90&lt;14.1,D90&gt;=1.55,A90&gt;=5.55),5.325,IF(AND(A90&lt;5.1,H90&lt;13.641,D90&lt;0.25,B90&gt;=3.3,B90&gt;=3.15,D90&lt;0.5,G90&lt;0.676,A90&gt;=4.75,F90&lt;1.5,A90&lt;5.55),1.4,IF(AND(H90&gt;=11.031,A90&gt;=5.1,H90&lt;13.641,D90&lt;0.25,B90&gt;=3.3,B90&gt;=3.15,D90&lt;0.5,G90&lt;0.676,A90&gt;=4.75,F90&lt;1.5,A90&lt;5.55),1.4,IF(AND(A90&lt;5.45,H90&lt;11.031,A90&gt;=5.1,H90&lt;13.641,D90&lt;0.25,B90&gt;=3.3,B90&gt;=3.15,D90&lt;0.5,G90&lt;0.676,A90&gt;=4.75,F90&lt;1.5,A90&lt;5.55),1.5,IF(AND(A90&gt;=5.45,H90&lt;11.031,A90&gt;=5.1,H90&lt;13.641,D90&lt;0.25,B90&gt;=3.3,B90&gt;=3.15,D90&lt;0.5,G90&lt;0.676,A90&gt;=4.75,F90&lt;1.5,A90&lt;5.55),1.4,"shouldnthappen"))))))))))))))))))))))))))))))))))</f>
        <v>4</v>
      </c>
      <c r="AQ90" s="1" t="n">
        <f aca="false">IF(AND(H90&lt;6.926,D90&gt;=0.35,F90&lt;1.5),1.9,IF(AND(G90&gt;=0.869,D90&gt;=1.75,F90&gt;=1.5),5.15,IF(AND(A90&lt;4.35,A90&lt;5.05,D90&lt;0.35,F90&lt;1.5),1.1,IF(AND(H90&lt;6.089,A90&gt;=5.05,D90&lt;0.35,F90&lt;1.5),1.7,IF(AND(H90&gt;=13.089,H90&gt;=6.926,D90&gt;=0.35,F90&lt;1.5),1.3,IF(AND(G90&lt;0.695,D90&lt;1.15,D90&lt;1.75,F90&gt;=1.5),3.62,IF(AND(G90&gt;=0.695,D90&lt;1.15,D90&lt;1.75,F90&gt;=1.5),3,IF(AND(G90&gt;=0.585,H90&gt;=6.089,A90&gt;=5.05,D90&lt;0.35,F90&lt;1.5),1.5,IF(AND(H90&lt;9.582,H90&lt;13.089,H90&gt;=6.926,D90&gt;=0.35,F90&lt;1.5),1.5,IF(AND(H90&gt;=9.582,H90&lt;13.089,H90&gt;=6.926,D90&gt;=0.35,F90&lt;1.5),1.6,IF(AND(D90&lt;1.35,H90&lt;9.349,D90&gt;=1.15,D90&lt;1.75,F90&gt;=1.5),3.867,IF(AND(D90&lt;2.05,A90&lt;7.05,G90&lt;0.869,D90&gt;=1.75,F90&gt;=1.5),4.9,IF(AND(B90&gt;=3.3,A90&gt;=7.05,G90&lt;0.869,D90&gt;=1.75,F90&gt;=1.5),6.1,IF(AND(G90&lt;0.347,H90&lt;11.218,A90&gt;=4.35,A90&lt;5.05,D90&lt;0.35,F90&lt;1.5),1.4,IF(AND(G90&gt;=0.347,H90&lt;11.218,A90&gt;=4.35,A90&lt;5.05,D90&lt;0.35,F90&lt;1.5),1.5,IF(AND(G90&gt;=0.265,H90&gt;=11.218,A90&gt;=4.35,A90&lt;5.05,D90&lt;0.35,F90&lt;1.5),1.45,IF(AND(A90&gt;=5.4,G90&lt;0.585,H90&gt;=6.089,A90&gt;=5.05,D90&lt;0.35,F90&lt;1.5),1.35,IF(AND(B90&gt;=2.9,D90&gt;=1.35,H90&lt;9.349,D90&gt;=1.15,D90&lt;1.75,F90&gt;=1.5),4.6,IF(AND(D90&gt;=1.35,A90&lt;6.15,H90&gt;=9.349,D90&gt;=1.15,D90&lt;1.75,F90&gt;=1.5),4.54,IF(AND(H90&lt;10.927,A90&gt;=6.15,H90&gt;=9.349,D90&gt;=1.15,D90&lt;1.75,F90&gt;=1.5),4.3,IF(AND(G90&lt;0.512,D90&gt;=2.05,A90&lt;7.05,G90&lt;0.869,D90&gt;=1.75,F90&gt;=1.5),5.533,IF(AND(G90&gt;=0.512,D90&gt;=2.05,A90&lt;7.05,G90&lt;0.869,D90&gt;=1.75,F90&gt;=1.5),5.88,IF(AND(H90&lt;11.551,B90&lt;3.3,A90&gt;=7.05,G90&lt;0.869,D90&gt;=1.75,F90&gt;=1.5),6.3,IF(AND(G90&lt;0.227,G90&lt;0.265,H90&gt;=11.218,A90&gt;=4.35,A90&lt;5.05,D90&lt;0.35,F90&lt;1.5),1.4,IF(AND(G90&gt;=0.227,G90&lt;0.265,H90&gt;=11.218,A90&gt;=4.35,A90&lt;5.05,D90&lt;0.35,F90&lt;1.5),1.26,IF(AND(H90&lt;11.031,A90&lt;5.4,G90&lt;0.585,H90&gt;=6.089,A90&gt;=5.05,D90&lt;0.35,F90&lt;1.5),1.5,IF(AND(H90&gt;=11.031,A90&lt;5.4,G90&lt;0.585,H90&gt;=6.089,A90&gt;=5.05,D90&lt;0.35,F90&lt;1.5),1.4,IF(AND(A90&lt;5.45,B90&lt;2.9,D90&gt;=1.35,H90&lt;9.349,D90&gt;=1.15,D90&lt;1.75,F90&gt;=1.5),4.5,IF(AND(A90&lt;5.9,D90&lt;1.35,A90&lt;6.15,H90&gt;=9.349,D90&gt;=1.15,D90&lt;1.75,F90&gt;=1.5),4.2,IF(AND(A90&gt;=5.9,D90&lt;1.35,A90&lt;6.15,H90&gt;=9.349,D90&gt;=1.15,D90&lt;1.75,F90&gt;=1.5),4,IF(AND(A90&gt;=6.75,H90&gt;=10.927,A90&gt;=6.15,H90&gt;=9.349,D90&gt;=1.15,D90&lt;1.75,F90&gt;=1.5),4.767,IF(AND(B90&lt;2.9,H90&gt;=11.551,B90&lt;3.3,A90&gt;=7.05,G90&lt;0.869,D90&gt;=1.75,F90&gt;=1.5),6.7,IF(AND(B90&gt;=2.9,H90&gt;=11.551,B90&lt;3.3,A90&gt;=7.05,G90&lt;0.869,D90&gt;=1.75,F90&gt;=1.5),6.6,IF(AND(B90&lt;2.45,A90&gt;=5.45,B90&lt;2.9,D90&gt;=1.35,H90&lt;9.349,D90&gt;=1.15,D90&lt;1.75,F90&gt;=1.5),5,IF(AND(B90&gt;=2.45,A90&gt;=5.45,B90&lt;2.9,D90&gt;=1.35,H90&lt;9.349,D90&gt;=1.15,D90&lt;1.75,F90&gt;=1.5),5.1,IF(AND(H90&lt;11.166,A90&lt;6.75,H90&gt;=10.927,A90&gt;=6.15,H90&gt;=9.349,D90&gt;=1.15,D90&lt;1.75,F90&gt;=1.5),4.9,IF(AND(G90&lt;0.228,H90&gt;=11.166,A90&lt;6.75,H90&gt;=10.927,A90&gt;=6.15,H90&gt;=9.349,D90&gt;=1.15,D90&lt;1.75,F90&gt;=1.5),4.7,IF(AND(H90&lt;13.531,G90&gt;=0.228,H90&gt;=11.166,A90&lt;6.75,H90&gt;=10.927,A90&gt;=6.15,H90&gt;=9.349,D90&gt;=1.15,D90&lt;1.75,F90&gt;=1.5),4.4,IF(AND(H90&gt;=13.531,G90&gt;=0.228,H90&gt;=11.166,A90&lt;6.75,H90&gt;=10.927,A90&gt;=6.15,H90&gt;=9.349,D90&gt;=1.15,D90&lt;1.75,F90&gt;=1.5),4.6,"shouldnthappen")))))))))))))))))))))))))))))))))))))))</f>
        <v>3.867</v>
      </c>
      <c r="AR90" s="1" t="n">
        <f aca="false">IF(AND(G90&gt;=0.93,B90&lt;3.65,F90&lt;1.5),1.7,IF(AND(H90&lt;6.542,B90&gt;=3.65,F90&lt;1.5),1.767,IF(AND(A90&gt;=7.05,D90&gt;=1.55,F90&gt;=1.5),6.3,IF(AND(G90&lt;0.123,H90&gt;=6.542,B90&gt;=3.65,F90&lt;1.5),1.367,IF(AND(A90&lt;5.15,A90&lt;5.65,D90&lt;1.55,F90&gt;=1.5),3.15,IF(AND(A90&lt;4.8,G90&gt;=0.447,G90&lt;0.93,B90&lt;3.65,F90&lt;1.5),1.24,IF(AND(A90&gt;=4.8,G90&gt;=0.447,G90&lt;0.93,B90&lt;3.65,F90&lt;1.5),1.4,IF(AND(G90&lt;0.151,G90&gt;=0.123,H90&gt;=6.542,B90&gt;=3.65,F90&lt;1.5),1.7,IF(AND(G90&gt;=0.151,G90&gt;=0.123,H90&gt;=6.542,B90&gt;=3.65,F90&lt;1.5),1.5,IF(AND(D90&gt;=1.45,A90&gt;=5.15,A90&lt;5.65,D90&lt;1.55,F90&gt;=1.5),4.5,IF(AND(B90&lt;2.65,D90&gt;=1.35,A90&gt;=5.65,D90&lt;1.55,F90&gt;=1.5),4.9,IF(AND(G90&lt;0.527,F90&lt;2.5,A90&lt;7.05,D90&gt;=1.55,F90&gt;=1.5),5.075,IF(AND(G90&gt;=0.527,F90&lt;2.5,A90&lt;7.05,D90&gt;=1.55,F90&gt;=1.5),4.7,IF(AND(A90&lt;4.65,G90&lt;0.265,G90&lt;0.447,G90&lt;0.93,B90&lt;3.65,F90&lt;1.5),1.42,IF(AND(G90&lt;0.3,G90&gt;=0.265,G90&lt;0.447,G90&lt;0.93,B90&lt;3.65,F90&lt;1.5),1.6,IF(AND(G90&gt;=0.3,G90&gt;=0.265,G90&lt;0.447,G90&lt;0.93,B90&lt;3.65,F90&lt;1.5),1.4,IF(AND(G90&lt;0.356,D90&lt;1.45,A90&gt;=5.15,A90&lt;5.65,D90&lt;1.55,F90&gt;=1.5),4.125,IF(AND(D90&lt;1.1,A90&lt;6.2,D90&lt;1.35,A90&gt;=5.65,D90&lt;1.55,F90&gt;=1.5),4.1,IF(AND(D90&gt;=1.1,A90&lt;6.2,D90&lt;1.35,A90&gt;=5.65,D90&lt;1.55,F90&gt;=1.5),4.175,IF(AND(H90&gt;=13.433,A90&gt;=6.2,D90&lt;1.35,A90&gt;=5.65,D90&lt;1.55,F90&gt;=1.5),4.6,IF(AND(G90&lt;0.437,B90&gt;=2.65,D90&gt;=1.35,A90&gt;=5.65,D90&lt;1.55,F90&gt;=1.5),4.625,IF(AND(G90&gt;=0.437,B90&gt;=2.65,D90&gt;=1.35,A90&gt;=5.65,D90&lt;1.55,F90&gt;=1.5),4.75,IF(AND(B90&gt;=3.15,H90&lt;11.146,F90&gt;=2.5,A90&lt;7.05,D90&gt;=1.55,F90&gt;=1.5),5.667,IF(AND(B90&lt;2.65,H90&gt;=11.146,F90&gt;=2.5,A90&lt;7.05,D90&gt;=1.55,F90&gt;=1.5),5.8,IF(AND(B90&lt;3.3,A90&gt;=4.65,G90&lt;0.265,G90&lt;0.447,G90&lt;0.93,B90&lt;3.65,F90&lt;1.5),1.32,IF(AND(B90&gt;=3.3,A90&gt;=4.65,G90&lt;0.265,G90&lt;0.447,G90&lt;0.93,B90&lt;3.65,F90&lt;1.5),1.425,IF(AND(B90&lt;2.8,G90&gt;=0.356,D90&lt;1.45,A90&gt;=5.15,A90&lt;5.65,D90&lt;1.55,F90&gt;=1.5),3.86,IF(AND(B90&gt;=2.8,G90&gt;=0.356,D90&lt;1.45,A90&gt;=5.15,A90&lt;5.65,D90&lt;1.55,F90&gt;=1.5),3.6,IF(AND(B90&lt;2.6,H90&lt;13.433,A90&gt;=6.2,D90&lt;1.35,A90&gt;=5.65,D90&lt;1.55,F90&gt;=1.5),4.4,IF(AND(B90&gt;=2.6,H90&lt;13.433,A90&gt;=6.2,D90&lt;1.35,A90&gt;=5.65,D90&lt;1.55,F90&gt;=1.5),4.3,IF(AND(G90&lt;0.151,B90&lt;3.15,H90&lt;11.146,F90&gt;=2.5,A90&lt;7.05,D90&gt;=1.55,F90&gt;=1.5),5.5,IF(AND(H90&lt;15.52,B90&gt;=2.65,H90&gt;=11.146,F90&gt;=2.5,A90&lt;7.05,D90&gt;=1.55,F90&gt;=1.5),5.4,IF(AND(H90&gt;=15.52,B90&gt;=2.65,H90&gt;=11.146,F90&gt;=2.5,A90&lt;7.05,D90&gt;=1.55,F90&gt;=1.5),5.733,IF(AND(H90&lt;10.74,G90&gt;=0.151,B90&lt;3.15,H90&lt;11.146,F90&gt;=2.5,A90&lt;7.05,D90&gt;=1.55,F90&gt;=1.5),5.12,IF(AND(H90&gt;=10.74,G90&gt;=0.151,B90&lt;3.15,H90&lt;11.146,F90&gt;=2.5,A90&lt;7.05,D90&gt;=1.55,F90&gt;=1.5),4.9,"shouldnthappen")))))))))))))))))))))))))))))))))))</f>
        <v>4.4</v>
      </c>
      <c r="AS90" s="1" t="n">
        <f aca="false">IF(AND(F90&gt;=1.5,A90&lt;5.55),4.18,IF(AND(F90&gt;=2.5,B90&lt;2.75,A90&gt;=5.55),5.38,IF(AND(G90&gt;=0.587,B90&lt;3.75,F90&lt;1.5,A90&lt;5.55),1.48,IF(AND(H90&lt;6.51,B90&gt;=3.75,F90&lt;1.5,A90&lt;5.55),1.9,IF(AND(H90&gt;=6.51,B90&gt;=3.75,F90&lt;1.5,A90&lt;5.55),1.425,IF(AND(G90&gt;=0.868,F90&lt;2.5,B90&lt;2.75,A90&gt;=5.55),4.65,IF(AND(F90&lt;1.5,D90&lt;1.55,B90&gt;=2.75,A90&gt;=5.55),1.7,IF(AND(G90&gt;=0.857,D90&gt;=1.55,B90&gt;=2.75,A90&gt;=5.55),5.033,IF(AND(G90&gt;=0.518,G90&lt;0.587,B90&lt;3.75,F90&lt;1.5,A90&lt;5.55),1,IF(AND(D90&lt;1.05,G90&lt;0.868,F90&lt;2.5,B90&lt;2.75,A90&gt;=5.55),3.5,IF(AND(G90&lt;0.404,D90&gt;=1.05,G90&lt;0.868,F90&lt;2.5,B90&lt;2.75,A90&gt;=5.55),4.2,IF(AND(G90&gt;=0.404,D90&gt;=1.05,G90&lt;0.868,F90&lt;2.5,B90&lt;2.75,A90&gt;=5.55),3.94,IF(AND(F90&lt;2.5,B90&lt;2.95,F90&gt;=1.5,D90&lt;1.55,B90&gt;=2.75,A90&gt;=5.55),4.68,IF(AND(F90&gt;=2.5,B90&lt;2.95,F90&gt;=1.5,D90&lt;1.55,B90&gt;=2.75,A90&gt;=5.55),5.1,IF(AND(H90&lt;10.883,B90&gt;=2.95,F90&gt;=1.5,D90&lt;1.55,B90&gt;=2.75,A90&gt;=5.55),4.15,IF(AND(H90&gt;=10.883,B90&gt;=2.95,F90&gt;=1.5,D90&lt;1.55,B90&gt;=2.75,A90&gt;=5.55),4.5,IF(AND(H90&gt;=14.1,D90&lt;2.05,G90&lt;0.857,D90&gt;=1.55,B90&gt;=2.75,A90&gt;=5.55),6.6,IF(AND(G90&lt;0.063,B90&lt;3.15,G90&lt;0.518,G90&lt;0.587,B90&lt;3.75,F90&lt;1.5,A90&lt;5.55),1.4,IF(AND(G90&gt;=0.063,B90&lt;3.15,G90&lt;0.518,G90&lt;0.587,B90&lt;3.75,F90&lt;1.5,A90&lt;5.55),1.5,IF(AND(H90&gt;=10.563,B90&gt;=3.15,G90&lt;0.518,G90&lt;0.587,B90&lt;3.75,F90&lt;1.5,A90&lt;5.55),1.325,IF(AND(B90&lt;2.95,H90&lt;14.1,D90&lt;2.05,G90&lt;0.857,D90&gt;=1.55,B90&gt;=2.75,A90&gt;=5.55),6.125,IF(AND(A90&lt;6.65,G90&lt;0.364,D90&gt;=2.05,G90&lt;0.857,D90&gt;=1.55,B90&gt;=2.75,A90&gt;=5.55),5.45,IF(AND(G90&gt;=0.774,G90&gt;=0.364,D90&gt;=2.05,G90&lt;0.857,D90&gt;=1.55,B90&gt;=2.75,A90&gt;=5.55),5.4,IF(AND(H90&gt;=9.279,H90&lt;10.563,B90&gt;=3.15,G90&lt;0.518,G90&lt;0.587,B90&lt;3.75,F90&lt;1.5,A90&lt;5.55),1.475,IF(AND(D90&lt;1.65,B90&gt;=2.95,H90&lt;14.1,D90&lt;2.05,G90&lt;0.857,D90&gt;=1.55,B90&gt;=2.75,A90&gt;=5.55),5.8,IF(AND(B90&lt;3.15,A90&gt;=6.65,G90&lt;0.364,D90&gt;=2.05,G90&lt;0.857,D90&gt;=1.55,B90&gt;=2.75,A90&gt;=5.55),5.3,IF(AND(B90&gt;=3.15,A90&gt;=6.65,G90&lt;0.364,D90&gt;=2.05,G90&lt;0.857,D90&gt;=1.55,B90&gt;=2.75,A90&gt;=5.55),5.7,IF(AND(A90&gt;=6.75,G90&lt;0.774,G90&gt;=0.364,D90&gt;=2.05,G90&lt;0.857,D90&gt;=1.55,B90&gt;=2.75,A90&gt;=5.55),5.9,IF(AND(G90&lt;0.417,H90&lt;9.279,H90&lt;10.563,B90&gt;=3.15,G90&lt;0.518,G90&lt;0.587,B90&lt;3.75,F90&lt;1.5,A90&lt;5.55),1.4,IF(AND(G90&gt;=0.417,H90&lt;9.279,H90&lt;10.563,B90&gt;=3.15,G90&lt;0.518,G90&lt;0.587,B90&lt;3.75,F90&lt;1.5,A90&lt;5.55),1.3,IF(AND(A90&lt;6.3,D90&gt;=1.65,B90&gt;=2.95,H90&lt;14.1,D90&lt;2.05,G90&lt;0.857,D90&gt;=1.55,B90&gt;=2.75,A90&gt;=5.55),4.9,IF(AND(A90&gt;=6.3,D90&gt;=1.65,B90&gt;=2.95,H90&lt;14.1,D90&lt;2.05,G90&lt;0.857,D90&gt;=1.55,B90&gt;=2.75,A90&gt;=5.55),5.3,IF(AND(G90&gt;=0.657,A90&lt;6.75,G90&lt;0.774,G90&gt;=0.364,D90&gt;=2.05,G90&lt;0.857,D90&gt;=1.55,B90&gt;=2.75,A90&gt;=5.55),6,IF(AND(B90&lt;3.2,G90&lt;0.657,A90&lt;6.75,G90&lt;0.774,G90&gt;=0.364,D90&gt;=2.05,G90&lt;0.857,D90&gt;=1.55,B90&gt;=2.75,A90&gt;=5.55),5.6,IF(AND(B90&gt;=3.2,G90&lt;0.657,A90&lt;6.75,G90&lt;0.774,G90&gt;=0.364,D90&gt;=2.05,G90&lt;0.857,D90&gt;=1.55,B90&gt;=2.75,A90&gt;=5.55),5.65,"shouldnthappen")))))))))))))))))))))))))))))))))))</f>
        <v>4.65</v>
      </c>
      <c r="AT90" s="1" t="n">
        <f aca="false">IF(AND(H90&gt;=16.284,A90&gt;=5.55),6.533,IF(AND(G90&gt;=0.52,A90&lt;4.85,A90&lt;5.55),1.05,IF(AND(G90&lt;0.227,G90&lt;0.52,A90&lt;4.85,A90&lt;5.55),1.4,IF(AND(G90&gt;=0.227,G90&lt;0.52,A90&lt;4.85,A90&lt;5.55),1.3,IF(AND(D90&gt;=0.45,F90&lt;1.5,A90&gt;=4.85,A90&lt;5.55),1.667,IF(AND(B90&gt;=2.75,F90&gt;=1.5,A90&gt;=4.85,A90&lt;5.55),4.5,IF(AND(F90&lt;2.5,B90&gt;=3.15,H90&lt;16.284,A90&gt;=5.55),4.7,IF(AND(G90&gt;=0.934,D90&lt;0.45,F90&lt;1.5,A90&gt;=4.85,A90&lt;5.55),1.7,IF(AND(D90&gt;=1.2,B90&lt;2.75,F90&gt;=1.5,A90&gt;=4.85,A90&lt;5.55),4.25,IF(AND(G90&gt;=0.774,F90&gt;=2.5,B90&gt;=3.15,H90&lt;16.284,A90&gt;=5.55),5.4,IF(AND(B90&lt;3.1,G90&lt;0.934,D90&lt;0.45,F90&lt;1.5,A90&gt;=4.85,A90&lt;5.55),1.6,IF(AND(D90&lt;1.05,D90&lt;1.2,B90&lt;2.75,F90&gt;=1.5,A90&gt;=4.85,A90&lt;5.55),3.433,IF(AND(D90&gt;=1.05,D90&lt;1.2,B90&lt;2.75,F90&gt;=1.5,A90&gt;=4.85,A90&lt;5.55),3.267,IF(AND(H90&lt;8.486,D90&lt;1.35,F90&lt;2.5,B90&lt;3.15,H90&lt;16.284,A90&gt;=5.55),3.85,IF(AND(D90&gt;=1.55,D90&gt;=1.35,F90&lt;2.5,B90&lt;3.15,H90&lt;16.284,A90&gt;=5.55),5.1,IF(AND(H90&lt;10.464,A90&lt;6.35,F90&gt;=2.5,B90&lt;3.15,H90&lt;16.284,A90&gt;=5.55),5.08,IF(AND(H90&gt;=10.464,A90&lt;6.35,F90&gt;=2.5,B90&lt;3.15,H90&lt;16.284,A90&gt;=5.55),4.9,IF(AND(D90&lt;1.85,A90&gt;=6.35,F90&gt;=2.5,B90&lt;3.15,H90&lt;16.284,A90&gt;=5.55),5.8,IF(AND(H90&gt;=10.393,G90&lt;0.774,F90&gt;=2.5,B90&gt;=3.15,H90&lt;16.284,A90&gt;=5.55),5.425,IF(AND(B90&lt;2.6,H90&gt;=8.486,D90&lt;1.35,F90&lt;2.5,B90&lt;3.15,H90&lt;16.284,A90&gt;=5.55),3.9,IF(AND(G90&gt;=0.567,D90&lt;1.55,D90&gt;=1.35,F90&lt;2.5,B90&lt;3.15,H90&lt;16.284,A90&gt;=5.55),4.4,IF(AND(B90&lt;3.25,H90&lt;10.393,G90&lt;0.774,F90&gt;=2.5,B90&gt;=3.15,H90&lt;16.284,A90&gt;=5.55),5.7,IF(AND(B90&gt;=3.25,H90&lt;10.393,G90&lt;0.774,F90&gt;=2.5,B90&gt;=3.15,H90&lt;16.284,A90&gt;=5.55),5.98,IF(AND(G90&lt;0.079,G90&lt;0.338,B90&gt;=3.1,G90&lt;0.934,D90&lt;0.45,F90&lt;1.5,A90&gt;=4.85,A90&lt;5.55),1.425,IF(AND(B90&lt;3.35,G90&gt;=0.338,B90&gt;=3.1,G90&lt;0.934,D90&lt;0.45,F90&lt;1.5,A90&gt;=4.85,A90&lt;5.55),1.4,IF(AND(G90&lt;0.404,B90&gt;=2.6,H90&gt;=8.486,D90&lt;1.35,F90&lt;2.5,B90&lt;3.15,H90&lt;16.284,A90&gt;=5.55),4.3,IF(AND(G90&gt;=0.404,B90&gt;=2.6,H90&gt;=8.486,D90&lt;1.35,F90&lt;2.5,B90&lt;3.15,H90&lt;16.284,A90&gt;=5.55),4.025,IF(AND(B90&gt;=3.05,G90&lt;0.567,D90&lt;1.55,D90&gt;=1.35,F90&lt;2.5,B90&lt;3.15,H90&lt;16.284,A90&gt;=5.55),4.7,IF(AND(A90&lt;6.45,H90&lt;10.667,D90&gt;=1.85,A90&gt;=6.35,F90&gt;=2.5,B90&lt;3.15,H90&lt;16.284,A90&gt;=5.55),5.3,IF(AND(A90&gt;=6.45,H90&lt;10.667,D90&gt;=1.85,A90&gt;=6.35,F90&gt;=2.5,B90&lt;3.15,H90&lt;16.284,A90&gt;=5.55),5.167,IF(AND(B90&lt;2.95,H90&gt;=10.667,D90&gt;=1.85,A90&gt;=6.35,F90&gt;=2.5,B90&lt;3.15,H90&lt;16.284,A90&gt;=5.55),5.6,IF(AND(B90&gt;=2.95,H90&gt;=10.667,D90&gt;=1.85,A90&gt;=6.35,F90&gt;=2.5,B90&lt;3.15,H90&lt;16.284,A90&gt;=5.55),5.5,IF(AND(H90&lt;10.325,G90&gt;=0.079,G90&lt;0.338,B90&gt;=3.1,G90&lt;0.934,D90&lt;0.45,F90&lt;1.5,A90&gt;=4.85,A90&lt;5.55),1.5,IF(AND(G90&lt;0.385,B90&gt;=3.35,G90&gt;=0.338,B90&gt;=3.1,G90&lt;0.934,D90&lt;0.45,F90&lt;1.5,A90&gt;=4.85,A90&lt;5.55),1.5,IF(AND(G90&gt;=0.385,B90&gt;=3.35,G90&gt;=0.338,B90&gt;=3.1,G90&lt;0.934,D90&lt;0.45,F90&lt;1.5,A90&gt;=4.85,A90&lt;5.55),1.42,IF(AND(B90&lt;2.5,B90&lt;3.05,G90&lt;0.567,D90&lt;1.55,D90&gt;=1.35,F90&lt;2.5,B90&lt;3.15,H90&lt;16.284,A90&gt;=5.55),4.5,IF(AND(B90&gt;=2.5,B90&lt;3.05,G90&lt;0.567,D90&lt;1.55,D90&gt;=1.35,F90&lt;2.5,B90&lt;3.15,H90&lt;16.284,A90&gt;=5.55),4.56,IF(AND(H90&lt;12.506,H90&gt;=10.325,G90&gt;=0.079,G90&lt;0.338,B90&gt;=3.1,G90&lt;0.934,D90&lt;0.45,F90&lt;1.5,A90&gt;=4.85,A90&lt;5.55),1.2,IF(AND(H90&gt;=12.506,H90&gt;=10.325,G90&gt;=0.079,G90&lt;0.338,B90&gt;=3.1,G90&lt;0.934,D90&lt;0.45,F90&lt;1.5,A90&gt;=4.85,A90&lt;5.55),1.3,"shouldnthappen")))))))))))))))))))))))))))))))))))))))</f>
        <v>3.85</v>
      </c>
      <c r="AU90" s="1" t="n">
        <f aca="false">IF(AND(G90&gt;=0.52,B90&lt;3.05,F90&lt;1.5),1.1,IF(AND(G90&lt;0.35,G90&lt;0.52,B90&lt;3.05,F90&lt;1.5),1.4,IF(AND(G90&gt;=0.35,G90&lt;0.52,B90&lt;3.05,F90&lt;1.5),1.3,IF(AND(G90&gt;=0.227,G90&lt;0.347,B90&gt;=3.05,F90&lt;1.5),1.32,IF(AND(H90&lt;6.417,G90&gt;=0.347,B90&gt;=3.05,F90&lt;1.5),1.7,IF(AND(A90&gt;=7.25,A90&gt;=6.6,F90&gt;=2.5,F90&gt;=1.5),6.35,IF(AND(G90&lt;0.11,G90&lt;0.227,G90&lt;0.347,B90&gt;=3.05,F90&lt;1.5),1.333,IF(AND(H90&lt;9.441,H90&gt;=6.417,G90&gt;=0.347,B90&gt;=3.05,F90&lt;1.5),1.425,IF(AND(B90&lt;2.75,G90&lt;0.451,H90&lt;10.266,F90&lt;2.5,F90&gt;=1.5),4,IF(AND(B90&gt;=2.75,G90&lt;0.451,H90&lt;10.266,F90&lt;2.5,F90&gt;=1.5),4.433,IF(AND(G90&gt;=0.865,G90&gt;=0.451,H90&lt;10.266,F90&lt;2.5,F90&gt;=1.5),4.2,IF(AND(B90&lt;2.45,H90&lt;13.665,H90&gt;=10.266,F90&lt;2.5,F90&gt;=1.5),3.7,IF(AND(G90&lt;0.302,H90&gt;=13.665,H90&gt;=10.266,F90&lt;2.5,F90&gt;=1.5),5,IF(AND(B90&lt;2.9,A90&lt;6.1,A90&lt;6.6,F90&gt;=2.5,F90&gt;=1.5),5.06,IF(AND(B90&gt;=2.9,A90&lt;6.1,A90&lt;6.6,F90&gt;=2.5,F90&gt;=1.5),4.8,IF(AND(B90&lt;3.05,A90&gt;=6.1,A90&lt;6.6,F90&gt;=2.5,F90&gt;=1.5),5.6,IF(AND(B90&gt;=3.05,A90&gt;=6.1,A90&lt;6.6,F90&gt;=2.5,F90&gt;=1.5),5.267,IF(AND(H90&gt;=14.564,A90&lt;7.25,A90&gt;=6.6,F90&gt;=2.5,F90&gt;=1.5),5.6,IF(AND(H90&gt;=14.309,G90&gt;=0.11,G90&lt;0.227,G90&lt;0.347,B90&gt;=3.05,F90&lt;1.5),1.7,IF(AND(D90&lt;0.4,H90&gt;=9.441,H90&gt;=6.417,G90&gt;=0.347,B90&gt;=3.05,F90&lt;1.5),1.5,IF(AND(D90&gt;=0.4,H90&gt;=9.441,H90&gt;=6.417,G90&gt;=0.347,B90&gt;=3.05,F90&lt;1.5),1.633,IF(AND(A90&lt;5.35,G90&lt;0.865,G90&gt;=0.451,H90&lt;10.266,F90&lt;2.5,F90&gt;=1.5),3.15,IF(AND(D90&lt;1.45,G90&gt;=0.302,H90&gt;=13.665,H90&gt;=10.266,F90&lt;2.5,F90&gt;=1.5),4.74,IF(AND(D90&gt;=1.45,G90&gt;=0.302,H90&gt;=13.665,H90&gt;=10.266,F90&lt;2.5,F90&gt;=1.5),4.567,IF(AND(H90&lt;8.836,H90&lt;14.564,A90&lt;7.25,A90&gt;=6.6,F90&gt;=2.5,F90&gt;=1.5),5.7,IF(AND(H90&gt;=8.836,H90&lt;14.564,A90&lt;7.25,A90&gt;=6.6,F90&gt;=2.5,F90&gt;=1.5),5.9,IF(AND(H90&lt;11.53,H90&lt;14.309,G90&gt;=0.11,G90&lt;0.227,G90&lt;0.347,B90&gt;=3.05,F90&lt;1.5),1.5,IF(AND(H90&gt;=11.53,H90&lt;14.309,G90&gt;=0.11,G90&lt;0.227,G90&lt;0.347,B90&gt;=3.05,F90&lt;1.5),1.467,IF(AND(H90&lt;9.386,A90&gt;=5.35,G90&lt;0.865,G90&gt;=0.451,H90&lt;10.266,F90&lt;2.5,F90&gt;=1.5),3.56,IF(AND(H90&gt;=9.386,A90&gt;=5.35,G90&lt;0.865,G90&gt;=0.451,H90&lt;10.266,F90&lt;2.5,F90&gt;=1.5),4.2,IF(AND(H90&lt;11.036,D90&lt;1.45,B90&gt;=2.45,H90&lt;13.665,H90&gt;=10.266,F90&lt;2.5,F90&gt;=1.5),4.45,IF(AND(H90&gt;=11.036,D90&lt;1.45,B90&gt;=2.45,H90&lt;13.665,H90&gt;=10.266,F90&lt;2.5,F90&gt;=1.5),4.1,IF(AND(G90&gt;=0.585,D90&gt;=1.45,B90&gt;=2.45,H90&lt;13.665,H90&gt;=10.266,F90&lt;2.5,F90&gt;=1.5),4.9,IF(AND(H90&lt;11.743,G90&lt;0.585,D90&gt;=1.45,B90&gt;=2.45,H90&lt;13.665,H90&gt;=10.266,F90&lt;2.5,F90&gt;=1.5),4.7,IF(AND(H90&gt;=11.743,G90&lt;0.585,D90&gt;=1.45,B90&gt;=2.45,H90&lt;13.665,H90&gt;=10.266,F90&lt;2.5,F90&gt;=1.5),4.5,"shouldnthappen")))))))))))))))))))))))))))))))))))</f>
        <v>4.2</v>
      </c>
      <c r="AV90" s="1" t="n">
        <f aca="false">IF(AND(G90&gt;=0.356,F90&gt;=1.5,A90&lt;5.75),3.52,IF(AND(A90&lt;7.25,A90&gt;=7.1,A90&gt;=5.75),5.875,IF(AND(A90&gt;=7.25,A90&gt;=7.1,A90&gt;=5.75),6.5,IF(AND(D90&gt;=0.35,G90&gt;=0.586,F90&lt;1.5,A90&lt;5.75),1.8,IF(AND(D90&lt;1.4,G90&lt;0.356,F90&gt;=1.5,A90&lt;5.75),4.2,IF(AND(D90&gt;=1.4,G90&lt;0.356,F90&gt;=1.5,A90&lt;5.75),4.5,IF(AND(H90&gt;=11.218,A90&lt;5.05,G90&lt;0.586,F90&lt;1.5,A90&lt;5.75),1.225,IF(AND(G90&gt;=0.253,A90&gt;=5.05,G90&lt;0.586,F90&lt;1.5,A90&lt;5.75),1.3,IF(AND(B90&gt;=3.75,D90&lt;0.35,G90&gt;=0.586,F90&lt;1.5,A90&lt;5.75),1.567,IF(AND(B90&lt;2.85,D90&lt;1.35,D90&lt;1.65,A90&lt;7.1,A90&gt;=5.75),4.26,IF(AND(B90&gt;=2.85,D90&lt;1.35,D90&lt;1.65,A90&lt;7.1,A90&gt;=5.75),4.45,IF(AND(A90&lt;6.05,H90&lt;12.921,D90&gt;=1.65,A90&lt;7.1,A90&gt;=5.75),5.1,IF(AND(H90&gt;=15.338,H90&gt;=12.921,D90&gt;=1.65,A90&lt;7.1,A90&gt;=5.75),5.55,IF(AND(G90&lt;0.418,H90&lt;11.218,A90&lt;5.05,G90&lt;0.586,F90&lt;1.5,A90&lt;5.75),1.42,IF(AND(G90&gt;=0.418,H90&lt;11.218,A90&lt;5.05,G90&lt;0.586,F90&lt;1.5,A90&lt;5.75),1.3,IF(AND(H90&gt;=13.321,G90&lt;0.253,A90&gt;=5.05,G90&lt;0.586,F90&lt;1.5,A90&lt;5.75),1.7,IF(AND(H90&lt;6.089,B90&lt;3.75,D90&lt;0.35,G90&gt;=0.586,F90&lt;1.5,A90&lt;5.75),1.7,IF(AND(H90&gt;=6.089,B90&lt;3.75,D90&lt;0.35,G90&gt;=0.586,F90&lt;1.5,A90&lt;5.75),1.5,IF(AND(B90&lt;2.9,D90&lt;1.45,D90&gt;=1.35,D90&lt;1.65,A90&lt;7.1,A90&gt;=5.75),4.8,IF(AND(B90&gt;=2.9,D90&lt;1.45,D90&gt;=1.35,D90&lt;1.65,A90&lt;7.1,A90&gt;=5.75),4.475,IF(AND(B90&lt;2.5,D90&gt;=1.45,D90&gt;=1.35,D90&lt;1.65,A90&lt;7.1,A90&gt;=5.75),4.5,IF(AND(H90&lt;8.884,A90&gt;=6.05,H90&lt;12.921,D90&gt;=1.65,A90&lt;7.1,A90&gt;=5.75),5.4,IF(AND(A90&lt;6.3,H90&lt;15.338,H90&gt;=12.921,D90&gt;=1.65,A90&lt;7.1,A90&gt;=5.75),4.967,IF(AND(A90&gt;=6.3,H90&lt;15.338,H90&gt;=12.921,D90&gt;=1.65,A90&lt;7.1,A90&gt;=5.75),5.133,IF(AND(H90&lt;10.826,H90&lt;13.321,G90&lt;0.253,A90&gt;=5.05,G90&lt;0.586,F90&lt;1.5,A90&lt;5.75),1.5,IF(AND(H90&gt;=10.826,H90&lt;13.321,G90&lt;0.253,A90&gt;=5.05,G90&lt;0.586,F90&lt;1.5,A90&lt;5.75),1.4,IF(AND(H90&lt;7.47,B90&gt;=2.5,D90&gt;=1.45,D90&gt;=1.35,D90&lt;1.65,A90&lt;7.1,A90&gt;=5.75),5.1,IF(AND(H90&gt;=7.47,B90&gt;=2.5,D90&gt;=1.45,D90&gt;=1.35,D90&lt;1.65,A90&lt;7.1,A90&gt;=5.75),4.725,IF(AND(H90&lt;9.637,H90&gt;=8.884,A90&gt;=6.05,H90&lt;12.921,D90&gt;=1.65,A90&lt;7.1,A90&gt;=5.75),5.9,IF(AND(B90&lt;2.6,H90&gt;=9.637,H90&gt;=8.884,A90&gt;=6.05,H90&lt;12.921,D90&gt;=1.65,A90&lt;7.1,A90&gt;=5.75),5.8,IF(AND(B90&lt;2.75,B90&gt;=2.6,H90&gt;=9.637,H90&gt;=8.884,A90&gt;=6.05,H90&lt;12.921,D90&gt;=1.65,A90&lt;7.1,A90&gt;=5.75),5.3,IF(AND(D90&lt;2.25,B90&gt;=2.75,B90&gt;=2.6,H90&gt;=9.637,H90&gt;=8.884,A90&gt;=6.05,H90&lt;12.921,D90&gt;=1.65,A90&lt;7.1,A90&gt;=5.75),5.6,IF(AND(D90&gt;=2.25,B90&gt;=2.75,B90&gt;=2.6,H90&gt;=9.637,H90&gt;=8.884,A90&gt;=6.05,H90&lt;12.921,D90&gt;=1.65,A90&lt;7.1,A90&gt;=5.75),5.5,"shouldnthappen")))))))))))))))))))))))))))))))))</f>
        <v>4.26</v>
      </c>
      <c r="AW90" s="1" t="n">
        <f aca="false">IF(AND(G90&gt;=0.905,F90&lt;1.5),1.767,IF(AND(H90&gt;=16.674,F90&gt;=1.5),6.55,IF(AND(A90&lt;4.35,H90&lt;14.344,G90&lt;0.905,F90&lt;1.5),1.1,IF(AND(B90&lt;3.65,H90&gt;=14.344,G90&lt;0.905,F90&lt;1.5),1.5,IF(AND(B90&gt;=3.65,H90&gt;=14.344,G90&lt;0.905,F90&lt;1.5),1.65,IF(AND(B90&lt;2.6,F90&gt;=2.5,H90&lt;16.674,F90&gt;=1.5),4.5,IF(AND(D90&gt;=0.45,A90&gt;=4.35,H90&lt;14.344,G90&lt;0.905,F90&lt;1.5),1.65,IF(AND(D90&lt;1.15,A90&lt;5.9,F90&lt;2.5,H90&lt;16.674,F90&gt;=1.5),3.56,IF(AND(B90&lt;2.75,A90&gt;=5.9,F90&lt;2.5,H90&lt;16.674,F90&gt;=1.5),5,IF(AND(H90&lt;13.531,B90&gt;=2.75,A90&gt;=5.9,F90&lt;2.5,H90&lt;16.674,F90&gt;=1.5),4.333,IF(AND(B90&lt;3.2,G90&gt;=0.669,B90&gt;=2.6,F90&gt;=2.5,H90&lt;16.674,F90&gt;=1.5),5.08,IF(AND(B90&gt;=3.2,G90&gt;=0.669,B90&gt;=2.6,F90&gt;=2.5,H90&lt;16.674,F90&gt;=1.5),5.4,IF(AND(B90&lt;3.15,A90&lt;5.05,D90&lt;0.45,A90&gt;=4.35,H90&lt;14.344,G90&lt;0.905,F90&lt;1.5),1.45,IF(AND(A90&gt;=5.55,A90&gt;=5.05,D90&lt;0.45,A90&gt;=4.35,H90&lt;14.344,G90&lt;0.905,F90&lt;1.5),1.5,IF(AND(A90&lt;5.55,A90&lt;5.65,D90&gt;=1.15,A90&lt;5.9,F90&lt;2.5,H90&lt;16.674,F90&gt;=1.5),3.95,IF(AND(A90&gt;=5.55,A90&lt;5.65,D90&gt;=1.15,A90&lt;5.9,F90&lt;2.5,H90&lt;16.674,F90&gt;=1.5),3.82,IF(AND(G90&lt;0.39,A90&gt;=5.65,D90&gt;=1.15,A90&lt;5.9,F90&lt;2.5,H90&lt;16.674,F90&gt;=1.5),4.35,IF(AND(G90&gt;=0.39,A90&gt;=5.65,D90&gt;=1.15,A90&lt;5.9,F90&lt;2.5,H90&lt;16.674,F90&gt;=1.5),3.95,IF(AND(G90&lt;0.466,H90&gt;=13.531,B90&gt;=2.75,A90&gt;=5.9,F90&lt;2.5,H90&lt;16.674,F90&gt;=1.5),4.8,IF(AND(G90&gt;=0.466,H90&gt;=13.531,B90&gt;=2.75,A90&gt;=5.9,F90&lt;2.5,H90&lt;16.674,F90&gt;=1.5),4.7,IF(AND(H90&lt;10.144,D90&lt;2.05,G90&lt;0.669,B90&gt;=2.6,F90&gt;=2.5,H90&lt;16.674,F90&gt;=1.5),5.3,IF(AND(H90&gt;=10.144,D90&lt;2.05,G90&lt;0.669,B90&gt;=2.6,F90&gt;=2.5,H90&lt;16.674,F90&gt;=1.5),5.133,IF(AND(D90&gt;=2.45,D90&gt;=2.05,G90&lt;0.669,B90&gt;=2.6,F90&gt;=2.5,H90&lt;16.674,F90&gt;=1.5),5.9,IF(AND(B90&lt;3.25,B90&gt;=3.15,A90&lt;5.05,D90&lt;0.45,A90&gt;=4.35,H90&lt;14.344,G90&lt;0.905,F90&lt;1.5),1.2,IF(AND(B90&gt;=3.25,B90&gt;=3.15,A90&lt;5.05,D90&lt;0.45,A90&gt;=4.35,H90&lt;14.344,G90&lt;0.905,F90&lt;1.5),1.36,IF(AND(B90&gt;=3.8,A90&lt;5.55,A90&gt;=5.05,D90&lt;0.45,A90&gt;=4.35,H90&lt;14.344,G90&lt;0.905,F90&lt;1.5),1.3,IF(AND(G90&lt;0.05,B90&lt;3.8,A90&lt;5.55,A90&gt;=5.05,D90&lt;0.45,A90&gt;=4.35,H90&lt;14.344,G90&lt;0.905,F90&lt;1.5),1.4,IF(AND(G90&lt;0.107,G90&lt;0.395,D90&lt;2.45,D90&gt;=2.05,G90&lt;0.669,B90&gt;=2.6,F90&gt;=2.5,H90&lt;16.674,F90&gt;=1.5),5.667,IF(AND(G90&lt;0.537,G90&gt;=0.395,D90&lt;2.45,D90&gt;=2.05,G90&lt;0.669,B90&gt;=2.6,F90&gt;=2.5,H90&lt;16.674,F90&gt;=1.5),5.6,IF(AND(G90&gt;=0.537,G90&gt;=0.395,D90&lt;2.45,D90&gt;=2.05,G90&lt;0.669,B90&gt;=2.6,F90&gt;=2.5,H90&lt;16.674,F90&gt;=1.5),5.775,IF(AND(B90&lt;3.6,G90&gt;=0.05,B90&lt;3.8,A90&lt;5.55,A90&gt;=5.05,D90&lt;0.45,A90&gt;=4.35,H90&lt;14.344,G90&lt;0.905,F90&lt;1.5),1.475,IF(AND(B90&gt;=3.6,G90&gt;=0.05,B90&lt;3.8,A90&lt;5.55,A90&gt;=5.05,D90&lt;0.45,A90&gt;=4.35,H90&lt;14.344,G90&lt;0.905,F90&lt;1.5),1.5,IF(AND(G90&lt;0.312,G90&gt;=0.107,G90&lt;0.395,D90&lt;2.45,D90&gt;=2.05,G90&lt;0.669,B90&gt;=2.6,F90&gt;=2.5,H90&lt;16.674,F90&gt;=1.5),5.18,IF(AND(G90&gt;=0.312,G90&gt;=0.107,G90&lt;0.395,D90&lt;2.45,D90&gt;=2.05,G90&lt;0.669,B90&gt;=2.6,F90&gt;=2.5,H90&lt;16.674,F90&gt;=1.5),5.4,"shouldnthappen"))))))))))))))))))))))))))))))))))</f>
        <v>5</v>
      </c>
      <c r="AX90" s="1" t="n">
        <f aca="false">IF(AND(D90&gt;=1.3,B90&gt;=3.45),6.25,IF(AND(B90&lt;2.75,A90&lt;5.25,B90&lt;3.45),3.9,IF(AND(D90&lt;0.25,D90&lt;1.3,B90&gt;=3.45),1.16,IF(AND(A90&gt;=5.05,B90&gt;=2.75,A90&lt;5.25,B90&lt;3.45),1.7,IF(AND(D90&lt;0.7,F90&lt;2.5,A90&gt;=5.25,B90&lt;3.45),1.5,IF(AND(H90&gt;=16.284,F90&gt;=2.5,A90&gt;=5.25,B90&lt;3.45),6.6,IF(AND(G90&lt;0.123,D90&gt;=0.25,D90&lt;1.3,B90&gt;=3.45),1.3,IF(AND(A90&lt;4.5,A90&lt;5.05,B90&gt;=2.75,A90&lt;5.25,B90&lt;3.45),1.3,IF(AND(A90&lt;5.05,G90&gt;=0.123,D90&gt;=0.25,D90&lt;1.3,B90&gt;=3.45),1.6,IF(AND(B90&lt;3.15,A90&gt;=4.5,A90&lt;5.05,B90&gt;=2.75,A90&lt;5.25,B90&lt;3.45),1.54,IF(AND(B90&gt;=3.15,A90&gt;=4.5,A90&lt;5.05,B90&gt;=2.75,A90&lt;5.25,B90&lt;3.45),1.35,IF(AND(D90&gt;=1.4,A90&lt;5.9,D90&gt;=0.7,F90&lt;2.5,A90&gt;=5.25,B90&lt;3.45),4.5,IF(AND(D90&gt;=1.55,A90&gt;=5.9,D90&gt;=0.7,F90&lt;2.5,A90&gt;=5.25,B90&lt;3.45),4.95,IF(AND(G90&gt;=0.682,D90&gt;=2.05,H90&lt;16.284,F90&gt;=2.5,A90&gt;=5.25,B90&lt;3.45),5.26,IF(AND(A90&lt;5.4,A90&gt;=5.05,G90&gt;=0.123,D90&gt;=0.25,D90&lt;1.3,B90&gt;=3.45),1.64,IF(AND(A90&gt;=5.4,A90&gt;=5.05,G90&gt;=0.123,D90&gt;=0.25,D90&lt;1.3,B90&gt;=3.45),1.6,IF(AND(G90&lt;0.372,D90&lt;1.4,A90&lt;5.9,D90&gt;=0.7,F90&lt;2.5,A90&gt;=5.25,B90&lt;3.45),4.175,IF(AND(D90&lt;1.35,D90&lt;1.55,A90&gt;=5.9,D90&gt;=0.7,F90&lt;2.5,A90&gt;=5.25,B90&lt;3.45),4.2,IF(AND(B90&lt;2.35,G90&lt;0.596,D90&lt;2.05,H90&lt;16.284,F90&gt;=2.5,A90&gt;=5.25,B90&lt;3.45),5,IF(AND(G90&gt;=0.888,G90&gt;=0.596,D90&lt;2.05,H90&lt;16.284,F90&gt;=2.5,A90&gt;=5.25,B90&lt;3.45),4.8,IF(AND(A90&gt;=6.85,G90&lt;0.682,D90&gt;=2.05,H90&lt;16.284,F90&gt;=2.5,A90&gt;=5.25,B90&lt;3.45),5.4,IF(AND(A90&gt;=5.75,G90&gt;=0.372,D90&lt;1.4,A90&lt;5.9,D90&gt;=0.7,F90&lt;2.5,A90&gt;=5.25,B90&lt;3.45),3.933,IF(AND(A90&gt;=6.75,D90&gt;=1.35,D90&lt;1.55,A90&gt;=5.9,D90&gt;=0.7,F90&lt;2.5,A90&gt;=5.25,B90&lt;3.45),4.8,IF(AND(H90&lt;11.084,B90&gt;=2.35,G90&lt;0.596,D90&lt;2.05,H90&lt;16.284,F90&gt;=2.5,A90&gt;=5.25,B90&lt;3.45),5.3,IF(AND(H90&lt;8.435,G90&lt;0.888,G90&gt;=0.596,D90&lt;2.05,H90&lt;16.284,F90&gt;=2.5,A90&gt;=5.25,B90&lt;3.45),5.1,IF(AND(H90&gt;=8.435,G90&lt;0.888,G90&gt;=0.596,D90&lt;2.05,H90&lt;16.284,F90&gt;=2.5,A90&gt;=5.25,B90&lt;3.45),4.94,IF(AND(B90&lt;3.15,A90&lt;6.85,G90&lt;0.682,D90&gt;=2.05,H90&lt;16.284,F90&gt;=2.5,A90&gt;=5.25,B90&lt;3.45),5.6,IF(AND(B90&gt;=3.15,A90&lt;6.85,G90&lt;0.682,D90&gt;=2.05,H90&lt;16.284,F90&gt;=2.5,A90&gt;=5.25,B90&lt;3.45),5.74,IF(AND(G90&lt;0.572,A90&lt;5.75,G90&gt;=0.372,D90&lt;1.4,A90&lt;5.9,D90&gt;=0.7,F90&lt;2.5,A90&gt;=5.25,B90&lt;3.45),3.7,IF(AND(D90&lt;1.45,A90&lt;6.75,D90&gt;=1.35,D90&lt;1.55,A90&gt;=5.9,D90&gt;=0.7,F90&lt;2.5,A90&gt;=5.25,B90&lt;3.45),4.46,IF(AND(D90&gt;=1.45,A90&lt;6.75,D90&gt;=1.35,D90&lt;1.55,A90&gt;=5.9,D90&gt;=0.7,F90&lt;2.5,A90&gt;=5.25,B90&lt;3.45),4.567,IF(AND(H90&lt;12.532,H90&gt;=11.084,B90&gt;=2.35,G90&lt;0.596,D90&lt;2.05,H90&lt;16.284,F90&gt;=2.5,A90&gt;=5.25,B90&lt;3.45),5.8,IF(AND(H90&gt;=12.532,H90&gt;=11.084,B90&gt;=2.35,G90&lt;0.596,D90&lt;2.05,H90&lt;16.284,F90&gt;=2.5,A90&gt;=5.25,B90&lt;3.45),5.667,IF(AND(A90&gt;=5.65,G90&gt;=0.572,A90&lt;5.75,G90&gt;=0.372,D90&lt;1.4,A90&lt;5.9,D90&gt;=0.7,F90&lt;2.5,A90&gt;=5.25,B90&lt;3.45),4.2,IF(AND(G90&lt;0.862,A90&lt;5.65,G90&gt;=0.572,A90&lt;5.75,G90&gt;=0.372,D90&lt;1.4,A90&lt;5.9,D90&gt;=0.7,F90&lt;2.5,A90&gt;=5.25,B90&lt;3.45),3.9,IF(AND(G90&gt;=0.862,A90&lt;5.65,G90&gt;=0.572,A90&lt;5.75,G90&gt;=0.372,D90&lt;1.4,A90&lt;5.9,D90&gt;=0.7,F90&lt;2.5,A90&gt;=5.25,B90&lt;3.45),4,"shouldnthappen"))))))))))))))))))))))))))))))))))))</f>
        <v>4.2</v>
      </c>
      <c r="AY90" s="1" t="n">
        <f aca="false">IF(AND(H90&gt;=8.233,D90&gt;=0.8,A90&lt;5.55),3.525,IF(AND(B90&lt;2.9,H90&gt;=15.534,A90&gt;=5.55),4.8,IF(AND(H90&gt;=12.259,A90&lt;4.75,D90&lt;0.8,A90&lt;5.55),1.25,IF(AND(B90&gt;=3.85,A90&gt;=4.75,D90&lt;0.8,A90&lt;5.55),1.425,IF(AND(D90&lt;1.55,H90&lt;8.233,D90&gt;=0.8,A90&lt;5.55),3.975,IF(AND(D90&gt;=1.55,H90&lt;8.233,D90&gt;=0.8,A90&lt;5.55),4.5,IF(AND(D90&lt;0.65,D90&lt;1.7,H90&lt;15.534,A90&gt;=5.55),1.7,IF(AND(A90&gt;=7.05,D90&gt;=1.7,H90&lt;15.534,A90&gt;=5.55),6.3,IF(AND(B90&gt;=3.35,B90&gt;=2.9,H90&gt;=15.534,A90&gt;=5.55),5.4,IF(AND(B90&lt;3.1,H90&lt;12.259,A90&lt;4.75,D90&lt;0.8,A90&lt;5.55),1.367,IF(AND(B90&gt;=3.1,H90&lt;12.259,A90&lt;4.75,D90&lt;0.8,A90&lt;5.55),1.4,IF(AND(G90&gt;=0.905,B90&lt;3.85,A90&gt;=4.75,D90&lt;0.8,A90&lt;5.55),1.9,IF(AND(H90&lt;15.681,B90&lt;3.35,B90&gt;=2.9,H90&gt;=15.534,A90&gt;=5.55),5.8,IF(AND(H90&gt;=15.681,B90&lt;3.35,B90&gt;=2.9,H90&gt;=15.534,A90&gt;=5.55),5.7,IF(AND(H90&gt;=14.877,G90&lt;0.905,B90&lt;3.85,A90&gt;=4.75,D90&lt;0.8,A90&lt;5.55),1.3,IF(AND(D90&gt;=1.25,B90&lt;2.65,D90&gt;=0.65,D90&lt;1.7,H90&lt;15.534,A90&gt;=5.55),4.433,IF(AND(G90&gt;=0.622,B90&lt;3.15,A90&lt;7.05,D90&gt;=1.7,H90&lt;15.534,A90&gt;=5.55),5.08,IF(AND(H90&gt;=13.42,B90&gt;=3.15,A90&lt;7.05,D90&gt;=1.7,H90&lt;15.534,A90&gt;=5.55),5.1,IF(AND(G90&lt;0.265,H90&lt;14.877,G90&lt;0.905,B90&lt;3.85,A90&gt;=4.75,D90&lt;0.8,A90&lt;5.55),1.2,IF(AND(A90&lt;5.75,D90&lt;1.25,B90&lt;2.65,D90&gt;=0.65,D90&lt;1.7,H90&lt;15.534,A90&gt;=5.55),3.7,IF(AND(A90&gt;=5.75,D90&lt;1.25,B90&lt;2.65,D90&gt;=0.65,D90&lt;1.7,H90&lt;15.534,A90&gt;=5.55),4,IF(AND(G90&gt;=0.652,D90&lt;1.35,B90&gt;=2.65,D90&gt;=0.65,D90&lt;1.7,H90&lt;15.534,A90&gt;=5.55),3.6,IF(AND(H90&lt;7.47,D90&gt;=1.35,B90&gt;=2.65,D90&gt;=0.65,D90&lt;1.7,H90&lt;15.534,A90&gt;=5.55),5.1,IF(AND(H90&lt;10.914,G90&lt;0.622,B90&lt;3.15,A90&lt;7.05,D90&gt;=1.7,H90&lt;15.534,A90&gt;=5.55),5.36,IF(AND(H90&gt;=10.914,G90&lt;0.622,B90&lt;3.15,A90&lt;7.05,D90&gt;=1.7,H90&lt;15.534,A90&gt;=5.55),5.64,IF(AND(G90&gt;=0.657,H90&lt;13.42,B90&gt;=3.15,A90&lt;7.05,D90&gt;=1.7,H90&lt;15.534,A90&gt;=5.55),6,IF(AND(G90&gt;=0.782,G90&gt;=0.265,H90&lt;14.877,G90&lt;0.905,B90&lt;3.85,A90&gt;=4.75,D90&lt;0.8,A90&lt;5.55),1.48,IF(AND(H90&lt;11.286,G90&lt;0.652,D90&lt;1.35,B90&gt;=2.65,D90&gt;=0.65,D90&lt;1.7,H90&lt;15.534,A90&gt;=5.55),4.24,IF(AND(H90&gt;=11.286,G90&lt;0.652,D90&lt;1.35,B90&gt;=2.65,D90&gt;=0.65,D90&lt;1.7,H90&lt;15.534,A90&gt;=5.55),4.05,IF(AND(G90&lt;0.413,H90&gt;=7.47,D90&gt;=1.35,B90&gt;=2.65,D90&gt;=0.65,D90&lt;1.7,H90&lt;15.534,A90&gt;=5.55),5.1,IF(AND(H90&lt;11.325,G90&lt;0.657,H90&lt;13.42,B90&gt;=3.15,A90&lt;7.05,D90&gt;=1.7,H90&lt;15.534,A90&gt;=5.55),5.8,IF(AND(H90&gt;=11.325,G90&lt;0.657,H90&lt;13.42,B90&gt;=3.15,A90&lt;7.05,D90&gt;=1.7,H90&lt;15.534,A90&gt;=5.55),5.6,IF(AND(D90&gt;=0.35,G90&lt;0.782,G90&gt;=0.265,H90&lt;14.877,G90&lt;0.905,B90&lt;3.85,A90&gt;=4.75,D90&lt;0.8,A90&lt;5.55),1.633,IF(AND(B90&lt;2.85,G90&gt;=0.413,H90&gt;=7.47,D90&gt;=1.35,B90&gt;=2.65,D90&gt;=0.65,D90&lt;1.7,H90&lt;15.534,A90&gt;=5.55),4.6,IF(AND(D90&lt;0.15,D90&lt;0.35,G90&lt;0.782,G90&gt;=0.265,H90&lt;14.877,G90&lt;0.905,B90&lt;3.85,A90&gt;=4.75,D90&lt;0.8,A90&lt;5.55),1.5,IF(AND(D90&gt;=0.15,D90&lt;0.35,G90&lt;0.782,G90&gt;=0.265,H90&lt;14.877,G90&lt;0.905,B90&lt;3.85,A90&gt;=4.75,D90&lt;0.8,A90&lt;5.55),1.543,IF(AND(A90&gt;=6.8,B90&gt;=2.85,G90&gt;=0.413,H90&gt;=7.47,D90&gt;=1.35,B90&gt;=2.65,D90&gt;=0.65,D90&lt;1.7,H90&lt;15.534,A90&gt;=5.55),4.9,IF(AND(H90&lt;13.531,A90&lt;6.8,B90&gt;=2.85,G90&gt;=0.413,H90&gt;=7.47,D90&gt;=1.35,B90&gt;=2.65,D90&gt;=0.65,D90&lt;1.7,H90&lt;15.534,A90&gt;=5.55),4.5,IF(AND(H90&gt;=13.531,A90&lt;6.8,B90&gt;=2.85,G90&gt;=0.413,H90&gt;=7.47,D90&gt;=1.35,B90&gt;=2.65,D90&gt;=0.65,D90&lt;1.7,H90&lt;15.534,A90&gt;=5.55),4.7,"shouldnthappen")))))))))))))))))))))))))))))))))))))))</f>
        <v>4.433</v>
      </c>
      <c r="AZ90" s="1" t="n">
        <f aca="false">IF(AND(H90&gt;=15.371,B90&gt;=3.35),5.4,IF(AND(G90&gt;=0.851,H90&gt;=15.244,B90&lt;3.35),4.75,IF(AND(F90&gt;=2,H90&lt;15.371,B90&gt;=3.35),5.6,IF(AND(B90&lt;2.75,A90&lt;5.15,H90&lt;15.244,B90&lt;3.35),3.42,IF(AND(A90&gt;=7.25,G90&lt;0.851,H90&gt;=15.244,B90&lt;3.35),6.6,IF(AND(A90&lt;4.45,B90&gt;=2.75,A90&lt;5.15,H90&lt;15.244,B90&lt;3.35),1.1,IF(AND(G90&lt;0.527,A90&lt;7.25,G90&lt;0.851,H90&gt;=15.244,B90&lt;3.35),5.08,IF(AND(G90&gt;=0.527,A90&lt;7.25,G90&lt;0.851,H90&gt;=15.244,B90&lt;3.35),5.8,IF(AND(D90&gt;=0.35,B90&lt;3.7,F90&lt;2,H90&lt;15.371,B90&gt;=3.35),1.55,IF(AND(H90&lt;6.542,B90&gt;=3.7,F90&lt;2,H90&lt;15.371,B90&gt;=3.35),1.9,IF(AND(B90&lt;3.25,A90&gt;=4.45,B90&gt;=2.75,A90&lt;5.15,H90&lt;15.244,B90&lt;3.35),1.46,IF(AND(B90&gt;=3.25,A90&gt;=4.45,B90&gt;=2.75,A90&lt;5.15,H90&lt;15.244,B90&lt;3.35),1.7,IF(AND(H90&lt;13.654,B90&gt;=2.95,D90&lt;1.45,A90&gt;=5.15,H90&lt;15.244,B90&lt;3.35),4.3,IF(AND(H90&gt;=13.654,B90&gt;=2.95,D90&lt;1.45,A90&gt;=5.15,H90&lt;15.244,B90&lt;3.35),4.625,IF(AND(F90&gt;=2.5,D90&lt;1.75,D90&gt;=1.45,A90&gt;=5.15,H90&lt;15.244,B90&lt;3.35),5.3,IF(AND(G90&gt;=0.853,D90&gt;=1.75,D90&gt;=1.45,A90&gt;=5.15,H90&lt;15.244,B90&lt;3.35),5.15,IF(AND(D90&gt;=0.25,D90&lt;0.35,B90&lt;3.7,F90&lt;2,H90&lt;15.371,B90&gt;=3.35),1.3,IF(AND(B90&lt;3.85,H90&gt;=6.542,B90&gt;=3.7,F90&lt;2,H90&lt;15.371,B90&gt;=3.35),1.633,IF(AND(H90&lt;7.02,H90&lt;10.688,B90&lt;2.95,D90&lt;1.45,A90&gt;=5.15,H90&lt;15.244,B90&lt;3.35),3.98,IF(AND(G90&lt;0.338,H90&gt;=10.688,B90&lt;2.95,D90&lt;1.45,A90&gt;=5.15,H90&lt;15.244,B90&lt;3.35),4.22,IF(AND(G90&gt;=0.338,H90&gt;=10.688,B90&lt;2.95,D90&lt;1.45,A90&gt;=5.15,H90&lt;15.244,B90&lt;3.35),3.9,IF(AND(B90&lt;2.75,F90&lt;2.5,D90&lt;1.75,D90&gt;=1.45,A90&gt;=5.15,H90&lt;15.244,B90&lt;3.35),5.1,IF(AND(B90&gt;=2.75,F90&lt;2.5,D90&lt;1.75,D90&gt;=1.45,A90&gt;=5.15,H90&lt;15.244,B90&lt;3.35),4.74,IF(AND(A90&gt;=7,G90&lt;0.853,D90&gt;=1.75,D90&gt;=1.45,A90&gt;=5.15,H90&lt;15.244,B90&lt;3.35),6.5,IF(AND(G90&gt;=0.934,D90&lt;0.25,D90&lt;0.35,B90&lt;3.7,F90&lt;2,H90&lt;15.371,B90&gt;=3.35),1.7,IF(AND(D90&lt;0.25,B90&gt;=3.85,H90&gt;=6.542,B90&gt;=3.7,F90&lt;2,H90&lt;15.371,B90&gt;=3.35),1.5,IF(AND(D90&gt;=0.25,B90&gt;=3.85,H90&gt;=6.542,B90&gt;=3.7,F90&lt;2,H90&lt;15.371,B90&gt;=3.35),1.4,IF(AND(B90&lt;2.5,H90&gt;=7.02,H90&lt;10.688,B90&lt;2.95,D90&lt;1.45,A90&gt;=5.15,H90&lt;15.244,B90&lt;3.35),3.8,IF(AND(G90&gt;=0.74,A90&lt;7,G90&lt;0.853,D90&gt;=1.75,D90&gt;=1.45,A90&gt;=5.15,H90&lt;15.244,B90&lt;3.35),6,IF(AND(G90&gt;=0.61,G90&lt;0.934,D90&lt;0.25,D90&lt;0.35,B90&lt;3.7,F90&lt;2,H90&lt;15.371,B90&gt;=3.35),1.5,IF(AND(D90&lt;1.15,B90&gt;=2.5,H90&gt;=7.02,H90&lt;10.688,B90&lt;2.95,D90&lt;1.45,A90&gt;=5.15,H90&lt;15.244,B90&lt;3.35),3.5,IF(AND(D90&gt;=1.15,B90&gt;=2.5,H90&gt;=7.02,H90&lt;10.688,B90&lt;2.95,D90&lt;1.45,A90&gt;=5.15,H90&lt;15.244,B90&lt;3.35),3.6,IF(AND(G90&gt;=0.626,G90&lt;0.74,A90&lt;7,G90&lt;0.853,D90&gt;=1.75,D90&gt;=1.45,A90&gt;=5.15,H90&lt;15.244,B90&lt;3.35),4.9,IF(AND(H90&lt;13.641,G90&lt;0.61,G90&lt;0.934,D90&lt;0.25,D90&lt;0.35,B90&lt;3.7,F90&lt;2,H90&lt;15.371,B90&gt;=3.35),1.425,IF(AND(H90&gt;=13.641,G90&lt;0.61,G90&lt;0.934,D90&lt;0.25,D90&lt;0.35,B90&lt;3.7,F90&lt;2,H90&lt;15.371,B90&gt;=3.35),1.3,IF(AND(B90&lt;3.05,G90&lt;0.626,G90&lt;0.74,A90&lt;7,G90&lt;0.853,D90&gt;=1.75,D90&gt;=1.45,A90&gt;=5.15,H90&lt;15.244,B90&lt;3.35),5.475,IF(AND(B90&gt;=3.05,G90&lt;0.626,G90&lt;0.74,A90&lt;7,G90&lt;0.853,D90&gt;=1.75,D90&gt;=1.45,A90&gt;=5.15,H90&lt;15.244,B90&lt;3.35),5.633,"shouldnthappen")))))))))))))))))))))))))))))))))))))</f>
        <v>3.8</v>
      </c>
      <c r="BA90" s="1" t="n">
        <f aca="false">IF(AND(F90&gt;=2,B90&gt;=3.4),6.1,IF(AND(B90&lt;2.75,A90&lt;5.15,B90&lt;3.4),3.225,IF(AND(G90&gt;=0.821,F90&lt;2,B90&gt;=3.4),1.9,IF(AND(B90&gt;=3.2,B90&gt;=2.75,A90&lt;5.15,B90&lt;3.4),1.7,IF(AND(A90&lt;4.8,G90&lt;0.821,F90&lt;2,B90&gt;=3.4),1,IF(AND(G90&gt;=0.446,B90&lt;3.2,B90&gt;=2.75,A90&lt;5.15,B90&lt;3.4),1.1,IF(AND(G90&lt;0.356,D90&lt;1.45,A90&lt;6.25,A90&gt;=5.15,B90&lt;3.4),4.32,IF(AND(G90&lt;0.591,D90&gt;=1.45,A90&lt;6.25,A90&gt;=5.15,B90&lt;3.4),4.6,IF(AND(D90&lt;1.75,G90&lt;0.597,A90&gt;=6.25,A90&gt;=5.15,B90&lt;3.4),4.86,IF(AND(H90&gt;=16.472,G90&gt;=0.597,A90&gt;=6.25,A90&gt;=5.15,B90&lt;3.4),6.6,IF(AND(G90&lt;0.063,G90&lt;0.446,B90&lt;3.2,B90&gt;=2.75,A90&lt;5.15,B90&lt;3.4),1.4,IF(AND(A90&gt;=5.95,G90&gt;=0.356,D90&lt;1.45,A90&lt;6.25,A90&gt;=5.15,B90&lt;3.4),4.6,IF(AND(B90&gt;=2.9,G90&gt;=0.591,D90&gt;=1.45,A90&lt;6.25,A90&gt;=5.15,B90&lt;3.4),4.867,IF(AND(D90&gt;=2.4,H90&lt;16.472,G90&gt;=0.597,A90&gt;=6.25,A90&gt;=5.15,B90&lt;3.4),6,IF(AND(A90&lt;5.45,B90&gt;=3.85,A90&gt;=4.8,G90&lt;0.821,F90&lt;2,B90&gt;=3.4),1.3,IF(AND(A90&gt;=5.45,B90&gt;=3.85,A90&gt;=4.8,G90&lt;0.821,F90&lt;2,B90&gt;=3.4),1.45,IF(AND(H90&lt;14.273,G90&gt;=0.063,G90&lt;0.446,B90&lt;3.2,B90&gt;=2.75,A90&lt;5.15,B90&lt;3.4),1.5,IF(AND(H90&gt;=14.273,G90&gt;=0.063,G90&lt;0.446,B90&lt;3.2,B90&gt;=2.75,A90&lt;5.15,B90&lt;3.4),1.6,IF(AND(G90&gt;=0.572,A90&lt;5.95,G90&gt;=0.356,D90&lt;1.45,A90&lt;6.25,A90&gt;=5.15,B90&lt;3.4),3.9,IF(AND(G90&lt;0.827,B90&lt;2.9,G90&gt;=0.591,D90&gt;=1.45,A90&lt;6.25,A90&gt;=5.15,B90&lt;3.4),4.9,IF(AND(G90&gt;=0.827,B90&lt;2.9,G90&gt;=0.591,D90&gt;=1.45,A90&lt;6.25,A90&gt;=5.15,B90&lt;3.4),5.1,IF(AND(A90&gt;=7.2,B90&lt;3.05,D90&gt;=1.75,G90&lt;0.597,A90&gt;=6.25,A90&gt;=5.15,B90&lt;3.4),6.7,IF(AND(G90&lt;0.353,B90&gt;=3.05,D90&gt;=1.75,G90&lt;0.597,A90&gt;=6.25,A90&gt;=5.15,B90&lt;3.4),5.22,IF(AND(G90&gt;=0.353,B90&gt;=3.05,D90&gt;=1.75,G90&lt;0.597,A90&gt;=6.25,A90&gt;=5.15,B90&lt;3.4),5.65,IF(AND(A90&lt;6.55,D90&lt;2.4,H90&lt;16.472,G90&gt;=0.597,A90&gt;=6.25,A90&gt;=5.15,B90&lt;3.4),5.033,IF(AND(H90&lt;12.719,G90&lt;0.385,B90&lt;3.85,A90&gt;=4.8,G90&lt;0.821,F90&lt;2,B90&gt;=3.4),1.54,IF(AND(H90&gt;=12.719,G90&lt;0.385,B90&lt;3.85,A90&gt;=4.8,G90&lt;0.821,F90&lt;2,B90&gt;=3.4),1.3,IF(AND(B90&lt;3.6,G90&gt;=0.385,B90&lt;3.85,A90&gt;=4.8,G90&lt;0.821,F90&lt;2,B90&gt;=3.4),1.325,IF(AND(B90&gt;=3.6,G90&gt;=0.385,B90&lt;3.85,A90&gt;=4.8,G90&lt;0.821,F90&lt;2,B90&gt;=3.4),1.55,IF(AND(D90&lt;1.05,G90&lt;0.572,A90&lt;5.95,G90&gt;=0.356,D90&lt;1.45,A90&lt;6.25,A90&gt;=5.15,B90&lt;3.4),3.633,IF(AND(D90&gt;=2.15,A90&lt;7.2,B90&lt;3.05,D90&gt;=1.75,G90&lt;0.597,A90&gt;=6.25,A90&gt;=5.15,B90&lt;3.4),5.667,IF(AND(H90&lt;13.094,A90&gt;=6.55,D90&lt;2.4,H90&lt;16.472,G90&gt;=0.597,A90&gt;=6.25,A90&gt;=5.15,B90&lt;3.4),5.2,IF(AND(D90&lt;1.15,D90&gt;=1.05,G90&lt;0.572,A90&lt;5.95,G90&gt;=0.356,D90&lt;1.45,A90&lt;6.25,A90&gt;=5.15,B90&lt;3.4),3.8,IF(AND(D90&gt;=1.15,D90&gt;=1.05,G90&lt;0.572,A90&lt;5.95,G90&gt;=0.356,D90&lt;1.45,A90&lt;6.25,A90&gt;=5.15,B90&lt;3.4),3.9,IF(AND(G90&gt;=0.487,D90&lt;2.15,A90&lt;7.2,B90&lt;3.05,D90&gt;=1.75,G90&lt;0.597,A90&gt;=6.25,A90&gt;=5.15,B90&lt;3.4),5.8,IF(AND(A90&lt;6.8,H90&gt;=13.094,A90&gt;=6.55,D90&lt;2.4,H90&lt;16.472,G90&gt;=0.597,A90&gt;=6.25,A90&gt;=5.15,B90&lt;3.4),4.52,IF(AND(A90&gt;=6.8,H90&gt;=13.094,A90&gt;=6.55,D90&lt;2.4,H90&lt;16.472,G90&gt;=0.597,A90&gt;=6.25,A90&gt;=5.15,B90&lt;3.4),4.75,IF(AND(B90&lt;2.95,G90&lt;0.487,D90&lt;2.15,A90&lt;7.2,B90&lt;3.05,D90&gt;=1.75,G90&lt;0.597,A90&gt;=6.25,A90&gt;=5.15,B90&lt;3.4),5.6,IF(AND(B90&gt;=2.95,G90&lt;0.487,D90&lt;2.15,A90&lt;7.2,B90&lt;3.05,D90&gt;=1.75,G90&lt;0.597,A90&gt;=6.25,A90&gt;=5.15,B90&lt;3.4),5.5,"shouldnthappen")))))))))))))))))))))))))))))))))))))))</f>
        <v>5.033</v>
      </c>
      <c r="BB90" s="1" t="n">
        <f aca="false">IF(AND(A90&lt;4.35,B90&lt;3.25,F90&lt;1.5),1.1,IF(AND(H90&lt;14.005,A90&gt;=4.35,B90&lt;3.25,F90&lt;1.5),1.3,IF(AND(H90&gt;=14.005,A90&gt;=4.35,B90&lt;3.25,F90&lt;1.5),1.6,IF(AND(G90&gt;=0.905,A90&lt;5.15,B90&gt;=3.25,F90&lt;1.5),1.9,IF(AND(B90&lt;3.45,A90&gt;=5.15,B90&gt;=3.25,F90&lt;1.5),1.6,IF(AND(F90&gt;=2.5,D90&gt;=1.35,D90&lt;1.75,F90&gt;=1.5),4.867,IF(AND(A90&gt;=7.05,D90&gt;=2.05,D90&gt;=1.75,F90&gt;=1.5),6.35,IF(AND(D90&gt;=0.4,G90&lt;0.905,A90&lt;5.15,B90&gt;=3.25,F90&lt;1.5),1.65,IF(AND(B90&lt;3.6,B90&gt;=3.45,A90&gt;=5.15,B90&gt;=3.25,F90&lt;1.5),1.35,IF(AND(H90&lt;6.808,H90&lt;9.386,D90&lt;1.35,D90&lt;1.75,F90&gt;=1.5),4.05,IF(AND(H90&gt;=6.808,H90&lt;9.386,D90&lt;1.35,D90&lt;1.75,F90&gt;=1.5),3.46,IF(AND(B90&lt;2.45,F90&lt;2.5,D90&gt;=1.35,D90&lt;1.75,F90&gt;=1.5),4.5,IF(AND(H90&gt;=13.115,D90&lt;1.95,D90&lt;2.05,D90&gt;=1.75,F90&gt;=1.5),4.85,IF(AND(G90&lt;0.196,D90&gt;=1.95,D90&lt;2.05,D90&gt;=1.75,F90&gt;=1.5),6.7,IF(AND(G90&gt;=0.196,D90&gt;=1.95,D90&lt;2.05,D90&gt;=1.75,F90&gt;=1.5),5.12,IF(AND(H90&lt;10.925,D90&lt;0.4,G90&lt;0.905,A90&lt;5.15,B90&gt;=3.25,F90&lt;1.5),1.4,IF(AND(H90&gt;=10.925,D90&lt;0.4,G90&lt;0.905,A90&lt;5.15,B90&gt;=3.25,F90&lt;1.5),1.45,IF(AND(H90&lt;14.096,B90&gt;=3.6,B90&gt;=3.45,A90&gt;=5.15,B90&gt;=3.25,F90&lt;1.5),1.42,IF(AND(H90&gt;=14.096,B90&gt;=3.6,B90&gt;=3.45,A90&gt;=5.15,B90&gt;=3.25,F90&lt;1.5),1.7,IF(AND(B90&lt;2.45,D90&lt;1.15,H90&gt;=9.386,D90&lt;1.35,D90&lt;1.75,F90&gt;=1.5),3.6,IF(AND(B90&gt;=2.45,D90&lt;1.15,H90&gt;=9.386,D90&lt;1.35,D90&lt;1.75,F90&gt;=1.5),3.9,IF(AND(G90&lt;0.246,D90&gt;=1.15,H90&gt;=9.386,D90&lt;1.35,D90&lt;1.75,F90&gt;=1.5),4.4,IF(AND(B90&lt;2.75,B90&gt;=2.45,F90&lt;2.5,D90&gt;=1.35,D90&lt;1.75,F90&gt;=1.5),5.1,IF(AND(H90&lt;11.084,H90&lt;13.115,D90&lt;1.95,D90&lt;2.05,D90&gt;=1.75,F90&gt;=1.5),5.35,IF(AND(H90&gt;=11.084,H90&lt;13.115,D90&lt;1.95,D90&lt;2.05,D90&gt;=1.75,F90&gt;=1.5),5.7,IF(AND(H90&lt;15.52,D90&lt;2.25,A90&lt;7.05,D90&gt;=2.05,D90&gt;=1.75,F90&gt;=1.5),5.45,IF(AND(H90&gt;=15.52,D90&lt;2.25,A90&lt;7.05,D90&gt;=2.05,D90&gt;=1.75,F90&gt;=1.5),5.725,IF(AND(G90&gt;=0.775,D90&gt;=2.25,A90&lt;7.05,D90&gt;=2.05,D90&gt;=1.75,F90&gt;=1.5),5.2,IF(AND(D90&lt;1.25,G90&gt;=0.246,D90&gt;=1.15,H90&gt;=9.386,D90&lt;1.35,D90&lt;1.75,F90&gt;=1.5),4.05,IF(AND(A90&lt;5.85,B90&gt;=2.75,B90&gt;=2.45,F90&lt;2.5,D90&gt;=1.35,D90&lt;1.75,F90&gt;=1.5),4.5,IF(AND(B90&lt;3.3,G90&lt;0.775,D90&gt;=2.25,A90&lt;7.05,D90&gt;=2.05,D90&gt;=1.75,F90&gt;=1.5),5.64,IF(AND(B90&gt;=3.3,G90&lt;0.775,D90&gt;=2.25,A90&lt;7.05,D90&gt;=2.05,D90&gt;=1.75,F90&gt;=1.5),5.6,IF(AND(A90&lt;5.9,D90&gt;=1.25,G90&gt;=0.246,D90&gt;=1.15,H90&gt;=9.386,D90&lt;1.35,D90&lt;1.75,F90&gt;=1.5),4.2,IF(AND(A90&gt;=5.9,D90&gt;=1.25,G90&gt;=0.246,D90&gt;=1.15,H90&gt;=9.386,D90&lt;1.35,D90&lt;1.75,F90&gt;=1.5),4,IF(AND(G90&gt;=0.437,A90&gt;=5.85,B90&gt;=2.75,B90&gt;=2.45,F90&lt;2.5,D90&gt;=1.35,D90&lt;1.75,F90&gt;=1.5),4.75,IF(AND(H90&lt;9.446,G90&lt;0.437,A90&gt;=5.85,B90&gt;=2.75,B90&gt;=2.45,F90&lt;2.5,D90&gt;=1.35,D90&lt;1.75,F90&gt;=1.5),4.6,IF(AND(H90&gt;=9.446,G90&lt;0.437,A90&gt;=5.85,B90&gt;=2.75,B90&gt;=2.45,F90&lt;2.5,D90&gt;=1.35,D90&lt;1.75,F90&gt;=1.5),4.7,"shouldnthappen")))))))))))))))))))))))))))))))))))))</f>
        <v>3.46</v>
      </c>
      <c r="BC90" s="1" t="n">
        <f aca="false">IF(AND(G90&gt;=0.905,F90&lt;1.5),1.65,IF(AND(D90&gt;=0.45,G90&lt;0.905,F90&lt;1.5),1.65,IF(AND(A90&lt;5.15,D90&lt;1.55,F90&gt;=1.5),3.225,IF(AND(F90&gt;=2.5,A90&gt;=5.15,D90&lt;1.55,F90&gt;=1.5),5.05,IF(AND(H90&lt;5.767,A90&lt;7.05,D90&gt;=1.55,F90&gt;=1.5),4.5,IF(AND(D90&lt;1.7,A90&gt;=7.05,D90&gt;=1.55,F90&gt;=1.5),5.8,IF(AND(A90&gt;=5.3,G90&lt;0.207,D90&lt;0.45,G90&lt;0.905,F90&lt;1.5),1.3,IF(AND(D90&gt;=0.35,G90&gt;=0.207,D90&lt;0.45,G90&lt;0.905,F90&lt;1.5),1.5,IF(AND(G90&lt;0.155,D90&gt;=1.7,A90&gt;=7.05,D90&gt;=1.55,F90&gt;=1.5),6.7,IF(AND(G90&gt;=0.155,D90&gt;=1.7,A90&gt;=7.05,D90&gt;=1.55,F90&gt;=1.5),6.34,IF(AND(G90&lt;0.05,A90&lt;5.3,G90&lt;0.207,D90&lt;0.45,G90&lt;0.905,F90&lt;1.5),1.4,IF(AND(G90&gt;=0.05,A90&lt;5.3,G90&lt;0.207,D90&lt;0.45,G90&lt;0.905,F90&lt;1.5),1.5,IF(AND(A90&lt;4.5,D90&lt;0.35,G90&gt;=0.207,D90&lt;0.45,G90&lt;0.905,F90&lt;1.5),1.3,IF(AND(G90&lt;0.308,A90&lt;6.2,F90&lt;2.5,A90&gt;=5.15,D90&lt;1.55,F90&gt;=1.5),4.5,IF(AND(D90&lt;1.35,A90&gt;=6.2,F90&lt;2.5,A90&gt;=5.15,D90&lt;1.55,F90&gt;=1.5),4.367,IF(AND(D90&lt;1.85,A90&lt;6.15,H90&gt;=5.767,A90&lt;7.05,D90&gt;=1.55,F90&gt;=1.5),4.933,IF(AND(G90&gt;=0.558,A90&gt;=4.5,D90&lt;0.35,G90&gt;=0.207,D90&lt;0.45,G90&lt;0.905,F90&lt;1.5),1.5,IF(AND(H90&gt;=13.383,G90&gt;=0.308,A90&lt;6.2,F90&lt;2.5,A90&gt;=5.15,D90&lt;1.55,F90&gt;=1.5),4.7,IF(AND(H90&gt;=12.206,D90&gt;=1.35,A90&gt;=6.2,F90&lt;2.5,A90&gt;=5.15,D90&lt;1.55,F90&gt;=1.5),4.575,IF(AND(A90&lt;5.7,D90&gt;=1.85,A90&lt;6.15,H90&gt;=5.767,A90&lt;7.05,D90&gt;=1.55,F90&gt;=1.5),4.9,IF(AND(A90&gt;=5.7,D90&gt;=1.85,A90&lt;6.15,H90&gt;=5.767,A90&lt;7.05,D90&gt;=1.55,F90&gt;=1.5),5.1,IF(AND(G90&lt;0.079,G90&lt;0.364,A90&gt;=6.15,H90&gt;=5.767,A90&lt;7.05,D90&gt;=1.55,F90&gt;=1.5),5.6,IF(AND(G90&gt;=0.079,G90&lt;0.364,A90&gt;=6.15,H90&gt;=5.767,A90&lt;7.05,D90&gt;=1.55,F90&gt;=1.5),5.25,IF(AND(G90&gt;=0.447,G90&lt;0.558,A90&gt;=4.5,D90&lt;0.35,G90&gt;=0.207,D90&lt;0.45,G90&lt;0.905,F90&lt;1.5),1.3,IF(AND(B90&gt;=2.95,H90&lt;13.383,G90&gt;=0.308,A90&lt;6.2,F90&lt;2.5,A90&gt;=5.15,D90&lt;1.55,F90&gt;=1.5),4.6,IF(AND(B90&lt;2.65,H90&lt;12.206,D90&gt;=1.35,A90&gt;=6.2,F90&lt;2.5,A90&gt;=5.15,D90&lt;1.55,F90&gt;=1.5),4.9,IF(AND(D90&lt;2.45,A90&lt;6.6,G90&gt;=0.364,A90&gt;=6.15,H90&gt;=5.767,A90&lt;7.05,D90&gt;=1.55,F90&gt;=1.5),5.6,IF(AND(D90&gt;=2.45,A90&lt;6.6,G90&gt;=0.364,A90&gt;=6.15,H90&gt;=5.767,A90&lt;7.05,D90&gt;=1.55,F90&gt;=1.5),6,IF(AND(H90&lt;12.921,A90&gt;=6.6,G90&gt;=0.364,A90&gt;=6.15,H90&gt;=5.767,A90&lt;7.05,D90&gt;=1.55,F90&gt;=1.5),5.725,IF(AND(H90&gt;=12.921,A90&gt;=6.6,G90&gt;=0.364,A90&gt;=6.15,H90&gt;=5.767,A90&lt;7.05,D90&gt;=1.55,F90&gt;=1.5),5.367,IF(AND(B90&lt;3.15,G90&lt;0.447,G90&lt;0.558,A90&gt;=4.5,D90&lt;0.35,G90&gt;=0.207,D90&lt;0.45,G90&lt;0.905,F90&lt;1.5),1.5,IF(AND(B90&gt;=3.15,G90&lt;0.447,G90&lt;0.558,A90&gt;=4.5,D90&lt;0.35,G90&gt;=0.207,D90&lt;0.45,G90&lt;0.905,F90&lt;1.5),1.36,IF(AND(B90&gt;=2.85,B90&lt;2.95,H90&lt;13.383,G90&gt;=0.308,A90&lt;6.2,F90&lt;2.5,A90&gt;=5.15,D90&lt;1.55,F90&gt;=1.5),3.6,IF(AND(H90&lt;9.446,B90&gt;=2.65,H90&lt;12.206,D90&gt;=1.35,A90&gt;=6.2,F90&lt;2.5,A90&gt;=5.15,D90&lt;1.55,F90&gt;=1.5),4.6,IF(AND(H90&gt;=9.446,B90&gt;=2.65,H90&lt;12.206,D90&gt;=1.35,A90&gt;=6.2,F90&lt;2.5,A90&gt;=5.15,D90&lt;1.55,F90&gt;=1.5),4.7,IF(AND(D90&lt;1.2,B90&lt;2.85,B90&lt;2.95,H90&lt;13.383,G90&gt;=0.308,A90&lt;6.2,F90&lt;2.5,A90&gt;=5.15,D90&lt;1.55,F90&gt;=1.5),3.75,IF(AND(G90&lt;0.356,D90&gt;=1.2,B90&lt;2.85,B90&lt;2.95,H90&lt;13.383,G90&gt;=0.308,A90&lt;6.2,F90&lt;2.5,A90&gt;=5.15,D90&lt;1.55,F90&gt;=1.5),4.2,IF(AND(G90&gt;=0.356,D90&gt;=1.2,B90&lt;2.85,B90&lt;2.95,H90&lt;13.383,G90&gt;=0.308,A90&lt;6.2,F90&lt;2.5,A90&gt;=5.15,D90&lt;1.55,F90&gt;=1.5),3.96,"shouldnthappen"))))))))))))))))))))))))))))))))))))))</f>
        <v>4.367</v>
      </c>
      <c r="BD90" s="1" t="n">
        <f aca="false">IF(AND(B90&lt;2.7,A90&lt;5.3,B90&lt;3.15),3.42,IF(AND(F90&lt;2.5,A90&gt;=5.85,B90&gt;=3.15),4.7,IF(AND(A90&lt;4.35,B90&gt;=2.7,A90&lt;5.3,B90&lt;3.15),1.1,IF(AND(A90&gt;=4.35,B90&gt;=2.7,A90&lt;5.3,B90&lt;3.15),1.42,IF(AND(A90&gt;=7.05,F90&gt;=2.5,A90&gt;=5.3,B90&lt;3.15),6.067,IF(AND(D90&gt;=0.45,A90&lt;5.05,A90&lt;5.85,B90&gt;=3.15),1.6,IF(AND(B90&lt;3.35,A90&gt;=5.05,A90&lt;5.85,B90&gt;=3.15),1.7,IF(AND(A90&gt;=6.85,F90&gt;=2.5,A90&gt;=5.85,B90&gt;=3.15),6.22,IF(AND(D90&lt;1.25,D90&lt;1.35,F90&lt;2.5,A90&gt;=5.3,B90&lt;3.15),4.033,IF(AND(D90&gt;=1.25,D90&lt;1.35,F90&lt;2.5,A90&gt;=5.3,B90&lt;3.15),4.233,IF(AND(A90&lt;6.05,D90&gt;=1.35,F90&lt;2.5,A90&gt;=5.3,B90&lt;3.15),5.1,IF(AND(H90&gt;=13.29,A90&lt;7.05,F90&gt;=2.5,A90&gt;=5.3,B90&lt;3.15),4.96,IF(AND(G90&gt;=0.858,D90&lt;0.45,A90&lt;5.05,A90&lt;5.85,B90&gt;=3.15),1.3,IF(AND(D90&gt;=0.35,B90&gt;=3.35,A90&gt;=5.05,A90&lt;5.85,B90&gt;=3.15),1.4,IF(AND(B90&lt;3.25,A90&lt;6.85,F90&gt;=2.5,A90&gt;=5.85,B90&gt;=3.15),5.233,IF(AND(A90&gt;=6.8,A90&gt;=6.05,D90&gt;=1.35,F90&lt;2.5,A90&gt;=5.3,B90&lt;3.15),4.9,IF(AND(G90&gt;=0.622,H90&lt;13.29,A90&lt;7.05,F90&gt;=2.5,A90&gt;=5.3,B90&lt;3.15),5.067,IF(AND(H90&lt;8.834,G90&lt;0.858,D90&lt;0.45,A90&lt;5.05,A90&lt;5.85,B90&gt;=3.15),1.4,IF(AND(G90&lt;0.774,B90&gt;=3.25,A90&lt;6.85,F90&gt;=2.5,A90&gt;=5.85,B90&gt;=3.15),5.8,IF(AND(G90&gt;=0.774,B90&gt;=3.25,A90&lt;6.85,F90&gt;=2.5,A90&gt;=5.85,B90&gt;=3.15),5.4,IF(AND(H90&gt;=12.206,A90&lt;6.8,A90&gt;=6.05,D90&gt;=1.35,F90&lt;2.5,A90&gt;=5.3,B90&lt;3.15),4.5,IF(AND(G90&gt;=0.439,G90&lt;0.622,H90&lt;13.29,A90&lt;7.05,F90&gt;=2.5,A90&gt;=5.3,B90&lt;3.15),5.667,IF(AND(G90&lt;0.227,H90&gt;=8.834,G90&lt;0.858,D90&lt;0.45,A90&lt;5.05,A90&lt;5.85,B90&gt;=3.15),1.4,IF(AND(G90&gt;=0.227,H90&gt;=8.834,G90&lt;0.858,D90&lt;0.45,A90&lt;5.05,A90&lt;5.85,B90&gt;=3.15),1.3,IF(AND(G90&gt;=0.934,B90&lt;3.75,D90&lt;0.35,B90&gt;=3.35,A90&gt;=5.05,A90&lt;5.85,B90&gt;=3.15),1.7,IF(AND(G90&lt;0.823,B90&gt;=3.75,D90&lt;0.35,B90&gt;=3.35,A90&gt;=5.05,A90&lt;5.85,B90&gt;=3.15),1.55,IF(AND(G90&gt;=0.823,B90&gt;=3.75,D90&lt;0.35,B90&gt;=3.35,A90&gt;=5.05,A90&lt;5.85,B90&gt;=3.15),1.5,IF(AND(A90&lt;6.2,H90&lt;12.206,A90&lt;6.8,A90&gt;=6.05,D90&gt;=1.35,F90&lt;2.5,A90&gt;=5.3,B90&lt;3.15),4.6,IF(AND(A90&gt;=6.2,H90&lt;12.206,A90&lt;6.8,A90&gt;=6.05,D90&gt;=1.35,F90&lt;2.5,A90&gt;=5.3,B90&lt;3.15),4.74,IF(AND(H90&gt;=10.667,G90&lt;0.439,G90&lt;0.622,H90&lt;13.29,A90&lt;7.05,F90&gt;=2.5,A90&gt;=5.3,B90&lt;3.15),5.6,IF(AND(H90&lt;13.67,G90&lt;0.934,B90&lt;3.75,D90&lt;0.35,B90&gt;=3.35,A90&gt;=5.05,A90&lt;5.85,B90&gt;=3.15),1.48,IF(AND(H90&gt;=13.67,G90&lt;0.934,B90&lt;3.75,D90&lt;0.35,B90&gt;=3.35,A90&gt;=5.05,A90&lt;5.85,B90&gt;=3.15),1.3,IF(AND(G90&lt;0.301,H90&lt;10.667,G90&lt;0.439,G90&lt;0.622,H90&lt;13.29,A90&lt;7.05,F90&gt;=2.5,A90&gt;=5.3,B90&lt;3.15),5.2,IF(AND(G90&gt;=0.301,H90&lt;10.667,G90&lt;0.439,G90&lt;0.622,H90&lt;13.29,A90&lt;7.05,F90&gt;=2.5,A90&gt;=5.3,B90&lt;3.15),5.067,"shouldnthappen"))))))))))))))))))))))))))))))))))</f>
        <v>4.233</v>
      </c>
      <c r="BE90" s="1" t="n">
        <f aca="false">IF(AND(B90&gt;=3.85,A90&gt;=5.05,F90&lt;1.5),1.4,IF(AND(A90&lt;5.25,A90&lt;5.75,F90&gt;=1.5),3.15,IF(AND(A90&lt;4.95,B90&lt;3.15,A90&lt;5.05,F90&lt;1.5),1.46,IF(AND(A90&gt;=4.95,B90&lt;3.15,A90&lt;5.05,F90&lt;1.5),1.6,IF(AND(H90&lt;8.834,B90&gt;=3.15,A90&lt;5.05,F90&lt;1.5),1.4,IF(AND(D90&lt;0.25,B90&lt;3.85,A90&gt;=5.05,F90&lt;1.5),1.48,IF(AND(D90&gt;=0.25,B90&lt;3.85,A90&gt;=5.05,F90&lt;1.5),1.7,IF(AND(F90&gt;=2.5,A90&gt;=5.25,A90&lt;5.75,F90&gt;=1.5),4.9,IF(AND(H90&lt;12.45,H90&gt;=8.834,B90&gt;=3.15,A90&lt;5.05,F90&lt;1.5),1.25,IF(AND(H90&gt;=12.45,H90&gt;=8.834,B90&gt;=3.15,A90&lt;5.05,F90&lt;1.5),1.32,IF(AND(G90&lt;0.283,F90&lt;2.5,A90&gt;=5.25,A90&lt;5.75,F90&gt;=1.5),4.3,IF(AND(H90&lt;6.712,H90&lt;11.275,D90&lt;1.55,A90&gt;=5.75,F90&gt;=1.5),5,IF(AND(H90&lt;13.101,H90&gt;=11.275,D90&lt;1.55,A90&gt;=5.75,F90&gt;=1.5),3.933,IF(AND(H90&gt;=13.101,H90&gt;=11.275,D90&lt;1.55,A90&gt;=5.75,F90&gt;=1.5),4.5,IF(AND(A90&gt;=7.3,D90&lt;2.45,D90&gt;=1.55,A90&gt;=5.75,F90&gt;=1.5),6.7,IF(AND(B90&lt;3.45,D90&gt;=2.45,D90&gt;=1.55,A90&gt;=5.75,F90&gt;=1.5),5.925,IF(AND(B90&gt;=3.45,D90&gt;=2.45,D90&gt;=1.55,A90&gt;=5.75,F90&gt;=1.5),6.1,IF(AND(B90&gt;=2.8,G90&gt;=0.283,F90&lt;2.5,A90&gt;=5.25,A90&lt;5.75,F90&gt;=1.5),4.2,IF(AND(D90&lt;1.35,H90&gt;=6.712,H90&lt;11.275,D90&lt;1.55,A90&gt;=5.75,F90&gt;=1.5),4.35,IF(AND(D90&lt;1.05,B90&lt;2.8,G90&gt;=0.283,F90&lt;2.5,A90&gt;=5.25,A90&lt;5.75,F90&gt;=1.5),3.567,IF(AND(D90&gt;=1.05,B90&lt;2.8,G90&gt;=0.283,F90&lt;2.5,A90&gt;=5.25,A90&lt;5.75,F90&gt;=1.5),3.925,IF(AND(B90&lt;2.65,D90&gt;=1.35,H90&gt;=6.712,H90&lt;11.275,D90&lt;1.55,A90&gt;=5.75,F90&gt;=1.5),4.9,IF(AND(B90&gt;=2.65,D90&gt;=1.35,H90&gt;=6.712,H90&lt;11.275,D90&lt;1.55,A90&gt;=5.75,F90&gt;=1.5),4.625,IF(AND(H90&gt;=14.683,G90&gt;=0.628,A90&lt;7.3,D90&lt;2.45,D90&gt;=1.55,A90&gt;=5.75,F90&gt;=1.5),5.4,IF(AND(D90&lt;1.95,H90&lt;8.884,G90&lt;0.628,A90&lt;7.3,D90&lt;2.45,D90&gt;=1.55,A90&gt;=5.75,F90&gt;=1.5),5.1,IF(AND(D90&gt;=1.95,H90&lt;8.884,G90&lt;0.628,A90&lt;7.3,D90&lt;2.45,D90&gt;=1.55,A90&gt;=5.75,F90&gt;=1.5),5.22,IF(AND(A90&lt;6.05,H90&gt;=8.884,G90&lt;0.628,A90&lt;7.3,D90&lt;2.45,D90&gt;=1.55,A90&gt;=5.75,F90&gt;=1.5),5.1,IF(AND(G90&lt;0.817,H90&lt;14.683,G90&gt;=0.628,A90&lt;7.3,D90&lt;2.45,D90&gt;=1.55,A90&gt;=5.75,F90&gt;=1.5),4.967,IF(AND(G90&gt;=0.817,H90&lt;14.683,G90&gt;=0.628,A90&lt;7.3,D90&lt;2.45,D90&gt;=1.55,A90&gt;=5.75,F90&gt;=1.5),5.1,IF(AND(H90&lt;9.637,A90&gt;=6.05,H90&gt;=8.884,G90&lt;0.628,A90&lt;7.3,D90&lt;2.45,D90&gt;=1.55,A90&gt;=5.75,F90&gt;=1.5),5.9,IF(AND(D90&lt;1.85,H90&gt;=9.637,A90&gt;=6.05,H90&gt;=8.884,G90&lt;0.628,A90&lt;7.3,D90&lt;2.45,D90&gt;=1.55,A90&gt;=5.75,F90&gt;=1.5),5.733,IF(AND(G90&gt;=0.388,D90&gt;=1.85,H90&gt;=9.637,A90&gt;=6.05,H90&gt;=8.884,G90&lt;0.628,A90&lt;7.3,D90&lt;2.45,D90&gt;=1.55,A90&gt;=5.75,F90&gt;=1.5),5.64,IF(AND(B90&lt;2.95,G90&lt;0.388,D90&gt;=1.85,H90&gt;=9.637,A90&gt;=6.05,H90&gt;=8.884,G90&lt;0.628,A90&lt;7.3,D90&lt;2.45,D90&gt;=1.55,A90&gt;=5.75,F90&gt;=1.5),5.5,IF(AND(B90&gt;=2.95,G90&lt;0.388,D90&gt;=1.85,H90&gt;=9.637,A90&gt;=6.05,H90&gt;=8.884,G90&lt;0.628,A90&lt;7.3,D90&lt;2.45,D90&gt;=1.55,A90&gt;=5.75,F90&gt;=1.5),5.333,"shouldnthappen"))))))))))))))))))))))))))))))))))</f>
        <v>4.35</v>
      </c>
      <c r="BF90" s="1" t="n">
        <f aca="false">IF(AND(D90&gt;=0.35,F90&lt;1.5),1.65,IF(AND(H90&gt;=16.227,D90&gt;=1.55,F90&gt;=1.5),6.533,IF(AND(A90&gt;=5.45,G90&lt;0.174,D90&lt;0.35,F90&lt;1.5),1.7,IF(AND(D90&lt;0.15,G90&gt;=0.174,D90&lt;0.35,F90&lt;1.5),1.38,IF(AND(D90&gt;=1.15,D90&lt;1.25,D90&lt;1.55,F90&gt;=1.5),3.967,IF(AND(H90&lt;8.376,A90&lt;5.45,G90&lt;0.174,D90&lt;0.35,F90&lt;1.5),1.4,IF(AND(H90&gt;=8.376,A90&lt;5.45,G90&lt;0.174,D90&lt;0.35,F90&lt;1.5),1.5,IF(AND(B90&lt;3.1,D90&gt;=0.15,G90&gt;=0.174,D90&lt;0.35,F90&lt;1.5),1.475,IF(AND(H90&lt;10.258,D90&lt;1.15,D90&lt;1.25,D90&lt;1.55,F90&gt;=1.5),3.24,IF(AND(H90&gt;=10.258,D90&lt;1.15,D90&lt;1.25,D90&lt;1.55,F90&gt;=1.5),3.875,IF(AND(F90&gt;=2.5,H90&lt;10.927,D90&gt;=1.25,D90&lt;1.55,F90&gt;=1.5),5.05,IF(AND(D90&lt;1.35,H90&gt;=10.927,D90&gt;=1.25,D90&lt;1.55,F90&gt;=1.5),4.25,IF(AND(A90&gt;=6.95,D90&lt;1.75,H90&lt;16.227,D90&gt;=1.55,F90&gt;=1.5),5.8,IF(AND(B90&lt;3.3,B90&gt;=3.1,D90&gt;=0.15,G90&gt;=0.174,D90&lt;0.35,F90&lt;1.5),1.3,IF(AND(H90&lt;12.278,D90&gt;=1.35,H90&gt;=10.927,D90&gt;=1.25,D90&lt;1.55,F90&gt;=1.5),4.9,IF(AND(G90&lt;0.226,A90&lt;6.95,D90&lt;1.75,H90&lt;16.227,D90&gt;=1.55,F90&gt;=1.5),5,IF(AND(G90&gt;=0.226,A90&lt;6.95,D90&lt;1.75,H90&lt;16.227,D90&gt;=1.55,F90&gt;=1.5),4.62,IF(AND(H90&lt;9.35,B90&lt;2.95,D90&gt;=1.75,H90&lt;16.227,D90&gt;=1.55,F90&gt;=1.5),6.3,IF(AND(H90&gt;=9.35,B90&lt;2.95,D90&gt;=1.75,H90&lt;16.227,D90&gt;=1.55,F90&gt;=1.5),5.58,IF(AND(A90&lt;5.05,B90&gt;=3.3,B90&gt;=3.1,D90&gt;=0.15,G90&gt;=0.174,D90&lt;0.35,F90&lt;1.5),1.35,IF(AND(A90&gt;=5.05,B90&gt;=3.3,B90&gt;=3.1,D90&gt;=0.15,G90&gt;=0.174,D90&lt;0.35,F90&lt;1.5),1.46,IF(AND(B90&lt;2.8,A90&lt;5.65,F90&lt;2.5,H90&lt;10.927,D90&gt;=1.25,D90&lt;1.55,F90&gt;=1.5),4.075,IF(AND(B90&gt;=2.8,A90&lt;5.65,F90&lt;2.5,H90&lt;10.927,D90&gt;=1.25,D90&lt;1.55,F90&gt;=1.5),3.933,IF(AND(A90&lt;6.25,A90&gt;=5.65,F90&lt;2.5,H90&lt;10.927,D90&gt;=1.25,D90&lt;1.55,F90&gt;=1.5),4.533,IF(AND(A90&gt;=6.25,A90&gt;=5.65,F90&lt;2.5,H90&lt;10.927,D90&gt;=1.25,D90&lt;1.55,F90&gt;=1.5),4.3,IF(AND(A90&lt;6.5,H90&gt;=12.278,D90&gt;=1.35,H90&gt;=10.927,D90&gt;=1.25,D90&lt;1.55,F90&gt;=1.5),4.55,IF(AND(A90&gt;=6.5,H90&gt;=12.278,D90&gt;=1.35,H90&gt;=10.927,D90&gt;=1.25,D90&lt;1.55,F90&gt;=1.5),4.775,IF(AND(H90&lt;9.884,D90&lt;2.1,B90&gt;=2.95,D90&gt;=1.75,H90&lt;16.227,D90&gt;=1.55,F90&gt;=1.5),5.5,IF(AND(H90&gt;=9.884,D90&lt;2.1,B90&gt;=2.95,D90&gt;=1.75,H90&lt;16.227,D90&gt;=1.55,F90&gt;=1.5),5.1,IF(AND(H90&lt;10.393,D90&gt;=2.1,B90&gt;=2.95,D90&gt;=1.75,H90&lt;16.227,D90&gt;=1.55,F90&gt;=1.5),5.74,IF(AND(D90&lt;2.25,H90&gt;=10.393,D90&gt;=2.1,B90&gt;=2.95,D90&gt;=1.75,H90&lt;16.227,D90&gt;=1.55,F90&gt;=1.5),5.8,IF(AND(D90&gt;=2.25,H90&gt;=10.393,D90&gt;=2.1,B90&gt;=2.95,D90&gt;=1.75,H90&lt;16.227,D90&gt;=1.55,F90&gt;=1.5),5.4,"shouldnthappen"))))))))))))))))))))))))))))))))</f>
        <v>4.3</v>
      </c>
      <c r="BG90" s="1" t="n">
        <f aca="false">IF(AND(G90&lt;0.096,A90&lt;5.45),2.95,IF(AND(F90&gt;=1.5,G90&gt;=0.096,A90&lt;5.45),3,IF(AND(D90&lt;0.6,A90&lt;5.9,A90&gt;=5.45),1.4,IF(AND(F90&gt;=2.5,D90&gt;=0.6,A90&lt;5.9,A90&gt;=5.45),5.1,IF(AND(A90&lt;7.45,A90&gt;=7.05,A90&gt;=5.9,A90&gt;=5.45),6.167,IF(AND(B90&gt;=3.55,G90&lt;0.587,F90&lt;1.5,G90&gt;=0.096,A90&lt;5.45),1,IF(AND(A90&lt;5.05,G90&gt;=0.587,F90&lt;1.5,G90&gt;=0.096,A90&lt;5.45),1.35,IF(AND(B90&lt;2.75,D90&lt;1.7,A90&lt;7.05,A90&gt;=5.9,A90&gt;=5.45),4.9,IF(AND(A90&lt;6.2,D90&gt;=1.7,A90&lt;7.05,A90&gt;=5.9,A90&gt;=5.45),4.833,IF(AND(H90&lt;17.32,A90&gt;=7.45,A90&gt;=7.05,A90&gt;=5.9,A90&gt;=5.45),6.68,IF(AND(H90&gt;=17.32,A90&gt;=7.45,A90&gt;=7.05,A90&gt;=5.9,A90&gt;=5.45),6.4,IF(AND(G90&lt;0.161,B90&lt;3.55,G90&lt;0.587,F90&lt;1.5,G90&gt;=0.096,A90&lt;5.45),1.5,IF(AND(H90&lt;11.016,A90&gt;=5.05,G90&gt;=0.587,F90&lt;1.5,G90&gt;=0.096,A90&lt;5.45),1.633,IF(AND(H90&lt;11.001,G90&lt;0.372,F90&lt;2.5,D90&gt;=0.6,A90&lt;5.9,A90&gt;=5.45),4.133,IF(AND(H90&gt;=11.001,G90&lt;0.372,F90&lt;2.5,D90&gt;=0.6,A90&lt;5.9,A90&gt;=5.45),4.3,IF(AND(H90&lt;6.808,G90&gt;=0.372,F90&lt;2.5,D90&gt;=0.6,A90&lt;5.9,A90&gt;=5.45),4,IF(AND(A90&gt;=6.75,B90&gt;=2.75,D90&lt;1.7,A90&lt;7.05,A90&gt;=5.9,A90&gt;=5.45),4.84,IF(AND(H90&lt;12.467,G90&gt;=0.161,B90&lt;3.55,G90&lt;0.587,F90&lt;1.5,G90&gt;=0.096,A90&lt;5.45),1.3,IF(AND(D90&lt;0.25,H90&gt;=11.016,A90&gt;=5.05,G90&gt;=0.587,F90&lt;1.5,G90&gt;=0.096,A90&lt;5.45),1.52,IF(AND(D90&gt;=0.25,H90&gt;=11.016,A90&gt;=5.05,G90&gt;=0.587,F90&lt;1.5,G90&gt;=0.096,A90&lt;5.45),1.5,IF(AND(H90&lt;11.218,H90&gt;=6.808,G90&gt;=0.372,F90&lt;2.5,D90&gt;=0.6,A90&lt;5.9,A90&gt;=5.45),3.7,IF(AND(H90&gt;=11.218,H90&gt;=6.808,G90&gt;=0.372,F90&lt;2.5,D90&gt;=0.6,A90&lt;5.9,A90&gt;=5.45),3.9,IF(AND(B90&lt;2.95,A90&lt;6.75,B90&gt;=2.75,D90&lt;1.7,A90&lt;7.05,A90&gt;=5.9,A90&gt;=5.45),4.2,IF(AND(B90&gt;=2.95,A90&lt;6.75,B90&gt;=2.75,D90&lt;1.7,A90&lt;7.05,A90&gt;=5.9,A90&gt;=5.45),4.6,IF(AND(D90&gt;=2.45,A90&lt;6.85,A90&gt;=6.2,D90&gt;=1.7,A90&lt;7.05,A90&gt;=5.9,A90&gt;=5.45),5.9,IF(AND(G90&lt;0.312,A90&gt;=6.85,A90&gt;=6.2,D90&gt;=1.7,A90&lt;7.05,A90&gt;=5.9,A90&gt;=5.45),5.1,IF(AND(G90&gt;=0.312,A90&gt;=6.85,A90&gt;=6.2,D90&gt;=1.7,A90&lt;7.05,A90&gt;=5.9,A90&gt;=5.45),5.4,IF(AND(G90&lt;0.251,H90&gt;=12.467,G90&gt;=0.161,B90&lt;3.55,G90&lt;0.587,F90&lt;1.5,G90&gt;=0.096,A90&lt;5.45),1.35,IF(AND(G90&gt;=0.251,H90&gt;=12.467,G90&gt;=0.161,B90&lt;3.55,G90&lt;0.587,F90&lt;1.5,G90&gt;=0.096,A90&lt;5.45),1.467,IF(AND(G90&gt;=0.628,D90&lt;2.45,A90&lt;6.85,A90&gt;=6.2,D90&gt;=1.7,A90&lt;7.05,A90&gt;=5.9,A90&gt;=5.45),5.1,IF(AND(A90&gt;=6.75,G90&lt;0.628,D90&lt;2.45,A90&lt;6.85,A90&gt;=6.2,D90&gt;=1.7,A90&lt;7.05,A90&gt;=5.9,A90&gt;=5.45),5.9,IF(AND(H90&lt;11.824,A90&lt;6.75,G90&lt;0.628,D90&lt;2.45,A90&lt;6.85,A90&gt;=6.2,D90&gt;=1.7,A90&lt;7.05,A90&gt;=5.9,A90&gt;=5.45),5.44,IF(AND(H90&lt;14.378,H90&gt;=11.824,A90&lt;6.75,G90&lt;0.628,D90&lt;2.45,A90&lt;6.85,A90&gt;=6.2,D90&gt;=1.7,A90&lt;7.05,A90&gt;=5.9,A90&gt;=5.45),5.6,IF(AND(H90&gt;=14.378,H90&gt;=11.824,A90&lt;6.75,G90&lt;0.628,D90&lt;2.45,A90&lt;6.85,A90&gt;=6.2,D90&gt;=1.7,A90&lt;7.05,A90&gt;=5.9,A90&gt;=5.45),5.8,"shouldnthappen"))))))))))))))))))))))))))))))))))</f>
        <v>4.9</v>
      </c>
      <c r="BH90" s="1" t="n">
        <f aca="false">IF(AND(G90&gt;=0.905,F90&lt;1.5),1.8,IF(AND(H90&lt;5.523,G90&lt;0.905,F90&lt;1.5),1,IF(AND(D90&gt;=0.4,H90&gt;=5.523,G90&lt;0.905,F90&lt;1.5),1.7,IF(AND(G90&gt;=0.878,D90&lt;1.35,F90&lt;2.5,F90&gt;=1.5),4.4,IF(AND(A90&lt;5.4,D90&gt;=1.35,F90&lt;2.5,F90&gt;=1.5),3.9,IF(AND(G90&lt;0.177,B90&lt;3.15,F90&gt;=2.5,F90&gt;=1.5),6.15,IF(AND(H90&lt;10.393,B90&gt;=3.15,F90&gt;=2.5,F90&gt;=1.5),5.94,IF(AND(H90&gt;=10.393,B90&gt;=3.15,F90&gt;=2.5,F90&gt;=1.5),5.467,IF(AND(D90&gt;=1.25,G90&lt;0.878,D90&lt;1.35,F90&lt;2.5,F90&gt;=1.5),4.18,IF(AND(G90&gt;=0.709,A90&gt;=5.4,D90&gt;=1.35,F90&lt;2.5,F90&gt;=1.5),4.9,IF(AND(B90&lt;2.6,G90&gt;=0.177,B90&lt;3.15,F90&gt;=2.5,F90&gt;=1.5),4.8,IF(AND(A90&lt;4.35,A90&lt;5.05,D90&lt;0.4,H90&gt;=5.523,G90&lt;0.905,F90&lt;1.5),1.1,IF(AND(A90&gt;=5.6,A90&gt;=5.05,D90&lt;0.4,H90&gt;=5.523,G90&lt;0.905,F90&lt;1.5),1.7,IF(AND(D90&lt;1.05,D90&lt;1.25,G90&lt;0.878,D90&lt;1.35,F90&lt;2.5,F90&gt;=1.5),3.6,IF(AND(D90&gt;=1.55,G90&lt;0.709,A90&gt;=5.4,D90&gt;=1.35,F90&lt;2.5,F90&gt;=1.5),4.975,IF(AND(D90&lt;1.7,B90&gt;=2.6,G90&gt;=0.177,B90&lt;3.15,F90&gt;=2.5,F90&gt;=1.5),5.8,IF(AND(B90&lt;3.15,A90&gt;=4.35,A90&lt;5.05,D90&lt;0.4,H90&gt;=5.523,G90&lt;0.905,F90&lt;1.5),1.46,IF(AND(A90&gt;=5.45,A90&lt;5.6,A90&gt;=5.05,D90&lt;0.4,H90&gt;=5.523,G90&lt;0.905,F90&lt;1.5),1.35,IF(AND(H90&lt;10.974,D90&gt;=1.05,D90&lt;1.25,G90&lt;0.878,D90&lt;1.35,F90&lt;2.5,F90&gt;=1.5),3.8,IF(AND(H90&gt;=13.654,D90&lt;1.55,G90&lt;0.709,A90&gt;=5.4,D90&gt;=1.35,F90&lt;2.5,F90&gt;=1.5),4.725,IF(AND(A90&lt;4.5,B90&gt;=3.15,A90&gt;=4.35,A90&lt;5.05,D90&lt;0.4,H90&gt;=5.523,G90&lt;0.905,F90&lt;1.5),1.3,IF(AND(G90&lt;0.676,A90&lt;5.45,A90&lt;5.6,A90&gt;=5.05,D90&lt;0.4,H90&gt;=5.523,G90&lt;0.905,F90&lt;1.5),1.5,IF(AND(G90&gt;=0.676,A90&lt;5.45,A90&lt;5.6,A90&gt;=5.05,D90&lt;0.4,H90&gt;=5.523,G90&lt;0.905,F90&lt;1.5),1.55,IF(AND(A90&lt;5.7,H90&gt;=10.974,D90&gt;=1.05,D90&lt;1.25,G90&lt;0.878,D90&lt;1.35,F90&lt;2.5,F90&gt;=1.5),3.9,IF(AND(A90&gt;=5.7,H90&gt;=10.974,D90&gt;=1.05,D90&lt;1.25,G90&lt;0.878,D90&lt;1.35,F90&lt;2.5,F90&gt;=1.5),3.933,IF(AND(G90&gt;=0.644,H90&lt;13.654,D90&lt;1.55,G90&lt;0.709,A90&gt;=5.4,D90&gt;=1.35,F90&lt;2.5,F90&gt;=1.5),4.4,IF(AND(B90&lt;2.9,A90&lt;6.2,D90&gt;=1.7,B90&gt;=2.6,G90&gt;=0.177,B90&lt;3.15,F90&gt;=2.5,F90&gt;=1.5),5.02,IF(AND(B90&gt;=2.9,A90&lt;6.2,D90&gt;=1.7,B90&gt;=2.6,G90&gt;=0.177,B90&lt;3.15,F90&gt;=2.5,F90&gt;=1.5),4.8,IF(AND(D90&lt;2.2,A90&gt;=6.2,D90&gt;=1.7,B90&gt;=2.6,G90&gt;=0.177,B90&lt;3.15,F90&gt;=2.5,F90&gt;=1.5),5.325,IF(AND(D90&gt;=2.2,A90&gt;=6.2,D90&gt;=1.7,B90&gt;=2.6,G90&gt;=0.177,B90&lt;3.15,F90&gt;=2.5,F90&gt;=1.5),5.1,IF(AND(D90&lt;0.25,A90&gt;=4.5,B90&gt;=3.15,A90&gt;=4.35,A90&lt;5.05,D90&lt;0.4,H90&gt;=5.523,G90&lt;0.905,F90&lt;1.5),1.357,IF(AND(D90&gt;=0.25,A90&gt;=4.5,B90&gt;=3.15,A90&gt;=4.35,A90&lt;5.05,D90&lt;0.4,H90&gt;=5.523,G90&lt;0.905,F90&lt;1.5),1.333,IF(AND(H90&lt;10.723,G90&lt;0.644,H90&lt;13.654,D90&lt;1.55,G90&lt;0.709,A90&gt;=5.4,D90&gt;=1.35,F90&lt;2.5,F90&gt;=1.5),4.6,IF(AND(H90&gt;=10.723,G90&lt;0.644,H90&lt;13.654,D90&lt;1.55,G90&lt;0.709,A90&gt;=5.4,D90&gt;=1.35,F90&lt;2.5,F90&gt;=1.5),4.5,"shouldnthappen"))))))))))))))))))))))))))))))))))</f>
        <v>4.4</v>
      </c>
      <c r="BI90" s="1" t="n">
        <f aca="false">IF(AND(D90&gt;=0.8,A90&lt;5.45),3.9,IF(AND(D90&gt;=0.45,D90&lt;0.8,A90&lt;5.45),1.66,IF(AND(H90&lt;16.447,B90&gt;=3.45,A90&gt;=5.45),1.525,IF(AND(H90&gt;=16.447,B90&gt;=3.45,A90&gt;=5.45),6.4,IF(AND(H90&lt;5.245,D90&lt;0.45,D90&lt;0.8,A90&lt;5.45),1,IF(AND(A90&gt;=7.2,G90&lt;0.154,B90&lt;3.45,A90&gt;=5.45),6.7,IF(AND(D90&lt;1.65,A90&lt;7.2,G90&lt;0.154,B90&lt;3.45,A90&gt;=5.45),4.7,IF(AND(D90&gt;=1.65,A90&lt;7.2,G90&lt;0.154,B90&lt;3.45,A90&gt;=5.45),5.52,IF(AND(D90&gt;=0.25,A90&lt;5.05,H90&gt;=5.245,D90&lt;0.45,D90&lt;0.8,A90&lt;5.45),1.35,IF(AND(H90&lt;6.089,A90&gt;=5.05,H90&gt;=5.245,D90&lt;0.45,D90&lt;0.8,A90&lt;5.45),1.7,IF(AND(D90&lt;1.2,B90&lt;2.6,A90&lt;5.75,G90&gt;=0.154,B90&lt;3.45,A90&gt;=5.45),3.85,IF(AND(D90&gt;=1.2,B90&lt;2.6,A90&lt;5.75,G90&gt;=0.154,B90&lt;3.45,A90&gt;=5.45),4,IF(AND(D90&gt;=1.65,B90&gt;=2.6,A90&lt;5.75,G90&gt;=0.154,B90&lt;3.45,A90&gt;=5.45),4.9,IF(AND(G90&lt;0.353,F90&lt;2.5,A90&gt;=5.75,G90&gt;=0.154,B90&lt;3.45,A90&gt;=5.45),4.25,IF(AND(A90&gt;=7.25,F90&gt;=2.5,A90&gt;=5.75,G90&gt;=0.154,B90&lt;3.45,A90&gt;=5.45),6.45,IF(AND(H90&lt;11.218,D90&lt;0.25,A90&lt;5.05,H90&gt;=5.245,D90&lt;0.45,D90&lt;0.8,A90&lt;5.45),1.42,IF(AND(G90&lt;0.517,H90&gt;=6.089,A90&gt;=5.05,H90&gt;=5.245,D90&lt;0.45,D90&lt;0.8,A90&lt;5.45),1.44,IF(AND(G90&gt;=0.517,H90&gt;=6.089,A90&gt;=5.05,H90&gt;=5.245,D90&lt;0.45,D90&lt;0.8,A90&lt;5.45),1.54,IF(AND(H90&gt;=10.194,D90&lt;1.65,B90&gt;=2.6,A90&lt;5.75,G90&gt;=0.154,B90&lt;3.45,A90&gt;=5.45),4.35,IF(AND(B90&gt;=3.15,G90&gt;=0.353,F90&lt;2.5,A90&gt;=5.75,G90&gt;=0.154,B90&lt;3.45,A90&gt;=5.45),4.7,IF(AND(H90&lt;7.716,A90&lt;7.25,F90&gt;=2.5,A90&gt;=5.75,G90&gt;=0.154,B90&lt;3.45,A90&gt;=5.45),5.04,IF(AND(G90&lt;0.175,H90&gt;=11.218,D90&lt;0.25,A90&lt;5.05,H90&gt;=5.245,D90&lt;0.45,D90&lt;0.8,A90&lt;5.45),1.5,IF(AND(H90&lt;7.713,H90&lt;10.194,D90&lt;1.65,B90&gt;=2.6,A90&lt;5.75,G90&gt;=0.154,B90&lt;3.45,A90&gt;=5.45),4.1,IF(AND(H90&gt;=7.713,H90&lt;10.194,D90&lt;1.65,B90&gt;=2.6,A90&lt;5.75,G90&gt;=0.154,B90&lt;3.45,A90&gt;=5.45),4.2,IF(AND(B90&gt;=3.05,B90&lt;3.15,G90&gt;=0.353,F90&lt;2.5,A90&gt;=5.75,G90&gt;=0.154,B90&lt;3.45,A90&gt;=5.45),4.4,IF(AND(D90&gt;=2.45,H90&gt;=7.716,A90&lt;7.25,F90&gt;=2.5,A90&gt;=5.75,G90&gt;=0.154,B90&lt;3.45,A90&gt;=5.45),5.85,IF(AND(D90&lt;0.15,G90&gt;=0.175,H90&gt;=11.218,D90&lt;0.25,A90&lt;5.05,H90&gt;=5.245,D90&lt;0.45,D90&lt;0.8,A90&lt;5.45),1.1,IF(AND(H90&gt;=16.317,B90&lt;3.05,B90&lt;3.15,G90&gt;=0.353,F90&lt;2.5,A90&gt;=5.75,G90&gt;=0.154,B90&lt;3.45,A90&gt;=5.45),4.8,IF(AND(G90&gt;=0.857,D90&lt;2.45,H90&gt;=7.716,A90&lt;7.25,F90&gt;=2.5,A90&gt;=5.75,G90&gt;=0.154,B90&lt;3.45,A90&gt;=5.45),5.05,IF(AND(G90&lt;0.245,D90&gt;=0.15,G90&gt;=0.175,H90&gt;=11.218,D90&lt;0.25,A90&lt;5.05,H90&gt;=5.245,D90&lt;0.45,D90&lt;0.8,A90&lt;5.45),1.3,IF(AND(G90&gt;=0.245,D90&gt;=0.15,G90&gt;=0.175,H90&gt;=11.218,D90&lt;0.25,A90&lt;5.05,H90&gt;=5.245,D90&lt;0.45,D90&lt;0.8,A90&lt;5.45),1.22,IF(AND(B90&lt;2.85,H90&lt;16.317,B90&lt;3.05,B90&lt;3.15,G90&gt;=0.353,F90&lt;2.5,A90&gt;=5.75,G90&gt;=0.154,B90&lt;3.45,A90&gt;=5.45),4.6,IF(AND(B90&gt;=2.85,H90&lt;16.317,B90&lt;3.05,B90&lt;3.15,G90&gt;=0.353,F90&lt;2.5,A90&gt;=5.75,G90&gt;=0.154,B90&lt;3.45,A90&gt;=5.45),4.633,IF(AND(D90&lt;1.85,G90&lt;0.857,D90&lt;2.45,H90&gt;=7.716,A90&lt;7.25,F90&gt;=2.5,A90&gt;=5.75,G90&gt;=0.154,B90&lt;3.45,A90&gt;=5.45),5.8,IF(AND(H90&lt;11.297,D90&gt;=1.85,G90&lt;0.857,D90&lt;2.45,H90&gt;=7.716,A90&lt;7.25,F90&gt;=2.5,A90&gt;=5.75,G90&gt;=0.154,B90&lt;3.45,A90&gt;=5.45),5.3,IF(AND(G90&lt;0.388,H90&gt;=11.297,D90&gt;=1.85,G90&lt;0.857,D90&lt;2.45,H90&gt;=7.716,A90&lt;7.25,F90&gt;=2.5,A90&gt;=5.75,G90&gt;=0.154,B90&lt;3.45,A90&gt;=5.45),5.4,IF(AND(G90&gt;=0.388,H90&gt;=11.297,D90&gt;=1.85,G90&lt;0.857,D90&lt;2.45,H90&gt;=7.716,A90&lt;7.25,F90&gt;=2.5,A90&gt;=5.75,G90&gt;=0.154,B90&lt;3.45,A90&gt;=5.45),5.6,"shouldnthappen")))))))))))))))))))))))))))))))))))))</f>
        <v>4.6</v>
      </c>
      <c r="BJ90" s="1" t="n">
        <f aca="false">IF(AND(F90&gt;=2,B90&gt;=3.35),6.1,IF(AND(H90&gt;=12.719,F90&lt;1.5,B90&lt;3.35),1.567,IF(AND(H90&lt;5.245,F90&lt;2,B90&gt;=3.35),1,IF(AND(D90&lt;0.15,H90&lt;12.719,F90&lt;1.5,B90&lt;3.35),1.5,IF(AND(D90&gt;=0.35,H90&gt;=5.245,F90&lt;2,B90&gt;=3.35),1.6,IF(AND(A90&lt;4.9,D90&gt;=0.15,H90&lt;12.719,F90&lt;1.5,B90&lt;3.35),1.36,IF(AND(B90&lt;2.65,G90&lt;0.572,D90&lt;1.45,F90&gt;=1.5,B90&lt;3.35),3.5,IF(AND(A90&lt;6.1,F90&lt;2.5,D90&gt;=1.45,F90&gt;=1.5,B90&lt;3.35),5.1,IF(AND(G90&gt;=0.607,D90&lt;0.35,H90&gt;=5.245,F90&lt;2,B90&gt;=3.35),1.65,IF(AND(G90&lt;0.546,A90&gt;=4.9,D90&gt;=0.15,H90&lt;12.719,F90&lt;1.5,B90&lt;3.35),1.2,IF(AND(G90&gt;=0.546,A90&gt;=4.9,D90&gt;=0.15,H90&lt;12.719,F90&lt;1.5,B90&lt;3.35),1.4,IF(AND(A90&gt;=6.3,B90&gt;=2.65,G90&lt;0.572,D90&lt;1.45,F90&gt;=1.5,B90&lt;3.35),4.8,IF(AND(D90&lt;1.15,B90&lt;2.85,G90&gt;=0.572,D90&lt;1.45,F90&gt;=1.5,B90&lt;3.35),3.9,IF(AND(B90&gt;=3.15,B90&gt;=2.85,G90&gt;=0.572,D90&lt;1.45,F90&gt;=1.5,B90&lt;3.35),4.7,IF(AND(B90&lt;2.95,A90&gt;=6.1,F90&lt;2.5,D90&gt;=1.45,F90&gt;=1.5,B90&lt;3.35),4.533,IF(AND(B90&gt;=2.95,A90&gt;=6.1,F90&lt;2.5,D90&gt;=1.45,F90&gt;=1.5,B90&lt;3.35),4.75,IF(AND(A90&gt;=6.7,G90&lt;0.107,F90&gt;=2.5,D90&gt;=1.45,F90&gt;=1.5,B90&lt;3.35),5.7,IF(AND(G90&gt;=0.385,G90&lt;0.607,D90&lt;0.35,H90&gt;=5.245,F90&lt;2,B90&gt;=3.35),1.325,IF(AND(D90&lt;1.25,A90&lt;6.3,B90&gt;=2.65,G90&lt;0.572,D90&lt;1.45,F90&gt;=1.5,B90&lt;3.35),4,IF(AND(D90&gt;=1.25,A90&lt;6.3,B90&gt;=2.65,G90&lt;0.572,D90&lt;1.45,F90&gt;=1.5,B90&lt;3.35),4.18,IF(AND(G90&lt;0.907,D90&gt;=1.15,B90&lt;2.85,G90&gt;=0.572,D90&lt;1.45,F90&gt;=1.5,B90&lt;3.35),4,IF(AND(G90&gt;=0.907,D90&gt;=1.15,B90&lt;2.85,G90&gt;=0.572,D90&lt;1.45,F90&gt;=1.5,B90&lt;3.35),4.4,IF(AND(H90&lt;8.326,B90&lt;3.15,B90&gt;=2.85,G90&gt;=0.572,D90&lt;1.45,F90&gt;=1.5,B90&lt;3.35),3.6,IF(AND(H90&gt;=8.326,B90&lt;3.15,B90&gt;=2.85,G90&gt;=0.572,D90&lt;1.45,F90&gt;=1.5,B90&lt;3.35),4.48,IF(AND(B90&lt;2.95,A90&lt;6.7,G90&lt;0.107,F90&gt;=2.5,D90&gt;=1.45,F90&gt;=1.5,B90&lt;3.35),5.6,IF(AND(B90&gt;=2.95,A90&lt;6.7,G90&lt;0.107,F90&gt;=2.5,D90&gt;=1.45,F90&gt;=1.5,B90&lt;3.35),5.5,IF(AND(G90&lt;0.205,G90&lt;0.432,G90&gt;=0.107,F90&gt;=2.5,D90&gt;=1.45,F90&gt;=1.5,B90&lt;3.35),5.3,IF(AND(B90&gt;=3.05,G90&gt;=0.432,G90&gt;=0.107,F90&gt;=2.5,D90&gt;=1.45,F90&gt;=1.5,B90&lt;3.35),5.86,IF(AND(H90&gt;=14.057,G90&lt;0.385,G90&lt;0.607,D90&lt;0.35,H90&gt;=5.245,F90&lt;2,B90&gt;=3.35),1.7,IF(AND(D90&lt;1.7,G90&gt;=0.205,G90&lt;0.432,G90&gt;=0.107,F90&gt;=2.5,D90&gt;=1.45,F90&gt;=1.5,B90&lt;3.35),5,IF(AND(G90&lt;0.779,B90&lt;3.05,G90&gt;=0.432,G90&gt;=0.107,F90&gt;=2.5,D90&gt;=1.45,F90&gt;=1.5,B90&lt;3.35),4.9,IF(AND(G90&gt;=0.779,B90&lt;3.05,G90&gt;=0.432,G90&gt;=0.107,F90&gt;=2.5,D90&gt;=1.45,F90&gt;=1.5,B90&lt;3.35),5.533,IF(AND(D90&gt;=0.25,H90&lt;14.057,G90&lt;0.385,G90&lt;0.607,D90&lt;0.35,H90&gt;=5.245,F90&lt;2,B90&gt;=3.35),1.4,IF(AND(B90&lt;2.85,D90&gt;=1.7,G90&gt;=0.205,G90&lt;0.432,G90&gt;=0.107,F90&gt;=2.5,D90&gt;=1.45,F90&gt;=1.5,B90&lt;3.35),5.1,IF(AND(B90&gt;=2.85,D90&gt;=1.7,G90&gt;=0.205,G90&lt;0.432,G90&gt;=0.107,F90&gt;=2.5,D90&gt;=1.45,F90&gt;=1.5,B90&lt;3.35),5.15,IF(AND(A90&lt;5.1,D90&lt;0.25,H90&lt;14.057,G90&lt;0.385,G90&lt;0.607,D90&lt;0.35,H90&gt;=5.245,F90&lt;2,B90&gt;=3.35),1.4,IF(AND(A90&gt;=5.1,D90&lt;0.25,H90&lt;14.057,G90&lt;0.385,G90&lt;0.607,D90&lt;0.35,H90&gt;=5.245,F90&lt;2,B90&gt;=3.35),1.5,"shouldnthappen")))))))))))))))))))))))))))))))))))))</f>
        <v>4.4</v>
      </c>
    </row>
    <row r="91" customFormat="false" ht="13.8" hidden="false" customHeight="false" outlineLevel="0" collapsed="false">
      <c r="A91" s="1" t="n">
        <v>5.6</v>
      </c>
      <c r="B91" s="1" t="n">
        <v>3</v>
      </c>
      <c r="C91" s="1" t="n">
        <v>4.1</v>
      </c>
      <c r="D91" s="1" t="n">
        <v>1.3</v>
      </c>
      <c r="E91" s="1" t="s">
        <v>92</v>
      </c>
      <c r="F91" s="1" t="n">
        <v>2</v>
      </c>
      <c r="G91" s="1" t="n">
        <v>0.160075738094747</v>
      </c>
      <c r="H91" s="16" t="n">
        <v>5.91632207566872</v>
      </c>
      <c r="I91" s="11" t="n">
        <f aca="false">C91</f>
        <v>4.1</v>
      </c>
      <c r="J91" s="1" t="n">
        <f aca="false">AVERAGE(M91:BJ91)</f>
        <v>4.03576</v>
      </c>
      <c r="K91" s="15" t="n">
        <f aca="false">1-SQRT(VAR(M91:BJ91, I91)) / AVERAGE(M91:BJ91)</f>
        <v>0.895961968053612</v>
      </c>
      <c r="L91" s="1" t="n">
        <f aca="false">(J91-I91)/I91</f>
        <v>-0.0156682926829268</v>
      </c>
      <c r="M91" s="1" t="n">
        <f aca="false">IF(AND(H91&gt;=16.241,B91&gt;=3.35),6.4,IF(AND(D91&gt;=0.75,A91&lt;5.15,B91&lt;3.35),4.1,IF(AND(D91&gt;=1.5,H91&lt;16.241,B91&gt;=3.35),5.767,IF(AND(B91&gt;=3.25,D91&lt;0.75,A91&lt;5.15,B91&lt;3.35),1.58,IF(AND(A91&lt;4.95,D91&lt;1.5,H91&lt;16.241,B91&gt;=3.35),1.4,IF(AND(A91&lt;4.5,B91&lt;3.25,D91&lt;0.75,A91&lt;5.15,B91&lt;3.35),1.26,IF(AND(A91&gt;=4.5,B91&lt;3.25,D91&lt;0.75,A91&lt;5.15,B91&lt;3.35),1.48,IF(AND(G91&lt;0.356,H91&lt;12.557,D91&lt;1.45,A91&gt;=5.15,B91&lt;3.35),4.267,IF(AND(D91&lt;1.25,H91&gt;=12.557,D91&lt;1.45,A91&gt;=5.15,B91&lt;3.35),4.05,IF(AND(D91&gt;=1.35,G91&gt;=0.356,H91&lt;12.557,D91&lt;1.45,A91&gt;=5.15,B91&lt;3.35),4.25,IF(AND(H91&lt;15.086,D91&gt;=1.25,H91&gt;=12.557,D91&lt;1.45,A91&gt;=5.15,B91&lt;3.35),4.4,IF(AND(F91&lt;2.5,G91&gt;=0.44,D91&lt;2.05,D91&gt;=1.45,A91&gt;=5.15,B91&lt;3.35),4.7,IF(AND(H91&lt;10.391,B91&lt;3.15,D91&gt;=2.05,D91&gt;=1.45,A91&gt;=5.15,B91&lt;3.35),5.1,IF(AND(G91&lt;0.505,B91&gt;=3.15,D91&gt;=2.05,D91&gt;=1.45,A91&gt;=5.15,B91&lt;3.35),5.7,IF(AND(G91&gt;=0.505,B91&gt;=3.15,D91&gt;=2.05,D91&gt;=1.45,A91&gt;=5.15,B91&lt;3.35),5.95,IF(AND(D91&gt;=0.5,G91&lt;0.905,A91&gt;=4.95,D91&lt;1.5,H91&lt;16.241,B91&gt;=3.35),1.6,IF(AND(B91&lt;3.6,G91&gt;=0.905,A91&gt;=4.95,D91&lt;1.5,H91&lt;16.241,B91&gt;=3.35),1.7,IF(AND(B91&gt;=3.6,G91&gt;=0.905,A91&gt;=4.95,D91&lt;1.5,H91&lt;16.241,B91&gt;=3.35),1.767,IF(AND(A91&gt;=5.7,D91&lt;1.35,G91&gt;=0.356,H91&lt;12.557,D91&lt;1.45,A91&gt;=5.15,B91&lt;3.35),3.9,IF(AND(A91&lt;6.35,H91&gt;=15.086,D91&gt;=1.25,H91&gt;=12.557,D91&lt;1.45,A91&gt;=5.15,B91&lt;3.35),4.7,IF(AND(A91&gt;=6.35,H91&gt;=15.086,D91&gt;=1.25,H91&gt;=12.557,D91&lt;1.45,A91&gt;=5.15,B91&lt;3.35),4.6,IF(AND(H91&lt;9.252,D91&lt;1.55,G91&lt;0.44,D91&lt;2.05,D91&gt;=1.45,A91&gt;=5.15,B91&lt;3.35),5.08,IF(AND(H91&gt;=9.252,D91&lt;1.55,G91&lt;0.44,D91&lt;2.05,D91&gt;=1.45,A91&gt;=5.15,B91&lt;3.35),4.7,IF(AND(H91&lt;8.477,D91&gt;=1.55,G91&lt;0.44,D91&lt;2.05,D91&gt;=1.45,A91&gt;=5.15,B91&lt;3.35),5.1,IF(AND(H91&gt;=8.477,D91&gt;=1.55,G91&lt;0.44,D91&lt;2.05,D91&gt;=1.45,A91&gt;=5.15,B91&lt;3.35),5.4,IF(AND(H91&lt;8.435,F91&gt;=2.5,G91&gt;=0.44,D91&lt;2.05,D91&gt;=1.45,A91&gt;=5.15,B91&lt;3.35),5.1,IF(AND(H91&gt;=8.435,F91&gt;=2.5,G91&gt;=0.44,D91&lt;2.05,D91&gt;=1.45,A91&gt;=5.15,B91&lt;3.35),4.86,IF(AND(G91&lt;0.543,H91&gt;=10.391,B91&lt;3.15,D91&gt;=2.05,D91&gt;=1.45,A91&gt;=5.15,B91&lt;3.35),5.56,IF(AND(G91&gt;=0.543,H91&gt;=10.391,B91&lt;3.15,D91&gt;=2.05,D91&gt;=1.45,A91&gt;=5.15,B91&lt;3.35),5.8,IF(AND(A91&lt;5.05,D91&lt;0.5,G91&lt;0.905,A91&gt;=4.95,D91&lt;1.5,H91&lt;16.241,B91&gt;=3.35),1.3,IF(AND(H91&lt;6.583,A91&lt;5.7,D91&lt;1.35,G91&gt;=0.356,H91&lt;12.557,D91&lt;1.45,A91&gt;=5.15,B91&lt;3.35),4,IF(AND(G91&lt;0.585,A91&gt;=5.05,D91&lt;0.5,G91&lt;0.905,A91&gt;=4.95,D91&lt;1.5,H91&lt;16.241,B91&gt;=3.35),1.475,IF(AND(G91&lt;0.62,H91&gt;=6.583,A91&lt;5.7,D91&lt;1.35,G91&gt;=0.356,H91&lt;12.557,D91&lt;1.45,A91&gt;=5.15,B91&lt;3.35),3.75,IF(AND(G91&gt;=0.62,H91&gt;=6.583,A91&lt;5.7,D91&lt;1.35,G91&gt;=0.356,H91&lt;12.557,D91&lt;1.45,A91&gt;=5.15,B91&lt;3.35),3.6,IF(AND(B91&lt;3.75,G91&gt;=0.585,A91&gt;=5.05,D91&lt;0.5,G91&lt;0.905,A91&gt;=4.95,D91&lt;1.5,H91&lt;16.241,B91&gt;=3.35),1.5,IF(AND(B91&gt;=3.75,G91&gt;=0.585,A91&gt;=5.05,D91&lt;0.5,G91&lt;0.905,A91&gt;=4.95,D91&lt;1.5,H91&lt;16.241,B91&gt;=3.35),1.6,"shouldnthappen"))))))))))))))))))))))))))))))))))))</f>
        <v>4.267</v>
      </c>
      <c r="N91" s="1" t="n">
        <f aca="false">IF(AND(H91&lt;5.245,B91&lt;3.65,F91&lt;1.5),1,IF(AND(H91&gt;=14.096,B91&gt;=3.65,F91&lt;1.5),1.65,IF(AND(A91&gt;=5.45,H91&gt;=5.245,B91&lt;3.65,F91&lt;1.5),1.3,IF(AND(H91&gt;=13.586,H91&lt;14.096,B91&gt;=3.65,F91&lt;1.5),1.3,IF(AND(H91&lt;10.258,D91&lt;1.25,F91&lt;2.5,F91&gt;=1.5),3.38,IF(AND(H91&lt;6.982,D91&gt;=1.25,F91&lt;2.5,F91&gt;=1.5),3.96,IF(AND(H91&gt;=13.646,D91&lt;2.05,F91&gt;=2.5,F91&gt;=1.5),6.1,IF(AND(B91&lt;3.05,A91&lt;5.45,H91&gt;=5.245,B91&lt;3.65,F91&lt;1.5),1.375,IF(AND(H91&lt;6.543,H91&lt;13.586,H91&lt;14.096,B91&gt;=3.65,F91&lt;1.5),1.4,IF(AND(H91&gt;=6.543,H91&lt;13.586,H91&lt;14.096,B91&gt;=3.65,F91&lt;1.5),1.5,IF(AND(H91&lt;11.522,H91&gt;=10.258,D91&lt;1.25,F91&lt;2.5,F91&gt;=1.5),3.733,IF(AND(H91&gt;=11.522,H91&gt;=10.258,D91&lt;1.25,F91&lt;2.5,F91&gt;=1.5),3.92,IF(AND(H91&lt;5.767,H91&lt;13.646,D91&lt;2.05,F91&gt;=2.5,F91&gt;=1.5),4.5,IF(AND(A91&lt;6.8,B91&lt;3.15,D91&gt;=2.05,F91&gt;=2.5,F91&gt;=1.5),5.6,IF(AND(A91&gt;=6.8,B91&lt;3.15,D91&gt;=2.05,F91&gt;=2.5,F91&gt;=1.5),5.1,IF(AND(B91&lt;3.25,B91&gt;=3.15,D91&gt;=2.05,F91&gt;=2.5,F91&gt;=1.5),5.8,IF(AND(B91&gt;=3.25,B91&gt;=3.15,D91&gt;=2.05,F91&gt;=2.5,F91&gt;=1.5),5.65,IF(AND(B91&lt;3.15,B91&gt;=3.05,A91&lt;5.45,H91&gt;=5.245,B91&lt;3.65,F91&lt;1.5),1.5,IF(AND(G91&gt;=0.735,H91&lt;13.665,H91&gt;=6.982,D91&gt;=1.25,F91&lt;2.5,F91&gt;=1.5),4.2,IF(AND(H91&lt;14.03,H91&gt;=13.665,H91&gt;=6.982,D91&gt;=1.25,F91&lt;2.5,F91&gt;=1.5),4.8,IF(AND(A91&gt;=6.6,H91&gt;=5.767,H91&lt;13.646,D91&lt;2.05,F91&gt;=2.5,F91&gt;=1.5),6.05,IF(AND(G91&gt;=0.934,B91&gt;=3.15,B91&gt;=3.05,A91&lt;5.45,H91&gt;=5.245,B91&lt;3.65,F91&lt;1.5),1.7,IF(AND(D91&gt;=1.55,G91&lt;0.735,H91&lt;13.665,H91&gt;=6.982,D91&gt;=1.25,F91&lt;2.5,F91&gt;=1.5),5.1,IF(AND(D91&lt;1.45,H91&gt;=14.03,H91&gt;=13.665,H91&gt;=6.982,D91&gt;=1.25,F91&lt;2.5,F91&gt;=1.5),4.7,IF(AND(D91&gt;=1.45,H91&gt;=14.03,H91&gt;=13.665,H91&gt;=6.982,D91&gt;=1.25,F91&lt;2.5,F91&gt;=1.5),4.5,IF(AND(A91&gt;=6.2,A91&lt;6.6,H91&gt;=5.767,H91&lt;13.646,D91&lt;2.05,F91&gt;=2.5,F91&gt;=1.5),5.325,IF(AND(B91&lt;3.25,G91&lt;0.934,B91&gt;=3.15,B91&gt;=3.05,A91&lt;5.45,H91&gt;=5.245,B91&lt;3.65,F91&lt;1.5),1.3,IF(AND(D91&lt;1.35,D91&lt;1.55,G91&lt;0.735,H91&lt;13.665,H91&gt;=6.982,D91&gt;=1.25,F91&lt;2.5,F91&gt;=1.5),4.25,IF(AND(H91&lt;8.435,A91&lt;6.2,A91&lt;6.6,H91&gt;=5.767,H91&lt;13.646,D91&lt;2.05,F91&gt;=2.5,F91&gt;=1.5),5.1,IF(AND(H91&gt;=8.435,A91&lt;6.2,A91&lt;6.6,H91&gt;=5.767,H91&lt;13.646,D91&lt;2.05,F91&gt;=2.5,F91&gt;=1.5),4.9,IF(AND(A91&gt;=5.15,B91&gt;=3.25,G91&lt;0.934,B91&gt;=3.15,B91&gt;=3.05,A91&lt;5.45,H91&gt;=5.245,B91&lt;3.65,F91&lt;1.5),1.5,IF(AND(B91&lt;2.9,D91&gt;=1.35,D91&lt;1.55,G91&lt;0.735,H91&lt;13.665,H91&gt;=6.982,D91&gt;=1.25,F91&lt;2.5,F91&gt;=1.5),4.6,IF(AND(B91&gt;=2.9,D91&gt;=1.35,D91&lt;1.55,G91&lt;0.735,H91&lt;13.665,H91&gt;=6.982,D91&gt;=1.25,F91&lt;2.5,F91&gt;=1.5),4.52,IF(AND(G91&gt;=0.862,A91&lt;5.15,B91&gt;=3.25,G91&lt;0.934,B91&gt;=3.15,B91&gt;=3.05,A91&lt;5.45,H91&gt;=5.245,B91&lt;3.65,F91&lt;1.5),1.5,IF(AND(H91&lt;9.35,G91&lt;0.862,A91&lt;5.15,B91&gt;=3.25,G91&lt;0.934,B91&gt;=3.15,B91&gt;=3.05,A91&lt;5.45,H91&gt;=5.245,B91&lt;3.65,F91&lt;1.5),1.38,IF(AND(H91&gt;=9.35,G91&lt;0.862,A91&lt;5.15,B91&gt;=3.25,G91&lt;0.934,B91&gt;=3.15,B91&gt;=3.05,A91&lt;5.45,H91&gt;=5.245,B91&lt;3.65,F91&lt;1.5),1.4,"shouldnthappen"))))))))))))))))))))))))))))))))))))</f>
        <v>3.96</v>
      </c>
      <c r="O91" s="1" t="n">
        <f aca="false">IF(AND(B91&lt;2.75,A91&lt;5.55),3.96,IF(AND(H91&lt;9.205,A91&lt;5.9,A91&gt;=5.55),3.85,IF(AND(A91&lt;4.35,D91&lt;0.35,B91&gt;=2.75,A91&lt;5.55),1.1,IF(AND(B91&lt;3.65,D91&gt;=0.35,B91&gt;=2.75,A91&lt;5.55),1.65,IF(AND(B91&gt;=3.65,D91&gt;=0.35,B91&gt;=2.75,A91&lt;5.55),1.9,IF(AND(G91&gt;=0.732,H91&gt;=9.205,A91&lt;5.9,A91&gt;=5.55),4.9,IF(AND(G91&lt;0.273,G91&lt;0.732,H91&gt;=9.205,A91&lt;5.9,A91&gt;=5.55),4.5,IF(AND(A91&lt;6.3,G91&lt;0.422,F91&lt;2.5,A91&gt;=5.9,A91&gt;=5.55),5.1,IF(AND(A91&gt;=6.3,G91&lt;0.422,F91&lt;2.5,A91&gt;=5.9,A91&gt;=5.55),4.76,IF(AND(B91&lt;2.4,G91&gt;=0.422,F91&lt;2.5,A91&gt;=5.9,A91&gt;=5.55),4.45,IF(AND(A91&gt;=7,G91&gt;=0.628,F91&gt;=2.5,A91&gt;=5.9,A91&gt;=5.55),6.45,IF(AND(D91&lt;0.15,H91&lt;13.924,A91&gt;=4.35,D91&lt;0.35,B91&gt;=2.75,A91&lt;5.55),1.5,IF(AND(B91&lt;3.15,H91&gt;=13.924,A91&gt;=4.35,D91&lt;0.35,B91&gt;=2.75,A91&lt;5.55),1.56,IF(AND(B91&gt;=3.15,H91&gt;=13.924,A91&gt;=4.35,D91&lt;0.35,B91&gt;=2.75,A91&lt;5.55),1.3,IF(AND(H91&lt;14.316,G91&gt;=0.273,G91&lt;0.732,H91&gt;=9.205,A91&lt;5.9,A91&gt;=5.55),3.95,IF(AND(H91&gt;=14.316,G91&gt;=0.273,G91&lt;0.732,H91&gt;=9.205,A91&lt;5.9,A91&gt;=5.55),4.1,IF(AND(A91&lt;6.2,B91&gt;=2.4,G91&gt;=0.422,F91&lt;2.5,A91&gt;=5.9,A91&gt;=5.55),4.3,IF(AND(A91&gt;=7.05,G91&lt;0.364,G91&lt;0.628,F91&gt;=2.5,A91&gt;=5.9,A91&gt;=5.55),6.1,IF(AND(A91&gt;=7.55,G91&gt;=0.364,G91&lt;0.628,F91&gt;=2.5,A91&gt;=5.9,A91&gt;=5.55),6.4,IF(AND(A91&lt;6.15,A91&lt;7,G91&gt;=0.628,F91&gt;=2.5,A91&gt;=5.9,A91&gt;=5.55),4.9,IF(AND(D91&lt;1.45,A91&gt;=6.2,B91&gt;=2.4,G91&gt;=0.422,F91&lt;2.5,A91&gt;=5.9,A91&gt;=5.55),4.64,IF(AND(D91&gt;=1.45,A91&gt;=6.2,B91&gt;=2.4,G91&gt;=0.422,F91&lt;2.5,A91&gt;=5.9,A91&gt;=5.55),4.9,IF(AND(D91&lt;1.65,A91&lt;7.05,G91&lt;0.364,G91&lt;0.628,F91&gt;=2.5,A91&gt;=5.9,A91&gt;=5.55),5.1,IF(AND(D91&gt;=2.35,A91&lt;7.55,G91&gt;=0.364,G91&lt;0.628,F91&gt;=2.5,A91&gt;=5.9,A91&gt;=5.55),5.633,IF(AND(D91&lt;2.15,A91&gt;=6.15,A91&lt;7,G91&gt;=0.628,F91&gt;=2.5,A91&gt;=5.9,A91&gt;=5.55),5.1,IF(AND(D91&gt;=2.15,A91&gt;=6.15,A91&lt;7,G91&gt;=0.628,F91&gt;=2.5,A91&gt;=5.9,A91&gt;=5.55),5.267,IF(AND(A91&lt;4.9,A91&lt;5.05,D91&gt;=0.15,H91&lt;13.924,A91&gt;=4.35,D91&lt;0.35,B91&gt;=2.75,A91&lt;5.55),1.375,IF(AND(A91&gt;=4.9,A91&lt;5.05,D91&gt;=0.15,H91&lt;13.924,A91&gt;=4.35,D91&lt;0.35,B91&gt;=2.75,A91&lt;5.55),1.3,IF(AND(A91&lt;5.45,A91&gt;=5.05,D91&gt;=0.15,H91&lt;13.924,A91&gt;=4.35,D91&lt;0.35,B91&gt;=2.75,A91&lt;5.55),1.475,IF(AND(A91&gt;=5.45,A91&gt;=5.05,D91&gt;=0.15,H91&lt;13.924,A91&gt;=4.35,D91&lt;0.35,B91&gt;=2.75,A91&lt;5.55),1.4,IF(AND(B91&gt;=3.25,D91&lt;2.35,A91&lt;7.55,G91&gt;=0.364,G91&lt;0.628,F91&gt;=2.5,A91&gt;=5.9,A91&gt;=5.55),5.7,IF(AND(G91&lt;0.006,G91&lt;0.107,D91&gt;=1.65,A91&lt;7.05,G91&lt;0.364,G91&lt;0.628,F91&gt;=2.5,A91&gt;=5.9,A91&gt;=5.55),5.5,IF(AND(G91&gt;=0.006,G91&lt;0.107,D91&gt;=1.65,A91&lt;7.05,G91&lt;0.364,G91&lt;0.628,F91&gt;=2.5,A91&gt;=5.9,A91&gt;=5.55),5.667,IF(AND(D91&lt;2.2,G91&gt;=0.107,D91&gt;=1.65,A91&lt;7.05,G91&lt;0.364,G91&lt;0.628,F91&gt;=2.5,A91&gt;=5.9,A91&gt;=5.55),5.35,IF(AND(D91&gt;=2.2,G91&gt;=0.107,D91&gt;=1.65,A91&lt;7.05,G91&lt;0.364,G91&lt;0.628,F91&gt;=2.5,A91&gt;=5.9,A91&gt;=5.55),5.2,IF(AND(D91&lt;2.25,B91&lt;3.25,D91&lt;2.35,A91&lt;7.55,G91&gt;=0.364,G91&lt;0.628,F91&gt;=2.5,A91&gt;=5.9,A91&gt;=5.55),5.8,IF(AND(D91&gt;=2.25,B91&lt;3.25,D91&lt;2.35,A91&lt;7.55,G91&gt;=0.364,G91&lt;0.628,F91&gt;=2.5,A91&gt;=5.9,A91&gt;=5.55),5.9,"shouldnthappen")))))))))))))))))))))))))))))))))))))</f>
        <v>3.85</v>
      </c>
      <c r="P91" s="1" t="n">
        <f aca="false">IF(AND(D91&gt;=0.75,A91&lt;5.55),3.9,IF(AND(H91&lt;7.482,A91&gt;=5.55),3.45,IF(AND(B91&gt;=3.15,B91&lt;3.25,D91&lt;0.75,A91&lt;5.55),1.262,IF(AND(G91&gt;=0.446,B91&lt;3.15,B91&lt;3.25,D91&lt;0.75,A91&lt;5.55),1.1,IF(AND(G91&lt;0.408,A91&lt;5.05,B91&gt;=3.25,D91&lt;0.75,A91&lt;5.55),1.4,IF(AND(G91&gt;=0.408,A91&lt;5.05,B91&gt;=3.25,D91&lt;0.75,A91&lt;5.55),1.233,IF(AND(G91&gt;=0.676,A91&gt;=5.05,B91&gt;=3.25,D91&lt;0.75,A91&lt;5.55),1.72,IF(AND(H91&lt;9.386,A91&lt;5.85,F91&lt;2.5,H91&gt;=7.482,A91&gt;=5.55),3.5,IF(AND(H91&gt;=9.386,A91&lt;5.85,F91&lt;2.5,H91&gt;=7.482,A91&gt;=5.55),4.275,IF(AND(H91&gt;=16.284,G91&lt;0.865,F91&gt;=2.5,H91&gt;=7.482,A91&gt;=5.55),6.6,IF(AND(G91&lt;0.912,G91&gt;=0.865,F91&gt;=2.5,H91&gt;=7.482,A91&gt;=5.55),4.8,IF(AND(G91&gt;=0.912,G91&gt;=0.865,F91&gt;=2.5,H91&gt;=7.482,A91&gt;=5.55),5.175,IF(AND(A91&gt;=4.95,G91&lt;0.446,B91&lt;3.15,B91&lt;3.25,D91&lt;0.75,A91&lt;5.55),1.6,IF(AND(H91&gt;=12.974,G91&lt;0.676,A91&gt;=5.05,B91&gt;=3.25,D91&lt;0.75,A91&lt;5.55),1.3,IF(AND(D91&lt;1.45,H91&lt;13.531,A91&gt;=5.85,F91&lt;2.5,H91&gt;=7.482,A91&gt;=5.55),4.2,IF(AND(D91&gt;=1.45,H91&lt;13.531,A91&gt;=5.85,F91&lt;2.5,H91&gt;=7.482,A91&gt;=5.55),4.967,IF(AND(G91&lt;0.187,H91&gt;=13.531,A91&gt;=5.85,F91&lt;2.5,H91&gt;=7.482,A91&gt;=5.55),5,IF(AND(H91&gt;=12.675,A91&lt;4.95,G91&lt;0.446,B91&lt;3.15,B91&lt;3.25,D91&lt;0.75,A91&lt;5.55),1.5,IF(AND(H91&lt;10.826,H91&lt;12.974,G91&lt;0.676,A91&gt;=5.05,B91&gt;=3.25,D91&lt;0.75,A91&lt;5.55),1.46,IF(AND(H91&gt;=10.826,H91&lt;12.974,G91&lt;0.676,A91&gt;=5.05,B91&gt;=3.25,D91&lt;0.75,A91&lt;5.55),1.4,IF(AND(A91&lt;6.15,G91&gt;=0.187,H91&gt;=13.531,A91&gt;=5.85,F91&lt;2.5,H91&gt;=7.482,A91&gt;=5.55),4.7,IF(AND(A91&lt;6.85,B91&lt;2.95,H91&lt;16.284,G91&lt;0.865,F91&gt;=2.5,H91&gt;=7.482,A91&gt;=5.55),5.32,IF(AND(A91&gt;=6.85,B91&lt;2.95,H91&lt;16.284,G91&lt;0.865,F91&gt;=2.5,H91&gt;=7.482,A91&gt;=5.55),6.567,IF(AND(A91&lt;4.85,H91&lt;12.675,A91&lt;4.95,G91&lt;0.446,B91&lt;3.15,B91&lt;3.25,D91&lt;0.75,A91&lt;5.55),1.4,IF(AND(A91&gt;=4.85,H91&lt;12.675,A91&lt;4.95,G91&lt;0.446,B91&lt;3.15,B91&lt;3.25,D91&lt;0.75,A91&lt;5.55),1.5,IF(AND(B91&lt;3.1,A91&gt;=6.15,G91&gt;=0.187,H91&gt;=13.531,A91&gt;=5.85,F91&lt;2.5,H91&gt;=7.482,A91&gt;=5.55),4.467,IF(AND(B91&gt;=3.1,A91&gt;=6.15,G91&gt;=0.187,H91&gt;=13.531,A91&gt;=5.85,F91&lt;2.5,H91&gt;=7.482,A91&gt;=5.55),4.7,IF(AND(G91&gt;=0.379,B91&lt;3.15,B91&gt;=2.95,H91&lt;16.284,G91&lt;0.865,F91&gt;=2.5,H91&gt;=7.482,A91&gt;=5.55),5.733,IF(AND(A91&lt;6.6,B91&gt;=3.15,B91&gt;=2.95,H91&lt;16.284,G91&lt;0.865,F91&gt;=2.5,H91&gt;=7.482,A91&gt;=5.55),5.38,IF(AND(A91&lt;6.7,G91&lt;0.379,B91&lt;3.15,B91&gt;=2.95,H91&lt;16.284,G91&lt;0.865,F91&gt;=2.5,H91&gt;=7.482,A91&gt;=5.55),5.3,IF(AND(A91&gt;=6.7,G91&lt;0.379,B91&lt;3.15,B91&gt;=2.95,H91&lt;16.284,G91&lt;0.865,F91&gt;=2.5,H91&gt;=7.482,A91&gt;=5.55),5.16,IF(AND(A91&lt;7.05,A91&gt;=6.6,B91&gt;=3.15,B91&gt;=2.95,H91&lt;16.284,G91&lt;0.865,F91&gt;=2.5,H91&gt;=7.482,A91&gt;=5.55),5.78,IF(AND(A91&gt;=7.05,A91&gt;=6.6,B91&gt;=3.15,B91&gt;=2.95,H91&lt;16.284,G91&lt;0.865,F91&gt;=2.5,H91&gt;=7.482,A91&gt;=5.55),6.1,"shouldnthappen")))))))))))))))))))))))))))))))))</f>
        <v>3.45</v>
      </c>
      <c r="Q91" s="1" t="n">
        <f aca="false">IF(AND(G91&gt;=0.422,B91&lt;3.25,F91&lt;1.5),1.25,IF(AND(G91&gt;=0.082,G91&lt;0.125,F91&gt;=1.5),6.7,IF(AND(G91&lt;0.251,G91&lt;0.422,B91&lt;3.25,F91&lt;1.5),1.38,IF(AND(G91&gt;=0.251,G91&lt;0.422,B91&lt;3.25,F91&lt;1.5),1.55,IF(AND(G91&gt;=0.385,G91&lt;0.633,B91&gt;=3.25,F91&lt;1.5),1.367,IF(AND(B91&lt;3.35,G91&gt;=0.633,B91&gt;=3.25,F91&lt;1.5),1.7,IF(AND(A91&lt;5.85,G91&lt;0.082,G91&lt;0.125,F91&gt;=1.5),4.5,IF(AND(F91&gt;=2.5,D91&lt;1.6,G91&gt;=0.125,F91&gt;=1.5),5.05,IF(AND(H91&gt;=16.774,D91&gt;=1.6,G91&gt;=0.125,F91&gt;=1.5),6.4,IF(AND(D91&gt;=0.5,G91&lt;0.385,G91&lt;0.633,B91&gt;=3.25,F91&lt;1.5),1.6,IF(AND(B91&lt;3.6,B91&gt;=3.35,G91&gt;=0.633,B91&gt;=3.25,F91&lt;1.5),1.55,IF(AND(B91&gt;=3.6,B91&gt;=3.35,G91&gt;=0.633,B91&gt;=3.25,F91&lt;1.5),1.6,IF(AND(D91&lt;1.65,A91&gt;=5.85,G91&lt;0.082,G91&lt;0.125,F91&gt;=1.5),4.7,IF(AND(A91&lt;5.3,F91&lt;2.5,D91&lt;1.6,G91&gt;=0.125,F91&gt;=1.5),3.15,IF(AND(B91&gt;=3.2,H91&lt;16.774,D91&gt;=1.6,G91&gt;=0.125,F91&gt;=1.5),5.675,IF(AND(H91&lt;11.767,D91&lt;0.5,G91&lt;0.385,G91&lt;0.633,B91&gt;=3.25,F91&lt;1.5),1.5,IF(AND(H91&gt;=11.767,D91&lt;0.5,G91&lt;0.385,G91&lt;0.633,B91&gt;=3.25,F91&lt;1.5),1.367,IF(AND(H91&lt;8.367,D91&gt;=1.65,A91&gt;=5.85,G91&lt;0.082,G91&lt;0.125,F91&gt;=1.5),5.7,IF(AND(H91&gt;=8.367,D91&gt;=1.65,A91&gt;=5.85,G91&lt;0.082,G91&lt;0.125,F91&gt;=1.5),5.575,IF(AND(A91&gt;=7.1,B91&lt;3.2,H91&lt;16.774,D91&gt;=1.6,G91&gt;=0.125,F91&gt;=1.5),6.3,IF(AND(H91&gt;=15.395,B91&lt;2.85,A91&gt;=5.3,F91&lt;2.5,D91&lt;1.6,G91&gt;=0.125,F91&gt;=1.5),4.8,IF(AND(H91&lt;8.486,B91&gt;=2.85,A91&gt;=5.3,F91&lt;2.5,D91&lt;1.6,G91&gt;=0.125,F91&gt;=1.5),3.85,IF(AND(D91&gt;=2.1,A91&lt;7.1,B91&lt;3.2,H91&lt;16.774,D91&gt;=1.6,G91&gt;=0.125,F91&gt;=1.5),5.5,IF(AND(B91&gt;=2.75,H91&lt;15.395,B91&lt;2.85,A91&gt;=5.3,F91&lt;2.5,D91&lt;1.6,G91&gt;=0.125,F91&gt;=1.5),4.489,IF(AND(H91&gt;=15.168,H91&gt;=8.486,B91&gt;=2.85,A91&gt;=5.3,F91&lt;2.5,D91&lt;1.6,G91&gt;=0.125,F91&gt;=1.5),4.7,IF(AND(G91&gt;=0.519,D91&lt;2.1,A91&lt;7.1,B91&lt;3.2,H91&lt;16.774,D91&gt;=1.6,G91&gt;=0.125,F91&gt;=1.5),4.925,IF(AND(G91&gt;=0.897,B91&lt;2.75,H91&lt;15.395,B91&lt;2.85,A91&gt;=5.3,F91&lt;2.5,D91&lt;1.6,G91&gt;=0.125,F91&gt;=1.5),4.567,IF(AND(A91&lt;5.65,H91&lt;15.168,H91&gt;=8.486,B91&gt;=2.85,A91&gt;=5.3,F91&lt;2.5,D91&lt;1.6,G91&gt;=0.125,F91&gt;=1.5),4.5,IF(AND(G91&lt;0.23,G91&lt;0.519,D91&lt;2.1,A91&lt;7.1,B91&lt;3.2,H91&lt;16.774,D91&gt;=1.6,G91&gt;=0.125,F91&gt;=1.5),5,IF(AND(A91&lt;5.9,G91&lt;0.897,B91&lt;2.75,H91&lt;15.395,B91&lt;2.85,A91&gt;=5.3,F91&lt;2.5,D91&lt;1.6,G91&gt;=0.125,F91&gt;=1.5),4.1,IF(AND(A91&gt;=5.9,G91&lt;0.897,B91&lt;2.75,H91&lt;15.395,B91&lt;2.85,A91&gt;=5.3,F91&lt;2.5,D91&lt;1.6,G91&gt;=0.125,F91&gt;=1.5),4.5,IF(AND(A91&lt;6.05,A91&gt;=5.65,H91&lt;15.168,H91&gt;=8.486,B91&gt;=2.85,A91&gt;=5.3,F91&lt;2.5,D91&lt;1.6,G91&gt;=0.125,F91&gt;=1.5),4.2,IF(AND(A91&gt;=6.05,A91&gt;=5.65,H91&lt;15.168,H91&gt;=8.486,B91&gt;=2.85,A91&gt;=5.3,F91&lt;2.5,D91&lt;1.6,G91&gt;=0.125,F91&gt;=1.5),4.35,IF(AND(D91&lt;1.95,G91&gt;=0.23,G91&lt;0.519,D91&lt;2.1,A91&lt;7.1,B91&lt;3.2,H91&lt;16.774,D91&gt;=1.6,G91&gt;=0.125,F91&gt;=1.5),5.3,IF(AND(D91&gt;=1.95,G91&gt;=0.23,G91&lt;0.519,D91&lt;2.1,A91&lt;7.1,B91&lt;3.2,H91&lt;16.774,D91&gt;=1.6,G91&gt;=0.125,F91&gt;=1.5),5.2,"shouldnthappen")))))))))))))))))))))))))))))))))))</f>
        <v>3.85</v>
      </c>
      <c r="R91" s="1" t="n">
        <f aca="false">IF(AND(G91&gt;=0.901,F91&lt;1.5),1.9,IF(AND(H91&lt;5.523,D91&lt;0.35,G91&lt;0.901,F91&lt;1.5),1,IF(AND(B91&lt;3.6,D91&gt;=0.35,G91&lt;0.901,F91&lt;1.5),1.575,IF(AND(B91&gt;=3.6,D91&gt;=0.35,G91&lt;0.901,F91&lt;1.5),1.5,IF(AND(G91&gt;=0.837,D91&lt;1.15,D91&lt;1.45,F91&gt;=1.5),3,IF(AND(G91&gt;=0.66,D91&gt;=1.15,D91&lt;1.45,F91&gt;=1.5),4,IF(AND(F91&gt;=2.5,D91&lt;1.55,D91&gt;=1.45,F91&gt;=1.5),5.025,IF(AND(F91&lt;2.5,D91&gt;=1.55,D91&gt;=1.45,F91&gt;=1.5),4.933,IF(AND(B91&lt;2.45,G91&lt;0.837,D91&lt;1.15,D91&lt;1.45,F91&gt;=1.5),3.3,IF(AND(B91&gt;=2.45,G91&lt;0.837,D91&lt;1.15,D91&lt;1.45,F91&gt;=1.5),3.86,IF(AND(B91&gt;=3.05,F91&lt;2.5,D91&lt;1.55,D91&gt;=1.45,F91&gt;=1.5),4.8,IF(AND(D91&gt;=2.45,F91&gt;=2.5,D91&gt;=1.55,D91&gt;=1.45,F91&gt;=1.5),5.875,IF(AND(H91&lt;13.187,G91&lt;0.217,H91&gt;=5.523,D91&lt;0.35,G91&lt;0.901,F91&lt;1.5),1.4,IF(AND(H91&gt;=13.187,G91&lt;0.217,H91&gt;=5.523,D91&lt;0.35,G91&lt;0.901,F91&lt;1.5),1.5,IF(AND(G91&lt;0.33,G91&gt;=0.217,H91&gt;=5.523,D91&lt;0.35,G91&lt;0.901,F91&lt;1.5),1.28,IF(AND(A91&lt;6.05,D91&lt;1.35,G91&lt;0.66,D91&gt;=1.15,D91&lt;1.45,F91&gt;=1.5),4.175,IF(AND(A91&gt;=6.05,D91&lt;1.35,G91&lt;0.66,D91&gt;=1.15,D91&lt;1.45,F91&gt;=1.5),4.3,IF(AND(A91&lt;5.65,D91&gt;=1.35,G91&lt;0.66,D91&gt;=1.15,D91&lt;1.45,F91&gt;=1.5),3.9,IF(AND(A91&gt;=5.65,D91&gt;=1.35,G91&lt;0.66,D91&gt;=1.15,D91&lt;1.45,F91&gt;=1.5),4.52,IF(AND(A91&lt;6.25,B91&lt;3.05,F91&lt;2.5,D91&lt;1.55,D91&gt;=1.45,F91&gt;=1.5),4.5,IF(AND(A91&gt;=6.25,B91&lt;3.05,F91&lt;2.5,D91&lt;1.55,D91&gt;=1.45,F91&gt;=1.5),4.675,IF(AND(A91&gt;=7.25,D91&lt;2.45,F91&gt;=2.5,D91&gt;=1.55,D91&gt;=1.45,F91&gt;=1.5),6.433,IF(AND(D91&gt;=0.25,G91&gt;=0.33,G91&gt;=0.217,H91&gt;=5.523,D91&lt;0.35,G91&lt;0.901,F91&lt;1.5),1.4,IF(AND(A91&lt;6.15,A91&lt;7.25,D91&lt;2.45,F91&gt;=2.5,D91&gt;=1.55,D91&gt;=1.45,F91&gt;=1.5),5.025,IF(AND(H91&lt;6.439,D91&lt;0.25,G91&gt;=0.33,G91&gt;=0.217,H91&gt;=5.523,D91&lt;0.35,G91&lt;0.901,F91&lt;1.5),1.5,IF(AND(H91&gt;=6.439,D91&lt;0.25,G91&gt;=0.33,G91&gt;=0.217,H91&gt;=5.523,D91&lt;0.35,G91&lt;0.901,F91&lt;1.5),1.38,IF(AND(H91&gt;=13.711,A91&gt;=6.15,A91&lt;7.25,D91&lt;2.45,F91&gt;=2.5,D91&gt;=1.55,D91&gt;=1.45,F91&gt;=1.5),5.68,IF(AND(B91&gt;=3.3,H91&lt;13.711,A91&gt;=6.15,A91&lt;7.25,D91&lt;2.45,F91&gt;=2.5,D91&gt;=1.55,D91&gt;=1.45,F91&gt;=1.5),5.6,IF(AND(G91&lt;0.093,B91&lt;3.3,H91&lt;13.711,A91&gt;=6.15,A91&lt;7.25,D91&lt;2.45,F91&gt;=2.5,D91&gt;=1.55,D91&gt;=1.45,F91&gt;=1.5),5.56,IF(AND(D91&lt;1.95,G91&gt;=0.093,B91&lt;3.3,H91&lt;13.711,A91&gt;=6.15,A91&lt;7.25,D91&lt;2.45,F91&gt;=2.5,D91&gt;=1.55,D91&gt;=1.45,F91&gt;=1.5),5.3,IF(AND(B91&lt;3.15,D91&gt;=1.95,G91&gt;=0.093,B91&lt;3.3,H91&lt;13.711,A91&gt;=6.15,A91&lt;7.25,D91&lt;2.45,F91&gt;=2.5,D91&gt;=1.55,D91&gt;=1.45,F91&gt;=1.5),5.1,IF(AND(B91&gt;=3.15,D91&gt;=1.95,G91&gt;=0.093,B91&lt;3.3,H91&lt;13.711,A91&gt;=6.15,A91&lt;7.25,D91&lt;2.45,F91&gt;=2.5,D91&gt;=1.55,D91&gt;=1.45,F91&gt;=1.5),5.15,"shouldnthappen"))))))))))))))))))))))))))))))))</f>
        <v>4.175</v>
      </c>
      <c r="S91" s="1" t="n">
        <f aca="false">IF(AND(G91&gt;=0.859,D91&gt;=0.35,F91&lt;1.5),1.9,IF(AND(D91&lt;1.75,F91&gt;=2.5,F91&gt;=1.5),4.867,IF(AND(H91&lt;8.42,A91&lt;5.05,D91&lt;0.35,F91&lt;1.5),1.42,IF(AND(H91&gt;=14.877,A91&gt;=5.05,D91&lt;0.35,F91&lt;1.5),1.3,IF(AND(B91&lt;3.35,G91&lt;0.859,D91&gt;=0.35,F91&lt;1.5),1.7,IF(AND(B91&gt;=3.35,G91&lt;0.859,D91&gt;=0.35,F91&lt;1.5),1.5,IF(AND(A91&gt;=6.05,B91&lt;2.75,F91&lt;2.5,F91&gt;=1.5),4.733,IF(AND(G91&gt;=0.68,B91&gt;=2.75,F91&lt;2.5,F91&gt;=1.5),4.025,IF(AND(H91&gt;=16.284,D91&gt;=1.75,F91&gt;=2.5,F91&gt;=1.5),6.6,IF(AND(A91&lt;4.35,H91&gt;=8.42,A91&lt;5.05,D91&lt;0.35,F91&lt;1.5),1.1,IF(AND(G91&gt;=0.948,H91&lt;14.877,A91&gt;=5.05,D91&lt;0.35,F91&lt;1.5),1.7,IF(AND(A91&lt;5.3,A91&lt;6.05,B91&lt;2.75,F91&lt;2.5,F91&gt;=1.5),3,IF(AND(H91&gt;=15.168,G91&lt;0.68,B91&gt;=2.75,F91&lt;2.5,F91&gt;=1.5),4.75,IF(AND(H91&gt;=14.005,A91&gt;=4.35,H91&gt;=8.42,A91&lt;5.05,D91&lt;0.35,F91&lt;1.5),1.375,IF(AND(A91&gt;=5.55,G91&lt;0.948,H91&lt;14.877,A91&gt;=5.05,D91&lt;0.35,F91&lt;1.5),1.7,IF(AND(H91&lt;12.363,A91&gt;=5.3,A91&lt;6.05,B91&lt;2.75,F91&lt;2.5,F91&gt;=1.5),3.825,IF(AND(H91&gt;=12.363,A91&gt;=5.3,A91&lt;6.05,B91&lt;2.75,F91&lt;2.5,F91&gt;=1.5),4.033,IF(AND(H91&gt;=14.508,H91&lt;15.168,G91&lt;0.68,B91&gt;=2.75,F91&lt;2.5,F91&gt;=1.5),4.2,IF(AND(D91&gt;=2.35,D91&gt;=2.2,H91&lt;16.284,D91&gt;=1.75,F91&gt;=2.5,F91&gt;=1.5),5.267,IF(AND(G91&lt;0.231,H91&lt;14.005,A91&gt;=4.35,H91&gt;=8.42,A91&lt;5.05,D91&lt;0.35,F91&lt;1.5),1.4,IF(AND(H91&gt;=14.494,A91&lt;5.55,G91&lt;0.948,H91&lt;14.877,A91&gt;=5.05,D91&lt;0.35,F91&lt;1.5),1.6,IF(AND(A91&lt;6.1,H91&lt;14.508,H91&lt;15.168,G91&lt;0.68,B91&gt;=2.75,F91&lt;2.5,F91&gt;=1.5),4.5,IF(AND(A91&lt;6.1,H91&lt;11.8,D91&lt;2.2,H91&lt;16.284,D91&gt;=1.75,F91&gt;=2.5,F91&gt;=1.5),4.95,IF(AND(A91&gt;=6.1,H91&lt;11.8,D91&lt;2.2,H91&lt;16.284,D91&gt;=1.75,F91&gt;=2.5,F91&gt;=1.5),5.333,IF(AND(B91&lt;2.75,H91&gt;=11.8,D91&lt;2.2,H91&lt;16.284,D91&gt;=1.75,F91&gt;=2.5,F91&gt;=1.5),5.1,IF(AND(B91&gt;=3.15,D91&lt;2.35,D91&gt;=2.2,H91&lt;16.284,D91&gt;=1.75,F91&gt;=2.5,F91&gt;=1.5),5.5,IF(AND(B91&gt;=3.35,G91&gt;=0.231,H91&lt;14.005,A91&gt;=4.35,H91&gt;=8.42,A91&lt;5.05,D91&lt;0.35,F91&lt;1.5),1.3,IF(AND(H91&lt;13.869,H91&lt;14.494,A91&lt;5.55,G91&lt;0.948,H91&lt;14.877,A91&gt;=5.05,D91&lt;0.35,F91&lt;1.5),1.5,IF(AND(H91&gt;=13.869,H91&lt;14.494,A91&lt;5.55,G91&lt;0.948,H91&lt;14.877,A91&gt;=5.05,D91&lt;0.35,F91&lt;1.5),1.4,IF(AND(G91&lt;0.636,A91&gt;=6.1,H91&lt;14.508,H91&lt;15.168,G91&lt;0.68,B91&gt;=2.75,F91&lt;2.5,F91&gt;=1.5),4.68,IF(AND(G91&gt;=0.636,A91&gt;=6.1,H91&lt;14.508,H91&lt;15.168,G91&lt;0.68,B91&gt;=2.75,F91&lt;2.5,F91&gt;=1.5),4.4,IF(AND(B91&lt;2.85,B91&gt;=2.75,H91&gt;=11.8,D91&lt;2.2,H91&lt;16.284,D91&gt;=1.75,F91&gt;=2.5,F91&gt;=1.5),6.7,IF(AND(H91&lt;10.626,B91&lt;3.15,D91&lt;2.35,D91&gt;=2.2,H91&lt;16.284,D91&gt;=1.75,F91&gt;=2.5,F91&gt;=1.5),5.1,IF(AND(H91&gt;=10.626,B91&lt;3.15,D91&lt;2.35,D91&gt;=2.2,H91&lt;16.284,D91&gt;=1.75,F91&gt;=2.5,F91&gt;=1.5),5.2,IF(AND(G91&lt;0.378,B91&lt;3.35,G91&gt;=0.231,H91&lt;14.005,A91&gt;=4.35,H91&gt;=8.42,A91&lt;5.05,D91&lt;0.35,F91&lt;1.5),1.2,IF(AND(G91&gt;=0.378,B91&lt;3.35,G91&gt;=0.231,H91&lt;14.005,A91&gt;=4.35,H91&gt;=8.42,A91&lt;5.05,D91&lt;0.35,F91&lt;1.5),1.3,IF(AND(A91&lt;6.2,B91&gt;=2.85,B91&gt;=2.75,H91&gt;=11.8,D91&lt;2.2,H91&lt;16.284,D91&gt;=1.75,F91&gt;=2.5,F91&gt;=1.5),4.9,IF(AND(G91&lt;0.388,A91&gt;=6.2,B91&gt;=2.85,B91&gt;=2.75,H91&gt;=11.8,D91&lt;2.2,H91&lt;16.284,D91&gt;=1.75,F91&gt;=2.5,F91&gt;=1.5),5.52,IF(AND(G91&gt;=0.388,A91&gt;=6.2,B91&gt;=2.85,B91&gt;=2.75,H91&gt;=11.8,D91&lt;2.2,H91&lt;16.284,D91&gt;=1.75,F91&gt;=2.5,F91&gt;=1.5),5.7,"shouldnthappen")))))))))))))))))))))))))))))))))))))))</f>
        <v>4.5</v>
      </c>
      <c r="T91" s="1" t="n">
        <f aca="false">IF(AND(D91&gt;=0.8,A91&lt;5.45),3.7,IF(AND(D91&gt;=0.35,D91&lt;0.8,A91&lt;5.45),1.56,IF(AND(G91&lt;0.164,F91&lt;2.5,A91&gt;=5.45),1.6,IF(AND(H91&gt;=16.718,F91&gt;=2.5,A91&gt;=5.45),6.4,IF(AND(G91&gt;=0.719,H91&lt;16.718,F91&gt;=2.5,A91&gt;=5.45),5.05,IF(AND(A91&lt;4.35,A91&lt;5.05,D91&lt;0.35,D91&lt;0.8,A91&lt;5.45),1.1,IF(AND(H91&gt;=14.494,A91&gt;=5.05,D91&lt;0.35,D91&lt;0.8,A91&lt;5.45),1.6,IF(AND(G91&lt;0.338,D91&lt;1.25,G91&gt;=0.164,F91&lt;2.5,A91&gt;=5.45),4.1,IF(AND(H91&lt;8.397,D91&gt;=1.25,G91&gt;=0.164,F91&lt;2.5,A91&gt;=5.45),4,IF(AND(H91&lt;11.031,H91&lt;14.494,A91&gt;=5.05,D91&lt;0.35,D91&lt;0.8,A91&lt;5.45),1.5,IF(AND(H91&gt;=11.031,H91&lt;14.494,A91&gt;=5.05,D91&lt;0.35,D91&lt;0.8,A91&lt;5.45),1.44,IF(AND(B91&lt;2.65,H91&gt;=8.397,D91&gt;=1.25,G91&gt;=0.164,F91&lt;2.5,A91&gt;=5.45),4.767,IF(AND(H91&lt;7.388,G91&lt;0.487,G91&lt;0.719,H91&lt;16.718,F91&gt;=2.5,A91&gt;=5.45),5.067,IF(AND(G91&lt;0.533,G91&gt;=0.487,G91&lt;0.719,H91&lt;16.718,F91&gt;=2.5,A91&gt;=5.45),5.8,IF(AND(G91&gt;=0.533,G91&gt;=0.487,G91&lt;0.719,H91&lt;16.718,F91&gt;=2.5,A91&gt;=5.45),5.86,IF(AND(B91&lt;3.25,A91&gt;=4.95,A91&gt;=4.35,A91&lt;5.05,D91&lt;0.35,D91&lt;0.8,A91&lt;5.45),1.2,IF(AND(A91&lt;5.6,H91&lt;11.218,G91&gt;=0.338,D91&lt;1.25,G91&gt;=0.164,F91&lt;2.5,A91&gt;=5.45),3.7,IF(AND(A91&gt;=5.6,H91&lt;11.218,G91&gt;=0.338,D91&lt;1.25,G91&gt;=0.164,F91&lt;2.5,A91&gt;=5.45),3.5,IF(AND(H91&lt;12.668,H91&gt;=11.218,G91&gt;=0.338,D91&lt;1.25,G91&gt;=0.164,F91&lt;2.5,A91&gt;=5.45),3.9,IF(AND(H91&gt;=12.668,H91&gt;=11.218,G91&gt;=0.338,D91&lt;1.25,G91&gt;=0.164,F91&lt;2.5,A91&gt;=5.45),4,IF(AND(H91&gt;=15.705,B91&gt;=2.65,H91&gt;=8.397,D91&gt;=1.25,G91&gt;=0.164,F91&lt;2.5,A91&gt;=5.45),4.8,IF(AND(B91&lt;2.75,H91&gt;=7.388,G91&lt;0.487,G91&lt;0.719,H91&lt;16.718,F91&gt;=2.5,A91&gt;=5.45),5.26,IF(AND(B91&lt;2.95,A91&lt;4.5,A91&lt;4.95,A91&gt;=4.35,A91&lt;5.05,D91&lt;0.35,D91&lt;0.8,A91&lt;5.45),1.4,IF(AND(B91&gt;=2.95,A91&lt;4.5,A91&lt;4.95,A91&gt;=4.35,A91&lt;5.05,D91&lt;0.35,D91&lt;0.8,A91&lt;5.45),1.3,IF(AND(H91&gt;=13.924,A91&gt;=4.5,A91&lt;4.95,A91&gt;=4.35,A91&lt;5.05,D91&lt;0.35,D91&lt;0.8,A91&lt;5.45),1.5,IF(AND(G91&lt;0.252,B91&gt;=3.25,A91&gt;=4.95,A91&gt;=4.35,A91&lt;5.05,D91&lt;0.35,D91&lt;0.8,A91&lt;5.45),1.4,IF(AND(G91&gt;=0.252,B91&gt;=3.25,A91&gt;=4.95,A91&gt;=4.35,A91&lt;5.05,D91&lt;0.35,D91&lt;0.8,A91&lt;5.45),1.32,IF(AND(G91&gt;=0.473,H91&lt;15.705,B91&gt;=2.65,H91&gt;=8.397,D91&gt;=1.25,G91&gt;=0.164,F91&lt;2.5,A91&gt;=5.45),4.7,IF(AND(B91&gt;=3.15,B91&gt;=2.75,H91&gt;=7.388,G91&lt;0.487,G91&lt;0.719,H91&lt;16.718,F91&gt;=2.5,A91&gt;=5.45),5.7,IF(AND(B91&lt;3.15,H91&lt;13.924,A91&gt;=4.5,A91&lt;4.95,A91&gt;=4.35,A91&lt;5.05,D91&lt;0.35,D91&lt;0.8,A91&lt;5.45),1.433,IF(AND(B91&gt;=3.15,H91&lt;13.924,A91&gt;=4.5,A91&lt;4.95,A91&gt;=4.35,A91&lt;5.05,D91&lt;0.35,D91&lt;0.8,A91&lt;5.45),1.4,IF(AND(H91&gt;=14.81,G91&lt;0.473,H91&lt;15.705,B91&gt;=2.65,H91&gt;=8.397,D91&gt;=1.25,G91&gt;=0.164,F91&lt;2.5,A91&gt;=5.45),4.2,IF(AND(A91&lt;6.65,B91&lt;3.15,B91&gt;=2.75,H91&gt;=7.388,G91&lt;0.487,G91&lt;0.719,H91&lt;16.718,F91&gt;=2.5,A91&gt;=5.45),5.6,IF(AND(A91&gt;=6.65,B91&lt;3.15,B91&gt;=2.75,H91&gt;=7.388,G91&lt;0.487,G91&lt;0.719,H91&lt;16.718,F91&gt;=2.5,A91&gt;=5.45),5.4,IF(AND(A91&lt;6.15,H91&lt;14.81,G91&lt;0.473,H91&lt;15.705,B91&gt;=2.65,H91&gt;=8.397,D91&gt;=1.25,G91&gt;=0.164,F91&lt;2.5,A91&gt;=5.45),4.5,IF(AND(A91&gt;=6.15,H91&lt;14.81,G91&lt;0.473,H91&lt;15.705,B91&gt;=2.65,H91&gt;=8.397,D91&gt;=1.25,G91&gt;=0.164,F91&lt;2.5,A91&gt;=5.45),4.4,"shouldnthappen"))))))))))))))))))))))))))))))))))))</f>
        <v>1.6</v>
      </c>
      <c r="U91" s="1" t="n">
        <f aca="false">IF(AND(G91&gt;=0.934,F91&lt;1.5),1.7,IF(AND(D91&lt;0.15,D91&lt;0.25,G91&lt;0.934,F91&lt;1.5),1.38,IF(AND(H91&gt;=14.379,D91&gt;=0.25,G91&lt;0.934,F91&lt;1.5),1.7,IF(AND(A91&lt;5.3,D91&lt;1.35,F91&lt;2.5,F91&gt;=1.5),3.15,IF(AND(H91&lt;7.148,D91&gt;=1.35,F91&lt;2.5,F91&gt;=1.5),3.9,IF(AND(G91&lt;0.352,A91&lt;6.15,F91&gt;=2.5,F91&gt;=1.5),4.5,IF(AND(G91&gt;=0.352,A91&lt;6.15,F91&gt;=2.5,F91&gt;=1.5),4.92,IF(AND(B91&lt;2.85,A91&gt;=6.15,F91&gt;=2.5,F91&gt;=1.5),6.2,IF(AND(D91&gt;=0.45,H91&lt;14.379,D91&gt;=0.25,G91&lt;0.934,F91&lt;1.5),1.65,IF(AND(G91&gt;=0.857,A91&gt;=5.3,D91&lt;1.35,F91&lt;2.5,F91&gt;=1.5),4.3,IF(AND(A91&gt;=7.25,B91&gt;=2.85,A91&gt;=6.15,F91&gt;=2.5,F91&gt;=1.5),6.425,IF(AND(H91&lt;9.499,A91&lt;5.05,D91&gt;=0.15,D91&lt;0.25,G91&lt;0.934,F91&lt;1.5),1.4,IF(AND(A91&gt;=5.45,A91&gt;=5.05,D91&gt;=0.15,D91&lt;0.25,G91&lt;0.934,F91&lt;1.5),1.3,IF(AND(B91&gt;=4.15,D91&lt;0.45,H91&lt;14.379,D91&gt;=0.25,G91&lt;0.934,F91&lt;1.5),1.5,IF(AND(A91&gt;=5.75,G91&lt;0.857,A91&gt;=5.3,D91&lt;1.35,F91&lt;2.5,F91&gt;=1.5),4.02,IF(AND(A91&lt;6.65,G91&lt;0.333,H91&gt;=7.148,D91&gt;=1.35,F91&lt;2.5,F91&gt;=1.5),4.475,IF(AND(A91&gt;=6.65,G91&lt;0.333,H91&gt;=7.148,D91&gt;=1.35,F91&lt;2.5,F91&gt;=1.5),4.8,IF(AND(D91&gt;=1.45,G91&gt;=0.333,H91&gt;=7.148,D91&gt;=1.35,F91&lt;2.5,F91&gt;=1.5),4.85,IF(AND(G91&gt;=0.861,A91&lt;7.25,B91&gt;=2.85,A91&gt;=6.15,F91&gt;=2.5,F91&gt;=1.5),5.2,IF(AND(G91&lt;0.571,H91&gt;=9.499,A91&lt;5.05,D91&gt;=0.15,D91&lt;0.25,G91&lt;0.934,F91&lt;1.5),1.2,IF(AND(G91&gt;=0.571,H91&gt;=9.499,A91&lt;5.05,D91&gt;=0.15,D91&lt;0.25,G91&lt;0.934,F91&lt;1.5),1.3,IF(AND(H91&lt;9.283,A91&lt;5.45,A91&gt;=5.05,D91&gt;=0.15,D91&lt;0.25,G91&lt;0.934,F91&lt;1.5),1.5,IF(AND(H91&gt;=9.283,A91&lt;5.45,A91&gt;=5.05,D91&gt;=0.15,D91&lt;0.25,G91&lt;0.934,F91&lt;1.5),1.425,IF(AND(A91&lt;4.9,B91&lt;4.15,D91&lt;0.45,H91&lt;14.379,D91&gt;=0.25,G91&lt;0.934,F91&lt;1.5),1.4,IF(AND(A91&gt;=4.9,B91&lt;4.15,D91&lt;0.45,H91&lt;14.379,D91&gt;=0.25,G91&lt;0.934,F91&lt;1.5),1.325,IF(AND(G91&lt;0.572,A91&lt;5.75,G91&lt;0.857,A91&gt;=5.3,D91&lt;1.35,F91&lt;2.5,F91&gt;=1.5),3.65,IF(AND(G91&gt;=0.572,A91&lt;5.75,G91&lt;0.857,A91&gt;=5.3,D91&lt;1.35,F91&lt;2.5,F91&gt;=1.5),3.9,IF(AND(A91&lt;6.75,D91&lt;1.45,G91&gt;=0.333,H91&gt;=7.148,D91&gt;=1.35,F91&lt;2.5,F91&gt;=1.5),4.4,IF(AND(A91&gt;=6.75,D91&lt;1.45,G91&gt;=0.333,H91&gt;=7.148,D91&gt;=1.35,F91&lt;2.5,F91&gt;=1.5),4.78,IF(AND(A91&lt;6.6,B91&lt;3.25,G91&lt;0.861,A91&lt;7.25,B91&gt;=2.85,A91&gt;=6.15,F91&gt;=2.5,F91&gt;=1.5),5.333,IF(AND(H91&lt;11.461,B91&gt;=3.25,G91&lt;0.861,A91&lt;7.25,B91&gt;=2.85,A91&gt;=6.15,F91&gt;=2.5,F91&gt;=1.5),6.025,IF(AND(H91&gt;=11.461,B91&gt;=3.25,G91&lt;0.861,A91&lt;7.25,B91&gt;=2.85,A91&gt;=6.15,F91&gt;=2.5,F91&gt;=1.5),5.667,IF(AND(H91&gt;=14.564,A91&gt;=6.6,B91&lt;3.25,G91&lt;0.861,A91&lt;7.25,B91&gt;=2.85,A91&gt;=6.15,F91&gt;=2.5,F91&gt;=1.5),5.4,IF(AND(D91&gt;=2.35,H91&lt;14.564,A91&gt;=6.6,B91&lt;3.25,G91&lt;0.861,A91&lt;7.25,B91&gt;=2.85,A91&gt;=6.15,F91&gt;=2.5,F91&gt;=1.5),5.6,IF(AND(A91&lt;6.85,D91&lt;2.35,H91&lt;14.564,A91&gt;=6.6,B91&lt;3.25,G91&lt;0.861,A91&lt;7.25,B91&gt;=2.85,A91&gt;=6.15,F91&gt;=2.5,F91&gt;=1.5),5.9,IF(AND(A91&gt;=6.85,D91&lt;2.35,H91&lt;14.564,A91&gt;=6.6,B91&lt;3.25,G91&lt;0.861,A91&lt;7.25,B91&gt;=2.85,A91&gt;=6.15,F91&gt;=2.5,F91&gt;=1.5),5.78,"shouldnthappen"))))))))))))))))))))))))))))))))))))</f>
        <v>3.65</v>
      </c>
      <c r="V91" s="1" t="n">
        <f aca="false">IF(AND(H91&lt;5.748,A91&lt;5.05,D91&lt;0.75),1,IF(AND(B91&lt;3.15,H91&gt;=5.748,A91&lt;5.05,D91&lt;0.75),1.475,IF(AND(G91&gt;=0.801,D91&lt;0.25,A91&gt;=5.05,D91&lt;0.75),1.7,IF(AND(D91&gt;=0.45,D91&gt;=0.25,A91&gt;=5.05,D91&lt;0.75),1.7,IF(AND(B91&lt;2.35,F91&lt;2.5,B91&lt;2.75,D91&gt;=0.75),4.16,IF(AND(D91&lt;1.75,F91&gt;=2.5,B91&lt;2.75,D91&gt;=0.75),4.875,IF(AND(D91&gt;=1.75,F91&gt;=2.5,B91&lt;2.75,D91&gt;=0.75),5.333,IF(AND(H91&gt;=16.284,D91&gt;=1.55,B91&gt;=2.75,D91&gt;=0.75),6.6,IF(AND(H91&gt;=14.144,B91&gt;=3.15,H91&gt;=5.748,A91&lt;5.05,D91&lt;0.75),1.3,IF(AND(A91&lt;5.45,G91&lt;0.801,D91&lt;0.25,A91&gt;=5.05,D91&lt;0.75),1.5,IF(AND(A91&gt;=5.45,G91&lt;0.801,D91&lt;0.25,A91&gt;=5.05,D91&lt;0.75),1.34,IF(AND(B91&lt;3.75,D91&lt;0.45,D91&gt;=0.25,A91&gt;=5.05,D91&lt;0.75),1.467,IF(AND(B91&gt;=3.75,D91&lt;0.45,D91&gt;=0.25,A91&gt;=5.05,D91&lt;0.75),1.767,IF(AND(G91&gt;=0.896,B91&gt;=2.35,F91&lt;2.5,B91&lt;2.75,D91&gt;=0.75),4.9,IF(AND(H91&lt;15.504,D91&lt;1.35,D91&lt;1.55,B91&gt;=2.75,D91&gt;=0.75),4.2,IF(AND(H91&gt;=15.504,D91&lt;1.35,D91&lt;1.55,B91&gt;=2.75,D91&gt;=0.75),4.6,IF(AND(H91&lt;9.767,D91&gt;=1.35,D91&lt;1.55,B91&gt;=2.75,D91&gt;=0.75),5.1,IF(AND(A91&lt;4.5,H91&lt;14.144,B91&gt;=3.15,H91&gt;=5.748,A91&lt;5.05,D91&lt;0.75),1.3,IF(AND(A91&gt;=4.5,H91&lt;14.144,B91&gt;=3.15,H91&gt;=5.748,A91&lt;5.05,D91&lt;0.75),1.4,IF(AND(D91&gt;=1.15,G91&lt;0.896,B91&gt;=2.35,F91&lt;2.5,B91&lt;2.75,D91&gt;=0.75),4.04,IF(AND(B91&lt;2.9,H91&gt;=9.767,D91&gt;=1.35,D91&lt;1.55,B91&gt;=2.75,D91&gt;=0.75),4.8,IF(AND(D91&lt;1.7,A91&gt;=7.05,H91&lt;16.284,D91&gt;=1.55,B91&gt;=2.75,D91&gt;=0.75),5.8,IF(AND(D91&gt;=1.7,A91&gt;=7.05,H91&lt;16.284,D91&gt;=1.55,B91&gt;=2.75,D91&gt;=0.75),6.3,IF(AND(B91&lt;2.45,D91&lt;1.15,G91&lt;0.896,B91&gt;=2.35,F91&lt;2.5,B91&lt;2.75,D91&gt;=0.75),3.767,IF(AND(B91&gt;=2.45,D91&lt;1.15,G91&lt;0.896,B91&gt;=2.35,F91&lt;2.5,B91&lt;2.75,D91&gt;=0.75),3.167,IF(AND(B91&gt;=3.15,B91&gt;=2.9,H91&gt;=9.767,D91&gt;=1.35,D91&lt;1.55,B91&gt;=2.75,D91&gt;=0.75),4.7,IF(AND(D91&lt;1.9,D91&lt;2.05,A91&lt;7.05,H91&lt;16.284,D91&gt;=1.55,B91&gt;=2.75,D91&gt;=0.75),4.82,IF(AND(D91&gt;=1.9,D91&lt;2.05,A91&lt;7.05,H91&lt;16.284,D91&gt;=1.55,B91&gt;=2.75,D91&gt;=0.75),5.067,IF(AND(H91&lt;12.721,B91&lt;3.15,B91&gt;=2.9,H91&gt;=9.767,D91&gt;=1.35,D91&lt;1.55,B91&gt;=2.75,D91&gt;=0.75),4.5,IF(AND(H91&gt;=12.721,B91&lt;3.15,B91&gt;=2.9,H91&gt;=9.767,D91&gt;=1.35,D91&lt;1.55,B91&gt;=2.75,D91&gt;=0.75),4.433,IF(AND(H91&lt;9.525,G91&lt;0.364,D91&gt;=2.05,A91&lt;7.05,H91&lt;16.284,D91&gt;=1.55,B91&gt;=2.75,D91&gt;=0.75),5.1,IF(AND(A91&lt;6.25,G91&gt;=0.364,D91&gt;=2.05,A91&lt;7.05,H91&lt;16.284,D91&gt;=1.55,B91&gt;=2.75,D91&gt;=0.75),5.4,IF(AND(H91&lt;10.898,H91&gt;=9.525,G91&lt;0.364,D91&gt;=2.05,A91&lt;7.05,H91&lt;16.284,D91&gt;=1.55,B91&gt;=2.75,D91&gt;=0.75),5.6,IF(AND(H91&lt;8.711,A91&gt;=6.25,G91&gt;=0.364,D91&gt;=2.05,A91&lt;7.05,H91&lt;16.284,D91&gt;=1.55,B91&gt;=2.75,D91&gt;=0.75),5.7,IF(AND(H91&gt;=8.711,A91&gt;=6.25,G91&gt;=0.364,D91&gt;=2.05,A91&lt;7.05,H91&lt;16.284,D91&gt;=1.55,B91&gt;=2.75,D91&gt;=0.75),5.84,IF(AND(D91&lt;2.2,H91&gt;=10.898,H91&gt;=9.525,G91&lt;0.364,D91&gt;=2.05,A91&lt;7.05,H91&lt;16.284,D91&gt;=1.55,B91&gt;=2.75,D91&gt;=0.75),5.4,IF(AND(D91&gt;=2.2,H91&gt;=10.898,H91&gt;=9.525,G91&lt;0.364,D91&gt;=2.05,A91&lt;7.05,H91&lt;16.284,D91&gt;=1.55,B91&gt;=2.75,D91&gt;=0.75),5.3,"shouldnthappen")))))))))))))))))))))))))))))))))))))</f>
        <v>4.2</v>
      </c>
      <c r="W91" s="1" t="n">
        <f aca="false">IF(AND(H91&lt;6.926,D91&gt;=0.35,D91&lt;0.8),1.9,IF(AND(H91&gt;=6.926,D91&gt;=0.35,D91&lt;0.8),1.533,IF(AND(H91&lt;13.492,A91&lt;4.75,D91&lt;0.35,D91&lt;0.8),1.1,IF(AND(H91&gt;=13.492,A91&lt;4.75,D91&lt;0.35,D91&lt;0.8),1.375,IF(AND(B91&lt;2.75,A91&gt;=5.85,F91&lt;2.5,D91&gt;=0.8),4.833,IF(AND(B91&lt;3.3,A91&gt;=7.05,F91&gt;=2.5,D91&gt;=0.8),5.8,IF(AND(B91&gt;=3.3,A91&gt;=7.05,F91&gt;=2.5,D91&gt;=0.8),6.325,IF(AND(D91&gt;=0.25,A91&lt;5.05,A91&gt;=4.75,D91&lt;0.35,D91&lt;0.8),1.3,IF(AND(B91&lt;3.6,A91&gt;=5.05,A91&gt;=4.75,D91&lt;0.35,D91&lt;0.8),1.4,IF(AND(H91&lt;10.194,G91&lt;0.412,A91&lt;5.85,F91&lt;2.5,D91&gt;=0.8),4.133,IF(AND(H91&gt;=10.194,G91&lt;0.412,A91&lt;5.85,F91&lt;2.5,D91&gt;=0.8),4.5,IF(AND(A91&lt;5.35,G91&gt;=0.412,A91&lt;5.85,F91&lt;2.5,D91&gt;=0.8),3.15,IF(AND(A91&lt;6.2,B91&gt;=2.75,A91&gt;=5.85,F91&lt;2.5,D91&gt;=0.8),4.3,IF(AND(H91&lt;5.767,A91&lt;6.2,A91&lt;7.05,F91&gt;=2.5,D91&gt;=0.8),4.5,IF(AND(G91&gt;=0.861,A91&gt;=6.2,A91&lt;7.05,F91&gt;=2.5,D91&gt;=0.8),5.2,IF(AND(B91&lt;3.15,D91&lt;0.25,A91&lt;5.05,A91&gt;=4.75,D91&lt;0.35,D91&lt;0.8),1.55,IF(AND(A91&lt;5.45,B91&gt;=3.6,A91&gt;=5.05,A91&gt;=4.75,D91&lt;0.35,D91&lt;0.8),1.5,IF(AND(A91&gt;=5.45,B91&gt;=3.6,A91&gt;=5.05,A91&gt;=4.75,D91&lt;0.35,D91&lt;0.8),1.4,IF(AND(G91&gt;=0.772,A91&gt;=5.35,G91&gt;=0.412,A91&lt;5.85,F91&lt;2.5,D91&gt;=0.8),3.9,IF(AND(D91&gt;=1.45,A91&gt;=6.2,B91&gt;=2.75,A91&gt;=5.85,F91&lt;2.5,D91&gt;=0.8),4.775,IF(AND(G91&lt;0.5,H91&gt;=5.767,A91&lt;6.2,A91&lt;7.05,F91&gt;=2.5,D91&gt;=0.8),5.1,IF(AND(G91&gt;=0.5,H91&gt;=5.767,A91&lt;6.2,A91&lt;7.05,F91&gt;=2.5,D91&gt;=0.8),4.95,IF(AND(B91&gt;=3.25,G91&lt;0.861,A91&gt;=6.2,A91&lt;7.05,F91&gt;=2.5,D91&gt;=0.8),5.75,IF(AND(A91&lt;4.95,B91&gt;=3.15,D91&lt;0.25,A91&lt;5.05,A91&gt;=4.75,D91&lt;0.35,D91&lt;0.8),1.4,IF(AND(A91&lt;5.65,G91&lt;0.772,A91&gt;=5.35,G91&gt;=0.412,A91&lt;5.85,F91&lt;2.5,D91&gt;=0.8),3.6,IF(AND(A91&gt;=5.65,G91&lt;0.772,A91&gt;=5.35,G91&gt;=0.412,A91&lt;5.85,F91&lt;2.5,D91&gt;=0.8),3.5,IF(AND(B91&gt;=3.15,D91&lt;1.45,A91&gt;=6.2,B91&gt;=2.75,A91&gt;=5.85,F91&lt;2.5,D91&gt;=0.8),4.7,IF(AND(A91&gt;=6.65,B91&lt;3.25,G91&lt;0.861,A91&gt;=6.2,A91&lt;7.05,F91&gt;=2.5,D91&gt;=0.8),5.567,IF(AND(H91&lt;9.499,A91&gt;=4.95,B91&gt;=3.15,D91&lt;0.25,A91&lt;5.05,A91&gt;=4.75,D91&lt;0.35,D91&lt;0.8),1.4,IF(AND(H91&gt;=9.499,A91&gt;=4.95,B91&gt;=3.15,D91&lt;0.25,A91&lt;5.05,A91&gt;=4.75,D91&lt;0.35,D91&lt;0.8),1.2,IF(AND(G91&lt;0.765,B91&lt;3.15,D91&lt;1.45,A91&gt;=6.2,B91&gt;=2.75,A91&gt;=5.85,F91&lt;2.5,D91&gt;=0.8),4.4,IF(AND(G91&gt;=0.765,B91&lt;3.15,D91&lt;1.45,A91&gt;=6.2,B91&gt;=2.75,A91&gt;=5.85,F91&lt;2.5,D91&gt;=0.8),4.6,IF(AND(H91&lt;10.667,A91&lt;6.65,B91&lt;3.25,G91&lt;0.861,A91&gt;=6.2,A91&lt;7.05,F91&gt;=2.5,D91&gt;=0.8),5.167,IF(AND(G91&lt;0.627,H91&gt;=10.667,A91&lt;6.65,B91&lt;3.25,G91&lt;0.861,A91&gt;=6.2,A91&lt;7.05,F91&gt;=2.5,D91&gt;=0.8),5.64,IF(AND(G91&gt;=0.627,H91&gt;=10.667,A91&lt;6.65,B91&lt;3.25,G91&lt;0.861,A91&gt;=6.2,A91&lt;7.05,F91&gt;=2.5,D91&gt;=0.8),5.1,"shouldnthappen")))))))))))))))))))))))))))))))))))</f>
        <v>4.133</v>
      </c>
      <c r="X91" s="1" t="n">
        <f aca="false">IF(AND(B91&lt;3.05,H91&lt;6.697,A91&lt;5.45),4.1,IF(AND(B91&gt;=3.05,H91&lt;6.697,A91&lt;5.45),1.48,IF(AND(D91&lt;0.7,A91&lt;5.9,A91&gt;=5.45),1.4,IF(AND(A91&lt;4.35,B91&lt;3.3,H91&gt;=6.697,A91&lt;5.45),1.1,IF(AND(G91&lt;0.372,D91&gt;=0.7,A91&lt;5.9,A91&gt;=5.45),4.36,IF(AND(A91&gt;=4.9,A91&gt;=4.35,B91&lt;3.3,H91&gt;=6.697,A91&lt;5.45),1.6,IF(AND(H91&gt;=14.171,A91&lt;5.15,B91&gt;=3.3,H91&gt;=6.697,A91&lt;5.45),1.6,IF(AND(G91&lt;0.451,A91&gt;=5.15,B91&gt;=3.3,H91&gt;=6.697,A91&lt;5.45),1.367,IF(AND(G91&gt;=0.451,A91&gt;=5.15,B91&gt;=3.3,H91&gt;=6.697,A91&lt;5.45),1.5,IF(AND(G91&lt;0.332,D91&lt;1.45,F91&lt;2.5,A91&gt;=5.9,A91&gt;=5.45),4.35,IF(AND(A91&lt;6.15,D91&gt;=1.45,F91&lt;2.5,A91&gt;=5.9,A91&gt;=5.45),5.1,IF(AND(D91&gt;=2.4,G91&lt;0.432,F91&gt;=2.5,A91&gt;=5.9,A91&gt;=5.45),5.78,IF(AND(A91&lt;6.15,G91&gt;=0.432,F91&gt;=2.5,A91&gt;=5.9,A91&gt;=5.45),4.9,IF(AND(B91&lt;3.1,A91&lt;4.9,A91&gt;=4.35,B91&lt;3.3,H91&gt;=6.697,A91&lt;5.45),1.4,IF(AND(B91&gt;=3.1,A91&lt;4.9,A91&gt;=4.35,B91&lt;3.3,H91&gt;=6.697,A91&lt;5.45),1.3,IF(AND(G91&lt;0.343,H91&lt;14.171,A91&lt;5.15,B91&gt;=3.3,H91&gt;=6.697,A91&lt;5.45),1.433,IF(AND(G91&gt;=0.343,H91&lt;14.171,A91&lt;5.15,B91&gt;=3.3,H91&gt;=6.697,A91&lt;5.45),1.525,IF(AND(D91&lt;1.05,B91&lt;2.55,G91&gt;=0.372,D91&gt;=0.7,A91&lt;5.9,A91&gt;=5.45),3.7,IF(AND(H91&lt;10.596,B91&gt;=2.55,G91&gt;=0.372,D91&gt;=0.7,A91&lt;5.9,A91&gt;=5.45),3.525,IF(AND(H91&gt;=10.596,B91&gt;=2.55,G91&gt;=0.372,D91&gt;=0.7,A91&lt;5.9,A91&gt;=5.45),3.9,IF(AND(H91&lt;14.314,G91&gt;=0.332,D91&lt;1.45,F91&lt;2.5,A91&gt;=5.9,A91&gt;=5.45),4.4,IF(AND(H91&gt;=14.314,G91&gt;=0.332,D91&lt;1.45,F91&lt;2.5,A91&gt;=5.9,A91&gt;=5.45),4.7,IF(AND(H91&lt;13.906,A91&gt;=6.15,D91&gt;=1.45,F91&lt;2.5,A91&gt;=5.9,A91&gt;=5.45),4.675,IF(AND(H91&gt;=13.906,A91&gt;=6.15,D91&gt;=1.45,F91&lt;2.5,A91&gt;=5.9,A91&gt;=5.45),4.9,IF(AND(G91&lt;0.093,D91&lt;2.4,G91&lt;0.432,F91&gt;=2.5,A91&gt;=5.9,A91&gt;=5.45),5.6,IF(AND(B91&lt;2.95,A91&gt;=6.15,G91&gt;=0.432,F91&gt;=2.5,A91&gt;=5.9,A91&gt;=5.45),5.86,IF(AND(A91&lt;5.55,D91&gt;=1.05,B91&lt;2.55,G91&gt;=0.372,D91&gt;=0.7,A91&lt;5.9,A91&gt;=5.45),4,IF(AND(A91&gt;=5.55,D91&gt;=1.05,B91&lt;2.55,G91&gt;=0.372,D91&gt;=0.7,A91&lt;5.9,A91&gt;=5.45),3.9,IF(AND(D91&lt;1.7,G91&gt;=0.093,D91&lt;2.4,G91&lt;0.432,F91&gt;=2.5,A91&gt;=5.9,A91&gt;=5.45),5.05,IF(AND(G91&gt;=0.774,B91&gt;=2.95,A91&gt;=6.15,G91&gt;=0.432,F91&gt;=2.5,A91&gt;=5.9,A91&gt;=5.45),5.3,IF(AND(G91&gt;=0.312,D91&gt;=1.7,G91&gt;=0.093,D91&lt;2.4,G91&lt;0.432,F91&gt;=2.5,A91&gt;=5.9,A91&gt;=5.45),5.4,IF(AND(D91&lt;2.45,G91&lt;0.774,B91&gt;=2.95,A91&gt;=6.15,G91&gt;=0.432,F91&gt;=2.5,A91&gt;=5.9,A91&gt;=5.45),5.66,IF(AND(D91&gt;=2.45,G91&lt;0.774,B91&gt;=2.95,A91&gt;=6.15,G91&gt;=0.432,F91&gt;=2.5,A91&gt;=5.9,A91&gt;=5.45),6,IF(AND(G91&gt;=0.301,G91&lt;0.312,D91&gt;=1.7,G91&gt;=0.093,D91&lt;2.4,G91&lt;0.432,F91&gt;=2.5,A91&gt;=5.9,A91&gt;=5.45),5.1,IF(AND(A91&lt;6.45,G91&lt;0.301,G91&lt;0.312,D91&gt;=1.7,G91&gt;=0.093,D91&lt;2.4,G91&lt;0.432,F91&gt;=2.5,A91&gt;=5.9,A91&gt;=5.45),5.3,IF(AND(A91&gt;=6.45,G91&lt;0.301,G91&lt;0.312,D91&gt;=1.7,G91&gt;=0.093,D91&lt;2.4,G91&lt;0.432,F91&gt;=2.5,A91&gt;=5.9,A91&gt;=5.45),5.2,"shouldnthappen"))))))))))))))))))))))))))))))))))))</f>
        <v>4.36</v>
      </c>
      <c r="Y91" s="1" t="n">
        <f aca="false">IF(AND(H91&lt;6.51,F91&lt;1.5),1.8,IF(AND(H91&gt;=16.674,F91&gt;=1.5),6.533,IF(AND(D91&gt;=0.45,H91&gt;=6.51,F91&lt;1.5),1.667,IF(AND(H91&gt;=13.805,G91&lt;0.154,H91&lt;16.674,F91&gt;=1.5),6.7,IF(AND(D91&lt;0.15,A91&lt;5.05,D91&lt;0.45,H91&gt;=6.51,F91&lt;1.5),1.4,IF(AND(H91&gt;=13.586,A91&gt;=5.05,D91&lt;0.45,H91&gt;=6.51,F91&lt;1.5),1.3,IF(AND(F91&lt;2.5,H91&lt;13.805,G91&lt;0.154,H91&lt;16.674,F91&gt;=1.5),4.6,IF(AND(H91&lt;8.929,D91&lt;1.35,G91&gt;=0.154,H91&lt;16.674,F91&gt;=1.5),3.64,IF(AND(G91&lt;0.05,H91&lt;13.586,A91&gt;=5.05,D91&lt;0.45,H91&gt;=6.51,F91&lt;1.5),1.4,IF(AND(G91&gt;=0.107,F91&gt;=2.5,H91&lt;13.805,G91&lt;0.154,H91&lt;16.674,F91&gt;=1.5),5.3,IF(AND(B91&gt;=2.75,H91&gt;=8.929,D91&lt;1.35,G91&gt;=0.154,H91&lt;16.674,F91&gt;=1.5),4.433,IF(AND(D91&gt;=1.55,F91&lt;2.5,D91&gt;=1.35,G91&gt;=0.154,H91&lt;16.674,F91&gt;=1.5),4.975,IF(AND(H91&lt;6.93,F91&gt;=2.5,D91&gt;=1.35,G91&gt;=0.154,H91&lt;16.674,F91&gt;=1.5),4.5,IF(AND(H91&lt;12.675,G91&lt;0.217,D91&gt;=0.15,A91&lt;5.05,D91&lt;0.45,H91&gt;=6.51,F91&lt;1.5),1.4,IF(AND(H91&gt;=12.675,G91&lt;0.217,D91&gt;=0.15,A91&lt;5.05,D91&lt;0.45,H91&gt;=6.51,F91&lt;1.5),1.5,IF(AND(A91&lt;4.65,G91&gt;=0.217,D91&gt;=0.15,A91&lt;5.05,D91&lt;0.45,H91&gt;=6.51,F91&lt;1.5),1.35,IF(AND(D91&lt;0.25,G91&gt;=0.05,H91&lt;13.586,A91&gt;=5.05,D91&lt;0.45,H91&gt;=6.51,F91&lt;1.5),1.467,IF(AND(D91&gt;=0.25,G91&gt;=0.05,H91&lt;13.586,A91&gt;=5.05,D91&lt;0.45,H91&gt;=6.51,F91&lt;1.5),1.5,IF(AND(H91&lt;9.15,G91&lt;0.107,F91&gt;=2.5,H91&lt;13.805,G91&lt;0.154,H91&lt;16.674,F91&gt;=1.5),5.7,IF(AND(H91&gt;=9.15,G91&lt;0.107,F91&gt;=2.5,H91&lt;13.805,G91&lt;0.154,H91&lt;16.674,F91&gt;=1.5),5.6,IF(AND(G91&lt;0.404,B91&lt;2.75,H91&gt;=8.929,D91&lt;1.35,G91&gt;=0.154,H91&lt;16.674,F91&gt;=1.5),4.15,IF(AND(G91&gt;=0.404,B91&lt;2.75,H91&gt;=8.929,D91&lt;1.35,G91&gt;=0.154,H91&lt;16.674,F91&gt;=1.5),3.9,IF(AND(A91&gt;=6.75,D91&lt;1.55,F91&lt;2.5,D91&gt;=1.35,G91&gt;=0.154,H91&lt;16.674,F91&gt;=1.5),4.82,IF(AND(D91&lt;0.25,A91&gt;=4.65,G91&gt;=0.217,D91&gt;=0.15,A91&lt;5.05,D91&lt;0.45,H91&gt;=6.51,F91&lt;1.5),1.325,IF(AND(D91&gt;=0.25,A91&gt;=4.65,G91&gt;=0.217,D91&gt;=0.15,A91&lt;5.05,D91&lt;0.45,H91&gt;=6.51,F91&lt;1.5),1.3,IF(AND(A91&lt;6.55,A91&lt;6.75,D91&lt;1.55,F91&lt;2.5,D91&gt;=1.35,G91&gt;=0.154,H91&lt;16.674,F91&gt;=1.5),4.575,IF(AND(A91&gt;=6.55,A91&lt;6.75,D91&lt;1.55,F91&lt;2.5,D91&gt;=1.35,G91&gt;=0.154,H91&lt;16.674,F91&gt;=1.5),4.4,IF(AND(B91&lt;2.9,D91&lt;2.05,H91&gt;=6.93,F91&gt;=2.5,D91&gt;=1.35,G91&gt;=0.154,H91&lt;16.674,F91&gt;=1.5),5.05,IF(AND(H91&lt;8.884,D91&gt;=2.05,H91&gt;=6.93,F91&gt;=2.5,D91&gt;=1.35,G91&gt;=0.154,H91&lt;16.674,F91&gt;=1.5),5.1,IF(AND(H91&lt;13.711,B91&gt;=2.9,D91&lt;2.05,H91&gt;=6.93,F91&gt;=2.5,D91&gt;=1.35,G91&gt;=0.154,H91&lt;16.674,F91&gt;=1.5),5,IF(AND(H91&gt;=13.711,B91&gt;=2.9,D91&lt;2.05,H91&gt;=6.93,F91&gt;=2.5,D91&gt;=1.35,G91&gt;=0.154,H91&lt;16.674,F91&gt;=1.5),5.8,IF(AND(B91&lt;3.15,H91&gt;=8.884,D91&gt;=2.05,H91&gt;=6.93,F91&gt;=2.5,D91&gt;=1.35,G91&gt;=0.154,H91&lt;16.674,F91&gt;=1.5),5.56,IF(AND(B91&gt;=3.15,H91&gt;=8.884,D91&gt;=2.05,H91&gt;=6.93,F91&gt;=2.5,D91&gt;=1.35,G91&gt;=0.154,H91&lt;16.674,F91&gt;=1.5),5.9,"shouldnthappen")))))))))))))))))))))))))))))))))</f>
        <v>3.64</v>
      </c>
      <c r="Z91" s="1" t="n">
        <f aca="false">IF(AND(F91&gt;=2,B91&gt;=3.35),5.6,IF(AND(A91&lt;6.65,H91&gt;=15.076,B91&lt;3.35),4.8,IF(AND(A91&gt;=6.65,H91&gt;=15.076,B91&lt;3.35),6.15,IF(AND(H91&lt;6.542,F91&lt;2,B91&gt;=3.35),1.767,IF(AND(G91&gt;=0.653,D91&lt;0.75,H91&lt;15.076,B91&lt;3.35),1.55,IF(AND(D91&lt;0.15,G91&lt;0.653,D91&lt;0.75,H91&lt;15.076,B91&lt;3.35),1.1,IF(AND(G91&lt;0.356,A91&lt;5.05,H91&gt;=6.542,F91&lt;2,B91&gt;=3.35),1.4,IF(AND(G91&gt;=0.356,A91&lt;5.05,H91&gt;=6.542,F91&lt;2,B91&gt;=3.35),1.3,IF(AND(G91&gt;=0.566,A91&gt;=5.05,H91&gt;=6.542,F91&lt;2,B91&gt;=3.35),1.6,IF(AND(B91&gt;=3.1,D91&gt;=0.15,G91&lt;0.653,D91&lt;0.75,H91&lt;15.076,B91&lt;3.35),1.367,IF(AND(B91&gt;=2.65,D91&lt;1.45,B91&lt;2.75,D91&gt;=0.75,H91&lt;15.076,B91&lt;3.35),3.96,IF(AND(G91&lt;0.352,D91&gt;=1.45,B91&lt;2.75,D91&gt;=0.75,H91&lt;15.076,B91&lt;3.35),4.5,IF(AND(D91&gt;=1.35,A91&lt;6.2,B91&gt;=2.75,D91&gt;=0.75,H91&lt;15.076,B91&lt;3.35),4.733,IF(AND(A91&lt;4.7,B91&lt;3.1,D91&gt;=0.15,G91&lt;0.653,D91&lt;0.75,H91&lt;15.076,B91&lt;3.35),1.36,IF(AND(A91&gt;=4.7,B91&lt;3.1,D91&gt;=0.15,G91&lt;0.653,D91&lt;0.75,H91&lt;15.076,B91&lt;3.35),1.6,IF(AND(A91&lt;5.2,B91&lt;2.65,D91&lt;1.45,B91&lt;2.75,D91&gt;=0.75,H91&lt;15.076,B91&lt;3.35),3.3,IF(AND(A91&lt;6.5,G91&gt;=0.352,D91&gt;=1.45,B91&lt;2.75,D91&gt;=0.75,H91&lt;15.076,B91&lt;3.35),5,IF(AND(A91&gt;=6.5,G91&gt;=0.352,D91&gt;=1.45,B91&lt;2.75,D91&gt;=0.75,H91&lt;15.076,B91&lt;3.35),5.8,IF(AND(H91&lt;8.486,D91&lt;1.35,A91&lt;6.2,B91&gt;=2.75,D91&gt;=0.75,H91&lt;15.076,B91&lt;3.35),3.975,IF(AND(G91&lt;0.187,F91&lt;2.5,A91&gt;=6.2,B91&gt;=2.75,D91&gt;=0.75,H91&lt;15.076,B91&lt;3.35),5,IF(AND(G91&gt;=0.187,F91&lt;2.5,A91&gt;=6.2,B91&gt;=2.75,D91&gt;=0.75,H91&lt;15.076,B91&lt;3.35),4.525,IF(AND(A91&gt;=7.25,F91&gt;=2.5,A91&gt;=6.2,B91&gt;=2.75,D91&gt;=0.75,H91&lt;15.076,B91&lt;3.35),6.5,IF(AND(G91&lt;0.185,B91&lt;3.6,G91&lt;0.566,A91&gt;=5.05,H91&gt;=6.542,F91&lt;2,B91&gt;=3.35),1.45,IF(AND(G91&gt;=0.185,B91&lt;3.6,G91&lt;0.566,A91&gt;=5.05,H91&gt;=6.542,F91&lt;2,B91&gt;=3.35),1.34,IF(AND(G91&lt;0.13,B91&gt;=3.6,G91&lt;0.566,A91&gt;=5.05,H91&gt;=6.542,F91&lt;2,B91&gt;=3.35),1.45,IF(AND(G91&gt;=0.13,B91&gt;=3.6,G91&lt;0.566,A91&gt;=5.05,H91&gt;=6.542,F91&lt;2,B91&gt;=3.35),1.5,IF(AND(D91&lt;1.05,A91&gt;=5.2,B91&lt;2.65,D91&lt;1.45,B91&lt;2.75,D91&gt;=0.75,H91&lt;15.076,B91&lt;3.35),3.5,IF(AND(D91&gt;=1.05,A91&gt;=5.2,B91&lt;2.65,D91&lt;1.45,B91&lt;2.75,D91&gt;=0.75,H91&lt;15.076,B91&lt;3.35),3.94,IF(AND(H91&lt;10.983,H91&gt;=8.486,D91&lt;1.35,A91&lt;6.2,B91&gt;=2.75,D91&gt;=0.75,H91&lt;15.076,B91&lt;3.35),4.38,IF(AND(H91&gt;=10.983,H91&gt;=8.486,D91&lt;1.35,A91&lt;6.2,B91&gt;=2.75,D91&gt;=0.75,H91&lt;15.076,B91&lt;3.35),4.1,IF(AND(B91&gt;=3.25,A91&lt;7.25,F91&gt;=2.5,A91&gt;=6.2,B91&gt;=2.75,D91&gt;=0.75,H91&lt;15.076,B91&lt;3.35),5.7,IF(AND(B91&lt;2.95,B91&lt;3.25,A91&lt;7.25,F91&gt;=2.5,A91&gt;=6.2,B91&gt;=2.75,D91&gt;=0.75,H91&lt;15.076,B91&lt;3.35),5.6,IF(AND(H91&gt;=13.711,B91&gt;=2.95,B91&lt;3.25,A91&lt;7.25,F91&gt;=2.5,A91&gt;=6.2,B91&gt;=2.75,D91&gt;=0.75,H91&lt;15.076,B91&lt;3.35),5.8,IF(AND(A91&gt;=6.8,H91&lt;13.711,B91&gt;=2.95,B91&lt;3.25,A91&lt;7.25,F91&gt;=2.5,A91&gt;=6.2,B91&gt;=2.75,D91&gt;=0.75,H91&lt;15.076,B91&lt;3.35),5.1,IF(AND(H91&lt;12.921,A91&lt;6.8,H91&lt;13.711,B91&gt;=2.95,B91&lt;3.25,A91&lt;7.25,F91&gt;=2.5,A91&gt;=6.2,B91&gt;=2.75,D91&gt;=0.75,H91&lt;15.076,B91&lt;3.35),5.34,IF(AND(H91&gt;=12.921,A91&lt;6.8,H91&lt;13.711,B91&gt;=2.95,B91&lt;3.25,A91&lt;7.25,F91&gt;=2.5,A91&gt;=6.2,B91&gt;=2.75,D91&gt;=0.75,H91&lt;15.076,B91&lt;3.35),5.133,"shouldnthappen"))))))))))))))))))))))))))))))))))))</f>
        <v>3.975</v>
      </c>
      <c r="AA91" s="1" t="n">
        <f aca="false">IF(AND(D91&gt;=0.45,A91&lt;5.05,D91&lt;0.8),1.6,IF(AND(D91&gt;=0.45,A91&gt;=5.05,D91&lt;0.8),1.7,IF(AND(H91&gt;=16.244,F91&gt;=2.5,D91&gt;=0.8),6.533,IF(AND(A91&lt;4.35,D91&lt;0.45,A91&lt;5.05,D91&lt;0.8),1.1,IF(AND(H91&gt;=14.877,D91&lt;0.45,A91&gt;=5.05,D91&lt;0.8),1.3,IF(AND(D91&gt;=1.4,A91&lt;5.65,F91&lt;2.5,D91&gt;=0.8),4.5,IF(AND(A91&gt;=7.25,H91&lt;16.244,F91&gt;=2.5,D91&gt;=0.8),6.5,IF(AND(A91&gt;=4.75,A91&gt;=4.35,D91&lt;0.45,A91&lt;5.05,D91&lt;0.8),1.35,IF(AND(A91&lt;5.3,D91&lt;1.4,A91&lt;5.65,F91&lt;2.5,D91&gt;=0.8),3.1,IF(AND(A91&gt;=6.8,A91&gt;=6.55,A91&gt;=5.65,F91&lt;2.5,D91&gt;=0.8),4.9,IF(AND(H91&lt;5.767,A91&lt;7.25,H91&lt;16.244,F91&gt;=2.5,D91&gt;=0.8),4.5,IF(AND(G91&gt;=0.522,A91&lt;4.75,A91&gt;=4.35,D91&lt;0.45,A91&lt;5.05,D91&lt;0.8),1.2,IF(AND(G91&gt;=0.948,D91&lt;0.35,H91&lt;14.877,D91&lt;0.45,A91&gt;=5.05,D91&lt;0.8),1.7,IF(AND(H91&lt;13.089,D91&gt;=0.35,H91&lt;14.877,D91&lt;0.45,A91&gt;=5.05,D91&lt;0.8),1.5,IF(AND(H91&gt;=13.089,D91&gt;=0.35,H91&lt;14.877,D91&lt;0.45,A91&gt;=5.05,D91&lt;0.8),1.3,IF(AND(B91&gt;=2.95,A91&gt;=5.3,D91&lt;1.4,A91&lt;5.65,F91&lt;2.5,D91&gt;=0.8),4.1,IF(AND(H91&lt;9.181,A91&lt;6.05,A91&lt;6.55,A91&gt;=5.65,F91&lt;2.5,D91&gt;=0.8),5.1,IF(AND(H91&gt;=9.181,A91&lt;6.05,A91&lt;6.55,A91&gt;=5.65,F91&lt;2.5,D91&gt;=0.8),4.3,IF(AND(G91&gt;=0.867,A91&gt;=6.05,A91&lt;6.55,A91&gt;=5.65,F91&lt;2.5,D91&gt;=0.8),4.9,IF(AND(B91&lt;3.05,A91&lt;6.8,A91&gt;=6.55,A91&gt;=5.65,F91&lt;2.5,D91&gt;=0.8),5,IF(AND(B91&gt;=3.05,A91&lt;6.8,A91&gt;=6.55,A91&gt;=5.65,F91&lt;2.5,D91&gt;=0.8),4.55,IF(AND(H91&gt;=14.144,G91&lt;0.522,A91&lt;4.75,A91&gt;=4.35,D91&lt;0.45,A91&lt;5.05,D91&lt;0.8),1.3,IF(AND(B91&lt;2.7,B91&lt;2.95,A91&gt;=5.3,D91&lt;1.4,A91&lt;5.65,F91&lt;2.5,D91&gt;=0.8),3.78,IF(AND(B91&gt;=2.7,B91&lt;2.95,A91&gt;=5.3,D91&lt;1.4,A91&lt;5.65,F91&lt;2.5,D91&gt;=0.8),3.6,IF(AND(G91&lt;0.638,G91&lt;0.867,A91&gt;=6.05,A91&lt;6.55,A91&gt;=5.65,F91&lt;2.5,D91&gt;=0.8),4.433,IF(AND(G91&gt;=0.638,G91&lt;0.867,A91&gt;=6.05,A91&lt;6.55,A91&gt;=5.65,F91&lt;2.5,D91&gt;=0.8),4,IF(AND(A91&lt;6.35,H91&lt;11.146,H91&gt;=5.767,A91&lt;7.25,H91&lt;16.244,F91&gt;=2.5,D91&gt;=0.8),5.1,IF(AND(A91&lt;4.5,H91&lt;14.144,G91&lt;0.522,A91&lt;4.75,A91&gt;=4.35,D91&lt;0.45,A91&lt;5.05,D91&lt;0.8),1.35,IF(AND(A91&gt;=4.5,H91&lt;14.144,G91&lt;0.522,A91&lt;4.75,A91&gt;=4.35,D91&lt;0.45,A91&lt;5.05,D91&lt;0.8),1.4,IF(AND(A91&lt;5.15,B91&lt;3.75,G91&lt;0.948,D91&lt;0.35,H91&lt;14.877,D91&lt;0.45,A91&gt;=5.05,D91&lt;0.8),1.4,IF(AND(A91&gt;=5.15,B91&lt;3.75,G91&lt;0.948,D91&lt;0.35,H91&lt;14.877,D91&lt;0.45,A91&gt;=5.05,D91&lt;0.8),1.5,IF(AND(G91&lt;0.112,B91&gt;=3.75,G91&lt;0.948,D91&lt;0.35,H91&lt;14.877,D91&lt;0.45,A91&gt;=5.05,D91&lt;0.8),1.5,IF(AND(G91&gt;=0.112,B91&gt;=3.75,G91&lt;0.948,D91&lt;0.35,H91&lt;14.877,D91&lt;0.45,A91&gt;=5.05,D91&lt;0.8),1.6,IF(AND(G91&lt;0.075,A91&gt;=6.35,H91&lt;11.146,H91&gt;=5.767,A91&lt;7.25,H91&lt;16.244,F91&gt;=2.5,D91&gt;=0.8),5.5,IF(AND(G91&gt;=0.075,A91&gt;=6.35,H91&lt;11.146,H91&gt;=5.767,A91&lt;7.25,H91&lt;16.244,F91&gt;=2.5,D91&gt;=0.8),5.24,IF(AND(B91&lt;2.95,D91&lt;1.9,H91&gt;=11.146,H91&gt;=5.767,A91&lt;7.25,H91&lt;16.244,F91&gt;=2.5,D91&gt;=0.8),5.65,IF(AND(B91&gt;=2.95,D91&lt;1.9,H91&gt;=11.146,H91&gt;=5.767,A91&lt;7.25,H91&lt;16.244,F91&gt;=2.5,D91&gt;=0.8),5.8,IF(AND(H91&lt;13.42,D91&gt;=1.9,H91&gt;=11.146,H91&gt;=5.767,A91&lt;7.25,H91&lt;16.244,F91&gt;=2.5,D91&gt;=0.8),5.6,IF(AND(H91&gt;=13.42,D91&gt;=1.9,H91&gt;=11.146,H91&gt;=5.767,A91&lt;7.25,H91&lt;16.244,F91&gt;=2.5,D91&gt;=0.8),5.34,"shouldnthappen")))))))))))))))))))))))))))))))))))))))</f>
        <v>4.1</v>
      </c>
      <c r="AB91" s="1" t="n">
        <f aca="false">IF(AND(D91&gt;=0.35,F91&lt;1.5),1.5,IF(AND(F91&lt;2.5,D91&gt;=1.55,F91&gt;=1.5),4.85,IF(AND(H91&lt;8.308,D91&lt;0.15,D91&lt;0.35,F91&lt;1.5),1.5,IF(AND(H91&gt;=8.308,D91&lt;0.15,D91&lt;0.35,F91&lt;1.5),1.4,IF(AND(H91&lt;5.523,D91&gt;=0.15,D91&lt;0.35,F91&lt;1.5),1,IF(AND(G91&lt;0.572,H91&lt;10.688,D91&lt;1.55,F91&gt;=1.5),3.75,IF(AND(B91&gt;=3.5,F91&gt;=2.5,D91&gt;=1.55,F91&gt;=1.5),6.3,IF(AND(A91&gt;=5.65,G91&gt;=0.572,H91&lt;10.688,D91&lt;1.55,F91&gt;=1.5),4.45,IF(AND(B91&gt;=2.85,A91&lt;6.15,H91&gt;=10.688,D91&lt;1.55,F91&gt;=1.5),4.35,IF(AND(H91&gt;=16.284,B91&lt;3.5,F91&gt;=2.5,D91&gt;=1.55,F91&gt;=1.5),6.6,IF(AND(G91&gt;=0.241,G91&lt;0.338,H91&gt;=5.523,D91&gt;=0.15,D91&lt;0.35,F91&lt;1.5),1.25,IF(AND(A91&lt;5.05,G91&gt;=0.338,H91&gt;=5.523,D91&gt;=0.15,D91&lt;0.35,F91&lt;1.5),1.35,IF(AND(B91&lt;2.7,A91&lt;5.65,G91&gt;=0.572,H91&lt;10.688,D91&lt;1.55,F91&gt;=1.5),4,IF(AND(B91&gt;=2.7,A91&lt;5.65,G91&gt;=0.572,H91&lt;10.688,D91&lt;1.55,F91&gt;=1.5),3.6,IF(AND(B91&lt;2.45,B91&lt;2.85,A91&lt;6.15,H91&gt;=10.688,D91&lt;1.55,F91&gt;=1.5),3.7,IF(AND(A91&lt;6.25,B91&lt;2.85,A91&gt;=6.15,H91&gt;=10.688,D91&lt;1.55,F91&gt;=1.5),4.5,IF(AND(A91&gt;=6.25,B91&lt;2.85,A91&gt;=6.15,H91&gt;=10.688,D91&lt;1.55,F91&gt;=1.5),4.86,IF(AND(D91&gt;=1.45,B91&gt;=2.85,A91&gt;=6.15,H91&gt;=10.688,D91&lt;1.55,F91&gt;=1.5),4.8,IF(AND(H91&lt;8.202,H91&lt;16.284,B91&lt;3.5,F91&gt;=2.5,D91&gt;=1.55,F91&gt;=1.5),5.7,IF(AND(A91&gt;=5.1,G91&lt;0.241,G91&lt;0.338,H91&gt;=5.523,D91&gt;=0.15,D91&lt;0.35,F91&lt;1.5),1.5,IF(AND(B91&gt;=3.75,A91&gt;=5.05,G91&gt;=0.338,H91&gt;=5.523,D91&gt;=0.15,D91&lt;0.35,F91&lt;1.5),1.6,IF(AND(A91&lt;5.7,B91&gt;=2.45,B91&lt;2.85,A91&lt;6.15,H91&gt;=10.688,D91&lt;1.55,F91&gt;=1.5),3.9,IF(AND(A91&gt;=5.7,B91&gt;=2.45,B91&lt;2.85,A91&lt;6.15,H91&gt;=10.688,D91&lt;1.55,F91&gt;=1.5),4.02,IF(AND(H91&lt;13.654,D91&lt;1.45,B91&gt;=2.85,A91&gt;=6.15,H91&gt;=10.688,D91&lt;1.55,F91&gt;=1.5),4.333,IF(AND(H91&gt;=13.654,D91&lt;1.45,B91&gt;=2.85,A91&gt;=6.15,H91&gt;=10.688,D91&lt;1.55,F91&gt;=1.5),4.54,IF(AND(A91&lt;6.15,H91&gt;=8.202,H91&lt;16.284,B91&lt;3.5,F91&gt;=2.5,D91&gt;=1.55,F91&gt;=1.5),5,IF(AND(H91&lt;13.924,A91&lt;5.1,G91&lt;0.241,G91&lt;0.338,H91&gt;=5.523,D91&gt;=0.15,D91&lt;0.35,F91&lt;1.5),1.4,IF(AND(H91&gt;=13.924,A91&lt;5.1,G91&lt;0.241,G91&lt;0.338,H91&gt;=5.523,D91&gt;=0.15,D91&lt;0.35,F91&lt;1.5),1.5,IF(AND(D91&lt;0.25,B91&lt;3.75,A91&gt;=5.05,G91&gt;=0.338,H91&gt;=5.523,D91&gt;=0.15,D91&lt;0.35,F91&lt;1.5),1.5,IF(AND(D91&gt;=0.25,B91&lt;3.75,A91&gt;=5.05,G91&gt;=0.338,H91&gt;=5.523,D91&gt;=0.15,D91&lt;0.35,F91&lt;1.5),1.4,IF(AND(H91&lt;8.884,B91&gt;=3.05,A91&gt;=6.15,H91&gt;=8.202,H91&lt;16.284,B91&lt;3.5,F91&gt;=2.5,D91&gt;=1.55,F91&gt;=1.5),5.1,IF(AND(A91&lt;6.45,G91&lt;0.368,B91&lt;3.05,A91&gt;=6.15,H91&gt;=8.202,H91&lt;16.284,B91&lt;3.5,F91&gt;=2.5,D91&gt;=1.55,F91&gt;=1.5),5.525,IF(AND(A91&gt;=6.45,G91&lt;0.368,B91&lt;3.05,A91&gt;=6.15,H91&gt;=8.202,H91&lt;16.284,B91&lt;3.5,F91&gt;=2.5,D91&gt;=1.55,F91&gt;=1.5),5.35,IF(AND(D91&lt;2.25,G91&gt;=0.368,B91&lt;3.05,A91&gt;=6.15,H91&gt;=8.202,H91&lt;16.284,B91&lt;3.5,F91&gt;=2.5,D91&gt;=1.55,F91&gt;=1.5),5.8,IF(AND(D91&gt;=2.25,G91&gt;=0.368,B91&lt;3.05,A91&gt;=6.15,H91&gt;=8.202,H91&lt;16.284,B91&lt;3.5,F91&gt;=2.5,D91&gt;=1.55,F91&gt;=1.5),5.2,IF(AND(H91&lt;10.257,H91&gt;=8.884,B91&gt;=3.05,A91&gt;=6.15,H91&gt;=8.202,H91&lt;16.284,B91&lt;3.5,F91&gt;=2.5,D91&gt;=1.55,F91&gt;=1.5),5.9,IF(AND(H91&gt;=10.257,H91&gt;=8.884,B91&gt;=3.05,A91&gt;=6.15,H91&gt;=8.202,H91&lt;16.284,B91&lt;3.5,F91&gt;=2.5,D91&gt;=1.55,F91&gt;=1.5),5.48,"shouldnthappen")))))))))))))))))))))))))))))))))))))</f>
        <v>3.75</v>
      </c>
      <c r="AC91" s="1" t="n">
        <f aca="false">IF(AND(H91&lt;5.748,A91&lt;5.05,D91&lt;0.8),1,IF(AND(B91&lt;3.35,A91&gt;=5.05,D91&lt;0.8),1.7,IF(AND(A91&lt;5.85,G91&lt;0.154,D91&gt;=0.8),4.5,IF(AND(D91&gt;=0.45,H91&gt;=5.748,A91&lt;5.05,D91&lt;0.8),1.6,IF(AND(G91&gt;=0.934,B91&gt;=3.35,A91&gt;=5.05,D91&lt;0.8),1.7,IF(AND(D91&lt;2.1,A91&gt;=5.85,G91&lt;0.154,D91&gt;=0.8),6.15,IF(AND(D91&gt;=2.1,A91&gt;=5.85,G91&lt;0.154,D91&gt;=0.8),5.5,IF(AND(A91&lt;6.1,D91&gt;=1.55,G91&gt;=0.154,D91&gt;=0.8),5,IF(AND(H91&gt;=14.379,G91&lt;0.934,B91&gt;=3.35,A91&gt;=5.05,D91&lt;0.8),1.58,IF(AND(G91&lt;0.379,A91&gt;=6.1,D91&gt;=1.55,G91&gt;=0.154,D91&gt;=0.8),5.42,IF(AND(H91&lt;13.924,G91&lt;0.227,D91&lt;0.45,H91&gt;=5.748,A91&lt;5.05,D91&lt;0.8),1.4,IF(AND(H91&gt;=13.924,G91&lt;0.227,D91&lt;0.45,H91&gt;=5.748,A91&lt;5.05,D91&lt;0.8),1.5,IF(AND(B91&lt;3.1,G91&gt;=0.227,D91&lt;0.45,H91&gt;=5.748,A91&lt;5.05,D91&lt;0.8),1.1,IF(AND(G91&lt;0.13,H91&lt;14.379,G91&lt;0.934,B91&gt;=3.35,A91&gt;=5.05,D91&lt;0.8),1.4,IF(AND(D91&lt;1.05,A91&lt;5.65,D91&lt;1.35,D91&lt;1.55,G91&gt;=0.154,D91&gt;=0.8),3.7,IF(AND(D91&lt;1.25,A91&gt;=5.65,D91&lt;1.35,D91&lt;1.55,G91&gt;=0.154,D91&gt;=0.8),4.06,IF(AND(D91&gt;=1.25,A91&gt;=5.65,D91&lt;1.35,D91&lt;1.55,G91&gt;=0.154,D91&gt;=0.8),4.425,IF(AND(H91&lt;13.654,D91&lt;1.45,D91&gt;=1.35,D91&lt;1.55,G91&gt;=0.154,D91&gt;=0.8),4.275,IF(AND(G91&lt;0.259,D91&gt;=1.45,D91&gt;=1.35,D91&lt;1.55,G91&gt;=0.154,D91&gt;=0.8),5.1,IF(AND(B91&lt;2.95,G91&gt;=0.379,A91&gt;=6.1,D91&gt;=1.55,G91&gt;=0.154,D91&gt;=0.8),6.3,IF(AND(B91&lt;3.25,B91&gt;=3.1,G91&gt;=0.227,D91&lt;0.45,H91&gt;=5.748,A91&lt;5.05,D91&lt;0.8),1.3,IF(AND(B91&gt;=3.25,B91&gt;=3.1,G91&gt;=0.227,D91&lt;0.45,H91&gt;=5.748,A91&lt;5.05,D91&lt;0.8),1.4,IF(AND(H91&gt;=13.372,G91&gt;=0.13,H91&lt;14.379,G91&lt;0.934,B91&gt;=3.35,A91&gt;=5.05,D91&lt;0.8),1.4,IF(AND(H91&lt;6.69,D91&gt;=1.05,A91&lt;5.65,D91&lt;1.35,D91&lt;1.55,G91&gt;=0.154,D91&gt;=0.8),4.033,IF(AND(H91&gt;=6.69,D91&gt;=1.05,A91&lt;5.65,D91&lt;1.35,D91&lt;1.55,G91&gt;=0.154,D91&gt;=0.8),3.88,IF(AND(B91&lt;2.85,H91&gt;=13.654,D91&lt;1.45,D91&gt;=1.35,D91&lt;1.55,G91&gt;=0.154,D91&gt;=0.8),4.8,IF(AND(B91&gt;=2.85,H91&gt;=13.654,D91&lt;1.45,D91&gt;=1.35,D91&lt;1.55,G91&gt;=0.154,D91&gt;=0.8),4.7,IF(AND(H91&lt;11.681,G91&gt;=0.259,D91&gt;=1.45,D91&gt;=1.35,D91&lt;1.55,G91&gt;=0.154,D91&gt;=0.8),4.85,IF(AND(H91&gt;=11.681,G91&gt;=0.259,D91&gt;=1.45,D91&gt;=1.35,D91&lt;1.55,G91&gt;=0.154,D91&gt;=0.8),4.633,IF(AND(A91&lt;6.25,B91&gt;=2.95,G91&gt;=0.379,A91&gt;=6.1,D91&gt;=1.55,G91&gt;=0.154,D91&gt;=0.8),5.4,IF(AND(D91&lt;0.3,H91&lt;13.372,G91&gt;=0.13,H91&lt;14.379,G91&lt;0.934,B91&gt;=3.35,A91&gt;=5.05,D91&lt;0.8),1.475,IF(AND(D91&gt;=0.3,H91&lt;13.372,G91&gt;=0.13,H91&lt;14.379,G91&lt;0.934,B91&gt;=3.35,A91&gt;=5.05,D91&lt;0.8),1.5,IF(AND(B91&lt;3.15,A91&gt;=6.25,B91&gt;=2.95,G91&gt;=0.379,A91&gt;=6.1,D91&gt;=1.55,G91&gt;=0.154,D91&gt;=0.8),5.7,IF(AND(B91&gt;=3.15,A91&gt;=6.25,B91&gt;=2.95,G91&gt;=0.379,A91&gt;=6.1,D91&gt;=1.55,G91&gt;=0.154,D91&gt;=0.8),5.933,"shouldnthappen"))))))))))))))))))))))))))))))))))</f>
        <v>4.033</v>
      </c>
      <c r="AD91" s="1" t="n">
        <f aca="false">IF(AND(H91&lt;6.621,A91&lt;4.95,D91&lt;0.8),1,IF(AND(H91&lt;14.144,H91&gt;=6.621,A91&lt;4.95,D91&lt;0.8),1.4,IF(AND(H91&gt;=14.144,H91&gt;=6.621,A91&lt;4.95,D91&lt;0.8),1.3,IF(AND(G91&lt;0.13,B91&gt;=3.85,A91&gt;=4.95,D91&lt;0.8),1.3,IF(AND(G91&gt;=0.13,B91&gt;=3.85,A91&gt;=4.95,D91&lt;0.8),1.425,IF(AND(A91&gt;=6.05,B91&lt;2.75,D91&lt;1.55,D91&gt;=0.8),4.9,IF(AND(A91&gt;=7.3,G91&lt;0.119,D91&gt;=1.55,D91&gt;=0.8),6.7,IF(AND(H91&lt;6.555,D91&lt;0.25,B91&lt;3.85,A91&gt;=4.95,D91&lt;0.8),1.7,IF(AND(B91&lt;3.4,D91&gt;=0.25,B91&lt;3.85,A91&gt;=4.95,D91&lt;0.8),1.7,IF(AND(B91&gt;=3.4,D91&gt;=0.25,B91&lt;3.85,A91&gt;=4.95,D91&lt;0.8),1.6,IF(AND(A91&lt;5.05,A91&lt;6.05,B91&lt;2.75,D91&lt;1.55,D91&gt;=0.8),3.3,IF(AND(B91&lt;2.85,D91&lt;1.35,B91&gt;=2.75,D91&lt;1.55,D91&gt;=0.8),4.5,IF(AND(H91&lt;12.206,D91&gt;=1.35,B91&gt;=2.75,D91&lt;1.55,D91&gt;=0.8),4.7,IF(AND(H91&gt;=12.206,D91&gt;=1.35,B91&gt;=2.75,D91&lt;1.55,D91&gt;=0.8),4.52,IF(AND(G91&lt;0.024,A91&lt;7.3,G91&lt;0.119,D91&gt;=1.55,D91&gt;=0.8),5.7,IF(AND(G91&gt;=0.024,A91&lt;7.3,G91&lt;0.119,D91&gt;=1.55,D91&gt;=0.8),5.6,IF(AND(F91&lt;2.5,G91&lt;0.417,G91&gt;=0.119,D91&gt;=1.55,D91&gt;=0.8),5.05,IF(AND(B91&lt;3.15,H91&gt;=6.555,D91&lt;0.25,B91&lt;3.85,A91&gt;=4.95,D91&lt;0.8),1.6,IF(AND(G91&lt;0.356,A91&gt;=5.05,A91&lt;6.05,B91&lt;2.75,D91&lt;1.55,D91&gt;=0.8),4.12,IF(AND(A91&lt;5.65,B91&gt;=2.85,D91&lt;1.35,B91&gt;=2.75,D91&lt;1.55,D91&gt;=0.8),3.6,IF(AND(B91&lt;3.15,F91&gt;=2.5,G91&lt;0.417,G91&gt;=0.119,D91&gt;=1.55,D91&gt;=0.8),5.18,IF(AND(B91&gt;=3.15,F91&gt;=2.5,G91&lt;0.417,G91&gt;=0.119,D91&gt;=1.55,D91&gt;=0.8),5.3,IF(AND(D91&lt;1.7,A91&lt;6.95,G91&gt;=0.417,G91&gt;=0.119,D91&gt;=1.55,D91&gt;=0.8),4.7,IF(AND(A91&lt;7.25,A91&gt;=6.95,G91&gt;=0.417,G91&gt;=0.119,D91&gt;=1.55,D91&gt;=0.8),5.8,IF(AND(A91&gt;=7.25,A91&gt;=6.95,G91&gt;=0.417,G91&gt;=0.119,D91&gt;=1.55,D91&gt;=0.8),6.333,IF(AND(H91&lt;8.594,B91&gt;=3.15,H91&gt;=6.555,D91&lt;0.25,B91&lt;3.85,A91&gt;=4.95,D91&lt;0.8),1.4,IF(AND(H91&gt;=8.594,B91&gt;=3.15,H91&gt;=6.555,D91&lt;0.25,B91&lt;3.85,A91&gt;=4.95,D91&lt;0.8),1.5,IF(AND(H91&gt;=11.218,G91&gt;=0.356,A91&gt;=5.05,A91&lt;6.05,B91&lt;2.75,D91&lt;1.55,D91&gt;=0.8),3.925,IF(AND(A91&gt;=6.5,A91&gt;=5.65,B91&gt;=2.85,D91&lt;1.35,B91&gt;=2.75,D91&lt;1.55,D91&gt;=0.8),4.6,IF(AND(H91&lt;8.602,H91&lt;11.218,G91&gt;=0.356,A91&gt;=5.05,A91&lt;6.05,B91&lt;2.75,D91&lt;1.55,D91&gt;=0.8),3.95,IF(AND(H91&gt;=8.602,H91&lt;11.218,G91&gt;=0.356,A91&gt;=5.05,A91&lt;6.05,B91&lt;2.75,D91&lt;1.55,D91&gt;=0.8),3.75,IF(AND(H91&lt;10.129,A91&lt;6.5,A91&gt;=5.65,B91&gt;=2.85,D91&lt;1.35,B91&gt;=2.75,D91&lt;1.55,D91&gt;=0.8),4.2,IF(AND(H91&gt;=10.129,A91&lt;6.5,A91&gt;=5.65,B91&gt;=2.85,D91&lt;1.35,B91&gt;=2.75,D91&lt;1.55,D91&gt;=0.8),4.267,IF(AND(D91&lt;2.2,B91&lt;3.05,D91&gt;=1.7,A91&lt;6.95,G91&gt;=0.417,G91&gt;=0.119,D91&gt;=1.55,D91&gt;=0.8),5.3,IF(AND(D91&gt;=2.2,B91&lt;3.05,D91&gt;=1.7,A91&lt;6.95,G91&gt;=0.417,G91&gt;=0.119,D91&gt;=1.55,D91&gt;=0.8),5.133,IF(AND(D91&lt;2.45,B91&gt;=3.05,D91&gt;=1.7,A91&lt;6.95,G91&gt;=0.417,G91&gt;=0.119,D91&gt;=1.55,D91&gt;=0.8),5.6,IF(AND(D91&gt;=2.45,B91&gt;=3.05,D91&gt;=1.7,A91&lt;6.95,G91&gt;=0.417,G91&gt;=0.119,D91&gt;=1.55,D91&gt;=0.8),6,"shouldnthappen")))))))))))))))))))))))))))))))))))))</f>
        <v>3.6</v>
      </c>
      <c r="AE91" s="1" t="n">
        <f aca="false">IF(AND(G91&lt;0.123,D91&gt;=0.25,D91&lt;0.75),1.3,IF(AND(H91&gt;=16.774,D91&gt;=1.75,D91&gt;=0.75),6.4,IF(AND(B91&lt;3.4,A91&lt;4.8,D91&lt;0.25,D91&lt;0.75),1.22,IF(AND(B91&gt;=3.4,A91&lt;4.8,D91&lt;0.25,D91&lt;0.75),1,IF(AND(A91&gt;=5.45,A91&gt;=4.8,D91&lt;0.25,D91&lt;0.75),1.367,IF(AND(H91&gt;=10.688,D91&lt;1.35,D91&lt;1.75,D91&gt;=0.75),4.2,IF(AND(A91&lt;5.3,D91&gt;=1.35,D91&lt;1.75,D91&gt;=0.75),4.05,IF(AND(G91&gt;=0.857,H91&lt;16.774,D91&gt;=1.75,D91&gt;=0.75),5.02,IF(AND(H91&lt;6.089,A91&lt;5.45,A91&gt;=4.8,D91&lt;0.25,D91&lt;0.75),1.7,IF(AND(G91&lt;0.184,D91&lt;0.35,G91&gt;=0.123,D91&gt;=0.25,D91&lt;0.75),1.7,IF(AND(G91&gt;=0.184,D91&lt;0.35,G91&gt;=0.123,D91&gt;=0.25,D91&lt;0.75),1.48,IF(AND(A91&lt;5.25,D91&gt;=0.35,G91&gt;=0.123,D91&gt;=0.25,D91&lt;0.75),1.75,IF(AND(A91&gt;=5.25,D91&gt;=0.35,G91&gt;=0.123,D91&gt;=0.25,D91&lt;0.75),1.5,IF(AND(A91&lt;5.3,H91&lt;10.688,D91&lt;1.35,D91&lt;1.75,D91&gt;=0.75),3.15,IF(AND(H91&lt;9.474,A91&gt;=5.3,D91&gt;=1.35,D91&lt;1.75,D91&gt;=0.75),4.95,IF(AND(G91&gt;=0.779,G91&lt;0.857,H91&lt;16.774,D91&gt;=1.75,D91&gt;=0.75),6,IF(AND(G91&lt;0.05,H91&gt;=6.089,A91&lt;5.45,A91&gt;=4.8,D91&lt;0.25,D91&lt;0.75),1.4,IF(AND(H91&lt;6.69,A91&gt;=5.3,H91&lt;10.688,D91&lt;1.35,D91&lt;1.75,D91&gt;=0.75),4.033,IF(AND(H91&gt;=6.69,A91&gt;=5.3,H91&lt;10.688,D91&lt;1.35,D91&lt;1.75,D91&gt;=0.75),3.733,IF(AND(B91&lt;2.5,H91&gt;=9.474,A91&gt;=5.3,D91&gt;=1.35,D91&lt;1.75,D91&gt;=0.75),4.5,IF(AND(D91&gt;=2.45,G91&lt;0.779,G91&lt;0.857,H91&lt;16.774,D91&gt;=1.75,D91&gt;=0.75),6,IF(AND(B91&gt;=3.75,G91&gt;=0.05,H91&gt;=6.089,A91&lt;5.45,A91&gt;=4.8,D91&lt;0.25,D91&lt;0.75),1.6,IF(AND(H91&lt;13.695,B91&gt;=2.5,H91&gt;=9.474,A91&gt;=5.3,D91&gt;=1.35,D91&lt;1.75,D91&gt;=0.75),4.567,IF(AND(G91&gt;=0.654,D91&lt;2.45,G91&lt;0.779,G91&lt;0.857,H91&lt;16.774,D91&gt;=1.75,D91&gt;=0.75),4.9,IF(AND(G91&gt;=0.73,B91&lt;3.75,G91&gt;=0.05,H91&gt;=6.089,A91&lt;5.45,A91&gt;=4.8,D91&lt;0.25,D91&lt;0.75),1.4,IF(AND(A91&lt;6.65,H91&gt;=13.695,B91&gt;=2.5,H91&gt;=9.474,A91&gt;=5.3,D91&gt;=1.35,D91&lt;1.75,D91&gt;=0.75),4.4,IF(AND(A91&gt;=6.65,H91&gt;=13.695,B91&gt;=2.5,H91&gt;=9.474,A91&gt;=5.3,D91&gt;=1.35,D91&lt;1.75,D91&gt;=0.75),4.84,IF(AND(B91&lt;2.75,G91&lt;0.654,D91&lt;2.45,G91&lt;0.779,G91&lt;0.857,H91&lt;16.774,D91&gt;=1.75,D91&gt;=0.75),5.2,IF(AND(H91&lt;9.524,G91&lt;0.73,B91&lt;3.75,G91&gt;=0.05,H91&gt;=6.089,A91&lt;5.45,A91&gt;=4.8,D91&lt;0.25,D91&lt;0.75),1.5,IF(AND(H91&gt;=9.524,G91&lt;0.73,B91&lt;3.75,G91&gt;=0.05,H91&gt;=6.089,A91&lt;5.45,A91&gt;=4.8,D91&lt;0.25,D91&lt;0.75),1.4,IF(AND(H91&gt;=13.644,B91&gt;=2.75,G91&lt;0.654,D91&lt;2.45,G91&lt;0.779,G91&lt;0.857,H91&lt;16.774,D91&gt;=1.75,D91&gt;=0.75),6.033,IF(AND(A91&gt;=6.85,H91&lt;13.644,B91&gt;=2.75,G91&lt;0.654,D91&lt;2.45,G91&lt;0.779,G91&lt;0.857,H91&lt;16.774,D91&gt;=1.75,D91&gt;=0.75),5.1,IF(AND(A91&gt;=6.75,A91&lt;6.85,H91&lt;13.644,B91&gt;=2.75,G91&lt;0.654,D91&lt;2.45,G91&lt;0.779,G91&lt;0.857,H91&lt;16.774,D91&gt;=1.75,D91&gt;=0.75),5.9,IF(AND(D91&gt;=2.35,A91&lt;6.75,A91&lt;6.85,H91&lt;13.644,B91&gt;=2.75,G91&lt;0.654,D91&lt;2.45,G91&lt;0.779,G91&lt;0.857,H91&lt;16.774,D91&gt;=1.75,D91&gt;=0.75),5.6,IF(AND(H91&lt;11.146,D91&lt;2.35,A91&lt;6.75,A91&lt;6.85,H91&lt;13.644,B91&gt;=2.75,G91&lt;0.654,D91&lt;2.45,G91&lt;0.779,G91&lt;0.857,H91&lt;16.774,D91&gt;=1.75,D91&gt;=0.75),5.4,IF(AND(H91&gt;=11.146,D91&lt;2.35,A91&lt;6.75,A91&lt;6.85,H91&lt;13.644,B91&gt;=2.75,G91&lt;0.654,D91&lt;2.45,G91&lt;0.779,G91&lt;0.857,H91&lt;16.774,D91&gt;=1.75,D91&gt;=0.75),5.6,"shouldnthappen"))))))))))))))))))))))))))))))))))))</f>
        <v>4.033</v>
      </c>
      <c r="AF91" s="1" t="n">
        <f aca="false">IF(AND(A91&lt;4.5,D91&lt;0.8),1.233,IF(AND(B91&lt;3.05,A91&gt;=4.5,D91&lt;0.8),1.4,IF(AND(D91&gt;=0.45,B91&gt;=3.05,A91&gt;=4.5,D91&lt;0.8),1.667,IF(AND(D91&lt;1.05,D91&lt;1.35,A91&lt;6.25,D91&gt;=0.8),3.633,IF(AND(H91&lt;13.935,A91&gt;=7.05,A91&gt;=6.25,D91&gt;=0.8),6,IF(AND(G91&gt;=0.948,D91&lt;0.45,B91&gt;=3.05,A91&gt;=4.5,D91&lt;0.8),1.7,IF(AND(G91&lt;0.652,D91&gt;=1.05,D91&lt;1.35,A91&lt;6.25,D91&gt;=0.8),4.16,IF(AND(D91&gt;=2.15,D91&gt;=1.75,D91&gt;=1.35,A91&lt;6.25,D91&gt;=0.8),5.4,IF(AND(G91&gt;=0.912,F91&lt;2.5,A91&lt;7.05,A91&gt;=6.25,D91&gt;=0.8),4.4,IF(AND(B91&gt;=3.25,F91&gt;=2.5,A91&lt;7.05,A91&gt;=6.25,D91&gt;=0.8),5.85,IF(AND(H91&lt;17.32,H91&gt;=13.935,A91&gt;=7.05,A91&gt;=6.25,D91&gt;=0.8),6.65,IF(AND(H91&gt;=17.32,H91&gt;=13.935,A91&gt;=7.05,A91&gt;=6.25,D91&gt;=0.8),6.4,IF(AND(H91&gt;=13.547,G91&lt;0.948,D91&lt;0.45,B91&gt;=3.05,A91&gt;=4.5,D91&lt;0.8),1.38,IF(AND(B91&gt;=2.75,G91&gt;=0.652,D91&gt;=1.05,D91&lt;1.35,A91&lt;6.25,D91&gt;=0.8),3.6,IF(AND(H91&lt;9.417,G91&lt;0.404,D91&lt;1.75,D91&gt;=1.35,A91&lt;6.25,D91&gt;=0.8),4.2,IF(AND(H91&gt;=9.417,G91&lt;0.404,D91&lt;1.75,D91&gt;=1.35,A91&lt;6.25,D91&gt;=0.8),4.5,IF(AND(G91&lt;0.464,G91&gt;=0.404,D91&lt;1.75,D91&gt;=1.35,A91&lt;6.25,D91&gt;=0.8),4.5,IF(AND(G91&gt;=0.464,G91&gt;=0.404,D91&lt;1.75,D91&gt;=1.35,A91&lt;6.25,D91&gt;=0.8),4.625,IF(AND(D91&lt;1.85,D91&lt;2.15,D91&gt;=1.75,D91&gt;=1.35,A91&lt;6.25,D91&gt;=0.8),4.9,IF(AND(D91&gt;=1.85,D91&lt;2.15,D91&gt;=1.75,D91&gt;=1.35,A91&lt;6.25,D91&gt;=0.8),5.05,IF(AND(G91&lt;0.332,G91&lt;0.912,F91&lt;2.5,A91&lt;7.05,A91&gt;=6.25,D91&gt;=0.8),4.467,IF(AND(G91&gt;=0.332,G91&lt;0.912,F91&lt;2.5,A91&lt;7.05,A91&gt;=6.25,D91&gt;=0.8),4.767,IF(AND(D91&lt;0.15,H91&lt;13.547,G91&lt;0.948,D91&lt;0.45,B91&gt;=3.05,A91&gt;=4.5,D91&lt;0.8),1.5,IF(AND(D91&lt;1.15,B91&lt;2.75,G91&gt;=0.652,D91&gt;=1.05,D91&lt;1.35,A91&lt;6.25,D91&gt;=0.8),3.9,IF(AND(D91&gt;=1.15,B91&lt;2.75,G91&gt;=0.652,D91&gt;=1.05,D91&lt;1.35,A91&lt;6.25,D91&gt;=0.8),4,IF(AND(D91&gt;=2.25,B91&lt;3.15,B91&lt;3.25,F91&gt;=2.5,A91&lt;7.05,A91&gt;=6.25,D91&gt;=0.8),5.14,IF(AND(G91&lt;0.621,B91&gt;=3.15,B91&lt;3.25,F91&gt;=2.5,A91&lt;7.05,A91&gt;=6.25,D91&gt;=0.8),5.75,IF(AND(G91&gt;=0.621,B91&gt;=3.15,B91&lt;3.25,F91&gt;=2.5,A91&lt;7.05,A91&gt;=6.25,D91&gt;=0.8),5.1,IF(AND(G91&gt;=0.862,D91&gt;=0.15,H91&lt;13.547,G91&lt;0.948,D91&lt;0.45,B91&gt;=3.05,A91&gt;=4.5,D91&lt;0.8),1.5,IF(AND(A91&lt;6.35,D91&lt;2.25,B91&lt;3.15,B91&lt;3.25,F91&gt;=2.5,A91&lt;7.05,A91&gt;=6.25,D91&gt;=0.8),5.267,IF(AND(A91&gt;=6.35,D91&lt;2.25,B91&lt;3.15,B91&lt;3.25,F91&gt;=2.5,A91&lt;7.05,A91&gt;=6.25,D91&gt;=0.8),5.42,IF(AND(A91&lt;5.1,G91&lt;0.862,D91&gt;=0.15,H91&lt;13.547,G91&lt;0.948,D91&lt;0.45,B91&gt;=3.05,A91&gt;=4.5,D91&lt;0.8),1.35,IF(AND(B91&lt;3.95,A91&gt;=5.1,G91&lt;0.862,D91&gt;=0.15,H91&lt;13.547,G91&lt;0.948,D91&lt;0.45,B91&gt;=3.05,A91&gt;=4.5,D91&lt;0.8),1.5,IF(AND(B91&gt;=3.95,A91&gt;=5.1,G91&lt;0.862,D91&gt;=0.15,H91&lt;13.547,G91&lt;0.948,D91&lt;0.45,B91&gt;=3.05,A91&gt;=4.5,D91&lt;0.8),1.467,"shouldnthappen"))))))))))))))))))))))))))))))))))</f>
        <v>4.16</v>
      </c>
      <c r="AG91" s="1" t="n">
        <f aca="false">IF(AND(H91&lt;5.748,A91&lt;4.85,D91&lt;0.75),1,IF(AND(B91&gt;=3.5,D91&gt;=1.75,D91&gt;=0.75),6.2,IF(AND(A91&gt;=4.65,H91&gt;=5.748,A91&lt;4.85,D91&lt;0.75),1.333,IF(AND(H91&lt;6.417,B91&lt;3.45,A91&gt;=4.85,D91&lt;0.75),1.7,IF(AND(A91&lt;5.05,B91&gt;=3.45,A91&gt;=4.85,D91&lt;0.75),1.4,IF(AND(A91&gt;=5.05,B91&gt;=3.45,A91&gt;=4.85,D91&lt;0.75),1.5,IF(AND(F91&gt;=2.5,H91&lt;13.641,D91&lt;1.75,D91&gt;=0.75),4.667,IF(AND(G91&lt;0.187,H91&gt;=13.641,D91&lt;1.75,D91&gt;=0.75),5,IF(AND(A91&gt;=7.1,B91&lt;3.5,D91&gt;=1.75,D91&gt;=0.75),6.575,IF(AND(G91&lt;0.161,A91&lt;4.65,H91&gt;=5.748,A91&lt;4.85,D91&lt;0.75),1.5,IF(AND(H91&lt;8.399,H91&gt;=6.417,B91&lt;3.45,A91&gt;=4.85,D91&lt;0.75),1.5,IF(AND(H91&gt;=8.399,H91&gt;=6.417,B91&lt;3.45,A91&gt;=4.85,D91&lt;0.75),1.625,IF(AND(G91&lt;0.086,F91&lt;2.5,H91&lt;13.641,D91&lt;1.75,D91&gt;=0.75),4.7,IF(AND(D91&lt;1.35,G91&gt;=0.187,H91&gt;=13.641,D91&lt;1.75,D91&gt;=0.75),4.2,IF(AND(G91&lt;0.422,G91&gt;=0.161,A91&lt;4.65,H91&gt;=5.748,A91&lt;4.85,D91&lt;0.75),1.4,IF(AND(G91&gt;=0.422,G91&gt;=0.161,A91&lt;4.65,H91&gt;=5.748,A91&lt;4.85,D91&lt;0.75),1.3,IF(AND(B91&lt;2.5,D91&gt;=1.35,G91&gt;=0.187,H91&gt;=13.641,D91&lt;1.75,D91&gt;=0.75),4.5,IF(AND(B91&lt;2.75,A91&lt;6,A91&lt;7.1,B91&lt;3.5,D91&gt;=1.75,D91&gt;=0.75),5.1,IF(AND(B91&gt;=2.75,A91&lt;6,A91&lt;7.1,B91&lt;3.5,D91&gt;=1.75,D91&gt;=0.75),5.02,IF(AND(A91&lt;5.15,A91&lt;5.9,G91&gt;=0.086,F91&lt;2.5,H91&lt;13.641,D91&lt;1.75,D91&gt;=0.75),3,IF(AND(G91&lt;0.644,A91&gt;=5.9,G91&gt;=0.086,F91&lt;2.5,H91&lt;13.641,D91&lt;1.75,D91&gt;=0.75),4.65,IF(AND(G91&gt;=0.644,A91&gt;=5.9,G91&gt;=0.086,F91&lt;2.5,H91&lt;13.641,D91&lt;1.75,D91&gt;=0.75),4.24,IF(AND(D91&lt;1.45,B91&gt;=2.5,D91&gt;=1.35,G91&gt;=0.187,H91&gt;=13.641,D91&lt;1.75,D91&gt;=0.75),4.68,IF(AND(D91&gt;=1.45,B91&gt;=2.5,D91&gt;=1.35,G91&gt;=0.187,H91&gt;=13.641,D91&lt;1.75,D91&gt;=0.75),4.833,IF(AND(H91&lt;13.18,D91&lt;2.05,A91&gt;=6,A91&lt;7.1,B91&lt;3.5,D91&gt;=1.75,D91&gt;=0.75),5.44,IF(AND(H91&gt;=13.18,D91&lt;2.05,A91&gt;=6,A91&lt;7.1,B91&lt;3.5,D91&gt;=1.75,D91&gt;=0.75),5.1,IF(AND(H91&lt;8.759,D91&gt;=2.05,A91&gt;=6,A91&lt;7.1,B91&lt;3.5,D91&gt;=1.75,D91&gt;=0.75),5.4,IF(AND(A91&gt;=5.75,A91&gt;=5.15,A91&lt;5.9,G91&gt;=0.086,F91&lt;2.5,H91&lt;13.641,D91&lt;1.75,D91&gt;=0.75),3.967,IF(AND(H91&lt;10.159,H91&gt;=8.759,D91&gt;=2.05,A91&gt;=6,A91&lt;7.1,B91&lt;3.5,D91&gt;=1.75,D91&gt;=0.75),5.925,IF(AND(D91&lt;1.2,A91&lt;5.75,A91&gt;=5.15,A91&lt;5.9,G91&gt;=0.086,F91&lt;2.5,H91&lt;13.641,D91&lt;1.75,D91&gt;=0.75),3.667,IF(AND(D91&lt;2.25,H91&gt;=10.159,H91&gt;=8.759,D91&gt;=2.05,A91&gt;=6,A91&lt;7.1,B91&lt;3.5,D91&gt;=1.75,D91&gt;=0.75),5.66,IF(AND(D91&gt;=2.25,H91&gt;=10.159,H91&gt;=8.759,D91&gt;=2.05,A91&gt;=6,A91&lt;7.1,B91&lt;3.5,D91&gt;=1.75,D91&gt;=0.75),5.34,IF(AND(D91&lt;1.35,D91&gt;=1.2,A91&lt;5.75,A91&gt;=5.15,A91&lt;5.9,G91&gt;=0.086,F91&lt;2.5,H91&lt;13.641,D91&lt;1.75,D91&gt;=0.75),4.025,IF(AND(D91&gt;=1.35,D91&gt;=1.2,A91&lt;5.75,A91&gt;=5.15,A91&lt;5.9,G91&gt;=0.086,F91&lt;2.5,H91&lt;13.641,D91&lt;1.75,D91&gt;=0.75),3.9,"shouldnthappen"))))))))))))))))))))))))))))))))))</f>
        <v>4.025</v>
      </c>
      <c r="AH91" s="1" t="n">
        <f aca="false">IF(AND(F91&lt;1.5,H91&lt;6.799,A91&lt;5.45),1.7,IF(AND(F91&gt;=1.5,H91&lt;6.799,A91&lt;5.45),4.1,IF(AND(D91&gt;=0.8,H91&gt;=6.799,A91&lt;5.45),3.9,IF(AND(H91&lt;7.564,F91&lt;2.5,A91&gt;=5.45),3.925,IF(AND(H91&gt;=16.284,F91&gt;=2.5,A91&gt;=5.45),6.5,IF(AND(A91&lt;4.35,D91&lt;0.8,H91&gt;=6.799,A91&lt;5.45),1.1,IF(AND(B91&lt;2.8,D91&lt;1.35,H91&gt;=7.564,F91&lt;2.5,A91&gt;=5.45),4.1,IF(AND(B91&gt;=2.8,D91&lt;1.35,H91&gt;=7.564,F91&lt;2.5,A91&gt;=5.45),4.267,IF(AND(B91&lt;2.75,D91&gt;=1.35,H91&gt;=7.564,F91&lt;2.5,A91&gt;=5.45),5,IF(AND(G91&gt;=0.078,G91&lt;0.26,H91&lt;16.284,F91&gt;=2.5,A91&gt;=5.45),6.06,IF(AND(G91&gt;=0.805,G91&gt;=0.26,H91&lt;16.284,F91&gt;=2.5,A91&gt;=5.45),5.02,IF(AND(H91&gt;=10.109,B91&gt;=3.45,A91&gt;=4.35,D91&lt;0.8,H91&gt;=6.799,A91&lt;5.45),1.55,IF(AND(D91&lt;2.25,G91&lt;0.078,G91&lt;0.26,H91&lt;16.284,F91&gt;=2.5,A91&gt;=5.45),5.6,IF(AND(D91&gt;=2.25,G91&lt;0.078,G91&lt;0.26,H91&lt;16.284,F91&gt;=2.5,A91&gt;=5.45),5.7,IF(AND(A91&lt;6.15,G91&lt;0.805,G91&gt;=0.26,H91&lt;16.284,F91&gt;=2.5,A91&gt;=5.45),4.967,IF(AND(A91&lt;4.65,H91&lt;12.227,B91&lt;3.45,A91&gt;=4.35,D91&lt;0.8,H91&gt;=6.799,A91&lt;5.45),1.333,IF(AND(A91&lt;4.85,H91&gt;=12.227,B91&lt;3.45,A91&gt;=4.35,D91&lt;0.8,H91&gt;=6.799,A91&lt;5.45),1.42,IF(AND(A91&gt;=4.85,H91&gt;=12.227,B91&lt;3.45,A91&gt;=4.35,D91&lt;0.8,H91&gt;=6.799,A91&lt;5.45),1.533,IF(AND(A91&lt;5.05,H91&lt;10.109,B91&gt;=3.45,A91&gt;=4.35,D91&lt;0.8,H91&gt;=6.799,A91&lt;5.45),1.4,IF(AND(A91&gt;=5.05,H91&lt;10.109,B91&gt;=3.45,A91&gt;=4.35,D91&lt;0.8,H91&gt;=6.799,A91&lt;5.45),1.5,IF(AND(G91&lt;0.14,H91&lt;13.531,B91&gt;=2.75,D91&gt;=1.35,H91&gt;=7.564,F91&lt;2.5,A91&gt;=5.45),4.7,IF(AND(G91&lt;0.187,H91&gt;=13.531,B91&gt;=2.75,D91&gt;=1.35,H91&gt;=7.564,F91&lt;2.5,A91&gt;=5.45),5,IF(AND(G91&gt;=0.187,H91&gt;=13.531,B91&gt;=2.75,D91&gt;=1.35,H91&gt;=7.564,F91&lt;2.5,A91&gt;=5.45),4.66,IF(AND(A91&lt;6.35,A91&gt;=6.15,G91&lt;0.805,G91&gt;=0.26,H91&lt;16.284,F91&gt;=2.5,A91&gt;=5.45),6,IF(AND(D91&lt;0.15,A91&gt;=4.65,H91&lt;12.227,B91&lt;3.45,A91&gt;=4.35,D91&lt;0.8,H91&gt;=6.799,A91&lt;5.45),1.5,IF(AND(H91&lt;10.723,G91&gt;=0.14,H91&lt;13.531,B91&gt;=2.75,D91&gt;=1.35,H91&gt;=7.564,F91&lt;2.5,A91&gt;=5.45),4.6,IF(AND(H91&gt;=10.723,G91&gt;=0.14,H91&lt;13.531,B91&gt;=2.75,D91&gt;=1.35,H91&gt;=7.564,F91&lt;2.5,A91&gt;=5.45),4.46,IF(AND(G91&lt;0.364,A91&gt;=6.35,A91&gt;=6.15,G91&lt;0.805,G91&gt;=0.26,H91&lt;16.284,F91&gt;=2.5,A91&gt;=5.45),5.28,IF(AND(A91&lt;5.1,D91&gt;=0.15,A91&gt;=4.65,H91&lt;12.227,B91&lt;3.45,A91&gt;=4.35,D91&lt;0.8,H91&gt;=6.799,A91&lt;5.45),1.36,IF(AND(A91&gt;=5.1,D91&gt;=0.15,A91&gt;=4.65,H91&lt;12.227,B91&lt;3.45,A91&gt;=4.35,D91&lt;0.8,H91&gt;=6.799,A91&lt;5.45),1.4,IF(AND(G91&gt;=0.6,G91&gt;=0.364,A91&gt;=6.35,A91&gt;=6.15,G91&lt;0.805,G91&gt;=0.26,H91&lt;16.284,F91&gt;=2.5,A91&gt;=5.45),5.1,IF(AND(A91&gt;=6.95,G91&lt;0.6,G91&gt;=0.364,A91&gt;=6.35,A91&gt;=6.15,G91&lt;0.805,G91&gt;=0.26,H91&lt;16.284,F91&gt;=2.5,A91&gt;=5.45),5.8,IF(AND(B91&lt;3.2,A91&lt;6.95,G91&lt;0.6,G91&gt;=0.364,A91&gt;=6.35,A91&gt;=6.15,G91&lt;0.805,G91&gt;=0.26,H91&lt;16.284,F91&gt;=2.5,A91&gt;=5.45),5.6,IF(AND(B91&gt;=3.2,A91&lt;6.95,G91&lt;0.6,G91&gt;=0.364,A91&gt;=6.35,A91&gt;=6.15,G91&lt;0.805,G91&gt;=0.26,H91&lt;16.284,F91&gt;=2.5,A91&gt;=5.45),5.7,"shouldnthappen"))))))))))))))))))))))))))))))))))</f>
        <v>3.925</v>
      </c>
      <c r="AI91" s="1" t="n">
        <f aca="false">IF(AND(B91&gt;=3.55,A91&lt;5.05,F91&lt;1.5),1,IF(AND(H91&gt;=13.436,A91&gt;=5.05,F91&lt;1.5),1.633,IF(AND(A91&lt;4.35,B91&lt;3.55,A91&lt;5.05,F91&lt;1.5),1.1,IF(AND(A91&lt;5.15,H91&lt;13.436,A91&gt;=5.05,F91&lt;1.5),1.6,IF(AND(G91&lt;0.837,D91&lt;1.2,B91&lt;2.65,F91&gt;=1.5),3.7,IF(AND(G91&gt;=0.837,D91&lt;1.2,B91&lt;2.65,F91&gt;=1.5),3,IF(AND(D91&lt;1.4,D91&gt;=1.2,B91&lt;2.65,F91&gt;=1.5),4.133,IF(AND(D91&gt;=1.4,D91&gt;=1.2,B91&lt;2.65,F91&gt;=1.5),4.633,IF(AND(G91&lt;0.302,A91&gt;=4.35,B91&lt;3.55,A91&lt;5.05,F91&lt;1.5),1.34,IF(AND(D91&gt;=0.3,A91&gt;=5.15,H91&lt;13.436,A91&gt;=5.05,F91&lt;1.5),1.5,IF(AND(G91&lt;0.233,G91&lt;0.265,D91&lt;1.55,B91&gt;=2.65,F91&gt;=1.5),4.56,IF(AND(G91&gt;=0.233,G91&lt;0.265,D91&lt;1.55,B91&gt;=2.65,F91&gt;=1.5),5.1,IF(AND(G91&lt;0.395,G91&gt;=0.265,D91&lt;1.55,B91&gt;=2.65,F91&gt;=1.5),4.025,IF(AND(H91&lt;13.935,A91&gt;=7.05,D91&gt;=1.55,B91&gt;=2.65,F91&gt;=1.5),6.12,IF(AND(H91&gt;=13.935,A91&gt;=7.05,D91&gt;=1.55,B91&gt;=2.65,F91&gt;=1.5),6.64,IF(AND(G91&gt;=0.858,G91&gt;=0.302,A91&gt;=4.35,B91&lt;3.55,A91&lt;5.05,F91&lt;1.5),1.3,IF(AND(H91&lt;6.543,D91&lt;0.3,A91&gt;=5.15,H91&lt;13.436,A91&gt;=5.05,F91&lt;1.5),1.4,IF(AND(H91&gt;=6.543,D91&lt;0.3,A91&gt;=5.15,H91&lt;13.436,A91&gt;=5.05,F91&lt;1.5),1.48,IF(AND(A91&lt;6.3,G91&gt;=0.395,G91&gt;=0.265,D91&lt;1.55,B91&gt;=2.65,F91&gt;=1.5),4.14,IF(AND(A91&gt;=6.3,G91&gt;=0.395,G91&gt;=0.265,D91&lt;1.55,B91&gt;=2.65,F91&gt;=1.5),4.767,IF(AND(G91&gt;=0.669,B91&lt;3.15,A91&lt;7.05,D91&gt;=1.55,B91&gt;=2.65,F91&gt;=1.5),5,IF(AND(H91&lt;9.459,G91&lt;0.858,G91&gt;=0.302,A91&gt;=4.35,B91&lt;3.55,A91&lt;5.05,F91&lt;1.5),1.4,IF(AND(H91&gt;=9.459,G91&lt;0.858,G91&gt;=0.302,A91&gt;=4.35,B91&lt;3.55,A91&lt;5.05,F91&lt;1.5),1.6,IF(AND(G91&gt;=0.433,G91&lt;0.669,B91&lt;3.15,A91&lt;7.05,D91&gt;=1.55,B91&gt;=2.65,F91&gt;=1.5),5.68,IF(AND(G91&lt;0.481,H91&lt;10.257,B91&gt;=3.15,A91&lt;7.05,D91&gt;=1.55,B91&gt;=2.65,F91&gt;=1.5),5.7,IF(AND(G91&gt;=0.481,H91&lt;10.257,B91&gt;=3.15,A91&lt;7.05,D91&gt;=1.55,B91&gt;=2.65,F91&gt;=1.5),5.9,IF(AND(D91&lt;2.15,H91&gt;=10.257,B91&gt;=3.15,A91&lt;7.05,D91&gt;=1.55,B91&gt;=2.65,F91&gt;=1.5),5.1,IF(AND(D91&gt;=2.15,H91&gt;=10.257,B91&gt;=3.15,A91&lt;7.05,D91&gt;=1.55,B91&gt;=2.65,F91&gt;=1.5),5.42,IF(AND(G91&lt;0.098,G91&lt;0.433,G91&lt;0.669,B91&lt;3.15,A91&lt;7.05,D91&gt;=1.55,B91&gt;=2.65,F91&gt;=1.5),5.567,IF(AND(D91&lt;1.8,G91&gt;=0.098,G91&lt;0.433,G91&lt;0.669,B91&lt;3.15,A91&lt;7.05,D91&gt;=1.55,B91&gt;=2.65,F91&gt;=1.5),5.033,IF(AND(G91&gt;=0.312,D91&gt;=1.8,G91&gt;=0.098,G91&lt;0.433,G91&lt;0.669,B91&lt;3.15,A91&lt;7.05,D91&gt;=1.55,B91&gt;=2.65,F91&gt;=1.5),5.4,IF(AND(H91&lt;9.002,G91&lt;0.312,D91&gt;=1.8,G91&gt;=0.098,G91&lt;0.433,G91&lt;0.669,B91&lt;3.15,A91&lt;7.05,D91&gt;=1.55,B91&gt;=2.65,F91&gt;=1.5),5.1,IF(AND(H91&gt;=9.002,G91&lt;0.312,D91&gt;=1.8,G91&gt;=0.098,G91&lt;0.433,G91&lt;0.669,B91&lt;3.15,A91&lt;7.05,D91&gt;=1.55,B91&gt;=2.65,F91&gt;=1.5),5.26,"shouldnthappen")))))))))))))))))))))))))))))))))</f>
        <v>4.56</v>
      </c>
      <c r="AJ91" s="1" t="n">
        <f aca="false">IF(AND(A91&gt;=5.25,D91&gt;=0.35,D91&lt;0.8),1.433,IF(AND(F91&gt;=2.5,H91&lt;6.927,D91&gt;=0.8),5.1,IF(AND(H91&lt;5.85,B91&lt;3.65,D91&lt;0.35,D91&lt;0.8),1,IF(AND(A91&lt;5.55,B91&gt;=3.65,D91&lt;0.35,D91&lt;0.8),1.5,IF(AND(A91&gt;=5.55,B91&gt;=3.65,D91&lt;0.35,D91&lt;0.8),1.7,IF(AND(H91&lt;7.949,A91&lt;5.25,D91&gt;=0.35,D91&lt;0.8),1.9,IF(AND(H91&gt;=7.949,A91&lt;5.25,D91&gt;=0.35,D91&lt;0.8),1.54,IF(AND(A91&lt;5.55,F91&lt;2.5,H91&lt;6.927,D91&gt;=0.8),3.98,IF(AND(A91&gt;=5.55,F91&lt;2.5,H91&lt;6.927,D91&gt;=0.8),4.1,IF(AND(A91&gt;=7.25,D91&gt;=1.55,H91&gt;=6.927,D91&gt;=0.8),6.65,IF(AND(A91&lt;5.75,D91&lt;1.2,D91&lt;1.55,H91&gt;=6.927,D91&gt;=0.8),3.62,IF(AND(A91&gt;=5.75,D91&lt;1.2,D91&lt;1.55,H91&gt;=6.927,D91&gt;=0.8),4.1,IF(AND(G91&lt;0.175,A91&lt;4.8,H91&gt;=5.85,B91&lt;3.65,D91&lt;0.35,D91&lt;0.8),1.5,IF(AND(G91&gt;=0.175,A91&lt;4.8,H91&gt;=5.85,B91&lt;3.65,D91&lt;0.35,D91&lt;0.8),1.3,IF(AND(A91&gt;=5.05,A91&gt;=4.8,H91&gt;=5.85,B91&lt;3.65,D91&lt;0.35,D91&lt;0.8),1.5,IF(AND(G91&gt;=0.735,A91&lt;6.25,D91&gt;=1.2,D91&lt;1.55,H91&gt;=6.927,D91&gt;=0.8),4,IF(AND(H91&lt;10.464,A91&lt;6.2,A91&lt;7.25,D91&gt;=1.55,H91&gt;=6.927,D91&gt;=0.8),5.1,IF(AND(H91&gt;=10.464,A91&lt;6.2,A91&lt;7.25,D91&gt;=1.55,H91&gt;=6.927,D91&gt;=0.8),4.9,IF(AND(G91&lt;0.418,A91&lt;5.05,A91&gt;=4.8,H91&gt;=5.85,B91&lt;3.65,D91&lt;0.35,D91&lt;0.8),1.48,IF(AND(G91&gt;=0.418,A91&lt;5.05,A91&gt;=4.8,H91&gt;=5.85,B91&lt;3.65,D91&lt;0.35,D91&lt;0.8),1.3,IF(AND(B91&lt;2.75,G91&lt;0.735,A91&lt;6.25,D91&gt;=1.2,D91&lt;1.55,H91&gt;=6.927,D91&gt;=0.8),4.35,IF(AND(H91&lt;15.422,D91&lt;1.45,A91&gt;=6.25,D91&gt;=1.2,D91&lt;1.55,H91&gt;=6.927,D91&gt;=0.8),4.375,IF(AND(H91&gt;=15.422,D91&lt;1.45,A91&gt;=6.25,D91&gt;=1.2,D91&lt;1.55,H91&gt;=6.927,D91&gt;=0.8),4.7,IF(AND(A91&lt;6.4,D91&gt;=1.45,A91&gt;=6.25,D91&gt;=1.2,D91&lt;1.55,H91&gt;=6.927,D91&gt;=0.8),5.1,IF(AND(G91&gt;=0.576,D91&lt;2.15,A91&gt;=6.2,A91&lt;7.25,D91&gt;=1.55,H91&gt;=6.927,D91&gt;=0.8),5.1,IF(AND(G91&lt;0.537,D91&gt;=2.15,A91&gt;=6.2,A91&lt;7.25,D91&gt;=1.55,H91&gt;=6.927,D91&gt;=0.8),5.533,IF(AND(G91&gt;=0.537,D91&gt;=2.15,A91&gt;=6.2,A91&lt;7.25,D91&gt;=1.55,H91&gt;=6.927,D91&gt;=0.8),5.9,IF(AND(D91&lt;1.45,B91&gt;=2.75,G91&lt;0.735,A91&lt;6.25,D91&gt;=1.2,D91&lt;1.55,H91&gt;=6.927,D91&gt;=0.8),4.6,IF(AND(D91&gt;=1.45,B91&gt;=2.75,G91&lt;0.735,A91&lt;6.25,D91&gt;=1.2,D91&lt;1.55,H91&gt;=6.927,D91&gt;=0.8),4.5,IF(AND(H91&lt;12.582,A91&gt;=6.4,D91&gt;=1.45,A91&gt;=6.25,D91&gt;=1.2,D91&lt;1.55,H91&gt;=6.927,D91&gt;=0.8),4.66,IF(AND(H91&gt;=12.582,A91&gt;=6.4,D91&gt;=1.45,A91&gt;=6.25,D91&gt;=1.2,D91&lt;1.55,H91&gt;=6.927,D91&gt;=0.8),4.9,IF(AND(B91&lt;2.75,G91&lt;0.576,D91&lt;2.15,A91&gt;=6.2,A91&lt;7.25,D91&gt;=1.55,H91&gt;=6.927,D91&gt;=0.8),5.3,IF(AND(G91&gt;=0.395,B91&gt;=2.75,G91&lt;0.576,D91&lt;2.15,A91&gt;=6.2,A91&lt;7.25,D91&gt;=1.55,H91&gt;=6.927,D91&gt;=0.8),5.6,IF(AND(D91&gt;=1.9,G91&lt;0.395,B91&gt;=2.75,G91&lt;0.576,D91&lt;2.15,A91&gt;=6.2,A91&lt;7.25,D91&gt;=1.55,H91&gt;=6.927,D91&gt;=0.8),5.333,IF(AND(B91&lt;2.95,D91&lt;1.9,G91&lt;0.395,B91&gt;=2.75,G91&lt;0.576,D91&lt;2.15,A91&gt;=6.2,A91&lt;7.25,D91&gt;=1.55,H91&gt;=6.927,D91&gt;=0.8),5.6,IF(AND(B91&gt;=2.95,D91&lt;1.9,G91&lt;0.395,B91&gt;=2.75,G91&lt;0.576,D91&lt;2.15,A91&gt;=6.2,A91&lt;7.25,D91&gt;=1.55,H91&gt;=6.927,D91&gt;=0.8),5.5,"shouldnthappen"))))))))))))))))))))))))))))))))))))</f>
        <v>4.1</v>
      </c>
      <c r="AK91" s="1" t="n">
        <f aca="false">IF(AND(H91&lt;5.85,B91&lt;3.65,F91&lt;1.5),1,IF(AND(B91&gt;=3.95,B91&gt;=3.65,F91&lt;1.5),1.433,IF(AND(A91&lt;5.15,F91&lt;2.5,F91&gt;=1.5),3.075,IF(AND(D91&gt;=0.35,H91&gt;=5.85,B91&lt;3.65,F91&lt;1.5),1.5,IF(AND(G91&lt;0.168,B91&lt;3.95,B91&gt;=3.65,F91&lt;1.5),1.7,IF(AND(H91&lt;5.767,A91&lt;7.25,F91&gt;=2.5,F91&gt;=1.5),4.5,IF(AND(D91&lt;1.9,A91&gt;=7.25,F91&gt;=2.5,F91&gt;=1.5),6.3,IF(AND(D91&gt;=1.9,A91&gt;=7.25,F91&gt;=2.5,F91&gt;=1.5),6.575,IF(AND(B91&lt;3.75,G91&gt;=0.168,B91&lt;3.95,B91&gt;=3.65,F91&lt;1.5),1.5,IF(AND(B91&gt;=3.75,G91&gt;=0.168,B91&lt;3.95,B91&gt;=3.65,F91&lt;1.5),1.6,IF(AND(D91&gt;=1.35,A91&lt;6.15,A91&gt;=5.15,F91&lt;2.5,F91&gt;=1.5),4.42,IF(AND(D91&lt;1.4,A91&gt;=6.15,A91&gt;=5.15,F91&lt;2.5,F91&gt;=1.5),4.5,IF(AND(D91&gt;=1.4,A91&gt;=6.15,A91&gt;=5.15,F91&lt;2.5,F91&gt;=1.5),4.675,IF(AND(D91&lt;0.15,H91&lt;11.218,D91&lt;0.35,H91&gt;=5.85,B91&lt;3.65,F91&lt;1.5),1.5,IF(AND(D91&lt;0.15,H91&gt;=11.218,D91&lt;0.35,H91&gt;=5.85,B91&lt;3.65,F91&lt;1.5),1.1,IF(AND(B91&lt;2.7,D91&lt;1.35,A91&lt;6.15,A91&gt;=5.15,F91&lt;2.5,F91&gt;=1.5),3.82,IF(AND(A91&lt;6.15,G91&gt;=0.755,H91&gt;=5.767,A91&lt;7.25,F91&gt;=2.5,F91&gt;=1.5),4.98,IF(AND(A91&gt;=6.15,G91&gt;=0.755,H91&gt;=5.767,A91&lt;7.25,F91&gt;=2.5,F91&gt;=1.5),5.3,IF(AND(B91&lt;3.4,D91&gt;=0.15,H91&lt;11.218,D91&lt;0.35,H91&gt;=5.85,B91&lt;3.65,F91&lt;1.5),1.4,IF(AND(B91&gt;=3.4,D91&gt;=0.15,H91&lt;11.218,D91&lt;0.35,H91&gt;=5.85,B91&lt;3.65,F91&lt;1.5),1.3,IF(AND(H91&lt;11.731,D91&gt;=0.15,H91&gt;=11.218,D91&lt;0.35,H91&gt;=5.85,B91&lt;3.65,F91&lt;1.5),1.2,IF(AND(H91&lt;9.053,B91&gt;=2.7,D91&lt;1.35,A91&lt;6.15,A91&gt;=5.15,F91&lt;2.5,F91&gt;=1.5),3.85,IF(AND(D91&gt;=2.1,B91&lt;2.85,G91&lt;0.755,H91&gt;=5.767,A91&lt;7.25,F91&gt;=2.5,F91&gt;=1.5),5.6,IF(AND(D91&gt;=2.45,B91&gt;=2.85,G91&lt;0.755,H91&gt;=5.767,A91&lt;7.25,F91&gt;=2.5,F91&gt;=1.5),5.8,IF(AND(B91&gt;=3.45,H91&gt;=11.731,D91&gt;=0.15,H91&gt;=11.218,D91&lt;0.35,H91&gt;=5.85,B91&lt;3.65,F91&lt;1.5),1.3,IF(AND(A91&lt;5.9,H91&gt;=9.053,B91&gt;=2.7,D91&lt;1.35,A91&lt;6.15,A91&gt;=5.15,F91&lt;2.5,F91&gt;=1.5),4.3,IF(AND(A91&gt;=5.9,H91&gt;=9.053,B91&gt;=2.7,D91&lt;1.35,A91&lt;6.15,A91&gt;=5.15,F91&lt;2.5,F91&gt;=1.5),4,IF(AND(G91&gt;=0.519,D91&lt;2.1,B91&lt;2.85,G91&lt;0.755,H91&gt;=5.767,A91&lt;7.25,F91&gt;=2.5,F91&gt;=1.5),4.9,IF(AND(A91&gt;=7.05,D91&lt;2.45,B91&gt;=2.85,G91&lt;0.755,H91&gt;=5.767,A91&lt;7.25,F91&gt;=2.5,F91&gt;=1.5),5.8,IF(AND(H91&lt;14.396,B91&lt;3.45,H91&gt;=11.731,D91&gt;=0.15,H91&gt;=11.218,D91&lt;0.35,H91&gt;=5.85,B91&lt;3.65,F91&lt;1.5),1.44,IF(AND(H91&gt;=14.396,B91&lt;3.45,H91&gt;=11.731,D91&gt;=0.15,H91&gt;=11.218,D91&lt;0.35,H91&gt;=5.85,B91&lt;3.65,F91&lt;1.5),1.3,IF(AND(G91&lt;0.282,G91&lt;0.519,D91&lt;2.1,B91&lt;2.85,G91&lt;0.755,H91&gt;=5.767,A91&lt;7.25,F91&gt;=2.5,F91&gt;=1.5),5.1,IF(AND(G91&gt;=0.282,G91&lt;0.519,D91&lt;2.1,B91&lt;2.85,G91&lt;0.755,H91&gt;=5.767,A91&lt;7.25,F91&gt;=2.5,F91&gt;=1.5),5.3,IF(AND(A91&lt;6.4,D91&lt;1.9,A91&lt;7.05,D91&lt;2.45,B91&gt;=2.85,G91&lt;0.755,H91&gt;=5.767,A91&lt;7.25,F91&gt;=2.5,F91&gt;=1.5),5.6,IF(AND(A91&gt;=6.4,D91&lt;1.9,A91&lt;7.05,D91&lt;2.45,B91&gt;=2.85,G91&lt;0.755,H91&gt;=5.767,A91&lt;7.25,F91&gt;=2.5,F91&gt;=1.5),5.5,IF(AND(H91&lt;8.884,D91&gt;=1.9,A91&lt;7.05,D91&lt;2.45,B91&gt;=2.85,G91&lt;0.755,H91&gt;=5.767,A91&lt;7.25,F91&gt;=2.5,F91&gt;=1.5),5.3,IF(AND(H91&gt;=8.884,D91&gt;=1.9,A91&lt;7.05,D91&lt;2.45,B91&gt;=2.85,G91&lt;0.755,H91&gt;=5.767,A91&lt;7.25,F91&gt;=2.5,F91&gt;=1.5),5.52,"shouldnthappen")))))))))))))))))))))))))))))))))))))</f>
        <v>3.85</v>
      </c>
      <c r="AL91" s="1" t="n">
        <f aca="false">IF(AND(H91&lt;5.85,A91&lt;5.05,D91&lt;0.8),1,IF(AND(B91&lt;3.35,A91&gt;=5.05,D91&lt;0.8),1.7,IF(AND(D91&gt;=2.45,F91&gt;=2.5,D91&gt;=0.8),6.05,IF(AND(H91&gt;=11.218,H91&gt;=5.85,A91&lt;5.05,D91&lt;0.8),1.28,IF(AND(G91&gt;=0.948,B91&gt;=3.35,A91&gt;=5.05,D91&lt;0.8),1.7,IF(AND(G91&gt;=0.423,H91&lt;11.218,H91&gt;=5.85,A91&lt;5.05,D91&lt;0.8),1.3,IF(AND(B91&lt;3.6,G91&lt;0.948,B91&gt;=3.35,A91&gt;=5.05,D91&lt;0.8),1.4,IF(AND(H91&lt;10.258,D91&lt;1.15,A91&lt;5.9,F91&lt;2.5,D91&gt;=0.8),3.36,IF(AND(H91&gt;=10.258,D91&lt;1.15,A91&lt;5.9,F91&lt;2.5,D91&gt;=0.8),3.9,IF(AND(A91&lt;5.3,D91&gt;=1.15,A91&lt;5.9,F91&lt;2.5,D91&gt;=0.8),3.9,IF(AND(D91&lt;1.55,B91&lt;2.75,A91&gt;=5.9,F91&lt;2.5,D91&gt;=0.8),4.64,IF(AND(D91&gt;=1.55,B91&lt;2.75,A91&gt;=5.9,F91&lt;2.5,D91&gt;=0.8),5.1,IF(AND(D91&gt;=1.6,B91&gt;=2.75,A91&gt;=5.9,F91&lt;2.5,D91&gt;=0.8),5,IF(AND(H91&lt;5.767,H91&lt;8.598,D91&lt;2.45,F91&gt;=2.5,D91&gt;=0.8),4.5,IF(AND(A91&lt;6.25,H91&gt;=8.598,D91&lt;2.45,F91&gt;=2.5,D91&gt;=0.8),5.02,IF(AND(B91&lt;3.55,G91&lt;0.423,H91&lt;11.218,H91&gt;=5.85,A91&lt;5.05,D91&lt;0.8),1.525,IF(AND(B91&gt;=3.55,G91&lt;0.423,H91&lt;11.218,H91&gt;=5.85,A91&lt;5.05,D91&lt;0.8),1.4,IF(AND(H91&gt;=13.932,B91&gt;=3.6,G91&lt;0.948,B91&gt;=3.35,A91&gt;=5.05,D91&lt;0.8),1.65,IF(AND(G91&gt;=0.652,A91&gt;=5.3,D91&gt;=1.15,A91&lt;5.9,F91&lt;2.5,D91&gt;=0.8),3.8,IF(AND(D91&lt;1.35,D91&lt;1.6,B91&gt;=2.75,A91&gt;=5.9,F91&lt;2.5,D91&gt;=0.8),4.42,IF(AND(H91&lt;6.656,H91&gt;=5.767,H91&lt;8.598,D91&lt;2.45,F91&gt;=2.5,D91&gt;=0.8),5.033,IF(AND(H91&gt;=6.656,H91&gt;=5.767,H91&lt;8.598,D91&lt;2.45,F91&gt;=2.5,D91&gt;=0.8),5.1,IF(AND(G91&gt;=0.885,A91&gt;=6.25,H91&gt;=8.598,D91&lt;2.45,F91&gt;=2.5,D91&gt;=0.8),5.2,IF(AND(H91&lt;6.926,H91&lt;13.932,B91&gt;=3.6,G91&lt;0.948,B91&gt;=3.35,A91&gt;=5.05,D91&lt;0.8),1.433,IF(AND(H91&gt;=6.926,H91&lt;13.932,B91&gt;=3.6,G91&lt;0.948,B91&gt;=3.35,A91&gt;=5.05,D91&lt;0.8),1.5,IF(AND(A91&lt;5.65,G91&lt;0.652,A91&gt;=5.3,D91&gt;=1.15,A91&lt;5.9,F91&lt;2.5,D91&gt;=0.8),4.36,IF(AND(A91&gt;=5.65,G91&lt;0.652,A91&gt;=5.3,D91&gt;=1.15,A91&lt;5.9,F91&lt;2.5,D91&gt;=0.8),4.2,IF(AND(H91&gt;=13.561,D91&gt;=1.35,D91&lt;1.6,B91&gt;=2.75,A91&gt;=5.9,F91&lt;2.5,D91&gt;=0.8),4.767,IF(AND(H91&lt;9.091,G91&lt;0.885,A91&gt;=6.25,H91&gt;=8.598,D91&lt;2.45,F91&gt;=2.5,D91&gt;=0.8),6.3,IF(AND(H91&gt;=12.206,H91&lt;13.561,D91&gt;=1.35,D91&lt;1.6,B91&gt;=2.75,A91&gt;=5.9,F91&lt;2.5,D91&gt;=0.8),4.4,IF(AND(D91&gt;=2.25,H91&gt;=9.091,G91&lt;0.885,A91&gt;=6.25,H91&gt;=8.598,D91&lt;2.45,F91&gt;=2.5,D91&gt;=0.8),5.9,IF(AND(B91&lt;3.05,H91&lt;12.206,H91&lt;13.561,D91&gt;=1.35,D91&lt;1.6,B91&gt;=2.75,A91&gt;=5.9,F91&lt;2.5,D91&gt;=0.8),4.6,IF(AND(B91&gt;=3.05,H91&lt;12.206,H91&lt;13.561,D91&gt;=1.35,D91&lt;1.6,B91&gt;=2.75,A91&gt;=5.9,F91&lt;2.5,D91&gt;=0.8),4.7,IF(AND(G91&gt;=0.596,D91&lt;2.25,H91&gt;=9.091,G91&lt;0.885,A91&gt;=6.25,H91&gt;=8.598,D91&lt;2.45,F91&gt;=2.5,D91&gt;=0.8),5.1,IF(AND(G91&gt;=0.379,G91&lt;0.596,D91&lt;2.25,H91&gt;=9.091,G91&lt;0.885,A91&gt;=6.25,H91&gt;=8.598,D91&lt;2.45,F91&gt;=2.5,D91&gt;=0.8),5.767,IF(AND(D91&lt;2.15,G91&lt;0.379,G91&lt;0.596,D91&lt;2.25,H91&gt;=9.091,G91&lt;0.885,A91&gt;=6.25,H91&gt;=8.598,D91&lt;2.45,F91&gt;=2.5,D91&gt;=0.8),5.4,IF(AND(D91&gt;=2.15,G91&lt;0.379,G91&lt;0.596,D91&lt;2.25,H91&gt;=9.091,G91&lt;0.885,A91&gt;=6.25,H91&gt;=8.598,D91&lt;2.45,F91&gt;=2.5,D91&gt;=0.8),5.6,"shouldnthappen")))))))))))))))))))))))))))))))))))))</f>
        <v>4.36</v>
      </c>
      <c r="AM91" s="1" t="n">
        <f aca="false">IF(AND(H91&lt;5.245,D91&lt;0.8),1,IF(AND(A91&lt;4.5,H91&gt;=5.245,D91&lt;0.8),1.35,IF(AND(D91&gt;=0.5,A91&gt;=4.5,H91&gt;=5.245,D91&lt;0.8),1.6,IF(AND(H91&lt;7.25,B91&lt;2.6,A91&lt;6.15,D91&gt;=0.8),4.375,IF(AND(H91&gt;=7.25,B91&lt;2.6,A91&lt;6.15,D91&gt;=0.8),3.075,IF(AND(H91&lt;13.935,A91&gt;=7.05,A91&gt;=6.15,D91&gt;=0.8),6.067,IF(AND(H91&gt;=13.935,A91&gt;=7.05,A91&gt;=6.15,D91&gt;=0.8),6.525,IF(AND(G91&gt;=0.948,D91&lt;0.5,A91&gt;=4.5,H91&gt;=5.245,D91&lt;0.8),1.7,IF(AND(G91&lt;0.568,D91&gt;=1.55,B91&gt;=2.6,A91&lt;6.15,D91&gt;=0.8),5.1,IF(AND(G91&gt;=0.568,D91&gt;=1.55,B91&gt;=2.6,A91&lt;6.15,D91&gt;=0.8),5,IF(AND(A91&gt;=6.6,B91&gt;=3.15,A91&lt;7.05,A91&gt;=6.15,D91&gt;=0.8),5.78,IF(AND(G91&lt;0.165,G91&lt;0.273,D91&lt;1.55,B91&gt;=2.6,A91&lt;6.15,D91&gt;=0.8),4.1,IF(AND(G91&gt;=0.165,G91&lt;0.273,D91&lt;1.55,B91&gt;=2.6,A91&lt;6.15,D91&gt;=0.8),4.5,IF(AND(D91&lt;1.35,G91&gt;=0.273,D91&lt;1.55,B91&gt;=2.6,A91&lt;6.15,D91&gt;=0.8),4.08,IF(AND(D91&gt;=1.35,G91&gt;=0.273,D91&lt;1.55,B91&gt;=2.6,A91&lt;6.15,D91&gt;=0.8),4.4,IF(AND(D91&lt;1.45,F91&lt;2.5,B91&lt;3.15,A91&lt;7.05,A91&gt;=6.15,D91&gt;=0.8),4.38,IF(AND(D91&gt;=1.45,F91&lt;2.5,B91&lt;3.15,A91&lt;7.05,A91&gt;=6.15,D91&gt;=0.8),4.75,IF(AND(D91&gt;=2.25,F91&gt;=2.5,B91&lt;3.15,A91&lt;7.05,A91&gt;=6.15,D91&gt;=0.8),5.16,IF(AND(H91&lt;11.488,A91&lt;6.6,B91&gt;=3.15,A91&lt;7.05,A91&gt;=6.15,D91&gt;=0.8),6,IF(AND(H91&gt;=14.396,D91&lt;0.25,G91&lt;0.948,D91&lt;0.5,A91&gt;=4.5,H91&gt;=5.245,D91&lt;0.8),1.3,IF(AND(A91&gt;=5.55,D91&gt;=0.25,G91&lt;0.948,D91&lt;0.5,A91&gt;=4.5,H91&gt;=5.245,D91&lt;0.8),1.7,IF(AND(D91&lt;1.85,D91&lt;2.25,F91&gt;=2.5,B91&lt;3.15,A91&lt;7.05,A91&gt;=6.15,D91&gt;=0.8),5.6,IF(AND(G91&lt;0.669,H91&gt;=11.488,A91&lt;6.6,B91&gt;=3.15,A91&lt;7.05,A91&gt;=6.15,D91&gt;=0.8),4.7,IF(AND(G91&gt;=0.669,H91&gt;=11.488,A91&lt;6.6,B91&gt;=3.15,A91&lt;7.05,A91&gt;=6.15,D91&gt;=0.8),5.22,IF(AND(H91&lt;6.543,H91&lt;14.396,D91&lt;0.25,G91&lt;0.948,D91&lt;0.5,A91&gt;=4.5,H91&gt;=5.245,D91&lt;0.8),1.4,IF(AND(A91&lt;4.95,A91&lt;5.55,D91&gt;=0.25,G91&lt;0.948,D91&lt;0.5,A91&gt;=4.5,H91&gt;=5.245,D91&lt;0.8),1.4,IF(AND(A91&gt;=4.95,A91&lt;5.55,D91&gt;=0.25,G91&lt;0.948,D91&lt;0.5,A91&gt;=4.5,H91&gt;=5.245,D91&lt;0.8),1.48,IF(AND(H91&lt;10.667,D91&gt;=1.85,D91&lt;2.25,F91&gt;=2.5,B91&lt;3.15,A91&lt;7.05,A91&gt;=6.15,D91&gt;=0.8),5.25,IF(AND(H91&gt;=10.667,D91&gt;=1.85,D91&lt;2.25,F91&gt;=2.5,B91&lt;3.15,A91&lt;7.05,A91&gt;=6.15,D91&gt;=0.8),5.55,IF(AND(G91&lt;0.063,H91&gt;=6.543,H91&lt;14.396,D91&lt;0.25,G91&lt;0.948,D91&lt;0.5,A91&gt;=4.5,H91&gt;=5.245,D91&lt;0.8),1.4,IF(AND(H91&lt;9.212,G91&gt;=0.063,H91&gt;=6.543,H91&lt;14.396,D91&lt;0.25,G91&lt;0.948,D91&lt;0.5,A91&gt;=4.5,H91&gt;=5.245,D91&lt;0.8),1.475,IF(AND(H91&gt;=9.212,G91&gt;=0.063,H91&gt;=6.543,H91&lt;14.396,D91&lt;0.25,G91&lt;0.948,D91&lt;0.5,A91&gt;=4.5,H91&gt;=5.245,D91&lt;0.8),1.5,"shouldnthappen"))))))))))))))))))))))))))))))))</f>
        <v>4.1</v>
      </c>
      <c r="AN91" s="1" t="n">
        <f aca="false">IF(AND(D91&lt;0.7,A91&gt;=5.55),1.633,IF(AND(G91&lt;0.38,B91&lt;2.8,A91&lt;5.55),4.3,IF(AND(G91&gt;=0.38,B91&lt;2.8,A91&lt;5.55),3.325,IF(AND(D91&gt;=0.35,B91&gt;=2.8,A91&lt;5.55),1.6,IF(AND(B91&gt;=3.4,A91&lt;4.8,D91&lt;0.35,B91&gt;=2.8,A91&lt;5.55),1,IF(AND(H91&gt;=11.789,A91&lt;5.9,D91&lt;1.55,D91&gt;=0.7,A91&gt;=5.55),4.325,IF(AND(F91&gt;=2.5,A91&gt;=5.9,D91&lt;1.55,D91&gt;=0.7,A91&gt;=5.55),5.05,IF(AND(D91&lt;1.9,A91&gt;=7.25,D91&gt;=1.55,D91&gt;=0.7,A91&gt;=5.55),6.3,IF(AND(D91&gt;=1.9,A91&gt;=7.25,D91&gt;=1.55,D91&gt;=0.7,A91&gt;=5.55),6.4,IF(AND(A91&lt;4.35,B91&lt;3.4,A91&lt;4.8,D91&lt;0.35,B91&gt;=2.8,A91&lt;5.55),1.1,IF(AND(G91&gt;=0.934,B91&lt;3.45,A91&gt;=4.8,D91&lt;0.35,B91&gt;=2.8,A91&lt;5.55),1.7,IF(AND(H91&gt;=14.877,B91&gt;=3.45,A91&gt;=4.8,D91&lt;0.35,B91&gt;=2.8,A91&lt;5.55),1.3,IF(AND(B91&lt;2.6,H91&lt;11.789,A91&lt;5.9,D91&lt;1.55,D91&gt;=0.7,A91&gt;=5.55),3.9,IF(AND(B91&gt;=2.6,H91&lt;11.789,A91&lt;5.9,D91&lt;1.55,D91&gt;=0.7,A91&gt;=5.55),4.26,IF(AND(A91&lt;6.6,F91&lt;2.5,A91&gt;=5.9,D91&lt;1.55,D91&gt;=0.7,A91&gt;=5.55),4.625,IF(AND(A91&gt;=6.6,F91&lt;2.5,A91&gt;=5.9,D91&lt;1.55,D91&gt;=0.7,A91&gt;=5.55),4.475,IF(AND(B91&lt;2.6,D91&lt;2.05,A91&lt;7.25,D91&gt;=1.55,D91&gt;=0.7,A91&gt;=5.55),5.8,IF(AND(G91&gt;=0.743,D91&gt;=2.05,A91&lt;7.25,D91&gt;=1.55,D91&gt;=0.7,A91&gt;=5.55),5.1,IF(AND(G91&lt;0.422,A91&gt;=4.35,B91&lt;3.4,A91&lt;4.8,D91&lt;0.35,B91&gt;=2.8,A91&lt;5.55),1.367,IF(AND(G91&gt;=0.422,A91&gt;=4.35,B91&lt;3.4,A91&lt;4.8,D91&lt;0.35,B91&gt;=2.8,A91&lt;5.55),1.3,IF(AND(A91&lt;5.05,G91&lt;0.934,B91&lt;3.45,A91&gt;=4.8,D91&lt;0.35,B91&gt;=2.8,A91&lt;5.55),1.525,IF(AND(A91&gt;=5.05,G91&lt;0.934,B91&lt;3.45,A91&gt;=4.8,D91&lt;0.35,B91&gt;=2.8,A91&lt;5.55),1.5,IF(AND(G91&gt;=0.585,H91&lt;14.877,B91&gt;=3.45,A91&gt;=4.8,D91&lt;0.35,B91&gt;=2.8,A91&lt;5.55),1.54,IF(AND(G91&gt;=0.537,G91&lt;0.743,D91&gt;=2.05,A91&lt;7.25,D91&gt;=1.55,D91&gt;=0.7,A91&gt;=5.55),5.833,IF(AND(D91&gt;=0.25,G91&lt;0.585,H91&lt;14.877,B91&gt;=3.45,A91&gt;=4.8,D91&lt;0.35,B91&gt;=2.8,A91&lt;5.55),1.367,IF(AND(D91&lt;1.75,H91&lt;13.795,B91&gt;=2.6,D91&lt;2.05,A91&lt;7.25,D91&gt;=1.55,D91&gt;=0.7,A91&gt;=5.55),5.45,IF(AND(B91&lt;2.85,H91&gt;=13.795,B91&gt;=2.6,D91&lt;2.05,A91&lt;7.25,D91&gt;=1.55,D91&gt;=0.7,A91&gt;=5.55),5.1,IF(AND(B91&gt;=2.85,H91&gt;=13.795,B91&gt;=2.6,D91&lt;2.05,A91&lt;7.25,D91&gt;=1.55,D91&gt;=0.7,A91&gt;=5.55),4.82,IF(AND(G91&lt;0.353,G91&lt;0.537,G91&lt;0.743,D91&gt;=2.05,A91&lt;7.25,D91&gt;=1.55,D91&gt;=0.7,A91&gt;=5.55),5.425,IF(AND(G91&gt;=0.353,G91&lt;0.537,G91&lt;0.743,D91&gt;=2.05,A91&lt;7.25,D91&gt;=1.55,D91&gt;=0.7,A91&gt;=5.55),5.62,IF(AND(G91&lt;0.311,D91&lt;0.25,G91&lt;0.585,H91&lt;14.877,B91&gt;=3.45,A91&gt;=4.8,D91&lt;0.35,B91&gt;=2.8,A91&lt;5.55),1.5,IF(AND(G91&gt;=0.311,D91&lt;0.25,G91&lt;0.585,H91&lt;14.877,B91&gt;=3.45,A91&gt;=4.8,D91&lt;0.35,B91&gt;=2.8,A91&lt;5.55),1.4,IF(AND(B91&gt;=3.1,D91&gt;=1.75,H91&lt;13.795,B91&gt;=2.6,D91&lt;2.05,A91&lt;7.25,D91&gt;=1.55,D91&gt;=0.7,A91&gt;=5.55),5.1,IF(AND(B91&lt;2.85,B91&lt;3.1,D91&gt;=1.75,H91&lt;13.795,B91&gt;=2.6,D91&lt;2.05,A91&lt;7.25,D91&gt;=1.55,D91&gt;=0.7,A91&gt;=5.55),5.2,IF(AND(B91&gt;=2.85,B91&lt;3.1,D91&gt;=1.75,H91&lt;13.795,B91&gt;=2.6,D91&lt;2.05,A91&lt;7.25,D91&gt;=1.55,D91&gt;=0.7,A91&gt;=5.55),5.2,"shouldnthappen")))))))))))))))))))))))))))))))))))</f>
        <v>4.26</v>
      </c>
      <c r="AO91" s="1" t="n">
        <f aca="false">IF(AND(H91&gt;=14.529,G91&lt;0.633,D91&lt;0.8),1.3,IF(AND(A91&lt;5.05,G91&gt;=0.633,D91&lt;0.8),1.35,IF(AND(H91&gt;=14.379,H91&lt;14.529,G91&lt;0.633,D91&lt;0.8),1.7,IF(AND(B91&lt;3.35,A91&gt;=5.05,G91&gt;=0.633,D91&lt;0.8),1.7,IF(AND(D91&gt;=1.45,A91&lt;5.95,F91&lt;2.5,D91&gt;=0.8),4.5,IF(AND(D91&lt;1.35,A91&gt;=5.95,F91&lt;2.5,D91&gt;=0.8),4,IF(AND(D91&lt;1.85,G91&gt;=0.845,F91&gt;=2.5,D91&gt;=0.8),4.8,IF(AND(B91&gt;=4.3,H91&lt;14.379,H91&lt;14.529,G91&lt;0.633,D91&lt;0.8),1.5,IF(AND(A91&lt;5.25,B91&gt;=3.35,A91&gt;=5.05,G91&gt;=0.633,D91&lt;0.8),1.55,IF(AND(A91&gt;=5.25,B91&gt;=3.35,A91&gt;=5.05,G91&gt;=0.633,D91&lt;0.8),1.633,IF(AND(A91&lt;5.05,D91&lt;1.45,A91&lt;5.95,F91&lt;2.5,D91&gt;=0.8),3.3,IF(AND(G91&lt;0.293,D91&gt;=1.35,A91&gt;=5.95,F91&lt;2.5,D91&gt;=0.8),5,IF(AND(A91&gt;=6.6,D91&lt;2.05,G91&lt;0.845,F91&gt;=2.5,D91&gt;=0.8),5.8,IF(AND(B91&lt;3.05,D91&gt;=2.05,G91&lt;0.845,F91&gt;=2.5,D91&gt;=0.8),6.15,IF(AND(B91&lt;2.9,D91&gt;=1.85,G91&gt;=0.845,F91&gt;=2.5,D91&gt;=0.8),5.1,IF(AND(B91&gt;=2.9,D91&gt;=1.85,G91&gt;=0.845,F91&gt;=2.5,D91&gt;=0.8),5.2,IF(AND(B91&gt;=3.8,B91&lt;4.3,H91&lt;14.379,H91&lt;14.529,G91&lt;0.633,D91&lt;0.8),1.333,IF(AND(A91&lt;6.25,G91&gt;=0.293,D91&gt;=1.35,A91&gt;=5.95,F91&lt;2.5,D91&gt;=0.8),4.6,IF(AND(H91&lt;10.351,A91&lt;6.6,D91&lt;2.05,G91&lt;0.845,F91&gt;=2.5,D91&gt;=0.8),5.4,IF(AND(G91&gt;=0.364,B91&gt;=3.05,D91&gt;=2.05,G91&lt;0.845,F91&gt;=2.5,D91&gt;=0.8),5.66,IF(AND(G91&gt;=0.447,B91&lt;3.8,B91&lt;4.3,H91&lt;14.379,H91&lt;14.529,G91&lt;0.633,D91&lt;0.8),1.3,IF(AND(H91&lt;6.247,A91&lt;5.65,A91&gt;=5.05,D91&lt;1.45,A91&lt;5.95,F91&lt;2.5,D91&gt;=0.8),4.033,IF(AND(D91&lt;1.25,A91&gt;=5.65,A91&gt;=5.05,D91&lt;1.45,A91&lt;5.95,F91&lt;2.5,D91&gt;=0.8),3.88,IF(AND(D91&gt;=1.25,A91&gt;=5.65,A91&gt;=5.05,D91&lt;1.45,A91&lt;5.95,F91&lt;2.5,D91&gt;=0.8),4.35,IF(AND(B91&lt;2.65,A91&gt;=6.25,G91&gt;=0.293,D91&gt;=1.35,A91&gt;=5.95,F91&lt;2.5,D91&gt;=0.8),4.9,IF(AND(B91&lt;2.75,H91&gt;=10.351,A91&lt;6.6,D91&lt;2.05,G91&lt;0.845,F91&gt;=2.5,D91&gt;=0.8),5.1,IF(AND(B91&gt;=2.75,H91&gt;=10.351,A91&lt;6.6,D91&lt;2.05,G91&lt;0.845,F91&gt;=2.5,D91&gt;=0.8),4.95,IF(AND(B91&lt;3.15,G91&lt;0.364,B91&gt;=3.05,D91&gt;=2.05,G91&lt;0.845,F91&gt;=2.5,D91&gt;=0.8),5.28,IF(AND(B91&gt;=3.15,G91&lt;0.364,B91&gt;=3.05,D91&gt;=2.05,G91&lt;0.845,F91&gt;=2.5,D91&gt;=0.8),5.5,IF(AND(H91&lt;9.212,G91&lt;0.447,B91&lt;3.8,B91&lt;4.3,H91&lt;14.379,H91&lt;14.529,G91&lt;0.633,D91&lt;0.8),1.4,IF(AND(G91&lt;0.356,H91&gt;=6.247,A91&lt;5.65,A91&gt;=5.05,D91&lt;1.45,A91&lt;5.95,F91&lt;2.5,D91&gt;=0.8),4.2,IF(AND(B91&lt;3,B91&gt;=2.65,A91&gt;=6.25,G91&gt;=0.293,D91&gt;=1.35,A91&gt;=5.95,F91&lt;2.5,D91&gt;=0.8),4.6,IF(AND(B91&gt;=3,B91&gt;=2.65,A91&gt;=6.25,G91&gt;=0.293,D91&gt;=1.35,A91&gt;=5.95,F91&lt;2.5,D91&gt;=0.8),4.7,IF(AND(A91&lt;5.05,H91&gt;=9.212,G91&lt;0.447,B91&lt;3.8,B91&lt;4.3,H91&lt;14.379,H91&lt;14.529,G91&lt;0.633,D91&lt;0.8),1.533,IF(AND(A91&gt;=5.05,H91&gt;=9.212,G91&lt;0.447,B91&lt;3.8,B91&lt;4.3,H91&lt;14.379,H91&lt;14.529,G91&lt;0.633,D91&lt;0.8),1.425,IF(AND(A91&lt;5.35,G91&gt;=0.356,H91&gt;=6.247,A91&lt;5.65,A91&gt;=5.05,D91&lt;1.45,A91&lt;5.95,F91&lt;2.5,D91&gt;=0.8),3.9,IF(AND(A91&gt;=5.35,G91&gt;=0.356,H91&gt;=6.247,A91&lt;5.65,A91&gt;=5.05,D91&lt;1.45,A91&lt;5.95,F91&lt;2.5,D91&gt;=0.8),3.72,"shouldnthappen")))))))))))))))))))))))))))))))))))))</f>
        <v>4.033</v>
      </c>
      <c r="AP91" s="1" t="n">
        <f aca="false">IF(AND(F91&gt;=1.5,A91&lt;5.55),3.84,IF(AND(G91&gt;=0.52,A91&lt;4.75,F91&lt;1.5,A91&lt;5.55),1.16,IF(AND(A91&lt;5.65,A91&lt;5.85,D91&lt;1.55,A91&gt;=5.55),4.2,IF(AND(A91&gt;=5.65,A91&lt;5.85,D91&lt;1.55,A91&gt;=5.55),3.167,IF(AND(G91&gt;=0.798,A91&gt;=5.85,D91&lt;1.55,A91&gt;=5.55),4,IF(AND(F91&lt;2.5,H91&lt;14.1,D91&gt;=1.55,A91&gt;=5.55),4.84,IF(AND(A91&lt;7.2,H91&gt;=14.1,D91&gt;=1.55,A91&gt;=5.55),5.633,IF(AND(A91&gt;=7.2,H91&gt;=14.1,D91&gt;=1.55,A91&gt;=5.55),6.6,IF(AND(G91&lt;0.161,G91&lt;0.52,A91&lt;4.75,F91&lt;1.5,A91&lt;5.55),1.5,IF(AND(D91&gt;=0.5,G91&lt;0.676,A91&gt;=4.75,F91&lt;1.5,A91&lt;5.55),1.6,IF(AND(H91&lt;11.016,G91&gt;=0.676,A91&gt;=4.75,F91&lt;1.5,A91&lt;5.55),1.75,IF(AND(G91&lt;0.209,G91&lt;0.798,A91&gt;=5.85,D91&lt;1.55,A91&gt;=5.55),4.5,IF(AND(G91&gt;=0.74,F91&gt;=2.5,H91&lt;14.1,D91&gt;=1.55,A91&gt;=5.55),6.225,IF(AND(B91&lt;2.95,G91&gt;=0.161,G91&lt;0.52,A91&lt;4.75,F91&lt;1.5,A91&lt;5.55),1.4,IF(AND(B91&gt;=2.95,G91&gt;=0.161,G91&lt;0.52,A91&lt;4.75,F91&lt;1.5,A91&lt;5.55),1.34,IF(AND(B91&lt;3.15,D91&lt;0.5,G91&lt;0.676,A91&gt;=4.75,F91&lt;1.5,A91&lt;5.55),1.52,IF(AND(D91&lt;0.25,H91&gt;=11.016,G91&gt;=0.676,A91&gt;=4.75,F91&lt;1.5,A91&lt;5.55),1.567,IF(AND(D91&gt;=0.25,H91&gt;=11.016,G91&gt;=0.676,A91&gt;=4.75,F91&lt;1.5,A91&lt;5.55),1.5,IF(AND(H91&lt;7.47,G91&gt;=0.209,G91&lt;0.798,A91&gt;=5.85,D91&lt;1.55,A91&gt;=5.55),5.05,IF(AND(B91&lt;2.85,G91&lt;0.74,F91&gt;=2.5,H91&lt;14.1,D91&gt;=1.55,A91&gt;=5.55),5.35,IF(AND(B91&lt;3.3,B91&gt;=3.15,D91&lt;0.5,G91&lt;0.676,A91&gt;=4.75,F91&lt;1.5,A91&lt;5.55),1.2,IF(AND(D91&lt;1.45,H91&gt;=7.47,G91&gt;=0.209,G91&lt;0.798,A91&gt;=5.85,D91&lt;1.55,A91&gt;=5.55),4.66,IF(AND(D91&gt;=1.45,H91&gt;=7.47,G91&gt;=0.209,G91&lt;0.798,A91&gt;=5.85,D91&lt;1.55,A91&gt;=5.55),4.64,IF(AND(A91&gt;=7.05,B91&gt;=2.85,G91&lt;0.74,F91&gt;=2.5,H91&lt;14.1,D91&gt;=1.55,A91&gt;=5.55),5.8,IF(AND(B91&gt;=3.25,A91&lt;7.05,B91&gt;=2.85,G91&lt;0.74,F91&gt;=2.5,H91&lt;14.1,D91&gt;=1.55,A91&gt;=5.55),5.7,IF(AND(H91&gt;=13.641,D91&lt;0.25,B91&gt;=3.3,B91&gt;=3.15,D91&lt;0.5,G91&lt;0.676,A91&gt;=4.75,F91&lt;1.5,A91&lt;5.55),1.3,IF(AND(D91&lt;0.35,D91&gt;=0.25,B91&gt;=3.3,B91&gt;=3.15,D91&lt;0.5,G91&lt;0.676,A91&gt;=4.75,F91&lt;1.5,A91&lt;5.55),1.367,IF(AND(D91&gt;=0.35,D91&gt;=0.25,B91&gt;=3.3,B91&gt;=3.15,D91&lt;0.5,G91&lt;0.676,A91&gt;=4.75,F91&lt;1.5,A91&lt;5.55),1.3,IF(AND(A91&lt;6.35,B91&lt;3.25,A91&lt;7.05,B91&gt;=2.85,G91&lt;0.74,F91&gt;=2.5,H91&lt;14.1,D91&gt;=1.55,A91&gt;=5.55),5.6,IF(AND(A91&gt;=6.35,B91&lt;3.25,A91&lt;7.05,B91&gt;=2.85,G91&lt;0.74,F91&gt;=2.5,H91&lt;14.1,D91&gt;=1.55,A91&gt;=5.55),5.325,IF(AND(A91&lt;5.1,H91&lt;13.641,D91&lt;0.25,B91&gt;=3.3,B91&gt;=3.15,D91&lt;0.5,G91&lt;0.676,A91&gt;=4.75,F91&lt;1.5,A91&lt;5.55),1.4,IF(AND(H91&gt;=11.031,A91&gt;=5.1,H91&lt;13.641,D91&lt;0.25,B91&gt;=3.3,B91&gt;=3.15,D91&lt;0.5,G91&lt;0.676,A91&gt;=4.75,F91&lt;1.5,A91&lt;5.55),1.4,IF(AND(A91&lt;5.45,H91&lt;11.031,A91&gt;=5.1,H91&lt;13.641,D91&lt;0.25,B91&gt;=3.3,B91&gt;=3.15,D91&lt;0.5,G91&lt;0.676,A91&gt;=4.75,F91&lt;1.5,A91&lt;5.55),1.5,IF(AND(A91&gt;=5.45,H91&lt;11.031,A91&gt;=5.1,H91&lt;13.641,D91&lt;0.25,B91&gt;=3.3,B91&gt;=3.15,D91&lt;0.5,G91&lt;0.676,A91&gt;=4.75,F91&lt;1.5,A91&lt;5.55),1.4,"shouldnthappen"))))))))))))))))))))))))))))))))))</f>
        <v>4.2</v>
      </c>
      <c r="AQ91" s="1" t="n">
        <f aca="false">IF(AND(H91&lt;6.926,D91&gt;=0.35,F91&lt;1.5),1.9,IF(AND(G91&gt;=0.869,D91&gt;=1.75,F91&gt;=1.5),5.15,IF(AND(A91&lt;4.35,A91&lt;5.05,D91&lt;0.35,F91&lt;1.5),1.1,IF(AND(H91&lt;6.089,A91&gt;=5.05,D91&lt;0.35,F91&lt;1.5),1.7,IF(AND(H91&gt;=13.089,H91&gt;=6.926,D91&gt;=0.35,F91&lt;1.5),1.3,IF(AND(G91&lt;0.695,D91&lt;1.15,D91&lt;1.75,F91&gt;=1.5),3.62,IF(AND(G91&gt;=0.695,D91&lt;1.15,D91&lt;1.75,F91&gt;=1.5),3,IF(AND(G91&gt;=0.585,H91&gt;=6.089,A91&gt;=5.05,D91&lt;0.35,F91&lt;1.5),1.5,IF(AND(H91&lt;9.582,H91&lt;13.089,H91&gt;=6.926,D91&gt;=0.35,F91&lt;1.5),1.5,IF(AND(H91&gt;=9.582,H91&lt;13.089,H91&gt;=6.926,D91&gt;=0.35,F91&lt;1.5),1.6,IF(AND(D91&lt;1.35,H91&lt;9.349,D91&gt;=1.15,D91&lt;1.75,F91&gt;=1.5),3.867,IF(AND(D91&lt;2.05,A91&lt;7.05,G91&lt;0.869,D91&gt;=1.75,F91&gt;=1.5),4.9,IF(AND(B91&gt;=3.3,A91&gt;=7.05,G91&lt;0.869,D91&gt;=1.75,F91&gt;=1.5),6.1,IF(AND(G91&lt;0.347,H91&lt;11.218,A91&gt;=4.35,A91&lt;5.05,D91&lt;0.35,F91&lt;1.5),1.4,IF(AND(G91&gt;=0.347,H91&lt;11.218,A91&gt;=4.35,A91&lt;5.05,D91&lt;0.35,F91&lt;1.5),1.5,IF(AND(G91&gt;=0.265,H91&gt;=11.218,A91&gt;=4.35,A91&lt;5.05,D91&lt;0.35,F91&lt;1.5),1.45,IF(AND(A91&gt;=5.4,G91&lt;0.585,H91&gt;=6.089,A91&gt;=5.05,D91&lt;0.35,F91&lt;1.5),1.35,IF(AND(B91&gt;=2.9,D91&gt;=1.35,H91&lt;9.349,D91&gt;=1.15,D91&lt;1.75,F91&gt;=1.5),4.6,IF(AND(D91&gt;=1.35,A91&lt;6.15,H91&gt;=9.349,D91&gt;=1.15,D91&lt;1.75,F91&gt;=1.5),4.54,IF(AND(H91&lt;10.927,A91&gt;=6.15,H91&gt;=9.349,D91&gt;=1.15,D91&lt;1.75,F91&gt;=1.5),4.3,IF(AND(G91&lt;0.512,D91&gt;=2.05,A91&lt;7.05,G91&lt;0.869,D91&gt;=1.75,F91&gt;=1.5),5.533,IF(AND(G91&gt;=0.512,D91&gt;=2.05,A91&lt;7.05,G91&lt;0.869,D91&gt;=1.75,F91&gt;=1.5),5.88,IF(AND(H91&lt;11.551,B91&lt;3.3,A91&gt;=7.05,G91&lt;0.869,D91&gt;=1.75,F91&gt;=1.5),6.3,IF(AND(G91&lt;0.227,G91&lt;0.265,H91&gt;=11.218,A91&gt;=4.35,A91&lt;5.05,D91&lt;0.35,F91&lt;1.5),1.4,IF(AND(G91&gt;=0.227,G91&lt;0.265,H91&gt;=11.218,A91&gt;=4.35,A91&lt;5.05,D91&lt;0.35,F91&lt;1.5),1.26,IF(AND(H91&lt;11.031,A91&lt;5.4,G91&lt;0.585,H91&gt;=6.089,A91&gt;=5.05,D91&lt;0.35,F91&lt;1.5),1.5,IF(AND(H91&gt;=11.031,A91&lt;5.4,G91&lt;0.585,H91&gt;=6.089,A91&gt;=5.05,D91&lt;0.35,F91&lt;1.5),1.4,IF(AND(A91&lt;5.45,B91&lt;2.9,D91&gt;=1.35,H91&lt;9.349,D91&gt;=1.15,D91&lt;1.75,F91&gt;=1.5),4.5,IF(AND(A91&lt;5.9,D91&lt;1.35,A91&lt;6.15,H91&gt;=9.349,D91&gt;=1.15,D91&lt;1.75,F91&gt;=1.5),4.2,IF(AND(A91&gt;=5.9,D91&lt;1.35,A91&lt;6.15,H91&gt;=9.349,D91&gt;=1.15,D91&lt;1.75,F91&gt;=1.5),4,IF(AND(A91&gt;=6.75,H91&gt;=10.927,A91&gt;=6.15,H91&gt;=9.349,D91&gt;=1.15,D91&lt;1.75,F91&gt;=1.5),4.767,IF(AND(B91&lt;2.9,H91&gt;=11.551,B91&lt;3.3,A91&gt;=7.05,G91&lt;0.869,D91&gt;=1.75,F91&gt;=1.5),6.7,IF(AND(B91&gt;=2.9,H91&gt;=11.551,B91&lt;3.3,A91&gt;=7.05,G91&lt;0.869,D91&gt;=1.75,F91&gt;=1.5),6.6,IF(AND(B91&lt;2.45,A91&gt;=5.45,B91&lt;2.9,D91&gt;=1.35,H91&lt;9.349,D91&gt;=1.15,D91&lt;1.75,F91&gt;=1.5),5,IF(AND(B91&gt;=2.45,A91&gt;=5.45,B91&lt;2.9,D91&gt;=1.35,H91&lt;9.349,D91&gt;=1.15,D91&lt;1.75,F91&gt;=1.5),5.1,IF(AND(H91&lt;11.166,A91&lt;6.75,H91&gt;=10.927,A91&gt;=6.15,H91&gt;=9.349,D91&gt;=1.15,D91&lt;1.75,F91&gt;=1.5),4.9,IF(AND(G91&lt;0.228,H91&gt;=11.166,A91&lt;6.75,H91&gt;=10.927,A91&gt;=6.15,H91&gt;=9.349,D91&gt;=1.15,D91&lt;1.75,F91&gt;=1.5),4.7,IF(AND(H91&lt;13.531,G91&gt;=0.228,H91&gt;=11.166,A91&lt;6.75,H91&gt;=10.927,A91&gt;=6.15,H91&gt;=9.349,D91&gt;=1.15,D91&lt;1.75,F91&gt;=1.5),4.4,IF(AND(H91&gt;=13.531,G91&gt;=0.228,H91&gt;=11.166,A91&lt;6.75,H91&gt;=10.927,A91&gt;=6.15,H91&gt;=9.349,D91&gt;=1.15,D91&lt;1.75,F91&gt;=1.5),4.6,"shouldnthappen")))))))))))))))))))))))))))))))))))))))</f>
        <v>3.867</v>
      </c>
      <c r="AR91" s="1" t="n">
        <f aca="false">IF(AND(G91&gt;=0.93,B91&lt;3.65,F91&lt;1.5),1.7,IF(AND(H91&lt;6.542,B91&gt;=3.65,F91&lt;1.5),1.767,IF(AND(A91&gt;=7.05,D91&gt;=1.55,F91&gt;=1.5),6.3,IF(AND(G91&lt;0.123,H91&gt;=6.542,B91&gt;=3.65,F91&lt;1.5),1.367,IF(AND(A91&lt;5.15,A91&lt;5.65,D91&lt;1.55,F91&gt;=1.5),3.15,IF(AND(A91&lt;4.8,G91&gt;=0.447,G91&lt;0.93,B91&lt;3.65,F91&lt;1.5),1.24,IF(AND(A91&gt;=4.8,G91&gt;=0.447,G91&lt;0.93,B91&lt;3.65,F91&lt;1.5),1.4,IF(AND(G91&lt;0.151,G91&gt;=0.123,H91&gt;=6.542,B91&gt;=3.65,F91&lt;1.5),1.7,IF(AND(G91&gt;=0.151,G91&gt;=0.123,H91&gt;=6.542,B91&gt;=3.65,F91&lt;1.5),1.5,IF(AND(D91&gt;=1.45,A91&gt;=5.15,A91&lt;5.65,D91&lt;1.55,F91&gt;=1.5),4.5,IF(AND(B91&lt;2.65,D91&gt;=1.35,A91&gt;=5.65,D91&lt;1.55,F91&gt;=1.5),4.9,IF(AND(G91&lt;0.527,F91&lt;2.5,A91&lt;7.05,D91&gt;=1.55,F91&gt;=1.5),5.075,IF(AND(G91&gt;=0.527,F91&lt;2.5,A91&lt;7.05,D91&gt;=1.55,F91&gt;=1.5),4.7,IF(AND(A91&lt;4.65,G91&lt;0.265,G91&lt;0.447,G91&lt;0.93,B91&lt;3.65,F91&lt;1.5),1.42,IF(AND(G91&lt;0.3,G91&gt;=0.265,G91&lt;0.447,G91&lt;0.93,B91&lt;3.65,F91&lt;1.5),1.6,IF(AND(G91&gt;=0.3,G91&gt;=0.265,G91&lt;0.447,G91&lt;0.93,B91&lt;3.65,F91&lt;1.5),1.4,IF(AND(G91&lt;0.356,D91&lt;1.45,A91&gt;=5.15,A91&lt;5.65,D91&lt;1.55,F91&gt;=1.5),4.125,IF(AND(D91&lt;1.1,A91&lt;6.2,D91&lt;1.35,A91&gt;=5.65,D91&lt;1.55,F91&gt;=1.5),4.1,IF(AND(D91&gt;=1.1,A91&lt;6.2,D91&lt;1.35,A91&gt;=5.65,D91&lt;1.55,F91&gt;=1.5),4.175,IF(AND(H91&gt;=13.433,A91&gt;=6.2,D91&lt;1.35,A91&gt;=5.65,D91&lt;1.55,F91&gt;=1.5),4.6,IF(AND(G91&lt;0.437,B91&gt;=2.65,D91&gt;=1.35,A91&gt;=5.65,D91&lt;1.55,F91&gt;=1.5),4.625,IF(AND(G91&gt;=0.437,B91&gt;=2.65,D91&gt;=1.35,A91&gt;=5.65,D91&lt;1.55,F91&gt;=1.5),4.75,IF(AND(B91&gt;=3.15,H91&lt;11.146,F91&gt;=2.5,A91&lt;7.05,D91&gt;=1.55,F91&gt;=1.5),5.667,IF(AND(B91&lt;2.65,H91&gt;=11.146,F91&gt;=2.5,A91&lt;7.05,D91&gt;=1.55,F91&gt;=1.5),5.8,IF(AND(B91&lt;3.3,A91&gt;=4.65,G91&lt;0.265,G91&lt;0.447,G91&lt;0.93,B91&lt;3.65,F91&lt;1.5),1.32,IF(AND(B91&gt;=3.3,A91&gt;=4.65,G91&lt;0.265,G91&lt;0.447,G91&lt;0.93,B91&lt;3.65,F91&lt;1.5),1.425,IF(AND(B91&lt;2.8,G91&gt;=0.356,D91&lt;1.45,A91&gt;=5.15,A91&lt;5.65,D91&lt;1.55,F91&gt;=1.5),3.86,IF(AND(B91&gt;=2.8,G91&gt;=0.356,D91&lt;1.45,A91&gt;=5.15,A91&lt;5.65,D91&lt;1.55,F91&gt;=1.5),3.6,IF(AND(B91&lt;2.6,H91&lt;13.433,A91&gt;=6.2,D91&lt;1.35,A91&gt;=5.65,D91&lt;1.55,F91&gt;=1.5),4.4,IF(AND(B91&gt;=2.6,H91&lt;13.433,A91&gt;=6.2,D91&lt;1.35,A91&gt;=5.65,D91&lt;1.55,F91&gt;=1.5),4.3,IF(AND(G91&lt;0.151,B91&lt;3.15,H91&lt;11.146,F91&gt;=2.5,A91&lt;7.05,D91&gt;=1.55,F91&gt;=1.5),5.5,IF(AND(H91&lt;15.52,B91&gt;=2.65,H91&gt;=11.146,F91&gt;=2.5,A91&lt;7.05,D91&gt;=1.55,F91&gt;=1.5),5.4,IF(AND(H91&gt;=15.52,B91&gt;=2.65,H91&gt;=11.146,F91&gt;=2.5,A91&lt;7.05,D91&gt;=1.55,F91&gt;=1.5),5.733,IF(AND(H91&lt;10.74,G91&gt;=0.151,B91&lt;3.15,H91&lt;11.146,F91&gt;=2.5,A91&lt;7.05,D91&gt;=1.55,F91&gt;=1.5),5.12,IF(AND(H91&gt;=10.74,G91&gt;=0.151,B91&lt;3.15,H91&lt;11.146,F91&gt;=2.5,A91&lt;7.05,D91&gt;=1.55,F91&gt;=1.5),4.9,"shouldnthappen")))))))))))))))))))))))))))))))))))</f>
        <v>4.125</v>
      </c>
      <c r="AS91" s="1" t="n">
        <f aca="false">IF(AND(F91&gt;=1.5,A91&lt;5.55),4.18,IF(AND(F91&gt;=2.5,B91&lt;2.75,A91&gt;=5.55),5.38,IF(AND(G91&gt;=0.587,B91&lt;3.75,F91&lt;1.5,A91&lt;5.55),1.48,IF(AND(H91&lt;6.51,B91&gt;=3.75,F91&lt;1.5,A91&lt;5.55),1.9,IF(AND(H91&gt;=6.51,B91&gt;=3.75,F91&lt;1.5,A91&lt;5.55),1.425,IF(AND(G91&gt;=0.868,F91&lt;2.5,B91&lt;2.75,A91&gt;=5.55),4.65,IF(AND(F91&lt;1.5,D91&lt;1.55,B91&gt;=2.75,A91&gt;=5.55),1.7,IF(AND(G91&gt;=0.857,D91&gt;=1.55,B91&gt;=2.75,A91&gt;=5.55),5.033,IF(AND(G91&gt;=0.518,G91&lt;0.587,B91&lt;3.75,F91&lt;1.5,A91&lt;5.55),1,IF(AND(D91&lt;1.05,G91&lt;0.868,F91&lt;2.5,B91&lt;2.75,A91&gt;=5.55),3.5,IF(AND(G91&lt;0.404,D91&gt;=1.05,G91&lt;0.868,F91&lt;2.5,B91&lt;2.75,A91&gt;=5.55),4.2,IF(AND(G91&gt;=0.404,D91&gt;=1.05,G91&lt;0.868,F91&lt;2.5,B91&lt;2.75,A91&gt;=5.55),3.94,IF(AND(F91&lt;2.5,B91&lt;2.95,F91&gt;=1.5,D91&lt;1.55,B91&gt;=2.75,A91&gt;=5.55),4.68,IF(AND(F91&gt;=2.5,B91&lt;2.95,F91&gt;=1.5,D91&lt;1.55,B91&gt;=2.75,A91&gt;=5.55),5.1,IF(AND(H91&lt;10.883,B91&gt;=2.95,F91&gt;=1.5,D91&lt;1.55,B91&gt;=2.75,A91&gt;=5.55),4.15,IF(AND(H91&gt;=10.883,B91&gt;=2.95,F91&gt;=1.5,D91&lt;1.55,B91&gt;=2.75,A91&gt;=5.55),4.5,IF(AND(H91&gt;=14.1,D91&lt;2.05,G91&lt;0.857,D91&gt;=1.55,B91&gt;=2.75,A91&gt;=5.55),6.6,IF(AND(G91&lt;0.063,B91&lt;3.15,G91&lt;0.518,G91&lt;0.587,B91&lt;3.75,F91&lt;1.5,A91&lt;5.55),1.4,IF(AND(G91&gt;=0.063,B91&lt;3.15,G91&lt;0.518,G91&lt;0.587,B91&lt;3.75,F91&lt;1.5,A91&lt;5.55),1.5,IF(AND(H91&gt;=10.563,B91&gt;=3.15,G91&lt;0.518,G91&lt;0.587,B91&lt;3.75,F91&lt;1.5,A91&lt;5.55),1.325,IF(AND(B91&lt;2.95,H91&lt;14.1,D91&lt;2.05,G91&lt;0.857,D91&gt;=1.55,B91&gt;=2.75,A91&gt;=5.55),6.125,IF(AND(A91&lt;6.65,G91&lt;0.364,D91&gt;=2.05,G91&lt;0.857,D91&gt;=1.55,B91&gt;=2.75,A91&gt;=5.55),5.45,IF(AND(G91&gt;=0.774,G91&gt;=0.364,D91&gt;=2.05,G91&lt;0.857,D91&gt;=1.55,B91&gt;=2.75,A91&gt;=5.55),5.4,IF(AND(H91&gt;=9.279,H91&lt;10.563,B91&gt;=3.15,G91&lt;0.518,G91&lt;0.587,B91&lt;3.75,F91&lt;1.5,A91&lt;5.55),1.475,IF(AND(D91&lt;1.65,B91&gt;=2.95,H91&lt;14.1,D91&lt;2.05,G91&lt;0.857,D91&gt;=1.55,B91&gt;=2.75,A91&gt;=5.55),5.8,IF(AND(B91&lt;3.15,A91&gt;=6.65,G91&lt;0.364,D91&gt;=2.05,G91&lt;0.857,D91&gt;=1.55,B91&gt;=2.75,A91&gt;=5.55),5.3,IF(AND(B91&gt;=3.15,A91&gt;=6.65,G91&lt;0.364,D91&gt;=2.05,G91&lt;0.857,D91&gt;=1.55,B91&gt;=2.75,A91&gt;=5.55),5.7,IF(AND(A91&gt;=6.75,G91&lt;0.774,G91&gt;=0.364,D91&gt;=2.05,G91&lt;0.857,D91&gt;=1.55,B91&gt;=2.75,A91&gt;=5.55),5.9,IF(AND(G91&lt;0.417,H91&lt;9.279,H91&lt;10.563,B91&gt;=3.15,G91&lt;0.518,G91&lt;0.587,B91&lt;3.75,F91&lt;1.5,A91&lt;5.55),1.4,IF(AND(G91&gt;=0.417,H91&lt;9.279,H91&lt;10.563,B91&gt;=3.15,G91&lt;0.518,G91&lt;0.587,B91&lt;3.75,F91&lt;1.5,A91&lt;5.55),1.3,IF(AND(A91&lt;6.3,D91&gt;=1.65,B91&gt;=2.95,H91&lt;14.1,D91&lt;2.05,G91&lt;0.857,D91&gt;=1.55,B91&gt;=2.75,A91&gt;=5.55),4.9,IF(AND(A91&gt;=6.3,D91&gt;=1.65,B91&gt;=2.95,H91&lt;14.1,D91&lt;2.05,G91&lt;0.857,D91&gt;=1.55,B91&gt;=2.75,A91&gt;=5.55),5.3,IF(AND(G91&gt;=0.657,A91&lt;6.75,G91&lt;0.774,G91&gt;=0.364,D91&gt;=2.05,G91&lt;0.857,D91&gt;=1.55,B91&gt;=2.75,A91&gt;=5.55),6,IF(AND(B91&lt;3.2,G91&lt;0.657,A91&lt;6.75,G91&lt;0.774,G91&gt;=0.364,D91&gt;=2.05,G91&lt;0.857,D91&gt;=1.55,B91&gt;=2.75,A91&gt;=5.55),5.6,IF(AND(B91&gt;=3.2,G91&lt;0.657,A91&lt;6.75,G91&lt;0.774,G91&gt;=0.364,D91&gt;=2.05,G91&lt;0.857,D91&gt;=1.55,B91&gt;=2.75,A91&gt;=5.55),5.65,"shouldnthappen")))))))))))))))))))))))))))))))))))</f>
        <v>4.15</v>
      </c>
      <c r="AT91" s="1" t="n">
        <f aca="false">IF(AND(H91&gt;=16.284,A91&gt;=5.55),6.533,IF(AND(G91&gt;=0.52,A91&lt;4.85,A91&lt;5.55),1.05,IF(AND(G91&lt;0.227,G91&lt;0.52,A91&lt;4.85,A91&lt;5.55),1.4,IF(AND(G91&gt;=0.227,G91&lt;0.52,A91&lt;4.85,A91&lt;5.55),1.3,IF(AND(D91&gt;=0.45,F91&lt;1.5,A91&gt;=4.85,A91&lt;5.55),1.667,IF(AND(B91&gt;=2.75,F91&gt;=1.5,A91&gt;=4.85,A91&lt;5.55),4.5,IF(AND(F91&lt;2.5,B91&gt;=3.15,H91&lt;16.284,A91&gt;=5.55),4.7,IF(AND(G91&gt;=0.934,D91&lt;0.45,F91&lt;1.5,A91&gt;=4.85,A91&lt;5.55),1.7,IF(AND(D91&gt;=1.2,B91&lt;2.75,F91&gt;=1.5,A91&gt;=4.85,A91&lt;5.55),4.25,IF(AND(G91&gt;=0.774,F91&gt;=2.5,B91&gt;=3.15,H91&lt;16.284,A91&gt;=5.55),5.4,IF(AND(B91&lt;3.1,G91&lt;0.934,D91&lt;0.45,F91&lt;1.5,A91&gt;=4.85,A91&lt;5.55),1.6,IF(AND(D91&lt;1.05,D91&lt;1.2,B91&lt;2.75,F91&gt;=1.5,A91&gt;=4.85,A91&lt;5.55),3.433,IF(AND(D91&gt;=1.05,D91&lt;1.2,B91&lt;2.75,F91&gt;=1.5,A91&gt;=4.85,A91&lt;5.55),3.267,IF(AND(H91&lt;8.486,D91&lt;1.35,F91&lt;2.5,B91&lt;3.15,H91&lt;16.284,A91&gt;=5.55),3.85,IF(AND(D91&gt;=1.55,D91&gt;=1.35,F91&lt;2.5,B91&lt;3.15,H91&lt;16.284,A91&gt;=5.55),5.1,IF(AND(H91&lt;10.464,A91&lt;6.35,F91&gt;=2.5,B91&lt;3.15,H91&lt;16.284,A91&gt;=5.55),5.08,IF(AND(H91&gt;=10.464,A91&lt;6.35,F91&gt;=2.5,B91&lt;3.15,H91&lt;16.284,A91&gt;=5.55),4.9,IF(AND(D91&lt;1.85,A91&gt;=6.35,F91&gt;=2.5,B91&lt;3.15,H91&lt;16.284,A91&gt;=5.55),5.8,IF(AND(H91&gt;=10.393,G91&lt;0.774,F91&gt;=2.5,B91&gt;=3.15,H91&lt;16.284,A91&gt;=5.55),5.425,IF(AND(B91&lt;2.6,H91&gt;=8.486,D91&lt;1.35,F91&lt;2.5,B91&lt;3.15,H91&lt;16.284,A91&gt;=5.55),3.9,IF(AND(G91&gt;=0.567,D91&lt;1.55,D91&gt;=1.35,F91&lt;2.5,B91&lt;3.15,H91&lt;16.284,A91&gt;=5.55),4.4,IF(AND(B91&lt;3.25,H91&lt;10.393,G91&lt;0.774,F91&gt;=2.5,B91&gt;=3.15,H91&lt;16.284,A91&gt;=5.55),5.7,IF(AND(B91&gt;=3.25,H91&lt;10.393,G91&lt;0.774,F91&gt;=2.5,B91&gt;=3.15,H91&lt;16.284,A91&gt;=5.55),5.98,IF(AND(G91&lt;0.079,G91&lt;0.338,B91&gt;=3.1,G91&lt;0.934,D91&lt;0.45,F91&lt;1.5,A91&gt;=4.85,A91&lt;5.55),1.425,IF(AND(B91&lt;3.35,G91&gt;=0.338,B91&gt;=3.1,G91&lt;0.934,D91&lt;0.45,F91&lt;1.5,A91&gt;=4.85,A91&lt;5.55),1.4,IF(AND(G91&lt;0.404,B91&gt;=2.6,H91&gt;=8.486,D91&lt;1.35,F91&lt;2.5,B91&lt;3.15,H91&lt;16.284,A91&gt;=5.55),4.3,IF(AND(G91&gt;=0.404,B91&gt;=2.6,H91&gt;=8.486,D91&lt;1.35,F91&lt;2.5,B91&lt;3.15,H91&lt;16.284,A91&gt;=5.55),4.025,IF(AND(B91&gt;=3.05,G91&lt;0.567,D91&lt;1.55,D91&gt;=1.35,F91&lt;2.5,B91&lt;3.15,H91&lt;16.284,A91&gt;=5.55),4.7,IF(AND(A91&lt;6.45,H91&lt;10.667,D91&gt;=1.85,A91&gt;=6.35,F91&gt;=2.5,B91&lt;3.15,H91&lt;16.284,A91&gt;=5.55),5.3,IF(AND(A91&gt;=6.45,H91&lt;10.667,D91&gt;=1.85,A91&gt;=6.35,F91&gt;=2.5,B91&lt;3.15,H91&lt;16.284,A91&gt;=5.55),5.167,IF(AND(B91&lt;2.95,H91&gt;=10.667,D91&gt;=1.85,A91&gt;=6.35,F91&gt;=2.5,B91&lt;3.15,H91&lt;16.284,A91&gt;=5.55),5.6,IF(AND(B91&gt;=2.95,H91&gt;=10.667,D91&gt;=1.85,A91&gt;=6.35,F91&gt;=2.5,B91&lt;3.15,H91&lt;16.284,A91&gt;=5.55),5.5,IF(AND(H91&lt;10.325,G91&gt;=0.079,G91&lt;0.338,B91&gt;=3.1,G91&lt;0.934,D91&lt;0.45,F91&lt;1.5,A91&gt;=4.85,A91&lt;5.55),1.5,IF(AND(G91&lt;0.385,B91&gt;=3.35,G91&gt;=0.338,B91&gt;=3.1,G91&lt;0.934,D91&lt;0.45,F91&lt;1.5,A91&gt;=4.85,A91&lt;5.55),1.5,IF(AND(G91&gt;=0.385,B91&gt;=3.35,G91&gt;=0.338,B91&gt;=3.1,G91&lt;0.934,D91&lt;0.45,F91&lt;1.5,A91&gt;=4.85,A91&lt;5.55),1.42,IF(AND(B91&lt;2.5,B91&lt;3.05,G91&lt;0.567,D91&lt;1.55,D91&gt;=1.35,F91&lt;2.5,B91&lt;3.15,H91&lt;16.284,A91&gt;=5.55),4.5,IF(AND(B91&gt;=2.5,B91&lt;3.05,G91&lt;0.567,D91&lt;1.55,D91&gt;=1.35,F91&lt;2.5,B91&lt;3.15,H91&lt;16.284,A91&gt;=5.55),4.56,IF(AND(H91&lt;12.506,H91&gt;=10.325,G91&gt;=0.079,G91&lt;0.338,B91&gt;=3.1,G91&lt;0.934,D91&lt;0.45,F91&lt;1.5,A91&gt;=4.85,A91&lt;5.55),1.2,IF(AND(H91&gt;=12.506,H91&gt;=10.325,G91&gt;=0.079,G91&lt;0.338,B91&gt;=3.1,G91&lt;0.934,D91&lt;0.45,F91&lt;1.5,A91&gt;=4.85,A91&lt;5.55),1.3,"shouldnthappen")))))))))))))))))))))))))))))))))))))))</f>
        <v>3.85</v>
      </c>
      <c r="AU91" s="1" t="n">
        <f aca="false">IF(AND(G91&gt;=0.52,B91&lt;3.05,F91&lt;1.5),1.1,IF(AND(G91&lt;0.35,G91&lt;0.52,B91&lt;3.05,F91&lt;1.5),1.4,IF(AND(G91&gt;=0.35,G91&lt;0.52,B91&lt;3.05,F91&lt;1.5),1.3,IF(AND(G91&gt;=0.227,G91&lt;0.347,B91&gt;=3.05,F91&lt;1.5),1.32,IF(AND(H91&lt;6.417,G91&gt;=0.347,B91&gt;=3.05,F91&lt;1.5),1.7,IF(AND(A91&gt;=7.25,A91&gt;=6.6,F91&gt;=2.5,F91&gt;=1.5),6.35,IF(AND(G91&lt;0.11,G91&lt;0.227,G91&lt;0.347,B91&gt;=3.05,F91&lt;1.5),1.333,IF(AND(H91&lt;9.441,H91&gt;=6.417,G91&gt;=0.347,B91&gt;=3.05,F91&lt;1.5),1.425,IF(AND(B91&lt;2.75,G91&lt;0.451,H91&lt;10.266,F91&lt;2.5,F91&gt;=1.5),4,IF(AND(B91&gt;=2.75,G91&lt;0.451,H91&lt;10.266,F91&lt;2.5,F91&gt;=1.5),4.433,IF(AND(G91&gt;=0.865,G91&gt;=0.451,H91&lt;10.266,F91&lt;2.5,F91&gt;=1.5),4.2,IF(AND(B91&lt;2.45,H91&lt;13.665,H91&gt;=10.266,F91&lt;2.5,F91&gt;=1.5),3.7,IF(AND(G91&lt;0.302,H91&gt;=13.665,H91&gt;=10.266,F91&lt;2.5,F91&gt;=1.5),5,IF(AND(B91&lt;2.9,A91&lt;6.1,A91&lt;6.6,F91&gt;=2.5,F91&gt;=1.5),5.06,IF(AND(B91&gt;=2.9,A91&lt;6.1,A91&lt;6.6,F91&gt;=2.5,F91&gt;=1.5),4.8,IF(AND(B91&lt;3.05,A91&gt;=6.1,A91&lt;6.6,F91&gt;=2.5,F91&gt;=1.5),5.6,IF(AND(B91&gt;=3.05,A91&gt;=6.1,A91&lt;6.6,F91&gt;=2.5,F91&gt;=1.5),5.267,IF(AND(H91&gt;=14.564,A91&lt;7.25,A91&gt;=6.6,F91&gt;=2.5,F91&gt;=1.5),5.6,IF(AND(H91&gt;=14.309,G91&gt;=0.11,G91&lt;0.227,G91&lt;0.347,B91&gt;=3.05,F91&lt;1.5),1.7,IF(AND(D91&lt;0.4,H91&gt;=9.441,H91&gt;=6.417,G91&gt;=0.347,B91&gt;=3.05,F91&lt;1.5),1.5,IF(AND(D91&gt;=0.4,H91&gt;=9.441,H91&gt;=6.417,G91&gt;=0.347,B91&gt;=3.05,F91&lt;1.5),1.633,IF(AND(A91&lt;5.35,G91&lt;0.865,G91&gt;=0.451,H91&lt;10.266,F91&lt;2.5,F91&gt;=1.5),3.15,IF(AND(D91&lt;1.45,G91&gt;=0.302,H91&gt;=13.665,H91&gt;=10.266,F91&lt;2.5,F91&gt;=1.5),4.74,IF(AND(D91&gt;=1.45,G91&gt;=0.302,H91&gt;=13.665,H91&gt;=10.266,F91&lt;2.5,F91&gt;=1.5),4.567,IF(AND(H91&lt;8.836,H91&lt;14.564,A91&lt;7.25,A91&gt;=6.6,F91&gt;=2.5,F91&gt;=1.5),5.7,IF(AND(H91&gt;=8.836,H91&lt;14.564,A91&lt;7.25,A91&gt;=6.6,F91&gt;=2.5,F91&gt;=1.5),5.9,IF(AND(H91&lt;11.53,H91&lt;14.309,G91&gt;=0.11,G91&lt;0.227,G91&lt;0.347,B91&gt;=3.05,F91&lt;1.5),1.5,IF(AND(H91&gt;=11.53,H91&lt;14.309,G91&gt;=0.11,G91&lt;0.227,G91&lt;0.347,B91&gt;=3.05,F91&lt;1.5),1.467,IF(AND(H91&lt;9.386,A91&gt;=5.35,G91&lt;0.865,G91&gt;=0.451,H91&lt;10.266,F91&lt;2.5,F91&gt;=1.5),3.56,IF(AND(H91&gt;=9.386,A91&gt;=5.35,G91&lt;0.865,G91&gt;=0.451,H91&lt;10.266,F91&lt;2.5,F91&gt;=1.5),4.2,IF(AND(H91&lt;11.036,D91&lt;1.45,B91&gt;=2.45,H91&lt;13.665,H91&gt;=10.266,F91&lt;2.5,F91&gt;=1.5),4.45,IF(AND(H91&gt;=11.036,D91&lt;1.45,B91&gt;=2.45,H91&lt;13.665,H91&gt;=10.266,F91&lt;2.5,F91&gt;=1.5),4.1,IF(AND(G91&gt;=0.585,D91&gt;=1.45,B91&gt;=2.45,H91&lt;13.665,H91&gt;=10.266,F91&lt;2.5,F91&gt;=1.5),4.9,IF(AND(H91&lt;11.743,G91&lt;0.585,D91&gt;=1.45,B91&gt;=2.45,H91&lt;13.665,H91&gt;=10.266,F91&lt;2.5,F91&gt;=1.5),4.7,IF(AND(H91&gt;=11.743,G91&lt;0.585,D91&gt;=1.45,B91&gt;=2.45,H91&lt;13.665,H91&gt;=10.266,F91&lt;2.5,F91&gt;=1.5),4.5,"shouldnthappen")))))))))))))))))))))))))))))))))))</f>
        <v>4.433</v>
      </c>
      <c r="AV91" s="1" t="n">
        <f aca="false">IF(AND(G91&gt;=0.356,F91&gt;=1.5,A91&lt;5.75),3.52,IF(AND(A91&lt;7.25,A91&gt;=7.1,A91&gt;=5.75),5.875,IF(AND(A91&gt;=7.25,A91&gt;=7.1,A91&gt;=5.75),6.5,IF(AND(D91&gt;=0.35,G91&gt;=0.586,F91&lt;1.5,A91&lt;5.75),1.8,IF(AND(D91&lt;1.4,G91&lt;0.356,F91&gt;=1.5,A91&lt;5.75),4.2,IF(AND(D91&gt;=1.4,G91&lt;0.356,F91&gt;=1.5,A91&lt;5.75),4.5,IF(AND(H91&gt;=11.218,A91&lt;5.05,G91&lt;0.586,F91&lt;1.5,A91&lt;5.75),1.225,IF(AND(G91&gt;=0.253,A91&gt;=5.05,G91&lt;0.586,F91&lt;1.5,A91&lt;5.75),1.3,IF(AND(B91&gt;=3.75,D91&lt;0.35,G91&gt;=0.586,F91&lt;1.5,A91&lt;5.75),1.567,IF(AND(B91&lt;2.85,D91&lt;1.35,D91&lt;1.65,A91&lt;7.1,A91&gt;=5.75),4.26,IF(AND(B91&gt;=2.85,D91&lt;1.35,D91&lt;1.65,A91&lt;7.1,A91&gt;=5.75),4.45,IF(AND(A91&lt;6.05,H91&lt;12.921,D91&gt;=1.65,A91&lt;7.1,A91&gt;=5.75),5.1,IF(AND(H91&gt;=15.338,H91&gt;=12.921,D91&gt;=1.65,A91&lt;7.1,A91&gt;=5.75),5.55,IF(AND(G91&lt;0.418,H91&lt;11.218,A91&lt;5.05,G91&lt;0.586,F91&lt;1.5,A91&lt;5.75),1.42,IF(AND(G91&gt;=0.418,H91&lt;11.218,A91&lt;5.05,G91&lt;0.586,F91&lt;1.5,A91&lt;5.75),1.3,IF(AND(H91&gt;=13.321,G91&lt;0.253,A91&gt;=5.05,G91&lt;0.586,F91&lt;1.5,A91&lt;5.75),1.7,IF(AND(H91&lt;6.089,B91&lt;3.75,D91&lt;0.35,G91&gt;=0.586,F91&lt;1.5,A91&lt;5.75),1.7,IF(AND(H91&gt;=6.089,B91&lt;3.75,D91&lt;0.35,G91&gt;=0.586,F91&lt;1.5,A91&lt;5.75),1.5,IF(AND(B91&lt;2.9,D91&lt;1.45,D91&gt;=1.35,D91&lt;1.65,A91&lt;7.1,A91&gt;=5.75),4.8,IF(AND(B91&gt;=2.9,D91&lt;1.45,D91&gt;=1.35,D91&lt;1.65,A91&lt;7.1,A91&gt;=5.75),4.475,IF(AND(B91&lt;2.5,D91&gt;=1.45,D91&gt;=1.35,D91&lt;1.65,A91&lt;7.1,A91&gt;=5.75),4.5,IF(AND(H91&lt;8.884,A91&gt;=6.05,H91&lt;12.921,D91&gt;=1.65,A91&lt;7.1,A91&gt;=5.75),5.4,IF(AND(A91&lt;6.3,H91&lt;15.338,H91&gt;=12.921,D91&gt;=1.65,A91&lt;7.1,A91&gt;=5.75),4.967,IF(AND(A91&gt;=6.3,H91&lt;15.338,H91&gt;=12.921,D91&gt;=1.65,A91&lt;7.1,A91&gt;=5.75),5.133,IF(AND(H91&lt;10.826,H91&lt;13.321,G91&lt;0.253,A91&gt;=5.05,G91&lt;0.586,F91&lt;1.5,A91&lt;5.75),1.5,IF(AND(H91&gt;=10.826,H91&lt;13.321,G91&lt;0.253,A91&gt;=5.05,G91&lt;0.586,F91&lt;1.5,A91&lt;5.75),1.4,IF(AND(H91&lt;7.47,B91&gt;=2.5,D91&gt;=1.45,D91&gt;=1.35,D91&lt;1.65,A91&lt;7.1,A91&gt;=5.75),5.1,IF(AND(H91&gt;=7.47,B91&gt;=2.5,D91&gt;=1.45,D91&gt;=1.35,D91&lt;1.65,A91&lt;7.1,A91&gt;=5.75),4.725,IF(AND(H91&lt;9.637,H91&gt;=8.884,A91&gt;=6.05,H91&lt;12.921,D91&gt;=1.65,A91&lt;7.1,A91&gt;=5.75),5.9,IF(AND(B91&lt;2.6,H91&gt;=9.637,H91&gt;=8.884,A91&gt;=6.05,H91&lt;12.921,D91&gt;=1.65,A91&lt;7.1,A91&gt;=5.75),5.8,IF(AND(B91&lt;2.75,B91&gt;=2.6,H91&gt;=9.637,H91&gt;=8.884,A91&gt;=6.05,H91&lt;12.921,D91&gt;=1.65,A91&lt;7.1,A91&gt;=5.75),5.3,IF(AND(D91&lt;2.25,B91&gt;=2.75,B91&gt;=2.6,H91&gt;=9.637,H91&gt;=8.884,A91&gt;=6.05,H91&lt;12.921,D91&gt;=1.65,A91&lt;7.1,A91&gt;=5.75),5.6,IF(AND(D91&gt;=2.25,B91&gt;=2.75,B91&gt;=2.6,H91&gt;=9.637,H91&gt;=8.884,A91&gt;=6.05,H91&lt;12.921,D91&gt;=1.65,A91&lt;7.1,A91&gt;=5.75),5.5,"shouldnthappen")))))))))))))))))))))))))))))))))</f>
        <v>4.2</v>
      </c>
      <c r="AW91" s="1" t="n">
        <f aca="false">IF(AND(G91&gt;=0.905,F91&lt;1.5),1.767,IF(AND(H91&gt;=16.674,F91&gt;=1.5),6.55,IF(AND(A91&lt;4.35,H91&lt;14.344,G91&lt;0.905,F91&lt;1.5),1.1,IF(AND(B91&lt;3.65,H91&gt;=14.344,G91&lt;0.905,F91&lt;1.5),1.5,IF(AND(B91&gt;=3.65,H91&gt;=14.344,G91&lt;0.905,F91&lt;1.5),1.65,IF(AND(B91&lt;2.6,F91&gt;=2.5,H91&lt;16.674,F91&gt;=1.5),4.5,IF(AND(D91&gt;=0.45,A91&gt;=4.35,H91&lt;14.344,G91&lt;0.905,F91&lt;1.5),1.65,IF(AND(D91&lt;1.15,A91&lt;5.9,F91&lt;2.5,H91&lt;16.674,F91&gt;=1.5),3.56,IF(AND(B91&lt;2.75,A91&gt;=5.9,F91&lt;2.5,H91&lt;16.674,F91&gt;=1.5),5,IF(AND(H91&lt;13.531,B91&gt;=2.75,A91&gt;=5.9,F91&lt;2.5,H91&lt;16.674,F91&gt;=1.5),4.333,IF(AND(B91&lt;3.2,G91&gt;=0.669,B91&gt;=2.6,F91&gt;=2.5,H91&lt;16.674,F91&gt;=1.5),5.08,IF(AND(B91&gt;=3.2,G91&gt;=0.669,B91&gt;=2.6,F91&gt;=2.5,H91&lt;16.674,F91&gt;=1.5),5.4,IF(AND(B91&lt;3.15,A91&lt;5.05,D91&lt;0.45,A91&gt;=4.35,H91&lt;14.344,G91&lt;0.905,F91&lt;1.5),1.45,IF(AND(A91&gt;=5.55,A91&gt;=5.05,D91&lt;0.45,A91&gt;=4.35,H91&lt;14.344,G91&lt;0.905,F91&lt;1.5),1.5,IF(AND(A91&lt;5.55,A91&lt;5.65,D91&gt;=1.15,A91&lt;5.9,F91&lt;2.5,H91&lt;16.674,F91&gt;=1.5),3.95,IF(AND(A91&gt;=5.55,A91&lt;5.65,D91&gt;=1.15,A91&lt;5.9,F91&lt;2.5,H91&lt;16.674,F91&gt;=1.5),3.82,IF(AND(G91&lt;0.39,A91&gt;=5.65,D91&gt;=1.15,A91&lt;5.9,F91&lt;2.5,H91&lt;16.674,F91&gt;=1.5),4.35,IF(AND(G91&gt;=0.39,A91&gt;=5.65,D91&gt;=1.15,A91&lt;5.9,F91&lt;2.5,H91&lt;16.674,F91&gt;=1.5),3.95,IF(AND(G91&lt;0.466,H91&gt;=13.531,B91&gt;=2.75,A91&gt;=5.9,F91&lt;2.5,H91&lt;16.674,F91&gt;=1.5),4.8,IF(AND(G91&gt;=0.466,H91&gt;=13.531,B91&gt;=2.75,A91&gt;=5.9,F91&lt;2.5,H91&lt;16.674,F91&gt;=1.5),4.7,IF(AND(H91&lt;10.144,D91&lt;2.05,G91&lt;0.669,B91&gt;=2.6,F91&gt;=2.5,H91&lt;16.674,F91&gt;=1.5),5.3,IF(AND(H91&gt;=10.144,D91&lt;2.05,G91&lt;0.669,B91&gt;=2.6,F91&gt;=2.5,H91&lt;16.674,F91&gt;=1.5),5.133,IF(AND(D91&gt;=2.45,D91&gt;=2.05,G91&lt;0.669,B91&gt;=2.6,F91&gt;=2.5,H91&lt;16.674,F91&gt;=1.5),5.9,IF(AND(B91&lt;3.25,B91&gt;=3.15,A91&lt;5.05,D91&lt;0.45,A91&gt;=4.35,H91&lt;14.344,G91&lt;0.905,F91&lt;1.5),1.2,IF(AND(B91&gt;=3.25,B91&gt;=3.15,A91&lt;5.05,D91&lt;0.45,A91&gt;=4.35,H91&lt;14.344,G91&lt;0.905,F91&lt;1.5),1.36,IF(AND(B91&gt;=3.8,A91&lt;5.55,A91&gt;=5.05,D91&lt;0.45,A91&gt;=4.35,H91&lt;14.344,G91&lt;0.905,F91&lt;1.5),1.3,IF(AND(G91&lt;0.05,B91&lt;3.8,A91&lt;5.55,A91&gt;=5.05,D91&lt;0.45,A91&gt;=4.35,H91&lt;14.344,G91&lt;0.905,F91&lt;1.5),1.4,IF(AND(G91&lt;0.107,G91&lt;0.395,D91&lt;2.45,D91&gt;=2.05,G91&lt;0.669,B91&gt;=2.6,F91&gt;=2.5,H91&lt;16.674,F91&gt;=1.5),5.667,IF(AND(G91&lt;0.537,G91&gt;=0.395,D91&lt;2.45,D91&gt;=2.05,G91&lt;0.669,B91&gt;=2.6,F91&gt;=2.5,H91&lt;16.674,F91&gt;=1.5),5.6,IF(AND(G91&gt;=0.537,G91&gt;=0.395,D91&lt;2.45,D91&gt;=2.05,G91&lt;0.669,B91&gt;=2.6,F91&gt;=2.5,H91&lt;16.674,F91&gt;=1.5),5.775,IF(AND(B91&lt;3.6,G91&gt;=0.05,B91&lt;3.8,A91&lt;5.55,A91&gt;=5.05,D91&lt;0.45,A91&gt;=4.35,H91&lt;14.344,G91&lt;0.905,F91&lt;1.5),1.475,IF(AND(B91&gt;=3.6,G91&gt;=0.05,B91&lt;3.8,A91&lt;5.55,A91&gt;=5.05,D91&lt;0.45,A91&gt;=4.35,H91&lt;14.344,G91&lt;0.905,F91&lt;1.5),1.5,IF(AND(G91&lt;0.312,G91&gt;=0.107,G91&lt;0.395,D91&lt;2.45,D91&gt;=2.05,G91&lt;0.669,B91&gt;=2.6,F91&gt;=2.5,H91&lt;16.674,F91&gt;=1.5),5.18,IF(AND(G91&gt;=0.312,G91&gt;=0.107,G91&lt;0.395,D91&lt;2.45,D91&gt;=2.05,G91&lt;0.669,B91&gt;=2.6,F91&gt;=2.5,H91&lt;16.674,F91&gt;=1.5),5.4,"shouldnthappen"))))))))))))))))))))))))))))))))))</f>
        <v>3.82</v>
      </c>
      <c r="AX91" s="1" t="n">
        <f aca="false">IF(AND(D91&gt;=1.3,B91&gt;=3.45),6.25,IF(AND(B91&lt;2.75,A91&lt;5.25,B91&lt;3.45),3.9,IF(AND(D91&lt;0.25,D91&lt;1.3,B91&gt;=3.45),1.16,IF(AND(A91&gt;=5.05,B91&gt;=2.75,A91&lt;5.25,B91&lt;3.45),1.7,IF(AND(D91&lt;0.7,F91&lt;2.5,A91&gt;=5.25,B91&lt;3.45),1.5,IF(AND(H91&gt;=16.284,F91&gt;=2.5,A91&gt;=5.25,B91&lt;3.45),6.6,IF(AND(G91&lt;0.123,D91&gt;=0.25,D91&lt;1.3,B91&gt;=3.45),1.3,IF(AND(A91&lt;4.5,A91&lt;5.05,B91&gt;=2.75,A91&lt;5.25,B91&lt;3.45),1.3,IF(AND(A91&lt;5.05,G91&gt;=0.123,D91&gt;=0.25,D91&lt;1.3,B91&gt;=3.45),1.6,IF(AND(B91&lt;3.15,A91&gt;=4.5,A91&lt;5.05,B91&gt;=2.75,A91&lt;5.25,B91&lt;3.45),1.54,IF(AND(B91&gt;=3.15,A91&gt;=4.5,A91&lt;5.05,B91&gt;=2.75,A91&lt;5.25,B91&lt;3.45),1.35,IF(AND(D91&gt;=1.4,A91&lt;5.9,D91&gt;=0.7,F91&lt;2.5,A91&gt;=5.25,B91&lt;3.45),4.5,IF(AND(D91&gt;=1.55,A91&gt;=5.9,D91&gt;=0.7,F91&lt;2.5,A91&gt;=5.25,B91&lt;3.45),4.95,IF(AND(G91&gt;=0.682,D91&gt;=2.05,H91&lt;16.284,F91&gt;=2.5,A91&gt;=5.25,B91&lt;3.45),5.26,IF(AND(A91&lt;5.4,A91&gt;=5.05,G91&gt;=0.123,D91&gt;=0.25,D91&lt;1.3,B91&gt;=3.45),1.64,IF(AND(A91&gt;=5.4,A91&gt;=5.05,G91&gt;=0.123,D91&gt;=0.25,D91&lt;1.3,B91&gt;=3.45),1.6,IF(AND(G91&lt;0.372,D91&lt;1.4,A91&lt;5.9,D91&gt;=0.7,F91&lt;2.5,A91&gt;=5.25,B91&lt;3.45),4.175,IF(AND(D91&lt;1.35,D91&lt;1.55,A91&gt;=5.9,D91&gt;=0.7,F91&lt;2.5,A91&gt;=5.25,B91&lt;3.45),4.2,IF(AND(B91&lt;2.35,G91&lt;0.596,D91&lt;2.05,H91&lt;16.284,F91&gt;=2.5,A91&gt;=5.25,B91&lt;3.45),5,IF(AND(G91&gt;=0.888,G91&gt;=0.596,D91&lt;2.05,H91&lt;16.284,F91&gt;=2.5,A91&gt;=5.25,B91&lt;3.45),4.8,IF(AND(A91&gt;=6.85,G91&lt;0.682,D91&gt;=2.05,H91&lt;16.284,F91&gt;=2.5,A91&gt;=5.25,B91&lt;3.45),5.4,IF(AND(A91&gt;=5.75,G91&gt;=0.372,D91&lt;1.4,A91&lt;5.9,D91&gt;=0.7,F91&lt;2.5,A91&gt;=5.25,B91&lt;3.45),3.933,IF(AND(A91&gt;=6.75,D91&gt;=1.35,D91&lt;1.55,A91&gt;=5.9,D91&gt;=0.7,F91&lt;2.5,A91&gt;=5.25,B91&lt;3.45),4.8,IF(AND(H91&lt;11.084,B91&gt;=2.35,G91&lt;0.596,D91&lt;2.05,H91&lt;16.284,F91&gt;=2.5,A91&gt;=5.25,B91&lt;3.45),5.3,IF(AND(H91&lt;8.435,G91&lt;0.888,G91&gt;=0.596,D91&lt;2.05,H91&lt;16.284,F91&gt;=2.5,A91&gt;=5.25,B91&lt;3.45),5.1,IF(AND(H91&gt;=8.435,G91&lt;0.888,G91&gt;=0.596,D91&lt;2.05,H91&lt;16.284,F91&gt;=2.5,A91&gt;=5.25,B91&lt;3.45),4.94,IF(AND(B91&lt;3.15,A91&lt;6.85,G91&lt;0.682,D91&gt;=2.05,H91&lt;16.284,F91&gt;=2.5,A91&gt;=5.25,B91&lt;3.45),5.6,IF(AND(B91&gt;=3.15,A91&lt;6.85,G91&lt;0.682,D91&gt;=2.05,H91&lt;16.284,F91&gt;=2.5,A91&gt;=5.25,B91&lt;3.45),5.74,IF(AND(G91&lt;0.572,A91&lt;5.75,G91&gt;=0.372,D91&lt;1.4,A91&lt;5.9,D91&gt;=0.7,F91&lt;2.5,A91&gt;=5.25,B91&lt;3.45),3.7,IF(AND(D91&lt;1.45,A91&lt;6.75,D91&gt;=1.35,D91&lt;1.55,A91&gt;=5.9,D91&gt;=0.7,F91&lt;2.5,A91&gt;=5.25,B91&lt;3.45),4.46,IF(AND(D91&gt;=1.45,A91&lt;6.75,D91&gt;=1.35,D91&lt;1.55,A91&gt;=5.9,D91&gt;=0.7,F91&lt;2.5,A91&gt;=5.25,B91&lt;3.45),4.567,IF(AND(H91&lt;12.532,H91&gt;=11.084,B91&gt;=2.35,G91&lt;0.596,D91&lt;2.05,H91&lt;16.284,F91&gt;=2.5,A91&gt;=5.25,B91&lt;3.45),5.8,IF(AND(H91&gt;=12.532,H91&gt;=11.084,B91&gt;=2.35,G91&lt;0.596,D91&lt;2.05,H91&lt;16.284,F91&gt;=2.5,A91&gt;=5.25,B91&lt;3.45),5.667,IF(AND(A91&gt;=5.65,G91&gt;=0.572,A91&lt;5.75,G91&gt;=0.372,D91&lt;1.4,A91&lt;5.9,D91&gt;=0.7,F91&lt;2.5,A91&gt;=5.25,B91&lt;3.45),4.2,IF(AND(G91&lt;0.862,A91&lt;5.65,G91&gt;=0.572,A91&lt;5.75,G91&gt;=0.372,D91&lt;1.4,A91&lt;5.9,D91&gt;=0.7,F91&lt;2.5,A91&gt;=5.25,B91&lt;3.45),3.9,IF(AND(G91&gt;=0.862,A91&lt;5.65,G91&gt;=0.572,A91&lt;5.75,G91&gt;=0.372,D91&lt;1.4,A91&lt;5.9,D91&gt;=0.7,F91&lt;2.5,A91&gt;=5.25,B91&lt;3.45),4,"shouldnthappen"))))))))))))))))))))))))))))))))))))</f>
        <v>4.175</v>
      </c>
      <c r="AY91" s="1" t="n">
        <f aca="false">IF(AND(H91&gt;=8.233,D91&gt;=0.8,A91&lt;5.55),3.525,IF(AND(B91&lt;2.9,H91&gt;=15.534,A91&gt;=5.55),4.8,IF(AND(H91&gt;=12.259,A91&lt;4.75,D91&lt;0.8,A91&lt;5.55),1.25,IF(AND(B91&gt;=3.85,A91&gt;=4.75,D91&lt;0.8,A91&lt;5.55),1.425,IF(AND(D91&lt;1.55,H91&lt;8.233,D91&gt;=0.8,A91&lt;5.55),3.975,IF(AND(D91&gt;=1.55,H91&lt;8.233,D91&gt;=0.8,A91&lt;5.55),4.5,IF(AND(D91&lt;0.65,D91&lt;1.7,H91&lt;15.534,A91&gt;=5.55),1.7,IF(AND(A91&gt;=7.05,D91&gt;=1.7,H91&lt;15.534,A91&gt;=5.55),6.3,IF(AND(B91&gt;=3.35,B91&gt;=2.9,H91&gt;=15.534,A91&gt;=5.55),5.4,IF(AND(B91&lt;3.1,H91&lt;12.259,A91&lt;4.75,D91&lt;0.8,A91&lt;5.55),1.367,IF(AND(B91&gt;=3.1,H91&lt;12.259,A91&lt;4.75,D91&lt;0.8,A91&lt;5.55),1.4,IF(AND(G91&gt;=0.905,B91&lt;3.85,A91&gt;=4.75,D91&lt;0.8,A91&lt;5.55),1.9,IF(AND(H91&lt;15.681,B91&lt;3.35,B91&gt;=2.9,H91&gt;=15.534,A91&gt;=5.55),5.8,IF(AND(H91&gt;=15.681,B91&lt;3.35,B91&gt;=2.9,H91&gt;=15.534,A91&gt;=5.55),5.7,IF(AND(H91&gt;=14.877,G91&lt;0.905,B91&lt;3.85,A91&gt;=4.75,D91&lt;0.8,A91&lt;5.55),1.3,IF(AND(D91&gt;=1.25,B91&lt;2.65,D91&gt;=0.65,D91&lt;1.7,H91&lt;15.534,A91&gt;=5.55),4.433,IF(AND(G91&gt;=0.622,B91&lt;3.15,A91&lt;7.05,D91&gt;=1.7,H91&lt;15.534,A91&gt;=5.55),5.08,IF(AND(H91&gt;=13.42,B91&gt;=3.15,A91&lt;7.05,D91&gt;=1.7,H91&lt;15.534,A91&gt;=5.55),5.1,IF(AND(G91&lt;0.265,H91&lt;14.877,G91&lt;0.905,B91&lt;3.85,A91&gt;=4.75,D91&lt;0.8,A91&lt;5.55),1.2,IF(AND(A91&lt;5.75,D91&lt;1.25,B91&lt;2.65,D91&gt;=0.65,D91&lt;1.7,H91&lt;15.534,A91&gt;=5.55),3.7,IF(AND(A91&gt;=5.75,D91&lt;1.25,B91&lt;2.65,D91&gt;=0.65,D91&lt;1.7,H91&lt;15.534,A91&gt;=5.55),4,IF(AND(G91&gt;=0.652,D91&lt;1.35,B91&gt;=2.65,D91&gt;=0.65,D91&lt;1.7,H91&lt;15.534,A91&gt;=5.55),3.6,IF(AND(H91&lt;7.47,D91&gt;=1.35,B91&gt;=2.65,D91&gt;=0.65,D91&lt;1.7,H91&lt;15.534,A91&gt;=5.55),5.1,IF(AND(H91&lt;10.914,G91&lt;0.622,B91&lt;3.15,A91&lt;7.05,D91&gt;=1.7,H91&lt;15.534,A91&gt;=5.55),5.36,IF(AND(H91&gt;=10.914,G91&lt;0.622,B91&lt;3.15,A91&lt;7.05,D91&gt;=1.7,H91&lt;15.534,A91&gt;=5.55),5.64,IF(AND(G91&gt;=0.657,H91&lt;13.42,B91&gt;=3.15,A91&lt;7.05,D91&gt;=1.7,H91&lt;15.534,A91&gt;=5.55),6,IF(AND(G91&gt;=0.782,G91&gt;=0.265,H91&lt;14.877,G91&lt;0.905,B91&lt;3.85,A91&gt;=4.75,D91&lt;0.8,A91&lt;5.55),1.48,IF(AND(H91&lt;11.286,G91&lt;0.652,D91&lt;1.35,B91&gt;=2.65,D91&gt;=0.65,D91&lt;1.7,H91&lt;15.534,A91&gt;=5.55),4.24,IF(AND(H91&gt;=11.286,G91&lt;0.652,D91&lt;1.35,B91&gt;=2.65,D91&gt;=0.65,D91&lt;1.7,H91&lt;15.534,A91&gt;=5.55),4.05,IF(AND(G91&lt;0.413,H91&gt;=7.47,D91&gt;=1.35,B91&gt;=2.65,D91&gt;=0.65,D91&lt;1.7,H91&lt;15.534,A91&gt;=5.55),5.1,IF(AND(H91&lt;11.325,G91&lt;0.657,H91&lt;13.42,B91&gt;=3.15,A91&lt;7.05,D91&gt;=1.7,H91&lt;15.534,A91&gt;=5.55),5.8,IF(AND(H91&gt;=11.325,G91&lt;0.657,H91&lt;13.42,B91&gt;=3.15,A91&lt;7.05,D91&gt;=1.7,H91&lt;15.534,A91&gt;=5.55),5.6,IF(AND(D91&gt;=0.35,G91&lt;0.782,G91&gt;=0.265,H91&lt;14.877,G91&lt;0.905,B91&lt;3.85,A91&gt;=4.75,D91&lt;0.8,A91&lt;5.55),1.633,IF(AND(B91&lt;2.85,G91&gt;=0.413,H91&gt;=7.47,D91&gt;=1.35,B91&gt;=2.65,D91&gt;=0.65,D91&lt;1.7,H91&lt;15.534,A91&gt;=5.55),4.6,IF(AND(D91&lt;0.15,D91&lt;0.35,G91&lt;0.782,G91&gt;=0.265,H91&lt;14.877,G91&lt;0.905,B91&lt;3.85,A91&gt;=4.75,D91&lt;0.8,A91&lt;5.55),1.5,IF(AND(D91&gt;=0.15,D91&lt;0.35,G91&lt;0.782,G91&gt;=0.265,H91&lt;14.877,G91&lt;0.905,B91&lt;3.85,A91&gt;=4.75,D91&lt;0.8,A91&lt;5.55),1.543,IF(AND(A91&gt;=6.8,B91&gt;=2.85,G91&gt;=0.413,H91&gt;=7.47,D91&gt;=1.35,B91&gt;=2.65,D91&gt;=0.65,D91&lt;1.7,H91&lt;15.534,A91&gt;=5.55),4.9,IF(AND(H91&lt;13.531,A91&lt;6.8,B91&gt;=2.85,G91&gt;=0.413,H91&gt;=7.47,D91&gt;=1.35,B91&gt;=2.65,D91&gt;=0.65,D91&lt;1.7,H91&lt;15.534,A91&gt;=5.55),4.5,IF(AND(H91&gt;=13.531,A91&lt;6.8,B91&gt;=2.85,G91&gt;=0.413,H91&gt;=7.47,D91&gt;=1.35,B91&gt;=2.65,D91&gt;=0.65,D91&lt;1.7,H91&lt;15.534,A91&gt;=5.55),4.7,"shouldnthappen")))))))))))))))))))))))))))))))))))))))</f>
        <v>4.24</v>
      </c>
      <c r="AZ91" s="1" t="n">
        <f aca="false">IF(AND(H91&gt;=15.371,B91&gt;=3.35),5.4,IF(AND(G91&gt;=0.851,H91&gt;=15.244,B91&lt;3.35),4.75,IF(AND(F91&gt;=2,H91&lt;15.371,B91&gt;=3.35),5.6,IF(AND(B91&lt;2.75,A91&lt;5.15,H91&lt;15.244,B91&lt;3.35),3.42,IF(AND(A91&gt;=7.25,G91&lt;0.851,H91&gt;=15.244,B91&lt;3.35),6.6,IF(AND(A91&lt;4.45,B91&gt;=2.75,A91&lt;5.15,H91&lt;15.244,B91&lt;3.35),1.1,IF(AND(G91&lt;0.527,A91&lt;7.25,G91&lt;0.851,H91&gt;=15.244,B91&lt;3.35),5.08,IF(AND(G91&gt;=0.527,A91&lt;7.25,G91&lt;0.851,H91&gt;=15.244,B91&lt;3.35),5.8,IF(AND(D91&gt;=0.35,B91&lt;3.7,F91&lt;2,H91&lt;15.371,B91&gt;=3.35),1.55,IF(AND(H91&lt;6.542,B91&gt;=3.7,F91&lt;2,H91&lt;15.371,B91&gt;=3.35),1.9,IF(AND(B91&lt;3.25,A91&gt;=4.45,B91&gt;=2.75,A91&lt;5.15,H91&lt;15.244,B91&lt;3.35),1.46,IF(AND(B91&gt;=3.25,A91&gt;=4.45,B91&gt;=2.75,A91&lt;5.15,H91&lt;15.244,B91&lt;3.35),1.7,IF(AND(H91&lt;13.654,B91&gt;=2.95,D91&lt;1.45,A91&gt;=5.15,H91&lt;15.244,B91&lt;3.35),4.3,IF(AND(H91&gt;=13.654,B91&gt;=2.95,D91&lt;1.45,A91&gt;=5.15,H91&lt;15.244,B91&lt;3.35),4.625,IF(AND(F91&gt;=2.5,D91&lt;1.75,D91&gt;=1.45,A91&gt;=5.15,H91&lt;15.244,B91&lt;3.35),5.3,IF(AND(G91&gt;=0.853,D91&gt;=1.75,D91&gt;=1.45,A91&gt;=5.15,H91&lt;15.244,B91&lt;3.35),5.15,IF(AND(D91&gt;=0.25,D91&lt;0.35,B91&lt;3.7,F91&lt;2,H91&lt;15.371,B91&gt;=3.35),1.3,IF(AND(B91&lt;3.85,H91&gt;=6.542,B91&gt;=3.7,F91&lt;2,H91&lt;15.371,B91&gt;=3.35),1.633,IF(AND(H91&lt;7.02,H91&lt;10.688,B91&lt;2.95,D91&lt;1.45,A91&gt;=5.15,H91&lt;15.244,B91&lt;3.35),3.98,IF(AND(G91&lt;0.338,H91&gt;=10.688,B91&lt;2.95,D91&lt;1.45,A91&gt;=5.15,H91&lt;15.244,B91&lt;3.35),4.22,IF(AND(G91&gt;=0.338,H91&gt;=10.688,B91&lt;2.95,D91&lt;1.45,A91&gt;=5.15,H91&lt;15.244,B91&lt;3.35),3.9,IF(AND(B91&lt;2.75,F91&lt;2.5,D91&lt;1.75,D91&gt;=1.45,A91&gt;=5.15,H91&lt;15.244,B91&lt;3.35),5.1,IF(AND(B91&gt;=2.75,F91&lt;2.5,D91&lt;1.75,D91&gt;=1.45,A91&gt;=5.15,H91&lt;15.244,B91&lt;3.35),4.74,IF(AND(A91&gt;=7,G91&lt;0.853,D91&gt;=1.75,D91&gt;=1.45,A91&gt;=5.15,H91&lt;15.244,B91&lt;3.35),6.5,IF(AND(G91&gt;=0.934,D91&lt;0.25,D91&lt;0.35,B91&lt;3.7,F91&lt;2,H91&lt;15.371,B91&gt;=3.35),1.7,IF(AND(D91&lt;0.25,B91&gt;=3.85,H91&gt;=6.542,B91&gt;=3.7,F91&lt;2,H91&lt;15.371,B91&gt;=3.35),1.5,IF(AND(D91&gt;=0.25,B91&gt;=3.85,H91&gt;=6.542,B91&gt;=3.7,F91&lt;2,H91&lt;15.371,B91&gt;=3.35),1.4,IF(AND(B91&lt;2.5,H91&gt;=7.02,H91&lt;10.688,B91&lt;2.95,D91&lt;1.45,A91&gt;=5.15,H91&lt;15.244,B91&lt;3.35),3.8,IF(AND(G91&gt;=0.74,A91&lt;7,G91&lt;0.853,D91&gt;=1.75,D91&gt;=1.45,A91&gt;=5.15,H91&lt;15.244,B91&lt;3.35),6,IF(AND(G91&gt;=0.61,G91&lt;0.934,D91&lt;0.25,D91&lt;0.35,B91&lt;3.7,F91&lt;2,H91&lt;15.371,B91&gt;=3.35),1.5,IF(AND(D91&lt;1.15,B91&gt;=2.5,H91&gt;=7.02,H91&lt;10.688,B91&lt;2.95,D91&lt;1.45,A91&gt;=5.15,H91&lt;15.244,B91&lt;3.35),3.5,IF(AND(D91&gt;=1.15,B91&gt;=2.5,H91&gt;=7.02,H91&lt;10.688,B91&lt;2.95,D91&lt;1.45,A91&gt;=5.15,H91&lt;15.244,B91&lt;3.35),3.6,IF(AND(G91&gt;=0.626,G91&lt;0.74,A91&lt;7,G91&lt;0.853,D91&gt;=1.75,D91&gt;=1.45,A91&gt;=5.15,H91&lt;15.244,B91&lt;3.35),4.9,IF(AND(H91&lt;13.641,G91&lt;0.61,G91&lt;0.934,D91&lt;0.25,D91&lt;0.35,B91&lt;3.7,F91&lt;2,H91&lt;15.371,B91&gt;=3.35),1.425,IF(AND(H91&gt;=13.641,G91&lt;0.61,G91&lt;0.934,D91&lt;0.25,D91&lt;0.35,B91&lt;3.7,F91&lt;2,H91&lt;15.371,B91&gt;=3.35),1.3,IF(AND(B91&lt;3.05,G91&lt;0.626,G91&lt;0.74,A91&lt;7,G91&lt;0.853,D91&gt;=1.75,D91&gt;=1.45,A91&gt;=5.15,H91&lt;15.244,B91&lt;3.35),5.475,IF(AND(B91&gt;=3.05,G91&lt;0.626,G91&lt;0.74,A91&lt;7,G91&lt;0.853,D91&gt;=1.75,D91&gt;=1.45,A91&gt;=5.15,H91&lt;15.244,B91&lt;3.35),5.633,"shouldnthappen")))))))))))))))))))))))))))))))))))))</f>
        <v>4.3</v>
      </c>
      <c r="BA91" s="1" t="n">
        <f aca="false">IF(AND(F91&gt;=2,B91&gt;=3.4),6.1,IF(AND(B91&lt;2.75,A91&lt;5.15,B91&lt;3.4),3.225,IF(AND(G91&gt;=0.821,F91&lt;2,B91&gt;=3.4),1.9,IF(AND(B91&gt;=3.2,B91&gt;=2.75,A91&lt;5.15,B91&lt;3.4),1.7,IF(AND(A91&lt;4.8,G91&lt;0.821,F91&lt;2,B91&gt;=3.4),1,IF(AND(G91&gt;=0.446,B91&lt;3.2,B91&gt;=2.75,A91&lt;5.15,B91&lt;3.4),1.1,IF(AND(G91&lt;0.356,D91&lt;1.45,A91&lt;6.25,A91&gt;=5.15,B91&lt;3.4),4.32,IF(AND(G91&lt;0.591,D91&gt;=1.45,A91&lt;6.25,A91&gt;=5.15,B91&lt;3.4),4.6,IF(AND(D91&lt;1.75,G91&lt;0.597,A91&gt;=6.25,A91&gt;=5.15,B91&lt;3.4),4.86,IF(AND(H91&gt;=16.472,G91&gt;=0.597,A91&gt;=6.25,A91&gt;=5.15,B91&lt;3.4),6.6,IF(AND(G91&lt;0.063,G91&lt;0.446,B91&lt;3.2,B91&gt;=2.75,A91&lt;5.15,B91&lt;3.4),1.4,IF(AND(A91&gt;=5.95,G91&gt;=0.356,D91&lt;1.45,A91&lt;6.25,A91&gt;=5.15,B91&lt;3.4),4.6,IF(AND(B91&gt;=2.9,G91&gt;=0.591,D91&gt;=1.45,A91&lt;6.25,A91&gt;=5.15,B91&lt;3.4),4.867,IF(AND(D91&gt;=2.4,H91&lt;16.472,G91&gt;=0.597,A91&gt;=6.25,A91&gt;=5.15,B91&lt;3.4),6,IF(AND(A91&lt;5.45,B91&gt;=3.85,A91&gt;=4.8,G91&lt;0.821,F91&lt;2,B91&gt;=3.4),1.3,IF(AND(A91&gt;=5.45,B91&gt;=3.85,A91&gt;=4.8,G91&lt;0.821,F91&lt;2,B91&gt;=3.4),1.45,IF(AND(H91&lt;14.273,G91&gt;=0.063,G91&lt;0.446,B91&lt;3.2,B91&gt;=2.75,A91&lt;5.15,B91&lt;3.4),1.5,IF(AND(H91&gt;=14.273,G91&gt;=0.063,G91&lt;0.446,B91&lt;3.2,B91&gt;=2.75,A91&lt;5.15,B91&lt;3.4),1.6,IF(AND(G91&gt;=0.572,A91&lt;5.95,G91&gt;=0.356,D91&lt;1.45,A91&lt;6.25,A91&gt;=5.15,B91&lt;3.4),3.9,IF(AND(G91&lt;0.827,B91&lt;2.9,G91&gt;=0.591,D91&gt;=1.45,A91&lt;6.25,A91&gt;=5.15,B91&lt;3.4),4.9,IF(AND(G91&gt;=0.827,B91&lt;2.9,G91&gt;=0.591,D91&gt;=1.45,A91&lt;6.25,A91&gt;=5.15,B91&lt;3.4),5.1,IF(AND(A91&gt;=7.2,B91&lt;3.05,D91&gt;=1.75,G91&lt;0.597,A91&gt;=6.25,A91&gt;=5.15,B91&lt;3.4),6.7,IF(AND(G91&lt;0.353,B91&gt;=3.05,D91&gt;=1.75,G91&lt;0.597,A91&gt;=6.25,A91&gt;=5.15,B91&lt;3.4),5.22,IF(AND(G91&gt;=0.353,B91&gt;=3.05,D91&gt;=1.75,G91&lt;0.597,A91&gt;=6.25,A91&gt;=5.15,B91&lt;3.4),5.65,IF(AND(A91&lt;6.55,D91&lt;2.4,H91&lt;16.472,G91&gt;=0.597,A91&gt;=6.25,A91&gt;=5.15,B91&lt;3.4),5.033,IF(AND(H91&lt;12.719,G91&lt;0.385,B91&lt;3.85,A91&gt;=4.8,G91&lt;0.821,F91&lt;2,B91&gt;=3.4),1.54,IF(AND(H91&gt;=12.719,G91&lt;0.385,B91&lt;3.85,A91&gt;=4.8,G91&lt;0.821,F91&lt;2,B91&gt;=3.4),1.3,IF(AND(B91&lt;3.6,G91&gt;=0.385,B91&lt;3.85,A91&gt;=4.8,G91&lt;0.821,F91&lt;2,B91&gt;=3.4),1.325,IF(AND(B91&gt;=3.6,G91&gt;=0.385,B91&lt;3.85,A91&gt;=4.8,G91&lt;0.821,F91&lt;2,B91&gt;=3.4),1.55,IF(AND(D91&lt;1.05,G91&lt;0.572,A91&lt;5.95,G91&gt;=0.356,D91&lt;1.45,A91&lt;6.25,A91&gt;=5.15,B91&lt;3.4),3.633,IF(AND(D91&gt;=2.15,A91&lt;7.2,B91&lt;3.05,D91&gt;=1.75,G91&lt;0.597,A91&gt;=6.25,A91&gt;=5.15,B91&lt;3.4),5.667,IF(AND(H91&lt;13.094,A91&gt;=6.55,D91&lt;2.4,H91&lt;16.472,G91&gt;=0.597,A91&gt;=6.25,A91&gt;=5.15,B91&lt;3.4),5.2,IF(AND(D91&lt;1.15,D91&gt;=1.05,G91&lt;0.572,A91&lt;5.95,G91&gt;=0.356,D91&lt;1.45,A91&lt;6.25,A91&gt;=5.15,B91&lt;3.4),3.8,IF(AND(D91&gt;=1.15,D91&gt;=1.05,G91&lt;0.572,A91&lt;5.95,G91&gt;=0.356,D91&lt;1.45,A91&lt;6.25,A91&gt;=5.15,B91&lt;3.4),3.9,IF(AND(G91&gt;=0.487,D91&lt;2.15,A91&lt;7.2,B91&lt;3.05,D91&gt;=1.75,G91&lt;0.597,A91&gt;=6.25,A91&gt;=5.15,B91&lt;3.4),5.8,IF(AND(A91&lt;6.8,H91&gt;=13.094,A91&gt;=6.55,D91&lt;2.4,H91&lt;16.472,G91&gt;=0.597,A91&gt;=6.25,A91&gt;=5.15,B91&lt;3.4),4.52,IF(AND(A91&gt;=6.8,H91&gt;=13.094,A91&gt;=6.55,D91&lt;2.4,H91&lt;16.472,G91&gt;=0.597,A91&gt;=6.25,A91&gt;=5.15,B91&lt;3.4),4.75,IF(AND(B91&lt;2.95,G91&lt;0.487,D91&lt;2.15,A91&lt;7.2,B91&lt;3.05,D91&gt;=1.75,G91&lt;0.597,A91&gt;=6.25,A91&gt;=5.15,B91&lt;3.4),5.6,IF(AND(B91&gt;=2.95,G91&lt;0.487,D91&lt;2.15,A91&lt;7.2,B91&lt;3.05,D91&gt;=1.75,G91&lt;0.597,A91&gt;=6.25,A91&gt;=5.15,B91&lt;3.4),5.5,"shouldnthappen")))))))))))))))))))))))))))))))))))))))</f>
        <v>4.32</v>
      </c>
      <c r="BB91" s="1" t="n">
        <f aca="false">IF(AND(A91&lt;4.35,B91&lt;3.25,F91&lt;1.5),1.1,IF(AND(H91&lt;14.005,A91&gt;=4.35,B91&lt;3.25,F91&lt;1.5),1.3,IF(AND(H91&gt;=14.005,A91&gt;=4.35,B91&lt;3.25,F91&lt;1.5),1.6,IF(AND(G91&gt;=0.905,A91&lt;5.15,B91&gt;=3.25,F91&lt;1.5),1.9,IF(AND(B91&lt;3.45,A91&gt;=5.15,B91&gt;=3.25,F91&lt;1.5),1.6,IF(AND(F91&gt;=2.5,D91&gt;=1.35,D91&lt;1.75,F91&gt;=1.5),4.867,IF(AND(A91&gt;=7.05,D91&gt;=2.05,D91&gt;=1.75,F91&gt;=1.5),6.35,IF(AND(D91&gt;=0.4,G91&lt;0.905,A91&lt;5.15,B91&gt;=3.25,F91&lt;1.5),1.65,IF(AND(B91&lt;3.6,B91&gt;=3.45,A91&gt;=5.15,B91&gt;=3.25,F91&lt;1.5),1.35,IF(AND(H91&lt;6.808,H91&lt;9.386,D91&lt;1.35,D91&lt;1.75,F91&gt;=1.5),4.05,IF(AND(H91&gt;=6.808,H91&lt;9.386,D91&lt;1.35,D91&lt;1.75,F91&gt;=1.5),3.46,IF(AND(B91&lt;2.45,F91&lt;2.5,D91&gt;=1.35,D91&lt;1.75,F91&gt;=1.5),4.5,IF(AND(H91&gt;=13.115,D91&lt;1.95,D91&lt;2.05,D91&gt;=1.75,F91&gt;=1.5),4.85,IF(AND(G91&lt;0.196,D91&gt;=1.95,D91&lt;2.05,D91&gt;=1.75,F91&gt;=1.5),6.7,IF(AND(G91&gt;=0.196,D91&gt;=1.95,D91&lt;2.05,D91&gt;=1.75,F91&gt;=1.5),5.12,IF(AND(H91&lt;10.925,D91&lt;0.4,G91&lt;0.905,A91&lt;5.15,B91&gt;=3.25,F91&lt;1.5),1.4,IF(AND(H91&gt;=10.925,D91&lt;0.4,G91&lt;0.905,A91&lt;5.15,B91&gt;=3.25,F91&lt;1.5),1.45,IF(AND(H91&lt;14.096,B91&gt;=3.6,B91&gt;=3.45,A91&gt;=5.15,B91&gt;=3.25,F91&lt;1.5),1.42,IF(AND(H91&gt;=14.096,B91&gt;=3.6,B91&gt;=3.45,A91&gt;=5.15,B91&gt;=3.25,F91&lt;1.5),1.7,IF(AND(B91&lt;2.45,D91&lt;1.15,H91&gt;=9.386,D91&lt;1.35,D91&lt;1.75,F91&gt;=1.5),3.6,IF(AND(B91&gt;=2.45,D91&lt;1.15,H91&gt;=9.386,D91&lt;1.35,D91&lt;1.75,F91&gt;=1.5),3.9,IF(AND(G91&lt;0.246,D91&gt;=1.15,H91&gt;=9.386,D91&lt;1.35,D91&lt;1.75,F91&gt;=1.5),4.4,IF(AND(B91&lt;2.75,B91&gt;=2.45,F91&lt;2.5,D91&gt;=1.35,D91&lt;1.75,F91&gt;=1.5),5.1,IF(AND(H91&lt;11.084,H91&lt;13.115,D91&lt;1.95,D91&lt;2.05,D91&gt;=1.75,F91&gt;=1.5),5.35,IF(AND(H91&gt;=11.084,H91&lt;13.115,D91&lt;1.95,D91&lt;2.05,D91&gt;=1.75,F91&gt;=1.5),5.7,IF(AND(H91&lt;15.52,D91&lt;2.25,A91&lt;7.05,D91&gt;=2.05,D91&gt;=1.75,F91&gt;=1.5),5.45,IF(AND(H91&gt;=15.52,D91&lt;2.25,A91&lt;7.05,D91&gt;=2.05,D91&gt;=1.75,F91&gt;=1.5),5.725,IF(AND(G91&gt;=0.775,D91&gt;=2.25,A91&lt;7.05,D91&gt;=2.05,D91&gt;=1.75,F91&gt;=1.5),5.2,IF(AND(D91&lt;1.25,G91&gt;=0.246,D91&gt;=1.15,H91&gt;=9.386,D91&lt;1.35,D91&lt;1.75,F91&gt;=1.5),4.05,IF(AND(A91&lt;5.85,B91&gt;=2.75,B91&gt;=2.45,F91&lt;2.5,D91&gt;=1.35,D91&lt;1.75,F91&gt;=1.5),4.5,IF(AND(B91&lt;3.3,G91&lt;0.775,D91&gt;=2.25,A91&lt;7.05,D91&gt;=2.05,D91&gt;=1.75,F91&gt;=1.5),5.64,IF(AND(B91&gt;=3.3,G91&lt;0.775,D91&gt;=2.25,A91&lt;7.05,D91&gt;=2.05,D91&gt;=1.75,F91&gt;=1.5),5.6,IF(AND(A91&lt;5.9,D91&gt;=1.25,G91&gt;=0.246,D91&gt;=1.15,H91&gt;=9.386,D91&lt;1.35,D91&lt;1.75,F91&gt;=1.5),4.2,IF(AND(A91&gt;=5.9,D91&gt;=1.25,G91&gt;=0.246,D91&gt;=1.15,H91&gt;=9.386,D91&lt;1.35,D91&lt;1.75,F91&gt;=1.5),4,IF(AND(G91&gt;=0.437,A91&gt;=5.85,B91&gt;=2.75,B91&gt;=2.45,F91&lt;2.5,D91&gt;=1.35,D91&lt;1.75,F91&gt;=1.5),4.75,IF(AND(H91&lt;9.446,G91&lt;0.437,A91&gt;=5.85,B91&gt;=2.75,B91&gt;=2.45,F91&lt;2.5,D91&gt;=1.35,D91&lt;1.75,F91&gt;=1.5),4.6,IF(AND(H91&gt;=9.446,G91&lt;0.437,A91&gt;=5.85,B91&gt;=2.75,B91&gt;=2.45,F91&lt;2.5,D91&gt;=1.35,D91&lt;1.75,F91&gt;=1.5),4.7,"shouldnthappen")))))))))))))))))))))))))))))))))))))</f>
        <v>4.05</v>
      </c>
      <c r="BC91" s="1" t="n">
        <f aca="false">IF(AND(G91&gt;=0.905,F91&lt;1.5),1.65,IF(AND(D91&gt;=0.45,G91&lt;0.905,F91&lt;1.5),1.65,IF(AND(A91&lt;5.15,D91&lt;1.55,F91&gt;=1.5),3.225,IF(AND(F91&gt;=2.5,A91&gt;=5.15,D91&lt;1.55,F91&gt;=1.5),5.05,IF(AND(H91&lt;5.767,A91&lt;7.05,D91&gt;=1.55,F91&gt;=1.5),4.5,IF(AND(D91&lt;1.7,A91&gt;=7.05,D91&gt;=1.55,F91&gt;=1.5),5.8,IF(AND(A91&gt;=5.3,G91&lt;0.207,D91&lt;0.45,G91&lt;0.905,F91&lt;1.5),1.3,IF(AND(D91&gt;=0.35,G91&gt;=0.207,D91&lt;0.45,G91&lt;0.905,F91&lt;1.5),1.5,IF(AND(G91&lt;0.155,D91&gt;=1.7,A91&gt;=7.05,D91&gt;=1.55,F91&gt;=1.5),6.7,IF(AND(G91&gt;=0.155,D91&gt;=1.7,A91&gt;=7.05,D91&gt;=1.55,F91&gt;=1.5),6.34,IF(AND(G91&lt;0.05,A91&lt;5.3,G91&lt;0.207,D91&lt;0.45,G91&lt;0.905,F91&lt;1.5),1.4,IF(AND(G91&gt;=0.05,A91&lt;5.3,G91&lt;0.207,D91&lt;0.45,G91&lt;0.905,F91&lt;1.5),1.5,IF(AND(A91&lt;4.5,D91&lt;0.35,G91&gt;=0.207,D91&lt;0.45,G91&lt;0.905,F91&lt;1.5),1.3,IF(AND(G91&lt;0.308,A91&lt;6.2,F91&lt;2.5,A91&gt;=5.15,D91&lt;1.55,F91&gt;=1.5),4.5,IF(AND(D91&lt;1.35,A91&gt;=6.2,F91&lt;2.5,A91&gt;=5.15,D91&lt;1.55,F91&gt;=1.5),4.367,IF(AND(D91&lt;1.85,A91&lt;6.15,H91&gt;=5.767,A91&lt;7.05,D91&gt;=1.55,F91&gt;=1.5),4.933,IF(AND(G91&gt;=0.558,A91&gt;=4.5,D91&lt;0.35,G91&gt;=0.207,D91&lt;0.45,G91&lt;0.905,F91&lt;1.5),1.5,IF(AND(H91&gt;=13.383,G91&gt;=0.308,A91&lt;6.2,F91&lt;2.5,A91&gt;=5.15,D91&lt;1.55,F91&gt;=1.5),4.7,IF(AND(H91&gt;=12.206,D91&gt;=1.35,A91&gt;=6.2,F91&lt;2.5,A91&gt;=5.15,D91&lt;1.55,F91&gt;=1.5),4.575,IF(AND(A91&lt;5.7,D91&gt;=1.85,A91&lt;6.15,H91&gt;=5.767,A91&lt;7.05,D91&gt;=1.55,F91&gt;=1.5),4.9,IF(AND(A91&gt;=5.7,D91&gt;=1.85,A91&lt;6.15,H91&gt;=5.767,A91&lt;7.05,D91&gt;=1.55,F91&gt;=1.5),5.1,IF(AND(G91&lt;0.079,G91&lt;0.364,A91&gt;=6.15,H91&gt;=5.767,A91&lt;7.05,D91&gt;=1.55,F91&gt;=1.5),5.6,IF(AND(G91&gt;=0.079,G91&lt;0.364,A91&gt;=6.15,H91&gt;=5.767,A91&lt;7.05,D91&gt;=1.55,F91&gt;=1.5),5.25,IF(AND(G91&gt;=0.447,G91&lt;0.558,A91&gt;=4.5,D91&lt;0.35,G91&gt;=0.207,D91&lt;0.45,G91&lt;0.905,F91&lt;1.5),1.3,IF(AND(B91&gt;=2.95,H91&lt;13.383,G91&gt;=0.308,A91&lt;6.2,F91&lt;2.5,A91&gt;=5.15,D91&lt;1.55,F91&gt;=1.5),4.6,IF(AND(B91&lt;2.65,H91&lt;12.206,D91&gt;=1.35,A91&gt;=6.2,F91&lt;2.5,A91&gt;=5.15,D91&lt;1.55,F91&gt;=1.5),4.9,IF(AND(D91&lt;2.45,A91&lt;6.6,G91&gt;=0.364,A91&gt;=6.15,H91&gt;=5.767,A91&lt;7.05,D91&gt;=1.55,F91&gt;=1.5),5.6,IF(AND(D91&gt;=2.45,A91&lt;6.6,G91&gt;=0.364,A91&gt;=6.15,H91&gt;=5.767,A91&lt;7.05,D91&gt;=1.55,F91&gt;=1.5),6,IF(AND(H91&lt;12.921,A91&gt;=6.6,G91&gt;=0.364,A91&gt;=6.15,H91&gt;=5.767,A91&lt;7.05,D91&gt;=1.55,F91&gt;=1.5),5.725,IF(AND(H91&gt;=12.921,A91&gt;=6.6,G91&gt;=0.364,A91&gt;=6.15,H91&gt;=5.767,A91&lt;7.05,D91&gt;=1.55,F91&gt;=1.5),5.367,IF(AND(B91&lt;3.15,G91&lt;0.447,G91&lt;0.558,A91&gt;=4.5,D91&lt;0.35,G91&gt;=0.207,D91&lt;0.45,G91&lt;0.905,F91&lt;1.5),1.5,IF(AND(B91&gt;=3.15,G91&lt;0.447,G91&lt;0.558,A91&gt;=4.5,D91&lt;0.35,G91&gt;=0.207,D91&lt;0.45,G91&lt;0.905,F91&lt;1.5),1.36,IF(AND(B91&gt;=2.85,B91&lt;2.95,H91&lt;13.383,G91&gt;=0.308,A91&lt;6.2,F91&lt;2.5,A91&gt;=5.15,D91&lt;1.55,F91&gt;=1.5),3.6,IF(AND(H91&lt;9.446,B91&gt;=2.65,H91&lt;12.206,D91&gt;=1.35,A91&gt;=6.2,F91&lt;2.5,A91&gt;=5.15,D91&lt;1.55,F91&gt;=1.5),4.6,IF(AND(H91&gt;=9.446,B91&gt;=2.65,H91&lt;12.206,D91&gt;=1.35,A91&gt;=6.2,F91&lt;2.5,A91&gt;=5.15,D91&lt;1.55,F91&gt;=1.5),4.7,IF(AND(D91&lt;1.2,B91&lt;2.85,B91&lt;2.95,H91&lt;13.383,G91&gt;=0.308,A91&lt;6.2,F91&lt;2.5,A91&gt;=5.15,D91&lt;1.55,F91&gt;=1.5),3.75,IF(AND(G91&lt;0.356,D91&gt;=1.2,B91&lt;2.85,B91&lt;2.95,H91&lt;13.383,G91&gt;=0.308,A91&lt;6.2,F91&lt;2.5,A91&gt;=5.15,D91&lt;1.55,F91&gt;=1.5),4.2,IF(AND(G91&gt;=0.356,D91&gt;=1.2,B91&lt;2.85,B91&lt;2.95,H91&lt;13.383,G91&gt;=0.308,A91&lt;6.2,F91&lt;2.5,A91&gt;=5.15,D91&lt;1.55,F91&gt;=1.5),3.96,"shouldnthappen"))))))))))))))))))))))))))))))))))))))</f>
        <v>4.5</v>
      </c>
      <c r="BD91" s="1" t="n">
        <f aca="false">IF(AND(B91&lt;2.7,A91&lt;5.3,B91&lt;3.15),3.42,IF(AND(F91&lt;2.5,A91&gt;=5.85,B91&gt;=3.15),4.7,IF(AND(A91&lt;4.35,B91&gt;=2.7,A91&lt;5.3,B91&lt;3.15),1.1,IF(AND(A91&gt;=4.35,B91&gt;=2.7,A91&lt;5.3,B91&lt;3.15),1.42,IF(AND(A91&gt;=7.05,F91&gt;=2.5,A91&gt;=5.3,B91&lt;3.15),6.067,IF(AND(D91&gt;=0.45,A91&lt;5.05,A91&lt;5.85,B91&gt;=3.15),1.6,IF(AND(B91&lt;3.35,A91&gt;=5.05,A91&lt;5.85,B91&gt;=3.15),1.7,IF(AND(A91&gt;=6.85,F91&gt;=2.5,A91&gt;=5.85,B91&gt;=3.15),6.22,IF(AND(D91&lt;1.25,D91&lt;1.35,F91&lt;2.5,A91&gt;=5.3,B91&lt;3.15),4.033,IF(AND(D91&gt;=1.25,D91&lt;1.35,F91&lt;2.5,A91&gt;=5.3,B91&lt;3.15),4.233,IF(AND(A91&lt;6.05,D91&gt;=1.35,F91&lt;2.5,A91&gt;=5.3,B91&lt;3.15),5.1,IF(AND(H91&gt;=13.29,A91&lt;7.05,F91&gt;=2.5,A91&gt;=5.3,B91&lt;3.15),4.96,IF(AND(G91&gt;=0.858,D91&lt;0.45,A91&lt;5.05,A91&lt;5.85,B91&gt;=3.15),1.3,IF(AND(D91&gt;=0.35,B91&gt;=3.35,A91&gt;=5.05,A91&lt;5.85,B91&gt;=3.15),1.4,IF(AND(B91&lt;3.25,A91&lt;6.85,F91&gt;=2.5,A91&gt;=5.85,B91&gt;=3.15),5.233,IF(AND(A91&gt;=6.8,A91&gt;=6.05,D91&gt;=1.35,F91&lt;2.5,A91&gt;=5.3,B91&lt;3.15),4.9,IF(AND(G91&gt;=0.622,H91&lt;13.29,A91&lt;7.05,F91&gt;=2.5,A91&gt;=5.3,B91&lt;3.15),5.067,IF(AND(H91&lt;8.834,G91&lt;0.858,D91&lt;0.45,A91&lt;5.05,A91&lt;5.85,B91&gt;=3.15),1.4,IF(AND(G91&lt;0.774,B91&gt;=3.25,A91&lt;6.85,F91&gt;=2.5,A91&gt;=5.85,B91&gt;=3.15),5.8,IF(AND(G91&gt;=0.774,B91&gt;=3.25,A91&lt;6.85,F91&gt;=2.5,A91&gt;=5.85,B91&gt;=3.15),5.4,IF(AND(H91&gt;=12.206,A91&lt;6.8,A91&gt;=6.05,D91&gt;=1.35,F91&lt;2.5,A91&gt;=5.3,B91&lt;3.15),4.5,IF(AND(G91&gt;=0.439,G91&lt;0.622,H91&lt;13.29,A91&lt;7.05,F91&gt;=2.5,A91&gt;=5.3,B91&lt;3.15),5.667,IF(AND(G91&lt;0.227,H91&gt;=8.834,G91&lt;0.858,D91&lt;0.45,A91&lt;5.05,A91&lt;5.85,B91&gt;=3.15),1.4,IF(AND(G91&gt;=0.227,H91&gt;=8.834,G91&lt;0.858,D91&lt;0.45,A91&lt;5.05,A91&lt;5.85,B91&gt;=3.15),1.3,IF(AND(G91&gt;=0.934,B91&lt;3.75,D91&lt;0.35,B91&gt;=3.35,A91&gt;=5.05,A91&lt;5.85,B91&gt;=3.15),1.7,IF(AND(G91&lt;0.823,B91&gt;=3.75,D91&lt;0.35,B91&gt;=3.35,A91&gt;=5.05,A91&lt;5.85,B91&gt;=3.15),1.55,IF(AND(G91&gt;=0.823,B91&gt;=3.75,D91&lt;0.35,B91&gt;=3.35,A91&gt;=5.05,A91&lt;5.85,B91&gt;=3.15),1.5,IF(AND(A91&lt;6.2,H91&lt;12.206,A91&lt;6.8,A91&gt;=6.05,D91&gt;=1.35,F91&lt;2.5,A91&gt;=5.3,B91&lt;3.15),4.6,IF(AND(A91&gt;=6.2,H91&lt;12.206,A91&lt;6.8,A91&gt;=6.05,D91&gt;=1.35,F91&lt;2.5,A91&gt;=5.3,B91&lt;3.15),4.74,IF(AND(H91&gt;=10.667,G91&lt;0.439,G91&lt;0.622,H91&lt;13.29,A91&lt;7.05,F91&gt;=2.5,A91&gt;=5.3,B91&lt;3.15),5.6,IF(AND(H91&lt;13.67,G91&lt;0.934,B91&lt;3.75,D91&lt;0.35,B91&gt;=3.35,A91&gt;=5.05,A91&lt;5.85,B91&gt;=3.15),1.48,IF(AND(H91&gt;=13.67,G91&lt;0.934,B91&lt;3.75,D91&lt;0.35,B91&gt;=3.35,A91&gt;=5.05,A91&lt;5.85,B91&gt;=3.15),1.3,IF(AND(G91&lt;0.301,H91&lt;10.667,G91&lt;0.439,G91&lt;0.622,H91&lt;13.29,A91&lt;7.05,F91&gt;=2.5,A91&gt;=5.3,B91&lt;3.15),5.2,IF(AND(G91&gt;=0.301,H91&lt;10.667,G91&lt;0.439,G91&lt;0.622,H91&lt;13.29,A91&lt;7.05,F91&gt;=2.5,A91&gt;=5.3,B91&lt;3.15),5.067,"shouldnthappen"))))))))))))))))))))))))))))))))))</f>
        <v>4.233</v>
      </c>
      <c r="BE91" s="1" t="n">
        <f aca="false">IF(AND(B91&gt;=3.85,A91&gt;=5.05,F91&lt;1.5),1.4,IF(AND(A91&lt;5.25,A91&lt;5.75,F91&gt;=1.5),3.15,IF(AND(A91&lt;4.95,B91&lt;3.15,A91&lt;5.05,F91&lt;1.5),1.46,IF(AND(A91&gt;=4.95,B91&lt;3.15,A91&lt;5.05,F91&lt;1.5),1.6,IF(AND(H91&lt;8.834,B91&gt;=3.15,A91&lt;5.05,F91&lt;1.5),1.4,IF(AND(D91&lt;0.25,B91&lt;3.85,A91&gt;=5.05,F91&lt;1.5),1.48,IF(AND(D91&gt;=0.25,B91&lt;3.85,A91&gt;=5.05,F91&lt;1.5),1.7,IF(AND(F91&gt;=2.5,A91&gt;=5.25,A91&lt;5.75,F91&gt;=1.5),4.9,IF(AND(H91&lt;12.45,H91&gt;=8.834,B91&gt;=3.15,A91&lt;5.05,F91&lt;1.5),1.25,IF(AND(H91&gt;=12.45,H91&gt;=8.834,B91&gt;=3.15,A91&lt;5.05,F91&lt;1.5),1.32,IF(AND(G91&lt;0.283,F91&lt;2.5,A91&gt;=5.25,A91&lt;5.75,F91&gt;=1.5),4.3,IF(AND(H91&lt;6.712,H91&lt;11.275,D91&lt;1.55,A91&gt;=5.75,F91&gt;=1.5),5,IF(AND(H91&lt;13.101,H91&gt;=11.275,D91&lt;1.55,A91&gt;=5.75,F91&gt;=1.5),3.933,IF(AND(H91&gt;=13.101,H91&gt;=11.275,D91&lt;1.55,A91&gt;=5.75,F91&gt;=1.5),4.5,IF(AND(A91&gt;=7.3,D91&lt;2.45,D91&gt;=1.55,A91&gt;=5.75,F91&gt;=1.5),6.7,IF(AND(B91&lt;3.45,D91&gt;=2.45,D91&gt;=1.55,A91&gt;=5.75,F91&gt;=1.5),5.925,IF(AND(B91&gt;=3.45,D91&gt;=2.45,D91&gt;=1.55,A91&gt;=5.75,F91&gt;=1.5),6.1,IF(AND(B91&gt;=2.8,G91&gt;=0.283,F91&lt;2.5,A91&gt;=5.25,A91&lt;5.75,F91&gt;=1.5),4.2,IF(AND(D91&lt;1.35,H91&gt;=6.712,H91&lt;11.275,D91&lt;1.55,A91&gt;=5.75,F91&gt;=1.5),4.35,IF(AND(D91&lt;1.05,B91&lt;2.8,G91&gt;=0.283,F91&lt;2.5,A91&gt;=5.25,A91&lt;5.75,F91&gt;=1.5),3.567,IF(AND(D91&gt;=1.05,B91&lt;2.8,G91&gt;=0.283,F91&lt;2.5,A91&gt;=5.25,A91&lt;5.75,F91&gt;=1.5),3.925,IF(AND(B91&lt;2.65,D91&gt;=1.35,H91&gt;=6.712,H91&lt;11.275,D91&lt;1.55,A91&gt;=5.75,F91&gt;=1.5),4.9,IF(AND(B91&gt;=2.65,D91&gt;=1.35,H91&gt;=6.712,H91&lt;11.275,D91&lt;1.55,A91&gt;=5.75,F91&gt;=1.5),4.625,IF(AND(H91&gt;=14.683,G91&gt;=0.628,A91&lt;7.3,D91&lt;2.45,D91&gt;=1.55,A91&gt;=5.75,F91&gt;=1.5),5.4,IF(AND(D91&lt;1.95,H91&lt;8.884,G91&lt;0.628,A91&lt;7.3,D91&lt;2.45,D91&gt;=1.55,A91&gt;=5.75,F91&gt;=1.5),5.1,IF(AND(D91&gt;=1.95,H91&lt;8.884,G91&lt;0.628,A91&lt;7.3,D91&lt;2.45,D91&gt;=1.55,A91&gt;=5.75,F91&gt;=1.5),5.22,IF(AND(A91&lt;6.05,H91&gt;=8.884,G91&lt;0.628,A91&lt;7.3,D91&lt;2.45,D91&gt;=1.55,A91&gt;=5.75,F91&gt;=1.5),5.1,IF(AND(G91&lt;0.817,H91&lt;14.683,G91&gt;=0.628,A91&lt;7.3,D91&lt;2.45,D91&gt;=1.55,A91&gt;=5.75,F91&gt;=1.5),4.967,IF(AND(G91&gt;=0.817,H91&lt;14.683,G91&gt;=0.628,A91&lt;7.3,D91&lt;2.45,D91&gt;=1.55,A91&gt;=5.75,F91&gt;=1.5),5.1,IF(AND(H91&lt;9.637,A91&gt;=6.05,H91&gt;=8.884,G91&lt;0.628,A91&lt;7.3,D91&lt;2.45,D91&gt;=1.55,A91&gt;=5.75,F91&gt;=1.5),5.9,IF(AND(D91&lt;1.85,H91&gt;=9.637,A91&gt;=6.05,H91&gt;=8.884,G91&lt;0.628,A91&lt;7.3,D91&lt;2.45,D91&gt;=1.55,A91&gt;=5.75,F91&gt;=1.5),5.733,IF(AND(G91&gt;=0.388,D91&gt;=1.85,H91&gt;=9.637,A91&gt;=6.05,H91&gt;=8.884,G91&lt;0.628,A91&lt;7.3,D91&lt;2.45,D91&gt;=1.55,A91&gt;=5.75,F91&gt;=1.5),5.64,IF(AND(B91&lt;2.95,G91&lt;0.388,D91&gt;=1.85,H91&gt;=9.637,A91&gt;=6.05,H91&gt;=8.884,G91&lt;0.628,A91&lt;7.3,D91&lt;2.45,D91&gt;=1.55,A91&gt;=5.75,F91&gt;=1.5),5.5,IF(AND(B91&gt;=2.95,G91&lt;0.388,D91&gt;=1.85,H91&gt;=9.637,A91&gt;=6.05,H91&gt;=8.884,G91&lt;0.628,A91&lt;7.3,D91&lt;2.45,D91&gt;=1.55,A91&gt;=5.75,F91&gt;=1.5),5.333,"shouldnthappen"))))))))))))))))))))))))))))))))))</f>
        <v>4.3</v>
      </c>
      <c r="BF91" s="1" t="n">
        <f aca="false">IF(AND(D91&gt;=0.35,F91&lt;1.5),1.65,IF(AND(H91&gt;=16.227,D91&gt;=1.55,F91&gt;=1.5),6.533,IF(AND(A91&gt;=5.45,G91&lt;0.174,D91&lt;0.35,F91&lt;1.5),1.7,IF(AND(D91&lt;0.15,G91&gt;=0.174,D91&lt;0.35,F91&lt;1.5),1.38,IF(AND(D91&gt;=1.15,D91&lt;1.25,D91&lt;1.55,F91&gt;=1.5),3.967,IF(AND(H91&lt;8.376,A91&lt;5.45,G91&lt;0.174,D91&lt;0.35,F91&lt;1.5),1.4,IF(AND(H91&gt;=8.376,A91&lt;5.45,G91&lt;0.174,D91&lt;0.35,F91&lt;1.5),1.5,IF(AND(B91&lt;3.1,D91&gt;=0.15,G91&gt;=0.174,D91&lt;0.35,F91&lt;1.5),1.475,IF(AND(H91&lt;10.258,D91&lt;1.15,D91&lt;1.25,D91&lt;1.55,F91&gt;=1.5),3.24,IF(AND(H91&gt;=10.258,D91&lt;1.15,D91&lt;1.25,D91&lt;1.55,F91&gt;=1.5),3.875,IF(AND(F91&gt;=2.5,H91&lt;10.927,D91&gt;=1.25,D91&lt;1.55,F91&gt;=1.5),5.05,IF(AND(D91&lt;1.35,H91&gt;=10.927,D91&gt;=1.25,D91&lt;1.55,F91&gt;=1.5),4.25,IF(AND(A91&gt;=6.95,D91&lt;1.75,H91&lt;16.227,D91&gt;=1.55,F91&gt;=1.5),5.8,IF(AND(B91&lt;3.3,B91&gt;=3.1,D91&gt;=0.15,G91&gt;=0.174,D91&lt;0.35,F91&lt;1.5),1.3,IF(AND(H91&lt;12.278,D91&gt;=1.35,H91&gt;=10.927,D91&gt;=1.25,D91&lt;1.55,F91&gt;=1.5),4.9,IF(AND(G91&lt;0.226,A91&lt;6.95,D91&lt;1.75,H91&lt;16.227,D91&gt;=1.55,F91&gt;=1.5),5,IF(AND(G91&gt;=0.226,A91&lt;6.95,D91&lt;1.75,H91&lt;16.227,D91&gt;=1.55,F91&gt;=1.5),4.62,IF(AND(H91&lt;9.35,B91&lt;2.95,D91&gt;=1.75,H91&lt;16.227,D91&gt;=1.55,F91&gt;=1.5),6.3,IF(AND(H91&gt;=9.35,B91&lt;2.95,D91&gt;=1.75,H91&lt;16.227,D91&gt;=1.55,F91&gt;=1.5),5.58,IF(AND(A91&lt;5.05,B91&gt;=3.3,B91&gt;=3.1,D91&gt;=0.15,G91&gt;=0.174,D91&lt;0.35,F91&lt;1.5),1.35,IF(AND(A91&gt;=5.05,B91&gt;=3.3,B91&gt;=3.1,D91&gt;=0.15,G91&gt;=0.174,D91&lt;0.35,F91&lt;1.5),1.46,IF(AND(B91&lt;2.8,A91&lt;5.65,F91&lt;2.5,H91&lt;10.927,D91&gt;=1.25,D91&lt;1.55,F91&gt;=1.5),4.075,IF(AND(B91&gt;=2.8,A91&lt;5.65,F91&lt;2.5,H91&lt;10.927,D91&gt;=1.25,D91&lt;1.55,F91&gt;=1.5),3.933,IF(AND(A91&lt;6.25,A91&gt;=5.65,F91&lt;2.5,H91&lt;10.927,D91&gt;=1.25,D91&lt;1.55,F91&gt;=1.5),4.533,IF(AND(A91&gt;=6.25,A91&gt;=5.65,F91&lt;2.5,H91&lt;10.927,D91&gt;=1.25,D91&lt;1.55,F91&gt;=1.5),4.3,IF(AND(A91&lt;6.5,H91&gt;=12.278,D91&gt;=1.35,H91&gt;=10.927,D91&gt;=1.25,D91&lt;1.55,F91&gt;=1.5),4.55,IF(AND(A91&gt;=6.5,H91&gt;=12.278,D91&gt;=1.35,H91&gt;=10.927,D91&gt;=1.25,D91&lt;1.55,F91&gt;=1.5),4.775,IF(AND(H91&lt;9.884,D91&lt;2.1,B91&gt;=2.95,D91&gt;=1.75,H91&lt;16.227,D91&gt;=1.55,F91&gt;=1.5),5.5,IF(AND(H91&gt;=9.884,D91&lt;2.1,B91&gt;=2.95,D91&gt;=1.75,H91&lt;16.227,D91&gt;=1.55,F91&gt;=1.5),5.1,IF(AND(H91&lt;10.393,D91&gt;=2.1,B91&gt;=2.95,D91&gt;=1.75,H91&lt;16.227,D91&gt;=1.55,F91&gt;=1.5),5.74,IF(AND(D91&lt;2.25,H91&gt;=10.393,D91&gt;=2.1,B91&gt;=2.95,D91&gt;=1.75,H91&lt;16.227,D91&gt;=1.55,F91&gt;=1.5),5.8,IF(AND(D91&gt;=2.25,H91&gt;=10.393,D91&gt;=2.1,B91&gt;=2.95,D91&gt;=1.75,H91&lt;16.227,D91&gt;=1.55,F91&gt;=1.5),5.4,"shouldnthappen"))))))))))))))))))))))))))))))))</f>
        <v>3.933</v>
      </c>
      <c r="BG91" s="1" t="n">
        <f aca="false">IF(AND(G91&lt;0.096,A91&lt;5.45),2.95,IF(AND(F91&gt;=1.5,G91&gt;=0.096,A91&lt;5.45),3,IF(AND(D91&lt;0.6,A91&lt;5.9,A91&gt;=5.45),1.4,IF(AND(F91&gt;=2.5,D91&gt;=0.6,A91&lt;5.9,A91&gt;=5.45),5.1,IF(AND(A91&lt;7.45,A91&gt;=7.05,A91&gt;=5.9,A91&gt;=5.45),6.167,IF(AND(B91&gt;=3.55,G91&lt;0.587,F91&lt;1.5,G91&gt;=0.096,A91&lt;5.45),1,IF(AND(A91&lt;5.05,G91&gt;=0.587,F91&lt;1.5,G91&gt;=0.096,A91&lt;5.45),1.35,IF(AND(B91&lt;2.75,D91&lt;1.7,A91&lt;7.05,A91&gt;=5.9,A91&gt;=5.45),4.9,IF(AND(A91&lt;6.2,D91&gt;=1.7,A91&lt;7.05,A91&gt;=5.9,A91&gt;=5.45),4.833,IF(AND(H91&lt;17.32,A91&gt;=7.45,A91&gt;=7.05,A91&gt;=5.9,A91&gt;=5.45),6.68,IF(AND(H91&gt;=17.32,A91&gt;=7.45,A91&gt;=7.05,A91&gt;=5.9,A91&gt;=5.45),6.4,IF(AND(G91&lt;0.161,B91&lt;3.55,G91&lt;0.587,F91&lt;1.5,G91&gt;=0.096,A91&lt;5.45),1.5,IF(AND(H91&lt;11.016,A91&gt;=5.05,G91&gt;=0.587,F91&lt;1.5,G91&gt;=0.096,A91&lt;5.45),1.633,IF(AND(H91&lt;11.001,G91&lt;0.372,F91&lt;2.5,D91&gt;=0.6,A91&lt;5.9,A91&gt;=5.45),4.133,IF(AND(H91&gt;=11.001,G91&lt;0.372,F91&lt;2.5,D91&gt;=0.6,A91&lt;5.9,A91&gt;=5.45),4.3,IF(AND(H91&lt;6.808,G91&gt;=0.372,F91&lt;2.5,D91&gt;=0.6,A91&lt;5.9,A91&gt;=5.45),4,IF(AND(A91&gt;=6.75,B91&gt;=2.75,D91&lt;1.7,A91&lt;7.05,A91&gt;=5.9,A91&gt;=5.45),4.84,IF(AND(H91&lt;12.467,G91&gt;=0.161,B91&lt;3.55,G91&lt;0.587,F91&lt;1.5,G91&gt;=0.096,A91&lt;5.45),1.3,IF(AND(D91&lt;0.25,H91&gt;=11.016,A91&gt;=5.05,G91&gt;=0.587,F91&lt;1.5,G91&gt;=0.096,A91&lt;5.45),1.52,IF(AND(D91&gt;=0.25,H91&gt;=11.016,A91&gt;=5.05,G91&gt;=0.587,F91&lt;1.5,G91&gt;=0.096,A91&lt;5.45),1.5,IF(AND(H91&lt;11.218,H91&gt;=6.808,G91&gt;=0.372,F91&lt;2.5,D91&gt;=0.6,A91&lt;5.9,A91&gt;=5.45),3.7,IF(AND(H91&gt;=11.218,H91&gt;=6.808,G91&gt;=0.372,F91&lt;2.5,D91&gt;=0.6,A91&lt;5.9,A91&gt;=5.45),3.9,IF(AND(B91&lt;2.95,A91&lt;6.75,B91&gt;=2.75,D91&lt;1.7,A91&lt;7.05,A91&gt;=5.9,A91&gt;=5.45),4.2,IF(AND(B91&gt;=2.95,A91&lt;6.75,B91&gt;=2.75,D91&lt;1.7,A91&lt;7.05,A91&gt;=5.9,A91&gt;=5.45),4.6,IF(AND(D91&gt;=2.45,A91&lt;6.85,A91&gt;=6.2,D91&gt;=1.7,A91&lt;7.05,A91&gt;=5.9,A91&gt;=5.45),5.9,IF(AND(G91&lt;0.312,A91&gt;=6.85,A91&gt;=6.2,D91&gt;=1.7,A91&lt;7.05,A91&gt;=5.9,A91&gt;=5.45),5.1,IF(AND(G91&gt;=0.312,A91&gt;=6.85,A91&gt;=6.2,D91&gt;=1.7,A91&lt;7.05,A91&gt;=5.9,A91&gt;=5.45),5.4,IF(AND(G91&lt;0.251,H91&gt;=12.467,G91&gt;=0.161,B91&lt;3.55,G91&lt;0.587,F91&lt;1.5,G91&gt;=0.096,A91&lt;5.45),1.35,IF(AND(G91&gt;=0.251,H91&gt;=12.467,G91&gt;=0.161,B91&lt;3.55,G91&lt;0.587,F91&lt;1.5,G91&gt;=0.096,A91&lt;5.45),1.467,IF(AND(G91&gt;=0.628,D91&lt;2.45,A91&lt;6.85,A91&gt;=6.2,D91&gt;=1.7,A91&lt;7.05,A91&gt;=5.9,A91&gt;=5.45),5.1,IF(AND(A91&gt;=6.75,G91&lt;0.628,D91&lt;2.45,A91&lt;6.85,A91&gt;=6.2,D91&gt;=1.7,A91&lt;7.05,A91&gt;=5.9,A91&gt;=5.45),5.9,IF(AND(H91&lt;11.824,A91&lt;6.75,G91&lt;0.628,D91&lt;2.45,A91&lt;6.85,A91&gt;=6.2,D91&gt;=1.7,A91&lt;7.05,A91&gt;=5.9,A91&gt;=5.45),5.44,IF(AND(H91&lt;14.378,H91&gt;=11.824,A91&lt;6.75,G91&lt;0.628,D91&lt;2.45,A91&lt;6.85,A91&gt;=6.2,D91&gt;=1.7,A91&lt;7.05,A91&gt;=5.9,A91&gt;=5.45),5.6,IF(AND(H91&gt;=14.378,H91&gt;=11.824,A91&lt;6.75,G91&lt;0.628,D91&lt;2.45,A91&lt;6.85,A91&gt;=6.2,D91&gt;=1.7,A91&lt;7.05,A91&gt;=5.9,A91&gt;=5.45),5.8,"shouldnthappen"))))))))))))))))))))))))))))))))))</f>
        <v>4.133</v>
      </c>
      <c r="BH91" s="1" t="n">
        <f aca="false">IF(AND(G91&gt;=0.905,F91&lt;1.5),1.8,IF(AND(H91&lt;5.523,G91&lt;0.905,F91&lt;1.5),1,IF(AND(D91&gt;=0.4,H91&gt;=5.523,G91&lt;0.905,F91&lt;1.5),1.7,IF(AND(G91&gt;=0.878,D91&lt;1.35,F91&lt;2.5,F91&gt;=1.5),4.4,IF(AND(A91&lt;5.4,D91&gt;=1.35,F91&lt;2.5,F91&gt;=1.5),3.9,IF(AND(G91&lt;0.177,B91&lt;3.15,F91&gt;=2.5,F91&gt;=1.5),6.15,IF(AND(H91&lt;10.393,B91&gt;=3.15,F91&gt;=2.5,F91&gt;=1.5),5.94,IF(AND(H91&gt;=10.393,B91&gt;=3.15,F91&gt;=2.5,F91&gt;=1.5),5.467,IF(AND(D91&gt;=1.25,G91&lt;0.878,D91&lt;1.35,F91&lt;2.5,F91&gt;=1.5),4.18,IF(AND(G91&gt;=0.709,A91&gt;=5.4,D91&gt;=1.35,F91&lt;2.5,F91&gt;=1.5),4.9,IF(AND(B91&lt;2.6,G91&gt;=0.177,B91&lt;3.15,F91&gt;=2.5,F91&gt;=1.5),4.8,IF(AND(A91&lt;4.35,A91&lt;5.05,D91&lt;0.4,H91&gt;=5.523,G91&lt;0.905,F91&lt;1.5),1.1,IF(AND(A91&gt;=5.6,A91&gt;=5.05,D91&lt;0.4,H91&gt;=5.523,G91&lt;0.905,F91&lt;1.5),1.7,IF(AND(D91&lt;1.05,D91&lt;1.25,G91&lt;0.878,D91&lt;1.35,F91&lt;2.5,F91&gt;=1.5),3.6,IF(AND(D91&gt;=1.55,G91&lt;0.709,A91&gt;=5.4,D91&gt;=1.35,F91&lt;2.5,F91&gt;=1.5),4.975,IF(AND(D91&lt;1.7,B91&gt;=2.6,G91&gt;=0.177,B91&lt;3.15,F91&gt;=2.5,F91&gt;=1.5),5.8,IF(AND(B91&lt;3.15,A91&gt;=4.35,A91&lt;5.05,D91&lt;0.4,H91&gt;=5.523,G91&lt;0.905,F91&lt;1.5),1.46,IF(AND(A91&gt;=5.45,A91&lt;5.6,A91&gt;=5.05,D91&lt;0.4,H91&gt;=5.523,G91&lt;0.905,F91&lt;1.5),1.35,IF(AND(H91&lt;10.974,D91&gt;=1.05,D91&lt;1.25,G91&lt;0.878,D91&lt;1.35,F91&lt;2.5,F91&gt;=1.5),3.8,IF(AND(H91&gt;=13.654,D91&lt;1.55,G91&lt;0.709,A91&gt;=5.4,D91&gt;=1.35,F91&lt;2.5,F91&gt;=1.5),4.725,IF(AND(A91&lt;4.5,B91&gt;=3.15,A91&gt;=4.35,A91&lt;5.05,D91&lt;0.4,H91&gt;=5.523,G91&lt;0.905,F91&lt;1.5),1.3,IF(AND(G91&lt;0.676,A91&lt;5.45,A91&lt;5.6,A91&gt;=5.05,D91&lt;0.4,H91&gt;=5.523,G91&lt;0.905,F91&lt;1.5),1.5,IF(AND(G91&gt;=0.676,A91&lt;5.45,A91&lt;5.6,A91&gt;=5.05,D91&lt;0.4,H91&gt;=5.523,G91&lt;0.905,F91&lt;1.5),1.55,IF(AND(A91&lt;5.7,H91&gt;=10.974,D91&gt;=1.05,D91&lt;1.25,G91&lt;0.878,D91&lt;1.35,F91&lt;2.5,F91&gt;=1.5),3.9,IF(AND(A91&gt;=5.7,H91&gt;=10.974,D91&gt;=1.05,D91&lt;1.25,G91&lt;0.878,D91&lt;1.35,F91&lt;2.5,F91&gt;=1.5),3.933,IF(AND(G91&gt;=0.644,H91&lt;13.654,D91&lt;1.55,G91&lt;0.709,A91&gt;=5.4,D91&gt;=1.35,F91&lt;2.5,F91&gt;=1.5),4.4,IF(AND(B91&lt;2.9,A91&lt;6.2,D91&gt;=1.7,B91&gt;=2.6,G91&gt;=0.177,B91&lt;3.15,F91&gt;=2.5,F91&gt;=1.5),5.02,IF(AND(B91&gt;=2.9,A91&lt;6.2,D91&gt;=1.7,B91&gt;=2.6,G91&gt;=0.177,B91&lt;3.15,F91&gt;=2.5,F91&gt;=1.5),4.8,IF(AND(D91&lt;2.2,A91&gt;=6.2,D91&gt;=1.7,B91&gt;=2.6,G91&gt;=0.177,B91&lt;3.15,F91&gt;=2.5,F91&gt;=1.5),5.325,IF(AND(D91&gt;=2.2,A91&gt;=6.2,D91&gt;=1.7,B91&gt;=2.6,G91&gt;=0.177,B91&lt;3.15,F91&gt;=2.5,F91&gt;=1.5),5.1,IF(AND(D91&lt;0.25,A91&gt;=4.5,B91&gt;=3.15,A91&gt;=4.35,A91&lt;5.05,D91&lt;0.4,H91&gt;=5.523,G91&lt;0.905,F91&lt;1.5),1.357,IF(AND(D91&gt;=0.25,A91&gt;=4.5,B91&gt;=3.15,A91&gt;=4.35,A91&lt;5.05,D91&lt;0.4,H91&gt;=5.523,G91&lt;0.905,F91&lt;1.5),1.333,IF(AND(H91&lt;10.723,G91&lt;0.644,H91&lt;13.654,D91&lt;1.55,G91&lt;0.709,A91&gt;=5.4,D91&gt;=1.35,F91&lt;2.5,F91&gt;=1.5),4.6,IF(AND(H91&gt;=10.723,G91&lt;0.644,H91&lt;13.654,D91&lt;1.55,G91&lt;0.709,A91&gt;=5.4,D91&gt;=1.35,F91&lt;2.5,F91&gt;=1.5),4.5,"shouldnthappen"))))))))))))))))))))))))))))))))))</f>
        <v>4.18</v>
      </c>
      <c r="BI91" s="1" t="n">
        <f aca="false">IF(AND(D91&gt;=0.8,A91&lt;5.45),3.9,IF(AND(D91&gt;=0.45,D91&lt;0.8,A91&lt;5.45),1.66,IF(AND(H91&lt;16.447,B91&gt;=3.45,A91&gt;=5.45),1.525,IF(AND(H91&gt;=16.447,B91&gt;=3.45,A91&gt;=5.45),6.4,IF(AND(H91&lt;5.245,D91&lt;0.45,D91&lt;0.8,A91&lt;5.45),1,IF(AND(A91&gt;=7.2,G91&lt;0.154,B91&lt;3.45,A91&gt;=5.45),6.7,IF(AND(D91&lt;1.65,A91&lt;7.2,G91&lt;0.154,B91&lt;3.45,A91&gt;=5.45),4.7,IF(AND(D91&gt;=1.65,A91&lt;7.2,G91&lt;0.154,B91&lt;3.45,A91&gt;=5.45),5.52,IF(AND(D91&gt;=0.25,A91&lt;5.05,H91&gt;=5.245,D91&lt;0.45,D91&lt;0.8,A91&lt;5.45),1.35,IF(AND(H91&lt;6.089,A91&gt;=5.05,H91&gt;=5.245,D91&lt;0.45,D91&lt;0.8,A91&lt;5.45),1.7,IF(AND(D91&lt;1.2,B91&lt;2.6,A91&lt;5.75,G91&gt;=0.154,B91&lt;3.45,A91&gt;=5.45),3.85,IF(AND(D91&gt;=1.2,B91&lt;2.6,A91&lt;5.75,G91&gt;=0.154,B91&lt;3.45,A91&gt;=5.45),4,IF(AND(D91&gt;=1.65,B91&gt;=2.6,A91&lt;5.75,G91&gt;=0.154,B91&lt;3.45,A91&gt;=5.45),4.9,IF(AND(G91&lt;0.353,F91&lt;2.5,A91&gt;=5.75,G91&gt;=0.154,B91&lt;3.45,A91&gt;=5.45),4.25,IF(AND(A91&gt;=7.25,F91&gt;=2.5,A91&gt;=5.75,G91&gt;=0.154,B91&lt;3.45,A91&gt;=5.45),6.45,IF(AND(H91&lt;11.218,D91&lt;0.25,A91&lt;5.05,H91&gt;=5.245,D91&lt;0.45,D91&lt;0.8,A91&lt;5.45),1.42,IF(AND(G91&lt;0.517,H91&gt;=6.089,A91&gt;=5.05,H91&gt;=5.245,D91&lt;0.45,D91&lt;0.8,A91&lt;5.45),1.44,IF(AND(G91&gt;=0.517,H91&gt;=6.089,A91&gt;=5.05,H91&gt;=5.245,D91&lt;0.45,D91&lt;0.8,A91&lt;5.45),1.54,IF(AND(H91&gt;=10.194,D91&lt;1.65,B91&gt;=2.6,A91&lt;5.75,G91&gt;=0.154,B91&lt;3.45,A91&gt;=5.45),4.35,IF(AND(B91&gt;=3.15,G91&gt;=0.353,F91&lt;2.5,A91&gt;=5.75,G91&gt;=0.154,B91&lt;3.45,A91&gt;=5.45),4.7,IF(AND(H91&lt;7.716,A91&lt;7.25,F91&gt;=2.5,A91&gt;=5.75,G91&gt;=0.154,B91&lt;3.45,A91&gt;=5.45),5.04,IF(AND(G91&lt;0.175,H91&gt;=11.218,D91&lt;0.25,A91&lt;5.05,H91&gt;=5.245,D91&lt;0.45,D91&lt;0.8,A91&lt;5.45),1.5,IF(AND(H91&lt;7.713,H91&lt;10.194,D91&lt;1.65,B91&gt;=2.6,A91&lt;5.75,G91&gt;=0.154,B91&lt;3.45,A91&gt;=5.45),4.1,IF(AND(H91&gt;=7.713,H91&lt;10.194,D91&lt;1.65,B91&gt;=2.6,A91&lt;5.75,G91&gt;=0.154,B91&lt;3.45,A91&gt;=5.45),4.2,IF(AND(B91&gt;=3.05,B91&lt;3.15,G91&gt;=0.353,F91&lt;2.5,A91&gt;=5.75,G91&gt;=0.154,B91&lt;3.45,A91&gt;=5.45),4.4,IF(AND(D91&gt;=2.45,H91&gt;=7.716,A91&lt;7.25,F91&gt;=2.5,A91&gt;=5.75,G91&gt;=0.154,B91&lt;3.45,A91&gt;=5.45),5.85,IF(AND(D91&lt;0.15,G91&gt;=0.175,H91&gt;=11.218,D91&lt;0.25,A91&lt;5.05,H91&gt;=5.245,D91&lt;0.45,D91&lt;0.8,A91&lt;5.45),1.1,IF(AND(H91&gt;=16.317,B91&lt;3.05,B91&lt;3.15,G91&gt;=0.353,F91&lt;2.5,A91&gt;=5.75,G91&gt;=0.154,B91&lt;3.45,A91&gt;=5.45),4.8,IF(AND(G91&gt;=0.857,D91&lt;2.45,H91&gt;=7.716,A91&lt;7.25,F91&gt;=2.5,A91&gt;=5.75,G91&gt;=0.154,B91&lt;3.45,A91&gt;=5.45),5.05,IF(AND(G91&lt;0.245,D91&gt;=0.15,G91&gt;=0.175,H91&gt;=11.218,D91&lt;0.25,A91&lt;5.05,H91&gt;=5.245,D91&lt;0.45,D91&lt;0.8,A91&lt;5.45),1.3,IF(AND(G91&gt;=0.245,D91&gt;=0.15,G91&gt;=0.175,H91&gt;=11.218,D91&lt;0.25,A91&lt;5.05,H91&gt;=5.245,D91&lt;0.45,D91&lt;0.8,A91&lt;5.45),1.22,IF(AND(B91&lt;2.85,H91&lt;16.317,B91&lt;3.05,B91&lt;3.15,G91&gt;=0.353,F91&lt;2.5,A91&gt;=5.75,G91&gt;=0.154,B91&lt;3.45,A91&gt;=5.45),4.6,IF(AND(B91&gt;=2.85,H91&lt;16.317,B91&lt;3.05,B91&lt;3.15,G91&gt;=0.353,F91&lt;2.5,A91&gt;=5.75,G91&gt;=0.154,B91&lt;3.45,A91&gt;=5.45),4.633,IF(AND(D91&lt;1.85,G91&lt;0.857,D91&lt;2.45,H91&gt;=7.716,A91&lt;7.25,F91&gt;=2.5,A91&gt;=5.75,G91&gt;=0.154,B91&lt;3.45,A91&gt;=5.45),5.8,IF(AND(H91&lt;11.297,D91&gt;=1.85,G91&lt;0.857,D91&lt;2.45,H91&gt;=7.716,A91&lt;7.25,F91&gt;=2.5,A91&gt;=5.75,G91&gt;=0.154,B91&lt;3.45,A91&gt;=5.45),5.3,IF(AND(G91&lt;0.388,H91&gt;=11.297,D91&gt;=1.85,G91&lt;0.857,D91&lt;2.45,H91&gt;=7.716,A91&lt;7.25,F91&gt;=2.5,A91&gt;=5.75,G91&gt;=0.154,B91&lt;3.45,A91&gt;=5.45),5.4,IF(AND(G91&gt;=0.388,H91&gt;=11.297,D91&gt;=1.85,G91&lt;0.857,D91&lt;2.45,H91&gt;=7.716,A91&lt;7.25,F91&gt;=2.5,A91&gt;=5.75,G91&gt;=0.154,B91&lt;3.45,A91&gt;=5.45),5.6,"shouldnthappen")))))))))))))))))))))))))))))))))))))</f>
        <v>4.1</v>
      </c>
      <c r="BJ91" s="1" t="n">
        <f aca="false">IF(AND(F91&gt;=2,B91&gt;=3.35),6.1,IF(AND(H91&gt;=12.719,F91&lt;1.5,B91&lt;3.35),1.567,IF(AND(H91&lt;5.245,F91&lt;2,B91&gt;=3.35),1,IF(AND(D91&lt;0.15,H91&lt;12.719,F91&lt;1.5,B91&lt;3.35),1.5,IF(AND(D91&gt;=0.35,H91&gt;=5.245,F91&lt;2,B91&gt;=3.35),1.6,IF(AND(A91&lt;4.9,D91&gt;=0.15,H91&lt;12.719,F91&lt;1.5,B91&lt;3.35),1.36,IF(AND(B91&lt;2.65,G91&lt;0.572,D91&lt;1.45,F91&gt;=1.5,B91&lt;3.35),3.5,IF(AND(A91&lt;6.1,F91&lt;2.5,D91&gt;=1.45,F91&gt;=1.5,B91&lt;3.35),5.1,IF(AND(G91&gt;=0.607,D91&lt;0.35,H91&gt;=5.245,F91&lt;2,B91&gt;=3.35),1.65,IF(AND(G91&lt;0.546,A91&gt;=4.9,D91&gt;=0.15,H91&lt;12.719,F91&lt;1.5,B91&lt;3.35),1.2,IF(AND(G91&gt;=0.546,A91&gt;=4.9,D91&gt;=0.15,H91&lt;12.719,F91&lt;1.5,B91&lt;3.35),1.4,IF(AND(A91&gt;=6.3,B91&gt;=2.65,G91&lt;0.572,D91&lt;1.45,F91&gt;=1.5,B91&lt;3.35),4.8,IF(AND(D91&lt;1.15,B91&lt;2.85,G91&gt;=0.572,D91&lt;1.45,F91&gt;=1.5,B91&lt;3.35),3.9,IF(AND(B91&gt;=3.15,B91&gt;=2.85,G91&gt;=0.572,D91&lt;1.45,F91&gt;=1.5,B91&lt;3.35),4.7,IF(AND(B91&lt;2.95,A91&gt;=6.1,F91&lt;2.5,D91&gt;=1.45,F91&gt;=1.5,B91&lt;3.35),4.533,IF(AND(B91&gt;=2.95,A91&gt;=6.1,F91&lt;2.5,D91&gt;=1.45,F91&gt;=1.5,B91&lt;3.35),4.75,IF(AND(A91&gt;=6.7,G91&lt;0.107,F91&gt;=2.5,D91&gt;=1.45,F91&gt;=1.5,B91&lt;3.35),5.7,IF(AND(G91&gt;=0.385,G91&lt;0.607,D91&lt;0.35,H91&gt;=5.245,F91&lt;2,B91&gt;=3.35),1.325,IF(AND(D91&lt;1.25,A91&lt;6.3,B91&gt;=2.65,G91&lt;0.572,D91&lt;1.45,F91&gt;=1.5,B91&lt;3.35),4,IF(AND(D91&gt;=1.25,A91&lt;6.3,B91&gt;=2.65,G91&lt;0.572,D91&lt;1.45,F91&gt;=1.5,B91&lt;3.35),4.18,IF(AND(G91&lt;0.907,D91&gt;=1.15,B91&lt;2.85,G91&gt;=0.572,D91&lt;1.45,F91&gt;=1.5,B91&lt;3.35),4,IF(AND(G91&gt;=0.907,D91&gt;=1.15,B91&lt;2.85,G91&gt;=0.572,D91&lt;1.45,F91&gt;=1.5,B91&lt;3.35),4.4,IF(AND(H91&lt;8.326,B91&lt;3.15,B91&gt;=2.85,G91&gt;=0.572,D91&lt;1.45,F91&gt;=1.5,B91&lt;3.35),3.6,IF(AND(H91&gt;=8.326,B91&lt;3.15,B91&gt;=2.85,G91&gt;=0.572,D91&lt;1.45,F91&gt;=1.5,B91&lt;3.35),4.48,IF(AND(B91&lt;2.95,A91&lt;6.7,G91&lt;0.107,F91&gt;=2.5,D91&gt;=1.45,F91&gt;=1.5,B91&lt;3.35),5.6,IF(AND(B91&gt;=2.95,A91&lt;6.7,G91&lt;0.107,F91&gt;=2.5,D91&gt;=1.45,F91&gt;=1.5,B91&lt;3.35),5.5,IF(AND(G91&lt;0.205,G91&lt;0.432,G91&gt;=0.107,F91&gt;=2.5,D91&gt;=1.45,F91&gt;=1.5,B91&lt;3.35),5.3,IF(AND(B91&gt;=3.05,G91&gt;=0.432,G91&gt;=0.107,F91&gt;=2.5,D91&gt;=1.45,F91&gt;=1.5,B91&lt;3.35),5.86,IF(AND(H91&gt;=14.057,G91&lt;0.385,G91&lt;0.607,D91&lt;0.35,H91&gt;=5.245,F91&lt;2,B91&gt;=3.35),1.7,IF(AND(D91&lt;1.7,G91&gt;=0.205,G91&lt;0.432,G91&gt;=0.107,F91&gt;=2.5,D91&gt;=1.45,F91&gt;=1.5,B91&lt;3.35),5,IF(AND(G91&lt;0.779,B91&lt;3.05,G91&gt;=0.432,G91&gt;=0.107,F91&gt;=2.5,D91&gt;=1.45,F91&gt;=1.5,B91&lt;3.35),4.9,IF(AND(G91&gt;=0.779,B91&lt;3.05,G91&gt;=0.432,G91&gt;=0.107,F91&gt;=2.5,D91&gt;=1.45,F91&gt;=1.5,B91&lt;3.35),5.533,IF(AND(D91&gt;=0.25,H91&lt;14.057,G91&lt;0.385,G91&lt;0.607,D91&lt;0.35,H91&gt;=5.245,F91&lt;2,B91&gt;=3.35),1.4,IF(AND(B91&lt;2.85,D91&gt;=1.7,G91&gt;=0.205,G91&lt;0.432,G91&gt;=0.107,F91&gt;=2.5,D91&gt;=1.45,F91&gt;=1.5,B91&lt;3.35),5.1,IF(AND(B91&gt;=2.85,D91&gt;=1.7,G91&gt;=0.205,G91&lt;0.432,G91&gt;=0.107,F91&gt;=2.5,D91&gt;=1.45,F91&gt;=1.5,B91&lt;3.35),5.15,IF(AND(A91&lt;5.1,D91&lt;0.25,H91&lt;14.057,G91&lt;0.385,G91&lt;0.607,D91&lt;0.35,H91&gt;=5.245,F91&lt;2,B91&gt;=3.35),1.4,IF(AND(A91&gt;=5.1,D91&lt;0.25,H91&lt;14.057,G91&lt;0.385,G91&lt;0.607,D91&lt;0.35,H91&gt;=5.245,F91&lt;2,B91&gt;=3.35),1.5,"shouldnthappen")))))))))))))))))))))))))))))))))))))</f>
        <v>4.18</v>
      </c>
    </row>
    <row r="92" customFormat="false" ht="13.8" hidden="false" customHeight="false" outlineLevel="0" collapsed="false">
      <c r="A92" s="1" t="n">
        <v>5.5</v>
      </c>
      <c r="B92" s="1" t="n">
        <v>2.5</v>
      </c>
      <c r="C92" s="1" t="n">
        <v>4</v>
      </c>
      <c r="D92" s="1" t="n">
        <v>1.3</v>
      </c>
      <c r="E92" s="1" t="s">
        <v>92</v>
      </c>
      <c r="F92" s="1" t="n">
        <v>2</v>
      </c>
      <c r="G92" s="1" t="n">
        <v>0.88994897599332</v>
      </c>
      <c r="H92" s="16" t="n">
        <v>6.15198028460145</v>
      </c>
      <c r="I92" s="11" t="n">
        <f aca="false">C92</f>
        <v>4</v>
      </c>
      <c r="J92" s="1" t="n">
        <f aca="false">AVERAGE(M92:BJ92)</f>
        <v>3.97884</v>
      </c>
      <c r="K92" s="15" t="n">
        <f aca="false">1-SQRT(VAR(M92:BJ92, I92)) / AVERAGE(M92:BJ92)</f>
        <v>0.953859488643899</v>
      </c>
      <c r="L92" s="1" t="n">
        <f aca="false">(J92-I92)/I92</f>
        <v>-0.00529000000000002</v>
      </c>
      <c r="M92" s="1" t="n">
        <f aca="false">IF(AND(H92&gt;=16.241,B92&gt;=3.35),6.4,IF(AND(D92&gt;=0.75,A92&lt;5.15,B92&lt;3.35),4.1,IF(AND(D92&gt;=1.5,H92&lt;16.241,B92&gt;=3.35),5.767,IF(AND(B92&gt;=3.25,D92&lt;0.75,A92&lt;5.15,B92&lt;3.35),1.58,IF(AND(A92&lt;4.95,D92&lt;1.5,H92&lt;16.241,B92&gt;=3.35),1.4,IF(AND(A92&lt;4.5,B92&lt;3.25,D92&lt;0.75,A92&lt;5.15,B92&lt;3.35),1.26,IF(AND(A92&gt;=4.5,B92&lt;3.25,D92&lt;0.75,A92&lt;5.15,B92&lt;3.35),1.48,IF(AND(G92&lt;0.356,H92&lt;12.557,D92&lt;1.45,A92&gt;=5.15,B92&lt;3.35),4.267,IF(AND(D92&lt;1.25,H92&gt;=12.557,D92&lt;1.45,A92&gt;=5.15,B92&lt;3.35),4.05,IF(AND(D92&gt;=1.35,G92&gt;=0.356,H92&lt;12.557,D92&lt;1.45,A92&gt;=5.15,B92&lt;3.35),4.25,IF(AND(H92&lt;15.086,D92&gt;=1.25,H92&gt;=12.557,D92&lt;1.45,A92&gt;=5.15,B92&lt;3.35),4.4,IF(AND(F92&lt;2.5,G92&gt;=0.44,D92&lt;2.05,D92&gt;=1.45,A92&gt;=5.15,B92&lt;3.35),4.7,IF(AND(H92&lt;10.391,B92&lt;3.15,D92&gt;=2.05,D92&gt;=1.45,A92&gt;=5.15,B92&lt;3.35),5.1,IF(AND(G92&lt;0.505,B92&gt;=3.15,D92&gt;=2.05,D92&gt;=1.45,A92&gt;=5.15,B92&lt;3.35),5.7,IF(AND(G92&gt;=0.505,B92&gt;=3.15,D92&gt;=2.05,D92&gt;=1.45,A92&gt;=5.15,B92&lt;3.35),5.95,IF(AND(D92&gt;=0.5,G92&lt;0.905,A92&gt;=4.95,D92&lt;1.5,H92&lt;16.241,B92&gt;=3.35),1.6,IF(AND(B92&lt;3.6,G92&gt;=0.905,A92&gt;=4.95,D92&lt;1.5,H92&lt;16.241,B92&gt;=3.35),1.7,IF(AND(B92&gt;=3.6,G92&gt;=0.905,A92&gt;=4.95,D92&lt;1.5,H92&lt;16.241,B92&gt;=3.35),1.767,IF(AND(A92&gt;=5.7,D92&lt;1.35,G92&gt;=0.356,H92&lt;12.557,D92&lt;1.45,A92&gt;=5.15,B92&lt;3.35),3.9,IF(AND(A92&lt;6.35,H92&gt;=15.086,D92&gt;=1.25,H92&gt;=12.557,D92&lt;1.45,A92&gt;=5.15,B92&lt;3.35),4.7,IF(AND(A92&gt;=6.35,H92&gt;=15.086,D92&gt;=1.25,H92&gt;=12.557,D92&lt;1.45,A92&gt;=5.15,B92&lt;3.35),4.6,IF(AND(H92&lt;9.252,D92&lt;1.55,G92&lt;0.44,D92&lt;2.05,D92&gt;=1.45,A92&gt;=5.15,B92&lt;3.35),5.08,IF(AND(H92&gt;=9.252,D92&lt;1.55,G92&lt;0.44,D92&lt;2.05,D92&gt;=1.45,A92&gt;=5.15,B92&lt;3.35),4.7,IF(AND(H92&lt;8.477,D92&gt;=1.55,G92&lt;0.44,D92&lt;2.05,D92&gt;=1.45,A92&gt;=5.15,B92&lt;3.35),5.1,IF(AND(H92&gt;=8.477,D92&gt;=1.55,G92&lt;0.44,D92&lt;2.05,D92&gt;=1.45,A92&gt;=5.15,B92&lt;3.35),5.4,IF(AND(H92&lt;8.435,F92&gt;=2.5,G92&gt;=0.44,D92&lt;2.05,D92&gt;=1.45,A92&gt;=5.15,B92&lt;3.35),5.1,IF(AND(H92&gt;=8.435,F92&gt;=2.5,G92&gt;=0.44,D92&lt;2.05,D92&gt;=1.45,A92&gt;=5.15,B92&lt;3.35),4.86,IF(AND(G92&lt;0.543,H92&gt;=10.391,B92&lt;3.15,D92&gt;=2.05,D92&gt;=1.45,A92&gt;=5.15,B92&lt;3.35),5.56,IF(AND(G92&gt;=0.543,H92&gt;=10.391,B92&lt;3.15,D92&gt;=2.05,D92&gt;=1.45,A92&gt;=5.15,B92&lt;3.35),5.8,IF(AND(A92&lt;5.05,D92&lt;0.5,G92&lt;0.905,A92&gt;=4.95,D92&lt;1.5,H92&lt;16.241,B92&gt;=3.35),1.3,IF(AND(H92&lt;6.583,A92&lt;5.7,D92&lt;1.35,G92&gt;=0.356,H92&lt;12.557,D92&lt;1.45,A92&gt;=5.15,B92&lt;3.35),4,IF(AND(G92&lt;0.585,A92&gt;=5.05,D92&lt;0.5,G92&lt;0.905,A92&gt;=4.95,D92&lt;1.5,H92&lt;16.241,B92&gt;=3.35),1.475,IF(AND(G92&lt;0.62,H92&gt;=6.583,A92&lt;5.7,D92&lt;1.35,G92&gt;=0.356,H92&lt;12.557,D92&lt;1.45,A92&gt;=5.15,B92&lt;3.35),3.75,IF(AND(G92&gt;=0.62,H92&gt;=6.583,A92&lt;5.7,D92&lt;1.35,G92&gt;=0.356,H92&lt;12.557,D92&lt;1.45,A92&gt;=5.15,B92&lt;3.35),3.6,IF(AND(B92&lt;3.75,G92&gt;=0.585,A92&gt;=5.05,D92&lt;0.5,G92&lt;0.905,A92&gt;=4.95,D92&lt;1.5,H92&lt;16.241,B92&gt;=3.35),1.5,IF(AND(B92&gt;=3.75,G92&gt;=0.585,A92&gt;=5.05,D92&lt;0.5,G92&lt;0.905,A92&gt;=4.95,D92&lt;1.5,H92&lt;16.241,B92&gt;=3.35),1.6,"shouldnthappen"))))))))))))))))))))))))))))))))))))</f>
        <v>4</v>
      </c>
      <c r="N92" s="1" t="n">
        <f aca="false">IF(AND(H92&lt;5.245,B92&lt;3.65,F92&lt;1.5),1,IF(AND(H92&gt;=14.096,B92&gt;=3.65,F92&lt;1.5),1.65,IF(AND(A92&gt;=5.45,H92&gt;=5.245,B92&lt;3.65,F92&lt;1.5),1.3,IF(AND(H92&gt;=13.586,H92&lt;14.096,B92&gt;=3.65,F92&lt;1.5),1.3,IF(AND(H92&lt;10.258,D92&lt;1.25,F92&lt;2.5,F92&gt;=1.5),3.38,IF(AND(H92&lt;6.982,D92&gt;=1.25,F92&lt;2.5,F92&gt;=1.5),3.96,IF(AND(H92&gt;=13.646,D92&lt;2.05,F92&gt;=2.5,F92&gt;=1.5),6.1,IF(AND(B92&lt;3.05,A92&lt;5.45,H92&gt;=5.245,B92&lt;3.65,F92&lt;1.5),1.375,IF(AND(H92&lt;6.543,H92&lt;13.586,H92&lt;14.096,B92&gt;=3.65,F92&lt;1.5),1.4,IF(AND(H92&gt;=6.543,H92&lt;13.586,H92&lt;14.096,B92&gt;=3.65,F92&lt;1.5),1.5,IF(AND(H92&lt;11.522,H92&gt;=10.258,D92&lt;1.25,F92&lt;2.5,F92&gt;=1.5),3.733,IF(AND(H92&gt;=11.522,H92&gt;=10.258,D92&lt;1.25,F92&lt;2.5,F92&gt;=1.5),3.92,IF(AND(H92&lt;5.767,H92&lt;13.646,D92&lt;2.05,F92&gt;=2.5,F92&gt;=1.5),4.5,IF(AND(A92&lt;6.8,B92&lt;3.15,D92&gt;=2.05,F92&gt;=2.5,F92&gt;=1.5),5.6,IF(AND(A92&gt;=6.8,B92&lt;3.15,D92&gt;=2.05,F92&gt;=2.5,F92&gt;=1.5),5.1,IF(AND(B92&lt;3.25,B92&gt;=3.15,D92&gt;=2.05,F92&gt;=2.5,F92&gt;=1.5),5.8,IF(AND(B92&gt;=3.25,B92&gt;=3.15,D92&gt;=2.05,F92&gt;=2.5,F92&gt;=1.5),5.65,IF(AND(B92&lt;3.15,B92&gt;=3.05,A92&lt;5.45,H92&gt;=5.245,B92&lt;3.65,F92&lt;1.5),1.5,IF(AND(G92&gt;=0.735,H92&lt;13.665,H92&gt;=6.982,D92&gt;=1.25,F92&lt;2.5,F92&gt;=1.5),4.2,IF(AND(H92&lt;14.03,H92&gt;=13.665,H92&gt;=6.982,D92&gt;=1.25,F92&lt;2.5,F92&gt;=1.5),4.8,IF(AND(A92&gt;=6.6,H92&gt;=5.767,H92&lt;13.646,D92&lt;2.05,F92&gt;=2.5,F92&gt;=1.5),6.05,IF(AND(G92&gt;=0.934,B92&gt;=3.15,B92&gt;=3.05,A92&lt;5.45,H92&gt;=5.245,B92&lt;3.65,F92&lt;1.5),1.7,IF(AND(D92&gt;=1.55,G92&lt;0.735,H92&lt;13.665,H92&gt;=6.982,D92&gt;=1.25,F92&lt;2.5,F92&gt;=1.5),5.1,IF(AND(D92&lt;1.45,H92&gt;=14.03,H92&gt;=13.665,H92&gt;=6.982,D92&gt;=1.25,F92&lt;2.5,F92&gt;=1.5),4.7,IF(AND(D92&gt;=1.45,H92&gt;=14.03,H92&gt;=13.665,H92&gt;=6.982,D92&gt;=1.25,F92&lt;2.5,F92&gt;=1.5),4.5,IF(AND(A92&gt;=6.2,A92&lt;6.6,H92&gt;=5.767,H92&lt;13.646,D92&lt;2.05,F92&gt;=2.5,F92&gt;=1.5),5.325,IF(AND(B92&lt;3.25,G92&lt;0.934,B92&gt;=3.15,B92&gt;=3.05,A92&lt;5.45,H92&gt;=5.245,B92&lt;3.65,F92&lt;1.5),1.3,IF(AND(D92&lt;1.35,D92&lt;1.55,G92&lt;0.735,H92&lt;13.665,H92&gt;=6.982,D92&gt;=1.25,F92&lt;2.5,F92&gt;=1.5),4.25,IF(AND(H92&lt;8.435,A92&lt;6.2,A92&lt;6.6,H92&gt;=5.767,H92&lt;13.646,D92&lt;2.05,F92&gt;=2.5,F92&gt;=1.5),5.1,IF(AND(H92&gt;=8.435,A92&lt;6.2,A92&lt;6.6,H92&gt;=5.767,H92&lt;13.646,D92&lt;2.05,F92&gt;=2.5,F92&gt;=1.5),4.9,IF(AND(A92&gt;=5.15,B92&gt;=3.25,G92&lt;0.934,B92&gt;=3.15,B92&gt;=3.05,A92&lt;5.45,H92&gt;=5.245,B92&lt;3.65,F92&lt;1.5),1.5,IF(AND(B92&lt;2.9,D92&gt;=1.35,D92&lt;1.55,G92&lt;0.735,H92&lt;13.665,H92&gt;=6.982,D92&gt;=1.25,F92&lt;2.5,F92&gt;=1.5),4.6,IF(AND(B92&gt;=2.9,D92&gt;=1.35,D92&lt;1.55,G92&lt;0.735,H92&lt;13.665,H92&gt;=6.982,D92&gt;=1.25,F92&lt;2.5,F92&gt;=1.5),4.52,IF(AND(G92&gt;=0.862,A92&lt;5.15,B92&gt;=3.25,G92&lt;0.934,B92&gt;=3.15,B92&gt;=3.05,A92&lt;5.45,H92&gt;=5.245,B92&lt;3.65,F92&lt;1.5),1.5,IF(AND(H92&lt;9.35,G92&lt;0.862,A92&lt;5.15,B92&gt;=3.25,G92&lt;0.934,B92&gt;=3.15,B92&gt;=3.05,A92&lt;5.45,H92&gt;=5.245,B92&lt;3.65,F92&lt;1.5),1.38,IF(AND(H92&gt;=9.35,G92&lt;0.862,A92&lt;5.15,B92&gt;=3.25,G92&lt;0.934,B92&gt;=3.15,B92&gt;=3.05,A92&lt;5.45,H92&gt;=5.245,B92&lt;3.65,F92&lt;1.5),1.4,"shouldnthappen"))))))))))))))))))))))))))))))))))))</f>
        <v>3.96</v>
      </c>
      <c r="O92" s="1" t="n">
        <f aca="false">IF(AND(B92&lt;2.75,A92&lt;5.55),3.96,IF(AND(H92&lt;9.205,A92&lt;5.9,A92&gt;=5.55),3.85,IF(AND(A92&lt;4.35,D92&lt;0.35,B92&gt;=2.75,A92&lt;5.55),1.1,IF(AND(B92&lt;3.65,D92&gt;=0.35,B92&gt;=2.75,A92&lt;5.55),1.65,IF(AND(B92&gt;=3.65,D92&gt;=0.35,B92&gt;=2.75,A92&lt;5.55),1.9,IF(AND(G92&gt;=0.732,H92&gt;=9.205,A92&lt;5.9,A92&gt;=5.55),4.9,IF(AND(G92&lt;0.273,G92&lt;0.732,H92&gt;=9.205,A92&lt;5.9,A92&gt;=5.55),4.5,IF(AND(A92&lt;6.3,G92&lt;0.422,F92&lt;2.5,A92&gt;=5.9,A92&gt;=5.55),5.1,IF(AND(A92&gt;=6.3,G92&lt;0.422,F92&lt;2.5,A92&gt;=5.9,A92&gt;=5.55),4.76,IF(AND(B92&lt;2.4,G92&gt;=0.422,F92&lt;2.5,A92&gt;=5.9,A92&gt;=5.55),4.45,IF(AND(A92&gt;=7,G92&gt;=0.628,F92&gt;=2.5,A92&gt;=5.9,A92&gt;=5.55),6.45,IF(AND(D92&lt;0.15,H92&lt;13.924,A92&gt;=4.35,D92&lt;0.35,B92&gt;=2.75,A92&lt;5.55),1.5,IF(AND(B92&lt;3.15,H92&gt;=13.924,A92&gt;=4.35,D92&lt;0.35,B92&gt;=2.75,A92&lt;5.55),1.56,IF(AND(B92&gt;=3.15,H92&gt;=13.924,A92&gt;=4.35,D92&lt;0.35,B92&gt;=2.75,A92&lt;5.55),1.3,IF(AND(H92&lt;14.316,G92&gt;=0.273,G92&lt;0.732,H92&gt;=9.205,A92&lt;5.9,A92&gt;=5.55),3.95,IF(AND(H92&gt;=14.316,G92&gt;=0.273,G92&lt;0.732,H92&gt;=9.205,A92&lt;5.9,A92&gt;=5.55),4.1,IF(AND(A92&lt;6.2,B92&gt;=2.4,G92&gt;=0.422,F92&lt;2.5,A92&gt;=5.9,A92&gt;=5.55),4.3,IF(AND(A92&gt;=7.05,G92&lt;0.364,G92&lt;0.628,F92&gt;=2.5,A92&gt;=5.9,A92&gt;=5.55),6.1,IF(AND(A92&gt;=7.55,G92&gt;=0.364,G92&lt;0.628,F92&gt;=2.5,A92&gt;=5.9,A92&gt;=5.55),6.4,IF(AND(A92&lt;6.15,A92&lt;7,G92&gt;=0.628,F92&gt;=2.5,A92&gt;=5.9,A92&gt;=5.55),4.9,IF(AND(D92&lt;1.45,A92&gt;=6.2,B92&gt;=2.4,G92&gt;=0.422,F92&lt;2.5,A92&gt;=5.9,A92&gt;=5.55),4.64,IF(AND(D92&gt;=1.45,A92&gt;=6.2,B92&gt;=2.4,G92&gt;=0.422,F92&lt;2.5,A92&gt;=5.9,A92&gt;=5.55),4.9,IF(AND(D92&lt;1.65,A92&lt;7.05,G92&lt;0.364,G92&lt;0.628,F92&gt;=2.5,A92&gt;=5.9,A92&gt;=5.55),5.1,IF(AND(D92&gt;=2.35,A92&lt;7.55,G92&gt;=0.364,G92&lt;0.628,F92&gt;=2.5,A92&gt;=5.9,A92&gt;=5.55),5.633,IF(AND(D92&lt;2.15,A92&gt;=6.15,A92&lt;7,G92&gt;=0.628,F92&gt;=2.5,A92&gt;=5.9,A92&gt;=5.55),5.1,IF(AND(D92&gt;=2.15,A92&gt;=6.15,A92&lt;7,G92&gt;=0.628,F92&gt;=2.5,A92&gt;=5.9,A92&gt;=5.55),5.267,IF(AND(A92&lt;4.9,A92&lt;5.05,D92&gt;=0.15,H92&lt;13.924,A92&gt;=4.35,D92&lt;0.35,B92&gt;=2.75,A92&lt;5.55),1.375,IF(AND(A92&gt;=4.9,A92&lt;5.05,D92&gt;=0.15,H92&lt;13.924,A92&gt;=4.35,D92&lt;0.35,B92&gt;=2.75,A92&lt;5.55),1.3,IF(AND(A92&lt;5.45,A92&gt;=5.05,D92&gt;=0.15,H92&lt;13.924,A92&gt;=4.35,D92&lt;0.35,B92&gt;=2.75,A92&lt;5.55),1.475,IF(AND(A92&gt;=5.45,A92&gt;=5.05,D92&gt;=0.15,H92&lt;13.924,A92&gt;=4.35,D92&lt;0.35,B92&gt;=2.75,A92&lt;5.55),1.4,IF(AND(B92&gt;=3.25,D92&lt;2.35,A92&lt;7.55,G92&gt;=0.364,G92&lt;0.628,F92&gt;=2.5,A92&gt;=5.9,A92&gt;=5.55),5.7,IF(AND(G92&lt;0.006,G92&lt;0.107,D92&gt;=1.65,A92&lt;7.05,G92&lt;0.364,G92&lt;0.628,F92&gt;=2.5,A92&gt;=5.9,A92&gt;=5.55),5.5,IF(AND(G92&gt;=0.006,G92&lt;0.107,D92&gt;=1.65,A92&lt;7.05,G92&lt;0.364,G92&lt;0.628,F92&gt;=2.5,A92&gt;=5.9,A92&gt;=5.55),5.667,IF(AND(D92&lt;2.2,G92&gt;=0.107,D92&gt;=1.65,A92&lt;7.05,G92&lt;0.364,G92&lt;0.628,F92&gt;=2.5,A92&gt;=5.9,A92&gt;=5.55),5.35,IF(AND(D92&gt;=2.2,G92&gt;=0.107,D92&gt;=1.65,A92&lt;7.05,G92&lt;0.364,G92&lt;0.628,F92&gt;=2.5,A92&gt;=5.9,A92&gt;=5.55),5.2,IF(AND(D92&lt;2.25,B92&lt;3.25,D92&lt;2.35,A92&lt;7.55,G92&gt;=0.364,G92&lt;0.628,F92&gt;=2.5,A92&gt;=5.9,A92&gt;=5.55),5.8,IF(AND(D92&gt;=2.25,B92&lt;3.25,D92&lt;2.35,A92&lt;7.55,G92&gt;=0.364,G92&lt;0.628,F92&gt;=2.5,A92&gt;=5.9,A92&gt;=5.55),5.9,"shouldnthappen")))))))))))))))))))))))))))))))))))))</f>
        <v>3.96</v>
      </c>
      <c r="P92" s="1" t="n">
        <f aca="false">IF(AND(D92&gt;=0.75,A92&lt;5.55),3.9,IF(AND(H92&lt;7.482,A92&gt;=5.55),3.45,IF(AND(B92&gt;=3.15,B92&lt;3.25,D92&lt;0.75,A92&lt;5.55),1.262,IF(AND(G92&gt;=0.446,B92&lt;3.15,B92&lt;3.25,D92&lt;0.75,A92&lt;5.55),1.1,IF(AND(G92&lt;0.408,A92&lt;5.05,B92&gt;=3.25,D92&lt;0.75,A92&lt;5.55),1.4,IF(AND(G92&gt;=0.408,A92&lt;5.05,B92&gt;=3.25,D92&lt;0.75,A92&lt;5.55),1.233,IF(AND(G92&gt;=0.676,A92&gt;=5.05,B92&gt;=3.25,D92&lt;0.75,A92&lt;5.55),1.72,IF(AND(H92&lt;9.386,A92&lt;5.85,F92&lt;2.5,H92&gt;=7.482,A92&gt;=5.55),3.5,IF(AND(H92&gt;=9.386,A92&lt;5.85,F92&lt;2.5,H92&gt;=7.482,A92&gt;=5.55),4.275,IF(AND(H92&gt;=16.284,G92&lt;0.865,F92&gt;=2.5,H92&gt;=7.482,A92&gt;=5.55),6.6,IF(AND(G92&lt;0.912,G92&gt;=0.865,F92&gt;=2.5,H92&gt;=7.482,A92&gt;=5.55),4.8,IF(AND(G92&gt;=0.912,G92&gt;=0.865,F92&gt;=2.5,H92&gt;=7.482,A92&gt;=5.55),5.175,IF(AND(A92&gt;=4.95,G92&lt;0.446,B92&lt;3.15,B92&lt;3.25,D92&lt;0.75,A92&lt;5.55),1.6,IF(AND(H92&gt;=12.974,G92&lt;0.676,A92&gt;=5.05,B92&gt;=3.25,D92&lt;0.75,A92&lt;5.55),1.3,IF(AND(D92&lt;1.45,H92&lt;13.531,A92&gt;=5.85,F92&lt;2.5,H92&gt;=7.482,A92&gt;=5.55),4.2,IF(AND(D92&gt;=1.45,H92&lt;13.531,A92&gt;=5.85,F92&lt;2.5,H92&gt;=7.482,A92&gt;=5.55),4.967,IF(AND(G92&lt;0.187,H92&gt;=13.531,A92&gt;=5.85,F92&lt;2.5,H92&gt;=7.482,A92&gt;=5.55),5,IF(AND(H92&gt;=12.675,A92&lt;4.95,G92&lt;0.446,B92&lt;3.15,B92&lt;3.25,D92&lt;0.75,A92&lt;5.55),1.5,IF(AND(H92&lt;10.826,H92&lt;12.974,G92&lt;0.676,A92&gt;=5.05,B92&gt;=3.25,D92&lt;0.75,A92&lt;5.55),1.46,IF(AND(H92&gt;=10.826,H92&lt;12.974,G92&lt;0.676,A92&gt;=5.05,B92&gt;=3.25,D92&lt;0.75,A92&lt;5.55),1.4,IF(AND(A92&lt;6.15,G92&gt;=0.187,H92&gt;=13.531,A92&gt;=5.85,F92&lt;2.5,H92&gt;=7.482,A92&gt;=5.55),4.7,IF(AND(A92&lt;6.85,B92&lt;2.95,H92&lt;16.284,G92&lt;0.865,F92&gt;=2.5,H92&gt;=7.482,A92&gt;=5.55),5.32,IF(AND(A92&gt;=6.85,B92&lt;2.95,H92&lt;16.284,G92&lt;0.865,F92&gt;=2.5,H92&gt;=7.482,A92&gt;=5.55),6.567,IF(AND(A92&lt;4.85,H92&lt;12.675,A92&lt;4.95,G92&lt;0.446,B92&lt;3.15,B92&lt;3.25,D92&lt;0.75,A92&lt;5.55),1.4,IF(AND(A92&gt;=4.85,H92&lt;12.675,A92&lt;4.95,G92&lt;0.446,B92&lt;3.15,B92&lt;3.25,D92&lt;0.75,A92&lt;5.55),1.5,IF(AND(B92&lt;3.1,A92&gt;=6.15,G92&gt;=0.187,H92&gt;=13.531,A92&gt;=5.85,F92&lt;2.5,H92&gt;=7.482,A92&gt;=5.55),4.467,IF(AND(B92&gt;=3.1,A92&gt;=6.15,G92&gt;=0.187,H92&gt;=13.531,A92&gt;=5.85,F92&lt;2.5,H92&gt;=7.482,A92&gt;=5.55),4.7,IF(AND(G92&gt;=0.379,B92&lt;3.15,B92&gt;=2.95,H92&lt;16.284,G92&lt;0.865,F92&gt;=2.5,H92&gt;=7.482,A92&gt;=5.55),5.733,IF(AND(A92&lt;6.6,B92&gt;=3.15,B92&gt;=2.95,H92&lt;16.284,G92&lt;0.865,F92&gt;=2.5,H92&gt;=7.482,A92&gt;=5.55),5.38,IF(AND(A92&lt;6.7,G92&lt;0.379,B92&lt;3.15,B92&gt;=2.95,H92&lt;16.284,G92&lt;0.865,F92&gt;=2.5,H92&gt;=7.482,A92&gt;=5.55),5.3,IF(AND(A92&gt;=6.7,G92&lt;0.379,B92&lt;3.15,B92&gt;=2.95,H92&lt;16.284,G92&lt;0.865,F92&gt;=2.5,H92&gt;=7.482,A92&gt;=5.55),5.16,IF(AND(A92&lt;7.05,A92&gt;=6.6,B92&gt;=3.15,B92&gt;=2.95,H92&lt;16.284,G92&lt;0.865,F92&gt;=2.5,H92&gt;=7.482,A92&gt;=5.55),5.78,IF(AND(A92&gt;=7.05,A92&gt;=6.6,B92&gt;=3.15,B92&gt;=2.95,H92&lt;16.284,G92&lt;0.865,F92&gt;=2.5,H92&gt;=7.482,A92&gt;=5.55),6.1,"shouldnthappen")))))))))))))))))))))))))))))))))</f>
        <v>3.9</v>
      </c>
      <c r="Q92" s="1" t="n">
        <f aca="false">IF(AND(G92&gt;=0.422,B92&lt;3.25,F92&lt;1.5),1.25,IF(AND(G92&gt;=0.082,G92&lt;0.125,F92&gt;=1.5),6.7,IF(AND(G92&lt;0.251,G92&lt;0.422,B92&lt;3.25,F92&lt;1.5),1.38,IF(AND(G92&gt;=0.251,G92&lt;0.422,B92&lt;3.25,F92&lt;1.5),1.55,IF(AND(G92&gt;=0.385,G92&lt;0.633,B92&gt;=3.25,F92&lt;1.5),1.367,IF(AND(B92&lt;3.35,G92&gt;=0.633,B92&gt;=3.25,F92&lt;1.5),1.7,IF(AND(A92&lt;5.85,G92&lt;0.082,G92&lt;0.125,F92&gt;=1.5),4.5,IF(AND(F92&gt;=2.5,D92&lt;1.6,G92&gt;=0.125,F92&gt;=1.5),5.05,IF(AND(H92&gt;=16.774,D92&gt;=1.6,G92&gt;=0.125,F92&gt;=1.5),6.4,IF(AND(D92&gt;=0.5,G92&lt;0.385,G92&lt;0.633,B92&gt;=3.25,F92&lt;1.5),1.6,IF(AND(B92&lt;3.6,B92&gt;=3.35,G92&gt;=0.633,B92&gt;=3.25,F92&lt;1.5),1.55,IF(AND(B92&gt;=3.6,B92&gt;=3.35,G92&gt;=0.633,B92&gt;=3.25,F92&lt;1.5),1.6,IF(AND(D92&lt;1.65,A92&gt;=5.85,G92&lt;0.082,G92&lt;0.125,F92&gt;=1.5),4.7,IF(AND(A92&lt;5.3,F92&lt;2.5,D92&lt;1.6,G92&gt;=0.125,F92&gt;=1.5),3.15,IF(AND(B92&gt;=3.2,H92&lt;16.774,D92&gt;=1.6,G92&gt;=0.125,F92&gt;=1.5),5.675,IF(AND(H92&lt;11.767,D92&lt;0.5,G92&lt;0.385,G92&lt;0.633,B92&gt;=3.25,F92&lt;1.5),1.5,IF(AND(H92&gt;=11.767,D92&lt;0.5,G92&lt;0.385,G92&lt;0.633,B92&gt;=3.25,F92&lt;1.5),1.367,IF(AND(H92&lt;8.367,D92&gt;=1.65,A92&gt;=5.85,G92&lt;0.082,G92&lt;0.125,F92&gt;=1.5),5.7,IF(AND(H92&gt;=8.367,D92&gt;=1.65,A92&gt;=5.85,G92&lt;0.082,G92&lt;0.125,F92&gt;=1.5),5.575,IF(AND(A92&gt;=7.1,B92&lt;3.2,H92&lt;16.774,D92&gt;=1.6,G92&gt;=0.125,F92&gt;=1.5),6.3,IF(AND(H92&gt;=15.395,B92&lt;2.85,A92&gt;=5.3,F92&lt;2.5,D92&lt;1.6,G92&gt;=0.125,F92&gt;=1.5),4.8,IF(AND(H92&lt;8.486,B92&gt;=2.85,A92&gt;=5.3,F92&lt;2.5,D92&lt;1.6,G92&gt;=0.125,F92&gt;=1.5),3.85,IF(AND(D92&gt;=2.1,A92&lt;7.1,B92&lt;3.2,H92&lt;16.774,D92&gt;=1.6,G92&gt;=0.125,F92&gt;=1.5),5.5,IF(AND(B92&gt;=2.75,H92&lt;15.395,B92&lt;2.85,A92&gt;=5.3,F92&lt;2.5,D92&lt;1.6,G92&gt;=0.125,F92&gt;=1.5),4.489,IF(AND(H92&gt;=15.168,H92&gt;=8.486,B92&gt;=2.85,A92&gt;=5.3,F92&lt;2.5,D92&lt;1.6,G92&gt;=0.125,F92&gt;=1.5),4.7,IF(AND(G92&gt;=0.519,D92&lt;2.1,A92&lt;7.1,B92&lt;3.2,H92&lt;16.774,D92&gt;=1.6,G92&gt;=0.125,F92&gt;=1.5),4.925,IF(AND(G92&gt;=0.897,B92&lt;2.75,H92&lt;15.395,B92&lt;2.85,A92&gt;=5.3,F92&lt;2.5,D92&lt;1.6,G92&gt;=0.125,F92&gt;=1.5),4.567,IF(AND(A92&lt;5.65,H92&lt;15.168,H92&gt;=8.486,B92&gt;=2.85,A92&gt;=5.3,F92&lt;2.5,D92&lt;1.6,G92&gt;=0.125,F92&gt;=1.5),4.5,IF(AND(G92&lt;0.23,G92&lt;0.519,D92&lt;2.1,A92&lt;7.1,B92&lt;3.2,H92&lt;16.774,D92&gt;=1.6,G92&gt;=0.125,F92&gt;=1.5),5,IF(AND(A92&lt;5.9,G92&lt;0.897,B92&lt;2.75,H92&lt;15.395,B92&lt;2.85,A92&gt;=5.3,F92&lt;2.5,D92&lt;1.6,G92&gt;=0.125,F92&gt;=1.5),4.1,IF(AND(A92&gt;=5.9,G92&lt;0.897,B92&lt;2.75,H92&lt;15.395,B92&lt;2.85,A92&gt;=5.3,F92&lt;2.5,D92&lt;1.6,G92&gt;=0.125,F92&gt;=1.5),4.5,IF(AND(A92&lt;6.05,A92&gt;=5.65,H92&lt;15.168,H92&gt;=8.486,B92&gt;=2.85,A92&gt;=5.3,F92&lt;2.5,D92&lt;1.6,G92&gt;=0.125,F92&gt;=1.5),4.2,IF(AND(A92&gt;=6.05,A92&gt;=5.65,H92&lt;15.168,H92&gt;=8.486,B92&gt;=2.85,A92&gt;=5.3,F92&lt;2.5,D92&lt;1.6,G92&gt;=0.125,F92&gt;=1.5),4.35,IF(AND(D92&lt;1.95,G92&gt;=0.23,G92&lt;0.519,D92&lt;2.1,A92&lt;7.1,B92&lt;3.2,H92&lt;16.774,D92&gt;=1.6,G92&gt;=0.125,F92&gt;=1.5),5.3,IF(AND(D92&gt;=1.95,G92&gt;=0.23,G92&lt;0.519,D92&lt;2.1,A92&lt;7.1,B92&lt;3.2,H92&lt;16.774,D92&gt;=1.6,G92&gt;=0.125,F92&gt;=1.5),5.2,"shouldnthappen")))))))))))))))))))))))))))))))))))</f>
        <v>4.1</v>
      </c>
      <c r="R92" s="1" t="n">
        <f aca="false">IF(AND(G92&gt;=0.901,F92&lt;1.5),1.9,IF(AND(H92&lt;5.523,D92&lt;0.35,G92&lt;0.901,F92&lt;1.5),1,IF(AND(B92&lt;3.6,D92&gt;=0.35,G92&lt;0.901,F92&lt;1.5),1.575,IF(AND(B92&gt;=3.6,D92&gt;=0.35,G92&lt;0.901,F92&lt;1.5),1.5,IF(AND(G92&gt;=0.837,D92&lt;1.15,D92&lt;1.45,F92&gt;=1.5),3,IF(AND(G92&gt;=0.66,D92&gt;=1.15,D92&lt;1.45,F92&gt;=1.5),4,IF(AND(F92&gt;=2.5,D92&lt;1.55,D92&gt;=1.45,F92&gt;=1.5),5.025,IF(AND(F92&lt;2.5,D92&gt;=1.55,D92&gt;=1.45,F92&gt;=1.5),4.933,IF(AND(B92&lt;2.45,G92&lt;0.837,D92&lt;1.15,D92&lt;1.45,F92&gt;=1.5),3.3,IF(AND(B92&gt;=2.45,G92&lt;0.837,D92&lt;1.15,D92&lt;1.45,F92&gt;=1.5),3.86,IF(AND(B92&gt;=3.05,F92&lt;2.5,D92&lt;1.55,D92&gt;=1.45,F92&gt;=1.5),4.8,IF(AND(D92&gt;=2.45,F92&gt;=2.5,D92&gt;=1.55,D92&gt;=1.45,F92&gt;=1.5),5.875,IF(AND(H92&lt;13.187,G92&lt;0.217,H92&gt;=5.523,D92&lt;0.35,G92&lt;0.901,F92&lt;1.5),1.4,IF(AND(H92&gt;=13.187,G92&lt;0.217,H92&gt;=5.523,D92&lt;0.35,G92&lt;0.901,F92&lt;1.5),1.5,IF(AND(G92&lt;0.33,G92&gt;=0.217,H92&gt;=5.523,D92&lt;0.35,G92&lt;0.901,F92&lt;1.5),1.28,IF(AND(A92&lt;6.05,D92&lt;1.35,G92&lt;0.66,D92&gt;=1.15,D92&lt;1.45,F92&gt;=1.5),4.175,IF(AND(A92&gt;=6.05,D92&lt;1.35,G92&lt;0.66,D92&gt;=1.15,D92&lt;1.45,F92&gt;=1.5),4.3,IF(AND(A92&lt;5.65,D92&gt;=1.35,G92&lt;0.66,D92&gt;=1.15,D92&lt;1.45,F92&gt;=1.5),3.9,IF(AND(A92&gt;=5.65,D92&gt;=1.35,G92&lt;0.66,D92&gt;=1.15,D92&lt;1.45,F92&gt;=1.5),4.52,IF(AND(A92&lt;6.25,B92&lt;3.05,F92&lt;2.5,D92&lt;1.55,D92&gt;=1.45,F92&gt;=1.5),4.5,IF(AND(A92&gt;=6.25,B92&lt;3.05,F92&lt;2.5,D92&lt;1.55,D92&gt;=1.45,F92&gt;=1.5),4.675,IF(AND(A92&gt;=7.25,D92&lt;2.45,F92&gt;=2.5,D92&gt;=1.55,D92&gt;=1.45,F92&gt;=1.5),6.433,IF(AND(D92&gt;=0.25,G92&gt;=0.33,G92&gt;=0.217,H92&gt;=5.523,D92&lt;0.35,G92&lt;0.901,F92&lt;1.5),1.4,IF(AND(A92&lt;6.15,A92&lt;7.25,D92&lt;2.45,F92&gt;=2.5,D92&gt;=1.55,D92&gt;=1.45,F92&gt;=1.5),5.025,IF(AND(H92&lt;6.439,D92&lt;0.25,G92&gt;=0.33,G92&gt;=0.217,H92&gt;=5.523,D92&lt;0.35,G92&lt;0.901,F92&lt;1.5),1.5,IF(AND(H92&gt;=6.439,D92&lt;0.25,G92&gt;=0.33,G92&gt;=0.217,H92&gt;=5.523,D92&lt;0.35,G92&lt;0.901,F92&lt;1.5),1.38,IF(AND(H92&gt;=13.711,A92&gt;=6.15,A92&lt;7.25,D92&lt;2.45,F92&gt;=2.5,D92&gt;=1.55,D92&gt;=1.45,F92&gt;=1.5),5.68,IF(AND(B92&gt;=3.3,H92&lt;13.711,A92&gt;=6.15,A92&lt;7.25,D92&lt;2.45,F92&gt;=2.5,D92&gt;=1.55,D92&gt;=1.45,F92&gt;=1.5),5.6,IF(AND(G92&lt;0.093,B92&lt;3.3,H92&lt;13.711,A92&gt;=6.15,A92&lt;7.25,D92&lt;2.45,F92&gt;=2.5,D92&gt;=1.55,D92&gt;=1.45,F92&gt;=1.5),5.56,IF(AND(D92&lt;1.95,G92&gt;=0.093,B92&lt;3.3,H92&lt;13.711,A92&gt;=6.15,A92&lt;7.25,D92&lt;2.45,F92&gt;=2.5,D92&gt;=1.55,D92&gt;=1.45,F92&gt;=1.5),5.3,IF(AND(B92&lt;3.15,D92&gt;=1.95,G92&gt;=0.093,B92&lt;3.3,H92&lt;13.711,A92&gt;=6.15,A92&lt;7.25,D92&lt;2.45,F92&gt;=2.5,D92&gt;=1.55,D92&gt;=1.45,F92&gt;=1.5),5.1,IF(AND(B92&gt;=3.15,D92&gt;=1.95,G92&gt;=0.093,B92&lt;3.3,H92&lt;13.711,A92&gt;=6.15,A92&lt;7.25,D92&lt;2.45,F92&gt;=2.5,D92&gt;=1.55,D92&gt;=1.45,F92&gt;=1.5),5.15,"shouldnthappen"))))))))))))))))))))))))))))))))</f>
        <v>4</v>
      </c>
      <c r="S92" s="1" t="n">
        <f aca="false">IF(AND(G92&gt;=0.859,D92&gt;=0.35,F92&lt;1.5),1.9,IF(AND(D92&lt;1.75,F92&gt;=2.5,F92&gt;=1.5),4.867,IF(AND(H92&lt;8.42,A92&lt;5.05,D92&lt;0.35,F92&lt;1.5),1.42,IF(AND(H92&gt;=14.877,A92&gt;=5.05,D92&lt;0.35,F92&lt;1.5),1.3,IF(AND(B92&lt;3.35,G92&lt;0.859,D92&gt;=0.35,F92&lt;1.5),1.7,IF(AND(B92&gt;=3.35,G92&lt;0.859,D92&gt;=0.35,F92&lt;1.5),1.5,IF(AND(A92&gt;=6.05,B92&lt;2.75,F92&lt;2.5,F92&gt;=1.5),4.733,IF(AND(G92&gt;=0.68,B92&gt;=2.75,F92&lt;2.5,F92&gt;=1.5),4.025,IF(AND(H92&gt;=16.284,D92&gt;=1.75,F92&gt;=2.5,F92&gt;=1.5),6.6,IF(AND(A92&lt;4.35,H92&gt;=8.42,A92&lt;5.05,D92&lt;0.35,F92&lt;1.5),1.1,IF(AND(G92&gt;=0.948,H92&lt;14.877,A92&gt;=5.05,D92&lt;0.35,F92&lt;1.5),1.7,IF(AND(A92&lt;5.3,A92&lt;6.05,B92&lt;2.75,F92&lt;2.5,F92&gt;=1.5),3,IF(AND(H92&gt;=15.168,G92&lt;0.68,B92&gt;=2.75,F92&lt;2.5,F92&gt;=1.5),4.75,IF(AND(H92&gt;=14.005,A92&gt;=4.35,H92&gt;=8.42,A92&lt;5.05,D92&lt;0.35,F92&lt;1.5),1.375,IF(AND(A92&gt;=5.55,G92&lt;0.948,H92&lt;14.877,A92&gt;=5.05,D92&lt;0.35,F92&lt;1.5),1.7,IF(AND(H92&lt;12.363,A92&gt;=5.3,A92&lt;6.05,B92&lt;2.75,F92&lt;2.5,F92&gt;=1.5),3.825,IF(AND(H92&gt;=12.363,A92&gt;=5.3,A92&lt;6.05,B92&lt;2.75,F92&lt;2.5,F92&gt;=1.5),4.033,IF(AND(H92&gt;=14.508,H92&lt;15.168,G92&lt;0.68,B92&gt;=2.75,F92&lt;2.5,F92&gt;=1.5),4.2,IF(AND(D92&gt;=2.35,D92&gt;=2.2,H92&lt;16.284,D92&gt;=1.75,F92&gt;=2.5,F92&gt;=1.5),5.267,IF(AND(G92&lt;0.231,H92&lt;14.005,A92&gt;=4.35,H92&gt;=8.42,A92&lt;5.05,D92&lt;0.35,F92&lt;1.5),1.4,IF(AND(H92&gt;=14.494,A92&lt;5.55,G92&lt;0.948,H92&lt;14.877,A92&gt;=5.05,D92&lt;0.35,F92&lt;1.5),1.6,IF(AND(A92&lt;6.1,H92&lt;14.508,H92&lt;15.168,G92&lt;0.68,B92&gt;=2.75,F92&lt;2.5,F92&gt;=1.5),4.5,IF(AND(A92&lt;6.1,H92&lt;11.8,D92&lt;2.2,H92&lt;16.284,D92&gt;=1.75,F92&gt;=2.5,F92&gt;=1.5),4.95,IF(AND(A92&gt;=6.1,H92&lt;11.8,D92&lt;2.2,H92&lt;16.284,D92&gt;=1.75,F92&gt;=2.5,F92&gt;=1.5),5.333,IF(AND(B92&lt;2.75,H92&gt;=11.8,D92&lt;2.2,H92&lt;16.284,D92&gt;=1.75,F92&gt;=2.5,F92&gt;=1.5),5.1,IF(AND(B92&gt;=3.15,D92&lt;2.35,D92&gt;=2.2,H92&lt;16.284,D92&gt;=1.75,F92&gt;=2.5,F92&gt;=1.5),5.5,IF(AND(B92&gt;=3.35,G92&gt;=0.231,H92&lt;14.005,A92&gt;=4.35,H92&gt;=8.42,A92&lt;5.05,D92&lt;0.35,F92&lt;1.5),1.3,IF(AND(H92&lt;13.869,H92&lt;14.494,A92&lt;5.55,G92&lt;0.948,H92&lt;14.877,A92&gt;=5.05,D92&lt;0.35,F92&lt;1.5),1.5,IF(AND(H92&gt;=13.869,H92&lt;14.494,A92&lt;5.55,G92&lt;0.948,H92&lt;14.877,A92&gt;=5.05,D92&lt;0.35,F92&lt;1.5),1.4,IF(AND(G92&lt;0.636,A92&gt;=6.1,H92&lt;14.508,H92&lt;15.168,G92&lt;0.68,B92&gt;=2.75,F92&lt;2.5,F92&gt;=1.5),4.68,IF(AND(G92&gt;=0.636,A92&gt;=6.1,H92&lt;14.508,H92&lt;15.168,G92&lt;0.68,B92&gt;=2.75,F92&lt;2.5,F92&gt;=1.5),4.4,IF(AND(B92&lt;2.85,B92&gt;=2.75,H92&gt;=11.8,D92&lt;2.2,H92&lt;16.284,D92&gt;=1.75,F92&gt;=2.5,F92&gt;=1.5),6.7,IF(AND(H92&lt;10.626,B92&lt;3.15,D92&lt;2.35,D92&gt;=2.2,H92&lt;16.284,D92&gt;=1.75,F92&gt;=2.5,F92&gt;=1.5),5.1,IF(AND(H92&gt;=10.626,B92&lt;3.15,D92&lt;2.35,D92&gt;=2.2,H92&lt;16.284,D92&gt;=1.75,F92&gt;=2.5,F92&gt;=1.5),5.2,IF(AND(G92&lt;0.378,B92&lt;3.35,G92&gt;=0.231,H92&lt;14.005,A92&gt;=4.35,H92&gt;=8.42,A92&lt;5.05,D92&lt;0.35,F92&lt;1.5),1.2,IF(AND(G92&gt;=0.378,B92&lt;3.35,G92&gt;=0.231,H92&lt;14.005,A92&gt;=4.35,H92&gt;=8.42,A92&lt;5.05,D92&lt;0.35,F92&lt;1.5),1.3,IF(AND(A92&lt;6.2,B92&gt;=2.85,B92&gt;=2.75,H92&gt;=11.8,D92&lt;2.2,H92&lt;16.284,D92&gt;=1.75,F92&gt;=2.5,F92&gt;=1.5),4.9,IF(AND(G92&lt;0.388,A92&gt;=6.2,B92&gt;=2.85,B92&gt;=2.75,H92&gt;=11.8,D92&lt;2.2,H92&lt;16.284,D92&gt;=1.75,F92&gt;=2.5,F92&gt;=1.5),5.52,IF(AND(G92&gt;=0.388,A92&gt;=6.2,B92&gt;=2.85,B92&gt;=2.75,H92&gt;=11.8,D92&lt;2.2,H92&lt;16.284,D92&gt;=1.75,F92&gt;=2.5,F92&gt;=1.5),5.7,"shouldnthappen")))))))))))))))))))))))))))))))))))))))</f>
        <v>3.825</v>
      </c>
      <c r="T92" s="1" t="n">
        <f aca="false">IF(AND(D92&gt;=0.8,A92&lt;5.45),3.7,IF(AND(D92&gt;=0.35,D92&lt;0.8,A92&lt;5.45),1.56,IF(AND(G92&lt;0.164,F92&lt;2.5,A92&gt;=5.45),1.6,IF(AND(H92&gt;=16.718,F92&gt;=2.5,A92&gt;=5.45),6.4,IF(AND(G92&gt;=0.719,H92&lt;16.718,F92&gt;=2.5,A92&gt;=5.45),5.05,IF(AND(A92&lt;4.35,A92&lt;5.05,D92&lt;0.35,D92&lt;0.8,A92&lt;5.45),1.1,IF(AND(H92&gt;=14.494,A92&gt;=5.05,D92&lt;0.35,D92&lt;0.8,A92&lt;5.45),1.6,IF(AND(G92&lt;0.338,D92&lt;1.25,G92&gt;=0.164,F92&lt;2.5,A92&gt;=5.45),4.1,IF(AND(H92&lt;8.397,D92&gt;=1.25,G92&gt;=0.164,F92&lt;2.5,A92&gt;=5.45),4,IF(AND(H92&lt;11.031,H92&lt;14.494,A92&gt;=5.05,D92&lt;0.35,D92&lt;0.8,A92&lt;5.45),1.5,IF(AND(H92&gt;=11.031,H92&lt;14.494,A92&gt;=5.05,D92&lt;0.35,D92&lt;0.8,A92&lt;5.45),1.44,IF(AND(B92&lt;2.65,H92&gt;=8.397,D92&gt;=1.25,G92&gt;=0.164,F92&lt;2.5,A92&gt;=5.45),4.767,IF(AND(H92&lt;7.388,G92&lt;0.487,G92&lt;0.719,H92&lt;16.718,F92&gt;=2.5,A92&gt;=5.45),5.067,IF(AND(G92&lt;0.533,G92&gt;=0.487,G92&lt;0.719,H92&lt;16.718,F92&gt;=2.5,A92&gt;=5.45),5.8,IF(AND(G92&gt;=0.533,G92&gt;=0.487,G92&lt;0.719,H92&lt;16.718,F92&gt;=2.5,A92&gt;=5.45),5.86,IF(AND(B92&lt;3.25,A92&gt;=4.95,A92&gt;=4.35,A92&lt;5.05,D92&lt;0.35,D92&lt;0.8,A92&lt;5.45),1.2,IF(AND(A92&lt;5.6,H92&lt;11.218,G92&gt;=0.338,D92&lt;1.25,G92&gt;=0.164,F92&lt;2.5,A92&gt;=5.45),3.7,IF(AND(A92&gt;=5.6,H92&lt;11.218,G92&gt;=0.338,D92&lt;1.25,G92&gt;=0.164,F92&lt;2.5,A92&gt;=5.45),3.5,IF(AND(H92&lt;12.668,H92&gt;=11.218,G92&gt;=0.338,D92&lt;1.25,G92&gt;=0.164,F92&lt;2.5,A92&gt;=5.45),3.9,IF(AND(H92&gt;=12.668,H92&gt;=11.218,G92&gt;=0.338,D92&lt;1.25,G92&gt;=0.164,F92&lt;2.5,A92&gt;=5.45),4,IF(AND(H92&gt;=15.705,B92&gt;=2.65,H92&gt;=8.397,D92&gt;=1.25,G92&gt;=0.164,F92&lt;2.5,A92&gt;=5.45),4.8,IF(AND(B92&lt;2.75,H92&gt;=7.388,G92&lt;0.487,G92&lt;0.719,H92&lt;16.718,F92&gt;=2.5,A92&gt;=5.45),5.26,IF(AND(B92&lt;2.95,A92&lt;4.5,A92&lt;4.95,A92&gt;=4.35,A92&lt;5.05,D92&lt;0.35,D92&lt;0.8,A92&lt;5.45),1.4,IF(AND(B92&gt;=2.95,A92&lt;4.5,A92&lt;4.95,A92&gt;=4.35,A92&lt;5.05,D92&lt;0.35,D92&lt;0.8,A92&lt;5.45),1.3,IF(AND(H92&gt;=13.924,A92&gt;=4.5,A92&lt;4.95,A92&gt;=4.35,A92&lt;5.05,D92&lt;0.35,D92&lt;0.8,A92&lt;5.45),1.5,IF(AND(G92&lt;0.252,B92&gt;=3.25,A92&gt;=4.95,A92&gt;=4.35,A92&lt;5.05,D92&lt;0.35,D92&lt;0.8,A92&lt;5.45),1.4,IF(AND(G92&gt;=0.252,B92&gt;=3.25,A92&gt;=4.95,A92&gt;=4.35,A92&lt;5.05,D92&lt;0.35,D92&lt;0.8,A92&lt;5.45),1.32,IF(AND(G92&gt;=0.473,H92&lt;15.705,B92&gt;=2.65,H92&gt;=8.397,D92&gt;=1.25,G92&gt;=0.164,F92&lt;2.5,A92&gt;=5.45),4.7,IF(AND(B92&gt;=3.15,B92&gt;=2.75,H92&gt;=7.388,G92&lt;0.487,G92&lt;0.719,H92&lt;16.718,F92&gt;=2.5,A92&gt;=5.45),5.7,IF(AND(B92&lt;3.15,H92&lt;13.924,A92&gt;=4.5,A92&lt;4.95,A92&gt;=4.35,A92&lt;5.05,D92&lt;0.35,D92&lt;0.8,A92&lt;5.45),1.433,IF(AND(B92&gt;=3.15,H92&lt;13.924,A92&gt;=4.5,A92&lt;4.95,A92&gt;=4.35,A92&lt;5.05,D92&lt;0.35,D92&lt;0.8,A92&lt;5.45),1.4,IF(AND(H92&gt;=14.81,G92&lt;0.473,H92&lt;15.705,B92&gt;=2.65,H92&gt;=8.397,D92&gt;=1.25,G92&gt;=0.164,F92&lt;2.5,A92&gt;=5.45),4.2,IF(AND(A92&lt;6.65,B92&lt;3.15,B92&gt;=2.75,H92&gt;=7.388,G92&lt;0.487,G92&lt;0.719,H92&lt;16.718,F92&gt;=2.5,A92&gt;=5.45),5.6,IF(AND(A92&gt;=6.65,B92&lt;3.15,B92&gt;=2.75,H92&gt;=7.388,G92&lt;0.487,G92&lt;0.719,H92&lt;16.718,F92&gt;=2.5,A92&gt;=5.45),5.4,IF(AND(A92&lt;6.15,H92&lt;14.81,G92&lt;0.473,H92&lt;15.705,B92&gt;=2.65,H92&gt;=8.397,D92&gt;=1.25,G92&gt;=0.164,F92&lt;2.5,A92&gt;=5.45),4.5,IF(AND(A92&gt;=6.15,H92&lt;14.81,G92&lt;0.473,H92&lt;15.705,B92&gt;=2.65,H92&gt;=8.397,D92&gt;=1.25,G92&gt;=0.164,F92&lt;2.5,A92&gt;=5.45),4.4,"shouldnthappen"))))))))))))))))))))))))))))))))))))</f>
        <v>4</v>
      </c>
      <c r="U92" s="1" t="n">
        <f aca="false">IF(AND(G92&gt;=0.934,F92&lt;1.5),1.7,IF(AND(D92&lt;0.15,D92&lt;0.25,G92&lt;0.934,F92&lt;1.5),1.38,IF(AND(H92&gt;=14.379,D92&gt;=0.25,G92&lt;0.934,F92&lt;1.5),1.7,IF(AND(A92&lt;5.3,D92&lt;1.35,F92&lt;2.5,F92&gt;=1.5),3.15,IF(AND(H92&lt;7.148,D92&gt;=1.35,F92&lt;2.5,F92&gt;=1.5),3.9,IF(AND(G92&lt;0.352,A92&lt;6.15,F92&gt;=2.5,F92&gt;=1.5),4.5,IF(AND(G92&gt;=0.352,A92&lt;6.15,F92&gt;=2.5,F92&gt;=1.5),4.92,IF(AND(B92&lt;2.85,A92&gt;=6.15,F92&gt;=2.5,F92&gt;=1.5),6.2,IF(AND(D92&gt;=0.45,H92&lt;14.379,D92&gt;=0.25,G92&lt;0.934,F92&lt;1.5),1.65,IF(AND(G92&gt;=0.857,A92&gt;=5.3,D92&lt;1.35,F92&lt;2.5,F92&gt;=1.5),4.3,IF(AND(A92&gt;=7.25,B92&gt;=2.85,A92&gt;=6.15,F92&gt;=2.5,F92&gt;=1.5),6.425,IF(AND(H92&lt;9.499,A92&lt;5.05,D92&gt;=0.15,D92&lt;0.25,G92&lt;0.934,F92&lt;1.5),1.4,IF(AND(A92&gt;=5.45,A92&gt;=5.05,D92&gt;=0.15,D92&lt;0.25,G92&lt;0.934,F92&lt;1.5),1.3,IF(AND(B92&gt;=4.15,D92&lt;0.45,H92&lt;14.379,D92&gt;=0.25,G92&lt;0.934,F92&lt;1.5),1.5,IF(AND(A92&gt;=5.75,G92&lt;0.857,A92&gt;=5.3,D92&lt;1.35,F92&lt;2.5,F92&gt;=1.5),4.02,IF(AND(A92&lt;6.65,G92&lt;0.333,H92&gt;=7.148,D92&gt;=1.35,F92&lt;2.5,F92&gt;=1.5),4.475,IF(AND(A92&gt;=6.65,G92&lt;0.333,H92&gt;=7.148,D92&gt;=1.35,F92&lt;2.5,F92&gt;=1.5),4.8,IF(AND(D92&gt;=1.45,G92&gt;=0.333,H92&gt;=7.148,D92&gt;=1.35,F92&lt;2.5,F92&gt;=1.5),4.85,IF(AND(G92&gt;=0.861,A92&lt;7.25,B92&gt;=2.85,A92&gt;=6.15,F92&gt;=2.5,F92&gt;=1.5),5.2,IF(AND(G92&lt;0.571,H92&gt;=9.499,A92&lt;5.05,D92&gt;=0.15,D92&lt;0.25,G92&lt;0.934,F92&lt;1.5),1.2,IF(AND(G92&gt;=0.571,H92&gt;=9.499,A92&lt;5.05,D92&gt;=0.15,D92&lt;0.25,G92&lt;0.934,F92&lt;1.5),1.3,IF(AND(H92&lt;9.283,A92&lt;5.45,A92&gt;=5.05,D92&gt;=0.15,D92&lt;0.25,G92&lt;0.934,F92&lt;1.5),1.5,IF(AND(H92&gt;=9.283,A92&lt;5.45,A92&gt;=5.05,D92&gt;=0.15,D92&lt;0.25,G92&lt;0.934,F92&lt;1.5),1.425,IF(AND(A92&lt;4.9,B92&lt;4.15,D92&lt;0.45,H92&lt;14.379,D92&gt;=0.25,G92&lt;0.934,F92&lt;1.5),1.4,IF(AND(A92&gt;=4.9,B92&lt;4.15,D92&lt;0.45,H92&lt;14.379,D92&gt;=0.25,G92&lt;0.934,F92&lt;1.5),1.325,IF(AND(G92&lt;0.572,A92&lt;5.75,G92&lt;0.857,A92&gt;=5.3,D92&lt;1.35,F92&lt;2.5,F92&gt;=1.5),3.65,IF(AND(G92&gt;=0.572,A92&lt;5.75,G92&lt;0.857,A92&gt;=5.3,D92&lt;1.35,F92&lt;2.5,F92&gt;=1.5),3.9,IF(AND(A92&lt;6.75,D92&lt;1.45,G92&gt;=0.333,H92&gt;=7.148,D92&gt;=1.35,F92&lt;2.5,F92&gt;=1.5),4.4,IF(AND(A92&gt;=6.75,D92&lt;1.45,G92&gt;=0.333,H92&gt;=7.148,D92&gt;=1.35,F92&lt;2.5,F92&gt;=1.5),4.78,IF(AND(A92&lt;6.6,B92&lt;3.25,G92&lt;0.861,A92&lt;7.25,B92&gt;=2.85,A92&gt;=6.15,F92&gt;=2.5,F92&gt;=1.5),5.333,IF(AND(H92&lt;11.461,B92&gt;=3.25,G92&lt;0.861,A92&lt;7.25,B92&gt;=2.85,A92&gt;=6.15,F92&gt;=2.5,F92&gt;=1.5),6.025,IF(AND(H92&gt;=11.461,B92&gt;=3.25,G92&lt;0.861,A92&lt;7.25,B92&gt;=2.85,A92&gt;=6.15,F92&gt;=2.5,F92&gt;=1.5),5.667,IF(AND(H92&gt;=14.564,A92&gt;=6.6,B92&lt;3.25,G92&lt;0.861,A92&lt;7.25,B92&gt;=2.85,A92&gt;=6.15,F92&gt;=2.5,F92&gt;=1.5),5.4,IF(AND(D92&gt;=2.35,H92&lt;14.564,A92&gt;=6.6,B92&lt;3.25,G92&lt;0.861,A92&lt;7.25,B92&gt;=2.85,A92&gt;=6.15,F92&gt;=2.5,F92&gt;=1.5),5.6,IF(AND(A92&lt;6.85,D92&lt;2.35,H92&lt;14.564,A92&gt;=6.6,B92&lt;3.25,G92&lt;0.861,A92&lt;7.25,B92&gt;=2.85,A92&gt;=6.15,F92&gt;=2.5,F92&gt;=1.5),5.9,IF(AND(A92&gt;=6.85,D92&lt;2.35,H92&lt;14.564,A92&gt;=6.6,B92&lt;3.25,G92&lt;0.861,A92&lt;7.25,B92&gt;=2.85,A92&gt;=6.15,F92&gt;=2.5,F92&gt;=1.5),5.78,"shouldnthappen"))))))))))))))))))))))))))))))))))))</f>
        <v>4.3</v>
      </c>
      <c r="V92" s="1" t="n">
        <f aca="false">IF(AND(H92&lt;5.748,A92&lt;5.05,D92&lt;0.75),1,IF(AND(B92&lt;3.15,H92&gt;=5.748,A92&lt;5.05,D92&lt;0.75),1.475,IF(AND(G92&gt;=0.801,D92&lt;0.25,A92&gt;=5.05,D92&lt;0.75),1.7,IF(AND(D92&gt;=0.45,D92&gt;=0.25,A92&gt;=5.05,D92&lt;0.75),1.7,IF(AND(B92&lt;2.35,F92&lt;2.5,B92&lt;2.75,D92&gt;=0.75),4.16,IF(AND(D92&lt;1.75,F92&gt;=2.5,B92&lt;2.75,D92&gt;=0.75),4.875,IF(AND(D92&gt;=1.75,F92&gt;=2.5,B92&lt;2.75,D92&gt;=0.75),5.333,IF(AND(H92&gt;=16.284,D92&gt;=1.55,B92&gt;=2.75,D92&gt;=0.75),6.6,IF(AND(H92&gt;=14.144,B92&gt;=3.15,H92&gt;=5.748,A92&lt;5.05,D92&lt;0.75),1.3,IF(AND(A92&lt;5.45,G92&lt;0.801,D92&lt;0.25,A92&gt;=5.05,D92&lt;0.75),1.5,IF(AND(A92&gt;=5.45,G92&lt;0.801,D92&lt;0.25,A92&gt;=5.05,D92&lt;0.75),1.34,IF(AND(B92&lt;3.75,D92&lt;0.45,D92&gt;=0.25,A92&gt;=5.05,D92&lt;0.75),1.467,IF(AND(B92&gt;=3.75,D92&lt;0.45,D92&gt;=0.25,A92&gt;=5.05,D92&lt;0.75),1.767,IF(AND(G92&gt;=0.896,B92&gt;=2.35,F92&lt;2.5,B92&lt;2.75,D92&gt;=0.75),4.9,IF(AND(H92&lt;15.504,D92&lt;1.35,D92&lt;1.55,B92&gt;=2.75,D92&gt;=0.75),4.2,IF(AND(H92&gt;=15.504,D92&lt;1.35,D92&lt;1.55,B92&gt;=2.75,D92&gt;=0.75),4.6,IF(AND(H92&lt;9.767,D92&gt;=1.35,D92&lt;1.55,B92&gt;=2.75,D92&gt;=0.75),5.1,IF(AND(A92&lt;4.5,H92&lt;14.144,B92&gt;=3.15,H92&gt;=5.748,A92&lt;5.05,D92&lt;0.75),1.3,IF(AND(A92&gt;=4.5,H92&lt;14.144,B92&gt;=3.15,H92&gt;=5.748,A92&lt;5.05,D92&lt;0.75),1.4,IF(AND(D92&gt;=1.15,G92&lt;0.896,B92&gt;=2.35,F92&lt;2.5,B92&lt;2.75,D92&gt;=0.75),4.04,IF(AND(B92&lt;2.9,H92&gt;=9.767,D92&gt;=1.35,D92&lt;1.55,B92&gt;=2.75,D92&gt;=0.75),4.8,IF(AND(D92&lt;1.7,A92&gt;=7.05,H92&lt;16.284,D92&gt;=1.55,B92&gt;=2.75,D92&gt;=0.75),5.8,IF(AND(D92&gt;=1.7,A92&gt;=7.05,H92&lt;16.284,D92&gt;=1.55,B92&gt;=2.75,D92&gt;=0.75),6.3,IF(AND(B92&lt;2.45,D92&lt;1.15,G92&lt;0.896,B92&gt;=2.35,F92&lt;2.5,B92&lt;2.75,D92&gt;=0.75),3.767,IF(AND(B92&gt;=2.45,D92&lt;1.15,G92&lt;0.896,B92&gt;=2.35,F92&lt;2.5,B92&lt;2.75,D92&gt;=0.75),3.167,IF(AND(B92&gt;=3.15,B92&gt;=2.9,H92&gt;=9.767,D92&gt;=1.35,D92&lt;1.55,B92&gt;=2.75,D92&gt;=0.75),4.7,IF(AND(D92&lt;1.9,D92&lt;2.05,A92&lt;7.05,H92&lt;16.284,D92&gt;=1.55,B92&gt;=2.75,D92&gt;=0.75),4.82,IF(AND(D92&gt;=1.9,D92&lt;2.05,A92&lt;7.05,H92&lt;16.284,D92&gt;=1.55,B92&gt;=2.75,D92&gt;=0.75),5.067,IF(AND(H92&lt;12.721,B92&lt;3.15,B92&gt;=2.9,H92&gt;=9.767,D92&gt;=1.35,D92&lt;1.55,B92&gt;=2.75,D92&gt;=0.75),4.5,IF(AND(H92&gt;=12.721,B92&lt;3.15,B92&gt;=2.9,H92&gt;=9.767,D92&gt;=1.35,D92&lt;1.55,B92&gt;=2.75,D92&gt;=0.75),4.433,IF(AND(H92&lt;9.525,G92&lt;0.364,D92&gt;=2.05,A92&lt;7.05,H92&lt;16.284,D92&gt;=1.55,B92&gt;=2.75,D92&gt;=0.75),5.1,IF(AND(A92&lt;6.25,G92&gt;=0.364,D92&gt;=2.05,A92&lt;7.05,H92&lt;16.284,D92&gt;=1.55,B92&gt;=2.75,D92&gt;=0.75),5.4,IF(AND(H92&lt;10.898,H92&gt;=9.525,G92&lt;0.364,D92&gt;=2.05,A92&lt;7.05,H92&lt;16.284,D92&gt;=1.55,B92&gt;=2.75,D92&gt;=0.75),5.6,IF(AND(H92&lt;8.711,A92&gt;=6.25,G92&gt;=0.364,D92&gt;=2.05,A92&lt;7.05,H92&lt;16.284,D92&gt;=1.55,B92&gt;=2.75,D92&gt;=0.75),5.7,IF(AND(H92&gt;=8.711,A92&gt;=6.25,G92&gt;=0.364,D92&gt;=2.05,A92&lt;7.05,H92&lt;16.284,D92&gt;=1.55,B92&gt;=2.75,D92&gt;=0.75),5.84,IF(AND(D92&lt;2.2,H92&gt;=10.898,H92&gt;=9.525,G92&lt;0.364,D92&gt;=2.05,A92&lt;7.05,H92&lt;16.284,D92&gt;=1.55,B92&gt;=2.75,D92&gt;=0.75),5.4,IF(AND(D92&gt;=2.2,H92&gt;=10.898,H92&gt;=9.525,G92&lt;0.364,D92&gt;=2.05,A92&lt;7.05,H92&lt;16.284,D92&gt;=1.55,B92&gt;=2.75,D92&gt;=0.75),5.3,"shouldnthappen")))))))))))))))))))))))))))))))))))))</f>
        <v>4.04</v>
      </c>
      <c r="W92" s="1" t="n">
        <f aca="false">IF(AND(H92&lt;6.926,D92&gt;=0.35,D92&lt;0.8),1.9,IF(AND(H92&gt;=6.926,D92&gt;=0.35,D92&lt;0.8),1.533,IF(AND(H92&lt;13.492,A92&lt;4.75,D92&lt;0.35,D92&lt;0.8),1.1,IF(AND(H92&gt;=13.492,A92&lt;4.75,D92&lt;0.35,D92&lt;0.8),1.375,IF(AND(B92&lt;2.75,A92&gt;=5.85,F92&lt;2.5,D92&gt;=0.8),4.833,IF(AND(B92&lt;3.3,A92&gt;=7.05,F92&gt;=2.5,D92&gt;=0.8),5.8,IF(AND(B92&gt;=3.3,A92&gt;=7.05,F92&gt;=2.5,D92&gt;=0.8),6.325,IF(AND(D92&gt;=0.25,A92&lt;5.05,A92&gt;=4.75,D92&lt;0.35,D92&lt;0.8),1.3,IF(AND(B92&lt;3.6,A92&gt;=5.05,A92&gt;=4.75,D92&lt;0.35,D92&lt;0.8),1.4,IF(AND(H92&lt;10.194,G92&lt;0.412,A92&lt;5.85,F92&lt;2.5,D92&gt;=0.8),4.133,IF(AND(H92&gt;=10.194,G92&lt;0.412,A92&lt;5.85,F92&lt;2.5,D92&gt;=0.8),4.5,IF(AND(A92&lt;5.35,G92&gt;=0.412,A92&lt;5.85,F92&lt;2.5,D92&gt;=0.8),3.15,IF(AND(A92&lt;6.2,B92&gt;=2.75,A92&gt;=5.85,F92&lt;2.5,D92&gt;=0.8),4.3,IF(AND(H92&lt;5.767,A92&lt;6.2,A92&lt;7.05,F92&gt;=2.5,D92&gt;=0.8),4.5,IF(AND(G92&gt;=0.861,A92&gt;=6.2,A92&lt;7.05,F92&gt;=2.5,D92&gt;=0.8),5.2,IF(AND(B92&lt;3.15,D92&lt;0.25,A92&lt;5.05,A92&gt;=4.75,D92&lt;0.35,D92&lt;0.8),1.55,IF(AND(A92&lt;5.45,B92&gt;=3.6,A92&gt;=5.05,A92&gt;=4.75,D92&lt;0.35,D92&lt;0.8),1.5,IF(AND(A92&gt;=5.45,B92&gt;=3.6,A92&gt;=5.05,A92&gt;=4.75,D92&lt;0.35,D92&lt;0.8),1.4,IF(AND(G92&gt;=0.772,A92&gt;=5.35,G92&gt;=0.412,A92&lt;5.85,F92&lt;2.5,D92&gt;=0.8),3.9,IF(AND(D92&gt;=1.45,A92&gt;=6.2,B92&gt;=2.75,A92&gt;=5.85,F92&lt;2.5,D92&gt;=0.8),4.775,IF(AND(G92&lt;0.5,H92&gt;=5.767,A92&lt;6.2,A92&lt;7.05,F92&gt;=2.5,D92&gt;=0.8),5.1,IF(AND(G92&gt;=0.5,H92&gt;=5.767,A92&lt;6.2,A92&lt;7.05,F92&gt;=2.5,D92&gt;=0.8),4.95,IF(AND(B92&gt;=3.25,G92&lt;0.861,A92&gt;=6.2,A92&lt;7.05,F92&gt;=2.5,D92&gt;=0.8),5.75,IF(AND(A92&lt;4.95,B92&gt;=3.15,D92&lt;0.25,A92&lt;5.05,A92&gt;=4.75,D92&lt;0.35,D92&lt;0.8),1.4,IF(AND(A92&lt;5.65,G92&lt;0.772,A92&gt;=5.35,G92&gt;=0.412,A92&lt;5.85,F92&lt;2.5,D92&gt;=0.8),3.6,IF(AND(A92&gt;=5.65,G92&lt;0.772,A92&gt;=5.35,G92&gt;=0.412,A92&lt;5.85,F92&lt;2.5,D92&gt;=0.8),3.5,IF(AND(B92&gt;=3.15,D92&lt;1.45,A92&gt;=6.2,B92&gt;=2.75,A92&gt;=5.85,F92&lt;2.5,D92&gt;=0.8),4.7,IF(AND(A92&gt;=6.65,B92&lt;3.25,G92&lt;0.861,A92&gt;=6.2,A92&lt;7.05,F92&gt;=2.5,D92&gt;=0.8),5.567,IF(AND(H92&lt;9.499,A92&gt;=4.95,B92&gt;=3.15,D92&lt;0.25,A92&lt;5.05,A92&gt;=4.75,D92&lt;0.35,D92&lt;0.8),1.4,IF(AND(H92&gt;=9.499,A92&gt;=4.95,B92&gt;=3.15,D92&lt;0.25,A92&lt;5.05,A92&gt;=4.75,D92&lt;0.35,D92&lt;0.8),1.2,IF(AND(G92&lt;0.765,B92&lt;3.15,D92&lt;1.45,A92&gt;=6.2,B92&gt;=2.75,A92&gt;=5.85,F92&lt;2.5,D92&gt;=0.8),4.4,IF(AND(G92&gt;=0.765,B92&lt;3.15,D92&lt;1.45,A92&gt;=6.2,B92&gt;=2.75,A92&gt;=5.85,F92&lt;2.5,D92&gt;=0.8),4.6,IF(AND(H92&lt;10.667,A92&lt;6.65,B92&lt;3.25,G92&lt;0.861,A92&gt;=6.2,A92&lt;7.05,F92&gt;=2.5,D92&gt;=0.8),5.167,IF(AND(G92&lt;0.627,H92&gt;=10.667,A92&lt;6.65,B92&lt;3.25,G92&lt;0.861,A92&gt;=6.2,A92&lt;7.05,F92&gt;=2.5,D92&gt;=0.8),5.64,IF(AND(G92&gt;=0.627,H92&gt;=10.667,A92&lt;6.65,B92&lt;3.25,G92&lt;0.861,A92&gt;=6.2,A92&lt;7.05,F92&gt;=2.5,D92&gt;=0.8),5.1,"shouldnthappen")))))))))))))))))))))))))))))))))))</f>
        <v>3.9</v>
      </c>
      <c r="X92" s="1" t="n">
        <f aca="false">IF(AND(B92&lt;3.05,H92&lt;6.697,A92&lt;5.45),4.1,IF(AND(B92&gt;=3.05,H92&lt;6.697,A92&lt;5.45),1.48,IF(AND(D92&lt;0.7,A92&lt;5.9,A92&gt;=5.45),1.4,IF(AND(A92&lt;4.35,B92&lt;3.3,H92&gt;=6.697,A92&lt;5.45),1.1,IF(AND(G92&lt;0.372,D92&gt;=0.7,A92&lt;5.9,A92&gt;=5.45),4.36,IF(AND(A92&gt;=4.9,A92&gt;=4.35,B92&lt;3.3,H92&gt;=6.697,A92&lt;5.45),1.6,IF(AND(H92&gt;=14.171,A92&lt;5.15,B92&gt;=3.3,H92&gt;=6.697,A92&lt;5.45),1.6,IF(AND(G92&lt;0.451,A92&gt;=5.15,B92&gt;=3.3,H92&gt;=6.697,A92&lt;5.45),1.367,IF(AND(G92&gt;=0.451,A92&gt;=5.15,B92&gt;=3.3,H92&gt;=6.697,A92&lt;5.45),1.5,IF(AND(G92&lt;0.332,D92&lt;1.45,F92&lt;2.5,A92&gt;=5.9,A92&gt;=5.45),4.35,IF(AND(A92&lt;6.15,D92&gt;=1.45,F92&lt;2.5,A92&gt;=5.9,A92&gt;=5.45),5.1,IF(AND(D92&gt;=2.4,G92&lt;0.432,F92&gt;=2.5,A92&gt;=5.9,A92&gt;=5.45),5.78,IF(AND(A92&lt;6.15,G92&gt;=0.432,F92&gt;=2.5,A92&gt;=5.9,A92&gt;=5.45),4.9,IF(AND(B92&lt;3.1,A92&lt;4.9,A92&gt;=4.35,B92&lt;3.3,H92&gt;=6.697,A92&lt;5.45),1.4,IF(AND(B92&gt;=3.1,A92&lt;4.9,A92&gt;=4.35,B92&lt;3.3,H92&gt;=6.697,A92&lt;5.45),1.3,IF(AND(G92&lt;0.343,H92&lt;14.171,A92&lt;5.15,B92&gt;=3.3,H92&gt;=6.697,A92&lt;5.45),1.433,IF(AND(G92&gt;=0.343,H92&lt;14.171,A92&lt;5.15,B92&gt;=3.3,H92&gt;=6.697,A92&lt;5.45),1.525,IF(AND(D92&lt;1.05,B92&lt;2.55,G92&gt;=0.372,D92&gt;=0.7,A92&lt;5.9,A92&gt;=5.45),3.7,IF(AND(H92&lt;10.596,B92&gt;=2.55,G92&gt;=0.372,D92&gt;=0.7,A92&lt;5.9,A92&gt;=5.45),3.525,IF(AND(H92&gt;=10.596,B92&gt;=2.55,G92&gt;=0.372,D92&gt;=0.7,A92&lt;5.9,A92&gt;=5.45),3.9,IF(AND(H92&lt;14.314,G92&gt;=0.332,D92&lt;1.45,F92&lt;2.5,A92&gt;=5.9,A92&gt;=5.45),4.4,IF(AND(H92&gt;=14.314,G92&gt;=0.332,D92&lt;1.45,F92&lt;2.5,A92&gt;=5.9,A92&gt;=5.45),4.7,IF(AND(H92&lt;13.906,A92&gt;=6.15,D92&gt;=1.45,F92&lt;2.5,A92&gt;=5.9,A92&gt;=5.45),4.675,IF(AND(H92&gt;=13.906,A92&gt;=6.15,D92&gt;=1.45,F92&lt;2.5,A92&gt;=5.9,A92&gt;=5.45),4.9,IF(AND(G92&lt;0.093,D92&lt;2.4,G92&lt;0.432,F92&gt;=2.5,A92&gt;=5.9,A92&gt;=5.45),5.6,IF(AND(B92&lt;2.95,A92&gt;=6.15,G92&gt;=0.432,F92&gt;=2.5,A92&gt;=5.9,A92&gt;=5.45),5.86,IF(AND(A92&lt;5.55,D92&gt;=1.05,B92&lt;2.55,G92&gt;=0.372,D92&gt;=0.7,A92&lt;5.9,A92&gt;=5.45),4,IF(AND(A92&gt;=5.55,D92&gt;=1.05,B92&lt;2.55,G92&gt;=0.372,D92&gt;=0.7,A92&lt;5.9,A92&gt;=5.45),3.9,IF(AND(D92&lt;1.7,G92&gt;=0.093,D92&lt;2.4,G92&lt;0.432,F92&gt;=2.5,A92&gt;=5.9,A92&gt;=5.45),5.05,IF(AND(G92&gt;=0.774,B92&gt;=2.95,A92&gt;=6.15,G92&gt;=0.432,F92&gt;=2.5,A92&gt;=5.9,A92&gt;=5.45),5.3,IF(AND(G92&gt;=0.312,D92&gt;=1.7,G92&gt;=0.093,D92&lt;2.4,G92&lt;0.432,F92&gt;=2.5,A92&gt;=5.9,A92&gt;=5.45),5.4,IF(AND(D92&lt;2.45,G92&lt;0.774,B92&gt;=2.95,A92&gt;=6.15,G92&gt;=0.432,F92&gt;=2.5,A92&gt;=5.9,A92&gt;=5.45),5.66,IF(AND(D92&gt;=2.45,G92&lt;0.774,B92&gt;=2.95,A92&gt;=6.15,G92&gt;=0.432,F92&gt;=2.5,A92&gt;=5.9,A92&gt;=5.45),6,IF(AND(G92&gt;=0.301,G92&lt;0.312,D92&gt;=1.7,G92&gt;=0.093,D92&lt;2.4,G92&lt;0.432,F92&gt;=2.5,A92&gt;=5.9,A92&gt;=5.45),5.1,IF(AND(A92&lt;6.45,G92&lt;0.301,G92&lt;0.312,D92&gt;=1.7,G92&gt;=0.093,D92&lt;2.4,G92&lt;0.432,F92&gt;=2.5,A92&gt;=5.9,A92&gt;=5.45),5.3,IF(AND(A92&gt;=6.45,G92&lt;0.301,G92&lt;0.312,D92&gt;=1.7,G92&gt;=0.093,D92&lt;2.4,G92&lt;0.432,F92&gt;=2.5,A92&gt;=5.9,A92&gt;=5.45),5.2,"shouldnthappen"))))))))))))))))))))))))))))))))))))</f>
        <v>4</v>
      </c>
      <c r="Y92" s="1" t="n">
        <f aca="false">IF(AND(H92&lt;6.51,F92&lt;1.5),1.8,IF(AND(H92&gt;=16.674,F92&gt;=1.5),6.533,IF(AND(D92&gt;=0.45,H92&gt;=6.51,F92&lt;1.5),1.667,IF(AND(H92&gt;=13.805,G92&lt;0.154,H92&lt;16.674,F92&gt;=1.5),6.7,IF(AND(D92&lt;0.15,A92&lt;5.05,D92&lt;0.45,H92&gt;=6.51,F92&lt;1.5),1.4,IF(AND(H92&gt;=13.586,A92&gt;=5.05,D92&lt;0.45,H92&gt;=6.51,F92&lt;1.5),1.3,IF(AND(F92&lt;2.5,H92&lt;13.805,G92&lt;0.154,H92&lt;16.674,F92&gt;=1.5),4.6,IF(AND(H92&lt;8.929,D92&lt;1.35,G92&gt;=0.154,H92&lt;16.674,F92&gt;=1.5),3.64,IF(AND(G92&lt;0.05,H92&lt;13.586,A92&gt;=5.05,D92&lt;0.45,H92&gt;=6.51,F92&lt;1.5),1.4,IF(AND(G92&gt;=0.107,F92&gt;=2.5,H92&lt;13.805,G92&lt;0.154,H92&lt;16.674,F92&gt;=1.5),5.3,IF(AND(B92&gt;=2.75,H92&gt;=8.929,D92&lt;1.35,G92&gt;=0.154,H92&lt;16.674,F92&gt;=1.5),4.433,IF(AND(D92&gt;=1.55,F92&lt;2.5,D92&gt;=1.35,G92&gt;=0.154,H92&lt;16.674,F92&gt;=1.5),4.975,IF(AND(H92&lt;6.93,F92&gt;=2.5,D92&gt;=1.35,G92&gt;=0.154,H92&lt;16.674,F92&gt;=1.5),4.5,IF(AND(H92&lt;12.675,G92&lt;0.217,D92&gt;=0.15,A92&lt;5.05,D92&lt;0.45,H92&gt;=6.51,F92&lt;1.5),1.4,IF(AND(H92&gt;=12.675,G92&lt;0.217,D92&gt;=0.15,A92&lt;5.05,D92&lt;0.45,H92&gt;=6.51,F92&lt;1.5),1.5,IF(AND(A92&lt;4.65,G92&gt;=0.217,D92&gt;=0.15,A92&lt;5.05,D92&lt;0.45,H92&gt;=6.51,F92&lt;1.5),1.35,IF(AND(D92&lt;0.25,G92&gt;=0.05,H92&lt;13.586,A92&gt;=5.05,D92&lt;0.45,H92&gt;=6.51,F92&lt;1.5),1.467,IF(AND(D92&gt;=0.25,G92&gt;=0.05,H92&lt;13.586,A92&gt;=5.05,D92&lt;0.45,H92&gt;=6.51,F92&lt;1.5),1.5,IF(AND(H92&lt;9.15,G92&lt;0.107,F92&gt;=2.5,H92&lt;13.805,G92&lt;0.154,H92&lt;16.674,F92&gt;=1.5),5.7,IF(AND(H92&gt;=9.15,G92&lt;0.107,F92&gt;=2.5,H92&lt;13.805,G92&lt;0.154,H92&lt;16.674,F92&gt;=1.5),5.6,IF(AND(G92&lt;0.404,B92&lt;2.75,H92&gt;=8.929,D92&lt;1.35,G92&gt;=0.154,H92&lt;16.674,F92&gt;=1.5),4.15,IF(AND(G92&gt;=0.404,B92&lt;2.75,H92&gt;=8.929,D92&lt;1.35,G92&gt;=0.154,H92&lt;16.674,F92&gt;=1.5),3.9,IF(AND(A92&gt;=6.75,D92&lt;1.55,F92&lt;2.5,D92&gt;=1.35,G92&gt;=0.154,H92&lt;16.674,F92&gt;=1.5),4.82,IF(AND(D92&lt;0.25,A92&gt;=4.65,G92&gt;=0.217,D92&gt;=0.15,A92&lt;5.05,D92&lt;0.45,H92&gt;=6.51,F92&lt;1.5),1.325,IF(AND(D92&gt;=0.25,A92&gt;=4.65,G92&gt;=0.217,D92&gt;=0.15,A92&lt;5.05,D92&lt;0.45,H92&gt;=6.51,F92&lt;1.5),1.3,IF(AND(A92&lt;6.55,A92&lt;6.75,D92&lt;1.55,F92&lt;2.5,D92&gt;=1.35,G92&gt;=0.154,H92&lt;16.674,F92&gt;=1.5),4.575,IF(AND(A92&gt;=6.55,A92&lt;6.75,D92&lt;1.55,F92&lt;2.5,D92&gt;=1.35,G92&gt;=0.154,H92&lt;16.674,F92&gt;=1.5),4.4,IF(AND(B92&lt;2.9,D92&lt;2.05,H92&gt;=6.93,F92&gt;=2.5,D92&gt;=1.35,G92&gt;=0.154,H92&lt;16.674,F92&gt;=1.5),5.05,IF(AND(H92&lt;8.884,D92&gt;=2.05,H92&gt;=6.93,F92&gt;=2.5,D92&gt;=1.35,G92&gt;=0.154,H92&lt;16.674,F92&gt;=1.5),5.1,IF(AND(H92&lt;13.711,B92&gt;=2.9,D92&lt;2.05,H92&gt;=6.93,F92&gt;=2.5,D92&gt;=1.35,G92&gt;=0.154,H92&lt;16.674,F92&gt;=1.5),5,IF(AND(H92&gt;=13.711,B92&gt;=2.9,D92&lt;2.05,H92&gt;=6.93,F92&gt;=2.5,D92&gt;=1.35,G92&gt;=0.154,H92&lt;16.674,F92&gt;=1.5),5.8,IF(AND(B92&lt;3.15,H92&gt;=8.884,D92&gt;=2.05,H92&gt;=6.93,F92&gt;=2.5,D92&gt;=1.35,G92&gt;=0.154,H92&lt;16.674,F92&gt;=1.5),5.56,IF(AND(B92&gt;=3.15,H92&gt;=8.884,D92&gt;=2.05,H92&gt;=6.93,F92&gt;=2.5,D92&gt;=1.35,G92&gt;=0.154,H92&lt;16.674,F92&gt;=1.5),5.9,"shouldnthappen")))))))))))))))))))))))))))))))))</f>
        <v>3.64</v>
      </c>
      <c r="Z92" s="1" t="n">
        <f aca="false">IF(AND(F92&gt;=2,B92&gt;=3.35),5.6,IF(AND(A92&lt;6.65,H92&gt;=15.076,B92&lt;3.35),4.8,IF(AND(A92&gt;=6.65,H92&gt;=15.076,B92&lt;3.35),6.15,IF(AND(H92&lt;6.542,F92&lt;2,B92&gt;=3.35),1.767,IF(AND(G92&gt;=0.653,D92&lt;0.75,H92&lt;15.076,B92&lt;3.35),1.55,IF(AND(D92&lt;0.15,G92&lt;0.653,D92&lt;0.75,H92&lt;15.076,B92&lt;3.35),1.1,IF(AND(G92&lt;0.356,A92&lt;5.05,H92&gt;=6.542,F92&lt;2,B92&gt;=3.35),1.4,IF(AND(G92&gt;=0.356,A92&lt;5.05,H92&gt;=6.542,F92&lt;2,B92&gt;=3.35),1.3,IF(AND(G92&gt;=0.566,A92&gt;=5.05,H92&gt;=6.542,F92&lt;2,B92&gt;=3.35),1.6,IF(AND(B92&gt;=3.1,D92&gt;=0.15,G92&lt;0.653,D92&lt;0.75,H92&lt;15.076,B92&lt;3.35),1.367,IF(AND(B92&gt;=2.65,D92&lt;1.45,B92&lt;2.75,D92&gt;=0.75,H92&lt;15.076,B92&lt;3.35),3.96,IF(AND(G92&lt;0.352,D92&gt;=1.45,B92&lt;2.75,D92&gt;=0.75,H92&lt;15.076,B92&lt;3.35),4.5,IF(AND(D92&gt;=1.35,A92&lt;6.2,B92&gt;=2.75,D92&gt;=0.75,H92&lt;15.076,B92&lt;3.35),4.733,IF(AND(A92&lt;4.7,B92&lt;3.1,D92&gt;=0.15,G92&lt;0.653,D92&lt;0.75,H92&lt;15.076,B92&lt;3.35),1.36,IF(AND(A92&gt;=4.7,B92&lt;3.1,D92&gt;=0.15,G92&lt;0.653,D92&lt;0.75,H92&lt;15.076,B92&lt;3.35),1.6,IF(AND(A92&lt;5.2,B92&lt;2.65,D92&lt;1.45,B92&lt;2.75,D92&gt;=0.75,H92&lt;15.076,B92&lt;3.35),3.3,IF(AND(A92&lt;6.5,G92&gt;=0.352,D92&gt;=1.45,B92&lt;2.75,D92&gt;=0.75,H92&lt;15.076,B92&lt;3.35),5,IF(AND(A92&gt;=6.5,G92&gt;=0.352,D92&gt;=1.45,B92&lt;2.75,D92&gt;=0.75,H92&lt;15.076,B92&lt;3.35),5.8,IF(AND(H92&lt;8.486,D92&lt;1.35,A92&lt;6.2,B92&gt;=2.75,D92&gt;=0.75,H92&lt;15.076,B92&lt;3.35),3.975,IF(AND(G92&lt;0.187,F92&lt;2.5,A92&gt;=6.2,B92&gt;=2.75,D92&gt;=0.75,H92&lt;15.076,B92&lt;3.35),5,IF(AND(G92&gt;=0.187,F92&lt;2.5,A92&gt;=6.2,B92&gt;=2.75,D92&gt;=0.75,H92&lt;15.076,B92&lt;3.35),4.525,IF(AND(A92&gt;=7.25,F92&gt;=2.5,A92&gt;=6.2,B92&gt;=2.75,D92&gt;=0.75,H92&lt;15.076,B92&lt;3.35),6.5,IF(AND(G92&lt;0.185,B92&lt;3.6,G92&lt;0.566,A92&gt;=5.05,H92&gt;=6.542,F92&lt;2,B92&gt;=3.35),1.45,IF(AND(G92&gt;=0.185,B92&lt;3.6,G92&lt;0.566,A92&gt;=5.05,H92&gt;=6.542,F92&lt;2,B92&gt;=3.35),1.34,IF(AND(G92&lt;0.13,B92&gt;=3.6,G92&lt;0.566,A92&gt;=5.05,H92&gt;=6.542,F92&lt;2,B92&gt;=3.35),1.45,IF(AND(G92&gt;=0.13,B92&gt;=3.6,G92&lt;0.566,A92&gt;=5.05,H92&gt;=6.542,F92&lt;2,B92&gt;=3.35),1.5,IF(AND(D92&lt;1.05,A92&gt;=5.2,B92&lt;2.65,D92&lt;1.45,B92&lt;2.75,D92&gt;=0.75,H92&lt;15.076,B92&lt;3.35),3.5,IF(AND(D92&gt;=1.05,A92&gt;=5.2,B92&lt;2.65,D92&lt;1.45,B92&lt;2.75,D92&gt;=0.75,H92&lt;15.076,B92&lt;3.35),3.94,IF(AND(H92&lt;10.983,H92&gt;=8.486,D92&lt;1.35,A92&lt;6.2,B92&gt;=2.75,D92&gt;=0.75,H92&lt;15.076,B92&lt;3.35),4.38,IF(AND(H92&gt;=10.983,H92&gt;=8.486,D92&lt;1.35,A92&lt;6.2,B92&gt;=2.75,D92&gt;=0.75,H92&lt;15.076,B92&lt;3.35),4.1,IF(AND(B92&gt;=3.25,A92&lt;7.25,F92&gt;=2.5,A92&gt;=6.2,B92&gt;=2.75,D92&gt;=0.75,H92&lt;15.076,B92&lt;3.35),5.7,IF(AND(B92&lt;2.95,B92&lt;3.25,A92&lt;7.25,F92&gt;=2.5,A92&gt;=6.2,B92&gt;=2.75,D92&gt;=0.75,H92&lt;15.076,B92&lt;3.35),5.6,IF(AND(H92&gt;=13.711,B92&gt;=2.95,B92&lt;3.25,A92&lt;7.25,F92&gt;=2.5,A92&gt;=6.2,B92&gt;=2.75,D92&gt;=0.75,H92&lt;15.076,B92&lt;3.35),5.8,IF(AND(A92&gt;=6.8,H92&lt;13.711,B92&gt;=2.95,B92&lt;3.25,A92&lt;7.25,F92&gt;=2.5,A92&gt;=6.2,B92&gt;=2.75,D92&gt;=0.75,H92&lt;15.076,B92&lt;3.35),5.1,IF(AND(H92&lt;12.921,A92&lt;6.8,H92&lt;13.711,B92&gt;=2.95,B92&lt;3.25,A92&lt;7.25,F92&gt;=2.5,A92&gt;=6.2,B92&gt;=2.75,D92&gt;=0.75,H92&lt;15.076,B92&lt;3.35),5.34,IF(AND(H92&gt;=12.921,A92&lt;6.8,H92&lt;13.711,B92&gt;=2.95,B92&lt;3.25,A92&lt;7.25,F92&gt;=2.5,A92&gt;=6.2,B92&gt;=2.75,D92&gt;=0.75,H92&lt;15.076,B92&lt;3.35),5.133,"shouldnthappen"))))))))))))))))))))))))))))))))))))</f>
        <v>3.94</v>
      </c>
      <c r="AA92" s="1" t="n">
        <f aca="false">IF(AND(D92&gt;=0.45,A92&lt;5.05,D92&lt;0.8),1.6,IF(AND(D92&gt;=0.45,A92&gt;=5.05,D92&lt;0.8),1.7,IF(AND(H92&gt;=16.244,F92&gt;=2.5,D92&gt;=0.8),6.533,IF(AND(A92&lt;4.35,D92&lt;0.45,A92&lt;5.05,D92&lt;0.8),1.1,IF(AND(H92&gt;=14.877,D92&lt;0.45,A92&gt;=5.05,D92&lt;0.8),1.3,IF(AND(D92&gt;=1.4,A92&lt;5.65,F92&lt;2.5,D92&gt;=0.8),4.5,IF(AND(A92&gt;=7.25,H92&lt;16.244,F92&gt;=2.5,D92&gt;=0.8),6.5,IF(AND(A92&gt;=4.75,A92&gt;=4.35,D92&lt;0.45,A92&lt;5.05,D92&lt;0.8),1.35,IF(AND(A92&lt;5.3,D92&lt;1.4,A92&lt;5.65,F92&lt;2.5,D92&gt;=0.8),3.1,IF(AND(A92&gt;=6.8,A92&gt;=6.55,A92&gt;=5.65,F92&lt;2.5,D92&gt;=0.8),4.9,IF(AND(H92&lt;5.767,A92&lt;7.25,H92&lt;16.244,F92&gt;=2.5,D92&gt;=0.8),4.5,IF(AND(G92&gt;=0.522,A92&lt;4.75,A92&gt;=4.35,D92&lt;0.45,A92&lt;5.05,D92&lt;0.8),1.2,IF(AND(G92&gt;=0.948,D92&lt;0.35,H92&lt;14.877,D92&lt;0.45,A92&gt;=5.05,D92&lt;0.8),1.7,IF(AND(H92&lt;13.089,D92&gt;=0.35,H92&lt;14.877,D92&lt;0.45,A92&gt;=5.05,D92&lt;0.8),1.5,IF(AND(H92&gt;=13.089,D92&gt;=0.35,H92&lt;14.877,D92&lt;0.45,A92&gt;=5.05,D92&lt;0.8),1.3,IF(AND(B92&gt;=2.95,A92&gt;=5.3,D92&lt;1.4,A92&lt;5.65,F92&lt;2.5,D92&gt;=0.8),4.1,IF(AND(H92&lt;9.181,A92&lt;6.05,A92&lt;6.55,A92&gt;=5.65,F92&lt;2.5,D92&gt;=0.8),5.1,IF(AND(H92&gt;=9.181,A92&lt;6.05,A92&lt;6.55,A92&gt;=5.65,F92&lt;2.5,D92&gt;=0.8),4.3,IF(AND(G92&gt;=0.867,A92&gt;=6.05,A92&lt;6.55,A92&gt;=5.65,F92&lt;2.5,D92&gt;=0.8),4.9,IF(AND(B92&lt;3.05,A92&lt;6.8,A92&gt;=6.55,A92&gt;=5.65,F92&lt;2.5,D92&gt;=0.8),5,IF(AND(B92&gt;=3.05,A92&lt;6.8,A92&gt;=6.55,A92&gt;=5.65,F92&lt;2.5,D92&gt;=0.8),4.55,IF(AND(H92&gt;=14.144,G92&lt;0.522,A92&lt;4.75,A92&gt;=4.35,D92&lt;0.45,A92&lt;5.05,D92&lt;0.8),1.3,IF(AND(B92&lt;2.7,B92&lt;2.95,A92&gt;=5.3,D92&lt;1.4,A92&lt;5.65,F92&lt;2.5,D92&gt;=0.8),3.78,IF(AND(B92&gt;=2.7,B92&lt;2.95,A92&gt;=5.3,D92&lt;1.4,A92&lt;5.65,F92&lt;2.5,D92&gt;=0.8),3.6,IF(AND(G92&lt;0.638,G92&lt;0.867,A92&gt;=6.05,A92&lt;6.55,A92&gt;=5.65,F92&lt;2.5,D92&gt;=0.8),4.433,IF(AND(G92&gt;=0.638,G92&lt;0.867,A92&gt;=6.05,A92&lt;6.55,A92&gt;=5.65,F92&lt;2.5,D92&gt;=0.8),4,IF(AND(A92&lt;6.35,H92&lt;11.146,H92&gt;=5.767,A92&lt;7.25,H92&lt;16.244,F92&gt;=2.5,D92&gt;=0.8),5.1,IF(AND(A92&lt;4.5,H92&lt;14.144,G92&lt;0.522,A92&lt;4.75,A92&gt;=4.35,D92&lt;0.45,A92&lt;5.05,D92&lt;0.8),1.35,IF(AND(A92&gt;=4.5,H92&lt;14.144,G92&lt;0.522,A92&lt;4.75,A92&gt;=4.35,D92&lt;0.45,A92&lt;5.05,D92&lt;0.8),1.4,IF(AND(A92&lt;5.15,B92&lt;3.75,G92&lt;0.948,D92&lt;0.35,H92&lt;14.877,D92&lt;0.45,A92&gt;=5.05,D92&lt;0.8),1.4,IF(AND(A92&gt;=5.15,B92&lt;3.75,G92&lt;0.948,D92&lt;0.35,H92&lt;14.877,D92&lt;0.45,A92&gt;=5.05,D92&lt;0.8),1.5,IF(AND(G92&lt;0.112,B92&gt;=3.75,G92&lt;0.948,D92&lt;0.35,H92&lt;14.877,D92&lt;0.45,A92&gt;=5.05,D92&lt;0.8),1.5,IF(AND(G92&gt;=0.112,B92&gt;=3.75,G92&lt;0.948,D92&lt;0.35,H92&lt;14.877,D92&lt;0.45,A92&gt;=5.05,D92&lt;0.8),1.6,IF(AND(G92&lt;0.075,A92&gt;=6.35,H92&lt;11.146,H92&gt;=5.767,A92&lt;7.25,H92&lt;16.244,F92&gt;=2.5,D92&gt;=0.8),5.5,IF(AND(G92&gt;=0.075,A92&gt;=6.35,H92&lt;11.146,H92&gt;=5.767,A92&lt;7.25,H92&lt;16.244,F92&gt;=2.5,D92&gt;=0.8),5.24,IF(AND(B92&lt;2.95,D92&lt;1.9,H92&gt;=11.146,H92&gt;=5.767,A92&lt;7.25,H92&lt;16.244,F92&gt;=2.5,D92&gt;=0.8),5.65,IF(AND(B92&gt;=2.95,D92&lt;1.9,H92&gt;=11.146,H92&gt;=5.767,A92&lt;7.25,H92&lt;16.244,F92&gt;=2.5,D92&gt;=0.8),5.8,IF(AND(H92&lt;13.42,D92&gt;=1.9,H92&gt;=11.146,H92&gt;=5.767,A92&lt;7.25,H92&lt;16.244,F92&gt;=2.5,D92&gt;=0.8),5.6,IF(AND(H92&gt;=13.42,D92&gt;=1.9,H92&gt;=11.146,H92&gt;=5.767,A92&lt;7.25,H92&lt;16.244,F92&gt;=2.5,D92&gt;=0.8),5.34,"shouldnthappen")))))))))))))))))))))))))))))))))))))))</f>
        <v>3.78</v>
      </c>
      <c r="AB92" s="1" t="n">
        <f aca="false">IF(AND(D92&gt;=0.35,F92&lt;1.5),1.5,IF(AND(F92&lt;2.5,D92&gt;=1.55,F92&gt;=1.5),4.85,IF(AND(H92&lt;8.308,D92&lt;0.15,D92&lt;0.35,F92&lt;1.5),1.5,IF(AND(H92&gt;=8.308,D92&lt;0.15,D92&lt;0.35,F92&lt;1.5),1.4,IF(AND(H92&lt;5.523,D92&gt;=0.15,D92&lt;0.35,F92&lt;1.5),1,IF(AND(G92&lt;0.572,H92&lt;10.688,D92&lt;1.55,F92&gt;=1.5),3.75,IF(AND(B92&gt;=3.5,F92&gt;=2.5,D92&gt;=1.55,F92&gt;=1.5),6.3,IF(AND(A92&gt;=5.65,G92&gt;=0.572,H92&lt;10.688,D92&lt;1.55,F92&gt;=1.5),4.45,IF(AND(B92&gt;=2.85,A92&lt;6.15,H92&gt;=10.688,D92&lt;1.55,F92&gt;=1.5),4.35,IF(AND(H92&gt;=16.284,B92&lt;3.5,F92&gt;=2.5,D92&gt;=1.55,F92&gt;=1.5),6.6,IF(AND(G92&gt;=0.241,G92&lt;0.338,H92&gt;=5.523,D92&gt;=0.15,D92&lt;0.35,F92&lt;1.5),1.25,IF(AND(A92&lt;5.05,G92&gt;=0.338,H92&gt;=5.523,D92&gt;=0.15,D92&lt;0.35,F92&lt;1.5),1.35,IF(AND(B92&lt;2.7,A92&lt;5.65,G92&gt;=0.572,H92&lt;10.688,D92&lt;1.55,F92&gt;=1.5),4,IF(AND(B92&gt;=2.7,A92&lt;5.65,G92&gt;=0.572,H92&lt;10.688,D92&lt;1.55,F92&gt;=1.5),3.6,IF(AND(B92&lt;2.45,B92&lt;2.85,A92&lt;6.15,H92&gt;=10.688,D92&lt;1.55,F92&gt;=1.5),3.7,IF(AND(A92&lt;6.25,B92&lt;2.85,A92&gt;=6.15,H92&gt;=10.688,D92&lt;1.55,F92&gt;=1.5),4.5,IF(AND(A92&gt;=6.25,B92&lt;2.85,A92&gt;=6.15,H92&gt;=10.688,D92&lt;1.55,F92&gt;=1.5),4.86,IF(AND(D92&gt;=1.45,B92&gt;=2.85,A92&gt;=6.15,H92&gt;=10.688,D92&lt;1.55,F92&gt;=1.5),4.8,IF(AND(H92&lt;8.202,H92&lt;16.284,B92&lt;3.5,F92&gt;=2.5,D92&gt;=1.55,F92&gt;=1.5),5.7,IF(AND(A92&gt;=5.1,G92&lt;0.241,G92&lt;0.338,H92&gt;=5.523,D92&gt;=0.15,D92&lt;0.35,F92&lt;1.5),1.5,IF(AND(B92&gt;=3.75,A92&gt;=5.05,G92&gt;=0.338,H92&gt;=5.523,D92&gt;=0.15,D92&lt;0.35,F92&lt;1.5),1.6,IF(AND(A92&lt;5.7,B92&gt;=2.45,B92&lt;2.85,A92&lt;6.15,H92&gt;=10.688,D92&lt;1.55,F92&gt;=1.5),3.9,IF(AND(A92&gt;=5.7,B92&gt;=2.45,B92&lt;2.85,A92&lt;6.15,H92&gt;=10.688,D92&lt;1.55,F92&gt;=1.5),4.02,IF(AND(H92&lt;13.654,D92&lt;1.45,B92&gt;=2.85,A92&gt;=6.15,H92&gt;=10.688,D92&lt;1.55,F92&gt;=1.5),4.333,IF(AND(H92&gt;=13.654,D92&lt;1.45,B92&gt;=2.85,A92&gt;=6.15,H92&gt;=10.688,D92&lt;1.55,F92&gt;=1.5),4.54,IF(AND(A92&lt;6.15,H92&gt;=8.202,H92&lt;16.284,B92&lt;3.5,F92&gt;=2.5,D92&gt;=1.55,F92&gt;=1.5),5,IF(AND(H92&lt;13.924,A92&lt;5.1,G92&lt;0.241,G92&lt;0.338,H92&gt;=5.523,D92&gt;=0.15,D92&lt;0.35,F92&lt;1.5),1.4,IF(AND(H92&gt;=13.924,A92&lt;5.1,G92&lt;0.241,G92&lt;0.338,H92&gt;=5.523,D92&gt;=0.15,D92&lt;0.35,F92&lt;1.5),1.5,IF(AND(D92&lt;0.25,B92&lt;3.75,A92&gt;=5.05,G92&gt;=0.338,H92&gt;=5.523,D92&gt;=0.15,D92&lt;0.35,F92&lt;1.5),1.5,IF(AND(D92&gt;=0.25,B92&lt;3.75,A92&gt;=5.05,G92&gt;=0.338,H92&gt;=5.523,D92&gt;=0.15,D92&lt;0.35,F92&lt;1.5),1.4,IF(AND(H92&lt;8.884,B92&gt;=3.05,A92&gt;=6.15,H92&gt;=8.202,H92&lt;16.284,B92&lt;3.5,F92&gt;=2.5,D92&gt;=1.55,F92&gt;=1.5),5.1,IF(AND(A92&lt;6.45,G92&lt;0.368,B92&lt;3.05,A92&gt;=6.15,H92&gt;=8.202,H92&lt;16.284,B92&lt;3.5,F92&gt;=2.5,D92&gt;=1.55,F92&gt;=1.5),5.525,IF(AND(A92&gt;=6.45,G92&lt;0.368,B92&lt;3.05,A92&gt;=6.15,H92&gt;=8.202,H92&lt;16.284,B92&lt;3.5,F92&gt;=2.5,D92&gt;=1.55,F92&gt;=1.5),5.35,IF(AND(D92&lt;2.25,G92&gt;=0.368,B92&lt;3.05,A92&gt;=6.15,H92&gt;=8.202,H92&lt;16.284,B92&lt;3.5,F92&gt;=2.5,D92&gt;=1.55,F92&gt;=1.5),5.8,IF(AND(D92&gt;=2.25,G92&gt;=0.368,B92&lt;3.05,A92&gt;=6.15,H92&gt;=8.202,H92&lt;16.284,B92&lt;3.5,F92&gt;=2.5,D92&gt;=1.55,F92&gt;=1.5),5.2,IF(AND(H92&lt;10.257,H92&gt;=8.884,B92&gt;=3.05,A92&gt;=6.15,H92&gt;=8.202,H92&lt;16.284,B92&lt;3.5,F92&gt;=2.5,D92&gt;=1.55,F92&gt;=1.5),5.9,IF(AND(H92&gt;=10.257,H92&gt;=8.884,B92&gt;=3.05,A92&gt;=6.15,H92&gt;=8.202,H92&lt;16.284,B92&lt;3.5,F92&gt;=2.5,D92&gt;=1.55,F92&gt;=1.5),5.48,"shouldnthappen")))))))))))))))))))))))))))))))))))))</f>
        <v>4</v>
      </c>
      <c r="AC92" s="1" t="n">
        <f aca="false">IF(AND(H92&lt;5.748,A92&lt;5.05,D92&lt;0.8),1,IF(AND(B92&lt;3.35,A92&gt;=5.05,D92&lt;0.8),1.7,IF(AND(A92&lt;5.85,G92&lt;0.154,D92&gt;=0.8),4.5,IF(AND(D92&gt;=0.45,H92&gt;=5.748,A92&lt;5.05,D92&lt;0.8),1.6,IF(AND(G92&gt;=0.934,B92&gt;=3.35,A92&gt;=5.05,D92&lt;0.8),1.7,IF(AND(D92&lt;2.1,A92&gt;=5.85,G92&lt;0.154,D92&gt;=0.8),6.15,IF(AND(D92&gt;=2.1,A92&gt;=5.85,G92&lt;0.154,D92&gt;=0.8),5.5,IF(AND(A92&lt;6.1,D92&gt;=1.55,G92&gt;=0.154,D92&gt;=0.8),5,IF(AND(H92&gt;=14.379,G92&lt;0.934,B92&gt;=3.35,A92&gt;=5.05,D92&lt;0.8),1.58,IF(AND(G92&lt;0.379,A92&gt;=6.1,D92&gt;=1.55,G92&gt;=0.154,D92&gt;=0.8),5.42,IF(AND(H92&lt;13.924,G92&lt;0.227,D92&lt;0.45,H92&gt;=5.748,A92&lt;5.05,D92&lt;0.8),1.4,IF(AND(H92&gt;=13.924,G92&lt;0.227,D92&lt;0.45,H92&gt;=5.748,A92&lt;5.05,D92&lt;0.8),1.5,IF(AND(B92&lt;3.1,G92&gt;=0.227,D92&lt;0.45,H92&gt;=5.748,A92&lt;5.05,D92&lt;0.8),1.1,IF(AND(G92&lt;0.13,H92&lt;14.379,G92&lt;0.934,B92&gt;=3.35,A92&gt;=5.05,D92&lt;0.8),1.4,IF(AND(D92&lt;1.05,A92&lt;5.65,D92&lt;1.35,D92&lt;1.55,G92&gt;=0.154,D92&gt;=0.8),3.7,IF(AND(D92&lt;1.25,A92&gt;=5.65,D92&lt;1.35,D92&lt;1.55,G92&gt;=0.154,D92&gt;=0.8),4.06,IF(AND(D92&gt;=1.25,A92&gt;=5.65,D92&lt;1.35,D92&lt;1.55,G92&gt;=0.154,D92&gt;=0.8),4.425,IF(AND(H92&lt;13.654,D92&lt;1.45,D92&gt;=1.35,D92&lt;1.55,G92&gt;=0.154,D92&gt;=0.8),4.275,IF(AND(G92&lt;0.259,D92&gt;=1.45,D92&gt;=1.35,D92&lt;1.55,G92&gt;=0.154,D92&gt;=0.8),5.1,IF(AND(B92&lt;2.95,G92&gt;=0.379,A92&gt;=6.1,D92&gt;=1.55,G92&gt;=0.154,D92&gt;=0.8),6.3,IF(AND(B92&lt;3.25,B92&gt;=3.1,G92&gt;=0.227,D92&lt;0.45,H92&gt;=5.748,A92&lt;5.05,D92&lt;0.8),1.3,IF(AND(B92&gt;=3.25,B92&gt;=3.1,G92&gt;=0.227,D92&lt;0.45,H92&gt;=5.748,A92&lt;5.05,D92&lt;0.8),1.4,IF(AND(H92&gt;=13.372,G92&gt;=0.13,H92&lt;14.379,G92&lt;0.934,B92&gt;=3.35,A92&gt;=5.05,D92&lt;0.8),1.4,IF(AND(H92&lt;6.69,D92&gt;=1.05,A92&lt;5.65,D92&lt;1.35,D92&lt;1.55,G92&gt;=0.154,D92&gt;=0.8),4.033,IF(AND(H92&gt;=6.69,D92&gt;=1.05,A92&lt;5.65,D92&lt;1.35,D92&lt;1.55,G92&gt;=0.154,D92&gt;=0.8),3.88,IF(AND(B92&lt;2.85,H92&gt;=13.654,D92&lt;1.45,D92&gt;=1.35,D92&lt;1.55,G92&gt;=0.154,D92&gt;=0.8),4.8,IF(AND(B92&gt;=2.85,H92&gt;=13.654,D92&lt;1.45,D92&gt;=1.35,D92&lt;1.55,G92&gt;=0.154,D92&gt;=0.8),4.7,IF(AND(H92&lt;11.681,G92&gt;=0.259,D92&gt;=1.45,D92&gt;=1.35,D92&lt;1.55,G92&gt;=0.154,D92&gt;=0.8),4.85,IF(AND(H92&gt;=11.681,G92&gt;=0.259,D92&gt;=1.45,D92&gt;=1.35,D92&lt;1.55,G92&gt;=0.154,D92&gt;=0.8),4.633,IF(AND(A92&lt;6.25,B92&gt;=2.95,G92&gt;=0.379,A92&gt;=6.1,D92&gt;=1.55,G92&gt;=0.154,D92&gt;=0.8),5.4,IF(AND(D92&lt;0.3,H92&lt;13.372,G92&gt;=0.13,H92&lt;14.379,G92&lt;0.934,B92&gt;=3.35,A92&gt;=5.05,D92&lt;0.8),1.475,IF(AND(D92&gt;=0.3,H92&lt;13.372,G92&gt;=0.13,H92&lt;14.379,G92&lt;0.934,B92&gt;=3.35,A92&gt;=5.05,D92&lt;0.8),1.5,IF(AND(B92&lt;3.15,A92&gt;=6.25,B92&gt;=2.95,G92&gt;=0.379,A92&gt;=6.1,D92&gt;=1.55,G92&gt;=0.154,D92&gt;=0.8),5.7,IF(AND(B92&gt;=3.15,A92&gt;=6.25,B92&gt;=2.95,G92&gt;=0.379,A92&gt;=6.1,D92&gt;=1.55,G92&gt;=0.154,D92&gt;=0.8),5.933,"shouldnthappen"))))))))))))))))))))))))))))))))))</f>
        <v>4.033</v>
      </c>
      <c r="AD92" s="1" t="n">
        <f aca="false">IF(AND(H92&lt;6.621,A92&lt;4.95,D92&lt;0.8),1,IF(AND(H92&lt;14.144,H92&gt;=6.621,A92&lt;4.95,D92&lt;0.8),1.4,IF(AND(H92&gt;=14.144,H92&gt;=6.621,A92&lt;4.95,D92&lt;0.8),1.3,IF(AND(G92&lt;0.13,B92&gt;=3.85,A92&gt;=4.95,D92&lt;0.8),1.3,IF(AND(G92&gt;=0.13,B92&gt;=3.85,A92&gt;=4.95,D92&lt;0.8),1.425,IF(AND(A92&gt;=6.05,B92&lt;2.75,D92&lt;1.55,D92&gt;=0.8),4.9,IF(AND(A92&gt;=7.3,G92&lt;0.119,D92&gt;=1.55,D92&gt;=0.8),6.7,IF(AND(H92&lt;6.555,D92&lt;0.25,B92&lt;3.85,A92&gt;=4.95,D92&lt;0.8),1.7,IF(AND(B92&lt;3.4,D92&gt;=0.25,B92&lt;3.85,A92&gt;=4.95,D92&lt;0.8),1.7,IF(AND(B92&gt;=3.4,D92&gt;=0.25,B92&lt;3.85,A92&gt;=4.95,D92&lt;0.8),1.6,IF(AND(A92&lt;5.05,A92&lt;6.05,B92&lt;2.75,D92&lt;1.55,D92&gt;=0.8),3.3,IF(AND(B92&lt;2.85,D92&lt;1.35,B92&gt;=2.75,D92&lt;1.55,D92&gt;=0.8),4.5,IF(AND(H92&lt;12.206,D92&gt;=1.35,B92&gt;=2.75,D92&lt;1.55,D92&gt;=0.8),4.7,IF(AND(H92&gt;=12.206,D92&gt;=1.35,B92&gt;=2.75,D92&lt;1.55,D92&gt;=0.8),4.52,IF(AND(G92&lt;0.024,A92&lt;7.3,G92&lt;0.119,D92&gt;=1.55,D92&gt;=0.8),5.7,IF(AND(G92&gt;=0.024,A92&lt;7.3,G92&lt;0.119,D92&gt;=1.55,D92&gt;=0.8),5.6,IF(AND(F92&lt;2.5,G92&lt;0.417,G92&gt;=0.119,D92&gt;=1.55,D92&gt;=0.8),5.05,IF(AND(B92&lt;3.15,H92&gt;=6.555,D92&lt;0.25,B92&lt;3.85,A92&gt;=4.95,D92&lt;0.8),1.6,IF(AND(G92&lt;0.356,A92&gt;=5.05,A92&lt;6.05,B92&lt;2.75,D92&lt;1.55,D92&gt;=0.8),4.12,IF(AND(A92&lt;5.65,B92&gt;=2.85,D92&lt;1.35,B92&gt;=2.75,D92&lt;1.55,D92&gt;=0.8),3.6,IF(AND(B92&lt;3.15,F92&gt;=2.5,G92&lt;0.417,G92&gt;=0.119,D92&gt;=1.55,D92&gt;=0.8),5.18,IF(AND(B92&gt;=3.15,F92&gt;=2.5,G92&lt;0.417,G92&gt;=0.119,D92&gt;=1.55,D92&gt;=0.8),5.3,IF(AND(D92&lt;1.7,A92&lt;6.95,G92&gt;=0.417,G92&gt;=0.119,D92&gt;=1.55,D92&gt;=0.8),4.7,IF(AND(A92&lt;7.25,A92&gt;=6.95,G92&gt;=0.417,G92&gt;=0.119,D92&gt;=1.55,D92&gt;=0.8),5.8,IF(AND(A92&gt;=7.25,A92&gt;=6.95,G92&gt;=0.417,G92&gt;=0.119,D92&gt;=1.55,D92&gt;=0.8),6.333,IF(AND(H92&lt;8.594,B92&gt;=3.15,H92&gt;=6.555,D92&lt;0.25,B92&lt;3.85,A92&gt;=4.95,D92&lt;0.8),1.4,IF(AND(H92&gt;=8.594,B92&gt;=3.15,H92&gt;=6.555,D92&lt;0.25,B92&lt;3.85,A92&gt;=4.95,D92&lt;0.8),1.5,IF(AND(H92&gt;=11.218,G92&gt;=0.356,A92&gt;=5.05,A92&lt;6.05,B92&lt;2.75,D92&lt;1.55,D92&gt;=0.8),3.925,IF(AND(A92&gt;=6.5,A92&gt;=5.65,B92&gt;=2.85,D92&lt;1.35,B92&gt;=2.75,D92&lt;1.55,D92&gt;=0.8),4.6,IF(AND(H92&lt;8.602,H92&lt;11.218,G92&gt;=0.356,A92&gt;=5.05,A92&lt;6.05,B92&lt;2.75,D92&lt;1.55,D92&gt;=0.8),3.95,IF(AND(H92&gt;=8.602,H92&lt;11.218,G92&gt;=0.356,A92&gt;=5.05,A92&lt;6.05,B92&lt;2.75,D92&lt;1.55,D92&gt;=0.8),3.75,IF(AND(H92&lt;10.129,A92&lt;6.5,A92&gt;=5.65,B92&gt;=2.85,D92&lt;1.35,B92&gt;=2.75,D92&lt;1.55,D92&gt;=0.8),4.2,IF(AND(H92&gt;=10.129,A92&lt;6.5,A92&gt;=5.65,B92&gt;=2.85,D92&lt;1.35,B92&gt;=2.75,D92&lt;1.55,D92&gt;=0.8),4.267,IF(AND(D92&lt;2.2,B92&lt;3.05,D92&gt;=1.7,A92&lt;6.95,G92&gt;=0.417,G92&gt;=0.119,D92&gt;=1.55,D92&gt;=0.8),5.3,IF(AND(D92&gt;=2.2,B92&lt;3.05,D92&gt;=1.7,A92&lt;6.95,G92&gt;=0.417,G92&gt;=0.119,D92&gt;=1.55,D92&gt;=0.8),5.133,IF(AND(D92&lt;2.45,B92&gt;=3.05,D92&gt;=1.7,A92&lt;6.95,G92&gt;=0.417,G92&gt;=0.119,D92&gt;=1.55,D92&gt;=0.8),5.6,IF(AND(D92&gt;=2.45,B92&gt;=3.05,D92&gt;=1.7,A92&lt;6.95,G92&gt;=0.417,G92&gt;=0.119,D92&gt;=1.55,D92&gt;=0.8),6,"shouldnthappen")))))))))))))))))))))))))))))))))))))</f>
        <v>3.95</v>
      </c>
      <c r="AE92" s="1" t="n">
        <f aca="false">IF(AND(G92&lt;0.123,D92&gt;=0.25,D92&lt;0.75),1.3,IF(AND(H92&gt;=16.774,D92&gt;=1.75,D92&gt;=0.75),6.4,IF(AND(B92&lt;3.4,A92&lt;4.8,D92&lt;0.25,D92&lt;0.75),1.22,IF(AND(B92&gt;=3.4,A92&lt;4.8,D92&lt;0.25,D92&lt;0.75),1,IF(AND(A92&gt;=5.45,A92&gt;=4.8,D92&lt;0.25,D92&lt;0.75),1.367,IF(AND(H92&gt;=10.688,D92&lt;1.35,D92&lt;1.75,D92&gt;=0.75),4.2,IF(AND(A92&lt;5.3,D92&gt;=1.35,D92&lt;1.75,D92&gt;=0.75),4.05,IF(AND(G92&gt;=0.857,H92&lt;16.774,D92&gt;=1.75,D92&gt;=0.75),5.02,IF(AND(H92&lt;6.089,A92&lt;5.45,A92&gt;=4.8,D92&lt;0.25,D92&lt;0.75),1.7,IF(AND(G92&lt;0.184,D92&lt;0.35,G92&gt;=0.123,D92&gt;=0.25,D92&lt;0.75),1.7,IF(AND(G92&gt;=0.184,D92&lt;0.35,G92&gt;=0.123,D92&gt;=0.25,D92&lt;0.75),1.48,IF(AND(A92&lt;5.25,D92&gt;=0.35,G92&gt;=0.123,D92&gt;=0.25,D92&lt;0.75),1.75,IF(AND(A92&gt;=5.25,D92&gt;=0.35,G92&gt;=0.123,D92&gt;=0.25,D92&lt;0.75),1.5,IF(AND(A92&lt;5.3,H92&lt;10.688,D92&lt;1.35,D92&lt;1.75,D92&gt;=0.75),3.15,IF(AND(H92&lt;9.474,A92&gt;=5.3,D92&gt;=1.35,D92&lt;1.75,D92&gt;=0.75),4.95,IF(AND(G92&gt;=0.779,G92&lt;0.857,H92&lt;16.774,D92&gt;=1.75,D92&gt;=0.75),6,IF(AND(G92&lt;0.05,H92&gt;=6.089,A92&lt;5.45,A92&gt;=4.8,D92&lt;0.25,D92&lt;0.75),1.4,IF(AND(H92&lt;6.69,A92&gt;=5.3,H92&lt;10.688,D92&lt;1.35,D92&lt;1.75,D92&gt;=0.75),4.033,IF(AND(H92&gt;=6.69,A92&gt;=5.3,H92&lt;10.688,D92&lt;1.35,D92&lt;1.75,D92&gt;=0.75),3.733,IF(AND(B92&lt;2.5,H92&gt;=9.474,A92&gt;=5.3,D92&gt;=1.35,D92&lt;1.75,D92&gt;=0.75),4.5,IF(AND(D92&gt;=2.45,G92&lt;0.779,G92&lt;0.857,H92&lt;16.774,D92&gt;=1.75,D92&gt;=0.75),6,IF(AND(B92&gt;=3.75,G92&gt;=0.05,H92&gt;=6.089,A92&lt;5.45,A92&gt;=4.8,D92&lt;0.25,D92&lt;0.75),1.6,IF(AND(H92&lt;13.695,B92&gt;=2.5,H92&gt;=9.474,A92&gt;=5.3,D92&gt;=1.35,D92&lt;1.75,D92&gt;=0.75),4.567,IF(AND(G92&gt;=0.654,D92&lt;2.45,G92&lt;0.779,G92&lt;0.857,H92&lt;16.774,D92&gt;=1.75,D92&gt;=0.75),4.9,IF(AND(G92&gt;=0.73,B92&lt;3.75,G92&gt;=0.05,H92&gt;=6.089,A92&lt;5.45,A92&gt;=4.8,D92&lt;0.25,D92&lt;0.75),1.4,IF(AND(A92&lt;6.65,H92&gt;=13.695,B92&gt;=2.5,H92&gt;=9.474,A92&gt;=5.3,D92&gt;=1.35,D92&lt;1.75,D92&gt;=0.75),4.4,IF(AND(A92&gt;=6.65,H92&gt;=13.695,B92&gt;=2.5,H92&gt;=9.474,A92&gt;=5.3,D92&gt;=1.35,D92&lt;1.75,D92&gt;=0.75),4.84,IF(AND(B92&lt;2.75,G92&lt;0.654,D92&lt;2.45,G92&lt;0.779,G92&lt;0.857,H92&lt;16.774,D92&gt;=1.75,D92&gt;=0.75),5.2,IF(AND(H92&lt;9.524,G92&lt;0.73,B92&lt;3.75,G92&gt;=0.05,H92&gt;=6.089,A92&lt;5.45,A92&gt;=4.8,D92&lt;0.25,D92&lt;0.75),1.5,IF(AND(H92&gt;=9.524,G92&lt;0.73,B92&lt;3.75,G92&gt;=0.05,H92&gt;=6.089,A92&lt;5.45,A92&gt;=4.8,D92&lt;0.25,D92&lt;0.75),1.4,IF(AND(H92&gt;=13.644,B92&gt;=2.75,G92&lt;0.654,D92&lt;2.45,G92&lt;0.779,G92&lt;0.857,H92&lt;16.774,D92&gt;=1.75,D92&gt;=0.75),6.033,IF(AND(A92&gt;=6.85,H92&lt;13.644,B92&gt;=2.75,G92&lt;0.654,D92&lt;2.45,G92&lt;0.779,G92&lt;0.857,H92&lt;16.774,D92&gt;=1.75,D92&gt;=0.75),5.1,IF(AND(A92&gt;=6.75,A92&lt;6.85,H92&lt;13.644,B92&gt;=2.75,G92&lt;0.654,D92&lt;2.45,G92&lt;0.779,G92&lt;0.857,H92&lt;16.774,D92&gt;=1.75,D92&gt;=0.75),5.9,IF(AND(D92&gt;=2.35,A92&lt;6.75,A92&lt;6.85,H92&lt;13.644,B92&gt;=2.75,G92&lt;0.654,D92&lt;2.45,G92&lt;0.779,G92&lt;0.857,H92&lt;16.774,D92&gt;=1.75,D92&gt;=0.75),5.6,IF(AND(H92&lt;11.146,D92&lt;2.35,A92&lt;6.75,A92&lt;6.85,H92&lt;13.644,B92&gt;=2.75,G92&lt;0.654,D92&lt;2.45,G92&lt;0.779,G92&lt;0.857,H92&lt;16.774,D92&gt;=1.75,D92&gt;=0.75),5.4,IF(AND(H92&gt;=11.146,D92&lt;2.35,A92&lt;6.75,A92&lt;6.85,H92&lt;13.644,B92&gt;=2.75,G92&lt;0.654,D92&lt;2.45,G92&lt;0.779,G92&lt;0.857,H92&lt;16.774,D92&gt;=1.75,D92&gt;=0.75),5.6,"shouldnthappen"))))))))))))))))))))))))))))))))))))</f>
        <v>4.033</v>
      </c>
      <c r="AF92" s="1" t="n">
        <f aca="false">IF(AND(A92&lt;4.5,D92&lt;0.8),1.233,IF(AND(B92&lt;3.05,A92&gt;=4.5,D92&lt;0.8),1.4,IF(AND(D92&gt;=0.45,B92&gt;=3.05,A92&gt;=4.5,D92&lt;0.8),1.667,IF(AND(D92&lt;1.05,D92&lt;1.35,A92&lt;6.25,D92&gt;=0.8),3.633,IF(AND(H92&lt;13.935,A92&gt;=7.05,A92&gt;=6.25,D92&gt;=0.8),6,IF(AND(G92&gt;=0.948,D92&lt;0.45,B92&gt;=3.05,A92&gt;=4.5,D92&lt;0.8),1.7,IF(AND(G92&lt;0.652,D92&gt;=1.05,D92&lt;1.35,A92&lt;6.25,D92&gt;=0.8),4.16,IF(AND(D92&gt;=2.15,D92&gt;=1.75,D92&gt;=1.35,A92&lt;6.25,D92&gt;=0.8),5.4,IF(AND(G92&gt;=0.912,F92&lt;2.5,A92&lt;7.05,A92&gt;=6.25,D92&gt;=0.8),4.4,IF(AND(B92&gt;=3.25,F92&gt;=2.5,A92&lt;7.05,A92&gt;=6.25,D92&gt;=0.8),5.85,IF(AND(H92&lt;17.32,H92&gt;=13.935,A92&gt;=7.05,A92&gt;=6.25,D92&gt;=0.8),6.65,IF(AND(H92&gt;=17.32,H92&gt;=13.935,A92&gt;=7.05,A92&gt;=6.25,D92&gt;=0.8),6.4,IF(AND(H92&gt;=13.547,G92&lt;0.948,D92&lt;0.45,B92&gt;=3.05,A92&gt;=4.5,D92&lt;0.8),1.38,IF(AND(B92&gt;=2.75,G92&gt;=0.652,D92&gt;=1.05,D92&lt;1.35,A92&lt;6.25,D92&gt;=0.8),3.6,IF(AND(H92&lt;9.417,G92&lt;0.404,D92&lt;1.75,D92&gt;=1.35,A92&lt;6.25,D92&gt;=0.8),4.2,IF(AND(H92&gt;=9.417,G92&lt;0.404,D92&lt;1.75,D92&gt;=1.35,A92&lt;6.25,D92&gt;=0.8),4.5,IF(AND(G92&lt;0.464,G92&gt;=0.404,D92&lt;1.75,D92&gt;=1.35,A92&lt;6.25,D92&gt;=0.8),4.5,IF(AND(G92&gt;=0.464,G92&gt;=0.404,D92&lt;1.75,D92&gt;=1.35,A92&lt;6.25,D92&gt;=0.8),4.625,IF(AND(D92&lt;1.85,D92&lt;2.15,D92&gt;=1.75,D92&gt;=1.35,A92&lt;6.25,D92&gt;=0.8),4.9,IF(AND(D92&gt;=1.85,D92&lt;2.15,D92&gt;=1.75,D92&gt;=1.35,A92&lt;6.25,D92&gt;=0.8),5.05,IF(AND(G92&lt;0.332,G92&lt;0.912,F92&lt;2.5,A92&lt;7.05,A92&gt;=6.25,D92&gt;=0.8),4.467,IF(AND(G92&gt;=0.332,G92&lt;0.912,F92&lt;2.5,A92&lt;7.05,A92&gt;=6.25,D92&gt;=0.8),4.767,IF(AND(D92&lt;0.15,H92&lt;13.547,G92&lt;0.948,D92&lt;0.45,B92&gt;=3.05,A92&gt;=4.5,D92&lt;0.8),1.5,IF(AND(D92&lt;1.15,B92&lt;2.75,G92&gt;=0.652,D92&gt;=1.05,D92&lt;1.35,A92&lt;6.25,D92&gt;=0.8),3.9,IF(AND(D92&gt;=1.15,B92&lt;2.75,G92&gt;=0.652,D92&gt;=1.05,D92&lt;1.35,A92&lt;6.25,D92&gt;=0.8),4,IF(AND(D92&gt;=2.25,B92&lt;3.15,B92&lt;3.25,F92&gt;=2.5,A92&lt;7.05,A92&gt;=6.25,D92&gt;=0.8),5.14,IF(AND(G92&lt;0.621,B92&gt;=3.15,B92&lt;3.25,F92&gt;=2.5,A92&lt;7.05,A92&gt;=6.25,D92&gt;=0.8),5.75,IF(AND(G92&gt;=0.621,B92&gt;=3.15,B92&lt;3.25,F92&gt;=2.5,A92&lt;7.05,A92&gt;=6.25,D92&gt;=0.8),5.1,IF(AND(G92&gt;=0.862,D92&gt;=0.15,H92&lt;13.547,G92&lt;0.948,D92&lt;0.45,B92&gt;=3.05,A92&gt;=4.5,D92&lt;0.8),1.5,IF(AND(A92&lt;6.35,D92&lt;2.25,B92&lt;3.15,B92&lt;3.25,F92&gt;=2.5,A92&lt;7.05,A92&gt;=6.25,D92&gt;=0.8),5.267,IF(AND(A92&gt;=6.35,D92&lt;2.25,B92&lt;3.15,B92&lt;3.25,F92&gt;=2.5,A92&lt;7.05,A92&gt;=6.25,D92&gt;=0.8),5.42,IF(AND(A92&lt;5.1,G92&lt;0.862,D92&gt;=0.15,H92&lt;13.547,G92&lt;0.948,D92&lt;0.45,B92&gt;=3.05,A92&gt;=4.5,D92&lt;0.8),1.35,IF(AND(B92&lt;3.95,A92&gt;=5.1,G92&lt;0.862,D92&gt;=0.15,H92&lt;13.547,G92&lt;0.948,D92&lt;0.45,B92&gt;=3.05,A92&gt;=4.5,D92&lt;0.8),1.5,IF(AND(B92&gt;=3.95,A92&gt;=5.1,G92&lt;0.862,D92&gt;=0.15,H92&lt;13.547,G92&lt;0.948,D92&lt;0.45,B92&gt;=3.05,A92&gt;=4.5,D92&lt;0.8),1.467,"shouldnthappen"))))))))))))))))))))))))))))))))))</f>
        <v>4</v>
      </c>
      <c r="AG92" s="1" t="n">
        <f aca="false">IF(AND(H92&lt;5.748,A92&lt;4.85,D92&lt;0.75),1,IF(AND(B92&gt;=3.5,D92&gt;=1.75,D92&gt;=0.75),6.2,IF(AND(A92&gt;=4.65,H92&gt;=5.748,A92&lt;4.85,D92&lt;0.75),1.333,IF(AND(H92&lt;6.417,B92&lt;3.45,A92&gt;=4.85,D92&lt;0.75),1.7,IF(AND(A92&lt;5.05,B92&gt;=3.45,A92&gt;=4.85,D92&lt;0.75),1.4,IF(AND(A92&gt;=5.05,B92&gt;=3.45,A92&gt;=4.85,D92&lt;0.75),1.5,IF(AND(F92&gt;=2.5,H92&lt;13.641,D92&lt;1.75,D92&gt;=0.75),4.667,IF(AND(G92&lt;0.187,H92&gt;=13.641,D92&lt;1.75,D92&gt;=0.75),5,IF(AND(A92&gt;=7.1,B92&lt;3.5,D92&gt;=1.75,D92&gt;=0.75),6.575,IF(AND(G92&lt;0.161,A92&lt;4.65,H92&gt;=5.748,A92&lt;4.85,D92&lt;0.75),1.5,IF(AND(H92&lt;8.399,H92&gt;=6.417,B92&lt;3.45,A92&gt;=4.85,D92&lt;0.75),1.5,IF(AND(H92&gt;=8.399,H92&gt;=6.417,B92&lt;3.45,A92&gt;=4.85,D92&lt;0.75),1.625,IF(AND(G92&lt;0.086,F92&lt;2.5,H92&lt;13.641,D92&lt;1.75,D92&gt;=0.75),4.7,IF(AND(D92&lt;1.35,G92&gt;=0.187,H92&gt;=13.641,D92&lt;1.75,D92&gt;=0.75),4.2,IF(AND(G92&lt;0.422,G92&gt;=0.161,A92&lt;4.65,H92&gt;=5.748,A92&lt;4.85,D92&lt;0.75),1.4,IF(AND(G92&gt;=0.422,G92&gt;=0.161,A92&lt;4.65,H92&gt;=5.748,A92&lt;4.85,D92&lt;0.75),1.3,IF(AND(B92&lt;2.5,D92&gt;=1.35,G92&gt;=0.187,H92&gt;=13.641,D92&lt;1.75,D92&gt;=0.75),4.5,IF(AND(B92&lt;2.75,A92&lt;6,A92&lt;7.1,B92&lt;3.5,D92&gt;=1.75,D92&gt;=0.75),5.1,IF(AND(B92&gt;=2.75,A92&lt;6,A92&lt;7.1,B92&lt;3.5,D92&gt;=1.75,D92&gt;=0.75),5.02,IF(AND(A92&lt;5.15,A92&lt;5.9,G92&gt;=0.086,F92&lt;2.5,H92&lt;13.641,D92&lt;1.75,D92&gt;=0.75),3,IF(AND(G92&lt;0.644,A92&gt;=5.9,G92&gt;=0.086,F92&lt;2.5,H92&lt;13.641,D92&lt;1.75,D92&gt;=0.75),4.65,IF(AND(G92&gt;=0.644,A92&gt;=5.9,G92&gt;=0.086,F92&lt;2.5,H92&lt;13.641,D92&lt;1.75,D92&gt;=0.75),4.24,IF(AND(D92&lt;1.45,B92&gt;=2.5,D92&gt;=1.35,G92&gt;=0.187,H92&gt;=13.641,D92&lt;1.75,D92&gt;=0.75),4.68,IF(AND(D92&gt;=1.45,B92&gt;=2.5,D92&gt;=1.35,G92&gt;=0.187,H92&gt;=13.641,D92&lt;1.75,D92&gt;=0.75),4.833,IF(AND(H92&lt;13.18,D92&lt;2.05,A92&gt;=6,A92&lt;7.1,B92&lt;3.5,D92&gt;=1.75,D92&gt;=0.75),5.44,IF(AND(H92&gt;=13.18,D92&lt;2.05,A92&gt;=6,A92&lt;7.1,B92&lt;3.5,D92&gt;=1.75,D92&gt;=0.75),5.1,IF(AND(H92&lt;8.759,D92&gt;=2.05,A92&gt;=6,A92&lt;7.1,B92&lt;3.5,D92&gt;=1.75,D92&gt;=0.75),5.4,IF(AND(A92&gt;=5.75,A92&gt;=5.15,A92&lt;5.9,G92&gt;=0.086,F92&lt;2.5,H92&lt;13.641,D92&lt;1.75,D92&gt;=0.75),3.967,IF(AND(H92&lt;10.159,H92&gt;=8.759,D92&gt;=2.05,A92&gt;=6,A92&lt;7.1,B92&lt;3.5,D92&gt;=1.75,D92&gt;=0.75),5.925,IF(AND(D92&lt;1.2,A92&lt;5.75,A92&gt;=5.15,A92&lt;5.9,G92&gt;=0.086,F92&lt;2.5,H92&lt;13.641,D92&lt;1.75,D92&gt;=0.75),3.667,IF(AND(D92&lt;2.25,H92&gt;=10.159,H92&gt;=8.759,D92&gt;=2.05,A92&gt;=6,A92&lt;7.1,B92&lt;3.5,D92&gt;=1.75,D92&gt;=0.75),5.66,IF(AND(D92&gt;=2.25,H92&gt;=10.159,H92&gt;=8.759,D92&gt;=2.05,A92&gt;=6,A92&lt;7.1,B92&lt;3.5,D92&gt;=1.75,D92&gt;=0.75),5.34,IF(AND(D92&lt;1.35,D92&gt;=1.2,A92&lt;5.75,A92&gt;=5.15,A92&lt;5.9,G92&gt;=0.086,F92&lt;2.5,H92&lt;13.641,D92&lt;1.75,D92&gt;=0.75),4.025,IF(AND(D92&gt;=1.35,D92&gt;=1.2,A92&lt;5.75,A92&gt;=5.15,A92&lt;5.9,G92&gt;=0.086,F92&lt;2.5,H92&lt;13.641,D92&lt;1.75,D92&gt;=0.75),3.9,"shouldnthappen"))))))))))))))))))))))))))))))))))</f>
        <v>4.025</v>
      </c>
      <c r="AH92" s="1" t="n">
        <f aca="false">IF(AND(F92&lt;1.5,H92&lt;6.799,A92&lt;5.45),1.7,IF(AND(F92&gt;=1.5,H92&lt;6.799,A92&lt;5.45),4.1,IF(AND(D92&gt;=0.8,H92&gt;=6.799,A92&lt;5.45),3.9,IF(AND(H92&lt;7.564,F92&lt;2.5,A92&gt;=5.45),3.925,IF(AND(H92&gt;=16.284,F92&gt;=2.5,A92&gt;=5.45),6.5,IF(AND(A92&lt;4.35,D92&lt;0.8,H92&gt;=6.799,A92&lt;5.45),1.1,IF(AND(B92&lt;2.8,D92&lt;1.35,H92&gt;=7.564,F92&lt;2.5,A92&gt;=5.45),4.1,IF(AND(B92&gt;=2.8,D92&lt;1.35,H92&gt;=7.564,F92&lt;2.5,A92&gt;=5.45),4.267,IF(AND(B92&lt;2.75,D92&gt;=1.35,H92&gt;=7.564,F92&lt;2.5,A92&gt;=5.45),5,IF(AND(G92&gt;=0.078,G92&lt;0.26,H92&lt;16.284,F92&gt;=2.5,A92&gt;=5.45),6.06,IF(AND(G92&gt;=0.805,G92&gt;=0.26,H92&lt;16.284,F92&gt;=2.5,A92&gt;=5.45),5.02,IF(AND(H92&gt;=10.109,B92&gt;=3.45,A92&gt;=4.35,D92&lt;0.8,H92&gt;=6.799,A92&lt;5.45),1.55,IF(AND(D92&lt;2.25,G92&lt;0.078,G92&lt;0.26,H92&lt;16.284,F92&gt;=2.5,A92&gt;=5.45),5.6,IF(AND(D92&gt;=2.25,G92&lt;0.078,G92&lt;0.26,H92&lt;16.284,F92&gt;=2.5,A92&gt;=5.45),5.7,IF(AND(A92&lt;6.15,G92&lt;0.805,G92&gt;=0.26,H92&lt;16.284,F92&gt;=2.5,A92&gt;=5.45),4.967,IF(AND(A92&lt;4.65,H92&lt;12.227,B92&lt;3.45,A92&gt;=4.35,D92&lt;0.8,H92&gt;=6.799,A92&lt;5.45),1.333,IF(AND(A92&lt;4.85,H92&gt;=12.227,B92&lt;3.45,A92&gt;=4.35,D92&lt;0.8,H92&gt;=6.799,A92&lt;5.45),1.42,IF(AND(A92&gt;=4.85,H92&gt;=12.227,B92&lt;3.45,A92&gt;=4.35,D92&lt;0.8,H92&gt;=6.799,A92&lt;5.45),1.533,IF(AND(A92&lt;5.05,H92&lt;10.109,B92&gt;=3.45,A92&gt;=4.35,D92&lt;0.8,H92&gt;=6.799,A92&lt;5.45),1.4,IF(AND(A92&gt;=5.05,H92&lt;10.109,B92&gt;=3.45,A92&gt;=4.35,D92&lt;0.8,H92&gt;=6.799,A92&lt;5.45),1.5,IF(AND(G92&lt;0.14,H92&lt;13.531,B92&gt;=2.75,D92&gt;=1.35,H92&gt;=7.564,F92&lt;2.5,A92&gt;=5.45),4.7,IF(AND(G92&lt;0.187,H92&gt;=13.531,B92&gt;=2.75,D92&gt;=1.35,H92&gt;=7.564,F92&lt;2.5,A92&gt;=5.45),5,IF(AND(G92&gt;=0.187,H92&gt;=13.531,B92&gt;=2.75,D92&gt;=1.35,H92&gt;=7.564,F92&lt;2.5,A92&gt;=5.45),4.66,IF(AND(A92&lt;6.35,A92&gt;=6.15,G92&lt;0.805,G92&gt;=0.26,H92&lt;16.284,F92&gt;=2.5,A92&gt;=5.45),6,IF(AND(D92&lt;0.15,A92&gt;=4.65,H92&lt;12.227,B92&lt;3.45,A92&gt;=4.35,D92&lt;0.8,H92&gt;=6.799,A92&lt;5.45),1.5,IF(AND(H92&lt;10.723,G92&gt;=0.14,H92&lt;13.531,B92&gt;=2.75,D92&gt;=1.35,H92&gt;=7.564,F92&lt;2.5,A92&gt;=5.45),4.6,IF(AND(H92&gt;=10.723,G92&gt;=0.14,H92&lt;13.531,B92&gt;=2.75,D92&gt;=1.35,H92&gt;=7.564,F92&lt;2.5,A92&gt;=5.45),4.46,IF(AND(G92&lt;0.364,A92&gt;=6.35,A92&gt;=6.15,G92&lt;0.805,G92&gt;=0.26,H92&lt;16.284,F92&gt;=2.5,A92&gt;=5.45),5.28,IF(AND(A92&lt;5.1,D92&gt;=0.15,A92&gt;=4.65,H92&lt;12.227,B92&lt;3.45,A92&gt;=4.35,D92&lt;0.8,H92&gt;=6.799,A92&lt;5.45),1.36,IF(AND(A92&gt;=5.1,D92&gt;=0.15,A92&gt;=4.65,H92&lt;12.227,B92&lt;3.45,A92&gt;=4.35,D92&lt;0.8,H92&gt;=6.799,A92&lt;5.45),1.4,IF(AND(G92&gt;=0.6,G92&gt;=0.364,A92&gt;=6.35,A92&gt;=6.15,G92&lt;0.805,G92&gt;=0.26,H92&lt;16.284,F92&gt;=2.5,A92&gt;=5.45),5.1,IF(AND(A92&gt;=6.95,G92&lt;0.6,G92&gt;=0.364,A92&gt;=6.35,A92&gt;=6.15,G92&lt;0.805,G92&gt;=0.26,H92&lt;16.284,F92&gt;=2.5,A92&gt;=5.45),5.8,IF(AND(B92&lt;3.2,A92&lt;6.95,G92&lt;0.6,G92&gt;=0.364,A92&gt;=6.35,A92&gt;=6.15,G92&lt;0.805,G92&gt;=0.26,H92&lt;16.284,F92&gt;=2.5,A92&gt;=5.45),5.6,IF(AND(B92&gt;=3.2,A92&lt;6.95,G92&lt;0.6,G92&gt;=0.364,A92&gt;=6.35,A92&gt;=6.15,G92&lt;0.805,G92&gt;=0.26,H92&lt;16.284,F92&gt;=2.5,A92&gt;=5.45),5.7,"shouldnthappen"))))))))))))))))))))))))))))))))))</f>
        <v>3.925</v>
      </c>
      <c r="AI92" s="1" t="n">
        <f aca="false">IF(AND(B92&gt;=3.55,A92&lt;5.05,F92&lt;1.5),1,IF(AND(H92&gt;=13.436,A92&gt;=5.05,F92&lt;1.5),1.633,IF(AND(A92&lt;4.35,B92&lt;3.55,A92&lt;5.05,F92&lt;1.5),1.1,IF(AND(A92&lt;5.15,H92&lt;13.436,A92&gt;=5.05,F92&lt;1.5),1.6,IF(AND(G92&lt;0.837,D92&lt;1.2,B92&lt;2.65,F92&gt;=1.5),3.7,IF(AND(G92&gt;=0.837,D92&lt;1.2,B92&lt;2.65,F92&gt;=1.5),3,IF(AND(D92&lt;1.4,D92&gt;=1.2,B92&lt;2.65,F92&gt;=1.5),4.133,IF(AND(D92&gt;=1.4,D92&gt;=1.2,B92&lt;2.65,F92&gt;=1.5),4.633,IF(AND(G92&lt;0.302,A92&gt;=4.35,B92&lt;3.55,A92&lt;5.05,F92&lt;1.5),1.34,IF(AND(D92&gt;=0.3,A92&gt;=5.15,H92&lt;13.436,A92&gt;=5.05,F92&lt;1.5),1.5,IF(AND(G92&lt;0.233,G92&lt;0.265,D92&lt;1.55,B92&gt;=2.65,F92&gt;=1.5),4.56,IF(AND(G92&gt;=0.233,G92&lt;0.265,D92&lt;1.55,B92&gt;=2.65,F92&gt;=1.5),5.1,IF(AND(G92&lt;0.395,G92&gt;=0.265,D92&lt;1.55,B92&gt;=2.65,F92&gt;=1.5),4.025,IF(AND(H92&lt;13.935,A92&gt;=7.05,D92&gt;=1.55,B92&gt;=2.65,F92&gt;=1.5),6.12,IF(AND(H92&gt;=13.935,A92&gt;=7.05,D92&gt;=1.55,B92&gt;=2.65,F92&gt;=1.5),6.64,IF(AND(G92&gt;=0.858,G92&gt;=0.302,A92&gt;=4.35,B92&lt;3.55,A92&lt;5.05,F92&lt;1.5),1.3,IF(AND(H92&lt;6.543,D92&lt;0.3,A92&gt;=5.15,H92&lt;13.436,A92&gt;=5.05,F92&lt;1.5),1.4,IF(AND(H92&gt;=6.543,D92&lt;0.3,A92&gt;=5.15,H92&lt;13.436,A92&gt;=5.05,F92&lt;1.5),1.48,IF(AND(A92&lt;6.3,G92&gt;=0.395,G92&gt;=0.265,D92&lt;1.55,B92&gt;=2.65,F92&gt;=1.5),4.14,IF(AND(A92&gt;=6.3,G92&gt;=0.395,G92&gt;=0.265,D92&lt;1.55,B92&gt;=2.65,F92&gt;=1.5),4.767,IF(AND(G92&gt;=0.669,B92&lt;3.15,A92&lt;7.05,D92&gt;=1.55,B92&gt;=2.65,F92&gt;=1.5),5,IF(AND(H92&lt;9.459,G92&lt;0.858,G92&gt;=0.302,A92&gt;=4.35,B92&lt;3.55,A92&lt;5.05,F92&lt;1.5),1.4,IF(AND(H92&gt;=9.459,G92&lt;0.858,G92&gt;=0.302,A92&gt;=4.35,B92&lt;3.55,A92&lt;5.05,F92&lt;1.5),1.6,IF(AND(G92&gt;=0.433,G92&lt;0.669,B92&lt;3.15,A92&lt;7.05,D92&gt;=1.55,B92&gt;=2.65,F92&gt;=1.5),5.68,IF(AND(G92&lt;0.481,H92&lt;10.257,B92&gt;=3.15,A92&lt;7.05,D92&gt;=1.55,B92&gt;=2.65,F92&gt;=1.5),5.7,IF(AND(G92&gt;=0.481,H92&lt;10.257,B92&gt;=3.15,A92&lt;7.05,D92&gt;=1.55,B92&gt;=2.65,F92&gt;=1.5),5.9,IF(AND(D92&lt;2.15,H92&gt;=10.257,B92&gt;=3.15,A92&lt;7.05,D92&gt;=1.55,B92&gt;=2.65,F92&gt;=1.5),5.1,IF(AND(D92&gt;=2.15,H92&gt;=10.257,B92&gt;=3.15,A92&lt;7.05,D92&gt;=1.55,B92&gt;=2.65,F92&gt;=1.5),5.42,IF(AND(G92&lt;0.098,G92&lt;0.433,G92&lt;0.669,B92&lt;3.15,A92&lt;7.05,D92&gt;=1.55,B92&gt;=2.65,F92&gt;=1.5),5.567,IF(AND(D92&lt;1.8,G92&gt;=0.098,G92&lt;0.433,G92&lt;0.669,B92&lt;3.15,A92&lt;7.05,D92&gt;=1.55,B92&gt;=2.65,F92&gt;=1.5),5.033,IF(AND(G92&gt;=0.312,D92&gt;=1.8,G92&gt;=0.098,G92&lt;0.433,G92&lt;0.669,B92&lt;3.15,A92&lt;7.05,D92&gt;=1.55,B92&gt;=2.65,F92&gt;=1.5),5.4,IF(AND(H92&lt;9.002,G92&lt;0.312,D92&gt;=1.8,G92&gt;=0.098,G92&lt;0.433,G92&lt;0.669,B92&lt;3.15,A92&lt;7.05,D92&gt;=1.55,B92&gt;=2.65,F92&gt;=1.5),5.1,IF(AND(H92&gt;=9.002,G92&lt;0.312,D92&gt;=1.8,G92&gt;=0.098,G92&lt;0.433,G92&lt;0.669,B92&lt;3.15,A92&lt;7.05,D92&gt;=1.55,B92&gt;=2.65,F92&gt;=1.5),5.26,"shouldnthappen")))))))))))))))))))))))))))))))))</f>
        <v>4.133</v>
      </c>
      <c r="AJ92" s="1" t="n">
        <f aca="false">IF(AND(A92&gt;=5.25,D92&gt;=0.35,D92&lt;0.8),1.433,IF(AND(F92&gt;=2.5,H92&lt;6.927,D92&gt;=0.8),5.1,IF(AND(H92&lt;5.85,B92&lt;3.65,D92&lt;0.35,D92&lt;0.8),1,IF(AND(A92&lt;5.55,B92&gt;=3.65,D92&lt;0.35,D92&lt;0.8),1.5,IF(AND(A92&gt;=5.55,B92&gt;=3.65,D92&lt;0.35,D92&lt;0.8),1.7,IF(AND(H92&lt;7.949,A92&lt;5.25,D92&gt;=0.35,D92&lt;0.8),1.9,IF(AND(H92&gt;=7.949,A92&lt;5.25,D92&gt;=0.35,D92&lt;0.8),1.54,IF(AND(A92&lt;5.55,F92&lt;2.5,H92&lt;6.927,D92&gt;=0.8),3.98,IF(AND(A92&gt;=5.55,F92&lt;2.5,H92&lt;6.927,D92&gt;=0.8),4.1,IF(AND(A92&gt;=7.25,D92&gt;=1.55,H92&gt;=6.927,D92&gt;=0.8),6.65,IF(AND(A92&lt;5.75,D92&lt;1.2,D92&lt;1.55,H92&gt;=6.927,D92&gt;=0.8),3.62,IF(AND(A92&gt;=5.75,D92&lt;1.2,D92&lt;1.55,H92&gt;=6.927,D92&gt;=0.8),4.1,IF(AND(G92&lt;0.175,A92&lt;4.8,H92&gt;=5.85,B92&lt;3.65,D92&lt;0.35,D92&lt;0.8),1.5,IF(AND(G92&gt;=0.175,A92&lt;4.8,H92&gt;=5.85,B92&lt;3.65,D92&lt;0.35,D92&lt;0.8),1.3,IF(AND(A92&gt;=5.05,A92&gt;=4.8,H92&gt;=5.85,B92&lt;3.65,D92&lt;0.35,D92&lt;0.8),1.5,IF(AND(G92&gt;=0.735,A92&lt;6.25,D92&gt;=1.2,D92&lt;1.55,H92&gt;=6.927,D92&gt;=0.8),4,IF(AND(H92&lt;10.464,A92&lt;6.2,A92&lt;7.25,D92&gt;=1.55,H92&gt;=6.927,D92&gt;=0.8),5.1,IF(AND(H92&gt;=10.464,A92&lt;6.2,A92&lt;7.25,D92&gt;=1.55,H92&gt;=6.927,D92&gt;=0.8),4.9,IF(AND(G92&lt;0.418,A92&lt;5.05,A92&gt;=4.8,H92&gt;=5.85,B92&lt;3.65,D92&lt;0.35,D92&lt;0.8),1.48,IF(AND(G92&gt;=0.418,A92&lt;5.05,A92&gt;=4.8,H92&gt;=5.85,B92&lt;3.65,D92&lt;0.35,D92&lt;0.8),1.3,IF(AND(B92&lt;2.75,G92&lt;0.735,A92&lt;6.25,D92&gt;=1.2,D92&lt;1.55,H92&gt;=6.927,D92&gt;=0.8),4.35,IF(AND(H92&lt;15.422,D92&lt;1.45,A92&gt;=6.25,D92&gt;=1.2,D92&lt;1.55,H92&gt;=6.927,D92&gt;=0.8),4.375,IF(AND(H92&gt;=15.422,D92&lt;1.45,A92&gt;=6.25,D92&gt;=1.2,D92&lt;1.55,H92&gt;=6.927,D92&gt;=0.8),4.7,IF(AND(A92&lt;6.4,D92&gt;=1.45,A92&gt;=6.25,D92&gt;=1.2,D92&lt;1.55,H92&gt;=6.927,D92&gt;=0.8),5.1,IF(AND(G92&gt;=0.576,D92&lt;2.15,A92&gt;=6.2,A92&lt;7.25,D92&gt;=1.55,H92&gt;=6.927,D92&gt;=0.8),5.1,IF(AND(G92&lt;0.537,D92&gt;=2.15,A92&gt;=6.2,A92&lt;7.25,D92&gt;=1.55,H92&gt;=6.927,D92&gt;=0.8),5.533,IF(AND(G92&gt;=0.537,D92&gt;=2.15,A92&gt;=6.2,A92&lt;7.25,D92&gt;=1.55,H92&gt;=6.927,D92&gt;=0.8),5.9,IF(AND(D92&lt;1.45,B92&gt;=2.75,G92&lt;0.735,A92&lt;6.25,D92&gt;=1.2,D92&lt;1.55,H92&gt;=6.927,D92&gt;=0.8),4.6,IF(AND(D92&gt;=1.45,B92&gt;=2.75,G92&lt;0.735,A92&lt;6.25,D92&gt;=1.2,D92&lt;1.55,H92&gt;=6.927,D92&gt;=0.8),4.5,IF(AND(H92&lt;12.582,A92&gt;=6.4,D92&gt;=1.45,A92&gt;=6.25,D92&gt;=1.2,D92&lt;1.55,H92&gt;=6.927,D92&gt;=0.8),4.66,IF(AND(H92&gt;=12.582,A92&gt;=6.4,D92&gt;=1.45,A92&gt;=6.25,D92&gt;=1.2,D92&lt;1.55,H92&gt;=6.927,D92&gt;=0.8),4.9,IF(AND(B92&lt;2.75,G92&lt;0.576,D92&lt;2.15,A92&gt;=6.2,A92&lt;7.25,D92&gt;=1.55,H92&gt;=6.927,D92&gt;=0.8),5.3,IF(AND(G92&gt;=0.395,B92&gt;=2.75,G92&lt;0.576,D92&lt;2.15,A92&gt;=6.2,A92&lt;7.25,D92&gt;=1.55,H92&gt;=6.927,D92&gt;=0.8),5.6,IF(AND(D92&gt;=1.9,G92&lt;0.395,B92&gt;=2.75,G92&lt;0.576,D92&lt;2.15,A92&gt;=6.2,A92&lt;7.25,D92&gt;=1.55,H92&gt;=6.927,D92&gt;=0.8),5.333,IF(AND(B92&lt;2.95,D92&lt;1.9,G92&lt;0.395,B92&gt;=2.75,G92&lt;0.576,D92&lt;2.15,A92&gt;=6.2,A92&lt;7.25,D92&gt;=1.55,H92&gt;=6.927,D92&gt;=0.8),5.6,IF(AND(B92&gt;=2.95,D92&lt;1.9,G92&lt;0.395,B92&gt;=2.75,G92&lt;0.576,D92&lt;2.15,A92&gt;=6.2,A92&lt;7.25,D92&gt;=1.55,H92&gt;=6.927,D92&gt;=0.8),5.5,"shouldnthappen"))))))))))))))))))))))))))))))))))))</f>
        <v>3.98</v>
      </c>
      <c r="AK92" s="1" t="n">
        <f aca="false">IF(AND(H92&lt;5.85,B92&lt;3.65,F92&lt;1.5),1,IF(AND(B92&gt;=3.95,B92&gt;=3.65,F92&lt;1.5),1.433,IF(AND(A92&lt;5.15,F92&lt;2.5,F92&gt;=1.5),3.075,IF(AND(D92&gt;=0.35,H92&gt;=5.85,B92&lt;3.65,F92&lt;1.5),1.5,IF(AND(G92&lt;0.168,B92&lt;3.95,B92&gt;=3.65,F92&lt;1.5),1.7,IF(AND(H92&lt;5.767,A92&lt;7.25,F92&gt;=2.5,F92&gt;=1.5),4.5,IF(AND(D92&lt;1.9,A92&gt;=7.25,F92&gt;=2.5,F92&gt;=1.5),6.3,IF(AND(D92&gt;=1.9,A92&gt;=7.25,F92&gt;=2.5,F92&gt;=1.5),6.575,IF(AND(B92&lt;3.75,G92&gt;=0.168,B92&lt;3.95,B92&gt;=3.65,F92&lt;1.5),1.5,IF(AND(B92&gt;=3.75,G92&gt;=0.168,B92&lt;3.95,B92&gt;=3.65,F92&lt;1.5),1.6,IF(AND(D92&gt;=1.35,A92&lt;6.15,A92&gt;=5.15,F92&lt;2.5,F92&gt;=1.5),4.42,IF(AND(D92&lt;1.4,A92&gt;=6.15,A92&gt;=5.15,F92&lt;2.5,F92&gt;=1.5),4.5,IF(AND(D92&gt;=1.4,A92&gt;=6.15,A92&gt;=5.15,F92&lt;2.5,F92&gt;=1.5),4.675,IF(AND(D92&lt;0.15,H92&lt;11.218,D92&lt;0.35,H92&gt;=5.85,B92&lt;3.65,F92&lt;1.5),1.5,IF(AND(D92&lt;0.15,H92&gt;=11.218,D92&lt;0.35,H92&gt;=5.85,B92&lt;3.65,F92&lt;1.5),1.1,IF(AND(B92&lt;2.7,D92&lt;1.35,A92&lt;6.15,A92&gt;=5.15,F92&lt;2.5,F92&gt;=1.5),3.82,IF(AND(A92&lt;6.15,G92&gt;=0.755,H92&gt;=5.767,A92&lt;7.25,F92&gt;=2.5,F92&gt;=1.5),4.98,IF(AND(A92&gt;=6.15,G92&gt;=0.755,H92&gt;=5.767,A92&lt;7.25,F92&gt;=2.5,F92&gt;=1.5),5.3,IF(AND(B92&lt;3.4,D92&gt;=0.15,H92&lt;11.218,D92&lt;0.35,H92&gt;=5.85,B92&lt;3.65,F92&lt;1.5),1.4,IF(AND(B92&gt;=3.4,D92&gt;=0.15,H92&lt;11.218,D92&lt;0.35,H92&gt;=5.85,B92&lt;3.65,F92&lt;1.5),1.3,IF(AND(H92&lt;11.731,D92&gt;=0.15,H92&gt;=11.218,D92&lt;0.35,H92&gt;=5.85,B92&lt;3.65,F92&lt;1.5),1.2,IF(AND(H92&lt;9.053,B92&gt;=2.7,D92&lt;1.35,A92&lt;6.15,A92&gt;=5.15,F92&lt;2.5,F92&gt;=1.5),3.85,IF(AND(D92&gt;=2.1,B92&lt;2.85,G92&lt;0.755,H92&gt;=5.767,A92&lt;7.25,F92&gt;=2.5,F92&gt;=1.5),5.6,IF(AND(D92&gt;=2.45,B92&gt;=2.85,G92&lt;0.755,H92&gt;=5.767,A92&lt;7.25,F92&gt;=2.5,F92&gt;=1.5),5.8,IF(AND(B92&gt;=3.45,H92&gt;=11.731,D92&gt;=0.15,H92&gt;=11.218,D92&lt;0.35,H92&gt;=5.85,B92&lt;3.65,F92&lt;1.5),1.3,IF(AND(A92&lt;5.9,H92&gt;=9.053,B92&gt;=2.7,D92&lt;1.35,A92&lt;6.15,A92&gt;=5.15,F92&lt;2.5,F92&gt;=1.5),4.3,IF(AND(A92&gt;=5.9,H92&gt;=9.053,B92&gt;=2.7,D92&lt;1.35,A92&lt;6.15,A92&gt;=5.15,F92&lt;2.5,F92&gt;=1.5),4,IF(AND(G92&gt;=0.519,D92&lt;2.1,B92&lt;2.85,G92&lt;0.755,H92&gt;=5.767,A92&lt;7.25,F92&gt;=2.5,F92&gt;=1.5),4.9,IF(AND(A92&gt;=7.05,D92&lt;2.45,B92&gt;=2.85,G92&lt;0.755,H92&gt;=5.767,A92&lt;7.25,F92&gt;=2.5,F92&gt;=1.5),5.8,IF(AND(H92&lt;14.396,B92&lt;3.45,H92&gt;=11.731,D92&gt;=0.15,H92&gt;=11.218,D92&lt;0.35,H92&gt;=5.85,B92&lt;3.65,F92&lt;1.5),1.44,IF(AND(H92&gt;=14.396,B92&lt;3.45,H92&gt;=11.731,D92&gt;=0.15,H92&gt;=11.218,D92&lt;0.35,H92&gt;=5.85,B92&lt;3.65,F92&lt;1.5),1.3,IF(AND(G92&lt;0.282,G92&lt;0.519,D92&lt;2.1,B92&lt;2.85,G92&lt;0.755,H92&gt;=5.767,A92&lt;7.25,F92&gt;=2.5,F92&gt;=1.5),5.1,IF(AND(G92&gt;=0.282,G92&lt;0.519,D92&lt;2.1,B92&lt;2.85,G92&lt;0.755,H92&gt;=5.767,A92&lt;7.25,F92&gt;=2.5,F92&gt;=1.5),5.3,IF(AND(A92&lt;6.4,D92&lt;1.9,A92&lt;7.05,D92&lt;2.45,B92&gt;=2.85,G92&lt;0.755,H92&gt;=5.767,A92&lt;7.25,F92&gt;=2.5,F92&gt;=1.5),5.6,IF(AND(A92&gt;=6.4,D92&lt;1.9,A92&lt;7.05,D92&lt;2.45,B92&gt;=2.85,G92&lt;0.755,H92&gt;=5.767,A92&lt;7.25,F92&gt;=2.5,F92&gt;=1.5),5.5,IF(AND(H92&lt;8.884,D92&gt;=1.9,A92&lt;7.05,D92&lt;2.45,B92&gt;=2.85,G92&lt;0.755,H92&gt;=5.767,A92&lt;7.25,F92&gt;=2.5,F92&gt;=1.5),5.3,IF(AND(H92&gt;=8.884,D92&gt;=1.9,A92&lt;7.05,D92&lt;2.45,B92&gt;=2.85,G92&lt;0.755,H92&gt;=5.767,A92&lt;7.25,F92&gt;=2.5,F92&gt;=1.5),5.52,"shouldnthappen")))))))))))))))))))))))))))))))))))))</f>
        <v>3.82</v>
      </c>
      <c r="AL92" s="1" t="n">
        <f aca="false">IF(AND(H92&lt;5.85,A92&lt;5.05,D92&lt;0.8),1,IF(AND(B92&lt;3.35,A92&gt;=5.05,D92&lt;0.8),1.7,IF(AND(D92&gt;=2.45,F92&gt;=2.5,D92&gt;=0.8),6.05,IF(AND(H92&gt;=11.218,H92&gt;=5.85,A92&lt;5.05,D92&lt;0.8),1.28,IF(AND(G92&gt;=0.948,B92&gt;=3.35,A92&gt;=5.05,D92&lt;0.8),1.7,IF(AND(G92&gt;=0.423,H92&lt;11.218,H92&gt;=5.85,A92&lt;5.05,D92&lt;0.8),1.3,IF(AND(B92&lt;3.6,G92&lt;0.948,B92&gt;=3.35,A92&gt;=5.05,D92&lt;0.8),1.4,IF(AND(H92&lt;10.258,D92&lt;1.15,A92&lt;5.9,F92&lt;2.5,D92&gt;=0.8),3.36,IF(AND(H92&gt;=10.258,D92&lt;1.15,A92&lt;5.9,F92&lt;2.5,D92&gt;=0.8),3.9,IF(AND(A92&lt;5.3,D92&gt;=1.15,A92&lt;5.9,F92&lt;2.5,D92&gt;=0.8),3.9,IF(AND(D92&lt;1.55,B92&lt;2.75,A92&gt;=5.9,F92&lt;2.5,D92&gt;=0.8),4.64,IF(AND(D92&gt;=1.55,B92&lt;2.75,A92&gt;=5.9,F92&lt;2.5,D92&gt;=0.8),5.1,IF(AND(D92&gt;=1.6,B92&gt;=2.75,A92&gt;=5.9,F92&lt;2.5,D92&gt;=0.8),5,IF(AND(H92&lt;5.767,H92&lt;8.598,D92&lt;2.45,F92&gt;=2.5,D92&gt;=0.8),4.5,IF(AND(A92&lt;6.25,H92&gt;=8.598,D92&lt;2.45,F92&gt;=2.5,D92&gt;=0.8),5.02,IF(AND(B92&lt;3.55,G92&lt;0.423,H92&lt;11.218,H92&gt;=5.85,A92&lt;5.05,D92&lt;0.8),1.525,IF(AND(B92&gt;=3.55,G92&lt;0.423,H92&lt;11.218,H92&gt;=5.85,A92&lt;5.05,D92&lt;0.8),1.4,IF(AND(H92&gt;=13.932,B92&gt;=3.6,G92&lt;0.948,B92&gt;=3.35,A92&gt;=5.05,D92&lt;0.8),1.65,IF(AND(G92&gt;=0.652,A92&gt;=5.3,D92&gt;=1.15,A92&lt;5.9,F92&lt;2.5,D92&gt;=0.8),3.8,IF(AND(D92&lt;1.35,D92&lt;1.6,B92&gt;=2.75,A92&gt;=5.9,F92&lt;2.5,D92&gt;=0.8),4.42,IF(AND(H92&lt;6.656,H92&gt;=5.767,H92&lt;8.598,D92&lt;2.45,F92&gt;=2.5,D92&gt;=0.8),5.033,IF(AND(H92&gt;=6.656,H92&gt;=5.767,H92&lt;8.598,D92&lt;2.45,F92&gt;=2.5,D92&gt;=0.8),5.1,IF(AND(G92&gt;=0.885,A92&gt;=6.25,H92&gt;=8.598,D92&lt;2.45,F92&gt;=2.5,D92&gt;=0.8),5.2,IF(AND(H92&lt;6.926,H92&lt;13.932,B92&gt;=3.6,G92&lt;0.948,B92&gt;=3.35,A92&gt;=5.05,D92&lt;0.8),1.433,IF(AND(H92&gt;=6.926,H92&lt;13.932,B92&gt;=3.6,G92&lt;0.948,B92&gt;=3.35,A92&gt;=5.05,D92&lt;0.8),1.5,IF(AND(A92&lt;5.65,G92&lt;0.652,A92&gt;=5.3,D92&gt;=1.15,A92&lt;5.9,F92&lt;2.5,D92&gt;=0.8),4.36,IF(AND(A92&gt;=5.65,G92&lt;0.652,A92&gt;=5.3,D92&gt;=1.15,A92&lt;5.9,F92&lt;2.5,D92&gt;=0.8),4.2,IF(AND(H92&gt;=13.561,D92&gt;=1.35,D92&lt;1.6,B92&gt;=2.75,A92&gt;=5.9,F92&lt;2.5,D92&gt;=0.8),4.767,IF(AND(H92&lt;9.091,G92&lt;0.885,A92&gt;=6.25,H92&gt;=8.598,D92&lt;2.45,F92&gt;=2.5,D92&gt;=0.8),6.3,IF(AND(H92&gt;=12.206,H92&lt;13.561,D92&gt;=1.35,D92&lt;1.6,B92&gt;=2.75,A92&gt;=5.9,F92&lt;2.5,D92&gt;=0.8),4.4,IF(AND(D92&gt;=2.25,H92&gt;=9.091,G92&lt;0.885,A92&gt;=6.25,H92&gt;=8.598,D92&lt;2.45,F92&gt;=2.5,D92&gt;=0.8),5.9,IF(AND(B92&lt;3.05,H92&lt;12.206,H92&lt;13.561,D92&gt;=1.35,D92&lt;1.6,B92&gt;=2.75,A92&gt;=5.9,F92&lt;2.5,D92&gt;=0.8),4.6,IF(AND(B92&gt;=3.05,H92&lt;12.206,H92&lt;13.561,D92&gt;=1.35,D92&lt;1.6,B92&gt;=2.75,A92&gt;=5.9,F92&lt;2.5,D92&gt;=0.8),4.7,IF(AND(G92&gt;=0.596,D92&lt;2.25,H92&gt;=9.091,G92&lt;0.885,A92&gt;=6.25,H92&gt;=8.598,D92&lt;2.45,F92&gt;=2.5,D92&gt;=0.8),5.1,IF(AND(G92&gt;=0.379,G92&lt;0.596,D92&lt;2.25,H92&gt;=9.091,G92&lt;0.885,A92&gt;=6.25,H92&gt;=8.598,D92&lt;2.45,F92&gt;=2.5,D92&gt;=0.8),5.767,IF(AND(D92&lt;2.15,G92&lt;0.379,G92&lt;0.596,D92&lt;2.25,H92&gt;=9.091,G92&lt;0.885,A92&gt;=6.25,H92&gt;=8.598,D92&lt;2.45,F92&gt;=2.5,D92&gt;=0.8),5.4,IF(AND(D92&gt;=2.15,G92&lt;0.379,G92&lt;0.596,D92&lt;2.25,H92&gt;=9.091,G92&lt;0.885,A92&gt;=6.25,H92&gt;=8.598,D92&lt;2.45,F92&gt;=2.5,D92&gt;=0.8),5.6,"shouldnthappen")))))))))))))))))))))))))))))))))))))</f>
        <v>3.8</v>
      </c>
      <c r="AM92" s="1" t="n">
        <f aca="false">IF(AND(H92&lt;5.245,D92&lt;0.8),1,IF(AND(A92&lt;4.5,H92&gt;=5.245,D92&lt;0.8),1.35,IF(AND(D92&gt;=0.5,A92&gt;=4.5,H92&gt;=5.245,D92&lt;0.8),1.6,IF(AND(H92&lt;7.25,B92&lt;2.6,A92&lt;6.15,D92&gt;=0.8),4.375,IF(AND(H92&gt;=7.25,B92&lt;2.6,A92&lt;6.15,D92&gt;=0.8),3.075,IF(AND(H92&lt;13.935,A92&gt;=7.05,A92&gt;=6.15,D92&gt;=0.8),6.067,IF(AND(H92&gt;=13.935,A92&gt;=7.05,A92&gt;=6.15,D92&gt;=0.8),6.525,IF(AND(G92&gt;=0.948,D92&lt;0.5,A92&gt;=4.5,H92&gt;=5.245,D92&lt;0.8),1.7,IF(AND(G92&lt;0.568,D92&gt;=1.55,B92&gt;=2.6,A92&lt;6.15,D92&gt;=0.8),5.1,IF(AND(G92&gt;=0.568,D92&gt;=1.55,B92&gt;=2.6,A92&lt;6.15,D92&gt;=0.8),5,IF(AND(A92&gt;=6.6,B92&gt;=3.15,A92&lt;7.05,A92&gt;=6.15,D92&gt;=0.8),5.78,IF(AND(G92&lt;0.165,G92&lt;0.273,D92&lt;1.55,B92&gt;=2.6,A92&lt;6.15,D92&gt;=0.8),4.1,IF(AND(G92&gt;=0.165,G92&lt;0.273,D92&lt;1.55,B92&gt;=2.6,A92&lt;6.15,D92&gt;=0.8),4.5,IF(AND(D92&lt;1.35,G92&gt;=0.273,D92&lt;1.55,B92&gt;=2.6,A92&lt;6.15,D92&gt;=0.8),4.08,IF(AND(D92&gt;=1.35,G92&gt;=0.273,D92&lt;1.55,B92&gt;=2.6,A92&lt;6.15,D92&gt;=0.8),4.4,IF(AND(D92&lt;1.45,F92&lt;2.5,B92&lt;3.15,A92&lt;7.05,A92&gt;=6.15,D92&gt;=0.8),4.38,IF(AND(D92&gt;=1.45,F92&lt;2.5,B92&lt;3.15,A92&lt;7.05,A92&gt;=6.15,D92&gt;=0.8),4.75,IF(AND(D92&gt;=2.25,F92&gt;=2.5,B92&lt;3.15,A92&lt;7.05,A92&gt;=6.15,D92&gt;=0.8),5.16,IF(AND(H92&lt;11.488,A92&lt;6.6,B92&gt;=3.15,A92&lt;7.05,A92&gt;=6.15,D92&gt;=0.8),6,IF(AND(H92&gt;=14.396,D92&lt;0.25,G92&lt;0.948,D92&lt;0.5,A92&gt;=4.5,H92&gt;=5.245,D92&lt;0.8),1.3,IF(AND(A92&gt;=5.55,D92&gt;=0.25,G92&lt;0.948,D92&lt;0.5,A92&gt;=4.5,H92&gt;=5.245,D92&lt;0.8),1.7,IF(AND(D92&lt;1.85,D92&lt;2.25,F92&gt;=2.5,B92&lt;3.15,A92&lt;7.05,A92&gt;=6.15,D92&gt;=0.8),5.6,IF(AND(G92&lt;0.669,H92&gt;=11.488,A92&lt;6.6,B92&gt;=3.15,A92&lt;7.05,A92&gt;=6.15,D92&gt;=0.8),4.7,IF(AND(G92&gt;=0.669,H92&gt;=11.488,A92&lt;6.6,B92&gt;=3.15,A92&lt;7.05,A92&gt;=6.15,D92&gt;=0.8),5.22,IF(AND(H92&lt;6.543,H92&lt;14.396,D92&lt;0.25,G92&lt;0.948,D92&lt;0.5,A92&gt;=4.5,H92&gt;=5.245,D92&lt;0.8),1.4,IF(AND(A92&lt;4.95,A92&lt;5.55,D92&gt;=0.25,G92&lt;0.948,D92&lt;0.5,A92&gt;=4.5,H92&gt;=5.245,D92&lt;0.8),1.4,IF(AND(A92&gt;=4.95,A92&lt;5.55,D92&gt;=0.25,G92&lt;0.948,D92&lt;0.5,A92&gt;=4.5,H92&gt;=5.245,D92&lt;0.8),1.48,IF(AND(H92&lt;10.667,D92&gt;=1.85,D92&lt;2.25,F92&gt;=2.5,B92&lt;3.15,A92&lt;7.05,A92&gt;=6.15,D92&gt;=0.8),5.25,IF(AND(H92&gt;=10.667,D92&gt;=1.85,D92&lt;2.25,F92&gt;=2.5,B92&lt;3.15,A92&lt;7.05,A92&gt;=6.15,D92&gt;=0.8),5.55,IF(AND(G92&lt;0.063,H92&gt;=6.543,H92&lt;14.396,D92&lt;0.25,G92&lt;0.948,D92&lt;0.5,A92&gt;=4.5,H92&gt;=5.245,D92&lt;0.8),1.4,IF(AND(H92&lt;9.212,G92&gt;=0.063,H92&gt;=6.543,H92&lt;14.396,D92&lt;0.25,G92&lt;0.948,D92&lt;0.5,A92&gt;=4.5,H92&gt;=5.245,D92&lt;0.8),1.475,IF(AND(H92&gt;=9.212,G92&gt;=0.063,H92&gt;=6.543,H92&lt;14.396,D92&lt;0.25,G92&lt;0.948,D92&lt;0.5,A92&gt;=4.5,H92&gt;=5.245,D92&lt;0.8),1.5,"shouldnthappen"))))))))))))))))))))))))))))))))</f>
        <v>4.375</v>
      </c>
      <c r="AN92" s="1" t="n">
        <f aca="false">IF(AND(D92&lt;0.7,A92&gt;=5.55),1.633,IF(AND(G92&lt;0.38,B92&lt;2.8,A92&lt;5.55),4.3,IF(AND(G92&gt;=0.38,B92&lt;2.8,A92&lt;5.55),3.325,IF(AND(D92&gt;=0.35,B92&gt;=2.8,A92&lt;5.55),1.6,IF(AND(B92&gt;=3.4,A92&lt;4.8,D92&lt;0.35,B92&gt;=2.8,A92&lt;5.55),1,IF(AND(H92&gt;=11.789,A92&lt;5.9,D92&lt;1.55,D92&gt;=0.7,A92&gt;=5.55),4.325,IF(AND(F92&gt;=2.5,A92&gt;=5.9,D92&lt;1.55,D92&gt;=0.7,A92&gt;=5.55),5.05,IF(AND(D92&lt;1.9,A92&gt;=7.25,D92&gt;=1.55,D92&gt;=0.7,A92&gt;=5.55),6.3,IF(AND(D92&gt;=1.9,A92&gt;=7.25,D92&gt;=1.55,D92&gt;=0.7,A92&gt;=5.55),6.4,IF(AND(A92&lt;4.35,B92&lt;3.4,A92&lt;4.8,D92&lt;0.35,B92&gt;=2.8,A92&lt;5.55),1.1,IF(AND(G92&gt;=0.934,B92&lt;3.45,A92&gt;=4.8,D92&lt;0.35,B92&gt;=2.8,A92&lt;5.55),1.7,IF(AND(H92&gt;=14.877,B92&gt;=3.45,A92&gt;=4.8,D92&lt;0.35,B92&gt;=2.8,A92&lt;5.55),1.3,IF(AND(B92&lt;2.6,H92&lt;11.789,A92&lt;5.9,D92&lt;1.55,D92&gt;=0.7,A92&gt;=5.55),3.9,IF(AND(B92&gt;=2.6,H92&lt;11.789,A92&lt;5.9,D92&lt;1.55,D92&gt;=0.7,A92&gt;=5.55),4.26,IF(AND(A92&lt;6.6,F92&lt;2.5,A92&gt;=5.9,D92&lt;1.55,D92&gt;=0.7,A92&gt;=5.55),4.625,IF(AND(A92&gt;=6.6,F92&lt;2.5,A92&gt;=5.9,D92&lt;1.55,D92&gt;=0.7,A92&gt;=5.55),4.475,IF(AND(B92&lt;2.6,D92&lt;2.05,A92&lt;7.25,D92&gt;=1.55,D92&gt;=0.7,A92&gt;=5.55),5.8,IF(AND(G92&gt;=0.743,D92&gt;=2.05,A92&lt;7.25,D92&gt;=1.55,D92&gt;=0.7,A92&gt;=5.55),5.1,IF(AND(G92&lt;0.422,A92&gt;=4.35,B92&lt;3.4,A92&lt;4.8,D92&lt;0.35,B92&gt;=2.8,A92&lt;5.55),1.367,IF(AND(G92&gt;=0.422,A92&gt;=4.35,B92&lt;3.4,A92&lt;4.8,D92&lt;0.35,B92&gt;=2.8,A92&lt;5.55),1.3,IF(AND(A92&lt;5.05,G92&lt;0.934,B92&lt;3.45,A92&gt;=4.8,D92&lt;0.35,B92&gt;=2.8,A92&lt;5.55),1.525,IF(AND(A92&gt;=5.05,G92&lt;0.934,B92&lt;3.45,A92&gt;=4.8,D92&lt;0.35,B92&gt;=2.8,A92&lt;5.55),1.5,IF(AND(G92&gt;=0.585,H92&lt;14.877,B92&gt;=3.45,A92&gt;=4.8,D92&lt;0.35,B92&gt;=2.8,A92&lt;5.55),1.54,IF(AND(G92&gt;=0.537,G92&lt;0.743,D92&gt;=2.05,A92&lt;7.25,D92&gt;=1.55,D92&gt;=0.7,A92&gt;=5.55),5.833,IF(AND(D92&gt;=0.25,G92&lt;0.585,H92&lt;14.877,B92&gt;=3.45,A92&gt;=4.8,D92&lt;0.35,B92&gt;=2.8,A92&lt;5.55),1.367,IF(AND(D92&lt;1.75,H92&lt;13.795,B92&gt;=2.6,D92&lt;2.05,A92&lt;7.25,D92&gt;=1.55,D92&gt;=0.7,A92&gt;=5.55),5.45,IF(AND(B92&lt;2.85,H92&gt;=13.795,B92&gt;=2.6,D92&lt;2.05,A92&lt;7.25,D92&gt;=1.55,D92&gt;=0.7,A92&gt;=5.55),5.1,IF(AND(B92&gt;=2.85,H92&gt;=13.795,B92&gt;=2.6,D92&lt;2.05,A92&lt;7.25,D92&gt;=1.55,D92&gt;=0.7,A92&gt;=5.55),4.82,IF(AND(G92&lt;0.353,G92&lt;0.537,G92&lt;0.743,D92&gt;=2.05,A92&lt;7.25,D92&gt;=1.55,D92&gt;=0.7,A92&gt;=5.55),5.425,IF(AND(G92&gt;=0.353,G92&lt;0.537,G92&lt;0.743,D92&gt;=2.05,A92&lt;7.25,D92&gt;=1.55,D92&gt;=0.7,A92&gt;=5.55),5.62,IF(AND(G92&lt;0.311,D92&lt;0.25,G92&lt;0.585,H92&lt;14.877,B92&gt;=3.45,A92&gt;=4.8,D92&lt;0.35,B92&gt;=2.8,A92&lt;5.55),1.5,IF(AND(G92&gt;=0.311,D92&lt;0.25,G92&lt;0.585,H92&lt;14.877,B92&gt;=3.45,A92&gt;=4.8,D92&lt;0.35,B92&gt;=2.8,A92&lt;5.55),1.4,IF(AND(B92&gt;=3.1,D92&gt;=1.75,H92&lt;13.795,B92&gt;=2.6,D92&lt;2.05,A92&lt;7.25,D92&gt;=1.55,D92&gt;=0.7,A92&gt;=5.55),5.1,IF(AND(B92&lt;2.85,B92&lt;3.1,D92&gt;=1.75,H92&lt;13.795,B92&gt;=2.6,D92&lt;2.05,A92&lt;7.25,D92&gt;=1.55,D92&gt;=0.7,A92&gt;=5.55),5.2,IF(AND(B92&gt;=2.85,B92&lt;3.1,D92&gt;=1.75,H92&lt;13.795,B92&gt;=2.6,D92&lt;2.05,A92&lt;7.25,D92&gt;=1.55,D92&gt;=0.7,A92&gt;=5.55),5.2,"shouldnthappen")))))))))))))))))))))))))))))))))))</f>
        <v>3.325</v>
      </c>
      <c r="AO92" s="1" t="n">
        <f aca="false">IF(AND(H92&gt;=14.529,G92&lt;0.633,D92&lt;0.8),1.3,IF(AND(A92&lt;5.05,G92&gt;=0.633,D92&lt;0.8),1.35,IF(AND(H92&gt;=14.379,H92&lt;14.529,G92&lt;0.633,D92&lt;0.8),1.7,IF(AND(B92&lt;3.35,A92&gt;=5.05,G92&gt;=0.633,D92&lt;0.8),1.7,IF(AND(D92&gt;=1.45,A92&lt;5.95,F92&lt;2.5,D92&gt;=0.8),4.5,IF(AND(D92&lt;1.35,A92&gt;=5.95,F92&lt;2.5,D92&gt;=0.8),4,IF(AND(D92&lt;1.85,G92&gt;=0.845,F92&gt;=2.5,D92&gt;=0.8),4.8,IF(AND(B92&gt;=4.3,H92&lt;14.379,H92&lt;14.529,G92&lt;0.633,D92&lt;0.8),1.5,IF(AND(A92&lt;5.25,B92&gt;=3.35,A92&gt;=5.05,G92&gt;=0.633,D92&lt;0.8),1.55,IF(AND(A92&gt;=5.25,B92&gt;=3.35,A92&gt;=5.05,G92&gt;=0.633,D92&lt;0.8),1.633,IF(AND(A92&lt;5.05,D92&lt;1.45,A92&lt;5.95,F92&lt;2.5,D92&gt;=0.8),3.3,IF(AND(G92&lt;0.293,D92&gt;=1.35,A92&gt;=5.95,F92&lt;2.5,D92&gt;=0.8),5,IF(AND(A92&gt;=6.6,D92&lt;2.05,G92&lt;0.845,F92&gt;=2.5,D92&gt;=0.8),5.8,IF(AND(B92&lt;3.05,D92&gt;=2.05,G92&lt;0.845,F92&gt;=2.5,D92&gt;=0.8),6.15,IF(AND(B92&lt;2.9,D92&gt;=1.85,G92&gt;=0.845,F92&gt;=2.5,D92&gt;=0.8),5.1,IF(AND(B92&gt;=2.9,D92&gt;=1.85,G92&gt;=0.845,F92&gt;=2.5,D92&gt;=0.8),5.2,IF(AND(B92&gt;=3.8,B92&lt;4.3,H92&lt;14.379,H92&lt;14.529,G92&lt;0.633,D92&lt;0.8),1.333,IF(AND(A92&lt;6.25,G92&gt;=0.293,D92&gt;=1.35,A92&gt;=5.95,F92&lt;2.5,D92&gt;=0.8),4.6,IF(AND(H92&lt;10.351,A92&lt;6.6,D92&lt;2.05,G92&lt;0.845,F92&gt;=2.5,D92&gt;=0.8),5.4,IF(AND(G92&gt;=0.364,B92&gt;=3.05,D92&gt;=2.05,G92&lt;0.845,F92&gt;=2.5,D92&gt;=0.8),5.66,IF(AND(G92&gt;=0.447,B92&lt;3.8,B92&lt;4.3,H92&lt;14.379,H92&lt;14.529,G92&lt;0.633,D92&lt;0.8),1.3,IF(AND(H92&lt;6.247,A92&lt;5.65,A92&gt;=5.05,D92&lt;1.45,A92&lt;5.95,F92&lt;2.5,D92&gt;=0.8),4.033,IF(AND(D92&lt;1.25,A92&gt;=5.65,A92&gt;=5.05,D92&lt;1.45,A92&lt;5.95,F92&lt;2.5,D92&gt;=0.8),3.88,IF(AND(D92&gt;=1.25,A92&gt;=5.65,A92&gt;=5.05,D92&lt;1.45,A92&lt;5.95,F92&lt;2.5,D92&gt;=0.8),4.35,IF(AND(B92&lt;2.65,A92&gt;=6.25,G92&gt;=0.293,D92&gt;=1.35,A92&gt;=5.95,F92&lt;2.5,D92&gt;=0.8),4.9,IF(AND(B92&lt;2.75,H92&gt;=10.351,A92&lt;6.6,D92&lt;2.05,G92&lt;0.845,F92&gt;=2.5,D92&gt;=0.8),5.1,IF(AND(B92&gt;=2.75,H92&gt;=10.351,A92&lt;6.6,D92&lt;2.05,G92&lt;0.845,F92&gt;=2.5,D92&gt;=0.8),4.95,IF(AND(B92&lt;3.15,G92&lt;0.364,B92&gt;=3.05,D92&gt;=2.05,G92&lt;0.845,F92&gt;=2.5,D92&gt;=0.8),5.28,IF(AND(B92&gt;=3.15,G92&lt;0.364,B92&gt;=3.05,D92&gt;=2.05,G92&lt;0.845,F92&gt;=2.5,D92&gt;=0.8),5.5,IF(AND(H92&lt;9.212,G92&lt;0.447,B92&lt;3.8,B92&lt;4.3,H92&lt;14.379,H92&lt;14.529,G92&lt;0.633,D92&lt;0.8),1.4,IF(AND(G92&lt;0.356,H92&gt;=6.247,A92&lt;5.65,A92&gt;=5.05,D92&lt;1.45,A92&lt;5.95,F92&lt;2.5,D92&gt;=0.8),4.2,IF(AND(B92&lt;3,B92&gt;=2.65,A92&gt;=6.25,G92&gt;=0.293,D92&gt;=1.35,A92&gt;=5.95,F92&lt;2.5,D92&gt;=0.8),4.6,IF(AND(B92&gt;=3,B92&gt;=2.65,A92&gt;=6.25,G92&gt;=0.293,D92&gt;=1.35,A92&gt;=5.95,F92&lt;2.5,D92&gt;=0.8),4.7,IF(AND(A92&lt;5.05,H92&gt;=9.212,G92&lt;0.447,B92&lt;3.8,B92&lt;4.3,H92&lt;14.379,H92&lt;14.529,G92&lt;0.633,D92&lt;0.8),1.533,IF(AND(A92&gt;=5.05,H92&gt;=9.212,G92&lt;0.447,B92&lt;3.8,B92&lt;4.3,H92&lt;14.379,H92&lt;14.529,G92&lt;0.633,D92&lt;0.8),1.425,IF(AND(A92&lt;5.35,G92&gt;=0.356,H92&gt;=6.247,A92&lt;5.65,A92&gt;=5.05,D92&lt;1.45,A92&lt;5.95,F92&lt;2.5,D92&gt;=0.8),3.9,IF(AND(A92&gt;=5.35,G92&gt;=0.356,H92&gt;=6.247,A92&lt;5.65,A92&gt;=5.05,D92&lt;1.45,A92&lt;5.95,F92&lt;2.5,D92&gt;=0.8),3.72,"shouldnthappen")))))))))))))))))))))))))))))))))))))</f>
        <v>4.033</v>
      </c>
      <c r="AP92" s="1" t="n">
        <f aca="false">IF(AND(F92&gt;=1.5,A92&lt;5.55),3.84,IF(AND(G92&gt;=0.52,A92&lt;4.75,F92&lt;1.5,A92&lt;5.55),1.16,IF(AND(A92&lt;5.65,A92&lt;5.85,D92&lt;1.55,A92&gt;=5.55),4.2,IF(AND(A92&gt;=5.65,A92&lt;5.85,D92&lt;1.55,A92&gt;=5.55),3.167,IF(AND(G92&gt;=0.798,A92&gt;=5.85,D92&lt;1.55,A92&gt;=5.55),4,IF(AND(F92&lt;2.5,H92&lt;14.1,D92&gt;=1.55,A92&gt;=5.55),4.84,IF(AND(A92&lt;7.2,H92&gt;=14.1,D92&gt;=1.55,A92&gt;=5.55),5.633,IF(AND(A92&gt;=7.2,H92&gt;=14.1,D92&gt;=1.55,A92&gt;=5.55),6.6,IF(AND(G92&lt;0.161,G92&lt;0.52,A92&lt;4.75,F92&lt;1.5,A92&lt;5.55),1.5,IF(AND(D92&gt;=0.5,G92&lt;0.676,A92&gt;=4.75,F92&lt;1.5,A92&lt;5.55),1.6,IF(AND(H92&lt;11.016,G92&gt;=0.676,A92&gt;=4.75,F92&lt;1.5,A92&lt;5.55),1.75,IF(AND(G92&lt;0.209,G92&lt;0.798,A92&gt;=5.85,D92&lt;1.55,A92&gt;=5.55),4.5,IF(AND(G92&gt;=0.74,F92&gt;=2.5,H92&lt;14.1,D92&gt;=1.55,A92&gt;=5.55),6.225,IF(AND(B92&lt;2.95,G92&gt;=0.161,G92&lt;0.52,A92&lt;4.75,F92&lt;1.5,A92&lt;5.55),1.4,IF(AND(B92&gt;=2.95,G92&gt;=0.161,G92&lt;0.52,A92&lt;4.75,F92&lt;1.5,A92&lt;5.55),1.34,IF(AND(B92&lt;3.15,D92&lt;0.5,G92&lt;0.676,A92&gt;=4.75,F92&lt;1.5,A92&lt;5.55),1.52,IF(AND(D92&lt;0.25,H92&gt;=11.016,G92&gt;=0.676,A92&gt;=4.75,F92&lt;1.5,A92&lt;5.55),1.567,IF(AND(D92&gt;=0.25,H92&gt;=11.016,G92&gt;=0.676,A92&gt;=4.75,F92&lt;1.5,A92&lt;5.55),1.5,IF(AND(H92&lt;7.47,G92&gt;=0.209,G92&lt;0.798,A92&gt;=5.85,D92&lt;1.55,A92&gt;=5.55),5.05,IF(AND(B92&lt;2.85,G92&lt;0.74,F92&gt;=2.5,H92&lt;14.1,D92&gt;=1.55,A92&gt;=5.55),5.35,IF(AND(B92&lt;3.3,B92&gt;=3.15,D92&lt;0.5,G92&lt;0.676,A92&gt;=4.75,F92&lt;1.5,A92&lt;5.55),1.2,IF(AND(D92&lt;1.45,H92&gt;=7.47,G92&gt;=0.209,G92&lt;0.798,A92&gt;=5.85,D92&lt;1.55,A92&gt;=5.55),4.66,IF(AND(D92&gt;=1.45,H92&gt;=7.47,G92&gt;=0.209,G92&lt;0.798,A92&gt;=5.85,D92&lt;1.55,A92&gt;=5.55),4.64,IF(AND(A92&gt;=7.05,B92&gt;=2.85,G92&lt;0.74,F92&gt;=2.5,H92&lt;14.1,D92&gt;=1.55,A92&gt;=5.55),5.8,IF(AND(B92&gt;=3.25,A92&lt;7.05,B92&gt;=2.85,G92&lt;0.74,F92&gt;=2.5,H92&lt;14.1,D92&gt;=1.55,A92&gt;=5.55),5.7,IF(AND(H92&gt;=13.641,D92&lt;0.25,B92&gt;=3.3,B92&gt;=3.15,D92&lt;0.5,G92&lt;0.676,A92&gt;=4.75,F92&lt;1.5,A92&lt;5.55),1.3,IF(AND(D92&lt;0.35,D92&gt;=0.25,B92&gt;=3.3,B92&gt;=3.15,D92&lt;0.5,G92&lt;0.676,A92&gt;=4.75,F92&lt;1.5,A92&lt;5.55),1.367,IF(AND(D92&gt;=0.35,D92&gt;=0.25,B92&gt;=3.3,B92&gt;=3.15,D92&lt;0.5,G92&lt;0.676,A92&gt;=4.75,F92&lt;1.5,A92&lt;5.55),1.3,IF(AND(A92&lt;6.35,B92&lt;3.25,A92&lt;7.05,B92&gt;=2.85,G92&lt;0.74,F92&gt;=2.5,H92&lt;14.1,D92&gt;=1.55,A92&gt;=5.55),5.6,IF(AND(A92&gt;=6.35,B92&lt;3.25,A92&lt;7.05,B92&gt;=2.85,G92&lt;0.74,F92&gt;=2.5,H92&lt;14.1,D92&gt;=1.55,A92&gt;=5.55),5.325,IF(AND(A92&lt;5.1,H92&lt;13.641,D92&lt;0.25,B92&gt;=3.3,B92&gt;=3.15,D92&lt;0.5,G92&lt;0.676,A92&gt;=4.75,F92&lt;1.5,A92&lt;5.55),1.4,IF(AND(H92&gt;=11.031,A92&gt;=5.1,H92&lt;13.641,D92&lt;0.25,B92&gt;=3.3,B92&gt;=3.15,D92&lt;0.5,G92&lt;0.676,A92&gt;=4.75,F92&lt;1.5,A92&lt;5.55),1.4,IF(AND(A92&lt;5.45,H92&lt;11.031,A92&gt;=5.1,H92&lt;13.641,D92&lt;0.25,B92&gt;=3.3,B92&gt;=3.15,D92&lt;0.5,G92&lt;0.676,A92&gt;=4.75,F92&lt;1.5,A92&lt;5.55),1.5,IF(AND(A92&gt;=5.45,H92&lt;11.031,A92&gt;=5.1,H92&lt;13.641,D92&lt;0.25,B92&gt;=3.3,B92&gt;=3.15,D92&lt;0.5,G92&lt;0.676,A92&gt;=4.75,F92&lt;1.5,A92&lt;5.55),1.4,"shouldnthappen"))))))))))))))))))))))))))))))))))</f>
        <v>3.84</v>
      </c>
      <c r="AQ92" s="1" t="n">
        <f aca="false">IF(AND(H92&lt;6.926,D92&gt;=0.35,F92&lt;1.5),1.9,IF(AND(G92&gt;=0.869,D92&gt;=1.75,F92&gt;=1.5),5.15,IF(AND(A92&lt;4.35,A92&lt;5.05,D92&lt;0.35,F92&lt;1.5),1.1,IF(AND(H92&lt;6.089,A92&gt;=5.05,D92&lt;0.35,F92&lt;1.5),1.7,IF(AND(H92&gt;=13.089,H92&gt;=6.926,D92&gt;=0.35,F92&lt;1.5),1.3,IF(AND(G92&lt;0.695,D92&lt;1.15,D92&lt;1.75,F92&gt;=1.5),3.62,IF(AND(G92&gt;=0.695,D92&lt;1.15,D92&lt;1.75,F92&gt;=1.5),3,IF(AND(G92&gt;=0.585,H92&gt;=6.089,A92&gt;=5.05,D92&lt;0.35,F92&lt;1.5),1.5,IF(AND(H92&lt;9.582,H92&lt;13.089,H92&gt;=6.926,D92&gt;=0.35,F92&lt;1.5),1.5,IF(AND(H92&gt;=9.582,H92&lt;13.089,H92&gt;=6.926,D92&gt;=0.35,F92&lt;1.5),1.6,IF(AND(D92&lt;1.35,H92&lt;9.349,D92&gt;=1.15,D92&lt;1.75,F92&gt;=1.5),3.867,IF(AND(D92&lt;2.05,A92&lt;7.05,G92&lt;0.869,D92&gt;=1.75,F92&gt;=1.5),4.9,IF(AND(B92&gt;=3.3,A92&gt;=7.05,G92&lt;0.869,D92&gt;=1.75,F92&gt;=1.5),6.1,IF(AND(G92&lt;0.347,H92&lt;11.218,A92&gt;=4.35,A92&lt;5.05,D92&lt;0.35,F92&lt;1.5),1.4,IF(AND(G92&gt;=0.347,H92&lt;11.218,A92&gt;=4.35,A92&lt;5.05,D92&lt;0.35,F92&lt;1.5),1.5,IF(AND(G92&gt;=0.265,H92&gt;=11.218,A92&gt;=4.35,A92&lt;5.05,D92&lt;0.35,F92&lt;1.5),1.45,IF(AND(A92&gt;=5.4,G92&lt;0.585,H92&gt;=6.089,A92&gt;=5.05,D92&lt;0.35,F92&lt;1.5),1.35,IF(AND(B92&gt;=2.9,D92&gt;=1.35,H92&lt;9.349,D92&gt;=1.15,D92&lt;1.75,F92&gt;=1.5),4.6,IF(AND(D92&gt;=1.35,A92&lt;6.15,H92&gt;=9.349,D92&gt;=1.15,D92&lt;1.75,F92&gt;=1.5),4.54,IF(AND(H92&lt;10.927,A92&gt;=6.15,H92&gt;=9.349,D92&gt;=1.15,D92&lt;1.75,F92&gt;=1.5),4.3,IF(AND(G92&lt;0.512,D92&gt;=2.05,A92&lt;7.05,G92&lt;0.869,D92&gt;=1.75,F92&gt;=1.5),5.533,IF(AND(G92&gt;=0.512,D92&gt;=2.05,A92&lt;7.05,G92&lt;0.869,D92&gt;=1.75,F92&gt;=1.5),5.88,IF(AND(H92&lt;11.551,B92&lt;3.3,A92&gt;=7.05,G92&lt;0.869,D92&gt;=1.75,F92&gt;=1.5),6.3,IF(AND(G92&lt;0.227,G92&lt;0.265,H92&gt;=11.218,A92&gt;=4.35,A92&lt;5.05,D92&lt;0.35,F92&lt;1.5),1.4,IF(AND(G92&gt;=0.227,G92&lt;0.265,H92&gt;=11.218,A92&gt;=4.35,A92&lt;5.05,D92&lt;0.35,F92&lt;1.5),1.26,IF(AND(H92&lt;11.031,A92&lt;5.4,G92&lt;0.585,H92&gt;=6.089,A92&gt;=5.05,D92&lt;0.35,F92&lt;1.5),1.5,IF(AND(H92&gt;=11.031,A92&lt;5.4,G92&lt;0.585,H92&gt;=6.089,A92&gt;=5.05,D92&lt;0.35,F92&lt;1.5),1.4,IF(AND(A92&lt;5.45,B92&lt;2.9,D92&gt;=1.35,H92&lt;9.349,D92&gt;=1.15,D92&lt;1.75,F92&gt;=1.5),4.5,IF(AND(A92&lt;5.9,D92&lt;1.35,A92&lt;6.15,H92&gt;=9.349,D92&gt;=1.15,D92&lt;1.75,F92&gt;=1.5),4.2,IF(AND(A92&gt;=5.9,D92&lt;1.35,A92&lt;6.15,H92&gt;=9.349,D92&gt;=1.15,D92&lt;1.75,F92&gt;=1.5),4,IF(AND(A92&gt;=6.75,H92&gt;=10.927,A92&gt;=6.15,H92&gt;=9.349,D92&gt;=1.15,D92&lt;1.75,F92&gt;=1.5),4.767,IF(AND(B92&lt;2.9,H92&gt;=11.551,B92&lt;3.3,A92&gt;=7.05,G92&lt;0.869,D92&gt;=1.75,F92&gt;=1.5),6.7,IF(AND(B92&gt;=2.9,H92&gt;=11.551,B92&lt;3.3,A92&gt;=7.05,G92&lt;0.869,D92&gt;=1.75,F92&gt;=1.5),6.6,IF(AND(B92&lt;2.45,A92&gt;=5.45,B92&lt;2.9,D92&gt;=1.35,H92&lt;9.349,D92&gt;=1.15,D92&lt;1.75,F92&gt;=1.5),5,IF(AND(B92&gt;=2.45,A92&gt;=5.45,B92&lt;2.9,D92&gt;=1.35,H92&lt;9.349,D92&gt;=1.15,D92&lt;1.75,F92&gt;=1.5),5.1,IF(AND(H92&lt;11.166,A92&lt;6.75,H92&gt;=10.927,A92&gt;=6.15,H92&gt;=9.349,D92&gt;=1.15,D92&lt;1.75,F92&gt;=1.5),4.9,IF(AND(G92&lt;0.228,H92&gt;=11.166,A92&lt;6.75,H92&gt;=10.927,A92&gt;=6.15,H92&gt;=9.349,D92&gt;=1.15,D92&lt;1.75,F92&gt;=1.5),4.7,IF(AND(H92&lt;13.531,G92&gt;=0.228,H92&gt;=11.166,A92&lt;6.75,H92&gt;=10.927,A92&gt;=6.15,H92&gt;=9.349,D92&gt;=1.15,D92&lt;1.75,F92&gt;=1.5),4.4,IF(AND(H92&gt;=13.531,G92&gt;=0.228,H92&gt;=11.166,A92&lt;6.75,H92&gt;=10.927,A92&gt;=6.15,H92&gt;=9.349,D92&gt;=1.15,D92&lt;1.75,F92&gt;=1.5),4.6,"shouldnthappen")))))))))))))))))))))))))))))))))))))))</f>
        <v>3.867</v>
      </c>
      <c r="AR92" s="1" t="n">
        <f aca="false">IF(AND(G92&gt;=0.93,B92&lt;3.65,F92&lt;1.5),1.7,IF(AND(H92&lt;6.542,B92&gt;=3.65,F92&lt;1.5),1.767,IF(AND(A92&gt;=7.05,D92&gt;=1.55,F92&gt;=1.5),6.3,IF(AND(G92&lt;0.123,H92&gt;=6.542,B92&gt;=3.65,F92&lt;1.5),1.367,IF(AND(A92&lt;5.15,A92&lt;5.65,D92&lt;1.55,F92&gt;=1.5),3.15,IF(AND(A92&lt;4.8,G92&gt;=0.447,G92&lt;0.93,B92&lt;3.65,F92&lt;1.5),1.24,IF(AND(A92&gt;=4.8,G92&gt;=0.447,G92&lt;0.93,B92&lt;3.65,F92&lt;1.5),1.4,IF(AND(G92&lt;0.151,G92&gt;=0.123,H92&gt;=6.542,B92&gt;=3.65,F92&lt;1.5),1.7,IF(AND(G92&gt;=0.151,G92&gt;=0.123,H92&gt;=6.542,B92&gt;=3.65,F92&lt;1.5),1.5,IF(AND(D92&gt;=1.45,A92&gt;=5.15,A92&lt;5.65,D92&lt;1.55,F92&gt;=1.5),4.5,IF(AND(B92&lt;2.65,D92&gt;=1.35,A92&gt;=5.65,D92&lt;1.55,F92&gt;=1.5),4.9,IF(AND(G92&lt;0.527,F92&lt;2.5,A92&lt;7.05,D92&gt;=1.55,F92&gt;=1.5),5.075,IF(AND(G92&gt;=0.527,F92&lt;2.5,A92&lt;7.05,D92&gt;=1.55,F92&gt;=1.5),4.7,IF(AND(A92&lt;4.65,G92&lt;0.265,G92&lt;0.447,G92&lt;0.93,B92&lt;3.65,F92&lt;1.5),1.42,IF(AND(G92&lt;0.3,G92&gt;=0.265,G92&lt;0.447,G92&lt;0.93,B92&lt;3.65,F92&lt;1.5),1.6,IF(AND(G92&gt;=0.3,G92&gt;=0.265,G92&lt;0.447,G92&lt;0.93,B92&lt;3.65,F92&lt;1.5),1.4,IF(AND(G92&lt;0.356,D92&lt;1.45,A92&gt;=5.15,A92&lt;5.65,D92&lt;1.55,F92&gt;=1.5),4.125,IF(AND(D92&lt;1.1,A92&lt;6.2,D92&lt;1.35,A92&gt;=5.65,D92&lt;1.55,F92&gt;=1.5),4.1,IF(AND(D92&gt;=1.1,A92&lt;6.2,D92&lt;1.35,A92&gt;=5.65,D92&lt;1.55,F92&gt;=1.5),4.175,IF(AND(H92&gt;=13.433,A92&gt;=6.2,D92&lt;1.35,A92&gt;=5.65,D92&lt;1.55,F92&gt;=1.5),4.6,IF(AND(G92&lt;0.437,B92&gt;=2.65,D92&gt;=1.35,A92&gt;=5.65,D92&lt;1.55,F92&gt;=1.5),4.625,IF(AND(G92&gt;=0.437,B92&gt;=2.65,D92&gt;=1.35,A92&gt;=5.65,D92&lt;1.55,F92&gt;=1.5),4.75,IF(AND(B92&gt;=3.15,H92&lt;11.146,F92&gt;=2.5,A92&lt;7.05,D92&gt;=1.55,F92&gt;=1.5),5.667,IF(AND(B92&lt;2.65,H92&gt;=11.146,F92&gt;=2.5,A92&lt;7.05,D92&gt;=1.55,F92&gt;=1.5),5.8,IF(AND(B92&lt;3.3,A92&gt;=4.65,G92&lt;0.265,G92&lt;0.447,G92&lt;0.93,B92&lt;3.65,F92&lt;1.5),1.32,IF(AND(B92&gt;=3.3,A92&gt;=4.65,G92&lt;0.265,G92&lt;0.447,G92&lt;0.93,B92&lt;3.65,F92&lt;1.5),1.425,IF(AND(B92&lt;2.8,G92&gt;=0.356,D92&lt;1.45,A92&gt;=5.15,A92&lt;5.65,D92&lt;1.55,F92&gt;=1.5),3.86,IF(AND(B92&gt;=2.8,G92&gt;=0.356,D92&lt;1.45,A92&gt;=5.15,A92&lt;5.65,D92&lt;1.55,F92&gt;=1.5),3.6,IF(AND(B92&lt;2.6,H92&lt;13.433,A92&gt;=6.2,D92&lt;1.35,A92&gt;=5.65,D92&lt;1.55,F92&gt;=1.5),4.4,IF(AND(B92&gt;=2.6,H92&lt;13.433,A92&gt;=6.2,D92&lt;1.35,A92&gt;=5.65,D92&lt;1.55,F92&gt;=1.5),4.3,IF(AND(G92&lt;0.151,B92&lt;3.15,H92&lt;11.146,F92&gt;=2.5,A92&lt;7.05,D92&gt;=1.55,F92&gt;=1.5),5.5,IF(AND(H92&lt;15.52,B92&gt;=2.65,H92&gt;=11.146,F92&gt;=2.5,A92&lt;7.05,D92&gt;=1.55,F92&gt;=1.5),5.4,IF(AND(H92&gt;=15.52,B92&gt;=2.65,H92&gt;=11.146,F92&gt;=2.5,A92&lt;7.05,D92&gt;=1.55,F92&gt;=1.5),5.733,IF(AND(H92&lt;10.74,G92&gt;=0.151,B92&lt;3.15,H92&lt;11.146,F92&gt;=2.5,A92&lt;7.05,D92&gt;=1.55,F92&gt;=1.5),5.12,IF(AND(H92&gt;=10.74,G92&gt;=0.151,B92&lt;3.15,H92&lt;11.146,F92&gt;=2.5,A92&lt;7.05,D92&gt;=1.55,F92&gt;=1.5),4.9,"shouldnthappen")))))))))))))))))))))))))))))))))))</f>
        <v>3.86</v>
      </c>
      <c r="AS92" s="1" t="n">
        <f aca="false">IF(AND(F92&gt;=1.5,A92&lt;5.55),4.18,IF(AND(F92&gt;=2.5,B92&lt;2.75,A92&gt;=5.55),5.38,IF(AND(G92&gt;=0.587,B92&lt;3.75,F92&lt;1.5,A92&lt;5.55),1.48,IF(AND(H92&lt;6.51,B92&gt;=3.75,F92&lt;1.5,A92&lt;5.55),1.9,IF(AND(H92&gt;=6.51,B92&gt;=3.75,F92&lt;1.5,A92&lt;5.55),1.425,IF(AND(G92&gt;=0.868,F92&lt;2.5,B92&lt;2.75,A92&gt;=5.55),4.65,IF(AND(F92&lt;1.5,D92&lt;1.55,B92&gt;=2.75,A92&gt;=5.55),1.7,IF(AND(G92&gt;=0.857,D92&gt;=1.55,B92&gt;=2.75,A92&gt;=5.55),5.033,IF(AND(G92&gt;=0.518,G92&lt;0.587,B92&lt;3.75,F92&lt;1.5,A92&lt;5.55),1,IF(AND(D92&lt;1.05,G92&lt;0.868,F92&lt;2.5,B92&lt;2.75,A92&gt;=5.55),3.5,IF(AND(G92&lt;0.404,D92&gt;=1.05,G92&lt;0.868,F92&lt;2.5,B92&lt;2.75,A92&gt;=5.55),4.2,IF(AND(G92&gt;=0.404,D92&gt;=1.05,G92&lt;0.868,F92&lt;2.5,B92&lt;2.75,A92&gt;=5.55),3.94,IF(AND(F92&lt;2.5,B92&lt;2.95,F92&gt;=1.5,D92&lt;1.55,B92&gt;=2.75,A92&gt;=5.55),4.68,IF(AND(F92&gt;=2.5,B92&lt;2.95,F92&gt;=1.5,D92&lt;1.55,B92&gt;=2.75,A92&gt;=5.55),5.1,IF(AND(H92&lt;10.883,B92&gt;=2.95,F92&gt;=1.5,D92&lt;1.55,B92&gt;=2.75,A92&gt;=5.55),4.15,IF(AND(H92&gt;=10.883,B92&gt;=2.95,F92&gt;=1.5,D92&lt;1.55,B92&gt;=2.75,A92&gt;=5.55),4.5,IF(AND(H92&gt;=14.1,D92&lt;2.05,G92&lt;0.857,D92&gt;=1.55,B92&gt;=2.75,A92&gt;=5.55),6.6,IF(AND(G92&lt;0.063,B92&lt;3.15,G92&lt;0.518,G92&lt;0.587,B92&lt;3.75,F92&lt;1.5,A92&lt;5.55),1.4,IF(AND(G92&gt;=0.063,B92&lt;3.15,G92&lt;0.518,G92&lt;0.587,B92&lt;3.75,F92&lt;1.5,A92&lt;5.55),1.5,IF(AND(H92&gt;=10.563,B92&gt;=3.15,G92&lt;0.518,G92&lt;0.587,B92&lt;3.75,F92&lt;1.5,A92&lt;5.55),1.325,IF(AND(B92&lt;2.95,H92&lt;14.1,D92&lt;2.05,G92&lt;0.857,D92&gt;=1.55,B92&gt;=2.75,A92&gt;=5.55),6.125,IF(AND(A92&lt;6.65,G92&lt;0.364,D92&gt;=2.05,G92&lt;0.857,D92&gt;=1.55,B92&gt;=2.75,A92&gt;=5.55),5.45,IF(AND(G92&gt;=0.774,G92&gt;=0.364,D92&gt;=2.05,G92&lt;0.857,D92&gt;=1.55,B92&gt;=2.75,A92&gt;=5.55),5.4,IF(AND(H92&gt;=9.279,H92&lt;10.563,B92&gt;=3.15,G92&lt;0.518,G92&lt;0.587,B92&lt;3.75,F92&lt;1.5,A92&lt;5.55),1.475,IF(AND(D92&lt;1.65,B92&gt;=2.95,H92&lt;14.1,D92&lt;2.05,G92&lt;0.857,D92&gt;=1.55,B92&gt;=2.75,A92&gt;=5.55),5.8,IF(AND(B92&lt;3.15,A92&gt;=6.65,G92&lt;0.364,D92&gt;=2.05,G92&lt;0.857,D92&gt;=1.55,B92&gt;=2.75,A92&gt;=5.55),5.3,IF(AND(B92&gt;=3.15,A92&gt;=6.65,G92&lt;0.364,D92&gt;=2.05,G92&lt;0.857,D92&gt;=1.55,B92&gt;=2.75,A92&gt;=5.55),5.7,IF(AND(A92&gt;=6.75,G92&lt;0.774,G92&gt;=0.364,D92&gt;=2.05,G92&lt;0.857,D92&gt;=1.55,B92&gt;=2.75,A92&gt;=5.55),5.9,IF(AND(G92&lt;0.417,H92&lt;9.279,H92&lt;10.563,B92&gt;=3.15,G92&lt;0.518,G92&lt;0.587,B92&lt;3.75,F92&lt;1.5,A92&lt;5.55),1.4,IF(AND(G92&gt;=0.417,H92&lt;9.279,H92&lt;10.563,B92&gt;=3.15,G92&lt;0.518,G92&lt;0.587,B92&lt;3.75,F92&lt;1.5,A92&lt;5.55),1.3,IF(AND(A92&lt;6.3,D92&gt;=1.65,B92&gt;=2.95,H92&lt;14.1,D92&lt;2.05,G92&lt;0.857,D92&gt;=1.55,B92&gt;=2.75,A92&gt;=5.55),4.9,IF(AND(A92&gt;=6.3,D92&gt;=1.65,B92&gt;=2.95,H92&lt;14.1,D92&lt;2.05,G92&lt;0.857,D92&gt;=1.55,B92&gt;=2.75,A92&gt;=5.55),5.3,IF(AND(G92&gt;=0.657,A92&lt;6.75,G92&lt;0.774,G92&gt;=0.364,D92&gt;=2.05,G92&lt;0.857,D92&gt;=1.55,B92&gt;=2.75,A92&gt;=5.55),6,IF(AND(B92&lt;3.2,G92&lt;0.657,A92&lt;6.75,G92&lt;0.774,G92&gt;=0.364,D92&gt;=2.05,G92&lt;0.857,D92&gt;=1.55,B92&gt;=2.75,A92&gt;=5.55),5.6,IF(AND(B92&gt;=3.2,G92&lt;0.657,A92&lt;6.75,G92&lt;0.774,G92&gt;=0.364,D92&gt;=2.05,G92&lt;0.857,D92&gt;=1.55,B92&gt;=2.75,A92&gt;=5.55),5.65,"shouldnthappen")))))))))))))))))))))))))))))))))))</f>
        <v>4.18</v>
      </c>
      <c r="AT92" s="1" t="n">
        <f aca="false">IF(AND(H92&gt;=16.284,A92&gt;=5.55),6.533,IF(AND(G92&gt;=0.52,A92&lt;4.85,A92&lt;5.55),1.05,IF(AND(G92&lt;0.227,G92&lt;0.52,A92&lt;4.85,A92&lt;5.55),1.4,IF(AND(G92&gt;=0.227,G92&lt;0.52,A92&lt;4.85,A92&lt;5.55),1.3,IF(AND(D92&gt;=0.45,F92&lt;1.5,A92&gt;=4.85,A92&lt;5.55),1.667,IF(AND(B92&gt;=2.75,F92&gt;=1.5,A92&gt;=4.85,A92&lt;5.55),4.5,IF(AND(F92&lt;2.5,B92&gt;=3.15,H92&lt;16.284,A92&gt;=5.55),4.7,IF(AND(G92&gt;=0.934,D92&lt;0.45,F92&lt;1.5,A92&gt;=4.85,A92&lt;5.55),1.7,IF(AND(D92&gt;=1.2,B92&lt;2.75,F92&gt;=1.5,A92&gt;=4.85,A92&lt;5.55),4.25,IF(AND(G92&gt;=0.774,F92&gt;=2.5,B92&gt;=3.15,H92&lt;16.284,A92&gt;=5.55),5.4,IF(AND(B92&lt;3.1,G92&lt;0.934,D92&lt;0.45,F92&lt;1.5,A92&gt;=4.85,A92&lt;5.55),1.6,IF(AND(D92&lt;1.05,D92&lt;1.2,B92&lt;2.75,F92&gt;=1.5,A92&gt;=4.85,A92&lt;5.55),3.433,IF(AND(D92&gt;=1.05,D92&lt;1.2,B92&lt;2.75,F92&gt;=1.5,A92&gt;=4.85,A92&lt;5.55),3.267,IF(AND(H92&lt;8.486,D92&lt;1.35,F92&lt;2.5,B92&lt;3.15,H92&lt;16.284,A92&gt;=5.55),3.85,IF(AND(D92&gt;=1.55,D92&gt;=1.35,F92&lt;2.5,B92&lt;3.15,H92&lt;16.284,A92&gt;=5.55),5.1,IF(AND(H92&lt;10.464,A92&lt;6.35,F92&gt;=2.5,B92&lt;3.15,H92&lt;16.284,A92&gt;=5.55),5.08,IF(AND(H92&gt;=10.464,A92&lt;6.35,F92&gt;=2.5,B92&lt;3.15,H92&lt;16.284,A92&gt;=5.55),4.9,IF(AND(D92&lt;1.85,A92&gt;=6.35,F92&gt;=2.5,B92&lt;3.15,H92&lt;16.284,A92&gt;=5.55),5.8,IF(AND(H92&gt;=10.393,G92&lt;0.774,F92&gt;=2.5,B92&gt;=3.15,H92&lt;16.284,A92&gt;=5.55),5.425,IF(AND(B92&lt;2.6,H92&gt;=8.486,D92&lt;1.35,F92&lt;2.5,B92&lt;3.15,H92&lt;16.284,A92&gt;=5.55),3.9,IF(AND(G92&gt;=0.567,D92&lt;1.55,D92&gt;=1.35,F92&lt;2.5,B92&lt;3.15,H92&lt;16.284,A92&gt;=5.55),4.4,IF(AND(B92&lt;3.25,H92&lt;10.393,G92&lt;0.774,F92&gt;=2.5,B92&gt;=3.15,H92&lt;16.284,A92&gt;=5.55),5.7,IF(AND(B92&gt;=3.25,H92&lt;10.393,G92&lt;0.774,F92&gt;=2.5,B92&gt;=3.15,H92&lt;16.284,A92&gt;=5.55),5.98,IF(AND(G92&lt;0.079,G92&lt;0.338,B92&gt;=3.1,G92&lt;0.934,D92&lt;0.45,F92&lt;1.5,A92&gt;=4.85,A92&lt;5.55),1.425,IF(AND(B92&lt;3.35,G92&gt;=0.338,B92&gt;=3.1,G92&lt;0.934,D92&lt;0.45,F92&lt;1.5,A92&gt;=4.85,A92&lt;5.55),1.4,IF(AND(G92&lt;0.404,B92&gt;=2.6,H92&gt;=8.486,D92&lt;1.35,F92&lt;2.5,B92&lt;3.15,H92&lt;16.284,A92&gt;=5.55),4.3,IF(AND(G92&gt;=0.404,B92&gt;=2.6,H92&gt;=8.486,D92&lt;1.35,F92&lt;2.5,B92&lt;3.15,H92&lt;16.284,A92&gt;=5.55),4.025,IF(AND(B92&gt;=3.05,G92&lt;0.567,D92&lt;1.55,D92&gt;=1.35,F92&lt;2.5,B92&lt;3.15,H92&lt;16.284,A92&gt;=5.55),4.7,IF(AND(A92&lt;6.45,H92&lt;10.667,D92&gt;=1.85,A92&gt;=6.35,F92&gt;=2.5,B92&lt;3.15,H92&lt;16.284,A92&gt;=5.55),5.3,IF(AND(A92&gt;=6.45,H92&lt;10.667,D92&gt;=1.85,A92&gt;=6.35,F92&gt;=2.5,B92&lt;3.15,H92&lt;16.284,A92&gt;=5.55),5.167,IF(AND(B92&lt;2.95,H92&gt;=10.667,D92&gt;=1.85,A92&gt;=6.35,F92&gt;=2.5,B92&lt;3.15,H92&lt;16.284,A92&gt;=5.55),5.6,IF(AND(B92&gt;=2.95,H92&gt;=10.667,D92&gt;=1.85,A92&gt;=6.35,F92&gt;=2.5,B92&lt;3.15,H92&lt;16.284,A92&gt;=5.55),5.5,IF(AND(H92&lt;10.325,G92&gt;=0.079,G92&lt;0.338,B92&gt;=3.1,G92&lt;0.934,D92&lt;0.45,F92&lt;1.5,A92&gt;=4.85,A92&lt;5.55),1.5,IF(AND(G92&lt;0.385,B92&gt;=3.35,G92&gt;=0.338,B92&gt;=3.1,G92&lt;0.934,D92&lt;0.45,F92&lt;1.5,A92&gt;=4.85,A92&lt;5.55),1.5,IF(AND(G92&gt;=0.385,B92&gt;=3.35,G92&gt;=0.338,B92&gt;=3.1,G92&lt;0.934,D92&lt;0.45,F92&lt;1.5,A92&gt;=4.85,A92&lt;5.55),1.42,IF(AND(B92&lt;2.5,B92&lt;3.05,G92&lt;0.567,D92&lt;1.55,D92&gt;=1.35,F92&lt;2.5,B92&lt;3.15,H92&lt;16.284,A92&gt;=5.55),4.5,IF(AND(B92&gt;=2.5,B92&lt;3.05,G92&lt;0.567,D92&lt;1.55,D92&gt;=1.35,F92&lt;2.5,B92&lt;3.15,H92&lt;16.284,A92&gt;=5.55),4.56,IF(AND(H92&lt;12.506,H92&gt;=10.325,G92&gt;=0.079,G92&lt;0.338,B92&gt;=3.1,G92&lt;0.934,D92&lt;0.45,F92&lt;1.5,A92&gt;=4.85,A92&lt;5.55),1.2,IF(AND(H92&gt;=12.506,H92&gt;=10.325,G92&gt;=0.079,G92&lt;0.338,B92&gt;=3.1,G92&lt;0.934,D92&lt;0.45,F92&lt;1.5,A92&gt;=4.85,A92&lt;5.55),1.3,"shouldnthappen")))))))))))))))))))))))))))))))))))))))</f>
        <v>4.25</v>
      </c>
      <c r="AU92" s="1" t="n">
        <f aca="false">IF(AND(G92&gt;=0.52,B92&lt;3.05,F92&lt;1.5),1.1,IF(AND(G92&lt;0.35,G92&lt;0.52,B92&lt;3.05,F92&lt;1.5),1.4,IF(AND(G92&gt;=0.35,G92&lt;0.52,B92&lt;3.05,F92&lt;1.5),1.3,IF(AND(G92&gt;=0.227,G92&lt;0.347,B92&gt;=3.05,F92&lt;1.5),1.32,IF(AND(H92&lt;6.417,G92&gt;=0.347,B92&gt;=3.05,F92&lt;1.5),1.7,IF(AND(A92&gt;=7.25,A92&gt;=6.6,F92&gt;=2.5,F92&gt;=1.5),6.35,IF(AND(G92&lt;0.11,G92&lt;0.227,G92&lt;0.347,B92&gt;=3.05,F92&lt;1.5),1.333,IF(AND(H92&lt;9.441,H92&gt;=6.417,G92&gt;=0.347,B92&gt;=3.05,F92&lt;1.5),1.425,IF(AND(B92&lt;2.75,G92&lt;0.451,H92&lt;10.266,F92&lt;2.5,F92&gt;=1.5),4,IF(AND(B92&gt;=2.75,G92&lt;0.451,H92&lt;10.266,F92&lt;2.5,F92&gt;=1.5),4.433,IF(AND(G92&gt;=0.865,G92&gt;=0.451,H92&lt;10.266,F92&lt;2.5,F92&gt;=1.5),4.2,IF(AND(B92&lt;2.45,H92&lt;13.665,H92&gt;=10.266,F92&lt;2.5,F92&gt;=1.5),3.7,IF(AND(G92&lt;0.302,H92&gt;=13.665,H92&gt;=10.266,F92&lt;2.5,F92&gt;=1.5),5,IF(AND(B92&lt;2.9,A92&lt;6.1,A92&lt;6.6,F92&gt;=2.5,F92&gt;=1.5),5.06,IF(AND(B92&gt;=2.9,A92&lt;6.1,A92&lt;6.6,F92&gt;=2.5,F92&gt;=1.5),4.8,IF(AND(B92&lt;3.05,A92&gt;=6.1,A92&lt;6.6,F92&gt;=2.5,F92&gt;=1.5),5.6,IF(AND(B92&gt;=3.05,A92&gt;=6.1,A92&lt;6.6,F92&gt;=2.5,F92&gt;=1.5),5.267,IF(AND(H92&gt;=14.564,A92&lt;7.25,A92&gt;=6.6,F92&gt;=2.5,F92&gt;=1.5),5.6,IF(AND(H92&gt;=14.309,G92&gt;=0.11,G92&lt;0.227,G92&lt;0.347,B92&gt;=3.05,F92&lt;1.5),1.7,IF(AND(D92&lt;0.4,H92&gt;=9.441,H92&gt;=6.417,G92&gt;=0.347,B92&gt;=3.05,F92&lt;1.5),1.5,IF(AND(D92&gt;=0.4,H92&gt;=9.441,H92&gt;=6.417,G92&gt;=0.347,B92&gt;=3.05,F92&lt;1.5),1.633,IF(AND(A92&lt;5.35,G92&lt;0.865,G92&gt;=0.451,H92&lt;10.266,F92&lt;2.5,F92&gt;=1.5),3.15,IF(AND(D92&lt;1.45,G92&gt;=0.302,H92&gt;=13.665,H92&gt;=10.266,F92&lt;2.5,F92&gt;=1.5),4.74,IF(AND(D92&gt;=1.45,G92&gt;=0.302,H92&gt;=13.665,H92&gt;=10.266,F92&lt;2.5,F92&gt;=1.5),4.567,IF(AND(H92&lt;8.836,H92&lt;14.564,A92&lt;7.25,A92&gt;=6.6,F92&gt;=2.5,F92&gt;=1.5),5.7,IF(AND(H92&gt;=8.836,H92&lt;14.564,A92&lt;7.25,A92&gt;=6.6,F92&gt;=2.5,F92&gt;=1.5),5.9,IF(AND(H92&lt;11.53,H92&lt;14.309,G92&gt;=0.11,G92&lt;0.227,G92&lt;0.347,B92&gt;=3.05,F92&lt;1.5),1.5,IF(AND(H92&gt;=11.53,H92&lt;14.309,G92&gt;=0.11,G92&lt;0.227,G92&lt;0.347,B92&gt;=3.05,F92&lt;1.5),1.467,IF(AND(H92&lt;9.386,A92&gt;=5.35,G92&lt;0.865,G92&gt;=0.451,H92&lt;10.266,F92&lt;2.5,F92&gt;=1.5),3.56,IF(AND(H92&gt;=9.386,A92&gt;=5.35,G92&lt;0.865,G92&gt;=0.451,H92&lt;10.266,F92&lt;2.5,F92&gt;=1.5),4.2,IF(AND(H92&lt;11.036,D92&lt;1.45,B92&gt;=2.45,H92&lt;13.665,H92&gt;=10.266,F92&lt;2.5,F92&gt;=1.5),4.45,IF(AND(H92&gt;=11.036,D92&lt;1.45,B92&gt;=2.45,H92&lt;13.665,H92&gt;=10.266,F92&lt;2.5,F92&gt;=1.5),4.1,IF(AND(G92&gt;=0.585,D92&gt;=1.45,B92&gt;=2.45,H92&lt;13.665,H92&gt;=10.266,F92&lt;2.5,F92&gt;=1.5),4.9,IF(AND(H92&lt;11.743,G92&lt;0.585,D92&gt;=1.45,B92&gt;=2.45,H92&lt;13.665,H92&gt;=10.266,F92&lt;2.5,F92&gt;=1.5),4.7,IF(AND(H92&gt;=11.743,G92&lt;0.585,D92&gt;=1.45,B92&gt;=2.45,H92&lt;13.665,H92&gt;=10.266,F92&lt;2.5,F92&gt;=1.5),4.5,"shouldnthappen")))))))))))))))))))))))))))))))))))</f>
        <v>4.2</v>
      </c>
      <c r="AV92" s="1" t="n">
        <f aca="false">IF(AND(G92&gt;=0.356,F92&gt;=1.5,A92&lt;5.75),3.52,IF(AND(A92&lt;7.25,A92&gt;=7.1,A92&gt;=5.75),5.875,IF(AND(A92&gt;=7.25,A92&gt;=7.1,A92&gt;=5.75),6.5,IF(AND(D92&gt;=0.35,G92&gt;=0.586,F92&lt;1.5,A92&lt;5.75),1.8,IF(AND(D92&lt;1.4,G92&lt;0.356,F92&gt;=1.5,A92&lt;5.75),4.2,IF(AND(D92&gt;=1.4,G92&lt;0.356,F92&gt;=1.5,A92&lt;5.75),4.5,IF(AND(H92&gt;=11.218,A92&lt;5.05,G92&lt;0.586,F92&lt;1.5,A92&lt;5.75),1.225,IF(AND(G92&gt;=0.253,A92&gt;=5.05,G92&lt;0.586,F92&lt;1.5,A92&lt;5.75),1.3,IF(AND(B92&gt;=3.75,D92&lt;0.35,G92&gt;=0.586,F92&lt;1.5,A92&lt;5.75),1.567,IF(AND(B92&lt;2.85,D92&lt;1.35,D92&lt;1.65,A92&lt;7.1,A92&gt;=5.75),4.26,IF(AND(B92&gt;=2.85,D92&lt;1.35,D92&lt;1.65,A92&lt;7.1,A92&gt;=5.75),4.45,IF(AND(A92&lt;6.05,H92&lt;12.921,D92&gt;=1.65,A92&lt;7.1,A92&gt;=5.75),5.1,IF(AND(H92&gt;=15.338,H92&gt;=12.921,D92&gt;=1.65,A92&lt;7.1,A92&gt;=5.75),5.55,IF(AND(G92&lt;0.418,H92&lt;11.218,A92&lt;5.05,G92&lt;0.586,F92&lt;1.5,A92&lt;5.75),1.42,IF(AND(G92&gt;=0.418,H92&lt;11.218,A92&lt;5.05,G92&lt;0.586,F92&lt;1.5,A92&lt;5.75),1.3,IF(AND(H92&gt;=13.321,G92&lt;0.253,A92&gt;=5.05,G92&lt;0.586,F92&lt;1.5,A92&lt;5.75),1.7,IF(AND(H92&lt;6.089,B92&lt;3.75,D92&lt;0.35,G92&gt;=0.586,F92&lt;1.5,A92&lt;5.75),1.7,IF(AND(H92&gt;=6.089,B92&lt;3.75,D92&lt;0.35,G92&gt;=0.586,F92&lt;1.5,A92&lt;5.75),1.5,IF(AND(B92&lt;2.9,D92&lt;1.45,D92&gt;=1.35,D92&lt;1.65,A92&lt;7.1,A92&gt;=5.75),4.8,IF(AND(B92&gt;=2.9,D92&lt;1.45,D92&gt;=1.35,D92&lt;1.65,A92&lt;7.1,A92&gt;=5.75),4.475,IF(AND(B92&lt;2.5,D92&gt;=1.45,D92&gt;=1.35,D92&lt;1.65,A92&lt;7.1,A92&gt;=5.75),4.5,IF(AND(H92&lt;8.884,A92&gt;=6.05,H92&lt;12.921,D92&gt;=1.65,A92&lt;7.1,A92&gt;=5.75),5.4,IF(AND(A92&lt;6.3,H92&lt;15.338,H92&gt;=12.921,D92&gt;=1.65,A92&lt;7.1,A92&gt;=5.75),4.967,IF(AND(A92&gt;=6.3,H92&lt;15.338,H92&gt;=12.921,D92&gt;=1.65,A92&lt;7.1,A92&gt;=5.75),5.133,IF(AND(H92&lt;10.826,H92&lt;13.321,G92&lt;0.253,A92&gt;=5.05,G92&lt;0.586,F92&lt;1.5,A92&lt;5.75),1.5,IF(AND(H92&gt;=10.826,H92&lt;13.321,G92&lt;0.253,A92&gt;=5.05,G92&lt;0.586,F92&lt;1.5,A92&lt;5.75),1.4,IF(AND(H92&lt;7.47,B92&gt;=2.5,D92&gt;=1.45,D92&gt;=1.35,D92&lt;1.65,A92&lt;7.1,A92&gt;=5.75),5.1,IF(AND(H92&gt;=7.47,B92&gt;=2.5,D92&gt;=1.45,D92&gt;=1.35,D92&lt;1.65,A92&lt;7.1,A92&gt;=5.75),4.725,IF(AND(H92&lt;9.637,H92&gt;=8.884,A92&gt;=6.05,H92&lt;12.921,D92&gt;=1.65,A92&lt;7.1,A92&gt;=5.75),5.9,IF(AND(B92&lt;2.6,H92&gt;=9.637,H92&gt;=8.884,A92&gt;=6.05,H92&lt;12.921,D92&gt;=1.65,A92&lt;7.1,A92&gt;=5.75),5.8,IF(AND(B92&lt;2.75,B92&gt;=2.6,H92&gt;=9.637,H92&gt;=8.884,A92&gt;=6.05,H92&lt;12.921,D92&gt;=1.65,A92&lt;7.1,A92&gt;=5.75),5.3,IF(AND(D92&lt;2.25,B92&gt;=2.75,B92&gt;=2.6,H92&gt;=9.637,H92&gt;=8.884,A92&gt;=6.05,H92&lt;12.921,D92&gt;=1.65,A92&lt;7.1,A92&gt;=5.75),5.6,IF(AND(D92&gt;=2.25,B92&gt;=2.75,B92&gt;=2.6,H92&gt;=9.637,H92&gt;=8.884,A92&gt;=6.05,H92&lt;12.921,D92&gt;=1.65,A92&lt;7.1,A92&gt;=5.75),5.5,"shouldnthappen")))))))))))))))))))))))))))))))))</f>
        <v>3.52</v>
      </c>
      <c r="AW92" s="1" t="n">
        <f aca="false">IF(AND(G92&gt;=0.905,F92&lt;1.5),1.767,IF(AND(H92&gt;=16.674,F92&gt;=1.5),6.55,IF(AND(A92&lt;4.35,H92&lt;14.344,G92&lt;0.905,F92&lt;1.5),1.1,IF(AND(B92&lt;3.65,H92&gt;=14.344,G92&lt;0.905,F92&lt;1.5),1.5,IF(AND(B92&gt;=3.65,H92&gt;=14.344,G92&lt;0.905,F92&lt;1.5),1.65,IF(AND(B92&lt;2.6,F92&gt;=2.5,H92&lt;16.674,F92&gt;=1.5),4.5,IF(AND(D92&gt;=0.45,A92&gt;=4.35,H92&lt;14.344,G92&lt;0.905,F92&lt;1.5),1.65,IF(AND(D92&lt;1.15,A92&lt;5.9,F92&lt;2.5,H92&lt;16.674,F92&gt;=1.5),3.56,IF(AND(B92&lt;2.75,A92&gt;=5.9,F92&lt;2.5,H92&lt;16.674,F92&gt;=1.5),5,IF(AND(H92&lt;13.531,B92&gt;=2.75,A92&gt;=5.9,F92&lt;2.5,H92&lt;16.674,F92&gt;=1.5),4.333,IF(AND(B92&lt;3.2,G92&gt;=0.669,B92&gt;=2.6,F92&gt;=2.5,H92&lt;16.674,F92&gt;=1.5),5.08,IF(AND(B92&gt;=3.2,G92&gt;=0.669,B92&gt;=2.6,F92&gt;=2.5,H92&lt;16.674,F92&gt;=1.5),5.4,IF(AND(B92&lt;3.15,A92&lt;5.05,D92&lt;0.45,A92&gt;=4.35,H92&lt;14.344,G92&lt;0.905,F92&lt;1.5),1.45,IF(AND(A92&gt;=5.55,A92&gt;=5.05,D92&lt;0.45,A92&gt;=4.35,H92&lt;14.344,G92&lt;0.905,F92&lt;1.5),1.5,IF(AND(A92&lt;5.55,A92&lt;5.65,D92&gt;=1.15,A92&lt;5.9,F92&lt;2.5,H92&lt;16.674,F92&gt;=1.5),3.95,IF(AND(A92&gt;=5.55,A92&lt;5.65,D92&gt;=1.15,A92&lt;5.9,F92&lt;2.5,H92&lt;16.674,F92&gt;=1.5),3.82,IF(AND(G92&lt;0.39,A92&gt;=5.65,D92&gt;=1.15,A92&lt;5.9,F92&lt;2.5,H92&lt;16.674,F92&gt;=1.5),4.35,IF(AND(G92&gt;=0.39,A92&gt;=5.65,D92&gt;=1.15,A92&lt;5.9,F92&lt;2.5,H92&lt;16.674,F92&gt;=1.5),3.95,IF(AND(G92&lt;0.466,H92&gt;=13.531,B92&gt;=2.75,A92&gt;=5.9,F92&lt;2.5,H92&lt;16.674,F92&gt;=1.5),4.8,IF(AND(G92&gt;=0.466,H92&gt;=13.531,B92&gt;=2.75,A92&gt;=5.9,F92&lt;2.5,H92&lt;16.674,F92&gt;=1.5),4.7,IF(AND(H92&lt;10.144,D92&lt;2.05,G92&lt;0.669,B92&gt;=2.6,F92&gt;=2.5,H92&lt;16.674,F92&gt;=1.5),5.3,IF(AND(H92&gt;=10.144,D92&lt;2.05,G92&lt;0.669,B92&gt;=2.6,F92&gt;=2.5,H92&lt;16.674,F92&gt;=1.5),5.133,IF(AND(D92&gt;=2.45,D92&gt;=2.05,G92&lt;0.669,B92&gt;=2.6,F92&gt;=2.5,H92&lt;16.674,F92&gt;=1.5),5.9,IF(AND(B92&lt;3.25,B92&gt;=3.15,A92&lt;5.05,D92&lt;0.45,A92&gt;=4.35,H92&lt;14.344,G92&lt;0.905,F92&lt;1.5),1.2,IF(AND(B92&gt;=3.25,B92&gt;=3.15,A92&lt;5.05,D92&lt;0.45,A92&gt;=4.35,H92&lt;14.344,G92&lt;0.905,F92&lt;1.5),1.36,IF(AND(B92&gt;=3.8,A92&lt;5.55,A92&gt;=5.05,D92&lt;0.45,A92&gt;=4.35,H92&lt;14.344,G92&lt;0.905,F92&lt;1.5),1.3,IF(AND(G92&lt;0.05,B92&lt;3.8,A92&lt;5.55,A92&gt;=5.05,D92&lt;0.45,A92&gt;=4.35,H92&lt;14.344,G92&lt;0.905,F92&lt;1.5),1.4,IF(AND(G92&lt;0.107,G92&lt;0.395,D92&lt;2.45,D92&gt;=2.05,G92&lt;0.669,B92&gt;=2.6,F92&gt;=2.5,H92&lt;16.674,F92&gt;=1.5),5.667,IF(AND(G92&lt;0.537,G92&gt;=0.395,D92&lt;2.45,D92&gt;=2.05,G92&lt;0.669,B92&gt;=2.6,F92&gt;=2.5,H92&lt;16.674,F92&gt;=1.5),5.6,IF(AND(G92&gt;=0.537,G92&gt;=0.395,D92&lt;2.45,D92&gt;=2.05,G92&lt;0.669,B92&gt;=2.6,F92&gt;=2.5,H92&lt;16.674,F92&gt;=1.5),5.775,IF(AND(B92&lt;3.6,G92&gt;=0.05,B92&lt;3.8,A92&lt;5.55,A92&gt;=5.05,D92&lt;0.45,A92&gt;=4.35,H92&lt;14.344,G92&lt;0.905,F92&lt;1.5),1.475,IF(AND(B92&gt;=3.6,G92&gt;=0.05,B92&lt;3.8,A92&lt;5.55,A92&gt;=5.05,D92&lt;0.45,A92&gt;=4.35,H92&lt;14.344,G92&lt;0.905,F92&lt;1.5),1.5,IF(AND(G92&lt;0.312,G92&gt;=0.107,G92&lt;0.395,D92&lt;2.45,D92&gt;=2.05,G92&lt;0.669,B92&gt;=2.6,F92&gt;=2.5,H92&lt;16.674,F92&gt;=1.5),5.18,IF(AND(G92&gt;=0.312,G92&gt;=0.107,G92&lt;0.395,D92&lt;2.45,D92&gt;=2.05,G92&lt;0.669,B92&gt;=2.6,F92&gt;=2.5,H92&lt;16.674,F92&gt;=1.5),5.4,"shouldnthappen"))))))))))))))))))))))))))))))))))</f>
        <v>3.95</v>
      </c>
      <c r="AX92" s="1" t="n">
        <f aca="false">IF(AND(D92&gt;=1.3,B92&gt;=3.45),6.25,IF(AND(B92&lt;2.75,A92&lt;5.25,B92&lt;3.45),3.9,IF(AND(D92&lt;0.25,D92&lt;1.3,B92&gt;=3.45),1.16,IF(AND(A92&gt;=5.05,B92&gt;=2.75,A92&lt;5.25,B92&lt;3.45),1.7,IF(AND(D92&lt;0.7,F92&lt;2.5,A92&gt;=5.25,B92&lt;3.45),1.5,IF(AND(H92&gt;=16.284,F92&gt;=2.5,A92&gt;=5.25,B92&lt;3.45),6.6,IF(AND(G92&lt;0.123,D92&gt;=0.25,D92&lt;1.3,B92&gt;=3.45),1.3,IF(AND(A92&lt;4.5,A92&lt;5.05,B92&gt;=2.75,A92&lt;5.25,B92&lt;3.45),1.3,IF(AND(A92&lt;5.05,G92&gt;=0.123,D92&gt;=0.25,D92&lt;1.3,B92&gt;=3.45),1.6,IF(AND(B92&lt;3.15,A92&gt;=4.5,A92&lt;5.05,B92&gt;=2.75,A92&lt;5.25,B92&lt;3.45),1.54,IF(AND(B92&gt;=3.15,A92&gt;=4.5,A92&lt;5.05,B92&gt;=2.75,A92&lt;5.25,B92&lt;3.45),1.35,IF(AND(D92&gt;=1.4,A92&lt;5.9,D92&gt;=0.7,F92&lt;2.5,A92&gt;=5.25,B92&lt;3.45),4.5,IF(AND(D92&gt;=1.55,A92&gt;=5.9,D92&gt;=0.7,F92&lt;2.5,A92&gt;=5.25,B92&lt;3.45),4.95,IF(AND(G92&gt;=0.682,D92&gt;=2.05,H92&lt;16.284,F92&gt;=2.5,A92&gt;=5.25,B92&lt;3.45),5.26,IF(AND(A92&lt;5.4,A92&gt;=5.05,G92&gt;=0.123,D92&gt;=0.25,D92&lt;1.3,B92&gt;=3.45),1.64,IF(AND(A92&gt;=5.4,A92&gt;=5.05,G92&gt;=0.123,D92&gt;=0.25,D92&lt;1.3,B92&gt;=3.45),1.6,IF(AND(G92&lt;0.372,D92&lt;1.4,A92&lt;5.9,D92&gt;=0.7,F92&lt;2.5,A92&gt;=5.25,B92&lt;3.45),4.175,IF(AND(D92&lt;1.35,D92&lt;1.55,A92&gt;=5.9,D92&gt;=0.7,F92&lt;2.5,A92&gt;=5.25,B92&lt;3.45),4.2,IF(AND(B92&lt;2.35,G92&lt;0.596,D92&lt;2.05,H92&lt;16.284,F92&gt;=2.5,A92&gt;=5.25,B92&lt;3.45),5,IF(AND(G92&gt;=0.888,G92&gt;=0.596,D92&lt;2.05,H92&lt;16.284,F92&gt;=2.5,A92&gt;=5.25,B92&lt;3.45),4.8,IF(AND(A92&gt;=6.85,G92&lt;0.682,D92&gt;=2.05,H92&lt;16.284,F92&gt;=2.5,A92&gt;=5.25,B92&lt;3.45),5.4,IF(AND(A92&gt;=5.75,G92&gt;=0.372,D92&lt;1.4,A92&lt;5.9,D92&gt;=0.7,F92&lt;2.5,A92&gt;=5.25,B92&lt;3.45),3.933,IF(AND(A92&gt;=6.75,D92&gt;=1.35,D92&lt;1.55,A92&gt;=5.9,D92&gt;=0.7,F92&lt;2.5,A92&gt;=5.25,B92&lt;3.45),4.8,IF(AND(H92&lt;11.084,B92&gt;=2.35,G92&lt;0.596,D92&lt;2.05,H92&lt;16.284,F92&gt;=2.5,A92&gt;=5.25,B92&lt;3.45),5.3,IF(AND(H92&lt;8.435,G92&lt;0.888,G92&gt;=0.596,D92&lt;2.05,H92&lt;16.284,F92&gt;=2.5,A92&gt;=5.25,B92&lt;3.45),5.1,IF(AND(H92&gt;=8.435,G92&lt;0.888,G92&gt;=0.596,D92&lt;2.05,H92&lt;16.284,F92&gt;=2.5,A92&gt;=5.25,B92&lt;3.45),4.94,IF(AND(B92&lt;3.15,A92&lt;6.85,G92&lt;0.682,D92&gt;=2.05,H92&lt;16.284,F92&gt;=2.5,A92&gt;=5.25,B92&lt;3.45),5.6,IF(AND(B92&gt;=3.15,A92&lt;6.85,G92&lt;0.682,D92&gt;=2.05,H92&lt;16.284,F92&gt;=2.5,A92&gt;=5.25,B92&lt;3.45),5.74,IF(AND(G92&lt;0.572,A92&lt;5.75,G92&gt;=0.372,D92&lt;1.4,A92&lt;5.9,D92&gt;=0.7,F92&lt;2.5,A92&gt;=5.25,B92&lt;3.45),3.7,IF(AND(D92&lt;1.45,A92&lt;6.75,D92&gt;=1.35,D92&lt;1.55,A92&gt;=5.9,D92&gt;=0.7,F92&lt;2.5,A92&gt;=5.25,B92&lt;3.45),4.46,IF(AND(D92&gt;=1.45,A92&lt;6.75,D92&gt;=1.35,D92&lt;1.55,A92&gt;=5.9,D92&gt;=0.7,F92&lt;2.5,A92&gt;=5.25,B92&lt;3.45),4.567,IF(AND(H92&lt;12.532,H92&gt;=11.084,B92&gt;=2.35,G92&lt;0.596,D92&lt;2.05,H92&lt;16.284,F92&gt;=2.5,A92&gt;=5.25,B92&lt;3.45),5.8,IF(AND(H92&gt;=12.532,H92&gt;=11.084,B92&gt;=2.35,G92&lt;0.596,D92&lt;2.05,H92&lt;16.284,F92&gt;=2.5,A92&gt;=5.25,B92&lt;3.45),5.667,IF(AND(A92&gt;=5.65,G92&gt;=0.572,A92&lt;5.75,G92&gt;=0.372,D92&lt;1.4,A92&lt;5.9,D92&gt;=0.7,F92&lt;2.5,A92&gt;=5.25,B92&lt;3.45),4.2,IF(AND(G92&lt;0.862,A92&lt;5.65,G92&gt;=0.572,A92&lt;5.75,G92&gt;=0.372,D92&lt;1.4,A92&lt;5.9,D92&gt;=0.7,F92&lt;2.5,A92&gt;=5.25,B92&lt;3.45),3.9,IF(AND(G92&gt;=0.862,A92&lt;5.65,G92&gt;=0.572,A92&lt;5.75,G92&gt;=0.372,D92&lt;1.4,A92&lt;5.9,D92&gt;=0.7,F92&lt;2.5,A92&gt;=5.25,B92&lt;3.45),4,"shouldnthappen"))))))))))))))))))))))))))))))))))))</f>
        <v>4</v>
      </c>
      <c r="AY92" s="1" t="n">
        <f aca="false">IF(AND(H92&gt;=8.233,D92&gt;=0.8,A92&lt;5.55),3.525,IF(AND(B92&lt;2.9,H92&gt;=15.534,A92&gt;=5.55),4.8,IF(AND(H92&gt;=12.259,A92&lt;4.75,D92&lt;0.8,A92&lt;5.55),1.25,IF(AND(B92&gt;=3.85,A92&gt;=4.75,D92&lt;0.8,A92&lt;5.55),1.425,IF(AND(D92&lt;1.55,H92&lt;8.233,D92&gt;=0.8,A92&lt;5.55),3.975,IF(AND(D92&gt;=1.55,H92&lt;8.233,D92&gt;=0.8,A92&lt;5.55),4.5,IF(AND(D92&lt;0.65,D92&lt;1.7,H92&lt;15.534,A92&gt;=5.55),1.7,IF(AND(A92&gt;=7.05,D92&gt;=1.7,H92&lt;15.534,A92&gt;=5.55),6.3,IF(AND(B92&gt;=3.35,B92&gt;=2.9,H92&gt;=15.534,A92&gt;=5.55),5.4,IF(AND(B92&lt;3.1,H92&lt;12.259,A92&lt;4.75,D92&lt;0.8,A92&lt;5.55),1.367,IF(AND(B92&gt;=3.1,H92&lt;12.259,A92&lt;4.75,D92&lt;0.8,A92&lt;5.55),1.4,IF(AND(G92&gt;=0.905,B92&lt;3.85,A92&gt;=4.75,D92&lt;0.8,A92&lt;5.55),1.9,IF(AND(H92&lt;15.681,B92&lt;3.35,B92&gt;=2.9,H92&gt;=15.534,A92&gt;=5.55),5.8,IF(AND(H92&gt;=15.681,B92&lt;3.35,B92&gt;=2.9,H92&gt;=15.534,A92&gt;=5.55),5.7,IF(AND(H92&gt;=14.877,G92&lt;0.905,B92&lt;3.85,A92&gt;=4.75,D92&lt;0.8,A92&lt;5.55),1.3,IF(AND(D92&gt;=1.25,B92&lt;2.65,D92&gt;=0.65,D92&lt;1.7,H92&lt;15.534,A92&gt;=5.55),4.433,IF(AND(G92&gt;=0.622,B92&lt;3.15,A92&lt;7.05,D92&gt;=1.7,H92&lt;15.534,A92&gt;=5.55),5.08,IF(AND(H92&gt;=13.42,B92&gt;=3.15,A92&lt;7.05,D92&gt;=1.7,H92&lt;15.534,A92&gt;=5.55),5.1,IF(AND(G92&lt;0.265,H92&lt;14.877,G92&lt;0.905,B92&lt;3.85,A92&gt;=4.75,D92&lt;0.8,A92&lt;5.55),1.2,IF(AND(A92&lt;5.75,D92&lt;1.25,B92&lt;2.65,D92&gt;=0.65,D92&lt;1.7,H92&lt;15.534,A92&gt;=5.55),3.7,IF(AND(A92&gt;=5.75,D92&lt;1.25,B92&lt;2.65,D92&gt;=0.65,D92&lt;1.7,H92&lt;15.534,A92&gt;=5.55),4,IF(AND(G92&gt;=0.652,D92&lt;1.35,B92&gt;=2.65,D92&gt;=0.65,D92&lt;1.7,H92&lt;15.534,A92&gt;=5.55),3.6,IF(AND(H92&lt;7.47,D92&gt;=1.35,B92&gt;=2.65,D92&gt;=0.65,D92&lt;1.7,H92&lt;15.534,A92&gt;=5.55),5.1,IF(AND(H92&lt;10.914,G92&lt;0.622,B92&lt;3.15,A92&lt;7.05,D92&gt;=1.7,H92&lt;15.534,A92&gt;=5.55),5.36,IF(AND(H92&gt;=10.914,G92&lt;0.622,B92&lt;3.15,A92&lt;7.05,D92&gt;=1.7,H92&lt;15.534,A92&gt;=5.55),5.64,IF(AND(G92&gt;=0.657,H92&lt;13.42,B92&gt;=3.15,A92&lt;7.05,D92&gt;=1.7,H92&lt;15.534,A92&gt;=5.55),6,IF(AND(G92&gt;=0.782,G92&gt;=0.265,H92&lt;14.877,G92&lt;0.905,B92&lt;3.85,A92&gt;=4.75,D92&lt;0.8,A92&lt;5.55),1.48,IF(AND(H92&lt;11.286,G92&lt;0.652,D92&lt;1.35,B92&gt;=2.65,D92&gt;=0.65,D92&lt;1.7,H92&lt;15.534,A92&gt;=5.55),4.24,IF(AND(H92&gt;=11.286,G92&lt;0.652,D92&lt;1.35,B92&gt;=2.65,D92&gt;=0.65,D92&lt;1.7,H92&lt;15.534,A92&gt;=5.55),4.05,IF(AND(G92&lt;0.413,H92&gt;=7.47,D92&gt;=1.35,B92&gt;=2.65,D92&gt;=0.65,D92&lt;1.7,H92&lt;15.534,A92&gt;=5.55),5.1,IF(AND(H92&lt;11.325,G92&lt;0.657,H92&lt;13.42,B92&gt;=3.15,A92&lt;7.05,D92&gt;=1.7,H92&lt;15.534,A92&gt;=5.55),5.8,IF(AND(H92&gt;=11.325,G92&lt;0.657,H92&lt;13.42,B92&gt;=3.15,A92&lt;7.05,D92&gt;=1.7,H92&lt;15.534,A92&gt;=5.55),5.6,IF(AND(D92&gt;=0.35,G92&lt;0.782,G92&gt;=0.265,H92&lt;14.877,G92&lt;0.905,B92&lt;3.85,A92&gt;=4.75,D92&lt;0.8,A92&lt;5.55),1.633,IF(AND(B92&lt;2.85,G92&gt;=0.413,H92&gt;=7.47,D92&gt;=1.35,B92&gt;=2.65,D92&gt;=0.65,D92&lt;1.7,H92&lt;15.534,A92&gt;=5.55),4.6,IF(AND(D92&lt;0.15,D92&lt;0.35,G92&lt;0.782,G92&gt;=0.265,H92&lt;14.877,G92&lt;0.905,B92&lt;3.85,A92&gt;=4.75,D92&lt;0.8,A92&lt;5.55),1.5,IF(AND(D92&gt;=0.15,D92&lt;0.35,G92&lt;0.782,G92&gt;=0.265,H92&lt;14.877,G92&lt;0.905,B92&lt;3.85,A92&gt;=4.75,D92&lt;0.8,A92&lt;5.55),1.543,IF(AND(A92&gt;=6.8,B92&gt;=2.85,G92&gt;=0.413,H92&gt;=7.47,D92&gt;=1.35,B92&gt;=2.65,D92&gt;=0.65,D92&lt;1.7,H92&lt;15.534,A92&gt;=5.55),4.9,IF(AND(H92&lt;13.531,A92&lt;6.8,B92&gt;=2.85,G92&gt;=0.413,H92&gt;=7.47,D92&gt;=1.35,B92&gt;=2.65,D92&gt;=0.65,D92&lt;1.7,H92&lt;15.534,A92&gt;=5.55),4.5,IF(AND(H92&gt;=13.531,A92&lt;6.8,B92&gt;=2.85,G92&gt;=0.413,H92&gt;=7.47,D92&gt;=1.35,B92&gt;=2.65,D92&gt;=0.65,D92&lt;1.7,H92&lt;15.534,A92&gt;=5.55),4.7,"shouldnthappen")))))))))))))))))))))))))))))))))))))))</f>
        <v>3.975</v>
      </c>
      <c r="AZ92" s="1" t="n">
        <f aca="false">IF(AND(H92&gt;=15.371,B92&gt;=3.35),5.4,IF(AND(G92&gt;=0.851,H92&gt;=15.244,B92&lt;3.35),4.75,IF(AND(F92&gt;=2,H92&lt;15.371,B92&gt;=3.35),5.6,IF(AND(B92&lt;2.75,A92&lt;5.15,H92&lt;15.244,B92&lt;3.35),3.42,IF(AND(A92&gt;=7.25,G92&lt;0.851,H92&gt;=15.244,B92&lt;3.35),6.6,IF(AND(A92&lt;4.45,B92&gt;=2.75,A92&lt;5.15,H92&lt;15.244,B92&lt;3.35),1.1,IF(AND(G92&lt;0.527,A92&lt;7.25,G92&lt;0.851,H92&gt;=15.244,B92&lt;3.35),5.08,IF(AND(G92&gt;=0.527,A92&lt;7.25,G92&lt;0.851,H92&gt;=15.244,B92&lt;3.35),5.8,IF(AND(D92&gt;=0.35,B92&lt;3.7,F92&lt;2,H92&lt;15.371,B92&gt;=3.35),1.55,IF(AND(H92&lt;6.542,B92&gt;=3.7,F92&lt;2,H92&lt;15.371,B92&gt;=3.35),1.9,IF(AND(B92&lt;3.25,A92&gt;=4.45,B92&gt;=2.75,A92&lt;5.15,H92&lt;15.244,B92&lt;3.35),1.46,IF(AND(B92&gt;=3.25,A92&gt;=4.45,B92&gt;=2.75,A92&lt;5.15,H92&lt;15.244,B92&lt;3.35),1.7,IF(AND(H92&lt;13.654,B92&gt;=2.95,D92&lt;1.45,A92&gt;=5.15,H92&lt;15.244,B92&lt;3.35),4.3,IF(AND(H92&gt;=13.654,B92&gt;=2.95,D92&lt;1.45,A92&gt;=5.15,H92&lt;15.244,B92&lt;3.35),4.625,IF(AND(F92&gt;=2.5,D92&lt;1.75,D92&gt;=1.45,A92&gt;=5.15,H92&lt;15.244,B92&lt;3.35),5.3,IF(AND(G92&gt;=0.853,D92&gt;=1.75,D92&gt;=1.45,A92&gt;=5.15,H92&lt;15.244,B92&lt;3.35),5.15,IF(AND(D92&gt;=0.25,D92&lt;0.35,B92&lt;3.7,F92&lt;2,H92&lt;15.371,B92&gt;=3.35),1.3,IF(AND(B92&lt;3.85,H92&gt;=6.542,B92&gt;=3.7,F92&lt;2,H92&lt;15.371,B92&gt;=3.35),1.633,IF(AND(H92&lt;7.02,H92&lt;10.688,B92&lt;2.95,D92&lt;1.45,A92&gt;=5.15,H92&lt;15.244,B92&lt;3.35),3.98,IF(AND(G92&lt;0.338,H92&gt;=10.688,B92&lt;2.95,D92&lt;1.45,A92&gt;=5.15,H92&lt;15.244,B92&lt;3.35),4.22,IF(AND(G92&gt;=0.338,H92&gt;=10.688,B92&lt;2.95,D92&lt;1.45,A92&gt;=5.15,H92&lt;15.244,B92&lt;3.35),3.9,IF(AND(B92&lt;2.75,F92&lt;2.5,D92&lt;1.75,D92&gt;=1.45,A92&gt;=5.15,H92&lt;15.244,B92&lt;3.35),5.1,IF(AND(B92&gt;=2.75,F92&lt;2.5,D92&lt;1.75,D92&gt;=1.45,A92&gt;=5.15,H92&lt;15.244,B92&lt;3.35),4.74,IF(AND(A92&gt;=7,G92&lt;0.853,D92&gt;=1.75,D92&gt;=1.45,A92&gt;=5.15,H92&lt;15.244,B92&lt;3.35),6.5,IF(AND(G92&gt;=0.934,D92&lt;0.25,D92&lt;0.35,B92&lt;3.7,F92&lt;2,H92&lt;15.371,B92&gt;=3.35),1.7,IF(AND(D92&lt;0.25,B92&gt;=3.85,H92&gt;=6.542,B92&gt;=3.7,F92&lt;2,H92&lt;15.371,B92&gt;=3.35),1.5,IF(AND(D92&gt;=0.25,B92&gt;=3.85,H92&gt;=6.542,B92&gt;=3.7,F92&lt;2,H92&lt;15.371,B92&gt;=3.35),1.4,IF(AND(B92&lt;2.5,H92&gt;=7.02,H92&lt;10.688,B92&lt;2.95,D92&lt;1.45,A92&gt;=5.15,H92&lt;15.244,B92&lt;3.35),3.8,IF(AND(G92&gt;=0.74,A92&lt;7,G92&lt;0.853,D92&gt;=1.75,D92&gt;=1.45,A92&gt;=5.15,H92&lt;15.244,B92&lt;3.35),6,IF(AND(G92&gt;=0.61,G92&lt;0.934,D92&lt;0.25,D92&lt;0.35,B92&lt;3.7,F92&lt;2,H92&lt;15.371,B92&gt;=3.35),1.5,IF(AND(D92&lt;1.15,B92&gt;=2.5,H92&gt;=7.02,H92&lt;10.688,B92&lt;2.95,D92&lt;1.45,A92&gt;=5.15,H92&lt;15.244,B92&lt;3.35),3.5,IF(AND(D92&gt;=1.15,B92&gt;=2.5,H92&gt;=7.02,H92&lt;10.688,B92&lt;2.95,D92&lt;1.45,A92&gt;=5.15,H92&lt;15.244,B92&lt;3.35),3.6,IF(AND(G92&gt;=0.626,G92&lt;0.74,A92&lt;7,G92&lt;0.853,D92&gt;=1.75,D92&gt;=1.45,A92&gt;=5.15,H92&lt;15.244,B92&lt;3.35),4.9,IF(AND(H92&lt;13.641,G92&lt;0.61,G92&lt;0.934,D92&lt;0.25,D92&lt;0.35,B92&lt;3.7,F92&lt;2,H92&lt;15.371,B92&gt;=3.35),1.425,IF(AND(H92&gt;=13.641,G92&lt;0.61,G92&lt;0.934,D92&lt;0.25,D92&lt;0.35,B92&lt;3.7,F92&lt;2,H92&lt;15.371,B92&gt;=3.35),1.3,IF(AND(B92&lt;3.05,G92&lt;0.626,G92&lt;0.74,A92&lt;7,G92&lt;0.853,D92&gt;=1.75,D92&gt;=1.45,A92&gt;=5.15,H92&lt;15.244,B92&lt;3.35),5.475,IF(AND(B92&gt;=3.05,G92&lt;0.626,G92&lt;0.74,A92&lt;7,G92&lt;0.853,D92&gt;=1.75,D92&gt;=1.45,A92&gt;=5.15,H92&lt;15.244,B92&lt;3.35),5.633,"shouldnthappen")))))))))))))))))))))))))))))))))))))</f>
        <v>3.98</v>
      </c>
      <c r="BA92" s="1" t="n">
        <f aca="false">IF(AND(F92&gt;=2,B92&gt;=3.4),6.1,IF(AND(B92&lt;2.75,A92&lt;5.15,B92&lt;3.4),3.225,IF(AND(G92&gt;=0.821,F92&lt;2,B92&gt;=3.4),1.9,IF(AND(B92&gt;=3.2,B92&gt;=2.75,A92&lt;5.15,B92&lt;3.4),1.7,IF(AND(A92&lt;4.8,G92&lt;0.821,F92&lt;2,B92&gt;=3.4),1,IF(AND(G92&gt;=0.446,B92&lt;3.2,B92&gt;=2.75,A92&lt;5.15,B92&lt;3.4),1.1,IF(AND(G92&lt;0.356,D92&lt;1.45,A92&lt;6.25,A92&gt;=5.15,B92&lt;3.4),4.32,IF(AND(G92&lt;0.591,D92&gt;=1.45,A92&lt;6.25,A92&gt;=5.15,B92&lt;3.4),4.6,IF(AND(D92&lt;1.75,G92&lt;0.597,A92&gt;=6.25,A92&gt;=5.15,B92&lt;3.4),4.86,IF(AND(H92&gt;=16.472,G92&gt;=0.597,A92&gt;=6.25,A92&gt;=5.15,B92&lt;3.4),6.6,IF(AND(G92&lt;0.063,G92&lt;0.446,B92&lt;3.2,B92&gt;=2.75,A92&lt;5.15,B92&lt;3.4),1.4,IF(AND(A92&gt;=5.95,G92&gt;=0.356,D92&lt;1.45,A92&lt;6.25,A92&gt;=5.15,B92&lt;3.4),4.6,IF(AND(B92&gt;=2.9,G92&gt;=0.591,D92&gt;=1.45,A92&lt;6.25,A92&gt;=5.15,B92&lt;3.4),4.867,IF(AND(D92&gt;=2.4,H92&lt;16.472,G92&gt;=0.597,A92&gt;=6.25,A92&gt;=5.15,B92&lt;3.4),6,IF(AND(A92&lt;5.45,B92&gt;=3.85,A92&gt;=4.8,G92&lt;0.821,F92&lt;2,B92&gt;=3.4),1.3,IF(AND(A92&gt;=5.45,B92&gt;=3.85,A92&gt;=4.8,G92&lt;0.821,F92&lt;2,B92&gt;=3.4),1.45,IF(AND(H92&lt;14.273,G92&gt;=0.063,G92&lt;0.446,B92&lt;3.2,B92&gt;=2.75,A92&lt;5.15,B92&lt;3.4),1.5,IF(AND(H92&gt;=14.273,G92&gt;=0.063,G92&lt;0.446,B92&lt;3.2,B92&gt;=2.75,A92&lt;5.15,B92&lt;3.4),1.6,IF(AND(G92&gt;=0.572,A92&lt;5.95,G92&gt;=0.356,D92&lt;1.45,A92&lt;6.25,A92&gt;=5.15,B92&lt;3.4),3.9,IF(AND(G92&lt;0.827,B92&lt;2.9,G92&gt;=0.591,D92&gt;=1.45,A92&lt;6.25,A92&gt;=5.15,B92&lt;3.4),4.9,IF(AND(G92&gt;=0.827,B92&lt;2.9,G92&gt;=0.591,D92&gt;=1.45,A92&lt;6.25,A92&gt;=5.15,B92&lt;3.4),5.1,IF(AND(A92&gt;=7.2,B92&lt;3.05,D92&gt;=1.75,G92&lt;0.597,A92&gt;=6.25,A92&gt;=5.15,B92&lt;3.4),6.7,IF(AND(G92&lt;0.353,B92&gt;=3.05,D92&gt;=1.75,G92&lt;0.597,A92&gt;=6.25,A92&gt;=5.15,B92&lt;3.4),5.22,IF(AND(G92&gt;=0.353,B92&gt;=3.05,D92&gt;=1.75,G92&lt;0.597,A92&gt;=6.25,A92&gt;=5.15,B92&lt;3.4),5.65,IF(AND(A92&lt;6.55,D92&lt;2.4,H92&lt;16.472,G92&gt;=0.597,A92&gt;=6.25,A92&gt;=5.15,B92&lt;3.4),5.033,IF(AND(H92&lt;12.719,G92&lt;0.385,B92&lt;3.85,A92&gt;=4.8,G92&lt;0.821,F92&lt;2,B92&gt;=3.4),1.54,IF(AND(H92&gt;=12.719,G92&lt;0.385,B92&lt;3.85,A92&gt;=4.8,G92&lt;0.821,F92&lt;2,B92&gt;=3.4),1.3,IF(AND(B92&lt;3.6,G92&gt;=0.385,B92&lt;3.85,A92&gt;=4.8,G92&lt;0.821,F92&lt;2,B92&gt;=3.4),1.325,IF(AND(B92&gt;=3.6,G92&gt;=0.385,B92&lt;3.85,A92&gt;=4.8,G92&lt;0.821,F92&lt;2,B92&gt;=3.4),1.55,IF(AND(D92&lt;1.05,G92&lt;0.572,A92&lt;5.95,G92&gt;=0.356,D92&lt;1.45,A92&lt;6.25,A92&gt;=5.15,B92&lt;3.4),3.633,IF(AND(D92&gt;=2.15,A92&lt;7.2,B92&lt;3.05,D92&gt;=1.75,G92&lt;0.597,A92&gt;=6.25,A92&gt;=5.15,B92&lt;3.4),5.667,IF(AND(H92&lt;13.094,A92&gt;=6.55,D92&lt;2.4,H92&lt;16.472,G92&gt;=0.597,A92&gt;=6.25,A92&gt;=5.15,B92&lt;3.4),5.2,IF(AND(D92&lt;1.15,D92&gt;=1.05,G92&lt;0.572,A92&lt;5.95,G92&gt;=0.356,D92&lt;1.45,A92&lt;6.25,A92&gt;=5.15,B92&lt;3.4),3.8,IF(AND(D92&gt;=1.15,D92&gt;=1.05,G92&lt;0.572,A92&lt;5.95,G92&gt;=0.356,D92&lt;1.45,A92&lt;6.25,A92&gt;=5.15,B92&lt;3.4),3.9,IF(AND(G92&gt;=0.487,D92&lt;2.15,A92&lt;7.2,B92&lt;3.05,D92&gt;=1.75,G92&lt;0.597,A92&gt;=6.25,A92&gt;=5.15,B92&lt;3.4),5.8,IF(AND(A92&lt;6.8,H92&gt;=13.094,A92&gt;=6.55,D92&lt;2.4,H92&lt;16.472,G92&gt;=0.597,A92&gt;=6.25,A92&gt;=5.15,B92&lt;3.4),4.52,IF(AND(A92&gt;=6.8,H92&gt;=13.094,A92&gt;=6.55,D92&lt;2.4,H92&lt;16.472,G92&gt;=0.597,A92&gt;=6.25,A92&gt;=5.15,B92&lt;3.4),4.75,IF(AND(B92&lt;2.95,G92&lt;0.487,D92&lt;2.15,A92&lt;7.2,B92&lt;3.05,D92&gt;=1.75,G92&lt;0.597,A92&gt;=6.25,A92&gt;=5.15,B92&lt;3.4),5.6,IF(AND(B92&gt;=2.95,G92&lt;0.487,D92&lt;2.15,A92&lt;7.2,B92&lt;3.05,D92&gt;=1.75,G92&lt;0.597,A92&gt;=6.25,A92&gt;=5.15,B92&lt;3.4),5.5,"shouldnthappen")))))))))))))))))))))))))))))))))))))))</f>
        <v>3.9</v>
      </c>
      <c r="BB92" s="1" t="n">
        <f aca="false">IF(AND(A92&lt;4.35,B92&lt;3.25,F92&lt;1.5),1.1,IF(AND(H92&lt;14.005,A92&gt;=4.35,B92&lt;3.25,F92&lt;1.5),1.3,IF(AND(H92&gt;=14.005,A92&gt;=4.35,B92&lt;3.25,F92&lt;1.5),1.6,IF(AND(G92&gt;=0.905,A92&lt;5.15,B92&gt;=3.25,F92&lt;1.5),1.9,IF(AND(B92&lt;3.45,A92&gt;=5.15,B92&gt;=3.25,F92&lt;1.5),1.6,IF(AND(F92&gt;=2.5,D92&gt;=1.35,D92&lt;1.75,F92&gt;=1.5),4.867,IF(AND(A92&gt;=7.05,D92&gt;=2.05,D92&gt;=1.75,F92&gt;=1.5),6.35,IF(AND(D92&gt;=0.4,G92&lt;0.905,A92&lt;5.15,B92&gt;=3.25,F92&lt;1.5),1.65,IF(AND(B92&lt;3.6,B92&gt;=3.45,A92&gt;=5.15,B92&gt;=3.25,F92&lt;1.5),1.35,IF(AND(H92&lt;6.808,H92&lt;9.386,D92&lt;1.35,D92&lt;1.75,F92&gt;=1.5),4.05,IF(AND(H92&gt;=6.808,H92&lt;9.386,D92&lt;1.35,D92&lt;1.75,F92&gt;=1.5),3.46,IF(AND(B92&lt;2.45,F92&lt;2.5,D92&gt;=1.35,D92&lt;1.75,F92&gt;=1.5),4.5,IF(AND(H92&gt;=13.115,D92&lt;1.95,D92&lt;2.05,D92&gt;=1.75,F92&gt;=1.5),4.85,IF(AND(G92&lt;0.196,D92&gt;=1.95,D92&lt;2.05,D92&gt;=1.75,F92&gt;=1.5),6.7,IF(AND(G92&gt;=0.196,D92&gt;=1.95,D92&lt;2.05,D92&gt;=1.75,F92&gt;=1.5),5.12,IF(AND(H92&lt;10.925,D92&lt;0.4,G92&lt;0.905,A92&lt;5.15,B92&gt;=3.25,F92&lt;1.5),1.4,IF(AND(H92&gt;=10.925,D92&lt;0.4,G92&lt;0.905,A92&lt;5.15,B92&gt;=3.25,F92&lt;1.5),1.45,IF(AND(H92&lt;14.096,B92&gt;=3.6,B92&gt;=3.45,A92&gt;=5.15,B92&gt;=3.25,F92&lt;1.5),1.42,IF(AND(H92&gt;=14.096,B92&gt;=3.6,B92&gt;=3.45,A92&gt;=5.15,B92&gt;=3.25,F92&lt;1.5),1.7,IF(AND(B92&lt;2.45,D92&lt;1.15,H92&gt;=9.386,D92&lt;1.35,D92&lt;1.75,F92&gt;=1.5),3.6,IF(AND(B92&gt;=2.45,D92&lt;1.15,H92&gt;=9.386,D92&lt;1.35,D92&lt;1.75,F92&gt;=1.5),3.9,IF(AND(G92&lt;0.246,D92&gt;=1.15,H92&gt;=9.386,D92&lt;1.35,D92&lt;1.75,F92&gt;=1.5),4.4,IF(AND(B92&lt;2.75,B92&gt;=2.45,F92&lt;2.5,D92&gt;=1.35,D92&lt;1.75,F92&gt;=1.5),5.1,IF(AND(H92&lt;11.084,H92&lt;13.115,D92&lt;1.95,D92&lt;2.05,D92&gt;=1.75,F92&gt;=1.5),5.35,IF(AND(H92&gt;=11.084,H92&lt;13.115,D92&lt;1.95,D92&lt;2.05,D92&gt;=1.75,F92&gt;=1.5),5.7,IF(AND(H92&lt;15.52,D92&lt;2.25,A92&lt;7.05,D92&gt;=2.05,D92&gt;=1.75,F92&gt;=1.5),5.45,IF(AND(H92&gt;=15.52,D92&lt;2.25,A92&lt;7.05,D92&gt;=2.05,D92&gt;=1.75,F92&gt;=1.5),5.725,IF(AND(G92&gt;=0.775,D92&gt;=2.25,A92&lt;7.05,D92&gt;=2.05,D92&gt;=1.75,F92&gt;=1.5),5.2,IF(AND(D92&lt;1.25,G92&gt;=0.246,D92&gt;=1.15,H92&gt;=9.386,D92&lt;1.35,D92&lt;1.75,F92&gt;=1.5),4.05,IF(AND(A92&lt;5.85,B92&gt;=2.75,B92&gt;=2.45,F92&lt;2.5,D92&gt;=1.35,D92&lt;1.75,F92&gt;=1.5),4.5,IF(AND(B92&lt;3.3,G92&lt;0.775,D92&gt;=2.25,A92&lt;7.05,D92&gt;=2.05,D92&gt;=1.75,F92&gt;=1.5),5.64,IF(AND(B92&gt;=3.3,G92&lt;0.775,D92&gt;=2.25,A92&lt;7.05,D92&gt;=2.05,D92&gt;=1.75,F92&gt;=1.5),5.6,IF(AND(A92&lt;5.9,D92&gt;=1.25,G92&gt;=0.246,D92&gt;=1.15,H92&gt;=9.386,D92&lt;1.35,D92&lt;1.75,F92&gt;=1.5),4.2,IF(AND(A92&gt;=5.9,D92&gt;=1.25,G92&gt;=0.246,D92&gt;=1.15,H92&gt;=9.386,D92&lt;1.35,D92&lt;1.75,F92&gt;=1.5),4,IF(AND(G92&gt;=0.437,A92&gt;=5.85,B92&gt;=2.75,B92&gt;=2.45,F92&lt;2.5,D92&gt;=1.35,D92&lt;1.75,F92&gt;=1.5),4.75,IF(AND(H92&lt;9.446,G92&lt;0.437,A92&gt;=5.85,B92&gt;=2.75,B92&gt;=2.45,F92&lt;2.5,D92&gt;=1.35,D92&lt;1.75,F92&gt;=1.5),4.6,IF(AND(H92&gt;=9.446,G92&lt;0.437,A92&gt;=5.85,B92&gt;=2.75,B92&gt;=2.45,F92&lt;2.5,D92&gt;=1.35,D92&lt;1.75,F92&gt;=1.5),4.7,"shouldnthappen")))))))))))))))))))))))))))))))))))))</f>
        <v>4.05</v>
      </c>
      <c r="BC92" s="1" t="n">
        <f aca="false">IF(AND(G92&gt;=0.905,F92&lt;1.5),1.65,IF(AND(D92&gt;=0.45,G92&lt;0.905,F92&lt;1.5),1.65,IF(AND(A92&lt;5.15,D92&lt;1.55,F92&gt;=1.5),3.225,IF(AND(F92&gt;=2.5,A92&gt;=5.15,D92&lt;1.55,F92&gt;=1.5),5.05,IF(AND(H92&lt;5.767,A92&lt;7.05,D92&gt;=1.55,F92&gt;=1.5),4.5,IF(AND(D92&lt;1.7,A92&gt;=7.05,D92&gt;=1.55,F92&gt;=1.5),5.8,IF(AND(A92&gt;=5.3,G92&lt;0.207,D92&lt;0.45,G92&lt;0.905,F92&lt;1.5),1.3,IF(AND(D92&gt;=0.35,G92&gt;=0.207,D92&lt;0.45,G92&lt;0.905,F92&lt;1.5),1.5,IF(AND(G92&lt;0.155,D92&gt;=1.7,A92&gt;=7.05,D92&gt;=1.55,F92&gt;=1.5),6.7,IF(AND(G92&gt;=0.155,D92&gt;=1.7,A92&gt;=7.05,D92&gt;=1.55,F92&gt;=1.5),6.34,IF(AND(G92&lt;0.05,A92&lt;5.3,G92&lt;0.207,D92&lt;0.45,G92&lt;0.905,F92&lt;1.5),1.4,IF(AND(G92&gt;=0.05,A92&lt;5.3,G92&lt;0.207,D92&lt;0.45,G92&lt;0.905,F92&lt;1.5),1.5,IF(AND(A92&lt;4.5,D92&lt;0.35,G92&gt;=0.207,D92&lt;0.45,G92&lt;0.905,F92&lt;1.5),1.3,IF(AND(G92&lt;0.308,A92&lt;6.2,F92&lt;2.5,A92&gt;=5.15,D92&lt;1.55,F92&gt;=1.5),4.5,IF(AND(D92&lt;1.35,A92&gt;=6.2,F92&lt;2.5,A92&gt;=5.15,D92&lt;1.55,F92&gt;=1.5),4.367,IF(AND(D92&lt;1.85,A92&lt;6.15,H92&gt;=5.767,A92&lt;7.05,D92&gt;=1.55,F92&gt;=1.5),4.933,IF(AND(G92&gt;=0.558,A92&gt;=4.5,D92&lt;0.35,G92&gt;=0.207,D92&lt;0.45,G92&lt;0.905,F92&lt;1.5),1.5,IF(AND(H92&gt;=13.383,G92&gt;=0.308,A92&lt;6.2,F92&lt;2.5,A92&gt;=5.15,D92&lt;1.55,F92&gt;=1.5),4.7,IF(AND(H92&gt;=12.206,D92&gt;=1.35,A92&gt;=6.2,F92&lt;2.5,A92&gt;=5.15,D92&lt;1.55,F92&gt;=1.5),4.575,IF(AND(A92&lt;5.7,D92&gt;=1.85,A92&lt;6.15,H92&gt;=5.767,A92&lt;7.05,D92&gt;=1.55,F92&gt;=1.5),4.9,IF(AND(A92&gt;=5.7,D92&gt;=1.85,A92&lt;6.15,H92&gt;=5.767,A92&lt;7.05,D92&gt;=1.55,F92&gt;=1.5),5.1,IF(AND(G92&lt;0.079,G92&lt;0.364,A92&gt;=6.15,H92&gt;=5.767,A92&lt;7.05,D92&gt;=1.55,F92&gt;=1.5),5.6,IF(AND(G92&gt;=0.079,G92&lt;0.364,A92&gt;=6.15,H92&gt;=5.767,A92&lt;7.05,D92&gt;=1.55,F92&gt;=1.5),5.25,IF(AND(G92&gt;=0.447,G92&lt;0.558,A92&gt;=4.5,D92&lt;0.35,G92&gt;=0.207,D92&lt;0.45,G92&lt;0.905,F92&lt;1.5),1.3,IF(AND(B92&gt;=2.95,H92&lt;13.383,G92&gt;=0.308,A92&lt;6.2,F92&lt;2.5,A92&gt;=5.15,D92&lt;1.55,F92&gt;=1.5),4.6,IF(AND(B92&lt;2.65,H92&lt;12.206,D92&gt;=1.35,A92&gt;=6.2,F92&lt;2.5,A92&gt;=5.15,D92&lt;1.55,F92&gt;=1.5),4.9,IF(AND(D92&lt;2.45,A92&lt;6.6,G92&gt;=0.364,A92&gt;=6.15,H92&gt;=5.767,A92&lt;7.05,D92&gt;=1.55,F92&gt;=1.5),5.6,IF(AND(D92&gt;=2.45,A92&lt;6.6,G92&gt;=0.364,A92&gt;=6.15,H92&gt;=5.767,A92&lt;7.05,D92&gt;=1.55,F92&gt;=1.5),6,IF(AND(H92&lt;12.921,A92&gt;=6.6,G92&gt;=0.364,A92&gt;=6.15,H92&gt;=5.767,A92&lt;7.05,D92&gt;=1.55,F92&gt;=1.5),5.725,IF(AND(H92&gt;=12.921,A92&gt;=6.6,G92&gt;=0.364,A92&gt;=6.15,H92&gt;=5.767,A92&lt;7.05,D92&gt;=1.55,F92&gt;=1.5),5.367,IF(AND(B92&lt;3.15,G92&lt;0.447,G92&lt;0.558,A92&gt;=4.5,D92&lt;0.35,G92&gt;=0.207,D92&lt;0.45,G92&lt;0.905,F92&lt;1.5),1.5,IF(AND(B92&gt;=3.15,G92&lt;0.447,G92&lt;0.558,A92&gt;=4.5,D92&lt;0.35,G92&gt;=0.207,D92&lt;0.45,G92&lt;0.905,F92&lt;1.5),1.36,IF(AND(B92&gt;=2.85,B92&lt;2.95,H92&lt;13.383,G92&gt;=0.308,A92&lt;6.2,F92&lt;2.5,A92&gt;=5.15,D92&lt;1.55,F92&gt;=1.5),3.6,IF(AND(H92&lt;9.446,B92&gt;=2.65,H92&lt;12.206,D92&gt;=1.35,A92&gt;=6.2,F92&lt;2.5,A92&gt;=5.15,D92&lt;1.55,F92&gt;=1.5),4.6,IF(AND(H92&gt;=9.446,B92&gt;=2.65,H92&lt;12.206,D92&gt;=1.35,A92&gt;=6.2,F92&lt;2.5,A92&gt;=5.15,D92&lt;1.55,F92&gt;=1.5),4.7,IF(AND(D92&lt;1.2,B92&lt;2.85,B92&lt;2.95,H92&lt;13.383,G92&gt;=0.308,A92&lt;6.2,F92&lt;2.5,A92&gt;=5.15,D92&lt;1.55,F92&gt;=1.5),3.75,IF(AND(G92&lt;0.356,D92&gt;=1.2,B92&lt;2.85,B92&lt;2.95,H92&lt;13.383,G92&gt;=0.308,A92&lt;6.2,F92&lt;2.5,A92&gt;=5.15,D92&lt;1.55,F92&gt;=1.5),4.2,IF(AND(G92&gt;=0.356,D92&gt;=1.2,B92&lt;2.85,B92&lt;2.95,H92&lt;13.383,G92&gt;=0.308,A92&lt;6.2,F92&lt;2.5,A92&gt;=5.15,D92&lt;1.55,F92&gt;=1.5),3.96,"shouldnthappen"))))))))))))))))))))))))))))))))))))))</f>
        <v>3.96</v>
      </c>
      <c r="BD92" s="1" t="n">
        <f aca="false">IF(AND(B92&lt;2.7,A92&lt;5.3,B92&lt;3.15),3.42,IF(AND(F92&lt;2.5,A92&gt;=5.85,B92&gt;=3.15),4.7,IF(AND(A92&lt;4.35,B92&gt;=2.7,A92&lt;5.3,B92&lt;3.15),1.1,IF(AND(A92&gt;=4.35,B92&gt;=2.7,A92&lt;5.3,B92&lt;3.15),1.42,IF(AND(A92&gt;=7.05,F92&gt;=2.5,A92&gt;=5.3,B92&lt;3.15),6.067,IF(AND(D92&gt;=0.45,A92&lt;5.05,A92&lt;5.85,B92&gt;=3.15),1.6,IF(AND(B92&lt;3.35,A92&gt;=5.05,A92&lt;5.85,B92&gt;=3.15),1.7,IF(AND(A92&gt;=6.85,F92&gt;=2.5,A92&gt;=5.85,B92&gt;=3.15),6.22,IF(AND(D92&lt;1.25,D92&lt;1.35,F92&lt;2.5,A92&gt;=5.3,B92&lt;3.15),4.033,IF(AND(D92&gt;=1.25,D92&lt;1.35,F92&lt;2.5,A92&gt;=5.3,B92&lt;3.15),4.233,IF(AND(A92&lt;6.05,D92&gt;=1.35,F92&lt;2.5,A92&gt;=5.3,B92&lt;3.15),5.1,IF(AND(H92&gt;=13.29,A92&lt;7.05,F92&gt;=2.5,A92&gt;=5.3,B92&lt;3.15),4.96,IF(AND(G92&gt;=0.858,D92&lt;0.45,A92&lt;5.05,A92&lt;5.85,B92&gt;=3.15),1.3,IF(AND(D92&gt;=0.35,B92&gt;=3.35,A92&gt;=5.05,A92&lt;5.85,B92&gt;=3.15),1.4,IF(AND(B92&lt;3.25,A92&lt;6.85,F92&gt;=2.5,A92&gt;=5.85,B92&gt;=3.15),5.233,IF(AND(A92&gt;=6.8,A92&gt;=6.05,D92&gt;=1.35,F92&lt;2.5,A92&gt;=5.3,B92&lt;3.15),4.9,IF(AND(G92&gt;=0.622,H92&lt;13.29,A92&lt;7.05,F92&gt;=2.5,A92&gt;=5.3,B92&lt;3.15),5.067,IF(AND(H92&lt;8.834,G92&lt;0.858,D92&lt;0.45,A92&lt;5.05,A92&lt;5.85,B92&gt;=3.15),1.4,IF(AND(G92&lt;0.774,B92&gt;=3.25,A92&lt;6.85,F92&gt;=2.5,A92&gt;=5.85,B92&gt;=3.15),5.8,IF(AND(G92&gt;=0.774,B92&gt;=3.25,A92&lt;6.85,F92&gt;=2.5,A92&gt;=5.85,B92&gt;=3.15),5.4,IF(AND(H92&gt;=12.206,A92&lt;6.8,A92&gt;=6.05,D92&gt;=1.35,F92&lt;2.5,A92&gt;=5.3,B92&lt;3.15),4.5,IF(AND(G92&gt;=0.439,G92&lt;0.622,H92&lt;13.29,A92&lt;7.05,F92&gt;=2.5,A92&gt;=5.3,B92&lt;3.15),5.667,IF(AND(G92&lt;0.227,H92&gt;=8.834,G92&lt;0.858,D92&lt;0.45,A92&lt;5.05,A92&lt;5.85,B92&gt;=3.15),1.4,IF(AND(G92&gt;=0.227,H92&gt;=8.834,G92&lt;0.858,D92&lt;0.45,A92&lt;5.05,A92&lt;5.85,B92&gt;=3.15),1.3,IF(AND(G92&gt;=0.934,B92&lt;3.75,D92&lt;0.35,B92&gt;=3.35,A92&gt;=5.05,A92&lt;5.85,B92&gt;=3.15),1.7,IF(AND(G92&lt;0.823,B92&gt;=3.75,D92&lt;0.35,B92&gt;=3.35,A92&gt;=5.05,A92&lt;5.85,B92&gt;=3.15),1.55,IF(AND(G92&gt;=0.823,B92&gt;=3.75,D92&lt;0.35,B92&gt;=3.35,A92&gt;=5.05,A92&lt;5.85,B92&gt;=3.15),1.5,IF(AND(A92&lt;6.2,H92&lt;12.206,A92&lt;6.8,A92&gt;=6.05,D92&gt;=1.35,F92&lt;2.5,A92&gt;=5.3,B92&lt;3.15),4.6,IF(AND(A92&gt;=6.2,H92&lt;12.206,A92&lt;6.8,A92&gt;=6.05,D92&gt;=1.35,F92&lt;2.5,A92&gt;=5.3,B92&lt;3.15),4.74,IF(AND(H92&gt;=10.667,G92&lt;0.439,G92&lt;0.622,H92&lt;13.29,A92&lt;7.05,F92&gt;=2.5,A92&gt;=5.3,B92&lt;3.15),5.6,IF(AND(H92&lt;13.67,G92&lt;0.934,B92&lt;3.75,D92&lt;0.35,B92&gt;=3.35,A92&gt;=5.05,A92&lt;5.85,B92&gt;=3.15),1.48,IF(AND(H92&gt;=13.67,G92&lt;0.934,B92&lt;3.75,D92&lt;0.35,B92&gt;=3.35,A92&gt;=5.05,A92&lt;5.85,B92&gt;=3.15),1.3,IF(AND(G92&lt;0.301,H92&lt;10.667,G92&lt;0.439,G92&lt;0.622,H92&lt;13.29,A92&lt;7.05,F92&gt;=2.5,A92&gt;=5.3,B92&lt;3.15),5.2,IF(AND(G92&gt;=0.301,H92&lt;10.667,G92&lt;0.439,G92&lt;0.622,H92&lt;13.29,A92&lt;7.05,F92&gt;=2.5,A92&gt;=5.3,B92&lt;3.15),5.067,"shouldnthappen"))))))))))))))))))))))))))))))))))</f>
        <v>4.233</v>
      </c>
      <c r="BE92" s="1" t="n">
        <f aca="false">IF(AND(B92&gt;=3.85,A92&gt;=5.05,F92&lt;1.5),1.4,IF(AND(A92&lt;5.25,A92&lt;5.75,F92&gt;=1.5),3.15,IF(AND(A92&lt;4.95,B92&lt;3.15,A92&lt;5.05,F92&lt;1.5),1.46,IF(AND(A92&gt;=4.95,B92&lt;3.15,A92&lt;5.05,F92&lt;1.5),1.6,IF(AND(H92&lt;8.834,B92&gt;=3.15,A92&lt;5.05,F92&lt;1.5),1.4,IF(AND(D92&lt;0.25,B92&lt;3.85,A92&gt;=5.05,F92&lt;1.5),1.48,IF(AND(D92&gt;=0.25,B92&lt;3.85,A92&gt;=5.05,F92&lt;1.5),1.7,IF(AND(F92&gt;=2.5,A92&gt;=5.25,A92&lt;5.75,F92&gt;=1.5),4.9,IF(AND(H92&lt;12.45,H92&gt;=8.834,B92&gt;=3.15,A92&lt;5.05,F92&lt;1.5),1.25,IF(AND(H92&gt;=12.45,H92&gt;=8.834,B92&gt;=3.15,A92&lt;5.05,F92&lt;1.5),1.32,IF(AND(G92&lt;0.283,F92&lt;2.5,A92&gt;=5.25,A92&lt;5.75,F92&gt;=1.5),4.3,IF(AND(H92&lt;6.712,H92&lt;11.275,D92&lt;1.55,A92&gt;=5.75,F92&gt;=1.5),5,IF(AND(H92&lt;13.101,H92&gt;=11.275,D92&lt;1.55,A92&gt;=5.75,F92&gt;=1.5),3.933,IF(AND(H92&gt;=13.101,H92&gt;=11.275,D92&lt;1.55,A92&gt;=5.75,F92&gt;=1.5),4.5,IF(AND(A92&gt;=7.3,D92&lt;2.45,D92&gt;=1.55,A92&gt;=5.75,F92&gt;=1.5),6.7,IF(AND(B92&lt;3.45,D92&gt;=2.45,D92&gt;=1.55,A92&gt;=5.75,F92&gt;=1.5),5.925,IF(AND(B92&gt;=3.45,D92&gt;=2.45,D92&gt;=1.55,A92&gt;=5.75,F92&gt;=1.5),6.1,IF(AND(B92&gt;=2.8,G92&gt;=0.283,F92&lt;2.5,A92&gt;=5.25,A92&lt;5.75,F92&gt;=1.5),4.2,IF(AND(D92&lt;1.35,H92&gt;=6.712,H92&lt;11.275,D92&lt;1.55,A92&gt;=5.75,F92&gt;=1.5),4.35,IF(AND(D92&lt;1.05,B92&lt;2.8,G92&gt;=0.283,F92&lt;2.5,A92&gt;=5.25,A92&lt;5.75,F92&gt;=1.5),3.567,IF(AND(D92&gt;=1.05,B92&lt;2.8,G92&gt;=0.283,F92&lt;2.5,A92&gt;=5.25,A92&lt;5.75,F92&gt;=1.5),3.925,IF(AND(B92&lt;2.65,D92&gt;=1.35,H92&gt;=6.712,H92&lt;11.275,D92&lt;1.55,A92&gt;=5.75,F92&gt;=1.5),4.9,IF(AND(B92&gt;=2.65,D92&gt;=1.35,H92&gt;=6.712,H92&lt;11.275,D92&lt;1.55,A92&gt;=5.75,F92&gt;=1.5),4.625,IF(AND(H92&gt;=14.683,G92&gt;=0.628,A92&lt;7.3,D92&lt;2.45,D92&gt;=1.55,A92&gt;=5.75,F92&gt;=1.5),5.4,IF(AND(D92&lt;1.95,H92&lt;8.884,G92&lt;0.628,A92&lt;7.3,D92&lt;2.45,D92&gt;=1.55,A92&gt;=5.75,F92&gt;=1.5),5.1,IF(AND(D92&gt;=1.95,H92&lt;8.884,G92&lt;0.628,A92&lt;7.3,D92&lt;2.45,D92&gt;=1.55,A92&gt;=5.75,F92&gt;=1.5),5.22,IF(AND(A92&lt;6.05,H92&gt;=8.884,G92&lt;0.628,A92&lt;7.3,D92&lt;2.45,D92&gt;=1.55,A92&gt;=5.75,F92&gt;=1.5),5.1,IF(AND(G92&lt;0.817,H92&lt;14.683,G92&gt;=0.628,A92&lt;7.3,D92&lt;2.45,D92&gt;=1.55,A92&gt;=5.75,F92&gt;=1.5),4.967,IF(AND(G92&gt;=0.817,H92&lt;14.683,G92&gt;=0.628,A92&lt;7.3,D92&lt;2.45,D92&gt;=1.55,A92&gt;=5.75,F92&gt;=1.5),5.1,IF(AND(H92&lt;9.637,A92&gt;=6.05,H92&gt;=8.884,G92&lt;0.628,A92&lt;7.3,D92&lt;2.45,D92&gt;=1.55,A92&gt;=5.75,F92&gt;=1.5),5.9,IF(AND(D92&lt;1.85,H92&gt;=9.637,A92&gt;=6.05,H92&gt;=8.884,G92&lt;0.628,A92&lt;7.3,D92&lt;2.45,D92&gt;=1.55,A92&gt;=5.75,F92&gt;=1.5),5.733,IF(AND(G92&gt;=0.388,D92&gt;=1.85,H92&gt;=9.637,A92&gt;=6.05,H92&gt;=8.884,G92&lt;0.628,A92&lt;7.3,D92&lt;2.45,D92&gt;=1.55,A92&gt;=5.75,F92&gt;=1.5),5.64,IF(AND(B92&lt;2.95,G92&lt;0.388,D92&gt;=1.85,H92&gt;=9.637,A92&gt;=6.05,H92&gt;=8.884,G92&lt;0.628,A92&lt;7.3,D92&lt;2.45,D92&gt;=1.55,A92&gt;=5.75,F92&gt;=1.5),5.5,IF(AND(B92&gt;=2.95,G92&lt;0.388,D92&gt;=1.85,H92&gt;=9.637,A92&gt;=6.05,H92&gt;=8.884,G92&lt;0.628,A92&lt;7.3,D92&lt;2.45,D92&gt;=1.55,A92&gt;=5.75,F92&gt;=1.5),5.333,"shouldnthappen"))))))))))))))))))))))))))))))))))</f>
        <v>3.925</v>
      </c>
      <c r="BF92" s="1" t="n">
        <f aca="false">IF(AND(D92&gt;=0.35,F92&lt;1.5),1.65,IF(AND(H92&gt;=16.227,D92&gt;=1.55,F92&gt;=1.5),6.533,IF(AND(A92&gt;=5.45,G92&lt;0.174,D92&lt;0.35,F92&lt;1.5),1.7,IF(AND(D92&lt;0.15,G92&gt;=0.174,D92&lt;0.35,F92&lt;1.5),1.38,IF(AND(D92&gt;=1.15,D92&lt;1.25,D92&lt;1.55,F92&gt;=1.5),3.967,IF(AND(H92&lt;8.376,A92&lt;5.45,G92&lt;0.174,D92&lt;0.35,F92&lt;1.5),1.4,IF(AND(H92&gt;=8.376,A92&lt;5.45,G92&lt;0.174,D92&lt;0.35,F92&lt;1.5),1.5,IF(AND(B92&lt;3.1,D92&gt;=0.15,G92&gt;=0.174,D92&lt;0.35,F92&lt;1.5),1.475,IF(AND(H92&lt;10.258,D92&lt;1.15,D92&lt;1.25,D92&lt;1.55,F92&gt;=1.5),3.24,IF(AND(H92&gt;=10.258,D92&lt;1.15,D92&lt;1.25,D92&lt;1.55,F92&gt;=1.5),3.875,IF(AND(F92&gt;=2.5,H92&lt;10.927,D92&gt;=1.25,D92&lt;1.55,F92&gt;=1.5),5.05,IF(AND(D92&lt;1.35,H92&gt;=10.927,D92&gt;=1.25,D92&lt;1.55,F92&gt;=1.5),4.25,IF(AND(A92&gt;=6.95,D92&lt;1.75,H92&lt;16.227,D92&gt;=1.55,F92&gt;=1.5),5.8,IF(AND(B92&lt;3.3,B92&gt;=3.1,D92&gt;=0.15,G92&gt;=0.174,D92&lt;0.35,F92&lt;1.5),1.3,IF(AND(H92&lt;12.278,D92&gt;=1.35,H92&gt;=10.927,D92&gt;=1.25,D92&lt;1.55,F92&gt;=1.5),4.9,IF(AND(G92&lt;0.226,A92&lt;6.95,D92&lt;1.75,H92&lt;16.227,D92&gt;=1.55,F92&gt;=1.5),5,IF(AND(G92&gt;=0.226,A92&lt;6.95,D92&lt;1.75,H92&lt;16.227,D92&gt;=1.55,F92&gt;=1.5),4.62,IF(AND(H92&lt;9.35,B92&lt;2.95,D92&gt;=1.75,H92&lt;16.227,D92&gt;=1.55,F92&gt;=1.5),6.3,IF(AND(H92&gt;=9.35,B92&lt;2.95,D92&gt;=1.75,H92&lt;16.227,D92&gt;=1.55,F92&gt;=1.5),5.58,IF(AND(A92&lt;5.05,B92&gt;=3.3,B92&gt;=3.1,D92&gt;=0.15,G92&gt;=0.174,D92&lt;0.35,F92&lt;1.5),1.35,IF(AND(A92&gt;=5.05,B92&gt;=3.3,B92&gt;=3.1,D92&gt;=0.15,G92&gt;=0.174,D92&lt;0.35,F92&lt;1.5),1.46,IF(AND(B92&lt;2.8,A92&lt;5.65,F92&lt;2.5,H92&lt;10.927,D92&gt;=1.25,D92&lt;1.55,F92&gt;=1.5),4.075,IF(AND(B92&gt;=2.8,A92&lt;5.65,F92&lt;2.5,H92&lt;10.927,D92&gt;=1.25,D92&lt;1.55,F92&gt;=1.5),3.933,IF(AND(A92&lt;6.25,A92&gt;=5.65,F92&lt;2.5,H92&lt;10.927,D92&gt;=1.25,D92&lt;1.55,F92&gt;=1.5),4.533,IF(AND(A92&gt;=6.25,A92&gt;=5.65,F92&lt;2.5,H92&lt;10.927,D92&gt;=1.25,D92&lt;1.55,F92&gt;=1.5),4.3,IF(AND(A92&lt;6.5,H92&gt;=12.278,D92&gt;=1.35,H92&gt;=10.927,D92&gt;=1.25,D92&lt;1.55,F92&gt;=1.5),4.55,IF(AND(A92&gt;=6.5,H92&gt;=12.278,D92&gt;=1.35,H92&gt;=10.927,D92&gt;=1.25,D92&lt;1.55,F92&gt;=1.5),4.775,IF(AND(H92&lt;9.884,D92&lt;2.1,B92&gt;=2.95,D92&gt;=1.75,H92&lt;16.227,D92&gt;=1.55,F92&gt;=1.5),5.5,IF(AND(H92&gt;=9.884,D92&lt;2.1,B92&gt;=2.95,D92&gt;=1.75,H92&lt;16.227,D92&gt;=1.55,F92&gt;=1.5),5.1,IF(AND(H92&lt;10.393,D92&gt;=2.1,B92&gt;=2.95,D92&gt;=1.75,H92&lt;16.227,D92&gt;=1.55,F92&gt;=1.5),5.74,IF(AND(D92&lt;2.25,H92&gt;=10.393,D92&gt;=2.1,B92&gt;=2.95,D92&gt;=1.75,H92&lt;16.227,D92&gt;=1.55,F92&gt;=1.5),5.8,IF(AND(D92&gt;=2.25,H92&gt;=10.393,D92&gt;=2.1,B92&gt;=2.95,D92&gt;=1.75,H92&lt;16.227,D92&gt;=1.55,F92&gt;=1.5),5.4,"shouldnthappen"))))))))))))))))))))))))))))))))</f>
        <v>4.075</v>
      </c>
      <c r="BG92" s="1" t="n">
        <f aca="false">IF(AND(G92&lt;0.096,A92&lt;5.45),2.95,IF(AND(F92&gt;=1.5,G92&gt;=0.096,A92&lt;5.45),3,IF(AND(D92&lt;0.6,A92&lt;5.9,A92&gt;=5.45),1.4,IF(AND(F92&gt;=2.5,D92&gt;=0.6,A92&lt;5.9,A92&gt;=5.45),5.1,IF(AND(A92&lt;7.45,A92&gt;=7.05,A92&gt;=5.9,A92&gt;=5.45),6.167,IF(AND(B92&gt;=3.55,G92&lt;0.587,F92&lt;1.5,G92&gt;=0.096,A92&lt;5.45),1,IF(AND(A92&lt;5.05,G92&gt;=0.587,F92&lt;1.5,G92&gt;=0.096,A92&lt;5.45),1.35,IF(AND(B92&lt;2.75,D92&lt;1.7,A92&lt;7.05,A92&gt;=5.9,A92&gt;=5.45),4.9,IF(AND(A92&lt;6.2,D92&gt;=1.7,A92&lt;7.05,A92&gt;=5.9,A92&gt;=5.45),4.833,IF(AND(H92&lt;17.32,A92&gt;=7.45,A92&gt;=7.05,A92&gt;=5.9,A92&gt;=5.45),6.68,IF(AND(H92&gt;=17.32,A92&gt;=7.45,A92&gt;=7.05,A92&gt;=5.9,A92&gt;=5.45),6.4,IF(AND(G92&lt;0.161,B92&lt;3.55,G92&lt;0.587,F92&lt;1.5,G92&gt;=0.096,A92&lt;5.45),1.5,IF(AND(H92&lt;11.016,A92&gt;=5.05,G92&gt;=0.587,F92&lt;1.5,G92&gt;=0.096,A92&lt;5.45),1.633,IF(AND(H92&lt;11.001,G92&lt;0.372,F92&lt;2.5,D92&gt;=0.6,A92&lt;5.9,A92&gt;=5.45),4.133,IF(AND(H92&gt;=11.001,G92&lt;0.372,F92&lt;2.5,D92&gt;=0.6,A92&lt;5.9,A92&gt;=5.45),4.3,IF(AND(H92&lt;6.808,G92&gt;=0.372,F92&lt;2.5,D92&gt;=0.6,A92&lt;5.9,A92&gt;=5.45),4,IF(AND(A92&gt;=6.75,B92&gt;=2.75,D92&lt;1.7,A92&lt;7.05,A92&gt;=5.9,A92&gt;=5.45),4.84,IF(AND(H92&lt;12.467,G92&gt;=0.161,B92&lt;3.55,G92&lt;0.587,F92&lt;1.5,G92&gt;=0.096,A92&lt;5.45),1.3,IF(AND(D92&lt;0.25,H92&gt;=11.016,A92&gt;=5.05,G92&gt;=0.587,F92&lt;1.5,G92&gt;=0.096,A92&lt;5.45),1.52,IF(AND(D92&gt;=0.25,H92&gt;=11.016,A92&gt;=5.05,G92&gt;=0.587,F92&lt;1.5,G92&gt;=0.096,A92&lt;5.45),1.5,IF(AND(H92&lt;11.218,H92&gt;=6.808,G92&gt;=0.372,F92&lt;2.5,D92&gt;=0.6,A92&lt;5.9,A92&gt;=5.45),3.7,IF(AND(H92&gt;=11.218,H92&gt;=6.808,G92&gt;=0.372,F92&lt;2.5,D92&gt;=0.6,A92&lt;5.9,A92&gt;=5.45),3.9,IF(AND(B92&lt;2.95,A92&lt;6.75,B92&gt;=2.75,D92&lt;1.7,A92&lt;7.05,A92&gt;=5.9,A92&gt;=5.45),4.2,IF(AND(B92&gt;=2.95,A92&lt;6.75,B92&gt;=2.75,D92&lt;1.7,A92&lt;7.05,A92&gt;=5.9,A92&gt;=5.45),4.6,IF(AND(D92&gt;=2.45,A92&lt;6.85,A92&gt;=6.2,D92&gt;=1.7,A92&lt;7.05,A92&gt;=5.9,A92&gt;=5.45),5.9,IF(AND(G92&lt;0.312,A92&gt;=6.85,A92&gt;=6.2,D92&gt;=1.7,A92&lt;7.05,A92&gt;=5.9,A92&gt;=5.45),5.1,IF(AND(G92&gt;=0.312,A92&gt;=6.85,A92&gt;=6.2,D92&gt;=1.7,A92&lt;7.05,A92&gt;=5.9,A92&gt;=5.45),5.4,IF(AND(G92&lt;0.251,H92&gt;=12.467,G92&gt;=0.161,B92&lt;3.55,G92&lt;0.587,F92&lt;1.5,G92&gt;=0.096,A92&lt;5.45),1.35,IF(AND(G92&gt;=0.251,H92&gt;=12.467,G92&gt;=0.161,B92&lt;3.55,G92&lt;0.587,F92&lt;1.5,G92&gt;=0.096,A92&lt;5.45),1.467,IF(AND(G92&gt;=0.628,D92&lt;2.45,A92&lt;6.85,A92&gt;=6.2,D92&gt;=1.7,A92&lt;7.05,A92&gt;=5.9,A92&gt;=5.45),5.1,IF(AND(A92&gt;=6.75,G92&lt;0.628,D92&lt;2.45,A92&lt;6.85,A92&gt;=6.2,D92&gt;=1.7,A92&lt;7.05,A92&gt;=5.9,A92&gt;=5.45),5.9,IF(AND(H92&lt;11.824,A92&lt;6.75,G92&lt;0.628,D92&lt;2.45,A92&lt;6.85,A92&gt;=6.2,D92&gt;=1.7,A92&lt;7.05,A92&gt;=5.9,A92&gt;=5.45),5.44,IF(AND(H92&lt;14.378,H92&gt;=11.824,A92&lt;6.75,G92&lt;0.628,D92&lt;2.45,A92&lt;6.85,A92&gt;=6.2,D92&gt;=1.7,A92&lt;7.05,A92&gt;=5.9,A92&gt;=5.45),5.6,IF(AND(H92&gt;=14.378,H92&gt;=11.824,A92&lt;6.75,G92&lt;0.628,D92&lt;2.45,A92&lt;6.85,A92&gt;=6.2,D92&gt;=1.7,A92&lt;7.05,A92&gt;=5.9,A92&gt;=5.45),5.8,"shouldnthappen"))))))))))))))))))))))))))))))))))</f>
        <v>4</v>
      </c>
      <c r="BH92" s="1" t="n">
        <f aca="false">IF(AND(G92&gt;=0.905,F92&lt;1.5),1.8,IF(AND(H92&lt;5.523,G92&lt;0.905,F92&lt;1.5),1,IF(AND(D92&gt;=0.4,H92&gt;=5.523,G92&lt;0.905,F92&lt;1.5),1.7,IF(AND(G92&gt;=0.878,D92&lt;1.35,F92&lt;2.5,F92&gt;=1.5),4.4,IF(AND(A92&lt;5.4,D92&gt;=1.35,F92&lt;2.5,F92&gt;=1.5),3.9,IF(AND(G92&lt;0.177,B92&lt;3.15,F92&gt;=2.5,F92&gt;=1.5),6.15,IF(AND(H92&lt;10.393,B92&gt;=3.15,F92&gt;=2.5,F92&gt;=1.5),5.94,IF(AND(H92&gt;=10.393,B92&gt;=3.15,F92&gt;=2.5,F92&gt;=1.5),5.467,IF(AND(D92&gt;=1.25,G92&lt;0.878,D92&lt;1.35,F92&lt;2.5,F92&gt;=1.5),4.18,IF(AND(G92&gt;=0.709,A92&gt;=5.4,D92&gt;=1.35,F92&lt;2.5,F92&gt;=1.5),4.9,IF(AND(B92&lt;2.6,G92&gt;=0.177,B92&lt;3.15,F92&gt;=2.5,F92&gt;=1.5),4.8,IF(AND(A92&lt;4.35,A92&lt;5.05,D92&lt;0.4,H92&gt;=5.523,G92&lt;0.905,F92&lt;1.5),1.1,IF(AND(A92&gt;=5.6,A92&gt;=5.05,D92&lt;0.4,H92&gt;=5.523,G92&lt;0.905,F92&lt;1.5),1.7,IF(AND(D92&lt;1.05,D92&lt;1.25,G92&lt;0.878,D92&lt;1.35,F92&lt;2.5,F92&gt;=1.5),3.6,IF(AND(D92&gt;=1.55,G92&lt;0.709,A92&gt;=5.4,D92&gt;=1.35,F92&lt;2.5,F92&gt;=1.5),4.975,IF(AND(D92&lt;1.7,B92&gt;=2.6,G92&gt;=0.177,B92&lt;3.15,F92&gt;=2.5,F92&gt;=1.5),5.8,IF(AND(B92&lt;3.15,A92&gt;=4.35,A92&lt;5.05,D92&lt;0.4,H92&gt;=5.523,G92&lt;0.905,F92&lt;1.5),1.46,IF(AND(A92&gt;=5.45,A92&lt;5.6,A92&gt;=5.05,D92&lt;0.4,H92&gt;=5.523,G92&lt;0.905,F92&lt;1.5),1.35,IF(AND(H92&lt;10.974,D92&gt;=1.05,D92&lt;1.25,G92&lt;0.878,D92&lt;1.35,F92&lt;2.5,F92&gt;=1.5),3.8,IF(AND(H92&gt;=13.654,D92&lt;1.55,G92&lt;0.709,A92&gt;=5.4,D92&gt;=1.35,F92&lt;2.5,F92&gt;=1.5),4.725,IF(AND(A92&lt;4.5,B92&gt;=3.15,A92&gt;=4.35,A92&lt;5.05,D92&lt;0.4,H92&gt;=5.523,G92&lt;0.905,F92&lt;1.5),1.3,IF(AND(G92&lt;0.676,A92&lt;5.45,A92&lt;5.6,A92&gt;=5.05,D92&lt;0.4,H92&gt;=5.523,G92&lt;0.905,F92&lt;1.5),1.5,IF(AND(G92&gt;=0.676,A92&lt;5.45,A92&lt;5.6,A92&gt;=5.05,D92&lt;0.4,H92&gt;=5.523,G92&lt;0.905,F92&lt;1.5),1.55,IF(AND(A92&lt;5.7,H92&gt;=10.974,D92&gt;=1.05,D92&lt;1.25,G92&lt;0.878,D92&lt;1.35,F92&lt;2.5,F92&gt;=1.5),3.9,IF(AND(A92&gt;=5.7,H92&gt;=10.974,D92&gt;=1.05,D92&lt;1.25,G92&lt;0.878,D92&lt;1.35,F92&lt;2.5,F92&gt;=1.5),3.933,IF(AND(G92&gt;=0.644,H92&lt;13.654,D92&lt;1.55,G92&lt;0.709,A92&gt;=5.4,D92&gt;=1.35,F92&lt;2.5,F92&gt;=1.5),4.4,IF(AND(B92&lt;2.9,A92&lt;6.2,D92&gt;=1.7,B92&gt;=2.6,G92&gt;=0.177,B92&lt;3.15,F92&gt;=2.5,F92&gt;=1.5),5.02,IF(AND(B92&gt;=2.9,A92&lt;6.2,D92&gt;=1.7,B92&gt;=2.6,G92&gt;=0.177,B92&lt;3.15,F92&gt;=2.5,F92&gt;=1.5),4.8,IF(AND(D92&lt;2.2,A92&gt;=6.2,D92&gt;=1.7,B92&gt;=2.6,G92&gt;=0.177,B92&lt;3.15,F92&gt;=2.5,F92&gt;=1.5),5.325,IF(AND(D92&gt;=2.2,A92&gt;=6.2,D92&gt;=1.7,B92&gt;=2.6,G92&gt;=0.177,B92&lt;3.15,F92&gt;=2.5,F92&gt;=1.5),5.1,IF(AND(D92&lt;0.25,A92&gt;=4.5,B92&gt;=3.15,A92&gt;=4.35,A92&lt;5.05,D92&lt;0.4,H92&gt;=5.523,G92&lt;0.905,F92&lt;1.5),1.357,IF(AND(D92&gt;=0.25,A92&gt;=4.5,B92&gt;=3.15,A92&gt;=4.35,A92&lt;5.05,D92&lt;0.4,H92&gt;=5.523,G92&lt;0.905,F92&lt;1.5),1.333,IF(AND(H92&lt;10.723,G92&lt;0.644,H92&lt;13.654,D92&lt;1.55,G92&lt;0.709,A92&gt;=5.4,D92&gt;=1.35,F92&lt;2.5,F92&gt;=1.5),4.6,IF(AND(H92&gt;=10.723,G92&lt;0.644,H92&lt;13.654,D92&lt;1.55,G92&lt;0.709,A92&gt;=5.4,D92&gt;=1.35,F92&lt;2.5,F92&gt;=1.5),4.5,"shouldnthappen"))))))))))))))))))))))))))))))))))</f>
        <v>4.4</v>
      </c>
      <c r="BI92" s="1" t="n">
        <f aca="false">IF(AND(D92&gt;=0.8,A92&lt;5.45),3.9,IF(AND(D92&gt;=0.45,D92&lt;0.8,A92&lt;5.45),1.66,IF(AND(H92&lt;16.447,B92&gt;=3.45,A92&gt;=5.45),1.525,IF(AND(H92&gt;=16.447,B92&gt;=3.45,A92&gt;=5.45),6.4,IF(AND(H92&lt;5.245,D92&lt;0.45,D92&lt;0.8,A92&lt;5.45),1,IF(AND(A92&gt;=7.2,G92&lt;0.154,B92&lt;3.45,A92&gt;=5.45),6.7,IF(AND(D92&lt;1.65,A92&lt;7.2,G92&lt;0.154,B92&lt;3.45,A92&gt;=5.45),4.7,IF(AND(D92&gt;=1.65,A92&lt;7.2,G92&lt;0.154,B92&lt;3.45,A92&gt;=5.45),5.52,IF(AND(D92&gt;=0.25,A92&lt;5.05,H92&gt;=5.245,D92&lt;0.45,D92&lt;0.8,A92&lt;5.45),1.35,IF(AND(H92&lt;6.089,A92&gt;=5.05,H92&gt;=5.245,D92&lt;0.45,D92&lt;0.8,A92&lt;5.45),1.7,IF(AND(D92&lt;1.2,B92&lt;2.6,A92&lt;5.75,G92&gt;=0.154,B92&lt;3.45,A92&gt;=5.45),3.85,IF(AND(D92&gt;=1.2,B92&lt;2.6,A92&lt;5.75,G92&gt;=0.154,B92&lt;3.45,A92&gt;=5.45),4,IF(AND(D92&gt;=1.65,B92&gt;=2.6,A92&lt;5.75,G92&gt;=0.154,B92&lt;3.45,A92&gt;=5.45),4.9,IF(AND(G92&lt;0.353,F92&lt;2.5,A92&gt;=5.75,G92&gt;=0.154,B92&lt;3.45,A92&gt;=5.45),4.25,IF(AND(A92&gt;=7.25,F92&gt;=2.5,A92&gt;=5.75,G92&gt;=0.154,B92&lt;3.45,A92&gt;=5.45),6.45,IF(AND(H92&lt;11.218,D92&lt;0.25,A92&lt;5.05,H92&gt;=5.245,D92&lt;0.45,D92&lt;0.8,A92&lt;5.45),1.42,IF(AND(G92&lt;0.517,H92&gt;=6.089,A92&gt;=5.05,H92&gt;=5.245,D92&lt;0.45,D92&lt;0.8,A92&lt;5.45),1.44,IF(AND(G92&gt;=0.517,H92&gt;=6.089,A92&gt;=5.05,H92&gt;=5.245,D92&lt;0.45,D92&lt;0.8,A92&lt;5.45),1.54,IF(AND(H92&gt;=10.194,D92&lt;1.65,B92&gt;=2.6,A92&lt;5.75,G92&gt;=0.154,B92&lt;3.45,A92&gt;=5.45),4.35,IF(AND(B92&gt;=3.15,G92&gt;=0.353,F92&lt;2.5,A92&gt;=5.75,G92&gt;=0.154,B92&lt;3.45,A92&gt;=5.45),4.7,IF(AND(H92&lt;7.716,A92&lt;7.25,F92&gt;=2.5,A92&gt;=5.75,G92&gt;=0.154,B92&lt;3.45,A92&gt;=5.45),5.04,IF(AND(G92&lt;0.175,H92&gt;=11.218,D92&lt;0.25,A92&lt;5.05,H92&gt;=5.245,D92&lt;0.45,D92&lt;0.8,A92&lt;5.45),1.5,IF(AND(H92&lt;7.713,H92&lt;10.194,D92&lt;1.65,B92&gt;=2.6,A92&lt;5.75,G92&gt;=0.154,B92&lt;3.45,A92&gt;=5.45),4.1,IF(AND(H92&gt;=7.713,H92&lt;10.194,D92&lt;1.65,B92&gt;=2.6,A92&lt;5.75,G92&gt;=0.154,B92&lt;3.45,A92&gt;=5.45),4.2,IF(AND(B92&gt;=3.05,B92&lt;3.15,G92&gt;=0.353,F92&lt;2.5,A92&gt;=5.75,G92&gt;=0.154,B92&lt;3.45,A92&gt;=5.45),4.4,IF(AND(D92&gt;=2.45,H92&gt;=7.716,A92&lt;7.25,F92&gt;=2.5,A92&gt;=5.75,G92&gt;=0.154,B92&lt;3.45,A92&gt;=5.45),5.85,IF(AND(D92&lt;0.15,G92&gt;=0.175,H92&gt;=11.218,D92&lt;0.25,A92&lt;5.05,H92&gt;=5.245,D92&lt;0.45,D92&lt;0.8,A92&lt;5.45),1.1,IF(AND(H92&gt;=16.317,B92&lt;3.05,B92&lt;3.15,G92&gt;=0.353,F92&lt;2.5,A92&gt;=5.75,G92&gt;=0.154,B92&lt;3.45,A92&gt;=5.45),4.8,IF(AND(G92&gt;=0.857,D92&lt;2.45,H92&gt;=7.716,A92&lt;7.25,F92&gt;=2.5,A92&gt;=5.75,G92&gt;=0.154,B92&lt;3.45,A92&gt;=5.45),5.05,IF(AND(G92&lt;0.245,D92&gt;=0.15,G92&gt;=0.175,H92&gt;=11.218,D92&lt;0.25,A92&lt;5.05,H92&gt;=5.245,D92&lt;0.45,D92&lt;0.8,A92&lt;5.45),1.3,IF(AND(G92&gt;=0.245,D92&gt;=0.15,G92&gt;=0.175,H92&gt;=11.218,D92&lt;0.25,A92&lt;5.05,H92&gt;=5.245,D92&lt;0.45,D92&lt;0.8,A92&lt;5.45),1.22,IF(AND(B92&lt;2.85,H92&lt;16.317,B92&lt;3.05,B92&lt;3.15,G92&gt;=0.353,F92&lt;2.5,A92&gt;=5.75,G92&gt;=0.154,B92&lt;3.45,A92&gt;=5.45),4.6,IF(AND(B92&gt;=2.85,H92&lt;16.317,B92&lt;3.05,B92&lt;3.15,G92&gt;=0.353,F92&lt;2.5,A92&gt;=5.75,G92&gt;=0.154,B92&lt;3.45,A92&gt;=5.45),4.633,IF(AND(D92&lt;1.85,G92&lt;0.857,D92&lt;2.45,H92&gt;=7.716,A92&lt;7.25,F92&gt;=2.5,A92&gt;=5.75,G92&gt;=0.154,B92&lt;3.45,A92&gt;=5.45),5.8,IF(AND(H92&lt;11.297,D92&gt;=1.85,G92&lt;0.857,D92&lt;2.45,H92&gt;=7.716,A92&lt;7.25,F92&gt;=2.5,A92&gt;=5.75,G92&gt;=0.154,B92&lt;3.45,A92&gt;=5.45),5.3,IF(AND(G92&lt;0.388,H92&gt;=11.297,D92&gt;=1.85,G92&lt;0.857,D92&lt;2.45,H92&gt;=7.716,A92&lt;7.25,F92&gt;=2.5,A92&gt;=5.75,G92&gt;=0.154,B92&lt;3.45,A92&gt;=5.45),5.4,IF(AND(G92&gt;=0.388,H92&gt;=11.297,D92&gt;=1.85,G92&lt;0.857,D92&lt;2.45,H92&gt;=7.716,A92&lt;7.25,F92&gt;=2.5,A92&gt;=5.75,G92&gt;=0.154,B92&lt;3.45,A92&gt;=5.45),5.6,"shouldnthappen")))))))))))))))))))))))))))))))))))))</f>
        <v>4</v>
      </c>
      <c r="BJ92" s="1" t="n">
        <f aca="false">IF(AND(F92&gt;=2,B92&gt;=3.35),6.1,IF(AND(H92&gt;=12.719,F92&lt;1.5,B92&lt;3.35),1.567,IF(AND(H92&lt;5.245,F92&lt;2,B92&gt;=3.35),1,IF(AND(D92&lt;0.15,H92&lt;12.719,F92&lt;1.5,B92&lt;3.35),1.5,IF(AND(D92&gt;=0.35,H92&gt;=5.245,F92&lt;2,B92&gt;=3.35),1.6,IF(AND(A92&lt;4.9,D92&gt;=0.15,H92&lt;12.719,F92&lt;1.5,B92&lt;3.35),1.36,IF(AND(B92&lt;2.65,G92&lt;0.572,D92&lt;1.45,F92&gt;=1.5,B92&lt;3.35),3.5,IF(AND(A92&lt;6.1,F92&lt;2.5,D92&gt;=1.45,F92&gt;=1.5,B92&lt;3.35),5.1,IF(AND(G92&gt;=0.607,D92&lt;0.35,H92&gt;=5.245,F92&lt;2,B92&gt;=3.35),1.65,IF(AND(G92&lt;0.546,A92&gt;=4.9,D92&gt;=0.15,H92&lt;12.719,F92&lt;1.5,B92&lt;3.35),1.2,IF(AND(G92&gt;=0.546,A92&gt;=4.9,D92&gt;=0.15,H92&lt;12.719,F92&lt;1.5,B92&lt;3.35),1.4,IF(AND(A92&gt;=6.3,B92&gt;=2.65,G92&lt;0.572,D92&lt;1.45,F92&gt;=1.5,B92&lt;3.35),4.8,IF(AND(D92&lt;1.15,B92&lt;2.85,G92&gt;=0.572,D92&lt;1.45,F92&gt;=1.5,B92&lt;3.35),3.9,IF(AND(B92&gt;=3.15,B92&gt;=2.85,G92&gt;=0.572,D92&lt;1.45,F92&gt;=1.5,B92&lt;3.35),4.7,IF(AND(B92&lt;2.95,A92&gt;=6.1,F92&lt;2.5,D92&gt;=1.45,F92&gt;=1.5,B92&lt;3.35),4.533,IF(AND(B92&gt;=2.95,A92&gt;=6.1,F92&lt;2.5,D92&gt;=1.45,F92&gt;=1.5,B92&lt;3.35),4.75,IF(AND(A92&gt;=6.7,G92&lt;0.107,F92&gt;=2.5,D92&gt;=1.45,F92&gt;=1.5,B92&lt;3.35),5.7,IF(AND(G92&gt;=0.385,G92&lt;0.607,D92&lt;0.35,H92&gt;=5.245,F92&lt;2,B92&gt;=3.35),1.325,IF(AND(D92&lt;1.25,A92&lt;6.3,B92&gt;=2.65,G92&lt;0.572,D92&lt;1.45,F92&gt;=1.5,B92&lt;3.35),4,IF(AND(D92&gt;=1.25,A92&lt;6.3,B92&gt;=2.65,G92&lt;0.572,D92&lt;1.45,F92&gt;=1.5,B92&lt;3.35),4.18,IF(AND(G92&lt;0.907,D92&gt;=1.15,B92&lt;2.85,G92&gt;=0.572,D92&lt;1.45,F92&gt;=1.5,B92&lt;3.35),4,IF(AND(G92&gt;=0.907,D92&gt;=1.15,B92&lt;2.85,G92&gt;=0.572,D92&lt;1.45,F92&gt;=1.5,B92&lt;3.35),4.4,IF(AND(H92&lt;8.326,B92&lt;3.15,B92&gt;=2.85,G92&gt;=0.572,D92&lt;1.45,F92&gt;=1.5,B92&lt;3.35),3.6,IF(AND(H92&gt;=8.326,B92&lt;3.15,B92&gt;=2.85,G92&gt;=0.572,D92&lt;1.45,F92&gt;=1.5,B92&lt;3.35),4.48,IF(AND(B92&lt;2.95,A92&lt;6.7,G92&lt;0.107,F92&gt;=2.5,D92&gt;=1.45,F92&gt;=1.5,B92&lt;3.35),5.6,IF(AND(B92&gt;=2.95,A92&lt;6.7,G92&lt;0.107,F92&gt;=2.5,D92&gt;=1.45,F92&gt;=1.5,B92&lt;3.35),5.5,IF(AND(G92&lt;0.205,G92&lt;0.432,G92&gt;=0.107,F92&gt;=2.5,D92&gt;=1.45,F92&gt;=1.5,B92&lt;3.35),5.3,IF(AND(B92&gt;=3.05,G92&gt;=0.432,G92&gt;=0.107,F92&gt;=2.5,D92&gt;=1.45,F92&gt;=1.5,B92&lt;3.35),5.86,IF(AND(H92&gt;=14.057,G92&lt;0.385,G92&lt;0.607,D92&lt;0.35,H92&gt;=5.245,F92&lt;2,B92&gt;=3.35),1.7,IF(AND(D92&lt;1.7,G92&gt;=0.205,G92&lt;0.432,G92&gt;=0.107,F92&gt;=2.5,D92&gt;=1.45,F92&gt;=1.5,B92&lt;3.35),5,IF(AND(G92&lt;0.779,B92&lt;3.05,G92&gt;=0.432,G92&gt;=0.107,F92&gt;=2.5,D92&gt;=1.45,F92&gt;=1.5,B92&lt;3.35),4.9,IF(AND(G92&gt;=0.779,B92&lt;3.05,G92&gt;=0.432,G92&gt;=0.107,F92&gt;=2.5,D92&gt;=1.45,F92&gt;=1.5,B92&lt;3.35),5.533,IF(AND(D92&gt;=0.25,H92&lt;14.057,G92&lt;0.385,G92&lt;0.607,D92&lt;0.35,H92&gt;=5.245,F92&lt;2,B92&gt;=3.35),1.4,IF(AND(B92&lt;2.85,D92&gt;=1.7,G92&gt;=0.205,G92&lt;0.432,G92&gt;=0.107,F92&gt;=2.5,D92&gt;=1.45,F92&gt;=1.5,B92&lt;3.35),5.1,IF(AND(B92&gt;=2.85,D92&gt;=1.7,G92&gt;=0.205,G92&lt;0.432,G92&gt;=0.107,F92&gt;=2.5,D92&gt;=1.45,F92&gt;=1.5,B92&lt;3.35),5.15,IF(AND(A92&lt;5.1,D92&lt;0.25,H92&lt;14.057,G92&lt;0.385,G92&lt;0.607,D92&lt;0.35,H92&gt;=5.245,F92&lt;2,B92&gt;=3.35),1.4,IF(AND(A92&gt;=5.1,D92&lt;0.25,H92&lt;14.057,G92&lt;0.385,G92&lt;0.607,D92&lt;0.35,H92&gt;=5.245,F92&lt;2,B92&gt;=3.35),1.5,"shouldnthappen")))))))))))))))))))))))))))))))))))))</f>
        <v>4</v>
      </c>
    </row>
    <row r="93" customFormat="false" ht="13.8" hidden="false" customHeight="false" outlineLevel="0" collapsed="false">
      <c r="A93" s="1" t="n">
        <v>5.5</v>
      </c>
      <c r="B93" s="1" t="n">
        <v>2.6</v>
      </c>
      <c r="C93" s="1" t="n">
        <v>4.4</v>
      </c>
      <c r="D93" s="1" t="n">
        <v>1.2</v>
      </c>
      <c r="E93" s="1" t="s">
        <v>92</v>
      </c>
      <c r="F93" s="1" t="n">
        <v>2</v>
      </c>
      <c r="G93" s="1" t="n">
        <v>0.237118505407125</v>
      </c>
      <c r="H93" s="16" t="n">
        <v>7.5454584271647</v>
      </c>
      <c r="I93" s="11" t="n">
        <f aca="false">C93</f>
        <v>4.4</v>
      </c>
      <c r="J93" s="1" t="n">
        <f aca="false">AVERAGE(M93:BJ93)</f>
        <v>4.01562</v>
      </c>
      <c r="K93" s="15" t="n">
        <f aca="false">1-SQRT(VAR(M93:BJ93, I93)) / AVERAGE(M93:BJ93)</f>
        <v>0.934564594140187</v>
      </c>
      <c r="L93" s="1" t="n">
        <f aca="false">(J93-I93)/I93</f>
        <v>-0.0873590909090909</v>
      </c>
      <c r="M93" s="1" t="n">
        <f aca="false">IF(AND(H93&gt;=16.241,B93&gt;=3.35),6.4,IF(AND(D93&gt;=0.75,A93&lt;5.15,B93&lt;3.35),4.1,IF(AND(D93&gt;=1.5,H93&lt;16.241,B93&gt;=3.35),5.767,IF(AND(B93&gt;=3.25,D93&lt;0.75,A93&lt;5.15,B93&lt;3.35),1.58,IF(AND(A93&lt;4.95,D93&lt;1.5,H93&lt;16.241,B93&gt;=3.35),1.4,IF(AND(A93&lt;4.5,B93&lt;3.25,D93&lt;0.75,A93&lt;5.15,B93&lt;3.35),1.26,IF(AND(A93&gt;=4.5,B93&lt;3.25,D93&lt;0.75,A93&lt;5.15,B93&lt;3.35),1.48,IF(AND(G93&lt;0.356,H93&lt;12.557,D93&lt;1.45,A93&gt;=5.15,B93&lt;3.35),4.267,IF(AND(D93&lt;1.25,H93&gt;=12.557,D93&lt;1.45,A93&gt;=5.15,B93&lt;3.35),4.05,IF(AND(D93&gt;=1.35,G93&gt;=0.356,H93&lt;12.557,D93&lt;1.45,A93&gt;=5.15,B93&lt;3.35),4.25,IF(AND(H93&lt;15.086,D93&gt;=1.25,H93&gt;=12.557,D93&lt;1.45,A93&gt;=5.15,B93&lt;3.35),4.4,IF(AND(F93&lt;2.5,G93&gt;=0.44,D93&lt;2.05,D93&gt;=1.45,A93&gt;=5.15,B93&lt;3.35),4.7,IF(AND(H93&lt;10.391,B93&lt;3.15,D93&gt;=2.05,D93&gt;=1.45,A93&gt;=5.15,B93&lt;3.35),5.1,IF(AND(G93&lt;0.505,B93&gt;=3.15,D93&gt;=2.05,D93&gt;=1.45,A93&gt;=5.15,B93&lt;3.35),5.7,IF(AND(G93&gt;=0.505,B93&gt;=3.15,D93&gt;=2.05,D93&gt;=1.45,A93&gt;=5.15,B93&lt;3.35),5.95,IF(AND(D93&gt;=0.5,G93&lt;0.905,A93&gt;=4.95,D93&lt;1.5,H93&lt;16.241,B93&gt;=3.35),1.6,IF(AND(B93&lt;3.6,G93&gt;=0.905,A93&gt;=4.95,D93&lt;1.5,H93&lt;16.241,B93&gt;=3.35),1.7,IF(AND(B93&gt;=3.6,G93&gt;=0.905,A93&gt;=4.95,D93&lt;1.5,H93&lt;16.241,B93&gt;=3.35),1.767,IF(AND(A93&gt;=5.7,D93&lt;1.35,G93&gt;=0.356,H93&lt;12.557,D93&lt;1.45,A93&gt;=5.15,B93&lt;3.35),3.9,IF(AND(A93&lt;6.35,H93&gt;=15.086,D93&gt;=1.25,H93&gt;=12.557,D93&lt;1.45,A93&gt;=5.15,B93&lt;3.35),4.7,IF(AND(A93&gt;=6.35,H93&gt;=15.086,D93&gt;=1.25,H93&gt;=12.557,D93&lt;1.45,A93&gt;=5.15,B93&lt;3.35),4.6,IF(AND(H93&lt;9.252,D93&lt;1.55,G93&lt;0.44,D93&lt;2.05,D93&gt;=1.45,A93&gt;=5.15,B93&lt;3.35),5.08,IF(AND(H93&gt;=9.252,D93&lt;1.55,G93&lt;0.44,D93&lt;2.05,D93&gt;=1.45,A93&gt;=5.15,B93&lt;3.35),4.7,IF(AND(H93&lt;8.477,D93&gt;=1.55,G93&lt;0.44,D93&lt;2.05,D93&gt;=1.45,A93&gt;=5.15,B93&lt;3.35),5.1,IF(AND(H93&gt;=8.477,D93&gt;=1.55,G93&lt;0.44,D93&lt;2.05,D93&gt;=1.45,A93&gt;=5.15,B93&lt;3.35),5.4,IF(AND(H93&lt;8.435,F93&gt;=2.5,G93&gt;=0.44,D93&lt;2.05,D93&gt;=1.45,A93&gt;=5.15,B93&lt;3.35),5.1,IF(AND(H93&gt;=8.435,F93&gt;=2.5,G93&gt;=0.44,D93&lt;2.05,D93&gt;=1.45,A93&gt;=5.15,B93&lt;3.35),4.86,IF(AND(G93&lt;0.543,H93&gt;=10.391,B93&lt;3.15,D93&gt;=2.05,D93&gt;=1.45,A93&gt;=5.15,B93&lt;3.35),5.56,IF(AND(G93&gt;=0.543,H93&gt;=10.391,B93&lt;3.15,D93&gt;=2.05,D93&gt;=1.45,A93&gt;=5.15,B93&lt;3.35),5.8,IF(AND(A93&lt;5.05,D93&lt;0.5,G93&lt;0.905,A93&gt;=4.95,D93&lt;1.5,H93&lt;16.241,B93&gt;=3.35),1.3,IF(AND(H93&lt;6.583,A93&lt;5.7,D93&lt;1.35,G93&gt;=0.356,H93&lt;12.557,D93&lt;1.45,A93&gt;=5.15,B93&lt;3.35),4,IF(AND(G93&lt;0.585,A93&gt;=5.05,D93&lt;0.5,G93&lt;0.905,A93&gt;=4.95,D93&lt;1.5,H93&lt;16.241,B93&gt;=3.35),1.475,IF(AND(G93&lt;0.62,H93&gt;=6.583,A93&lt;5.7,D93&lt;1.35,G93&gt;=0.356,H93&lt;12.557,D93&lt;1.45,A93&gt;=5.15,B93&lt;3.35),3.75,IF(AND(G93&gt;=0.62,H93&gt;=6.583,A93&lt;5.7,D93&lt;1.35,G93&gt;=0.356,H93&lt;12.557,D93&lt;1.45,A93&gt;=5.15,B93&lt;3.35),3.6,IF(AND(B93&lt;3.75,G93&gt;=0.585,A93&gt;=5.05,D93&lt;0.5,G93&lt;0.905,A93&gt;=4.95,D93&lt;1.5,H93&lt;16.241,B93&gt;=3.35),1.5,IF(AND(B93&gt;=3.75,G93&gt;=0.585,A93&gt;=5.05,D93&lt;0.5,G93&lt;0.905,A93&gt;=4.95,D93&lt;1.5,H93&lt;16.241,B93&gt;=3.35),1.6,"shouldnthappen"))))))))))))))))))))))))))))))))))))</f>
        <v>4.267</v>
      </c>
      <c r="N93" s="1" t="n">
        <f aca="false">IF(AND(H93&lt;5.245,B93&lt;3.65,F93&lt;1.5),1,IF(AND(H93&gt;=14.096,B93&gt;=3.65,F93&lt;1.5),1.65,IF(AND(A93&gt;=5.45,H93&gt;=5.245,B93&lt;3.65,F93&lt;1.5),1.3,IF(AND(H93&gt;=13.586,H93&lt;14.096,B93&gt;=3.65,F93&lt;1.5),1.3,IF(AND(H93&lt;10.258,D93&lt;1.25,F93&lt;2.5,F93&gt;=1.5),3.38,IF(AND(H93&lt;6.982,D93&gt;=1.25,F93&lt;2.5,F93&gt;=1.5),3.96,IF(AND(H93&gt;=13.646,D93&lt;2.05,F93&gt;=2.5,F93&gt;=1.5),6.1,IF(AND(B93&lt;3.05,A93&lt;5.45,H93&gt;=5.245,B93&lt;3.65,F93&lt;1.5),1.375,IF(AND(H93&lt;6.543,H93&lt;13.586,H93&lt;14.096,B93&gt;=3.65,F93&lt;1.5),1.4,IF(AND(H93&gt;=6.543,H93&lt;13.586,H93&lt;14.096,B93&gt;=3.65,F93&lt;1.5),1.5,IF(AND(H93&lt;11.522,H93&gt;=10.258,D93&lt;1.25,F93&lt;2.5,F93&gt;=1.5),3.733,IF(AND(H93&gt;=11.522,H93&gt;=10.258,D93&lt;1.25,F93&lt;2.5,F93&gt;=1.5),3.92,IF(AND(H93&lt;5.767,H93&lt;13.646,D93&lt;2.05,F93&gt;=2.5,F93&gt;=1.5),4.5,IF(AND(A93&lt;6.8,B93&lt;3.15,D93&gt;=2.05,F93&gt;=2.5,F93&gt;=1.5),5.6,IF(AND(A93&gt;=6.8,B93&lt;3.15,D93&gt;=2.05,F93&gt;=2.5,F93&gt;=1.5),5.1,IF(AND(B93&lt;3.25,B93&gt;=3.15,D93&gt;=2.05,F93&gt;=2.5,F93&gt;=1.5),5.8,IF(AND(B93&gt;=3.25,B93&gt;=3.15,D93&gt;=2.05,F93&gt;=2.5,F93&gt;=1.5),5.65,IF(AND(B93&lt;3.15,B93&gt;=3.05,A93&lt;5.45,H93&gt;=5.245,B93&lt;3.65,F93&lt;1.5),1.5,IF(AND(G93&gt;=0.735,H93&lt;13.665,H93&gt;=6.982,D93&gt;=1.25,F93&lt;2.5,F93&gt;=1.5),4.2,IF(AND(H93&lt;14.03,H93&gt;=13.665,H93&gt;=6.982,D93&gt;=1.25,F93&lt;2.5,F93&gt;=1.5),4.8,IF(AND(A93&gt;=6.6,H93&gt;=5.767,H93&lt;13.646,D93&lt;2.05,F93&gt;=2.5,F93&gt;=1.5),6.05,IF(AND(G93&gt;=0.934,B93&gt;=3.15,B93&gt;=3.05,A93&lt;5.45,H93&gt;=5.245,B93&lt;3.65,F93&lt;1.5),1.7,IF(AND(D93&gt;=1.55,G93&lt;0.735,H93&lt;13.665,H93&gt;=6.982,D93&gt;=1.25,F93&lt;2.5,F93&gt;=1.5),5.1,IF(AND(D93&lt;1.45,H93&gt;=14.03,H93&gt;=13.665,H93&gt;=6.982,D93&gt;=1.25,F93&lt;2.5,F93&gt;=1.5),4.7,IF(AND(D93&gt;=1.45,H93&gt;=14.03,H93&gt;=13.665,H93&gt;=6.982,D93&gt;=1.25,F93&lt;2.5,F93&gt;=1.5),4.5,IF(AND(A93&gt;=6.2,A93&lt;6.6,H93&gt;=5.767,H93&lt;13.646,D93&lt;2.05,F93&gt;=2.5,F93&gt;=1.5),5.325,IF(AND(B93&lt;3.25,G93&lt;0.934,B93&gt;=3.15,B93&gt;=3.05,A93&lt;5.45,H93&gt;=5.245,B93&lt;3.65,F93&lt;1.5),1.3,IF(AND(D93&lt;1.35,D93&lt;1.55,G93&lt;0.735,H93&lt;13.665,H93&gt;=6.982,D93&gt;=1.25,F93&lt;2.5,F93&gt;=1.5),4.25,IF(AND(H93&lt;8.435,A93&lt;6.2,A93&lt;6.6,H93&gt;=5.767,H93&lt;13.646,D93&lt;2.05,F93&gt;=2.5,F93&gt;=1.5),5.1,IF(AND(H93&gt;=8.435,A93&lt;6.2,A93&lt;6.6,H93&gt;=5.767,H93&lt;13.646,D93&lt;2.05,F93&gt;=2.5,F93&gt;=1.5),4.9,IF(AND(A93&gt;=5.15,B93&gt;=3.25,G93&lt;0.934,B93&gt;=3.15,B93&gt;=3.05,A93&lt;5.45,H93&gt;=5.245,B93&lt;3.65,F93&lt;1.5),1.5,IF(AND(B93&lt;2.9,D93&gt;=1.35,D93&lt;1.55,G93&lt;0.735,H93&lt;13.665,H93&gt;=6.982,D93&gt;=1.25,F93&lt;2.5,F93&gt;=1.5),4.6,IF(AND(B93&gt;=2.9,D93&gt;=1.35,D93&lt;1.55,G93&lt;0.735,H93&lt;13.665,H93&gt;=6.982,D93&gt;=1.25,F93&lt;2.5,F93&gt;=1.5),4.52,IF(AND(G93&gt;=0.862,A93&lt;5.15,B93&gt;=3.25,G93&lt;0.934,B93&gt;=3.15,B93&gt;=3.05,A93&lt;5.45,H93&gt;=5.245,B93&lt;3.65,F93&lt;1.5),1.5,IF(AND(H93&lt;9.35,G93&lt;0.862,A93&lt;5.15,B93&gt;=3.25,G93&lt;0.934,B93&gt;=3.15,B93&gt;=3.05,A93&lt;5.45,H93&gt;=5.245,B93&lt;3.65,F93&lt;1.5),1.38,IF(AND(H93&gt;=9.35,G93&lt;0.862,A93&lt;5.15,B93&gt;=3.25,G93&lt;0.934,B93&gt;=3.15,B93&gt;=3.05,A93&lt;5.45,H93&gt;=5.245,B93&lt;3.65,F93&lt;1.5),1.4,"shouldnthappen"))))))))))))))))))))))))))))))))))))</f>
        <v>3.38</v>
      </c>
      <c r="O93" s="1" t="n">
        <f aca="false">IF(AND(B93&lt;2.75,A93&lt;5.55),3.96,IF(AND(H93&lt;9.205,A93&lt;5.9,A93&gt;=5.55),3.85,IF(AND(A93&lt;4.35,D93&lt;0.35,B93&gt;=2.75,A93&lt;5.55),1.1,IF(AND(B93&lt;3.65,D93&gt;=0.35,B93&gt;=2.75,A93&lt;5.55),1.65,IF(AND(B93&gt;=3.65,D93&gt;=0.35,B93&gt;=2.75,A93&lt;5.55),1.9,IF(AND(G93&gt;=0.732,H93&gt;=9.205,A93&lt;5.9,A93&gt;=5.55),4.9,IF(AND(G93&lt;0.273,G93&lt;0.732,H93&gt;=9.205,A93&lt;5.9,A93&gt;=5.55),4.5,IF(AND(A93&lt;6.3,G93&lt;0.422,F93&lt;2.5,A93&gt;=5.9,A93&gt;=5.55),5.1,IF(AND(A93&gt;=6.3,G93&lt;0.422,F93&lt;2.5,A93&gt;=5.9,A93&gt;=5.55),4.76,IF(AND(B93&lt;2.4,G93&gt;=0.422,F93&lt;2.5,A93&gt;=5.9,A93&gt;=5.55),4.45,IF(AND(A93&gt;=7,G93&gt;=0.628,F93&gt;=2.5,A93&gt;=5.9,A93&gt;=5.55),6.45,IF(AND(D93&lt;0.15,H93&lt;13.924,A93&gt;=4.35,D93&lt;0.35,B93&gt;=2.75,A93&lt;5.55),1.5,IF(AND(B93&lt;3.15,H93&gt;=13.924,A93&gt;=4.35,D93&lt;0.35,B93&gt;=2.75,A93&lt;5.55),1.56,IF(AND(B93&gt;=3.15,H93&gt;=13.924,A93&gt;=4.35,D93&lt;0.35,B93&gt;=2.75,A93&lt;5.55),1.3,IF(AND(H93&lt;14.316,G93&gt;=0.273,G93&lt;0.732,H93&gt;=9.205,A93&lt;5.9,A93&gt;=5.55),3.95,IF(AND(H93&gt;=14.316,G93&gt;=0.273,G93&lt;0.732,H93&gt;=9.205,A93&lt;5.9,A93&gt;=5.55),4.1,IF(AND(A93&lt;6.2,B93&gt;=2.4,G93&gt;=0.422,F93&lt;2.5,A93&gt;=5.9,A93&gt;=5.55),4.3,IF(AND(A93&gt;=7.05,G93&lt;0.364,G93&lt;0.628,F93&gt;=2.5,A93&gt;=5.9,A93&gt;=5.55),6.1,IF(AND(A93&gt;=7.55,G93&gt;=0.364,G93&lt;0.628,F93&gt;=2.5,A93&gt;=5.9,A93&gt;=5.55),6.4,IF(AND(A93&lt;6.15,A93&lt;7,G93&gt;=0.628,F93&gt;=2.5,A93&gt;=5.9,A93&gt;=5.55),4.9,IF(AND(D93&lt;1.45,A93&gt;=6.2,B93&gt;=2.4,G93&gt;=0.422,F93&lt;2.5,A93&gt;=5.9,A93&gt;=5.55),4.64,IF(AND(D93&gt;=1.45,A93&gt;=6.2,B93&gt;=2.4,G93&gt;=0.422,F93&lt;2.5,A93&gt;=5.9,A93&gt;=5.55),4.9,IF(AND(D93&lt;1.65,A93&lt;7.05,G93&lt;0.364,G93&lt;0.628,F93&gt;=2.5,A93&gt;=5.9,A93&gt;=5.55),5.1,IF(AND(D93&gt;=2.35,A93&lt;7.55,G93&gt;=0.364,G93&lt;0.628,F93&gt;=2.5,A93&gt;=5.9,A93&gt;=5.55),5.633,IF(AND(D93&lt;2.15,A93&gt;=6.15,A93&lt;7,G93&gt;=0.628,F93&gt;=2.5,A93&gt;=5.9,A93&gt;=5.55),5.1,IF(AND(D93&gt;=2.15,A93&gt;=6.15,A93&lt;7,G93&gt;=0.628,F93&gt;=2.5,A93&gt;=5.9,A93&gt;=5.55),5.267,IF(AND(A93&lt;4.9,A93&lt;5.05,D93&gt;=0.15,H93&lt;13.924,A93&gt;=4.35,D93&lt;0.35,B93&gt;=2.75,A93&lt;5.55),1.375,IF(AND(A93&gt;=4.9,A93&lt;5.05,D93&gt;=0.15,H93&lt;13.924,A93&gt;=4.35,D93&lt;0.35,B93&gt;=2.75,A93&lt;5.55),1.3,IF(AND(A93&lt;5.45,A93&gt;=5.05,D93&gt;=0.15,H93&lt;13.924,A93&gt;=4.35,D93&lt;0.35,B93&gt;=2.75,A93&lt;5.55),1.475,IF(AND(A93&gt;=5.45,A93&gt;=5.05,D93&gt;=0.15,H93&lt;13.924,A93&gt;=4.35,D93&lt;0.35,B93&gt;=2.75,A93&lt;5.55),1.4,IF(AND(B93&gt;=3.25,D93&lt;2.35,A93&lt;7.55,G93&gt;=0.364,G93&lt;0.628,F93&gt;=2.5,A93&gt;=5.9,A93&gt;=5.55),5.7,IF(AND(G93&lt;0.006,G93&lt;0.107,D93&gt;=1.65,A93&lt;7.05,G93&lt;0.364,G93&lt;0.628,F93&gt;=2.5,A93&gt;=5.9,A93&gt;=5.55),5.5,IF(AND(G93&gt;=0.006,G93&lt;0.107,D93&gt;=1.65,A93&lt;7.05,G93&lt;0.364,G93&lt;0.628,F93&gt;=2.5,A93&gt;=5.9,A93&gt;=5.55),5.667,IF(AND(D93&lt;2.2,G93&gt;=0.107,D93&gt;=1.65,A93&lt;7.05,G93&lt;0.364,G93&lt;0.628,F93&gt;=2.5,A93&gt;=5.9,A93&gt;=5.55),5.35,IF(AND(D93&gt;=2.2,G93&gt;=0.107,D93&gt;=1.65,A93&lt;7.05,G93&lt;0.364,G93&lt;0.628,F93&gt;=2.5,A93&gt;=5.9,A93&gt;=5.55),5.2,IF(AND(D93&lt;2.25,B93&lt;3.25,D93&lt;2.35,A93&lt;7.55,G93&gt;=0.364,G93&lt;0.628,F93&gt;=2.5,A93&gt;=5.9,A93&gt;=5.55),5.8,IF(AND(D93&gt;=2.25,B93&lt;3.25,D93&lt;2.35,A93&lt;7.55,G93&gt;=0.364,G93&lt;0.628,F93&gt;=2.5,A93&gt;=5.9,A93&gt;=5.55),5.9,"shouldnthappen")))))))))))))))))))))))))))))))))))))</f>
        <v>3.96</v>
      </c>
      <c r="P93" s="1" t="n">
        <f aca="false">IF(AND(D93&gt;=0.75,A93&lt;5.55),3.9,IF(AND(H93&lt;7.482,A93&gt;=5.55),3.45,IF(AND(B93&gt;=3.15,B93&lt;3.25,D93&lt;0.75,A93&lt;5.55),1.262,IF(AND(G93&gt;=0.446,B93&lt;3.15,B93&lt;3.25,D93&lt;0.75,A93&lt;5.55),1.1,IF(AND(G93&lt;0.408,A93&lt;5.05,B93&gt;=3.25,D93&lt;0.75,A93&lt;5.55),1.4,IF(AND(G93&gt;=0.408,A93&lt;5.05,B93&gt;=3.25,D93&lt;0.75,A93&lt;5.55),1.233,IF(AND(G93&gt;=0.676,A93&gt;=5.05,B93&gt;=3.25,D93&lt;0.75,A93&lt;5.55),1.72,IF(AND(H93&lt;9.386,A93&lt;5.85,F93&lt;2.5,H93&gt;=7.482,A93&gt;=5.55),3.5,IF(AND(H93&gt;=9.386,A93&lt;5.85,F93&lt;2.5,H93&gt;=7.482,A93&gt;=5.55),4.275,IF(AND(H93&gt;=16.284,G93&lt;0.865,F93&gt;=2.5,H93&gt;=7.482,A93&gt;=5.55),6.6,IF(AND(G93&lt;0.912,G93&gt;=0.865,F93&gt;=2.5,H93&gt;=7.482,A93&gt;=5.55),4.8,IF(AND(G93&gt;=0.912,G93&gt;=0.865,F93&gt;=2.5,H93&gt;=7.482,A93&gt;=5.55),5.175,IF(AND(A93&gt;=4.95,G93&lt;0.446,B93&lt;3.15,B93&lt;3.25,D93&lt;0.75,A93&lt;5.55),1.6,IF(AND(H93&gt;=12.974,G93&lt;0.676,A93&gt;=5.05,B93&gt;=3.25,D93&lt;0.75,A93&lt;5.55),1.3,IF(AND(D93&lt;1.45,H93&lt;13.531,A93&gt;=5.85,F93&lt;2.5,H93&gt;=7.482,A93&gt;=5.55),4.2,IF(AND(D93&gt;=1.45,H93&lt;13.531,A93&gt;=5.85,F93&lt;2.5,H93&gt;=7.482,A93&gt;=5.55),4.967,IF(AND(G93&lt;0.187,H93&gt;=13.531,A93&gt;=5.85,F93&lt;2.5,H93&gt;=7.482,A93&gt;=5.55),5,IF(AND(H93&gt;=12.675,A93&lt;4.95,G93&lt;0.446,B93&lt;3.15,B93&lt;3.25,D93&lt;0.75,A93&lt;5.55),1.5,IF(AND(H93&lt;10.826,H93&lt;12.974,G93&lt;0.676,A93&gt;=5.05,B93&gt;=3.25,D93&lt;0.75,A93&lt;5.55),1.46,IF(AND(H93&gt;=10.826,H93&lt;12.974,G93&lt;0.676,A93&gt;=5.05,B93&gt;=3.25,D93&lt;0.75,A93&lt;5.55),1.4,IF(AND(A93&lt;6.15,G93&gt;=0.187,H93&gt;=13.531,A93&gt;=5.85,F93&lt;2.5,H93&gt;=7.482,A93&gt;=5.55),4.7,IF(AND(A93&lt;6.85,B93&lt;2.95,H93&lt;16.284,G93&lt;0.865,F93&gt;=2.5,H93&gt;=7.482,A93&gt;=5.55),5.32,IF(AND(A93&gt;=6.85,B93&lt;2.95,H93&lt;16.284,G93&lt;0.865,F93&gt;=2.5,H93&gt;=7.482,A93&gt;=5.55),6.567,IF(AND(A93&lt;4.85,H93&lt;12.675,A93&lt;4.95,G93&lt;0.446,B93&lt;3.15,B93&lt;3.25,D93&lt;0.75,A93&lt;5.55),1.4,IF(AND(A93&gt;=4.85,H93&lt;12.675,A93&lt;4.95,G93&lt;0.446,B93&lt;3.15,B93&lt;3.25,D93&lt;0.75,A93&lt;5.55),1.5,IF(AND(B93&lt;3.1,A93&gt;=6.15,G93&gt;=0.187,H93&gt;=13.531,A93&gt;=5.85,F93&lt;2.5,H93&gt;=7.482,A93&gt;=5.55),4.467,IF(AND(B93&gt;=3.1,A93&gt;=6.15,G93&gt;=0.187,H93&gt;=13.531,A93&gt;=5.85,F93&lt;2.5,H93&gt;=7.482,A93&gt;=5.55),4.7,IF(AND(G93&gt;=0.379,B93&lt;3.15,B93&gt;=2.95,H93&lt;16.284,G93&lt;0.865,F93&gt;=2.5,H93&gt;=7.482,A93&gt;=5.55),5.733,IF(AND(A93&lt;6.6,B93&gt;=3.15,B93&gt;=2.95,H93&lt;16.284,G93&lt;0.865,F93&gt;=2.5,H93&gt;=7.482,A93&gt;=5.55),5.38,IF(AND(A93&lt;6.7,G93&lt;0.379,B93&lt;3.15,B93&gt;=2.95,H93&lt;16.284,G93&lt;0.865,F93&gt;=2.5,H93&gt;=7.482,A93&gt;=5.55),5.3,IF(AND(A93&gt;=6.7,G93&lt;0.379,B93&lt;3.15,B93&gt;=2.95,H93&lt;16.284,G93&lt;0.865,F93&gt;=2.5,H93&gt;=7.482,A93&gt;=5.55),5.16,IF(AND(A93&lt;7.05,A93&gt;=6.6,B93&gt;=3.15,B93&gt;=2.95,H93&lt;16.284,G93&lt;0.865,F93&gt;=2.5,H93&gt;=7.482,A93&gt;=5.55),5.78,IF(AND(A93&gt;=7.05,A93&gt;=6.6,B93&gt;=3.15,B93&gt;=2.95,H93&lt;16.284,G93&lt;0.865,F93&gt;=2.5,H93&gt;=7.482,A93&gt;=5.55),6.1,"shouldnthappen")))))))))))))))))))))))))))))))))</f>
        <v>3.9</v>
      </c>
      <c r="Q93" s="1" t="n">
        <f aca="false">IF(AND(G93&gt;=0.422,B93&lt;3.25,F93&lt;1.5),1.25,IF(AND(G93&gt;=0.082,G93&lt;0.125,F93&gt;=1.5),6.7,IF(AND(G93&lt;0.251,G93&lt;0.422,B93&lt;3.25,F93&lt;1.5),1.38,IF(AND(G93&gt;=0.251,G93&lt;0.422,B93&lt;3.25,F93&lt;1.5),1.55,IF(AND(G93&gt;=0.385,G93&lt;0.633,B93&gt;=3.25,F93&lt;1.5),1.367,IF(AND(B93&lt;3.35,G93&gt;=0.633,B93&gt;=3.25,F93&lt;1.5),1.7,IF(AND(A93&lt;5.85,G93&lt;0.082,G93&lt;0.125,F93&gt;=1.5),4.5,IF(AND(F93&gt;=2.5,D93&lt;1.6,G93&gt;=0.125,F93&gt;=1.5),5.05,IF(AND(H93&gt;=16.774,D93&gt;=1.6,G93&gt;=0.125,F93&gt;=1.5),6.4,IF(AND(D93&gt;=0.5,G93&lt;0.385,G93&lt;0.633,B93&gt;=3.25,F93&lt;1.5),1.6,IF(AND(B93&lt;3.6,B93&gt;=3.35,G93&gt;=0.633,B93&gt;=3.25,F93&lt;1.5),1.55,IF(AND(B93&gt;=3.6,B93&gt;=3.35,G93&gt;=0.633,B93&gt;=3.25,F93&lt;1.5),1.6,IF(AND(D93&lt;1.65,A93&gt;=5.85,G93&lt;0.082,G93&lt;0.125,F93&gt;=1.5),4.7,IF(AND(A93&lt;5.3,F93&lt;2.5,D93&lt;1.6,G93&gt;=0.125,F93&gt;=1.5),3.15,IF(AND(B93&gt;=3.2,H93&lt;16.774,D93&gt;=1.6,G93&gt;=0.125,F93&gt;=1.5),5.675,IF(AND(H93&lt;11.767,D93&lt;0.5,G93&lt;0.385,G93&lt;0.633,B93&gt;=3.25,F93&lt;1.5),1.5,IF(AND(H93&gt;=11.767,D93&lt;0.5,G93&lt;0.385,G93&lt;0.633,B93&gt;=3.25,F93&lt;1.5),1.367,IF(AND(H93&lt;8.367,D93&gt;=1.65,A93&gt;=5.85,G93&lt;0.082,G93&lt;0.125,F93&gt;=1.5),5.7,IF(AND(H93&gt;=8.367,D93&gt;=1.65,A93&gt;=5.85,G93&lt;0.082,G93&lt;0.125,F93&gt;=1.5),5.575,IF(AND(A93&gt;=7.1,B93&lt;3.2,H93&lt;16.774,D93&gt;=1.6,G93&gt;=0.125,F93&gt;=1.5),6.3,IF(AND(H93&gt;=15.395,B93&lt;2.85,A93&gt;=5.3,F93&lt;2.5,D93&lt;1.6,G93&gt;=0.125,F93&gt;=1.5),4.8,IF(AND(H93&lt;8.486,B93&gt;=2.85,A93&gt;=5.3,F93&lt;2.5,D93&lt;1.6,G93&gt;=0.125,F93&gt;=1.5),3.85,IF(AND(D93&gt;=2.1,A93&lt;7.1,B93&lt;3.2,H93&lt;16.774,D93&gt;=1.6,G93&gt;=0.125,F93&gt;=1.5),5.5,IF(AND(B93&gt;=2.75,H93&lt;15.395,B93&lt;2.85,A93&gt;=5.3,F93&lt;2.5,D93&lt;1.6,G93&gt;=0.125,F93&gt;=1.5),4.489,IF(AND(H93&gt;=15.168,H93&gt;=8.486,B93&gt;=2.85,A93&gt;=5.3,F93&lt;2.5,D93&lt;1.6,G93&gt;=0.125,F93&gt;=1.5),4.7,IF(AND(G93&gt;=0.519,D93&lt;2.1,A93&lt;7.1,B93&lt;3.2,H93&lt;16.774,D93&gt;=1.6,G93&gt;=0.125,F93&gt;=1.5),4.925,IF(AND(G93&gt;=0.897,B93&lt;2.75,H93&lt;15.395,B93&lt;2.85,A93&gt;=5.3,F93&lt;2.5,D93&lt;1.6,G93&gt;=0.125,F93&gt;=1.5),4.567,IF(AND(A93&lt;5.65,H93&lt;15.168,H93&gt;=8.486,B93&gt;=2.85,A93&gt;=5.3,F93&lt;2.5,D93&lt;1.6,G93&gt;=0.125,F93&gt;=1.5),4.5,IF(AND(G93&lt;0.23,G93&lt;0.519,D93&lt;2.1,A93&lt;7.1,B93&lt;3.2,H93&lt;16.774,D93&gt;=1.6,G93&gt;=0.125,F93&gt;=1.5),5,IF(AND(A93&lt;5.9,G93&lt;0.897,B93&lt;2.75,H93&lt;15.395,B93&lt;2.85,A93&gt;=5.3,F93&lt;2.5,D93&lt;1.6,G93&gt;=0.125,F93&gt;=1.5),4.1,IF(AND(A93&gt;=5.9,G93&lt;0.897,B93&lt;2.75,H93&lt;15.395,B93&lt;2.85,A93&gt;=5.3,F93&lt;2.5,D93&lt;1.6,G93&gt;=0.125,F93&gt;=1.5),4.5,IF(AND(A93&lt;6.05,A93&gt;=5.65,H93&lt;15.168,H93&gt;=8.486,B93&gt;=2.85,A93&gt;=5.3,F93&lt;2.5,D93&lt;1.6,G93&gt;=0.125,F93&gt;=1.5),4.2,IF(AND(A93&gt;=6.05,A93&gt;=5.65,H93&lt;15.168,H93&gt;=8.486,B93&gt;=2.85,A93&gt;=5.3,F93&lt;2.5,D93&lt;1.6,G93&gt;=0.125,F93&gt;=1.5),4.35,IF(AND(D93&lt;1.95,G93&gt;=0.23,G93&lt;0.519,D93&lt;2.1,A93&lt;7.1,B93&lt;3.2,H93&lt;16.774,D93&gt;=1.6,G93&gt;=0.125,F93&gt;=1.5),5.3,IF(AND(D93&gt;=1.95,G93&gt;=0.23,G93&lt;0.519,D93&lt;2.1,A93&lt;7.1,B93&lt;3.2,H93&lt;16.774,D93&gt;=1.6,G93&gt;=0.125,F93&gt;=1.5),5.2,"shouldnthappen")))))))))))))))))))))))))))))))))))</f>
        <v>4.1</v>
      </c>
      <c r="R93" s="1" t="n">
        <f aca="false">IF(AND(G93&gt;=0.901,F93&lt;1.5),1.9,IF(AND(H93&lt;5.523,D93&lt;0.35,G93&lt;0.901,F93&lt;1.5),1,IF(AND(B93&lt;3.6,D93&gt;=0.35,G93&lt;0.901,F93&lt;1.5),1.575,IF(AND(B93&gt;=3.6,D93&gt;=0.35,G93&lt;0.901,F93&lt;1.5),1.5,IF(AND(G93&gt;=0.837,D93&lt;1.15,D93&lt;1.45,F93&gt;=1.5),3,IF(AND(G93&gt;=0.66,D93&gt;=1.15,D93&lt;1.45,F93&gt;=1.5),4,IF(AND(F93&gt;=2.5,D93&lt;1.55,D93&gt;=1.45,F93&gt;=1.5),5.025,IF(AND(F93&lt;2.5,D93&gt;=1.55,D93&gt;=1.45,F93&gt;=1.5),4.933,IF(AND(B93&lt;2.45,G93&lt;0.837,D93&lt;1.15,D93&lt;1.45,F93&gt;=1.5),3.3,IF(AND(B93&gt;=2.45,G93&lt;0.837,D93&lt;1.15,D93&lt;1.45,F93&gt;=1.5),3.86,IF(AND(B93&gt;=3.05,F93&lt;2.5,D93&lt;1.55,D93&gt;=1.45,F93&gt;=1.5),4.8,IF(AND(D93&gt;=2.45,F93&gt;=2.5,D93&gt;=1.55,D93&gt;=1.45,F93&gt;=1.5),5.875,IF(AND(H93&lt;13.187,G93&lt;0.217,H93&gt;=5.523,D93&lt;0.35,G93&lt;0.901,F93&lt;1.5),1.4,IF(AND(H93&gt;=13.187,G93&lt;0.217,H93&gt;=5.523,D93&lt;0.35,G93&lt;0.901,F93&lt;1.5),1.5,IF(AND(G93&lt;0.33,G93&gt;=0.217,H93&gt;=5.523,D93&lt;0.35,G93&lt;0.901,F93&lt;1.5),1.28,IF(AND(A93&lt;6.05,D93&lt;1.35,G93&lt;0.66,D93&gt;=1.15,D93&lt;1.45,F93&gt;=1.5),4.175,IF(AND(A93&gt;=6.05,D93&lt;1.35,G93&lt;0.66,D93&gt;=1.15,D93&lt;1.45,F93&gt;=1.5),4.3,IF(AND(A93&lt;5.65,D93&gt;=1.35,G93&lt;0.66,D93&gt;=1.15,D93&lt;1.45,F93&gt;=1.5),3.9,IF(AND(A93&gt;=5.65,D93&gt;=1.35,G93&lt;0.66,D93&gt;=1.15,D93&lt;1.45,F93&gt;=1.5),4.52,IF(AND(A93&lt;6.25,B93&lt;3.05,F93&lt;2.5,D93&lt;1.55,D93&gt;=1.45,F93&gt;=1.5),4.5,IF(AND(A93&gt;=6.25,B93&lt;3.05,F93&lt;2.5,D93&lt;1.55,D93&gt;=1.45,F93&gt;=1.5),4.675,IF(AND(A93&gt;=7.25,D93&lt;2.45,F93&gt;=2.5,D93&gt;=1.55,D93&gt;=1.45,F93&gt;=1.5),6.433,IF(AND(D93&gt;=0.25,G93&gt;=0.33,G93&gt;=0.217,H93&gt;=5.523,D93&lt;0.35,G93&lt;0.901,F93&lt;1.5),1.4,IF(AND(A93&lt;6.15,A93&lt;7.25,D93&lt;2.45,F93&gt;=2.5,D93&gt;=1.55,D93&gt;=1.45,F93&gt;=1.5),5.025,IF(AND(H93&lt;6.439,D93&lt;0.25,G93&gt;=0.33,G93&gt;=0.217,H93&gt;=5.523,D93&lt;0.35,G93&lt;0.901,F93&lt;1.5),1.5,IF(AND(H93&gt;=6.439,D93&lt;0.25,G93&gt;=0.33,G93&gt;=0.217,H93&gt;=5.523,D93&lt;0.35,G93&lt;0.901,F93&lt;1.5),1.38,IF(AND(H93&gt;=13.711,A93&gt;=6.15,A93&lt;7.25,D93&lt;2.45,F93&gt;=2.5,D93&gt;=1.55,D93&gt;=1.45,F93&gt;=1.5),5.68,IF(AND(B93&gt;=3.3,H93&lt;13.711,A93&gt;=6.15,A93&lt;7.25,D93&lt;2.45,F93&gt;=2.5,D93&gt;=1.55,D93&gt;=1.45,F93&gt;=1.5),5.6,IF(AND(G93&lt;0.093,B93&lt;3.3,H93&lt;13.711,A93&gt;=6.15,A93&lt;7.25,D93&lt;2.45,F93&gt;=2.5,D93&gt;=1.55,D93&gt;=1.45,F93&gt;=1.5),5.56,IF(AND(D93&lt;1.95,G93&gt;=0.093,B93&lt;3.3,H93&lt;13.711,A93&gt;=6.15,A93&lt;7.25,D93&lt;2.45,F93&gt;=2.5,D93&gt;=1.55,D93&gt;=1.45,F93&gt;=1.5),5.3,IF(AND(B93&lt;3.15,D93&gt;=1.95,G93&gt;=0.093,B93&lt;3.3,H93&lt;13.711,A93&gt;=6.15,A93&lt;7.25,D93&lt;2.45,F93&gt;=2.5,D93&gt;=1.55,D93&gt;=1.45,F93&gt;=1.5),5.1,IF(AND(B93&gt;=3.15,D93&gt;=1.95,G93&gt;=0.093,B93&lt;3.3,H93&lt;13.711,A93&gt;=6.15,A93&lt;7.25,D93&lt;2.45,F93&gt;=2.5,D93&gt;=1.55,D93&gt;=1.45,F93&gt;=1.5),5.15,"shouldnthappen"))))))))))))))))))))))))))))))))</f>
        <v>4.175</v>
      </c>
      <c r="S93" s="1" t="n">
        <f aca="false">IF(AND(G93&gt;=0.859,D93&gt;=0.35,F93&lt;1.5),1.9,IF(AND(D93&lt;1.75,F93&gt;=2.5,F93&gt;=1.5),4.867,IF(AND(H93&lt;8.42,A93&lt;5.05,D93&lt;0.35,F93&lt;1.5),1.42,IF(AND(H93&gt;=14.877,A93&gt;=5.05,D93&lt;0.35,F93&lt;1.5),1.3,IF(AND(B93&lt;3.35,G93&lt;0.859,D93&gt;=0.35,F93&lt;1.5),1.7,IF(AND(B93&gt;=3.35,G93&lt;0.859,D93&gt;=0.35,F93&lt;1.5),1.5,IF(AND(A93&gt;=6.05,B93&lt;2.75,F93&lt;2.5,F93&gt;=1.5),4.733,IF(AND(G93&gt;=0.68,B93&gt;=2.75,F93&lt;2.5,F93&gt;=1.5),4.025,IF(AND(H93&gt;=16.284,D93&gt;=1.75,F93&gt;=2.5,F93&gt;=1.5),6.6,IF(AND(A93&lt;4.35,H93&gt;=8.42,A93&lt;5.05,D93&lt;0.35,F93&lt;1.5),1.1,IF(AND(G93&gt;=0.948,H93&lt;14.877,A93&gt;=5.05,D93&lt;0.35,F93&lt;1.5),1.7,IF(AND(A93&lt;5.3,A93&lt;6.05,B93&lt;2.75,F93&lt;2.5,F93&gt;=1.5),3,IF(AND(H93&gt;=15.168,G93&lt;0.68,B93&gt;=2.75,F93&lt;2.5,F93&gt;=1.5),4.75,IF(AND(H93&gt;=14.005,A93&gt;=4.35,H93&gt;=8.42,A93&lt;5.05,D93&lt;0.35,F93&lt;1.5),1.375,IF(AND(A93&gt;=5.55,G93&lt;0.948,H93&lt;14.877,A93&gt;=5.05,D93&lt;0.35,F93&lt;1.5),1.7,IF(AND(H93&lt;12.363,A93&gt;=5.3,A93&lt;6.05,B93&lt;2.75,F93&lt;2.5,F93&gt;=1.5),3.825,IF(AND(H93&gt;=12.363,A93&gt;=5.3,A93&lt;6.05,B93&lt;2.75,F93&lt;2.5,F93&gt;=1.5),4.033,IF(AND(H93&gt;=14.508,H93&lt;15.168,G93&lt;0.68,B93&gt;=2.75,F93&lt;2.5,F93&gt;=1.5),4.2,IF(AND(D93&gt;=2.35,D93&gt;=2.2,H93&lt;16.284,D93&gt;=1.75,F93&gt;=2.5,F93&gt;=1.5),5.267,IF(AND(G93&lt;0.231,H93&lt;14.005,A93&gt;=4.35,H93&gt;=8.42,A93&lt;5.05,D93&lt;0.35,F93&lt;1.5),1.4,IF(AND(H93&gt;=14.494,A93&lt;5.55,G93&lt;0.948,H93&lt;14.877,A93&gt;=5.05,D93&lt;0.35,F93&lt;1.5),1.6,IF(AND(A93&lt;6.1,H93&lt;14.508,H93&lt;15.168,G93&lt;0.68,B93&gt;=2.75,F93&lt;2.5,F93&gt;=1.5),4.5,IF(AND(A93&lt;6.1,H93&lt;11.8,D93&lt;2.2,H93&lt;16.284,D93&gt;=1.75,F93&gt;=2.5,F93&gt;=1.5),4.95,IF(AND(A93&gt;=6.1,H93&lt;11.8,D93&lt;2.2,H93&lt;16.284,D93&gt;=1.75,F93&gt;=2.5,F93&gt;=1.5),5.333,IF(AND(B93&lt;2.75,H93&gt;=11.8,D93&lt;2.2,H93&lt;16.284,D93&gt;=1.75,F93&gt;=2.5,F93&gt;=1.5),5.1,IF(AND(B93&gt;=3.15,D93&lt;2.35,D93&gt;=2.2,H93&lt;16.284,D93&gt;=1.75,F93&gt;=2.5,F93&gt;=1.5),5.5,IF(AND(B93&gt;=3.35,G93&gt;=0.231,H93&lt;14.005,A93&gt;=4.35,H93&gt;=8.42,A93&lt;5.05,D93&lt;0.35,F93&lt;1.5),1.3,IF(AND(H93&lt;13.869,H93&lt;14.494,A93&lt;5.55,G93&lt;0.948,H93&lt;14.877,A93&gt;=5.05,D93&lt;0.35,F93&lt;1.5),1.5,IF(AND(H93&gt;=13.869,H93&lt;14.494,A93&lt;5.55,G93&lt;0.948,H93&lt;14.877,A93&gt;=5.05,D93&lt;0.35,F93&lt;1.5),1.4,IF(AND(G93&lt;0.636,A93&gt;=6.1,H93&lt;14.508,H93&lt;15.168,G93&lt;0.68,B93&gt;=2.75,F93&lt;2.5,F93&gt;=1.5),4.68,IF(AND(G93&gt;=0.636,A93&gt;=6.1,H93&lt;14.508,H93&lt;15.168,G93&lt;0.68,B93&gt;=2.75,F93&lt;2.5,F93&gt;=1.5),4.4,IF(AND(B93&lt;2.85,B93&gt;=2.75,H93&gt;=11.8,D93&lt;2.2,H93&lt;16.284,D93&gt;=1.75,F93&gt;=2.5,F93&gt;=1.5),6.7,IF(AND(H93&lt;10.626,B93&lt;3.15,D93&lt;2.35,D93&gt;=2.2,H93&lt;16.284,D93&gt;=1.75,F93&gt;=2.5,F93&gt;=1.5),5.1,IF(AND(H93&gt;=10.626,B93&lt;3.15,D93&lt;2.35,D93&gt;=2.2,H93&lt;16.284,D93&gt;=1.75,F93&gt;=2.5,F93&gt;=1.5),5.2,IF(AND(G93&lt;0.378,B93&lt;3.35,G93&gt;=0.231,H93&lt;14.005,A93&gt;=4.35,H93&gt;=8.42,A93&lt;5.05,D93&lt;0.35,F93&lt;1.5),1.2,IF(AND(G93&gt;=0.378,B93&lt;3.35,G93&gt;=0.231,H93&lt;14.005,A93&gt;=4.35,H93&gt;=8.42,A93&lt;5.05,D93&lt;0.35,F93&lt;1.5),1.3,IF(AND(A93&lt;6.2,B93&gt;=2.85,B93&gt;=2.75,H93&gt;=11.8,D93&lt;2.2,H93&lt;16.284,D93&gt;=1.75,F93&gt;=2.5,F93&gt;=1.5),4.9,IF(AND(G93&lt;0.388,A93&gt;=6.2,B93&gt;=2.85,B93&gt;=2.75,H93&gt;=11.8,D93&lt;2.2,H93&lt;16.284,D93&gt;=1.75,F93&gt;=2.5,F93&gt;=1.5),5.52,IF(AND(G93&gt;=0.388,A93&gt;=6.2,B93&gt;=2.85,B93&gt;=2.75,H93&gt;=11.8,D93&lt;2.2,H93&lt;16.284,D93&gt;=1.75,F93&gt;=2.5,F93&gt;=1.5),5.7,"shouldnthappen")))))))))))))))))))))))))))))))))))))))</f>
        <v>3.825</v>
      </c>
      <c r="T93" s="1" t="n">
        <f aca="false">IF(AND(D93&gt;=0.8,A93&lt;5.45),3.7,IF(AND(D93&gt;=0.35,D93&lt;0.8,A93&lt;5.45),1.56,IF(AND(G93&lt;0.164,F93&lt;2.5,A93&gt;=5.45),1.6,IF(AND(H93&gt;=16.718,F93&gt;=2.5,A93&gt;=5.45),6.4,IF(AND(G93&gt;=0.719,H93&lt;16.718,F93&gt;=2.5,A93&gt;=5.45),5.05,IF(AND(A93&lt;4.35,A93&lt;5.05,D93&lt;0.35,D93&lt;0.8,A93&lt;5.45),1.1,IF(AND(H93&gt;=14.494,A93&gt;=5.05,D93&lt;0.35,D93&lt;0.8,A93&lt;5.45),1.6,IF(AND(G93&lt;0.338,D93&lt;1.25,G93&gt;=0.164,F93&lt;2.5,A93&gt;=5.45),4.1,IF(AND(H93&lt;8.397,D93&gt;=1.25,G93&gt;=0.164,F93&lt;2.5,A93&gt;=5.45),4,IF(AND(H93&lt;11.031,H93&lt;14.494,A93&gt;=5.05,D93&lt;0.35,D93&lt;0.8,A93&lt;5.45),1.5,IF(AND(H93&gt;=11.031,H93&lt;14.494,A93&gt;=5.05,D93&lt;0.35,D93&lt;0.8,A93&lt;5.45),1.44,IF(AND(B93&lt;2.65,H93&gt;=8.397,D93&gt;=1.25,G93&gt;=0.164,F93&lt;2.5,A93&gt;=5.45),4.767,IF(AND(H93&lt;7.388,G93&lt;0.487,G93&lt;0.719,H93&lt;16.718,F93&gt;=2.5,A93&gt;=5.45),5.067,IF(AND(G93&lt;0.533,G93&gt;=0.487,G93&lt;0.719,H93&lt;16.718,F93&gt;=2.5,A93&gt;=5.45),5.8,IF(AND(G93&gt;=0.533,G93&gt;=0.487,G93&lt;0.719,H93&lt;16.718,F93&gt;=2.5,A93&gt;=5.45),5.86,IF(AND(B93&lt;3.25,A93&gt;=4.95,A93&gt;=4.35,A93&lt;5.05,D93&lt;0.35,D93&lt;0.8,A93&lt;5.45),1.2,IF(AND(A93&lt;5.6,H93&lt;11.218,G93&gt;=0.338,D93&lt;1.25,G93&gt;=0.164,F93&lt;2.5,A93&gt;=5.45),3.7,IF(AND(A93&gt;=5.6,H93&lt;11.218,G93&gt;=0.338,D93&lt;1.25,G93&gt;=0.164,F93&lt;2.5,A93&gt;=5.45),3.5,IF(AND(H93&lt;12.668,H93&gt;=11.218,G93&gt;=0.338,D93&lt;1.25,G93&gt;=0.164,F93&lt;2.5,A93&gt;=5.45),3.9,IF(AND(H93&gt;=12.668,H93&gt;=11.218,G93&gt;=0.338,D93&lt;1.25,G93&gt;=0.164,F93&lt;2.5,A93&gt;=5.45),4,IF(AND(H93&gt;=15.705,B93&gt;=2.65,H93&gt;=8.397,D93&gt;=1.25,G93&gt;=0.164,F93&lt;2.5,A93&gt;=5.45),4.8,IF(AND(B93&lt;2.75,H93&gt;=7.388,G93&lt;0.487,G93&lt;0.719,H93&lt;16.718,F93&gt;=2.5,A93&gt;=5.45),5.26,IF(AND(B93&lt;2.95,A93&lt;4.5,A93&lt;4.95,A93&gt;=4.35,A93&lt;5.05,D93&lt;0.35,D93&lt;0.8,A93&lt;5.45),1.4,IF(AND(B93&gt;=2.95,A93&lt;4.5,A93&lt;4.95,A93&gt;=4.35,A93&lt;5.05,D93&lt;0.35,D93&lt;0.8,A93&lt;5.45),1.3,IF(AND(H93&gt;=13.924,A93&gt;=4.5,A93&lt;4.95,A93&gt;=4.35,A93&lt;5.05,D93&lt;0.35,D93&lt;0.8,A93&lt;5.45),1.5,IF(AND(G93&lt;0.252,B93&gt;=3.25,A93&gt;=4.95,A93&gt;=4.35,A93&lt;5.05,D93&lt;0.35,D93&lt;0.8,A93&lt;5.45),1.4,IF(AND(G93&gt;=0.252,B93&gt;=3.25,A93&gt;=4.95,A93&gt;=4.35,A93&lt;5.05,D93&lt;0.35,D93&lt;0.8,A93&lt;5.45),1.32,IF(AND(G93&gt;=0.473,H93&lt;15.705,B93&gt;=2.65,H93&gt;=8.397,D93&gt;=1.25,G93&gt;=0.164,F93&lt;2.5,A93&gt;=5.45),4.7,IF(AND(B93&gt;=3.15,B93&gt;=2.75,H93&gt;=7.388,G93&lt;0.487,G93&lt;0.719,H93&lt;16.718,F93&gt;=2.5,A93&gt;=5.45),5.7,IF(AND(B93&lt;3.15,H93&lt;13.924,A93&gt;=4.5,A93&lt;4.95,A93&gt;=4.35,A93&lt;5.05,D93&lt;0.35,D93&lt;0.8,A93&lt;5.45),1.433,IF(AND(B93&gt;=3.15,H93&lt;13.924,A93&gt;=4.5,A93&lt;4.95,A93&gt;=4.35,A93&lt;5.05,D93&lt;0.35,D93&lt;0.8,A93&lt;5.45),1.4,IF(AND(H93&gt;=14.81,G93&lt;0.473,H93&lt;15.705,B93&gt;=2.65,H93&gt;=8.397,D93&gt;=1.25,G93&gt;=0.164,F93&lt;2.5,A93&gt;=5.45),4.2,IF(AND(A93&lt;6.65,B93&lt;3.15,B93&gt;=2.75,H93&gt;=7.388,G93&lt;0.487,G93&lt;0.719,H93&lt;16.718,F93&gt;=2.5,A93&gt;=5.45),5.6,IF(AND(A93&gt;=6.65,B93&lt;3.15,B93&gt;=2.75,H93&gt;=7.388,G93&lt;0.487,G93&lt;0.719,H93&lt;16.718,F93&gt;=2.5,A93&gt;=5.45),5.4,IF(AND(A93&lt;6.15,H93&lt;14.81,G93&lt;0.473,H93&lt;15.705,B93&gt;=2.65,H93&gt;=8.397,D93&gt;=1.25,G93&gt;=0.164,F93&lt;2.5,A93&gt;=5.45),4.5,IF(AND(A93&gt;=6.15,H93&lt;14.81,G93&lt;0.473,H93&lt;15.705,B93&gt;=2.65,H93&gt;=8.397,D93&gt;=1.25,G93&gt;=0.164,F93&lt;2.5,A93&gt;=5.45),4.4,"shouldnthappen"))))))))))))))))))))))))))))))))))))</f>
        <v>4.1</v>
      </c>
      <c r="U93" s="1" t="n">
        <f aca="false">IF(AND(G93&gt;=0.934,F93&lt;1.5),1.7,IF(AND(D93&lt;0.15,D93&lt;0.25,G93&lt;0.934,F93&lt;1.5),1.38,IF(AND(H93&gt;=14.379,D93&gt;=0.25,G93&lt;0.934,F93&lt;1.5),1.7,IF(AND(A93&lt;5.3,D93&lt;1.35,F93&lt;2.5,F93&gt;=1.5),3.15,IF(AND(H93&lt;7.148,D93&gt;=1.35,F93&lt;2.5,F93&gt;=1.5),3.9,IF(AND(G93&lt;0.352,A93&lt;6.15,F93&gt;=2.5,F93&gt;=1.5),4.5,IF(AND(G93&gt;=0.352,A93&lt;6.15,F93&gt;=2.5,F93&gt;=1.5),4.92,IF(AND(B93&lt;2.85,A93&gt;=6.15,F93&gt;=2.5,F93&gt;=1.5),6.2,IF(AND(D93&gt;=0.45,H93&lt;14.379,D93&gt;=0.25,G93&lt;0.934,F93&lt;1.5),1.65,IF(AND(G93&gt;=0.857,A93&gt;=5.3,D93&lt;1.35,F93&lt;2.5,F93&gt;=1.5),4.3,IF(AND(A93&gt;=7.25,B93&gt;=2.85,A93&gt;=6.15,F93&gt;=2.5,F93&gt;=1.5),6.425,IF(AND(H93&lt;9.499,A93&lt;5.05,D93&gt;=0.15,D93&lt;0.25,G93&lt;0.934,F93&lt;1.5),1.4,IF(AND(A93&gt;=5.45,A93&gt;=5.05,D93&gt;=0.15,D93&lt;0.25,G93&lt;0.934,F93&lt;1.5),1.3,IF(AND(B93&gt;=4.15,D93&lt;0.45,H93&lt;14.379,D93&gt;=0.25,G93&lt;0.934,F93&lt;1.5),1.5,IF(AND(A93&gt;=5.75,G93&lt;0.857,A93&gt;=5.3,D93&lt;1.35,F93&lt;2.5,F93&gt;=1.5),4.02,IF(AND(A93&lt;6.65,G93&lt;0.333,H93&gt;=7.148,D93&gt;=1.35,F93&lt;2.5,F93&gt;=1.5),4.475,IF(AND(A93&gt;=6.65,G93&lt;0.333,H93&gt;=7.148,D93&gt;=1.35,F93&lt;2.5,F93&gt;=1.5),4.8,IF(AND(D93&gt;=1.45,G93&gt;=0.333,H93&gt;=7.148,D93&gt;=1.35,F93&lt;2.5,F93&gt;=1.5),4.85,IF(AND(G93&gt;=0.861,A93&lt;7.25,B93&gt;=2.85,A93&gt;=6.15,F93&gt;=2.5,F93&gt;=1.5),5.2,IF(AND(G93&lt;0.571,H93&gt;=9.499,A93&lt;5.05,D93&gt;=0.15,D93&lt;0.25,G93&lt;0.934,F93&lt;1.5),1.2,IF(AND(G93&gt;=0.571,H93&gt;=9.499,A93&lt;5.05,D93&gt;=0.15,D93&lt;0.25,G93&lt;0.934,F93&lt;1.5),1.3,IF(AND(H93&lt;9.283,A93&lt;5.45,A93&gt;=5.05,D93&gt;=0.15,D93&lt;0.25,G93&lt;0.934,F93&lt;1.5),1.5,IF(AND(H93&gt;=9.283,A93&lt;5.45,A93&gt;=5.05,D93&gt;=0.15,D93&lt;0.25,G93&lt;0.934,F93&lt;1.5),1.425,IF(AND(A93&lt;4.9,B93&lt;4.15,D93&lt;0.45,H93&lt;14.379,D93&gt;=0.25,G93&lt;0.934,F93&lt;1.5),1.4,IF(AND(A93&gt;=4.9,B93&lt;4.15,D93&lt;0.45,H93&lt;14.379,D93&gt;=0.25,G93&lt;0.934,F93&lt;1.5),1.325,IF(AND(G93&lt;0.572,A93&lt;5.75,G93&lt;0.857,A93&gt;=5.3,D93&lt;1.35,F93&lt;2.5,F93&gt;=1.5),3.65,IF(AND(G93&gt;=0.572,A93&lt;5.75,G93&lt;0.857,A93&gt;=5.3,D93&lt;1.35,F93&lt;2.5,F93&gt;=1.5),3.9,IF(AND(A93&lt;6.75,D93&lt;1.45,G93&gt;=0.333,H93&gt;=7.148,D93&gt;=1.35,F93&lt;2.5,F93&gt;=1.5),4.4,IF(AND(A93&gt;=6.75,D93&lt;1.45,G93&gt;=0.333,H93&gt;=7.148,D93&gt;=1.35,F93&lt;2.5,F93&gt;=1.5),4.78,IF(AND(A93&lt;6.6,B93&lt;3.25,G93&lt;0.861,A93&lt;7.25,B93&gt;=2.85,A93&gt;=6.15,F93&gt;=2.5,F93&gt;=1.5),5.333,IF(AND(H93&lt;11.461,B93&gt;=3.25,G93&lt;0.861,A93&lt;7.25,B93&gt;=2.85,A93&gt;=6.15,F93&gt;=2.5,F93&gt;=1.5),6.025,IF(AND(H93&gt;=11.461,B93&gt;=3.25,G93&lt;0.861,A93&lt;7.25,B93&gt;=2.85,A93&gt;=6.15,F93&gt;=2.5,F93&gt;=1.5),5.667,IF(AND(H93&gt;=14.564,A93&gt;=6.6,B93&lt;3.25,G93&lt;0.861,A93&lt;7.25,B93&gt;=2.85,A93&gt;=6.15,F93&gt;=2.5,F93&gt;=1.5),5.4,IF(AND(D93&gt;=2.35,H93&lt;14.564,A93&gt;=6.6,B93&lt;3.25,G93&lt;0.861,A93&lt;7.25,B93&gt;=2.85,A93&gt;=6.15,F93&gt;=2.5,F93&gt;=1.5),5.6,IF(AND(A93&lt;6.85,D93&lt;2.35,H93&lt;14.564,A93&gt;=6.6,B93&lt;3.25,G93&lt;0.861,A93&lt;7.25,B93&gt;=2.85,A93&gt;=6.15,F93&gt;=2.5,F93&gt;=1.5),5.9,IF(AND(A93&gt;=6.85,D93&lt;2.35,H93&lt;14.564,A93&gt;=6.6,B93&lt;3.25,G93&lt;0.861,A93&lt;7.25,B93&gt;=2.85,A93&gt;=6.15,F93&gt;=2.5,F93&gt;=1.5),5.78,"shouldnthappen"))))))))))))))))))))))))))))))))))))</f>
        <v>3.65</v>
      </c>
      <c r="V93" s="1" t="n">
        <f aca="false">IF(AND(H93&lt;5.748,A93&lt;5.05,D93&lt;0.75),1,IF(AND(B93&lt;3.15,H93&gt;=5.748,A93&lt;5.05,D93&lt;0.75),1.475,IF(AND(G93&gt;=0.801,D93&lt;0.25,A93&gt;=5.05,D93&lt;0.75),1.7,IF(AND(D93&gt;=0.45,D93&gt;=0.25,A93&gt;=5.05,D93&lt;0.75),1.7,IF(AND(B93&lt;2.35,F93&lt;2.5,B93&lt;2.75,D93&gt;=0.75),4.16,IF(AND(D93&lt;1.75,F93&gt;=2.5,B93&lt;2.75,D93&gt;=0.75),4.875,IF(AND(D93&gt;=1.75,F93&gt;=2.5,B93&lt;2.75,D93&gt;=0.75),5.333,IF(AND(H93&gt;=16.284,D93&gt;=1.55,B93&gt;=2.75,D93&gt;=0.75),6.6,IF(AND(H93&gt;=14.144,B93&gt;=3.15,H93&gt;=5.748,A93&lt;5.05,D93&lt;0.75),1.3,IF(AND(A93&lt;5.45,G93&lt;0.801,D93&lt;0.25,A93&gt;=5.05,D93&lt;0.75),1.5,IF(AND(A93&gt;=5.45,G93&lt;0.801,D93&lt;0.25,A93&gt;=5.05,D93&lt;0.75),1.34,IF(AND(B93&lt;3.75,D93&lt;0.45,D93&gt;=0.25,A93&gt;=5.05,D93&lt;0.75),1.467,IF(AND(B93&gt;=3.75,D93&lt;0.45,D93&gt;=0.25,A93&gt;=5.05,D93&lt;0.75),1.767,IF(AND(G93&gt;=0.896,B93&gt;=2.35,F93&lt;2.5,B93&lt;2.75,D93&gt;=0.75),4.9,IF(AND(H93&lt;15.504,D93&lt;1.35,D93&lt;1.55,B93&gt;=2.75,D93&gt;=0.75),4.2,IF(AND(H93&gt;=15.504,D93&lt;1.35,D93&lt;1.55,B93&gt;=2.75,D93&gt;=0.75),4.6,IF(AND(H93&lt;9.767,D93&gt;=1.35,D93&lt;1.55,B93&gt;=2.75,D93&gt;=0.75),5.1,IF(AND(A93&lt;4.5,H93&lt;14.144,B93&gt;=3.15,H93&gt;=5.748,A93&lt;5.05,D93&lt;0.75),1.3,IF(AND(A93&gt;=4.5,H93&lt;14.144,B93&gt;=3.15,H93&gt;=5.748,A93&lt;5.05,D93&lt;0.75),1.4,IF(AND(D93&gt;=1.15,G93&lt;0.896,B93&gt;=2.35,F93&lt;2.5,B93&lt;2.75,D93&gt;=0.75),4.04,IF(AND(B93&lt;2.9,H93&gt;=9.767,D93&gt;=1.35,D93&lt;1.55,B93&gt;=2.75,D93&gt;=0.75),4.8,IF(AND(D93&lt;1.7,A93&gt;=7.05,H93&lt;16.284,D93&gt;=1.55,B93&gt;=2.75,D93&gt;=0.75),5.8,IF(AND(D93&gt;=1.7,A93&gt;=7.05,H93&lt;16.284,D93&gt;=1.55,B93&gt;=2.75,D93&gt;=0.75),6.3,IF(AND(B93&lt;2.45,D93&lt;1.15,G93&lt;0.896,B93&gt;=2.35,F93&lt;2.5,B93&lt;2.75,D93&gt;=0.75),3.767,IF(AND(B93&gt;=2.45,D93&lt;1.15,G93&lt;0.896,B93&gt;=2.35,F93&lt;2.5,B93&lt;2.75,D93&gt;=0.75),3.167,IF(AND(B93&gt;=3.15,B93&gt;=2.9,H93&gt;=9.767,D93&gt;=1.35,D93&lt;1.55,B93&gt;=2.75,D93&gt;=0.75),4.7,IF(AND(D93&lt;1.9,D93&lt;2.05,A93&lt;7.05,H93&lt;16.284,D93&gt;=1.55,B93&gt;=2.75,D93&gt;=0.75),4.82,IF(AND(D93&gt;=1.9,D93&lt;2.05,A93&lt;7.05,H93&lt;16.284,D93&gt;=1.55,B93&gt;=2.75,D93&gt;=0.75),5.067,IF(AND(H93&lt;12.721,B93&lt;3.15,B93&gt;=2.9,H93&gt;=9.767,D93&gt;=1.35,D93&lt;1.55,B93&gt;=2.75,D93&gt;=0.75),4.5,IF(AND(H93&gt;=12.721,B93&lt;3.15,B93&gt;=2.9,H93&gt;=9.767,D93&gt;=1.35,D93&lt;1.55,B93&gt;=2.75,D93&gt;=0.75),4.433,IF(AND(H93&lt;9.525,G93&lt;0.364,D93&gt;=2.05,A93&lt;7.05,H93&lt;16.284,D93&gt;=1.55,B93&gt;=2.75,D93&gt;=0.75),5.1,IF(AND(A93&lt;6.25,G93&gt;=0.364,D93&gt;=2.05,A93&lt;7.05,H93&lt;16.284,D93&gt;=1.55,B93&gt;=2.75,D93&gt;=0.75),5.4,IF(AND(H93&lt;10.898,H93&gt;=9.525,G93&lt;0.364,D93&gt;=2.05,A93&lt;7.05,H93&lt;16.284,D93&gt;=1.55,B93&gt;=2.75,D93&gt;=0.75),5.6,IF(AND(H93&lt;8.711,A93&gt;=6.25,G93&gt;=0.364,D93&gt;=2.05,A93&lt;7.05,H93&lt;16.284,D93&gt;=1.55,B93&gt;=2.75,D93&gt;=0.75),5.7,IF(AND(H93&gt;=8.711,A93&gt;=6.25,G93&gt;=0.364,D93&gt;=2.05,A93&lt;7.05,H93&lt;16.284,D93&gt;=1.55,B93&gt;=2.75,D93&gt;=0.75),5.84,IF(AND(D93&lt;2.2,H93&gt;=10.898,H93&gt;=9.525,G93&lt;0.364,D93&gt;=2.05,A93&lt;7.05,H93&lt;16.284,D93&gt;=1.55,B93&gt;=2.75,D93&gt;=0.75),5.4,IF(AND(D93&gt;=2.2,H93&gt;=10.898,H93&gt;=9.525,G93&lt;0.364,D93&gt;=2.05,A93&lt;7.05,H93&lt;16.284,D93&gt;=1.55,B93&gt;=2.75,D93&gt;=0.75),5.3,"shouldnthappen")))))))))))))))))))))))))))))))))))))</f>
        <v>4.04</v>
      </c>
      <c r="W93" s="1" t="n">
        <f aca="false">IF(AND(H93&lt;6.926,D93&gt;=0.35,D93&lt;0.8),1.9,IF(AND(H93&gt;=6.926,D93&gt;=0.35,D93&lt;0.8),1.533,IF(AND(H93&lt;13.492,A93&lt;4.75,D93&lt;0.35,D93&lt;0.8),1.1,IF(AND(H93&gt;=13.492,A93&lt;4.75,D93&lt;0.35,D93&lt;0.8),1.375,IF(AND(B93&lt;2.75,A93&gt;=5.85,F93&lt;2.5,D93&gt;=0.8),4.833,IF(AND(B93&lt;3.3,A93&gt;=7.05,F93&gt;=2.5,D93&gt;=0.8),5.8,IF(AND(B93&gt;=3.3,A93&gt;=7.05,F93&gt;=2.5,D93&gt;=0.8),6.325,IF(AND(D93&gt;=0.25,A93&lt;5.05,A93&gt;=4.75,D93&lt;0.35,D93&lt;0.8),1.3,IF(AND(B93&lt;3.6,A93&gt;=5.05,A93&gt;=4.75,D93&lt;0.35,D93&lt;0.8),1.4,IF(AND(H93&lt;10.194,G93&lt;0.412,A93&lt;5.85,F93&lt;2.5,D93&gt;=0.8),4.133,IF(AND(H93&gt;=10.194,G93&lt;0.412,A93&lt;5.85,F93&lt;2.5,D93&gt;=0.8),4.5,IF(AND(A93&lt;5.35,G93&gt;=0.412,A93&lt;5.85,F93&lt;2.5,D93&gt;=0.8),3.15,IF(AND(A93&lt;6.2,B93&gt;=2.75,A93&gt;=5.85,F93&lt;2.5,D93&gt;=0.8),4.3,IF(AND(H93&lt;5.767,A93&lt;6.2,A93&lt;7.05,F93&gt;=2.5,D93&gt;=0.8),4.5,IF(AND(G93&gt;=0.861,A93&gt;=6.2,A93&lt;7.05,F93&gt;=2.5,D93&gt;=0.8),5.2,IF(AND(B93&lt;3.15,D93&lt;0.25,A93&lt;5.05,A93&gt;=4.75,D93&lt;0.35,D93&lt;0.8),1.55,IF(AND(A93&lt;5.45,B93&gt;=3.6,A93&gt;=5.05,A93&gt;=4.75,D93&lt;0.35,D93&lt;0.8),1.5,IF(AND(A93&gt;=5.45,B93&gt;=3.6,A93&gt;=5.05,A93&gt;=4.75,D93&lt;0.35,D93&lt;0.8),1.4,IF(AND(G93&gt;=0.772,A93&gt;=5.35,G93&gt;=0.412,A93&lt;5.85,F93&lt;2.5,D93&gt;=0.8),3.9,IF(AND(D93&gt;=1.45,A93&gt;=6.2,B93&gt;=2.75,A93&gt;=5.85,F93&lt;2.5,D93&gt;=0.8),4.775,IF(AND(G93&lt;0.5,H93&gt;=5.767,A93&lt;6.2,A93&lt;7.05,F93&gt;=2.5,D93&gt;=0.8),5.1,IF(AND(G93&gt;=0.5,H93&gt;=5.767,A93&lt;6.2,A93&lt;7.05,F93&gt;=2.5,D93&gt;=0.8),4.95,IF(AND(B93&gt;=3.25,G93&lt;0.861,A93&gt;=6.2,A93&lt;7.05,F93&gt;=2.5,D93&gt;=0.8),5.75,IF(AND(A93&lt;4.95,B93&gt;=3.15,D93&lt;0.25,A93&lt;5.05,A93&gt;=4.75,D93&lt;0.35,D93&lt;0.8),1.4,IF(AND(A93&lt;5.65,G93&lt;0.772,A93&gt;=5.35,G93&gt;=0.412,A93&lt;5.85,F93&lt;2.5,D93&gt;=0.8),3.6,IF(AND(A93&gt;=5.65,G93&lt;0.772,A93&gt;=5.35,G93&gt;=0.412,A93&lt;5.85,F93&lt;2.5,D93&gt;=0.8),3.5,IF(AND(B93&gt;=3.15,D93&lt;1.45,A93&gt;=6.2,B93&gt;=2.75,A93&gt;=5.85,F93&lt;2.5,D93&gt;=0.8),4.7,IF(AND(A93&gt;=6.65,B93&lt;3.25,G93&lt;0.861,A93&gt;=6.2,A93&lt;7.05,F93&gt;=2.5,D93&gt;=0.8),5.567,IF(AND(H93&lt;9.499,A93&gt;=4.95,B93&gt;=3.15,D93&lt;0.25,A93&lt;5.05,A93&gt;=4.75,D93&lt;0.35,D93&lt;0.8),1.4,IF(AND(H93&gt;=9.499,A93&gt;=4.95,B93&gt;=3.15,D93&lt;0.25,A93&lt;5.05,A93&gt;=4.75,D93&lt;0.35,D93&lt;0.8),1.2,IF(AND(G93&lt;0.765,B93&lt;3.15,D93&lt;1.45,A93&gt;=6.2,B93&gt;=2.75,A93&gt;=5.85,F93&lt;2.5,D93&gt;=0.8),4.4,IF(AND(G93&gt;=0.765,B93&lt;3.15,D93&lt;1.45,A93&gt;=6.2,B93&gt;=2.75,A93&gt;=5.85,F93&lt;2.5,D93&gt;=0.8),4.6,IF(AND(H93&lt;10.667,A93&lt;6.65,B93&lt;3.25,G93&lt;0.861,A93&gt;=6.2,A93&lt;7.05,F93&gt;=2.5,D93&gt;=0.8),5.167,IF(AND(G93&lt;0.627,H93&gt;=10.667,A93&lt;6.65,B93&lt;3.25,G93&lt;0.861,A93&gt;=6.2,A93&lt;7.05,F93&gt;=2.5,D93&gt;=0.8),5.64,IF(AND(G93&gt;=0.627,H93&gt;=10.667,A93&lt;6.65,B93&lt;3.25,G93&lt;0.861,A93&gt;=6.2,A93&lt;7.05,F93&gt;=2.5,D93&gt;=0.8),5.1,"shouldnthappen")))))))))))))))))))))))))))))))))))</f>
        <v>4.133</v>
      </c>
      <c r="X93" s="1" t="n">
        <f aca="false">IF(AND(B93&lt;3.05,H93&lt;6.697,A93&lt;5.45),4.1,IF(AND(B93&gt;=3.05,H93&lt;6.697,A93&lt;5.45),1.48,IF(AND(D93&lt;0.7,A93&lt;5.9,A93&gt;=5.45),1.4,IF(AND(A93&lt;4.35,B93&lt;3.3,H93&gt;=6.697,A93&lt;5.45),1.1,IF(AND(G93&lt;0.372,D93&gt;=0.7,A93&lt;5.9,A93&gt;=5.45),4.36,IF(AND(A93&gt;=4.9,A93&gt;=4.35,B93&lt;3.3,H93&gt;=6.697,A93&lt;5.45),1.6,IF(AND(H93&gt;=14.171,A93&lt;5.15,B93&gt;=3.3,H93&gt;=6.697,A93&lt;5.45),1.6,IF(AND(G93&lt;0.451,A93&gt;=5.15,B93&gt;=3.3,H93&gt;=6.697,A93&lt;5.45),1.367,IF(AND(G93&gt;=0.451,A93&gt;=5.15,B93&gt;=3.3,H93&gt;=6.697,A93&lt;5.45),1.5,IF(AND(G93&lt;0.332,D93&lt;1.45,F93&lt;2.5,A93&gt;=5.9,A93&gt;=5.45),4.35,IF(AND(A93&lt;6.15,D93&gt;=1.45,F93&lt;2.5,A93&gt;=5.9,A93&gt;=5.45),5.1,IF(AND(D93&gt;=2.4,G93&lt;0.432,F93&gt;=2.5,A93&gt;=5.9,A93&gt;=5.45),5.78,IF(AND(A93&lt;6.15,G93&gt;=0.432,F93&gt;=2.5,A93&gt;=5.9,A93&gt;=5.45),4.9,IF(AND(B93&lt;3.1,A93&lt;4.9,A93&gt;=4.35,B93&lt;3.3,H93&gt;=6.697,A93&lt;5.45),1.4,IF(AND(B93&gt;=3.1,A93&lt;4.9,A93&gt;=4.35,B93&lt;3.3,H93&gt;=6.697,A93&lt;5.45),1.3,IF(AND(G93&lt;0.343,H93&lt;14.171,A93&lt;5.15,B93&gt;=3.3,H93&gt;=6.697,A93&lt;5.45),1.433,IF(AND(G93&gt;=0.343,H93&lt;14.171,A93&lt;5.15,B93&gt;=3.3,H93&gt;=6.697,A93&lt;5.45),1.525,IF(AND(D93&lt;1.05,B93&lt;2.55,G93&gt;=0.372,D93&gt;=0.7,A93&lt;5.9,A93&gt;=5.45),3.7,IF(AND(H93&lt;10.596,B93&gt;=2.55,G93&gt;=0.372,D93&gt;=0.7,A93&lt;5.9,A93&gt;=5.45),3.525,IF(AND(H93&gt;=10.596,B93&gt;=2.55,G93&gt;=0.372,D93&gt;=0.7,A93&lt;5.9,A93&gt;=5.45),3.9,IF(AND(H93&lt;14.314,G93&gt;=0.332,D93&lt;1.45,F93&lt;2.5,A93&gt;=5.9,A93&gt;=5.45),4.4,IF(AND(H93&gt;=14.314,G93&gt;=0.332,D93&lt;1.45,F93&lt;2.5,A93&gt;=5.9,A93&gt;=5.45),4.7,IF(AND(H93&lt;13.906,A93&gt;=6.15,D93&gt;=1.45,F93&lt;2.5,A93&gt;=5.9,A93&gt;=5.45),4.675,IF(AND(H93&gt;=13.906,A93&gt;=6.15,D93&gt;=1.45,F93&lt;2.5,A93&gt;=5.9,A93&gt;=5.45),4.9,IF(AND(G93&lt;0.093,D93&lt;2.4,G93&lt;0.432,F93&gt;=2.5,A93&gt;=5.9,A93&gt;=5.45),5.6,IF(AND(B93&lt;2.95,A93&gt;=6.15,G93&gt;=0.432,F93&gt;=2.5,A93&gt;=5.9,A93&gt;=5.45),5.86,IF(AND(A93&lt;5.55,D93&gt;=1.05,B93&lt;2.55,G93&gt;=0.372,D93&gt;=0.7,A93&lt;5.9,A93&gt;=5.45),4,IF(AND(A93&gt;=5.55,D93&gt;=1.05,B93&lt;2.55,G93&gt;=0.372,D93&gt;=0.7,A93&lt;5.9,A93&gt;=5.45),3.9,IF(AND(D93&lt;1.7,G93&gt;=0.093,D93&lt;2.4,G93&lt;0.432,F93&gt;=2.5,A93&gt;=5.9,A93&gt;=5.45),5.05,IF(AND(G93&gt;=0.774,B93&gt;=2.95,A93&gt;=6.15,G93&gt;=0.432,F93&gt;=2.5,A93&gt;=5.9,A93&gt;=5.45),5.3,IF(AND(G93&gt;=0.312,D93&gt;=1.7,G93&gt;=0.093,D93&lt;2.4,G93&lt;0.432,F93&gt;=2.5,A93&gt;=5.9,A93&gt;=5.45),5.4,IF(AND(D93&lt;2.45,G93&lt;0.774,B93&gt;=2.95,A93&gt;=6.15,G93&gt;=0.432,F93&gt;=2.5,A93&gt;=5.9,A93&gt;=5.45),5.66,IF(AND(D93&gt;=2.45,G93&lt;0.774,B93&gt;=2.95,A93&gt;=6.15,G93&gt;=0.432,F93&gt;=2.5,A93&gt;=5.9,A93&gt;=5.45),6,IF(AND(G93&gt;=0.301,G93&lt;0.312,D93&gt;=1.7,G93&gt;=0.093,D93&lt;2.4,G93&lt;0.432,F93&gt;=2.5,A93&gt;=5.9,A93&gt;=5.45),5.1,IF(AND(A93&lt;6.45,G93&lt;0.301,G93&lt;0.312,D93&gt;=1.7,G93&gt;=0.093,D93&lt;2.4,G93&lt;0.432,F93&gt;=2.5,A93&gt;=5.9,A93&gt;=5.45),5.3,IF(AND(A93&gt;=6.45,G93&lt;0.301,G93&lt;0.312,D93&gt;=1.7,G93&gt;=0.093,D93&lt;2.4,G93&lt;0.432,F93&gt;=2.5,A93&gt;=5.9,A93&gt;=5.45),5.2,"shouldnthappen"))))))))))))))))))))))))))))))))))))</f>
        <v>4.36</v>
      </c>
      <c r="Y93" s="1" t="n">
        <f aca="false">IF(AND(H93&lt;6.51,F93&lt;1.5),1.8,IF(AND(H93&gt;=16.674,F93&gt;=1.5),6.533,IF(AND(D93&gt;=0.45,H93&gt;=6.51,F93&lt;1.5),1.667,IF(AND(H93&gt;=13.805,G93&lt;0.154,H93&lt;16.674,F93&gt;=1.5),6.7,IF(AND(D93&lt;0.15,A93&lt;5.05,D93&lt;0.45,H93&gt;=6.51,F93&lt;1.5),1.4,IF(AND(H93&gt;=13.586,A93&gt;=5.05,D93&lt;0.45,H93&gt;=6.51,F93&lt;1.5),1.3,IF(AND(F93&lt;2.5,H93&lt;13.805,G93&lt;0.154,H93&lt;16.674,F93&gt;=1.5),4.6,IF(AND(H93&lt;8.929,D93&lt;1.35,G93&gt;=0.154,H93&lt;16.674,F93&gt;=1.5),3.64,IF(AND(G93&lt;0.05,H93&lt;13.586,A93&gt;=5.05,D93&lt;0.45,H93&gt;=6.51,F93&lt;1.5),1.4,IF(AND(G93&gt;=0.107,F93&gt;=2.5,H93&lt;13.805,G93&lt;0.154,H93&lt;16.674,F93&gt;=1.5),5.3,IF(AND(B93&gt;=2.75,H93&gt;=8.929,D93&lt;1.35,G93&gt;=0.154,H93&lt;16.674,F93&gt;=1.5),4.433,IF(AND(D93&gt;=1.55,F93&lt;2.5,D93&gt;=1.35,G93&gt;=0.154,H93&lt;16.674,F93&gt;=1.5),4.975,IF(AND(H93&lt;6.93,F93&gt;=2.5,D93&gt;=1.35,G93&gt;=0.154,H93&lt;16.674,F93&gt;=1.5),4.5,IF(AND(H93&lt;12.675,G93&lt;0.217,D93&gt;=0.15,A93&lt;5.05,D93&lt;0.45,H93&gt;=6.51,F93&lt;1.5),1.4,IF(AND(H93&gt;=12.675,G93&lt;0.217,D93&gt;=0.15,A93&lt;5.05,D93&lt;0.45,H93&gt;=6.51,F93&lt;1.5),1.5,IF(AND(A93&lt;4.65,G93&gt;=0.217,D93&gt;=0.15,A93&lt;5.05,D93&lt;0.45,H93&gt;=6.51,F93&lt;1.5),1.35,IF(AND(D93&lt;0.25,G93&gt;=0.05,H93&lt;13.586,A93&gt;=5.05,D93&lt;0.45,H93&gt;=6.51,F93&lt;1.5),1.467,IF(AND(D93&gt;=0.25,G93&gt;=0.05,H93&lt;13.586,A93&gt;=5.05,D93&lt;0.45,H93&gt;=6.51,F93&lt;1.5),1.5,IF(AND(H93&lt;9.15,G93&lt;0.107,F93&gt;=2.5,H93&lt;13.805,G93&lt;0.154,H93&lt;16.674,F93&gt;=1.5),5.7,IF(AND(H93&gt;=9.15,G93&lt;0.107,F93&gt;=2.5,H93&lt;13.805,G93&lt;0.154,H93&lt;16.674,F93&gt;=1.5),5.6,IF(AND(G93&lt;0.404,B93&lt;2.75,H93&gt;=8.929,D93&lt;1.35,G93&gt;=0.154,H93&lt;16.674,F93&gt;=1.5),4.15,IF(AND(G93&gt;=0.404,B93&lt;2.75,H93&gt;=8.929,D93&lt;1.35,G93&gt;=0.154,H93&lt;16.674,F93&gt;=1.5),3.9,IF(AND(A93&gt;=6.75,D93&lt;1.55,F93&lt;2.5,D93&gt;=1.35,G93&gt;=0.154,H93&lt;16.674,F93&gt;=1.5),4.82,IF(AND(D93&lt;0.25,A93&gt;=4.65,G93&gt;=0.217,D93&gt;=0.15,A93&lt;5.05,D93&lt;0.45,H93&gt;=6.51,F93&lt;1.5),1.325,IF(AND(D93&gt;=0.25,A93&gt;=4.65,G93&gt;=0.217,D93&gt;=0.15,A93&lt;5.05,D93&lt;0.45,H93&gt;=6.51,F93&lt;1.5),1.3,IF(AND(A93&lt;6.55,A93&lt;6.75,D93&lt;1.55,F93&lt;2.5,D93&gt;=1.35,G93&gt;=0.154,H93&lt;16.674,F93&gt;=1.5),4.575,IF(AND(A93&gt;=6.55,A93&lt;6.75,D93&lt;1.55,F93&lt;2.5,D93&gt;=1.35,G93&gt;=0.154,H93&lt;16.674,F93&gt;=1.5),4.4,IF(AND(B93&lt;2.9,D93&lt;2.05,H93&gt;=6.93,F93&gt;=2.5,D93&gt;=1.35,G93&gt;=0.154,H93&lt;16.674,F93&gt;=1.5),5.05,IF(AND(H93&lt;8.884,D93&gt;=2.05,H93&gt;=6.93,F93&gt;=2.5,D93&gt;=1.35,G93&gt;=0.154,H93&lt;16.674,F93&gt;=1.5),5.1,IF(AND(H93&lt;13.711,B93&gt;=2.9,D93&lt;2.05,H93&gt;=6.93,F93&gt;=2.5,D93&gt;=1.35,G93&gt;=0.154,H93&lt;16.674,F93&gt;=1.5),5,IF(AND(H93&gt;=13.711,B93&gt;=2.9,D93&lt;2.05,H93&gt;=6.93,F93&gt;=2.5,D93&gt;=1.35,G93&gt;=0.154,H93&lt;16.674,F93&gt;=1.5),5.8,IF(AND(B93&lt;3.15,H93&gt;=8.884,D93&gt;=2.05,H93&gt;=6.93,F93&gt;=2.5,D93&gt;=1.35,G93&gt;=0.154,H93&lt;16.674,F93&gt;=1.5),5.56,IF(AND(B93&gt;=3.15,H93&gt;=8.884,D93&gt;=2.05,H93&gt;=6.93,F93&gt;=2.5,D93&gt;=1.35,G93&gt;=0.154,H93&lt;16.674,F93&gt;=1.5),5.9,"shouldnthappen")))))))))))))))))))))))))))))))))</f>
        <v>3.64</v>
      </c>
      <c r="Z93" s="1" t="n">
        <f aca="false">IF(AND(F93&gt;=2,B93&gt;=3.35),5.6,IF(AND(A93&lt;6.65,H93&gt;=15.076,B93&lt;3.35),4.8,IF(AND(A93&gt;=6.65,H93&gt;=15.076,B93&lt;3.35),6.15,IF(AND(H93&lt;6.542,F93&lt;2,B93&gt;=3.35),1.767,IF(AND(G93&gt;=0.653,D93&lt;0.75,H93&lt;15.076,B93&lt;3.35),1.55,IF(AND(D93&lt;0.15,G93&lt;0.653,D93&lt;0.75,H93&lt;15.076,B93&lt;3.35),1.1,IF(AND(G93&lt;0.356,A93&lt;5.05,H93&gt;=6.542,F93&lt;2,B93&gt;=3.35),1.4,IF(AND(G93&gt;=0.356,A93&lt;5.05,H93&gt;=6.542,F93&lt;2,B93&gt;=3.35),1.3,IF(AND(G93&gt;=0.566,A93&gt;=5.05,H93&gt;=6.542,F93&lt;2,B93&gt;=3.35),1.6,IF(AND(B93&gt;=3.1,D93&gt;=0.15,G93&lt;0.653,D93&lt;0.75,H93&lt;15.076,B93&lt;3.35),1.367,IF(AND(B93&gt;=2.65,D93&lt;1.45,B93&lt;2.75,D93&gt;=0.75,H93&lt;15.076,B93&lt;3.35),3.96,IF(AND(G93&lt;0.352,D93&gt;=1.45,B93&lt;2.75,D93&gt;=0.75,H93&lt;15.076,B93&lt;3.35),4.5,IF(AND(D93&gt;=1.35,A93&lt;6.2,B93&gt;=2.75,D93&gt;=0.75,H93&lt;15.076,B93&lt;3.35),4.733,IF(AND(A93&lt;4.7,B93&lt;3.1,D93&gt;=0.15,G93&lt;0.653,D93&lt;0.75,H93&lt;15.076,B93&lt;3.35),1.36,IF(AND(A93&gt;=4.7,B93&lt;3.1,D93&gt;=0.15,G93&lt;0.653,D93&lt;0.75,H93&lt;15.076,B93&lt;3.35),1.6,IF(AND(A93&lt;5.2,B93&lt;2.65,D93&lt;1.45,B93&lt;2.75,D93&gt;=0.75,H93&lt;15.076,B93&lt;3.35),3.3,IF(AND(A93&lt;6.5,G93&gt;=0.352,D93&gt;=1.45,B93&lt;2.75,D93&gt;=0.75,H93&lt;15.076,B93&lt;3.35),5,IF(AND(A93&gt;=6.5,G93&gt;=0.352,D93&gt;=1.45,B93&lt;2.75,D93&gt;=0.75,H93&lt;15.076,B93&lt;3.35),5.8,IF(AND(H93&lt;8.486,D93&lt;1.35,A93&lt;6.2,B93&gt;=2.75,D93&gt;=0.75,H93&lt;15.076,B93&lt;3.35),3.975,IF(AND(G93&lt;0.187,F93&lt;2.5,A93&gt;=6.2,B93&gt;=2.75,D93&gt;=0.75,H93&lt;15.076,B93&lt;3.35),5,IF(AND(G93&gt;=0.187,F93&lt;2.5,A93&gt;=6.2,B93&gt;=2.75,D93&gt;=0.75,H93&lt;15.076,B93&lt;3.35),4.525,IF(AND(A93&gt;=7.25,F93&gt;=2.5,A93&gt;=6.2,B93&gt;=2.75,D93&gt;=0.75,H93&lt;15.076,B93&lt;3.35),6.5,IF(AND(G93&lt;0.185,B93&lt;3.6,G93&lt;0.566,A93&gt;=5.05,H93&gt;=6.542,F93&lt;2,B93&gt;=3.35),1.45,IF(AND(G93&gt;=0.185,B93&lt;3.6,G93&lt;0.566,A93&gt;=5.05,H93&gt;=6.542,F93&lt;2,B93&gt;=3.35),1.34,IF(AND(G93&lt;0.13,B93&gt;=3.6,G93&lt;0.566,A93&gt;=5.05,H93&gt;=6.542,F93&lt;2,B93&gt;=3.35),1.45,IF(AND(G93&gt;=0.13,B93&gt;=3.6,G93&lt;0.566,A93&gt;=5.05,H93&gt;=6.542,F93&lt;2,B93&gt;=3.35),1.5,IF(AND(D93&lt;1.05,A93&gt;=5.2,B93&lt;2.65,D93&lt;1.45,B93&lt;2.75,D93&gt;=0.75,H93&lt;15.076,B93&lt;3.35),3.5,IF(AND(D93&gt;=1.05,A93&gt;=5.2,B93&lt;2.65,D93&lt;1.45,B93&lt;2.75,D93&gt;=0.75,H93&lt;15.076,B93&lt;3.35),3.94,IF(AND(H93&lt;10.983,H93&gt;=8.486,D93&lt;1.35,A93&lt;6.2,B93&gt;=2.75,D93&gt;=0.75,H93&lt;15.076,B93&lt;3.35),4.38,IF(AND(H93&gt;=10.983,H93&gt;=8.486,D93&lt;1.35,A93&lt;6.2,B93&gt;=2.75,D93&gt;=0.75,H93&lt;15.076,B93&lt;3.35),4.1,IF(AND(B93&gt;=3.25,A93&lt;7.25,F93&gt;=2.5,A93&gt;=6.2,B93&gt;=2.75,D93&gt;=0.75,H93&lt;15.076,B93&lt;3.35),5.7,IF(AND(B93&lt;2.95,B93&lt;3.25,A93&lt;7.25,F93&gt;=2.5,A93&gt;=6.2,B93&gt;=2.75,D93&gt;=0.75,H93&lt;15.076,B93&lt;3.35),5.6,IF(AND(H93&gt;=13.711,B93&gt;=2.95,B93&lt;3.25,A93&lt;7.25,F93&gt;=2.5,A93&gt;=6.2,B93&gt;=2.75,D93&gt;=0.75,H93&lt;15.076,B93&lt;3.35),5.8,IF(AND(A93&gt;=6.8,H93&lt;13.711,B93&gt;=2.95,B93&lt;3.25,A93&lt;7.25,F93&gt;=2.5,A93&gt;=6.2,B93&gt;=2.75,D93&gt;=0.75,H93&lt;15.076,B93&lt;3.35),5.1,IF(AND(H93&lt;12.921,A93&lt;6.8,H93&lt;13.711,B93&gt;=2.95,B93&lt;3.25,A93&lt;7.25,F93&gt;=2.5,A93&gt;=6.2,B93&gt;=2.75,D93&gt;=0.75,H93&lt;15.076,B93&lt;3.35),5.34,IF(AND(H93&gt;=12.921,A93&lt;6.8,H93&lt;13.711,B93&gt;=2.95,B93&lt;3.25,A93&lt;7.25,F93&gt;=2.5,A93&gt;=6.2,B93&gt;=2.75,D93&gt;=0.75,H93&lt;15.076,B93&lt;3.35),5.133,"shouldnthappen"))))))))))))))))))))))))))))))))))))</f>
        <v>3.94</v>
      </c>
      <c r="AA93" s="1" t="n">
        <f aca="false">IF(AND(D93&gt;=0.45,A93&lt;5.05,D93&lt;0.8),1.6,IF(AND(D93&gt;=0.45,A93&gt;=5.05,D93&lt;0.8),1.7,IF(AND(H93&gt;=16.244,F93&gt;=2.5,D93&gt;=0.8),6.533,IF(AND(A93&lt;4.35,D93&lt;0.45,A93&lt;5.05,D93&lt;0.8),1.1,IF(AND(H93&gt;=14.877,D93&lt;0.45,A93&gt;=5.05,D93&lt;0.8),1.3,IF(AND(D93&gt;=1.4,A93&lt;5.65,F93&lt;2.5,D93&gt;=0.8),4.5,IF(AND(A93&gt;=7.25,H93&lt;16.244,F93&gt;=2.5,D93&gt;=0.8),6.5,IF(AND(A93&gt;=4.75,A93&gt;=4.35,D93&lt;0.45,A93&lt;5.05,D93&lt;0.8),1.35,IF(AND(A93&lt;5.3,D93&lt;1.4,A93&lt;5.65,F93&lt;2.5,D93&gt;=0.8),3.1,IF(AND(A93&gt;=6.8,A93&gt;=6.55,A93&gt;=5.65,F93&lt;2.5,D93&gt;=0.8),4.9,IF(AND(H93&lt;5.767,A93&lt;7.25,H93&lt;16.244,F93&gt;=2.5,D93&gt;=0.8),4.5,IF(AND(G93&gt;=0.522,A93&lt;4.75,A93&gt;=4.35,D93&lt;0.45,A93&lt;5.05,D93&lt;0.8),1.2,IF(AND(G93&gt;=0.948,D93&lt;0.35,H93&lt;14.877,D93&lt;0.45,A93&gt;=5.05,D93&lt;0.8),1.7,IF(AND(H93&lt;13.089,D93&gt;=0.35,H93&lt;14.877,D93&lt;0.45,A93&gt;=5.05,D93&lt;0.8),1.5,IF(AND(H93&gt;=13.089,D93&gt;=0.35,H93&lt;14.877,D93&lt;0.45,A93&gt;=5.05,D93&lt;0.8),1.3,IF(AND(B93&gt;=2.95,A93&gt;=5.3,D93&lt;1.4,A93&lt;5.65,F93&lt;2.5,D93&gt;=0.8),4.1,IF(AND(H93&lt;9.181,A93&lt;6.05,A93&lt;6.55,A93&gt;=5.65,F93&lt;2.5,D93&gt;=0.8),5.1,IF(AND(H93&gt;=9.181,A93&lt;6.05,A93&lt;6.55,A93&gt;=5.65,F93&lt;2.5,D93&gt;=0.8),4.3,IF(AND(G93&gt;=0.867,A93&gt;=6.05,A93&lt;6.55,A93&gt;=5.65,F93&lt;2.5,D93&gt;=0.8),4.9,IF(AND(B93&lt;3.05,A93&lt;6.8,A93&gt;=6.55,A93&gt;=5.65,F93&lt;2.5,D93&gt;=0.8),5,IF(AND(B93&gt;=3.05,A93&lt;6.8,A93&gt;=6.55,A93&gt;=5.65,F93&lt;2.5,D93&gt;=0.8),4.55,IF(AND(H93&gt;=14.144,G93&lt;0.522,A93&lt;4.75,A93&gt;=4.35,D93&lt;0.45,A93&lt;5.05,D93&lt;0.8),1.3,IF(AND(B93&lt;2.7,B93&lt;2.95,A93&gt;=5.3,D93&lt;1.4,A93&lt;5.65,F93&lt;2.5,D93&gt;=0.8),3.78,IF(AND(B93&gt;=2.7,B93&lt;2.95,A93&gt;=5.3,D93&lt;1.4,A93&lt;5.65,F93&lt;2.5,D93&gt;=0.8),3.6,IF(AND(G93&lt;0.638,G93&lt;0.867,A93&gt;=6.05,A93&lt;6.55,A93&gt;=5.65,F93&lt;2.5,D93&gt;=0.8),4.433,IF(AND(G93&gt;=0.638,G93&lt;0.867,A93&gt;=6.05,A93&lt;6.55,A93&gt;=5.65,F93&lt;2.5,D93&gt;=0.8),4,IF(AND(A93&lt;6.35,H93&lt;11.146,H93&gt;=5.767,A93&lt;7.25,H93&lt;16.244,F93&gt;=2.5,D93&gt;=0.8),5.1,IF(AND(A93&lt;4.5,H93&lt;14.144,G93&lt;0.522,A93&lt;4.75,A93&gt;=4.35,D93&lt;0.45,A93&lt;5.05,D93&lt;0.8),1.35,IF(AND(A93&gt;=4.5,H93&lt;14.144,G93&lt;0.522,A93&lt;4.75,A93&gt;=4.35,D93&lt;0.45,A93&lt;5.05,D93&lt;0.8),1.4,IF(AND(A93&lt;5.15,B93&lt;3.75,G93&lt;0.948,D93&lt;0.35,H93&lt;14.877,D93&lt;0.45,A93&gt;=5.05,D93&lt;0.8),1.4,IF(AND(A93&gt;=5.15,B93&lt;3.75,G93&lt;0.948,D93&lt;0.35,H93&lt;14.877,D93&lt;0.45,A93&gt;=5.05,D93&lt;0.8),1.5,IF(AND(G93&lt;0.112,B93&gt;=3.75,G93&lt;0.948,D93&lt;0.35,H93&lt;14.877,D93&lt;0.45,A93&gt;=5.05,D93&lt;0.8),1.5,IF(AND(G93&gt;=0.112,B93&gt;=3.75,G93&lt;0.948,D93&lt;0.35,H93&lt;14.877,D93&lt;0.45,A93&gt;=5.05,D93&lt;0.8),1.6,IF(AND(G93&lt;0.075,A93&gt;=6.35,H93&lt;11.146,H93&gt;=5.767,A93&lt;7.25,H93&lt;16.244,F93&gt;=2.5,D93&gt;=0.8),5.5,IF(AND(G93&gt;=0.075,A93&gt;=6.35,H93&lt;11.146,H93&gt;=5.767,A93&lt;7.25,H93&lt;16.244,F93&gt;=2.5,D93&gt;=0.8),5.24,IF(AND(B93&lt;2.95,D93&lt;1.9,H93&gt;=11.146,H93&gt;=5.767,A93&lt;7.25,H93&lt;16.244,F93&gt;=2.5,D93&gt;=0.8),5.65,IF(AND(B93&gt;=2.95,D93&lt;1.9,H93&gt;=11.146,H93&gt;=5.767,A93&lt;7.25,H93&lt;16.244,F93&gt;=2.5,D93&gt;=0.8),5.8,IF(AND(H93&lt;13.42,D93&gt;=1.9,H93&gt;=11.146,H93&gt;=5.767,A93&lt;7.25,H93&lt;16.244,F93&gt;=2.5,D93&gt;=0.8),5.6,IF(AND(H93&gt;=13.42,D93&gt;=1.9,H93&gt;=11.146,H93&gt;=5.767,A93&lt;7.25,H93&lt;16.244,F93&gt;=2.5,D93&gt;=0.8),5.34,"shouldnthappen")))))))))))))))))))))))))))))))))))))))</f>
        <v>3.78</v>
      </c>
      <c r="AB93" s="1" t="n">
        <f aca="false">IF(AND(D93&gt;=0.35,F93&lt;1.5),1.5,IF(AND(F93&lt;2.5,D93&gt;=1.55,F93&gt;=1.5),4.85,IF(AND(H93&lt;8.308,D93&lt;0.15,D93&lt;0.35,F93&lt;1.5),1.5,IF(AND(H93&gt;=8.308,D93&lt;0.15,D93&lt;0.35,F93&lt;1.5),1.4,IF(AND(H93&lt;5.523,D93&gt;=0.15,D93&lt;0.35,F93&lt;1.5),1,IF(AND(G93&lt;0.572,H93&lt;10.688,D93&lt;1.55,F93&gt;=1.5),3.75,IF(AND(B93&gt;=3.5,F93&gt;=2.5,D93&gt;=1.55,F93&gt;=1.5),6.3,IF(AND(A93&gt;=5.65,G93&gt;=0.572,H93&lt;10.688,D93&lt;1.55,F93&gt;=1.5),4.45,IF(AND(B93&gt;=2.85,A93&lt;6.15,H93&gt;=10.688,D93&lt;1.55,F93&gt;=1.5),4.35,IF(AND(H93&gt;=16.284,B93&lt;3.5,F93&gt;=2.5,D93&gt;=1.55,F93&gt;=1.5),6.6,IF(AND(G93&gt;=0.241,G93&lt;0.338,H93&gt;=5.523,D93&gt;=0.15,D93&lt;0.35,F93&lt;1.5),1.25,IF(AND(A93&lt;5.05,G93&gt;=0.338,H93&gt;=5.523,D93&gt;=0.15,D93&lt;0.35,F93&lt;1.5),1.35,IF(AND(B93&lt;2.7,A93&lt;5.65,G93&gt;=0.572,H93&lt;10.688,D93&lt;1.55,F93&gt;=1.5),4,IF(AND(B93&gt;=2.7,A93&lt;5.65,G93&gt;=0.572,H93&lt;10.688,D93&lt;1.55,F93&gt;=1.5),3.6,IF(AND(B93&lt;2.45,B93&lt;2.85,A93&lt;6.15,H93&gt;=10.688,D93&lt;1.55,F93&gt;=1.5),3.7,IF(AND(A93&lt;6.25,B93&lt;2.85,A93&gt;=6.15,H93&gt;=10.688,D93&lt;1.55,F93&gt;=1.5),4.5,IF(AND(A93&gt;=6.25,B93&lt;2.85,A93&gt;=6.15,H93&gt;=10.688,D93&lt;1.55,F93&gt;=1.5),4.86,IF(AND(D93&gt;=1.45,B93&gt;=2.85,A93&gt;=6.15,H93&gt;=10.688,D93&lt;1.55,F93&gt;=1.5),4.8,IF(AND(H93&lt;8.202,H93&lt;16.284,B93&lt;3.5,F93&gt;=2.5,D93&gt;=1.55,F93&gt;=1.5),5.7,IF(AND(A93&gt;=5.1,G93&lt;0.241,G93&lt;0.338,H93&gt;=5.523,D93&gt;=0.15,D93&lt;0.35,F93&lt;1.5),1.5,IF(AND(B93&gt;=3.75,A93&gt;=5.05,G93&gt;=0.338,H93&gt;=5.523,D93&gt;=0.15,D93&lt;0.35,F93&lt;1.5),1.6,IF(AND(A93&lt;5.7,B93&gt;=2.45,B93&lt;2.85,A93&lt;6.15,H93&gt;=10.688,D93&lt;1.55,F93&gt;=1.5),3.9,IF(AND(A93&gt;=5.7,B93&gt;=2.45,B93&lt;2.85,A93&lt;6.15,H93&gt;=10.688,D93&lt;1.55,F93&gt;=1.5),4.02,IF(AND(H93&lt;13.654,D93&lt;1.45,B93&gt;=2.85,A93&gt;=6.15,H93&gt;=10.688,D93&lt;1.55,F93&gt;=1.5),4.333,IF(AND(H93&gt;=13.654,D93&lt;1.45,B93&gt;=2.85,A93&gt;=6.15,H93&gt;=10.688,D93&lt;1.55,F93&gt;=1.5),4.54,IF(AND(A93&lt;6.15,H93&gt;=8.202,H93&lt;16.284,B93&lt;3.5,F93&gt;=2.5,D93&gt;=1.55,F93&gt;=1.5),5,IF(AND(H93&lt;13.924,A93&lt;5.1,G93&lt;0.241,G93&lt;0.338,H93&gt;=5.523,D93&gt;=0.15,D93&lt;0.35,F93&lt;1.5),1.4,IF(AND(H93&gt;=13.924,A93&lt;5.1,G93&lt;0.241,G93&lt;0.338,H93&gt;=5.523,D93&gt;=0.15,D93&lt;0.35,F93&lt;1.5),1.5,IF(AND(D93&lt;0.25,B93&lt;3.75,A93&gt;=5.05,G93&gt;=0.338,H93&gt;=5.523,D93&gt;=0.15,D93&lt;0.35,F93&lt;1.5),1.5,IF(AND(D93&gt;=0.25,B93&lt;3.75,A93&gt;=5.05,G93&gt;=0.338,H93&gt;=5.523,D93&gt;=0.15,D93&lt;0.35,F93&lt;1.5),1.4,IF(AND(H93&lt;8.884,B93&gt;=3.05,A93&gt;=6.15,H93&gt;=8.202,H93&lt;16.284,B93&lt;3.5,F93&gt;=2.5,D93&gt;=1.55,F93&gt;=1.5),5.1,IF(AND(A93&lt;6.45,G93&lt;0.368,B93&lt;3.05,A93&gt;=6.15,H93&gt;=8.202,H93&lt;16.284,B93&lt;3.5,F93&gt;=2.5,D93&gt;=1.55,F93&gt;=1.5),5.525,IF(AND(A93&gt;=6.45,G93&lt;0.368,B93&lt;3.05,A93&gt;=6.15,H93&gt;=8.202,H93&lt;16.284,B93&lt;3.5,F93&gt;=2.5,D93&gt;=1.55,F93&gt;=1.5),5.35,IF(AND(D93&lt;2.25,G93&gt;=0.368,B93&lt;3.05,A93&gt;=6.15,H93&gt;=8.202,H93&lt;16.284,B93&lt;3.5,F93&gt;=2.5,D93&gt;=1.55,F93&gt;=1.5),5.8,IF(AND(D93&gt;=2.25,G93&gt;=0.368,B93&lt;3.05,A93&gt;=6.15,H93&gt;=8.202,H93&lt;16.284,B93&lt;3.5,F93&gt;=2.5,D93&gt;=1.55,F93&gt;=1.5),5.2,IF(AND(H93&lt;10.257,H93&gt;=8.884,B93&gt;=3.05,A93&gt;=6.15,H93&gt;=8.202,H93&lt;16.284,B93&lt;3.5,F93&gt;=2.5,D93&gt;=1.55,F93&gt;=1.5),5.9,IF(AND(H93&gt;=10.257,H93&gt;=8.884,B93&gt;=3.05,A93&gt;=6.15,H93&gt;=8.202,H93&lt;16.284,B93&lt;3.5,F93&gt;=2.5,D93&gt;=1.55,F93&gt;=1.5),5.48,"shouldnthappen")))))))))))))))))))))))))))))))))))))</f>
        <v>3.75</v>
      </c>
      <c r="AC93" s="1" t="n">
        <f aca="false">IF(AND(H93&lt;5.748,A93&lt;5.05,D93&lt;0.8),1,IF(AND(B93&lt;3.35,A93&gt;=5.05,D93&lt;0.8),1.7,IF(AND(A93&lt;5.85,G93&lt;0.154,D93&gt;=0.8),4.5,IF(AND(D93&gt;=0.45,H93&gt;=5.748,A93&lt;5.05,D93&lt;0.8),1.6,IF(AND(G93&gt;=0.934,B93&gt;=3.35,A93&gt;=5.05,D93&lt;0.8),1.7,IF(AND(D93&lt;2.1,A93&gt;=5.85,G93&lt;0.154,D93&gt;=0.8),6.15,IF(AND(D93&gt;=2.1,A93&gt;=5.85,G93&lt;0.154,D93&gt;=0.8),5.5,IF(AND(A93&lt;6.1,D93&gt;=1.55,G93&gt;=0.154,D93&gt;=0.8),5,IF(AND(H93&gt;=14.379,G93&lt;0.934,B93&gt;=3.35,A93&gt;=5.05,D93&lt;0.8),1.58,IF(AND(G93&lt;0.379,A93&gt;=6.1,D93&gt;=1.55,G93&gt;=0.154,D93&gt;=0.8),5.42,IF(AND(H93&lt;13.924,G93&lt;0.227,D93&lt;0.45,H93&gt;=5.748,A93&lt;5.05,D93&lt;0.8),1.4,IF(AND(H93&gt;=13.924,G93&lt;0.227,D93&lt;0.45,H93&gt;=5.748,A93&lt;5.05,D93&lt;0.8),1.5,IF(AND(B93&lt;3.1,G93&gt;=0.227,D93&lt;0.45,H93&gt;=5.748,A93&lt;5.05,D93&lt;0.8),1.1,IF(AND(G93&lt;0.13,H93&lt;14.379,G93&lt;0.934,B93&gt;=3.35,A93&gt;=5.05,D93&lt;0.8),1.4,IF(AND(D93&lt;1.05,A93&lt;5.65,D93&lt;1.35,D93&lt;1.55,G93&gt;=0.154,D93&gt;=0.8),3.7,IF(AND(D93&lt;1.25,A93&gt;=5.65,D93&lt;1.35,D93&lt;1.55,G93&gt;=0.154,D93&gt;=0.8),4.06,IF(AND(D93&gt;=1.25,A93&gt;=5.65,D93&lt;1.35,D93&lt;1.55,G93&gt;=0.154,D93&gt;=0.8),4.425,IF(AND(H93&lt;13.654,D93&lt;1.45,D93&gt;=1.35,D93&lt;1.55,G93&gt;=0.154,D93&gt;=0.8),4.275,IF(AND(G93&lt;0.259,D93&gt;=1.45,D93&gt;=1.35,D93&lt;1.55,G93&gt;=0.154,D93&gt;=0.8),5.1,IF(AND(B93&lt;2.95,G93&gt;=0.379,A93&gt;=6.1,D93&gt;=1.55,G93&gt;=0.154,D93&gt;=0.8),6.3,IF(AND(B93&lt;3.25,B93&gt;=3.1,G93&gt;=0.227,D93&lt;0.45,H93&gt;=5.748,A93&lt;5.05,D93&lt;0.8),1.3,IF(AND(B93&gt;=3.25,B93&gt;=3.1,G93&gt;=0.227,D93&lt;0.45,H93&gt;=5.748,A93&lt;5.05,D93&lt;0.8),1.4,IF(AND(H93&gt;=13.372,G93&gt;=0.13,H93&lt;14.379,G93&lt;0.934,B93&gt;=3.35,A93&gt;=5.05,D93&lt;0.8),1.4,IF(AND(H93&lt;6.69,D93&gt;=1.05,A93&lt;5.65,D93&lt;1.35,D93&lt;1.55,G93&gt;=0.154,D93&gt;=0.8),4.033,IF(AND(H93&gt;=6.69,D93&gt;=1.05,A93&lt;5.65,D93&lt;1.35,D93&lt;1.55,G93&gt;=0.154,D93&gt;=0.8),3.88,IF(AND(B93&lt;2.85,H93&gt;=13.654,D93&lt;1.45,D93&gt;=1.35,D93&lt;1.55,G93&gt;=0.154,D93&gt;=0.8),4.8,IF(AND(B93&gt;=2.85,H93&gt;=13.654,D93&lt;1.45,D93&gt;=1.35,D93&lt;1.55,G93&gt;=0.154,D93&gt;=0.8),4.7,IF(AND(H93&lt;11.681,G93&gt;=0.259,D93&gt;=1.45,D93&gt;=1.35,D93&lt;1.55,G93&gt;=0.154,D93&gt;=0.8),4.85,IF(AND(H93&gt;=11.681,G93&gt;=0.259,D93&gt;=1.45,D93&gt;=1.35,D93&lt;1.55,G93&gt;=0.154,D93&gt;=0.8),4.633,IF(AND(A93&lt;6.25,B93&gt;=2.95,G93&gt;=0.379,A93&gt;=6.1,D93&gt;=1.55,G93&gt;=0.154,D93&gt;=0.8),5.4,IF(AND(D93&lt;0.3,H93&lt;13.372,G93&gt;=0.13,H93&lt;14.379,G93&lt;0.934,B93&gt;=3.35,A93&gt;=5.05,D93&lt;0.8),1.475,IF(AND(D93&gt;=0.3,H93&lt;13.372,G93&gt;=0.13,H93&lt;14.379,G93&lt;0.934,B93&gt;=3.35,A93&gt;=5.05,D93&lt;0.8),1.5,IF(AND(B93&lt;3.15,A93&gt;=6.25,B93&gt;=2.95,G93&gt;=0.379,A93&gt;=6.1,D93&gt;=1.55,G93&gt;=0.154,D93&gt;=0.8),5.7,IF(AND(B93&gt;=3.15,A93&gt;=6.25,B93&gt;=2.95,G93&gt;=0.379,A93&gt;=6.1,D93&gt;=1.55,G93&gt;=0.154,D93&gt;=0.8),5.933,"shouldnthappen"))))))))))))))))))))))))))))))))))</f>
        <v>3.88</v>
      </c>
      <c r="AD93" s="1" t="n">
        <f aca="false">IF(AND(H93&lt;6.621,A93&lt;4.95,D93&lt;0.8),1,IF(AND(H93&lt;14.144,H93&gt;=6.621,A93&lt;4.95,D93&lt;0.8),1.4,IF(AND(H93&gt;=14.144,H93&gt;=6.621,A93&lt;4.95,D93&lt;0.8),1.3,IF(AND(G93&lt;0.13,B93&gt;=3.85,A93&gt;=4.95,D93&lt;0.8),1.3,IF(AND(G93&gt;=0.13,B93&gt;=3.85,A93&gt;=4.95,D93&lt;0.8),1.425,IF(AND(A93&gt;=6.05,B93&lt;2.75,D93&lt;1.55,D93&gt;=0.8),4.9,IF(AND(A93&gt;=7.3,G93&lt;0.119,D93&gt;=1.55,D93&gt;=0.8),6.7,IF(AND(H93&lt;6.555,D93&lt;0.25,B93&lt;3.85,A93&gt;=4.95,D93&lt;0.8),1.7,IF(AND(B93&lt;3.4,D93&gt;=0.25,B93&lt;3.85,A93&gt;=4.95,D93&lt;0.8),1.7,IF(AND(B93&gt;=3.4,D93&gt;=0.25,B93&lt;3.85,A93&gt;=4.95,D93&lt;0.8),1.6,IF(AND(A93&lt;5.05,A93&lt;6.05,B93&lt;2.75,D93&lt;1.55,D93&gt;=0.8),3.3,IF(AND(B93&lt;2.85,D93&lt;1.35,B93&gt;=2.75,D93&lt;1.55,D93&gt;=0.8),4.5,IF(AND(H93&lt;12.206,D93&gt;=1.35,B93&gt;=2.75,D93&lt;1.55,D93&gt;=0.8),4.7,IF(AND(H93&gt;=12.206,D93&gt;=1.35,B93&gt;=2.75,D93&lt;1.55,D93&gt;=0.8),4.52,IF(AND(G93&lt;0.024,A93&lt;7.3,G93&lt;0.119,D93&gt;=1.55,D93&gt;=0.8),5.7,IF(AND(G93&gt;=0.024,A93&lt;7.3,G93&lt;0.119,D93&gt;=1.55,D93&gt;=0.8),5.6,IF(AND(F93&lt;2.5,G93&lt;0.417,G93&gt;=0.119,D93&gt;=1.55,D93&gt;=0.8),5.05,IF(AND(B93&lt;3.15,H93&gt;=6.555,D93&lt;0.25,B93&lt;3.85,A93&gt;=4.95,D93&lt;0.8),1.6,IF(AND(G93&lt;0.356,A93&gt;=5.05,A93&lt;6.05,B93&lt;2.75,D93&lt;1.55,D93&gt;=0.8),4.12,IF(AND(A93&lt;5.65,B93&gt;=2.85,D93&lt;1.35,B93&gt;=2.75,D93&lt;1.55,D93&gt;=0.8),3.6,IF(AND(B93&lt;3.15,F93&gt;=2.5,G93&lt;0.417,G93&gt;=0.119,D93&gt;=1.55,D93&gt;=0.8),5.18,IF(AND(B93&gt;=3.15,F93&gt;=2.5,G93&lt;0.417,G93&gt;=0.119,D93&gt;=1.55,D93&gt;=0.8),5.3,IF(AND(D93&lt;1.7,A93&lt;6.95,G93&gt;=0.417,G93&gt;=0.119,D93&gt;=1.55,D93&gt;=0.8),4.7,IF(AND(A93&lt;7.25,A93&gt;=6.95,G93&gt;=0.417,G93&gt;=0.119,D93&gt;=1.55,D93&gt;=0.8),5.8,IF(AND(A93&gt;=7.25,A93&gt;=6.95,G93&gt;=0.417,G93&gt;=0.119,D93&gt;=1.55,D93&gt;=0.8),6.333,IF(AND(H93&lt;8.594,B93&gt;=3.15,H93&gt;=6.555,D93&lt;0.25,B93&lt;3.85,A93&gt;=4.95,D93&lt;0.8),1.4,IF(AND(H93&gt;=8.594,B93&gt;=3.15,H93&gt;=6.555,D93&lt;0.25,B93&lt;3.85,A93&gt;=4.95,D93&lt;0.8),1.5,IF(AND(H93&gt;=11.218,G93&gt;=0.356,A93&gt;=5.05,A93&lt;6.05,B93&lt;2.75,D93&lt;1.55,D93&gt;=0.8),3.925,IF(AND(A93&gt;=6.5,A93&gt;=5.65,B93&gt;=2.85,D93&lt;1.35,B93&gt;=2.75,D93&lt;1.55,D93&gt;=0.8),4.6,IF(AND(H93&lt;8.602,H93&lt;11.218,G93&gt;=0.356,A93&gt;=5.05,A93&lt;6.05,B93&lt;2.75,D93&lt;1.55,D93&gt;=0.8),3.95,IF(AND(H93&gt;=8.602,H93&lt;11.218,G93&gt;=0.356,A93&gt;=5.05,A93&lt;6.05,B93&lt;2.75,D93&lt;1.55,D93&gt;=0.8),3.75,IF(AND(H93&lt;10.129,A93&lt;6.5,A93&gt;=5.65,B93&gt;=2.85,D93&lt;1.35,B93&gt;=2.75,D93&lt;1.55,D93&gt;=0.8),4.2,IF(AND(H93&gt;=10.129,A93&lt;6.5,A93&gt;=5.65,B93&gt;=2.85,D93&lt;1.35,B93&gt;=2.75,D93&lt;1.55,D93&gt;=0.8),4.267,IF(AND(D93&lt;2.2,B93&lt;3.05,D93&gt;=1.7,A93&lt;6.95,G93&gt;=0.417,G93&gt;=0.119,D93&gt;=1.55,D93&gt;=0.8),5.3,IF(AND(D93&gt;=2.2,B93&lt;3.05,D93&gt;=1.7,A93&lt;6.95,G93&gt;=0.417,G93&gt;=0.119,D93&gt;=1.55,D93&gt;=0.8),5.133,IF(AND(D93&lt;2.45,B93&gt;=3.05,D93&gt;=1.7,A93&lt;6.95,G93&gt;=0.417,G93&gt;=0.119,D93&gt;=1.55,D93&gt;=0.8),5.6,IF(AND(D93&gt;=2.45,B93&gt;=3.05,D93&gt;=1.7,A93&lt;6.95,G93&gt;=0.417,G93&gt;=0.119,D93&gt;=1.55,D93&gt;=0.8),6,"shouldnthappen")))))))))))))))))))))))))))))))))))))</f>
        <v>4.12</v>
      </c>
      <c r="AE93" s="1" t="n">
        <f aca="false">IF(AND(G93&lt;0.123,D93&gt;=0.25,D93&lt;0.75),1.3,IF(AND(H93&gt;=16.774,D93&gt;=1.75,D93&gt;=0.75),6.4,IF(AND(B93&lt;3.4,A93&lt;4.8,D93&lt;0.25,D93&lt;0.75),1.22,IF(AND(B93&gt;=3.4,A93&lt;4.8,D93&lt;0.25,D93&lt;0.75),1,IF(AND(A93&gt;=5.45,A93&gt;=4.8,D93&lt;0.25,D93&lt;0.75),1.367,IF(AND(H93&gt;=10.688,D93&lt;1.35,D93&lt;1.75,D93&gt;=0.75),4.2,IF(AND(A93&lt;5.3,D93&gt;=1.35,D93&lt;1.75,D93&gt;=0.75),4.05,IF(AND(G93&gt;=0.857,H93&lt;16.774,D93&gt;=1.75,D93&gt;=0.75),5.02,IF(AND(H93&lt;6.089,A93&lt;5.45,A93&gt;=4.8,D93&lt;0.25,D93&lt;0.75),1.7,IF(AND(G93&lt;0.184,D93&lt;0.35,G93&gt;=0.123,D93&gt;=0.25,D93&lt;0.75),1.7,IF(AND(G93&gt;=0.184,D93&lt;0.35,G93&gt;=0.123,D93&gt;=0.25,D93&lt;0.75),1.48,IF(AND(A93&lt;5.25,D93&gt;=0.35,G93&gt;=0.123,D93&gt;=0.25,D93&lt;0.75),1.75,IF(AND(A93&gt;=5.25,D93&gt;=0.35,G93&gt;=0.123,D93&gt;=0.25,D93&lt;0.75),1.5,IF(AND(A93&lt;5.3,H93&lt;10.688,D93&lt;1.35,D93&lt;1.75,D93&gt;=0.75),3.15,IF(AND(H93&lt;9.474,A93&gt;=5.3,D93&gt;=1.35,D93&lt;1.75,D93&gt;=0.75),4.95,IF(AND(G93&gt;=0.779,G93&lt;0.857,H93&lt;16.774,D93&gt;=1.75,D93&gt;=0.75),6,IF(AND(G93&lt;0.05,H93&gt;=6.089,A93&lt;5.45,A93&gt;=4.8,D93&lt;0.25,D93&lt;0.75),1.4,IF(AND(H93&lt;6.69,A93&gt;=5.3,H93&lt;10.688,D93&lt;1.35,D93&lt;1.75,D93&gt;=0.75),4.033,IF(AND(H93&gt;=6.69,A93&gt;=5.3,H93&lt;10.688,D93&lt;1.35,D93&lt;1.75,D93&gt;=0.75),3.733,IF(AND(B93&lt;2.5,H93&gt;=9.474,A93&gt;=5.3,D93&gt;=1.35,D93&lt;1.75,D93&gt;=0.75),4.5,IF(AND(D93&gt;=2.45,G93&lt;0.779,G93&lt;0.857,H93&lt;16.774,D93&gt;=1.75,D93&gt;=0.75),6,IF(AND(B93&gt;=3.75,G93&gt;=0.05,H93&gt;=6.089,A93&lt;5.45,A93&gt;=4.8,D93&lt;0.25,D93&lt;0.75),1.6,IF(AND(H93&lt;13.695,B93&gt;=2.5,H93&gt;=9.474,A93&gt;=5.3,D93&gt;=1.35,D93&lt;1.75,D93&gt;=0.75),4.567,IF(AND(G93&gt;=0.654,D93&lt;2.45,G93&lt;0.779,G93&lt;0.857,H93&lt;16.774,D93&gt;=1.75,D93&gt;=0.75),4.9,IF(AND(G93&gt;=0.73,B93&lt;3.75,G93&gt;=0.05,H93&gt;=6.089,A93&lt;5.45,A93&gt;=4.8,D93&lt;0.25,D93&lt;0.75),1.4,IF(AND(A93&lt;6.65,H93&gt;=13.695,B93&gt;=2.5,H93&gt;=9.474,A93&gt;=5.3,D93&gt;=1.35,D93&lt;1.75,D93&gt;=0.75),4.4,IF(AND(A93&gt;=6.65,H93&gt;=13.695,B93&gt;=2.5,H93&gt;=9.474,A93&gt;=5.3,D93&gt;=1.35,D93&lt;1.75,D93&gt;=0.75),4.84,IF(AND(B93&lt;2.75,G93&lt;0.654,D93&lt;2.45,G93&lt;0.779,G93&lt;0.857,H93&lt;16.774,D93&gt;=1.75,D93&gt;=0.75),5.2,IF(AND(H93&lt;9.524,G93&lt;0.73,B93&lt;3.75,G93&gt;=0.05,H93&gt;=6.089,A93&lt;5.45,A93&gt;=4.8,D93&lt;0.25,D93&lt;0.75),1.5,IF(AND(H93&gt;=9.524,G93&lt;0.73,B93&lt;3.75,G93&gt;=0.05,H93&gt;=6.089,A93&lt;5.45,A93&gt;=4.8,D93&lt;0.25,D93&lt;0.75),1.4,IF(AND(H93&gt;=13.644,B93&gt;=2.75,G93&lt;0.654,D93&lt;2.45,G93&lt;0.779,G93&lt;0.857,H93&lt;16.774,D93&gt;=1.75,D93&gt;=0.75),6.033,IF(AND(A93&gt;=6.85,H93&lt;13.644,B93&gt;=2.75,G93&lt;0.654,D93&lt;2.45,G93&lt;0.779,G93&lt;0.857,H93&lt;16.774,D93&gt;=1.75,D93&gt;=0.75),5.1,IF(AND(A93&gt;=6.75,A93&lt;6.85,H93&lt;13.644,B93&gt;=2.75,G93&lt;0.654,D93&lt;2.45,G93&lt;0.779,G93&lt;0.857,H93&lt;16.774,D93&gt;=1.75,D93&gt;=0.75),5.9,IF(AND(D93&gt;=2.35,A93&lt;6.75,A93&lt;6.85,H93&lt;13.644,B93&gt;=2.75,G93&lt;0.654,D93&lt;2.45,G93&lt;0.779,G93&lt;0.857,H93&lt;16.774,D93&gt;=1.75,D93&gt;=0.75),5.6,IF(AND(H93&lt;11.146,D93&lt;2.35,A93&lt;6.75,A93&lt;6.85,H93&lt;13.644,B93&gt;=2.75,G93&lt;0.654,D93&lt;2.45,G93&lt;0.779,G93&lt;0.857,H93&lt;16.774,D93&gt;=1.75,D93&gt;=0.75),5.4,IF(AND(H93&gt;=11.146,D93&lt;2.35,A93&lt;6.75,A93&lt;6.85,H93&lt;13.644,B93&gt;=2.75,G93&lt;0.654,D93&lt;2.45,G93&lt;0.779,G93&lt;0.857,H93&lt;16.774,D93&gt;=1.75,D93&gt;=0.75),5.6,"shouldnthappen"))))))))))))))))))))))))))))))))))))</f>
        <v>3.733</v>
      </c>
      <c r="AF93" s="1" t="n">
        <f aca="false">IF(AND(A93&lt;4.5,D93&lt;0.8),1.233,IF(AND(B93&lt;3.05,A93&gt;=4.5,D93&lt;0.8),1.4,IF(AND(D93&gt;=0.45,B93&gt;=3.05,A93&gt;=4.5,D93&lt;0.8),1.667,IF(AND(D93&lt;1.05,D93&lt;1.35,A93&lt;6.25,D93&gt;=0.8),3.633,IF(AND(H93&lt;13.935,A93&gt;=7.05,A93&gt;=6.25,D93&gt;=0.8),6,IF(AND(G93&gt;=0.948,D93&lt;0.45,B93&gt;=3.05,A93&gt;=4.5,D93&lt;0.8),1.7,IF(AND(G93&lt;0.652,D93&gt;=1.05,D93&lt;1.35,A93&lt;6.25,D93&gt;=0.8),4.16,IF(AND(D93&gt;=2.15,D93&gt;=1.75,D93&gt;=1.35,A93&lt;6.25,D93&gt;=0.8),5.4,IF(AND(G93&gt;=0.912,F93&lt;2.5,A93&lt;7.05,A93&gt;=6.25,D93&gt;=0.8),4.4,IF(AND(B93&gt;=3.25,F93&gt;=2.5,A93&lt;7.05,A93&gt;=6.25,D93&gt;=0.8),5.85,IF(AND(H93&lt;17.32,H93&gt;=13.935,A93&gt;=7.05,A93&gt;=6.25,D93&gt;=0.8),6.65,IF(AND(H93&gt;=17.32,H93&gt;=13.935,A93&gt;=7.05,A93&gt;=6.25,D93&gt;=0.8),6.4,IF(AND(H93&gt;=13.547,G93&lt;0.948,D93&lt;0.45,B93&gt;=3.05,A93&gt;=4.5,D93&lt;0.8),1.38,IF(AND(B93&gt;=2.75,G93&gt;=0.652,D93&gt;=1.05,D93&lt;1.35,A93&lt;6.25,D93&gt;=0.8),3.6,IF(AND(H93&lt;9.417,G93&lt;0.404,D93&lt;1.75,D93&gt;=1.35,A93&lt;6.25,D93&gt;=0.8),4.2,IF(AND(H93&gt;=9.417,G93&lt;0.404,D93&lt;1.75,D93&gt;=1.35,A93&lt;6.25,D93&gt;=0.8),4.5,IF(AND(G93&lt;0.464,G93&gt;=0.404,D93&lt;1.75,D93&gt;=1.35,A93&lt;6.25,D93&gt;=0.8),4.5,IF(AND(G93&gt;=0.464,G93&gt;=0.404,D93&lt;1.75,D93&gt;=1.35,A93&lt;6.25,D93&gt;=0.8),4.625,IF(AND(D93&lt;1.85,D93&lt;2.15,D93&gt;=1.75,D93&gt;=1.35,A93&lt;6.25,D93&gt;=0.8),4.9,IF(AND(D93&gt;=1.85,D93&lt;2.15,D93&gt;=1.75,D93&gt;=1.35,A93&lt;6.25,D93&gt;=0.8),5.05,IF(AND(G93&lt;0.332,G93&lt;0.912,F93&lt;2.5,A93&lt;7.05,A93&gt;=6.25,D93&gt;=0.8),4.467,IF(AND(G93&gt;=0.332,G93&lt;0.912,F93&lt;2.5,A93&lt;7.05,A93&gt;=6.25,D93&gt;=0.8),4.767,IF(AND(D93&lt;0.15,H93&lt;13.547,G93&lt;0.948,D93&lt;0.45,B93&gt;=3.05,A93&gt;=4.5,D93&lt;0.8),1.5,IF(AND(D93&lt;1.15,B93&lt;2.75,G93&gt;=0.652,D93&gt;=1.05,D93&lt;1.35,A93&lt;6.25,D93&gt;=0.8),3.9,IF(AND(D93&gt;=1.15,B93&lt;2.75,G93&gt;=0.652,D93&gt;=1.05,D93&lt;1.35,A93&lt;6.25,D93&gt;=0.8),4,IF(AND(D93&gt;=2.25,B93&lt;3.15,B93&lt;3.25,F93&gt;=2.5,A93&lt;7.05,A93&gt;=6.25,D93&gt;=0.8),5.14,IF(AND(G93&lt;0.621,B93&gt;=3.15,B93&lt;3.25,F93&gt;=2.5,A93&lt;7.05,A93&gt;=6.25,D93&gt;=0.8),5.75,IF(AND(G93&gt;=0.621,B93&gt;=3.15,B93&lt;3.25,F93&gt;=2.5,A93&lt;7.05,A93&gt;=6.25,D93&gt;=0.8),5.1,IF(AND(G93&gt;=0.862,D93&gt;=0.15,H93&lt;13.547,G93&lt;0.948,D93&lt;0.45,B93&gt;=3.05,A93&gt;=4.5,D93&lt;0.8),1.5,IF(AND(A93&lt;6.35,D93&lt;2.25,B93&lt;3.15,B93&lt;3.25,F93&gt;=2.5,A93&lt;7.05,A93&gt;=6.25,D93&gt;=0.8),5.267,IF(AND(A93&gt;=6.35,D93&lt;2.25,B93&lt;3.15,B93&lt;3.25,F93&gt;=2.5,A93&lt;7.05,A93&gt;=6.25,D93&gt;=0.8),5.42,IF(AND(A93&lt;5.1,G93&lt;0.862,D93&gt;=0.15,H93&lt;13.547,G93&lt;0.948,D93&lt;0.45,B93&gt;=3.05,A93&gt;=4.5,D93&lt;0.8),1.35,IF(AND(B93&lt;3.95,A93&gt;=5.1,G93&lt;0.862,D93&gt;=0.15,H93&lt;13.547,G93&lt;0.948,D93&lt;0.45,B93&gt;=3.05,A93&gt;=4.5,D93&lt;0.8),1.5,IF(AND(B93&gt;=3.95,A93&gt;=5.1,G93&lt;0.862,D93&gt;=0.15,H93&lt;13.547,G93&lt;0.948,D93&lt;0.45,B93&gt;=3.05,A93&gt;=4.5,D93&lt;0.8),1.467,"shouldnthappen"))))))))))))))))))))))))))))))))))</f>
        <v>4.16</v>
      </c>
      <c r="AG93" s="1" t="n">
        <f aca="false">IF(AND(H93&lt;5.748,A93&lt;4.85,D93&lt;0.75),1,IF(AND(B93&gt;=3.5,D93&gt;=1.75,D93&gt;=0.75),6.2,IF(AND(A93&gt;=4.65,H93&gt;=5.748,A93&lt;4.85,D93&lt;0.75),1.333,IF(AND(H93&lt;6.417,B93&lt;3.45,A93&gt;=4.85,D93&lt;0.75),1.7,IF(AND(A93&lt;5.05,B93&gt;=3.45,A93&gt;=4.85,D93&lt;0.75),1.4,IF(AND(A93&gt;=5.05,B93&gt;=3.45,A93&gt;=4.85,D93&lt;0.75),1.5,IF(AND(F93&gt;=2.5,H93&lt;13.641,D93&lt;1.75,D93&gt;=0.75),4.667,IF(AND(G93&lt;0.187,H93&gt;=13.641,D93&lt;1.75,D93&gt;=0.75),5,IF(AND(A93&gt;=7.1,B93&lt;3.5,D93&gt;=1.75,D93&gt;=0.75),6.575,IF(AND(G93&lt;0.161,A93&lt;4.65,H93&gt;=5.748,A93&lt;4.85,D93&lt;0.75),1.5,IF(AND(H93&lt;8.399,H93&gt;=6.417,B93&lt;3.45,A93&gt;=4.85,D93&lt;0.75),1.5,IF(AND(H93&gt;=8.399,H93&gt;=6.417,B93&lt;3.45,A93&gt;=4.85,D93&lt;0.75),1.625,IF(AND(G93&lt;0.086,F93&lt;2.5,H93&lt;13.641,D93&lt;1.75,D93&gt;=0.75),4.7,IF(AND(D93&lt;1.35,G93&gt;=0.187,H93&gt;=13.641,D93&lt;1.75,D93&gt;=0.75),4.2,IF(AND(G93&lt;0.422,G93&gt;=0.161,A93&lt;4.65,H93&gt;=5.748,A93&lt;4.85,D93&lt;0.75),1.4,IF(AND(G93&gt;=0.422,G93&gt;=0.161,A93&lt;4.65,H93&gt;=5.748,A93&lt;4.85,D93&lt;0.75),1.3,IF(AND(B93&lt;2.5,D93&gt;=1.35,G93&gt;=0.187,H93&gt;=13.641,D93&lt;1.75,D93&gt;=0.75),4.5,IF(AND(B93&lt;2.75,A93&lt;6,A93&lt;7.1,B93&lt;3.5,D93&gt;=1.75,D93&gt;=0.75),5.1,IF(AND(B93&gt;=2.75,A93&lt;6,A93&lt;7.1,B93&lt;3.5,D93&gt;=1.75,D93&gt;=0.75),5.02,IF(AND(A93&lt;5.15,A93&lt;5.9,G93&gt;=0.086,F93&lt;2.5,H93&lt;13.641,D93&lt;1.75,D93&gt;=0.75),3,IF(AND(G93&lt;0.644,A93&gt;=5.9,G93&gt;=0.086,F93&lt;2.5,H93&lt;13.641,D93&lt;1.75,D93&gt;=0.75),4.65,IF(AND(G93&gt;=0.644,A93&gt;=5.9,G93&gt;=0.086,F93&lt;2.5,H93&lt;13.641,D93&lt;1.75,D93&gt;=0.75),4.24,IF(AND(D93&lt;1.45,B93&gt;=2.5,D93&gt;=1.35,G93&gt;=0.187,H93&gt;=13.641,D93&lt;1.75,D93&gt;=0.75),4.68,IF(AND(D93&gt;=1.45,B93&gt;=2.5,D93&gt;=1.35,G93&gt;=0.187,H93&gt;=13.641,D93&lt;1.75,D93&gt;=0.75),4.833,IF(AND(H93&lt;13.18,D93&lt;2.05,A93&gt;=6,A93&lt;7.1,B93&lt;3.5,D93&gt;=1.75,D93&gt;=0.75),5.44,IF(AND(H93&gt;=13.18,D93&lt;2.05,A93&gt;=6,A93&lt;7.1,B93&lt;3.5,D93&gt;=1.75,D93&gt;=0.75),5.1,IF(AND(H93&lt;8.759,D93&gt;=2.05,A93&gt;=6,A93&lt;7.1,B93&lt;3.5,D93&gt;=1.75,D93&gt;=0.75),5.4,IF(AND(A93&gt;=5.75,A93&gt;=5.15,A93&lt;5.9,G93&gt;=0.086,F93&lt;2.5,H93&lt;13.641,D93&lt;1.75,D93&gt;=0.75),3.967,IF(AND(H93&lt;10.159,H93&gt;=8.759,D93&gt;=2.05,A93&gt;=6,A93&lt;7.1,B93&lt;3.5,D93&gt;=1.75,D93&gt;=0.75),5.925,IF(AND(D93&lt;1.2,A93&lt;5.75,A93&gt;=5.15,A93&lt;5.9,G93&gt;=0.086,F93&lt;2.5,H93&lt;13.641,D93&lt;1.75,D93&gt;=0.75),3.667,IF(AND(D93&lt;2.25,H93&gt;=10.159,H93&gt;=8.759,D93&gt;=2.05,A93&gt;=6,A93&lt;7.1,B93&lt;3.5,D93&gt;=1.75,D93&gt;=0.75),5.66,IF(AND(D93&gt;=2.25,H93&gt;=10.159,H93&gt;=8.759,D93&gt;=2.05,A93&gt;=6,A93&lt;7.1,B93&lt;3.5,D93&gt;=1.75,D93&gt;=0.75),5.34,IF(AND(D93&lt;1.35,D93&gt;=1.2,A93&lt;5.75,A93&gt;=5.15,A93&lt;5.9,G93&gt;=0.086,F93&lt;2.5,H93&lt;13.641,D93&lt;1.75,D93&gt;=0.75),4.025,IF(AND(D93&gt;=1.35,D93&gt;=1.2,A93&lt;5.75,A93&gt;=5.15,A93&lt;5.9,G93&gt;=0.086,F93&lt;2.5,H93&lt;13.641,D93&lt;1.75,D93&gt;=0.75),3.9,"shouldnthappen"))))))))))))))))))))))))))))))))))</f>
        <v>4.025</v>
      </c>
      <c r="AH93" s="1" t="n">
        <f aca="false">IF(AND(F93&lt;1.5,H93&lt;6.799,A93&lt;5.45),1.7,IF(AND(F93&gt;=1.5,H93&lt;6.799,A93&lt;5.45),4.1,IF(AND(D93&gt;=0.8,H93&gt;=6.799,A93&lt;5.45),3.9,IF(AND(H93&lt;7.564,F93&lt;2.5,A93&gt;=5.45),3.925,IF(AND(H93&gt;=16.284,F93&gt;=2.5,A93&gt;=5.45),6.5,IF(AND(A93&lt;4.35,D93&lt;0.8,H93&gt;=6.799,A93&lt;5.45),1.1,IF(AND(B93&lt;2.8,D93&lt;1.35,H93&gt;=7.564,F93&lt;2.5,A93&gt;=5.45),4.1,IF(AND(B93&gt;=2.8,D93&lt;1.35,H93&gt;=7.564,F93&lt;2.5,A93&gt;=5.45),4.267,IF(AND(B93&lt;2.75,D93&gt;=1.35,H93&gt;=7.564,F93&lt;2.5,A93&gt;=5.45),5,IF(AND(G93&gt;=0.078,G93&lt;0.26,H93&lt;16.284,F93&gt;=2.5,A93&gt;=5.45),6.06,IF(AND(G93&gt;=0.805,G93&gt;=0.26,H93&lt;16.284,F93&gt;=2.5,A93&gt;=5.45),5.02,IF(AND(H93&gt;=10.109,B93&gt;=3.45,A93&gt;=4.35,D93&lt;0.8,H93&gt;=6.799,A93&lt;5.45),1.55,IF(AND(D93&lt;2.25,G93&lt;0.078,G93&lt;0.26,H93&lt;16.284,F93&gt;=2.5,A93&gt;=5.45),5.6,IF(AND(D93&gt;=2.25,G93&lt;0.078,G93&lt;0.26,H93&lt;16.284,F93&gt;=2.5,A93&gt;=5.45),5.7,IF(AND(A93&lt;6.15,G93&lt;0.805,G93&gt;=0.26,H93&lt;16.284,F93&gt;=2.5,A93&gt;=5.45),4.967,IF(AND(A93&lt;4.65,H93&lt;12.227,B93&lt;3.45,A93&gt;=4.35,D93&lt;0.8,H93&gt;=6.799,A93&lt;5.45),1.333,IF(AND(A93&lt;4.85,H93&gt;=12.227,B93&lt;3.45,A93&gt;=4.35,D93&lt;0.8,H93&gt;=6.799,A93&lt;5.45),1.42,IF(AND(A93&gt;=4.85,H93&gt;=12.227,B93&lt;3.45,A93&gt;=4.35,D93&lt;0.8,H93&gt;=6.799,A93&lt;5.45),1.533,IF(AND(A93&lt;5.05,H93&lt;10.109,B93&gt;=3.45,A93&gt;=4.35,D93&lt;0.8,H93&gt;=6.799,A93&lt;5.45),1.4,IF(AND(A93&gt;=5.05,H93&lt;10.109,B93&gt;=3.45,A93&gt;=4.35,D93&lt;0.8,H93&gt;=6.799,A93&lt;5.45),1.5,IF(AND(G93&lt;0.14,H93&lt;13.531,B93&gt;=2.75,D93&gt;=1.35,H93&gt;=7.564,F93&lt;2.5,A93&gt;=5.45),4.7,IF(AND(G93&lt;0.187,H93&gt;=13.531,B93&gt;=2.75,D93&gt;=1.35,H93&gt;=7.564,F93&lt;2.5,A93&gt;=5.45),5,IF(AND(G93&gt;=0.187,H93&gt;=13.531,B93&gt;=2.75,D93&gt;=1.35,H93&gt;=7.564,F93&lt;2.5,A93&gt;=5.45),4.66,IF(AND(A93&lt;6.35,A93&gt;=6.15,G93&lt;0.805,G93&gt;=0.26,H93&lt;16.284,F93&gt;=2.5,A93&gt;=5.45),6,IF(AND(D93&lt;0.15,A93&gt;=4.65,H93&lt;12.227,B93&lt;3.45,A93&gt;=4.35,D93&lt;0.8,H93&gt;=6.799,A93&lt;5.45),1.5,IF(AND(H93&lt;10.723,G93&gt;=0.14,H93&lt;13.531,B93&gt;=2.75,D93&gt;=1.35,H93&gt;=7.564,F93&lt;2.5,A93&gt;=5.45),4.6,IF(AND(H93&gt;=10.723,G93&gt;=0.14,H93&lt;13.531,B93&gt;=2.75,D93&gt;=1.35,H93&gt;=7.564,F93&lt;2.5,A93&gt;=5.45),4.46,IF(AND(G93&lt;0.364,A93&gt;=6.35,A93&gt;=6.15,G93&lt;0.805,G93&gt;=0.26,H93&lt;16.284,F93&gt;=2.5,A93&gt;=5.45),5.28,IF(AND(A93&lt;5.1,D93&gt;=0.15,A93&gt;=4.65,H93&lt;12.227,B93&lt;3.45,A93&gt;=4.35,D93&lt;0.8,H93&gt;=6.799,A93&lt;5.45),1.36,IF(AND(A93&gt;=5.1,D93&gt;=0.15,A93&gt;=4.65,H93&lt;12.227,B93&lt;3.45,A93&gt;=4.35,D93&lt;0.8,H93&gt;=6.799,A93&lt;5.45),1.4,IF(AND(G93&gt;=0.6,G93&gt;=0.364,A93&gt;=6.35,A93&gt;=6.15,G93&lt;0.805,G93&gt;=0.26,H93&lt;16.284,F93&gt;=2.5,A93&gt;=5.45),5.1,IF(AND(A93&gt;=6.95,G93&lt;0.6,G93&gt;=0.364,A93&gt;=6.35,A93&gt;=6.15,G93&lt;0.805,G93&gt;=0.26,H93&lt;16.284,F93&gt;=2.5,A93&gt;=5.45),5.8,IF(AND(B93&lt;3.2,A93&lt;6.95,G93&lt;0.6,G93&gt;=0.364,A93&gt;=6.35,A93&gt;=6.15,G93&lt;0.805,G93&gt;=0.26,H93&lt;16.284,F93&gt;=2.5,A93&gt;=5.45),5.6,IF(AND(B93&gt;=3.2,A93&lt;6.95,G93&lt;0.6,G93&gt;=0.364,A93&gt;=6.35,A93&gt;=6.15,G93&lt;0.805,G93&gt;=0.26,H93&lt;16.284,F93&gt;=2.5,A93&gt;=5.45),5.7,"shouldnthappen"))))))))))))))))))))))))))))))))))</f>
        <v>3.925</v>
      </c>
      <c r="AI93" s="1" t="n">
        <f aca="false">IF(AND(B93&gt;=3.55,A93&lt;5.05,F93&lt;1.5),1,IF(AND(H93&gt;=13.436,A93&gt;=5.05,F93&lt;1.5),1.633,IF(AND(A93&lt;4.35,B93&lt;3.55,A93&lt;5.05,F93&lt;1.5),1.1,IF(AND(A93&lt;5.15,H93&lt;13.436,A93&gt;=5.05,F93&lt;1.5),1.6,IF(AND(G93&lt;0.837,D93&lt;1.2,B93&lt;2.65,F93&gt;=1.5),3.7,IF(AND(G93&gt;=0.837,D93&lt;1.2,B93&lt;2.65,F93&gt;=1.5),3,IF(AND(D93&lt;1.4,D93&gt;=1.2,B93&lt;2.65,F93&gt;=1.5),4.133,IF(AND(D93&gt;=1.4,D93&gt;=1.2,B93&lt;2.65,F93&gt;=1.5),4.633,IF(AND(G93&lt;0.302,A93&gt;=4.35,B93&lt;3.55,A93&lt;5.05,F93&lt;1.5),1.34,IF(AND(D93&gt;=0.3,A93&gt;=5.15,H93&lt;13.436,A93&gt;=5.05,F93&lt;1.5),1.5,IF(AND(G93&lt;0.233,G93&lt;0.265,D93&lt;1.55,B93&gt;=2.65,F93&gt;=1.5),4.56,IF(AND(G93&gt;=0.233,G93&lt;0.265,D93&lt;1.55,B93&gt;=2.65,F93&gt;=1.5),5.1,IF(AND(G93&lt;0.395,G93&gt;=0.265,D93&lt;1.55,B93&gt;=2.65,F93&gt;=1.5),4.025,IF(AND(H93&lt;13.935,A93&gt;=7.05,D93&gt;=1.55,B93&gt;=2.65,F93&gt;=1.5),6.12,IF(AND(H93&gt;=13.935,A93&gt;=7.05,D93&gt;=1.55,B93&gt;=2.65,F93&gt;=1.5),6.64,IF(AND(G93&gt;=0.858,G93&gt;=0.302,A93&gt;=4.35,B93&lt;3.55,A93&lt;5.05,F93&lt;1.5),1.3,IF(AND(H93&lt;6.543,D93&lt;0.3,A93&gt;=5.15,H93&lt;13.436,A93&gt;=5.05,F93&lt;1.5),1.4,IF(AND(H93&gt;=6.543,D93&lt;0.3,A93&gt;=5.15,H93&lt;13.436,A93&gt;=5.05,F93&lt;1.5),1.48,IF(AND(A93&lt;6.3,G93&gt;=0.395,G93&gt;=0.265,D93&lt;1.55,B93&gt;=2.65,F93&gt;=1.5),4.14,IF(AND(A93&gt;=6.3,G93&gt;=0.395,G93&gt;=0.265,D93&lt;1.55,B93&gt;=2.65,F93&gt;=1.5),4.767,IF(AND(G93&gt;=0.669,B93&lt;3.15,A93&lt;7.05,D93&gt;=1.55,B93&gt;=2.65,F93&gt;=1.5),5,IF(AND(H93&lt;9.459,G93&lt;0.858,G93&gt;=0.302,A93&gt;=4.35,B93&lt;3.55,A93&lt;5.05,F93&lt;1.5),1.4,IF(AND(H93&gt;=9.459,G93&lt;0.858,G93&gt;=0.302,A93&gt;=4.35,B93&lt;3.55,A93&lt;5.05,F93&lt;1.5),1.6,IF(AND(G93&gt;=0.433,G93&lt;0.669,B93&lt;3.15,A93&lt;7.05,D93&gt;=1.55,B93&gt;=2.65,F93&gt;=1.5),5.68,IF(AND(G93&lt;0.481,H93&lt;10.257,B93&gt;=3.15,A93&lt;7.05,D93&gt;=1.55,B93&gt;=2.65,F93&gt;=1.5),5.7,IF(AND(G93&gt;=0.481,H93&lt;10.257,B93&gt;=3.15,A93&lt;7.05,D93&gt;=1.55,B93&gt;=2.65,F93&gt;=1.5),5.9,IF(AND(D93&lt;2.15,H93&gt;=10.257,B93&gt;=3.15,A93&lt;7.05,D93&gt;=1.55,B93&gt;=2.65,F93&gt;=1.5),5.1,IF(AND(D93&gt;=2.15,H93&gt;=10.257,B93&gt;=3.15,A93&lt;7.05,D93&gt;=1.55,B93&gt;=2.65,F93&gt;=1.5),5.42,IF(AND(G93&lt;0.098,G93&lt;0.433,G93&lt;0.669,B93&lt;3.15,A93&lt;7.05,D93&gt;=1.55,B93&gt;=2.65,F93&gt;=1.5),5.567,IF(AND(D93&lt;1.8,G93&gt;=0.098,G93&lt;0.433,G93&lt;0.669,B93&lt;3.15,A93&lt;7.05,D93&gt;=1.55,B93&gt;=2.65,F93&gt;=1.5),5.033,IF(AND(G93&gt;=0.312,D93&gt;=1.8,G93&gt;=0.098,G93&lt;0.433,G93&lt;0.669,B93&lt;3.15,A93&lt;7.05,D93&gt;=1.55,B93&gt;=2.65,F93&gt;=1.5),5.4,IF(AND(H93&lt;9.002,G93&lt;0.312,D93&gt;=1.8,G93&gt;=0.098,G93&lt;0.433,G93&lt;0.669,B93&lt;3.15,A93&lt;7.05,D93&gt;=1.55,B93&gt;=2.65,F93&gt;=1.5),5.1,IF(AND(H93&gt;=9.002,G93&lt;0.312,D93&gt;=1.8,G93&gt;=0.098,G93&lt;0.433,G93&lt;0.669,B93&lt;3.15,A93&lt;7.05,D93&gt;=1.55,B93&gt;=2.65,F93&gt;=1.5),5.26,"shouldnthappen")))))))))))))))))))))))))))))))))</f>
        <v>4.133</v>
      </c>
      <c r="AJ93" s="1" t="n">
        <f aca="false">IF(AND(A93&gt;=5.25,D93&gt;=0.35,D93&lt;0.8),1.433,IF(AND(F93&gt;=2.5,H93&lt;6.927,D93&gt;=0.8),5.1,IF(AND(H93&lt;5.85,B93&lt;3.65,D93&lt;0.35,D93&lt;0.8),1,IF(AND(A93&lt;5.55,B93&gt;=3.65,D93&lt;0.35,D93&lt;0.8),1.5,IF(AND(A93&gt;=5.55,B93&gt;=3.65,D93&lt;0.35,D93&lt;0.8),1.7,IF(AND(H93&lt;7.949,A93&lt;5.25,D93&gt;=0.35,D93&lt;0.8),1.9,IF(AND(H93&gt;=7.949,A93&lt;5.25,D93&gt;=0.35,D93&lt;0.8),1.54,IF(AND(A93&lt;5.55,F93&lt;2.5,H93&lt;6.927,D93&gt;=0.8),3.98,IF(AND(A93&gt;=5.55,F93&lt;2.5,H93&lt;6.927,D93&gt;=0.8),4.1,IF(AND(A93&gt;=7.25,D93&gt;=1.55,H93&gt;=6.927,D93&gt;=0.8),6.65,IF(AND(A93&lt;5.75,D93&lt;1.2,D93&lt;1.55,H93&gt;=6.927,D93&gt;=0.8),3.62,IF(AND(A93&gt;=5.75,D93&lt;1.2,D93&lt;1.55,H93&gt;=6.927,D93&gt;=0.8),4.1,IF(AND(G93&lt;0.175,A93&lt;4.8,H93&gt;=5.85,B93&lt;3.65,D93&lt;0.35,D93&lt;0.8),1.5,IF(AND(G93&gt;=0.175,A93&lt;4.8,H93&gt;=5.85,B93&lt;3.65,D93&lt;0.35,D93&lt;0.8),1.3,IF(AND(A93&gt;=5.05,A93&gt;=4.8,H93&gt;=5.85,B93&lt;3.65,D93&lt;0.35,D93&lt;0.8),1.5,IF(AND(G93&gt;=0.735,A93&lt;6.25,D93&gt;=1.2,D93&lt;1.55,H93&gt;=6.927,D93&gt;=0.8),4,IF(AND(H93&lt;10.464,A93&lt;6.2,A93&lt;7.25,D93&gt;=1.55,H93&gt;=6.927,D93&gt;=0.8),5.1,IF(AND(H93&gt;=10.464,A93&lt;6.2,A93&lt;7.25,D93&gt;=1.55,H93&gt;=6.927,D93&gt;=0.8),4.9,IF(AND(G93&lt;0.418,A93&lt;5.05,A93&gt;=4.8,H93&gt;=5.85,B93&lt;3.65,D93&lt;0.35,D93&lt;0.8),1.48,IF(AND(G93&gt;=0.418,A93&lt;5.05,A93&gt;=4.8,H93&gt;=5.85,B93&lt;3.65,D93&lt;0.35,D93&lt;0.8),1.3,IF(AND(B93&lt;2.75,G93&lt;0.735,A93&lt;6.25,D93&gt;=1.2,D93&lt;1.55,H93&gt;=6.927,D93&gt;=0.8),4.35,IF(AND(H93&lt;15.422,D93&lt;1.45,A93&gt;=6.25,D93&gt;=1.2,D93&lt;1.55,H93&gt;=6.927,D93&gt;=0.8),4.375,IF(AND(H93&gt;=15.422,D93&lt;1.45,A93&gt;=6.25,D93&gt;=1.2,D93&lt;1.55,H93&gt;=6.927,D93&gt;=0.8),4.7,IF(AND(A93&lt;6.4,D93&gt;=1.45,A93&gt;=6.25,D93&gt;=1.2,D93&lt;1.55,H93&gt;=6.927,D93&gt;=0.8),5.1,IF(AND(G93&gt;=0.576,D93&lt;2.15,A93&gt;=6.2,A93&lt;7.25,D93&gt;=1.55,H93&gt;=6.927,D93&gt;=0.8),5.1,IF(AND(G93&lt;0.537,D93&gt;=2.15,A93&gt;=6.2,A93&lt;7.25,D93&gt;=1.55,H93&gt;=6.927,D93&gt;=0.8),5.533,IF(AND(G93&gt;=0.537,D93&gt;=2.15,A93&gt;=6.2,A93&lt;7.25,D93&gt;=1.55,H93&gt;=6.927,D93&gt;=0.8),5.9,IF(AND(D93&lt;1.45,B93&gt;=2.75,G93&lt;0.735,A93&lt;6.25,D93&gt;=1.2,D93&lt;1.55,H93&gt;=6.927,D93&gt;=0.8),4.6,IF(AND(D93&gt;=1.45,B93&gt;=2.75,G93&lt;0.735,A93&lt;6.25,D93&gt;=1.2,D93&lt;1.55,H93&gt;=6.927,D93&gt;=0.8),4.5,IF(AND(H93&lt;12.582,A93&gt;=6.4,D93&gt;=1.45,A93&gt;=6.25,D93&gt;=1.2,D93&lt;1.55,H93&gt;=6.927,D93&gt;=0.8),4.66,IF(AND(H93&gt;=12.582,A93&gt;=6.4,D93&gt;=1.45,A93&gt;=6.25,D93&gt;=1.2,D93&lt;1.55,H93&gt;=6.927,D93&gt;=0.8),4.9,IF(AND(B93&lt;2.75,G93&lt;0.576,D93&lt;2.15,A93&gt;=6.2,A93&lt;7.25,D93&gt;=1.55,H93&gt;=6.927,D93&gt;=0.8),5.3,IF(AND(G93&gt;=0.395,B93&gt;=2.75,G93&lt;0.576,D93&lt;2.15,A93&gt;=6.2,A93&lt;7.25,D93&gt;=1.55,H93&gt;=6.927,D93&gt;=0.8),5.6,IF(AND(D93&gt;=1.9,G93&lt;0.395,B93&gt;=2.75,G93&lt;0.576,D93&lt;2.15,A93&gt;=6.2,A93&lt;7.25,D93&gt;=1.55,H93&gt;=6.927,D93&gt;=0.8),5.333,IF(AND(B93&lt;2.95,D93&lt;1.9,G93&lt;0.395,B93&gt;=2.75,G93&lt;0.576,D93&lt;2.15,A93&gt;=6.2,A93&lt;7.25,D93&gt;=1.55,H93&gt;=6.927,D93&gt;=0.8),5.6,IF(AND(B93&gt;=2.95,D93&lt;1.9,G93&lt;0.395,B93&gt;=2.75,G93&lt;0.576,D93&lt;2.15,A93&gt;=6.2,A93&lt;7.25,D93&gt;=1.55,H93&gt;=6.927,D93&gt;=0.8),5.5,"shouldnthappen"))))))))))))))))))))))))))))))))))))</f>
        <v>4.35</v>
      </c>
      <c r="AK93" s="1" t="n">
        <f aca="false">IF(AND(H93&lt;5.85,B93&lt;3.65,F93&lt;1.5),1,IF(AND(B93&gt;=3.95,B93&gt;=3.65,F93&lt;1.5),1.433,IF(AND(A93&lt;5.15,F93&lt;2.5,F93&gt;=1.5),3.075,IF(AND(D93&gt;=0.35,H93&gt;=5.85,B93&lt;3.65,F93&lt;1.5),1.5,IF(AND(G93&lt;0.168,B93&lt;3.95,B93&gt;=3.65,F93&lt;1.5),1.7,IF(AND(H93&lt;5.767,A93&lt;7.25,F93&gt;=2.5,F93&gt;=1.5),4.5,IF(AND(D93&lt;1.9,A93&gt;=7.25,F93&gt;=2.5,F93&gt;=1.5),6.3,IF(AND(D93&gt;=1.9,A93&gt;=7.25,F93&gt;=2.5,F93&gt;=1.5),6.575,IF(AND(B93&lt;3.75,G93&gt;=0.168,B93&lt;3.95,B93&gt;=3.65,F93&lt;1.5),1.5,IF(AND(B93&gt;=3.75,G93&gt;=0.168,B93&lt;3.95,B93&gt;=3.65,F93&lt;1.5),1.6,IF(AND(D93&gt;=1.35,A93&lt;6.15,A93&gt;=5.15,F93&lt;2.5,F93&gt;=1.5),4.42,IF(AND(D93&lt;1.4,A93&gt;=6.15,A93&gt;=5.15,F93&lt;2.5,F93&gt;=1.5),4.5,IF(AND(D93&gt;=1.4,A93&gt;=6.15,A93&gt;=5.15,F93&lt;2.5,F93&gt;=1.5),4.675,IF(AND(D93&lt;0.15,H93&lt;11.218,D93&lt;0.35,H93&gt;=5.85,B93&lt;3.65,F93&lt;1.5),1.5,IF(AND(D93&lt;0.15,H93&gt;=11.218,D93&lt;0.35,H93&gt;=5.85,B93&lt;3.65,F93&lt;1.5),1.1,IF(AND(B93&lt;2.7,D93&lt;1.35,A93&lt;6.15,A93&gt;=5.15,F93&lt;2.5,F93&gt;=1.5),3.82,IF(AND(A93&lt;6.15,G93&gt;=0.755,H93&gt;=5.767,A93&lt;7.25,F93&gt;=2.5,F93&gt;=1.5),4.98,IF(AND(A93&gt;=6.15,G93&gt;=0.755,H93&gt;=5.767,A93&lt;7.25,F93&gt;=2.5,F93&gt;=1.5),5.3,IF(AND(B93&lt;3.4,D93&gt;=0.15,H93&lt;11.218,D93&lt;0.35,H93&gt;=5.85,B93&lt;3.65,F93&lt;1.5),1.4,IF(AND(B93&gt;=3.4,D93&gt;=0.15,H93&lt;11.218,D93&lt;0.35,H93&gt;=5.85,B93&lt;3.65,F93&lt;1.5),1.3,IF(AND(H93&lt;11.731,D93&gt;=0.15,H93&gt;=11.218,D93&lt;0.35,H93&gt;=5.85,B93&lt;3.65,F93&lt;1.5),1.2,IF(AND(H93&lt;9.053,B93&gt;=2.7,D93&lt;1.35,A93&lt;6.15,A93&gt;=5.15,F93&lt;2.5,F93&gt;=1.5),3.85,IF(AND(D93&gt;=2.1,B93&lt;2.85,G93&lt;0.755,H93&gt;=5.767,A93&lt;7.25,F93&gt;=2.5,F93&gt;=1.5),5.6,IF(AND(D93&gt;=2.45,B93&gt;=2.85,G93&lt;0.755,H93&gt;=5.767,A93&lt;7.25,F93&gt;=2.5,F93&gt;=1.5),5.8,IF(AND(B93&gt;=3.45,H93&gt;=11.731,D93&gt;=0.15,H93&gt;=11.218,D93&lt;0.35,H93&gt;=5.85,B93&lt;3.65,F93&lt;1.5),1.3,IF(AND(A93&lt;5.9,H93&gt;=9.053,B93&gt;=2.7,D93&lt;1.35,A93&lt;6.15,A93&gt;=5.15,F93&lt;2.5,F93&gt;=1.5),4.3,IF(AND(A93&gt;=5.9,H93&gt;=9.053,B93&gt;=2.7,D93&lt;1.35,A93&lt;6.15,A93&gt;=5.15,F93&lt;2.5,F93&gt;=1.5),4,IF(AND(G93&gt;=0.519,D93&lt;2.1,B93&lt;2.85,G93&lt;0.755,H93&gt;=5.767,A93&lt;7.25,F93&gt;=2.5,F93&gt;=1.5),4.9,IF(AND(A93&gt;=7.05,D93&lt;2.45,B93&gt;=2.85,G93&lt;0.755,H93&gt;=5.767,A93&lt;7.25,F93&gt;=2.5,F93&gt;=1.5),5.8,IF(AND(H93&lt;14.396,B93&lt;3.45,H93&gt;=11.731,D93&gt;=0.15,H93&gt;=11.218,D93&lt;0.35,H93&gt;=5.85,B93&lt;3.65,F93&lt;1.5),1.44,IF(AND(H93&gt;=14.396,B93&lt;3.45,H93&gt;=11.731,D93&gt;=0.15,H93&gt;=11.218,D93&lt;0.35,H93&gt;=5.85,B93&lt;3.65,F93&lt;1.5),1.3,IF(AND(G93&lt;0.282,G93&lt;0.519,D93&lt;2.1,B93&lt;2.85,G93&lt;0.755,H93&gt;=5.767,A93&lt;7.25,F93&gt;=2.5,F93&gt;=1.5),5.1,IF(AND(G93&gt;=0.282,G93&lt;0.519,D93&lt;2.1,B93&lt;2.85,G93&lt;0.755,H93&gt;=5.767,A93&lt;7.25,F93&gt;=2.5,F93&gt;=1.5),5.3,IF(AND(A93&lt;6.4,D93&lt;1.9,A93&lt;7.05,D93&lt;2.45,B93&gt;=2.85,G93&lt;0.755,H93&gt;=5.767,A93&lt;7.25,F93&gt;=2.5,F93&gt;=1.5),5.6,IF(AND(A93&gt;=6.4,D93&lt;1.9,A93&lt;7.05,D93&lt;2.45,B93&gt;=2.85,G93&lt;0.755,H93&gt;=5.767,A93&lt;7.25,F93&gt;=2.5,F93&gt;=1.5),5.5,IF(AND(H93&lt;8.884,D93&gt;=1.9,A93&lt;7.05,D93&lt;2.45,B93&gt;=2.85,G93&lt;0.755,H93&gt;=5.767,A93&lt;7.25,F93&gt;=2.5,F93&gt;=1.5),5.3,IF(AND(H93&gt;=8.884,D93&gt;=1.9,A93&lt;7.05,D93&lt;2.45,B93&gt;=2.85,G93&lt;0.755,H93&gt;=5.767,A93&lt;7.25,F93&gt;=2.5,F93&gt;=1.5),5.52,"shouldnthappen")))))))))))))))))))))))))))))))))))))</f>
        <v>3.82</v>
      </c>
      <c r="AL93" s="1" t="n">
        <f aca="false">IF(AND(H93&lt;5.85,A93&lt;5.05,D93&lt;0.8),1,IF(AND(B93&lt;3.35,A93&gt;=5.05,D93&lt;0.8),1.7,IF(AND(D93&gt;=2.45,F93&gt;=2.5,D93&gt;=0.8),6.05,IF(AND(H93&gt;=11.218,H93&gt;=5.85,A93&lt;5.05,D93&lt;0.8),1.28,IF(AND(G93&gt;=0.948,B93&gt;=3.35,A93&gt;=5.05,D93&lt;0.8),1.7,IF(AND(G93&gt;=0.423,H93&lt;11.218,H93&gt;=5.85,A93&lt;5.05,D93&lt;0.8),1.3,IF(AND(B93&lt;3.6,G93&lt;0.948,B93&gt;=3.35,A93&gt;=5.05,D93&lt;0.8),1.4,IF(AND(H93&lt;10.258,D93&lt;1.15,A93&lt;5.9,F93&lt;2.5,D93&gt;=0.8),3.36,IF(AND(H93&gt;=10.258,D93&lt;1.15,A93&lt;5.9,F93&lt;2.5,D93&gt;=0.8),3.9,IF(AND(A93&lt;5.3,D93&gt;=1.15,A93&lt;5.9,F93&lt;2.5,D93&gt;=0.8),3.9,IF(AND(D93&lt;1.55,B93&lt;2.75,A93&gt;=5.9,F93&lt;2.5,D93&gt;=0.8),4.64,IF(AND(D93&gt;=1.55,B93&lt;2.75,A93&gt;=5.9,F93&lt;2.5,D93&gt;=0.8),5.1,IF(AND(D93&gt;=1.6,B93&gt;=2.75,A93&gt;=5.9,F93&lt;2.5,D93&gt;=0.8),5,IF(AND(H93&lt;5.767,H93&lt;8.598,D93&lt;2.45,F93&gt;=2.5,D93&gt;=0.8),4.5,IF(AND(A93&lt;6.25,H93&gt;=8.598,D93&lt;2.45,F93&gt;=2.5,D93&gt;=0.8),5.02,IF(AND(B93&lt;3.55,G93&lt;0.423,H93&lt;11.218,H93&gt;=5.85,A93&lt;5.05,D93&lt;0.8),1.525,IF(AND(B93&gt;=3.55,G93&lt;0.423,H93&lt;11.218,H93&gt;=5.85,A93&lt;5.05,D93&lt;0.8),1.4,IF(AND(H93&gt;=13.932,B93&gt;=3.6,G93&lt;0.948,B93&gt;=3.35,A93&gt;=5.05,D93&lt;0.8),1.65,IF(AND(G93&gt;=0.652,A93&gt;=5.3,D93&gt;=1.15,A93&lt;5.9,F93&lt;2.5,D93&gt;=0.8),3.8,IF(AND(D93&lt;1.35,D93&lt;1.6,B93&gt;=2.75,A93&gt;=5.9,F93&lt;2.5,D93&gt;=0.8),4.42,IF(AND(H93&lt;6.656,H93&gt;=5.767,H93&lt;8.598,D93&lt;2.45,F93&gt;=2.5,D93&gt;=0.8),5.033,IF(AND(H93&gt;=6.656,H93&gt;=5.767,H93&lt;8.598,D93&lt;2.45,F93&gt;=2.5,D93&gt;=0.8),5.1,IF(AND(G93&gt;=0.885,A93&gt;=6.25,H93&gt;=8.598,D93&lt;2.45,F93&gt;=2.5,D93&gt;=0.8),5.2,IF(AND(H93&lt;6.926,H93&lt;13.932,B93&gt;=3.6,G93&lt;0.948,B93&gt;=3.35,A93&gt;=5.05,D93&lt;0.8),1.433,IF(AND(H93&gt;=6.926,H93&lt;13.932,B93&gt;=3.6,G93&lt;0.948,B93&gt;=3.35,A93&gt;=5.05,D93&lt;0.8),1.5,IF(AND(A93&lt;5.65,G93&lt;0.652,A93&gt;=5.3,D93&gt;=1.15,A93&lt;5.9,F93&lt;2.5,D93&gt;=0.8),4.36,IF(AND(A93&gt;=5.65,G93&lt;0.652,A93&gt;=5.3,D93&gt;=1.15,A93&lt;5.9,F93&lt;2.5,D93&gt;=0.8),4.2,IF(AND(H93&gt;=13.561,D93&gt;=1.35,D93&lt;1.6,B93&gt;=2.75,A93&gt;=5.9,F93&lt;2.5,D93&gt;=0.8),4.767,IF(AND(H93&lt;9.091,G93&lt;0.885,A93&gt;=6.25,H93&gt;=8.598,D93&lt;2.45,F93&gt;=2.5,D93&gt;=0.8),6.3,IF(AND(H93&gt;=12.206,H93&lt;13.561,D93&gt;=1.35,D93&lt;1.6,B93&gt;=2.75,A93&gt;=5.9,F93&lt;2.5,D93&gt;=0.8),4.4,IF(AND(D93&gt;=2.25,H93&gt;=9.091,G93&lt;0.885,A93&gt;=6.25,H93&gt;=8.598,D93&lt;2.45,F93&gt;=2.5,D93&gt;=0.8),5.9,IF(AND(B93&lt;3.05,H93&lt;12.206,H93&lt;13.561,D93&gt;=1.35,D93&lt;1.6,B93&gt;=2.75,A93&gt;=5.9,F93&lt;2.5,D93&gt;=0.8),4.6,IF(AND(B93&gt;=3.05,H93&lt;12.206,H93&lt;13.561,D93&gt;=1.35,D93&lt;1.6,B93&gt;=2.75,A93&gt;=5.9,F93&lt;2.5,D93&gt;=0.8),4.7,IF(AND(G93&gt;=0.596,D93&lt;2.25,H93&gt;=9.091,G93&lt;0.885,A93&gt;=6.25,H93&gt;=8.598,D93&lt;2.45,F93&gt;=2.5,D93&gt;=0.8),5.1,IF(AND(G93&gt;=0.379,G93&lt;0.596,D93&lt;2.25,H93&gt;=9.091,G93&lt;0.885,A93&gt;=6.25,H93&gt;=8.598,D93&lt;2.45,F93&gt;=2.5,D93&gt;=0.8),5.767,IF(AND(D93&lt;2.15,G93&lt;0.379,G93&lt;0.596,D93&lt;2.25,H93&gt;=9.091,G93&lt;0.885,A93&gt;=6.25,H93&gt;=8.598,D93&lt;2.45,F93&gt;=2.5,D93&gt;=0.8),5.4,IF(AND(D93&gt;=2.15,G93&lt;0.379,G93&lt;0.596,D93&lt;2.25,H93&gt;=9.091,G93&lt;0.885,A93&gt;=6.25,H93&gt;=8.598,D93&lt;2.45,F93&gt;=2.5,D93&gt;=0.8),5.6,"shouldnthappen")))))))))))))))))))))))))))))))))))))</f>
        <v>4.36</v>
      </c>
      <c r="AM93" s="1" t="n">
        <f aca="false">IF(AND(H93&lt;5.245,D93&lt;0.8),1,IF(AND(A93&lt;4.5,H93&gt;=5.245,D93&lt;0.8),1.35,IF(AND(D93&gt;=0.5,A93&gt;=4.5,H93&gt;=5.245,D93&lt;0.8),1.6,IF(AND(H93&lt;7.25,B93&lt;2.6,A93&lt;6.15,D93&gt;=0.8),4.375,IF(AND(H93&gt;=7.25,B93&lt;2.6,A93&lt;6.15,D93&gt;=0.8),3.075,IF(AND(H93&lt;13.935,A93&gt;=7.05,A93&gt;=6.15,D93&gt;=0.8),6.067,IF(AND(H93&gt;=13.935,A93&gt;=7.05,A93&gt;=6.15,D93&gt;=0.8),6.525,IF(AND(G93&gt;=0.948,D93&lt;0.5,A93&gt;=4.5,H93&gt;=5.245,D93&lt;0.8),1.7,IF(AND(G93&lt;0.568,D93&gt;=1.55,B93&gt;=2.6,A93&lt;6.15,D93&gt;=0.8),5.1,IF(AND(G93&gt;=0.568,D93&gt;=1.55,B93&gt;=2.6,A93&lt;6.15,D93&gt;=0.8),5,IF(AND(A93&gt;=6.6,B93&gt;=3.15,A93&lt;7.05,A93&gt;=6.15,D93&gt;=0.8),5.78,IF(AND(G93&lt;0.165,G93&lt;0.273,D93&lt;1.55,B93&gt;=2.6,A93&lt;6.15,D93&gt;=0.8),4.1,IF(AND(G93&gt;=0.165,G93&lt;0.273,D93&lt;1.55,B93&gt;=2.6,A93&lt;6.15,D93&gt;=0.8),4.5,IF(AND(D93&lt;1.35,G93&gt;=0.273,D93&lt;1.55,B93&gt;=2.6,A93&lt;6.15,D93&gt;=0.8),4.08,IF(AND(D93&gt;=1.35,G93&gt;=0.273,D93&lt;1.55,B93&gt;=2.6,A93&lt;6.15,D93&gt;=0.8),4.4,IF(AND(D93&lt;1.45,F93&lt;2.5,B93&lt;3.15,A93&lt;7.05,A93&gt;=6.15,D93&gt;=0.8),4.38,IF(AND(D93&gt;=1.45,F93&lt;2.5,B93&lt;3.15,A93&lt;7.05,A93&gt;=6.15,D93&gt;=0.8),4.75,IF(AND(D93&gt;=2.25,F93&gt;=2.5,B93&lt;3.15,A93&lt;7.05,A93&gt;=6.15,D93&gt;=0.8),5.16,IF(AND(H93&lt;11.488,A93&lt;6.6,B93&gt;=3.15,A93&lt;7.05,A93&gt;=6.15,D93&gt;=0.8),6,IF(AND(H93&gt;=14.396,D93&lt;0.25,G93&lt;0.948,D93&lt;0.5,A93&gt;=4.5,H93&gt;=5.245,D93&lt;0.8),1.3,IF(AND(A93&gt;=5.55,D93&gt;=0.25,G93&lt;0.948,D93&lt;0.5,A93&gt;=4.5,H93&gt;=5.245,D93&lt;0.8),1.7,IF(AND(D93&lt;1.85,D93&lt;2.25,F93&gt;=2.5,B93&lt;3.15,A93&lt;7.05,A93&gt;=6.15,D93&gt;=0.8),5.6,IF(AND(G93&lt;0.669,H93&gt;=11.488,A93&lt;6.6,B93&gt;=3.15,A93&lt;7.05,A93&gt;=6.15,D93&gt;=0.8),4.7,IF(AND(G93&gt;=0.669,H93&gt;=11.488,A93&lt;6.6,B93&gt;=3.15,A93&lt;7.05,A93&gt;=6.15,D93&gt;=0.8),5.22,IF(AND(H93&lt;6.543,H93&lt;14.396,D93&lt;0.25,G93&lt;0.948,D93&lt;0.5,A93&gt;=4.5,H93&gt;=5.245,D93&lt;0.8),1.4,IF(AND(A93&lt;4.95,A93&lt;5.55,D93&gt;=0.25,G93&lt;0.948,D93&lt;0.5,A93&gt;=4.5,H93&gt;=5.245,D93&lt;0.8),1.4,IF(AND(A93&gt;=4.95,A93&lt;5.55,D93&gt;=0.25,G93&lt;0.948,D93&lt;0.5,A93&gt;=4.5,H93&gt;=5.245,D93&lt;0.8),1.48,IF(AND(H93&lt;10.667,D93&gt;=1.85,D93&lt;2.25,F93&gt;=2.5,B93&lt;3.15,A93&lt;7.05,A93&gt;=6.15,D93&gt;=0.8),5.25,IF(AND(H93&gt;=10.667,D93&gt;=1.85,D93&lt;2.25,F93&gt;=2.5,B93&lt;3.15,A93&lt;7.05,A93&gt;=6.15,D93&gt;=0.8),5.55,IF(AND(G93&lt;0.063,H93&gt;=6.543,H93&lt;14.396,D93&lt;0.25,G93&lt;0.948,D93&lt;0.5,A93&gt;=4.5,H93&gt;=5.245,D93&lt;0.8),1.4,IF(AND(H93&lt;9.212,G93&gt;=0.063,H93&gt;=6.543,H93&lt;14.396,D93&lt;0.25,G93&lt;0.948,D93&lt;0.5,A93&gt;=4.5,H93&gt;=5.245,D93&lt;0.8),1.475,IF(AND(H93&gt;=9.212,G93&gt;=0.063,H93&gt;=6.543,H93&lt;14.396,D93&lt;0.25,G93&lt;0.948,D93&lt;0.5,A93&gt;=4.5,H93&gt;=5.245,D93&lt;0.8),1.5,"shouldnthappen"))))))))))))))))))))))))))))))))</f>
        <v>4.5</v>
      </c>
      <c r="AN93" s="1" t="n">
        <f aca="false">IF(AND(D93&lt;0.7,A93&gt;=5.55),1.633,IF(AND(G93&lt;0.38,B93&lt;2.8,A93&lt;5.55),4.3,IF(AND(G93&gt;=0.38,B93&lt;2.8,A93&lt;5.55),3.325,IF(AND(D93&gt;=0.35,B93&gt;=2.8,A93&lt;5.55),1.6,IF(AND(B93&gt;=3.4,A93&lt;4.8,D93&lt;0.35,B93&gt;=2.8,A93&lt;5.55),1,IF(AND(H93&gt;=11.789,A93&lt;5.9,D93&lt;1.55,D93&gt;=0.7,A93&gt;=5.55),4.325,IF(AND(F93&gt;=2.5,A93&gt;=5.9,D93&lt;1.55,D93&gt;=0.7,A93&gt;=5.55),5.05,IF(AND(D93&lt;1.9,A93&gt;=7.25,D93&gt;=1.55,D93&gt;=0.7,A93&gt;=5.55),6.3,IF(AND(D93&gt;=1.9,A93&gt;=7.25,D93&gt;=1.55,D93&gt;=0.7,A93&gt;=5.55),6.4,IF(AND(A93&lt;4.35,B93&lt;3.4,A93&lt;4.8,D93&lt;0.35,B93&gt;=2.8,A93&lt;5.55),1.1,IF(AND(G93&gt;=0.934,B93&lt;3.45,A93&gt;=4.8,D93&lt;0.35,B93&gt;=2.8,A93&lt;5.55),1.7,IF(AND(H93&gt;=14.877,B93&gt;=3.45,A93&gt;=4.8,D93&lt;0.35,B93&gt;=2.8,A93&lt;5.55),1.3,IF(AND(B93&lt;2.6,H93&lt;11.789,A93&lt;5.9,D93&lt;1.55,D93&gt;=0.7,A93&gt;=5.55),3.9,IF(AND(B93&gt;=2.6,H93&lt;11.789,A93&lt;5.9,D93&lt;1.55,D93&gt;=0.7,A93&gt;=5.55),4.26,IF(AND(A93&lt;6.6,F93&lt;2.5,A93&gt;=5.9,D93&lt;1.55,D93&gt;=0.7,A93&gt;=5.55),4.625,IF(AND(A93&gt;=6.6,F93&lt;2.5,A93&gt;=5.9,D93&lt;1.55,D93&gt;=0.7,A93&gt;=5.55),4.475,IF(AND(B93&lt;2.6,D93&lt;2.05,A93&lt;7.25,D93&gt;=1.55,D93&gt;=0.7,A93&gt;=5.55),5.8,IF(AND(G93&gt;=0.743,D93&gt;=2.05,A93&lt;7.25,D93&gt;=1.55,D93&gt;=0.7,A93&gt;=5.55),5.1,IF(AND(G93&lt;0.422,A93&gt;=4.35,B93&lt;3.4,A93&lt;4.8,D93&lt;0.35,B93&gt;=2.8,A93&lt;5.55),1.367,IF(AND(G93&gt;=0.422,A93&gt;=4.35,B93&lt;3.4,A93&lt;4.8,D93&lt;0.35,B93&gt;=2.8,A93&lt;5.55),1.3,IF(AND(A93&lt;5.05,G93&lt;0.934,B93&lt;3.45,A93&gt;=4.8,D93&lt;0.35,B93&gt;=2.8,A93&lt;5.55),1.525,IF(AND(A93&gt;=5.05,G93&lt;0.934,B93&lt;3.45,A93&gt;=4.8,D93&lt;0.35,B93&gt;=2.8,A93&lt;5.55),1.5,IF(AND(G93&gt;=0.585,H93&lt;14.877,B93&gt;=3.45,A93&gt;=4.8,D93&lt;0.35,B93&gt;=2.8,A93&lt;5.55),1.54,IF(AND(G93&gt;=0.537,G93&lt;0.743,D93&gt;=2.05,A93&lt;7.25,D93&gt;=1.55,D93&gt;=0.7,A93&gt;=5.55),5.833,IF(AND(D93&gt;=0.25,G93&lt;0.585,H93&lt;14.877,B93&gt;=3.45,A93&gt;=4.8,D93&lt;0.35,B93&gt;=2.8,A93&lt;5.55),1.367,IF(AND(D93&lt;1.75,H93&lt;13.795,B93&gt;=2.6,D93&lt;2.05,A93&lt;7.25,D93&gt;=1.55,D93&gt;=0.7,A93&gt;=5.55),5.45,IF(AND(B93&lt;2.85,H93&gt;=13.795,B93&gt;=2.6,D93&lt;2.05,A93&lt;7.25,D93&gt;=1.55,D93&gt;=0.7,A93&gt;=5.55),5.1,IF(AND(B93&gt;=2.85,H93&gt;=13.795,B93&gt;=2.6,D93&lt;2.05,A93&lt;7.25,D93&gt;=1.55,D93&gt;=0.7,A93&gt;=5.55),4.82,IF(AND(G93&lt;0.353,G93&lt;0.537,G93&lt;0.743,D93&gt;=2.05,A93&lt;7.25,D93&gt;=1.55,D93&gt;=0.7,A93&gt;=5.55),5.425,IF(AND(G93&gt;=0.353,G93&lt;0.537,G93&lt;0.743,D93&gt;=2.05,A93&lt;7.25,D93&gt;=1.55,D93&gt;=0.7,A93&gt;=5.55),5.62,IF(AND(G93&lt;0.311,D93&lt;0.25,G93&lt;0.585,H93&lt;14.877,B93&gt;=3.45,A93&gt;=4.8,D93&lt;0.35,B93&gt;=2.8,A93&lt;5.55),1.5,IF(AND(G93&gt;=0.311,D93&lt;0.25,G93&lt;0.585,H93&lt;14.877,B93&gt;=3.45,A93&gt;=4.8,D93&lt;0.35,B93&gt;=2.8,A93&lt;5.55),1.4,IF(AND(B93&gt;=3.1,D93&gt;=1.75,H93&lt;13.795,B93&gt;=2.6,D93&lt;2.05,A93&lt;7.25,D93&gt;=1.55,D93&gt;=0.7,A93&gt;=5.55),5.1,IF(AND(B93&lt;2.85,B93&lt;3.1,D93&gt;=1.75,H93&lt;13.795,B93&gt;=2.6,D93&lt;2.05,A93&lt;7.25,D93&gt;=1.55,D93&gt;=0.7,A93&gt;=5.55),5.2,IF(AND(B93&gt;=2.85,B93&lt;3.1,D93&gt;=1.75,H93&lt;13.795,B93&gt;=2.6,D93&lt;2.05,A93&lt;7.25,D93&gt;=1.55,D93&gt;=0.7,A93&gt;=5.55),5.2,"shouldnthappen")))))))))))))))))))))))))))))))))))</f>
        <v>4.3</v>
      </c>
      <c r="AO93" s="1" t="n">
        <f aca="false">IF(AND(H93&gt;=14.529,G93&lt;0.633,D93&lt;0.8),1.3,IF(AND(A93&lt;5.05,G93&gt;=0.633,D93&lt;0.8),1.35,IF(AND(H93&gt;=14.379,H93&lt;14.529,G93&lt;0.633,D93&lt;0.8),1.7,IF(AND(B93&lt;3.35,A93&gt;=5.05,G93&gt;=0.633,D93&lt;0.8),1.7,IF(AND(D93&gt;=1.45,A93&lt;5.95,F93&lt;2.5,D93&gt;=0.8),4.5,IF(AND(D93&lt;1.35,A93&gt;=5.95,F93&lt;2.5,D93&gt;=0.8),4,IF(AND(D93&lt;1.85,G93&gt;=0.845,F93&gt;=2.5,D93&gt;=0.8),4.8,IF(AND(B93&gt;=4.3,H93&lt;14.379,H93&lt;14.529,G93&lt;0.633,D93&lt;0.8),1.5,IF(AND(A93&lt;5.25,B93&gt;=3.35,A93&gt;=5.05,G93&gt;=0.633,D93&lt;0.8),1.55,IF(AND(A93&gt;=5.25,B93&gt;=3.35,A93&gt;=5.05,G93&gt;=0.633,D93&lt;0.8),1.633,IF(AND(A93&lt;5.05,D93&lt;1.45,A93&lt;5.95,F93&lt;2.5,D93&gt;=0.8),3.3,IF(AND(G93&lt;0.293,D93&gt;=1.35,A93&gt;=5.95,F93&lt;2.5,D93&gt;=0.8),5,IF(AND(A93&gt;=6.6,D93&lt;2.05,G93&lt;0.845,F93&gt;=2.5,D93&gt;=0.8),5.8,IF(AND(B93&lt;3.05,D93&gt;=2.05,G93&lt;0.845,F93&gt;=2.5,D93&gt;=0.8),6.15,IF(AND(B93&lt;2.9,D93&gt;=1.85,G93&gt;=0.845,F93&gt;=2.5,D93&gt;=0.8),5.1,IF(AND(B93&gt;=2.9,D93&gt;=1.85,G93&gt;=0.845,F93&gt;=2.5,D93&gt;=0.8),5.2,IF(AND(B93&gt;=3.8,B93&lt;4.3,H93&lt;14.379,H93&lt;14.529,G93&lt;0.633,D93&lt;0.8),1.333,IF(AND(A93&lt;6.25,G93&gt;=0.293,D93&gt;=1.35,A93&gt;=5.95,F93&lt;2.5,D93&gt;=0.8),4.6,IF(AND(H93&lt;10.351,A93&lt;6.6,D93&lt;2.05,G93&lt;0.845,F93&gt;=2.5,D93&gt;=0.8),5.4,IF(AND(G93&gt;=0.364,B93&gt;=3.05,D93&gt;=2.05,G93&lt;0.845,F93&gt;=2.5,D93&gt;=0.8),5.66,IF(AND(G93&gt;=0.447,B93&lt;3.8,B93&lt;4.3,H93&lt;14.379,H93&lt;14.529,G93&lt;0.633,D93&lt;0.8),1.3,IF(AND(H93&lt;6.247,A93&lt;5.65,A93&gt;=5.05,D93&lt;1.45,A93&lt;5.95,F93&lt;2.5,D93&gt;=0.8),4.033,IF(AND(D93&lt;1.25,A93&gt;=5.65,A93&gt;=5.05,D93&lt;1.45,A93&lt;5.95,F93&lt;2.5,D93&gt;=0.8),3.88,IF(AND(D93&gt;=1.25,A93&gt;=5.65,A93&gt;=5.05,D93&lt;1.45,A93&lt;5.95,F93&lt;2.5,D93&gt;=0.8),4.35,IF(AND(B93&lt;2.65,A93&gt;=6.25,G93&gt;=0.293,D93&gt;=1.35,A93&gt;=5.95,F93&lt;2.5,D93&gt;=0.8),4.9,IF(AND(B93&lt;2.75,H93&gt;=10.351,A93&lt;6.6,D93&lt;2.05,G93&lt;0.845,F93&gt;=2.5,D93&gt;=0.8),5.1,IF(AND(B93&gt;=2.75,H93&gt;=10.351,A93&lt;6.6,D93&lt;2.05,G93&lt;0.845,F93&gt;=2.5,D93&gt;=0.8),4.95,IF(AND(B93&lt;3.15,G93&lt;0.364,B93&gt;=3.05,D93&gt;=2.05,G93&lt;0.845,F93&gt;=2.5,D93&gt;=0.8),5.28,IF(AND(B93&gt;=3.15,G93&lt;0.364,B93&gt;=3.05,D93&gt;=2.05,G93&lt;0.845,F93&gt;=2.5,D93&gt;=0.8),5.5,IF(AND(H93&lt;9.212,G93&lt;0.447,B93&lt;3.8,B93&lt;4.3,H93&lt;14.379,H93&lt;14.529,G93&lt;0.633,D93&lt;0.8),1.4,IF(AND(G93&lt;0.356,H93&gt;=6.247,A93&lt;5.65,A93&gt;=5.05,D93&lt;1.45,A93&lt;5.95,F93&lt;2.5,D93&gt;=0.8),4.2,IF(AND(B93&lt;3,B93&gt;=2.65,A93&gt;=6.25,G93&gt;=0.293,D93&gt;=1.35,A93&gt;=5.95,F93&lt;2.5,D93&gt;=0.8),4.6,IF(AND(B93&gt;=3,B93&gt;=2.65,A93&gt;=6.25,G93&gt;=0.293,D93&gt;=1.35,A93&gt;=5.95,F93&lt;2.5,D93&gt;=0.8),4.7,IF(AND(A93&lt;5.05,H93&gt;=9.212,G93&lt;0.447,B93&lt;3.8,B93&lt;4.3,H93&lt;14.379,H93&lt;14.529,G93&lt;0.633,D93&lt;0.8),1.533,IF(AND(A93&gt;=5.05,H93&gt;=9.212,G93&lt;0.447,B93&lt;3.8,B93&lt;4.3,H93&lt;14.379,H93&lt;14.529,G93&lt;0.633,D93&lt;0.8),1.425,IF(AND(A93&lt;5.35,G93&gt;=0.356,H93&gt;=6.247,A93&lt;5.65,A93&gt;=5.05,D93&lt;1.45,A93&lt;5.95,F93&lt;2.5,D93&gt;=0.8),3.9,IF(AND(A93&gt;=5.35,G93&gt;=0.356,H93&gt;=6.247,A93&lt;5.65,A93&gt;=5.05,D93&lt;1.45,A93&lt;5.95,F93&lt;2.5,D93&gt;=0.8),3.72,"shouldnthappen")))))))))))))))))))))))))))))))))))))</f>
        <v>4.2</v>
      </c>
      <c r="AP93" s="1" t="n">
        <f aca="false">IF(AND(F93&gt;=1.5,A93&lt;5.55),3.84,IF(AND(G93&gt;=0.52,A93&lt;4.75,F93&lt;1.5,A93&lt;5.55),1.16,IF(AND(A93&lt;5.65,A93&lt;5.85,D93&lt;1.55,A93&gt;=5.55),4.2,IF(AND(A93&gt;=5.65,A93&lt;5.85,D93&lt;1.55,A93&gt;=5.55),3.167,IF(AND(G93&gt;=0.798,A93&gt;=5.85,D93&lt;1.55,A93&gt;=5.55),4,IF(AND(F93&lt;2.5,H93&lt;14.1,D93&gt;=1.55,A93&gt;=5.55),4.84,IF(AND(A93&lt;7.2,H93&gt;=14.1,D93&gt;=1.55,A93&gt;=5.55),5.633,IF(AND(A93&gt;=7.2,H93&gt;=14.1,D93&gt;=1.55,A93&gt;=5.55),6.6,IF(AND(G93&lt;0.161,G93&lt;0.52,A93&lt;4.75,F93&lt;1.5,A93&lt;5.55),1.5,IF(AND(D93&gt;=0.5,G93&lt;0.676,A93&gt;=4.75,F93&lt;1.5,A93&lt;5.55),1.6,IF(AND(H93&lt;11.016,G93&gt;=0.676,A93&gt;=4.75,F93&lt;1.5,A93&lt;5.55),1.75,IF(AND(G93&lt;0.209,G93&lt;0.798,A93&gt;=5.85,D93&lt;1.55,A93&gt;=5.55),4.5,IF(AND(G93&gt;=0.74,F93&gt;=2.5,H93&lt;14.1,D93&gt;=1.55,A93&gt;=5.55),6.225,IF(AND(B93&lt;2.95,G93&gt;=0.161,G93&lt;0.52,A93&lt;4.75,F93&lt;1.5,A93&lt;5.55),1.4,IF(AND(B93&gt;=2.95,G93&gt;=0.161,G93&lt;0.52,A93&lt;4.75,F93&lt;1.5,A93&lt;5.55),1.34,IF(AND(B93&lt;3.15,D93&lt;0.5,G93&lt;0.676,A93&gt;=4.75,F93&lt;1.5,A93&lt;5.55),1.52,IF(AND(D93&lt;0.25,H93&gt;=11.016,G93&gt;=0.676,A93&gt;=4.75,F93&lt;1.5,A93&lt;5.55),1.567,IF(AND(D93&gt;=0.25,H93&gt;=11.016,G93&gt;=0.676,A93&gt;=4.75,F93&lt;1.5,A93&lt;5.55),1.5,IF(AND(H93&lt;7.47,G93&gt;=0.209,G93&lt;0.798,A93&gt;=5.85,D93&lt;1.55,A93&gt;=5.55),5.05,IF(AND(B93&lt;2.85,G93&lt;0.74,F93&gt;=2.5,H93&lt;14.1,D93&gt;=1.55,A93&gt;=5.55),5.35,IF(AND(B93&lt;3.3,B93&gt;=3.15,D93&lt;0.5,G93&lt;0.676,A93&gt;=4.75,F93&lt;1.5,A93&lt;5.55),1.2,IF(AND(D93&lt;1.45,H93&gt;=7.47,G93&gt;=0.209,G93&lt;0.798,A93&gt;=5.85,D93&lt;1.55,A93&gt;=5.55),4.66,IF(AND(D93&gt;=1.45,H93&gt;=7.47,G93&gt;=0.209,G93&lt;0.798,A93&gt;=5.85,D93&lt;1.55,A93&gt;=5.55),4.64,IF(AND(A93&gt;=7.05,B93&gt;=2.85,G93&lt;0.74,F93&gt;=2.5,H93&lt;14.1,D93&gt;=1.55,A93&gt;=5.55),5.8,IF(AND(B93&gt;=3.25,A93&lt;7.05,B93&gt;=2.85,G93&lt;0.74,F93&gt;=2.5,H93&lt;14.1,D93&gt;=1.55,A93&gt;=5.55),5.7,IF(AND(H93&gt;=13.641,D93&lt;0.25,B93&gt;=3.3,B93&gt;=3.15,D93&lt;0.5,G93&lt;0.676,A93&gt;=4.75,F93&lt;1.5,A93&lt;5.55),1.3,IF(AND(D93&lt;0.35,D93&gt;=0.25,B93&gt;=3.3,B93&gt;=3.15,D93&lt;0.5,G93&lt;0.676,A93&gt;=4.75,F93&lt;1.5,A93&lt;5.55),1.367,IF(AND(D93&gt;=0.35,D93&gt;=0.25,B93&gt;=3.3,B93&gt;=3.15,D93&lt;0.5,G93&lt;0.676,A93&gt;=4.75,F93&lt;1.5,A93&lt;5.55),1.3,IF(AND(A93&lt;6.35,B93&lt;3.25,A93&lt;7.05,B93&gt;=2.85,G93&lt;0.74,F93&gt;=2.5,H93&lt;14.1,D93&gt;=1.55,A93&gt;=5.55),5.6,IF(AND(A93&gt;=6.35,B93&lt;3.25,A93&lt;7.05,B93&gt;=2.85,G93&lt;0.74,F93&gt;=2.5,H93&lt;14.1,D93&gt;=1.55,A93&gt;=5.55),5.325,IF(AND(A93&lt;5.1,H93&lt;13.641,D93&lt;0.25,B93&gt;=3.3,B93&gt;=3.15,D93&lt;0.5,G93&lt;0.676,A93&gt;=4.75,F93&lt;1.5,A93&lt;5.55),1.4,IF(AND(H93&gt;=11.031,A93&gt;=5.1,H93&lt;13.641,D93&lt;0.25,B93&gt;=3.3,B93&gt;=3.15,D93&lt;0.5,G93&lt;0.676,A93&gt;=4.75,F93&lt;1.5,A93&lt;5.55),1.4,IF(AND(A93&lt;5.45,H93&lt;11.031,A93&gt;=5.1,H93&lt;13.641,D93&lt;0.25,B93&gt;=3.3,B93&gt;=3.15,D93&lt;0.5,G93&lt;0.676,A93&gt;=4.75,F93&lt;1.5,A93&lt;5.55),1.5,IF(AND(A93&gt;=5.45,H93&lt;11.031,A93&gt;=5.1,H93&lt;13.641,D93&lt;0.25,B93&gt;=3.3,B93&gt;=3.15,D93&lt;0.5,G93&lt;0.676,A93&gt;=4.75,F93&lt;1.5,A93&lt;5.55),1.4,"shouldnthappen"))))))))))))))))))))))))))))))))))</f>
        <v>3.84</v>
      </c>
      <c r="AQ93" s="1" t="n">
        <f aca="false">IF(AND(H93&lt;6.926,D93&gt;=0.35,F93&lt;1.5),1.9,IF(AND(G93&gt;=0.869,D93&gt;=1.75,F93&gt;=1.5),5.15,IF(AND(A93&lt;4.35,A93&lt;5.05,D93&lt;0.35,F93&lt;1.5),1.1,IF(AND(H93&lt;6.089,A93&gt;=5.05,D93&lt;0.35,F93&lt;1.5),1.7,IF(AND(H93&gt;=13.089,H93&gt;=6.926,D93&gt;=0.35,F93&lt;1.5),1.3,IF(AND(G93&lt;0.695,D93&lt;1.15,D93&lt;1.75,F93&gt;=1.5),3.62,IF(AND(G93&gt;=0.695,D93&lt;1.15,D93&lt;1.75,F93&gt;=1.5),3,IF(AND(G93&gt;=0.585,H93&gt;=6.089,A93&gt;=5.05,D93&lt;0.35,F93&lt;1.5),1.5,IF(AND(H93&lt;9.582,H93&lt;13.089,H93&gt;=6.926,D93&gt;=0.35,F93&lt;1.5),1.5,IF(AND(H93&gt;=9.582,H93&lt;13.089,H93&gt;=6.926,D93&gt;=0.35,F93&lt;1.5),1.6,IF(AND(D93&lt;1.35,H93&lt;9.349,D93&gt;=1.15,D93&lt;1.75,F93&gt;=1.5),3.867,IF(AND(D93&lt;2.05,A93&lt;7.05,G93&lt;0.869,D93&gt;=1.75,F93&gt;=1.5),4.9,IF(AND(B93&gt;=3.3,A93&gt;=7.05,G93&lt;0.869,D93&gt;=1.75,F93&gt;=1.5),6.1,IF(AND(G93&lt;0.347,H93&lt;11.218,A93&gt;=4.35,A93&lt;5.05,D93&lt;0.35,F93&lt;1.5),1.4,IF(AND(G93&gt;=0.347,H93&lt;11.218,A93&gt;=4.35,A93&lt;5.05,D93&lt;0.35,F93&lt;1.5),1.5,IF(AND(G93&gt;=0.265,H93&gt;=11.218,A93&gt;=4.35,A93&lt;5.05,D93&lt;0.35,F93&lt;1.5),1.45,IF(AND(A93&gt;=5.4,G93&lt;0.585,H93&gt;=6.089,A93&gt;=5.05,D93&lt;0.35,F93&lt;1.5),1.35,IF(AND(B93&gt;=2.9,D93&gt;=1.35,H93&lt;9.349,D93&gt;=1.15,D93&lt;1.75,F93&gt;=1.5),4.6,IF(AND(D93&gt;=1.35,A93&lt;6.15,H93&gt;=9.349,D93&gt;=1.15,D93&lt;1.75,F93&gt;=1.5),4.54,IF(AND(H93&lt;10.927,A93&gt;=6.15,H93&gt;=9.349,D93&gt;=1.15,D93&lt;1.75,F93&gt;=1.5),4.3,IF(AND(G93&lt;0.512,D93&gt;=2.05,A93&lt;7.05,G93&lt;0.869,D93&gt;=1.75,F93&gt;=1.5),5.533,IF(AND(G93&gt;=0.512,D93&gt;=2.05,A93&lt;7.05,G93&lt;0.869,D93&gt;=1.75,F93&gt;=1.5),5.88,IF(AND(H93&lt;11.551,B93&lt;3.3,A93&gt;=7.05,G93&lt;0.869,D93&gt;=1.75,F93&gt;=1.5),6.3,IF(AND(G93&lt;0.227,G93&lt;0.265,H93&gt;=11.218,A93&gt;=4.35,A93&lt;5.05,D93&lt;0.35,F93&lt;1.5),1.4,IF(AND(G93&gt;=0.227,G93&lt;0.265,H93&gt;=11.218,A93&gt;=4.35,A93&lt;5.05,D93&lt;0.35,F93&lt;1.5),1.26,IF(AND(H93&lt;11.031,A93&lt;5.4,G93&lt;0.585,H93&gt;=6.089,A93&gt;=5.05,D93&lt;0.35,F93&lt;1.5),1.5,IF(AND(H93&gt;=11.031,A93&lt;5.4,G93&lt;0.585,H93&gt;=6.089,A93&gt;=5.05,D93&lt;0.35,F93&lt;1.5),1.4,IF(AND(A93&lt;5.45,B93&lt;2.9,D93&gt;=1.35,H93&lt;9.349,D93&gt;=1.15,D93&lt;1.75,F93&gt;=1.5),4.5,IF(AND(A93&lt;5.9,D93&lt;1.35,A93&lt;6.15,H93&gt;=9.349,D93&gt;=1.15,D93&lt;1.75,F93&gt;=1.5),4.2,IF(AND(A93&gt;=5.9,D93&lt;1.35,A93&lt;6.15,H93&gt;=9.349,D93&gt;=1.15,D93&lt;1.75,F93&gt;=1.5),4,IF(AND(A93&gt;=6.75,H93&gt;=10.927,A93&gt;=6.15,H93&gt;=9.349,D93&gt;=1.15,D93&lt;1.75,F93&gt;=1.5),4.767,IF(AND(B93&lt;2.9,H93&gt;=11.551,B93&lt;3.3,A93&gt;=7.05,G93&lt;0.869,D93&gt;=1.75,F93&gt;=1.5),6.7,IF(AND(B93&gt;=2.9,H93&gt;=11.551,B93&lt;3.3,A93&gt;=7.05,G93&lt;0.869,D93&gt;=1.75,F93&gt;=1.5),6.6,IF(AND(B93&lt;2.45,A93&gt;=5.45,B93&lt;2.9,D93&gt;=1.35,H93&lt;9.349,D93&gt;=1.15,D93&lt;1.75,F93&gt;=1.5),5,IF(AND(B93&gt;=2.45,A93&gt;=5.45,B93&lt;2.9,D93&gt;=1.35,H93&lt;9.349,D93&gt;=1.15,D93&lt;1.75,F93&gt;=1.5),5.1,IF(AND(H93&lt;11.166,A93&lt;6.75,H93&gt;=10.927,A93&gt;=6.15,H93&gt;=9.349,D93&gt;=1.15,D93&lt;1.75,F93&gt;=1.5),4.9,IF(AND(G93&lt;0.228,H93&gt;=11.166,A93&lt;6.75,H93&gt;=10.927,A93&gt;=6.15,H93&gt;=9.349,D93&gt;=1.15,D93&lt;1.75,F93&gt;=1.5),4.7,IF(AND(H93&lt;13.531,G93&gt;=0.228,H93&gt;=11.166,A93&lt;6.75,H93&gt;=10.927,A93&gt;=6.15,H93&gt;=9.349,D93&gt;=1.15,D93&lt;1.75,F93&gt;=1.5),4.4,IF(AND(H93&gt;=13.531,G93&gt;=0.228,H93&gt;=11.166,A93&lt;6.75,H93&gt;=10.927,A93&gt;=6.15,H93&gt;=9.349,D93&gt;=1.15,D93&lt;1.75,F93&gt;=1.5),4.6,"shouldnthappen")))))))))))))))))))))))))))))))))))))))</f>
        <v>3.867</v>
      </c>
      <c r="AR93" s="1" t="n">
        <f aca="false">IF(AND(G93&gt;=0.93,B93&lt;3.65,F93&lt;1.5),1.7,IF(AND(H93&lt;6.542,B93&gt;=3.65,F93&lt;1.5),1.767,IF(AND(A93&gt;=7.05,D93&gt;=1.55,F93&gt;=1.5),6.3,IF(AND(G93&lt;0.123,H93&gt;=6.542,B93&gt;=3.65,F93&lt;1.5),1.367,IF(AND(A93&lt;5.15,A93&lt;5.65,D93&lt;1.55,F93&gt;=1.5),3.15,IF(AND(A93&lt;4.8,G93&gt;=0.447,G93&lt;0.93,B93&lt;3.65,F93&lt;1.5),1.24,IF(AND(A93&gt;=4.8,G93&gt;=0.447,G93&lt;0.93,B93&lt;3.65,F93&lt;1.5),1.4,IF(AND(G93&lt;0.151,G93&gt;=0.123,H93&gt;=6.542,B93&gt;=3.65,F93&lt;1.5),1.7,IF(AND(G93&gt;=0.151,G93&gt;=0.123,H93&gt;=6.542,B93&gt;=3.65,F93&lt;1.5),1.5,IF(AND(D93&gt;=1.45,A93&gt;=5.15,A93&lt;5.65,D93&lt;1.55,F93&gt;=1.5),4.5,IF(AND(B93&lt;2.65,D93&gt;=1.35,A93&gt;=5.65,D93&lt;1.55,F93&gt;=1.5),4.9,IF(AND(G93&lt;0.527,F93&lt;2.5,A93&lt;7.05,D93&gt;=1.55,F93&gt;=1.5),5.075,IF(AND(G93&gt;=0.527,F93&lt;2.5,A93&lt;7.05,D93&gt;=1.55,F93&gt;=1.5),4.7,IF(AND(A93&lt;4.65,G93&lt;0.265,G93&lt;0.447,G93&lt;0.93,B93&lt;3.65,F93&lt;1.5),1.42,IF(AND(G93&lt;0.3,G93&gt;=0.265,G93&lt;0.447,G93&lt;0.93,B93&lt;3.65,F93&lt;1.5),1.6,IF(AND(G93&gt;=0.3,G93&gt;=0.265,G93&lt;0.447,G93&lt;0.93,B93&lt;3.65,F93&lt;1.5),1.4,IF(AND(G93&lt;0.356,D93&lt;1.45,A93&gt;=5.15,A93&lt;5.65,D93&lt;1.55,F93&gt;=1.5),4.125,IF(AND(D93&lt;1.1,A93&lt;6.2,D93&lt;1.35,A93&gt;=5.65,D93&lt;1.55,F93&gt;=1.5),4.1,IF(AND(D93&gt;=1.1,A93&lt;6.2,D93&lt;1.35,A93&gt;=5.65,D93&lt;1.55,F93&gt;=1.5),4.175,IF(AND(H93&gt;=13.433,A93&gt;=6.2,D93&lt;1.35,A93&gt;=5.65,D93&lt;1.55,F93&gt;=1.5),4.6,IF(AND(G93&lt;0.437,B93&gt;=2.65,D93&gt;=1.35,A93&gt;=5.65,D93&lt;1.55,F93&gt;=1.5),4.625,IF(AND(G93&gt;=0.437,B93&gt;=2.65,D93&gt;=1.35,A93&gt;=5.65,D93&lt;1.55,F93&gt;=1.5),4.75,IF(AND(B93&gt;=3.15,H93&lt;11.146,F93&gt;=2.5,A93&lt;7.05,D93&gt;=1.55,F93&gt;=1.5),5.667,IF(AND(B93&lt;2.65,H93&gt;=11.146,F93&gt;=2.5,A93&lt;7.05,D93&gt;=1.55,F93&gt;=1.5),5.8,IF(AND(B93&lt;3.3,A93&gt;=4.65,G93&lt;0.265,G93&lt;0.447,G93&lt;0.93,B93&lt;3.65,F93&lt;1.5),1.32,IF(AND(B93&gt;=3.3,A93&gt;=4.65,G93&lt;0.265,G93&lt;0.447,G93&lt;0.93,B93&lt;3.65,F93&lt;1.5),1.425,IF(AND(B93&lt;2.8,G93&gt;=0.356,D93&lt;1.45,A93&gt;=5.15,A93&lt;5.65,D93&lt;1.55,F93&gt;=1.5),3.86,IF(AND(B93&gt;=2.8,G93&gt;=0.356,D93&lt;1.45,A93&gt;=5.15,A93&lt;5.65,D93&lt;1.55,F93&gt;=1.5),3.6,IF(AND(B93&lt;2.6,H93&lt;13.433,A93&gt;=6.2,D93&lt;1.35,A93&gt;=5.65,D93&lt;1.55,F93&gt;=1.5),4.4,IF(AND(B93&gt;=2.6,H93&lt;13.433,A93&gt;=6.2,D93&lt;1.35,A93&gt;=5.65,D93&lt;1.55,F93&gt;=1.5),4.3,IF(AND(G93&lt;0.151,B93&lt;3.15,H93&lt;11.146,F93&gt;=2.5,A93&lt;7.05,D93&gt;=1.55,F93&gt;=1.5),5.5,IF(AND(H93&lt;15.52,B93&gt;=2.65,H93&gt;=11.146,F93&gt;=2.5,A93&lt;7.05,D93&gt;=1.55,F93&gt;=1.5),5.4,IF(AND(H93&gt;=15.52,B93&gt;=2.65,H93&gt;=11.146,F93&gt;=2.5,A93&lt;7.05,D93&gt;=1.55,F93&gt;=1.5),5.733,IF(AND(H93&lt;10.74,G93&gt;=0.151,B93&lt;3.15,H93&lt;11.146,F93&gt;=2.5,A93&lt;7.05,D93&gt;=1.55,F93&gt;=1.5),5.12,IF(AND(H93&gt;=10.74,G93&gt;=0.151,B93&lt;3.15,H93&lt;11.146,F93&gt;=2.5,A93&lt;7.05,D93&gt;=1.55,F93&gt;=1.5),4.9,"shouldnthappen")))))))))))))))))))))))))))))))))))</f>
        <v>4.125</v>
      </c>
      <c r="AS93" s="1" t="n">
        <f aca="false">IF(AND(F93&gt;=1.5,A93&lt;5.55),4.18,IF(AND(F93&gt;=2.5,B93&lt;2.75,A93&gt;=5.55),5.38,IF(AND(G93&gt;=0.587,B93&lt;3.75,F93&lt;1.5,A93&lt;5.55),1.48,IF(AND(H93&lt;6.51,B93&gt;=3.75,F93&lt;1.5,A93&lt;5.55),1.9,IF(AND(H93&gt;=6.51,B93&gt;=3.75,F93&lt;1.5,A93&lt;5.55),1.425,IF(AND(G93&gt;=0.868,F93&lt;2.5,B93&lt;2.75,A93&gt;=5.55),4.65,IF(AND(F93&lt;1.5,D93&lt;1.55,B93&gt;=2.75,A93&gt;=5.55),1.7,IF(AND(G93&gt;=0.857,D93&gt;=1.55,B93&gt;=2.75,A93&gt;=5.55),5.033,IF(AND(G93&gt;=0.518,G93&lt;0.587,B93&lt;3.75,F93&lt;1.5,A93&lt;5.55),1,IF(AND(D93&lt;1.05,G93&lt;0.868,F93&lt;2.5,B93&lt;2.75,A93&gt;=5.55),3.5,IF(AND(G93&lt;0.404,D93&gt;=1.05,G93&lt;0.868,F93&lt;2.5,B93&lt;2.75,A93&gt;=5.55),4.2,IF(AND(G93&gt;=0.404,D93&gt;=1.05,G93&lt;0.868,F93&lt;2.5,B93&lt;2.75,A93&gt;=5.55),3.94,IF(AND(F93&lt;2.5,B93&lt;2.95,F93&gt;=1.5,D93&lt;1.55,B93&gt;=2.75,A93&gt;=5.55),4.68,IF(AND(F93&gt;=2.5,B93&lt;2.95,F93&gt;=1.5,D93&lt;1.55,B93&gt;=2.75,A93&gt;=5.55),5.1,IF(AND(H93&lt;10.883,B93&gt;=2.95,F93&gt;=1.5,D93&lt;1.55,B93&gt;=2.75,A93&gt;=5.55),4.15,IF(AND(H93&gt;=10.883,B93&gt;=2.95,F93&gt;=1.5,D93&lt;1.55,B93&gt;=2.75,A93&gt;=5.55),4.5,IF(AND(H93&gt;=14.1,D93&lt;2.05,G93&lt;0.857,D93&gt;=1.55,B93&gt;=2.75,A93&gt;=5.55),6.6,IF(AND(G93&lt;0.063,B93&lt;3.15,G93&lt;0.518,G93&lt;0.587,B93&lt;3.75,F93&lt;1.5,A93&lt;5.55),1.4,IF(AND(G93&gt;=0.063,B93&lt;3.15,G93&lt;0.518,G93&lt;0.587,B93&lt;3.75,F93&lt;1.5,A93&lt;5.55),1.5,IF(AND(H93&gt;=10.563,B93&gt;=3.15,G93&lt;0.518,G93&lt;0.587,B93&lt;3.75,F93&lt;1.5,A93&lt;5.55),1.325,IF(AND(B93&lt;2.95,H93&lt;14.1,D93&lt;2.05,G93&lt;0.857,D93&gt;=1.55,B93&gt;=2.75,A93&gt;=5.55),6.125,IF(AND(A93&lt;6.65,G93&lt;0.364,D93&gt;=2.05,G93&lt;0.857,D93&gt;=1.55,B93&gt;=2.75,A93&gt;=5.55),5.45,IF(AND(G93&gt;=0.774,G93&gt;=0.364,D93&gt;=2.05,G93&lt;0.857,D93&gt;=1.55,B93&gt;=2.75,A93&gt;=5.55),5.4,IF(AND(H93&gt;=9.279,H93&lt;10.563,B93&gt;=3.15,G93&lt;0.518,G93&lt;0.587,B93&lt;3.75,F93&lt;1.5,A93&lt;5.55),1.475,IF(AND(D93&lt;1.65,B93&gt;=2.95,H93&lt;14.1,D93&lt;2.05,G93&lt;0.857,D93&gt;=1.55,B93&gt;=2.75,A93&gt;=5.55),5.8,IF(AND(B93&lt;3.15,A93&gt;=6.65,G93&lt;0.364,D93&gt;=2.05,G93&lt;0.857,D93&gt;=1.55,B93&gt;=2.75,A93&gt;=5.55),5.3,IF(AND(B93&gt;=3.15,A93&gt;=6.65,G93&lt;0.364,D93&gt;=2.05,G93&lt;0.857,D93&gt;=1.55,B93&gt;=2.75,A93&gt;=5.55),5.7,IF(AND(A93&gt;=6.75,G93&lt;0.774,G93&gt;=0.364,D93&gt;=2.05,G93&lt;0.857,D93&gt;=1.55,B93&gt;=2.75,A93&gt;=5.55),5.9,IF(AND(G93&lt;0.417,H93&lt;9.279,H93&lt;10.563,B93&gt;=3.15,G93&lt;0.518,G93&lt;0.587,B93&lt;3.75,F93&lt;1.5,A93&lt;5.55),1.4,IF(AND(G93&gt;=0.417,H93&lt;9.279,H93&lt;10.563,B93&gt;=3.15,G93&lt;0.518,G93&lt;0.587,B93&lt;3.75,F93&lt;1.5,A93&lt;5.55),1.3,IF(AND(A93&lt;6.3,D93&gt;=1.65,B93&gt;=2.95,H93&lt;14.1,D93&lt;2.05,G93&lt;0.857,D93&gt;=1.55,B93&gt;=2.75,A93&gt;=5.55),4.9,IF(AND(A93&gt;=6.3,D93&gt;=1.65,B93&gt;=2.95,H93&lt;14.1,D93&lt;2.05,G93&lt;0.857,D93&gt;=1.55,B93&gt;=2.75,A93&gt;=5.55),5.3,IF(AND(G93&gt;=0.657,A93&lt;6.75,G93&lt;0.774,G93&gt;=0.364,D93&gt;=2.05,G93&lt;0.857,D93&gt;=1.55,B93&gt;=2.75,A93&gt;=5.55),6,IF(AND(B93&lt;3.2,G93&lt;0.657,A93&lt;6.75,G93&lt;0.774,G93&gt;=0.364,D93&gt;=2.05,G93&lt;0.857,D93&gt;=1.55,B93&gt;=2.75,A93&gt;=5.55),5.6,IF(AND(B93&gt;=3.2,G93&lt;0.657,A93&lt;6.75,G93&lt;0.774,G93&gt;=0.364,D93&gt;=2.05,G93&lt;0.857,D93&gt;=1.55,B93&gt;=2.75,A93&gt;=5.55),5.65,"shouldnthappen")))))))))))))))))))))))))))))))))))</f>
        <v>4.18</v>
      </c>
      <c r="AT93" s="1" t="n">
        <f aca="false">IF(AND(H93&gt;=16.284,A93&gt;=5.55),6.533,IF(AND(G93&gt;=0.52,A93&lt;4.85,A93&lt;5.55),1.05,IF(AND(G93&lt;0.227,G93&lt;0.52,A93&lt;4.85,A93&lt;5.55),1.4,IF(AND(G93&gt;=0.227,G93&lt;0.52,A93&lt;4.85,A93&lt;5.55),1.3,IF(AND(D93&gt;=0.45,F93&lt;1.5,A93&gt;=4.85,A93&lt;5.55),1.667,IF(AND(B93&gt;=2.75,F93&gt;=1.5,A93&gt;=4.85,A93&lt;5.55),4.5,IF(AND(F93&lt;2.5,B93&gt;=3.15,H93&lt;16.284,A93&gt;=5.55),4.7,IF(AND(G93&gt;=0.934,D93&lt;0.45,F93&lt;1.5,A93&gt;=4.85,A93&lt;5.55),1.7,IF(AND(D93&gt;=1.2,B93&lt;2.75,F93&gt;=1.5,A93&gt;=4.85,A93&lt;5.55),4.25,IF(AND(G93&gt;=0.774,F93&gt;=2.5,B93&gt;=3.15,H93&lt;16.284,A93&gt;=5.55),5.4,IF(AND(B93&lt;3.1,G93&lt;0.934,D93&lt;0.45,F93&lt;1.5,A93&gt;=4.85,A93&lt;5.55),1.6,IF(AND(D93&lt;1.05,D93&lt;1.2,B93&lt;2.75,F93&gt;=1.5,A93&gt;=4.85,A93&lt;5.55),3.433,IF(AND(D93&gt;=1.05,D93&lt;1.2,B93&lt;2.75,F93&gt;=1.5,A93&gt;=4.85,A93&lt;5.55),3.267,IF(AND(H93&lt;8.486,D93&lt;1.35,F93&lt;2.5,B93&lt;3.15,H93&lt;16.284,A93&gt;=5.55),3.85,IF(AND(D93&gt;=1.55,D93&gt;=1.35,F93&lt;2.5,B93&lt;3.15,H93&lt;16.284,A93&gt;=5.55),5.1,IF(AND(H93&lt;10.464,A93&lt;6.35,F93&gt;=2.5,B93&lt;3.15,H93&lt;16.284,A93&gt;=5.55),5.08,IF(AND(H93&gt;=10.464,A93&lt;6.35,F93&gt;=2.5,B93&lt;3.15,H93&lt;16.284,A93&gt;=5.55),4.9,IF(AND(D93&lt;1.85,A93&gt;=6.35,F93&gt;=2.5,B93&lt;3.15,H93&lt;16.284,A93&gt;=5.55),5.8,IF(AND(H93&gt;=10.393,G93&lt;0.774,F93&gt;=2.5,B93&gt;=3.15,H93&lt;16.284,A93&gt;=5.55),5.425,IF(AND(B93&lt;2.6,H93&gt;=8.486,D93&lt;1.35,F93&lt;2.5,B93&lt;3.15,H93&lt;16.284,A93&gt;=5.55),3.9,IF(AND(G93&gt;=0.567,D93&lt;1.55,D93&gt;=1.35,F93&lt;2.5,B93&lt;3.15,H93&lt;16.284,A93&gt;=5.55),4.4,IF(AND(B93&lt;3.25,H93&lt;10.393,G93&lt;0.774,F93&gt;=2.5,B93&gt;=3.15,H93&lt;16.284,A93&gt;=5.55),5.7,IF(AND(B93&gt;=3.25,H93&lt;10.393,G93&lt;0.774,F93&gt;=2.5,B93&gt;=3.15,H93&lt;16.284,A93&gt;=5.55),5.98,IF(AND(G93&lt;0.079,G93&lt;0.338,B93&gt;=3.1,G93&lt;0.934,D93&lt;0.45,F93&lt;1.5,A93&gt;=4.85,A93&lt;5.55),1.425,IF(AND(B93&lt;3.35,G93&gt;=0.338,B93&gt;=3.1,G93&lt;0.934,D93&lt;0.45,F93&lt;1.5,A93&gt;=4.85,A93&lt;5.55),1.4,IF(AND(G93&lt;0.404,B93&gt;=2.6,H93&gt;=8.486,D93&lt;1.35,F93&lt;2.5,B93&lt;3.15,H93&lt;16.284,A93&gt;=5.55),4.3,IF(AND(G93&gt;=0.404,B93&gt;=2.6,H93&gt;=8.486,D93&lt;1.35,F93&lt;2.5,B93&lt;3.15,H93&lt;16.284,A93&gt;=5.55),4.025,IF(AND(B93&gt;=3.05,G93&lt;0.567,D93&lt;1.55,D93&gt;=1.35,F93&lt;2.5,B93&lt;3.15,H93&lt;16.284,A93&gt;=5.55),4.7,IF(AND(A93&lt;6.45,H93&lt;10.667,D93&gt;=1.85,A93&gt;=6.35,F93&gt;=2.5,B93&lt;3.15,H93&lt;16.284,A93&gt;=5.55),5.3,IF(AND(A93&gt;=6.45,H93&lt;10.667,D93&gt;=1.85,A93&gt;=6.35,F93&gt;=2.5,B93&lt;3.15,H93&lt;16.284,A93&gt;=5.55),5.167,IF(AND(B93&lt;2.95,H93&gt;=10.667,D93&gt;=1.85,A93&gt;=6.35,F93&gt;=2.5,B93&lt;3.15,H93&lt;16.284,A93&gt;=5.55),5.6,IF(AND(B93&gt;=2.95,H93&gt;=10.667,D93&gt;=1.85,A93&gt;=6.35,F93&gt;=2.5,B93&lt;3.15,H93&lt;16.284,A93&gt;=5.55),5.5,IF(AND(H93&lt;10.325,G93&gt;=0.079,G93&lt;0.338,B93&gt;=3.1,G93&lt;0.934,D93&lt;0.45,F93&lt;1.5,A93&gt;=4.85,A93&lt;5.55),1.5,IF(AND(G93&lt;0.385,B93&gt;=3.35,G93&gt;=0.338,B93&gt;=3.1,G93&lt;0.934,D93&lt;0.45,F93&lt;1.5,A93&gt;=4.85,A93&lt;5.55),1.5,IF(AND(G93&gt;=0.385,B93&gt;=3.35,G93&gt;=0.338,B93&gt;=3.1,G93&lt;0.934,D93&lt;0.45,F93&lt;1.5,A93&gt;=4.85,A93&lt;5.55),1.42,IF(AND(B93&lt;2.5,B93&lt;3.05,G93&lt;0.567,D93&lt;1.55,D93&gt;=1.35,F93&lt;2.5,B93&lt;3.15,H93&lt;16.284,A93&gt;=5.55),4.5,IF(AND(B93&gt;=2.5,B93&lt;3.05,G93&lt;0.567,D93&lt;1.55,D93&gt;=1.35,F93&lt;2.5,B93&lt;3.15,H93&lt;16.284,A93&gt;=5.55),4.56,IF(AND(H93&lt;12.506,H93&gt;=10.325,G93&gt;=0.079,G93&lt;0.338,B93&gt;=3.1,G93&lt;0.934,D93&lt;0.45,F93&lt;1.5,A93&gt;=4.85,A93&lt;5.55),1.2,IF(AND(H93&gt;=12.506,H93&gt;=10.325,G93&gt;=0.079,G93&lt;0.338,B93&gt;=3.1,G93&lt;0.934,D93&lt;0.45,F93&lt;1.5,A93&gt;=4.85,A93&lt;5.55),1.3,"shouldnthappen")))))))))))))))))))))))))))))))))))))))</f>
        <v>4.25</v>
      </c>
      <c r="AU93" s="1" t="n">
        <f aca="false">IF(AND(G93&gt;=0.52,B93&lt;3.05,F93&lt;1.5),1.1,IF(AND(G93&lt;0.35,G93&lt;0.52,B93&lt;3.05,F93&lt;1.5),1.4,IF(AND(G93&gt;=0.35,G93&lt;0.52,B93&lt;3.05,F93&lt;1.5),1.3,IF(AND(G93&gt;=0.227,G93&lt;0.347,B93&gt;=3.05,F93&lt;1.5),1.32,IF(AND(H93&lt;6.417,G93&gt;=0.347,B93&gt;=3.05,F93&lt;1.5),1.7,IF(AND(A93&gt;=7.25,A93&gt;=6.6,F93&gt;=2.5,F93&gt;=1.5),6.35,IF(AND(G93&lt;0.11,G93&lt;0.227,G93&lt;0.347,B93&gt;=3.05,F93&lt;1.5),1.333,IF(AND(H93&lt;9.441,H93&gt;=6.417,G93&gt;=0.347,B93&gt;=3.05,F93&lt;1.5),1.425,IF(AND(B93&lt;2.75,G93&lt;0.451,H93&lt;10.266,F93&lt;2.5,F93&gt;=1.5),4,IF(AND(B93&gt;=2.75,G93&lt;0.451,H93&lt;10.266,F93&lt;2.5,F93&gt;=1.5),4.433,IF(AND(G93&gt;=0.865,G93&gt;=0.451,H93&lt;10.266,F93&lt;2.5,F93&gt;=1.5),4.2,IF(AND(B93&lt;2.45,H93&lt;13.665,H93&gt;=10.266,F93&lt;2.5,F93&gt;=1.5),3.7,IF(AND(G93&lt;0.302,H93&gt;=13.665,H93&gt;=10.266,F93&lt;2.5,F93&gt;=1.5),5,IF(AND(B93&lt;2.9,A93&lt;6.1,A93&lt;6.6,F93&gt;=2.5,F93&gt;=1.5),5.06,IF(AND(B93&gt;=2.9,A93&lt;6.1,A93&lt;6.6,F93&gt;=2.5,F93&gt;=1.5),4.8,IF(AND(B93&lt;3.05,A93&gt;=6.1,A93&lt;6.6,F93&gt;=2.5,F93&gt;=1.5),5.6,IF(AND(B93&gt;=3.05,A93&gt;=6.1,A93&lt;6.6,F93&gt;=2.5,F93&gt;=1.5),5.267,IF(AND(H93&gt;=14.564,A93&lt;7.25,A93&gt;=6.6,F93&gt;=2.5,F93&gt;=1.5),5.6,IF(AND(H93&gt;=14.309,G93&gt;=0.11,G93&lt;0.227,G93&lt;0.347,B93&gt;=3.05,F93&lt;1.5),1.7,IF(AND(D93&lt;0.4,H93&gt;=9.441,H93&gt;=6.417,G93&gt;=0.347,B93&gt;=3.05,F93&lt;1.5),1.5,IF(AND(D93&gt;=0.4,H93&gt;=9.441,H93&gt;=6.417,G93&gt;=0.347,B93&gt;=3.05,F93&lt;1.5),1.633,IF(AND(A93&lt;5.35,G93&lt;0.865,G93&gt;=0.451,H93&lt;10.266,F93&lt;2.5,F93&gt;=1.5),3.15,IF(AND(D93&lt;1.45,G93&gt;=0.302,H93&gt;=13.665,H93&gt;=10.266,F93&lt;2.5,F93&gt;=1.5),4.74,IF(AND(D93&gt;=1.45,G93&gt;=0.302,H93&gt;=13.665,H93&gt;=10.266,F93&lt;2.5,F93&gt;=1.5),4.567,IF(AND(H93&lt;8.836,H93&lt;14.564,A93&lt;7.25,A93&gt;=6.6,F93&gt;=2.5,F93&gt;=1.5),5.7,IF(AND(H93&gt;=8.836,H93&lt;14.564,A93&lt;7.25,A93&gt;=6.6,F93&gt;=2.5,F93&gt;=1.5),5.9,IF(AND(H93&lt;11.53,H93&lt;14.309,G93&gt;=0.11,G93&lt;0.227,G93&lt;0.347,B93&gt;=3.05,F93&lt;1.5),1.5,IF(AND(H93&gt;=11.53,H93&lt;14.309,G93&gt;=0.11,G93&lt;0.227,G93&lt;0.347,B93&gt;=3.05,F93&lt;1.5),1.467,IF(AND(H93&lt;9.386,A93&gt;=5.35,G93&lt;0.865,G93&gt;=0.451,H93&lt;10.266,F93&lt;2.5,F93&gt;=1.5),3.56,IF(AND(H93&gt;=9.386,A93&gt;=5.35,G93&lt;0.865,G93&gt;=0.451,H93&lt;10.266,F93&lt;2.5,F93&gt;=1.5),4.2,IF(AND(H93&lt;11.036,D93&lt;1.45,B93&gt;=2.45,H93&lt;13.665,H93&gt;=10.266,F93&lt;2.5,F93&gt;=1.5),4.45,IF(AND(H93&gt;=11.036,D93&lt;1.45,B93&gt;=2.45,H93&lt;13.665,H93&gt;=10.266,F93&lt;2.5,F93&gt;=1.5),4.1,IF(AND(G93&gt;=0.585,D93&gt;=1.45,B93&gt;=2.45,H93&lt;13.665,H93&gt;=10.266,F93&lt;2.5,F93&gt;=1.5),4.9,IF(AND(H93&lt;11.743,G93&lt;0.585,D93&gt;=1.45,B93&gt;=2.45,H93&lt;13.665,H93&gt;=10.266,F93&lt;2.5,F93&gt;=1.5),4.7,IF(AND(H93&gt;=11.743,G93&lt;0.585,D93&gt;=1.45,B93&gt;=2.45,H93&lt;13.665,H93&gt;=10.266,F93&lt;2.5,F93&gt;=1.5),4.5,"shouldnthappen")))))))))))))))))))))))))))))))))))</f>
        <v>4</v>
      </c>
      <c r="AV93" s="1" t="n">
        <f aca="false">IF(AND(G93&gt;=0.356,F93&gt;=1.5,A93&lt;5.75),3.52,IF(AND(A93&lt;7.25,A93&gt;=7.1,A93&gt;=5.75),5.875,IF(AND(A93&gt;=7.25,A93&gt;=7.1,A93&gt;=5.75),6.5,IF(AND(D93&gt;=0.35,G93&gt;=0.586,F93&lt;1.5,A93&lt;5.75),1.8,IF(AND(D93&lt;1.4,G93&lt;0.356,F93&gt;=1.5,A93&lt;5.75),4.2,IF(AND(D93&gt;=1.4,G93&lt;0.356,F93&gt;=1.5,A93&lt;5.75),4.5,IF(AND(H93&gt;=11.218,A93&lt;5.05,G93&lt;0.586,F93&lt;1.5,A93&lt;5.75),1.225,IF(AND(G93&gt;=0.253,A93&gt;=5.05,G93&lt;0.586,F93&lt;1.5,A93&lt;5.75),1.3,IF(AND(B93&gt;=3.75,D93&lt;0.35,G93&gt;=0.586,F93&lt;1.5,A93&lt;5.75),1.567,IF(AND(B93&lt;2.85,D93&lt;1.35,D93&lt;1.65,A93&lt;7.1,A93&gt;=5.75),4.26,IF(AND(B93&gt;=2.85,D93&lt;1.35,D93&lt;1.65,A93&lt;7.1,A93&gt;=5.75),4.45,IF(AND(A93&lt;6.05,H93&lt;12.921,D93&gt;=1.65,A93&lt;7.1,A93&gt;=5.75),5.1,IF(AND(H93&gt;=15.338,H93&gt;=12.921,D93&gt;=1.65,A93&lt;7.1,A93&gt;=5.75),5.55,IF(AND(G93&lt;0.418,H93&lt;11.218,A93&lt;5.05,G93&lt;0.586,F93&lt;1.5,A93&lt;5.75),1.42,IF(AND(G93&gt;=0.418,H93&lt;11.218,A93&lt;5.05,G93&lt;0.586,F93&lt;1.5,A93&lt;5.75),1.3,IF(AND(H93&gt;=13.321,G93&lt;0.253,A93&gt;=5.05,G93&lt;0.586,F93&lt;1.5,A93&lt;5.75),1.7,IF(AND(H93&lt;6.089,B93&lt;3.75,D93&lt;0.35,G93&gt;=0.586,F93&lt;1.5,A93&lt;5.75),1.7,IF(AND(H93&gt;=6.089,B93&lt;3.75,D93&lt;0.35,G93&gt;=0.586,F93&lt;1.5,A93&lt;5.75),1.5,IF(AND(B93&lt;2.9,D93&lt;1.45,D93&gt;=1.35,D93&lt;1.65,A93&lt;7.1,A93&gt;=5.75),4.8,IF(AND(B93&gt;=2.9,D93&lt;1.45,D93&gt;=1.35,D93&lt;1.65,A93&lt;7.1,A93&gt;=5.75),4.475,IF(AND(B93&lt;2.5,D93&gt;=1.45,D93&gt;=1.35,D93&lt;1.65,A93&lt;7.1,A93&gt;=5.75),4.5,IF(AND(H93&lt;8.884,A93&gt;=6.05,H93&lt;12.921,D93&gt;=1.65,A93&lt;7.1,A93&gt;=5.75),5.4,IF(AND(A93&lt;6.3,H93&lt;15.338,H93&gt;=12.921,D93&gt;=1.65,A93&lt;7.1,A93&gt;=5.75),4.967,IF(AND(A93&gt;=6.3,H93&lt;15.338,H93&gt;=12.921,D93&gt;=1.65,A93&lt;7.1,A93&gt;=5.75),5.133,IF(AND(H93&lt;10.826,H93&lt;13.321,G93&lt;0.253,A93&gt;=5.05,G93&lt;0.586,F93&lt;1.5,A93&lt;5.75),1.5,IF(AND(H93&gt;=10.826,H93&lt;13.321,G93&lt;0.253,A93&gt;=5.05,G93&lt;0.586,F93&lt;1.5,A93&lt;5.75),1.4,IF(AND(H93&lt;7.47,B93&gt;=2.5,D93&gt;=1.45,D93&gt;=1.35,D93&lt;1.65,A93&lt;7.1,A93&gt;=5.75),5.1,IF(AND(H93&gt;=7.47,B93&gt;=2.5,D93&gt;=1.45,D93&gt;=1.35,D93&lt;1.65,A93&lt;7.1,A93&gt;=5.75),4.725,IF(AND(H93&lt;9.637,H93&gt;=8.884,A93&gt;=6.05,H93&lt;12.921,D93&gt;=1.65,A93&lt;7.1,A93&gt;=5.75),5.9,IF(AND(B93&lt;2.6,H93&gt;=9.637,H93&gt;=8.884,A93&gt;=6.05,H93&lt;12.921,D93&gt;=1.65,A93&lt;7.1,A93&gt;=5.75),5.8,IF(AND(B93&lt;2.75,B93&gt;=2.6,H93&gt;=9.637,H93&gt;=8.884,A93&gt;=6.05,H93&lt;12.921,D93&gt;=1.65,A93&lt;7.1,A93&gt;=5.75),5.3,IF(AND(D93&lt;2.25,B93&gt;=2.75,B93&gt;=2.6,H93&gt;=9.637,H93&gt;=8.884,A93&gt;=6.05,H93&lt;12.921,D93&gt;=1.65,A93&lt;7.1,A93&gt;=5.75),5.6,IF(AND(D93&gt;=2.25,B93&gt;=2.75,B93&gt;=2.6,H93&gt;=9.637,H93&gt;=8.884,A93&gt;=6.05,H93&lt;12.921,D93&gt;=1.65,A93&lt;7.1,A93&gt;=5.75),5.5,"shouldnthappen")))))))))))))))))))))))))))))))))</f>
        <v>4.2</v>
      </c>
      <c r="AW93" s="1" t="n">
        <f aca="false">IF(AND(G93&gt;=0.905,F93&lt;1.5),1.767,IF(AND(H93&gt;=16.674,F93&gt;=1.5),6.55,IF(AND(A93&lt;4.35,H93&lt;14.344,G93&lt;0.905,F93&lt;1.5),1.1,IF(AND(B93&lt;3.65,H93&gt;=14.344,G93&lt;0.905,F93&lt;1.5),1.5,IF(AND(B93&gt;=3.65,H93&gt;=14.344,G93&lt;0.905,F93&lt;1.5),1.65,IF(AND(B93&lt;2.6,F93&gt;=2.5,H93&lt;16.674,F93&gt;=1.5),4.5,IF(AND(D93&gt;=0.45,A93&gt;=4.35,H93&lt;14.344,G93&lt;0.905,F93&lt;1.5),1.65,IF(AND(D93&lt;1.15,A93&lt;5.9,F93&lt;2.5,H93&lt;16.674,F93&gt;=1.5),3.56,IF(AND(B93&lt;2.75,A93&gt;=5.9,F93&lt;2.5,H93&lt;16.674,F93&gt;=1.5),5,IF(AND(H93&lt;13.531,B93&gt;=2.75,A93&gt;=5.9,F93&lt;2.5,H93&lt;16.674,F93&gt;=1.5),4.333,IF(AND(B93&lt;3.2,G93&gt;=0.669,B93&gt;=2.6,F93&gt;=2.5,H93&lt;16.674,F93&gt;=1.5),5.08,IF(AND(B93&gt;=3.2,G93&gt;=0.669,B93&gt;=2.6,F93&gt;=2.5,H93&lt;16.674,F93&gt;=1.5),5.4,IF(AND(B93&lt;3.15,A93&lt;5.05,D93&lt;0.45,A93&gt;=4.35,H93&lt;14.344,G93&lt;0.905,F93&lt;1.5),1.45,IF(AND(A93&gt;=5.55,A93&gt;=5.05,D93&lt;0.45,A93&gt;=4.35,H93&lt;14.344,G93&lt;0.905,F93&lt;1.5),1.5,IF(AND(A93&lt;5.55,A93&lt;5.65,D93&gt;=1.15,A93&lt;5.9,F93&lt;2.5,H93&lt;16.674,F93&gt;=1.5),3.95,IF(AND(A93&gt;=5.55,A93&lt;5.65,D93&gt;=1.15,A93&lt;5.9,F93&lt;2.5,H93&lt;16.674,F93&gt;=1.5),3.82,IF(AND(G93&lt;0.39,A93&gt;=5.65,D93&gt;=1.15,A93&lt;5.9,F93&lt;2.5,H93&lt;16.674,F93&gt;=1.5),4.35,IF(AND(G93&gt;=0.39,A93&gt;=5.65,D93&gt;=1.15,A93&lt;5.9,F93&lt;2.5,H93&lt;16.674,F93&gt;=1.5),3.95,IF(AND(G93&lt;0.466,H93&gt;=13.531,B93&gt;=2.75,A93&gt;=5.9,F93&lt;2.5,H93&lt;16.674,F93&gt;=1.5),4.8,IF(AND(G93&gt;=0.466,H93&gt;=13.531,B93&gt;=2.75,A93&gt;=5.9,F93&lt;2.5,H93&lt;16.674,F93&gt;=1.5),4.7,IF(AND(H93&lt;10.144,D93&lt;2.05,G93&lt;0.669,B93&gt;=2.6,F93&gt;=2.5,H93&lt;16.674,F93&gt;=1.5),5.3,IF(AND(H93&gt;=10.144,D93&lt;2.05,G93&lt;0.669,B93&gt;=2.6,F93&gt;=2.5,H93&lt;16.674,F93&gt;=1.5),5.133,IF(AND(D93&gt;=2.45,D93&gt;=2.05,G93&lt;0.669,B93&gt;=2.6,F93&gt;=2.5,H93&lt;16.674,F93&gt;=1.5),5.9,IF(AND(B93&lt;3.25,B93&gt;=3.15,A93&lt;5.05,D93&lt;0.45,A93&gt;=4.35,H93&lt;14.344,G93&lt;0.905,F93&lt;1.5),1.2,IF(AND(B93&gt;=3.25,B93&gt;=3.15,A93&lt;5.05,D93&lt;0.45,A93&gt;=4.35,H93&lt;14.344,G93&lt;0.905,F93&lt;1.5),1.36,IF(AND(B93&gt;=3.8,A93&lt;5.55,A93&gt;=5.05,D93&lt;0.45,A93&gt;=4.35,H93&lt;14.344,G93&lt;0.905,F93&lt;1.5),1.3,IF(AND(G93&lt;0.05,B93&lt;3.8,A93&lt;5.55,A93&gt;=5.05,D93&lt;0.45,A93&gt;=4.35,H93&lt;14.344,G93&lt;0.905,F93&lt;1.5),1.4,IF(AND(G93&lt;0.107,G93&lt;0.395,D93&lt;2.45,D93&gt;=2.05,G93&lt;0.669,B93&gt;=2.6,F93&gt;=2.5,H93&lt;16.674,F93&gt;=1.5),5.667,IF(AND(G93&lt;0.537,G93&gt;=0.395,D93&lt;2.45,D93&gt;=2.05,G93&lt;0.669,B93&gt;=2.6,F93&gt;=2.5,H93&lt;16.674,F93&gt;=1.5),5.6,IF(AND(G93&gt;=0.537,G93&gt;=0.395,D93&lt;2.45,D93&gt;=2.05,G93&lt;0.669,B93&gt;=2.6,F93&gt;=2.5,H93&lt;16.674,F93&gt;=1.5),5.775,IF(AND(B93&lt;3.6,G93&gt;=0.05,B93&lt;3.8,A93&lt;5.55,A93&gt;=5.05,D93&lt;0.45,A93&gt;=4.35,H93&lt;14.344,G93&lt;0.905,F93&lt;1.5),1.475,IF(AND(B93&gt;=3.6,G93&gt;=0.05,B93&lt;3.8,A93&lt;5.55,A93&gt;=5.05,D93&lt;0.45,A93&gt;=4.35,H93&lt;14.344,G93&lt;0.905,F93&lt;1.5),1.5,IF(AND(G93&lt;0.312,G93&gt;=0.107,G93&lt;0.395,D93&lt;2.45,D93&gt;=2.05,G93&lt;0.669,B93&gt;=2.6,F93&gt;=2.5,H93&lt;16.674,F93&gt;=1.5),5.18,IF(AND(G93&gt;=0.312,G93&gt;=0.107,G93&lt;0.395,D93&lt;2.45,D93&gt;=2.05,G93&lt;0.669,B93&gt;=2.6,F93&gt;=2.5,H93&lt;16.674,F93&gt;=1.5),5.4,"shouldnthappen"))))))))))))))))))))))))))))))))))</f>
        <v>3.95</v>
      </c>
      <c r="AX93" s="1" t="n">
        <f aca="false">IF(AND(D93&gt;=1.3,B93&gt;=3.45),6.25,IF(AND(B93&lt;2.75,A93&lt;5.25,B93&lt;3.45),3.9,IF(AND(D93&lt;0.25,D93&lt;1.3,B93&gt;=3.45),1.16,IF(AND(A93&gt;=5.05,B93&gt;=2.75,A93&lt;5.25,B93&lt;3.45),1.7,IF(AND(D93&lt;0.7,F93&lt;2.5,A93&gt;=5.25,B93&lt;3.45),1.5,IF(AND(H93&gt;=16.284,F93&gt;=2.5,A93&gt;=5.25,B93&lt;3.45),6.6,IF(AND(G93&lt;0.123,D93&gt;=0.25,D93&lt;1.3,B93&gt;=3.45),1.3,IF(AND(A93&lt;4.5,A93&lt;5.05,B93&gt;=2.75,A93&lt;5.25,B93&lt;3.45),1.3,IF(AND(A93&lt;5.05,G93&gt;=0.123,D93&gt;=0.25,D93&lt;1.3,B93&gt;=3.45),1.6,IF(AND(B93&lt;3.15,A93&gt;=4.5,A93&lt;5.05,B93&gt;=2.75,A93&lt;5.25,B93&lt;3.45),1.54,IF(AND(B93&gt;=3.15,A93&gt;=4.5,A93&lt;5.05,B93&gt;=2.75,A93&lt;5.25,B93&lt;3.45),1.35,IF(AND(D93&gt;=1.4,A93&lt;5.9,D93&gt;=0.7,F93&lt;2.5,A93&gt;=5.25,B93&lt;3.45),4.5,IF(AND(D93&gt;=1.55,A93&gt;=5.9,D93&gt;=0.7,F93&lt;2.5,A93&gt;=5.25,B93&lt;3.45),4.95,IF(AND(G93&gt;=0.682,D93&gt;=2.05,H93&lt;16.284,F93&gt;=2.5,A93&gt;=5.25,B93&lt;3.45),5.26,IF(AND(A93&lt;5.4,A93&gt;=5.05,G93&gt;=0.123,D93&gt;=0.25,D93&lt;1.3,B93&gt;=3.45),1.64,IF(AND(A93&gt;=5.4,A93&gt;=5.05,G93&gt;=0.123,D93&gt;=0.25,D93&lt;1.3,B93&gt;=3.45),1.6,IF(AND(G93&lt;0.372,D93&lt;1.4,A93&lt;5.9,D93&gt;=0.7,F93&lt;2.5,A93&gt;=5.25,B93&lt;3.45),4.175,IF(AND(D93&lt;1.35,D93&lt;1.55,A93&gt;=5.9,D93&gt;=0.7,F93&lt;2.5,A93&gt;=5.25,B93&lt;3.45),4.2,IF(AND(B93&lt;2.35,G93&lt;0.596,D93&lt;2.05,H93&lt;16.284,F93&gt;=2.5,A93&gt;=5.25,B93&lt;3.45),5,IF(AND(G93&gt;=0.888,G93&gt;=0.596,D93&lt;2.05,H93&lt;16.284,F93&gt;=2.5,A93&gt;=5.25,B93&lt;3.45),4.8,IF(AND(A93&gt;=6.85,G93&lt;0.682,D93&gt;=2.05,H93&lt;16.284,F93&gt;=2.5,A93&gt;=5.25,B93&lt;3.45),5.4,IF(AND(A93&gt;=5.75,G93&gt;=0.372,D93&lt;1.4,A93&lt;5.9,D93&gt;=0.7,F93&lt;2.5,A93&gt;=5.25,B93&lt;3.45),3.933,IF(AND(A93&gt;=6.75,D93&gt;=1.35,D93&lt;1.55,A93&gt;=5.9,D93&gt;=0.7,F93&lt;2.5,A93&gt;=5.25,B93&lt;3.45),4.8,IF(AND(H93&lt;11.084,B93&gt;=2.35,G93&lt;0.596,D93&lt;2.05,H93&lt;16.284,F93&gt;=2.5,A93&gt;=5.25,B93&lt;3.45),5.3,IF(AND(H93&lt;8.435,G93&lt;0.888,G93&gt;=0.596,D93&lt;2.05,H93&lt;16.284,F93&gt;=2.5,A93&gt;=5.25,B93&lt;3.45),5.1,IF(AND(H93&gt;=8.435,G93&lt;0.888,G93&gt;=0.596,D93&lt;2.05,H93&lt;16.284,F93&gt;=2.5,A93&gt;=5.25,B93&lt;3.45),4.94,IF(AND(B93&lt;3.15,A93&lt;6.85,G93&lt;0.682,D93&gt;=2.05,H93&lt;16.284,F93&gt;=2.5,A93&gt;=5.25,B93&lt;3.45),5.6,IF(AND(B93&gt;=3.15,A93&lt;6.85,G93&lt;0.682,D93&gt;=2.05,H93&lt;16.284,F93&gt;=2.5,A93&gt;=5.25,B93&lt;3.45),5.74,IF(AND(G93&lt;0.572,A93&lt;5.75,G93&gt;=0.372,D93&lt;1.4,A93&lt;5.9,D93&gt;=0.7,F93&lt;2.5,A93&gt;=5.25,B93&lt;3.45),3.7,IF(AND(D93&lt;1.45,A93&lt;6.75,D93&gt;=1.35,D93&lt;1.55,A93&gt;=5.9,D93&gt;=0.7,F93&lt;2.5,A93&gt;=5.25,B93&lt;3.45),4.46,IF(AND(D93&gt;=1.45,A93&lt;6.75,D93&gt;=1.35,D93&lt;1.55,A93&gt;=5.9,D93&gt;=0.7,F93&lt;2.5,A93&gt;=5.25,B93&lt;3.45),4.567,IF(AND(H93&lt;12.532,H93&gt;=11.084,B93&gt;=2.35,G93&lt;0.596,D93&lt;2.05,H93&lt;16.284,F93&gt;=2.5,A93&gt;=5.25,B93&lt;3.45),5.8,IF(AND(H93&gt;=12.532,H93&gt;=11.084,B93&gt;=2.35,G93&lt;0.596,D93&lt;2.05,H93&lt;16.284,F93&gt;=2.5,A93&gt;=5.25,B93&lt;3.45),5.667,IF(AND(A93&gt;=5.65,G93&gt;=0.572,A93&lt;5.75,G93&gt;=0.372,D93&lt;1.4,A93&lt;5.9,D93&gt;=0.7,F93&lt;2.5,A93&gt;=5.25,B93&lt;3.45),4.2,IF(AND(G93&lt;0.862,A93&lt;5.65,G93&gt;=0.572,A93&lt;5.75,G93&gt;=0.372,D93&lt;1.4,A93&lt;5.9,D93&gt;=0.7,F93&lt;2.5,A93&gt;=5.25,B93&lt;3.45),3.9,IF(AND(G93&gt;=0.862,A93&lt;5.65,G93&gt;=0.572,A93&lt;5.75,G93&gt;=0.372,D93&lt;1.4,A93&lt;5.9,D93&gt;=0.7,F93&lt;2.5,A93&gt;=5.25,B93&lt;3.45),4,"shouldnthappen"))))))))))))))))))))))))))))))))))))</f>
        <v>4.175</v>
      </c>
      <c r="AY93" s="1" t="n">
        <f aca="false">IF(AND(H93&gt;=8.233,D93&gt;=0.8,A93&lt;5.55),3.525,IF(AND(B93&lt;2.9,H93&gt;=15.534,A93&gt;=5.55),4.8,IF(AND(H93&gt;=12.259,A93&lt;4.75,D93&lt;0.8,A93&lt;5.55),1.25,IF(AND(B93&gt;=3.85,A93&gt;=4.75,D93&lt;0.8,A93&lt;5.55),1.425,IF(AND(D93&lt;1.55,H93&lt;8.233,D93&gt;=0.8,A93&lt;5.55),3.975,IF(AND(D93&gt;=1.55,H93&lt;8.233,D93&gt;=0.8,A93&lt;5.55),4.5,IF(AND(D93&lt;0.65,D93&lt;1.7,H93&lt;15.534,A93&gt;=5.55),1.7,IF(AND(A93&gt;=7.05,D93&gt;=1.7,H93&lt;15.534,A93&gt;=5.55),6.3,IF(AND(B93&gt;=3.35,B93&gt;=2.9,H93&gt;=15.534,A93&gt;=5.55),5.4,IF(AND(B93&lt;3.1,H93&lt;12.259,A93&lt;4.75,D93&lt;0.8,A93&lt;5.55),1.367,IF(AND(B93&gt;=3.1,H93&lt;12.259,A93&lt;4.75,D93&lt;0.8,A93&lt;5.55),1.4,IF(AND(G93&gt;=0.905,B93&lt;3.85,A93&gt;=4.75,D93&lt;0.8,A93&lt;5.55),1.9,IF(AND(H93&lt;15.681,B93&lt;3.35,B93&gt;=2.9,H93&gt;=15.534,A93&gt;=5.55),5.8,IF(AND(H93&gt;=15.681,B93&lt;3.35,B93&gt;=2.9,H93&gt;=15.534,A93&gt;=5.55),5.7,IF(AND(H93&gt;=14.877,G93&lt;0.905,B93&lt;3.85,A93&gt;=4.75,D93&lt;0.8,A93&lt;5.55),1.3,IF(AND(D93&gt;=1.25,B93&lt;2.65,D93&gt;=0.65,D93&lt;1.7,H93&lt;15.534,A93&gt;=5.55),4.433,IF(AND(G93&gt;=0.622,B93&lt;3.15,A93&lt;7.05,D93&gt;=1.7,H93&lt;15.534,A93&gt;=5.55),5.08,IF(AND(H93&gt;=13.42,B93&gt;=3.15,A93&lt;7.05,D93&gt;=1.7,H93&lt;15.534,A93&gt;=5.55),5.1,IF(AND(G93&lt;0.265,H93&lt;14.877,G93&lt;0.905,B93&lt;3.85,A93&gt;=4.75,D93&lt;0.8,A93&lt;5.55),1.2,IF(AND(A93&lt;5.75,D93&lt;1.25,B93&lt;2.65,D93&gt;=0.65,D93&lt;1.7,H93&lt;15.534,A93&gt;=5.55),3.7,IF(AND(A93&gt;=5.75,D93&lt;1.25,B93&lt;2.65,D93&gt;=0.65,D93&lt;1.7,H93&lt;15.534,A93&gt;=5.55),4,IF(AND(G93&gt;=0.652,D93&lt;1.35,B93&gt;=2.65,D93&gt;=0.65,D93&lt;1.7,H93&lt;15.534,A93&gt;=5.55),3.6,IF(AND(H93&lt;7.47,D93&gt;=1.35,B93&gt;=2.65,D93&gt;=0.65,D93&lt;1.7,H93&lt;15.534,A93&gt;=5.55),5.1,IF(AND(H93&lt;10.914,G93&lt;0.622,B93&lt;3.15,A93&lt;7.05,D93&gt;=1.7,H93&lt;15.534,A93&gt;=5.55),5.36,IF(AND(H93&gt;=10.914,G93&lt;0.622,B93&lt;3.15,A93&lt;7.05,D93&gt;=1.7,H93&lt;15.534,A93&gt;=5.55),5.64,IF(AND(G93&gt;=0.657,H93&lt;13.42,B93&gt;=3.15,A93&lt;7.05,D93&gt;=1.7,H93&lt;15.534,A93&gt;=5.55),6,IF(AND(G93&gt;=0.782,G93&gt;=0.265,H93&lt;14.877,G93&lt;0.905,B93&lt;3.85,A93&gt;=4.75,D93&lt;0.8,A93&lt;5.55),1.48,IF(AND(H93&lt;11.286,G93&lt;0.652,D93&lt;1.35,B93&gt;=2.65,D93&gt;=0.65,D93&lt;1.7,H93&lt;15.534,A93&gt;=5.55),4.24,IF(AND(H93&gt;=11.286,G93&lt;0.652,D93&lt;1.35,B93&gt;=2.65,D93&gt;=0.65,D93&lt;1.7,H93&lt;15.534,A93&gt;=5.55),4.05,IF(AND(G93&lt;0.413,H93&gt;=7.47,D93&gt;=1.35,B93&gt;=2.65,D93&gt;=0.65,D93&lt;1.7,H93&lt;15.534,A93&gt;=5.55),5.1,IF(AND(H93&lt;11.325,G93&lt;0.657,H93&lt;13.42,B93&gt;=3.15,A93&lt;7.05,D93&gt;=1.7,H93&lt;15.534,A93&gt;=5.55),5.8,IF(AND(H93&gt;=11.325,G93&lt;0.657,H93&lt;13.42,B93&gt;=3.15,A93&lt;7.05,D93&gt;=1.7,H93&lt;15.534,A93&gt;=5.55),5.6,IF(AND(D93&gt;=0.35,G93&lt;0.782,G93&gt;=0.265,H93&lt;14.877,G93&lt;0.905,B93&lt;3.85,A93&gt;=4.75,D93&lt;0.8,A93&lt;5.55),1.633,IF(AND(B93&lt;2.85,G93&gt;=0.413,H93&gt;=7.47,D93&gt;=1.35,B93&gt;=2.65,D93&gt;=0.65,D93&lt;1.7,H93&lt;15.534,A93&gt;=5.55),4.6,IF(AND(D93&lt;0.15,D93&lt;0.35,G93&lt;0.782,G93&gt;=0.265,H93&lt;14.877,G93&lt;0.905,B93&lt;3.85,A93&gt;=4.75,D93&lt;0.8,A93&lt;5.55),1.5,IF(AND(D93&gt;=0.15,D93&lt;0.35,G93&lt;0.782,G93&gt;=0.265,H93&lt;14.877,G93&lt;0.905,B93&lt;3.85,A93&gt;=4.75,D93&lt;0.8,A93&lt;5.55),1.543,IF(AND(A93&gt;=6.8,B93&gt;=2.85,G93&gt;=0.413,H93&gt;=7.47,D93&gt;=1.35,B93&gt;=2.65,D93&gt;=0.65,D93&lt;1.7,H93&lt;15.534,A93&gt;=5.55),4.9,IF(AND(H93&lt;13.531,A93&lt;6.8,B93&gt;=2.85,G93&gt;=0.413,H93&gt;=7.47,D93&gt;=1.35,B93&gt;=2.65,D93&gt;=0.65,D93&lt;1.7,H93&lt;15.534,A93&gt;=5.55),4.5,IF(AND(H93&gt;=13.531,A93&lt;6.8,B93&gt;=2.85,G93&gt;=0.413,H93&gt;=7.47,D93&gt;=1.35,B93&gt;=2.65,D93&gt;=0.65,D93&lt;1.7,H93&lt;15.534,A93&gt;=5.55),4.7,"shouldnthappen")))))))))))))))))))))))))))))))))))))))</f>
        <v>3.975</v>
      </c>
      <c r="AZ93" s="1" t="n">
        <f aca="false">IF(AND(H93&gt;=15.371,B93&gt;=3.35),5.4,IF(AND(G93&gt;=0.851,H93&gt;=15.244,B93&lt;3.35),4.75,IF(AND(F93&gt;=2,H93&lt;15.371,B93&gt;=3.35),5.6,IF(AND(B93&lt;2.75,A93&lt;5.15,H93&lt;15.244,B93&lt;3.35),3.42,IF(AND(A93&gt;=7.25,G93&lt;0.851,H93&gt;=15.244,B93&lt;3.35),6.6,IF(AND(A93&lt;4.45,B93&gt;=2.75,A93&lt;5.15,H93&lt;15.244,B93&lt;3.35),1.1,IF(AND(G93&lt;0.527,A93&lt;7.25,G93&lt;0.851,H93&gt;=15.244,B93&lt;3.35),5.08,IF(AND(G93&gt;=0.527,A93&lt;7.25,G93&lt;0.851,H93&gt;=15.244,B93&lt;3.35),5.8,IF(AND(D93&gt;=0.35,B93&lt;3.7,F93&lt;2,H93&lt;15.371,B93&gt;=3.35),1.55,IF(AND(H93&lt;6.542,B93&gt;=3.7,F93&lt;2,H93&lt;15.371,B93&gt;=3.35),1.9,IF(AND(B93&lt;3.25,A93&gt;=4.45,B93&gt;=2.75,A93&lt;5.15,H93&lt;15.244,B93&lt;3.35),1.46,IF(AND(B93&gt;=3.25,A93&gt;=4.45,B93&gt;=2.75,A93&lt;5.15,H93&lt;15.244,B93&lt;3.35),1.7,IF(AND(H93&lt;13.654,B93&gt;=2.95,D93&lt;1.45,A93&gt;=5.15,H93&lt;15.244,B93&lt;3.35),4.3,IF(AND(H93&gt;=13.654,B93&gt;=2.95,D93&lt;1.45,A93&gt;=5.15,H93&lt;15.244,B93&lt;3.35),4.625,IF(AND(F93&gt;=2.5,D93&lt;1.75,D93&gt;=1.45,A93&gt;=5.15,H93&lt;15.244,B93&lt;3.35),5.3,IF(AND(G93&gt;=0.853,D93&gt;=1.75,D93&gt;=1.45,A93&gt;=5.15,H93&lt;15.244,B93&lt;3.35),5.15,IF(AND(D93&gt;=0.25,D93&lt;0.35,B93&lt;3.7,F93&lt;2,H93&lt;15.371,B93&gt;=3.35),1.3,IF(AND(B93&lt;3.85,H93&gt;=6.542,B93&gt;=3.7,F93&lt;2,H93&lt;15.371,B93&gt;=3.35),1.633,IF(AND(H93&lt;7.02,H93&lt;10.688,B93&lt;2.95,D93&lt;1.45,A93&gt;=5.15,H93&lt;15.244,B93&lt;3.35),3.98,IF(AND(G93&lt;0.338,H93&gt;=10.688,B93&lt;2.95,D93&lt;1.45,A93&gt;=5.15,H93&lt;15.244,B93&lt;3.35),4.22,IF(AND(G93&gt;=0.338,H93&gt;=10.688,B93&lt;2.95,D93&lt;1.45,A93&gt;=5.15,H93&lt;15.244,B93&lt;3.35),3.9,IF(AND(B93&lt;2.75,F93&lt;2.5,D93&lt;1.75,D93&gt;=1.45,A93&gt;=5.15,H93&lt;15.244,B93&lt;3.35),5.1,IF(AND(B93&gt;=2.75,F93&lt;2.5,D93&lt;1.75,D93&gt;=1.45,A93&gt;=5.15,H93&lt;15.244,B93&lt;3.35),4.74,IF(AND(A93&gt;=7,G93&lt;0.853,D93&gt;=1.75,D93&gt;=1.45,A93&gt;=5.15,H93&lt;15.244,B93&lt;3.35),6.5,IF(AND(G93&gt;=0.934,D93&lt;0.25,D93&lt;0.35,B93&lt;3.7,F93&lt;2,H93&lt;15.371,B93&gt;=3.35),1.7,IF(AND(D93&lt;0.25,B93&gt;=3.85,H93&gt;=6.542,B93&gt;=3.7,F93&lt;2,H93&lt;15.371,B93&gt;=3.35),1.5,IF(AND(D93&gt;=0.25,B93&gt;=3.85,H93&gt;=6.542,B93&gt;=3.7,F93&lt;2,H93&lt;15.371,B93&gt;=3.35),1.4,IF(AND(B93&lt;2.5,H93&gt;=7.02,H93&lt;10.688,B93&lt;2.95,D93&lt;1.45,A93&gt;=5.15,H93&lt;15.244,B93&lt;3.35),3.8,IF(AND(G93&gt;=0.74,A93&lt;7,G93&lt;0.853,D93&gt;=1.75,D93&gt;=1.45,A93&gt;=5.15,H93&lt;15.244,B93&lt;3.35),6,IF(AND(G93&gt;=0.61,G93&lt;0.934,D93&lt;0.25,D93&lt;0.35,B93&lt;3.7,F93&lt;2,H93&lt;15.371,B93&gt;=3.35),1.5,IF(AND(D93&lt;1.15,B93&gt;=2.5,H93&gt;=7.02,H93&lt;10.688,B93&lt;2.95,D93&lt;1.45,A93&gt;=5.15,H93&lt;15.244,B93&lt;3.35),3.5,IF(AND(D93&gt;=1.15,B93&gt;=2.5,H93&gt;=7.02,H93&lt;10.688,B93&lt;2.95,D93&lt;1.45,A93&gt;=5.15,H93&lt;15.244,B93&lt;3.35),3.6,IF(AND(G93&gt;=0.626,G93&lt;0.74,A93&lt;7,G93&lt;0.853,D93&gt;=1.75,D93&gt;=1.45,A93&gt;=5.15,H93&lt;15.244,B93&lt;3.35),4.9,IF(AND(H93&lt;13.641,G93&lt;0.61,G93&lt;0.934,D93&lt;0.25,D93&lt;0.35,B93&lt;3.7,F93&lt;2,H93&lt;15.371,B93&gt;=3.35),1.425,IF(AND(H93&gt;=13.641,G93&lt;0.61,G93&lt;0.934,D93&lt;0.25,D93&lt;0.35,B93&lt;3.7,F93&lt;2,H93&lt;15.371,B93&gt;=3.35),1.3,IF(AND(B93&lt;3.05,G93&lt;0.626,G93&lt;0.74,A93&lt;7,G93&lt;0.853,D93&gt;=1.75,D93&gt;=1.45,A93&gt;=5.15,H93&lt;15.244,B93&lt;3.35),5.475,IF(AND(B93&gt;=3.05,G93&lt;0.626,G93&lt;0.74,A93&lt;7,G93&lt;0.853,D93&gt;=1.75,D93&gt;=1.45,A93&gt;=5.15,H93&lt;15.244,B93&lt;3.35),5.633,"shouldnthappen")))))))))))))))))))))))))))))))))))))</f>
        <v>3.6</v>
      </c>
      <c r="BA93" s="1" t="n">
        <f aca="false">IF(AND(F93&gt;=2,B93&gt;=3.4),6.1,IF(AND(B93&lt;2.75,A93&lt;5.15,B93&lt;3.4),3.225,IF(AND(G93&gt;=0.821,F93&lt;2,B93&gt;=3.4),1.9,IF(AND(B93&gt;=3.2,B93&gt;=2.75,A93&lt;5.15,B93&lt;3.4),1.7,IF(AND(A93&lt;4.8,G93&lt;0.821,F93&lt;2,B93&gt;=3.4),1,IF(AND(G93&gt;=0.446,B93&lt;3.2,B93&gt;=2.75,A93&lt;5.15,B93&lt;3.4),1.1,IF(AND(G93&lt;0.356,D93&lt;1.45,A93&lt;6.25,A93&gt;=5.15,B93&lt;3.4),4.32,IF(AND(G93&lt;0.591,D93&gt;=1.45,A93&lt;6.25,A93&gt;=5.15,B93&lt;3.4),4.6,IF(AND(D93&lt;1.75,G93&lt;0.597,A93&gt;=6.25,A93&gt;=5.15,B93&lt;3.4),4.86,IF(AND(H93&gt;=16.472,G93&gt;=0.597,A93&gt;=6.25,A93&gt;=5.15,B93&lt;3.4),6.6,IF(AND(G93&lt;0.063,G93&lt;0.446,B93&lt;3.2,B93&gt;=2.75,A93&lt;5.15,B93&lt;3.4),1.4,IF(AND(A93&gt;=5.95,G93&gt;=0.356,D93&lt;1.45,A93&lt;6.25,A93&gt;=5.15,B93&lt;3.4),4.6,IF(AND(B93&gt;=2.9,G93&gt;=0.591,D93&gt;=1.45,A93&lt;6.25,A93&gt;=5.15,B93&lt;3.4),4.867,IF(AND(D93&gt;=2.4,H93&lt;16.472,G93&gt;=0.597,A93&gt;=6.25,A93&gt;=5.15,B93&lt;3.4),6,IF(AND(A93&lt;5.45,B93&gt;=3.85,A93&gt;=4.8,G93&lt;0.821,F93&lt;2,B93&gt;=3.4),1.3,IF(AND(A93&gt;=5.45,B93&gt;=3.85,A93&gt;=4.8,G93&lt;0.821,F93&lt;2,B93&gt;=3.4),1.45,IF(AND(H93&lt;14.273,G93&gt;=0.063,G93&lt;0.446,B93&lt;3.2,B93&gt;=2.75,A93&lt;5.15,B93&lt;3.4),1.5,IF(AND(H93&gt;=14.273,G93&gt;=0.063,G93&lt;0.446,B93&lt;3.2,B93&gt;=2.75,A93&lt;5.15,B93&lt;3.4),1.6,IF(AND(G93&gt;=0.572,A93&lt;5.95,G93&gt;=0.356,D93&lt;1.45,A93&lt;6.25,A93&gt;=5.15,B93&lt;3.4),3.9,IF(AND(G93&lt;0.827,B93&lt;2.9,G93&gt;=0.591,D93&gt;=1.45,A93&lt;6.25,A93&gt;=5.15,B93&lt;3.4),4.9,IF(AND(G93&gt;=0.827,B93&lt;2.9,G93&gt;=0.591,D93&gt;=1.45,A93&lt;6.25,A93&gt;=5.15,B93&lt;3.4),5.1,IF(AND(A93&gt;=7.2,B93&lt;3.05,D93&gt;=1.75,G93&lt;0.597,A93&gt;=6.25,A93&gt;=5.15,B93&lt;3.4),6.7,IF(AND(G93&lt;0.353,B93&gt;=3.05,D93&gt;=1.75,G93&lt;0.597,A93&gt;=6.25,A93&gt;=5.15,B93&lt;3.4),5.22,IF(AND(G93&gt;=0.353,B93&gt;=3.05,D93&gt;=1.75,G93&lt;0.597,A93&gt;=6.25,A93&gt;=5.15,B93&lt;3.4),5.65,IF(AND(A93&lt;6.55,D93&lt;2.4,H93&lt;16.472,G93&gt;=0.597,A93&gt;=6.25,A93&gt;=5.15,B93&lt;3.4),5.033,IF(AND(H93&lt;12.719,G93&lt;0.385,B93&lt;3.85,A93&gt;=4.8,G93&lt;0.821,F93&lt;2,B93&gt;=3.4),1.54,IF(AND(H93&gt;=12.719,G93&lt;0.385,B93&lt;3.85,A93&gt;=4.8,G93&lt;0.821,F93&lt;2,B93&gt;=3.4),1.3,IF(AND(B93&lt;3.6,G93&gt;=0.385,B93&lt;3.85,A93&gt;=4.8,G93&lt;0.821,F93&lt;2,B93&gt;=3.4),1.325,IF(AND(B93&gt;=3.6,G93&gt;=0.385,B93&lt;3.85,A93&gt;=4.8,G93&lt;0.821,F93&lt;2,B93&gt;=3.4),1.55,IF(AND(D93&lt;1.05,G93&lt;0.572,A93&lt;5.95,G93&gt;=0.356,D93&lt;1.45,A93&lt;6.25,A93&gt;=5.15,B93&lt;3.4),3.633,IF(AND(D93&gt;=2.15,A93&lt;7.2,B93&lt;3.05,D93&gt;=1.75,G93&lt;0.597,A93&gt;=6.25,A93&gt;=5.15,B93&lt;3.4),5.667,IF(AND(H93&lt;13.094,A93&gt;=6.55,D93&lt;2.4,H93&lt;16.472,G93&gt;=0.597,A93&gt;=6.25,A93&gt;=5.15,B93&lt;3.4),5.2,IF(AND(D93&lt;1.15,D93&gt;=1.05,G93&lt;0.572,A93&lt;5.95,G93&gt;=0.356,D93&lt;1.45,A93&lt;6.25,A93&gt;=5.15,B93&lt;3.4),3.8,IF(AND(D93&gt;=1.15,D93&gt;=1.05,G93&lt;0.572,A93&lt;5.95,G93&gt;=0.356,D93&lt;1.45,A93&lt;6.25,A93&gt;=5.15,B93&lt;3.4),3.9,IF(AND(G93&gt;=0.487,D93&lt;2.15,A93&lt;7.2,B93&lt;3.05,D93&gt;=1.75,G93&lt;0.597,A93&gt;=6.25,A93&gt;=5.15,B93&lt;3.4),5.8,IF(AND(A93&lt;6.8,H93&gt;=13.094,A93&gt;=6.55,D93&lt;2.4,H93&lt;16.472,G93&gt;=0.597,A93&gt;=6.25,A93&gt;=5.15,B93&lt;3.4),4.52,IF(AND(A93&gt;=6.8,H93&gt;=13.094,A93&gt;=6.55,D93&lt;2.4,H93&lt;16.472,G93&gt;=0.597,A93&gt;=6.25,A93&gt;=5.15,B93&lt;3.4),4.75,IF(AND(B93&lt;2.95,G93&lt;0.487,D93&lt;2.15,A93&lt;7.2,B93&lt;3.05,D93&gt;=1.75,G93&lt;0.597,A93&gt;=6.25,A93&gt;=5.15,B93&lt;3.4),5.6,IF(AND(B93&gt;=2.95,G93&lt;0.487,D93&lt;2.15,A93&lt;7.2,B93&lt;3.05,D93&gt;=1.75,G93&lt;0.597,A93&gt;=6.25,A93&gt;=5.15,B93&lt;3.4),5.5,"shouldnthappen")))))))))))))))))))))))))))))))))))))))</f>
        <v>4.32</v>
      </c>
      <c r="BB93" s="1" t="n">
        <f aca="false">IF(AND(A93&lt;4.35,B93&lt;3.25,F93&lt;1.5),1.1,IF(AND(H93&lt;14.005,A93&gt;=4.35,B93&lt;3.25,F93&lt;1.5),1.3,IF(AND(H93&gt;=14.005,A93&gt;=4.35,B93&lt;3.25,F93&lt;1.5),1.6,IF(AND(G93&gt;=0.905,A93&lt;5.15,B93&gt;=3.25,F93&lt;1.5),1.9,IF(AND(B93&lt;3.45,A93&gt;=5.15,B93&gt;=3.25,F93&lt;1.5),1.6,IF(AND(F93&gt;=2.5,D93&gt;=1.35,D93&lt;1.75,F93&gt;=1.5),4.867,IF(AND(A93&gt;=7.05,D93&gt;=2.05,D93&gt;=1.75,F93&gt;=1.5),6.35,IF(AND(D93&gt;=0.4,G93&lt;0.905,A93&lt;5.15,B93&gt;=3.25,F93&lt;1.5),1.65,IF(AND(B93&lt;3.6,B93&gt;=3.45,A93&gt;=5.15,B93&gt;=3.25,F93&lt;1.5),1.35,IF(AND(H93&lt;6.808,H93&lt;9.386,D93&lt;1.35,D93&lt;1.75,F93&gt;=1.5),4.05,IF(AND(H93&gt;=6.808,H93&lt;9.386,D93&lt;1.35,D93&lt;1.75,F93&gt;=1.5),3.46,IF(AND(B93&lt;2.45,F93&lt;2.5,D93&gt;=1.35,D93&lt;1.75,F93&gt;=1.5),4.5,IF(AND(H93&gt;=13.115,D93&lt;1.95,D93&lt;2.05,D93&gt;=1.75,F93&gt;=1.5),4.85,IF(AND(G93&lt;0.196,D93&gt;=1.95,D93&lt;2.05,D93&gt;=1.75,F93&gt;=1.5),6.7,IF(AND(G93&gt;=0.196,D93&gt;=1.95,D93&lt;2.05,D93&gt;=1.75,F93&gt;=1.5),5.12,IF(AND(H93&lt;10.925,D93&lt;0.4,G93&lt;0.905,A93&lt;5.15,B93&gt;=3.25,F93&lt;1.5),1.4,IF(AND(H93&gt;=10.925,D93&lt;0.4,G93&lt;0.905,A93&lt;5.15,B93&gt;=3.25,F93&lt;1.5),1.45,IF(AND(H93&lt;14.096,B93&gt;=3.6,B93&gt;=3.45,A93&gt;=5.15,B93&gt;=3.25,F93&lt;1.5),1.42,IF(AND(H93&gt;=14.096,B93&gt;=3.6,B93&gt;=3.45,A93&gt;=5.15,B93&gt;=3.25,F93&lt;1.5),1.7,IF(AND(B93&lt;2.45,D93&lt;1.15,H93&gt;=9.386,D93&lt;1.35,D93&lt;1.75,F93&gt;=1.5),3.6,IF(AND(B93&gt;=2.45,D93&lt;1.15,H93&gt;=9.386,D93&lt;1.35,D93&lt;1.75,F93&gt;=1.5),3.9,IF(AND(G93&lt;0.246,D93&gt;=1.15,H93&gt;=9.386,D93&lt;1.35,D93&lt;1.75,F93&gt;=1.5),4.4,IF(AND(B93&lt;2.75,B93&gt;=2.45,F93&lt;2.5,D93&gt;=1.35,D93&lt;1.75,F93&gt;=1.5),5.1,IF(AND(H93&lt;11.084,H93&lt;13.115,D93&lt;1.95,D93&lt;2.05,D93&gt;=1.75,F93&gt;=1.5),5.35,IF(AND(H93&gt;=11.084,H93&lt;13.115,D93&lt;1.95,D93&lt;2.05,D93&gt;=1.75,F93&gt;=1.5),5.7,IF(AND(H93&lt;15.52,D93&lt;2.25,A93&lt;7.05,D93&gt;=2.05,D93&gt;=1.75,F93&gt;=1.5),5.45,IF(AND(H93&gt;=15.52,D93&lt;2.25,A93&lt;7.05,D93&gt;=2.05,D93&gt;=1.75,F93&gt;=1.5),5.725,IF(AND(G93&gt;=0.775,D93&gt;=2.25,A93&lt;7.05,D93&gt;=2.05,D93&gt;=1.75,F93&gt;=1.5),5.2,IF(AND(D93&lt;1.25,G93&gt;=0.246,D93&gt;=1.15,H93&gt;=9.386,D93&lt;1.35,D93&lt;1.75,F93&gt;=1.5),4.05,IF(AND(A93&lt;5.85,B93&gt;=2.75,B93&gt;=2.45,F93&lt;2.5,D93&gt;=1.35,D93&lt;1.75,F93&gt;=1.5),4.5,IF(AND(B93&lt;3.3,G93&lt;0.775,D93&gt;=2.25,A93&lt;7.05,D93&gt;=2.05,D93&gt;=1.75,F93&gt;=1.5),5.64,IF(AND(B93&gt;=3.3,G93&lt;0.775,D93&gt;=2.25,A93&lt;7.05,D93&gt;=2.05,D93&gt;=1.75,F93&gt;=1.5),5.6,IF(AND(A93&lt;5.9,D93&gt;=1.25,G93&gt;=0.246,D93&gt;=1.15,H93&gt;=9.386,D93&lt;1.35,D93&lt;1.75,F93&gt;=1.5),4.2,IF(AND(A93&gt;=5.9,D93&gt;=1.25,G93&gt;=0.246,D93&gt;=1.15,H93&gt;=9.386,D93&lt;1.35,D93&lt;1.75,F93&gt;=1.5),4,IF(AND(G93&gt;=0.437,A93&gt;=5.85,B93&gt;=2.75,B93&gt;=2.45,F93&lt;2.5,D93&gt;=1.35,D93&lt;1.75,F93&gt;=1.5),4.75,IF(AND(H93&lt;9.446,G93&lt;0.437,A93&gt;=5.85,B93&gt;=2.75,B93&gt;=2.45,F93&lt;2.5,D93&gt;=1.35,D93&lt;1.75,F93&gt;=1.5),4.6,IF(AND(H93&gt;=9.446,G93&lt;0.437,A93&gt;=5.85,B93&gt;=2.75,B93&gt;=2.45,F93&lt;2.5,D93&gt;=1.35,D93&lt;1.75,F93&gt;=1.5),4.7,"shouldnthappen")))))))))))))))))))))))))))))))))))))</f>
        <v>3.46</v>
      </c>
      <c r="BC93" s="1" t="n">
        <f aca="false">IF(AND(G93&gt;=0.905,F93&lt;1.5),1.65,IF(AND(D93&gt;=0.45,G93&lt;0.905,F93&lt;1.5),1.65,IF(AND(A93&lt;5.15,D93&lt;1.55,F93&gt;=1.5),3.225,IF(AND(F93&gt;=2.5,A93&gt;=5.15,D93&lt;1.55,F93&gt;=1.5),5.05,IF(AND(H93&lt;5.767,A93&lt;7.05,D93&gt;=1.55,F93&gt;=1.5),4.5,IF(AND(D93&lt;1.7,A93&gt;=7.05,D93&gt;=1.55,F93&gt;=1.5),5.8,IF(AND(A93&gt;=5.3,G93&lt;0.207,D93&lt;0.45,G93&lt;0.905,F93&lt;1.5),1.3,IF(AND(D93&gt;=0.35,G93&gt;=0.207,D93&lt;0.45,G93&lt;0.905,F93&lt;1.5),1.5,IF(AND(G93&lt;0.155,D93&gt;=1.7,A93&gt;=7.05,D93&gt;=1.55,F93&gt;=1.5),6.7,IF(AND(G93&gt;=0.155,D93&gt;=1.7,A93&gt;=7.05,D93&gt;=1.55,F93&gt;=1.5),6.34,IF(AND(G93&lt;0.05,A93&lt;5.3,G93&lt;0.207,D93&lt;0.45,G93&lt;0.905,F93&lt;1.5),1.4,IF(AND(G93&gt;=0.05,A93&lt;5.3,G93&lt;0.207,D93&lt;0.45,G93&lt;0.905,F93&lt;1.5),1.5,IF(AND(A93&lt;4.5,D93&lt;0.35,G93&gt;=0.207,D93&lt;0.45,G93&lt;0.905,F93&lt;1.5),1.3,IF(AND(G93&lt;0.308,A93&lt;6.2,F93&lt;2.5,A93&gt;=5.15,D93&lt;1.55,F93&gt;=1.5),4.5,IF(AND(D93&lt;1.35,A93&gt;=6.2,F93&lt;2.5,A93&gt;=5.15,D93&lt;1.55,F93&gt;=1.5),4.367,IF(AND(D93&lt;1.85,A93&lt;6.15,H93&gt;=5.767,A93&lt;7.05,D93&gt;=1.55,F93&gt;=1.5),4.933,IF(AND(G93&gt;=0.558,A93&gt;=4.5,D93&lt;0.35,G93&gt;=0.207,D93&lt;0.45,G93&lt;0.905,F93&lt;1.5),1.5,IF(AND(H93&gt;=13.383,G93&gt;=0.308,A93&lt;6.2,F93&lt;2.5,A93&gt;=5.15,D93&lt;1.55,F93&gt;=1.5),4.7,IF(AND(H93&gt;=12.206,D93&gt;=1.35,A93&gt;=6.2,F93&lt;2.5,A93&gt;=5.15,D93&lt;1.55,F93&gt;=1.5),4.575,IF(AND(A93&lt;5.7,D93&gt;=1.85,A93&lt;6.15,H93&gt;=5.767,A93&lt;7.05,D93&gt;=1.55,F93&gt;=1.5),4.9,IF(AND(A93&gt;=5.7,D93&gt;=1.85,A93&lt;6.15,H93&gt;=5.767,A93&lt;7.05,D93&gt;=1.55,F93&gt;=1.5),5.1,IF(AND(G93&lt;0.079,G93&lt;0.364,A93&gt;=6.15,H93&gt;=5.767,A93&lt;7.05,D93&gt;=1.55,F93&gt;=1.5),5.6,IF(AND(G93&gt;=0.079,G93&lt;0.364,A93&gt;=6.15,H93&gt;=5.767,A93&lt;7.05,D93&gt;=1.55,F93&gt;=1.5),5.25,IF(AND(G93&gt;=0.447,G93&lt;0.558,A93&gt;=4.5,D93&lt;0.35,G93&gt;=0.207,D93&lt;0.45,G93&lt;0.905,F93&lt;1.5),1.3,IF(AND(B93&gt;=2.95,H93&lt;13.383,G93&gt;=0.308,A93&lt;6.2,F93&lt;2.5,A93&gt;=5.15,D93&lt;1.55,F93&gt;=1.5),4.6,IF(AND(B93&lt;2.65,H93&lt;12.206,D93&gt;=1.35,A93&gt;=6.2,F93&lt;2.5,A93&gt;=5.15,D93&lt;1.55,F93&gt;=1.5),4.9,IF(AND(D93&lt;2.45,A93&lt;6.6,G93&gt;=0.364,A93&gt;=6.15,H93&gt;=5.767,A93&lt;7.05,D93&gt;=1.55,F93&gt;=1.5),5.6,IF(AND(D93&gt;=2.45,A93&lt;6.6,G93&gt;=0.364,A93&gt;=6.15,H93&gt;=5.767,A93&lt;7.05,D93&gt;=1.55,F93&gt;=1.5),6,IF(AND(H93&lt;12.921,A93&gt;=6.6,G93&gt;=0.364,A93&gt;=6.15,H93&gt;=5.767,A93&lt;7.05,D93&gt;=1.55,F93&gt;=1.5),5.725,IF(AND(H93&gt;=12.921,A93&gt;=6.6,G93&gt;=0.364,A93&gt;=6.15,H93&gt;=5.767,A93&lt;7.05,D93&gt;=1.55,F93&gt;=1.5),5.367,IF(AND(B93&lt;3.15,G93&lt;0.447,G93&lt;0.558,A93&gt;=4.5,D93&lt;0.35,G93&gt;=0.207,D93&lt;0.45,G93&lt;0.905,F93&lt;1.5),1.5,IF(AND(B93&gt;=3.15,G93&lt;0.447,G93&lt;0.558,A93&gt;=4.5,D93&lt;0.35,G93&gt;=0.207,D93&lt;0.45,G93&lt;0.905,F93&lt;1.5),1.36,IF(AND(B93&gt;=2.85,B93&lt;2.95,H93&lt;13.383,G93&gt;=0.308,A93&lt;6.2,F93&lt;2.5,A93&gt;=5.15,D93&lt;1.55,F93&gt;=1.5),3.6,IF(AND(H93&lt;9.446,B93&gt;=2.65,H93&lt;12.206,D93&gt;=1.35,A93&gt;=6.2,F93&lt;2.5,A93&gt;=5.15,D93&lt;1.55,F93&gt;=1.5),4.6,IF(AND(H93&gt;=9.446,B93&gt;=2.65,H93&lt;12.206,D93&gt;=1.35,A93&gt;=6.2,F93&lt;2.5,A93&gt;=5.15,D93&lt;1.55,F93&gt;=1.5),4.7,IF(AND(D93&lt;1.2,B93&lt;2.85,B93&lt;2.95,H93&lt;13.383,G93&gt;=0.308,A93&lt;6.2,F93&lt;2.5,A93&gt;=5.15,D93&lt;1.55,F93&gt;=1.5),3.75,IF(AND(G93&lt;0.356,D93&gt;=1.2,B93&lt;2.85,B93&lt;2.95,H93&lt;13.383,G93&gt;=0.308,A93&lt;6.2,F93&lt;2.5,A93&gt;=5.15,D93&lt;1.55,F93&gt;=1.5),4.2,IF(AND(G93&gt;=0.356,D93&gt;=1.2,B93&lt;2.85,B93&lt;2.95,H93&lt;13.383,G93&gt;=0.308,A93&lt;6.2,F93&lt;2.5,A93&gt;=5.15,D93&lt;1.55,F93&gt;=1.5),3.96,"shouldnthappen"))))))))))))))))))))))))))))))))))))))</f>
        <v>4.5</v>
      </c>
      <c r="BD93" s="1" t="n">
        <f aca="false">IF(AND(B93&lt;2.7,A93&lt;5.3,B93&lt;3.15),3.42,IF(AND(F93&lt;2.5,A93&gt;=5.85,B93&gt;=3.15),4.7,IF(AND(A93&lt;4.35,B93&gt;=2.7,A93&lt;5.3,B93&lt;3.15),1.1,IF(AND(A93&gt;=4.35,B93&gt;=2.7,A93&lt;5.3,B93&lt;3.15),1.42,IF(AND(A93&gt;=7.05,F93&gt;=2.5,A93&gt;=5.3,B93&lt;3.15),6.067,IF(AND(D93&gt;=0.45,A93&lt;5.05,A93&lt;5.85,B93&gt;=3.15),1.6,IF(AND(B93&lt;3.35,A93&gt;=5.05,A93&lt;5.85,B93&gt;=3.15),1.7,IF(AND(A93&gt;=6.85,F93&gt;=2.5,A93&gt;=5.85,B93&gt;=3.15),6.22,IF(AND(D93&lt;1.25,D93&lt;1.35,F93&lt;2.5,A93&gt;=5.3,B93&lt;3.15),4.033,IF(AND(D93&gt;=1.25,D93&lt;1.35,F93&lt;2.5,A93&gt;=5.3,B93&lt;3.15),4.233,IF(AND(A93&lt;6.05,D93&gt;=1.35,F93&lt;2.5,A93&gt;=5.3,B93&lt;3.15),5.1,IF(AND(H93&gt;=13.29,A93&lt;7.05,F93&gt;=2.5,A93&gt;=5.3,B93&lt;3.15),4.96,IF(AND(G93&gt;=0.858,D93&lt;0.45,A93&lt;5.05,A93&lt;5.85,B93&gt;=3.15),1.3,IF(AND(D93&gt;=0.35,B93&gt;=3.35,A93&gt;=5.05,A93&lt;5.85,B93&gt;=3.15),1.4,IF(AND(B93&lt;3.25,A93&lt;6.85,F93&gt;=2.5,A93&gt;=5.85,B93&gt;=3.15),5.233,IF(AND(A93&gt;=6.8,A93&gt;=6.05,D93&gt;=1.35,F93&lt;2.5,A93&gt;=5.3,B93&lt;3.15),4.9,IF(AND(G93&gt;=0.622,H93&lt;13.29,A93&lt;7.05,F93&gt;=2.5,A93&gt;=5.3,B93&lt;3.15),5.067,IF(AND(H93&lt;8.834,G93&lt;0.858,D93&lt;0.45,A93&lt;5.05,A93&lt;5.85,B93&gt;=3.15),1.4,IF(AND(G93&lt;0.774,B93&gt;=3.25,A93&lt;6.85,F93&gt;=2.5,A93&gt;=5.85,B93&gt;=3.15),5.8,IF(AND(G93&gt;=0.774,B93&gt;=3.25,A93&lt;6.85,F93&gt;=2.5,A93&gt;=5.85,B93&gt;=3.15),5.4,IF(AND(H93&gt;=12.206,A93&lt;6.8,A93&gt;=6.05,D93&gt;=1.35,F93&lt;2.5,A93&gt;=5.3,B93&lt;3.15),4.5,IF(AND(G93&gt;=0.439,G93&lt;0.622,H93&lt;13.29,A93&lt;7.05,F93&gt;=2.5,A93&gt;=5.3,B93&lt;3.15),5.667,IF(AND(G93&lt;0.227,H93&gt;=8.834,G93&lt;0.858,D93&lt;0.45,A93&lt;5.05,A93&lt;5.85,B93&gt;=3.15),1.4,IF(AND(G93&gt;=0.227,H93&gt;=8.834,G93&lt;0.858,D93&lt;0.45,A93&lt;5.05,A93&lt;5.85,B93&gt;=3.15),1.3,IF(AND(G93&gt;=0.934,B93&lt;3.75,D93&lt;0.35,B93&gt;=3.35,A93&gt;=5.05,A93&lt;5.85,B93&gt;=3.15),1.7,IF(AND(G93&lt;0.823,B93&gt;=3.75,D93&lt;0.35,B93&gt;=3.35,A93&gt;=5.05,A93&lt;5.85,B93&gt;=3.15),1.55,IF(AND(G93&gt;=0.823,B93&gt;=3.75,D93&lt;0.35,B93&gt;=3.35,A93&gt;=5.05,A93&lt;5.85,B93&gt;=3.15),1.5,IF(AND(A93&lt;6.2,H93&lt;12.206,A93&lt;6.8,A93&gt;=6.05,D93&gt;=1.35,F93&lt;2.5,A93&gt;=5.3,B93&lt;3.15),4.6,IF(AND(A93&gt;=6.2,H93&lt;12.206,A93&lt;6.8,A93&gt;=6.05,D93&gt;=1.35,F93&lt;2.5,A93&gt;=5.3,B93&lt;3.15),4.74,IF(AND(H93&gt;=10.667,G93&lt;0.439,G93&lt;0.622,H93&lt;13.29,A93&lt;7.05,F93&gt;=2.5,A93&gt;=5.3,B93&lt;3.15),5.6,IF(AND(H93&lt;13.67,G93&lt;0.934,B93&lt;3.75,D93&lt;0.35,B93&gt;=3.35,A93&gt;=5.05,A93&lt;5.85,B93&gt;=3.15),1.48,IF(AND(H93&gt;=13.67,G93&lt;0.934,B93&lt;3.75,D93&lt;0.35,B93&gt;=3.35,A93&gt;=5.05,A93&lt;5.85,B93&gt;=3.15),1.3,IF(AND(G93&lt;0.301,H93&lt;10.667,G93&lt;0.439,G93&lt;0.622,H93&lt;13.29,A93&lt;7.05,F93&gt;=2.5,A93&gt;=5.3,B93&lt;3.15),5.2,IF(AND(G93&gt;=0.301,H93&lt;10.667,G93&lt;0.439,G93&lt;0.622,H93&lt;13.29,A93&lt;7.05,F93&gt;=2.5,A93&gt;=5.3,B93&lt;3.15),5.067,"shouldnthappen"))))))))))))))))))))))))))))))))))</f>
        <v>4.033</v>
      </c>
      <c r="BE93" s="1" t="n">
        <f aca="false">IF(AND(B93&gt;=3.85,A93&gt;=5.05,F93&lt;1.5),1.4,IF(AND(A93&lt;5.25,A93&lt;5.75,F93&gt;=1.5),3.15,IF(AND(A93&lt;4.95,B93&lt;3.15,A93&lt;5.05,F93&lt;1.5),1.46,IF(AND(A93&gt;=4.95,B93&lt;3.15,A93&lt;5.05,F93&lt;1.5),1.6,IF(AND(H93&lt;8.834,B93&gt;=3.15,A93&lt;5.05,F93&lt;1.5),1.4,IF(AND(D93&lt;0.25,B93&lt;3.85,A93&gt;=5.05,F93&lt;1.5),1.48,IF(AND(D93&gt;=0.25,B93&lt;3.85,A93&gt;=5.05,F93&lt;1.5),1.7,IF(AND(F93&gt;=2.5,A93&gt;=5.25,A93&lt;5.75,F93&gt;=1.5),4.9,IF(AND(H93&lt;12.45,H93&gt;=8.834,B93&gt;=3.15,A93&lt;5.05,F93&lt;1.5),1.25,IF(AND(H93&gt;=12.45,H93&gt;=8.834,B93&gt;=3.15,A93&lt;5.05,F93&lt;1.5),1.32,IF(AND(G93&lt;0.283,F93&lt;2.5,A93&gt;=5.25,A93&lt;5.75,F93&gt;=1.5),4.3,IF(AND(H93&lt;6.712,H93&lt;11.275,D93&lt;1.55,A93&gt;=5.75,F93&gt;=1.5),5,IF(AND(H93&lt;13.101,H93&gt;=11.275,D93&lt;1.55,A93&gt;=5.75,F93&gt;=1.5),3.933,IF(AND(H93&gt;=13.101,H93&gt;=11.275,D93&lt;1.55,A93&gt;=5.75,F93&gt;=1.5),4.5,IF(AND(A93&gt;=7.3,D93&lt;2.45,D93&gt;=1.55,A93&gt;=5.75,F93&gt;=1.5),6.7,IF(AND(B93&lt;3.45,D93&gt;=2.45,D93&gt;=1.55,A93&gt;=5.75,F93&gt;=1.5),5.925,IF(AND(B93&gt;=3.45,D93&gt;=2.45,D93&gt;=1.55,A93&gt;=5.75,F93&gt;=1.5),6.1,IF(AND(B93&gt;=2.8,G93&gt;=0.283,F93&lt;2.5,A93&gt;=5.25,A93&lt;5.75,F93&gt;=1.5),4.2,IF(AND(D93&lt;1.35,H93&gt;=6.712,H93&lt;11.275,D93&lt;1.55,A93&gt;=5.75,F93&gt;=1.5),4.35,IF(AND(D93&lt;1.05,B93&lt;2.8,G93&gt;=0.283,F93&lt;2.5,A93&gt;=5.25,A93&lt;5.75,F93&gt;=1.5),3.567,IF(AND(D93&gt;=1.05,B93&lt;2.8,G93&gt;=0.283,F93&lt;2.5,A93&gt;=5.25,A93&lt;5.75,F93&gt;=1.5),3.925,IF(AND(B93&lt;2.65,D93&gt;=1.35,H93&gt;=6.712,H93&lt;11.275,D93&lt;1.55,A93&gt;=5.75,F93&gt;=1.5),4.9,IF(AND(B93&gt;=2.65,D93&gt;=1.35,H93&gt;=6.712,H93&lt;11.275,D93&lt;1.55,A93&gt;=5.75,F93&gt;=1.5),4.625,IF(AND(H93&gt;=14.683,G93&gt;=0.628,A93&lt;7.3,D93&lt;2.45,D93&gt;=1.55,A93&gt;=5.75,F93&gt;=1.5),5.4,IF(AND(D93&lt;1.95,H93&lt;8.884,G93&lt;0.628,A93&lt;7.3,D93&lt;2.45,D93&gt;=1.55,A93&gt;=5.75,F93&gt;=1.5),5.1,IF(AND(D93&gt;=1.95,H93&lt;8.884,G93&lt;0.628,A93&lt;7.3,D93&lt;2.45,D93&gt;=1.55,A93&gt;=5.75,F93&gt;=1.5),5.22,IF(AND(A93&lt;6.05,H93&gt;=8.884,G93&lt;0.628,A93&lt;7.3,D93&lt;2.45,D93&gt;=1.55,A93&gt;=5.75,F93&gt;=1.5),5.1,IF(AND(G93&lt;0.817,H93&lt;14.683,G93&gt;=0.628,A93&lt;7.3,D93&lt;2.45,D93&gt;=1.55,A93&gt;=5.75,F93&gt;=1.5),4.967,IF(AND(G93&gt;=0.817,H93&lt;14.683,G93&gt;=0.628,A93&lt;7.3,D93&lt;2.45,D93&gt;=1.55,A93&gt;=5.75,F93&gt;=1.5),5.1,IF(AND(H93&lt;9.637,A93&gt;=6.05,H93&gt;=8.884,G93&lt;0.628,A93&lt;7.3,D93&lt;2.45,D93&gt;=1.55,A93&gt;=5.75,F93&gt;=1.5),5.9,IF(AND(D93&lt;1.85,H93&gt;=9.637,A93&gt;=6.05,H93&gt;=8.884,G93&lt;0.628,A93&lt;7.3,D93&lt;2.45,D93&gt;=1.55,A93&gt;=5.75,F93&gt;=1.5),5.733,IF(AND(G93&gt;=0.388,D93&gt;=1.85,H93&gt;=9.637,A93&gt;=6.05,H93&gt;=8.884,G93&lt;0.628,A93&lt;7.3,D93&lt;2.45,D93&gt;=1.55,A93&gt;=5.75,F93&gt;=1.5),5.64,IF(AND(B93&lt;2.95,G93&lt;0.388,D93&gt;=1.85,H93&gt;=9.637,A93&gt;=6.05,H93&gt;=8.884,G93&lt;0.628,A93&lt;7.3,D93&lt;2.45,D93&gt;=1.55,A93&gt;=5.75,F93&gt;=1.5),5.5,IF(AND(B93&gt;=2.95,G93&lt;0.388,D93&gt;=1.85,H93&gt;=9.637,A93&gt;=6.05,H93&gt;=8.884,G93&lt;0.628,A93&lt;7.3,D93&lt;2.45,D93&gt;=1.55,A93&gt;=5.75,F93&gt;=1.5),5.333,"shouldnthappen"))))))))))))))))))))))))))))))))))</f>
        <v>4.3</v>
      </c>
      <c r="BF93" s="1" t="n">
        <f aca="false">IF(AND(D93&gt;=0.35,F93&lt;1.5),1.65,IF(AND(H93&gt;=16.227,D93&gt;=1.55,F93&gt;=1.5),6.533,IF(AND(A93&gt;=5.45,G93&lt;0.174,D93&lt;0.35,F93&lt;1.5),1.7,IF(AND(D93&lt;0.15,G93&gt;=0.174,D93&lt;0.35,F93&lt;1.5),1.38,IF(AND(D93&gt;=1.15,D93&lt;1.25,D93&lt;1.55,F93&gt;=1.5),3.967,IF(AND(H93&lt;8.376,A93&lt;5.45,G93&lt;0.174,D93&lt;0.35,F93&lt;1.5),1.4,IF(AND(H93&gt;=8.376,A93&lt;5.45,G93&lt;0.174,D93&lt;0.35,F93&lt;1.5),1.5,IF(AND(B93&lt;3.1,D93&gt;=0.15,G93&gt;=0.174,D93&lt;0.35,F93&lt;1.5),1.475,IF(AND(H93&lt;10.258,D93&lt;1.15,D93&lt;1.25,D93&lt;1.55,F93&gt;=1.5),3.24,IF(AND(H93&gt;=10.258,D93&lt;1.15,D93&lt;1.25,D93&lt;1.55,F93&gt;=1.5),3.875,IF(AND(F93&gt;=2.5,H93&lt;10.927,D93&gt;=1.25,D93&lt;1.55,F93&gt;=1.5),5.05,IF(AND(D93&lt;1.35,H93&gt;=10.927,D93&gt;=1.25,D93&lt;1.55,F93&gt;=1.5),4.25,IF(AND(A93&gt;=6.95,D93&lt;1.75,H93&lt;16.227,D93&gt;=1.55,F93&gt;=1.5),5.8,IF(AND(B93&lt;3.3,B93&gt;=3.1,D93&gt;=0.15,G93&gt;=0.174,D93&lt;0.35,F93&lt;1.5),1.3,IF(AND(H93&lt;12.278,D93&gt;=1.35,H93&gt;=10.927,D93&gt;=1.25,D93&lt;1.55,F93&gt;=1.5),4.9,IF(AND(G93&lt;0.226,A93&lt;6.95,D93&lt;1.75,H93&lt;16.227,D93&gt;=1.55,F93&gt;=1.5),5,IF(AND(G93&gt;=0.226,A93&lt;6.95,D93&lt;1.75,H93&lt;16.227,D93&gt;=1.55,F93&gt;=1.5),4.62,IF(AND(H93&lt;9.35,B93&lt;2.95,D93&gt;=1.75,H93&lt;16.227,D93&gt;=1.55,F93&gt;=1.5),6.3,IF(AND(H93&gt;=9.35,B93&lt;2.95,D93&gt;=1.75,H93&lt;16.227,D93&gt;=1.55,F93&gt;=1.5),5.58,IF(AND(A93&lt;5.05,B93&gt;=3.3,B93&gt;=3.1,D93&gt;=0.15,G93&gt;=0.174,D93&lt;0.35,F93&lt;1.5),1.35,IF(AND(A93&gt;=5.05,B93&gt;=3.3,B93&gt;=3.1,D93&gt;=0.15,G93&gt;=0.174,D93&lt;0.35,F93&lt;1.5),1.46,IF(AND(B93&lt;2.8,A93&lt;5.65,F93&lt;2.5,H93&lt;10.927,D93&gt;=1.25,D93&lt;1.55,F93&gt;=1.5),4.075,IF(AND(B93&gt;=2.8,A93&lt;5.65,F93&lt;2.5,H93&lt;10.927,D93&gt;=1.25,D93&lt;1.55,F93&gt;=1.5),3.933,IF(AND(A93&lt;6.25,A93&gt;=5.65,F93&lt;2.5,H93&lt;10.927,D93&gt;=1.25,D93&lt;1.55,F93&gt;=1.5),4.533,IF(AND(A93&gt;=6.25,A93&gt;=5.65,F93&lt;2.5,H93&lt;10.927,D93&gt;=1.25,D93&lt;1.55,F93&gt;=1.5),4.3,IF(AND(A93&lt;6.5,H93&gt;=12.278,D93&gt;=1.35,H93&gt;=10.927,D93&gt;=1.25,D93&lt;1.55,F93&gt;=1.5),4.55,IF(AND(A93&gt;=6.5,H93&gt;=12.278,D93&gt;=1.35,H93&gt;=10.927,D93&gt;=1.25,D93&lt;1.55,F93&gt;=1.5),4.775,IF(AND(H93&lt;9.884,D93&lt;2.1,B93&gt;=2.95,D93&gt;=1.75,H93&lt;16.227,D93&gt;=1.55,F93&gt;=1.5),5.5,IF(AND(H93&gt;=9.884,D93&lt;2.1,B93&gt;=2.95,D93&gt;=1.75,H93&lt;16.227,D93&gt;=1.55,F93&gt;=1.5),5.1,IF(AND(H93&lt;10.393,D93&gt;=2.1,B93&gt;=2.95,D93&gt;=1.75,H93&lt;16.227,D93&gt;=1.55,F93&gt;=1.5),5.74,IF(AND(D93&lt;2.25,H93&gt;=10.393,D93&gt;=2.1,B93&gt;=2.95,D93&gt;=1.75,H93&lt;16.227,D93&gt;=1.55,F93&gt;=1.5),5.8,IF(AND(D93&gt;=2.25,H93&gt;=10.393,D93&gt;=2.1,B93&gt;=2.95,D93&gt;=1.75,H93&lt;16.227,D93&gt;=1.55,F93&gt;=1.5),5.4,"shouldnthappen"))))))))))))))))))))))))))))))))</f>
        <v>3.967</v>
      </c>
      <c r="BG93" s="1" t="n">
        <f aca="false">IF(AND(G93&lt;0.096,A93&lt;5.45),2.95,IF(AND(F93&gt;=1.5,G93&gt;=0.096,A93&lt;5.45),3,IF(AND(D93&lt;0.6,A93&lt;5.9,A93&gt;=5.45),1.4,IF(AND(F93&gt;=2.5,D93&gt;=0.6,A93&lt;5.9,A93&gt;=5.45),5.1,IF(AND(A93&lt;7.45,A93&gt;=7.05,A93&gt;=5.9,A93&gt;=5.45),6.167,IF(AND(B93&gt;=3.55,G93&lt;0.587,F93&lt;1.5,G93&gt;=0.096,A93&lt;5.45),1,IF(AND(A93&lt;5.05,G93&gt;=0.587,F93&lt;1.5,G93&gt;=0.096,A93&lt;5.45),1.35,IF(AND(B93&lt;2.75,D93&lt;1.7,A93&lt;7.05,A93&gt;=5.9,A93&gt;=5.45),4.9,IF(AND(A93&lt;6.2,D93&gt;=1.7,A93&lt;7.05,A93&gt;=5.9,A93&gt;=5.45),4.833,IF(AND(H93&lt;17.32,A93&gt;=7.45,A93&gt;=7.05,A93&gt;=5.9,A93&gt;=5.45),6.68,IF(AND(H93&gt;=17.32,A93&gt;=7.45,A93&gt;=7.05,A93&gt;=5.9,A93&gt;=5.45),6.4,IF(AND(G93&lt;0.161,B93&lt;3.55,G93&lt;0.587,F93&lt;1.5,G93&gt;=0.096,A93&lt;5.45),1.5,IF(AND(H93&lt;11.016,A93&gt;=5.05,G93&gt;=0.587,F93&lt;1.5,G93&gt;=0.096,A93&lt;5.45),1.633,IF(AND(H93&lt;11.001,G93&lt;0.372,F93&lt;2.5,D93&gt;=0.6,A93&lt;5.9,A93&gt;=5.45),4.133,IF(AND(H93&gt;=11.001,G93&lt;0.372,F93&lt;2.5,D93&gt;=0.6,A93&lt;5.9,A93&gt;=5.45),4.3,IF(AND(H93&lt;6.808,G93&gt;=0.372,F93&lt;2.5,D93&gt;=0.6,A93&lt;5.9,A93&gt;=5.45),4,IF(AND(A93&gt;=6.75,B93&gt;=2.75,D93&lt;1.7,A93&lt;7.05,A93&gt;=5.9,A93&gt;=5.45),4.84,IF(AND(H93&lt;12.467,G93&gt;=0.161,B93&lt;3.55,G93&lt;0.587,F93&lt;1.5,G93&gt;=0.096,A93&lt;5.45),1.3,IF(AND(D93&lt;0.25,H93&gt;=11.016,A93&gt;=5.05,G93&gt;=0.587,F93&lt;1.5,G93&gt;=0.096,A93&lt;5.45),1.52,IF(AND(D93&gt;=0.25,H93&gt;=11.016,A93&gt;=5.05,G93&gt;=0.587,F93&lt;1.5,G93&gt;=0.096,A93&lt;5.45),1.5,IF(AND(H93&lt;11.218,H93&gt;=6.808,G93&gt;=0.372,F93&lt;2.5,D93&gt;=0.6,A93&lt;5.9,A93&gt;=5.45),3.7,IF(AND(H93&gt;=11.218,H93&gt;=6.808,G93&gt;=0.372,F93&lt;2.5,D93&gt;=0.6,A93&lt;5.9,A93&gt;=5.45),3.9,IF(AND(B93&lt;2.95,A93&lt;6.75,B93&gt;=2.75,D93&lt;1.7,A93&lt;7.05,A93&gt;=5.9,A93&gt;=5.45),4.2,IF(AND(B93&gt;=2.95,A93&lt;6.75,B93&gt;=2.75,D93&lt;1.7,A93&lt;7.05,A93&gt;=5.9,A93&gt;=5.45),4.6,IF(AND(D93&gt;=2.45,A93&lt;6.85,A93&gt;=6.2,D93&gt;=1.7,A93&lt;7.05,A93&gt;=5.9,A93&gt;=5.45),5.9,IF(AND(G93&lt;0.312,A93&gt;=6.85,A93&gt;=6.2,D93&gt;=1.7,A93&lt;7.05,A93&gt;=5.9,A93&gt;=5.45),5.1,IF(AND(G93&gt;=0.312,A93&gt;=6.85,A93&gt;=6.2,D93&gt;=1.7,A93&lt;7.05,A93&gt;=5.9,A93&gt;=5.45),5.4,IF(AND(G93&lt;0.251,H93&gt;=12.467,G93&gt;=0.161,B93&lt;3.55,G93&lt;0.587,F93&lt;1.5,G93&gt;=0.096,A93&lt;5.45),1.35,IF(AND(G93&gt;=0.251,H93&gt;=12.467,G93&gt;=0.161,B93&lt;3.55,G93&lt;0.587,F93&lt;1.5,G93&gt;=0.096,A93&lt;5.45),1.467,IF(AND(G93&gt;=0.628,D93&lt;2.45,A93&lt;6.85,A93&gt;=6.2,D93&gt;=1.7,A93&lt;7.05,A93&gt;=5.9,A93&gt;=5.45),5.1,IF(AND(A93&gt;=6.75,G93&lt;0.628,D93&lt;2.45,A93&lt;6.85,A93&gt;=6.2,D93&gt;=1.7,A93&lt;7.05,A93&gt;=5.9,A93&gt;=5.45),5.9,IF(AND(H93&lt;11.824,A93&lt;6.75,G93&lt;0.628,D93&lt;2.45,A93&lt;6.85,A93&gt;=6.2,D93&gt;=1.7,A93&lt;7.05,A93&gt;=5.9,A93&gt;=5.45),5.44,IF(AND(H93&lt;14.378,H93&gt;=11.824,A93&lt;6.75,G93&lt;0.628,D93&lt;2.45,A93&lt;6.85,A93&gt;=6.2,D93&gt;=1.7,A93&lt;7.05,A93&gt;=5.9,A93&gt;=5.45),5.6,IF(AND(H93&gt;=14.378,H93&gt;=11.824,A93&lt;6.75,G93&lt;0.628,D93&lt;2.45,A93&lt;6.85,A93&gt;=6.2,D93&gt;=1.7,A93&lt;7.05,A93&gt;=5.9,A93&gt;=5.45),5.8,"shouldnthappen"))))))))))))))))))))))))))))))))))</f>
        <v>4.133</v>
      </c>
      <c r="BH93" s="1" t="n">
        <f aca="false">IF(AND(G93&gt;=0.905,F93&lt;1.5),1.8,IF(AND(H93&lt;5.523,G93&lt;0.905,F93&lt;1.5),1,IF(AND(D93&gt;=0.4,H93&gt;=5.523,G93&lt;0.905,F93&lt;1.5),1.7,IF(AND(G93&gt;=0.878,D93&lt;1.35,F93&lt;2.5,F93&gt;=1.5),4.4,IF(AND(A93&lt;5.4,D93&gt;=1.35,F93&lt;2.5,F93&gt;=1.5),3.9,IF(AND(G93&lt;0.177,B93&lt;3.15,F93&gt;=2.5,F93&gt;=1.5),6.15,IF(AND(H93&lt;10.393,B93&gt;=3.15,F93&gt;=2.5,F93&gt;=1.5),5.94,IF(AND(H93&gt;=10.393,B93&gt;=3.15,F93&gt;=2.5,F93&gt;=1.5),5.467,IF(AND(D93&gt;=1.25,G93&lt;0.878,D93&lt;1.35,F93&lt;2.5,F93&gt;=1.5),4.18,IF(AND(G93&gt;=0.709,A93&gt;=5.4,D93&gt;=1.35,F93&lt;2.5,F93&gt;=1.5),4.9,IF(AND(B93&lt;2.6,G93&gt;=0.177,B93&lt;3.15,F93&gt;=2.5,F93&gt;=1.5),4.8,IF(AND(A93&lt;4.35,A93&lt;5.05,D93&lt;0.4,H93&gt;=5.523,G93&lt;0.905,F93&lt;1.5),1.1,IF(AND(A93&gt;=5.6,A93&gt;=5.05,D93&lt;0.4,H93&gt;=5.523,G93&lt;0.905,F93&lt;1.5),1.7,IF(AND(D93&lt;1.05,D93&lt;1.25,G93&lt;0.878,D93&lt;1.35,F93&lt;2.5,F93&gt;=1.5),3.6,IF(AND(D93&gt;=1.55,G93&lt;0.709,A93&gt;=5.4,D93&gt;=1.35,F93&lt;2.5,F93&gt;=1.5),4.975,IF(AND(D93&lt;1.7,B93&gt;=2.6,G93&gt;=0.177,B93&lt;3.15,F93&gt;=2.5,F93&gt;=1.5),5.8,IF(AND(B93&lt;3.15,A93&gt;=4.35,A93&lt;5.05,D93&lt;0.4,H93&gt;=5.523,G93&lt;0.905,F93&lt;1.5),1.46,IF(AND(A93&gt;=5.45,A93&lt;5.6,A93&gt;=5.05,D93&lt;0.4,H93&gt;=5.523,G93&lt;0.905,F93&lt;1.5),1.35,IF(AND(H93&lt;10.974,D93&gt;=1.05,D93&lt;1.25,G93&lt;0.878,D93&lt;1.35,F93&lt;2.5,F93&gt;=1.5),3.8,IF(AND(H93&gt;=13.654,D93&lt;1.55,G93&lt;0.709,A93&gt;=5.4,D93&gt;=1.35,F93&lt;2.5,F93&gt;=1.5),4.725,IF(AND(A93&lt;4.5,B93&gt;=3.15,A93&gt;=4.35,A93&lt;5.05,D93&lt;0.4,H93&gt;=5.523,G93&lt;0.905,F93&lt;1.5),1.3,IF(AND(G93&lt;0.676,A93&lt;5.45,A93&lt;5.6,A93&gt;=5.05,D93&lt;0.4,H93&gt;=5.523,G93&lt;0.905,F93&lt;1.5),1.5,IF(AND(G93&gt;=0.676,A93&lt;5.45,A93&lt;5.6,A93&gt;=5.05,D93&lt;0.4,H93&gt;=5.523,G93&lt;0.905,F93&lt;1.5),1.55,IF(AND(A93&lt;5.7,H93&gt;=10.974,D93&gt;=1.05,D93&lt;1.25,G93&lt;0.878,D93&lt;1.35,F93&lt;2.5,F93&gt;=1.5),3.9,IF(AND(A93&gt;=5.7,H93&gt;=10.974,D93&gt;=1.05,D93&lt;1.25,G93&lt;0.878,D93&lt;1.35,F93&lt;2.5,F93&gt;=1.5),3.933,IF(AND(G93&gt;=0.644,H93&lt;13.654,D93&lt;1.55,G93&lt;0.709,A93&gt;=5.4,D93&gt;=1.35,F93&lt;2.5,F93&gt;=1.5),4.4,IF(AND(B93&lt;2.9,A93&lt;6.2,D93&gt;=1.7,B93&gt;=2.6,G93&gt;=0.177,B93&lt;3.15,F93&gt;=2.5,F93&gt;=1.5),5.02,IF(AND(B93&gt;=2.9,A93&lt;6.2,D93&gt;=1.7,B93&gt;=2.6,G93&gt;=0.177,B93&lt;3.15,F93&gt;=2.5,F93&gt;=1.5),4.8,IF(AND(D93&lt;2.2,A93&gt;=6.2,D93&gt;=1.7,B93&gt;=2.6,G93&gt;=0.177,B93&lt;3.15,F93&gt;=2.5,F93&gt;=1.5),5.325,IF(AND(D93&gt;=2.2,A93&gt;=6.2,D93&gt;=1.7,B93&gt;=2.6,G93&gt;=0.177,B93&lt;3.15,F93&gt;=2.5,F93&gt;=1.5),5.1,IF(AND(D93&lt;0.25,A93&gt;=4.5,B93&gt;=3.15,A93&gt;=4.35,A93&lt;5.05,D93&lt;0.4,H93&gt;=5.523,G93&lt;0.905,F93&lt;1.5),1.357,IF(AND(D93&gt;=0.25,A93&gt;=4.5,B93&gt;=3.15,A93&gt;=4.35,A93&lt;5.05,D93&lt;0.4,H93&gt;=5.523,G93&lt;0.905,F93&lt;1.5),1.333,IF(AND(H93&lt;10.723,G93&lt;0.644,H93&lt;13.654,D93&lt;1.55,G93&lt;0.709,A93&gt;=5.4,D93&gt;=1.35,F93&lt;2.5,F93&gt;=1.5),4.6,IF(AND(H93&gt;=10.723,G93&lt;0.644,H93&lt;13.654,D93&lt;1.55,G93&lt;0.709,A93&gt;=5.4,D93&gt;=1.35,F93&lt;2.5,F93&gt;=1.5),4.5,"shouldnthappen"))))))))))))))))))))))))))))))))))</f>
        <v>3.8</v>
      </c>
      <c r="BI93" s="1" t="n">
        <f aca="false">IF(AND(D93&gt;=0.8,A93&lt;5.45),3.9,IF(AND(D93&gt;=0.45,D93&lt;0.8,A93&lt;5.45),1.66,IF(AND(H93&lt;16.447,B93&gt;=3.45,A93&gt;=5.45),1.525,IF(AND(H93&gt;=16.447,B93&gt;=3.45,A93&gt;=5.45),6.4,IF(AND(H93&lt;5.245,D93&lt;0.45,D93&lt;0.8,A93&lt;5.45),1,IF(AND(A93&gt;=7.2,G93&lt;0.154,B93&lt;3.45,A93&gt;=5.45),6.7,IF(AND(D93&lt;1.65,A93&lt;7.2,G93&lt;0.154,B93&lt;3.45,A93&gt;=5.45),4.7,IF(AND(D93&gt;=1.65,A93&lt;7.2,G93&lt;0.154,B93&lt;3.45,A93&gt;=5.45),5.52,IF(AND(D93&gt;=0.25,A93&lt;5.05,H93&gt;=5.245,D93&lt;0.45,D93&lt;0.8,A93&lt;5.45),1.35,IF(AND(H93&lt;6.089,A93&gt;=5.05,H93&gt;=5.245,D93&lt;0.45,D93&lt;0.8,A93&lt;5.45),1.7,IF(AND(D93&lt;1.2,B93&lt;2.6,A93&lt;5.75,G93&gt;=0.154,B93&lt;3.45,A93&gt;=5.45),3.85,IF(AND(D93&gt;=1.2,B93&lt;2.6,A93&lt;5.75,G93&gt;=0.154,B93&lt;3.45,A93&gt;=5.45),4,IF(AND(D93&gt;=1.65,B93&gt;=2.6,A93&lt;5.75,G93&gt;=0.154,B93&lt;3.45,A93&gt;=5.45),4.9,IF(AND(G93&lt;0.353,F93&lt;2.5,A93&gt;=5.75,G93&gt;=0.154,B93&lt;3.45,A93&gt;=5.45),4.25,IF(AND(A93&gt;=7.25,F93&gt;=2.5,A93&gt;=5.75,G93&gt;=0.154,B93&lt;3.45,A93&gt;=5.45),6.45,IF(AND(H93&lt;11.218,D93&lt;0.25,A93&lt;5.05,H93&gt;=5.245,D93&lt;0.45,D93&lt;0.8,A93&lt;5.45),1.42,IF(AND(G93&lt;0.517,H93&gt;=6.089,A93&gt;=5.05,H93&gt;=5.245,D93&lt;0.45,D93&lt;0.8,A93&lt;5.45),1.44,IF(AND(G93&gt;=0.517,H93&gt;=6.089,A93&gt;=5.05,H93&gt;=5.245,D93&lt;0.45,D93&lt;0.8,A93&lt;5.45),1.54,IF(AND(H93&gt;=10.194,D93&lt;1.65,B93&gt;=2.6,A93&lt;5.75,G93&gt;=0.154,B93&lt;3.45,A93&gt;=5.45),4.35,IF(AND(B93&gt;=3.15,G93&gt;=0.353,F93&lt;2.5,A93&gt;=5.75,G93&gt;=0.154,B93&lt;3.45,A93&gt;=5.45),4.7,IF(AND(H93&lt;7.716,A93&lt;7.25,F93&gt;=2.5,A93&gt;=5.75,G93&gt;=0.154,B93&lt;3.45,A93&gt;=5.45),5.04,IF(AND(G93&lt;0.175,H93&gt;=11.218,D93&lt;0.25,A93&lt;5.05,H93&gt;=5.245,D93&lt;0.45,D93&lt;0.8,A93&lt;5.45),1.5,IF(AND(H93&lt;7.713,H93&lt;10.194,D93&lt;1.65,B93&gt;=2.6,A93&lt;5.75,G93&gt;=0.154,B93&lt;3.45,A93&gt;=5.45),4.1,IF(AND(H93&gt;=7.713,H93&lt;10.194,D93&lt;1.65,B93&gt;=2.6,A93&lt;5.75,G93&gt;=0.154,B93&lt;3.45,A93&gt;=5.45),4.2,IF(AND(B93&gt;=3.05,B93&lt;3.15,G93&gt;=0.353,F93&lt;2.5,A93&gt;=5.75,G93&gt;=0.154,B93&lt;3.45,A93&gt;=5.45),4.4,IF(AND(D93&gt;=2.45,H93&gt;=7.716,A93&lt;7.25,F93&gt;=2.5,A93&gt;=5.75,G93&gt;=0.154,B93&lt;3.45,A93&gt;=5.45),5.85,IF(AND(D93&lt;0.15,G93&gt;=0.175,H93&gt;=11.218,D93&lt;0.25,A93&lt;5.05,H93&gt;=5.245,D93&lt;0.45,D93&lt;0.8,A93&lt;5.45),1.1,IF(AND(H93&gt;=16.317,B93&lt;3.05,B93&lt;3.15,G93&gt;=0.353,F93&lt;2.5,A93&gt;=5.75,G93&gt;=0.154,B93&lt;3.45,A93&gt;=5.45),4.8,IF(AND(G93&gt;=0.857,D93&lt;2.45,H93&gt;=7.716,A93&lt;7.25,F93&gt;=2.5,A93&gt;=5.75,G93&gt;=0.154,B93&lt;3.45,A93&gt;=5.45),5.05,IF(AND(G93&lt;0.245,D93&gt;=0.15,G93&gt;=0.175,H93&gt;=11.218,D93&lt;0.25,A93&lt;5.05,H93&gt;=5.245,D93&lt;0.45,D93&lt;0.8,A93&lt;5.45),1.3,IF(AND(G93&gt;=0.245,D93&gt;=0.15,G93&gt;=0.175,H93&gt;=11.218,D93&lt;0.25,A93&lt;5.05,H93&gt;=5.245,D93&lt;0.45,D93&lt;0.8,A93&lt;5.45),1.22,IF(AND(B93&lt;2.85,H93&lt;16.317,B93&lt;3.05,B93&lt;3.15,G93&gt;=0.353,F93&lt;2.5,A93&gt;=5.75,G93&gt;=0.154,B93&lt;3.45,A93&gt;=5.45),4.6,IF(AND(B93&gt;=2.85,H93&lt;16.317,B93&lt;3.05,B93&lt;3.15,G93&gt;=0.353,F93&lt;2.5,A93&gt;=5.75,G93&gt;=0.154,B93&lt;3.45,A93&gt;=5.45),4.633,IF(AND(D93&lt;1.85,G93&lt;0.857,D93&lt;2.45,H93&gt;=7.716,A93&lt;7.25,F93&gt;=2.5,A93&gt;=5.75,G93&gt;=0.154,B93&lt;3.45,A93&gt;=5.45),5.8,IF(AND(H93&lt;11.297,D93&gt;=1.85,G93&lt;0.857,D93&lt;2.45,H93&gt;=7.716,A93&lt;7.25,F93&gt;=2.5,A93&gt;=5.75,G93&gt;=0.154,B93&lt;3.45,A93&gt;=5.45),5.3,IF(AND(G93&lt;0.388,H93&gt;=11.297,D93&gt;=1.85,G93&lt;0.857,D93&lt;2.45,H93&gt;=7.716,A93&lt;7.25,F93&gt;=2.5,A93&gt;=5.75,G93&gt;=0.154,B93&lt;3.45,A93&gt;=5.45),5.4,IF(AND(G93&gt;=0.388,H93&gt;=11.297,D93&gt;=1.85,G93&lt;0.857,D93&lt;2.45,H93&gt;=7.716,A93&lt;7.25,F93&gt;=2.5,A93&gt;=5.75,G93&gt;=0.154,B93&lt;3.45,A93&gt;=5.45),5.6,"shouldnthappen")))))))))))))))))))))))))))))))))))))</f>
        <v>4.1</v>
      </c>
      <c r="BJ93" s="1" t="n">
        <f aca="false">IF(AND(F93&gt;=2,B93&gt;=3.35),6.1,IF(AND(H93&gt;=12.719,F93&lt;1.5,B93&lt;3.35),1.567,IF(AND(H93&lt;5.245,F93&lt;2,B93&gt;=3.35),1,IF(AND(D93&lt;0.15,H93&lt;12.719,F93&lt;1.5,B93&lt;3.35),1.5,IF(AND(D93&gt;=0.35,H93&gt;=5.245,F93&lt;2,B93&gt;=3.35),1.6,IF(AND(A93&lt;4.9,D93&gt;=0.15,H93&lt;12.719,F93&lt;1.5,B93&lt;3.35),1.36,IF(AND(B93&lt;2.65,G93&lt;0.572,D93&lt;1.45,F93&gt;=1.5,B93&lt;3.35),3.5,IF(AND(A93&lt;6.1,F93&lt;2.5,D93&gt;=1.45,F93&gt;=1.5,B93&lt;3.35),5.1,IF(AND(G93&gt;=0.607,D93&lt;0.35,H93&gt;=5.245,F93&lt;2,B93&gt;=3.35),1.65,IF(AND(G93&lt;0.546,A93&gt;=4.9,D93&gt;=0.15,H93&lt;12.719,F93&lt;1.5,B93&lt;3.35),1.2,IF(AND(G93&gt;=0.546,A93&gt;=4.9,D93&gt;=0.15,H93&lt;12.719,F93&lt;1.5,B93&lt;3.35),1.4,IF(AND(A93&gt;=6.3,B93&gt;=2.65,G93&lt;0.572,D93&lt;1.45,F93&gt;=1.5,B93&lt;3.35),4.8,IF(AND(D93&lt;1.15,B93&lt;2.85,G93&gt;=0.572,D93&lt;1.45,F93&gt;=1.5,B93&lt;3.35),3.9,IF(AND(B93&gt;=3.15,B93&gt;=2.85,G93&gt;=0.572,D93&lt;1.45,F93&gt;=1.5,B93&lt;3.35),4.7,IF(AND(B93&lt;2.95,A93&gt;=6.1,F93&lt;2.5,D93&gt;=1.45,F93&gt;=1.5,B93&lt;3.35),4.533,IF(AND(B93&gt;=2.95,A93&gt;=6.1,F93&lt;2.5,D93&gt;=1.45,F93&gt;=1.5,B93&lt;3.35),4.75,IF(AND(A93&gt;=6.7,G93&lt;0.107,F93&gt;=2.5,D93&gt;=1.45,F93&gt;=1.5,B93&lt;3.35),5.7,IF(AND(G93&gt;=0.385,G93&lt;0.607,D93&lt;0.35,H93&gt;=5.245,F93&lt;2,B93&gt;=3.35),1.325,IF(AND(D93&lt;1.25,A93&lt;6.3,B93&gt;=2.65,G93&lt;0.572,D93&lt;1.45,F93&gt;=1.5,B93&lt;3.35),4,IF(AND(D93&gt;=1.25,A93&lt;6.3,B93&gt;=2.65,G93&lt;0.572,D93&lt;1.45,F93&gt;=1.5,B93&lt;3.35),4.18,IF(AND(G93&lt;0.907,D93&gt;=1.15,B93&lt;2.85,G93&gt;=0.572,D93&lt;1.45,F93&gt;=1.5,B93&lt;3.35),4,IF(AND(G93&gt;=0.907,D93&gt;=1.15,B93&lt;2.85,G93&gt;=0.572,D93&lt;1.45,F93&gt;=1.5,B93&lt;3.35),4.4,IF(AND(H93&lt;8.326,B93&lt;3.15,B93&gt;=2.85,G93&gt;=0.572,D93&lt;1.45,F93&gt;=1.5,B93&lt;3.35),3.6,IF(AND(H93&gt;=8.326,B93&lt;3.15,B93&gt;=2.85,G93&gt;=0.572,D93&lt;1.45,F93&gt;=1.5,B93&lt;3.35),4.48,IF(AND(B93&lt;2.95,A93&lt;6.7,G93&lt;0.107,F93&gt;=2.5,D93&gt;=1.45,F93&gt;=1.5,B93&lt;3.35),5.6,IF(AND(B93&gt;=2.95,A93&lt;6.7,G93&lt;0.107,F93&gt;=2.5,D93&gt;=1.45,F93&gt;=1.5,B93&lt;3.35),5.5,IF(AND(G93&lt;0.205,G93&lt;0.432,G93&gt;=0.107,F93&gt;=2.5,D93&gt;=1.45,F93&gt;=1.5,B93&lt;3.35),5.3,IF(AND(B93&gt;=3.05,G93&gt;=0.432,G93&gt;=0.107,F93&gt;=2.5,D93&gt;=1.45,F93&gt;=1.5,B93&lt;3.35),5.86,IF(AND(H93&gt;=14.057,G93&lt;0.385,G93&lt;0.607,D93&lt;0.35,H93&gt;=5.245,F93&lt;2,B93&gt;=3.35),1.7,IF(AND(D93&lt;1.7,G93&gt;=0.205,G93&lt;0.432,G93&gt;=0.107,F93&gt;=2.5,D93&gt;=1.45,F93&gt;=1.5,B93&lt;3.35),5,IF(AND(G93&lt;0.779,B93&lt;3.05,G93&gt;=0.432,G93&gt;=0.107,F93&gt;=2.5,D93&gt;=1.45,F93&gt;=1.5,B93&lt;3.35),4.9,IF(AND(G93&gt;=0.779,B93&lt;3.05,G93&gt;=0.432,G93&gt;=0.107,F93&gt;=2.5,D93&gt;=1.45,F93&gt;=1.5,B93&lt;3.35),5.533,IF(AND(D93&gt;=0.25,H93&lt;14.057,G93&lt;0.385,G93&lt;0.607,D93&lt;0.35,H93&gt;=5.245,F93&lt;2,B93&gt;=3.35),1.4,IF(AND(B93&lt;2.85,D93&gt;=1.7,G93&gt;=0.205,G93&lt;0.432,G93&gt;=0.107,F93&gt;=2.5,D93&gt;=1.45,F93&gt;=1.5,B93&lt;3.35),5.1,IF(AND(B93&gt;=2.85,D93&gt;=1.7,G93&gt;=0.205,G93&lt;0.432,G93&gt;=0.107,F93&gt;=2.5,D93&gt;=1.45,F93&gt;=1.5,B93&lt;3.35),5.15,IF(AND(A93&lt;5.1,D93&lt;0.25,H93&lt;14.057,G93&lt;0.385,G93&lt;0.607,D93&lt;0.35,H93&gt;=5.245,F93&lt;2,B93&gt;=3.35),1.4,IF(AND(A93&gt;=5.1,D93&lt;0.25,H93&lt;14.057,G93&lt;0.385,G93&lt;0.607,D93&lt;0.35,H93&gt;=5.245,F93&lt;2,B93&gt;=3.35),1.5,"shouldnthappen")))))))))))))))))))))))))))))))))))))</f>
        <v>3.5</v>
      </c>
    </row>
    <row r="94" customFormat="false" ht="13.8" hidden="false" customHeight="false" outlineLevel="0" collapsed="false">
      <c r="A94" s="1" t="n">
        <v>6.1</v>
      </c>
      <c r="B94" s="1" t="n">
        <v>3</v>
      </c>
      <c r="C94" s="1" t="n">
        <v>4.6</v>
      </c>
      <c r="D94" s="1" t="n">
        <v>1.4</v>
      </c>
      <c r="E94" s="1" t="s">
        <v>92</v>
      </c>
      <c r="F94" s="1" t="n">
        <v>2</v>
      </c>
      <c r="G94" s="1" t="n">
        <v>0.638513650977984</v>
      </c>
      <c r="H94" s="16" t="n">
        <v>9.18888015104458</v>
      </c>
      <c r="I94" s="11" t="n">
        <f aca="false">C94</f>
        <v>4.6</v>
      </c>
      <c r="J94" s="1" t="n">
        <f aca="false">AVERAGE(M94:BJ94)</f>
        <v>4.49184</v>
      </c>
      <c r="K94" s="15" t="n">
        <f aca="false">1-SQRT(VAR(M94:BJ94, I94)) / AVERAGE(M94:BJ94)</f>
        <v>0.946654761412482</v>
      </c>
      <c r="L94" s="1" t="n">
        <f aca="false">(J94-I94)/I94</f>
        <v>-0.0235130434782608</v>
      </c>
      <c r="M94" s="1" t="n">
        <f aca="false">IF(AND(H94&gt;=16.241,B94&gt;=3.35),6.4,IF(AND(D94&gt;=0.75,A94&lt;5.15,B94&lt;3.35),4.1,IF(AND(D94&gt;=1.5,H94&lt;16.241,B94&gt;=3.35),5.767,IF(AND(B94&gt;=3.25,D94&lt;0.75,A94&lt;5.15,B94&lt;3.35),1.58,IF(AND(A94&lt;4.95,D94&lt;1.5,H94&lt;16.241,B94&gt;=3.35),1.4,IF(AND(A94&lt;4.5,B94&lt;3.25,D94&lt;0.75,A94&lt;5.15,B94&lt;3.35),1.26,IF(AND(A94&gt;=4.5,B94&lt;3.25,D94&lt;0.75,A94&lt;5.15,B94&lt;3.35),1.48,IF(AND(G94&lt;0.356,H94&lt;12.557,D94&lt;1.45,A94&gt;=5.15,B94&lt;3.35),4.267,IF(AND(D94&lt;1.25,H94&gt;=12.557,D94&lt;1.45,A94&gt;=5.15,B94&lt;3.35),4.05,IF(AND(D94&gt;=1.35,G94&gt;=0.356,H94&lt;12.557,D94&lt;1.45,A94&gt;=5.15,B94&lt;3.35),4.25,IF(AND(H94&lt;15.086,D94&gt;=1.25,H94&gt;=12.557,D94&lt;1.45,A94&gt;=5.15,B94&lt;3.35),4.4,IF(AND(F94&lt;2.5,G94&gt;=0.44,D94&lt;2.05,D94&gt;=1.45,A94&gt;=5.15,B94&lt;3.35),4.7,IF(AND(H94&lt;10.391,B94&lt;3.15,D94&gt;=2.05,D94&gt;=1.45,A94&gt;=5.15,B94&lt;3.35),5.1,IF(AND(G94&lt;0.505,B94&gt;=3.15,D94&gt;=2.05,D94&gt;=1.45,A94&gt;=5.15,B94&lt;3.35),5.7,IF(AND(G94&gt;=0.505,B94&gt;=3.15,D94&gt;=2.05,D94&gt;=1.45,A94&gt;=5.15,B94&lt;3.35),5.95,IF(AND(D94&gt;=0.5,G94&lt;0.905,A94&gt;=4.95,D94&lt;1.5,H94&lt;16.241,B94&gt;=3.35),1.6,IF(AND(B94&lt;3.6,G94&gt;=0.905,A94&gt;=4.95,D94&lt;1.5,H94&lt;16.241,B94&gt;=3.35),1.7,IF(AND(B94&gt;=3.6,G94&gt;=0.905,A94&gt;=4.95,D94&lt;1.5,H94&lt;16.241,B94&gt;=3.35),1.767,IF(AND(A94&gt;=5.7,D94&lt;1.35,G94&gt;=0.356,H94&lt;12.557,D94&lt;1.45,A94&gt;=5.15,B94&lt;3.35),3.9,IF(AND(A94&lt;6.35,H94&gt;=15.086,D94&gt;=1.25,H94&gt;=12.557,D94&lt;1.45,A94&gt;=5.15,B94&lt;3.35),4.7,IF(AND(A94&gt;=6.35,H94&gt;=15.086,D94&gt;=1.25,H94&gt;=12.557,D94&lt;1.45,A94&gt;=5.15,B94&lt;3.35),4.6,IF(AND(H94&lt;9.252,D94&lt;1.55,G94&lt;0.44,D94&lt;2.05,D94&gt;=1.45,A94&gt;=5.15,B94&lt;3.35),5.08,IF(AND(H94&gt;=9.252,D94&lt;1.55,G94&lt;0.44,D94&lt;2.05,D94&gt;=1.45,A94&gt;=5.15,B94&lt;3.35),4.7,IF(AND(H94&lt;8.477,D94&gt;=1.55,G94&lt;0.44,D94&lt;2.05,D94&gt;=1.45,A94&gt;=5.15,B94&lt;3.35),5.1,IF(AND(H94&gt;=8.477,D94&gt;=1.55,G94&lt;0.44,D94&lt;2.05,D94&gt;=1.45,A94&gt;=5.15,B94&lt;3.35),5.4,IF(AND(H94&lt;8.435,F94&gt;=2.5,G94&gt;=0.44,D94&lt;2.05,D94&gt;=1.45,A94&gt;=5.15,B94&lt;3.35),5.1,IF(AND(H94&gt;=8.435,F94&gt;=2.5,G94&gt;=0.44,D94&lt;2.05,D94&gt;=1.45,A94&gt;=5.15,B94&lt;3.35),4.86,IF(AND(G94&lt;0.543,H94&gt;=10.391,B94&lt;3.15,D94&gt;=2.05,D94&gt;=1.45,A94&gt;=5.15,B94&lt;3.35),5.56,IF(AND(G94&gt;=0.543,H94&gt;=10.391,B94&lt;3.15,D94&gt;=2.05,D94&gt;=1.45,A94&gt;=5.15,B94&lt;3.35),5.8,IF(AND(A94&lt;5.05,D94&lt;0.5,G94&lt;0.905,A94&gt;=4.95,D94&lt;1.5,H94&lt;16.241,B94&gt;=3.35),1.3,IF(AND(H94&lt;6.583,A94&lt;5.7,D94&lt;1.35,G94&gt;=0.356,H94&lt;12.557,D94&lt;1.45,A94&gt;=5.15,B94&lt;3.35),4,IF(AND(G94&lt;0.585,A94&gt;=5.05,D94&lt;0.5,G94&lt;0.905,A94&gt;=4.95,D94&lt;1.5,H94&lt;16.241,B94&gt;=3.35),1.475,IF(AND(G94&lt;0.62,H94&gt;=6.583,A94&lt;5.7,D94&lt;1.35,G94&gt;=0.356,H94&lt;12.557,D94&lt;1.45,A94&gt;=5.15,B94&lt;3.35),3.75,IF(AND(G94&gt;=0.62,H94&gt;=6.583,A94&lt;5.7,D94&lt;1.35,G94&gt;=0.356,H94&lt;12.557,D94&lt;1.45,A94&gt;=5.15,B94&lt;3.35),3.6,IF(AND(B94&lt;3.75,G94&gt;=0.585,A94&gt;=5.05,D94&lt;0.5,G94&lt;0.905,A94&gt;=4.95,D94&lt;1.5,H94&lt;16.241,B94&gt;=3.35),1.5,IF(AND(B94&gt;=3.75,G94&gt;=0.585,A94&gt;=5.05,D94&lt;0.5,G94&lt;0.905,A94&gt;=4.95,D94&lt;1.5,H94&lt;16.241,B94&gt;=3.35),1.6,"shouldnthappen"))))))))))))))))))))))))))))))))))))</f>
        <v>4.25</v>
      </c>
      <c r="N94" s="1" t="n">
        <f aca="false">IF(AND(H94&lt;5.245,B94&lt;3.65,F94&lt;1.5),1,IF(AND(H94&gt;=14.096,B94&gt;=3.65,F94&lt;1.5),1.65,IF(AND(A94&gt;=5.45,H94&gt;=5.245,B94&lt;3.65,F94&lt;1.5),1.3,IF(AND(H94&gt;=13.586,H94&lt;14.096,B94&gt;=3.65,F94&lt;1.5),1.3,IF(AND(H94&lt;10.258,D94&lt;1.25,F94&lt;2.5,F94&gt;=1.5),3.38,IF(AND(H94&lt;6.982,D94&gt;=1.25,F94&lt;2.5,F94&gt;=1.5),3.96,IF(AND(H94&gt;=13.646,D94&lt;2.05,F94&gt;=2.5,F94&gt;=1.5),6.1,IF(AND(B94&lt;3.05,A94&lt;5.45,H94&gt;=5.245,B94&lt;3.65,F94&lt;1.5),1.375,IF(AND(H94&lt;6.543,H94&lt;13.586,H94&lt;14.096,B94&gt;=3.65,F94&lt;1.5),1.4,IF(AND(H94&gt;=6.543,H94&lt;13.586,H94&lt;14.096,B94&gt;=3.65,F94&lt;1.5),1.5,IF(AND(H94&lt;11.522,H94&gt;=10.258,D94&lt;1.25,F94&lt;2.5,F94&gt;=1.5),3.733,IF(AND(H94&gt;=11.522,H94&gt;=10.258,D94&lt;1.25,F94&lt;2.5,F94&gt;=1.5),3.92,IF(AND(H94&lt;5.767,H94&lt;13.646,D94&lt;2.05,F94&gt;=2.5,F94&gt;=1.5),4.5,IF(AND(A94&lt;6.8,B94&lt;3.15,D94&gt;=2.05,F94&gt;=2.5,F94&gt;=1.5),5.6,IF(AND(A94&gt;=6.8,B94&lt;3.15,D94&gt;=2.05,F94&gt;=2.5,F94&gt;=1.5),5.1,IF(AND(B94&lt;3.25,B94&gt;=3.15,D94&gt;=2.05,F94&gt;=2.5,F94&gt;=1.5),5.8,IF(AND(B94&gt;=3.25,B94&gt;=3.15,D94&gt;=2.05,F94&gt;=2.5,F94&gt;=1.5),5.65,IF(AND(B94&lt;3.15,B94&gt;=3.05,A94&lt;5.45,H94&gt;=5.245,B94&lt;3.65,F94&lt;1.5),1.5,IF(AND(G94&gt;=0.735,H94&lt;13.665,H94&gt;=6.982,D94&gt;=1.25,F94&lt;2.5,F94&gt;=1.5),4.2,IF(AND(H94&lt;14.03,H94&gt;=13.665,H94&gt;=6.982,D94&gt;=1.25,F94&lt;2.5,F94&gt;=1.5),4.8,IF(AND(A94&gt;=6.6,H94&gt;=5.767,H94&lt;13.646,D94&lt;2.05,F94&gt;=2.5,F94&gt;=1.5),6.05,IF(AND(G94&gt;=0.934,B94&gt;=3.15,B94&gt;=3.05,A94&lt;5.45,H94&gt;=5.245,B94&lt;3.65,F94&lt;1.5),1.7,IF(AND(D94&gt;=1.55,G94&lt;0.735,H94&lt;13.665,H94&gt;=6.982,D94&gt;=1.25,F94&lt;2.5,F94&gt;=1.5),5.1,IF(AND(D94&lt;1.45,H94&gt;=14.03,H94&gt;=13.665,H94&gt;=6.982,D94&gt;=1.25,F94&lt;2.5,F94&gt;=1.5),4.7,IF(AND(D94&gt;=1.45,H94&gt;=14.03,H94&gt;=13.665,H94&gt;=6.982,D94&gt;=1.25,F94&lt;2.5,F94&gt;=1.5),4.5,IF(AND(A94&gt;=6.2,A94&lt;6.6,H94&gt;=5.767,H94&lt;13.646,D94&lt;2.05,F94&gt;=2.5,F94&gt;=1.5),5.325,IF(AND(B94&lt;3.25,G94&lt;0.934,B94&gt;=3.15,B94&gt;=3.05,A94&lt;5.45,H94&gt;=5.245,B94&lt;3.65,F94&lt;1.5),1.3,IF(AND(D94&lt;1.35,D94&lt;1.55,G94&lt;0.735,H94&lt;13.665,H94&gt;=6.982,D94&gt;=1.25,F94&lt;2.5,F94&gt;=1.5),4.25,IF(AND(H94&lt;8.435,A94&lt;6.2,A94&lt;6.6,H94&gt;=5.767,H94&lt;13.646,D94&lt;2.05,F94&gt;=2.5,F94&gt;=1.5),5.1,IF(AND(H94&gt;=8.435,A94&lt;6.2,A94&lt;6.6,H94&gt;=5.767,H94&lt;13.646,D94&lt;2.05,F94&gt;=2.5,F94&gt;=1.5),4.9,IF(AND(A94&gt;=5.15,B94&gt;=3.25,G94&lt;0.934,B94&gt;=3.15,B94&gt;=3.05,A94&lt;5.45,H94&gt;=5.245,B94&lt;3.65,F94&lt;1.5),1.5,IF(AND(B94&lt;2.9,D94&gt;=1.35,D94&lt;1.55,G94&lt;0.735,H94&lt;13.665,H94&gt;=6.982,D94&gt;=1.25,F94&lt;2.5,F94&gt;=1.5),4.6,IF(AND(B94&gt;=2.9,D94&gt;=1.35,D94&lt;1.55,G94&lt;0.735,H94&lt;13.665,H94&gt;=6.982,D94&gt;=1.25,F94&lt;2.5,F94&gt;=1.5),4.52,IF(AND(G94&gt;=0.862,A94&lt;5.15,B94&gt;=3.25,G94&lt;0.934,B94&gt;=3.15,B94&gt;=3.05,A94&lt;5.45,H94&gt;=5.245,B94&lt;3.65,F94&lt;1.5),1.5,IF(AND(H94&lt;9.35,G94&lt;0.862,A94&lt;5.15,B94&gt;=3.25,G94&lt;0.934,B94&gt;=3.15,B94&gt;=3.05,A94&lt;5.45,H94&gt;=5.245,B94&lt;3.65,F94&lt;1.5),1.38,IF(AND(H94&gt;=9.35,G94&lt;0.862,A94&lt;5.15,B94&gt;=3.25,G94&lt;0.934,B94&gt;=3.15,B94&gt;=3.05,A94&lt;5.45,H94&gt;=5.245,B94&lt;3.65,F94&lt;1.5),1.4,"shouldnthappen"))))))))))))))))))))))))))))))))))))</f>
        <v>4.52</v>
      </c>
      <c r="O94" s="1" t="n">
        <f aca="false">IF(AND(B94&lt;2.75,A94&lt;5.55),3.96,IF(AND(H94&lt;9.205,A94&lt;5.9,A94&gt;=5.55),3.85,IF(AND(A94&lt;4.35,D94&lt;0.35,B94&gt;=2.75,A94&lt;5.55),1.1,IF(AND(B94&lt;3.65,D94&gt;=0.35,B94&gt;=2.75,A94&lt;5.55),1.65,IF(AND(B94&gt;=3.65,D94&gt;=0.35,B94&gt;=2.75,A94&lt;5.55),1.9,IF(AND(G94&gt;=0.732,H94&gt;=9.205,A94&lt;5.9,A94&gt;=5.55),4.9,IF(AND(G94&lt;0.273,G94&lt;0.732,H94&gt;=9.205,A94&lt;5.9,A94&gt;=5.55),4.5,IF(AND(A94&lt;6.3,G94&lt;0.422,F94&lt;2.5,A94&gt;=5.9,A94&gt;=5.55),5.1,IF(AND(A94&gt;=6.3,G94&lt;0.422,F94&lt;2.5,A94&gt;=5.9,A94&gt;=5.55),4.76,IF(AND(B94&lt;2.4,G94&gt;=0.422,F94&lt;2.5,A94&gt;=5.9,A94&gt;=5.55),4.45,IF(AND(A94&gt;=7,G94&gt;=0.628,F94&gt;=2.5,A94&gt;=5.9,A94&gt;=5.55),6.45,IF(AND(D94&lt;0.15,H94&lt;13.924,A94&gt;=4.35,D94&lt;0.35,B94&gt;=2.75,A94&lt;5.55),1.5,IF(AND(B94&lt;3.15,H94&gt;=13.924,A94&gt;=4.35,D94&lt;0.35,B94&gt;=2.75,A94&lt;5.55),1.56,IF(AND(B94&gt;=3.15,H94&gt;=13.924,A94&gt;=4.35,D94&lt;0.35,B94&gt;=2.75,A94&lt;5.55),1.3,IF(AND(H94&lt;14.316,G94&gt;=0.273,G94&lt;0.732,H94&gt;=9.205,A94&lt;5.9,A94&gt;=5.55),3.95,IF(AND(H94&gt;=14.316,G94&gt;=0.273,G94&lt;0.732,H94&gt;=9.205,A94&lt;5.9,A94&gt;=5.55),4.1,IF(AND(A94&lt;6.2,B94&gt;=2.4,G94&gt;=0.422,F94&lt;2.5,A94&gt;=5.9,A94&gt;=5.55),4.3,IF(AND(A94&gt;=7.05,G94&lt;0.364,G94&lt;0.628,F94&gt;=2.5,A94&gt;=5.9,A94&gt;=5.55),6.1,IF(AND(A94&gt;=7.55,G94&gt;=0.364,G94&lt;0.628,F94&gt;=2.5,A94&gt;=5.9,A94&gt;=5.55),6.4,IF(AND(A94&lt;6.15,A94&lt;7,G94&gt;=0.628,F94&gt;=2.5,A94&gt;=5.9,A94&gt;=5.55),4.9,IF(AND(D94&lt;1.45,A94&gt;=6.2,B94&gt;=2.4,G94&gt;=0.422,F94&lt;2.5,A94&gt;=5.9,A94&gt;=5.55),4.64,IF(AND(D94&gt;=1.45,A94&gt;=6.2,B94&gt;=2.4,G94&gt;=0.422,F94&lt;2.5,A94&gt;=5.9,A94&gt;=5.55),4.9,IF(AND(D94&lt;1.65,A94&lt;7.05,G94&lt;0.364,G94&lt;0.628,F94&gt;=2.5,A94&gt;=5.9,A94&gt;=5.55),5.1,IF(AND(D94&gt;=2.35,A94&lt;7.55,G94&gt;=0.364,G94&lt;0.628,F94&gt;=2.5,A94&gt;=5.9,A94&gt;=5.55),5.633,IF(AND(D94&lt;2.15,A94&gt;=6.15,A94&lt;7,G94&gt;=0.628,F94&gt;=2.5,A94&gt;=5.9,A94&gt;=5.55),5.1,IF(AND(D94&gt;=2.15,A94&gt;=6.15,A94&lt;7,G94&gt;=0.628,F94&gt;=2.5,A94&gt;=5.9,A94&gt;=5.55),5.267,IF(AND(A94&lt;4.9,A94&lt;5.05,D94&gt;=0.15,H94&lt;13.924,A94&gt;=4.35,D94&lt;0.35,B94&gt;=2.75,A94&lt;5.55),1.375,IF(AND(A94&gt;=4.9,A94&lt;5.05,D94&gt;=0.15,H94&lt;13.924,A94&gt;=4.35,D94&lt;0.35,B94&gt;=2.75,A94&lt;5.55),1.3,IF(AND(A94&lt;5.45,A94&gt;=5.05,D94&gt;=0.15,H94&lt;13.924,A94&gt;=4.35,D94&lt;0.35,B94&gt;=2.75,A94&lt;5.55),1.475,IF(AND(A94&gt;=5.45,A94&gt;=5.05,D94&gt;=0.15,H94&lt;13.924,A94&gt;=4.35,D94&lt;0.35,B94&gt;=2.75,A94&lt;5.55),1.4,IF(AND(B94&gt;=3.25,D94&lt;2.35,A94&lt;7.55,G94&gt;=0.364,G94&lt;0.628,F94&gt;=2.5,A94&gt;=5.9,A94&gt;=5.55),5.7,IF(AND(G94&lt;0.006,G94&lt;0.107,D94&gt;=1.65,A94&lt;7.05,G94&lt;0.364,G94&lt;0.628,F94&gt;=2.5,A94&gt;=5.9,A94&gt;=5.55),5.5,IF(AND(G94&gt;=0.006,G94&lt;0.107,D94&gt;=1.65,A94&lt;7.05,G94&lt;0.364,G94&lt;0.628,F94&gt;=2.5,A94&gt;=5.9,A94&gt;=5.55),5.667,IF(AND(D94&lt;2.2,G94&gt;=0.107,D94&gt;=1.65,A94&lt;7.05,G94&lt;0.364,G94&lt;0.628,F94&gt;=2.5,A94&gt;=5.9,A94&gt;=5.55),5.35,IF(AND(D94&gt;=2.2,G94&gt;=0.107,D94&gt;=1.65,A94&lt;7.05,G94&lt;0.364,G94&lt;0.628,F94&gt;=2.5,A94&gt;=5.9,A94&gt;=5.55),5.2,IF(AND(D94&lt;2.25,B94&lt;3.25,D94&lt;2.35,A94&lt;7.55,G94&gt;=0.364,G94&lt;0.628,F94&gt;=2.5,A94&gt;=5.9,A94&gt;=5.55),5.8,IF(AND(D94&gt;=2.25,B94&lt;3.25,D94&lt;2.35,A94&lt;7.55,G94&gt;=0.364,G94&lt;0.628,F94&gt;=2.5,A94&gt;=5.9,A94&gt;=5.55),5.9,"shouldnthappen")))))))))))))))))))))))))))))))))))))</f>
        <v>4.3</v>
      </c>
      <c r="P94" s="1" t="n">
        <f aca="false">IF(AND(D94&gt;=0.75,A94&lt;5.55),3.9,IF(AND(H94&lt;7.482,A94&gt;=5.55),3.45,IF(AND(B94&gt;=3.15,B94&lt;3.25,D94&lt;0.75,A94&lt;5.55),1.262,IF(AND(G94&gt;=0.446,B94&lt;3.15,B94&lt;3.25,D94&lt;0.75,A94&lt;5.55),1.1,IF(AND(G94&lt;0.408,A94&lt;5.05,B94&gt;=3.25,D94&lt;0.75,A94&lt;5.55),1.4,IF(AND(G94&gt;=0.408,A94&lt;5.05,B94&gt;=3.25,D94&lt;0.75,A94&lt;5.55),1.233,IF(AND(G94&gt;=0.676,A94&gt;=5.05,B94&gt;=3.25,D94&lt;0.75,A94&lt;5.55),1.72,IF(AND(H94&lt;9.386,A94&lt;5.85,F94&lt;2.5,H94&gt;=7.482,A94&gt;=5.55),3.5,IF(AND(H94&gt;=9.386,A94&lt;5.85,F94&lt;2.5,H94&gt;=7.482,A94&gt;=5.55),4.275,IF(AND(H94&gt;=16.284,G94&lt;0.865,F94&gt;=2.5,H94&gt;=7.482,A94&gt;=5.55),6.6,IF(AND(G94&lt;0.912,G94&gt;=0.865,F94&gt;=2.5,H94&gt;=7.482,A94&gt;=5.55),4.8,IF(AND(G94&gt;=0.912,G94&gt;=0.865,F94&gt;=2.5,H94&gt;=7.482,A94&gt;=5.55),5.175,IF(AND(A94&gt;=4.95,G94&lt;0.446,B94&lt;3.15,B94&lt;3.25,D94&lt;0.75,A94&lt;5.55),1.6,IF(AND(H94&gt;=12.974,G94&lt;0.676,A94&gt;=5.05,B94&gt;=3.25,D94&lt;0.75,A94&lt;5.55),1.3,IF(AND(D94&lt;1.45,H94&lt;13.531,A94&gt;=5.85,F94&lt;2.5,H94&gt;=7.482,A94&gt;=5.55),4.2,IF(AND(D94&gt;=1.45,H94&lt;13.531,A94&gt;=5.85,F94&lt;2.5,H94&gt;=7.482,A94&gt;=5.55),4.967,IF(AND(G94&lt;0.187,H94&gt;=13.531,A94&gt;=5.85,F94&lt;2.5,H94&gt;=7.482,A94&gt;=5.55),5,IF(AND(H94&gt;=12.675,A94&lt;4.95,G94&lt;0.446,B94&lt;3.15,B94&lt;3.25,D94&lt;0.75,A94&lt;5.55),1.5,IF(AND(H94&lt;10.826,H94&lt;12.974,G94&lt;0.676,A94&gt;=5.05,B94&gt;=3.25,D94&lt;0.75,A94&lt;5.55),1.46,IF(AND(H94&gt;=10.826,H94&lt;12.974,G94&lt;0.676,A94&gt;=5.05,B94&gt;=3.25,D94&lt;0.75,A94&lt;5.55),1.4,IF(AND(A94&lt;6.15,G94&gt;=0.187,H94&gt;=13.531,A94&gt;=5.85,F94&lt;2.5,H94&gt;=7.482,A94&gt;=5.55),4.7,IF(AND(A94&lt;6.85,B94&lt;2.95,H94&lt;16.284,G94&lt;0.865,F94&gt;=2.5,H94&gt;=7.482,A94&gt;=5.55),5.32,IF(AND(A94&gt;=6.85,B94&lt;2.95,H94&lt;16.284,G94&lt;0.865,F94&gt;=2.5,H94&gt;=7.482,A94&gt;=5.55),6.567,IF(AND(A94&lt;4.85,H94&lt;12.675,A94&lt;4.95,G94&lt;0.446,B94&lt;3.15,B94&lt;3.25,D94&lt;0.75,A94&lt;5.55),1.4,IF(AND(A94&gt;=4.85,H94&lt;12.675,A94&lt;4.95,G94&lt;0.446,B94&lt;3.15,B94&lt;3.25,D94&lt;0.75,A94&lt;5.55),1.5,IF(AND(B94&lt;3.1,A94&gt;=6.15,G94&gt;=0.187,H94&gt;=13.531,A94&gt;=5.85,F94&lt;2.5,H94&gt;=7.482,A94&gt;=5.55),4.467,IF(AND(B94&gt;=3.1,A94&gt;=6.15,G94&gt;=0.187,H94&gt;=13.531,A94&gt;=5.85,F94&lt;2.5,H94&gt;=7.482,A94&gt;=5.55),4.7,IF(AND(G94&gt;=0.379,B94&lt;3.15,B94&gt;=2.95,H94&lt;16.284,G94&lt;0.865,F94&gt;=2.5,H94&gt;=7.482,A94&gt;=5.55),5.733,IF(AND(A94&lt;6.6,B94&gt;=3.15,B94&gt;=2.95,H94&lt;16.284,G94&lt;0.865,F94&gt;=2.5,H94&gt;=7.482,A94&gt;=5.55),5.38,IF(AND(A94&lt;6.7,G94&lt;0.379,B94&lt;3.15,B94&gt;=2.95,H94&lt;16.284,G94&lt;0.865,F94&gt;=2.5,H94&gt;=7.482,A94&gt;=5.55),5.3,IF(AND(A94&gt;=6.7,G94&lt;0.379,B94&lt;3.15,B94&gt;=2.95,H94&lt;16.284,G94&lt;0.865,F94&gt;=2.5,H94&gt;=7.482,A94&gt;=5.55),5.16,IF(AND(A94&lt;7.05,A94&gt;=6.6,B94&gt;=3.15,B94&gt;=2.95,H94&lt;16.284,G94&lt;0.865,F94&gt;=2.5,H94&gt;=7.482,A94&gt;=5.55),5.78,IF(AND(A94&gt;=7.05,A94&gt;=6.6,B94&gt;=3.15,B94&gt;=2.95,H94&lt;16.284,G94&lt;0.865,F94&gt;=2.5,H94&gt;=7.482,A94&gt;=5.55),6.1,"shouldnthappen")))))))))))))))))))))))))))))))))</f>
        <v>4.2</v>
      </c>
      <c r="Q94" s="1" t="n">
        <f aca="false">IF(AND(G94&gt;=0.422,B94&lt;3.25,F94&lt;1.5),1.25,IF(AND(G94&gt;=0.082,G94&lt;0.125,F94&gt;=1.5),6.7,IF(AND(G94&lt;0.251,G94&lt;0.422,B94&lt;3.25,F94&lt;1.5),1.38,IF(AND(G94&gt;=0.251,G94&lt;0.422,B94&lt;3.25,F94&lt;1.5),1.55,IF(AND(G94&gt;=0.385,G94&lt;0.633,B94&gt;=3.25,F94&lt;1.5),1.367,IF(AND(B94&lt;3.35,G94&gt;=0.633,B94&gt;=3.25,F94&lt;1.5),1.7,IF(AND(A94&lt;5.85,G94&lt;0.082,G94&lt;0.125,F94&gt;=1.5),4.5,IF(AND(F94&gt;=2.5,D94&lt;1.6,G94&gt;=0.125,F94&gt;=1.5),5.05,IF(AND(H94&gt;=16.774,D94&gt;=1.6,G94&gt;=0.125,F94&gt;=1.5),6.4,IF(AND(D94&gt;=0.5,G94&lt;0.385,G94&lt;0.633,B94&gt;=3.25,F94&lt;1.5),1.6,IF(AND(B94&lt;3.6,B94&gt;=3.35,G94&gt;=0.633,B94&gt;=3.25,F94&lt;1.5),1.55,IF(AND(B94&gt;=3.6,B94&gt;=3.35,G94&gt;=0.633,B94&gt;=3.25,F94&lt;1.5),1.6,IF(AND(D94&lt;1.65,A94&gt;=5.85,G94&lt;0.082,G94&lt;0.125,F94&gt;=1.5),4.7,IF(AND(A94&lt;5.3,F94&lt;2.5,D94&lt;1.6,G94&gt;=0.125,F94&gt;=1.5),3.15,IF(AND(B94&gt;=3.2,H94&lt;16.774,D94&gt;=1.6,G94&gt;=0.125,F94&gt;=1.5),5.675,IF(AND(H94&lt;11.767,D94&lt;0.5,G94&lt;0.385,G94&lt;0.633,B94&gt;=3.25,F94&lt;1.5),1.5,IF(AND(H94&gt;=11.767,D94&lt;0.5,G94&lt;0.385,G94&lt;0.633,B94&gt;=3.25,F94&lt;1.5),1.367,IF(AND(H94&lt;8.367,D94&gt;=1.65,A94&gt;=5.85,G94&lt;0.082,G94&lt;0.125,F94&gt;=1.5),5.7,IF(AND(H94&gt;=8.367,D94&gt;=1.65,A94&gt;=5.85,G94&lt;0.082,G94&lt;0.125,F94&gt;=1.5),5.575,IF(AND(A94&gt;=7.1,B94&lt;3.2,H94&lt;16.774,D94&gt;=1.6,G94&gt;=0.125,F94&gt;=1.5),6.3,IF(AND(H94&gt;=15.395,B94&lt;2.85,A94&gt;=5.3,F94&lt;2.5,D94&lt;1.6,G94&gt;=0.125,F94&gt;=1.5),4.8,IF(AND(H94&lt;8.486,B94&gt;=2.85,A94&gt;=5.3,F94&lt;2.5,D94&lt;1.6,G94&gt;=0.125,F94&gt;=1.5),3.85,IF(AND(D94&gt;=2.1,A94&lt;7.1,B94&lt;3.2,H94&lt;16.774,D94&gt;=1.6,G94&gt;=0.125,F94&gt;=1.5),5.5,IF(AND(B94&gt;=2.75,H94&lt;15.395,B94&lt;2.85,A94&gt;=5.3,F94&lt;2.5,D94&lt;1.6,G94&gt;=0.125,F94&gt;=1.5),4.489,IF(AND(H94&gt;=15.168,H94&gt;=8.486,B94&gt;=2.85,A94&gt;=5.3,F94&lt;2.5,D94&lt;1.6,G94&gt;=0.125,F94&gt;=1.5),4.7,IF(AND(G94&gt;=0.519,D94&lt;2.1,A94&lt;7.1,B94&lt;3.2,H94&lt;16.774,D94&gt;=1.6,G94&gt;=0.125,F94&gt;=1.5),4.925,IF(AND(G94&gt;=0.897,B94&lt;2.75,H94&lt;15.395,B94&lt;2.85,A94&gt;=5.3,F94&lt;2.5,D94&lt;1.6,G94&gt;=0.125,F94&gt;=1.5),4.567,IF(AND(A94&lt;5.65,H94&lt;15.168,H94&gt;=8.486,B94&gt;=2.85,A94&gt;=5.3,F94&lt;2.5,D94&lt;1.6,G94&gt;=0.125,F94&gt;=1.5),4.5,IF(AND(G94&lt;0.23,G94&lt;0.519,D94&lt;2.1,A94&lt;7.1,B94&lt;3.2,H94&lt;16.774,D94&gt;=1.6,G94&gt;=0.125,F94&gt;=1.5),5,IF(AND(A94&lt;5.9,G94&lt;0.897,B94&lt;2.75,H94&lt;15.395,B94&lt;2.85,A94&gt;=5.3,F94&lt;2.5,D94&lt;1.6,G94&gt;=0.125,F94&gt;=1.5),4.1,IF(AND(A94&gt;=5.9,G94&lt;0.897,B94&lt;2.75,H94&lt;15.395,B94&lt;2.85,A94&gt;=5.3,F94&lt;2.5,D94&lt;1.6,G94&gt;=0.125,F94&gt;=1.5),4.5,IF(AND(A94&lt;6.05,A94&gt;=5.65,H94&lt;15.168,H94&gt;=8.486,B94&gt;=2.85,A94&gt;=5.3,F94&lt;2.5,D94&lt;1.6,G94&gt;=0.125,F94&gt;=1.5),4.2,IF(AND(A94&gt;=6.05,A94&gt;=5.65,H94&lt;15.168,H94&gt;=8.486,B94&gt;=2.85,A94&gt;=5.3,F94&lt;2.5,D94&lt;1.6,G94&gt;=0.125,F94&gt;=1.5),4.35,IF(AND(D94&lt;1.95,G94&gt;=0.23,G94&lt;0.519,D94&lt;2.1,A94&lt;7.1,B94&lt;3.2,H94&lt;16.774,D94&gt;=1.6,G94&gt;=0.125,F94&gt;=1.5),5.3,IF(AND(D94&gt;=1.95,G94&gt;=0.23,G94&lt;0.519,D94&lt;2.1,A94&lt;7.1,B94&lt;3.2,H94&lt;16.774,D94&gt;=1.6,G94&gt;=0.125,F94&gt;=1.5),5.2,"shouldnthappen")))))))))))))))))))))))))))))))))))</f>
        <v>4.35</v>
      </c>
      <c r="R94" s="1" t="n">
        <f aca="false">IF(AND(G94&gt;=0.901,F94&lt;1.5),1.9,IF(AND(H94&lt;5.523,D94&lt;0.35,G94&lt;0.901,F94&lt;1.5),1,IF(AND(B94&lt;3.6,D94&gt;=0.35,G94&lt;0.901,F94&lt;1.5),1.575,IF(AND(B94&gt;=3.6,D94&gt;=0.35,G94&lt;0.901,F94&lt;1.5),1.5,IF(AND(G94&gt;=0.837,D94&lt;1.15,D94&lt;1.45,F94&gt;=1.5),3,IF(AND(G94&gt;=0.66,D94&gt;=1.15,D94&lt;1.45,F94&gt;=1.5),4,IF(AND(F94&gt;=2.5,D94&lt;1.55,D94&gt;=1.45,F94&gt;=1.5),5.025,IF(AND(F94&lt;2.5,D94&gt;=1.55,D94&gt;=1.45,F94&gt;=1.5),4.933,IF(AND(B94&lt;2.45,G94&lt;0.837,D94&lt;1.15,D94&lt;1.45,F94&gt;=1.5),3.3,IF(AND(B94&gt;=2.45,G94&lt;0.837,D94&lt;1.15,D94&lt;1.45,F94&gt;=1.5),3.86,IF(AND(B94&gt;=3.05,F94&lt;2.5,D94&lt;1.55,D94&gt;=1.45,F94&gt;=1.5),4.8,IF(AND(D94&gt;=2.45,F94&gt;=2.5,D94&gt;=1.55,D94&gt;=1.45,F94&gt;=1.5),5.875,IF(AND(H94&lt;13.187,G94&lt;0.217,H94&gt;=5.523,D94&lt;0.35,G94&lt;0.901,F94&lt;1.5),1.4,IF(AND(H94&gt;=13.187,G94&lt;0.217,H94&gt;=5.523,D94&lt;0.35,G94&lt;0.901,F94&lt;1.5),1.5,IF(AND(G94&lt;0.33,G94&gt;=0.217,H94&gt;=5.523,D94&lt;0.35,G94&lt;0.901,F94&lt;1.5),1.28,IF(AND(A94&lt;6.05,D94&lt;1.35,G94&lt;0.66,D94&gt;=1.15,D94&lt;1.45,F94&gt;=1.5),4.175,IF(AND(A94&gt;=6.05,D94&lt;1.35,G94&lt;0.66,D94&gt;=1.15,D94&lt;1.45,F94&gt;=1.5),4.3,IF(AND(A94&lt;5.65,D94&gt;=1.35,G94&lt;0.66,D94&gt;=1.15,D94&lt;1.45,F94&gt;=1.5),3.9,IF(AND(A94&gt;=5.65,D94&gt;=1.35,G94&lt;0.66,D94&gt;=1.15,D94&lt;1.45,F94&gt;=1.5),4.52,IF(AND(A94&lt;6.25,B94&lt;3.05,F94&lt;2.5,D94&lt;1.55,D94&gt;=1.45,F94&gt;=1.5),4.5,IF(AND(A94&gt;=6.25,B94&lt;3.05,F94&lt;2.5,D94&lt;1.55,D94&gt;=1.45,F94&gt;=1.5),4.675,IF(AND(A94&gt;=7.25,D94&lt;2.45,F94&gt;=2.5,D94&gt;=1.55,D94&gt;=1.45,F94&gt;=1.5),6.433,IF(AND(D94&gt;=0.25,G94&gt;=0.33,G94&gt;=0.217,H94&gt;=5.523,D94&lt;0.35,G94&lt;0.901,F94&lt;1.5),1.4,IF(AND(A94&lt;6.15,A94&lt;7.25,D94&lt;2.45,F94&gt;=2.5,D94&gt;=1.55,D94&gt;=1.45,F94&gt;=1.5),5.025,IF(AND(H94&lt;6.439,D94&lt;0.25,G94&gt;=0.33,G94&gt;=0.217,H94&gt;=5.523,D94&lt;0.35,G94&lt;0.901,F94&lt;1.5),1.5,IF(AND(H94&gt;=6.439,D94&lt;0.25,G94&gt;=0.33,G94&gt;=0.217,H94&gt;=5.523,D94&lt;0.35,G94&lt;0.901,F94&lt;1.5),1.38,IF(AND(H94&gt;=13.711,A94&gt;=6.15,A94&lt;7.25,D94&lt;2.45,F94&gt;=2.5,D94&gt;=1.55,D94&gt;=1.45,F94&gt;=1.5),5.68,IF(AND(B94&gt;=3.3,H94&lt;13.711,A94&gt;=6.15,A94&lt;7.25,D94&lt;2.45,F94&gt;=2.5,D94&gt;=1.55,D94&gt;=1.45,F94&gt;=1.5),5.6,IF(AND(G94&lt;0.093,B94&lt;3.3,H94&lt;13.711,A94&gt;=6.15,A94&lt;7.25,D94&lt;2.45,F94&gt;=2.5,D94&gt;=1.55,D94&gt;=1.45,F94&gt;=1.5),5.56,IF(AND(D94&lt;1.95,G94&gt;=0.093,B94&lt;3.3,H94&lt;13.711,A94&gt;=6.15,A94&lt;7.25,D94&lt;2.45,F94&gt;=2.5,D94&gt;=1.55,D94&gt;=1.45,F94&gt;=1.5),5.3,IF(AND(B94&lt;3.15,D94&gt;=1.95,G94&gt;=0.093,B94&lt;3.3,H94&lt;13.711,A94&gt;=6.15,A94&lt;7.25,D94&lt;2.45,F94&gt;=2.5,D94&gt;=1.55,D94&gt;=1.45,F94&gt;=1.5),5.1,IF(AND(B94&gt;=3.15,D94&gt;=1.95,G94&gt;=0.093,B94&lt;3.3,H94&lt;13.711,A94&gt;=6.15,A94&lt;7.25,D94&lt;2.45,F94&gt;=2.5,D94&gt;=1.55,D94&gt;=1.45,F94&gt;=1.5),5.15,"shouldnthappen"))))))))))))))))))))))))))))))))</f>
        <v>4.52</v>
      </c>
      <c r="S94" s="1" t="n">
        <f aca="false">IF(AND(G94&gt;=0.859,D94&gt;=0.35,F94&lt;1.5),1.9,IF(AND(D94&lt;1.75,F94&gt;=2.5,F94&gt;=1.5),4.867,IF(AND(H94&lt;8.42,A94&lt;5.05,D94&lt;0.35,F94&lt;1.5),1.42,IF(AND(H94&gt;=14.877,A94&gt;=5.05,D94&lt;0.35,F94&lt;1.5),1.3,IF(AND(B94&lt;3.35,G94&lt;0.859,D94&gt;=0.35,F94&lt;1.5),1.7,IF(AND(B94&gt;=3.35,G94&lt;0.859,D94&gt;=0.35,F94&lt;1.5),1.5,IF(AND(A94&gt;=6.05,B94&lt;2.75,F94&lt;2.5,F94&gt;=1.5),4.733,IF(AND(G94&gt;=0.68,B94&gt;=2.75,F94&lt;2.5,F94&gt;=1.5),4.025,IF(AND(H94&gt;=16.284,D94&gt;=1.75,F94&gt;=2.5,F94&gt;=1.5),6.6,IF(AND(A94&lt;4.35,H94&gt;=8.42,A94&lt;5.05,D94&lt;0.35,F94&lt;1.5),1.1,IF(AND(G94&gt;=0.948,H94&lt;14.877,A94&gt;=5.05,D94&lt;0.35,F94&lt;1.5),1.7,IF(AND(A94&lt;5.3,A94&lt;6.05,B94&lt;2.75,F94&lt;2.5,F94&gt;=1.5),3,IF(AND(H94&gt;=15.168,G94&lt;0.68,B94&gt;=2.75,F94&lt;2.5,F94&gt;=1.5),4.75,IF(AND(H94&gt;=14.005,A94&gt;=4.35,H94&gt;=8.42,A94&lt;5.05,D94&lt;0.35,F94&lt;1.5),1.375,IF(AND(A94&gt;=5.55,G94&lt;0.948,H94&lt;14.877,A94&gt;=5.05,D94&lt;0.35,F94&lt;1.5),1.7,IF(AND(H94&lt;12.363,A94&gt;=5.3,A94&lt;6.05,B94&lt;2.75,F94&lt;2.5,F94&gt;=1.5),3.825,IF(AND(H94&gt;=12.363,A94&gt;=5.3,A94&lt;6.05,B94&lt;2.75,F94&lt;2.5,F94&gt;=1.5),4.033,IF(AND(H94&gt;=14.508,H94&lt;15.168,G94&lt;0.68,B94&gt;=2.75,F94&lt;2.5,F94&gt;=1.5),4.2,IF(AND(D94&gt;=2.35,D94&gt;=2.2,H94&lt;16.284,D94&gt;=1.75,F94&gt;=2.5,F94&gt;=1.5),5.267,IF(AND(G94&lt;0.231,H94&lt;14.005,A94&gt;=4.35,H94&gt;=8.42,A94&lt;5.05,D94&lt;0.35,F94&lt;1.5),1.4,IF(AND(H94&gt;=14.494,A94&lt;5.55,G94&lt;0.948,H94&lt;14.877,A94&gt;=5.05,D94&lt;0.35,F94&lt;1.5),1.6,IF(AND(A94&lt;6.1,H94&lt;14.508,H94&lt;15.168,G94&lt;0.68,B94&gt;=2.75,F94&lt;2.5,F94&gt;=1.5),4.5,IF(AND(A94&lt;6.1,H94&lt;11.8,D94&lt;2.2,H94&lt;16.284,D94&gt;=1.75,F94&gt;=2.5,F94&gt;=1.5),4.95,IF(AND(A94&gt;=6.1,H94&lt;11.8,D94&lt;2.2,H94&lt;16.284,D94&gt;=1.75,F94&gt;=2.5,F94&gt;=1.5),5.333,IF(AND(B94&lt;2.75,H94&gt;=11.8,D94&lt;2.2,H94&lt;16.284,D94&gt;=1.75,F94&gt;=2.5,F94&gt;=1.5),5.1,IF(AND(B94&gt;=3.15,D94&lt;2.35,D94&gt;=2.2,H94&lt;16.284,D94&gt;=1.75,F94&gt;=2.5,F94&gt;=1.5),5.5,IF(AND(B94&gt;=3.35,G94&gt;=0.231,H94&lt;14.005,A94&gt;=4.35,H94&gt;=8.42,A94&lt;5.05,D94&lt;0.35,F94&lt;1.5),1.3,IF(AND(H94&lt;13.869,H94&lt;14.494,A94&lt;5.55,G94&lt;0.948,H94&lt;14.877,A94&gt;=5.05,D94&lt;0.35,F94&lt;1.5),1.5,IF(AND(H94&gt;=13.869,H94&lt;14.494,A94&lt;5.55,G94&lt;0.948,H94&lt;14.877,A94&gt;=5.05,D94&lt;0.35,F94&lt;1.5),1.4,IF(AND(G94&lt;0.636,A94&gt;=6.1,H94&lt;14.508,H94&lt;15.168,G94&lt;0.68,B94&gt;=2.75,F94&lt;2.5,F94&gt;=1.5),4.68,IF(AND(G94&gt;=0.636,A94&gt;=6.1,H94&lt;14.508,H94&lt;15.168,G94&lt;0.68,B94&gt;=2.75,F94&lt;2.5,F94&gt;=1.5),4.4,IF(AND(B94&lt;2.85,B94&gt;=2.75,H94&gt;=11.8,D94&lt;2.2,H94&lt;16.284,D94&gt;=1.75,F94&gt;=2.5,F94&gt;=1.5),6.7,IF(AND(H94&lt;10.626,B94&lt;3.15,D94&lt;2.35,D94&gt;=2.2,H94&lt;16.284,D94&gt;=1.75,F94&gt;=2.5,F94&gt;=1.5),5.1,IF(AND(H94&gt;=10.626,B94&lt;3.15,D94&lt;2.35,D94&gt;=2.2,H94&lt;16.284,D94&gt;=1.75,F94&gt;=2.5,F94&gt;=1.5),5.2,IF(AND(G94&lt;0.378,B94&lt;3.35,G94&gt;=0.231,H94&lt;14.005,A94&gt;=4.35,H94&gt;=8.42,A94&lt;5.05,D94&lt;0.35,F94&lt;1.5),1.2,IF(AND(G94&gt;=0.378,B94&lt;3.35,G94&gt;=0.231,H94&lt;14.005,A94&gt;=4.35,H94&gt;=8.42,A94&lt;5.05,D94&lt;0.35,F94&lt;1.5),1.3,IF(AND(A94&lt;6.2,B94&gt;=2.85,B94&gt;=2.75,H94&gt;=11.8,D94&lt;2.2,H94&lt;16.284,D94&gt;=1.75,F94&gt;=2.5,F94&gt;=1.5),4.9,IF(AND(G94&lt;0.388,A94&gt;=6.2,B94&gt;=2.85,B94&gt;=2.75,H94&gt;=11.8,D94&lt;2.2,H94&lt;16.284,D94&gt;=1.75,F94&gt;=2.5,F94&gt;=1.5),5.52,IF(AND(G94&gt;=0.388,A94&gt;=6.2,B94&gt;=2.85,B94&gt;=2.75,H94&gt;=11.8,D94&lt;2.2,H94&lt;16.284,D94&gt;=1.75,F94&gt;=2.5,F94&gt;=1.5),5.7,"shouldnthappen")))))))))))))))))))))))))))))))))))))))</f>
        <v>4.4</v>
      </c>
      <c r="T94" s="1" t="n">
        <f aca="false">IF(AND(D94&gt;=0.8,A94&lt;5.45),3.7,IF(AND(D94&gt;=0.35,D94&lt;0.8,A94&lt;5.45),1.56,IF(AND(G94&lt;0.164,F94&lt;2.5,A94&gt;=5.45),1.6,IF(AND(H94&gt;=16.718,F94&gt;=2.5,A94&gt;=5.45),6.4,IF(AND(G94&gt;=0.719,H94&lt;16.718,F94&gt;=2.5,A94&gt;=5.45),5.05,IF(AND(A94&lt;4.35,A94&lt;5.05,D94&lt;0.35,D94&lt;0.8,A94&lt;5.45),1.1,IF(AND(H94&gt;=14.494,A94&gt;=5.05,D94&lt;0.35,D94&lt;0.8,A94&lt;5.45),1.6,IF(AND(G94&lt;0.338,D94&lt;1.25,G94&gt;=0.164,F94&lt;2.5,A94&gt;=5.45),4.1,IF(AND(H94&lt;8.397,D94&gt;=1.25,G94&gt;=0.164,F94&lt;2.5,A94&gt;=5.45),4,IF(AND(H94&lt;11.031,H94&lt;14.494,A94&gt;=5.05,D94&lt;0.35,D94&lt;0.8,A94&lt;5.45),1.5,IF(AND(H94&gt;=11.031,H94&lt;14.494,A94&gt;=5.05,D94&lt;0.35,D94&lt;0.8,A94&lt;5.45),1.44,IF(AND(B94&lt;2.65,H94&gt;=8.397,D94&gt;=1.25,G94&gt;=0.164,F94&lt;2.5,A94&gt;=5.45),4.767,IF(AND(H94&lt;7.388,G94&lt;0.487,G94&lt;0.719,H94&lt;16.718,F94&gt;=2.5,A94&gt;=5.45),5.067,IF(AND(G94&lt;0.533,G94&gt;=0.487,G94&lt;0.719,H94&lt;16.718,F94&gt;=2.5,A94&gt;=5.45),5.8,IF(AND(G94&gt;=0.533,G94&gt;=0.487,G94&lt;0.719,H94&lt;16.718,F94&gt;=2.5,A94&gt;=5.45),5.86,IF(AND(B94&lt;3.25,A94&gt;=4.95,A94&gt;=4.35,A94&lt;5.05,D94&lt;0.35,D94&lt;0.8,A94&lt;5.45),1.2,IF(AND(A94&lt;5.6,H94&lt;11.218,G94&gt;=0.338,D94&lt;1.25,G94&gt;=0.164,F94&lt;2.5,A94&gt;=5.45),3.7,IF(AND(A94&gt;=5.6,H94&lt;11.218,G94&gt;=0.338,D94&lt;1.25,G94&gt;=0.164,F94&lt;2.5,A94&gt;=5.45),3.5,IF(AND(H94&lt;12.668,H94&gt;=11.218,G94&gt;=0.338,D94&lt;1.25,G94&gt;=0.164,F94&lt;2.5,A94&gt;=5.45),3.9,IF(AND(H94&gt;=12.668,H94&gt;=11.218,G94&gt;=0.338,D94&lt;1.25,G94&gt;=0.164,F94&lt;2.5,A94&gt;=5.45),4,IF(AND(H94&gt;=15.705,B94&gt;=2.65,H94&gt;=8.397,D94&gt;=1.25,G94&gt;=0.164,F94&lt;2.5,A94&gt;=5.45),4.8,IF(AND(B94&lt;2.75,H94&gt;=7.388,G94&lt;0.487,G94&lt;0.719,H94&lt;16.718,F94&gt;=2.5,A94&gt;=5.45),5.26,IF(AND(B94&lt;2.95,A94&lt;4.5,A94&lt;4.95,A94&gt;=4.35,A94&lt;5.05,D94&lt;0.35,D94&lt;0.8,A94&lt;5.45),1.4,IF(AND(B94&gt;=2.95,A94&lt;4.5,A94&lt;4.95,A94&gt;=4.35,A94&lt;5.05,D94&lt;0.35,D94&lt;0.8,A94&lt;5.45),1.3,IF(AND(H94&gt;=13.924,A94&gt;=4.5,A94&lt;4.95,A94&gt;=4.35,A94&lt;5.05,D94&lt;0.35,D94&lt;0.8,A94&lt;5.45),1.5,IF(AND(G94&lt;0.252,B94&gt;=3.25,A94&gt;=4.95,A94&gt;=4.35,A94&lt;5.05,D94&lt;0.35,D94&lt;0.8,A94&lt;5.45),1.4,IF(AND(G94&gt;=0.252,B94&gt;=3.25,A94&gt;=4.95,A94&gt;=4.35,A94&lt;5.05,D94&lt;0.35,D94&lt;0.8,A94&lt;5.45),1.32,IF(AND(G94&gt;=0.473,H94&lt;15.705,B94&gt;=2.65,H94&gt;=8.397,D94&gt;=1.25,G94&gt;=0.164,F94&lt;2.5,A94&gt;=5.45),4.7,IF(AND(B94&gt;=3.15,B94&gt;=2.75,H94&gt;=7.388,G94&lt;0.487,G94&lt;0.719,H94&lt;16.718,F94&gt;=2.5,A94&gt;=5.45),5.7,IF(AND(B94&lt;3.15,H94&lt;13.924,A94&gt;=4.5,A94&lt;4.95,A94&gt;=4.35,A94&lt;5.05,D94&lt;0.35,D94&lt;0.8,A94&lt;5.45),1.433,IF(AND(B94&gt;=3.15,H94&lt;13.924,A94&gt;=4.5,A94&lt;4.95,A94&gt;=4.35,A94&lt;5.05,D94&lt;0.35,D94&lt;0.8,A94&lt;5.45),1.4,IF(AND(H94&gt;=14.81,G94&lt;0.473,H94&lt;15.705,B94&gt;=2.65,H94&gt;=8.397,D94&gt;=1.25,G94&gt;=0.164,F94&lt;2.5,A94&gt;=5.45),4.2,IF(AND(A94&lt;6.65,B94&lt;3.15,B94&gt;=2.75,H94&gt;=7.388,G94&lt;0.487,G94&lt;0.719,H94&lt;16.718,F94&gt;=2.5,A94&gt;=5.45),5.6,IF(AND(A94&gt;=6.65,B94&lt;3.15,B94&gt;=2.75,H94&gt;=7.388,G94&lt;0.487,G94&lt;0.719,H94&lt;16.718,F94&gt;=2.5,A94&gt;=5.45),5.4,IF(AND(A94&lt;6.15,H94&lt;14.81,G94&lt;0.473,H94&lt;15.705,B94&gt;=2.65,H94&gt;=8.397,D94&gt;=1.25,G94&gt;=0.164,F94&lt;2.5,A94&gt;=5.45),4.5,IF(AND(A94&gt;=6.15,H94&lt;14.81,G94&lt;0.473,H94&lt;15.705,B94&gt;=2.65,H94&gt;=8.397,D94&gt;=1.25,G94&gt;=0.164,F94&lt;2.5,A94&gt;=5.45),4.4,"shouldnthappen"))))))))))))))))))))))))))))))))))))</f>
        <v>4.7</v>
      </c>
      <c r="U94" s="1" t="n">
        <f aca="false">IF(AND(G94&gt;=0.934,F94&lt;1.5),1.7,IF(AND(D94&lt;0.15,D94&lt;0.25,G94&lt;0.934,F94&lt;1.5),1.38,IF(AND(H94&gt;=14.379,D94&gt;=0.25,G94&lt;0.934,F94&lt;1.5),1.7,IF(AND(A94&lt;5.3,D94&lt;1.35,F94&lt;2.5,F94&gt;=1.5),3.15,IF(AND(H94&lt;7.148,D94&gt;=1.35,F94&lt;2.5,F94&gt;=1.5),3.9,IF(AND(G94&lt;0.352,A94&lt;6.15,F94&gt;=2.5,F94&gt;=1.5),4.5,IF(AND(G94&gt;=0.352,A94&lt;6.15,F94&gt;=2.5,F94&gt;=1.5),4.92,IF(AND(B94&lt;2.85,A94&gt;=6.15,F94&gt;=2.5,F94&gt;=1.5),6.2,IF(AND(D94&gt;=0.45,H94&lt;14.379,D94&gt;=0.25,G94&lt;0.934,F94&lt;1.5),1.65,IF(AND(G94&gt;=0.857,A94&gt;=5.3,D94&lt;1.35,F94&lt;2.5,F94&gt;=1.5),4.3,IF(AND(A94&gt;=7.25,B94&gt;=2.85,A94&gt;=6.15,F94&gt;=2.5,F94&gt;=1.5),6.425,IF(AND(H94&lt;9.499,A94&lt;5.05,D94&gt;=0.15,D94&lt;0.25,G94&lt;0.934,F94&lt;1.5),1.4,IF(AND(A94&gt;=5.45,A94&gt;=5.05,D94&gt;=0.15,D94&lt;0.25,G94&lt;0.934,F94&lt;1.5),1.3,IF(AND(B94&gt;=4.15,D94&lt;0.45,H94&lt;14.379,D94&gt;=0.25,G94&lt;0.934,F94&lt;1.5),1.5,IF(AND(A94&gt;=5.75,G94&lt;0.857,A94&gt;=5.3,D94&lt;1.35,F94&lt;2.5,F94&gt;=1.5),4.02,IF(AND(A94&lt;6.65,G94&lt;0.333,H94&gt;=7.148,D94&gt;=1.35,F94&lt;2.5,F94&gt;=1.5),4.475,IF(AND(A94&gt;=6.65,G94&lt;0.333,H94&gt;=7.148,D94&gt;=1.35,F94&lt;2.5,F94&gt;=1.5),4.8,IF(AND(D94&gt;=1.45,G94&gt;=0.333,H94&gt;=7.148,D94&gt;=1.35,F94&lt;2.5,F94&gt;=1.5),4.85,IF(AND(G94&gt;=0.861,A94&lt;7.25,B94&gt;=2.85,A94&gt;=6.15,F94&gt;=2.5,F94&gt;=1.5),5.2,IF(AND(G94&lt;0.571,H94&gt;=9.499,A94&lt;5.05,D94&gt;=0.15,D94&lt;0.25,G94&lt;0.934,F94&lt;1.5),1.2,IF(AND(G94&gt;=0.571,H94&gt;=9.499,A94&lt;5.05,D94&gt;=0.15,D94&lt;0.25,G94&lt;0.934,F94&lt;1.5),1.3,IF(AND(H94&lt;9.283,A94&lt;5.45,A94&gt;=5.05,D94&gt;=0.15,D94&lt;0.25,G94&lt;0.934,F94&lt;1.5),1.5,IF(AND(H94&gt;=9.283,A94&lt;5.45,A94&gt;=5.05,D94&gt;=0.15,D94&lt;0.25,G94&lt;0.934,F94&lt;1.5),1.425,IF(AND(A94&lt;4.9,B94&lt;4.15,D94&lt;0.45,H94&lt;14.379,D94&gt;=0.25,G94&lt;0.934,F94&lt;1.5),1.4,IF(AND(A94&gt;=4.9,B94&lt;4.15,D94&lt;0.45,H94&lt;14.379,D94&gt;=0.25,G94&lt;0.934,F94&lt;1.5),1.325,IF(AND(G94&lt;0.572,A94&lt;5.75,G94&lt;0.857,A94&gt;=5.3,D94&lt;1.35,F94&lt;2.5,F94&gt;=1.5),3.65,IF(AND(G94&gt;=0.572,A94&lt;5.75,G94&lt;0.857,A94&gt;=5.3,D94&lt;1.35,F94&lt;2.5,F94&gt;=1.5),3.9,IF(AND(A94&lt;6.75,D94&lt;1.45,G94&gt;=0.333,H94&gt;=7.148,D94&gt;=1.35,F94&lt;2.5,F94&gt;=1.5),4.4,IF(AND(A94&gt;=6.75,D94&lt;1.45,G94&gt;=0.333,H94&gt;=7.148,D94&gt;=1.35,F94&lt;2.5,F94&gt;=1.5),4.78,IF(AND(A94&lt;6.6,B94&lt;3.25,G94&lt;0.861,A94&lt;7.25,B94&gt;=2.85,A94&gt;=6.15,F94&gt;=2.5,F94&gt;=1.5),5.333,IF(AND(H94&lt;11.461,B94&gt;=3.25,G94&lt;0.861,A94&lt;7.25,B94&gt;=2.85,A94&gt;=6.15,F94&gt;=2.5,F94&gt;=1.5),6.025,IF(AND(H94&gt;=11.461,B94&gt;=3.25,G94&lt;0.861,A94&lt;7.25,B94&gt;=2.85,A94&gt;=6.15,F94&gt;=2.5,F94&gt;=1.5),5.667,IF(AND(H94&gt;=14.564,A94&gt;=6.6,B94&lt;3.25,G94&lt;0.861,A94&lt;7.25,B94&gt;=2.85,A94&gt;=6.15,F94&gt;=2.5,F94&gt;=1.5),5.4,IF(AND(D94&gt;=2.35,H94&lt;14.564,A94&gt;=6.6,B94&lt;3.25,G94&lt;0.861,A94&lt;7.25,B94&gt;=2.85,A94&gt;=6.15,F94&gt;=2.5,F94&gt;=1.5),5.6,IF(AND(A94&lt;6.85,D94&lt;2.35,H94&lt;14.564,A94&gt;=6.6,B94&lt;3.25,G94&lt;0.861,A94&lt;7.25,B94&gt;=2.85,A94&gt;=6.15,F94&gt;=2.5,F94&gt;=1.5),5.9,IF(AND(A94&gt;=6.85,D94&lt;2.35,H94&lt;14.564,A94&gt;=6.6,B94&lt;3.25,G94&lt;0.861,A94&lt;7.25,B94&gt;=2.85,A94&gt;=6.15,F94&gt;=2.5,F94&gt;=1.5),5.78,"shouldnthappen"))))))))))))))))))))))))))))))))))))</f>
        <v>4.4</v>
      </c>
      <c r="V94" s="1" t="n">
        <f aca="false">IF(AND(H94&lt;5.748,A94&lt;5.05,D94&lt;0.75),1,IF(AND(B94&lt;3.15,H94&gt;=5.748,A94&lt;5.05,D94&lt;0.75),1.475,IF(AND(G94&gt;=0.801,D94&lt;0.25,A94&gt;=5.05,D94&lt;0.75),1.7,IF(AND(D94&gt;=0.45,D94&gt;=0.25,A94&gt;=5.05,D94&lt;0.75),1.7,IF(AND(B94&lt;2.35,F94&lt;2.5,B94&lt;2.75,D94&gt;=0.75),4.16,IF(AND(D94&lt;1.75,F94&gt;=2.5,B94&lt;2.75,D94&gt;=0.75),4.875,IF(AND(D94&gt;=1.75,F94&gt;=2.5,B94&lt;2.75,D94&gt;=0.75),5.333,IF(AND(H94&gt;=16.284,D94&gt;=1.55,B94&gt;=2.75,D94&gt;=0.75),6.6,IF(AND(H94&gt;=14.144,B94&gt;=3.15,H94&gt;=5.748,A94&lt;5.05,D94&lt;0.75),1.3,IF(AND(A94&lt;5.45,G94&lt;0.801,D94&lt;0.25,A94&gt;=5.05,D94&lt;0.75),1.5,IF(AND(A94&gt;=5.45,G94&lt;0.801,D94&lt;0.25,A94&gt;=5.05,D94&lt;0.75),1.34,IF(AND(B94&lt;3.75,D94&lt;0.45,D94&gt;=0.25,A94&gt;=5.05,D94&lt;0.75),1.467,IF(AND(B94&gt;=3.75,D94&lt;0.45,D94&gt;=0.25,A94&gt;=5.05,D94&lt;0.75),1.767,IF(AND(G94&gt;=0.896,B94&gt;=2.35,F94&lt;2.5,B94&lt;2.75,D94&gt;=0.75),4.9,IF(AND(H94&lt;15.504,D94&lt;1.35,D94&lt;1.55,B94&gt;=2.75,D94&gt;=0.75),4.2,IF(AND(H94&gt;=15.504,D94&lt;1.35,D94&lt;1.55,B94&gt;=2.75,D94&gt;=0.75),4.6,IF(AND(H94&lt;9.767,D94&gt;=1.35,D94&lt;1.55,B94&gt;=2.75,D94&gt;=0.75),5.1,IF(AND(A94&lt;4.5,H94&lt;14.144,B94&gt;=3.15,H94&gt;=5.748,A94&lt;5.05,D94&lt;0.75),1.3,IF(AND(A94&gt;=4.5,H94&lt;14.144,B94&gt;=3.15,H94&gt;=5.748,A94&lt;5.05,D94&lt;0.75),1.4,IF(AND(D94&gt;=1.15,G94&lt;0.896,B94&gt;=2.35,F94&lt;2.5,B94&lt;2.75,D94&gt;=0.75),4.04,IF(AND(B94&lt;2.9,H94&gt;=9.767,D94&gt;=1.35,D94&lt;1.55,B94&gt;=2.75,D94&gt;=0.75),4.8,IF(AND(D94&lt;1.7,A94&gt;=7.05,H94&lt;16.284,D94&gt;=1.55,B94&gt;=2.75,D94&gt;=0.75),5.8,IF(AND(D94&gt;=1.7,A94&gt;=7.05,H94&lt;16.284,D94&gt;=1.55,B94&gt;=2.75,D94&gt;=0.75),6.3,IF(AND(B94&lt;2.45,D94&lt;1.15,G94&lt;0.896,B94&gt;=2.35,F94&lt;2.5,B94&lt;2.75,D94&gt;=0.75),3.767,IF(AND(B94&gt;=2.45,D94&lt;1.15,G94&lt;0.896,B94&gt;=2.35,F94&lt;2.5,B94&lt;2.75,D94&gt;=0.75),3.167,IF(AND(B94&gt;=3.15,B94&gt;=2.9,H94&gt;=9.767,D94&gt;=1.35,D94&lt;1.55,B94&gt;=2.75,D94&gt;=0.75),4.7,IF(AND(D94&lt;1.9,D94&lt;2.05,A94&lt;7.05,H94&lt;16.284,D94&gt;=1.55,B94&gt;=2.75,D94&gt;=0.75),4.82,IF(AND(D94&gt;=1.9,D94&lt;2.05,A94&lt;7.05,H94&lt;16.284,D94&gt;=1.55,B94&gt;=2.75,D94&gt;=0.75),5.067,IF(AND(H94&lt;12.721,B94&lt;3.15,B94&gt;=2.9,H94&gt;=9.767,D94&gt;=1.35,D94&lt;1.55,B94&gt;=2.75,D94&gt;=0.75),4.5,IF(AND(H94&gt;=12.721,B94&lt;3.15,B94&gt;=2.9,H94&gt;=9.767,D94&gt;=1.35,D94&lt;1.55,B94&gt;=2.75,D94&gt;=0.75),4.433,IF(AND(H94&lt;9.525,G94&lt;0.364,D94&gt;=2.05,A94&lt;7.05,H94&lt;16.284,D94&gt;=1.55,B94&gt;=2.75,D94&gt;=0.75),5.1,IF(AND(A94&lt;6.25,G94&gt;=0.364,D94&gt;=2.05,A94&lt;7.05,H94&lt;16.284,D94&gt;=1.55,B94&gt;=2.75,D94&gt;=0.75),5.4,IF(AND(H94&lt;10.898,H94&gt;=9.525,G94&lt;0.364,D94&gt;=2.05,A94&lt;7.05,H94&lt;16.284,D94&gt;=1.55,B94&gt;=2.75,D94&gt;=0.75),5.6,IF(AND(H94&lt;8.711,A94&gt;=6.25,G94&gt;=0.364,D94&gt;=2.05,A94&lt;7.05,H94&lt;16.284,D94&gt;=1.55,B94&gt;=2.75,D94&gt;=0.75),5.7,IF(AND(H94&gt;=8.711,A94&gt;=6.25,G94&gt;=0.364,D94&gt;=2.05,A94&lt;7.05,H94&lt;16.284,D94&gt;=1.55,B94&gt;=2.75,D94&gt;=0.75),5.84,IF(AND(D94&lt;2.2,H94&gt;=10.898,H94&gt;=9.525,G94&lt;0.364,D94&gt;=2.05,A94&lt;7.05,H94&lt;16.284,D94&gt;=1.55,B94&gt;=2.75,D94&gt;=0.75),5.4,IF(AND(D94&gt;=2.2,H94&gt;=10.898,H94&gt;=9.525,G94&lt;0.364,D94&gt;=2.05,A94&lt;7.05,H94&lt;16.284,D94&gt;=1.55,B94&gt;=2.75,D94&gt;=0.75),5.3,"shouldnthappen")))))))))))))))))))))))))))))))))))))</f>
        <v>5.1</v>
      </c>
      <c r="W94" s="1" t="n">
        <f aca="false">IF(AND(H94&lt;6.926,D94&gt;=0.35,D94&lt;0.8),1.9,IF(AND(H94&gt;=6.926,D94&gt;=0.35,D94&lt;0.8),1.533,IF(AND(H94&lt;13.492,A94&lt;4.75,D94&lt;0.35,D94&lt;0.8),1.1,IF(AND(H94&gt;=13.492,A94&lt;4.75,D94&lt;0.35,D94&lt;0.8),1.375,IF(AND(B94&lt;2.75,A94&gt;=5.85,F94&lt;2.5,D94&gt;=0.8),4.833,IF(AND(B94&lt;3.3,A94&gt;=7.05,F94&gt;=2.5,D94&gt;=0.8),5.8,IF(AND(B94&gt;=3.3,A94&gt;=7.05,F94&gt;=2.5,D94&gt;=0.8),6.325,IF(AND(D94&gt;=0.25,A94&lt;5.05,A94&gt;=4.75,D94&lt;0.35,D94&lt;0.8),1.3,IF(AND(B94&lt;3.6,A94&gt;=5.05,A94&gt;=4.75,D94&lt;0.35,D94&lt;0.8),1.4,IF(AND(H94&lt;10.194,G94&lt;0.412,A94&lt;5.85,F94&lt;2.5,D94&gt;=0.8),4.133,IF(AND(H94&gt;=10.194,G94&lt;0.412,A94&lt;5.85,F94&lt;2.5,D94&gt;=0.8),4.5,IF(AND(A94&lt;5.35,G94&gt;=0.412,A94&lt;5.85,F94&lt;2.5,D94&gt;=0.8),3.15,IF(AND(A94&lt;6.2,B94&gt;=2.75,A94&gt;=5.85,F94&lt;2.5,D94&gt;=0.8),4.3,IF(AND(H94&lt;5.767,A94&lt;6.2,A94&lt;7.05,F94&gt;=2.5,D94&gt;=0.8),4.5,IF(AND(G94&gt;=0.861,A94&gt;=6.2,A94&lt;7.05,F94&gt;=2.5,D94&gt;=0.8),5.2,IF(AND(B94&lt;3.15,D94&lt;0.25,A94&lt;5.05,A94&gt;=4.75,D94&lt;0.35,D94&lt;0.8),1.55,IF(AND(A94&lt;5.45,B94&gt;=3.6,A94&gt;=5.05,A94&gt;=4.75,D94&lt;0.35,D94&lt;0.8),1.5,IF(AND(A94&gt;=5.45,B94&gt;=3.6,A94&gt;=5.05,A94&gt;=4.75,D94&lt;0.35,D94&lt;0.8),1.4,IF(AND(G94&gt;=0.772,A94&gt;=5.35,G94&gt;=0.412,A94&lt;5.85,F94&lt;2.5,D94&gt;=0.8),3.9,IF(AND(D94&gt;=1.45,A94&gt;=6.2,B94&gt;=2.75,A94&gt;=5.85,F94&lt;2.5,D94&gt;=0.8),4.775,IF(AND(G94&lt;0.5,H94&gt;=5.767,A94&lt;6.2,A94&lt;7.05,F94&gt;=2.5,D94&gt;=0.8),5.1,IF(AND(G94&gt;=0.5,H94&gt;=5.767,A94&lt;6.2,A94&lt;7.05,F94&gt;=2.5,D94&gt;=0.8),4.95,IF(AND(B94&gt;=3.25,G94&lt;0.861,A94&gt;=6.2,A94&lt;7.05,F94&gt;=2.5,D94&gt;=0.8),5.75,IF(AND(A94&lt;4.95,B94&gt;=3.15,D94&lt;0.25,A94&lt;5.05,A94&gt;=4.75,D94&lt;0.35,D94&lt;0.8),1.4,IF(AND(A94&lt;5.65,G94&lt;0.772,A94&gt;=5.35,G94&gt;=0.412,A94&lt;5.85,F94&lt;2.5,D94&gt;=0.8),3.6,IF(AND(A94&gt;=5.65,G94&lt;0.772,A94&gt;=5.35,G94&gt;=0.412,A94&lt;5.85,F94&lt;2.5,D94&gt;=0.8),3.5,IF(AND(B94&gt;=3.15,D94&lt;1.45,A94&gt;=6.2,B94&gt;=2.75,A94&gt;=5.85,F94&lt;2.5,D94&gt;=0.8),4.7,IF(AND(A94&gt;=6.65,B94&lt;3.25,G94&lt;0.861,A94&gt;=6.2,A94&lt;7.05,F94&gt;=2.5,D94&gt;=0.8),5.567,IF(AND(H94&lt;9.499,A94&gt;=4.95,B94&gt;=3.15,D94&lt;0.25,A94&lt;5.05,A94&gt;=4.75,D94&lt;0.35,D94&lt;0.8),1.4,IF(AND(H94&gt;=9.499,A94&gt;=4.95,B94&gt;=3.15,D94&lt;0.25,A94&lt;5.05,A94&gt;=4.75,D94&lt;0.35,D94&lt;0.8),1.2,IF(AND(G94&lt;0.765,B94&lt;3.15,D94&lt;1.45,A94&gt;=6.2,B94&gt;=2.75,A94&gt;=5.85,F94&lt;2.5,D94&gt;=0.8),4.4,IF(AND(G94&gt;=0.765,B94&lt;3.15,D94&lt;1.45,A94&gt;=6.2,B94&gt;=2.75,A94&gt;=5.85,F94&lt;2.5,D94&gt;=0.8),4.6,IF(AND(H94&lt;10.667,A94&lt;6.65,B94&lt;3.25,G94&lt;0.861,A94&gt;=6.2,A94&lt;7.05,F94&gt;=2.5,D94&gt;=0.8),5.167,IF(AND(G94&lt;0.627,H94&gt;=10.667,A94&lt;6.65,B94&lt;3.25,G94&lt;0.861,A94&gt;=6.2,A94&lt;7.05,F94&gt;=2.5,D94&gt;=0.8),5.64,IF(AND(G94&gt;=0.627,H94&gt;=10.667,A94&lt;6.65,B94&lt;3.25,G94&lt;0.861,A94&gt;=6.2,A94&lt;7.05,F94&gt;=2.5,D94&gt;=0.8),5.1,"shouldnthappen")))))))))))))))))))))))))))))))))))</f>
        <v>4.3</v>
      </c>
      <c r="X94" s="1" t="n">
        <f aca="false">IF(AND(B94&lt;3.05,H94&lt;6.697,A94&lt;5.45),4.1,IF(AND(B94&gt;=3.05,H94&lt;6.697,A94&lt;5.45),1.48,IF(AND(D94&lt;0.7,A94&lt;5.9,A94&gt;=5.45),1.4,IF(AND(A94&lt;4.35,B94&lt;3.3,H94&gt;=6.697,A94&lt;5.45),1.1,IF(AND(G94&lt;0.372,D94&gt;=0.7,A94&lt;5.9,A94&gt;=5.45),4.36,IF(AND(A94&gt;=4.9,A94&gt;=4.35,B94&lt;3.3,H94&gt;=6.697,A94&lt;5.45),1.6,IF(AND(H94&gt;=14.171,A94&lt;5.15,B94&gt;=3.3,H94&gt;=6.697,A94&lt;5.45),1.6,IF(AND(G94&lt;0.451,A94&gt;=5.15,B94&gt;=3.3,H94&gt;=6.697,A94&lt;5.45),1.367,IF(AND(G94&gt;=0.451,A94&gt;=5.15,B94&gt;=3.3,H94&gt;=6.697,A94&lt;5.45),1.5,IF(AND(G94&lt;0.332,D94&lt;1.45,F94&lt;2.5,A94&gt;=5.9,A94&gt;=5.45),4.35,IF(AND(A94&lt;6.15,D94&gt;=1.45,F94&lt;2.5,A94&gt;=5.9,A94&gt;=5.45),5.1,IF(AND(D94&gt;=2.4,G94&lt;0.432,F94&gt;=2.5,A94&gt;=5.9,A94&gt;=5.45),5.78,IF(AND(A94&lt;6.15,G94&gt;=0.432,F94&gt;=2.5,A94&gt;=5.9,A94&gt;=5.45),4.9,IF(AND(B94&lt;3.1,A94&lt;4.9,A94&gt;=4.35,B94&lt;3.3,H94&gt;=6.697,A94&lt;5.45),1.4,IF(AND(B94&gt;=3.1,A94&lt;4.9,A94&gt;=4.35,B94&lt;3.3,H94&gt;=6.697,A94&lt;5.45),1.3,IF(AND(G94&lt;0.343,H94&lt;14.171,A94&lt;5.15,B94&gt;=3.3,H94&gt;=6.697,A94&lt;5.45),1.433,IF(AND(G94&gt;=0.343,H94&lt;14.171,A94&lt;5.15,B94&gt;=3.3,H94&gt;=6.697,A94&lt;5.45),1.525,IF(AND(D94&lt;1.05,B94&lt;2.55,G94&gt;=0.372,D94&gt;=0.7,A94&lt;5.9,A94&gt;=5.45),3.7,IF(AND(H94&lt;10.596,B94&gt;=2.55,G94&gt;=0.372,D94&gt;=0.7,A94&lt;5.9,A94&gt;=5.45),3.525,IF(AND(H94&gt;=10.596,B94&gt;=2.55,G94&gt;=0.372,D94&gt;=0.7,A94&lt;5.9,A94&gt;=5.45),3.9,IF(AND(H94&lt;14.314,G94&gt;=0.332,D94&lt;1.45,F94&lt;2.5,A94&gt;=5.9,A94&gt;=5.45),4.4,IF(AND(H94&gt;=14.314,G94&gt;=0.332,D94&lt;1.45,F94&lt;2.5,A94&gt;=5.9,A94&gt;=5.45),4.7,IF(AND(H94&lt;13.906,A94&gt;=6.15,D94&gt;=1.45,F94&lt;2.5,A94&gt;=5.9,A94&gt;=5.45),4.675,IF(AND(H94&gt;=13.906,A94&gt;=6.15,D94&gt;=1.45,F94&lt;2.5,A94&gt;=5.9,A94&gt;=5.45),4.9,IF(AND(G94&lt;0.093,D94&lt;2.4,G94&lt;0.432,F94&gt;=2.5,A94&gt;=5.9,A94&gt;=5.45),5.6,IF(AND(B94&lt;2.95,A94&gt;=6.15,G94&gt;=0.432,F94&gt;=2.5,A94&gt;=5.9,A94&gt;=5.45),5.86,IF(AND(A94&lt;5.55,D94&gt;=1.05,B94&lt;2.55,G94&gt;=0.372,D94&gt;=0.7,A94&lt;5.9,A94&gt;=5.45),4,IF(AND(A94&gt;=5.55,D94&gt;=1.05,B94&lt;2.55,G94&gt;=0.372,D94&gt;=0.7,A94&lt;5.9,A94&gt;=5.45),3.9,IF(AND(D94&lt;1.7,G94&gt;=0.093,D94&lt;2.4,G94&lt;0.432,F94&gt;=2.5,A94&gt;=5.9,A94&gt;=5.45),5.05,IF(AND(G94&gt;=0.774,B94&gt;=2.95,A94&gt;=6.15,G94&gt;=0.432,F94&gt;=2.5,A94&gt;=5.9,A94&gt;=5.45),5.3,IF(AND(G94&gt;=0.312,D94&gt;=1.7,G94&gt;=0.093,D94&lt;2.4,G94&lt;0.432,F94&gt;=2.5,A94&gt;=5.9,A94&gt;=5.45),5.4,IF(AND(D94&lt;2.45,G94&lt;0.774,B94&gt;=2.95,A94&gt;=6.15,G94&gt;=0.432,F94&gt;=2.5,A94&gt;=5.9,A94&gt;=5.45),5.66,IF(AND(D94&gt;=2.45,G94&lt;0.774,B94&gt;=2.95,A94&gt;=6.15,G94&gt;=0.432,F94&gt;=2.5,A94&gt;=5.9,A94&gt;=5.45),6,IF(AND(G94&gt;=0.301,G94&lt;0.312,D94&gt;=1.7,G94&gt;=0.093,D94&lt;2.4,G94&lt;0.432,F94&gt;=2.5,A94&gt;=5.9,A94&gt;=5.45),5.1,IF(AND(A94&lt;6.45,G94&lt;0.301,G94&lt;0.312,D94&gt;=1.7,G94&gt;=0.093,D94&lt;2.4,G94&lt;0.432,F94&gt;=2.5,A94&gt;=5.9,A94&gt;=5.45),5.3,IF(AND(A94&gt;=6.45,G94&lt;0.301,G94&lt;0.312,D94&gt;=1.7,G94&gt;=0.093,D94&lt;2.4,G94&lt;0.432,F94&gt;=2.5,A94&gt;=5.9,A94&gt;=5.45),5.2,"shouldnthappen"))))))))))))))))))))))))))))))))))))</f>
        <v>4.4</v>
      </c>
      <c r="Y94" s="1" t="n">
        <f aca="false">IF(AND(H94&lt;6.51,F94&lt;1.5),1.8,IF(AND(H94&gt;=16.674,F94&gt;=1.5),6.533,IF(AND(D94&gt;=0.45,H94&gt;=6.51,F94&lt;1.5),1.667,IF(AND(H94&gt;=13.805,G94&lt;0.154,H94&lt;16.674,F94&gt;=1.5),6.7,IF(AND(D94&lt;0.15,A94&lt;5.05,D94&lt;0.45,H94&gt;=6.51,F94&lt;1.5),1.4,IF(AND(H94&gt;=13.586,A94&gt;=5.05,D94&lt;0.45,H94&gt;=6.51,F94&lt;1.5),1.3,IF(AND(F94&lt;2.5,H94&lt;13.805,G94&lt;0.154,H94&lt;16.674,F94&gt;=1.5),4.6,IF(AND(H94&lt;8.929,D94&lt;1.35,G94&gt;=0.154,H94&lt;16.674,F94&gt;=1.5),3.64,IF(AND(G94&lt;0.05,H94&lt;13.586,A94&gt;=5.05,D94&lt;0.45,H94&gt;=6.51,F94&lt;1.5),1.4,IF(AND(G94&gt;=0.107,F94&gt;=2.5,H94&lt;13.805,G94&lt;0.154,H94&lt;16.674,F94&gt;=1.5),5.3,IF(AND(B94&gt;=2.75,H94&gt;=8.929,D94&lt;1.35,G94&gt;=0.154,H94&lt;16.674,F94&gt;=1.5),4.433,IF(AND(D94&gt;=1.55,F94&lt;2.5,D94&gt;=1.35,G94&gt;=0.154,H94&lt;16.674,F94&gt;=1.5),4.975,IF(AND(H94&lt;6.93,F94&gt;=2.5,D94&gt;=1.35,G94&gt;=0.154,H94&lt;16.674,F94&gt;=1.5),4.5,IF(AND(H94&lt;12.675,G94&lt;0.217,D94&gt;=0.15,A94&lt;5.05,D94&lt;0.45,H94&gt;=6.51,F94&lt;1.5),1.4,IF(AND(H94&gt;=12.675,G94&lt;0.217,D94&gt;=0.15,A94&lt;5.05,D94&lt;0.45,H94&gt;=6.51,F94&lt;1.5),1.5,IF(AND(A94&lt;4.65,G94&gt;=0.217,D94&gt;=0.15,A94&lt;5.05,D94&lt;0.45,H94&gt;=6.51,F94&lt;1.5),1.35,IF(AND(D94&lt;0.25,G94&gt;=0.05,H94&lt;13.586,A94&gt;=5.05,D94&lt;0.45,H94&gt;=6.51,F94&lt;1.5),1.467,IF(AND(D94&gt;=0.25,G94&gt;=0.05,H94&lt;13.586,A94&gt;=5.05,D94&lt;0.45,H94&gt;=6.51,F94&lt;1.5),1.5,IF(AND(H94&lt;9.15,G94&lt;0.107,F94&gt;=2.5,H94&lt;13.805,G94&lt;0.154,H94&lt;16.674,F94&gt;=1.5),5.7,IF(AND(H94&gt;=9.15,G94&lt;0.107,F94&gt;=2.5,H94&lt;13.805,G94&lt;0.154,H94&lt;16.674,F94&gt;=1.5),5.6,IF(AND(G94&lt;0.404,B94&lt;2.75,H94&gt;=8.929,D94&lt;1.35,G94&gt;=0.154,H94&lt;16.674,F94&gt;=1.5),4.15,IF(AND(G94&gt;=0.404,B94&lt;2.75,H94&gt;=8.929,D94&lt;1.35,G94&gt;=0.154,H94&lt;16.674,F94&gt;=1.5),3.9,IF(AND(A94&gt;=6.75,D94&lt;1.55,F94&lt;2.5,D94&gt;=1.35,G94&gt;=0.154,H94&lt;16.674,F94&gt;=1.5),4.82,IF(AND(D94&lt;0.25,A94&gt;=4.65,G94&gt;=0.217,D94&gt;=0.15,A94&lt;5.05,D94&lt;0.45,H94&gt;=6.51,F94&lt;1.5),1.325,IF(AND(D94&gt;=0.25,A94&gt;=4.65,G94&gt;=0.217,D94&gt;=0.15,A94&lt;5.05,D94&lt;0.45,H94&gt;=6.51,F94&lt;1.5),1.3,IF(AND(A94&lt;6.55,A94&lt;6.75,D94&lt;1.55,F94&lt;2.5,D94&gt;=1.35,G94&gt;=0.154,H94&lt;16.674,F94&gt;=1.5),4.575,IF(AND(A94&gt;=6.55,A94&lt;6.75,D94&lt;1.55,F94&lt;2.5,D94&gt;=1.35,G94&gt;=0.154,H94&lt;16.674,F94&gt;=1.5),4.4,IF(AND(B94&lt;2.9,D94&lt;2.05,H94&gt;=6.93,F94&gt;=2.5,D94&gt;=1.35,G94&gt;=0.154,H94&lt;16.674,F94&gt;=1.5),5.05,IF(AND(H94&lt;8.884,D94&gt;=2.05,H94&gt;=6.93,F94&gt;=2.5,D94&gt;=1.35,G94&gt;=0.154,H94&lt;16.674,F94&gt;=1.5),5.1,IF(AND(H94&lt;13.711,B94&gt;=2.9,D94&lt;2.05,H94&gt;=6.93,F94&gt;=2.5,D94&gt;=1.35,G94&gt;=0.154,H94&lt;16.674,F94&gt;=1.5),5,IF(AND(H94&gt;=13.711,B94&gt;=2.9,D94&lt;2.05,H94&gt;=6.93,F94&gt;=2.5,D94&gt;=1.35,G94&gt;=0.154,H94&lt;16.674,F94&gt;=1.5),5.8,IF(AND(B94&lt;3.15,H94&gt;=8.884,D94&gt;=2.05,H94&gt;=6.93,F94&gt;=2.5,D94&gt;=1.35,G94&gt;=0.154,H94&lt;16.674,F94&gt;=1.5),5.56,IF(AND(B94&gt;=3.15,H94&gt;=8.884,D94&gt;=2.05,H94&gt;=6.93,F94&gt;=2.5,D94&gt;=1.35,G94&gt;=0.154,H94&lt;16.674,F94&gt;=1.5),5.9,"shouldnthappen")))))))))))))))))))))))))))))))))</f>
        <v>4.575</v>
      </c>
      <c r="Z94" s="1" t="n">
        <f aca="false">IF(AND(F94&gt;=2,B94&gt;=3.35),5.6,IF(AND(A94&lt;6.65,H94&gt;=15.076,B94&lt;3.35),4.8,IF(AND(A94&gt;=6.65,H94&gt;=15.076,B94&lt;3.35),6.15,IF(AND(H94&lt;6.542,F94&lt;2,B94&gt;=3.35),1.767,IF(AND(G94&gt;=0.653,D94&lt;0.75,H94&lt;15.076,B94&lt;3.35),1.55,IF(AND(D94&lt;0.15,G94&lt;0.653,D94&lt;0.75,H94&lt;15.076,B94&lt;3.35),1.1,IF(AND(G94&lt;0.356,A94&lt;5.05,H94&gt;=6.542,F94&lt;2,B94&gt;=3.35),1.4,IF(AND(G94&gt;=0.356,A94&lt;5.05,H94&gt;=6.542,F94&lt;2,B94&gt;=3.35),1.3,IF(AND(G94&gt;=0.566,A94&gt;=5.05,H94&gt;=6.542,F94&lt;2,B94&gt;=3.35),1.6,IF(AND(B94&gt;=3.1,D94&gt;=0.15,G94&lt;0.653,D94&lt;0.75,H94&lt;15.076,B94&lt;3.35),1.367,IF(AND(B94&gt;=2.65,D94&lt;1.45,B94&lt;2.75,D94&gt;=0.75,H94&lt;15.076,B94&lt;3.35),3.96,IF(AND(G94&lt;0.352,D94&gt;=1.45,B94&lt;2.75,D94&gt;=0.75,H94&lt;15.076,B94&lt;3.35),4.5,IF(AND(D94&gt;=1.35,A94&lt;6.2,B94&gt;=2.75,D94&gt;=0.75,H94&lt;15.076,B94&lt;3.35),4.733,IF(AND(A94&lt;4.7,B94&lt;3.1,D94&gt;=0.15,G94&lt;0.653,D94&lt;0.75,H94&lt;15.076,B94&lt;3.35),1.36,IF(AND(A94&gt;=4.7,B94&lt;3.1,D94&gt;=0.15,G94&lt;0.653,D94&lt;0.75,H94&lt;15.076,B94&lt;3.35),1.6,IF(AND(A94&lt;5.2,B94&lt;2.65,D94&lt;1.45,B94&lt;2.75,D94&gt;=0.75,H94&lt;15.076,B94&lt;3.35),3.3,IF(AND(A94&lt;6.5,G94&gt;=0.352,D94&gt;=1.45,B94&lt;2.75,D94&gt;=0.75,H94&lt;15.076,B94&lt;3.35),5,IF(AND(A94&gt;=6.5,G94&gt;=0.352,D94&gt;=1.45,B94&lt;2.75,D94&gt;=0.75,H94&lt;15.076,B94&lt;3.35),5.8,IF(AND(H94&lt;8.486,D94&lt;1.35,A94&lt;6.2,B94&gt;=2.75,D94&gt;=0.75,H94&lt;15.076,B94&lt;3.35),3.975,IF(AND(G94&lt;0.187,F94&lt;2.5,A94&gt;=6.2,B94&gt;=2.75,D94&gt;=0.75,H94&lt;15.076,B94&lt;3.35),5,IF(AND(G94&gt;=0.187,F94&lt;2.5,A94&gt;=6.2,B94&gt;=2.75,D94&gt;=0.75,H94&lt;15.076,B94&lt;3.35),4.525,IF(AND(A94&gt;=7.25,F94&gt;=2.5,A94&gt;=6.2,B94&gt;=2.75,D94&gt;=0.75,H94&lt;15.076,B94&lt;3.35),6.5,IF(AND(G94&lt;0.185,B94&lt;3.6,G94&lt;0.566,A94&gt;=5.05,H94&gt;=6.542,F94&lt;2,B94&gt;=3.35),1.45,IF(AND(G94&gt;=0.185,B94&lt;3.6,G94&lt;0.566,A94&gt;=5.05,H94&gt;=6.542,F94&lt;2,B94&gt;=3.35),1.34,IF(AND(G94&lt;0.13,B94&gt;=3.6,G94&lt;0.566,A94&gt;=5.05,H94&gt;=6.542,F94&lt;2,B94&gt;=3.35),1.45,IF(AND(G94&gt;=0.13,B94&gt;=3.6,G94&lt;0.566,A94&gt;=5.05,H94&gt;=6.542,F94&lt;2,B94&gt;=3.35),1.5,IF(AND(D94&lt;1.05,A94&gt;=5.2,B94&lt;2.65,D94&lt;1.45,B94&lt;2.75,D94&gt;=0.75,H94&lt;15.076,B94&lt;3.35),3.5,IF(AND(D94&gt;=1.05,A94&gt;=5.2,B94&lt;2.65,D94&lt;1.45,B94&lt;2.75,D94&gt;=0.75,H94&lt;15.076,B94&lt;3.35),3.94,IF(AND(H94&lt;10.983,H94&gt;=8.486,D94&lt;1.35,A94&lt;6.2,B94&gt;=2.75,D94&gt;=0.75,H94&lt;15.076,B94&lt;3.35),4.38,IF(AND(H94&gt;=10.983,H94&gt;=8.486,D94&lt;1.35,A94&lt;6.2,B94&gt;=2.75,D94&gt;=0.75,H94&lt;15.076,B94&lt;3.35),4.1,IF(AND(B94&gt;=3.25,A94&lt;7.25,F94&gt;=2.5,A94&gt;=6.2,B94&gt;=2.75,D94&gt;=0.75,H94&lt;15.076,B94&lt;3.35),5.7,IF(AND(B94&lt;2.95,B94&lt;3.25,A94&lt;7.25,F94&gt;=2.5,A94&gt;=6.2,B94&gt;=2.75,D94&gt;=0.75,H94&lt;15.076,B94&lt;3.35),5.6,IF(AND(H94&gt;=13.711,B94&gt;=2.95,B94&lt;3.25,A94&lt;7.25,F94&gt;=2.5,A94&gt;=6.2,B94&gt;=2.75,D94&gt;=0.75,H94&lt;15.076,B94&lt;3.35),5.8,IF(AND(A94&gt;=6.8,H94&lt;13.711,B94&gt;=2.95,B94&lt;3.25,A94&lt;7.25,F94&gt;=2.5,A94&gt;=6.2,B94&gt;=2.75,D94&gt;=0.75,H94&lt;15.076,B94&lt;3.35),5.1,IF(AND(H94&lt;12.921,A94&lt;6.8,H94&lt;13.711,B94&gt;=2.95,B94&lt;3.25,A94&lt;7.25,F94&gt;=2.5,A94&gt;=6.2,B94&gt;=2.75,D94&gt;=0.75,H94&lt;15.076,B94&lt;3.35),5.34,IF(AND(H94&gt;=12.921,A94&lt;6.8,H94&lt;13.711,B94&gt;=2.95,B94&lt;3.25,A94&lt;7.25,F94&gt;=2.5,A94&gt;=6.2,B94&gt;=2.75,D94&gt;=0.75,H94&lt;15.076,B94&lt;3.35),5.133,"shouldnthappen"))))))))))))))))))))))))))))))))))))</f>
        <v>4.733</v>
      </c>
      <c r="AA94" s="1" t="n">
        <f aca="false">IF(AND(D94&gt;=0.45,A94&lt;5.05,D94&lt;0.8),1.6,IF(AND(D94&gt;=0.45,A94&gt;=5.05,D94&lt;0.8),1.7,IF(AND(H94&gt;=16.244,F94&gt;=2.5,D94&gt;=0.8),6.533,IF(AND(A94&lt;4.35,D94&lt;0.45,A94&lt;5.05,D94&lt;0.8),1.1,IF(AND(H94&gt;=14.877,D94&lt;0.45,A94&gt;=5.05,D94&lt;0.8),1.3,IF(AND(D94&gt;=1.4,A94&lt;5.65,F94&lt;2.5,D94&gt;=0.8),4.5,IF(AND(A94&gt;=7.25,H94&lt;16.244,F94&gt;=2.5,D94&gt;=0.8),6.5,IF(AND(A94&gt;=4.75,A94&gt;=4.35,D94&lt;0.45,A94&lt;5.05,D94&lt;0.8),1.35,IF(AND(A94&lt;5.3,D94&lt;1.4,A94&lt;5.65,F94&lt;2.5,D94&gt;=0.8),3.1,IF(AND(A94&gt;=6.8,A94&gt;=6.55,A94&gt;=5.65,F94&lt;2.5,D94&gt;=0.8),4.9,IF(AND(H94&lt;5.767,A94&lt;7.25,H94&lt;16.244,F94&gt;=2.5,D94&gt;=0.8),4.5,IF(AND(G94&gt;=0.522,A94&lt;4.75,A94&gt;=4.35,D94&lt;0.45,A94&lt;5.05,D94&lt;0.8),1.2,IF(AND(G94&gt;=0.948,D94&lt;0.35,H94&lt;14.877,D94&lt;0.45,A94&gt;=5.05,D94&lt;0.8),1.7,IF(AND(H94&lt;13.089,D94&gt;=0.35,H94&lt;14.877,D94&lt;0.45,A94&gt;=5.05,D94&lt;0.8),1.5,IF(AND(H94&gt;=13.089,D94&gt;=0.35,H94&lt;14.877,D94&lt;0.45,A94&gt;=5.05,D94&lt;0.8),1.3,IF(AND(B94&gt;=2.95,A94&gt;=5.3,D94&lt;1.4,A94&lt;5.65,F94&lt;2.5,D94&gt;=0.8),4.1,IF(AND(H94&lt;9.181,A94&lt;6.05,A94&lt;6.55,A94&gt;=5.65,F94&lt;2.5,D94&gt;=0.8),5.1,IF(AND(H94&gt;=9.181,A94&lt;6.05,A94&lt;6.55,A94&gt;=5.65,F94&lt;2.5,D94&gt;=0.8),4.3,IF(AND(G94&gt;=0.867,A94&gt;=6.05,A94&lt;6.55,A94&gt;=5.65,F94&lt;2.5,D94&gt;=0.8),4.9,IF(AND(B94&lt;3.05,A94&lt;6.8,A94&gt;=6.55,A94&gt;=5.65,F94&lt;2.5,D94&gt;=0.8),5,IF(AND(B94&gt;=3.05,A94&lt;6.8,A94&gt;=6.55,A94&gt;=5.65,F94&lt;2.5,D94&gt;=0.8),4.55,IF(AND(H94&gt;=14.144,G94&lt;0.522,A94&lt;4.75,A94&gt;=4.35,D94&lt;0.45,A94&lt;5.05,D94&lt;0.8),1.3,IF(AND(B94&lt;2.7,B94&lt;2.95,A94&gt;=5.3,D94&lt;1.4,A94&lt;5.65,F94&lt;2.5,D94&gt;=0.8),3.78,IF(AND(B94&gt;=2.7,B94&lt;2.95,A94&gt;=5.3,D94&lt;1.4,A94&lt;5.65,F94&lt;2.5,D94&gt;=0.8),3.6,IF(AND(G94&lt;0.638,G94&lt;0.867,A94&gt;=6.05,A94&lt;6.55,A94&gt;=5.65,F94&lt;2.5,D94&gt;=0.8),4.433,IF(AND(G94&gt;=0.638,G94&lt;0.867,A94&gt;=6.05,A94&lt;6.55,A94&gt;=5.65,F94&lt;2.5,D94&gt;=0.8),4,IF(AND(A94&lt;6.35,H94&lt;11.146,H94&gt;=5.767,A94&lt;7.25,H94&lt;16.244,F94&gt;=2.5,D94&gt;=0.8),5.1,IF(AND(A94&lt;4.5,H94&lt;14.144,G94&lt;0.522,A94&lt;4.75,A94&gt;=4.35,D94&lt;0.45,A94&lt;5.05,D94&lt;0.8),1.35,IF(AND(A94&gt;=4.5,H94&lt;14.144,G94&lt;0.522,A94&lt;4.75,A94&gt;=4.35,D94&lt;0.45,A94&lt;5.05,D94&lt;0.8),1.4,IF(AND(A94&lt;5.15,B94&lt;3.75,G94&lt;0.948,D94&lt;0.35,H94&lt;14.877,D94&lt;0.45,A94&gt;=5.05,D94&lt;0.8),1.4,IF(AND(A94&gt;=5.15,B94&lt;3.75,G94&lt;0.948,D94&lt;0.35,H94&lt;14.877,D94&lt;0.45,A94&gt;=5.05,D94&lt;0.8),1.5,IF(AND(G94&lt;0.112,B94&gt;=3.75,G94&lt;0.948,D94&lt;0.35,H94&lt;14.877,D94&lt;0.45,A94&gt;=5.05,D94&lt;0.8),1.5,IF(AND(G94&gt;=0.112,B94&gt;=3.75,G94&lt;0.948,D94&lt;0.35,H94&lt;14.877,D94&lt;0.45,A94&gt;=5.05,D94&lt;0.8),1.6,IF(AND(G94&lt;0.075,A94&gt;=6.35,H94&lt;11.146,H94&gt;=5.767,A94&lt;7.25,H94&lt;16.244,F94&gt;=2.5,D94&gt;=0.8),5.5,IF(AND(G94&gt;=0.075,A94&gt;=6.35,H94&lt;11.146,H94&gt;=5.767,A94&lt;7.25,H94&lt;16.244,F94&gt;=2.5,D94&gt;=0.8),5.24,IF(AND(B94&lt;2.95,D94&lt;1.9,H94&gt;=11.146,H94&gt;=5.767,A94&lt;7.25,H94&lt;16.244,F94&gt;=2.5,D94&gt;=0.8),5.65,IF(AND(B94&gt;=2.95,D94&lt;1.9,H94&gt;=11.146,H94&gt;=5.767,A94&lt;7.25,H94&lt;16.244,F94&gt;=2.5,D94&gt;=0.8),5.8,IF(AND(H94&lt;13.42,D94&gt;=1.9,H94&gt;=11.146,H94&gt;=5.767,A94&lt;7.25,H94&lt;16.244,F94&gt;=2.5,D94&gt;=0.8),5.6,IF(AND(H94&gt;=13.42,D94&gt;=1.9,H94&gt;=11.146,H94&gt;=5.767,A94&lt;7.25,H94&lt;16.244,F94&gt;=2.5,D94&gt;=0.8),5.34,"shouldnthappen")))))))))))))))))))))))))))))))))))))))</f>
        <v>4</v>
      </c>
      <c r="AB94" s="1" t="n">
        <f aca="false">IF(AND(D94&gt;=0.35,F94&lt;1.5),1.5,IF(AND(F94&lt;2.5,D94&gt;=1.55,F94&gt;=1.5),4.85,IF(AND(H94&lt;8.308,D94&lt;0.15,D94&lt;0.35,F94&lt;1.5),1.5,IF(AND(H94&gt;=8.308,D94&lt;0.15,D94&lt;0.35,F94&lt;1.5),1.4,IF(AND(H94&lt;5.523,D94&gt;=0.15,D94&lt;0.35,F94&lt;1.5),1,IF(AND(G94&lt;0.572,H94&lt;10.688,D94&lt;1.55,F94&gt;=1.5),3.75,IF(AND(B94&gt;=3.5,F94&gt;=2.5,D94&gt;=1.55,F94&gt;=1.5),6.3,IF(AND(A94&gt;=5.65,G94&gt;=0.572,H94&lt;10.688,D94&lt;1.55,F94&gt;=1.5),4.45,IF(AND(B94&gt;=2.85,A94&lt;6.15,H94&gt;=10.688,D94&lt;1.55,F94&gt;=1.5),4.35,IF(AND(H94&gt;=16.284,B94&lt;3.5,F94&gt;=2.5,D94&gt;=1.55,F94&gt;=1.5),6.6,IF(AND(G94&gt;=0.241,G94&lt;0.338,H94&gt;=5.523,D94&gt;=0.15,D94&lt;0.35,F94&lt;1.5),1.25,IF(AND(A94&lt;5.05,G94&gt;=0.338,H94&gt;=5.523,D94&gt;=0.15,D94&lt;0.35,F94&lt;1.5),1.35,IF(AND(B94&lt;2.7,A94&lt;5.65,G94&gt;=0.572,H94&lt;10.688,D94&lt;1.55,F94&gt;=1.5),4,IF(AND(B94&gt;=2.7,A94&lt;5.65,G94&gt;=0.572,H94&lt;10.688,D94&lt;1.55,F94&gt;=1.5),3.6,IF(AND(B94&lt;2.45,B94&lt;2.85,A94&lt;6.15,H94&gt;=10.688,D94&lt;1.55,F94&gt;=1.5),3.7,IF(AND(A94&lt;6.25,B94&lt;2.85,A94&gt;=6.15,H94&gt;=10.688,D94&lt;1.55,F94&gt;=1.5),4.5,IF(AND(A94&gt;=6.25,B94&lt;2.85,A94&gt;=6.15,H94&gt;=10.688,D94&lt;1.55,F94&gt;=1.5),4.86,IF(AND(D94&gt;=1.45,B94&gt;=2.85,A94&gt;=6.15,H94&gt;=10.688,D94&lt;1.55,F94&gt;=1.5),4.8,IF(AND(H94&lt;8.202,H94&lt;16.284,B94&lt;3.5,F94&gt;=2.5,D94&gt;=1.55,F94&gt;=1.5),5.7,IF(AND(A94&gt;=5.1,G94&lt;0.241,G94&lt;0.338,H94&gt;=5.523,D94&gt;=0.15,D94&lt;0.35,F94&lt;1.5),1.5,IF(AND(B94&gt;=3.75,A94&gt;=5.05,G94&gt;=0.338,H94&gt;=5.523,D94&gt;=0.15,D94&lt;0.35,F94&lt;1.5),1.6,IF(AND(A94&lt;5.7,B94&gt;=2.45,B94&lt;2.85,A94&lt;6.15,H94&gt;=10.688,D94&lt;1.55,F94&gt;=1.5),3.9,IF(AND(A94&gt;=5.7,B94&gt;=2.45,B94&lt;2.85,A94&lt;6.15,H94&gt;=10.688,D94&lt;1.55,F94&gt;=1.5),4.02,IF(AND(H94&lt;13.654,D94&lt;1.45,B94&gt;=2.85,A94&gt;=6.15,H94&gt;=10.688,D94&lt;1.55,F94&gt;=1.5),4.333,IF(AND(H94&gt;=13.654,D94&lt;1.45,B94&gt;=2.85,A94&gt;=6.15,H94&gt;=10.688,D94&lt;1.55,F94&gt;=1.5),4.54,IF(AND(A94&lt;6.15,H94&gt;=8.202,H94&lt;16.284,B94&lt;3.5,F94&gt;=2.5,D94&gt;=1.55,F94&gt;=1.5),5,IF(AND(H94&lt;13.924,A94&lt;5.1,G94&lt;0.241,G94&lt;0.338,H94&gt;=5.523,D94&gt;=0.15,D94&lt;0.35,F94&lt;1.5),1.4,IF(AND(H94&gt;=13.924,A94&lt;5.1,G94&lt;0.241,G94&lt;0.338,H94&gt;=5.523,D94&gt;=0.15,D94&lt;0.35,F94&lt;1.5),1.5,IF(AND(D94&lt;0.25,B94&lt;3.75,A94&gt;=5.05,G94&gt;=0.338,H94&gt;=5.523,D94&gt;=0.15,D94&lt;0.35,F94&lt;1.5),1.5,IF(AND(D94&gt;=0.25,B94&lt;3.75,A94&gt;=5.05,G94&gt;=0.338,H94&gt;=5.523,D94&gt;=0.15,D94&lt;0.35,F94&lt;1.5),1.4,IF(AND(H94&lt;8.884,B94&gt;=3.05,A94&gt;=6.15,H94&gt;=8.202,H94&lt;16.284,B94&lt;3.5,F94&gt;=2.5,D94&gt;=1.55,F94&gt;=1.5),5.1,IF(AND(A94&lt;6.45,G94&lt;0.368,B94&lt;3.05,A94&gt;=6.15,H94&gt;=8.202,H94&lt;16.284,B94&lt;3.5,F94&gt;=2.5,D94&gt;=1.55,F94&gt;=1.5),5.525,IF(AND(A94&gt;=6.45,G94&lt;0.368,B94&lt;3.05,A94&gt;=6.15,H94&gt;=8.202,H94&lt;16.284,B94&lt;3.5,F94&gt;=2.5,D94&gt;=1.55,F94&gt;=1.5),5.35,IF(AND(D94&lt;2.25,G94&gt;=0.368,B94&lt;3.05,A94&gt;=6.15,H94&gt;=8.202,H94&lt;16.284,B94&lt;3.5,F94&gt;=2.5,D94&gt;=1.55,F94&gt;=1.5),5.8,IF(AND(D94&gt;=2.25,G94&gt;=0.368,B94&lt;3.05,A94&gt;=6.15,H94&gt;=8.202,H94&lt;16.284,B94&lt;3.5,F94&gt;=2.5,D94&gt;=1.55,F94&gt;=1.5),5.2,IF(AND(H94&lt;10.257,H94&gt;=8.884,B94&gt;=3.05,A94&gt;=6.15,H94&gt;=8.202,H94&lt;16.284,B94&lt;3.5,F94&gt;=2.5,D94&gt;=1.55,F94&gt;=1.5),5.9,IF(AND(H94&gt;=10.257,H94&gt;=8.884,B94&gt;=3.05,A94&gt;=6.15,H94&gt;=8.202,H94&lt;16.284,B94&lt;3.5,F94&gt;=2.5,D94&gt;=1.55,F94&gt;=1.5),5.48,"shouldnthappen")))))))))))))))))))))))))))))))))))))</f>
        <v>4.45</v>
      </c>
      <c r="AC94" s="1" t="n">
        <f aca="false">IF(AND(H94&lt;5.748,A94&lt;5.05,D94&lt;0.8),1,IF(AND(B94&lt;3.35,A94&gt;=5.05,D94&lt;0.8),1.7,IF(AND(A94&lt;5.85,G94&lt;0.154,D94&gt;=0.8),4.5,IF(AND(D94&gt;=0.45,H94&gt;=5.748,A94&lt;5.05,D94&lt;0.8),1.6,IF(AND(G94&gt;=0.934,B94&gt;=3.35,A94&gt;=5.05,D94&lt;0.8),1.7,IF(AND(D94&lt;2.1,A94&gt;=5.85,G94&lt;0.154,D94&gt;=0.8),6.15,IF(AND(D94&gt;=2.1,A94&gt;=5.85,G94&lt;0.154,D94&gt;=0.8),5.5,IF(AND(A94&lt;6.1,D94&gt;=1.55,G94&gt;=0.154,D94&gt;=0.8),5,IF(AND(H94&gt;=14.379,G94&lt;0.934,B94&gt;=3.35,A94&gt;=5.05,D94&lt;0.8),1.58,IF(AND(G94&lt;0.379,A94&gt;=6.1,D94&gt;=1.55,G94&gt;=0.154,D94&gt;=0.8),5.42,IF(AND(H94&lt;13.924,G94&lt;0.227,D94&lt;0.45,H94&gt;=5.748,A94&lt;5.05,D94&lt;0.8),1.4,IF(AND(H94&gt;=13.924,G94&lt;0.227,D94&lt;0.45,H94&gt;=5.748,A94&lt;5.05,D94&lt;0.8),1.5,IF(AND(B94&lt;3.1,G94&gt;=0.227,D94&lt;0.45,H94&gt;=5.748,A94&lt;5.05,D94&lt;0.8),1.1,IF(AND(G94&lt;0.13,H94&lt;14.379,G94&lt;0.934,B94&gt;=3.35,A94&gt;=5.05,D94&lt;0.8),1.4,IF(AND(D94&lt;1.05,A94&lt;5.65,D94&lt;1.35,D94&lt;1.55,G94&gt;=0.154,D94&gt;=0.8),3.7,IF(AND(D94&lt;1.25,A94&gt;=5.65,D94&lt;1.35,D94&lt;1.55,G94&gt;=0.154,D94&gt;=0.8),4.06,IF(AND(D94&gt;=1.25,A94&gt;=5.65,D94&lt;1.35,D94&lt;1.55,G94&gt;=0.154,D94&gt;=0.8),4.425,IF(AND(H94&lt;13.654,D94&lt;1.45,D94&gt;=1.35,D94&lt;1.55,G94&gt;=0.154,D94&gt;=0.8),4.275,IF(AND(G94&lt;0.259,D94&gt;=1.45,D94&gt;=1.35,D94&lt;1.55,G94&gt;=0.154,D94&gt;=0.8),5.1,IF(AND(B94&lt;2.95,G94&gt;=0.379,A94&gt;=6.1,D94&gt;=1.55,G94&gt;=0.154,D94&gt;=0.8),6.3,IF(AND(B94&lt;3.25,B94&gt;=3.1,G94&gt;=0.227,D94&lt;0.45,H94&gt;=5.748,A94&lt;5.05,D94&lt;0.8),1.3,IF(AND(B94&gt;=3.25,B94&gt;=3.1,G94&gt;=0.227,D94&lt;0.45,H94&gt;=5.748,A94&lt;5.05,D94&lt;0.8),1.4,IF(AND(H94&gt;=13.372,G94&gt;=0.13,H94&lt;14.379,G94&lt;0.934,B94&gt;=3.35,A94&gt;=5.05,D94&lt;0.8),1.4,IF(AND(H94&lt;6.69,D94&gt;=1.05,A94&lt;5.65,D94&lt;1.35,D94&lt;1.55,G94&gt;=0.154,D94&gt;=0.8),4.033,IF(AND(H94&gt;=6.69,D94&gt;=1.05,A94&lt;5.65,D94&lt;1.35,D94&lt;1.55,G94&gt;=0.154,D94&gt;=0.8),3.88,IF(AND(B94&lt;2.85,H94&gt;=13.654,D94&lt;1.45,D94&gt;=1.35,D94&lt;1.55,G94&gt;=0.154,D94&gt;=0.8),4.8,IF(AND(B94&gt;=2.85,H94&gt;=13.654,D94&lt;1.45,D94&gt;=1.35,D94&lt;1.55,G94&gt;=0.154,D94&gt;=0.8),4.7,IF(AND(H94&lt;11.681,G94&gt;=0.259,D94&gt;=1.45,D94&gt;=1.35,D94&lt;1.55,G94&gt;=0.154,D94&gt;=0.8),4.85,IF(AND(H94&gt;=11.681,G94&gt;=0.259,D94&gt;=1.45,D94&gt;=1.35,D94&lt;1.55,G94&gt;=0.154,D94&gt;=0.8),4.633,IF(AND(A94&lt;6.25,B94&gt;=2.95,G94&gt;=0.379,A94&gt;=6.1,D94&gt;=1.55,G94&gt;=0.154,D94&gt;=0.8),5.4,IF(AND(D94&lt;0.3,H94&lt;13.372,G94&gt;=0.13,H94&lt;14.379,G94&lt;0.934,B94&gt;=3.35,A94&gt;=5.05,D94&lt;0.8),1.475,IF(AND(D94&gt;=0.3,H94&lt;13.372,G94&gt;=0.13,H94&lt;14.379,G94&lt;0.934,B94&gt;=3.35,A94&gt;=5.05,D94&lt;0.8),1.5,IF(AND(B94&lt;3.15,A94&gt;=6.25,B94&gt;=2.95,G94&gt;=0.379,A94&gt;=6.1,D94&gt;=1.55,G94&gt;=0.154,D94&gt;=0.8),5.7,IF(AND(B94&gt;=3.15,A94&gt;=6.25,B94&gt;=2.95,G94&gt;=0.379,A94&gt;=6.1,D94&gt;=1.55,G94&gt;=0.154,D94&gt;=0.8),5.933,"shouldnthappen"))))))))))))))))))))))))))))))))))</f>
        <v>4.275</v>
      </c>
      <c r="AD94" s="1" t="n">
        <f aca="false">IF(AND(H94&lt;6.621,A94&lt;4.95,D94&lt;0.8),1,IF(AND(H94&lt;14.144,H94&gt;=6.621,A94&lt;4.95,D94&lt;0.8),1.4,IF(AND(H94&gt;=14.144,H94&gt;=6.621,A94&lt;4.95,D94&lt;0.8),1.3,IF(AND(G94&lt;0.13,B94&gt;=3.85,A94&gt;=4.95,D94&lt;0.8),1.3,IF(AND(G94&gt;=0.13,B94&gt;=3.85,A94&gt;=4.95,D94&lt;0.8),1.425,IF(AND(A94&gt;=6.05,B94&lt;2.75,D94&lt;1.55,D94&gt;=0.8),4.9,IF(AND(A94&gt;=7.3,G94&lt;0.119,D94&gt;=1.55,D94&gt;=0.8),6.7,IF(AND(H94&lt;6.555,D94&lt;0.25,B94&lt;3.85,A94&gt;=4.95,D94&lt;0.8),1.7,IF(AND(B94&lt;3.4,D94&gt;=0.25,B94&lt;3.85,A94&gt;=4.95,D94&lt;0.8),1.7,IF(AND(B94&gt;=3.4,D94&gt;=0.25,B94&lt;3.85,A94&gt;=4.95,D94&lt;0.8),1.6,IF(AND(A94&lt;5.05,A94&lt;6.05,B94&lt;2.75,D94&lt;1.55,D94&gt;=0.8),3.3,IF(AND(B94&lt;2.85,D94&lt;1.35,B94&gt;=2.75,D94&lt;1.55,D94&gt;=0.8),4.5,IF(AND(H94&lt;12.206,D94&gt;=1.35,B94&gt;=2.75,D94&lt;1.55,D94&gt;=0.8),4.7,IF(AND(H94&gt;=12.206,D94&gt;=1.35,B94&gt;=2.75,D94&lt;1.55,D94&gt;=0.8),4.52,IF(AND(G94&lt;0.024,A94&lt;7.3,G94&lt;0.119,D94&gt;=1.55,D94&gt;=0.8),5.7,IF(AND(G94&gt;=0.024,A94&lt;7.3,G94&lt;0.119,D94&gt;=1.55,D94&gt;=0.8),5.6,IF(AND(F94&lt;2.5,G94&lt;0.417,G94&gt;=0.119,D94&gt;=1.55,D94&gt;=0.8),5.05,IF(AND(B94&lt;3.15,H94&gt;=6.555,D94&lt;0.25,B94&lt;3.85,A94&gt;=4.95,D94&lt;0.8),1.6,IF(AND(G94&lt;0.356,A94&gt;=5.05,A94&lt;6.05,B94&lt;2.75,D94&lt;1.55,D94&gt;=0.8),4.12,IF(AND(A94&lt;5.65,B94&gt;=2.85,D94&lt;1.35,B94&gt;=2.75,D94&lt;1.55,D94&gt;=0.8),3.6,IF(AND(B94&lt;3.15,F94&gt;=2.5,G94&lt;0.417,G94&gt;=0.119,D94&gt;=1.55,D94&gt;=0.8),5.18,IF(AND(B94&gt;=3.15,F94&gt;=2.5,G94&lt;0.417,G94&gt;=0.119,D94&gt;=1.55,D94&gt;=0.8),5.3,IF(AND(D94&lt;1.7,A94&lt;6.95,G94&gt;=0.417,G94&gt;=0.119,D94&gt;=1.55,D94&gt;=0.8),4.7,IF(AND(A94&lt;7.25,A94&gt;=6.95,G94&gt;=0.417,G94&gt;=0.119,D94&gt;=1.55,D94&gt;=0.8),5.8,IF(AND(A94&gt;=7.25,A94&gt;=6.95,G94&gt;=0.417,G94&gt;=0.119,D94&gt;=1.55,D94&gt;=0.8),6.333,IF(AND(H94&lt;8.594,B94&gt;=3.15,H94&gt;=6.555,D94&lt;0.25,B94&lt;3.85,A94&gt;=4.95,D94&lt;0.8),1.4,IF(AND(H94&gt;=8.594,B94&gt;=3.15,H94&gt;=6.555,D94&lt;0.25,B94&lt;3.85,A94&gt;=4.95,D94&lt;0.8),1.5,IF(AND(H94&gt;=11.218,G94&gt;=0.356,A94&gt;=5.05,A94&lt;6.05,B94&lt;2.75,D94&lt;1.55,D94&gt;=0.8),3.925,IF(AND(A94&gt;=6.5,A94&gt;=5.65,B94&gt;=2.85,D94&lt;1.35,B94&gt;=2.75,D94&lt;1.55,D94&gt;=0.8),4.6,IF(AND(H94&lt;8.602,H94&lt;11.218,G94&gt;=0.356,A94&gt;=5.05,A94&lt;6.05,B94&lt;2.75,D94&lt;1.55,D94&gt;=0.8),3.95,IF(AND(H94&gt;=8.602,H94&lt;11.218,G94&gt;=0.356,A94&gt;=5.05,A94&lt;6.05,B94&lt;2.75,D94&lt;1.55,D94&gt;=0.8),3.75,IF(AND(H94&lt;10.129,A94&lt;6.5,A94&gt;=5.65,B94&gt;=2.85,D94&lt;1.35,B94&gt;=2.75,D94&lt;1.55,D94&gt;=0.8),4.2,IF(AND(H94&gt;=10.129,A94&lt;6.5,A94&gt;=5.65,B94&gt;=2.85,D94&lt;1.35,B94&gt;=2.75,D94&lt;1.55,D94&gt;=0.8),4.267,IF(AND(D94&lt;2.2,B94&lt;3.05,D94&gt;=1.7,A94&lt;6.95,G94&gt;=0.417,G94&gt;=0.119,D94&gt;=1.55,D94&gt;=0.8),5.3,IF(AND(D94&gt;=2.2,B94&lt;3.05,D94&gt;=1.7,A94&lt;6.95,G94&gt;=0.417,G94&gt;=0.119,D94&gt;=1.55,D94&gt;=0.8),5.133,IF(AND(D94&lt;2.45,B94&gt;=3.05,D94&gt;=1.7,A94&lt;6.95,G94&gt;=0.417,G94&gt;=0.119,D94&gt;=1.55,D94&gt;=0.8),5.6,IF(AND(D94&gt;=2.45,B94&gt;=3.05,D94&gt;=1.7,A94&lt;6.95,G94&gt;=0.417,G94&gt;=0.119,D94&gt;=1.55,D94&gt;=0.8),6,"shouldnthappen")))))))))))))))))))))))))))))))))))))</f>
        <v>4.7</v>
      </c>
      <c r="AE94" s="1" t="n">
        <f aca="false">IF(AND(G94&lt;0.123,D94&gt;=0.25,D94&lt;0.75),1.3,IF(AND(H94&gt;=16.774,D94&gt;=1.75,D94&gt;=0.75),6.4,IF(AND(B94&lt;3.4,A94&lt;4.8,D94&lt;0.25,D94&lt;0.75),1.22,IF(AND(B94&gt;=3.4,A94&lt;4.8,D94&lt;0.25,D94&lt;0.75),1,IF(AND(A94&gt;=5.45,A94&gt;=4.8,D94&lt;0.25,D94&lt;0.75),1.367,IF(AND(H94&gt;=10.688,D94&lt;1.35,D94&lt;1.75,D94&gt;=0.75),4.2,IF(AND(A94&lt;5.3,D94&gt;=1.35,D94&lt;1.75,D94&gt;=0.75),4.05,IF(AND(G94&gt;=0.857,H94&lt;16.774,D94&gt;=1.75,D94&gt;=0.75),5.02,IF(AND(H94&lt;6.089,A94&lt;5.45,A94&gt;=4.8,D94&lt;0.25,D94&lt;0.75),1.7,IF(AND(G94&lt;0.184,D94&lt;0.35,G94&gt;=0.123,D94&gt;=0.25,D94&lt;0.75),1.7,IF(AND(G94&gt;=0.184,D94&lt;0.35,G94&gt;=0.123,D94&gt;=0.25,D94&lt;0.75),1.48,IF(AND(A94&lt;5.25,D94&gt;=0.35,G94&gt;=0.123,D94&gt;=0.25,D94&lt;0.75),1.75,IF(AND(A94&gt;=5.25,D94&gt;=0.35,G94&gt;=0.123,D94&gt;=0.25,D94&lt;0.75),1.5,IF(AND(A94&lt;5.3,H94&lt;10.688,D94&lt;1.35,D94&lt;1.75,D94&gt;=0.75),3.15,IF(AND(H94&lt;9.474,A94&gt;=5.3,D94&gt;=1.35,D94&lt;1.75,D94&gt;=0.75),4.95,IF(AND(G94&gt;=0.779,G94&lt;0.857,H94&lt;16.774,D94&gt;=1.75,D94&gt;=0.75),6,IF(AND(G94&lt;0.05,H94&gt;=6.089,A94&lt;5.45,A94&gt;=4.8,D94&lt;0.25,D94&lt;0.75),1.4,IF(AND(H94&lt;6.69,A94&gt;=5.3,H94&lt;10.688,D94&lt;1.35,D94&lt;1.75,D94&gt;=0.75),4.033,IF(AND(H94&gt;=6.69,A94&gt;=5.3,H94&lt;10.688,D94&lt;1.35,D94&lt;1.75,D94&gt;=0.75),3.733,IF(AND(B94&lt;2.5,H94&gt;=9.474,A94&gt;=5.3,D94&gt;=1.35,D94&lt;1.75,D94&gt;=0.75),4.5,IF(AND(D94&gt;=2.45,G94&lt;0.779,G94&lt;0.857,H94&lt;16.774,D94&gt;=1.75,D94&gt;=0.75),6,IF(AND(B94&gt;=3.75,G94&gt;=0.05,H94&gt;=6.089,A94&lt;5.45,A94&gt;=4.8,D94&lt;0.25,D94&lt;0.75),1.6,IF(AND(H94&lt;13.695,B94&gt;=2.5,H94&gt;=9.474,A94&gt;=5.3,D94&gt;=1.35,D94&lt;1.75,D94&gt;=0.75),4.567,IF(AND(G94&gt;=0.654,D94&lt;2.45,G94&lt;0.779,G94&lt;0.857,H94&lt;16.774,D94&gt;=1.75,D94&gt;=0.75),4.9,IF(AND(G94&gt;=0.73,B94&lt;3.75,G94&gt;=0.05,H94&gt;=6.089,A94&lt;5.45,A94&gt;=4.8,D94&lt;0.25,D94&lt;0.75),1.4,IF(AND(A94&lt;6.65,H94&gt;=13.695,B94&gt;=2.5,H94&gt;=9.474,A94&gt;=5.3,D94&gt;=1.35,D94&lt;1.75,D94&gt;=0.75),4.4,IF(AND(A94&gt;=6.65,H94&gt;=13.695,B94&gt;=2.5,H94&gt;=9.474,A94&gt;=5.3,D94&gt;=1.35,D94&lt;1.75,D94&gt;=0.75),4.84,IF(AND(B94&lt;2.75,G94&lt;0.654,D94&lt;2.45,G94&lt;0.779,G94&lt;0.857,H94&lt;16.774,D94&gt;=1.75,D94&gt;=0.75),5.2,IF(AND(H94&lt;9.524,G94&lt;0.73,B94&lt;3.75,G94&gt;=0.05,H94&gt;=6.089,A94&lt;5.45,A94&gt;=4.8,D94&lt;0.25,D94&lt;0.75),1.5,IF(AND(H94&gt;=9.524,G94&lt;0.73,B94&lt;3.75,G94&gt;=0.05,H94&gt;=6.089,A94&lt;5.45,A94&gt;=4.8,D94&lt;0.25,D94&lt;0.75),1.4,IF(AND(H94&gt;=13.644,B94&gt;=2.75,G94&lt;0.654,D94&lt;2.45,G94&lt;0.779,G94&lt;0.857,H94&lt;16.774,D94&gt;=1.75,D94&gt;=0.75),6.033,IF(AND(A94&gt;=6.85,H94&lt;13.644,B94&gt;=2.75,G94&lt;0.654,D94&lt;2.45,G94&lt;0.779,G94&lt;0.857,H94&lt;16.774,D94&gt;=1.75,D94&gt;=0.75),5.1,IF(AND(A94&gt;=6.75,A94&lt;6.85,H94&lt;13.644,B94&gt;=2.75,G94&lt;0.654,D94&lt;2.45,G94&lt;0.779,G94&lt;0.857,H94&lt;16.774,D94&gt;=1.75,D94&gt;=0.75),5.9,IF(AND(D94&gt;=2.35,A94&lt;6.75,A94&lt;6.85,H94&lt;13.644,B94&gt;=2.75,G94&lt;0.654,D94&lt;2.45,G94&lt;0.779,G94&lt;0.857,H94&lt;16.774,D94&gt;=1.75,D94&gt;=0.75),5.6,IF(AND(H94&lt;11.146,D94&lt;2.35,A94&lt;6.75,A94&lt;6.85,H94&lt;13.644,B94&gt;=2.75,G94&lt;0.654,D94&lt;2.45,G94&lt;0.779,G94&lt;0.857,H94&lt;16.774,D94&gt;=1.75,D94&gt;=0.75),5.4,IF(AND(H94&gt;=11.146,D94&lt;2.35,A94&lt;6.75,A94&lt;6.85,H94&lt;13.644,B94&gt;=2.75,G94&lt;0.654,D94&lt;2.45,G94&lt;0.779,G94&lt;0.857,H94&lt;16.774,D94&gt;=1.75,D94&gt;=0.75),5.6,"shouldnthappen"))))))))))))))))))))))))))))))))))))</f>
        <v>4.95</v>
      </c>
      <c r="AF94" s="1" t="n">
        <f aca="false">IF(AND(A94&lt;4.5,D94&lt;0.8),1.233,IF(AND(B94&lt;3.05,A94&gt;=4.5,D94&lt;0.8),1.4,IF(AND(D94&gt;=0.45,B94&gt;=3.05,A94&gt;=4.5,D94&lt;0.8),1.667,IF(AND(D94&lt;1.05,D94&lt;1.35,A94&lt;6.25,D94&gt;=0.8),3.633,IF(AND(H94&lt;13.935,A94&gt;=7.05,A94&gt;=6.25,D94&gt;=0.8),6,IF(AND(G94&gt;=0.948,D94&lt;0.45,B94&gt;=3.05,A94&gt;=4.5,D94&lt;0.8),1.7,IF(AND(G94&lt;0.652,D94&gt;=1.05,D94&lt;1.35,A94&lt;6.25,D94&gt;=0.8),4.16,IF(AND(D94&gt;=2.15,D94&gt;=1.75,D94&gt;=1.35,A94&lt;6.25,D94&gt;=0.8),5.4,IF(AND(G94&gt;=0.912,F94&lt;2.5,A94&lt;7.05,A94&gt;=6.25,D94&gt;=0.8),4.4,IF(AND(B94&gt;=3.25,F94&gt;=2.5,A94&lt;7.05,A94&gt;=6.25,D94&gt;=0.8),5.85,IF(AND(H94&lt;17.32,H94&gt;=13.935,A94&gt;=7.05,A94&gt;=6.25,D94&gt;=0.8),6.65,IF(AND(H94&gt;=17.32,H94&gt;=13.935,A94&gt;=7.05,A94&gt;=6.25,D94&gt;=0.8),6.4,IF(AND(H94&gt;=13.547,G94&lt;0.948,D94&lt;0.45,B94&gt;=3.05,A94&gt;=4.5,D94&lt;0.8),1.38,IF(AND(B94&gt;=2.75,G94&gt;=0.652,D94&gt;=1.05,D94&lt;1.35,A94&lt;6.25,D94&gt;=0.8),3.6,IF(AND(H94&lt;9.417,G94&lt;0.404,D94&lt;1.75,D94&gt;=1.35,A94&lt;6.25,D94&gt;=0.8),4.2,IF(AND(H94&gt;=9.417,G94&lt;0.404,D94&lt;1.75,D94&gt;=1.35,A94&lt;6.25,D94&gt;=0.8),4.5,IF(AND(G94&lt;0.464,G94&gt;=0.404,D94&lt;1.75,D94&gt;=1.35,A94&lt;6.25,D94&gt;=0.8),4.5,IF(AND(G94&gt;=0.464,G94&gt;=0.404,D94&lt;1.75,D94&gt;=1.35,A94&lt;6.25,D94&gt;=0.8),4.625,IF(AND(D94&lt;1.85,D94&lt;2.15,D94&gt;=1.75,D94&gt;=1.35,A94&lt;6.25,D94&gt;=0.8),4.9,IF(AND(D94&gt;=1.85,D94&lt;2.15,D94&gt;=1.75,D94&gt;=1.35,A94&lt;6.25,D94&gt;=0.8),5.05,IF(AND(G94&lt;0.332,G94&lt;0.912,F94&lt;2.5,A94&lt;7.05,A94&gt;=6.25,D94&gt;=0.8),4.467,IF(AND(G94&gt;=0.332,G94&lt;0.912,F94&lt;2.5,A94&lt;7.05,A94&gt;=6.25,D94&gt;=0.8),4.767,IF(AND(D94&lt;0.15,H94&lt;13.547,G94&lt;0.948,D94&lt;0.45,B94&gt;=3.05,A94&gt;=4.5,D94&lt;0.8),1.5,IF(AND(D94&lt;1.15,B94&lt;2.75,G94&gt;=0.652,D94&gt;=1.05,D94&lt;1.35,A94&lt;6.25,D94&gt;=0.8),3.9,IF(AND(D94&gt;=1.15,B94&lt;2.75,G94&gt;=0.652,D94&gt;=1.05,D94&lt;1.35,A94&lt;6.25,D94&gt;=0.8),4,IF(AND(D94&gt;=2.25,B94&lt;3.15,B94&lt;3.25,F94&gt;=2.5,A94&lt;7.05,A94&gt;=6.25,D94&gt;=0.8),5.14,IF(AND(G94&lt;0.621,B94&gt;=3.15,B94&lt;3.25,F94&gt;=2.5,A94&lt;7.05,A94&gt;=6.25,D94&gt;=0.8),5.75,IF(AND(G94&gt;=0.621,B94&gt;=3.15,B94&lt;3.25,F94&gt;=2.5,A94&lt;7.05,A94&gt;=6.25,D94&gt;=0.8),5.1,IF(AND(G94&gt;=0.862,D94&gt;=0.15,H94&lt;13.547,G94&lt;0.948,D94&lt;0.45,B94&gt;=3.05,A94&gt;=4.5,D94&lt;0.8),1.5,IF(AND(A94&lt;6.35,D94&lt;2.25,B94&lt;3.15,B94&lt;3.25,F94&gt;=2.5,A94&lt;7.05,A94&gt;=6.25,D94&gt;=0.8),5.267,IF(AND(A94&gt;=6.35,D94&lt;2.25,B94&lt;3.15,B94&lt;3.25,F94&gt;=2.5,A94&lt;7.05,A94&gt;=6.25,D94&gt;=0.8),5.42,IF(AND(A94&lt;5.1,G94&lt;0.862,D94&gt;=0.15,H94&lt;13.547,G94&lt;0.948,D94&lt;0.45,B94&gt;=3.05,A94&gt;=4.5,D94&lt;0.8),1.35,IF(AND(B94&lt;3.95,A94&gt;=5.1,G94&lt;0.862,D94&gt;=0.15,H94&lt;13.547,G94&lt;0.948,D94&lt;0.45,B94&gt;=3.05,A94&gt;=4.5,D94&lt;0.8),1.5,IF(AND(B94&gt;=3.95,A94&gt;=5.1,G94&lt;0.862,D94&gt;=0.15,H94&lt;13.547,G94&lt;0.948,D94&lt;0.45,B94&gt;=3.05,A94&gt;=4.5,D94&lt;0.8),1.467,"shouldnthappen"))))))))))))))))))))))))))))))))))</f>
        <v>4.625</v>
      </c>
      <c r="AG94" s="1" t="n">
        <f aca="false">IF(AND(H94&lt;5.748,A94&lt;4.85,D94&lt;0.75),1,IF(AND(B94&gt;=3.5,D94&gt;=1.75,D94&gt;=0.75),6.2,IF(AND(A94&gt;=4.65,H94&gt;=5.748,A94&lt;4.85,D94&lt;0.75),1.333,IF(AND(H94&lt;6.417,B94&lt;3.45,A94&gt;=4.85,D94&lt;0.75),1.7,IF(AND(A94&lt;5.05,B94&gt;=3.45,A94&gt;=4.85,D94&lt;0.75),1.4,IF(AND(A94&gt;=5.05,B94&gt;=3.45,A94&gt;=4.85,D94&lt;0.75),1.5,IF(AND(F94&gt;=2.5,H94&lt;13.641,D94&lt;1.75,D94&gt;=0.75),4.667,IF(AND(G94&lt;0.187,H94&gt;=13.641,D94&lt;1.75,D94&gt;=0.75),5,IF(AND(A94&gt;=7.1,B94&lt;3.5,D94&gt;=1.75,D94&gt;=0.75),6.575,IF(AND(G94&lt;0.161,A94&lt;4.65,H94&gt;=5.748,A94&lt;4.85,D94&lt;0.75),1.5,IF(AND(H94&lt;8.399,H94&gt;=6.417,B94&lt;3.45,A94&gt;=4.85,D94&lt;0.75),1.5,IF(AND(H94&gt;=8.399,H94&gt;=6.417,B94&lt;3.45,A94&gt;=4.85,D94&lt;0.75),1.625,IF(AND(G94&lt;0.086,F94&lt;2.5,H94&lt;13.641,D94&lt;1.75,D94&gt;=0.75),4.7,IF(AND(D94&lt;1.35,G94&gt;=0.187,H94&gt;=13.641,D94&lt;1.75,D94&gt;=0.75),4.2,IF(AND(G94&lt;0.422,G94&gt;=0.161,A94&lt;4.65,H94&gt;=5.748,A94&lt;4.85,D94&lt;0.75),1.4,IF(AND(G94&gt;=0.422,G94&gt;=0.161,A94&lt;4.65,H94&gt;=5.748,A94&lt;4.85,D94&lt;0.75),1.3,IF(AND(B94&lt;2.5,D94&gt;=1.35,G94&gt;=0.187,H94&gt;=13.641,D94&lt;1.75,D94&gt;=0.75),4.5,IF(AND(B94&lt;2.75,A94&lt;6,A94&lt;7.1,B94&lt;3.5,D94&gt;=1.75,D94&gt;=0.75),5.1,IF(AND(B94&gt;=2.75,A94&lt;6,A94&lt;7.1,B94&lt;3.5,D94&gt;=1.75,D94&gt;=0.75),5.02,IF(AND(A94&lt;5.15,A94&lt;5.9,G94&gt;=0.086,F94&lt;2.5,H94&lt;13.641,D94&lt;1.75,D94&gt;=0.75),3,IF(AND(G94&lt;0.644,A94&gt;=5.9,G94&gt;=0.086,F94&lt;2.5,H94&lt;13.641,D94&lt;1.75,D94&gt;=0.75),4.65,IF(AND(G94&gt;=0.644,A94&gt;=5.9,G94&gt;=0.086,F94&lt;2.5,H94&lt;13.641,D94&lt;1.75,D94&gt;=0.75),4.24,IF(AND(D94&lt;1.45,B94&gt;=2.5,D94&gt;=1.35,G94&gt;=0.187,H94&gt;=13.641,D94&lt;1.75,D94&gt;=0.75),4.68,IF(AND(D94&gt;=1.45,B94&gt;=2.5,D94&gt;=1.35,G94&gt;=0.187,H94&gt;=13.641,D94&lt;1.75,D94&gt;=0.75),4.833,IF(AND(H94&lt;13.18,D94&lt;2.05,A94&gt;=6,A94&lt;7.1,B94&lt;3.5,D94&gt;=1.75,D94&gt;=0.75),5.44,IF(AND(H94&gt;=13.18,D94&lt;2.05,A94&gt;=6,A94&lt;7.1,B94&lt;3.5,D94&gt;=1.75,D94&gt;=0.75),5.1,IF(AND(H94&lt;8.759,D94&gt;=2.05,A94&gt;=6,A94&lt;7.1,B94&lt;3.5,D94&gt;=1.75,D94&gt;=0.75),5.4,IF(AND(A94&gt;=5.75,A94&gt;=5.15,A94&lt;5.9,G94&gt;=0.086,F94&lt;2.5,H94&lt;13.641,D94&lt;1.75,D94&gt;=0.75),3.967,IF(AND(H94&lt;10.159,H94&gt;=8.759,D94&gt;=2.05,A94&gt;=6,A94&lt;7.1,B94&lt;3.5,D94&gt;=1.75,D94&gt;=0.75),5.925,IF(AND(D94&lt;1.2,A94&lt;5.75,A94&gt;=5.15,A94&lt;5.9,G94&gt;=0.086,F94&lt;2.5,H94&lt;13.641,D94&lt;1.75,D94&gt;=0.75),3.667,IF(AND(D94&lt;2.25,H94&gt;=10.159,H94&gt;=8.759,D94&gt;=2.05,A94&gt;=6,A94&lt;7.1,B94&lt;3.5,D94&gt;=1.75,D94&gt;=0.75),5.66,IF(AND(D94&gt;=2.25,H94&gt;=10.159,H94&gt;=8.759,D94&gt;=2.05,A94&gt;=6,A94&lt;7.1,B94&lt;3.5,D94&gt;=1.75,D94&gt;=0.75),5.34,IF(AND(D94&lt;1.35,D94&gt;=1.2,A94&lt;5.75,A94&gt;=5.15,A94&lt;5.9,G94&gt;=0.086,F94&lt;2.5,H94&lt;13.641,D94&lt;1.75,D94&gt;=0.75),4.025,IF(AND(D94&gt;=1.35,D94&gt;=1.2,A94&lt;5.75,A94&gt;=5.15,A94&lt;5.9,G94&gt;=0.086,F94&lt;2.5,H94&lt;13.641,D94&lt;1.75,D94&gt;=0.75),3.9,"shouldnthappen"))))))))))))))))))))))))))))))))))</f>
        <v>4.65</v>
      </c>
      <c r="AH94" s="1" t="n">
        <f aca="false">IF(AND(F94&lt;1.5,H94&lt;6.799,A94&lt;5.45),1.7,IF(AND(F94&gt;=1.5,H94&lt;6.799,A94&lt;5.45),4.1,IF(AND(D94&gt;=0.8,H94&gt;=6.799,A94&lt;5.45),3.9,IF(AND(H94&lt;7.564,F94&lt;2.5,A94&gt;=5.45),3.925,IF(AND(H94&gt;=16.284,F94&gt;=2.5,A94&gt;=5.45),6.5,IF(AND(A94&lt;4.35,D94&lt;0.8,H94&gt;=6.799,A94&lt;5.45),1.1,IF(AND(B94&lt;2.8,D94&lt;1.35,H94&gt;=7.564,F94&lt;2.5,A94&gt;=5.45),4.1,IF(AND(B94&gt;=2.8,D94&lt;1.35,H94&gt;=7.564,F94&lt;2.5,A94&gt;=5.45),4.267,IF(AND(B94&lt;2.75,D94&gt;=1.35,H94&gt;=7.564,F94&lt;2.5,A94&gt;=5.45),5,IF(AND(G94&gt;=0.078,G94&lt;0.26,H94&lt;16.284,F94&gt;=2.5,A94&gt;=5.45),6.06,IF(AND(G94&gt;=0.805,G94&gt;=0.26,H94&lt;16.284,F94&gt;=2.5,A94&gt;=5.45),5.02,IF(AND(H94&gt;=10.109,B94&gt;=3.45,A94&gt;=4.35,D94&lt;0.8,H94&gt;=6.799,A94&lt;5.45),1.55,IF(AND(D94&lt;2.25,G94&lt;0.078,G94&lt;0.26,H94&lt;16.284,F94&gt;=2.5,A94&gt;=5.45),5.6,IF(AND(D94&gt;=2.25,G94&lt;0.078,G94&lt;0.26,H94&lt;16.284,F94&gt;=2.5,A94&gt;=5.45),5.7,IF(AND(A94&lt;6.15,G94&lt;0.805,G94&gt;=0.26,H94&lt;16.284,F94&gt;=2.5,A94&gt;=5.45),4.967,IF(AND(A94&lt;4.65,H94&lt;12.227,B94&lt;3.45,A94&gt;=4.35,D94&lt;0.8,H94&gt;=6.799,A94&lt;5.45),1.333,IF(AND(A94&lt;4.85,H94&gt;=12.227,B94&lt;3.45,A94&gt;=4.35,D94&lt;0.8,H94&gt;=6.799,A94&lt;5.45),1.42,IF(AND(A94&gt;=4.85,H94&gt;=12.227,B94&lt;3.45,A94&gt;=4.35,D94&lt;0.8,H94&gt;=6.799,A94&lt;5.45),1.533,IF(AND(A94&lt;5.05,H94&lt;10.109,B94&gt;=3.45,A94&gt;=4.35,D94&lt;0.8,H94&gt;=6.799,A94&lt;5.45),1.4,IF(AND(A94&gt;=5.05,H94&lt;10.109,B94&gt;=3.45,A94&gt;=4.35,D94&lt;0.8,H94&gt;=6.799,A94&lt;5.45),1.5,IF(AND(G94&lt;0.14,H94&lt;13.531,B94&gt;=2.75,D94&gt;=1.35,H94&gt;=7.564,F94&lt;2.5,A94&gt;=5.45),4.7,IF(AND(G94&lt;0.187,H94&gt;=13.531,B94&gt;=2.75,D94&gt;=1.35,H94&gt;=7.564,F94&lt;2.5,A94&gt;=5.45),5,IF(AND(G94&gt;=0.187,H94&gt;=13.531,B94&gt;=2.75,D94&gt;=1.35,H94&gt;=7.564,F94&lt;2.5,A94&gt;=5.45),4.66,IF(AND(A94&lt;6.35,A94&gt;=6.15,G94&lt;0.805,G94&gt;=0.26,H94&lt;16.284,F94&gt;=2.5,A94&gt;=5.45),6,IF(AND(D94&lt;0.15,A94&gt;=4.65,H94&lt;12.227,B94&lt;3.45,A94&gt;=4.35,D94&lt;0.8,H94&gt;=6.799,A94&lt;5.45),1.5,IF(AND(H94&lt;10.723,G94&gt;=0.14,H94&lt;13.531,B94&gt;=2.75,D94&gt;=1.35,H94&gt;=7.564,F94&lt;2.5,A94&gt;=5.45),4.6,IF(AND(H94&gt;=10.723,G94&gt;=0.14,H94&lt;13.531,B94&gt;=2.75,D94&gt;=1.35,H94&gt;=7.564,F94&lt;2.5,A94&gt;=5.45),4.46,IF(AND(G94&lt;0.364,A94&gt;=6.35,A94&gt;=6.15,G94&lt;0.805,G94&gt;=0.26,H94&lt;16.284,F94&gt;=2.5,A94&gt;=5.45),5.28,IF(AND(A94&lt;5.1,D94&gt;=0.15,A94&gt;=4.65,H94&lt;12.227,B94&lt;3.45,A94&gt;=4.35,D94&lt;0.8,H94&gt;=6.799,A94&lt;5.45),1.36,IF(AND(A94&gt;=5.1,D94&gt;=0.15,A94&gt;=4.65,H94&lt;12.227,B94&lt;3.45,A94&gt;=4.35,D94&lt;0.8,H94&gt;=6.799,A94&lt;5.45),1.4,IF(AND(G94&gt;=0.6,G94&gt;=0.364,A94&gt;=6.35,A94&gt;=6.15,G94&lt;0.805,G94&gt;=0.26,H94&lt;16.284,F94&gt;=2.5,A94&gt;=5.45),5.1,IF(AND(A94&gt;=6.95,G94&lt;0.6,G94&gt;=0.364,A94&gt;=6.35,A94&gt;=6.15,G94&lt;0.805,G94&gt;=0.26,H94&lt;16.284,F94&gt;=2.5,A94&gt;=5.45),5.8,IF(AND(B94&lt;3.2,A94&lt;6.95,G94&lt;0.6,G94&gt;=0.364,A94&gt;=6.35,A94&gt;=6.15,G94&lt;0.805,G94&gt;=0.26,H94&lt;16.284,F94&gt;=2.5,A94&gt;=5.45),5.6,IF(AND(B94&gt;=3.2,A94&lt;6.95,G94&lt;0.6,G94&gt;=0.364,A94&gt;=6.35,A94&gt;=6.15,G94&lt;0.805,G94&gt;=0.26,H94&lt;16.284,F94&gt;=2.5,A94&gt;=5.45),5.7,"shouldnthappen"))))))))))))))))))))))))))))))))))</f>
        <v>4.6</v>
      </c>
      <c r="AI94" s="1" t="n">
        <f aca="false">IF(AND(B94&gt;=3.55,A94&lt;5.05,F94&lt;1.5),1,IF(AND(H94&gt;=13.436,A94&gt;=5.05,F94&lt;1.5),1.633,IF(AND(A94&lt;4.35,B94&lt;3.55,A94&lt;5.05,F94&lt;1.5),1.1,IF(AND(A94&lt;5.15,H94&lt;13.436,A94&gt;=5.05,F94&lt;1.5),1.6,IF(AND(G94&lt;0.837,D94&lt;1.2,B94&lt;2.65,F94&gt;=1.5),3.7,IF(AND(G94&gt;=0.837,D94&lt;1.2,B94&lt;2.65,F94&gt;=1.5),3,IF(AND(D94&lt;1.4,D94&gt;=1.2,B94&lt;2.65,F94&gt;=1.5),4.133,IF(AND(D94&gt;=1.4,D94&gt;=1.2,B94&lt;2.65,F94&gt;=1.5),4.633,IF(AND(G94&lt;0.302,A94&gt;=4.35,B94&lt;3.55,A94&lt;5.05,F94&lt;1.5),1.34,IF(AND(D94&gt;=0.3,A94&gt;=5.15,H94&lt;13.436,A94&gt;=5.05,F94&lt;1.5),1.5,IF(AND(G94&lt;0.233,G94&lt;0.265,D94&lt;1.55,B94&gt;=2.65,F94&gt;=1.5),4.56,IF(AND(G94&gt;=0.233,G94&lt;0.265,D94&lt;1.55,B94&gt;=2.65,F94&gt;=1.5),5.1,IF(AND(G94&lt;0.395,G94&gt;=0.265,D94&lt;1.55,B94&gt;=2.65,F94&gt;=1.5),4.025,IF(AND(H94&lt;13.935,A94&gt;=7.05,D94&gt;=1.55,B94&gt;=2.65,F94&gt;=1.5),6.12,IF(AND(H94&gt;=13.935,A94&gt;=7.05,D94&gt;=1.55,B94&gt;=2.65,F94&gt;=1.5),6.64,IF(AND(G94&gt;=0.858,G94&gt;=0.302,A94&gt;=4.35,B94&lt;3.55,A94&lt;5.05,F94&lt;1.5),1.3,IF(AND(H94&lt;6.543,D94&lt;0.3,A94&gt;=5.15,H94&lt;13.436,A94&gt;=5.05,F94&lt;1.5),1.4,IF(AND(H94&gt;=6.543,D94&lt;0.3,A94&gt;=5.15,H94&lt;13.436,A94&gt;=5.05,F94&lt;1.5),1.48,IF(AND(A94&lt;6.3,G94&gt;=0.395,G94&gt;=0.265,D94&lt;1.55,B94&gt;=2.65,F94&gt;=1.5),4.14,IF(AND(A94&gt;=6.3,G94&gt;=0.395,G94&gt;=0.265,D94&lt;1.55,B94&gt;=2.65,F94&gt;=1.5),4.767,IF(AND(G94&gt;=0.669,B94&lt;3.15,A94&lt;7.05,D94&gt;=1.55,B94&gt;=2.65,F94&gt;=1.5),5,IF(AND(H94&lt;9.459,G94&lt;0.858,G94&gt;=0.302,A94&gt;=4.35,B94&lt;3.55,A94&lt;5.05,F94&lt;1.5),1.4,IF(AND(H94&gt;=9.459,G94&lt;0.858,G94&gt;=0.302,A94&gt;=4.35,B94&lt;3.55,A94&lt;5.05,F94&lt;1.5),1.6,IF(AND(G94&gt;=0.433,G94&lt;0.669,B94&lt;3.15,A94&lt;7.05,D94&gt;=1.55,B94&gt;=2.65,F94&gt;=1.5),5.68,IF(AND(G94&lt;0.481,H94&lt;10.257,B94&gt;=3.15,A94&lt;7.05,D94&gt;=1.55,B94&gt;=2.65,F94&gt;=1.5),5.7,IF(AND(G94&gt;=0.481,H94&lt;10.257,B94&gt;=3.15,A94&lt;7.05,D94&gt;=1.55,B94&gt;=2.65,F94&gt;=1.5),5.9,IF(AND(D94&lt;2.15,H94&gt;=10.257,B94&gt;=3.15,A94&lt;7.05,D94&gt;=1.55,B94&gt;=2.65,F94&gt;=1.5),5.1,IF(AND(D94&gt;=2.15,H94&gt;=10.257,B94&gt;=3.15,A94&lt;7.05,D94&gt;=1.55,B94&gt;=2.65,F94&gt;=1.5),5.42,IF(AND(G94&lt;0.098,G94&lt;0.433,G94&lt;0.669,B94&lt;3.15,A94&lt;7.05,D94&gt;=1.55,B94&gt;=2.65,F94&gt;=1.5),5.567,IF(AND(D94&lt;1.8,G94&gt;=0.098,G94&lt;0.433,G94&lt;0.669,B94&lt;3.15,A94&lt;7.05,D94&gt;=1.55,B94&gt;=2.65,F94&gt;=1.5),5.033,IF(AND(G94&gt;=0.312,D94&gt;=1.8,G94&gt;=0.098,G94&lt;0.433,G94&lt;0.669,B94&lt;3.15,A94&lt;7.05,D94&gt;=1.55,B94&gt;=2.65,F94&gt;=1.5),5.4,IF(AND(H94&lt;9.002,G94&lt;0.312,D94&gt;=1.8,G94&gt;=0.098,G94&lt;0.433,G94&lt;0.669,B94&lt;3.15,A94&lt;7.05,D94&gt;=1.55,B94&gt;=2.65,F94&gt;=1.5),5.1,IF(AND(H94&gt;=9.002,G94&lt;0.312,D94&gt;=1.8,G94&gt;=0.098,G94&lt;0.433,G94&lt;0.669,B94&lt;3.15,A94&lt;7.05,D94&gt;=1.55,B94&gt;=2.65,F94&gt;=1.5),5.26,"shouldnthappen")))))))))))))))))))))))))))))))))</f>
        <v>4.14</v>
      </c>
      <c r="AJ94" s="1" t="n">
        <f aca="false">IF(AND(A94&gt;=5.25,D94&gt;=0.35,D94&lt;0.8),1.433,IF(AND(F94&gt;=2.5,H94&lt;6.927,D94&gt;=0.8),5.1,IF(AND(H94&lt;5.85,B94&lt;3.65,D94&lt;0.35,D94&lt;0.8),1,IF(AND(A94&lt;5.55,B94&gt;=3.65,D94&lt;0.35,D94&lt;0.8),1.5,IF(AND(A94&gt;=5.55,B94&gt;=3.65,D94&lt;0.35,D94&lt;0.8),1.7,IF(AND(H94&lt;7.949,A94&lt;5.25,D94&gt;=0.35,D94&lt;0.8),1.9,IF(AND(H94&gt;=7.949,A94&lt;5.25,D94&gt;=0.35,D94&lt;0.8),1.54,IF(AND(A94&lt;5.55,F94&lt;2.5,H94&lt;6.927,D94&gt;=0.8),3.98,IF(AND(A94&gt;=5.55,F94&lt;2.5,H94&lt;6.927,D94&gt;=0.8),4.1,IF(AND(A94&gt;=7.25,D94&gt;=1.55,H94&gt;=6.927,D94&gt;=0.8),6.65,IF(AND(A94&lt;5.75,D94&lt;1.2,D94&lt;1.55,H94&gt;=6.927,D94&gt;=0.8),3.62,IF(AND(A94&gt;=5.75,D94&lt;1.2,D94&lt;1.55,H94&gt;=6.927,D94&gt;=0.8),4.1,IF(AND(G94&lt;0.175,A94&lt;4.8,H94&gt;=5.85,B94&lt;3.65,D94&lt;0.35,D94&lt;0.8),1.5,IF(AND(G94&gt;=0.175,A94&lt;4.8,H94&gt;=5.85,B94&lt;3.65,D94&lt;0.35,D94&lt;0.8),1.3,IF(AND(A94&gt;=5.05,A94&gt;=4.8,H94&gt;=5.85,B94&lt;3.65,D94&lt;0.35,D94&lt;0.8),1.5,IF(AND(G94&gt;=0.735,A94&lt;6.25,D94&gt;=1.2,D94&lt;1.55,H94&gt;=6.927,D94&gt;=0.8),4,IF(AND(H94&lt;10.464,A94&lt;6.2,A94&lt;7.25,D94&gt;=1.55,H94&gt;=6.927,D94&gt;=0.8),5.1,IF(AND(H94&gt;=10.464,A94&lt;6.2,A94&lt;7.25,D94&gt;=1.55,H94&gt;=6.927,D94&gt;=0.8),4.9,IF(AND(G94&lt;0.418,A94&lt;5.05,A94&gt;=4.8,H94&gt;=5.85,B94&lt;3.65,D94&lt;0.35,D94&lt;0.8),1.48,IF(AND(G94&gt;=0.418,A94&lt;5.05,A94&gt;=4.8,H94&gt;=5.85,B94&lt;3.65,D94&lt;0.35,D94&lt;0.8),1.3,IF(AND(B94&lt;2.75,G94&lt;0.735,A94&lt;6.25,D94&gt;=1.2,D94&lt;1.55,H94&gt;=6.927,D94&gt;=0.8),4.35,IF(AND(H94&lt;15.422,D94&lt;1.45,A94&gt;=6.25,D94&gt;=1.2,D94&lt;1.55,H94&gt;=6.927,D94&gt;=0.8),4.375,IF(AND(H94&gt;=15.422,D94&lt;1.45,A94&gt;=6.25,D94&gt;=1.2,D94&lt;1.55,H94&gt;=6.927,D94&gt;=0.8),4.7,IF(AND(A94&lt;6.4,D94&gt;=1.45,A94&gt;=6.25,D94&gt;=1.2,D94&lt;1.55,H94&gt;=6.927,D94&gt;=0.8),5.1,IF(AND(G94&gt;=0.576,D94&lt;2.15,A94&gt;=6.2,A94&lt;7.25,D94&gt;=1.55,H94&gt;=6.927,D94&gt;=0.8),5.1,IF(AND(G94&lt;0.537,D94&gt;=2.15,A94&gt;=6.2,A94&lt;7.25,D94&gt;=1.55,H94&gt;=6.927,D94&gt;=0.8),5.533,IF(AND(G94&gt;=0.537,D94&gt;=2.15,A94&gt;=6.2,A94&lt;7.25,D94&gt;=1.55,H94&gt;=6.927,D94&gt;=0.8),5.9,IF(AND(D94&lt;1.45,B94&gt;=2.75,G94&lt;0.735,A94&lt;6.25,D94&gt;=1.2,D94&lt;1.55,H94&gt;=6.927,D94&gt;=0.8),4.6,IF(AND(D94&gt;=1.45,B94&gt;=2.75,G94&lt;0.735,A94&lt;6.25,D94&gt;=1.2,D94&lt;1.55,H94&gt;=6.927,D94&gt;=0.8),4.5,IF(AND(H94&lt;12.582,A94&gt;=6.4,D94&gt;=1.45,A94&gt;=6.25,D94&gt;=1.2,D94&lt;1.55,H94&gt;=6.927,D94&gt;=0.8),4.66,IF(AND(H94&gt;=12.582,A94&gt;=6.4,D94&gt;=1.45,A94&gt;=6.25,D94&gt;=1.2,D94&lt;1.55,H94&gt;=6.927,D94&gt;=0.8),4.9,IF(AND(B94&lt;2.75,G94&lt;0.576,D94&lt;2.15,A94&gt;=6.2,A94&lt;7.25,D94&gt;=1.55,H94&gt;=6.927,D94&gt;=0.8),5.3,IF(AND(G94&gt;=0.395,B94&gt;=2.75,G94&lt;0.576,D94&lt;2.15,A94&gt;=6.2,A94&lt;7.25,D94&gt;=1.55,H94&gt;=6.927,D94&gt;=0.8),5.6,IF(AND(D94&gt;=1.9,G94&lt;0.395,B94&gt;=2.75,G94&lt;0.576,D94&lt;2.15,A94&gt;=6.2,A94&lt;7.25,D94&gt;=1.55,H94&gt;=6.927,D94&gt;=0.8),5.333,IF(AND(B94&lt;2.95,D94&lt;1.9,G94&lt;0.395,B94&gt;=2.75,G94&lt;0.576,D94&lt;2.15,A94&gt;=6.2,A94&lt;7.25,D94&gt;=1.55,H94&gt;=6.927,D94&gt;=0.8),5.6,IF(AND(B94&gt;=2.95,D94&lt;1.9,G94&lt;0.395,B94&gt;=2.75,G94&lt;0.576,D94&lt;2.15,A94&gt;=6.2,A94&lt;7.25,D94&gt;=1.55,H94&gt;=6.927,D94&gt;=0.8),5.5,"shouldnthappen"))))))))))))))))))))))))))))))))))))</f>
        <v>4.6</v>
      </c>
      <c r="AK94" s="1" t="n">
        <f aca="false">IF(AND(H94&lt;5.85,B94&lt;3.65,F94&lt;1.5),1,IF(AND(B94&gt;=3.95,B94&gt;=3.65,F94&lt;1.5),1.433,IF(AND(A94&lt;5.15,F94&lt;2.5,F94&gt;=1.5),3.075,IF(AND(D94&gt;=0.35,H94&gt;=5.85,B94&lt;3.65,F94&lt;1.5),1.5,IF(AND(G94&lt;0.168,B94&lt;3.95,B94&gt;=3.65,F94&lt;1.5),1.7,IF(AND(H94&lt;5.767,A94&lt;7.25,F94&gt;=2.5,F94&gt;=1.5),4.5,IF(AND(D94&lt;1.9,A94&gt;=7.25,F94&gt;=2.5,F94&gt;=1.5),6.3,IF(AND(D94&gt;=1.9,A94&gt;=7.25,F94&gt;=2.5,F94&gt;=1.5),6.575,IF(AND(B94&lt;3.75,G94&gt;=0.168,B94&lt;3.95,B94&gt;=3.65,F94&lt;1.5),1.5,IF(AND(B94&gt;=3.75,G94&gt;=0.168,B94&lt;3.95,B94&gt;=3.65,F94&lt;1.5),1.6,IF(AND(D94&gt;=1.35,A94&lt;6.15,A94&gt;=5.15,F94&lt;2.5,F94&gt;=1.5),4.42,IF(AND(D94&lt;1.4,A94&gt;=6.15,A94&gt;=5.15,F94&lt;2.5,F94&gt;=1.5),4.5,IF(AND(D94&gt;=1.4,A94&gt;=6.15,A94&gt;=5.15,F94&lt;2.5,F94&gt;=1.5),4.675,IF(AND(D94&lt;0.15,H94&lt;11.218,D94&lt;0.35,H94&gt;=5.85,B94&lt;3.65,F94&lt;1.5),1.5,IF(AND(D94&lt;0.15,H94&gt;=11.218,D94&lt;0.35,H94&gt;=5.85,B94&lt;3.65,F94&lt;1.5),1.1,IF(AND(B94&lt;2.7,D94&lt;1.35,A94&lt;6.15,A94&gt;=5.15,F94&lt;2.5,F94&gt;=1.5),3.82,IF(AND(A94&lt;6.15,G94&gt;=0.755,H94&gt;=5.767,A94&lt;7.25,F94&gt;=2.5,F94&gt;=1.5),4.98,IF(AND(A94&gt;=6.15,G94&gt;=0.755,H94&gt;=5.767,A94&lt;7.25,F94&gt;=2.5,F94&gt;=1.5),5.3,IF(AND(B94&lt;3.4,D94&gt;=0.15,H94&lt;11.218,D94&lt;0.35,H94&gt;=5.85,B94&lt;3.65,F94&lt;1.5),1.4,IF(AND(B94&gt;=3.4,D94&gt;=0.15,H94&lt;11.218,D94&lt;0.35,H94&gt;=5.85,B94&lt;3.65,F94&lt;1.5),1.3,IF(AND(H94&lt;11.731,D94&gt;=0.15,H94&gt;=11.218,D94&lt;0.35,H94&gt;=5.85,B94&lt;3.65,F94&lt;1.5),1.2,IF(AND(H94&lt;9.053,B94&gt;=2.7,D94&lt;1.35,A94&lt;6.15,A94&gt;=5.15,F94&lt;2.5,F94&gt;=1.5),3.85,IF(AND(D94&gt;=2.1,B94&lt;2.85,G94&lt;0.755,H94&gt;=5.767,A94&lt;7.25,F94&gt;=2.5,F94&gt;=1.5),5.6,IF(AND(D94&gt;=2.45,B94&gt;=2.85,G94&lt;0.755,H94&gt;=5.767,A94&lt;7.25,F94&gt;=2.5,F94&gt;=1.5),5.8,IF(AND(B94&gt;=3.45,H94&gt;=11.731,D94&gt;=0.15,H94&gt;=11.218,D94&lt;0.35,H94&gt;=5.85,B94&lt;3.65,F94&lt;1.5),1.3,IF(AND(A94&lt;5.9,H94&gt;=9.053,B94&gt;=2.7,D94&lt;1.35,A94&lt;6.15,A94&gt;=5.15,F94&lt;2.5,F94&gt;=1.5),4.3,IF(AND(A94&gt;=5.9,H94&gt;=9.053,B94&gt;=2.7,D94&lt;1.35,A94&lt;6.15,A94&gt;=5.15,F94&lt;2.5,F94&gt;=1.5),4,IF(AND(G94&gt;=0.519,D94&lt;2.1,B94&lt;2.85,G94&lt;0.755,H94&gt;=5.767,A94&lt;7.25,F94&gt;=2.5,F94&gt;=1.5),4.9,IF(AND(A94&gt;=7.05,D94&lt;2.45,B94&gt;=2.85,G94&lt;0.755,H94&gt;=5.767,A94&lt;7.25,F94&gt;=2.5,F94&gt;=1.5),5.8,IF(AND(H94&lt;14.396,B94&lt;3.45,H94&gt;=11.731,D94&gt;=0.15,H94&gt;=11.218,D94&lt;0.35,H94&gt;=5.85,B94&lt;3.65,F94&lt;1.5),1.44,IF(AND(H94&gt;=14.396,B94&lt;3.45,H94&gt;=11.731,D94&gt;=0.15,H94&gt;=11.218,D94&lt;0.35,H94&gt;=5.85,B94&lt;3.65,F94&lt;1.5),1.3,IF(AND(G94&lt;0.282,G94&lt;0.519,D94&lt;2.1,B94&lt;2.85,G94&lt;0.755,H94&gt;=5.767,A94&lt;7.25,F94&gt;=2.5,F94&gt;=1.5),5.1,IF(AND(G94&gt;=0.282,G94&lt;0.519,D94&lt;2.1,B94&lt;2.85,G94&lt;0.755,H94&gt;=5.767,A94&lt;7.25,F94&gt;=2.5,F94&gt;=1.5),5.3,IF(AND(A94&lt;6.4,D94&lt;1.9,A94&lt;7.05,D94&lt;2.45,B94&gt;=2.85,G94&lt;0.755,H94&gt;=5.767,A94&lt;7.25,F94&gt;=2.5,F94&gt;=1.5),5.6,IF(AND(A94&gt;=6.4,D94&lt;1.9,A94&lt;7.05,D94&lt;2.45,B94&gt;=2.85,G94&lt;0.755,H94&gt;=5.767,A94&lt;7.25,F94&gt;=2.5,F94&gt;=1.5),5.5,IF(AND(H94&lt;8.884,D94&gt;=1.9,A94&lt;7.05,D94&lt;2.45,B94&gt;=2.85,G94&lt;0.755,H94&gt;=5.767,A94&lt;7.25,F94&gt;=2.5,F94&gt;=1.5),5.3,IF(AND(H94&gt;=8.884,D94&gt;=1.9,A94&lt;7.05,D94&lt;2.45,B94&gt;=2.85,G94&lt;0.755,H94&gt;=5.767,A94&lt;7.25,F94&gt;=2.5,F94&gt;=1.5),5.52,"shouldnthappen")))))))))))))))))))))))))))))))))))))</f>
        <v>4.42</v>
      </c>
      <c r="AL94" s="1" t="n">
        <f aca="false">IF(AND(H94&lt;5.85,A94&lt;5.05,D94&lt;0.8),1,IF(AND(B94&lt;3.35,A94&gt;=5.05,D94&lt;0.8),1.7,IF(AND(D94&gt;=2.45,F94&gt;=2.5,D94&gt;=0.8),6.05,IF(AND(H94&gt;=11.218,H94&gt;=5.85,A94&lt;5.05,D94&lt;0.8),1.28,IF(AND(G94&gt;=0.948,B94&gt;=3.35,A94&gt;=5.05,D94&lt;0.8),1.7,IF(AND(G94&gt;=0.423,H94&lt;11.218,H94&gt;=5.85,A94&lt;5.05,D94&lt;0.8),1.3,IF(AND(B94&lt;3.6,G94&lt;0.948,B94&gt;=3.35,A94&gt;=5.05,D94&lt;0.8),1.4,IF(AND(H94&lt;10.258,D94&lt;1.15,A94&lt;5.9,F94&lt;2.5,D94&gt;=0.8),3.36,IF(AND(H94&gt;=10.258,D94&lt;1.15,A94&lt;5.9,F94&lt;2.5,D94&gt;=0.8),3.9,IF(AND(A94&lt;5.3,D94&gt;=1.15,A94&lt;5.9,F94&lt;2.5,D94&gt;=0.8),3.9,IF(AND(D94&lt;1.55,B94&lt;2.75,A94&gt;=5.9,F94&lt;2.5,D94&gt;=0.8),4.64,IF(AND(D94&gt;=1.55,B94&lt;2.75,A94&gt;=5.9,F94&lt;2.5,D94&gt;=0.8),5.1,IF(AND(D94&gt;=1.6,B94&gt;=2.75,A94&gt;=5.9,F94&lt;2.5,D94&gt;=0.8),5,IF(AND(H94&lt;5.767,H94&lt;8.598,D94&lt;2.45,F94&gt;=2.5,D94&gt;=0.8),4.5,IF(AND(A94&lt;6.25,H94&gt;=8.598,D94&lt;2.45,F94&gt;=2.5,D94&gt;=0.8),5.02,IF(AND(B94&lt;3.55,G94&lt;0.423,H94&lt;11.218,H94&gt;=5.85,A94&lt;5.05,D94&lt;0.8),1.525,IF(AND(B94&gt;=3.55,G94&lt;0.423,H94&lt;11.218,H94&gt;=5.85,A94&lt;5.05,D94&lt;0.8),1.4,IF(AND(H94&gt;=13.932,B94&gt;=3.6,G94&lt;0.948,B94&gt;=3.35,A94&gt;=5.05,D94&lt;0.8),1.65,IF(AND(G94&gt;=0.652,A94&gt;=5.3,D94&gt;=1.15,A94&lt;5.9,F94&lt;2.5,D94&gt;=0.8),3.8,IF(AND(D94&lt;1.35,D94&lt;1.6,B94&gt;=2.75,A94&gt;=5.9,F94&lt;2.5,D94&gt;=0.8),4.42,IF(AND(H94&lt;6.656,H94&gt;=5.767,H94&lt;8.598,D94&lt;2.45,F94&gt;=2.5,D94&gt;=0.8),5.033,IF(AND(H94&gt;=6.656,H94&gt;=5.767,H94&lt;8.598,D94&lt;2.45,F94&gt;=2.5,D94&gt;=0.8),5.1,IF(AND(G94&gt;=0.885,A94&gt;=6.25,H94&gt;=8.598,D94&lt;2.45,F94&gt;=2.5,D94&gt;=0.8),5.2,IF(AND(H94&lt;6.926,H94&lt;13.932,B94&gt;=3.6,G94&lt;0.948,B94&gt;=3.35,A94&gt;=5.05,D94&lt;0.8),1.433,IF(AND(H94&gt;=6.926,H94&lt;13.932,B94&gt;=3.6,G94&lt;0.948,B94&gt;=3.35,A94&gt;=5.05,D94&lt;0.8),1.5,IF(AND(A94&lt;5.65,G94&lt;0.652,A94&gt;=5.3,D94&gt;=1.15,A94&lt;5.9,F94&lt;2.5,D94&gt;=0.8),4.36,IF(AND(A94&gt;=5.65,G94&lt;0.652,A94&gt;=5.3,D94&gt;=1.15,A94&lt;5.9,F94&lt;2.5,D94&gt;=0.8),4.2,IF(AND(H94&gt;=13.561,D94&gt;=1.35,D94&lt;1.6,B94&gt;=2.75,A94&gt;=5.9,F94&lt;2.5,D94&gt;=0.8),4.767,IF(AND(H94&lt;9.091,G94&lt;0.885,A94&gt;=6.25,H94&gt;=8.598,D94&lt;2.45,F94&gt;=2.5,D94&gt;=0.8),6.3,IF(AND(H94&gt;=12.206,H94&lt;13.561,D94&gt;=1.35,D94&lt;1.6,B94&gt;=2.75,A94&gt;=5.9,F94&lt;2.5,D94&gt;=0.8),4.4,IF(AND(D94&gt;=2.25,H94&gt;=9.091,G94&lt;0.885,A94&gt;=6.25,H94&gt;=8.598,D94&lt;2.45,F94&gt;=2.5,D94&gt;=0.8),5.9,IF(AND(B94&lt;3.05,H94&lt;12.206,H94&lt;13.561,D94&gt;=1.35,D94&lt;1.6,B94&gt;=2.75,A94&gt;=5.9,F94&lt;2.5,D94&gt;=0.8),4.6,IF(AND(B94&gt;=3.05,H94&lt;12.206,H94&lt;13.561,D94&gt;=1.35,D94&lt;1.6,B94&gt;=2.75,A94&gt;=5.9,F94&lt;2.5,D94&gt;=0.8),4.7,IF(AND(G94&gt;=0.596,D94&lt;2.25,H94&gt;=9.091,G94&lt;0.885,A94&gt;=6.25,H94&gt;=8.598,D94&lt;2.45,F94&gt;=2.5,D94&gt;=0.8),5.1,IF(AND(G94&gt;=0.379,G94&lt;0.596,D94&lt;2.25,H94&gt;=9.091,G94&lt;0.885,A94&gt;=6.25,H94&gt;=8.598,D94&lt;2.45,F94&gt;=2.5,D94&gt;=0.8),5.767,IF(AND(D94&lt;2.15,G94&lt;0.379,G94&lt;0.596,D94&lt;2.25,H94&gt;=9.091,G94&lt;0.885,A94&gt;=6.25,H94&gt;=8.598,D94&lt;2.45,F94&gt;=2.5,D94&gt;=0.8),5.4,IF(AND(D94&gt;=2.15,G94&lt;0.379,G94&lt;0.596,D94&lt;2.25,H94&gt;=9.091,G94&lt;0.885,A94&gt;=6.25,H94&gt;=8.598,D94&lt;2.45,F94&gt;=2.5,D94&gt;=0.8),5.6,"shouldnthappen")))))))))))))))))))))))))))))))))))))</f>
        <v>4.6</v>
      </c>
      <c r="AM94" s="1" t="n">
        <f aca="false">IF(AND(H94&lt;5.245,D94&lt;0.8),1,IF(AND(A94&lt;4.5,H94&gt;=5.245,D94&lt;0.8),1.35,IF(AND(D94&gt;=0.5,A94&gt;=4.5,H94&gt;=5.245,D94&lt;0.8),1.6,IF(AND(H94&lt;7.25,B94&lt;2.6,A94&lt;6.15,D94&gt;=0.8),4.375,IF(AND(H94&gt;=7.25,B94&lt;2.6,A94&lt;6.15,D94&gt;=0.8),3.075,IF(AND(H94&lt;13.935,A94&gt;=7.05,A94&gt;=6.15,D94&gt;=0.8),6.067,IF(AND(H94&gt;=13.935,A94&gt;=7.05,A94&gt;=6.15,D94&gt;=0.8),6.525,IF(AND(G94&gt;=0.948,D94&lt;0.5,A94&gt;=4.5,H94&gt;=5.245,D94&lt;0.8),1.7,IF(AND(G94&lt;0.568,D94&gt;=1.55,B94&gt;=2.6,A94&lt;6.15,D94&gt;=0.8),5.1,IF(AND(G94&gt;=0.568,D94&gt;=1.55,B94&gt;=2.6,A94&lt;6.15,D94&gt;=0.8),5,IF(AND(A94&gt;=6.6,B94&gt;=3.15,A94&lt;7.05,A94&gt;=6.15,D94&gt;=0.8),5.78,IF(AND(G94&lt;0.165,G94&lt;0.273,D94&lt;1.55,B94&gt;=2.6,A94&lt;6.15,D94&gt;=0.8),4.1,IF(AND(G94&gt;=0.165,G94&lt;0.273,D94&lt;1.55,B94&gt;=2.6,A94&lt;6.15,D94&gt;=0.8),4.5,IF(AND(D94&lt;1.35,G94&gt;=0.273,D94&lt;1.55,B94&gt;=2.6,A94&lt;6.15,D94&gt;=0.8),4.08,IF(AND(D94&gt;=1.35,G94&gt;=0.273,D94&lt;1.55,B94&gt;=2.6,A94&lt;6.15,D94&gt;=0.8),4.4,IF(AND(D94&lt;1.45,F94&lt;2.5,B94&lt;3.15,A94&lt;7.05,A94&gt;=6.15,D94&gt;=0.8),4.38,IF(AND(D94&gt;=1.45,F94&lt;2.5,B94&lt;3.15,A94&lt;7.05,A94&gt;=6.15,D94&gt;=0.8),4.75,IF(AND(D94&gt;=2.25,F94&gt;=2.5,B94&lt;3.15,A94&lt;7.05,A94&gt;=6.15,D94&gt;=0.8),5.16,IF(AND(H94&lt;11.488,A94&lt;6.6,B94&gt;=3.15,A94&lt;7.05,A94&gt;=6.15,D94&gt;=0.8),6,IF(AND(H94&gt;=14.396,D94&lt;0.25,G94&lt;0.948,D94&lt;0.5,A94&gt;=4.5,H94&gt;=5.245,D94&lt;0.8),1.3,IF(AND(A94&gt;=5.55,D94&gt;=0.25,G94&lt;0.948,D94&lt;0.5,A94&gt;=4.5,H94&gt;=5.245,D94&lt;0.8),1.7,IF(AND(D94&lt;1.85,D94&lt;2.25,F94&gt;=2.5,B94&lt;3.15,A94&lt;7.05,A94&gt;=6.15,D94&gt;=0.8),5.6,IF(AND(G94&lt;0.669,H94&gt;=11.488,A94&lt;6.6,B94&gt;=3.15,A94&lt;7.05,A94&gt;=6.15,D94&gt;=0.8),4.7,IF(AND(G94&gt;=0.669,H94&gt;=11.488,A94&lt;6.6,B94&gt;=3.15,A94&lt;7.05,A94&gt;=6.15,D94&gt;=0.8),5.22,IF(AND(H94&lt;6.543,H94&lt;14.396,D94&lt;0.25,G94&lt;0.948,D94&lt;0.5,A94&gt;=4.5,H94&gt;=5.245,D94&lt;0.8),1.4,IF(AND(A94&lt;4.95,A94&lt;5.55,D94&gt;=0.25,G94&lt;0.948,D94&lt;0.5,A94&gt;=4.5,H94&gt;=5.245,D94&lt;0.8),1.4,IF(AND(A94&gt;=4.95,A94&lt;5.55,D94&gt;=0.25,G94&lt;0.948,D94&lt;0.5,A94&gt;=4.5,H94&gt;=5.245,D94&lt;0.8),1.48,IF(AND(H94&lt;10.667,D94&gt;=1.85,D94&lt;2.25,F94&gt;=2.5,B94&lt;3.15,A94&lt;7.05,A94&gt;=6.15,D94&gt;=0.8),5.25,IF(AND(H94&gt;=10.667,D94&gt;=1.85,D94&lt;2.25,F94&gt;=2.5,B94&lt;3.15,A94&lt;7.05,A94&gt;=6.15,D94&gt;=0.8),5.55,IF(AND(G94&lt;0.063,H94&gt;=6.543,H94&lt;14.396,D94&lt;0.25,G94&lt;0.948,D94&lt;0.5,A94&gt;=4.5,H94&gt;=5.245,D94&lt;0.8),1.4,IF(AND(H94&lt;9.212,G94&gt;=0.063,H94&gt;=6.543,H94&lt;14.396,D94&lt;0.25,G94&lt;0.948,D94&lt;0.5,A94&gt;=4.5,H94&gt;=5.245,D94&lt;0.8),1.475,IF(AND(H94&gt;=9.212,G94&gt;=0.063,H94&gt;=6.543,H94&lt;14.396,D94&lt;0.25,G94&lt;0.948,D94&lt;0.5,A94&gt;=4.5,H94&gt;=5.245,D94&lt;0.8),1.5,"shouldnthappen"))))))))))))))))))))))))))))))))</f>
        <v>4.4</v>
      </c>
      <c r="AN94" s="1" t="n">
        <f aca="false">IF(AND(D94&lt;0.7,A94&gt;=5.55),1.633,IF(AND(G94&lt;0.38,B94&lt;2.8,A94&lt;5.55),4.3,IF(AND(G94&gt;=0.38,B94&lt;2.8,A94&lt;5.55),3.325,IF(AND(D94&gt;=0.35,B94&gt;=2.8,A94&lt;5.55),1.6,IF(AND(B94&gt;=3.4,A94&lt;4.8,D94&lt;0.35,B94&gt;=2.8,A94&lt;5.55),1,IF(AND(H94&gt;=11.789,A94&lt;5.9,D94&lt;1.55,D94&gt;=0.7,A94&gt;=5.55),4.325,IF(AND(F94&gt;=2.5,A94&gt;=5.9,D94&lt;1.55,D94&gt;=0.7,A94&gt;=5.55),5.05,IF(AND(D94&lt;1.9,A94&gt;=7.25,D94&gt;=1.55,D94&gt;=0.7,A94&gt;=5.55),6.3,IF(AND(D94&gt;=1.9,A94&gt;=7.25,D94&gt;=1.55,D94&gt;=0.7,A94&gt;=5.55),6.4,IF(AND(A94&lt;4.35,B94&lt;3.4,A94&lt;4.8,D94&lt;0.35,B94&gt;=2.8,A94&lt;5.55),1.1,IF(AND(G94&gt;=0.934,B94&lt;3.45,A94&gt;=4.8,D94&lt;0.35,B94&gt;=2.8,A94&lt;5.55),1.7,IF(AND(H94&gt;=14.877,B94&gt;=3.45,A94&gt;=4.8,D94&lt;0.35,B94&gt;=2.8,A94&lt;5.55),1.3,IF(AND(B94&lt;2.6,H94&lt;11.789,A94&lt;5.9,D94&lt;1.55,D94&gt;=0.7,A94&gt;=5.55),3.9,IF(AND(B94&gt;=2.6,H94&lt;11.789,A94&lt;5.9,D94&lt;1.55,D94&gt;=0.7,A94&gt;=5.55),4.26,IF(AND(A94&lt;6.6,F94&lt;2.5,A94&gt;=5.9,D94&lt;1.55,D94&gt;=0.7,A94&gt;=5.55),4.625,IF(AND(A94&gt;=6.6,F94&lt;2.5,A94&gt;=5.9,D94&lt;1.55,D94&gt;=0.7,A94&gt;=5.55),4.475,IF(AND(B94&lt;2.6,D94&lt;2.05,A94&lt;7.25,D94&gt;=1.55,D94&gt;=0.7,A94&gt;=5.55),5.8,IF(AND(G94&gt;=0.743,D94&gt;=2.05,A94&lt;7.25,D94&gt;=1.55,D94&gt;=0.7,A94&gt;=5.55),5.1,IF(AND(G94&lt;0.422,A94&gt;=4.35,B94&lt;3.4,A94&lt;4.8,D94&lt;0.35,B94&gt;=2.8,A94&lt;5.55),1.367,IF(AND(G94&gt;=0.422,A94&gt;=4.35,B94&lt;3.4,A94&lt;4.8,D94&lt;0.35,B94&gt;=2.8,A94&lt;5.55),1.3,IF(AND(A94&lt;5.05,G94&lt;0.934,B94&lt;3.45,A94&gt;=4.8,D94&lt;0.35,B94&gt;=2.8,A94&lt;5.55),1.525,IF(AND(A94&gt;=5.05,G94&lt;0.934,B94&lt;3.45,A94&gt;=4.8,D94&lt;0.35,B94&gt;=2.8,A94&lt;5.55),1.5,IF(AND(G94&gt;=0.585,H94&lt;14.877,B94&gt;=3.45,A94&gt;=4.8,D94&lt;0.35,B94&gt;=2.8,A94&lt;5.55),1.54,IF(AND(G94&gt;=0.537,G94&lt;0.743,D94&gt;=2.05,A94&lt;7.25,D94&gt;=1.55,D94&gt;=0.7,A94&gt;=5.55),5.833,IF(AND(D94&gt;=0.25,G94&lt;0.585,H94&lt;14.877,B94&gt;=3.45,A94&gt;=4.8,D94&lt;0.35,B94&gt;=2.8,A94&lt;5.55),1.367,IF(AND(D94&lt;1.75,H94&lt;13.795,B94&gt;=2.6,D94&lt;2.05,A94&lt;7.25,D94&gt;=1.55,D94&gt;=0.7,A94&gt;=5.55),5.45,IF(AND(B94&lt;2.85,H94&gt;=13.795,B94&gt;=2.6,D94&lt;2.05,A94&lt;7.25,D94&gt;=1.55,D94&gt;=0.7,A94&gt;=5.55),5.1,IF(AND(B94&gt;=2.85,H94&gt;=13.795,B94&gt;=2.6,D94&lt;2.05,A94&lt;7.25,D94&gt;=1.55,D94&gt;=0.7,A94&gt;=5.55),4.82,IF(AND(G94&lt;0.353,G94&lt;0.537,G94&lt;0.743,D94&gt;=2.05,A94&lt;7.25,D94&gt;=1.55,D94&gt;=0.7,A94&gt;=5.55),5.425,IF(AND(G94&gt;=0.353,G94&lt;0.537,G94&lt;0.743,D94&gt;=2.05,A94&lt;7.25,D94&gt;=1.55,D94&gt;=0.7,A94&gt;=5.55),5.62,IF(AND(G94&lt;0.311,D94&lt;0.25,G94&lt;0.585,H94&lt;14.877,B94&gt;=3.45,A94&gt;=4.8,D94&lt;0.35,B94&gt;=2.8,A94&lt;5.55),1.5,IF(AND(G94&gt;=0.311,D94&lt;0.25,G94&lt;0.585,H94&lt;14.877,B94&gt;=3.45,A94&gt;=4.8,D94&lt;0.35,B94&gt;=2.8,A94&lt;5.55),1.4,IF(AND(B94&gt;=3.1,D94&gt;=1.75,H94&lt;13.795,B94&gt;=2.6,D94&lt;2.05,A94&lt;7.25,D94&gt;=1.55,D94&gt;=0.7,A94&gt;=5.55),5.1,IF(AND(B94&lt;2.85,B94&lt;3.1,D94&gt;=1.75,H94&lt;13.795,B94&gt;=2.6,D94&lt;2.05,A94&lt;7.25,D94&gt;=1.55,D94&gt;=0.7,A94&gt;=5.55),5.2,IF(AND(B94&gt;=2.85,B94&lt;3.1,D94&gt;=1.75,H94&lt;13.795,B94&gt;=2.6,D94&lt;2.05,A94&lt;7.25,D94&gt;=1.55,D94&gt;=0.7,A94&gt;=5.55),5.2,"shouldnthappen")))))))))))))))))))))))))))))))))))</f>
        <v>4.625</v>
      </c>
      <c r="AO94" s="1" t="n">
        <f aca="false">IF(AND(H94&gt;=14.529,G94&lt;0.633,D94&lt;0.8),1.3,IF(AND(A94&lt;5.05,G94&gt;=0.633,D94&lt;0.8),1.35,IF(AND(H94&gt;=14.379,H94&lt;14.529,G94&lt;0.633,D94&lt;0.8),1.7,IF(AND(B94&lt;3.35,A94&gt;=5.05,G94&gt;=0.633,D94&lt;0.8),1.7,IF(AND(D94&gt;=1.45,A94&lt;5.95,F94&lt;2.5,D94&gt;=0.8),4.5,IF(AND(D94&lt;1.35,A94&gt;=5.95,F94&lt;2.5,D94&gt;=0.8),4,IF(AND(D94&lt;1.85,G94&gt;=0.845,F94&gt;=2.5,D94&gt;=0.8),4.8,IF(AND(B94&gt;=4.3,H94&lt;14.379,H94&lt;14.529,G94&lt;0.633,D94&lt;0.8),1.5,IF(AND(A94&lt;5.25,B94&gt;=3.35,A94&gt;=5.05,G94&gt;=0.633,D94&lt;0.8),1.55,IF(AND(A94&gt;=5.25,B94&gt;=3.35,A94&gt;=5.05,G94&gt;=0.633,D94&lt;0.8),1.633,IF(AND(A94&lt;5.05,D94&lt;1.45,A94&lt;5.95,F94&lt;2.5,D94&gt;=0.8),3.3,IF(AND(G94&lt;0.293,D94&gt;=1.35,A94&gt;=5.95,F94&lt;2.5,D94&gt;=0.8),5,IF(AND(A94&gt;=6.6,D94&lt;2.05,G94&lt;0.845,F94&gt;=2.5,D94&gt;=0.8),5.8,IF(AND(B94&lt;3.05,D94&gt;=2.05,G94&lt;0.845,F94&gt;=2.5,D94&gt;=0.8),6.15,IF(AND(B94&lt;2.9,D94&gt;=1.85,G94&gt;=0.845,F94&gt;=2.5,D94&gt;=0.8),5.1,IF(AND(B94&gt;=2.9,D94&gt;=1.85,G94&gt;=0.845,F94&gt;=2.5,D94&gt;=0.8),5.2,IF(AND(B94&gt;=3.8,B94&lt;4.3,H94&lt;14.379,H94&lt;14.529,G94&lt;0.633,D94&lt;0.8),1.333,IF(AND(A94&lt;6.25,G94&gt;=0.293,D94&gt;=1.35,A94&gt;=5.95,F94&lt;2.5,D94&gt;=0.8),4.6,IF(AND(H94&lt;10.351,A94&lt;6.6,D94&lt;2.05,G94&lt;0.845,F94&gt;=2.5,D94&gt;=0.8),5.4,IF(AND(G94&gt;=0.364,B94&gt;=3.05,D94&gt;=2.05,G94&lt;0.845,F94&gt;=2.5,D94&gt;=0.8),5.66,IF(AND(G94&gt;=0.447,B94&lt;3.8,B94&lt;4.3,H94&lt;14.379,H94&lt;14.529,G94&lt;0.633,D94&lt;0.8),1.3,IF(AND(H94&lt;6.247,A94&lt;5.65,A94&gt;=5.05,D94&lt;1.45,A94&lt;5.95,F94&lt;2.5,D94&gt;=0.8),4.033,IF(AND(D94&lt;1.25,A94&gt;=5.65,A94&gt;=5.05,D94&lt;1.45,A94&lt;5.95,F94&lt;2.5,D94&gt;=0.8),3.88,IF(AND(D94&gt;=1.25,A94&gt;=5.65,A94&gt;=5.05,D94&lt;1.45,A94&lt;5.95,F94&lt;2.5,D94&gt;=0.8),4.35,IF(AND(B94&lt;2.65,A94&gt;=6.25,G94&gt;=0.293,D94&gt;=1.35,A94&gt;=5.95,F94&lt;2.5,D94&gt;=0.8),4.9,IF(AND(B94&lt;2.75,H94&gt;=10.351,A94&lt;6.6,D94&lt;2.05,G94&lt;0.845,F94&gt;=2.5,D94&gt;=0.8),5.1,IF(AND(B94&gt;=2.75,H94&gt;=10.351,A94&lt;6.6,D94&lt;2.05,G94&lt;0.845,F94&gt;=2.5,D94&gt;=0.8),4.95,IF(AND(B94&lt;3.15,G94&lt;0.364,B94&gt;=3.05,D94&gt;=2.05,G94&lt;0.845,F94&gt;=2.5,D94&gt;=0.8),5.28,IF(AND(B94&gt;=3.15,G94&lt;0.364,B94&gt;=3.05,D94&gt;=2.05,G94&lt;0.845,F94&gt;=2.5,D94&gt;=0.8),5.5,IF(AND(H94&lt;9.212,G94&lt;0.447,B94&lt;3.8,B94&lt;4.3,H94&lt;14.379,H94&lt;14.529,G94&lt;0.633,D94&lt;0.8),1.4,IF(AND(G94&lt;0.356,H94&gt;=6.247,A94&lt;5.65,A94&gt;=5.05,D94&lt;1.45,A94&lt;5.95,F94&lt;2.5,D94&gt;=0.8),4.2,IF(AND(B94&lt;3,B94&gt;=2.65,A94&gt;=6.25,G94&gt;=0.293,D94&gt;=1.35,A94&gt;=5.95,F94&lt;2.5,D94&gt;=0.8),4.6,IF(AND(B94&gt;=3,B94&gt;=2.65,A94&gt;=6.25,G94&gt;=0.293,D94&gt;=1.35,A94&gt;=5.95,F94&lt;2.5,D94&gt;=0.8),4.7,IF(AND(A94&lt;5.05,H94&gt;=9.212,G94&lt;0.447,B94&lt;3.8,B94&lt;4.3,H94&lt;14.379,H94&lt;14.529,G94&lt;0.633,D94&lt;0.8),1.533,IF(AND(A94&gt;=5.05,H94&gt;=9.212,G94&lt;0.447,B94&lt;3.8,B94&lt;4.3,H94&lt;14.379,H94&lt;14.529,G94&lt;0.633,D94&lt;0.8),1.425,IF(AND(A94&lt;5.35,G94&gt;=0.356,H94&gt;=6.247,A94&lt;5.65,A94&gt;=5.05,D94&lt;1.45,A94&lt;5.95,F94&lt;2.5,D94&gt;=0.8),3.9,IF(AND(A94&gt;=5.35,G94&gt;=0.356,H94&gt;=6.247,A94&lt;5.65,A94&gt;=5.05,D94&lt;1.45,A94&lt;5.95,F94&lt;2.5,D94&gt;=0.8),3.72,"shouldnthappen")))))))))))))))))))))))))))))))))))))</f>
        <v>4.6</v>
      </c>
      <c r="AP94" s="1" t="n">
        <f aca="false">IF(AND(F94&gt;=1.5,A94&lt;5.55),3.84,IF(AND(G94&gt;=0.52,A94&lt;4.75,F94&lt;1.5,A94&lt;5.55),1.16,IF(AND(A94&lt;5.65,A94&lt;5.85,D94&lt;1.55,A94&gt;=5.55),4.2,IF(AND(A94&gt;=5.65,A94&lt;5.85,D94&lt;1.55,A94&gt;=5.55),3.167,IF(AND(G94&gt;=0.798,A94&gt;=5.85,D94&lt;1.55,A94&gt;=5.55),4,IF(AND(F94&lt;2.5,H94&lt;14.1,D94&gt;=1.55,A94&gt;=5.55),4.84,IF(AND(A94&lt;7.2,H94&gt;=14.1,D94&gt;=1.55,A94&gt;=5.55),5.633,IF(AND(A94&gt;=7.2,H94&gt;=14.1,D94&gt;=1.55,A94&gt;=5.55),6.6,IF(AND(G94&lt;0.161,G94&lt;0.52,A94&lt;4.75,F94&lt;1.5,A94&lt;5.55),1.5,IF(AND(D94&gt;=0.5,G94&lt;0.676,A94&gt;=4.75,F94&lt;1.5,A94&lt;5.55),1.6,IF(AND(H94&lt;11.016,G94&gt;=0.676,A94&gt;=4.75,F94&lt;1.5,A94&lt;5.55),1.75,IF(AND(G94&lt;0.209,G94&lt;0.798,A94&gt;=5.85,D94&lt;1.55,A94&gt;=5.55),4.5,IF(AND(G94&gt;=0.74,F94&gt;=2.5,H94&lt;14.1,D94&gt;=1.55,A94&gt;=5.55),6.225,IF(AND(B94&lt;2.95,G94&gt;=0.161,G94&lt;0.52,A94&lt;4.75,F94&lt;1.5,A94&lt;5.55),1.4,IF(AND(B94&gt;=2.95,G94&gt;=0.161,G94&lt;0.52,A94&lt;4.75,F94&lt;1.5,A94&lt;5.55),1.34,IF(AND(B94&lt;3.15,D94&lt;0.5,G94&lt;0.676,A94&gt;=4.75,F94&lt;1.5,A94&lt;5.55),1.52,IF(AND(D94&lt;0.25,H94&gt;=11.016,G94&gt;=0.676,A94&gt;=4.75,F94&lt;1.5,A94&lt;5.55),1.567,IF(AND(D94&gt;=0.25,H94&gt;=11.016,G94&gt;=0.676,A94&gt;=4.75,F94&lt;1.5,A94&lt;5.55),1.5,IF(AND(H94&lt;7.47,G94&gt;=0.209,G94&lt;0.798,A94&gt;=5.85,D94&lt;1.55,A94&gt;=5.55),5.05,IF(AND(B94&lt;2.85,G94&lt;0.74,F94&gt;=2.5,H94&lt;14.1,D94&gt;=1.55,A94&gt;=5.55),5.35,IF(AND(B94&lt;3.3,B94&gt;=3.15,D94&lt;0.5,G94&lt;0.676,A94&gt;=4.75,F94&lt;1.5,A94&lt;5.55),1.2,IF(AND(D94&lt;1.45,H94&gt;=7.47,G94&gt;=0.209,G94&lt;0.798,A94&gt;=5.85,D94&lt;1.55,A94&gt;=5.55),4.66,IF(AND(D94&gt;=1.45,H94&gt;=7.47,G94&gt;=0.209,G94&lt;0.798,A94&gt;=5.85,D94&lt;1.55,A94&gt;=5.55),4.64,IF(AND(A94&gt;=7.05,B94&gt;=2.85,G94&lt;0.74,F94&gt;=2.5,H94&lt;14.1,D94&gt;=1.55,A94&gt;=5.55),5.8,IF(AND(B94&gt;=3.25,A94&lt;7.05,B94&gt;=2.85,G94&lt;0.74,F94&gt;=2.5,H94&lt;14.1,D94&gt;=1.55,A94&gt;=5.55),5.7,IF(AND(H94&gt;=13.641,D94&lt;0.25,B94&gt;=3.3,B94&gt;=3.15,D94&lt;0.5,G94&lt;0.676,A94&gt;=4.75,F94&lt;1.5,A94&lt;5.55),1.3,IF(AND(D94&lt;0.35,D94&gt;=0.25,B94&gt;=3.3,B94&gt;=3.15,D94&lt;0.5,G94&lt;0.676,A94&gt;=4.75,F94&lt;1.5,A94&lt;5.55),1.367,IF(AND(D94&gt;=0.35,D94&gt;=0.25,B94&gt;=3.3,B94&gt;=3.15,D94&lt;0.5,G94&lt;0.676,A94&gt;=4.75,F94&lt;1.5,A94&lt;5.55),1.3,IF(AND(A94&lt;6.35,B94&lt;3.25,A94&lt;7.05,B94&gt;=2.85,G94&lt;0.74,F94&gt;=2.5,H94&lt;14.1,D94&gt;=1.55,A94&gt;=5.55),5.6,IF(AND(A94&gt;=6.35,B94&lt;3.25,A94&lt;7.05,B94&gt;=2.85,G94&lt;0.74,F94&gt;=2.5,H94&lt;14.1,D94&gt;=1.55,A94&gt;=5.55),5.325,IF(AND(A94&lt;5.1,H94&lt;13.641,D94&lt;0.25,B94&gt;=3.3,B94&gt;=3.15,D94&lt;0.5,G94&lt;0.676,A94&gt;=4.75,F94&lt;1.5,A94&lt;5.55),1.4,IF(AND(H94&gt;=11.031,A94&gt;=5.1,H94&lt;13.641,D94&lt;0.25,B94&gt;=3.3,B94&gt;=3.15,D94&lt;0.5,G94&lt;0.676,A94&gt;=4.75,F94&lt;1.5,A94&lt;5.55),1.4,IF(AND(A94&lt;5.45,H94&lt;11.031,A94&gt;=5.1,H94&lt;13.641,D94&lt;0.25,B94&gt;=3.3,B94&gt;=3.15,D94&lt;0.5,G94&lt;0.676,A94&gt;=4.75,F94&lt;1.5,A94&lt;5.55),1.5,IF(AND(A94&gt;=5.45,H94&lt;11.031,A94&gt;=5.1,H94&lt;13.641,D94&lt;0.25,B94&gt;=3.3,B94&gt;=3.15,D94&lt;0.5,G94&lt;0.676,A94&gt;=4.75,F94&lt;1.5,A94&lt;5.55),1.4,"shouldnthappen"))))))))))))))))))))))))))))))))))</f>
        <v>4.66</v>
      </c>
      <c r="AQ94" s="1" t="n">
        <f aca="false">IF(AND(H94&lt;6.926,D94&gt;=0.35,F94&lt;1.5),1.9,IF(AND(G94&gt;=0.869,D94&gt;=1.75,F94&gt;=1.5),5.15,IF(AND(A94&lt;4.35,A94&lt;5.05,D94&lt;0.35,F94&lt;1.5),1.1,IF(AND(H94&lt;6.089,A94&gt;=5.05,D94&lt;0.35,F94&lt;1.5),1.7,IF(AND(H94&gt;=13.089,H94&gt;=6.926,D94&gt;=0.35,F94&lt;1.5),1.3,IF(AND(G94&lt;0.695,D94&lt;1.15,D94&lt;1.75,F94&gt;=1.5),3.62,IF(AND(G94&gt;=0.695,D94&lt;1.15,D94&lt;1.75,F94&gt;=1.5),3,IF(AND(G94&gt;=0.585,H94&gt;=6.089,A94&gt;=5.05,D94&lt;0.35,F94&lt;1.5),1.5,IF(AND(H94&lt;9.582,H94&lt;13.089,H94&gt;=6.926,D94&gt;=0.35,F94&lt;1.5),1.5,IF(AND(H94&gt;=9.582,H94&lt;13.089,H94&gt;=6.926,D94&gt;=0.35,F94&lt;1.5),1.6,IF(AND(D94&lt;1.35,H94&lt;9.349,D94&gt;=1.15,D94&lt;1.75,F94&gt;=1.5),3.867,IF(AND(D94&lt;2.05,A94&lt;7.05,G94&lt;0.869,D94&gt;=1.75,F94&gt;=1.5),4.9,IF(AND(B94&gt;=3.3,A94&gt;=7.05,G94&lt;0.869,D94&gt;=1.75,F94&gt;=1.5),6.1,IF(AND(G94&lt;0.347,H94&lt;11.218,A94&gt;=4.35,A94&lt;5.05,D94&lt;0.35,F94&lt;1.5),1.4,IF(AND(G94&gt;=0.347,H94&lt;11.218,A94&gt;=4.35,A94&lt;5.05,D94&lt;0.35,F94&lt;1.5),1.5,IF(AND(G94&gt;=0.265,H94&gt;=11.218,A94&gt;=4.35,A94&lt;5.05,D94&lt;0.35,F94&lt;1.5),1.45,IF(AND(A94&gt;=5.4,G94&lt;0.585,H94&gt;=6.089,A94&gt;=5.05,D94&lt;0.35,F94&lt;1.5),1.35,IF(AND(B94&gt;=2.9,D94&gt;=1.35,H94&lt;9.349,D94&gt;=1.15,D94&lt;1.75,F94&gt;=1.5),4.6,IF(AND(D94&gt;=1.35,A94&lt;6.15,H94&gt;=9.349,D94&gt;=1.15,D94&lt;1.75,F94&gt;=1.5),4.54,IF(AND(H94&lt;10.927,A94&gt;=6.15,H94&gt;=9.349,D94&gt;=1.15,D94&lt;1.75,F94&gt;=1.5),4.3,IF(AND(G94&lt;0.512,D94&gt;=2.05,A94&lt;7.05,G94&lt;0.869,D94&gt;=1.75,F94&gt;=1.5),5.533,IF(AND(G94&gt;=0.512,D94&gt;=2.05,A94&lt;7.05,G94&lt;0.869,D94&gt;=1.75,F94&gt;=1.5),5.88,IF(AND(H94&lt;11.551,B94&lt;3.3,A94&gt;=7.05,G94&lt;0.869,D94&gt;=1.75,F94&gt;=1.5),6.3,IF(AND(G94&lt;0.227,G94&lt;0.265,H94&gt;=11.218,A94&gt;=4.35,A94&lt;5.05,D94&lt;0.35,F94&lt;1.5),1.4,IF(AND(G94&gt;=0.227,G94&lt;0.265,H94&gt;=11.218,A94&gt;=4.35,A94&lt;5.05,D94&lt;0.35,F94&lt;1.5),1.26,IF(AND(H94&lt;11.031,A94&lt;5.4,G94&lt;0.585,H94&gt;=6.089,A94&gt;=5.05,D94&lt;0.35,F94&lt;1.5),1.5,IF(AND(H94&gt;=11.031,A94&lt;5.4,G94&lt;0.585,H94&gt;=6.089,A94&gt;=5.05,D94&lt;0.35,F94&lt;1.5),1.4,IF(AND(A94&lt;5.45,B94&lt;2.9,D94&gt;=1.35,H94&lt;9.349,D94&gt;=1.15,D94&lt;1.75,F94&gt;=1.5),4.5,IF(AND(A94&lt;5.9,D94&lt;1.35,A94&lt;6.15,H94&gt;=9.349,D94&gt;=1.15,D94&lt;1.75,F94&gt;=1.5),4.2,IF(AND(A94&gt;=5.9,D94&lt;1.35,A94&lt;6.15,H94&gt;=9.349,D94&gt;=1.15,D94&lt;1.75,F94&gt;=1.5),4,IF(AND(A94&gt;=6.75,H94&gt;=10.927,A94&gt;=6.15,H94&gt;=9.349,D94&gt;=1.15,D94&lt;1.75,F94&gt;=1.5),4.767,IF(AND(B94&lt;2.9,H94&gt;=11.551,B94&lt;3.3,A94&gt;=7.05,G94&lt;0.869,D94&gt;=1.75,F94&gt;=1.5),6.7,IF(AND(B94&gt;=2.9,H94&gt;=11.551,B94&lt;3.3,A94&gt;=7.05,G94&lt;0.869,D94&gt;=1.75,F94&gt;=1.5),6.6,IF(AND(B94&lt;2.45,A94&gt;=5.45,B94&lt;2.9,D94&gt;=1.35,H94&lt;9.349,D94&gt;=1.15,D94&lt;1.75,F94&gt;=1.5),5,IF(AND(B94&gt;=2.45,A94&gt;=5.45,B94&lt;2.9,D94&gt;=1.35,H94&lt;9.349,D94&gt;=1.15,D94&lt;1.75,F94&gt;=1.5),5.1,IF(AND(H94&lt;11.166,A94&lt;6.75,H94&gt;=10.927,A94&gt;=6.15,H94&gt;=9.349,D94&gt;=1.15,D94&lt;1.75,F94&gt;=1.5),4.9,IF(AND(G94&lt;0.228,H94&gt;=11.166,A94&lt;6.75,H94&gt;=10.927,A94&gt;=6.15,H94&gt;=9.349,D94&gt;=1.15,D94&lt;1.75,F94&gt;=1.5),4.7,IF(AND(H94&lt;13.531,G94&gt;=0.228,H94&gt;=11.166,A94&lt;6.75,H94&gt;=10.927,A94&gt;=6.15,H94&gt;=9.349,D94&gt;=1.15,D94&lt;1.75,F94&gt;=1.5),4.4,IF(AND(H94&gt;=13.531,G94&gt;=0.228,H94&gt;=11.166,A94&lt;6.75,H94&gt;=10.927,A94&gt;=6.15,H94&gt;=9.349,D94&gt;=1.15,D94&lt;1.75,F94&gt;=1.5),4.6,"shouldnthappen")))))))))))))))))))))))))))))))))))))))</f>
        <v>4.6</v>
      </c>
      <c r="AR94" s="1" t="n">
        <f aca="false">IF(AND(G94&gt;=0.93,B94&lt;3.65,F94&lt;1.5),1.7,IF(AND(H94&lt;6.542,B94&gt;=3.65,F94&lt;1.5),1.767,IF(AND(A94&gt;=7.05,D94&gt;=1.55,F94&gt;=1.5),6.3,IF(AND(G94&lt;0.123,H94&gt;=6.542,B94&gt;=3.65,F94&lt;1.5),1.367,IF(AND(A94&lt;5.15,A94&lt;5.65,D94&lt;1.55,F94&gt;=1.5),3.15,IF(AND(A94&lt;4.8,G94&gt;=0.447,G94&lt;0.93,B94&lt;3.65,F94&lt;1.5),1.24,IF(AND(A94&gt;=4.8,G94&gt;=0.447,G94&lt;0.93,B94&lt;3.65,F94&lt;1.5),1.4,IF(AND(G94&lt;0.151,G94&gt;=0.123,H94&gt;=6.542,B94&gt;=3.65,F94&lt;1.5),1.7,IF(AND(G94&gt;=0.151,G94&gt;=0.123,H94&gt;=6.542,B94&gt;=3.65,F94&lt;1.5),1.5,IF(AND(D94&gt;=1.45,A94&gt;=5.15,A94&lt;5.65,D94&lt;1.55,F94&gt;=1.5),4.5,IF(AND(B94&lt;2.65,D94&gt;=1.35,A94&gt;=5.65,D94&lt;1.55,F94&gt;=1.5),4.9,IF(AND(G94&lt;0.527,F94&lt;2.5,A94&lt;7.05,D94&gt;=1.55,F94&gt;=1.5),5.075,IF(AND(G94&gt;=0.527,F94&lt;2.5,A94&lt;7.05,D94&gt;=1.55,F94&gt;=1.5),4.7,IF(AND(A94&lt;4.65,G94&lt;0.265,G94&lt;0.447,G94&lt;0.93,B94&lt;3.65,F94&lt;1.5),1.42,IF(AND(G94&lt;0.3,G94&gt;=0.265,G94&lt;0.447,G94&lt;0.93,B94&lt;3.65,F94&lt;1.5),1.6,IF(AND(G94&gt;=0.3,G94&gt;=0.265,G94&lt;0.447,G94&lt;0.93,B94&lt;3.65,F94&lt;1.5),1.4,IF(AND(G94&lt;0.356,D94&lt;1.45,A94&gt;=5.15,A94&lt;5.65,D94&lt;1.55,F94&gt;=1.5),4.125,IF(AND(D94&lt;1.1,A94&lt;6.2,D94&lt;1.35,A94&gt;=5.65,D94&lt;1.55,F94&gt;=1.5),4.1,IF(AND(D94&gt;=1.1,A94&lt;6.2,D94&lt;1.35,A94&gt;=5.65,D94&lt;1.55,F94&gt;=1.5),4.175,IF(AND(H94&gt;=13.433,A94&gt;=6.2,D94&lt;1.35,A94&gt;=5.65,D94&lt;1.55,F94&gt;=1.5),4.6,IF(AND(G94&lt;0.437,B94&gt;=2.65,D94&gt;=1.35,A94&gt;=5.65,D94&lt;1.55,F94&gt;=1.5),4.625,IF(AND(G94&gt;=0.437,B94&gt;=2.65,D94&gt;=1.35,A94&gt;=5.65,D94&lt;1.55,F94&gt;=1.5),4.75,IF(AND(B94&gt;=3.15,H94&lt;11.146,F94&gt;=2.5,A94&lt;7.05,D94&gt;=1.55,F94&gt;=1.5),5.667,IF(AND(B94&lt;2.65,H94&gt;=11.146,F94&gt;=2.5,A94&lt;7.05,D94&gt;=1.55,F94&gt;=1.5),5.8,IF(AND(B94&lt;3.3,A94&gt;=4.65,G94&lt;0.265,G94&lt;0.447,G94&lt;0.93,B94&lt;3.65,F94&lt;1.5),1.32,IF(AND(B94&gt;=3.3,A94&gt;=4.65,G94&lt;0.265,G94&lt;0.447,G94&lt;0.93,B94&lt;3.65,F94&lt;1.5),1.425,IF(AND(B94&lt;2.8,G94&gt;=0.356,D94&lt;1.45,A94&gt;=5.15,A94&lt;5.65,D94&lt;1.55,F94&gt;=1.5),3.86,IF(AND(B94&gt;=2.8,G94&gt;=0.356,D94&lt;1.45,A94&gt;=5.15,A94&lt;5.65,D94&lt;1.55,F94&gt;=1.5),3.6,IF(AND(B94&lt;2.6,H94&lt;13.433,A94&gt;=6.2,D94&lt;1.35,A94&gt;=5.65,D94&lt;1.55,F94&gt;=1.5),4.4,IF(AND(B94&gt;=2.6,H94&lt;13.433,A94&gt;=6.2,D94&lt;1.35,A94&gt;=5.65,D94&lt;1.55,F94&gt;=1.5),4.3,IF(AND(G94&lt;0.151,B94&lt;3.15,H94&lt;11.146,F94&gt;=2.5,A94&lt;7.05,D94&gt;=1.55,F94&gt;=1.5),5.5,IF(AND(H94&lt;15.52,B94&gt;=2.65,H94&gt;=11.146,F94&gt;=2.5,A94&lt;7.05,D94&gt;=1.55,F94&gt;=1.5),5.4,IF(AND(H94&gt;=15.52,B94&gt;=2.65,H94&gt;=11.146,F94&gt;=2.5,A94&lt;7.05,D94&gt;=1.55,F94&gt;=1.5),5.733,IF(AND(H94&lt;10.74,G94&gt;=0.151,B94&lt;3.15,H94&lt;11.146,F94&gt;=2.5,A94&lt;7.05,D94&gt;=1.55,F94&gt;=1.5),5.12,IF(AND(H94&gt;=10.74,G94&gt;=0.151,B94&lt;3.15,H94&lt;11.146,F94&gt;=2.5,A94&lt;7.05,D94&gt;=1.55,F94&gt;=1.5),4.9,"shouldnthappen")))))))))))))))))))))))))))))))))))</f>
        <v>4.75</v>
      </c>
      <c r="AS94" s="1" t="n">
        <f aca="false">IF(AND(F94&gt;=1.5,A94&lt;5.55),4.18,IF(AND(F94&gt;=2.5,B94&lt;2.75,A94&gt;=5.55),5.38,IF(AND(G94&gt;=0.587,B94&lt;3.75,F94&lt;1.5,A94&lt;5.55),1.48,IF(AND(H94&lt;6.51,B94&gt;=3.75,F94&lt;1.5,A94&lt;5.55),1.9,IF(AND(H94&gt;=6.51,B94&gt;=3.75,F94&lt;1.5,A94&lt;5.55),1.425,IF(AND(G94&gt;=0.868,F94&lt;2.5,B94&lt;2.75,A94&gt;=5.55),4.65,IF(AND(F94&lt;1.5,D94&lt;1.55,B94&gt;=2.75,A94&gt;=5.55),1.7,IF(AND(G94&gt;=0.857,D94&gt;=1.55,B94&gt;=2.75,A94&gt;=5.55),5.033,IF(AND(G94&gt;=0.518,G94&lt;0.587,B94&lt;3.75,F94&lt;1.5,A94&lt;5.55),1,IF(AND(D94&lt;1.05,G94&lt;0.868,F94&lt;2.5,B94&lt;2.75,A94&gt;=5.55),3.5,IF(AND(G94&lt;0.404,D94&gt;=1.05,G94&lt;0.868,F94&lt;2.5,B94&lt;2.75,A94&gt;=5.55),4.2,IF(AND(G94&gt;=0.404,D94&gt;=1.05,G94&lt;0.868,F94&lt;2.5,B94&lt;2.75,A94&gt;=5.55),3.94,IF(AND(F94&lt;2.5,B94&lt;2.95,F94&gt;=1.5,D94&lt;1.55,B94&gt;=2.75,A94&gt;=5.55),4.68,IF(AND(F94&gt;=2.5,B94&lt;2.95,F94&gt;=1.5,D94&lt;1.55,B94&gt;=2.75,A94&gt;=5.55),5.1,IF(AND(H94&lt;10.883,B94&gt;=2.95,F94&gt;=1.5,D94&lt;1.55,B94&gt;=2.75,A94&gt;=5.55),4.15,IF(AND(H94&gt;=10.883,B94&gt;=2.95,F94&gt;=1.5,D94&lt;1.55,B94&gt;=2.75,A94&gt;=5.55),4.5,IF(AND(H94&gt;=14.1,D94&lt;2.05,G94&lt;0.857,D94&gt;=1.55,B94&gt;=2.75,A94&gt;=5.55),6.6,IF(AND(G94&lt;0.063,B94&lt;3.15,G94&lt;0.518,G94&lt;0.587,B94&lt;3.75,F94&lt;1.5,A94&lt;5.55),1.4,IF(AND(G94&gt;=0.063,B94&lt;3.15,G94&lt;0.518,G94&lt;0.587,B94&lt;3.75,F94&lt;1.5,A94&lt;5.55),1.5,IF(AND(H94&gt;=10.563,B94&gt;=3.15,G94&lt;0.518,G94&lt;0.587,B94&lt;3.75,F94&lt;1.5,A94&lt;5.55),1.325,IF(AND(B94&lt;2.95,H94&lt;14.1,D94&lt;2.05,G94&lt;0.857,D94&gt;=1.55,B94&gt;=2.75,A94&gt;=5.55),6.125,IF(AND(A94&lt;6.65,G94&lt;0.364,D94&gt;=2.05,G94&lt;0.857,D94&gt;=1.55,B94&gt;=2.75,A94&gt;=5.55),5.45,IF(AND(G94&gt;=0.774,G94&gt;=0.364,D94&gt;=2.05,G94&lt;0.857,D94&gt;=1.55,B94&gt;=2.75,A94&gt;=5.55),5.4,IF(AND(H94&gt;=9.279,H94&lt;10.563,B94&gt;=3.15,G94&lt;0.518,G94&lt;0.587,B94&lt;3.75,F94&lt;1.5,A94&lt;5.55),1.475,IF(AND(D94&lt;1.65,B94&gt;=2.95,H94&lt;14.1,D94&lt;2.05,G94&lt;0.857,D94&gt;=1.55,B94&gt;=2.75,A94&gt;=5.55),5.8,IF(AND(B94&lt;3.15,A94&gt;=6.65,G94&lt;0.364,D94&gt;=2.05,G94&lt;0.857,D94&gt;=1.55,B94&gt;=2.75,A94&gt;=5.55),5.3,IF(AND(B94&gt;=3.15,A94&gt;=6.65,G94&lt;0.364,D94&gt;=2.05,G94&lt;0.857,D94&gt;=1.55,B94&gt;=2.75,A94&gt;=5.55),5.7,IF(AND(A94&gt;=6.75,G94&lt;0.774,G94&gt;=0.364,D94&gt;=2.05,G94&lt;0.857,D94&gt;=1.55,B94&gt;=2.75,A94&gt;=5.55),5.9,IF(AND(G94&lt;0.417,H94&lt;9.279,H94&lt;10.563,B94&gt;=3.15,G94&lt;0.518,G94&lt;0.587,B94&lt;3.75,F94&lt;1.5,A94&lt;5.55),1.4,IF(AND(G94&gt;=0.417,H94&lt;9.279,H94&lt;10.563,B94&gt;=3.15,G94&lt;0.518,G94&lt;0.587,B94&lt;3.75,F94&lt;1.5,A94&lt;5.55),1.3,IF(AND(A94&lt;6.3,D94&gt;=1.65,B94&gt;=2.95,H94&lt;14.1,D94&lt;2.05,G94&lt;0.857,D94&gt;=1.55,B94&gt;=2.75,A94&gt;=5.55),4.9,IF(AND(A94&gt;=6.3,D94&gt;=1.65,B94&gt;=2.95,H94&lt;14.1,D94&lt;2.05,G94&lt;0.857,D94&gt;=1.55,B94&gt;=2.75,A94&gt;=5.55),5.3,IF(AND(G94&gt;=0.657,A94&lt;6.75,G94&lt;0.774,G94&gt;=0.364,D94&gt;=2.05,G94&lt;0.857,D94&gt;=1.55,B94&gt;=2.75,A94&gt;=5.55),6,IF(AND(B94&lt;3.2,G94&lt;0.657,A94&lt;6.75,G94&lt;0.774,G94&gt;=0.364,D94&gt;=2.05,G94&lt;0.857,D94&gt;=1.55,B94&gt;=2.75,A94&gt;=5.55),5.6,IF(AND(B94&gt;=3.2,G94&lt;0.657,A94&lt;6.75,G94&lt;0.774,G94&gt;=0.364,D94&gt;=2.05,G94&lt;0.857,D94&gt;=1.55,B94&gt;=2.75,A94&gt;=5.55),5.65,"shouldnthappen")))))))))))))))))))))))))))))))))))</f>
        <v>4.15</v>
      </c>
      <c r="AT94" s="1" t="n">
        <f aca="false">IF(AND(H94&gt;=16.284,A94&gt;=5.55),6.533,IF(AND(G94&gt;=0.52,A94&lt;4.85,A94&lt;5.55),1.05,IF(AND(G94&lt;0.227,G94&lt;0.52,A94&lt;4.85,A94&lt;5.55),1.4,IF(AND(G94&gt;=0.227,G94&lt;0.52,A94&lt;4.85,A94&lt;5.55),1.3,IF(AND(D94&gt;=0.45,F94&lt;1.5,A94&gt;=4.85,A94&lt;5.55),1.667,IF(AND(B94&gt;=2.75,F94&gt;=1.5,A94&gt;=4.85,A94&lt;5.55),4.5,IF(AND(F94&lt;2.5,B94&gt;=3.15,H94&lt;16.284,A94&gt;=5.55),4.7,IF(AND(G94&gt;=0.934,D94&lt;0.45,F94&lt;1.5,A94&gt;=4.85,A94&lt;5.55),1.7,IF(AND(D94&gt;=1.2,B94&lt;2.75,F94&gt;=1.5,A94&gt;=4.85,A94&lt;5.55),4.25,IF(AND(G94&gt;=0.774,F94&gt;=2.5,B94&gt;=3.15,H94&lt;16.284,A94&gt;=5.55),5.4,IF(AND(B94&lt;3.1,G94&lt;0.934,D94&lt;0.45,F94&lt;1.5,A94&gt;=4.85,A94&lt;5.55),1.6,IF(AND(D94&lt;1.05,D94&lt;1.2,B94&lt;2.75,F94&gt;=1.5,A94&gt;=4.85,A94&lt;5.55),3.433,IF(AND(D94&gt;=1.05,D94&lt;1.2,B94&lt;2.75,F94&gt;=1.5,A94&gt;=4.85,A94&lt;5.55),3.267,IF(AND(H94&lt;8.486,D94&lt;1.35,F94&lt;2.5,B94&lt;3.15,H94&lt;16.284,A94&gt;=5.55),3.85,IF(AND(D94&gt;=1.55,D94&gt;=1.35,F94&lt;2.5,B94&lt;3.15,H94&lt;16.284,A94&gt;=5.55),5.1,IF(AND(H94&lt;10.464,A94&lt;6.35,F94&gt;=2.5,B94&lt;3.15,H94&lt;16.284,A94&gt;=5.55),5.08,IF(AND(H94&gt;=10.464,A94&lt;6.35,F94&gt;=2.5,B94&lt;3.15,H94&lt;16.284,A94&gt;=5.55),4.9,IF(AND(D94&lt;1.85,A94&gt;=6.35,F94&gt;=2.5,B94&lt;3.15,H94&lt;16.284,A94&gt;=5.55),5.8,IF(AND(H94&gt;=10.393,G94&lt;0.774,F94&gt;=2.5,B94&gt;=3.15,H94&lt;16.284,A94&gt;=5.55),5.425,IF(AND(B94&lt;2.6,H94&gt;=8.486,D94&lt;1.35,F94&lt;2.5,B94&lt;3.15,H94&lt;16.284,A94&gt;=5.55),3.9,IF(AND(G94&gt;=0.567,D94&lt;1.55,D94&gt;=1.35,F94&lt;2.5,B94&lt;3.15,H94&lt;16.284,A94&gt;=5.55),4.4,IF(AND(B94&lt;3.25,H94&lt;10.393,G94&lt;0.774,F94&gt;=2.5,B94&gt;=3.15,H94&lt;16.284,A94&gt;=5.55),5.7,IF(AND(B94&gt;=3.25,H94&lt;10.393,G94&lt;0.774,F94&gt;=2.5,B94&gt;=3.15,H94&lt;16.284,A94&gt;=5.55),5.98,IF(AND(G94&lt;0.079,G94&lt;0.338,B94&gt;=3.1,G94&lt;0.934,D94&lt;0.45,F94&lt;1.5,A94&gt;=4.85,A94&lt;5.55),1.425,IF(AND(B94&lt;3.35,G94&gt;=0.338,B94&gt;=3.1,G94&lt;0.934,D94&lt;0.45,F94&lt;1.5,A94&gt;=4.85,A94&lt;5.55),1.4,IF(AND(G94&lt;0.404,B94&gt;=2.6,H94&gt;=8.486,D94&lt;1.35,F94&lt;2.5,B94&lt;3.15,H94&lt;16.284,A94&gt;=5.55),4.3,IF(AND(G94&gt;=0.404,B94&gt;=2.6,H94&gt;=8.486,D94&lt;1.35,F94&lt;2.5,B94&lt;3.15,H94&lt;16.284,A94&gt;=5.55),4.025,IF(AND(B94&gt;=3.05,G94&lt;0.567,D94&lt;1.55,D94&gt;=1.35,F94&lt;2.5,B94&lt;3.15,H94&lt;16.284,A94&gt;=5.55),4.7,IF(AND(A94&lt;6.45,H94&lt;10.667,D94&gt;=1.85,A94&gt;=6.35,F94&gt;=2.5,B94&lt;3.15,H94&lt;16.284,A94&gt;=5.55),5.3,IF(AND(A94&gt;=6.45,H94&lt;10.667,D94&gt;=1.85,A94&gt;=6.35,F94&gt;=2.5,B94&lt;3.15,H94&lt;16.284,A94&gt;=5.55),5.167,IF(AND(B94&lt;2.95,H94&gt;=10.667,D94&gt;=1.85,A94&gt;=6.35,F94&gt;=2.5,B94&lt;3.15,H94&lt;16.284,A94&gt;=5.55),5.6,IF(AND(B94&gt;=2.95,H94&gt;=10.667,D94&gt;=1.85,A94&gt;=6.35,F94&gt;=2.5,B94&lt;3.15,H94&lt;16.284,A94&gt;=5.55),5.5,IF(AND(H94&lt;10.325,G94&gt;=0.079,G94&lt;0.338,B94&gt;=3.1,G94&lt;0.934,D94&lt;0.45,F94&lt;1.5,A94&gt;=4.85,A94&lt;5.55),1.5,IF(AND(G94&lt;0.385,B94&gt;=3.35,G94&gt;=0.338,B94&gt;=3.1,G94&lt;0.934,D94&lt;0.45,F94&lt;1.5,A94&gt;=4.85,A94&lt;5.55),1.5,IF(AND(G94&gt;=0.385,B94&gt;=3.35,G94&gt;=0.338,B94&gt;=3.1,G94&lt;0.934,D94&lt;0.45,F94&lt;1.5,A94&gt;=4.85,A94&lt;5.55),1.42,IF(AND(B94&lt;2.5,B94&lt;3.05,G94&lt;0.567,D94&lt;1.55,D94&gt;=1.35,F94&lt;2.5,B94&lt;3.15,H94&lt;16.284,A94&gt;=5.55),4.5,IF(AND(B94&gt;=2.5,B94&lt;3.05,G94&lt;0.567,D94&lt;1.55,D94&gt;=1.35,F94&lt;2.5,B94&lt;3.15,H94&lt;16.284,A94&gt;=5.55),4.56,IF(AND(H94&lt;12.506,H94&gt;=10.325,G94&gt;=0.079,G94&lt;0.338,B94&gt;=3.1,G94&lt;0.934,D94&lt;0.45,F94&lt;1.5,A94&gt;=4.85,A94&lt;5.55),1.2,IF(AND(H94&gt;=12.506,H94&gt;=10.325,G94&gt;=0.079,G94&lt;0.338,B94&gt;=3.1,G94&lt;0.934,D94&lt;0.45,F94&lt;1.5,A94&gt;=4.85,A94&lt;5.55),1.3,"shouldnthappen")))))))))))))))))))))))))))))))))))))))</f>
        <v>4.4</v>
      </c>
      <c r="AU94" s="1" t="n">
        <f aca="false">IF(AND(G94&gt;=0.52,B94&lt;3.05,F94&lt;1.5),1.1,IF(AND(G94&lt;0.35,G94&lt;0.52,B94&lt;3.05,F94&lt;1.5),1.4,IF(AND(G94&gt;=0.35,G94&lt;0.52,B94&lt;3.05,F94&lt;1.5),1.3,IF(AND(G94&gt;=0.227,G94&lt;0.347,B94&gt;=3.05,F94&lt;1.5),1.32,IF(AND(H94&lt;6.417,G94&gt;=0.347,B94&gt;=3.05,F94&lt;1.5),1.7,IF(AND(A94&gt;=7.25,A94&gt;=6.6,F94&gt;=2.5,F94&gt;=1.5),6.35,IF(AND(G94&lt;0.11,G94&lt;0.227,G94&lt;0.347,B94&gt;=3.05,F94&lt;1.5),1.333,IF(AND(H94&lt;9.441,H94&gt;=6.417,G94&gt;=0.347,B94&gt;=3.05,F94&lt;1.5),1.425,IF(AND(B94&lt;2.75,G94&lt;0.451,H94&lt;10.266,F94&lt;2.5,F94&gt;=1.5),4,IF(AND(B94&gt;=2.75,G94&lt;0.451,H94&lt;10.266,F94&lt;2.5,F94&gt;=1.5),4.433,IF(AND(G94&gt;=0.865,G94&gt;=0.451,H94&lt;10.266,F94&lt;2.5,F94&gt;=1.5),4.2,IF(AND(B94&lt;2.45,H94&lt;13.665,H94&gt;=10.266,F94&lt;2.5,F94&gt;=1.5),3.7,IF(AND(G94&lt;0.302,H94&gt;=13.665,H94&gt;=10.266,F94&lt;2.5,F94&gt;=1.5),5,IF(AND(B94&lt;2.9,A94&lt;6.1,A94&lt;6.6,F94&gt;=2.5,F94&gt;=1.5),5.06,IF(AND(B94&gt;=2.9,A94&lt;6.1,A94&lt;6.6,F94&gt;=2.5,F94&gt;=1.5),4.8,IF(AND(B94&lt;3.05,A94&gt;=6.1,A94&lt;6.6,F94&gt;=2.5,F94&gt;=1.5),5.6,IF(AND(B94&gt;=3.05,A94&gt;=6.1,A94&lt;6.6,F94&gt;=2.5,F94&gt;=1.5),5.267,IF(AND(H94&gt;=14.564,A94&lt;7.25,A94&gt;=6.6,F94&gt;=2.5,F94&gt;=1.5),5.6,IF(AND(H94&gt;=14.309,G94&gt;=0.11,G94&lt;0.227,G94&lt;0.347,B94&gt;=3.05,F94&lt;1.5),1.7,IF(AND(D94&lt;0.4,H94&gt;=9.441,H94&gt;=6.417,G94&gt;=0.347,B94&gt;=3.05,F94&lt;1.5),1.5,IF(AND(D94&gt;=0.4,H94&gt;=9.441,H94&gt;=6.417,G94&gt;=0.347,B94&gt;=3.05,F94&lt;1.5),1.633,IF(AND(A94&lt;5.35,G94&lt;0.865,G94&gt;=0.451,H94&lt;10.266,F94&lt;2.5,F94&gt;=1.5),3.15,IF(AND(D94&lt;1.45,G94&gt;=0.302,H94&gt;=13.665,H94&gt;=10.266,F94&lt;2.5,F94&gt;=1.5),4.74,IF(AND(D94&gt;=1.45,G94&gt;=0.302,H94&gt;=13.665,H94&gt;=10.266,F94&lt;2.5,F94&gt;=1.5),4.567,IF(AND(H94&lt;8.836,H94&lt;14.564,A94&lt;7.25,A94&gt;=6.6,F94&gt;=2.5,F94&gt;=1.5),5.7,IF(AND(H94&gt;=8.836,H94&lt;14.564,A94&lt;7.25,A94&gt;=6.6,F94&gt;=2.5,F94&gt;=1.5),5.9,IF(AND(H94&lt;11.53,H94&lt;14.309,G94&gt;=0.11,G94&lt;0.227,G94&lt;0.347,B94&gt;=3.05,F94&lt;1.5),1.5,IF(AND(H94&gt;=11.53,H94&lt;14.309,G94&gt;=0.11,G94&lt;0.227,G94&lt;0.347,B94&gt;=3.05,F94&lt;1.5),1.467,IF(AND(H94&lt;9.386,A94&gt;=5.35,G94&lt;0.865,G94&gt;=0.451,H94&lt;10.266,F94&lt;2.5,F94&gt;=1.5),3.56,IF(AND(H94&gt;=9.386,A94&gt;=5.35,G94&lt;0.865,G94&gt;=0.451,H94&lt;10.266,F94&lt;2.5,F94&gt;=1.5),4.2,IF(AND(H94&lt;11.036,D94&lt;1.45,B94&gt;=2.45,H94&lt;13.665,H94&gt;=10.266,F94&lt;2.5,F94&gt;=1.5),4.45,IF(AND(H94&gt;=11.036,D94&lt;1.45,B94&gt;=2.45,H94&lt;13.665,H94&gt;=10.266,F94&lt;2.5,F94&gt;=1.5),4.1,IF(AND(G94&gt;=0.585,D94&gt;=1.45,B94&gt;=2.45,H94&lt;13.665,H94&gt;=10.266,F94&lt;2.5,F94&gt;=1.5),4.9,IF(AND(H94&lt;11.743,G94&lt;0.585,D94&gt;=1.45,B94&gt;=2.45,H94&lt;13.665,H94&gt;=10.266,F94&lt;2.5,F94&gt;=1.5),4.7,IF(AND(H94&gt;=11.743,G94&lt;0.585,D94&gt;=1.45,B94&gt;=2.45,H94&lt;13.665,H94&gt;=10.266,F94&lt;2.5,F94&gt;=1.5),4.5,"shouldnthappen")))))))))))))))))))))))))))))))))))</f>
        <v>3.56</v>
      </c>
      <c r="AV94" s="1" t="n">
        <f aca="false">IF(AND(G94&gt;=0.356,F94&gt;=1.5,A94&lt;5.75),3.52,IF(AND(A94&lt;7.25,A94&gt;=7.1,A94&gt;=5.75),5.875,IF(AND(A94&gt;=7.25,A94&gt;=7.1,A94&gt;=5.75),6.5,IF(AND(D94&gt;=0.35,G94&gt;=0.586,F94&lt;1.5,A94&lt;5.75),1.8,IF(AND(D94&lt;1.4,G94&lt;0.356,F94&gt;=1.5,A94&lt;5.75),4.2,IF(AND(D94&gt;=1.4,G94&lt;0.356,F94&gt;=1.5,A94&lt;5.75),4.5,IF(AND(H94&gt;=11.218,A94&lt;5.05,G94&lt;0.586,F94&lt;1.5,A94&lt;5.75),1.225,IF(AND(G94&gt;=0.253,A94&gt;=5.05,G94&lt;0.586,F94&lt;1.5,A94&lt;5.75),1.3,IF(AND(B94&gt;=3.75,D94&lt;0.35,G94&gt;=0.586,F94&lt;1.5,A94&lt;5.75),1.567,IF(AND(B94&lt;2.85,D94&lt;1.35,D94&lt;1.65,A94&lt;7.1,A94&gt;=5.75),4.26,IF(AND(B94&gt;=2.85,D94&lt;1.35,D94&lt;1.65,A94&lt;7.1,A94&gt;=5.75),4.45,IF(AND(A94&lt;6.05,H94&lt;12.921,D94&gt;=1.65,A94&lt;7.1,A94&gt;=5.75),5.1,IF(AND(H94&gt;=15.338,H94&gt;=12.921,D94&gt;=1.65,A94&lt;7.1,A94&gt;=5.75),5.55,IF(AND(G94&lt;0.418,H94&lt;11.218,A94&lt;5.05,G94&lt;0.586,F94&lt;1.5,A94&lt;5.75),1.42,IF(AND(G94&gt;=0.418,H94&lt;11.218,A94&lt;5.05,G94&lt;0.586,F94&lt;1.5,A94&lt;5.75),1.3,IF(AND(H94&gt;=13.321,G94&lt;0.253,A94&gt;=5.05,G94&lt;0.586,F94&lt;1.5,A94&lt;5.75),1.7,IF(AND(H94&lt;6.089,B94&lt;3.75,D94&lt;0.35,G94&gt;=0.586,F94&lt;1.5,A94&lt;5.75),1.7,IF(AND(H94&gt;=6.089,B94&lt;3.75,D94&lt;0.35,G94&gt;=0.586,F94&lt;1.5,A94&lt;5.75),1.5,IF(AND(B94&lt;2.9,D94&lt;1.45,D94&gt;=1.35,D94&lt;1.65,A94&lt;7.1,A94&gt;=5.75),4.8,IF(AND(B94&gt;=2.9,D94&lt;1.45,D94&gt;=1.35,D94&lt;1.65,A94&lt;7.1,A94&gt;=5.75),4.475,IF(AND(B94&lt;2.5,D94&gt;=1.45,D94&gt;=1.35,D94&lt;1.65,A94&lt;7.1,A94&gt;=5.75),4.5,IF(AND(H94&lt;8.884,A94&gt;=6.05,H94&lt;12.921,D94&gt;=1.65,A94&lt;7.1,A94&gt;=5.75),5.4,IF(AND(A94&lt;6.3,H94&lt;15.338,H94&gt;=12.921,D94&gt;=1.65,A94&lt;7.1,A94&gt;=5.75),4.967,IF(AND(A94&gt;=6.3,H94&lt;15.338,H94&gt;=12.921,D94&gt;=1.65,A94&lt;7.1,A94&gt;=5.75),5.133,IF(AND(H94&lt;10.826,H94&lt;13.321,G94&lt;0.253,A94&gt;=5.05,G94&lt;0.586,F94&lt;1.5,A94&lt;5.75),1.5,IF(AND(H94&gt;=10.826,H94&lt;13.321,G94&lt;0.253,A94&gt;=5.05,G94&lt;0.586,F94&lt;1.5,A94&lt;5.75),1.4,IF(AND(H94&lt;7.47,B94&gt;=2.5,D94&gt;=1.45,D94&gt;=1.35,D94&lt;1.65,A94&lt;7.1,A94&gt;=5.75),5.1,IF(AND(H94&gt;=7.47,B94&gt;=2.5,D94&gt;=1.45,D94&gt;=1.35,D94&lt;1.65,A94&lt;7.1,A94&gt;=5.75),4.725,IF(AND(H94&lt;9.637,H94&gt;=8.884,A94&gt;=6.05,H94&lt;12.921,D94&gt;=1.65,A94&lt;7.1,A94&gt;=5.75),5.9,IF(AND(B94&lt;2.6,H94&gt;=9.637,H94&gt;=8.884,A94&gt;=6.05,H94&lt;12.921,D94&gt;=1.65,A94&lt;7.1,A94&gt;=5.75),5.8,IF(AND(B94&lt;2.75,B94&gt;=2.6,H94&gt;=9.637,H94&gt;=8.884,A94&gt;=6.05,H94&lt;12.921,D94&gt;=1.65,A94&lt;7.1,A94&gt;=5.75),5.3,IF(AND(D94&lt;2.25,B94&gt;=2.75,B94&gt;=2.6,H94&gt;=9.637,H94&gt;=8.884,A94&gt;=6.05,H94&lt;12.921,D94&gt;=1.65,A94&lt;7.1,A94&gt;=5.75),5.6,IF(AND(D94&gt;=2.25,B94&gt;=2.75,B94&gt;=2.6,H94&gt;=9.637,H94&gt;=8.884,A94&gt;=6.05,H94&lt;12.921,D94&gt;=1.65,A94&lt;7.1,A94&gt;=5.75),5.5,"shouldnthappen")))))))))))))))))))))))))))))))))</f>
        <v>4.475</v>
      </c>
      <c r="AW94" s="1" t="n">
        <f aca="false">IF(AND(G94&gt;=0.905,F94&lt;1.5),1.767,IF(AND(H94&gt;=16.674,F94&gt;=1.5),6.55,IF(AND(A94&lt;4.35,H94&lt;14.344,G94&lt;0.905,F94&lt;1.5),1.1,IF(AND(B94&lt;3.65,H94&gt;=14.344,G94&lt;0.905,F94&lt;1.5),1.5,IF(AND(B94&gt;=3.65,H94&gt;=14.344,G94&lt;0.905,F94&lt;1.5),1.65,IF(AND(B94&lt;2.6,F94&gt;=2.5,H94&lt;16.674,F94&gt;=1.5),4.5,IF(AND(D94&gt;=0.45,A94&gt;=4.35,H94&lt;14.344,G94&lt;0.905,F94&lt;1.5),1.65,IF(AND(D94&lt;1.15,A94&lt;5.9,F94&lt;2.5,H94&lt;16.674,F94&gt;=1.5),3.56,IF(AND(B94&lt;2.75,A94&gt;=5.9,F94&lt;2.5,H94&lt;16.674,F94&gt;=1.5),5,IF(AND(H94&lt;13.531,B94&gt;=2.75,A94&gt;=5.9,F94&lt;2.5,H94&lt;16.674,F94&gt;=1.5),4.333,IF(AND(B94&lt;3.2,G94&gt;=0.669,B94&gt;=2.6,F94&gt;=2.5,H94&lt;16.674,F94&gt;=1.5),5.08,IF(AND(B94&gt;=3.2,G94&gt;=0.669,B94&gt;=2.6,F94&gt;=2.5,H94&lt;16.674,F94&gt;=1.5),5.4,IF(AND(B94&lt;3.15,A94&lt;5.05,D94&lt;0.45,A94&gt;=4.35,H94&lt;14.344,G94&lt;0.905,F94&lt;1.5),1.45,IF(AND(A94&gt;=5.55,A94&gt;=5.05,D94&lt;0.45,A94&gt;=4.35,H94&lt;14.344,G94&lt;0.905,F94&lt;1.5),1.5,IF(AND(A94&lt;5.55,A94&lt;5.65,D94&gt;=1.15,A94&lt;5.9,F94&lt;2.5,H94&lt;16.674,F94&gt;=1.5),3.95,IF(AND(A94&gt;=5.55,A94&lt;5.65,D94&gt;=1.15,A94&lt;5.9,F94&lt;2.5,H94&lt;16.674,F94&gt;=1.5),3.82,IF(AND(G94&lt;0.39,A94&gt;=5.65,D94&gt;=1.15,A94&lt;5.9,F94&lt;2.5,H94&lt;16.674,F94&gt;=1.5),4.35,IF(AND(G94&gt;=0.39,A94&gt;=5.65,D94&gt;=1.15,A94&lt;5.9,F94&lt;2.5,H94&lt;16.674,F94&gt;=1.5),3.95,IF(AND(G94&lt;0.466,H94&gt;=13.531,B94&gt;=2.75,A94&gt;=5.9,F94&lt;2.5,H94&lt;16.674,F94&gt;=1.5),4.8,IF(AND(G94&gt;=0.466,H94&gt;=13.531,B94&gt;=2.75,A94&gt;=5.9,F94&lt;2.5,H94&lt;16.674,F94&gt;=1.5),4.7,IF(AND(H94&lt;10.144,D94&lt;2.05,G94&lt;0.669,B94&gt;=2.6,F94&gt;=2.5,H94&lt;16.674,F94&gt;=1.5),5.3,IF(AND(H94&gt;=10.144,D94&lt;2.05,G94&lt;0.669,B94&gt;=2.6,F94&gt;=2.5,H94&lt;16.674,F94&gt;=1.5),5.133,IF(AND(D94&gt;=2.45,D94&gt;=2.05,G94&lt;0.669,B94&gt;=2.6,F94&gt;=2.5,H94&lt;16.674,F94&gt;=1.5),5.9,IF(AND(B94&lt;3.25,B94&gt;=3.15,A94&lt;5.05,D94&lt;0.45,A94&gt;=4.35,H94&lt;14.344,G94&lt;0.905,F94&lt;1.5),1.2,IF(AND(B94&gt;=3.25,B94&gt;=3.15,A94&lt;5.05,D94&lt;0.45,A94&gt;=4.35,H94&lt;14.344,G94&lt;0.905,F94&lt;1.5),1.36,IF(AND(B94&gt;=3.8,A94&lt;5.55,A94&gt;=5.05,D94&lt;0.45,A94&gt;=4.35,H94&lt;14.344,G94&lt;0.905,F94&lt;1.5),1.3,IF(AND(G94&lt;0.05,B94&lt;3.8,A94&lt;5.55,A94&gt;=5.05,D94&lt;0.45,A94&gt;=4.35,H94&lt;14.344,G94&lt;0.905,F94&lt;1.5),1.4,IF(AND(G94&lt;0.107,G94&lt;0.395,D94&lt;2.45,D94&gt;=2.05,G94&lt;0.669,B94&gt;=2.6,F94&gt;=2.5,H94&lt;16.674,F94&gt;=1.5),5.667,IF(AND(G94&lt;0.537,G94&gt;=0.395,D94&lt;2.45,D94&gt;=2.05,G94&lt;0.669,B94&gt;=2.6,F94&gt;=2.5,H94&lt;16.674,F94&gt;=1.5),5.6,IF(AND(G94&gt;=0.537,G94&gt;=0.395,D94&lt;2.45,D94&gt;=2.05,G94&lt;0.669,B94&gt;=2.6,F94&gt;=2.5,H94&lt;16.674,F94&gt;=1.5),5.775,IF(AND(B94&lt;3.6,G94&gt;=0.05,B94&lt;3.8,A94&lt;5.55,A94&gt;=5.05,D94&lt;0.45,A94&gt;=4.35,H94&lt;14.344,G94&lt;0.905,F94&lt;1.5),1.475,IF(AND(B94&gt;=3.6,G94&gt;=0.05,B94&lt;3.8,A94&lt;5.55,A94&gt;=5.05,D94&lt;0.45,A94&gt;=4.35,H94&lt;14.344,G94&lt;0.905,F94&lt;1.5),1.5,IF(AND(G94&lt;0.312,G94&gt;=0.107,G94&lt;0.395,D94&lt;2.45,D94&gt;=2.05,G94&lt;0.669,B94&gt;=2.6,F94&gt;=2.5,H94&lt;16.674,F94&gt;=1.5),5.18,IF(AND(G94&gt;=0.312,G94&gt;=0.107,G94&lt;0.395,D94&lt;2.45,D94&gt;=2.05,G94&lt;0.669,B94&gt;=2.6,F94&gt;=2.5,H94&lt;16.674,F94&gt;=1.5),5.4,"shouldnthappen"))))))))))))))))))))))))))))))))))</f>
        <v>4.333</v>
      </c>
      <c r="AX94" s="1" t="n">
        <f aca="false">IF(AND(D94&gt;=1.3,B94&gt;=3.45),6.25,IF(AND(B94&lt;2.75,A94&lt;5.25,B94&lt;3.45),3.9,IF(AND(D94&lt;0.25,D94&lt;1.3,B94&gt;=3.45),1.16,IF(AND(A94&gt;=5.05,B94&gt;=2.75,A94&lt;5.25,B94&lt;3.45),1.7,IF(AND(D94&lt;0.7,F94&lt;2.5,A94&gt;=5.25,B94&lt;3.45),1.5,IF(AND(H94&gt;=16.284,F94&gt;=2.5,A94&gt;=5.25,B94&lt;3.45),6.6,IF(AND(G94&lt;0.123,D94&gt;=0.25,D94&lt;1.3,B94&gt;=3.45),1.3,IF(AND(A94&lt;4.5,A94&lt;5.05,B94&gt;=2.75,A94&lt;5.25,B94&lt;3.45),1.3,IF(AND(A94&lt;5.05,G94&gt;=0.123,D94&gt;=0.25,D94&lt;1.3,B94&gt;=3.45),1.6,IF(AND(B94&lt;3.15,A94&gt;=4.5,A94&lt;5.05,B94&gt;=2.75,A94&lt;5.25,B94&lt;3.45),1.54,IF(AND(B94&gt;=3.15,A94&gt;=4.5,A94&lt;5.05,B94&gt;=2.75,A94&lt;5.25,B94&lt;3.45),1.35,IF(AND(D94&gt;=1.4,A94&lt;5.9,D94&gt;=0.7,F94&lt;2.5,A94&gt;=5.25,B94&lt;3.45),4.5,IF(AND(D94&gt;=1.55,A94&gt;=5.9,D94&gt;=0.7,F94&lt;2.5,A94&gt;=5.25,B94&lt;3.45),4.95,IF(AND(G94&gt;=0.682,D94&gt;=2.05,H94&lt;16.284,F94&gt;=2.5,A94&gt;=5.25,B94&lt;3.45),5.26,IF(AND(A94&lt;5.4,A94&gt;=5.05,G94&gt;=0.123,D94&gt;=0.25,D94&lt;1.3,B94&gt;=3.45),1.64,IF(AND(A94&gt;=5.4,A94&gt;=5.05,G94&gt;=0.123,D94&gt;=0.25,D94&lt;1.3,B94&gt;=3.45),1.6,IF(AND(G94&lt;0.372,D94&lt;1.4,A94&lt;5.9,D94&gt;=0.7,F94&lt;2.5,A94&gt;=5.25,B94&lt;3.45),4.175,IF(AND(D94&lt;1.35,D94&lt;1.55,A94&gt;=5.9,D94&gt;=0.7,F94&lt;2.5,A94&gt;=5.25,B94&lt;3.45),4.2,IF(AND(B94&lt;2.35,G94&lt;0.596,D94&lt;2.05,H94&lt;16.284,F94&gt;=2.5,A94&gt;=5.25,B94&lt;3.45),5,IF(AND(G94&gt;=0.888,G94&gt;=0.596,D94&lt;2.05,H94&lt;16.284,F94&gt;=2.5,A94&gt;=5.25,B94&lt;3.45),4.8,IF(AND(A94&gt;=6.85,G94&lt;0.682,D94&gt;=2.05,H94&lt;16.284,F94&gt;=2.5,A94&gt;=5.25,B94&lt;3.45),5.4,IF(AND(A94&gt;=5.75,G94&gt;=0.372,D94&lt;1.4,A94&lt;5.9,D94&gt;=0.7,F94&lt;2.5,A94&gt;=5.25,B94&lt;3.45),3.933,IF(AND(A94&gt;=6.75,D94&gt;=1.35,D94&lt;1.55,A94&gt;=5.9,D94&gt;=0.7,F94&lt;2.5,A94&gt;=5.25,B94&lt;3.45),4.8,IF(AND(H94&lt;11.084,B94&gt;=2.35,G94&lt;0.596,D94&lt;2.05,H94&lt;16.284,F94&gt;=2.5,A94&gt;=5.25,B94&lt;3.45),5.3,IF(AND(H94&lt;8.435,G94&lt;0.888,G94&gt;=0.596,D94&lt;2.05,H94&lt;16.284,F94&gt;=2.5,A94&gt;=5.25,B94&lt;3.45),5.1,IF(AND(H94&gt;=8.435,G94&lt;0.888,G94&gt;=0.596,D94&lt;2.05,H94&lt;16.284,F94&gt;=2.5,A94&gt;=5.25,B94&lt;3.45),4.94,IF(AND(B94&lt;3.15,A94&lt;6.85,G94&lt;0.682,D94&gt;=2.05,H94&lt;16.284,F94&gt;=2.5,A94&gt;=5.25,B94&lt;3.45),5.6,IF(AND(B94&gt;=3.15,A94&lt;6.85,G94&lt;0.682,D94&gt;=2.05,H94&lt;16.284,F94&gt;=2.5,A94&gt;=5.25,B94&lt;3.45),5.74,IF(AND(G94&lt;0.572,A94&lt;5.75,G94&gt;=0.372,D94&lt;1.4,A94&lt;5.9,D94&gt;=0.7,F94&lt;2.5,A94&gt;=5.25,B94&lt;3.45),3.7,IF(AND(D94&lt;1.45,A94&lt;6.75,D94&gt;=1.35,D94&lt;1.55,A94&gt;=5.9,D94&gt;=0.7,F94&lt;2.5,A94&gt;=5.25,B94&lt;3.45),4.46,IF(AND(D94&gt;=1.45,A94&lt;6.75,D94&gt;=1.35,D94&lt;1.55,A94&gt;=5.9,D94&gt;=0.7,F94&lt;2.5,A94&gt;=5.25,B94&lt;3.45),4.567,IF(AND(H94&lt;12.532,H94&gt;=11.084,B94&gt;=2.35,G94&lt;0.596,D94&lt;2.05,H94&lt;16.284,F94&gt;=2.5,A94&gt;=5.25,B94&lt;3.45),5.8,IF(AND(H94&gt;=12.532,H94&gt;=11.084,B94&gt;=2.35,G94&lt;0.596,D94&lt;2.05,H94&lt;16.284,F94&gt;=2.5,A94&gt;=5.25,B94&lt;3.45),5.667,IF(AND(A94&gt;=5.65,G94&gt;=0.572,A94&lt;5.75,G94&gt;=0.372,D94&lt;1.4,A94&lt;5.9,D94&gt;=0.7,F94&lt;2.5,A94&gt;=5.25,B94&lt;3.45),4.2,IF(AND(G94&lt;0.862,A94&lt;5.65,G94&gt;=0.572,A94&lt;5.75,G94&gt;=0.372,D94&lt;1.4,A94&lt;5.9,D94&gt;=0.7,F94&lt;2.5,A94&gt;=5.25,B94&lt;3.45),3.9,IF(AND(G94&gt;=0.862,A94&lt;5.65,G94&gt;=0.572,A94&lt;5.75,G94&gt;=0.372,D94&lt;1.4,A94&lt;5.9,D94&gt;=0.7,F94&lt;2.5,A94&gt;=5.25,B94&lt;3.45),4,"shouldnthappen"))))))))))))))))))))))))))))))))))))</f>
        <v>4.46</v>
      </c>
      <c r="AY94" s="1" t="n">
        <f aca="false">IF(AND(H94&gt;=8.233,D94&gt;=0.8,A94&lt;5.55),3.525,IF(AND(B94&lt;2.9,H94&gt;=15.534,A94&gt;=5.55),4.8,IF(AND(H94&gt;=12.259,A94&lt;4.75,D94&lt;0.8,A94&lt;5.55),1.25,IF(AND(B94&gt;=3.85,A94&gt;=4.75,D94&lt;0.8,A94&lt;5.55),1.425,IF(AND(D94&lt;1.55,H94&lt;8.233,D94&gt;=0.8,A94&lt;5.55),3.975,IF(AND(D94&gt;=1.55,H94&lt;8.233,D94&gt;=0.8,A94&lt;5.55),4.5,IF(AND(D94&lt;0.65,D94&lt;1.7,H94&lt;15.534,A94&gt;=5.55),1.7,IF(AND(A94&gt;=7.05,D94&gt;=1.7,H94&lt;15.534,A94&gt;=5.55),6.3,IF(AND(B94&gt;=3.35,B94&gt;=2.9,H94&gt;=15.534,A94&gt;=5.55),5.4,IF(AND(B94&lt;3.1,H94&lt;12.259,A94&lt;4.75,D94&lt;0.8,A94&lt;5.55),1.367,IF(AND(B94&gt;=3.1,H94&lt;12.259,A94&lt;4.75,D94&lt;0.8,A94&lt;5.55),1.4,IF(AND(G94&gt;=0.905,B94&lt;3.85,A94&gt;=4.75,D94&lt;0.8,A94&lt;5.55),1.9,IF(AND(H94&lt;15.681,B94&lt;3.35,B94&gt;=2.9,H94&gt;=15.534,A94&gt;=5.55),5.8,IF(AND(H94&gt;=15.681,B94&lt;3.35,B94&gt;=2.9,H94&gt;=15.534,A94&gt;=5.55),5.7,IF(AND(H94&gt;=14.877,G94&lt;0.905,B94&lt;3.85,A94&gt;=4.75,D94&lt;0.8,A94&lt;5.55),1.3,IF(AND(D94&gt;=1.25,B94&lt;2.65,D94&gt;=0.65,D94&lt;1.7,H94&lt;15.534,A94&gt;=5.55),4.433,IF(AND(G94&gt;=0.622,B94&lt;3.15,A94&lt;7.05,D94&gt;=1.7,H94&lt;15.534,A94&gt;=5.55),5.08,IF(AND(H94&gt;=13.42,B94&gt;=3.15,A94&lt;7.05,D94&gt;=1.7,H94&lt;15.534,A94&gt;=5.55),5.1,IF(AND(G94&lt;0.265,H94&lt;14.877,G94&lt;0.905,B94&lt;3.85,A94&gt;=4.75,D94&lt;0.8,A94&lt;5.55),1.2,IF(AND(A94&lt;5.75,D94&lt;1.25,B94&lt;2.65,D94&gt;=0.65,D94&lt;1.7,H94&lt;15.534,A94&gt;=5.55),3.7,IF(AND(A94&gt;=5.75,D94&lt;1.25,B94&lt;2.65,D94&gt;=0.65,D94&lt;1.7,H94&lt;15.534,A94&gt;=5.55),4,IF(AND(G94&gt;=0.652,D94&lt;1.35,B94&gt;=2.65,D94&gt;=0.65,D94&lt;1.7,H94&lt;15.534,A94&gt;=5.55),3.6,IF(AND(H94&lt;7.47,D94&gt;=1.35,B94&gt;=2.65,D94&gt;=0.65,D94&lt;1.7,H94&lt;15.534,A94&gt;=5.55),5.1,IF(AND(H94&lt;10.914,G94&lt;0.622,B94&lt;3.15,A94&lt;7.05,D94&gt;=1.7,H94&lt;15.534,A94&gt;=5.55),5.36,IF(AND(H94&gt;=10.914,G94&lt;0.622,B94&lt;3.15,A94&lt;7.05,D94&gt;=1.7,H94&lt;15.534,A94&gt;=5.55),5.64,IF(AND(G94&gt;=0.657,H94&lt;13.42,B94&gt;=3.15,A94&lt;7.05,D94&gt;=1.7,H94&lt;15.534,A94&gt;=5.55),6,IF(AND(G94&gt;=0.782,G94&gt;=0.265,H94&lt;14.877,G94&lt;0.905,B94&lt;3.85,A94&gt;=4.75,D94&lt;0.8,A94&lt;5.55),1.48,IF(AND(H94&lt;11.286,G94&lt;0.652,D94&lt;1.35,B94&gt;=2.65,D94&gt;=0.65,D94&lt;1.7,H94&lt;15.534,A94&gt;=5.55),4.24,IF(AND(H94&gt;=11.286,G94&lt;0.652,D94&lt;1.35,B94&gt;=2.65,D94&gt;=0.65,D94&lt;1.7,H94&lt;15.534,A94&gt;=5.55),4.05,IF(AND(G94&lt;0.413,H94&gt;=7.47,D94&gt;=1.35,B94&gt;=2.65,D94&gt;=0.65,D94&lt;1.7,H94&lt;15.534,A94&gt;=5.55),5.1,IF(AND(H94&lt;11.325,G94&lt;0.657,H94&lt;13.42,B94&gt;=3.15,A94&lt;7.05,D94&gt;=1.7,H94&lt;15.534,A94&gt;=5.55),5.8,IF(AND(H94&gt;=11.325,G94&lt;0.657,H94&lt;13.42,B94&gt;=3.15,A94&lt;7.05,D94&gt;=1.7,H94&lt;15.534,A94&gt;=5.55),5.6,IF(AND(D94&gt;=0.35,G94&lt;0.782,G94&gt;=0.265,H94&lt;14.877,G94&lt;0.905,B94&lt;3.85,A94&gt;=4.75,D94&lt;0.8,A94&lt;5.55),1.633,IF(AND(B94&lt;2.85,G94&gt;=0.413,H94&gt;=7.47,D94&gt;=1.35,B94&gt;=2.65,D94&gt;=0.65,D94&lt;1.7,H94&lt;15.534,A94&gt;=5.55),4.6,IF(AND(D94&lt;0.15,D94&lt;0.35,G94&lt;0.782,G94&gt;=0.265,H94&lt;14.877,G94&lt;0.905,B94&lt;3.85,A94&gt;=4.75,D94&lt;0.8,A94&lt;5.55),1.5,IF(AND(D94&gt;=0.15,D94&lt;0.35,G94&lt;0.782,G94&gt;=0.265,H94&lt;14.877,G94&lt;0.905,B94&lt;3.85,A94&gt;=4.75,D94&lt;0.8,A94&lt;5.55),1.543,IF(AND(A94&gt;=6.8,B94&gt;=2.85,G94&gt;=0.413,H94&gt;=7.47,D94&gt;=1.35,B94&gt;=2.65,D94&gt;=0.65,D94&lt;1.7,H94&lt;15.534,A94&gt;=5.55),4.9,IF(AND(H94&lt;13.531,A94&lt;6.8,B94&gt;=2.85,G94&gt;=0.413,H94&gt;=7.47,D94&gt;=1.35,B94&gt;=2.65,D94&gt;=0.65,D94&lt;1.7,H94&lt;15.534,A94&gt;=5.55),4.5,IF(AND(H94&gt;=13.531,A94&lt;6.8,B94&gt;=2.85,G94&gt;=0.413,H94&gt;=7.47,D94&gt;=1.35,B94&gt;=2.65,D94&gt;=0.65,D94&lt;1.7,H94&lt;15.534,A94&gt;=5.55),4.7,"shouldnthappen")))))))))))))))))))))))))))))))))))))))</f>
        <v>4.5</v>
      </c>
      <c r="AZ94" s="1" t="n">
        <f aca="false">IF(AND(H94&gt;=15.371,B94&gt;=3.35),5.4,IF(AND(G94&gt;=0.851,H94&gt;=15.244,B94&lt;3.35),4.75,IF(AND(F94&gt;=2,H94&lt;15.371,B94&gt;=3.35),5.6,IF(AND(B94&lt;2.75,A94&lt;5.15,H94&lt;15.244,B94&lt;3.35),3.42,IF(AND(A94&gt;=7.25,G94&lt;0.851,H94&gt;=15.244,B94&lt;3.35),6.6,IF(AND(A94&lt;4.45,B94&gt;=2.75,A94&lt;5.15,H94&lt;15.244,B94&lt;3.35),1.1,IF(AND(G94&lt;0.527,A94&lt;7.25,G94&lt;0.851,H94&gt;=15.244,B94&lt;3.35),5.08,IF(AND(G94&gt;=0.527,A94&lt;7.25,G94&lt;0.851,H94&gt;=15.244,B94&lt;3.35),5.8,IF(AND(D94&gt;=0.35,B94&lt;3.7,F94&lt;2,H94&lt;15.371,B94&gt;=3.35),1.55,IF(AND(H94&lt;6.542,B94&gt;=3.7,F94&lt;2,H94&lt;15.371,B94&gt;=3.35),1.9,IF(AND(B94&lt;3.25,A94&gt;=4.45,B94&gt;=2.75,A94&lt;5.15,H94&lt;15.244,B94&lt;3.35),1.46,IF(AND(B94&gt;=3.25,A94&gt;=4.45,B94&gt;=2.75,A94&lt;5.15,H94&lt;15.244,B94&lt;3.35),1.7,IF(AND(H94&lt;13.654,B94&gt;=2.95,D94&lt;1.45,A94&gt;=5.15,H94&lt;15.244,B94&lt;3.35),4.3,IF(AND(H94&gt;=13.654,B94&gt;=2.95,D94&lt;1.45,A94&gt;=5.15,H94&lt;15.244,B94&lt;3.35),4.625,IF(AND(F94&gt;=2.5,D94&lt;1.75,D94&gt;=1.45,A94&gt;=5.15,H94&lt;15.244,B94&lt;3.35),5.3,IF(AND(G94&gt;=0.853,D94&gt;=1.75,D94&gt;=1.45,A94&gt;=5.15,H94&lt;15.244,B94&lt;3.35),5.15,IF(AND(D94&gt;=0.25,D94&lt;0.35,B94&lt;3.7,F94&lt;2,H94&lt;15.371,B94&gt;=3.35),1.3,IF(AND(B94&lt;3.85,H94&gt;=6.542,B94&gt;=3.7,F94&lt;2,H94&lt;15.371,B94&gt;=3.35),1.633,IF(AND(H94&lt;7.02,H94&lt;10.688,B94&lt;2.95,D94&lt;1.45,A94&gt;=5.15,H94&lt;15.244,B94&lt;3.35),3.98,IF(AND(G94&lt;0.338,H94&gt;=10.688,B94&lt;2.95,D94&lt;1.45,A94&gt;=5.15,H94&lt;15.244,B94&lt;3.35),4.22,IF(AND(G94&gt;=0.338,H94&gt;=10.688,B94&lt;2.95,D94&lt;1.45,A94&gt;=5.15,H94&lt;15.244,B94&lt;3.35),3.9,IF(AND(B94&lt;2.75,F94&lt;2.5,D94&lt;1.75,D94&gt;=1.45,A94&gt;=5.15,H94&lt;15.244,B94&lt;3.35),5.1,IF(AND(B94&gt;=2.75,F94&lt;2.5,D94&lt;1.75,D94&gt;=1.45,A94&gt;=5.15,H94&lt;15.244,B94&lt;3.35),4.74,IF(AND(A94&gt;=7,G94&lt;0.853,D94&gt;=1.75,D94&gt;=1.45,A94&gt;=5.15,H94&lt;15.244,B94&lt;3.35),6.5,IF(AND(G94&gt;=0.934,D94&lt;0.25,D94&lt;0.35,B94&lt;3.7,F94&lt;2,H94&lt;15.371,B94&gt;=3.35),1.7,IF(AND(D94&lt;0.25,B94&gt;=3.85,H94&gt;=6.542,B94&gt;=3.7,F94&lt;2,H94&lt;15.371,B94&gt;=3.35),1.5,IF(AND(D94&gt;=0.25,B94&gt;=3.85,H94&gt;=6.542,B94&gt;=3.7,F94&lt;2,H94&lt;15.371,B94&gt;=3.35),1.4,IF(AND(B94&lt;2.5,H94&gt;=7.02,H94&lt;10.688,B94&lt;2.95,D94&lt;1.45,A94&gt;=5.15,H94&lt;15.244,B94&lt;3.35),3.8,IF(AND(G94&gt;=0.74,A94&lt;7,G94&lt;0.853,D94&gt;=1.75,D94&gt;=1.45,A94&gt;=5.15,H94&lt;15.244,B94&lt;3.35),6,IF(AND(G94&gt;=0.61,G94&lt;0.934,D94&lt;0.25,D94&lt;0.35,B94&lt;3.7,F94&lt;2,H94&lt;15.371,B94&gt;=3.35),1.5,IF(AND(D94&lt;1.15,B94&gt;=2.5,H94&gt;=7.02,H94&lt;10.688,B94&lt;2.95,D94&lt;1.45,A94&gt;=5.15,H94&lt;15.244,B94&lt;3.35),3.5,IF(AND(D94&gt;=1.15,B94&gt;=2.5,H94&gt;=7.02,H94&lt;10.688,B94&lt;2.95,D94&lt;1.45,A94&gt;=5.15,H94&lt;15.244,B94&lt;3.35),3.6,IF(AND(G94&gt;=0.626,G94&lt;0.74,A94&lt;7,G94&lt;0.853,D94&gt;=1.75,D94&gt;=1.45,A94&gt;=5.15,H94&lt;15.244,B94&lt;3.35),4.9,IF(AND(H94&lt;13.641,G94&lt;0.61,G94&lt;0.934,D94&lt;0.25,D94&lt;0.35,B94&lt;3.7,F94&lt;2,H94&lt;15.371,B94&gt;=3.35),1.425,IF(AND(H94&gt;=13.641,G94&lt;0.61,G94&lt;0.934,D94&lt;0.25,D94&lt;0.35,B94&lt;3.7,F94&lt;2,H94&lt;15.371,B94&gt;=3.35),1.3,IF(AND(B94&lt;3.05,G94&lt;0.626,G94&lt;0.74,A94&lt;7,G94&lt;0.853,D94&gt;=1.75,D94&gt;=1.45,A94&gt;=5.15,H94&lt;15.244,B94&lt;3.35),5.475,IF(AND(B94&gt;=3.05,G94&lt;0.626,G94&lt;0.74,A94&lt;7,G94&lt;0.853,D94&gt;=1.75,D94&gt;=1.45,A94&gt;=5.15,H94&lt;15.244,B94&lt;3.35),5.633,"shouldnthappen")))))))))))))))))))))))))))))))))))))</f>
        <v>4.3</v>
      </c>
      <c r="BA94" s="1" t="n">
        <f aca="false">IF(AND(F94&gt;=2,B94&gt;=3.4),6.1,IF(AND(B94&lt;2.75,A94&lt;5.15,B94&lt;3.4),3.225,IF(AND(G94&gt;=0.821,F94&lt;2,B94&gt;=3.4),1.9,IF(AND(B94&gt;=3.2,B94&gt;=2.75,A94&lt;5.15,B94&lt;3.4),1.7,IF(AND(A94&lt;4.8,G94&lt;0.821,F94&lt;2,B94&gt;=3.4),1,IF(AND(G94&gt;=0.446,B94&lt;3.2,B94&gt;=2.75,A94&lt;5.15,B94&lt;3.4),1.1,IF(AND(G94&lt;0.356,D94&lt;1.45,A94&lt;6.25,A94&gt;=5.15,B94&lt;3.4),4.32,IF(AND(G94&lt;0.591,D94&gt;=1.45,A94&lt;6.25,A94&gt;=5.15,B94&lt;3.4),4.6,IF(AND(D94&lt;1.75,G94&lt;0.597,A94&gt;=6.25,A94&gt;=5.15,B94&lt;3.4),4.86,IF(AND(H94&gt;=16.472,G94&gt;=0.597,A94&gt;=6.25,A94&gt;=5.15,B94&lt;3.4),6.6,IF(AND(G94&lt;0.063,G94&lt;0.446,B94&lt;3.2,B94&gt;=2.75,A94&lt;5.15,B94&lt;3.4),1.4,IF(AND(A94&gt;=5.95,G94&gt;=0.356,D94&lt;1.45,A94&lt;6.25,A94&gt;=5.15,B94&lt;3.4),4.6,IF(AND(B94&gt;=2.9,G94&gt;=0.591,D94&gt;=1.45,A94&lt;6.25,A94&gt;=5.15,B94&lt;3.4),4.867,IF(AND(D94&gt;=2.4,H94&lt;16.472,G94&gt;=0.597,A94&gt;=6.25,A94&gt;=5.15,B94&lt;3.4),6,IF(AND(A94&lt;5.45,B94&gt;=3.85,A94&gt;=4.8,G94&lt;0.821,F94&lt;2,B94&gt;=3.4),1.3,IF(AND(A94&gt;=5.45,B94&gt;=3.85,A94&gt;=4.8,G94&lt;0.821,F94&lt;2,B94&gt;=3.4),1.45,IF(AND(H94&lt;14.273,G94&gt;=0.063,G94&lt;0.446,B94&lt;3.2,B94&gt;=2.75,A94&lt;5.15,B94&lt;3.4),1.5,IF(AND(H94&gt;=14.273,G94&gt;=0.063,G94&lt;0.446,B94&lt;3.2,B94&gt;=2.75,A94&lt;5.15,B94&lt;3.4),1.6,IF(AND(G94&gt;=0.572,A94&lt;5.95,G94&gt;=0.356,D94&lt;1.45,A94&lt;6.25,A94&gt;=5.15,B94&lt;3.4),3.9,IF(AND(G94&lt;0.827,B94&lt;2.9,G94&gt;=0.591,D94&gt;=1.45,A94&lt;6.25,A94&gt;=5.15,B94&lt;3.4),4.9,IF(AND(G94&gt;=0.827,B94&lt;2.9,G94&gt;=0.591,D94&gt;=1.45,A94&lt;6.25,A94&gt;=5.15,B94&lt;3.4),5.1,IF(AND(A94&gt;=7.2,B94&lt;3.05,D94&gt;=1.75,G94&lt;0.597,A94&gt;=6.25,A94&gt;=5.15,B94&lt;3.4),6.7,IF(AND(G94&lt;0.353,B94&gt;=3.05,D94&gt;=1.75,G94&lt;0.597,A94&gt;=6.25,A94&gt;=5.15,B94&lt;3.4),5.22,IF(AND(G94&gt;=0.353,B94&gt;=3.05,D94&gt;=1.75,G94&lt;0.597,A94&gt;=6.25,A94&gt;=5.15,B94&lt;3.4),5.65,IF(AND(A94&lt;6.55,D94&lt;2.4,H94&lt;16.472,G94&gt;=0.597,A94&gt;=6.25,A94&gt;=5.15,B94&lt;3.4),5.033,IF(AND(H94&lt;12.719,G94&lt;0.385,B94&lt;3.85,A94&gt;=4.8,G94&lt;0.821,F94&lt;2,B94&gt;=3.4),1.54,IF(AND(H94&gt;=12.719,G94&lt;0.385,B94&lt;3.85,A94&gt;=4.8,G94&lt;0.821,F94&lt;2,B94&gt;=3.4),1.3,IF(AND(B94&lt;3.6,G94&gt;=0.385,B94&lt;3.85,A94&gt;=4.8,G94&lt;0.821,F94&lt;2,B94&gt;=3.4),1.325,IF(AND(B94&gt;=3.6,G94&gt;=0.385,B94&lt;3.85,A94&gt;=4.8,G94&lt;0.821,F94&lt;2,B94&gt;=3.4),1.55,IF(AND(D94&lt;1.05,G94&lt;0.572,A94&lt;5.95,G94&gt;=0.356,D94&lt;1.45,A94&lt;6.25,A94&gt;=5.15,B94&lt;3.4),3.633,IF(AND(D94&gt;=2.15,A94&lt;7.2,B94&lt;3.05,D94&gt;=1.75,G94&lt;0.597,A94&gt;=6.25,A94&gt;=5.15,B94&lt;3.4),5.667,IF(AND(H94&lt;13.094,A94&gt;=6.55,D94&lt;2.4,H94&lt;16.472,G94&gt;=0.597,A94&gt;=6.25,A94&gt;=5.15,B94&lt;3.4),5.2,IF(AND(D94&lt;1.15,D94&gt;=1.05,G94&lt;0.572,A94&lt;5.95,G94&gt;=0.356,D94&lt;1.45,A94&lt;6.25,A94&gt;=5.15,B94&lt;3.4),3.8,IF(AND(D94&gt;=1.15,D94&gt;=1.05,G94&lt;0.572,A94&lt;5.95,G94&gt;=0.356,D94&lt;1.45,A94&lt;6.25,A94&gt;=5.15,B94&lt;3.4),3.9,IF(AND(G94&gt;=0.487,D94&lt;2.15,A94&lt;7.2,B94&lt;3.05,D94&gt;=1.75,G94&lt;0.597,A94&gt;=6.25,A94&gt;=5.15,B94&lt;3.4),5.8,IF(AND(A94&lt;6.8,H94&gt;=13.094,A94&gt;=6.55,D94&lt;2.4,H94&lt;16.472,G94&gt;=0.597,A94&gt;=6.25,A94&gt;=5.15,B94&lt;3.4),4.52,IF(AND(A94&gt;=6.8,H94&gt;=13.094,A94&gt;=6.55,D94&lt;2.4,H94&lt;16.472,G94&gt;=0.597,A94&gt;=6.25,A94&gt;=5.15,B94&lt;3.4),4.75,IF(AND(B94&lt;2.95,G94&lt;0.487,D94&lt;2.15,A94&lt;7.2,B94&lt;3.05,D94&gt;=1.75,G94&lt;0.597,A94&gt;=6.25,A94&gt;=5.15,B94&lt;3.4),5.6,IF(AND(B94&gt;=2.95,G94&lt;0.487,D94&lt;2.15,A94&lt;7.2,B94&lt;3.05,D94&gt;=1.75,G94&lt;0.597,A94&gt;=6.25,A94&gt;=5.15,B94&lt;3.4),5.5,"shouldnthappen")))))))))))))))))))))))))))))))))))))))</f>
        <v>4.6</v>
      </c>
      <c r="BB94" s="1" t="n">
        <f aca="false">IF(AND(A94&lt;4.35,B94&lt;3.25,F94&lt;1.5),1.1,IF(AND(H94&lt;14.005,A94&gt;=4.35,B94&lt;3.25,F94&lt;1.5),1.3,IF(AND(H94&gt;=14.005,A94&gt;=4.35,B94&lt;3.25,F94&lt;1.5),1.6,IF(AND(G94&gt;=0.905,A94&lt;5.15,B94&gt;=3.25,F94&lt;1.5),1.9,IF(AND(B94&lt;3.45,A94&gt;=5.15,B94&gt;=3.25,F94&lt;1.5),1.6,IF(AND(F94&gt;=2.5,D94&gt;=1.35,D94&lt;1.75,F94&gt;=1.5),4.867,IF(AND(A94&gt;=7.05,D94&gt;=2.05,D94&gt;=1.75,F94&gt;=1.5),6.35,IF(AND(D94&gt;=0.4,G94&lt;0.905,A94&lt;5.15,B94&gt;=3.25,F94&lt;1.5),1.65,IF(AND(B94&lt;3.6,B94&gt;=3.45,A94&gt;=5.15,B94&gt;=3.25,F94&lt;1.5),1.35,IF(AND(H94&lt;6.808,H94&lt;9.386,D94&lt;1.35,D94&lt;1.75,F94&gt;=1.5),4.05,IF(AND(H94&gt;=6.808,H94&lt;9.386,D94&lt;1.35,D94&lt;1.75,F94&gt;=1.5),3.46,IF(AND(B94&lt;2.45,F94&lt;2.5,D94&gt;=1.35,D94&lt;1.75,F94&gt;=1.5),4.5,IF(AND(H94&gt;=13.115,D94&lt;1.95,D94&lt;2.05,D94&gt;=1.75,F94&gt;=1.5),4.85,IF(AND(G94&lt;0.196,D94&gt;=1.95,D94&lt;2.05,D94&gt;=1.75,F94&gt;=1.5),6.7,IF(AND(G94&gt;=0.196,D94&gt;=1.95,D94&lt;2.05,D94&gt;=1.75,F94&gt;=1.5),5.12,IF(AND(H94&lt;10.925,D94&lt;0.4,G94&lt;0.905,A94&lt;5.15,B94&gt;=3.25,F94&lt;1.5),1.4,IF(AND(H94&gt;=10.925,D94&lt;0.4,G94&lt;0.905,A94&lt;5.15,B94&gt;=3.25,F94&lt;1.5),1.45,IF(AND(H94&lt;14.096,B94&gt;=3.6,B94&gt;=3.45,A94&gt;=5.15,B94&gt;=3.25,F94&lt;1.5),1.42,IF(AND(H94&gt;=14.096,B94&gt;=3.6,B94&gt;=3.45,A94&gt;=5.15,B94&gt;=3.25,F94&lt;1.5),1.7,IF(AND(B94&lt;2.45,D94&lt;1.15,H94&gt;=9.386,D94&lt;1.35,D94&lt;1.75,F94&gt;=1.5),3.6,IF(AND(B94&gt;=2.45,D94&lt;1.15,H94&gt;=9.386,D94&lt;1.35,D94&lt;1.75,F94&gt;=1.5),3.9,IF(AND(G94&lt;0.246,D94&gt;=1.15,H94&gt;=9.386,D94&lt;1.35,D94&lt;1.75,F94&gt;=1.5),4.4,IF(AND(B94&lt;2.75,B94&gt;=2.45,F94&lt;2.5,D94&gt;=1.35,D94&lt;1.75,F94&gt;=1.5),5.1,IF(AND(H94&lt;11.084,H94&lt;13.115,D94&lt;1.95,D94&lt;2.05,D94&gt;=1.75,F94&gt;=1.5),5.35,IF(AND(H94&gt;=11.084,H94&lt;13.115,D94&lt;1.95,D94&lt;2.05,D94&gt;=1.75,F94&gt;=1.5),5.7,IF(AND(H94&lt;15.52,D94&lt;2.25,A94&lt;7.05,D94&gt;=2.05,D94&gt;=1.75,F94&gt;=1.5),5.45,IF(AND(H94&gt;=15.52,D94&lt;2.25,A94&lt;7.05,D94&gt;=2.05,D94&gt;=1.75,F94&gt;=1.5),5.725,IF(AND(G94&gt;=0.775,D94&gt;=2.25,A94&lt;7.05,D94&gt;=2.05,D94&gt;=1.75,F94&gt;=1.5),5.2,IF(AND(D94&lt;1.25,G94&gt;=0.246,D94&gt;=1.15,H94&gt;=9.386,D94&lt;1.35,D94&lt;1.75,F94&gt;=1.5),4.05,IF(AND(A94&lt;5.85,B94&gt;=2.75,B94&gt;=2.45,F94&lt;2.5,D94&gt;=1.35,D94&lt;1.75,F94&gt;=1.5),4.5,IF(AND(B94&lt;3.3,G94&lt;0.775,D94&gt;=2.25,A94&lt;7.05,D94&gt;=2.05,D94&gt;=1.75,F94&gt;=1.5),5.64,IF(AND(B94&gt;=3.3,G94&lt;0.775,D94&gt;=2.25,A94&lt;7.05,D94&gt;=2.05,D94&gt;=1.75,F94&gt;=1.5),5.6,IF(AND(A94&lt;5.9,D94&gt;=1.25,G94&gt;=0.246,D94&gt;=1.15,H94&gt;=9.386,D94&lt;1.35,D94&lt;1.75,F94&gt;=1.5),4.2,IF(AND(A94&gt;=5.9,D94&gt;=1.25,G94&gt;=0.246,D94&gt;=1.15,H94&gt;=9.386,D94&lt;1.35,D94&lt;1.75,F94&gt;=1.5),4,IF(AND(G94&gt;=0.437,A94&gt;=5.85,B94&gt;=2.75,B94&gt;=2.45,F94&lt;2.5,D94&gt;=1.35,D94&lt;1.75,F94&gt;=1.5),4.75,IF(AND(H94&lt;9.446,G94&lt;0.437,A94&gt;=5.85,B94&gt;=2.75,B94&gt;=2.45,F94&lt;2.5,D94&gt;=1.35,D94&lt;1.75,F94&gt;=1.5),4.6,IF(AND(H94&gt;=9.446,G94&lt;0.437,A94&gt;=5.85,B94&gt;=2.75,B94&gt;=2.45,F94&lt;2.5,D94&gt;=1.35,D94&lt;1.75,F94&gt;=1.5),4.7,"shouldnthappen")))))))))))))))))))))))))))))))))))))</f>
        <v>4.75</v>
      </c>
      <c r="BC94" s="1" t="n">
        <f aca="false">IF(AND(G94&gt;=0.905,F94&lt;1.5),1.65,IF(AND(D94&gt;=0.45,G94&lt;0.905,F94&lt;1.5),1.65,IF(AND(A94&lt;5.15,D94&lt;1.55,F94&gt;=1.5),3.225,IF(AND(F94&gt;=2.5,A94&gt;=5.15,D94&lt;1.55,F94&gt;=1.5),5.05,IF(AND(H94&lt;5.767,A94&lt;7.05,D94&gt;=1.55,F94&gt;=1.5),4.5,IF(AND(D94&lt;1.7,A94&gt;=7.05,D94&gt;=1.55,F94&gt;=1.5),5.8,IF(AND(A94&gt;=5.3,G94&lt;0.207,D94&lt;0.45,G94&lt;0.905,F94&lt;1.5),1.3,IF(AND(D94&gt;=0.35,G94&gt;=0.207,D94&lt;0.45,G94&lt;0.905,F94&lt;1.5),1.5,IF(AND(G94&lt;0.155,D94&gt;=1.7,A94&gt;=7.05,D94&gt;=1.55,F94&gt;=1.5),6.7,IF(AND(G94&gt;=0.155,D94&gt;=1.7,A94&gt;=7.05,D94&gt;=1.55,F94&gt;=1.5),6.34,IF(AND(G94&lt;0.05,A94&lt;5.3,G94&lt;0.207,D94&lt;0.45,G94&lt;0.905,F94&lt;1.5),1.4,IF(AND(G94&gt;=0.05,A94&lt;5.3,G94&lt;0.207,D94&lt;0.45,G94&lt;0.905,F94&lt;1.5),1.5,IF(AND(A94&lt;4.5,D94&lt;0.35,G94&gt;=0.207,D94&lt;0.45,G94&lt;0.905,F94&lt;1.5),1.3,IF(AND(G94&lt;0.308,A94&lt;6.2,F94&lt;2.5,A94&gt;=5.15,D94&lt;1.55,F94&gt;=1.5),4.5,IF(AND(D94&lt;1.35,A94&gt;=6.2,F94&lt;2.5,A94&gt;=5.15,D94&lt;1.55,F94&gt;=1.5),4.367,IF(AND(D94&lt;1.85,A94&lt;6.15,H94&gt;=5.767,A94&lt;7.05,D94&gt;=1.55,F94&gt;=1.5),4.933,IF(AND(G94&gt;=0.558,A94&gt;=4.5,D94&lt;0.35,G94&gt;=0.207,D94&lt;0.45,G94&lt;0.905,F94&lt;1.5),1.5,IF(AND(H94&gt;=13.383,G94&gt;=0.308,A94&lt;6.2,F94&lt;2.5,A94&gt;=5.15,D94&lt;1.55,F94&gt;=1.5),4.7,IF(AND(H94&gt;=12.206,D94&gt;=1.35,A94&gt;=6.2,F94&lt;2.5,A94&gt;=5.15,D94&lt;1.55,F94&gt;=1.5),4.575,IF(AND(A94&lt;5.7,D94&gt;=1.85,A94&lt;6.15,H94&gt;=5.767,A94&lt;7.05,D94&gt;=1.55,F94&gt;=1.5),4.9,IF(AND(A94&gt;=5.7,D94&gt;=1.85,A94&lt;6.15,H94&gt;=5.767,A94&lt;7.05,D94&gt;=1.55,F94&gt;=1.5),5.1,IF(AND(G94&lt;0.079,G94&lt;0.364,A94&gt;=6.15,H94&gt;=5.767,A94&lt;7.05,D94&gt;=1.55,F94&gt;=1.5),5.6,IF(AND(G94&gt;=0.079,G94&lt;0.364,A94&gt;=6.15,H94&gt;=5.767,A94&lt;7.05,D94&gt;=1.55,F94&gt;=1.5),5.25,IF(AND(G94&gt;=0.447,G94&lt;0.558,A94&gt;=4.5,D94&lt;0.35,G94&gt;=0.207,D94&lt;0.45,G94&lt;0.905,F94&lt;1.5),1.3,IF(AND(B94&gt;=2.95,H94&lt;13.383,G94&gt;=0.308,A94&lt;6.2,F94&lt;2.5,A94&gt;=5.15,D94&lt;1.55,F94&gt;=1.5),4.6,IF(AND(B94&lt;2.65,H94&lt;12.206,D94&gt;=1.35,A94&gt;=6.2,F94&lt;2.5,A94&gt;=5.15,D94&lt;1.55,F94&gt;=1.5),4.9,IF(AND(D94&lt;2.45,A94&lt;6.6,G94&gt;=0.364,A94&gt;=6.15,H94&gt;=5.767,A94&lt;7.05,D94&gt;=1.55,F94&gt;=1.5),5.6,IF(AND(D94&gt;=2.45,A94&lt;6.6,G94&gt;=0.364,A94&gt;=6.15,H94&gt;=5.767,A94&lt;7.05,D94&gt;=1.55,F94&gt;=1.5),6,IF(AND(H94&lt;12.921,A94&gt;=6.6,G94&gt;=0.364,A94&gt;=6.15,H94&gt;=5.767,A94&lt;7.05,D94&gt;=1.55,F94&gt;=1.5),5.725,IF(AND(H94&gt;=12.921,A94&gt;=6.6,G94&gt;=0.364,A94&gt;=6.15,H94&gt;=5.767,A94&lt;7.05,D94&gt;=1.55,F94&gt;=1.5),5.367,IF(AND(B94&lt;3.15,G94&lt;0.447,G94&lt;0.558,A94&gt;=4.5,D94&lt;0.35,G94&gt;=0.207,D94&lt;0.45,G94&lt;0.905,F94&lt;1.5),1.5,IF(AND(B94&gt;=3.15,G94&lt;0.447,G94&lt;0.558,A94&gt;=4.5,D94&lt;0.35,G94&gt;=0.207,D94&lt;0.45,G94&lt;0.905,F94&lt;1.5),1.36,IF(AND(B94&gt;=2.85,B94&lt;2.95,H94&lt;13.383,G94&gt;=0.308,A94&lt;6.2,F94&lt;2.5,A94&gt;=5.15,D94&lt;1.55,F94&gt;=1.5),3.6,IF(AND(H94&lt;9.446,B94&gt;=2.65,H94&lt;12.206,D94&gt;=1.35,A94&gt;=6.2,F94&lt;2.5,A94&gt;=5.15,D94&lt;1.55,F94&gt;=1.5),4.6,IF(AND(H94&gt;=9.446,B94&gt;=2.65,H94&lt;12.206,D94&gt;=1.35,A94&gt;=6.2,F94&lt;2.5,A94&gt;=5.15,D94&lt;1.55,F94&gt;=1.5),4.7,IF(AND(D94&lt;1.2,B94&lt;2.85,B94&lt;2.95,H94&lt;13.383,G94&gt;=0.308,A94&lt;6.2,F94&lt;2.5,A94&gt;=5.15,D94&lt;1.55,F94&gt;=1.5),3.75,IF(AND(G94&lt;0.356,D94&gt;=1.2,B94&lt;2.85,B94&lt;2.95,H94&lt;13.383,G94&gt;=0.308,A94&lt;6.2,F94&lt;2.5,A94&gt;=5.15,D94&lt;1.55,F94&gt;=1.5),4.2,IF(AND(G94&gt;=0.356,D94&gt;=1.2,B94&lt;2.85,B94&lt;2.95,H94&lt;13.383,G94&gt;=0.308,A94&lt;6.2,F94&lt;2.5,A94&gt;=5.15,D94&lt;1.55,F94&gt;=1.5),3.96,"shouldnthappen"))))))))))))))))))))))))))))))))))))))</f>
        <v>4.6</v>
      </c>
      <c r="BD94" s="1" t="n">
        <f aca="false">IF(AND(B94&lt;2.7,A94&lt;5.3,B94&lt;3.15),3.42,IF(AND(F94&lt;2.5,A94&gt;=5.85,B94&gt;=3.15),4.7,IF(AND(A94&lt;4.35,B94&gt;=2.7,A94&lt;5.3,B94&lt;3.15),1.1,IF(AND(A94&gt;=4.35,B94&gt;=2.7,A94&lt;5.3,B94&lt;3.15),1.42,IF(AND(A94&gt;=7.05,F94&gt;=2.5,A94&gt;=5.3,B94&lt;3.15),6.067,IF(AND(D94&gt;=0.45,A94&lt;5.05,A94&lt;5.85,B94&gt;=3.15),1.6,IF(AND(B94&lt;3.35,A94&gt;=5.05,A94&lt;5.85,B94&gt;=3.15),1.7,IF(AND(A94&gt;=6.85,F94&gt;=2.5,A94&gt;=5.85,B94&gt;=3.15),6.22,IF(AND(D94&lt;1.25,D94&lt;1.35,F94&lt;2.5,A94&gt;=5.3,B94&lt;3.15),4.033,IF(AND(D94&gt;=1.25,D94&lt;1.35,F94&lt;2.5,A94&gt;=5.3,B94&lt;3.15),4.233,IF(AND(A94&lt;6.05,D94&gt;=1.35,F94&lt;2.5,A94&gt;=5.3,B94&lt;3.15),5.1,IF(AND(H94&gt;=13.29,A94&lt;7.05,F94&gt;=2.5,A94&gt;=5.3,B94&lt;3.15),4.96,IF(AND(G94&gt;=0.858,D94&lt;0.45,A94&lt;5.05,A94&lt;5.85,B94&gt;=3.15),1.3,IF(AND(D94&gt;=0.35,B94&gt;=3.35,A94&gt;=5.05,A94&lt;5.85,B94&gt;=3.15),1.4,IF(AND(B94&lt;3.25,A94&lt;6.85,F94&gt;=2.5,A94&gt;=5.85,B94&gt;=3.15),5.233,IF(AND(A94&gt;=6.8,A94&gt;=6.05,D94&gt;=1.35,F94&lt;2.5,A94&gt;=5.3,B94&lt;3.15),4.9,IF(AND(G94&gt;=0.622,H94&lt;13.29,A94&lt;7.05,F94&gt;=2.5,A94&gt;=5.3,B94&lt;3.15),5.067,IF(AND(H94&lt;8.834,G94&lt;0.858,D94&lt;0.45,A94&lt;5.05,A94&lt;5.85,B94&gt;=3.15),1.4,IF(AND(G94&lt;0.774,B94&gt;=3.25,A94&lt;6.85,F94&gt;=2.5,A94&gt;=5.85,B94&gt;=3.15),5.8,IF(AND(G94&gt;=0.774,B94&gt;=3.25,A94&lt;6.85,F94&gt;=2.5,A94&gt;=5.85,B94&gt;=3.15),5.4,IF(AND(H94&gt;=12.206,A94&lt;6.8,A94&gt;=6.05,D94&gt;=1.35,F94&lt;2.5,A94&gt;=5.3,B94&lt;3.15),4.5,IF(AND(G94&gt;=0.439,G94&lt;0.622,H94&lt;13.29,A94&lt;7.05,F94&gt;=2.5,A94&gt;=5.3,B94&lt;3.15),5.667,IF(AND(G94&lt;0.227,H94&gt;=8.834,G94&lt;0.858,D94&lt;0.45,A94&lt;5.05,A94&lt;5.85,B94&gt;=3.15),1.4,IF(AND(G94&gt;=0.227,H94&gt;=8.834,G94&lt;0.858,D94&lt;0.45,A94&lt;5.05,A94&lt;5.85,B94&gt;=3.15),1.3,IF(AND(G94&gt;=0.934,B94&lt;3.75,D94&lt;0.35,B94&gt;=3.35,A94&gt;=5.05,A94&lt;5.85,B94&gt;=3.15),1.7,IF(AND(G94&lt;0.823,B94&gt;=3.75,D94&lt;0.35,B94&gt;=3.35,A94&gt;=5.05,A94&lt;5.85,B94&gt;=3.15),1.55,IF(AND(G94&gt;=0.823,B94&gt;=3.75,D94&lt;0.35,B94&gt;=3.35,A94&gt;=5.05,A94&lt;5.85,B94&gt;=3.15),1.5,IF(AND(A94&lt;6.2,H94&lt;12.206,A94&lt;6.8,A94&gt;=6.05,D94&gt;=1.35,F94&lt;2.5,A94&gt;=5.3,B94&lt;3.15),4.6,IF(AND(A94&gt;=6.2,H94&lt;12.206,A94&lt;6.8,A94&gt;=6.05,D94&gt;=1.35,F94&lt;2.5,A94&gt;=5.3,B94&lt;3.15),4.74,IF(AND(H94&gt;=10.667,G94&lt;0.439,G94&lt;0.622,H94&lt;13.29,A94&lt;7.05,F94&gt;=2.5,A94&gt;=5.3,B94&lt;3.15),5.6,IF(AND(H94&lt;13.67,G94&lt;0.934,B94&lt;3.75,D94&lt;0.35,B94&gt;=3.35,A94&gt;=5.05,A94&lt;5.85,B94&gt;=3.15),1.48,IF(AND(H94&gt;=13.67,G94&lt;0.934,B94&lt;3.75,D94&lt;0.35,B94&gt;=3.35,A94&gt;=5.05,A94&lt;5.85,B94&gt;=3.15),1.3,IF(AND(G94&lt;0.301,H94&lt;10.667,G94&lt;0.439,G94&lt;0.622,H94&lt;13.29,A94&lt;7.05,F94&gt;=2.5,A94&gt;=5.3,B94&lt;3.15),5.2,IF(AND(G94&gt;=0.301,H94&lt;10.667,G94&lt;0.439,G94&lt;0.622,H94&lt;13.29,A94&lt;7.05,F94&gt;=2.5,A94&gt;=5.3,B94&lt;3.15),5.067,"shouldnthappen"))))))))))))))))))))))))))))))))))</f>
        <v>4.6</v>
      </c>
      <c r="BE94" s="1" t="n">
        <f aca="false">IF(AND(B94&gt;=3.85,A94&gt;=5.05,F94&lt;1.5),1.4,IF(AND(A94&lt;5.25,A94&lt;5.75,F94&gt;=1.5),3.15,IF(AND(A94&lt;4.95,B94&lt;3.15,A94&lt;5.05,F94&lt;1.5),1.46,IF(AND(A94&gt;=4.95,B94&lt;3.15,A94&lt;5.05,F94&lt;1.5),1.6,IF(AND(H94&lt;8.834,B94&gt;=3.15,A94&lt;5.05,F94&lt;1.5),1.4,IF(AND(D94&lt;0.25,B94&lt;3.85,A94&gt;=5.05,F94&lt;1.5),1.48,IF(AND(D94&gt;=0.25,B94&lt;3.85,A94&gt;=5.05,F94&lt;1.5),1.7,IF(AND(F94&gt;=2.5,A94&gt;=5.25,A94&lt;5.75,F94&gt;=1.5),4.9,IF(AND(H94&lt;12.45,H94&gt;=8.834,B94&gt;=3.15,A94&lt;5.05,F94&lt;1.5),1.25,IF(AND(H94&gt;=12.45,H94&gt;=8.834,B94&gt;=3.15,A94&lt;5.05,F94&lt;1.5),1.32,IF(AND(G94&lt;0.283,F94&lt;2.5,A94&gt;=5.25,A94&lt;5.75,F94&gt;=1.5),4.3,IF(AND(H94&lt;6.712,H94&lt;11.275,D94&lt;1.55,A94&gt;=5.75,F94&gt;=1.5),5,IF(AND(H94&lt;13.101,H94&gt;=11.275,D94&lt;1.55,A94&gt;=5.75,F94&gt;=1.5),3.933,IF(AND(H94&gt;=13.101,H94&gt;=11.275,D94&lt;1.55,A94&gt;=5.75,F94&gt;=1.5),4.5,IF(AND(A94&gt;=7.3,D94&lt;2.45,D94&gt;=1.55,A94&gt;=5.75,F94&gt;=1.5),6.7,IF(AND(B94&lt;3.45,D94&gt;=2.45,D94&gt;=1.55,A94&gt;=5.75,F94&gt;=1.5),5.925,IF(AND(B94&gt;=3.45,D94&gt;=2.45,D94&gt;=1.55,A94&gt;=5.75,F94&gt;=1.5),6.1,IF(AND(B94&gt;=2.8,G94&gt;=0.283,F94&lt;2.5,A94&gt;=5.25,A94&lt;5.75,F94&gt;=1.5),4.2,IF(AND(D94&lt;1.35,H94&gt;=6.712,H94&lt;11.275,D94&lt;1.55,A94&gt;=5.75,F94&gt;=1.5),4.35,IF(AND(D94&lt;1.05,B94&lt;2.8,G94&gt;=0.283,F94&lt;2.5,A94&gt;=5.25,A94&lt;5.75,F94&gt;=1.5),3.567,IF(AND(D94&gt;=1.05,B94&lt;2.8,G94&gt;=0.283,F94&lt;2.5,A94&gt;=5.25,A94&lt;5.75,F94&gt;=1.5),3.925,IF(AND(B94&lt;2.65,D94&gt;=1.35,H94&gt;=6.712,H94&lt;11.275,D94&lt;1.55,A94&gt;=5.75,F94&gt;=1.5),4.9,IF(AND(B94&gt;=2.65,D94&gt;=1.35,H94&gt;=6.712,H94&lt;11.275,D94&lt;1.55,A94&gt;=5.75,F94&gt;=1.5),4.625,IF(AND(H94&gt;=14.683,G94&gt;=0.628,A94&lt;7.3,D94&lt;2.45,D94&gt;=1.55,A94&gt;=5.75,F94&gt;=1.5),5.4,IF(AND(D94&lt;1.95,H94&lt;8.884,G94&lt;0.628,A94&lt;7.3,D94&lt;2.45,D94&gt;=1.55,A94&gt;=5.75,F94&gt;=1.5),5.1,IF(AND(D94&gt;=1.95,H94&lt;8.884,G94&lt;0.628,A94&lt;7.3,D94&lt;2.45,D94&gt;=1.55,A94&gt;=5.75,F94&gt;=1.5),5.22,IF(AND(A94&lt;6.05,H94&gt;=8.884,G94&lt;0.628,A94&lt;7.3,D94&lt;2.45,D94&gt;=1.55,A94&gt;=5.75,F94&gt;=1.5),5.1,IF(AND(G94&lt;0.817,H94&lt;14.683,G94&gt;=0.628,A94&lt;7.3,D94&lt;2.45,D94&gt;=1.55,A94&gt;=5.75,F94&gt;=1.5),4.967,IF(AND(G94&gt;=0.817,H94&lt;14.683,G94&gt;=0.628,A94&lt;7.3,D94&lt;2.45,D94&gt;=1.55,A94&gt;=5.75,F94&gt;=1.5),5.1,IF(AND(H94&lt;9.637,A94&gt;=6.05,H94&gt;=8.884,G94&lt;0.628,A94&lt;7.3,D94&lt;2.45,D94&gt;=1.55,A94&gt;=5.75,F94&gt;=1.5),5.9,IF(AND(D94&lt;1.85,H94&gt;=9.637,A94&gt;=6.05,H94&gt;=8.884,G94&lt;0.628,A94&lt;7.3,D94&lt;2.45,D94&gt;=1.55,A94&gt;=5.75,F94&gt;=1.5),5.733,IF(AND(G94&gt;=0.388,D94&gt;=1.85,H94&gt;=9.637,A94&gt;=6.05,H94&gt;=8.884,G94&lt;0.628,A94&lt;7.3,D94&lt;2.45,D94&gt;=1.55,A94&gt;=5.75,F94&gt;=1.5),5.64,IF(AND(B94&lt;2.95,G94&lt;0.388,D94&gt;=1.85,H94&gt;=9.637,A94&gt;=6.05,H94&gt;=8.884,G94&lt;0.628,A94&lt;7.3,D94&lt;2.45,D94&gt;=1.55,A94&gt;=5.75,F94&gt;=1.5),5.5,IF(AND(B94&gt;=2.95,G94&lt;0.388,D94&gt;=1.85,H94&gt;=9.637,A94&gt;=6.05,H94&gt;=8.884,G94&lt;0.628,A94&lt;7.3,D94&lt;2.45,D94&gt;=1.55,A94&gt;=5.75,F94&gt;=1.5),5.333,"shouldnthappen"))))))))))))))))))))))))))))))))))</f>
        <v>4.625</v>
      </c>
      <c r="BF94" s="1" t="n">
        <f aca="false">IF(AND(D94&gt;=0.35,F94&lt;1.5),1.65,IF(AND(H94&gt;=16.227,D94&gt;=1.55,F94&gt;=1.5),6.533,IF(AND(A94&gt;=5.45,G94&lt;0.174,D94&lt;0.35,F94&lt;1.5),1.7,IF(AND(D94&lt;0.15,G94&gt;=0.174,D94&lt;0.35,F94&lt;1.5),1.38,IF(AND(D94&gt;=1.15,D94&lt;1.25,D94&lt;1.55,F94&gt;=1.5),3.967,IF(AND(H94&lt;8.376,A94&lt;5.45,G94&lt;0.174,D94&lt;0.35,F94&lt;1.5),1.4,IF(AND(H94&gt;=8.376,A94&lt;5.45,G94&lt;0.174,D94&lt;0.35,F94&lt;1.5),1.5,IF(AND(B94&lt;3.1,D94&gt;=0.15,G94&gt;=0.174,D94&lt;0.35,F94&lt;1.5),1.475,IF(AND(H94&lt;10.258,D94&lt;1.15,D94&lt;1.25,D94&lt;1.55,F94&gt;=1.5),3.24,IF(AND(H94&gt;=10.258,D94&lt;1.15,D94&lt;1.25,D94&lt;1.55,F94&gt;=1.5),3.875,IF(AND(F94&gt;=2.5,H94&lt;10.927,D94&gt;=1.25,D94&lt;1.55,F94&gt;=1.5),5.05,IF(AND(D94&lt;1.35,H94&gt;=10.927,D94&gt;=1.25,D94&lt;1.55,F94&gt;=1.5),4.25,IF(AND(A94&gt;=6.95,D94&lt;1.75,H94&lt;16.227,D94&gt;=1.55,F94&gt;=1.5),5.8,IF(AND(B94&lt;3.3,B94&gt;=3.1,D94&gt;=0.15,G94&gt;=0.174,D94&lt;0.35,F94&lt;1.5),1.3,IF(AND(H94&lt;12.278,D94&gt;=1.35,H94&gt;=10.927,D94&gt;=1.25,D94&lt;1.55,F94&gt;=1.5),4.9,IF(AND(G94&lt;0.226,A94&lt;6.95,D94&lt;1.75,H94&lt;16.227,D94&gt;=1.55,F94&gt;=1.5),5,IF(AND(G94&gt;=0.226,A94&lt;6.95,D94&lt;1.75,H94&lt;16.227,D94&gt;=1.55,F94&gt;=1.5),4.62,IF(AND(H94&lt;9.35,B94&lt;2.95,D94&gt;=1.75,H94&lt;16.227,D94&gt;=1.55,F94&gt;=1.5),6.3,IF(AND(H94&gt;=9.35,B94&lt;2.95,D94&gt;=1.75,H94&lt;16.227,D94&gt;=1.55,F94&gt;=1.5),5.58,IF(AND(A94&lt;5.05,B94&gt;=3.3,B94&gt;=3.1,D94&gt;=0.15,G94&gt;=0.174,D94&lt;0.35,F94&lt;1.5),1.35,IF(AND(A94&gt;=5.05,B94&gt;=3.3,B94&gt;=3.1,D94&gt;=0.15,G94&gt;=0.174,D94&lt;0.35,F94&lt;1.5),1.46,IF(AND(B94&lt;2.8,A94&lt;5.65,F94&lt;2.5,H94&lt;10.927,D94&gt;=1.25,D94&lt;1.55,F94&gt;=1.5),4.075,IF(AND(B94&gt;=2.8,A94&lt;5.65,F94&lt;2.5,H94&lt;10.927,D94&gt;=1.25,D94&lt;1.55,F94&gt;=1.5),3.933,IF(AND(A94&lt;6.25,A94&gt;=5.65,F94&lt;2.5,H94&lt;10.927,D94&gt;=1.25,D94&lt;1.55,F94&gt;=1.5),4.533,IF(AND(A94&gt;=6.25,A94&gt;=5.65,F94&lt;2.5,H94&lt;10.927,D94&gt;=1.25,D94&lt;1.55,F94&gt;=1.5),4.3,IF(AND(A94&lt;6.5,H94&gt;=12.278,D94&gt;=1.35,H94&gt;=10.927,D94&gt;=1.25,D94&lt;1.55,F94&gt;=1.5),4.55,IF(AND(A94&gt;=6.5,H94&gt;=12.278,D94&gt;=1.35,H94&gt;=10.927,D94&gt;=1.25,D94&lt;1.55,F94&gt;=1.5),4.775,IF(AND(H94&lt;9.884,D94&lt;2.1,B94&gt;=2.95,D94&gt;=1.75,H94&lt;16.227,D94&gt;=1.55,F94&gt;=1.5),5.5,IF(AND(H94&gt;=9.884,D94&lt;2.1,B94&gt;=2.95,D94&gt;=1.75,H94&lt;16.227,D94&gt;=1.55,F94&gt;=1.5),5.1,IF(AND(H94&lt;10.393,D94&gt;=2.1,B94&gt;=2.95,D94&gt;=1.75,H94&lt;16.227,D94&gt;=1.55,F94&gt;=1.5),5.74,IF(AND(D94&lt;2.25,H94&gt;=10.393,D94&gt;=2.1,B94&gt;=2.95,D94&gt;=1.75,H94&lt;16.227,D94&gt;=1.55,F94&gt;=1.5),5.8,IF(AND(D94&gt;=2.25,H94&gt;=10.393,D94&gt;=2.1,B94&gt;=2.95,D94&gt;=1.75,H94&lt;16.227,D94&gt;=1.55,F94&gt;=1.5),5.4,"shouldnthappen"))))))))))))))))))))))))))))))))</f>
        <v>4.533</v>
      </c>
      <c r="BG94" s="1" t="n">
        <f aca="false">IF(AND(G94&lt;0.096,A94&lt;5.45),2.95,IF(AND(F94&gt;=1.5,G94&gt;=0.096,A94&lt;5.45),3,IF(AND(D94&lt;0.6,A94&lt;5.9,A94&gt;=5.45),1.4,IF(AND(F94&gt;=2.5,D94&gt;=0.6,A94&lt;5.9,A94&gt;=5.45),5.1,IF(AND(A94&lt;7.45,A94&gt;=7.05,A94&gt;=5.9,A94&gt;=5.45),6.167,IF(AND(B94&gt;=3.55,G94&lt;0.587,F94&lt;1.5,G94&gt;=0.096,A94&lt;5.45),1,IF(AND(A94&lt;5.05,G94&gt;=0.587,F94&lt;1.5,G94&gt;=0.096,A94&lt;5.45),1.35,IF(AND(B94&lt;2.75,D94&lt;1.7,A94&lt;7.05,A94&gt;=5.9,A94&gt;=5.45),4.9,IF(AND(A94&lt;6.2,D94&gt;=1.7,A94&lt;7.05,A94&gt;=5.9,A94&gt;=5.45),4.833,IF(AND(H94&lt;17.32,A94&gt;=7.45,A94&gt;=7.05,A94&gt;=5.9,A94&gt;=5.45),6.68,IF(AND(H94&gt;=17.32,A94&gt;=7.45,A94&gt;=7.05,A94&gt;=5.9,A94&gt;=5.45),6.4,IF(AND(G94&lt;0.161,B94&lt;3.55,G94&lt;0.587,F94&lt;1.5,G94&gt;=0.096,A94&lt;5.45),1.5,IF(AND(H94&lt;11.016,A94&gt;=5.05,G94&gt;=0.587,F94&lt;1.5,G94&gt;=0.096,A94&lt;5.45),1.633,IF(AND(H94&lt;11.001,G94&lt;0.372,F94&lt;2.5,D94&gt;=0.6,A94&lt;5.9,A94&gt;=5.45),4.133,IF(AND(H94&gt;=11.001,G94&lt;0.372,F94&lt;2.5,D94&gt;=0.6,A94&lt;5.9,A94&gt;=5.45),4.3,IF(AND(H94&lt;6.808,G94&gt;=0.372,F94&lt;2.5,D94&gt;=0.6,A94&lt;5.9,A94&gt;=5.45),4,IF(AND(A94&gt;=6.75,B94&gt;=2.75,D94&lt;1.7,A94&lt;7.05,A94&gt;=5.9,A94&gt;=5.45),4.84,IF(AND(H94&lt;12.467,G94&gt;=0.161,B94&lt;3.55,G94&lt;0.587,F94&lt;1.5,G94&gt;=0.096,A94&lt;5.45),1.3,IF(AND(D94&lt;0.25,H94&gt;=11.016,A94&gt;=5.05,G94&gt;=0.587,F94&lt;1.5,G94&gt;=0.096,A94&lt;5.45),1.52,IF(AND(D94&gt;=0.25,H94&gt;=11.016,A94&gt;=5.05,G94&gt;=0.587,F94&lt;1.5,G94&gt;=0.096,A94&lt;5.45),1.5,IF(AND(H94&lt;11.218,H94&gt;=6.808,G94&gt;=0.372,F94&lt;2.5,D94&gt;=0.6,A94&lt;5.9,A94&gt;=5.45),3.7,IF(AND(H94&gt;=11.218,H94&gt;=6.808,G94&gt;=0.372,F94&lt;2.5,D94&gt;=0.6,A94&lt;5.9,A94&gt;=5.45),3.9,IF(AND(B94&lt;2.95,A94&lt;6.75,B94&gt;=2.75,D94&lt;1.7,A94&lt;7.05,A94&gt;=5.9,A94&gt;=5.45),4.2,IF(AND(B94&gt;=2.95,A94&lt;6.75,B94&gt;=2.75,D94&lt;1.7,A94&lt;7.05,A94&gt;=5.9,A94&gt;=5.45),4.6,IF(AND(D94&gt;=2.45,A94&lt;6.85,A94&gt;=6.2,D94&gt;=1.7,A94&lt;7.05,A94&gt;=5.9,A94&gt;=5.45),5.9,IF(AND(G94&lt;0.312,A94&gt;=6.85,A94&gt;=6.2,D94&gt;=1.7,A94&lt;7.05,A94&gt;=5.9,A94&gt;=5.45),5.1,IF(AND(G94&gt;=0.312,A94&gt;=6.85,A94&gt;=6.2,D94&gt;=1.7,A94&lt;7.05,A94&gt;=5.9,A94&gt;=5.45),5.4,IF(AND(G94&lt;0.251,H94&gt;=12.467,G94&gt;=0.161,B94&lt;3.55,G94&lt;0.587,F94&lt;1.5,G94&gt;=0.096,A94&lt;5.45),1.35,IF(AND(G94&gt;=0.251,H94&gt;=12.467,G94&gt;=0.161,B94&lt;3.55,G94&lt;0.587,F94&lt;1.5,G94&gt;=0.096,A94&lt;5.45),1.467,IF(AND(G94&gt;=0.628,D94&lt;2.45,A94&lt;6.85,A94&gt;=6.2,D94&gt;=1.7,A94&lt;7.05,A94&gt;=5.9,A94&gt;=5.45),5.1,IF(AND(A94&gt;=6.75,G94&lt;0.628,D94&lt;2.45,A94&lt;6.85,A94&gt;=6.2,D94&gt;=1.7,A94&lt;7.05,A94&gt;=5.9,A94&gt;=5.45),5.9,IF(AND(H94&lt;11.824,A94&lt;6.75,G94&lt;0.628,D94&lt;2.45,A94&lt;6.85,A94&gt;=6.2,D94&gt;=1.7,A94&lt;7.05,A94&gt;=5.9,A94&gt;=5.45),5.44,IF(AND(H94&lt;14.378,H94&gt;=11.824,A94&lt;6.75,G94&lt;0.628,D94&lt;2.45,A94&lt;6.85,A94&gt;=6.2,D94&gt;=1.7,A94&lt;7.05,A94&gt;=5.9,A94&gt;=5.45),5.6,IF(AND(H94&gt;=14.378,H94&gt;=11.824,A94&lt;6.75,G94&lt;0.628,D94&lt;2.45,A94&lt;6.85,A94&gt;=6.2,D94&gt;=1.7,A94&lt;7.05,A94&gt;=5.9,A94&gt;=5.45),5.8,"shouldnthappen"))))))))))))))))))))))))))))))))))</f>
        <v>4.6</v>
      </c>
      <c r="BH94" s="1" t="n">
        <f aca="false">IF(AND(G94&gt;=0.905,F94&lt;1.5),1.8,IF(AND(H94&lt;5.523,G94&lt;0.905,F94&lt;1.5),1,IF(AND(D94&gt;=0.4,H94&gt;=5.523,G94&lt;0.905,F94&lt;1.5),1.7,IF(AND(G94&gt;=0.878,D94&lt;1.35,F94&lt;2.5,F94&gt;=1.5),4.4,IF(AND(A94&lt;5.4,D94&gt;=1.35,F94&lt;2.5,F94&gt;=1.5),3.9,IF(AND(G94&lt;0.177,B94&lt;3.15,F94&gt;=2.5,F94&gt;=1.5),6.15,IF(AND(H94&lt;10.393,B94&gt;=3.15,F94&gt;=2.5,F94&gt;=1.5),5.94,IF(AND(H94&gt;=10.393,B94&gt;=3.15,F94&gt;=2.5,F94&gt;=1.5),5.467,IF(AND(D94&gt;=1.25,G94&lt;0.878,D94&lt;1.35,F94&lt;2.5,F94&gt;=1.5),4.18,IF(AND(G94&gt;=0.709,A94&gt;=5.4,D94&gt;=1.35,F94&lt;2.5,F94&gt;=1.5),4.9,IF(AND(B94&lt;2.6,G94&gt;=0.177,B94&lt;3.15,F94&gt;=2.5,F94&gt;=1.5),4.8,IF(AND(A94&lt;4.35,A94&lt;5.05,D94&lt;0.4,H94&gt;=5.523,G94&lt;0.905,F94&lt;1.5),1.1,IF(AND(A94&gt;=5.6,A94&gt;=5.05,D94&lt;0.4,H94&gt;=5.523,G94&lt;0.905,F94&lt;1.5),1.7,IF(AND(D94&lt;1.05,D94&lt;1.25,G94&lt;0.878,D94&lt;1.35,F94&lt;2.5,F94&gt;=1.5),3.6,IF(AND(D94&gt;=1.55,G94&lt;0.709,A94&gt;=5.4,D94&gt;=1.35,F94&lt;2.5,F94&gt;=1.5),4.975,IF(AND(D94&lt;1.7,B94&gt;=2.6,G94&gt;=0.177,B94&lt;3.15,F94&gt;=2.5,F94&gt;=1.5),5.8,IF(AND(B94&lt;3.15,A94&gt;=4.35,A94&lt;5.05,D94&lt;0.4,H94&gt;=5.523,G94&lt;0.905,F94&lt;1.5),1.46,IF(AND(A94&gt;=5.45,A94&lt;5.6,A94&gt;=5.05,D94&lt;0.4,H94&gt;=5.523,G94&lt;0.905,F94&lt;1.5),1.35,IF(AND(H94&lt;10.974,D94&gt;=1.05,D94&lt;1.25,G94&lt;0.878,D94&lt;1.35,F94&lt;2.5,F94&gt;=1.5),3.8,IF(AND(H94&gt;=13.654,D94&lt;1.55,G94&lt;0.709,A94&gt;=5.4,D94&gt;=1.35,F94&lt;2.5,F94&gt;=1.5),4.725,IF(AND(A94&lt;4.5,B94&gt;=3.15,A94&gt;=4.35,A94&lt;5.05,D94&lt;0.4,H94&gt;=5.523,G94&lt;0.905,F94&lt;1.5),1.3,IF(AND(G94&lt;0.676,A94&lt;5.45,A94&lt;5.6,A94&gt;=5.05,D94&lt;0.4,H94&gt;=5.523,G94&lt;0.905,F94&lt;1.5),1.5,IF(AND(G94&gt;=0.676,A94&lt;5.45,A94&lt;5.6,A94&gt;=5.05,D94&lt;0.4,H94&gt;=5.523,G94&lt;0.905,F94&lt;1.5),1.55,IF(AND(A94&lt;5.7,H94&gt;=10.974,D94&gt;=1.05,D94&lt;1.25,G94&lt;0.878,D94&lt;1.35,F94&lt;2.5,F94&gt;=1.5),3.9,IF(AND(A94&gt;=5.7,H94&gt;=10.974,D94&gt;=1.05,D94&lt;1.25,G94&lt;0.878,D94&lt;1.35,F94&lt;2.5,F94&gt;=1.5),3.933,IF(AND(G94&gt;=0.644,H94&lt;13.654,D94&lt;1.55,G94&lt;0.709,A94&gt;=5.4,D94&gt;=1.35,F94&lt;2.5,F94&gt;=1.5),4.4,IF(AND(B94&lt;2.9,A94&lt;6.2,D94&gt;=1.7,B94&gt;=2.6,G94&gt;=0.177,B94&lt;3.15,F94&gt;=2.5,F94&gt;=1.5),5.02,IF(AND(B94&gt;=2.9,A94&lt;6.2,D94&gt;=1.7,B94&gt;=2.6,G94&gt;=0.177,B94&lt;3.15,F94&gt;=2.5,F94&gt;=1.5),4.8,IF(AND(D94&lt;2.2,A94&gt;=6.2,D94&gt;=1.7,B94&gt;=2.6,G94&gt;=0.177,B94&lt;3.15,F94&gt;=2.5,F94&gt;=1.5),5.325,IF(AND(D94&gt;=2.2,A94&gt;=6.2,D94&gt;=1.7,B94&gt;=2.6,G94&gt;=0.177,B94&lt;3.15,F94&gt;=2.5,F94&gt;=1.5),5.1,IF(AND(D94&lt;0.25,A94&gt;=4.5,B94&gt;=3.15,A94&gt;=4.35,A94&lt;5.05,D94&lt;0.4,H94&gt;=5.523,G94&lt;0.905,F94&lt;1.5),1.357,IF(AND(D94&gt;=0.25,A94&gt;=4.5,B94&gt;=3.15,A94&gt;=4.35,A94&lt;5.05,D94&lt;0.4,H94&gt;=5.523,G94&lt;0.905,F94&lt;1.5),1.333,IF(AND(H94&lt;10.723,G94&lt;0.644,H94&lt;13.654,D94&lt;1.55,G94&lt;0.709,A94&gt;=5.4,D94&gt;=1.35,F94&lt;2.5,F94&gt;=1.5),4.6,IF(AND(H94&gt;=10.723,G94&lt;0.644,H94&lt;13.654,D94&lt;1.55,G94&lt;0.709,A94&gt;=5.4,D94&gt;=1.35,F94&lt;2.5,F94&gt;=1.5),4.5,"shouldnthappen"))))))))))))))))))))))))))))))))))</f>
        <v>4.6</v>
      </c>
      <c r="BI94" s="1" t="n">
        <f aca="false">IF(AND(D94&gt;=0.8,A94&lt;5.45),3.9,IF(AND(D94&gt;=0.45,D94&lt;0.8,A94&lt;5.45),1.66,IF(AND(H94&lt;16.447,B94&gt;=3.45,A94&gt;=5.45),1.525,IF(AND(H94&gt;=16.447,B94&gt;=3.45,A94&gt;=5.45),6.4,IF(AND(H94&lt;5.245,D94&lt;0.45,D94&lt;0.8,A94&lt;5.45),1,IF(AND(A94&gt;=7.2,G94&lt;0.154,B94&lt;3.45,A94&gt;=5.45),6.7,IF(AND(D94&lt;1.65,A94&lt;7.2,G94&lt;0.154,B94&lt;3.45,A94&gt;=5.45),4.7,IF(AND(D94&gt;=1.65,A94&lt;7.2,G94&lt;0.154,B94&lt;3.45,A94&gt;=5.45),5.52,IF(AND(D94&gt;=0.25,A94&lt;5.05,H94&gt;=5.245,D94&lt;0.45,D94&lt;0.8,A94&lt;5.45),1.35,IF(AND(H94&lt;6.089,A94&gt;=5.05,H94&gt;=5.245,D94&lt;0.45,D94&lt;0.8,A94&lt;5.45),1.7,IF(AND(D94&lt;1.2,B94&lt;2.6,A94&lt;5.75,G94&gt;=0.154,B94&lt;3.45,A94&gt;=5.45),3.85,IF(AND(D94&gt;=1.2,B94&lt;2.6,A94&lt;5.75,G94&gt;=0.154,B94&lt;3.45,A94&gt;=5.45),4,IF(AND(D94&gt;=1.65,B94&gt;=2.6,A94&lt;5.75,G94&gt;=0.154,B94&lt;3.45,A94&gt;=5.45),4.9,IF(AND(G94&lt;0.353,F94&lt;2.5,A94&gt;=5.75,G94&gt;=0.154,B94&lt;3.45,A94&gt;=5.45),4.25,IF(AND(A94&gt;=7.25,F94&gt;=2.5,A94&gt;=5.75,G94&gt;=0.154,B94&lt;3.45,A94&gt;=5.45),6.45,IF(AND(H94&lt;11.218,D94&lt;0.25,A94&lt;5.05,H94&gt;=5.245,D94&lt;0.45,D94&lt;0.8,A94&lt;5.45),1.42,IF(AND(G94&lt;0.517,H94&gt;=6.089,A94&gt;=5.05,H94&gt;=5.245,D94&lt;0.45,D94&lt;0.8,A94&lt;5.45),1.44,IF(AND(G94&gt;=0.517,H94&gt;=6.089,A94&gt;=5.05,H94&gt;=5.245,D94&lt;0.45,D94&lt;0.8,A94&lt;5.45),1.54,IF(AND(H94&gt;=10.194,D94&lt;1.65,B94&gt;=2.6,A94&lt;5.75,G94&gt;=0.154,B94&lt;3.45,A94&gt;=5.45),4.35,IF(AND(B94&gt;=3.15,G94&gt;=0.353,F94&lt;2.5,A94&gt;=5.75,G94&gt;=0.154,B94&lt;3.45,A94&gt;=5.45),4.7,IF(AND(H94&lt;7.716,A94&lt;7.25,F94&gt;=2.5,A94&gt;=5.75,G94&gt;=0.154,B94&lt;3.45,A94&gt;=5.45),5.04,IF(AND(G94&lt;0.175,H94&gt;=11.218,D94&lt;0.25,A94&lt;5.05,H94&gt;=5.245,D94&lt;0.45,D94&lt;0.8,A94&lt;5.45),1.5,IF(AND(H94&lt;7.713,H94&lt;10.194,D94&lt;1.65,B94&gt;=2.6,A94&lt;5.75,G94&gt;=0.154,B94&lt;3.45,A94&gt;=5.45),4.1,IF(AND(H94&gt;=7.713,H94&lt;10.194,D94&lt;1.65,B94&gt;=2.6,A94&lt;5.75,G94&gt;=0.154,B94&lt;3.45,A94&gt;=5.45),4.2,IF(AND(B94&gt;=3.05,B94&lt;3.15,G94&gt;=0.353,F94&lt;2.5,A94&gt;=5.75,G94&gt;=0.154,B94&lt;3.45,A94&gt;=5.45),4.4,IF(AND(D94&gt;=2.45,H94&gt;=7.716,A94&lt;7.25,F94&gt;=2.5,A94&gt;=5.75,G94&gt;=0.154,B94&lt;3.45,A94&gt;=5.45),5.85,IF(AND(D94&lt;0.15,G94&gt;=0.175,H94&gt;=11.218,D94&lt;0.25,A94&lt;5.05,H94&gt;=5.245,D94&lt;0.45,D94&lt;0.8,A94&lt;5.45),1.1,IF(AND(H94&gt;=16.317,B94&lt;3.05,B94&lt;3.15,G94&gt;=0.353,F94&lt;2.5,A94&gt;=5.75,G94&gt;=0.154,B94&lt;3.45,A94&gt;=5.45),4.8,IF(AND(G94&gt;=0.857,D94&lt;2.45,H94&gt;=7.716,A94&lt;7.25,F94&gt;=2.5,A94&gt;=5.75,G94&gt;=0.154,B94&lt;3.45,A94&gt;=5.45),5.05,IF(AND(G94&lt;0.245,D94&gt;=0.15,G94&gt;=0.175,H94&gt;=11.218,D94&lt;0.25,A94&lt;5.05,H94&gt;=5.245,D94&lt;0.45,D94&lt;0.8,A94&lt;5.45),1.3,IF(AND(G94&gt;=0.245,D94&gt;=0.15,G94&gt;=0.175,H94&gt;=11.218,D94&lt;0.25,A94&lt;5.05,H94&gt;=5.245,D94&lt;0.45,D94&lt;0.8,A94&lt;5.45),1.22,IF(AND(B94&lt;2.85,H94&lt;16.317,B94&lt;3.05,B94&lt;3.15,G94&gt;=0.353,F94&lt;2.5,A94&gt;=5.75,G94&gt;=0.154,B94&lt;3.45,A94&gt;=5.45),4.6,IF(AND(B94&gt;=2.85,H94&lt;16.317,B94&lt;3.05,B94&lt;3.15,G94&gt;=0.353,F94&lt;2.5,A94&gt;=5.75,G94&gt;=0.154,B94&lt;3.45,A94&gt;=5.45),4.633,IF(AND(D94&lt;1.85,G94&lt;0.857,D94&lt;2.45,H94&gt;=7.716,A94&lt;7.25,F94&gt;=2.5,A94&gt;=5.75,G94&gt;=0.154,B94&lt;3.45,A94&gt;=5.45),5.8,IF(AND(H94&lt;11.297,D94&gt;=1.85,G94&lt;0.857,D94&lt;2.45,H94&gt;=7.716,A94&lt;7.25,F94&gt;=2.5,A94&gt;=5.75,G94&gt;=0.154,B94&lt;3.45,A94&gt;=5.45),5.3,IF(AND(G94&lt;0.388,H94&gt;=11.297,D94&gt;=1.85,G94&lt;0.857,D94&lt;2.45,H94&gt;=7.716,A94&lt;7.25,F94&gt;=2.5,A94&gt;=5.75,G94&gt;=0.154,B94&lt;3.45,A94&gt;=5.45),5.4,IF(AND(G94&gt;=0.388,H94&gt;=11.297,D94&gt;=1.85,G94&lt;0.857,D94&lt;2.45,H94&gt;=7.716,A94&lt;7.25,F94&gt;=2.5,A94&gt;=5.75,G94&gt;=0.154,B94&lt;3.45,A94&gt;=5.45),5.6,"shouldnthappen")))))))))))))))))))))))))))))))))))))</f>
        <v>4.633</v>
      </c>
      <c r="BJ94" s="1" t="n">
        <f aca="false">IF(AND(F94&gt;=2,B94&gt;=3.35),6.1,IF(AND(H94&gt;=12.719,F94&lt;1.5,B94&lt;3.35),1.567,IF(AND(H94&lt;5.245,F94&lt;2,B94&gt;=3.35),1,IF(AND(D94&lt;0.15,H94&lt;12.719,F94&lt;1.5,B94&lt;3.35),1.5,IF(AND(D94&gt;=0.35,H94&gt;=5.245,F94&lt;2,B94&gt;=3.35),1.6,IF(AND(A94&lt;4.9,D94&gt;=0.15,H94&lt;12.719,F94&lt;1.5,B94&lt;3.35),1.36,IF(AND(B94&lt;2.65,G94&lt;0.572,D94&lt;1.45,F94&gt;=1.5,B94&lt;3.35),3.5,IF(AND(A94&lt;6.1,F94&lt;2.5,D94&gt;=1.45,F94&gt;=1.5,B94&lt;3.35),5.1,IF(AND(G94&gt;=0.607,D94&lt;0.35,H94&gt;=5.245,F94&lt;2,B94&gt;=3.35),1.65,IF(AND(G94&lt;0.546,A94&gt;=4.9,D94&gt;=0.15,H94&lt;12.719,F94&lt;1.5,B94&lt;3.35),1.2,IF(AND(G94&gt;=0.546,A94&gt;=4.9,D94&gt;=0.15,H94&lt;12.719,F94&lt;1.5,B94&lt;3.35),1.4,IF(AND(A94&gt;=6.3,B94&gt;=2.65,G94&lt;0.572,D94&lt;1.45,F94&gt;=1.5,B94&lt;3.35),4.8,IF(AND(D94&lt;1.15,B94&lt;2.85,G94&gt;=0.572,D94&lt;1.45,F94&gt;=1.5,B94&lt;3.35),3.9,IF(AND(B94&gt;=3.15,B94&gt;=2.85,G94&gt;=0.572,D94&lt;1.45,F94&gt;=1.5,B94&lt;3.35),4.7,IF(AND(B94&lt;2.95,A94&gt;=6.1,F94&lt;2.5,D94&gt;=1.45,F94&gt;=1.5,B94&lt;3.35),4.533,IF(AND(B94&gt;=2.95,A94&gt;=6.1,F94&lt;2.5,D94&gt;=1.45,F94&gt;=1.5,B94&lt;3.35),4.75,IF(AND(A94&gt;=6.7,G94&lt;0.107,F94&gt;=2.5,D94&gt;=1.45,F94&gt;=1.5,B94&lt;3.35),5.7,IF(AND(G94&gt;=0.385,G94&lt;0.607,D94&lt;0.35,H94&gt;=5.245,F94&lt;2,B94&gt;=3.35),1.325,IF(AND(D94&lt;1.25,A94&lt;6.3,B94&gt;=2.65,G94&lt;0.572,D94&lt;1.45,F94&gt;=1.5,B94&lt;3.35),4,IF(AND(D94&gt;=1.25,A94&lt;6.3,B94&gt;=2.65,G94&lt;0.572,D94&lt;1.45,F94&gt;=1.5,B94&lt;3.35),4.18,IF(AND(G94&lt;0.907,D94&gt;=1.15,B94&lt;2.85,G94&gt;=0.572,D94&lt;1.45,F94&gt;=1.5,B94&lt;3.35),4,IF(AND(G94&gt;=0.907,D94&gt;=1.15,B94&lt;2.85,G94&gt;=0.572,D94&lt;1.45,F94&gt;=1.5,B94&lt;3.35),4.4,IF(AND(H94&lt;8.326,B94&lt;3.15,B94&gt;=2.85,G94&gt;=0.572,D94&lt;1.45,F94&gt;=1.5,B94&lt;3.35),3.6,IF(AND(H94&gt;=8.326,B94&lt;3.15,B94&gt;=2.85,G94&gt;=0.572,D94&lt;1.45,F94&gt;=1.5,B94&lt;3.35),4.48,IF(AND(B94&lt;2.95,A94&lt;6.7,G94&lt;0.107,F94&gt;=2.5,D94&gt;=1.45,F94&gt;=1.5,B94&lt;3.35),5.6,IF(AND(B94&gt;=2.95,A94&lt;6.7,G94&lt;0.107,F94&gt;=2.5,D94&gt;=1.45,F94&gt;=1.5,B94&lt;3.35),5.5,IF(AND(G94&lt;0.205,G94&lt;0.432,G94&gt;=0.107,F94&gt;=2.5,D94&gt;=1.45,F94&gt;=1.5,B94&lt;3.35),5.3,IF(AND(B94&gt;=3.05,G94&gt;=0.432,G94&gt;=0.107,F94&gt;=2.5,D94&gt;=1.45,F94&gt;=1.5,B94&lt;3.35),5.86,IF(AND(H94&gt;=14.057,G94&lt;0.385,G94&lt;0.607,D94&lt;0.35,H94&gt;=5.245,F94&lt;2,B94&gt;=3.35),1.7,IF(AND(D94&lt;1.7,G94&gt;=0.205,G94&lt;0.432,G94&gt;=0.107,F94&gt;=2.5,D94&gt;=1.45,F94&gt;=1.5,B94&lt;3.35),5,IF(AND(G94&lt;0.779,B94&lt;3.05,G94&gt;=0.432,G94&gt;=0.107,F94&gt;=2.5,D94&gt;=1.45,F94&gt;=1.5,B94&lt;3.35),4.9,IF(AND(G94&gt;=0.779,B94&lt;3.05,G94&gt;=0.432,G94&gt;=0.107,F94&gt;=2.5,D94&gt;=1.45,F94&gt;=1.5,B94&lt;3.35),5.533,IF(AND(D94&gt;=0.25,H94&lt;14.057,G94&lt;0.385,G94&lt;0.607,D94&lt;0.35,H94&gt;=5.245,F94&lt;2,B94&gt;=3.35),1.4,IF(AND(B94&lt;2.85,D94&gt;=1.7,G94&gt;=0.205,G94&lt;0.432,G94&gt;=0.107,F94&gt;=2.5,D94&gt;=1.45,F94&gt;=1.5,B94&lt;3.35),5.1,IF(AND(B94&gt;=2.85,D94&gt;=1.7,G94&gt;=0.205,G94&lt;0.432,G94&gt;=0.107,F94&gt;=2.5,D94&gt;=1.45,F94&gt;=1.5,B94&lt;3.35),5.15,IF(AND(A94&lt;5.1,D94&lt;0.25,H94&lt;14.057,G94&lt;0.385,G94&lt;0.607,D94&lt;0.35,H94&gt;=5.245,F94&lt;2,B94&gt;=3.35),1.4,IF(AND(A94&gt;=5.1,D94&lt;0.25,H94&lt;14.057,G94&lt;0.385,G94&lt;0.607,D94&lt;0.35,H94&gt;=5.245,F94&lt;2,B94&gt;=3.35),1.5,"shouldnthappen")))))))))))))))))))))))))))))))))))))</f>
        <v>4.48</v>
      </c>
    </row>
    <row r="95" customFormat="false" ht="13.8" hidden="false" customHeight="false" outlineLevel="0" collapsed="false">
      <c r="A95" s="1" t="n">
        <v>5.8</v>
      </c>
      <c r="B95" s="1" t="n">
        <v>2.6</v>
      </c>
      <c r="C95" s="1" t="n">
        <v>4</v>
      </c>
      <c r="D95" s="1" t="n">
        <v>1.2</v>
      </c>
      <c r="E95" s="1" t="s">
        <v>92</v>
      </c>
      <c r="F95" s="1" t="n">
        <v>2</v>
      </c>
      <c r="G95" s="1" t="n">
        <v>0.726547953672707</v>
      </c>
      <c r="H95" s="16" t="n">
        <v>13.4063776575029</v>
      </c>
      <c r="I95" s="11" t="n">
        <f aca="false">C95</f>
        <v>4</v>
      </c>
      <c r="J95" s="1" t="n">
        <f aca="false">AVERAGE(M95:BJ95)</f>
        <v>4.03642</v>
      </c>
      <c r="K95" s="15" t="n">
        <f aca="false">1-SQRT(VAR(M95:BJ95, I95)) / AVERAGE(M95:BJ95)</f>
        <v>0.941468173453684</v>
      </c>
      <c r="L95" s="1" t="n">
        <f aca="false">(J95-I95)/I95</f>
        <v>0.00910499999999992</v>
      </c>
      <c r="M95" s="1" t="n">
        <f aca="false">IF(AND(H95&gt;=16.241,B95&gt;=3.35),6.4,IF(AND(D95&gt;=0.75,A95&lt;5.15,B95&lt;3.35),4.1,IF(AND(D95&gt;=1.5,H95&lt;16.241,B95&gt;=3.35),5.767,IF(AND(B95&gt;=3.25,D95&lt;0.75,A95&lt;5.15,B95&lt;3.35),1.58,IF(AND(A95&lt;4.95,D95&lt;1.5,H95&lt;16.241,B95&gt;=3.35),1.4,IF(AND(A95&lt;4.5,B95&lt;3.25,D95&lt;0.75,A95&lt;5.15,B95&lt;3.35),1.26,IF(AND(A95&gt;=4.5,B95&lt;3.25,D95&lt;0.75,A95&lt;5.15,B95&lt;3.35),1.48,IF(AND(G95&lt;0.356,H95&lt;12.557,D95&lt;1.45,A95&gt;=5.15,B95&lt;3.35),4.267,IF(AND(D95&lt;1.25,H95&gt;=12.557,D95&lt;1.45,A95&gt;=5.15,B95&lt;3.35),4.05,IF(AND(D95&gt;=1.35,G95&gt;=0.356,H95&lt;12.557,D95&lt;1.45,A95&gt;=5.15,B95&lt;3.35),4.25,IF(AND(H95&lt;15.086,D95&gt;=1.25,H95&gt;=12.557,D95&lt;1.45,A95&gt;=5.15,B95&lt;3.35),4.4,IF(AND(F95&lt;2.5,G95&gt;=0.44,D95&lt;2.05,D95&gt;=1.45,A95&gt;=5.15,B95&lt;3.35),4.7,IF(AND(H95&lt;10.391,B95&lt;3.15,D95&gt;=2.05,D95&gt;=1.45,A95&gt;=5.15,B95&lt;3.35),5.1,IF(AND(G95&lt;0.505,B95&gt;=3.15,D95&gt;=2.05,D95&gt;=1.45,A95&gt;=5.15,B95&lt;3.35),5.7,IF(AND(G95&gt;=0.505,B95&gt;=3.15,D95&gt;=2.05,D95&gt;=1.45,A95&gt;=5.15,B95&lt;3.35),5.95,IF(AND(D95&gt;=0.5,G95&lt;0.905,A95&gt;=4.95,D95&lt;1.5,H95&lt;16.241,B95&gt;=3.35),1.6,IF(AND(B95&lt;3.6,G95&gt;=0.905,A95&gt;=4.95,D95&lt;1.5,H95&lt;16.241,B95&gt;=3.35),1.7,IF(AND(B95&gt;=3.6,G95&gt;=0.905,A95&gt;=4.95,D95&lt;1.5,H95&lt;16.241,B95&gt;=3.35),1.767,IF(AND(A95&gt;=5.7,D95&lt;1.35,G95&gt;=0.356,H95&lt;12.557,D95&lt;1.45,A95&gt;=5.15,B95&lt;3.35),3.9,IF(AND(A95&lt;6.35,H95&gt;=15.086,D95&gt;=1.25,H95&gt;=12.557,D95&lt;1.45,A95&gt;=5.15,B95&lt;3.35),4.7,IF(AND(A95&gt;=6.35,H95&gt;=15.086,D95&gt;=1.25,H95&gt;=12.557,D95&lt;1.45,A95&gt;=5.15,B95&lt;3.35),4.6,IF(AND(H95&lt;9.252,D95&lt;1.55,G95&lt;0.44,D95&lt;2.05,D95&gt;=1.45,A95&gt;=5.15,B95&lt;3.35),5.08,IF(AND(H95&gt;=9.252,D95&lt;1.55,G95&lt;0.44,D95&lt;2.05,D95&gt;=1.45,A95&gt;=5.15,B95&lt;3.35),4.7,IF(AND(H95&lt;8.477,D95&gt;=1.55,G95&lt;0.44,D95&lt;2.05,D95&gt;=1.45,A95&gt;=5.15,B95&lt;3.35),5.1,IF(AND(H95&gt;=8.477,D95&gt;=1.55,G95&lt;0.44,D95&lt;2.05,D95&gt;=1.45,A95&gt;=5.15,B95&lt;3.35),5.4,IF(AND(H95&lt;8.435,F95&gt;=2.5,G95&gt;=0.44,D95&lt;2.05,D95&gt;=1.45,A95&gt;=5.15,B95&lt;3.35),5.1,IF(AND(H95&gt;=8.435,F95&gt;=2.5,G95&gt;=0.44,D95&lt;2.05,D95&gt;=1.45,A95&gt;=5.15,B95&lt;3.35),4.86,IF(AND(G95&lt;0.543,H95&gt;=10.391,B95&lt;3.15,D95&gt;=2.05,D95&gt;=1.45,A95&gt;=5.15,B95&lt;3.35),5.56,IF(AND(G95&gt;=0.543,H95&gt;=10.391,B95&lt;3.15,D95&gt;=2.05,D95&gt;=1.45,A95&gt;=5.15,B95&lt;3.35),5.8,IF(AND(A95&lt;5.05,D95&lt;0.5,G95&lt;0.905,A95&gt;=4.95,D95&lt;1.5,H95&lt;16.241,B95&gt;=3.35),1.3,IF(AND(H95&lt;6.583,A95&lt;5.7,D95&lt;1.35,G95&gt;=0.356,H95&lt;12.557,D95&lt;1.45,A95&gt;=5.15,B95&lt;3.35),4,IF(AND(G95&lt;0.585,A95&gt;=5.05,D95&lt;0.5,G95&lt;0.905,A95&gt;=4.95,D95&lt;1.5,H95&lt;16.241,B95&gt;=3.35),1.475,IF(AND(G95&lt;0.62,H95&gt;=6.583,A95&lt;5.7,D95&lt;1.35,G95&gt;=0.356,H95&lt;12.557,D95&lt;1.45,A95&gt;=5.15,B95&lt;3.35),3.75,IF(AND(G95&gt;=0.62,H95&gt;=6.583,A95&lt;5.7,D95&lt;1.35,G95&gt;=0.356,H95&lt;12.557,D95&lt;1.45,A95&gt;=5.15,B95&lt;3.35),3.6,IF(AND(B95&lt;3.75,G95&gt;=0.585,A95&gt;=5.05,D95&lt;0.5,G95&lt;0.905,A95&gt;=4.95,D95&lt;1.5,H95&lt;16.241,B95&gt;=3.35),1.5,IF(AND(B95&gt;=3.75,G95&gt;=0.585,A95&gt;=5.05,D95&lt;0.5,G95&lt;0.905,A95&gt;=4.95,D95&lt;1.5,H95&lt;16.241,B95&gt;=3.35),1.6,"shouldnthappen"))))))))))))))))))))))))))))))))))))</f>
        <v>4.05</v>
      </c>
      <c r="N95" s="1" t="n">
        <f aca="false">IF(AND(H95&lt;5.245,B95&lt;3.65,F95&lt;1.5),1,IF(AND(H95&gt;=14.096,B95&gt;=3.65,F95&lt;1.5),1.65,IF(AND(A95&gt;=5.45,H95&gt;=5.245,B95&lt;3.65,F95&lt;1.5),1.3,IF(AND(H95&gt;=13.586,H95&lt;14.096,B95&gt;=3.65,F95&lt;1.5),1.3,IF(AND(H95&lt;10.258,D95&lt;1.25,F95&lt;2.5,F95&gt;=1.5),3.38,IF(AND(H95&lt;6.982,D95&gt;=1.25,F95&lt;2.5,F95&gt;=1.5),3.96,IF(AND(H95&gt;=13.646,D95&lt;2.05,F95&gt;=2.5,F95&gt;=1.5),6.1,IF(AND(B95&lt;3.05,A95&lt;5.45,H95&gt;=5.245,B95&lt;3.65,F95&lt;1.5),1.375,IF(AND(H95&lt;6.543,H95&lt;13.586,H95&lt;14.096,B95&gt;=3.65,F95&lt;1.5),1.4,IF(AND(H95&gt;=6.543,H95&lt;13.586,H95&lt;14.096,B95&gt;=3.65,F95&lt;1.5),1.5,IF(AND(H95&lt;11.522,H95&gt;=10.258,D95&lt;1.25,F95&lt;2.5,F95&gt;=1.5),3.733,IF(AND(H95&gt;=11.522,H95&gt;=10.258,D95&lt;1.25,F95&lt;2.5,F95&gt;=1.5),3.92,IF(AND(H95&lt;5.767,H95&lt;13.646,D95&lt;2.05,F95&gt;=2.5,F95&gt;=1.5),4.5,IF(AND(A95&lt;6.8,B95&lt;3.15,D95&gt;=2.05,F95&gt;=2.5,F95&gt;=1.5),5.6,IF(AND(A95&gt;=6.8,B95&lt;3.15,D95&gt;=2.05,F95&gt;=2.5,F95&gt;=1.5),5.1,IF(AND(B95&lt;3.25,B95&gt;=3.15,D95&gt;=2.05,F95&gt;=2.5,F95&gt;=1.5),5.8,IF(AND(B95&gt;=3.25,B95&gt;=3.15,D95&gt;=2.05,F95&gt;=2.5,F95&gt;=1.5),5.65,IF(AND(B95&lt;3.15,B95&gt;=3.05,A95&lt;5.45,H95&gt;=5.245,B95&lt;3.65,F95&lt;1.5),1.5,IF(AND(G95&gt;=0.735,H95&lt;13.665,H95&gt;=6.982,D95&gt;=1.25,F95&lt;2.5,F95&gt;=1.5),4.2,IF(AND(H95&lt;14.03,H95&gt;=13.665,H95&gt;=6.982,D95&gt;=1.25,F95&lt;2.5,F95&gt;=1.5),4.8,IF(AND(A95&gt;=6.6,H95&gt;=5.767,H95&lt;13.646,D95&lt;2.05,F95&gt;=2.5,F95&gt;=1.5),6.05,IF(AND(G95&gt;=0.934,B95&gt;=3.15,B95&gt;=3.05,A95&lt;5.45,H95&gt;=5.245,B95&lt;3.65,F95&lt;1.5),1.7,IF(AND(D95&gt;=1.55,G95&lt;0.735,H95&lt;13.665,H95&gt;=6.982,D95&gt;=1.25,F95&lt;2.5,F95&gt;=1.5),5.1,IF(AND(D95&lt;1.45,H95&gt;=14.03,H95&gt;=13.665,H95&gt;=6.982,D95&gt;=1.25,F95&lt;2.5,F95&gt;=1.5),4.7,IF(AND(D95&gt;=1.45,H95&gt;=14.03,H95&gt;=13.665,H95&gt;=6.982,D95&gt;=1.25,F95&lt;2.5,F95&gt;=1.5),4.5,IF(AND(A95&gt;=6.2,A95&lt;6.6,H95&gt;=5.767,H95&lt;13.646,D95&lt;2.05,F95&gt;=2.5,F95&gt;=1.5),5.325,IF(AND(B95&lt;3.25,G95&lt;0.934,B95&gt;=3.15,B95&gt;=3.05,A95&lt;5.45,H95&gt;=5.245,B95&lt;3.65,F95&lt;1.5),1.3,IF(AND(D95&lt;1.35,D95&lt;1.55,G95&lt;0.735,H95&lt;13.665,H95&gt;=6.982,D95&gt;=1.25,F95&lt;2.5,F95&gt;=1.5),4.25,IF(AND(H95&lt;8.435,A95&lt;6.2,A95&lt;6.6,H95&gt;=5.767,H95&lt;13.646,D95&lt;2.05,F95&gt;=2.5,F95&gt;=1.5),5.1,IF(AND(H95&gt;=8.435,A95&lt;6.2,A95&lt;6.6,H95&gt;=5.767,H95&lt;13.646,D95&lt;2.05,F95&gt;=2.5,F95&gt;=1.5),4.9,IF(AND(A95&gt;=5.15,B95&gt;=3.25,G95&lt;0.934,B95&gt;=3.15,B95&gt;=3.05,A95&lt;5.45,H95&gt;=5.245,B95&lt;3.65,F95&lt;1.5),1.5,IF(AND(B95&lt;2.9,D95&gt;=1.35,D95&lt;1.55,G95&lt;0.735,H95&lt;13.665,H95&gt;=6.982,D95&gt;=1.25,F95&lt;2.5,F95&gt;=1.5),4.6,IF(AND(B95&gt;=2.9,D95&gt;=1.35,D95&lt;1.55,G95&lt;0.735,H95&lt;13.665,H95&gt;=6.982,D95&gt;=1.25,F95&lt;2.5,F95&gt;=1.5),4.52,IF(AND(G95&gt;=0.862,A95&lt;5.15,B95&gt;=3.25,G95&lt;0.934,B95&gt;=3.15,B95&gt;=3.05,A95&lt;5.45,H95&gt;=5.245,B95&lt;3.65,F95&lt;1.5),1.5,IF(AND(H95&lt;9.35,G95&lt;0.862,A95&lt;5.15,B95&gt;=3.25,G95&lt;0.934,B95&gt;=3.15,B95&gt;=3.05,A95&lt;5.45,H95&gt;=5.245,B95&lt;3.65,F95&lt;1.5),1.38,IF(AND(H95&gt;=9.35,G95&lt;0.862,A95&lt;5.15,B95&gt;=3.25,G95&lt;0.934,B95&gt;=3.15,B95&gt;=3.05,A95&lt;5.45,H95&gt;=5.245,B95&lt;3.65,F95&lt;1.5),1.4,"shouldnthappen"))))))))))))))))))))))))))))))))))))</f>
        <v>3.92</v>
      </c>
      <c r="O95" s="1" t="n">
        <f aca="false">IF(AND(B95&lt;2.75,A95&lt;5.55),3.96,IF(AND(H95&lt;9.205,A95&lt;5.9,A95&gt;=5.55),3.85,IF(AND(A95&lt;4.35,D95&lt;0.35,B95&gt;=2.75,A95&lt;5.55),1.1,IF(AND(B95&lt;3.65,D95&gt;=0.35,B95&gt;=2.75,A95&lt;5.55),1.65,IF(AND(B95&gt;=3.65,D95&gt;=0.35,B95&gt;=2.75,A95&lt;5.55),1.9,IF(AND(G95&gt;=0.732,H95&gt;=9.205,A95&lt;5.9,A95&gt;=5.55),4.9,IF(AND(G95&lt;0.273,G95&lt;0.732,H95&gt;=9.205,A95&lt;5.9,A95&gt;=5.55),4.5,IF(AND(A95&lt;6.3,G95&lt;0.422,F95&lt;2.5,A95&gt;=5.9,A95&gt;=5.55),5.1,IF(AND(A95&gt;=6.3,G95&lt;0.422,F95&lt;2.5,A95&gt;=5.9,A95&gt;=5.55),4.76,IF(AND(B95&lt;2.4,G95&gt;=0.422,F95&lt;2.5,A95&gt;=5.9,A95&gt;=5.55),4.45,IF(AND(A95&gt;=7,G95&gt;=0.628,F95&gt;=2.5,A95&gt;=5.9,A95&gt;=5.55),6.45,IF(AND(D95&lt;0.15,H95&lt;13.924,A95&gt;=4.35,D95&lt;0.35,B95&gt;=2.75,A95&lt;5.55),1.5,IF(AND(B95&lt;3.15,H95&gt;=13.924,A95&gt;=4.35,D95&lt;0.35,B95&gt;=2.75,A95&lt;5.55),1.56,IF(AND(B95&gt;=3.15,H95&gt;=13.924,A95&gt;=4.35,D95&lt;0.35,B95&gt;=2.75,A95&lt;5.55),1.3,IF(AND(H95&lt;14.316,G95&gt;=0.273,G95&lt;0.732,H95&gt;=9.205,A95&lt;5.9,A95&gt;=5.55),3.95,IF(AND(H95&gt;=14.316,G95&gt;=0.273,G95&lt;0.732,H95&gt;=9.205,A95&lt;5.9,A95&gt;=5.55),4.1,IF(AND(A95&lt;6.2,B95&gt;=2.4,G95&gt;=0.422,F95&lt;2.5,A95&gt;=5.9,A95&gt;=5.55),4.3,IF(AND(A95&gt;=7.05,G95&lt;0.364,G95&lt;0.628,F95&gt;=2.5,A95&gt;=5.9,A95&gt;=5.55),6.1,IF(AND(A95&gt;=7.55,G95&gt;=0.364,G95&lt;0.628,F95&gt;=2.5,A95&gt;=5.9,A95&gt;=5.55),6.4,IF(AND(A95&lt;6.15,A95&lt;7,G95&gt;=0.628,F95&gt;=2.5,A95&gt;=5.9,A95&gt;=5.55),4.9,IF(AND(D95&lt;1.45,A95&gt;=6.2,B95&gt;=2.4,G95&gt;=0.422,F95&lt;2.5,A95&gt;=5.9,A95&gt;=5.55),4.64,IF(AND(D95&gt;=1.45,A95&gt;=6.2,B95&gt;=2.4,G95&gt;=0.422,F95&lt;2.5,A95&gt;=5.9,A95&gt;=5.55),4.9,IF(AND(D95&lt;1.65,A95&lt;7.05,G95&lt;0.364,G95&lt;0.628,F95&gt;=2.5,A95&gt;=5.9,A95&gt;=5.55),5.1,IF(AND(D95&gt;=2.35,A95&lt;7.55,G95&gt;=0.364,G95&lt;0.628,F95&gt;=2.5,A95&gt;=5.9,A95&gt;=5.55),5.633,IF(AND(D95&lt;2.15,A95&gt;=6.15,A95&lt;7,G95&gt;=0.628,F95&gt;=2.5,A95&gt;=5.9,A95&gt;=5.55),5.1,IF(AND(D95&gt;=2.15,A95&gt;=6.15,A95&lt;7,G95&gt;=0.628,F95&gt;=2.5,A95&gt;=5.9,A95&gt;=5.55),5.267,IF(AND(A95&lt;4.9,A95&lt;5.05,D95&gt;=0.15,H95&lt;13.924,A95&gt;=4.35,D95&lt;0.35,B95&gt;=2.75,A95&lt;5.55),1.375,IF(AND(A95&gt;=4.9,A95&lt;5.05,D95&gt;=0.15,H95&lt;13.924,A95&gt;=4.35,D95&lt;0.35,B95&gt;=2.75,A95&lt;5.55),1.3,IF(AND(A95&lt;5.45,A95&gt;=5.05,D95&gt;=0.15,H95&lt;13.924,A95&gt;=4.35,D95&lt;0.35,B95&gt;=2.75,A95&lt;5.55),1.475,IF(AND(A95&gt;=5.45,A95&gt;=5.05,D95&gt;=0.15,H95&lt;13.924,A95&gt;=4.35,D95&lt;0.35,B95&gt;=2.75,A95&lt;5.55),1.4,IF(AND(B95&gt;=3.25,D95&lt;2.35,A95&lt;7.55,G95&gt;=0.364,G95&lt;0.628,F95&gt;=2.5,A95&gt;=5.9,A95&gt;=5.55),5.7,IF(AND(G95&lt;0.006,G95&lt;0.107,D95&gt;=1.65,A95&lt;7.05,G95&lt;0.364,G95&lt;0.628,F95&gt;=2.5,A95&gt;=5.9,A95&gt;=5.55),5.5,IF(AND(G95&gt;=0.006,G95&lt;0.107,D95&gt;=1.65,A95&lt;7.05,G95&lt;0.364,G95&lt;0.628,F95&gt;=2.5,A95&gt;=5.9,A95&gt;=5.55),5.667,IF(AND(D95&lt;2.2,G95&gt;=0.107,D95&gt;=1.65,A95&lt;7.05,G95&lt;0.364,G95&lt;0.628,F95&gt;=2.5,A95&gt;=5.9,A95&gt;=5.55),5.35,IF(AND(D95&gt;=2.2,G95&gt;=0.107,D95&gt;=1.65,A95&lt;7.05,G95&lt;0.364,G95&lt;0.628,F95&gt;=2.5,A95&gt;=5.9,A95&gt;=5.55),5.2,IF(AND(D95&lt;2.25,B95&lt;3.25,D95&lt;2.35,A95&lt;7.55,G95&gt;=0.364,G95&lt;0.628,F95&gt;=2.5,A95&gt;=5.9,A95&gt;=5.55),5.8,IF(AND(D95&gt;=2.25,B95&lt;3.25,D95&lt;2.35,A95&lt;7.55,G95&gt;=0.364,G95&lt;0.628,F95&gt;=2.5,A95&gt;=5.9,A95&gt;=5.55),5.9,"shouldnthappen")))))))))))))))))))))))))))))))))))))</f>
        <v>3.95</v>
      </c>
      <c r="P95" s="1" t="n">
        <f aca="false">IF(AND(D95&gt;=0.75,A95&lt;5.55),3.9,IF(AND(H95&lt;7.482,A95&gt;=5.55),3.45,IF(AND(B95&gt;=3.15,B95&lt;3.25,D95&lt;0.75,A95&lt;5.55),1.262,IF(AND(G95&gt;=0.446,B95&lt;3.15,B95&lt;3.25,D95&lt;0.75,A95&lt;5.55),1.1,IF(AND(G95&lt;0.408,A95&lt;5.05,B95&gt;=3.25,D95&lt;0.75,A95&lt;5.55),1.4,IF(AND(G95&gt;=0.408,A95&lt;5.05,B95&gt;=3.25,D95&lt;0.75,A95&lt;5.55),1.233,IF(AND(G95&gt;=0.676,A95&gt;=5.05,B95&gt;=3.25,D95&lt;0.75,A95&lt;5.55),1.72,IF(AND(H95&lt;9.386,A95&lt;5.85,F95&lt;2.5,H95&gt;=7.482,A95&gt;=5.55),3.5,IF(AND(H95&gt;=9.386,A95&lt;5.85,F95&lt;2.5,H95&gt;=7.482,A95&gt;=5.55),4.275,IF(AND(H95&gt;=16.284,G95&lt;0.865,F95&gt;=2.5,H95&gt;=7.482,A95&gt;=5.55),6.6,IF(AND(G95&lt;0.912,G95&gt;=0.865,F95&gt;=2.5,H95&gt;=7.482,A95&gt;=5.55),4.8,IF(AND(G95&gt;=0.912,G95&gt;=0.865,F95&gt;=2.5,H95&gt;=7.482,A95&gt;=5.55),5.175,IF(AND(A95&gt;=4.95,G95&lt;0.446,B95&lt;3.15,B95&lt;3.25,D95&lt;0.75,A95&lt;5.55),1.6,IF(AND(H95&gt;=12.974,G95&lt;0.676,A95&gt;=5.05,B95&gt;=3.25,D95&lt;0.75,A95&lt;5.55),1.3,IF(AND(D95&lt;1.45,H95&lt;13.531,A95&gt;=5.85,F95&lt;2.5,H95&gt;=7.482,A95&gt;=5.55),4.2,IF(AND(D95&gt;=1.45,H95&lt;13.531,A95&gt;=5.85,F95&lt;2.5,H95&gt;=7.482,A95&gt;=5.55),4.967,IF(AND(G95&lt;0.187,H95&gt;=13.531,A95&gt;=5.85,F95&lt;2.5,H95&gt;=7.482,A95&gt;=5.55),5,IF(AND(H95&gt;=12.675,A95&lt;4.95,G95&lt;0.446,B95&lt;3.15,B95&lt;3.25,D95&lt;0.75,A95&lt;5.55),1.5,IF(AND(H95&lt;10.826,H95&lt;12.974,G95&lt;0.676,A95&gt;=5.05,B95&gt;=3.25,D95&lt;0.75,A95&lt;5.55),1.46,IF(AND(H95&gt;=10.826,H95&lt;12.974,G95&lt;0.676,A95&gt;=5.05,B95&gt;=3.25,D95&lt;0.75,A95&lt;5.55),1.4,IF(AND(A95&lt;6.15,G95&gt;=0.187,H95&gt;=13.531,A95&gt;=5.85,F95&lt;2.5,H95&gt;=7.482,A95&gt;=5.55),4.7,IF(AND(A95&lt;6.85,B95&lt;2.95,H95&lt;16.284,G95&lt;0.865,F95&gt;=2.5,H95&gt;=7.482,A95&gt;=5.55),5.32,IF(AND(A95&gt;=6.85,B95&lt;2.95,H95&lt;16.284,G95&lt;0.865,F95&gt;=2.5,H95&gt;=7.482,A95&gt;=5.55),6.567,IF(AND(A95&lt;4.85,H95&lt;12.675,A95&lt;4.95,G95&lt;0.446,B95&lt;3.15,B95&lt;3.25,D95&lt;0.75,A95&lt;5.55),1.4,IF(AND(A95&gt;=4.85,H95&lt;12.675,A95&lt;4.95,G95&lt;0.446,B95&lt;3.15,B95&lt;3.25,D95&lt;0.75,A95&lt;5.55),1.5,IF(AND(B95&lt;3.1,A95&gt;=6.15,G95&gt;=0.187,H95&gt;=13.531,A95&gt;=5.85,F95&lt;2.5,H95&gt;=7.482,A95&gt;=5.55),4.467,IF(AND(B95&gt;=3.1,A95&gt;=6.15,G95&gt;=0.187,H95&gt;=13.531,A95&gt;=5.85,F95&lt;2.5,H95&gt;=7.482,A95&gt;=5.55),4.7,IF(AND(G95&gt;=0.379,B95&lt;3.15,B95&gt;=2.95,H95&lt;16.284,G95&lt;0.865,F95&gt;=2.5,H95&gt;=7.482,A95&gt;=5.55),5.733,IF(AND(A95&lt;6.6,B95&gt;=3.15,B95&gt;=2.95,H95&lt;16.284,G95&lt;0.865,F95&gt;=2.5,H95&gt;=7.482,A95&gt;=5.55),5.38,IF(AND(A95&lt;6.7,G95&lt;0.379,B95&lt;3.15,B95&gt;=2.95,H95&lt;16.284,G95&lt;0.865,F95&gt;=2.5,H95&gt;=7.482,A95&gt;=5.55),5.3,IF(AND(A95&gt;=6.7,G95&lt;0.379,B95&lt;3.15,B95&gt;=2.95,H95&lt;16.284,G95&lt;0.865,F95&gt;=2.5,H95&gt;=7.482,A95&gt;=5.55),5.16,IF(AND(A95&lt;7.05,A95&gt;=6.6,B95&gt;=3.15,B95&gt;=2.95,H95&lt;16.284,G95&lt;0.865,F95&gt;=2.5,H95&gt;=7.482,A95&gt;=5.55),5.78,IF(AND(A95&gt;=7.05,A95&gt;=6.6,B95&gt;=3.15,B95&gt;=2.95,H95&lt;16.284,G95&lt;0.865,F95&gt;=2.5,H95&gt;=7.482,A95&gt;=5.55),6.1,"shouldnthappen")))))))))))))))))))))))))))))))))</f>
        <v>4.275</v>
      </c>
      <c r="Q95" s="1" t="n">
        <f aca="false">IF(AND(G95&gt;=0.422,B95&lt;3.25,F95&lt;1.5),1.25,IF(AND(G95&gt;=0.082,G95&lt;0.125,F95&gt;=1.5),6.7,IF(AND(G95&lt;0.251,G95&lt;0.422,B95&lt;3.25,F95&lt;1.5),1.38,IF(AND(G95&gt;=0.251,G95&lt;0.422,B95&lt;3.25,F95&lt;1.5),1.55,IF(AND(G95&gt;=0.385,G95&lt;0.633,B95&gt;=3.25,F95&lt;1.5),1.367,IF(AND(B95&lt;3.35,G95&gt;=0.633,B95&gt;=3.25,F95&lt;1.5),1.7,IF(AND(A95&lt;5.85,G95&lt;0.082,G95&lt;0.125,F95&gt;=1.5),4.5,IF(AND(F95&gt;=2.5,D95&lt;1.6,G95&gt;=0.125,F95&gt;=1.5),5.05,IF(AND(H95&gt;=16.774,D95&gt;=1.6,G95&gt;=0.125,F95&gt;=1.5),6.4,IF(AND(D95&gt;=0.5,G95&lt;0.385,G95&lt;0.633,B95&gt;=3.25,F95&lt;1.5),1.6,IF(AND(B95&lt;3.6,B95&gt;=3.35,G95&gt;=0.633,B95&gt;=3.25,F95&lt;1.5),1.55,IF(AND(B95&gt;=3.6,B95&gt;=3.35,G95&gt;=0.633,B95&gt;=3.25,F95&lt;1.5),1.6,IF(AND(D95&lt;1.65,A95&gt;=5.85,G95&lt;0.082,G95&lt;0.125,F95&gt;=1.5),4.7,IF(AND(A95&lt;5.3,F95&lt;2.5,D95&lt;1.6,G95&gt;=0.125,F95&gt;=1.5),3.15,IF(AND(B95&gt;=3.2,H95&lt;16.774,D95&gt;=1.6,G95&gt;=0.125,F95&gt;=1.5),5.675,IF(AND(H95&lt;11.767,D95&lt;0.5,G95&lt;0.385,G95&lt;0.633,B95&gt;=3.25,F95&lt;1.5),1.5,IF(AND(H95&gt;=11.767,D95&lt;0.5,G95&lt;0.385,G95&lt;0.633,B95&gt;=3.25,F95&lt;1.5),1.367,IF(AND(H95&lt;8.367,D95&gt;=1.65,A95&gt;=5.85,G95&lt;0.082,G95&lt;0.125,F95&gt;=1.5),5.7,IF(AND(H95&gt;=8.367,D95&gt;=1.65,A95&gt;=5.85,G95&lt;0.082,G95&lt;0.125,F95&gt;=1.5),5.575,IF(AND(A95&gt;=7.1,B95&lt;3.2,H95&lt;16.774,D95&gt;=1.6,G95&gt;=0.125,F95&gt;=1.5),6.3,IF(AND(H95&gt;=15.395,B95&lt;2.85,A95&gt;=5.3,F95&lt;2.5,D95&lt;1.6,G95&gt;=0.125,F95&gt;=1.5),4.8,IF(AND(H95&lt;8.486,B95&gt;=2.85,A95&gt;=5.3,F95&lt;2.5,D95&lt;1.6,G95&gt;=0.125,F95&gt;=1.5),3.85,IF(AND(D95&gt;=2.1,A95&lt;7.1,B95&lt;3.2,H95&lt;16.774,D95&gt;=1.6,G95&gt;=0.125,F95&gt;=1.5),5.5,IF(AND(B95&gt;=2.75,H95&lt;15.395,B95&lt;2.85,A95&gt;=5.3,F95&lt;2.5,D95&lt;1.6,G95&gt;=0.125,F95&gt;=1.5),4.489,IF(AND(H95&gt;=15.168,H95&gt;=8.486,B95&gt;=2.85,A95&gt;=5.3,F95&lt;2.5,D95&lt;1.6,G95&gt;=0.125,F95&gt;=1.5),4.7,IF(AND(G95&gt;=0.519,D95&lt;2.1,A95&lt;7.1,B95&lt;3.2,H95&lt;16.774,D95&gt;=1.6,G95&gt;=0.125,F95&gt;=1.5),4.925,IF(AND(G95&gt;=0.897,B95&lt;2.75,H95&lt;15.395,B95&lt;2.85,A95&gt;=5.3,F95&lt;2.5,D95&lt;1.6,G95&gt;=0.125,F95&gt;=1.5),4.567,IF(AND(A95&lt;5.65,H95&lt;15.168,H95&gt;=8.486,B95&gt;=2.85,A95&gt;=5.3,F95&lt;2.5,D95&lt;1.6,G95&gt;=0.125,F95&gt;=1.5),4.5,IF(AND(G95&lt;0.23,G95&lt;0.519,D95&lt;2.1,A95&lt;7.1,B95&lt;3.2,H95&lt;16.774,D95&gt;=1.6,G95&gt;=0.125,F95&gt;=1.5),5,IF(AND(A95&lt;5.9,G95&lt;0.897,B95&lt;2.75,H95&lt;15.395,B95&lt;2.85,A95&gt;=5.3,F95&lt;2.5,D95&lt;1.6,G95&gt;=0.125,F95&gt;=1.5),4.1,IF(AND(A95&gt;=5.9,G95&lt;0.897,B95&lt;2.75,H95&lt;15.395,B95&lt;2.85,A95&gt;=5.3,F95&lt;2.5,D95&lt;1.6,G95&gt;=0.125,F95&gt;=1.5),4.5,IF(AND(A95&lt;6.05,A95&gt;=5.65,H95&lt;15.168,H95&gt;=8.486,B95&gt;=2.85,A95&gt;=5.3,F95&lt;2.5,D95&lt;1.6,G95&gt;=0.125,F95&gt;=1.5),4.2,IF(AND(A95&gt;=6.05,A95&gt;=5.65,H95&lt;15.168,H95&gt;=8.486,B95&gt;=2.85,A95&gt;=5.3,F95&lt;2.5,D95&lt;1.6,G95&gt;=0.125,F95&gt;=1.5),4.35,IF(AND(D95&lt;1.95,G95&gt;=0.23,G95&lt;0.519,D95&lt;2.1,A95&lt;7.1,B95&lt;3.2,H95&lt;16.774,D95&gt;=1.6,G95&gt;=0.125,F95&gt;=1.5),5.3,IF(AND(D95&gt;=1.95,G95&gt;=0.23,G95&lt;0.519,D95&lt;2.1,A95&lt;7.1,B95&lt;3.2,H95&lt;16.774,D95&gt;=1.6,G95&gt;=0.125,F95&gt;=1.5),5.2,"shouldnthappen")))))))))))))))))))))))))))))))))))</f>
        <v>4.1</v>
      </c>
      <c r="R95" s="1" t="n">
        <f aca="false">IF(AND(G95&gt;=0.901,F95&lt;1.5),1.9,IF(AND(H95&lt;5.523,D95&lt;0.35,G95&lt;0.901,F95&lt;1.5),1,IF(AND(B95&lt;3.6,D95&gt;=0.35,G95&lt;0.901,F95&lt;1.5),1.575,IF(AND(B95&gt;=3.6,D95&gt;=0.35,G95&lt;0.901,F95&lt;1.5),1.5,IF(AND(G95&gt;=0.837,D95&lt;1.15,D95&lt;1.45,F95&gt;=1.5),3,IF(AND(G95&gt;=0.66,D95&gt;=1.15,D95&lt;1.45,F95&gt;=1.5),4,IF(AND(F95&gt;=2.5,D95&lt;1.55,D95&gt;=1.45,F95&gt;=1.5),5.025,IF(AND(F95&lt;2.5,D95&gt;=1.55,D95&gt;=1.45,F95&gt;=1.5),4.933,IF(AND(B95&lt;2.45,G95&lt;0.837,D95&lt;1.15,D95&lt;1.45,F95&gt;=1.5),3.3,IF(AND(B95&gt;=2.45,G95&lt;0.837,D95&lt;1.15,D95&lt;1.45,F95&gt;=1.5),3.86,IF(AND(B95&gt;=3.05,F95&lt;2.5,D95&lt;1.55,D95&gt;=1.45,F95&gt;=1.5),4.8,IF(AND(D95&gt;=2.45,F95&gt;=2.5,D95&gt;=1.55,D95&gt;=1.45,F95&gt;=1.5),5.875,IF(AND(H95&lt;13.187,G95&lt;0.217,H95&gt;=5.523,D95&lt;0.35,G95&lt;0.901,F95&lt;1.5),1.4,IF(AND(H95&gt;=13.187,G95&lt;0.217,H95&gt;=5.523,D95&lt;0.35,G95&lt;0.901,F95&lt;1.5),1.5,IF(AND(G95&lt;0.33,G95&gt;=0.217,H95&gt;=5.523,D95&lt;0.35,G95&lt;0.901,F95&lt;1.5),1.28,IF(AND(A95&lt;6.05,D95&lt;1.35,G95&lt;0.66,D95&gt;=1.15,D95&lt;1.45,F95&gt;=1.5),4.175,IF(AND(A95&gt;=6.05,D95&lt;1.35,G95&lt;0.66,D95&gt;=1.15,D95&lt;1.45,F95&gt;=1.5),4.3,IF(AND(A95&lt;5.65,D95&gt;=1.35,G95&lt;0.66,D95&gt;=1.15,D95&lt;1.45,F95&gt;=1.5),3.9,IF(AND(A95&gt;=5.65,D95&gt;=1.35,G95&lt;0.66,D95&gt;=1.15,D95&lt;1.45,F95&gt;=1.5),4.52,IF(AND(A95&lt;6.25,B95&lt;3.05,F95&lt;2.5,D95&lt;1.55,D95&gt;=1.45,F95&gt;=1.5),4.5,IF(AND(A95&gt;=6.25,B95&lt;3.05,F95&lt;2.5,D95&lt;1.55,D95&gt;=1.45,F95&gt;=1.5),4.675,IF(AND(A95&gt;=7.25,D95&lt;2.45,F95&gt;=2.5,D95&gt;=1.55,D95&gt;=1.45,F95&gt;=1.5),6.433,IF(AND(D95&gt;=0.25,G95&gt;=0.33,G95&gt;=0.217,H95&gt;=5.523,D95&lt;0.35,G95&lt;0.901,F95&lt;1.5),1.4,IF(AND(A95&lt;6.15,A95&lt;7.25,D95&lt;2.45,F95&gt;=2.5,D95&gt;=1.55,D95&gt;=1.45,F95&gt;=1.5),5.025,IF(AND(H95&lt;6.439,D95&lt;0.25,G95&gt;=0.33,G95&gt;=0.217,H95&gt;=5.523,D95&lt;0.35,G95&lt;0.901,F95&lt;1.5),1.5,IF(AND(H95&gt;=6.439,D95&lt;0.25,G95&gt;=0.33,G95&gt;=0.217,H95&gt;=5.523,D95&lt;0.35,G95&lt;0.901,F95&lt;1.5),1.38,IF(AND(H95&gt;=13.711,A95&gt;=6.15,A95&lt;7.25,D95&lt;2.45,F95&gt;=2.5,D95&gt;=1.55,D95&gt;=1.45,F95&gt;=1.5),5.68,IF(AND(B95&gt;=3.3,H95&lt;13.711,A95&gt;=6.15,A95&lt;7.25,D95&lt;2.45,F95&gt;=2.5,D95&gt;=1.55,D95&gt;=1.45,F95&gt;=1.5),5.6,IF(AND(G95&lt;0.093,B95&lt;3.3,H95&lt;13.711,A95&gt;=6.15,A95&lt;7.25,D95&lt;2.45,F95&gt;=2.5,D95&gt;=1.55,D95&gt;=1.45,F95&gt;=1.5),5.56,IF(AND(D95&lt;1.95,G95&gt;=0.093,B95&lt;3.3,H95&lt;13.711,A95&gt;=6.15,A95&lt;7.25,D95&lt;2.45,F95&gt;=2.5,D95&gt;=1.55,D95&gt;=1.45,F95&gt;=1.5),5.3,IF(AND(B95&lt;3.15,D95&gt;=1.95,G95&gt;=0.093,B95&lt;3.3,H95&lt;13.711,A95&gt;=6.15,A95&lt;7.25,D95&lt;2.45,F95&gt;=2.5,D95&gt;=1.55,D95&gt;=1.45,F95&gt;=1.5),5.1,IF(AND(B95&gt;=3.15,D95&gt;=1.95,G95&gt;=0.093,B95&lt;3.3,H95&lt;13.711,A95&gt;=6.15,A95&lt;7.25,D95&lt;2.45,F95&gt;=2.5,D95&gt;=1.55,D95&gt;=1.45,F95&gt;=1.5),5.15,"shouldnthappen"))))))))))))))))))))))))))))))))</f>
        <v>4</v>
      </c>
      <c r="S95" s="1" t="n">
        <f aca="false">IF(AND(G95&gt;=0.859,D95&gt;=0.35,F95&lt;1.5),1.9,IF(AND(D95&lt;1.75,F95&gt;=2.5,F95&gt;=1.5),4.867,IF(AND(H95&lt;8.42,A95&lt;5.05,D95&lt;0.35,F95&lt;1.5),1.42,IF(AND(H95&gt;=14.877,A95&gt;=5.05,D95&lt;0.35,F95&lt;1.5),1.3,IF(AND(B95&lt;3.35,G95&lt;0.859,D95&gt;=0.35,F95&lt;1.5),1.7,IF(AND(B95&gt;=3.35,G95&lt;0.859,D95&gt;=0.35,F95&lt;1.5),1.5,IF(AND(A95&gt;=6.05,B95&lt;2.75,F95&lt;2.5,F95&gt;=1.5),4.733,IF(AND(G95&gt;=0.68,B95&gt;=2.75,F95&lt;2.5,F95&gt;=1.5),4.025,IF(AND(H95&gt;=16.284,D95&gt;=1.75,F95&gt;=2.5,F95&gt;=1.5),6.6,IF(AND(A95&lt;4.35,H95&gt;=8.42,A95&lt;5.05,D95&lt;0.35,F95&lt;1.5),1.1,IF(AND(G95&gt;=0.948,H95&lt;14.877,A95&gt;=5.05,D95&lt;0.35,F95&lt;1.5),1.7,IF(AND(A95&lt;5.3,A95&lt;6.05,B95&lt;2.75,F95&lt;2.5,F95&gt;=1.5),3,IF(AND(H95&gt;=15.168,G95&lt;0.68,B95&gt;=2.75,F95&lt;2.5,F95&gt;=1.5),4.75,IF(AND(H95&gt;=14.005,A95&gt;=4.35,H95&gt;=8.42,A95&lt;5.05,D95&lt;0.35,F95&lt;1.5),1.375,IF(AND(A95&gt;=5.55,G95&lt;0.948,H95&lt;14.877,A95&gt;=5.05,D95&lt;0.35,F95&lt;1.5),1.7,IF(AND(H95&lt;12.363,A95&gt;=5.3,A95&lt;6.05,B95&lt;2.75,F95&lt;2.5,F95&gt;=1.5),3.825,IF(AND(H95&gt;=12.363,A95&gt;=5.3,A95&lt;6.05,B95&lt;2.75,F95&lt;2.5,F95&gt;=1.5),4.033,IF(AND(H95&gt;=14.508,H95&lt;15.168,G95&lt;0.68,B95&gt;=2.75,F95&lt;2.5,F95&gt;=1.5),4.2,IF(AND(D95&gt;=2.35,D95&gt;=2.2,H95&lt;16.284,D95&gt;=1.75,F95&gt;=2.5,F95&gt;=1.5),5.267,IF(AND(G95&lt;0.231,H95&lt;14.005,A95&gt;=4.35,H95&gt;=8.42,A95&lt;5.05,D95&lt;0.35,F95&lt;1.5),1.4,IF(AND(H95&gt;=14.494,A95&lt;5.55,G95&lt;0.948,H95&lt;14.877,A95&gt;=5.05,D95&lt;0.35,F95&lt;1.5),1.6,IF(AND(A95&lt;6.1,H95&lt;14.508,H95&lt;15.168,G95&lt;0.68,B95&gt;=2.75,F95&lt;2.5,F95&gt;=1.5),4.5,IF(AND(A95&lt;6.1,H95&lt;11.8,D95&lt;2.2,H95&lt;16.284,D95&gt;=1.75,F95&gt;=2.5,F95&gt;=1.5),4.95,IF(AND(A95&gt;=6.1,H95&lt;11.8,D95&lt;2.2,H95&lt;16.284,D95&gt;=1.75,F95&gt;=2.5,F95&gt;=1.5),5.333,IF(AND(B95&lt;2.75,H95&gt;=11.8,D95&lt;2.2,H95&lt;16.284,D95&gt;=1.75,F95&gt;=2.5,F95&gt;=1.5),5.1,IF(AND(B95&gt;=3.15,D95&lt;2.35,D95&gt;=2.2,H95&lt;16.284,D95&gt;=1.75,F95&gt;=2.5,F95&gt;=1.5),5.5,IF(AND(B95&gt;=3.35,G95&gt;=0.231,H95&lt;14.005,A95&gt;=4.35,H95&gt;=8.42,A95&lt;5.05,D95&lt;0.35,F95&lt;1.5),1.3,IF(AND(H95&lt;13.869,H95&lt;14.494,A95&lt;5.55,G95&lt;0.948,H95&lt;14.877,A95&gt;=5.05,D95&lt;0.35,F95&lt;1.5),1.5,IF(AND(H95&gt;=13.869,H95&lt;14.494,A95&lt;5.55,G95&lt;0.948,H95&lt;14.877,A95&gt;=5.05,D95&lt;0.35,F95&lt;1.5),1.4,IF(AND(G95&lt;0.636,A95&gt;=6.1,H95&lt;14.508,H95&lt;15.168,G95&lt;0.68,B95&gt;=2.75,F95&lt;2.5,F95&gt;=1.5),4.68,IF(AND(G95&gt;=0.636,A95&gt;=6.1,H95&lt;14.508,H95&lt;15.168,G95&lt;0.68,B95&gt;=2.75,F95&lt;2.5,F95&gt;=1.5),4.4,IF(AND(B95&lt;2.85,B95&gt;=2.75,H95&gt;=11.8,D95&lt;2.2,H95&lt;16.284,D95&gt;=1.75,F95&gt;=2.5,F95&gt;=1.5),6.7,IF(AND(H95&lt;10.626,B95&lt;3.15,D95&lt;2.35,D95&gt;=2.2,H95&lt;16.284,D95&gt;=1.75,F95&gt;=2.5,F95&gt;=1.5),5.1,IF(AND(H95&gt;=10.626,B95&lt;3.15,D95&lt;2.35,D95&gt;=2.2,H95&lt;16.284,D95&gt;=1.75,F95&gt;=2.5,F95&gt;=1.5),5.2,IF(AND(G95&lt;0.378,B95&lt;3.35,G95&gt;=0.231,H95&lt;14.005,A95&gt;=4.35,H95&gt;=8.42,A95&lt;5.05,D95&lt;0.35,F95&lt;1.5),1.2,IF(AND(G95&gt;=0.378,B95&lt;3.35,G95&gt;=0.231,H95&lt;14.005,A95&gt;=4.35,H95&gt;=8.42,A95&lt;5.05,D95&lt;0.35,F95&lt;1.5),1.3,IF(AND(A95&lt;6.2,B95&gt;=2.85,B95&gt;=2.75,H95&gt;=11.8,D95&lt;2.2,H95&lt;16.284,D95&gt;=1.75,F95&gt;=2.5,F95&gt;=1.5),4.9,IF(AND(G95&lt;0.388,A95&gt;=6.2,B95&gt;=2.85,B95&gt;=2.75,H95&gt;=11.8,D95&lt;2.2,H95&lt;16.284,D95&gt;=1.75,F95&gt;=2.5,F95&gt;=1.5),5.52,IF(AND(G95&gt;=0.388,A95&gt;=6.2,B95&gt;=2.85,B95&gt;=2.75,H95&gt;=11.8,D95&lt;2.2,H95&lt;16.284,D95&gt;=1.75,F95&gt;=2.5,F95&gt;=1.5),5.7,"shouldnthappen")))))))))))))))))))))))))))))))))))))))</f>
        <v>4.033</v>
      </c>
      <c r="T95" s="1" t="n">
        <f aca="false">IF(AND(D95&gt;=0.8,A95&lt;5.45),3.7,IF(AND(D95&gt;=0.35,D95&lt;0.8,A95&lt;5.45),1.56,IF(AND(G95&lt;0.164,F95&lt;2.5,A95&gt;=5.45),1.6,IF(AND(H95&gt;=16.718,F95&gt;=2.5,A95&gt;=5.45),6.4,IF(AND(G95&gt;=0.719,H95&lt;16.718,F95&gt;=2.5,A95&gt;=5.45),5.05,IF(AND(A95&lt;4.35,A95&lt;5.05,D95&lt;0.35,D95&lt;0.8,A95&lt;5.45),1.1,IF(AND(H95&gt;=14.494,A95&gt;=5.05,D95&lt;0.35,D95&lt;0.8,A95&lt;5.45),1.6,IF(AND(G95&lt;0.338,D95&lt;1.25,G95&gt;=0.164,F95&lt;2.5,A95&gt;=5.45),4.1,IF(AND(H95&lt;8.397,D95&gt;=1.25,G95&gt;=0.164,F95&lt;2.5,A95&gt;=5.45),4,IF(AND(H95&lt;11.031,H95&lt;14.494,A95&gt;=5.05,D95&lt;0.35,D95&lt;0.8,A95&lt;5.45),1.5,IF(AND(H95&gt;=11.031,H95&lt;14.494,A95&gt;=5.05,D95&lt;0.35,D95&lt;0.8,A95&lt;5.45),1.44,IF(AND(B95&lt;2.65,H95&gt;=8.397,D95&gt;=1.25,G95&gt;=0.164,F95&lt;2.5,A95&gt;=5.45),4.767,IF(AND(H95&lt;7.388,G95&lt;0.487,G95&lt;0.719,H95&lt;16.718,F95&gt;=2.5,A95&gt;=5.45),5.067,IF(AND(G95&lt;0.533,G95&gt;=0.487,G95&lt;0.719,H95&lt;16.718,F95&gt;=2.5,A95&gt;=5.45),5.8,IF(AND(G95&gt;=0.533,G95&gt;=0.487,G95&lt;0.719,H95&lt;16.718,F95&gt;=2.5,A95&gt;=5.45),5.86,IF(AND(B95&lt;3.25,A95&gt;=4.95,A95&gt;=4.35,A95&lt;5.05,D95&lt;0.35,D95&lt;0.8,A95&lt;5.45),1.2,IF(AND(A95&lt;5.6,H95&lt;11.218,G95&gt;=0.338,D95&lt;1.25,G95&gt;=0.164,F95&lt;2.5,A95&gt;=5.45),3.7,IF(AND(A95&gt;=5.6,H95&lt;11.218,G95&gt;=0.338,D95&lt;1.25,G95&gt;=0.164,F95&lt;2.5,A95&gt;=5.45),3.5,IF(AND(H95&lt;12.668,H95&gt;=11.218,G95&gt;=0.338,D95&lt;1.25,G95&gt;=0.164,F95&lt;2.5,A95&gt;=5.45),3.9,IF(AND(H95&gt;=12.668,H95&gt;=11.218,G95&gt;=0.338,D95&lt;1.25,G95&gt;=0.164,F95&lt;2.5,A95&gt;=5.45),4,IF(AND(H95&gt;=15.705,B95&gt;=2.65,H95&gt;=8.397,D95&gt;=1.25,G95&gt;=0.164,F95&lt;2.5,A95&gt;=5.45),4.8,IF(AND(B95&lt;2.75,H95&gt;=7.388,G95&lt;0.487,G95&lt;0.719,H95&lt;16.718,F95&gt;=2.5,A95&gt;=5.45),5.26,IF(AND(B95&lt;2.95,A95&lt;4.5,A95&lt;4.95,A95&gt;=4.35,A95&lt;5.05,D95&lt;0.35,D95&lt;0.8,A95&lt;5.45),1.4,IF(AND(B95&gt;=2.95,A95&lt;4.5,A95&lt;4.95,A95&gt;=4.35,A95&lt;5.05,D95&lt;0.35,D95&lt;0.8,A95&lt;5.45),1.3,IF(AND(H95&gt;=13.924,A95&gt;=4.5,A95&lt;4.95,A95&gt;=4.35,A95&lt;5.05,D95&lt;0.35,D95&lt;0.8,A95&lt;5.45),1.5,IF(AND(G95&lt;0.252,B95&gt;=3.25,A95&gt;=4.95,A95&gt;=4.35,A95&lt;5.05,D95&lt;0.35,D95&lt;0.8,A95&lt;5.45),1.4,IF(AND(G95&gt;=0.252,B95&gt;=3.25,A95&gt;=4.95,A95&gt;=4.35,A95&lt;5.05,D95&lt;0.35,D95&lt;0.8,A95&lt;5.45),1.32,IF(AND(G95&gt;=0.473,H95&lt;15.705,B95&gt;=2.65,H95&gt;=8.397,D95&gt;=1.25,G95&gt;=0.164,F95&lt;2.5,A95&gt;=5.45),4.7,IF(AND(B95&gt;=3.15,B95&gt;=2.75,H95&gt;=7.388,G95&lt;0.487,G95&lt;0.719,H95&lt;16.718,F95&gt;=2.5,A95&gt;=5.45),5.7,IF(AND(B95&lt;3.15,H95&lt;13.924,A95&gt;=4.5,A95&lt;4.95,A95&gt;=4.35,A95&lt;5.05,D95&lt;0.35,D95&lt;0.8,A95&lt;5.45),1.433,IF(AND(B95&gt;=3.15,H95&lt;13.924,A95&gt;=4.5,A95&lt;4.95,A95&gt;=4.35,A95&lt;5.05,D95&lt;0.35,D95&lt;0.8,A95&lt;5.45),1.4,IF(AND(H95&gt;=14.81,G95&lt;0.473,H95&lt;15.705,B95&gt;=2.65,H95&gt;=8.397,D95&gt;=1.25,G95&gt;=0.164,F95&lt;2.5,A95&gt;=5.45),4.2,IF(AND(A95&lt;6.65,B95&lt;3.15,B95&gt;=2.75,H95&gt;=7.388,G95&lt;0.487,G95&lt;0.719,H95&lt;16.718,F95&gt;=2.5,A95&gt;=5.45),5.6,IF(AND(A95&gt;=6.65,B95&lt;3.15,B95&gt;=2.75,H95&gt;=7.388,G95&lt;0.487,G95&lt;0.719,H95&lt;16.718,F95&gt;=2.5,A95&gt;=5.45),5.4,IF(AND(A95&lt;6.15,H95&lt;14.81,G95&lt;0.473,H95&lt;15.705,B95&gt;=2.65,H95&gt;=8.397,D95&gt;=1.25,G95&gt;=0.164,F95&lt;2.5,A95&gt;=5.45),4.5,IF(AND(A95&gt;=6.15,H95&lt;14.81,G95&lt;0.473,H95&lt;15.705,B95&gt;=2.65,H95&gt;=8.397,D95&gt;=1.25,G95&gt;=0.164,F95&lt;2.5,A95&gt;=5.45),4.4,"shouldnthappen"))))))))))))))))))))))))))))))))))))</f>
        <v>4</v>
      </c>
      <c r="U95" s="1" t="n">
        <f aca="false">IF(AND(G95&gt;=0.934,F95&lt;1.5),1.7,IF(AND(D95&lt;0.15,D95&lt;0.25,G95&lt;0.934,F95&lt;1.5),1.38,IF(AND(H95&gt;=14.379,D95&gt;=0.25,G95&lt;0.934,F95&lt;1.5),1.7,IF(AND(A95&lt;5.3,D95&lt;1.35,F95&lt;2.5,F95&gt;=1.5),3.15,IF(AND(H95&lt;7.148,D95&gt;=1.35,F95&lt;2.5,F95&gt;=1.5),3.9,IF(AND(G95&lt;0.352,A95&lt;6.15,F95&gt;=2.5,F95&gt;=1.5),4.5,IF(AND(G95&gt;=0.352,A95&lt;6.15,F95&gt;=2.5,F95&gt;=1.5),4.92,IF(AND(B95&lt;2.85,A95&gt;=6.15,F95&gt;=2.5,F95&gt;=1.5),6.2,IF(AND(D95&gt;=0.45,H95&lt;14.379,D95&gt;=0.25,G95&lt;0.934,F95&lt;1.5),1.65,IF(AND(G95&gt;=0.857,A95&gt;=5.3,D95&lt;1.35,F95&lt;2.5,F95&gt;=1.5),4.3,IF(AND(A95&gt;=7.25,B95&gt;=2.85,A95&gt;=6.15,F95&gt;=2.5,F95&gt;=1.5),6.425,IF(AND(H95&lt;9.499,A95&lt;5.05,D95&gt;=0.15,D95&lt;0.25,G95&lt;0.934,F95&lt;1.5),1.4,IF(AND(A95&gt;=5.45,A95&gt;=5.05,D95&gt;=0.15,D95&lt;0.25,G95&lt;0.934,F95&lt;1.5),1.3,IF(AND(B95&gt;=4.15,D95&lt;0.45,H95&lt;14.379,D95&gt;=0.25,G95&lt;0.934,F95&lt;1.5),1.5,IF(AND(A95&gt;=5.75,G95&lt;0.857,A95&gt;=5.3,D95&lt;1.35,F95&lt;2.5,F95&gt;=1.5),4.02,IF(AND(A95&lt;6.65,G95&lt;0.333,H95&gt;=7.148,D95&gt;=1.35,F95&lt;2.5,F95&gt;=1.5),4.475,IF(AND(A95&gt;=6.65,G95&lt;0.333,H95&gt;=7.148,D95&gt;=1.35,F95&lt;2.5,F95&gt;=1.5),4.8,IF(AND(D95&gt;=1.45,G95&gt;=0.333,H95&gt;=7.148,D95&gt;=1.35,F95&lt;2.5,F95&gt;=1.5),4.85,IF(AND(G95&gt;=0.861,A95&lt;7.25,B95&gt;=2.85,A95&gt;=6.15,F95&gt;=2.5,F95&gt;=1.5),5.2,IF(AND(G95&lt;0.571,H95&gt;=9.499,A95&lt;5.05,D95&gt;=0.15,D95&lt;0.25,G95&lt;0.934,F95&lt;1.5),1.2,IF(AND(G95&gt;=0.571,H95&gt;=9.499,A95&lt;5.05,D95&gt;=0.15,D95&lt;0.25,G95&lt;0.934,F95&lt;1.5),1.3,IF(AND(H95&lt;9.283,A95&lt;5.45,A95&gt;=5.05,D95&gt;=0.15,D95&lt;0.25,G95&lt;0.934,F95&lt;1.5),1.5,IF(AND(H95&gt;=9.283,A95&lt;5.45,A95&gt;=5.05,D95&gt;=0.15,D95&lt;0.25,G95&lt;0.934,F95&lt;1.5),1.425,IF(AND(A95&lt;4.9,B95&lt;4.15,D95&lt;0.45,H95&lt;14.379,D95&gt;=0.25,G95&lt;0.934,F95&lt;1.5),1.4,IF(AND(A95&gt;=4.9,B95&lt;4.15,D95&lt;0.45,H95&lt;14.379,D95&gt;=0.25,G95&lt;0.934,F95&lt;1.5),1.325,IF(AND(G95&lt;0.572,A95&lt;5.75,G95&lt;0.857,A95&gt;=5.3,D95&lt;1.35,F95&lt;2.5,F95&gt;=1.5),3.65,IF(AND(G95&gt;=0.572,A95&lt;5.75,G95&lt;0.857,A95&gt;=5.3,D95&lt;1.35,F95&lt;2.5,F95&gt;=1.5),3.9,IF(AND(A95&lt;6.75,D95&lt;1.45,G95&gt;=0.333,H95&gt;=7.148,D95&gt;=1.35,F95&lt;2.5,F95&gt;=1.5),4.4,IF(AND(A95&gt;=6.75,D95&lt;1.45,G95&gt;=0.333,H95&gt;=7.148,D95&gt;=1.35,F95&lt;2.5,F95&gt;=1.5),4.78,IF(AND(A95&lt;6.6,B95&lt;3.25,G95&lt;0.861,A95&lt;7.25,B95&gt;=2.85,A95&gt;=6.15,F95&gt;=2.5,F95&gt;=1.5),5.333,IF(AND(H95&lt;11.461,B95&gt;=3.25,G95&lt;0.861,A95&lt;7.25,B95&gt;=2.85,A95&gt;=6.15,F95&gt;=2.5,F95&gt;=1.5),6.025,IF(AND(H95&gt;=11.461,B95&gt;=3.25,G95&lt;0.861,A95&lt;7.25,B95&gt;=2.85,A95&gt;=6.15,F95&gt;=2.5,F95&gt;=1.5),5.667,IF(AND(H95&gt;=14.564,A95&gt;=6.6,B95&lt;3.25,G95&lt;0.861,A95&lt;7.25,B95&gt;=2.85,A95&gt;=6.15,F95&gt;=2.5,F95&gt;=1.5),5.4,IF(AND(D95&gt;=2.35,H95&lt;14.564,A95&gt;=6.6,B95&lt;3.25,G95&lt;0.861,A95&lt;7.25,B95&gt;=2.85,A95&gt;=6.15,F95&gt;=2.5,F95&gt;=1.5),5.6,IF(AND(A95&lt;6.85,D95&lt;2.35,H95&lt;14.564,A95&gt;=6.6,B95&lt;3.25,G95&lt;0.861,A95&lt;7.25,B95&gt;=2.85,A95&gt;=6.15,F95&gt;=2.5,F95&gt;=1.5),5.9,IF(AND(A95&gt;=6.85,D95&lt;2.35,H95&lt;14.564,A95&gt;=6.6,B95&lt;3.25,G95&lt;0.861,A95&lt;7.25,B95&gt;=2.85,A95&gt;=6.15,F95&gt;=2.5,F95&gt;=1.5),5.78,"shouldnthappen"))))))))))))))))))))))))))))))))))))</f>
        <v>4.02</v>
      </c>
      <c r="V95" s="1" t="n">
        <f aca="false">IF(AND(H95&lt;5.748,A95&lt;5.05,D95&lt;0.75),1,IF(AND(B95&lt;3.15,H95&gt;=5.748,A95&lt;5.05,D95&lt;0.75),1.475,IF(AND(G95&gt;=0.801,D95&lt;0.25,A95&gt;=5.05,D95&lt;0.75),1.7,IF(AND(D95&gt;=0.45,D95&gt;=0.25,A95&gt;=5.05,D95&lt;0.75),1.7,IF(AND(B95&lt;2.35,F95&lt;2.5,B95&lt;2.75,D95&gt;=0.75),4.16,IF(AND(D95&lt;1.75,F95&gt;=2.5,B95&lt;2.75,D95&gt;=0.75),4.875,IF(AND(D95&gt;=1.75,F95&gt;=2.5,B95&lt;2.75,D95&gt;=0.75),5.333,IF(AND(H95&gt;=16.284,D95&gt;=1.55,B95&gt;=2.75,D95&gt;=0.75),6.6,IF(AND(H95&gt;=14.144,B95&gt;=3.15,H95&gt;=5.748,A95&lt;5.05,D95&lt;0.75),1.3,IF(AND(A95&lt;5.45,G95&lt;0.801,D95&lt;0.25,A95&gt;=5.05,D95&lt;0.75),1.5,IF(AND(A95&gt;=5.45,G95&lt;0.801,D95&lt;0.25,A95&gt;=5.05,D95&lt;0.75),1.34,IF(AND(B95&lt;3.75,D95&lt;0.45,D95&gt;=0.25,A95&gt;=5.05,D95&lt;0.75),1.467,IF(AND(B95&gt;=3.75,D95&lt;0.45,D95&gt;=0.25,A95&gt;=5.05,D95&lt;0.75),1.767,IF(AND(G95&gt;=0.896,B95&gt;=2.35,F95&lt;2.5,B95&lt;2.75,D95&gt;=0.75),4.9,IF(AND(H95&lt;15.504,D95&lt;1.35,D95&lt;1.55,B95&gt;=2.75,D95&gt;=0.75),4.2,IF(AND(H95&gt;=15.504,D95&lt;1.35,D95&lt;1.55,B95&gt;=2.75,D95&gt;=0.75),4.6,IF(AND(H95&lt;9.767,D95&gt;=1.35,D95&lt;1.55,B95&gt;=2.75,D95&gt;=0.75),5.1,IF(AND(A95&lt;4.5,H95&lt;14.144,B95&gt;=3.15,H95&gt;=5.748,A95&lt;5.05,D95&lt;0.75),1.3,IF(AND(A95&gt;=4.5,H95&lt;14.144,B95&gt;=3.15,H95&gt;=5.748,A95&lt;5.05,D95&lt;0.75),1.4,IF(AND(D95&gt;=1.15,G95&lt;0.896,B95&gt;=2.35,F95&lt;2.5,B95&lt;2.75,D95&gt;=0.75),4.04,IF(AND(B95&lt;2.9,H95&gt;=9.767,D95&gt;=1.35,D95&lt;1.55,B95&gt;=2.75,D95&gt;=0.75),4.8,IF(AND(D95&lt;1.7,A95&gt;=7.05,H95&lt;16.284,D95&gt;=1.55,B95&gt;=2.75,D95&gt;=0.75),5.8,IF(AND(D95&gt;=1.7,A95&gt;=7.05,H95&lt;16.284,D95&gt;=1.55,B95&gt;=2.75,D95&gt;=0.75),6.3,IF(AND(B95&lt;2.45,D95&lt;1.15,G95&lt;0.896,B95&gt;=2.35,F95&lt;2.5,B95&lt;2.75,D95&gt;=0.75),3.767,IF(AND(B95&gt;=2.45,D95&lt;1.15,G95&lt;0.896,B95&gt;=2.35,F95&lt;2.5,B95&lt;2.75,D95&gt;=0.75),3.167,IF(AND(B95&gt;=3.15,B95&gt;=2.9,H95&gt;=9.767,D95&gt;=1.35,D95&lt;1.55,B95&gt;=2.75,D95&gt;=0.75),4.7,IF(AND(D95&lt;1.9,D95&lt;2.05,A95&lt;7.05,H95&lt;16.284,D95&gt;=1.55,B95&gt;=2.75,D95&gt;=0.75),4.82,IF(AND(D95&gt;=1.9,D95&lt;2.05,A95&lt;7.05,H95&lt;16.284,D95&gt;=1.55,B95&gt;=2.75,D95&gt;=0.75),5.067,IF(AND(H95&lt;12.721,B95&lt;3.15,B95&gt;=2.9,H95&gt;=9.767,D95&gt;=1.35,D95&lt;1.55,B95&gt;=2.75,D95&gt;=0.75),4.5,IF(AND(H95&gt;=12.721,B95&lt;3.15,B95&gt;=2.9,H95&gt;=9.767,D95&gt;=1.35,D95&lt;1.55,B95&gt;=2.75,D95&gt;=0.75),4.433,IF(AND(H95&lt;9.525,G95&lt;0.364,D95&gt;=2.05,A95&lt;7.05,H95&lt;16.284,D95&gt;=1.55,B95&gt;=2.75,D95&gt;=0.75),5.1,IF(AND(A95&lt;6.25,G95&gt;=0.364,D95&gt;=2.05,A95&lt;7.05,H95&lt;16.284,D95&gt;=1.55,B95&gt;=2.75,D95&gt;=0.75),5.4,IF(AND(H95&lt;10.898,H95&gt;=9.525,G95&lt;0.364,D95&gt;=2.05,A95&lt;7.05,H95&lt;16.284,D95&gt;=1.55,B95&gt;=2.75,D95&gt;=0.75),5.6,IF(AND(H95&lt;8.711,A95&gt;=6.25,G95&gt;=0.364,D95&gt;=2.05,A95&lt;7.05,H95&lt;16.284,D95&gt;=1.55,B95&gt;=2.75,D95&gt;=0.75),5.7,IF(AND(H95&gt;=8.711,A95&gt;=6.25,G95&gt;=0.364,D95&gt;=2.05,A95&lt;7.05,H95&lt;16.284,D95&gt;=1.55,B95&gt;=2.75,D95&gt;=0.75),5.84,IF(AND(D95&lt;2.2,H95&gt;=10.898,H95&gt;=9.525,G95&lt;0.364,D95&gt;=2.05,A95&lt;7.05,H95&lt;16.284,D95&gt;=1.55,B95&gt;=2.75,D95&gt;=0.75),5.4,IF(AND(D95&gt;=2.2,H95&gt;=10.898,H95&gt;=9.525,G95&lt;0.364,D95&gt;=2.05,A95&lt;7.05,H95&lt;16.284,D95&gt;=1.55,B95&gt;=2.75,D95&gt;=0.75),5.3,"shouldnthappen")))))))))))))))))))))))))))))))))))))</f>
        <v>4.04</v>
      </c>
      <c r="W95" s="1" t="n">
        <f aca="false">IF(AND(H95&lt;6.926,D95&gt;=0.35,D95&lt;0.8),1.9,IF(AND(H95&gt;=6.926,D95&gt;=0.35,D95&lt;0.8),1.533,IF(AND(H95&lt;13.492,A95&lt;4.75,D95&lt;0.35,D95&lt;0.8),1.1,IF(AND(H95&gt;=13.492,A95&lt;4.75,D95&lt;0.35,D95&lt;0.8),1.375,IF(AND(B95&lt;2.75,A95&gt;=5.85,F95&lt;2.5,D95&gt;=0.8),4.833,IF(AND(B95&lt;3.3,A95&gt;=7.05,F95&gt;=2.5,D95&gt;=0.8),5.8,IF(AND(B95&gt;=3.3,A95&gt;=7.05,F95&gt;=2.5,D95&gt;=0.8),6.325,IF(AND(D95&gt;=0.25,A95&lt;5.05,A95&gt;=4.75,D95&lt;0.35,D95&lt;0.8),1.3,IF(AND(B95&lt;3.6,A95&gt;=5.05,A95&gt;=4.75,D95&lt;0.35,D95&lt;0.8),1.4,IF(AND(H95&lt;10.194,G95&lt;0.412,A95&lt;5.85,F95&lt;2.5,D95&gt;=0.8),4.133,IF(AND(H95&gt;=10.194,G95&lt;0.412,A95&lt;5.85,F95&lt;2.5,D95&gt;=0.8),4.5,IF(AND(A95&lt;5.35,G95&gt;=0.412,A95&lt;5.85,F95&lt;2.5,D95&gt;=0.8),3.15,IF(AND(A95&lt;6.2,B95&gt;=2.75,A95&gt;=5.85,F95&lt;2.5,D95&gt;=0.8),4.3,IF(AND(H95&lt;5.767,A95&lt;6.2,A95&lt;7.05,F95&gt;=2.5,D95&gt;=0.8),4.5,IF(AND(G95&gt;=0.861,A95&gt;=6.2,A95&lt;7.05,F95&gt;=2.5,D95&gt;=0.8),5.2,IF(AND(B95&lt;3.15,D95&lt;0.25,A95&lt;5.05,A95&gt;=4.75,D95&lt;0.35,D95&lt;0.8),1.55,IF(AND(A95&lt;5.45,B95&gt;=3.6,A95&gt;=5.05,A95&gt;=4.75,D95&lt;0.35,D95&lt;0.8),1.5,IF(AND(A95&gt;=5.45,B95&gt;=3.6,A95&gt;=5.05,A95&gt;=4.75,D95&lt;0.35,D95&lt;0.8),1.4,IF(AND(G95&gt;=0.772,A95&gt;=5.35,G95&gt;=0.412,A95&lt;5.85,F95&lt;2.5,D95&gt;=0.8),3.9,IF(AND(D95&gt;=1.45,A95&gt;=6.2,B95&gt;=2.75,A95&gt;=5.85,F95&lt;2.5,D95&gt;=0.8),4.775,IF(AND(G95&lt;0.5,H95&gt;=5.767,A95&lt;6.2,A95&lt;7.05,F95&gt;=2.5,D95&gt;=0.8),5.1,IF(AND(G95&gt;=0.5,H95&gt;=5.767,A95&lt;6.2,A95&lt;7.05,F95&gt;=2.5,D95&gt;=0.8),4.95,IF(AND(B95&gt;=3.25,G95&lt;0.861,A95&gt;=6.2,A95&lt;7.05,F95&gt;=2.5,D95&gt;=0.8),5.75,IF(AND(A95&lt;4.95,B95&gt;=3.15,D95&lt;0.25,A95&lt;5.05,A95&gt;=4.75,D95&lt;0.35,D95&lt;0.8),1.4,IF(AND(A95&lt;5.65,G95&lt;0.772,A95&gt;=5.35,G95&gt;=0.412,A95&lt;5.85,F95&lt;2.5,D95&gt;=0.8),3.6,IF(AND(A95&gt;=5.65,G95&lt;0.772,A95&gt;=5.35,G95&gt;=0.412,A95&lt;5.85,F95&lt;2.5,D95&gt;=0.8),3.5,IF(AND(B95&gt;=3.15,D95&lt;1.45,A95&gt;=6.2,B95&gt;=2.75,A95&gt;=5.85,F95&lt;2.5,D95&gt;=0.8),4.7,IF(AND(A95&gt;=6.65,B95&lt;3.25,G95&lt;0.861,A95&gt;=6.2,A95&lt;7.05,F95&gt;=2.5,D95&gt;=0.8),5.567,IF(AND(H95&lt;9.499,A95&gt;=4.95,B95&gt;=3.15,D95&lt;0.25,A95&lt;5.05,A95&gt;=4.75,D95&lt;0.35,D95&lt;0.8),1.4,IF(AND(H95&gt;=9.499,A95&gt;=4.95,B95&gt;=3.15,D95&lt;0.25,A95&lt;5.05,A95&gt;=4.75,D95&lt;0.35,D95&lt;0.8),1.2,IF(AND(G95&lt;0.765,B95&lt;3.15,D95&lt;1.45,A95&gt;=6.2,B95&gt;=2.75,A95&gt;=5.85,F95&lt;2.5,D95&gt;=0.8),4.4,IF(AND(G95&gt;=0.765,B95&lt;3.15,D95&lt;1.45,A95&gt;=6.2,B95&gt;=2.75,A95&gt;=5.85,F95&lt;2.5,D95&gt;=0.8),4.6,IF(AND(H95&lt;10.667,A95&lt;6.65,B95&lt;3.25,G95&lt;0.861,A95&gt;=6.2,A95&lt;7.05,F95&gt;=2.5,D95&gt;=0.8),5.167,IF(AND(G95&lt;0.627,H95&gt;=10.667,A95&lt;6.65,B95&lt;3.25,G95&lt;0.861,A95&gt;=6.2,A95&lt;7.05,F95&gt;=2.5,D95&gt;=0.8),5.64,IF(AND(G95&gt;=0.627,H95&gt;=10.667,A95&lt;6.65,B95&lt;3.25,G95&lt;0.861,A95&gt;=6.2,A95&lt;7.05,F95&gt;=2.5,D95&gt;=0.8),5.1,"shouldnthappen")))))))))))))))))))))))))))))))))))</f>
        <v>3.5</v>
      </c>
      <c r="X95" s="1" t="n">
        <f aca="false">IF(AND(B95&lt;3.05,H95&lt;6.697,A95&lt;5.45),4.1,IF(AND(B95&gt;=3.05,H95&lt;6.697,A95&lt;5.45),1.48,IF(AND(D95&lt;0.7,A95&lt;5.9,A95&gt;=5.45),1.4,IF(AND(A95&lt;4.35,B95&lt;3.3,H95&gt;=6.697,A95&lt;5.45),1.1,IF(AND(G95&lt;0.372,D95&gt;=0.7,A95&lt;5.9,A95&gt;=5.45),4.36,IF(AND(A95&gt;=4.9,A95&gt;=4.35,B95&lt;3.3,H95&gt;=6.697,A95&lt;5.45),1.6,IF(AND(H95&gt;=14.171,A95&lt;5.15,B95&gt;=3.3,H95&gt;=6.697,A95&lt;5.45),1.6,IF(AND(G95&lt;0.451,A95&gt;=5.15,B95&gt;=3.3,H95&gt;=6.697,A95&lt;5.45),1.367,IF(AND(G95&gt;=0.451,A95&gt;=5.15,B95&gt;=3.3,H95&gt;=6.697,A95&lt;5.45),1.5,IF(AND(G95&lt;0.332,D95&lt;1.45,F95&lt;2.5,A95&gt;=5.9,A95&gt;=5.45),4.35,IF(AND(A95&lt;6.15,D95&gt;=1.45,F95&lt;2.5,A95&gt;=5.9,A95&gt;=5.45),5.1,IF(AND(D95&gt;=2.4,G95&lt;0.432,F95&gt;=2.5,A95&gt;=5.9,A95&gt;=5.45),5.78,IF(AND(A95&lt;6.15,G95&gt;=0.432,F95&gt;=2.5,A95&gt;=5.9,A95&gt;=5.45),4.9,IF(AND(B95&lt;3.1,A95&lt;4.9,A95&gt;=4.35,B95&lt;3.3,H95&gt;=6.697,A95&lt;5.45),1.4,IF(AND(B95&gt;=3.1,A95&lt;4.9,A95&gt;=4.35,B95&lt;3.3,H95&gt;=6.697,A95&lt;5.45),1.3,IF(AND(G95&lt;0.343,H95&lt;14.171,A95&lt;5.15,B95&gt;=3.3,H95&gt;=6.697,A95&lt;5.45),1.433,IF(AND(G95&gt;=0.343,H95&lt;14.171,A95&lt;5.15,B95&gt;=3.3,H95&gt;=6.697,A95&lt;5.45),1.525,IF(AND(D95&lt;1.05,B95&lt;2.55,G95&gt;=0.372,D95&gt;=0.7,A95&lt;5.9,A95&gt;=5.45),3.7,IF(AND(H95&lt;10.596,B95&gt;=2.55,G95&gt;=0.372,D95&gt;=0.7,A95&lt;5.9,A95&gt;=5.45),3.525,IF(AND(H95&gt;=10.596,B95&gt;=2.55,G95&gt;=0.372,D95&gt;=0.7,A95&lt;5.9,A95&gt;=5.45),3.9,IF(AND(H95&lt;14.314,G95&gt;=0.332,D95&lt;1.45,F95&lt;2.5,A95&gt;=5.9,A95&gt;=5.45),4.4,IF(AND(H95&gt;=14.314,G95&gt;=0.332,D95&lt;1.45,F95&lt;2.5,A95&gt;=5.9,A95&gt;=5.45),4.7,IF(AND(H95&lt;13.906,A95&gt;=6.15,D95&gt;=1.45,F95&lt;2.5,A95&gt;=5.9,A95&gt;=5.45),4.675,IF(AND(H95&gt;=13.906,A95&gt;=6.15,D95&gt;=1.45,F95&lt;2.5,A95&gt;=5.9,A95&gt;=5.45),4.9,IF(AND(G95&lt;0.093,D95&lt;2.4,G95&lt;0.432,F95&gt;=2.5,A95&gt;=5.9,A95&gt;=5.45),5.6,IF(AND(B95&lt;2.95,A95&gt;=6.15,G95&gt;=0.432,F95&gt;=2.5,A95&gt;=5.9,A95&gt;=5.45),5.86,IF(AND(A95&lt;5.55,D95&gt;=1.05,B95&lt;2.55,G95&gt;=0.372,D95&gt;=0.7,A95&lt;5.9,A95&gt;=5.45),4,IF(AND(A95&gt;=5.55,D95&gt;=1.05,B95&lt;2.55,G95&gt;=0.372,D95&gt;=0.7,A95&lt;5.9,A95&gt;=5.45),3.9,IF(AND(D95&lt;1.7,G95&gt;=0.093,D95&lt;2.4,G95&lt;0.432,F95&gt;=2.5,A95&gt;=5.9,A95&gt;=5.45),5.05,IF(AND(G95&gt;=0.774,B95&gt;=2.95,A95&gt;=6.15,G95&gt;=0.432,F95&gt;=2.5,A95&gt;=5.9,A95&gt;=5.45),5.3,IF(AND(G95&gt;=0.312,D95&gt;=1.7,G95&gt;=0.093,D95&lt;2.4,G95&lt;0.432,F95&gt;=2.5,A95&gt;=5.9,A95&gt;=5.45),5.4,IF(AND(D95&lt;2.45,G95&lt;0.774,B95&gt;=2.95,A95&gt;=6.15,G95&gt;=0.432,F95&gt;=2.5,A95&gt;=5.9,A95&gt;=5.45),5.66,IF(AND(D95&gt;=2.45,G95&lt;0.774,B95&gt;=2.95,A95&gt;=6.15,G95&gt;=0.432,F95&gt;=2.5,A95&gt;=5.9,A95&gt;=5.45),6,IF(AND(G95&gt;=0.301,G95&lt;0.312,D95&gt;=1.7,G95&gt;=0.093,D95&lt;2.4,G95&lt;0.432,F95&gt;=2.5,A95&gt;=5.9,A95&gt;=5.45),5.1,IF(AND(A95&lt;6.45,G95&lt;0.301,G95&lt;0.312,D95&gt;=1.7,G95&gt;=0.093,D95&lt;2.4,G95&lt;0.432,F95&gt;=2.5,A95&gt;=5.9,A95&gt;=5.45),5.3,IF(AND(A95&gt;=6.45,G95&lt;0.301,G95&lt;0.312,D95&gt;=1.7,G95&gt;=0.093,D95&lt;2.4,G95&lt;0.432,F95&gt;=2.5,A95&gt;=5.9,A95&gt;=5.45),5.2,"shouldnthappen"))))))))))))))))))))))))))))))))))))</f>
        <v>3.9</v>
      </c>
      <c r="Y95" s="1" t="n">
        <f aca="false">IF(AND(H95&lt;6.51,F95&lt;1.5),1.8,IF(AND(H95&gt;=16.674,F95&gt;=1.5),6.533,IF(AND(D95&gt;=0.45,H95&gt;=6.51,F95&lt;1.5),1.667,IF(AND(H95&gt;=13.805,G95&lt;0.154,H95&lt;16.674,F95&gt;=1.5),6.7,IF(AND(D95&lt;0.15,A95&lt;5.05,D95&lt;0.45,H95&gt;=6.51,F95&lt;1.5),1.4,IF(AND(H95&gt;=13.586,A95&gt;=5.05,D95&lt;0.45,H95&gt;=6.51,F95&lt;1.5),1.3,IF(AND(F95&lt;2.5,H95&lt;13.805,G95&lt;0.154,H95&lt;16.674,F95&gt;=1.5),4.6,IF(AND(H95&lt;8.929,D95&lt;1.35,G95&gt;=0.154,H95&lt;16.674,F95&gt;=1.5),3.64,IF(AND(G95&lt;0.05,H95&lt;13.586,A95&gt;=5.05,D95&lt;0.45,H95&gt;=6.51,F95&lt;1.5),1.4,IF(AND(G95&gt;=0.107,F95&gt;=2.5,H95&lt;13.805,G95&lt;0.154,H95&lt;16.674,F95&gt;=1.5),5.3,IF(AND(B95&gt;=2.75,H95&gt;=8.929,D95&lt;1.35,G95&gt;=0.154,H95&lt;16.674,F95&gt;=1.5),4.433,IF(AND(D95&gt;=1.55,F95&lt;2.5,D95&gt;=1.35,G95&gt;=0.154,H95&lt;16.674,F95&gt;=1.5),4.975,IF(AND(H95&lt;6.93,F95&gt;=2.5,D95&gt;=1.35,G95&gt;=0.154,H95&lt;16.674,F95&gt;=1.5),4.5,IF(AND(H95&lt;12.675,G95&lt;0.217,D95&gt;=0.15,A95&lt;5.05,D95&lt;0.45,H95&gt;=6.51,F95&lt;1.5),1.4,IF(AND(H95&gt;=12.675,G95&lt;0.217,D95&gt;=0.15,A95&lt;5.05,D95&lt;0.45,H95&gt;=6.51,F95&lt;1.5),1.5,IF(AND(A95&lt;4.65,G95&gt;=0.217,D95&gt;=0.15,A95&lt;5.05,D95&lt;0.45,H95&gt;=6.51,F95&lt;1.5),1.35,IF(AND(D95&lt;0.25,G95&gt;=0.05,H95&lt;13.586,A95&gt;=5.05,D95&lt;0.45,H95&gt;=6.51,F95&lt;1.5),1.467,IF(AND(D95&gt;=0.25,G95&gt;=0.05,H95&lt;13.586,A95&gt;=5.05,D95&lt;0.45,H95&gt;=6.51,F95&lt;1.5),1.5,IF(AND(H95&lt;9.15,G95&lt;0.107,F95&gt;=2.5,H95&lt;13.805,G95&lt;0.154,H95&lt;16.674,F95&gt;=1.5),5.7,IF(AND(H95&gt;=9.15,G95&lt;0.107,F95&gt;=2.5,H95&lt;13.805,G95&lt;0.154,H95&lt;16.674,F95&gt;=1.5),5.6,IF(AND(G95&lt;0.404,B95&lt;2.75,H95&gt;=8.929,D95&lt;1.35,G95&gt;=0.154,H95&lt;16.674,F95&gt;=1.5),4.15,IF(AND(G95&gt;=0.404,B95&lt;2.75,H95&gt;=8.929,D95&lt;1.35,G95&gt;=0.154,H95&lt;16.674,F95&gt;=1.5),3.9,IF(AND(A95&gt;=6.75,D95&lt;1.55,F95&lt;2.5,D95&gt;=1.35,G95&gt;=0.154,H95&lt;16.674,F95&gt;=1.5),4.82,IF(AND(D95&lt;0.25,A95&gt;=4.65,G95&gt;=0.217,D95&gt;=0.15,A95&lt;5.05,D95&lt;0.45,H95&gt;=6.51,F95&lt;1.5),1.325,IF(AND(D95&gt;=0.25,A95&gt;=4.65,G95&gt;=0.217,D95&gt;=0.15,A95&lt;5.05,D95&lt;0.45,H95&gt;=6.51,F95&lt;1.5),1.3,IF(AND(A95&lt;6.55,A95&lt;6.75,D95&lt;1.55,F95&lt;2.5,D95&gt;=1.35,G95&gt;=0.154,H95&lt;16.674,F95&gt;=1.5),4.575,IF(AND(A95&gt;=6.55,A95&lt;6.75,D95&lt;1.55,F95&lt;2.5,D95&gt;=1.35,G95&gt;=0.154,H95&lt;16.674,F95&gt;=1.5),4.4,IF(AND(B95&lt;2.9,D95&lt;2.05,H95&gt;=6.93,F95&gt;=2.5,D95&gt;=1.35,G95&gt;=0.154,H95&lt;16.674,F95&gt;=1.5),5.05,IF(AND(H95&lt;8.884,D95&gt;=2.05,H95&gt;=6.93,F95&gt;=2.5,D95&gt;=1.35,G95&gt;=0.154,H95&lt;16.674,F95&gt;=1.5),5.1,IF(AND(H95&lt;13.711,B95&gt;=2.9,D95&lt;2.05,H95&gt;=6.93,F95&gt;=2.5,D95&gt;=1.35,G95&gt;=0.154,H95&lt;16.674,F95&gt;=1.5),5,IF(AND(H95&gt;=13.711,B95&gt;=2.9,D95&lt;2.05,H95&gt;=6.93,F95&gt;=2.5,D95&gt;=1.35,G95&gt;=0.154,H95&lt;16.674,F95&gt;=1.5),5.8,IF(AND(B95&lt;3.15,H95&gt;=8.884,D95&gt;=2.05,H95&gt;=6.93,F95&gt;=2.5,D95&gt;=1.35,G95&gt;=0.154,H95&lt;16.674,F95&gt;=1.5),5.56,IF(AND(B95&gt;=3.15,H95&gt;=8.884,D95&gt;=2.05,H95&gt;=6.93,F95&gt;=2.5,D95&gt;=1.35,G95&gt;=0.154,H95&lt;16.674,F95&gt;=1.5),5.9,"shouldnthappen")))))))))))))))))))))))))))))))))</f>
        <v>3.9</v>
      </c>
      <c r="Z95" s="1" t="n">
        <f aca="false">IF(AND(F95&gt;=2,B95&gt;=3.35),5.6,IF(AND(A95&lt;6.65,H95&gt;=15.076,B95&lt;3.35),4.8,IF(AND(A95&gt;=6.65,H95&gt;=15.076,B95&lt;3.35),6.15,IF(AND(H95&lt;6.542,F95&lt;2,B95&gt;=3.35),1.767,IF(AND(G95&gt;=0.653,D95&lt;0.75,H95&lt;15.076,B95&lt;3.35),1.55,IF(AND(D95&lt;0.15,G95&lt;0.653,D95&lt;0.75,H95&lt;15.076,B95&lt;3.35),1.1,IF(AND(G95&lt;0.356,A95&lt;5.05,H95&gt;=6.542,F95&lt;2,B95&gt;=3.35),1.4,IF(AND(G95&gt;=0.356,A95&lt;5.05,H95&gt;=6.542,F95&lt;2,B95&gt;=3.35),1.3,IF(AND(G95&gt;=0.566,A95&gt;=5.05,H95&gt;=6.542,F95&lt;2,B95&gt;=3.35),1.6,IF(AND(B95&gt;=3.1,D95&gt;=0.15,G95&lt;0.653,D95&lt;0.75,H95&lt;15.076,B95&lt;3.35),1.367,IF(AND(B95&gt;=2.65,D95&lt;1.45,B95&lt;2.75,D95&gt;=0.75,H95&lt;15.076,B95&lt;3.35),3.96,IF(AND(G95&lt;0.352,D95&gt;=1.45,B95&lt;2.75,D95&gt;=0.75,H95&lt;15.076,B95&lt;3.35),4.5,IF(AND(D95&gt;=1.35,A95&lt;6.2,B95&gt;=2.75,D95&gt;=0.75,H95&lt;15.076,B95&lt;3.35),4.733,IF(AND(A95&lt;4.7,B95&lt;3.1,D95&gt;=0.15,G95&lt;0.653,D95&lt;0.75,H95&lt;15.076,B95&lt;3.35),1.36,IF(AND(A95&gt;=4.7,B95&lt;3.1,D95&gt;=0.15,G95&lt;0.653,D95&lt;0.75,H95&lt;15.076,B95&lt;3.35),1.6,IF(AND(A95&lt;5.2,B95&lt;2.65,D95&lt;1.45,B95&lt;2.75,D95&gt;=0.75,H95&lt;15.076,B95&lt;3.35),3.3,IF(AND(A95&lt;6.5,G95&gt;=0.352,D95&gt;=1.45,B95&lt;2.75,D95&gt;=0.75,H95&lt;15.076,B95&lt;3.35),5,IF(AND(A95&gt;=6.5,G95&gt;=0.352,D95&gt;=1.45,B95&lt;2.75,D95&gt;=0.75,H95&lt;15.076,B95&lt;3.35),5.8,IF(AND(H95&lt;8.486,D95&lt;1.35,A95&lt;6.2,B95&gt;=2.75,D95&gt;=0.75,H95&lt;15.076,B95&lt;3.35),3.975,IF(AND(G95&lt;0.187,F95&lt;2.5,A95&gt;=6.2,B95&gt;=2.75,D95&gt;=0.75,H95&lt;15.076,B95&lt;3.35),5,IF(AND(G95&gt;=0.187,F95&lt;2.5,A95&gt;=6.2,B95&gt;=2.75,D95&gt;=0.75,H95&lt;15.076,B95&lt;3.35),4.525,IF(AND(A95&gt;=7.25,F95&gt;=2.5,A95&gt;=6.2,B95&gt;=2.75,D95&gt;=0.75,H95&lt;15.076,B95&lt;3.35),6.5,IF(AND(G95&lt;0.185,B95&lt;3.6,G95&lt;0.566,A95&gt;=5.05,H95&gt;=6.542,F95&lt;2,B95&gt;=3.35),1.45,IF(AND(G95&gt;=0.185,B95&lt;3.6,G95&lt;0.566,A95&gt;=5.05,H95&gt;=6.542,F95&lt;2,B95&gt;=3.35),1.34,IF(AND(G95&lt;0.13,B95&gt;=3.6,G95&lt;0.566,A95&gt;=5.05,H95&gt;=6.542,F95&lt;2,B95&gt;=3.35),1.45,IF(AND(G95&gt;=0.13,B95&gt;=3.6,G95&lt;0.566,A95&gt;=5.05,H95&gt;=6.542,F95&lt;2,B95&gt;=3.35),1.5,IF(AND(D95&lt;1.05,A95&gt;=5.2,B95&lt;2.65,D95&lt;1.45,B95&lt;2.75,D95&gt;=0.75,H95&lt;15.076,B95&lt;3.35),3.5,IF(AND(D95&gt;=1.05,A95&gt;=5.2,B95&lt;2.65,D95&lt;1.45,B95&lt;2.75,D95&gt;=0.75,H95&lt;15.076,B95&lt;3.35),3.94,IF(AND(H95&lt;10.983,H95&gt;=8.486,D95&lt;1.35,A95&lt;6.2,B95&gt;=2.75,D95&gt;=0.75,H95&lt;15.076,B95&lt;3.35),4.38,IF(AND(H95&gt;=10.983,H95&gt;=8.486,D95&lt;1.35,A95&lt;6.2,B95&gt;=2.75,D95&gt;=0.75,H95&lt;15.076,B95&lt;3.35),4.1,IF(AND(B95&gt;=3.25,A95&lt;7.25,F95&gt;=2.5,A95&gt;=6.2,B95&gt;=2.75,D95&gt;=0.75,H95&lt;15.076,B95&lt;3.35),5.7,IF(AND(B95&lt;2.95,B95&lt;3.25,A95&lt;7.25,F95&gt;=2.5,A95&gt;=6.2,B95&gt;=2.75,D95&gt;=0.75,H95&lt;15.076,B95&lt;3.35),5.6,IF(AND(H95&gt;=13.711,B95&gt;=2.95,B95&lt;3.25,A95&lt;7.25,F95&gt;=2.5,A95&gt;=6.2,B95&gt;=2.75,D95&gt;=0.75,H95&lt;15.076,B95&lt;3.35),5.8,IF(AND(A95&gt;=6.8,H95&lt;13.711,B95&gt;=2.95,B95&lt;3.25,A95&lt;7.25,F95&gt;=2.5,A95&gt;=6.2,B95&gt;=2.75,D95&gt;=0.75,H95&lt;15.076,B95&lt;3.35),5.1,IF(AND(H95&lt;12.921,A95&lt;6.8,H95&lt;13.711,B95&gt;=2.95,B95&lt;3.25,A95&lt;7.25,F95&gt;=2.5,A95&gt;=6.2,B95&gt;=2.75,D95&gt;=0.75,H95&lt;15.076,B95&lt;3.35),5.34,IF(AND(H95&gt;=12.921,A95&lt;6.8,H95&lt;13.711,B95&gt;=2.95,B95&lt;3.25,A95&lt;7.25,F95&gt;=2.5,A95&gt;=6.2,B95&gt;=2.75,D95&gt;=0.75,H95&lt;15.076,B95&lt;3.35),5.133,"shouldnthappen"))))))))))))))))))))))))))))))))))))</f>
        <v>3.94</v>
      </c>
      <c r="AA95" s="1" t="n">
        <f aca="false">IF(AND(D95&gt;=0.45,A95&lt;5.05,D95&lt;0.8),1.6,IF(AND(D95&gt;=0.45,A95&gt;=5.05,D95&lt;0.8),1.7,IF(AND(H95&gt;=16.244,F95&gt;=2.5,D95&gt;=0.8),6.533,IF(AND(A95&lt;4.35,D95&lt;0.45,A95&lt;5.05,D95&lt;0.8),1.1,IF(AND(H95&gt;=14.877,D95&lt;0.45,A95&gt;=5.05,D95&lt;0.8),1.3,IF(AND(D95&gt;=1.4,A95&lt;5.65,F95&lt;2.5,D95&gt;=0.8),4.5,IF(AND(A95&gt;=7.25,H95&lt;16.244,F95&gt;=2.5,D95&gt;=0.8),6.5,IF(AND(A95&gt;=4.75,A95&gt;=4.35,D95&lt;0.45,A95&lt;5.05,D95&lt;0.8),1.35,IF(AND(A95&lt;5.3,D95&lt;1.4,A95&lt;5.65,F95&lt;2.5,D95&gt;=0.8),3.1,IF(AND(A95&gt;=6.8,A95&gt;=6.55,A95&gt;=5.65,F95&lt;2.5,D95&gt;=0.8),4.9,IF(AND(H95&lt;5.767,A95&lt;7.25,H95&lt;16.244,F95&gt;=2.5,D95&gt;=0.8),4.5,IF(AND(G95&gt;=0.522,A95&lt;4.75,A95&gt;=4.35,D95&lt;0.45,A95&lt;5.05,D95&lt;0.8),1.2,IF(AND(G95&gt;=0.948,D95&lt;0.35,H95&lt;14.877,D95&lt;0.45,A95&gt;=5.05,D95&lt;0.8),1.7,IF(AND(H95&lt;13.089,D95&gt;=0.35,H95&lt;14.877,D95&lt;0.45,A95&gt;=5.05,D95&lt;0.8),1.5,IF(AND(H95&gt;=13.089,D95&gt;=0.35,H95&lt;14.877,D95&lt;0.45,A95&gt;=5.05,D95&lt;0.8),1.3,IF(AND(B95&gt;=2.95,A95&gt;=5.3,D95&lt;1.4,A95&lt;5.65,F95&lt;2.5,D95&gt;=0.8),4.1,IF(AND(H95&lt;9.181,A95&lt;6.05,A95&lt;6.55,A95&gt;=5.65,F95&lt;2.5,D95&gt;=0.8),5.1,IF(AND(H95&gt;=9.181,A95&lt;6.05,A95&lt;6.55,A95&gt;=5.65,F95&lt;2.5,D95&gt;=0.8),4.3,IF(AND(G95&gt;=0.867,A95&gt;=6.05,A95&lt;6.55,A95&gt;=5.65,F95&lt;2.5,D95&gt;=0.8),4.9,IF(AND(B95&lt;3.05,A95&lt;6.8,A95&gt;=6.55,A95&gt;=5.65,F95&lt;2.5,D95&gt;=0.8),5,IF(AND(B95&gt;=3.05,A95&lt;6.8,A95&gt;=6.55,A95&gt;=5.65,F95&lt;2.5,D95&gt;=0.8),4.55,IF(AND(H95&gt;=14.144,G95&lt;0.522,A95&lt;4.75,A95&gt;=4.35,D95&lt;0.45,A95&lt;5.05,D95&lt;0.8),1.3,IF(AND(B95&lt;2.7,B95&lt;2.95,A95&gt;=5.3,D95&lt;1.4,A95&lt;5.65,F95&lt;2.5,D95&gt;=0.8),3.78,IF(AND(B95&gt;=2.7,B95&lt;2.95,A95&gt;=5.3,D95&lt;1.4,A95&lt;5.65,F95&lt;2.5,D95&gt;=0.8),3.6,IF(AND(G95&lt;0.638,G95&lt;0.867,A95&gt;=6.05,A95&lt;6.55,A95&gt;=5.65,F95&lt;2.5,D95&gt;=0.8),4.433,IF(AND(G95&gt;=0.638,G95&lt;0.867,A95&gt;=6.05,A95&lt;6.55,A95&gt;=5.65,F95&lt;2.5,D95&gt;=0.8),4,IF(AND(A95&lt;6.35,H95&lt;11.146,H95&gt;=5.767,A95&lt;7.25,H95&lt;16.244,F95&gt;=2.5,D95&gt;=0.8),5.1,IF(AND(A95&lt;4.5,H95&lt;14.144,G95&lt;0.522,A95&lt;4.75,A95&gt;=4.35,D95&lt;0.45,A95&lt;5.05,D95&lt;0.8),1.35,IF(AND(A95&gt;=4.5,H95&lt;14.144,G95&lt;0.522,A95&lt;4.75,A95&gt;=4.35,D95&lt;0.45,A95&lt;5.05,D95&lt;0.8),1.4,IF(AND(A95&lt;5.15,B95&lt;3.75,G95&lt;0.948,D95&lt;0.35,H95&lt;14.877,D95&lt;0.45,A95&gt;=5.05,D95&lt;0.8),1.4,IF(AND(A95&gt;=5.15,B95&lt;3.75,G95&lt;0.948,D95&lt;0.35,H95&lt;14.877,D95&lt;0.45,A95&gt;=5.05,D95&lt;0.8),1.5,IF(AND(G95&lt;0.112,B95&gt;=3.75,G95&lt;0.948,D95&lt;0.35,H95&lt;14.877,D95&lt;0.45,A95&gt;=5.05,D95&lt;0.8),1.5,IF(AND(G95&gt;=0.112,B95&gt;=3.75,G95&lt;0.948,D95&lt;0.35,H95&lt;14.877,D95&lt;0.45,A95&gt;=5.05,D95&lt;0.8),1.6,IF(AND(G95&lt;0.075,A95&gt;=6.35,H95&lt;11.146,H95&gt;=5.767,A95&lt;7.25,H95&lt;16.244,F95&gt;=2.5,D95&gt;=0.8),5.5,IF(AND(G95&gt;=0.075,A95&gt;=6.35,H95&lt;11.146,H95&gt;=5.767,A95&lt;7.25,H95&lt;16.244,F95&gt;=2.5,D95&gt;=0.8),5.24,IF(AND(B95&lt;2.95,D95&lt;1.9,H95&gt;=11.146,H95&gt;=5.767,A95&lt;7.25,H95&lt;16.244,F95&gt;=2.5,D95&gt;=0.8),5.65,IF(AND(B95&gt;=2.95,D95&lt;1.9,H95&gt;=11.146,H95&gt;=5.767,A95&lt;7.25,H95&lt;16.244,F95&gt;=2.5,D95&gt;=0.8),5.8,IF(AND(H95&lt;13.42,D95&gt;=1.9,H95&gt;=11.146,H95&gt;=5.767,A95&lt;7.25,H95&lt;16.244,F95&gt;=2.5,D95&gt;=0.8),5.6,IF(AND(H95&gt;=13.42,D95&gt;=1.9,H95&gt;=11.146,H95&gt;=5.767,A95&lt;7.25,H95&lt;16.244,F95&gt;=2.5,D95&gt;=0.8),5.34,"shouldnthappen")))))))))))))))))))))))))))))))))))))))</f>
        <v>4.3</v>
      </c>
      <c r="AB95" s="1" t="n">
        <f aca="false">IF(AND(D95&gt;=0.35,F95&lt;1.5),1.5,IF(AND(F95&lt;2.5,D95&gt;=1.55,F95&gt;=1.5),4.85,IF(AND(H95&lt;8.308,D95&lt;0.15,D95&lt;0.35,F95&lt;1.5),1.5,IF(AND(H95&gt;=8.308,D95&lt;0.15,D95&lt;0.35,F95&lt;1.5),1.4,IF(AND(H95&lt;5.523,D95&gt;=0.15,D95&lt;0.35,F95&lt;1.5),1,IF(AND(G95&lt;0.572,H95&lt;10.688,D95&lt;1.55,F95&gt;=1.5),3.75,IF(AND(B95&gt;=3.5,F95&gt;=2.5,D95&gt;=1.55,F95&gt;=1.5),6.3,IF(AND(A95&gt;=5.65,G95&gt;=0.572,H95&lt;10.688,D95&lt;1.55,F95&gt;=1.5),4.45,IF(AND(B95&gt;=2.85,A95&lt;6.15,H95&gt;=10.688,D95&lt;1.55,F95&gt;=1.5),4.35,IF(AND(H95&gt;=16.284,B95&lt;3.5,F95&gt;=2.5,D95&gt;=1.55,F95&gt;=1.5),6.6,IF(AND(G95&gt;=0.241,G95&lt;0.338,H95&gt;=5.523,D95&gt;=0.15,D95&lt;0.35,F95&lt;1.5),1.25,IF(AND(A95&lt;5.05,G95&gt;=0.338,H95&gt;=5.523,D95&gt;=0.15,D95&lt;0.35,F95&lt;1.5),1.35,IF(AND(B95&lt;2.7,A95&lt;5.65,G95&gt;=0.572,H95&lt;10.688,D95&lt;1.55,F95&gt;=1.5),4,IF(AND(B95&gt;=2.7,A95&lt;5.65,G95&gt;=0.572,H95&lt;10.688,D95&lt;1.55,F95&gt;=1.5),3.6,IF(AND(B95&lt;2.45,B95&lt;2.85,A95&lt;6.15,H95&gt;=10.688,D95&lt;1.55,F95&gt;=1.5),3.7,IF(AND(A95&lt;6.25,B95&lt;2.85,A95&gt;=6.15,H95&gt;=10.688,D95&lt;1.55,F95&gt;=1.5),4.5,IF(AND(A95&gt;=6.25,B95&lt;2.85,A95&gt;=6.15,H95&gt;=10.688,D95&lt;1.55,F95&gt;=1.5),4.86,IF(AND(D95&gt;=1.45,B95&gt;=2.85,A95&gt;=6.15,H95&gt;=10.688,D95&lt;1.55,F95&gt;=1.5),4.8,IF(AND(H95&lt;8.202,H95&lt;16.284,B95&lt;3.5,F95&gt;=2.5,D95&gt;=1.55,F95&gt;=1.5),5.7,IF(AND(A95&gt;=5.1,G95&lt;0.241,G95&lt;0.338,H95&gt;=5.523,D95&gt;=0.15,D95&lt;0.35,F95&lt;1.5),1.5,IF(AND(B95&gt;=3.75,A95&gt;=5.05,G95&gt;=0.338,H95&gt;=5.523,D95&gt;=0.15,D95&lt;0.35,F95&lt;1.5),1.6,IF(AND(A95&lt;5.7,B95&gt;=2.45,B95&lt;2.85,A95&lt;6.15,H95&gt;=10.688,D95&lt;1.55,F95&gt;=1.5),3.9,IF(AND(A95&gt;=5.7,B95&gt;=2.45,B95&lt;2.85,A95&lt;6.15,H95&gt;=10.688,D95&lt;1.55,F95&gt;=1.5),4.02,IF(AND(H95&lt;13.654,D95&lt;1.45,B95&gt;=2.85,A95&gt;=6.15,H95&gt;=10.688,D95&lt;1.55,F95&gt;=1.5),4.333,IF(AND(H95&gt;=13.654,D95&lt;1.45,B95&gt;=2.85,A95&gt;=6.15,H95&gt;=10.688,D95&lt;1.55,F95&gt;=1.5),4.54,IF(AND(A95&lt;6.15,H95&gt;=8.202,H95&lt;16.284,B95&lt;3.5,F95&gt;=2.5,D95&gt;=1.55,F95&gt;=1.5),5,IF(AND(H95&lt;13.924,A95&lt;5.1,G95&lt;0.241,G95&lt;0.338,H95&gt;=5.523,D95&gt;=0.15,D95&lt;0.35,F95&lt;1.5),1.4,IF(AND(H95&gt;=13.924,A95&lt;5.1,G95&lt;0.241,G95&lt;0.338,H95&gt;=5.523,D95&gt;=0.15,D95&lt;0.35,F95&lt;1.5),1.5,IF(AND(D95&lt;0.25,B95&lt;3.75,A95&gt;=5.05,G95&gt;=0.338,H95&gt;=5.523,D95&gt;=0.15,D95&lt;0.35,F95&lt;1.5),1.5,IF(AND(D95&gt;=0.25,B95&lt;3.75,A95&gt;=5.05,G95&gt;=0.338,H95&gt;=5.523,D95&gt;=0.15,D95&lt;0.35,F95&lt;1.5),1.4,IF(AND(H95&lt;8.884,B95&gt;=3.05,A95&gt;=6.15,H95&gt;=8.202,H95&lt;16.284,B95&lt;3.5,F95&gt;=2.5,D95&gt;=1.55,F95&gt;=1.5),5.1,IF(AND(A95&lt;6.45,G95&lt;0.368,B95&lt;3.05,A95&gt;=6.15,H95&gt;=8.202,H95&lt;16.284,B95&lt;3.5,F95&gt;=2.5,D95&gt;=1.55,F95&gt;=1.5),5.525,IF(AND(A95&gt;=6.45,G95&lt;0.368,B95&lt;3.05,A95&gt;=6.15,H95&gt;=8.202,H95&lt;16.284,B95&lt;3.5,F95&gt;=2.5,D95&gt;=1.55,F95&gt;=1.5),5.35,IF(AND(D95&lt;2.25,G95&gt;=0.368,B95&lt;3.05,A95&gt;=6.15,H95&gt;=8.202,H95&lt;16.284,B95&lt;3.5,F95&gt;=2.5,D95&gt;=1.55,F95&gt;=1.5),5.8,IF(AND(D95&gt;=2.25,G95&gt;=0.368,B95&lt;3.05,A95&gt;=6.15,H95&gt;=8.202,H95&lt;16.284,B95&lt;3.5,F95&gt;=2.5,D95&gt;=1.55,F95&gt;=1.5),5.2,IF(AND(H95&lt;10.257,H95&gt;=8.884,B95&gt;=3.05,A95&gt;=6.15,H95&gt;=8.202,H95&lt;16.284,B95&lt;3.5,F95&gt;=2.5,D95&gt;=1.55,F95&gt;=1.5),5.9,IF(AND(H95&gt;=10.257,H95&gt;=8.884,B95&gt;=3.05,A95&gt;=6.15,H95&gt;=8.202,H95&lt;16.284,B95&lt;3.5,F95&gt;=2.5,D95&gt;=1.55,F95&gt;=1.5),5.48,"shouldnthappen")))))))))))))))))))))))))))))))))))))</f>
        <v>4.02</v>
      </c>
      <c r="AC95" s="1" t="n">
        <f aca="false">IF(AND(H95&lt;5.748,A95&lt;5.05,D95&lt;0.8),1,IF(AND(B95&lt;3.35,A95&gt;=5.05,D95&lt;0.8),1.7,IF(AND(A95&lt;5.85,G95&lt;0.154,D95&gt;=0.8),4.5,IF(AND(D95&gt;=0.45,H95&gt;=5.748,A95&lt;5.05,D95&lt;0.8),1.6,IF(AND(G95&gt;=0.934,B95&gt;=3.35,A95&gt;=5.05,D95&lt;0.8),1.7,IF(AND(D95&lt;2.1,A95&gt;=5.85,G95&lt;0.154,D95&gt;=0.8),6.15,IF(AND(D95&gt;=2.1,A95&gt;=5.85,G95&lt;0.154,D95&gt;=0.8),5.5,IF(AND(A95&lt;6.1,D95&gt;=1.55,G95&gt;=0.154,D95&gt;=0.8),5,IF(AND(H95&gt;=14.379,G95&lt;0.934,B95&gt;=3.35,A95&gt;=5.05,D95&lt;0.8),1.58,IF(AND(G95&lt;0.379,A95&gt;=6.1,D95&gt;=1.55,G95&gt;=0.154,D95&gt;=0.8),5.42,IF(AND(H95&lt;13.924,G95&lt;0.227,D95&lt;0.45,H95&gt;=5.748,A95&lt;5.05,D95&lt;0.8),1.4,IF(AND(H95&gt;=13.924,G95&lt;0.227,D95&lt;0.45,H95&gt;=5.748,A95&lt;5.05,D95&lt;0.8),1.5,IF(AND(B95&lt;3.1,G95&gt;=0.227,D95&lt;0.45,H95&gt;=5.748,A95&lt;5.05,D95&lt;0.8),1.1,IF(AND(G95&lt;0.13,H95&lt;14.379,G95&lt;0.934,B95&gt;=3.35,A95&gt;=5.05,D95&lt;0.8),1.4,IF(AND(D95&lt;1.05,A95&lt;5.65,D95&lt;1.35,D95&lt;1.55,G95&gt;=0.154,D95&gt;=0.8),3.7,IF(AND(D95&lt;1.25,A95&gt;=5.65,D95&lt;1.35,D95&lt;1.55,G95&gt;=0.154,D95&gt;=0.8),4.06,IF(AND(D95&gt;=1.25,A95&gt;=5.65,D95&lt;1.35,D95&lt;1.55,G95&gt;=0.154,D95&gt;=0.8),4.425,IF(AND(H95&lt;13.654,D95&lt;1.45,D95&gt;=1.35,D95&lt;1.55,G95&gt;=0.154,D95&gt;=0.8),4.275,IF(AND(G95&lt;0.259,D95&gt;=1.45,D95&gt;=1.35,D95&lt;1.55,G95&gt;=0.154,D95&gt;=0.8),5.1,IF(AND(B95&lt;2.95,G95&gt;=0.379,A95&gt;=6.1,D95&gt;=1.55,G95&gt;=0.154,D95&gt;=0.8),6.3,IF(AND(B95&lt;3.25,B95&gt;=3.1,G95&gt;=0.227,D95&lt;0.45,H95&gt;=5.748,A95&lt;5.05,D95&lt;0.8),1.3,IF(AND(B95&gt;=3.25,B95&gt;=3.1,G95&gt;=0.227,D95&lt;0.45,H95&gt;=5.748,A95&lt;5.05,D95&lt;0.8),1.4,IF(AND(H95&gt;=13.372,G95&gt;=0.13,H95&lt;14.379,G95&lt;0.934,B95&gt;=3.35,A95&gt;=5.05,D95&lt;0.8),1.4,IF(AND(H95&lt;6.69,D95&gt;=1.05,A95&lt;5.65,D95&lt;1.35,D95&lt;1.55,G95&gt;=0.154,D95&gt;=0.8),4.033,IF(AND(H95&gt;=6.69,D95&gt;=1.05,A95&lt;5.65,D95&lt;1.35,D95&lt;1.55,G95&gt;=0.154,D95&gt;=0.8),3.88,IF(AND(B95&lt;2.85,H95&gt;=13.654,D95&lt;1.45,D95&gt;=1.35,D95&lt;1.55,G95&gt;=0.154,D95&gt;=0.8),4.8,IF(AND(B95&gt;=2.85,H95&gt;=13.654,D95&lt;1.45,D95&gt;=1.35,D95&lt;1.55,G95&gt;=0.154,D95&gt;=0.8),4.7,IF(AND(H95&lt;11.681,G95&gt;=0.259,D95&gt;=1.45,D95&gt;=1.35,D95&lt;1.55,G95&gt;=0.154,D95&gt;=0.8),4.85,IF(AND(H95&gt;=11.681,G95&gt;=0.259,D95&gt;=1.45,D95&gt;=1.35,D95&lt;1.55,G95&gt;=0.154,D95&gt;=0.8),4.633,IF(AND(A95&lt;6.25,B95&gt;=2.95,G95&gt;=0.379,A95&gt;=6.1,D95&gt;=1.55,G95&gt;=0.154,D95&gt;=0.8),5.4,IF(AND(D95&lt;0.3,H95&lt;13.372,G95&gt;=0.13,H95&lt;14.379,G95&lt;0.934,B95&gt;=3.35,A95&gt;=5.05,D95&lt;0.8),1.475,IF(AND(D95&gt;=0.3,H95&lt;13.372,G95&gt;=0.13,H95&lt;14.379,G95&lt;0.934,B95&gt;=3.35,A95&gt;=5.05,D95&lt;0.8),1.5,IF(AND(B95&lt;3.15,A95&gt;=6.25,B95&gt;=2.95,G95&gt;=0.379,A95&gt;=6.1,D95&gt;=1.55,G95&gt;=0.154,D95&gt;=0.8),5.7,IF(AND(B95&gt;=3.15,A95&gt;=6.25,B95&gt;=2.95,G95&gt;=0.379,A95&gt;=6.1,D95&gt;=1.55,G95&gt;=0.154,D95&gt;=0.8),5.933,"shouldnthappen"))))))))))))))))))))))))))))))))))</f>
        <v>4.06</v>
      </c>
      <c r="AD95" s="1" t="n">
        <f aca="false">IF(AND(H95&lt;6.621,A95&lt;4.95,D95&lt;0.8),1,IF(AND(H95&lt;14.144,H95&gt;=6.621,A95&lt;4.95,D95&lt;0.8),1.4,IF(AND(H95&gt;=14.144,H95&gt;=6.621,A95&lt;4.95,D95&lt;0.8),1.3,IF(AND(G95&lt;0.13,B95&gt;=3.85,A95&gt;=4.95,D95&lt;0.8),1.3,IF(AND(G95&gt;=0.13,B95&gt;=3.85,A95&gt;=4.95,D95&lt;0.8),1.425,IF(AND(A95&gt;=6.05,B95&lt;2.75,D95&lt;1.55,D95&gt;=0.8),4.9,IF(AND(A95&gt;=7.3,G95&lt;0.119,D95&gt;=1.55,D95&gt;=0.8),6.7,IF(AND(H95&lt;6.555,D95&lt;0.25,B95&lt;3.85,A95&gt;=4.95,D95&lt;0.8),1.7,IF(AND(B95&lt;3.4,D95&gt;=0.25,B95&lt;3.85,A95&gt;=4.95,D95&lt;0.8),1.7,IF(AND(B95&gt;=3.4,D95&gt;=0.25,B95&lt;3.85,A95&gt;=4.95,D95&lt;0.8),1.6,IF(AND(A95&lt;5.05,A95&lt;6.05,B95&lt;2.75,D95&lt;1.55,D95&gt;=0.8),3.3,IF(AND(B95&lt;2.85,D95&lt;1.35,B95&gt;=2.75,D95&lt;1.55,D95&gt;=0.8),4.5,IF(AND(H95&lt;12.206,D95&gt;=1.35,B95&gt;=2.75,D95&lt;1.55,D95&gt;=0.8),4.7,IF(AND(H95&gt;=12.206,D95&gt;=1.35,B95&gt;=2.75,D95&lt;1.55,D95&gt;=0.8),4.52,IF(AND(G95&lt;0.024,A95&lt;7.3,G95&lt;0.119,D95&gt;=1.55,D95&gt;=0.8),5.7,IF(AND(G95&gt;=0.024,A95&lt;7.3,G95&lt;0.119,D95&gt;=1.55,D95&gt;=0.8),5.6,IF(AND(F95&lt;2.5,G95&lt;0.417,G95&gt;=0.119,D95&gt;=1.55,D95&gt;=0.8),5.05,IF(AND(B95&lt;3.15,H95&gt;=6.555,D95&lt;0.25,B95&lt;3.85,A95&gt;=4.95,D95&lt;0.8),1.6,IF(AND(G95&lt;0.356,A95&gt;=5.05,A95&lt;6.05,B95&lt;2.75,D95&lt;1.55,D95&gt;=0.8),4.12,IF(AND(A95&lt;5.65,B95&gt;=2.85,D95&lt;1.35,B95&gt;=2.75,D95&lt;1.55,D95&gt;=0.8),3.6,IF(AND(B95&lt;3.15,F95&gt;=2.5,G95&lt;0.417,G95&gt;=0.119,D95&gt;=1.55,D95&gt;=0.8),5.18,IF(AND(B95&gt;=3.15,F95&gt;=2.5,G95&lt;0.417,G95&gt;=0.119,D95&gt;=1.55,D95&gt;=0.8),5.3,IF(AND(D95&lt;1.7,A95&lt;6.95,G95&gt;=0.417,G95&gt;=0.119,D95&gt;=1.55,D95&gt;=0.8),4.7,IF(AND(A95&lt;7.25,A95&gt;=6.95,G95&gt;=0.417,G95&gt;=0.119,D95&gt;=1.55,D95&gt;=0.8),5.8,IF(AND(A95&gt;=7.25,A95&gt;=6.95,G95&gt;=0.417,G95&gt;=0.119,D95&gt;=1.55,D95&gt;=0.8),6.333,IF(AND(H95&lt;8.594,B95&gt;=3.15,H95&gt;=6.555,D95&lt;0.25,B95&lt;3.85,A95&gt;=4.95,D95&lt;0.8),1.4,IF(AND(H95&gt;=8.594,B95&gt;=3.15,H95&gt;=6.555,D95&lt;0.25,B95&lt;3.85,A95&gt;=4.95,D95&lt;0.8),1.5,IF(AND(H95&gt;=11.218,G95&gt;=0.356,A95&gt;=5.05,A95&lt;6.05,B95&lt;2.75,D95&lt;1.55,D95&gt;=0.8),3.925,IF(AND(A95&gt;=6.5,A95&gt;=5.65,B95&gt;=2.85,D95&lt;1.35,B95&gt;=2.75,D95&lt;1.55,D95&gt;=0.8),4.6,IF(AND(H95&lt;8.602,H95&lt;11.218,G95&gt;=0.356,A95&gt;=5.05,A95&lt;6.05,B95&lt;2.75,D95&lt;1.55,D95&gt;=0.8),3.95,IF(AND(H95&gt;=8.602,H95&lt;11.218,G95&gt;=0.356,A95&gt;=5.05,A95&lt;6.05,B95&lt;2.75,D95&lt;1.55,D95&gt;=0.8),3.75,IF(AND(H95&lt;10.129,A95&lt;6.5,A95&gt;=5.65,B95&gt;=2.85,D95&lt;1.35,B95&gt;=2.75,D95&lt;1.55,D95&gt;=0.8),4.2,IF(AND(H95&gt;=10.129,A95&lt;6.5,A95&gt;=5.65,B95&gt;=2.85,D95&lt;1.35,B95&gt;=2.75,D95&lt;1.55,D95&gt;=0.8),4.267,IF(AND(D95&lt;2.2,B95&lt;3.05,D95&gt;=1.7,A95&lt;6.95,G95&gt;=0.417,G95&gt;=0.119,D95&gt;=1.55,D95&gt;=0.8),5.3,IF(AND(D95&gt;=2.2,B95&lt;3.05,D95&gt;=1.7,A95&lt;6.95,G95&gt;=0.417,G95&gt;=0.119,D95&gt;=1.55,D95&gt;=0.8),5.133,IF(AND(D95&lt;2.45,B95&gt;=3.05,D95&gt;=1.7,A95&lt;6.95,G95&gt;=0.417,G95&gt;=0.119,D95&gt;=1.55,D95&gt;=0.8),5.6,IF(AND(D95&gt;=2.45,B95&gt;=3.05,D95&gt;=1.7,A95&lt;6.95,G95&gt;=0.417,G95&gt;=0.119,D95&gt;=1.55,D95&gt;=0.8),6,"shouldnthappen")))))))))))))))))))))))))))))))))))))</f>
        <v>3.925</v>
      </c>
      <c r="AE95" s="1" t="n">
        <f aca="false">IF(AND(G95&lt;0.123,D95&gt;=0.25,D95&lt;0.75),1.3,IF(AND(H95&gt;=16.774,D95&gt;=1.75,D95&gt;=0.75),6.4,IF(AND(B95&lt;3.4,A95&lt;4.8,D95&lt;0.25,D95&lt;0.75),1.22,IF(AND(B95&gt;=3.4,A95&lt;4.8,D95&lt;0.25,D95&lt;0.75),1,IF(AND(A95&gt;=5.45,A95&gt;=4.8,D95&lt;0.25,D95&lt;0.75),1.367,IF(AND(H95&gt;=10.688,D95&lt;1.35,D95&lt;1.75,D95&gt;=0.75),4.2,IF(AND(A95&lt;5.3,D95&gt;=1.35,D95&lt;1.75,D95&gt;=0.75),4.05,IF(AND(G95&gt;=0.857,H95&lt;16.774,D95&gt;=1.75,D95&gt;=0.75),5.02,IF(AND(H95&lt;6.089,A95&lt;5.45,A95&gt;=4.8,D95&lt;0.25,D95&lt;0.75),1.7,IF(AND(G95&lt;0.184,D95&lt;0.35,G95&gt;=0.123,D95&gt;=0.25,D95&lt;0.75),1.7,IF(AND(G95&gt;=0.184,D95&lt;0.35,G95&gt;=0.123,D95&gt;=0.25,D95&lt;0.75),1.48,IF(AND(A95&lt;5.25,D95&gt;=0.35,G95&gt;=0.123,D95&gt;=0.25,D95&lt;0.75),1.75,IF(AND(A95&gt;=5.25,D95&gt;=0.35,G95&gt;=0.123,D95&gt;=0.25,D95&lt;0.75),1.5,IF(AND(A95&lt;5.3,H95&lt;10.688,D95&lt;1.35,D95&lt;1.75,D95&gt;=0.75),3.15,IF(AND(H95&lt;9.474,A95&gt;=5.3,D95&gt;=1.35,D95&lt;1.75,D95&gt;=0.75),4.95,IF(AND(G95&gt;=0.779,G95&lt;0.857,H95&lt;16.774,D95&gt;=1.75,D95&gt;=0.75),6,IF(AND(G95&lt;0.05,H95&gt;=6.089,A95&lt;5.45,A95&gt;=4.8,D95&lt;0.25,D95&lt;0.75),1.4,IF(AND(H95&lt;6.69,A95&gt;=5.3,H95&lt;10.688,D95&lt;1.35,D95&lt;1.75,D95&gt;=0.75),4.033,IF(AND(H95&gt;=6.69,A95&gt;=5.3,H95&lt;10.688,D95&lt;1.35,D95&lt;1.75,D95&gt;=0.75),3.733,IF(AND(B95&lt;2.5,H95&gt;=9.474,A95&gt;=5.3,D95&gt;=1.35,D95&lt;1.75,D95&gt;=0.75),4.5,IF(AND(D95&gt;=2.45,G95&lt;0.779,G95&lt;0.857,H95&lt;16.774,D95&gt;=1.75,D95&gt;=0.75),6,IF(AND(B95&gt;=3.75,G95&gt;=0.05,H95&gt;=6.089,A95&lt;5.45,A95&gt;=4.8,D95&lt;0.25,D95&lt;0.75),1.6,IF(AND(H95&lt;13.695,B95&gt;=2.5,H95&gt;=9.474,A95&gt;=5.3,D95&gt;=1.35,D95&lt;1.75,D95&gt;=0.75),4.567,IF(AND(G95&gt;=0.654,D95&lt;2.45,G95&lt;0.779,G95&lt;0.857,H95&lt;16.774,D95&gt;=1.75,D95&gt;=0.75),4.9,IF(AND(G95&gt;=0.73,B95&lt;3.75,G95&gt;=0.05,H95&gt;=6.089,A95&lt;5.45,A95&gt;=4.8,D95&lt;0.25,D95&lt;0.75),1.4,IF(AND(A95&lt;6.65,H95&gt;=13.695,B95&gt;=2.5,H95&gt;=9.474,A95&gt;=5.3,D95&gt;=1.35,D95&lt;1.75,D95&gt;=0.75),4.4,IF(AND(A95&gt;=6.65,H95&gt;=13.695,B95&gt;=2.5,H95&gt;=9.474,A95&gt;=5.3,D95&gt;=1.35,D95&lt;1.75,D95&gt;=0.75),4.84,IF(AND(B95&lt;2.75,G95&lt;0.654,D95&lt;2.45,G95&lt;0.779,G95&lt;0.857,H95&lt;16.774,D95&gt;=1.75,D95&gt;=0.75),5.2,IF(AND(H95&lt;9.524,G95&lt;0.73,B95&lt;3.75,G95&gt;=0.05,H95&gt;=6.089,A95&lt;5.45,A95&gt;=4.8,D95&lt;0.25,D95&lt;0.75),1.5,IF(AND(H95&gt;=9.524,G95&lt;0.73,B95&lt;3.75,G95&gt;=0.05,H95&gt;=6.089,A95&lt;5.45,A95&gt;=4.8,D95&lt;0.25,D95&lt;0.75),1.4,IF(AND(H95&gt;=13.644,B95&gt;=2.75,G95&lt;0.654,D95&lt;2.45,G95&lt;0.779,G95&lt;0.857,H95&lt;16.774,D95&gt;=1.75,D95&gt;=0.75),6.033,IF(AND(A95&gt;=6.85,H95&lt;13.644,B95&gt;=2.75,G95&lt;0.654,D95&lt;2.45,G95&lt;0.779,G95&lt;0.857,H95&lt;16.774,D95&gt;=1.75,D95&gt;=0.75),5.1,IF(AND(A95&gt;=6.75,A95&lt;6.85,H95&lt;13.644,B95&gt;=2.75,G95&lt;0.654,D95&lt;2.45,G95&lt;0.779,G95&lt;0.857,H95&lt;16.774,D95&gt;=1.75,D95&gt;=0.75),5.9,IF(AND(D95&gt;=2.35,A95&lt;6.75,A95&lt;6.85,H95&lt;13.644,B95&gt;=2.75,G95&lt;0.654,D95&lt;2.45,G95&lt;0.779,G95&lt;0.857,H95&lt;16.774,D95&gt;=1.75,D95&gt;=0.75),5.6,IF(AND(H95&lt;11.146,D95&lt;2.35,A95&lt;6.75,A95&lt;6.85,H95&lt;13.644,B95&gt;=2.75,G95&lt;0.654,D95&lt;2.45,G95&lt;0.779,G95&lt;0.857,H95&lt;16.774,D95&gt;=1.75,D95&gt;=0.75),5.4,IF(AND(H95&gt;=11.146,D95&lt;2.35,A95&lt;6.75,A95&lt;6.85,H95&lt;13.644,B95&gt;=2.75,G95&lt;0.654,D95&lt;2.45,G95&lt;0.779,G95&lt;0.857,H95&lt;16.774,D95&gt;=1.75,D95&gt;=0.75),5.6,"shouldnthappen"))))))))))))))))))))))))))))))))))))</f>
        <v>4.2</v>
      </c>
      <c r="AF95" s="1" t="n">
        <f aca="false">IF(AND(A95&lt;4.5,D95&lt;0.8),1.233,IF(AND(B95&lt;3.05,A95&gt;=4.5,D95&lt;0.8),1.4,IF(AND(D95&gt;=0.45,B95&gt;=3.05,A95&gt;=4.5,D95&lt;0.8),1.667,IF(AND(D95&lt;1.05,D95&lt;1.35,A95&lt;6.25,D95&gt;=0.8),3.633,IF(AND(H95&lt;13.935,A95&gt;=7.05,A95&gt;=6.25,D95&gt;=0.8),6,IF(AND(G95&gt;=0.948,D95&lt;0.45,B95&gt;=3.05,A95&gt;=4.5,D95&lt;0.8),1.7,IF(AND(G95&lt;0.652,D95&gt;=1.05,D95&lt;1.35,A95&lt;6.25,D95&gt;=0.8),4.16,IF(AND(D95&gt;=2.15,D95&gt;=1.75,D95&gt;=1.35,A95&lt;6.25,D95&gt;=0.8),5.4,IF(AND(G95&gt;=0.912,F95&lt;2.5,A95&lt;7.05,A95&gt;=6.25,D95&gt;=0.8),4.4,IF(AND(B95&gt;=3.25,F95&gt;=2.5,A95&lt;7.05,A95&gt;=6.25,D95&gt;=0.8),5.85,IF(AND(H95&lt;17.32,H95&gt;=13.935,A95&gt;=7.05,A95&gt;=6.25,D95&gt;=0.8),6.65,IF(AND(H95&gt;=17.32,H95&gt;=13.935,A95&gt;=7.05,A95&gt;=6.25,D95&gt;=0.8),6.4,IF(AND(H95&gt;=13.547,G95&lt;0.948,D95&lt;0.45,B95&gt;=3.05,A95&gt;=4.5,D95&lt;0.8),1.38,IF(AND(B95&gt;=2.75,G95&gt;=0.652,D95&gt;=1.05,D95&lt;1.35,A95&lt;6.25,D95&gt;=0.8),3.6,IF(AND(H95&lt;9.417,G95&lt;0.404,D95&lt;1.75,D95&gt;=1.35,A95&lt;6.25,D95&gt;=0.8),4.2,IF(AND(H95&gt;=9.417,G95&lt;0.404,D95&lt;1.75,D95&gt;=1.35,A95&lt;6.25,D95&gt;=0.8),4.5,IF(AND(G95&lt;0.464,G95&gt;=0.404,D95&lt;1.75,D95&gt;=1.35,A95&lt;6.25,D95&gt;=0.8),4.5,IF(AND(G95&gt;=0.464,G95&gt;=0.404,D95&lt;1.75,D95&gt;=1.35,A95&lt;6.25,D95&gt;=0.8),4.625,IF(AND(D95&lt;1.85,D95&lt;2.15,D95&gt;=1.75,D95&gt;=1.35,A95&lt;6.25,D95&gt;=0.8),4.9,IF(AND(D95&gt;=1.85,D95&lt;2.15,D95&gt;=1.75,D95&gt;=1.35,A95&lt;6.25,D95&gt;=0.8),5.05,IF(AND(G95&lt;0.332,G95&lt;0.912,F95&lt;2.5,A95&lt;7.05,A95&gt;=6.25,D95&gt;=0.8),4.467,IF(AND(G95&gt;=0.332,G95&lt;0.912,F95&lt;2.5,A95&lt;7.05,A95&gt;=6.25,D95&gt;=0.8),4.767,IF(AND(D95&lt;0.15,H95&lt;13.547,G95&lt;0.948,D95&lt;0.45,B95&gt;=3.05,A95&gt;=4.5,D95&lt;0.8),1.5,IF(AND(D95&lt;1.15,B95&lt;2.75,G95&gt;=0.652,D95&gt;=1.05,D95&lt;1.35,A95&lt;6.25,D95&gt;=0.8),3.9,IF(AND(D95&gt;=1.15,B95&lt;2.75,G95&gt;=0.652,D95&gt;=1.05,D95&lt;1.35,A95&lt;6.25,D95&gt;=0.8),4,IF(AND(D95&gt;=2.25,B95&lt;3.15,B95&lt;3.25,F95&gt;=2.5,A95&lt;7.05,A95&gt;=6.25,D95&gt;=0.8),5.14,IF(AND(G95&lt;0.621,B95&gt;=3.15,B95&lt;3.25,F95&gt;=2.5,A95&lt;7.05,A95&gt;=6.25,D95&gt;=0.8),5.75,IF(AND(G95&gt;=0.621,B95&gt;=3.15,B95&lt;3.25,F95&gt;=2.5,A95&lt;7.05,A95&gt;=6.25,D95&gt;=0.8),5.1,IF(AND(G95&gt;=0.862,D95&gt;=0.15,H95&lt;13.547,G95&lt;0.948,D95&lt;0.45,B95&gt;=3.05,A95&gt;=4.5,D95&lt;0.8),1.5,IF(AND(A95&lt;6.35,D95&lt;2.25,B95&lt;3.15,B95&lt;3.25,F95&gt;=2.5,A95&lt;7.05,A95&gt;=6.25,D95&gt;=0.8),5.267,IF(AND(A95&gt;=6.35,D95&lt;2.25,B95&lt;3.15,B95&lt;3.25,F95&gt;=2.5,A95&lt;7.05,A95&gt;=6.25,D95&gt;=0.8),5.42,IF(AND(A95&lt;5.1,G95&lt;0.862,D95&gt;=0.15,H95&lt;13.547,G95&lt;0.948,D95&lt;0.45,B95&gt;=3.05,A95&gt;=4.5,D95&lt;0.8),1.35,IF(AND(B95&lt;3.95,A95&gt;=5.1,G95&lt;0.862,D95&gt;=0.15,H95&lt;13.547,G95&lt;0.948,D95&lt;0.45,B95&gt;=3.05,A95&gt;=4.5,D95&lt;0.8),1.5,IF(AND(B95&gt;=3.95,A95&gt;=5.1,G95&lt;0.862,D95&gt;=0.15,H95&lt;13.547,G95&lt;0.948,D95&lt;0.45,B95&gt;=3.05,A95&gt;=4.5,D95&lt;0.8),1.467,"shouldnthappen"))))))))))))))))))))))))))))))))))</f>
        <v>4</v>
      </c>
      <c r="AG95" s="1" t="n">
        <f aca="false">IF(AND(H95&lt;5.748,A95&lt;4.85,D95&lt;0.75),1,IF(AND(B95&gt;=3.5,D95&gt;=1.75,D95&gt;=0.75),6.2,IF(AND(A95&gt;=4.65,H95&gt;=5.748,A95&lt;4.85,D95&lt;0.75),1.333,IF(AND(H95&lt;6.417,B95&lt;3.45,A95&gt;=4.85,D95&lt;0.75),1.7,IF(AND(A95&lt;5.05,B95&gt;=3.45,A95&gt;=4.85,D95&lt;0.75),1.4,IF(AND(A95&gt;=5.05,B95&gt;=3.45,A95&gt;=4.85,D95&lt;0.75),1.5,IF(AND(F95&gt;=2.5,H95&lt;13.641,D95&lt;1.75,D95&gt;=0.75),4.667,IF(AND(G95&lt;0.187,H95&gt;=13.641,D95&lt;1.75,D95&gt;=0.75),5,IF(AND(A95&gt;=7.1,B95&lt;3.5,D95&gt;=1.75,D95&gt;=0.75),6.575,IF(AND(G95&lt;0.161,A95&lt;4.65,H95&gt;=5.748,A95&lt;4.85,D95&lt;0.75),1.5,IF(AND(H95&lt;8.399,H95&gt;=6.417,B95&lt;3.45,A95&gt;=4.85,D95&lt;0.75),1.5,IF(AND(H95&gt;=8.399,H95&gt;=6.417,B95&lt;3.45,A95&gt;=4.85,D95&lt;0.75),1.625,IF(AND(G95&lt;0.086,F95&lt;2.5,H95&lt;13.641,D95&lt;1.75,D95&gt;=0.75),4.7,IF(AND(D95&lt;1.35,G95&gt;=0.187,H95&gt;=13.641,D95&lt;1.75,D95&gt;=0.75),4.2,IF(AND(G95&lt;0.422,G95&gt;=0.161,A95&lt;4.65,H95&gt;=5.748,A95&lt;4.85,D95&lt;0.75),1.4,IF(AND(G95&gt;=0.422,G95&gt;=0.161,A95&lt;4.65,H95&gt;=5.748,A95&lt;4.85,D95&lt;0.75),1.3,IF(AND(B95&lt;2.5,D95&gt;=1.35,G95&gt;=0.187,H95&gt;=13.641,D95&lt;1.75,D95&gt;=0.75),4.5,IF(AND(B95&lt;2.75,A95&lt;6,A95&lt;7.1,B95&lt;3.5,D95&gt;=1.75,D95&gt;=0.75),5.1,IF(AND(B95&gt;=2.75,A95&lt;6,A95&lt;7.1,B95&lt;3.5,D95&gt;=1.75,D95&gt;=0.75),5.02,IF(AND(A95&lt;5.15,A95&lt;5.9,G95&gt;=0.086,F95&lt;2.5,H95&lt;13.641,D95&lt;1.75,D95&gt;=0.75),3,IF(AND(G95&lt;0.644,A95&gt;=5.9,G95&gt;=0.086,F95&lt;2.5,H95&lt;13.641,D95&lt;1.75,D95&gt;=0.75),4.65,IF(AND(G95&gt;=0.644,A95&gt;=5.9,G95&gt;=0.086,F95&lt;2.5,H95&lt;13.641,D95&lt;1.75,D95&gt;=0.75),4.24,IF(AND(D95&lt;1.45,B95&gt;=2.5,D95&gt;=1.35,G95&gt;=0.187,H95&gt;=13.641,D95&lt;1.75,D95&gt;=0.75),4.68,IF(AND(D95&gt;=1.45,B95&gt;=2.5,D95&gt;=1.35,G95&gt;=0.187,H95&gt;=13.641,D95&lt;1.75,D95&gt;=0.75),4.833,IF(AND(H95&lt;13.18,D95&lt;2.05,A95&gt;=6,A95&lt;7.1,B95&lt;3.5,D95&gt;=1.75,D95&gt;=0.75),5.44,IF(AND(H95&gt;=13.18,D95&lt;2.05,A95&gt;=6,A95&lt;7.1,B95&lt;3.5,D95&gt;=1.75,D95&gt;=0.75),5.1,IF(AND(H95&lt;8.759,D95&gt;=2.05,A95&gt;=6,A95&lt;7.1,B95&lt;3.5,D95&gt;=1.75,D95&gt;=0.75),5.4,IF(AND(A95&gt;=5.75,A95&gt;=5.15,A95&lt;5.9,G95&gt;=0.086,F95&lt;2.5,H95&lt;13.641,D95&lt;1.75,D95&gt;=0.75),3.967,IF(AND(H95&lt;10.159,H95&gt;=8.759,D95&gt;=2.05,A95&gt;=6,A95&lt;7.1,B95&lt;3.5,D95&gt;=1.75,D95&gt;=0.75),5.925,IF(AND(D95&lt;1.2,A95&lt;5.75,A95&gt;=5.15,A95&lt;5.9,G95&gt;=0.086,F95&lt;2.5,H95&lt;13.641,D95&lt;1.75,D95&gt;=0.75),3.667,IF(AND(D95&lt;2.25,H95&gt;=10.159,H95&gt;=8.759,D95&gt;=2.05,A95&gt;=6,A95&lt;7.1,B95&lt;3.5,D95&gt;=1.75,D95&gt;=0.75),5.66,IF(AND(D95&gt;=2.25,H95&gt;=10.159,H95&gt;=8.759,D95&gt;=2.05,A95&gt;=6,A95&lt;7.1,B95&lt;3.5,D95&gt;=1.75,D95&gt;=0.75),5.34,IF(AND(D95&lt;1.35,D95&gt;=1.2,A95&lt;5.75,A95&gt;=5.15,A95&lt;5.9,G95&gt;=0.086,F95&lt;2.5,H95&lt;13.641,D95&lt;1.75,D95&gt;=0.75),4.025,IF(AND(D95&gt;=1.35,D95&gt;=1.2,A95&lt;5.75,A95&gt;=5.15,A95&lt;5.9,G95&gt;=0.086,F95&lt;2.5,H95&lt;13.641,D95&lt;1.75,D95&gt;=0.75),3.9,"shouldnthappen"))))))))))))))))))))))))))))))))))</f>
        <v>3.967</v>
      </c>
      <c r="AH95" s="1" t="n">
        <f aca="false">IF(AND(F95&lt;1.5,H95&lt;6.799,A95&lt;5.45),1.7,IF(AND(F95&gt;=1.5,H95&lt;6.799,A95&lt;5.45),4.1,IF(AND(D95&gt;=0.8,H95&gt;=6.799,A95&lt;5.45),3.9,IF(AND(H95&lt;7.564,F95&lt;2.5,A95&gt;=5.45),3.925,IF(AND(H95&gt;=16.284,F95&gt;=2.5,A95&gt;=5.45),6.5,IF(AND(A95&lt;4.35,D95&lt;0.8,H95&gt;=6.799,A95&lt;5.45),1.1,IF(AND(B95&lt;2.8,D95&lt;1.35,H95&gt;=7.564,F95&lt;2.5,A95&gt;=5.45),4.1,IF(AND(B95&gt;=2.8,D95&lt;1.35,H95&gt;=7.564,F95&lt;2.5,A95&gt;=5.45),4.267,IF(AND(B95&lt;2.75,D95&gt;=1.35,H95&gt;=7.564,F95&lt;2.5,A95&gt;=5.45),5,IF(AND(G95&gt;=0.078,G95&lt;0.26,H95&lt;16.284,F95&gt;=2.5,A95&gt;=5.45),6.06,IF(AND(G95&gt;=0.805,G95&gt;=0.26,H95&lt;16.284,F95&gt;=2.5,A95&gt;=5.45),5.02,IF(AND(H95&gt;=10.109,B95&gt;=3.45,A95&gt;=4.35,D95&lt;0.8,H95&gt;=6.799,A95&lt;5.45),1.55,IF(AND(D95&lt;2.25,G95&lt;0.078,G95&lt;0.26,H95&lt;16.284,F95&gt;=2.5,A95&gt;=5.45),5.6,IF(AND(D95&gt;=2.25,G95&lt;0.078,G95&lt;0.26,H95&lt;16.284,F95&gt;=2.5,A95&gt;=5.45),5.7,IF(AND(A95&lt;6.15,G95&lt;0.805,G95&gt;=0.26,H95&lt;16.284,F95&gt;=2.5,A95&gt;=5.45),4.967,IF(AND(A95&lt;4.65,H95&lt;12.227,B95&lt;3.45,A95&gt;=4.35,D95&lt;0.8,H95&gt;=6.799,A95&lt;5.45),1.333,IF(AND(A95&lt;4.85,H95&gt;=12.227,B95&lt;3.45,A95&gt;=4.35,D95&lt;0.8,H95&gt;=6.799,A95&lt;5.45),1.42,IF(AND(A95&gt;=4.85,H95&gt;=12.227,B95&lt;3.45,A95&gt;=4.35,D95&lt;0.8,H95&gt;=6.799,A95&lt;5.45),1.533,IF(AND(A95&lt;5.05,H95&lt;10.109,B95&gt;=3.45,A95&gt;=4.35,D95&lt;0.8,H95&gt;=6.799,A95&lt;5.45),1.4,IF(AND(A95&gt;=5.05,H95&lt;10.109,B95&gt;=3.45,A95&gt;=4.35,D95&lt;0.8,H95&gt;=6.799,A95&lt;5.45),1.5,IF(AND(G95&lt;0.14,H95&lt;13.531,B95&gt;=2.75,D95&gt;=1.35,H95&gt;=7.564,F95&lt;2.5,A95&gt;=5.45),4.7,IF(AND(G95&lt;0.187,H95&gt;=13.531,B95&gt;=2.75,D95&gt;=1.35,H95&gt;=7.564,F95&lt;2.5,A95&gt;=5.45),5,IF(AND(G95&gt;=0.187,H95&gt;=13.531,B95&gt;=2.75,D95&gt;=1.35,H95&gt;=7.564,F95&lt;2.5,A95&gt;=5.45),4.66,IF(AND(A95&lt;6.35,A95&gt;=6.15,G95&lt;0.805,G95&gt;=0.26,H95&lt;16.284,F95&gt;=2.5,A95&gt;=5.45),6,IF(AND(D95&lt;0.15,A95&gt;=4.65,H95&lt;12.227,B95&lt;3.45,A95&gt;=4.35,D95&lt;0.8,H95&gt;=6.799,A95&lt;5.45),1.5,IF(AND(H95&lt;10.723,G95&gt;=0.14,H95&lt;13.531,B95&gt;=2.75,D95&gt;=1.35,H95&gt;=7.564,F95&lt;2.5,A95&gt;=5.45),4.6,IF(AND(H95&gt;=10.723,G95&gt;=0.14,H95&lt;13.531,B95&gt;=2.75,D95&gt;=1.35,H95&gt;=7.564,F95&lt;2.5,A95&gt;=5.45),4.46,IF(AND(G95&lt;0.364,A95&gt;=6.35,A95&gt;=6.15,G95&lt;0.805,G95&gt;=0.26,H95&lt;16.284,F95&gt;=2.5,A95&gt;=5.45),5.28,IF(AND(A95&lt;5.1,D95&gt;=0.15,A95&gt;=4.65,H95&lt;12.227,B95&lt;3.45,A95&gt;=4.35,D95&lt;0.8,H95&gt;=6.799,A95&lt;5.45),1.36,IF(AND(A95&gt;=5.1,D95&gt;=0.15,A95&gt;=4.65,H95&lt;12.227,B95&lt;3.45,A95&gt;=4.35,D95&lt;0.8,H95&gt;=6.799,A95&lt;5.45),1.4,IF(AND(G95&gt;=0.6,G95&gt;=0.364,A95&gt;=6.35,A95&gt;=6.15,G95&lt;0.805,G95&gt;=0.26,H95&lt;16.284,F95&gt;=2.5,A95&gt;=5.45),5.1,IF(AND(A95&gt;=6.95,G95&lt;0.6,G95&gt;=0.364,A95&gt;=6.35,A95&gt;=6.15,G95&lt;0.805,G95&gt;=0.26,H95&lt;16.284,F95&gt;=2.5,A95&gt;=5.45),5.8,IF(AND(B95&lt;3.2,A95&lt;6.95,G95&lt;0.6,G95&gt;=0.364,A95&gt;=6.35,A95&gt;=6.15,G95&lt;0.805,G95&gt;=0.26,H95&lt;16.284,F95&gt;=2.5,A95&gt;=5.45),5.6,IF(AND(B95&gt;=3.2,A95&lt;6.95,G95&lt;0.6,G95&gt;=0.364,A95&gt;=6.35,A95&gt;=6.15,G95&lt;0.805,G95&gt;=0.26,H95&lt;16.284,F95&gt;=2.5,A95&gt;=5.45),5.7,"shouldnthappen"))))))))))))))))))))))))))))))))))</f>
        <v>4.1</v>
      </c>
      <c r="AI95" s="1" t="n">
        <f aca="false">IF(AND(B95&gt;=3.55,A95&lt;5.05,F95&lt;1.5),1,IF(AND(H95&gt;=13.436,A95&gt;=5.05,F95&lt;1.5),1.633,IF(AND(A95&lt;4.35,B95&lt;3.55,A95&lt;5.05,F95&lt;1.5),1.1,IF(AND(A95&lt;5.15,H95&lt;13.436,A95&gt;=5.05,F95&lt;1.5),1.6,IF(AND(G95&lt;0.837,D95&lt;1.2,B95&lt;2.65,F95&gt;=1.5),3.7,IF(AND(G95&gt;=0.837,D95&lt;1.2,B95&lt;2.65,F95&gt;=1.5),3,IF(AND(D95&lt;1.4,D95&gt;=1.2,B95&lt;2.65,F95&gt;=1.5),4.133,IF(AND(D95&gt;=1.4,D95&gt;=1.2,B95&lt;2.65,F95&gt;=1.5),4.633,IF(AND(G95&lt;0.302,A95&gt;=4.35,B95&lt;3.55,A95&lt;5.05,F95&lt;1.5),1.34,IF(AND(D95&gt;=0.3,A95&gt;=5.15,H95&lt;13.436,A95&gt;=5.05,F95&lt;1.5),1.5,IF(AND(G95&lt;0.233,G95&lt;0.265,D95&lt;1.55,B95&gt;=2.65,F95&gt;=1.5),4.56,IF(AND(G95&gt;=0.233,G95&lt;0.265,D95&lt;1.55,B95&gt;=2.65,F95&gt;=1.5),5.1,IF(AND(G95&lt;0.395,G95&gt;=0.265,D95&lt;1.55,B95&gt;=2.65,F95&gt;=1.5),4.025,IF(AND(H95&lt;13.935,A95&gt;=7.05,D95&gt;=1.55,B95&gt;=2.65,F95&gt;=1.5),6.12,IF(AND(H95&gt;=13.935,A95&gt;=7.05,D95&gt;=1.55,B95&gt;=2.65,F95&gt;=1.5),6.64,IF(AND(G95&gt;=0.858,G95&gt;=0.302,A95&gt;=4.35,B95&lt;3.55,A95&lt;5.05,F95&lt;1.5),1.3,IF(AND(H95&lt;6.543,D95&lt;0.3,A95&gt;=5.15,H95&lt;13.436,A95&gt;=5.05,F95&lt;1.5),1.4,IF(AND(H95&gt;=6.543,D95&lt;0.3,A95&gt;=5.15,H95&lt;13.436,A95&gt;=5.05,F95&lt;1.5),1.48,IF(AND(A95&lt;6.3,G95&gt;=0.395,G95&gt;=0.265,D95&lt;1.55,B95&gt;=2.65,F95&gt;=1.5),4.14,IF(AND(A95&gt;=6.3,G95&gt;=0.395,G95&gt;=0.265,D95&lt;1.55,B95&gt;=2.65,F95&gt;=1.5),4.767,IF(AND(G95&gt;=0.669,B95&lt;3.15,A95&lt;7.05,D95&gt;=1.55,B95&gt;=2.65,F95&gt;=1.5),5,IF(AND(H95&lt;9.459,G95&lt;0.858,G95&gt;=0.302,A95&gt;=4.35,B95&lt;3.55,A95&lt;5.05,F95&lt;1.5),1.4,IF(AND(H95&gt;=9.459,G95&lt;0.858,G95&gt;=0.302,A95&gt;=4.35,B95&lt;3.55,A95&lt;5.05,F95&lt;1.5),1.6,IF(AND(G95&gt;=0.433,G95&lt;0.669,B95&lt;3.15,A95&lt;7.05,D95&gt;=1.55,B95&gt;=2.65,F95&gt;=1.5),5.68,IF(AND(G95&lt;0.481,H95&lt;10.257,B95&gt;=3.15,A95&lt;7.05,D95&gt;=1.55,B95&gt;=2.65,F95&gt;=1.5),5.7,IF(AND(G95&gt;=0.481,H95&lt;10.257,B95&gt;=3.15,A95&lt;7.05,D95&gt;=1.55,B95&gt;=2.65,F95&gt;=1.5),5.9,IF(AND(D95&lt;2.15,H95&gt;=10.257,B95&gt;=3.15,A95&lt;7.05,D95&gt;=1.55,B95&gt;=2.65,F95&gt;=1.5),5.1,IF(AND(D95&gt;=2.15,H95&gt;=10.257,B95&gt;=3.15,A95&lt;7.05,D95&gt;=1.55,B95&gt;=2.65,F95&gt;=1.5),5.42,IF(AND(G95&lt;0.098,G95&lt;0.433,G95&lt;0.669,B95&lt;3.15,A95&lt;7.05,D95&gt;=1.55,B95&gt;=2.65,F95&gt;=1.5),5.567,IF(AND(D95&lt;1.8,G95&gt;=0.098,G95&lt;0.433,G95&lt;0.669,B95&lt;3.15,A95&lt;7.05,D95&gt;=1.55,B95&gt;=2.65,F95&gt;=1.5),5.033,IF(AND(G95&gt;=0.312,D95&gt;=1.8,G95&gt;=0.098,G95&lt;0.433,G95&lt;0.669,B95&lt;3.15,A95&lt;7.05,D95&gt;=1.55,B95&gt;=2.65,F95&gt;=1.5),5.4,IF(AND(H95&lt;9.002,G95&lt;0.312,D95&gt;=1.8,G95&gt;=0.098,G95&lt;0.433,G95&lt;0.669,B95&lt;3.15,A95&lt;7.05,D95&gt;=1.55,B95&gt;=2.65,F95&gt;=1.5),5.1,IF(AND(H95&gt;=9.002,G95&lt;0.312,D95&gt;=1.8,G95&gt;=0.098,G95&lt;0.433,G95&lt;0.669,B95&lt;3.15,A95&lt;7.05,D95&gt;=1.55,B95&gt;=2.65,F95&gt;=1.5),5.26,"shouldnthappen")))))))))))))))))))))))))))))))))</f>
        <v>4.133</v>
      </c>
      <c r="AJ95" s="1" t="n">
        <f aca="false">IF(AND(A95&gt;=5.25,D95&gt;=0.35,D95&lt;0.8),1.433,IF(AND(F95&gt;=2.5,H95&lt;6.927,D95&gt;=0.8),5.1,IF(AND(H95&lt;5.85,B95&lt;3.65,D95&lt;0.35,D95&lt;0.8),1,IF(AND(A95&lt;5.55,B95&gt;=3.65,D95&lt;0.35,D95&lt;0.8),1.5,IF(AND(A95&gt;=5.55,B95&gt;=3.65,D95&lt;0.35,D95&lt;0.8),1.7,IF(AND(H95&lt;7.949,A95&lt;5.25,D95&gt;=0.35,D95&lt;0.8),1.9,IF(AND(H95&gt;=7.949,A95&lt;5.25,D95&gt;=0.35,D95&lt;0.8),1.54,IF(AND(A95&lt;5.55,F95&lt;2.5,H95&lt;6.927,D95&gt;=0.8),3.98,IF(AND(A95&gt;=5.55,F95&lt;2.5,H95&lt;6.927,D95&gt;=0.8),4.1,IF(AND(A95&gt;=7.25,D95&gt;=1.55,H95&gt;=6.927,D95&gt;=0.8),6.65,IF(AND(A95&lt;5.75,D95&lt;1.2,D95&lt;1.55,H95&gt;=6.927,D95&gt;=0.8),3.62,IF(AND(A95&gt;=5.75,D95&lt;1.2,D95&lt;1.55,H95&gt;=6.927,D95&gt;=0.8),4.1,IF(AND(G95&lt;0.175,A95&lt;4.8,H95&gt;=5.85,B95&lt;3.65,D95&lt;0.35,D95&lt;0.8),1.5,IF(AND(G95&gt;=0.175,A95&lt;4.8,H95&gt;=5.85,B95&lt;3.65,D95&lt;0.35,D95&lt;0.8),1.3,IF(AND(A95&gt;=5.05,A95&gt;=4.8,H95&gt;=5.85,B95&lt;3.65,D95&lt;0.35,D95&lt;0.8),1.5,IF(AND(G95&gt;=0.735,A95&lt;6.25,D95&gt;=1.2,D95&lt;1.55,H95&gt;=6.927,D95&gt;=0.8),4,IF(AND(H95&lt;10.464,A95&lt;6.2,A95&lt;7.25,D95&gt;=1.55,H95&gt;=6.927,D95&gt;=0.8),5.1,IF(AND(H95&gt;=10.464,A95&lt;6.2,A95&lt;7.25,D95&gt;=1.55,H95&gt;=6.927,D95&gt;=0.8),4.9,IF(AND(G95&lt;0.418,A95&lt;5.05,A95&gt;=4.8,H95&gt;=5.85,B95&lt;3.65,D95&lt;0.35,D95&lt;0.8),1.48,IF(AND(G95&gt;=0.418,A95&lt;5.05,A95&gt;=4.8,H95&gt;=5.85,B95&lt;3.65,D95&lt;0.35,D95&lt;0.8),1.3,IF(AND(B95&lt;2.75,G95&lt;0.735,A95&lt;6.25,D95&gt;=1.2,D95&lt;1.55,H95&gt;=6.927,D95&gt;=0.8),4.35,IF(AND(H95&lt;15.422,D95&lt;1.45,A95&gt;=6.25,D95&gt;=1.2,D95&lt;1.55,H95&gt;=6.927,D95&gt;=0.8),4.375,IF(AND(H95&gt;=15.422,D95&lt;1.45,A95&gt;=6.25,D95&gt;=1.2,D95&lt;1.55,H95&gt;=6.927,D95&gt;=0.8),4.7,IF(AND(A95&lt;6.4,D95&gt;=1.45,A95&gt;=6.25,D95&gt;=1.2,D95&lt;1.55,H95&gt;=6.927,D95&gt;=0.8),5.1,IF(AND(G95&gt;=0.576,D95&lt;2.15,A95&gt;=6.2,A95&lt;7.25,D95&gt;=1.55,H95&gt;=6.927,D95&gt;=0.8),5.1,IF(AND(G95&lt;0.537,D95&gt;=2.15,A95&gt;=6.2,A95&lt;7.25,D95&gt;=1.55,H95&gt;=6.927,D95&gt;=0.8),5.533,IF(AND(G95&gt;=0.537,D95&gt;=2.15,A95&gt;=6.2,A95&lt;7.25,D95&gt;=1.55,H95&gt;=6.927,D95&gt;=0.8),5.9,IF(AND(D95&lt;1.45,B95&gt;=2.75,G95&lt;0.735,A95&lt;6.25,D95&gt;=1.2,D95&lt;1.55,H95&gt;=6.927,D95&gt;=0.8),4.6,IF(AND(D95&gt;=1.45,B95&gt;=2.75,G95&lt;0.735,A95&lt;6.25,D95&gt;=1.2,D95&lt;1.55,H95&gt;=6.927,D95&gt;=0.8),4.5,IF(AND(H95&lt;12.582,A95&gt;=6.4,D95&gt;=1.45,A95&gt;=6.25,D95&gt;=1.2,D95&lt;1.55,H95&gt;=6.927,D95&gt;=0.8),4.66,IF(AND(H95&gt;=12.582,A95&gt;=6.4,D95&gt;=1.45,A95&gt;=6.25,D95&gt;=1.2,D95&lt;1.55,H95&gt;=6.927,D95&gt;=0.8),4.9,IF(AND(B95&lt;2.75,G95&lt;0.576,D95&lt;2.15,A95&gt;=6.2,A95&lt;7.25,D95&gt;=1.55,H95&gt;=6.927,D95&gt;=0.8),5.3,IF(AND(G95&gt;=0.395,B95&gt;=2.75,G95&lt;0.576,D95&lt;2.15,A95&gt;=6.2,A95&lt;7.25,D95&gt;=1.55,H95&gt;=6.927,D95&gt;=0.8),5.6,IF(AND(D95&gt;=1.9,G95&lt;0.395,B95&gt;=2.75,G95&lt;0.576,D95&lt;2.15,A95&gt;=6.2,A95&lt;7.25,D95&gt;=1.55,H95&gt;=6.927,D95&gt;=0.8),5.333,IF(AND(B95&lt;2.95,D95&lt;1.9,G95&lt;0.395,B95&gt;=2.75,G95&lt;0.576,D95&lt;2.15,A95&gt;=6.2,A95&lt;7.25,D95&gt;=1.55,H95&gt;=6.927,D95&gt;=0.8),5.6,IF(AND(B95&gt;=2.95,D95&lt;1.9,G95&lt;0.395,B95&gt;=2.75,G95&lt;0.576,D95&lt;2.15,A95&gt;=6.2,A95&lt;7.25,D95&gt;=1.55,H95&gt;=6.927,D95&gt;=0.8),5.5,"shouldnthappen"))))))))))))))))))))))))))))))))))))</f>
        <v>4.35</v>
      </c>
      <c r="AK95" s="1" t="n">
        <f aca="false">IF(AND(H95&lt;5.85,B95&lt;3.65,F95&lt;1.5),1,IF(AND(B95&gt;=3.95,B95&gt;=3.65,F95&lt;1.5),1.433,IF(AND(A95&lt;5.15,F95&lt;2.5,F95&gt;=1.5),3.075,IF(AND(D95&gt;=0.35,H95&gt;=5.85,B95&lt;3.65,F95&lt;1.5),1.5,IF(AND(G95&lt;0.168,B95&lt;3.95,B95&gt;=3.65,F95&lt;1.5),1.7,IF(AND(H95&lt;5.767,A95&lt;7.25,F95&gt;=2.5,F95&gt;=1.5),4.5,IF(AND(D95&lt;1.9,A95&gt;=7.25,F95&gt;=2.5,F95&gt;=1.5),6.3,IF(AND(D95&gt;=1.9,A95&gt;=7.25,F95&gt;=2.5,F95&gt;=1.5),6.575,IF(AND(B95&lt;3.75,G95&gt;=0.168,B95&lt;3.95,B95&gt;=3.65,F95&lt;1.5),1.5,IF(AND(B95&gt;=3.75,G95&gt;=0.168,B95&lt;3.95,B95&gt;=3.65,F95&lt;1.5),1.6,IF(AND(D95&gt;=1.35,A95&lt;6.15,A95&gt;=5.15,F95&lt;2.5,F95&gt;=1.5),4.42,IF(AND(D95&lt;1.4,A95&gt;=6.15,A95&gt;=5.15,F95&lt;2.5,F95&gt;=1.5),4.5,IF(AND(D95&gt;=1.4,A95&gt;=6.15,A95&gt;=5.15,F95&lt;2.5,F95&gt;=1.5),4.675,IF(AND(D95&lt;0.15,H95&lt;11.218,D95&lt;0.35,H95&gt;=5.85,B95&lt;3.65,F95&lt;1.5),1.5,IF(AND(D95&lt;0.15,H95&gt;=11.218,D95&lt;0.35,H95&gt;=5.85,B95&lt;3.65,F95&lt;1.5),1.1,IF(AND(B95&lt;2.7,D95&lt;1.35,A95&lt;6.15,A95&gt;=5.15,F95&lt;2.5,F95&gt;=1.5),3.82,IF(AND(A95&lt;6.15,G95&gt;=0.755,H95&gt;=5.767,A95&lt;7.25,F95&gt;=2.5,F95&gt;=1.5),4.98,IF(AND(A95&gt;=6.15,G95&gt;=0.755,H95&gt;=5.767,A95&lt;7.25,F95&gt;=2.5,F95&gt;=1.5),5.3,IF(AND(B95&lt;3.4,D95&gt;=0.15,H95&lt;11.218,D95&lt;0.35,H95&gt;=5.85,B95&lt;3.65,F95&lt;1.5),1.4,IF(AND(B95&gt;=3.4,D95&gt;=0.15,H95&lt;11.218,D95&lt;0.35,H95&gt;=5.85,B95&lt;3.65,F95&lt;1.5),1.3,IF(AND(H95&lt;11.731,D95&gt;=0.15,H95&gt;=11.218,D95&lt;0.35,H95&gt;=5.85,B95&lt;3.65,F95&lt;1.5),1.2,IF(AND(H95&lt;9.053,B95&gt;=2.7,D95&lt;1.35,A95&lt;6.15,A95&gt;=5.15,F95&lt;2.5,F95&gt;=1.5),3.85,IF(AND(D95&gt;=2.1,B95&lt;2.85,G95&lt;0.755,H95&gt;=5.767,A95&lt;7.25,F95&gt;=2.5,F95&gt;=1.5),5.6,IF(AND(D95&gt;=2.45,B95&gt;=2.85,G95&lt;0.755,H95&gt;=5.767,A95&lt;7.25,F95&gt;=2.5,F95&gt;=1.5),5.8,IF(AND(B95&gt;=3.45,H95&gt;=11.731,D95&gt;=0.15,H95&gt;=11.218,D95&lt;0.35,H95&gt;=5.85,B95&lt;3.65,F95&lt;1.5),1.3,IF(AND(A95&lt;5.9,H95&gt;=9.053,B95&gt;=2.7,D95&lt;1.35,A95&lt;6.15,A95&gt;=5.15,F95&lt;2.5,F95&gt;=1.5),4.3,IF(AND(A95&gt;=5.9,H95&gt;=9.053,B95&gt;=2.7,D95&lt;1.35,A95&lt;6.15,A95&gt;=5.15,F95&lt;2.5,F95&gt;=1.5),4,IF(AND(G95&gt;=0.519,D95&lt;2.1,B95&lt;2.85,G95&lt;0.755,H95&gt;=5.767,A95&lt;7.25,F95&gt;=2.5,F95&gt;=1.5),4.9,IF(AND(A95&gt;=7.05,D95&lt;2.45,B95&gt;=2.85,G95&lt;0.755,H95&gt;=5.767,A95&lt;7.25,F95&gt;=2.5,F95&gt;=1.5),5.8,IF(AND(H95&lt;14.396,B95&lt;3.45,H95&gt;=11.731,D95&gt;=0.15,H95&gt;=11.218,D95&lt;0.35,H95&gt;=5.85,B95&lt;3.65,F95&lt;1.5),1.44,IF(AND(H95&gt;=14.396,B95&lt;3.45,H95&gt;=11.731,D95&gt;=0.15,H95&gt;=11.218,D95&lt;0.35,H95&gt;=5.85,B95&lt;3.65,F95&lt;1.5),1.3,IF(AND(G95&lt;0.282,G95&lt;0.519,D95&lt;2.1,B95&lt;2.85,G95&lt;0.755,H95&gt;=5.767,A95&lt;7.25,F95&gt;=2.5,F95&gt;=1.5),5.1,IF(AND(G95&gt;=0.282,G95&lt;0.519,D95&lt;2.1,B95&lt;2.85,G95&lt;0.755,H95&gt;=5.767,A95&lt;7.25,F95&gt;=2.5,F95&gt;=1.5),5.3,IF(AND(A95&lt;6.4,D95&lt;1.9,A95&lt;7.05,D95&lt;2.45,B95&gt;=2.85,G95&lt;0.755,H95&gt;=5.767,A95&lt;7.25,F95&gt;=2.5,F95&gt;=1.5),5.6,IF(AND(A95&gt;=6.4,D95&lt;1.9,A95&lt;7.05,D95&lt;2.45,B95&gt;=2.85,G95&lt;0.755,H95&gt;=5.767,A95&lt;7.25,F95&gt;=2.5,F95&gt;=1.5),5.5,IF(AND(H95&lt;8.884,D95&gt;=1.9,A95&lt;7.05,D95&lt;2.45,B95&gt;=2.85,G95&lt;0.755,H95&gt;=5.767,A95&lt;7.25,F95&gt;=2.5,F95&gt;=1.5),5.3,IF(AND(H95&gt;=8.884,D95&gt;=1.9,A95&lt;7.05,D95&lt;2.45,B95&gt;=2.85,G95&lt;0.755,H95&gt;=5.767,A95&lt;7.25,F95&gt;=2.5,F95&gt;=1.5),5.52,"shouldnthappen")))))))))))))))))))))))))))))))))))))</f>
        <v>3.82</v>
      </c>
      <c r="AL95" s="1" t="n">
        <f aca="false">IF(AND(H95&lt;5.85,A95&lt;5.05,D95&lt;0.8),1,IF(AND(B95&lt;3.35,A95&gt;=5.05,D95&lt;0.8),1.7,IF(AND(D95&gt;=2.45,F95&gt;=2.5,D95&gt;=0.8),6.05,IF(AND(H95&gt;=11.218,H95&gt;=5.85,A95&lt;5.05,D95&lt;0.8),1.28,IF(AND(G95&gt;=0.948,B95&gt;=3.35,A95&gt;=5.05,D95&lt;0.8),1.7,IF(AND(G95&gt;=0.423,H95&lt;11.218,H95&gt;=5.85,A95&lt;5.05,D95&lt;0.8),1.3,IF(AND(B95&lt;3.6,G95&lt;0.948,B95&gt;=3.35,A95&gt;=5.05,D95&lt;0.8),1.4,IF(AND(H95&lt;10.258,D95&lt;1.15,A95&lt;5.9,F95&lt;2.5,D95&gt;=0.8),3.36,IF(AND(H95&gt;=10.258,D95&lt;1.15,A95&lt;5.9,F95&lt;2.5,D95&gt;=0.8),3.9,IF(AND(A95&lt;5.3,D95&gt;=1.15,A95&lt;5.9,F95&lt;2.5,D95&gt;=0.8),3.9,IF(AND(D95&lt;1.55,B95&lt;2.75,A95&gt;=5.9,F95&lt;2.5,D95&gt;=0.8),4.64,IF(AND(D95&gt;=1.55,B95&lt;2.75,A95&gt;=5.9,F95&lt;2.5,D95&gt;=0.8),5.1,IF(AND(D95&gt;=1.6,B95&gt;=2.75,A95&gt;=5.9,F95&lt;2.5,D95&gt;=0.8),5,IF(AND(H95&lt;5.767,H95&lt;8.598,D95&lt;2.45,F95&gt;=2.5,D95&gt;=0.8),4.5,IF(AND(A95&lt;6.25,H95&gt;=8.598,D95&lt;2.45,F95&gt;=2.5,D95&gt;=0.8),5.02,IF(AND(B95&lt;3.55,G95&lt;0.423,H95&lt;11.218,H95&gt;=5.85,A95&lt;5.05,D95&lt;0.8),1.525,IF(AND(B95&gt;=3.55,G95&lt;0.423,H95&lt;11.218,H95&gt;=5.85,A95&lt;5.05,D95&lt;0.8),1.4,IF(AND(H95&gt;=13.932,B95&gt;=3.6,G95&lt;0.948,B95&gt;=3.35,A95&gt;=5.05,D95&lt;0.8),1.65,IF(AND(G95&gt;=0.652,A95&gt;=5.3,D95&gt;=1.15,A95&lt;5.9,F95&lt;2.5,D95&gt;=0.8),3.8,IF(AND(D95&lt;1.35,D95&lt;1.6,B95&gt;=2.75,A95&gt;=5.9,F95&lt;2.5,D95&gt;=0.8),4.42,IF(AND(H95&lt;6.656,H95&gt;=5.767,H95&lt;8.598,D95&lt;2.45,F95&gt;=2.5,D95&gt;=0.8),5.033,IF(AND(H95&gt;=6.656,H95&gt;=5.767,H95&lt;8.598,D95&lt;2.45,F95&gt;=2.5,D95&gt;=0.8),5.1,IF(AND(G95&gt;=0.885,A95&gt;=6.25,H95&gt;=8.598,D95&lt;2.45,F95&gt;=2.5,D95&gt;=0.8),5.2,IF(AND(H95&lt;6.926,H95&lt;13.932,B95&gt;=3.6,G95&lt;0.948,B95&gt;=3.35,A95&gt;=5.05,D95&lt;0.8),1.433,IF(AND(H95&gt;=6.926,H95&lt;13.932,B95&gt;=3.6,G95&lt;0.948,B95&gt;=3.35,A95&gt;=5.05,D95&lt;0.8),1.5,IF(AND(A95&lt;5.65,G95&lt;0.652,A95&gt;=5.3,D95&gt;=1.15,A95&lt;5.9,F95&lt;2.5,D95&gt;=0.8),4.36,IF(AND(A95&gt;=5.65,G95&lt;0.652,A95&gt;=5.3,D95&gt;=1.15,A95&lt;5.9,F95&lt;2.5,D95&gt;=0.8),4.2,IF(AND(H95&gt;=13.561,D95&gt;=1.35,D95&lt;1.6,B95&gt;=2.75,A95&gt;=5.9,F95&lt;2.5,D95&gt;=0.8),4.767,IF(AND(H95&lt;9.091,G95&lt;0.885,A95&gt;=6.25,H95&gt;=8.598,D95&lt;2.45,F95&gt;=2.5,D95&gt;=0.8),6.3,IF(AND(H95&gt;=12.206,H95&lt;13.561,D95&gt;=1.35,D95&lt;1.6,B95&gt;=2.75,A95&gt;=5.9,F95&lt;2.5,D95&gt;=0.8),4.4,IF(AND(D95&gt;=2.25,H95&gt;=9.091,G95&lt;0.885,A95&gt;=6.25,H95&gt;=8.598,D95&lt;2.45,F95&gt;=2.5,D95&gt;=0.8),5.9,IF(AND(B95&lt;3.05,H95&lt;12.206,H95&lt;13.561,D95&gt;=1.35,D95&lt;1.6,B95&gt;=2.75,A95&gt;=5.9,F95&lt;2.5,D95&gt;=0.8),4.6,IF(AND(B95&gt;=3.05,H95&lt;12.206,H95&lt;13.561,D95&gt;=1.35,D95&lt;1.6,B95&gt;=2.75,A95&gt;=5.9,F95&lt;2.5,D95&gt;=0.8),4.7,IF(AND(G95&gt;=0.596,D95&lt;2.25,H95&gt;=9.091,G95&lt;0.885,A95&gt;=6.25,H95&gt;=8.598,D95&lt;2.45,F95&gt;=2.5,D95&gt;=0.8),5.1,IF(AND(G95&gt;=0.379,G95&lt;0.596,D95&lt;2.25,H95&gt;=9.091,G95&lt;0.885,A95&gt;=6.25,H95&gt;=8.598,D95&lt;2.45,F95&gt;=2.5,D95&gt;=0.8),5.767,IF(AND(D95&lt;2.15,G95&lt;0.379,G95&lt;0.596,D95&lt;2.25,H95&gt;=9.091,G95&lt;0.885,A95&gt;=6.25,H95&gt;=8.598,D95&lt;2.45,F95&gt;=2.5,D95&gt;=0.8),5.4,IF(AND(D95&gt;=2.15,G95&lt;0.379,G95&lt;0.596,D95&lt;2.25,H95&gt;=9.091,G95&lt;0.885,A95&gt;=6.25,H95&gt;=8.598,D95&lt;2.45,F95&gt;=2.5,D95&gt;=0.8),5.6,"shouldnthappen")))))))))))))))))))))))))))))))))))))</f>
        <v>3.8</v>
      </c>
      <c r="AM95" s="1" t="n">
        <f aca="false">IF(AND(H95&lt;5.245,D95&lt;0.8),1,IF(AND(A95&lt;4.5,H95&gt;=5.245,D95&lt;0.8),1.35,IF(AND(D95&gt;=0.5,A95&gt;=4.5,H95&gt;=5.245,D95&lt;0.8),1.6,IF(AND(H95&lt;7.25,B95&lt;2.6,A95&lt;6.15,D95&gt;=0.8),4.375,IF(AND(H95&gt;=7.25,B95&lt;2.6,A95&lt;6.15,D95&gt;=0.8),3.075,IF(AND(H95&lt;13.935,A95&gt;=7.05,A95&gt;=6.15,D95&gt;=0.8),6.067,IF(AND(H95&gt;=13.935,A95&gt;=7.05,A95&gt;=6.15,D95&gt;=0.8),6.525,IF(AND(G95&gt;=0.948,D95&lt;0.5,A95&gt;=4.5,H95&gt;=5.245,D95&lt;0.8),1.7,IF(AND(G95&lt;0.568,D95&gt;=1.55,B95&gt;=2.6,A95&lt;6.15,D95&gt;=0.8),5.1,IF(AND(G95&gt;=0.568,D95&gt;=1.55,B95&gt;=2.6,A95&lt;6.15,D95&gt;=0.8),5,IF(AND(A95&gt;=6.6,B95&gt;=3.15,A95&lt;7.05,A95&gt;=6.15,D95&gt;=0.8),5.78,IF(AND(G95&lt;0.165,G95&lt;0.273,D95&lt;1.55,B95&gt;=2.6,A95&lt;6.15,D95&gt;=0.8),4.1,IF(AND(G95&gt;=0.165,G95&lt;0.273,D95&lt;1.55,B95&gt;=2.6,A95&lt;6.15,D95&gt;=0.8),4.5,IF(AND(D95&lt;1.35,G95&gt;=0.273,D95&lt;1.55,B95&gt;=2.6,A95&lt;6.15,D95&gt;=0.8),4.08,IF(AND(D95&gt;=1.35,G95&gt;=0.273,D95&lt;1.55,B95&gt;=2.6,A95&lt;6.15,D95&gt;=0.8),4.4,IF(AND(D95&lt;1.45,F95&lt;2.5,B95&lt;3.15,A95&lt;7.05,A95&gt;=6.15,D95&gt;=0.8),4.38,IF(AND(D95&gt;=1.45,F95&lt;2.5,B95&lt;3.15,A95&lt;7.05,A95&gt;=6.15,D95&gt;=0.8),4.75,IF(AND(D95&gt;=2.25,F95&gt;=2.5,B95&lt;3.15,A95&lt;7.05,A95&gt;=6.15,D95&gt;=0.8),5.16,IF(AND(H95&lt;11.488,A95&lt;6.6,B95&gt;=3.15,A95&lt;7.05,A95&gt;=6.15,D95&gt;=0.8),6,IF(AND(H95&gt;=14.396,D95&lt;0.25,G95&lt;0.948,D95&lt;0.5,A95&gt;=4.5,H95&gt;=5.245,D95&lt;0.8),1.3,IF(AND(A95&gt;=5.55,D95&gt;=0.25,G95&lt;0.948,D95&lt;0.5,A95&gt;=4.5,H95&gt;=5.245,D95&lt;0.8),1.7,IF(AND(D95&lt;1.85,D95&lt;2.25,F95&gt;=2.5,B95&lt;3.15,A95&lt;7.05,A95&gt;=6.15,D95&gt;=0.8),5.6,IF(AND(G95&lt;0.669,H95&gt;=11.488,A95&lt;6.6,B95&gt;=3.15,A95&lt;7.05,A95&gt;=6.15,D95&gt;=0.8),4.7,IF(AND(G95&gt;=0.669,H95&gt;=11.488,A95&lt;6.6,B95&gt;=3.15,A95&lt;7.05,A95&gt;=6.15,D95&gt;=0.8),5.22,IF(AND(H95&lt;6.543,H95&lt;14.396,D95&lt;0.25,G95&lt;0.948,D95&lt;0.5,A95&gt;=4.5,H95&gt;=5.245,D95&lt;0.8),1.4,IF(AND(A95&lt;4.95,A95&lt;5.55,D95&gt;=0.25,G95&lt;0.948,D95&lt;0.5,A95&gt;=4.5,H95&gt;=5.245,D95&lt;0.8),1.4,IF(AND(A95&gt;=4.95,A95&lt;5.55,D95&gt;=0.25,G95&lt;0.948,D95&lt;0.5,A95&gt;=4.5,H95&gt;=5.245,D95&lt;0.8),1.48,IF(AND(H95&lt;10.667,D95&gt;=1.85,D95&lt;2.25,F95&gt;=2.5,B95&lt;3.15,A95&lt;7.05,A95&gt;=6.15,D95&gt;=0.8),5.25,IF(AND(H95&gt;=10.667,D95&gt;=1.85,D95&lt;2.25,F95&gt;=2.5,B95&lt;3.15,A95&lt;7.05,A95&gt;=6.15,D95&gt;=0.8),5.55,IF(AND(G95&lt;0.063,H95&gt;=6.543,H95&lt;14.396,D95&lt;0.25,G95&lt;0.948,D95&lt;0.5,A95&gt;=4.5,H95&gt;=5.245,D95&lt;0.8),1.4,IF(AND(H95&lt;9.212,G95&gt;=0.063,H95&gt;=6.543,H95&lt;14.396,D95&lt;0.25,G95&lt;0.948,D95&lt;0.5,A95&gt;=4.5,H95&gt;=5.245,D95&lt;0.8),1.475,IF(AND(H95&gt;=9.212,G95&gt;=0.063,H95&gt;=6.543,H95&lt;14.396,D95&lt;0.25,G95&lt;0.948,D95&lt;0.5,A95&gt;=4.5,H95&gt;=5.245,D95&lt;0.8),1.5,"shouldnthappen"))))))))))))))))))))))))))))))))</f>
        <v>4.08</v>
      </c>
      <c r="AN95" s="1" t="n">
        <f aca="false">IF(AND(D95&lt;0.7,A95&gt;=5.55),1.633,IF(AND(G95&lt;0.38,B95&lt;2.8,A95&lt;5.55),4.3,IF(AND(G95&gt;=0.38,B95&lt;2.8,A95&lt;5.55),3.325,IF(AND(D95&gt;=0.35,B95&gt;=2.8,A95&lt;5.55),1.6,IF(AND(B95&gt;=3.4,A95&lt;4.8,D95&lt;0.35,B95&gt;=2.8,A95&lt;5.55),1,IF(AND(H95&gt;=11.789,A95&lt;5.9,D95&lt;1.55,D95&gt;=0.7,A95&gt;=5.55),4.325,IF(AND(F95&gt;=2.5,A95&gt;=5.9,D95&lt;1.55,D95&gt;=0.7,A95&gt;=5.55),5.05,IF(AND(D95&lt;1.9,A95&gt;=7.25,D95&gt;=1.55,D95&gt;=0.7,A95&gt;=5.55),6.3,IF(AND(D95&gt;=1.9,A95&gt;=7.25,D95&gt;=1.55,D95&gt;=0.7,A95&gt;=5.55),6.4,IF(AND(A95&lt;4.35,B95&lt;3.4,A95&lt;4.8,D95&lt;0.35,B95&gt;=2.8,A95&lt;5.55),1.1,IF(AND(G95&gt;=0.934,B95&lt;3.45,A95&gt;=4.8,D95&lt;0.35,B95&gt;=2.8,A95&lt;5.55),1.7,IF(AND(H95&gt;=14.877,B95&gt;=3.45,A95&gt;=4.8,D95&lt;0.35,B95&gt;=2.8,A95&lt;5.55),1.3,IF(AND(B95&lt;2.6,H95&lt;11.789,A95&lt;5.9,D95&lt;1.55,D95&gt;=0.7,A95&gt;=5.55),3.9,IF(AND(B95&gt;=2.6,H95&lt;11.789,A95&lt;5.9,D95&lt;1.55,D95&gt;=0.7,A95&gt;=5.55),4.26,IF(AND(A95&lt;6.6,F95&lt;2.5,A95&gt;=5.9,D95&lt;1.55,D95&gt;=0.7,A95&gt;=5.55),4.625,IF(AND(A95&gt;=6.6,F95&lt;2.5,A95&gt;=5.9,D95&lt;1.55,D95&gt;=0.7,A95&gt;=5.55),4.475,IF(AND(B95&lt;2.6,D95&lt;2.05,A95&lt;7.25,D95&gt;=1.55,D95&gt;=0.7,A95&gt;=5.55),5.8,IF(AND(G95&gt;=0.743,D95&gt;=2.05,A95&lt;7.25,D95&gt;=1.55,D95&gt;=0.7,A95&gt;=5.55),5.1,IF(AND(G95&lt;0.422,A95&gt;=4.35,B95&lt;3.4,A95&lt;4.8,D95&lt;0.35,B95&gt;=2.8,A95&lt;5.55),1.367,IF(AND(G95&gt;=0.422,A95&gt;=4.35,B95&lt;3.4,A95&lt;4.8,D95&lt;0.35,B95&gt;=2.8,A95&lt;5.55),1.3,IF(AND(A95&lt;5.05,G95&lt;0.934,B95&lt;3.45,A95&gt;=4.8,D95&lt;0.35,B95&gt;=2.8,A95&lt;5.55),1.525,IF(AND(A95&gt;=5.05,G95&lt;0.934,B95&lt;3.45,A95&gt;=4.8,D95&lt;0.35,B95&gt;=2.8,A95&lt;5.55),1.5,IF(AND(G95&gt;=0.585,H95&lt;14.877,B95&gt;=3.45,A95&gt;=4.8,D95&lt;0.35,B95&gt;=2.8,A95&lt;5.55),1.54,IF(AND(G95&gt;=0.537,G95&lt;0.743,D95&gt;=2.05,A95&lt;7.25,D95&gt;=1.55,D95&gt;=0.7,A95&gt;=5.55),5.833,IF(AND(D95&gt;=0.25,G95&lt;0.585,H95&lt;14.877,B95&gt;=3.45,A95&gt;=4.8,D95&lt;0.35,B95&gt;=2.8,A95&lt;5.55),1.367,IF(AND(D95&lt;1.75,H95&lt;13.795,B95&gt;=2.6,D95&lt;2.05,A95&lt;7.25,D95&gt;=1.55,D95&gt;=0.7,A95&gt;=5.55),5.45,IF(AND(B95&lt;2.85,H95&gt;=13.795,B95&gt;=2.6,D95&lt;2.05,A95&lt;7.25,D95&gt;=1.55,D95&gt;=0.7,A95&gt;=5.55),5.1,IF(AND(B95&gt;=2.85,H95&gt;=13.795,B95&gt;=2.6,D95&lt;2.05,A95&lt;7.25,D95&gt;=1.55,D95&gt;=0.7,A95&gt;=5.55),4.82,IF(AND(G95&lt;0.353,G95&lt;0.537,G95&lt;0.743,D95&gt;=2.05,A95&lt;7.25,D95&gt;=1.55,D95&gt;=0.7,A95&gt;=5.55),5.425,IF(AND(G95&gt;=0.353,G95&lt;0.537,G95&lt;0.743,D95&gt;=2.05,A95&lt;7.25,D95&gt;=1.55,D95&gt;=0.7,A95&gt;=5.55),5.62,IF(AND(G95&lt;0.311,D95&lt;0.25,G95&lt;0.585,H95&lt;14.877,B95&gt;=3.45,A95&gt;=4.8,D95&lt;0.35,B95&gt;=2.8,A95&lt;5.55),1.5,IF(AND(G95&gt;=0.311,D95&lt;0.25,G95&lt;0.585,H95&lt;14.877,B95&gt;=3.45,A95&gt;=4.8,D95&lt;0.35,B95&gt;=2.8,A95&lt;5.55),1.4,IF(AND(B95&gt;=3.1,D95&gt;=1.75,H95&lt;13.795,B95&gt;=2.6,D95&lt;2.05,A95&lt;7.25,D95&gt;=1.55,D95&gt;=0.7,A95&gt;=5.55),5.1,IF(AND(B95&lt;2.85,B95&lt;3.1,D95&gt;=1.75,H95&lt;13.795,B95&gt;=2.6,D95&lt;2.05,A95&lt;7.25,D95&gt;=1.55,D95&gt;=0.7,A95&gt;=5.55),5.2,IF(AND(B95&gt;=2.85,B95&lt;3.1,D95&gt;=1.75,H95&lt;13.795,B95&gt;=2.6,D95&lt;2.05,A95&lt;7.25,D95&gt;=1.55,D95&gt;=0.7,A95&gt;=5.55),5.2,"shouldnthappen")))))))))))))))))))))))))))))))))))</f>
        <v>4.325</v>
      </c>
      <c r="AO95" s="1" t="n">
        <f aca="false">IF(AND(H95&gt;=14.529,G95&lt;0.633,D95&lt;0.8),1.3,IF(AND(A95&lt;5.05,G95&gt;=0.633,D95&lt;0.8),1.35,IF(AND(H95&gt;=14.379,H95&lt;14.529,G95&lt;0.633,D95&lt;0.8),1.7,IF(AND(B95&lt;3.35,A95&gt;=5.05,G95&gt;=0.633,D95&lt;0.8),1.7,IF(AND(D95&gt;=1.45,A95&lt;5.95,F95&lt;2.5,D95&gt;=0.8),4.5,IF(AND(D95&lt;1.35,A95&gt;=5.95,F95&lt;2.5,D95&gt;=0.8),4,IF(AND(D95&lt;1.85,G95&gt;=0.845,F95&gt;=2.5,D95&gt;=0.8),4.8,IF(AND(B95&gt;=4.3,H95&lt;14.379,H95&lt;14.529,G95&lt;0.633,D95&lt;0.8),1.5,IF(AND(A95&lt;5.25,B95&gt;=3.35,A95&gt;=5.05,G95&gt;=0.633,D95&lt;0.8),1.55,IF(AND(A95&gt;=5.25,B95&gt;=3.35,A95&gt;=5.05,G95&gt;=0.633,D95&lt;0.8),1.633,IF(AND(A95&lt;5.05,D95&lt;1.45,A95&lt;5.95,F95&lt;2.5,D95&gt;=0.8),3.3,IF(AND(G95&lt;0.293,D95&gt;=1.35,A95&gt;=5.95,F95&lt;2.5,D95&gt;=0.8),5,IF(AND(A95&gt;=6.6,D95&lt;2.05,G95&lt;0.845,F95&gt;=2.5,D95&gt;=0.8),5.8,IF(AND(B95&lt;3.05,D95&gt;=2.05,G95&lt;0.845,F95&gt;=2.5,D95&gt;=0.8),6.15,IF(AND(B95&lt;2.9,D95&gt;=1.85,G95&gt;=0.845,F95&gt;=2.5,D95&gt;=0.8),5.1,IF(AND(B95&gt;=2.9,D95&gt;=1.85,G95&gt;=0.845,F95&gt;=2.5,D95&gt;=0.8),5.2,IF(AND(B95&gt;=3.8,B95&lt;4.3,H95&lt;14.379,H95&lt;14.529,G95&lt;0.633,D95&lt;0.8),1.333,IF(AND(A95&lt;6.25,G95&gt;=0.293,D95&gt;=1.35,A95&gt;=5.95,F95&lt;2.5,D95&gt;=0.8),4.6,IF(AND(H95&lt;10.351,A95&lt;6.6,D95&lt;2.05,G95&lt;0.845,F95&gt;=2.5,D95&gt;=0.8),5.4,IF(AND(G95&gt;=0.364,B95&gt;=3.05,D95&gt;=2.05,G95&lt;0.845,F95&gt;=2.5,D95&gt;=0.8),5.66,IF(AND(G95&gt;=0.447,B95&lt;3.8,B95&lt;4.3,H95&lt;14.379,H95&lt;14.529,G95&lt;0.633,D95&lt;0.8),1.3,IF(AND(H95&lt;6.247,A95&lt;5.65,A95&gt;=5.05,D95&lt;1.45,A95&lt;5.95,F95&lt;2.5,D95&gt;=0.8),4.033,IF(AND(D95&lt;1.25,A95&gt;=5.65,A95&gt;=5.05,D95&lt;1.45,A95&lt;5.95,F95&lt;2.5,D95&gt;=0.8),3.88,IF(AND(D95&gt;=1.25,A95&gt;=5.65,A95&gt;=5.05,D95&lt;1.45,A95&lt;5.95,F95&lt;2.5,D95&gt;=0.8),4.35,IF(AND(B95&lt;2.65,A95&gt;=6.25,G95&gt;=0.293,D95&gt;=1.35,A95&gt;=5.95,F95&lt;2.5,D95&gt;=0.8),4.9,IF(AND(B95&lt;2.75,H95&gt;=10.351,A95&lt;6.6,D95&lt;2.05,G95&lt;0.845,F95&gt;=2.5,D95&gt;=0.8),5.1,IF(AND(B95&gt;=2.75,H95&gt;=10.351,A95&lt;6.6,D95&lt;2.05,G95&lt;0.845,F95&gt;=2.5,D95&gt;=0.8),4.95,IF(AND(B95&lt;3.15,G95&lt;0.364,B95&gt;=3.05,D95&gt;=2.05,G95&lt;0.845,F95&gt;=2.5,D95&gt;=0.8),5.28,IF(AND(B95&gt;=3.15,G95&lt;0.364,B95&gt;=3.05,D95&gt;=2.05,G95&lt;0.845,F95&gt;=2.5,D95&gt;=0.8),5.5,IF(AND(H95&lt;9.212,G95&lt;0.447,B95&lt;3.8,B95&lt;4.3,H95&lt;14.379,H95&lt;14.529,G95&lt;0.633,D95&lt;0.8),1.4,IF(AND(G95&lt;0.356,H95&gt;=6.247,A95&lt;5.65,A95&gt;=5.05,D95&lt;1.45,A95&lt;5.95,F95&lt;2.5,D95&gt;=0.8),4.2,IF(AND(B95&lt;3,B95&gt;=2.65,A95&gt;=6.25,G95&gt;=0.293,D95&gt;=1.35,A95&gt;=5.95,F95&lt;2.5,D95&gt;=0.8),4.6,IF(AND(B95&gt;=3,B95&gt;=2.65,A95&gt;=6.25,G95&gt;=0.293,D95&gt;=1.35,A95&gt;=5.95,F95&lt;2.5,D95&gt;=0.8),4.7,IF(AND(A95&lt;5.05,H95&gt;=9.212,G95&lt;0.447,B95&lt;3.8,B95&lt;4.3,H95&lt;14.379,H95&lt;14.529,G95&lt;0.633,D95&lt;0.8),1.533,IF(AND(A95&gt;=5.05,H95&gt;=9.212,G95&lt;0.447,B95&lt;3.8,B95&lt;4.3,H95&lt;14.379,H95&lt;14.529,G95&lt;0.633,D95&lt;0.8),1.425,IF(AND(A95&lt;5.35,G95&gt;=0.356,H95&gt;=6.247,A95&lt;5.65,A95&gt;=5.05,D95&lt;1.45,A95&lt;5.95,F95&lt;2.5,D95&gt;=0.8),3.9,IF(AND(A95&gt;=5.35,G95&gt;=0.356,H95&gt;=6.247,A95&lt;5.65,A95&gt;=5.05,D95&lt;1.45,A95&lt;5.95,F95&lt;2.5,D95&gt;=0.8),3.72,"shouldnthappen")))))))))))))))))))))))))))))))))))))</f>
        <v>3.88</v>
      </c>
      <c r="AP95" s="1" t="n">
        <f aca="false">IF(AND(F95&gt;=1.5,A95&lt;5.55),3.84,IF(AND(G95&gt;=0.52,A95&lt;4.75,F95&lt;1.5,A95&lt;5.55),1.16,IF(AND(A95&lt;5.65,A95&lt;5.85,D95&lt;1.55,A95&gt;=5.55),4.2,IF(AND(A95&gt;=5.65,A95&lt;5.85,D95&lt;1.55,A95&gt;=5.55),3.167,IF(AND(G95&gt;=0.798,A95&gt;=5.85,D95&lt;1.55,A95&gt;=5.55),4,IF(AND(F95&lt;2.5,H95&lt;14.1,D95&gt;=1.55,A95&gt;=5.55),4.84,IF(AND(A95&lt;7.2,H95&gt;=14.1,D95&gt;=1.55,A95&gt;=5.55),5.633,IF(AND(A95&gt;=7.2,H95&gt;=14.1,D95&gt;=1.55,A95&gt;=5.55),6.6,IF(AND(G95&lt;0.161,G95&lt;0.52,A95&lt;4.75,F95&lt;1.5,A95&lt;5.55),1.5,IF(AND(D95&gt;=0.5,G95&lt;0.676,A95&gt;=4.75,F95&lt;1.5,A95&lt;5.55),1.6,IF(AND(H95&lt;11.016,G95&gt;=0.676,A95&gt;=4.75,F95&lt;1.5,A95&lt;5.55),1.75,IF(AND(G95&lt;0.209,G95&lt;0.798,A95&gt;=5.85,D95&lt;1.55,A95&gt;=5.55),4.5,IF(AND(G95&gt;=0.74,F95&gt;=2.5,H95&lt;14.1,D95&gt;=1.55,A95&gt;=5.55),6.225,IF(AND(B95&lt;2.95,G95&gt;=0.161,G95&lt;0.52,A95&lt;4.75,F95&lt;1.5,A95&lt;5.55),1.4,IF(AND(B95&gt;=2.95,G95&gt;=0.161,G95&lt;0.52,A95&lt;4.75,F95&lt;1.5,A95&lt;5.55),1.34,IF(AND(B95&lt;3.15,D95&lt;0.5,G95&lt;0.676,A95&gt;=4.75,F95&lt;1.5,A95&lt;5.55),1.52,IF(AND(D95&lt;0.25,H95&gt;=11.016,G95&gt;=0.676,A95&gt;=4.75,F95&lt;1.5,A95&lt;5.55),1.567,IF(AND(D95&gt;=0.25,H95&gt;=11.016,G95&gt;=0.676,A95&gt;=4.75,F95&lt;1.5,A95&lt;5.55),1.5,IF(AND(H95&lt;7.47,G95&gt;=0.209,G95&lt;0.798,A95&gt;=5.85,D95&lt;1.55,A95&gt;=5.55),5.05,IF(AND(B95&lt;2.85,G95&lt;0.74,F95&gt;=2.5,H95&lt;14.1,D95&gt;=1.55,A95&gt;=5.55),5.35,IF(AND(B95&lt;3.3,B95&gt;=3.15,D95&lt;0.5,G95&lt;0.676,A95&gt;=4.75,F95&lt;1.5,A95&lt;5.55),1.2,IF(AND(D95&lt;1.45,H95&gt;=7.47,G95&gt;=0.209,G95&lt;0.798,A95&gt;=5.85,D95&lt;1.55,A95&gt;=5.55),4.66,IF(AND(D95&gt;=1.45,H95&gt;=7.47,G95&gt;=0.209,G95&lt;0.798,A95&gt;=5.85,D95&lt;1.55,A95&gt;=5.55),4.64,IF(AND(A95&gt;=7.05,B95&gt;=2.85,G95&lt;0.74,F95&gt;=2.5,H95&lt;14.1,D95&gt;=1.55,A95&gt;=5.55),5.8,IF(AND(B95&gt;=3.25,A95&lt;7.05,B95&gt;=2.85,G95&lt;0.74,F95&gt;=2.5,H95&lt;14.1,D95&gt;=1.55,A95&gt;=5.55),5.7,IF(AND(H95&gt;=13.641,D95&lt;0.25,B95&gt;=3.3,B95&gt;=3.15,D95&lt;0.5,G95&lt;0.676,A95&gt;=4.75,F95&lt;1.5,A95&lt;5.55),1.3,IF(AND(D95&lt;0.35,D95&gt;=0.25,B95&gt;=3.3,B95&gt;=3.15,D95&lt;0.5,G95&lt;0.676,A95&gt;=4.75,F95&lt;1.5,A95&lt;5.55),1.367,IF(AND(D95&gt;=0.35,D95&gt;=0.25,B95&gt;=3.3,B95&gt;=3.15,D95&lt;0.5,G95&lt;0.676,A95&gt;=4.75,F95&lt;1.5,A95&lt;5.55),1.3,IF(AND(A95&lt;6.35,B95&lt;3.25,A95&lt;7.05,B95&gt;=2.85,G95&lt;0.74,F95&gt;=2.5,H95&lt;14.1,D95&gt;=1.55,A95&gt;=5.55),5.6,IF(AND(A95&gt;=6.35,B95&lt;3.25,A95&lt;7.05,B95&gt;=2.85,G95&lt;0.74,F95&gt;=2.5,H95&lt;14.1,D95&gt;=1.55,A95&gt;=5.55),5.325,IF(AND(A95&lt;5.1,H95&lt;13.641,D95&lt;0.25,B95&gt;=3.3,B95&gt;=3.15,D95&lt;0.5,G95&lt;0.676,A95&gt;=4.75,F95&lt;1.5,A95&lt;5.55),1.4,IF(AND(H95&gt;=11.031,A95&gt;=5.1,H95&lt;13.641,D95&lt;0.25,B95&gt;=3.3,B95&gt;=3.15,D95&lt;0.5,G95&lt;0.676,A95&gt;=4.75,F95&lt;1.5,A95&lt;5.55),1.4,IF(AND(A95&lt;5.45,H95&lt;11.031,A95&gt;=5.1,H95&lt;13.641,D95&lt;0.25,B95&gt;=3.3,B95&gt;=3.15,D95&lt;0.5,G95&lt;0.676,A95&gt;=4.75,F95&lt;1.5,A95&lt;5.55),1.5,IF(AND(A95&gt;=5.45,H95&lt;11.031,A95&gt;=5.1,H95&lt;13.641,D95&lt;0.25,B95&gt;=3.3,B95&gt;=3.15,D95&lt;0.5,G95&lt;0.676,A95&gt;=4.75,F95&lt;1.5,A95&lt;5.55),1.4,"shouldnthappen"))))))))))))))))))))))))))))))))))</f>
        <v>3.167</v>
      </c>
      <c r="AQ95" s="1" t="n">
        <f aca="false">IF(AND(H95&lt;6.926,D95&gt;=0.35,F95&lt;1.5),1.9,IF(AND(G95&gt;=0.869,D95&gt;=1.75,F95&gt;=1.5),5.15,IF(AND(A95&lt;4.35,A95&lt;5.05,D95&lt;0.35,F95&lt;1.5),1.1,IF(AND(H95&lt;6.089,A95&gt;=5.05,D95&lt;0.35,F95&lt;1.5),1.7,IF(AND(H95&gt;=13.089,H95&gt;=6.926,D95&gt;=0.35,F95&lt;1.5),1.3,IF(AND(G95&lt;0.695,D95&lt;1.15,D95&lt;1.75,F95&gt;=1.5),3.62,IF(AND(G95&gt;=0.695,D95&lt;1.15,D95&lt;1.75,F95&gt;=1.5),3,IF(AND(G95&gt;=0.585,H95&gt;=6.089,A95&gt;=5.05,D95&lt;0.35,F95&lt;1.5),1.5,IF(AND(H95&lt;9.582,H95&lt;13.089,H95&gt;=6.926,D95&gt;=0.35,F95&lt;1.5),1.5,IF(AND(H95&gt;=9.582,H95&lt;13.089,H95&gt;=6.926,D95&gt;=0.35,F95&lt;1.5),1.6,IF(AND(D95&lt;1.35,H95&lt;9.349,D95&gt;=1.15,D95&lt;1.75,F95&gt;=1.5),3.867,IF(AND(D95&lt;2.05,A95&lt;7.05,G95&lt;0.869,D95&gt;=1.75,F95&gt;=1.5),4.9,IF(AND(B95&gt;=3.3,A95&gt;=7.05,G95&lt;0.869,D95&gt;=1.75,F95&gt;=1.5),6.1,IF(AND(G95&lt;0.347,H95&lt;11.218,A95&gt;=4.35,A95&lt;5.05,D95&lt;0.35,F95&lt;1.5),1.4,IF(AND(G95&gt;=0.347,H95&lt;11.218,A95&gt;=4.35,A95&lt;5.05,D95&lt;0.35,F95&lt;1.5),1.5,IF(AND(G95&gt;=0.265,H95&gt;=11.218,A95&gt;=4.35,A95&lt;5.05,D95&lt;0.35,F95&lt;1.5),1.45,IF(AND(A95&gt;=5.4,G95&lt;0.585,H95&gt;=6.089,A95&gt;=5.05,D95&lt;0.35,F95&lt;1.5),1.35,IF(AND(B95&gt;=2.9,D95&gt;=1.35,H95&lt;9.349,D95&gt;=1.15,D95&lt;1.75,F95&gt;=1.5),4.6,IF(AND(D95&gt;=1.35,A95&lt;6.15,H95&gt;=9.349,D95&gt;=1.15,D95&lt;1.75,F95&gt;=1.5),4.54,IF(AND(H95&lt;10.927,A95&gt;=6.15,H95&gt;=9.349,D95&gt;=1.15,D95&lt;1.75,F95&gt;=1.5),4.3,IF(AND(G95&lt;0.512,D95&gt;=2.05,A95&lt;7.05,G95&lt;0.869,D95&gt;=1.75,F95&gt;=1.5),5.533,IF(AND(G95&gt;=0.512,D95&gt;=2.05,A95&lt;7.05,G95&lt;0.869,D95&gt;=1.75,F95&gt;=1.5),5.88,IF(AND(H95&lt;11.551,B95&lt;3.3,A95&gt;=7.05,G95&lt;0.869,D95&gt;=1.75,F95&gt;=1.5),6.3,IF(AND(G95&lt;0.227,G95&lt;0.265,H95&gt;=11.218,A95&gt;=4.35,A95&lt;5.05,D95&lt;0.35,F95&lt;1.5),1.4,IF(AND(G95&gt;=0.227,G95&lt;0.265,H95&gt;=11.218,A95&gt;=4.35,A95&lt;5.05,D95&lt;0.35,F95&lt;1.5),1.26,IF(AND(H95&lt;11.031,A95&lt;5.4,G95&lt;0.585,H95&gt;=6.089,A95&gt;=5.05,D95&lt;0.35,F95&lt;1.5),1.5,IF(AND(H95&gt;=11.031,A95&lt;5.4,G95&lt;0.585,H95&gt;=6.089,A95&gt;=5.05,D95&lt;0.35,F95&lt;1.5),1.4,IF(AND(A95&lt;5.45,B95&lt;2.9,D95&gt;=1.35,H95&lt;9.349,D95&gt;=1.15,D95&lt;1.75,F95&gt;=1.5),4.5,IF(AND(A95&lt;5.9,D95&lt;1.35,A95&lt;6.15,H95&gt;=9.349,D95&gt;=1.15,D95&lt;1.75,F95&gt;=1.5),4.2,IF(AND(A95&gt;=5.9,D95&lt;1.35,A95&lt;6.15,H95&gt;=9.349,D95&gt;=1.15,D95&lt;1.75,F95&gt;=1.5),4,IF(AND(A95&gt;=6.75,H95&gt;=10.927,A95&gt;=6.15,H95&gt;=9.349,D95&gt;=1.15,D95&lt;1.75,F95&gt;=1.5),4.767,IF(AND(B95&lt;2.9,H95&gt;=11.551,B95&lt;3.3,A95&gt;=7.05,G95&lt;0.869,D95&gt;=1.75,F95&gt;=1.5),6.7,IF(AND(B95&gt;=2.9,H95&gt;=11.551,B95&lt;3.3,A95&gt;=7.05,G95&lt;0.869,D95&gt;=1.75,F95&gt;=1.5),6.6,IF(AND(B95&lt;2.45,A95&gt;=5.45,B95&lt;2.9,D95&gt;=1.35,H95&lt;9.349,D95&gt;=1.15,D95&lt;1.75,F95&gt;=1.5),5,IF(AND(B95&gt;=2.45,A95&gt;=5.45,B95&lt;2.9,D95&gt;=1.35,H95&lt;9.349,D95&gt;=1.15,D95&lt;1.75,F95&gt;=1.5),5.1,IF(AND(H95&lt;11.166,A95&lt;6.75,H95&gt;=10.927,A95&gt;=6.15,H95&gt;=9.349,D95&gt;=1.15,D95&lt;1.75,F95&gt;=1.5),4.9,IF(AND(G95&lt;0.228,H95&gt;=11.166,A95&lt;6.75,H95&gt;=10.927,A95&gt;=6.15,H95&gt;=9.349,D95&gt;=1.15,D95&lt;1.75,F95&gt;=1.5),4.7,IF(AND(H95&lt;13.531,G95&gt;=0.228,H95&gt;=11.166,A95&lt;6.75,H95&gt;=10.927,A95&gt;=6.15,H95&gt;=9.349,D95&gt;=1.15,D95&lt;1.75,F95&gt;=1.5),4.4,IF(AND(H95&gt;=13.531,G95&gt;=0.228,H95&gt;=11.166,A95&lt;6.75,H95&gt;=10.927,A95&gt;=6.15,H95&gt;=9.349,D95&gt;=1.15,D95&lt;1.75,F95&gt;=1.5),4.6,"shouldnthappen")))))))))))))))))))))))))))))))))))))))</f>
        <v>4.2</v>
      </c>
      <c r="AR95" s="1" t="n">
        <f aca="false">IF(AND(G95&gt;=0.93,B95&lt;3.65,F95&lt;1.5),1.7,IF(AND(H95&lt;6.542,B95&gt;=3.65,F95&lt;1.5),1.767,IF(AND(A95&gt;=7.05,D95&gt;=1.55,F95&gt;=1.5),6.3,IF(AND(G95&lt;0.123,H95&gt;=6.542,B95&gt;=3.65,F95&lt;1.5),1.367,IF(AND(A95&lt;5.15,A95&lt;5.65,D95&lt;1.55,F95&gt;=1.5),3.15,IF(AND(A95&lt;4.8,G95&gt;=0.447,G95&lt;0.93,B95&lt;3.65,F95&lt;1.5),1.24,IF(AND(A95&gt;=4.8,G95&gt;=0.447,G95&lt;0.93,B95&lt;3.65,F95&lt;1.5),1.4,IF(AND(G95&lt;0.151,G95&gt;=0.123,H95&gt;=6.542,B95&gt;=3.65,F95&lt;1.5),1.7,IF(AND(G95&gt;=0.151,G95&gt;=0.123,H95&gt;=6.542,B95&gt;=3.65,F95&lt;1.5),1.5,IF(AND(D95&gt;=1.45,A95&gt;=5.15,A95&lt;5.65,D95&lt;1.55,F95&gt;=1.5),4.5,IF(AND(B95&lt;2.65,D95&gt;=1.35,A95&gt;=5.65,D95&lt;1.55,F95&gt;=1.5),4.9,IF(AND(G95&lt;0.527,F95&lt;2.5,A95&lt;7.05,D95&gt;=1.55,F95&gt;=1.5),5.075,IF(AND(G95&gt;=0.527,F95&lt;2.5,A95&lt;7.05,D95&gt;=1.55,F95&gt;=1.5),4.7,IF(AND(A95&lt;4.65,G95&lt;0.265,G95&lt;0.447,G95&lt;0.93,B95&lt;3.65,F95&lt;1.5),1.42,IF(AND(G95&lt;0.3,G95&gt;=0.265,G95&lt;0.447,G95&lt;0.93,B95&lt;3.65,F95&lt;1.5),1.6,IF(AND(G95&gt;=0.3,G95&gt;=0.265,G95&lt;0.447,G95&lt;0.93,B95&lt;3.65,F95&lt;1.5),1.4,IF(AND(G95&lt;0.356,D95&lt;1.45,A95&gt;=5.15,A95&lt;5.65,D95&lt;1.55,F95&gt;=1.5),4.125,IF(AND(D95&lt;1.1,A95&lt;6.2,D95&lt;1.35,A95&gt;=5.65,D95&lt;1.55,F95&gt;=1.5),4.1,IF(AND(D95&gt;=1.1,A95&lt;6.2,D95&lt;1.35,A95&gt;=5.65,D95&lt;1.55,F95&gt;=1.5),4.175,IF(AND(H95&gt;=13.433,A95&gt;=6.2,D95&lt;1.35,A95&gt;=5.65,D95&lt;1.55,F95&gt;=1.5),4.6,IF(AND(G95&lt;0.437,B95&gt;=2.65,D95&gt;=1.35,A95&gt;=5.65,D95&lt;1.55,F95&gt;=1.5),4.625,IF(AND(G95&gt;=0.437,B95&gt;=2.65,D95&gt;=1.35,A95&gt;=5.65,D95&lt;1.55,F95&gt;=1.5),4.75,IF(AND(B95&gt;=3.15,H95&lt;11.146,F95&gt;=2.5,A95&lt;7.05,D95&gt;=1.55,F95&gt;=1.5),5.667,IF(AND(B95&lt;2.65,H95&gt;=11.146,F95&gt;=2.5,A95&lt;7.05,D95&gt;=1.55,F95&gt;=1.5),5.8,IF(AND(B95&lt;3.3,A95&gt;=4.65,G95&lt;0.265,G95&lt;0.447,G95&lt;0.93,B95&lt;3.65,F95&lt;1.5),1.32,IF(AND(B95&gt;=3.3,A95&gt;=4.65,G95&lt;0.265,G95&lt;0.447,G95&lt;0.93,B95&lt;3.65,F95&lt;1.5),1.425,IF(AND(B95&lt;2.8,G95&gt;=0.356,D95&lt;1.45,A95&gt;=5.15,A95&lt;5.65,D95&lt;1.55,F95&gt;=1.5),3.86,IF(AND(B95&gt;=2.8,G95&gt;=0.356,D95&lt;1.45,A95&gt;=5.15,A95&lt;5.65,D95&lt;1.55,F95&gt;=1.5),3.6,IF(AND(B95&lt;2.6,H95&lt;13.433,A95&gt;=6.2,D95&lt;1.35,A95&gt;=5.65,D95&lt;1.55,F95&gt;=1.5),4.4,IF(AND(B95&gt;=2.6,H95&lt;13.433,A95&gt;=6.2,D95&lt;1.35,A95&gt;=5.65,D95&lt;1.55,F95&gt;=1.5),4.3,IF(AND(G95&lt;0.151,B95&lt;3.15,H95&lt;11.146,F95&gt;=2.5,A95&lt;7.05,D95&gt;=1.55,F95&gt;=1.5),5.5,IF(AND(H95&lt;15.52,B95&gt;=2.65,H95&gt;=11.146,F95&gt;=2.5,A95&lt;7.05,D95&gt;=1.55,F95&gt;=1.5),5.4,IF(AND(H95&gt;=15.52,B95&gt;=2.65,H95&gt;=11.146,F95&gt;=2.5,A95&lt;7.05,D95&gt;=1.55,F95&gt;=1.5),5.733,IF(AND(H95&lt;10.74,G95&gt;=0.151,B95&lt;3.15,H95&lt;11.146,F95&gt;=2.5,A95&lt;7.05,D95&gt;=1.55,F95&gt;=1.5),5.12,IF(AND(H95&gt;=10.74,G95&gt;=0.151,B95&lt;3.15,H95&lt;11.146,F95&gt;=2.5,A95&lt;7.05,D95&gt;=1.55,F95&gt;=1.5),4.9,"shouldnthappen")))))))))))))))))))))))))))))))))))</f>
        <v>4.175</v>
      </c>
      <c r="AS95" s="1" t="n">
        <f aca="false">IF(AND(F95&gt;=1.5,A95&lt;5.55),4.18,IF(AND(F95&gt;=2.5,B95&lt;2.75,A95&gt;=5.55),5.38,IF(AND(G95&gt;=0.587,B95&lt;3.75,F95&lt;1.5,A95&lt;5.55),1.48,IF(AND(H95&lt;6.51,B95&gt;=3.75,F95&lt;1.5,A95&lt;5.55),1.9,IF(AND(H95&gt;=6.51,B95&gt;=3.75,F95&lt;1.5,A95&lt;5.55),1.425,IF(AND(G95&gt;=0.868,F95&lt;2.5,B95&lt;2.75,A95&gt;=5.55),4.65,IF(AND(F95&lt;1.5,D95&lt;1.55,B95&gt;=2.75,A95&gt;=5.55),1.7,IF(AND(G95&gt;=0.857,D95&gt;=1.55,B95&gt;=2.75,A95&gt;=5.55),5.033,IF(AND(G95&gt;=0.518,G95&lt;0.587,B95&lt;3.75,F95&lt;1.5,A95&lt;5.55),1,IF(AND(D95&lt;1.05,G95&lt;0.868,F95&lt;2.5,B95&lt;2.75,A95&gt;=5.55),3.5,IF(AND(G95&lt;0.404,D95&gt;=1.05,G95&lt;0.868,F95&lt;2.5,B95&lt;2.75,A95&gt;=5.55),4.2,IF(AND(G95&gt;=0.404,D95&gt;=1.05,G95&lt;0.868,F95&lt;2.5,B95&lt;2.75,A95&gt;=5.55),3.94,IF(AND(F95&lt;2.5,B95&lt;2.95,F95&gt;=1.5,D95&lt;1.55,B95&gt;=2.75,A95&gt;=5.55),4.68,IF(AND(F95&gt;=2.5,B95&lt;2.95,F95&gt;=1.5,D95&lt;1.55,B95&gt;=2.75,A95&gt;=5.55),5.1,IF(AND(H95&lt;10.883,B95&gt;=2.95,F95&gt;=1.5,D95&lt;1.55,B95&gt;=2.75,A95&gt;=5.55),4.15,IF(AND(H95&gt;=10.883,B95&gt;=2.95,F95&gt;=1.5,D95&lt;1.55,B95&gt;=2.75,A95&gt;=5.55),4.5,IF(AND(H95&gt;=14.1,D95&lt;2.05,G95&lt;0.857,D95&gt;=1.55,B95&gt;=2.75,A95&gt;=5.55),6.6,IF(AND(G95&lt;0.063,B95&lt;3.15,G95&lt;0.518,G95&lt;0.587,B95&lt;3.75,F95&lt;1.5,A95&lt;5.55),1.4,IF(AND(G95&gt;=0.063,B95&lt;3.15,G95&lt;0.518,G95&lt;0.587,B95&lt;3.75,F95&lt;1.5,A95&lt;5.55),1.5,IF(AND(H95&gt;=10.563,B95&gt;=3.15,G95&lt;0.518,G95&lt;0.587,B95&lt;3.75,F95&lt;1.5,A95&lt;5.55),1.325,IF(AND(B95&lt;2.95,H95&lt;14.1,D95&lt;2.05,G95&lt;0.857,D95&gt;=1.55,B95&gt;=2.75,A95&gt;=5.55),6.125,IF(AND(A95&lt;6.65,G95&lt;0.364,D95&gt;=2.05,G95&lt;0.857,D95&gt;=1.55,B95&gt;=2.75,A95&gt;=5.55),5.45,IF(AND(G95&gt;=0.774,G95&gt;=0.364,D95&gt;=2.05,G95&lt;0.857,D95&gt;=1.55,B95&gt;=2.75,A95&gt;=5.55),5.4,IF(AND(H95&gt;=9.279,H95&lt;10.563,B95&gt;=3.15,G95&lt;0.518,G95&lt;0.587,B95&lt;3.75,F95&lt;1.5,A95&lt;5.55),1.475,IF(AND(D95&lt;1.65,B95&gt;=2.95,H95&lt;14.1,D95&lt;2.05,G95&lt;0.857,D95&gt;=1.55,B95&gt;=2.75,A95&gt;=5.55),5.8,IF(AND(B95&lt;3.15,A95&gt;=6.65,G95&lt;0.364,D95&gt;=2.05,G95&lt;0.857,D95&gt;=1.55,B95&gt;=2.75,A95&gt;=5.55),5.3,IF(AND(B95&gt;=3.15,A95&gt;=6.65,G95&lt;0.364,D95&gt;=2.05,G95&lt;0.857,D95&gt;=1.55,B95&gt;=2.75,A95&gt;=5.55),5.7,IF(AND(A95&gt;=6.75,G95&lt;0.774,G95&gt;=0.364,D95&gt;=2.05,G95&lt;0.857,D95&gt;=1.55,B95&gt;=2.75,A95&gt;=5.55),5.9,IF(AND(G95&lt;0.417,H95&lt;9.279,H95&lt;10.563,B95&gt;=3.15,G95&lt;0.518,G95&lt;0.587,B95&lt;3.75,F95&lt;1.5,A95&lt;5.55),1.4,IF(AND(G95&gt;=0.417,H95&lt;9.279,H95&lt;10.563,B95&gt;=3.15,G95&lt;0.518,G95&lt;0.587,B95&lt;3.75,F95&lt;1.5,A95&lt;5.55),1.3,IF(AND(A95&lt;6.3,D95&gt;=1.65,B95&gt;=2.95,H95&lt;14.1,D95&lt;2.05,G95&lt;0.857,D95&gt;=1.55,B95&gt;=2.75,A95&gt;=5.55),4.9,IF(AND(A95&gt;=6.3,D95&gt;=1.65,B95&gt;=2.95,H95&lt;14.1,D95&lt;2.05,G95&lt;0.857,D95&gt;=1.55,B95&gt;=2.75,A95&gt;=5.55),5.3,IF(AND(G95&gt;=0.657,A95&lt;6.75,G95&lt;0.774,G95&gt;=0.364,D95&gt;=2.05,G95&lt;0.857,D95&gt;=1.55,B95&gt;=2.75,A95&gt;=5.55),6,IF(AND(B95&lt;3.2,G95&lt;0.657,A95&lt;6.75,G95&lt;0.774,G95&gt;=0.364,D95&gt;=2.05,G95&lt;0.857,D95&gt;=1.55,B95&gt;=2.75,A95&gt;=5.55),5.6,IF(AND(B95&gt;=3.2,G95&lt;0.657,A95&lt;6.75,G95&lt;0.774,G95&gt;=0.364,D95&gt;=2.05,G95&lt;0.857,D95&gt;=1.55,B95&gt;=2.75,A95&gt;=5.55),5.65,"shouldnthappen")))))))))))))))))))))))))))))))))))</f>
        <v>3.94</v>
      </c>
      <c r="AT95" s="1" t="n">
        <f aca="false">IF(AND(H95&gt;=16.284,A95&gt;=5.55),6.533,IF(AND(G95&gt;=0.52,A95&lt;4.85,A95&lt;5.55),1.05,IF(AND(G95&lt;0.227,G95&lt;0.52,A95&lt;4.85,A95&lt;5.55),1.4,IF(AND(G95&gt;=0.227,G95&lt;0.52,A95&lt;4.85,A95&lt;5.55),1.3,IF(AND(D95&gt;=0.45,F95&lt;1.5,A95&gt;=4.85,A95&lt;5.55),1.667,IF(AND(B95&gt;=2.75,F95&gt;=1.5,A95&gt;=4.85,A95&lt;5.55),4.5,IF(AND(F95&lt;2.5,B95&gt;=3.15,H95&lt;16.284,A95&gt;=5.55),4.7,IF(AND(G95&gt;=0.934,D95&lt;0.45,F95&lt;1.5,A95&gt;=4.85,A95&lt;5.55),1.7,IF(AND(D95&gt;=1.2,B95&lt;2.75,F95&gt;=1.5,A95&gt;=4.85,A95&lt;5.55),4.25,IF(AND(G95&gt;=0.774,F95&gt;=2.5,B95&gt;=3.15,H95&lt;16.284,A95&gt;=5.55),5.4,IF(AND(B95&lt;3.1,G95&lt;0.934,D95&lt;0.45,F95&lt;1.5,A95&gt;=4.85,A95&lt;5.55),1.6,IF(AND(D95&lt;1.05,D95&lt;1.2,B95&lt;2.75,F95&gt;=1.5,A95&gt;=4.85,A95&lt;5.55),3.433,IF(AND(D95&gt;=1.05,D95&lt;1.2,B95&lt;2.75,F95&gt;=1.5,A95&gt;=4.85,A95&lt;5.55),3.267,IF(AND(H95&lt;8.486,D95&lt;1.35,F95&lt;2.5,B95&lt;3.15,H95&lt;16.284,A95&gt;=5.55),3.85,IF(AND(D95&gt;=1.55,D95&gt;=1.35,F95&lt;2.5,B95&lt;3.15,H95&lt;16.284,A95&gt;=5.55),5.1,IF(AND(H95&lt;10.464,A95&lt;6.35,F95&gt;=2.5,B95&lt;3.15,H95&lt;16.284,A95&gt;=5.55),5.08,IF(AND(H95&gt;=10.464,A95&lt;6.35,F95&gt;=2.5,B95&lt;3.15,H95&lt;16.284,A95&gt;=5.55),4.9,IF(AND(D95&lt;1.85,A95&gt;=6.35,F95&gt;=2.5,B95&lt;3.15,H95&lt;16.284,A95&gt;=5.55),5.8,IF(AND(H95&gt;=10.393,G95&lt;0.774,F95&gt;=2.5,B95&gt;=3.15,H95&lt;16.284,A95&gt;=5.55),5.425,IF(AND(B95&lt;2.6,H95&gt;=8.486,D95&lt;1.35,F95&lt;2.5,B95&lt;3.15,H95&lt;16.284,A95&gt;=5.55),3.9,IF(AND(G95&gt;=0.567,D95&lt;1.55,D95&gt;=1.35,F95&lt;2.5,B95&lt;3.15,H95&lt;16.284,A95&gt;=5.55),4.4,IF(AND(B95&lt;3.25,H95&lt;10.393,G95&lt;0.774,F95&gt;=2.5,B95&gt;=3.15,H95&lt;16.284,A95&gt;=5.55),5.7,IF(AND(B95&gt;=3.25,H95&lt;10.393,G95&lt;0.774,F95&gt;=2.5,B95&gt;=3.15,H95&lt;16.284,A95&gt;=5.55),5.98,IF(AND(G95&lt;0.079,G95&lt;0.338,B95&gt;=3.1,G95&lt;0.934,D95&lt;0.45,F95&lt;1.5,A95&gt;=4.85,A95&lt;5.55),1.425,IF(AND(B95&lt;3.35,G95&gt;=0.338,B95&gt;=3.1,G95&lt;0.934,D95&lt;0.45,F95&lt;1.5,A95&gt;=4.85,A95&lt;5.55),1.4,IF(AND(G95&lt;0.404,B95&gt;=2.6,H95&gt;=8.486,D95&lt;1.35,F95&lt;2.5,B95&lt;3.15,H95&lt;16.284,A95&gt;=5.55),4.3,IF(AND(G95&gt;=0.404,B95&gt;=2.6,H95&gt;=8.486,D95&lt;1.35,F95&lt;2.5,B95&lt;3.15,H95&lt;16.284,A95&gt;=5.55),4.025,IF(AND(B95&gt;=3.05,G95&lt;0.567,D95&lt;1.55,D95&gt;=1.35,F95&lt;2.5,B95&lt;3.15,H95&lt;16.284,A95&gt;=5.55),4.7,IF(AND(A95&lt;6.45,H95&lt;10.667,D95&gt;=1.85,A95&gt;=6.35,F95&gt;=2.5,B95&lt;3.15,H95&lt;16.284,A95&gt;=5.55),5.3,IF(AND(A95&gt;=6.45,H95&lt;10.667,D95&gt;=1.85,A95&gt;=6.35,F95&gt;=2.5,B95&lt;3.15,H95&lt;16.284,A95&gt;=5.55),5.167,IF(AND(B95&lt;2.95,H95&gt;=10.667,D95&gt;=1.85,A95&gt;=6.35,F95&gt;=2.5,B95&lt;3.15,H95&lt;16.284,A95&gt;=5.55),5.6,IF(AND(B95&gt;=2.95,H95&gt;=10.667,D95&gt;=1.85,A95&gt;=6.35,F95&gt;=2.5,B95&lt;3.15,H95&lt;16.284,A95&gt;=5.55),5.5,IF(AND(H95&lt;10.325,G95&gt;=0.079,G95&lt;0.338,B95&gt;=3.1,G95&lt;0.934,D95&lt;0.45,F95&lt;1.5,A95&gt;=4.85,A95&lt;5.55),1.5,IF(AND(G95&lt;0.385,B95&gt;=3.35,G95&gt;=0.338,B95&gt;=3.1,G95&lt;0.934,D95&lt;0.45,F95&lt;1.5,A95&gt;=4.85,A95&lt;5.55),1.5,IF(AND(G95&gt;=0.385,B95&gt;=3.35,G95&gt;=0.338,B95&gt;=3.1,G95&lt;0.934,D95&lt;0.45,F95&lt;1.5,A95&gt;=4.85,A95&lt;5.55),1.42,IF(AND(B95&lt;2.5,B95&lt;3.05,G95&lt;0.567,D95&lt;1.55,D95&gt;=1.35,F95&lt;2.5,B95&lt;3.15,H95&lt;16.284,A95&gt;=5.55),4.5,IF(AND(B95&gt;=2.5,B95&lt;3.05,G95&lt;0.567,D95&lt;1.55,D95&gt;=1.35,F95&lt;2.5,B95&lt;3.15,H95&lt;16.284,A95&gt;=5.55),4.56,IF(AND(H95&lt;12.506,H95&gt;=10.325,G95&gt;=0.079,G95&lt;0.338,B95&gt;=3.1,G95&lt;0.934,D95&lt;0.45,F95&lt;1.5,A95&gt;=4.85,A95&lt;5.55),1.2,IF(AND(H95&gt;=12.506,H95&gt;=10.325,G95&gt;=0.079,G95&lt;0.338,B95&gt;=3.1,G95&lt;0.934,D95&lt;0.45,F95&lt;1.5,A95&gt;=4.85,A95&lt;5.55),1.3,"shouldnthappen")))))))))))))))))))))))))))))))))))))))</f>
        <v>4.025</v>
      </c>
      <c r="AU95" s="1" t="n">
        <f aca="false">IF(AND(G95&gt;=0.52,B95&lt;3.05,F95&lt;1.5),1.1,IF(AND(G95&lt;0.35,G95&lt;0.52,B95&lt;3.05,F95&lt;1.5),1.4,IF(AND(G95&gt;=0.35,G95&lt;0.52,B95&lt;3.05,F95&lt;1.5),1.3,IF(AND(G95&gt;=0.227,G95&lt;0.347,B95&gt;=3.05,F95&lt;1.5),1.32,IF(AND(H95&lt;6.417,G95&gt;=0.347,B95&gt;=3.05,F95&lt;1.5),1.7,IF(AND(A95&gt;=7.25,A95&gt;=6.6,F95&gt;=2.5,F95&gt;=1.5),6.35,IF(AND(G95&lt;0.11,G95&lt;0.227,G95&lt;0.347,B95&gt;=3.05,F95&lt;1.5),1.333,IF(AND(H95&lt;9.441,H95&gt;=6.417,G95&gt;=0.347,B95&gt;=3.05,F95&lt;1.5),1.425,IF(AND(B95&lt;2.75,G95&lt;0.451,H95&lt;10.266,F95&lt;2.5,F95&gt;=1.5),4,IF(AND(B95&gt;=2.75,G95&lt;0.451,H95&lt;10.266,F95&lt;2.5,F95&gt;=1.5),4.433,IF(AND(G95&gt;=0.865,G95&gt;=0.451,H95&lt;10.266,F95&lt;2.5,F95&gt;=1.5),4.2,IF(AND(B95&lt;2.45,H95&lt;13.665,H95&gt;=10.266,F95&lt;2.5,F95&gt;=1.5),3.7,IF(AND(G95&lt;0.302,H95&gt;=13.665,H95&gt;=10.266,F95&lt;2.5,F95&gt;=1.5),5,IF(AND(B95&lt;2.9,A95&lt;6.1,A95&lt;6.6,F95&gt;=2.5,F95&gt;=1.5),5.06,IF(AND(B95&gt;=2.9,A95&lt;6.1,A95&lt;6.6,F95&gt;=2.5,F95&gt;=1.5),4.8,IF(AND(B95&lt;3.05,A95&gt;=6.1,A95&lt;6.6,F95&gt;=2.5,F95&gt;=1.5),5.6,IF(AND(B95&gt;=3.05,A95&gt;=6.1,A95&lt;6.6,F95&gt;=2.5,F95&gt;=1.5),5.267,IF(AND(H95&gt;=14.564,A95&lt;7.25,A95&gt;=6.6,F95&gt;=2.5,F95&gt;=1.5),5.6,IF(AND(H95&gt;=14.309,G95&gt;=0.11,G95&lt;0.227,G95&lt;0.347,B95&gt;=3.05,F95&lt;1.5),1.7,IF(AND(D95&lt;0.4,H95&gt;=9.441,H95&gt;=6.417,G95&gt;=0.347,B95&gt;=3.05,F95&lt;1.5),1.5,IF(AND(D95&gt;=0.4,H95&gt;=9.441,H95&gt;=6.417,G95&gt;=0.347,B95&gt;=3.05,F95&lt;1.5),1.633,IF(AND(A95&lt;5.35,G95&lt;0.865,G95&gt;=0.451,H95&lt;10.266,F95&lt;2.5,F95&gt;=1.5),3.15,IF(AND(D95&lt;1.45,G95&gt;=0.302,H95&gt;=13.665,H95&gt;=10.266,F95&lt;2.5,F95&gt;=1.5),4.74,IF(AND(D95&gt;=1.45,G95&gt;=0.302,H95&gt;=13.665,H95&gt;=10.266,F95&lt;2.5,F95&gt;=1.5),4.567,IF(AND(H95&lt;8.836,H95&lt;14.564,A95&lt;7.25,A95&gt;=6.6,F95&gt;=2.5,F95&gt;=1.5),5.7,IF(AND(H95&gt;=8.836,H95&lt;14.564,A95&lt;7.25,A95&gt;=6.6,F95&gt;=2.5,F95&gt;=1.5),5.9,IF(AND(H95&lt;11.53,H95&lt;14.309,G95&gt;=0.11,G95&lt;0.227,G95&lt;0.347,B95&gt;=3.05,F95&lt;1.5),1.5,IF(AND(H95&gt;=11.53,H95&lt;14.309,G95&gt;=0.11,G95&lt;0.227,G95&lt;0.347,B95&gt;=3.05,F95&lt;1.5),1.467,IF(AND(H95&lt;9.386,A95&gt;=5.35,G95&lt;0.865,G95&gt;=0.451,H95&lt;10.266,F95&lt;2.5,F95&gt;=1.5),3.56,IF(AND(H95&gt;=9.386,A95&gt;=5.35,G95&lt;0.865,G95&gt;=0.451,H95&lt;10.266,F95&lt;2.5,F95&gt;=1.5),4.2,IF(AND(H95&lt;11.036,D95&lt;1.45,B95&gt;=2.45,H95&lt;13.665,H95&gt;=10.266,F95&lt;2.5,F95&gt;=1.5),4.45,IF(AND(H95&gt;=11.036,D95&lt;1.45,B95&gt;=2.45,H95&lt;13.665,H95&gt;=10.266,F95&lt;2.5,F95&gt;=1.5),4.1,IF(AND(G95&gt;=0.585,D95&gt;=1.45,B95&gt;=2.45,H95&lt;13.665,H95&gt;=10.266,F95&lt;2.5,F95&gt;=1.5),4.9,IF(AND(H95&lt;11.743,G95&lt;0.585,D95&gt;=1.45,B95&gt;=2.45,H95&lt;13.665,H95&gt;=10.266,F95&lt;2.5,F95&gt;=1.5),4.7,IF(AND(H95&gt;=11.743,G95&lt;0.585,D95&gt;=1.45,B95&gt;=2.45,H95&lt;13.665,H95&gt;=10.266,F95&lt;2.5,F95&gt;=1.5),4.5,"shouldnthappen")))))))))))))))))))))))))))))))))))</f>
        <v>4.1</v>
      </c>
      <c r="AV95" s="1" t="n">
        <f aca="false">IF(AND(G95&gt;=0.356,F95&gt;=1.5,A95&lt;5.75),3.52,IF(AND(A95&lt;7.25,A95&gt;=7.1,A95&gt;=5.75),5.875,IF(AND(A95&gt;=7.25,A95&gt;=7.1,A95&gt;=5.75),6.5,IF(AND(D95&gt;=0.35,G95&gt;=0.586,F95&lt;1.5,A95&lt;5.75),1.8,IF(AND(D95&lt;1.4,G95&lt;0.356,F95&gt;=1.5,A95&lt;5.75),4.2,IF(AND(D95&gt;=1.4,G95&lt;0.356,F95&gt;=1.5,A95&lt;5.75),4.5,IF(AND(H95&gt;=11.218,A95&lt;5.05,G95&lt;0.586,F95&lt;1.5,A95&lt;5.75),1.225,IF(AND(G95&gt;=0.253,A95&gt;=5.05,G95&lt;0.586,F95&lt;1.5,A95&lt;5.75),1.3,IF(AND(B95&gt;=3.75,D95&lt;0.35,G95&gt;=0.586,F95&lt;1.5,A95&lt;5.75),1.567,IF(AND(B95&lt;2.85,D95&lt;1.35,D95&lt;1.65,A95&lt;7.1,A95&gt;=5.75),4.26,IF(AND(B95&gt;=2.85,D95&lt;1.35,D95&lt;1.65,A95&lt;7.1,A95&gt;=5.75),4.45,IF(AND(A95&lt;6.05,H95&lt;12.921,D95&gt;=1.65,A95&lt;7.1,A95&gt;=5.75),5.1,IF(AND(H95&gt;=15.338,H95&gt;=12.921,D95&gt;=1.65,A95&lt;7.1,A95&gt;=5.75),5.55,IF(AND(G95&lt;0.418,H95&lt;11.218,A95&lt;5.05,G95&lt;0.586,F95&lt;1.5,A95&lt;5.75),1.42,IF(AND(G95&gt;=0.418,H95&lt;11.218,A95&lt;5.05,G95&lt;0.586,F95&lt;1.5,A95&lt;5.75),1.3,IF(AND(H95&gt;=13.321,G95&lt;0.253,A95&gt;=5.05,G95&lt;0.586,F95&lt;1.5,A95&lt;5.75),1.7,IF(AND(H95&lt;6.089,B95&lt;3.75,D95&lt;0.35,G95&gt;=0.586,F95&lt;1.5,A95&lt;5.75),1.7,IF(AND(H95&gt;=6.089,B95&lt;3.75,D95&lt;0.35,G95&gt;=0.586,F95&lt;1.5,A95&lt;5.75),1.5,IF(AND(B95&lt;2.9,D95&lt;1.45,D95&gt;=1.35,D95&lt;1.65,A95&lt;7.1,A95&gt;=5.75),4.8,IF(AND(B95&gt;=2.9,D95&lt;1.45,D95&gt;=1.35,D95&lt;1.65,A95&lt;7.1,A95&gt;=5.75),4.475,IF(AND(B95&lt;2.5,D95&gt;=1.45,D95&gt;=1.35,D95&lt;1.65,A95&lt;7.1,A95&gt;=5.75),4.5,IF(AND(H95&lt;8.884,A95&gt;=6.05,H95&lt;12.921,D95&gt;=1.65,A95&lt;7.1,A95&gt;=5.75),5.4,IF(AND(A95&lt;6.3,H95&lt;15.338,H95&gt;=12.921,D95&gt;=1.65,A95&lt;7.1,A95&gt;=5.75),4.967,IF(AND(A95&gt;=6.3,H95&lt;15.338,H95&gt;=12.921,D95&gt;=1.65,A95&lt;7.1,A95&gt;=5.75),5.133,IF(AND(H95&lt;10.826,H95&lt;13.321,G95&lt;0.253,A95&gt;=5.05,G95&lt;0.586,F95&lt;1.5,A95&lt;5.75),1.5,IF(AND(H95&gt;=10.826,H95&lt;13.321,G95&lt;0.253,A95&gt;=5.05,G95&lt;0.586,F95&lt;1.5,A95&lt;5.75),1.4,IF(AND(H95&lt;7.47,B95&gt;=2.5,D95&gt;=1.45,D95&gt;=1.35,D95&lt;1.65,A95&lt;7.1,A95&gt;=5.75),5.1,IF(AND(H95&gt;=7.47,B95&gt;=2.5,D95&gt;=1.45,D95&gt;=1.35,D95&lt;1.65,A95&lt;7.1,A95&gt;=5.75),4.725,IF(AND(H95&lt;9.637,H95&gt;=8.884,A95&gt;=6.05,H95&lt;12.921,D95&gt;=1.65,A95&lt;7.1,A95&gt;=5.75),5.9,IF(AND(B95&lt;2.6,H95&gt;=9.637,H95&gt;=8.884,A95&gt;=6.05,H95&lt;12.921,D95&gt;=1.65,A95&lt;7.1,A95&gt;=5.75),5.8,IF(AND(B95&lt;2.75,B95&gt;=2.6,H95&gt;=9.637,H95&gt;=8.884,A95&gt;=6.05,H95&lt;12.921,D95&gt;=1.65,A95&lt;7.1,A95&gt;=5.75),5.3,IF(AND(D95&lt;2.25,B95&gt;=2.75,B95&gt;=2.6,H95&gt;=9.637,H95&gt;=8.884,A95&gt;=6.05,H95&lt;12.921,D95&gt;=1.65,A95&lt;7.1,A95&gt;=5.75),5.6,IF(AND(D95&gt;=2.25,B95&gt;=2.75,B95&gt;=2.6,H95&gt;=9.637,H95&gt;=8.884,A95&gt;=6.05,H95&lt;12.921,D95&gt;=1.65,A95&lt;7.1,A95&gt;=5.75),5.5,"shouldnthappen")))))))))))))))))))))))))))))))))</f>
        <v>4.26</v>
      </c>
      <c r="AW95" s="1" t="n">
        <f aca="false">IF(AND(G95&gt;=0.905,F95&lt;1.5),1.767,IF(AND(H95&gt;=16.674,F95&gt;=1.5),6.55,IF(AND(A95&lt;4.35,H95&lt;14.344,G95&lt;0.905,F95&lt;1.5),1.1,IF(AND(B95&lt;3.65,H95&gt;=14.344,G95&lt;0.905,F95&lt;1.5),1.5,IF(AND(B95&gt;=3.65,H95&gt;=14.344,G95&lt;0.905,F95&lt;1.5),1.65,IF(AND(B95&lt;2.6,F95&gt;=2.5,H95&lt;16.674,F95&gt;=1.5),4.5,IF(AND(D95&gt;=0.45,A95&gt;=4.35,H95&lt;14.344,G95&lt;0.905,F95&lt;1.5),1.65,IF(AND(D95&lt;1.15,A95&lt;5.9,F95&lt;2.5,H95&lt;16.674,F95&gt;=1.5),3.56,IF(AND(B95&lt;2.75,A95&gt;=5.9,F95&lt;2.5,H95&lt;16.674,F95&gt;=1.5),5,IF(AND(H95&lt;13.531,B95&gt;=2.75,A95&gt;=5.9,F95&lt;2.5,H95&lt;16.674,F95&gt;=1.5),4.333,IF(AND(B95&lt;3.2,G95&gt;=0.669,B95&gt;=2.6,F95&gt;=2.5,H95&lt;16.674,F95&gt;=1.5),5.08,IF(AND(B95&gt;=3.2,G95&gt;=0.669,B95&gt;=2.6,F95&gt;=2.5,H95&lt;16.674,F95&gt;=1.5),5.4,IF(AND(B95&lt;3.15,A95&lt;5.05,D95&lt;0.45,A95&gt;=4.35,H95&lt;14.344,G95&lt;0.905,F95&lt;1.5),1.45,IF(AND(A95&gt;=5.55,A95&gt;=5.05,D95&lt;0.45,A95&gt;=4.35,H95&lt;14.344,G95&lt;0.905,F95&lt;1.5),1.5,IF(AND(A95&lt;5.55,A95&lt;5.65,D95&gt;=1.15,A95&lt;5.9,F95&lt;2.5,H95&lt;16.674,F95&gt;=1.5),3.95,IF(AND(A95&gt;=5.55,A95&lt;5.65,D95&gt;=1.15,A95&lt;5.9,F95&lt;2.5,H95&lt;16.674,F95&gt;=1.5),3.82,IF(AND(G95&lt;0.39,A95&gt;=5.65,D95&gt;=1.15,A95&lt;5.9,F95&lt;2.5,H95&lt;16.674,F95&gt;=1.5),4.35,IF(AND(G95&gt;=0.39,A95&gt;=5.65,D95&gt;=1.15,A95&lt;5.9,F95&lt;2.5,H95&lt;16.674,F95&gt;=1.5),3.95,IF(AND(G95&lt;0.466,H95&gt;=13.531,B95&gt;=2.75,A95&gt;=5.9,F95&lt;2.5,H95&lt;16.674,F95&gt;=1.5),4.8,IF(AND(G95&gt;=0.466,H95&gt;=13.531,B95&gt;=2.75,A95&gt;=5.9,F95&lt;2.5,H95&lt;16.674,F95&gt;=1.5),4.7,IF(AND(H95&lt;10.144,D95&lt;2.05,G95&lt;0.669,B95&gt;=2.6,F95&gt;=2.5,H95&lt;16.674,F95&gt;=1.5),5.3,IF(AND(H95&gt;=10.144,D95&lt;2.05,G95&lt;0.669,B95&gt;=2.6,F95&gt;=2.5,H95&lt;16.674,F95&gt;=1.5),5.133,IF(AND(D95&gt;=2.45,D95&gt;=2.05,G95&lt;0.669,B95&gt;=2.6,F95&gt;=2.5,H95&lt;16.674,F95&gt;=1.5),5.9,IF(AND(B95&lt;3.25,B95&gt;=3.15,A95&lt;5.05,D95&lt;0.45,A95&gt;=4.35,H95&lt;14.344,G95&lt;0.905,F95&lt;1.5),1.2,IF(AND(B95&gt;=3.25,B95&gt;=3.15,A95&lt;5.05,D95&lt;0.45,A95&gt;=4.35,H95&lt;14.344,G95&lt;0.905,F95&lt;1.5),1.36,IF(AND(B95&gt;=3.8,A95&lt;5.55,A95&gt;=5.05,D95&lt;0.45,A95&gt;=4.35,H95&lt;14.344,G95&lt;0.905,F95&lt;1.5),1.3,IF(AND(G95&lt;0.05,B95&lt;3.8,A95&lt;5.55,A95&gt;=5.05,D95&lt;0.45,A95&gt;=4.35,H95&lt;14.344,G95&lt;0.905,F95&lt;1.5),1.4,IF(AND(G95&lt;0.107,G95&lt;0.395,D95&lt;2.45,D95&gt;=2.05,G95&lt;0.669,B95&gt;=2.6,F95&gt;=2.5,H95&lt;16.674,F95&gt;=1.5),5.667,IF(AND(G95&lt;0.537,G95&gt;=0.395,D95&lt;2.45,D95&gt;=2.05,G95&lt;0.669,B95&gt;=2.6,F95&gt;=2.5,H95&lt;16.674,F95&gt;=1.5),5.6,IF(AND(G95&gt;=0.537,G95&gt;=0.395,D95&lt;2.45,D95&gt;=2.05,G95&lt;0.669,B95&gt;=2.6,F95&gt;=2.5,H95&lt;16.674,F95&gt;=1.5),5.775,IF(AND(B95&lt;3.6,G95&gt;=0.05,B95&lt;3.8,A95&lt;5.55,A95&gt;=5.05,D95&lt;0.45,A95&gt;=4.35,H95&lt;14.344,G95&lt;0.905,F95&lt;1.5),1.475,IF(AND(B95&gt;=3.6,G95&gt;=0.05,B95&lt;3.8,A95&lt;5.55,A95&gt;=5.05,D95&lt;0.45,A95&gt;=4.35,H95&lt;14.344,G95&lt;0.905,F95&lt;1.5),1.5,IF(AND(G95&lt;0.312,G95&gt;=0.107,G95&lt;0.395,D95&lt;2.45,D95&gt;=2.05,G95&lt;0.669,B95&gt;=2.6,F95&gt;=2.5,H95&lt;16.674,F95&gt;=1.5),5.18,IF(AND(G95&gt;=0.312,G95&gt;=0.107,G95&lt;0.395,D95&lt;2.45,D95&gt;=2.05,G95&lt;0.669,B95&gt;=2.6,F95&gt;=2.5,H95&lt;16.674,F95&gt;=1.5),5.4,"shouldnthappen"))))))))))))))))))))))))))))))))))</f>
        <v>3.95</v>
      </c>
      <c r="AX95" s="1" t="n">
        <f aca="false">IF(AND(D95&gt;=1.3,B95&gt;=3.45),6.25,IF(AND(B95&lt;2.75,A95&lt;5.25,B95&lt;3.45),3.9,IF(AND(D95&lt;0.25,D95&lt;1.3,B95&gt;=3.45),1.16,IF(AND(A95&gt;=5.05,B95&gt;=2.75,A95&lt;5.25,B95&lt;3.45),1.7,IF(AND(D95&lt;0.7,F95&lt;2.5,A95&gt;=5.25,B95&lt;3.45),1.5,IF(AND(H95&gt;=16.284,F95&gt;=2.5,A95&gt;=5.25,B95&lt;3.45),6.6,IF(AND(G95&lt;0.123,D95&gt;=0.25,D95&lt;1.3,B95&gt;=3.45),1.3,IF(AND(A95&lt;4.5,A95&lt;5.05,B95&gt;=2.75,A95&lt;5.25,B95&lt;3.45),1.3,IF(AND(A95&lt;5.05,G95&gt;=0.123,D95&gt;=0.25,D95&lt;1.3,B95&gt;=3.45),1.6,IF(AND(B95&lt;3.15,A95&gt;=4.5,A95&lt;5.05,B95&gt;=2.75,A95&lt;5.25,B95&lt;3.45),1.54,IF(AND(B95&gt;=3.15,A95&gt;=4.5,A95&lt;5.05,B95&gt;=2.75,A95&lt;5.25,B95&lt;3.45),1.35,IF(AND(D95&gt;=1.4,A95&lt;5.9,D95&gt;=0.7,F95&lt;2.5,A95&gt;=5.25,B95&lt;3.45),4.5,IF(AND(D95&gt;=1.55,A95&gt;=5.9,D95&gt;=0.7,F95&lt;2.5,A95&gt;=5.25,B95&lt;3.45),4.95,IF(AND(G95&gt;=0.682,D95&gt;=2.05,H95&lt;16.284,F95&gt;=2.5,A95&gt;=5.25,B95&lt;3.45),5.26,IF(AND(A95&lt;5.4,A95&gt;=5.05,G95&gt;=0.123,D95&gt;=0.25,D95&lt;1.3,B95&gt;=3.45),1.64,IF(AND(A95&gt;=5.4,A95&gt;=5.05,G95&gt;=0.123,D95&gt;=0.25,D95&lt;1.3,B95&gt;=3.45),1.6,IF(AND(G95&lt;0.372,D95&lt;1.4,A95&lt;5.9,D95&gt;=0.7,F95&lt;2.5,A95&gt;=5.25,B95&lt;3.45),4.175,IF(AND(D95&lt;1.35,D95&lt;1.55,A95&gt;=5.9,D95&gt;=0.7,F95&lt;2.5,A95&gt;=5.25,B95&lt;3.45),4.2,IF(AND(B95&lt;2.35,G95&lt;0.596,D95&lt;2.05,H95&lt;16.284,F95&gt;=2.5,A95&gt;=5.25,B95&lt;3.45),5,IF(AND(G95&gt;=0.888,G95&gt;=0.596,D95&lt;2.05,H95&lt;16.284,F95&gt;=2.5,A95&gt;=5.25,B95&lt;3.45),4.8,IF(AND(A95&gt;=6.85,G95&lt;0.682,D95&gt;=2.05,H95&lt;16.284,F95&gt;=2.5,A95&gt;=5.25,B95&lt;3.45),5.4,IF(AND(A95&gt;=5.75,G95&gt;=0.372,D95&lt;1.4,A95&lt;5.9,D95&gt;=0.7,F95&lt;2.5,A95&gt;=5.25,B95&lt;3.45),3.933,IF(AND(A95&gt;=6.75,D95&gt;=1.35,D95&lt;1.55,A95&gt;=5.9,D95&gt;=0.7,F95&lt;2.5,A95&gt;=5.25,B95&lt;3.45),4.8,IF(AND(H95&lt;11.084,B95&gt;=2.35,G95&lt;0.596,D95&lt;2.05,H95&lt;16.284,F95&gt;=2.5,A95&gt;=5.25,B95&lt;3.45),5.3,IF(AND(H95&lt;8.435,G95&lt;0.888,G95&gt;=0.596,D95&lt;2.05,H95&lt;16.284,F95&gt;=2.5,A95&gt;=5.25,B95&lt;3.45),5.1,IF(AND(H95&gt;=8.435,G95&lt;0.888,G95&gt;=0.596,D95&lt;2.05,H95&lt;16.284,F95&gt;=2.5,A95&gt;=5.25,B95&lt;3.45),4.94,IF(AND(B95&lt;3.15,A95&lt;6.85,G95&lt;0.682,D95&gt;=2.05,H95&lt;16.284,F95&gt;=2.5,A95&gt;=5.25,B95&lt;3.45),5.6,IF(AND(B95&gt;=3.15,A95&lt;6.85,G95&lt;0.682,D95&gt;=2.05,H95&lt;16.284,F95&gt;=2.5,A95&gt;=5.25,B95&lt;3.45),5.74,IF(AND(G95&lt;0.572,A95&lt;5.75,G95&gt;=0.372,D95&lt;1.4,A95&lt;5.9,D95&gt;=0.7,F95&lt;2.5,A95&gt;=5.25,B95&lt;3.45),3.7,IF(AND(D95&lt;1.45,A95&lt;6.75,D95&gt;=1.35,D95&lt;1.55,A95&gt;=5.9,D95&gt;=0.7,F95&lt;2.5,A95&gt;=5.25,B95&lt;3.45),4.46,IF(AND(D95&gt;=1.45,A95&lt;6.75,D95&gt;=1.35,D95&lt;1.55,A95&gt;=5.9,D95&gt;=0.7,F95&lt;2.5,A95&gt;=5.25,B95&lt;3.45),4.567,IF(AND(H95&lt;12.532,H95&gt;=11.084,B95&gt;=2.35,G95&lt;0.596,D95&lt;2.05,H95&lt;16.284,F95&gt;=2.5,A95&gt;=5.25,B95&lt;3.45),5.8,IF(AND(H95&gt;=12.532,H95&gt;=11.084,B95&gt;=2.35,G95&lt;0.596,D95&lt;2.05,H95&lt;16.284,F95&gt;=2.5,A95&gt;=5.25,B95&lt;3.45),5.667,IF(AND(A95&gt;=5.65,G95&gt;=0.572,A95&lt;5.75,G95&gt;=0.372,D95&lt;1.4,A95&lt;5.9,D95&gt;=0.7,F95&lt;2.5,A95&gt;=5.25,B95&lt;3.45),4.2,IF(AND(G95&lt;0.862,A95&lt;5.65,G95&gt;=0.572,A95&lt;5.75,G95&gt;=0.372,D95&lt;1.4,A95&lt;5.9,D95&gt;=0.7,F95&lt;2.5,A95&gt;=5.25,B95&lt;3.45),3.9,IF(AND(G95&gt;=0.862,A95&lt;5.65,G95&gt;=0.572,A95&lt;5.75,G95&gt;=0.372,D95&lt;1.4,A95&lt;5.9,D95&gt;=0.7,F95&lt;2.5,A95&gt;=5.25,B95&lt;3.45),4,"shouldnthappen"))))))))))))))))))))))))))))))))))))</f>
        <v>3.933</v>
      </c>
      <c r="AY95" s="1" t="n">
        <f aca="false">IF(AND(H95&gt;=8.233,D95&gt;=0.8,A95&lt;5.55),3.525,IF(AND(B95&lt;2.9,H95&gt;=15.534,A95&gt;=5.55),4.8,IF(AND(H95&gt;=12.259,A95&lt;4.75,D95&lt;0.8,A95&lt;5.55),1.25,IF(AND(B95&gt;=3.85,A95&gt;=4.75,D95&lt;0.8,A95&lt;5.55),1.425,IF(AND(D95&lt;1.55,H95&lt;8.233,D95&gt;=0.8,A95&lt;5.55),3.975,IF(AND(D95&gt;=1.55,H95&lt;8.233,D95&gt;=0.8,A95&lt;5.55),4.5,IF(AND(D95&lt;0.65,D95&lt;1.7,H95&lt;15.534,A95&gt;=5.55),1.7,IF(AND(A95&gt;=7.05,D95&gt;=1.7,H95&lt;15.534,A95&gt;=5.55),6.3,IF(AND(B95&gt;=3.35,B95&gt;=2.9,H95&gt;=15.534,A95&gt;=5.55),5.4,IF(AND(B95&lt;3.1,H95&lt;12.259,A95&lt;4.75,D95&lt;0.8,A95&lt;5.55),1.367,IF(AND(B95&gt;=3.1,H95&lt;12.259,A95&lt;4.75,D95&lt;0.8,A95&lt;5.55),1.4,IF(AND(G95&gt;=0.905,B95&lt;3.85,A95&gt;=4.75,D95&lt;0.8,A95&lt;5.55),1.9,IF(AND(H95&lt;15.681,B95&lt;3.35,B95&gt;=2.9,H95&gt;=15.534,A95&gt;=5.55),5.8,IF(AND(H95&gt;=15.681,B95&lt;3.35,B95&gt;=2.9,H95&gt;=15.534,A95&gt;=5.55),5.7,IF(AND(H95&gt;=14.877,G95&lt;0.905,B95&lt;3.85,A95&gt;=4.75,D95&lt;0.8,A95&lt;5.55),1.3,IF(AND(D95&gt;=1.25,B95&lt;2.65,D95&gt;=0.65,D95&lt;1.7,H95&lt;15.534,A95&gt;=5.55),4.433,IF(AND(G95&gt;=0.622,B95&lt;3.15,A95&lt;7.05,D95&gt;=1.7,H95&lt;15.534,A95&gt;=5.55),5.08,IF(AND(H95&gt;=13.42,B95&gt;=3.15,A95&lt;7.05,D95&gt;=1.7,H95&lt;15.534,A95&gt;=5.55),5.1,IF(AND(G95&lt;0.265,H95&lt;14.877,G95&lt;0.905,B95&lt;3.85,A95&gt;=4.75,D95&lt;0.8,A95&lt;5.55),1.2,IF(AND(A95&lt;5.75,D95&lt;1.25,B95&lt;2.65,D95&gt;=0.65,D95&lt;1.7,H95&lt;15.534,A95&gt;=5.55),3.7,IF(AND(A95&gt;=5.75,D95&lt;1.25,B95&lt;2.65,D95&gt;=0.65,D95&lt;1.7,H95&lt;15.534,A95&gt;=5.55),4,IF(AND(G95&gt;=0.652,D95&lt;1.35,B95&gt;=2.65,D95&gt;=0.65,D95&lt;1.7,H95&lt;15.534,A95&gt;=5.55),3.6,IF(AND(H95&lt;7.47,D95&gt;=1.35,B95&gt;=2.65,D95&gt;=0.65,D95&lt;1.7,H95&lt;15.534,A95&gt;=5.55),5.1,IF(AND(H95&lt;10.914,G95&lt;0.622,B95&lt;3.15,A95&lt;7.05,D95&gt;=1.7,H95&lt;15.534,A95&gt;=5.55),5.36,IF(AND(H95&gt;=10.914,G95&lt;0.622,B95&lt;3.15,A95&lt;7.05,D95&gt;=1.7,H95&lt;15.534,A95&gt;=5.55),5.64,IF(AND(G95&gt;=0.657,H95&lt;13.42,B95&gt;=3.15,A95&lt;7.05,D95&gt;=1.7,H95&lt;15.534,A95&gt;=5.55),6,IF(AND(G95&gt;=0.782,G95&gt;=0.265,H95&lt;14.877,G95&lt;0.905,B95&lt;3.85,A95&gt;=4.75,D95&lt;0.8,A95&lt;5.55),1.48,IF(AND(H95&lt;11.286,G95&lt;0.652,D95&lt;1.35,B95&gt;=2.65,D95&gt;=0.65,D95&lt;1.7,H95&lt;15.534,A95&gt;=5.55),4.24,IF(AND(H95&gt;=11.286,G95&lt;0.652,D95&lt;1.35,B95&gt;=2.65,D95&gt;=0.65,D95&lt;1.7,H95&lt;15.534,A95&gt;=5.55),4.05,IF(AND(G95&lt;0.413,H95&gt;=7.47,D95&gt;=1.35,B95&gt;=2.65,D95&gt;=0.65,D95&lt;1.7,H95&lt;15.534,A95&gt;=5.55),5.1,IF(AND(H95&lt;11.325,G95&lt;0.657,H95&lt;13.42,B95&gt;=3.15,A95&lt;7.05,D95&gt;=1.7,H95&lt;15.534,A95&gt;=5.55),5.8,IF(AND(H95&gt;=11.325,G95&lt;0.657,H95&lt;13.42,B95&gt;=3.15,A95&lt;7.05,D95&gt;=1.7,H95&lt;15.534,A95&gt;=5.55),5.6,IF(AND(D95&gt;=0.35,G95&lt;0.782,G95&gt;=0.265,H95&lt;14.877,G95&lt;0.905,B95&lt;3.85,A95&gt;=4.75,D95&lt;0.8,A95&lt;5.55),1.633,IF(AND(B95&lt;2.85,G95&gt;=0.413,H95&gt;=7.47,D95&gt;=1.35,B95&gt;=2.65,D95&gt;=0.65,D95&lt;1.7,H95&lt;15.534,A95&gt;=5.55),4.6,IF(AND(D95&lt;0.15,D95&lt;0.35,G95&lt;0.782,G95&gt;=0.265,H95&lt;14.877,G95&lt;0.905,B95&lt;3.85,A95&gt;=4.75,D95&lt;0.8,A95&lt;5.55),1.5,IF(AND(D95&gt;=0.15,D95&lt;0.35,G95&lt;0.782,G95&gt;=0.265,H95&lt;14.877,G95&lt;0.905,B95&lt;3.85,A95&gt;=4.75,D95&lt;0.8,A95&lt;5.55),1.543,IF(AND(A95&gt;=6.8,B95&gt;=2.85,G95&gt;=0.413,H95&gt;=7.47,D95&gt;=1.35,B95&gt;=2.65,D95&gt;=0.65,D95&lt;1.7,H95&lt;15.534,A95&gt;=5.55),4.9,IF(AND(H95&lt;13.531,A95&lt;6.8,B95&gt;=2.85,G95&gt;=0.413,H95&gt;=7.47,D95&gt;=1.35,B95&gt;=2.65,D95&gt;=0.65,D95&lt;1.7,H95&lt;15.534,A95&gt;=5.55),4.5,IF(AND(H95&gt;=13.531,A95&lt;6.8,B95&gt;=2.85,G95&gt;=0.413,H95&gt;=7.47,D95&gt;=1.35,B95&gt;=2.65,D95&gt;=0.65,D95&lt;1.7,H95&lt;15.534,A95&gt;=5.55),4.7,"shouldnthappen")))))))))))))))))))))))))))))))))))))))</f>
        <v>4</v>
      </c>
      <c r="AZ95" s="1" t="n">
        <f aca="false">IF(AND(H95&gt;=15.371,B95&gt;=3.35),5.4,IF(AND(G95&gt;=0.851,H95&gt;=15.244,B95&lt;3.35),4.75,IF(AND(F95&gt;=2,H95&lt;15.371,B95&gt;=3.35),5.6,IF(AND(B95&lt;2.75,A95&lt;5.15,H95&lt;15.244,B95&lt;3.35),3.42,IF(AND(A95&gt;=7.25,G95&lt;0.851,H95&gt;=15.244,B95&lt;3.35),6.6,IF(AND(A95&lt;4.45,B95&gt;=2.75,A95&lt;5.15,H95&lt;15.244,B95&lt;3.35),1.1,IF(AND(G95&lt;0.527,A95&lt;7.25,G95&lt;0.851,H95&gt;=15.244,B95&lt;3.35),5.08,IF(AND(G95&gt;=0.527,A95&lt;7.25,G95&lt;0.851,H95&gt;=15.244,B95&lt;3.35),5.8,IF(AND(D95&gt;=0.35,B95&lt;3.7,F95&lt;2,H95&lt;15.371,B95&gt;=3.35),1.55,IF(AND(H95&lt;6.542,B95&gt;=3.7,F95&lt;2,H95&lt;15.371,B95&gt;=3.35),1.9,IF(AND(B95&lt;3.25,A95&gt;=4.45,B95&gt;=2.75,A95&lt;5.15,H95&lt;15.244,B95&lt;3.35),1.46,IF(AND(B95&gt;=3.25,A95&gt;=4.45,B95&gt;=2.75,A95&lt;5.15,H95&lt;15.244,B95&lt;3.35),1.7,IF(AND(H95&lt;13.654,B95&gt;=2.95,D95&lt;1.45,A95&gt;=5.15,H95&lt;15.244,B95&lt;3.35),4.3,IF(AND(H95&gt;=13.654,B95&gt;=2.95,D95&lt;1.45,A95&gt;=5.15,H95&lt;15.244,B95&lt;3.35),4.625,IF(AND(F95&gt;=2.5,D95&lt;1.75,D95&gt;=1.45,A95&gt;=5.15,H95&lt;15.244,B95&lt;3.35),5.3,IF(AND(G95&gt;=0.853,D95&gt;=1.75,D95&gt;=1.45,A95&gt;=5.15,H95&lt;15.244,B95&lt;3.35),5.15,IF(AND(D95&gt;=0.25,D95&lt;0.35,B95&lt;3.7,F95&lt;2,H95&lt;15.371,B95&gt;=3.35),1.3,IF(AND(B95&lt;3.85,H95&gt;=6.542,B95&gt;=3.7,F95&lt;2,H95&lt;15.371,B95&gt;=3.35),1.633,IF(AND(H95&lt;7.02,H95&lt;10.688,B95&lt;2.95,D95&lt;1.45,A95&gt;=5.15,H95&lt;15.244,B95&lt;3.35),3.98,IF(AND(G95&lt;0.338,H95&gt;=10.688,B95&lt;2.95,D95&lt;1.45,A95&gt;=5.15,H95&lt;15.244,B95&lt;3.35),4.22,IF(AND(G95&gt;=0.338,H95&gt;=10.688,B95&lt;2.95,D95&lt;1.45,A95&gt;=5.15,H95&lt;15.244,B95&lt;3.35),3.9,IF(AND(B95&lt;2.75,F95&lt;2.5,D95&lt;1.75,D95&gt;=1.45,A95&gt;=5.15,H95&lt;15.244,B95&lt;3.35),5.1,IF(AND(B95&gt;=2.75,F95&lt;2.5,D95&lt;1.75,D95&gt;=1.45,A95&gt;=5.15,H95&lt;15.244,B95&lt;3.35),4.74,IF(AND(A95&gt;=7,G95&lt;0.853,D95&gt;=1.75,D95&gt;=1.45,A95&gt;=5.15,H95&lt;15.244,B95&lt;3.35),6.5,IF(AND(G95&gt;=0.934,D95&lt;0.25,D95&lt;0.35,B95&lt;3.7,F95&lt;2,H95&lt;15.371,B95&gt;=3.35),1.7,IF(AND(D95&lt;0.25,B95&gt;=3.85,H95&gt;=6.542,B95&gt;=3.7,F95&lt;2,H95&lt;15.371,B95&gt;=3.35),1.5,IF(AND(D95&gt;=0.25,B95&gt;=3.85,H95&gt;=6.542,B95&gt;=3.7,F95&lt;2,H95&lt;15.371,B95&gt;=3.35),1.4,IF(AND(B95&lt;2.5,H95&gt;=7.02,H95&lt;10.688,B95&lt;2.95,D95&lt;1.45,A95&gt;=5.15,H95&lt;15.244,B95&lt;3.35),3.8,IF(AND(G95&gt;=0.74,A95&lt;7,G95&lt;0.853,D95&gt;=1.75,D95&gt;=1.45,A95&gt;=5.15,H95&lt;15.244,B95&lt;3.35),6,IF(AND(G95&gt;=0.61,G95&lt;0.934,D95&lt;0.25,D95&lt;0.35,B95&lt;3.7,F95&lt;2,H95&lt;15.371,B95&gt;=3.35),1.5,IF(AND(D95&lt;1.15,B95&gt;=2.5,H95&gt;=7.02,H95&lt;10.688,B95&lt;2.95,D95&lt;1.45,A95&gt;=5.15,H95&lt;15.244,B95&lt;3.35),3.5,IF(AND(D95&gt;=1.15,B95&gt;=2.5,H95&gt;=7.02,H95&lt;10.688,B95&lt;2.95,D95&lt;1.45,A95&gt;=5.15,H95&lt;15.244,B95&lt;3.35),3.6,IF(AND(G95&gt;=0.626,G95&lt;0.74,A95&lt;7,G95&lt;0.853,D95&gt;=1.75,D95&gt;=1.45,A95&gt;=5.15,H95&lt;15.244,B95&lt;3.35),4.9,IF(AND(H95&lt;13.641,G95&lt;0.61,G95&lt;0.934,D95&lt;0.25,D95&lt;0.35,B95&lt;3.7,F95&lt;2,H95&lt;15.371,B95&gt;=3.35),1.425,IF(AND(H95&gt;=13.641,G95&lt;0.61,G95&lt;0.934,D95&lt;0.25,D95&lt;0.35,B95&lt;3.7,F95&lt;2,H95&lt;15.371,B95&gt;=3.35),1.3,IF(AND(B95&lt;3.05,G95&lt;0.626,G95&lt;0.74,A95&lt;7,G95&lt;0.853,D95&gt;=1.75,D95&gt;=1.45,A95&gt;=5.15,H95&lt;15.244,B95&lt;3.35),5.475,IF(AND(B95&gt;=3.05,G95&lt;0.626,G95&lt;0.74,A95&lt;7,G95&lt;0.853,D95&gt;=1.75,D95&gt;=1.45,A95&gt;=5.15,H95&lt;15.244,B95&lt;3.35),5.633,"shouldnthappen")))))))))))))))))))))))))))))))))))))</f>
        <v>3.9</v>
      </c>
      <c r="BA95" s="1" t="n">
        <f aca="false">IF(AND(F95&gt;=2,B95&gt;=3.4),6.1,IF(AND(B95&lt;2.75,A95&lt;5.15,B95&lt;3.4),3.225,IF(AND(G95&gt;=0.821,F95&lt;2,B95&gt;=3.4),1.9,IF(AND(B95&gt;=3.2,B95&gt;=2.75,A95&lt;5.15,B95&lt;3.4),1.7,IF(AND(A95&lt;4.8,G95&lt;0.821,F95&lt;2,B95&gt;=3.4),1,IF(AND(G95&gt;=0.446,B95&lt;3.2,B95&gt;=2.75,A95&lt;5.15,B95&lt;3.4),1.1,IF(AND(G95&lt;0.356,D95&lt;1.45,A95&lt;6.25,A95&gt;=5.15,B95&lt;3.4),4.32,IF(AND(G95&lt;0.591,D95&gt;=1.45,A95&lt;6.25,A95&gt;=5.15,B95&lt;3.4),4.6,IF(AND(D95&lt;1.75,G95&lt;0.597,A95&gt;=6.25,A95&gt;=5.15,B95&lt;3.4),4.86,IF(AND(H95&gt;=16.472,G95&gt;=0.597,A95&gt;=6.25,A95&gt;=5.15,B95&lt;3.4),6.6,IF(AND(G95&lt;0.063,G95&lt;0.446,B95&lt;3.2,B95&gt;=2.75,A95&lt;5.15,B95&lt;3.4),1.4,IF(AND(A95&gt;=5.95,G95&gt;=0.356,D95&lt;1.45,A95&lt;6.25,A95&gt;=5.15,B95&lt;3.4),4.6,IF(AND(B95&gt;=2.9,G95&gt;=0.591,D95&gt;=1.45,A95&lt;6.25,A95&gt;=5.15,B95&lt;3.4),4.867,IF(AND(D95&gt;=2.4,H95&lt;16.472,G95&gt;=0.597,A95&gt;=6.25,A95&gt;=5.15,B95&lt;3.4),6,IF(AND(A95&lt;5.45,B95&gt;=3.85,A95&gt;=4.8,G95&lt;0.821,F95&lt;2,B95&gt;=3.4),1.3,IF(AND(A95&gt;=5.45,B95&gt;=3.85,A95&gt;=4.8,G95&lt;0.821,F95&lt;2,B95&gt;=3.4),1.45,IF(AND(H95&lt;14.273,G95&gt;=0.063,G95&lt;0.446,B95&lt;3.2,B95&gt;=2.75,A95&lt;5.15,B95&lt;3.4),1.5,IF(AND(H95&gt;=14.273,G95&gt;=0.063,G95&lt;0.446,B95&lt;3.2,B95&gt;=2.75,A95&lt;5.15,B95&lt;3.4),1.6,IF(AND(G95&gt;=0.572,A95&lt;5.95,G95&gt;=0.356,D95&lt;1.45,A95&lt;6.25,A95&gt;=5.15,B95&lt;3.4),3.9,IF(AND(G95&lt;0.827,B95&lt;2.9,G95&gt;=0.591,D95&gt;=1.45,A95&lt;6.25,A95&gt;=5.15,B95&lt;3.4),4.9,IF(AND(G95&gt;=0.827,B95&lt;2.9,G95&gt;=0.591,D95&gt;=1.45,A95&lt;6.25,A95&gt;=5.15,B95&lt;3.4),5.1,IF(AND(A95&gt;=7.2,B95&lt;3.05,D95&gt;=1.75,G95&lt;0.597,A95&gt;=6.25,A95&gt;=5.15,B95&lt;3.4),6.7,IF(AND(G95&lt;0.353,B95&gt;=3.05,D95&gt;=1.75,G95&lt;0.597,A95&gt;=6.25,A95&gt;=5.15,B95&lt;3.4),5.22,IF(AND(G95&gt;=0.353,B95&gt;=3.05,D95&gt;=1.75,G95&lt;0.597,A95&gt;=6.25,A95&gt;=5.15,B95&lt;3.4),5.65,IF(AND(A95&lt;6.55,D95&lt;2.4,H95&lt;16.472,G95&gt;=0.597,A95&gt;=6.25,A95&gt;=5.15,B95&lt;3.4),5.033,IF(AND(H95&lt;12.719,G95&lt;0.385,B95&lt;3.85,A95&gt;=4.8,G95&lt;0.821,F95&lt;2,B95&gt;=3.4),1.54,IF(AND(H95&gt;=12.719,G95&lt;0.385,B95&lt;3.85,A95&gt;=4.8,G95&lt;0.821,F95&lt;2,B95&gt;=3.4),1.3,IF(AND(B95&lt;3.6,G95&gt;=0.385,B95&lt;3.85,A95&gt;=4.8,G95&lt;0.821,F95&lt;2,B95&gt;=3.4),1.325,IF(AND(B95&gt;=3.6,G95&gt;=0.385,B95&lt;3.85,A95&gt;=4.8,G95&lt;0.821,F95&lt;2,B95&gt;=3.4),1.55,IF(AND(D95&lt;1.05,G95&lt;0.572,A95&lt;5.95,G95&gt;=0.356,D95&lt;1.45,A95&lt;6.25,A95&gt;=5.15,B95&lt;3.4),3.633,IF(AND(D95&gt;=2.15,A95&lt;7.2,B95&lt;3.05,D95&gt;=1.75,G95&lt;0.597,A95&gt;=6.25,A95&gt;=5.15,B95&lt;3.4),5.667,IF(AND(H95&lt;13.094,A95&gt;=6.55,D95&lt;2.4,H95&lt;16.472,G95&gt;=0.597,A95&gt;=6.25,A95&gt;=5.15,B95&lt;3.4),5.2,IF(AND(D95&lt;1.15,D95&gt;=1.05,G95&lt;0.572,A95&lt;5.95,G95&gt;=0.356,D95&lt;1.45,A95&lt;6.25,A95&gt;=5.15,B95&lt;3.4),3.8,IF(AND(D95&gt;=1.15,D95&gt;=1.05,G95&lt;0.572,A95&lt;5.95,G95&gt;=0.356,D95&lt;1.45,A95&lt;6.25,A95&gt;=5.15,B95&lt;3.4),3.9,IF(AND(G95&gt;=0.487,D95&lt;2.15,A95&lt;7.2,B95&lt;3.05,D95&gt;=1.75,G95&lt;0.597,A95&gt;=6.25,A95&gt;=5.15,B95&lt;3.4),5.8,IF(AND(A95&lt;6.8,H95&gt;=13.094,A95&gt;=6.55,D95&lt;2.4,H95&lt;16.472,G95&gt;=0.597,A95&gt;=6.25,A95&gt;=5.15,B95&lt;3.4),4.52,IF(AND(A95&gt;=6.8,H95&gt;=13.094,A95&gt;=6.55,D95&lt;2.4,H95&lt;16.472,G95&gt;=0.597,A95&gt;=6.25,A95&gt;=5.15,B95&lt;3.4),4.75,IF(AND(B95&lt;2.95,G95&lt;0.487,D95&lt;2.15,A95&lt;7.2,B95&lt;3.05,D95&gt;=1.75,G95&lt;0.597,A95&gt;=6.25,A95&gt;=5.15,B95&lt;3.4),5.6,IF(AND(B95&gt;=2.95,G95&lt;0.487,D95&lt;2.15,A95&lt;7.2,B95&lt;3.05,D95&gt;=1.75,G95&lt;0.597,A95&gt;=6.25,A95&gt;=5.15,B95&lt;3.4),5.5,"shouldnthappen")))))))))))))))))))))))))))))))))))))))</f>
        <v>3.9</v>
      </c>
      <c r="BB95" s="1" t="n">
        <f aca="false">IF(AND(A95&lt;4.35,B95&lt;3.25,F95&lt;1.5),1.1,IF(AND(H95&lt;14.005,A95&gt;=4.35,B95&lt;3.25,F95&lt;1.5),1.3,IF(AND(H95&gt;=14.005,A95&gt;=4.35,B95&lt;3.25,F95&lt;1.5),1.6,IF(AND(G95&gt;=0.905,A95&lt;5.15,B95&gt;=3.25,F95&lt;1.5),1.9,IF(AND(B95&lt;3.45,A95&gt;=5.15,B95&gt;=3.25,F95&lt;1.5),1.6,IF(AND(F95&gt;=2.5,D95&gt;=1.35,D95&lt;1.75,F95&gt;=1.5),4.867,IF(AND(A95&gt;=7.05,D95&gt;=2.05,D95&gt;=1.75,F95&gt;=1.5),6.35,IF(AND(D95&gt;=0.4,G95&lt;0.905,A95&lt;5.15,B95&gt;=3.25,F95&lt;1.5),1.65,IF(AND(B95&lt;3.6,B95&gt;=3.45,A95&gt;=5.15,B95&gt;=3.25,F95&lt;1.5),1.35,IF(AND(H95&lt;6.808,H95&lt;9.386,D95&lt;1.35,D95&lt;1.75,F95&gt;=1.5),4.05,IF(AND(H95&gt;=6.808,H95&lt;9.386,D95&lt;1.35,D95&lt;1.75,F95&gt;=1.5),3.46,IF(AND(B95&lt;2.45,F95&lt;2.5,D95&gt;=1.35,D95&lt;1.75,F95&gt;=1.5),4.5,IF(AND(H95&gt;=13.115,D95&lt;1.95,D95&lt;2.05,D95&gt;=1.75,F95&gt;=1.5),4.85,IF(AND(G95&lt;0.196,D95&gt;=1.95,D95&lt;2.05,D95&gt;=1.75,F95&gt;=1.5),6.7,IF(AND(G95&gt;=0.196,D95&gt;=1.95,D95&lt;2.05,D95&gt;=1.75,F95&gt;=1.5),5.12,IF(AND(H95&lt;10.925,D95&lt;0.4,G95&lt;0.905,A95&lt;5.15,B95&gt;=3.25,F95&lt;1.5),1.4,IF(AND(H95&gt;=10.925,D95&lt;0.4,G95&lt;0.905,A95&lt;5.15,B95&gt;=3.25,F95&lt;1.5),1.45,IF(AND(H95&lt;14.096,B95&gt;=3.6,B95&gt;=3.45,A95&gt;=5.15,B95&gt;=3.25,F95&lt;1.5),1.42,IF(AND(H95&gt;=14.096,B95&gt;=3.6,B95&gt;=3.45,A95&gt;=5.15,B95&gt;=3.25,F95&lt;1.5),1.7,IF(AND(B95&lt;2.45,D95&lt;1.15,H95&gt;=9.386,D95&lt;1.35,D95&lt;1.75,F95&gt;=1.5),3.6,IF(AND(B95&gt;=2.45,D95&lt;1.15,H95&gt;=9.386,D95&lt;1.35,D95&lt;1.75,F95&gt;=1.5),3.9,IF(AND(G95&lt;0.246,D95&gt;=1.15,H95&gt;=9.386,D95&lt;1.35,D95&lt;1.75,F95&gt;=1.5),4.4,IF(AND(B95&lt;2.75,B95&gt;=2.45,F95&lt;2.5,D95&gt;=1.35,D95&lt;1.75,F95&gt;=1.5),5.1,IF(AND(H95&lt;11.084,H95&lt;13.115,D95&lt;1.95,D95&lt;2.05,D95&gt;=1.75,F95&gt;=1.5),5.35,IF(AND(H95&gt;=11.084,H95&lt;13.115,D95&lt;1.95,D95&lt;2.05,D95&gt;=1.75,F95&gt;=1.5),5.7,IF(AND(H95&lt;15.52,D95&lt;2.25,A95&lt;7.05,D95&gt;=2.05,D95&gt;=1.75,F95&gt;=1.5),5.45,IF(AND(H95&gt;=15.52,D95&lt;2.25,A95&lt;7.05,D95&gt;=2.05,D95&gt;=1.75,F95&gt;=1.5),5.725,IF(AND(G95&gt;=0.775,D95&gt;=2.25,A95&lt;7.05,D95&gt;=2.05,D95&gt;=1.75,F95&gt;=1.5),5.2,IF(AND(D95&lt;1.25,G95&gt;=0.246,D95&gt;=1.15,H95&gt;=9.386,D95&lt;1.35,D95&lt;1.75,F95&gt;=1.5),4.05,IF(AND(A95&lt;5.85,B95&gt;=2.75,B95&gt;=2.45,F95&lt;2.5,D95&gt;=1.35,D95&lt;1.75,F95&gt;=1.5),4.5,IF(AND(B95&lt;3.3,G95&lt;0.775,D95&gt;=2.25,A95&lt;7.05,D95&gt;=2.05,D95&gt;=1.75,F95&gt;=1.5),5.64,IF(AND(B95&gt;=3.3,G95&lt;0.775,D95&gt;=2.25,A95&lt;7.05,D95&gt;=2.05,D95&gt;=1.75,F95&gt;=1.5),5.6,IF(AND(A95&lt;5.9,D95&gt;=1.25,G95&gt;=0.246,D95&gt;=1.15,H95&gt;=9.386,D95&lt;1.35,D95&lt;1.75,F95&gt;=1.5),4.2,IF(AND(A95&gt;=5.9,D95&gt;=1.25,G95&gt;=0.246,D95&gt;=1.15,H95&gt;=9.386,D95&lt;1.35,D95&lt;1.75,F95&gt;=1.5),4,IF(AND(G95&gt;=0.437,A95&gt;=5.85,B95&gt;=2.75,B95&gt;=2.45,F95&lt;2.5,D95&gt;=1.35,D95&lt;1.75,F95&gt;=1.5),4.75,IF(AND(H95&lt;9.446,G95&lt;0.437,A95&gt;=5.85,B95&gt;=2.75,B95&gt;=2.45,F95&lt;2.5,D95&gt;=1.35,D95&lt;1.75,F95&gt;=1.5),4.6,IF(AND(H95&gt;=9.446,G95&lt;0.437,A95&gt;=5.85,B95&gt;=2.75,B95&gt;=2.45,F95&lt;2.5,D95&gt;=1.35,D95&lt;1.75,F95&gt;=1.5),4.7,"shouldnthappen")))))))))))))))))))))))))))))))))))))</f>
        <v>4.05</v>
      </c>
      <c r="BC95" s="1" t="n">
        <f aca="false">IF(AND(G95&gt;=0.905,F95&lt;1.5),1.65,IF(AND(D95&gt;=0.45,G95&lt;0.905,F95&lt;1.5),1.65,IF(AND(A95&lt;5.15,D95&lt;1.55,F95&gt;=1.5),3.225,IF(AND(F95&gt;=2.5,A95&gt;=5.15,D95&lt;1.55,F95&gt;=1.5),5.05,IF(AND(H95&lt;5.767,A95&lt;7.05,D95&gt;=1.55,F95&gt;=1.5),4.5,IF(AND(D95&lt;1.7,A95&gt;=7.05,D95&gt;=1.55,F95&gt;=1.5),5.8,IF(AND(A95&gt;=5.3,G95&lt;0.207,D95&lt;0.45,G95&lt;0.905,F95&lt;1.5),1.3,IF(AND(D95&gt;=0.35,G95&gt;=0.207,D95&lt;0.45,G95&lt;0.905,F95&lt;1.5),1.5,IF(AND(G95&lt;0.155,D95&gt;=1.7,A95&gt;=7.05,D95&gt;=1.55,F95&gt;=1.5),6.7,IF(AND(G95&gt;=0.155,D95&gt;=1.7,A95&gt;=7.05,D95&gt;=1.55,F95&gt;=1.5),6.34,IF(AND(G95&lt;0.05,A95&lt;5.3,G95&lt;0.207,D95&lt;0.45,G95&lt;0.905,F95&lt;1.5),1.4,IF(AND(G95&gt;=0.05,A95&lt;5.3,G95&lt;0.207,D95&lt;0.45,G95&lt;0.905,F95&lt;1.5),1.5,IF(AND(A95&lt;4.5,D95&lt;0.35,G95&gt;=0.207,D95&lt;0.45,G95&lt;0.905,F95&lt;1.5),1.3,IF(AND(G95&lt;0.308,A95&lt;6.2,F95&lt;2.5,A95&gt;=5.15,D95&lt;1.55,F95&gt;=1.5),4.5,IF(AND(D95&lt;1.35,A95&gt;=6.2,F95&lt;2.5,A95&gt;=5.15,D95&lt;1.55,F95&gt;=1.5),4.367,IF(AND(D95&lt;1.85,A95&lt;6.15,H95&gt;=5.767,A95&lt;7.05,D95&gt;=1.55,F95&gt;=1.5),4.933,IF(AND(G95&gt;=0.558,A95&gt;=4.5,D95&lt;0.35,G95&gt;=0.207,D95&lt;0.45,G95&lt;0.905,F95&lt;1.5),1.5,IF(AND(H95&gt;=13.383,G95&gt;=0.308,A95&lt;6.2,F95&lt;2.5,A95&gt;=5.15,D95&lt;1.55,F95&gt;=1.5),4.7,IF(AND(H95&gt;=12.206,D95&gt;=1.35,A95&gt;=6.2,F95&lt;2.5,A95&gt;=5.15,D95&lt;1.55,F95&gt;=1.5),4.575,IF(AND(A95&lt;5.7,D95&gt;=1.85,A95&lt;6.15,H95&gt;=5.767,A95&lt;7.05,D95&gt;=1.55,F95&gt;=1.5),4.9,IF(AND(A95&gt;=5.7,D95&gt;=1.85,A95&lt;6.15,H95&gt;=5.767,A95&lt;7.05,D95&gt;=1.55,F95&gt;=1.5),5.1,IF(AND(G95&lt;0.079,G95&lt;0.364,A95&gt;=6.15,H95&gt;=5.767,A95&lt;7.05,D95&gt;=1.55,F95&gt;=1.5),5.6,IF(AND(G95&gt;=0.079,G95&lt;0.364,A95&gt;=6.15,H95&gt;=5.767,A95&lt;7.05,D95&gt;=1.55,F95&gt;=1.5),5.25,IF(AND(G95&gt;=0.447,G95&lt;0.558,A95&gt;=4.5,D95&lt;0.35,G95&gt;=0.207,D95&lt;0.45,G95&lt;0.905,F95&lt;1.5),1.3,IF(AND(B95&gt;=2.95,H95&lt;13.383,G95&gt;=0.308,A95&lt;6.2,F95&lt;2.5,A95&gt;=5.15,D95&lt;1.55,F95&gt;=1.5),4.6,IF(AND(B95&lt;2.65,H95&lt;12.206,D95&gt;=1.35,A95&gt;=6.2,F95&lt;2.5,A95&gt;=5.15,D95&lt;1.55,F95&gt;=1.5),4.9,IF(AND(D95&lt;2.45,A95&lt;6.6,G95&gt;=0.364,A95&gt;=6.15,H95&gt;=5.767,A95&lt;7.05,D95&gt;=1.55,F95&gt;=1.5),5.6,IF(AND(D95&gt;=2.45,A95&lt;6.6,G95&gt;=0.364,A95&gt;=6.15,H95&gt;=5.767,A95&lt;7.05,D95&gt;=1.55,F95&gt;=1.5),6,IF(AND(H95&lt;12.921,A95&gt;=6.6,G95&gt;=0.364,A95&gt;=6.15,H95&gt;=5.767,A95&lt;7.05,D95&gt;=1.55,F95&gt;=1.5),5.725,IF(AND(H95&gt;=12.921,A95&gt;=6.6,G95&gt;=0.364,A95&gt;=6.15,H95&gt;=5.767,A95&lt;7.05,D95&gt;=1.55,F95&gt;=1.5),5.367,IF(AND(B95&lt;3.15,G95&lt;0.447,G95&lt;0.558,A95&gt;=4.5,D95&lt;0.35,G95&gt;=0.207,D95&lt;0.45,G95&lt;0.905,F95&lt;1.5),1.5,IF(AND(B95&gt;=3.15,G95&lt;0.447,G95&lt;0.558,A95&gt;=4.5,D95&lt;0.35,G95&gt;=0.207,D95&lt;0.45,G95&lt;0.905,F95&lt;1.5),1.36,IF(AND(B95&gt;=2.85,B95&lt;2.95,H95&lt;13.383,G95&gt;=0.308,A95&lt;6.2,F95&lt;2.5,A95&gt;=5.15,D95&lt;1.55,F95&gt;=1.5),3.6,IF(AND(H95&lt;9.446,B95&gt;=2.65,H95&lt;12.206,D95&gt;=1.35,A95&gt;=6.2,F95&lt;2.5,A95&gt;=5.15,D95&lt;1.55,F95&gt;=1.5),4.6,IF(AND(H95&gt;=9.446,B95&gt;=2.65,H95&lt;12.206,D95&gt;=1.35,A95&gt;=6.2,F95&lt;2.5,A95&gt;=5.15,D95&lt;1.55,F95&gt;=1.5),4.7,IF(AND(D95&lt;1.2,B95&lt;2.85,B95&lt;2.95,H95&lt;13.383,G95&gt;=0.308,A95&lt;6.2,F95&lt;2.5,A95&gt;=5.15,D95&lt;1.55,F95&gt;=1.5),3.75,IF(AND(G95&lt;0.356,D95&gt;=1.2,B95&lt;2.85,B95&lt;2.95,H95&lt;13.383,G95&gt;=0.308,A95&lt;6.2,F95&lt;2.5,A95&gt;=5.15,D95&lt;1.55,F95&gt;=1.5),4.2,IF(AND(G95&gt;=0.356,D95&gt;=1.2,B95&lt;2.85,B95&lt;2.95,H95&lt;13.383,G95&gt;=0.308,A95&lt;6.2,F95&lt;2.5,A95&gt;=5.15,D95&lt;1.55,F95&gt;=1.5),3.96,"shouldnthappen"))))))))))))))))))))))))))))))))))))))</f>
        <v>4.7</v>
      </c>
      <c r="BD95" s="1" t="n">
        <f aca="false">IF(AND(B95&lt;2.7,A95&lt;5.3,B95&lt;3.15),3.42,IF(AND(F95&lt;2.5,A95&gt;=5.85,B95&gt;=3.15),4.7,IF(AND(A95&lt;4.35,B95&gt;=2.7,A95&lt;5.3,B95&lt;3.15),1.1,IF(AND(A95&gt;=4.35,B95&gt;=2.7,A95&lt;5.3,B95&lt;3.15),1.42,IF(AND(A95&gt;=7.05,F95&gt;=2.5,A95&gt;=5.3,B95&lt;3.15),6.067,IF(AND(D95&gt;=0.45,A95&lt;5.05,A95&lt;5.85,B95&gt;=3.15),1.6,IF(AND(B95&lt;3.35,A95&gt;=5.05,A95&lt;5.85,B95&gt;=3.15),1.7,IF(AND(A95&gt;=6.85,F95&gt;=2.5,A95&gt;=5.85,B95&gt;=3.15),6.22,IF(AND(D95&lt;1.25,D95&lt;1.35,F95&lt;2.5,A95&gt;=5.3,B95&lt;3.15),4.033,IF(AND(D95&gt;=1.25,D95&lt;1.35,F95&lt;2.5,A95&gt;=5.3,B95&lt;3.15),4.233,IF(AND(A95&lt;6.05,D95&gt;=1.35,F95&lt;2.5,A95&gt;=5.3,B95&lt;3.15),5.1,IF(AND(H95&gt;=13.29,A95&lt;7.05,F95&gt;=2.5,A95&gt;=5.3,B95&lt;3.15),4.96,IF(AND(G95&gt;=0.858,D95&lt;0.45,A95&lt;5.05,A95&lt;5.85,B95&gt;=3.15),1.3,IF(AND(D95&gt;=0.35,B95&gt;=3.35,A95&gt;=5.05,A95&lt;5.85,B95&gt;=3.15),1.4,IF(AND(B95&lt;3.25,A95&lt;6.85,F95&gt;=2.5,A95&gt;=5.85,B95&gt;=3.15),5.233,IF(AND(A95&gt;=6.8,A95&gt;=6.05,D95&gt;=1.35,F95&lt;2.5,A95&gt;=5.3,B95&lt;3.15),4.9,IF(AND(G95&gt;=0.622,H95&lt;13.29,A95&lt;7.05,F95&gt;=2.5,A95&gt;=5.3,B95&lt;3.15),5.067,IF(AND(H95&lt;8.834,G95&lt;0.858,D95&lt;0.45,A95&lt;5.05,A95&lt;5.85,B95&gt;=3.15),1.4,IF(AND(G95&lt;0.774,B95&gt;=3.25,A95&lt;6.85,F95&gt;=2.5,A95&gt;=5.85,B95&gt;=3.15),5.8,IF(AND(G95&gt;=0.774,B95&gt;=3.25,A95&lt;6.85,F95&gt;=2.5,A95&gt;=5.85,B95&gt;=3.15),5.4,IF(AND(H95&gt;=12.206,A95&lt;6.8,A95&gt;=6.05,D95&gt;=1.35,F95&lt;2.5,A95&gt;=5.3,B95&lt;3.15),4.5,IF(AND(G95&gt;=0.439,G95&lt;0.622,H95&lt;13.29,A95&lt;7.05,F95&gt;=2.5,A95&gt;=5.3,B95&lt;3.15),5.667,IF(AND(G95&lt;0.227,H95&gt;=8.834,G95&lt;0.858,D95&lt;0.45,A95&lt;5.05,A95&lt;5.85,B95&gt;=3.15),1.4,IF(AND(G95&gt;=0.227,H95&gt;=8.834,G95&lt;0.858,D95&lt;0.45,A95&lt;5.05,A95&lt;5.85,B95&gt;=3.15),1.3,IF(AND(G95&gt;=0.934,B95&lt;3.75,D95&lt;0.35,B95&gt;=3.35,A95&gt;=5.05,A95&lt;5.85,B95&gt;=3.15),1.7,IF(AND(G95&lt;0.823,B95&gt;=3.75,D95&lt;0.35,B95&gt;=3.35,A95&gt;=5.05,A95&lt;5.85,B95&gt;=3.15),1.55,IF(AND(G95&gt;=0.823,B95&gt;=3.75,D95&lt;0.35,B95&gt;=3.35,A95&gt;=5.05,A95&lt;5.85,B95&gt;=3.15),1.5,IF(AND(A95&lt;6.2,H95&lt;12.206,A95&lt;6.8,A95&gt;=6.05,D95&gt;=1.35,F95&lt;2.5,A95&gt;=5.3,B95&lt;3.15),4.6,IF(AND(A95&gt;=6.2,H95&lt;12.206,A95&lt;6.8,A95&gt;=6.05,D95&gt;=1.35,F95&lt;2.5,A95&gt;=5.3,B95&lt;3.15),4.74,IF(AND(H95&gt;=10.667,G95&lt;0.439,G95&lt;0.622,H95&lt;13.29,A95&lt;7.05,F95&gt;=2.5,A95&gt;=5.3,B95&lt;3.15),5.6,IF(AND(H95&lt;13.67,G95&lt;0.934,B95&lt;3.75,D95&lt;0.35,B95&gt;=3.35,A95&gt;=5.05,A95&lt;5.85,B95&gt;=3.15),1.48,IF(AND(H95&gt;=13.67,G95&lt;0.934,B95&lt;3.75,D95&lt;0.35,B95&gt;=3.35,A95&gt;=5.05,A95&lt;5.85,B95&gt;=3.15),1.3,IF(AND(G95&lt;0.301,H95&lt;10.667,G95&lt;0.439,G95&lt;0.622,H95&lt;13.29,A95&lt;7.05,F95&gt;=2.5,A95&gt;=5.3,B95&lt;3.15),5.2,IF(AND(G95&gt;=0.301,H95&lt;10.667,G95&lt;0.439,G95&lt;0.622,H95&lt;13.29,A95&lt;7.05,F95&gt;=2.5,A95&gt;=5.3,B95&lt;3.15),5.067,"shouldnthappen"))))))))))))))))))))))))))))))))))</f>
        <v>4.033</v>
      </c>
      <c r="BE95" s="1" t="n">
        <f aca="false">IF(AND(B95&gt;=3.85,A95&gt;=5.05,F95&lt;1.5),1.4,IF(AND(A95&lt;5.25,A95&lt;5.75,F95&gt;=1.5),3.15,IF(AND(A95&lt;4.95,B95&lt;3.15,A95&lt;5.05,F95&lt;1.5),1.46,IF(AND(A95&gt;=4.95,B95&lt;3.15,A95&lt;5.05,F95&lt;1.5),1.6,IF(AND(H95&lt;8.834,B95&gt;=3.15,A95&lt;5.05,F95&lt;1.5),1.4,IF(AND(D95&lt;0.25,B95&lt;3.85,A95&gt;=5.05,F95&lt;1.5),1.48,IF(AND(D95&gt;=0.25,B95&lt;3.85,A95&gt;=5.05,F95&lt;1.5),1.7,IF(AND(F95&gt;=2.5,A95&gt;=5.25,A95&lt;5.75,F95&gt;=1.5),4.9,IF(AND(H95&lt;12.45,H95&gt;=8.834,B95&gt;=3.15,A95&lt;5.05,F95&lt;1.5),1.25,IF(AND(H95&gt;=12.45,H95&gt;=8.834,B95&gt;=3.15,A95&lt;5.05,F95&lt;1.5),1.32,IF(AND(G95&lt;0.283,F95&lt;2.5,A95&gt;=5.25,A95&lt;5.75,F95&gt;=1.5),4.3,IF(AND(H95&lt;6.712,H95&lt;11.275,D95&lt;1.55,A95&gt;=5.75,F95&gt;=1.5),5,IF(AND(H95&lt;13.101,H95&gt;=11.275,D95&lt;1.55,A95&gt;=5.75,F95&gt;=1.5),3.933,IF(AND(H95&gt;=13.101,H95&gt;=11.275,D95&lt;1.55,A95&gt;=5.75,F95&gt;=1.5),4.5,IF(AND(A95&gt;=7.3,D95&lt;2.45,D95&gt;=1.55,A95&gt;=5.75,F95&gt;=1.5),6.7,IF(AND(B95&lt;3.45,D95&gt;=2.45,D95&gt;=1.55,A95&gt;=5.75,F95&gt;=1.5),5.925,IF(AND(B95&gt;=3.45,D95&gt;=2.45,D95&gt;=1.55,A95&gt;=5.75,F95&gt;=1.5),6.1,IF(AND(B95&gt;=2.8,G95&gt;=0.283,F95&lt;2.5,A95&gt;=5.25,A95&lt;5.75,F95&gt;=1.5),4.2,IF(AND(D95&lt;1.35,H95&gt;=6.712,H95&lt;11.275,D95&lt;1.55,A95&gt;=5.75,F95&gt;=1.5),4.35,IF(AND(D95&lt;1.05,B95&lt;2.8,G95&gt;=0.283,F95&lt;2.5,A95&gt;=5.25,A95&lt;5.75,F95&gt;=1.5),3.567,IF(AND(D95&gt;=1.05,B95&lt;2.8,G95&gt;=0.283,F95&lt;2.5,A95&gt;=5.25,A95&lt;5.75,F95&gt;=1.5),3.925,IF(AND(B95&lt;2.65,D95&gt;=1.35,H95&gt;=6.712,H95&lt;11.275,D95&lt;1.55,A95&gt;=5.75,F95&gt;=1.5),4.9,IF(AND(B95&gt;=2.65,D95&gt;=1.35,H95&gt;=6.712,H95&lt;11.275,D95&lt;1.55,A95&gt;=5.75,F95&gt;=1.5),4.625,IF(AND(H95&gt;=14.683,G95&gt;=0.628,A95&lt;7.3,D95&lt;2.45,D95&gt;=1.55,A95&gt;=5.75,F95&gt;=1.5),5.4,IF(AND(D95&lt;1.95,H95&lt;8.884,G95&lt;0.628,A95&lt;7.3,D95&lt;2.45,D95&gt;=1.55,A95&gt;=5.75,F95&gt;=1.5),5.1,IF(AND(D95&gt;=1.95,H95&lt;8.884,G95&lt;0.628,A95&lt;7.3,D95&lt;2.45,D95&gt;=1.55,A95&gt;=5.75,F95&gt;=1.5),5.22,IF(AND(A95&lt;6.05,H95&gt;=8.884,G95&lt;0.628,A95&lt;7.3,D95&lt;2.45,D95&gt;=1.55,A95&gt;=5.75,F95&gt;=1.5),5.1,IF(AND(G95&lt;0.817,H95&lt;14.683,G95&gt;=0.628,A95&lt;7.3,D95&lt;2.45,D95&gt;=1.55,A95&gt;=5.75,F95&gt;=1.5),4.967,IF(AND(G95&gt;=0.817,H95&lt;14.683,G95&gt;=0.628,A95&lt;7.3,D95&lt;2.45,D95&gt;=1.55,A95&gt;=5.75,F95&gt;=1.5),5.1,IF(AND(H95&lt;9.637,A95&gt;=6.05,H95&gt;=8.884,G95&lt;0.628,A95&lt;7.3,D95&lt;2.45,D95&gt;=1.55,A95&gt;=5.75,F95&gt;=1.5),5.9,IF(AND(D95&lt;1.85,H95&gt;=9.637,A95&gt;=6.05,H95&gt;=8.884,G95&lt;0.628,A95&lt;7.3,D95&lt;2.45,D95&gt;=1.55,A95&gt;=5.75,F95&gt;=1.5),5.733,IF(AND(G95&gt;=0.388,D95&gt;=1.85,H95&gt;=9.637,A95&gt;=6.05,H95&gt;=8.884,G95&lt;0.628,A95&lt;7.3,D95&lt;2.45,D95&gt;=1.55,A95&gt;=5.75,F95&gt;=1.5),5.64,IF(AND(B95&lt;2.95,G95&lt;0.388,D95&gt;=1.85,H95&gt;=9.637,A95&gt;=6.05,H95&gt;=8.884,G95&lt;0.628,A95&lt;7.3,D95&lt;2.45,D95&gt;=1.55,A95&gt;=5.75,F95&gt;=1.5),5.5,IF(AND(B95&gt;=2.95,G95&lt;0.388,D95&gt;=1.85,H95&gt;=9.637,A95&gt;=6.05,H95&gt;=8.884,G95&lt;0.628,A95&lt;7.3,D95&lt;2.45,D95&gt;=1.55,A95&gt;=5.75,F95&gt;=1.5),5.333,"shouldnthappen"))))))))))))))))))))))))))))))))))</f>
        <v>4.5</v>
      </c>
      <c r="BF95" s="1" t="n">
        <f aca="false">IF(AND(D95&gt;=0.35,F95&lt;1.5),1.65,IF(AND(H95&gt;=16.227,D95&gt;=1.55,F95&gt;=1.5),6.533,IF(AND(A95&gt;=5.45,G95&lt;0.174,D95&lt;0.35,F95&lt;1.5),1.7,IF(AND(D95&lt;0.15,G95&gt;=0.174,D95&lt;0.35,F95&lt;1.5),1.38,IF(AND(D95&gt;=1.15,D95&lt;1.25,D95&lt;1.55,F95&gt;=1.5),3.967,IF(AND(H95&lt;8.376,A95&lt;5.45,G95&lt;0.174,D95&lt;0.35,F95&lt;1.5),1.4,IF(AND(H95&gt;=8.376,A95&lt;5.45,G95&lt;0.174,D95&lt;0.35,F95&lt;1.5),1.5,IF(AND(B95&lt;3.1,D95&gt;=0.15,G95&gt;=0.174,D95&lt;0.35,F95&lt;1.5),1.475,IF(AND(H95&lt;10.258,D95&lt;1.15,D95&lt;1.25,D95&lt;1.55,F95&gt;=1.5),3.24,IF(AND(H95&gt;=10.258,D95&lt;1.15,D95&lt;1.25,D95&lt;1.55,F95&gt;=1.5),3.875,IF(AND(F95&gt;=2.5,H95&lt;10.927,D95&gt;=1.25,D95&lt;1.55,F95&gt;=1.5),5.05,IF(AND(D95&lt;1.35,H95&gt;=10.927,D95&gt;=1.25,D95&lt;1.55,F95&gt;=1.5),4.25,IF(AND(A95&gt;=6.95,D95&lt;1.75,H95&lt;16.227,D95&gt;=1.55,F95&gt;=1.5),5.8,IF(AND(B95&lt;3.3,B95&gt;=3.1,D95&gt;=0.15,G95&gt;=0.174,D95&lt;0.35,F95&lt;1.5),1.3,IF(AND(H95&lt;12.278,D95&gt;=1.35,H95&gt;=10.927,D95&gt;=1.25,D95&lt;1.55,F95&gt;=1.5),4.9,IF(AND(G95&lt;0.226,A95&lt;6.95,D95&lt;1.75,H95&lt;16.227,D95&gt;=1.55,F95&gt;=1.5),5,IF(AND(G95&gt;=0.226,A95&lt;6.95,D95&lt;1.75,H95&lt;16.227,D95&gt;=1.55,F95&gt;=1.5),4.62,IF(AND(H95&lt;9.35,B95&lt;2.95,D95&gt;=1.75,H95&lt;16.227,D95&gt;=1.55,F95&gt;=1.5),6.3,IF(AND(H95&gt;=9.35,B95&lt;2.95,D95&gt;=1.75,H95&lt;16.227,D95&gt;=1.55,F95&gt;=1.5),5.58,IF(AND(A95&lt;5.05,B95&gt;=3.3,B95&gt;=3.1,D95&gt;=0.15,G95&gt;=0.174,D95&lt;0.35,F95&lt;1.5),1.35,IF(AND(A95&gt;=5.05,B95&gt;=3.3,B95&gt;=3.1,D95&gt;=0.15,G95&gt;=0.174,D95&lt;0.35,F95&lt;1.5),1.46,IF(AND(B95&lt;2.8,A95&lt;5.65,F95&lt;2.5,H95&lt;10.927,D95&gt;=1.25,D95&lt;1.55,F95&gt;=1.5),4.075,IF(AND(B95&gt;=2.8,A95&lt;5.65,F95&lt;2.5,H95&lt;10.927,D95&gt;=1.25,D95&lt;1.55,F95&gt;=1.5),3.933,IF(AND(A95&lt;6.25,A95&gt;=5.65,F95&lt;2.5,H95&lt;10.927,D95&gt;=1.25,D95&lt;1.55,F95&gt;=1.5),4.533,IF(AND(A95&gt;=6.25,A95&gt;=5.65,F95&lt;2.5,H95&lt;10.927,D95&gt;=1.25,D95&lt;1.55,F95&gt;=1.5),4.3,IF(AND(A95&lt;6.5,H95&gt;=12.278,D95&gt;=1.35,H95&gt;=10.927,D95&gt;=1.25,D95&lt;1.55,F95&gt;=1.5),4.55,IF(AND(A95&gt;=6.5,H95&gt;=12.278,D95&gt;=1.35,H95&gt;=10.927,D95&gt;=1.25,D95&lt;1.55,F95&gt;=1.5),4.775,IF(AND(H95&lt;9.884,D95&lt;2.1,B95&gt;=2.95,D95&gt;=1.75,H95&lt;16.227,D95&gt;=1.55,F95&gt;=1.5),5.5,IF(AND(H95&gt;=9.884,D95&lt;2.1,B95&gt;=2.95,D95&gt;=1.75,H95&lt;16.227,D95&gt;=1.55,F95&gt;=1.5),5.1,IF(AND(H95&lt;10.393,D95&gt;=2.1,B95&gt;=2.95,D95&gt;=1.75,H95&lt;16.227,D95&gt;=1.55,F95&gt;=1.5),5.74,IF(AND(D95&lt;2.25,H95&gt;=10.393,D95&gt;=2.1,B95&gt;=2.95,D95&gt;=1.75,H95&lt;16.227,D95&gt;=1.55,F95&gt;=1.5),5.8,IF(AND(D95&gt;=2.25,H95&gt;=10.393,D95&gt;=2.1,B95&gt;=2.95,D95&gt;=1.75,H95&lt;16.227,D95&gt;=1.55,F95&gt;=1.5),5.4,"shouldnthappen"))))))))))))))))))))))))))))))))</f>
        <v>3.967</v>
      </c>
      <c r="BG95" s="1" t="n">
        <f aca="false">IF(AND(G95&lt;0.096,A95&lt;5.45),2.95,IF(AND(F95&gt;=1.5,G95&gt;=0.096,A95&lt;5.45),3,IF(AND(D95&lt;0.6,A95&lt;5.9,A95&gt;=5.45),1.4,IF(AND(F95&gt;=2.5,D95&gt;=0.6,A95&lt;5.9,A95&gt;=5.45),5.1,IF(AND(A95&lt;7.45,A95&gt;=7.05,A95&gt;=5.9,A95&gt;=5.45),6.167,IF(AND(B95&gt;=3.55,G95&lt;0.587,F95&lt;1.5,G95&gt;=0.096,A95&lt;5.45),1,IF(AND(A95&lt;5.05,G95&gt;=0.587,F95&lt;1.5,G95&gt;=0.096,A95&lt;5.45),1.35,IF(AND(B95&lt;2.75,D95&lt;1.7,A95&lt;7.05,A95&gt;=5.9,A95&gt;=5.45),4.9,IF(AND(A95&lt;6.2,D95&gt;=1.7,A95&lt;7.05,A95&gt;=5.9,A95&gt;=5.45),4.833,IF(AND(H95&lt;17.32,A95&gt;=7.45,A95&gt;=7.05,A95&gt;=5.9,A95&gt;=5.45),6.68,IF(AND(H95&gt;=17.32,A95&gt;=7.45,A95&gt;=7.05,A95&gt;=5.9,A95&gt;=5.45),6.4,IF(AND(G95&lt;0.161,B95&lt;3.55,G95&lt;0.587,F95&lt;1.5,G95&gt;=0.096,A95&lt;5.45),1.5,IF(AND(H95&lt;11.016,A95&gt;=5.05,G95&gt;=0.587,F95&lt;1.5,G95&gt;=0.096,A95&lt;5.45),1.633,IF(AND(H95&lt;11.001,G95&lt;0.372,F95&lt;2.5,D95&gt;=0.6,A95&lt;5.9,A95&gt;=5.45),4.133,IF(AND(H95&gt;=11.001,G95&lt;0.372,F95&lt;2.5,D95&gt;=0.6,A95&lt;5.9,A95&gt;=5.45),4.3,IF(AND(H95&lt;6.808,G95&gt;=0.372,F95&lt;2.5,D95&gt;=0.6,A95&lt;5.9,A95&gt;=5.45),4,IF(AND(A95&gt;=6.75,B95&gt;=2.75,D95&lt;1.7,A95&lt;7.05,A95&gt;=5.9,A95&gt;=5.45),4.84,IF(AND(H95&lt;12.467,G95&gt;=0.161,B95&lt;3.55,G95&lt;0.587,F95&lt;1.5,G95&gt;=0.096,A95&lt;5.45),1.3,IF(AND(D95&lt;0.25,H95&gt;=11.016,A95&gt;=5.05,G95&gt;=0.587,F95&lt;1.5,G95&gt;=0.096,A95&lt;5.45),1.52,IF(AND(D95&gt;=0.25,H95&gt;=11.016,A95&gt;=5.05,G95&gt;=0.587,F95&lt;1.5,G95&gt;=0.096,A95&lt;5.45),1.5,IF(AND(H95&lt;11.218,H95&gt;=6.808,G95&gt;=0.372,F95&lt;2.5,D95&gt;=0.6,A95&lt;5.9,A95&gt;=5.45),3.7,IF(AND(H95&gt;=11.218,H95&gt;=6.808,G95&gt;=0.372,F95&lt;2.5,D95&gt;=0.6,A95&lt;5.9,A95&gt;=5.45),3.9,IF(AND(B95&lt;2.95,A95&lt;6.75,B95&gt;=2.75,D95&lt;1.7,A95&lt;7.05,A95&gt;=5.9,A95&gt;=5.45),4.2,IF(AND(B95&gt;=2.95,A95&lt;6.75,B95&gt;=2.75,D95&lt;1.7,A95&lt;7.05,A95&gt;=5.9,A95&gt;=5.45),4.6,IF(AND(D95&gt;=2.45,A95&lt;6.85,A95&gt;=6.2,D95&gt;=1.7,A95&lt;7.05,A95&gt;=5.9,A95&gt;=5.45),5.9,IF(AND(G95&lt;0.312,A95&gt;=6.85,A95&gt;=6.2,D95&gt;=1.7,A95&lt;7.05,A95&gt;=5.9,A95&gt;=5.45),5.1,IF(AND(G95&gt;=0.312,A95&gt;=6.85,A95&gt;=6.2,D95&gt;=1.7,A95&lt;7.05,A95&gt;=5.9,A95&gt;=5.45),5.4,IF(AND(G95&lt;0.251,H95&gt;=12.467,G95&gt;=0.161,B95&lt;3.55,G95&lt;0.587,F95&lt;1.5,G95&gt;=0.096,A95&lt;5.45),1.35,IF(AND(G95&gt;=0.251,H95&gt;=12.467,G95&gt;=0.161,B95&lt;3.55,G95&lt;0.587,F95&lt;1.5,G95&gt;=0.096,A95&lt;5.45),1.467,IF(AND(G95&gt;=0.628,D95&lt;2.45,A95&lt;6.85,A95&gt;=6.2,D95&gt;=1.7,A95&lt;7.05,A95&gt;=5.9,A95&gt;=5.45),5.1,IF(AND(A95&gt;=6.75,G95&lt;0.628,D95&lt;2.45,A95&lt;6.85,A95&gt;=6.2,D95&gt;=1.7,A95&lt;7.05,A95&gt;=5.9,A95&gt;=5.45),5.9,IF(AND(H95&lt;11.824,A95&lt;6.75,G95&lt;0.628,D95&lt;2.45,A95&lt;6.85,A95&gt;=6.2,D95&gt;=1.7,A95&lt;7.05,A95&gt;=5.9,A95&gt;=5.45),5.44,IF(AND(H95&lt;14.378,H95&gt;=11.824,A95&lt;6.75,G95&lt;0.628,D95&lt;2.45,A95&lt;6.85,A95&gt;=6.2,D95&gt;=1.7,A95&lt;7.05,A95&gt;=5.9,A95&gt;=5.45),5.6,IF(AND(H95&gt;=14.378,H95&gt;=11.824,A95&lt;6.75,G95&lt;0.628,D95&lt;2.45,A95&lt;6.85,A95&gt;=6.2,D95&gt;=1.7,A95&lt;7.05,A95&gt;=5.9,A95&gt;=5.45),5.8,"shouldnthappen"))))))))))))))))))))))))))))))))))</f>
        <v>3.9</v>
      </c>
      <c r="BH95" s="1" t="n">
        <f aca="false">IF(AND(G95&gt;=0.905,F95&lt;1.5),1.8,IF(AND(H95&lt;5.523,G95&lt;0.905,F95&lt;1.5),1,IF(AND(D95&gt;=0.4,H95&gt;=5.523,G95&lt;0.905,F95&lt;1.5),1.7,IF(AND(G95&gt;=0.878,D95&lt;1.35,F95&lt;2.5,F95&gt;=1.5),4.4,IF(AND(A95&lt;5.4,D95&gt;=1.35,F95&lt;2.5,F95&gt;=1.5),3.9,IF(AND(G95&lt;0.177,B95&lt;3.15,F95&gt;=2.5,F95&gt;=1.5),6.15,IF(AND(H95&lt;10.393,B95&gt;=3.15,F95&gt;=2.5,F95&gt;=1.5),5.94,IF(AND(H95&gt;=10.393,B95&gt;=3.15,F95&gt;=2.5,F95&gt;=1.5),5.467,IF(AND(D95&gt;=1.25,G95&lt;0.878,D95&lt;1.35,F95&lt;2.5,F95&gt;=1.5),4.18,IF(AND(G95&gt;=0.709,A95&gt;=5.4,D95&gt;=1.35,F95&lt;2.5,F95&gt;=1.5),4.9,IF(AND(B95&lt;2.6,G95&gt;=0.177,B95&lt;3.15,F95&gt;=2.5,F95&gt;=1.5),4.8,IF(AND(A95&lt;4.35,A95&lt;5.05,D95&lt;0.4,H95&gt;=5.523,G95&lt;0.905,F95&lt;1.5),1.1,IF(AND(A95&gt;=5.6,A95&gt;=5.05,D95&lt;0.4,H95&gt;=5.523,G95&lt;0.905,F95&lt;1.5),1.7,IF(AND(D95&lt;1.05,D95&lt;1.25,G95&lt;0.878,D95&lt;1.35,F95&lt;2.5,F95&gt;=1.5),3.6,IF(AND(D95&gt;=1.55,G95&lt;0.709,A95&gt;=5.4,D95&gt;=1.35,F95&lt;2.5,F95&gt;=1.5),4.975,IF(AND(D95&lt;1.7,B95&gt;=2.6,G95&gt;=0.177,B95&lt;3.15,F95&gt;=2.5,F95&gt;=1.5),5.8,IF(AND(B95&lt;3.15,A95&gt;=4.35,A95&lt;5.05,D95&lt;0.4,H95&gt;=5.523,G95&lt;0.905,F95&lt;1.5),1.46,IF(AND(A95&gt;=5.45,A95&lt;5.6,A95&gt;=5.05,D95&lt;0.4,H95&gt;=5.523,G95&lt;0.905,F95&lt;1.5),1.35,IF(AND(H95&lt;10.974,D95&gt;=1.05,D95&lt;1.25,G95&lt;0.878,D95&lt;1.35,F95&lt;2.5,F95&gt;=1.5),3.8,IF(AND(H95&gt;=13.654,D95&lt;1.55,G95&lt;0.709,A95&gt;=5.4,D95&gt;=1.35,F95&lt;2.5,F95&gt;=1.5),4.725,IF(AND(A95&lt;4.5,B95&gt;=3.15,A95&gt;=4.35,A95&lt;5.05,D95&lt;0.4,H95&gt;=5.523,G95&lt;0.905,F95&lt;1.5),1.3,IF(AND(G95&lt;0.676,A95&lt;5.45,A95&lt;5.6,A95&gt;=5.05,D95&lt;0.4,H95&gt;=5.523,G95&lt;0.905,F95&lt;1.5),1.5,IF(AND(G95&gt;=0.676,A95&lt;5.45,A95&lt;5.6,A95&gt;=5.05,D95&lt;0.4,H95&gt;=5.523,G95&lt;0.905,F95&lt;1.5),1.55,IF(AND(A95&lt;5.7,H95&gt;=10.974,D95&gt;=1.05,D95&lt;1.25,G95&lt;0.878,D95&lt;1.35,F95&lt;2.5,F95&gt;=1.5),3.9,IF(AND(A95&gt;=5.7,H95&gt;=10.974,D95&gt;=1.05,D95&lt;1.25,G95&lt;0.878,D95&lt;1.35,F95&lt;2.5,F95&gt;=1.5),3.933,IF(AND(G95&gt;=0.644,H95&lt;13.654,D95&lt;1.55,G95&lt;0.709,A95&gt;=5.4,D95&gt;=1.35,F95&lt;2.5,F95&gt;=1.5),4.4,IF(AND(B95&lt;2.9,A95&lt;6.2,D95&gt;=1.7,B95&gt;=2.6,G95&gt;=0.177,B95&lt;3.15,F95&gt;=2.5,F95&gt;=1.5),5.02,IF(AND(B95&gt;=2.9,A95&lt;6.2,D95&gt;=1.7,B95&gt;=2.6,G95&gt;=0.177,B95&lt;3.15,F95&gt;=2.5,F95&gt;=1.5),4.8,IF(AND(D95&lt;2.2,A95&gt;=6.2,D95&gt;=1.7,B95&gt;=2.6,G95&gt;=0.177,B95&lt;3.15,F95&gt;=2.5,F95&gt;=1.5),5.325,IF(AND(D95&gt;=2.2,A95&gt;=6.2,D95&gt;=1.7,B95&gt;=2.6,G95&gt;=0.177,B95&lt;3.15,F95&gt;=2.5,F95&gt;=1.5),5.1,IF(AND(D95&lt;0.25,A95&gt;=4.5,B95&gt;=3.15,A95&gt;=4.35,A95&lt;5.05,D95&lt;0.4,H95&gt;=5.523,G95&lt;0.905,F95&lt;1.5),1.357,IF(AND(D95&gt;=0.25,A95&gt;=4.5,B95&gt;=3.15,A95&gt;=4.35,A95&lt;5.05,D95&lt;0.4,H95&gt;=5.523,G95&lt;0.905,F95&lt;1.5),1.333,IF(AND(H95&lt;10.723,G95&lt;0.644,H95&lt;13.654,D95&lt;1.55,G95&lt;0.709,A95&gt;=5.4,D95&gt;=1.35,F95&lt;2.5,F95&gt;=1.5),4.6,IF(AND(H95&gt;=10.723,G95&lt;0.644,H95&lt;13.654,D95&lt;1.55,G95&lt;0.709,A95&gt;=5.4,D95&gt;=1.35,F95&lt;2.5,F95&gt;=1.5),4.5,"shouldnthappen"))))))))))))))))))))))))))))))))))</f>
        <v>3.933</v>
      </c>
      <c r="BI95" s="1" t="n">
        <f aca="false">IF(AND(D95&gt;=0.8,A95&lt;5.45),3.9,IF(AND(D95&gt;=0.45,D95&lt;0.8,A95&lt;5.45),1.66,IF(AND(H95&lt;16.447,B95&gt;=3.45,A95&gt;=5.45),1.525,IF(AND(H95&gt;=16.447,B95&gt;=3.45,A95&gt;=5.45),6.4,IF(AND(H95&lt;5.245,D95&lt;0.45,D95&lt;0.8,A95&lt;5.45),1,IF(AND(A95&gt;=7.2,G95&lt;0.154,B95&lt;3.45,A95&gt;=5.45),6.7,IF(AND(D95&lt;1.65,A95&lt;7.2,G95&lt;0.154,B95&lt;3.45,A95&gt;=5.45),4.7,IF(AND(D95&gt;=1.65,A95&lt;7.2,G95&lt;0.154,B95&lt;3.45,A95&gt;=5.45),5.52,IF(AND(D95&gt;=0.25,A95&lt;5.05,H95&gt;=5.245,D95&lt;0.45,D95&lt;0.8,A95&lt;5.45),1.35,IF(AND(H95&lt;6.089,A95&gt;=5.05,H95&gt;=5.245,D95&lt;0.45,D95&lt;0.8,A95&lt;5.45),1.7,IF(AND(D95&lt;1.2,B95&lt;2.6,A95&lt;5.75,G95&gt;=0.154,B95&lt;3.45,A95&gt;=5.45),3.85,IF(AND(D95&gt;=1.2,B95&lt;2.6,A95&lt;5.75,G95&gt;=0.154,B95&lt;3.45,A95&gt;=5.45),4,IF(AND(D95&gt;=1.65,B95&gt;=2.6,A95&lt;5.75,G95&gt;=0.154,B95&lt;3.45,A95&gt;=5.45),4.9,IF(AND(G95&lt;0.353,F95&lt;2.5,A95&gt;=5.75,G95&gt;=0.154,B95&lt;3.45,A95&gt;=5.45),4.25,IF(AND(A95&gt;=7.25,F95&gt;=2.5,A95&gt;=5.75,G95&gt;=0.154,B95&lt;3.45,A95&gt;=5.45),6.45,IF(AND(H95&lt;11.218,D95&lt;0.25,A95&lt;5.05,H95&gt;=5.245,D95&lt;0.45,D95&lt;0.8,A95&lt;5.45),1.42,IF(AND(G95&lt;0.517,H95&gt;=6.089,A95&gt;=5.05,H95&gt;=5.245,D95&lt;0.45,D95&lt;0.8,A95&lt;5.45),1.44,IF(AND(G95&gt;=0.517,H95&gt;=6.089,A95&gt;=5.05,H95&gt;=5.245,D95&lt;0.45,D95&lt;0.8,A95&lt;5.45),1.54,IF(AND(H95&gt;=10.194,D95&lt;1.65,B95&gt;=2.6,A95&lt;5.75,G95&gt;=0.154,B95&lt;3.45,A95&gt;=5.45),4.35,IF(AND(B95&gt;=3.15,G95&gt;=0.353,F95&lt;2.5,A95&gt;=5.75,G95&gt;=0.154,B95&lt;3.45,A95&gt;=5.45),4.7,IF(AND(H95&lt;7.716,A95&lt;7.25,F95&gt;=2.5,A95&gt;=5.75,G95&gt;=0.154,B95&lt;3.45,A95&gt;=5.45),5.04,IF(AND(G95&lt;0.175,H95&gt;=11.218,D95&lt;0.25,A95&lt;5.05,H95&gt;=5.245,D95&lt;0.45,D95&lt;0.8,A95&lt;5.45),1.5,IF(AND(H95&lt;7.713,H95&lt;10.194,D95&lt;1.65,B95&gt;=2.6,A95&lt;5.75,G95&gt;=0.154,B95&lt;3.45,A95&gt;=5.45),4.1,IF(AND(H95&gt;=7.713,H95&lt;10.194,D95&lt;1.65,B95&gt;=2.6,A95&lt;5.75,G95&gt;=0.154,B95&lt;3.45,A95&gt;=5.45),4.2,IF(AND(B95&gt;=3.05,B95&lt;3.15,G95&gt;=0.353,F95&lt;2.5,A95&gt;=5.75,G95&gt;=0.154,B95&lt;3.45,A95&gt;=5.45),4.4,IF(AND(D95&gt;=2.45,H95&gt;=7.716,A95&lt;7.25,F95&gt;=2.5,A95&gt;=5.75,G95&gt;=0.154,B95&lt;3.45,A95&gt;=5.45),5.85,IF(AND(D95&lt;0.15,G95&gt;=0.175,H95&gt;=11.218,D95&lt;0.25,A95&lt;5.05,H95&gt;=5.245,D95&lt;0.45,D95&lt;0.8,A95&lt;5.45),1.1,IF(AND(H95&gt;=16.317,B95&lt;3.05,B95&lt;3.15,G95&gt;=0.353,F95&lt;2.5,A95&gt;=5.75,G95&gt;=0.154,B95&lt;3.45,A95&gt;=5.45),4.8,IF(AND(G95&gt;=0.857,D95&lt;2.45,H95&gt;=7.716,A95&lt;7.25,F95&gt;=2.5,A95&gt;=5.75,G95&gt;=0.154,B95&lt;3.45,A95&gt;=5.45),5.05,IF(AND(G95&lt;0.245,D95&gt;=0.15,G95&gt;=0.175,H95&gt;=11.218,D95&lt;0.25,A95&lt;5.05,H95&gt;=5.245,D95&lt;0.45,D95&lt;0.8,A95&lt;5.45),1.3,IF(AND(G95&gt;=0.245,D95&gt;=0.15,G95&gt;=0.175,H95&gt;=11.218,D95&lt;0.25,A95&lt;5.05,H95&gt;=5.245,D95&lt;0.45,D95&lt;0.8,A95&lt;5.45),1.22,IF(AND(B95&lt;2.85,H95&lt;16.317,B95&lt;3.05,B95&lt;3.15,G95&gt;=0.353,F95&lt;2.5,A95&gt;=5.75,G95&gt;=0.154,B95&lt;3.45,A95&gt;=5.45),4.6,IF(AND(B95&gt;=2.85,H95&lt;16.317,B95&lt;3.05,B95&lt;3.15,G95&gt;=0.353,F95&lt;2.5,A95&gt;=5.75,G95&gt;=0.154,B95&lt;3.45,A95&gt;=5.45),4.633,IF(AND(D95&lt;1.85,G95&lt;0.857,D95&lt;2.45,H95&gt;=7.716,A95&lt;7.25,F95&gt;=2.5,A95&gt;=5.75,G95&gt;=0.154,B95&lt;3.45,A95&gt;=5.45),5.8,IF(AND(H95&lt;11.297,D95&gt;=1.85,G95&lt;0.857,D95&lt;2.45,H95&gt;=7.716,A95&lt;7.25,F95&gt;=2.5,A95&gt;=5.75,G95&gt;=0.154,B95&lt;3.45,A95&gt;=5.45),5.3,IF(AND(G95&lt;0.388,H95&gt;=11.297,D95&gt;=1.85,G95&lt;0.857,D95&lt;2.45,H95&gt;=7.716,A95&lt;7.25,F95&gt;=2.5,A95&gt;=5.75,G95&gt;=0.154,B95&lt;3.45,A95&gt;=5.45),5.4,IF(AND(G95&gt;=0.388,H95&gt;=11.297,D95&gt;=1.85,G95&lt;0.857,D95&lt;2.45,H95&gt;=7.716,A95&lt;7.25,F95&gt;=2.5,A95&gt;=5.75,G95&gt;=0.154,B95&lt;3.45,A95&gt;=5.45),5.6,"shouldnthappen")))))))))))))))))))))))))))))))))))))</f>
        <v>4.6</v>
      </c>
      <c r="BJ95" s="1" t="n">
        <f aca="false">IF(AND(F95&gt;=2,B95&gt;=3.35),6.1,IF(AND(H95&gt;=12.719,F95&lt;1.5,B95&lt;3.35),1.567,IF(AND(H95&lt;5.245,F95&lt;2,B95&gt;=3.35),1,IF(AND(D95&lt;0.15,H95&lt;12.719,F95&lt;1.5,B95&lt;3.35),1.5,IF(AND(D95&gt;=0.35,H95&gt;=5.245,F95&lt;2,B95&gt;=3.35),1.6,IF(AND(A95&lt;4.9,D95&gt;=0.15,H95&lt;12.719,F95&lt;1.5,B95&lt;3.35),1.36,IF(AND(B95&lt;2.65,G95&lt;0.572,D95&lt;1.45,F95&gt;=1.5,B95&lt;3.35),3.5,IF(AND(A95&lt;6.1,F95&lt;2.5,D95&gt;=1.45,F95&gt;=1.5,B95&lt;3.35),5.1,IF(AND(G95&gt;=0.607,D95&lt;0.35,H95&gt;=5.245,F95&lt;2,B95&gt;=3.35),1.65,IF(AND(G95&lt;0.546,A95&gt;=4.9,D95&gt;=0.15,H95&lt;12.719,F95&lt;1.5,B95&lt;3.35),1.2,IF(AND(G95&gt;=0.546,A95&gt;=4.9,D95&gt;=0.15,H95&lt;12.719,F95&lt;1.5,B95&lt;3.35),1.4,IF(AND(A95&gt;=6.3,B95&gt;=2.65,G95&lt;0.572,D95&lt;1.45,F95&gt;=1.5,B95&lt;3.35),4.8,IF(AND(D95&lt;1.15,B95&lt;2.85,G95&gt;=0.572,D95&lt;1.45,F95&gt;=1.5,B95&lt;3.35),3.9,IF(AND(B95&gt;=3.15,B95&gt;=2.85,G95&gt;=0.572,D95&lt;1.45,F95&gt;=1.5,B95&lt;3.35),4.7,IF(AND(B95&lt;2.95,A95&gt;=6.1,F95&lt;2.5,D95&gt;=1.45,F95&gt;=1.5,B95&lt;3.35),4.533,IF(AND(B95&gt;=2.95,A95&gt;=6.1,F95&lt;2.5,D95&gt;=1.45,F95&gt;=1.5,B95&lt;3.35),4.75,IF(AND(A95&gt;=6.7,G95&lt;0.107,F95&gt;=2.5,D95&gt;=1.45,F95&gt;=1.5,B95&lt;3.35),5.7,IF(AND(G95&gt;=0.385,G95&lt;0.607,D95&lt;0.35,H95&gt;=5.245,F95&lt;2,B95&gt;=3.35),1.325,IF(AND(D95&lt;1.25,A95&lt;6.3,B95&gt;=2.65,G95&lt;0.572,D95&lt;1.45,F95&gt;=1.5,B95&lt;3.35),4,IF(AND(D95&gt;=1.25,A95&lt;6.3,B95&gt;=2.65,G95&lt;0.572,D95&lt;1.45,F95&gt;=1.5,B95&lt;3.35),4.18,IF(AND(G95&lt;0.907,D95&gt;=1.15,B95&lt;2.85,G95&gt;=0.572,D95&lt;1.45,F95&gt;=1.5,B95&lt;3.35),4,IF(AND(G95&gt;=0.907,D95&gt;=1.15,B95&lt;2.85,G95&gt;=0.572,D95&lt;1.45,F95&gt;=1.5,B95&lt;3.35),4.4,IF(AND(H95&lt;8.326,B95&lt;3.15,B95&gt;=2.85,G95&gt;=0.572,D95&lt;1.45,F95&gt;=1.5,B95&lt;3.35),3.6,IF(AND(H95&gt;=8.326,B95&lt;3.15,B95&gt;=2.85,G95&gt;=0.572,D95&lt;1.45,F95&gt;=1.5,B95&lt;3.35),4.48,IF(AND(B95&lt;2.95,A95&lt;6.7,G95&lt;0.107,F95&gt;=2.5,D95&gt;=1.45,F95&gt;=1.5,B95&lt;3.35),5.6,IF(AND(B95&gt;=2.95,A95&lt;6.7,G95&lt;0.107,F95&gt;=2.5,D95&gt;=1.45,F95&gt;=1.5,B95&lt;3.35),5.5,IF(AND(G95&lt;0.205,G95&lt;0.432,G95&gt;=0.107,F95&gt;=2.5,D95&gt;=1.45,F95&gt;=1.5,B95&lt;3.35),5.3,IF(AND(B95&gt;=3.05,G95&gt;=0.432,G95&gt;=0.107,F95&gt;=2.5,D95&gt;=1.45,F95&gt;=1.5,B95&lt;3.35),5.86,IF(AND(H95&gt;=14.057,G95&lt;0.385,G95&lt;0.607,D95&lt;0.35,H95&gt;=5.245,F95&lt;2,B95&gt;=3.35),1.7,IF(AND(D95&lt;1.7,G95&gt;=0.205,G95&lt;0.432,G95&gt;=0.107,F95&gt;=2.5,D95&gt;=1.45,F95&gt;=1.5,B95&lt;3.35),5,IF(AND(G95&lt;0.779,B95&lt;3.05,G95&gt;=0.432,G95&gt;=0.107,F95&gt;=2.5,D95&gt;=1.45,F95&gt;=1.5,B95&lt;3.35),4.9,IF(AND(G95&gt;=0.779,B95&lt;3.05,G95&gt;=0.432,G95&gt;=0.107,F95&gt;=2.5,D95&gt;=1.45,F95&gt;=1.5,B95&lt;3.35),5.533,IF(AND(D95&gt;=0.25,H95&lt;14.057,G95&lt;0.385,G95&lt;0.607,D95&lt;0.35,H95&gt;=5.245,F95&lt;2,B95&gt;=3.35),1.4,IF(AND(B95&lt;2.85,D95&gt;=1.7,G95&gt;=0.205,G95&lt;0.432,G95&gt;=0.107,F95&gt;=2.5,D95&gt;=1.45,F95&gt;=1.5,B95&lt;3.35),5.1,IF(AND(B95&gt;=2.85,D95&gt;=1.7,G95&gt;=0.205,G95&lt;0.432,G95&gt;=0.107,F95&gt;=2.5,D95&gt;=1.45,F95&gt;=1.5,B95&lt;3.35),5.15,IF(AND(A95&lt;5.1,D95&lt;0.25,H95&lt;14.057,G95&lt;0.385,G95&lt;0.607,D95&lt;0.35,H95&gt;=5.245,F95&lt;2,B95&gt;=3.35),1.4,IF(AND(A95&gt;=5.1,D95&lt;0.25,H95&lt;14.057,G95&lt;0.385,G95&lt;0.607,D95&lt;0.35,H95&gt;=5.245,F95&lt;2,B95&gt;=3.35),1.5,"shouldnthappen")))))))))))))))))))))))))))))))))))))</f>
        <v>4</v>
      </c>
    </row>
    <row r="96" customFormat="false" ht="13.8" hidden="false" customHeight="false" outlineLevel="0" collapsed="false">
      <c r="A96" s="1" t="n">
        <v>5</v>
      </c>
      <c r="B96" s="1" t="n">
        <v>2.3</v>
      </c>
      <c r="C96" s="1" t="n">
        <v>3.3</v>
      </c>
      <c r="D96" s="1" t="n">
        <v>1</v>
      </c>
      <c r="E96" s="1" t="s">
        <v>92</v>
      </c>
      <c r="F96" s="1" t="n">
        <v>2</v>
      </c>
      <c r="G96" s="1" t="n">
        <v>0.681081991177052</v>
      </c>
      <c r="H96" s="16" t="n">
        <v>14.1664115479216</v>
      </c>
      <c r="I96" s="11" t="n">
        <f aca="false">C96</f>
        <v>3.3</v>
      </c>
      <c r="J96" s="1" t="n">
        <f aca="false">AVERAGE(M96:BJ96)</f>
        <v>3.55602</v>
      </c>
      <c r="K96" s="15" t="n">
        <f aca="false">1-SQRT(VAR(M96:BJ96, I96)) / AVERAGE(M96:BJ96)</f>
        <v>0.866423982578104</v>
      </c>
      <c r="L96" s="1" t="n">
        <f aca="false">(J96-I96)/I96</f>
        <v>0.0775818181818182</v>
      </c>
      <c r="M96" s="1" t="n">
        <f aca="false">IF(AND(H96&gt;=16.241,B96&gt;=3.35),6.4,IF(AND(D96&gt;=0.75,A96&lt;5.15,B96&lt;3.35),4.1,IF(AND(D96&gt;=1.5,H96&lt;16.241,B96&gt;=3.35),5.767,IF(AND(B96&gt;=3.25,D96&lt;0.75,A96&lt;5.15,B96&lt;3.35),1.58,IF(AND(A96&lt;4.95,D96&lt;1.5,H96&lt;16.241,B96&gt;=3.35),1.4,IF(AND(A96&lt;4.5,B96&lt;3.25,D96&lt;0.75,A96&lt;5.15,B96&lt;3.35),1.26,IF(AND(A96&gt;=4.5,B96&lt;3.25,D96&lt;0.75,A96&lt;5.15,B96&lt;3.35),1.48,IF(AND(G96&lt;0.356,H96&lt;12.557,D96&lt;1.45,A96&gt;=5.15,B96&lt;3.35),4.267,IF(AND(D96&lt;1.25,H96&gt;=12.557,D96&lt;1.45,A96&gt;=5.15,B96&lt;3.35),4.05,IF(AND(D96&gt;=1.35,G96&gt;=0.356,H96&lt;12.557,D96&lt;1.45,A96&gt;=5.15,B96&lt;3.35),4.25,IF(AND(H96&lt;15.086,D96&gt;=1.25,H96&gt;=12.557,D96&lt;1.45,A96&gt;=5.15,B96&lt;3.35),4.4,IF(AND(F96&lt;2.5,G96&gt;=0.44,D96&lt;2.05,D96&gt;=1.45,A96&gt;=5.15,B96&lt;3.35),4.7,IF(AND(H96&lt;10.391,B96&lt;3.15,D96&gt;=2.05,D96&gt;=1.45,A96&gt;=5.15,B96&lt;3.35),5.1,IF(AND(G96&lt;0.505,B96&gt;=3.15,D96&gt;=2.05,D96&gt;=1.45,A96&gt;=5.15,B96&lt;3.35),5.7,IF(AND(G96&gt;=0.505,B96&gt;=3.15,D96&gt;=2.05,D96&gt;=1.45,A96&gt;=5.15,B96&lt;3.35),5.95,IF(AND(D96&gt;=0.5,G96&lt;0.905,A96&gt;=4.95,D96&lt;1.5,H96&lt;16.241,B96&gt;=3.35),1.6,IF(AND(B96&lt;3.6,G96&gt;=0.905,A96&gt;=4.95,D96&lt;1.5,H96&lt;16.241,B96&gt;=3.35),1.7,IF(AND(B96&gt;=3.6,G96&gt;=0.905,A96&gt;=4.95,D96&lt;1.5,H96&lt;16.241,B96&gt;=3.35),1.767,IF(AND(A96&gt;=5.7,D96&lt;1.35,G96&gt;=0.356,H96&lt;12.557,D96&lt;1.45,A96&gt;=5.15,B96&lt;3.35),3.9,IF(AND(A96&lt;6.35,H96&gt;=15.086,D96&gt;=1.25,H96&gt;=12.557,D96&lt;1.45,A96&gt;=5.15,B96&lt;3.35),4.7,IF(AND(A96&gt;=6.35,H96&gt;=15.086,D96&gt;=1.25,H96&gt;=12.557,D96&lt;1.45,A96&gt;=5.15,B96&lt;3.35),4.6,IF(AND(H96&lt;9.252,D96&lt;1.55,G96&lt;0.44,D96&lt;2.05,D96&gt;=1.45,A96&gt;=5.15,B96&lt;3.35),5.08,IF(AND(H96&gt;=9.252,D96&lt;1.55,G96&lt;0.44,D96&lt;2.05,D96&gt;=1.45,A96&gt;=5.15,B96&lt;3.35),4.7,IF(AND(H96&lt;8.477,D96&gt;=1.55,G96&lt;0.44,D96&lt;2.05,D96&gt;=1.45,A96&gt;=5.15,B96&lt;3.35),5.1,IF(AND(H96&gt;=8.477,D96&gt;=1.55,G96&lt;0.44,D96&lt;2.05,D96&gt;=1.45,A96&gt;=5.15,B96&lt;3.35),5.4,IF(AND(H96&lt;8.435,F96&gt;=2.5,G96&gt;=0.44,D96&lt;2.05,D96&gt;=1.45,A96&gt;=5.15,B96&lt;3.35),5.1,IF(AND(H96&gt;=8.435,F96&gt;=2.5,G96&gt;=0.44,D96&lt;2.05,D96&gt;=1.45,A96&gt;=5.15,B96&lt;3.35),4.86,IF(AND(G96&lt;0.543,H96&gt;=10.391,B96&lt;3.15,D96&gt;=2.05,D96&gt;=1.45,A96&gt;=5.15,B96&lt;3.35),5.56,IF(AND(G96&gt;=0.543,H96&gt;=10.391,B96&lt;3.15,D96&gt;=2.05,D96&gt;=1.45,A96&gt;=5.15,B96&lt;3.35),5.8,IF(AND(A96&lt;5.05,D96&lt;0.5,G96&lt;0.905,A96&gt;=4.95,D96&lt;1.5,H96&lt;16.241,B96&gt;=3.35),1.3,IF(AND(H96&lt;6.583,A96&lt;5.7,D96&lt;1.35,G96&gt;=0.356,H96&lt;12.557,D96&lt;1.45,A96&gt;=5.15,B96&lt;3.35),4,IF(AND(G96&lt;0.585,A96&gt;=5.05,D96&lt;0.5,G96&lt;0.905,A96&gt;=4.95,D96&lt;1.5,H96&lt;16.241,B96&gt;=3.35),1.475,IF(AND(G96&lt;0.62,H96&gt;=6.583,A96&lt;5.7,D96&lt;1.35,G96&gt;=0.356,H96&lt;12.557,D96&lt;1.45,A96&gt;=5.15,B96&lt;3.35),3.75,IF(AND(G96&gt;=0.62,H96&gt;=6.583,A96&lt;5.7,D96&lt;1.35,G96&gt;=0.356,H96&lt;12.557,D96&lt;1.45,A96&gt;=5.15,B96&lt;3.35),3.6,IF(AND(B96&lt;3.75,G96&gt;=0.585,A96&gt;=5.05,D96&lt;0.5,G96&lt;0.905,A96&gt;=4.95,D96&lt;1.5,H96&lt;16.241,B96&gt;=3.35),1.5,IF(AND(B96&gt;=3.75,G96&gt;=0.585,A96&gt;=5.05,D96&lt;0.5,G96&lt;0.905,A96&gt;=4.95,D96&lt;1.5,H96&lt;16.241,B96&gt;=3.35),1.6,"shouldnthappen"))))))))))))))))))))))))))))))))))))</f>
        <v>4.1</v>
      </c>
      <c r="N96" s="1" t="n">
        <f aca="false">IF(AND(H96&lt;5.245,B96&lt;3.65,F96&lt;1.5),1,IF(AND(H96&gt;=14.096,B96&gt;=3.65,F96&lt;1.5),1.65,IF(AND(A96&gt;=5.45,H96&gt;=5.245,B96&lt;3.65,F96&lt;1.5),1.3,IF(AND(H96&gt;=13.586,H96&lt;14.096,B96&gt;=3.65,F96&lt;1.5),1.3,IF(AND(H96&lt;10.258,D96&lt;1.25,F96&lt;2.5,F96&gt;=1.5),3.38,IF(AND(H96&lt;6.982,D96&gt;=1.25,F96&lt;2.5,F96&gt;=1.5),3.96,IF(AND(H96&gt;=13.646,D96&lt;2.05,F96&gt;=2.5,F96&gt;=1.5),6.1,IF(AND(B96&lt;3.05,A96&lt;5.45,H96&gt;=5.245,B96&lt;3.65,F96&lt;1.5),1.375,IF(AND(H96&lt;6.543,H96&lt;13.586,H96&lt;14.096,B96&gt;=3.65,F96&lt;1.5),1.4,IF(AND(H96&gt;=6.543,H96&lt;13.586,H96&lt;14.096,B96&gt;=3.65,F96&lt;1.5),1.5,IF(AND(H96&lt;11.522,H96&gt;=10.258,D96&lt;1.25,F96&lt;2.5,F96&gt;=1.5),3.733,IF(AND(H96&gt;=11.522,H96&gt;=10.258,D96&lt;1.25,F96&lt;2.5,F96&gt;=1.5),3.92,IF(AND(H96&lt;5.767,H96&lt;13.646,D96&lt;2.05,F96&gt;=2.5,F96&gt;=1.5),4.5,IF(AND(A96&lt;6.8,B96&lt;3.15,D96&gt;=2.05,F96&gt;=2.5,F96&gt;=1.5),5.6,IF(AND(A96&gt;=6.8,B96&lt;3.15,D96&gt;=2.05,F96&gt;=2.5,F96&gt;=1.5),5.1,IF(AND(B96&lt;3.25,B96&gt;=3.15,D96&gt;=2.05,F96&gt;=2.5,F96&gt;=1.5),5.8,IF(AND(B96&gt;=3.25,B96&gt;=3.15,D96&gt;=2.05,F96&gt;=2.5,F96&gt;=1.5),5.65,IF(AND(B96&lt;3.15,B96&gt;=3.05,A96&lt;5.45,H96&gt;=5.245,B96&lt;3.65,F96&lt;1.5),1.5,IF(AND(G96&gt;=0.735,H96&lt;13.665,H96&gt;=6.982,D96&gt;=1.25,F96&lt;2.5,F96&gt;=1.5),4.2,IF(AND(H96&lt;14.03,H96&gt;=13.665,H96&gt;=6.982,D96&gt;=1.25,F96&lt;2.5,F96&gt;=1.5),4.8,IF(AND(A96&gt;=6.6,H96&gt;=5.767,H96&lt;13.646,D96&lt;2.05,F96&gt;=2.5,F96&gt;=1.5),6.05,IF(AND(G96&gt;=0.934,B96&gt;=3.15,B96&gt;=3.05,A96&lt;5.45,H96&gt;=5.245,B96&lt;3.65,F96&lt;1.5),1.7,IF(AND(D96&gt;=1.55,G96&lt;0.735,H96&lt;13.665,H96&gt;=6.982,D96&gt;=1.25,F96&lt;2.5,F96&gt;=1.5),5.1,IF(AND(D96&lt;1.45,H96&gt;=14.03,H96&gt;=13.665,H96&gt;=6.982,D96&gt;=1.25,F96&lt;2.5,F96&gt;=1.5),4.7,IF(AND(D96&gt;=1.45,H96&gt;=14.03,H96&gt;=13.665,H96&gt;=6.982,D96&gt;=1.25,F96&lt;2.5,F96&gt;=1.5),4.5,IF(AND(A96&gt;=6.2,A96&lt;6.6,H96&gt;=5.767,H96&lt;13.646,D96&lt;2.05,F96&gt;=2.5,F96&gt;=1.5),5.325,IF(AND(B96&lt;3.25,G96&lt;0.934,B96&gt;=3.15,B96&gt;=3.05,A96&lt;5.45,H96&gt;=5.245,B96&lt;3.65,F96&lt;1.5),1.3,IF(AND(D96&lt;1.35,D96&lt;1.55,G96&lt;0.735,H96&lt;13.665,H96&gt;=6.982,D96&gt;=1.25,F96&lt;2.5,F96&gt;=1.5),4.25,IF(AND(H96&lt;8.435,A96&lt;6.2,A96&lt;6.6,H96&gt;=5.767,H96&lt;13.646,D96&lt;2.05,F96&gt;=2.5,F96&gt;=1.5),5.1,IF(AND(H96&gt;=8.435,A96&lt;6.2,A96&lt;6.6,H96&gt;=5.767,H96&lt;13.646,D96&lt;2.05,F96&gt;=2.5,F96&gt;=1.5),4.9,IF(AND(A96&gt;=5.15,B96&gt;=3.25,G96&lt;0.934,B96&gt;=3.15,B96&gt;=3.05,A96&lt;5.45,H96&gt;=5.245,B96&lt;3.65,F96&lt;1.5),1.5,IF(AND(B96&lt;2.9,D96&gt;=1.35,D96&lt;1.55,G96&lt;0.735,H96&lt;13.665,H96&gt;=6.982,D96&gt;=1.25,F96&lt;2.5,F96&gt;=1.5),4.6,IF(AND(B96&gt;=2.9,D96&gt;=1.35,D96&lt;1.55,G96&lt;0.735,H96&lt;13.665,H96&gt;=6.982,D96&gt;=1.25,F96&lt;2.5,F96&gt;=1.5),4.52,IF(AND(G96&gt;=0.862,A96&lt;5.15,B96&gt;=3.25,G96&lt;0.934,B96&gt;=3.15,B96&gt;=3.05,A96&lt;5.45,H96&gt;=5.245,B96&lt;3.65,F96&lt;1.5),1.5,IF(AND(H96&lt;9.35,G96&lt;0.862,A96&lt;5.15,B96&gt;=3.25,G96&lt;0.934,B96&gt;=3.15,B96&gt;=3.05,A96&lt;5.45,H96&gt;=5.245,B96&lt;3.65,F96&lt;1.5),1.38,IF(AND(H96&gt;=9.35,G96&lt;0.862,A96&lt;5.15,B96&gt;=3.25,G96&lt;0.934,B96&gt;=3.15,B96&gt;=3.05,A96&lt;5.45,H96&gt;=5.245,B96&lt;3.65,F96&lt;1.5),1.4,"shouldnthappen"))))))))))))))))))))))))))))))))))))</f>
        <v>3.92</v>
      </c>
      <c r="O96" s="1" t="n">
        <f aca="false">IF(AND(B96&lt;2.75,A96&lt;5.55),3.96,IF(AND(H96&lt;9.205,A96&lt;5.9,A96&gt;=5.55),3.85,IF(AND(A96&lt;4.35,D96&lt;0.35,B96&gt;=2.75,A96&lt;5.55),1.1,IF(AND(B96&lt;3.65,D96&gt;=0.35,B96&gt;=2.75,A96&lt;5.55),1.65,IF(AND(B96&gt;=3.65,D96&gt;=0.35,B96&gt;=2.75,A96&lt;5.55),1.9,IF(AND(G96&gt;=0.732,H96&gt;=9.205,A96&lt;5.9,A96&gt;=5.55),4.9,IF(AND(G96&lt;0.273,G96&lt;0.732,H96&gt;=9.205,A96&lt;5.9,A96&gt;=5.55),4.5,IF(AND(A96&lt;6.3,G96&lt;0.422,F96&lt;2.5,A96&gt;=5.9,A96&gt;=5.55),5.1,IF(AND(A96&gt;=6.3,G96&lt;0.422,F96&lt;2.5,A96&gt;=5.9,A96&gt;=5.55),4.76,IF(AND(B96&lt;2.4,G96&gt;=0.422,F96&lt;2.5,A96&gt;=5.9,A96&gt;=5.55),4.45,IF(AND(A96&gt;=7,G96&gt;=0.628,F96&gt;=2.5,A96&gt;=5.9,A96&gt;=5.55),6.45,IF(AND(D96&lt;0.15,H96&lt;13.924,A96&gt;=4.35,D96&lt;0.35,B96&gt;=2.75,A96&lt;5.55),1.5,IF(AND(B96&lt;3.15,H96&gt;=13.924,A96&gt;=4.35,D96&lt;0.35,B96&gt;=2.75,A96&lt;5.55),1.56,IF(AND(B96&gt;=3.15,H96&gt;=13.924,A96&gt;=4.35,D96&lt;0.35,B96&gt;=2.75,A96&lt;5.55),1.3,IF(AND(H96&lt;14.316,G96&gt;=0.273,G96&lt;0.732,H96&gt;=9.205,A96&lt;5.9,A96&gt;=5.55),3.95,IF(AND(H96&gt;=14.316,G96&gt;=0.273,G96&lt;0.732,H96&gt;=9.205,A96&lt;5.9,A96&gt;=5.55),4.1,IF(AND(A96&lt;6.2,B96&gt;=2.4,G96&gt;=0.422,F96&lt;2.5,A96&gt;=5.9,A96&gt;=5.55),4.3,IF(AND(A96&gt;=7.05,G96&lt;0.364,G96&lt;0.628,F96&gt;=2.5,A96&gt;=5.9,A96&gt;=5.55),6.1,IF(AND(A96&gt;=7.55,G96&gt;=0.364,G96&lt;0.628,F96&gt;=2.5,A96&gt;=5.9,A96&gt;=5.55),6.4,IF(AND(A96&lt;6.15,A96&lt;7,G96&gt;=0.628,F96&gt;=2.5,A96&gt;=5.9,A96&gt;=5.55),4.9,IF(AND(D96&lt;1.45,A96&gt;=6.2,B96&gt;=2.4,G96&gt;=0.422,F96&lt;2.5,A96&gt;=5.9,A96&gt;=5.55),4.64,IF(AND(D96&gt;=1.45,A96&gt;=6.2,B96&gt;=2.4,G96&gt;=0.422,F96&lt;2.5,A96&gt;=5.9,A96&gt;=5.55),4.9,IF(AND(D96&lt;1.65,A96&lt;7.05,G96&lt;0.364,G96&lt;0.628,F96&gt;=2.5,A96&gt;=5.9,A96&gt;=5.55),5.1,IF(AND(D96&gt;=2.35,A96&lt;7.55,G96&gt;=0.364,G96&lt;0.628,F96&gt;=2.5,A96&gt;=5.9,A96&gt;=5.55),5.633,IF(AND(D96&lt;2.15,A96&gt;=6.15,A96&lt;7,G96&gt;=0.628,F96&gt;=2.5,A96&gt;=5.9,A96&gt;=5.55),5.1,IF(AND(D96&gt;=2.15,A96&gt;=6.15,A96&lt;7,G96&gt;=0.628,F96&gt;=2.5,A96&gt;=5.9,A96&gt;=5.55),5.267,IF(AND(A96&lt;4.9,A96&lt;5.05,D96&gt;=0.15,H96&lt;13.924,A96&gt;=4.35,D96&lt;0.35,B96&gt;=2.75,A96&lt;5.55),1.375,IF(AND(A96&gt;=4.9,A96&lt;5.05,D96&gt;=0.15,H96&lt;13.924,A96&gt;=4.35,D96&lt;0.35,B96&gt;=2.75,A96&lt;5.55),1.3,IF(AND(A96&lt;5.45,A96&gt;=5.05,D96&gt;=0.15,H96&lt;13.924,A96&gt;=4.35,D96&lt;0.35,B96&gt;=2.75,A96&lt;5.55),1.475,IF(AND(A96&gt;=5.45,A96&gt;=5.05,D96&gt;=0.15,H96&lt;13.924,A96&gt;=4.35,D96&lt;0.35,B96&gt;=2.75,A96&lt;5.55),1.4,IF(AND(B96&gt;=3.25,D96&lt;2.35,A96&lt;7.55,G96&gt;=0.364,G96&lt;0.628,F96&gt;=2.5,A96&gt;=5.9,A96&gt;=5.55),5.7,IF(AND(G96&lt;0.006,G96&lt;0.107,D96&gt;=1.65,A96&lt;7.05,G96&lt;0.364,G96&lt;0.628,F96&gt;=2.5,A96&gt;=5.9,A96&gt;=5.55),5.5,IF(AND(G96&gt;=0.006,G96&lt;0.107,D96&gt;=1.65,A96&lt;7.05,G96&lt;0.364,G96&lt;0.628,F96&gt;=2.5,A96&gt;=5.9,A96&gt;=5.55),5.667,IF(AND(D96&lt;2.2,G96&gt;=0.107,D96&gt;=1.65,A96&lt;7.05,G96&lt;0.364,G96&lt;0.628,F96&gt;=2.5,A96&gt;=5.9,A96&gt;=5.55),5.35,IF(AND(D96&gt;=2.2,G96&gt;=0.107,D96&gt;=1.65,A96&lt;7.05,G96&lt;0.364,G96&lt;0.628,F96&gt;=2.5,A96&gt;=5.9,A96&gt;=5.55),5.2,IF(AND(D96&lt;2.25,B96&lt;3.25,D96&lt;2.35,A96&lt;7.55,G96&gt;=0.364,G96&lt;0.628,F96&gt;=2.5,A96&gt;=5.9,A96&gt;=5.55),5.8,IF(AND(D96&gt;=2.25,B96&lt;3.25,D96&lt;2.35,A96&lt;7.55,G96&gt;=0.364,G96&lt;0.628,F96&gt;=2.5,A96&gt;=5.9,A96&gt;=5.55),5.9,"shouldnthappen")))))))))))))))))))))))))))))))))))))</f>
        <v>3.96</v>
      </c>
      <c r="P96" s="1" t="n">
        <f aca="false">IF(AND(D96&gt;=0.75,A96&lt;5.55),3.9,IF(AND(H96&lt;7.482,A96&gt;=5.55),3.45,IF(AND(B96&gt;=3.15,B96&lt;3.25,D96&lt;0.75,A96&lt;5.55),1.262,IF(AND(G96&gt;=0.446,B96&lt;3.15,B96&lt;3.25,D96&lt;0.75,A96&lt;5.55),1.1,IF(AND(G96&lt;0.408,A96&lt;5.05,B96&gt;=3.25,D96&lt;0.75,A96&lt;5.55),1.4,IF(AND(G96&gt;=0.408,A96&lt;5.05,B96&gt;=3.25,D96&lt;0.75,A96&lt;5.55),1.233,IF(AND(G96&gt;=0.676,A96&gt;=5.05,B96&gt;=3.25,D96&lt;0.75,A96&lt;5.55),1.72,IF(AND(H96&lt;9.386,A96&lt;5.85,F96&lt;2.5,H96&gt;=7.482,A96&gt;=5.55),3.5,IF(AND(H96&gt;=9.386,A96&lt;5.85,F96&lt;2.5,H96&gt;=7.482,A96&gt;=5.55),4.275,IF(AND(H96&gt;=16.284,G96&lt;0.865,F96&gt;=2.5,H96&gt;=7.482,A96&gt;=5.55),6.6,IF(AND(G96&lt;0.912,G96&gt;=0.865,F96&gt;=2.5,H96&gt;=7.482,A96&gt;=5.55),4.8,IF(AND(G96&gt;=0.912,G96&gt;=0.865,F96&gt;=2.5,H96&gt;=7.482,A96&gt;=5.55),5.175,IF(AND(A96&gt;=4.95,G96&lt;0.446,B96&lt;3.15,B96&lt;3.25,D96&lt;0.75,A96&lt;5.55),1.6,IF(AND(H96&gt;=12.974,G96&lt;0.676,A96&gt;=5.05,B96&gt;=3.25,D96&lt;0.75,A96&lt;5.55),1.3,IF(AND(D96&lt;1.45,H96&lt;13.531,A96&gt;=5.85,F96&lt;2.5,H96&gt;=7.482,A96&gt;=5.55),4.2,IF(AND(D96&gt;=1.45,H96&lt;13.531,A96&gt;=5.85,F96&lt;2.5,H96&gt;=7.482,A96&gt;=5.55),4.967,IF(AND(G96&lt;0.187,H96&gt;=13.531,A96&gt;=5.85,F96&lt;2.5,H96&gt;=7.482,A96&gt;=5.55),5,IF(AND(H96&gt;=12.675,A96&lt;4.95,G96&lt;0.446,B96&lt;3.15,B96&lt;3.25,D96&lt;0.75,A96&lt;5.55),1.5,IF(AND(H96&lt;10.826,H96&lt;12.974,G96&lt;0.676,A96&gt;=5.05,B96&gt;=3.25,D96&lt;0.75,A96&lt;5.55),1.46,IF(AND(H96&gt;=10.826,H96&lt;12.974,G96&lt;0.676,A96&gt;=5.05,B96&gt;=3.25,D96&lt;0.75,A96&lt;5.55),1.4,IF(AND(A96&lt;6.15,G96&gt;=0.187,H96&gt;=13.531,A96&gt;=5.85,F96&lt;2.5,H96&gt;=7.482,A96&gt;=5.55),4.7,IF(AND(A96&lt;6.85,B96&lt;2.95,H96&lt;16.284,G96&lt;0.865,F96&gt;=2.5,H96&gt;=7.482,A96&gt;=5.55),5.32,IF(AND(A96&gt;=6.85,B96&lt;2.95,H96&lt;16.284,G96&lt;0.865,F96&gt;=2.5,H96&gt;=7.482,A96&gt;=5.55),6.567,IF(AND(A96&lt;4.85,H96&lt;12.675,A96&lt;4.95,G96&lt;0.446,B96&lt;3.15,B96&lt;3.25,D96&lt;0.75,A96&lt;5.55),1.4,IF(AND(A96&gt;=4.85,H96&lt;12.675,A96&lt;4.95,G96&lt;0.446,B96&lt;3.15,B96&lt;3.25,D96&lt;0.75,A96&lt;5.55),1.5,IF(AND(B96&lt;3.1,A96&gt;=6.15,G96&gt;=0.187,H96&gt;=13.531,A96&gt;=5.85,F96&lt;2.5,H96&gt;=7.482,A96&gt;=5.55),4.467,IF(AND(B96&gt;=3.1,A96&gt;=6.15,G96&gt;=0.187,H96&gt;=13.531,A96&gt;=5.85,F96&lt;2.5,H96&gt;=7.482,A96&gt;=5.55),4.7,IF(AND(G96&gt;=0.379,B96&lt;3.15,B96&gt;=2.95,H96&lt;16.284,G96&lt;0.865,F96&gt;=2.5,H96&gt;=7.482,A96&gt;=5.55),5.733,IF(AND(A96&lt;6.6,B96&gt;=3.15,B96&gt;=2.95,H96&lt;16.284,G96&lt;0.865,F96&gt;=2.5,H96&gt;=7.482,A96&gt;=5.55),5.38,IF(AND(A96&lt;6.7,G96&lt;0.379,B96&lt;3.15,B96&gt;=2.95,H96&lt;16.284,G96&lt;0.865,F96&gt;=2.5,H96&gt;=7.482,A96&gt;=5.55),5.3,IF(AND(A96&gt;=6.7,G96&lt;0.379,B96&lt;3.15,B96&gt;=2.95,H96&lt;16.284,G96&lt;0.865,F96&gt;=2.5,H96&gt;=7.482,A96&gt;=5.55),5.16,IF(AND(A96&lt;7.05,A96&gt;=6.6,B96&gt;=3.15,B96&gt;=2.95,H96&lt;16.284,G96&lt;0.865,F96&gt;=2.5,H96&gt;=7.482,A96&gt;=5.55),5.78,IF(AND(A96&gt;=7.05,A96&gt;=6.6,B96&gt;=3.15,B96&gt;=2.95,H96&lt;16.284,G96&lt;0.865,F96&gt;=2.5,H96&gt;=7.482,A96&gt;=5.55),6.1,"shouldnthappen")))))))))))))))))))))))))))))))))</f>
        <v>3.9</v>
      </c>
      <c r="Q96" s="1" t="n">
        <f aca="false">IF(AND(G96&gt;=0.422,B96&lt;3.25,F96&lt;1.5),1.25,IF(AND(G96&gt;=0.082,G96&lt;0.125,F96&gt;=1.5),6.7,IF(AND(G96&lt;0.251,G96&lt;0.422,B96&lt;3.25,F96&lt;1.5),1.38,IF(AND(G96&gt;=0.251,G96&lt;0.422,B96&lt;3.25,F96&lt;1.5),1.55,IF(AND(G96&gt;=0.385,G96&lt;0.633,B96&gt;=3.25,F96&lt;1.5),1.367,IF(AND(B96&lt;3.35,G96&gt;=0.633,B96&gt;=3.25,F96&lt;1.5),1.7,IF(AND(A96&lt;5.85,G96&lt;0.082,G96&lt;0.125,F96&gt;=1.5),4.5,IF(AND(F96&gt;=2.5,D96&lt;1.6,G96&gt;=0.125,F96&gt;=1.5),5.05,IF(AND(H96&gt;=16.774,D96&gt;=1.6,G96&gt;=0.125,F96&gt;=1.5),6.4,IF(AND(D96&gt;=0.5,G96&lt;0.385,G96&lt;0.633,B96&gt;=3.25,F96&lt;1.5),1.6,IF(AND(B96&lt;3.6,B96&gt;=3.35,G96&gt;=0.633,B96&gt;=3.25,F96&lt;1.5),1.55,IF(AND(B96&gt;=3.6,B96&gt;=3.35,G96&gt;=0.633,B96&gt;=3.25,F96&lt;1.5),1.6,IF(AND(D96&lt;1.65,A96&gt;=5.85,G96&lt;0.082,G96&lt;0.125,F96&gt;=1.5),4.7,IF(AND(A96&lt;5.3,F96&lt;2.5,D96&lt;1.6,G96&gt;=0.125,F96&gt;=1.5),3.15,IF(AND(B96&gt;=3.2,H96&lt;16.774,D96&gt;=1.6,G96&gt;=0.125,F96&gt;=1.5),5.675,IF(AND(H96&lt;11.767,D96&lt;0.5,G96&lt;0.385,G96&lt;0.633,B96&gt;=3.25,F96&lt;1.5),1.5,IF(AND(H96&gt;=11.767,D96&lt;0.5,G96&lt;0.385,G96&lt;0.633,B96&gt;=3.25,F96&lt;1.5),1.367,IF(AND(H96&lt;8.367,D96&gt;=1.65,A96&gt;=5.85,G96&lt;0.082,G96&lt;0.125,F96&gt;=1.5),5.7,IF(AND(H96&gt;=8.367,D96&gt;=1.65,A96&gt;=5.85,G96&lt;0.082,G96&lt;0.125,F96&gt;=1.5),5.575,IF(AND(A96&gt;=7.1,B96&lt;3.2,H96&lt;16.774,D96&gt;=1.6,G96&gt;=0.125,F96&gt;=1.5),6.3,IF(AND(H96&gt;=15.395,B96&lt;2.85,A96&gt;=5.3,F96&lt;2.5,D96&lt;1.6,G96&gt;=0.125,F96&gt;=1.5),4.8,IF(AND(H96&lt;8.486,B96&gt;=2.85,A96&gt;=5.3,F96&lt;2.5,D96&lt;1.6,G96&gt;=0.125,F96&gt;=1.5),3.85,IF(AND(D96&gt;=2.1,A96&lt;7.1,B96&lt;3.2,H96&lt;16.774,D96&gt;=1.6,G96&gt;=0.125,F96&gt;=1.5),5.5,IF(AND(B96&gt;=2.75,H96&lt;15.395,B96&lt;2.85,A96&gt;=5.3,F96&lt;2.5,D96&lt;1.6,G96&gt;=0.125,F96&gt;=1.5),4.489,IF(AND(H96&gt;=15.168,H96&gt;=8.486,B96&gt;=2.85,A96&gt;=5.3,F96&lt;2.5,D96&lt;1.6,G96&gt;=0.125,F96&gt;=1.5),4.7,IF(AND(G96&gt;=0.519,D96&lt;2.1,A96&lt;7.1,B96&lt;3.2,H96&lt;16.774,D96&gt;=1.6,G96&gt;=0.125,F96&gt;=1.5),4.925,IF(AND(G96&gt;=0.897,B96&lt;2.75,H96&lt;15.395,B96&lt;2.85,A96&gt;=5.3,F96&lt;2.5,D96&lt;1.6,G96&gt;=0.125,F96&gt;=1.5),4.567,IF(AND(A96&lt;5.65,H96&lt;15.168,H96&gt;=8.486,B96&gt;=2.85,A96&gt;=5.3,F96&lt;2.5,D96&lt;1.6,G96&gt;=0.125,F96&gt;=1.5),4.5,IF(AND(G96&lt;0.23,G96&lt;0.519,D96&lt;2.1,A96&lt;7.1,B96&lt;3.2,H96&lt;16.774,D96&gt;=1.6,G96&gt;=0.125,F96&gt;=1.5),5,IF(AND(A96&lt;5.9,G96&lt;0.897,B96&lt;2.75,H96&lt;15.395,B96&lt;2.85,A96&gt;=5.3,F96&lt;2.5,D96&lt;1.6,G96&gt;=0.125,F96&gt;=1.5),4.1,IF(AND(A96&gt;=5.9,G96&lt;0.897,B96&lt;2.75,H96&lt;15.395,B96&lt;2.85,A96&gt;=5.3,F96&lt;2.5,D96&lt;1.6,G96&gt;=0.125,F96&gt;=1.5),4.5,IF(AND(A96&lt;6.05,A96&gt;=5.65,H96&lt;15.168,H96&gt;=8.486,B96&gt;=2.85,A96&gt;=5.3,F96&lt;2.5,D96&lt;1.6,G96&gt;=0.125,F96&gt;=1.5),4.2,IF(AND(A96&gt;=6.05,A96&gt;=5.65,H96&lt;15.168,H96&gt;=8.486,B96&gt;=2.85,A96&gt;=5.3,F96&lt;2.5,D96&lt;1.6,G96&gt;=0.125,F96&gt;=1.5),4.35,IF(AND(D96&lt;1.95,G96&gt;=0.23,G96&lt;0.519,D96&lt;2.1,A96&lt;7.1,B96&lt;3.2,H96&lt;16.774,D96&gt;=1.6,G96&gt;=0.125,F96&gt;=1.5),5.3,IF(AND(D96&gt;=1.95,G96&gt;=0.23,G96&lt;0.519,D96&lt;2.1,A96&lt;7.1,B96&lt;3.2,H96&lt;16.774,D96&gt;=1.6,G96&gt;=0.125,F96&gt;=1.5),5.2,"shouldnthappen")))))))))))))))))))))))))))))))))))</f>
        <v>3.15</v>
      </c>
      <c r="R96" s="1" t="n">
        <f aca="false">IF(AND(G96&gt;=0.901,F96&lt;1.5),1.9,IF(AND(H96&lt;5.523,D96&lt;0.35,G96&lt;0.901,F96&lt;1.5),1,IF(AND(B96&lt;3.6,D96&gt;=0.35,G96&lt;0.901,F96&lt;1.5),1.575,IF(AND(B96&gt;=3.6,D96&gt;=0.35,G96&lt;0.901,F96&lt;1.5),1.5,IF(AND(G96&gt;=0.837,D96&lt;1.15,D96&lt;1.45,F96&gt;=1.5),3,IF(AND(G96&gt;=0.66,D96&gt;=1.15,D96&lt;1.45,F96&gt;=1.5),4,IF(AND(F96&gt;=2.5,D96&lt;1.55,D96&gt;=1.45,F96&gt;=1.5),5.025,IF(AND(F96&lt;2.5,D96&gt;=1.55,D96&gt;=1.45,F96&gt;=1.5),4.933,IF(AND(B96&lt;2.45,G96&lt;0.837,D96&lt;1.15,D96&lt;1.45,F96&gt;=1.5),3.3,IF(AND(B96&gt;=2.45,G96&lt;0.837,D96&lt;1.15,D96&lt;1.45,F96&gt;=1.5),3.86,IF(AND(B96&gt;=3.05,F96&lt;2.5,D96&lt;1.55,D96&gt;=1.45,F96&gt;=1.5),4.8,IF(AND(D96&gt;=2.45,F96&gt;=2.5,D96&gt;=1.55,D96&gt;=1.45,F96&gt;=1.5),5.875,IF(AND(H96&lt;13.187,G96&lt;0.217,H96&gt;=5.523,D96&lt;0.35,G96&lt;0.901,F96&lt;1.5),1.4,IF(AND(H96&gt;=13.187,G96&lt;0.217,H96&gt;=5.523,D96&lt;0.35,G96&lt;0.901,F96&lt;1.5),1.5,IF(AND(G96&lt;0.33,G96&gt;=0.217,H96&gt;=5.523,D96&lt;0.35,G96&lt;0.901,F96&lt;1.5),1.28,IF(AND(A96&lt;6.05,D96&lt;1.35,G96&lt;0.66,D96&gt;=1.15,D96&lt;1.45,F96&gt;=1.5),4.175,IF(AND(A96&gt;=6.05,D96&lt;1.35,G96&lt;0.66,D96&gt;=1.15,D96&lt;1.45,F96&gt;=1.5),4.3,IF(AND(A96&lt;5.65,D96&gt;=1.35,G96&lt;0.66,D96&gt;=1.15,D96&lt;1.45,F96&gt;=1.5),3.9,IF(AND(A96&gt;=5.65,D96&gt;=1.35,G96&lt;0.66,D96&gt;=1.15,D96&lt;1.45,F96&gt;=1.5),4.52,IF(AND(A96&lt;6.25,B96&lt;3.05,F96&lt;2.5,D96&lt;1.55,D96&gt;=1.45,F96&gt;=1.5),4.5,IF(AND(A96&gt;=6.25,B96&lt;3.05,F96&lt;2.5,D96&lt;1.55,D96&gt;=1.45,F96&gt;=1.5),4.675,IF(AND(A96&gt;=7.25,D96&lt;2.45,F96&gt;=2.5,D96&gt;=1.55,D96&gt;=1.45,F96&gt;=1.5),6.433,IF(AND(D96&gt;=0.25,G96&gt;=0.33,G96&gt;=0.217,H96&gt;=5.523,D96&lt;0.35,G96&lt;0.901,F96&lt;1.5),1.4,IF(AND(A96&lt;6.15,A96&lt;7.25,D96&lt;2.45,F96&gt;=2.5,D96&gt;=1.55,D96&gt;=1.45,F96&gt;=1.5),5.025,IF(AND(H96&lt;6.439,D96&lt;0.25,G96&gt;=0.33,G96&gt;=0.217,H96&gt;=5.523,D96&lt;0.35,G96&lt;0.901,F96&lt;1.5),1.5,IF(AND(H96&gt;=6.439,D96&lt;0.25,G96&gt;=0.33,G96&gt;=0.217,H96&gt;=5.523,D96&lt;0.35,G96&lt;0.901,F96&lt;1.5),1.38,IF(AND(H96&gt;=13.711,A96&gt;=6.15,A96&lt;7.25,D96&lt;2.45,F96&gt;=2.5,D96&gt;=1.55,D96&gt;=1.45,F96&gt;=1.5),5.68,IF(AND(B96&gt;=3.3,H96&lt;13.711,A96&gt;=6.15,A96&lt;7.25,D96&lt;2.45,F96&gt;=2.5,D96&gt;=1.55,D96&gt;=1.45,F96&gt;=1.5),5.6,IF(AND(G96&lt;0.093,B96&lt;3.3,H96&lt;13.711,A96&gt;=6.15,A96&lt;7.25,D96&lt;2.45,F96&gt;=2.5,D96&gt;=1.55,D96&gt;=1.45,F96&gt;=1.5),5.56,IF(AND(D96&lt;1.95,G96&gt;=0.093,B96&lt;3.3,H96&lt;13.711,A96&gt;=6.15,A96&lt;7.25,D96&lt;2.45,F96&gt;=2.5,D96&gt;=1.55,D96&gt;=1.45,F96&gt;=1.5),5.3,IF(AND(B96&lt;3.15,D96&gt;=1.95,G96&gt;=0.093,B96&lt;3.3,H96&lt;13.711,A96&gt;=6.15,A96&lt;7.25,D96&lt;2.45,F96&gt;=2.5,D96&gt;=1.55,D96&gt;=1.45,F96&gt;=1.5),5.1,IF(AND(B96&gt;=3.15,D96&gt;=1.95,G96&gt;=0.093,B96&lt;3.3,H96&lt;13.711,A96&gt;=6.15,A96&lt;7.25,D96&lt;2.45,F96&gt;=2.5,D96&gt;=1.55,D96&gt;=1.45,F96&gt;=1.5),5.15,"shouldnthappen"))))))))))))))))))))))))))))))))</f>
        <v>3.3</v>
      </c>
      <c r="S96" s="1" t="n">
        <f aca="false">IF(AND(G96&gt;=0.859,D96&gt;=0.35,F96&lt;1.5),1.9,IF(AND(D96&lt;1.75,F96&gt;=2.5,F96&gt;=1.5),4.867,IF(AND(H96&lt;8.42,A96&lt;5.05,D96&lt;0.35,F96&lt;1.5),1.42,IF(AND(H96&gt;=14.877,A96&gt;=5.05,D96&lt;0.35,F96&lt;1.5),1.3,IF(AND(B96&lt;3.35,G96&lt;0.859,D96&gt;=0.35,F96&lt;1.5),1.7,IF(AND(B96&gt;=3.35,G96&lt;0.859,D96&gt;=0.35,F96&lt;1.5),1.5,IF(AND(A96&gt;=6.05,B96&lt;2.75,F96&lt;2.5,F96&gt;=1.5),4.733,IF(AND(G96&gt;=0.68,B96&gt;=2.75,F96&lt;2.5,F96&gt;=1.5),4.025,IF(AND(H96&gt;=16.284,D96&gt;=1.75,F96&gt;=2.5,F96&gt;=1.5),6.6,IF(AND(A96&lt;4.35,H96&gt;=8.42,A96&lt;5.05,D96&lt;0.35,F96&lt;1.5),1.1,IF(AND(G96&gt;=0.948,H96&lt;14.877,A96&gt;=5.05,D96&lt;0.35,F96&lt;1.5),1.7,IF(AND(A96&lt;5.3,A96&lt;6.05,B96&lt;2.75,F96&lt;2.5,F96&gt;=1.5),3,IF(AND(H96&gt;=15.168,G96&lt;0.68,B96&gt;=2.75,F96&lt;2.5,F96&gt;=1.5),4.75,IF(AND(H96&gt;=14.005,A96&gt;=4.35,H96&gt;=8.42,A96&lt;5.05,D96&lt;0.35,F96&lt;1.5),1.375,IF(AND(A96&gt;=5.55,G96&lt;0.948,H96&lt;14.877,A96&gt;=5.05,D96&lt;0.35,F96&lt;1.5),1.7,IF(AND(H96&lt;12.363,A96&gt;=5.3,A96&lt;6.05,B96&lt;2.75,F96&lt;2.5,F96&gt;=1.5),3.825,IF(AND(H96&gt;=12.363,A96&gt;=5.3,A96&lt;6.05,B96&lt;2.75,F96&lt;2.5,F96&gt;=1.5),4.033,IF(AND(H96&gt;=14.508,H96&lt;15.168,G96&lt;0.68,B96&gt;=2.75,F96&lt;2.5,F96&gt;=1.5),4.2,IF(AND(D96&gt;=2.35,D96&gt;=2.2,H96&lt;16.284,D96&gt;=1.75,F96&gt;=2.5,F96&gt;=1.5),5.267,IF(AND(G96&lt;0.231,H96&lt;14.005,A96&gt;=4.35,H96&gt;=8.42,A96&lt;5.05,D96&lt;0.35,F96&lt;1.5),1.4,IF(AND(H96&gt;=14.494,A96&lt;5.55,G96&lt;0.948,H96&lt;14.877,A96&gt;=5.05,D96&lt;0.35,F96&lt;1.5),1.6,IF(AND(A96&lt;6.1,H96&lt;14.508,H96&lt;15.168,G96&lt;0.68,B96&gt;=2.75,F96&lt;2.5,F96&gt;=1.5),4.5,IF(AND(A96&lt;6.1,H96&lt;11.8,D96&lt;2.2,H96&lt;16.284,D96&gt;=1.75,F96&gt;=2.5,F96&gt;=1.5),4.95,IF(AND(A96&gt;=6.1,H96&lt;11.8,D96&lt;2.2,H96&lt;16.284,D96&gt;=1.75,F96&gt;=2.5,F96&gt;=1.5),5.333,IF(AND(B96&lt;2.75,H96&gt;=11.8,D96&lt;2.2,H96&lt;16.284,D96&gt;=1.75,F96&gt;=2.5,F96&gt;=1.5),5.1,IF(AND(B96&gt;=3.15,D96&lt;2.35,D96&gt;=2.2,H96&lt;16.284,D96&gt;=1.75,F96&gt;=2.5,F96&gt;=1.5),5.5,IF(AND(B96&gt;=3.35,G96&gt;=0.231,H96&lt;14.005,A96&gt;=4.35,H96&gt;=8.42,A96&lt;5.05,D96&lt;0.35,F96&lt;1.5),1.3,IF(AND(H96&lt;13.869,H96&lt;14.494,A96&lt;5.55,G96&lt;0.948,H96&lt;14.877,A96&gt;=5.05,D96&lt;0.35,F96&lt;1.5),1.5,IF(AND(H96&gt;=13.869,H96&lt;14.494,A96&lt;5.55,G96&lt;0.948,H96&lt;14.877,A96&gt;=5.05,D96&lt;0.35,F96&lt;1.5),1.4,IF(AND(G96&lt;0.636,A96&gt;=6.1,H96&lt;14.508,H96&lt;15.168,G96&lt;0.68,B96&gt;=2.75,F96&lt;2.5,F96&gt;=1.5),4.68,IF(AND(G96&gt;=0.636,A96&gt;=6.1,H96&lt;14.508,H96&lt;15.168,G96&lt;0.68,B96&gt;=2.75,F96&lt;2.5,F96&gt;=1.5),4.4,IF(AND(B96&lt;2.85,B96&gt;=2.75,H96&gt;=11.8,D96&lt;2.2,H96&lt;16.284,D96&gt;=1.75,F96&gt;=2.5,F96&gt;=1.5),6.7,IF(AND(H96&lt;10.626,B96&lt;3.15,D96&lt;2.35,D96&gt;=2.2,H96&lt;16.284,D96&gt;=1.75,F96&gt;=2.5,F96&gt;=1.5),5.1,IF(AND(H96&gt;=10.626,B96&lt;3.15,D96&lt;2.35,D96&gt;=2.2,H96&lt;16.284,D96&gt;=1.75,F96&gt;=2.5,F96&gt;=1.5),5.2,IF(AND(G96&lt;0.378,B96&lt;3.35,G96&gt;=0.231,H96&lt;14.005,A96&gt;=4.35,H96&gt;=8.42,A96&lt;5.05,D96&lt;0.35,F96&lt;1.5),1.2,IF(AND(G96&gt;=0.378,B96&lt;3.35,G96&gt;=0.231,H96&lt;14.005,A96&gt;=4.35,H96&gt;=8.42,A96&lt;5.05,D96&lt;0.35,F96&lt;1.5),1.3,IF(AND(A96&lt;6.2,B96&gt;=2.85,B96&gt;=2.75,H96&gt;=11.8,D96&lt;2.2,H96&lt;16.284,D96&gt;=1.75,F96&gt;=2.5,F96&gt;=1.5),4.9,IF(AND(G96&lt;0.388,A96&gt;=6.2,B96&gt;=2.85,B96&gt;=2.75,H96&gt;=11.8,D96&lt;2.2,H96&lt;16.284,D96&gt;=1.75,F96&gt;=2.5,F96&gt;=1.5),5.52,IF(AND(G96&gt;=0.388,A96&gt;=6.2,B96&gt;=2.85,B96&gt;=2.75,H96&gt;=11.8,D96&lt;2.2,H96&lt;16.284,D96&gt;=1.75,F96&gt;=2.5,F96&gt;=1.5),5.7,"shouldnthappen")))))))))))))))))))))))))))))))))))))))</f>
        <v>3</v>
      </c>
      <c r="T96" s="1" t="n">
        <f aca="false">IF(AND(D96&gt;=0.8,A96&lt;5.45),3.7,IF(AND(D96&gt;=0.35,D96&lt;0.8,A96&lt;5.45),1.56,IF(AND(G96&lt;0.164,F96&lt;2.5,A96&gt;=5.45),1.6,IF(AND(H96&gt;=16.718,F96&gt;=2.5,A96&gt;=5.45),6.4,IF(AND(G96&gt;=0.719,H96&lt;16.718,F96&gt;=2.5,A96&gt;=5.45),5.05,IF(AND(A96&lt;4.35,A96&lt;5.05,D96&lt;0.35,D96&lt;0.8,A96&lt;5.45),1.1,IF(AND(H96&gt;=14.494,A96&gt;=5.05,D96&lt;0.35,D96&lt;0.8,A96&lt;5.45),1.6,IF(AND(G96&lt;0.338,D96&lt;1.25,G96&gt;=0.164,F96&lt;2.5,A96&gt;=5.45),4.1,IF(AND(H96&lt;8.397,D96&gt;=1.25,G96&gt;=0.164,F96&lt;2.5,A96&gt;=5.45),4,IF(AND(H96&lt;11.031,H96&lt;14.494,A96&gt;=5.05,D96&lt;0.35,D96&lt;0.8,A96&lt;5.45),1.5,IF(AND(H96&gt;=11.031,H96&lt;14.494,A96&gt;=5.05,D96&lt;0.35,D96&lt;0.8,A96&lt;5.45),1.44,IF(AND(B96&lt;2.65,H96&gt;=8.397,D96&gt;=1.25,G96&gt;=0.164,F96&lt;2.5,A96&gt;=5.45),4.767,IF(AND(H96&lt;7.388,G96&lt;0.487,G96&lt;0.719,H96&lt;16.718,F96&gt;=2.5,A96&gt;=5.45),5.067,IF(AND(G96&lt;0.533,G96&gt;=0.487,G96&lt;0.719,H96&lt;16.718,F96&gt;=2.5,A96&gt;=5.45),5.8,IF(AND(G96&gt;=0.533,G96&gt;=0.487,G96&lt;0.719,H96&lt;16.718,F96&gt;=2.5,A96&gt;=5.45),5.86,IF(AND(B96&lt;3.25,A96&gt;=4.95,A96&gt;=4.35,A96&lt;5.05,D96&lt;0.35,D96&lt;0.8,A96&lt;5.45),1.2,IF(AND(A96&lt;5.6,H96&lt;11.218,G96&gt;=0.338,D96&lt;1.25,G96&gt;=0.164,F96&lt;2.5,A96&gt;=5.45),3.7,IF(AND(A96&gt;=5.6,H96&lt;11.218,G96&gt;=0.338,D96&lt;1.25,G96&gt;=0.164,F96&lt;2.5,A96&gt;=5.45),3.5,IF(AND(H96&lt;12.668,H96&gt;=11.218,G96&gt;=0.338,D96&lt;1.25,G96&gt;=0.164,F96&lt;2.5,A96&gt;=5.45),3.9,IF(AND(H96&gt;=12.668,H96&gt;=11.218,G96&gt;=0.338,D96&lt;1.25,G96&gt;=0.164,F96&lt;2.5,A96&gt;=5.45),4,IF(AND(H96&gt;=15.705,B96&gt;=2.65,H96&gt;=8.397,D96&gt;=1.25,G96&gt;=0.164,F96&lt;2.5,A96&gt;=5.45),4.8,IF(AND(B96&lt;2.75,H96&gt;=7.388,G96&lt;0.487,G96&lt;0.719,H96&lt;16.718,F96&gt;=2.5,A96&gt;=5.45),5.26,IF(AND(B96&lt;2.95,A96&lt;4.5,A96&lt;4.95,A96&gt;=4.35,A96&lt;5.05,D96&lt;0.35,D96&lt;0.8,A96&lt;5.45),1.4,IF(AND(B96&gt;=2.95,A96&lt;4.5,A96&lt;4.95,A96&gt;=4.35,A96&lt;5.05,D96&lt;0.35,D96&lt;0.8,A96&lt;5.45),1.3,IF(AND(H96&gt;=13.924,A96&gt;=4.5,A96&lt;4.95,A96&gt;=4.35,A96&lt;5.05,D96&lt;0.35,D96&lt;0.8,A96&lt;5.45),1.5,IF(AND(G96&lt;0.252,B96&gt;=3.25,A96&gt;=4.95,A96&gt;=4.35,A96&lt;5.05,D96&lt;0.35,D96&lt;0.8,A96&lt;5.45),1.4,IF(AND(G96&gt;=0.252,B96&gt;=3.25,A96&gt;=4.95,A96&gt;=4.35,A96&lt;5.05,D96&lt;0.35,D96&lt;0.8,A96&lt;5.45),1.32,IF(AND(G96&gt;=0.473,H96&lt;15.705,B96&gt;=2.65,H96&gt;=8.397,D96&gt;=1.25,G96&gt;=0.164,F96&lt;2.5,A96&gt;=5.45),4.7,IF(AND(B96&gt;=3.15,B96&gt;=2.75,H96&gt;=7.388,G96&lt;0.487,G96&lt;0.719,H96&lt;16.718,F96&gt;=2.5,A96&gt;=5.45),5.7,IF(AND(B96&lt;3.15,H96&lt;13.924,A96&gt;=4.5,A96&lt;4.95,A96&gt;=4.35,A96&lt;5.05,D96&lt;0.35,D96&lt;0.8,A96&lt;5.45),1.433,IF(AND(B96&gt;=3.15,H96&lt;13.924,A96&gt;=4.5,A96&lt;4.95,A96&gt;=4.35,A96&lt;5.05,D96&lt;0.35,D96&lt;0.8,A96&lt;5.45),1.4,IF(AND(H96&gt;=14.81,G96&lt;0.473,H96&lt;15.705,B96&gt;=2.65,H96&gt;=8.397,D96&gt;=1.25,G96&gt;=0.164,F96&lt;2.5,A96&gt;=5.45),4.2,IF(AND(A96&lt;6.65,B96&lt;3.15,B96&gt;=2.75,H96&gt;=7.388,G96&lt;0.487,G96&lt;0.719,H96&lt;16.718,F96&gt;=2.5,A96&gt;=5.45),5.6,IF(AND(A96&gt;=6.65,B96&lt;3.15,B96&gt;=2.75,H96&gt;=7.388,G96&lt;0.487,G96&lt;0.719,H96&lt;16.718,F96&gt;=2.5,A96&gt;=5.45),5.4,IF(AND(A96&lt;6.15,H96&lt;14.81,G96&lt;0.473,H96&lt;15.705,B96&gt;=2.65,H96&gt;=8.397,D96&gt;=1.25,G96&gt;=0.164,F96&lt;2.5,A96&gt;=5.45),4.5,IF(AND(A96&gt;=6.15,H96&lt;14.81,G96&lt;0.473,H96&lt;15.705,B96&gt;=2.65,H96&gt;=8.397,D96&gt;=1.25,G96&gt;=0.164,F96&lt;2.5,A96&gt;=5.45),4.4,"shouldnthappen"))))))))))))))))))))))))))))))))))))</f>
        <v>3.7</v>
      </c>
      <c r="U96" s="1" t="n">
        <f aca="false">IF(AND(G96&gt;=0.934,F96&lt;1.5),1.7,IF(AND(D96&lt;0.15,D96&lt;0.25,G96&lt;0.934,F96&lt;1.5),1.38,IF(AND(H96&gt;=14.379,D96&gt;=0.25,G96&lt;0.934,F96&lt;1.5),1.7,IF(AND(A96&lt;5.3,D96&lt;1.35,F96&lt;2.5,F96&gt;=1.5),3.15,IF(AND(H96&lt;7.148,D96&gt;=1.35,F96&lt;2.5,F96&gt;=1.5),3.9,IF(AND(G96&lt;0.352,A96&lt;6.15,F96&gt;=2.5,F96&gt;=1.5),4.5,IF(AND(G96&gt;=0.352,A96&lt;6.15,F96&gt;=2.5,F96&gt;=1.5),4.92,IF(AND(B96&lt;2.85,A96&gt;=6.15,F96&gt;=2.5,F96&gt;=1.5),6.2,IF(AND(D96&gt;=0.45,H96&lt;14.379,D96&gt;=0.25,G96&lt;0.934,F96&lt;1.5),1.65,IF(AND(G96&gt;=0.857,A96&gt;=5.3,D96&lt;1.35,F96&lt;2.5,F96&gt;=1.5),4.3,IF(AND(A96&gt;=7.25,B96&gt;=2.85,A96&gt;=6.15,F96&gt;=2.5,F96&gt;=1.5),6.425,IF(AND(H96&lt;9.499,A96&lt;5.05,D96&gt;=0.15,D96&lt;0.25,G96&lt;0.934,F96&lt;1.5),1.4,IF(AND(A96&gt;=5.45,A96&gt;=5.05,D96&gt;=0.15,D96&lt;0.25,G96&lt;0.934,F96&lt;1.5),1.3,IF(AND(B96&gt;=4.15,D96&lt;0.45,H96&lt;14.379,D96&gt;=0.25,G96&lt;0.934,F96&lt;1.5),1.5,IF(AND(A96&gt;=5.75,G96&lt;0.857,A96&gt;=5.3,D96&lt;1.35,F96&lt;2.5,F96&gt;=1.5),4.02,IF(AND(A96&lt;6.65,G96&lt;0.333,H96&gt;=7.148,D96&gt;=1.35,F96&lt;2.5,F96&gt;=1.5),4.475,IF(AND(A96&gt;=6.65,G96&lt;0.333,H96&gt;=7.148,D96&gt;=1.35,F96&lt;2.5,F96&gt;=1.5),4.8,IF(AND(D96&gt;=1.45,G96&gt;=0.333,H96&gt;=7.148,D96&gt;=1.35,F96&lt;2.5,F96&gt;=1.5),4.85,IF(AND(G96&gt;=0.861,A96&lt;7.25,B96&gt;=2.85,A96&gt;=6.15,F96&gt;=2.5,F96&gt;=1.5),5.2,IF(AND(G96&lt;0.571,H96&gt;=9.499,A96&lt;5.05,D96&gt;=0.15,D96&lt;0.25,G96&lt;0.934,F96&lt;1.5),1.2,IF(AND(G96&gt;=0.571,H96&gt;=9.499,A96&lt;5.05,D96&gt;=0.15,D96&lt;0.25,G96&lt;0.934,F96&lt;1.5),1.3,IF(AND(H96&lt;9.283,A96&lt;5.45,A96&gt;=5.05,D96&gt;=0.15,D96&lt;0.25,G96&lt;0.934,F96&lt;1.5),1.5,IF(AND(H96&gt;=9.283,A96&lt;5.45,A96&gt;=5.05,D96&gt;=0.15,D96&lt;0.25,G96&lt;0.934,F96&lt;1.5),1.425,IF(AND(A96&lt;4.9,B96&lt;4.15,D96&lt;0.45,H96&lt;14.379,D96&gt;=0.25,G96&lt;0.934,F96&lt;1.5),1.4,IF(AND(A96&gt;=4.9,B96&lt;4.15,D96&lt;0.45,H96&lt;14.379,D96&gt;=0.25,G96&lt;0.934,F96&lt;1.5),1.325,IF(AND(G96&lt;0.572,A96&lt;5.75,G96&lt;0.857,A96&gt;=5.3,D96&lt;1.35,F96&lt;2.5,F96&gt;=1.5),3.65,IF(AND(G96&gt;=0.572,A96&lt;5.75,G96&lt;0.857,A96&gt;=5.3,D96&lt;1.35,F96&lt;2.5,F96&gt;=1.5),3.9,IF(AND(A96&lt;6.75,D96&lt;1.45,G96&gt;=0.333,H96&gt;=7.148,D96&gt;=1.35,F96&lt;2.5,F96&gt;=1.5),4.4,IF(AND(A96&gt;=6.75,D96&lt;1.45,G96&gt;=0.333,H96&gt;=7.148,D96&gt;=1.35,F96&lt;2.5,F96&gt;=1.5),4.78,IF(AND(A96&lt;6.6,B96&lt;3.25,G96&lt;0.861,A96&lt;7.25,B96&gt;=2.85,A96&gt;=6.15,F96&gt;=2.5,F96&gt;=1.5),5.333,IF(AND(H96&lt;11.461,B96&gt;=3.25,G96&lt;0.861,A96&lt;7.25,B96&gt;=2.85,A96&gt;=6.15,F96&gt;=2.5,F96&gt;=1.5),6.025,IF(AND(H96&gt;=11.461,B96&gt;=3.25,G96&lt;0.861,A96&lt;7.25,B96&gt;=2.85,A96&gt;=6.15,F96&gt;=2.5,F96&gt;=1.5),5.667,IF(AND(H96&gt;=14.564,A96&gt;=6.6,B96&lt;3.25,G96&lt;0.861,A96&lt;7.25,B96&gt;=2.85,A96&gt;=6.15,F96&gt;=2.5,F96&gt;=1.5),5.4,IF(AND(D96&gt;=2.35,H96&lt;14.564,A96&gt;=6.6,B96&lt;3.25,G96&lt;0.861,A96&lt;7.25,B96&gt;=2.85,A96&gt;=6.15,F96&gt;=2.5,F96&gt;=1.5),5.6,IF(AND(A96&lt;6.85,D96&lt;2.35,H96&lt;14.564,A96&gt;=6.6,B96&lt;3.25,G96&lt;0.861,A96&lt;7.25,B96&gt;=2.85,A96&gt;=6.15,F96&gt;=2.5,F96&gt;=1.5),5.9,IF(AND(A96&gt;=6.85,D96&lt;2.35,H96&lt;14.564,A96&gt;=6.6,B96&lt;3.25,G96&lt;0.861,A96&lt;7.25,B96&gt;=2.85,A96&gt;=6.15,F96&gt;=2.5,F96&gt;=1.5),5.78,"shouldnthappen"))))))))))))))))))))))))))))))))))))</f>
        <v>3.15</v>
      </c>
      <c r="V96" s="1" t="n">
        <f aca="false">IF(AND(H96&lt;5.748,A96&lt;5.05,D96&lt;0.75),1,IF(AND(B96&lt;3.15,H96&gt;=5.748,A96&lt;5.05,D96&lt;0.75),1.475,IF(AND(G96&gt;=0.801,D96&lt;0.25,A96&gt;=5.05,D96&lt;0.75),1.7,IF(AND(D96&gt;=0.45,D96&gt;=0.25,A96&gt;=5.05,D96&lt;0.75),1.7,IF(AND(B96&lt;2.35,F96&lt;2.5,B96&lt;2.75,D96&gt;=0.75),4.16,IF(AND(D96&lt;1.75,F96&gt;=2.5,B96&lt;2.75,D96&gt;=0.75),4.875,IF(AND(D96&gt;=1.75,F96&gt;=2.5,B96&lt;2.75,D96&gt;=0.75),5.333,IF(AND(H96&gt;=16.284,D96&gt;=1.55,B96&gt;=2.75,D96&gt;=0.75),6.6,IF(AND(H96&gt;=14.144,B96&gt;=3.15,H96&gt;=5.748,A96&lt;5.05,D96&lt;0.75),1.3,IF(AND(A96&lt;5.45,G96&lt;0.801,D96&lt;0.25,A96&gt;=5.05,D96&lt;0.75),1.5,IF(AND(A96&gt;=5.45,G96&lt;0.801,D96&lt;0.25,A96&gt;=5.05,D96&lt;0.75),1.34,IF(AND(B96&lt;3.75,D96&lt;0.45,D96&gt;=0.25,A96&gt;=5.05,D96&lt;0.75),1.467,IF(AND(B96&gt;=3.75,D96&lt;0.45,D96&gt;=0.25,A96&gt;=5.05,D96&lt;0.75),1.767,IF(AND(G96&gt;=0.896,B96&gt;=2.35,F96&lt;2.5,B96&lt;2.75,D96&gt;=0.75),4.9,IF(AND(H96&lt;15.504,D96&lt;1.35,D96&lt;1.55,B96&gt;=2.75,D96&gt;=0.75),4.2,IF(AND(H96&gt;=15.504,D96&lt;1.35,D96&lt;1.55,B96&gt;=2.75,D96&gt;=0.75),4.6,IF(AND(H96&lt;9.767,D96&gt;=1.35,D96&lt;1.55,B96&gt;=2.75,D96&gt;=0.75),5.1,IF(AND(A96&lt;4.5,H96&lt;14.144,B96&gt;=3.15,H96&gt;=5.748,A96&lt;5.05,D96&lt;0.75),1.3,IF(AND(A96&gt;=4.5,H96&lt;14.144,B96&gt;=3.15,H96&gt;=5.748,A96&lt;5.05,D96&lt;0.75),1.4,IF(AND(D96&gt;=1.15,G96&lt;0.896,B96&gt;=2.35,F96&lt;2.5,B96&lt;2.75,D96&gt;=0.75),4.04,IF(AND(B96&lt;2.9,H96&gt;=9.767,D96&gt;=1.35,D96&lt;1.55,B96&gt;=2.75,D96&gt;=0.75),4.8,IF(AND(D96&lt;1.7,A96&gt;=7.05,H96&lt;16.284,D96&gt;=1.55,B96&gt;=2.75,D96&gt;=0.75),5.8,IF(AND(D96&gt;=1.7,A96&gt;=7.05,H96&lt;16.284,D96&gt;=1.55,B96&gt;=2.75,D96&gt;=0.75),6.3,IF(AND(B96&lt;2.45,D96&lt;1.15,G96&lt;0.896,B96&gt;=2.35,F96&lt;2.5,B96&lt;2.75,D96&gt;=0.75),3.767,IF(AND(B96&gt;=2.45,D96&lt;1.15,G96&lt;0.896,B96&gt;=2.35,F96&lt;2.5,B96&lt;2.75,D96&gt;=0.75),3.167,IF(AND(B96&gt;=3.15,B96&gt;=2.9,H96&gt;=9.767,D96&gt;=1.35,D96&lt;1.55,B96&gt;=2.75,D96&gt;=0.75),4.7,IF(AND(D96&lt;1.9,D96&lt;2.05,A96&lt;7.05,H96&lt;16.284,D96&gt;=1.55,B96&gt;=2.75,D96&gt;=0.75),4.82,IF(AND(D96&gt;=1.9,D96&lt;2.05,A96&lt;7.05,H96&lt;16.284,D96&gt;=1.55,B96&gt;=2.75,D96&gt;=0.75),5.067,IF(AND(H96&lt;12.721,B96&lt;3.15,B96&gt;=2.9,H96&gt;=9.767,D96&gt;=1.35,D96&lt;1.55,B96&gt;=2.75,D96&gt;=0.75),4.5,IF(AND(H96&gt;=12.721,B96&lt;3.15,B96&gt;=2.9,H96&gt;=9.767,D96&gt;=1.35,D96&lt;1.55,B96&gt;=2.75,D96&gt;=0.75),4.433,IF(AND(H96&lt;9.525,G96&lt;0.364,D96&gt;=2.05,A96&lt;7.05,H96&lt;16.284,D96&gt;=1.55,B96&gt;=2.75,D96&gt;=0.75),5.1,IF(AND(A96&lt;6.25,G96&gt;=0.364,D96&gt;=2.05,A96&lt;7.05,H96&lt;16.284,D96&gt;=1.55,B96&gt;=2.75,D96&gt;=0.75),5.4,IF(AND(H96&lt;10.898,H96&gt;=9.525,G96&lt;0.364,D96&gt;=2.05,A96&lt;7.05,H96&lt;16.284,D96&gt;=1.55,B96&gt;=2.75,D96&gt;=0.75),5.6,IF(AND(H96&lt;8.711,A96&gt;=6.25,G96&gt;=0.364,D96&gt;=2.05,A96&lt;7.05,H96&lt;16.284,D96&gt;=1.55,B96&gt;=2.75,D96&gt;=0.75),5.7,IF(AND(H96&gt;=8.711,A96&gt;=6.25,G96&gt;=0.364,D96&gt;=2.05,A96&lt;7.05,H96&lt;16.284,D96&gt;=1.55,B96&gt;=2.75,D96&gt;=0.75),5.84,IF(AND(D96&lt;2.2,H96&gt;=10.898,H96&gt;=9.525,G96&lt;0.364,D96&gt;=2.05,A96&lt;7.05,H96&lt;16.284,D96&gt;=1.55,B96&gt;=2.75,D96&gt;=0.75),5.4,IF(AND(D96&gt;=2.2,H96&gt;=10.898,H96&gt;=9.525,G96&lt;0.364,D96&gt;=2.05,A96&lt;7.05,H96&lt;16.284,D96&gt;=1.55,B96&gt;=2.75,D96&gt;=0.75),5.3,"shouldnthappen")))))))))))))))))))))))))))))))))))))</f>
        <v>4.16</v>
      </c>
      <c r="W96" s="1" t="n">
        <f aca="false">IF(AND(H96&lt;6.926,D96&gt;=0.35,D96&lt;0.8),1.9,IF(AND(H96&gt;=6.926,D96&gt;=0.35,D96&lt;0.8),1.533,IF(AND(H96&lt;13.492,A96&lt;4.75,D96&lt;0.35,D96&lt;0.8),1.1,IF(AND(H96&gt;=13.492,A96&lt;4.75,D96&lt;0.35,D96&lt;0.8),1.375,IF(AND(B96&lt;2.75,A96&gt;=5.85,F96&lt;2.5,D96&gt;=0.8),4.833,IF(AND(B96&lt;3.3,A96&gt;=7.05,F96&gt;=2.5,D96&gt;=0.8),5.8,IF(AND(B96&gt;=3.3,A96&gt;=7.05,F96&gt;=2.5,D96&gt;=0.8),6.325,IF(AND(D96&gt;=0.25,A96&lt;5.05,A96&gt;=4.75,D96&lt;0.35,D96&lt;0.8),1.3,IF(AND(B96&lt;3.6,A96&gt;=5.05,A96&gt;=4.75,D96&lt;0.35,D96&lt;0.8),1.4,IF(AND(H96&lt;10.194,G96&lt;0.412,A96&lt;5.85,F96&lt;2.5,D96&gt;=0.8),4.133,IF(AND(H96&gt;=10.194,G96&lt;0.412,A96&lt;5.85,F96&lt;2.5,D96&gt;=0.8),4.5,IF(AND(A96&lt;5.35,G96&gt;=0.412,A96&lt;5.85,F96&lt;2.5,D96&gt;=0.8),3.15,IF(AND(A96&lt;6.2,B96&gt;=2.75,A96&gt;=5.85,F96&lt;2.5,D96&gt;=0.8),4.3,IF(AND(H96&lt;5.767,A96&lt;6.2,A96&lt;7.05,F96&gt;=2.5,D96&gt;=0.8),4.5,IF(AND(G96&gt;=0.861,A96&gt;=6.2,A96&lt;7.05,F96&gt;=2.5,D96&gt;=0.8),5.2,IF(AND(B96&lt;3.15,D96&lt;0.25,A96&lt;5.05,A96&gt;=4.75,D96&lt;0.35,D96&lt;0.8),1.55,IF(AND(A96&lt;5.45,B96&gt;=3.6,A96&gt;=5.05,A96&gt;=4.75,D96&lt;0.35,D96&lt;0.8),1.5,IF(AND(A96&gt;=5.45,B96&gt;=3.6,A96&gt;=5.05,A96&gt;=4.75,D96&lt;0.35,D96&lt;0.8),1.4,IF(AND(G96&gt;=0.772,A96&gt;=5.35,G96&gt;=0.412,A96&lt;5.85,F96&lt;2.5,D96&gt;=0.8),3.9,IF(AND(D96&gt;=1.45,A96&gt;=6.2,B96&gt;=2.75,A96&gt;=5.85,F96&lt;2.5,D96&gt;=0.8),4.775,IF(AND(G96&lt;0.5,H96&gt;=5.767,A96&lt;6.2,A96&lt;7.05,F96&gt;=2.5,D96&gt;=0.8),5.1,IF(AND(G96&gt;=0.5,H96&gt;=5.767,A96&lt;6.2,A96&lt;7.05,F96&gt;=2.5,D96&gt;=0.8),4.95,IF(AND(B96&gt;=3.25,G96&lt;0.861,A96&gt;=6.2,A96&lt;7.05,F96&gt;=2.5,D96&gt;=0.8),5.75,IF(AND(A96&lt;4.95,B96&gt;=3.15,D96&lt;0.25,A96&lt;5.05,A96&gt;=4.75,D96&lt;0.35,D96&lt;0.8),1.4,IF(AND(A96&lt;5.65,G96&lt;0.772,A96&gt;=5.35,G96&gt;=0.412,A96&lt;5.85,F96&lt;2.5,D96&gt;=0.8),3.6,IF(AND(A96&gt;=5.65,G96&lt;0.772,A96&gt;=5.35,G96&gt;=0.412,A96&lt;5.85,F96&lt;2.5,D96&gt;=0.8),3.5,IF(AND(B96&gt;=3.15,D96&lt;1.45,A96&gt;=6.2,B96&gt;=2.75,A96&gt;=5.85,F96&lt;2.5,D96&gt;=0.8),4.7,IF(AND(A96&gt;=6.65,B96&lt;3.25,G96&lt;0.861,A96&gt;=6.2,A96&lt;7.05,F96&gt;=2.5,D96&gt;=0.8),5.567,IF(AND(H96&lt;9.499,A96&gt;=4.95,B96&gt;=3.15,D96&lt;0.25,A96&lt;5.05,A96&gt;=4.75,D96&lt;0.35,D96&lt;0.8),1.4,IF(AND(H96&gt;=9.499,A96&gt;=4.95,B96&gt;=3.15,D96&lt;0.25,A96&lt;5.05,A96&gt;=4.75,D96&lt;0.35,D96&lt;0.8),1.2,IF(AND(G96&lt;0.765,B96&lt;3.15,D96&lt;1.45,A96&gt;=6.2,B96&gt;=2.75,A96&gt;=5.85,F96&lt;2.5,D96&gt;=0.8),4.4,IF(AND(G96&gt;=0.765,B96&lt;3.15,D96&lt;1.45,A96&gt;=6.2,B96&gt;=2.75,A96&gt;=5.85,F96&lt;2.5,D96&gt;=0.8),4.6,IF(AND(H96&lt;10.667,A96&lt;6.65,B96&lt;3.25,G96&lt;0.861,A96&gt;=6.2,A96&lt;7.05,F96&gt;=2.5,D96&gt;=0.8),5.167,IF(AND(G96&lt;0.627,H96&gt;=10.667,A96&lt;6.65,B96&lt;3.25,G96&lt;0.861,A96&gt;=6.2,A96&lt;7.05,F96&gt;=2.5,D96&gt;=0.8),5.64,IF(AND(G96&gt;=0.627,H96&gt;=10.667,A96&lt;6.65,B96&lt;3.25,G96&lt;0.861,A96&gt;=6.2,A96&lt;7.05,F96&gt;=2.5,D96&gt;=0.8),5.1,"shouldnthappen")))))))))))))))))))))))))))))))))))</f>
        <v>3.15</v>
      </c>
      <c r="X96" s="1" t="n">
        <f aca="false">IF(AND(B96&lt;3.05,H96&lt;6.697,A96&lt;5.45),4.1,IF(AND(B96&gt;=3.05,H96&lt;6.697,A96&lt;5.45),1.48,IF(AND(D96&lt;0.7,A96&lt;5.9,A96&gt;=5.45),1.4,IF(AND(A96&lt;4.35,B96&lt;3.3,H96&gt;=6.697,A96&lt;5.45),1.1,IF(AND(G96&lt;0.372,D96&gt;=0.7,A96&lt;5.9,A96&gt;=5.45),4.36,IF(AND(A96&gt;=4.9,A96&gt;=4.35,B96&lt;3.3,H96&gt;=6.697,A96&lt;5.45),1.6,IF(AND(H96&gt;=14.171,A96&lt;5.15,B96&gt;=3.3,H96&gt;=6.697,A96&lt;5.45),1.6,IF(AND(G96&lt;0.451,A96&gt;=5.15,B96&gt;=3.3,H96&gt;=6.697,A96&lt;5.45),1.367,IF(AND(G96&gt;=0.451,A96&gt;=5.15,B96&gt;=3.3,H96&gt;=6.697,A96&lt;5.45),1.5,IF(AND(G96&lt;0.332,D96&lt;1.45,F96&lt;2.5,A96&gt;=5.9,A96&gt;=5.45),4.35,IF(AND(A96&lt;6.15,D96&gt;=1.45,F96&lt;2.5,A96&gt;=5.9,A96&gt;=5.45),5.1,IF(AND(D96&gt;=2.4,G96&lt;0.432,F96&gt;=2.5,A96&gt;=5.9,A96&gt;=5.45),5.78,IF(AND(A96&lt;6.15,G96&gt;=0.432,F96&gt;=2.5,A96&gt;=5.9,A96&gt;=5.45),4.9,IF(AND(B96&lt;3.1,A96&lt;4.9,A96&gt;=4.35,B96&lt;3.3,H96&gt;=6.697,A96&lt;5.45),1.4,IF(AND(B96&gt;=3.1,A96&lt;4.9,A96&gt;=4.35,B96&lt;3.3,H96&gt;=6.697,A96&lt;5.45),1.3,IF(AND(G96&lt;0.343,H96&lt;14.171,A96&lt;5.15,B96&gt;=3.3,H96&gt;=6.697,A96&lt;5.45),1.433,IF(AND(G96&gt;=0.343,H96&lt;14.171,A96&lt;5.15,B96&gt;=3.3,H96&gt;=6.697,A96&lt;5.45),1.525,IF(AND(D96&lt;1.05,B96&lt;2.55,G96&gt;=0.372,D96&gt;=0.7,A96&lt;5.9,A96&gt;=5.45),3.7,IF(AND(H96&lt;10.596,B96&gt;=2.55,G96&gt;=0.372,D96&gt;=0.7,A96&lt;5.9,A96&gt;=5.45),3.525,IF(AND(H96&gt;=10.596,B96&gt;=2.55,G96&gt;=0.372,D96&gt;=0.7,A96&lt;5.9,A96&gt;=5.45),3.9,IF(AND(H96&lt;14.314,G96&gt;=0.332,D96&lt;1.45,F96&lt;2.5,A96&gt;=5.9,A96&gt;=5.45),4.4,IF(AND(H96&gt;=14.314,G96&gt;=0.332,D96&lt;1.45,F96&lt;2.5,A96&gt;=5.9,A96&gt;=5.45),4.7,IF(AND(H96&lt;13.906,A96&gt;=6.15,D96&gt;=1.45,F96&lt;2.5,A96&gt;=5.9,A96&gt;=5.45),4.675,IF(AND(H96&gt;=13.906,A96&gt;=6.15,D96&gt;=1.45,F96&lt;2.5,A96&gt;=5.9,A96&gt;=5.45),4.9,IF(AND(G96&lt;0.093,D96&lt;2.4,G96&lt;0.432,F96&gt;=2.5,A96&gt;=5.9,A96&gt;=5.45),5.6,IF(AND(B96&lt;2.95,A96&gt;=6.15,G96&gt;=0.432,F96&gt;=2.5,A96&gt;=5.9,A96&gt;=5.45),5.86,IF(AND(A96&lt;5.55,D96&gt;=1.05,B96&lt;2.55,G96&gt;=0.372,D96&gt;=0.7,A96&lt;5.9,A96&gt;=5.45),4,IF(AND(A96&gt;=5.55,D96&gt;=1.05,B96&lt;2.55,G96&gt;=0.372,D96&gt;=0.7,A96&lt;5.9,A96&gt;=5.45),3.9,IF(AND(D96&lt;1.7,G96&gt;=0.093,D96&lt;2.4,G96&lt;0.432,F96&gt;=2.5,A96&gt;=5.9,A96&gt;=5.45),5.05,IF(AND(G96&gt;=0.774,B96&gt;=2.95,A96&gt;=6.15,G96&gt;=0.432,F96&gt;=2.5,A96&gt;=5.9,A96&gt;=5.45),5.3,IF(AND(G96&gt;=0.312,D96&gt;=1.7,G96&gt;=0.093,D96&lt;2.4,G96&lt;0.432,F96&gt;=2.5,A96&gt;=5.9,A96&gt;=5.45),5.4,IF(AND(D96&lt;2.45,G96&lt;0.774,B96&gt;=2.95,A96&gt;=6.15,G96&gt;=0.432,F96&gt;=2.5,A96&gt;=5.9,A96&gt;=5.45),5.66,IF(AND(D96&gt;=2.45,G96&lt;0.774,B96&gt;=2.95,A96&gt;=6.15,G96&gt;=0.432,F96&gt;=2.5,A96&gt;=5.9,A96&gt;=5.45),6,IF(AND(G96&gt;=0.301,G96&lt;0.312,D96&gt;=1.7,G96&gt;=0.093,D96&lt;2.4,G96&lt;0.432,F96&gt;=2.5,A96&gt;=5.9,A96&gt;=5.45),5.1,IF(AND(A96&lt;6.45,G96&lt;0.301,G96&lt;0.312,D96&gt;=1.7,G96&gt;=0.093,D96&lt;2.4,G96&lt;0.432,F96&gt;=2.5,A96&gt;=5.9,A96&gt;=5.45),5.3,IF(AND(A96&gt;=6.45,G96&lt;0.301,G96&lt;0.312,D96&gt;=1.7,G96&gt;=0.093,D96&lt;2.4,G96&lt;0.432,F96&gt;=2.5,A96&gt;=5.9,A96&gt;=5.45),5.2,"shouldnthappen"))))))))))))))))))))))))))))))))))))</f>
        <v>1.6</v>
      </c>
      <c r="Y96" s="1" t="n">
        <f aca="false">IF(AND(H96&lt;6.51,F96&lt;1.5),1.8,IF(AND(H96&gt;=16.674,F96&gt;=1.5),6.533,IF(AND(D96&gt;=0.45,H96&gt;=6.51,F96&lt;1.5),1.667,IF(AND(H96&gt;=13.805,G96&lt;0.154,H96&lt;16.674,F96&gt;=1.5),6.7,IF(AND(D96&lt;0.15,A96&lt;5.05,D96&lt;0.45,H96&gt;=6.51,F96&lt;1.5),1.4,IF(AND(H96&gt;=13.586,A96&gt;=5.05,D96&lt;0.45,H96&gt;=6.51,F96&lt;1.5),1.3,IF(AND(F96&lt;2.5,H96&lt;13.805,G96&lt;0.154,H96&lt;16.674,F96&gt;=1.5),4.6,IF(AND(H96&lt;8.929,D96&lt;1.35,G96&gt;=0.154,H96&lt;16.674,F96&gt;=1.5),3.64,IF(AND(G96&lt;0.05,H96&lt;13.586,A96&gt;=5.05,D96&lt;0.45,H96&gt;=6.51,F96&lt;1.5),1.4,IF(AND(G96&gt;=0.107,F96&gt;=2.5,H96&lt;13.805,G96&lt;0.154,H96&lt;16.674,F96&gt;=1.5),5.3,IF(AND(B96&gt;=2.75,H96&gt;=8.929,D96&lt;1.35,G96&gt;=0.154,H96&lt;16.674,F96&gt;=1.5),4.433,IF(AND(D96&gt;=1.55,F96&lt;2.5,D96&gt;=1.35,G96&gt;=0.154,H96&lt;16.674,F96&gt;=1.5),4.975,IF(AND(H96&lt;6.93,F96&gt;=2.5,D96&gt;=1.35,G96&gt;=0.154,H96&lt;16.674,F96&gt;=1.5),4.5,IF(AND(H96&lt;12.675,G96&lt;0.217,D96&gt;=0.15,A96&lt;5.05,D96&lt;0.45,H96&gt;=6.51,F96&lt;1.5),1.4,IF(AND(H96&gt;=12.675,G96&lt;0.217,D96&gt;=0.15,A96&lt;5.05,D96&lt;0.45,H96&gt;=6.51,F96&lt;1.5),1.5,IF(AND(A96&lt;4.65,G96&gt;=0.217,D96&gt;=0.15,A96&lt;5.05,D96&lt;0.45,H96&gt;=6.51,F96&lt;1.5),1.35,IF(AND(D96&lt;0.25,G96&gt;=0.05,H96&lt;13.586,A96&gt;=5.05,D96&lt;0.45,H96&gt;=6.51,F96&lt;1.5),1.467,IF(AND(D96&gt;=0.25,G96&gt;=0.05,H96&lt;13.586,A96&gt;=5.05,D96&lt;0.45,H96&gt;=6.51,F96&lt;1.5),1.5,IF(AND(H96&lt;9.15,G96&lt;0.107,F96&gt;=2.5,H96&lt;13.805,G96&lt;0.154,H96&lt;16.674,F96&gt;=1.5),5.7,IF(AND(H96&gt;=9.15,G96&lt;0.107,F96&gt;=2.5,H96&lt;13.805,G96&lt;0.154,H96&lt;16.674,F96&gt;=1.5),5.6,IF(AND(G96&lt;0.404,B96&lt;2.75,H96&gt;=8.929,D96&lt;1.35,G96&gt;=0.154,H96&lt;16.674,F96&gt;=1.5),4.15,IF(AND(G96&gt;=0.404,B96&lt;2.75,H96&gt;=8.929,D96&lt;1.35,G96&gt;=0.154,H96&lt;16.674,F96&gt;=1.5),3.9,IF(AND(A96&gt;=6.75,D96&lt;1.55,F96&lt;2.5,D96&gt;=1.35,G96&gt;=0.154,H96&lt;16.674,F96&gt;=1.5),4.82,IF(AND(D96&lt;0.25,A96&gt;=4.65,G96&gt;=0.217,D96&gt;=0.15,A96&lt;5.05,D96&lt;0.45,H96&gt;=6.51,F96&lt;1.5),1.325,IF(AND(D96&gt;=0.25,A96&gt;=4.65,G96&gt;=0.217,D96&gt;=0.15,A96&lt;5.05,D96&lt;0.45,H96&gt;=6.51,F96&lt;1.5),1.3,IF(AND(A96&lt;6.55,A96&lt;6.75,D96&lt;1.55,F96&lt;2.5,D96&gt;=1.35,G96&gt;=0.154,H96&lt;16.674,F96&gt;=1.5),4.575,IF(AND(A96&gt;=6.55,A96&lt;6.75,D96&lt;1.55,F96&lt;2.5,D96&gt;=1.35,G96&gt;=0.154,H96&lt;16.674,F96&gt;=1.5),4.4,IF(AND(B96&lt;2.9,D96&lt;2.05,H96&gt;=6.93,F96&gt;=2.5,D96&gt;=1.35,G96&gt;=0.154,H96&lt;16.674,F96&gt;=1.5),5.05,IF(AND(H96&lt;8.884,D96&gt;=2.05,H96&gt;=6.93,F96&gt;=2.5,D96&gt;=1.35,G96&gt;=0.154,H96&lt;16.674,F96&gt;=1.5),5.1,IF(AND(H96&lt;13.711,B96&gt;=2.9,D96&lt;2.05,H96&gt;=6.93,F96&gt;=2.5,D96&gt;=1.35,G96&gt;=0.154,H96&lt;16.674,F96&gt;=1.5),5,IF(AND(H96&gt;=13.711,B96&gt;=2.9,D96&lt;2.05,H96&gt;=6.93,F96&gt;=2.5,D96&gt;=1.35,G96&gt;=0.154,H96&lt;16.674,F96&gt;=1.5),5.8,IF(AND(B96&lt;3.15,H96&gt;=8.884,D96&gt;=2.05,H96&gt;=6.93,F96&gt;=2.5,D96&gt;=1.35,G96&gt;=0.154,H96&lt;16.674,F96&gt;=1.5),5.56,IF(AND(B96&gt;=3.15,H96&gt;=8.884,D96&gt;=2.05,H96&gt;=6.93,F96&gt;=2.5,D96&gt;=1.35,G96&gt;=0.154,H96&lt;16.674,F96&gt;=1.5),5.9,"shouldnthappen")))))))))))))))))))))))))))))))))</f>
        <v>3.9</v>
      </c>
      <c r="Z96" s="1" t="n">
        <f aca="false">IF(AND(F96&gt;=2,B96&gt;=3.35),5.6,IF(AND(A96&lt;6.65,H96&gt;=15.076,B96&lt;3.35),4.8,IF(AND(A96&gt;=6.65,H96&gt;=15.076,B96&lt;3.35),6.15,IF(AND(H96&lt;6.542,F96&lt;2,B96&gt;=3.35),1.767,IF(AND(G96&gt;=0.653,D96&lt;0.75,H96&lt;15.076,B96&lt;3.35),1.55,IF(AND(D96&lt;0.15,G96&lt;0.653,D96&lt;0.75,H96&lt;15.076,B96&lt;3.35),1.1,IF(AND(G96&lt;0.356,A96&lt;5.05,H96&gt;=6.542,F96&lt;2,B96&gt;=3.35),1.4,IF(AND(G96&gt;=0.356,A96&lt;5.05,H96&gt;=6.542,F96&lt;2,B96&gt;=3.35),1.3,IF(AND(G96&gt;=0.566,A96&gt;=5.05,H96&gt;=6.542,F96&lt;2,B96&gt;=3.35),1.6,IF(AND(B96&gt;=3.1,D96&gt;=0.15,G96&lt;0.653,D96&lt;0.75,H96&lt;15.076,B96&lt;3.35),1.367,IF(AND(B96&gt;=2.65,D96&lt;1.45,B96&lt;2.75,D96&gt;=0.75,H96&lt;15.076,B96&lt;3.35),3.96,IF(AND(G96&lt;0.352,D96&gt;=1.45,B96&lt;2.75,D96&gt;=0.75,H96&lt;15.076,B96&lt;3.35),4.5,IF(AND(D96&gt;=1.35,A96&lt;6.2,B96&gt;=2.75,D96&gt;=0.75,H96&lt;15.076,B96&lt;3.35),4.733,IF(AND(A96&lt;4.7,B96&lt;3.1,D96&gt;=0.15,G96&lt;0.653,D96&lt;0.75,H96&lt;15.076,B96&lt;3.35),1.36,IF(AND(A96&gt;=4.7,B96&lt;3.1,D96&gt;=0.15,G96&lt;0.653,D96&lt;0.75,H96&lt;15.076,B96&lt;3.35),1.6,IF(AND(A96&lt;5.2,B96&lt;2.65,D96&lt;1.45,B96&lt;2.75,D96&gt;=0.75,H96&lt;15.076,B96&lt;3.35),3.3,IF(AND(A96&lt;6.5,G96&gt;=0.352,D96&gt;=1.45,B96&lt;2.75,D96&gt;=0.75,H96&lt;15.076,B96&lt;3.35),5,IF(AND(A96&gt;=6.5,G96&gt;=0.352,D96&gt;=1.45,B96&lt;2.75,D96&gt;=0.75,H96&lt;15.076,B96&lt;3.35),5.8,IF(AND(H96&lt;8.486,D96&lt;1.35,A96&lt;6.2,B96&gt;=2.75,D96&gt;=0.75,H96&lt;15.076,B96&lt;3.35),3.975,IF(AND(G96&lt;0.187,F96&lt;2.5,A96&gt;=6.2,B96&gt;=2.75,D96&gt;=0.75,H96&lt;15.076,B96&lt;3.35),5,IF(AND(G96&gt;=0.187,F96&lt;2.5,A96&gt;=6.2,B96&gt;=2.75,D96&gt;=0.75,H96&lt;15.076,B96&lt;3.35),4.525,IF(AND(A96&gt;=7.25,F96&gt;=2.5,A96&gt;=6.2,B96&gt;=2.75,D96&gt;=0.75,H96&lt;15.076,B96&lt;3.35),6.5,IF(AND(G96&lt;0.185,B96&lt;3.6,G96&lt;0.566,A96&gt;=5.05,H96&gt;=6.542,F96&lt;2,B96&gt;=3.35),1.45,IF(AND(G96&gt;=0.185,B96&lt;3.6,G96&lt;0.566,A96&gt;=5.05,H96&gt;=6.542,F96&lt;2,B96&gt;=3.35),1.34,IF(AND(G96&lt;0.13,B96&gt;=3.6,G96&lt;0.566,A96&gt;=5.05,H96&gt;=6.542,F96&lt;2,B96&gt;=3.35),1.45,IF(AND(G96&gt;=0.13,B96&gt;=3.6,G96&lt;0.566,A96&gt;=5.05,H96&gt;=6.542,F96&lt;2,B96&gt;=3.35),1.5,IF(AND(D96&lt;1.05,A96&gt;=5.2,B96&lt;2.65,D96&lt;1.45,B96&lt;2.75,D96&gt;=0.75,H96&lt;15.076,B96&lt;3.35),3.5,IF(AND(D96&gt;=1.05,A96&gt;=5.2,B96&lt;2.65,D96&lt;1.45,B96&lt;2.75,D96&gt;=0.75,H96&lt;15.076,B96&lt;3.35),3.94,IF(AND(H96&lt;10.983,H96&gt;=8.486,D96&lt;1.35,A96&lt;6.2,B96&gt;=2.75,D96&gt;=0.75,H96&lt;15.076,B96&lt;3.35),4.38,IF(AND(H96&gt;=10.983,H96&gt;=8.486,D96&lt;1.35,A96&lt;6.2,B96&gt;=2.75,D96&gt;=0.75,H96&lt;15.076,B96&lt;3.35),4.1,IF(AND(B96&gt;=3.25,A96&lt;7.25,F96&gt;=2.5,A96&gt;=6.2,B96&gt;=2.75,D96&gt;=0.75,H96&lt;15.076,B96&lt;3.35),5.7,IF(AND(B96&lt;2.95,B96&lt;3.25,A96&lt;7.25,F96&gt;=2.5,A96&gt;=6.2,B96&gt;=2.75,D96&gt;=0.75,H96&lt;15.076,B96&lt;3.35),5.6,IF(AND(H96&gt;=13.711,B96&gt;=2.95,B96&lt;3.25,A96&lt;7.25,F96&gt;=2.5,A96&gt;=6.2,B96&gt;=2.75,D96&gt;=0.75,H96&lt;15.076,B96&lt;3.35),5.8,IF(AND(A96&gt;=6.8,H96&lt;13.711,B96&gt;=2.95,B96&lt;3.25,A96&lt;7.25,F96&gt;=2.5,A96&gt;=6.2,B96&gt;=2.75,D96&gt;=0.75,H96&lt;15.076,B96&lt;3.35),5.1,IF(AND(H96&lt;12.921,A96&lt;6.8,H96&lt;13.711,B96&gt;=2.95,B96&lt;3.25,A96&lt;7.25,F96&gt;=2.5,A96&gt;=6.2,B96&gt;=2.75,D96&gt;=0.75,H96&lt;15.076,B96&lt;3.35),5.34,IF(AND(H96&gt;=12.921,A96&lt;6.8,H96&lt;13.711,B96&gt;=2.95,B96&lt;3.25,A96&lt;7.25,F96&gt;=2.5,A96&gt;=6.2,B96&gt;=2.75,D96&gt;=0.75,H96&lt;15.076,B96&lt;3.35),5.133,"shouldnthappen"))))))))))))))))))))))))))))))))))))</f>
        <v>3.3</v>
      </c>
      <c r="AA96" s="1" t="n">
        <f aca="false">IF(AND(D96&gt;=0.45,A96&lt;5.05,D96&lt;0.8),1.6,IF(AND(D96&gt;=0.45,A96&gt;=5.05,D96&lt;0.8),1.7,IF(AND(H96&gt;=16.244,F96&gt;=2.5,D96&gt;=0.8),6.533,IF(AND(A96&lt;4.35,D96&lt;0.45,A96&lt;5.05,D96&lt;0.8),1.1,IF(AND(H96&gt;=14.877,D96&lt;0.45,A96&gt;=5.05,D96&lt;0.8),1.3,IF(AND(D96&gt;=1.4,A96&lt;5.65,F96&lt;2.5,D96&gt;=0.8),4.5,IF(AND(A96&gt;=7.25,H96&lt;16.244,F96&gt;=2.5,D96&gt;=0.8),6.5,IF(AND(A96&gt;=4.75,A96&gt;=4.35,D96&lt;0.45,A96&lt;5.05,D96&lt;0.8),1.35,IF(AND(A96&lt;5.3,D96&lt;1.4,A96&lt;5.65,F96&lt;2.5,D96&gt;=0.8),3.1,IF(AND(A96&gt;=6.8,A96&gt;=6.55,A96&gt;=5.65,F96&lt;2.5,D96&gt;=0.8),4.9,IF(AND(H96&lt;5.767,A96&lt;7.25,H96&lt;16.244,F96&gt;=2.5,D96&gt;=0.8),4.5,IF(AND(G96&gt;=0.522,A96&lt;4.75,A96&gt;=4.35,D96&lt;0.45,A96&lt;5.05,D96&lt;0.8),1.2,IF(AND(G96&gt;=0.948,D96&lt;0.35,H96&lt;14.877,D96&lt;0.45,A96&gt;=5.05,D96&lt;0.8),1.7,IF(AND(H96&lt;13.089,D96&gt;=0.35,H96&lt;14.877,D96&lt;0.45,A96&gt;=5.05,D96&lt;0.8),1.5,IF(AND(H96&gt;=13.089,D96&gt;=0.35,H96&lt;14.877,D96&lt;0.45,A96&gt;=5.05,D96&lt;0.8),1.3,IF(AND(B96&gt;=2.95,A96&gt;=5.3,D96&lt;1.4,A96&lt;5.65,F96&lt;2.5,D96&gt;=0.8),4.1,IF(AND(H96&lt;9.181,A96&lt;6.05,A96&lt;6.55,A96&gt;=5.65,F96&lt;2.5,D96&gt;=0.8),5.1,IF(AND(H96&gt;=9.181,A96&lt;6.05,A96&lt;6.55,A96&gt;=5.65,F96&lt;2.5,D96&gt;=0.8),4.3,IF(AND(G96&gt;=0.867,A96&gt;=6.05,A96&lt;6.55,A96&gt;=5.65,F96&lt;2.5,D96&gt;=0.8),4.9,IF(AND(B96&lt;3.05,A96&lt;6.8,A96&gt;=6.55,A96&gt;=5.65,F96&lt;2.5,D96&gt;=0.8),5,IF(AND(B96&gt;=3.05,A96&lt;6.8,A96&gt;=6.55,A96&gt;=5.65,F96&lt;2.5,D96&gt;=0.8),4.55,IF(AND(H96&gt;=14.144,G96&lt;0.522,A96&lt;4.75,A96&gt;=4.35,D96&lt;0.45,A96&lt;5.05,D96&lt;0.8),1.3,IF(AND(B96&lt;2.7,B96&lt;2.95,A96&gt;=5.3,D96&lt;1.4,A96&lt;5.65,F96&lt;2.5,D96&gt;=0.8),3.78,IF(AND(B96&gt;=2.7,B96&lt;2.95,A96&gt;=5.3,D96&lt;1.4,A96&lt;5.65,F96&lt;2.5,D96&gt;=0.8),3.6,IF(AND(G96&lt;0.638,G96&lt;0.867,A96&gt;=6.05,A96&lt;6.55,A96&gt;=5.65,F96&lt;2.5,D96&gt;=0.8),4.433,IF(AND(G96&gt;=0.638,G96&lt;0.867,A96&gt;=6.05,A96&lt;6.55,A96&gt;=5.65,F96&lt;2.5,D96&gt;=0.8),4,IF(AND(A96&lt;6.35,H96&lt;11.146,H96&gt;=5.767,A96&lt;7.25,H96&lt;16.244,F96&gt;=2.5,D96&gt;=0.8),5.1,IF(AND(A96&lt;4.5,H96&lt;14.144,G96&lt;0.522,A96&lt;4.75,A96&gt;=4.35,D96&lt;0.45,A96&lt;5.05,D96&lt;0.8),1.35,IF(AND(A96&gt;=4.5,H96&lt;14.144,G96&lt;0.522,A96&lt;4.75,A96&gt;=4.35,D96&lt;0.45,A96&lt;5.05,D96&lt;0.8),1.4,IF(AND(A96&lt;5.15,B96&lt;3.75,G96&lt;0.948,D96&lt;0.35,H96&lt;14.877,D96&lt;0.45,A96&gt;=5.05,D96&lt;0.8),1.4,IF(AND(A96&gt;=5.15,B96&lt;3.75,G96&lt;0.948,D96&lt;0.35,H96&lt;14.877,D96&lt;0.45,A96&gt;=5.05,D96&lt;0.8),1.5,IF(AND(G96&lt;0.112,B96&gt;=3.75,G96&lt;0.948,D96&lt;0.35,H96&lt;14.877,D96&lt;0.45,A96&gt;=5.05,D96&lt;0.8),1.5,IF(AND(G96&gt;=0.112,B96&gt;=3.75,G96&lt;0.948,D96&lt;0.35,H96&lt;14.877,D96&lt;0.45,A96&gt;=5.05,D96&lt;0.8),1.6,IF(AND(G96&lt;0.075,A96&gt;=6.35,H96&lt;11.146,H96&gt;=5.767,A96&lt;7.25,H96&lt;16.244,F96&gt;=2.5,D96&gt;=0.8),5.5,IF(AND(G96&gt;=0.075,A96&gt;=6.35,H96&lt;11.146,H96&gt;=5.767,A96&lt;7.25,H96&lt;16.244,F96&gt;=2.5,D96&gt;=0.8),5.24,IF(AND(B96&lt;2.95,D96&lt;1.9,H96&gt;=11.146,H96&gt;=5.767,A96&lt;7.25,H96&lt;16.244,F96&gt;=2.5,D96&gt;=0.8),5.65,IF(AND(B96&gt;=2.95,D96&lt;1.9,H96&gt;=11.146,H96&gt;=5.767,A96&lt;7.25,H96&lt;16.244,F96&gt;=2.5,D96&gt;=0.8),5.8,IF(AND(H96&lt;13.42,D96&gt;=1.9,H96&gt;=11.146,H96&gt;=5.767,A96&lt;7.25,H96&lt;16.244,F96&gt;=2.5,D96&gt;=0.8),5.6,IF(AND(H96&gt;=13.42,D96&gt;=1.9,H96&gt;=11.146,H96&gt;=5.767,A96&lt;7.25,H96&lt;16.244,F96&gt;=2.5,D96&gt;=0.8),5.34,"shouldnthappen")))))))))))))))))))))))))))))))))))))))</f>
        <v>3.1</v>
      </c>
      <c r="AB96" s="1" t="n">
        <f aca="false">IF(AND(D96&gt;=0.35,F96&lt;1.5),1.5,IF(AND(F96&lt;2.5,D96&gt;=1.55,F96&gt;=1.5),4.85,IF(AND(H96&lt;8.308,D96&lt;0.15,D96&lt;0.35,F96&lt;1.5),1.5,IF(AND(H96&gt;=8.308,D96&lt;0.15,D96&lt;0.35,F96&lt;1.5),1.4,IF(AND(H96&lt;5.523,D96&gt;=0.15,D96&lt;0.35,F96&lt;1.5),1,IF(AND(G96&lt;0.572,H96&lt;10.688,D96&lt;1.55,F96&gt;=1.5),3.75,IF(AND(B96&gt;=3.5,F96&gt;=2.5,D96&gt;=1.55,F96&gt;=1.5),6.3,IF(AND(A96&gt;=5.65,G96&gt;=0.572,H96&lt;10.688,D96&lt;1.55,F96&gt;=1.5),4.45,IF(AND(B96&gt;=2.85,A96&lt;6.15,H96&gt;=10.688,D96&lt;1.55,F96&gt;=1.5),4.35,IF(AND(H96&gt;=16.284,B96&lt;3.5,F96&gt;=2.5,D96&gt;=1.55,F96&gt;=1.5),6.6,IF(AND(G96&gt;=0.241,G96&lt;0.338,H96&gt;=5.523,D96&gt;=0.15,D96&lt;0.35,F96&lt;1.5),1.25,IF(AND(A96&lt;5.05,G96&gt;=0.338,H96&gt;=5.523,D96&gt;=0.15,D96&lt;0.35,F96&lt;1.5),1.35,IF(AND(B96&lt;2.7,A96&lt;5.65,G96&gt;=0.572,H96&lt;10.688,D96&lt;1.55,F96&gt;=1.5),4,IF(AND(B96&gt;=2.7,A96&lt;5.65,G96&gt;=0.572,H96&lt;10.688,D96&lt;1.55,F96&gt;=1.5),3.6,IF(AND(B96&lt;2.45,B96&lt;2.85,A96&lt;6.15,H96&gt;=10.688,D96&lt;1.55,F96&gt;=1.5),3.7,IF(AND(A96&lt;6.25,B96&lt;2.85,A96&gt;=6.15,H96&gt;=10.688,D96&lt;1.55,F96&gt;=1.5),4.5,IF(AND(A96&gt;=6.25,B96&lt;2.85,A96&gt;=6.15,H96&gt;=10.688,D96&lt;1.55,F96&gt;=1.5),4.86,IF(AND(D96&gt;=1.45,B96&gt;=2.85,A96&gt;=6.15,H96&gt;=10.688,D96&lt;1.55,F96&gt;=1.5),4.8,IF(AND(H96&lt;8.202,H96&lt;16.284,B96&lt;3.5,F96&gt;=2.5,D96&gt;=1.55,F96&gt;=1.5),5.7,IF(AND(A96&gt;=5.1,G96&lt;0.241,G96&lt;0.338,H96&gt;=5.523,D96&gt;=0.15,D96&lt;0.35,F96&lt;1.5),1.5,IF(AND(B96&gt;=3.75,A96&gt;=5.05,G96&gt;=0.338,H96&gt;=5.523,D96&gt;=0.15,D96&lt;0.35,F96&lt;1.5),1.6,IF(AND(A96&lt;5.7,B96&gt;=2.45,B96&lt;2.85,A96&lt;6.15,H96&gt;=10.688,D96&lt;1.55,F96&gt;=1.5),3.9,IF(AND(A96&gt;=5.7,B96&gt;=2.45,B96&lt;2.85,A96&lt;6.15,H96&gt;=10.688,D96&lt;1.55,F96&gt;=1.5),4.02,IF(AND(H96&lt;13.654,D96&lt;1.45,B96&gt;=2.85,A96&gt;=6.15,H96&gt;=10.688,D96&lt;1.55,F96&gt;=1.5),4.333,IF(AND(H96&gt;=13.654,D96&lt;1.45,B96&gt;=2.85,A96&gt;=6.15,H96&gt;=10.688,D96&lt;1.55,F96&gt;=1.5),4.54,IF(AND(A96&lt;6.15,H96&gt;=8.202,H96&lt;16.284,B96&lt;3.5,F96&gt;=2.5,D96&gt;=1.55,F96&gt;=1.5),5,IF(AND(H96&lt;13.924,A96&lt;5.1,G96&lt;0.241,G96&lt;0.338,H96&gt;=5.523,D96&gt;=0.15,D96&lt;0.35,F96&lt;1.5),1.4,IF(AND(H96&gt;=13.924,A96&lt;5.1,G96&lt;0.241,G96&lt;0.338,H96&gt;=5.523,D96&gt;=0.15,D96&lt;0.35,F96&lt;1.5),1.5,IF(AND(D96&lt;0.25,B96&lt;3.75,A96&gt;=5.05,G96&gt;=0.338,H96&gt;=5.523,D96&gt;=0.15,D96&lt;0.35,F96&lt;1.5),1.5,IF(AND(D96&gt;=0.25,B96&lt;3.75,A96&gt;=5.05,G96&gt;=0.338,H96&gt;=5.523,D96&gt;=0.15,D96&lt;0.35,F96&lt;1.5),1.4,IF(AND(H96&lt;8.884,B96&gt;=3.05,A96&gt;=6.15,H96&gt;=8.202,H96&lt;16.284,B96&lt;3.5,F96&gt;=2.5,D96&gt;=1.55,F96&gt;=1.5),5.1,IF(AND(A96&lt;6.45,G96&lt;0.368,B96&lt;3.05,A96&gt;=6.15,H96&gt;=8.202,H96&lt;16.284,B96&lt;3.5,F96&gt;=2.5,D96&gt;=1.55,F96&gt;=1.5),5.525,IF(AND(A96&gt;=6.45,G96&lt;0.368,B96&lt;3.05,A96&gt;=6.15,H96&gt;=8.202,H96&lt;16.284,B96&lt;3.5,F96&gt;=2.5,D96&gt;=1.55,F96&gt;=1.5),5.35,IF(AND(D96&lt;2.25,G96&gt;=0.368,B96&lt;3.05,A96&gt;=6.15,H96&gt;=8.202,H96&lt;16.284,B96&lt;3.5,F96&gt;=2.5,D96&gt;=1.55,F96&gt;=1.5),5.8,IF(AND(D96&gt;=2.25,G96&gt;=0.368,B96&lt;3.05,A96&gt;=6.15,H96&gt;=8.202,H96&lt;16.284,B96&lt;3.5,F96&gt;=2.5,D96&gt;=1.55,F96&gt;=1.5),5.2,IF(AND(H96&lt;10.257,H96&gt;=8.884,B96&gt;=3.05,A96&gt;=6.15,H96&gt;=8.202,H96&lt;16.284,B96&lt;3.5,F96&gt;=2.5,D96&gt;=1.55,F96&gt;=1.5),5.9,IF(AND(H96&gt;=10.257,H96&gt;=8.884,B96&gt;=3.05,A96&gt;=6.15,H96&gt;=8.202,H96&lt;16.284,B96&lt;3.5,F96&gt;=2.5,D96&gt;=1.55,F96&gt;=1.5),5.48,"shouldnthappen")))))))))))))))))))))))))))))))))))))</f>
        <v>3.7</v>
      </c>
      <c r="AC96" s="1" t="n">
        <f aca="false">IF(AND(H96&lt;5.748,A96&lt;5.05,D96&lt;0.8),1,IF(AND(B96&lt;3.35,A96&gt;=5.05,D96&lt;0.8),1.7,IF(AND(A96&lt;5.85,G96&lt;0.154,D96&gt;=0.8),4.5,IF(AND(D96&gt;=0.45,H96&gt;=5.748,A96&lt;5.05,D96&lt;0.8),1.6,IF(AND(G96&gt;=0.934,B96&gt;=3.35,A96&gt;=5.05,D96&lt;0.8),1.7,IF(AND(D96&lt;2.1,A96&gt;=5.85,G96&lt;0.154,D96&gt;=0.8),6.15,IF(AND(D96&gt;=2.1,A96&gt;=5.85,G96&lt;0.154,D96&gt;=0.8),5.5,IF(AND(A96&lt;6.1,D96&gt;=1.55,G96&gt;=0.154,D96&gt;=0.8),5,IF(AND(H96&gt;=14.379,G96&lt;0.934,B96&gt;=3.35,A96&gt;=5.05,D96&lt;0.8),1.58,IF(AND(G96&lt;0.379,A96&gt;=6.1,D96&gt;=1.55,G96&gt;=0.154,D96&gt;=0.8),5.42,IF(AND(H96&lt;13.924,G96&lt;0.227,D96&lt;0.45,H96&gt;=5.748,A96&lt;5.05,D96&lt;0.8),1.4,IF(AND(H96&gt;=13.924,G96&lt;0.227,D96&lt;0.45,H96&gt;=5.748,A96&lt;5.05,D96&lt;0.8),1.5,IF(AND(B96&lt;3.1,G96&gt;=0.227,D96&lt;0.45,H96&gt;=5.748,A96&lt;5.05,D96&lt;0.8),1.1,IF(AND(G96&lt;0.13,H96&lt;14.379,G96&lt;0.934,B96&gt;=3.35,A96&gt;=5.05,D96&lt;0.8),1.4,IF(AND(D96&lt;1.05,A96&lt;5.65,D96&lt;1.35,D96&lt;1.55,G96&gt;=0.154,D96&gt;=0.8),3.7,IF(AND(D96&lt;1.25,A96&gt;=5.65,D96&lt;1.35,D96&lt;1.55,G96&gt;=0.154,D96&gt;=0.8),4.06,IF(AND(D96&gt;=1.25,A96&gt;=5.65,D96&lt;1.35,D96&lt;1.55,G96&gt;=0.154,D96&gt;=0.8),4.425,IF(AND(H96&lt;13.654,D96&lt;1.45,D96&gt;=1.35,D96&lt;1.55,G96&gt;=0.154,D96&gt;=0.8),4.275,IF(AND(G96&lt;0.259,D96&gt;=1.45,D96&gt;=1.35,D96&lt;1.55,G96&gt;=0.154,D96&gt;=0.8),5.1,IF(AND(B96&lt;2.95,G96&gt;=0.379,A96&gt;=6.1,D96&gt;=1.55,G96&gt;=0.154,D96&gt;=0.8),6.3,IF(AND(B96&lt;3.25,B96&gt;=3.1,G96&gt;=0.227,D96&lt;0.45,H96&gt;=5.748,A96&lt;5.05,D96&lt;0.8),1.3,IF(AND(B96&gt;=3.25,B96&gt;=3.1,G96&gt;=0.227,D96&lt;0.45,H96&gt;=5.748,A96&lt;5.05,D96&lt;0.8),1.4,IF(AND(H96&gt;=13.372,G96&gt;=0.13,H96&lt;14.379,G96&lt;0.934,B96&gt;=3.35,A96&gt;=5.05,D96&lt;0.8),1.4,IF(AND(H96&lt;6.69,D96&gt;=1.05,A96&lt;5.65,D96&lt;1.35,D96&lt;1.55,G96&gt;=0.154,D96&gt;=0.8),4.033,IF(AND(H96&gt;=6.69,D96&gt;=1.05,A96&lt;5.65,D96&lt;1.35,D96&lt;1.55,G96&gt;=0.154,D96&gt;=0.8),3.88,IF(AND(B96&lt;2.85,H96&gt;=13.654,D96&lt;1.45,D96&gt;=1.35,D96&lt;1.55,G96&gt;=0.154,D96&gt;=0.8),4.8,IF(AND(B96&gt;=2.85,H96&gt;=13.654,D96&lt;1.45,D96&gt;=1.35,D96&lt;1.55,G96&gt;=0.154,D96&gt;=0.8),4.7,IF(AND(H96&lt;11.681,G96&gt;=0.259,D96&gt;=1.45,D96&gt;=1.35,D96&lt;1.55,G96&gt;=0.154,D96&gt;=0.8),4.85,IF(AND(H96&gt;=11.681,G96&gt;=0.259,D96&gt;=1.45,D96&gt;=1.35,D96&lt;1.55,G96&gt;=0.154,D96&gt;=0.8),4.633,IF(AND(A96&lt;6.25,B96&gt;=2.95,G96&gt;=0.379,A96&gt;=6.1,D96&gt;=1.55,G96&gt;=0.154,D96&gt;=0.8),5.4,IF(AND(D96&lt;0.3,H96&lt;13.372,G96&gt;=0.13,H96&lt;14.379,G96&lt;0.934,B96&gt;=3.35,A96&gt;=5.05,D96&lt;0.8),1.475,IF(AND(D96&gt;=0.3,H96&lt;13.372,G96&gt;=0.13,H96&lt;14.379,G96&lt;0.934,B96&gt;=3.35,A96&gt;=5.05,D96&lt;0.8),1.5,IF(AND(B96&lt;3.15,A96&gt;=6.25,B96&gt;=2.95,G96&gt;=0.379,A96&gt;=6.1,D96&gt;=1.55,G96&gt;=0.154,D96&gt;=0.8),5.7,IF(AND(B96&gt;=3.15,A96&gt;=6.25,B96&gt;=2.95,G96&gt;=0.379,A96&gt;=6.1,D96&gt;=1.55,G96&gt;=0.154,D96&gt;=0.8),5.933,"shouldnthappen"))))))))))))))))))))))))))))))))))</f>
        <v>3.7</v>
      </c>
      <c r="AD96" s="1" t="n">
        <f aca="false">IF(AND(H96&lt;6.621,A96&lt;4.95,D96&lt;0.8),1,IF(AND(H96&lt;14.144,H96&gt;=6.621,A96&lt;4.95,D96&lt;0.8),1.4,IF(AND(H96&gt;=14.144,H96&gt;=6.621,A96&lt;4.95,D96&lt;0.8),1.3,IF(AND(G96&lt;0.13,B96&gt;=3.85,A96&gt;=4.95,D96&lt;0.8),1.3,IF(AND(G96&gt;=0.13,B96&gt;=3.85,A96&gt;=4.95,D96&lt;0.8),1.425,IF(AND(A96&gt;=6.05,B96&lt;2.75,D96&lt;1.55,D96&gt;=0.8),4.9,IF(AND(A96&gt;=7.3,G96&lt;0.119,D96&gt;=1.55,D96&gt;=0.8),6.7,IF(AND(H96&lt;6.555,D96&lt;0.25,B96&lt;3.85,A96&gt;=4.95,D96&lt;0.8),1.7,IF(AND(B96&lt;3.4,D96&gt;=0.25,B96&lt;3.85,A96&gt;=4.95,D96&lt;0.8),1.7,IF(AND(B96&gt;=3.4,D96&gt;=0.25,B96&lt;3.85,A96&gt;=4.95,D96&lt;0.8),1.6,IF(AND(A96&lt;5.05,A96&lt;6.05,B96&lt;2.75,D96&lt;1.55,D96&gt;=0.8),3.3,IF(AND(B96&lt;2.85,D96&lt;1.35,B96&gt;=2.75,D96&lt;1.55,D96&gt;=0.8),4.5,IF(AND(H96&lt;12.206,D96&gt;=1.35,B96&gt;=2.75,D96&lt;1.55,D96&gt;=0.8),4.7,IF(AND(H96&gt;=12.206,D96&gt;=1.35,B96&gt;=2.75,D96&lt;1.55,D96&gt;=0.8),4.52,IF(AND(G96&lt;0.024,A96&lt;7.3,G96&lt;0.119,D96&gt;=1.55,D96&gt;=0.8),5.7,IF(AND(G96&gt;=0.024,A96&lt;7.3,G96&lt;0.119,D96&gt;=1.55,D96&gt;=0.8),5.6,IF(AND(F96&lt;2.5,G96&lt;0.417,G96&gt;=0.119,D96&gt;=1.55,D96&gt;=0.8),5.05,IF(AND(B96&lt;3.15,H96&gt;=6.555,D96&lt;0.25,B96&lt;3.85,A96&gt;=4.95,D96&lt;0.8),1.6,IF(AND(G96&lt;0.356,A96&gt;=5.05,A96&lt;6.05,B96&lt;2.75,D96&lt;1.55,D96&gt;=0.8),4.12,IF(AND(A96&lt;5.65,B96&gt;=2.85,D96&lt;1.35,B96&gt;=2.75,D96&lt;1.55,D96&gt;=0.8),3.6,IF(AND(B96&lt;3.15,F96&gt;=2.5,G96&lt;0.417,G96&gt;=0.119,D96&gt;=1.55,D96&gt;=0.8),5.18,IF(AND(B96&gt;=3.15,F96&gt;=2.5,G96&lt;0.417,G96&gt;=0.119,D96&gt;=1.55,D96&gt;=0.8),5.3,IF(AND(D96&lt;1.7,A96&lt;6.95,G96&gt;=0.417,G96&gt;=0.119,D96&gt;=1.55,D96&gt;=0.8),4.7,IF(AND(A96&lt;7.25,A96&gt;=6.95,G96&gt;=0.417,G96&gt;=0.119,D96&gt;=1.55,D96&gt;=0.8),5.8,IF(AND(A96&gt;=7.25,A96&gt;=6.95,G96&gt;=0.417,G96&gt;=0.119,D96&gt;=1.55,D96&gt;=0.8),6.333,IF(AND(H96&lt;8.594,B96&gt;=3.15,H96&gt;=6.555,D96&lt;0.25,B96&lt;3.85,A96&gt;=4.95,D96&lt;0.8),1.4,IF(AND(H96&gt;=8.594,B96&gt;=3.15,H96&gt;=6.555,D96&lt;0.25,B96&lt;3.85,A96&gt;=4.95,D96&lt;0.8),1.5,IF(AND(H96&gt;=11.218,G96&gt;=0.356,A96&gt;=5.05,A96&lt;6.05,B96&lt;2.75,D96&lt;1.55,D96&gt;=0.8),3.925,IF(AND(A96&gt;=6.5,A96&gt;=5.65,B96&gt;=2.85,D96&lt;1.35,B96&gt;=2.75,D96&lt;1.55,D96&gt;=0.8),4.6,IF(AND(H96&lt;8.602,H96&lt;11.218,G96&gt;=0.356,A96&gt;=5.05,A96&lt;6.05,B96&lt;2.75,D96&lt;1.55,D96&gt;=0.8),3.95,IF(AND(H96&gt;=8.602,H96&lt;11.218,G96&gt;=0.356,A96&gt;=5.05,A96&lt;6.05,B96&lt;2.75,D96&lt;1.55,D96&gt;=0.8),3.75,IF(AND(H96&lt;10.129,A96&lt;6.5,A96&gt;=5.65,B96&gt;=2.85,D96&lt;1.35,B96&gt;=2.75,D96&lt;1.55,D96&gt;=0.8),4.2,IF(AND(H96&gt;=10.129,A96&lt;6.5,A96&gt;=5.65,B96&gt;=2.85,D96&lt;1.35,B96&gt;=2.75,D96&lt;1.55,D96&gt;=0.8),4.267,IF(AND(D96&lt;2.2,B96&lt;3.05,D96&gt;=1.7,A96&lt;6.95,G96&gt;=0.417,G96&gt;=0.119,D96&gt;=1.55,D96&gt;=0.8),5.3,IF(AND(D96&gt;=2.2,B96&lt;3.05,D96&gt;=1.7,A96&lt;6.95,G96&gt;=0.417,G96&gt;=0.119,D96&gt;=1.55,D96&gt;=0.8),5.133,IF(AND(D96&lt;2.45,B96&gt;=3.05,D96&gt;=1.7,A96&lt;6.95,G96&gt;=0.417,G96&gt;=0.119,D96&gt;=1.55,D96&gt;=0.8),5.6,IF(AND(D96&gt;=2.45,B96&gt;=3.05,D96&gt;=1.7,A96&lt;6.95,G96&gt;=0.417,G96&gt;=0.119,D96&gt;=1.55,D96&gt;=0.8),6,"shouldnthappen")))))))))))))))))))))))))))))))))))))</f>
        <v>3.3</v>
      </c>
      <c r="AE96" s="1" t="n">
        <f aca="false">IF(AND(G96&lt;0.123,D96&gt;=0.25,D96&lt;0.75),1.3,IF(AND(H96&gt;=16.774,D96&gt;=1.75,D96&gt;=0.75),6.4,IF(AND(B96&lt;3.4,A96&lt;4.8,D96&lt;0.25,D96&lt;0.75),1.22,IF(AND(B96&gt;=3.4,A96&lt;4.8,D96&lt;0.25,D96&lt;0.75),1,IF(AND(A96&gt;=5.45,A96&gt;=4.8,D96&lt;0.25,D96&lt;0.75),1.367,IF(AND(H96&gt;=10.688,D96&lt;1.35,D96&lt;1.75,D96&gt;=0.75),4.2,IF(AND(A96&lt;5.3,D96&gt;=1.35,D96&lt;1.75,D96&gt;=0.75),4.05,IF(AND(G96&gt;=0.857,H96&lt;16.774,D96&gt;=1.75,D96&gt;=0.75),5.02,IF(AND(H96&lt;6.089,A96&lt;5.45,A96&gt;=4.8,D96&lt;0.25,D96&lt;0.75),1.7,IF(AND(G96&lt;0.184,D96&lt;0.35,G96&gt;=0.123,D96&gt;=0.25,D96&lt;0.75),1.7,IF(AND(G96&gt;=0.184,D96&lt;0.35,G96&gt;=0.123,D96&gt;=0.25,D96&lt;0.75),1.48,IF(AND(A96&lt;5.25,D96&gt;=0.35,G96&gt;=0.123,D96&gt;=0.25,D96&lt;0.75),1.75,IF(AND(A96&gt;=5.25,D96&gt;=0.35,G96&gt;=0.123,D96&gt;=0.25,D96&lt;0.75),1.5,IF(AND(A96&lt;5.3,H96&lt;10.688,D96&lt;1.35,D96&lt;1.75,D96&gt;=0.75),3.15,IF(AND(H96&lt;9.474,A96&gt;=5.3,D96&gt;=1.35,D96&lt;1.75,D96&gt;=0.75),4.95,IF(AND(G96&gt;=0.779,G96&lt;0.857,H96&lt;16.774,D96&gt;=1.75,D96&gt;=0.75),6,IF(AND(G96&lt;0.05,H96&gt;=6.089,A96&lt;5.45,A96&gt;=4.8,D96&lt;0.25,D96&lt;0.75),1.4,IF(AND(H96&lt;6.69,A96&gt;=5.3,H96&lt;10.688,D96&lt;1.35,D96&lt;1.75,D96&gt;=0.75),4.033,IF(AND(H96&gt;=6.69,A96&gt;=5.3,H96&lt;10.688,D96&lt;1.35,D96&lt;1.75,D96&gt;=0.75),3.733,IF(AND(B96&lt;2.5,H96&gt;=9.474,A96&gt;=5.3,D96&gt;=1.35,D96&lt;1.75,D96&gt;=0.75),4.5,IF(AND(D96&gt;=2.45,G96&lt;0.779,G96&lt;0.857,H96&lt;16.774,D96&gt;=1.75,D96&gt;=0.75),6,IF(AND(B96&gt;=3.75,G96&gt;=0.05,H96&gt;=6.089,A96&lt;5.45,A96&gt;=4.8,D96&lt;0.25,D96&lt;0.75),1.6,IF(AND(H96&lt;13.695,B96&gt;=2.5,H96&gt;=9.474,A96&gt;=5.3,D96&gt;=1.35,D96&lt;1.75,D96&gt;=0.75),4.567,IF(AND(G96&gt;=0.654,D96&lt;2.45,G96&lt;0.779,G96&lt;0.857,H96&lt;16.774,D96&gt;=1.75,D96&gt;=0.75),4.9,IF(AND(G96&gt;=0.73,B96&lt;3.75,G96&gt;=0.05,H96&gt;=6.089,A96&lt;5.45,A96&gt;=4.8,D96&lt;0.25,D96&lt;0.75),1.4,IF(AND(A96&lt;6.65,H96&gt;=13.695,B96&gt;=2.5,H96&gt;=9.474,A96&gt;=5.3,D96&gt;=1.35,D96&lt;1.75,D96&gt;=0.75),4.4,IF(AND(A96&gt;=6.65,H96&gt;=13.695,B96&gt;=2.5,H96&gt;=9.474,A96&gt;=5.3,D96&gt;=1.35,D96&lt;1.75,D96&gt;=0.75),4.84,IF(AND(B96&lt;2.75,G96&lt;0.654,D96&lt;2.45,G96&lt;0.779,G96&lt;0.857,H96&lt;16.774,D96&gt;=1.75,D96&gt;=0.75),5.2,IF(AND(H96&lt;9.524,G96&lt;0.73,B96&lt;3.75,G96&gt;=0.05,H96&gt;=6.089,A96&lt;5.45,A96&gt;=4.8,D96&lt;0.25,D96&lt;0.75),1.5,IF(AND(H96&gt;=9.524,G96&lt;0.73,B96&lt;3.75,G96&gt;=0.05,H96&gt;=6.089,A96&lt;5.45,A96&gt;=4.8,D96&lt;0.25,D96&lt;0.75),1.4,IF(AND(H96&gt;=13.644,B96&gt;=2.75,G96&lt;0.654,D96&lt;2.45,G96&lt;0.779,G96&lt;0.857,H96&lt;16.774,D96&gt;=1.75,D96&gt;=0.75),6.033,IF(AND(A96&gt;=6.85,H96&lt;13.644,B96&gt;=2.75,G96&lt;0.654,D96&lt;2.45,G96&lt;0.779,G96&lt;0.857,H96&lt;16.774,D96&gt;=1.75,D96&gt;=0.75),5.1,IF(AND(A96&gt;=6.75,A96&lt;6.85,H96&lt;13.644,B96&gt;=2.75,G96&lt;0.654,D96&lt;2.45,G96&lt;0.779,G96&lt;0.857,H96&lt;16.774,D96&gt;=1.75,D96&gt;=0.75),5.9,IF(AND(D96&gt;=2.35,A96&lt;6.75,A96&lt;6.85,H96&lt;13.644,B96&gt;=2.75,G96&lt;0.654,D96&lt;2.45,G96&lt;0.779,G96&lt;0.857,H96&lt;16.774,D96&gt;=1.75,D96&gt;=0.75),5.6,IF(AND(H96&lt;11.146,D96&lt;2.35,A96&lt;6.75,A96&lt;6.85,H96&lt;13.644,B96&gt;=2.75,G96&lt;0.654,D96&lt;2.45,G96&lt;0.779,G96&lt;0.857,H96&lt;16.774,D96&gt;=1.75,D96&gt;=0.75),5.4,IF(AND(H96&gt;=11.146,D96&lt;2.35,A96&lt;6.75,A96&lt;6.85,H96&lt;13.644,B96&gt;=2.75,G96&lt;0.654,D96&lt;2.45,G96&lt;0.779,G96&lt;0.857,H96&lt;16.774,D96&gt;=1.75,D96&gt;=0.75),5.6,"shouldnthappen"))))))))))))))))))))))))))))))))))))</f>
        <v>4.2</v>
      </c>
      <c r="AF96" s="1" t="n">
        <f aca="false">IF(AND(A96&lt;4.5,D96&lt;0.8),1.233,IF(AND(B96&lt;3.05,A96&gt;=4.5,D96&lt;0.8),1.4,IF(AND(D96&gt;=0.45,B96&gt;=3.05,A96&gt;=4.5,D96&lt;0.8),1.667,IF(AND(D96&lt;1.05,D96&lt;1.35,A96&lt;6.25,D96&gt;=0.8),3.633,IF(AND(H96&lt;13.935,A96&gt;=7.05,A96&gt;=6.25,D96&gt;=0.8),6,IF(AND(G96&gt;=0.948,D96&lt;0.45,B96&gt;=3.05,A96&gt;=4.5,D96&lt;0.8),1.7,IF(AND(G96&lt;0.652,D96&gt;=1.05,D96&lt;1.35,A96&lt;6.25,D96&gt;=0.8),4.16,IF(AND(D96&gt;=2.15,D96&gt;=1.75,D96&gt;=1.35,A96&lt;6.25,D96&gt;=0.8),5.4,IF(AND(G96&gt;=0.912,F96&lt;2.5,A96&lt;7.05,A96&gt;=6.25,D96&gt;=0.8),4.4,IF(AND(B96&gt;=3.25,F96&gt;=2.5,A96&lt;7.05,A96&gt;=6.25,D96&gt;=0.8),5.85,IF(AND(H96&lt;17.32,H96&gt;=13.935,A96&gt;=7.05,A96&gt;=6.25,D96&gt;=0.8),6.65,IF(AND(H96&gt;=17.32,H96&gt;=13.935,A96&gt;=7.05,A96&gt;=6.25,D96&gt;=0.8),6.4,IF(AND(H96&gt;=13.547,G96&lt;0.948,D96&lt;0.45,B96&gt;=3.05,A96&gt;=4.5,D96&lt;0.8),1.38,IF(AND(B96&gt;=2.75,G96&gt;=0.652,D96&gt;=1.05,D96&lt;1.35,A96&lt;6.25,D96&gt;=0.8),3.6,IF(AND(H96&lt;9.417,G96&lt;0.404,D96&lt;1.75,D96&gt;=1.35,A96&lt;6.25,D96&gt;=0.8),4.2,IF(AND(H96&gt;=9.417,G96&lt;0.404,D96&lt;1.75,D96&gt;=1.35,A96&lt;6.25,D96&gt;=0.8),4.5,IF(AND(G96&lt;0.464,G96&gt;=0.404,D96&lt;1.75,D96&gt;=1.35,A96&lt;6.25,D96&gt;=0.8),4.5,IF(AND(G96&gt;=0.464,G96&gt;=0.404,D96&lt;1.75,D96&gt;=1.35,A96&lt;6.25,D96&gt;=0.8),4.625,IF(AND(D96&lt;1.85,D96&lt;2.15,D96&gt;=1.75,D96&gt;=1.35,A96&lt;6.25,D96&gt;=0.8),4.9,IF(AND(D96&gt;=1.85,D96&lt;2.15,D96&gt;=1.75,D96&gt;=1.35,A96&lt;6.25,D96&gt;=0.8),5.05,IF(AND(G96&lt;0.332,G96&lt;0.912,F96&lt;2.5,A96&lt;7.05,A96&gt;=6.25,D96&gt;=0.8),4.467,IF(AND(G96&gt;=0.332,G96&lt;0.912,F96&lt;2.5,A96&lt;7.05,A96&gt;=6.25,D96&gt;=0.8),4.767,IF(AND(D96&lt;0.15,H96&lt;13.547,G96&lt;0.948,D96&lt;0.45,B96&gt;=3.05,A96&gt;=4.5,D96&lt;0.8),1.5,IF(AND(D96&lt;1.15,B96&lt;2.75,G96&gt;=0.652,D96&gt;=1.05,D96&lt;1.35,A96&lt;6.25,D96&gt;=0.8),3.9,IF(AND(D96&gt;=1.15,B96&lt;2.75,G96&gt;=0.652,D96&gt;=1.05,D96&lt;1.35,A96&lt;6.25,D96&gt;=0.8),4,IF(AND(D96&gt;=2.25,B96&lt;3.15,B96&lt;3.25,F96&gt;=2.5,A96&lt;7.05,A96&gt;=6.25,D96&gt;=0.8),5.14,IF(AND(G96&lt;0.621,B96&gt;=3.15,B96&lt;3.25,F96&gt;=2.5,A96&lt;7.05,A96&gt;=6.25,D96&gt;=0.8),5.75,IF(AND(G96&gt;=0.621,B96&gt;=3.15,B96&lt;3.25,F96&gt;=2.5,A96&lt;7.05,A96&gt;=6.25,D96&gt;=0.8),5.1,IF(AND(G96&gt;=0.862,D96&gt;=0.15,H96&lt;13.547,G96&lt;0.948,D96&lt;0.45,B96&gt;=3.05,A96&gt;=4.5,D96&lt;0.8),1.5,IF(AND(A96&lt;6.35,D96&lt;2.25,B96&lt;3.15,B96&lt;3.25,F96&gt;=2.5,A96&lt;7.05,A96&gt;=6.25,D96&gt;=0.8),5.267,IF(AND(A96&gt;=6.35,D96&lt;2.25,B96&lt;3.15,B96&lt;3.25,F96&gt;=2.5,A96&lt;7.05,A96&gt;=6.25,D96&gt;=0.8),5.42,IF(AND(A96&lt;5.1,G96&lt;0.862,D96&gt;=0.15,H96&lt;13.547,G96&lt;0.948,D96&lt;0.45,B96&gt;=3.05,A96&gt;=4.5,D96&lt;0.8),1.35,IF(AND(B96&lt;3.95,A96&gt;=5.1,G96&lt;0.862,D96&gt;=0.15,H96&lt;13.547,G96&lt;0.948,D96&lt;0.45,B96&gt;=3.05,A96&gt;=4.5,D96&lt;0.8),1.5,IF(AND(B96&gt;=3.95,A96&gt;=5.1,G96&lt;0.862,D96&gt;=0.15,H96&lt;13.547,G96&lt;0.948,D96&lt;0.45,B96&gt;=3.05,A96&gt;=4.5,D96&lt;0.8),1.467,"shouldnthappen"))))))))))))))))))))))))))))))))))</f>
        <v>3.633</v>
      </c>
      <c r="AG96" s="1" t="n">
        <f aca="false">IF(AND(H96&lt;5.748,A96&lt;4.85,D96&lt;0.75),1,IF(AND(B96&gt;=3.5,D96&gt;=1.75,D96&gt;=0.75),6.2,IF(AND(A96&gt;=4.65,H96&gt;=5.748,A96&lt;4.85,D96&lt;0.75),1.333,IF(AND(H96&lt;6.417,B96&lt;3.45,A96&gt;=4.85,D96&lt;0.75),1.7,IF(AND(A96&lt;5.05,B96&gt;=3.45,A96&gt;=4.85,D96&lt;0.75),1.4,IF(AND(A96&gt;=5.05,B96&gt;=3.45,A96&gt;=4.85,D96&lt;0.75),1.5,IF(AND(F96&gt;=2.5,H96&lt;13.641,D96&lt;1.75,D96&gt;=0.75),4.667,IF(AND(G96&lt;0.187,H96&gt;=13.641,D96&lt;1.75,D96&gt;=0.75),5,IF(AND(A96&gt;=7.1,B96&lt;3.5,D96&gt;=1.75,D96&gt;=0.75),6.575,IF(AND(G96&lt;0.161,A96&lt;4.65,H96&gt;=5.748,A96&lt;4.85,D96&lt;0.75),1.5,IF(AND(H96&lt;8.399,H96&gt;=6.417,B96&lt;3.45,A96&gt;=4.85,D96&lt;0.75),1.5,IF(AND(H96&gt;=8.399,H96&gt;=6.417,B96&lt;3.45,A96&gt;=4.85,D96&lt;0.75),1.625,IF(AND(G96&lt;0.086,F96&lt;2.5,H96&lt;13.641,D96&lt;1.75,D96&gt;=0.75),4.7,IF(AND(D96&lt;1.35,G96&gt;=0.187,H96&gt;=13.641,D96&lt;1.75,D96&gt;=0.75),4.2,IF(AND(G96&lt;0.422,G96&gt;=0.161,A96&lt;4.65,H96&gt;=5.748,A96&lt;4.85,D96&lt;0.75),1.4,IF(AND(G96&gt;=0.422,G96&gt;=0.161,A96&lt;4.65,H96&gt;=5.748,A96&lt;4.85,D96&lt;0.75),1.3,IF(AND(B96&lt;2.5,D96&gt;=1.35,G96&gt;=0.187,H96&gt;=13.641,D96&lt;1.75,D96&gt;=0.75),4.5,IF(AND(B96&lt;2.75,A96&lt;6,A96&lt;7.1,B96&lt;3.5,D96&gt;=1.75,D96&gt;=0.75),5.1,IF(AND(B96&gt;=2.75,A96&lt;6,A96&lt;7.1,B96&lt;3.5,D96&gt;=1.75,D96&gt;=0.75),5.02,IF(AND(A96&lt;5.15,A96&lt;5.9,G96&gt;=0.086,F96&lt;2.5,H96&lt;13.641,D96&lt;1.75,D96&gt;=0.75),3,IF(AND(G96&lt;0.644,A96&gt;=5.9,G96&gt;=0.086,F96&lt;2.5,H96&lt;13.641,D96&lt;1.75,D96&gt;=0.75),4.65,IF(AND(G96&gt;=0.644,A96&gt;=5.9,G96&gt;=0.086,F96&lt;2.5,H96&lt;13.641,D96&lt;1.75,D96&gt;=0.75),4.24,IF(AND(D96&lt;1.45,B96&gt;=2.5,D96&gt;=1.35,G96&gt;=0.187,H96&gt;=13.641,D96&lt;1.75,D96&gt;=0.75),4.68,IF(AND(D96&gt;=1.45,B96&gt;=2.5,D96&gt;=1.35,G96&gt;=0.187,H96&gt;=13.641,D96&lt;1.75,D96&gt;=0.75),4.833,IF(AND(H96&lt;13.18,D96&lt;2.05,A96&gt;=6,A96&lt;7.1,B96&lt;3.5,D96&gt;=1.75,D96&gt;=0.75),5.44,IF(AND(H96&gt;=13.18,D96&lt;2.05,A96&gt;=6,A96&lt;7.1,B96&lt;3.5,D96&gt;=1.75,D96&gt;=0.75),5.1,IF(AND(H96&lt;8.759,D96&gt;=2.05,A96&gt;=6,A96&lt;7.1,B96&lt;3.5,D96&gt;=1.75,D96&gt;=0.75),5.4,IF(AND(A96&gt;=5.75,A96&gt;=5.15,A96&lt;5.9,G96&gt;=0.086,F96&lt;2.5,H96&lt;13.641,D96&lt;1.75,D96&gt;=0.75),3.967,IF(AND(H96&lt;10.159,H96&gt;=8.759,D96&gt;=2.05,A96&gt;=6,A96&lt;7.1,B96&lt;3.5,D96&gt;=1.75,D96&gt;=0.75),5.925,IF(AND(D96&lt;1.2,A96&lt;5.75,A96&gt;=5.15,A96&lt;5.9,G96&gt;=0.086,F96&lt;2.5,H96&lt;13.641,D96&lt;1.75,D96&gt;=0.75),3.667,IF(AND(D96&lt;2.25,H96&gt;=10.159,H96&gt;=8.759,D96&gt;=2.05,A96&gt;=6,A96&lt;7.1,B96&lt;3.5,D96&gt;=1.75,D96&gt;=0.75),5.66,IF(AND(D96&gt;=2.25,H96&gt;=10.159,H96&gt;=8.759,D96&gt;=2.05,A96&gt;=6,A96&lt;7.1,B96&lt;3.5,D96&gt;=1.75,D96&gt;=0.75),5.34,IF(AND(D96&lt;1.35,D96&gt;=1.2,A96&lt;5.75,A96&gt;=5.15,A96&lt;5.9,G96&gt;=0.086,F96&lt;2.5,H96&lt;13.641,D96&lt;1.75,D96&gt;=0.75),4.025,IF(AND(D96&gt;=1.35,D96&gt;=1.2,A96&lt;5.75,A96&gt;=5.15,A96&lt;5.9,G96&gt;=0.086,F96&lt;2.5,H96&lt;13.641,D96&lt;1.75,D96&gt;=0.75),3.9,"shouldnthappen"))))))))))))))))))))))))))))))))))</f>
        <v>4.2</v>
      </c>
      <c r="AH96" s="1" t="n">
        <f aca="false">IF(AND(F96&lt;1.5,H96&lt;6.799,A96&lt;5.45),1.7,IF(AND(F96&gt;=1.5,H96&lt;6.799,A96&lt;5.45),4.1,IF(AND(D96&gt;=0.8,H96&gt;=6.799,A96&lt;5.45),3.9,IF(AND(H96&lt;7.564,F96&lt;2.5,A96&gt;=5.45),3.925,IF(AND(H96&gt;=16.284,F96&gt;=2.5,A96&gt;=5.45),6.5,IF(AND(A96&lt;4.35,D96&lt;0.8,H96&gt;=6.799,A96&lt;5.45),1.1,IF(AND(B96&lt;2.8,D96&lt;1.35,H96&gt;=7.564,F96&lt;2.5,A96&gt;=5.45),4.1,IF(AND(B96&gt;=2.8,D96&lt;1.35,H96&gt;=7.564,F96&lt;2.5,A96&gt;=5.45),4.267,IF(AND(B96&lt;2.75,D96&gt;=1.35,H96&gt;=7.564,F96&lt;2.5,A96&gt;=5.45),5,IF(AND(G96&gt;=0.078,G96&lt;0.26,H96&lt;16.284,F96&gt;=2.5,A96&gt;=5.45),6.06,IF(AND(G96&gt;=0.805,G96&gt;=0.26,H96&lt;16.284,F96&gt;=2.5,A96&gt;=5.45),5.02,IF(AND(H96&gt;=10.109,B96&gt;=3.45,A96&gt;=4.35,D96&lt;0.8,H96&gt;=6.799,A96&lt;5.45),1.55,IF(AND(D96&lt;2.25,G96&lt;0.078,G96&lt;0.26,H96&lt;16.284,F96&gt;=2.5,A96&gt;=5.45),5.6,IF(AND(D96&gt;=2.25,G96&lt;0.078,G96&lt;0.26,H96&lt;16.284,F96&gt;=2.5,A96&gt;=5.45),5.7,IF(AND(A96&lt;6.15,G96&lt;0.805,G96&gt;=0.26,H96&lt;16.284,F96&gt;=2.5,A96&gt;=5.45),4.967,IF(AND(A96&lt;4.65,H96&lt;12.227,B96&lt;3.45,A96&gt;=4.35,D96&lt;0.8,H96&gt;=6.799,A96&lt;5.45),1.333,IF(AND(A96&lt;4.85,H96&gt;=12.227,B96&lt;3.45,A96&gt;=4.35,D96&lt;0.8,H96&gt;=6.799,A96&lt;5.45),1.42,IF(AND(A96&gt;=4.85,H96&gt;=12.227,B96&lt;3.45,A96&gt;=4.35,D96&lt;0.8,H96&gt;=6.799,A96&lt;5.45),1.533,IF(AND(A96&lt;5.05,H96&lt;10.109,B96&gt;=3.45,A96&gt;=4.35,D96&lt;0.8,H96&gt;=6.799,A96&lt;5.45),1.4,IF(AND(A96&gt;=5.05,H96&lt;10.109,B96&gt;=3.45,A96&gt;=4.35,D96&lt;0.8,H96&gt;=6.799,A96&lt;5.45),1.5,IF(AND(G96&lt;0.14,H96&lt;13.531,B96&gt;=2.75,D96&gt;=1.35,H96&gt;=7.564,F96&lt;2.5,A96&gt;=5.45),4.7,IF(AND(G96&lt;0.187,H96&gt;=13.531,B96&gt;=2.75,D96&gt;=1.35,H96&gt;=7.564,F96&lt;2.5,A96&gt;=5.45),5,IF(AND(G96&gt;=0.187,H96&gt;=13.531,B96&gt;=2.75,D96&gt;=1.35,H96&gt;=7.564,F96&lt;2.5,A96&gt;=5.45),4.66,IF(AND(A96&lt;6.35,A96&gt;=6.15,G96&lt;0.805,G96&gt;=0.26,H96&lt;16.284,F96&gt;=2.5,A96&gt;=5.45),6,IF(AND(D96&lt;0.15,A96&gt;=4.65,H96&lt;12.227,B96&lt;3.45,A96&gt;=4.35,D96&lt;0.8,H96&gt;=6.799,A96&lt;5.45),1.5,IF(AND(H96&lt;10.723,G96&gt;=0.14,H96&lt;13.531,B96&gt;=2.75,D96&gt;=1.35,H96&gt;=7.564,F96&lt;2.5,A96&gt;=5.45),4.6,IF(AND(H96&gt;=10.723,G96&gt;=0.14,H96&lt;13.531,B96&gt;=2.75,D96&gt;=1.35,H96&gt;=7.564,F96&lt;2.5,A96&gt;=5.45),4.46,IF(AND(G96&lt;0.364,A96&gt;=6.35,A96&gt;=6.15,G96&lt;0.805,G96&gt;=0.26,H96&lt;16.284,F96&gt;=2.5,A96&gt;=5.45),5.28,IF(AND(A96&lt;5.1,D96&gt;=0.15,A96&gt;=4.65,H96&lt;12.227,B96&lt;3.45,A96&gt;=4.35,D96&lt;0.8,H96&gt;=6.799,A96&lt;5.45),1.36,IF(AND(A96&gt;=5.1,D96&gt;=0.15,A96&gt;=4.65,H96&lt;12.227,B96&lt;3.45,A96&gt;=4.35,D96&lt;0.8,H96&gt;=6.799,A96&lt;5.45),1.4,IF(AND(G96&gt;=0.6,G96&gt;=0.364,A96&gt;=6.35,A96&gt;=6.15,G96&lt;0.805,G96&gt;=0.26,H96&lt;16.284,F96&gt;=2.5,A96&gt;=5.45),5.1,IF(AND(A96&gt;=6.95,G96&lt;0.6,G96&gt;=0.364,A96&gt;=6.35,A96&gt;=6.15,G96&lt;0.805,G96&gt;=0.26,H96&lt;16.284,F96&gt;=2.5,A96&gt;=5.45),5.8,IF(AND(B96&lt;3.2,A96&lt;6.95,G96&lt;0.6,G96&gt;=0.364,A96&gt;=6.35,A96&gt;=6.15,G96&lt;0.805,G96&gt;=0.26,H96&lt;16.284,F96&gt;=2.5,A96&gt;=5.45),5.6,IF(AND(B96&gt;=3.2,A96&lt;6.95,G96&lt;0.6,G96&gt;=0.364,A96&gt;=6.35,A96&gt;=6.15,G96&lt;0.805,G96&gt;=0.26,H96&lt;16.284,F96&gt;=2.5,A96&gt;=5.45),5.7,"shouldnthappen"))))))))))))))))))))))))))))))))))</f>
        <v>3.9</v>
      </c>
      <c r="AI96" s="1" t="n">
        <f aca="false">IF(AND(B96&gt;=3.55,A96&lt;5.05,F96&lt;1.5),1,IF(AND(H96&gt;=13.436,A96&gt;=5.05,F96&lt;1.5),1.633,IF(AND(A96&lt;4.35,B96&lt;3.55,A96&lt;5.05,F96&lt;1.5),1.1,IF(AND(A96&lt;5.15,H96&lt;13.436,A96&gt;=5.05,F96&lt;1.5),1.6,IF(AND(G96&lt;0.837,D96&lt;1.2,B96&lt;2.65,F96&gt;=1.5),3.7,IF(AND(G96&gt;=0.837,D96&lt;1.2,B96&lt;2.65,F96&gt;=1.5),3,IF(AND(D96&lt;1.4,D96&gt;=1.2,B96&lt;2.65,F96&gt;=1.5),4.133,IF(AND(D96&gt;=1.4,D96&gt;=1.2,B96&lt;2.65,F96&gt;=1.5),4.633,IF(AND(G96&lt;0.302,A96&gt;=4.35,B96&lt;3.55,A96&lt;5.05,F96&lt;1.5),1.34,IF(AND(D96&gt;=0.3,A96&gt;=5.15,H96&lt;13.436,A96&gt;=5.05,F96&lt;1.5),1.5,IF(AND(G96&lt;0.233,G96&lt;0.265,D96&lt;1.55,B96&gt;=2.65,F96&gt;=1.5),4.56,IF(AND(G96&gt;=0.233,G96&lt;0.265,D96&lt;1.55,B96&gt;=2.65,F96&gt;=1.5),5.1,IF(AND(G96&lt;0.395,G96&gt;=0.265,D96&lt;1.55,B96&gt;=2.65,F96&gt;=1.5),4.025,IF(AND(H96&lt;13.935,A96&gt;=7.05,D96&gt;=1.55,B96&gt;=2.65,F96&gt;=1.5),6.12,IF(AND(H96&gt;=13.935,A96&gt;=7.05,D96&gt;=1.55,B96&gt;=2.65,F96&gt;=1.5),6.64,IF(AND(G96&gt;=0.858,G96&gt;=0.302,A96&gt;=4.35,B96&lt;3.55,A96&lt;5.05,F96&lt;1.5),1.3,IF(AND(H96&lt;6.543,D96&lt;0.3,A96&gt;=5.15,H96&lt;13.436,A96&gt;=5.05,F96&lt;1.5),1.4,IF(AND(H96&gt;=6.543,D96&lt;0.3,A96&gt;=5.15,H96&lt;13.436,A96&gt;=5.05,F96&lt;1.5),1.48,IF(AND(A96&lt;6.3,G96&gt;=0.395,G96&gt;=0.265,D96&lt;1.55,B96&gt;=2.65,F96&gt;=1.5),4.14,IF(AND(A96&gt;=6.3,G96&gt;=0.395,G96&gt;=0.265,D96&lt;1.55,B96&gt;=2.65,F96&gt;=1.5),4.767,IF(AND(G96&gt;=0.669,B96&lt;3.15,A96&lt;7.05,D96&gt;=1.55,B96&gt;=2.65,F96&gt;=1.5),5,IF(AND(H96&lt;9.459,G96&lt;0.858,G96&gt;=0.302,A96&gt;=4.35,B96&lt;3.55,A96&lt;5.05,F96&lt;1.5),1.4,IF(AND(H96&gt;=9.459,G96&lt;0.858,G96&gt;=0.302,A96&gt;=4.35,B96&lt;3.55,A96&lt;5.05,F96&lt;1.5),1.6,IF(AND(G96&gt;=0.433,G96&lt;0.669,B96&lt;3.15,A96&lt;7.05,D96&gt;=1.55,B96&gt;=2.65,F96&gt;=1.5),5.68,IF(AND(G96&lt;0.481,H96&lt;10.257,B96&gt;=3.15,A96&lt;7.05,D96&gt;=1.55,B96&gt;=2.65,F96&gt;=1.5),5.7,IF(AND(G96&gt;=0.481,H96&lt;10.257,B96&gt;=3.15,A96&lt;7.05,D96&gt;=1.55,B96&gt;=2.65,F96&gt;=1.5),5.9,IF(AND(D96&lt;2.15,H96&gt;=10.257,B96&gt;=3.15,A96&lt;7.05,D96&gt;=1.55,B96&gt;=2.65,F96&gt;=1.5),5.1,IF(AND(D96&gt;=2.15,H96&gt;=10.257,B96&gt;=3.15,A96&lt;7.05,D96&gt;=1.55,B96&gt;=2.65,F96&gt;=1.5),5.42,IF(AND(G96&lt;0.098,G96&lt;0.433,G96&lt;0.669,B96&lt;3.15,A96&lt;7.05,D96&gt;=1.55,B96&gt;=2.65,F96&gt;=1.5),5.567,IF(AND(D96&lt;1.8,G96&gt;=0.098,G96&lt;0.433,G96&lt;0.669,B96&lt;3.15,A96&lt;7.05,D96&gt;=1.55,B96&gt;=2.65,F96&gt;=1.5),5.033,IF(AND(G96&gt;=0.312,D96&gt;=1.8,G96&gt;=0.098,G96&lt;0.433,G96&lt;0.669,B96&lt;3.15,A96&lt;7.05,D96&gt;=1.55,B96&gt;=2.65,F96&gt;=1.5),5.4,IF(AND(H96&lt;9.002,G96&lt;0.312,D96&gt;=1.8,G96&gt;=0.098,G96&lt;0.433,G96&lt;0.669,B96&lt;3.15,A96&lt;7.05,D96&gt;=1.55,B96&gt;=2.65,F96&gt;=1.5),5.1,IF(AND(H96&gt;=9.002,G96&lt;0.312,D96&gt;=1.8,G96&gt;=0.098,G96&lt;0.433,G96&lt;0.669,B96&lt;3.15,A96&lt;7.05,D96&gt;=1.55,B96&gt;=2.65,F96&gt;=1.5),5.26,"shouldnthappen")))))))))))))))))))))))))))))))))</f>
        <v>3.7</v>
      </c>
      <c r="AJ96" s="1" t="n">
        <f aca="false">IF(AND(A96&gt;=5.25,D96&gt;=0.35,D96&lt;0.8),1.433,IF(AND(F96&gt;=2.5,H96&lt;6.927,D96&gt;=0.8),5.1,IF(AND(H96&lt;5.85,B96&lt;3.65,D96&lt;0.35,D96&lt;0.8),1,IF(AND(A96&lt;5.55,B96&gt;=3.65,D96&lt;0.35,D96&lt;0.8),1.5,IF(AND(A96&gt;=5.55,B96&gt;=3.65,D96&lt;0.35,D96&lt;0.8),1.7,IF(AND(H96&lt;7.949,A96&lt;5.25,D96&gt;=0.35,D96&lt;0.8),1.9,IF(AND(H96&gt;=7.949,A96&lt;5.25,D96&gt;=0.35,D96&lt;0.8),1.54,IF(AND(A96&lt;5.55,F96&lt;2.5,H96&lt;6.927,D96&gt;=0.8),3.98,IF(AND(A96&gt;=5.55,F96&lt;2.5,H96&lt;6.927,D96&gt;=0.8),4.1,IF(AND(A96&gt;=7.25,D96&gt;=1.55,H96&gt;=6.927,D96&gt;=0.8),6.65,IF(AND(A96&lt;5.75,D96&lt;1.2,D96&lt;1.55,H96&gt;=6.927,D96&gt;=0.8),3.62,IF(AND(A96&gt;=5.75,D96&lt;1.2,D96&lt;1.55,H96&gt;=6.927,D96&gt;=0.8),4.1,IF(AND(G96&lt;0.175,A96&lt;4.8,H96&gt;=5.85,B96&lt;3.65,D96&lt;0.35,D96&lt;0.8),1.5,IF(AND(G96&gt;=0.175,A96&lt;4.8,H96&gt;=5.85,B96&lt;3.65,D96&lt;0.35,D96&lt;0.8),1.3,IF(AND(A96&gt;=5.05,A96&gt;=4.8,H96&gt;=5.85,B96&lt;3.65,D96&lt;0.35,D96&lt;0.8),1.5,IF(AND(G96&gt;=0.735,A96&lt;6.25,D96&gt;=1.2,D96&lt;1.55,H96&gt;=6.927,D96&gt;=0.8),4,IF(AND(H96&lt;10.464,A96&lt;6.2,A96&lt;7.25,D96&gt;=1.55,H96&gt;=6.927,D96&gt;=0.8),5.1,IF(AND(H96&gt;=10.464,A96&lt;6.2,A96&lt;7.25,D96&gt;=1.55,H96&gt;=6.927,D96&gt;=0.8),4.9,IF(AND(G96&lt;0.418,A96&lt;5.05,A96&gt;=4.8,H96&gt;=5.85,B96&lt;3.65,D96&lt;0.35,D96&lt;0.8),1.48,IF(AND(G96&gt;=0.418,A96&lt;5.05,A96&gt;=4.8,H96&gt;=5.85,B96&lt;3.65,D96&lt;0.35,D96&lt;0.8),1.3,IF(AND(B96&lt;2.75,G96&lt;0.735,A96&lt;6.25,D96&gt;=1.2,D96&lt;1.55,H96&gt;=6.927,D96&gt;=0.8),4.35,IF(AND(H96&lt;15.422,D96&lt;1.45,A96&gt;=6.25,D96&gt;=1.2,D96&lt;1.55,H96&gt;=6.927,D96&gt;=0.8),4.375,IF(AND(H96&gt;=15.422,D96&lt;1.45,A96&gt;=6.25,D96&gt;=1.2,D96&lt;1.55,H96&gt;=6.927,D96&gt;=0.8),4.7,IF(AND(A96&lt;6.4,D96&gt;=1.45,A96&gt;=6.25,D96&gt;=1.2,D96&lt;1.55,H96&gt;=6.927,D96&gt;=0.8),5.1,IF(AND(G96&gt;=0.576,D96&lt;2.15,A96&gt;=6.2,A96&lt;7.25,D96&gt;=1.55,H96&gt;=6.927,D96&gt;=0.8),5.1,IF(AND(G96&lt;0.537,D96&gt;=2.15,A96&gt;=6.2,A96&lt;7.25,D96&gt;=1.55,H96&gt;=6.927,D96&gt;=0.8),5.533,IF(AND(G96&gt;=0.537,D96&gt;=2.15,A96&gt;=6.2,A96&lt;7.25,D96&gt;=1.55,H96&gt;=6.927,D96&gt;=0.8),5.9,IF(AND(D96&lt;1.45,B96&gt;=2.75,G96&lt;0.735,A96&lt;6.25,D96&gt;=1.2,D96&lt;1.55,H96&gt;=6.927,D96&gt;=0.8),4.6,IF(AND(D96&gt;=1.45,B96&gt;=2.75,G96&lt;0.735,A96&lt;6.25,D96&gt;=1.2,D96&lt;1.55,H96&gt;=6.927,D96&gt;=0.8),4.5,IF(AND(H96&lt;12.582,A96&gt;=6.4,D96&gt;=1.45,A96&gt;=6.25,D96&gt;=1.2,D96&lt;1.55,H96&gt;=6.927,D96&gt;=0.8),4.66,IF(AND(H96&gt;=12.582,A96&gt;=6.4,D96&gt;=1.45,A96&gt;=6.25,D96&gt;=1.2,D96&lt;1.55,H96&gt;=6.927,D96&gt;=0.8),4.9,IF(AND(B96&lt;2.75,G96&lt;0.576,D96&lt;2.15,A96&gt;=6.2,A96&lt;7.25,D96&gt;=1.55,H96&gt;=6.927,D96&gt;=0.8),5.3,IF(AND(G96&gt;=0.395,B96&gt;=2.75,G96&lt;0.576,D96&lt;2.15,A96&gt;=6.2,A96&lt;7.25,D96&gt;=1.55,H96&gt;=6.927,D96&gt;=0.8),5.6,IF(AND(D96&gt;=1.9,G96&lt;0.395,B96&gt;=2.75,G96&lt;0.576,D96&lt;2.15,A96&gt;=6.2,A96&lt;7.25,D96&gt;=1.55,H96&gt;=6.927,D96&gt;=0.8),5.333,IF(AND(B96&lt;2.95,D96&lt;1.9,G96&lt;0.395,B96&gt;=2.75,G96&lt;0.576,D96&lt;2.15,A96&gt;=6.2,A96&lt;7.25,D96&gt;=1.55,H96&gt;=6.927,D96&gt;=0.8),5.6,IF(AND(B96&gt;=2.95,D96&lt;1.9,G96&lt;0.395,B96&gt;=2.75,G96&lt;0.576,D96&lt;2.15,A96&gt;=6.2,A96&lt;7.25,D96&gt;=1.55,H96&gt;=6.927,D96&gt;=0.8),5.5,"shouldnthappen"))))))))))))))))))))))))))))))))))))</f>
        <v>3.62</v>
      </c>
      <c r="AK96" s="1" t="n">
        <f aca="false">IF(AND(H96&lt;5.85,B96&lt;3.65,F96&lt;1.5),1,IF(AND(B96&gt;=3.95,B96&gt;=3.65,F96&lt;1.5),1.433,IF(AND(A96&lt;5.15,F96&lt;2.5,F96&gt;=1.5),3.075,IF(AND(D96&gt;=0.35,H96&gt;=5.85,B96&lt;3.65,F96&lt;1.5),1.5,IF(AND(G96&lt;0.168,B96&lt;3.95,B96&gt;=3.65,F96&lt;1.5),1.7,IF(AND(H96&lt;5.767,A96&lt;7.25,F96&gt;=2.5,F96&gt;=1.5),4.5,IF(AND(D96&lt;1.9,A96&gt;=7.25,F96&gt;=2.5,F96&gt;=1.5),6.3,IF(AND(D96&gt;=1.9,A96&gt;=7.25,F96&gt;=2.5,F96&gt;=1.5),6.575,IF(AND(B96&lt;3.75,G96&gt;=0.168,B96&lt;3.95,B96&gt;=3.65,F96&lt;1.5),1.5,IF(AND(B96&gt;=3.75,G96&gt;=0.168,B96&lt;3.95,B96&gt;=3.65,F96&lt;1.5),1.6,IF(AND(D96&gt;=1.35,A96&lt;6.15,A96&gt;=5.15,F96&lt;2.5,F96&gt;=1.5),4.42,IF(AND(D96&lt;1.4,A96&gt;=6.15,A96&gt;=5.15,F96&lt;2.5,F96&gt;=1.5),4.5,IF(AND(D96&gt;=1.4,A96&gt;=6.15,A96&gt;=5.15,F96&lt;2.5,F96&gt;=1.5),4.675,IF(AND(D96&lt;0.15,H96&lt;11.218,D96&lt;0.35,H96&gt;=5.85,B96&lt;3.65,F96&lt;1.5),1.5,IF(AND(D96&lt;0.15,H96&gt;=11.218,D96&lt;0.35,H96&gt;=5.85,B96&lt;3.65,F96&lt;1.5),1.1,IF(AND(B96&lt;2.7,D96&lt;1.35,A96&lt;6.15,A96&gt;=5.15,F96&lt;2.5,F96&gt;=1.5),3.82,IF(AND(A96&lt;6.15,G96&gt;=0.755,H96&gt;=5.767,A96&lt;7.25,F96&gt;=2.5,F96&gt;=1.5),4.98,IF(AND(A96&gt;=6.15,G96&gt;=0.755,H96&gt;=5.767,A96&lt;7.25,F96&gt;=2.5,F96&gt;=1.5),5.3,IF(AND(B96&lt;3.4,D96&gt;=0.15,H96&lt;11.218,D96&lt;0.35,H96&gt;=5.85,B96&lt;3.65,F96&lt;1.5),1.4,IF(AND(B96&gt;=3.4,D96&gt;=0.15,H96&lt;11.218,D96&lt;0.35,H96&gt;=5.85,B96&lt;3.65,F96&lt;1.5),1.3,IF(AND(H96&lt;11.731,D96&gt;=0.15,H96&gt;=11.218,D96&lt;0.35,H96&gt;=5.85,B96&lt;3.65,F96&lt;1.5),1.2,IF(AND(H96&lt;9.053,B96&gt;=2.7,D96&lt;1.35,A96&lt;6.15,A96&gt;=5.15,F96&lt;2.5,F96&gt;=1.5),3.85,IF(AND(D96&gt;=2.1,B96&lt;2.85,G96&lt;0.755,H96&gt;=5.767,A96&lt;7.25,F96&gt;=2.5,F96&gt;=1.5),5.6,IF(AND(D96&gt;=2.45,B96&gt;=2.85,G96&lt;0.755,H96&gt;=5.767,A96&lt;7.25,F96&gt;=2.5,F96&gt;=1.5),5.8,IF(AND(B96&gt;=3.45,H96&gt;=11.731,D96&gt;=0.15,H96&gt;=11.218,D96&lt;0.35,H96&gt;=5.85,B96&lt;3.65,F96&lt;1.5),1.3,IF(AND(A96&lt;5.9,H96&gt;=9.053,B96&gt;=2.7,D96&lt;1.35,A96&lt;6.15,A96&gt;=5.15,F96&lt;2.5,F96&gt;=1.5),4.3,IF(AND(A96&gt;=5.9,H96&gt;=9.053,B96&gt;=2.7,D96&lt;1.35,A96&lt;6.15,A96&gt;=5.15,F96&lt;2.5,F96&gt;=1.5),4,IF(AND(G96&gt;=0.519,D96&lt;2.1,B96&lt;2.85,G96&lt;0.755,H96&gt;=5.767,A96&lt;7.25,F96&gt;=2.5,F96&gt;=1.5),4.9,IF(AND(A96&gt;=7.05,D96&lt;2.45,B96&gt;=2.85,G96&lt;0.755,H96&gt;=5.767,A96&lt;7.25,F96&gt;=2.5,F96&gt;=1.5),5.8,IF(AND(H96&lt;14.396,B96&lt;3.45,H96&gt;=11.731,D96&gt;=0.15,H96&gt;=11.218,D96&lt;0.35,H96&gt;=5.85,B96&lt;3.65,F96&lt;1.5),1.44,IF(AND(H96&gt;=14.396,B96&lt;3.45,H96&gt;=11.731,D96&gt;=0.15,H96&gt;=11.218,D96&lt;0.35,H96&gt;=5.85,B96&lt;3.65,F96&lt;1.5),1.3,IF(AND(G96&lt;0.282,G96&lt;0.519,D96&lt;2.1,B96&lt;2.85,G96&lt;0.755,H96&gt;=5.767,A96&lt;7.25,F96&gt;=2.5,F96&gt;=1.5),5.1,IF(AND(G96&gt;=0.282,G96&lt;0.519,D96&lt;2.1,B96&lt;2.85,G96&lt;0.755,H96&gt;=5.767,A96&lt;7.25,F96&gt;=2.5,F96&gt;=1.5),5.3,IF(AND(A96&lt;6.4,D96&lt;1.9,A96&lt;7.05,D96&lt;2.45,B96&gt;=2.85,G96&lt;0.755,H96&gt;=5.767,A96&lt;7.25,F96&gt;=2.5,F96&gt;=1.5),5.6,IF(AND(A96&gt;=6.4,D96&lt;1.9,A96&lt;7.05,D96&lt;2.45,B96&gt;=2.85,G96&lt;0.755,H96&gt;=5.767,A96&lt;7.25,F96&gt;=2.5,F96&gt;=1.5),5.5,IF(AND(H96&lt;8.884,D96&gt;=1.9,A96&lt;7.05,D96&lt;2.45,B96&gt;=2.85,G96&lt;0.755,H96&gt;=5.767,A96&lt;7.25,F96&gt;=2.5,F96&gt;=1.5),5.3,IF(AND(H96&gt;=8.884,D96&gt;=1.9,A96&lt;7.05,D96&lt;2.45,B96&gt;=2.85,G96&lt;0.755,H96&gt;=5.767,A96&lt;7.25,F96&gt;=2.5,F96&gt;=1.5),5.52,"shouldnthappen")))))))))))))))))))))))))))))))))))))</f>
        <v>3.075</v>
      </c>
      <c r="AL96" s="1" t="n">
        <f aca="false">IF(AND(H96&lt;5.85,A96&lt;5.05,D96&lt;0.8),1,IF(AND(B96&lt;3.35,A96&gt;=5.05,D96&lt;0.8),1.7,IF(AND(D96&gt;=2.45,F96&gt;=2.5,D96&gt;=0.8),6.05,IF(AND(H96&gt;=11.218,H96&gt;=5.85,A96&lt;5.05,D96&lt;0.8),1.28,IF(AND(G96&gt;=0.948,B96&gt;=3.35,A96&gt;=5.05,D96&lt;0.8),1.7,IF(AND(G96&gt;=0.423,H96&lt;11.218,H96&gt;=5.85,A96&lt;5.05,D96&lt;0.8),1.3,IF(AND(B96&lt;3.6,G96&lt;0.948,B96&gt;=3.35,A96&gt;=5.05,D96&lt;0.8),1.4,IF(AND(H96&lt;10.258,D96&lt;1.15,A96&lt;5.9,F96&lt;2.5,D96&gt;=0.8),3.36,IF(AND(H96&gt;=10.258,D96&lt;1.15,A96&lt;5.9,F96&lt;2.5,D96&gt;=0.8),3.9,IF(AND(A96&lt;5.3,D96&gt;=1.15,A96&lt;5.9,F96&lt;2.5,D96&gt;=0.8),3.9,IF(AND(D96&lt;1.55,B96&lt;2.75,A96&gt;=5.9,F96&lt;2.5,D96&gt;=0.8),4.64,IF(AND(D96&gt;=1.55,B96&lt;2.75,A96&gt;=5.9,F96&lt;2.5,D96&gt;=0.8),5.1,IF(AND(D96&gt;=1.6,B96&gt;=2.75,A96&gt;=5.9,F96&lt;2.5,D96&gt;=0.8),5,IF(AND(H96&lt;5.767,H96&lt;8.598,D96&lt;2.45,F96&gt;=2.5,D96&gt;=0.8),4.5,IF(AND(A96&lt;6.25,H96&gt;=8.598,D96&lt;2.45,F96&gt;=2.5,D96&gt;=0.8),5.02,IF(AND(B96&lt;3.55,G96&lt;0.423,H96&lt;11.218,H96&gt;=5.85,A96&lt;5.05,D96&lt;0.8),1.525,IF(AND(B96&gt;=3.55,G96&lt;0.423,H96&lt;11.218,H96&gt;=5.85,A96&lt;5.05,D96&lt;0.8),1.4,IF(AND(H96&gt;=13.932,B96&gt;=3.6,G96&lt;0.948,B96&gt;=3.35,A96&gt;=5.05,D96&lt;0.8),1.65,IF(AND(G96&gt;=0.652,A96&gt;=5.3,D96&gt;=1.15,A96&lt;5.9,F96&lt;2.5,D96&gt;=0.8),3.8,IF(AND(D96&lt;1.35,D96&lt;1.6,B96&gt;=2.75,A96&gt;=5.9,F96&lt;2.5,D96&gt;=0.8),4.42,IF(AND(H96&lt;6.656,H96&gt;=5.767,H96&lt;8.598,D96&lt;2.45,F96&gt;=2.5,D96&gt;=0.8),5.033,IF(AND(H96&gt;=6.656,H96&gt;=5.767,H96&lt;8.598,D96&lt;2.45,F96&gt;=2.5,D96&gt;=0.8),5.1,IF(AND(G96&gt;=0.885,A96&gt;=6.25,H96&gt;=8.598,D96&lt;2.45,F96&gt;=2.5,D96&gt;=0.8),5.2,IF(AND(H96&lt;6.926,H96&lt;13.932,B96&gt;=3.6,G96&lt;0.948,B96&gt;=3.35,A96&gt;=5.05,D96&lt;0.8),1.433,IF(AND(H96&gt;=6.926,H96&lt;13.932,B96&gt;=3.6,G96&lt;0.948,B96&gt;=3.35,A96&gt;=5.05,D96&lt;0.8),1.5,IF(AND(A96&lt;5.65,G96&lt;0.652,A96&gt;=5.3,D96&gt;=1.15,A96&lt;5.9,F96&lt;2.5,D96&gt;=0.8),4.36,IF(AND(A96&gt;=5.65,G96&lt;0.652,A96&gt;=5.3,D96&gt;=1.15,A96&lt;5.9,F96&lt;2.5,D96&gt;=0.8),4.2,IF(AND(H96&gt;=13.561,D96&gt;=1.35,D96&lt;1.6,B96&gt;=2.75,A96&gt;=5.9,F96&lt;2.5,D96&gt;=0.8),4.767,IF(AND(H96&lt;9.091,G96&lt;0.885,A96&gt;=6.25,H96&gt;=8.598,D96&lt;2.45,F96&gt;=2.5,D96&gt;=0.8),6.3,IF(AND(H96&gt;=12.206,H96&lt;13.561,D96&gt;=1.35,D96&lt;1.6,B96&gt;=2.75,A96&gt;=5.9,F96&lt;2.5,D96&gt;=0.8),4.4,IF(AND(D96&gt;=2.25,H96&gt;=9.091,G96&lt;0.885,A96&gt;=6.25,H96&gt;=8.598,D96&lt;2.45,F96&gt;=2.5,D96&gt;=0.8),5.9,IF(AND(B96&lt;3.05,H96&lt;12.206,H96&lt;13.561,D96&gt;=1.35,D96&lt;1.6,B96&gt;=2.75,A96&gt;=5.9,F96&lt;2.5,D96&gt;=0.8),4.6,IF(AND(B96&gt;=3.05,H96&lt;12.206,H96&lt;13.561,D96&gt;=1.35,D96&lt;1.6,B96&gt;=2.75,A96&gt;=5.9,F96&lt;2.5,D96&gt;=0.8),4.7,IF(AND(G96&gt;=0.596,D96&lt;2.25,H96&gt;=9.091,G96&lt;0.885,A96&gt;=6.25,H96&gt;=8.598,D96&lt;2.45,F96&gt;=2.5,D96&gt;=0.8),5.1,IF(AND(G96&gt;=0.379,G96&lt;0.596,D96&lt;2.25,H96&gt;=9.091,G96&lt;0.885,A96&gt;=6.25,H96&gt;=8.598,D96&lt;2.45,F96&gt;=2.5,D96&gt;=0.8),5.767,IF(AND(D96&lt;2.15,G96&lt;0.379,G96&lt;0.596,D96&lt;2.25,H96&gt;=9.091,G96&lt;0.885,A96&gt;=6.25,H96&gt;=8.598,D96&lt;2.45,F96&gt;=2.5,D96&gt;=0.8),5.4,IF(AND(D96&gt;=2.15,G96&lt;0.379,G96&lt;0.596,D96&lt;2.25,H96&gt;=9.091,G96&lt;0.885,A96&gt;=6.25,H96&gt;=8.598,D96&lt;2.45,F96&gt;=2.5,D96&gt;=0.8),5.6,"shouldnthappen")))))))))))))))))))))))))))))))))))))</f>
        <v>3.9</v>
      </c>
      <c r="AM96" s="1" t="n">
        <f aca="false">IF(AND(H96&lt;5.245,D96&lt;0.8),1,IF(AND(A96&lt;4.5,H96&gt;=5.245,D96&lt;0.8),1.35,IF(AND(D96&gt;=0.5,A96&gt;=4.5,H96&gt;=5.245,D96&lt;0.8),1.6,IF(AND(H96&lt;7.25,B96&lt;2.6,A96&lt;6.15,D96&gt;=0.8),4.375,IF(AND(H96&gt;=7.25,B96&lt;2.6,A96&lt;6.15,D96&gt;=0.8),3.075,IF(AND(H96&lt;13.935,A96&gt;=7.05,A96&gt;=6.15,D96&gt;=0.8),6.067,IF(AND(H96&gt;=13.935,A96&gt;=7.05,A96&gt;=6.15,D96&gt;=0.8),6.525,IF(AND(G96&gt;=0.948,D96&lt;0.5,A96&gt;=4.5,H96&gt;=5.245,D96&lt;0.8),1.7,IF(AND(G96&lt;0.568,D96&gt;=1.55,B96&gt;=2.6,A96&lt;6.15,D96&gt;=0.8),5.1,IF(AND(G96&gt;=0.568,D96&gt;=1.55,B96&gt;=2.6,A96&lt;6.15,D96&gt;=0.8),5,IF(AND(A96&gt;=6.6,B96&gt;=3.15,A96&lt;7.05,A96&gt;=6.15,D96&gt;=0.8),5.78,IF(AND(G96&lt;0.165,G96&lt;0.273,D96&lt;1.55,B96&gt;=2.6,A96&lt;6.15,D96&gt;=0.8),4.1,IF(AND(G96&gt;=0.165,G96&lt;0.273,D96&lt;1.55,B96&gt;=2.6,A96&lt;6.15,D96&gt;=0.8),4.5,IF(AND(D96&lt;1.35,G96&gt;=0.273,D96&lt;1.55,B96&gt;=2.6,A96&lt;6.15,D96&gt;=0.8),4.08,IF(AND(D96&gt;=1.35,G96&gt;=0.273,D96&lt;1.55,B96&gt;=2.6,A96&lt;6.15,D96&gt;=0.8),4.4,IF(AND(D96&lt;1.45,F96&lt;2.5,B96&lt;3.15,A96&lt;7.05,A96&gt;=6.15,D96&gt;=0.8),4.38,IF(AND(D96&gt;=1.45,F96&lt;2.5,B96&lt;3.15,A96&lt;7.05,A96&gt;=6.15,D96&gt;=0.8),4.75,IF(AND(D96&gt;=2.25,F96&gt;=2.5,B96&lt;3.15,A96&lt;7.05,A96&gt;=6.15,D96&gt;=0.8),5.16,IF(AND(H96&lt;11.488,A96&lt;6.6,B96&gt;=3.15,A96&lt;7.05,A96&gt;=6.15,D96&gt;=0.8),6,IF(AND(H96&gt;=14.396,D96&lt;0.25,G96&lt;0.948,D96&lt;0.5,A96&gt;=4.5,H96&gt;=5.245,D96&lt;0.8),1.3,IF(AND(A96&gt;=5.55,D96&gt;=0.25,G96&lt;0.948,D96&lt;0.5,A96&gt;=4.5,H96&gt;=5.245,D96&lt;0.8),1.7,IF(AND(D96&lt;1.85,D96&lt;2.25,F96&gt;=2.5,B96&lt;3.15,A96&lt;7.05,A96&gt;=6.15,D96&gt;=0.8),5.6,IF(AND(G96&lt;0.669,H96&gt;=11.488,A96&lt;6.6,B96&gt;=3.15,A96&lt;7.05,A96&gt;=6.15,D96&gt;=0.8),4.7,IF(AND(G96&gt;=0.669,H96&gt;=11.488,A96&lt;6.6,B96&gt;=3.15,A96&lt;7.05,A96&gt;=6.15,D96&gt;=0.8),5.22,IF(AND(H96&lt;6.543,H96&lt;14.396,D96&lt;0.25,G96&lt;0.948,D96&lt;0.5,A96&gt;=4.5,H96&gt;=5.245,D96&lt;0.8),1.4,IF(AND(A96&lt;4.95,A96&lt;5.55,D96&gt;=0.25,G96&lt;0.948,D96&lt;0.5,A96&gt;=4.5,H96&gt;=5.245,D96&lt;0.8),1.4,IF(AND(A96&gt;=4.95,A96&lt;5.55,D96&gt;=0.25,G96&lt;0.948,D96&lt;0.5,A96&gt;=4.5,H96&gt;=5.245,D96&lt;0.8),1.48,IF(AND(H96&lt;10.667,D96&gt;=1.85,D96&lt;2.25,F96&gt;=2.5,B96&lt;3.15,A96&lt;7.05,A96&gt;=6.15,D96&gt;=0.8),5.25,IF(AND(H96&gt;=10.667,D96&gt;=1.85,D96&lt;2.25,F96&gt;=2.5,B96&lt;3.15,A96&lt;7.05,A96&gt;=6.15,D96&gt;=0.8),5.55,IF(AND(G96&lt;0.063,H96&gt;=6.543,H96&lt;14.396,D96&lt;0.25,G96&lt;0.948,D96&lt;0.5,A96&gt;=4.5,H96&gt;=5.245,D96&lt;0.8),1.4,IF(AND(H96&lt;9.212,G96&gt;=0.063,H96&gt;=6.543,H96&lt;14.396,D96&lt;0.25,G96&lt;0.948,D96&lt;0.5,A96&gt;=4.5,H96&gt;=5.245,D96&lt;0.8),1.475,IF(AND(H96&gt;=9.212,G96&gt;=0.063,H96&gt;=6.543,H96&lt;14.396,D96&lt;0.25,G96&lt;0.948,D96&lt;0.5,A96&gt;=4.5,H96&gt;=5.245,D96&lt;0.8),1.5,"shouldnthappen"))))))))))))))))))))))))))))))))</f>
        <v>3.075</v>
      </c>
      <c r="AN96" s="1" t="n">
        <f aca="false">IF(AND(D96&lt;0.7,A96&gt;=5.55),1.633,IF(AND(G96&lt;0.38,B96&lt;2.8,A96&lt;5.55),4.3,IF(AND(G96&gt;=0.38,B96&lt;2.8,A96&lt;5.55),3.325,IF(AND(D96&gt;=0.35,B96&gt;=2.8,A96&lt;5.55),1.6,IF(AND(B96&gt;=3.4,A96&lt;4.8,D96&lt;0.35,B96&gt;=2.8,A96&lt;5.55),1,IF(AND(H96&gt;=11.789,A96&lt;5.9,D96&lt;1.55,D96&gt;=0.7,A96&gt;=5.55),4.325,IF(AND(F96&gt;=2.5,A96&gt;=5.9,D96&lt;1.55,D96&gt;=0.7,A96&gt;=5.55),5.05,IF(AND(D96&lt;1.9,A96&gt;=7.25,D96&gt;=1.55,D96&gt;=0.7,A96&gt;=5.55),6.3,IF(AND(D96&gt;=1.9,A96&gt;=7.25,D96&gt;=1.55,D96&gt;=0.7,A96&gt;=5.55),6.4,IF(AND(A96&lt;4.35,B96&lt;3.4,A96&lt;4.8,D96&lt;0.35,B96&gt;=2.8,A96&lt;5.55),1.1,IF(AND(G96&gt;=0.934,B96&lt;3.45,A96&gt;=4.8,D96&lt;0.35,B96&gt;=2.8,A96&lt;5.55),1.7,IF(AND(H96&gt;=14.877,B96&gt;=3.45,A96&gt;=4.8,D96&lt;0.35,B96&gt;=2.8,A96&lt;5.55),1.3,IF(AND(B96&lt;2.6,H96&lt;11.789,A96&lt;5.9,D96&lt;1.55,D96&gt;=0.7,A96&gt;=5.55),3.9,IF(AND(B96&gt;=2.6,H96&lt;11.789,A96&lt;5.9,D96&lt;1.55,D96&gt;=0.7,A96&gt;=5.55),4.26,IF(AND(A96&lt;6.6,F96&lt;2.5,A96&gt;=5.9,D96&lt;1.55,D96&gt;=0.7,A96&gt;=5.55),4.625,IF(AND(A96&gt;=6.6,F96&lt;2.5,A96&gt;=5.9,D96&lt;1.55,D96&gt;=0.7,A96&gt;=5.55),4.475,IF(AND(B96&lt;2.6,D96&lt;2.05,A96&lt;7.25,D96&gt;=1.55,D96&gt;=0.7,A96&gt;=5.55),5.8,IF(AND(G96&gt;=0.743,D96&gt;=2.05,A96&lt;7.25,D96&gt;=1.55,D96&gt;=0.7,A96&gt;=5.55),5.1,IF(AND(G96&lt;0.422,A96&gt;=4.35,B96&lt;3.4,A96&lt;4.8,D96&lt;0.35,B96&gt;=2.8,A96&lt;5.55),1.367,IF(AND(G96&gt;=0.422,A96&gt;=4.35,B96&lt;3.4,A96&lt;4.8,D96&lt;0.35,B96&gt;=2.8,A96&lt;5.55),1.3,IF(AND(A96&lt;5.05,G96&lt;0.934,B96&lt;3.45,A96&gt;=4.8,D96&lt;0.35,B96&gt;=2.8,A96&lt;5.55),1.525,IF(AND(A96&gt;=5.05,G96&lt;0.934,B96&lt;3.45,A96&gt;=4.8,D96&lt;0.35,B96&gt;=2.8,A96&lt;5.55),1.5,IF(AND(G96&gt;=0.585,H96&lt;14.877,B96&gt;=3.45,A96&gt;=4.8,D96&lt;0.35,B96&gt;=2.8,A96&lt;5.55),1.54,IF(AND(G96&gt;=0.537,G96&lt;0.743,D96&gt;=2.05,A96&lt;7.25,D96&gt;=1.55,D96&gt;=0.7,A96&gt;=5.55),5.833,IF(AND(D96&gt;=0.25,G96&lt;0.585,H96&lt;14.877,B96&gt;=3.45,A96&gt;=4.8,D96&lt;0.35,B96&gt;=2.8,A96&lt;5.55),1.367,IF(AND(D96&lt;1.75,H96&lt;13.795,B96&gt;=2.6,D96&lt;2.05,A96&lt;7.25,D96&gt;=1.55,D96&gt;=0.7,A96&gt;=5.55),5.45,IF(AND(B96&lt;2.85,H96&gt;=13.795,B96&gt;=2.6,D96&lt;2.05,A96&lt;7.25,D96&gt;=1.55,D96&gt;=0.7,A96&gt;=5.55),5.1,IF(AND(B96&gt;=2.85,H96&gt;=13.795,B96&gt;=2.6,D96&lt;2.05,A96&lt;7.25,D96&gt;=1.55,D96&gt;=0.7,A96&gt;=5.55),4.82,IF(AND(G96&lt;0.353,G96&lt;0.537,G96&lt;0.743,D96&gt;=2.05,A96&lt;7.25,D96&gt;=1.55,D96&gt;=0.7,A96&gt;=5.55),5.425,IF(AND(G96&gt;=0.353,G96&lt;0.537,G96&lt;0.743,D96&gt;=2.05,A96&lt;7.25,D96&gt;=1.55,D96&gt;=0.7,A96&gt;=5.55),5.62,IF(AND(G96&lt;0.311,D96&lt;0.25,G96&lt;0.585,H96&lt;14.877,B96&gt;=3.45,A96&gt;=4.8,D96&lt;0.35,B96&gt;=2.8,A96&lt;5.55),1.5,IF(AND(G96&gt;=0.311,D96&lt;0.25,G96&lt;0.585,H96&lt;14.877,B96&gt;=3.45,A96&gt;=4.8,D96&lt;0.35,B96&gt;=2.8,A96&lt;5.55),1.4,IF(AND(B96&gt;=3.1,D96&gt;=1.75,H96&lt;13.795,B96&gt;=2.6,D96&lt;2.05,A96&lt;7.25,D96&gt;=1.55,D96&gt;=0.7,A96&gt;=5.55),5.1,IF(AND(B96&lt;2.85,B96&lt;3.1,D96&gt;=1.75,H96&lt;13.795,B96&gt;=2.6,D96&lt;2.05,A96&lt;7.25,D96&gt;=1.55,D96&gt;=0.7,A96&gt;=5.55),5.2,IF(AND(B96&gt;=2.85,B96&lt;3.1,D96&gt;=1.75,H96&lt;13.795,B96&gt;=2.6,D96&lt;2.05,A96&lt;7.25,D96&gt;=1.55,D96&gt;=0.7,A96&gt;=5.55),5.2,"shouldnthappen")))))))))))))))))))))))))))))))))))</f>
        <v>3.325</v>
      </c>
      <c r="AO96" s="1" t="n">
        <f aca="false">IF(AND(H96&gt;=14.529,G96&lt;0.633,D96&lt;0.8),1.3,IF(AND(A96&lt;5.05,G96&gt;=0.633,D96&lt;0.8),1.35,IF(AND(H96&gt;=14.379,H96&lt;14.529,G96&lt;0.633,D96&lt;0.8),1.7,IF(AND(B96&lt;3.35,A96&gt;=5.05,G96&gt;=0.633,D96&lt;0.8),1.7,IF(AND(D96&gt;=1.45,A96&lt;5.95,F96&lt;2.5,D96&gt;=0.8),4.5,IF(AND(D96&lt;1.35,A96&gt;=5.95,F96&lt;2.5,D96&gt;=0.8),4,IF(AND(D96&lt;1.85,G96&gt;=0.845,F96&gt;=2.5,D96&gt;=0.8),4.8,IF(AND(B96&gt;=4.3,H96&lt;14.379,H96&lt;14.529,G96&lt;0.633,D96&lt;0.8),1.5,IF(AND(A96&lt;5.25,B96&gt;=3.35,A96&gt;=5.05,G96&gt;=0.633,D96&lt;0.8),1.55,IF(AND(A96&gt;=5.25,B96&gt;=3.35,A96&gt;=5.05,G96&gt;=0.633,D96&lt;0.8),1.633,IF(AND(A96&lt;5.05,D96&lt;1.45,A96&lt;5.95,F96&lt;2.5,D96&gt;=0.8),3.3,IF(AND(G96&lt;0.293,D96&gt;=1.35,A96&gt;=5.95,F96&lt;2.5,D96&gt;=0.8),5,IF(AND(A96&gt;=6.6,D96&lt;2.05,G96&lt;0.845,F96&gt;=2.5,D96&gt;=0.8),5.8,IF(AND(B96&lt;3.05,D96&gt;=2.05,G96&lt;0.845,F96&gt;=2.5,D96&gt;=0.8),6.15,IF(AND(B96&lt;2.9,D96&gt;=1.85,G96&gt;=0.845,F96&gt;=2.5,D96&gt;=0.8),5.1,IF(AND(B96&gt;=2.9,D96&gt;=1.85,G96&gt;=0.845,F96&gt;=2.5,D96&gt;=0.8),5.2,IF(AND(B96&gt;=3.8,B96&lt;4.3,H96&lt;14.379,H96&lt;14.529,G96&lt;0.633,D96&lt;0.8),1.333,IF(AND(A96&lt;6.25,G96&gt;=0.293,D96&gt;=1.35,A96&gt;=5.95,F96&lt;2.5,D96&gt;=0.8),4.6,IF(AND(H96&lt;10.351,A96&lt;6.6,D96&lt;2.05,G96&lt;0.845,F96&gt;=2.5,D96&gt;=0.8),5.4,IF(AND(G96&gt;=0.364,B96&gt;=3.05,D96&gt;=2.05,G96&lt;0.845,F96&gt;=2.5,D96&gt;=0.8),5.66,IF(AND(G96&gt;=0.447,B96&lt;3.8,B96&lt;4.3,H96&lt;14.379,H96&lt;14.529,G96&lt;0.633,D96&lt;0.8),1.3,IF(AND(H96&lt;6.247,A96&lt;5.65,A96&gt;=5.05,D96&lt;1.45,A96&lt;5.95,F96&lt;2.5,D96&gt;=0.8),4.033,IF(AND(D96&lt;1.25,A96&gt;=5.65,A96&gt;=5.05,D96&lt;1.45,A96&lt;5.95,F96&lt;2.5,D96&gt;=0.8),3.88,IF(AND(D96&gt;=1.25,A96&gt;=5.65,A96&gt;=5.05,D96&lt;1.45,A96&lt;5.95,F96&lt;2.5,D96&gt;=0.8),4.35,IF(AND(B96&lt;2.65,A96&gt;=6.25,G96&gt;=0.293,D96&gt;=1.35,A96&gt;=5.95,F96&lt;2.5,D96&gt;=0.8),4.9,IF(AND(B96&lt;2.75,H96&gt;=10.351,A96&lt;6.6,D96&lt;2.05,G96&lt;0.845,F96&gt;=2.5,D96&gt;=0.8),5.1,IF(AND(B96&gt;=2.75,H96&gt;=10.351,A96&lt;6.6,D96&lt;2.05,G96&lt;0.845,F96&gt;=2.5,D96&gt;=0.8),4.95,IF(AND(B96&lt;3.15,G96&lt;0.364,B96&gt;=3.05,D96&gt;=2.05,G96&lt;0.845,F96&gt;=2.5,D96&gt;=0.8),5.28,IF(AND(B96&gt;=3.15,G96&lt;0.364,B96&gt;=3.05,D96&gt;=2.05,G96&lt;0.845,F96&gt;=2.5,D96&gt;=0.8),5.5,IF(AND(H96&lt;9.212,G96&lt;0.447,B96&lt;3.8,B96&lt;4.3,H96&lt;14.379,H96&lt;14.529,G96&lt;0.633,D96&lt;0.8),1.4,IF(AND(G96&lt;0.356,H96&gt;=6.247,A96&lt;5.65,A96&gt;=5.05,D96&lt;1.45,A96&lt;5.95,F96&lt;2.5,D96&gt;=0.8),4.2,IF(AND(B96&lt;3,B96&gt;=2.65,A96&gt;=6.25,G96&gt;=0.293,D96&gt;=1.35,A96&gt;=5.95,F96&lt;2.5,D96&gt;=0.8),4.6,IF(AND(B96&gt;=3,B96&gt;=2.65,A96&gt;=6.25,G96&gt;=0.293,D96&gt;=1.35,A96&gt;=5.95,F96&lt;2.5,D96&gt;=0.8),4.7,IF(AND(A96&lt;5.05,H96&gt;=9.212,G96&lt;0.447,B96&lt;3.8,B96&lt;4.3,H96&lt;14.379,H96&lt;14.529,G96&lt;0.633,D96&lt;0.8),1.533,IF(AND(A96&gt;=5.05,H96&gt;=9.212,G96&lt;0.447,B96&lt;3.8,B96&lt;4.3,H96&lt;14.379,H96&lt;14.529,G96&lt;0.633,D96&lt;0.8),1.425,IF(AND(A96&lt;5.35,G96&gt;=0.356,H96&gt;=6.247,A96&lt;5.65,A96&gt;=5.05,D96&lt;1.45,A96&lt;5.95,F96&lt;2.5,D96&gt;=0.8),3.9,IF(AND(A96&gt;=5.35,G96&gt;=0.356,H96&gt;=6.247,A96&lt;5.65,A96&gt;=5.05,D96&lt;1.45,A96&lt;5.95,F96&lt;2.5,D96&gt;=0.8),3.72,"shouldnthappen")))))))))))))))))))))))))))))))))))))</f>
        <v>3.3</v>
      </c>
      <c r="AP96" s="1" t="n">
        <f aca="false">IF(AND(F96&gt;=1.5,A96&lt;5.55),3.84,IF(AND(G96&gt;=0.52,A96&lt;4.75,F96&lt;1.5,A96&lt;5.55),1.16,IF(AND(A96&lt;5.65,A96&lt;5.85,D96&lt;1.55,A96&gt;=5.55),4.2,IF(AND(A96&gt;=5.65,A96&lt;5.85,D96&lt;1.55,A96&gt;=5.55),3.167,IF(AND(G96&gt;=0.798,A96&gt;=5.85,D96&lt;1.55,A96&gt;=5.55),4,IF(AND(F96&lt;2.5,H96&lt;14.1,D96&gt;=1.55,A96&gt;=5.55),4.84,IF(AND(A96&lt;7.2,H96&gt;=14.1,D96&gt;=1.55,A96&gt;=5.55),5.633,IF(AND(A96&gt;=7.2,H96&gt;=14.1,D96&gt;=1.55,A96&gt;=5.55),6.6,IF(AND(G96&lt;0.161,G96&lt;0.52,A96&lt;4.75,F96&lt;1.5,A96&lt;5.55),1.5,IF(AND(D96&gt;=0.5,G96&lt;0.676,A96&gt;=4.75,F96&lt;1.5,A96&lt;5.55),1.6,IF(AND(H96&lt;11.016,G96&gt;=0.676,A96&gt;=4.75,F96&lt;1.5,A96&lt;5.55),1.75,IF(AND(G96&lt;0.209,G96&lt;0.798,A96&gt;=5.85,D96&lt;1.55,A96&gt;=5.55),4.5,IF(AND(G96&gt;=0.74,F96&gt;=2.5,H96&lt;14.1,D96&gt;=1.55,A96&gt;=5.55),6.225,IF(AND(B96&lt;2.95,G96&gt;=0.161,G96&lt;0.52,A96&lt;4.75,F96&lt;1.5,A96&lt;5.55),1.4,IF(AND(B96&gt;=2.95,G96&gt;=0.161,G96&lt;0.52,A96&lt;4.75,F96&lt;1.5,A96&lt;5.55),1.34,IF(AND(B96&lt;3.15,D96&lt;0.5,G96&lt;0.676,A96&gt;=4.75,F96&lt;1.5,A96&lt;5.55),1.52,IF(AND(D96&lt;0.25,H96&gt;=11.016,G96&gt;=0.676,A96&gt;=4.75,F96&lt;1.5,A96&lt;5.55),1.567,IF(AND(D96&gt;=0.25,H96&gt;=11.016,G96&gt;=0.676,A96&gt;=4.75,F96&lt;1.5,A96&lt;5.55),1.5,IF(AND(H96&lt;7.47,G96&gt;=0.209,G96&lt;0.798,A96&gt;=5.85,D96&lt;1.55,A96&gt;=5.55),5.05,IF(AND(B96&lt;2.85,G96&lt;0.74,F96&gt;=2.5,H96&lt;14.1,D96&gt;=1.55,A96&gt;=5.55),5.35,IF(AND(B96&lt;3.3,B96&gt;=3.15,D96&lt;0.5,G96&lt;0.676,A96&gt;=4.75,F96&lt;1.5,A96&lt;5.55),1.2,IF(AND(D96&lt;1.45,H96&gt;=7.47,G96&gt;=0.209,G96&lt;0.798,A96&gt;=5.85,D96&lt;1.55,A96&gt;=5.55),4.66,IF(AND(D96&gt;=1.45,H96&gt;=7.47,G96&gt;=0.209,G96&lt;0.798,A96&gt;=5.85,D96&lt;1.55,A96&gt;=5.55),4.64,IF(AND(A96&gt;=7.05,B96&gt;=2.85,G96&lt;0.74,F96&gt;=2.5,H96&lt;14.1,D96&gt;=1.55,A96&gt;=5.55),5.8,IF(AND(B96&gt;=3.25,A96&lt;7.05,B96&gt;=2.85,G96&lt;0.74,F96&gt;=2.5,H96&lt;14.1,D96&gt;=1.55,A96&gt;=5.55),5.7,IF(AND(H96&gt;=13.641,D96&lt;0.25,B96&gt;=3.3,B96&gt;=3.15,D96&lt;0.5,G96&lt;0.676,A96&gt;=4.75,F96&lt;1.5,A96&lt;5.55),1.3,IF(AND(D96&lt;0.35,D96&gt;=0.25,B96&gt;=3.3,B96&gt;=3.15,D96&lt;0.5,G96&lt;0.676,A96&gt;=4.75,F96&lt;1.5,A96&lt;5.55),1.367,IF(AND(D96&gt;=0.35,D96&gt;=0.25,B96&gt;=3.3,B96&gt;=3.15,D96&lt;0.5,G96&lt;0.676,A96&gt;=4.75,F96&lt;1.5,A96&lt;5.55),1.3,IF(AND(A96&lt;6.35,B96&lt;3.25,A96&lt;7.05,B96&gt;=2.85,G96&lt;0.74,F96&gt;=2.5,H96&lt;14.1,D96&gt;=1.55,A96&gt;=5.55),5.6,IF(AND(A96&gt;=6.35,B96&lt;3.25,A96&lt;7.05,B96&gt;=2.85,G96&lt;0.74,F96&gt;=2.5,H96&lt;14.1,D96&gt;=1.55,A96&gt;=5.55),5.325,IF(AND(A96&lt;5.1,H96&lt;13.641,D96&lt;0.25,B96&gt;=3.3,B96&gt;=3.15,D96&lt;0.5,G96&lt;0.676,A96&gt;=4.75,F96&lt;1.5,A96&lt;5.55),1.4,IF(AND(H96&gt;=11.031,A96&gt;=5.1,H96&lt;13.641,D96&lt;0.25,B96&gt;=3.3,B96&gt;=3.15,D96&lt;0.5,G96&lt;0.676,A96&gt;=4.75,F96&lt;1.5,A96&lt;5.55),1.4,IF(AND(A96&lt;5.45,H96&lt;11.031,A96&gt;=5.1,H96&lt;13.641,D96&lt;0.25,B96&gt;=3.3,B96&gt;=3.15,D96&lt;0.5,G96&lt;0.676,A96&gt;=4.75,F96&lt;1.5,A96&lt;5.55),1.5,IF(AND(A96&gt;=5.45,H96&lt;11.031,A96&gt;=5.1,H96&lt;13.641,D96&lt;0.25,B96&gt;=3.3,B96&gt;=3.15,D96&lt;0.5,G96&lt;0.676,A96&gt;=4.75,F96&lt;1.5,A96&lt;5.55),1.4,"shouldnthappen"))))))))))))))))))))))))))))))))))</f>
        <v>3.84</v>
      </c>
      <c r="AQ96" s="1" t="n">
        <f aca="false">IF(AND(H96&lt;6.926,D96&gt;=0.35,F96&lt;1.5),1.9,IF(AND(G96&gt;=0.869,D96&gt;=1.75,F96&gt;=1.5),5.15,IF(AND(A96&lt;4.35,A96&lt;5.05,D96&lt;0.35,F96&lt;1.5),1.1,IF(AND(H96&lt;6.089,A96&gt;=5.05,D96&lt;0.35,F96&lt;1.5),1.7,IF(AND(H96&gt;=13.089,H96&gt;=6.926,D96&gt;=0.35,F96&lt;1.5),1.3,IF(AND(G96&lt;0.695,D96&lt;1.15,D96&lt;1.75,F96&gt;=1.5),3.62,IF(AND(G96&gt;=0.695,D96&lt;1.15,D96&lt;1.75,F96&gt;=1.5),3,IF(AND(G96&gt;=0.585,H96&gt;=6.089,A96&gt;=5.05,D96&lt;0.35,F96&lt;1.5),1.5,IF(AND(H96&lt;9.582,H96&lt;13.089,H96&gt;=6.926,D96&gt;=0.35,F96&lt;1.5),1.5,IF(AND(H96&gt;=9.582,H96&lt;13.089,H96&gt;=6.926,D96&gt;=0.35,F96&lt;1.5),1.6,IF(AND(D96&lt;1.35,H96&lt;9.349,D96&gt;=1.15,D96&lt;1.75,F96&gt;=1.5),3.867,IF(AND(D96&lt;2.05,A96&lt;7.05,G96&lt;0.869,D96&gt;=1.75,F96&gt;=1.5),4.9,IF(AND(B96&gt;=3.3,A96&gt;=7.05,G96&lt;0.869,D96&gt;=1.75,F96&gt;=1.5),6.1,IF(AND(G96&lt;0.347,H96&lt;11.218,A96&gt;=4.35,A96&lt;5.05,D96&lt;0.35,F96&lt;1.5),1.4,IF(AND(G96&gt;=0.347,H96&lt;11.218,A96&gt;=4.35,A96&lt;5.05,D96&lt;0.35,F96&lt;1.5),1.5,IF(AND(G96&gt;=0.265,H96&gt;=11.218,A96&gt;=4.35,A96&lt;5.05,D96&lt;0.35,F96&lt;1.5),1.45,IF(AND(A96&gt;=5.4,G96&lt;0.585,H96&gt;=6.089,A96&gt;=5.05,D96&lt;0.35,F96&lt;1.5),1.35,IF(AND(B96&gt;=2.9,D96&gt;=1.35,H96&lt;9.349,D96&gt;=1.15,D96&lt;1.75,F96&gt;=1.5),4.6,IF(AND(D96&gt;=1.35,A96&lt;6.15,H96&gt;=9.349,D96&gt;=1.15,D96&lt;1.75,F96&gt;=1.5),4.54,IF(AND(H96&lt;10.927,A96&gt;=6.15,H96&gt;=9.349,D96&gt;=1.15,D96&lt;1.75,F96&gt;=1.5),4.3,IF(AND(G96&lt;0.512,D96&gt;=2.05,A96&lt;7.05,G96&lt;0.869,D96&gt;=1.75,F96&gt;=1.5),5.533,IF(AND(G96&gt;=0.512,D96&gt;=2.05,A96&lt;7.05,G96&lt;0.869,D96&gt;=1.75,F96&gt;=1.5),5.88,IF(AND(H96&lt;11.551,B96&lt;3.3,A96&gt;=7.05,G96&lt;0.869,D96&gt;=1.75,F96&gt;=1.5),6.3,IF(AND(G96&lt;0.227,G96&lt;0.265,H96&gt;=11.218,A96&gt;=4.35,A96&lt;5.05,D96&lt;0.35,F96&lt;1.5),1.4,IF(AND(G96&gt;=0.227,G96&lt;0.265,H96&gt;=11.218,A96&gt;=4.35,A96&lt;5.05,D96&lt;0.35,F96&lt;1.5),1.26,IF(AND(H96&lt;11.031,A96&lt;5.4,G96&lt;0.585,H96&gt;=6.089,A96&gt;=5.05,D96&lt;0.35,F96&lt;1.5),1.5,IF(AND(H96&gt;=11.031,A96&lt;5.4,G96&lt;0.585,H96&gt;=6.089,A96&gt;=5.05,D96&lt;0.35,F96&lt;1.5),1.4,IF(AND(A96&lt;5.45,B96&lt;2.9,D96&gt;=1.35,H96&lt;9.349,D96&gt;=1.15,D96&lt;1.75,F96&gt;=1.5),4.5,IF(AND(A96&lt;5.9,D96&lt;1.35,A96&lt;6.15,H96&gt;=9.349,D96&gt;=1.15,D96&lt;1.75,F96&gt;=1.5),4.2,IF(AND(A96&gt;=5.9,D96&lt;1.35,A96&lt;6.15,H96&gt;=9.349,D96&gt;=1.15,D96&lt;1.75,F96&gt;=1.5),4,IF(AND(A96&gt;=6.75,H96&gt;=10.927,A96&gt;=6.15,H96&gt;=9.349,D96&gt;=1.15,D96&lt;1.75,F96&gt;=1.5),4.767,IF(AND(B96&lt;2.9,H96&gt;=11.551,B96&lt;3.3,A96&gt;=7.05,G96&lt;0.869,D96&gt;=1.75,F96&gt;=1.5),6.7,IF(AND(B96&gt;=2.9,H96&gt;=11.551,B96&lt;3.3,A96&gt;=7.05,G96&lt;0.869,D96&gt;=1.75,F96&gt;=1.5),6.6,IF(AND(B96&lt;2.45,A96&gt;=5.45,B96&lt;2.9,D96&gt;=1.35,H96&lt;9.349,D96&gt;=1.15,D96&lt;1.75,F96&gt;=1.5),5,IF(AND(B96&gt;=2.45,A96&gt;=5.45,B96&lt;2.9,D96&gt;=1.35,H96&lt;9.349,D96&gt;=1.15,D96&lt;1.75,F96&gt;=1.5),5.1,IF(AND(H96&lt;11.166,A96&lt;6.75,H96&gt;=10.927,A96&gt;=6.15,H96&gt;=9.349,D96&gt;=1.15,D96&lt;1.75,F96&gt;=1.5),4.9,IF(AND(G96&lt;0.228,H96&gt;=11.166,A96&lt;6.75,H96&gt;=10.927,A96&gt;=6.15,H96&gt;=9.349,D96&gt;=1.15,D96&lt;1.75,F96&gt;=1.5),4.7,IF(AND(H96&lt;13.531,G96&gt;=0.228,H96&gt;=11.166,A96&lt;6.75,H96&gt;=10.927,A96&gt;=6.15,H96&gt;=9.349,D96&gt;=1.15,D96&lt;1.75,F96&gt;=1.5),4.4,IF(AND(H96&gt;=13.531,G96&gt;=0.228,H96&gt;=11.166,A96&lt;6.75,H96&gt;=10.927,A96&gt;=6.15,H96&gt;=9.349,D96&gt;=1.15,D96&lt;1.75,F96&gt;=1.5),4.6,"shouldnthappen")))))))))))))))))))))))))))))))))))))))</f>
        <v>3.62</v>
      </c>
      <c r="AR96" s="1" t="n">
        <f aca="false">IF(AND(G96&gt;=0.93,B96&lt;3.65,F96&lt;1.5),1.7,IF(AND(H96&lt;6.542,B96&gt;=3.65,F96&lt;1.5),1.767,IF(AND(A96&gt;=7.05,D96&gt;=1.55,F96&gt;=1.5),6.3,IF(AND(G96&lt;0.123,H96&gt;=6.542,B96&gt;=3.65,F96&lt;1.5),1.367,IF(AND(A96&lt;5.15,A96&lt;5.65,D96&lt;1.55,F96&gt;=1.5),3.15,IF(AND(A96&lt;4.8,G96&gt;=0.447,G96&lt;0.93,B96&lt;3.65,F96&lt;1.5),1.24,IF(AND(A96&gt;=4.8,G96&gt;=0.447,G96&lt;0.93,B96&lt;3.65,F96&lt;1.5),1.4,IF(AND(G96&lt;0.151,G96&gt;=0.123,H96&gt;=6.542,B96&gt;=3.65,F96&lt;1.5),1.7,IF(AND(G96&gt;=0.151,G96&gt;=0.123,H96&gt;=6.542,B96&gt;=3.65,F96&lt;1.5),1.5,IF(AND(D96&gt;=1.45,A96&gt;=5.15,A96&lt;5.65,D96&lt;1.55,F96&gt;=1.5),4.5,IF(AND(B96&lt;2.65,D96&gt;=1.35,A96&gt;=5.65,D96&lt;1.55,F96&gt;=1.5),4.9,IF(AND(G96&lt;0.527,F96&lt;2.5,A96&lt;7.05,D96&gt;=1.55,F96&gt;=1.5),5.075,IF(AND(G96&gt;=0.527,F96&lt;2.5,A96&lt;7.05,D96&gt;=1.55,F96&gt;=1.5),4.7,IF(AND(A96&lt;4.65,G96&lt;0.265,G96&lt;0.447,G96&lt;0.93,B96&lt;3.65,F96&lt;1.5),1.42,IF(AND(G96&lt;0.3,G96&gt;=0.265,G96&lt;0.447,G96&lt;0.93,B96&lt;3.65,F96&lt;1.5),1.6,IF(AND(G96&gt;=0.3,G96&gt;=0.265,G96&lt;0.447,G96&lt;0.93,B96&lt;3.65,F96&lt;1.5),1.4,IF(AND(G96&lt;0.356,D96&lt;1.45,A96&gt;=5.15,A96&lt;5.65,D96&lt;1.55,F96&gt;=1.5),4.125,IF(AND(D96&lt;1.1,A96&lt;6.2,D96&lt;1.35,A96&gt;=5.65,D96&lt;1.55,F96&gt;=1.5),4.1,IF(AND(D96&gt;=1.1,A96&lt;6.2,D96&lt;1.35,A96&gt;=5.65,D96&lt;1.55,F96&gt;=1.5),4.175,IF(AND(H96&gt;=13.433,A96&gt;=6.2,D96&lt;1.35,A96&gt;=5.65,D96&lt;1.55,F96&gt;=1.5),4.6,IF(AND(G96&lt;0.437,B96&gt;=2.65,D96&gt;=1.35,A96&gt;=5.65,D96&lt;1.55,F96&gt;=1.5),4.625,IF(AND(G96&gt;=0.437,B96&gt;=2.65,D96&gt;=1.35,A96&gt;=5.65,D96&lt;1.55,F96&gt;=1.5),4.75,IF(AND(B96&gt;=3.15,H96&lt;11.146,F96&gt;=2.5,A96&lt;7.05,D96&gt;=1.55,F96&gt;=1.5),5.667,IF(AND(B96&lt;2.65,H96&gt;=11.146,F96&gt;=2.5,A96&lt;7.05,D96&gt;=1.55,F96&gt;=1.5),5.8,IF(AND(B96&lt;3.3,A96&gt;=4.65,G96&lt;0.265,G96&lt;0.447,G96&lt;0.93,B96&lt;3.65,F96&lt;1.5),1.32,IF(AND(B96&gt;=3.3,A96&gt;=4.65,G96&lt;0.265,G96&lt;0.447,G96&lt;0.93,B96&lt;3.65,F96&lt;1.5),1.425,IF(AND(B96&lt;2.8,G96&gt;=0.356,D96&lt;1.45,A96&gt;=5.15,A96&lt;5.65,D96&lt;1.55,F96&gt;=1.5),3.86,IF(AND(B96&gt;=2.8,G96&gt;=0.356,D96&lt;1.45,A96&gt;=5.15,A96&lt;5.65,D96&lt;1.55,F96&gt;=1.5),3.6,IF(AND(B96&lt;2.6,H96&lt;13.433,A96&gt;=6.2,D96&lt;1.35,A96&gt;=5.65,D96&lt;1.55,F96&gt;=1.5),4.4,IF(AND(B96&gt;=2.6,H96&lt;13.433,A96&gt;=6.2,D96&lt;1.35,A96&gt;=5.65,D96&lt;1.55,F96&gt;=1.5),4.3,IF(AND(G96&lt;0.151,B96&lt;3.15,H96&lt;11.146,F96&gt;=2.5,A96&lt;7.05,D96&gt;=1.55,F96&gt;=1.5),5.5,IF(AND(H96&lt;15.52,B96&gt;=2.65,H96&gt;=11.146,F96&gt;=2.5,A96&lt;7.05,D96&gt;=1.55,F96&gt;=1.5),5.4,IF(AND(H96&gt;=15.52,B96&gt;=2.65,H96&gt;=11.146,F96&gt;=2.5,A96&lt;7.05,D96&gt;=1.55,F96&gt;=1.5),5.733,IF(AND(H96&lt;10.74,G96&gt;=0.151,B96&lt;3.15,H96&lt;11.146,F96&gt;=2.5,A96&lt;7.05,D96&gt;=1.55,F96&gt;=1.5),5.12,IF(AND(H96&gt;=10.74,G96&gt;=0.151,B96&lt;3.15,H96&lt;11.146,F96&gt;=2.5,A96&lt;7.05,D96&gt;=1.55,F96&gt;=1.5),4.9,"shouldnthappen")))))))))))))))))))))))))))))))))))</f>
        <v>3.15</v>
      </c>
      <c r="AS96" s="1" t="n">
        <f aca="false">IF(AND(F96&gt;=1.5,A96&lt;5.55),4.18,IF(AND(F96&gt;=2.5,B96&lt;2.75,A96&gt;=5.55),5.38,IF(AND(G96&gt;=0.587,B96&lt;3.75,F96&lt;1.5,A96&lt;5.55),1.48,IF(AND(H96&lt;6.51,B96&gt;=3.75,F96&lt;1.5,A96&lt;5.55),1.9,IF(AND(H96&gt;=6.51,B96&gt;=3.75,F96&lt;1.5,A96&lt;5.55),1.425,IF(AND(G96&gt;=0.868,F96&lt;2.5,B96&lt;2.75,A96&gt;=5.55),4.65,IF(AND(F96&lt;1.5,D96&lt;1.55,B96&gt;=2.75,A96&gt;=5.55),1.7,IF(AND(G96&gt;=0.857,D96&gt;=1.55,B96&gt;=2.75,A96&gt;=5.55),5.033,IF(AND(G96&gt;=0.518,G96&lt;0.587,B96&lt;3.75,F96&lt;1.5,A96&lt;5.55),1,IF(AND(D96&lt;1.05,G96&lt;0.868,F96&lt;2.5,B96&lt;2.75,A96&gt;=5.55),3.5,IF(AND(G96&lt;0.404,D96&gt;=1.05,G96&lt;0.868,F96&lt;2.5,B96&lt;2.75,A96&gt;=5.55),4.2,IF(AND(G96&gt;=0.404,D96&gt;=1.05,G96&lt;0.868,F96&lt;2.5,B96&lt;2.75,A96&gt;=5.55),3.94,IF(AND(F96&lt;2.5,B96&lt;2.95,F96&gt;=1.5,D96&lt;1.55,B96&gt;=2.75,A96&gt;=5.55),4.68,IF(AND(F96&gt;=2.5,B96&lt;2.95,F96&gt;=1.5,D96&lt;1.55,B96&gt;=2.75,A96&gt;=5.55),5.1,IF(AND(H96&lt;10.883,B96&gt;=2.95,F96&gt;=1.5,D96&lt;1.55,B96&gt;=2.75,A96&gt;=5.55),4.15,IF(AND(H96&gt;=10.883,B96&gt;=2.95,F96&gt;=1.5,D96&lt;1.55,B96&gt;=2.75,A96&gt;=5.55),4.5,IF(AND(H96&gt;=14.1,D96&lt;2.05,G96&lt;0.857,D96&gt;=1.55,B96&gt;=2.75,A96&gt;=5.55),6.6,IF(AND(G96&lt;0.063,B96&lt;3.15,G96&lt;0.518,G96&lt;0.587,B96&lt;3.75,F96&lt;1.5,A96&lt;5.55),1.4,IF(AND(G96&gt;=0.063,B96&lt;3.15,G96&lt;0.518,G96&lt;0.587,B96&lt;3.75,F96&lt;1.5,A96&lt;5.55),1.5,IF(AND(H96&gt;=10.563,B96&gt;=3.15,G96&lt;0.518,G96&lt;0.587,B96&lt;3.75,F96&lt;1.5,A96&lt;5.55),1.325,IF(AND(B96&lt;2.95,H96&lt;14.1,D96&lt;2.05,G96&lt;0.857,D96&gt;=1.55,B96&gt;=2.75,A96&gt;=5.55),6.125,IF(AND(A96&lt;6.65,G96&lt;0.364,D96&gt;=2.05,G96&lt;0.857,D96&gt;=1.55,B96&gt;=2.75,A96&gt;=5.55),5.45,IF(AND(G96&gt;=0.774,G96&gt;=0.364,D96&gt;=2.05,G96&lt;0.857,D96&gt;=1.55,B96&gt;=2.75,A96&gt;=5.55),5.4,IF(AND(H96&gt;=9.279,H96&lt;10.563,B96&gt;=3.15,G96&lt;0.518,G96&lt;0.587,B96&lt;3.75,F96&lt;1.5,A96&lt;5.55),1.475,IF(AND(D96&lt;1.65,B96&gt;=2.95,H96&lt;14.1,D96&lt;2.05,G96&lt;0.857,D96&gt;=1.55,B96&gt;=2.75,A96&gt;=5.55),5.8,IF(AND(B96&lt;3.15,A96&gt;=6.65,G96&lt;0.364,D96&gt;=2.05,G96&lt;0.857,D96&gt;=1.55,B96&gt;=2.75,A96&gt;=5.55),5.3,IF(AND(B96&gt;=3.15,A96&gt;=6.65,G96&lt;0.364,D96&gt;=2.05,G96&lt;0.857,D96&gt;=1.55,B96&gt;=2.75,A96&gt;=5.55),5.7,IF(AND(A96&gt;=6.75,G96&lt;0.774,G96&gt;=0.364,D96&gt;=2.05,G96&lt;0.857,D96&gt;=1.55,B96&gt;=2.75,A96&gt;=5.55),5.9,IF(AND(G96&lt;0.417,H96&lt;9.279,H96&lt;10.563,B96&gt;=3.15,G96&lt;0.518,G96&lt;0.587,B96&lt;3.75,F96&lt;1.5,A96&lt;5.55),1.4,IF(AND(G96&gt;=0.417,H96&lt;9.279,H96&lt;10.563,B96&gt;=3.15,G96&lt;0.518,G96&lt;0.587,B96&lt;3.75,F96&lt;1.5,A96&lt;5.55),1.3,IF(AND(A96&lt;6.3,D96&gt;=1.65,B96&gt;=2.95,H96&lt;14.1,D96&lt;2.05,G96&lt;0.857,D96&gt;=1.55,B96&gt;=2.75,A96&gt;=5.55),4.9,IF(AND(A96&gt;=6.3,D96&gt;=1.65,B96&gt;=2.95,H96&lt;14.1,D96&lt;2.05,G96&lt;0.857,D96&gt;=1.55,B96&gt;=2.75,A96&gt;=5.55),5.3,IF(AND(G96&gt;=0.657,A96&lt;6.75,G96&lt;0.774,G96&gt;=0.364,D96&gt;=2.05,G96&lt;0.857,D96&gt;=1.55,B96&gt;=2.75,A96&gt;=5.55),6,IF(AND(B96&lt;3.2,G96&lt;0.657,A96&lt;6.75,G96&lt;0.774,G96&gt;=0.364,D96&gt;=2.05,G96&lt;0.857,D96&gt;=1.55,B96&gt;=2.75,A96&gt;=5.55),5.6,IF(AND(B96&gt;=3.2,G96&lt;0.657,A96&lt;6.75,G96&lt;0.774,G96&gt;=0.364,D96&gt;=2.05,G96&lt;0.857,D96&gt;=1.55,B96&gt;=2.75,A96&gt;=5.55),5.65,"shouldnthappen")))))))))))))))))))))))))))))))))))</f>
        <v>4.18</v>
      </c>
      <c r="AT96" s="1" t="n">
        <f aca="false">IF(AND(H96&gt;=16.284,A96&gt;=5.55),6.533,IF(AND(G96&gt;=0.52,A96&lt;4.85,A96&lt;5.55),1.05,IF(AND(G96&lt;0.227,G96&lt;0.52,A96&lt;4.85,A96&lt;5.55),1.4,IF(AND(G96&gt;=0.227,G96&lt;0.52,A96&lt;4.85,A96&lt;5.55),1.3,IF(AND(D96&gt;=0.45,F96&lt;1.5,A96&gt;=4.85,A96&lt;5.55),1.667,IF(AND(B96&gt;=2.75,F96&gt;=1.5,A96&gt;=4.85,A96&lt;5.55),4.5,IF(AND(F96&lt;2.5,B96&gt;=3.15,H96&lt;16.284,A96&gt;=5.55),4.7,IF(AND(G96&gt;=0.934,D96&lt;0.45,F96&lt;1.5,A96&gt;=4.85,A96&lt;5.55),1.7,IF(AND(D96&gt;=1.2,B96&lt;2.75,F96&gt;=1.5,A96&gt;=4.85,A96&lt;5.55),4.25,IF(AND(G96&gt;=0.774,F96&gt;=2.5,B96&gt;=3.15,H96&lt;16.284,A96&gt;=5.55),5.4,IF(AND(B96&lt;3.1,G96&lt;0.934,D96&lt;0.45,F96&lt;1.5,A96&gt;=4.85,A96&lt;5.55),1.6,IF(AND(D96&lt;1.05,D96&lt;1.2,B96&lt;2.75,F96&gt;=1.5,A96&gt;=4.85,A96&lt;5.55),3.433,IF(AND(D96&gt;=1.05,D96&lt;1.2,B96&lt;2.75,F96&gt;=1.5,A96&gt;=4.85,A96&lt;5.55),3.267,IF(AND(H96&lt;8.486,D96&lt;1.35,F96&lt;2.5,B96&lt;3.15,H96&lt;16.284,A96&gt;=5.55),3.85,IF(AND(D96&gt;=1.55,D96&gt;=1.35,F96&lt;2.5,B96&lt;3.15,H96&lt;16.284,A96&gt;=5.55),5.1,IF(AND(H96&lt;10.464,A96&lt;6.35,F96&gt;=2.5,B96&lt;3.15,H96&lt;16.284,A96&gt;=5.55),5.08,IF(AND(H96&gt;=10.464,A96&lt;6.35,F96&gt;=2.5,B96&lt;3.15,H96&lt;16.284,A96&gt;=5.55),4.9,IF(AND(D96&lt;1.85,A96&gt;=6.35,F96&gt;=2.5,B96&lt;3.15,H96&lt;16.284,A96&gt;=5.55),5.8,IF(AND(H96&gt;=10.393,G96&lt;0.774,F96&gt;=2.5,B96&gt;=3.15,H96&lt;16.284,A96&gt;=5.55),5.425,IF(AND(B96&lt;2.6,H96&gt;=8.486,D96&lt;1.35,F96&lt;2.5,B96&lt;3.15,H96&lt;16.284,A96&gt;=5.55),3.9,IF(AND(G96&gt;=0.567,D96&lt;1.55,D96&gt;=1.35,F96&lt;2.5,B96&lt;3.15,H96&lt;16.284,A96&gt;=5.55),4.4,IF(AND(B96&lt;3.25,H96&lt;10.393,G96&lt;0.774,F96&gt;=2.5,B96&gt;=3.15,H96&lt;16.284,A96&gt;=5.55),5.7,IF(AND(B96&gt;=3.25,H96&lt;10.393,G96&lt;0.774,F96&gt;=2.5,B96&gt;=3.15,H96&lt;16.284,A96&gt;=5.55),5.98,IF(AND(G96&lt;0.079,G96&lt;0.338,B96&gt;=3.1,G96&lt;0.934,D96&lt;0.45,F96&lt;1.5,A96&gt;=4.85,A96&lt;5.55),1.425,IF(AND(B96&lt;3.35,G96&gt;=0.338,B96&gt;=3.1,G96&lt;0.934,D96&lt;0.45,F96&lt;1.5,A96&gt;=4.85,A96&lt;5.55),1.4,IF(AND(G96&lt;0.404,B96&gt;=2.6,H96&gt;=8.486,D96&lt;1.35,F96&lt;2.5,B96&lt;3.15,H96&lt;16.284,A96&gt;=5.55),4.3,IF(AND(G96&gt;=0.404,B96&gt;=2.6,H96&gt;=8.486,D96&lt;1.35,F96&lt;2.5,B96&lt;3.15,H96&lt;16.284,A96&gt;=5.55),4.025,IF(AND(B96&gt;=3.05,G96&lt;0.567,D96&lt;1.55,D96&gt;=1.35,F96&lt;2.5,B96&lt;3.15,H96&lt;16.284,A96&gt;=5.55),4.7,IF(AND(A96&lt;6.45,H96&lt;10.667,D96&gt;=1.85,A96&gt;=6.35,F96&gt;=2.5,B96&lt;3.15,H96&lt;16.284,A96&gt;=5.55),5.3,IF(AND(A96&gt;=6.45,H96&lt;10.667,D96&gt;=1.85,A96&gt;=6.35,F96&gt;=2.5,B96&lt;3.15,H96&lt;16.284,A96&gt;=5.55),5.167,IF(AND(B96&lt;2.95,H96&gt;=10.667,D96&gt;=1.85,A96&gt;=6.35,F96&gt;=2.5,B96&lt;3.15,H96&lt;16.284,A96&gt;=5.55),5.6,IF(AND(B96&gt;=2.95,H96&gt;=10.667,D96&gt;=1.85,A96&gt;=6.35,F96&gt;=2.5,B96&lt;3.15,H96&lt;16.284,A96&gt;=5.55),5.5,IF(AND(H96&lt;10.325,G96&gt;=0.079,G96&lt;0.338,B96&gt;=3.1,G96&lt;0.934,D96&lt;0.45,F96&lt;1.5,A96&gt;=4.85,A96&lt;5.55),1.5,IF(AND(G96&lt;0.385,B96&gt;=3.35,G96&gt;=0.338,B96&gt;=3.1,G96&lt;0.934,D96&lt;0.45,F96&lt;1.5,A96&gt;=4.85,A96&lt;5.55),1.5,IF(AND(G96&gt;=0.385,B96&gt;=3.35,G96&gt;=0.338,B96&gt;=3.1,G96&lt;0.934,D96&lt;0.45,F96&lt;1.5,A96&gt;=4.85,A96&lt;5.55),1.42,IF(AND(B96&lt;2.5,B96&lt;3.05,G96&lt;0.567,D96&lt;1.55,D96&gt;=1.35,F96&lt;2.5,B96&lt;3.15,H96&lt;16.284,A96&gt;=5.55),4.5,IF(AND(B96&gt;=2.5,B96&lt;3.05,G96&lt;0.567,D96&lt;1.55,D96&gt;=1.35,F96&lt;2.5,B96&lt;3.15,H96&lt;16.284,A96&gt;=5.55),4.56,IF(AND(H96&lt;12.506,H96&gt;=10.325,G96&gt;=0.079,G96&lt;0.338,B96&gt;=3.1,G96&lt;0.934,D96&lt;0.45,F96&lt;1.5,A96&gt;=4.85,A96&lt;5.55),1.2,IF(AND(H96&gt;=12.506,H96&gt;=10.325,G96&gt;=0.079,G96&lt;0.338,B96&gt;=3.1,G96&lt;0.934,D96&lt;0.45,F96&lt;1.5,A96&gt;=4.85,A96&lt;5.55),1.3,"shouldnthappen")))))))))))))))))))))))))))))))))))))))</f>
        <v>3.433</v>
      </c>
      <c r="AU96" s="1" t="n">
        <f aca="false">IF(AND(G96&gt;=0.52,B96&lt;3.05,F96&lt;1.5),1.1,IF(AND(G96&lt;0.35,G96&lt;0.52,B96&lt;3.05,F96&lt;1.5),1.4,IF(AND(G96&gt;=0.35,G96&lt;0.52,B96&lt;3.05,F96&lt;1.5),1.3,IF(AND(G96&gt;=0.227,G96&lt;0.347,B96&gt;=3.05,F96&lt;1.5),1.32,IF(AND(H96&lt;6.417,G96&gt;=0.347,B96&gt;=3.05,F96&lt;1.5),1.7,IF(AND(A96&gt;=7.25,A96&gt;=6.6,F96&gt;=2.5,F96&gt;=1.5),6.35,IF(AND(G96&lt;0.11,G96&lt;0.227,G96&lt;0.347,B96&gt;=3.05,F96&lt;1.5),1.333,IF(AND(H96&lt;9.441,H96&gt;=6.417,G96&gt;=0.347,B96&gt;=3.05,F96&lt;1.5),1.425,IF(AND(B96&lt;2.75,G96&lt;0.451,H96&lt;10.266,F96&lt;2.5,F96&gt;=1.5),4,IF(AND(B96&gt;=2.75,G96&lt;0.451,H96&lt;10.266,F96&lt;2.5,F96&gt;=1.5),4.433,IF(AND(G96&gt;=0.865,G96&gt;=0.451,H96&lt;10.266,F96&lt;2.5,F96&gt;=1.5),4.2,IF(AND(B96&lt;2.45,H96&lt;13.665,H96&gt;=10.266,F96&lt;2.5,F96&gt;=1.5),3.7,IF(AND(G96&lt;0.302,H96&gt;=13.665,H96&gt;=10.266,F96&lt;2.5,F96&gt;=1.5),5,IF(AND(B96&lt;2.9,A96&lt;6.1,A96&lt;6.6,F96&gt;=2.5,F96&gt;=1.5),5.06,IF(AND(B96&gt;=2.9,A96&lt;6.1,A96&lt;6.6,F96&gt;=2.5,F96&gt;=1.5),4.8,IF(AND(B96&lt;3.05,A96&gt;=6.1,A96&lt;6.6,F96&gt;=2.5,F96&gt;=1.5),5.6,IF(AND(B96&gt;=3.05,A96&gt;=6.1,A96&lt;6.6,F96&gt;=2.5,F96&gt;=1.5),5.267,IF(AND(H96&gt;=14.564,A96&lt;7.25,A96&gt;=6.6,F96&gt;=2.5,F96&gt;=1.5),5.6,IF(AND(H96&gt;=14.309,G96&gt;=0.11,G96&lt;0.227,G96&lt;0.347,B96&gt;=3.05,F96&lt;1.5),1.7,IF(AND(D96&lt;0.4,H96&gt;=9.441,H96&gt;=6.417,G96&gt;=0.347,B96&gt;=3.05,F96&lt;1.5),1.5,IF(AND(D96&gt;=0.4,H96&gt;=9.441,H96&gt;=6.417,G96&gt;=0.347,B96&gt;=3.05,F96&lt;1.5),1.633,IF(AND(A96&lt;5.35,G96&lt;0.865,G96&gt;=0.451,H96&lt;10.266,F96&lt;2.5,F96&gt;=1.5),3.15,IF(AND(D96&lt;1.45,G96&gt;=0.302,H96&gt;=13.665,H96&gt;=10.266,F96&lt;2.5,F96&gt;=1.5),4.74,IF(AND(D96&gt;=1.45,G96&gt;=0.302,H96&gt;=13.665,H96&gt;=10.266,F96&lt;2.5,F96&gt;=1.5),4.567,IF(AND(H96&lt;8.836,H96&lt;14.564,A96&lt;7.25,A96&gt;=6.6,F96&gt;=2.5,F96&gt;=1.5),5.7,IF(AND(H96&gt;=8.836,H96&lt;14.564,A96&lt;7.25,A96&gt;=6.6,F96&gt;=2.5,F96&gt;=1.5),5.9,IF(AND(H96&lt;11.53,H96&lt;14.309,G96&gt;=0.11,G96&lt;0.227,G96&lt;0.347,B96&gt;=3.05,F96&lt;1.5),1.5,IF(AND(H96&gt;=11.53,H96&lt;14.309,G96&gt;=0.11,G96&lt;0.227,G96&lt;0.347,B96&gt;=3.05,F96&lt;1.5),1.467,IF(AND(H96&lt;9.386,A96&gt;=5.35,G96&lt;0.865,G96&gt;=0.451,H96&lt;10.266,F96&lt;2.5,F96&gt;=1.5),3.56,IF(AND(H96&gt;=9.386,A96&gt;=5.35,G96&lt;0.865,G96&gt;=0.451,H96&lt;10.266,F96&lt;2.5,F96&gt;=1.5),4.2,IF(AND(H96&lt;11.036,D96&lt;1.45,B96&gt;=2.45,H96&lt;13.665,H96&gt;=10.266,F96&lt;2.5,F96&gt;=1.5),4.45,IF(AND(H96&gt;=11.036,D96&lt;1.45,B96&gt;=2.45,H96&lt;13.665,H96&gt;=10.266,F96&lt;2.5,F96&gt;=1.5),4.1,IF(AND(G96&gt;=0.585,D96&gt;=1.45,B96&gt;=2.45,H96&lt;13.665,H96&gt;=10.266,F96&lt;2.5,F96&gt;=1.5),4.9,IF(AND(H96&lt;11.743,G96&lt;0.585,D96&gt;=1.45,B96&gt;=2.45,H96&lt;13.665,H96&gt;=10.266,F96&lt;2.5,F96&gt;=1.5),4.7,IF(AND(H96&gt;=11.743,G96&lt;0.585,D96&gt;=1.45,B96&gt;=2.45,H96&lt;13.665,H96&gt;=10.266,F96&lt;2.5,F96&gt;=1.5),4.5,"shouldnthappen")))))))))))))))))))))))))))))))))))</f>
        <v>4.74</v>
      </c>
      <c r="AV96" s="1" t="n">
        <f aca="false">IF(AND(G96&gt;=0.356,F96&gt;=1.5,A96&lt;5.75),3.52,IF(AND(A96&lt;7.25,A96&gt;=7.1,A96&gt;=5.75),5.875,IF(AND(A96&gt;=7.25,A96&gt;=7.1,A96&gt;=5.75),6.5,IF(AND(D96&gt;=0.35,G96&gt;=0.586,F96&lt;1.5,A96&lt;5.75),1.8,IF(AND(D96&lt;1.4,G96&lt;0.356,F96&gt;=1.5,A96&lt;5.75),4.2,IF(AND(D96&gt;=1.4,G96&lt;0.356,F96&gt;=1.5,A96&lt;5.75),4.5,IF(AND(H96&gt;=11.218,A96&lt;5.05,G96&lt;0.586,F96&lt;1.5,A96&lt;5.75),1.225,IF(AND(G96&gt;=0.253,A96&gt;=5.05,G96&lt;0.586,F96&lt;1.5,A96&lt;5.75),1.3,IF(AND(B96&gt;=3.75,D96&lt;0.35,G96&gt;=0.586,F96&lt;1.5,A96&lt;5.75),1.567,IF(AND(B96&lt;2.85,D96&lt;1.35,D96&lt;1.65,A96&lt;7.1,A96&gt;=5.75),4.26,IF(AND(B96&gt;=2.85,D96&lt;1.35,D96&lt;1.65,A96&lt;7.1,A96&gt;=5.75),4.45,IF(AND(A96&lt;6.05,H96&lt;12.921,D96&gt;=1.65,A96&lt;7.1,A96&gt;=5.75),5.1,IF(AND(H96&gt;=15.338,H96&gt;=12.921,D96&gt;=1.65,A96&lt;7.1,A96&gt;=5.75),5.55,IF(AND(G96&lt;0.418,H96&lt;11.218,A96&lt;5.05,G96&lt;0.586,F96&lt;1.5,A96&lt;5.75),1.42,IF(AND(G96&gt;=0.418,H96&lt;11.218,A96&lt;5.05,G96&lt;0.586,F96&lt;1.5,A96&lt;5.75),1.3,IF(AND(H96&gt;=13.321,G96&lt;0.253,A96&gt;=5.05,G96&lt;0.586,F96&lt;1.5,A96&lt;5.75),1.7,IF(AND(H96&lt;6.089,B96&lt;3.75,D96&lt;0.35,G96&gt;=0.586,F96&lt;1.5,A96&lt;5.75),1.7,IF(AND(H96&gt;=6.089,B96&lt;3.75,D96&lt;0.35,G96&gt;=0.586,F96&lt;1.5,A96&lt;5.75),1.5,IF(AND(B96&lt;2.9,D96&lt;1.45,D96&gt;=1.35,D96&lt;1.65,A96&lt;7.1,A96&gt;=5.75),4.8,IF(AND(B96&gt;=2.9,D96&lt;1.45,D96&gt;=1.35,D96&lt;1.65,A96&lt;7.1,A96&gt;=5.75),4.475,IF(AND(B96&lt;2.5,D96&gt;=1.45,D96&gt;=1.35,D96&lt;1.65,A96&lt;7.1,A96&gt;=5.75),4.5,IF(AND(H96&lt;8.884,A96&gt;=6.05,H96&lt;12.921,D96&gt;=1.65,A96&lt;7.1,A96&gt;=5.75),5.4,IF(AND(A96&lt;6.3,H96&lt;15.338,H96&gt;=12.921,D96&gt;=1.65,A96&lt;7.1,A96&gt;=5.75),4.967,IF(AND(A96&gt;=6.3,H96&lt;15.338,H96&gt;=12.921,D96&gt;=1.65,A96&lt;7.1,A96&gt;=5.75),5.133,IF(AND(H96&lt;10.826,H96&lt;13.321,G96&lt;0.253,A96&gt;=5.05,G96&lt;0.586,F96&lt;1.5,A96&lt;5.75),1.5,IF(AND(H96&gt;=10.826,H96&lt;13.321,G96&lt;0.253,A96&gt;=5.05,G96&lt;0.586,F96&lt;1.5,A96&lt;5.75),1.4,IF(AND(H96&lt;7.47,B96&gt;=2.5,D96&gt;=1.45,D96&gt;=1.35,D96&lt;1.65,A96&lt;7.1,A96&gt;=5.75),5.1,IF(AND(H96&gt;=7.47,B96&gt;=2.5,D96&gt;=1.45,D96&gt;=1.35,D96&lt;1.65,A96&lt;7.1,A96&gt;=5.75),4.725,IF(AND(H96&lt;9.637,H96&gt;=8.884,A96&gt;=6.05,H96&lt;12.921,D96&gt;=1.65,A96&lt;7.1,A96&gt;=5.75),5.9,IF(AND(B96&lt;2.6,H96&gt;=9.637,H96&gt;=8.884,A96&gt;=6.05,H96&lt;12.921,D96&gt;=1.65,A96&lt;7.1,A96&gt;=5.75),5.8,IF(AND(B96&lt;2.75,B96&gt;=2.6,H96&gt;=9.637,H96&gt;=8.884,A96&gt;=6.05,H96&lt;12.921,D96&gt;=1.65,A96&lt;7.1,A96&gt;=5.75),5.3,IF(AND(D96&lt;2.25,B96&gt;=2.75,B96&gt;=2.6,H96&gt;=9.637,H96&gt;=8.884,A96&gt;=6.05,H96&lt;12.921,D96&gt;=1.65,A96&lt;7.1,A96&gt;=5.75),5.6,IF(AND(D96&gt;=2.25,B96&gt;=2.75,B96&gt;=2.6,H96&gt;=9.637,H96&gt;=8.884,A96&gt;=6.05,H96&lt;12.921,D96&gt;=1.65,A96&lt;7.1,A96&gt;=5.75),5.5,"shouldnthappen")))))))))))))))))))))))))))))))))</f>
        <v>3.52</v>
      </c>
      <c r="AW96" s="1" t="n">
        <f aca="false">IF(AND(G96&gt;=0.905,F96&lt;1.5),1.767,IF(AND(H96&gt;=16.674,F96&gt;=1.5),6.55,IF(AND(A96&lt;4.35,H96&lt;14.344,G96&lt;0.905,F96&lt;1.5),1.1,IF(AND(B96&lt;3.65,H96&gt;=14.344,G96&lt;0.905,F96&lt;1.5),1.5,IF(AND(B96&gt;=3.65,H96&gt;=14.344,G96&lt;0.905,F96&lt;1.5),1.65,IF(AND(B96&lt;2.6,F96&gt;=2.5,H96&lt;16.674,F96&gt;=1.5),4.5,IF(AND(D96&gt;=0.45,A96&gt;=4.35,H96&lt;14.344,G96&lt;0.905,F96&lt;1.5),1.65,IF(AND(D96&lt;1.15,A96&lt;5.9,F96&lt;2.5,H96&lt;16.674,F96&gt;=1.5),3.56,IF(AND(B96&lt;2.75,A96&gt;=5.9,F96&lt;2.5,H96&lt;16.674,F96&gt;=1.5),5,IF(AND(H96&lt;13.531,B96&gt;=2.75,A96&gt;=5.9,F96&lt;2.5,H96&lt;16.674,F96&gt;=1.5),4.333,IF(AND(B96&lt;3.2,G96&gt;=0.669,B96&gt;=2.6,F96&gt;=2.5,H96&lt;16.674,F96&gt;=1.5),5.08,IF(AND(B96&gt;=3.2,G96&gt;=0.669,B96&gt;=2.6,F96&gt;=2.5,H96&lt;16.674,F96&gt;=1.5),5.4,IF(AND(B96&lt;3.15,A96&lt;5.05,D96&lt;0.45,A96&gt;=4.35,H96&lt;14.344,G96&lt;0.905,F96&lt;1.5),1.45,IF(AND(A96&gt;=5.55,A96&gt;=5.05,D96&lt;0.45,A96&gt;=4.35,H96&lt;14.344,G96&lt;0.905,F96&lt;1.5),1.5,IF(AND(A96&lt;5.55,A96&lt;5.65,D96&gt;=1.15,A96&lt;5.9,F96&lt;2.5,H96&lt;16.674,F96&gt;=1.5),3.95,IF(AND(A96&gt;=5.55,A96&lt;5.65,D96&gt;=1.15,A96&lt;5.9,F96&lt;2.5,H96&lt;16.674,F96&gt;=1.5),3.82,IF(AND(G96&lt;0.39,A96&gt;=5.65,D96&gt;=1.15,A96&lt;5.9,F96&lt;2.5,H96&lt;16.674,F96&gt;=1.5),4.35,IF(AND(G96&gt;=0.39,A96&gt;=5.65,D96&gt;=1.15,A96&lt;5.9,F96&lt;2.5,H96&lt;16.674,F96&gt;=1.5),3.95,IF(AND(G96&lt;0.466,H96&gt;=13.531,B96&gt;=2.75,A96&gt;=5.9,F96&lt;2.5,H96&lt;16.674,F96&gt;=1.5),4.8,IF(AND(G96&gt;=0.466,H96&gt;=13.531,B96&gt;=2.75,A96&gt;=5.9,F96&lt;2.5,H96&lt;16.674,F96&gt;=1.5),4.7,IF(AND(H96&lt;10.144,D96&lt;2.05,G96&lt;0.669,B96&gt;=2.6,F96&gt;=2.5,H96&lt;16.674,F96&gt;=1.5),5.3,IF(AND(H96&gt;=10.144,D96&lt;2.05,G96&lt;0.669,B96&gt;=2.6,F96&gt;=2.5,H96&lt;16.674,F96&gt;=1.5),5.133,IF(AND(D96&gt;=2.45,D96&gt;=2.05,G96&lt;0.669,B96&gt;=2.6,F96&gt;=2.5,H96&lt;16.674,F96&gt;=1.5),5.9,IF(AND(B96&lt;3.25,B96&gt;=3.15,A96&lt;5.05,D96&lt;0.45,A96&gt;=4.35,H96&lt;14.344,G96&lt;0.905,F96&lt;1.5),1.2,IF(AND(B96&gt;=3.25,B96&gt;=3.15,A96&lt;5.05,D96&lt;0.45,A96&gt;=4.35,H96&lt;14.344,G96&lt;0.905,F96&lt;1.5),1.36,IF(AND(B96&gt;=3.8,A96&lt;5.55,A96&gt;=5.05,D96&lt;0.45,A96&gt;=4.35,H96&lt;14.344,G96&lt;0.905,F96&lt;1.5),1.3,IF(AND(G96&lt;0.05,B96&lt;3.8,A96&lt;5.55,A96&gt;=5.05,D96&lt;0.45,A96&gt;=4.35,H96&lt;14.344,G96&lt;0.905,F96&lt;1.5),1.4,IF(AND(G96&lt;0.107,G96&lt;0.395,D96&lt;2.45,D96&gt;=2.05,G96&lt;0.669,B96&gt;=2.6,F96&gt;=2.5,H96&lt;16.674,F96&gt;=1.5),5.667,IF(AND(G96&lt;0.537,G96&gt;=0.395,D96&lt;2.45,D96&gt;=2.05,G96&lt;0.669,B96&gt;=2.6,F96&gt;=2.5,H96&lt;16.674,F96&gt;=1.5),5.6,IF(AND(G96&gt;=0.537,G96&gt;=0.395,D96&lt;2.45,D96&gt;=2.05,G96&lt;0.669,B96&gt;=2.6,F96&gt;=2.5,H96&lt;16.674,F96&gt;=1.5),5.775,IF(AND(B96&lt;3.6,G96&gt;=0.05,B96&lt;3.8,A96&lt;5.55,A96&gt;=5.05,D96&lt;0.45,A96&gt;=4.35,H96&lt;14.344,G96&lt;0.905,F96&lt;1.5),1.475,IF(AND(B96&gt;=3.6,G96&gt;=0.05,B96&lt;3.8,A96&lt;5.55,A96&gt;=5.05,D96&lt;0.45,A96&gt;=4.35,H96&lt;14.344,G96&lt;0.905,F96&lt;1.5),1.5,IF(AND(G96&lt;0.312,G96&gt;=0.107,G96&lt;0.395,D96&lt;2.45,D96&gt;=2.05,G96&lt;0.669,B96&gt;=2.6,F96&gt;=2.5,H96&lt;16.674,F96&gt;=1.5),5.18,IF(AND(G96&gt;=0.312,G96&gt;=0.107,G96&lt;0.395,D96&lt;2.45,D96&gt;=2.05,G96&lt;0.669,B96&gt;=2.6,F96&gt;=2.5,H96&lt;16.674,F96&gt;=1.5),5.4,"shouldnthappen"))))))))))))))))))))))))))))))))))</f>
        <v>3.56</v>
      </c>
      <c r="AX96" s="1" t="n">
        <f aca="false">IF(AND(D96&gt;=1.3,B96&gt;=3.45),6.25,IF(AND(B96&lt;2.75,A96&lt;5.25,B96&lt;3.45),3.9,IF(AND(D96&lt;0.25,D96&lt;1.3,B96&gt;=3.45),1.16,IF(AND(A96&gt;=5.05,B96&gt;=2.75,A96&lt;5.25,B96&lt;3.45),1.7,IF(AND(D96&lt;0.7,F96&lt;2.5,A96&gt;=5.25,B96&lt;3.45),1.5,IF(AND(H96&gt;=16.284,F96&gt;=2.5,A96&gt;=5.25,B96&lt;3.45),6.6,IF(AND(G96&lt;0.123,D96&gt;=0.25,D96&lt;1.3,B96&gt;=3.45),1.3,IF(AND(A96&lt;4.5,A96&lt;5.05,B96&gt;=2.75,A96&lt;5.25,B96&lt;3.45),1.3,IF(AND(A96&lt;5.05,G96&gt;=0.123,D96&gt;=0.25,D96&lt;1.3,B96&gt;=3.45),1.6,IF(AND(B96&lt;3.15,A96&gt;=4.5,A96&lt;5.05,B96&gt;=2.75,A96&lt;5.25,B96&lt;3.45),1.54,IF(AND(B96&gt;=3.15,A96&gt;=4.5,A96&lt;5.05,B96&gt;=2.75,A96&lt;5.25,B96&lt;3.45),1.35,IF(AND(D96&gt;=1.4,A96&lt;5.9,D96&gt;=0.7,F96&lt;2.5,A96&gt;=5.25,B96&lt;3.45),4.5,IF(AND(D96&gt;=1.55,A96&gt;=5.9,D96&gt;=0.7,F96&lt;2.5,A96&gt;=5.25,B96&lt;3.45),4.95,IF(AND(G96&gt;=0.682,D96&gt;=2.05,H96&lt;16.284,F96&gt;=2.5,A96&gt;=5.25,B96&lt;3.45),5.26,IF(AND(A96&lt;5.4,A96&gt;=5.05,G96&gt;=0.123,D96&gt;=0.25,D96&lt;1.3,B96&gt;=3.45),1.64,IF(AND(A96&gt;=5.4,A96&gt;=5.05,G96&gt;=0.123,D96&gt;=0.25,D96&lt;1.3,B96&gt;=3.45),1.6,IF(AND(G96&lt;0.372,D96&lt;1.4,A96&lt;5.9,D96&gt;=0.7,F96&lt;2.5,A96&gt;=5.25,B96&lt;3.45),4.175,IF(AND(D96&lt;1.35,D96&lt;1.55,A96&gt;=5.9,D96&gt;=0.7,F96&lt;2.5,A96&gt;=5.25,B96&lt;3.45),4.2,IF(AND(B96&lt;2.35,G96&lt;0.596,D96&lt;2.05,H96&lt;16.284,F96&gt;=2.5,A96&gt;=5.25,B96&lt;3.45),5,IF(AND(G96&gt;=0.888,G96&gt;=0.596,D96&lt;2.05,H96&lt;16.284,F96&gt;=2.5,A96&gt;=5.25,B96&lt;3.45),4.8,IF(AND(A96&gt;=6.85,G96&lt;0.682,D96&gt;=2.05,H96&lt;16.284,F96&gt;=2.5,A96&gt;=5.25,B96&lt;3.45),5.4,IF(AND(A96&gt;=5.75,G96&gt;=0.372,D96&lt;1.4,A96&lt;5.9,D96&gt;=0.7,F96&lt;2.5,A96&gt;=5.25,B96&lt;3.45),3.933,IF(AND(A96&gt;=6.75,D96&gt;=1.35,D96&lt;1.55,A96&gt;=5.9,D96&gt;=0.7,F96&lt;2.5,A96&gt;=5.25,B96&lt;3.45),4.8,IF(AND(H96&lt;11.084,B96&gt;=2.35,G96&lt;0.596,D96&lt;2.05,H96&lt;16.284,F96&gt;=2.5,A96&gt;=5.25,B96&lt;3.45),5.3,IF(AND(H96&lt;8.435,G96&lt;0.888,G96&gt;=0.596,D96&lt;2.05,H96&lt;16.284,F96&gt;=2.5,A96&gt;=5.25,B96&lt;3.45),5.1,IF(AND(H96&gt;=8.435,G96&lt;0.888,G96&gt;=0.596,D96&lt;2.05,H96&lt;16.284,F96&gt;=2.5,A96&gt;=5.25,B96&lt;3.45),4.94,IF(AND(B96&lt;3.15,A96&lt;6.85,G96&lt;0.682,D96&gt;=2.05,H96&lt;16.284,F96&gt;=2.5,A96&gt;=5.25,B96&lt;3.45),5.6,IF(AND(B96&gt;=3.15,A96&lt;6.85,G96&lt;0.682,D96&gt;=2.05,H96&lt;16.284,F96&gt;=2.5,A96&gt;=5.25,B96&lt;3.45),5.74,IF(AND(G96&lt;0.572,A96&lt;5.75,G96&gt;=0.372,D96&lt;1.4,A96&lt;5.9,D96&gt;=0.7,F96&lt;2.5,A96&gt;=5.25,B96&lt;3.45),3.7,IF(AND(D96&lt;1.45,A96&lt;6.75,D96&gt;=1.35,D96&lt;1.55,A96&gt;=5.9,D96&gt;=0.7,F96&lt;2.5,A96&gt;=5.25,B96&lt;3.45),4.46,IF(AND(D96&gt;=1.45,A96&lt;6.75,D96&gt;=1.35,D96&lt;1.55,A96&gt;=5.9,D96&gt;=0.7,F96&lt;2.5,A96&gt;=5.25,B96&lt;3.45),4.567,IF(AND(H96&lt;12.532,H96&gt;=11.084,B96&gt;=2.35,G96&lt;0.596,D96&lt;2.05,H96&lt;16.284,F96&gt;=2.5,A96&gt;=5.25,B96&lt;3.45),5.8,IF(AND(H96&gt;=12.532,H96&gt;=11.084,B96&gt;=2.35,G96&lt;0.596,D96&lt;2.05,H96&lt;16.284,F96&gt;=2.5,A96&gt;=5.25,B96&lt;3.45),5.667,IF(AND(A96&gt;=5.65,G96&gt;=0.572,A96&lt;5.75,G96&gt;=0.372,D96&lt;1.4,A96&lt;5.9,D96&gt;=0.7,F96&lt;2.5,A96&gt;=5.25,B96&lt;3.45),4.2,IF(AND(G96&lt;0.862,A96&lt;5.65,G96&gt;=0.572,A96&lt;5.75,G96&gt;=0.372,D96&lt;1.4,A96&lt;5.9,D96&gt;=0.7,F96&lt;2.5,A96&gt;=5.25,B96&lt;3.45),3.9,IF(AND(G96&gt;=0.862,A96&lt;5.65,G96&gt;=0.572,A96&lt;5.75,G96&gt;=0.372,D96&lt;1.4,A96&lt;5.9,D96&gt;=0.7,F96&lt;2.5,A96&gt;=5.25,B96&lt;3.45),4,"shouldnthappen"))))))))))))))))))))))))))))))))))))</f>
        <v>3.9</v>
      </c>
      <c r="AY96" s="1" t="n">
        <f aca="false">IF(AND(H96&gt;=8.233,D96&gt;=0.8,A96&lt;5.55),3.525,IF(AND(B96&lt;2.9,H96&gt;=15.534,A96&gt;=5.55),4.8,IF(AND(H96&gt;=12.259,A96&lt;4.75,D96&lt;0.8,A96&lt;5.55),1.25,IF(AND(B96&gt;=3.85,A96&gt;=4.75,D96&lt;0.8,A96&lt;5.55),1.425,IF(AND(D96&lt;1.55,H96&lt;8.233,D96&gt;=0.8,A96&lt;5.55),3.975,IF(AND(D96&gt;=1.55,H96&lt;8.233,D96&gt;=0.8,A96&lt;5.55),4.5,IF(AND(D96&lt;0.65,D96&lt;1.7,H96&lt;15.534,A96&gt;=5.55),1.7,IF(AND(A96&gt;=7.05,D96&gt;=1.7,H96&lt;15.534,A96&gt;=5.55),6.3,IF(AND(B96&gt;=3.35,B96&gt;=2.9,H96&gt;=15.534,A96&gt;=5.55),5.4,IF(AND(B96&lt;3.1,H96&lt;12.259,A96&lt;4.75,D96&lt;0.8,A96&lt;5.55),1.367,IF(AND(B96&gt;=3.1,H96&lt;12.259,A96&lt;4.75,D96&lt;0.8,A96&lt;5.55),1.4,IF(AND(G96&gt;=0.905,B96&lt;3.85,A96&gt;=4.75,D96&lt;0.8,A96&lt;5.55),1.9,IF(AND(H96&lt;15.681,B96&lt;3.35,B96&gt;=2.9,H96&gt;=15.534,A96&gt;=5.55),5.8,IF(AND(H96&gt;=15.681,B96&lt;3.35,B96&gt;=2.9,H96&gt;=15.534,A96&gt;=5.55),5.7,IF(AND(H96&gt;=14.877,G96&lt;0.905,B96&lt;3.85,A96&gt;=4.75,D96&lt;0.8,A96&lt;5.55),1.3,IF(AND(D96&gt;=1.25,B96&lt;2.65,D96&gt;=0.65,D96&lt;1.7,H96&lt;15.534,A96&gt;=5.55),4.433,IF(AND(G96&gt;=0.622,B96&lt;3.15,A96&lt;7.05,D96&gt;=1.7,H96&lt;15.534,A96&gt;=5.55),5.08,IF(AND(H96&gt;=13.42,B96&gt;=3.15,A96&lt;7.05,D96&gt;=1.7,H96&lt;15.534,A96&gt;=5.55),5.1,IF(AND(G96&lt;0.265,H96&lt;14.877,G96&lt;0.905,B96&lt;3.85,A96&gt;=4.75,D96&lt;0.8,A96&lt;5.55),1.2,IF(AND(A96&lt;5.75,D96&lt;1.25,B96&lt;2.65,D96&gt;=0.65,D96&lt;1.7,H96&lt;15.534,A96&gt;=5.55),3.7,IF(AND(A96&gt;=5.75,D96&lt;1.25,B96&lt;2.65,D96&gt;=0.65,D96&lt;1.7,H96&lt;15.534,A96&gt;=5.55),4,IF(AND(G96&gt;=0.652,D96&lt;1.35,B96&gt;=2.65,D96&gt;=0.65,D96&lt;1.7,H96&lt;15.534,A96&gt;=5.55),3.6,IF(AND(H96&lt;7.47,D96&gt;=1.35,B96&gt;=2.65,D96&gt;=0.65,D96&lt;1.7,H96&lt;15.534,A96&gt;=5.55),5.1,IF(AND(H96&lt;10.914,G96&lt;0.622,B96&lt;3.15,A96&lt;7.05,D96&gt;=1.7,H96&lt;15.534,A96&gt;=5.55),5.36,IF(AND(H96&gt;=10.914,G96&lt;0.622,B96&lt;3.15,A96&lt;7.05,D96&gt;=1.7,H96&lt;15.534,A96&gt;=5.55),5.64,IF(AND(G96&gt;=0.657,H96&lt;13.42,B96&gt;=3.15,A96&lt;7.05,D96&gt;=1.7,H96&lt;15.534,A96&gt;=5.55),6,IF(AND(G96&gt;=0.782,G96&gt;=0.265,H96&lt;14.877,G96&lt;0.905,B96&lt;3.85,A96&gt;=4.75,D96&lt;0.8,A96&lt;5.55),1.48,IF(AND(H96&lt;11.286,G96&lt;0.652,D96&lt;1.35,B96&gt;=2.65,D96&gt;=0.65,D96&lt;1.7,H96&lt;15.534,A96&gt;=5.55),4.24,IF(AND(H96&gt;=11.286,G96&lt;0.652,D96&lt;1.35,B96&gt;=2.65,D96&gt;=0.65,D96&lt;1.7,H96&lt;15.534,A96&gt;=5.55),4.05,IF(AND(G96&lt;0.413,H96&gt;=7.47,D96&gt;=1.35,B96&gt;=2.65,D96&gt;=0.65,D96&lt;1.7,H96&lt;15.534,A96&gt;=5.55),5.1,IF(AND(H96&lt;11.325,G96&lt;0.657,H96&lt;13.42,B96&gt;=3.15,A96&lt;7.05,D96&gt;=1.7,H96&lt;15.534,A96&gt;=5.55),5.8,IF(AND(H96&gt;=11.325,G96&lt;0.657,H96&lt;13.42,B96&gt;=3.15,A96&lt;7.05,D96&gt;=1.7,H96&lt;15.534,A96&gt;=5.55),5.6,IF(AND(D96&gt;=0.35,G96&lt;0.782,G96&gt;=0.265,H96&lt;14.877,G96&lt;0.905,B96&lt;3.85,A96&gt;=4.75,D96&lt;0.8,A96&lt;5.55),1.633,IF(AND(B96&lt;2.85,G96&gt;=0.413,H96&gt;=7.47,D96&gt;=1.35,B96&gt;=2.65,D96&gt;=0.65,D96&lt;1.7,H96&lt;15.534,A96&gt;=5.55),4.6,IF(AND(D96&lt;0.15,D96&lt;0.35,G96&lt;0.782,G96&gt;=0.265,H96&lt;14.877,G96&lt;0.905,B96&lt;3.85,A96&gt;=4.75,D96&lt;0.8,A96&lt;5.55),1.5,IF(AND(D96&gt;=0.15,D96&lt;0.35,G96&lt;0.782,G96&gt;=0.265,H96&lt;14.877,G96&lt;0.905,B96&lt;3.85,A96&gt;=4.75,D96&lt;0.8,A96&lt;5.55),1.543,IF(AND(A96&gt;=6.8,B96&gt;=2.85,G96&gt;=0.413,H96&gt;=7.47,D96&gt;=1.35,B96&gt;=2.65,D96&gt;=0.65,D96&lt;1.7,H96&lt;15.534,A96&gt;=5.55),4.9,IF(AND(H96&lt;13.531,A96&lt;6.8,B96&gt;=2.85,G96&gt;=0.413,H96&gt;=7.47,D96&gt;=1.35,B96&gt;=2.65,D96&gt;=0.65,D96&lt;1.7,H96&lt;15.534,A96&gt;=5.55),4.5,IF(AND(H96&gt;=13.531,A96&lt;6.8,B96&gt;=2.85,G96&gt;=0.413,H96&gt;=7.47,D96&gt;=1.35,B96&gt;=2.65,D96&gt;=0.65,D96&lt;1.7,H96&lt;15.534,A96&gt;=5.55),4.7,"shouldnthappen")))))))))))))))))))))))))))))))))))))))</f>
        <v>3.525</v>
      </c>
      <c r="AZ96" s="1" t="n">
        <f aca="false">IF(AND(H96&gt;=15.371,B96&gt;=3.35),5.4,IF(AND(G96&gt;=0.851,H96&gt;=15.244,B96&lt;3.35),4.75,IF(AND(F96&gt;=2,H96&lt;15.371,B96&gt;=3.35),5.6,IF(AND(B96&lt;2.75,A96&lt;5.15,H96&lt;15.244,B96&lt;3.35),3.42,IF(AND(A96&gt;=7.25,G96&lt;0.851,H96&gt;=15.244,B96&lt;3.35),6.6,IF(AND(A96&lt;4.45,B96&gt;=2.75,A96&lt;5.15,H96&lt;15.244,B96&lt;3.35),1.1,IF(AND(G96&lt;0.527,A96&lt;7.25,G96&lt;0.851,H96&gt;=15.244,B96&lt;3.35),5.08,IF(AND(G96&gt;=0.527,A96&lt;7.25,G96&lt;0.851,H96&gt;=15.244,B96&lt;3.35),5.8,IF(AND(D96&gt;=0.35,B96&lt;3.7,F96&lt;2,H96&lt;15.371,B96&gt;=3.35),1.55,IF(AND(H96&lt;6.542,B96&gt;=3.7,F96&lt;2,H96&lt;15.371,B96&gt;=3.35),1.9,IF(AND(B96&lt;3.25,A96&gt;=4.45,B96&gt;=2.75,A96&lt;5.15,H96&lt;15.244,B96&lt;3.35),1.46,IF(AND(B96&gt;=3.25,A96&gt;=4.45,B96&gt;=2.75,A96&lt;5.15,H96&lt;15.244,B96&lt;3.35),1.7,IF(AND(H96&lt;13.654,B96&gt;=2.95,D96&lt;1.45,A96&gt;=5.15,H96&lt;15.244,B96&lt;3.35),4.3,IF(AND(H96&gt;=13.654,B96&gt;=2.95,D96&lt;1.45,A96&gt;=5.15,H96&lt;15.244,B96&lt;3.35),4.625,IF(AND(F96&gt;=2.5,D96&lt;1.75,D96&gt;=1.45,A96&gt;=5.15,H96&lt;15.244,B96&lt;3.35),5.3,IF(AND(G96&gt;=0.853,D96&gt;=1.75,D96&gt;=1.45,A96&gt;=5.15,H96&lt;15.244,B96&lt;3.35),5.15,IF(AND(D96&gt;=0.25,D96&lt;0.35,B96&lt;3.7,F96&lt;2,H96&lt;15.371,B96&gt;=3.35),1.3,IF(AND(B96&lt;3.85,H96&gt;=6.542,B96&gt;=3.7,F96&lt;2,H96&lt;15.371,B96&gt;=3.35),1.633,IF(AND(H96&lt;7.02,H96&lt;10.688,B96&lt;2.95,D96&lt;1.45,A96&gt;=5.15,H96&lt;15.244,B96&lt;3.35),3.98,IF(AND(G96&lt;0.338,H96&gt;=10.688,B96&lt;2.95,D96&lt;1.45,A96&gt;=5.15,H96&lt;15.244,B96&lt;3.35),4.22,IF(AND(G96&gt;=0.338,H96&gt;=10.688,B96&lt;2.95,D96&lt;1.45,A96&gt;=5.15,H96&lt;15.244,B96&lt;3.35),3.9,IF(AND(B96&lt;2.75,F96&lt;2.5,D96&lt;1.75,D96&gt;=1.45,A96&gt;=5.15,H96&lt;15.244,B96&lt;3.35),5.1,IF(AND(B96&gt;=2.75,F96&lt;2.5,D96&lt;1.75,D96&gt;=1.45,A96&gt;=5.15,H96&lt;15.244,B96&lt;3.35),4.74,IF(AND(A96&gt;=7,G96&lt;0.853,D96&gt;=1.75,D96&gt;=1.45,A96&gt;=5.15,H96&lt;15.244,B96&lt;3.35),6.5,IF(AND(G96&gt;=0.934,D96&lt;0.25,D96&lt;0.35,B96&lt;3.7,F96&lt;2,H96&lt;15.371,B96&gt;=3.35),1.7,IF(AND(D96&lt;0.25,B96&gt;=3.85,H96&gt;=6.542,B96&gt;=3.7,F96&lt;2,H96&lt;15.371,B96&gt;=3.35),1.5,IF(AND(D96&gt;=0.25,B96&gt;=3.85,H96&gt;=6.542,B96&gt;=3.7,F96&lt;2,H96&lt;15.371,B96&gt;=3.35),1.4,IF(AND(B96&lt;2.5,H96&gt;=7.02,H96&lt;10.688,B96&lt;2.95,D96&lt;1.45,A96&gt;=5.15,H96&lt;15.244,B96&lt;3.35),3.8,IF(AND(G96&gt;=0.74,A96&lt;7,G96&lt;0.853,D96&gt;=1.75,D96&gt;=1.45,A96&gt;=5.15,H96&lt;15.244,B96&lt;3.35),6,IF(AND(G96&gt;=0.61,G96&lt;0.934,D96&lt;0.25,D96&lt;0.35,B96&lt;3.7,F96&lt;2,H96&lt;15.371,B96&gt;=3.35),1.5,IF(AND(D96&lt;1.15,B96&gt;=2.5,H96&gt;=7.02,H96&lt;10.688,B96&lt;2.95,D96&lt;1.45,A96&gt;=5.15,H96&lt;15.244,B96&lt;3.35),3.5,IF(AND(D96&gt;=1.15,B96&gt;=2.5,H96&gt;=7.02,H96&lt;10.688,B96&lt;2.95,D96&lt;1.45,A96&gt;=5.15,H96&lt;15.244,B96&lt;3.35),3.6,IF(AND(G96&gt;=0.626,G96&lt;0.74,A96&lt;7,G96&lt;0.853,D96&gt;=1.75,D96&gt;=1.45,A96&gt;=5.15,H96&lt;15.244,B96&lt;3.35),4.9,IF(AND(H96&lt;13.641,G96&lt;0.61,G96&lt;0.934,D96&lt;0.25,D96&lt;0.35,B96&lt;3.7,F96&lt;2,H96&lt;15.371,B96&gt;=3.35),1.425,IF(AND(H96&gt;=13.641,G96&lt;0.61,G96&lt;0.934,D96&lt;0.25,D96&lt;0.35,B96&lt;3.7,F96&lt;2,H96&lt;15.371,B96&gt;=3.35),1.3,IF(AND(B96&lt;3.05,G96&lt;0.626,G96&lt;0.74,A96&lt;7,G96&lt;0.853,D96&gt;=1.75,D96&gt;=1.45,A96&gt;=5.15,H96&lt;15.244,B96&lt;3.35),5.475,IF(AND(B96&gt;=3.05,G96&lt;0.626,G96&lt;0.74,A96&lt;7,G96&lt;0.853,D96&gt;=1.75,D96&gt;=1.45,A96&gt;=5.15,H96&lt;15.244,B96&lt;3.35),5.633,"shouldnthappen")))))))))))))))))))))))))))))))))))))</f>
        <v>3.42</v>
      </c>
      <c r="BA96" s="1" t="n">
        <f aca="false">IF(AND(F96&gt;=2,B96&gt;=3.4),6.1,IF(AND(B96&lt;2.75,A96&lt;5.15,B96&lt;3.4),3.225,IF(AND(G96&gt;=0.821,F96&lt;2,B96&gt;=3.4),1.9,IF(AND(B96&gt;=3.2,B96&gt;=2.75,A96&lt;5.15,B96&lt;3.4),1.7,IF(AND(A96&lt;4.8,G96&lt;0.821,F96&lt;2,B96&gt;=3.4),1,IF(AND(G96&gt;=0.446,B96&lt;3.2,B96&gt;=2.75,A96&lt;5.15,B96&lt;3.4),1.1,IF(AND(G96&lt;0.356,D96&lt;1.45,A96&lt;6.25,A96&gt;=5.15,B96&lt;3.4),4.32,IF(AND(G96&lt;0.591,D96&gt;=1.45,A96&lt;6.25,A96&gt;=5.15,B96&lt;3.4),4.6,IF(AND(D96&lt;1.75,G96&lt;0.597,A96&gt;=6.25,A96&gt;=5.15,B96&lt;3.4),4.86,IF(AND(H96&gt;=16.472,G96&gt;=0.597,A96&gt;=6.25,A96&gt;=5.15,B96&lt;3.4),6.6,IF(AND(G96&lt;0.063,G96&lt;0.446,B96&lt;3.2,B96&gt;=2.75,A96&lt;5.15,B96&lt;3.4),1.4,IF(AND(A96&gt;=5.95,G96&gt;=0.356,D96&lt;1.45,A96&lt;6.25,A96&gt;=5.15,B96&lt;3.4),4.6,IF(AND(B96&gt;=2.9,G96&gt;=0.591,D96&gt;=1.45,A96&lt;6.25,A96&gt;=5.15,B96&lt;3.4),4.867,IF(AND(D96&gt;=2.4,H96&lt;16.472,G96&gt;=0.597,A96&gt;=6.25,A96&gt;=5.15,B96&lt;3.4),6,IF(AND(A96&lt;5.45,B96&gt;=3.85,A96&gt;=4.8,G96&lt;0.821,F96&lt;2,B96&gt;=3.4),1.3,IF(AND(A96&gt;=5.45,B96&gt;=3.85,A96&gt;=4.8,G96&lt;0.821,F96&lt;2,B96&gt;=3.4),1.45,IF(AND(H96&lt;14.273,G96&gt;=0.063,G96&lt;0.446,B96&lt;3.2,B96&gt;=2.75,A96&lt;5.15,B96&lt;3.4),1.5,IF(AND(H96&gt;=14.273,G96&gt;=0.063,G96&lt;0.446,B96&lt;3.2,B96&gt;=2.75,A96&lt;5.15,B96&lt;3.4),1.6,IF(AND(G96&gt;=0.572,A96&lt;5.95,G96&gt;=0.356,D96&lt;1.45,A96&lt;6.25,A96&gt;=5.15,B96&lt;3.4),3.9,IF(AND(G96&lt;0.827,B96&lt;2.9,G96&gt;=0.591,D96&gt;=1.45,A96&lt;6.25,A96&gt;=5.15,B96&lt;3.4),4.9,IF(AND(G96&gt;=0.827,B96&lt;2.9,G96&gt;=0.591,D96&gt;=1.45,A96&lt;6.25,A96&gt;=5.15,B96&lt;3.4),5.1,IF(AND(A96&gt;=7.2,B96&lt;3.05,D96&gt;=1.75,G96&lt;0.597,A96&gt;=6.25,A96&gt;=5.15,B96&lt;3.4),6.7,IF(AND(G96&lt;0.353,B96&gt;=3.05,D96&gt;=1.75,G96&lt;0.597,A96&gt;=6.25,A96&gt;=5.15,B96&lt;3.4),5.22,IF(AND(G96&gt;=0.353,B96&gt;=3.05,D96&gt;=1.75,G96&lt;0.597,A96&gt;=6.25,A96&gt;=5.15,B96&lt;3.4),5.65,IF(AND(A96&lt;6.55,D96&lt;2.4,H96&lt;16.472,G96&gt;=0.597,A96&gt;=6.25,A96&gt;=5.15,B96&lt;3.4),5.033,IF(AND(H96&lt;12.719,G96&lt;0.385,B96&lt;3.85,A96&gt;=4.8,G96&lt;0.821,F96&lt;2,B96&gt;=3.4),1.54,IF(AND(H96&gt;=12.719,G96&lt;0.385,B96&lt;3.85,A96&gt;=4.8,G96&lt;0.821,F96&lt;2,B96&gt;=3.4),1.3,IF(AND(B96&lt;3.6,G96&gt;=0.385,B96&lt;3.85,A96&gt;=4.8,G96&lt;0.821,F96&lt;2,B96&gt;=3.4),1.325,IF(AND(B96&gt;=3.6,G96&gt;=0.385,B96&lt;3.85,A96&gt;=4.8,G96&lt;0.821,F96&lt;2,B96&gt;=3.4),1.55,IF(AND(D96&lt;1.05,G96&lt;0.572,A96&lt;5.95,G96&gt;=0.356,D96&lt;1.45,A96&lt;6.25,A96&gt;=5.15,B96&lt;3.4),3.633,IF(AND(D96&gt;=2.15,A96&lt;7.2,B96&lt;3.05,D96&gt;=1.75,G96&lt;0.597,A96&gt;=6.25,A96&gt;=5.15,B96&lt;3.4),5.667,IF(AND(H96&lt;13.094,A96&gt;=6.55,D96&lt;2.4,H96&lt;16.472,G96&gt;=0.597,A96&gt;=6.25,A96&gt;=5.15,B96&lt;3.4),5.2,IF(AND(D96&lt;1.15,D96&gt;=1.05,G96&lt;0.572,A96&lt;5.95,G96&gt;=0.356,D96&lt;1.45,A96&lt;6.25,A96&gt;=5.15,B96&lt;3.4),3.8,IF(AND(D96&gt;=1.15,D96&gt;=1.05,G96&lt;0.572,A96&lt;5.95,G96&gt;=0.356,D96&lt;1.45,A96&lt;6.25,A96&gt;=5.15,B96&lt;3.4),3.9,IF(AND(G96&gt;=0.487,D96&lt;2.15,A96&lt;7.2,B96&lt;3.05,D96&gt;=1.75,G96&lt;0.597,A96&gt;=6.25,A96&gt;=5.15,B96&lt;3.4),5.8,IF(AND(A96&lt;6.8,H96&gt;=13.094,A96&gt;=6.55,D96&lt;2.4,H96&lt;16.472,G96&gt;=0.597,A96&gt;=6.25,A96&gt;=5.15,B96&lt;3.4),4.52,IF(AND(A96&gt;=6.8,H96&gt;=13.094,A96&gt;=6.55,D96&lt;2.4,H96&lt;16.472,G96&gt;=0.597,A96&gt;=6.25,A96&gt;=5.15,B96&lt;3.4),4.75,IF(AND(B96&lt;2.95,G96&lt;0.487,D96&lt;2.15,A96&lt;7.2,B96&lt;3.05,D96&gt;=1.75,G96&lt;0.597,A96&gt;=6.25,A96&gt;=5.15,B96&lt;3.4),5.6,IF(AND(B96&gt;=2.95,G96&lt;0.487,D96&lt;2.15,A96&lt;7.2,B96&lt;3.05,D96&gt;=1.75,G96&lt;0.597,A96&gt;=6.25,A96&gt;=5.15,B96&lt;3.4),5.5,"shouldnthappen")))))))))))))))))))))))))))))))))))))))</f>
        <v>3.225</v>
      </c>
      <c r="BB96" s="1" t="n">
        <f aca="false">IF(AND(A96&lt;4.35,B96&lt;3.25,F96&lt;1.5),1.1,IF(AND(H96&lt;14.005,A96&gt;=4.35,B96&lt;3.25,F96&lt;1.5),1.3,IF(AND(H96&gt;=14.005,A96&gt;=4.35,B96&lt;3.25,F96&lt;1.5),1.6,IF(AND(G96&gt;=0.905,A96&lt;5.15,B96&gt;=3.25,F96&lt;1.5),1.9,IF(AND(B96&lt;3.45,A96&gt;=5.15,B96&gt;=3.25,F96&lt;1.5),1.6,IF(AND(F96&gt;=2.5,D96&gt;=1.35,D96&lt;1.75,F96&gt;=1.5),4.867,IF(AND(A96&gt;=7.05,D96&gt;=2.05,D96&gt;=1.75,F96&gt;=1.5),6.35,IF(AND(D96&gt;=0.4,G96&lt;0.905,A96&lt;5.15,B96&gt;=3.25,F96&lt;1.5),1.65,IF(AND(B96&lt;3.6,B96&gt;=3.45,A96&gt;=5.15,B96&gt;=3.25,F96&lt;1.5),1.35,IF(AND(H96&lt;6.808,H96&lt;9.386,D96&lt;1.35,D96&lt;1.75,F96&gt;=1.5),4.05,IF(AND(H96&gt;=6.808,H96&lt;9.386,D96&lt;1.35,D96&lt;1.75,F96&gt;=1.5),3.46,IF(AND(B96&lt;2.45,F96&lt;2.5,D96&gt;=1.35,D96&lt;1.75,F96&gt;=1.5),4.5,IF(AND(H96&gt;=13.115,D96&lt;1.95,D96&lt;2.05,D96&gt;=1.75,F96&gt;=1.5),4.85,IF(AND(G96&lt;0.196,D96&gt;=1.95,D96&lt;2.05,D96&gt;=1.75,F96&gt;=1.5),6.7,IF(AND(G96&gt;=0.196,D96&gt;=1.95,D96&lt;2.05,D96&gt;=1.75,F96&gt;=1.5),5.12,IF(AND(H96&lt;10.925,D96&lt;0.4,G96&lt;0.905,A96&lt;5.15,B96&gt;=3.25,F96&lt;1.5),1.4,IF(AND(H96&gt;=10.925,D96&lt;0.4,G96&lt;0.905,A96&lt;5.15,B96&gt;=3.25,F96&lt;1.5),1.45,IF(AND(H96&lt;14.096,B96&gt;=3.6,B96&gt;=3.45,A96&gt;=5.15,B96&gt;=3.25,F96&lt;1.5),1.42,IF(AND(H96&gt;=14.096,B96&gt;=3.6,B96&gt;=3.45,A96&gt;=5.15,B96&gt;=3.25,F96&lt;1.5),1.7,IF(AND(B96&lt;2.45,D96&lt;1.15,H96&gt;=9.386,D96&lt;1.35,D96&lt;1.75,F96&gt;=1.5),3.6,IF(AND(B96&gt;=2.45,D96&lt;1.15,H96&gt;=9.386,D96&lt;1.35,D96&lt;1.75,F96&gt;=1.5),3.9,IF(AND(G96&lt;0.246,D96&gt;=1.15,H96&gt;=9.386,D96&lt;1.35,D96&lt;1.75,F96&gt;=1.5),4.4,IF(AND(B96&lt;2.75,B96&gt;=2.45,F96&lt;2.5,D96&gt;=1.35,D96&lt;1.75,F96&gt;=1.5),5.1,IF(AND(H96&lt;11.084,H96&lt;13.115,D96&lt;1.95,D96&lt;2.05,D96&gt;=1.75,F96&gt;=1.5),5.35,IF(AND(H96&gt;=11.084,H96&lt;13.115,D96&lt;1.95,D96&lt;2.05,D96&gt;=1.75,F96&gt;=1.5),5.7,IF(AND(H96&lt;15.52,D96&lt;2.25,A96&lt;7.05,D96&gt;=2.05,D96&gt;=1.75,F96&gt;=1.5),5.45,IF(AND(H96&gt;=15.52,D96&lt;2.25,A96&lt;7.05,D96&gt;=2.05,D96&gt;=1.75,F96&gt;=1.5),5.725,IF(AND(G96&gt;=0.775,D96&gt;=2.25,A96&lt;7.05,D96&gt;=2.05,D96&gt;=1.75,F96&gt;=1.5),5.2,IF(AND(D96&lt;1.25,G96&gt;=0.246,D96&gt;=1.15,H96&gt;=9.386,D96&lt;1.35,D96&lt;1.75,F96&gt;=1.5),4.05,IF(AND(A96&lt;5.85,B96&gt;=2.75,B96&gt;=2.45,F96&lt;2.5,D96&gt;=1.35,D96&lt;1.75,F96&gt;=1.5),4.5,IF(AND(B96&lt;3.3,G96&lt;0.775,D96&gt;=2.25,A96&lt;7.05,D96&gt;=2.05,D96&gt;=1.75,F96&gt;=1.5),5.64,IF(AND(B96&gt;=3.3,G96&lt;0.775,D96&gt;=2.25,A96&lt;7.05,D96&gt;=2.05,D96&gt;=1.75,F96&gt;=1.5),5.6,IF(AND(A96&lt;5.9,D96&gt;=1.25,G96&gt;=0.246,D96&gt;=1.15,H96&gt;=9.386,D96&lt;1.35,D96&lt;1.75,F96&gt;=1.5),4.2,IF(AND(A96&gt;=5.9,D96&gt;=1.25,G96&gt;=0.246,D96&gt;=1.15,H96&gt;=9.386,D96&lt;1.35,D96&lt;1.75,F96&gt;=1.5),4,IF(AND(G96&gt;=0.437,A96&gt;=5.85,B96&gt;=2.75,B96&gt;=2.45,F96&lt;2.5,D96&gt;=1.35,D96&lt;1.75,F96&gt;=1.5),4.75,IF(AND(H96&lt;9.446,G96&lt;0.437,A96&gt;=5.85,B96&gt;=2.75,B96&gt;=2.45,F96&lt;2.5,D96&gt;=1.35,D96&lt;1.75,F96&gt;=1.5),4.6,IF(AND(H96&gt;=9.446,G96&lt;0.437,A96&gt;=5.85,B96&gt;=2.75,B96&gt;=2.45,F96&lt;2.5,D96&gt;=1.35,D96&lt;1.75,F96&gt;=1.5),4.7,"shouldnthappen")))))))))))))))))))))))))))))))))))))</f>
        <v>3.6</v>
      </c>
      <c r="BC96" s="1" t="n">
        <f aca="false">IF(AND(G96&gt;=0.905,F96&lt;1.5),1.65,IF(AND(D96&gt;=0.45,G96&lt;0.905,F96&lt;1.5),1.65,IF(AND(A96&lt;5.15,D96&lt;1.55,F96&gt;=1.5),3.225,IF(AND(F96&gt;=2.5,A96&gt;=5.15,D96&lt;1.55,F96&gt;=1.5),5.05,IF(AND(H96&lt;5.767,A96&lt;7.05,D96&gt;=1.55,F96&gt;=1.5),4.5,IF(AND(D96&lt;1.7,A96&gt;=7.05,D96&gt;=1.55,F96&gt;=1.5),5.8,IF(AND(A96&gt;=5.3,G96&lt;0.207,D96&lt;0.45,G96&lt;0.905,F96&lt;1.5),1.3,IF(AND(D96&gt;=0.35,G96&gt;=0.207,D96&lt;0.45,G96&lt;0.905,F96&lt;1.5),1.5,IF(AND(G96&lt;0.155,D96&gt;=1.7,A96&gt;=7.05,D96&gt;=1.55,F96&gt;=1.5),6.7,IF(AND(G96&gt;=0.155,D96&gt;=1.7,A96&gt;=7.05,D96&gt;=1.55,F96&gt;=1.5),6.34,IF(AND(G96&lt;0.05,A96&lt;5.3,G96&lt;0.207,D96&lt;0.45,G96&lt;0.905,F96&lt;1.5),1.4,IF(AND(G96&gt;=0.05,A96&lt;5.3,G96&lt;0.207,D96&lt;0.45,G96&lt;0.905,F96&lt;1.5),1.5,IF(AND(A96&lt;4.5,D96&lt;0.35,G96&gt;=0.207,D96&lt;0.45,G96&lt;0.905,F96&lt;1.5),1.3,IF(AND(G96&lt;0.308,A96&lt;6.2,F96&lt;2.5,A96&gt;=5.15,D96&lt;1.55,F96&gt;=1.5),4.5,IF(AND(D96&lt;1.35,A96&gt;=6.2,F96&lt;2.5,A96&gt;=5.15,D96&lt;1.55,F96&gt;=1.5),4.367,IF(AND(D96&lt;1.85,A96&lt;6.15,H96&gt;=5.767,A96&lt;7.05,D96&gt;=1.55,F96&gt;=1.5),4.933,IF(AND(G96&gt;=0.558,A96&gt;=4.5,D96&lt;0.35,G96&gt;=0.207,D96&lt;0.45,G96&lt;0.905,F96&lt;1.5),1.5,IF(AND(H96&gt;=13.383,G96&gt;=0.308,A96&lt;6.2,F96&lt;2.5,A96&gt;=5.15,D96&lt;1.55,F96&gt;=1.5),4.7,IF(AND(H96&gt;=12.206,D96&gt;=1.35,A96&gt;=6.2,F96&lt;2.5,A96&gt;=5.15,D96&lt;1.55,F96&gt;=1.5),4.575,IF(AND(A96&lt;5.7,D96&gt;=1.85,A96&lt;6.15,H96&gt;=5.767,A96&lt;7.05,D96&gt;=1.55,F96&gt;=1.5),4.9,IF(AND(A96&gt;=5.7,D96&gt;=1.85,A96&lt;6.15,H96&gt;=5.767,A96&lt;7.05,D96&gt;=1.55,F96&gt;=1.5),5.1,IF(AND(G96&lt;0.079,G96&lt;0.364,A96&gt;=6.15,H96&gt;=5.767,A96&lt;7.05,D96&gt;=1.55,F96&gt;=1.5),5.6,IF(AND(G96&gt;=0.079,G96&lt;0.364,A96&gt;=6.15,H96&gt;=5.767,A96&lt;7.05,D96&gt;=1.55,F96&gt;=1.5),5.25,IF(AND(G96&gt;=0.447,G96&lt;0.558,A96&gt;=4.5,D96&lt;0.35,G96&gt;=0.207,D96&lt;0.45,G96&lt;0.905,F96&lt;1.5),1.3,IF(AND(B96&gt;=2.95,H96&lt;13.383,G96&gt;=0.308,A96&lt;6.2,F96&lt;2.5,A96&gt;=5.15,D96&lt;1.55,F96&gt;=1.5),4.6,IF(AND(B96&lt;2.65,H96&lt;12.206,D96&gt;=1.35,A96&gt;=6.2,F96&lt;2.5,A96&gt;=5.15,D96&lt;1.55,F96&gt;=1.5),4.9,IF(AND(D96&lt;2.45,A96&lt;6.6,G96&gt;=0.364,A96&gt;=6.15,H96&gt;=5.767,A96&lt;7.05,D96&gt;=1.55,F96&gt;=1.5),5.6,IF(AND(D96&gt;=2.45,A96&lt;6.6,G96&gt;=0.364,A96&gt;=6.15,H96&gt;=5.767,A96&lt;7.05,D96&gt;=1.55,F96&gt;=1.5),6,IF(AND(H96&lt;12.921,A96&gt;=6.6,G96&gt;=0.364,A96&gt;=6.15,H96&gt;=5.767,A96&lt;7.05,D96&gt;=1.55,F96&gt;=1.5),5.725,IF(AND(H96&gt;=12.921,A96&gt;=6.6,G96&gt;=0.364,A96&gt;=6.15,H96&gt;=5.767,A96&lt;7.05,D96&gt;=1.55,F96&gt;=1.5),5.367,IF(AND(B96&lt;3.15,G96&lt;0.447,G96&lt;0.558,A96&gt;=4.5,D96&lt;0.35,G96&gt;=0.207,D96&lt;0.45,G96&lt;0.905,F96&lt;1.5),1.5,IF(AND(B96&gt;=3.15,G96&lt;0.447,G96&lt;0.558,A96&gt;=4.5,D96&lt;0.35,G96&gt;=0.207,D96&lt;0.45,G96&lt;0.905,F96&lt;1.5),1.36,IF(AND(B96&gt;=2.85,B96&lt;2.95,H96&lt;13.383,G96&gt;=0.308,A96&lt;6.2,F96&lt;2.5,A96&gt;=5.15,D96&lt;1.55,F96&gt;=1.5),3.6,IF(AND(H96&lt;9.446,B96&gt;=2.65,H96&lt;12.206,D96&gt;=1.35,A96&gt;=6.2,F96&lt;2.5,A96&gt;=5.15,D96&lt;1.55,F96&gt;=1.5),4.6,IF(AND(H96&gt;=9.446,B96&gt;=2.65,H96&lt;12.206,D96&gt;=1.35,A96&gt;=6.2,F96&lt;2.5,A96&gt;=5.15,D96&lt;1.55,F96&gt;=1.5),4.7,IF(AND(D96&lt;1.2,B96&lt;2.85,B96&lt;2.95,H96&lt;13.383,G96&gt;=0.308,A96&lt;6.2,F96&lt;2.5,A96&gt;=5.15,D96&lt;1.55,F96&gt;=1.5),3.75,IF(AND(G96&lt;0.356,D96&gt;=1.2,B96&lt;2.85,B96&lt;2.95,H96&lt;13.383,G96&gt;=0.308,A96&lt;6.2,F96&lt;2.5,A96&gt;=5.15,D96&lt;1.55,F96&gt;=1.5),4.2,IF(AND(G96&gt;=0.356,D96&gt;=1.2,B96&lt;2.85,B96&lt;2.95,H96&lt;13.383,G96&gt;=0.308,A96&lt;6.2,F96&lt;2.5,A96&gt;=5.15,D96&lt;1.55,F96&gt;=1.5),3.96,"shouldnthappen"))))))))))))))))))))))))))))))))))))))</f>
        <v>3.225</v>
      </c>
      <c r="BD96" s="1" t="n">
        <f aca="false">IF(AND(B96&lt;2.7,A96&lt;5.3,B96&lt;3.15),3.42,IF(AND(F96&lt;2.5,A96&gt;=5.85,B96&gt;=3.15),4.7,IF(AND(A96&lt;4.35,B96&gt;=2.7,A96&lt;5.3,B96&lt;3.15),1.1,IF(AND(A96&gt;=4.35,B96&gt;=2.7,A96&lt;5.3,B96&lt;3.15),1.42,IF(AND(A96&gt;=7.05,F96&gt;=2.5,A96&gt;=5.3,B96&lt;3.15),6.067,IF(AND(D96&gt;=0.45,A96&lt;5.05,A96&lt;5.85,B96&gt;=3.15),1.6,IF(AND(B96&lt;3.35,A96&gt;=5.05,A96&lt;5.85,B96&gt;=3.15),1.7,IF(AND(A96&gt;=6.85,F96&gt;=2.5,A96&gt;=5.85,B96&gt;=3.15),6.22,IF(AND(D96&lt;1.25,D96&lt;1.35,F96&lt;2.5,A96&gt;=5.3,B96&lt;3.15),4.033,IF(AND(D96&gt;=1.25,D96&lt;1.35,F96&lt;2.5,A96&gt;=5.3,B96&lt;3.15),4.233,IF(AND(A96&lt;6.05,D96&gt;=1.35,F96&lt;2.5,A96&gt;=5.3,B96&lt;3.15),5.1,IF(AND(H96&gt;=13.29,A96&lt;7.05,F96&gt;=2.5,A96&gt;=5.3,B96&lt;3.15),4.96,IF(AND(G96&gt;=0.858,D96&lt;0.45,A96&lt;5.05,A96&lt;5.85,B96&gt;=3.15),1.3,IF(AND(D96&gt;=0.35,B96&gt;=3.35,A96&gt;=5.05,A96&lt;5.85,B96&gt;=3.15),1.4,IF(AND(B96&lt;3.25,A96&lt;6.85,F96&gt;=2.5,A96&gt;=5.85,B96&gt;=3.15),5.233,IF(AND(A96&gt;=6.8,A96&gt;=6.05,D96&gt;=1.35,F96&lt;2.5,A96&gt;=5.3,B96&lt;3.15),4.9,IF(AND(G96&gt;=0.622,H96&lt;13.29,A96&lt;7.05,F96&gt;=2.5,A96&gt;=5.3,B96&lt;3.15),5.067,IF(AND(H96&lt;8.834,G96&lt;0.858,D96&lt;0.45,A96&lt;5.05,A96&lt;5.85,B96&gt;=3.15),1.4,IF(AND(G96&lt;0.774,B96&gt;=3.25,A96&lt;6.85,F96&gt;=2.5,A96&gt;=5.85,B96&gt;=3.15),5.8,IF(AND(G96&gt;=0.774,B96&gt;=3.25,A96&lt;6.85,F96&gt;=2.5,A96&gt;=5.85,B96&gt;=3.15),5.4,IF(AND(H96&gt;=12.206,A96&lt;6.8,A96&gt;=6.05,D96&gt;=1.35,F96&lt;2.5,A96&gt;=5.3,B96&lt;3.15),4.5,IF(AND(G96&gt;=0.439,G96&lt;0.622,H96&lt;13.29,A96&lt;7.05,F96&gt;=2.5,A96&gt;=5.3,B96&lt;3.15),5.667,IF(AND(G96&lt;0.227,H96&gt;=8.834,G96&lt;0.858,D96&lt;0.45,A96&lt;5.05,A96&lt;5.85,B96&gt;=3.15),1.4,IF(AND(G96&gt;=0.227,H96&gt;=8.834,G96&lt;0.858,D96&lt;0.45,A96&lt;5.05,A96&lt;5.85,B96&gt;=3.15),1.3,IF(AND(G96&gt;=0.934,B96&lt;3.75,D96&lt;0.35,B96&gt;=3.35,A96&gt;=5.05,A96&lt;5.85,B96&gt;=3.15),1.7,IF(AND(G96&lt;0.823,B96&gt;=3.75,D96&lt;0.35,B96&gt;=3.35,A96&gt;=5.05,A96&lt;5.85,B96&gt;=3.15),1.55,IF(AND(G96&gt;=0.823,B96&gt;=3.75,D96&lt;0.35,B96&gt;=3.35,A96&gt;=5.05,A96&lt;5.85,B96&gt;=3.15),1.5,IF(AND(A96&lt;6.2,H96&lt;12.206,A96&lt;6.8,A96&gt;=6.05,D96&gt;=1.35,F96&lt;2.5,A96&gt;=5.3,B96&lt;3.15),4.6,IF(AND(A96&gt;=6.2,H96&lt;12.206,A96&lt;6.8,A96&gt;=6.05,D96&gt;=1.35,F96&lt;2.5,A96&gt;=5.3,B96&lt;3.15),4.74,IF(AND(H96&gt;=10.667,G96&lt;0.439,G96&lt;0.622,H96&lt;13.29,A96&lt;7.05,F96&gt;=2.5,A96&gt;=5.3,B96&lt;3.15),5.6,IF(AND(H96&lt;13.67,G96&lt;0.934,B96&lt;3.75,D96&lt;0.35,B96&gt;=3.35,A96&gt;=5.05,A96&lt;5.85,B96&gt;=3.15),1.48,IF(AND(H96&gt;=13.67,G96&lt;0.934,B96&lt;3.75,D96&lt;0.35,B96&gt;=3.35,A96&gt;=5.05,A96&lt;5.85,B96&gt;=3.15),1.3,IF(AND(G96&lt;0.301,H96&lt;10.667,G96&lt;0.439,G96&lt;0.622,H96&lt;13.29,A96&lt;7.05,F96&gt;=2.5,A96&gt;=5.3,B96&lt;3.15),5.2,IF(AND(G96&gt;=0.301,H96&lt;10.667,G96&lt;0.439,G96&lt;0.622,H96&lt;13.29,A96&lt;7.05,F96&gt;=2.5,A96&gt;=5.3,B96&lt;3.15),5.067,"shouldnthappen"))))))))))))))))))))))))))))))))))</f>
        <v>3.42</v>
      </c>
      <c r="BE96" s="1" t="n">
        <f aca="false">IF(AND(B96&gt;=3.85,A96&gt;=5.05,F96&lt;1.5),1.4,IF(AND(A96&lt;5.25,A96&lt;5.75,F96&gt;=1.5),3.15,IF(AND(A96&lt;4.95,B96&lt;3.15,A96&lt;5.05,F96&lt;1.5),1.46,IF(AND(A96&gt;=4.95,B96&lt;3.15,A96&lt;5.05,F96&lt;1.5),1.6,IF(AND(H96&lt;8.834,B96&gt;=3.15,A96&lt;5.05,F96&lt;1.5),1.4,IF(AND(D96&lt;0.25,B96&lt;3.85,A96&gt;=5.05,F96&lt;1.5),1.48,IF(AND(D96&gt;=0.25,B96&lt;3.85,A96&gt;=5.05,F96&lt;1.5),1.7,IF(AND(F96&gt;=2.5,A96&gt;=5.25,A96&lt;5.75,F96&gt;=1.5),4.9,IF(AND(H96&lt;12.45,H96&gt;=8.834,B96&gt;=3.15,A96&lt;5.05,F96&lt;1.5),1.25,IF(AND(H96&gt;=12.45,H96&gt;=8.834,B96&gt;=3.15,A96&lt;5.05,F96&lt;1.5),1.32,IF(AND(G96&lt;0.283,F96&lt;2.5,A96&gt;=5.25,A96&lt;5.75,F96&gt;=1.5),4.3,IF(AND(H96&lt;6.712,H96&lt;11.275,D96&lt;1.55,A96&gt;=5.75,F96&gt;=1.5),5,IF(AND(H96&lt;13.101,H96&gt;=11.275,D96&lt;1.55,A96&gt;=5.75,F96&gt;=1.5),3.933,IF(AND(H96&gt;=13.101,H96&gt;=11.275,D96&lt;1.55,A96&gt;=5.75,F96&gt;=1.5),4.5,IF(AND(A96&gt;=7.3,D96&lt;2.45,D96&gt;=1.55,A96&gt;=5.75,F96&gt;=1.5),6.7,IF(AND(B96&lt;3.45,D96&gt;=2.45,D96&gt;=1.55,A96&gt;=5.75,F96&gt;=1.5),5.925,IF(AND(B96&gt;=3.45,D96&gt;=2.45,D96&gt;=1.55,A96&gt;=5.75,F96&gt;=1.5),6.1,IF(AND(B96&gt;=2.8,G96&gt;=0.283,F96&lt;2.5,A96&gt;=5.25,A96&lt;5.75,F96&gt;=1.5),4.2,IF(AND(D96&lt;1.35,H96&gt;=6.712,H96&lt;11.275,D96&lt;1.55,A96&gt;=5.75,F96&gt;=1.5),4.35,IF(AND(D96&lt;1.05,B96&lt;2.8,G96&gt;=0.283,F96&lt;2.5,A96&gt;=5.25,A96&lt;5.75,F96&gt;=1.5),3.567,IF(AND(D96&gt;=1.05,B96&lt;2.8,G96&gt;=0.283,F96&lt;2.5,A96&gt;=5.25,A96&lt;5.75,F96&gt;=1.5),3.925,IF(AND(B96&lt;2.65,D96&gt;=1.35,H96&gt;=6.712,H96&lt;11.275,D96&lt;1.55,A96&gt;=5.75,F96&gt;=1.5),4.9,IF(AND(B96&gt;=2.65,D96&gt;=1.35,H96&gt;=6.712,H96&lt;11.275,D96&lt;1.55,A96&gt;=5.75,F96&gt;=1.5),4.625,IF(AND(H96&gt;=14.683,G96&gt;=0.628,A96&lt;7.3,D96&lt;2.45,D96&gt;=1.55,A96&gt;=5.75,F96&gt;=1.5),5.4,IF(AND(D96&lt;1.95,H96&lt;8.884,G96&lt;0.628,A96&lt;7.3,D96&lt;2.45,D96&gt;=1.55,A96&gt;=5.75,F96&gt;=1.5),5.1,IF(AND(D96&gt;=1.95,H96&lt;8.884,G96&lt;0.628,A96&lt;7.3,D96&lt;2.45,D96&gt;=1.55,A96&gt;=5.75,F96&gt;=1.5),5.22,IF(AND(A96&lt;6.05,H96&gt;=8.884,G96&lt;0.628,A96&lt;7.3,D96&lt;2.45,D96&gt;=1.55,A96&gt;=5.75,F96&gt;=1.5),5.1,IF(AND(G96&lt;0.817,H96&lt;14.683,G96&gt;=0.628,A96&lt;7.3,D96&lt;2.45,D96&gt;=1.55,A96&gt;=5.75,F96&gt;=1.5),4.967,IF(AND(G96&gt;=0.817,H96&lt;14.683,G96&gt;=0.628,A96&lt;7.3,D96&lt;2.45,D96&gt;=1.55,A96&gt;=5.75,F96&gt;=1.5),5.1,IF(AND(H96&lt;9.637,A96&gt;=6.05,H96&gt;=8.884,G96&lt;0.628,A96&lt;7.3,D96&lt;2.45,D96&gt;=1.55,A96&gt;=5.75,F96&gt;=1.5),5.9,IF(AND(D96&lt;1.85,H96&gt;=9.637,A96&gt;=6.05,H96&gt;=8.884,G96&lt;0.628,A96&lt;7.3,D96&lt;2.45,D96&gt;=1.55,A96&gt;=5.75,F96&gt;=1.5),5.733,IF(AND(G96&gt;=0.388,D96&gt;=1.85,H96&gt;=9.637,A96&gt;=6.05,H96&gt;=8.884,G96&lt;0.628,A96&lt;7.3,D96&lt;2.45,D96&gt;=1.55,A96&gt;=5.75,F96&gt;=1.5),5.64,IF(AND(B96&lt;2.95,G96&lt;0.388,D96&gt;=1.85,H96&gt;=9.637,A96&gt;=6.05,H96&gt;=8.884,G96&lt;0.628,A96&lt;7.3,D96&lt;2.45,D96&gt;=1.55,A96&gt;=5.75,F96&gt;=1.5),5.5,IF(AND(B96&gt;=2.95,G96&lt;0.388,D96&gt;=1.85,H96&gt;=9.637,A96&gt;=6.05,H96&gt;=8.884,G96&lt;0.628,A96&lt;7.3,D96&lt;2.45,D96&gt;=1.55,A96&gt;=5.75,F96&gt;=1.5),5.333,"shouldnthappen"))))))))))))))))))))))))))))))))))</f>
        <v>3.15</v>
      </c>
      <c r="BF96" s="1" t="n">
        <f aca="false">IF(AND(D96&gt;=0.35,F96&lt;1.5),1.65,IF(AND(H96&gt;=16.227,D96&gt;=1.55,F96&gt;=1.5),6.533,IF(AND(A96&gt;=5.45,G96&lt;0.174,D96&lt;0.35,F96&lt;1.5),1.7,IF(AND(D96&lt;0.15,G96&gt;=0.174,D96&lt;0.35,F96&lt;1.5),1.38,IF(AND(D96&gt;=1.15,D96&lt;1.25,D96&lt;1.55,F96&gt;=1.5),3.967,IF(AND(H96&lt;8.376,A96&lt;5.45,G96&lt;0.174,D96&lt;0.35,F96&lt;1.5),1.4,IF(AND(H96&gt;=8.376,A96&lt;5.45,G96&lt;0.174,D96&lt;0.35,F96&lt;1.5),1.5,IF(AND(B96&lt;3.1,D96&gt;=0.15,G96&gt;=0.174,D96&lt;0.35,F96&lt;1.5),1.475,IF(AND(H96&lt;10.258,D96&lt;1.15,D96&lt;1.25,D96&lt;1.55,F96&gt;=1.5),3.24,IF(AND(H96&gt;=10.258,D96&lt;1.15,D96&lt;1.25,D96&lt;1.55,F96&gt;=1.5),3.875,IF(AND(F96&gt;=2.5,H96&lt;10.927,D96&gt;=1.25,D96&lt;1.55,F96&gt;=1.5),5.05,IF(AND(D96&lt;1.35,H96&gt;=10.927,D96&gt;=1.25,D96&lt;1.55,F96&gt;=1.5),4.25,IF(AND(A96&gt;=6.95,D96&lt;1.75,H96&lt;16.227,D96&gt;=1.55,F96&gt;=1.5),5.8,IF(AND(B96&lt;3.3,B96&gt;=3.1,D96&gt;=0.15,G96&gt;=0.174,D96&lt;0.35,F96&lt;1.5),1.3,IF(AND(H96&lt;12.278,D96&gt;=1.35,H96&gt;=10.927,D96&gt;=1.25,D96&lt;1.55,F96&gt;=1.5),4.9,IF(AND(G96&lt;0.226,A96&lt;6.95,D96&lt;1.75,H96&lt;16.227,D96&gt;=1.55,F96&gt;=1.5),5,IF(AND(G96&gt;=0.226,A96&lt;6.95,D96&lt;1.75,H96&lt;16.227,D96&gt;=1.55,F96&gt;=1.5),4.62,IF(AND(H96&lt;9.35,B96&lt;2.95,D96&gt;=1.75,H96&lt;16.227,D96&gt;=1.55,F96&gt;=1.5),6.3,IF(AND(H96&gt;=9.35,B96&lt;2.95,D96&gt;=1.75,H96&lt;16.227,D96&gt;=1.55,F96&gt;=1.5),5.58,IF(AND(A96&lt;5.05,B96&gt;=3.3,B96&gt;=3.1,D96&gt;=0.15,G96&gt;=0.174,D96&lt;0.35,F96&lt;1.5),1.35,IF(AND(A96&gt;=5.05,B96&gt;=3.3,B96&gt;=3.1,D96&gt;=0.15,G96&gt;=0.174,D96&lt;0.35,F96&lt;1.5),1.46,IF(AND(B96&lt;2.8,A96&lt;5.65,F96&lt;2.5,H96&lt;10.927,D96&gt;=1.25,D96&lt;1.55,F96&gt;=1.5),4.075,IF(AND(B96&gt;=2.8,A96&lt;5.65,F96&lt;2.5,H96&lt;10.927,D96&gt;=1.25,D96&lt;1.55,F96&gt;=1.5),3.933,IF(AND(A96&lt;6.25,A96&gt;=5.65,F96&lt;2.5,H96&lt;10.927,D96&gt;=1.25,D96&lt;1.55,F96&gt;=1.5),4.533,IF(AND(A96&gt;=6.25,A96&gt;=5.65,F96&lt;2.5,H96&lt;10.927,D96&gt;=1.25,D96&lt;1.55,F96&gt;=1.5),4.3,IF(AND(A96&lt;6.5,H96&gt;=12.278,D96&gt;=1.35,H96&gt;=10.927,D96&gt;=1.25,D96&lt;1.55,F96&gt;=1.5),4.55,IF(AND(A96&gt;=6.5,H96&gt;=12.278,D96&gt;=1.35,H96&gt;=10.927,D96&gt;=1.25,D96&lt;1.55,F96&gt;=1.5),4.775,IF(AND(H96&lt;9.884,D96&lt;2.1,B96&gt;=2.95,D96&gt;=1.75,H96&lt;16.227,D96&gt;=1.55,F96&gt;=1.5),5.5,IF(AND(H96&gt;=9.884,D96&lt;2.1,B96&gt;=2.95,D96&gt;=1.75,H96&lt;16.227,D96&gt;=1.55,F96&gt;=1.5),5.1,IF(AND(H96&lt;10.393,D96&gt;=2.1,B96&gt;=2.95,D96&gt;=1.75,H96&lt;16.227,D96&gt;=1.55,F96&gt;=1.5),5.74,IF(AND(D96&lt;2.25,H96&gt;=10.393,D96&gt;=2.1,B96&gt;=2.95,D96&gt;=1.75,H96&lt;16.227,D96&gt;=1.55,F96&gt;=1.5),5.8,IF(AND(D96&gt;=2.25,H96&gt;=10.393,D96&gt;=2.1,B96&gt;=2.95,D96&gt;=1.75,H96&lt;16.227,D96&gt;=1.55,F96&gt;=1.5),5.4,"shouldnthappen"))))))))))))))))))))))))))))))))</f>
        <v>3.875</v>
      </c>
      <c r="BG96" s="1" t="n">
        <f aca="false">IF(AND(G96&lt;0.096,A96&lt;5.45),2.95,IF(AND(F96&gt;=1.5,G96&gt;=0.096,A96&lt;5.45),3,IF(AND(D96&lt;0.6,A96&lt;5.9,A96&gt;=5.45),1.4,IF(AND(F96&gt;=2.5,D96&gt;=0.6,A96&lt;5.9,A96&gt;=5.45),5.1,IF(AND(A96&lt;7.45,A96&gt;=7.05,A96&gt;=5.9,A96&gt;=5.45),6.167,IF(AND(B96&gt;=3.55,G96&lt;0.587,F96&lt;1.5,G96&gt;=0.096,A96&lt;5.45),1,IF(AND(A96&lt;5.05,G96&gt;=0.587,F96&lt;1.5,G96&gt;=0.096,A96&lt;5.45),1.35,IF(AND(B96&lt;2.75,D96&lt;1.7,A96&lt;7.05,A96&gt;=5.9,A96&gt;=5.45),4.9,IF(AND(A96&lt;6.2,D96&gt;=1.7,A96&lt;7.05,A96&gt;=5.9,A96&gt;=5.45),4.833,IF(AND(H96&lt;17.32,A96&gt;=7.45,A96&gt;=7.05,A96&gt;=5.9,A96&gt;=5.45),6.68,IF(AND(H96&gt;=17.32,A96&gt;=7.45,A96&gt;=7.05,A96&gt;=5.9,A96&gt;=5.45),6.4,IF(AND(G96&lt;0.161,B96&lt;3.55,G96&lt;0.587,F96&lt;1.5,G96&gt;=0.096,A96&lt;5.45),1.5,IF(AND(H96&lt;11.016,A96&gt;=5.05,G96&gt;=0.587,F96&lt;1.5,G96&gt;=0.096,A96&lt;5.45),1.633,IF(AND(H96&lt;11.001,G96&lt;0.372,F96&lt;2.5,D96&gt;=0.6,A96&lt;5.9,A96&gt;=5.45),4.133,IF(AND(H96&gt;=11.001,G96&lt;0.372,F96&lt;2.5,D96&gt;=0.6,A96&lt;5.9,A96&gt;=5.45),4.3,IF(AND(H96&lt;6.808,G96&gt;=0.372,F96&lt;2.5,D96&gt;=0.6,A96&lt;5.9,A96&gt;=5.45),4,IF(AND(A96&gt;=6.75,B96&gt;=2.75,D96&lt;1.7,A96&lt;7.05,A96&gt;=5.9,A96&gt;=5.45),4.84,IF(AND(H96&lt;12.467,G96&gt;=0.161,B96&lt;3.55,G96&lt;0.587,F96&lt;1.5,G96&gt;=0.096,A96&lt;5.45),1.3,IF(AND(D96&lt;0.25,H96&gt;=11.016,A96&gt;=5.05,G96&gt;=0.587,F96&lt;1.5,G96&gt;=0.096,A96&lt;5.45),1.52,IF(AND(D96&gt;=0.25,H96&gt;=11.016,A96&gt;=5.05,G96&gt;=0.587,F96&lt;1.5,G96&gt;=0.096,A96&lt;5.45),1.5,IF(AND(H96&lt;11.218,H96&gt;=6.808,G96&gt;=0.372,F96&lt;2.5,D96&gt;=0.6,A96&lt;5.9,A96&gt;=5.45),3.7,IF(AND(H96&gt;=11.218,H96&gt;=6.808,G96&gt;=0.372,F96&lt;2.5,D96&gt;=0.6,A96&lt;5.9,A96&gt;=5.45),3.9,IF(AND(B96&lt;2.95,A96&lt;6.75,B96&gt;=2.75,D96&lt;1.7,A96&lt;7.05,A96&gt;=5.9,A96&gt;=5.45),4.2,IF(AND(B96&gt;=2.95,A96&lt;6.75,B96&gt;=2.75,D96&lt;1.7,A96&lt;7.05,A96&gt;=5.9,A96&gt;=5.45),4.6,IF(AND(D96&gt;=2.45,A96&lt;6.85,A96&gt;=6.2,D96&gt;=1.7,A96&lt;7.05,A96&gt;=5.9,A96&gt;=5.45),5.9,IF(AND(G96&lt;0.312,A96&gt;=6.85,A96&gt;=6.2,D96&gt;=1.7,A96&lt;7.05,A96&gt;=5.9,A96&gt;=5.45),5.1,IF(AND(G96&gt;=0.312,A96&gt;=6.85,A96&gt;=6.2,D96&gt;=1.7,A96&lt;7.05,A96&gt;=5.9,A96&gt;=5.45),5.4,IF(AND(G96&lt;0.251,H96&gt;=12.467,G96&gt;=0.161,B96&lt;3.55,G96&lt;0.587,F96&lt;1.5,G96&gt;=0.096,A96&lt;5.45),1.35,IF(AND(G96&gt;=0.251,H96&gt;=12.467,G96&gt;=0.161,B96&lt;3.55,G96&lt;0.587,F96&lt;1.5,G96&gt;=0.096,A96&lt;5.45),1.467,IF(AND(G96&gt;=0.628,D96&lt;2.45,A96&lt;6.85,A96&gt;=6.2,D96&gt;=1.7,A96&lt;7.05,A96&gt;=5.9,A96&gt;=5.45),5.1,IF(AND(A96&gt;=6.75,G96&lt;0.628,D96&lt;2.45,A96&lt;6.85,A96&gt;=6.2,D96&gt;=1.7,A96&lt;7.05,A96&gt;=5.9,A96&gt;=5.45),5.9,IF(AND(H96&lt;11.824,A96&lt;6.75,G96&lt;0.628,D96&lt;2.45,A96&lt;6.85,A96&gt;=6.2,D96&gt;=1.7,A96&lt;7.05,A96&gt;=5.9,A96&gt;=5.45),5.44,IF(AND(H96&lt;14.378,H96&gt;=11.824,A96&lt;6.75,G96&lt;0.628,D96&lt;2.45,A96&lt;6.85,A96&gt;=6.2,D96&gt;=1.7,A96&lt;7.05,A96&gt;=5.9,A96&gt;=5.45),5.6,IF(AND(H96&gt;=14.378,H96&gt;=11.824,A96&lt;6.75,G96&lt;0.628,D96&lt;2.45,A96&lt;6.85,A96&gt;=6.2,D96&gt;=1.7,A96&lt;7.05,A96&gt;=5.9,A96&gt;=5.45),5.8,"shouldnthappen"))))))))))))))))))))))))))))))))))</f>
        <v>3</v>
      </c>
      <c r="BH96" s="1" t="n">
        <f aca="false">IF(AND(G96&gt;=0.905,F96&lt;1.5),1.8,IF(AND(H96&lt;5.523,G96&lt;0.905,F96&lt;1.5),1,IF(AND(D96&gt;=0.4,H96&gt;=5.523,G96&lt;0.905,F96&lt;1.5),1.7,IF(AND(G96&gt;=0.878,D96&lt;1.35,F96&lt;2.5,F96&gt;=1.5),4.4,IF(AND(A96&lt;5.4,D96&gt;=1.35,F96&lt;2.5,F96&gt;=1.5),3.9,IF(AND(G96&lt;0.177,B96&lt;3.15,F96&gt;=2.5,F96&gt;=1.5),6.15,IF(AND(H96&lt;10.393,B96&gt;=3.15,F96&gt;=2.5,F96&gt;=1.5),5.94,IF(AND(H96&gt;=10.393,B96&gt;=3.15,F96&gt;=2.5,F96&gt;=1.5),5.467,IF(AND(D96&gt;=1.25,G96&lt;0.878,D96&lt;1.35,F96&lt;2.5,F96&gt;=1.5),4.18,IF(AND(G96&gt;=0.709,A96&gt;=5.4,D96&gt;=1.35,F96&lt;2.5,F96&gt;=1.5),4.9,IF(AND(B96&lt;2.6,G96&gt;=0.177,B96&lt;3.15,F96&gt;=2.5,F96&gt;=1.5),4.8,IF(AND(A96&lt;4.35,A96&lt;5.05,D96&lt;0.4,H96&gt;=5.523,G96&lt;0.905,F96&lt;1.5),1.1,IF(AND(A96&gt;=5.6,A96&gt;=5.05,D96&lt;0.4,H96&gt;=5.523,G96&lt;0.905,F96&lt;1.5),1.7,IF(AND(D96&lt;1.05,D96&lt;1.25,G96&lt;0.878,D96&lt;1.35,F96&lt;2.5,F96&gt;=1.5),3.6,IF(AND(D96&gt;=1.55,G96&lt;0.709,A96&gt;=5.4,D96&gt;=1.35,F96&lt;2.5,F96&gt;=1.5),4.975,IF(AND(D96&lt;1.7,B96&gt;=2.6,G96&gt;=0.177,B96&lt;3.15,F96&gt;=2.5,F96&gt;=1.5),5.8,IF(AND(B96&lt;3.15,A96&gt;=4.35,A96&lt;5.05,D96&lt;0.4,H96&gt;=5.523,G96&lt;0.905,F96&lt;1.5),1.46,IF(AND(A96&gt;=5.45,A96&lt;5.6,A96&gt;=5.05,D96&lt;0.4,H96&gt;=5.523,G96&lt;0.905,F96&lt;1.5),1.35,IF(AND(H96&lt;10.974,D96&gt;=1.05,D96&lt;1.25,G96&lt;0.878,D96&lt;1.35,F96&lt;2.5,F96&gt;=1.5),3.8,IF(AND(H96&gt;=13.654,D96&lt;1.55,G96&lt;0.709,A96&gt;=5.4,D96&gt;=1.35,F96&lt;2.5,F96&gt;=1.5),4.725,IF(AND(A96&lt;4.5,B96&gt;=3.15,A96&gt;=4.35,A96&lt;5.05,D96&lt;0.4,H96&gt;=5.523,G96&lt;0.905,F96&lt;1.5),1.3,IF(AND(G96&lt;0.676,A96&lt;5.45,A96&lt;5.6,A96&gt;=5.05,D96&lt;0.4,H96&gt;=5.523,G96&lt;0.905,F96&lt;1.5),1.5,IF(AND(G96&gt;=0.676,A96&lt;5.45,A96&lt;5.6,A96&gt;=5.05,D96&lt;0.4,H96&gt;=5.523,G96&lt;0.905,F96&lt;1.5),1.55,IF(AND(A96&lt;5.7,H96&gt;=10.974,D96&gt;=1.05,D96&lt;1.25,G96&lt;0.878,D96&lt;1.35,F96&lt;2.5,F96&gt;=1.5),3.9,IF(AND(A96&gt;=5.7,H96&gt;=10.974,D96&gt;=1.05,D96&lt;1.25,G96&lt;0.878,D96&lt;1.35,F96&lt;2.5,F96&gt;=1.5),3.933,IF(AND(G96&gt;=0.644,H96&lt;13.654,D96&lt;1.55,G96&lt;0.709,A96&gt;=5.4,D96&gt;=1.35,F96&lt;2.5,F96&gt;=1.5),4.4,IF(AND(B96&lt;2.9,A96&lt;6.2,D96&gt;=1.7,B96&gt;=2.6,G96&gt;=0.177,B96&lt;3.15,F96&gt;=2.5,F96&gt;=1.5),5.02,IF(AND(B96&gt;=2.9,A96&lt;6.2,D96&gt;=1.7,B96&gt;=2.6,G96&gt;=0.177,B96&lt;3.15,F96&gt;=2.5,F96&gt;=1.5),4.8,IF(AND(D96&lt;2.2,A96&gt;=6.2,D96&gt;=1.7,B96&gt;=2.6,G96&gt;=0.177,B96&lt;3.15,F96&gt;=2.5,F96&gt;=1.5),5.325,IF(AND(D96&gt;=2.2,A96&gt;=6.2,D96&gt;=1.7,B96&gt;=2.6,G96&gt;=0.177,B96&lt;3.15,F96&gt;=2.5,F96&gt;=1.5),5.1,IF(AND(D96&lt;0.25,A96&gt;=4.5,B96&gt;=3.15,A96&gt;=4.35,A96&lt;5.05,D96&lt;0.4,H96&gt;=5.523,G96&lt;0.905,F96&lt;1.5),1.357,IF(AND(D96&gt;=0.25,A96&gt;=4.5,B96&gt;=3.15,A96&gt;=4.35,A96&lt;5.05,D96&lt;0.4,H96&gt;=5.523,G96&lt;0.905,F96&lt;1.5),1.333,IF(AND(H96&lt;10.723,G96&lt;0.644,H96&lt;13.654,D96&lt;1.55,G96&lt;0.709,A96&gt;=5.4,D96&gt;=1.35,F96&lt;2.5,F96&gt;=1.5),4.6,IF(AND(H96&gt;=10.723,G96&lt;0.644,H96&lt;13.654,D96&lt;1.55,G96&lt;0.709,A96&gt;=5.4,D96&gt;=1.35,F96&lt;2.5,F96&gt;=1.5),4.5,"shouldnthappen"))))))))))))))))))))))))))))))))))</f>
        <v>3.6</v>
      </c>
      <c r="BI96" s="1" t="n">
        <f aca="false">IF(AND(D96&gt;=0.8,A96&lt;5.45),3.9,IF(AND(D96&gt;=0.45,D96&lt;0.8,A96&lt;5.45),1.66,IF(AND(H96&lt;16.447,B96&gt;=3.45,A96&gt;=5.45),1.525,IF(AND(H96&gt;=16.447,B96&gt;=3.45,A96&gt;=5.45),6.4,IF(AND(H96&lt;5.245,D96&lt;0.45,D96&lt;0.8,A96&lt;5.45),1,IF(AND(A96&gt;=7.2,G96&lt;0.154,B96&lt;3.45,A96&gt;=5.45),6.7,IF(AND(D96&lt;1.65,A96&lt;7.2,G96&lt;0.154,B96&lt;3.45,A96&gt;=5.45),4.7,IF(AND(D96&gt;=1.65,A96&lt;7.2,G96&lt;0.154,B96&lt;3.45,A96&gt;=5.45),5.52,IF(AND(D96&gt;=0.25,A96&lt;5.05,H96&gt;=5.245,D96&lt;0.45,D96&lt;0.8,A96&lt;5.45),1.35,IF(AND(H96&lt;6.089,A96&gt;=5.05,H96&gt;=5.245,D96&lt;0.45,D96&lt;0.8,A96&lt;5.45),1.7,IF(AND(D96&lt;1.2,B96&lt;2.6,A96&lt;5.75,G96&gt;=0.154,B96&lt;3.45,A96&gt;=5.45),3.85,IF(AND(D96&gt;=1.2,B96&lt;2.6,A96&lt;5.75,G96&gt;=0.154,B96&lt;3.45,A96&gt;=5.45),4,IF(AND(D96&gt;=1.65,B96&gt;=2.6,A96&lt;5.75,G96&gt;=0.154,B96&lt;3.45,A96&gt;=5.45),4.9,IF(AND(G96&lt;0.353,F96&lt;2.5,A96&gt;=5.75,G96&gt;=0.154,B96&lt;3.45,A96&gt;=5.45),4.25,IF(AND(A96&gt;=7.25,F96&gt;=2.5,A96&gt;=5.75,G96&gt;=0.154,B96&lt;3.45,A96&gt;=5.45),6.45,IF(AND(H96&lt;11.218,D96&lt;0.25,A96&lt;5.05,H96&gt;=5.245,D96&lt;0.45,D96&lt;0.8,A96&lt;5.45),1.42,IF(AND(G96&lt;0.517,H96&gt;=6.089,A96&gt;=5.05,H96&gt;=5.245,D96&lt;0.45,D96&lt;0.8,A96&lt;5.45),1.44,IF(AND(G96&gt;=0.517,H96&gt;=6.089,A96&gt;=5.05,H96&gt;=5.245,D96&lt;0.45,D96&lt;0.8,A96&lt;5.45),1.54,IF(AND(H96&gt;=10.194,D96&lt;1.65,B96&gt;=2.6,A96&lt;5.75,G96&gt;=0.154,B96&lt;3.45,A96&gt;=5.45),4.35,IF(AND(B96&gt;=3.15,G96&gt;=0.353,F96&lt;2.5,A96&gt;=5.75,G96&gt;=0.154,B96&lt;3.45,A96&gt;=5.45),4.7,IF(AND(H96&lt;7.716,A96&lt;7.25,F96&gt;=2.5,A96&gt;=5.75,G96&gt;=0.154,B96&lt;3.45,A96&gt;=5.45),5.04,IF(AND(G96&lt;0.175,H96&gt;=11.218,D96&lt;0.25,A96&lt;5.05,H96&gt;=5.245,D96&lt;0.45,D96&lt;0.8,A96&lt;5.45),1.5,IF(AND(H96&lt;7.713,H96&lt;10.194,D96&lt;1.65,B96&gt;=2.6,A96&lt;5.75,G96&gt;=0.154,B96&lt;3.45,A96&gt;=5.45),4.1,IF(AND(H96&gt;=7.713,H96&lt;10.194,D96&lt;1.65,B96&gt;=2.6,A96&lt;5.75,G96&gt;=0.154,B96&lt;3.45,A96&gt;=5.45),4.2,IF(AND(B96&gt;=3.05,B96&lt;3.15,G96&gt;=0.353,F96&lt;2.5,A96&gt;=5.75,G96&gt;=0.154,B96&lt;3.45,A96&gt;=5.45),4.4,IF(AND(D96&gt;=2.45,H96&gt;=7.716,A96&lt;7.25,F96&gt;=2.5,A96&gt;=5.75,G96&gt;=0.154,B96&lt;3.45,A96&gt;=5.45),5.85,IF(AND(D96&lt;0.15,G96&gt;=0.175,H96&gt;=11.218,D96&lt;0.25,A96&lt;5.05,H96&gt;=5.245,D96&lt;0.45,D96&lt;0.8,A96&lt;5.45),1.1,IF(AND(H96&gt;=16.317,B96&lt;3.05,B96&lt;3.15,G96&gt;=0.353,F96&lt;2.5,A96&gt;=5.75,G96&gt;=0.154,B96&lt;3.45,A96&gt;=5.45),4.8,IF(AND(G96&gt;=0.857,D96&lt;2.45,H96&gt;=7.716,A96&lt;7.25,F96&gt;=2.5,A96&gt;=5.75,G96&gt;=0.154,B96&lt;3.45,A96&gt;=5.45),5.05,IF(AND(G96&lt;0.245,D96&gt;=0.15,G96&gt;=0.175,H96&gt;=11.218,D96&lt;0.25,A96&lt;5.05,H96&gt;=5.245,D96&lt;0.45,D96&lt;0.8,A96&lt;5.45),1.3,IF(AND(G96&gt;=0.245,D96&gt;=0.15,G96&gt;=0.175,H96&gt;=11.218,D96&lt;0.25,A96&lt;5.05,H96&gt;=5.245,D96&lt;0.45,D96&lt;0.8,A96&lt;5.45),1.22,IF(AND(B96&lt;2.85,H96&lt;16.317,B96&lt;3.05,B96&lt;3.15,G96&gt;=0.353,F96&lt;2.5,A96&gt;=5.75,G96&gt;=0.154,B96&lt;3.45,A96&gt;=5.45),4.6,IF(AND(B96&gt;=2.85,H96&lt;16.317,B96&lt;3.05,B96&lt;3.15,G96&gt;=0.353,F96&lt;2.5,A96&gt;=5.75,G96&gt;=0.154,B96&lt;3.45,A96&gt;=5.45),4.633,IF(AND(D96&lt;1.85,G96&lt;0.857,D96&lt;2.45,H96&gt;=7.716,A96&lt;7.25,F96&gt;=2.5,A96&gt;=5.75,G96&gt;=0.154,B96&lt;3.45,A96&gt;=5.45),5.8,IF(AND(H96&lt;11.297,D96&gt;=1.85,G96&lt;0.857,D96&lt;2.45,H96&gt;=7.716,A96&lt;7.25,F96&gt;=2.5,A96&gt;=5.75,G96&gt;=0.154,B96&lt;3.45,A96&gt;=5.45),5.3,IF(AND(G96&lt;0.388,H96&gt;=11.297,D96&gt;=1.85,G96&lt;0.857,D96&lt;2.45,H96&gt;=7.716,A96&lt;7.25,F96&gt;=2.5,A96&gt;=5.75,G96&gt;=0.154,B96&lt;3.45,A96&gt;=5.45),5.4,IF(AND(G96&gt;=0.388,H96&gt;=11.297,D96&gt;=1.85,G96&lt;0.857,D96&lt;2.45,H96&gt;=7.716,A96&lt;7.25,F96&gt;=2.5,A96&gt;=5.75,G96&gt;=0.154,B96&lt;3.45,A96&gt;=5.45),5.6,"shouldnthappen")))))))))))))))))))))))))))))))))))))</f>
        <v>3.9</v>
      </c>
      <c r="BJ96" s="1" t="n">
        <f aca="false">IF(AND(F96&gt;=2,B96&gt;=3.35),6.1,IF(AND(H96&gt;=12.719,F96&lt;1.5,B96&lt;3.35),1.567,IF(AND(H96&lt;5.245,F96&lt;2,B96&gt;=3.35),1,IF(AND(D96&lt;0.15,H96&lt;12.719,F96&lt;1.5,B96&lt;3.35),1.5,IF(AND(D96&gt;=0.35,H96&gt;=5.245,F96&lt;2,B96&gt;=3.35),1.6,IF(AND(A96&lt;4.9,D96&gt;=0.15,H96&lt;12.719,F96&lt;1.5,B96&lt;3.35),1.36,IF(AND(B96&lt;2.65,G96&lt;0.572,D96&lt;1.45,F96&gt;=1.5,B96&lt;3.35),3.5,IF(AND(A96&lt;6.1,F96&lt;2.5,D96&gt;=1.45,F96&gt;=1.5,B96&lt;3.35),5.1,IF(AND(G96&gt;=0.607,D96&lt;0.35,H96&gt;=5.245,F96&lt;2,B96&gt;=3.35),1.65,IF(AND(G96&lt;0.546,A96&gt;=4.9,D96&gt;=0.15,H96&lt;12.719,F96&lt;1.5,B96&lt;3.35),1.2,IF(AND(G96&gt;=0.546,A96&gt;=4.9,D96&gt;=0.15,H96&lt;12.719,F96&lt;1.5,B96&lt;3.35),1.4,IF(AND(A96&gt;=6.3,B96&gt;=2.65,G96&lt;0.572,D96&lt;1.45,F96&gt;=1.5,B96&lt;3.35),4.8,IF(AND(D96&lt;1.15,B96&lt;2.85,G96&gt;=0.572,D96&lt;1.45,F96&gt;=1.5,B96&lt;3.35),3.9,IF(AND(B96&gt;=3.15,B96&gt;=2.85,G96&gt;=0.572,D96&lt;1.45,F96&gt;=1.5,B96&lt;3.35),4.7,IF(AND(B96&lt;2.95,A96&gt;=6.1,F96&lt;2.5,D96&gt;=1.45,F96&gt;=1.5,B96&lt;3.35),4.533,IF(AND(B96&gt;=2.95,A96&gt;=6.1,F96&lt;2.5,D96&gt;=1.45,F96&gt;=1.5,B96&lt;3.35),4.75,IF(AND(A96&gt;=6.7,G96&lt;0.107,F96&gt;=2.5,D96&gt;=1.45,F96&gt;=1.5,B96&lt;3.35),5.7,IF(AND(G96&gt;=0.385,G96&lt;0.607,D96&lt;0.35,H96&gt;=5.245,F96&lt;2,B96&gt;=3.35),1.325,IF(AND(D96&lt;1.25,A96&lt;6.3,B96&gt;=2.65,G96&lt;0.572,D96&lt;1.45,F96&gt;=1.5,B96&lt;3.35),4,IF(AND(D96&gt;=1.25,A96&lt;6.3,B96&gt;=2.65,G96&lt;0.572,D96&lt;1.45,F96&gt;=1.5,B96&lt;3.35),4.18,IF(AND(G96&lt;0.907,D96&gt;=1.15,B96&lt;2.85,G96&gt;=0.572,D96&lt;1.45,F96&gt;=1.5,B96&lt;3.35),4,IF(AND(G96&gt;=0.907,D96&gt;=1.15,B96&lt;2.85,G96&gt;=0.572,D96&lt;1.45,F96&gt;=1.5,B96&lt;3.35),4.4,IF(AND(H96&lt;8.326,B96&lt;3.15,B96&gt;=2.85,G96&gt;=0.572,D96&lt;1.45,F96&gt;=1.5,B96&lt;3.35),3.6,IF(AND(H96&gt;=8.326,B96&lt;3.15,B96&gt;=2.85,G96&gt;=0.572,D96&lt;1.45,F96&gt;=1.5,B96&lt;3.35),4.48,IF(AND(B96&lt;2.95,A96&lt;6.7,G96&lt;0.107,F96&gt;=2.5,D96&gt;=1.45,F96&gt;=1.5,B96&lt;3.35),5.6,IF(AND(B96&gt;=2.95,A96&lt;6.7,G96&lt;0.107,F96&gt;=2.5,D96&gt;=1.45,F96&gt;=1.5,B96&lt;3.35),5.5,IF(AND(G96&lt;0.205,G96&lt;0.432,G96&gt;=0.107,F96&gt;=2.5,D96&gt;=1.45,F96&gt;=1.5,B96&lt;3.35),5.3,IF(AND(B96&gt;=3.05,G96&gt;=0.432,G96&gt;=0.107,F96&gt;=2.5,D96&gt;=1.45,F96&gt;=1.5,B96&lt;3.35),5.86,IF(AND(H96&gt;=14.057,G96&lt;0.385,G96&lt;0.607,D96&lt;0.35,H96&gt;=5.245,F96&lt;2,B96&gt;=3.35),1.7,IF(AND(D96&lt;1.7,G96&gt;=0.205,G96&lt;0.432,G96&gt;=0.107,F96&gt;=2.5,D96&gt;=1.45,F96&gt;=1.5,B96&lt;3.35),5,IF(AND(G96&lt;0.779,B96&lt;3.05,G96&gt;=0.432,G96&gt;=0.107,F96&gt;=2.5,D96&gt;=1.45,F96&gt;=1.5,B96&lt;3.35),4.9,IF(AND(G96&gt;=0.779,B96&lt;3.05,G96&gt;=0.432,G96&gt;=0.107,F96&gt;=2.5,D96&gt;=1.45,F96&gt;=1.5,B96&lt;3.35),5.533,IF(AND(D96&gt;=0.25,H96&lt;14.057,G96&lt;0.385,G96&lt;0.607,D96&lt;0.35,H96&gt;=5.245,F96&lt;2,B96&gt;=3.35),1.4,IF(AND(B96&lt;2.85,D96&gt;=1.7,G96&gt;=0.205,G96&lt;0.432,G96&gt;=0.107,F96&gt;=2.5,D96&gt;=1.45,F96&gt;=1.5,B96&lt;3.35),5.1,IF(AND(B96&gt;=2.85,D96&gt;=1.7,G96&gt;=0.205,G96&lt;0.432,G96&gt;=0.107,F96&gt;=2.5,D96&gt;=1.45,F96&gt;=1.5,B96&lt;3.35),5.15,IF(AND(A96&lt;5.1,D96&lt;0.25,H96&lt;14.057,G96&lt;0.385,G96&lt;0.607,D96&lt;0.35,H96&gt;=5.245,F96&lt;2,B96&gt;=3.35),1.4,IF(AND(A96&gt;=5.1,D96&lt;0.25,H96&lt;14.057,G96&lt;0.385,G96&lt;0.607,D96&lt;0.35,H96&gt;=5.245,F96&lt;2,B96&gt;=3.35),1.5,"shouldnthappen")))))))))))))))))))))))))))))))))))))</f>
        <v>3.9</v>
      </c>
    </row>
    <row r="97" customFormat="false" ht="13.8" hidden="false" customHeight="false" outlineLevel="0" collapsed="false">
      <c r="A97" s="1" t="n">
        <v>5.6</v>
      </c>
      <c r="B97" s="1" t="n">
        <v>2.7</v>
      </c>
      <c r="C97" s="1" t="n">
        <v>4.2</v>
      </c>
      <c r="D97" s="1" t="n">
        <v>1.3</v>
      </c>
      <c r="E97" s="1" t="s">
        <v>92</v>
      </c>
      <c r="F97" s="1" t="n">
        <v>2</v>
      </c>
      <c r="G97" s="1" t="n">
        <v>0.348220818908885</v>
      </c>
      <c r="H97" s="16" t="n">
        <v>9.7446386417374</v>
      </c>
      <c r="I97" s="11" t="n">
        <f aca="false">C97</f>
        <v>4.2</v>
      </c>
      <c r="J97" s="1" t="n">
        <f aca="false">AVERAGE(M97:BJ97)</f>
        <v>4.10568</v>
      </c>
      <c r="K97" s="15" t="n">
        <f aca="false">1-SQRT(VAR(M97:BJ97, I97)) / AVERAGE(M97:BJ97)</f>
        <v>0.951151050143322</v>
      </c>
      <c r="L97" s="1" t="n">
        <f aca="false">(J97-I97)/I97</f>
        <v>-0.022457142857143</v>
      </c>
      <c r="M97" s="1" t="n">
        <f aca="false">IF(AND(H97&gt;=16.241,B97&gt;=3.35),6.4,IF(AND(D97&gt;=0.75,A97&lt;5.15,B97&lt;3.35),4.1,IF(AND(D97&gt;=1.5,H97&lt;16.241,B97&gt;=3.35),5.767,IF(AND(B97&gt;=3.25,D97&lt;0.75,A97&lt;5.15,B97&lt;3.35),1.58,IF(AND(A97&lt;4.95,D97&lt;1.5,H97&lt;16.241,B97&gt;=3.35),1.4,IF(AND(A97&lt;4.5,B97&lt;3.25,D97&lt;0.75,A97&lt;5.15,B97&lt;3.35),1.26,IF(AND(A97&gt;=4.5,B97&lt;3.25,D97&lt;0.75,A97&lt;5.15,B97&lt;3.35),1.48,IF(AND(G97&lt;0.356,H97&lt;12.557,D97&lt;1.45,A97&gt;=5.15,B97&lt;3.35),4.267,IF(AND(D97&lt;1.25,H97&gt;=12.557,D97&lt;1.45,A97&gt;=5.15,B97&lt;3.35),4.05,IF(AND(D97&gt;=1.35,G97&gt;=0.356,H97&lt;12.557,D97&lt;1.45,A97&gt;=5.15,B97&lt;3.35),4.25,IF(AND(H97&lt;15.086,D97&gt;=1.25,H97&gt;=12.557,D97&lt;1.45,A97&gt;=5.15,B97&lt;3.35),4.4,IF(AND(F97&lt;2.5,G97&gt;=0.44,D97&lt;2.05,D97&gt;=1.45,A97&gt;=5.15,B97&lt;3.35),4.7,IF(AND(H97&lt;10.391,B97&lt;3.15,D97&gt;=2.05,D97&gt;=1.45,A97&gt;=5.15,B97&lt;3.35),5.1,IF(AND(G97&lt;0.505,B97&gt;=3.15,D97&gt;=2.05,D97&gt;=1.45,A97&gt;=5.15,B97&lt;3.35),5.7,IF(AND(G97&gt;=0.505,B97&gt;=3.15,D97&gt;=2.05,D97&gt;=1.45,A97&gt;=5.15,B97&lt;3.35),5.95,IF(AND(D97&gt;=0.5,G97&lt;0.905,A97&gt;=4.95,D97&lt;1.5,H97&lt;16.241,B97&gt;=3.35),1.6,IF(AND(B97&lt;3.6,G97&gt;=0.905,A97&gt;=4.95,D97&lt;1.5,H97&lt;16.241,B97&gt;=3.35),1.7,IF(AND(B97&gt;=3.6,G97&gt;=0.905,A97&gt;=4.95,D97&lt;1.5,H97&lt;16.241,B97&gt;=3.35),1.767,IF(AND(A97&gt;=5.7,D97&lt;1.35,G97&gt;=0.356,H97&lt;12.557,D97&lt;1.45,A97&gt;=5.15,B97&lt;3.35),3.9,IF(AND(A97&lt;6.35,H97&gt;=15.086,D97&gt;=1.25,H97&gt;=12.557,D97&lt;1.45,A97&gt;=5.15,B97&lt;3.35),4.7,IF(AND(A97&gt;=6.35,H97&gt;=15.086,D97&gt;=1.25,H97&gt;=12.557,D97&lt;1.45,A97&gt;=5.15,B97&lt;3.35),4.6,IF(AND(H97&lt;9.252,D97&lt;1.55,G97&lt;0.44,D97&lt;2.05,D97&gt;=1.45,A97&gt;=5.15,B97&lt;3.35),5.08,IF(AND(H97&gt;=9.252,D97&lt;1.55,G97&lt;0.44,D97&lt;2.05,D97&gt;=1.45,A97&gt;=5.15,B97&lt;3.35),4.7,IF(AND(H97&lt;8.477,D97&gt;=1.55,G97&lt;0.44,D97&lt;2.05,D97&gt;=1.45,A97&gt;=5.15,B97&lt;3.35),5.1,IF(AND(H97&gt;=8.477,D97&gt;=1.55,G97&lt;0.44,D97&lt;2.05,D97&gt;=1.45,A97&gt;=5.15,B97&lt;3.35),5.4,IF(AND(H97&lt;8.435,F97&gt;=2.5,G97&gt;=0.44,D97&lt;2.05,D97&gt;=1.45,A97&gt;=5.15,B97&lt;3.35),5.1,IF(AND(H97&gt;=8.435,F97&gt;=2.5,G97&gt;=0.44,D97&lt;2.05,D97&gt;=1.45,A97&gt;=5.15,B97&lt;3.35),4.86,IF(AND(G97&lt;0.543,H97&gt;=10.391,B97&lt;3.15,D97&gt;=2.05,D97&gt;=1.45,A97&gt;=5.15,B97&lt;3.35),5.56,IF(AND(G97&gt;=0.543,H97&gt;=10.391,B97&lt;3.15,D97&gt;=2.05,D97&gt;=1.45,A97&gt;=5.15,B97&lt;3.35),5.8,IF(AND(A97&lt;5.05,D97&lt;0.5,G97&lt;0.905,A97&gt;=4.95,D97&lt;1.5,H97&lt;16.241,B97&gt;=3.35),1.3,IF(AND(H97&lt;6.583,A97&lt;5.7,D97&lt;1.35,G97&gt;=0.356,H97&lt;12.557,D97&lt;1.45,A97&gt;=5.15,B97&lt;3.35),4,IF(AND(G97&lt;0.585,A97&gt;=5.05,D97&lt;0.5,G97&lt;0.905,A97&gt;=4.95,D97&lt;1.5,H97&lt;16.241,B97&gt;=3.35),1.475,IF(AND(G97&lt;0.62,H97&gt;=6.583,A97&lt;5.7,D97&lt;1.35,G97&gt;=0.356,H97&lt;12.557,D97&lt;1.45,A97&gt;=5.15,B97&lt;3.35),3.75,IF(AND(G97&gt;=0.62,H97&gt;=6.583,A97&lt;5.7,D97&lt;1.35,G97&gt;=0.356,H97&lt;12.557,D97&lt;1.45,A97&gt;=5.15,B97&lt;3.35),3.6,IF(AND(B97&lt;3.75,G97&gt;=0.585,A97&gt;=5.05,D97&lt;0.5,G97&lt;0.905,A97&gt;=4.95,D97&lt;1.5,H97&lt;16.241,B97&gt;=3.35),1.5,IF(AND(B97&gt;=3.75,G97&gt;=0.585,A97&gt;=5.05,D97&lt;0.5,G97&lt;0.905,A97&gt;=4.95,D97&lt;1.5,H97&lt;16.241,B97&gt;=3.35),1.6,"shouldnthappen"))))))))))))))))))))))))))))))))))))</f>
        <v>4.267</v>
      </c>
      <c r="N97" s="1" t="n">
        <f aca="false">IF(AND(H97&lt;5.245,B97&lt;3.65,F97&lt;1.5),1,IF(AND(H97&gt;=14.096,B97&gt;=3.65,F97&lt;1.5),1.65,IF(AND(A97&gt;=5.45,H97&gt;=5.245,B97&lt;3.65,F97&lt;1.5),1.3,IF(AND(H97&gt;=13.586,H97&lt;14.096,B97&gt;=3.65,F97&lt;1.5),1.3,IF(AND(H97&lt;10.258,D97&lt;1.25,F97&lt;2.5,F97&gt;=1.5),3.38,IF(AND(H97&lt;6.982,D97&gt;=1.25,F97&lt;2.5,F97&gt;=1.5),3.96,IF(AND(H97&gt;=13.646,D97&lt;2.05,F97&gt;=2.5,F97&gt;=1.5),6.1,IF(AND(B97&lt;3.05,A97&lt;5.45,H97&gt;=5.245,B97&lt;3.65,F97&lt;1.5),1.375,IF(AND(H97&lt;6.543,H97&lt;13.586,H97&lt;14.096,B97&gt;=3.65,F97&lt;1.5),1.4,IF(AND(H97&gt;=6.543,H97&lt;13.586,H97&lt;14.096,B97&gt;=3.65,F97&lt;1.5),1.5,IF(AND(H97&lt;11.522,H97&gt;=10.258,D97&lt;1.25,F97&lt;2.5,F97&gt;=1.5),3.733,IF(AND(H97&gt;=11.522,H97&gt;=10.258,D97&lt;1.25,F97&lt;2.5,F97&gt;=1.5),3.92,IF(AND(H97&lt;5.767,H97&lt;13.646,D97&lt;2.05,F97&gt;=2.5,F97&gt;=1.5),4.5,IF(AND(A97&lt;6.8,B97&lt;3.15,D97&gt;=2.05,F97&gt;=2.5,F97&gt;=1.5),5.6,IF(AND(A97&gt;=6.8,B97&lt;3.15,D97&gt;=2.05,F97&gt;=2.5,F97&gt;=1.5),5.1,IF(AND(B97&lt;3.25,B97&gt;=3.15,D97&gt;=2.05,F97&gt;=2.5,F97&gt;=1.5),5.8,IF(AND(B97&gt;=3.25,B97&gt;=3.15,D97&gt;=2.05,F97&gt;=2.5,F97&gt;=1.5),5.65,IF(AND(B97&lt;3.15,B97&gt;=3.05,A97&lt;5.45,H97&gt;=5.245,B97&lt;3.65,F97&lt;1.5),1.5,IF(AND(G97&gt;=0.735,H97&lt;13.665,H97&gt;=6.982,D97&gt;=1.25,F97&lt;2.5,F97&gt;=1.5),4.2,IF(AND(H97&lt;14.03,H97&gt;=13.665,H97&gt;=6.982,D97&gt;=1.25,F97&lt;2.5,F97&gt;=1.5),4.8,IF(AND(A97&gt;=6.6,H97&gt;=5.767,H97&lt;13.646,D97&lt;2.05,F97&gt;=2.5,F97&gt;=1.5),6.05,IF(AND(G97&gt;=0.934,B97&gt;=3.15,B97&gt;=3.05,A97&lt;5.45,H97&gt;=5.245,B97&lt;3.65,F97&lt;1.5),1.7,IF(AND(D97&gt;=1.55,G97&lt;0.735,H97&lt;13.665,H97&gt;=6.982,D97&gt;=1.25,F97&lt;2.5,F97&gt;=1.5),5.1,IF(AND(D97&lt;1.45,H97&gt;=14.03,H97&gt;=13.665,H97&gt;=6.982,D97&gt;=1.25,F97&lt;2.5,F97&gt;=1.5),4.7,IF(AND(D97&gt;=1.45,H97&gt;=14.03,H97&gt;=13.665,H97&gt;=6.982,D97&gt;=1.25,F97&lt;2.5,F97&gt;=1.5),4.5,IF(AND(A97&gt;=6.2,A97&lt;6.6,H97&gt;=5.767,H97&lt;13.646,D97&lt;2.05,F97&gt;=2.5,F97&gt;=1.5),5.325,IF(AND(B97&lt;3.25,G97&lt;0.934,B97&gt;=3.15,B97&gt;=3.05,A97&lt;5.45,H97&gt;=5.245,B97&lt;3.65,F97&lt;1.5),1.3,IF(AND(D97&lt;1.35,D97&lt;1.55,G97&lt;0.735,H97&lt;13.665,H97&gt;=6.982,D97&gt;=1.25,F97&lt;2.5,F97&gt;=1.5),4.25,IF(AND(H97&lt;8.435,A97&lt;6.2,A97&lt;6.6,H97&gt;=5.767,H97&lt;13.646,D97&lt;2.05,F97&gt;=2.5,F97&gt;=1.5),5.1,IF(AND(H97&gt;=8.435,A97&lt;6.2,A97&lt;6.6,H97&gt;=5.767,H97&lt;13.646,D97&lt;2.05,F97&gt;=2.5,F97&gt;=1.5),4.9,IF(AND(A97&gt;=5.15,B97&gt;=3.25,G97&lt;0.934,B97&gt;=3.15,B97&gt;=3.05,A97&lt;5.45,H97&gt;=5.245,B97&lt;3.65,F97&lt;1.5),1.5,IF(AND(B97&lt;2.9,D97&gt;=1.35,D97&lt;1.55,G97&lt;0.735,H97&lt;13.665,H97&gt;=6.982,D97&gt;=1.25,F97&lt;2.5,F97&gt;=1.5),4.6,IF(AND(B97&gt;=2.9,D97&gt;=1.35,D97&lt;1.55,G97&lt;0.735,H97&lt;13.665,H97&gt;=6.982,D97&gt;=1.25,F97&lt;2.5,F97&gt;=1.5),4.52,IF(AND(G97&gt;=0.862,A97&lt;5.15,B97&gt;=3.25,G97&lt;0.934,B97&gt;=3.15,B97&gt;=3.05,A97&lt;5.45,H97&gt;=5.245,B97&lt;3.65,F97&lt;1.5),1.5,IF(AND(H97&lt;9.35,G97&lt;0.862,A97&lt;5.15,B97&gt;=3.25,G97&lt;0.934,B97&gt;=3.15,B97&gt;=3.05,A97&lt;5.45,H97&gt;=5.245,B97&lt;3.65,F97&lt;1.5),1.38,IF(AND(H97&gt;=9.35,G97&lt;0.862,A97&lt;5.15,B97&gt;=3.25,G97&lt;0.934,B97&gt;=3.15,B97&gt;=3.05,A97&lt;5.45,H97&gt;=5.245,B97&lt;3.65,F97&lt;1.5),1.4,"shouldnthappen"))))))))))))))))))))))))))))))))))))</f>
        <v>4.25</v>
      </c>
      <c r="O97" s="1" t="n">
        <f aca="false">IF(AND(B97&lt;2.75,A97&lt;5.55),3.96,IF(AND(H97&lt;9.205,A97&lt;5.9,A97&gt;=5.55),3.85,IF(AND(A97&lt;4.35,D97&lt;0.35,B97&gt;=2.75,A97&lt;5.55),1.1,IF(AND(B97&lt;3.65,D97&gt;=0.35,B97&gt;=2.75,A97&lt;5.55),1.65,IF(AND(B97&gt;=3.65,D97&gt;=0.35,B97&gt;=2.75,A97&lt;5.55),1.9,IF(AND(G97&gt;=0.732,H97&gt;=9.205,A97&lt;5.9,A97&gt;=5.55),4.9,IF(AND(G97&lt;0.273,G97&lt;0.732,H97&gt;=9.205,A97&lt;5.9,A97&gt;=5.55),4.5,IF(AND(A97&lt;6.3,G97&lt;0.422,F97&lt;2.5,A97&gt;=5.9,A97&gt;=5.55),5.1,IF(AND(A97&gt;=6.3,G97&lt;0.422,F97&lt;2.5,A97&gt;=5.9,A97&gt;=5.55),4.76,IF(AND(B97&lt;2.4,G97&gt;=0.422,F97&lt;2.5,A97&gt;=5.9,A97&gt;=5.55),4.45,IF(AND(A97&gt;=7,G97&gt;=0.628,F97&gt;=2.5,A97&gt;=5.9,A97&gt;=5.55),6.45,IF(AND(D97&lt;0.15,H97&lt;13.924,A97&gt;=4.35,D97&lt;0.35,B97&gt;=2.75,A97&lt;5.55),1.5,IF(AND(B97&lt;3.15,H97&gt;=13.924,A97&gt;=4.35,D97&lt;0.35,B97&gt;=2.75,A97&lt;5.55),1.56,IF(AND(B97&gt;=3.15,H97&gt;=13.924,A97&gt;=4.35,D97&lt;0.35,B97&gt;=2.75,A97&lt;5.55),1.3,IF(AND(H97&lt;14.316,G97&gt;=0.273,G97&lt;0.732,H97&gt;=9.205,A97&lt;5.9,A97&gt;=5.55),3.95,IF(AND(H97&gt;=14.316,G97&gt;=0.273,G97&lt;0.732,H97&gt;=9.205,A97&lt;5.9,A97&gt;=5.55),4.1,IF(AND(A97&lt;6.2,B97&gt;=2.4,G97&gt;=0.422,F97&lt;2.5,A97&gt;=5.9,A97&gt;=5.55),4.3,IF(AND(A97&gt;=7.05,G97&lt;0.364,G97&lt;0.628,F97&gt;=2.5,A97&gt;=5.9,A97&gt;=5.55),6.1,IF(AND(A97&gt;=7.55,G97&gt;=0.364,G97&lt;0.628,F97&gt;=2.5,A97&gt;=5.9,A97&gt;=5.55),6.4,IF(AND(A97&lt;6.15,A97&lt;7,G97&gt;=0.628,F97&gt;=2.5,A97&gt;=5.9,A97&gt;=5.55),4.9,IF(AND(D97&lt;1.45,A97&gt;=6.2,B97&gt;=2.4,G97&gt;=0.422,F97&lt;2.5,A97&gt;=5.9,A97&gt;=5.55),4.64,IF(AND(D97&gt;=1.45,A97&gt;=6.2,B97&gt;=2.4,G97&gt;=0.422,F97&lt;2.5,A97&gt;=5.9,A97&gt;=5.55),4.9,IF(AND(D97&lt;1.65,A97&lt;7.05,G97&lt;0.364,G97&lt;0.628,F97&gt;=2.5,A97&gt;=5.9,A97&gt;=5.55),5.1,IF(AND(D97&gt;=2.35,A97&lt;7.55,G97&gt;=0.364,G97&lt;0.628,F97&gt;=2.5,A97&gt;=5.9,A97&gt;=5.55),5.633,IF(AND(D97&lt;2.15,A97&gt;=6.15,A97&lt;7,G97&gt;=0.628,F97&gt;=2.5,A97&gt;=5.9,A97&gt;=5.55),5.1,IF(AND(D97&gt;=2.15,A97&gt;=6.15,A97&lt;7,G97&gt;=0.628,F97&gt;=2.5,A97&gt;=5.9,A97&gt;=5.55),5.267,IF(AND(A97&lt;4.9,A97&lt;5.05,D97&gt;=0.15,H97&lt;13.924,A97&gt;=4.35,D97&lt;0.35,B97&gt;=2.75,A97&lt;5.55),1.375,IF(AND(A97&gt;=4.9,A97&lt;5.05,D97&gt;=0.15,H97&lt;13.924,A97&gt;=4.35,D97&lt;0.35,B97&gt;=2.75,A97&lt;5.55),1.3,IF(AND(A97&lt;5.45,A97&gt;=5.05,D97&gt;=0.15,H97&lt;13.924,A97&gt;=4.35,D97&lt;0.35,B97&gt;=2.75,A97&lt;5.55),1.475,IF(AND(A97&gt;=5.45,A97&gt;=5.05,D97&gt;=0.15,H97&lt;13.924,A97&gt;=4.35,D97&lt;0.35,B97&gt;=2.75,A97&lt;5.55),1.4,IF(AND(B97&gt;=3.25,D97&lt;2.35,A97&lt;7.55,G97&gt;=0.364,G97&lt;0.628,F97&gt;=2.5,A97&gt;=5.9,A97&gt;=5.55),5.7,IF(AND(G97&lt;0.006,G97&lt;0.107,D97&gt;=1.65,A97&lt;7.05,G97&lt;0.364,G97&lt;0.628,F97&gt;=2.5,A97&gt;=5.9,A97&gt;=5.55),5.5,IF(AND(G97&gt;=0.006,G97&lt;0.107,D97&gt;=1.65,A97&lt;7.05,G97&lt;0.364,G97&lt;0.628,F97&gt;=2.5,A97&gt;=5.9,A97&gt;=5.55),5.667,IF(AND(D97&lt;2.2,G97&gt;=0.107,D97&gt;=1.65,A97&lt;7.05,G97&lt;0.364,G97&lt;0.628,F97&gt;=2.5,A97&gt;=5.9,A97&gt;=5.55),5.35,IF(AND(D97&gt;=2.2,G97&gt;=0.107,D97&gt;=1.65,A97&lt;7.05,G97&lt;0.364,G97&lt;0.628,F97&gt;=2.5,A97&gt;=5.9,A97&gt;=5.55),5.2,IF(AND(D97&lt;2.25,B97&lt;3.25,D97&lt;2.35,A97&lt;7.55,G97&gt;=0.364,G97&lt;0.628,F97&gt;=2.5,A97&gt;=5.9,A97&gt;=5.55),5.8,IF(AND(D97&gt;=2.25,B97&lt;3.25,D97&lt;2.35,A97&lt;7.55,G97&gt;=0.364,G97&lt;0.628,F97&gt;=2.5,A97&gt;=5.9,A97&gt;=5.55),5.9,"shouldnthappen")))))))))))))))))))))))))))))))))))))</f>
        <v>3.95</v>
      </c>
      <c r="P97" s="1" t="n">
        <f aca="false">IF(AND(D97&gt;=0.75,A97&lt;5.55),3.9,IF(AND(H97&lt;7.482,A97&gt;=5.55),3.45,IF(AND(B97&gt;=3.15,B97&lt;3.25,D97&lt;0.75,A97&lt;5.55),1.262,IF(AND(G97&gt;=0.446,B97&lt;3.15,B97&lt;3.25,D97&lt;0.75,A97&lt;5.55),1.1,IF(AND(G97&lt;0.408,A97&lt;5.05,B97&gt;=3.25,D97&lt;0.75,A97&lt;5.55),1.4,IF(AND(G97&gt;=0.408,A97&lt;5.05,B97&gt;=3.25,D97&lt;0.75,A97&lt;5.55),1.233,IF(AND(G97&gt;=0.676,A97&gt;=5.05,B97&gt;=3.25,D97&lt;0.75,A97&lt;5.55),1.72,IF(AND(H97&lt;9.386,A97&lt;5.85,F97&lt;2.5,H97&gt;=7.482,A97&gt;=5.55),3.5,IF(AND(H97&gt;=9.386,A97&lt;5.85,F97&lt;2.5,H97&gt;=7.482,A97&gt;=5.55),4.275,IF(AND(H97&gt;=16.284,G97&lt;0.865,F97&gt;=2.5,H97&gt;=7.482,A97&gt;=5.55),6.6,IF(AND(G97&lt;0.912,G97&gt;=0.865,F97&gt;=2.5,H97&gt;=7.482,A97&gt;=5.55),4.8,IF(AND(G97&gt;=0.912,G97&gt;=0.865,F97&gt;=2.5,H97&gt;=7.482,A97&gt;=5.55),5.175,IF(AND(A97&gt;=4.95,G97&lt;0.446,B97&lt;3.15,B97&lt;3.25,D97&lt;0.75,A97&lt;5.55),1.6,IF(AND(H97&gt;=12.974,G97&lt;0.676,A97&gt;=5.05,B97&gt;=3.25,D97&lt;0.75,A97&lt;5.55),1.3,IF(AND(D97&lt;1.45,H97&lt;13.531,A97&gt;=5.85,F97&lt;2.5,H97&gt;=7.482,A97&gt;=5.55),4.2,IF(AND(D97&gt;=1.45,H97&lt;13.531,A97&gt;=5.85,F97&lt;2.5,H97&gt;=7.482,A97&gt;=5.55),4.967,IF(AND(G97&lt;0.187,H97&gt;=13.531,A97&gt;=5.85,F97&lt;2.5,H97&gt;=7.482,A97&gt;=5.55),5,IF(AND(H97&gt;=12.675,A97&lt;4.95,G97&lt;0.446,B97&lt;3.15,B97&lt;3.25,D97&lt;0.75,A97&lt;5.55),1.5,IF(AND(H97&lt;10.826,H97&lt;12.974,G97&lt;0.676,A97&gt;=5.05,B97&gt;=3.25,D97&lt;0.75,A97&lt;5.55),1.46,IF(AND(H97&gt;=10.826,H97&lt;12.974,G97&lt;0.676,A97&gt;=5.05,B97&gt;=3.25,D97&lt;0.75,A97&lt;5.55),1.4,IF(AND(A97&lt;6.15,G97&gt;=0.187,H97&gt;=13.531,A97&gt;=5.85,F97&lt;2.5,H97&gt;=7.482,A97&gt;=5.55),4.7,IF(AND(A97&lt;6.85,B97&lt;2.95,H97&lt;16.284,G97&lt;0.865,F97&gt;=2.5,H97&gt;=7.482,A97&gt;=5.55),5.32,IF(AND(A97&gt;=6.85,B97&lt;2.95,H97&lt;16.284,G97&lt;0.865,F97&gt;=2.5,H97&gt;=7.482,A97&gt;=5.55),6.567,IF(AND(A97&lt;4.85,H97&lt;12.675,A97&lt;4.95,G97&lt;0.446,B97&lt;3.15,B97&lt;3.25,D97&lt;0.75,A97&lt;5.55),1.4,IF(AND(A97&gt;=4.85,H97&lt;12.675,A97&lt;4.95,G97&lt;0.446,B97&lt;3.15,B97&lt;3.25,D97&lt;0.75,A97&lt;5.55),1.5,IF(AND(B97&lt;3.1,A97&gt;=6.15,G97&gt;=0.187,H97&gt;=13.531,A97&gt;=5.85,F97&lt;2.5,H97&gt;=7.482,A97&gt;=5.55),4.467,IF(AND(B97&gt;=3.1,A97&gt;=6.15,G97&gt;=0.187,H97&gt;=13.531,A97&gt;=5.85,F97&lt;2.5,H97&gt;=7.482,A97&gt;=5.55),4.7,IF(AND(G97&gt;=0.379,B97&lt;3.15,B97&gt;=2.95,H97&lt;16.284,G97&lt;0.865,F97&gt;=2.5,H97&gt;=7.482,A97&gt;=5.55),5.733,IF(AND(A97&lt;6.6,B97&gt;=3.15,B97&gt;=2.95,H97&lt;16.284,G97&lt;0.865,F97&gt;=2.5,H97&gt;=7.482,A97&gt;=5.55),5.38,IF(AND(A97&lt;6.7,G97&lt;0.379,B97&lt;3.15,B97&gt;=2.95,H97&lt;16.284,G97&lt;0.865,F97&gt;=2.5,H97&gt;=7.482,A97&gt;=5.55),5.3,IF(AND(A97&gt;=6.7,G97&lt;0.379,B97&lt;3.15,B97&gt;=2.95,H97&lt;16.284,G97&lt;0.865,F97&gt;=2.5,H97&gt;=7.482,A97&gt;=5.55),5.16,IF(AND(A97&lt;7.05,A97&gt;=6.6,B97&gt;=3.15,B97&gt;=2.95,H97&lt;16.284,G97&lt;0.865,F97&gt;=2.5,H97&gt;=7.482,A97&gt;=5.55),5.78,IF(AND(A97&gt;=7.05,A97&gt;=6.6,B97&gt;=3.15,B97&gt;=2.95,H97&lt;16.284,G97&lt;0.865,F97&gt;=2.5,H97&gt;=7.482,A97&gt;=5.55),6.1,"shouldnthappen")))))))))))))))))))))))))))))))))</f>
        <v>4.275</v>
      </c>
      <c r="Q97" s="1" t="n">
        <f aca="false">IF(AND(G97&gt;=0.422,B97&lt;3.25,F97&lt;1.5),1.25,IF(AND(G97&gt;=0.082,G97&lt;0.125,F97&gt;=1.5),6.7,IF(AND(G97&lt;0.251,G97&lt;0.422,B97&lt;3.25,F97&lt;1.5),1.38,IF(AND(G97&gt;=0.251,G97&lt;0.422,B97&lt;3.25,F97&lt;1.5),1.55,IF(AND(G97&gt;=0.385,G97&lt;0.633,B97&gt;=3.25,F97&lt;1.5),1.367,IF(AND(B97&lt;3.35,G97&gt;=0.633,B97&gt;=3.25,F97&lt;1.5),1.7,IF(AND(A97&lt;5.85,G97&lt;0.082,G97&lt;0.125,F97&gt;=1.5),4.5,IF(AND(F97&gt;=2.5,D97&lt;1.6,G97&gt;=0.125,F97&gt;=1.5),5.05,IF(AND(H97&gt;=16.774,D97&gt;=1.6,G97&gt;=0.125,F97&gt;=1.5),6.4,IF(AND(D97&gt;=0.5,G97&lt;0.385,G97&lt;0.633,B97&gt;=3.25,F97&lt;1.5),1.6,IF(AND(B97&lt;3.6,B97&gt;=3.35,G97&gt;=0.633,B97&gt;=3.25,F97&lt;1.5),1.55,IF(AND(B97&gt;=3.6,B97&gt;=3.35,G97&gt;=0.633,B97&gt;=3.25,F97&lt;1.5),1.6,IF(AND(D97&lt;1.65,A97&gt;=5.85,G97&lt;0.082,G97&lt;0.125,F97&gt;=1.5),4.7,IF(AND(A97&lt;5.3,F97&lt;2.5,D97&lt;1.6,G97&gt;=0.125,F97&gt;=1.5),3.15,IF(AND(B97&gt;=3.2,H97&lt;16.774,D97&gt;=1.6,G97&gt;=0.125,F97&gt;=1.5),5.675,IF(AND(H97&lt;11.767,D97&lt;0.5,G97&lt;0.385,G97&lt;0.633,B97&gt;=3.25,F97&lt;1.5),1.5,IF(AND(H97&gt;=11.767,D97&lt;0.5,G97&lt;0.385,G97&lt;0.633,B97&gt;=3.25,F97&lt;1.5),1.367,IF(AND(H97&lt;8.367,D97&gt;=1.65,A97&gt;=5.85,G97&lt;0.082,G97&lt;0.125,F97&gt;=1.5),5.7,IF(AND(H97&gt;=8.367,D97&gt;=1.65,A97&gt;=5.85,G97&lt;0.082,G97&lt;0.125,F97&gt;=1.5),5.575,IF(AND(A97&gt;=7.1,B97&lt;3.2,H97&lt;16.774,D97&gt;=1.6,G97&gt;=0.125,F97&gt;=1.5),6.3,IF(AND(H97&gt;=15.395,B97&lt;2.85,A97&gt;=5.3,F97&lt;2.5,D97&lt;1.6,G97&gt;=0.125,F97&gt;=1.5),4.8,IF(AND(H97&lt;8.486,B97&gt;=2.85,A97&gt;=5.3,F97&lt;2.5,D97&lt;1.6,G97&gt;=0.125,F97&gt;=1.5),3.85,IF(AND(D97&gt;=2.1,A97&lt;7.1,B97&lt;3.2,H97&lt;16.774,D97&gt;=1.6,G97&gt;=0.125,F97&gt;=1.5),5.5,IF(AND(B97&gt;=2.75,H97&lt;15.395,B97&lt;2.85,A97&gt;=5.3,F97&lt;2.5,D97&lt;1.6,G97&gt;=0.125,F97&gt;=1.5),4.489,IF(AND(H97&gt;=15.168,H97&gt;=8.486,B97&gt;=2.85,A97&gt;=5.3,F97&lt;2.5,D97&lt;1.6,G97&gt;=0.125,F97&gt;=1.5),4.7,IF(AND(G97&gt;=0.519,D97&lt;2.1,A97&lt;7.1,B97&lt;3.2,H97&lt;16.774,D97&gt;=1.6,G97&gt;=0.125,F97&gt;=1.5),4.925,IF(AND(G97&gt;=0.897,B97&lt;2.75,H97&lt;15.395,B97&lt;2.85,A97&gt;=5.3,F97&lt;2.5,D97&lt;1.6,G97&gt;=0.125,F97&gt;=1.5),4.567,IF(AND(A97&lt;5.65,H97&lt;15.168,H97&gt;=8.486,B97&gt;=2.85,A97&gt;=5.3,F97&lt;2.5,D97&lt;1.6,G97&gt;=0.125,F97&gt;=1.5),4.5,IF(AND(G97&lt;0.23,G97&lt;0.519,D97&lt;2.1,A97&lt;7.1,B97&lt;3.2,H97&lt;16.774,D97&gt;=1.6,G97&gt;=0.125,F97&gt;=1.5),5,IF(AND(A97&lt;5.9,G97&lt;0.897,B97&lt;2.75,H97&lt;15.395,B97&lt;2.85,A97&gt;=5.3,F97&lt;2.5,D97&lt;1.6,G97&gt;=0.125,F97&gt;=1.5),4.1,IF(AND(A97&gt;=5.9,G97&lt;0.897,B97&lt;2.75,H97&lt;15.395,B97&lt;2.85,A97&gt;=5.3,F97&lt;2.5,D97&lt;1.6,G97&gt;=0.125,F97&gt;=1.5),4.5,IF(AND(A97&lt;6.05,A97&gt;=5.65,H97&lt;15.168,H97&gt;=8.486,B97&gt;=2.85,A97&gt;=5.3,F97&lt;2.5,D97&lt;1.6,G97&gt;=0.125,F97&gt;=1.5),4.2,IF(AND(A97&gt;=6.05,A97&gt;=5.65,H97&lt;15.168,H97&gt;=8.486,B97&gt;=2.85,A97&gt;=5.3,F97&lt;2.5,D97&lt;1.6,G97&gt;=0.125,F97&gt;=1.5),4.35,IF(AND(D97&lt;1.95,G97&gt;=0.23,G97&lt;0.519,D97&lt;2.1,A97&lt;7.1,B97&lt;3.2,H97&lt;16.774,D97&gt;=1.6,G97&gt;=0.125,F97&gt;=1.5),5.3,IF(AND(D97&gt;=1.95,G97&gt;=0.23,G97&lt;0.519,D97&lt;2.1,A97&lt;7.1,B97&lt;3.2,H97&lt;16.774,D97&gt;=1.6,G97&gt;=0.125,F97&gt;=1.5),5.2,"shouldnthappen")))))))))))))))))))))))))))))))))))</f>
        <v>4.1</v>
      </c>
      <c r="R97" s="1" t="n">
        <f aca="false">IF(AND(G97&gt;=0.901,F97&lt;1.5),1.9,IF(AND(H97&lt;5.523,D97&lt;0.35,G97&lt;0.901,F97&lt;1.5),1,IF(AND(B97&lt;3.6,D97&gt;=0.35,G97&lt;0.901,F97&lt;1.5),1.575,IF(AND(B97&gt;=3.6,D97&gt;=0.35,G97&lt;0.901,F97&lt;1.5),1.5,IF(AND(G97&gt;=0.837,D97&lt;1.15,D97&lt;1.45,F97&gt;=1.5),3,IF(AND(G97&gt;=0.66,D97&gt;=1.15,D97&lt;1.45,F97&gt;=1.5),4,IF(AND(F97&gt;=2.5,D97&lt;1.55,D97&gt;=1.45,F97&gt;=1.5),5.025,IF(AND(F97&lt;2.5,D97&gt;=1.55,D97&gt;=1.45,F97&gt;=1.5),4.933,IF(AND(B97&lt;2.45,G97&lt;0.837,D97&lt;1.15,D97&lt;1.45,F97&gt;=1.5),3.3,IF(AND(B97&gt;=2.45,G97&lt;0.837,D97&lt;1.15,D97&lt;1.45,F97&gt;=1.5),3.86,IF(AND(B97&gt;=3.05,F97&lt;2.5,D97&lt;1.55,D97&gt;=1.45,F97&gt;=1.5),4.8,IF(AND(D97&gt;=2.45,F97&gt;=2.5,D97&gt;=1.55,D97&gt;=1.45,F97&gt;=1.5),5.875,IF(AND(H97&lt;13.187,G97&lt;0.217,H97&gt;=5.523,D97&lt;0.35,G97&lt;0.901,F97&lt;1.5),1.4,IF(AND(H97&gt;=13.187,G97&lt;0.217,H97&gt;=5.523,D97&lt;0.35,G97&lt;0.901,F97&lt;1.5),1.5,IF(AND(G97&lt;0.33,G97&gt;=0.217,H97&gt;=5.523,D97&lt;0.35,G97&lt;0.901,F97&lt;1.5),1.28,IF(AND(A97&lt;6.05,D97&lt;1.35,G97&lt;0.66,D97&gt;=1.15,D97&lt;1.45,F97&gt;=1.5),4.175,IF(AND(A97&gt;=6.05,D97&lt;1.35,G97&lt;0.66,D97&gt;=1.15,D97&lt;1.45,F97&gt;=1.5),4.3,IF(AND(A97&lt;5.65,D97&gt;=1.35,G97&lt;0.66,D97&gt;=1.15,D97&lt;1.45,F97&gt;=1.5),3.9,IF(AND(A97&gt;=5.65,D97&gt;=1.35,G97&lt;0.66,D97&gt;=1.15,D97&lt;1.45,F97&gt;=1.5),4.52,IF(AND(A97&lt;6.25,B97&lt;3.05,F97&lt;2.5,D97&lt;1.55,D97&gt;=1.45,F97&gt;=1.5),4.5,IF(AND(A97&gt;=6.25,B97&lt;3.05,F97&lt;2.5,D97&lt;1.55,D97&gt;=1.45,F97&gt;=1.5),4.675,IF(AND(A97&gt;=7.25,D97&lt;2.45,F97&gt;=2.5,D97&gt;=1.55,D97&gt;=1.45,F97&gt;=1.5),6.433,IF(AND(D97&gt;=0.25,G97&gt;=0.33,G97&gt;=0.217,H97&gt;=5.523,D97&lt;0.35,G97&lt;0.901,F97&lt;1.5),1.4,IF(AND(A97&lt;6.15,A97&lt;7.25,D97&lt;2.45,F97&gt;=2.5,D97&gt;=1.55,D97&gt;=1.45,F97&gt;=1.5),5.025,IF(AND(H97&lt;6.439,D97&lt;0.25,G97&gt;=0.33,G97&gt;=0.217,H97&gt;=5.523,D97&lt;0.35,G97&lt;0.901,F97&lt;1.5),1.5,IF(AND(H97&gt;=6.439,D97&lt;0.25,G97&gt;=0.33,G97&gt;=0.217,H97&gt;=5.523,D97&lt;0.35,G97&lt;0.901,F97&lt;1.5),1.38,IF(AND(H97&gt;=13.711,A97&gt;=6.15,A97&lt;7.25,D97&lt;2.45,F97&gt;=2.5,D97&gt;=1.55,D97&gt;=1.45,F97&gt;=1.5),5.68,IF(AND(B97&gt;=3.3,H97&lt;13.711,A97&gt;=6.15,A97&lt;7.25,D97&lt;2.45,F97&gt;=2.5,D97&gt;=1.55,D97&gt;=1.45,F97&gt;=1.5),5.6,IF(AND(G97&lt;0.093,B97&lt;3.3,H97&lt;13.711,A97&gt;=6.15,A97&lt;7.25,D97&lt;2.45,F97&gt;=2.5,D97&gt;=1.55,D97&gt;=1.45,F97&gt;=1.5),5.56,IF(AND(D97&lt;1.95,G97&gt;=0.093,B97&lt;3.3,H97&lt;13.711,A97&gt;=6.15,A97&lt;7.25,D97&lt;2.45,F97&gt;=2.5,D97&gt;=1.55,D97&gt;=1.45,F97&gt;=1.5),5.3,IF(AND(B97&lt;3.15,D97&gt;=1.95,G97&gt;=0.093,B97&lt;3.3,H97&lt;13.711,A97&gt;=6.15,A97&lt;7.25,D97&lt;2.45,F97&gt;=2.5,D97&gt;=1.55,D97&gt;=1.45,F97&gt;=1.5),5.1,IF(AND(B97&gt;=3.15,D97&gt;=1.95,G97&gt;=0.093,B97&lt;3.3,H97&lt;13.711,A97&gt;=6.15,A97&lt;7.25,D97&lt;2.45,F97&gt;=2.5,D97&gt;=1.55,D97&gt;=1.45,F97&gt;=1.5),5.15,"shouldnthappen"))))))))))))))))))))))))))))))))</f>
        <v>4.175</v>
      </c>
      <c r="S97" s="1" t="n">
        <f aca="false">IF(AND(G97&gt;=0.859,D97&gt;=0.35,F97&lt;1.5),1.9,IF(AND(D97&lt;1.75,F97&gt;=2.5,F97&gt;=1.5),4.867,IF(AND(H97&lt;8.42,A97&lt;5.05,D97&lt;0.35,F97&lt;1.5),1.42,IF(AND(H97&gt;=14.877,A97&gt;=5.05,D97&lt;0.35,F97&lt;1.5),1.3,IF(AND(B97&lt;3.35,G97&lt;0.859,D97&gt;=0.35,F97&lt;1.5),1.7,IF(AND(B97&gt;=3.35,G97&lt;0.859,D97&gt;=0.35,F97&lt;1.5),1.5,IF(AND(A97&gt;=6.05,B97&lt;2.75,F97&lt;2.5,F97&gt;=1.5),4.733,IF(AND(G97&gt;=0.68,B97&gt;=2.75,F97&lt;2.5,F97&gt;=1.5),4.025,IF(AND(H97&gt;=16.284,D97&gt;=1.75,F97&gt;=2.5,F97&gt;=1.5),6.6,IF(AND(A97&lt;4.35,H97&gt;=8.42,A97&lt;5.05,D97&lt;0.35,F97&lt;1.5),1.1,IF(AND(G97&gt;=0.948,H97&lt;14.877,A97&gt;=5.05,D97&lt;0.35,F97&lt;1.5),1.7,IF(AND(A97&lt;5.3,A97&lt;6.05,B97&lt;2.75,F97&lt;2.5,F97&gt;=1.5),3,IF(AND(H97&gt;=15.168,G97&lt;0.68,B97&gt;=2.75,F97&lt;2.5,F97&gt;=1.5),4.75,IF(AND(H97&gt;=14.005,A97&gt;=4.35,H97&gt;=8.42,A97&lt;5.05,D97&lt;0.35,F97&lt;1.5),1.375,IF(AND(A97&gt;=5.55,G97&lt;0.948,H97&lt;14.877,A97&gt;=5.05,D97&lt;0.35,F97&lt;1.5),1.7,IF(AND(H97&lt;12.363,A97&gt;=5.3,A97&lt;6.05,B97&lt;2.75,F97&lt;2.5,F97&gt;=1.5),3.825,IF(AND(H97&gt;=12.363,A97&gt;=5.3,A97&lt;6.05,B97&lt;2.75,F97&lt;2.5,F97&gt;=1.5),4.033,IF(AND(H97&gt;=14.508,H97&lt;15.168,G97&lt;0.68,B97&gt;=2.75,F97&lt;2.5,F97&gt;=1.5),4.2,IF(AND(D97&gt;=2.35,D97&gt;=2.2,H97&lt;16.284,D97&gt;=1.75,F97&gt;=2.5,F97&gt;=1.5),5.267,IF(AND(G97&lt;0.231,H97&lt;14.005,A97&gt;=4.35,H97&gt;=8.42,A97&lt;5.05,D97&lt;0.35,F97&lt;1.5),1.4,IF(AND(H97&gt;=14.494,A97&lt;5.55,G97&lt;0.948,H97&lt;14.877,A97&gt;=5.05,D97&lt;0.35,F97&lt;1.5),1.6,IF(AND(A97&lt;6.1,H97&lt;14.508,H97&lt;15.168,G97&lt;0.68,B97&gt;=2.75,F97&lt;2.5,F97&gt;=1.5),4.5,IF(AND(A97&lt;6.1,H97&lt;11.8,D97&lt;2.2,H97&lt;16.284,D97&gt;=1.75,F97&gt;=2.5,F97&gt;=1.5),4.95,IF(AND(A97&gt;=6.1,H97&lt;11.8,D97&lt;2.2,H97&lt;16.284,D97&gt;=1.75,F97&gt;=2.5,F97&gt;=1.5),5.333,IF(AND(B97&lt;2.75,H97&gt;=11.8,D97&lt;2.2,H97&lt;16.284,D97&gt;=1.75,F97&gt;=2.5,F97&gt;=1.5),5.1,IF(AND(B97&gt;=3.15,D97&lt;2.35,D97&gt;=2.2,H97&lt;16.284,D97&gt;=1.75,F97&gt;=2.5,F97&gt;=1.5),5.5,IF(AND(B97&gt;=3.35,G97&gt;=0.231,H97&lt;14.005,A97&gt;=4.35,H97&gt;=8.42,A97&lt;5.05,D97&lt;0.35,F97&lt;1.5),1.3,IF(AND(H97&lt;13.869,H97&lt;14.494,A97&lt;5.55,G97&lt;0.948,H97&lt;14.877,A97&gt;=5.05,D97&lt;0.35,F97&lt;1.5),1.5,IF(AND(H97&gt;=13.869,H97&lt;14.494,A97&lt;5.55,G97&lt;0.948,H97&lt;14.877,A97&gt;=5.05,D97&lt;0.35,F97&lt;1.5),1.4,IF(AND(G97&lt;0.636,A97&gt;=6.1,H97&lt;14.508,H97&lt;15.168,G97&lt;0.68,B97&gt;=2.75,F97&lt;2.5,F97&gt;=1.5),4.68,IF(AND(G97&gt;=0.636,A97&gt;=6.1,H97&lt;14.508,H97&lt;15.168,G97&lt;0.68,B97&gt;=2.75,F97&lt;2.5,F97&gt;=1.5),4.4,IF(AND(B97&lt;2.85,B97&gt;=2.75,H97&gt;=11.8,D97&lt;2.2,H97&lt;16.284,D97&gt;=1.75,F97&gt;=2.5,F97&gt;=1.5),6.7,IF(AND(H97&lt;10.626,B97&lt;3.15,D97&lt;2.35,D97&gt;=2.2,H97&lt;16.284,D97&gt;=1.75,F97&gt;=2.5,F97&gt;=1.5),5.1,IF(AND(H97&gt;=10.626,B97&lt;3.15,D97&lt;2.35,D97&gt;=2.2,H97&lt;16.284,D97&gt;=1.75,F97&gt;=2.5,F97&gt;=1.5),5.2,IF(AND(G97&lt;0.378,B97&lt;3.35,G97&gt;=0.231,H97&lt;14.005,A97&gt;=4.35,H97&gt;=8.42,A97&lt;5.05,D97&lt;0.35,F97&lt;1.5),1.2,IF(AND(G97&gt;=0.378,B97&lt;3.35,G97&gt;=0.231,H97&lt;14.005,A97&gt;=4.35,H97&gt;=8.42,A97&lt;5.05,D97&lt;0.35,F97&lt;1.5),1.3,IF(AND(A97&lt;6.2,B97&gt;=2.85,B97&gt;=2.75,H97&gt;=11.8,D97&lt;2.2,H97&lt;16.284,D97&gt;=1.75,F97&gt;=2.5,F97&gt;=1.5),4.9,IF(AND(G97&lt;0.388,A97&gt;=6.2,B97&gt;=2.85,B97&gt;=2.75,H97&gt;=11.8,D97&lt;2.2,H97&lt;16.284,D97&gt;=1.75,F97&gt;=2.5,F97&gt;=1.5),5.52,IF(AND(G97&gt;=0.388,A97&gt;=6.2,B97&gt;=2.85,B97&gt;=2.75,H97&gt;=11.8,D97&lt;2.2,H97&lt;16.284,D97&gt;=1.75,F97&gt;=2.5,F97&gt;=1.5),5.7,"shouldnthappen")))))))))))))))))))))))))))))))))))))))</f>
        <v>3.825</v>
      </c>
      <c r="T97" s="1" t="n">
        <f aca="false">IF(AND(D97&gt;=0.8,A97&lt;5.45),3.7,IF(AND(D97&gt;=0.35,D97&lt;0.8,A97&lt;5.45),1.56,IF(AND(G97&lt;0.164,F97&lt;2.5,A97&gt;=5.45),1.6,IF(AND(H97&gt;=16.718,F97&gt;=2.5,A97&gt;=5.45),6.4,IF(AND(G97&gt;=0.719,H97&lt;16.718,F97&gt;=2.5,A97&gt;=5.45),5.05,IF(AND(A97&lt;4.35,A97&lt;5.05,D97&lt;0.35,D97&lt;0.8,A97&lt;5.45),1.1,IF(AND(H97&gt;=14.494,A97&gt;=5.05,D97&lt;0.35,D97&lt;0.8,A97&lt;5.45),1.6,IF(AND(G97&lt;0.338,D97&lt;1.25,G97&gt;=0.164,F97&lt;2.5,A97&gt;=5.45),4.1,IF(AND(H97&lt;8.397,D97&gt;=1.25,G97&gt;=0.164,F97&lt;2.5,A97&gt;=5.45),4,IF(AND(H97&lt;11.031,H97&lt;14.494,A97&gt;=5.05,D97&lt;0.35,D97&lt;0.8,A97&lt;5.45),1.5,IF(AND(H97&gt;=11.031,H97&lt;14.494,A97&gt;=5.05,D97&lt;0.35,D97&lt;0.8,A97&lt;5.45),1.44,IF(AND(B97&lt;2.65,H97&gt;=8.397,D97&gt;=1.25,G97&gt;=0.164,F97&lt;2.5,A97&gt;=5.45),4.767,IF(AND(H97&lt;7.388,G97&lt;0.487,G97&lt;0.719,H97&lt;16.718,F97&gt;=2.5,A97&gt;=5.45),5.067,IF(AND(G97&lt;0.533,G97&gt;=0.487,G97&lt;0.719,H97&lt;16.718,F97&gt;=2.5,A97&gt;=5.45),5.8,IF(AND(G97&gt;=0.533,G97&gt;=0.487,G97&lt;0.719,H97&lt;16.718,F97&gt;=2.5,A97&gt;=5.45),5.86,IF(AND(B97&lt;3.25,A97&gt;=4.95,A97&gt;=4.35,A97&lt;5.05,D97&lt;0.35,D97&lt;0.8,A97&lt;5.45),1.2,IF(AND(A97&lt;5.6,H97&lt;11.218,G97&gt;=0.338,D97&lt;1.25,G97&gt;=0.164,F97&lt;2.5,A97&gt;=5.45),3.7,IF(AND(A97&gt;=5.6,H97&lt;11.218,G97&gt;=0.338,D97&lt;1.25,G97&gt;=0.164,F97&lt;2.5,A97&gt;=5.45),3.5,IF(AND(H97&lt;12.668,H97&gt;=11.218,G97&gt;=0.338,D97&lt;1.25,G97&gt;=0.164,F97&lt;2.5,A97&gt;=5.45),3.9,IF(AND(H97&gt;=12.668,H97&gt;=11.218,G97&gt;=0.338,D97&lt;1.25,G97&gt;=0.164,F97&lt;2.5,A97&gt;=5.45),4,IF(AND(H97&gt;=15.705,B97&gt;=2.65,H97&gt;=8.397,D97&gt;=1.25,G97&gt;=0.164,F97&lt;2.5,A97&gt;=5.45),4.8,IF(AND(B97&lt;2.75,H97&gt;=7.388,G97&lt;0.487,G97&lt;0.719,H97&lt;16.718,F97&gt;=2.5,A97&gt;=5.45),5.26,IF(AND(B97&lt;2.95,A97&lt;4.5,A97&lt;4.95,A97&gt;=4.35,A97&lt;5.05,D97&lt;0.35,D97&lt;0.8,A97&lt;5.45),1.4,IF(AND(B97&gt;=2.95,A97&lt;4.5,A97&lt;4.95,A97&gt;=4.35,A97&lt;5.05,D97&lt;0.35,D97&lt;0.8,A97&lt;5.45),1.3,IF(AND(H97&gt;=13.924,A97&gt;=4.5,A97&lt;4.95,A97&gt;=4.35,A97&lt;5.05,D97&lt;0.35,D97&lt;0.8,A97&lt;5.45),1.5,IF(AND(G97&lt;0.252,B97&gt;=3.25,A97&gt;=4.95,A97&gt;=4.35,A97&lt;5.05,D97&lt;0.35,D97&lt;0.8,A97&lt;5.45),1.4,IF(AND(G97&gt;=0.252,B97&gt;=3.25,A97&gt;=4.95,A97&gt;=4.35,A97&lt;5.05,D97&lt;0.35,D97&lt;0.8,A97&lt;5.45),1.32,IF(AND(G97&gt;=0.473,H97&lt;15.705,B97&gt;=2.65,H97&gt;=8.397,D97&gt;=1.25,G97&gt;=0.164,F97&lt;2.5,A97&gt;=5.45),4.7,IF(AND(B97&gt;=3.15,B97&gt;=2.75,H97&gt;=7.388,G97&lt;0.487,G97&lt;0.719,H97&lt;16.718,F97&gt;=2.5,A97&gt;=5.45),5.7,IF(AND(B97&lt;3.15,H97&lt;13.924,A97&gt;=4.5,A97&lt;4.95,A97&gt;=4.35,A97&lt;5.05,D97&lt;0.35,D97&lt;0.8,A97&lt;5.45),1.433,IF(AND(B97&gt;=3.15,H97&lt;13.924,A97&gt;=4.5,A97&lt;4.95,A97&gt;=4.35,A97&lt;5.05,D97&lt;0.35,D97&lt;0.8,A97&lt;5.45),1.4,IF(AND(H97&gt;=14.81,G97&lt;0.473,H97&lt;15.705,B97&gt;=2.65,H97&gt;=8.397,D97&gt;=1.25,G97&gt;=0.164,F97&lt;2.5,A97&gt;=5.45),4.2,IF(AND(A97&lt;6.65,B97&lt;3.15,B97&gt;=2.75,H97&gt;=7.388,G97&lt;0.487,G97&lt;0.719,H97&lt;16.718,F97&gt;=2.5,A97&gt;=5.45),5.6,IF(AND(A97&gt;=6.65,B97&lt;3.15,B97&gt;=2.75,H97&gt;=7.388,G97&lt;0.487,G97&lt;0.719,H97&lt;16.718,F97&gt;=2.5,A97&gt;=5.45),5.4,IF(AND(A97&lt;6.15,H97&lt;14.81,G97&lt;0.473,H97&lt;15.705,B97&gt;=2.65,H97&gt;=8.397,D97&gt;=1.25,G97&gt;=0.164,F97&lt;2.5,A97&gt;=5.45),4.5,IF(AND(A97&gt;=6.15,H97&lt;14.81,G97&lt;0.473,H97&lt;15.705,B97&gt;=2.65,H97&gt;=8.397,D97&gt;=1.25,G97&gt;=0.164,F97&lt;2.5,A97&gt;=5.45),4.4,"shouldnthappen"))))))))))))))))))))))))))))))))))))</f>
        <v>4.5</v>
      </c>
      <c r="U97" s="1" t="n">
        <f aca="false">IF(AND(G97&gt;=0.934,F97&lt;1.5),1.7,IF(AND(D97&lt;0.15,D97&lt;0.25,G97&lt;0.934,F97&lt;1.5),1.38,IF(AND(H97&gt;=14.379,D97&gt;=0.25,G97&lt;0.934,F97&lt;1.5),1.7,IF(AND(A97&lt;5.3,D97&lt;1.35,F97&lt;2.5,F97&gt;=1.5),3.15,IF(AND(H97&lt;7.148,D97&gt;=1.35,F97&lt;2.5,F97&gt;=1.5),3.9,IF(AND(G97&lt;0.352,A97&lt;6.15,F97&gt;=2.5,F97&gt;=1.5),4.5,IF(AND(G97&gt;=0.352,A97&lt;6.15,F97&gt;=2.5,F97&gt;=1.5),4.92,IF(AND(B97&lt;2.85,A97&gt;=6.15,F97&gt;=2.5,F97&gt;=1.5),6.2,IF(AND(D97&gt;=0.45,H97&lt;14.379,D97&gt;=0.25,G97&lt;0.934,F97&lt;1.5),1.65,IF(AND(G97&gt;=0.857,A97&gt;=5.3,D97&lt;1.35,F97&lt;2.5,F97&gt;=1.5),4.3,IF(AND(A97&gt;=7.25,B97&gt;=2.85,A97&gt;=6.15,F97&gt;=2.5,F97&gt;=1.5),6.425,IF(AND(H97&lt;9.499,A97&lt;5.05,D97&gt;=0.15,D97&lt;0.25,G97&lt;0.934,F97&lt;1.5),1.4,IF(AND(A97&gt;=5.45,A97&gt;=5.05,D97&gt;=0.15,D97&lt;0.25,G97&lt;0.934,F97&lt;1.5),1.3,IF(AND(B97&gt;=4.15,D97&lt;0.45,H97&lt;14.379,D97&gt;=0.25,G97&lt;0.934,F97&lt;1.5),1.5,IF(AND(A97&gt;=5.75,G97&lt;0.857,A97&gt;=5.3,D97&lt;1.35,F97&lt;2.5,F97&gt;=1.5),4.02,IF(AND(A97&lt;6.65,G97&lt;0.333,H97&gt;=7.148,D97&gt;=1.35,F97&lt;2.5,F97&gt;=1.5),4.475,IF(AND(A97&gt;=6.65,G97&lt;0.333,H97&gt;=7.148,D97&gt;=1.35,F97&lt;2.5,F97&gt;=1.5),4.8,IF(AND(D97&gt;=1.45,G97&gt;=0.333,H97&gt;=7.148,D97&gt;=1.35,F97&lt;2.5,F97&gt;=1.5),4.85,IF(AND(G97&gt;=0.861,A97&lt;7.25,B97&gt;=2.85,A97&gt;=6.15,F97&gt;=2.5,F97&gt;=1.5),5.2,IF(AND(G97&lt;0.571,H97&gt;=9.499,A97&lt;5.05,D97&gt;=0.15,D97&lt;0.25,G97&lt;0.934,F97&lt;1.5),1.2,IF(AND(G97&gt;=0.571,H97&gt;=9.499,A97&lt;5.05,D97&gt;=0.15,D97&lt;0.25,G97&lt;0.934,F97&lt;1.5),1.3,IF(AND(H97&lt;9.283,A97&lt;5.45,A97&gt;=5.05,D97&gt;=0.15,D97&lt;0.25,G97&lt;0.934,F97&lt;1.5),1.5,IF(AND(H97&gt;=9.283,A97&lt;5.45,A97&gt;=5.05,D97&gt;=0.15,D97&lt;0.25,G97&lt;0.934,F97&lt;1.5),1.425,IF(AND(A97&lt;4.9,B97&lt;4.15,D97&lt;0.45,H97&lt;14.379,D97&gt;=0.25,G97&lt;0.934,F97&lt;1.5),1.4,IF(AND(A97&gt;=4.9,B97&lt;4.15,D97&lt;0.45,H97&lt;14.379,D97&gt;=0.25,G97&lt;0.934,F97&lt;1.5),1.325,IF(AND(G97&lt;0.572,A97&lt;5.75,G97&lt;0.857,A97&gt;=5.3,D97&lt;1.35,F97&lt;2.5,F97&gt;=1.5),3.65,IF(AND(G97&gt;=0.572,A97&lt;5.75,G97&lt;0.857,A97&gt;=5.3,D97&lt;1.35,F97&lt;2.5,F97&gt;=1.5),3.9,IF(AND(A97&lt;6.75,D97&lt;1.45,G97&gt;=0.333,H97&gt;=7.148,D97&gt;=1.35,F97&lt;2.5,F97&gt;=1.5),4.4,IF(AND(A97&gt;=6.75,D97&lt;1.45,G97&gt;=0.333,H97&gt;=7.148,D97&gt;=1.35,F97&lt;2.5,F97&gt;=1.5),4.78,IF(AND(A97&lt;6.6,B97&lt;3.25,G97&lt;0.861,A97&lt;7.25,B97&gt;=2.85,A97&gt;=6.15,F97&gt;=2.5,F97&gt;=1.5),5.333,IF(AND(H97&lt;11.461,B97&gt;=3.25,G97&lt;0.861,A97&lt;7.25,B97&gt;=2.85,A97&gt;=6.15,F97&gt;=2.5,F97&gt;=1.5),6.025,IF(AND(H97&gt;=11.461,B97&gt;=3.25,G97&lt;0.861,A97&lt;7.25,B97&gt;=2.85,A97&gt;=6.15,F97&gt;=2.5,F97&gt;=1.5),5.667,IF(AND(H97&gt;=14.564,A97&gt;=6.6,B97&lt;3.25,G97&lt;0.861,A97&lt;7.25,B97&gt;=2.85,A97&gt;=6.15,F97&gt;=2.5,F97&gt;=1.5),5.4,IF(AND(D97&gt;=2.35,H97&lt;14.564,A97&gt;=6.6,B97&lt;3.25,G97&lt;0.861,A97&lt;7.25,B97&gt;=2.85,A97&gt;=6.15,F97&gt;=2.5,F97&gt;=1.5),5.6,IF(AND(A97&lt;6.85,D97&lt;2.35,H97&lt;14.564,A97&gt;=6.6,B97&lt;3.25,G97&lt;0.861,A97&lt;7.25,B97&gt;=2.85,A97&gt;=6.15,F97&gt;=2.5,F97&gt;=1.5),5.9,IF(AND(A97&gt;=6.85,D97&lt;2.35,H97&lt;14.564,A97&gt;=6.6,B97&lt;3.25,G97&lt;0.861,A97&lt;7.25,B97&gt;=2.85,A97&gt;=6.15,F97&gt;=2.5,F97&gt;=1.5),5.78,"shouldnthappen"))))))))))))))))))))))))))))))))))))</f>
        <v>3.65</v>
      </c>
      <c r="V97" s="1" t="n">
        <f aca="false">IF(AND(H97&lt;5.748,A97&lt;5.05,D97&lt;0.75),1,IF(AND(B97&lt;3.15,H97&gt;=5.748,A97&lt;5.05,D97&lt;0.75),1.475,IF(AND(G97&gt;=0.801,D97&lt;0.25,A97&gt;=5.05,D97&lt;0.75),1.7,IF(AND(D97&gt;=0.45,D97&gt;=0.25,A97&gt;=5.05,D97&lt;0.75),1.7,IF(AND(B97&lt;2.35,F97&lt;2.5,B97&lt;2.75,D97&gt;=0.75),4.16,IF(AND(D97&lt;1.75,F97&gt;=2.5,B97&lt;2.75,D97&gt;=0.75),4.875,IF(AND(D97&gt;=1.75,F97&gt;=2.5,B97&lt;2.75,D97&gt;=0.75),5.333,IF(AND(H97&gt;=16.284,D97&gt;=1.55,B97&gt;=2.75,D97&gt;=0.75),6.6,IF(AND(H97&gt;=14.144,B97&gt;=3.15,H97&gt;=5.748,A97&lt;5.05,D97&lt;0.75),1.3,IF(AND(A97&lt;5.45,G97&lt;0.801,D97&lt;0.25,A97&gt;=5.05,D97&lt;0.75),1.5,IF(AND(A97&gt;=5.45,G97&lt;0.801,D97&lt;0.25,A97&gt;=5.05,D97&lt;0.75),1.34,IF(AND(B97&lt;3.75,D97&lt;0.45,D97&gt;=0.25,A97&gt;=5.05,D97&lt;0.75),1.467,IF(AND(B97&gt;=3.75,D97&lt;0.45,D97&gt;=0.25,A97&gt;=5.05,D97&lt;0.75),1.767,IF(AND(G97&gt;=0.896,B97&gt;=2.35,F97&lt;2.5,B97&lt;2.75,D97&gt;=0.75),4.9,IF(AND(H97&lt;15.504,D97&lt;1.35,D97&lt;1.55,B97&gt;=2.75,D97&gt;=0.75),4.2,IF(AND(H97&gt;=15.504,D97&lt;1.35,D97&lt;1.55,B97&gt;=2.75,D97&gt;=0.75),4.6,IF(AND(H97&lt;9.767,D97&gt;=1.35,D97&lt;1.55,B97&gt;=2.75,D97&gt;=0.75),5.1,IF(AND(A97&lt;4.5,H97&lt;14.144,B97&gt;=3.15,H97&gt;=5.748,A97&lt;5.05,D97&lt;0.75),1.3,IF(AND(A97&gt;=4.5,H97&lt;14.144,B97&gt;=3.15,H97&gt;=5.748,A97&lt;5.05,D97&lt;0.75),1.4,IF(AND(D97&gt;=1.15,G97&lt;0.896,B97&gt;=2.35,F97&lt;2.5,B97&lt;2.75,D97&gt;=0.75),4.04,IF(AND(B97&lt;2.9,H97&gt;=9.767,D97&gt;=1.35,D97&lt;1.55,B97&gt;=2.75,D97&gt;=0.75),4.8,IF(AND(D97&lt;1.7,A97&gt;=7.05,H97&lt;16.284,D97&gt;=1.55,B97&gt;=2.75,D97&gt;=0.75),5.8,IF(AND(D97&gt;=1.7,A97&gt;=7.05,H97&lt;16.284,D97&gt;=1.55,B97&gt;=2.75,D97&gt;=0.75),6.3,IF(AND(B97&lt;2.45,D97&lt;1.15,G97&lt;0.896,B97&gt;=2.35,F97&lt;2.5,B97&lt;2.75,D97&gt;=0.75),3.767,IF(AND(B97&gt;=2.45,D97&lt;1.15,G97&lt;0.896,B97&gt;=2.35,F97&lt;2.5,B97&lt;2.75,D97&gt;=0.75),3.167,IF(AND(B97&gt;=3.15,B97&gt;=2.9,H97&gt;=9.767,D97&gt;=1.35,D97&lt;1.55,B97&gt;=2.75,D97&gt;=0.75),4.7,IF(AND(D97&lt;1.9,D97&lt;2.05,A97&lt;7.05,H97&lt;16.284,D97&gt;=1.55,B97&gt;=2.75,D97&gt;=0.75),4.82,IF(AND(D97&gt;=1.9,D97&lt;2.05,A97&lt;7.05,H97&lt;16.284,D97&gt;=1.55,B97&gt;=2.75,D97&gt;=0.75),5.067,IF(AND(H97&lt;12.721,B97&lt;3.15,B97&gt;=2.9,H97&gt;=9.767,D97&gt;=1.35,D97&lt;1.55,B97&gt;=2.75,D97&gt;=0.75),4.5,IF(AND(H97&gt;=12.721,B97&lt;3.15,B97&gt;=2.9,H97&gt;=9.767,D97&gt;=1.35,D97&lt;1.55,B97&gt;=2.75,D97&gt;=0.75),4.433,IF(AND(H97&lt;9.525,G97&lt;0.364,D97&gt;=2.05,A97&lt;7.05,H97&lt;16.284,D97&gt;=1.55,B97&gt;=2.75,D97&gt;=0.75),5.1,IF(AND(A97&lt;6.25,G97&gt;=0.364,D97&gt;=2.05,A97&lt;7.05,H97&lt;16.284,D97&gt;=1.55,B97&gt;=2.75,D97&gt;=0.75),5.4,IF(AND(H97&lt;10.898,H97&gt;=9.525,G97&lt;0.364,D97&gt;=2.05,A97&lt;7.05,H97&lt;16.284,D97&gt;=1.55,B97&gt;=2.75,D97&gt;=0.75),5.6,IF(AND(H97&lt;8.711,A97&gt;=6.25,G97&gt;=0.364,D97&gt;=2.05,A97&lt;7.05,H97&lt;16.284,D97&gt;=1.55,B97&gt;=2.75,D97&gt;=0.75),5.7,IF(AND(H97&gt;=8.711,A97&gt;=6.25,G97&gt;=0.364,D97&gt;=2.05,A97&lt;7.05,H97&lt;16.284,D97&gt;=1.55,B97&gt;=2.75,D97&gt;=0.75),5.84,IF(AND(D97&lt;2.2,H97&gt;=10.898,H97&gt;=9.525,G97&lt;0.364,D97&gt;=2.05,A97&lt;7.05,H97&lt;16.284,D97&gt;=1.55,B97&gt;=2.75,D97&gt;=0.75),5.4,IF(AND(D97&gt;=2.2,H97&gt;=10.898,H97&gt;=9.525,G97&lt;0.364,D97&gt;=2.05,A97&lt;7.05,H97&lt;16.284,D97&gt;=1.55,B97&gt;=2.75,D97&gt;=0.75),5.3,"shouldnthappen")))))))))))))))))))))))))))))))))))))</f>
        <v>4.04</v>
      </c>
      <c r="W97" s="1" t="n">
        <f aca="false">IF(AND(H97&lt;6.926,D97&gt;=0.35,D97&lt;0.8),1.9,IF(AND(H97&gt;=6.926,D97&gt;=0.35,D97&lt;0.8),1.533,IF(AND(H97&lt;13.492,A97&lt;4.75,D97&lt;0.35,D97&lt;0.8),1.1,IF(AND(H97&gt;=13.492,A97&lt;4.75,D97&lt;0.35,D97&lt;0.8),1.375,IF(AND(B97&lt;2.75,A97&gt;=5.85,F97&lt;2.5,D97&gt;=0.8),4.833,IF(AND(B97&lt;3.3,A97&gt;=7.05,F97&gt;=2.5,D97&gt;=0.8),5.8,IF(AND(B97&gt;=3.3,A97&gt;=7.05,F97&gt;=2.5,D97&gt;=0.8),6.325,IF(AND(D97&gt;=0.25,A97&lt;5.05,A97&gt;=4.75,D97&lt;0.35,D97&lt;0.8),1.3,IF(AND(B97&lt;3.6,A97&gt;=5.05,A97&gt;=4.75,D97&lt;0.35,D97&lt;0.8),1.4,IF(AND(H97&lt;10.194,G97&lt;0.412,A97&lt;5.85,F97&lt;2.5,D97&gt;=0.8),4.133,IF(AND(H97&gt;=10.194,G97&lt;0.412,A97&lt;5.85,F97&lt;2.5,D97&gt;=0.8),4.5,IF(AND(A97&lt;5.35,G97&gt;=0.412,A97&lt;5.85,F97&lt;2.5,D97&gt;=0.8),3.15,IF(AND(A97&lt;6.2,B97&gt;=2.75,A97&gt;=5.85,F97&lt;2.5,D97&gt;=0.8),4.3,IF(AND(H97&lt;5.767,A97&lt;6.2,A97&lt;7.05,F97&gt;=2.5,D97&gt;=0.8),4.5,IF(AND(G97&gt;=0.861,A97&gt;=6.2,A97&lt;7.05,F97&gt;=2.5,D97&gt;=0.8),5.2,IF(AND(B97&lt;3.15,D97&lt;0.25,A97&lt;5.05,A97&gt;=4.75,D97&lt;0.35,D97&lt;0.8),1.55,IF(AND(A97&lt;5.45,B97&gt;=3.6,A97&gt;=5.05,A97&gt;=4.75,D97&lt;0.35,D97&lt;0.8),1.5,IF(AND(A97&gt;=5.45,B97&gt;=3.6,A97&gt;=5.05,A97&gt;=4.75,D97&lt;0.35,D97&lt;0.8),1.4,IF(AND(G97&gt;=0.772,A97&gt;=5.35,G97&gt;=0.412,A97&lt;5.85,F97&lt;2.5,D97&gt;=0.8),3.9,IF(AND(D97&gt;=1.45,A97&gt;=6.2,B97&gt;=2.75,A97&gt;=5.85,F97&lt;2.5,D97&gt;=0.8),4.775,IF(AND(G97&lt;0.5,H97&gt;=5.767,A97&lt;6.2,A97&lt;7.05,F97&gt;=2.5,D97&gt;=0.8),5.1,IF(AND(G97&gt;=0.5,H97&gt;=5.767,A97&lt;6.2,A97&lt;7.05,F97&gt;=2.5,D97&gt;=0.8),4.95,IF(AND(B97&gt;=3.25,G97&lt;0.861,A97&gt;=6.2,A97&lt;7.05,F97&gt;=2.5,D97&gt;=0.8),5.75,IF(AND(A97&lt;4.95,B97&gt;=3.15,D97&lt;0.25,A97&lt;5.05,A97&gt;=4.75,D97&lt;0.35,D97&lt;0.8),1.4,IF(AND(A97&lt;5.65,G97&lt;0.772,A97&gt;=5.35,G97&gt;=0.412,A97&lt;5.85,F97&lt;2.5,D97&gt;=0.8),3.6,IF(AND(A97&gt;=5.65,G97&lt;0.772,A97&gt;=5.35,G97&gt;=0.412,A97&lt;5.85,F97&lt;2.5,D97&gt;=0.8),3.5,IF(AND(B97&gt;=3.15,D97&lt;1.45,A97&gt;=6.2,B97&gt;=2.75,A97&gt;=5.85,F97&lt;2.5,D97&gt;=0.8),4.7,IF(AND(A97&gt;=6.65,B97&lt;3.25,G97&lt;0.861,A97&gt;=6.2,A97&lt;7.05,F97&gt;=2.5,D97&gt;=0.8),5.567,IF(AND(H97&lt;9.499,A97&gt;=4.95,B97&gt;=3.15,D97&lt;0.25,A97&lt;5.05,A97&gt;=4.75,D97&lt;0.35,D97&lt;0.8),1.4,IF(AND(H97&gt;=9.499,A97&gt;=4.95,B97&gt;=3.15,D97&lt;0.25,A97&lt;5.05,A97&gt;=4.75,D97&lt;0.35,D97&lt;0.8),1.2,IF(AND(G97&lt;0.765,B97&lt;3.15,D97&lt;1.45,A97&gt;=6.2,B97&gt;=2.75,A97&gt;=5.85,F97&lt;2.5,D97&gt;=0.8),4.4,IF(AND(G97&gt;=0.765,B97&lt;3.15,D97&lt;1.45,A97&gt;=6.2,B97&gt;=2.75,A97&gt;=5.85,F97&lt;2.5,D97&gt;=0.8),4.6,IF(AND(H97&lt;10.667,A97&lt;6.65,B97&lt;3.25,G97&lt;0.861,A97&gt;=6.2,A97&lt;7.05,F97&gt;=2.5,D97&gt;=0.8),5.167,IF(AND(G97&lt;0.627,H97&gt;=10.667,A97&lt;6.65,B97&lt;3.25,G97&lt;0.861,A97&gt;=6.2,A97&lt;7.05,F97&gt;=2.5,D97&gt;=0.8),5.64,IF(AND(G97&gt;=0.627,H97&gt;=10.667,A97&lt;6.65,B97&lt;3.25,G97&lt;0.861,A97&gt;=6.2,A97&lt;7.05,F97&gt;=2.5,D97&gt;=0.8),5.1,"shouldnthappen")))))))))))))))))))))))))))))))))))</f>
        <v>4.133</v>
      </c>
      <c r="X97" s="1" t="n">
        <f aca="false">IF(AND(B97&lt;3.05,H97&lt;6.697,A97&lt;5.45),4.1,IF(AND(B97&gt;=3.05,H97&lt;6.697,A97&lt;5.45),1.48,IF(AND(D97&lt;0.7,A97&lt;5.9,A97&gt;=5.45),1.4,IF(AND(A97&lt;4.35,B97&lt;3.3,H97&gt;=6.697,A97&lt;5.45),1.1,IF(AND(G97&lt;0.372,D97&gt;=0.7,A97&lt;5.9,A97&gt;=5.45),4.36,IF(AND(A97&gt;=4.9,A97&gt;=4.35,B97&lt;3.3,H97&gt;=6.697,A97&lt;5.45),1.6,IF(AND(H97&gt;=14.171,A97&lt;5.15,B97&gt;=3.3,H97&gt;=6.697,A97&lt;5.45),1.6,IF(AND(G97&lt;0.451,A97&gt;=5.15,B97&gt;=3.3,H97&gt;=6.697,A97&lt;5.45),1.367,IF(AND(G97&gt;=0.451,A97&gt;=5.15,B97&gt;=3.3,H97&gt;=6.697,A97&lt;5.45),1.5,IF(AND(G97&lt;0.332,D97&lt;1.45,F97&lt;2.5,A97&gt;=5.9,A97&gt;=5.45),4.35,IF(AND(A97&lt;6.15,D97&gt;=1.45,F97&lt;2.5,A97&gt;=5.9,A97&gt;=5.45),5.1,IF(AND(D97&gt;=2.4,G97&lt;0.432,F97&gt;=2.5,A97&gt;=5.9,A97&gt;=5.45),5.78,IF(AND(A97&lt;6.15,G97&gt;=0.432,F97&gt;=2.5,A97&gt;=5.9,A97&gt;=5.45),4.9,IF(AND(B97&lt;3.1,A97&lt;4.9,A97&gt;=4.35,B97&lt;3.3,H97&gt;=6.697,A97&lt;5.45),1.4,IF(AND(B97&gt;=3.1,A97&lt;4.9,A97&gt;=4.35,B97&lt;3.3,H97&gt;=6.697,A97&lt;5.45),1.3,IF(AND(G97&lt;0.343,H97&lt;14.171,A97&lt;5.15,B97&gt;=3.3,H97&gt;=6.697,A97&lt;5.45),1.433,IF(AND(G97&gt;=0.343,H97&lt;14.171,A97&lt;5.15,B97&gt;=3.3,H97&gt;=6.697,A97&lt;5.45),1.525,IF(AND(D97&lt;1.05,B97&lt;2.55,G97&gt;=0.372,D97&gt;=0.7,A97&lt;5.9,A97&gt;=5.45),3.7,IF(AND(H97&lt;10.596,B97&gt;=2.55,G97&gt;=0.372,D97&gt;=0.7,A97&lt;5.9,A97&gt;=5.45),3.525,IF(AND(H97&gt;=10.596,B97&gt;=2.55,G97&gt;=0.372,D97&gt;=0.7,A97&lt;5.9,A97&gt;=5.45),3.9,IF(AND(H97&lt;14.314,G97&gt;=0.332,D97&lt;1.45,F97&lt;2.5,A97&gt;=5.9,A97&gt;=5.45),4.4,IF(AND(H97&gt;=14.314,G97&gt;=0.332,D97&lt;1.45,F97&lt;2.5,A97&gt;=5.9,A97&gt;=5.45),4.7,IF(AND(H97&lt;13.906,A97&gt;=6.15,D97&gt;=1.45,F97&lt;2.5,A97&gt;=5.9,A97&gt;=5.45),4.675,IF(AND(H97&gt;=13.906,A97&gt;=6.15,D97&gt;=1.45,F97&lt;2.5,A97&gt;=5.9,A97&gt;=5.45),4.9,IF(AND(G97&lt;0.093,D97&lt;2.4,G97&lt;0.432,F97&gt;=2.5,A97&gt;=5.9,A97&gt;=5.45),5.6,IF(AND(B97&lt;2.95,A97&gt;=6.15,G97&gt;=0.432,F97&gt;=2.5,A97&gt;=5.9,A97&gt;=5.45),5.86,IF(AND(A97&lt;5.55,D97&gt;=1.05,B97&lt;2.55,G97&gt;=0.372,D97&gt;=0.7,A97&lt;5.9,A97&gt;=5.45),4,IF(AND(A97&gt;=5.55,D97&gt;=1.05,B97&lt;2.55,G97&gt;=0.372,D97&gt;=0.7,A97&lt;5.9,A97&gt;=5.45),3.9,IF(AND(D97&lt;1.7,G97&gt;=0.093,D97&lt;2.4,G97&lt;0.432,F97&gt;=2.5,A97&gt;=5.9,A97&gt;=5.45),5.05,IF(AND(G97&gt;=0.774,B97&gt;=2.95,A97&gt;=6.15,G97&gt;=0.432,F97&gt;=2.5,A97&gt;=5.9,A97&gt;=5.45),5.3,IF(AND(G97&gt;=0.312,D97&gt;=1.7,G97&gt;=0.093,D97&lt;2.4,G97&lt;0.432,F97&gt;=2.5,A97&gt;=5.9,A97&gt;=5.45),5.4,IF(AND(D97&lt;2.45,G97&lt;0.774,B97&gt;=2.95,A97&gt;=6.15,G97&gt;=0.432,F97&gt;=2.5,A97&gt;=5.9,A97&gt;=5.45),5.66,IF(AND(D97&gt;=2.45,G97&lt;0.774,B97&gt;=2.95,A97&gt;=6.15,G97&gt;=0.432,F97&gt;=2.5,A97&gt;=5.9,A97&gt;=5.45),6,IF(AND(G97&gt;=0.301,G97&lt;0.312,D97&gt;=1.7,G97&gt;=0.093,D97&lt;2.4,G97&lt;0.432,F97&gt;=2.5,A97&gt;=5.9,A97&gt;=5.45),5.1,IF(AND(A97&lt;6.45,G97&lt;0.301,G97&lt;0.312,D97&gt;=1.7,G97&gt;=0.093,D97&lt;2.4,G97&lt;0.432,F97&gt;=2.5,A97&gt;=5.9,A97&gt;=5.45),5.3,IF(AND(A97&gt;=6.45,G97&lt;0.301,G97&lt;0.312,D97&gt;=1.7,G97&gt;=0.093,D97&lt;2.4,G97&lt;0.432,F97&gt;=2.5,A97&gt;=5.9,A97&gt;=5.45),5.2,"shouldnthappen"))))))))))))))))))))))))))))))))))))</f>
        <v>4.36</v>
      </c>
      <c r="Y97" s="1" t="n">
        <f aca="false">IF(AND(H97&lt;6.51,F97&lt;1.5),1.8,IF(AND(H97&gt;=16.674,F97&gt;=1.5),6.533,IF(AND(D97&gt;=0.45,H97&gt;=6.51,F97&lt;1.5),1.667,IF(AND(H97&gt;=13.805,G97&lt;0.154,H97&lt;16.674,F97&gt;=1.5),6.7,IF(AND(D97&lt;0.15,A97&lt;5.05,D97&lt;0.45,H97&gt;=6.51,F97&lt;1.5),1.4,IF(AND(H97&gt;=13.586,A97&gt;=5.05,D97&lt;0.45,H97&gt;=6.51,F97&lt;1.5),1.3,IF(AND(F97&lt;2.5,H97&lt;13.805,G97&lt;0.154,H97&lt;16.674,F97&gt;=1.5),4.6,IF(AND(H97&lt;8.929,D97&lt;1.35,G97&gt;=0.154,H97&lt;16.674,F97&gt;=1.5),3.64,IF(AND(G97&lt;0.05,H97&lt;13.586,A97&gt;=5.05,D97&lt;0.45,H97&gt;=6.51,F97&lt;1.5),1.4,IF(AND(G97&gt;=0.107,F97&gt;=2.5,H97&lt;13.805,G97&lt;0.154,H97&lt;16.674,F97&gt;=1.5),5.3,IF(AND(B97&gt;=2.75,H97&gt;=8.929,D97&lt;1.35,G97&gt;=0.154,H97&lt;16.674,F97&gt;=1.5),4.433,IF(AND(D97&gt;=1.55,F97&lt;2.5,D97&gt;=1.35,G97&gt;=0.154,H97&lt;16.674,F97&gt;=1.5),4.975,IF(AND(H97&lt;6.93,F97&gt;=2.5,D97&gt;=1.35,G97&gt;=0.154,H97&lt;16.674,F97&gt;=1.5),4.5,IF(AND(H97&lt;12.675,G97&lt;0.217,D97&gt;=0.15,A97&lt;5.05,D97&lt;0.45,H97&gt;=6.51,F97&lt;1.5),1.4,IF(AND(H97&gt;=12.675,G97&lt;0.217,D97&gt;=0.15,A97&lt;5.05,D97&lt;0.45,H97&gt;=6.51,F97&lt;1.5),1.5,IF(AND(A97&lt;4.65,G97&gt;=0.217,D97&gt;=0.15,A97&lt;5.05,D97&lt;0.45,H97&gt;=6.51,F97&lt;1.5),1.35,IF(AND(D97&lt;0.25,G97&gt;=0.05,H97&lt;13.586,A97&gt;=5.05,D97&lt;0.45,H97&gt;=6.51,F97&lt;1.5),1.467,IF(AND(D97&gt;=0.25,G97&gt;=0.05,H97&lt;13.586,A97&gt;=5.05,D97&lt;0.45,H97&gt;=6.51,F97&lt;1.5),1.5,IF(AND(H97&lt;9.15,G97&lt;0.107,F97&gt;=2.5,H97&lt;13.805,G97&lt;0.154,H97&lt;16.674,F97&gt;=1.5),5.7,IF(AND(H97&gt;=9.15,G97&lt;0.107,F97&gt;=2.5,H97&lt;13.805,G97&lt;0.154,H97&lt;16.674,F97&gt;=1.5),5.6,IF(AND(G97&lt;0.404,B97&lt;2.75,H97&gt;=8.929,D97&lt;1.35,G97&gt;=0.154,H97&lt;16.674,F97&gt;=1.5),4.15,IF(AND(G97&gt;=0.404,B97&lt;2.75,H97&gt;=8.929,D97&lt;1.35,G97&gt;=0.154,H97&lt;16.674,F97&gt;=1.5),3.9,IF(AND(A97&gt;=6.75,D97&lt;1.55,F97&lt;2.5,D97&gt;=1.35,G97&gt;=0.154,H97&lt;16.674,F97&gt;=1.5),4.82,IF(AND(D97&lt;0.25,A97&gt;=4.65,G97&gt;=0.217,D97&gt;=0.15,A97&lt;5.05,D97&lt;0.45,H97&gt;=6.51,F97&lt;1.5),1.325,IF(AND(D97&gt;=0.25,A97&gt;=4.65,G97&gt;=0.217,D97&gt;=0.15,A97&lt;5.05,D97&lt;0.45,H97&gt;=6.51,F97&lt;1.5),1.3,IF(AND(A97&lt;6.55,A97&lt;6.75,D97&lt;1.55,F97&lt;2.5,D97&gt;=1.35,G97&gt;=0.154,H97&lt;16.674,F97&gt;=1.5),4.575,IF(AND(A97&gt;=6.55,A97&lt;6.75,D97&lt;1.55,F97&lt;2.5,D97&gt;=1.35,G97&gt;=0.154,H97&lt;16.674,F97&gt;=1.5),4.4,IF(AND(B97&lt;2.9,D97&lt;2.05,H97&gt;=6.93,F97&gt;=2.5,D97&gt;=1.35,G97&gt;=0.154,H97&lt;16.674,F97&gt;=1.5),5.05,IF(AND(H97&lt;8.884,D97&gt;=2.05,H97&gt;=6.93,F97&gt;=2.5,D97&gt;=1.35,G97&gt;=0.154,H97&lt;16.674,F97&gt;=1.5),5.1,IF(AND(H97&lt;13.711,B97&gt;=2.9,D97&lt;2.05,H97&gt;=6.93,F97&gt;=2.5,D97&gt;=1.35,G97&gt;=0.154,H97&lt;16.674,F97&gt;=1.5),5,IF(AND(H97&gt;=13.711,B97&gt;=2.9,D97&lt;2.05,H97&gt;=6.93,F97&gt;=2.5,D97&gt;=1.35,G97&gt;=0.154,H97&lt;16.674,F97&gt;=1.5),5.8,IF(AND(B97&lt;3.15,H97&gt;=8.884,D97&gt;=2.05,H97&gt;=6.93,F97&gt;=2.5,D97&gt;=1.35,G97&gt;=0.154,H97&lt;16.674,F97&gt;=1.5),5.56,IF(AND(B97&gt;=3.15,H97&gt;=8.884,D97&gt;=2.05,H97&gt;=6.93,F97&gt;=2.5,D97&gt;=1.35,G97&gt;=0.154,H97&lt;16.674,F97&gt;=1.5),5.9,"shouldnthappen")))))))))))))))))))))))))))))))))</f>
        <v>4.15</v>
      </c>
      <c r="Z97" s="1" t="n">
        <f aca="false">IF(AND(F97&gt;=2,B97&gt;=3.35),5.6,IF(AND(A97&lt;6.65,H97&gt;=15.076,B97&lt;3.35),4.8,IF(AND(A97&gt;=6.65,H97&gt;=15.076,B97&lt;3.35),6.15,IF(AND(H97&lt;6.542,F97&lt;2,B97&gt;=3.35),1.767,IF(AND(G97&gt;=0.653,D97&lt;0.75,H97&lt;15.076,B97&lt;3.35),1.55,IF(AND(D97&lt;0.15,G97&lt;0.653,D97&lt;0.75,H97&lt;15.076,B97&lt;3.35),1.1,IF(AND(G97&lt;0.356,A97&lt;5.05,H97&gt;=6.542,F97&lt;2,B97&gt;=3.35),1.4,IF(AND(G97&gt;=0.356,A97&lt;5.05,H97&gt;=6.542,F97&lt;2,B97&gt;=3.35),1.3,IF(AND(G97&gt;=0.566,A97&gt;=5.05,H97&gt;=6.542,F97&lt;2,B97&gt;=3.35),1.6,IF(AND(B97&gt;=3.1,D97&gt;=0.15,G97&lt;0.653,D97&lt;0.75,H97&lt;15.076,B97&lt;3.35),1.367,IF(AND(B97&gt;=2.65,D97&lt;1.45,B97&lt;2.75,D97&gt;=0.75,H97&lt;15.076,B97&lt;3.35),3.96,IF(AND(G97&lt;0.352,D97&gt;=1.45,B97&lt;2.75,D97&gt;=0.75,H97&lt;15.076,B97&lt;3.35),4.5,IF(AND(D97&gt;=1.35,A97&lt;6.2,B97&gt;=2.75,D97&gt;=0.75,H97&lt;15.076,B97&lt;3.35),4.733,IF(AND(A97&lt;4.7,B97&lt;3.1,D97&gt;=0.15,G97&lt;0.653,D97&lt;0.75,H97&lt;15.076,B97&lt;3.35),1.36,IF(AND(A97&gt;=4.7,B97&lt;3.1,D97&gt;=0.15,G97&lt;0.653,D97&lt;0.75,H97&lt;15.076,B97&lt;3.35),1.6,IF(AND(A97&lt;5.2,B97&lt;2.65,D97&lt;1.45,B97&lt;2.75,D97&gt;=0.75,H97&lt;15.076,B97&lt;3.35),3.3,IF(AND(A97&lt;6.5,G97&gt;=0.352,D97&gt;=1.45,B97&lt;2.75,D97&gt;=0.75,H97&lt;15.076,B97&lt;3.35),5,IF(AND(A97&gt;=6.5,G97&gt;=0.352,D97&gt;=1.45,B97&lt;2.75,D97&gt;=0.75,H97&lt;15.076,B97&lt;3.35),5.8,IF(AND(H97&lt;8.486,D97&lt;1.35,A97&lt;6.2,B97&gt;=2.75,D97&gt;=0.75,H97&lt;15.076,B97&lt;3.35),3.975,IF(AND(G97&lt;0.187,F97&lt;2.5,A97&gt;=6.2,B97&gt;=2.75,D97&gt;=0.75,H97&lt;15.076,B97&lt;3.35),5,IF(AND(G97&gt;=0.187,F97&lt;2.5,A97&gt;=6.2,B97&gt;=2.75,D97&gt;=0.75,H97&lt;15.076,B97&lt;3.35),4.525,IF(AND(A97&gt;=7.25,F97&gt;=2.5,A97&gt;=6.2,B97&gt;=2.75,D97&gt;=0.75,H97&lt;15.076,B97&lt;3.35),6.5,IF(AND(G97&lt;0.185,B97&lt;3.6,G97&lt;0.566,A97&gt;=5.05,H97&gt;=6.542,F97&lt;2,B97&gt;=3.35),1.45,IF(AND(G97&gt;=0.185,B97&lt;3.6,G97&lt;0.566,A97&gt;=5.05,H97&gt;=6.542,F97&lt;2,B97&gt;=3.35),1.34,IF(AND(G97&lt;0.13,B97&gt;=3.6,G97&lt;0.566,A97&gt;=5.05,H97&gt;=6.542,F97&lt;2,B97&gt;=3.35),1.45,IF(AND(G97&gt;=0.13,B97&gt;=3.6,G97&lt;0.566,A97&gt;=5.05,H97&gt;=6.542,F97&lt;2,B97&gt;=3.35),1.5,IF(AND(D97&lt;1.05,A97&gt;=5.2,B97&lt;2.65,D97&lt;1.45,B97&lt;2.75,D97&gt;=0.75,H97&lt;15.076,B97&lt;3.35),3.5,IF(AND(D97&gt;=1.05,A97&gt;=5.2,B97&lt;2.65,D97&lt;1.45,B97&lt;2.75,D97&gt;=0.75,H97&lt;15.076,B97&lt;3.35),3.94,IF(AND(H97&lt;10.983,H97&gt;=8.486,D97&lt;1.35,A97&lt;6.2,B97&gt;=2.75,D97&gt;=0.75,H97&lt;15.076,B97&lt;3.35),4.38,IF(AND(H97&gt;=10.983,H97&gt;=8.486,D97&lt;1.35,A97&lt;6.2,B97&gt;=2.75,D97&gt;=0.75,H97&lt;15.076,B97&lt;3.35),4.1,IF(AND(B97&gt;=3.25,A97&lt;7.25,F97&gt;=2.5,A97&gt;=6.2,B97&gt;=2.75,D97&gt;=0.75,H97&lt;15.076,B97&lt;3.35),5.7,IF(AND(B97&lt;2.95,B97&lt;3.25,A97&lt;7.25,F97&gt;=2.5,A97&gt;=6.2,B97&gt;=2.75,D97&gt;=0.75,H97&lt;15.076,B97&lt;3.35),5.6,IF(AND(H97&gt;=13.711,B97&gt;=2.95,B97&lt;3.25,A97&lt;7.25,F97&gt;=2.5,A97&gt;=6.2,B97&gt;=2.75,D97&gt;=0.75,H97&lt;15.076,B97&lt;3.35),5.8,IF(AND(A97&gt;=6.8,H97&lt;13.711,B97&gt;=2.95,B97&lt;3.25,A97&lt;7.25,F97&gt;=2.5,A97&gt;=6.2,B97&gt;=2.75,D97&gt;=0.75,H97&lt;15.076,B97&lt;3.35),5.1,IF(AND(H97&lt;12.921,A97&lt;6.8,H97&lt;13.711,B97&gt;=2.95,B97&lt;3.25,A97&lt;7.25,F97&gt;=2.5,A97&gt;=6.2,B97&gt;=2.75,D97&gt;=0.75,H97&lt;15.076,B97&lt;3.35),5.34,IF(AND(H97&gt;=12.921,A97&lt;6.8,H97&lt;13.711,B97&gt;=2.95,B97&lt;3.25,A97&lt;7.25,F97&gt;=2.5,A97&gt;=6.2,B97&gt;=2.75,D97&gt;=0.75,H97&lt;15.076,B97&lt;3.35),5.133,"shouldnthappen"))))))))))))))))))))))))))))))))))))</f>
        <v>3.96</v>
      </c>
      <c r="AA97" s="1" t="n">
        <f aca="false">IF(AND(D97&gt;=0.45,A97&lt;5.05,D97&lt;0.8),1.6,IF(AND(D97&gt;=0.45,A97&gt;=5.05,D97&lt;0.8),1.7,IF(AND(H97&gt;=16.244,F97&gt;=2.5,D97&gt;=0.8),6.533,IF(AND(A97&lt;4.35,D97&lt;0.45,A97&lt;5.05,D97&lt;0.8),1.1,IF(AND(H97&gt;=14.877,D97&lt;0.45,A97&gt;=5.05,D97&lt;0.8),1.3,IF(AND(D97&gt;=1.4,A97&lt;5.65,F97&lt;2.5,D97&gt;=0.8),4.5,IF(AND(A97&gt;=7.25,H97&lt;16.244,F97&gt;=2.5,D97&gt;=0.8),6.5,IF(AND(A97&gt;=4.75,A97&gt;=4.35,D97&lt;0.45,A97&lt;5.05,D97&lt;0.8),1.35,IF(AND(A97&lt;5.3,D97&lt;1.4,A97&lt;5.65,F97&lt;2.5,D97&gt;=0.8),3.1,IF(AND(A97&gt;=6.8,A97&gt;=6.55,A97&gt;=5.65,F97&lt;2.5,D97&gt;=0.8),4.9,IF(AND(H97&lt;5.767,A97&lt;7.25,H97&lt;16.244,F97&gt;=2.5,D97&gt;=0.8),4.5,IF(AND(G97&gt;=0.522,A97&lt;4.75,A97&gt;=4.35,D97&lt;0.45,A97&lt;5.05,D97&lt;0.8),1.2,IF(AND(G97&gt;=0.948,D97&lt;0.35,H97&lt;14.877,D97&lt;0.45,A97&gt;=5.05,D97&lt;0.8),1.7,IF(AND(H97&lt;13.089,D97&gt;=0.35,H97&lt;14.877,D97&lt;0.45,A97&gt;=5.05,D97&lt;0.8),1.5,IF(AND(H97&gt;=13.089,D97&gt;=0.35,H97&lt;14.877,D97&lt;0.45,A97&gt;=5.05,D97&lt;0.8),1.3,IF(AND(B97&gt;=2.95,A97&gt;=5.3,D97&lt;1.4,A97&lt;5.65,F97&lt;2.5,D97&gt;=0.8),4.1,IF(AND(H97&lt;9.181,A97&lt;6.05,A97&lt;6.55,A97&gt;=5.65,F97&lt;2.5,D97&gt;=0.8),5.1,IF(AND(H97&gt;=9.181,A97&lt;6.05,A97&lt;6.55,A97&gt;=5.65,F97&lt;2.5,D97&gt;=0.8),4.3,IF(AND(G97&gt;=0.867,A97&gt;=6.05,A97&lt;6.55,A97&gt;=5.65,F97&lt;2.5,D97&gt;=0.8),4.9,IF(AND(B97&lt;3.05,A97&lt;6.8,A97&gt;=6.55,A97&gt;=5.65,F97&lt;2.5,D97&gt;=0.8),5,IF(AND(B97&gt;=3.05,A97&lt;6.8,A97&gt;=6.55,A97&gt;=5.65,F97&lt;2.5,D97&gt;=0.8),4.55,IF(AND(H97&gt;=14.144,G97&lt;0.522,A97&lt;4.75,A97&gt;=4.35,D97&lt;0.45,A97&lt;5.05,D97&lt;0.8),1.3,IF(AND(B97&lt;2.7,B97&lt;2.95,A97&gt;=5.3,D97&lt;1.4,A97&lt;5.65,F97&lt;2.5,D97&gt;=0.8),3.78,IF(AND(B97&gt;=2.7,B97&lt;2.95,A97&gt;=5.3,D97&lt;1.4,A97&lt;5.65,F97&lt;2.5,D97&gt;=0.8),3.6,IF(AND(G97&lt;0.638,G97&lt;0.867,A97&gt;=6.05,A97&lt;6.55,A97&gt;=5.65,F97&lt;2.5,D97&gt;=0.8),4.433,IF(AND(G97&gt;=0.638,G97&lt;0.867,A97&gt;=6.05,A97&lt;6.55,A97&gt;=5.65,F97&lt;2.5,D97&gt;=0.8),4,IF(AND(A97&lt;6.35,H97&lt;11.146,H97&gt;=5.767,A97&lt;7.25,H97&lt;16.244,F97&gt;=2.5,D97&gt;=0.8),5.1,IF(AND(A97&lt;4.5,H97&lt;14.144,G97&lt;0.522,A97&lt;4.75,A97&gt;=4.35,D97&lt;0.45,A97&lt;5.05,D97&lt;0.8),1.35,IF(AND(A97&gt;=4.5,H97&lt;14.144,G97&lt;0.522,A97&lt;4.75,A97&gt;=4.35,D97&lt;0.45,A97&lt;5.05,D97&lt;0.8),1.4,IF(AND(A97&lt;5.15,B97&lt;3.75,G97&lt;0.948,D97&lt;0.35,H97&lt;14.877,D97&lt;0.45,A97&gt;=5.05,D97&lt;0.8),1.4,IF(AND(A97&gt;=5.15,B97&lt;3.75,G97&lt;0.948,D97&lt;0.35,H97&lt;14.877,D97&lt;0.45,A97&gt;=5.05,D97&lt;0.8),1.5,IF(AND(G97&lt;0.112,B97&gt;=3.75,G97&lt;0.948,D97&lt;0.35,H97&lt;14.877,D97&lt;0.45,A97&gt;=5.05,D97&lt;0.8),1.5,IF(AND(G97&gt;=0.112,B97&gt;=3.75,G97&lt;0.948,D97&lt;0.35,H97&lt;14.877,D97&lt;0.45,A97&gt;=5.05,D97&lt;0.8),1.6,IF(AND(G97&lt;0.075,A97&gt;=6.35,H97&lt;11.146,H97&gt;=5.767,A97&lt;7.25,H97&lt;16.244,F97&gt;=2.5,D97&gt;=0.8),5.5,IF(AND(G97&gt;=0.075,A97&gt;=6.35,H97&lt;11.146,H97&gt;=5.767,A97&lt;7.25,H97&lt;16.244,F97&gt;=2.5,D97&gt;=0.8),5.24,IF(AND(B97&lt;2.95,D97&lt;1.9,H97&gt;=11.146,H97&gt;=5.767,A97&lt;7.25,H97&lt;16.244,F97&gt;=2.5,D97&gt;=0.8),5.65,IF(AND(B97&gt;=2.95,D97&lt;1.9,H97&gt;=11.146,H97&gt;=5.767,A97&lt;7.25,H97&lt;16.244,F97&gt;=2.5,D97&gt;=0.8),5.8,IF(AND(H97&lt;13.42,D97&gt;=1.9,H97&gt;=11.146,H97&gt;=5.767,A97&lt;7.25,H97&lt;16.244,F97&gt;=2.5,D97&gt;=0.8),5.6,IF(AND(H97&gt;=13.42,D97&gt;=1.9,H97&gt;=11.146,H97&gt;=5.767,A97&lt;7.25,H97&lt;16.244,F97&gt;=2.5,D97&gt;=0.8),5.34,"shouldnthappen")))))))))))))))))))))))))))))))))))))))</f>
        <v>3.6</v>
      </c>
      <c r="AB97" s="1" t="n">
        <f aca="false">IF(AND(D97&gt;=0.35,F97&lt;1.5),1.5,IF(AND(F97&lt;2.5,D97&gt;=1.55,F97&gt;=1.5),4.85,IF(AND(H97&lt;8.308,D97&lt;0.15,D97&lt;0.35,F97&lt;1.5),1.5,IF(AND(H97&gt;=8.308,D97&lt;0.15,D97&lt;0.35,F97&lt;1.5),1.4,IF(AND(H97&lt;5.523,D97&gt;=0.15,D97&lt;0.35,F97&lt;1.5),1,IF(AND(G97&lt;0.572,H97&lt;10.688,D97&lt;1.55,F97&gt;=1.5),3.75,IF(AND(B97&gt;=3.5,F97&gt;=2.5,D97&gt;=1.55,F97&gt;=1.5),6.3,IF(AND(A97&gt;=5.65,G97&gt;=0.572,H97&lt;10.688,D97&lt;1.55,F97&gt;=1.5),4.45,IF(AND(B97&gt;=2.85,A97&lt;6.15,H97&gt;=10.688,D97&lt;1.55,F97&gt;=1.5),4.35,IF(AND(H97&gt;=16.284,B97&lt;3.5,F97&gt;=2.5,D97&gt;=1.55,F97&gt;=1.5),6.6,IF(AND(G97&gt;=0.241,G97&lt;0.338,H97&gt;=5.523,D97&gt;=0.15,D97&lt;0.35,F97&lt;1.5),1.25,IF(AND(A97&lt;5.05,G97&gt;=0.338,H97&gt;=5.523,D97&gt;=0.15,D97&lt;0.35,F97&lt;1.5),1.35,IF(AND(B97&lt;2.7,A97&lt;5.65,G97&gt;=0.572,H97&lt;10.688,D97&lt;1.55,F97&gt;=1.5),4,IF(AND(B97&gt;=2.7,A97&lt;5.65,G97&gt;=0.572,H97&lt;10.688,D97&lt;1.55,F97&gt;=1.5),3.6,IF(AND(B97&lt;2.45,B97&lt;2.85,A97&lt;6.15,H97&gt;=10.688,D97&lt;1.55,F97&gt;=1.5),3.7,IF(AND(A97&lt;6.25,B97&lt;2.85,A97&gt;=6.15,H97&gt;=10.688,D97&lt;1.55,F97&gt;=1.5),4.5,IF(AND(A97&gt;=6.25,B97&lt;2.85,A97&gt;=6.15,H97&gt;=10.688,D97&lt;1.55,F97&gt;=1.5),4.86,IF(AND(D97&gt;=1.45,B97&gt;=2.85,A97&gt;=6.15,H97&gt;=10.688,D97&lt;1.55,F97&gt;=1.5),4.8,IF(AND(H97&lt;8.202,H97&lt;16.284,B97&lt;3.5,F97&gt;=2.5,D97&gt;=1.55,F97&gt;=1.5),5.7,IF(AND(A97&gt;=5.1,G97&lt;0.241,G97&lt;0.338,H97&gt;=5.523,D97&gt;=0.15,D97&lt;0.35,F97&lt;1.5),1.5,IF(AND(B97&gt;=3.75,A97&gt;=5.05,G97&gt;=0.338,H97&gt;=5.523,D97&gt;=0.15,D97&lt;0.35,F97&lt;1.5),1.6,IF(AND(A97&lt;5.7,B97&gt;=2.45,B97&lt;2.85,A97&lt;6.15,H97&gt;=10.688,D97&lt;1.55,F97&gt;=1.5),3.9,IF(AND(A97&gt;=5.7,B97&gt;=2.45,B97&lt;2.85,A97&lt;6.15,H97&gt;=10.688,D97&lt;1.55,F97&gt;=1.5),4.02,IF(AND(H97&lt;13.654,D97&lt;1.45,B97&gt;=2.85,A97&gt;=6.15,H97&gt;=10.688,D97&lt;1.55,F97&gt;=1.5),4.333,IF(AND(H97&gt;=13.654,D97&lt;1.45,B97&gt;=2.85,A97&gt;=6.15,H97&gt;=10.688,D97&lt;1.55,F97&gt;=1.5),4.54,IF(AND(A97&lt;6.15,H97&gt;=8.202,H97&lt;16.284,B97&lt;3.5,F97&gt;=2.5,D97&gt;=1.55,F97&gt;=1.5),5,IF(AND(H97&lt;13.924,A97&lt;5.1,G97&lt;0.241,G97&lt;0.338,H97&gt;=5.523,D97&gt;=0.15,D97&lt;0.35,F97&lt;1.5),1.4,IF(AND(H97&gt;=13.924,A97&lt;5.1,G97&lt;0.241,G97&lt;0.338,H97&gt;=5.523,D97&gt;=0.15,D97&lt;0.35,F97&lt;1.5),1.5,IF(AND(D97&lt;0.25,B97&lt;3.75,A97&gt;=5.05,G97&gt;=0.338,H97&gt;=5.523,D97&gt;=0.15,D97&lt;0.35,F97&lt;1.5),1.5,IF(AND(D97&gt;=0.25,B97&lt;3.75,A97&gt;=5.05,G97&gt;=0.338,H97&gt;=5.523,D97&gt;=0.15,D97&lt;0.35,F97&lt;1.5),1.4,IF(AND(H97&lt;8.884,B97&gt;=3.05,A97&gt;=6.15,H97&gt;=8.202,H97&lt;16.284,B97&lt;3.5,F97&gt;=2.5,D97&gt;=1.55,F97&gt;=1.5),5.1,IF(AND(A97&lt;6.45,G97&lt;0.368,B97&lt;3.05,A97&gt;=6.15,H97&gt;=8.202,H97&lt;16.284,B97&lt;3.5,F97&gt;=2.5,D97&gt;=1.55,F97&gt;=1.5),5.525,IF(AND(A97&gt;=6.45,G97&lt;0.368,B97&lt;3.05,A97&gt;=6.15,H97&gt;=8.202,H97&lt;16.284,B97&lt;3.5,F97&gt;=2.5,D97&gt;=1.55,F97&gt;=1.5),5.35,IF(AND(D97&lt;2.25,G97&gt;=0.368,B97&lt;3.05,A97&gt;=6.15,H97&gt;=8.202,H97&lt;16.284,B97&lt;3.5,F97&gt;=2.5,D97&gt;=1.55,F97&gt;=1.5),5.8,IF(AND(D97&gt;=2.25,G97&gt;=0.368,B97&lt;3.05,A97&gt;=6.15,H97&gt;=8.202,H97&lt;16.284,B97&lt;3.5,F97&gt;=2.5,D97&gt;=1.55,F97&gt;=1.5),5.2,IF(AND(H97&lt;10.257,H97&gt;=8.884,B97&gt;=3.05,A97&gt;=6.15,H97&gt;=8.202,H97&lt;16.284,B97&lt;3.5,F97&gt;=2.5,D97&gt;=1.55,F97&gt;=1.5),5.9,IF(AND(H97&gt;=10.257,H97&gt;=8.884,B97&gt;=3.05,A97&gt;=6.15,H97&gt;=8.202,H97&lt;16.284,B97&lt;3.5,F97&gt;=2.5,D97&gt;=1.55,F97&gt;=1.5),5.48,"shouldnthappen")))))))))))))))))))))))))))))))))))))</f>
        <v>3.75</v>
      </c>
      <c r="AC97" s="1" t="n">
        <f aca="false">IF(AND(H97&lt;5.748,A97&lt;5.05,D97&lt;0.8),1,IF(AND(B97&lt;3.35,A97&gt;=5.05,D97&lt;0.8),1.7,IF(AND(A97&lt;5.85,G97&lt;0.154,D97&gt;=0.8),4.5,IF(AND(D97&gt;=0.45,H97&gt;=5.748,A97&lt;5.05,D97&lt;0.8),1.6,IF(AND(G97&gt;=0.934,B97&gt;=3.35,A97&gt;=5.05,D97&lt;0.8),1.7,IF(AND(D97&lt;2.1,A97&gt;=5.85,G97&lt;0.154,D97&gt;=0.8),6.15,IF(AND(D97&gt;=2.1,A97&gt;=5.85,G97&lt;0.154,D97&gt;=0.8),5.5,IF(AND(A97&lt;6.1,D97&gt;=1.55,G97&gt;=0.154,D97&gt;=0.8),5,IF(AND(H97&gt;=14.379,G97&lt;0.934,B97&gt;=3.35,A97&gt;=5.05,D97&lt;0.8),1.58,IF(AND(G97&lt;0.379,A97&gt;=6.1,D97&gt;=1.55,G97&gt;=0.154,D97&gt;=0.8),5.42,IF(AND(H97&lt;13.924,G97&lt;0.227,D97&lt;0.45,H97&gt;=5.748,A97&lt;5.05,D97&lt;0.8),1.4,IF(AND(H97&gt;=13.924,G97&lt;0.227,D97&lt;0.45,H97&gt;=5.748,A97&lt;5.05,D97&lt;0.8),1.5,IF(AND(B97&lt;3.1,G97&gt;=0.227,D97&lt;0.45,H97&gt;=5.748,A97&lt;5.05,D97&lt;0.8),1.1,IF(AND(G97&lt;0.13,H97&lt;14.379,G97&lt;0.934,B97&gt;=3.35,A97&gt;=5.05,D97&lt;0.8),1.4,IF(AND(D97&lt;1.05,A97&lt;5.65,D97&lt;1.35,D97&lt;1.55,G97&gt;=0.154,D97&gt;=0.8),3.7,IF(AND(D97&lt;1.25,A97&gt;=5.65,D97&lt;1.35,D97&lt;1.55,G97&gt;=0.154,D97&gt;=0.8),4.06,IF(AND(D97&gt;=1.25,A97&gt;=5.65,D97&lt;1.35,D97&lt;1.55,G97&gt;=0.154,D97&gt;=0.8),4.425,IF(AND(H97&lt;13.654,D97&lt;1.45,D97&gt;=1.35,D97&lt;1.55,G97&gt;=0.154,D97&gt;=0.8),4.275,IF(AND(G97&lt;0.259,D97&gt;=1.45,D97&gt;=1.35,D97&lt;1.55,G97&gt;=0.154,D97&gt;=0.8),5.1,IF(AND(B97&lt;2.95,G97&gt;=0.379,A97&gt;=6.1,D97&gt;=1.55,G97&gt;=0.154,D97&gt;=0.8),6.3,IF(AND(B97&lt;3.25,B97&gt;=3.1,G97&gt;=0.227,D97&lt;0.45,H97&gt;=5.748,A97&lt;5.05,D97&lt;0.8),1.3,IF(AND(B97&gt;=3.25,B97&gt;=3.1,G97&gt;=0.227,D97&lt;0.45,H97&gt;=5.748,A97&lt;5.05,D97&lt;0.8),1.4,IF(AND(H97&gt;=13.372,G97&gt;=0.13,H97&lt;14.379,G97&lt;0.934,B97&gt;=3.35,A97&gt;=5.05,D97&lt;0.8),1.4,IF(AND(H97&lt;6.69,D97&gt;=1.05,A97&lt;5.65,D97&lt;1.35,D97&lt;1.55,G97&gt;=0.154,D97&gt;=0.8),4.033,IF(AND(H97&gt;=6.69,D97&gt;=1.05,A97&lt;5.65,D97&lt;1.35,D97&lt;1.55,G97&gt;=0.154,D97&gt;=0.8),3.88,IF(AND(B97&lt;2.85,H97&gt;=13.654,D97&lt;1.45,D97&gt;=1.35,D97&lt;1.55,G97&gt;=0.154,D97&gt;=0.8),4.8,IF(AND(B97&gt;=2.85,H97&gt;=13.654,D97&lt;1.45,D97&gt;=1.35,D97&lt;1.55,G97&gt;=0.154,D97&gt;=0.8),4.7,IF(AND(H97&lt;11.681,G97&gt;=0.259,D97&gt;=1.45,D97&gt;=1.35,D97&lt;1.55,G97&gt;=0.154,D97&gt;=0.8),4.85,IF(AND(H97&gt;=11.681,G97&gt;=0.259,D97&gt;=1.45,D97&gt;=1.35,D97&lt;1.55,G97&gt;=0.154,D97&gt;=0.8),4.633,IF(AND(A97&lt;6.25,B97&gt;=2.95,G97&gt;=0.379,A97&gt;=6.1,D97&gt;=1.55,G97&gt;=0.154,D97&gt;=0.8),5.4,IF(AND(D97&lt;0.3,H97&lt;13.372,G97&gt;=0.13,H97&lt;14.379,G97&lt;0.934,B97&gt;=3.35,A97&gt;=5.05,D97&lt;0.8),1.475,IF(AND(D97&gt;=0.3,H97&lt;13.372,G97&gt;=0.13,H97&lt;14.379,G97&lt;0.934,B97&gt;=3.35,A97&gt;=5.05,D97&lt;0.8),1.5,IF(AND(B97&lt;3.15,A97&gt;=6.25,B97&gt;=2.95,G97&gt;=0.379,A97&gt;=6.1,D97&gt;=1.55,G97&gt;=0.154,D97&gt;=0.8),5.7,IF(AND(B97&gt;=3.15,A97&gt;=6.25,B97&gt;=2.95,G97&gt;=0.379,A97&gt;=6.1,D97&gt;=1.55,G97&gt;=0.154,D97&gt;=0.8),5.933,"shouldnthappen"))))))))))))))))))))))))))))))))))</f>
        <v>3.88</v>
      </c>
      <c r="AD97" s="1" t="n">
        <f aca="false">IF(AND(H97&lt;6.621,A97&lt;4.95,D97&lt;0.8),1,IF(AND(H97&lt;14.144,H97&gt;=6.621,A97&lt;4.95,D97&lt;0.8),1.4,IF(AND(H97&gt;=14.144,H97&gt;=6.621,A97&lt;4.95,D97&lt;0.8),1.3,IF(AND(G97&lt;0.13,B97&gt;=3.85,A97&gt;=4.95,D97&lt;0.8),1.3,IF(AND(G97&gt;=0.13,B97&gt;=3.85,A97&gt;=4.95,D97&lt;0.8),1.425,IF(AND(A97&gt;=6.05,B97&lt;2.75,D97&lt;1.55,D97&gt;=0.8),4.9,IF(AND(A97&gt;=7.3,G97&lt;0.119,D97&gt;=1.55,D97&gt;=0.8),6.7,IF(AND(H97&lt;6.555,D97&lt;0.25,B97&lt;3.85,A97&gt;=4.95,D97&lt;0.8),1.7,IF(AND(B97&lt;3.4,D97&gt;=0.25,B97&lt;3.85,A97&gt;=4.95,D97&lt;0.8),1.7,IF(AND(B97&gt;=3.4,D97&gt;=0.25,B97&lt;3.85,A97&gt;=4.95,D97&lt;0.8),1.6,IF(AND(A97&lt;5.05,A97&lt;6.05,B97&lt;2.75,D97&lt;1.55,D97&gt;=0.8),3.3,IF(AND(B97&lt;2.85,D97&lt;1.35,B97&gt;=2.75,D97&lt;1.55,D97&gt;=0.8),4.5,IF(AND(H97&lt;12.206,D97&gt;=1.35,B97&gt;=2.75,D97&lt;1.55,D97&gt;=0.8),4.7,IF(AND(H97&gt;=12.206,D97&gt;=1.35,B97&gt;=2.75,D97&lt;1.55,D97&gt;=0.8),4.52,IF(AND(G97&lt;0.024,A97&lt;7.3,G97&lt;0.119,D97&gt;=1.55,D97&gt;=0.8),5.7,IF(AND(G97&gt;=0.024,A97&lt;7.3,G97&lt;0.119,D97&gt;=1.55,D97&gt;=0.8),5.6,IF(AND(F97&lt;2.5,G97&lt;0.417,G97&gt;=0.119,D97&gt;=1.55,D97&gt;=0.8),5.05,IF(AND(B97&lt;3.15,H97&gt;=6.555,D97&lt;0.25,B97&lt;3.85,A97&gt;=4.95,D97&lt;0.8),1.6,IF(AND(G97&lt;0.356,A97&gt;=5.05,A97&lt;6.05,B97&lt;2.75,D97&lt;1.55,D97&gt;=0.8),4.12,IF(AND(A97&lt;5.65,B97&gt;=2.85,D97&lt;1.35,B97&gt;=2.75,D97&lt;1.55,D97&gt;=0.8),3.6,IF(AND(B97&lt;3.15,F97&gt;=2.5,G97&lt;0.417,G97&gt;=0.119,D97&gt;=1.55,D97&gt;=0.8),5.18,IF(AND(B97&gt;=3.15,F97&gt;=2.5,G97&lt;0.417,G97&gt;=0.119,D97&gt;=1.55,D97&gt;=0.8),5.3,IF(AND(D97&lt;1.7,A97&lt;6.95,G97&gt;=0.417,G97&gt;=0.119,D97&gt;=1.55,D97&gt;=0.8),4.7,IF(AND(A97&lt;7.25,A97&gt;=6.95,G97&gt;=0.417,G97&gt;=0.119,D97&gt;=1.55,D97&gt;=0.8),5.8,IF(AND(A97&gt;=7.25,A97&gt;=6.95,G97&gt;=0.417,G97&gt;=0.119,D97&gt;=1.55,D97&gt;=0.8),6.333,IF(AND(H97&lt;8.594,B97&gt;=3.15,H97&gt;=6.555,D97&lt;0.25,B97&lt;3.85,A97&gt;=4.95,D97&lt;0.8),1.4,IF(AND(H97&gt;=8.594,B97&gt;=3.15,H97&gt;=6.555,D97&lt;0.25,B97&lt;3.85,A97&gt;=4.95,D97&lt;0.8),1.5,IF(AND(H97&gt;=11.218,G97&gt;=0.356,A97&gt;=5.05,A97&lt;6.05,B97&lt;2.75,D97&lt;1.55,D97&gt;=0.8),3.925,IF(AND(A97&gt;=6.5,A97&gt;=5.65,B97&gt;=2.85,D97&lt;1.35,B97&gt;=2.75,D97&lt;1.55,D97&gt;=0.8),4.6,IF(AND(H97&lt;8.602,H97&lt;11.218,G97&gt;=0.356,A97&gt;=5.05,A97&lt;6.05,B97&lt;2.75,D97&lt;1.55,D97&gt;=0.8),3.95,IF(AND(H97&gt;=8.602,H97&lt;11.218,G97&gt;=0.356,A97&gt;=5.05,A97&lt;6.05,B97&lt;2.75,D97&lt;1.55,D97&gt;=0.8),3.75,IF(AND(H97&lt;10.129,A97&lt;6.5,A97&gt;=5.65,B97&gt;=2.85,D97&lt;1.35,B97&gt;=2.75,D97&lt;1.55,D97&gt;=0.8),4.2,IF(AND(H97&gt;=10.129,A97&lt;6.5,A97&gt;=5.65,B97&gt;=2.85,D97&lt;1.35,B97&gt;=2.75,D97&lt;1.55,D97&gt;=0.8),4.267,IF(AND(D97&lt;2.2,B97&lt;3.05,D97&gt;=1.7,A97&lt;6.95,G97&gt;=0.417,G97&gt;=0.119,D97&gt;=1.55,D97&gt;=0.8),5.3,IF(AND(D97&gt;=2.2,B97&lt;3.05,D97&gt;=1.7,A97&lt;6.95,G97&gt;=0.417,G97&gt;=0.119,D97&gt;=1.55,D97&gt;=0.8),5.133,IF(AND(D97&lt;2.45,B97&gt;=3.05,D97&gt;=1.7,A97&lt;6.95,G97&gt;=0.417,G97&gt;=0.119,D97&gt;=1.55,D97&gt;=0.8),5.6,IF(AND(D97&gt;=2.45,B97&gt;=3.05,D97&gt;=1.7,A97&lt;6.95,G97&gt;=0.417,G97&gt;=0.119,D97&gt;=1.55,D97&gt;=0.8),6,"shouldnthappen")))))))))))))))))))))))))))))))))))))</f>
        <v>4.12</v>
      </c>
      <c r="AE97" s="1" t="n">
        <f aca="false">IF(AND(G97&lt;0.123,D97&gt;=0.25,D97&lt;0.75),1.3,IF(AND(H97&gt;=16.774,D97&gt;=1.75,D97&gt;=0.75),6.4,IF(AND(B97&lt;3.4,A97&lt;4.8,D97&lt;0.25,D97&lt;0.75),1.22,IF(AND(B97&gt;=3.4,A97&lt;4.8,D97&lt;0.25,D97&lt;0.75),1,IF(AND(A97&gt;=5.45,A97&gt;=4.8,D97&lt;0.25,D97&lt;0.75),1.367,IF(AND(H97&gt;=10.688,D97&lt;1.35,D97&lt;1.75,D97&gt;=0.75),4.2,IF(AND(A97&lt;5.3,D97&gt;=1.35,D97&lt;1.75,D97&gt;=0.75),4.05,IF(AND(G97&gt;=0.857,H97&lt;16.774,D97&gt;=1.75,D97&gt;=0.75),5.02,IF(AND(H97&lt;6.089,A97&lt;5.45,A97&gt;=4.8,D97&lt;0.25,D97&lt;0.75),1.7,IF(AND(G97&lt;0.184,D97&lt;0.35,G97&gt;=0.123,D97&gt;=0.25,D97&lt;0.75),1.7,IF(AND(G97&gt;=0.184,D97&lt;0.35,G97&gt;=0.123,D97&gt;=0.25,D97&lt;0.75),1.48,IF(AND(A97&lt;5.25,D97&gt;=0.35,G97&gt;=0.123,D97&gt;=0.25,D97&lt;0.75),1.75,IF(AND(A97&gt;=5.25,D97&gt;=0.35,G97&gt;=0.123,D97&gt;=0.25,D97&lt;0.75),1.5,IF(AND(A97&lt;5.3,H97&lt;10.688,D97&lt;1.35,D97&lt;1.75,D97&gt;=0.75),3.15,IF(AND(H97&lt;9.474,A97&gt;=5.3,D97&gt;=1.35,D97&lt;1.75,D97&gt;=0.75),4.95,IF(AND(G97&gt;=0.779,G97&lt;0.857,H97&lt;16.774,D97&gt;=1.75,D97&gt;=0.75),6,IF(AND(G97&lt;0.05,H97&gt;=6.089,A97&lt;5.45,A97&gt;=4.8,D97&lt;0.25,D97&lt;0.75),1.4,IF(AND(H97&lt;6.69,A97&gt;=5.3,H97&lt;10.688,D97&lt;1.35,D97&lt;1.75,D97&gt;=0.75),4.033,IF(AND(H97&gt;=6.69,A97&gt;=5.3,H97&lt;10.688,D97&lt;1.35,D97&lt;1.75,D97&gt;=0.75),3.733,IF(AND(B97&lt;2.5,H97&gt;=9.474,A97&gt;=5.3,D97&gt;=1.35,D97&lt;1.75,D97&gt;=0.75),4.5,IF(AND(D97&gt;=2.45,G97&lt;0.779,G97&lt;0.857,H97&lt;16.774,D97&gt;=1.75,D97&gt;=0.75),6,IF(AND(B97&gt;=3.75,G97&gt;=0.05,H97&gt;=6.089,A97&lt;5.45,A97&gt;=4.8,D97&lt;0.25,D97&lt;0.75),1.6,IF(AND(H97&lt;13.695,B97&gt;=2.5,H97&gt;=9.474,A97&gt;=5.3,D97&gt;=1.35,D97&lt;1.75,D97&gt;=0.75),4.567,IF(AND(G97&gt;=0.654,D97&lt;2.45,G97&lt;0.779,G97&lt;0.857,H97&lt;16.774,D97&gt;=1.75,D97&gt;=0.75),4.9,IF(AND(G97&gt;=0.73,B97&lt;3.75,G97&gt;=0.05,H97&gt;=6.089,A97&lt;5.45,A97&gt;=4.8,D97&lt;0.25,D97&lt;0.75),1.4,IF(AND(A97&lt;6.65,H97&gt;=13.695,B97&gt;=2.5,H97&gt;=9.474,A97&gt;=5.3,D97&gt;=1.35,D97&lt;1.75,D97&gt;=0.75),4.4,IF(AND(A97&gt;=6.65,H97&gt;=13.695,B97&gt;=2.5,H97&gt;=9.474,A97&gt;=5.3,D97&gt;=1.35,D97&lt;1.75,D97&gt;=0.75),4.84,IF(AND(B97&lt;2.75,G97&lt;0.654,D97&lt;2.45,G97&lt;0.779,G97&lt;0.857,H97&lt;16.774,D97&gt;=1.75,D97&gt;=0.75),5.2,IF(AND(H97&lt;9.524,G97&lt;0.73,B97&lt;3.75,G97&gt;=0.05,H97&gt;=6.089,A97&lt;5.45,A97&gt;=4.8,D97&lt;0.25,D97&lt;0.75),1.5,IF(AND(H97&gt;=9.524,G97&lt;0.73,B97&lt;3.75,G97&gt;=0.05,H97&gt;=6.089,A97&lt;5.45,A97&gt;=4.8,D97&lt;0.25,D97&lt;0.75),1.4,IF(AND(H97&gt;=13.644,B97&gt;=2.75,G97&lt;0.654,D97&lt;2.45,G97&lt;0.779,G97&lt;0.857,H97&lt;16.774,D97&gt;=1.75,D97&gt;=0.75),6.033,IF(AND(A97&gt;=6.85,H97&lt;13.644,B97&gt;=2.75,G97&lt;0.654,D97&lt;2.45,G97&lt;0.779,G97&lt;0.857,H97&lt;16.774,D97&gt;=1.75,D97&gt;=0.75),5.1,IF(AND(A97&gt;=6.75,A97&lt;6.85,H97&lt;13.644,B97&gt;=2.75,G97&lt;0.654,D97&lt;2.45,G97&lt;0.779,G97&lt;0.857,H97&lt;16.774,D97&gt;=1.75,D97&gt;=0.75),5.9,IF(AND(D97&gt;=2.35,A97&lt;6.75,A97&lt;6.85,H97&lt;13.644,B97&gt;=2.75,G97&lt;0.654,D97&lt;2.45,G97&lt;0.779,G97&lt;0.857,H97&lt;16.774,D97&gt;=1.75,D97&gt;=0.75),5.6,IF(AND(H97&lt;11.146,D97&lt;2.35,A97&lt;6.75,A97&lt;6.85,H97&lt;13.644,B97&gt;=2.75,G97&lt;0.654,D97&lt;2.45,G97&lt;0.779,G97&lt;0.857,H97&lt;16.774,D97&gt;=1.75,D97&gt;=0.75),5.4,IF(AND(H97&gt;=11.146,D97&lt;2.35,A97&lt;6.75,A97&lt;6.85,H97&lt;13.644,B97&gt;=2.75,G97&lt;0.654,D97&lt;2.45,G97&lt;0.779,G97&lt;0.857,H97&lt;16.774,D97&gt;=1.75,D97&gt;=0.75),5.6,"shouldnthappen"))))))))))))))))))))))))))))))))))))</f>
        <v>3.733</v>
      </c>
      <c r="AF97" s="1" t="n">
        <f aca="false">IF(AND(A97&lt;4.5,D97&lt;0.8),1.233,IF(AND(B97&lt;3.05,A97&gt;=4.5,D97&lt;0.8),1.4,IF(AND(D97&gt;=0.45,B97&gt;=3.05,A97&gt;=4.5,D97&lt;0.8),1.667,IF(AND(D97&lt;1.05,D97&lt;1.35,A97&lt;6.25,D97&gt;=0.8),3.633,IF(AND(H97&lt;13.935,A97&gt;=7.05,A97&gt;=6.25,D97&gt;=0.8),6,IF(AND(G97&gt;=0.948,D97&lt;0.45,B97&gt;=3.05,A97&gt;=4.5,D97&lt;0.8),1.7,IF(AND(G97&lt;0.652,D97&gt;=1.05,D97&lt;1.35,A97&lt;6.25,D97&gt;=0.8),4.16,IF(AND(D97&gt;=2.15,D97&gt;=1.75,D97&gt;=1.35,A97&lt;6.25,D97&gt;=0.8),5.4,IF(AND(G97&gt;=0.912,F97&lt;2.5,A97&lt;7.05,A97&gt;=6.25,D97&gt;=0.8),4.4,IF(AND(B97&gt;=3.25,F97&gt;=2.5,A97&lt;7.05,A97&gt;=6.25,D97&gt;=0.8),5.85,IF(AND(H97&lt;17.32,H97&gt;=13.935,A97&gt;=7.05,A97&gt;=6.25,D97&gt;=0.8),6.65,IF(AND(H97&gt;=17.32,H97&gt;=13.935,A97&gt;=7.05,A97&gt;=6.25,D97&gt;=0.8),6.4,IF(AND(H97&gt;=13.547,G97&lt;0.948,D97&lt;0.45,B97&gt;=3.05,A97&gt;=4.5,D97&lt;0.8),1.38,IF(AND(B97&gt;=2.75,G97&gt;=0.652,D97&gt;=1.05,D97&lt;1.35,A97&lt;6.25,D97&gt;=0.8),3.6,IF(AND(H97&lt;9.417,G97&lt;0.404,D97&lt;1.75,D97&gt;=1.35,A97&lt;6.25,D97&gt;=0.8),4.2,IF(AND(H97&gt;=9.417,G97&lt;0.404,D97&lt;1.75,D97&gt;=1.35,A97&lt;6.25,D97&gt;=0.8),4.5,IF(AND(G97&lt;0.464,G97&gt;=0.404,D97&lt;1.75,D97&gt;=1.35,A97&lt;6.25,D97&gt;=0.8),4.5,IF(AND(G97&gt;=0.464,G97&gt;=0.404,D97&lt;1.75,D97&gt;=1.35,A97&lt;6.25,D97&gt;=0.8),4.625,IF(AND(D97&lt;1.85,D97&lt;2.15,D97&gt;=1.75,D97&gt;=1.35,A97&lt;6.25,D97&gt;=0.8),4.9,IF(AND(D97&gt;=1.85,D97&lt;2.15,D97&gt;=1.75,D97&gt;=1.35,A97&lt;6.25,D97&gt;=0.8),5.05,IF(AND(G97&lt;0.332,G97&lt;0.912,F97&lt;2.5,A97&lt;7.05,A97&gt;=6.25,D97&gt;=0.8),4.467,IF(AND(G97&gt;=0.332,G97&lt;0.912,F97&lt;2.5,A97&lt;7.05,A97&gt;=6.25,D97&gt;=0.8),4.767,IF(AND(D97&lt;0.15,H97&lt;13.547,G97&lt;0.948,D97&lt;0.45,B97&gt;=3.05,A97&gt;=4.5,D97&lt;0.8),1.5,IF(AND(D97&lt;1.15,B97&lt;2.75,G97&gt;=0.652,D97&gt;=1.05,D97&lt;1.35,A97&lt;6.25,D97&gt;=0.8),3.9,IF(AND(D97&gt;=1.15,B97&lt;2.75,G97&gt;=0.652,D97&gt;=1.05,D97&lt;1.35,A97&lt;6.25,D97&gt;=0.8),4,IF(AND(D97&gt;=2.25,B97&lt;3.15,B97&lt;3.25,F97&gt;=2.5,A97&lt;7.05,A97&gt;=6.25,D97&gt;=0.8),5.14,IF(AND(G97&lt;0.621,B97&gt;=3.15,B97&lt;3.25,F97&gt;=2.5,A97&lt;7.05,A97&gt;=6.25,D97&gt;=0.8),5.75,IF(AND(G97&gt;=0.621,B97&gt;=3.15,B97&lt;3.25,F97&gt;=2.5,A97&lt;7.05,A97&gt;=6.25,D97&gt;=0.8),5.1,IF(AND(G97&gt;=0.862,D97&gt;=0.15,H97&lt;13.547,G97&lt;0.948,D97&lt;0.45,B97&gt;=3.05,A97&gt;=4.5,D97&lt;0.8),1.5,IF(AND(A97&lt;6.35,D97&lt;2.25,B97&lt;3.15,B97&lt;3.25,F97&gt;=2.5,A97&lt;7.05,A97&gt;=6.25,D97&gt;=0.8),5.267,IF(AND(A97&gt;=6.35,D97&lt;2.25,B97&lt;3.15,B97&lt;3.25,F97&gt;=2.5,A97&lt;7.05,A97&gt;=6.25,D97&gt;=0.8),5.42,IF(AND(A97&lt;5.1,G97&lt;0.862,D97&gt;=0.15,H97&lt;13.547,G97&lt;0.948,D97&lt;0.45,B97&gt;=3.05,A97&gt;=4.5,D97&lt;0.8),1.35,IF(AND(B97&lt;3.95,A97&gt;=5.1,G97&lt;0.862,D97&gt;=0.15,H97&lt;13.547,G97&lt;0.948,D97&lt;0.45,B97&gt;=3.05,A97&gt;=4.5,D97&lt;0.8),1.5,IF(AND(B97&gt;=3.95,A97&gt;=5.1,G97&lt;0.862,D97&gt;=0.15,H97&lt;13.547,G97&lt;0.948,D97&lt;0.45,B97&gt;=3.05,A97&gt;=4.5,D97&lt;0.8),1.467,"shouldnthappen"))))))))))))))))))))))))))))))))))</f>
        <v>4.16</v>
      </c>
      <c r="AG97" s="1" t="n">
        <f aca="false">IF(AND(H97&lt;5.748,A97&lt;4.85,D97&lt;0.75),1,IF(AND(B97&gt;=3.5,D97&gt;=1.75,D97&gt;=0.75),6.2,IF(AND(A97&gt;=4.65,H97&gt;=5.748,A97&lt;4.85,D97&lt;0.75),1.333,IF(AND(H97&lt;6.417,B97&lt;3.45,A97&gt;=4.85,D97&lt;0.75),1.7,IF(AND(A97&lt;5.05,B97&gt;=3.45,A97&gt;=4.85,D97&lt;0.75),1.4,IF(AND(A97&gt;=5.05,B97&gt;=3.45,A97&gt;=4.85,D97&lt;0.75),1.5,IF(AND(F97&gt;=2.5,H97&lt;13.641,D97&lt;1.75,D97&gt;=0.75),4.667,IF(AND(G97&lt;0.187,H97&gt;=13.641,D97&lt;1.75,D97&gt;=0.75),5,IF(AND(A97&gt;=7.1,B97&lt;3.5,D97&gt;=1.75,D97&gt;=0.75),6.575,IF(AND(G97&lt;0.161,A97&lt;4.65,H97&gt;=5.748,A97&lt;4.85,D97&lt;0.75),1.5,IF(AND(H97&lt;8.399,H97&gt;=6.417,B97&lt;3.45,A97&gt;=4.85,D97&lt;0.75),1.5,IF(AND(H97&gt;=8.399,H97&gt;=6.417,B97&lt;3.45,A97&gt;=4.85,D97&lt;0.75),1.625,IF(AND(G97&lt;0.086,F97&lt;2.5,H97&lt;13.641,D97&lt;1.75,D97&gt;=0.75),4.7,IF(AND(D97&lt;1.35,G97&gt;=0.187,H97&gt;=13.641,D97&lt;1.75,D97&gt;=0.75),4.2,IF(AND(G97&lt;0.422,G97&gt;=0.161,A97&lt;4.65,H97&gt;=5.748,A97&lt;4.85,D97&lt;0.75),1.4,IF(AND(G97&gt;=0.422,G97&gt;=0.161,A97&lt;4.65,H97&gt;=5.748,A97&lt;4.85,D97&lt;0.75),1.3,IF(AND(B97&lt;2.5,D97&gt;=1.35,G97&gt;=0.187,H97&gt;=13.641,D97&lt;1.75,D97&gt;=0.75),4.5,IF(AND(B97&lt;2.75,A97&lt;6,A97&lt;7.1,B97&lt;3.5,D97&gt;=1.75,D97&gt;=0.75),5.1,IF(AND(B97&gt;=2.75,A97&lt;6,A97&lt;7.1,B97&lt;3.5,D97&gt;=1.75,D97&gt;=0.75),5.02,IF(AND(A97&lt;5.15,A97&lt;5.9,G97&gt;=0.086,F97&lt;2.5,H97&lt;13.641,D97&lt;1.75,D97&gt;=0.75),3,IF(AND(G97&lt;0.644,A97&gt;=5.9,G97&gt;=0.086,F97&lt;2.5,H97&lt;13.641,D97&lt;1.75,D97&gt;=0.75),4.65,IF(AND(G97&gt;=0.644,A97&gt;=5.9,G97&gt;=0.086,F97&lt;2.5,H97&lt;13.641,D97&lt;1.75,D97&gt;=0.75),4.24,IF(AND(D97&lt;1.45,B97&gt;=2.5,D97&gt;=1.35,G97&gt;=0.187,H97&gt;=13.641,D97&lt;1.75,D97&gt;=0.75),4.68,IF(AND(D97&gt;=1.45,B97&gt;=2.5,D97&gt;=1.35,G97&gt;=0.187,H97&gt;=13.641,D97&lt;1.75,D97&gt;=0.75),4.833,IF(AND(H97&lt;13.18,D97&lt;2.05,A97&gt;=6,A97&lt;7.1,B97&lt;3.5,D97&gt;=1.75,D97&gt;=0.75),5.44,IF(AND(H97&gt;=13.18,D97&lt;2.05,A97&gt;=6,A97&lt;7.1,B97&lt;3.5,D97&gt;=1.75,D97&gt;=0.75),5.1,IF(AND(H97&lt;8.759,D97&gt;=2.05,A97&gt;=6,A97&lt;7.1,B97&lt;3.5,D97&gt;=1.75,D97&gt;=0.75),5.4,IF(AND(A97&gt;=5.75,A97&gt;=5.15,A97&lt;5.9,G97&gt;=0.086,F97&lt;2.5,H97&lt;13.641,D97&lt;1.75,D97&gt;=0.75),3.967,IF(AND(H97&lt;10.159,H97&gt;=8.759,D97&gt;=2.05,A97&gt;=6,A97&lt;7.1,B97&lt;3.5,D97&gt;=1.75,D97&gt;=0.75),5.925,IF(AND(D97&lt;1.2,A97&lt;5.75,A97&gt;=5.15,A97&lt;5.9,G97&gt;=0.086,F97&lt;2.5,H97&lt;13.641,D97&lt;1.75,D97&gt;=0.75),3.667,IF(AND(D97&lt;2.25,H97&gt;=10.159,H97&gt;=8.759,D97&gt;=2.05,A97&gt;=6,A97&lt;7.1,B97&lt;3.5,D97&gt;=1.75,D97&gt;=0.75),5.66,IF(AND(D97&gt;=2.25,H97&gt;=10.159,H97&gt;=8.759,D97&gt;=2.05,A97&gt;=6,A97&lt;7.1,B97&lt;3.5,D97&gt;=1.75,D97&gt;=0.75),5.34,IF(AND(D97&lt;1.35,D97&gt;=1.2,A97&lt;5.75,A97&gt;=5.15,A97&lt;5.9,G97&gt;=0.086,F97&lt;2.5,H97&lt;13.641,D97&lt;1.75,D97&gt;=0.75),4.025,IF(AND(D97&gt;=1.35,D97&gt;=1.2,A97&lt;5.75,A97&gt;=5.15,A97&lt;5.9,G97&gt;=0.086,F97&lt;2.5,H97&lt;13.641,D97&lt;1.75,D97&gt;=0.75),3.9,"shouldnthappen"))))))))))))))))))))))))))))))))))</f>
        <v>4.025</v>
      </c>
      <c r="AH97" s="1" t="n">
        <f aca="false">IF(AND(F97&lt;1.5,H97&lt;6.799,A97&lt;5.45),1.7,IF(AND(F97&gt;=1.5,H97&lt;6.799,A97&lt;5.45),4.1,IF(AND(D97&gt;=0.8,H97&gt;=6.799,A97&lt;5.45),3.9,IF(AND(H97&lt;7.564,F97&lt;2.5,A97&gt;=5.45),3.925,IF(AND(H97&gt;=16.284,F97&gt;=2.5,A97&gt;=5.45),6.5,IF(AND(A97&lt;4.35,D97&lt;0.8,H97&gt;=6.799,A97&lt;5.45),1.1,IF(AND(B97&lt;2.8,D97&lt;1.35,H97&gt;=7.564,F97&lt;2.5,A97&gt;=5.45),4.1,IF(AND(B97&gt;=2.8,D97&lt;1.35,H97&gt;=7.564,F97&lt;2.5,A97&gt;=5.45),4.267,IF(AND(B97&lt;2.75,D97&gt;=1.35,H97&gt;=7.564,F97&lt;2.5,A97&gt;=5.45),5,IF(AND(G97&gt;=0.078,G97&lt;0.26,H97&lt;16.284,F97&gt;=2.5,A97&gt;=5.45),6.06,IF(AND(G97&gt;=0.805,G97&gt;=0.26,H97&lt;16.284,F97&gt;=2.5,A97&gt;=5.45),5.02,IF(AND(H97&gt;=10.109,B97&gt;=3.45,A97&gt;=4.35,D97&lt;0.8,H97&gt;=6.799,A97&lt;5.45),1.55,IF(AND(D97&lt;2.25,G97&lt;0.078,G97&lt;0.26,H97&lt;16.284,F97&gt;=2.5,A97&gt;=5.45),5.6,IF(AND(D97&gt;=2.25,G97&lt;0.078,G97&lt;0.26,H97&lt;16.284,F97&gt;=2.5,A97&gt;=5.45),5.7,IF(AND(A97&lt;6.15,G97&lt;0.805,G97&gt;=0.26,H97&lt;16.284,F97&gt;=2.5,A97&gt;=5.45),4.967,IF(AND(A97&lt;4.65,H97&lt;12.227,B97&lt;3.45,A97&gt;=4.35,D97&lt;0.8,H97&gt;=6.799,A97&lt;5.45),1.333,IF(AND(A97&lt;4.85,H97&gt;=12.227,B97&lt;3.45,A97&gt;=4.35,D97&lt;0.8,H97&gt;=6.799,A97&lt;5.45),1.42,IF(AND(A97&gt;=4.85,H97&gt;=12.227,B97&lt;3.45,A97&gt;=4.35,D97&lt;0.8,H97&gt;=6.799,A97&lt;5.45),1.533,IF(AND(A97&lt;5.05,H97&lt;10.109,B97&gt;=3.45,A97&gt;=4.35,D97&lt;0.8,H97&gt;=6.799,A97&lt;5.45),1.4,IF(AND(A97&gt;=5.05,H97&lt;10.109,B97&gt;=3.45,A97&gt;=4.35,D97&lt;0.8,H97&gt;=6.799,A97&lt;5.45),1.5,IF(AND(G97&lt;0.14,H97&lt;13.531,B97&gt;=2.75,D97&gt;=1.35,H97&gt;=7.564,F97&lt;2.5,A97&gt;=5.45),4.7,IF(AND(G97&lt;0.187,H97&gt;=13.531,B97&gt;=2.75,D97&gt;=1.35,H97&gt;=7.564,F97&lt;2.5,A97&gt;=5.45),5,IF(AND(G97&gt;=0.187,H97&gt;=13.531,B97&gt;=2.75,D97&gt;=1.35,H97&gt;=7.564,F97&lt;2.5,A97&gt;=5.45),4.66,IF(AND(A97&lt;6.35,A97&gt;=6.15,G97&lt;0.805,G97&gt;=0.26,H97&lt;16.284,F97&gt;=2.5,A97&gt;=5.45),6,IF(AND(D97&lt;0.15,A97&gt;=4.65,H97&lt;12.227,B97&lt;3.45,A97&gt;=4.35,D97&lt;0.8,H97&gt;=6.799,A97&lt;5.45),1.5,IF(AND(H97&lt;10.723,G97&gt;=0.14,H97&lt;13.531,B97&gt;=2.75,D97&gt;=1.35,H97&gt;=7.564,F97&lt;2.5,A97&gt;=5.45),4.6,IF(AND(H97&gt;=10.723,G97&gt;=0.14,H97&lt;13.531,B97&gt;=2.75,D97&gt;=1.35,H97&gt;=7.564,F97&lt;2.5,A97&gt;=5.45),4.46,IF(AND(G97&lt;0.364,A97&gt;=6.35,A97&gt;=6.15,G97&lt;0.805,G97&gt;=0.26,H97&lt;16.284,F97&gt;=2.5,A97&gt;=5.45),5.28,IF(AND(A97&lt;5.1,D97&gt;=0.15,A97&gt;=4.65,H97&lt;12.227,B97&lt;3.45,A97&gt;=4.35,D97&lt;0.8,H97&gt;=6.799,A97&lt;5.45),1.36,IF(AND(A97&gt;=5.1,D97&gt;=0.15,A97&gt;=4.65,H97&lt;12.227,B97&lt;3.45,A97&gt;=4.35,D97&lt;0.8,H97&gt;=6.799,A97&lt;5.45),1.4,IF(AND(G97&gt;=0.6,G97&gt;=0.364,A97&gt;=6.35,A97&gt;=6.15,G97&lt;0.805,G97&gt;=0.26,H97&lt;16.284,F97&gt;=2.5,A97&gt;=5.45),5.1,IF(AND(A97&gt;=6.95,G97&lt;0.6,G97&gt;=0.364,A97&gt;=6.35,A97&gt;=6.15,G97&lt;0.805,G97&gt;=0.26,H97&lt;16.284,F97&gt;=2.5,A97&gt;=5.45),5.8,IF(AND(B97&lt;3.2,A97&lt;6.95,G97&lt;0.6,G97&gt;=0.364,A97&gt;=6.35,A97&gt;=6.15,G97&lt;0.805,G97&gt;=0.26,H97&lt;16.284,F97&gt;=2.5,A97&gt;=5.45),5.6,IF(AND(B97&gt;=3.2,A97&lt;6.95,G97&lt;0.6,G97&gt;=0.364,A97&gt;=6.35,A97&gt;=6.15,G97&lt;0.805,G97&gt;=0.26,H97&lt;16.284,F97&gt;=2.5,A97&gt;=5.45),5.7,"shouldnthappen"))))))))))))))))))))))))))))))))))</f>
        <v>4.1</v>
      </c>
      <c r="AI97" s="1" t="n">
        <f aca="false">IF(AND(B97&gt;=3.55,A97&lt;5.05,F97&lt;1.5),1,IF(AND(H97&gt;=13.436,A97&gt;=5.05,F97&lt;1.5),1.633,IF(AND(A97&lt;4.35,B97&lt;3.55,A97&lt;5.05,F97&lt;1.5),1.1,IF(AND(A97&lt;5.15,H97&lt;13.436,A97&gt;=5.05,F97&lt;1.5),1.6,IF(AND(G97&lt;0.837,D97&lt;1.2,B97&lt;2.65,F97&gt;=1.5),3.7,IF(AND(G97&gt;=0.837,D97&lt;1.2,B97&lt;2.65,F97&gt;=1.5),3,IF(AND(D97&lt;1.4,D97&gt;=1.2,B97&lt;2.65,F97&gt;=1.5),4.133,IF(AND(D97&gt;=1.4,D97&gt;=1.2,B97&lt;2.65,F97&gt;=1.5),4.633,IF(AND(G97&lt;0.302,A97&gt;=4.35,B97&lt;3.55,A97&lt;5.05,F97&lt;1.5),1.34,IF(AND(D97&gt;=0.3,A97&gt;=5.15,H97&lt;13.436,A97&gt;=5.05,F97&lt;1.5),1.5,IF(AND(G97&lt;0.233,G97&lt;0.265,D97&lt;1.55,B97&gt;=2.65,F97&gt;=1.5),4.56,IF(AND(G97&gt;=0.233,G97&lt;0.265,D97&lt;1.55,B97&gt;=2.65,F97&gt;=1.5),5.1,IF(AND(G97&lt;0.395,G97&gt;=0.265,D97&lt;1.55,B97&gt;=2.65,F97&gt;=1.5),4.025,IF(AND(H97&lt;13.935,A97&gt;=7.05,D97&gt;=1.55,B97&gt;=2.65,F97&gt;=1.5),6.12,IF(AND(H97&gt;=13.935,A97&gt;=7.05,D97&gt;=1.55,B97&gt;=2.65,F97&gt;=1.5),6.64,IF(AND(G97&gt;=0.858,G97&gt;=0.302,A97&gt;=4.35,B97&lt;3.55,A97&lt;5.05,F97&lt;1.5),1.3,IF(AND(H97&lt;6.543,D97&lt;0.3,A97&gt;=5.15,H97&lt;13.436,A97&gt;=5.05,F97&lt;1.5),1.4,IF(AND(H97&gt;=6.543,D97&lt;0.3,A97&gt;=5.15,H97&lt;13.436,A97&gt;=5.05,F97&lt;1.5),1.48,IF(AND(A97&lt;6.3,G97&gt;=0.395,G97&gt;=0.265,D97&lt;1.55,B97&gt;=2.65,F97&gt;=1.5),4.14,IF(AND(A97&gt;=6.3,G97&gt;=0.395,G97&gt;=0.265,D97&lt;1.55,B97&gt;=2.65,F97&gt;=1.5),4.767,IF(AND(G97&gt;=0.669,B97&lt;3.15,A97&lt;7.05,D97&gt;=1.55,B97&gt;=2.65,F97&gt;=1.5),5,IF(AND(H97&lt;9.459,G97&lt;0.858,G97&gt;=0.302,A97&gt;=4.35,B97&lt;3.55,A97&lt;5.05,F97&lt;1.5),1.4,IF(AND(H97&gt;=9.459,G97&lt;0.858,G97&gt;=0.302,A97&gt;=4.35,B97&lt;3.55,A97&lt;5.05,F97&lt;1.5),1.6,IF(AND(G97&gt;=0.433,G97&lt;0.669,B97&lt;3.15,A97&lt;7.05,D97&gt;=1.55,B97&gt;=2.65,F97&gt;=1.5),5.68,IF(AND(G97&lt;0.481,H97&lt;10.257,B97&gt;=3.15,A97&lt;7.05,D97&gt;=1.55,B97&gt;=2.65,F97&gt;=1.5),5.7,IF(AND(G97&gt;=0.481,H97&lt;10.257,B97&gt;=3.15,A97&lt;7.05,D97&gt;=1.55,B97&gt;=2.65,F97&gt;=1.5),5.9,IF(AND(D97&lt;2.15,H97&gt;=10.257,B97&gt;=3.15,A97&lt;7.05,D97&gt;=1.55,B97&gt;=2.65,F97&gt;=1.5),5.1,IF(AND(D97&gt;=2.15,H97&gt;=10.257,B97&gt;=3.15,A97&lt;7.05,D97&gt;=1.55,B97&gt;=2.65,F97&gt;=1.5),5.42,IF(AND(G97&lt;0.098,G97&lt;0.433,G97&lt;0.669,B97&lt;3.15,A97&lt;7.05,D97&gt;=1.55,B97&gt;=2.65,F97&gt;=1.5),5.567,IF(AND(D97&lt;1.8,G97&gt;=0.098,G97&lt;0.433,G97&lt;0.669,B97&lt;3.15,A97&lt;7.05,D97&gt;=1.55,B97&gt;=2.65,F97&gt;=1.5),5.033,IF(AND(G97&gt;=0.312,D97&gt;=1.8,G97&gt;=0.098,G97&lt;0.433,G97&lt;0.669,B97&lt;3.15,A97&lt;7.05,D97&gt;=1.55,B97&gt;=2.65,F97&gt;=1.5),5.4,IF(AND(H97&lt;9.002,G97&lt;0.312,D97&gt;=1.8,G97&gt;=0.098,G97&lt;0.433,G97&lt;0.669,B97&lt;3.15,A97&lt;7.05,D97&gt;=1.55,B97&gt;=2.65,F97&gt;=1.5),5.1,IF(AND(H97&gt;=9.002,G97&lt;0.312,D97&gt;=1.8,G97&gt;=0.098,G97&lt;0.433,G97&lt;0.669,B97&lt;3.15,A97&lt;7.05,D97&gt;=1.55,B97&gt;=2.65,F97&gt;=1.5),5.26,"shouldnthappen")))))))))))))))))))))))))))))))))</f>
        <v>4.025</v>
      </c>
      <c r="AJ97" s="1" t="n">
        <f aca="false">IF(AND(A97&gt;=5.25,D97&gt;=0.35,D97&lt;0.8),1.433,IF(AND(F97&gt;=2.5,H97&lt;6.927,D97&gt;=0.8),5.1,IF(AND(H97&lt;5.85,B97&lt;3.65,D97&lt;0.35,D97&lt;0.8),1,IF(AND(A97&lt;5.55,B97&gt;=3.65,D97&lt;0.35,D97&lt;0.8),1.5,IF(AND(A97&gt;=5.55,B97&gt;=3.65,D97&lt;0.35,D97&lt;0.8),1.7,IF(AND(H97&lt;7.949,A97&lt;5.25,D97&gt;=0.35,D97&lt;0.8),1.9,IF(AND(H97&gt;=7.949,A97&lt;5.25,D97&gt;=0.35,D97&lt;0.8),1.54,IF(AND(A97&lt;5.55,F97&lt;2.5,H97&lt;6.927,D97&gt;=0.8),3.98,IF(AND(A97&gt;=5.55,F97&lt;2.5,H97&lt;6.927,D97&gt;=0.8),4.1,IF(AND(A97&gt;=7.25,D97&gt;=1.55,H97&gt;=6.927,D97&gt;=0.8),6.65,IF(AND(A97&lt;5.75,D97&lt;1.2,D97&lt;1.55,H97&gt;=6.927,D97&gt;=0.8),3.62,IF(AND(A97&gt;=5.75,D97&lt;1.2,D97&lt;1.55,H97&gt;=6.927,D97&gt;=0.8),4.1,IF(AND(G97&lt;0.175,A97&lt;4.8,H97&gt;=5.85,B97&lt;3.65,D97&lt;0.35,D97&lt;0.8),1.5,IF(AND(G97&gt;=0.175,A97&lt;4.8,H97&gt;=5.85,B97&lt;3.65,D97&lt;0.35,D97&lt;0.8),1.3,IF(AND(A97&gt;=5.05,A97&gt;=4.8,H97&gt;=5.85,B97&lt;3.65,D97&lt;0.35,D97&lt;0.8),1.5,IF(AND(G97&gt;=0.735,A97&lt;6.25,D97&gt;=1.2,D97&lt;1.55,H97&gt;=6.927,D97&gt;=0.8),4,IF(AND(H97&lt;10.464,A97&lt;6.2,A97&lt;7.25,D97&gt;=1.55,H97&gt;=6.927,D97&gt;=0.8),5.1,IF(AND(H97&gt;=10.464,A97&lt;6.2,A97&lt;7.25,D97&gt;=1.55,H97&gt;=6.927,D97&gt;=0.8),4.9,IF(AND(G97&lt;0.418,A97&lt;5.05,A97&gt;=4.8,H97&gt;=5.85,B97&lt;3.65,D97&lt;0.35,D97&lt;0.8),1.48,IF(AND(G97&gt;=0.418,A97&lt;5.05,A97&gt;=4.8,H97&gt;=5.85,B97&lt;3.65,D97&lt;0.35,D97&lt;0.8),1.3,IF(AND(B97&lt;2.75,G97&lt;0.735,A97&lt;6.25,D97&gt;=1.2,D97&lt;1.55,H97&gt;=6.927,D97&gt;=0.8),4.35,IF(AND(H97&lt;15.422,D97&lt;1.45,A97&gt;=6.25,D97&gt;=1.2,D97&lt;1.55,H97&gt;=6.927,D97&gt;=0.8),4.375,IF(AND(H97&gt;=15.422,D97&lt;1.45,A97&gt;=6.25,D97&gt;=1.2,D97&lt;1.55,H97&gt;=6.927,D97&gt;=0.8),4.7,IF(AND(A97&lt;6.4,D97&gt;=1.45,A97&gt;=6.25,D97&gt;=1.2,D97&lt;1.55,H97&gt;=6.927,D97&gt;=0.8),5.1,IF(AND(G97&gt;=0.576,D97&lt;2.15,A97&gt;=6.2,A97&lt;7.25,D97&gt;=1.55,H97&gt;=6.927,D97&gt;=0.8),5.1,IF(AND(G97&lt;0.537,D97&gt;=2.15,A97&gt;=6.2,A97&lt;7.25,D97&gt;=1.55,H97&gt;=6.927,D97&gt;=0.8),5.533,IF(AND(G97&gt;=0.537,D97&gt;=2.15,A97&gt;=6.2,A97&lt;7.25,D97&gt;=1.55,H97&gt;=6.927,D97&gt;=0.8),5.9,IF(AND(D97&lt;1.45,B97&gt;=2.75,G97&lt;0.735,A97&lt;6.25,D97&gt;=1.2,D97&lt;1.55,H97&gt;=6.927,D97&gt;=0.8),4.6,IF(AND(D97&gt;=1.45,B97&gt;=2.75,G97&lt;0.735,A97&lt;6.25,D97&gt;=1.2,D97&lt;1.55,H97&gt;=6.927,D97&gt;=0.8),4.5,IF(AND(H97&lt;12.582,A97&gt;=6.4,D97&gt;=1.45,A97&gt;=6.25,D97&gt;=1.2,D97&lt;1.55,H97&gt;=6.927,D97&gt;=0.8),4.66,IF(AND(H97&gt;=12.582,A97&gt;=6.4,D97&gt;=1.45,A97&gt;=6.25,D97&gt;=1.2,D97&lt;1.55,H97&gt;=6.927,D97&gt;=0.8),4.9,IF(AND(B97&lt;2.75,G97&lt;0.576,D97&lt;2.15,A97&gt;=6.2,A97&lt;7.25,D97&gt;=1.55,H97&gt;=6.927,D97&gt;=0.8),5.3,IF(AND(G97&gt;=0.395,B97&gt;=2.75,G97&lt;0.576,D97&lt;2.15,A97&gt;=6.2,A97&lt;7.25,D97&gt;=1.55,H97&gt;=6.927,D97&gt;=0.8),5.6,IF(AND(D97&gt;=1.9,G97&lt;0.395,B97&gt;=2.75,G97&lt;0.576,D97&lt;2.15,A97&gt;=6.2,A97&lt;7.25,D97&gt;=1.55,H97&gt;=6.927,D97&gt;=0.8),5.333,IF(AND(B97&lt;2.95,D97&lt;1.9,G97&lt;0.395,B97&gt;=2.75,G97&lt;0.576,D97&lt;2.15,A97&gt;=6.2,A97&lt;7.25,D97&gt;=1.55,H97&gt;=6.927,D97&gt;=0.8),5.6,IF(AND(B97&gt;=2.95,D97&lt;1.9,G97&lt;0.395,B97&gt;=2.75,G97&lt;0.576,D97&lt;2.15,A97&gt;=6.2,A97&lt;7.25,D97&gt;=1.55,H97&gt;=6.927,D97&gt;=0.8),5.5,"shouldnthappen"))))))))))))))))))))))))))))))))))))</f>
        <v>4.35</v>
      </c>
      <c r="AK97" s="1" t="n">
        <f aca="false">IF(AND(H97&lt;5.85,B97&lt;3.65,F97&lt;1.5),1,IF(AND(B97&gt;=3.95,B97&gt;=3.65,F97&lt;1.5),1.433,IF(AND(A97&lt;5.15,F97&lt;2.5,F97&gt;=1.5),3.075,IF(AND(D97&gt;=0.35,H97&gt;=5.85,B97&lt;3.65,F97&lt;1.5),1.5,IF(AND(G97&lt;0.168,B97&lt;3.95,B97&gt;=3.65,F97&lt;1.5),1.7,IF(AND(H97&lt;5.767,A97&lt;7.25,F97&gt;=2.5,F97&gt;=1.5),4.5,IF(AND(D97&lt;1.9,A97&gt;=7.25,F97&gt;=2.5,F97&gt;=1.5),6.3,IF(AND(D97&gt;=1.9,A97&gt;=7.25,F97&gt;=2.5,F97&gt;=1.5),6.575,IF(AND(B97&lt;3.75,G97&gt;=0.168,B97&lt;3.95,B97&gt;=3.65,F97&lt;1.5),1.5,IF(AND(B97&gt;=3.75,G97&gt;=0.168,B97&lt;3.95,B97&gt;=3.65,F97&lt;1.5),1.6,IF(AND(D97&gt;=1.35,A97&lt;6.15,A97&gt;=5.15,F97&lt;2.5,F97&gt;=1.5),4.42,IF(AND(D97&lt;1.4,A97&gt;=6.15,A97&gt;=5.15,F97&lt;2.5,F97&gt;=1.5),4.5,IF(AND(D97&gt;=1.4,A97&gt;=6.15,A97&gt;=5.15,F97&lt;2.5,F97&gt;=1.5),4.675,IF(AND(D97&lt;0.15,H97&lt;11.218,D97&lt;0.35,H97&gt;=5.85,B97&lt;3.65,F97&lt;1.5),1.5,IF(AND(D97&lt;0.15,H97&gt;=11.218,D97&lt;0.35,H97&gt;=5.85,B97&lt;3.65,F97&lt;1.5),1.1,IF(AND(B97&lt;2.7,D97&lt;1.35,A97&lt;6.15,A97&gt;=5.15,F97&lt;2.5,F97&gt;=1.5),3.82,IF(AND(A97&lt;6.15,G97&gt;=0.755,H97&gt;=5.767,A97&lt;7.25,F97&gt;=2.5,F97&gt;=1.5),4.98,IF(AND(A97&gt;=6.15,G97&gt;=0.755,H97&gt;=5.767,A97&lt;7.25,F97&gt;=2.5,F97&gt;=1.5),5.3,IF(AND(B97&lt;3.4,D97&gt;=0.15,H97&lt;11.218,D97&lt;0.35,H97&gt;=5.85,B97&lt;3.65,F97&lt;1.5),1.4,IF(AND(B97&gt;=3.4,D97&gt;=0.15,H97&lt;11.218,D97&lt;0.35,H97&gt;=5.85,B97&lt;3.65,F97&lt;1.5),1.3,IF(AND(H97&lt;11.731,D97&gt;=0.15,H97&gt;=11.218,D97&lt;0.35,H97&gt;=5.85,B97&lt;3.65,F97&lt;1.5),1.2,IF(AND(H97&lt;9.053,B97&gt;=2.7,D97&lt;1.35,A97&lt;6.15,A97&gt;=5.15,F97&lt;2.5,F97&gt;=1.5),3.85,IF(AND(D97&gt;=2.1,B97&lt;2.85,G97&lt;0.755,H97&gt;=5.767,A97&lt;7.25,F97&gt;=2.5,F97&gt;=1.5),5.6,IF(AND(D97&gt;=2.45,B97&gt;=2.85,G97&lt;0.755,H97&gt;=5.767,A97&lt;7.25,F97&gt;=2.5,F97&gt;=1.5),5.8,IF(AND(B97&gt;=3.45,H97&gt;=11.731,D97&gt;=0.15,H97&gt;=11.218,D97&lt;0.35,H97&gt;=5.85,B97&lt;3.65,F97&lt;1.5),1.3,IF(AND(A97&lt;5.9,H97&gt;=9.053,B97&gt;=2.7,D97&lt;1.35,A97&lt;6.15,A97&gt;=5.15,F97&lt;2.5,F97&gt;=1.5),4.3,IF(AND(A97&gt;=5.9,H97&gt;=9.053,B97&gt;=2.7,D97&lt;1.35,A97&lt;6.15,A97&gt;=5.15,F97&lt;2.5,F97&gt;=1.5),4,IF(AND(G97&gt;=0.519,D97&lt;2.1,B97&lt;2.85,G97&lt;0.755,H97&gt;=5.767,A97&lt;7.25,F97&gt;=2.5,F97&gt;=1.5),4.9,IF(AND(A97&gt;=7.05,D97&lt;2.45,B97&gt;=2.85,G97&lt;0.755,H97&gt;=5.767,A97&lt;7.25,F97&gt;=2.5,F97&gt;=1.5),5.8,IF(AND(H97&lt;14.396,B97&lt;3.45,H97&gt;=11.731,D97&gt;=0.15,H97&gt;=11.218,D97&lt;0.35,H97&gt;=5.85,B97&lt;3.65,F97&lt;1.5),1.44,IF(AND(H97&gt;=14.396,B97&lt;3.45,H97&gt;=11.731,D97&gt;=0.15,H97&gt;=11.218,D97&lt;0.35,H97&gt;=5.85,B97&lt;3.65,F97&lt;1.5),1.3,IF(AND(G97&lt;0.282,G97&lt;0.519,D97&lt;2.1,B97&lt;2.85,G97&lt;0.755,H97&gt;=5.767,A97&lt;7.25,F97&gt;=2.5,F97&gt;=1.5),5.1,IF(AND(G97&gt;=0.282,G97&lt;0.519,D97&lt;2.1,B97&lt;2.85,G97&lt;0.755,H97&gt;=5.767,A97&lt;7.25,F97&gt;=2.5,F97&gt;=1.5),5.3,IF(AND(A97&lt;6.4,D97&lt;1.9,A97&lt;7.05,D97&lt;2.45,B97&gt;=2.85,G97&lt;0.755,H97&gt;=5.767,A97&lt;7.25,F97&gt;=2.5,F97&gt;=1.5),5.6,IF(AND(A97&gt;=6.4,D97&lt;1.9,A97&lt;7.05,D97&lt;2.45,B97&gt;=2.85,G97&lt;0.755,H97&gt;=5.767,A97&lt;7.25,F97&gt;=2.5,F97&gt;=1.5),5.5,IF(AND(H97&lt;8.884,D97&gt;=1.9,A97&lt;7.05,D97&lt;2.45,B97&gt;=2.85,G97&lt;0.755,H97&gt;=5.767,A97&lt;7.25,F97&gt;=2.5,F97&gt;=1.5),5.3,IF(AND(H97&gt;=8.884,D97&gt;=1.9,A97&lt;7.05,D97&lt;2.45,B97&gt;=2.85,G97&lt;0.755,H97&gt;=5.767,A97&lt;7.25,F97&gt;=2.5,F97&gt;=1.5),5.52,"shouldnthappen")))))))))))))))))))))))))))))))))))))</f>
        <v>4.3</v>
      </c>
      <c r="AL97" s="1" t="n">
        <f aca="false">IF(AND(H97&lt;5.85,A97&lt;5.05,D97&lt;0.8),1,IF(AND(B97&lt;3.35,A97&gt;=5.05,D97&lt;0.8),1.7,IF(AND(D97&gt;=2.45,F97&gt;=2.5,D97&gt;=0.8),6.05,IF(AND(H97&gt;=11.218,H97&gt;=5.85,A97&lt;5.05,D97&lt;0.8),1.28,IF(AND(G97&gt;=0.948,B97&gt;=3.35,A97&gt;=5.05,D97&lt;0.8),1.7,IF(AND(G97&gt;=0.423,H97&lt;11.218,H97&gt;=5.85,A97&lt;5.05,D97&lt;0.8),1.3,IF(AND(B97&lt;3.6,G97&lt;0.948,B97&gt;=3.35,A97&gt;=5.05,D97&lt;0.8),1.4,IF(AND(H97&lt;10.258,D97&lt;1.15,A97&lt;5.9,F97&lt;2.5,D97&gt;=0.8),3.36,IF(AND(H97&gt;=10.258,D97&lt;1.15,A97&lt;5.9,F97&lt;2.5,D97&gt;=0.8),3.9,IF(AND(A97&lt;5.3,D97&gt;=1.15,A97&lt;5.9,F97&lt;2.5,D97&gt;=0.8),3.9,IF(AND(D97&lt;1.55,B97&lt;2.75,A97&gt;=5.9,F97&lt;2.5,D97&gt;=0.8),4.64,IF(AND(D97&gt;=1.55,B97&lt;2.75,A97&gt;=5.9,F97&lt;2.5,D97&gt;=0.8),5.1,IF(AND(D97&gt;=1.6,B97&gt;=2.75,A97&gt;=5.9,F97&lt;2.5,D97&gt;=0.8),5,IF(AND(H97&lt;5.767,H97&lt;8.598,D97&lt;2.45,F97&gt;=2.5,D97&gt;=0.8),4.5,IF(AND(A97&lt;6.25,H97&gt;=8.598,D97&lt;2.45,F97&gt;=2.5,D97&gt;=0.8),5.02,IF(AND(B97&lt;3.55,G97&lt;0.423,H97&lt;11.218,H97&gt;=5.85,A97&lt;5.05,D97&lt;0.8),1.525,IF(AND(B97&gt;=3.55,G97&lt;0.423,H97&lt;11.218,H97&gt;=5.85,A97&lt;5.05,D97&lt;0.8),1.4,IF(AND(H97&gt;=13.932,B97&gt;=3.6,G97&lt;0.948,B97&gt;=3.35,A97&gt;=5.05,D97&lt;0.8),1.65,IF(AND(G97&gt;=0.652,A97&gt;=5.3,D97&gt;=1.15,A97&lt;5.9,F97&lt;2.5,D97&gt;=0.8),3.8,IF(AND(D97&lt;1.35,D97&lt;1.6,B97&gt;=2.75,A97&gt;=5.9,F97&lt;2.5,D97&gt;=0.8),4.42,IF(AND(H97&lt;6.656,H97&gt;=5.767,H97&lt;8.598,D97&lt;2.45,F97&gt;=2.5,D97&gt;=0.8),5.033,IF(AND(H97&gt;=6.656,H97&gt;=5.767,H97&lt;8.598,D97&lt;2.45,F97&gt;=2.5,D97&gt;=0.8),5.1,IF(AND(G97&gt;=0.885,A97&gt;=6.25,H97&gt;=8.598,D97&lt;2.45,F97&gt;=2.5,D97&gt;=0.8),5.2,IF(AND(H97&lt;6.926,H97&lt;13.932,B97&gt;=3.6,G97&lt;0.948,B97&gt;=3.35,A97&gt;=5.05,D97&lt;0.8),1.433,IF(AND(H97&gt;=6.926,H97&lt;13.932,B97&gt;=3.6,G97&lt;0.948,B97&gt;=3.35,A97&gt;=5.05,D97&lt;0.8),1.5,IF(AND(A97&lt;5.65,G97&lt;0.652,A97&gt;=5.3,D97&gt;=1.15,A97&lt;5.9,F97&lt;2.5,D97&gt;=0.8),4.36,IF(AND(A97&gt;=5.65,G97&lt;0.652,A97&gt;=5.3,D97&gt;=1.15,A97&lt;5.9,F97&lt;2.5,D97&gt;=0.8),4.2,IF(AND(H97&gt;=13.561,D97&gt;=1.35,D97&lt;1.6,B97&gt;=2.75,A97&gt;=5.9,F97&lt;2.5,D97&gt;=0.8),4.767,IF(AND(H97&lt;9.091,G97&lt;0.885,A97&gt;=6.25,H97&gt;=8.598,D97&lt;2.45,F97&gt;=2.5,D97&gt;=0.8),6.3,IF(AND(H97&gt;=12.206,H97&lt;13.561,D97&gt;=1.35,D97&lt;1.6,B97&gt;=2.75,A97&gt;=5.9,F97&lt;2.5,D97&gt;=0.8),4.4,IF(AND(D97&gt;=2.25,H97&gt;=9.091,G97&lt;0.885,A97&gt;=6.25,H97&gt;=8.598,D97&lt;2.45,F97&gt;=2.5,D97&gt;=0.8),5.9,IF(AND(B97&lt;3.05,H97&lt;12.206,H97&lt;13.561,D97&gt;=1.35,D97&lt;1.6,B97&gt;=2.75,A97&gt;=5.9,F97&lt;2.5,D97&gt;=0.8),4.6,IF(AND(B97&gt;=3.05,H97&lt;12.206,H97&lt;13.561,D97&gt;=1.35,D97&lt;1.6,B97&gt;=2.75,A97&gt;=5.9,F97&lt;2.5,D97&gt;=0.8),4.7,IF(AND(G97&gt;=0.596,D97&lt;2.25,H97&gt;=9.091,G97&lt;0.885,A97&gt;=6.25,H97&gt;=8.598,D97&lt;2.45,F97&gt;=2.5,D97&gt;=0.8),5.1,IF(AND(G97&gt;=0.379,G97&lt;0.596,D97&lt;2.25,H97&gt;=9.091,G97&lt;0.885,A97&gt;=6.25,H97&gt;=8.598,D97&lt;2.45,F97&gt;=2.5,D97&gt;=0.8),5.767,IF(AND(D97&lt;2.15,G97&lt;0.379,G97&lt;0.596,D97&lt;2.25,H97&gt;=9.091,G97&lt;0.885,A97&gt;=6.25,H97&gt;=8.598,D97&lt;2.45,F97&gt;=2.5,D97&gt;=0.8),5.4,IF(AND(D97&gt;=2.15,G97&lt;0.379,G97&lt;0.596,D97&lt;2.25,H97&gt;=9.091,G97&lt;0.885,A97&gt;=6.25,H97&gt;=8.598,D97&lt;2.45,F97&gt;=2.5,D97&gt;=0.8),5.6,"shouldnthappen")))))))))))))))))))))))))))))))))))))</f>
        <v>4.36</v>
      </c>
      <c r="AM97" s="1" t="n">
        <f aca="false">IF(AND(H97&lt;5.245,D97&lt;0.8),1,IF(AND(A97&lt;4.5,H97&gt;=5.245,D97&lt;0.8),1.35,IF(AND(D97&gt;=0.5,A97&gt;=4.5,H97&gt;=5.245,D97&lt;0.8),1.6,IF(AND(H97&lt;7.25,B97&lt;2.6,A97&lt;6.15,D97&gt;=0.8),4.375,IF(AND(H97&gt;=7.25,B97&lt;2.6,A97&lt;6.15,D97&gt;=0.8),3.075,IF(AND(H97&lt;13.935,A97&gt;=7.05,A97&gt;=6.15,D97&gt;=0.8),6.067,IF(AND(H97&gt;=13.935,A97&gt;=7.05,A97&gt;=6.15,D97&gt;=0.8),6.525,IF(AND(G97&gt;=0.948,D97&lt;0.5,A97&gt;=4.5,H97&gt;=5.245,D97&lt;0.8),1.7,IF(AND(G97&lt;0.568,D97&gt;=1.55,B97&gt;=2.6,A97&lt;6.15,D97&gt;=0.8),5.1,IF(AND(G97&gt;=0.568,D97&gt;=1.55,B97&gt;=2.6,A97&lt;6.15,D97&gt;=0.8),5,IF(AND(A97&gt;=6.6,B97&gt;=3.15,A97&lt;7.05,A97&gt;=6.15,D97&gt;=0.8),5.78,IF(AND(G97&lt;0.165,G97&lt;0.273,D97&lt;1.55,B97&gt;=2.6,A97&lt;6.15,D97&gt;=0.8),4.1,IF(AND(G97&gt;=0.165,G97&lt;0.273,D97&lt;1.55,B97&gt;=2.6,A97&lt;6.15,D97&gt;=0.8),4.5,IF(AND(D97&lt;1.35,G97&gt;=0.273,D97&lt;1.55,B97&gt;=2.6,A97&lt;6.15,D97&gt;=0.8),4.08,IF(AND(D97&gt;=1.35,G97&gt;=0.273,D97&lt;1.55,B97&gt;=2.6,A97&lt;6.15,D97&gt;=0.8),4.4,IF(AND(D97&lt;1.45,F97&lt;2.5,B97&lt;3.15,A97&lt;7.05,A97&gt;=6.15,D97&gt;=0.8),4.38,IF(AND(D97&gt;=1.45,F97&lt;2.5,B97&lt;3.15,A97&lt;7.05,A97&gt;=6.15,D97&gt;=0.8),4.75,IF(AND(D97&gt;=2.25,F97&gt;=2.5,B97&lt;3.15,A97&lt;7.05,A97&gt;=6.15,D97&gt;=0.8),5.16,IF(AND(H97&lt;11.488,A97&lt;6.6,B97&gt;=3.15,A97&lt;7.05,A97&gt;=6.15,D97&gt;=0.8),6,IF(AND(H97&gt;=14.396,D97&lt;0.25,G97&lt;0.948,D97&lt;0.5,A97&gt;=4.5,H97&gt;=5.245,D97&lt;0.8),1.3,IF(AND(A97&gt;=5.55,D97&gt;=0.25,G97&lt;0.948,D97&lt;0.5,A97&gt;=4.5,H97&gt;=5.245,D97&lt;0.8),1.7,IF(AND(D97&lt;1.85,D97&lt;2.25,F97&gt;=2.5,B97&lt;3.15,A97&lt;7.05,A97&gt;=6.15,D97&gt;=0.8),5.6,IF(AND(G97&lt;0.669,H97&gt;=11.488,A97&lt;6.6,B97&gt;=3.15,A97&lt;7.05,A97&gt;=6.15,D97&gt;=0.8),4.7,IF(AND(G97&gt;=0.669,H97&gt;=11.488,A97&lt;6.6,B97&gt;=3.15,A97&lt;7.05,A97&gt;=6.15,D97&gt;=0.8),5.22,IF(AND(H97&lt;6.543,H97&lt;14.396,D97&lt;0.25,G97&lt;0.948,D97&lt;0.5,A97&gt;=4.5,H97&gt;=5.245,D97&lt;0.8),1.4,IF(AND(A97&lt;4.95,A97&lt;5.55,D97&gt;=0.25,G97&lt;0.948,D97&lt;0.5,A97&gt;=4.5,H97&gt;=5.245,D97&lt;0.8),1.4,IF(AND(A97&gt;=4.95,A97&lt;5.55,D97&gt;=0.25,G97&lt;0.948,D97&lt;0.5,A97&gt;=4.5,H97&gt;=5.245,D97&lt;0.8),1.48,IF(AND(H97&lt;10.667,D97&gt;=1.85,D97&lt;2.25,F97&gt;=2.5,B97&lt;3.15,A97&lt;7.05,A97&gt;=6.15,D97&gt;=0.8),5.25,IF(AND(H97&gt;=10.667,D97&gt;=1.85,D97&lt;2.25,F97&gt;=2.5,B97&lt;3.15,A97&lt;7.05,A97&gt;=6.15,D97&gt;=0.8),5.55,IF(AND(G97&lt;0.063,H97&gt;=6.543,H97&lt;14.396,D97&lt;0.25,G97&lt;0.948,D97&lt;0.5,A97&gt;=4.5,H97&gt;=5.245,D97&lt;0.8),1.4,IF(AND(H97&lt;9.212,G97&gt;=0.063,H97&gt;=6.543,H97&lt;14.396,D97&lt;0.25,G97&lt;0.948,D97&lt;0.5,A97&gt;=4.5,H97&gt;=5.245,D97&lt;0.8),1.475,IF(AND(H97&gt;=9.212,G97&gt;=0.063,H97&gt;=6.543,H97&lt;14.396,D97&lt;0.25,G97&lt;0.948,D97&lt;0.5,A97&gt;=4.5,H97&gt;=5.245,D97&lt;0.8),1.5,"shouldnthappen"))))))))))))))))))))))))))))))))</f>
        <v>4.08</v>
      </c>
      <c r="AN97" s="1" t="n">
        <f aca="false">IF(AND(D97&lt;0.7,A97&gt;=5.55),1.633,IF(AND(G97&lt;0.38,B97&lt;2.8,A97&lt;5.55),4.3,IF(AND(G97&gt;=0.38,B97&lt;2.8,A97&lt;5.55),3.325,IF(AND(D97&gt;=0.35,B97&gt;=2.8,A97&lt;5.55),1.6,IF(AND(B97&gt;=3.4,A97&lt;4.8,D97&lt;0.35,B97&gt;=2.8,A97&lt;5.55),1,IF(AND(H97&gt;=11.789,A97&lt;5.9,D97&lt;1.55,D97&gt;=0.7,A97&gt;=5.55),4.325,IF(AND(F97&gt;=2.5,A97&gt;=5.9,D97&lt;1.55,D97&gt;=0.7,A97&gt;=5.55),5.05,IF(AND(D97&lt;1.9,A97&gt;=7.25,D97&gt;=1.55,D97&gt;=0.7,A97&gt;=5.55),6.3,IF(AND(D97&gt;=1.9,A97&gt;=7.25,D97&gt;=1.55,D97&gt;=0.7,A97&gt;=5.55),6.4,IF(AND(A97&lt;4.35,B97&lt;3.4,A97&lt;4.8,D97&lt;0.35,B97&gt;=2.8,A97&lt;5.55),1.1,IF(AND(G97&gt;=0.934,B97&lt;3.45,A97&gt;=4.8,D97&lt;0.35,B97&gt;=2.8,A97&lt;5.55),1.7,IF(AND(H97&gt;=14.877,B97&gt;=3.45,A97&gt;=4.8,D97&lt;0.35,B97&gt;=2.8,A97&lt;5.55),1.3,IF(AND(B97&lt;2.6,H97&lt;11.789,A97&lt;5.9,D97&lt;1.55,D97&gt;=0.7,A97&gt;=5.55),3.9,IF(AND(B97&gt;=2.6,H97&lt;11.789,A97&lt;5.9,D97&lt;1.55,D97&gt;=0.7,A97&gt;=5.55),4.26,IF(AND(A97&lt;6.6,F97&lt;2.5,A97&gt;=5.9,D97&lt;1.55,D97&gt;=0.7,A97&gt;=5.55),4.625,IF(AND(A97&gt;=6.6,F97&lt;2.5,A97&gt;=5.9,D97&lt;1.55,D97&gt;=0.7,A97&gt;=5.55),4.475,IF(AND(B97&lt;2.6,D97&lt;2.05,A97&lt;7.25,D97&gt;=1.55,D97&gt;=0.7,A97&gt;=5.55),5.8,IF(AND(G97&gt;=0.743,D97&gt;=2.05,A97&lt;7.25,D97&gt;=1.55,D97&gt;=0.7,A97&gt;=5.55),5.1,IF(AND(G97&lt;0.422,A97&gt;=4.35,B97&lt;3.4,A97&lt;4.8,D97&lt;0.35,B97&gt;=2.8,A97&lt;5.55),1.367,IF(AND(G97&gt;=0.422,A97&gt;=4.35,B97&lt;3.4,A97&lt;4.8,D97&lt;0.35,B97&gt;=2.8,A97&lt;5.55),1.3,IF(AND(A97&lt;5.05,G97&lt;0.934,B97&lt;3.45,A97&gt;=4.8,D97&lt;0.35,B97&gt;=2.8,A97&lt;5.55),1.525,IF(AND(A97&gt;=5.05,G97&lt;0.934,B97&lt;3.45,A97&gt;=4.8,D97&lt;0.35,B97&gt;=2.8,A97&lt;5.55),1.5,IF(AND(G97&gt;=0.585,H97&lt;14.877,B97&gt;=3.45,A97&gt;=4.8,D97&lt;0.35,B97&gt;=2.8,A97&lt;5.55),1.54,IF(AND(G97&gt;=0.537,G97&lt;0.743,D97&gt;=2.05,A97&lt;7.25,D97&gt;=1.55,D97&gt;=0.7,A97&gt;=5.55),5.833,IF(AND(D97&gt;=0.25,G97&lt;0.585,H97&lt;14.877,B97&gt;=3.45,A97&gt;=4.8,D97&lt;0.35,B97&gt;=2.8,A97&lt;5.55),1.367,IF(AND(D97&lt;1.75,H97&lt;13.795,B97&gt;=2.6,D97&lt;2.05,A97&lt;7.25,D97&gt;=1.55,D97&gt;=0.7,A97&gt;=5.55),5.45,IF(AND(B97&lt;2.85,H97&gt;=13.795,B97&gt;=2.6,D97&lt;2.05,A97&lt;7.25,D97&gt;=1.55,D97&gt;=0.7,A97&gt;=5.55),5.1,IF(AND(B97&gt;=2.85,H97&gt;=13.795,B97&gt;=2.6,D97&lt;2.05,A97&lt;7.25,D97&gt;=1.55,D97&gt;=0.7,A97&gt;=5.55),4.82,IF(AND(G97&lt;0.353,G97&lt;0.537,G97&lt;0.743,D97&gt;=2.05,A97&lt;7.25,D97&gt;=1.55,D97&gt;=0.7,A97&gt;=5.55),5.425,IF(AND(G97&gt;=0.353,G97&lt;0.537,G97&lt;0.743,D97&gt;=2.05,A97&lt;7.25,D97&gt;=1.55,D97&gt;=0.7,A97&gt;=5.55),5.62,IF(AND(G97&lt;0.311,D97&lt;0.25,G97&lt;0.585,H97&lt;14.877,B97&gt;=3.45,A97&gt;=4.8,D97&lt;0.35,B97&gt;=2.8,A97&lt;5.55),1.5,IF(AND(G97&gt;=0.311,D97&lt;0.25,G97&lt;0.585,H97&lt;14.877,B97&gt;=3.45,A97&gt;=4.8,D97&lt;0.35,B97&gt;=2.8,A97&lt;5.55),1.4,IF(AND(B97&gt;=3.1,D97&gt;=1.75,H97&lt;13.795,B97&gt;=2.6,D97&lt;2.05,A97&lt;7.25,D97&gt;=1.55,D97&gt;=0.7,A97&gt;=5.55),5.1,IF(AND(B97&lt;2.85,B97&lt;3.1,D97&gt;=1.75,H97&lt;13.795,B97&gt;=2.6,D97&lt;2.05,A97&lt;7.25,D97&gt;=1.55,D97&gt;=0.7,A97&gt;=5.55),5.2,IF(AND(B97&gt;=2.85,B97&lt;3.1,D97&gt;=1.75,H97&lt;13.795,B97&gt;=2.6,D97&lt;2.05,A97&lt;7.25,D97&gt;=1.55,D97&gt;=0.7,A97&gt;=5.55),5.2,"shouldnthappen")))))))))))))))))))))))))))))))))))</f>
        <v>4.26</v>
      </c>
      <c r="AO97" s="1" t="n">
        <f aca="false">IF(AND(H97&gt;=14.529,G97&lt;0.633,D97&lt;0.8),1.3,IF(AND(A97&lt;5.05,G97&gt;=0.633,D97&lt;0.8),1.35,IF(AND(H97&gt;=14.379,H97&lt;14.529,G97&lt;0.633,D97&lt;0.8),1.7,IF(AND(B97&lt;3.35,A97&gt;=5.05,G97&gt;=0.633,D97&lt;0.8),1.7,IF(AND(D97&gt;=1.45,A97&lt;5.95,F97&lt;2.5,D97&gt;=0.8),4.5,IF(AND(D97&lt;1.35,A97&gt;=5.95,F97&lt;2.5,D97&gt;=0.8),4,IF(AND(D97&lt;1.85,G97&gt;=0.845,F97&gt;=2.5,D97&gt;=0.8),4.8,IF(AND(B97&gt;=4.3,H97&lt;14.379,H97&lt;14.529,G97&lt;0.633,D97&lt;0.8),1.5,IF(AND(A97&lt;5.25,B97&gt;=3.35,A97&gt;=5.05,G97&gt;=0.633,D97&lt;0.8),1.55,IF(AND(A97&gt;=5.25,B97&gt;=3.35,A97&gt;=5.05,G97&gt;=0.633,D97&lt;0.8),1.633,IF(AND(A97&lt;5.05,D97&lt;1.45,A97&lt;5.95,F97&lt;2.5,D97&gt;=0.8),3.3,IF(AND(G97&lt;0.293,D97&gt;=1.35,A97&gt;=5.95,F97&lt;2.5,D97&gt;=0.8),5,IF(AND(A97&gt;=6.6,D97&lt;2.05,G97&lt;0.845,F97&gt;=2.5,D97&gt;=0.8),5.8,IF(AND(B97&lt;3.05,D97&gt;=2.05,G97&lt;0.845,F97&gt;=2.5,D97&gt;=0.8),6.15,IF(AND(B97&lt;2.9,D97&gt;=1.85,G97&gt;=0.845,F97&gt;=2.5,D97&gt;=0.8),5.1,IF(AND(B97&gt;=2.9,D97&gt;=1.85,G97&gt;=0.845,F97&gt;=2.5,D97&gt;=0.8),5.2,IF(AND(B97&gt;=3.8,B97&lt;4.3,H97&lt;14.379,H97&lt;14.529,G97&lt;0.633,D97&lt;0.8),1.333,IF(AND(A97&lt;6.25,G97&gt;=0.293,D97&gt;=1.35,A97&gt;=5.95,F97&lt;2.5,D97&gt;=0.8),4.6,IF(AND(H97&lt;10.351,A97&lt;6.6,D97&lt;2.05,G97&lt;0.845,F97&gt;=2.5,D97&gt;=0.8),5.4,IF(AND(G97&gt;=0.364,B97&gt;=3.05,D97&gt;=2.05,G97&lt;0.845,F97&gt;=2.5,D97&gt;=0.8),5.66,IF(AND(G97&gt;=0.447,B97&lt;3.8,B97&lt;4.3,H97&lt;14.379,H97&lt;14.529,G97&lt;0.633,D97&lt;0.8),1.3,IF(AND(H97&lt;6.247,A97&lt;5.65,A97&gt;=5.05,D97&lt;1.45,A97&lt;5.95,F97&lt;2.5,D97&gt;=0.8),4.033,IF(AND(D97&lt;1.25,A97&gt;=5.65,A97&gt;=5.05,D97&lt;1.45,A97&lt;5.95,F97&lt;2.5,D97&gt;=0.8),3.88,IF(AND(D97&gt;=1.25,A97&gt;=5.65,A97&gt;=5.05,D97&lt;1.45,A97&lt;5.95,F97&lt;2.5,D97&gt;=0.8),4.35,IF(AND(B97&lt;2.65,A97&gt;=6.25,G97&gt;=0.293,D97&gt;=1.35,A97&gt;=5.95,F97&lt;2.5,D97&gt;=0.8),4.9,IF(AND(B97&lt;2.75,H97&gt;=10.351,A97&lt;6.6,D97&lt;2.05,G97&lt;0.845,F97&gt;=2.5,D97&gt;=0.8),5.1,IF(AND(B97&gt;=2.75,H97&gt;=10.351,A97&lt;6.6,D97&lt;2.05,G97&lt;0.845,F97&gt;=2.5,D97&gt;=0.8),4.95,IF(AND(B97&lt;3.15,G97&lt;0.364,B97&gt;=3.05,D97&gt;=2.05,G97&lt;0.845,F97&gt;=2.5,D97&gt;=0.8),5.28,IF(AND(B97&gt;=3.15,G97&lt;0.364,B97&gt;=3.05,D97&gt;=2.05,G97&lt;0.845,F97&gt;=2.5,D97&gt;=0.8),5.5,IF(AND(H97&lt;9.212,G97&lt;0.447,B97&lt;3.8,B97&lt;4.3,H97&lt;14.379,H97&lt;14.529,G97&lt;0.633,D97&lt;0.8),1.4,IF(AND(G97&lt;0.356,H97&gt;=6.247,A97&lt;5.65,A97&gt;=5.05,D97&lt;1.45,A97&lt;5.95,F97&lt;2.5,D97&gt;=0.8),4.2,IF(AND(B97&lt;3,B97&gt;=2.65,A97&gt;=6.25,G97&gt;=0.293,D97&gt;=1.35,A97&gt;=5.95,F97&lt;2.5,D97&gt;=0.8),4.6,IF(AND(B97&gt;=3,B97&gt;=2.65,A97&gt;=6.25,G97&gt;=0.293,D97&gt;=1.35,A97&gt;=5.95,F97&lt;2.5,D97&gt;=0.8),4.7,IF(AND(A97&lt;5.05,H97&gt;=9.212,G97&lt;0.447,B97&lt;3.8,B97&lt;4.3,H97&lt;14.379,H97&lt;14.529,G97&lt;0.633,D97&lt;0.8),1.533,IF(AND(A97&gt;=5.05,H97&gt;=9.212,G97&lt;0.447,B97&lt;3.8,B97&lt;4.3,H97&lt;14.379,H97&lt;14.529,G97&lt;0.633,D97&lt;0.8),1.425,IF(AND(A97&lt;5.35,G97&gt;=0.356,H97&gt;=6.247,A97&lt;5.65,A97&gt;=5.05,D97&lt;1.45,A97&lt;5.95,F97&lt;2.5,D97&gt;=0.8),3.9,IF(AND(A97&gt;=5.35,G97&gt;=0.356,H97&gt;=6.247,A97&lt;5.65,A97&gt;=5.05,D97&lt;1.45,A97&lt;5.95,F97&lt;2.5,D97&gt;=0.8),3.72,"shouldnthappen")))))))))))))))))))))))))))))))))))))</f>
        <v>4.2</v>
      </c>
      <c r="AP97" s="1" t="n">
        <f aca="false">IF(AND(F97&gt;=1.5,A97&lt;5.55),3.84,IF(AND(G97&gt;=0.52,A97&lt;4.75,F97&lt;1.5,A97&lt;5.55),1.16,IF(AND(A97&lt;5.65,A97&lt;5.85,D97&lt;1.55,A97&gt;=5.55),4.2,IF(AND(A97&gt;=5.65,A97&lt;5.85,D97&lt;1.55,A97&gt;=5.55),3.167,IF(AND(G97&gt;=0.798,A97&gt;=5.85,D97&lt;1.55,A97&gt;=5.55),4,IF(AND(F97&lt;2.5,H97&lt;14.1,D97&gt;=1.55,A97&gt;=5.55),4.84,IF(AND(A97&lt;7.2,H97&gt;=14.1,D97&gt;=1.55,A97&gt;=5.55),5.633,IF(AND(A97&gt;=7.2,H97&gt;=14.1,D97&gt;=1.55,A97&gt;=5.55),6.6,IF(AND(G97&lt;0.161,G97&lt;0.52,A97&lt;4.75,F97&lt;1.5,A97&lt;5.55),1.5,IF(AND(D97&gt;=0.5,G97&lt;0.676,A97&gt;=4.75,F97&lt;1.5,A97&lt;5.55),1.6,IF(AND(H97&lt;11.016,G97&gt;=0.676,A97&gt;=4.75,F97&lt;1.5,A97&lt;5.55),1.75,IF(AND(G97&lt;0.209,G97&lt;0.798,A97&gt;=5.85,D97&lt;1.55,A97&gt;=5.55),4.5,IF(AND(G97&gt;=0.74,F97&gt;=2.5,H97&lt;14.1,D97&gt;=1.55,A97&gt;=5.55),6.225,IF(AND(B97&lt;2.95,G97&gt;=0.161,G97&lt;0.52,A97&lt;4.75,F97&lt;1.5,A97&lt;5.55),1.4,IF(AND(B97&gt;=2.95,G97&gt;=0.161,G97&lt;0.52,A97&lt;4.75,F97&lt;1.5,A97&lt;5.55),1.34,IF(AND(B97&lt;3.15,D97&lt;0.5,G97&lt;0.676,A97&gt;=4.75,F97&lt;1.5,A97&lt;5.55),1.52,IF(AND(D97&lt;0.25,H97&gt;=11.016,G97&gt;=0.676,A97&gt;=4.75,F97&lt;1.5,A97&lt;5.55),1.567,IF(AND(D97&gt;=0.25,H97&gt;=11.016,G97&gt;=0.676,A97&gt;=4.75,F97&lt;1.5,A97&lt;5.55),1.5,IF(AND(H97&lt;7.47,G97&gt;=0.209,G97&lt;0.798,A97&gt;=5.85,D97&lt;1.55,A97&gt;=5.55),5.05,IF(AND(B97&lt;2.85,G97&lt;0.74,F97&gt;=2.5,H97&lt;14.1,D97&gt;=1.55,A97&gt;=5.55),5.35,IF(AND(B97&lt;3.3,B97&gt;=3.15,D97&lt;0.5,G97&lt;0.676,A97&gt;=4.75,F97&lt;1.5,A97&lt;5.55),1.2,IF(AND(D97&lt;1.45,H97&gt;=7.47,G97&gt;=0.209,G97&lt;0.798,A97&gt;=5.85,D97&lt;1.55,A97&gt;=5.55),4.66,IF(AND(D97&gt;=1.45,H97&gt;=7.47,G97&gt;=0.209,G97&lt;0.798,A97&gt;=5.85,D97&lt;1.55,A97&gt;=5.55),4.64,IF(AND(A97&gt;=7.05,B97&gt;=2.85,G97&lt;0.74,F97&gt;=2.5,H97&lt;14.1,D97&gt;=1.55,A97&gt;=5.55),5.8,IF(AND(B97&gt;=3.25,A97&lt;7.05,B97&gt;=2.85,G97&lt;0.74,F97&gt;=2.5,H97&lt;14.1,D97&gt;=1.55,A97&gt;=5.55),5.7,IF(AND(H97&gt;=13.641,D97&lt;0.25,B97&gt;=3.3,B97&gt;=3.15,D97&lt;0.5,G97&lt;0.676,A97&gt;=4.75,F97&lt;1.5,A97&lt;5.55),1.3,IF(AND(D97&lt;0.35,D97&gt;=0.25,B97&gt;=3.3,B97&gt;=3.15,D97&lt;0.5,G97&lt;0.676,A97&gt;=4.75,F97&lt;1.5,A97&lt;5.55),1.367,IF(AND(D97&gt;=0.35,D97&gt;=0.25,B97&gt;=3.3,B97&gt;=3.15,D97&lt;0.5,G97&lt;0.676,A97&gt;=4.75,F97&lt;1.5,A97&lt;5.55),1.3,IF(AND(A97&lt;6.35,B97&lt;3.25,A97&lt;7.05,B97&gt;=2.85,G97&lt;0.74,F97&gt;=2.5,H97&lt;14.1,D97&gt;=1.55,A97&gt;=5.55),5.6,IF(AND(A97&gt;=6.35,B97&lt;3.25,A97&lt;7.05,B97&gt;=2.85,G97&lt;0.74,F97&gt;=2.5,H97&lt;14.1,D97&gt;=1.55,A97&gt;=5.55),5.325,IF(AND(A97&lt;5.1,H97&lt;13.641,D97&lt;0.25,B97&gt;=3.3,B97&gt;=3.15,D97&lt;0.5,G97&lt;0.676,A97&gt;=4.75,F97&lt;1.5,A97&lt;5.55),1.4,IF(AND(H97&gt;=11.031,A97&gt;=5.1,H97&lt;13.641,D97&lt;0.25,B97&gt;=3.3,B97&gt;=3.15,D97&lt;0.5,G97&lt;0.676,A97&gt;=4.75,F97&lt;1.5,A97&lt;5.55),1.4,IF(AND(A97&lt;5.45,H97&lt;11.031,A97&gt;=5.1,H97&lt;13.641,D97&lt;0.25,B97&gt;=3.3,B97&gt;=3.15,D97&lt;0.5,G97&lt;0.676,A97&gt;=4.75,F97&lt;1.5,A97&lt;5.55),1.5,IF(AND(A97&gt;=5.45,H97&lt;11.031,A97&gt;=5.1,H97&lt;13.641,D97&lt;0.25,B97&gt;=3.3,B97&gt;=3.15,D97&lt;0.5,G97&lt;0.676,A97&gt;=4.75,F97&lt;1.5,A97&lt;5.55),1.4,"shouldnthappen"))))))))))))))))))))))))))))))))))</f>
        <v>4.2</v>
      </c>
      <c r="AQ97" s="1" t="n">
        <f aca="false">IF(AND(H97&lt;6.926,D97&gt;=0.35,F97&lt;1.5),1.9,IF(AND(G97&gt;=0.869,D97&gt;=1.75,F97&gt;=1.5),5.15,IF(AND(A97&lt;4.35,A97&lt;5.05,D97&lt;0.35,F97&lt;1.5),1.1,IF(AND(H97&lt;6.089,A97&gt;=5.05,D97&lt;0.35,F97&lt;1.5),1.7,IF(AND(H97&gt;=13.089,H97&gt;=6.926,D97&gt;=0.35,F97&lt;1.5),1.3,IF(AND(G97&lt;0.695,D97&lt;1.15,D97&lt;1.75,F97&gt;=1.5),3.62,IF(AND(G97&gt;=0.695,D97&lt;1.15,D97&lt;1.75,F97&gt;=1.5),3,IF(AND(G97&gt;=0.585,H97&gt;=6.089,A97&gt;=5.05,D97&lt;0.35,F97&lt;1.5),1.5,IF(AND(H97&lt;9.582,H97&lt;13.089,H97&gt;=6.926,D97&gt;=0.35,F97&lt;1.5),1.5,IF(AND(H97&gt;=9.582,H97&lt;13.089,H97&gt;=6.926,D97&gt;=0.35,F97&lt;1.5),1.6,IF(AND(D97&lt;1.35,H97&lt;9.349,D97&gt;=1.15,D97&lt;1.75,F97&gt;=1.5),3.867,IF(AND(D97&lt;2.05,A97&lt;7.05,G97&lt;0.869,D97&gt;=1.75,F97&gt;=1.5),4.9,IF(AND(B97&gt;=3.3,A97&gt;=7.05,G97&lt;0.869,D97&gt;=1.75,F97&gt;=1.5),6.1,IF(AND(G97&lt;0.347,H97&lt;11.218,A97&gt;=4.35,A97&lt;5.05,D97&lt;0.35,F97&lt;1.5),1.4,IF(AND(G97&gt;=0.347,H97&lt;11.218,A97&gt;=4.35,A97&lt;5.05,D97&lt;0.35,F97&lt;1.5),1.5,IF(AND(G97&gt;=0.265,H97&gt;=11.218,A97&gt;=4.35,A97&lt;5.05,D97&lt;0.35,F97&lt;1.5),1.45,IF(AND(A97&gt;=5.4,G97&lt;0.585,H97&gt;=6.089,A97&gt;=5.05,D97&lt;0.35,F97&lt;1.5),1.35,IF(AND(B97&gt;=2.9,D97&gt;=1.35,H97&lt;9.349,D97&gt;=1.15,D97&lt;1.75,F97&gt;=1.5),4.6,IF(AND(D97&gt;=1.35,A97&lt;6.15,H97&gt;=9.349,D97&gt;=1.15,D97&lt;1.75,F97&gt;=1.5),4.54,IF(AND(H97&lt;10.927,A97&gt;=6.15,H97&gt;=9.349,D97&gt;=1.15,D97&lt;1.75,F97&gt;=1.5),4.3,IF(AND(G97&lt;0.512,D97&gt;=2.05,A97&lt;7.05,G97&lt;0.869,D97&gt;=1.75,F97&gt;=1.5),5.533,IF(AND(G97&gt;=0.512,D97&gt;=2.05,A97&lt;7.05,G97&lt;0.869,D97&gt;=1.75,F97&gt;=1.5),5.88,IF(AND(H97&lt;11.551,B97&lt;3.3,A97&gt;=7.05,G97&lt;0.869,D97&gt;=1.75,F97&gt;=1.5),6.3,IF(AND(G97&lt;0.227,G97&lt;0.265,H97&gt;=11.218,A97&gt;=4.35,A97&lt;5.05,D97&lt;0.35,F97&lt;1.5),1.4,IF(AND(G97&gt;=0.227,G97&lt;0.265,H97&gt;=11.218,A97&gt;=4.35,A97&lt;5.05,D97&lt;0.35,F97&lt;1.5),1.26,IF(AND(H97&lt;11.031,A97&lt;5.4,G97&lt;0.585,H97&gt;=6.089,A97&gt;=5.05,D97&lt;0.35,F97&lt;1.5),1.5,IF(AND(H97&gt;=11.031,A97&lt;5.4,G97&lt;0.585,H97&gt;=6.089,A97&gt;=5.05,D97&lt;0.35,F97&lt;1.5),1.4,IF(AND(A97&lt;5.45,B97&lt;2.9,D97&gt;=1.35,H97&lt;9.349,D97&gt;=1.15,D97&lt;1.75,F97&gt;=1.5),4.5,IF(AND(A97&lt;5.9,D97&lt;1.35,A97&lt;6.15,H97&gt;=9.349,D97&gt;=1.15,D97&lt;1.75,F97&gt;=1.5),4.2,IF(AND(A97&gt;=5.9,D97&lt;1.35,A97&lt;6.15,H97&gt;=9.349,D97&gt;=1.15,D97&lt;1.75,F97&gt;=1.5),4,IF(AND(A97&gt;=6.75,H97&gt;=10.927,A97&gt;=6.15,H97&gt;=9.349,D97&gt;=1.15,D97&lt;1.75,F97&gt;=1.5),4.767,IF(AND(B97&lt;2.9,H97&gt;=11.551,B97&lt;3.3,A97&gt;=7.05,G97&lt;0.869,D97&gt;=1.75,F97&gt;=1.5),6.7,IF(AND(B97&gt;=2.9,H97&gt;=11.551,B97&lt;3.3,A97&gt;=7.05,G97&lt;0.869,D97&gt;=1.75,F97&gt;=1.5),6.6,IF(AND(B97&lt;2.45,A97&gt;=5.45,B97&lt;2.9,D97&gt;=1.35,H97&lt;9.349,D97&gt;=1.15,D97&lt;1.75,F97&gt;=1.5),5,IF(AND(B97&gt;=2.45,A97&gt;=5.45,B97&lt;2.9,D97&gt;=1.35,H97&lt;9.349,D97&gt;=1.15,D97&lt;1.75,F97&gt;=1.5),5.1,IF(AND(H97&lt;11.166,A97&lt;6.75,H97&gt;=10.927,A97&gt;=6.15,H97&gt;=9.349,D97&gt;=1.15,D97&lt;1.75,F97&gt;=1.5),4.9,IF(AND(G97&lt;0.228,H97&gt;=11.166,A97&lt;6.75,H97&gt;=10.927,A97&gt;=6.15,H97&gt;=9.349,D97&gt;=1.15,D97&lt;1.75,F97&gt;=1.5),4.7,IF(AND(H97&lt;13.531,G97&gt;=0.228,H97&gt;=11.166,A97&lt;6.75,H97&gt;=10.927,A97&gt;=6.15,H97&gt;=9.349,D97&gt;=1.15,D97&lt;1.75,F97&gt;=1.5),4.4,IF(AND(H97&gt;=13.531,G97&gt;=0.228,H97&gt;=11.166,A97&lt;6.75,H97&gt;=10.927,A97&gt;=6.15,H97&gt;=9.349,D97&gt;=1.15,D97&lt;1.75,F97&gt;=1.5),4.6,"shouldnthappen")))))))))))))))))))))))))))))))))))))))</f>
        <v>4.2</v>
      </c>
      <c r="AR97" s="1" t="n">
        <f aca="false">IF(AND(G97&gt;=0.93,B97&lt;3.65,F97&lt;1.5),1.7,IF(AND(H97&lt;6.542,B97&gt;=3.65,F97&lt;1.5),1.767,IF(AND(A97&gt;=7.05,D97&gt;=1.55,F97&gt;=1.5),6.3,IF(AND(G97&lt;0.123,H97&gt;=6.542,B97&gt;=3.65,F97&lt;1.5),1.367,IF(AND(A97&lt;5.15,A97&lt;5.65,D97&lt;1.55,F97&gt;=1.5),3.15,IF(AND(A97&lt;4.8,G97&gt;=0.447,G97&lt;0.93,B97&lt;3.65,F97&lt;1.5),1.24,IF(AND(A97&gt;=4.8,G97&gt;=0.447,G97&lt;0.93,B97&lt;3.65,F97&lt;1.5),1.4,IF(AND(G97&lt;0.151,G97&gt;=0.123,H97&gt;=6.542,B97&gt;=3.65,F97&lt;1.5),1.7,IF(AND(G97&gt;=0.151,G97&gt;=0.123,H97&gt;=6.542,B97&gt;=3.65,F97&lt;1.5),1.5,IF(AND(D97&gt;=1.45,A97&gt;=5.15,A97&lt;5.65,D97&lt;1.55,F97&gt;=1.5),4.5,IF(AND(B97&lt;2.65,D97&gt;=1.35,A97&gt;=5.65,D97&lt;1.55,F97&gt;=1.5),4.9,IF(AND(G97&lt;0.527,F97&lt;2.5,A97&lt;7.05,D97&gt;=1.55,F97&gt;=1.5),5.075,IF(AND(G97&gt;=0.527,F97&lt;2.5,A97&lt;7.05,D97&gt;=1.55,F97&gt;=1.5),4.7,IF(AND(A97&lt;4.65,G97&lt;0.265,G97&lt;0.447,G97&lt;0.93,B97&lt;3.65,F97&lt;1.5),1.42,IF(AND(G97&lt;0.3,G97&gt;=0.265,G97&lt;0.447,G97&lt;0.93,B97&lt;3.65,F97&lt;1.5),1.6,IF(AND(G97&gt;=0.3,G97&gt;=0.265,G97&lt;0.447,G97&lt;0.93,B97&lt;3.65,F97&lt;1.5),1.4,IF(AND(G97&lt;0.356,D97&lt;1.45,A97&gt;=5.15,A97&lt;5.65,D97&lt;1.55,F97&gt;=1.5),4.125,IF(AND(D97&lt;1.1,A97&lt;6.2,D97&lt;1.35,A97&gt;=5.65,D97&lt;1.55,F97&gt;=1.5),4.1,IF(AND(D97&gt;=1.1,A97&lt;6.2,D97&lt;1.35,A97&gt;=5.65,D97&lt;1.55,F97&gt;=1.5),4.175,IF(AND(H97&gt;=13.433,A97&gt;=6.2,D97&lt;1.35,A97&gt;=5.65,D97&lt;1.55,F97&gt;=1.5),4.6,IF(AND(G97&lt;0.437,B97&gt;=2.65,D97&gt;=1.35,A97&gt;=5.65,D97&lt;1.55,F97&gt;=1.5),4.625,IF(AND(G97&gt;=0.437,B97&gt;=2.65,D97&gt;=1.35,A97&gt;=5.65,D97&lt;1.55,F97&gt;=1.5),4.75,IF(AND(B97&gt;=3.15,H97&lt;11.146,F97&gt;=2.5,A97&lt;7.05,D97&gt;=1.55,F97&gt;=1.5),5.667,IF(AND(B97&lt;2.65,H97&gt;=11.146,F97&gt;=2.5,A97&lt;7.05,D97&gt;=1.55,F97&gt;=1.5),5.8,IF(AND(B97&lt;3.3,A97&gt;=4.65,G97&lt;0.265,G97&lt;0.447,G97&lt;0.93,B97&lt;3.65,F97&lt;1.5),1.32,IF(AND(B97&gt;=3.3,A97&gt;=4.65,G97&lt;0.265,G97&lt;0.447,G97&lt;0.93,B97&lt;3.65,F97&lt;1.5),1.425,IF(AND(B97&lt;2.8,G97&gt;=0.356,D97&lt;1.45,A97&gt;=5.15,A97&lt;5.65,D97&lt;1.55,F97&gt;=1.5),3.86,IF(AND(B97&gt;=2.8,G97&gt;=0.356,D97&lt;1.45,A97&gt;=5.15,A97&lt;5.65,D97&lt;1.55,F97&gt;=1.5),3.6,IF(AND(B97&lt;2.6,H97&lt;13.433,A97&gt;=6.2,D97&lt;1.35,A97&gt;=5.65,D97&lt;1.55,F97&gt;=1.5),4.4,IF(AND(B97&gt;=2.6,H97&lt;13.433,A97&gt;=6.2,D97&lt;1.35,A97&gt;=5.65,D97&lt;1.55,F97&gt;=1.5),4.3,IF(AND(G97&lt;0.151,B97&lt;3.15,H97&lt;11.146,F97&gt;=2.5,A97&lt;7.05,D97&gt;=1.55,F97&gt;=1.5),5.5,IF(AND(H97&lt;15.52,B97&gt;=2.65,H97&gt;=11.146,F97&gt;=2.5,A97&lt;7.05,D97&gt;=1.55,F97&gt;=1.5),5.4,IF(AND(H97&gt;=15.52,B97&gt;=2.65,H97&gt;=11.146,F97&gt;=2.5,A97&lt;7.05,D97&gt;=1.55,F97&gt;=1.5),5.733,IF(AND(H97&lt;10.74,G97&gt;=0.151,B97&lt;3.15,H97&lt;11.146,F97&gt;=2.5,A97&lt;7.05,D97&gt;=1.55,F97&gt;=1.5),5.12,IF(AND(H97&gt;=10.74,G97&gt;=0.151,B97&lt;3.15,H97&lt;11.146,F97&gt;=2.5,A97&lt;7.05,D97&gt;=1.55,F97&gt;=1.5),4.9,"shouldnthappen")))))))))))))))))))))))))))))))))))</f>
        <v>4.125</v>
      </c>
      <c r="AS97" s="1" t="n">
        <f aca="false">IF(AND(F97&gt;=1.5,A97&lt;5.55),4.18,IF(AND(F97&gt;=2.5,B97&lt;2.75,A97&gt;=5.55),5.38,IF(AND(G97&gt;=0.587,B97&lt;3.75,F97&lt;1.5,A97&lt;5.55),1.48,IF(AND(H97&lt;6.51,B97&gt;=3.75,F97&lt;1.5,A97&lt;5.55),1.9,IF(AND(H97&gt;=6.51,B97&gt;=3.75,F97&lt;1.5,A97&lt;5.55),1.425,IF(AND(G97&gt;=0.868,F97&lt;2.5,B97&lt;2.75,A97&gt;=5.55),4.65,IF(AND(F97&lt;1.5,D97&lt;1.55,B97&gt;=2.75,A97&gt;=5.55),1.7,IF(AND(G97&gt;=0.857,D97&gt;=1.55,B97&gt;=2.75,A97&gt;=5.55),5.033,IF(AND(G97&gt;=0.518,G97&lt;0.587,B97&lt;3.75,F97&lt;1.5,A97&lt;5.55),1,IF(AND(D97&lt;1.05,G97&lt;0.868,F97&lt;2.5,B97&lt;2.75,A97&gt;=5.55),3.5,IF(AND(G97&lt;0.404,D97&gt;=1.05,G97&lt;0.868,F97&lt;2.5,B97&lt;2.75,A97&gt;=5.55),4.2,IF(AND(G97&gt;=0.404,D97&gt;=1.05,G97&lt;0.868,F97&lt;2.5,B97&lt;2.75,A97&gt;=5.55),3.94,IF(AND(F97&lt;2.5,B97&lt;2.95,F97&gt;=1.5,D97&lt;1.55,B97&gt;=2.75,A97&gt;=5.55),4.68,IF(AND(F97&gt;=2.5,B97&lt;2.95,F97&gt;=1.5,D97&lt;1.55,B97&gt;=2.75,A97&gt;=5.55),5.1,IF(AND(H97&lt;10.883,B97&gt;=2.95,F97&gt;=1.5,D97&lt;1.55,B97&gt;=2.75,A97&gt;=5.55),4.15,IF(AND(H97&gt;=10.883,B97&gt;=2.95,F97&gt;=1.5,D97&lt;1.55,B97&gt;=2.75,A97&gt;=5.55),4.5,IF(AND(H97&gt;=14.1,D97&lt;2.05,G97&lt;0.857,D97&gt;=1.55,B97&gt;=2.75,A97&gt;=5.55),6.6,IF(AND(G97&lt;0.063,B97&lt;3.15,G97&lt;0.518,G97&lt;0.587,B97&lt;3.75,F97&lt;1.5,A97&lt;5.55),1.4,IF(AND(G97&gt;=0.063,B97&lt;3.15,G97&lt;0.518,G97&lt;0.587,B97&lt;3.75,F97&lt;1.5,A97&lt;5.55),1.5,IF(AND(H97&gt;=10.563,B97&gt;=3.15,G97&lt;0.518,G97&lt;0.587,B97&lt;3.75,F97&lt;1.5,A97&lt;5.55),1.325,IF(AND(B97&lt;2.95,H97&lt;14.1,D97&lt;2.05,G97&lt;0.857,D97&gt;=1.55,B97&gt;=2.75,A97&gt;=5.55),6.125,IF(AND(A97&lt;6.65,G97&lt;0.364,D97&gt;=2.05,G97&lt;0.857,D97&gt;=1.55,B97&gt;=2.75,A97&gt;=5.55),5.45,IF(AND(G97&gt;=0.774,G97&gt;=0.364,D97&gt;=2.05,G97&lt;0.857,D97&gt;=1.55,B97&gt;=2.75,A97&gt;=5.55),5.4,IF(AND(H97&gt;=9.279,H97&lt;10.563,B97&gt;=3.15,G97&lt;0.518,G97&lt;0.587,B97&lt;3.75,F97&lt;1.5,A97&lt;5.55),1.475,IF(AND(D97&lt;1.65,B97&gt;=2.95,H97&lt;14.1,D97&lt;2.05,G97&lt;0.857,D97&gt;=1.55,B97&gt;=2.75,A97&gt;=5.55),5.8,IF(AND(B97&lt;3.15,A97&gt;=6.65,G97&lt;0.364,D97&gt;=2.05,G97&lt;0.857,D97&gt;=1.55,B97&gt;=2.75,A97&gt;=5.55),5.3,IF(AND(B97&gt;=3.15,A97&gt;=6.65,G97&lt;0.364,D97&gt;=2.05,G97&lt;0.857,D97&gt;=1.55,B97&gt;=2.75,A97&gt;=5.55),5.7,IF(AND(A97&gt;=6.75,G97&lt;0.774,G97&gt;=0.364,D97&gt;=2.05,G97&lt;0.857,D97&gt;=1.55,B97&gt;=2.75,A97&gt;=5.55),5.9,IF(AND(G97&lt;0.417,H97&lt;9.279,H97&lt;10.563,B97&gt;=3.15,G97&lt;0.518,G97&lt;0.587,B97&lt;3.75,F97&lt;1.5,A97&lt;5.55),1.4,IF(AND(G97&gt;=0.417,H97&lt;9.279,H97&lt;10.563,B97&gt;=3.15,G97&lt;0.518,G97&lt;0.587,B97&lt;3.75,F97&lt;1.5,A97&lt;5.55),1.3,IF(AND(A97&lt;6.3,D97&gt;=1.65,B97&gt;=2.95,H97&lt;14.1,D97&lt;2.05,G97&lt;0.857,D97&gt;=1.55,B97&gt;=2.75,A97&gt;=5.55),4.9,IF(AND(A97&gt;=6.3,D97&gt;=1.65,B97&gt;=2.95,H97&lt;14.1,D97&lt;2.05,G97&lt;0.857,D97&gt;=1.55,B97&gt;=2.75,A97&gt;=5.55),5.3,IF(AND(G97&gt;=0.657,A97&lt;6.75,G97&lt;0.774,G97&gt;=0.364,D97&gt;=2.05,G97&lt;0.857,D97&gt;=1.55,B97&gt;=2.75,A97&gt;=5.55),6,IF(AND(B97&lt;3.2,G97&lt;0.657,A97&lt;6.75,G97&lt;0.774,G97&gt;=0.364,D97&gt;=2.05,G97&lt;0.857,D97&gt;=1.55,B97&gt;=2.75,A97&gt;=5.55),5.6,IF(AND(B97&gt;=3.2,G97&lt;0.657,A97&lt;6.75,G97&lt;0.774,G97&gt;=0.364,D97&gt;=2.05,G97&lt;0.857,D97&gt;=1.55,B97&gt;=2.75,A97&gt;=5.55),5.65,"shouldnthappen")))))))))))))))))))))))))))))))))))</f>
        <v>4.2</v>
      </c>
      <c r="AT97" s="1" t="n">
        <f aca="false">IF(AND(H97&gt;=16.284,A97&gt;=5.55),6.533,IF(AND(G97&gt;=0.52,A97&lt;4.85,A97&lt;5.55),1.05,IF(AND(G97&lt;0.227,G97&lt;0.52,A97&lt;4.85,A97&lt;5.55),1.4,IF(AND(G97&gt;=0.227,G97&lt;0.52,A97&lt;4.85,A97&lt;5.55),1.3,IF(AND(D97&gt;=0.45,F97&lt;1.5,A97&gt;=4.85,A97&lt;5.55),1.667,IF(AND(B97&gt;=2.75,F97&gt;=1.5,A97&gt;=4.85,A97&lt;5.55),4.5,IF(AND(F97&lt;2.5,B97&gt;=3.15,H97&lt;16.284,A97&gt;=5.55),4.7,IF(AND(G97&gt;=0.934,D97&lt;0.45,F97&lt;1.5,A97&gt;=4.85,A97&lt;5.55),1.7,IF(AND(D97&gt;=1.2,B97&lt;2.75,F97&gt;=1.5,A97&gt;=4.85,A97&lt;5.55),4.25,IF(AND(G97&gt;=0.774,F97&gt;=2.5,B97&gt;=3.15,H97&lt;16.284,A97&gt;=5.55),5.4,IF(AND(B97&lt;3.1,G97&lt;0.934,D97&lt;0.45,F97&lt;1.5,A97&gt;=4.85,A97&lt;5.55),1.6,IF(AND(D97&lt;1.05,D97&lt;1.2,B97&lt;2.75,F97&gt;=1.5,A97&gt;=4.85,A97&lt;5.55),3.433,IF(AND(D97&gt;=1.05,D97&lt;1.2,B97&lt;2.75,F97&gt;=1.5,A97&gt;=4.85,A97&lt;5.55),3.267,IF(AND(H97&lt;8.486,D97&lt;1.35,F97&lt;2.5,B97&lt;3.15,H97&lt;16.284,A97&gt;=5.55),3.85,IF(AND(D97&gt;=1.55,D97&gt;=1.35,F97&lt;2.5,B97&lt;3.15,H97&lt;16.284,A97&gt;=5.55),5.1,IF(AND(H97&lt;10.464,A97&lt;6.35,F97&gt;=2.5,B97&lt;3.15,H97&lt;16.284,A97&gt;=5.55),5.08,IF(AND(H97&gt;=10.464,A97&lt;6.35,F97&gt;=2.5,B97&lt;3.15,H97&lt;16.284,A97&gt;=5.55),4.9,IF(AND(D97&lt;1.85,A97&gt;=6.35,F97&gt;=2.5,B97&lt;3.15,H97&lt;16.284,A97&gt;=5.55),5.8,IF(AND(H97&gt;=10.393,G97&lt;0.774,F97&gt;=2.5,B97&gt;=3.15,H97&lt;16.284,A97&gt;=5.55),5.425,IF(AND(B97&lt;2.6,H97&gt;=8.486,D97&lt;1.35,F97&lt;2.5,B97&lt;3.15,H97&lt;16.284,A97&gt;=5.55),3.9,IF(AND(G97&gt;=0.567,D97&lt;1.55,D97&gt;=1.35,F97&lt;2.5,B97&lt;3.15,H97&lt;16.284,A97&gt;=5.55),4.4,IF(AND(B97&lt;3.25,H97&lt;10.393,G97&lt;0.774,F97&gt;=2.5,B97&gt;=3.15,H97&lt;16.284,A97&gt;=5.55),5.7,IF(AND(B97&gt;=3.25,H97&lt;10.393,G97&lt;0.774,F97&gt;=2.5,B97&gt;=3.15,H97&lt;16.284,A97&gt;=5.55),5.98,IF(AND(G97&lt;0.079,G97&lt;0.338,B97&gt;=3.1,G97&lt;0.934,D97&lt;0.45,F97&lt;1.5,A97&gt;=4.85,A97&lt;5.55),1.425,IF(AND(B97&lt;3.35,G97&gt;=0.338,B97&gt;=3.1,G97&lt;0.934,D97&lt;0.45,F97&lt;1.5,A97&gt;=4.85,A97&lt;5.55),1.4,IF(AND(G97&lt;0.404,B97&gt;=2.6,H97&gt;=8.486,D97&lt;1.35,F97&lt;2.5,B97&lt;3.15,H97&lt;16.284,A97&gt;=5.55),4.3,IF(AND(G97&gt;=0.404,B97&gt;=2.6,H97&gt;=8.486,D97&lt;1.35,F97&lt;2.5,B97&lt;3.15,H97&lt;16.284,A97&gt;=5.55),4.025,IF(AND(B97&gt;=3.05,G97&lt;0.567,D97&lt;1.55,D97&gt;=1.35,F97&lt;2.5,B97&lt;3.15,H97&lt;16.284,A97&gt;=5.55),4.7,IF(AND(A97&lt;6.45,H97&lt;10.667,D97&gt;=1.85,A97&gt;=6.35,F97&gt;=2.5,B97&lt;3.15,H97&lt;16.284,A97&gt;=5.55),5.3,IF(AND(A97&gt;=6.45,H97&lt;10.667,D97&gt;=1.85,A97&gt;=6.35,F97&gt;=2.5,B97&lt;3.15,H97&lt;16.284,A97&gt;=5.55),5.167,IF(AND(B97&lt;2.95,H97&gt;=10.667,D97&gt;=1.85,A97&gt;=6.35,F97&gt;=2.5,B97&lt;3.15,H97&lt;16.284,A97&gt;=5.55),5.6,IF(AND(B97&gt;=2.95,H97&gt;=10.667,D97&gt;=1.85,A97&gt;=6.35,F97&gt;=2.5,B97&lt;3.15,H97&lt;16.284,A97&gt;=5.55),5.5,IF(AND(H97&lt;10.325,G97&gt;=0.079,G97&lt;0.338,B97&gt;=3.1,G97&lt;0.934,D97&lt;0.45,F97&lt;1.5,A97&gt;=4.85,A97&lt;5.55),1.5,IF(AND(G97&lt;0.385,B97&gt;=3.35,G97&gt;=0.338,B97&gt;=3.1,G97&lt;0.934,D97&lt;0.45,F97&lt;1.5,A97&gt;=4.85,A97&lt;5.55),1.5,IF(AND(G97&gt;=0.385,B97&gt;=3.35,G97&gt;=0.338,B97&gt;=3.1,G97&lt;0.934,D97&lt;0.45,F97&lt;1.5,A97&gt;=4.85,A97&lt;5.55),1.42,IF(AND(B97&lt;2.5,B97&lt;3.05,G97&lt;0.567,D97&lt;1.55,D97&gt;=1.35,F97&lt;2.5,B97&lt;3.15,H97&lt;16.284,A97&gt;=5.55),4.5,IF(AND(B97&gt;=2.5,B97&lt;3.05,G97&lt;0.567,D97&lt;1.55,D97&gt;=1.35,F97&lt;2.5,B97&lt;3.15,H97&lt;16.284,A97&gt;=5.55),4.56,IF(AND(H97&lt;12.506,H97&gt;=10.325,G97&gt;=0.079,G97&lt;0.338,B97&gt;=3.1,G97&lt;0.934,D97&lt;0.45,F97&lt;1.5,A97&gt;=4.85,A97&lt;5.55),1.2,IF(AND(H97&gt;=12.506,H97&gt;=10.325,G97&gt;=0.079,G97&lt;0.338,B97&gt;=3.1,G97&lt;0.934,D97&lt;0.45,F97&lt;1.5,A97&gt;=4.85,A97&lt;5.55),1.3,"shouldnthappen")))))))))))))))))))))))))))))))))))))))</f>
        <v>4.3</v>
      </c>
      <c r="AU97" s="1" t="n">
        <f aca="false">IF(AND(G97&gt;=0.52,B97&lt;3.05,F97&lt;1.5),1.1,IF(AND(G97&lt;0.35,G97&lt;0.52,B97&lt;3.05,F97&lt;1.5),1.4,IF(AND(G97&gt;=0.35,G97&lt;0.52,B97&lt;3.05,F97&lt;1.5),1.3,IF(AND(G97&gt;=0.227,G97&lt;0.347,B97&gt;=3.05,F97&lt;1.5),1.32,IF(AND(H97&lt;6.417,G97&gt;=0.347,B97&gt;=3.05,F97&lt;1.5),1.7,IF(AND(A97&gt;=7.25,A97&gt;=6.6,F97&gt;=2.5,F97&gt;=1.5),6.35,IF(AND(G97&lt;0.11,G97&lt;0.227,G97&lt;0.347,B97&gt;=3.05,F97&lt;1.5),1.333,IF(AND(H97&lt;9.441,H97&gt;=6.417,G97&gt;=0.347,B97&gt;=3.05,F97&lt;1.5),1.425,IF(AND(B97&lt;2.75,G97&lt;0.451,H97&lt;10.266,F97&lt;2.5,F97&gt;=1.5),4,IF(AND(B97&gt;=2.75,G97&lt;0.451,H97&lt;10.266,F97&lt;2.5,F97&gt;=1.5),4.433,IF(AND(G97&gt;=0.865,G97&gt;=0.451,H97&lt;10.266,F97&lt;2.5,F97&gt;=1.5),4.2,IF(AND(B97&lt;2.45,H97&lt;13.665,H97&gt;=10.266,F97&lt;2.5,F97&gt;=1.5),3.7,IF(AND(G97&lt;0.302,H97&gt;=13.665,H97&gt;=10.266,F97&lt;2.5,F97&gt;=1.5),5,IF(AND(B97&lt;2.9,A97&lt;6.1,A97&lt;6.6,F97&gt;=2.5,F97&gt;=1.5),5.06,IF(AND(B97&gt;=2.9,A97&lt;6.1,A97&lt;6.6,F97&gt;=2.5,F97&gt;=1.5),4.8,IF(AND(B97&lt;3.05,A97&gt;=6.1,A97&lt;6.6,F97&gt;=2.5,F97&gt;=1.5),5.6,IF(AND(B97&gt;=3.05,A97&gt;=6.1,A97&lt;6.6,F97&gt;=2.5,F97&gt;=1.5),5.267,IF(AND(H97&gt;=14.564,A97&lt;7.25,A97&gt;=6.6,F97&gt;=2.5,F97&gt;=1.5),5.6,IF(AND(H97&gt;=14.309,G97&gt;=0.11,G97&lt;0.227,G97&lt;0.347,B97&gt;=3.05,F97&lt;1.5),1.7,IF(AND(D97&lt;0.4,H97&gt;=9.441,H97&gt;=6.417,G97&gt;=0.347,B97&gt;=3.05,F97&lt;1.5),1.5,IF(AND(D97&gt;=0.4,H97&gt;=9.441,H97&gt;=6.417,G97&gt;=0.347,B97&gt;=3.05,F97&lt;1.5),1.633,IF(AND(A97&lt;5.35,G97&lt;0.865,G97&gt;=0.451,H97&lt;10.266,F97&lt;2.5,F97&gt;=1.5),3.15,IF(AND(D97&lt;1.45,G97&gt;=0.302,H97&gt;=13.665,H97&gt;=10.266,F97&lt;2.5,F97&gt;=1.5),4.74,IF(AND(D97&gt;=1.45,G97&gt;=0.302,H97&gt;=13.665,H97&gt;=10.266,F97&lt;2.5,F97&gt;=1.5),4.567,IF(AND(H97&lt;8.836,H97&lt;14.564,A97&lt;7.25,A97&gt;=6.6,F97&gt;=2.5,F97&gt;=1.5),5.7,IF(AND(H97&gt;=8.836,H97&lt;14.564,A97&lt;7.25,A97&gt;=6.6,F97&gt;=2.5,F97&gt;=1.5),5.9,IF(AND(H97&lt;11.53,H97&lt;14.309,G97&gt;=0.11,G97&lt;0.227,G97&lt;0.347,B97&gt;=3.05,F97&lt;1.5),1.5,IF(AND(H97&gt;=11.53,H97&lt;14.309,G97&gt;=0.11,G97&lt;0.227,G97&lt;0.347,B97&gt;=3.05,F97&lt;1.5),1.467,IF(AND(H97&lt;9.386,A97&gt;=5.35,G97&lt;0.865,G97&gt;=0.451,H97&lt;10.266,F97&lt;2.5,F97&gt;=1.5),3.56,IF(AND(H97&gt;=9.386,A97&gt;=5.35,G97&lt;0.865,G97&gt;=0.451,H97&lt;10.266,F97&lt;2.5,F97&gt;=1.5),4.2,IF(AND(H97&lt;11.036,D97&lt;1.45,B97&gt;=2.45,H97&lt;13.665,H97&gt;=10.266,F97&lt;2.5,F97&gt;=1.5),4.45,IF(AND(H97&gt;=11.036,D97&lt;1.45,B97&gt;=2.45,H97&lt;13.665,H97&gt;=10.266,F97&lt;2.5,F97&gt;=1.5),4.1,IF(AND(G97&gt;=0.585,D97&gt;=1.45,B97&gt;=2.45,H97&lt;13.665,H97&gt;=10.266,F97&lt;2.5,F97&gt;=1.5),4.9,IF(AND(H97&lt;11.743,G97&lt;0.585,D97&gt;=1.45,B97&gt;=2.45,H97&lt;13.665,H97&gt;=10.266,F97&lt;2.5,F97&gt;=1.5),4.7,IF(AND(H97&gt;=11.743,G97&lt;0.585,D97&gt;=1.45,B97&gt;=2.45,H97&lt;13.665,H97&gt;=10.266,F97&lt;2.5,F97&gt;=1.5),4.5,"shouldnthappen")))))))))))))))))))))))))))))))))))</f>
        <v>4</v>
      </c>
      <c r="AV97" s="1" t="n">
        <f aca="false">IF(AND(G97&gt;=0.356,F97&gt;=1.5,A97&lt;5.75),3.52,IF(AND(A97&lt;7.25,A97&gt;=7.1,A97&gt;=5.75),5.875,IF(AND(A97&gt;=7.25,A97&gt;=7.1,A97&gt;=5.75),6.5,IF(AND(D97&gt;=0.35,G97&gt;=0.586,F97&lt;1.5,A97&lt;5.75),1.8,IF(AND(D97&lt;1.4,G97&lt;0.356,F97&gt;=1.5,A97&lt;5.75),4.2,IF(AND(D97&gt;=1.4,G97&lt;0.356,F97&gt;=1.5,A97&lt;5.75),4.5,IF(AND(H97&gt;=11.218,A97&lt;5.05,G97&lt;0.586,F97&lt;1.5,A97&lt;5.75),1.225,IF(AND(G97&gt;=0.253,A97&gt;=5.05,G97&lt;0.586,F97&lt;1.5,A97&lt;5.75),1.3,IF(AND(B97&gt;=3.75,D97&lt;0.35,G97&gt;=0.586,F97&lt;1.5,A97&lt;5.75),1.567,IF(AND(B97&lt;2.85,D97&lt;1.35,D97&lt;1.65,A97&lt;7.1,A97&gt;=5.75),4.26,IF(AND(B97&gt;=2.85,D97&lt;1.35,D97&lt;1.65,A97&lt;7.1,A97&gt;=5.75),4.45,IF(AND(A97&lt;6.05,H97&lt;12.921,D97&gt;=1.65,A97&lt;7.1,A97&gt;=5.75),5.1,IF(AND(H97&gt;=15.338,H97&gt;=12.921,D97&gt;=1.65,A97&lt;7.1,A97&gt;=5.75),5.55,IF(AND(G97&lt;0.418,H97&lt;11.218,A97&lt;5.05,G97&lt;0.586,F97&lt;1.5,A97&lt;5.75),1.42,IF(AND(G97&gt;=0.418,H97&lt;11.218,A97&lt;5.05,G97&lt;0.586,F97&lt;1.5,A97&lt;5.75),1.3,IF(AND(H97&gt;=13.321,G97&lt;0.253,A97&gt;=5.05,G97&lt;0.586,F97&lt;1.5,A97&lt;5.75),1.7,IF(AND(H97&lt;6.089,B97&lt;3.75,D97&lt;0.35,G97&gt;=0.586,F97&lt;1.5,A97&lt;5.75),1.7,IF(AND(H97&gt;=6.089,B97&lt;3.75,D97&lt;0.35,G97&gt;=0.586,F97&lt;1.5,A97&lt;5.75),1.5,IF(AND(B97&lt;2.9,D97&lt;1.45,D97&gt;=1.35,D97&lt;1.65,A97&lt;7.1,A97&gt;=5.75),4.8,IF(AND(B97&gt;=2.9,D97&lt;1.45,D97&gt;=1.35,D97&lt;1.65,A97&lt;7.1,A97&gt;=5.75),4.475,IF(AND(B97&lt;2.5,D97&gt;=1.45,D97&gt;=1.35,D97&lt;1.65,A97&lt;7.1,A97&gt;=5.75),4.5,IF(AND(H97&lt;8.884,A97&gt;=6.05,H97&lt;12.921,D97&gt;=1.65,A97&lt;7.1,A97&gt;=5.75),5.4,IF(AND(A97&lt;6.3,H97&lt;15.338,H97&gt;=12.921,D97&gt;=1.65,A97&lt;7.1,A97&gt;=5.75),4.967,IF(AND(A97&gt;=6.3,H97&lt;15.338,H97&gt;=12.921,D97&gt;=1.65,A97&lt;7.1,A97&gt;=5.75),5.133,IF(AND(H97&lt;10.826,H97&lt;13.321,G97&lt;0.253,A97&gt;=5.05,G97&lt;0.586,F97&lt;1.5,A97&lt;5.75),1.5,IF(AND(H97&gt;=10.826,H97&lt;13.321,G97&lt;0.253,A97&gt;=5.05,G97&lt;0.586,F97&lt;1.5,A97&lt;5.75),1.4,IF(AND(H97&lt;7.47,B97&gt;=2.5,D97&gt;=1.45,D97&gt;=1.35,D97&lt;1.65,A97&lt;7.1,A97&gt;=5.75),5.1,IF(AND(H97&gt;=7.47,B97&gt;=2.5,D97&gt;=1.45,D97&gt;=1.35,D97&lt;1.65,A97&lt;7.1,A97&gt;=5.75),4.725,IF(AND(H97&lt;9.637,H97&gt;=8.884,A97&gt;=6.05,H97&lt;12.921,D97&gt;=1.65,A97&lt;7.1,A97&gt;=5.75),5.9,IF(AND(B97&lt;2.6,H97&gt;=9.637,H97&gt;=8.884,A97&gt;=6.05,H97&lt;12.921,D97&gt;=1.65,A97&lt;7.1,A97&gt;=5.75),5.8,IF(AND(B97&lt;2.75,B97&gt;=2.6,H97&gt;=9.637,H97&gt;=8.884,A97&gt;=6.05,H97&lt;12.921,D97&gt;=1.65,A97&lt;7.1,A97&gt;=5.75),5.3,IF(AND(D97&lt;2.25,B97&gt;=2.75,B97&gt;=2.6,H97&gt;=9.637,H97&gt;=8.884,A97&gt;=6.05,H97&lt;12.921,D97&gt;=1.65,A97&lt;7.1,A97&gt;=5.75),5.6,IF(AND(D97&gt;=2.25,B97&gt;=2.75,B97&gt;=2.6,H97&gt;=9.637,H97&gt;=8.884,A97&gt;=6.05,H97&lt;12.921,D97&gt;=1.65,A97&lt;7.1,A97&gt;=5.75),5.5,"shouldnthappen")))))))))))))))))))))))))))))))))</f>
        <v>4.2</v>
      </c>
      <c r="AW97" s="1" t="n">
        <f aca="false">IF(AND(G97&gt;=0.905,F97&lt;1.5),1.767,IF(AND(H97&gt;=16.674,F97&gt;=1.5),6.55,IF(AND(A97&lt;4.35,H97&lt;14.344,G97&lt;0.905,F97&lt;1.5),1.1,IF(AND(B97&lt;3.65,H97&gt;=14.344,G97&lt;0.905,F97&lt;1.5),1.5,IF(AND(B97&gt;=3.65,H97&gt;=14.344,G97&lt;0.905,F97&lt;1.5),1.65,IF(AND(B97&lt;2.6,F97&gt;=2.5,H97&lt;16.674,F97&gt;=1.5),4.5,IF(AND(D97&gt;=0.45,A97&gt;=4.35,H97&lt;14.344,G97&lt;0.905,F97&lt;1.5),1.65,IF(AND(D97&lt;1.15,A97&lt;5.9,F97&lt;2.5,H97&lt;16.674,F97&gt;=1.5),3.56,IF(AND(B97&lt;2.75,A97&gt;=5.9,F97&lt;2.5,H97&lt;16.674,F97&gt;=1.5),5,IF(AND(H97&lt;13.531,B97&gt;=2.75,A97&gt;=5.9,F97&lt;2.5,H97&lt;16.674,F97&gt;=1.5),4.333,IF(AND(B97&lt;3.2,G97&gt;=0.669,B97&gt;=2.6,F97&gt;=2.5,H97&lt;16.674,F97&gt;=1.5),5.08,IF(AND(B97&gt;=3.2,G97&gt;=0.669,B97&gt;=2.6,F97&gt;=2.5,H97&lt;16.674,F97&gt;=1.5),5.4,IF(AND(B97&lt;3.15,A97&lt;5.05,D97&lt;0.45,A97&gt;=4.35,H97&lt;14.344,G97&lt;0.905,F97&lt;1.5),1.45,IF(AND(A97&gt;=5.55,A97&gt;=5.05,D97&lt;0.45,A97&gt;=4.35,H97&lt;14.344,G97&lt;0.905,F97&lt;1.5),1.5,IF(AND(A97&lt;5.55,A97&lt;5.65,D97&gt;=1.15,A97&lt;5.9,F97&lt;2.5,H97&lt;16.674,F97&gt;=1.5),3.95,IF(AND(A97&gt;=5.55,A97&lt;5.65,D97&gt;=1.15,A97&lt;5.9,F97&lt;2.5,H97&lt;16.674,F97&gt;=1.5),3.82,IF(AND(G97&lt;0.39,A97&gt;=5.65,D97&gt;=1.15,A97&lt;5.9,F97&lt;2.5,H97&lt;16.674,F97&gt;=1.5),4.35,IF(AND(G97&gt;=0.39,A97&gt;=5.65,D97&gt;=1.15,A97&lt;5.9,F97&lt;2.5,H97&lt;16.674,F97&gt;=1.5),3.95,IF(AND(G97&lt;0.466,H97&gt;=13.531,B97&gt;=2.75,A97&gt;=5.9,F97&lt;2.5,H97&lt;16.674,F97&gt;=1.5),4.8,IF(AND(G97&gt;=0.466,H97&gt;=13.531,B97&gt;=2.75,A97&gt;=5.9,F97&lt;2.5,H97&lt;16.674,F97&gt;=1.5),4.7,IF(AND(H97&lt;10.144,D97&lt;2.05,G97&lt;0.669,B97&gt;=2.6,F97&gt;=2.5,H97&lt;16.674,F97&gt;=1.5),5.3,IF(AND(H97&gt;=10.144,D97&lt;2.05,G97&lt;0.669,B97&gt;=2.6,F97&gt;=2.5,H97&lt;16.674,F97&gt;=1.5),5.133,IF(AND(D97&gt;=2.45,D97&gt;=2.05,G97&lt;0.669,B97&gt;=2.6,F97&gt;=2.5,H97&lt;16.674,F97&gt;=1.5),5.9,IF(AND(B97&lt;3.25,B97&gt;=3.15,A97&lt;5.05,D97&lt;0.45,A97&gt;=4.35,H97&lt;14.344,G97&lt;0.905,F97&lt;1.5),1.2,IF(AND(B97&gt;=3.25,B97&gt;=3.15,A97&lt;5.05,D97&lt;0.45,A97&gt;=4.35,H97&lt;14.344,G97&lt;0.905,F97&lt;1.5),1.36,IF(AND(B97&gt;=3.8,A97&lt;5.55,A97&gt;=5.05,D97&lt;0.45,A97&gt;=4.35,H97&lt;14.344,G97&lt;0.905,F97&lt;1.5),1.3,IF(AND(G97&lt;0.05,B97&lt;3.8,A97&lt;5.55,A97&gt;=5.05,D97&lt;0.45,A97&gt;=4.35,H97&lt;14.344,G97&lt;0.905,F97&lt;1.5),1.4,IF(AND(G97&lt;0.107,G97&lt;0.395,D97&lt;2.45,D97&gt;=2.05,G97&lt;0.669,B97&gt;=2.6,F97&gt;=2.5,H97&lt;16.674,F97&gt;=1.5),5.667,IF(AND(G97&lt;0.537,G97&gt;=0.395,D97&lt;2.45,D97&gt;=2.05,G97&lt;0.669,B97&gt;=2.6,F97&gt;=2.5,H97&lt;16.674,F97&gt;=1.5),5.6,IF(AND(G97&gt;=0.537,G97&gt;=0.395,D97&lt;2.45,D97&gt;=2.05,G97&lt;0.669,B97&gt;=2.6,F97&gt;=2.5,H97&lt;16.674,F97&gt;=1.5),5.775,IF(AND(B97&lt;3.6,G97&gt;=0.05,B97&lt;3.8,A97&lt;5.55,A97&gt;=5.05,D97&lt;0.45,A97&gt;=4.35,H97&lt;14.344,G97&lt;0.905,F97&lt;1.5),1.475,IF(AND(B97&gt;=3.6,G97&gt;=0.05,B97&lt;3.8,A97&lt;5.55,A97&gt;=5.05,D97&lt;0.45,A97&gt;=4.35,H97&lt;14.344,G97&lt;0.905,F97&lt;1.5),1.5,IF(AND(G97&lt;0.312,G97&gt;=0.107,G97&lt;0.395,D97&lt;2.45,D97&gt;=2.05,G97&lt;0.669,B97&gt;=2.6,F97&gt;=2.5,H97&lt;16.674,F97&gt;=1.5),5.18,IF(AND(G97&gt;=0.312,G97&gt;=0.107,G97&lt;0.395,D97&lt;2.45,D97&gt;=2.05,G97&lt;0.669,B97&gt;=2.6,F97&gt;=2.5,H97&lt;16.674,F97&gt;=1.5),5.4,"shouldnthappen"))))))))))))))))))))))))))))))))))</f>
        <v>3.82</v>
      </c>
      <c r="AX97" s="1" t="n">
        <f aca="false">IF(AND(D97&gt;=1.3,B97&gt;=3.45),6.25,IF(AND(B97&lt;2.75,A97&lt;5.25,B97&lt;3.45),3.9,IF(AND(D97&lt;0.25,D97&lt;1.3,B97&gt;=3.45),1.16,IF(AND(A97&gt;=5.05,B97&gt;=2.75,A97&lt;5.25,B97&lt;3.45),1.7,IF(AND(D97&lt;0.7,F97&lt;2.5,A97&gt;=5.25,B97&lt;3.45),1.5,IF(AND(H97&gt;=16.284,F97&gt;=2.5,A97&gt;=5.25,B97&lt;3.45),6.6,IF(AND(G97&lt;0.123,D97&gt;=0.25,D97&lt;1.3,B97&gt;=3.45),1.3,IF(AND(A97&lt;4.5,A97&lt;5.05,B97&gt;=2.75,A97&lt;5.25,B97&lt;3.45),1.3,IF(AND(A97&lt;5.05,G97&gt;=0.123,D97&gt;=0.25,D97&lt;1.3,B97&gt;=3.45),1.6,IF(AND(B97&lt;3.15,A97&gt;=4.5,A97&lt;5.05,B97&gt;=2.75,A97&lt;5.25,B97&lt;3.45),1.54,IF(AND(B97&gt;=3.15,A97&gt;=4.5,A97&lt;5.05,B97&gt;=2.75,A97&lt;5.25,B97&lt;3.45),1.35,IF(AND(D97&gt;=1.4,A97&lt;5.9,D97&gt;=0.7,F97&lt;2.5,A97&gt;=5.25,B97&lt;3.45),4.5,IF(AND(D97&gt;=1.55,A97&gt;=5.9,D97&gt;=0.7,F97&lt;2.5,A97&gt;=5.25,B97&lt;3.45),4.95,IF(AND(G97&gt;=0.682,D97&gt;=2.05,H97&lt;16.284,F97&gt;=2.5,A97&gt;=5.25,B97&lt;3.45),5.26,IF(AND(A97&lt;5.4,A97&gt;=5.05,G97&gt;=0.123,D97&gt;=0.25,D97&lt;1.3,B97&gt;=3.45),1.64,IF(AND(A97&gt;=5.4,A97&gt;=5.05,G97&gt;=0.123,D97&gt;=0.25,D97&lt;1.3,B97&gt;=3.45),1.6,IF(AND(G97&lt;0.372,D97&lt;1.4,A97&lt;5.9,D97&gt;=0.7,F97&lt;2.5,A97&gt;=5.25,B97&lt;3.45),4.175,IF(AND(D97&lt;1.35,D97&lt;1.55,A97&gt;=5.9,D97&gt;=0.7,F97&lt;2.5,A97&gt;=5.25,B97&lt;3.45),4.2,IF(AND(B97&lt;2.35,G97&lt;0.596,D97&lt;2.05,H97&lt;16.284,F97&gt;=2.5,A97&gt;=5.25,B97&lt;3.45),5,IF(AND(G97&gt;=0.888,G97&gt;=0.596,D97&lt;2.05,H97&lt;16.284,F97&gt;=2.5,A97&gt;=5.25,B97&lt;3.45),4.8,IF(AND(A97&gt;=6.85,G97&lt;0.682,D97&gt;=2.05,H97&lt;16.284,F97&gt;=2.5,A97&gt;=5.25,B97&lt;3.45),5.4,IF(AND(A97&gt;=5.75,G97&gt;=0.372,D97&lt;1.4,A97&lt;5.9,D97&gt;=0.7,F97&lt;2.5,A97&gt;=5.25,B97&lt;3.45),3.933,IF(AND(A97&gt;=6.75,D97&gt;=1.35,D97&lt;1.55,A97&gt;=5.9,D97&gt;=0.7,F97&lt;2.5,A97&gt;=5.25,B97&lt;3.45),4.8,IF(AND(H97&lt;11.084,B97&gt;=2.35,G97&lt;0.596,D97&lt;2.05,H97&lt;16.284,F97&gt;=2.5,A97&gt;=5.25,B97&lt;3.45),5.3,IF(AND(H97&lt;8.435,G97&lt;0.888,G97&gt;=0.596,D97&lt;2.05,H97&lt;16.284,F97&gt;=2.5,A97&gt;=5.25,B97&lt;3.45),5.1,IF(AND(H97&gt;=8.435,G97&lt;0.888,G97&gt;=0.596,D97&lt;2.05,H97&lt;16.284,F97&gt;=2.5,A97&gt;=5.25,B97&lt;3.45),4.94,IF(AND(B97&lt;3.15,A97&lt;6.85,G97&lt;0.682,D97&gt;=2.05,H97&lt;16.284,F97&gt;=2.5,A97&gt;=5.25,B97&lt;3.45),5.6,IF(AND(B97&gt;=3.15,A97&lt;6.85,G97&lt;0.682,D97&gt;=2.05,H97&lt;16.284,F97&gt;=2.5,A97&gt;=5.25,B97&lt;3.45),5.74,IF(AND(G97&lt;0.572,A97&lt;5.75,G97&gt;=0.372,D97&lt;1.4,A97&lt;5.9,D97&gt;=0.7,F97&lt;2.5,A97&gt;=5.25,B97&lt;3.45),3.7,IF(AND(D97&lt;1.45,A97&lt;6.75,D97&gt;=1.35,D97&lt;1.55,A97&gt;=5.9,D97&gt;=0.7,F97&lt;2.5,A97&gt;=5.25,B97&lt;3.45),4.46,IF(AND(D97&gt;=1.45,A97&lt;6.75,D97&gt;=1.35,D97&lt;1.55,A97&gt;=5.9,D97&gt;=0.7,F97&lt;2.5,A97&gt;=5.25,B97&lt;3.45),4.567,IF(AND(H97&lt;12.532,H97&gt;=11.084,B97&gt;=2.35,G97&lt;0.596,D97&lt;2.05,H97&lt;16.284,F97&gt;=2.5,A97&gt;=5.25,B97&lt;3.45),5.8,IF(AND(H97&gt;=12.532,H97&gt;=11.084,B97&gt;=2.35,G97&lt;0.596,D97&lt;2.05,H97&lt;16.284,F97&gt;=2.5,A97&gt;=5.25,B97&lt;3.45),5.667,IF(AND(A97&gt;=5.65,G97&gt;=0.572,A97&lt;5.75,G97&gt;=0.372,D97&lt;1.4,A97&lt;5.9,D97&gt;=0.7,F97&lt;2.5,A97&gt;=5.25,B97&lt;3.45),4.2,IF(AND(G97&lt;0.862,A97&lt;5.65,G97&gt;=0.572,A97&lt;5.75,G97&gt;=0.372,D97&lt;1.4,A97&lt;5.9,D97&gt;=0.7,F97&lt;2.5,A97&gt;=5.25,B97&lt;3.45),3.9,IF(AND(G97&gt;=0.862,A97&lt;5.65,G97&gt;=0.572,A97&lt;5.75,G97&gt;=0.372,D97&lt;1.4,A97&lt;5.9,D97&gt;=0.7,F97&lt;2.5,A97&gt;=5.25,B97&lt;3.45),4,"shouldnthappen"))))))))))))))))))))))))))))))))))))</f>
        <v>4.175</v>
      </c>
      <c r="AY97" s="1" t="n">
        <f aca="false">IF(AND(H97&gt;=8.233,D97&gt;=0.8,A97&lt;5.55),3.525,IF(AND(B97&lt;2.9,H97&gt;=15.534,A97&gt;=5.55),4.8,IF(AND(H97&gt;=12.259,A97&lt;4.75,D97&lt;0.8,A97&lt;5.55),1.25,IF(AND(B97&gt;=3.85,A97&gt;=4.75,D97&lt;0.8,A97&lt;5.55),1.425,IF(AND(D97&lt;1.55,H97&lt;8.233,D97&gt;=0.8,A97&lt;5.55),3.975,IF(AND(D97&gt;=1.55,H97&lt;8.233,D97&gt;=0.8,A97&lt;5.55),4.5,IF(AND(D97&lt;0.65,D97&lt;1.7,H97&lt;15.534,A97&gt;=5.55),1.7,IF(AND(A97&gt;=7.05,D97&gt;=1.7,H97&lt;15.534,A97&gt;=5.55),6.3,IF(AND(B97&gt;=3.35,B97&gt;=2.9,H97&gt;=15.534,A97&gt;=5.55),5.4,IF(AND(B97&lt;3.1,H97&lt;12.259,A97&lt;4.75,D97&lt;0.8,A97&lt;5.55),1.367,IF(AND(B97&gt;=3.1,H97&lt;12.259,A97&lt;4.75,D97&lt;0.8,A97&lt;5.55),1.4,IF(AND(G97&gt;=0.905,B97&lt;3.85,A97&gt;=4.75,D97&lt;0.8,A97&lt;5.55),1.9,IF(AND(H97&lt;15.681,B97&lt;3.35,B97&gt;=2.9,H97&gt;=15.534,A97&gt;=5.55),5.8,IF(AND(H97&gt;=15.681,B97&lt;3.35,B97&gt;=2.9,H97&gt;=15.534,A97&gt;=5.55),5.7,IF(AND(H97&gt;=14.877,G97&lt;0.905,B97&lt;3.85,A97&gt;=4.75,D97&lt;0.8,A97&lt;5.55),1.3,IF(AND(D97&gt;=1.25,B97&lt;2.65,D97&gt;=0.65,D97&lt;1.7,H97&lt;15.534,A97&gt;=5.55),4.433,IF(AND(G97&gt;=0.622,B97&lt;3.15,A97&lt;7.05,D97&gt;=1.7,H97&lt;15.534,A97&gt;=5.55),5.08,IF(AND(H97&gt;=13.42,B97&gt;=3.15,A97&lt;7.05,D97&gt;=1.7,H97&lt;15.534,A97&gt;=5.55),5.1,IF(AND(G97&lt;0.265,H97&lt;14.877,G97&lt;0.905,B97&lt;3.85,A97&gt;=4.75,D97&lt;0.8,A97&lt;5.55),1.2,IF(AND(A97&lt;5.75,D97&lt;1.25,B97&lt;2.65,D97&gt;=0.65,D97&lt;1.7,H97&lt;15.534,A97&gt;=5.55),3.7,IF(AND(A97&gt;=5.75,D97&lt;1.25,B97&lt;2.65,D97&gt;=0.65,D97&lt;1.7,H97&lt;15.534,A97&gt;=5.55),4,IF(AND(G97&gt;=0.652,D97&lt;1.35,B97&gt;=2.65,D97&gt;=0.65,D97&lt;1.7,H97&lt;15.534,A97&gt;=5.55),3.6,IF(AND(H97&lt;7.47,D97&gt;=1.35,B97&gt;=2.65,D97&gt;=0.65,D97&lt;1.7,H97&lt;15.534,A97&gt;=5.55),5.1,IF(AND(H97&lt;10.914,G97&lt;0.622,B97&lt;3.15,A97&lt;7.05,D97&gt;=1.7,H97&lt;15.534,A97&gt;=5.55),5.36,IF(AND(H97&gt;=10.914,G97&lt;0.622,B97&lt;3.15,A97&lt;7.05,D97&gt;=1.7,H97&lt;15.534,A97&gt;=5.55),5.64,IF(AND(G97&gt;=0.657,H97&lt;13.42,B97&gt;=3.15,A97&lt;7.05,D97&gt;=1.7,H97&lt;15.534,A97&gt;=5.55),6,IF(AND(G97&gt;=0.782,G97&gt;=0.265,H97&lt;14.877,G97&lt;0.905,B97&lt;3.85,A97&gt;=4.75,D97&lt;0.8,A97&lt;5.55),1.48,IF(AND(H97&lt;11.286,G97&lt;0.652,D97&lt;1.35,B97&gt;=2.65,D97&gt;=0.65,D97&lt;1.7,H97&lt;15.534,A97&gt;=5.55),4.24,IF(AND(H97&gt;=11.286,G97&lt;0.652,D97&lt;1.35,B97&gt;=2.65,D97&gt;=0.65,D97&lt;1.7,H97&lt;15.534,A97&gt;=5.55),4.05,IF(AND(G97&lt;0.413,H97&gt;=7.47,D97&gt;=1.35,B97&gt;=2.65,D97&gt;=0.65,D97&lt;1.7,H97&lt;15.534,A97&gt;=5.55),5.1,IF(AND(H97&lt;11.325,G97&lt;0.657,H97&lt;13.42,B97&gt;=3.15,A97&lt;7.05,D97&gt;=1.7,H97&lt;15.534,A97&gt;=5.55),5.8,IF(AND(H97&gt;=11.325,G97&lt;0.657,H97&lt;13.42,B97&gt;=3.15,A97&lt;7.05,D97&gt;=1.7,H97&lt;15.534,A97&gt;=5.55),5.6,IF(AND(D97&gt;=0.35,G97&lt;0.782,G97&gt;=0.265,H97&lt;14.877,G97&lt;0.905,B97&lt;3.85,A97&gt;=4.75,D97&lt;0.8,A97&lt;5.55),1.633,IF(AND(B97&lt;2.85,G97&gt;=0.413,H97&gt;=7.47,D97&gt;=1.35,B97&gt;=2.65,D97&gt;=0.65,D97&lt;1.7,H97&lt;15.534,A97&gt;=5.55),4.6,IF(AND(D97&lt;0.15,D97&lt;0.35,G97&lt;0.782,G97&gt;=0.265,H97&lt;14.877,G97&lt;0.905,B97&lt;3.85,A97&gt;=4.75,D97&lt;0.8,A97&lt;5.55),1.5,IF(AND(D97&gt;=0.15,D97&lt;0.35,G97&lt;0.782,G97&gt;=0.265,H97&lt;14.877,G97&lt;0.905,B97&lt;3.85,A97&gt;=4.75,D97&lt;0.8,A97&lt;5.55),1.543,IF(AND(A97&gt;=6.8,B97&gt;=2.85,G97&gt;=0.413,H97&gt;=7.47,D97&gt;=1.35,B97&gt;=2.65,D97&gt;=0.65,D97&lt;1.7,H97&lt;15.534,A97&gt;=5.55),4.9,IF(AND(H97&lt;13.531,A97&lt;6.8,B97&gt;=2.85,G97&gt;=0.413,H97&gt;=7.47,D97&gt;=1.35,B97&gt;=2.65,D97&gt;=0.65,D97&lt;1.7,H97&lt;15.534,A97&gt;=5.55),4.5,IF(AND(H97&gt;=13.531,A97&lt;6.8,B97&gt;=2.85,G97&gt;=0.413,H97&gt;=7.47,D97&gt;=1.35,B97&gt;=2.65,D97&gt;=0.65,D97&lt;1.7,H97&lt;15.534,A97&gt;=5.55),4.7,"shouldnthappen")))))))))))))))))))))))))))))))))))))))</f>
        <v>4.24</v>
      </c>
      <c r="AZ97" s="1" t="n">
        <f aca="false">IF(AND(H97&gt;=15.371,B97&gt;=3.35),5.4,IF(AND(G97&gt;=0.851,H97&gt;=15.244,B97&lt;3.35),4.75,IF(AND(F97&gt;=2,H97&lt;15.371,B97&gt;=3.35),5.6,IF(AND(B97&lt;2.75,A97&lt;5.15,H97&lt;15.244,B97&lt;3.35),3.42,IF(AND(A97&gt;=7.25,G97&lt;0.851,H97&gt;=15.244,B97&lt;3.35),6.6,IF(AND(A97&lt;4.45,B97&gt;=2.75,A97&lt;5.15,H97&lt;15.244,B97&lt;3.35),1.1,IF(AND(G97&lt;0.527,A97&lt;7.25,G97&lt;0.851,H97&gt;=15.244,B97&lt;3.35),5.08,IF(AND(G97&gt;=0.527,A97&lt;7.25,G97&lt;0.851,H97&gt;=15.244,B97&lt;3.35),5.8,IF(AND(D97&gt;=0.35,B97&lt;3.7,F97&lt;2,H97&lt;15.371,B97&gt;=3.35),1.55,IF(AND(H97&lt;6.542,B97&gt;=3.7,F97&lt;2,H97&lt;15.371,B97&gt;=3.35),1.9,IF(AND(B97&lt;3.25,A97&gt;=4.45,B97&gt;=2.75,A97&lt;5.15,H97&lt;15.244,B97&lt;3.35),1.46,IF(AND(B97&gt;=3.25,A97&gt;=4.45,B97&gt;=2.75,A97&lt;5.15,H97&lt;15.244,B97&lt;3.35),1.7,IF(AND(H97&lt;13.654,B97&gt;=2.95,D97&lt;1.45,A97&gt;=5.15,H97&lt;15.244,B97&lt;3.35),4.3,IF(AND(H97&gt;=13.654,B97&gt;=2.95,D97&lt;1.45,A97&gt;=5.15,H97&lt;15.244,B97&lt;3.35),4.625,IF(AND(F97&gt;=2.5,D97&lt;1.75,D97&gt;=1.45,A97&gt;=5.15,H97&lt;15.244,B97&lt;3.35),5.3,IF(AND(G97&gt;=0.853,D97&gt;=1.75,D97&gt;=1.45,A97&gt;=5.15,H97&lt;15.244,B97&lt;3.35),5.15,IF(AND(D97&gt;=0.25,D97&lt;0.35,B97&lt;3.7,F97&lt;2,H97&lt;15.371,B97&gt;=3.35),1.3,IF(AND(B97&lt;3.85,H97&gt;=6.542,B97&gt;=3.7,F97&lt;2,H97&lt;15.371,B97&gt;=3.35),1.633,IF(AND(H97&lt;7.02,H97&lt;10.688,B97&lt;2.95,D97&lt;1.45,A97&gt;=5.15,H97&lt;15.244,B97&lt;3.35),3.98,IF(AND(G97&lt;0.338,H97&gt;=10.688,B97&lt;2.95,D97&lt;1.45,A97&gt;=5.15,H97&lt;15.244,B97&lt;3.35),4.22,IF(AND(G97&gt;=0.338,H97&gt;=10.688,B97&lt;2.95,D97&lt;1.45,A97&gt;=5.15,H97&lt;15.244,B97&lt;3.35),3.9,IF(AND(B97&lt;2.75,F97&lt;2.5,D97&lt;1.75,D97&gt;=1.45,A97&gt;=5.15,H97&lt;15.244,B97&lt;3.35),5.1,IF(AND(B97&gt;=2.75,F97&lt;2.5,D97&lt;1.75,D97&gt;=1.45,A97&gt;=5.15,H97&lt;15.244,B97&lt;3.35),4.74,IF(AND(A97&gt;=7,G97&lt;0.853,D97&gt;=1.75,D97&gt;=1.45,A97&gt;=5.15,H97&lt;15.244,B97&lt;3.35),6.5,IF(AND(G97&gt;=0.934,D97&lt;0.25,D97&lt;0.35,B97&lt;3.7,F97&lt;2,H97&lt;15.371,B97&gt;=3.35),1.7,IF(AND(D97&lt;0.25,B97&gt;=3.85,H97&gt;=6.542,B97&gt;=3.7,F97&lt;2,H97&lt;15.371,B97&gt;=3.35),1.5,IF(AND(D97&gt;=0.25,B97&gt;=3.85,H97&gt;=6.542,B97&gt;=3.7,F97&lt;2,H97&lt;15.371,B97&gt;=3.35),1.4,IF(AND(B97&lt;2.5,H97&gt;=7.02,H97&lt;10.688,B97&lt;2.95,D97&lt;1.45,A97&gt;=5.15,H97&lt;15.244,B97&lt;3.35),3.8,IF(AND(G97&gt;=0.74,A97&lt;7,G97&lt;0.853,D97&gt;=1.75,D97&gt;=1.45,A97&gt;=5.15,H97&lt;15.244,B97&lt;3.35),6,IF(AND(G97&gt;=0.61,G97&lt;0.934,D97&lt;0.25,D97&lt;0.35,B97&lt;3.7,F97&lt;2,H97&lt;15.371,B97&gt;=3.35),1.5,IF(AND(D97&lt;1.15,B97&gt;=2.5,H97&gt;=7.02,H97&lt;10.688,B97&lt;2.95,D97&lt;1.45,A97&gt;=5.15,H97&lt;15.244,B97&lt;3.35),3.5,IF(AND(D97&gt;=1.15,B97&gt;=2.5,H97&gt;=7.02,H97&lt;10.688,B97&lt;2.95,D97&lt;1.45,A97&gt;=5.15,H97&lt;15.244,B97&lt;3.35),3.6,IF(AND(G97&gt;=0.626,G97&lt;0.74,A97&lt;7,G97&lt;0.853,D97&gt;=1.75,D97&gt;=1.45,A97&gt;=5.15,H97&lt;15.244,B97&lt;3.35),4.9,IF(AND(H97&lt;13.641,G97&lt;0.61,G97&lt;0.934,D97&lt;0.25,D97&lt;0.35,B97&lt;3.7,F97&lt;2,H97&lt;15.371,B97&gt;=3.35),1.425,IF(AND(H97&gt;=13.641,G97&lt;0.61,G97&lt;0.934,D97&lt;0.25,D97&lt;0.35,B97&lt;3.7,F97&lt;2,H97&lt;15.371,B97&gt;=3.35),1.3,IF(AND(B97&lt;3.05,G97&lt;0.626,G97&lt;0.74,A97&lt;7,G97&lt;0.853,D97&gt;=1.75,D97&gt;=1.45,A97&gt;=5.15,H97&lt;15.244,B97&lt;3.35),5.475,IF(AND(B97&gt;=3.05,G97&lt;0.626,G97&lt;0.74,A97&lt;7,G97&lt;0.853,D97&gt;=1.75,D97&gt;=1.45,A97&gt;=5.15,H97&lt;15.244,B97&lt;3.35),5.633,"shouldnthappen")))))))))))))))))))))))))))))))))))))</f>
        <v>3.6</v>
      </c>
      <c r="BA97" s="1" t="n">
        <f aca="false">IF(AND(F97&gt;=2,B97&gt;=3.4),6.1,IF(AND(B97&lt;2.75,A97&lt;5.15,B97&lt;3.4),3.225,IF(AND(G97&gt;=0.821,F97&lt;2,B97&gt;=3.4),1.9,IF(AND(B97&gt;=3.2,B97&gt;=2.75,A97&lt;5.15,B97&lt;3.4),1.7,IF(AND(A97&lt;4.8,G97&lt;0.821,F97&lt;2,B97&gt;=3.4),1,IF(AND(G97&gt;=0.446,B97&lt;3.2,B97&gt;=2.75,A97&lt;5.15,B97&lt;3.4),1.1,IF(AND(G97&lt;0.356,D97&lt;1.45,A97&lt;6.25,A97&gt;=5.15,B97&lt;3.4),4.32,IF(AND(G97&lt;0.591,D97&gt;=1.45,A97&lt;6.25,A97&gt;=5.15,B97&lt;3.4),4.6,IF(AND(D97&lt;1.75,G97&lt;0.597,A97&gt;=6.25,A97&gt;=5.15,B97&lt;3.4),4.86,IF(AND(H97&gt;=16.472,G97&gt;=0.597,A97&gt;=6.25,A97&gt;=5.15,B97&lt;3.4),6.6,IF(AND(G97&lt;0.063,G97&lt;0.446,B97&lt;3.2,B97&gt;=2.75,A97&lt;5.15,B97&lt;3.4),1.4,IF(AND(A97&gt;=5.95,G97&gt;=0.356,D97&lt;1.45,A97&lt;6.25,A97&gt;=5.15,B97&lt;3.4),4.6,IF(AND(B97&gt;=2.9,G97&gt;=0.591,D97&gt;=1.45,A97&lt;6.25,A97&gt;=5.15,B97&lt;3.4),4.867,IF(AND(D97&gt;=2.4,H97&lt;16.472,G97&gt;=0.597,A97&gt;=6.25,A97&gt;=5.15,B97&lt;3.4),6,IF(AND(A97&lt;5.45,B97&gt;=3.85,A97&gt;=4.8,G97&lt;0.821,F97&lt;2,B97&gt;=3.4),1.3,IF(AND(A97&gt;=5.45,B97&gt;=3.85,A97&gt;=4.8,G97&lt;0.821,F97&lt;2,B97&gt;=3.4),1.45,IF(AND(H97&lt;14.273,G97&gt;=0.063,G97&lt;0.446,B97&lt;3.2,B97&gt;=2.75,A97&lt;5.15,B97&lt;3.4),1.5,IF(AND(H97&gt;=14.273,G97&gt;=0.063,G97&lt;0.446,B97&lt;3.2,B97&gt;=2.75,A97&lt;5.15,B97&lt;3.4),1.6,IF(AND(G97&gt;=0.572,A97&lt;5.95,G97&gt;=0.356,D97&lt;1.45,A97&lt;6.25,A97&gt;=5.15,B97&lt;3.4),3.9,IF(AND(G97&lt;0.827,B97&lt;2.9,G97&gt;=0.591,D97&gt;=1.45,A97&lt;6.25,A97&gt;=5.15,B97&lt;3.4),4.9,IF(AND(G97&gt;=0.827,B97&lt;2.9,G97&gt;=0.591,D97&gt;=1.45,A97&lt;6.25,A97&gt;=5.15,B97&lt;3.4),5.1,IF(AND(A97&gt;=7.2,B97&lt;3.05,D97&gt;=1.75,G97&lt;0.597,A97&gt;=6.25,A97&gt;=5.15,B97&lt;3.4),6.7,IF(AND(G97&lt;0.353,B97&gt;=3.05,D97&gt;=1.75,G97&lt;0.597,A97&gt;=6.25,A97&gt;=5.15,B97&lt;3.4),5.22,IF(AND(G97&gt;=0.353,B97&gt;=3.05,D97&gt;=1.75,G97&lt;0.597,A97&gt;=6.25,A97&gt;=5.15,B97&lt;3.4),5.65,IF(AND(A97&lt;6.55,D97&lt;2.4,H97&lt;16.472,G97&gt;=0.597,A97&gt;=6.25,A97&gt;=5.15,B97&lt;3.4),5.033,IF(AND(H97&lt;12.719,G97&lt;0.385,B97&lt;3.85,A97&gt;=4.8,G97&lt;0.821,F97&lt;2,B97&gt;=3.4),1.54,IF(AND(H97&gt;=12.719,G97&lt;0.385,B97&lt;3.85,A97&gt;=4.8,G97&lt;0.821,F97&lt;2,B97&gt;=3.4),1.3,IF(AND(B97&lt;3.6,G97&gt;=0.385,B97&lt;3.85,A97&gt;=4.8,G97&lt;0.821,F97&lt;2,B97&gt;=3.4),1.325,IF(AND(B97&gt;=3.6,G97&gt;=0.385,B97&lt;3.85,A97&gt;=4.8,G97&lt;0.821,F97&lt;2,B97&gt;=3.4),1.55,IF(AND(D97&lt;1.05,G97&lt;0.572,A97&lt;5.95,G97&gt;=0.356,D97&lt;1.45,A97&lt;6.25,A97&gt;=5.15,B97&lt;3.4),3.633,IF(AND(D97&gt;=2.15,A97&lt;7.2,B97&lt;3.05,D97&gt;=1.75,G97&lt;0.597,A97&gt;=6.25,A97&gt;=5.15,B97&lt;3.4),5.667,IF(AND(H97&lt;13.094,A97&gt;=6.55,D97&lt;2.4,H97&lt;16.472,G97&gt;=0.597,A97&gt;=6.25,A97&gt;=5.15,B97&lt;3.4),5.2,IF(AND(D97&lt;1.15,D97&gt;=1.05,G97&lt;0.572,A97&lt;5.95,G97&gt;=0.356,D97&lt;1.45,A97&lt;6.25,A97&gt;=5.15,B97&lt;3.4),3.8,IF(AND(D97&gt;=1.15,D97&gt;=1.05,G97&lt;0.572,A97&lt;5.95,G97&gt;=0.356,D97&lt;1.45,A97&lt;6.25,A97&gt;=5.15,B97&lt;3.4),3.9,IF(AND(G97&gt;=0.487,D97&lt;2.15,A97&lt;7.2,B97&lt;3.05,D97&gt;=1.75,G97&lt;0.597,A97&gt;=6.25,A97&gt;=5.15,B97&lt;3.4),5.8,IF(AND(A97&lt;6.8,H97&gt;=13.094,A97&gt;=6.55,D97&lt;2.4,H97&lt;16.472,G97&gt;=0.597,A97&gt;=6.25,A97&gt;=5.15,B97&lt;3.4),4.52,IF(AND(A97&gt;=6.8,H97&gt;=13.094,A97&gt;=6.55,D97&lt;2.4,H97&lt;16.472,G97&gt;=0.597,A97&gt;=6.25,A97&gt;=5.15,B97&lt;3.4),4.75,IF(AND(B97&lt;2.95,G97&lt;0.487,D97&lt;2.15,A97&lt;7.2,B97&lt;3.05,D97&gt;=1.75,G97&lt;0.597,A97&gt;=6.25,A97&gt;=5.15,B97&lt;3.4),5.6,IF(AND(B97&gt;=2.95,G97&lt;0.487,D97&lt;2.15,A97&lt;7.2,B97&lt;3.05,D97&gt;=1.75,G97&lt;0.597,A97&gt;=6.25,A97&gt;=5.15,B97&lt;3.4),5.5,"shouldnthappen")))))))))))))))))))))))))))))))))))))))</f>
        <v>4.32</v>
      </c>
      <c r="BB97" s="1" t="n">
        <f aca="false">IF(AND(A97&lt;4.35,B97&lt;3.25,F97&lt;1.5),1.1,IF(AND(H97&lt;14.005,A97&gt;=4.35,B97&lt;3.25,F97&lt;1.5),1.3,IF(AND(H97&gt;=14.005,A97&gt;=4.35,B97&lt;3.25,F97&lt;1.5),1.6,IF(AND(G97&gt;=0.905,A97&lt;5.15,B97&gt;=3.25,F97&lt;1.5),1.9,IF(AND(B97&lt;3.45,A97&gt;=5.15,B97&gt;=3.25,F97&lt;1.5),1.6,IF(AND(F97&gt;=2.5,D97&gt;=1.35,D97&lt;1.75,F97&gt;=1.5),4.867,IF(AND(A97&gt;=7.05,D97&gt;=2.05,D97&gt;=1.75,F97&gt;=1.5),6.35,IF(AND(D97&gt;=0.4,G97&lt;0.905,A97&lt;5.15,B97&gt;=3.25,F97&lt;1.5),1.65,IF(AND(B97&lt;3.6,B97&gt;=3.45,A97&gt;=5.15,B97&gt;=3.25,F97&lt;1.5),1.35,IF(AND(H97&lt;6.808,H97&lt;9.386,D97&lt;1.35,D97&lt;1.75,F97&gt;=1.5),4.05,IF(AND(H97&gt;=6.808,H97&lt;9.386,D97&lt;1.35,D97&lt;1.75,F97&gt;=1.5),3.46,IF(AND(B97&lt;2.45,F97&lt;2.5,D97&gt;=1.35,D97&lt;1.75,F97&gt;=1.5),4.5,IF(AND(H97&gt;=13.115,D97&lt;1.95,D97&lt;2.05,D97&gt;=1.75,F97&gt;=1.5),4.85,IF(AND(G97&lt;0.196,D97&gt;=1.95,D97&lt;2.05,D97&gt;=1.75,F97&gt;=1.5),6.7,IF(AND(G97&gt;=0.196,D97&gt;=1.95,D97&lt;2.05,D97&gt;=1.75,F97&gt;=1.5),5.12,IF(AND(H97&lt;10.925,D97&lt;0.4,G97&lt;0.905,A97&lt;5.15,B97&gt;=3.25,F97&lt;1.5),1.4,IF(AND(H97&gt;=10.925,D97&lt;0.4,G97&lt;0.905,A97&lt;5.15,B97&gt;=3.25,F97&lt;1.5),1.45,IF(AND(H97&lt;14.096,B97&gt;=3.6,B97&gt;=3.45,A97&gt;=5.15,B97&gt;=3.25,F97&lt;1.5),1.42,IF(AND(H97&gt;=14.096,B97&gt;=3.6,B97&gt;=3.45,A97&gt;=5.15,B97&gt;=3.25,F97&lt;1.5),1.7,IF(AND(B97&lt;2.45,D97&lt;1.15,H97&gt;=9.386,D97&lt;1.35,D97&lt;1.75,F97&gt;=1.5),3.6,IF(AND(B97&gt;=2.45,D97&lt;1.15,H97&gt;=9.386,D97&lt;1.35,D97&lt;1.75,F97&gt;=1.5),3.9,IF(AND(G97&lt;0.246,D97&gt;=1.15,H97&gt;=9.386,D97&lt;1.35,D97&lt;1.75,F97&gt;=1.5),4.4,IF(AND(B97&lt;2.75,B97&gt;=2.45,F97&lt;2.5,D97&gt;=1.35,D97&lt;1.75,F97&gt;=1.5),5.1,IF(AND(H97&lt;11.084,H97&lt;13.115,D97&lt;1.95,D97&lt;2.05,D97&gt;=1.75,F97&gt;=1.5),5.35,IF(AND(H97&gt;=11.084,H97&lt;13.115,D97&lt;1.95,D97&lt;2.05,D97&gt;=1.75,F97&gt;=1.5),5.7,IF(AND(H97&lt;15.52,D97&lt;2.25,A97&lt;7.05,D97&gt;=2.05,D97&gt;=1.75,F97&gt;=1.5),5.45,IF(AND(H97&gt;=15.52,D97&lt;2.25,A97&lt;7.05,D97&gt;=2.05,D97&gt;=1.75,F97&gt;=1.5),5.725,IF(AND(G97&gt;=0.775,D97&gt;=2.25,A97&lt;7.05,D97&gt;=2.05,D97&gt;=1.75,F97&gt;=1.5),5.2,IF(AND(D97&lt;1.25,G97&gt;=0.246,D97&gt;=1.15,H97&gt;=9.386,D97&lt;1.35,D97&lt;1.75,F97&gt;=1.5),4.05,IF(AND(A97&lt;5.85,B97&gt;=2.75,B97&gt;=2.45,F97&lt;2.5,D97&gt;=1.35,D97&lt;1.75,F97&gt;=1.5),4.5,IF(AND(B97&lt;3.3,G97&lt;0.775,D97&gt;=2.25,A97&lt;7.05,D97&gt;=2.05,D97&gt;=1.75,F97&gt;=1.5),5.64,IF(AND(B97&gt;=3.3,G97&lt;0.775,D97&gt;=2.25,A97&lt;7.05,D97&gt;=2.05,D97&gt;=1.75,F97&gt;=1.5),5.6,IF(AND(A97&lt;5.9,D97&gt;=1.25,G97&gt;=0.246,D97&gt;=1.15,H97&gt;=9.386,D97&lt;1.35,D97&lt;1.75,F97&gt;=1.5),4.2,IF(AND(A97&gt;=5.9,D97&gt;=1.25,G97&gt;=0.246,D97&gt;=1.15,H97&gt;=9.386,D97&lt;1.35,D97&lt;1.75,F97&gt;=1.5),4,IF(AND(G97&gt;=0.437,A97&gt;=5.85,B97&gt;=2.75,B97&gt;=2.45,F97&lt;2.5,D97&gt;=1.35,D97&lt;1.75,F97&gt;=1.5),4.75,IF(AND(H97&lt;9.446,G97&lt;0.437,A97&gt;=5.85,B97&gt;=2.75,B97&gt;=2.45,F97&lt;2.5,D97&gt;=1.35,D97&lt;1.75,F97&gt;=1.5),4.6,IF(AND(H97&gt;=9.446,G97&lt;0.437,A97&gt;=5.85,B97&gt;=2.75,B97&gt;=2.45,F97&lt;2.5,D97&gt;=1.35,D97&lt;1.75,F97&gt;=1.5),4.7,"shouldnthappen")))))))))))))))))))))))))))))))))))))</f>
        <v>4.2</v>
      </c>
      <c r="BC97" s="1" t="n">
        <f aca="false">IF(AND(G97&gt;=0.905,F97&lt;1.5),1.65,IF(AND(D97&gt;=0.45,G97&lt;0.905,F97&lt;1.5),1.65,IF(AND(A97&lt;5.15,D97&lt;1.55,F97&gt;=1.5),3.225,IF(AND(F97&gt;=2.5,A97&gt;=5.15,D97&lt;1.55,F97&gt;=1.5),5.05,IF(AND(H97&lt;5.767,A97&lt;7.05,D97&gt;=1.55,F97&gt;=1.5),4.5,IF(AND(D97&lt;1.7,A97&gt;=7.05,D97&gt;=1.55,F97&gt;=1.5),5.8,IF(AND(A97&gt;=5.3,G97&lt;0.207,D97&lt;0.45,G97&lt;0.905,F97&lt;1.5),1.3,IF(AND(D97&gt;=0.35,G97&gt;=0.207,D97&lt;0.45,G97&lt;0.905,F97&lt;1.5),1.5,IF(AND(G97&lt;0.155,D97&gt;=1.7,A97&gt;=7.05,D97&gt;=1.55,F97&gt;=1.5),6.7,IF(AND(G97&gt;=0.155,D97&gt;=1.7,A97&gt;=7.05,D97&gt;=1.55,F97&gt;=1.5),6.34,IF(AND(G97&lt;0.05,A97&lt;5.3,G97&lt;0.207,D97&lt;0.45,G97&lt;0.905,F97&lt;1.5),1.4,IF(AND(G97&gt;=0.05,A97&lt;5.3,G97&lt;0.207,D97&lt;0.45,G97&lt;0.905,F97&lt;1.5),1.5,IF(AND(A97&lt;4.5,D97&lt;0.35,G97&gt;=0.207,D97&lt;0.45,G97&lt;0.905,F97&lt;1.5),1.3,IF(AND(G97&lt;0.308,A97&lt;6.2,F97&lt;2.5,A97&gt;=5.15,D97&lt;1.55,F97&gt;=1.5),4.5,IF(AND(D97&lt;1.35,A97&gt;=6.2,F97&lt;2.5,A97&gt;=5.15,D97&lt;1.55,F97&gt;=1.5),4.367,IF(AND(D97&lt;1.85,A97&lt;6.15,H97&gt;=5.767,A97&lt;7.05,D97&gt;=1.55,F97&gt;=1.5),4.933,IF(AND(G97&gt;=0.558,A97&gt;=4.5,D97&lt;0.35,G97&gt;=0.207,D97&lt;0.45,G97&lt;0.905,F97&lt;1.5),1.5,IF(AND(H97&gt;=13.383,G97&gt;=0.308,A97&lt;6.2,F97&lt;2.5,A97&gt;=5.15,D97&lt;1.55,F97&gt;=1.5),4.7,IF(AND(H97&gt;=12.206,D97&gt;=1.35,A97&gt;=6.2,F97&lt;2.5,A97&gt;=5.15,D97&lt;1.55,F97&gt;=1.5),4.575,IF(AND(A97&lt;5.7,D97&gt;=1.85,A97&lt;6.15,H97&gt;=5.767,A97&lt;7.05,D97&gt;=1.55,F97&gt;=1.5),4.9,IF(AND(A97&gt;=5.7,D97&gt;=1.85,A97&lt;6.15,H97&gt;=5.767,A97&lt;7.05,D97&gt;=1.55,F97&gt;=1.5),5.1,IF(AND(G97&lt;0.079,G97&lt;0.364,A97&gt;=6.15,H97&gt;=5.767,A97&lt;7.05,D97&gt;=1.55,F97&gt;=1.5),5.6,IF(AND(G97&gt;=0.079,G97&lt;0.364,A97&gt;=6.15,H97&gt;=5.767,A97&lt;7.05,D97&gt;=1.55,F97&gt;=1.5),5.25,IF(AND(G97&gt;=0.447,G97&lt;0.558,A97&gt;=4.5,D97&lt;0.35,G97&gt;=0.207,D97&lt;0.45,G97&lt;0.905,F97&lt;1.5),1.3,IF(AND(B97&gt;=2.95,H97&lt;13.383,G97&gt;=0.308,A97&lt;6.2,F97&lt;2.5,A97&gt;=5.15,D97&lt;1.55,F97&gt;=1.5),4.6,IF(AND(B97&lt;2.65,H97&lt;12.206,D97&gt;=1.35,A97&gt;=6.2,F97&lt;2.5,A97&gt;=5.15,D97&lt;1.55,F97&gt;=1.5),4.9,IF(AND(D97&lt;2.45,A97&lt;6.6,G97&gt;=0.364,A97&gt;=6.15,H97&gt;=5.767,A97&lt;7.05,D97&gt;=1.55,F97&gt;=1.5),5.6,IF(AND(D97&gt;=2.45,A97&lt;6.6,G97&gt;=0.364,A97&gt;=6.15,H97&gt;=5.767,A97&lt;7.05,D97&gt;=1.55,F97&gt;=1.5),6,IF(AND(H97&lt;12.921,A97&gt;=6.6,G97&gt;=0.364,A97&gt;=6.15,H97&gt;=5.767,A97&lt;7.05,D97&gt;=1.55,F97&gt;=1.5),5.725,IF(AND(H97&gt;=12.921,A97&gt;=6.6,G97&gt;=0.364,A97&gt;=6.15,H97&gt;=5.767,A97&lt;7.05,D97&gt;=1.55,F97&gt;=1.5),5.367,IF(AND(B97&lt;3.15,G97&lt;0.447,G97&lt;0.558,A97&gt;=4.5,D97&lt;0.35,G97&gt;=0.207,D97&lt;0.45,G97&lt;0.905,F97&lt;1.5),1.5,IF(AND(B97&gt;=3.15,G97&lt;0.447,G97&lt;0.558,A97&gt;=4.5,D97&lt;0.35,G97&gt;=0.207,D97&lt;0.45,G97&lt;0.905,F97&lt;1.5),1.36,IF(AND(B97&gt;=2.85,B97&lt;2.95,H97&lt;13.383,G97&gt;=0.308,A97&lt;6.2,F97&lt;2.5,A97&gt;=5.15,D97&lt;1.55,F97&gt;=1.5),3.6,IF(AND(H97&lt;9.446,B97&gt;=2.65,H97&lt;12.206,D97&gt;=1.35,A97&gt;=6.2,F97&lt;2.5,A97&gt;=5.15,D97&lt;1.55,F97&gt;=1.5),4.6,IF(AND(H97&gt;=9.446,B97&gt;=2.65,H97&lt;12.206,D97&gt;=1.35,A97&gt;=6.2,F97&lt;2.5,A97&gt;=5.15,D97&lt;1.55,F97&gt;=1.5),4.7,IF(AND(D97&lt;1.2,B97&lt;2.85,B97&lt;2.95,H97&lt;13.383,G97&gt;=0.308,A97&lt;6.2,F97&lt;2.5,A97&gt;=5.15,D97&lt;1.55,F97&gt;=1.5),3.75,IF(AND(G97&lt;0.356,D97&gt;=1.2,B97&lt;2.85,B97&lt;2.95,H97&lt;13.383,G97&gt;=0.308,A97&lt;6.2,F97&lt;2.5,A97&gt;=5.15,D97&lt;1.55,F97&gt;=1.5),4.2,IF(AND(G97&gt;=0.356,D97&gt;=1.2,B97&lt;2.85,B97&lt;2.95,H97&lt;13.383,G97&gt;=0.308,A97&lt;6.2,F97&lt;2.5,A97&gt;=5.15,D97&lt;1.55,F97&gt;=1.5),3.96,"shouldnthappen"))))))))))))))))))))))))))))))))))))))</f>
        <v>4.2</v>
      </c>
      <c r="BD97" s="1" t="n">
        <f aca="false">IF(AND(B97&lt;2.7,A97&lt;5.3,B97&lt;3.15),3.42,IF(AND(F97&lt;2.5,A97&gt;=5.85,B97&gt;=3.15),4.7,IF(AND(A97&lt;4.35,B97&gt;=2.7,A97&lt;5.3,B97&lt;3.15),1.1,IF(AND(A97&gt;=4.35,B97&gt;=2.7,A97&lt;5.3,B97&lt;3.15),1.42,IF(AND(A97&gt;=7.05,F97&gt;=2.5,A97&gt;=5.3,B97&lt;3.15),6.067,IF(AND(D97&gt;=0.45,A97&lt;5.05,A97&lt;5.85,B97&gt;=3.15),1.6,IF(AND(B97&lt;3.35,A97&gt;=5.05,A97&lt;5.85,B97&gt;=3.15),1.7,IF(AND(A97&gt;=6.85,F97&gt;=2.5,A97&gt;=5.85,B97&gt;=3.15),6.22,IF(AND(D97&lt;1.25,D97&lt;1.35,F97&lt;2.5,A97&gt;=5.3,B97&lt;3.15),4.033,IF(AND(D97&gt;=1.25,D97&lt;1.35,F97&lt;2.5,A97&gt;=5.3,B97&lt;3.15),4.233,IF(AND(A97&lt;6.05,D97&gt;=1.35,F97&lt;2.5,A97&gt;=5.3,B97&lt;3.15),5.1,IF(AND(H97&gt;=13.29,A97&lt;7.05,F97&gt;=2.5,A97&gt;=5.3,B97&lt;3.15),4.96,IF(AND(G97&gt;=0.858,D97&lt;0.45,A97&lt;5.05,A97&lt;5.85,B97&gt;=3.15),1.3,IF(AND(D97&gt;=0.35,B97&gt;=3.35,A97&gt;=5.05,A97&lt;5.85,B97&gt;=3.15),1.4,IF(AND(B97&lt;3.25,A97&lt;6.85,F97&gt;=2.5,A97&gt;=5.85,B97&gt;=3.15),5.233,IF(AND(A97&gt;=6.8,A97&gt;=6.05,D97&gt;=1.35,F97&lt;2.5,A97&gt;=5.3,B97&lt;3.15),4.9,IF(AND(G97&gt;=0.622,H97&lt;13.29,A97&lt;7.05,F97&gt;=2.5,A97&gt;=5.3,B97&lt;3.15),5.067,IF(AND(H97&lt;8.834,G97&lt;0.858,D97&lt;0.45,A97&lt;5.05,A97&lt;5.85,B97&gt;=3.15),1.4,IF(AND(G97&lt;0.774,B97&gt;=3.25,A97&lt;6.85,F97&gt;=2.5,A97&gt;=5.85,B97&gt;=3.15),5.8,IF(AND(G97&gt;=0.774,B97&gt;=3.25,A97&lt;6.85,F97&gt;=2.5,A97&gt;=5.85,B97&gt;=3.15),5.4,IF(AND(H97&gt;=12.206,A97&lt;6.8,A97&gt;=6.05,D97&gt;=1.35,F97&lt;2.5,A97&gt;=5.3,B97&lt;3.15),4.5,IF(AND(G97&gt;=0.439,G97&lt;0.622,H97&lt;13.29,A97&lt;7.05,F97&gt;=2.5,A97&gt;=5.3,B97&lt;3.15),5.667,IF(AND(G97&lt;0.227,H97&gt;=8.834,G97&lt;0.858,D97&lt;0.45,A97&lt;5.05,A97&lt;5.85,B97&gt;=3.15),1.4,IF(AND(G97&gt;=0.227,H97&gt;=8.834,G97&lt;0.858,D97&lt;0.45,A97&lt;5.05,A97&lt;5.85,B97&gt;=3.15),1.3,IF(AND(G97&gt;=0.934,B97&lt;3.75,D97&lt;0.35,B97&gt;=3.35,A97&gt;=5.05,A97&lt;5.85,B97&gt;=3.15),1.7,IF(AND(G97&lt;0.823,B97&gt;=3.75,D97&lt;0.35,B97&gt;=3.35,A97&gt;=5.05,A97&lt;5.85,B97&gt;=3.15),1.55,IF(AND(G97&gt;=0.823,B97&gt;=3.75,D97&lt;0.35,B97&gt;=3.35,A97&gt;=5.05,A97&lt;5.85,B97&gt;=3.15),1.5,IF(AND(A97&lt;6.2,H97&lt;12.206,A97&lt;6.8,A97&gt;=6.05,D97&gt;=1.35,F97&lt;2.5,A97&gt;=5.3,B97&lt;3.15),4.6,IF(AND(A97&gt;=6.2,H97&lt;12.206,A97&lt;6.8,A97&gt;=6.05,D97&gt;=1.35,F97&lt;2.5,A97&gt;=5.3,B97&lt;3.15),4.74,IF(AND(H97&gt;=10.667,G97&lt;0.439,G97&lt;0.622,H97&lt;13.29,A97&lt;7.05,F97&gt;=2.5,A97&gt;=5.3,B97&lt;3.15),5.6,IF(AND(H97&lt;13.67,G97&lt;0.934,B97&lt;3.75,D97&lt;0.35,B97&gt;=3.35,A97&gt;=5.05,A97&lt;5.85,B97&gt;=3.15),1.48,IF(AND(H97&gt;=13.67,G97&lt;0.934,B97&lt;3.75,D97&lt;0.35,B97&gt;=3.35,A97&gt;=5.05,A97&lt;5.85,B97&gt;=3.15),1.3,IF(AND(G97&lt;0.301,H97&lt;10.667,G97&lt;0.439,G97&lt;0.622,H97&lt;13.29,A97&lt;7.05,F97&gt;=2.5,A97&gt;=5.3,B97&lt;3.15),5.2,IF(AND(G97&gt;=0.301,H97&lt;10.667,G97&lt;0.439,G97&lt;0.622,H97&lt;13.29,A97&lt;7.05,F97&gt;=2.5,A97&gt;=5.3,B97&lt;3.15),5.067,"shouldnthappen"))))))))))))))))))))))))))))))))))</f>
        <v>4.233</v>
      </c>
      <c r="BE97" s="1" t="n">
        <f aca="false">IF(AND(B97&gt;=3.85,A97&gt;=5.05,F97&lt;1.5),1.4,IF(AND(A97&lt;5.25,A97&lt;5.75,F97&gt;=1.5),3.15,IF(AND(A97&lt;4.95,B97&lt;3.15,A97&lt;5.05,F97&lt;1.5),1.46,IF(AND(A97&gt;=4.95,B97&lt;3.15,A97&lt;5.05,F97&lt;1.5),1.6,IF(AND(H97&lt;8.834,B97&gt;=3.15,A97&lt;5.05,F97&lt;1.5),1.4,IF(AND(D97&lt;0.25,B97&lt;3.85,A97&gt;=5.05,F97&lt;1.5),1.48,IF(AND(D97&gt;=0.25,B97&lt;3.85,A97&gt;=5.05,F97&lt;1.5),1.7,IF(AND(F97&gt;=2.5,A97&gt;=5.25,A97&lt;5.75,F97&gt;=1.5),4.9,IF(AND(H97&lt;12.45,H97&gt;=8.834,B97&gt;=3.15,A97&lt;5.05,F97&lt;1.5),1.25,IF(AND(H97&gt;=12.45,H97&gt;=8.834,B97&gt;=3.15,A97&lt;5.05,F97&lt;1.5),1.32,IF(AND(G97&lt;0.283,F97&lt;2.5,A97&gt;=5.25,A97&lt;5.75,F97&gt;=1.5),4.3,IF(AND(H97&lt;6.712,H97&lt;11.275,D97&lt;1.55,A97&gt;=5.75,F97&gt;=1.5),5,IF(AND(H97&lt;13.101,H97&gt;=11.275,D97&lt;1.55,A97&gt;=5.75,F97&gt;=1.5),3.933,IF(AND(H97&gt;=13.101,H97&gt;=11.275,D97&lt;1.55,A97&gt;=5.75,F97&gt;=1.5),4.5,IF(AND(A97&gt;=7.3,D97&lt;2.45,D97&gt;=1.55,A97&gt;=5.75,F97&gt;=1.5),6.7,IF(AND(B97&lt;3.45,D97&gt;=2.45,D97&gt;=1.55,A97&gt;=5.75,F97&gt;=1.5),5.925,IF(AND(B97&gt;=3.45,D97&gt;=2.45,D97&gt;=1.55,A97&gt;=5.75,F97&gt;=1.5),6.1,IF(AND(B97&gt;=2.8,G97&gt;=0.283,F97&lt;2.5,A97&gt;=5.25,A97&lt;5.75,F97&gt;=1.5),4.2,IF(AND(D97&lt;1.35,H97&gt;=6.712,H97&lt;11.275,D97&lt;1.55,A97&gt;=5.75,F97&gt;=1.5),4.35,IF(AND(D97&lt;1.05,B97&lt;2.8,G97&gt;=0.283,F97&lt;2.5,A97&gt;=5.25,A97&lt;5.75,F97&gt;=1.5),3.567,IF(AND(D97&gt;=1.05,B97&lt;2.8,G97&gt;=0.283,F97&lt;2.5,A97&gt;=5.25,A97&lt;5.75,F97&gt;=1.5),3.925,IF(AND(B97&lt;2.65,D97&gt;=1.35,H97&gt;=6.712,H97&lt;11.275,D97&lt;1.55,A97&gt;=5.75,F97&gt;=1.5),4.9,IF(AND(B97&gt;=2.65,D97&gt;=1.35,H97&gt;=6.712,H97&lt;11.275,D97&lt;1.55,A97&gt;=5.75,F97&gt;=1.5),4.625,IF(AND(H97&gt;=14.683,G97&gt;=0.628,A97&lt;7.3,D97&lt;2.45,D97&gt;=1.55,A97&gt;=5.75,F97&gt;=1.5),5.4,IF(AND(D97&lt;1.95,H97&lt;8.884,G97&lt;0.628,A97&lt;7.3,D97&lt;2.45,D97&gt;=1.55,A97&gt;=5.75,F97&gt;=1.5),5.1,IF(AND(D97&gt;=1.95,H97&lt;8.884,G97&lt;0.628,A97&lt;7.3,D97&lt;2.45,D97&gt;=1.55,A97&gt;=5.75,F97&gt;=1.5),5.22,IF(AND(A97&lt;6.05,H97&gt;=8.884,G97&lt;0.628,A97&lt;7.3,D97&lt;2.45,D97&gt;=1.55,A97&gt;=5.75,F97&gt;=1.5),5.1,IF(AND(G97&lt;0.817,H97&lt;14.683,G97&gt;=0.628,A97&lt;7.3,D97&lt;2.45,D97&gt;=1.55,A97&gt;=5.75,F97&gt;=1.5),4.967,IF(AND(G97&gt;=0.817,H97&lt;14.683,G97&gt;=0.628,A97&lt;7.3,D97&lt;2.45,D97&gt;=1.55,A97&gt;=5.75,F97&gt;=1.5),5.1,IF(AND(H97&lt;9.637,A97&gt;=6.05,H97&gt;=8.884,G97&lt;0.628,A97&lt;7.3,D97&lt;2.45,D97&gt;=1.55,A97&gt;=5.75,F97&gt;=1.5),5.9,IF(AND(D97&lt;1.85,H97&gt;=9.637,A97&gt;=6.05,H97&gt;=8.884,G97&lt;0.628,A97&lt;7.3,D97&lt;2.45,D97&gt;=1.55,A97&gt;=5.75,F97&gt;=1.5),5.733,IF(AND(G97&gt;=0.388,D97&gt;=1.85,H97&gt;=9.637,A97&gt;=6.05,H97&gt;=8.884,G97&lt;0.628,A97&lt;7.3,D97&lt;2.45,D97&gt;=1.55,A97&gt;=5.75,F97&gt;=1.5),5.64,IF(AND(B97&lt;2.95,G97&lt;0.388,D97&gt;=1.85,H97&gt;=9.637,A97&gt;=6.05,H97&gt;=8.884,G97&lt;0.628,A97&lt;7.3,D97&lt;2.45,D97&gt;=1.55,A97&gt;=5.75,F97&gt;=1.5),5.5,IF(AND(B97&gt;=2.95,G97&lt;0.388,D97&gt;=1.85,H97&gt;=9.637,A97&gt;=6.05,H97&gt;=8.884,G97&lt;0.628,A97&lt;7.3,D97&lt;2.45,D97&gt;=1.55,A97&gt;=5.75,F97&gt;=1.5),5.333,"shouldnthappen"))))))))))))))))))))))))))))))))))</f>
        <v>3.925</v>
      </c>
      <c r="BF97" s="1" t="n">
        <f aca="false">IF(AND(D97&gt;=0.35,F97&lt;1.5),1.65,IF(AND(H97&gt;=16.227,D97&gt;=1.55,F97&gt;=1.5),6.533,IF(AND(A97&gt;=5.45,G97&lt;0.174,D97&lt;0.35,F97&lt;1.5),1.7,IF(AND(D97&lt;0.15,G97&gt;=0.174,D97&lt;0.35,F97&lt;1.5),1.38,IF(AND(D97&gt;=1.15,D97&lt;1.25,D97&lt;1.55,F97&gt;=1.5),3.967,IF(AND(H97&lt;8.376,A97&lt;5.45,G97&lt;0.174,D97&lt;0.35,F97&lt;1.5),1.4,IF(AND(H97&gt;=8.376,A97&lt;5.45,G97&lt;0.174,D97&lt;0.35,F97&lt;1.5),1.5,IF(AND(B97&lt;3.1,D97&gt;=0.15,G97&gt;=0.174,D97&lt;0.35,F97&lt;1.5),1.475,IF(AND(H97&lt;10.258,D97&lt;1.15,D97&lt;1.25,D97&lt;1.55,F97&gt;=1.5),3.24,IF(AND(H97&gt;=10.258,D97&lt;1.15,D97&lt;1.25,D97&lt;1.55,F97&gt;=1.5),3.875,IF(AND(F97&gt;=2.5,H97&lt;10.927,D97&gt;=1.25,D97&lt;1.55,F97&gt;=1.5),5.05,IF(AND(D97&lt;1.35,H97&gt;=10.927,D97&gt;=1.25,D97&lt;1.55,F97&gt;=1.5),4.25,IF(AND(A97&gt;=6.95,D97&lt;1.75,H97&lt;16.227,D97&gt;=1.55,F97&gt;=1.5),5.8,IF(AND(B97&lt;3.3,B97&gt;=3.1,D97&gt;=0.15,G97&gt;=0.174,D97&lt;0.35,F97&lt;1.5),1.3,IF(AND(H97&lt;12.278,D97&gt;=1.35,H97&gt;=10.927,D97&gt;=1.25,D97&lt;1.55,F97&gt;=1.5),4.9,IF(AND(G97&lt;0.226,A97&lt;6.95,D97&lt;1.75,H97&lt;16.227,D97&gt;=1.55,F97&gt;=1.5),5,IF(AND(G97&gt;=0.226,A97&lt;6.95,D97&lt;1.75,H97&lt;16.227,D97&gt;=1.55,F97&gt;=1.5),4.62,IF(AND(H97&lt;9.35,B97&lt;2.95,D97&gt;=1.75,H97&lt;16.227,D97&gt;=1.55,F97&gt;=1.5),6.3,IF(AND(H97&gt;=9.35,B97&lt;2.95,D97&gt;=1.75,H97&lt;16.227,D97&gt;=1.55,F97&gt;=1.5),5.58,IF(AND(A97&lt;5.05,B97&gt;=3.3,B97&gt;=3.1,D97&gt;=0.15,G97&gt;=0.174,D97&lt;0.35,F97&lt;1.5),1.35,IF(AND(A97&gt;=5.05,B97&gt;=3.3,B97&gt;=3.1,D97&gt;=0.15,G97&gt;=0.174,D97&lt;0.35,F97&lt;1.5),1.46,IF(AND(B97&lt;2.8,A97&lt;5.65,F97&lt;2.5,H97&lt;10.927,D97&gt;=1.25,D97&lt;1.55,F97&gt;=1.5),4.075,IF(AND(B97&gt;=2.8,A97&lt;5.65,F97&lt;2.5,H97&lt;10.927,D97&gt;=1.25,D97&lt;1.55,F97&gt;=1.5),3.933,IF(AND(A97&lt;6.25,A97&gt;=5.65,F97&lt;2.5,H97&lt;10.927,D97&gt;=1.25,D97&lt;1.55,F97&gt;=1.5),4.533,IF(AND(A97&gt;=6.25,A97&gt;=5.65,F97&lt;2.5,H97&lt;10.927,D97&gt;=1.25,D97&lt;1.55,F97&gt;=1.5),4.3,IF(AND(A97&lt;6.5,H97&gt;=12.278,D97&gt;=1.35,H97&gt;=10.927,D97&gt;=1.25,D97&lt;1.55,F97&gt;=1.5),4.55,IF(AND(A97&gt;=6.5,H97&gt;=12.278,D97&gt;=1.35,H97&gt;=10.927,D97&gt;=1.25,D97&lt;1.55,F97&gt;=1.5),4.775,IF(AND(H97&lt;9.884,D97&lt;2.1,B97&gt;=2.95,D97&gt;=1.75,H97&lt;16.227,D97&gt;=1.55,F97&gt;=1.5),5.5,IF(AND(H97&gt;=9.884,D97&lt;2.1,B97&gt;=2.95,D97&gt;=1.75,H97&lt;16.227,D97&gt;=1.55,F97&gt;=1.5),5.1,IF(AND(H97&lt;10.393,D97&gt;=2.1,B97&gt;=2.95,D97&gt;=1.75,H97&lt;16.227,D97&gt;=1.55,F97&gt;=1.5),5.74,IF(AND(D97&lt;2.25,H97&gt;=10.393,D97&gt;=2.1,B97&gt;=2.95,D97&gt;=1.75,H97&lt;16.227,D97&gt;=1.55,F97&gt;=1.5),5.8,IF(AND(D97&gt;=2.25,H97&gt;=10.393,D97&gt;=2.1,B97&gt;=2.95,D97&gt;=1.75,H97&lt;16.227,D97&gt;=1.55,F97&gt;=1.5),5.4,"shouldnthappen"))))))))))))))))))))))))))))))))</f>
        <v>4.075</v>
      </c>
      <c r="BG97" s="1" t="n">
        <f aca="false">IF(AND(G97&lt;0.096,A97&lt;5.45),2.95,IF(AND(F97&gt;=1.5,G97&gt;=0.096,A97&lt;5.45),3,IF(AND(D97&lt;0.6,A97&lt;5.9,A97&gt;=5.45),1.4,IF(AND(F97&gt;=2.5,D97&gt;=0.6,A97&lt;5.9,A97&gt;=5.45),5.1,IF(AND(A97&lt;7.45,A97&gt;=7.05,A97&gt;=5.9,A97&gt;=5.45),6.167,IF(AND(B97&gt;=3.55,G97&lt;0.587,F97&lt;1.5,G97&gt;=0.096,A97&lt;5.45),1,IF(AND(A97&lt;5.05,G97&gt;=0.587,F97&lt;1.5,G97&gt;=0.096,A97&lt;5.45),1.35,IF(AND(B97&lt;2.75,D97&lt;1.7,A97&lt;7.05,A97&gt;=5.9,A97&gt;=5.45),4.9,IF(AND(A97&lt;6.2,D97&gt;=1.7,A97&lt;7.05,A97&gt;=5.9,A97&gt;=5.45),4.833,IF(AND(H97&lt;17.32,A97&gt;=7.45,A97&gt;=7.05,A97&gt;=5.9,A97&gt;=5.45),6.68,IF(AND(H97&gt;=17.32,A97&gt;=7.45,A97&gt;=7.05,A97&gt;=5.9,A97&gt;=5.45),6.4,IF(AND(G97&lt;0.161,B97&lt;3.55,G97&lt;0.587,F97&lt;1.5,G97&gt;=0.096,A97&lt;5.45),1.5,IF(AND(H97&lt;11.016,A97&gt;=5.05,G97&gt;=0.587,F97&lt;1.5,G97&gt;=0.096,A97&lt;5.45),1.633,IF(AND(H97&lt;11.001,G97&lt;0.372,F97&lt;2.5,D97&gt;=0.6,A97&lt;5.9,A97&gt;=5.45),4.133,IF(AND(H97&gt;=11.001,G97&lt;0.372,F97&lt;2.5,D97&gt;=0.6,A97&lt;5.9,A97&gt;=5.45),4.3,IF(AND(H97&lt;6.808,G97&gt;=0.372,F97&lt;2.5,D97&gt;=0.6,A97&lt;5.9,A97&gt;=5.45),4,IF(AND(A97&gt;=6.75,B97&gt;=2.75,D97&lt;1.7,A97&lt;7.05,A97&gt;=5.9,A97&gt;=5.45),4.84,IF(AND(H97&lt;12.467,G97&gt;=0.161,B97&lt;3.55,G97&lt;0.587,F97&lt;1.5,G97&gt;=0.096,A97&lt;5.45),1.3,IF(AND(D97&lt;0.25,H97&gt;=11.016,A97&gt;=5.05,G97&gt;=0.587,F97&lt;1.5,G97&gt;=0.096,A97&lt;5.45),1.52,IF(AND(D97&gt;=0.25,H97&gt;=11.016,A97&gt;=5.05,G97&gt;=0.587,F97&lt;1.5,G97&gt;=0.096,A97&lt;5.45),1.5,IF(AND(H97&lt;11.218,H97&gt;=6.808,G97&gt;=0.372,F97&lt;2.5,D97&gt;=0.6,A97&lt;5.9,A97&gt;=5.45),3.7,IF(AND(H97&gt;=11.218,H97&gt;=6.808,G97&gt;=0.372,F97&lt;2.5,D97&gt;=0.6,A97&lt;5.9,A97&gt;=5.45),3.9,IF(AND(B97&lt;2.95,A97&lt;6.75,B97&gt;=2.75,D97&lt;1.7,A97&lt;7.05,A97&gt;=5.9,A97&gt;=5.45),4.2,IF(AND(B97&gt;=2.95,A97&lt;6.75,B97&gt;=2.75,D97&lt;1.7,A97&lt;7.05,A97&gt;=5.9,A97&gt;=5.45),4.6,IF(AND(D97&gt;=2.45,A97&lt;6.85,A97&gt;=6.2,D97&gt;=1.7,A97&lt;7.05,A97&gt;=5.9,A97&gt;=5.45),5.9,IF(AND(G97&lt;0.312,A97&gt;=6.85,A97&gt;=6.2,D97&gt;=1.7,A97&lt;7.05,A97&gt;=5.9,A97&gt;=5.45),5.1,IF(AND(G97&gt;=0.312,A97&gt;=6.85,A97&gt;=6.2,D97&gt;=1.7,A97&lt;7.05,A97&gt;=5.9,A97&gt;=5.45),5.4,IF(AND(G97&lt;0.251,H97&gt;=12.467,G97&gt;=0.161,B97&lt;3.55,G97&lt;0.587,F97&lt;1.5,G97&gt;=0.096,A97&lt;5.45),1.35,IF(AND(G97&gt;=0.251,H97&gt;=12.467,G97&gt;=0.161,B97&lt;3.55,G97&lt;0.587,F97&lt;1.5,G97&gt;=0.096,A97&lt;5.45),1.467,IF(AND(G97&gt;=0.628,D97&lt;2.45,A97&lt;6.85,A97&gt;=6.2,D97&gt;=1.7,A97&lt;7.05,A97&gt;=5.9,A97&gt;=5.45),5.1,IF(AND(A97&gt;=6.75,G97&lt;0.628,D97&lt;2.45,A97&lt;6.85,A97&gt;=6.2,D97&gt;=1.7,A97&lt;7.05,A97&gt;=5.9,A97&gt;=5.45),5.9,IF(AND(H97&lt;11.824,A97&lt;6.75,G97&lt;0.628,D97&lt;2.45,A97&lt;6.85,A97&gt;=6.2,D97&gt;=1.7,A97&lt;7.05,A97&gt;=5.9,A97&gt;=5.45),5.44,IF(AND(H97&lt;14.378,H97&gt;=11.824,A97&lt;6.75,G97&lt;0.628,D97&lt;2.45,A97&lt;6.85,A97&gt;=6.2,D97&gt;=1.7,A97&lt;7.05,A97&gt;=5.9,A97&gt;=5.45),5.6,IF(AND(H97&gt;=14.378,H97&gt;=11.824,A97&lt;6.75,G97&lt;0.628,D97&lt;2.45,A97&lt;6.85,A97&gt;=6.2,D97&gt;=1.7,A97&lt;7.05,A97&gt;=5.9,A97&gt;=5.45),5.8,"shouldnthappen"))))))))))))))))))))))))))))))))))</f>
        <v>4.133</v>
      </c>
      <c r="BH97" s="1" t="n">
        <f aca="false">IF(AND(G97&gt;=0.905,F97&lt;1.5),1.8,IF(AND(H97&lt;5.523,G97&lt;0.905,F97&lt;1.5),1,IF(AND(D97&gt;=0.4,H97&gt;=5.523,G97&lt;0.905,F97&lt;1.5),1.7,IF(AND(G97&gt;=0.878,D97&lt;1.35,F97&lt;2.5,F97&gt;=1.5),4.4,IF(AND(A97&lt;5.4,D97&gt;=1.35,F97&lt;2.5,F97&gt;=1.5),3.9,IF(AND(G97&lt;0.177,B97&lt;3.15,F97&gt;=2.5,F97&gt;=1.5),6.15,IF(AND(H97&lt;10.393,B97&gt;=3.15,F97&gt;=2.5,F97&gt;=1.5),5.94,IF(AND(H97&gt;=10.393,B97&gt;=3.15,F97&gt;=2.5,F97&gt;=1.5),5.467,IF(AND(D97&gt;=1.25,G97&lt;0.878,D97&lt;1.35,F97&lt;2.5,F97&gt;=1.5),4.18,IF(AND(G97&gt;=0.709,A97&gt;=5.4,D97&gt;=1.35,F97&lt;2.5,F97&gt;=1.5),4.9,IF(AND(B97&lt;2.6,G97&gt;=0.177,B97&lt;3.15,F97&gt;=2.5,F97&gt;=1.5),4.8,IF(AND(A97&lt;4.35,A97&lt;5.05,D97&lt;0.4,H97&gt;=5.523,G97&lt;0.905,F97&lt;1.5),1.1,IF(AND(A97&gt;=5.6,A97&gt;=5.05,D97&lt;0.4,H97&gt;=5.523,G97&lt;0.905,F97&lt;1.5),1.7,IF(AND(D97&lt;1.05,D97&lt;1.25,G97&lt;0.878,D97&lt;1.35,F97&lt;2.5,F97&gt;=1.5),3.6,IF(AND(D97&gt;=1.55,G97&lt;0.709,A97&gt;=5.4,D97&gt;=1.35,F97&lt;2.5,F97&gt;=1.5),4.975,IF(AND(D97&lt;1.7,B97&gt;=2.6,G97&gt;=0.177,B97&lt;3.15,F97&gt;=2.5,F97&gt;=1.5),5.8,IF(AND(B97&lt;3.15,A97&gt;=4.35,A97&lt;5.05,D97&lt;0.4,H97&gt;=5.523,G97&lt;0.905,F97&lt;1.5),1.46,IF(AND(A97&gt;=5.45,A97&lt;5.6,A97&gt;=5.05,D97&lt;0.4,H97&gt;=5.523,G97&lt;0.905,F97&lt;1.5),1.35,IF(AND(H97&lt;10.974,D97&gt;=1.05,D97&lt;1.25,G97&lt;0.878,D97&lt;1.35,F97&lt;2.5,F97&gt;=1.5),3.8,IF(AND(H97&gt;=13.654,D97&lt;1.55,G97&lt;0.709,A97&gt;=5.4,D97&gt;=1.35,F97&lt;2.5,F97&gt;=1.5),4.725,IF(AND(A97&lt;4.5,B97&gt;=3.15,A97&gt;=4.35,A97&lt;5.05,D97&lt;0.4,H97&gt;=5.523,G97&lt;0.905,F97&lt;1.5),1.3,IF(AND(G97&lt;0.676,A97&lt;5.45,A97&lt;5.6,A97&gt;=5.05,D97&lt;0.4,H97&gt;=5.523,G97&lt;0.905,F97&lt;1.5),1.5,IF(AND(G97&gt;=0.676,A97&lt;5.45,A97&lt;5.6,A97&gt;=5.05,D97&lt;0.4,H97&gt;=5.523,G97&lt;0.905,F97&lt;1.5),1.55,IF(AND(A97&lt;5.7,H97&gt;=10.974,D97&gt;=1.05,D97&lt;1.25,G97&lt;0.878,D97&lt;1.35,F97&lt;2.5,F97&gt;=1.5),3.9,IF(AND(A97&gt;=5.7,H97&gt;=10.974,D97&gt;=1.05,D97&lt;1.25,G97&lt;0.878,D97&lt;1.35,F97&lt;2.5,F97&gt;=1.5),3.933,IF(AND(G97&gt;=0.644,H97&lt;13.654,D97&lt;1.55,G97&lt;0.709,A97&gt;=5.4,D97&gt;=1.35,F97&lt;2.5,F97&gt;=1.5),4.4,IF(AND(B97&lt;2.9,A97&lt;6.2,D97&gt;=1.7,B97&gt;=2.6,G97&gt;=0.177,B97&lt;3.15,F97&gt;=2.5,F97&gt;=1.5),5.02,IF(AND(B97&gt;=2.9,A97&lt;6.2,D97&gt;=1.7,B97&gt;=2.6,G97&gt;=0.177,B97&lt;3.15,F97&gt;=2.5,F97&gt;=1.5),4.8,IF(AND(D97&lt;2.2,A97&gt;=6.2,D97&gt;=1.7,B97&gt;=2.6,G97&gt;=0.177,B97&lt;3.15,F97&gt;=2.5,F97&gt;=1.5),5.325,IF(AND(D97&gt;=2.2,A97&gt;=6.2,D97&gt;=1.7,B97&gt;=2.6,G97&gt;=0.177,B97&lt;3.15,F97&gt;=2.5,F97&gt;=1.5),5.1,IF(AND(D97&lt;0.25,A97&gt;=4.5,B97&gt;=3.15,A97&gt;=4.35,A97&lt;5.05,D97&lt;0.4,H97&gt;=5.523,G97&lt;0.905,F97&lt;1.5),1.357,IF(AND(D97&gt;=0.25,A97&gt;=4.5,B97&gt;=3.15,A97&gt;=4.35,A97&lt;5.05,D97&lt;0.4,H97&gt;=5.523,G97&lt;0.905,F97&lt;1.5),1.333,IF(AND(H97&lt;10.723,G97&lt;0.644,H97&lt;13.654,D97&lt;1.55,G97&lt;0.709,A97&gt;=5.4,D97&gt;=1.35,F97&lt;2.5,F97&gt;=1.5),4.6,IF(AND(H97&gt;=10.723,G97&lt;0.644,H97&lt;13.654,D97&lt;1.55,G97&lt;0.709,A97&gt;=5.4,D97&gt;=1.35,F97&lt;2.5,F97&gt;=1.5),4.5,"shouldnthappen"))))))))))))))))))))))))))))))))))</f>
        <v>4.18</v>
      </c>
      <c r="BI97" s="1" t="n">
        <f aca="false">IF(AND(D97&gt;=0.8,A97&lt;5.45),3.9,IF(AND(D97&gt;=0.45,D97&lt;0.8,A97&lt;5.45),1.66,IF(AND(H97&lt;16.447,B97&gt;=3.45,A97&gt;=5.45),1.525,IF(AND(H97&gt;=16.447,B97&gt;=3.45,A97&gt;=5.45),6.4,IF(AND(H97&lt;5.245,D97&lt;0.45,D97&lt;0.8,A97&lt;5.45),1,IF(AND(A97&gt;=7.2,G97&lt;0.154,B97&lt;3.45,A97&gt;=5.45),6.7,IF(AND(D97&lt;1.65,A97&lt;7.2,G97&lt;0.154,B97&lt;3.45,A97&gt;=5.45),4.7,IF(AND(D97&gt;=1.65,A97&lt;7.2,G97&lt;0.154,B97&lt;3.45,A97&gt;=5.45),5.52,IF(AND(D97&gt;=0.25,A97&lt;5.05,H97&gt;=5.245,D97&lt;0.45,D97&lt;0.8,A97&lt;5.45),1.35,IF(AND(H97&lt;6.089,A97&gt;=5.05,H97&gt;=5.245,D97&lt;0.45,D97&lt;0.8,A97&lt;5.45),1.7,IF(AND(D97&lt;1.2,B97&lt;2.6,A97&lt;5.75,G97&gt;=0.154,B97&lt;3.45,A97&gt;=5.45),3.85,IF(AND(D97&gt;=1.2,B97&lt;2.6,A97&lt;5.75,G97&gt;=0.154,B97&lt;3.45,A97&gt;=5.45),4,IF(AND(D97&gt;=1.65,B97&gt;=2.6,A97&lt;5.75,G97&gt;=0.154,B97&lt;3.45,A97&gt;=5.45),4.9,IF(AND(G97&lt;0.353,F97&lt;2.5,A97&gt;=5.75,G97&gt;=0.154,B97&lt;3.45,A97&gt;=5.45),4.25,IF(AND(A97&gt;=7.25,F97&gt;=2.5,A97&gt;=5.75,G97&gt;=0.154,B97&lt;3.45,A97&gt;=5.45),6.45,IF(AND(H97&lt;11.218,D97&lt;0.25,A97&lt;5.05,H97&gt;=5.245,D97&lt;0.45,D97&lt;0.8,A97&lt;5.45),1.42,IF(AND(G97&lt;0.517,H97&gt;=6.089,A97&gt;=5.05,H97&gt;=5.245,D97&lt;0.45,D97&lt;0.8,A97&lt;5.45),1.44,IF(AND(G97&gt;=0.517,H97&gt;=6.089,A97&gt;=5.05,H97&gt;=5.245,D97&lt;0.45,D97&lt;0.8,A97&lt;5.45),1.54,IF(AND(H97&gt;=10.194,D97&lt;1.65,B97&gt;=2.6,A97&lt;5.75,G97&gt;=0.154,B97&lt;3.45,A97&gt;=5.45),4.35,IF(AND(B97&gt;=3.15,G97&gt;=0.353,F97&lt;2.5,A97&gt;=5.75,G97&gt;=0.154,B97&lt;3.45,A97&gt;=5.45),4.7,IF(AND(H97&lt;7.716,A97&lt;7.25,F97&gt;=2.5,A97&gt;=5.75,G97&gt;=0.154,B97&lt;3.45,A97&gt;=5.45),5.04,IF(AND(G97&lt;0.175,H97&gt;=11.218,D97&lt;0.25,A97&lt;5.05,H97&gt;=5.245,D97&lt;0.45,D97&lt;0.8,A97&lt;5.45),1.5,IF(AND(H97&lt;7.713,H97&lt;10.194,D97&lt;1.65,B97&gt;=2.6,A97&lt;5.75,G97&gt;=0.154,B97&lt;3.45,A97&gt;=5.45),4.1,IF(AND(H97&gt;=7.713,H97&lt;10.194,D97&lt;1.65,B97&gt;=2.6,A97&lt;5.75,G97&gt;=0.154,B97&lt;3.45,A97&gt;=5.45),4.2,IF(AND(B97&gt;=3.05,B97&lt;3.15,G97&gt;=0.353,F97&lt;2.5,A97&gt;=5.75,G97&gt;=0.154,B97&lt;3.45,A97&gt;=5.45),4.4,IF(AND(D97&gt;=2.45,H97&gt;=7.716,A97&lt;7.25,F97&gt;=2.5,A97&gt;=5.75,G97&gt;=0.154,B97&lt;3.45,A97&gt;=5.45),5.85,IF(AND(D97&lt;0.15,G97&gt;=0.175,H97&gt;=11.218,D97&lt;0.25,A97&lt;5.05,H97&gt;=5.245,D97&lt;0.45,D97&lt;0.8,A97&lt;5.45),1.1,IF(AND(H97&gt;=16.317,B97&lt;3.05,B97&lt;3.15,G97&gt;=0.353,F97&lt;2.5,A97&gt;=5.75,G97&gt;=0.154,B97&lt;3.45,A97&gt;=5.45),4.8,IF(AND(G97&gt;=0.857,D97&lt;2.45,H97&gt;=7.716,A97&lt;7.25,F97&gt;=2.5,A97&gt;=5.75,G97&gt;=0.154,B97&lt;3.45,A97&gt;=5.45),5.05,IF(AND(G97&lt;0.245,D97&gt;=0.15,G97&gt;=0.175,H97&gt;=11.218,D97&lt;0.25,A97&lt;5.05,H97&gt;=5.245,D97&lt;0.45,D97&lt;0.8,A97&lt;5.45),1.3,IF(AND(G97&gt;=0.245,D97&gt;=0.15,G97&gt;=0.175,H97&gt;=11.218,D97&lt;0.25,A97&lt;5.05,H97&gt;=5.245,D97&lt;0.45,D97&lt;0.8,A97&lt;5.45),1.22,IF(AND(B97&lt;2.85,H97&lt;16.317,B97&lt;3.05,B97&lt;3.15,G97&gt;=0.353,F97&lt;2.5,A97&gt;=5.75,G97&gt;=0.154,B97&lt;3.45,A97&gt;=5.45),4.6,IF(AND(B97&gt;=2.85,H97&lt;16.317,B97&lt;3.05,B97&lt;3.15,G97&gt;=0.353,F97&lt;2.5,A97&gt;=5.75,G97&gt;=0.154,B97&lt;3.45,A97&gt;=5.45),4.633,IF(AND(D97&lt;1.85,G97&lt;0.857,D97&lt;2.45,H97&gt;=7.716,A97&lt;7.25,F97&gt;=2.5,A97&gt;=5.75,G97&gt;=0.154,B97&lt;3.45,A97&gt;=5.45),5.8,IF(AND(H97&lt;11.297,D97&gt;=1.85,G97&lt;0.857,D97&lt;2.45,H97&gt;=7.716,A97&lt;7.25,F97&gt;=2.5,A97&gt;=5.75,G97&gt;=0.154,B97&lt;3.45,A97&gt;=5.45),5.3,IF(AND(G97&lt;0.388,H97&gt;=11.297,D97&gt;=1.85,G97&lt;0.857,D97&lt;2.45,H97&gt;=7.716,A97&lt;7.25,F97&gt;=2.5,A97&gt;=5.75,G97&gt;=0.154,B97&lt;3.45,A97&gt;=5.45),5.4,IF(AND(G97&gt;=0.388,H97&gt;=11.297,D97&gt;=1.85,G97&lt;0.857,D97&lt;2.45,H97&gt;=7.716,A97&lt;7.25,F97&gt;=2.5,A97&gt;=5.75,G97&gt;=0.154,B97&lt;3.45,A97&gt;=5.45),5.6,"shouldnthappen")))))))))))))))))))))))))))))))))))))</f>
        <v>4.2</v>
      </c>
      <c r="BJ97" s="1" t="n">
        <f aca="false">IF(AND(F97&gt;=2,B97&gt;=3.35),6.1,IF(AND(H97&gt;=12.719,F97&lt;1.5,B97&lt;3.35),1.567,IF(AND(H97&lt;5.245,F97&lt;2,B97&gt;=3.35),1,IF(AND(D97&lt;0.15,H97&lt;12.719,F97&lt;1.5,B97&lt;3.35),1.5,IF(AND(D97&gt;=0.35,H97&gt;=5.245,F97&lt;2,B97&gt;=3.35),1.6,IF(AND(A97&lt;4.9,D97&gt;=0.15,H97&lt;12.719,F97&lt;1.5,B97&lt;3.35),1.36,IF(AND(B97&lt;2.65,G97&lt;0.572,D97&lt;1.45,F97&gt;=1.5,B97&lt;3.35),3.5,IF(AND(A97&lt;6.1,F97&lt;2.5,D97&gt;=1.45,F97&gt;=1.5,B97&lt;3.35),5.1,IF(AND(G97&gt;=0.607,D97&lt;0.35,H97&gt;=5.245,F97&lt;2,B97&gt;=3.35),1.65,IF(AND(G97&lt;0.546,A97&gt;=4.9,D97&gt;=0.15,H97&lt;12.719,F97&lt;1.5,B97&lt;3.35),1.2,IF(AND(G97&gt;=0.546,A97&gt;=4.9,D97&gt;=0.15,H97&lt;12.719,F97&lt;1.5,B97&lt;3.35),1.4,IF(AND(A97&gt;=6.3,B97&gt;=2.65,G97&lt;0.572,D97&lt;1.45,F97&gt;=1.5,B97&lt;3.35),4.8,IF(AND(D97&lt;1.15,B97&lt;2.85,G97&gt;=0.572,D97&lt;1.45,F97&gt;=1.5,B97&lt;3.35),3.9,IF(AND(B97&gt;=3.15,B97&gt;=2.85,G97&gt;=0.572,D97&lt;1.45,F97&gt;=1.5,B97&lt;3.35),4.7,IF(AND(B97&lt;2.95,A97&gt;=6.1,F97&lt;2.5,D97&gt;=1.45,F97&gt;=1.5,B97&lt;3.35),4.533,IF(AND(B97&gt;=2.95,A97&gt;=6.1,F97&lt;2.5,D97&gt;=1.45,F97&gt;=1.5,B97&lt;3.35),4.75,IF(AND(A97&gt;=6.7,G97&lt;0.107,F97&gt;=2.5,D97&gt;=1.45,F97&gt;=1.5,B97&lt;3.35),5.7,IF(AND(G97&gt;=0.385,G97&lt;0.607,D97&lt;0.35,H97&gt;=5.245,F97&lt;2,B97&gt;=3.35),1.325,IF(AND(D97&lt;1.25,A97&lt;6.3,B97&gt;=2.65,G97&lt;0.572,D97&lt;1.45,F97&gt;=1.5,B97&lt;3.35),4,IF(AND(D97&gt;=1.25,A97&lt;6.3,B97&gt;=2.65,G97&lt;0.572,D97&lt;1.45,F97&gt;=1.5,B97&lt;3.35),4.18,IF(AND(G97&lt;0.907,D97&gt;=1.15,B97&lt;2.85,G97&gt;=0.572,D97&lt;1.45,F97&gt;=1.5,B97&lt;3.35),4,IF(AND(G97&gt;=0.907,D97&gt;=1.15,B97&lt;2.85,G97&gt;=0.572,D97&lt;1.45,F97&gt;=1.5,B97&lt;3.35),4.4,IF(AND(H97&lt;8.326,B97&lt;3.15,B97&gt;=2.85,G97&gt;=0.572,D97&lt;1.45,F97&gt;=1.5,B97&lt;3.35),3.6,IF(AND(H97&gt;=8.326,B97&lt;3.15,B97&gt;=2.85,G97&gt;=0.572,D97&lt;1.45,F97&gt;=1.5,B97&lt;3.35),4.48,IF(AND(B97&lt;2.95,A97&lt;6.7,G97&lt;0.107,F97&gt;=2.5,D97&gt;=1.45,F97&gt;=1.5,B97&lt;3.35),5.6,IF(AND(B97&gt;=2.95,A97&lt;6.7,G97&lt;0.107,F97&gt;=2.5,D97&gt;=1.45,F97&gt;=1.5,B97&lt;3.35),5.5,IF(AND(G97&lt;0.205,G97&lt;0.432,G97&gt;=0.107,F97&gt;=2.5,D97&gt;=1.45,F97&gt;=1.5,B97&lt;3.35),5.3,IF(AND(B97&gt;=3.05,G97&gt;=0.432,G97&gt;=0.107,F97&gt;=2.5,D97&gt;=1.45,F97&gt;=1.5,B97&lt;3.35),5.86,IF(AND(H97&gt;=14.057,G97&lt;0.385,G97&lt;0.607,D97&lt;0.35,H97&gt;=5.245,F97&lt;2,B97&gt;=3.35),1.7,IF(AND(D97&lt;1.7,G97&gt;=0.205,G97&lt;0.432,G97&gt;=0.107,F97&gt;=2.5,D97&gt;=1.45,F97&gt;=1.5,B97&lt;3.35),5,IF(AND(G97&lt;0.779,B97&lt;3.05,G97&gt;=0.432,G97&gt;=0.107,F97&gt;=2.5,D97&gt;=1.45,F97&gt;=1.5,B97&lt;3.35),4.9,IF(AND(G97&gt;=0.779,B97&lt;3.05,G97&gt;=0.432,G97&gt;=0.107,F97&gt;=2.5,D97&gt;=1.45,F97&gt;=1.5,B97&lt;3.35),5.533,IF(AND(D97&gt;=0.25,H97&lt;14.057,G97&lt;0.385,G97&lt;0.607,D97&lt;0.35,H97&gt;=5.245,F97&lt;2,B97&gt;=3.35),1.4,IF(AND(B97&lt;2.85,D97&gt;=1.7,G97&gt;=0.205,G97&lt;0.432,G97&gt;=0.107,F97&gt;=2.5,D97&gt;=1.45,F97&gt;=1.5,B97&lt;3.35),5.1,IF(AND(B97&gt;=2.85,D97&gt;=1.7,G97&gt;=0.205,G97&lt;0.432,G97&gt;=0.107,F97&gt;=2.5,D97&gt;=1.45,F97&gt;=1.5,B97&lt;3.35),5.15,IF(AND(A97&lt;5.1,D97&lt;0.25,H97&lt;14.057,G97&lt;0.385,G97&lt;0.607,D97&lt;0.35,H97&gt;=5.245,F97&lt;2,B97&gt;=3.35),1.4,IF(AND(A97&gt;=5.1,D97&lt;0.25,H97&lt;14.057,G97&lt;0.385,G97&lt;0.607,D97&lt;0.35,H97&gt;=5.245,F97&lt;2,B97&gt;=3.35),1.5,"shouldnthappen")))))))))))))))))))))))))))))))))))))</f>
        <v>4.18</v>
      </c>
    </row>
    <row r="98" customFormat="false" ht="13.8" hidden="false" customHeight="false" outlineLevel="0" collapsed="false">
      <c r="A98" s="1" t="n">
        <v>5.7</v>
      </c>
      <c r="B98" s="1" t="n">
        <v>3</v>
      </c>
      <c r="C98" s="1" t="n">
        <v>4.2</v>
      </c>
      <c r="D98" s="1" t="n">
        <v>1.2</v>
      </c>
      <c r="E98" s="1" t="s">
        <v>92</v>
      </c>
      <c r="F98" s="1" t="n">
        <v>2</v>
      </c>
      <c r="G98" s="1" t="n">
        <v>0.593679995508865</v>
      </c>
      <c r="H98" s="16" t="n">
        <v>9.5087788503617</v>
      </c>
      <c r="I98" s="11" t="n">
        <f aca="false">C98</f>
        <v>4.2</v>
      </c>
      <c r="J98" s="1" t="n">
        <f aca="false">AVERAGE(M98:BJ98)</f>
        <v>4.0706</v>
      </c>
      <c r="K98" s="15" t="n">
        <f aca="false">1-SQRT(VAR(M98:BJ98, I98)) / AVERAGE(M98:BJ98)</f>
        <v>0.923614823619575</v>
      </c>
      <c r="L98" s="1" t="n">
        <f aca="false">(J98-I98)/I98</f>
        <v>-0.0308095238095239</v>
      </c>
      <c r="M98" s="1" t="n">
        <f aca="false">IF(AND(H98&gt;=16.241,B98&gt;=3.35),6.4,IF(AND(D98&gt;=0.75,A98&lt;5.15,B98&lt;3.35),4.1,IF(AND(D98&gt;=1.5,H98&lt;16.241,B98&gt;=3.35),5.767,IF(AND(B98&gt;=3.25,D98&lt;0.75,A98&lt;5.15,B98&lt;3.35),1.58,IF(AND(A98&lt;4.95,D98&lt;1.5,H98&lt;16.241,B98&gt;=3.35),1.4,IF(AND(A98&lt;4.5,B98&lt;3.25,D98&lt;0.75,A98&lt;5.15,B98&lt;3.35),1.26,IF(AND(A98&gt;=4.5,B98&lt;3.25,D98&lt;0.75,A98&lt;5.15,B98&lt;3.35),1.48,IF(AND(G98&lt;0.356,H98&lt;12.557,D98&lt;1.45,A98&gt;=5.15,B98&lt;3.35),4.267,IF(AND(D98&lt;1.25,H98&gt;=12.557,D98&lt;1.45,A98&gt;=5.15,B98&lt;3.35),4.05,IF(AND(D98&gt;=1.35,G98&gt;=0.356,H98&lt;12.557,D98&lt;1.45,A98&gt;=5.15,B98&lt;3.35),4.25,IF(AND(H98&lt;15.086,D98&gt;=1.25,H98&gt;=12.557,D98&lt;1.45,A98&gt;=5.15,B98&lt;3.35),4.4,IF(AND(F98&lt;2.5,G98&gt;=0.44,D98&lt;2.05,D98&gt;=1.45,A98&gt;=5.15,B98&lt;3.35),4.7,IF(AND(H98&lt;10.391,B98&lt;3.15,D98&gt;=2.05,D98&gt;=1.45,A98&gt;=5.15,B98&lt;3.35),5.1,IF(AND(G98&lt;0.505,B98&gt;=3.15,D98&gt;=2.05,D98&gt;=1.45,A98&gt;=5.15,B98&lt;3.35),5.7,IF(AND(G98&gt;=0.505,B98&gt;=3.15,D98&gt;=2.05,D98&gt;=1.45,A98&gt;=5.15,B98&lt;3.35),5.95,IF(AND(D98&gt;=0.5,G98&lt;0.905,A98&gt;=4.95,D98&lt;1.5,H98&lt;16.241,B98&gt;=3.35),1.6,IF(AND(B98&lt;3.6,G98&gt;=0.905,A98&gt;=4.95,D98&lt;1.5,H98&lt;16.241,B98&gt;=3.35),1.7,IF(AND(B98&gt;=3.6,G98&gt;=0.905,A98&gt;=4.95,D98&lt;1.5,H98&lt;16.241,B98&gt;=3.35),1.767,IF(AND(A98&gt;=5.7,D98&lt;1.35,G98&gt;=0.356,H98&lt;12.557,D98&lt;1.45,A98&gt;=5.15,B98&lt;3.35),3.9,IF(AND(A98&lt;6.35,H98&gt;=15.086,D98&gt;=1.25,H98&gt;=12.557,D98&lt;1.45,A98&gt;=5.15,B98&lt;3.35),4.7,IF(AND(A98&gt;=6.35,H98&gt;=15.086,D98&gt;=1.25,H98&gt;=12.557,D98&lt;1.45,A98&gt;=5.15,B98&lt;3.35),4.6,IF(AND(H98&lt;9.252,D98&lt;1.55,G98&lt;0.44,D98&lt;2.05,D98&gt;=1.45,A98&gt;=5.15,B98&lt;3.35),5.08,IF(AND(H98&gt;=9.252,D98&lt;1.55,G98&lt;0.44,D98&lt;2.05,D98&gt;=1.45,A98&gt;=5.15,B98&lt;3.35),4.7,IF(AND(H98&lt;8.477,D98&gt;=1.55,G98&lt;0.44,D98&lt;2.05,D98&gt;=1.45,A98&gt;=5.15,B98&lt;3.35),5.1,IF(AND(H98&gt;=8.477,D98&gt;=1.55,G98&lt;0.44,D98&lt;2.05,D98&gt;=1.45,A98&gt;=5.15,B98&lt;3.35),5.4,IF(AND(H98&lt;8.435,F98&gt;=2.5,G98&gt;=0.44,D98&lt;2.05,D98&gt;=1.45,A98&gt;=5.15,B98&lt;3.35),5.1,IF(AND(H98&gt;=8.435,F98&gt;=2.5,G98&gt;=0.44,D98&lt;2.05,D98&gt;=1.45,A98&gt;=5.15,B98&lt;3.35),4.86,IF(AND(G98&lt;0.543,H98&gt;=10.391,B98&lt;3.15,D98&gt;=2.05,D98&gt;=1.45,A98&gt;=5.15,B98&lt;3.35),5.56,IF(AND(G98&gt;=0.543,H98&gt;=10.391,B98&lt;3.15,D98&gt;=2.05,D98&gt;=1.45,A98&gt;=5.15,B98&lt;3.35),5.8,IF(AND(A98&lt;5.05,D98&lt;0.5,G98&lt;0.905,A98&gt;=4.95,D98&lt;1.5,H98&lt;16.241,B98&gt;=3.35),1.3,IF(AND(H98&lt;6.583,A98&lt;5.7,D98&lt;1.35,G98&gt;=0.356,H98&lt;12.557,D98&lt;1.45,A98&gt;=5.15,B98&lt;3.35),4,IF(AND(G98&lt;0.585,A98&gt;=5.05,D98&lt;0.5,G98&lt;0.905,A98&gt;=4.95,D98&lt;1.5,H98&lt;16.241,B98&gt;=3.35),1.475,IF(AND(G98&lt;0.62,H98&gt;=6.583,A98&lt;5.7,D98&lt;1.35,G98&gt;=0.356,H98&lt;12.557,D98&lt;1.45,A98&gt;=5.15,B98&lt;3.35),3.75,IF(AND(G98&gt;=0.62,H98&gt;=6.583,A98&lt;5.7,D98&lt;1.35,G98&gt;=0.356,H98&lt;12.557,D98&lt;1.45,A98&gt;=5.15,B98&lt;3.35),3.6,IF(AND(B98&lt;3.75,G98&gt;=0.585,A98&gt;=5.05,D98&lt;0.5,G98&lt;0.905,A98&gt;=4.95,D98&lt;1.5,H98&lt;16.241,B98&gt;=3.35),1.5,IF(AND(B98&gt;=3.75,G98&gt;=0.585,A98&gt;=5.05,D98&lt;0.5,G98&lt;0.905,A98&gt;=4.95,D98&lt;1.5,H98&lt;16.241,B98&gt;=3.35),1.6,"shouldnthappen"))))))))))))))))))))))))))))))))))))</f>
        <v>3.9</v>
      </c>
      <c r="N98" s="1" t="n">
        <f aca="false">IF(AND(H98&lt;5.245,B98&lt;3.65,F98&lt;1.5),1,IF(AND(H98&gt;=14.096,B98&gt;=3.65,F98&lt;1.5),1.65,IF(AND(A98&gt;=5.45,H98&gt;=5.245,B98&lt;3.65,F98&lt;1.5),1.3,IF(AND(H98&gt;=13.586,H98&lt;14.096,B98&gt;=3.65,F98&lt;1.5),1.3,IF(AND(H98&lt;10.258,D98&lt;1.25,F98&lt;2.5,F98&gt;=1.5),3.38,IF(AND(H98&lt;6.982,D98&gt;=1.25,F98&lt;2.5,F98&gt;=1.5),3.96,IF(AND(H98&gt;=13.646,D98&lt;2.05,F98&gt;=2.5,F98&gt;=1.5),6.1,IF(AND(B98&lt;3.05,A98&lt;5.45,H98&gt;=5.245,B98&lt;3.65,F98&lt;1.5),1.375,IF(AND(H98&lt;6.543,H98&lt;13.586,H98&lt;14.096,B98&gt;=3.65,F98&lt;1.5),1.4,IF(AND(H98&gt;=6.543,H98&lt;13.586,H98&lt;14.096,B98&gt;=3.65,F98&lt;1.5),1.5,IF(AND(H98&lt;11.522,H98&gt;=10.258,D98&lt;1.25,F98&lt;2.5,F98&gt;=1.5),3.733,IF(AND(H98&gt;=11.522,H98&gt;=10.258,D98&lt;1.25,F98&lt;2.5,F98&gt;=1.5),3.92,IF(AND(H98&lt;5.767,H98&lt;13.646,D98&lt;2.05,F98&gt;=2.5,F98&gt;=1.5),4.5,IF(AND(A98&lt;6.8,B98&lt;3.15,D98&gt;=2.05,F98&gt;=2.5,F98&gt;=1.5),5.6,IF(AND(A98&gt;=6.8,B98&lt;3.15,D98&gt;=2.05,F98&gt;=2.5,F98&gt;=1.5),5.1,IF(AND(B98&lt;3.25,B98&gt;=3.15,D98&gt;=2.05,F98&gt;=2.5,F98&gt;=1.5),5.8,IF(AND(B98&gt;=3.25,B98&gt;=3.15,D98&gt;=2.05,F98&gt;=2.5,F98&gt;=1.5),5.65,IF(AND(B98&lt;3.15,B98&gt;=3.05,A98&lt;5.45,H98&gt;=5.245,B98&lt;3.65,F98&lt;1.5),1.5,IF(AND(G98&gt;=0.735,H98&lt;13.665,H98&gt;=6.982,D98&gt;=1.25,F98&lt;2.5,F98&gt;=1.5),4.2,IF(AND(H98&lt;14.03,H98&gt;=13.665,H98&gt;=6.982,D98&gt;=1.25,F98&lt;2.5,F98&gt;=1.5),4.8,IF(AND(A98&gt;=6.6,H98&gt;=5.767,H98&lt;13.646,D98&lt;2.05,F98&gt;=2.5,F98&gt;=1.5),6.05,IF(AND(G98&gt;=0.934,B98&gt;=3.15,B98&gt;=3.05,A98&lt;5.45,H98&gt;=5.245,B98&lt;3.65,F98&lt;1.5),1.7,IF(AND(D98&gt;=1.55,G98&lt;0.735,H98&lt;13.665,H98&gt;=6.982,D98&gt;=1.25,F98&lt;2.5,F98&gt;=1.5),5.1,IF(AND(D98&lt;1.45,H98&gt;=14.03,H98&gt;=13.665,H98&gt;=6.982,D98&gt;=1.25,F98&lt;2.5,F98&gt;=1.5),4.7,IF(AND(D98&gt;=1.45,H98&gt;=14.03,H98&gt;=13.665,H98&gt;=6.982,D98&gt;=1.25,F98&lt;2.5,F98&gt;=1.5),4.5,IF(AND(A98&gt;=6.2,A98&lt;6.6,H98&gt;=5.767,H98&lt;13.646,D98&lt;2.05,F98&gt;=2.5,F98&gt;=1.5),5.325,IF(AND(B98&lt;3.25,G98&lt;0.934,B98&gt;=3.15,B98&gt;=3.05,A98&lt;5.45,H98&gt;=5.245,B98&lt;3.65,F98&lt;1.5),1.3,IF(AND(D98&lt;1.35,D98&lt;1.55,G98&lt;0.735,H98&lt;13.665,H98&gt;=6.982,D98&gt;=1.25,F98&lt;2.5,F98&gt;=1.5),4.25,IF(AND(H98&lt;8.435,A98&lt;6.2,A98&lt;6.6,H98&gt;=5.767,H98&lt;13.646,D98&lt;2.05,F98&gt;=2.5,F98&gt;=1.5),5.1,IF(AND(H98&gt;=8.435,A98&lt;6.2,A98&lt;6.6,H98&gt;=5.767,H98&lt;13.646,D98&lt;2.05,F98&gt;=2.5,F98&gt;=1.5),4.9,IF(AND(A98&gt;=5.15,B98&gt;=3.25,G98&lt;0.934,B98&gt;=3.15,B98&gt;=3.05,A98&lt;5.45,H98&gt;=5.245,B98&lt;3.65,F98&lt;1.5),1.5,IF(AND(B98&lt;2.9,D98&gt;=1.35,D98&lt;1.55,G98&lt;0.735,H98&lt;13.665,H98&gt;=6.982,D98&gt;=1.25,F98&lt;2.5,F98&gt;=1.5),4.6,IF(AND(B98&gt;=2.9,D98&gt;=1.35,D98&lt;1.55,G98&lt;0.735,H98&lt;13.665,H98&gt;=6.982,D98&gt;=1.25,F98&lt;2.5,F98&gt;=1.5),4.52,IF(AND(G98&gt;=0.862,A98&lt;5.15,B98&gt;=3.25,G98&lt;0.934,B98&gt;=3.15,B98&gt;=3.05,A98&lt;5.45,H98&gt;=5.245,B98&lt;3.65,F98&lt;1.5),1.5,IF(AND(H98&lt;9.35,G98&lt;0.862,A98&lt;5.15,B98&gt;=3.25,G98&lt;0.934,B98&gt;=3.15,B98&gt;=3.05,A98&lt;5.45,H98&gt;=5.245,B98&lt;3.65,F98&lt;1.5),1.38,IF(AND(H98&gt;=9.35,G98&lt;0.862,A98&lt;5.15,B98&gt;=3.25,G98&lt;0.934,B98&gt;=3.15,B98&gt;=3.05,A98&lt;5.45,H98&gt;=5.245,B98&lt;3.65,F98&lt;1.5),1.4,"shouldnthappen"))))))))))))))))))))))))))))))))))))</f>
        <v>3.38</v>
      </c>
      <c r="O98" s="1" t="n">
        <f aca="false">IF(AND(B98&lt;2.75,A98&lt;5.55),3.96,IF(AND(H98&lt;9.205,A98&lt;5.9,A98&gt;=5.55),3.85,IF(AND(A98&lt;4.35,D98&lt;0.35,B98&gt;=2.75,A98&lt;5.55),1.1,IF(AND(B98&lt;3.65,D98&gt;=0.35,B98&gt;=2.75,A98&lt;5.55),1.65,IF(AND(B98&gt;=3.65,D98&gt;=0.35,B98&gt;=2.75,A98&lt;5.55),1.9,IF(AND(G98&gt;=0.732,H98&gt;=9.205,A98&lt;5.9,A98&gt;=5.55),4.9,IF(AND(G98&lt;0.273,G98&lt;0.732,H98&gt;=9.205,A98&lt;5.9,A98&gt;=5.55),4.5,IF(AND(A98&lt;6.3,G98&lt;0.422,F98&lt;2.5,A98&gt;=5.9,A98&gt;=5.55),5.1,IF(AND(A98&gt;=6.3,G98&lt;0.422,F98&lt;2.5,A98&gt;=5.9,A98&gt;=5.55),4.76,IF(AND(B98&lt;2.4,G98&gt;=0.422,F98&lt;2.5,A98&gt;=5.9,A98&gt;=5.55),4.45,IF(AND(A98&gt;=7,G98&gt;=0.628,F98&gt;=2.5,A98&gt;=5.9,A98&gt;=5.55),6.45,IF(AND(D98&lt;0.15,H98&lt;13.924,A98&gt;=4.35,D98&lt;0.35,B98&gt;=2.75,A98&lt;5.55),1.5,IF(AND(B98&lt;3.15,H98&gt;=13.924,A98&gt;=4.35,D98&lt;0.35,B98&gt;=2.75,A98&lt;5.55),1.56,IF(AND(B98&gt;=3.15,H98&gt;=13.924,A98&gt;=4.35,D98&lt;0.35,B98&gt;=2.75,A98&lt;5.55),1.3,IF(AND(H98&lt;14.316,G98&gt;=0.273,G98&lt;0.732,H98&gt;=9.205,A98&lt;5.9,A98&gt;=5.55),3.95,IF(AND(H98&gt;=14.316,G98&gt;=0.273,G98&lt;0.732,H98&gt;=9.205,A98&lt;5.9,A98&gt;=5.55),4.1,IF(AND(A98&lt;6.2,B98&gt;=2.4,G98&gt;=0.422,F98&lt;2.5,A98&gt;=5.9,A98&gt;=5.55),4.3,IF(AND(A98&gt;=7.05,G98&lt;0.364,G98&lt;0.628,F98&gt;=2.5,A98&gt;=5.9,A98&gt;=5.55),6.1,IF(AND(A98&gt;=7.55,G98&gt;=0.364,G98&lt;0.628,F98&gt;=2.5,A98&gt;=5.9,A98&gt;=5.55),6.4,IF(AND(A98&lt;6.15,A98&lt;7,G98&gt;=0.628,F98&gt;=2.5,A98&gt;=5.9,A98&gt;=5.55),4.9,IF(AND(D98&lt;1.45,A98&gt;=6.2,B98&gt;=2.4,G98&gt;=0.422,F98&lt;2.5,A98&gt;=5.9,A98&gt;=5.55),4.64,IF(AND(D98&gt;=1.45,A98&gt;=6.2,B98&gt;=2.4,G98&gt;=0.422,F98&lt;2.5,A98&gt;=5.9,A98&gt;=5.55),4.9,IF(AND(D98&lt;1.65,A98&lt;7.05,G98&lt;0.364,G98&lt;0.628,F98&gt;=2.5,A98&gt;=5.9,A98&gt;=5.55),5.1,IF(AND(D98&gt;=2.35,A98&lt;7.55,G98&gt;=0.364,G98&lt;0.628,F98&gt;=2.5,A98&gt;=5.9,A98&gt;=5.55),5.633,IF(AND(D98&lt;2.15,A98&gt;=6.15,A98&lt;7,G98&gt;=0.628,F98&gt;=2.5,A98&gt;=5.9,A98&gt;=5.55),5.1,IF(AND(D98&gt;=2.15,A98&gt;=6.15,A98&lt;7,G98&gt;=0.628,F98&gt;=2.5,A98&gt;=5.9,A98&gt;=5.55),5.267,IF(AND(A98&lt;4.9,A98&lt;5.05,D98&gt;=0.15,H98&lt;13.924,A98&gt;=4.35,D98&lt;0.35,B98&gt;=2.75,A98&lt;5.55),1.375,IF(AND(A98&gt;=4.9,A98&lt;5.05,D98&gt;=0.15,H98&lt;13.924,A98&gt;=4.35,D98&lt;0.35,B98&gt;=2.75,A98&lt;5.55),1.3,IF(AND(A98&lt;5.45,A98&gt;=5.05,D98&gt;=0.15,H98&lt;13.924,A98&gt;=4.35,D98&lt;0.35,B98&gt;=2.75,A98&lt;5.55),1.475,IF(AND(A98&gt;=5.45,A98&gt;=5.05,D98&gt;=0.15,H98&lt;13.924,A98&gt;=4.35,D98&lt;0.35,B98&gt;=2.75,A98&lt;5.55),1.4,IF(AND(B98&gt;=3.25,D98&lt;2.35,A98&lt;7.55,G98&gt;=0.364,G98&lt;0.628,F98&gt;=2.5,A98&gt;=5.9,A98&gt;=5.55),5.7,IF(AND(G98&lt;0.006,G98&lt;0.107,D98&gt;=1.65,A98&lt;7.05,G98&lt;0.364,G98&lt;0.628,F98&gt;=2.5,A98&gt;=5.9,A98&gt;=5.55),5.5,IF(AND(G98&gt;=0.006,G98&lt;0.107,D98&gt;=1.65,A98&lt;7.05,G98&lt;0.364,G98&lt;0.628,F98&gt;=2.5,A98&gt;=5.9,A98&gt;=5.55),5.667,IF(AND(D98&lt;2.2,G98&gt;=0.107,D98&gt;=1.65,A98&lt;7.05,G98&lt;0.364,G98&lt;0.628,F98&gt;=2.5,A98&gt;=5.9,A98&gt;=5.55),5.35,IF(AND(D98&gt;=2.2,G98&gt;=0.107,D98&gt;=1.65,A98&lt;7.05,G98&lt;0.364,G98&lt;0.628,F98&gt;=2.5,A98&gt;=5.9,A98&gt;=5.55),5.2,IF(AND(D98&lt;2.25,B98&lt;3.25,D98&lt;2.35,A98&lt;7.55,G98&gt;=0.364,G98&lt;0.628,F98&gt;=2.5,A98&gt;=5.9,A98&gt;=5.55),5.8,IF(AND(D98&gt;=2.25,B98&lt;3.25,D98&lt;2.35,A98&lt;7.55,G98&gt;=0.364,G98&lt;0.628,F98&gt;=2.5,A98&gt;=5.9,A98&gt;=5.55),5.9,"shouldnthappen")))))))))))))))))))))))))))))))))))))</f>
        <v>3.95</v>
      </c>
      <c r="P98" s="1" t="n">
        <f aca="false">IF(AND(D98&gt;=0.75,A98&lt;5.55),3.9,IF(AND(H98&lt;7.482,A98&gt;=5.55),3.45,IF(AND(B98&gt;=3.15,B98&lt;3.25,D98&lt;0.75,A98&lt;5.55),1.262,IF(AND(G98&gt;=0.446,B98&lt;3.15,B98&lt;3.25,D98&lt;0.75,A98&lt;5.55),1.1,IF(AND(G98&lt;0.408,A98&lt;5.05,B98&gt;=3.25,D98&lt;0.75,A98&lt;5.55),1.4,IF(AND(G98&gt;=0.408,A98&lt;5.05,B98&gt;=3.25,D98&lt;0.75,A98&lt;5.55),1.233,IF(AND(G98&gt;=0.676,A98&gt;=5.05,B98&gt;=3.25,D98&lt;0.75,A98&lt;5.55),1.72,IF(AND(H98&lt;9.386,A98&lt;5.85,F98&lt;2.5,H98&gt;=7.482,A98&gt;=5.55),3.5,IF(AND(H98&gt;=9.386,A98&lt;5.85,F98&lt;2.5,H98&gt;=7.482,A98&gt;=5.55),4.275,IF(AND(H98&gt;=16.284,G98&lt;0.865,F98&gt;=2.5,H98&gt;=7.482,A98&gt;=5.55),6.6,IF(AND(G98&lt;0.912,G98&gt;=0.865,F98&gt;=2.5,H98&gt;=7.482,A98&gt;=5.55),4.8,IF(AND(G98&gt;=0.912,G98&gt;=0.865,F98&gt;=2.5,H98&gt;=7.482,A98&gt;=5.55),5.175,IF(AND(A98&gt;=4.95,G98&lt;0.446,B98&lt;3.15,B98&lt;3.25,D98&lt;0.75,A98&lt;5.55),1.6,IF(AND(H98&gt;=12.974,G98&lt;0.676,A98&gt;=5.05,B98&gt;=3.25,D98&lt;0.75,A98&lt;5.55),1.3,IF(AND(D98&lt;1.45,H98&lt;13.531,A98&gt;=5.85,F98&lt;2.5,H98&gt;=7.482,A98&gt;=5.55),4.2,IF(AND(D98&gt;=1.45,H98&lt;13.531,A98&gt;=5.85,F98&lt;2.5,H98&gt;=7.482,A98&gt;=5.55),4.967,IF(AND(G98&lt;0.187,H98&gt;=13.531,A98&gt;=5.85,F98&lt;2.5,H98&gt;=7.482,A98&gt;=5.55),5,IF(AND(H98&gt;=12.675,A98&lt;4.95,G98&lt;0.446,B98&lt;3.15,B98&lt;3.25,D98&lt;0.75,A98&lt;5.55),1.5,IF(AND(H98&lt;10.826,H98&lt;12.974,G98&lt;0.676,A98&gt;=5.05,B98&gt;=3.25,D98&lt;0.75,A98&lt;5.55),1.46,IF(AND(H98&gt;=10.826,H98&lt;12.974,G98&lt;0.676,A98&gt;=5.05,B98&gt;=3.25,D98&lt;0.75,A98&lt;5.55),1.4,IF(AND(A98&lt;6.15,G98&gt;=0.187,H98&gt;=13.531,A98&gt;=5.85,F98&lt;2.5,H98&gt;=7.482,A98&gt;=5.55),4.7,IF(AND(A98&lt;6.85,B98&lt;2.95,H98&lt;16.284,G98&lt;0.865,F98&gt;=2.5,H98&gt;=7.482,A98&gt;=5.55),5.32,IF(AND(A98&gt;=6.85,B98&lt;2.95,H98&lt;16.284,G98&lt;0.865,F98&gt;=2.5,H98&gt;=7.482,A98&gt;=5.55),6.567,IF(AND(A98&lt;4.85,H98&lt;12.675,A98&lt;4.95,G98&lt;0.446,B98&lt;3.15,B98&lt;3.25,D98&lt;0.75,A98&lt;5.55),1.4,IF(AND(A98&gt;=4.85,H98&lt;12.675,A98&lt;4.95,G98&lt;0.446,B98&lt;3.15,B98&lt;3.25,D98&lt;0.75,A98&lt;5.55),1.5,IF(AND(B98&lt;3.1,A98&gt;=6.15,G98&gt;=0.187,H98&gt;=13.531,A98&gt;=5.85,F98&lt;2.5,H98&gt;=7.482,A98&gt;=5.55),4.467,IF(AND(B98&gt;=3.1,A98&gt;=6.15,G98&gt;=0.187,H98&gt;=13.531,A98&gt;=5.85,F98&lt;2.5,H98&gt;=7.482,A98&gt;=5.55),4.7,IF(AND(G98&gt;=0.379,B98&lt;3.15,B98&gt;=2.95,H98&lt;16.284,G98&lt;0.865,F98&gt;=2.5,H98&gt;=7.482,A98&gt;=5.55),5.733,IF(AND(A98&lt;6.6,B98&gt;=3.15,B98&gt;=2.95,H98&lt;16.284,G98&lt;0.865,F98&gt;=2.5,H98&gt;=7.482,A98&gt;=5.55),5.38,IF(AND(A98&lt;6.7,G98&lt;0.379,B98&lt;3.15,B98&gt;=2.95,H98&lt;16.284,G98&lt;0.865,F98&gt;=2.5,H98&gt;=7.482,A98&gt;=5.55),5.3,IF(AND(A98&gt;=6.7,G98&lt;0.379,B98&lt;3.15,B98&gt;=2.95,H98&lt;16.284,G98&lt;0.865,F98&gt;=2.5,H98&gt;=7.482,A98&gt;=5.55),5.16,IF(AND(A98&lt;7.05,A98&gt;=6.6,B98&gt;=3.15,B98&gt;=2.95,H98&lt;16.284,G98&lt;0.865,F98&gt;=2.5,H98&gt;=7.482,A98&gt;=5.55),5.78,IF(AND(A98&gt;=7.05,A98&gt;=6.6,B98&gt;=3.15,B98&gt;=2.95,H98&lt;16.284,G98&lt;0.865,F98&gt;=2.5,H98&gt;=7.482,A98&gt;=5.55),6.1,"shouldnthappen")))))))))))))))))))))))))))))))))</f>
        <v>4.275</v>
      </c>
      <c r="Q98" s="1" t="n">
        <f aca="false">IF(AND(G98&gt;=0.422,B98&lt;3.25,F98&lt;1.5),1.25,IF(AND(G98&gt;=0.082,G98&lt;0.125,F98&gt;=1.5),6.7,IF(AND(G98&lt;0.251,G98&lt;0.422,B98&lt;3.25,F98&lt;1.5),1.38,IF(AND(G98&gt;=0.251,G98&lt;0.422,B98&lt;3.25,F98&lt;1.5),1.55,IF(AND(G98&gt;=0.385,G98&lt;0.633,B98&gt;=3.25,F98&lt;1.5),1.367,IF(AND(B98&lt;3.35,G98&gt;=0.633,B98&gt;=3.25,F98&lt;1.5),1.7,IF(AND(A98&lt;5.85,G98&lt;0.082,G98&lt;0.125,F98&gt;=1.5),4.5,IF(AND(F98&gt;=2.5,D98&lt;1.6,G98&gt;=0.125,F98&gt;=1.5),5.05,IF(AND(H98&gt;=16.774,D98&gt;=1.6,G98&gt;=0.125,F98&gt;=1.5),6.4,IF(AND(D98&gt;=0.5,G98&lt;0.385,G98&lt;0.633,B98&gt;=3.25,F98&lt;1.5),1.6,IF(AND(B98&lt;3.6,B98&gt;=3.35,G98&gt;=0.633,B98&gt;=3.25,F98&lt;1.5),1.55,IF(AND(B98&gt;=3.6,B98&gt;=3.35,G98&gt;=0.633,B98&gt;=3.25,F98&lt;1.5),1.6,IF(AND(D98&lt;1.65,A98&gt;=5.85,G98&lt;0.082,G98&lt;0.125,F98&gt;=1.5),4.7,IF(AND(A98&lt;5.3,F98&lt;2.5,D98&lt;1.6,G98&gt;=0.125,F98&gt;=1.5),3.15,IF(AND(B98&gt;=3.2,H98&lt;16.774,D98&gt;=1.6,G98&gt;=0.125,F98&gt;=1.5),5.675,IF(AND(H98&lt;11.767,D98&lt;0.5,G98&lt;0.385,G98&lt;0.633,B98&gt;=3.25,F98&lt;1.5),1.5,IF(AND(H98&gt;=11.767,D98&lt;0.5,G98&lt;0.385,G98&lt;0.633,B98&gt;=3.25,F98&lt;1.5),1.367,IF(AND(H98&lt;8.367,D98&gt;=1.65,A98&gt;=5.85,G98&lt;0.082,G98&lt;0.125,F98&gt;=1.5),5.7,IF(AND(H98&gt;=8.367,D98&gt;=1.65,A98&gt;=5.85,G98&lt;0.082,G98&lt;0.125,F98&gt;=1.5),5.575,IF(AND(A98&gt;=7.1,B98&lt;3.2,H98&lt;16.774,D98&gt;=1.6,G98&gt;=0.125,F98&gt;=1.5),6.3,IF(AND(H98&gt;=15.395,B98&lt;2.85,A98&gt;=5.3,F98&lt;2.5,D98&lt;1.6,G98&gt;=0.125,F98&gt;=1.5),4.8,IF(AND(H98&lt;8.486,B98&gt;=2.85,A98&gt;=5.3,F98&lt;2.5,D98&lt;1.6,G98&gt;=0.125,F98&gt;=1.5),3.85,IF(AND(D98&gt;=2.1,A98&lt;7.1,B98&lt;3.2,H98&lt;16.774,D98&gt;=1.6,G98&gt;=0.125,F98&gt;=1.5),5.5,IF(AND(B98&gt;=2.75,H98&lt;15.395,B98&lt;2.85,A98&gt;=5.3,F98&lt;2.5,D98&lt;1.6,G98&gt;=0.125,F98&gt;=1.5),4.489,IF(AND(H98&gt;=15.168,H98&gt;=8.486,B98&gt;=2.85,A98&gt;=5.3,F98&lt;2.5,D98&lt;1.6,G98&gt;=0.125,F98&gt;=1.5),4.7,IF(AND(G98&gt;=0.519,D98&lt;2.1,A98&lt;7.1,B98&lt;3.2,H98&lt;16.774,D98&gt;=1.6,G98&gt;=0.125,F98&gt;=1.5),4.925,IF(AND(G98&gt;=0.897,B98&lt;2.75,H98&lt;15.395,B98&lt;2.85,A98&gt;=5.3,F98&lt;2.5,D98&lt;1.6,G98&gt;=0.125,F98&gt;=1.5),4.567,IF(AND(A98&lt;5.65,H98&lt;15.168,H98&gt;=8.486,B98&gt;=2.85,A98&gt;=5.3,F98&lt;2.5,D98&lt;1.6,G98&gt;=0.125,F98&gt;=1.5),4.5,IF(AND(G98&lt;0.23,G98&lt;0.519,D98&lt;2.1,A98&lt;7.1,B98&lt;3.2,H98&lt;16.774,D98&gt;=1.6,G98&gt;=0.125,F98&gt;=1.5),5,IF(AND(A98&lt;5.9,G98&lt;0.897,B98&lt;2.75,H98&lt;15.395,B98&lt;2.85,A98&gt;=5.3,F98&lt;2.5,D98&lt;1.6,G98&gt;=0.125,F98&gt;=1.5),4.1,IF(AND(A98&gt;=5.9,G98&lt;0.897,B98&lt;2.75,H98&lt;15.395,B98&lt;2.85,A98&gt;=5.3,F98&lt;2.5,D98&lt;1.6,G98&gt;=0.125,F98&gt;=1.5),4.5,IF(AND(A98&lt;6.05,A98&gt;=5.65,H98&lt;15.168,H98&gt;=8.486,B98&gt;=2.85,A98&gt;=5.3,F98&lt;2.5,D98&lt;1.6,G98&gt;=0.125,F98&gt;=1.5),4.2,IF(AND(A98&gt;=6.05,A98&gt;=5.65,H98&lt;15.168,H98&gt;=8.486,B98&gt;=2.85,A98&gt;=5.3,F98&lt;2.5,D98&lt;1.6,G98&gt;=0.125,F98&gt;=1.5),4.35,IF(AND(D98&lt;1.95,G98&gt;=0.23,G98&lt;0.519,D98&lt;2.1,A98&lt;7.1,B98&lt;3.2,H98&lt;16.774,D98&gt;=1.6,G98&gt;=0.125,F98&gt;=1.5),5.3,IF(AND(D98&gt;=1.95,G98&gt;=0.23,G98&lt;0.519,D98&lt;2.1,A98&lt;7.1,B98&lt;3.2,H98&lt;16.774,D98&gt;=1.6,G98&gt;=0.125,F98&gt;=1.5),5.2,"shouldnthappen")))))))))))))))))))))))))))))))))))</f>
        <v>4.2</v>
      </c>
      <c r="R98" s="1" t="n">
        <f aca="false">IF(AND(G98&gt;=0.901,F98&lt;1.5),1.9,IF(AND(H98&lt;5.523,D98&lt;0.35,G98&lt;0.901,F98&lt;1.5),1,IF(AND(B98&lt;3.6,D98&gt;=0.35,G98&lt;0.901,F98&lt;1.5),1.575,IF(AND(B98&gt;=3.6,D98&gt;=0.35,G98&lt;0.901,F98&lt;1.5),1.5,IF(AND(G98&gt;=0.837,D98&lt;1.15,D98&lt;1.45,F98&gt;=1.5),3,IF(AND(G98&gt;=0.66,D98&gt;=1.15,D98&lt;1.45,F98&gt;=1.5),4,IF(AND(F98&gt;=2.5,D98&lt;1.55,D98&gt;=1.45,F98&gt;=1.5),5.025,IF(AND(F98&lt;2.5,D98&gt;=1.55,D98&gt;=1.45,F98&gt;=1.5),4.933,IF(AND(B98&lt;2.45,G98&lt;0.837,D98&lt;1.15,D98&lt;1.45,F98&gt;=1.5),3.3,IF(AND(B98&gt;=2.45,G98&lt;0.837,D98&lt;1.15,D98&lt;1.45,F98&gt;=1.5),3.86,IF(AND(B98&gt;=3.05,F98&lt;2.5,D98&lt;1.55,D98&gt;=1.45,F98&gt;=1.5),4.8,IF(AND(D98&gt;=2.45,F98&gt;=2.5,D98&gt;=1.55,D98&gt;=1.45,F98&gt;=1.5),5.875,IF(AND(H98&lt;13.187,G98&lt;0.217,H98&gt;=5.523,D98&lt;0.35,G98&lt;0.901,F98&lt;1.5),1.4,IF(AND(H98&gt;=13.187,G98&lt;0.217,H98&gt;=5.523,D98&lt;0.35,G98&lt;0.901,F98&lt;1.5),1.5,IF(AND(G98&lt;0.33,G98&gt;=0.217,H98&gt;=5.523,D98&lt;0.35,G98&lt;0.901,F98&lt;1.5),1.28,IF(AND(A98&lt;6.05,D98&lt;1.35,G98&lt;0.66,D98&gt;=1.15,D98&lt;1.45,F98&gt;=1.5),4.175,IF(AND(A98&gt;=6.05,D98&lt;1.35,G98&lt;0.66,D98&gt;=1.15,D98&lt;1.45,F98&gt;=1.5),4.3,IF(AND(A98&lt;5.65,D98&gt;=1.35,G98&lt;0.66,D98&gt;=1.15,D98&lt;1.45,F98&gt;=1.5),3.9,IF(AND(A98&gt;=5.65,D98&gt;=1.35,G98&lt;0.66,D98&gt;=1.15,D98&lt;1.45,F98&gt;=1.5),4.52,IF(AND(A98&lt;6.25,B98&lt;3.05,F98&lt;2.5,D98&lt;1.55,D98&gt;=1.45,F98&gt;=1.5),4.5,IF(AND(A98&gt;=6.25,B98&lt;3.05,F98&lt;2.5,D98&lt;1.55,D98&gt;=1.45,F98&gt;=1.5),4.675,IF(AND(A98&gt;=7.25,D98&lt;2.45,F98&gt;=2.5,D98&gt;=1.55,D98&gt;=1.45,F98&gt;=1.5),6.433,IF(AND(D98&gt;=0.25,G98&gt;=0.33,G98&gt;=0.217,H98&gt;=5.523,D98&lt;0.35,G98&lt;0.901,F98&lt;1.5),1.4,IF(AND(A98&lt;6.15,A98&lt;7.25,D98&lt;2.45,F98&gt;=2.5,D98&gt;=1.55,D98&gt;=1.45,F98&gt;=1.5),5.025,IF(AND(H98&lt;6.439,D98&lt;0.25,G98&gt;=0.33,G98&gt;=0.217,H98&gt;=5.523,D98&lt;0.35,G98&lt;0.901,F98&lt;1.5),1.5,IF(AND(H98&gt;=6.439,D98&lt;0.25,G98&gt;=0.33,G98&gt;=0.217,H98&gt;=5.523,D98&lt;0.35,G98&lt;0.901,F98&lt;1.5),1.38,IF(AND(H98&gt;=13.711,A98&gt;=6.15,A98&lt;7.25,D98&lt;2.45,F98&gt;=2.5,D98&gt;=1.55,D98&gt;=1.45,F98&gt;=1.5),5.68,IF(AND(B98&gt;=3.3,H98&lt;13.711,A98&gt;=6.15,A98&lt;7.25,D98&lt;2.45,F98&gt;=2.5,D98&gt;=1.55,D98&gt;=1.45,F98&gt;=1.5),5.6,IF(AND(G98&lt;0.093,B98&lt;3.3,H98&lt;13.711,A98&gt;=6.15,A98&lt;7.25,D98&lt;2.45,F98&gt;=2.5,D98&gt;=1.55,D98&gt;=1.45,F98&gt;=1.5),5.56,IF(AND(D98&lt;1.95,G98&gt;=0.093,B98&lt;3.3,H98&lt;13.711,A98&gt;=6.15,A98&lt;7.25,D98&lt;2.45,F98&gt;=2.5,D98&gt;=1.55,D98&gt;=1.45,F98&gt;=1.5),5.3,IF(AND(B98&lt;3.15,D98&gt;=1.95,G98&gt;=0.093,B98&lt;3.3,H98&lt;13.711,A98&gt;=6.15,A98&lt;7.25,D98&lt;2.45,F98&gt;=2.5,D98&gt;=1.55,D98&gt;=1.45,F98&gt;=1.5),5.1,IF(AND(B98&gt;=3.15,D98&gt;=1.95,G98&gt;=0.093,B98&lt;3.3,H98&lt;13.711,A98&gt;=6.15,A98&lt;7.25,D98&lt;2.45,F98&gt;=2.5,D98&gt;=1.55,D98&gt;=1.45,F98&gt;=1.5),5.15,"shouldnthappen"))))))))))))))))))))))))))))))))</f>
        <v>4.175</v>
      </c>
      <c r="S98" s="1" t="n">
        <f aca="false">IF(AND(G98&gt;=0.859,D98&gt;=0.35,F98&lt;1.5),1.9,IF(AND(D98&lt;1.75,F98&gt;=2.5,F98&gt;=1.5),4.867,IF(AND(H98&lt;8.42,A98&lt;5.05,D98&lt;0.35,F98&lt;1.5),1.42,IF(AND(H98&gt;=14.877,A98&gt;=5.05,D98&lt;0.35,F98&lt;1.5),1.3,IF(AND(B98&lt;3.35,G98&lt;0.859,D98&gt;=0.35,F98&lt;1.5),1.7,IF(AND(B98&gt;=3.35,G98&lt;0.859,D98&gt;=0.35,F98&lt;1.5),1.5,IF(AND(A98&gt;=6.05,B98&lt;2.75,F98&lt;2.5,F98&gt;=1.5),4.733,IF(AND(G98&gt;=0.68,B98&gt;=2.75,F98&lt;2.5,F98&gt;=1.5),4.025,IF(AND(H98&gt;=16.284,D98&gt;=1.75,F98&gt;=2.5,F98&gt;=1.5),6.6,IF(AND(A98&lt;4.35,H98&gt;=8.42,A98&lt;5.05,D98&lt;0.35,F98&lt;1.5),1.1,IF(AND(G98&gt;=0.948,H98&lt;14.877,A98&gt;=5.05,D98&lt;0.35,F98&lt;1.5),1.7,IF(AND(A98&lt;5.3,A98&lt;6.05,B98&lt;2.75,F98&lt;2.5,F98&gt;=1.5),3,IF(AND(H98&gt;=15.168,G98&lt;0.68,B98&gt;=2.75,F98&lt;2.5,F98&gt;=1.5),4.75,IF(AND(H98&gt;=14.005,A98&gt;=4.35,H98&gt;=8.42,A98&lt;5.05,D98&lt;0.35,F98&lt;1.5),1.375,IF(AND(A98&gt;=5.55,G98&lt;0.948,H98&lt;14.877,A98&gt;=5.05,D98&lt;0.35,F98&lt;1.5),1.7,IF(AND(H98&lt;12.363,A98&gt;=5.3,A98&lt;6.05,B98&lt;2.75,F98&lt;2.5,F98&gt;=1.5),3.825,IF(AND(H98&gt;=12.363,A98&gt;=5.3,A98&lt;6.05,B98&lt;2.75,F98&lt;2.5,F98&gt;=1.5),4.033,IF(AND(H98&gt;=14.508,H98&lt;15.168,G98&lt;0.68,B98&gt;=2.75,F98&lt;2.5,F98&gt;=1.5),4.2,IF(AND(D98&gt;=2.35,D98&gt;=2.2,H98&lt;16.284,D98&gt;=1.75,F98&gt;=2.5,F98&gt;=1.5),5.267,IF(AND(G98&lt;0.231,H98&lt;14.005,A98&gt;=4.35,H98&gt;=8.42,A98&lt;5.05,D98&lt;0.35,F98&lt;1.5),1.4,IF(AND(H98&gt;=14.494,A98&lt;5.55,G98&lt;0.948,H98&lt;14.877,A98&gt;=5.05,D98&lt;0.35,F98&lt;1.5),1.6,IF(AND(A98&lt;6.1,H98&lt;14.508,H98&lt;15.168,G98&lt;0.68,B98&gt;=2.75,F98&lt;2.5,F98&gt;=1.5),4.5,IF(AND(A98&lt;6.1,H98&lt;11.8,D98&lt;2.2,H98&lt;16.284,D98&gt;=1.75,F98&gt;=2.5,F98&gt;=1.5),4.95,IF(AND(A98&gt;=6.1,H98&lt;11.8,D98&lt;2.2,H98&lt;16.284,D98&gt;=1.75,F98&gt;=2.5,F98&gt;=1.5),5.333,IF(AND(B98&lt;2.75,H98&gt;=11.8,D98&lt;2.2,H98&lt;16.284,D98&gt;=1.75,F98&gt;=2.5,F98&gt;=1.5),5.1,IF(AND(B98&gt;=3.15,D98&lt;2.35,D98&gt;=2.2,H98&lt;16.284,D98&gt;=1.75,F98&gt;=2.5,F98&gt;=1.5),5.5,IF(AND(B98&gt;=3.35,G98&gt;=0.231,H98&lt;14.005,A98&gt;=4.35,H98&gt;=8.42,A98&lt;5.05,D98&lt;0.35,F98&lt;1.5),1.3,IF(AND(H98&lt;13.869,H98&lt;14.494,A98&lt;5.55,G98&lt;0.948,H98&lt;14.877,A98&gt;=5.05,D98&lt;0.35,F98&lt;1.5),1.5,IF(AND(H98&gt;=13.869,H98&lt;14.494,A98&lt;5.55,G98&lt;0.948,H98&lt;14.877,A98&gt;=5.05,D98&lt;0.35,F98&lt;1.5),1.4,IF(AND(G98&lt;0.636,A98&gt;=6.1,H98&lt;14.508,H98&lt;15.168,G98&lt;0.68,B98&gt;=2.75,F98&lt;2.5,F98&gt;=1.5),4.68,IF(AND(G98&gt;=0.636,A98&gt;=6.1,H98&lt;14.508,H98&lt;15.168,G98&lt;0.68,B98&gt;=2.75,F98&lt;2.5,F98&gt;=1.5),4.4,IF(AND(B98&lt;2.85,B98&gt;=2.75,H98&gt;=11.8,D98&lt;2.2,H98&lt;16.284,D98&gt;=1.75,F98&gt;=2.5,F98&gt;=1.5),6.7,IF(AND(H98&lt;10.626,B98&lt;3.15,D98&lt;2.35,D98&gt;=2.2,H98&lt;16.284,D98&gt;=1.75,F98&gt;=2.5,F98&gt;=1.5),5.1,IF(AND(H98&gt;=10.626,B98&lt;3.15,D98&lt;2.35,D98&gt;=2.2,H98&lt;16.284,D98&gt;=1.75,F98&gt;=2.5,F98&gt;=1.5),5.2,IF(AND(G98&lt;0.378,B98&lt;3.35,G98&gt;=0.231,H98&lt;14.005,A98&gt;=4.35,H98&gt;=8.42,A98&lt;5.05,D98&lt;0.35,F98&lt;1.5),1.2,IF(AND(G98&gt;=0.378,B98&lt;3.35,G98&gt;=0.231,H98&lt;14.005,A98&gt;=4.35,H98&gt;=8.42,A98&lt;5.05,D98&lt;0.35,F98&lt;1.5),1.3,IF(AND(A98&lt;6.2,B98&gt;=2.85,B98&gt;=2.75,H98&gt;=11.8,D98&lt;2.2,H98&lt;16.284,D98&gt;=1.75,F98&gt;=2.5,F98&gt;=1.5),4.9,IF(AND(G98&lt;0.388,A98&gt;=6.2,B98&gt;=2.85,B98&gt;=2.75,H98&gt;=11.8,D98&lt;2.2,H98&lt;16.284,D98&gt;=1.75,F98&gt;=2.5,F98&gt;=1.5),5.52,IF(AND(G98&gt;=0.388,A98&gt;=6.2,B98&gt;=2.85,B98&gt;=2.75,H98&gt;=11.8,D98&lt;2.2,H98&lt;16.284,D98&gt;=1.75,F98&gt;=2.5,F98&gt;=1.5),5.7,"shouldnthappen")))))))))))))))))))))))))))))))))))))))</f>
        <v>4.5</v>
      </c>
      <c r="T98" s="1" t="n">
        <f aca="false">IF(AND(D98&gt;=0.8,A98&lt;5.45),3.7,IF(AND(D98&gt;=0.35,D98&lt;0.8,A98&lt;5.45),1.56,IF(AND(G98&lt;0.164,F98&lt;2.5,A98&gt;=5.45),1.6,IF(AND(H98&gt;=16.718,F98&gt;=2.5,A98&gt;=5.45),6.4,IF(AND(G98&gt;=0.719,H98&lt;16.718,F98&gt;=2.5,A98&gt;=5.45),5.05,IF(AND(A98&lt;4.35,A98&lt;5.05,D98&lt;0.35,D98&lt;0.8,A98&lt;5.45),1.1,IF(AND(H98&gt;=14.494,A98&gt;=5.05,D98&lt;0.35,D98&lt;0.8,A98&lt;5.45),1.6,IF(AND(G98&lt;0.338,D98&lt;1.25,G98&gt;=0.164,F98&lt;2.5,A98&gt;=5.45),4.1,IF(AND(H98&lt;8.397,D98&gt;=1.25,G98&gt;=0.164,F98&lt;2.5,A98&gt;=5.45),4,IF(AND(H98&lt;11.031,H98&lt;14.494,A98&gt;=5.05,D98&lt;0.35,D98&lt;0.8,A98&lt;5.45),1.5,IF(AND(H98&gt;=11.031,H98&lt;14.494,A98&gt;=5.05,D98&lt;0.35,D98&lt;0.8,A98&lt;5.45),1.44,IF(AND(B98&lt;2.65,H98&gt;=8.397,D98&gt;=1.25,G98&gt;=0.164,F98&lt;2.5,A98&gt;=5.45),4.767,IF(AND(H98&lt;7.388,G98&lt;0.487,G98&lt;0.719,H98&lt;16.718,F98&gt;=2.5,A98&gt;=5.45),5.067,IF(AND(G98&lt;0.533,G98&gt;=0.487,G98&lt;0.719,H98&lt;16.718,F98&gt;=2.5,A98&gt;=5.45),5.8,IF(AND(G98&gt;=0.533,G98&gt;=0.487,G98&lt;0.719,H98&lt;16.718,F98&gt;=2.5,A98&gt;=5.45),5.86,IF(AND(B98&lt;3.25,A98&gt;=4.95,A98&gt;=4.35,A98&lt;5.05,D98&lt;0.35,D98&lt;0.8,A98&lt;5.45),1.2,IF(AND(A98&lt;5.6,H98&lt;11.218,G98&gt;=0.338,D98&lt;1.25,G98&gt;=0.164,F98&lt;2.5,A98&gt;=5.45),3.7,IF(AND(A98&gt;=5.6,H98&lt;11.218,G98&gt;=0.338,D98&lt;1.25,G98&gt;=0.164,F98&lt;2.5,A98&gt;=5.45),3.5,IF(AND(H98&lt;12.668,H98&gt;=11.218,G98&gt;=0.338,D98&lt;1.25,G98&gt;=0.164,F98&lt;2.5,A98&gt;=5.45),3.9,IF(AND(H98&gt;=12.668,H98&gt;=11.218,G98&gt;=0.338,D98&lt;1.25,G98&gt;=0.164,F98&lt;2.5,A98&gt;=5.45),4,IF(AND(H98&gt;=15.705,B98&gt;=2.65,H98&gt;=8.397,D98&gt;=1.25,G98&gt;=0.164,F98&lt;2.5,A98&gt;=5.45),4.8,IF(AND(B98&lt;2.75,H98&gt;=7.388,G98&lt;0.487,G98&lt;0.719,H98&lt;16.718,F98&gt;=2.5,A98&gt;=5.45),5.26,IF(AND(B98&lt;2.95,A98&lt;4.5,A98&lt;4.95,A98&gt;=4.35,A98&lt;5.05,D98&lt;0.35,D98&lt;0.8,A98&lt;5.45),1.4,IF(AND(B98&gt;=2.95,A98&lt;4.5,A98&lt;4.95,A98&gt;=4.35,A98&lt;5.05,D98&lt;0.35,D98&lt;0.8,A98&lt;5.45),1.3,IF(AND(H98&gt;=13.924,A98&gt;=4.5,A98&lt;4.95,A98&gt;=4.35,A98&lt;5.05,D98&lt;0.35,D98&lt;0.8,A98&lt;5.45),1.5,IF(AND(G98&lt;0.252,B98&gt;=3.25,A98&gt;=4.95,A98&gt;=4.35,A98&lt;5.05,D98&lt;0.35,D98&lt;0.8,A98&lt;5.45),1.4,IF(AND(G98&gt;=0.252,B98&gt;=3.25,A98&gt;=4.95,A98&gt;=4.35,A98&lt;5.05,D98&lt;0.35,D98&lt;0.8,A98&lt;5.45),1.32,IF(AND(G98&gt;=0.473,H98&lt;15.705,B98&gt;=2.65,H98&gt;=8.397,D98&gt;=1.25,G98&gt;=0.164,F98&lt;2.5,A98&gt;=5.45),4.7,IF(AND(B98&gt;=3.15,B98&gt;=2.75,H98&gt;=7.388,G98&lt;0.487,G98&lt;0.719,H98&lt;16.718,F98&gt;=2.5,A98&gt;=5.45),5.7,IF(AND(B98&lt;3.15,H98&lt;13.924,A98&gt;=4.5,A98&lt;4.95,A98&gt;=4.35,A98&lt;5.05,D98&lt;0.35,D98&lt;0.8,A98&lt;5.45),1.433,IF(AND(B98&gt;=3.15,H98&lt;13.924,A98&gt;=4.5,A98&lt;4.95,A98&gt;=4.35,A98&lt;5.05,D98&lt;0.35,D98&lt;0.8,A98&lt;5.45),1.4,IF(AND(H98&gt;=14.81,G98&lt;0.473,H98&lt;15.705,B98&gt;=2.65,H98&gt;=8.397,D98&gt;=1.25,G98&gt;=0.164,F98&lt;2.5,A98&gt;=5.45),4.2,IF(AND(A98&lt;6.65,B98&lt;3.15,B98&gt;=2.75,H98&gt;=7.388,G98&lt;0.487,G98&lt;0.719,H98&lt;16.718,F98&gt;=2.5,A98&gt;=5.45),5.6,IF(AND(A98&gt;=6.65,B98&lt;3.15,B98&gt;=2.75,H98&gt;=7.388,G98&lt;0.487,G98&lt;0.719,H98&lt;16.718,F98&gt;=2.5,A98&gt;=5.45),5.4,IF(AND(A98&lt;6.15,H98&lt;14.81,G98&lt;0.473,H98&lt;15.705,B98&gt;=2.65,H98&gt;=8.397,D98&gt;=1.25,G98&gt;=0.164,F98&lt;2.5,A98&gt;=5.45),4.5,IF(AND(A98&gt;=6.15,H98&lt;14.81,G98&lt;0.473,H98&lt;15.705,B98&gt;=2.65,H98&gt;=8.397,D98&gt;=1.25,G98&gt;=0.164,F98&lt;2.5,A98&gt;=5.45),4.4,"shouldnthappen"))))))))))))))))))))))))))))))))))))</f>
        <v>3.5</v>
      </c>
      <c r="U98" s="1" t="n">
        <f aca="false">IF(AND(G98&gt;=0.934,F98&lt;1.5),1.7,IF(AND(D98&lt;0.15,D98&lt;0.25,G98&lt;0.934,F98&lt;1.5),1.38,IF(AND(H98&gt;=14.379,D98&gt;=0.25,G98&lt;0.934,F98&lt;1.5),1.7,IF(AND(A98&lt;5.3,D98&lt;1.35,F98&lt;2.5,F98&gt;=1.5),3.15,IF(AND(H98&lt;7.148,D98&gt;=1.35,F98&lt;2.5,F98&gt;=1.5),3.9,IF(AND(G98&lt;0.352,A98&lt;6.15,F98&gt;=2.5,F98&gt;=1.5),4.5,IF(AND(G98&gt;=0.352,A98&lt;6.15,F98&gt;=2.5,F98&gt;=1.5),4.92,IF(AND(B98&lt;2.85,A98&gt;=6.15,F98&gt;=2.5,F98&gt;=1.5),6.2,IF(AND(D98&gt;=0.45,H98&lt;14.379,D98&gt;=0.25,G98&lt;0.934,F98&lt;1.5),1.65,IF(AND(G98&gt;=0.857,A98&gt;=5.3,D98&lt;1.35,F98&lt;2.5,F98&gt;=1.5),4.3,IF(AND(A98&gt;=7.25,B98&gt;=2.85,A98&gt;=6.15,F98&gt;=2.5,F98&gt;=1.5),6.425,IF(AND(H98&lt;9.499,A98&lt;5.05,D98&gt;=0.15,D98&lt;0.25,G98&lt;0.934,F98&lt;1.5),1.4,IF(AND(A98&gt;=5.45,A98&gt;=5.05,D98&gt;=0.15,D98&lt;0.25,G98&lt;0.934,F98&lt;1.5),1.3,IF(AND(B98&gt;=4.15,D98&lt;0.45,H98&lt;14.379,D98&gt;=0.25,G98&lt;0.934,F98&lt;1.5),1.5,IF(AND(A98&gt;=5.75,G98&lt;0.857,A98&gt;=5.3,D98&lt;1.35,F98&lt;2.5,F98&gt;=1.5),4.02,IF(AND(A98&lt;6.65,G98&lt;0.333,H98&gt;=7.148,D98&gt;=1.35,F98&lt;2.5,F98&gt;=1.5),4.475,IF(AND(A98&gt;=6.65,G98&lt;0.333,H98&gt;=7.148,D98&gt;=1.35,F98&lt;2.5,F98&gt;=1.5),4.8,IF(AND(D98&gt;=1.45,G98&gt;=0.333,H98&gt;=7.148,D98&gt;=1.35,F98&lt;2.5,F98&gt;=1.5),4.85,IF(AND(G98&gt;=0.861,A98&lt;7.25,B98&gt;=2.85,A98&gt;=6.15,F98&gt;=2.5,F98&gt;=1.5),5.2,IF(AND(G98&lt;0.571,H98&gt;=9.499,A98&lt;5.05,D98&gt;=0.15,D98&lt;0.25,G98&lt;0.934,F98&lt;1.5),1.2,IF(AND(G98&gt;=0.571,H98&gt;=9.499,A98&lt;5.05,D98&gt;=0.15,D98&lt;0.25,G98&lt;0.934,F98&lt;1.5),1.3,IF(AND(H98&lt;9.283,A98&lt;5.45,A98&gt;=5.05,D98&gt;=0.15,D98&lt;0.25,G98&lt;0.934,F98&lt;1.5),1.5,IF(AND(H98&gt;=9.283,A98&lt;5.45,A98&gt;=5.05,D98&gt;=0.15,D98&lt;0.25,G98&lt;0.934,F98&lt;1.5),1.425,IF(AND(A98&lt;4.9,B98&lt;4.15,D98&lt;0.45,H98&lt;14.379,D98&gt;=0.25,G98&lt;0.934,F98&lt;1.5),1.4,IF(AND(A98&gt;=4.9,B98&lt;4.15,D98&lt;0.45,H98&lt;14.379,D98&gt;=0.25,G98&lt;0.934,F98&lt;1.5),1.325,IF(AND(G98&lt;0.572,A98&lt;5.75,G98&lt;0.857,A98&gt;=5.3,D98&lt;1.35,F98&lt;2.5,F98&gt;=1.5),3.65,IF(AND(G98&gt;=0.572,A98&lt;5.75,G98&lt;0.857,A98&gt;=5.3,D98&lt;1.35,F98&lt;2.5,F98&gt;=1.5),3.9,IF(AND(A98&lt;6.75,D98&lt;1.45,G98&gt;=0.333,H98&gt;=7.148,D98&gt;=1.35,F98&lt;2.5,F98&gt;=1.5),4.4,IF(AND(A98&gt;=6.75,D98&lt;1.45,G98&gt;=0.333,H98&gt;=7.148,D98&gt;=1.35,F98&lt;2.5,F98&gt;=1.5),4.78,IF(AND(A98&lt;6.6,B98&lt;3.25,G98&lt;0.861,A98&lt;7.25,B98&gt;=2.85,A98&gt;=6.15,F98&gt;=2.5,F98&gt;=1.5),5.333,IF(AND(H98&lt;11.461,B98&gt;=3.25,G98&lt;0.861,A98&lt;7.25,B98&gt;=2.85,A98&gt;=6.15,F98&gt;=2.5,F98&gt;=1.5),6.025,IF(AND(H98&gt;=11.461,B98&gt;=3.25,G98&lt;0.861,A98&lt;7.25,B98&gt;=2.85,A98&gt;=6.15,F98&gt;=2.5,F98&gt;=1.5),5.667,IF(AND(H98&gt;=14.564,A98&gt;=6.6,B98&lt;3.25,G98&lt;0.861,A98&lt;7.25,B98&gt;=2.85,A98&gt;=6.15,F98&gt;=2.5,F98&gt;=1.5),5.4,IF(AND(D98&gt;=2.35,H98&lt;14.564,A98&gt;=6.6,B98&lt;3.25,G98&lt;0.861,A98&lt;7.25,B98&gt;=2.85,A98&gt;=6.15,F98&gt;=2.5,F98&gt;=1.5),5.6,IF(AND(A98&lt;6.85,D98&lt;2.35,H98&lt;14.564,A98&gt;=6.6,B98&lt;3.25,G98&lt;0.861,A98&lt;7.25,B98&gt;=2.85,A98&gt;=6.15,F98&gt;=2.5,F98&gt;=1.5),5.9,IF(AND(A98&gt;=6.85,D98&lt;2.35,H98&lt;14.564,A98&gt;=6.6,B98&lt;3.25,G98&lt;0.861,A98&lt;7.25,B98&gt;=2.85,A98&gt;=6.15,F98&gt;=2.5,F98&gt;=1.5),5.78,"shouldnthappen"))))))))))))))))))))))))))))))))))))</f>
        <v>3.9</v>
      </c>
      <c r="V98" s="1" t="n">
        <f aca="false">IF(AND(H98&lt;5.748,A98&lt;5.05,D98&lt;0.75),1,IF(AND(B98&lt;3.15,H98&gt;=5.748,A98&lt;5.05,D98&lt;0.75),1.475,IF(AND(G98&gt;=0.801,D98&lt;0.25,A98&gt;=5.05,D98&lt;0.75),1.7,IF(AND(D98&gt;=0.45,D98&gt;=0.25,A98&gt;=5.05,D98&lt;0.75),1.7,IF(AND(B98&lt;2.35,F98&lt;2.5,B98&lt;2.75,D98&gt;=0.75),4.16,IF(AND(D98&lt;1.75,F98&gt;=2.5,B98&lt;2.75,D98&gt;=0.75),4.875,IF(AND(D98&gt;=1.75,F98&gt;=2.5,B98&lt;2.75,D98&gt;=0.75),5.333,IF(AND(H98&gt;=16.284,D98&gt;=1.55,B98&gt;=2.75,D98&gt;=0.75),6.6,IF(AND(H98&gt;=14.144,B98&gt;=3.15,H98&gt;=5.748,A98&lt;5.05,D98&lt;0.75),1.3,IF(AND(A98&lt;5.45,G98&lt;0.801,D98&lt;0.25,A98&gt;=5.05,D98&lt;0.75),1.5,IF(AND(A98&gt;=5.45,G98&lt;0.801,D98&lt;0.25,A98&gt;=5.05,D98&lt;0.75),1.34,IF(AND(B98&lt;3.75,D98&lt;0.45,D98&gt;=0.25,A98&gt;=5.05,D98&lt;0.75),1.467,IF(AND(B98&gt;=3.75,D98&lt;0.45,D98&gt;=0.25,A98&gt;=5.05,D98&lt;0.75),1.767,IF(AND(G98&gt;=0.896,B98&gt;=2.35,F98&lt;2.5,B98&lt;2.75,D98&gt;=0.75),4.9,IF(AND(H98&lt;15.504,D98&lt;1.35,D98&lt;1.55,B98&gt;=2.75,D98&gt;=0.75),4.2,IF(AND(H98&gt;=15.504,D98&lt;1.35,D98&lt;1.55,B98&gt;=2.75,D98&gt;=0.75),4.6,IF(AND(H98&lt;9.767,D98&gt;=1.35,D98&lt;1.55,B98&gt;=2.75,D98&gt;=0.75),5.1,IF(AND(A98&lt;4.5,H98&lt;14.144,B98&gt;=3.15,H98&gt;=5.748,A98&lt;5.05,D98&lt;0.75),1.3,IF(AND(A98&gt;=4.5,H98&lt;14.144,B98&gt;=3.15,H98&gt;=5.748,A98&lt;5.05,D98&lt;0.75),1.4,IF(AND(D98&gt;=1.15,G98&lt;0.896,B98&gt;=2.35,F98&lt;2.5,B98&lt;2.75,D98&gt;=0.75),4.04,IF(AND(B98&lt;2.9,H98&gt;=9.767,D98&gt;=1.35,D98&lt;1.55,B98&gt;=2.75,D98&gt;=0.75),4.8,IF(AND(D98&lt;1.7,A98&gt;=7.05,H98&lt;16.284,D98&gt;=1.55,B98&gt;=2.75,D98&gt;=0.75),5.8,IF(AND(D98&gt;=1.7,A98&gt;=7.05,H98&lt;16.284,D98&gt;=1.55,B98&gt;=2.75,D98&gt;=0.75),6.3,IF(AND(B98&lt;2.45,D98&lt;1.15,G98&lt;0.896,B98&gt;=2.35,F98&lt;2.5,B98&lt;2.75,D98&gt;=0.75),3.767,IF(AND(B98&gt;=2.45,D98&lt;1.15,G98&lt;0.896,B98&gt;=2.35,F98&lt;2.5,B98&lt;2.75,D98&gt;=0.75),3.167,IF(AND(B98&gt;=3.15,B98&gt;=2.9,H98&gt;=9.767,D98&gt;=1.35,D98&lt;1.55,B98&gt;=2.75,D98&gt;=0.75),4.7,IF(AND(D98&lt;1.9,D98&lt;2.05,A98&lt;7.05,H98&lt;16.284,D98&gt;=1.55,B98&gt;=2.75,D98&gt;=0.75),4.82,IF(AND(D98&gt;=1.9,D98&lt;2.05,A98&lt;7.05,H98&lt;16.284,D98&gt;=1.55,B98&gt;=2.75,D98&gt;=0.75),5.067,IF(AND(H98&lt;12.721,B98&lt;3.15,B98&gt;=2.9,H98&gt;=9.767,D98&gt;=1.35,D98&lt;1.55,B98&gt;=2.75,D98&gt;=0.75),4.5,IF(AND(H98&gt;=12.721,B98&lt;3.15,B98&gt;=2.9,H98&gt;=9.767,D98&gt;=1.35,D98&lt;1.55,B98&gt;=2.75,D98&gt;=0.75),4.433,IF(AND(H98&lt;9.525,G98&lt;0.364,D98&gt;=2.05,A98&lt;7.05,H98&lt;16.284,D98&gt;=1.55,B98&gt;=2.75,D98&gt;=0.75),5.1,IF(AND(A98&lt;6.25,G98&gt;=0.364,D98&gt;=2.05,A98&lt;7.05,H98&lt;16.284,D98&gt;=1.55,B98&gt;=2.75,D98&gt;=0.75),5.4,IF(AND(H98&lt;10.898,H98&gt;=9.525,G98&lt;0.364,D98&gt;=2.05,A98&lt;7.05,H98&lt;16.284,D98&gt;=1.55,B98&gt;=2.75,D98&gt;=0.75),5.6,IF(AND(H98&lt;8.711,A98&gt;=6.25,G98&gt;=0.364,D98&gt;=2.05,A98&lt;7.05,H98&lt;16.284,D98&gt;=1.55,B98&gt;=2.75,D98&gt;=0.75),5.7,IF(AND(H98&gt;=8.711,A98&gt;=6.25,G98&gt;=0.364,D98&gt;=2.05,A98&lt;7.05,H98&lt;16.284,D98&gt;=1.55,B98&gt;=2.75,D98&gt;=0.75),5.84,IF(AND(D98&lt;2.2,H98&gt;=10.898,H98&gt;=9.525,G98&lt;0.364,D98&gt;=2.05,A98&lt;7.05,H98&lt;16.284,D98&gt;=1.55,B98&gt;=2.75,D98&gt;=0.75),5.4,IF(AND(D98&gt;=2.2,H98&gt;=10.898,H98&gt;=9.525,G98&lt;0.364,D98&gt;=2.05,A98&lt;7.05,H98&lt;16.284,D98&gt;=1.55,B98&gt;=2.75,D98&gt;=0.75),5.3,"shouldnthappen")))))))))))))))))))))))))))))))))))))</f>
        <v>4.2</v>
      </c>
      <c r="W98" s="1" t="n">
        <f aca="false">IF(AND(H98&lt;6.926,D98&gt;=0.35,D98&lt;0.8),1.9,IF(AND(H98&gt;=6.926,D98&gt;=0.35,D98&lt;0.8),1.533,IF(AND(H98&lt;13.492,A98&lt;4.75,D98&lt;0.35,D98&lt;0.8),1.1,IF(AND(H98&gt;=13.492,A98&lt;4.75,D98&lt;0.35,D98&lt;0.8),1.375,IF(AND(B98&lt;2.75,A98&gt;=5.85,F98&lt;2.5,D98&gt;=0.8),4.833,IF(AND(B98&lt;3.3,A98&gt;=7.05,F98&gt;=2.5,D98&gt;=0.8),5.8,IF(AND(B98&gt;=3.3,A98&gt;=7.05,F98&gt;=2.5,D98&gt;=0.8),6.325,IF(AND(D98&gt;=0.25,A98&lt;5.05,A98&gt;=4.75,D98&lt;0.35,D98&lt;0.8),1.3,IF(AND(B98&lt;3.6,A98&gt;=5.05,A98&gt;=4.75,D98&lt;0.35,D98&lt;0.8),1.4,IF(AND(H98&lt;10.194,G98&lt;0.412,A98&lt;5.85,F98&lt;2.5,D98&gt;=0.8),4.133,IF(AND(H98&gt;=10.194,G98&lt;0.412,A98&lt;5.85,F98&lt;2.5,D98&gt;=0.8),4.5,IF(AND(A98&lt;5.35,G98&gt;=0.412,A98&lt;5.85,F98&lt;2.5,D98&gt;=0.8),3.15,IF(AND(A98&lt;6.2,B98&gt;=2.75,A98&gt;=5.85,F98&lt;2.5,D98&gt;=0.8),4.3,IF(AND(H98&lt;5.767,A98&lt;6.2,A98&lt;7.05,F98&gt;=2.5,D98&gt;=0.8),4.5,IF(AND(G98&gt;=0.861,A98&gt;=6.2,A98&lt;7.05,F98&gt;=2.5,D98&gt;=0.8),5.2,IF(AND(B98&lt;3.15,D98&lt;0.25,A98&lt;5.05,A98&gt;=4.75,D98&lt;0.35,D98&lt;0.8),1.55,IF(AND(A98&lt;5.45,B98&gt;=3.6,A98&gt;=5.05,A98&gt;=4.75,D98&lt;0.35,D98&lt;0.8),1.5,IF(AND(A98&gt;=5.45,B98&gt;=3.6,A98&gt;=5.05,A98&gt;=4.75,D98&lt;0.35,D98&lt;0.8),1.4,IF(AND(G98&gt;=0.772,A98&gt;=5.35,G98&gt;=0.412,A98&lt;5.85,F98&lt;2.5,D98&gt;=0.8),3.9,IF(AND(D98&gt;=1.45,A98&gt;=6.2,B98&gt;=2.75,A98&gt;=5.85,F98&lt;2.5,D98&gt;=0.8),4.775,IF(AND(G98&lt;0.5,H98&gt;=5.767,A98&lt;6.2,A98&lt;7.05,F98&gt;=2.5,D98&gt;=0.8),5.1,IF(AND(G98&gt;=0.5,H98&gt;=5.767,A98&lt;6.2,A98&lt;7.05,F98&gt;=2.5,D98&gt;=0.8),4.95,IF(AND(B98&gt;=3.25,G98&lt;0.861,A98&gt;=6.2,A98&lt;7.05,F98&gt;=2.5,D98&gt;=0.8),5.75,IF(AND(A98&lt;4.95,B98&gt;=3.15,D98&lt;0.25,A98&lt;5.05,A98&gt;=4.75,D98&lt;0.35,D98&lt;0.8),1.4,IF(AND(A98&lt;5.65,G98&lt;0.772,A98&gt;=5.35,G98&gt;=0.412,A98&lt;5.85,F98&lt;2.5,D98&gt;=0.8),3.6,IF(AND(A98&gt;=5.65,G98&lt;0.772,A98&gt;=5.35,G98&gt;=0.412,A98&lt;5.85,F98&lt;2.5,D98&gt;=0.8),3.5,IF(AND(B98&gt;=3.15,D98&lt;1.45,A98&gt;=6.2,B98&gt;=2.75,A98&gt;=5.85,F98&lt;2.5,D98&gt;=0.8),4.7,IF(AND(A98&gt;=6.65,B98&lt;3.25,G98&lt;0.861,A98&gt;=6.2,A98&lt;7.05,F98&gt;=2.5,D98&gt;=0.8),5.567,IF(AND(H98&lt;9.499,A98&gt;=4.95,B98&gt;=3.15,D98&lt;0.25,A98&lt;5.05,A98&gt;=4.75,D98&lt;0.35,D98&lt;0.8),1.4,IF(AND(H98&gt;=9.499,A98&gt;=4.95,B98&gt;=3.15,D98&lt;0.25,A98&lt;5.05,A98&gt;=4.75,D98&lt;0.35,D98&lt;0.8),1.2,IF(AND(G98&lt;0.765,B98&lt;3.15,D98&lt;1.45,A98&gt;=6.2,B98&gt;=2.75,A98&gt;=5.85,F98&lt;2.5,D98&gt;=0.8),4.4,IF(AND(G98&gt;=0.765,B98&lt;3.15,D98&lt;1.45,A98&gt;=6.2,B98&gt;=2.75,A98&gt;=5.85,F98&lt;2.5,D98&gt;=0.8),4.6,IF(AND(H98&lt;10.667,A98&lt;6.65,B98&lt;3.25,G98&lt;0.861,A98&gt;=6.2,A98&lt;7.05,F98&gt;=2.5,D98&gt;=0.8),5.167,IF(AND(G98&lt;0.627,H98&gt;=10.667,A98&lt;6.65,B98&lt;3.25,G98&lt;0.861,A98&gt;=6.2,A98&lt;7.05,F98&gt;=2.5,D98&gt;=0.8),5.64,IF(AND(G98&gt;=0.627,H98&gt;=10.667,A98&lt;6.65,B98&lt;3.25,G98&lt;0.861,A98&gt;=6.2,A98&lt;7.05,F98&gt;=2.5,D98&gt;=0.8),5.1,"shouldnthappen")))))))))))))))))))))))))))))))))))</f>
        <v>3.5</v>
      </c>
      <c r="X98" s="1" t="n">
        <f aca="false">IF(AND(B98&lt;3.05,H98&lt;6.697,A98&lt;5.45),4.1,IF(AND(B98&gt;=3.05,H98&lt;6.697,A98&lt;5.45),1.48,IF(AND(D98&lt;0.7,A98&lt;5.9,A98&gt;=5.45),1.4,IF(AND(A98&lt;4.35,B98&lt;3.3,H98&gt;=6.697,A98&lt;5.45),1.1,IF(AND(G98&lt;0.372,D98&gt;=0.7,A98&lt;5.9,A98&gt;=5.45),4.36,IF(AND(A98&gt;=4.9,A98&gt;=4.35,B98&lt;3.3,H98&gt;=6.697,A98&lt;5.45),1.6,IF(AND(H98&gt;=14.171,A98&lt;5.15,B98&gt;=3.3,H98&gt;=6.697,A98&lt;5.45),1.6,IF(AND(G98&lt;0.451,A98&gt;=5.15,B98&gt;=3.3,H98&gt;=6.697,A98&lt;5.45),1.367,IF(AND(G98&gt;=0.451,A98&gt;=5.15,B98&gt;=3.3,H98&gt;=6.697,A98&lt;5.45),1.5,IF(AND(G98&lt;0.332,D98&lt;1.45,F98&lt;2.5,A98&gt;=5.9,A98&gt;=5.45),4.35,IF(AND(A98&lt;6.15,D98&gt;=1.45,F98&lt;2.5,A98&gt;=5.9,A98&gt;=5.45),5.1,IF(AND(D98&gt;=2.4,G98&lt;0.432,F98&gt;=2.5,A98&gt;=5.9,A98&gt;=5.45),5.78,IF(AND(A98&lt;6.15,G98&gt;=0.432,F98&gt;=2.5,A98&gt;=5.9,A98&gt;=5.45),4.9,IF(AND(B98&lt;3.1,A98&lt;4.9,A98&gt;=4.35,B98&lt;3.3,H98&gt;=6.697,A98&lt;5.45),1.4,IF(AND(B98&gt;=3.1,A98&lt;4.9,A98&gt;=4.35,B98&lt;3.3,H98&gt;=6.697,A98&lt;5.45),1.3,IF(AND(G98&lt;0.343,H98&lt;14.171,A98&lt;5.15,B98&gt;=3.3,H98&gt;=6.697,A98&lt;5.45),1.433,IF(AND(G98&gt;=0.343,H98&lt;14.171,A98&lt;5.15,B98&gt;=3.3,H98&gt;=6.697,A98&lt;5.45),1.525,IF(AND(D98&lt;1.05,B98&lt;2.55,G98&gt;=0.372,D98&gt;=0.7,A98&lt;5.9,A98&gt;=5.45),3.7,IF(AND(H98&lt;10.596,B98&gt;=2.55,G98&gt;=0.372,D98&gt;=0.7,A98&lt;5.9,A98&gt;=5.45),3.525,IF(AND(H98&gt;=10.596,B98&gt;=2.55,G98&gt;=0.372,D98&gt;=0.7,A98&lt;5.9,A98&gt;=5.45),3.9,IF(AND(H98&lt;14.314,G98&gt;=0.332,D98&lt;1.45,F98&lt;2.5,A98&gt;=5.9,A98&gt;=5.45),4.4,IF(AND(H98&gt;=14.314,G98&gt;=0.332,D98&lt;1.45,F98&lt;2.5,A98&gt;=5.9,A98&gt;=5.45),4.7,IF(AND(H98&lt;13.906,A98&gt;=6.15,D98&gt;=1.45,F98&lt;2.5,A98&gt;=5.9,A98&gt;=5.45),4.675,IF(AND(H98&gt;=13.906,A98&gt;=6.15,D98&gt;=1.45,F98&lt;2.5,A98&gt;=5.9,A98&gt;=5.45),4.9,IF(AND(G98&lt;0.093,D98&lt;2.4,G98&lt;0.432,F98&gt;=2.5,A98&gt;=5.9,A98&gt;=5.45),5.6,IF(AND(B98&lt;2.95,A98&gt;=6.15,G98&gt;=0.432,F98&gt;=2.5,A98&gt;=5.9,A98&gt;=5.45),5.86,IF(AND(A98&lt;5.55,D98&gt;=1.05,B98&lt;2.55,G98&gt;=0.372,D98&gt;=0.7,A98&lt;5.9,A98&gt;=5.45),4,IF(AND(A98&gt;=5.55,D98&gt;=1.05,B98&lt;2.55,G98&gt;=0.372,D98&gt;=0.7,A98&lt;5.9,A98&gt;=5.45),3.9,IF(AND(D98&lt;1.7,G98&gt;=0.093,D98&lt;2.4,G98&lt;0.432,F98&gt;=2.5,A98&gt;=5.9,A98&gt;=5.45),5.05,IF(AND(G98&gt;=0.774,B98&gt;=2.95,A98&gt;=6.15,G98&gt;=0.432,F98&gt;=2.5,A98&gt;=5.9,A98&gt;=5.45),5.3,IF(AND(G98&gt;=0.312,D98&gt;=1.7,G98&gt;=0.093,D98&lt;2.4,G98&lt;0.432,F98&gt;=2.5,A98&gt;=5.9,A98&gt;=5.45),5.4,IF(AND(D98&lt;2.45,G98&lt;0.774,B98&gt;=2.95,A98&gt;=6.15,G98&gt;=0.432,F98&gt;=2.5,A98&gt;=5.9,A98&gt;=5.45),5.66,IF(AND(D98&gt;=2.45,G98&lt;0.774,B98&gt;=2.95,A98&gt;=6.15,G98&gt;=0.432,F98&gt;=2.5,A98&gt;=5.9,A98&gt;=5.45),6,IF(AND(G98&gt;=0.301,G98&lt;0.312,D98&gt;=1.7,G98&gt;=0.093,D98&lt;2.4,G98&lt;0.432,F98&gt;=2.5,A98&gt;=5.9,A98&gt;=5.45),5.1,IF(AND(A98&lt;6.45,G98&lt;0.301,G98&lt;0.312,D98&gt;=1.7,G98&gt;=0.093,D98&lt;2.4,G98&lt;0.432,F98&gt;=2.5,A98&gt;=5.9,A98&gt;=5.45),5.3,IF(AND(A98&gt;=6.45,G98&lt;0.301,G98&lt;0.312,D98&gt;=1.7,G98&gt;=0.093,D98&lt;2.4,G98&lt;0.432,F98&gt;=2.5,A98&gt;=5.9,A98&gt;=5.45),5.2,"shouldnthappen"))))))))))))))))))))))))))))))))))))</f>
        <v>3.525</v>
      </c>
      <c r="Y98" s="1" t="n">
        <f aca="false">IF(AND(H98&lt;6.51,F98&lt;1.5),1.8,IF(AND(H98&gt;=16.674,F98&gt;=1.5),6.533,IF(AND(D98&gt;=0.45,H98&gt;=6.51,F98&lt;1.5),1.667,IF(AND(H98&gt;=13.805,G98&lt;0.154,H98&lt;16.674,F98&gt;=1.5),6.7,IF(AND(D98&lt;0.15,A98&lt;5.05,D98&lt;0.45,H98&gt;=6.51,F98&lt;1.5),1.4,IF(AND(H98&gt;=13.586,A98&gt;=5.05,D98&lt;0.45,H98&gt;=6.51,F98&lt;1.5),1.3,IF(AND(F98&lt;2.5,H98&lt;13.805,G98&lt;0.154,H98&lt;16.674,F98&gt;=1.5),4.6,IF(AND(H98&lt;8.929,D98&lt;1.35,G98&gt;=0.154,H98&lt;16.674,F98&gt;=1.5),3.64,IF(AND(G98&lt;0.05,H98&lt;13.586,A98&gt;=5.05,D98&lt;0.45,H98&gt;=6.51,F98&lt;1.5),1.4,IF(AND(G98&gt;=0.107,F98&gt;=2.5,H98&lt;13.805,G98&lt;0.154,H98&lt;16.674,F98&gt;=1.5),5.3,IF(AND(B98&gt;=2.75,H98&gt;=8.929,D98&lt;1.35,G98&gt;=0.154,H98&lt;16.674,F98&gt;=1.5),4.433,IF(AND(D98&gt;=1.55,F98&lt;2.5,D98&gt;=1.35,G98&gt;=0.154,H98&lt;16.674,F98&gt;=1.5),4.975,IF(AND(H98&lt;6.93,F98&gt;=2.5,D98&gt;=1.35,G98&gt;=0.154,H98&lt;16.674,F98&gt;=1.5),4.5,IF(AND(H98&lt;12.675,G98&lt;0.217,D98&gt;=0.15,A98&lt;5.05,D98&lt;0.45,H98&gt;=6.51,F98&lt;1.5),1.4,IF(AND(H98&gt;=12.675,G98&lt;0.217,D98&gt;=0.15,A98&lt;5.05,D98&lt;0.45,H98&gt;=6.51,F98&lt;1.5),1.5,IF(AND(A98&lt;4.65,G98&gt;=0.217,D98&gt;=0.15,A98&lt;5.05,D98&lt;0.45,H98&gt;=6.51,F98&lt;1.5),1.35,IF(AND(D98&lt;0.25,G98&gt;=0.05,H98&lt;13.586,A98&gt;=5.05,D98&lt;0.45,H98&gt;=6.51,F98&lt;1.5),1.467,IF(AND(D98&gt;=0.25,G98&gt;=0.05,H98&lt;13.586,A98&gt;=5.05,D98&lt;0.45,H98&gt;=6.51,F98&lt;1.5),1.5,IF(AND(H98&lt;9.15,G98&lt;0.107,F98&gt;=2.5,H98&lt;13.805,G98&lt;0.154,H98&lt;16.674,F98&gt;=1.5),5.7,IF(AND(H98&gt;=9.15,G98&lt;0.107,F98&gt;=2.5,H98&lt;13.805,G98&lt;0.154,H98&lt;16.674,F98&gt;=1.5),5.6,IF(AND(G98&lt;0.404,B98&lt;2.75,H98&gt;=8.929,D98&lt;1.35,G98&gt;=0.154,H98&lt;16.674,F98&gt;=1.5),4.15,IF(AND(G98&gt;=0.404,B98&lt;2.75,H98&gt;=8.929,D98&lt;1.35,G98&gt;=0.154,H98&lt;16.674,F98&gt;=1.5),3.9,IF(AND(A98&gt;=6.75,D98&lt;1.55,F98&lt;2.5,D98&gt;=1.35,G98&gt;=0.154,H98&lt;16.674,F98&gt;=1.5),4.82,IF(AND(D98&lt;0.25,A98&gt;=4.65,G98&gt;=0.217,D98&gt;=0.15,A98&lt;5.05,D98&lt;0.45,H98&gt;=6.51,F98&lt;1.5),1.325,IF(AND(D98&gt;=0.25,A98&gt;=4.65,G98&gt;=0.217,D98&gt;=0.15,A98&lt;5.05,D98&lt;0.45,H98&gt;=6.51,F98&lt;1.5),1.3,IF(AND(A98&lt;6.55,A98&lt;6.75,D98&lt;1.55,F98&lt;2.5,D98&gt;=1.35,G98&gt;=0.154,H98&lt;16.674,F98&gt;=1.5),4.575,IF(AND(A98&gt;=6.55,A98&lt;6.75,D98&lt;1.55,F98&lt;2.5,D98&gt;=1.35,G98&gt;=0.154,H98&lt;16.674,F98&gt;=1.5),4.4,IF(AND(B98&lt;2.9,D98&lt;2.05,H98&gt;=6.93,F98&gt;=2.5,D98&gt;=1.35,G98&gt;=0.154,H98&lt;16.674,F98&gt;=1.5),5.05,IF(AND(H98&lt;8.884,D98&gt;=2.05,H98&gt;=6.93,F98&gt;=2.5,D98&gt;=1.35,G98&gt;=0.154,H98&lt;16.674,F98&gt;=1.5),5.1,IF(AND(H98&lt;13.711,B98&gt;=2.9,D98&lt;2.05,H98&gt;=6.93,F98&gt;=2.5,D98&gt;=1.35,G98&gt;=0.154,H98&lt;16.674,F98&gt;=1.5),5,IF(AND(H98&gt;=13.711,B98&gt;=2.9,D98&lt;2.05,H98&gt;=6.93,F98&gt;=2.5,D98&gt;=1.35,G98&gt;=0.154,H98&lt;16.674,F98&gt;=1.5),5.8,IF(AND(B98&lt;3.15,H98&gt;=8.884,D98&gt;=2.05,H98&gt;=6.93,F98&gt;=2.5,D98&gt;=1.35,G98&gt;=0.154,H98&lt;16.674,F98&gt;=1.5),5.56,IF(AND(B98&gt;=3.15,H98&gt;=8.884,D98&gt;=2.05,H98&gt;=6.93,F98&gt;=2.5,D98&gt;=1.35,G98&gt;=0.154,H98&lt;16.674,F98&gt;=1.5),5.9,"shouldnthappen")))))))))))))))))))))))))))))))))</f>
        <v>4.433</v>
      </c>
      <c r="Z98" s="1" t="n">
        <f aca="false">IF(AND(F98&gt;=2,B98&gt;=3.35),5.6,IF(AND(A98&lt;6.65,H98&gt;=15.076,B98&lt;3.35),4.8,IF(AND(A98&gt;=6.65,H98&gt;=15.076,B98&lt;3.35),6.15,IF(AND(H98&lt;6.542,F98&lt;2,B98&gt;=3.35),1.767,IF(AND(G98&gt;=0.653,D98&lt;0.75,H98&lt;15.076,B98&lt;3.35),1.55,IF(AND(D98&lt;0.15,G98&lt;0.653,D98&lt;0.75,H98&lt;15.076,B98&lt;3.35),1.1,IF(AND(G98&lt;0.356,A98&lt;5.05,H98&gt;=6.542,F98&lt;2,B98&gt;=3.35),1.4,IF(AND(G98&gt;=0.356,A98&lt;5.05,H98&gt;=6.542,F98&lt;2,B98&gt;=3.35),1.3,IF(AND(G98&gt;=0.566,A98&gt;=5.05,H98&gt;=6.542,F98&lt;2,B98&gt;=3.35),1.6,IF(AND(B98&gt;=3.1,D98&gt;=0.15,G98&lt;0.653,D98&lt;0.75,H98&lt;15.076,B98&lt;3.35),1.367,IF(AND(B98&gt;=2.65,D98&lt;1.45,B98&lt;2.75,D98&gt;=0.75,H98&lt;15.076,B98&lt;3.35),3.96,IF(AND(G98&lt;0.352,D98&gt;=1.45,B98&lt;2.75,D98&gt;=0.75,H98&lt;15.076,B98&lt;3.35),4.5,IF(AND(D98&gt;=1.35,A98&lt;6.2,B98&gt;=2.75,D98&gt;=0.75,H98&lt;15.076,B98&lt;3.35),4.733,IF(AND(A98&lt;4.7,B98&lt;3.1,D98&gt;=0.15,G98&lt;0.653,D98&lt;0.75,H98&lt;15.076,B98&lt;3.35),1.36,IF(AND(A98&gt;=4.7,B98&lt;3.1,D98&gt;=0.15,G98&lt;0.653,D98&lt;0.75,H98&lt;15.076,B98&lt;3.35),1.6,IF(AND(A98&lt;5.2,B98&lt;2.65,D98&lt;1.45,B98&lt;2.75,D98&gt;=0.75,H98&lt;15.076,B98&lt;3.35),3.3,IF(AND(A98&lt;6.5,G98&gt;=0.352,D98&gt;=1.45,B98&lt;2.75,D98&gt;=0.75,H98&lt;15.076,B98&lt;3.35),5,IF(AND(A98&gt;=6.5,G98&gt;=0.352,D98&gt;=1.45,B98&lt;2.75,D98&gt;=0.75,H98&lt;15.076,B98&lt;3.35),5.8,IF(AND(H98&lt;8.486,D98&lt;1.35,A98&lt;6.2,B98&gt;=2.75,D98&gt;=0.75,H98&lt;15.076,B98&lt;3.35),3.975,IF(AND(G98&lt;0.187,F98&lt;2.5,A98&gt;=6.2,B98&gt;=2.75,D98&gt;=0.75,H98&lt;15.076,B98&lt;3.35),5,IF(AND(G98&gt;=0.187,F98&lt;2.5,A98&gt;=6.2,B98&gt;=2.75,D98&gt;=0.75,H98&lt;15.076,B98&lt;3.35),4.525,IF(AND(A98&gt;=7.25,F98&gt;=2.5,A98&gt;=6.2,B98&gt;=2.75,D98&gt;=0.75,H98&lt;15.076,B98&lt;3.35),6.5,IF(AND(G98&lt;0.185,B98&lt;3.6,G98&lt;0.566,A98&gt;=5.05,H98&gt;=6.542,F98&lt;2,B98&gt;=3.35),1.45,IF(AND(G98&gt;=0.185,B98&lt;3.6,G98&lt;0.566,A98&gt;=5.05,H98&gt;=6.542,F98&lt;2,B98&gt;=3.35),1.34,IF(AND(G98&lt;0.13,B98&gt;=3.6,G98&lt;0.566,A98&gt;=5.05,H98&gt;=6.542,F98&lt;2,B98&gt;=3.35),1.45,IF(AND(G98&gt;=0.13,B98&gt;=3.6,G98&lt;0.566,A98&gt;=5.05,H98&gt;=6.542,F98&lt;2,B98&gt;=3.35),1.5,IF(AND(D98&lt;1.05,A98&gt;=5.2,B98&lt;2.65,D98&lt;1.45,B98&lt;2.75,D98&gt;=0.75,H98&lt;15.076,B98&lt;3.35),3.5,IF(AND(D98&gt;=1.05,A98&gt;=5.2,B98&lt;2.65,D98&lt;1.45,B98&lt;2.75,D98&gt;=0.75,H98&lt;15.076,B98&lt;3.35),3.94,IF(AND(H98&lt;10.983,H98&gt;=8.486,D98&lt;1.35,A98&lt;6.2,B98&gt;=2.75,D98&gt;=0.75,H98&lt;15.076,B98&lt;3.35),4.38,IF(AND(H98&gt;=10.983,H98&gt;=8.486,D98&lt;1.35,A98&lt;6.2,B98&gt;=2.75,D98&gt;=0.75,H98&lt;15.076,B98&lt;3.35),4.1,IF(AND(B98&gt;=3.25,A98&lt;7.25,F98&gt;=2.5,A98&gt;=6.2,B98&gt;=2.75,D98&gt;=0.75,H98&lt;15.076,B98&lt;3.35),5.7,IF(AND(B98&lt;2.95,B98&lt;3.25,A98&lt;7.25,F98&gt;=2.5,A98&gt;=6.2,B98&gt;=2.75,D98&gt;=0.75,H98&lt;15.076,B98&lt;3.35),5.6,IF(AND(H98&gt;=13.711,B98&gt;=2.95,B98&lt;3.25,A98&lt;7.25,F98&gt;=2.5,A98&gt;=6.2,B98&gt;=2.75,D98&gt;=0.75,H98&lt;15.076,B98&lt;3.35),5.8,IF(AND(A98&gt;=6.8,H98&lt;13.711,B98&gt;=2.95,B98&lt;3.25,A98&lt;7.25,F98&gt;=2.5,A98&gt;=6.2,B98&gt;=2.75,D98&gt;=0.75,H98&lt;15.076,B98&lt;3.35),5.1,IF(AND(H98&lt;12.921,A98&lt;6.8,H98&lt;13.711,B98&gt;=2.95,B98&lt;3.25,A98&lt;7.25,F98&gt;=2.5,A98&gt;=6.2,B98&gt;=2.75,D98&gt;=0.75,H98&lt;15.076,B98&lt;3.35),5.34,IF(AND(H98&gt;=12.921,A98&lt;6.8,H98&lt;13.711,B98&gt;=2.95,B98&lt;3.25,A98&lt;7.25,F98&gt;=2.5,A98&gt;=6.2,B98&gt;=2.75,D98&gt;=0.75,H98&lt;15.076,B98&lt;3.35),5.133,"shouldnthappen"))))))))))))))))))))))))))))))))))))</f>
        <v>4.38</v>
      </c>
      <c r="AA98" s="1" t="n">
        <f aca="false">IF(AND(D98&gt;=0.45,A98&lt;5.05,D98&lt;0.8),1.6,IF(AND(D98&gt;=0.45,A98&gt;=5.05,D98&lt;0.8),1.7,IF(AND(H98&gt;=16.244,F98&gt;=2.5,D98&gt;=0.8),6.533,IF(AND(A98&lt;4.35,D98&lt;0.45,A98&lt;5.05,D98&lt;0.8),1.1,IF(AND(H98&gt;=14.877,D98&lt;0.45,A98&gt;=5.05,D98&lt;0.8),1.3,IF(AND(D98&gt;=1.4,A98&lt;5.65,F98&lt;2.5,D98&gt;=0.8),4.5,IF(AND(A98&gt;=7.25,H98&lt;16.244,F98&gt;=2.5,D98&gt;=0.8),6.5,IF(AND(A98&gt;=4.75,A98&gt;=4.35,D98&lt;0.45,A98&lt;5.05,D98&lt;0.8),1.35,IF(AND(A98&lt;5.3,D98&lt;1.4,A98&lt;5.65,F98&lt;2.5,D98&gt;=0.8),3.1,IF(AND(A98&gt;=6.8,A98&gt;=6.55,A98&gt;=5.65,F98&lt;2.5,D98&gt;=0.8),4.9,IF(AND(H98&lt;5.767,A98&lt;7.25,H98&lt;16.244,F98&gt;=2.5,D98&gt;=0.8),4.5,IF(AND(G98&gt;=0.522,A98&lt;4.75,A98&gt;=4.35,D98&lt;0.45,A98&lt;5.05,D98&lt;0.8),1.2,IF(AND(G98&gt;=0.948,D98&lt;0.35,H98&lt;14.877,D98&lt;0.45,A98&gt;=5.05,D98&lt;0.8),1.7,IF(AND(H98&lt;13.089,D98&gt;=0.35,H98&lt;14.877,D98&lt;0.45,A98&gt;=5.05,D98&lt;0.8),1.5,IF(AND(H98&gt;=13.089,D98&gt;=0.35,H98&lt;14.877,D98&lt;0.45,A98&gt;=5.05,D98&lt;0.8),1.3,IF(AND(B98&gt;=2.95,A98&gt;=5.3,D98&lt;1.4,A98&lt;5.65,F98&lt;2.5,D98&gt;=0.8),4.1,IF(AND(H98&lt;9.181,A98&lt;6.05,A98&lt;6.55,A98&gt;=5.65,F98&lt;2.5,D98&gt;=0.8),5.1,IF(AND(H98&gt;=9.181,A98&lt;6.05,A98&lt;6.55,A98&gt;=5.65,F98&lt;2.5,D98&gt;=0.8),4.3,IF(AND(G98&gt;=0.867,A98&gt;=6.05,A98&lt;6.55,A98&gt;=5.65,F98&lt;2.5,D98&gt;=0.8),4.9,IF(AND(B98&lt;3.05,A98&lt;6.8,A98&gt;=6.55,A98&gt;=5.65,F98&lt;2.5,D98&gt;=0.8),5,IF(AND(B98&gt;=3.05,A98&lt;6.8,A98&gt;=6.55,A98&gt;=5.65,F98&lt;2.5,D98&gt;=0.8),4.55,IF(AND(H98&gt;=14.144,G98&lt;0.522,A98&lt;4.75,A98&gt;=4.35,D98&lt;0.45,A98&lt;5.05,D98&lt;0.8),1.3,IF(AND(B98&lt;2.7,B98&lt;2.95,A98&gt;=5.3,D98&lt;1.4,A98&lt;5.65,F98&lt;2.5,D98&gt;=0.8),3.78,IF(AND(B98&gt;=2.7,B98&lt;2.95,A98&gt;=5.3,D98&lt;1.4,A98&lt;5.65,F98&lt;2.5,D98&gt;=0.8),3.6,IF(AND(G98&lt;0.638,G98&lt;0.867,A98&gt;=6.05,A98&lt;6.55,A98&gt;=5.65,F98&lt;2.5,D98&gt;=0.8),4.433,IF(AND(G98&gt;=0.638,G98&lt;0.867,A98&gt;=6.05,A98&lt;6.55,A98&gt;=5.65,F98&lt;2.5,D98&gt;=0.8),4,IF(AND(A98&lt;6.35,H98&lt;11.146,H98&gt;=5.767,A98&lt;7.25,H98&lt;16.244,F98&gt;=2.5,D98&gt;=0.8),5.1,IF(AND(A98&lt;4.5,H98&lt;14.144,G98&lt;0.522,A98&lt;4.75,A98&gt;=4.35,D98&lt;0.45,A98&lt;5.05,D98&lt;0.8),1.35,IF(AND(A98&gt;=4.5,H98&lt;14.144,G98&lt;0.522,A98&lt;4.75,A98&gt;=4.35,D98&lt;0.45,A98&lt;5.05,D98&lt;0.8),1.4,IF(AND(A98&lt;5.15,B98&lt;3.75,G98&lt;0.948,D98&lt;0.35,H98&lt;14.877,D98&lt;0.45,A98&gt;=5.05,D98&lt;0.8),1.4,IF(AND(A98&gt;=5.15,B98&lt;3.75,G98&lt;0.948,D98&lt;0.35,H98&lt;14.877,D98&lt;0.45,A98&gt;=5.05,D98&lt;0.8),1.5,IF(AND(G98&lt;0.112,B98&gt;=3.75,G98&lt;0.948,D98&lt;0.35,H98&lt;14.877,D98&lt;0.45,A98&gt;=5.05,D98&lt;0.8),1.5,IF(AND(G98&gt;=0.112,B98&gt;=3.75,G98&lt;0.948,D98&lt;0.35,H98&lt;14.877,D98&lt;0.45,A98&gt;=5.05,D98&lt;0.8),1.6,IF(AND(G98&lt;0.075,A98&gt;=6.35,H98&lt;11.146,H98&gt;=5.767,A98&lt;7.25,H98&lt;16.244,F98&gt;=2.5,D98&gt;=0.8),5.5,IF(AND(G98&gt;=0.075,A98&gt;=6.35,H98&lt;11.146,H98&gt;=5.767,A98&lt;7.25,H98&lt;16.244,F98&gt;=2.5,D98&gt;=0.8),5.24,IF(AND(B98&lt;2.95,D98&lt;1.9,H98&gt;=11.146,H98&gt;=5.767,A98&lt;7.25,H98&lt;16.244,F98&gt;=2.5,D98&gt;=0.8),5.65,IF(AND(B98&gt;=2.95,D98&lt;1.9,H98&gt;=11.146,H98&gt;=5.767,A98&lt;7.25,H98&lt;16.244,F98&gt;=2.5,D98&gt;=0.8),5.8,IF(AND(H98&lt;13.42,D98&gt;=1.9,H98&gt;=11.146,H98&gt;=5.767,A98&lt;7.25,H98&lt;16.244,F98&gt;=2.5,D98&gt;=0.8),5.6,IF(AND(H98&gt;=13.42,D98&gt;=1.9,H98&gt;=11.146,H98&gt;=5.767,A98&lt;7.25,H98&lt;16.244,F98&gt;=2.5,D98&gt;=0.8),5.34,"shouldnthappen")))))))))))))))))))))))))))))))))))))))</f>
        <v>4.3</v>
      </c>
      <c r="AB98" s="1" t="n">
        <f aca="false">IF(AND(D98&gt;=0.35,F98&lt;1.5),1.5,IF(AND(F98&lt;2.5,D98&gt;=1.55,F98&gt;=1.5),4.85,IF(AND(H98&lt;8.308,D98&lt;0.15,D98&lt;0.35,F98&lt;1.5),1.5,IF(AND(H98&gt;=8.308,D98&lt;0.15,D98&lt;0.35,F98&lt;1.5),1.4,IF(AND(H98&lt;5.523,D98&gt;=0.15,D98&lt;0.35,F98&lt;1.5),1,IF(AND(G98&lt;0.572,H98&lt;10.688,D98&lt;1.55,F98&gt;=1.5),3.75,IF(AND(B98&gt;=3.5,F98&gt;=2.5,D98&gt;=1.55,F98&gt;=1.5),6.3,IF(AND(A98&gt;=5.65,G98&gt;=0.572,H98&lt;10.688,D98&lt;1.55,F98&gt;=1.5),4.45,IF(AND(B98&gt;=2.85,A98&lt;6.15,H98&gt;=10.688,D98&lt;1.55,F98&gt;=1.5),4.35,IF(AND(H98&gt;=16.284,B98&lt;3.5,F98&gt;=2.5,D98&gt;=1.55,F98&gt;=1.5),6.6,IF(AND(G98&gt;=0.241,G98&lt;0.338,H98&gt;=5.523,D98&gt;=0.15,D98&lt;0.35,F98&lt;1.5),1.25,IF(AND(A98&lt;5.05,G98&gt;=0.338,H98&gt;=5.523,D98&gt;=0.15,D98&lt;0.35,F98&lt;1.5),1.35,IF(AND(B98&lt;2.7,A98&lt;5.65,G98&gt;=0.572,H98&lt;10.688,D98&lt;1.55,F98&gt;=1.5),4,IF(AND(B98&gt;=2.7,A98&lt;5.65,G98&gt;=0.572,H98&lt;10.688,D98&lt;1.55,F98&gt;=1.5),3.6,IF(AND(B98&lt;2.45,B98&lt;2.85,A98&lt;6.15,H98&gt;=10.688,D98&lt;1.55,F98&gt;=1.5),3.7,IF(AND(A98&lt;6.25,B98&lt;2.85,A98&gt;=6.15,H98&gt;=10.688,D98&lt;1.55,F98&gt;=1.5),4.5,IF(AND(A98&gt;=6.25,B98&lt;2.85,A98&gt;=6.15,H98&gt;=10.688,D98&lt;1.55,F98&gt;=1.5),4.86,IF(AND(D98&gt;=1.45,B98&gt;=2.85,A98&gt;=6.15,H98&gt;=10.688,D98&lt;1.55,F98&gt;=1.5),4.8,IF(AND(H98&lt;8.202,H98&lt;16.284,B98&lt;3.5,F98&gt;=2.5,D98&gt;=1.55,F98&gt;=1.5),5.7,IF(AND(A98&gt;=5.1,G98&lt;0.241,G98&lt;0.338,H98&gt;=5.523,D98&gt;=0.15,D98&lt;0.35,F98&lt;1.5),1.5,IF(AND(B98&gt;=3.75,A98&gt;=5.05,G98&gt;=0.338,H98&gt;=5.523,D98&gt;=0.15,D98&lt;0.35,F98&lt;1.5),1.6,IF(AND(A98&lt;5.7,B98&gt;=2.45,B98&lt;2.85,A98&lt;6.15,H98&gt;=10.688,D98&lt;1.55,F98&gt;=1.5),3.9,IF(AND(A98&gt;=5.7,B98&gt;=2.45,B98&lt;2.85,A98&lt;6.15,H98&gt;=10.688,D98&lt;1.55,F98&gt;=1.5),4.02,IF(AND(H98&lt;13.654,D98&lt;1.45,B98&gt;=2.85,A98&gt;=6.15,H98&gt;=10.688,D98&lt;1.55,F98&gt;=1.5),4.333,IF(AND(H98&gt;=13.654,D98&lt;1.45,B98&gt;=2.85,A98&gt;=6.15,H98&gt;=10.688,D98&lt;1.55,F98&gt;=1.5),4.54,IF(AND(A98&lt;6.15,H98&gt;=8.202,H98&lt;16.284,B98&lt;3.5,F98&gt;=2.5,D98&gt;=1.55,F98&gt;=1.5),5,IF(AND(H98&lt;13.924,A98&lt;5.1,G98&lt;0.241,G98&lt;0.338,H98&gt;=5.523,D98&gt;=0.15,D98&lt;0.35,F98&lt;1.5),1.4,IF(AND(H98&gt;=13.924,A98&lt;5.1,G98&lt;0.241,G98&lt;0.338,H98&gt;=5.523,D98&gt;=0.15,D98&lt;0.35,F98&lt;1.5),1.5,IF(AND(D98&lt;0.25,B98&lt;3.75,A98&gt;=5.05,G98&gt;=0.338,H98&gt;=5.523,D98&gt;=0.15,D98&lt;0.35,F98&lt;1.5),1.5,IF(AND(D98&gt;=0.25,B98&lt;3.75,A98&gt;=5.05,G98&gt;=0.338,H98&gt;=5.523,D98&gt;=0.15,D98&lt;0.35,F98&lt;1.5),1.4,IF(AND(H98&lt;8.884,B98&gt;=3.05,A98&gt;=6.15,H98&gt;=8.202,H98&lt;16.284,B98&lt;3.5,F98&gt;=2.5,D98&gt;=1.55,F98&gt;=1.5),5.1,IF(AND(A98&lt;6.45,G98&lt;0.368,B98&lt;3.05,A98&gt;=6.15,H98&gt;=8.202,H98&lt;16.284,B98&lt;3.5,F98&gt;=2.5,D98&gt;=1.55,F98&gt;=1.5),5.525,IF(AND(A98&gt;=6.45,G98&lt;0.368,B98&lt;3.05,A98&gt;=6.15,H98&gt;=8.202,H98&lt;16.284,B98&lt;3.5,F98&gt;=2.5,D98&gt;=1.55,F98&gt;=1.5),5.35,IF(AND(D98&lt;2.25,G98&gt;=0.368,B98&lt;3.05,A98&gt;=6.15,H98&gt;=8.202,H98&lt;16.284,B98&lt;3.5,F98&gt;=2.5,D98&gt;=1.55,F98&gt;=1.5),5.8,IF(AND(D98&gt;=2.25,G98&gt;=0.368,B98&lt;3.05,A98&gt;=6.15,H98&gt;=8.202,H98&lt;16.284,B98&lt;3.5,F98&gt;=2.5,D98&gt;=1.55,F98&gt;=1.5),5.2,IF(AND(H98&lt;10.257,H98&gt;=8.884,B98&gt;=3.05,A98&gt;=6.15,H98&gt;=8.202,H98&lt;16.284,B98&lt;3.5,F98&gt;=2.5,D98&gt;=1.55,F98&gt;=1.5),5.9,IF(AND(H98&gt;=10.257,H98&gt;=8.884,B98&gt;=3.05,A98&gt;=6.15,H98&gt;=8.202,H98&lt;16.284,B98&lt;3.5,F98&gt;=2.5,D98&gt;=1.55,F98&gt;=1.5),5.48,"shouldnthappen")))))))))))))))))))))))))))))))))))))</f>
        <v>4.45</v>
      </c>
      <c r="AC98" s="1" t="n">
        <f aca="false">IF(AND(H98&lt;5.748,A98&lt;5.05,D98&lt;0.8),1,IF(AND(B98&lt;3.35,A98&gt;=5.05,D98&lt;0.8),1.7,IF(AND(A98&lt;5.85,G98&lt;0.154,D98&gt;=0.8),4.5,IF(AND(D98&gt;=0.45,H98&gt;=5.748,A98&lt;5.05,D98&lt;0.8),1.6,IF(AND(G98&gt;=0.934,B98&gt;=3.35,A98&gt;=5.05,D98&lt;0.8),1.7,IF(AND(D98&lt;2.1,A98&gt;=5.85,G98&lt;0.154,D98&gt;=0.8),6.15,IF(AND(D98&gt;=2.1,A98&gt;=5.85,G98&lt;0.154,D98&gt;=0.8),5.5,IF(AND(A98&lt;6.1,D98&gt;=1.55,G98&gt;=0.154,D98&gt;=0.8),5,IF(AND(H98&gt;=14.379,G98&lt;0.934,B98&gt;=3.35,A98&gt;=5.05,D98&lt;0.8),1.58,IF(AND(G98&lt;0.379,A98&gt;=6.1,D98&gt;=1.55,G98&gt;=0.154,D98&gt;=0.8),5.42,IF(AND(H98&lt;13.924,G98&lt;0.227,D98&lt;0.45,H98&gt;=5.748,A98&lt;5.05,D98&lt;0.8),1.4,IF(AND(H98&gt;=13.924,G98&lt;0.227,D98&lt;0.45,H98&gt;=5.748,A98&lt;5.05,D98&lt;0.8),1.5,IF(AND(B98&lt;3.1,G98&gt;=0.227,D98&lt;0.45,H98&gt;=5.748,A98&lt;5.05,D98&lt;0.8),1.1,IF(AND(G98&lt;0.13,H98&lt;14.379,G98&lt;0.934,B98&gt;=3.35,A98&gt;=5.05,D98&lt;0.8),1.4,IF(AND(D98&lt;1.05,A98&lt;5.65,D98&lt;1.35,D98&lt;1.55,G98&gt;=0.154,D98&gt;=0.8),3.7,IF(AND(D98&lt;1.25,A98&gt;=5.65,D98&lt;1.35,D98&lt;1.55,G98&gt;=0.154,D98&gt;=0.8),4.06,IF(AND(D98&gt;=1.25,A98&gt;=5.65,D98&lt;1.35,D98&lt;1.55,G98&gt;=0.154,D98&gt;=0.8),4.425,IF(AND(H98&lt;13.654,D98&lt;1.45,D98&gt;=1.35,D98&lt;1.55,G98&gt;=0.154,D98&gt;=0.8),4.275,IF(AND(G98&lt;0.259,D98&gt;=1.45,D98&gt;=1.35,D98&lt;1.55,G98&gt;=0.154,D98&gt;=0.8),5.1,IF(AND(B98&lt;2.95,G98&gt;=0.379,A98&gt;=6.1,D98&gt;=1.55,G98&gt;=0.154,D98&gt;=0.8),6.3,IF(AND(B98&lt;3.25,B98&gt;=3.1,G98&gt;=0.227,D98&lt;0.45,H98&gt;=5.748,A98&lt;5.05,D98&lt;0.8),1.3,IF(AND(B98&gt;=3.25,B98&gt;=3.1,G98&gt;=0.227,D98&lt;0.45,H98&gt;=5.748,A98&lt;5.05,D98&lt;0.8),1.4,IF(AND(H98&gt;=13.372,G98&gt;=0.13,H98&lt;14.379,G98&lt;0.934,B98&gt;=3.35,A98&gt;=5.05,D98&lt;0.8),1.4,IF(AND(H98&lt;6.69,D98&gt;=1.05,A98&lt;5.65,D98&lt;1.35,D98&lt;1.55,G98&gt;=0.154,D98&gt;=0.8),4.033,IF(AND(H98&gt;=6.69,D98&gt;=1.05,A98&lt;5.65,D98&lt;1.35,D98&lt;1.55,G98&gt;=0.154,D98&gt;=0.8),3.88,IF(AND(B98&lt;2.85,H98&gt;=13.654,D98&lt;1.45,D98&gt;=1.35,D98&lt;1.55,G98&gt;=0.154,D98&gt;=0.8),4.8,IF(AND(B98&gt;=2.85,H98&gt;=13.654,D98&lt;1.45,D98&gt;=1.35,D98&lt;1.55,G98&gt;=0.154,D98&gt;=0.8),4.7,IF(AND(H98&lt;11.681,G98&gt;=0.259,D98&gt;=1.45,D98&gt;=1.35,D98&lt;1.55,G98&gt;=0.154,D98&gt;=0.8),4.85,IF(AND(H98&gt;=11.681,G98&gt;=0.259,D98&gt;=1.45,D98&gt;=1.35,D98&lt;1.55,G98&gt;=0.154,D98&gt;=0.8),4.633,IF(AND(A98&lt;6.25,B98&gt;=2.95,G98&gt;=0.379,A98&gt;=6.1,D98&gt;=1.55,G98&gt;=0.154,D98&gt;=0.8),5.4,IF(AND(D98&lt;0.3,H98&lt;13.372,G98&gt;=0.13,H98&lt;14.379,G98&lt;0.934,B98&gt;=3.35,A98&gt;=5.05,D98&lt;0.8),1.475,IF(AND(D98&gt;=0.3,H98&lt;13.372,G98&gt;=0.13,H98&lt;14.379,G98&lt;0.934,B98&gt;=3.35,A98&gt;=5.05,D98&lt;0.8),1.5,IF(AND(B98&lt;3.15,A98&gt;=6.25,B98&gt;=2.95,G98&gt;=0.379,A98&gt;=6.1,D98&gt;=1.55,G98&gt;=0.154,D98&gt;=0.8),5.7,IF(AND(B98&gt;=3.15,A98&gt;=6.25,B98&gt;=2.95,G98&gt;=0.379,A98&gt;=6.1,D98&gt;=1.55,G98&gt;=0.154,D98&gt;=0.8),5.933,"shouldnthappen"))))))))))))))))))))))))))))))))))</f>
        <v>4.06</v>
      </c>
      <c r="AD98" s="1" t="n">
        <f aca="false">IF(AND(H98&lt;6.621,A98&lt;4.95,D98&lt;0.8),1,IF(AND(H98&lt;14.144,H98&gt;=6.621,A98&lt;4.95,D98&lt;0.8),1.4,IF(AND(H98&gt;=14.144,H98&gt;=6.621,A98&lt;4.95,D98&lt;0.8),1.3,IF(AND(G98&lt;0.13,B98&gt;=3.85,A98&gt;=4.95,D98&lt;0.8),1.3,IF(AND(G98&gt;=0.13,B98&gt;=3.85,A98&gt;=4.95,D98&lt;0.8),1.425,IF(AND(A98&gt;=6.05,B98&lt;2.75,D98&lt;1.55,D98&gt;=0.8),4.9,IF(AND(A98&gt;=7.3,G98&lt;0.119,D98&gt;=1.55,D98&gt;=0.8),6.7,IF(AND(H98&lt;6.555,D98&lt;0.25,B98&lt;3.85,A98&gt;=4.95,D98&lt;0.8),1.7,IF(AND(B98&lt;3.4,D98&gt;=0.25,B98&lt;3.85,A98&gt;=4.95,D98&lt;0.8),1.7,IF(AND(B98&gt;=3.4,D98&gt;=0.25,B98&lt;3.85,A98&gt;=4.95,D98&lt;0.8),1.6,IF(AND(A98&lt;5.05,A98&lt;6.05,B98&lt;2.75,D98&lt;1.55,D98&gt;=0.8),3.3,IF(AND(B98&lt;2.85,D98&lt;1.35,B98&gt;=2.75,D98&lt;1.55,D98&gt;=0.8),4.5,IF(AND(H98&lt;12.206,D98&gt;=1.35,B98&gt;=2.75,D98&lt;1.55,D98&gt;=0.8),4.7,IF(AND(H98&gt;=12.206,D98&gt;=1.35,B98&gt;=2.75,D98&lt;1.55,D98&gt;=0.8),4.52,IF(AND(G98&lt;0.024,A98&lt;7.3,G98&lt;0.119,D98&gt;=1.55,D98&gt;=0.8),5.7,IF(AND(G98&gt;=0.024,A98&lt;7.3,G98&lt;0.119,D98&gt;=1.55,D98&gt;=0.8),5.6,IF(AND(F98&lt;2.5,G98&lt;0.417,G98&gt;=0.119,D98&gt;=1.55,D98&gt;=0.8),5.05,IF(AND(B98&lt;3.15,H98&gt;=6.555,D98&lt;0.25,B98&lt;3.85,A98&gt;=4.95,D98&lt;0.8),1.6,IF(AND(G98&lt;0.356,A98&gt;=5.05,A98&lt;6.05,B98&lt;2.75,D98&lt;1.55,D98&gt;=0.8),4.12,IF(AND(A98&lt;5.65,B98&gt;=2.85,D98&lt;1.35,B98&gt;=2.75,D98&lt;1.55,D98&gt;=0.8),3.6,IF(AND(B98&lt;3.15,F98&gt;=2.5,G98&lt;0.417,G98&gt;=0.119,D98&gt;=1.55,D98&gt;=0.8),5.18,IF(AND(B98&gt;=3.15,F98&gt;=2.5,G98&lt;0.417,G98&gt;=0.119,D98&gt;=1.55,D98&gt;=0.8),5.3,IF(AND(D98&lt;1.7,A98&lt;6.95,G98&gt;=0.417,G98&gt;=0.119,D98&gt;=1.55,D98&gt;=0.8),4.7,IF(AND(A98&lt;7.25,A98&gt;=6.95,G98&gt;=0.417,G98&gt;=0.119,D98&gt;=1.55,D98&gt;=0.8),5.8,IF(AND(A98&gt;=7.25,A98&gt;=6.95,G98&gt;=0.417,G98&gt;=0.119,D98&gt;=1.55,D98&gt;=0.8),6.333,IF(AND(H98&lt;8.594,B98&gt;=3.15,H98&gt;=6.555,D98&lt;0.25,B98&lt;3.85,A98&gt;=4.95,D98&lt;0.8),1.4,IF(AND(H98&gt;=8.594,B98&gt;=3.15,H98&gt;=6.555,D98&lt;0.25,B98&lt;3.85,A98&gt;=4.95,D98&lt;0.8),1.5,IF(AND(H98&gt;=11.218,G98&gt;=0.356,A98&gt;=5.05,A98&lt;6.05,B98&lt;2.75,D98&lt;1.55,D98&gt;=0.8),3.925,IF(AND(A98&gt;=6.5,A98&gt;=5.65,B98&gt;=2.85,D98&lt;1.35,B98&gt;=2.75,D98&lt;1.55,D98&gt;=0.8),4.6,IF(AND(H98&lt;8.602,H98&lt;11.218,G98&gt;=0.356,A98&gt;=5.05,A98&lt;6.05,B98&lt;2.75,D98&lt;1.55,D98&gt;=0.8),3.95,IF(AND(H98&gt;=8.602,H98&lt;11.218,G98&gt;=0.356,A98&gt;=5.05,A98&lt;6.05,B98&lt;2.75,D98&lt;1.55,D98&gt;=0.8),3.75,IF(AND(H98&lt;10.129,A98&lt;6.5,A98&gt;=5.65,B98&gt;=2.85,D98&lt;1.35,B98&gt;=2.75,D98&lt;1.55,D98&gt;=0.8),4.2,IF(AND(H98&gt;=10.129,A98&lt;6.5,A98&gt;=5.65,B98&gt;=2.85,D98&lt;1.35,B98&gt;=2.75,D98&lt;1.55,D98&gt;=0.8),4.267,IF(AND(D98&lt;2.2,B98&lt;3.05,D98&gt;=1.7,A98&lt;6.95,G98&gt;=0.417,G98&gt;=0.119,D98&gt;=1.55,D98&gt;=0.8),5.3,IF(AND(D98&gt;=2.2,B98&lt;3.05,D98&gt;=1.7,A98&lt;6.95,G98&gt;=0.417,G98&gt;=0.119,D98&gt;=1.55,D98&gt;=0.8),5.133,IF(AND(D98&lt;2.45,B98&gt;=3.05,D98&gt;=1.7,A98&lt;6.95,G98&gt;=0.417,G98&gt;=0.119,D98&gt;=1.55,D98&gt;=0.8),5.6,IF(AND(D98&gt;=2.45,B98&gt;=3.05,D98&gt;=1.7,A98&lt;6.95,G98&gt;=0.417,G98&gt;=0.119,D98&gt;=1.55,D98&gt;=0.8),6,"shouldnthappen")))))))))))))))))))))))))))))))))))))</f>
        <v>4.2</v>
      </c>
      <c r="AE98" s="1" t="n">
        <f aca="false">IF(AND(G98&lt;0.123,D98&gt;=0.25,D98&lt;0.75),1.3,IF(AND(H98&gt;=16.774,D98&gt;=1.75,D98&gt;=0.75),6.4,IF(AND(B98&lt;3.4,A98&lt;4.8,D98&lt;0.25,D98&lt;0.75),1.22,IF(AND(B98&gt;=3.4,A98&lt;4.8,D98&lt;0.25,D98&lt;0.75),1,IF(AND(A98&gt;=5.45,A98&gt;=4.8,D98&lt;0.25,D98&lt;0.75),1.367,IF(AND(H98&gt;=10.688,D98&lt;1.35,D98&lt;1.75,D98&gt;=0.75),4.2,IF(AND(A98&lt;5.3,D98&gt;=1.35,D98&lt;1.75,D98&gt;=0.75),4.05,IF(AND(G98&gt;=0.857,H98&lt;16.774,D98&gt;=1.75,D98&gt;=0.75),5.02,IF(AND(H98&lt;6.089,A98&lt;5.45,A98&gt;=4.8,D98&lt;0.25,D98&lt;0.75),1.7,IF(AND(G98&lt;0.184,D98&lt;0.35,G98&gt;=0.123,D98&gt;=0.25,D98&lt;0.75),1.7,IF(AND(G98&gt;=0.184,D98&lt;0.35,G98&gt;=0.123,D98&gt;=0.25,D98&lt;0.75),1.48,IF(AND(A98&lt;5.25,D98&gt;=0.35,G98&gt;=0.123,D98&gt;=0.25,D98&lt;0.75),1.75,IF(AND(A98&gt;=5.25,D98&gt;=0.35,G98&gt;=0.123,D98&gt;=0.25,D98&lt;0.75),1.5,IF(AND(A98&lt;5.3,H98&lt;10.688,D98&lt;1.35,D98&lt;1.75,D98&gt;=0.75),3.15,IF(AND(H98&lt;9.474,A98&gt;=5.3,D98&gt;=1.35,D98&lt;1.75,D98&gt;=0.75),4.95,IF(AND(G98&gt;=0.779,G98&lt;0.857,H98&lt;16.774,D98&gt;=1.75,D98&gt;=0.75),6,IF(AND(G98&lt;0.05,H98&gt;=6.089,A98&lt;5.45,A98&gt;=4.8,D98&lt;0.25,D98&lt;0.75),1.4,IF(AND(H98&lt;6.69,A98&gt;=5.3,H98&lt;10.688,D98&lt;1.35,D98&lt;1.75,D98&gt;=0.75),4.033,IF(AND(H98&gt;=6.69,A98&gt;=5.3,H98&lt;10.688,D98&lt;1.35,D98&lt;1.75,D98&gt;=0.75),3.733,IF(AND(B98&lt;2.5,H98&gt;=9.474,A98&gt;=5.3,D98&gt;=1.35,D98&lt;1.75,D98&gt;=0.75),4.5,IF(AND(D98&gt;=2.45,G98&lt;0.779,G98&lt;0.857,H98&lt;16.774,D98&gt;=1.75,D98&gt;=0.75),6,IF(AND(B98&gt;=3.75,G98&gt;=0.05,H98&gt;=6.089,A98&lt;5.45,A98&gt;=4.8,D98&lt;0.25,D98&lt;0.75),1.6,IF(AND(H98&lt;13.695,B98&gt;=2.5,H98&gt;=9.474,A98&gt;=5.3,D98&gt;=1.35,D98&lt;1.75,D98&gt;=0.75),4.567,IF(AND(G98&gt;=0.654,D98&lt;2.45,G98&lt;0.779,G98&lt;0.857,H98&lt;16.774,D98&gt;=1.75,D98&gt;=0.75),4.9,IF(AND(G98&gt;=0.73,B98&lt;3.75,G98&gt;=0.05,H98&gt;=6.089,A98&lt;5.45,A98&gt;=4.8,D98&lt;0.25,D98&lt;0.75),1.4,IF(AND(A98&lt;6.65,H98&gt;=13.695,B98&gt;=2.5,H98&gt;=9.474,A98&gt;=5.3,D98&gt;=1.35,D98&lt;1.75,D98&gt;=0.75),4.4,IF(AND(A98&gt;=6.65,H98&gt;=13.695,B98&gt;=2.5,H98&gt;=9.474,A98&gt;=5.3,D98&gt;=1.35,D98&lt;1.75,D98&gt;=0.75),4.84,IF(AND(B98&lt;2.75,G98&lt;0.654,D98&lt;2.45,G98&lt;0.779,G98&lt;0.857,H98&lt;16.774,D98&gt;=1.75,D98&gt;=0.75),5.2,IF(AND(H98&lt;9.524,G98&lt;0.73,B98&lt;3.75,G98&gt;=0.05,H98&gt;=6.089,A98&lt;5.45,A98&gt;=4.8,D98&lt;0.25,D98&lt;0.75),1.5,IF(AND(H98&gt;=9.524,G98&lt;0.73,B98&lt;3.75,G98&gt;=0.05,H98&gt;=6.089,A98&lt;5.45,A98&gt;=4.8,D98&lt;0.25,D98&lt;0.75),1.4,IF(AND(H98&gt;=13.644,B98&gt;=2.75,G98&lt;0.654,D98&lt;2.45,G98&lt;0.779,G98&lt;0.857,H98&lt;16.774,D98&gt;=1.75,D98&gt;=0.75),6.033,IF(AND(A98&gt;=6.85,H98&lt;13.644,B98&gt;=2.75,G98&lt;0.654,D98&lt;2.45,G98&lt;0.779,G98&lt;0.857,H98&lt;16.774,D98&gt;=1.75,D98&gt;=0.75),5.1,IF(AND(A98&gt;=6.75,A98&lt;6.85,H98&lt;13.644,B98&gt;=2.75,G98&lt;0.654,D98&lt;2.45,G98&lt;0.779,G98&lt;0.857,H98&lt;16.774,D98&gt;=1.75,D98&gt;=0.75),5.9,IF(AND(D98&gt;=2.35,A98&lt;6.75,A98&lt;6.85,H98&lt;13.644,B98&gt;=2.75,G98&lt;0.654,D98&lt;2.45,G98&lt;0.779,G98&lt;0.857,H98&lt;16.774,D98&gt;=1.75,D98&gt;=0.75),5.6,IF(AND(H98&lt;11.146,D98&lt;2.35,A98&lt;6.75,A98&lt;6.85,H98&lt;13.644,B98&gt;=2.75,G98&lt;0.654,D98&lt;2.45,G98&lt;0.779,G98&lt;0.857,H98&lt;16.774,D98&gt;=1.75,D98&gt;=0.75),5.4,IF(AND(H98&gt;=11.146,D98&lt;2.35,A98&lt;6.75,A98&lt;6.85,H98&lt;13.644,B98&gt;=2.75,G98&lt;0.654,D98&lt;2.45,G98&lt;0.779,G98&lt;0.857,H98&lt;16.774,D98&gt;=1.75,D98&gt;=0.75),5.6,"shouldnthappen"))))))))))))))))))))))))))))))))))))</f>
        <v>3.733</v>
      </c>
      <c r="AF98" s="1" t="n">
        <f aca="false">IF(AND(A98&lt;4.5,D98&lt;0.8),1.233,IF(AND(B98&lt;3.05,A98&gt;=4.5,D98&lt;0.8),1.4,IF(AND(D98&gt;=0.45,B98&gt;=3.05,A98&gt;=4.5,D98&lt;0.8),1.667,IF(AND(D98&lt;1.05,D98&lt;1.35,A98&lt;6.25,D98&gt;=0.8),3.633,IF(AND(H98&lt;13.935,A98&gt;=7.05,A98&gt;=6.25,D98&gt;=0.8),6,IF(AND(G98&gt;=0.948,D98&lt;0.45,B98&gt;=3.05,A98&gt;=4.5,D98&lt;0.8),1.7,IF(AND(G98&lt;0.652,D98&gt;=1.05,D98&lt;1.35,A98&lt;6.25,D98&gt;=0.8),4.16,IF(AND(D98&gt;=2.15,D98&gt;=1.75,D98&gt;=1.35,A98&lt;6.25,D98&gt;=0.8),5.4,IF(AND(G98&gt;=0.912,F98&lt;2.5,A98&lt;7.05,A98&gt;=6.25,D98&gt;=0.8),4.4,IF(AND(B98&gt;=3.25,F98&gt;=2.5,A98&lt;7.05,A98&gt;=6.25,D98&gt;=0.8),5.85,IF(AND(H98&lt;17.32,H98&gt;=13.935,A98&gt;=7.05,A98&gt;=6.25,D98&gt;=0.8),6.65,IF(AND(H98&gt;=17.32,H98&gt;=13.935,A98&gt;=7.05,A98&gt;=6.25,D98&gt;=0.8),6.4,IF(AND(H98&gt;=13.547,G98&lt;0.948,D98&lt;0.45,B98&gt;=3.05,A98&gt;=4.5,D98&lt;0.8),1.38,IF(AND(B98&gt;=2.75,G98&gt;=0.652,D98&gt;=1.05,D98&lt;1.35,A98&lt;6.25,D98&gt;=0.8),3.6,IF(AND(H98&lt;9.417,G98&lt;0.404,D98&lt;1.75,D98&gt;=1.35,A98&lt;6.25,D98&gt;=0.8),4.2,IF(AND(H98&gt;=9.417,G98&lt;0.404,D98&lt;1.75,D98&gt;=1.35,A98&lt;6.25,D98&gt;=0.8),4.5,IF(AND(G98&lt;0.464,G98&gt;=0.404,D98&lt;1.75,D98&gt;=1.35,A98&lt;6.25,D98&gt;=0.8),4.5,IF(AND(G98&gt;=0.464,G98&gt;=0.404,D98&lt;1.75,D98&gt;=1.35,A98&lt;6.25,D98&gt;=0.8),4.625,IF(AND(D98&lt;1.85,D98&lt;2.15,D98&gt;=1.75,D98&gt;=1.35,A98&lt;6.25,D98&gt;=0.8),4.9,IF(AND(D98&gt;=1.85,D98&lt;2.15,D98&gt;=1.75,D98&gt;=1.35,A98&lt;6.25,D98&gt;=0.8),5.05,IF(AND(G98&lt;0.332,G98&lt;0.912,F98&lt;2.5,A98&lt;7.05,A98&gt;=6.25,D98&gt;=0.8),4.467,IF(AND(G98&gt;=0.332,G98&lt;0.912,F98&lt;2.5,A98&lt;7.05,A98&gt;=6.25,D98&gt;=0.8),4.767,IF(AND(D98&lt;0.15,H98&lt;13.547,G98&lt;0.948,D98&lt;0.45,B98&gt;=3.05,A98&gt;=4.5,D98&lt;0.8),1.5,IF(AND(D98&lt;1.15,B98&lt;2.75,G98&gt;=0.652,D98&gt;=1.05,D98&lt;1.35,A98&lt;6.25,D98&gt;=0.8),3.9,IF(AND(D98&gt;=1.15,B98&lt;2.75,G98&gt;=0.652,D98&gt;=1.05,D98&lt;1.35,A98&lt;6.25,D98&gt;=0.8),4,IF(AND(D98&gt;=2.25,B98&lt;3.15,B98&lt;3.25,F98&gt;=2.5,A98&lt;7.05,A98&gt;=6.25,D98&gt;=0.8),5.14,IF(AND(G98&lt;0.621,B98&gt;=3.15,B98&lt;3.25,F98&gt;=2.5,A98&lt;7.05,A98&gt;=6.25,D98&gt;=0.8),5.75,IF(AND(G98&gt;=0.621,B98&gt;=3.15,B98&lt;3.25,F98&gt;=2.5,A98&lt;7.05,A98&gt;=6.25,D98&gt;=0.8),5.1,IF(AND(G98&gt;=0.862,D98&gt;=0.15,H98&lt;13.547,G98&lt;0.948,D98&lt;0.45,B98&gt;=3.05,A98&gt;=4.5,D98&lt;0.8),1.5,IF(AND(A98&lt;6.35,D98&lt;2.25,B98&lt;3.15,B98&lt;3.25,F98&gt;=2.5,A98&lt;7.05,A98&gt;=6.25,D98&gt;=0.8),5.267,IF(AND(A98&gt;=6.35,D98&lt;2.25,B98&lt;3.15,B98&lt;3.25,F98&gt;=2.5,A98&lt;7.05,A98&gt;=6.25,D98&gt;=0.8),5.42,IF(AND(A98&lt;5.1,G98&lt;0.862,D98&gt;=0.15,H98&lt;13.547,G98&lt;0.948,D98&lt;0.45,B98&gt;=3.05,A98&gt;=4.5,D98&lt;0.8),1.35,IF(AND(B98&lt;3.95,A98&gt;=5.1,G98&lt;0.862,D98&gt;=0.15,H98&lt;13.547,G98&lt;0.948,D98&lt;0.45,B98&gt;=3.05,A98&gt;=4.5,D98&lt;0.8),1.5,IF(AND(B98&gt;=3.95,A98&gt;=5.1,G98&lt;0.862,D98&gt;=0.15,H98&lt;13.547,G98&lt;0.948,D98&lt;0.45,B98&gt;=3.05,A98&gt;=4.5,D98&lt;0.8),1.467,"shouldnthappen"))))))))))))))))))))))))))))))))))</f>
        <v>4.16</v>
      </c>
      <c r="AG98" s="1" t="n">
        <f aca="false">IF(AND(H98&lt;5.748,A98&lt;4.85,D98&lt;0.75),1,IF(AND(B98&gt;=3.5,D98&gt;=1.75,D98&gt;=0.75),6.2,IF(AND(A98&gt;=4.65,H98&gt;=5.748,A98&lt;4.85,D98&lt;0.75),1.333,IF(AND(H98&lt;6.417,B98&lt;3.45,A98&gt;=4.85,D98&lt;0.75),1.7,IF(AND(A98&lt;5.05,B98&gt;=3.45,A98&gt;=4.85,D98&lt;0.75),1.4,IF(AND(A98&gt;=5.05,B98&gt;=3.45,A98&gt;=4.85,D98&lt;0.75),1.5,IF(AND(F98&gt;=2.5,H98&lt;13.641,D98&lt;1.75,D98&gt;=0.75),4.667,IF(AND(G98&lt;0.187,H98&gt;=13.641,D98&lt;1.75,D98&gt;=0.75),5,IF(AND(A98&gt;=7.1,B98&lt;3.5,D98&gt;=1.75,D98&gt;=0.75),6.575,IF(AND(G98&lt;0.161,A98&lt;4.65,H98&gt;=5.748,A98&lt;4.85,D98&lt;0.75),1.5,IF(AND(H98&lt;8.399,H98&gt;=6.417,B98&lt;3.45,A98&gt;=4.85,D98&lt;0.75),1.5,IF(AND(H98&gt;=8.399,H98&gt;=6.417,B98&lt;3.45,A98&gt;=4.85,D98&lt;0.75),1.625,IF(AND(G98&lt;0.086,F98&lt;2.5,H98&lt;13.641,D98&lt;1.75,D98&gt;=0.75),4.7,IF(AND(D98&lt;1.35,G98&gt;=0.187,H98&gt;=13.641,D98&lt;1.75,D98&gt;=0.75),4.2,IF(AND(G98&lt;0.422,G98&gt;=0.161,A98&lt;4.65,H98&gt;=5.748,A98&lt;4.85,D98&lt;0.75),1.4,IF(AND(G98&gt;=0.422,G98&gt;=0.161,A98&lt;4.65,H98&gt;=5.748,A98&lt;4.85,D98&lt;0.75),1.3,IF(AND(B98&lt;2.5,D98&gt;=1.35,G98&gt;=0.187,H98&gt;=13.641,D98&lt;1.75,D98&gt;=0.75),4.5,IF(AND(B98&lt;2.75,A98&lt;6,A98&lt;7.1,B98&lt;3.5,D98&gt;=1.75,D98&gt;=0.75),5.1,IF(AND(B98&gt;=2.75,A98&lt;6,A98&lt;7.1,B98&lt;3.5,D98&gt;=1.75,D98&gt;=0.75),5.02,IF(AND(A98&lt;5.15,A98&lt;5.9,G98&gt;=0.086,F98&lt;2.5,H98&lt;13.641,D98&lt;1.75,D98&gt;=0.75),3,IF(AND(G98&lt;0.644,A98&gt;=5.9,G98&gt;=0.086,F98&lt;2.5,H98&lt;13.641,D98&lt;1.75,D98&gt;=0.75),4.65,IF(AND(G98&gt;=0.644,A98&gt;=5.9,G98&gt;=0.086,F98&lt;2.5,H98&lt;13.641,D98&lt;1.75,D98&gt;=0.75),4.24,IF(AND(D98&lt;1.45,B98&gt;=2.5,D98&gt;=1.35,G98&gt;=0.187,H98&gt;=13.641,D98&lt;1.75,D98&gt;=0.75),4.68,IF(AND(D98&gt;=1.45,B98&gt;=2.5,D98&gt;=1.35,G98&gt;=0.187,H98&gt;=13.641,D98&lt;1.75,D98&gt;=0.75),4.833,IF(AND(H98&lt;13.18,D98&lt;2.05,A98&gt;=6,A98&lt;7.1,B98&lt;3.5,D98&gt;=1.75,D98&gt;=0.75),5.44,IF(AND(H98&gt;=13.18,D98&lt;2.05,A98&gt;=6,A98&lt;7.1,B98&lt;3.5,D98&gt;=1.75,D98&gt;=0.75),5.1,IF(AND(H98&lt;8.759,D98&gt;=2.05,A98&gt;=6,A98&lt;7.1,B98&lt;3.5,D98&gt;=1.75,D98&gt;=0.75),5.4,IF(AND(A98&gt;=5.75,A98&gt;=5.15,A98&lt;5.9,G98&gt;=0.086,F98&lt;2.5,H98&lt;13.641,D98&lt;1.75,D98&gt;=0.75),3.967,IF(AND(H98&lt;10.159,H98&gt;=8.759,D98&gt;=2.05,A98&gt;=6,A98&lt;7.1,B98&lt;3.5,D98&gt;=1.75,D98&gt;=0.75),5.925,IF(AND(D98&lt;1.2,A98&lt;5.75,A98&gt;=5.15,A98&lt;5.9,G98&gt;=0.086,F98&lt;2.5,H98&lt;13.641,D98&lt;1.75,D98&gt;=0.75),3.667,IF(AND(D98&lt;2.25,H98&gt;=10.159,H98&gt;=8.759,D98&gt;=2.05,A98&gt;=6,A98&lt;7.1,B98&lt;3.5,D98&gt;=1.75,D98&gt;=0.75),5.66,IF(AND(D98&gt;=2.25,H98&gt;=10.159,H98&gt;=8.759,D98&gt;=2.05,A98&gt;=6,A98&lt;7.1,B98&lt;3.5,D98&gt;=1.75,D98&gt;=0.75),5.34,IF(AND(D98&lt;1.35,D98&gt;=1.2,A98&lt;5.75,A98&gt;=5.15,A98&lt;5.9,G98&gt;=0.086,F98&lt;2.5,H98&lt;13.641,D98&lt;1.75,D98&gt;=0.75),4.025,IF(AND(D98&gt;=1.35,D98&gt;=1.2,A98&lt;5.75,A98&gt;=5.15,A98&lt;5.9,G98&gt;=0.086,F98&lt;2.5,H98&lt;13.641,D98&lt;1.75,D98&gt;=0.75),3.9,"shouldnthappen"))))))))))))))))))))))))))))))))))</f>
        <v>4.025</v>
      </c>
      <c r="AH98" s="1" t="n">
        <f aca="false">IF(AND(F98&lt;1.5,H98&lt;6.799,A98&lt;5.45),1.7,IF(AND(F98&gt;=1.5,H98&lt;6.799,A98&lt;5.45),4.1,IF(AND(D98&gt;=0.8,H98&gt;=6.799,A98&lt;5.45),3.9,IF(AND(H98&lt;7.564,F98&lt;2.5,A98&gt;=5.45),3.925,IF(AND(H98&gt;=16.284,F98&gt;=2.5,A98&gt;=5.45),6.5,IF(AND(A98&lt;4.35,D98&lt;0.8,H98&gt;=6.799,A98&lt;5.45),1.1,IF(AND(B98&lt;2.8,D98&lt;1.35,H98&gt;=7.564,F98&lt;2.5,A98&gt;=5.45),4.1,IF(AND(B98&gt;=2.8,D98&lt;1.35,H98&gt;=7.564,F98&lt;2.5,A98&gt;=5.45),4.267,IF(AND(B98&lt;2.75,D98&gt;=1.35,H98&gt;=7.564,F98&lt;2.5,A98&gt;=5.45),5,IF(AND(G98&gt;=0.078,G98&lt;0.26,H98&lt;16.284,F98&gt;=2.5,A98&gt;=5.45),6.06,IF(AND(G98&gt;=0.805,G98&gt;=0.26,H98&lt;16.284,F98&gt;=2.5,A98&gt;=5.45),5.02,IF(AND(H98&gt;=10.109,B98&gt;=3.45,A98&gt;=4.35,D98&lt;0.8,H98&gt;=6.799,A98&lt;5.45),1.55,IF(AND(D98&lt;2.25,G98&lt;0.078,G98&lt;0.26,H98&lt;16.284,F98&gt;=2.5,A98&gt;=5.45),5.6,IF(AND(D98&gt;=2.25,G98&lt;0.078,G98&lt;0.26,H98&lt;16.284,F98&gt;=2.5,A98&gt;=5.45),5.7,IF(AND(A98&lt;6.15,G98&lt;0.805,G98&gt;=0.26,H98&lt;16.284,F98&gt;=2.5,A98&gt;=5.45),4.967,IF(AND(A98&lt;4.65,H98&lt;12.227,B98&lt;3.45,A98&gt;=4.35,D98&lt;0.8,H98&gt;=6.799,A98&lt;5.45),1.333,IF(AND(A98&lt;4.85,H98&gt;=12.227,B98&lt;3.45,A98&gt;=4.35,D98&lt;0.8,H98&gt;=6.799,A98&lt;5.45),1.42,IF(AND(A98&gt;=4.85,H98&gt;=12.227,B98&lt;3.45,A98&gt;=4.35,D98&lt;0.8,H98&gt;=6.799,A98&lt;5.45),1.533,IF(AND(A98&lt;5.05,H98&lt;10.109,B98&gt;=3.45,A98&gt;=4.35,D98&lt;0.8,H98&gt;=6.799,A98&lt;5.45),1.4,IF(AND(A98&gt;=5.05,H98&lt;10.109,B98&gt;=3.45,A98&gt;=4.35,D98&lt;0.8,H98&gt;=6.799,A98&lt;5.45),1.5,IF(AND(G98&lt;0.14,H98&lt;13.531,B98&gt;=2.75,D98&gt;=1.35,H98&gt;=7.564,F98&lt;2.5,A98&gt;=5.45),4.7,IF(AND(G98&lt;0.187,H98&gt;=13.531,B98&gt;=2.75,D98&gt;=1.35,H98&gt;=7.564,F98&lt;2.5,A98&gt;=5.45),5,IF(AND(G98&gt;=0.187,H98&gt;=13.531,B98&gt;=2.75,D98&gt;=1.35,H98&gt;=7.564,F98&lt;2.5,A98&gt;=5.45),4.66,IF(AND(A98&lt;6.35,A98&gt;=6.15,G98&lt;0.805,G98&gt;=0.26,H98&lt;16.284,F98&gt;=2.5,A98&gt;=5.45),6,IF(AND(D98&lt;0.15,A98&gt;=4.65,H98&lt;12.227,B98&lt;3.45,A98&gt;=4.35,D98&lt;0.8,H98&gt;=6.799,A98&lt;5.45),1.5,IF(AND(H98&lt;10.723,G98&gt;=0.14,H98&lt;13.531,B98&gt;=2.75,D98&gt;=1.35,H98&gt;=7.564,F98&lt;2.5,A98&gt;=5.45),4.6,IF(AND(H98&gt;=10.723,G98&gt;=0.14,H98&lt;13.531,B98&gt;=2.75,D98&gt;=1.35,H98&gt;=7.564,F98&lt;2.5,A98&gt;=5.45),4.46,IF(AND(G98&lt;0.364,A98&gt;=6.35,A98&gt;=6.15,G98&lt;0.805,G98&gt;=0.26,H98&lt;16.284,F98&gt;=2.5,A98&gt;=5.45),5.28,IF(AND(A98&lt;5.1,D98&gt;=0.15,A98&gt;=4.65,H98&lt;12.227,B98&lt;3.45,A98&gt;=4.35,D98&lt;0.8,H98&gt;=6.799,A98&lt;5.45),1.36,IF(AND(A98&gt;=5.1,D98&gt;=0.15,A98&gt;=4.65,H98&lt;12.227,B98&lt;3.45,A98&gt;=4.35,D98&lt;0.8,H98&gt;=6.799,A98&lt;5.45),1.4,IF(AND(G98&gt;=0.6,G98&gt;=0.364,A98&gt;=6.35,A98&gt;=6.15,G98&lt;0.805,G98&gt;=0.26,H98&lt;16.284,F98&gt;=2.5,A98&gt;=5.45),5.1,IF(AND(A98&gt;=6.95,G98&lt;0.6,G98&gt;=0.364,A98&gt;=6.35,A98&gt;=6.15,G98&lt;0.805,G98&gt;=0.26,H98&lt;16.284,F98&gt;=2.5,A98&gt;=5.45),5.8,IF(AND(B98&lt;3.2,A98&lt;6.95,G98&lt;0.6,G98&gt;=0.364,A98&gt;=6.35,A98&gt;=6.15,G98&lt;0.805,G98&gt;=0.26,H98&lt;16.284,F98&gt;=2.5,A98&gt;=5.45),5.6,IF(AND(B98&gt;=3.2,A98&lt;6.95,G98&lt;0.6,G98&gt;=0.364,A98&gt;=6.35,A98&gt;=6.15,G98&lt;0.805,G98&gt;=0.26,H98&lt;16.284,F98&gt;=2.5,A98&gt;=5.45),5.7,"shouldnthappen"))))))))))))))))))))))))))))))))))</f>
        <v>4.267</v>
      </c>
      <c r="AI98" s="1" t="n">
        <f aca="false">IF(AND(B98&gt;=3.55,A98&lt;5.05,F98&lt;1.5),1,IF(AND(H98&gt;=13.436,A98&gt;=5.05,F98&lt;1.5),1.633,IF(AND(A98&lt;4.35,B98&lt;3.55,A98&lt;5.05,F98&lt;1.5),1.1,IF(AND(A98&lt;5.15,H98&lt;13.436,A98&gt;=5.05,F98&lt;1.5),1.6,IF(AND(G98&lt;0.837,D98&lt;1.2,B98&lt;2.65,F98&gt;=1.5),3.7,IF(AND(G98&gt;=0.837,D98&lt;1.2,B98&lt;2.65,F98&gt;=1.5),3,IF(AND(D98&lt;1.4,D98&gt;=1.2,B98&lt;2.65,F98&gt;=1.5),4.133,IF(AND(D98&gt;=1.4,D98&gt;=1.2,B98&lt;2.65,F98&gt;=1.5),4.633,IF(AND(G98&lt;0.302,A98&gt;=4.35,B98&lt;3.55,A98&lt;5.05,F98&lt;1.5),1.34,IF(AND(D98&gt;=0.3,A98&gt;=5.15,H98&lt;13.436,A98&gt;=5.05,F98&lt;1.5),1.5,IF(AND(G98&lt;0.233,G98&lt;0.265,D98&lt;1.55,B98&gt;=2.65,F98&gt;=1.5),4.56,IF(AND(G98&gt;=0.233,G98&lt;0.265,D98&lt;1.55,B98&gt;=2.65,F98&gt;=1.5),5.1,IF(AND(G98&lt;0.395,G98&gt;=0.265,D98&lt;1.55,B98&gt;=2.65,F98&gt;=1.5),4.025,IF(AND(H98&lt;13.935,A98&gt;=7.05,D98&gt;=1.55,B98&gt;=2.65,F98&gt;=1.5),6.12,IF(AND(H98&gt;=13.935,A98&gt;=7.05,D98&gt;=1.55,B98&gt;=2.65,F98&gt;=1.5),6.64,IF(AND(G98&gt;=0.858,G98&gt;=0.302,A98&gt;=4.35,B98&lt;3.55,A98&lt;5.05,F98&lt;1.5),1.3,IF(AND(H98&lt;6.543,D98&lt;0.3,A98&gt;=5.15,H98&lt;13.436,A98&gt;=5.05,F98&lt;1.5),1.4,IF(AND(H98&gt;=6.543,D98&lt;0.3,A98&gt;=5.15,H98&lt;13.436,A98&gt;=5.05,F98&lt;1.5),1.48,IF(AND(A98&lt;6.3,G98&gt;=0.395,G98&gt;=0.265,D98&lt;1.55,B98&gt;=2.65,F98&gt;=1.5),4.14,IF(AND(A98&gt;=6.3,G98&gt;=0.395,G98&gt;=0.265,D98&lt;1.55,B98&gt;=2.65,F98&gt;=1.5),4.767,IF(AND(G98&gt;=0.669,B98&lt;3.15,A98&lt;7.05,D98&gt;=1.55,B98&gt;=2.65,F98&gt;=1.5),5,IF(AND(H98&lt;9.459,G98&lt;0.858,G98&gt;=0.302,A98&gt;=4.35,B98&lt;3.55,A98&lt;5.05,F98&lt;1.5),1.4,IF(AND(H98&gt;=9.459,G98&lt;0.858,G98&gt;=0.302,A98&gt;=4.35,B98&lt;3.55,A98&lt;5.05,F98&lt;1.5),1.6,IF(AND(G98&gt;=0.433,G98&lt;0.669,B98&lt;3.15,A98&lt;7.05,D98&gt;=1.55,B98&gt;=2.65,F98&gt;=1.5),5.68,IF(AND(G98&lt;0.481,H98&lt;10.257,B98&gt;=3.15,A98&lt;7.05,D98&gt;=1.55,B98&gt;=2.65,F98&gt;=1.5),5.7,IF(AND(G98&gt;=0.481,H98&lt;10.257,B98&gt;=3.15,A98&lt;7.05,D98&gt;=1.55,B98&gt;=2.65,F98&gt;=1.5),5.9,IF(AND(D98&lt;2.15,H98&gt;=10.257,B98&gt;=3.15,A98&lt;7.05,D98&gt;=1.55,B98&gt;=2.65,F98&gt;=1.5),5.1,IF(AND(D98&gt;=2.15,H98&gt;=10.257,B98&gt;=3.15,A98&lt;7.05,D98&gt;=1.55,B98&gt;=2.65,F98&gt;=1.5),5.42,IF(AND(G98&lt;0.098,G98&lt;0.433,G98&lt;0.669,B98&lt;3.15,A98&lt;7.05,D98&gt;=1.55,B98&gt;=2.65,F98&gt;=1.5),5.567,IF(AND(D98&lt;1.8,G98&gt;=0.098,G98&lt;0.433,G98&lt;0.669,B98&lt;3.15,A98&lt;7.05,D98&gt;=1.55,B98&gt;=2.65,F98&gt;=1.5),5.033,IF(AND(G98&gt;=0.312,D98&gt;=1.8,G98&gt;=0.098,G98&lt;0.433,G98&lt;0.669,B98&lt;3.15,A98&lt;7.05,D98&gt;=1.55,B98&gt;=2.65,F98&gt;=1.5),5.4,IF(AND(H98&lt;9.002,G98&lt;0.312,D98&gt;=1.8,G98&gt;=0.098,G98&lt;0.433,G98&lt;0.669,B98&lt;3.15,A98&lt;7.05,D98&gt;=1.55,B98&gt;=2.65,F98&gt;=1.5),5.1,IF(AND(H98&gt;=9.002,G98&lt;0.312,D98&gt;=1.8,G98&gt;=0.098,G98&lt;0.433,G98&lt;0.669,B98&lt;3.15,A98&lt;7.05,D98&gt;=1.55,B98&gt;=2.65,F98&gt;=1.5),5.26,"shouldnthappen")))))))))))))))))))))))))))))))))</f>
        <v>4.14</v>
      </c>
      <c r="AJ98" s="1" t="n">
        <f aca="false">IF(AND(A98&gt;=5.25,D98&gt;=0.35,D98&lt;0.8),1.433,IF(AND(F98&gt;=2.5,H98&lt;6.927,D98&gt;=0.8),5.1,IF(AND(H98&lt;5.85,B98&lt;3.65,D98&lt;0.35,D98&lt;0.8),1,IF(AND(A98&lt;5.55,B98&gt;=3.65,D98&lt;0.35,D98&lt;0.8),1.5,IF(AND(A98&gt;=5.55,B98&gt;=3.65,D98&lt;0.35,D98&lt;0.8),1.7,IF(AND(H98&lt;7.949,A98&lt;5.25,D98&gt;=0.35,D98&lt;0.8),1.9,IF(AND(H98&gt;=7.949,A98&lt;5.25,D98&gt;=0.35,D98&lt;0.8),1.54,IF(AND(A98&lt;5.55,F98&lt;2.5,H98&lt;6.927,D98&gt;=0.8),3.98,IF(AND(A98&gt;=5.55,F98&lt;2.5,H98&lt;6.927,D98&gt;=0.8),4.1,IF(AND(A98&gt;=7.25,D98&gt;=1.55,H98&gt;=6.927,D98&gt;=0.8),6.65,IF(AND(A98&lt;5.75,D98&lt;1.2,D98&lt;1.55,H98&gt;=6.927,D98&gt;=0.8),3.62,IF(AND(A98&gt;=5.75,D98&lt;1.2,D98&lt;1.55,H98&gt;=6.927,D98&gt;=0.8),4.1,IF(AND(G98&lt;0.175,A98&lt;4.8,H98&gt;=5.85,B98&lt;3.65,D98&lt;0.35,D98&lt;0.8),1.5,IF(AND(G98&gt;=0.175,A98&lt;4.8,H98&gt;=5.85,B98&lt;3.65,D98&lt;0.35,D98&lt;0.8),1.3,IF(AND(A98&gt;=5.05,A98&gt;=4.8,H98&gt;=5.85,B98&lt;3.65,D98&lt;0.35,D98&lt;0.8),1.5,IF(AND(G98&gt;=0.735,A98&lt;6.25,D98&gt;=1.2,D98&lt;1.55,H98&gt;=6.927,D98&gt;=0.8),4,IF(AND(H98&lt;10.464,A98&lt;6.2,A98&lt;7.25,D98&gt;=1.55,H98&gt;=6.927,D98&gt;=0.8),5.1,IF(AND(H98&gt;=10.464,A98&lt;6.2,A98&lt;7.25,D98&gt;=1.55,H98&gt;=6.927,D98&gt;=0.8),4.9,IF(AND(G98&lt;0.418,A98&lt;5.05,A98&gt;=4.8,H98&gt;=5.85,B98&lt;3.65,D98&lt;0.35,D98&lt;0.8),1.48,IF(AND(G98&gt;=0.418,A98&lt;5.05,A98&gt;=4.8,H98&gt;=5.85,B98&lt;3.65,D98&lt;0.35,D98&lt;0.8),1.3,IF(AND(B98&lt;2.75,G98&lt;0.735,A98&lt;6.25,D98&gt;=1.2,D98&lt;1.55,H98&gt;=6.927,D98&gt;=0.8),4.35,IF(AND(H98&lt;15.422,D98&lt;1.45,A98&gt;=6.25,D98&gt;=1.2,D98&lt;1.55,H98&gt;=6.927,D98&gt;=0.8),4.375,IF(AND(H98&gt;=15.422,D98&lt;1.45,A98&gt;=6.25,D98&gt;=1.2,D98&lt;1.55,H98&gt;=6.927,D98&gt;=0.8),4.7,IF(AND(A98&lt;6.4,D98&gt;=1.45,A98&gt;=6.25,D98&gt;=1.2,D98&lt;1.55,H98&gt;=6.927,D98&gt;=0.8),5.1,IF(AND(G98&gt;=0.576,D98&lt;2.15,A98&gt;=6.2,A98&lt;7.25,D98&gt;=1.55,H98&gt;=6.927,D98&gt;=0.8),5.1,IF(AND(G98&lt;0.537,D98&gt;=2.15,A98&gt;=6.2,A98&lt;7.25,D98&gt;=1.55,H98&gt;=6.927,D98&gt;=0.8),5.533,IF(AND(G98&gt;=0.537,D98&gt;=2.15,A98&gt;=6.2,A98&lt;7.25,D98&gt;=1.55,H98&gt;=6.927,D98&gt;=0.8),5.9,IF(AND(D98&lt;1.45,B98&gt;=2.75,G98&lt;0.735,A98&lt;6.25,D98&gt;=1.2,D98&lt;1.55,H98&gt;=6.927,D98&gt;=0.8),4.6,IF(AND(D98&gt;=1.45,B98&gt;=2.75,G98&lt;0.735,A98&lt;6.25,D98&gt;=1.2,D98&lt;1.55,H98&gt;=6.927,D98&gt;=0.8),4.5,IF(AND(H98&lt;12.582,A98&gt;=6.4,D98&gt;=1.45,A98&gt;=6.25,D98&gt;=1.2,D98&lt;1.55,H98&gt;=6.927,D98&gt;=0.8),4.66,IF(AND(H98&gt;=12.582,A98&gt;=6.4,D98&gt;=1.45,A98&gt;=6.25,D98&gt;=1.2,D98&lt;1.55,H98&gt;=6.927,D98&gt;=0.8),4.9,IF(AND(B98&lt;2.75,G98&lt;0.576,D98&lt;2.15,A98&gt;=6.2,A98&lt;7.25,D98&gt;=1.55,H98&gt;=6.927,D98&gt;=0.8),5.3,IF(AND(G98&gt;=0.395,B98&gt;=2.75,G98&lt;0.576,D98&lt;2.15,A98&gt;=6.2,A98&lt;7.25,D98&gt;=1.55,H98&gt;=6.927,D98&gt;=0.8),5.6,IF(AND(D98&gt;=1.9,G98&lt;0.395,B98&gt;=2.75,G98&lt;0.576,D98&lt;2.15,A98&gt;=6.2,A98&lt;7.25,D98&gt;=1.55,H98&gt;=6.927,D98&gt;=0.8),5.333,IF(AND(B98&lt;2.95,D98&lt;1.9,G98&lt;0.395,B98&gt;=2.75,G98&lt;0.576,D98&lt;2.15,A98&gt;=6.2,A98&lt;7.25,D98&gt;=1.55,H98&gt;=6.927,D98&gt;=0.8),5.6,IF(AND(B98&gt;=2.95,D98&lt;1.9,G98&lt;0.395,B98&gt;=2.75,G98&lt;0.576,D98&lt;2.15,A98&gt;=6.2,A98&lt;7.25,D98&gt;=1.55,H98&gt;=6.927,D98&gt;=0.8),5.5,"shouldnthappen"))))))))))))))))))))))))))))))))))))</f>
        <v>4.6</v>
      </c>
      <c r="AK98" s="1" t="n">
        <f aca="false">IF(AND(H98&lt;5.85,B98&lt;3.65,F98&lt;1.5),1,IF(AND(B98&gt;=3.95,B98&gt;=3.65,F98&lt;1.5),1.433,IF(AND(A98&lt;5.15,F98&lt;2.5,F98&gt;=1.5),3.075,IF(AND(D98&gt;=0.35,H98&gt;=5.85,B98&lt;3.65,F98&lt;1.5),1.5,IF(AND(G98&lt;0.168,B98&lt;3.95,B98&gt;=3.65,F98&lt;1.5),1.7,IF(AND(H98&lt;5.767,A98&lt;7.25,F98&gt;=2.5,F98&gt;=1.5),4.5,IF(AND(D98&lt;1.9,A98&gt;=7.25,F98&gt;=2.5,F98&gt;=1.5),6.3,IF(AND(D98&gt;=1.9,A98&gt;=7.25,F98&gt;=2.5,F98&gt;=1.5),6.575,IF(AND(B98&lt;3.75,G98&gt;=0.168,B98&lt;3.95,B98&gt;=3.65,F98&lt;1.5),1.5,IF(AND(B98&gt;=3.75,G98&gt;=0.168,B98&lt;3.95,B98&gt;=3.65,F98&lt;1.5),1.6,IF(AND(D98&gt;=1.35,A98&lt;6.15,A98&gt;=5.15,F98&lt;2.5,F98&gt;=1.5),4.42,IF(AND(D98&lt;1.4,A98&gt;=6.15,A98&gt;=5.15,F98&lt;2.5,F98&gt;=1.5),4.5,IF(AND(D98&gt;=1.4,A98&gt;=6.15,A98&gt;=5.15,F98&lt;2.5,F98&gt;=1.5),4.675,IF(AND(D98&lt;0.15,H98&lt;11.218,D98&lt;0.35,H98&gt;=5.85,B98&lt;3.65,F98&lt;1.5),1.5,IF(AND(D98&lt;0.15,H98&gt;=11.218,D98&lt;0.35,H98&gt;=5.85,B98&lt;3.65,F98&lt;1.5),1.1,IF(AND(B98&lt;2.7,D98&lt;1.35,A98&lt;6.15,A98&gt;=5.15,F98&lt;2.5,F98&gt;=1.5),3.82,IF(AND(A98&lt;6.15,G98&gt;=0.755,H98&gt;=5.767,A98&lt;7.25,F98&gt;=2.5,F98&gt;=1.5),4.98,IF(AND(A98&gt;=6.15,G98&gt;=0.755,H98&gt;=5.767,A98&lt;7.25,F98&gt;=2.5,F98&gt;=1.5),5.3,IF(AND(B98&lt;3.4,D98&gt;=0.15,H98&lt;11.218,D98&lt;0.35,H98&gt;=5.85,B98&lt;3.65,F98&lt;1.5),1.4,IF(AND(B98&gt;=3.4,D98&gt;=0.15,H98&lt;11.218,D98&lt;0.35,H98&gt;=5.85,B98&lt;3.65,F98&lt;1.5),1.3,IF(AND(H98&lt;11.731,D98&gt;=0.15,H98&gt;=11.218,D98&lt;0.35,H98&gt;=5.85,B98&lt;3.65,F98&lt;1.5),1.2,IF(AND(H98&lt;9.053,B98&gt;=2.7,D98&lt;1.35,A98&lt;6.15,A98&gt;=5.15,F98&lt;2.5,F98&gt;=1.5),3.85,IF(AND(D98&gt;=2.1,B98&lt;2.85,G98&lt;0.755,H98&gt;=5.767,A98&lt;7.25,F98&gt;=2.5,F98&gt;=1.5),5.6,IF(AND(D98&gt;=2.45,B98&gt;=2.85,G98&lt;0.755,H98&gt;=5.767,A98&lt;7.25,F98&gt;=2.5,F98&gt;=1.5),5.8,IF(AND(B98&gt;=3.45,H98&gt;=11.731,D98&gt;=0.15,H98&gt;=11.218,D98&lt;0.35,H98&gt;=5.85,B98&lt;3.65,F98&lt;1.5),1.3,IF(AND(A98&lt;5.9,H98&gt;=9.053,B98&gt;=2.7,D98&lt;1.35,A98&lt;6.15,A98&gt;=5.15,F98&lt;2.5,F98&gt;=1.5),4.3,IF(AND(A98&gt;=5.9,H98&gt;=9.053,B98&gt;=2.7,D98&lt;1.35,A98&lt;6.15,A98&gt;=5.15,F98&lt;2.5,F98&gt;=1.5),4,IF(AND(G98&gt;=0.519,D98&lt;2.1,B98&lt;2.85,G98&lt;0.755,H98&gt;=5.767,A98&lt;7.25,F98&gt;=2.5,F98&gt;=1.5),4.9,IF(AND(A98&gt;=7.05,D98&lt;2.45,B98&gt;=2.85,G98&lt;0.755,H98&gt;=5.767,A98&lt;7.25,F98&gt;=2.5,F98&gt;=1.5),5.8,IF(AND(H98&lt;14.396,B98&lt;3.45,H98&gt;=11.731,D98&gt;=0.15,H98&gt;=11.218,D98&lt;0.35,H98&gt;=5.85,B98&lt;3.65,F98&lt;1.5),1.44,IF(AND(H98&gt;=14.396,B98&lt;3.45,H98&gt;=11.731,D98&gt;=0.15,H98&gt;=11.218,D98&lt;0.35,H98&gt;=5.85,B98&lt;3.65,F98&lt;1.5),1.3,IF(AND(G98&lt;0.282,G98&lt;0.519,D98&lt;2.1,B98&lt;2.85,G98&lt;0.755,H98&gt;=5.767,A98&lt;7.25,F98&gt;=2.5,F98&gt;=1.5),5.1,IF(AND(G98&gt;=0.282,G98&lt;0.519,D98&lt;2.1,B98&lt;2.85,G98&lt;0.755,H98&gt;=5.767,A98&lt;7.25,F98&gt;=2.5,F98&gt;=1.5),5.3,IF(AND(A98&lt;6.4,D98&lt;1.9,A98&lt;7.05,D98&lt;2.45,B98&gt;=2.85,G98&lt;0.755,H98&gt;=5.767,A98&lt;7.25,F98&gt;=2.5,F98&gt;=1.5),5.6,IF(AND(A98&gt;=6.4,D98&lt;1.9,A98&lt;7.05,D98&lt;2.45,B98&gt;=2.85,G98&lt;0.755,H98&gt;=5.767,A98&lt;7.25,F98&gt;=2.5,F98&gt;=1.5),5.5,IF(AND(H98&lt;8.884,D98&gt;=1.9,A98&lt;7.05,D98&lt;2.45,B98&gt;=2.85,G98&lt;0.755,H98&gt;=5.767,A98&lt;7.25,F98&gt;=2.5,F98&gt;=1.5),5.3,IF(AND(H98&gt;=8.884,D98&gt;=1.9,A98&lt;7.05,D98&lt;2.45,B98&gt;=2.85,G98&lt;0.755,H98&gt;=5.767,A98&lt;7.25,F98&gt;=2.5,F98&gt;=1.5),5.52,"shouldnthappen")))))))))))))))))))))))))))))))))))))</f>
        <v>4.3</v>
      </c>
      <c r="AL98" s="1" t="n">
        <f aca="false">IF(AND(H98&lt;5.85,A98&lt;5.05,D98&lt;0.8),1,IF(AND(B98&lt;3.35,A98&gt;=5.05,D98&lt;0.8),1.7,IF(AND(D98&gt;=2.45,F98&gt;=2.5,D98&gt;=0.8),6.05,IF(AND(H98&gt;=11.218,H98&gt;=5.85,A98&lt;5.05,D98&lt;0.8),1.28,IF(AND(G98&gt;=0.948,B98&gt;=3.35,A98&gt;=5.05,D98&lt;0.8),1.7,IF(AND(G98&gt;=0.423,H98&lt;11.218,H98&gt;=5.85,A98&lt;5.05,D98&lt;0.8),1.3,IF(AND(B98&lt;3.6,G98&lt;0.948,B98&gt;=3.35,A98&gt;=5.05,D98&lt;0.8),1.4,IF(AND(H98&lt;10.258,D98&lt;1.15,A98&lt;5.9,F98&lt;2.5,D98&gt;=0.8),3.36,IF(AND(H98&gt;=10.258,D98&lt;1.15,A98&lt;5.9,F98&lt;2.5,D98&gt;=0.8),3.9,IF(AND(A98&lt;5.3,D98&gt;=1.15,A98&lt;5.9,F98&lt;2.5,D98&gt;=0.8),3.9,IF(AND(D98&lt;1.55,B98&lt;2.75,A98&gt;=5.9,F98&lt;2.5,D98&gt;=0.8),4.64,IF(AND(D98&gt;=1.55,B98&lt;2.75,A98&gt;=5.9,F98&lt;2.5,D98&gt;=0.8),5.1,IF(AND(D98&gt;=1.6,B98&gt;=2.75,A98&gt;=5.9,F98&lt;2.5,D98&gt;=0.8),5,IF(AND(H98&lt;5.767,H98&lt;8.598,D98&lt;2.45,F98&gt;=2.5,D98&gt;=0.8),4.5,IF(AND(A98&lt;6.25,H98&gt;=8.598,D98&lt;2.45,F98&gt;=2.5,D98&gt;=0.8),5.02,IF(AND(B98&lt;3.55,G98&lt;0.423,H98&lt;11.218,H98&gt;=5.85,A98&lt;5.05,D98&lt;0.8),1.525,IF(AND(B98&gt;=3.55,G98&lt;0.423,H98&lt;11.218,H98&gt;=5.85,A98&lt;5.05,D98&lt;0.8),1.4,IF(AND(H98&gt;=13.932,B98&gt;=3.6,G98&lt;0.948,B98&gt;=3.35,A98&gt;=5.05,D98&lt;0.8),1.65,IF(AND(G98&gt;=0.652,A98&gt;=5.3,D98&gt;=1.15,A98&lt;5.9,F98&lt;2.5,D98&gt;=0.8),3.8,IF(AND(D98&lt;1.35,D98&lt;1.6,B98&gt;=2.75,A98&gt;=5.9,F98&lt;2.5,D98&gt;=0.8),4.42,IF(AND(H98&lt;6.656,H98&gt;=5.767,H98&lt;8.598,D98&lt;2.45,F98&gt;=2.5,D98&gt;=0.8),5.033,IF(AND(H98&gt;=6.656,H98&gt;=5.767,H98&lt;8.598,D98&lt;2.45,F98&gt;=2.5,D98&gt;=0.8),5.1,IF(AND(G98&gt;=0.885,A98&gt;=6.25,H98&gt;=8.598,D98&lt;2.45,F98&gt;=2.5,D98&gt;=0.8),5.2,IF(AND(H98&lt;6.926,H98&lt;13.932,B98&gt;=3.6,G98&lt;0.948,B98&gt;=3.35,A98&gt;=5.05,D98&lt;0.8),1.433,IF(AND(H98&gt;=6.926,H98&lt;13.932,B98&gt;=3.6,G98&lt;0.948,B98&gt;=3.35,A98&gt;=5.05,D98&lt;0.8),1.5,IF(AND(A98&lt;5.65,G98&lt;0.652,A98&gt;=5.3,D98&gt;=1.15,A98&lt;5.9,F98&lt;2.5,D98&gt;=0.8),4.36,IF(AND(A98&gt;=5.65,G98&lt;0.652,A98&gt;=5.3,D98&gt;=1.15,A98&lt;5.9,F98&lt;2.5,D98&gt;=0.8),4.2,IF(AND(H98&gt;=13.561,D98&gt;=1.35,D98&lt;1.6,B98&gt;=2.75,A98&gt;=5.9,F98&lt;2.5,D98&gt;=0.8),4.767,IF(AND(H98&lt;9.091,G98&lt;0.885,A98&gt;=6.25,H98&gt;=8.598,D98&lt;2.45,F98&gt;=2.5,D98&gt;=0.8),6.3,IF(AND(H98&gt;=12.206,H98&lt;13.561,D98&gt;=1.35,D98&lt;1.6,B98&gt;=2.75,A98&gt;=5.9,F98&lt;2.5,D98&gt;=0.8),4.4,IF(AND(D98&gt;=2.25,H98&gt;=9.091,G98&lt;0.885,A98&gt;=6.25,H98&gt;=8.598,D98&lt;2.45,F98&gt;=2.5,D98&gt;=0.8),5.9,IF(AND(B98&lt;3.05,H98&lt;12.206,H98&lt;13.561,D98&gt;=1.35,D98&lt;1.6,B98&gt;=2.75,A98&gt;=5.9,F98&lt;2.5,D98&gt;=0.8),4.6,IF(AND(B98&gt;=3.05,H98&lt;12.206,H98&lt;13.561,D98&gt;=1.35,D98&lt;1.6,B98&gt;=2.75,A98&gt;=5.9,F98&lt;2.5,D98&gt;=0.8),4.7,IF(AND(G98&gt;=0.596,D98&lt;2.25,H98&gt;=9.091,G98&lt;0.885,A98&gt;=6.25,H98&gt;=8.598,D98&lt;2.45,F98&gt;=2.5,D98&gt;=0.8),5.1,IF(AND(G98&gt;=0.379,G98&lt;0.596,D98&lt;2.25,H98&gt;=9.091,G98&lt;0.885,A98&gt;=6.25,H98&gt;=8.598,D98&lt;2.45,F98&gt;=2.5,D98&gt;=0.8),5.767,IF(AND(D98&lt;2.15,G98&lt;0.379,G98&lt;0.596,D98&lt;2.25,H98&gt;=9.091,G98&lt;0.885,A98&gt;=6.25,H98&gt;=8.598,D98&lt;2.45,F98&gt;=2.5,D98&gt;=0.8),5.4,IF(AND(D98&gt;=2.15,G98&lt;0.379,G98&lt;0.596,D98&lt;2.25,H98&gt;=9.091,G98&lt;0.885,A98&gt;=6.25,H98&gt;=8.598,D98&lt;2.45,F98&gt;=2.5,D98&gt;=0.8),5.6,"shouldnthappen")))))))))))))))))))))))))))))))))))))</f>
        <v>4.2</v>
      </c>
      <c r="AM98" s="1" t="n">
        <f aca="false">IF(AND(H98&lt;5.245,D98&lt;0.8),1,IF(AND(A98&lt;4.5,H98&gt;=5.245,D98&lt;0.8),1.35,IF(AND(D98&gt;=0.5,A98&gt;=4.5,H98&gt;=5.245,D98&lt;0.8),1.6,IF(AND(H98&lt;7.25,B98&lt;2.6,A98&lt;6.15,D98&gt;=0.8),4.375,IF(AND(H98&gt;=7.25,B98&lt;2.6,A98&lt;6.15,D98&gt;=0.8),3.075,IF(AND(H98&lt;13.935,A98&gt;=7.05,A98&gt;=6.15,D98&gt;=0.8),6.067,IF(AND(H98&gt;=13.935,A98&gt;=7.05,A98&gt;=6.15,D98&gt;=0.8),6.525,IF(AND(G98&gt;=0.948,D98&lt;0.5,A98&gt;=4.5,H98&gt;=5.245,D98&lt;0.8),1.7,IF(AND(G98&lt;0.568,D98&gt;=1.55,B98&gt;=2.6,A98&lt;6.15,D98&gt;=0.8),5.1,IF(AND(G98&gt;=0.568,D98&gt;=1.55,B98&gt;=2.6,A98&lt;6.15,D98&gt;=0.8),5,IF(AND(A98&gt;=6.6,B98&gt;=3.15,A98&lt;7.05,A98&gt;=6.15,D98&gt;=0.8),5.78,IF(AND(G98&lt;0.165,G98&lt;0.273,D98&lt;1.55,B98&gt;=2.6,A98&lt;6.15,D98&gt;=0.8),4.1,IF(AND(G98&gt;=0.165,G98&lt;0.273,D98&lt;1.55,B98&gt;=2.6,A98&lt;6.15,D98&gt;=0.8),4.5,IF(AND(D98&lt;1.35,G98&gt;=0.273,D98&lt;1.55,B98&gt;=2.6,A98&lt;6.15,D98&gt;=0.8),4.08,IF(AND(D98&gt;=1.35,G98&gt;=0.273,D98&lt;1.55,B98&gt;=2.6,A98&lt;6.15,D98&gt;=0.8),4.4,IF(AND(D98&lt;1.45,F98&lt;2.5,B98&lt;3.15,A98&lt;7.05,A98&gt;=6.15,D98&gt;=0.8),4.38,IF(AND(D98&gt;=1.45,F98&lt;2.5,B98&lt;3.15,A98&lt;7.05,A98&gt;=6.15,D98&gt;=0.8),4.75,IF(AND(D98&gt;=2.25,F98&gt;=2.5,B98&lt;3.15,A98&lt;7.05,A98&gt;=6.15,D98&gt;=0.8),5.16,IF(AND(H98&lt;11.488,A98&lt;6.6,B98&gt;=3.15,A98&lt;7.05,A98&gt;=6.15,D98&gt;=0.8),6,IF(AND(H98&gt;=14.396,D98&lt;0.25,G98&lt;0.948,D98&lt;0.5,A98&gt;=4.5,H98&gt;=5.245,D98&lt;0.8),1.3,IF(AND(A98&gt;=5.55,D98&gt;=0.25,G98&lt;0.948,D98&lt;0.5,A98&gt;=4.5,H98&gt;=5.245,D98&lt;0.8),1.7,IF(AND(D98&lt;1.85,D98&lt;2.25,F98&gt;=2.5,B98&lt;3.15,A98&lt;7.05,A98&gt;=6.15,D98&gt;=0.8),5.6,IF(AND(G98&lt;0.669,H98&gt;=11.488,A98&lt;6.6,B98&gt;=3.15,A98&lt;7.05,A98&gt;=6.15,D98&gt;=0.8),4.7,IF(AND(G98&gt;=0.669,H98&gt;=11.488,A98&lt;6.6,B98&gt;=3.15,A98&lt;7.05,A98&gt;=6.15,D98&gt;=0.8),5.22,IF(AND(H98&lt;6.543,H98&lt;14.396,D98&lt;0.25,G98&lt;0.948,D98&lt;0.5,A98&gt;=4.5,H98&gt;=5.245,D98&lt;0.8),1.4,IF(AND(A98&lt;4.95,A98&lt;5.55,D98&gt;=0.25,G98&lt;0.948,D98&lt;0.5,A98&gt;=4.5,H98&gt;=5.245,D98&lt;0.8),1.4,IF(AND(A98&gt;=4.95,A98&lt;5.55,D98&gt;=0.25,G98&lt;0.948,D98&lt;0.5,A98&gt;=4.5,H98&gt;=5.245,D98&lt;0.8),1.48,IF(AND(H98&lt;10.667,D98&gt;=1.85,D98&lt;2.25,F98&gt;=2.5,B98&lt;3.15,A98&lt;7.05,A98&gt;=6.15,D98&gt;=0.8),5.25,IF(AND(H98&gt;=10.667,D98&gt;=1.85,D98&lt;2.25,F98&gt;=2.5,B98&lt;3.15,A98&lt;7.05,A98&gt;=6.15,D98&gt;=0.8),5.55,IF(AND(G98&lt;0.063,H98&gt;=6.543,H98&lt;14.396,D98&lt;0.25,G98&lt;0.948,D98&lt;0.5,A98&gt;=4.5,H98&gt;=5.245,D98&lt;0.8),1.4,IF(AND(H98&lt;9.212,G98&gt;=0.063,H98&gt;=6.543,H98&lt;14.396,D98&lt;0.25,G98&lt;0.948,D98&lt;0.5,A98&gt;=4.5,H98&gt;=5.245,D98&lt;0.8),1.475,IF(AND(H98&gt;=9.212,G98&gt;=0.063,H98&gt;=6.543,H98&lt;14.396,D98&lt;0.25,G98&lt;0.948,D98&lt;0.5,A98&gt;=4.5,H98&gt;=5.245,D98&lt;0.8),1.5,"shouldnthappen"))))))))))))))))))))))))))))))))</f>
        <v>4.08</v>
      </c>
      <c r="AN98" s="1" t="n">
        <f aca="false">IF(AND(D98&lt;0.7,A98&gt;=5.55),1.633,IF(AND(G98&lt;0.38,B98&lt;2.8,A98&lt;5.55),4.3,IF(AND(G98&gt;=0.38,B98&lt;2.8,A98&lt;5.55),3.325,IF(AND(D98&gt;=0.35,B98&gt;=2.8,A98&lt;5.55),1.6,IF(AND(B98&gt;=3.4,A98&lt;4.8,D98&lt;0.35,B98&gt;=2.8,A98&lt;5.55),1,IF(AND(H98&gt;=11.789,A98&lt;5.9,D98&lt;1.55,D98&gt;=0.7,A98&gt;=5.55),4.325,IF(AND(F98&gt;=2.5,A98&gt;=5.9,D98&lt;1.55,D98&gt;=0.7,A98&gt;=5.55),5.05,IF(AND(D98&lt;1.9,A98&gt;=7.25,D98&gt;=1.55,D98&gt;=0.7,A98&gt;=5.55),6.3,IF(AND(D98&gt;=1.9,A98&gt;=7.25,D98&gt;=1.55,D98&gt;=0.7,A98&gt;=5.55),6.4,IF(AND(A98&lt;4.35,B98&lt;3.4,A98&lt;4.8,D98&lt;0.35,B98&gt;=2.8,A98&lt;5.55),1.1,IF(AND(G98&gt;=0.934,B98&lt;3.45,A98&gt;=4.8,D98&lt;0.35,B98&gt;=2.8,A98&lt;5.55),1.7,IF(AND(H98&gt;=14.877,B98&gt;=3.45,A98&gt;=4.8,D98&lt;0.35,B98&gt;=2.8,A98&lt;5.55),1.3,IF(AND(B98&lt;2.6,H98&lt;11.789,A98&lt;5.9,D98&lt;1.55,D98&gt;=0.7,A98&gt;=5.55),3.9,IF(AND(B98&gt;=2.6,H98&lt;11.789,A98&lt;5.9,D98&lt;1.55,D98&gt;=0.7,A98&gt;=5.55),4.26,IF(AND(A98&lt;6.6,F98&lt;2.5,A98&gt;=5.9,D98&lt;1.55,D98&gt;=0.7,A98&gt;=5.55),4.625,IF(AND(A98&gt;=6.6,F98&lt;2.5,A98&gt;=5.9,D98&lt;1.55,D98&gt;=0.7,A98&gt;=5.55),4.475,IF(AND(B98&lt;2.6,D98&lt;2.05,A98&lt;7.25,D98&gt;=1.55,D98&gt;=0.7,A98&gt;=5.55),5.8,IF(AND(G98&gt;=0.743,D98&gt;=2.05,A98&lt;7.25,D98&gt;=1.55,D98&gt;=0.7,A98&gt;=5.55),5.1,IF(AND(G98&lt;0.422,A98&gt;=4.35,B98&lt;3.4,A98&lt;4.8,D98&lt;0.35,B98&gt;=2.8,A98&lt;5.55),1.367,IF(AND(G98&gt;=0.422,A98&gt;=4.35,B98&lt;3.4,A98&lt;4.8,D98&lt;0.35,B98&gt;=2.8,A98&lt;5.55),1.3,IF(AND(A98&lt;5.05,G98&lt;0.934,B98&lt;3.45,A98&gt;=4.8,D98&lt;0.35,B98&gt;=2.8,A98&lt;5.55),1.525,IF(AND(A98&gt;=5.05,G98&lt;0.934,B98&lt;3.45,A98&gt;=4.8,D98&lt;0.35,B98&gt;=2.8,A98&lt;5.55),1.5,IF(AND(G98&gt;=0.585,H98&lt;14.877,B98&gt;=3.45,A98&gt;=4.8,D98&lt;0.35,B98&gt;=2.8,A98&lt;5.55),1.54,IF(AND(G98&gt;=0.537,G98&lt;0.743,D98&gt;=2.05,A98&lt;7.25,D98&gt;=1.55,D98&gt;=0.7,A98&gt;=5.55),5.833,IF(AND(D98&gt;=0.25,G98&lt;0.585,H98&lt;14.877,B98&gt;=3.45,A98&gt;=4.8,D98&lt;0.35,B98&gt;=2.8,A98&lt;5.55),1.367,IF(AND(D98&lt;1.75,H98&lt;13.795,B98&gt;=2.6,D98&lt;2.05,A98&lt;7.25,D98&gt;=1.55,D98&gt;=0.7,A98&gt;=5.55),5.45,IF(AND(B98&lt;2.85,H98&gt;=13.795,B98&gt;=2.6,D98&lt;2.05,A98&lt;7.25,D98&gt;=1.55,D98&gt;=0.7,A98&gt;=5.55),5.1,IF(AND(B98&gt;=2.85,H98&gt;=13.795,B98&gt;=2.6,D98&lt;2.05,A98&lt;7.25,D98&gt;=1.55,D98&gt;=0.7,A98&gt;=5.55),4.82,IF(AND(G98&lt;0.353,G98&lt;0.537,G98&lt;0.743,D98&gt;=2.05,A98&lt;7.25,D98&gt;=1.55,D98&gt;=0.7,A98&gt;=5.55),5.425,IF(AND(G98&gt;=0.353,G98&lt;0.537,G98&lt;0.743,D98&gt;=2.05,A98&lt;7.25,D98&gt;=1.55,D98&gt;=0.7,A98&gt;=5.55),5.62,IF(AND(G98&lt;0.311,D98&lt;0.25,G98&lt;0.585,H98&lt;14.877,B98&gt;=3.45,A98&gt;=4.8,D98&lt;0.35,B98&gt;=2.8,A98&lt;5.55),1.5,IF(AND(G98&gt;=0.311,D98&lt;0.25,G98&lt;0.585,H98&lt;14.877,B98&gt;=3.45,A98&gt;=4.8,D98&lt;0.35,B98&gt;=2.8,A98&lt;5.55),1.4,IF(AND(B98&gt;=3.1,D98&gt;=1.75,H98&lt;13.795,B98&gt;=2.6,D98&lt;2.05,A98&lt;7.25,D98&gt;=1.55,D98&gt;=0.7,A98&gt;=5.55),5.1,IF(AND(B98&lt;2.85,B98&lt;3.1,D98&gt;=1.75,H98&lt;13.795,B98&gt;=2.6,D98&lt;2.05,A98&lt;7.25,D98&gt;=1.55,D98&gt;=0.7,A98&gt;=5.55),5.2,IF(AND(B98&gt;=2.85,B98&lt;3.1,D98&gt;=1.75,H98&lt;13.795,B98&gt;=2.6,D98&lt;2.05,A98&lt;7.25,D98&gt;=1.55,D98&gt;=0.7,A98&gt;=5.55),5.2,"shouldnthappen")))))))))))))))))))))))))))))))))))</f>
        <v>4.26</v>
      </c>
      <c r="AO98" s="1" t="n">
        <f aca="false">IF(AND(H98&gt;=14.529,G98&lt;0.633,D98&lt;0.8),1.3,IF(AND(A98&lt;5.05,G98&gt;=0.633,D98&lt;0.8),1.35,IF(AND(H98&gt;=14.379,H98&lt;14.529,G98&lt;0.633,D98&lt;0.8),1.7,IF(AND(B98&lt;3.35,A98&gt;=5.05,G98&gt;=0.633,D98&lt;0.8),1.7,IF(AND(D98&gt;=1.45,A98&lt;5.95,F98&lt;2.5,D98&gt;=0.8),4.5,IF(AND(D98&lt;1.35,A98&gt;=5.95,F98&lt;2.5,D98&gt;=0.8),4,IF(AND(D98&lt;1.85,G98&gt;=0.845,F98&gt;=2.5,D98&gt;=0.8),4.8,IF(AND(B98&gt;=4.3,H98&lt;14.379,H98&lt;14.529,G98&lt;0.633,D98&lt;0.8),1.5,IF(AND(A98&lt;5.25,B98&gt;=3.35,A98&gt;=5.05,G98&gt;=0.633,D98&lt;0.8),1.55,IF(AND(A98&gt;=5.25,B98&gt;=3.35,A98&gt;=5.05,G98&gt;=0.633,D98&lt;0.8),1.633,IF(AND(A98&lt;5.05,D98&lt;1.45,A98&lt;5.95,F98&lt;2.5,D98&gt;=0.8),3.3,IF(AND(G98&lt;0.293,D98&gt;=1.35,A98&gt;=5.95,F98&lt;2.5,D98&gt;=0.8),5,IF(AND(A98&gt;=6.6,D98&lt;2.05,G98&lt;0.845,F98&gt;=2.5,D98&gt;=0.8),5.8,IF(AND(B98&lt;3.05,D98&gt;=2.05,G98&lt;0.845,F98&gt;=2.5,D98&gt;=0.8),6.15,IF(AND(B98&lt;2.9,D98&gt;=1.85,G98&gt;=0.845,F98&gt;=2.5,D98&gt;=0.8),5.1,IF(AND(B98&gt;=2.9,D98&gt;=1.85,G98&gt;=0.845,F98&gt;=2.5,D98&gt;=0.8),5.2,IF(AND(B98&gt;=3.8,B98&lt;4.3,H98&lt;14.379,H98&lt;14.529,G98&lt;0.633,D98&lt;0.8),1.333,IF(AND(A98&lt;6.25,G98&gt;=0.293,D98&gt;=1.35,A98&gt;=5.95,F98&lt;2.5,D98&gt;=0.8),4.6,IF(AND(H98&lt;10.351,A98&lt;6.6,D98&lt;2.05,G98&lt;0.845,F98&gt;=2.5,D98&gt;=0.8),5.4,IF(AND(G98&gt;=0.364,B98&gt;=3.05,D98&gt;=2.05,G98&lt;0.845,F98&gt;=2.5,D98&gt;=0.8),5.66,IF(AND(G98&gt;=0.447,B98&lt;3.8,B98&lt;4.3,H98&lt;14.379,H98&lt;14.529,G98&lt;0.633,D98&lt;0.8),1.3,IF(AND(H98&lt;6.247,A98&lt;5.65,A98&gt;=5.05,D98&lt;1.45,A98&lt;5.95,F98&lt;2.5,D98&gt;=0.8),4.033,IF(AND(D98&lt;1.25,A98&gt;=5.65,A98&gt;=5.05,D98&lt;1.45,A98&lt;5.95,F98&lt;2.5,D98&gt;=0.8),3.88,IF(AND(D98&gt;=1.25,A98&gt;=5.65,A98&gt;=5.05,D98&lt;1.45,A98&lt;5.95,F98&lt;2.5,D98&gt;=0.8),4.35,IF(AND(B98&lt;2.65,A98&gt;=6.25,G98&gt;=0.293,D98&gt;=1.35,A98&gt;=5.95,F98&lt;2.5,D98&gt;=0.8),4.9,IF(AND(B98&lt;2.75,H98&gt;=10.351,A98&lt;6.6,D98&lt;2.05,G98&lt;0.845,F98&gt;=2.5,D98&gt;=0.8),5.1,IF(AND(B98&gt;=2.75,H98&gt;=10.351,A98&lt;6.6,D98&lt;2.05,G98&lt;0.845,F98&gt;=2.5,D98&gt;=0.8),4.95,IF(AND(B98&lt;3.15,G98&lt;0.364,B98&gt;=3.05,D98&gt;=2.05,G98&lt;0.845,F98&gt;=2.5,D98&gt;=0.8),5.28,IF(AND(B98&gt;=3.15,G98&lt;0.364,B98&gt;=3.05,D98&gt;=2.05,G98&lt;0.845,F98&gt;=2.5,D98&gt;=0.8),5.5,IF(AND(H98&lt;9.212,G98&lt;0.447,B98&lt;3.8,B98&lt;4.3,H98&lt;14.379,H98&lt;14.529,G98&lt;0.633,D98&lt;0.8),1.4,IF(AND(G98&lt;0.356,H98&gt;=6.247,A98&lt;5.65,A98&gt;=5.05,D98&lt;1.45,A98&lt;5.95,F98&lt;2.5,D98&gt;=0.8),4.2,IF(AND(B98&lt;3,B98&gt;=2.65,A98&gt;=6.25,G98&gt;=0.293,D98&gt;=1.35,A98&gt;=5.95,F98&lt;2.5,D98&gt;=0.8),4.6,IF(AND(B98&gt;=3,B98&gt;=2.65,A98&gt;=6.25,G98&gt;=0.293,D98&gt;=1.35,A98&gt;=5.95,F98&lt;2.5,D98&gt;=0.8),4.7,IF(AND(A98&lt;5.05,H98&gt;=9.212,G98&lt;0.447,B98&lt;3.8,B98&lt;4.3,H98&lt;14.379,H98&lt;14.529,G98&lt;0.633,D98&lt;0.8),1.533,IF(AND(A98&gt;=5.05,H98&gt;=9.212,G98&lt;0.447,B98&lt;3.8,B98&lt;4.3,H98&lt;14.379,H98&lt;14.529,G98&lt;0.633,D98&lt;0.8),1.425,IF(AND(A98&lt;5.35,G98&gt;=0.356,H98&gt;=6.247,A98&lt;5.65,A98&gt;=5.05,D98&lt;1.45,A98&lt;5.95,F98&lt;2.5,D98&gt;=0.8),3.9,IF(AND(A98&gt;=5.35,G98&gt;=0.356,H98&gt;=6.247,A98&lt;5.65,A98&gt;=5.05,D98&lt;1.45,A98&lt;5.95,F98&lt;2.5,D98&gt;=0.8),3.72,"shouldnthappen")))))))))))))))))))))))))))))))))))))</f>
        <v>3.88</v>
      </c>
      <c r="AP98" s="1" t="n">
        <f aca="false">IF(AND(F98&gt;=1.5,A98&lt;5.55),3.84,IF(AND(G98&gt;=0.52,A98&lt;4.75,F98&lt;1.5,A98&lt;5.55),1.16,IF(AND(A98&lt;5.65,A98&lt;5.85,D98&lt;1.55,A98&gt;=5.55),4.2,IF(AND(A98&gt;=5.65,A98&lt;5.85,D98&lt;1.55,A98&gt;=5.55),3.167,IF(AND(G98&gt;=0.798,A98&gt;=5.85,D98&lt;1.55,A98&gt;=5.55),4,IF(AND(F98&lt;2.5,H98&lt;14.1,D98&gt;=1.55,A98&gt;=5.55),4.84,IF(AND(A98&lt;7.2,H98&gt;=14.1,D98&gt;=1.55,A98&gt;=5.55),5.633,IF(AND(A98&gt;=7.2,H98&gt;=14.1,D98&gt;=1.55,A98&gt;=5.55),6.6,IF(AND(G98&lt;0.161,G98&lt;0.52,A98&lt;4.75,F98&lt;1.5,A98&lt;5.55),1.5,IF(AND(D98&gt;=0.5,G98&lt;0.676,A98&gt;=4.75,F98&lt;1.5,A98&lt;5.55),1.6,IF(AND(H98&lt;11.016,G98&gt;=0.676,A98&gt;=4.75,F98&lt;1.5,A98&lt;5.55),1.75,IF(AND(G98&lt;0.209,G98&lt;0.798,A98&gt;=5.85,D98&lt;1.55,A98&gt;=5.55),4.5,IF(AND(G98&gt;=0.74,F98&gt;=2.5,H98&lt;14.1,D98&gt;=1.55,A98&gt;=5.55),6.225,IF(AND(B98&lt;2.95,G98&gt;=0.161,G98&lt;0.52,A98&lt;4.75,F98&lt;1.5,A98&lt;5.55),1.4,IF(AND(B98&gt;=2.95,G98&gt;=0.161,G98&lt;0.52,A98&lt;4.75,F98&lt;1.5,A98&lt;5.55),1.34,IF(AND(B98&lt;3.15,D98&lt;0.5,G98&lt;0.676,A98&gt;=4.75,F98&lt;1.5,A98&lt;5.55),1.52,IF(AND(D98&lt;0.25,H98&gt;=11.016,G98&gt;=0.676,A98&gt;=4.75,F98&lt;1.5,A98&lt;5.55),1.567,IF(AND(D98&gt;=0.25,H98&gt;=11.016,G98&gt;=0.676,A98&gt;=4.75,F98&lt;1.5,A98&lt;5.55),1.5,IF(AND(H98&lt;7.47,G98&gt;=0.209,G98&lt;0.798,A98&gt;=5.85,D98&lt;1.55,A98&gt;=5.55),5.05,IF(AND(B98&lt;2.85,G98&lt;0.74,F98&gt;=2.5,H98&lt;14.1,D98&gt;=1.55,A98&gt;=5.55),5.35,IF(AND(B98&lt;3.3,B98&gt;=3.15,D98&lt;0.5,G98&lt;0.676,A98&gt;=4.75,F98&lt;1.5,A98&lt;5.55),1.2,IF(AND(D98&lt;1.45,H98&gt;=7.47,G98&gt;=0.209,G98&lt;0.798,A98&gt;=5.85,D98&lt;1.55,A98&gt;=5.55),4.66,IF(AND(D98&gt;=1.45,H98&gt;=7.47,G98&gt;=0.209,G98&lt;0.798,A98&gt;=5.85,D98&lt;1.55,A98&gt;=5.55),4.64,IF(AND(A98&gt;=7.05,B98&gt;=2.85,G98&lt;0.74,F98&gt;=2.5,H98&lt;14.1,D98&gt;=1.55,A98&gt;=5.55),5.8,IF(AND(B98&gt;=3.25,A98&lt;7.05,B98&gt;=2.85,G98&lt;0.74,F98&gt;=2.5,H98&lt;14.1,D98&gt;=1.55,A98&gt;=5.55),5.7,IF(AND(H98&gt;=13.641,D98&lt;0.25,B98&gt;=3.3,B98&gt;=3.15,D98&lt;0.5,G98&lt;0.676,A98&gt;=4.75,F98&lt;1.5,A98&lt;5.55),1.3,IF(AND(D98&lt;0.35,D98&gt;=0.25,B98&gt;=3.3,B98&gt;=3.15,D98&lt;0.5,G98&lt;0.676,A98&gt;=4.75,F98&lt;1.5,A98&lt;5.55),1.367,IF(AND(D98&gt;=0.35,D98&gt;=0.25,B98&gt;=3.3,B98&gt;=3.15,D98&lt;0.5,G98&lt;0.676,A98&gt;=4.75,F98&lt;1.5,A98&lt;5.55),1.3,IF(AND(A98&lt;6.35,B98&lt;3.25,A98&lt;7.05,B98&gt;=2.85,G98&lt;0.74,F98&gt;=2.5,H98&lt;14.1,D98&gt;=1.55,A98&gt;=5.55),5.6,IF(AND(A98&gt;=6.35,B98&lt;3.25,A98&lt;7.05,B98&gt;=2.85,G98&lt;0.74,F98&gt;=2.5,H98&lt;14.1,D98&gt;=1.55,A98&gt;=5.55),5.325,IF(AND(A98&lt;5.1,H98&lt;13.641,D98&lt;0.25,B98&gt;=3.3,B98&gt;=3.15,D98&lt;0.5,G98&lt;0.676,A98&gt;=4.75,F98&lt;1.5,A98&lt;5.55),1.4,IF(AND(H98&gt;=11.031,A98&gt;=5.1,H98&lt;13.641,D98&lt;0.25,B98&gt;=3.3,B98&gt;=3.15,D98&lt;0.5,G98&lt;0.676,A98&gt;=4.75,F98&lt;1.5,A98&lt;5.55),1.4,IF(AND(A98&lt;5.45,H98&lt;11.031,A98&gt;=5.1,H98&lt;13.641,D98&lt;0.25,B98&gt;=3.3,B98&gt;=3.15,D98&lt;0.5,G98&lt;0.676,A98&gt;=4.75,F98&lt;1.5,A98&lt;5.55),1.5,IF(AND(A98&gt;=5.45,H98&lt;11.031,A98&gt;=5.1,H98&lt;13.641,D98&lt;0.25,B98&gt;=3.3,B98&gt;=3.15,D98&lt;0.5,G98&lt;0.676,A98&gt;=4.75,F98&lt;1.5,A98&lt;5.55),1.4,"shouldnthappen"))))))))))))))))))))))))))))))))))</f>
        <v>3.167</v>
      </c>
      <c r="AQ98" s="1" t="n">
        <f aca="false">IF(AND(H98&lt;6.926,D98&gt;=0.35,F98&lt;1.5),1.9,IF(AND(G98&gt;=0.869,D98&gt;=1.75,F98&gt;=1.5),5.15,IF(AND(A98&lt;4.35,A98&lt;5.05,D98&lt;0.35,F98&lt;1.5),1.1,IF(AND(H98&lt;6.089,A98&gt;=5.05,D98&lt;0.35,F98&lt;1.5),1.7,IF(AND(H98&gt;=13.089,H98&gt;=6.926,D98&gt;=0.35,F98&lt;1.5),1.3,IF(AND(G98&lt;0.695,D98&lt;1.15,D98&lt;1.75,F98&gt;=1.5),3.62,IF(AND(G98&gt;=0.695,D98&lt;1.15,D98&lt;1.75,F98&gt;=1.5),3,IF(AND(G98&gt;=0.585,H98&gt;=6.089,A98&gt;=5.05,D98&lt;0.35,F98&lt;1.5),1.5,IF(AND(H98&lt;9.582,H98&lt;13.089,H98&gt;=6.926,D98&gt;=0.35,F98&lt;1.5),1.5,IF(AND(H98&gt;=9.582,H98&lt;13.089,H98&gt;=6.926,D98&gt;=0.35,F98&lt;1.5),1.6,IF(AND(D98&lt;1.35,H98&lt;9.349,D98&gt;=1.15,D98&lt;1.75,F98&gt;=1.5),3.867,IF(AND(D98&lt;2.05,A98&lt;7.05,G98&lt;0.869,D98&gt;=1.75,F98&gt;=1.5),4.9,IF(AND(B98&gt;=3.3,A98&gt;=7.05,G98&lt;0.869,D98&gt;=1.75,F98&gt;=1.5),6.1,IF(AND(G98&lt;0.347,H98&lt;11.218,A98&gt;=4.35,A98&lt;5.05,D98&lt;0.35,F98&lt;1.5),1.4,IF(AND(G98&gt;=0.347,H98&lt;11.218,A98&gt;=4.35,A98&lt;5.05,D98&lt;0.35,F98&lt;1.5),1.5,IF(AND(G98&gt;=0.265,H98&gt;=11.218,A98&gt;=4.35,A98&lt;5.05,D98&lt;0.35,F98&lt;1.5),1.45,IF(AND(A98&gt;=5.4,G98&lt;0.585,H98&gt;=6.089,A98&gt;=5.05,D98&lt;0.35,F98&lt;1.5),1.35,IF(AND(B98&gt;=2.9,D98&gt;=1.35,H98&lt;9.349,D98&gt;=1.15,D98&lt;1.75,F98&gt;=1.5),4.6,IF(AND(D98&gt;=1.35,A98&lt;6.15,H98&gt;=9.349,D98&gt;=1.15,D98&lt;1.75,F98&gt;=1.5),4.54,IF(AND(H98&lt;10.927,A98&gt;=6.15,H98&gt;=9.349,D98&gt;=1.15,D98&lt;1.75,F98&gt;=1.5),4.3,IF(AND(G98&lt;0.512,D98&gt;=2.05,A98&lt;7.05,G98&lt;0.869,D98&gt;=1.75,F98&gt;=1.5),5.533,IF(AND(G98&gt;=0.512,D98&gt;=2.05,A98&lt;7.05,G98&lt;0.869,D98&gt;=1.75,F98&gt;=1.5),5.88,IF(AND(H98&lt;11.551,B98&lt;3.3,A98&gt;=7.05,G98&lt;0.869,D98&gt;=1.75,F98&gt;=1.5),6.3,IF(AND(G98&lt;0.227,G98&lt;0.265,H98&gt;=11.218,A98&gt;=4.35,A98&lt;5.05,D98&lt;0.35,F98&lt;1.5),1.4,IF(AND(G98&gt;=0.227,G98&lt;0.265,H98&gt;=11.218,A98&gt;=4.35,A98&lt;5.05,D98&lt;0.35,F98&lt;1.5),1.26,IF(AND(H98&lt;11.031,A98&lt;5.4,G98&lt;0.585,H98&gt;=6.089,A98&gt;=5.05,D98&lt;0.35,F98&lt;1.5),1.5,IF(AND(H98&gt;=11.031,A98&lt;5.4,G98&lt;0.585,H98&gt;=6.089,A98&gt;=5.05,D98&lt;0.35,F98&lt;1.5),1.4,IF(AND(A98&lt;5.45,B98&lt;2.9,D98&gt;=1.35,H98&lt;9.349,D98&gt;=1.15,D98&lt;1.75,F98&gt;=1.5),4.5,IF(AND(A98&lt;5.9,D98&lt;1.35,A98&lt;6.15,H98&gt;=9.349,D98&gt;=1.15,D98&lt;1.75,F98&gt;=1.5),4.2,IF(AND(A98&gt;=5.9,D98&lt;1.35,A98&lt;6.15,H98&gt;=9.349,D98&gt;=1.15,D98&lt;1.75,F98&gt;=1.5),4,IF(AND(A98&gt;=6.75,H98&gt;=10.927,A98&gt;=6.15,H98&gt;=9.349,D98&gt;=1.15,D98&lt;1.75,F98&gt;=1.5),4.767,IF(AND(B98&lt;2.9,H98&gt;=11.551,B98&lt;3.3,A98&gt;=7.05,G98&lt;0.869,D98&gt;=1.75,F98&gt;=1.5),6.7,IF(AND(B98&gt;=2.9,H98&gt;=11.551,B98&lt;3.3,A98&gt;=7.05,G98&lt;0.869,D98&gt;=1.75,F98&gt;=1.5),6.6,IF(AND(B98&lt;2.45,A98&gt;=5.45,B98&lt;2.9,D98&gt;=1.35,H98&lt;9.349,D98&gt;=1.15,D98&lt;1.75,F98&gt;=1.5),5,IF(AND(B98&gt;=2.45,A98&gt;=5.45,B98&lt;2.9,D98&gt;=1.35,H98&lt;9.349,D98&gt;=1.15,D98&lt;1.75,F98&gt;=1.5),5.1,IF(AND(H98&lt;11.166,A98&lt;6.75,H98&gt;=10.927,A98&gt;=6.15,H98&gt;=9.349,D98&gt;=1.15,D98&lt;1.75,F98&gt;=1.5),4.9,IF(AND(G98&lt;0.228,H98&gt;=11.166,A98&lt;6.75,H98&gt;=10.927,A98&gt;=6.15,H98&gt;=9.349,D98&gt;=1.15,D98&lt;1.75,F98&gt;=1.5),4.7,IF(AND(H98&lt;13.531,G98&gt;=0.228,H98&gt;=11.166,A98&lt;6.75,H98&gt;=10.927,A98&gt;=6.15,H98&gt;=9.349,D98&gt;=1.15,D98&lt;1.75,F98&gt;=1.5),4.4,IF(AND(H98&gt;=13.531,G98&gt;=0.228,H98&gt;=11.166,A98&lt;6.75,H98&gt;=10.927,A98&gt;=6.15,H98&gt;=9.349,D98&gt;=1.15,D98&lt;1.75,F98&gt;=1.5),4.6,"shouldnthappen")))))))))))))))))))))))))))))))))))))))</f>
        <v>4.2</v>
      </c>
      <c r="AR98" s="1" t="n">
        <f aca="false">IF(AND(G98&gt;=0.93,B98&lt;3.65,F98&lt;1.5),1.7,IF(AND(H98&lt;6.542,B98&gt;=3.65,F98&lt;1.5),1.767,IF(AND(A98&gt;=7.05,D98&gt;=1.55,F98&gt;=1.5),6.3,IF(AND(G98&lt;0.123,H98&gt;=6.542,B98&gt;=3.65,F98&lt;1.5),1.367,IF(AND(A98&lt;5.15,A98&lt;5.65,D98&lt;1.55,F98&gt;=1.5),3.15,IF(AND(A98&lt;4.8,G98&gt;=0.447,G98&lt;0.93,B98&lt;3.65,F98&lt;1.5),1.24,IF(AND(A98&gt;=4.8,G98&gt;=0.447,G98&lt;0.93,B98&lt;3.65,F98&lt;1.5),1.4,IF(AND(G98&lt;0.151,G98&gt;=0.123,H98&gt;=6.542,B98&gt;=3.65,F98&lt;1.5),1.7,IF(AND(G98&gt;=0.151,G98&gt;=0.123,H98&gt;=6.542,B98&gt;=3.65,F98&lt;1.5),1.5,IF(AND(D98&gt;=1.45,A98&gt;=5.15,A98&lt;5.65,D98&lt;1.55,F98&gt;=1.5),4.5,IF(AND(B98&lt;2.65,D98&gt;=1.35,A98&gt;=5.65,D98&lt;1.55,F98&gt;=1.5),4.9,IF(AND(G98&lt;0.527,F98&lt;2.5,A98&lt;7.05,D98&gt;=1.55,F98&gt;=1.5),5.075,IF(AND(G98&gt;=0.527,F98&lt;2.5,A98&lt;7.05,D98&gt;=1.55,F98&gt;=1.5),4.7,IF(AND(A98&lt;4.65,G98&lt;0.265,G98&lt;0.447,G98&lt;0.93,B98&lt;3.65,F98&lt;1.5),1.42,IF(AND(G98&lt;0.3,G98&gt;=0.265,G98&lt;0.447,G98&lt;0.93,B98&lt;3.65,F98&lt;1.5),1.6,IF(AND(G98&gt;=0.3,G98&gt;=0.265,G98&lt;0.447,G98&lt;0.93,B98&lt;3.65,F98&lt;1.5),1.4,IF(AND(G98&lt;0.356,D98&lt;1.45,A98&gt;=5.15,A98&lt;5.65,D98&lt;1.55,F98&gt;=1.5),4.125,IF(AND(D98&lt;1.1,A98&lt;6.2,D98&lt;1.35,A98&gt;=5.65,D98&lt;1.55,F98&gt;=1.5),4.1,IF(AND(D98&gt;=1.1,A98&lt;6.2,D98&lt;1.35,A98&gt;=5.65,D98&lt;1.55,F98&gt;=1.5),4.175,IF(AND(H98&gt;=13.433,A98&gt;=6.2,D98&lt;1.35,A98&gt;=5.65,D98&lt;1.55,F98&gt;=1.5),4.6,IF(AND(G98&lt;0.437,B98&gt;=2.65,D98&gt;=1.35,A98&gt;=5.65,D98&lt;1.55,F98&gt;=1.5),4.625,IF(AND(G98&gt;=0.437,B98&gt;=2.65,D98&gt;=1.35,A98&gt;=5.65,D98&lt;1.55,F98&gt;=1.5),4.75,IF(AND(B98&gt;=3.15,H98&lt;11.146,F98&gt;=2.5,A98&lt;7.05,D98&gt;=1.55,F98&gt;=1.5),5.667,IF(AND(B98&lt;2.65,H98&gt;=11.146,F98&gt;=2.5,A98&lt;7.05,D98&gt;=1.55,F98&gt;=1.5),5.8,IF(AND(B98&lt;3.3,A98&gt;=4.65,G98&lt;0.265,G98&lt;0.447,G98&lt;0.93,B98&lt;3.65,F98&lt;1.5),1.32,IF(AND(B98&gt;=3.3,A98&gt;=4.65,G98&lt;0.265,G98&lt;0.447,G98&lt;0.93,B98&lt;3.65,F98&lt;1.5),1.425,IF(AND(B98&lt;2.8,G98&gt;=0.356,D98&lt;1.45,A98&gt;=5.15,A98&lt;5.65,D98&lt;1.55,F98&gt;=1.5),3.86,IF(AND(B98&gt;=2.8,G98&gt;=0.356,D98&lt;1.45,A98&gt;=5.15,A98&lt;5.65,D98&lt;1.55,F98&gt;=1.5),3.6,IF(AND(B98&lt;2.6,H98&lt;13.433,A98&gt;=6.2,D98&lt;1.35,A98&gt;=5.65,D98&lt;1.55,F98&gt;=1.5),4.4,IF(AND(B98&gt;=2.6,H98&lt;13.433,A98&gt;=6.2,D98&lt;1.35,A98&gt;=5.65,D98&lt;1.55,F98&gt;=1.5),4.3,IF(AND(G98&lt;0.151,B98&lt;3.15,H98&lt;11.146,F98&gt;=2.5,A98&lt;7.05,D98&gt;=1.55,F98&gt;=1.5),5.5,IF(AND(H98&lt;15.52,B98&gt;=2.65,H98&gt;=11.146,F98&gt;=2.5,A98&lt;7.05,D98&gt;=1.55,F98&gt;=1.5),5.4,IF(AND(H98&gt;=15.52,B98&gt;=2.65,H98&gt;=11.146,F98&gt;=2.5,A98&lt;7.05,D98&gt;=1.55,F98&gt;=1.5),5.733,IF(AND(H98&lt;10.74,G98&gt;=0.151,B98&lt;3.15,H98&lt;11.146,F98&gt;=2.5,A98&lt;7.05,D98&gt;=1.55,F98&gt;=1.5),5.12,IF(AND(H98&gt;=10.74,G98&gt;=0.151,B98&lt;3.15,H98&lt;11.146,F98&gt;=2.5,A98&lt;7.05,D98&gt;=1.55,F98&gt;=1.5),4.9,"shouldnthappen")))))))))))))))))))))))))))))))))))</f>
        <v>4.175</v>
      </c>
      <c r="AS98" s="1" t="n">
        <f aca="false">IF(AND(F98&gt;=1.5,A98&lt;5.55),4.18,IF(AND(F98&gt;=2.5,B98&lt;2.75,A98&gt;=5.55),5.38,IF(AND(G98&gt;=0.587,B98&lt;3.75,F98&lt;1.5,A98&lt;5.55),1.48,IF(AND(H98&lt;6.51,B98&gt;=3.75,F98&lt;1.5,A98&lt;5.55),1.9,IF(AND(H98&gt;=6.51,B98&gt;=3.75,F98&lt;1.5,A98&lt;5.55),1.425,IF(AND(G98&gt;=0.868,F98&lt;2.5,B98&lt;2.75,A98&gt;=5.55),4.65,IF(AND(F98&lt;1.5,D98&lt;1.55,B98&gt;=2.75,A98&gt;=5.55),1.7,IF(AND(G98&gt;=0.857,D98&gt;=1.55,B98&gt;=2.75,A98&gt;=5.55),5.033,IF(AND(G98&gt;=0.518,G98&lt;0.587,B98&lt;3.75,F98&lt;1.5,A98&lt;5.55),1,IF(AND(D98&lt;1.05,G98&lt;0.868,F98&lt;2.5,B98&lt;2.75,A98&gt;=5.55),3.5,IF(AND(G98&lt;0.404,D98&gt;=1.05,G98&lt;0.868,F98&lt;2.5,B98&lt;2.75,A98&gt;=5.55),4.2,IF(AND(G98&gt;=0.404,D98&gt;=1.05,G98&lt;0.868,F98&lt;2.5,B98&lt;2.75,A98&gt;=5.55),3.94,IF(AND(F98&lt;2.5,B98&lt;2.95,F98&gt;=1.5,D98&lt;1.55,B98&gt;=2.75,A98&gt;=5.55),4.68,IF(AND(F98&gt;=2.5,B98&lt;2.95,F98&gt;=1.5,D98&lt;1.55,B98&gt;=2.75,A98&gt;=5.55),5.1,IF(AND(H98&lt;10.883,B98&gt;=2.95,F98&gt;=1.5,D98&lt;1.55,B98&gt;=2.75,A98&gt;=5.55),4.15,IF(AND(H98&gt;=10.883,B98&gt;=2.95,F98&gt;=1.5,D98&lt;1.55,B98&gt;=2.75,A98&gt;=5.55),4.5,IF(AND(H98&gt;=14.1,D98&lt;2.05,G98&lt;0.857,D98&gt;=1.55,B98&gt;=2.75,A98&gt;=5.55),6.6,IF(AND(G98&lt;0.063,B98&lt;3.15,G98&lt;0.518,G98&lt;0.587,B98&lt;3.75,F98&lt;1.5,A98&lt;5.55),1.4,IF(AND(G98&gt;=0.063,B98&lt;3.15,G98&lt;0.518,G98&lt;0.587,B98&lt;3.75,F98&lt;1.5,A98&lt;5.55),1.5,IF(AND(H98&gt;=10.563,B98&gt;=3.15,G98&lt;0.518,G98&lt;0.587,B98&lt;3.75,F98&lt;1.5,A98&lt;5.55),1.325,IF(AND(B98&lt;2.95,H98&lt;14.1,D98&lt;2.05,G98&lt;0.857,D98&gt;=1.55,B98&gt;=2.75,A98&gt;=5.55),6.125,IF(AND(A98&lt;6.65,G98&lt;0.364,D98&gt;=2.05,G98&lt;0.857,D98&gt;=1.55,B98&gt;=2.75,A98&gt;=5.55),5.45,IF(AND(G98&gt;=0.774,G98&gt;=0.364,D98&gt;=2.05,G98&lt;0.857,D98&gt;=1.55,B98&gt;=2.75,A98&gt;=5.55),5.4,IF(AND(H98&gt;=9.279,H98&lt;10.563,B98&gt;=3.15,G98&lt;0.518,G98&lt;0.587,B98&lt;3.75,F98&lt;1.5,A98&lt;5.55),1.475,IF(AND(D98&lt;1.65,B98&gt;=2.95,H98&lt;14.1,D98&lt;2.05,G98&lt;0.857,D98&gt;=1.55,B98&gt;=2.75,A98&gt;=5.55),5.8,IF(AND(B98&lt;3.15,A98&gt;=6.65,G98&lt;0.364,D98&gt;=2.05,G98&lt;0.857,D98&gt;=1.55,B98&gt;=2.75,A98&gt;=5.55),5.3,IF(AND(B98&gt;=3.15,A98&gt;=6.65,G98&lt;0.364,D98&gt;=2.05,G98&lt;0.857,D98&gt;=1.55,B98&gt;=2.75,A98&gt;=5.55),5.7,IF(AND(A98&gt;=6.75,G98&lt;0.774,G98&gt;=0.364,D98&gt;=2.05,G98&lt;0.857,D98&gt;=1.55,B98&gt;=2.75,A98&gt;=5.55),5.9,IF(AND(G98&lt;0.417,H98&lt;9.279,H98&lt;10.563,B98&gt;=3.15,G98&lt;0.518,G98&lt;0.587,B98&lt;3.75,F98&lt;1.5,A98&lt;5.55),1.4,IF(AND(G98&gt;=0.417,H98&lt;9.279,H98&lt;10.563,B98&gt;=3.15,G98&lt;0.518,G98&lt;0.587,B98&lt;3.75,F98&lt;1.5,A98&lt;5.55),1.3,IF(AND(A98&lt;6.3,D98&gt;=1.65,B98&gt;=2.95,H98&lt;14.1,D98&lt;2.05,G98&lt;0.857,D98&gt;=1.55,B98&gt;=2.75,A98&gt;=5.55),4.9,IF(AND(A98&gt;=6.3,D98&gt;=1.65,B98&gt;=2.95,H98&lt;14.1,D98&lt;2.05,G98&lt;0.857,D98&gt;=1.55,B98&gt;=2.75,A98&gt;=5.55),5.3,IF(AND(G98&gt;=0.657,A98&lt;6.75,G98&lt;0.774,G98&gt;=0.364,D98&gt;=2.05,G98&lt;0.857,D98&gt;=1.55,B98&gt;=2.75,A98&gt;=5.55),6,IF(AND(B98&lt;3.2,G98&lt;0.657,A98&lt;6.75,G98&lt;0.774,G98&gt;=0.364,D98&gt;=2.05,G98&lt;0.857,D98&gt;=1.55,B98&gt;=2.75,A98&gt;=5.55),5.6,IF(AND(B98&gt;=3.2,G98&lt;0.657,A98&lt;6.75,G98&lt;0.774,G98&gt;=0.364,D98&gt;=2.05,G98&lt;0.857,D98&gt;=1.55,B98&gt;=2.75,A98&gt;=5.55),5.65,"shouldnthappen")))))))))))))))))))))))))))))))))))</f>
        <v>4.15</v>
      </c>
      <c r="AT98" s="1" t="n">
        <f aca="false">IF(AND(H98&gt;=16.284,A98&gt;=5.55),6.533,IF(AND(G98&gt;=0.52,A98&lt;4.85,A98&lt;5.55),1.05,IF(AND(G98&lt;0.227,G98&lt;0.52,A98&lt;4.85,A98&lt;5.55),1.4,IF(AND(G98&gt;=0.227,G98&lt;0.52,A98&lt;4.85,A98&lt;5.55),1.3,IF(AND(D98&gt;=0.45,F98&lt;1.5,A98&gt;=4.85,A98&lt;5.55),1.667,IF(AND(B98&gt;=2.75,F98&gt;=1.5,A98&gt;=4.85,A98&lt;5.55),4.5,IF(AND(F98&lt;2.5,B98&gt;=3.15,H98&lt;16.284,A98&gt;=5.55),4.7,IF(AND(G98&gt;=0.934,D98&lt;0.45,F98&lt;1.5,A98&gt;=4.85,A98&lt;5.55),1.7,IF(AND(D98&gt;=1.2,B98&lt;2.75,F98&gt;=1.5,A98&gt;=4.85,A98&lt;5.55),4.25,IF(AND(G98&gt;=0.774,F98&gt;=2.5,B98&gt;=3.15,H98&lt;16.284,A98&gt;=5.55),5.4,IF(AND(B98&lt;3.1,G98&lt;0.934,D98&lt;0.45,F98&lt;1.5,A98&gt;=4.85,A98&lt;5.55),1.6,IF(AND(D98&lt;1.05,D98&lt;1.2,B98&lt;2.75,F98&gt;=1.5,A98&gt;=4.85,A98&lt;5.55),3.433,IF(AND(D98&gt;=1.05,D98&lt;1.2,B98&lt;2.75,F98&gt;=1.5,A98&gt;=4.85,A98&lt;5.55),3.267,IF(AND(H98&lt;8.486,D98&lt;1.35,F98&lt;2.5,B98&lt;3.15,H98&lt;16.284,A98&gt;=5.55),3.85,IF(AND(D98&gt;=1.55,D98&gt;=1.35,F98&lt;2.5,B98&lt;3.15,H98&lt;16.284,A98&gt;=5.55),5.1,IF(AND(H98&lt;10.464,A98&lt;6.35,F98&gt;=2.5,B98&lt;3.15,H98&lt;16.284,A98&gt;=5.55),5.08,IF(AND(H98&gt;=10.464,A98&lt;6.35,F98&gt;=2.5,B98&lt;3.15,H98&lt;16.284,A98&gt;=5.55),4.9,IF(AND(D98&lt;1.85,A98&gt;=6.35,F98&gt;=2.5,B98&lt;3.15,H98&lt;16.284,A98&gt;=5.55),5.8,IF(AND(H98&gt;=10.393,G98&lt;0.774,F98&gt;=2.5,B98&gt;=3.15,H98&lt;16.284,A98&gt;=5.55),5.425,IF(AND(B98&lt;2.6,H98&gt;=8.486,D98&lt;1.35,F98&lt;2.5,B98&lt;3.15,H98&lt;16.284,A98&gt;=5.55),3.9,IF(AND(G98&gt;=0.567,D98&lt;1.55,D98&gt;=1.35,F98&lt;2.5,B98&lt;3.15,H98&lt;16.284,A98&gt;=5.55),4.4,IF(AND(B98&lt;3.25,H98&lt;10.393,G98&lt;0.774,F98&gt;=2.5,B98&gt;=3.15,H98&lt;16.284,A98&gt;=5.55),5.7,IF(AND(B98&gt;=3.25,H98&lt;10.393,G98&lt;0.774,F98&gt;=2.5,B98&gt;=3.15,H98&lt;16.284,A98&gt;=5.55),5.98,IF(AND(G98&lt;0.079,G98&lt;0.338,B98&gt;=3.1,G98&lt;0.934,D98&lt;0.45,F98&lt;1.5,A98&gt;=4.85,A98&lt;5.55),1.425,IF(AND(B98&lt;3.35,G98&gt;=0.338,B98&gt;=3.1,G98&lt;0.934,D98&lt;0.45,F98&lt;1.5,A98&gt;=4.85,A98&lt;5.55),1.4,IF(AND(G98&lt;0.404,B98&gt;=2.6,H98&gt;=8.486,D98&lt;1.35,F98&lt;2.5,B98&lt;3.15,H98&lt;16.284,A98&gt;=5.55),4.3,IF(AND(G98&gt;=0.404,B98&gt;=2.6,H98&gt;=8.486,D98&lt;1.35,F98&lt;2.5,B98&lt;3.15,H98&lt;16.284,A98&gt;=5.55),4.025,IF(AND(B98&gt;=3.05,G98&lt;0.567,D98&lt;1.55,D98&gt;=1.35,F98&lt;2.5,B98&lt;3.15,H98&lt;16.284,A98&gt;=5.55),4.7,IF(AND(A98&lt;6.45,H98&lt;10.667,D98&gt;=1.85,A98&gt;=6.35,F98&gt;=2.5,B98&lt;3.15,H98&lt;16.284,A98&gt;=5.55),5.3,IF(AND(A98&gt;=6.45,H98&lt;10.667,D98&gt;=1.85,A98&gt;=6.35,F98&gt;=2.5,B98&lt;3.15,H98&lt;16.284,A98&gt;=5.55),5.167,IF(AND(B98&lt;2.95,H98&gt;=10.667,D98&gt;=1.85,A98&gt;=6.35,F98&gt;=2.5,B98&lt;3.15,H98&lt;16.284,A98&gt;=5.55),5.6,IF(AND(B98&gt;=2.95,H98&gt;=10.667,D98&gt;=1.85,A98&gt;=6.35,F98&gt;=2.5,B98&lt;3.15,H98&lt;16.284,A98&gt;=5.55),5.5,IF(AND(H98&lt;10.325,G98&gt;=0.079,G98&lt;0.338,B98&gt;=3.1,G98&lt;0.934,D98&lt;0.45,F98&lt;1.5,A98&gt;=4.85,A98&lt;5.55),1.5,IF(AND(G98&lt;0.385,B98&gt;=3.35,G98&gt;=0.338,B98&gt;=3.1,G98&lt;0.934,D98&lt;0.45,F98&lt;1.5,A98&gt;=4.85,A98&lt;5.55),1.5,IF(AND(G98&gt;=0.385,B98&gt;=3.35,G98&gt;=0.338,B98&gt;=3.1,G98&lt;0.934,D98&lt;0.45,F98&lt;1.5,A98&gt;=4.85,A98&lt;5.55),1.42,IF(AND(B98&lt;2.5,B98&lt;3.05,G98&lt;0.567,D98&lt;1.55,D98&gt;=1.35,F98&lt;2.5,B98&lt;3.15,H98&lt;16.284,A98&gt;=5.55),4.5,IF(AND(B98&gt;=2.5,B98&lt;3.05,G98&lt;0.567,D98&lt;1.55,D98&gt;=1.35,F98&lt;2.5,B98&lt;3.15,H98&lt;16.284,A98&gt;=5.55),4.56,IF(AND(H98&lt;12.506,H98&gt;=10.325,G98&gt;=0.079,G98&lt;0.338,B98&gt;=3.1,G98&lt;0.934,D98&lt;0.45,F98&lt;1.5,A98&gt;=4.85,A98&lt;5.55),1.2,IF(AND(H98&gt;=12.506,H98&gt;=10.325,G98&gt;=0.079,G98&lt;0.338,B98&gt;=3.1,G98&lt;0.934,D98&lt;0.45,F98&lt;1.5,A98&gt;=4.85,A98&lt;5.55),1.3,"shouldnthappen")))))))))))))))))))))))))))))))))))))))</f>
        <v>4.025</v>
      </c>
      <c r="AU98" s="1" t="n">
        <f aca="false">IF(AND(G98&gt;=0.52,B98&lt;3.05,F98&lt;1.5),1.1,IF(AND(G98&lt;0.35,G98&lt;0.52,B98&lt;3.05,F98&lt;1.5),1.4,IF(AND(G98&gt;=0.35,G98&lt;0.52,B98&lt;3.05,F98&lt;1.5),1.3,IF(AND(G98&gt;=0.227,G98&lt;0.347,B98&gt;=3.05,F98&lt;1.5),1.32,IF(AND(H98&lt;6.417,G98&gt;=0.347,B98&gt;=3.05,F98&lt;1.5),1.7,IF(AND(A98&gt;=7.25,A98&gt;=6.6,F98&gt;=2.5,F98&gt;=1.5),6.35,IF(AND(G98&lt;0.11,G98&lt;0.227,G98&lt;0.347,B98&gt;=3.05,F98&lt;1.5),1.333,IF(AND(H98&lt;9.441,H98&gt;=6.417,G98&gt;=0.347,B98&gt;=3.05,F98&lt;1.5),1.425,IF(AND(B98&lt;2.75,G98&lt;0.451,H98&lt;10.266,F98&lt;2.5,F98&gt;=1.5),4,IF(AND(B98&gt;=2.75,G98&lt;0.451,H98&lt;10.266,F98&lt;2.5,F98&gt;=1.5),4.433,IF(AND(G98&gt;=0.865,G98&gt;=0.451,H98&lt;10.266,F98&lt;2.5,F98&gt;=1.5),4.2,IF(AND(B98&lt;2.45,H98&lt;13.665,H98&gt;=10.266,F98&lt;2.5,F98&gt;=1.5),3.7,IF(AND(G98&lt;0.302,H98&gt;=13.665,H98&gt;=10.266,F98&lt;2.5,F98&gt;=1.5),5,IF(AND(B98&lt;2.9,A98&lt;6.1,A98&lt;6.6,F98&gt;=2.5,F98&gt;=1.5),5.06,IF(AND(B98&gt;=2.9,A98&lt;6.1,A98&lt;6.6,F98&gt;=2.5,F98&gt;=1.5),4.8,IF(AND(B98&lt;3.05,A98&gt;=6.1,A98&lt;6.6,F98&gt;=2.5,F98&gt;=1.5),5.6,IF(AND(B98&gt;=3.05,A98&gt;=6.1,A98&lt;6.6,F98&gt;=2.5,F98&gt;=1.5),5.267,IF(AND(H98&gt;=14.564,A98&lt;7.25,A98&gt;=6.6,F98&gt;=2.5,F98&gt;=1.5),5.6,IF(AND(H98&gt;=14.309,G98&gt;=0.11,G98&lt;0.227,G98&lt;0.347,B98&gt;=3.05,F98&lt;1.5),1.7,IF(AND(D98&lt;0.4,H98&gt;=9.441,H98&gt;=6.417,G98&gt;=0.347,B98&gt;=3.05,F98&lt;1.5),1.5,IF(AND(D98&gt;=0.4,H98&gt;=9.441,H98&gt;=6.417,G98&gt;=0.347,B98&gt;=3.05,F98&lt;1.5),1.633,IF(AND(A98&lt;5.35,G98&lt;0.865,G98&gt;=0.451,H98&lt;10.266,F98&lt;2.5,F98&gt;=1.5),3.15,IF(AND(D98&lt;1.45,G98&gt;=0.302,H98&gt;=13.665,H98&gt;=10.266,F98&lt;2.5,F98&gt;=1.5),4.74,IF(AND(D98&gt;=1.45,G98&gt;=0.302,H98&gt;=13.665,H98&gt;=10.266,F98&lt;2.5,F98&gt;=1.5),4.567,IF(AND(H98&lt;8.836,H98&lt;14.564,A98&lt;7.25,A98&gt;=6.6,F98&gt;=2.5,F98&gt;=1.5),5.7,IF(AND(H98&gt;=8.836,H98&lt;14.564,A98&lt;7.25,A98&gt;=6.6,F98&gt;=2.5,F98&gt;=1.5),5.9,IF(AND(H98&lt;11.53,H98&lt;14.309,G98&gt;=0.11,G98&lt;0.227,G98&lt;0.347,B98&gt;=3.05,F98&lt;1.5),1.5,IF(AND(H98&gt;=11.53,H98&lt;14.309,G98&gt;=0.11,G98&lt;0.227,G98&lt;0.347,B98&gt;=3.05,F98&lt;1.5),1.467,IF(AND(H98&lt;9.386,A98&gt;=5.35,G98&lt;0.865,G98&gt;=0.451,H98&lt;10.266,F98&lt;2.5,F98&gt;=1.5),3.56,IF(AND(H98&gt;=9.386,A98&gt;=5.35,G98&lt;0.865,G98&gt;=0.451,H98&lt;10.266,F98&lt;2.5,F98&gt;=1.5),4.2,IF(AND(H98&lt;11.036,D98&lt;1.45,B98&gt;=2.45,H98&lt;13.665,H98&gt;=10.266,F98&lt;2.5,F98&gt;=1.5),4.45,IF(AND(H98&gt;=11.036,D98&lt;1.45,B98&gt;=2.45,H98&lt;13.665,H98&gt;=10.266,F98&lt;2.5,F98&gt;=1.5),4.1,IF(AND(G98&gt;=0.585,D98&gt;=1.45,B98&gt;=2.45,H98&lt;13.665,H98&gt;=10.266,F98&lt;2.5,F98&gt;=1.5),4.9,IF(AND(H98&lt;11.743,G98&lt;0.585,D98&gt;=1.45,B98&gt;=2.45,H98&lt;13.665,H98&gt;=10.266,F98&lt;2.5,F98&gt;=1.5),4.7,IF(AND(H98&gt;=11.743,G98&lt;0.585,D98&gt;=1.45,B98&gt;=2.45,H98&lt;13.665,H98&gt;=10.266,F98&lt;2.5,F98&gt;=1.5),4.5,"shouldnthappen")))))))))))))))))))))))))))))))))))</f>
        <v>4.2</v>
      </c>
      <c r="AV98" s="1" t="n">
        <f aca="false">IF(AND(G98&gt;=0.356,F98&gt;=1.5,A98&lt;5.75),3.52,IF(AND(A98&lt;7.25,A98&gt;=7.1,A98&gt;=5.75),5.875,IF(AND(A98&gt;=7.25,A98&gt;=7.1,A98&gt;=5.75),6.5,IF(AND(D98&gt;=0.35,G98&gt;=0.586,F98&lt;1.5,A98&lt;5.75),1.8,IF(AND(D98&lt;1.4,G98&lt;0.356,F98&gt;=1.5,A98&lt;5.75),4.2,IF(AND(D98&gt;=1.4,G98&lt;0.356,F98&gt;=1.5,A98&lt;5.75),4.5,IF(AND(H98&gt;=11.218,A98&lt;5.05,G98&lt;0.586,F98&lt;1.5,A98&lt;5.75),1.225,IF(AND(G98&gt;=0.253,A98&gt;=5.05,G98&lt;0.586,F98&lt;1.5,A98&lt;5.75),1.3,IF(AND(B98&gt;=3.75,D98&lt;0.35,G98&gt;=0.586,F98&lt;1.5,A98&lt;5.75),1.567,IF(AND(B98&lt;2.85,D98&lt;1.35,D98&lt;1.65,A98&lt;7.1,A98&gt;=5.75),4.26,IF(AND(B98&gt;=2.85,D98&lt;1.35,D98&lt;1.65,A98&lt;7.1,A98&gt;=5.75),4.45,IF(AND(A98&lt;6.05,H98&lt;12.921,D98&gt;=1.65,A98&lt;7.1,A98&gt;=5.75),5.1,IF(AND(H98&gt;=15.338,H98&gt;=12.921,D98&gt;=1.65,A98&lt;7.1,A98&gt;=5.75),5.55,IF(AND(G98&lt;0.418,H98&lt;11.218,A98&lt;5.05,G98&lt;0.586,F98&lt;1.5,A98&lt;5.75),1.42,IF(AND(G98&gt;=0.418,H98&lt;11.218,A98&lt;5.05,G98&lt;0.586,F98&lt;1.5,A98&lt;5.75),1.3,IF(AND(H98&gt;=13.321,G98&lt;0.253,A98&gt;=5.05,G98&lt;0.586,F98&lt;1.5,A98&lt;5.75),1.7,IF(AND(H98&lt;6.089,B98&lt;3.75,D98&lt;0.35,G98&gt;=0.586,F98&lt;1.5,A98&lt;5.75),1.7,IF(AND(H98&gt;=6.089,B98&lt;3.75,D98&lt;0.35,G98&gt;=0.586,F98&lt;1.5,A98&lt;5.75),1.5,IF(AND(B98&lt;2.9,D98&lt;1.45,D98&gt;=1.35,D98&lt;1.65,A98&lt;7.1,A98&gt;=5.75),4.8,IF(AND(B98&gt;=2.9,D98&lt;1.45,D98&gt;=1.35,D98&lt;1.65,A98&lt;7.1,A98&gt;=5.75),4.475,IF(AND(B98&lt;2.5,D98&gt;=1.45,D98&gt;=1.35,D98&lt;1.65,A98&lt;7.1,A98&gt;=5.75),4.5,IF(AND(H98&lt;8.884,A98&gt;=6.05,H98&lt;12.921,D98&gt;=1.65,A98&lt;7.1,A98&gt;=5.75),5.4,IF(AND(A98&lt;6.3,H98&lt;15.338,H98&gt;=12.921,D98&gt;=1.65,A98&lt;7.1,A98&gt;=5.75),4.967,IF(AND(A98&gt;=6.3,H98&lt;15.338,H98&gt;=12.921,D98&gt;=1.65,A98&lt;7.1,A98&gt;=5.75),5.133,IF(AND(H98&lt;10.826,H98&lt;13.321,G98&lt;0.253,A98&gt;=5.05,G98&lt;0.586,F98&lt;1.5,A98&lt;5.75),1.5,IF(AND(H98&gt;=10.826,H98&lt;13.321,G98&lt;0.253,A98&gt;=5.05,G98&lt;0.586,F98&lt;1.5,A98&lt;5.75),1.4,IF(AND(H98&lt;7.47,B98&gt;=2.5,D98&gt;=1.45,D98&gt;=1.35,D98&lt;1.65,A98&lt;7.1,A98&gt;=5.75),5.1,IF(AND(H98&gt;=7.47,B98&gt;=2.5,D98&gt;=1.45,D98&gt;=1.35,D98&lt;1.65,A98&lt;7.1,A98&gt;=5.75),4.725,IF(AND(H98&lt;9.637,H98&gt;=8.884,A98&gt;=6.05,H98&lt;12.921,D98&gt;=1.65,A98&lt;7.1,A98&gt;=5.75),5.9,IF(AND(B98&lt;2.6,H98&gt;=9.637,H98&gt;=8.884,A98&gt;=6.05,H98&lt;12.921,D98&gt;=1.65,A98&lt;7.1,A98&gt;=5.75),5.8,IF(AND(B98&lt;2.75,B98&gt;=2.6,H98&gt;=9.637,H98&gt;=8.884,A98&gt;=6.05,H98&lt;12.921,D98&gt;=1.65,A98&lt;7.1,A98&gt;=5.75),5.3,IF(AND(D98&lt;2.25,B98&gt;=2.75,B98&gt;=2.6,H98&gt;=9.637,H98&gt;=8.884,A98&gt;=6.05,H98&lt;12.921,D98&gt;=1.65,A98&lt;7.1,A98&gt;=5.75),5.6,IF(AND(D98&gt;=2.25,B98&gt;=2.75,B98&gt;=2.6,H98&gt;=9.637,H98&gt;=8.884,A98&gt;=6.05,H98&lt;12.921,D98&gt;=1.65,A98&lt;7.1,A98&gt;=5.75),5.5,"shouldnthappen")))))))))))))))))))))))))))))))))</f>
        <v>3.52</v>
      </c>
      <c r="AW98" s="1" t="n">
        <f aca="false">IF(AND(G98&gt;=0.905,F98&lt;1.5),1.767,IF(AND(H98&gt;=16.674,F98&gt;=1.5),6.55,IF(AND(A98&lt;4.35,H98&lt;14.344,G98&lt;0.905,F98&lt;1.5),1.1,IF(AND(B98&lt;3.65,H98&gt;=14.344,G98&lt;0.905,F98&lt;1.5),1.5,IF(AND(B98&gt;=3.65,H98&gt;=14.344,G98&lt;0.905,F98&lt;1.5),1.65,IF(AND(B98&lt;2.6,F98&gt;=2.5,H98&lt;16.674,F98&gt;=1.5),4.5,IF(AND(D98&gt;=0.45,A98&gt;=4.35,H98&lt;14.344,G98&lt;0.905,F98&lt;1.5),1.65,IF(AND(D98&lt;1.15,A98&lt;5.9,F98&lt;2.5,H98&lt;16.674,F98&gt;=1.5),3.56,IF(AND(B98&lt;2.75,A98&gt;=5.9,F98&lt;2.5,H98&lt;16.674,F98&gt;=1.5),5,IF(AND(H98&lt;13.531,B98&gt;=2.75,A98&gt;=5.9,F98&lt;2.5,H98&lt;16.674,F98&gt;=1.5),4.333,IF(AND(B98&lt;3.2,G98&gt;=0.669,B98&gt;=2.6,F98&gt;=2.5,H98&lt;16.674,F98&gt;=1.5),5.08,IF(AND(B98&gt;=3.2,G98&gt;=0.669,B98&gt;=2.6,F98&gt;=2.5,H98&lt;16.674,F98&gt;=1.5),5.4,IF(AND(B98&lt;3.15,A98&lt;5.05,D98&lt;0.45,A98&gt;=4.35,H98&lt;14.344,G98&lt;0.905,F98&lt;1.5),1.45,IF(AND(A98&gt;=5.55,A98&gt;=5.05,D98&lt;0.45,A98&gt;=4.35,H98&lt;14.344,G98&lt;0.905,F98&lt;1.5),1.5,IF(AND(A98&lt;5.55,A98&lt;5.65,D98&gt;=1.15,A98&lt;5.9,F98&lt;2.5,H98&lt;16.674,F98&gt;=1.5),3.95,IF(AND(A98&gt;=5.55,A98&lt;5.65,D98&gt;=1.15,A98&lt;5.9,F98&lt;2.5,H98&lt;16.674,F98&gt;=1.5),3.82,IF(AND(G98&lt;0.39,A98&gt;=5.65,D98&gt;=1.15,A98&lt;5.9,F98&lt;2.5,H98&lt;16.674,F98&gt;=1.5),4.35,IF(AND(G98&gt;=0.39,A98&gt;=5.65,D98&gt;=1.15,A98&lt;5.9,F98&lt;2.5,H98&lt;16.674,F98&gt;=1.5),3.95,IF(AND(G98&lt;0.466,H98&gt;=13.531,B98&gt;=2.75,A98&gt;=5.9,F98&lt;2.5,H98&lt;16.674,F98&gt;=1.5),4.8,IF(AND(G98&gt;=0.466,H98&gt;=13.531,B98&gt;=2.75,A98&gt;=5.9,F98&lt;2.5,H98&lt;16.674,F98&gt;=1.5),4.7,IF(AND(H98&lt;10.144,D98&lt;2.05,G98&lt;0.669,B98&gt;=2.6,F98&gt;=2.5,H98&lt;16.674,F98&gt;=1.5),5.3,IF(AND(H98&gt;=10.144,D98&lt;2.05,G98&lt;0.669,B98&gt;=2.6,F98&gt;=2.5,H98&lt;16.674,F98&gt;=1.5),5.133,IF(AND(D98&gt;=2.45,D98&gt;=2.05,G98&lt;0.669,B98&gt;=2.6,F98&gt;=2.5,H98&lt;16.674,F98&gt;=1.5),5.9,IF(AND(B98&lt;3.25,B98&gt;=3.15,A98&lt;5.05,D98&lt;0.45,A98&gt;=4.35,H98&lt;14.344,G98&lt;0.905,F98&lt;1.5),1.2,IF(AND(B98&gt;=3.25,B98&gt;=3.15,A98&lt;5.05,D98&lt;0.45,A98&gt;=4.35,H98&lt;14.344,G98&lt;0.905,F98&lt;1.5),1.36,IF(AND(B98&gt;=3.8,A98&lt;5.55,A98&gt;=5.05,D98&lt;0.45,A98&gt;=4.35,H98&lt;14.344,G98&lt;0.905,F98&lt;1.5),1.3,IF(AND(G98&lt;0.05,B98&lt;3.8,A98&lt;5.55,A98&gt;=5.05,D98&lt;0.45,A98&gt;=4.35,H98&lt;14.344,G98&lt;0.905,F98&lt;1.5),1.4,IF(AND(G98&lt;0.107,G98&lt;0.395,D98&lt;2.45,D98&gt;=2.05,G98&lt;0.669,B98&gt;=2.6,F98&gt;=2.5,H98&lt;16.674,F98&gt;=1.5),5.667,IF(AND(G98&lt;0.537,G98&gt;=0.395,D98&lt;2.45,D98&gt;=2.05,G98&lt;0.669,B98&gt;=2.6,F98&gt;=2.5,H98&lt;16.674,F98&gt;=1.5),5.6,IF(AND(G98&gt;=0.537,G98&gt;=0.395,D98&lt;2.45,D98&gt;=2.05,G98&lt;0.669,B98&gt;=2.6,F98&gt;=2.5,H98&lt;16.674,F98&gt;=1.5),5.775,IF(AND(B98&lt;3.6,G98&gt;=0.05,B98&lt;3.8,A98&lt;5.55,A98&gt;=5.05,D98&lt;0.45,A98&gt;=4.35,H98&lt;14.344,G98&lt;0.905,F98&lt;1.5),1.475,IF(AND(B98&gt;=3.6,G98&gt;=0.05,B98&lt;3.8,A98&lt;5.55,A98&gt;=5.05,D98&lt;0.45,A98&gt;=4.35,H98&lt;14.344,G98&lt;0.905,F98&lt;1.5),1.5,IF(AND(G98&lt;0.312,G98&gt;=0.107,G98&lt;0.395,D98&lt;2.45,D98&gt;=2.05,G98&lt;0.669,B98&gt;=2.6,F98&gt;=2.5,H98&lt;16.674,F98&gt;=1.5),5.18,IF(AND(G98&gt;=0.312,G98&gt;=0.107,G98&lt;0.395,D98&lt;2.45,D98&gt;=2.05,G98&lt;0.669,B98&gt;=2.6,F98&gt;=2.5,H98&lt;16.674,F98&gt;=1.5),5.4,"shouldnthappen"))))))))))))))))))))))))))))))))))</f>
        <v>3.95</v>
      </c>
      <c r="AX98" s="1" t="n">
        <f aca="false">IF(AND(D98&gt;=1.3,B98&gt;=3.45),6.25,IF(AND(B98&lt;2.75,A98&lt;5.25,B98&lt;3.45),3.9,IF(AND(D98&lt;0.25,D98&lt;1.3,B98&gt;=3.45),1.16,IF(AND(A98&gt;=5.05,B98&gt;=2.75,A98&lt;5.25,B98&lt;3.45),1.7,IF(AND(D98&lt;0.7,F98&lt;2.5,A98&gt;=5.25,B98&lt;3.45),1.5,IF(AND(H98&gt;=16.284,F98&gt;=2.5,A98&gt;=5.25,B98&lt;3.45),6.6,IF(AND(G98&lt;0.123,D98&gt;=0.25,D98&lt;1.3,B98&gt;=3.45),1.3,IF(AND(A98&lt;4.5,A98&lt;5.05,B98&gt;=2.75,A98&lt;5.25,B98&lt;3.45),1.3,IF(AND(A98&lt;5.05,G98&gt;=0.123,D98&gt;=0.25,D98&lt;1.3,B98&gt;=3.45),1.6,IF(AND(B98&lt;3.15,A98&gt;=4.5,A98&lt;5.05,B98&gt;=2.75,A98&lt;5.25,B98&lt;3.45),1.54,IF(AND(B98&gt;=3.15,A98&gt;=4.5,A98&lt;5.05,B98&gt;=2.75,A98&lt;5.25,B98&lt;3.45),1.35,IF(AND(D98&gt;=1.4,A98&lt;5.9,D98&gt;=0.7,F98&lt;2.5,A98&gt;=5.25,B98&lt;3.45),4.5,IF(AND(D98&gt;=1.55,A98&gt;=5.9,D98&gt;=0.7,F98&lt;2.5,A98&gt;=5.25,B98&lt;3.45),4.95,IF(AND(G98&gt;=0.682,D98&gt;=2.05,H98&lt;16.284,F98&gt;=2.5,A98&gt;=5.25,B98&lt;3.45),5.26,IF(AND(A98&lt;5.4,A98&gt;=5.05,G98&gt;=0.123,D98&gt;=0.25,D98&lt;1.3,B98&gt;=3.45),1.64,IF(AND(A98&gt;=5.4,A98&gt;=5.05,G98&gt;=0.123,D98&gt;=0.25,D98&lt;1.3,B98&gt;=3.45),1.6,IF(AND(G98&lt;0.372,D98&lt;1.4,A98&lt;5.9,D98&gt;=0.7,F98&lt;2.5,A98&gt;=5.25,B98&lt;3.45),4.175,IF(AND(D98&lt;1.35,D98&lt;1.55,A98&gt;=5.9,D98&gt;=0.7,F98&lt;2.5,A98&gt;=5.25,B98&lt;3.45),4.2,IF(AND(B98&lt;2.35,G98&lt;0.596,D98&lt;2.05,H98&lt;16.284,F98&gt;=2.5,A98&gt;=5.25,B98&lt;3.45),5,IF(AND(G98&gt;=0.888,G98&gt;=0.596,D98&lt;2.05,H98&lt;16.284,F98&gt;=2.5,A98&gt;=5.25,B98&lt;3.45),4.8,IF(AND(A98&gt;=6.85,G98&lt;0.682,D98&gt;=2.05,H98&lt;16.284,F98&gt;=2.5,A98&gt;=5.25,B98&lt;3.45),5.4,IF(AND(A98&gt;=5.75,G98&gt;=0.372,D98&lt;1.4,A98&lt;5.9,D98&gt;=0.7,F98&lt;2.5,A98&gt;=5.25,B98&lt;3.45),3.933,IF(AND(A98&gt;=6.75,D98&gt;=1.35,D98&lt;1.55,A98&gt;=5.9,D98&gt;=0.7,F98&lt;2.5,A98&gt;=5.25,B98&lt;3.45),4.8,IF(AND(H98&lt;11.084,B98&gt;=2.35,G98&lt;0.596,D98&lt;2.05,H98&lt;16.284,F98&gt;=2.5,A98&gt;=5.25,B98&lt;3.45),5.3,IF(AND(H98&lt;8.435,G98&lt;0.888,G98&gt;=0.596,D98&lt;2.05,H98&lt;16.284,F98&gt;=2.5,A98&gt;=5.25,B98&lt;3.45),5.1,IF(AND(H98&gt;=8.435,G98&lt;0.888,G98&gt;=0.596,D98&lt;2.05,H98&lt;16.284,F98&gt;=2.5,A98&gt;=5.25,B98&lt;3.45),4.94,IF(AND(B98&lt;3.15,A98&lt;6.85,G98&lt;0.682,D98&gt;=2.05,H98&lt;16.284,F98&gt;=2.5,A98&gt;=5.25,B98&lt;3.45),5.6,IF(AND(B98&gt;=3.15,A98&lt;6.85,G98&lt;0.682,D98&gt;=2.05,H98&lt;16.284,F98&gt;=2.5,A98&gt;=5.25,B98&lt;3.45),5.74,IF(AND(G98&lt;0.572,A98&lt;5.75,G98&gt;=0.372,D98&lt;1.4,A98&lt;5.9,D98&gt;=0.7,F98&lt;2.5,A98&gt;=5.25,B98&lt;3.45),3.7,IF(AND(D98&lt;1.45,A98&lt;6.75,D98&gt;=1.35,D98&lt;1.55,A98&gt;=5.9,D98&gt;=0.7,F98&lt;2.5,A98&gt;=5.25,B98&lt;3.45),4.46,IF(AND(D98&gt;=1.45,A98&lt;6.75,D98&gt;=1.35,D98&lt;1.55,A98&gt;=5.9,D98&gt;=0.7,F98&lt;2.5,A98&gt;=5.25,B98&lt;3.45),4.567,IF(AND(H98&lt;12.532,H98&gt;=11.084,B98&gt;=2.35,G98&lt;0.596,D98&lt;2.05,H98&lt;16.284,F98&gt;=2.5,A98&gt;=5.25,B98&lt;3.45),5.8,IF(AND(H98&gt;=12.532,H98&gt;=11.084,B98&gt;=2.35,G98&lt;0.596,D98&lt;2.05,H98&lt;16.284,F98&gt;=2.5,A98&gt;=5.25,B98&lt;3.45),5.667,IF(AND(A98&gt;=5.65,G98&gt;=0.572,A98&lt;5.75,G98&gt;=0.372,D98&lt;1.4,A98&lt;5.9,D98&gt;=0.7,F98&lt;2.5,A98&gt;=5.25,B98&lt;3.45),4.2,IF(AND(G98&lt;0.862,A98&lt;5.65,G98&gt;=0.572,A98&lt;5.75,G98&gt;=0.372,D98&lt;1.4,A98&lt;5.9,D98&gt;=0.7,F98&lt;2.5,A98&gt;=5.25,B98&lt;3.45),3.9,IF(AND(G98&gt;=0.862,A98&lt;5.65,G98&gt;=0.572,A98&lt;5.75,G98&gt;=0.372,D98&lt;1.4,A98&lt;5.9,D98&gt;=0.7,F98&lt;2.5,A98&gt;=5.25,B98&lt;3.45),4,"shouldnthappen"))))))))))))))))))))))))))))))))))))</f>
        <v>4.2</v>
      </c>
      <c r="AY98" s="1" t="n">
        <f aca="false">IF(AND(H98&gt;=8.233,D98&gt;=0.8,A98&lt;5.55),3.525,IF(AND(B98&lt;2.9,H98&gt;=15.534,A98&gt;=5.55),4.8,IF(AND(H98&gt;=12.259,A98&lt;4.75,D98&lt;0.8,A98&lt;5.55),1.25,IF(AND(B98&gt;=3.85,A98&gt;=4.75,D98&lt;0.8,A98&lt;5.55),1.425,IF(AND(D98&lt;1.55,H98&lt;8.233,D98&gt;=0.8,A98&lt;5.55),3.975,IF(AND(D98&gt;=1.55,H98&lt;8.233,D98&gt;=0.8,A98&lt;5.55),4.5,IF(AND(D98&lt;0.65,D98&lt;1.7,H98&lt;15.534,A98&gt;=5.55),1.7,IF(AND(A98&gt;=7.05,D98&gt;=1.7,H98&lt;15.534,A98&gt;=5.55),6.3,IF(AND(B98&gt;=3.35,B98&gt;=2.9,H98&gt;=15.534,A98&gt;=5.55),5.4,IF(AND(B98&lt;3.1,H98&lt;12.259,A98&lt;4.75,D98&lt;0.8,A98&lt;5.55),1.367,IF(AND(B98&gt;=3.1,H98&lt;12.259,A98&lt;4.75,D98&lt;0.8,A98&lt;5.55),1.4,IF(AND(G98&gt;=0.905,B98&lt;3.85,A98&gt;=4.75,D98&lt;0.8,A98&lt;5.55),1.9,IF(AND(H98&lt;15.681,B98&lt;3.35,B98&gt;=2.9,H98&gt;=15.534,A98&gt;=5.55),5.8,IF(AND(H98&gt;=15.681,B98&lt;3.35,B98&gt;=2.9,H98&gt;=15.534,A98&gt;=5.55),5.7,IF(AND(H98&gt;=14.877,G98&lt;0.905,B98&lt;3.85,A98&gt;=4.75,D98&lt;0.8,A98&lt;5.55),1.3,IF(AND(D98&gt;=1.25,B98&lt;2.65,D98&gt;=0.65,D98&lt;1.7,H98&lt;15.534,A98&gt;=5.55),4.433,IF(AND(G98&gt;=0.622,B98&lt;3.15,A98&lt;7.05,D98&gt;=1.7,H98&lt;15.534,A98&gt;=5.55),5.08,IF(AND(H98&gt;=13.42,B98&gt;=3.15,A98&lt;7.05,D98&gt;=1.7,H98&lt;15.534,A98&gt;=5.55),5.1,IF(AND(G98&lt;0.265,H98&lt;14.877,G98&lt;0.905,B98&lt;3.85,A98&gt;=4.75,D98&lt;0.8,A98&lt;5.55),1.2,IF(AND(A98&lt;5.75,D98&lt;1.25,B98&lt;2.65,D98&gt;=0.65,D98&lt;1.7,H98&lt;15.534,A98&gt;=5.55),3.7,IF(AND(A98&gt;=5.75,D98&lt;1.25,B98&lt;2.65,D98&gt;=0.65,D98&lt;1.7,H98&lt;15.534,A98&gt;=5.55),4,IF(AND(G98&gt;=0.652,D98&lt;1.35,B98&gt;=2.65,D98&gt;=0.65,D98&lt;1.7,H98&lt;15.534,A98&gt;=5.55),3.6,IF(AND(H98&lt;7.47,D98&gt;=1.35,B98&gt;=2.65,D98&gt;=0.65,D98&lt;1.7,H98&lt;15.534,A98&gt;=5.55),5.1,IF(AND(H98&lt;10.914,G98&lt;0.622,B98&lt;3.15,A98&lt;7.05,D98&gt;=1.7,H98&lt;15.534,A98&gt;=5.55),5.36,IF(AND(H98&gt;=10.914,G98&lt;0.622,B98&lt;3.15,A98&lt;7.05,D98&gt;=1.7,H98&lt;15.534,A98&gt;=5.55),5.64,IF(AND(G98&gt;=0.657,H98&lt;13.42,B98&gt;=3.15,A98&lt;7.05,D98&gt;=1.7,H98&lt;15.534,A98&gt;=5.55),6,IF(AND(G98&gt;=0.782,G98&gt;=0.265,H98&lt;14.877,G98&lt;0.905,B98&lt;3.85,A98&gt;=4.75,D98&lt;0.8,A98&lt;5.55),1.48,IF(AND(H98&lt;11.286,G98&lt;0.652,D98&lt;1.35,B98&gt;=2.65,D98&gt;=0.65,D98&lt;1.7,H98&lt;15.534,A98&gt;=5.55),4.24,IF(AND(H98&gt;=11.286,G98&lt;0.652,D98&lt;1.35,B98&gt;=2.65,D98&gt;=0.65,D98&lt;1.7,H98&lt;15.534,A98&gt;=5.55),4.05,IF(AND(G98&lt;0.413,H98&gt;=7.47,D98&gt;=1.35,B98&gt;=2.65,D98&gt;=0.65,D98&lt;1.7,H98&lt;15.534,A98&gt;=5.55),5.1,IF(AND(H98&lt;11.325,G98&lt;0.657,H98&lt;13.42,B98&gt;=3.15,A98&lt;7.05,D98&gt;=1.7,H98&lt;15.534,A98&gt;=5.55),5.8,IF(AND(H98&gt;=11.325,G98&lt;0.657,H98&lt;13.42,B98&gt;=3.15,A98&lt;7.05,D98&gt;=1.7,H98&lt;15.534,A98&gt;=5.55),5.6,IF(AND(D98&gt;=0.35,G98&lt;0.782,G98&gt;=0.265,H98&lt;14.877,G98&lt;0.905,B98&lt;3.85,A98&gt;=4.75,D98&lt;0.8,A98&lt;5.55),1.633,IF(AND(B98&lt;2.85,G98&gt;=0.413,H98&gt;=7.47,D98&gt;=1.35,B98&gt;=2.65,D98&gt;=0.65,D98&lt;1.7,H98&lt;15.534,A98&gt;=5.55),4.6,IF(AND(D98&lt;0.15,D98&lt;0.35,G98&lt;0.782,G98&gt;=0.265,H98&lt;14.877,G98&lt;0.905,B98&lt;3.85,A98&gt;=4.75,D98&lt;0.8,A98&lt;5.55),1.5,IF(AND(D98&gt;=0.15,D98&lt;0.35,G98&lt;0.782,G98&gt;=0.265,H98&lt;14.877,G98&lt;0.905,B98&lt;3.85,A98&gt;=4.75,D98&lt;0.8,A98&lt;5.55),1.543,IF(AND(A98&gt;=6.8,B98&gt;=2.85,G98&gt;=0.413,H98&gt;=7.47,D98&gt;=1.35,B98&gt;=2.65,D98&gt;=0.65,D98&lt;1.7,H98&lt;15.534,A98&gt;=5.55),4.9,IF(AND(H98&lt;13.531,A98&lt;6.8,B98&gt;=2.85,G98&gt;=0.413,H98&gt;=7.47,D98&gt;=1.35,B98&gt;=2.65,D98&gt;=0.65,D98&lt;1.7,H98&lt;15.534,A98&gt;=5.55),4.5,IF(AND(H98&gt;=13.531,A98&lt;6.8,B98&gt;=2.85,G98&gt;=0.413,H98&gt;=7.47,D98&gt;=1.35,B98&gt;=2.65,D98&gt;=0.65,D98&lt;1.7,H98&lt;15.534,A98&gt;=5.55),4.7,"shouldnthappen")))))))))))))))))))))))))))))))))))))))</f>
        <v>4.24</v>
      </c>
      <c r="AZ98" s="1" t="n">
        <f aca="false">IF(AND(H98&gt;=15.371,B98&gt;=3.35),5.4,IF(AND(G98&gt;=0.851,H98&gt;=15.244,B98&lt;3.35),4.75,IF(AND(F98&gt;=2,H98&lt;15.371,B98&gt;=3.35),5.6,IF(AND(B98&lt;2.75,A98&lt;5.15,H98&lt;15.244,B98&lt;3.35),3.42,IF(AND(A98&gt;=7.25,G98&lt;0.851,H98&gt;=15.244,B98&lt;3.35),6.6,IF(AND(A98&lt;4.45,B98&gt;=2.75,A98&lt;5.15,H98&lt;15.244,B98&lt;3.35),1.1,IF(AND(G98&lt;0.527,A98&lt;7.25,G98&lt;0.851,H98&gt;=15.244,B98&lt;3.35),5.08,IF(AND(G98&gt;=0.527,A98&lt;7.25,G98&lt;0.851,H98&gt;=15.244,B98&lt;3.35),5.8,IF(AND(D98&gt;=0.35,B98&lt;3.7,F98&lt;2,H98&lt;15.371,B98&gt;=3.35),1.55,IF(AND(H98&lt;6.542,B98&gt;=3.7,F98&lt;2,H98&lt;15.371,B98&gt;=3.35),1.9,IF(AND(B98&lt;3.25,A98&gt;=4.45,B98&gt;=2.75,A98&lt;5.15,H98&lt;15.244,B98&lt;3.35),1.46,IF(AND(B98&gt;=3.25,A98&gt;=4.45,B98&gt;=2.75,A98&lt;5.15,H98&lt;15.244,B98&lt;3.35),1.7,IF(AND(H98&lt;13.654,B98&gt;=2.95,D98&lt;1.45,A98&gt;=5.15,H98&lt;15.244,B98&lt;3.35),4.3,IF(AND(H98&gt;=13.654,B98&gt;=2.95,D98&lt;1.45,A98&gt;=5.15,H98&lt;15.244,B98&lt;3.35),4.625,IF(AND(F98&gt;=2.5,D98&lt;1.75,D98&gt;=1.45,A98&gt;=5.15,H98&lt;15.244,B98&lt;3.35),5.3,IF(AND(G98&gt;=0.853,D98&gt;=1.75,D98&gt;=1.45,A98&gt;=5.15,H98&lt;15.244,B98&lt;3.35),5.15,IF(AND(D98&gt;=0.25,D98&lt;0.35,B98&lt;3.7,F98&lt;2,H98&lt;15.371,B98&gt;=3.35),1.3,IF(AND(B98&lt;3.85,H98&gt;=6.542,B98&gt;=3.7,F98&lt;2,H98&lt;15.371,B98&gt;=3.35),1.633,IF(AND(H98&lt;7.02,H98&lt;10.688,B98&lt;2.95,D98&lt;1.45,A98&gt;=5.15,H98&lt;15.244,B98&lt;3.35),3.98,IF(AND(G98&lt;0.338,H98&gt;=10.688,B98&lt;2.95,D98&lt;1.45,A98&gt;=5.15,H98&lt;15.244,B98&lt;3.35),4.22,IF(AND(G98&gt;=0.338,H98&gt;=10.688,B98&lt;2.95,D98&lt;1.45,A98&gt;=5.15,H98&lt;15.244,B98&lt;3.35),3.9,IF(AND(B98&lt;2.75,F98&lt;2.5,D98&lt;1.75,D98&gt;=1.45,A98&gt;=5.15,H98&lt;15.244,B98&lt;3.35),5.1,IF(AND(B98&gt;=2.75,F98&lt;2.5,D98&lt;1.75,D98&gt;=1.45,A98&gt;=5.15,H98&lt;15.244,B98&lt;3.35),4.74,IF(AND(A98&gt;=7,G98&lt;0.853,D98&gt;=1.75,D98&gt;=1.45,A98&gt;=5.15,H98&lt;15.244,B98&lt;3.35),6.5,IF(AND(G98&gt;=0.934,D98&lt;0.25,D98&lt;0.35,B98&lt;3.7,F98&lt;2,H98&lt;15.371,B98&gt;=3.35),1.7,IF(AND(D98&lt;0.25,B98&gt;=3.85,H98&gt;=6.542,B98&gt;=3.7,F98&lt;2,H98&lt;15.371,B98&gt;=3.35),1.5,IF(AND(D98&gt;=0.25,B98&gt;=3.85,H98&gt;=6.542,B98&gt;=3.7,F98&lt;2,H98&lt;15.371,B98&gt;=3.35),1.4,IF(AND(B98&lt;2.5,H98&gt;=7.02,H98&lt;10.688,B98&lt;2.95,D98&lt;1.45,A98&gt;=5.15,H98&lt;15.244,B98&lt;3.35),3.8,IF(AND(G98&gt;=0.74,A98&lt;7,G98&lt;0.853,D98&gt;=1.75,D98&gt;=1.45,A98&gt;=5.15,H98&lt;15.244,B98&lt;3.35),6,IF(AND(G98&gt;=0.61,G98&lt;0.934,D98&lt;0.25,D98&lt;0.35,B98&lt;3.7,F98&lt;2,H98&lt;15.371,B98&gt;=3.35),1.5,IF(AND(D98&lt;1.15,B98&gt;=2.5,H98&gt;=7.02,H98&lt;10.688,B98&lt;2.95,D98&lt;1.45,A98&gt;=5.15,H98&lt;15.244,B98&lt;3.35),3.5,IF(AND(D98&gt;=1.15,B98&gt;=2.5,H98&gt;=7.02,H98&lt;10.688,B98&lt;2.95,D98&lt;1.45,A98&gt;=5.15,H98&lt;15.244,B98&lt;3.35),3.6,IF(AND(G98&gt;=0.626,G98&lt;0.74,A98&lt;7,G98&lt;0.853,D98&gt;=1.75,D98&gt;=1.45,A98&gt;=5.15,H98&lt;15.244,B98&lt;3.35),4.9,IF(AND(H98&lt;13.641,G98&lt;0.61,G98&lt;0.934,D98&lt;0.25,D98&lt;0.35,B98&lt;3.7,F98&lt;2,H98&lt;15.371,B98&gt;=3.35),1.425,IF(AND(H98&gt;=13.641,G98&lt;0.61,G98&lt;0.934,D98&lt;0.25,D98&lt;0.35,B98&lt;3.7,F98&lt;2,H98&lt;15.371,B98&gt;=3.35),1.3,IF(AND(B98&lt;3.05,G98&lt;0.626,G98&lt;0.74,A98&lt;7,G98&lt;0.853,D98&gt;=1.75,D98&gt;=1.45,A98&gt;=5.15,H98&lt;15.244,B98&lt;3.35),5.475,IF(AND(B98&gt;=3.05,G98&lt;0.626,G98&lt;0.74,A98&lt;7,G98&lt;0.853,D98&gt;=1.75,D98&gt;=1.45,A98&gt;=5.15,H98&lt;15.244,B98&lt;3.35),5.633,"shouldnthappen")))))))))))))))))))))))))))))))))))))</f>
        <v>4.3</v>
      </c>
      <c r="BA98" s="1" t="n">
        <f aca="false">IF(AND(F98&gt;=2,B98&gt;=3.4),6.1,IF(AND(B98&lt;2.75,A98&lt;5.15,B98&lt;3.4),3.225,IF(AND(G98&gt;=0.821,F98&lt;2,B98&gt;=3.4),1.9,IF(AND(B98&gt;=3.2,B98&gt;=2.75,A98&lt;5.15,B98&lt;3.4),1.7,IF(AND(A98&lt;4.8,G98&lt;0.821,F98&lt;2,B98&gt;=3.4),1,IF(AND(G98&gt;=0.446,B98&lt;3.2,B98&gt;=2.75,A98&lt;5.15,B98&lt;3.4),1.1,IF(AND(G98&lt;0.356,D98&lt;1.45,A98&lt;6.25,A98&gt;=5.15,B98&lt;3.4),4.32,IF(AND(G98&lt;0.591,D98&gt;=1.45,A98&lt;6.25,A98&gt;=5.15,B98&lt;3.4),4.6,IF(AND(D98&lt;1.75,G98&lt;0.597,A98&gt;=6.25,A98&gt;=5.15,B98&lt;3.4),4.86,IF(AND(H98&gt;=16.472,G98&gt;=0.597,A98&gt;=6.25,A98&gt;=5.15,B98&lt;3.4),6.6,IF(AND(G98&lt;0.063,G98&lt;0.446,B98&lt;3.2,B98&gt;=2.75,A98&lt;5.15,B98&lt;3.4),1.4,IF(AND(A98&gt;=5.95,G98&gt;=0.356,D98&lt;1.45,A98&lt;6.25,A98&gt;=5.15,B98&lt;3.4),4.6,IF(AND(B98&gt;=2.9,G98&gt;=0.591,D98&gt;=1.45,A98&lt;6.25,A98&gt;=5.15,B98&lt;3.4),4.867,IF(AND(D98&gt;=2.4,H98&lt;16.472,G98&gt;=0.597,A98&gt;=6.25,A98&gt;=5.15,B98&lt;3.4),6,IF(AND(A98&lt;5.45,B98&gt;=3.85,A98&gt;=4.8,G98&lt;0.821,F98&lt;2,B98&gt;=3.4),1.3,IF(AND(A98&gt;=5.45,B98&gt;=3.85,A98&gt;=4.8,G98&lt;0.821,F98&lt;2,B98&gt;=3.4),1.45,IF(AND(H98&lt;14.273,G98&gt;=0.063,G98&lt;0.446,B98&lt;3.2,B98&gt;=2.75,A98&lt;5.15,B98&lt;3.4),1.5,IF(AND(H98&gt;=14.273,G98&gt;=0.063,G98&lt;0.446,B98&lt;3.2,B98&gt;=2.75,A98&lt;5.15,B98&lt;3.4),1.6,IF(AND(G98&gt;=0.572,A98&lt;5.95,G98&gt;=0.356,D98&lt;1.45,A98&lt;6.25,A98&gt;=5.15,B98&lt;3.4),3.9,IF(AND(G98&lt;0.827,B98&lt;2.9,G98&gt;=0.591,D98&gt;=1.45,A98&lt;6.25,A98&gt;=5.15,B98&lt;3.4),4.9,IF(AND(G98&gt;=0.827,B98&lt;2.9,G98&gt;=0.591,D98&gt;=1.45,A98&lt;6.25,A98&gt;=5.15,B98&lt;3.4),5.1,IF(AND(A98&gt;=7.2,B98&lt;3.05,D98&gt;=1.75,G98&lt;0.597,A98&gt;=6.25,A98&gt;=5.15,B98&lt;3.4),6.7,IF(AND(G98&lt;0.353,B98&gt;=3.05,D98&gt;=1.75,G98&lt;0.597,A98&gt;=6.25,A98&gt;=5.15,B98&lt;3.4),5.22,IF(AND(G98&gt;=0.353,B98&gt;=3.05,D98&gt;=1.75,G98&lt;0.597,A98&gt;=6.25,A98&gt;=5.15,B98&lt;3.4),5.65,IF(AND(A98&lt;6.55,D98&lt;2.4,H98&lt;16.472,G98&gt;=0.597,A98&gt;=6.25,A98&gt;=5.15,B98&lt;3.4),5.033,IF(AND(H98&lt;12.719,G98&lt;0.385,B98&lt;3.85,A98&gt;=4.8,G98&lt;0.821,F98&lt;2,B98&gt;=3.4),1.54,IF(AND(H98&gt;=12.719,G98&lt;0.385,B98&lt;3.85,A98&gt;=4.8,G98&lt;0.821,F98&lt;2,B98&gt;=3.4),1.3,IF(AND(B98&lt;3.6,G98&gt;=0.385,B98&lt;3.85,A98&gt;=4.8,G98&lt;0.821,F98&lt;2,B98&gt;=3.4),1.325,IF(AND(B98&gt;=3.6,G98&gt;=0.385,B98&lt;3.85,A98&gt;=4.8,G98&lt;0.821,F98&lt;2,B98&gt;=3.4),1.55,IF(AND(D98&lt;1.05,G98&lt;0.572,A98&lt;5.95,G98&gt;=0.356,D98&lt;1.45,A98&lt;6.25,A98&gt;=5.15,B98&lt;3.4),3.633,IF(AND(D98&gt;=2.15,A98&lt;7.2,B98&lt;3.05,D98&gt;=1.75,G98&lt;0.597,A98&gt;=6.25,A98&gt;=5.15,B98&lt;3.4),5.667,IF(AND(H98&lt;13.094,A98&gt;=6.55,D98&lt;2.4,H98&lt;16.472,G98&gt;=0.597,A98&gt;=6.25,A98&gt;=5.15,B98&lt;3.4),5.2,IF(AND(D98&lt;1.15,D98&gt;=1.05,G98&lt;0.572,A98&lt;5.95,G98&gt;=0.356,D98&lt;1.45,A98&lt;6.25,A98&gt;=5.15,B98&lt;3.4),3.8,IF(AND(D98&gt;=1.15,D98&gt;=1.05,G98&lt;0.572,A98&lt;5.95,G98&gt;=0.356,D98&lt;1.45,A98&lt;6.25,A98&gt;=5.15,B98&lt;3.4),3.9,IF(AND(G98&gt;=0.487,D98&lt;2.15,A98&lt;7.2,B98&lt;3.05,D98&gt;=1.75,G98&lt;0.597,A98&gt;=6.25,A98&gt;=5.15,B98&lt;3.4),5.8,IF(AND(A98&lt;6.8,H98&gt;=13.094,A98&gt;=6.55,D98&lt;2.4,H98&lt;16.472,G98&gt;=0.597,A98&gt;=6.25,A98&gt;=5.15,B98&lt;3.4),4.52,IF(AND(A98&gt;=6.8,H98&gt;=13.094,A98&gt;=6.55,D98&lt;2.4,H98&lt;16.472,G98&gt;=0.597,A98&gt;=6.25,A98&gt;=5.15,B98&lt;3.4),4.75,IF(AND(B98&lt;2.95,G98&lt;0.487,D98&lt;2.15,A98&lt;7.2,B98&lt;3.05,D98&gt;=1.75,G98&lt;0.597,A98&gt;=6.25,A98&gt;=5.15,B98&lt;3.4),5.6,IF(AND(B98&gt;=2.95,G98&lt;0.487,D98&lt;2.15,A98&lt;7.2,B98&lt;3.05,D98&gt;=1.75,G98&lt;0.597,A98&gt;=6.25,A98&gt;=5.15,B98&lt;3.4),5.5,"shouldnthappen")))))))))))))))))))))))))))))))))))))))</f>
        <v>3.9</v>
      </c>
      <c r="BB98" s="1" t="n">
        <f aca="false">IF(AND(A98&lt;4.35,B98&lt;3.25,F98&lt;1.5),1.1,IF(AND(H98&lt;14.005,A98&gt;=4.35,B98&lt;3.25,F98&lt;1.5),1.3,IF(AND(H98&gt;=14.005,A98&gt;=4.35,B98&lt;3.25,F98&lt;1.5),1.6,IF(AND(G98&gt;=0.905,A98&lt;5.15,B98&gt;=3.25,F98&lt;1.5),1.9,IF(AND(B98&lt;3.45,A98&gt;=5.15,B98&gt;=3.25,F98&lt;1.5),1.6,IF(AND(F98&gt;=2.5,D98&gt;=1.35,D98&lt;1.75,F98&gt;=1.5),4.867,IF(AND(A98&gt;=7.05,D98&gt;=2.05,D98&gt;=1.75,F98&gt;=1.5),6.35,IF(AND(D98&gt;=0.4,G98&lt;0.905,A98&lt;5.15,B98&gt;=3.25,F98&lt;1.5),1.65,IF(AND(B98&lt;3.6,B98&gt;=3.45,A98&gt;=5.15,B98&gt;=3.25,F98&lt;1.5),1.35,IF(AND(H98&lt;6.808,H98&lt;9.386,D98&lt;1.35,D98&lt;1.75,F98&gt;=1.5),4.05,IF(AND(H98&gt;=6.808,H98&lt;9.386,D98&lt;1.35,D98&lt;1.75,F98&gt;=1.5),3.46,IF(AND(B98&lt;2.45,F98&lt;2.5,D98&gt;=1.35,D98&lt;1.75,F98&gt;=1.5),4.5,IF(AND(H98&gt;=13.115,D98&lt;1.95,D98&lt;2.05,D98&gt;=1.75,F98&gt;=1.5),4.85,IF(AND(G98&lt;0.196,D98&gt;=1.95,D98&lt;2.05,D98&gt;=1.75,F98&gt;=1.5),6.7,IF(AND(G98&gt;=0.196,D98&gt;=1.95,D98&lt;2.05,D98&gt;=1.75,F98&gt;=1.5),5.12,IF(AND(H98&lt;10.925,D98&lt;0.4,G98&lt;0.905,A98&lt;5.15,B98&gt;=3.25,F98&lt;1.5),1.4,IF(AND(H98&gt;=10.925,D98&lt;0.4,G98&lt;0.905,A98&lt;5.15,B98&gt;=3.25,F98&lt;1.5),1.45,IF(AND(H98&lt;14.096,B98&gt;=3.6,B98&gt;=3.45,A98&gt;=5.15,B98&gt;=3.25,F98&lt;1.5),1.42,IF(AND(H98&gt;=14.096,B98&gt;=3.6,B98&gt;=3.45,A98&gt;=5.15,B98&gt;=3.25,F98&lt;1.5),1.7,IF(AND(B98&lt;2.45,D98&lt;1.15,H98&gt;=9.386,D98&lt;1.35,D98&lt;1.75,F98&gt;=1.5),3.6,IF(AND(B98&gt;=2.45,D98&lt;1.15,H98&gt;=9.386,D98&lt;1.35,D98&lt;1.75,F98&gt;=1.5),3.9,IF(AND(G98&lt;0.246,D98&gt;=1.15,H98&gt;=9.386,D98&lt;1.35,D98&lt;1.75,F98&gt;=1.5),4.4,IF(AND(B98&lt;2.75,B98&gt;=2.45,F98&lt;2.5,D98&gt;=1.35,D98&lt;1.75,F98&gt;=1.5),5.1,IF(AND(H98&lt;11.084,H98&lt;13.115,D98&lt;1.95,D98&lt;2.05,D98&gt;=1.75,F98&gt;=1.5),5.35,IF(AND(H98&gt;=11.084,H98&lt;13.115,D98&lt;1.95,D98&lt;2.05,D98&gt;=1.75,F98&gt;=1.5),5.7,IF(AND(H98&lt;15.52,D98&lt;2.25,A98&lt;7.05,D98&gt;=2.05,D98&gt;=1.75,F98&gt;=1.5),5.45,IF(AND(H98&gt;=15.52,D98&lt;2.25,A98&lt;7.05,D98&gt;=2.05,D98&gt;=1.75,F98&gt;=1.5),5.725,IF(AND(G98&gt;=0.775,D98&gt;=2.25,A98&lt;7.05,D98&gt;=2.05,D98&gt;=1.75,F98&gt;=1.5),5.2,IF(AND(D98&lt;1.25,G98&gt;=0.246,D98&gt;=1.15,H98&gt;=9.386,D98&lt;1.35,D98&lt;1.75,F98&gt;=1.5),4.05,IF(AND(A98&lt;5.85,B98&gt;=2.75,B98&gt;=2.45,F98&lt;2.5,D98&gt;=1.35,D98&lt;1.75,F98&gt;=1.5),4.5,IF(AND(B98&lt;3.3,G98&lt;0.775,D98&gt;=2.25,A98&lt;7.05,D98&gt;=2.05,D98&gt;=1.75,F98&gt;=1.5),5.64,IF(AND(B98&gt;=3.3,G98&lt;0.775,D98&gt;=2.25,A98&lt;7.05,D98&gt;=2.05,D98&gt;=1.75,F98&gt;=1.5),5.6,IF(AND(A98&lt;5.9,D98&gt;=1.25,G98&gt;=0.246,D98&gt;=1.15,H98&gt;=9.386,D98&lt;1.35,D98&lt;1.75,F98&gt;=1.5),4.2,IF(AND(A98&gt;=5.9,D98&gt;=1.25,G98&gt;=0.246,D98&gt;=1.15,H98&gt;=9.386,D98&lt;1.35,D98&lt;1.75,F98&gt;=1.5),4,IF(AND(G98&gt;=0.437,A98&gt;=5.85,B98&gt;=2.75,B98&gt;=2.45,F98&lt;2.5,D98&gt;=1.35,D98&lt;1.75,F98&gt;=1.5),4.75,IF(AND(H98&lt;9.446,G98&lt;0.437,A98&gt;=5.85,B98&gt;=2.75,B98&gt;=2.45,F98&lt;2.5,D98&gt;=1.35,D98&lt;1.75,F98&gt;=1.5),4.6,IF(AND(H98&gt;=9.446,G98&lt;0.437,A98&gt;=5.85,B98&gt;=2.75,B98&gt;=2.45,F98&lt;2.5,D98&gt;=1.35,D98&lt;1.75,F98&gt;=1.5),4.7,"shouldnthappen")))))))))))))))))))))))))))))))))))))</f>
        <v>4.05</v>
      </c>
      <c r="BC98" s="1" t="n">
        <f aca="false">IF(AND(G98&gt;=0.905,F98&lt;1.5),1.65,IF(AND(D98&gt;=0.45,G98&lt;0.905,F98&lt;1.5),1.65,IF(AND(A98&lt;5.15,D98&lt;1.55,F98&gt;=1.5),3.225,IF(AND(F98&gt;=2.5,A98&gt;=5.15,D98&lt;1.55,F98&gt;=1.5),5.05,IF(AND(H98&lt;5.767,A98&lt;7.05,D98&gt;=1.55,F98&gt;=1.5),4.5,IF(AND(D98&lt;1.7,A98&gt;=7.05,D98&gt;=1.55,F98&gt;=1.5),5.8,IF(AND(A98&gt;=5.3,G98&lt;0.207,D98&lt;0.45,G98&lt;0.905,F98&lt;1.5),1.3,IF(AND(D98&gt;=0.35,G98&gt;=0.207,D98&lt;0.45,G98&lt;0.905,F98&lt;1.5),1.5,IF(AND(G98&lt;0.155,D98&gt;=1.7,A98&gt;=7.05,D98&gt;=1.55,F98&gt;=1.5),6.7,IF(AND(G98&gt;=0.155,D98&gt;=1.7,A98&gt;=7.05,D98&gt;=1.55,F98&gt;=1.5),6.34,IF(AND(G98&lt;0.05,A98&lt;5.3,G98&lt;0.207,D98&lt;0.45,G98&lt;0.905,F98&lt;1.5),1.4,IF(AND(G98&gt;=0.05,A98&lt;5.3,G98&lt;0.207,D98&lt;0.45,G98&lt;0.905,F98&lt;1.5),1.5,IF(AND(A98&lt;4.5,D98&lt;0.35,G98&gt;=0.207,D98&lt;0.45,G98&lt;0.905,F98&lt;1.5),1.3,IF(AND(G98&lt;0.308,A98&lt;6.2,F98&lt;2.5,A98&gt;=5.15,D98&lt;1.55,F98&gt;=1.5),4.5,IF(AND(D98&lt;1.35,A98&gt;=6.2,F98&lt;2.5,A98&gt;=5.15,D98&lt;1.55,F98&gt;=1.5),4.367,IF(AND(D98&lt;1.85,A98&lt;6.15,H98&gt;=5.767,A98&lt;7.05,D98&gt;=1.55,F98&gt;=1.5),4.933,IF(AND(G98&gt;=0.558,A98&gt;=4.5,D98&lt;0.35,G98&gt;=0.207,D98&lt;0.45,G98&lt;0.905,F98&lt;1.5),1.5,IF(AND(H98&gt;=13.383,G98&gt;=0.308,A98&lt;6.2,F98&lt;2.5,A98&gt;=5.15,D98&lt;1.55,F98&gt;=1.5),4.7,IF(AND(H98&gt;=12.206,D98&gt;=1.35,A98&gt;=6.2,F98&lt;2.5,A98&gt;=5.15,D98&lt;1.55,F98&gt;=1.5),4.575,IF(AND(A98&lt;5.7,D98&gt;=1.85,A98&lt;6.15,H98&gt;=5.767,A98&lt;7.05,D98&gt;=1.55,F98&gt;=1.5),4.9,IF(AND(A98&gt;=5.7,D98&gt;=1.85,A98&lt;6.15,H98&gt;=5.767,A98&lt;7.05,D98&gt;=1.55,F98&gt;=1.5),5.1,IF(AND(G98&lt;0.079,G98&lt;0.364,A98&gt;=6.15,H98&gt;=5.767,A98&lt;7.05,D98&gt;=1.55,F98&gt;=1.5),5.6,IF(AND(G98&gt;=0.079,G98&lt;0.364,A98&gt;=6.15,H98&gt;=5.767,A98&lt;7.05,D98&gt;=1.55,F98&gt;=1.5),5.25,IF(AND(G98&gt;=0.447,G98&lt;0.558,A98&gt;=4.5,D98&lt;0.35,G98&gt;=0.207,D98&lt;0.45,G98&lt;0.905,F98&lt;1.5),1.3,IF(AND(B98&gt;=2.95,H98&lt;13.383,G98&gt;=0.308,A98&lt;6.2,F98&lt;2.5,A98&gt;=5.15,D98&lt;1.55,F98&gt;=1.5),4.6,IF(AND(B98&lt;2.65,H98&lt;12.206,D98&gt;=1.35,A98&gt;=6.2,F98&lt;2.5,A98&gt;=5.15,D98&lt;1.55,F98&gt;=1.5),4.9,IF(AND(D98&lt;2.45,A98&lt;6.6,G98&gt;=0.364,A98&gt;=6.15,H98&gt;=5.767,A98&lt;7.05,D98&gt;=1.55,F98&gt;=1.5),5.6,IF(AND(D98&gt;=2.45,A98&lt;6.6,G98&gt;=0.364,A98&gt;=6.15,H98&gt;=5.767,A98&lt;7.05,D98&gt;=1.55,F98&gt;=1.5),6,IF(AND(H98&lt;12.921,A98&gt;=6.6,G98&gt;=0.364,A98&gt;=6.15,H98&gt;=5.767,A98&lt;7.05,D98&gt;=1.55,F98&gt;=1.5),5.725,IF(AND(H98&gt;=12.921,A98&gt;=6.6,G98&gt;=0.364,A98&gt;=6.15,H98&gt;=5.767,A98&lt;7.05,D98&gt;=1.55,F98&gt;=1.5),5.367,IF(AND(B98&lt;3.15,G98&lt;0.447,G98&lt;0.558,A98&gt;=4.5,D98&lt;0.35,G98&gt;=0.207,D98&lt;0.45,G98&lt;0.905,F98&lt;1.5),1.5,IF(AND(B98&gt;=3.15,G98&lt;0.447,G98&lt;0.558,A98&gt;=4.5,D98&lt;0.35,G98&gt;=0.207,D98&lt;0.45,G98&lt;0.905,F98&lt;1.5),1.36,IF(AND(B98&gt;=2.85,B98&lt;2.95,H98&lt;13.383,G98&gt;=0.308,A98&lt;6.2,F98&lt;2.5,A98&gt;=5.15,D98&lt;1.55,F98&gt;=1.5),3.6,IF(AND(H98&lt;9.446,B98&gt;=2.65,H98&lt;12.206,D98&gt;=1.35,A98&gt;=6.2,F98&lt;2.5,A98&gt;=5.15,D98&lt;1.55,F98&gt;=1.5),4.6,IF(AND(H98&gt;=9.446,B98&gt;=2.65,H98&lt;12.206,D98&gt;=1.35,A98&gt;=6.2,F98&lt;2.5,A98&gt;=5.15,D98&lt;1.55,F98&gt;=1.5),4.7,IF(AND(D98&lt;1.2,B98&lt;2.85,B98&lt;2.95,H98&lt;13.383,G98&gt;=0.308,A98&lt;6.2,F98&lt;2.5,A98&gt;=5.15,D98&lt;1.55,F98&gt;=1.5),3.75,IF(AND(G98&lt;0.356,D98&gt;=1.2,B98&lt;2.85,B98&lt;2.95,H98&lt;13.383,G98&gt;=0.308,A98&lt;6.2,F98&lt;2.5,A98&gt;=5.15,D98&lt;1.55,F98&gt;=1.5),4.2,IF(AND(G98&gt;=0.356,D98&gt;=1.2,B98&lt;2.85,B98&lt;2.95,H98&lt;13.383,G98&gt;=0.308,A98&lt;6.2,F98&lt;2.5,A98&gt;=5.15,D98&lt;1.55,F98&gt;=1.5),3.96,"shouldnthappen"))))))))))))))))))))))))))))))))))))))</f>
        <v>4.6</v>
      </c>
      <c r="BD98" s="1" t="n">
        <f aca="false">IF(AND(B98&lt;2.7,A98&lt;5.3,B98&lt;3.15),3.42,IF(AND(F98&lt;2.5,A98&gt;=5.85,B98&gt;=3.15),4.7,IF(AND(A98&lt;4.35,B98&gt;=2.7,A98&lt;5.3,B98&lt;3.15),1.1,IF(AND(A98&gt;=4.35,B98&gt;=2.7,A98&lt;5.3,B98&lt;3.15),1.42,IF(AND(A98&gt;=7.05,F98&gt;=2.5,A98&gt;=5.3,B98&lt;3.15),6.067,IF(AND(D98&gt;=0.45,A98&lt;5.05,A98&lt;5.85,B98&gt;=3.15),1.6,IF(AND(B98&lt;3.35,A98&gt;=5.05,A98&lt;5.85,B98&gt;=3.15),1.7,IF(AND(A98&gt;=6.85,F98&gt;=2.5,A98&gt;=5.85,B98&gt;=3.15),6.22,IF(AND(D98&lt;1.25,D98&lt;1.35,F98&lt;2.5,A98&gt;=5.3,B98&lt;3.15),4.033,IF(AND(D98&gt;=1.25,D98&lt;1.35,F98&lt;2.5,A98&gt;=5.3,B98&lt;3.15),4.233,IF(AND(A98&lt;6.05,D98&gt;=1.35,F98&lt;2.5,A98&gt;=5.3,B98&lt;3.15),5.1,IF(AND(H98&gt;=13.29,A98&lt;7.05,F98&gt;=2.5,A98&gt;=5.3,B98&lt;3.15),4.96,IF(AND(G98&gt;=0.858,D98&lt;0.45,A98&lt;5.05,A98&lt;5.85,B98&gt;=3.15),1.3,IF(AND(D98&gt;=0.35,B98&gt;=3.35,A98&gt;=5.05,A98&lt;5.85,B98&gt;=3.15),1.4,IF(AND(B98&lt;3.25,A98&lt;6.85,F98&gt;=2.5,A98&gt;=5.85,B98&gt;=3.15),5.233,IF(AND(A98&gt;=6.8,A98&gt;=6.05,D98&gt;=1.35,F98&lt;2.5,A98&gt;=5.3,B98&lt;3.15),4.9,IF(AND(G98&gt;=0.622,H98&lt;13.29,A98&lt;7.05,F98&gt;=2.5,A98&gt;=5.3,B98&lt;3.15),5.067,IF(AND(H98&lt;8.834,G98&lt;0.858,D98&lt;0.45,A98&lt;5.05,A98&lt;5.85,B98&gt;=3.15),1.4,IF(AND(G98&lt;0.774,B98&gt;=3.25,A98&lt;6.85,F98&gt;=2.5,A98&gt;=5.85,B98&gt;=3.15),5.8,IF(AND(G98&gt;=0.774,B98&gt;=3.25,A98&lt;6.85,F98&gt;=2.5,A98&gt;=5.85,B98&gt;=3.15),5.4,IF(AND(H98&gt;=12.206,A98&lt;6.8,A98&gt;=6.05,D98&gt;=1.35,F98&lt;2.5,A98&gt;=5.3,B98&lt;3.15),4.5,IF(AND(G98&gt;=0.439,G98&lt;0.622,H98&lt;13.29,A98&lt;7.05,F98&gt;=2.5,A98&gt;=5.3,B98&lt;3.15),5.667,IF(AND(G98&lt;0.227,H98&gt;=8.834,G98&lt;0.858,D98&lt;0.45,A98&lt;5.05,A98&lt;5.85,B98&gt;=3.15),1.4,IF(AND(G98&gt;=0.227,H98&gt;=8.834,G98&lt;0.858,D98&lt;0.45,A98&lt;5.05,A98&lt;5.85,B98&gt;=3.15),1.3,IF(AND(G98&gt;=0.934,B98&lt;3.75,D98&lt;0.35,B98&gt;=3.35,A98&gt;=5.05,A98&lt;5.85,B98&gt;=3.15),1.7,IF(AND(G98&lt;0.823,B98&gt;=3.75,D98&lt;0.35,B98&gt;=3.35,A98&gt;=5.05,A98&lt;5.85,B98&gt;=3.15),1.55,IF(AND(G98&gt;=0.823,B98&gt;=3.75,D98&lt;0.35,B98&gt;=3.35,A98&gt;=5.05,A98&lt;5.85,B98&gt;=3.15),1.5,IF(AND(A98&lt;6.2,H98&lt;12.206,A98&lt;6.8,A98&gt;=6.05,D98&gt;=1.35,F98&lt;2.5,A98&gt;=5.3,B98&lt;3.15),4.6,IF(AND(A98&gt;=6.2,H98&lt;12.206,A98&lt;6.8,A98&gt;=6.05,D98&gt;=1.35,F98&lt;2.5,A98&gt;=5.3,B98&lt;3.15),4.74,IF(AND(H98&gt;=10.667,G98&lt;0.439,G98&lt;0.622,H98&lt;13.29,A98&lt;7.05,F98&gt;=2.5,A98&gt;=5.3,B98&lt;3.15),5.6,IF(AND(H98&lt;13.67,G98&lt;0.934,B98&lt;3.75,D98&lt;0.35,B98&gt;=3.35,A98&gt;=5.05,A98&lt;5.85,B98&gt;=3.15),1.48,IF(AND(H98&gt;=13.67,G98&lt;0.934,B98&lt;3.75,D98&lt;0.35,B98&gt;=3.35,A98&gt;=5.05,A98&lt;5.85,B98&gt;=3.15),1.3,IF(AND(G98&lt;0.301,H98&lt;10.667,G98&lt;0.439,G98&lt;0.622,H98&lt;13.29,A98&lt;7.05,F98&gt;=2.5,A98&gt;=5.3,B98&lt;3.15),5.2,IF(AND(G98&gt;=0.301,H98&lt;10.667,G98&lt;0.439,G98&lt;0.622,H98&lt;13.29,A98&lt;7.05,F98&gt;=2.5,A98&gt;=5.3,B98&lt;3.15),5.067,"shouldnthappen"))))))))))))))))))))))))))))))))))</f>
        <v>4.033</v>
      </c>
      <c r="BE98" s="1" t="n">
        <f aca="false">IF(AND(B98&gt;=3.85,A98&gt;=5.05,F98&lt;1.5),1.4,IF(AND(A98&lt;5.25,A98&lt;5.75,F98&gt;=1.5),3.15,IF(AND(A98&lt;4.95,B98&lt;3.15,A98&lt;5.05,F98&lt;1.5),1.46,IF(AND(A98&gt;=4.95,B98&lt;3.15,A98&lt;5.05,F98&lt;1.5),1.6,IF(AND(H98&lt;8.834,B98&gt;=3.15,A98&lt;5.05,F98&lt;1.5),1.4,IF(AND(D98&lt;0.25,B98&lt;3.85,A98&gt;=5.05,F98&lt;1.5),1.48,IF(AND(D98&gt;=0.25,B98&lt;3.85,A98&gt;=5.05,F98&lt;1.5),1.7,IF(AND(F98&gt;=2.5,A98&gt;=5.25,A98&lt;5.75,F98&gt;=1.5),4.9,IF(AND(H98&lt;12.45,H98&gt;=8.834,B98&gt;=3.15,A98&lt;5.05,F98&lt;1.5),1.25,IF(AND(H98&gt;=12.45,H98&gt;=8.834,B98&gt;=3.15,A98&lt;5.05,F98&lt;1.5),1.32,IF(AND(G98&lt;0.283,F98&lt;2.5,A98&gt;=5.25,A98&lt;5.75,F98&gt;=1.5),4.3,IF(AND(H98&lt;6.712,H98&lt;11.275,D98&lt;1.55,A98&gt;=5.75,F98&gt;=1.5),5,IF(AND(H98&lt;13.101,H98&gt;=11.275,D98&lt;1.55,A98&gt;=5.75,F98&gt;=1.5),3.933,IF(AND(H98&gt;=13.101,H98&gt;=11.275,D98&lt;1.55,A98&gt;=5.75,F98&gt;=1.5),4.5,IF(AND(A98&gt;=7.3,D98&lt;2.45,D98&gt;=1.55,A98&gt;=5.75,F98&gt;=1.5),6.7,IF(AND(B98&lt;3.45,D98&gt;=2.45,D98&gt;=1.55,A98&gt;=5.75,F98&gt;=1.5),5.925,IF(AND(B98&gt;=3.45,D98&gt;=2.45,D98&gt;=1.55,A98&gt;=5.75,F98&gt;=1.5),6.1,IF(AND(B98&gt;=2.8,G98&gt;=0.283,F98&lt;2.5,A98&gt;=5.25,A98&lt;5.75,F98&gt;=1.5),4.2,IF(AND(D98&lt;1.35,H98&gt;=6.712,H98&lt;11.275,D98&lt;1.55,A98&gt;=5.75,F98&gt;=1.5),4.35,IF(AND(D98&lt;1.05,B98&lt;2.8,G98&gt;=0.283,F98&lt;2.5,A98&gt;=5.25,A98&lt;5.75,F98&gt;=1.5),3.567,IF(AND(D98&gt;=1.05,B98&lt;2.8,G98&gt;=0.283,F98&lt;2.5,A98&gt;=5.25,A98&lt;5.75,F98&gt;=1.5),3.925,IF(AND(B98&lt;2.65,D98&gt;=1.35,H98&gt;=6.712,H98&lt;11.275,D98&lt;1.55,A98&gt;=5.75,F98&gt;=1.5),4.9,IF(AND(B98&gt;=2.65,D98&gt;=1.35,H98&gt;=6.712,H98&lt;11.275,D98&lt;1.55,A98&gt;=5.75,F98&gt;=1.5),4.625,IF(AND(H98&gt;=14.683,G98&gt;=0.628,A98&lt;7.3,D98&lt;2.45,D98&gt;=1.55,A98&gt;=5.75,F98&gt;=1.5),5.4,IF(AND(D98&lt;1.95,H98&lt;8.884,G98&lt;0.628,A98&lt;7.3,D98&lt;2.45,D98&gt;=1.55,A98&gt;=5.75,F98&gt;=1.5),5.1,IF(AND(D98&gt;=1.95,H98&lt;8.884,G98&lt;0.628,A98&lt;7.3,D98&lt;2.45,D98&gt;=1.55,A98&gt;=5.75,F98&gt;=1.5),5.22,IF(AND(A98&lt;6.05,H98&gt;=8.884,G98&lt;0.628,A98&lt;7.3,D98&lt;2.45,D98&gt;=1.55,A98&gt;=5.75,F98&gt;=1.5),5.1,IF(AND(G98&lt;0.817,H98&lt;14.683,G98&gt;=0.628,A98&lt;7.3,D98&lt;2.45,D98&gt;=1.55,A98&gt;=5.75,F98&gt;=1.5),4.967,IF(AND(G98&gt;=0.817,H98&lt;14.683,G98&gt;=0.628,A98&lt;7.3,D98&lt;2.45,D98&gt;=1.55,A98&gt;=5.75,F98&gt;=1.5),5.1,IF(AND(H98&lt;9.637,A98&gt;=6.05,H98&gt;=8.884,G98&lt;0.628,A98&lt;7.3,D98&lt;2.45,D98&gt;=1.55,A98&gt;=5.75,F98&gt;=1.5),5.9,IF(AND(D98&lt;1.85,H98&gt;=9.637,A98&gt;=6.05,H98&gt;=8.884,G98&lt;0.628,A98&lt;7.3,D98&lt;2.45,D98&gt;=1.55,A98&gt;=5.75,F98&gt;=1.5),5.733,IF(AND(G98&gt;=0.388,D98&gt;=1.85,H98&gt;=9.637,A98&gt;=6.05,H98&gt;=8.884,G98&lt;0.628,A98&lt;7.3,D98&lt;2.45,D98&gt;=1.55,A98&gt;=5.75,F98&gt;=1.5),5.64,IF(AND(B98&lt;2.95,G98&lt;0.388,D98&gt;=1.85,H98&gt;=9.637,A98&gt;=6.05,H98&gt;=8.884,G98&lt;0.628,A98&lt;7.3,D98&lt;2.45,D98&gt;=1.55,A98&gt;=5.75,F98&gt;=1.5),5.5,IF(AND(B98&gt;=2.95,G98&lt;0.388,D98&gt;=1.85,H98&gt;=9.637,A98&gt;=6.05,H98&gt;=8.884,G98&lt;0.628,A98&lt;7.3,D98&lt;2.45,D98&gt;=1.55,A98&gt;=5.75,F98&gt;=1.5),5.333,"shouldnthappen"))))))))))))))))))))))))))))))))))</f>
        <v>4.2</v>
      </c>
      <c r="BF98" s="1" t="n">
        <f aca="false">IF(AND(D98&gt;=0.35,F98&lt;1.5),1.65,IF(AND(H98&gt;=16.227,D98&gt;=1.55,F98&gt;=1.5),6.533,IF(AND(A98&gt;=5.45,G98&lt;0.174,D98&lt;0.35,F98&lt;1.5),1.7,IF(AND(D98&lt;0.15,G98&gt;=0.174,D98&lt;0.35,F98&lt;1.5),1.38,IF(AND(D98&gt;=1.15,D98&lt;1.25,D98&lt;1.55,F98&gt;=1.5),3.967,IF(AND(H98&lt;8.376,A98&lt;5.45,G98&lt;0.174,D98&lt;0.35,F98&lt;1.5),1.4,IF(AND(H98&gt;=8.376,A98&lt;5.45,G98&lt;0.174,D98&lt;0.35,F98&lt;1.5),1.5,IF(AND(B98&lt;3.1,D98&gt;=0.15,G98&gt;=0.174,D98&lt;0.35,F98&lt;1.5),1.475,IF(AND(H98&lt;10.258,D98&lt;1.15,D98&lt;1.25,D98&lt;1.55,F98&gt;=1.5),3.24,IF(AND(H98&gt;=10.258,D98&lt;1.15,D98&lt;1.25,D98&lt;1.55,F98&gt;=1.5),3.875,IF(AND(F98&gt;=2.5,H98&lt;10.927,D98&gt;=1.25,D98&lt;1.55,F98&gt;=1.5),5.05,IF(AND(D98&lt;1.35,H98&gt;=10.927,D98&gt;=1.25,D98&lt;1.55,F98&gt;=1.5),4.25,IF(AND(A98&gt;=6.95,D98&lt;1.75,H98&lt;16.227,D98&gt;=1.55,F98&gt;=1.5),5.8,IF(AND(B98&lt;3.3,B98&gt;=3.1,D98&gt;=0.15,G98&gt;=0.174,D98&lt;0.35,F98&lt;1.5),1.3,IF(AND(H98&lt;12.278,D98&gt;=1.35,H98&gt;=10.927,D98&gt;=1.25,D98&lt;1.55,F98&gt;=1.5),4.9,IF(AND(G98&lt;0.226,A98&lt;6.95,D98&lt;1.75,H98&lt;16.227,D98&gt;=1.55,F98&gt;=1.5),5,IF(AND(G98&gt;=0.226,A98&lt;6.95,D98&lt;1.75,H98&lt;16.227,D98&gt;=1.55,F98&gt;=1.5),4.62,IF(AND(H98&lt;9.35,B98&lt;2.95,D98&gt;=1.75,H98&lt;16.227,D98&gt;=1.55,F98&gt;=1.5),6.3,IF(AND(H98&gt;=9.35,B98&lt;2.95,D98&gt;=1.75,H98&lt;16.227,D98&gt;=1.55,F98&gt;=1.5),5.58,IF(AND(A98&lt;5.05,B98&gt;=3.3,B98&gt;=3.1,D98&gt;=0.15,G98&gt;=0.174,D98&lt;0.35,F98&lt;1.5),1.35,IF(AND(A98&gt;=5.05,B98&gt;=3.3,B98&gt;=3.1,D98&gt;=0.15,G98&gt;=0.174,D98&lt;0.35,F98&lt;1.5),1.46,IF(AND(B98&lt;2.8,A98&lt;5.65,F98&lt;2.5,H98&lt;10.927,D98&gt;=1.25,D98&lt;1.55,F98&gt;=1.5),4.075,IF(AND(B98&gt;=2.8,A98&lt;5.65,F98&lt;2.5,H98&lt;10.927,D98&gt;=1.25,D98&lt;1.55,F98&gt;=1.5),3.933,IF(AND(A98&lt;6.25,A98&gt;=5.65,F98&lt;2.5,H98&lt;10.927,D98&gt;=1.25,D98&lt;1.55,F98&gt;=1.5),4.533,IF(AND(A98&gt;=6.25,A98&gt;=5.65,F98&lt;2.5,H98&lt;10.927,D98&gt;=1.25,D98&lt;1.55,F98&gt;=1.5),4.3,IF(AND(A98&lt;6.5,H98&gt;=12.278,D98&gt;=1.35,H98&gt;=10.927,D98&gt;=1.25,D98&lt;1.55,F98&gt;=1.5),4.55,IF(AND(A98&gt;=6.5,H98&gt;=12.278,D98&gt;=1.35,H98&gt;=10.927,D98&gt;=1.25,D98&lt;1.55,F98&gt;=1.5),4.775,IF(AND(H98&lt;9.884,D98&lt;2.1,B98&gt;=2.95,D98&gt;=1.75,H98&lt;16.227,D98&gt;=1.55,F98&gt;=1.5),5.5,IF(AND(H98&gt;=9.884,D98&lt;2.1,B98&gt;=2.95,D98&gt;=1.75,H98&lt;16.227,D98&gt;=1.55,F98&gt;=1.5),5.1,IF(AND(H98&lt;10.393,D98&gt;=2.1,B98&gt;=2.95,D98&gt;=1.75,H98&lt;16.227,D98&gt;=1.55,F98&gt;=1.5),5.74,IF(AND(D98&lt;2.25,H98&gt;=10.393,D98&gt;=2.1,B98&gt;=2.95,D98&gt;=1.75,H98&lt;16.227,D98&gt;=1.55,F98&gt;=1.5),5.8,IF(AND(D98&gt;=2.25,H98&gt;=10.393,D98&gt;=2.1,B98&gt;=2.95,D98&gt;=1.75,H98&lt;16.227,D98&gt;=1.55,F98&gt;=1.5),5.4,"shouldnthappen"))))))))))))))))))))))))))))))))</f>
        <v>3.967</v>
      </c>
      <c r="BG98" s="1" t="n">
        <f aca="false">IF(AND(G98&lt;0.096,A98&lt;5.45),2.95,IF(AND(F98&gt;=1.5,G98&gt;=0.096,A98&lt;5.45),3,IF(AND(D98&lt;0.6,A98&lt;5.9,A98&gt;=5.45),1.4,IF(AND(F98&gt;=2.5,D98&gt;=0.6,A98&lt;5.9,A98&gt;=5.45),5.1,IF(AND(A98&lt;7.45,A98&gt;=7.05,A98&gt;=5.9,A98&gt;=5.45),6.167,IF(AND(B98&gt;=3.55,G98&lt;0.587,F98&lt;1.5,G98&gt;=0.096,A98&lt;5.45),1,IF(AND(A98&lt;5.05,G98&gt;=0.587,F98&lt;1.5,G98&gt;=0.096,A98&lt;5.45),1.35,IF(AND(B98&lt;2.75,D98&lt;1.7,A98&lt;7.05,A98&gt;=5.9,A98&gt;=5.45),4.9,IF(AND(A98&lt;6.2,D98&gt;=1.7,A98&lt;7.05,A98&gt;=5.9,A98&gt;=5.45),4.833,IF(AND(H98&lt;17.32,A98&gt;=7.45,A98&gt;=7.05,A98&gt;=5.9,A98&gt;=5.45),6.68,IF(AND(H98&gt;=17.32,A98&gt;=7.45,A98&gt;=7.05,A98&gt;=5.9,A98&gt;=5.45),6.4,IF(AND(G98&lt;0.161,B98&lt;3.55,G98&lt;0.587,F98&lt;1.5,G98&gt;=0.096,A98&lt;5.45),1.5,IF(AND(H98&lt;11.016,A98&gt;=5.05,G98&gt;=0.587,F98&lt;1.5,G98&gt;=0.096,A98&lt;5.45),1.633,IF(AND(H98&lt;11.001,G98&lt;0.372,F98&lt;2.5,D98&gt;=0.6,A98&lt;5.9,A98&gt;=5.45),4.133,IF(AND(H98&gt;=11.001,G98&lt;0.372,F98&lt;2.5,D98&gt;=0.6,A98&lt;5.9,A98&gt;=5.45),4.3,IF(AND(H98&lt;6.808,G98&gt;=0.372,F98&lt;2.5,D98&gt;=0.6,A98&lt;5.9,A98&gt;=5.45),4,IF(AND(A98&gt;=6.75,B98&gt;=2.75,D98&lt;1.7,A98&lt;7.05,A98&gt;=5.9,A98&gt;=5.45),4.84,IF(AND(H98&lt;12.467,G98&gt;=0.161,B98&lt;3.55,G98&lt;0.587,F98&lt;1.5,G98&gt;=0.096,A98&lt;5.45),1.3,IF(AND(D98&lt;0.25,H98&gt;=11.016,A98&gt;=5.05,G98&gt;=0.587,F98&lt;1.5,G98&gt;=0.096,A98&lt;5.45),1.52,IF(AND(D98&gt;=0.25,H98&gt;=11.016,A98&gt;=5.05,G98&gt;=0.587,F98&lt;1.5,G98&gt;=0.096,A98&lt;5.45),1.5,IF(AND(H98&lt;11.218,H98&gt;=6.808,G98&gt;=0.372,F98&lt;2.5,D98&gt;=0.6,A98&lt;5.9,A98&gt;=5.45),3.7,IF(AND(H98&gt;=11.218,H98&gt;=6.808,G98&gt;=0.372,F98&lt;2.5,D98&gt;=0.6,A98&lt;5.9,A98&gt;=5.45),3.9,IF(AND(B98&lt;2.95,A98&lt;6.75,B98&gt;=2.75,D98&lt;1.7,A98&lt;7.05,A98&gt;=5.9,A98&gt;=5.45),4.2,IF(AND(B98&gt;=2.95,A98&lt;6.75,B98&gt;=2.75,D98&lt;1.7,A98&lt;7.05,A98&gt;=5.9,A98&gt;=5.45),4.6,IF(AND(D98&gt;=2.45,A98&lt;6.85,A98&gt;=6.2,D98&gt;=1.7,A98&lt;7.05,A98&gt;=5.9,A98&gt;=5.45),5.9,IF(AND(G98&lt;0.312,A98&gt;=6.85,A98&gt;=6.2,D98&gt;=1.7,A98&lt;7.05,A98&gt;=5.9,A98&gt;=5.45),5.1,IF(AND(G98&gt;=0.312,A98&gt;=6.85,A98&gt;=6.2,D98&gt;=1.7,A98&lt;7.05,A98&gt;=5.9,A98&gt;=5.45),5.4,IF(AND(G98&lt;0.251,H98&gt;=12.467,G98&gt;=0.161,B98&lt;3.55,G98&lt;0.587,F98&lt;1.5,G98&gt;=0.096,A98&lt;5.45),1.35,IF(AND(G98&gt;=0.251,H98&gt;=12.467,G98&gt;=0.161,B98&lt;3.55,G98&lt;0.587,F98&lt;1.5,G98&gt;=0.096,A98&lt;5.45),1.467,IF(AND(G98&gt;=0.628,D98&lt;2.45,A98&lt;6.85,A98&gt;=6.2,D98&gt;=1.7,A98&lt;7.05,A98&gt;=5.9,A98&gt;=5.45),5.1,IF(AND(A98&gt;=6.75,G98&lt;0.628,D98&lt;2.45,A98&lt;6.85,A98&gt;=6.2,D98&gt;=1.7,A98&lt;7.05,A98&gt;=5.9,A98&gt;=5.45),5.9,IF(AND(H98&lt;11.824,A98&lt;6.75,G98&lt;0.628,D98&lt;2.45,A98&lt;6.85,A98&gt;=6.2,D98&gt;=1.7,A98&lt;7.05,A98&gt;=5.9,A98&gt;=5.45),5.44,IF(AND(H98&lt;14.378,H98&gt;=11.824,A98&lt;6.75,G98&lt;0.628,D98&lt;2.45,A98&lt;6.85,A98&gt;=6.2,D98&gt;=1.7,A98&lt;7.05,A98&gt;=5.9,A98&gt;=5.45),5.6,IF(AND(H98&gt;=14.378,H98&gt;=11.824,A98&lt;6.75,G98&lt;0.628,D98&lt;2.45,A98&lt;6.85,A98&gt;=6.2,D98&gt;=1.7,A98&lt;7.05,A98&gt;=5.9,A98&gt;=5.45),5.8,"shouldnthappen"))))))))))))))))))))))))))))))))))</f>
        <v>3.7</v>
      </c>
      <c r="BH98" s="1" t="n">
        <f aca="false">IF(AND(G98&gt;=0.905,F98&lt;1.5),1.8,IF(AND(H98&lt;5.523,G98&lt;0.905,F98&lt;1.5),1,IF(AND(D98&gt;=0.4,H98&gt;=5.523,G98&lt;0.905,F98&lt;1.5),1.7,IF(AND(G98&gt;=0.878,D98&lt;1.35,F98&lt;2.5,F98&gt;=1.5),4.4,IF(AND(A98&lt;5.4,D98&gt;=1.35,F98&lt;2.5,F98&gt;=1.5),3.9,IF(AND(G98&lt;0.177,B98&lt;3.15,F98&gt;=2.5,F98&gt;=1.5),6.15,IF(AND(H98&lt;10.393,B98&gt;=3.15,F98&gt;=2.5,F98&gt;=1.5),5.94,IF(AND(H98&gt;=10.393,B98&gt;=3.15,F98&gt;=2.5,F98&gt;=1.5),5.467,IF(AND(D98&gt;=1.25,G98&lt;0.878,D98&lt;1.35,F98&lt;2.5,F98&gt;=1.5),4.18,IF(AND(G98&gt;=0.709,A98&gt;=5.4,D98&gt;=1.35,F98&lt;2.5,F98&gt;=1.5),4.9,IF(AND(B98&lt;2.6,G98&gt;=0.177,B98&lt;3.15,F98&gt;=2.5,F98&gt;=1.5),4.8,IF(AND(A98&lt;4.35,A98&lt;5.05,D98&lt;0.4,H98&gt;=5.523,G98&lt;0.905,F98&lt;1.5),1.1,IF(AND(A98&gt;=5.6,A98&gt;=5.05,D98&lt;0.4,H98&gt;=5.523,G98&lt;0.905,F98&lt;1.5),1.7,IF(AND(D98&lt;1.05,D98&lt;1.25,G98&lt;0.878,D98&lt;1.35,F98&lt;2.5,F98&gt;=1.5),3.6,IF(AND(D98&gt;=1.55,G98&lt;0.709,A98&gt;=5.4,D98&gt;=1.35,F98&lt;2.5,F98&gt;=1.5),4.975,IF(AND(D98&lt;1.7,B98&gt;=2.6,G98&gt;=0.177,B98&lt;3.15,F98&gt;=2.5,F98&gt;=1.5),5.8,IF(AND(B98&lt;3.15,A98&gt;=4.35,A98&lt;5.05,D98&lt;0.4,H98&gt;=5.523,G98&lt;0.905,F98&lt;1.5),1.46,IF(AND(A98&gt;=5.45,A98&lt;5.6,A98&gt;=5.05,D98&lt;0.4,H98&gt;=5.523,G98&lt;0.905,F98&lt;1.5),1.35,IF(AND(H98&lt;10.974,D98&gt;=1.05,D98&lt;1.25,G98&lt;0.878,D98&lt;1.35,F98&lt;2.5,F98&gt;=1.5),3.8,IF(AND(H98&gt;=13.654,D98&lt;1.55,G98&lt;0.709,A98&gt;=5.4,D98&gt;=1.35,F98&lt;2.5,F98&gt;=1.5),4.725,IF(AND(A98&lt;4.5,B98&gt;=3.15,A98&gt;=4.35,A98&lt;5.05,D98&lt;0.4,H98&gt;=5.523,G98&lt;0.905,F98&lt;1.5),1.3,IF(AND(G98&lt;0.676,A98&lt;5.45,A98&lt;5.6,A98&gt;=5.05,D98&lt;0.4,H98&gt;=5.523,G98&lt;0.905,F98&lt;1.5),1.5,IF(AND(G98&gt;=0.676,A98&lt;5.45,A98&lt;5.6,A98&gt;=5.05,D98&lt;0.4,H98&gt;=5.523,G98&lt;0.905,F98&lt;1.5),1.55,IF(AND(A98&lt;5.7,H98&gt;=10.974,D98&gt;=1.05,D98&lt;1.25,G98&lt;0.878,D98&lt;1.35,F98&lt;2.5,F98&gt;=1.5),3.9,IF(AND(A98&gt;=5.7,H98&gt;=10.974,D98&gt;=1.05,D98&lt;1.25,G98&lt;0.878,D98&lt;1.35,F98&lt;2.5,F98&gt;=1.5),3.933,IF(AND(G98&gt;=0.644,H98&lt;13.654,D98&lt;1.55,G98&lt;0.709,A98&gt;=5.4,D98&gt;=1.35,F98&lt;2.5,F98&gt;=1.5),4.4,IF(AND(B98&lt;2.9,A98&lt;6.2,D98&gt;=1.7,B98&gt;=2.6,G98&gt;=0.177,B98&lt;3.15,F98&gt;=2.5,F98&gt;=1.5),5.02,IF(AND(B98&gt;=2.9,A98&lt;6.2,D98&gt;=1.7,B98&gt;=2.6,G98&gt;=0.177,B98&lt;3.15,F98&gt;=2.5,F98&gt;=1.5),4.8,IF(AND(D98&lt;2.2,A98&gt;=6.2,D98&gt;=1.7,B98&gt;=2.6,G98&gt;=0.177,B98&lt;3.15,F98&gt;=2.5,F98&gt;=1.5),5.325,IF(AND(D98&gt;=2.2,A98&gt;=6.2,D98&gt;=1.7,B98&gt;=2.6,G98&gt;=0.177,B98&lt;3.15,F98&gt;=2.5,F98&gt;=1.5),5.1,IF(AND(D98&lt;0.25,A98&gt;=4.5,B98&gt;=3.15,A98&gt;=4.35,A98&lt;5.05,D98&lt;0.4,H98&gt;=5.523,G98&lt;0.905,F98&lt;1.5),1.357,IF(AND(D98&gt;=0.25,A98&gt;=4.5,B98&gt;=3.15,A98&gt;=4.35,A98&lt;5.05,D98&lt;0.4,H98&gt;=5.523,G98&lt;0.905,F98&lt;1.5),1.333,IF(AND(H98&lt;10.723,G98&lt;0.644,H98&lt;13.654,D98&lt;1.55,G98&lt;0.709,A98&gt;=5.4,D98&gt;=1.35,F98&lt;2.5,F98&gt;=1.5),4.6,IF(AND(H98&gt;=10.723,G98&lt;0.644,H98&lt;13.654,D98&lt;1.55,G98&lt;0.709,A98&gt;=5.4,D98&gt;=1.35,F98&lt;2.5,F98&gt;=1.5),4.5,"shouldnthappen"))))))))))))))))))))))))))))))))))</f>
        <v>3.8</v>
      </c>
      <c r="BI98" s="1" t="n">
        <f aca="false">IF(AND(D98&gt;=0.8,A98&lt;5.45),3.9,IF(AND(D98&gt;=0.45,D98&lt;0.8,A98&lt;5.45),1.66,IF(AND(H98&lt;16.447,B98&gt;=3.45,A98&gt;=5.45),1.525,IF(AND(H98&gt;=16.447,B98&gt;=3.45,A98&gt;=5.45),6.4,IF(AND(H98&lt;5.245,D98&lt;0.45,D98&lt;0.8,A98&lt;5.45),1,IF(AND(A98&gt;=7.2,G98&lt;0.154,B98&lt;3.45,A98&gt;=5.45),6.7,IF(AND(D98&lt;1.65,A98&lt;7.2,G98&lt;0.154,B98&lt;3.45,A98&gt;=5.45),4.7,IF(AND(D98&gt;=1.65,A98&lt;7.2,G98&lt;0.154,B98&lt;3.45,A98&gt;=5.45),5.52,IF(AND(D98&gt;=0.25,A98&lt;5.05,H98&gt;=5.245,D98&lt;0.45,D98&lt;0.8,A98&lt;5.45),1.35,IF(AND(H98&lt;6.089,A98&gt;=5.05,H98&gt;=5.245,D98&lt;0.45,D98&lt;0.8,A98&lt;5.45),1.7,IF(AND(D98&lt;1.2,B98&lt;2.6,A98&lt;5.75,G98&gt;=0.154,B98&lt;3.45,A98&gt;=5.45),3.85,IF(AND(D98&gt;=1.2,B98&lt;2.6,A98&lt;5.75,G98&gt;=0.154,B98&lt;3.45,A98&gt;=5.45),4,IF(AND(D98&gt;=1.65,B98&gt;=2.6,A98&lt;5.75,G98&gt;=0.154,B98&lt;3.45,A98&gt;=5.45),4.9,IF(AND(G98&lt;0.353,F98&lt;2.5,A98&gt;=5.75,G98&gt;=0.154,B98&lt;3.45,A98&gt;=5.45),4.25,IF(AND(A98&gt;=7.25,F98&gt;=2.5,A98&gt;=5.75,G98&gt;=0.154,B98&lt;3.45,A98&gt;=5.45),6.45,IF(AND(H98&lt;11.218,D98&lt;0.25,A98&lt;5.05,H98&gt;=5.245,D98&lt;0.45,D98&lt;0.8,A98&lt;5.45),1.42,IF(AND(G98&lt;0.517,H98&gt;=6.089,A98&gt;=5.05,H98&gt;=5.245,D98&lt;0.45,D98&lt;0.8,A98&lt;5.45),1.44,IF(AND(G98&gt;=0.517,H98&gt;=6.089,A98&gt;=5.05,H98&gt;=5.245,D98&lt;0.45,D98&lt;0.8,A98&lt;5.45),1.54,IF(AND(H98&gt;=10.194,D98&lt;1.65,B98&gt;=2.6,A98&lt;5.75,G98&gt;=0.154,B98&lt;3.45,A98&gt;=5.45),4.35,IF(AND(B98&gt;=3.15,G98&gt;=0.353,F98&lt;2.5,A98&gt;=5.75,G98&gt;=0.154,B98&lt;3.45,A98&gt;=5.45),4.7,IF(AND(H98&lt;7.716,A98&lt;7.25,F98&gt;=2.5,A98&gt;=5.75,G98&gt;=0.154,B98&lt;3.45,A98&gt;=5.45),5.04,IF(AND(G98&lt;0.175,H98&gt;=11.218,D98&lt;0.25,A98&lt;5.05,H98&gt;=5.245,D98&lt;0.45,D98&lt;0.8,A98&lt;5.45),1.5,IF(AND(H98&lt;7.713,H98&lt;10.194,D98&lt;1.65,B98&gt;=2.6,A98&lt;5.75,G98&gt;=0.154,B98&lt;3.45,A98&gt;=5.45),4.1,IF(AND(H98&gt;=7.713,H98&lt;10.194,D98&lt;1.65,B98&gt;=2.6,A98&lt;5.75,G98&gt;=0.154,B98&lt;3.45,A98&gt;=5.45),4.2,IF(AND(B98&gt;=3.05,B98&lt;3.15,G98&gt;=0.353,F98&lt;2.5,A98&gt;=5.75,G98&gt;=0.154,B98&lt;3.45,A98&gt;=5.45),4.4,IF(AND(D98&gt;=2.45,H98&gt;=7.716,A98&lt;7.25,F98&gt;=2.5,A98&gt;=5.75,G98&gt;=0.154,B98&lt;3.45,A98&gt;=5.45),5.85,IF(AND(D98&lt;0.15,G98&gt;=0.175,H98&gt;=11.218,D98&lt;0.25,A98&lt;5.05,H98&gt;=5.245,D98&lt;0.45,D98&lt;0.8,A98&lt;5.45),1.1,IF(AND(H98&gt;=16.317,B98&lt;3.05,B98&lt;3.15,G98&gt;=0.353,F98&lt;2.5,A98&gt;=5.75,G98&gt;=0.154,B98&lt;3.45,A98&gt;=5.45),4.8,IF(AND(G98&gt;=0.857,D98&lt;2.45,H98&gt;=7.716,A98&lt;7.25,F98&gt;=2.5,A98&gt;=5.75,G98&gt;=0.154,B98&lt;3.45,A98&gt;=5.45),5.05,IF(AND(G98&lt;0.245,D98&gt;=0.15,G98&gt;=0.175,H98&gt;=11.218,D98&lt;0.25,A98&lt;5.05,H98&gt;=5.245,D98&lt;0.45,D98&lt;0.8,A98&lt;5.45),1.3,IF(AND(G98&gt;=0.245,D98&gt;=0.15,G98&gt;=0.175,H98&gt;=11.218,D98&lt;0.25,A98&lt;5.05,H98&gt;=5.245,D98&lt;0.45,D98&lt;0.8,A98&lt;5.45),1.22,IF(AND(B98&lt;2.85,H98&lt;16.317,B98&lt;3.05,B98&lt;3.15,G98&gt;=0.353,F98&lt;2.5,A98&gt;=5.75,G98&gt;=0.154,B98&lt;3.45,A98&gt;=5.45),4.6,IF(AND(B98&gt;=2.85,H98&lt;16.317,B98&lt;3.05,B98&lt;3.15,G98&gt;=0.353,F98&lt;2.5,A98&gt;=5.75,G98&gt;=0.154,B98&lt;3.45,A98&gt;=5.45),4.633,IF(AND(D98&lt;1.85,G98&lt;0.857,D98&lt;2.45,H98&gt;=7.716,A98&lt;7.25,F98&gt;=2.5,A98&gt;=5.75,G98&gt;=0.154,B98&lt;3.45,A98&gt;=5.45),5.8,IF(AND(H98&lt;11.297,D98&gt;=1.85,G98&lt;0.857,D98&lt;2.45,H98&gt;=7.716,A98&lt;7.25,F98&gt;=2.5,A98&gt;=5.75,G98&gt;=0.154,B98&lt;3.45,A98&gt;=5.45),5.3,IF(AND(G98&lt;0.388,H98&gt;=11.297,D98&gt;=1.85,G98&lt;0.857,D98&lt;2.45,H98&gt;=7.716,A98&lt;7.25,F98&gt;=2.5,A98&gt;=5.75,G98&gt;=0.154,B98&lt;3.45,A98&gt;=5.45),5.4,IF(AND(G98&gt;=0.388,H98&gt;=11.297,D98&gt;=1.85,G98&lt;0.857,D98&lt;2.45,H98&gt;=7.716,A98&lt;7.25,F98&gt;=2.5,A98&gt;=5.75,G98&gt;=0.154,B98&lt;3.45,A98&gt;=5.45),5.6,"shouldnthappen")))))))))))))))))))))))))))))))))))))</f>
        <v>4.2</v>
      </c>
      <c r="BJ98" s="1" t="n">
        <f aca="false">IF(AND(F98&gt;=2,B98&gt;=3.35),6.1,IF(AND(H98&gt;=12.719,F98&lt;1.5,B98&lt;3.35),1.567,IF(AND(H98&lt;5.245,F98&lt;2,B98&gt;=3.35),1,IF(AND(D98&lt;0.15,H98&lt;12.719,F98&lt;1.5,B98&lt;3.35),1.5,IF(AND(D98&gt;=0.35,H98&gt;=5.245,F98&lt;2,B98&gt;=3.35),1.6,IF(AND(A98&lt;4.9,D98&gt;=0.15,H98&lt;12.719,F98&lt;1.5,B98&lt;3.35),1.36,IF(AND(B98&lt;2.65,G98&lt;0.572,D98&lt;1.45,F98&gt;=1.5,B98&lt;3.35),3.5,IF(AND(A98&lt;6.1,F98&lt;2.5,D98&gt;=1.45,F98&gt;=1.5,B98&lt;3.35),5.1,IF(AND(G98&gt;=0.607,D98&lt;0.35,H98&gt;=5.245,F98&lt;2,B98&gt;=3.35),1.65,IF(AND(G98&lt;0.546,A98&gt;=4.9,D98&gt;=0.15,H98&lt;12.719,F98&lt;1.5,B98&lt;3.35),1.2,IF(AND(G98&gt;=0.546,A98&gt;=4.9,D98&gt;=0.15,H98&lt;12.719,F98&lt;1.5,B98&lt;3.35),1.4,IF(AND(A98&gt;=6.3,B98&gt;=2.65,G98&lt;0.572,D98&lt;1.45,F98&gt;=1.5,B98&lt;3.35),4.8,IF(AND(D98&lt;1.15,B98&lt;2.85,G98&gt;=0.572,D98&lt;1.45,F98&gt;=1.5,B98&lt;3.35),3.9,IF(AND(B98&gt;=3.15,B98&gt;=2.85,G98&gt;=0.572,D98&lt;1.45,F98&gt;=1.5,B98&lt;3.35),4.7,IF(AND(B98&lt;2.95,A98&gt;=6.1,F98&lt;2.5,D98&gt;=1.45,F98&gt;=1.5,B98&lt;3.35),4.533,IF(AND(B98&gt;=2.95,A98&gt;=6.1,F98&lt;2.5,D98&gt;=1.45,F98&gt;=1.5,B98&lt;3.35),4.75,IF(AND(A98&gt;=6.7,G98&lt;0.107,F98&gt;=2.5,D98&gt;=1.45,F98&gt;=1.5,B98&lt;3.35),5.7,IF(AND(G98&gt;=0.385,G98&lt;0.607,D98&lt;0.35,H98&gt;=5.245,F98&lt;2,B98&gt;=3.35),1.325,IF(AND(D98&lt;1.25,A98&lt;6.3,B98&gt;=2.65,G98&lt;0.572,D98&lt;1.45,F98&gt;=1.5,B98&lt;3.35),4,IF(AND(D98&gt;=1.25,A98&lt;6.3,B98&gt;=2.65,G98&lt;0.572,D98&lt;1.45,F98&gt;=1.5,B98&lt;3.35),4.18,IF(AND(G98&lt;0.907,D98&gt;=1.15,B98&lt;2.85,G98&gt;=0.572,D98&lt;1.45,F98&gt;=1.5,B98&lt;3.35),4,IF(AND(G98&gt;=0.907,D98&gt;=1.15,B98&lt;2.85,G98&gt;=0.572,D98&lt;1.45,F98&gt;=1.5,B98&lt;3.35),4.4,IF(AND(H98&lt;8.326,B98&lt;3.15,B98&gt;=2.85,G98&gt;=0.572,D98&lt;1.45,F98&gt;=1.5,B98&lt;3.35),3.6,IF(AND(H98&gt;=8.326,B98&lt;3.15,B98&gt;=2.85,G98&gt;=0.572,D98&lt;1.45,F98&gt;=1.5,B98&lt;3.35),4.48,IF(AND(B98&lt;2.95,A98&lt;6.7,G98&lt;0.107,F98&gt;=2.5,D98&gt;=1.45,F98&gt;=1.5,B98&lt;3.35),5.6,IF(AND(B98&gt;=2.95,A98&lt;6.7,G98&lt;0.107,F98&gt;=2.5,D98&gt;=1.45,F98&gt;=1.5,B98&lt;3.35),5.5,IF(AND(G98&lt;0.205,G98&lt;0.432,G98&gt;=0.107,F98&gt;=2.5,D98&gt;=1.45,F98&gt;=1.5,B98&lt;3.35),5.3,IF(AND(B98&gt;=3.05,G98&gt;=0.432,G98&gt;=0.107,F98&gt;=2.5,D98&gt;=1.45,F98&gt;=1.5,B98&lt;3.35),5.86,IF(AND(H98&gt;=14.057,G98&lt;0.385,G98&lt;0.607,D98&lt;0.35,H98&gt;=5.245,F98&lt;2,B98&gt;=3.35),1.7,IF(AND(D98&lt;1.7,G98&gt;=0.205,G98&lt;0.432,G98&gt;=0.107,F98&gt;=2.5,D98&gt;=1.45,F98&gt;=1.5,B98&lt;3.35),5,IF(AND(G98&lt;0.779,B98&lt;3.05,G98&gt;=0.432,G98&gt;=0.107,F98&gt;=2.5,D98&gt;=1.45,F98&gt;=1.5,B98&lt;3.35),4.9,IF(AND(G98&gt;=0.779,B98&lt;3.05,G98&gt;=0.432,G98&gt;=0.107,F98&gt;=2.5,D98&gt;=1.45,F98&gt;=1.5,B98&lt;3.35),5.533,IF(AND(D98&gt;=0.25,H98&lt;14.057,G98&lt;0.385,G98&lt;0.607,D98&lt;0.35,H98&gt;=5.245,F98&lt;2,B98&gt;=3.35),1.4,IF(AND(B98&lt;2.85,D98&gt;=1.7,G98&gt;=0.205,G98&lt;0.432,G98&gt;=0.107,F98&gt;=2.5,D98&gt;=1.45,F98&gt;=1.5,B98&lt;3.35),5.1,IF(AND(B98&gt;=2.85,D98&gt;=1.7,G98&gt;=0.205,G98&lt;0.432,G98&gt;=0.107,F98&gt;=2.5,D98&gt;=1.45,F98&gt;=1.5,B98&lt;3.35),5.15,IF(AND(A98&lt;5.1,D98&lt;0.25,H98&lt;14.057,G98&lt;0.385,G98&lt;0.607,D98&lt;0.35,H98&gt;=5.245,F98&lt;2,B98&gt;=3.35),1.4,IF(AND(A98&gt;=5.1,D98&lt;0.25,H98&lt;14.057,G98&lt;0.385,G98&lt;0.607,D98&lt;0.35,H98&gt;=5.245,F98&lt;2,B98&gt;=3.35),1.5,"shouldnthappen")))))))))))))))))))))))))))))))))))))</f>
        <v>4.48</v>
      </c>
    </row>
    <row r="99" customFormat="false" ht="13.8" hidden="false" customHeight="false" outlineLevel="0" collapsed="false">
      <c r="A99" s="1" t="n">
        <v>5.7</v>
      </c>
      <c r="B99" s="1" t="n">
        <v>2.9</v>
      </c>
      <c r="C99" s="1" t="n">
        <v>4.2</v>
      </c>
      <c r="D99" s="1" t="n">
        <v>1.3</v>
      </c>
      <c r="E99" s="1" t="s">
        <v>92</v>
      </c>
      <c r="F99" s="1" t="n">
        <v>2</v>
      </c>
      <c r="G99" s="1" t="n">
        <v>0.321504903025925</v>
      </c>
      <c r="H99" s="16" t="n">
        <v>14.8918754763901</v>
      </c>
      <c r="I99" s="11" t="n">
        <f aca="false">C99</f>
        <v>4.2</v>
      </c>
      <c r="J99" s="1" t="n">
        <f aca="false">AVERAGE(M99:BJ99)</f>
        <v>4.25424</v>
      </c>
      <c r="K99" s="15" t="n">
        <f aca="false">1-SQRT(VAR(M99:BJ99, I99)) / AVERAGE(M99:BJ99)</f>
        <v>0.943017502692447</v>
      </c>
      <c r="L99" s="1" t="n">
        <f aca="false">(J99-I99)/I99</f>
        <v>0.0129142857142855</v>
      </c>
      <c r="M99" s="1" t="n">
        <f aca="false">IF(AND(H99&gt;=16.241,B99&gt;=3.35),6.4,IF(AND(D99&gt;=0.75,A99&lt;5.15,B99&lt;3.35),4.1,IF(AND(D99&gt;=1.5,H99&lt;16.241,B99&gt;=3.35),5.767,IF(AND(B99&gt;=3.25,D99&lt;0.75,A99&lt;5.15,B99&lt;3.35),1.58,IF(AND(A99&lt;4.95,D99&lt;1.5,H99&lt;16.241,B99&gt;=3.35),1.4,IF(AND(A99&lt;4.5,B99&lt;3.25,D99&lt;0.75,A99&lt;5.15,B99&lt;3.35),1.26,IF(AND(A99&gt;=4.5,B99&lt;3.25,D99&lt;0.75,A99&lt;5.15,B99&lt;3.35),1.48,IF(AND(G99&lt;0.356,H99&lt;12.557,D99&lt;1.45,A99&gt;=5.15,B99&lt;3.35),4.267,IF(AND(D99&lt;1.25,H99&gt;=12.557,D99&lt;1.45,A99&gt;=5.15,B99&lt;3.35),4.05,IF(AND(D99&gt;=1.35,G99&gt;=0.356,H99&lt;12.557,D99&lt;1.45,A99&gt;=5.15,B99&lt;3.35),4.25,IF(AND(H99&lt;15.086,D99&gt;=1.25,H99&gt;=12.557,D99&lt;1.45,A99&gt;=5.15,B99&lt;3.35),4.4,IF(AND(F99&lt;2.5,G99&gt;=0.44,D99&lt;2.05,D99&gt;=1.45,A99&gt;=5.15,B99&lt;3.35),4.7,IF(AND(H99&lt;10.391,B99&lt;3.15,D99&gt;=2.05,D99&gt;=1.45,A99&gt;=5.15,B99&lt;3.35),5.1,IF(AND(G99&lt;0.505,B99&gt;=3.15,D99&gt;=2.05,D99&gt;=1.45,A99&gt;=5.15,B99&lt;3.35),5.7,IF(AND(G99&gt;=0.505,B99&gt;=3.15,D99&gt;=2.05,D99&gt;=1.45,A99&gt;=5.15,B99&lt;3.35),5.95,IF(AND(D99&gt;=0.5,G99&lt;0.905,A99&gt;=4.95,D99&lt;1.5,H99&lt;16.241,B99&gt;=3.35),1.6,IF(AND(B99&lt;3.6,G99&gt;=0.905,A99&gt;=4.95,D99&lt;1.5,H99&lt;16.241,B99&gt;=3.35),1.7,IF(AND(B99&gt;=3.6,G99&gt;=0.905,A99&gt;=4.95,D99&lt;1.5,H99&lt;16.241,B99&gt;=3.35),1.767,IF(AND(A99&gt;=5.7,D99&lt;1.35,G99&gt;=0.356,H99&lt;12.557,D99&lt;1.45,A99&gt;=5.15,B99&lt;3.35),3.9,IF(AND(A99&lt;6.35,H99&gt;=15.086,D99&gt;=1.25,H99&gt;=12.557,D99&lt;1.45,A99&gt;=5.15,B99&lt;3.35),4.7,IF(AND(A99&gt;=6.35,H99&gt;=15.086,D99&gt;=1.25,H99&gt;=12.557,D99&lt;1.45,A99&gt;=5.15,B99&lt;3.35),4.6,IF(AND(H99&lt;9.252,D99&lt;1.55,G99&lt;0.44,D99&lt;2.05,D99&gt;=1.45,A99&gt;=5.15,B99&lt;3.35),5.08,IF(AND(H99&gt;=9.252,D99&lt;1.55,G99&lt;0.44,D99&lt;2.05,D99&gt;=1.45,A99&gt;=5.15,B99&lt;3.35),4.7,IF(AND(H99&lt;8.477,D99&gt;=1.55,G99&lt;0.44,D99&lt;2.05,D99&gt;=1.45,A99&gt;=5.15,B99&lt;3.35),5.1,IF(AND(H99&gt;=8.477,D99&gt;=1.55,G99&lt;0.44,D99&lt;2.05,D99&gt;=1.45,A99&gt;=5.15,B99&lt;3.35),5.4,IF(AND(H99&lt;8.435,F99&gt;=2.5,G99&gt;=0.44,D99&lt;2.05,D99&gt;=1.45,A99&gt;=5.15,B99&lt;3.35),5.1,IF(AND(H99&gt;=8.435,F99&gt;=2.5,G99&gt;=0.44,D99&lt;2.05,D99&gt;=1.45,A99&gt;=5.15,B99&lt;3.35),4.86,IF(AND(G99&lt;0.543,H99&gt;=10.391,B99&lt;3.15,D99&gt;=2.05,D99&gt;=1.45,A99&gt;=5.15,B99&lt;3.35),5.56,IF(AND(G99&gt;=0.543,H99&gt;=10.391,B99&lt;3.15,D99&gt;=2.05,D99&gt;=1.45,A99&gt;=5.15,B99&lt;3.35),5.8,IF(AND(A99&lt;5.05,D99&lt;0.5,G99&lt;0.905,A99&gt;=4.95,D99&lt;1.5,H99&lt;16.241,B99&gt;=3.35),1.3,IF(AND(H99&lt;6.583,A99&lt;5.7,D99&lt;1.35,G99&gt;=0.356,H99&lt;12.557,D99&lt;1.45,A99&gt;=5.15,B99&lt;3.35),4,IF(AND(G99&lt;0.585,A99&gt;=5.05,D99&lt;0.5,G99&lt;0.905,A99&gt;=4.95,D99&lt;1.5,H99&lt;16.241,B99&gt;=3.35),1.475,IF(AND(G99&lt;0.62,H99&gt;=6.583,A99&lt;5.7,D99&lt;1.35,G99&gt;=0.356,H99&lt;12.557,D99&lt;1.45,A99&gt;=5.15,B99&lt;3.35),3.75,IF(AND(G99&gt;=0.62,H99&gt;=6.583,A99&lt;5.7,D99&lt;1.35,G99&gt;=0.356,H99&lt;12.557,D99&lt;1.45,A99&gt;=5.15,B99&lt;3.35),3.6,IF(AND(B99&lt;3.75,G99&gt;=0.585,A99&gt;=5.05,D99&lt;0.5,G99&lt;0.905,A99&gt;=4.95,D99&lt;1.5,H99&lt;16.241,B99&gt;=3.35),1.5,IF(AND(B99&gt;=3.75,G99&gt;=0.585,A99&gt;=5.05,D99&lt;0.5,G99&lt;0.905,A99&gt;=4.95,D99&lt;1.5,H99&lt;16.241,B99&gt;=3.35),1.6,"shouldnthappen"))))))))))))))))))))))))))))))))))))</f>
        <v>4.4</v>
      </c>
      <c r="N99" s="1" t="n">
        <f aca="false">IF(AND(H99&lt;5.245,B99&lt;3.65,F99&lt;1.5),1,IF(AND(H99&gt;=14.096,B99&gt;=3.65,F99&lt;1.5),1.65,IF(AND(A99&gt;=5.45,H99&gt;=5.245,B99&lt;3.65,F99&lt;1.5),1.3,IF(AND(H99&gt;=13.586,H99&lt;14.096,B99&gt;=3.65,F99&lt;1.5),1.3,IF(AND(H99&lt;10.258,D99&lt;1.25,F99&lt;2.5,F99&gt;=1.5),3.38,IF(AND(H99&lt;6.982,D99&gt;=1.25,F99&lt;2.5,F99&gt;=1.5),3.96,IF(AND(H99&gt;=13.646,D99&lt;2.05,F99&gt;=2.5,F99&gt;=1.5),6.1,IF(AND(B99&lt;3.05,A99&lt;5.45,H99&gt;=5.245,B99&lt;3.65,F99&lt;1.5),1.375,IF(AND(H99&lt;6.543,H99&lt;13.586,H99&lt;14.096,B99&gt;=3.65,F99&lt;1.5),1.4,IF(AND(H99&gt;=6.543,H99&lt;13.586,H99&lt;14.096,B99&gt;=3.65,F99&lt;1.5),1.5,IF(AND(H99&lt;11.522,H99&gt;=10.258,D99&lt;1.25,F99&lt;2.5,F99&gt;=1.5),3.733,IF(AND(H99&gt;=11.522,H99&gt;=10.258,D99&lt;1.25,F99&lt;2.5,F99&gt;=1.5),3.92,IF(AND(H99&lt;5.767,H99&lt;13.646,D99&lt;2.05,F99&gt;=2.5,F99&gt;=1.5),4.5,IF(AND(A99&lt;6.8,B99&lt;3.15,D99&gt;=2.05,F99&gt;=2.5,F99&gt;=1.5),5.6,IF(AND(A99&gt;=6.8,B99&lt;3.15,D99&gt;=2.05,F99&gt;=2.5,F99&gt;=1.5),5.1,IF(AND(B99&lt;3.25,B99&gt;=3.15,D99&gt;=2.05,F99&gt;=2.5,F99&gt;=1.5),5.8,IF(AND(B99&gt;=3.25,B99&gt;=3.15,D99&gt;=2.05,F99&gt;=2.5,F99&gt;=1.5),5.65,IF(AND(B99&lt;3.15,B99&gt;=3.05,A99&lt;5.45,H99&gt;=5.245,B99&lt;3.65,F99&lt;1.5),1.5,IF(AND(G99&gt;=0.735,H99&lt;13.665,H99&gt;=6.982,D99&gt;=1.25,F99&lt;2.5,F99&gt;=1.5),4.2,IF(AND(H99&lt;14.03,H99&gt;=13.665,H99&gt;=6.982,D99&gt;=1.25,F99&lt;2.5,F99&gt;=1.5),4.8,IF(AND(A99&gt;=6.6,H99&gt;=5.767,H99&lt;13.646,D99&lt;2.05,F99&gt;=2.5,F99&gt;=1.5),6.05,IF(AND(G99&gt;=0.934,B99&gt;=3.15,B99&gt;=3.05,A99&lt;5.45,H99&gt;=5.245,B99&lt;3.65,F99&lt;1.5),1.7,IF(AND(D99&gt;=1.55,G99&lt;0.735,H99&lt;13.665,H99&gt;=6.982,D99&gt;=1.25,F99&lt;2.5,F99&gt;=1.5),5.1,IF(AND(D99&lt;1.45,H99&gt;=14.03,H99&gt;=13.665,H99&gt;=6.982,D99&gt;=1.25,F99&lt;2.5,F99&gt;=1.5),4.7,IF(AND(D99&gt;=1.45,H99&gt;=14.03,H99&gt;=13.665,H99&gt;=6.982,D99&gt;=1.25,F99&lt;2.5,F99&gt;=1.5),4.5,IF(AND(A99&gt;=6.2,A99&lt;6.6,H99&gt;=5.767,H99&lt;13.646,D99&lt;2.05,F99&gt;=2.5,F99&gt;=1.5),5.325,IF(AND(B99&lt;3.25,G99&lt;0.934,B99&gt;=3.15,B99&gt;=3.05,A99&lt;5.45,H99&gt;=5.245,B99&lt;3.65,F99&lt;1.5),1.3,IF(AND(D99&lt;1.35,D99&lt;1.55,G99&lt;0.735,H99&lt;13.665,H99&gt;=6.982,D99&gt;=1.25,F99&lt;2.5,F99&gt;=1.5),4.25,IF(AND(H99&lt;8.435,A99&lt;6.2,A99&lt;6.6,H99&gt;=5.767,H99&lt;13.646,D99&lt;2.05,F99&gt;=2.5,F99&gt;=1.5),5.1,IF(AND(H99&gt;=8.435,A99&lt;6.2,A99&lt;6.6,H99&gt;=5.767,H99&lt;13.646,D99&lt;2.05,F99&gt;=2.5,F99&gt;=1.5),4.9,IF(AND(A99&gt;=5.15,B99&gt;=3.25,G99&lt;0.934,B99&gt;=3.15,B99&gt;=3.05,A99&lt;5.45,H99&gt;=5.245,B99&lt;3.65,F99&lt;1.5),1.5,IF(AND(B99&lt;2.9,D99&gt;=1.35,D99&lt;1.55,G99&lt;0.735,H99&lt;13.665,H99&gt;=6.982,D99&gt;=1.25,F99&lt;2.5,F99&gt;=1.5),4.6,IF(AND(B99&gt;=2.9,D99&gt;=1.35,D99&lt;1.55,G99&lt;0.735,H99&lt;13.665,H99&gt;=6.982,D99&gt;=1.25,F99&lt;2.5,F99&gt;=1.5),4.52,IF(AND(G99&gt;=0.862,A99&lt;5.15,B99&gt;=3.25,G99&lt;0.934,B99&gt;=3.15,B99&gt;=3.05,A99&lt;5.45,H99&gt;=5.245,B99&lt;3.65,F99&lt;1.5),1.5,IF(AND(H99&lt;9.35,G99&lt;0.862,A99&lt;5.15,B99&gt;=3.25,G99&lt;0.934,B99&gt;=3.15,B99&gt;=3.05,A99&lt;5.45,H99&gt;=5.245,B99&lt;3.65,F99&lt;1.5),1.38,IF(AND(H99&gt;=9.35,G99&lt;0.862,A99&lt;5.15,B99&gt;=3.25,G99&lt;0.934,B99&gt;=3.15,B99&gt;=3.05,A99&lt;5.45,H99&gt;=5.245,B99&lt;3.65,F99&lt;1.5),1.4,"shouldnthappen"))))))))))))))))))))))))))))))))))))</f>
        <v>4.7</v>
      </c>
      <c r="O99" s="1" t="n">
        <f aca="false">IF(AND(B99&lt;2.75,A99&lt;5.55),3.96,IF(AND(H99&lt;9.205,A99&lt;5.9,A99&gt;=5.55),3.85,IF(AND(A99&lt;4.35,D99&lt;0.35,B99&gt;=2.75,A99&lt;5.55),1.1,IF(AND(B99&lt;3.65,D99&gt;=0.35,B99&gt;=2.75,A99&lt;5.55),1.65,IF(AND(B99&gt;=3.65,D99&gt;=0.35,B99&gt;=2.75,A99&lt;5.55),1.9,IF(AND(G99&gt;=0.732,H99&gt;=9.205,A99&lt;5.9,A99&gt;=5.55),4.9,IF(AND(G99&lt;0.273,G99&lt;0.732,H99&gt;=9.205,A99&lt;5.9,A99&gt;=5.55),4.5,IF(AND(A99&lt;6.3,G99&lt;0.422,F99&lt;2.5,A99&gt;=5.9,A99&gt;=5.55),5.1,IF(AND(A99&gt;=6.3,G99&lt;0.422,F99&lt;2.5,A99&gt;=5.9,A99&gt;=5.55),4.76,IF(AND(B99&lt;2.4,G99&gt;=0.422,F99&lt;2.5,A99&gt;=5.9,A99&gt;=5.55),4.45,IF(AND(A99&gt;=7,G99&gt;=0.628,F99&gt;=2.5,A99&gt;=5.9,A99&gt;=5.55),6.45,IF(AND(D99&lt;0.15,H99&lt;13.924,A99&gt;=4.35,D99&lt;0.35,B99&gt;=2.75,A99&lt;5.55),1.5,IF(AND(B99&lt;3.15,H99&gt;=13.924,A99&gt;=4.35,D99&lt;0.35,B99&gt;=2.75,A99&lt;5.55),1.56,IF(AND(B99&gt;=3.15,H99&gt;=13.924,A99&gt;=4.35,D99&lt;0.35,B99&gt;=2.75,A99&lt;5.55),1.3,IF(AND(H99&lt;14.316,G99&gt;=0.273,G99&lt;0.732,H99&gt;=9.205,A99&lt;5.9,A99&gt;=5.55),3.95,IF(AND(H99&gt;=14.316,G99&gt;=0.273,G99&lt;0.732,H99&gt;=9.205,A99&lt;5.9,A99&gt;=5.55),4.1,IF(AND(A99&lt;6.2,B99&gt;=2.4,G99&gt;=0.422,F99&lt;2.5,A99&gt;=5.9,A99&gt;=5.55),4.3,IF(AND(A99&gt;=7.05,G99&lt;0.364,G99&lt;0.628,F99&gt;=2.5,A99&gt;=5.9,A99&gt;=5.55),6.1,IF(AND(A99&gt;=7.55,G99&gt;=0.364,G99&lt;0.628,F99&gt;=2.5,A99&gt;=5.9,A99&gt;=5.55),6.4,IF(AND(A99&lt;6.15,A99&lt;7,G99&gt;=0.628,F99&gt;=2.5,A99&gt;=5.9,A99&gt;=5.55),4.9,IF(AND(D99&lt;1.45,A99&gt;=6.2,B99&gt;=2.4,G99&gt;=0.422,F99&lt;2.5,A99&gt;=5.9,A99&gt;=5.55),4.64,IF(AND(D99&gt;=1.45,A99&gt;=6.2,B99&gt;=2.4,G99&gt;=0.422,F99&lt;2.5,A99&gt;=5.9,A99&gt;=5.55),4.9,IF(AND(D99&lt;1.65,A99&lt;7.05,G99&lt;0.364,G99&lt;0.628,F99&gt;=2.5,A99&gt;=5.9,A99&gt;=5.55),5.1,IF(AND(D99&gt;=2.35,A99&lt;7.55,G99&gt;=0.364,G99&lt;0.628,F99&gt;=2.5,A99&gt;=5.9,A99&gt;=5.55),5.633,IF(AND(D99&lt;2.15,A99&gt;=6.15,A99&lt;7,G99&gt;=0.628,F99&gt;=2.5,A99&gt;=5.9,A99&gt;=5.55),5.1,IF(AND(D99&gt;=2.15,A99&gt;=6.15,A99&lt;7,G99&gt;=0.628,F99&gt;=2.5,A99&gt;=5.9,A99&gt;=5.55),5.267,IF(AND(A99&lt;4.9,A99&lt;5.05,D99&gt;=0.15,H99&lt;13.924,A99&gt;=4.35,D99&lt;0.35,B99&gt;=2.75,A99&lt;5.55),1.375,IF(AND(A99&gt;=4.9,A99&lt;5.05,D99&gt;=0.15,H99&lt;13.924,A99&gt;=4.35,D99&lt;0.35,B99&gt;=2.75,A99&lt;5.55),1.3,IF(AND(A99&lt;5.45,A99&gt;=5.05,D99&gt;=0.15,H99&lt;13.924,A99&gt;=4.35,D99&lt;0.35,B99&gt;=2.75,A99&lt;5.55),1.475,IF(AND(A99&gt;=5.45,A99&gt;=5.05,D99&gt;=0.15,H99&lt;13.924,A99&gt;=4.35,D99&lt;0.35,B99&gt;=2.75,A99&lt;5.55),1.4,IF(AND(B99&gt;=3.25,D99&lt;2.35,A99&lt;7.55,G99&gt;=0.364,G99&lt;0.628,F99&gt;=2.5,A99&gt;=5.9,A99&gt;=5.55),5.7,IF(AND(G99&lt;0.006,G99&lt;0.107,D99&gt;=1.65,A99&lt;7.05,G99&lt;0.364,G99&lt;0.628,F99&gt;=2.5,A99&gt;=5.9,A99&gt;=5.55),5.5,IF(AND(G99&gt;=0.006,G99&lt;0.107,D99&gt;=1.65,A99&lt;7.05,G99&lt;0.364,G99&lt;0.628,F99&gt;=2.5,A99&gt;=5.9,A99&gt;=5.55),5.667,IF(AND(D99&lt;2.2,G99&gt;=0.107,D99&gt;=1.65,A99&lt;7.05,G99&lt;0.364,G99&lt;0.628,F99&gt;=2.5,A99&gt;=5.9,A99&gt;=5.55),5.35,IF(AND(D99&gt;=2.2,G99&gt;=0.107,D99&gt;=1.65,A99&lt;7.05,G99&lt;0.364,G99&lt;0.628,F99&gt;=2.5,A99&gt;=5.9,A99&gt;=5.55),5.2,IF(AND(D99&lt;2.25,B99&lt;3.25,D99&lt;2.35,A99&lt;7.55,G99&gt;=0.364,G99&lt;0.628,F99&gt;=2.5,A99&gt;=5.9,A99&gt;=5.55),5.8,IF(AND(D99&gt;=2.25,B99&lt;3.25,D99&lt;2.35,A99&lt;7.55,G99&gt;=0.364,G99&lt;0.628,F99&gt;=2.5,A99&gt;=5.9,A99&gt;=5.55),5.9,"shouldnthappen")))))))))))))))))))))))))))))))))))))</f>
        <v>4.1</v>
      </c>
      <c r="P99" s="1" t="n">
        <f aca="false">IF(AND(D99&gt;=0.75,A99&lt;5.55),3.9,IF(AND(H99&lt;7.482,A99&gt;=5.55),3.45,IF(AND(B99&gt;=3.15,B99&lt;3.25,D99&lt;0.75,A99&lt;5.55),1.262,IF(AND(G99&gt;=0.446,B99&lt;3.15,B99&lt;3.25,D99&lt;0.75,A99&lt;5.55),1.1,IF(AND(G99&lt;0.408,A99&lt;5.05,B99&gt;=3.25,D99&lt;0.75,A99&lt;5.55),1.4,IF(AND(G99&gt;=0.408,A99&lt;5.05,B99&gt;=3.25,D99&lt;0.75,A99&lt;5.55),1.233,IF(AND(G99&gt;=0.676,A99&gt;=5.05,B99&gt;=3.25,D99&lt;0.75,A99&lt;5.55),1.72,IF(AND(H99&lt;9.386,A99&lt;5.85,F99&lt;2.5,H99&gt;=7.482,A99&gt;=5.55),3.5,IF(AND(H99&gt;=9.386,A99&lt;5.85,F99&lt;2.5,H99&gt;=7.482,A99&gt;=5.55),4.275,IF(AND(H99&gt;=16.284,G99&lt;0.865,F99&gt;=2.5,H99&gt;=7.482,A99&gt;=5.55),6.6,IF(AND(G99&lt;0.912,G99&gt;=0.865,F99&gt;=2.5,H99&gt;=7.482,A99&gt;=5.55),4.8,IF(AND(G99&gt;=0.912,G99&gt;=0.865,F99&gt;=2.5,H99&gt;=7.482,A99&gt;=5.55),5.175,IF(AND(A99&gt;=4.95,G99&lt;0.446,B99&lt;3.15,B99&lt;3.25,D99&lt;0.75,A99&lt;5.55),1.6,IF(AND(H99&gt;=12.974,G99&lt;0.676,A99&gt;=5.05,B99&gt;=3.25,D99&lt;0.75,A99&lt;5.55),1.3,IF(AND(D99&lt;1.45,H99&lt;13.531,A99&gt;=5.85,F99&lt;2.5,H99&gt;=7.482,A99&gt;=5.55),4.2,IF(AND(D99&gt;=1.45,H99&lt;13.531,A99&gt;=5.85,F99&lt;2.5,H99&gt;=7.482,A99&gt;=5.55),4.967,IF(AND(G99&lt;0.187,H99&gt;=13.531,A99&gt;=5.85,F99&lt;2.5,H99&gt;=7.482,A99&gt;=5.55),5,IF(AND(H99&gt;=12.675,A99&lt;4.95,G99&lt;0.446,B99&lt;3.15,B99&lt;3.25,D99&lt;0.75,A99&lt;5.55),1.5,IF(AND(H99&lt;10.826,H99&lt;12.974,G99&lt;0.676,A99&gt;=5.05,B99&gt;=3.25,D99&lt;0.75,A99&lt;5.55),1.46,IF(AND(H99&gt;=10.826,H99&lt;12.974,G99&lt;0.676,A99&gt;=5.05,B99&gt;=3.25,D99&lt;0.75,A99&lt;5.55),1.4,IF(AND(A99&lt;6.15,G99&gt;=0.187,H99&gt;=13.531,A99&gt;=5.85,F99&lt;2.5,H99&gt;=7.482,A99&gt;=5.55),4.7,IF(AND(A99&lt;6.85,B99&lt;2.95,H99&lt;16.284,G99&lt;0.865,F99&gt;=2.5,H99&gt;=7.482,A99&gt;=5.55),5.32,IF(AND(A99&gt;=6.85,B99&lt;2.95,H99&lt;16.284,G99&lt;0.865,F99&gt;=2.5,H99&gt;=7.482,A99&gt;=5.55),6.567,IF(AND(A99&lt;4.85,H99&lt;12.675,A99&lt;4.95,G99&lt;0.446,B99&lt;3.15,B99&lt;3.25,D99&lt;0.75,A99&lt;5.55),1.4,IF(AND(A99&gt;=4.85,H99&lt;12.675,A99&lt;4.95,G99&lt;0.446,B99&lt;3.15,B99&lt;3.25,D99&lt;0.75,A99&lt;5.55),1.5,IF(AND(B99&lt;3.1,A99&gt;=6.15,G99&gt;=0.187,H99&gt;=13.531,A99&gt;=5.85,F99&lt;2.5,H99&gt;=7.482,A99&gt;=5.55),4.467,IF(AND(B99&gt;=3.1,A99&gt;=6.15,G99&gt;=0.187,H99&gt;=13.531,A99&gt;=5.85,F99&lt;2.5,H99&gt;=7.482,A99&gt;=5.55),4.7,IF(AND(G99&gt;=0.379,B99&lt;3.15,B99&gt;=2.95,H99&lt;16.284,G99&lt;0.865,F99&gt;=2.5,H99&gt;=7.482,A99&gt;=5.55),5.733,IF(AND(A99&lt;6.6,B99&gt;=3.15,B99&gt;=2.95,H99&lt;16.284,G99&lt;0.865,F99&gt;=2.5,H99&gt;=7.482,A99&gt;=5.55),5.38,IF(AND(A99&lt;6.7,G99&lt;0.379,B99&lt;3.15,B99&gt;=2.95,H99&lt;16.284,G99&lt;0.865,F99&gt;=2.5,H99&gt;=7.482,A99&gt;=5.55),5.3,IF(AND(A99&gt;=6.7,G99&lt;0.379,B99&lt;3.15,B99&gt;=2.95,H99&lt;16.284,G99&lt;0.865,F99&gt;=2.5,H99&gt;=7.482,A99&gt;=5.55),5.16,IF(AND(A99&lt;7.05,A99&gt;=6.6,B99&gt;=3.15,B99&gt;=2.95,H99&lt;16.284,G99&lt;0.865,F99&gt;=2.5,H99&gt;=7.482,A99&gt;=5.55),5.78,IF(AND(A99&gt;=7.05,A99&gt;=6.6,B99&gt;=3.15,B99&gt;=2.95,H99&lt;16.284,G99&lt;0.865,F99&gt;=2.5,H99&gt;=7.482,A99&gt;=5.55),6.1,"shouldnthappen")))))))))))))))))))))))))))))))))</f>
        <v>4.275</v>
      </c>
      <c r="Q99" s="1" t="n">
        <f aca="false">IF(AND(G99&gt;=0.422,B99&lt;3.25,F99&lt;1.5),1.25,IF(AND(G99&gt;=0.082,G99&lt;0.125,F99&gt;=1.5),6.7,IF(AND(G99&lt;0.251,G99&lt;0.422,B99&lt;3.25,F99&lt;1.5),1.38,IF(AND(G99&gt;=0.251,G99&lt;0.422,B99&lt;3.25,F99&lt;1.5),1.55,IF(AND(G99&gt;=0.385,G99&lt;0.633,B99&gt;=3.25,F99&lt;1.5),1.367,IF(AND(B99&lt;3.35,G99&gt;=0.633,B99&gt;=3.25,F99&lt;1.5),1.7,IF(AND(A99&lt;5.85,G99&lt;0.082,G99&lt;0.125,F99&gt;=1.5),4.5,IF(AND(F99&gt;=2.5,D99&lt;1.6,G99&gt;=0.125,F99&gt;=1.5),5.05,IF(AND(H99&gt;=16.774,D99&gt;=1.6,G99&gt;=0.125,F99&gt;=1.5),6.4,IF(AND(D99&gt;=0.5,G99&lt;0.385,G99&lt;0.633,B99&gt;=3.25,F99&lt;1.5),1.6,IF(AND(B99&lt;3.6,B99&gt;=3.35,G99&gt;=0.633,B99&gt;=3.25,F99&lt;1.5),1.55,IF(AND(B99&gt;=3.6,B99&gt;=3.35,G99&gt;=0.633,B99&gt;=3.25,F99&lt;1.5),1.6,IF(AND(D99&lt;1.65,A99&gt;=5.85,G99&lt;0.082,G99&lt;0.125,F99&gt;=1.5),4.7,IF(AND(A99&lt;5.3,F99&lt;2.5,D99&lt;1.6,G99&gt;=0.125,F99&gt;=1.5),3.15,IF(AND(B99&gt;=3.2,H99&lt;16.774,D99&gt;=1.6,G99&gt;=0.125,F99&gt;=1.5),5.675,IF(AND(H99&lt;11.767,D99&lt;0.5,G99&lt;0.385,G99&lt;0.633,B99&gt;=3.25,F99&lt;1.5),1.5,IF(AND(H99&gt;=11.767,D99&lt;0.5,G99&lt;0.385,G99&lt;0.633,B99&gt;=3.25,F99&lt;1.5),1.367,IF(AND(H99&lt;8.367,D99&gt;=1.65,A99&gt;=5.85,G99&lt;0.082,G99&lt;0.125,F99&gt;=1.5),5.7,IF(AND(H99&gt;=8.367,D99&gt;=1.65,A99&gt;=5.85,G99&lt;0.082,G99&lt;0.125,F99&gt;=1.5),5.575,IF(AND(A99&gt;=7.1,B99&lt;3.2,H99&lt;16.774,D99&gt;=1.6,G99&gt;=0.125,F99&gt;=1.5),6.3,IF(AND(H99&gt;=15.395,B99&lt;2.85,A99&gt;=5.3,F99&lt;2.5,D99&lt;1.6,G99&gt;=0.125,F99&gt;=1.5),4.8,IF(AND(H99&lt;8.486,B99&gt;=2.85,A99&gt;=5.3,F99&lt;2.5,D99&lt;1.6,G99&gt;=0.125,F99&gt;=1.5),3.85,IF(AND(D99&gt;=2.1,A99&lt;7.1,B99&lt;3.2,H99&lt;16.774,D99&gt;=1.6,G99&gt;=0.125,F99&gt;=1.5),5.5,IF(AND(B99&gt;=2.75,H99&lt;15.395,B99&lt;2.85,A99&gt;=5.3,F99&lt;2.5,D99&lt;1.6,G99&gt;=0.125,F99&gt;=1.5),4.489,IF(AND(H99&gt;=15.168,H99&gt;=8.486,B99&gt;=2.85,A99&gt;=5.3,F99&lt;2.5,D99&lt;1.6,G99&gt;=0.125,F99&gt;=1.5),4.7,IF(AND(G99&gt;=0.519,D99&lt;2.1,A99&lt;7.1,B99&lt;3.2,H99&lt;16.774,D99&gt;=1.6,G99&gt;=0.125,F99&gt;=1.5),4.925,IF(AND(G99&gt;=0.897,B99&lt;2.75,H99&lt;15.395,B99&lt;2.85,A99&gt;=5.3,F99&lt;2.5,D99&lt;1.6,G99&gt;=0.125,F99&gt;=1.5),4.567,IF(AND(A99&lt;5.65,H99&lt;15.168,H99&gt;=8.486,B99&gt;=2.85,A99&gt;=5.3,F99&lt;2.5,D99&lt;1.6,G99&gt;=0.125,F99&gt;=1.5),4.5,IF(AND(G99&lt;0.23,G99&lt;0.519,D99&lt;2.1,A99&lt;7.1,B99&lt;3.2,H99&lt;16.774,D99&gt;=1.6,G99&gt;=0.125,F99&gt;=1.5),5,IF(AND(A99&lt;5.9,G99&lt;0.897,B99&lt;2.75,H99&lt;15.395,B99&lt;2.85,A99&gt;=5.3,F99&lt;2.5,D99&lt;1.6,G99&gt;=0.125,F99&gt;=1.5),4.1,IF(AND(A99&gt;=5.9,G99&lt;0.897,B99&lt;2.75,H99&lt;15.395,B99&lt;2.85,A99&gt;=5.3,F99&lt;2.5,D99&lt;1.6,G99&gt;=0.125,F99&gt;=1.5),4.5,IF(AND(A99&lt;6.05,A99&gt;=5.65,H99&lt;15.168,H99&gt;=8.486,B99&gt;=2.85,A99&gt;=5.3,F99&lt;2.5,D99&lt;1.6,G99&gt;=0.125,F99&gt;=1.5),4.2,IF(AND(A99&gt;=6.05,A99&gt;=5.65,H99&lt;15.168,H99&gt;=8.486,B99&gt;=2.85,A99&gt;=5.3,F99&lt;2.5,D99&lt;1.6,G99&gt;=0.125,F99&gt;=1.5),4.35,IF(AND(D99&lt;1.95,G99&gt;=0.23,G99&lt;0.519,D99&lt;2.1,A99&lt;7.1,B99&lt;3.2,H99&lt;16.774,D99&gt;=1.6,G99&gt;=0.125,F99&gt;=1.5),5.3,IF(AND(D99&gt;=1.95,G99&gt;=0.23,G99&lt;0.519,D99&lt;2.1,A99&lt;7.1,B99&lt;3.2,H99&lt;16.774,D99&gt;=1.6,G99&gt;=0.125,F99&gt;=1.5),5.2,"shouldnthappen")))))))))))))))))))))))))))))))))))</f>
        <v>4.2</v>
      </c>
      <c r="R99" s="1" t="n">
        <f aca="false">IF(AND(G99&gt;=0.901,F99&lt;1.5),1.9,IF(AND(H99&lt;5.523,D99&lt;0.35,G99&lt;0.901,F99&lt;1.5),1,IF(AND(B99&lt;3.6,D99&gt;=0.35,G99&lt;0.901,F99&lt;1.5),1.575,IF(AND(B99&gt;=3.6,D99&gt;=0.35,G99&lt;0.901,F99&lt;1.5),1.5,IF(AND(G99&gt;=0.837,D99&lt;1.15,D99&lt;1.45,F99&gt;=1.5),3,IF(AND(G99&gt;=0.66,D99&gt;=1.15,D99&lt;1.45,F99&gt;=1.5),4,IF(AND(F99&gt;=2.5,D99&lt;1.55,D99&gt;=1.45,F99&gt;=1.5),5.025,IF(AND(F99&lt;2.5,D99&gt;=1.55,D99&gt;=1.45,F99&gt;=1.5),4.933,IF(AND(B99&lt;2.45,G99&lt;0.837,D99&lt;1.15,D99&lt;1.45,F99&gt;=1.5),3.3,IF(AND(B99&gt;=2.45,G99&lt;0.837,D99&lt;1.15,D99&lt;1.45,F99&gt;=1.5),3.86,IF(AND(B99&gt;=3.05,F99&lt;2.5,D99&lt;1.55,D99&gt;=1.45,F99&gt;=1.5),4.8,IF(AND(D99&gt;=2.45,F99&gt;=2.5,D99&gt;=1.55,D99&gt;=1.45,F99&gt;=1.5),5.875,IF(AND(H99&lt;13.187,G99&lt;0.217,H99&gt;=5.523,D99&lt;0.35,G99&lt;0.901,F99&lt;1.5),1.4,IF(AND(H99&gt;=13.187,G99&lt;0.217,H99&gt;=5.523,D99&lt;0.35,G99&lt;0.901,F99&lt;1.5),1.5,IF(AND(G99&lt;0.33,G99&gt;=0.217,H99&gt;=5.523,D99&lt;0.35,G99&lt;0.901,F99&lt;1.5),1.28,IF(AND(A99&lt;6.05,D99&lt;1.35,G99&lt;0.66,D99&gt;=1.15,D99&lt;1.45,F99&gt;=1.5),4.175,IF(AND(A99&gt;=6.05,D99&lt;1.35,G99&lt;0.66,D99&gt;=1.15,D99&lt;1.45,F99&gt;=1.5),4.3,IF(AND(A99&lt;5.65,D99&gt;=1.35,G99&lt;0.66,D99&gt;=1.15,D99&lt;1.45,F99&gt;=1.5),3.9,IF(AND(A99&gt;=5.65,D99&gt;=1.35,G99&lt;0.66,D99&gt;=1.15,D99&lt;1.45,F99&gt;=1.5),4.52,IF(AND(A99&lt;6.25,B99&lt;3.05,F99&lt;2.5,D99&lt;1.55,D99&gt;=1.45,F99&gt;=1.5),4.5,IF(AND(A99&gt;=6.25,B99&lt;3.05,F99&lt;2.5,D99&lt;1.55,D99&gt;=1.45,F99&gt;=1.5),4.675,IF(AND(A99&gt;=7.25,D99&lt;2.45,F99&gt;=2.5,D99&gt;=1.55,D99&gt;=1.45,F99&gt;=1.5),6.433,IF(AND(D99&gt;=0.25,G99&gt;=0.33,G99&gt;=0.217,H99&gt;=5.523,D99&lt;0.35,G99&lt;0.901,F99&lt;1.5),1.4,IF(AND(A99&lt;6.15,A99&lt;7.25,D99&lt;2.45,F99&gt;=2.5,D99&gt;=1.55,D99&gt;=1.45,F99&gt;=1.5),5.025,IF(AND(H99&lt;6.439,D99&lt;0.25,G99&gt;=0.33,G99&gt;=0.217,H99&gt;=5.523,D99&lt;0.35,G99&lt;0.901,F99&lt;1.5),1.5,IF(AND(H99&gt;=6.439,D99&lt;0.25,G99&gt;=0.33,G99&gt;=0.217,H99&gt;=5.523,D99&lt;0.35,G99&lt;0.901,F99&lt;1.5),1.38,IF(AND(H99&gt;=13.711,A99&gt;=6.15,A99&lt;7.25,D99&lt;2.45,F99&gt;=2.5,D99&gt;=1.55,D99&gt;=1.45,F99&gt;=1.5),5.68,IF(AND(B99&gt;=3.3,H99&lt;13.711,A99&gt;=6.15,A99&lt;7.25,D99&lt;2.45,F99&gt;=2.5,D99&gt;=1.55,D99&gt;=1.45,F99&gt;=1.5),5.6,IF(AND(G99&lt;0.093,B99&lt;3.3,H99&lt;13.711,A99&gt;=6.15,A99&lt;7.25,D99&lt;2.45,F99&gt;=2.5,D99&gt;=1.55,D99&gt;=1.45,F99&gt;=1.5),5.56,IF(AND(D99&lt;1.95,G99&gt;=0.093,B99&lt;3.3,H99&lt;13.711,A99&gt;=6.15,A99&lt;7.25,D99&lt;2.45,F99&gt;=2.5,D99&gt;=1.55,D99&gt;=1.45,F99&gt;=1.5),5.3,IF(AND(B99&lt;3.15,D99&gt;=1.95,G99&gt;=0.093,B99&lt;3.3,H99&lt;13.711,A99&gt;=6.15,A99&lt;7.25,D99&lt;2.45,F99&gt;=2.5,D99&gt;=1.55,D99&gt;=1.45,F99&gt;=1.5),5.1,IF(AND(B99&gt;=3.15,D99&gt;=1.95,G99&gt;=0.093,B99&lt;3.3,H99&lt;13.711,A99&gt;=6.15,A99&lt;7.25,D99&lt;2.45,F99&gt;=2.5,D99&gt;=1.55,D99&gt;=1.45,F99&gt;=1.5),5.15,"shouldnthappen"))))))))))))))))))))))))))))))))</f>
        <v>4.175</v>
      </c>
      <c r="S99" s="1" t="n">
        <f aca="false">IF(AND(G99&gt;=0.859,D99&gt;=0.35,F99&lt;1.5),1.9,IF(AND(D99&lt;1.75,F99&gt;=2.5,F99&gt;=1.5),4.867,IF(AND(H99&lt;8.42,A99&lt;5.05,D99&lt;0.35,F99&lt;1.5),1.42,IF(AND(H99&gt;=14.877,A99&gt;=5.05,D99&lt;0.35,F99&lt;1.5),1.3,IF(AND(B99&lt;3.35,G99&lt;0.859,D99&gt;=0.35,F99&lt;1.5),1.7,IF(AND(B99&gt;=3.35,G99&lt;0.859,D99&gt;=0.35,F99&lt;1.5),1.5,IF(AND(A99&gt;=6.05,B99&lt;2.75,F99&lt;2.5,F99&gt;=1.5),4.733,IF(AND(G99&gt;=0.68,B99&gt;=2.75,F99&lt;2.5,F99&gt;=1.5),4.025,IF(AND(H99&gt;=16.284,D99&gt;=1.75,F99&gt;=2.5,F99&gt;=1.5),6.6,IF(AND(A99&lt;4.35,H99&gt;=8.42,A99&lt;5.05,D99&lt;0.35,F99&lt;1.5),1.1,IF(AND(G99&gt;=0.948,H99&lt;14.877,A99&gt;=5.05,D99&lt;0.35,F99&lt;1.5),1.7,IF(AND(A99&lt;5.3,A99&lt;6.05,B99&lt;2.75,F99&lt;2.5,F99&gt;=1.5),3,IF(AND(H99&gt;=15.168,G99&lt;0.68,B99&gt;=2.75,F99&lt;2.5,F99&gt;=1.5),4.75,IF(AND(H99&gt;=14.005,A99&gt;=4.35,H99&gt;=8.42,A99&lt;5.05,D99&lt;0.35,F99&lt;1.5),1.375,IF(AND(A99&gt;=5.55,G99&lt;0.948,H99&lt;14.877,A99&gt;=5.05,D99&lt;0.35,F99&lt;1.5),1.7,IF(AND(H99&lt;12.363,A99&gt;=5.3,A99&lt;6.05,B99&lt;2.75,F99&lt;2.5,F99&gt;=1.5),3.825,IF(AND(H99&gt;=12.363,A99&gt;=5.3,A99&lt;6.05,B99&lt;2.75,F99&lt;2.5,F99&gt;=1.5),4.033,IF(AND(H99&gt;=14.508,H99&lt;15.168,G99&lt;0.68,B99&gt;=2.75,F99&lt;2.5,F99&gt;=1.5),4.2,IF(AND(D99&gt;=2.35,D99&gt;=2.2,H99&lt;16.284,D99&gt;=1.75,F99&gt;=2.5,F99&gt;=1.5),5.267,IF(AND(G99&lt;0.231,H99&lt;14.005,A99&gt;=4.35,H99&gt;=8.42,A99&lt;5.05,D99&lt;0.35,F99&lt;1.5),1.4,IF(AND(H99&gt;=14.494,A99&lt;5.55,G99&lt;0.948,H99&lt;14.877,A99&gt;=5.05,D99&lt;0.35,F99&lt;1.5),1.6,IF(AND(A99&lt;6.1,H99&lt;14.508,H99&lt;15.168,G99&lt;0.68,B99&gt;=2.75,F99&lt;2.5,F99&gt;=1.5),4.5,IF(AND(A99&lt;6.1,H99&lt;11.8,D99&lt;2.2,H99&lt;16.284,D99&gt;=1.75,F99&gt;=2.5,F99&gt;=1.5),4.95,IF(AND(A99&gt;=6.1,H99&lt;11.8,D99&lt;2.2,H99&lt;16.284,D99&gt;=1.75,F99&gt;=2.5,F99&gt;=1.5),5.333,IF(AND(B99&lt;2.75,H99&gt;=11.8,D99&lt;2.2,H99&lt;16.284,D99&gt;=1.75,F99&gt;=2.5,F99&gt;=1.5),5.1,IF(AND(B99&gt;=3.15,D99&lt;2.35,D99&gt;=2.2,H99&lt;16.284,D99&gt;=1.75,F99&gt;=2.5,F99&gt;=1.5),5.5,IF(AND(B99&gt;=3.35,G99&gt;=0.231,H99&lt;14.005,A99&gt;=4.35,H99&gt;=8.42,A99&lt;5.05,D99&lt;0.35,F99&lt;1.5),1.3,IF(AND(H99&lt;13.869,H99&lt;14.494,A99&lt;5.55,G99&lt;0.948,H99&lt;14.877,A99&gt;=5.05,D99&lt;0.35,F99&lt;1.5),1.5,IF(AND(H99&gt;=13.869,H99&lt;14.494,A99&lt;5.55,G99&lt;0.948,H99&lt;14.877,A99&gt;=5.05,D99&lt;0.35,F99&lt;1.5),1.4,IF(AND(G99&lt;0.636,A99&gt;=6.1,H99&lt;14.508,H99&lt;15.168,G99&lt;0.68,B99&gt;=2.75,F99&lt;2.5,F99&gt;=1.5),4.68,IF(AND(G99&gt;=0.636,A99&gt;=6.1,H99&lt;14.508,H99&lt;15.168,G99&lt;0.68,B99&gt;=2.75,F99&lt;2.5,F99&gt;=1.5),4.4,IF(AND(B99&lt;2.85,B99&gt;=2.75,H99&gt;=11.8,D99&lt;2.2,H99&lt;16.284,D99&gt;=1.75,F99&gt;=2.5,F99&gt;=1.5),6.7,IF(AND(H99&lt;10.626,B99&lt;3.15,D99&lt;2.35,D99&gt;=2.2,H99&lt;16.284,D99&gt;=1.75,F99&gt;=2.5,F99&gt;=1.5),5.1,IF(AND(H99&gt;=10.626,B99&lt;3.15,D99&lt;2.35,D99&gt;=2.2,H99&lt;16.284,D99&gt;=1.75,F99&gt;=2.5,F99&gt;=1.5),5.2,IF(AND(G99&lt;0.378,B99&lt;3.35,G99&gt;=0.231,H99&lt;14.005,A99&gt;=4.35,H99&gt;=8.42,A99&lt;5.05,D99&lt;0.35,F99&lt;1.5),1.2,IF(AND(G99&gt;=0.378,B99&lt;3.35,G99&gt;=0.231,H99&lt;14.005,A99&gt;=4.35,H99&gt;=8.42,A99&lt;5.05,D99&lt;0.35,F99&lt;1.5),1.3,IF(AND(A99&lt;6.2,B99&gt;=2.85,B99&gt;=2.75,H99&gt;=11.8,D99&lt;2.2,H99&lt;16.284,D99&gt;=1.75,F99&gt;=2.5,F99&gt;=1.5),4.9,IF(AND(G99&lt;0.388,A99&gt;=6.2,B99&gt;=2.85,B99&gt;=2.75,H99&gt;=11.8,D99&lt;2.2,H99&lt;16.284,D99&gt;=1.75,F99&gt;=2.5,F99&gt;=1.5),5.52,IF(AND(G99&gt;=0.388,A99&gt;=6.2,B99&gt;=2.85,B99&gt;=2.75,H99&gt;=11.8,D99&lt;2.2,H99&lt;16.284,D99&gt;=1.75,F99&gt;=2.5,F99&gt;=1.5),5.7,"shouldnthappen")))))))))))))))))))))))))))))))))))))))</f>
        <v>4.2</v>
      </c>
      <c r="T99" s="1" t="n">
        <f aca="false">IF(AND(D99&gt;=0.8,A99&lt;5.45),3.7,IF(AND(D99&gt;=0.35,D99&lt;0.8,A99&lt;5.45),1.56,IF(AND(G99&lt;0.164,F99&lt;2.5,A99&gt;=5.45),1.6,IF(AND(H99&gt;=16.718,F99&gt;=2.5,A99&gt;=5.45),6.4,IF(AND(G99&gt;=0.719,H99&lt;16.718,F99&gt;=2.5,A99&gt;=5.45),5.05,IF(AND(A99&lt;4.35,A99&lt;5.05,D99&lt;0.35,D99&lt;0.8,A99&lt;5.45),1.1,IF(AND(H99&gt;=14.494,A99&gt;=5.05,D99&lt;0.35,D99&lt;0.8,A99&lt;5.45),1.6,IF(AND(G99&lt;0.338,D99&lt;1.25,G99&gt;=0.164,F99&lt;2.5,A99&gt;=5.45),4.1,IF(AND(H99&lt;8.397,D99&gt;=1.25,G99&gt;=0.164,F99&lt;2.5,A99&gt;=5.45),4,IF(AND(H99&lt;11.031,H99&lt;14.494,A99&gt;=5.05,D99&lt;0.35,D99&lt;0.8,A99&lt;5.45),1.5,IF(AND(H99&gt;=11.031,H99&lt;14.494,A99&gt;=5.05,D99&lt;0.35,D99&lt;0.8,A99&lt;5.45),1.44,IF(AND(B99&lt;2.65,H99&gt;=8.397,D99&gt;=1.25,G99&gt;=0.164,F99&lt;2.5,A99&gt;=5.45),4.767,IF(AND(H99&lt;7.388,G99&lt;0.487,G99&lt;0.719,H99&lt;16.718,F99&gt;=2.5,A99&gt;=5.45),5.067,IF(AND(G99&lt;0.533,G99&gt;=0.487,G99&lt;0.719,H99&lt;16.718,F99&gt;=2.5,A99&gt;=5.45),5.8,IF(AND(G99&gt;=0.533,G99&gt;=0.487,G99&lt;0.719,H99&lt;16.718,F99&gt;=2.5,A99&gt;=5.45),5.86,IF(AND(B99&lt;3.25,A99&gt;=4.95,A99&gt;=4.35,A99&lt;5.05,D99&lt;0.35,D99&lt;0.8,A99&lt;5.45),1.2,IF(AND(A99&lt;5.6,H99&lt;11.218,G99&gt;=0.338,D99&lt;1.25,G99&gt;=0.164,F99&lt;2.5,A99&gt;=5.45),3.7,IF(AND(A99&gt;=5.6,H99&lt;11.218,G99&gt;=0.338,D99&lt;1.25,G99&gt;=0.164,F99&lt;2.5,A99&gt;=5.45),3.5,IF(AND(H99&lt;12.668,H99&gt;=11.218,G99&gt;=0.338,D99&lt;1.25,G99&gt;=0.164,F99&lt;2.5,A99&gt;=5.45),3.9,IF(AND(H99&gt;=12.668,H99&gt;=11.218,G99&gt;=0.338,D99&lt;1.25,G99&gt;=0.164,F99&lt;2.5,A99&gt;=5.45),4,IF(AND(H99&gt;=15.705,B99&gt;=2.65,H99&gt;=8.397,D99&gt;=1.25,G99&gt;=0.164,F99&lt;2.5,A99&gt;=5.45),4.8,IF(AND(B99&lt;2.75,H99&gt;=7.388,G99&lt;0.487,G99&lt;0.719,H99&lt;16.718,F99&gt;=2.5,A99&gt;=5.45),5.26,IF(AND(B99&lt;2.95,A99&lt;4.5,A99&lt;4.95,A99&gt;=4.35,A99&lt;5.05,D99&lt;0.35,D99&lt;0.8,A99&lt;5.45),1.4,IF(AND(B99&gt;=2.95,A99&lt;4.5,A99&lt;4.95,A99&gt;=4.35,A99&lt;5.05,D99&lt;0.35,D99&lt;0.8,A99&lt;5.45),1.3,IF(AND(H99&gt;=13.924,A99&gt;=4.5,A99&lt;4.95,A99&gt;=4.35,A99&lt;5.05,D99&lt;0.35,D99&lt;0.8,A99&lt;5.45),1.5,IF(AND(G99&lt;0.252,B99&gt;=3.25,A99&gt;=4.95,A99&gt;=4.35,A99&lt;5.05,D99&lt;0.35,D99&lt;0.8,A99&lt;5.45),1.4,IF(AND(G99&gt;=0.252,B99&gt;=3.25,A99&gt;=4.95,A99&gt;=4.35,A99&lt;5.05,D99&lt;0.35,D99&lt;0.8,A99&lt;5.45),1.32,IF(AND(G99&gt;=0.473,H99&lt;15.705,B99&gt;=2.65,H99&gt;=8.397,D99&gt;=1.25,G99&gt;=0.164,F99&lt;2.5,A99&gt;=5.45),4.7,IF(AND(B99&gt;=3.15,B99&gt;=2.75,H99&gt;=7.388,G99&lt;0.487,G99&lt;0.719,H99&lt;16.718,F99&gt;=2.5,A99&gt;=5.45),5.7,IF(AND(B99&lt;3.15,H99&lt;13.924,A99&gt;=4.5,A99&lt;4.95,A99&gt;=4.35,A99&lt;5.05,D99&lt;0.35,D99&lt;0.8,A99&lt;5.45),1.433,IF(AND(B99&gt;=3.15,H99&lt;13.924,A99&gt;=4.5,A99&lt;4.95,A99&gt;=4.35,A99&lt;5.05,D99&lt;0.35,D99&lt;0.8,A99&lt;5.45),1.4,IF(AND(H99&gt;=14.81,G99&lt;0.473,H99&lt;15.705,B99&gt;=2.65,H99&gt;=8.397,D99&gt;=1.25,G99&gt;=0.164,F99&lt;2.5,A99&gt;=5.45),4.2,IF(AND(A99&lt;6.65,B99&lt;3.15,B99&gt;=2.75,H99&gt;=7.388,G99&lt;0.487,G99&lt;0.719,H99&lt;16.718,F99&gt;=2.5,A99&gt;=5.45),5.6,IF(AND(A99&gt;=6.65,B99&lt;3.15,B99&gt;=2.75,H99&gt;=7.388,G99&lt;0.487,G99&lt;0.719,H99&lt;16.718,F99&gt;=2.5,A99&gt;=5.45),5.4,IF(AND(A99&lt;6.15,H99&lt;14.81,G99&lt;0.473,H99&lt;15.705,B99&gt;=2.65,H99&gt;=8.397,D99&gt;=1.25,G99&gt;=0.164,F99&lt;2.5,A99&gt;=5.45),4.5,IF(AND(A99&gt;=6.15,H99&lt;14.81,G99&lt;0.473,H99&lt;15.705,B99&gt;=2.65,H99&gt;=8.397,D99&gt;=1.25,G99&gt;=0.164,F99&lt;2.5,A99&gt;=5.45),4.4,"shouldnthappen"))))))))))))))))))))))))))))))))))))</f>
        <v>4.2</v>
      </c>
      <c r="U99" s="1" t="n">
        <f aca="false">IF(AND(G99&gt;=0.934,F99&lt;1.5),1.7,IF(AND(D99&lt;0.15,D99&lt;0.25,G99&lt;0.934,F99&lt;1.5),1.38,IF(AND(H99&gt;=14.379,D99&gt;=0.25,G99&lt;0.934,F99&lt;1.5),1.7,IF(AND(A99&lt;5.3,D99&lt;1.35,F99&lt;2.5,F99&gt;=1.5),3.15,IF(AND(H99&lt;7.148,D99&gt;=1.35,F99&lt;2.5,F99&gt;=1.5),3.9,IF(AND(G99&lt;0.352,A99&lt;6.15,F99&gt;=2.5,F99&gt;=1.5),4.5,IF(AND(G99&gt;=0.352,A99&lt;6.15,F99&gt;=2.5,F99&gt;=1.5),4.92,IF(AND(B99&lt;2.85,A99&gt;=6.15,F99&gt;=2.5,F99&gt;=1.5),6.2,IF(AND(D99&gt;=0.45,H99&lt;14.379,D99&gt;=0.25,G99&lt;0.934,F99&lt;1.5),1.65,IF(AND(G99&gt;=0.857,A99&gt;=5.3,D99&lt;1.35,F99&lt;2.5,F99&gt;=1.5),4.3,IF(AND(A99&gt;=7.25,B99&gt;=2.85,A99&gt;=6.15,F99&gt;=2.5,F99&gt;=1.5),6.425,IF(AND(H99&lt;9.499,A99&lt;5.05,D99&gt;=0.15,D99&lt;0.25,G99&lt;0.934,F99&lt;1.5),1.4,IF(AND(A99&gt;=5.45,A99&gt;=5.05,D99&gt;=0.15,D99&lt;0.25,G99&lt;0.934,F99&lt;1.5),1.3,IF(AND(B99&gt;=4.15,D99&lt;0.45,H99&lt;14.379,D99&gt;=0.25,G99&lt;0.934,F99&lt;1.5),1.5,IF(AND(A99&gt;=5.75,G99&lt;0.857,A99&gt;=5.3,D99&lt;1.35,F99&lt;2.5,F99&gt;=1.5),4.02,IF(AND(A99&lt;6.65,G99&lt;0.333,H99&gt;=7.148,D99&gt;=1.35,F99&lt;2.5,F99&gt;=1.5),4.475,IF(AND(A99&gt;=6.65,G99&lt;0.333,H99&gt;=7.148,D99&gt;=1.35,F99&lt;2.5,F99&gt;=1.5),4.8,IF(AND(D99&gt;=1.45,G99&gt;=0.333,H99&gt;=7.148,D99&gt;=1.35,F99&lt;2.5,F99&gt;=1.5),4.85,IF(AND(G99&gt;=0.861,A99&lt;7.25,B99&gt;=2.85,A99&gt;=6.15,F99&gt;=2.5,F99&gt;=1.5),5.2,IF(AND(G99&lt;0.571,H99&gt;=9.499,A99&lt;5.05,D99&gt;=0.15,D99&lt;0.25,G99&lt;0.934,F99&lt;1.5),1.2,IF(AND(G99&gt;=0.571,H99&gt;=9.499,A99&lt;5.05,D99&gt;=0.15,D99&lt;0.25,G99&lt;0.934,F99&lt;1.5),1.3,IF(AND(H99&lt;9.283,A99&lt;5.45,A99&gt;=5.05,D99&gt;=0.15,D99&lt;0.25,G99&lt;0.934,F99&lt;1.5),1.5,IF(AND(H99&gt;=9.283,A99&lt;5.45,A99&gt;=5.05,D99&gt;=0.15,D99&lt;0.25,G99&lt;0.934,F99&lt;1.5),1.425,IF(AND(A99&lt;4.9,B99&lt;4.15,D99&lt;0.45,H99&lt;14.379,D99&gt;=0.25,G99&lt;0.934,F99&lt;1.5),1.4,IF(AND(A99&gt;=4.9,B99&lt;4.15,D99&lt;0.45,H99&lt;14.379,D99&gt;=0.25,G99&lt;0.934,F99&lt;1.5),1.325,IF(AND(G99&lt;0.572,A99&lt;5.75,G99&lt;0.857,A99&gt;=5.3,D99&lt;1.35,F99&lt;2.5,F99&gt;=1.5),3.65,IF(AND(G99&gt;=0.572,A99&lt;5.75,G99&lt;0.857,A99&gt;=5.3,D99&lt;1.35,F99&lt;2.5,F99&gt;=1.5),3.9,IF(AND(A99&lt;6.75,D99&lt;1.45,G99&gt;=0.333,H99&gt;=7.148,D99&gt;=1.35,F99&lt;2.5,F99&gt;=1.5),4.4,IF(AND(A99&gt;=6.75,D99&lt;1.45,G99&gt;=0.333,H99&gt;=7.148,D99&gt;=1.35,F99&lt;2.5,F99&gt;=1.5),4.78,IF(AND(A99&lt;6.6,B99&lt;3.25,G99&lt;0.861,A99&lt;7.25,B99&gt;=2.85,A99&gt;=6.15,F99&gt;=2.5,F99&gt;=1.5),5.333,IF(AND(H99&lt;11.461,B99&gt;=3.25,G99&lt;0.861,A99&lt;7.25,B99&gt;=2.85,A99&gt;=6.15,F99&gt;=2.5,F99&gt;=1.5),6.025,IF(AND(H99&gt;=11.461,B99&gt;=3.25,G99&lt;0.861,A99&lt;7.25,B99&gt;=2.85,A99&gt;=6.15,F99&gt;=2.5,F99&gt;=1.5),5.667,IF(AND(H99&gt;=14.564,A99&gt;=6.6,B99&lt;3.25,G99&lt;0.861,A99&lt;7.25,B99&gt;=2.85,A99&gt;=6.15,F99&gt;=2.5,F99&gt;=1.5),5.4,IF(AND(D99&gt;=2.35,H99&lt;14.564,A99&gt;=6.6,B99&lt;3.25,G99&lt;0.861,A99&lt;7.25,B99&gt;=2.85,A99&gt;=6.15,F99&gt;=2.5,F99&gt;=1.5),5.6,IF(AND(A99&lt;6.85,D99&lt;2.35,H99&lt;14.564,A99&gt;=6.6,B99&lt;3.25,G99&lt;0.861,A99&lt;7.25,B99&gt;=2.85,A99&gt;=6.15,F99&gt;=2.5,F99&gt;=1.5),5.9,IF(AND(A99&gt;=6.85,D99&lt;2.35,H99&lt;14.564,A99&gt;=6.6,B99&lt;3.25,G99&lt;0.861,A99&lt;7.25,B99&gt;=2.85,A99&gt;=6.15,F99&gt;=2.5,F99&gt;=1.5),5.78,"shouldnthappen"))))))))))))))))))))))))))))))))))))</f>
        <v>3.65</v>
      </c>
      <c r="V99" s="1" t="n">
        <f aca="false">IF(AND(H99&lt;5.748,A99&lt;5.05,D99&lt;0.75),1,IF(AND(B99&lt;3.15,H99&gt;=5.748,A99&lt;5.05,D99&lt;0.75),1.475,IF(AND(G99&gt;=0.801,D99&lt;0.25,A99&gt;=5.05,D99&lt;0.75),1.7,IF(AND(D99&gt;=0.45,D99&gt;=0.25,A99&gt;=5.05,D99&lt;0.75),1.7,IF(AND(B99&lt;2.35,F99&lt;2.5,B99&lt;2.75,D99&gt;=0.75),4.16,IF(AND(D99&lt;1.75,F99&gt;=2.5,B99&lt;2.75,D99&gt;=0.75),4.875,IF(AND(D99&gt;=1.75,F99&gt;=2.5,B99&lt;2.75,D99&gt;=0.75),5.333,IF(AND(H99&gt;=16.284,D99&gt;=1.55,B99&gt;=2.75,D99&gt;=0.75),6.6,IF(AND(H99&gt;=14.144,B99&gt;=3.15,H99&gt;=5.748,A99&lt;5.05,D99&lt;0.75),1.3,IF(AND(A99&lt;5.45,G99&lt;0.801,D99&lt;0.25,A99&gt;=5.05,D99&lt;0.75),1.5,IF(AND(A99&gt;=5.45,G99&lt;0.801,D99&lt;0.25,A99&gt;=5.05,D99&lt;0.75),1.34,IF(AND(B99&lt;3.75,D99&lt;0.45,D99&gt;=0.25,A99&gt;=5.05,D99&lt;0.75),1.467,IF(AND(B99&gt;=3.75,D99&lt;0.45,D99&gt;=0.25,A99&gt;=5.05,D99&lt;0.75),1.767,IF(AND(G99&gt;=0.896,B99&gt;=2.35,F99&lt;2.5,B99&lt;2.75,D99&gt;=0.75),4.9,IF(AND(H99&lt;15.504,D99&lt;1.35,D99&lt;1.55,B99&gt;=2.75,D99&gt;=0.75),4.2,IF(AND(H99&gt;=15.504,D99&lt;1.35,D99&lt;1.55,B99&gt;=2.75,D99&gt;=0.75),4.6,IF(AND(H99&lt;9.767,D99&gt;=1.35,D99&lt;1.55,B99&gt;=2.75,D99&gt;=0.75),5.1,IF(AND(A99&lt;4.5,H99&lt;14.144,B99&gt;=3.15,H99&gt;=5.748,A99&lt;5.05,D99&lt;0.75),1.3,IF(AND(A99&gt;=4.5,H99&lt;14.144,B99&gt;=3.15,H99&gt;=5.748,A99&lt;5.05,D99&lt;0.75),1.4,IF(AND(D99&gt;=1.15,G99&lt;0.896,B99&gt;=2.35,F99&lt;2.5,B99&lt;2.75,D99&gt;=0.75),4.04,IF(AND(B99&lt;2.9,H99&gt;=9.767,D99&gt;=1.35,D99&lt;1.55,B99&gt;=2.75,D99&gt;=0.75),4.8,IF(AND(D99&lt;1.7,A99&gt;=7.05,H99&lt;16.284,D99&gt;=1.55,B99&gt;=2.75,D99&gt;=0.75),5.8,IF(AND(D99&gt;=1.7,A99&gt;=7.05,H99&lt;16.284,D99&gt;=1.55,B99&gt;=2.75,D99&gt;=0.75),6.3,IF(AND(B99&lt;2.45,D99&lt;1.15,G99&lt;0.896,B99&gt;=2.35,F99&lt;2.5,B99&lt;2.75,D99&gt;=0.75),3.767,IF(AND(B99&gt;=2.45,D99&lt;1.15,G99&lt;0.896,B99&gt;=2.35,F99&lt;2.5,B99&lt;2.75,D99&gt;=0.75),3.167,IF(AND(B99&gt;=3.15,B99&gt;=2.9,H99&gt;=9.767,D99&gt;=1.35,D99&lt;1.55,B99&gt;=2.75,D99&gt;=0.75),4.7,IF(AND(D99&lt;1.9,D99&lt;2.05,A99&lt;7.05,H99&lt;16.284,D99&gt;=1.55,B99&gt;=2.75,D99&gt;=0.75),4.82,IF(AND(D99&gt;=1.9,D99&lt;2.05,A99&lt;7.05,H99&lt;16.284,D99&gt;=1.55,B99&gt;=2.75,D99&gt;=0.75),5.067,IF(AND(H99&lt;12.721,B99&lt;3.15,B99&gt;=2.9,H99&gt;=9.767,D99&gt;=1.35,D99&lt;1.55,B99&gt;=2.75,D99&gt;=0.75),4.5,IF(AND(H99&gt;=12.721,B99&lt;3.15,B99&gt;=2.9,H99&gt;=9.767,D99&gt;=1.35,D99&lt;1.55,B99&gt;=2.75,D99&gt;=0.75),4.433,IF(AND(H99&lt;9.525,G99&lt;0.364,D99&gt;=2.05,A99&lt;7.05,H99&lt;16.284,D99&gt;=1.55,B99&gt;=2.75,D99&gt;=0.75),5.1,IF(AND(A99&lt;6.25,G99&gt;=0.364,D99&gt;=2.05,A99&lt;7.05,H99&lt;16.284,D99&gt;=1.55,B99&gt;=2.75,D99&gt;=0.75),5.4,IF(AND(H99&lt;10.898,H99&gt;=9.525,G99&lt;0.364,D99&gt;=2.05,A99&lt;7.05,H99&lt;16.284,D99&gt;=1.55,B99&gt;=2.75,D99&gt;=0.75),5.6,IF(AND(H99&lt;8.711,A99&gt;=6.25,G99&gt;=0.364,D99&gt;=2.05,A99&lt;7.05,H99&lt;16.284,D99&gt;=1.55,B99&gt;=2.75,D99&gt;=0.75),5.7,IF(AND(H99&gt;=8.711,A99&gt;=6.25,G99&gt;=0.364,D99&gt;=2.05,A99&lt;7.05,H99&lt;16.284,D99&gt;=1.55,B99&gt;=2.75,D99&gt;=0.75),5.84,IF(AND(D99&lt;2.2,H99&gt;=10.898,H99&gt;=9.525,G99&lt;0.364,D99&gt;=2.05,A99&lt;7.05,H99&lt;16.284,D99&gt;=1.55,B99&gt;=2.75,D99&gt;=0.75),5.4,IF(AND(D99&gt;=2.2,H99&gt;=10.898,H99&gt;=9.525,G99&lt;0.364,D99&gt;=2.05,A99&lt;7.05,H99&lt;16.284,D99&gt;=1.55,B99&gt;=2.75,D99&gt;=0.75),5.3,"shouldnthappen")))))))))))))))))))))))))))))))))))))</f>
        <v>4.2</v>
      </c>
      <c r="W99" s="1" t="n">
        <f aca="false">IF(AND(H99&lt;6.926,D99&gt;=0.35,D99&lt;0.8),1.9,IF(AND(H99&gt;=6.926,D99&gt;=0.35,D99&lt;0.8),1.533,IF(AND(H99&lt;13.492,A99&lt;4.75,D99&lt;0.35,D99&lt;0.8),1.1,IF(AND(H99&gt;=13.492,A99&lt;4.75,D99&lt;0.35,D99&lt;0.8),1.375,IF(AND(B99&lt;2.75,A99&gt;=5.85,F99&lt;2.5,D99&gt;=0.8),4.833,IF(AND(B99&lt;3.3,A99&gt;=7.05,F99&gt;=2.5,D99&gt;=0.8),5.8,IF(AND(B99&gt;=3.3,A99&gt;=7.05,F99&gt;=2.5,D99&gt;=0.8),6.325,IF(AND(D99&gt;=0.25,A99&lt;5.05,A99&gt;=4.75,D99&lt;0.35,D99&lt;0.8),1.3,IF(AND(B99&lt;3.6,A99&gt;=5.05,A99&gt;=4.75,D99&lt;0.35,D99&lt;0.8),1.4,IF(AND(H99&lt;10.194,G99&lt;0.412,A99&lt;5.85,F99&lt;2.5,D99&gt;=0.8),4.133,IF(AND(H99&gt;=10.194,G99&lt;0.412,A99&lt;5.85,F99&lt;2.5,D99&gt;=0.8),4.5,IF(AND(A99&lt;5.35,G99&gt;=0.412,A99&lt;5.85,F99&lt;2.5,D99&gt;=0.8),3.15,IF(AND(A99&lt;6.2,B99&gt;=2.75,A99&gt;=5.85,F99&lt;2.5,D99&gt;=0.8),4.3,IF(AND(H99&lt;5.767,A99&lt;6.2,A99&lt;7.05,F99&gt;=2.5,D99&gt;=0.8),4.5,IF(AND(G99&gt;=0.861,A99&gt;=6.2,A99&lt;7.05,F99&gt;=2.5,D99&gt;=0.8),5.2,IF(AND(B99&lt;3.15,D99&lt;0.25,A99&lt;5.05,A99&gt;=4.75,D99&lt;0.35,D99&lt;0.8),1.55,IF(AND(A99&lt;5.45,B99&gt;=3.6,A99&gt;=5.05,A99&gt;=4.75,D99&lt;0.35,D99&lt;0.8),1.5,IF(AND(A99&gt;=5.45,B99&gt;=3.6,A99&gt;=5.05,A99&gt;=4.75,D99&lt;0.35,D99&lt;0.8),1.4,IF(AND(G99&gt;=0.772,A99&gt;=5.35,G99&gt;=0.412,A99&lt;5.85,F99&lt;2.5,D99&gt;=0.8),3.9,IF(AND(D99&gt;=1.45,A99&gt;=6.2,B99&gt;=2.75,A99&gt;=5.85,F99&lt;2.5,D99&gt;=0.8),4.775,IF(AND(G99&lt;0.5,H99&gt;=5.767,A99&lt;6.2,A99&lt;7.05,F99&gt;=2.5,D99&gt;=0.8),5.1,IF(AND(G99&gt;=0.5,H99&gt;=5.767,A99&lt;6.2,A99&lt;7.05,F99&gt;=2.5,D99&gt;=0.8),4.95,IF(AND(B99&gt;=3.25,G99&lt;0.861,A99&gt;=6.2,A99&lt;7.05,F99&gt;=2.5,D99&gt;=0.8),5.75,IF(AND(A99&lt;4.95,B99&gt;=3.15,D99&lt;0.25,A99&lt;5.05,A99&gt;=4.75,D99&lt;0.35,D99&lt;0.8),1.4,IF(AND(A99&lt;5.65,G99&lt;0.772,A99&gt;=5.35,G99&gt;=0.412,A99&lt;5.85,F99&lt;2.5,D99&gt;=0.8),3.6,IF(AND(A99&gt;=5.65,G99&lt;0.772,A99&gt;=5.35,G99&gt;=0.412,A99&lt;5.85,F99&lt;2.5,D99&gt;=0.8),3.5,IF(AND(B99&gt;=3.15,D99&lt;1.45,A99&gt;=6.2,B99&gt;=2.75,A99&gt;=5.85,F99&lt;2.5,D99&gt;=0.8),4.7,IF(AND(A99&gt;=6.65,B99&lt;3.25,G99&lt;0.861,A99&gt;=6.2,A99&lt;7.05,F99&gt;=2.5,D99&gt;=0.8),5.567,IF(AND(H99&lt;9.499,A99&gt;=4.95,B99&gt;=3.15,D99&lt;0.25,A99&lt;5.05,A99&gt;=4.75,D99&lt;0.35,D99&lt;0.8),1.4,IF(AND(H99&gt;=9.499,A99&gt;=4.95,B99&gt;=3.15,D99&lt;0.25,A99&lt;5.05,A99&gt;=4.75,D99&lt;0.35,D99&lt;0.8),1.2,IF(AND(G99&lt;0.765,B99&lt;3.15,D99&lt;1.45,A99&gt;=6.2,B99&gt;=2.75,A99&gt;=5.85,F99&lt;2.5,D99&gt;=0.8),4.4,IF(AND(G99&gt;=0.765,B99&lt;3.15,D99&lt;1.45,A99&gt;=6.2,B99&gt;=2.75,A99&gt;=5.85,F99&lt;2.5,D99&gt;=0.8),4.6,IF(AND(H99&lt;10.667,A99&lt;6.65,B99&lt;3.25,G99&lt;0.861,A99&gt;=6.2,A99&lt;7.05,F99&gt;=2.5,D99&gt;=0.8),5.167,IF(AND(G99&lt;0.627,H99&gt;=10.667,A99&lt;6.65,B99&lt;3.25,G99&lt;0.861,A99&gt;=6.2,A99&lt;7.05,F99&gt;=2.5,D99&gt;=0.8),5.64,IF(AND(G99&gt;=0.627,H99&gt;=10.667,A99&lt;6.65,B99&lt;3.25,G99&lt;0.861,A99&gt;=6.2,A99&lt;7.05,F99&gt;=2.5,D99&gt;=0.8),5.1,"shouldnthappen")))))))))))))))))))))))))))))))))))</f>
        <v>4.5</v>
      </c>
      <c r="X99" s="1" t="n">
        <f aca="false">IF(AND(B99&lt;3.05,H99&lt;6.697,A99&lt;5.45),4.1,IF(AND(B99&gt;=3.05,H99&lt;6.697,A99&lt;5.45),1.48,IF(AND(D99&lt;0.7,A99&lt;5.9,A99&gt;=5.45),1.4,IF(AND(A99&lt;4.35,B99&lt;3.3,H99&gt;=6.697,A99&lt;5.45),1.1,IF(AND(G99&lt;0.372,D99&gt;=0.7,A99&lt;5.9,A99&gt;=5.45),4.36,IF(AND(A99&gt;=4.9,A99&gt;=4.35,B99&lt;3.3,H99&gt;=6.697,A99&lt;5.45),1.6,IF(AND(H99&gt;=14.171,A99&lt;5.15,B99&gt;=3.3,H99&gt;=6.697,A99&lt;5.45),1.6,IF(AND(G99&lt;0.451,A99&gt;=5.15,B99&gt;=3.3,H99&gt;=6.697,A99&lt;5.45),1.367,IF(AND(G99&gt;=0.451,A99&gt;=5.15,B99&gt;=3.3,H99&gt;=6.697,A99&lt;5.45),1.5,IF(AND(G99&lt;0.332,D99&lt;1.45,F99&lt;2.5,A99&gt;=5.9,A99&gt;=5.45),4.35,IF(AND(A99&lt;6.15,D99&gt;=1.45,F99&lt;2.5,A99&gt;=5.9,A99&gt;=5.45),5.1,IF(AND(D99&gt;=2.4,G99&lt;0.432,F99&gt;=2.5,A99&gt;=5.9,A99&gt;=5.45),5.78,IF(AND(A99&lt;6.15,G99&gt;=0.432,F99&gt;=2.5,A99&gt;=5.9,A99&gt;=5.45),4.9,IF(AND(B99&lt;3.1,A99&lt;4.9,A99&gt;=4.35,B99&lt;3.3,H99&gt;=6.697,A99&lt;5.45),1.4,IF(AND(B99&gt;=3.1,A99&lt;4.9,A99&gt;=4.35,B99&lt;3.3,H99&gt;=6.697,A99&lt;5.45),1.3,IF(AND(G99&lt;0.343,H99&lt;14.171,A99&lt;5.15,B99&gt;=3.3,H99&gt;=6.697,A99&lt;5.45),1.433,IF(AND(G99&gt;=0.343,H99&lt;14.171,A99&lt;5.15,B99&gt;=3.3,H99&gt;=6.697,A99&lt;5.45),1.525,IF(AND(D99&lt;1.05,B99&lt;2.55,G99&gt;=0.372,D99&gt;=0.7,A99&lt;5.9,A99&gt;=5.45),3.7,IF(AND(H99&lt;10.596,B99&gt;=2.55,G99&gt;=0.372,D99&gt;=0.7,A99&lt;5.9,A99&gt;=5.45),3.525,IF(AND(H99&gt;=10.596,B99&gt;=2.55,G99&gt;=0.372,D99&gt;=0.7,A99&lt;5.9,A99&gt;=5.45),3.9,IF(AND(H99&lt;14.314,G99&gt;=0.332,D99&lt;1.45,F99&lt;2.5,A99&gt;=5.9,A99&gt;=5.45),4.4,IF(AND(H99&gt;=14.314,G99&gt;=0.332,D99&lt;1.45,F99&lt;2.5,A99&gt;=5.9,A99&gt;=5.45),4.7,IF(AND(H99&lt;13.906,A99&gt;=6.15,D99&gt;=1.45,F99&lt;2.5,A99&gt;=5.9,A99&gt;=5.45),4.675,IF(AND(H99&gt;=13.906,A99&gt;=6.15,D99&gt;=1.45,F99&lt;2.5,A99&gt;=5.9,A99&gt;=5.45),4.9,IF(AND(G99&lt;0.093,D99&lt;2.4,G99&lt;0.432,F99&gt;=2.5,A99&gt;=5.9,A99&gt;=5.45),5.6,IF(AND(B99&lt;2.95,A99&gt;=6.15,G99&gt;=0.432,F99&gt;=2.5,A99&gt;=5.9,A99&gt;=5.45),5.86,IF(AND(A99&lt;5.55,D99&gt;=1.05,B99&lt;2.55,G99&gt;=0.372,D99&gt;=0.7,A99&lt;5.9,A99&gt;=5.45),4,IF(AND(A99&gt;=5.55,D99&gt;=1.05,B99&lt;2.55,G99&gt;=0.372,D99&gt;=0.7,A99&lt;5.9,A99&gt;=5.45),3.9,IF(AND(D99&lt;1.7,G99&gt;=0.093,D99&lt;2.4,G99&lt;0.432,F99&gt;=2.5,A99&gt;=5.9,A99&gt;=5.45),5.05,IF(AND(G99&gt;=0.774,B99&gt;=2.95,A99&gt;=6.15,G99&gt;=0.432,F99&gt;=2.5,A99&gt;=5.9,A99&gt;=5.45),5.3,IF(AND(G99&gt;=0.312,D99&gt;=1.7,G99&gt;=0.093,D99&lt;2.4,G99&lt;0.432,F99&gt;=2.5,A99&gt;=5.9,A99&gt;=5.45),5.4,IF(AND(D99&lt;2.45,G99&lt;0.774,B99&gt;=2.95,A99&gt;=6.15,G99&gt;=0.432,F99&gt;=2.5,A99&gt;=5.9,A99&gt;=5.45),5.66,IF(AND(D99&gt;=2.45,G99&lt;0.774,B99&gt;=2.95,A99&gt;=6.15,G99&gt;=0.432,F99&gt;=2.5,A99&gt;=5.9,A99&gt;=5.45),6,IF(AND(G99&gt;=0.301,G99&lt;0.312,D99&gt;=1.7,G99&gt;=0.093,D99&lt;2.4,G99&lt;0.432,F99&gt;=2.5,A99&gt;=5.9,A99&gt;=5.45),5.1,IF(AND(A99&lt;6.45,G99&lt;0.301,G99&lt;0.312,D99&gt;=1.7,G99&gt;=0.093,D99&lt;2.4,G99&lt;0.432,F99&gt;=2.5,A99&gt;=5.9,A99&gt;=5.45),5.3,IF(AND(A99&gt;=6.45,G99&lt;0.301,G99&lt;0.312,D99&gt;=1.7,G99&gt;=0.093,D99&lt;2.4,G99&lt;0.432,F99&gt;=2.5,A99&gt;=5.9,A99&gt;=5.45),5.2,"shouldnthappen"))))))))))))))))))))))))))))))))))))</f>
        <v>4.36</v>
      </c>
      <c r="Y99" s="1" t="n">
        <f aca="false">IF(AND(H99&lt;6.51,F99&lt;1.5),1.8,IF(AND(H99&gt;=16.674,F99&gt;=1.5),6.533,IF(AND(D99&gt;=0.45,H99&gt;=6.51,F99&lt;1.5),1.667,IF(AND(H99&gt;=13.805,G99&lt;0.154,H99&lt;16.674,F99&gt;=1.5),6.7,IF(AND(D99&lt;0.15,A99&lt;5.05,D99&lt;0.45,H99&gt;=6.51,F99&lt;1.5),1.4,IF(AND(H99&gt;=13.586,A99&gt;=5.05,D99&lt;0.45,H99&gt;=6.51,F99&lt;1.5),1.3,IF(AND(F99&lt;2.5,H99&lt;13.805,G99&lt;0.154,H99&lt;16.674,F99&gt;=1.5),4.6,IF(AND(H99&lt;8.929,D99&lt;1.35,G99&gt;=0.154,H99&lt;16.674,F99&gt;=1.5),3.64,IF(AND(G99&lt;0.05,H99&lt;13.586,A99&gt;=5.05,D99&lt;0.45,H99&gt;=6.51,F99&lt;1.5),1.4,IF(AND(G99&gt;=0.107,F99&gt;=2.5,H99&lt;13.805,G99&lt;0.154,H99&lt;16.674,F99&gt;=1.5),5.3,IF(AND(B99&gt;=2.75,H99&gt;=8.929,D99&lt;1.35,G99&gt;=0.154,H99&lt;16.674,F99&gt;=1.5),4.433,IF(AND(D99&gt;=1.55,F99&lt;2.5,D99&gt;=1.35,G99&gt;=0.154,H99&lt;16.674,F99&gt;=1.5),4.975,IF(AND(H99&lt;6.93,F99&gt;=2.5,D99&gt;=1.35,G99&gt;=0.154,H99&lt;16.674,F99&gt;=1.5),4.5,IF(AND(H99&lt;12.675,G99&lt;0.217,D99&gt;=0.15,A99&lt;5.05,D99&lt;0.45,H99&gt;=6.51,F99&lt;1.5),1.4,IF(AND(H99&gt;=12.675,G99&lt;0.217,D99&gt;=0.15,A99&lt;5.05,D99&lt;0.45,H99&gt;=6.51,F99&lt;1.5),1.5,IF(AND(A99&lt;4.65,G99&gt;=0.217,D99&gt;=0.15,A99&lt;5.05,D99&lt;0.45,H99&gt;=6.51,F99&lt;1.5),1.35,IF(AND(D99&lt;0.25,G99&gt;=0.05,H99&lt;13.586,A99&gt;=5.05,D99&lt;0.45,H99&gt;=6.51,F99&lt;1.5),1.467,IF(AND(D99&gt;=0.25,G99&gt;=0.05,H99&lt;13.586,A99&gt;=5.05,D99&lt;0.45,H99&gt;=6.51,F99&lt;1.5),1.5,IF(AND(H99&lt;9.15,G99&lt;0.107,F99&gt;=2.5,H99&lt;13.805,G99&lt;0.154,H99&lt;16.674,F99&gt;=1.5),5.7,IF(AND(H99&gt;=9.15,G99&lt;0.107,F99&gt;=2.5,H99&lt;13.805,G99&lt;0.154,H99&lt;16.674,F99&gt;=1.5),5.6,IF(AND(G99&lt;0.404,B99&lt;2.75,H99&gt;=8.929,D99&lt;1.35,G99&gt;=0.154,H99&lt;16.674,F99&gt;=1.5),4.15,IF(AND(G99&gt;=0.404,B99&lt;2.75,H99&gt;=8.929,D99&lt;1.35,G99&gt;=0.154,H99&lt;16.674,F99&gt;=1.5),3.9,IF(AND(A99&gt;=6.75,D99&lt;1.55,F99&lt;2.5,D99&gt;=1.35,G99&gt;=0.154,H99&lt;16.674,F99&gt;=1.5),4.82,IF(AND(D99&lt;0.25,A99&gt;=4.65,G99&gt;=0.217,D99&gt;=0.15,A99&lt;5.05,D99&lt;0.45,H99&gt;=6.51,F99&lt;1.5),1.325,IF(AND(D99&gt;=0.25,A99&gt;=4.65,G99&gt;=0.217,D99&gt;=0.15,A99&lt;5.05,D99&lt;0.45,H99&gt;=6.51,F99&lt;1.5),1.3,IF(AND(A99&lt;6.55,A99&lt;6.75,D99&lt;1.55,F99&lt;2.5,D99&gt;=1.35,G99&gt;=0.154,H99&lt;16.674,F99&gt;=1.5),4.575,IF(AND(A99&gt;=6.55,A99&lt;6.75,D99&lt;1.55,F99&lt;2.5,D99&gt;=1.35,G99&gt;=0.154,H99&lt;16.674,F99&gt;=1.5),4.4,IF(AND(B99&lt;2.9,D99&lt;2.05,H99&gt;=6.93,F99&gt;=2.5,D99&gt;=1.35,G99&gt;=0.154,H99&lt;16.674,F99&gt;=1.5),5.05,IF(AND(H99&lt;8.884,D99&gt;=2.05,H99&gt;=6.93,F99&gt;=2.5,D99&gt;=1.35,G99&gt;=0.154,H99&lt;16.674,F99&gt;=1.5),5.1,IF(AND(H99&lt;13.711,B99&gt;=2.9,D99&lt;2.05,H99&gt;=6.93,F99&gt;=2.5,D99&gt;=1.35,G99&gt;=0.154,H99&lt;16.674,F99&gt;=1.5),5,IF(AND(H99&gt;=13.711,B99&gt;=2.9,D99&lt;2.05,H99&gt;=6.93,F99&gt;=2.5,D99&gt;=1.35,G99&gt;=0.154,H99&lt;16.674,F99&gt;=1.5),5.8,IF(AND(B99&lt;3.15,H99&gt;=8.884,D99&gt;=2.05,H99&gt;=6.93,F99&gt;=2.5,D99&gt;=1.35,G99&gt;=0.154,H99&lt;16.674,F99&gt;=1.5),5.56,IF(AND(B99&gt;=3.15,H99&gt;=8.884,D99&gt;=2.05,H99&gt;=6.93,F99&gt;=2.5,D99&gt;=1.35,G99&gt;=0.154,H99&lt;16.674,F99&gt;=1.5),5.9,"shouldnthappen")))))))))))))))))))))))))))))))))</f>
        <v>4.433</v>
      </c>
      <c r="Z99" s="1" t="n">
        <f aca="false">IF(AND(F99&gt;=2,B99&gt;=3.35),5.6,IF(AND(A99&lt;6.65,H99&gt;=15.076,B99&lt;3.35),4.8,IF(AND(A99&gt;=6.65,H99&gt;=15.076,B99&lt;3.35),6.15,IF(AND(H99&lt;6.542,F99&lt;2,B99&gt;=3.35),1.767,IF(AND(G99&gt;=0.653,D99&lt;0.75,H99&lt;15.076,B99&lt;3.35),1.55,IF(AND(D99&lt;0.15,G99&lt;0.653,D99&lt;0.75,H99&lt;15.076,B99&lt;3.35),1.1,IF(AND(G99&lt;0.356,A99&lt;5.05,H99&gt;=6.542,F99&lt;2,B99&gt;=3.35),1.4,IF(AND(G99&gt;=0.356,A99&lt;5.05,H99&gt;=6.542,F99&lt;2,B99&gt;=3.35),1.3,IF(AND(G99&gt;=0.566,A99&gt;=5.05,H99&gt;=6.542,F99&lt;2,B99&gt;=3.35),1.6,IF(AND(B99&gt;=3.1,D99&gt;=0.15,G99&lt;0.653,D99&lt;0.75,H99&lt;15.076,B99&lt;3.35),1.367,IF(AND(B99&gt;=2.65,D99&lt;1.45,B99&lt;2.75,D99&gt;=0.75,H99&lt;15.076,B99&lt;3.35),3.96,IF(AND(G99&lt;0.352,D99&gt;=1.45,B99&lt;2.75,D99&gt;=0.75,H99&lt;15.076,B99&lt;3.35),4.5,IF(AND(D99&gt;=1.35,A99&lt;6.2,B99&gt;=2.75,D99&gt;=0.75,H99&lt;15.076,B99&lt;3.35),4.733,IF(AND(A99&lt;4.7,B99&lt;3.1,D99&gt;=0.15,G99&lt;0.653,D99&lt;0.75,H99&lt;15.076,B99&lt;3.35),1.36,IF(AND(A99&gt;=4.7,B99&lt;3.1,D99&gt;=0.15,G99&lt;0.653,D99&lt;0.75,H99&lt;15.076,B99&lt;3.35),1.6,IF(AND(A99&lt;5.2,B99&lt;2.65,D99&lt;1.45,B99&lt;2.75,D99&gt;=0.75,H99&lt;15.076,B99&lt;3.35),3.3,IF(AND(A99&lt;6.5,G99&gt;=0.352,D99&gt;=1.45,B99&lt;2.75,D99&gt;=0.75,H99&lt;15.076,B99&lt;3.35),5,IF(AND(A99&gt;=6.5,G99&gt;=0.352,D99&gt;=1.45,B99&lt;2.75,D99&gt;=0.75,H99&lt;15.076,B99&lt;3.35),5.8,IF(AND(H99&lt;8.486,D99&lt;1.35,A99&lt;6.2,B99&gt;=2.75,D99&gt;=0.75,H99&lt;15.076,B99&lt;3.35),3.975,IF(AND(G99&lt;0.187,F99&lt;2.5,A99&gt;=6.2,B99&gt;=2.75,D99&gt;=0.75,H99&lt;15.076,B99&lt;3.35),5,IF(AND(G99&gt;=0.187,F99&lt;2.5,A99&gt;=6.2,B99&gt;=2.75,D99&gt;=0.75,H99&lt;15.076,B99&lt;3.35),4.525,IF(AND(A99&gt;=7.25,F99&gt;=2.5,A99&gt;=6.2,B99&gt;=2.75,D99&gt;=0.75,H99&lt;15.076,B99&lt;3.35),6.5,IF(AND(G99&lt;0.185,B99&lt;3.6,G99&lt;0.566,A99&gt;=5.05,H99&gt;=6.542,F99&lt;2,B99&gt;=3.35),1.45,IF(AND(G99&gt;=0.185,B99&lt;3.6,G99&lt;0.566,A99&gt;=5.05,H99&gt;=6.542,F99&lt;2,B99&gt;=3.35),1.34,IF(AND(G99&lt;0.13,B99&gt;=3.6,G99&lt;0.566,A99&gt;=5.05,H99&gt;=6.542,F99&lt;2,B99&gt;=3.35),1.45,IF(AND(G99&gt;=0.13,B99&gt;=3.6,G99&lt;0.566,A99&gt;=5.05,H99&gt;=6.542,F99&lt;2,B99&gt;=3.35),1.5,IF(AND(D99&lt;1.05,A99&gt;=5.2,B99&lt;2.65,D99&lt;1.45,B99&lt;2.75,D99&gt;=0.75,H99&lt;15.076,B99&lt;3.35),3.5,IF(AND(D99&gt;=1.05,A99&gt;=5.2,B99&lt;2.65,D99&lt;1.45,B99&lt;2.75,D99&gt;=0.75,H99&lt;15.076,B99&lt;3.35),3.94,IF(AND(H99&lt;10.983,H99&gt;=8.486,D99&lt;1.35,A99&lt;6.2,B99&gt;=2.75,D99&gt;=0.75,H99&lt;15.076,B99&lt;3.35),4.38,IF(AND(H99&gt;=10.983,H99&gt;=8.486,D99&lt;1.35,A99&lt;6.2,B99&gt;=2.75,D99&gt;=0.75,H99&lt;15.076,B99&lt;3.35),4.1,IF(AND(B99&gt;=3.25,A99&lt;7.25,F99&gt;=2.5,A99&gt;=6.2,B99&gt;=2.75,D99&gt;=0.75,H99&lt;15.076,B99&lt;3.35),5.7,IF(AND(B99&lt;2.95,B99&lt;3.25,A99&lt;7.25,F99&gt;=2.5,A99&gt;=6.2,B99&gt;=2.75,D99&gt;=0.75,H99&lt;15.076,B99&lt;3.35),5.6,IF(AND(H99&gt;=13.711,B99&gt;=2.95,B99&lt;3.25,A99&lt;7.25,F99&gt;=2.5,A99&gt;=6.2,B99&gt;=2.75,D99&gt;=0.75,H99&lt;15.076,B99&lt;3.35),5.8,IF(AND(A99&gt;=6.8,H99&lt;13.711,B99&gt;=2.95,B99&lt;3.25,A99&lt;7.25,F99&gt;=2.5,A99&gt;=6.2,B99&gt;=2.75,D99&gt;=0.75,H99&lt;15.076,B99&lt;3.35),5.1,IF(AND(H99&lt;12.921,A99&lt;6.8,H99&lt;13.711,B99&gt;=2.95,B99&lt;3.25,A99&lt;7.25,F99&gt;=2.5,A99&gt;=6.2,B99&gt;=2.75,D99&gt;=0.75,H99&lt;15.076,B99&lt;3.35),5.34,IF(AND(H99&gt;=12.921,A99&lt;6.8,H99&lt;13.711,B99&gt;=2.95,B99&lt;3.25,A99&lt;7.25,F99&gt;=2.5,A99&gt;=6.2,B99&gt;=2.75,D99&gt;=0.75,H99&lt;15.076,B99&lt;3.35),5.133,"shouldnthappen"))))))))))))))))))))))))))))))))))))</f>
        <v>4.1</v>
      </c>
      <c r="AA99" s="1" t="n">
        <f aca="false">IF(AND(D99&gt;=0.45,A99&lt;5.05,D99&lt;0.8),1.6,IF(AND(D99&gt;=0.45,A99&gt;=5.05,D99&lt;0.8),1.7,IF(AND(H99&gt;=16.244,F99&gt;=2.5,D99&gt;=0.8),6.533,IF(AND(A99&lt;4.35,D99&lt;0.45,A99&lt;5.05,D99&lt;0.8),1.1,IF(AND(H99&gt;=14.877,D99&lt;0.45,A99&gt;=5.05,D99&lt;0.8),1.3,IF(AND(D99&gt;=1.4,A99&lt;5.65,F99&lt;2.5,D99&gt;=0.8),4.5,IF(AND(A99&gt;=7.25,H99&lt;16.244,F99&gt;=2.5,D99&gt;=0.8),6.5,IF(AND(A99&gt;=4.75,A99&gt;=4.35,D99&lt;0.45,A99&lt;5.05,D99&lt;0.8),1.35,IF(AND(A99&lt;5.3,D99&lt;1.4,A99&lt;5.65,F99&lt;2.5,D99&gt;=0.8),3.1,IF(AND(A99&gt;=6.8,A99&gt;=6.55,A99&gt;=5.65,F99&lt;2.5,D99&gt;=0.8),4.9,IF(AND(H99&lt;5.767,A99&lt;7.25,H99&lt;16.244,F99&gt;=2.5,D99&gt;=0.8),4.5,IF(AND(G99&gt;=0.522,A99&lt;4.75,A99&gt;=4.35,D99&lt;0.45,A99&lt;5.05,D99&lt;0.8),1.2,IF(AND(G99&gt;=0.948,D99&lt;0.35,H99&lt;14.877,D99&lt;0.45,A99&gt;=5.05,D99&lt;0.8),1.7,IF(AND(H99&lt;13.089,D99&gt;=0.35,H99&lt;14.877,D99&lt;0.45,A99&gt;=5.05,D99&lt;0.8),1.5,IF(AND(H99&gt;=13.089,D99&gt;=0.35,H99&lt;14.877,D99&lt;0.45,A99&gt;=5.05,D99&lt;0.8),1.3,IF(AND(B99&gt;=2.95,A99&gt;=5.3,D99&lt;1.4,A99&lt;5.65,F99&lt;2.5,D99&gt;=0.8),4.1,IF(AND(H99&lt;9.181,A99&lt;6.05,A99&lt;6.55,A99&gt;=5.65,F99&lt;2.5,D99&gt;=0.8),5.1,IF(AND(H99&gt;=9.181,A99&lt;6.05,A99&lt;6.55,A99&gt;=5.65,F99&lt;2.5,D99&gt;=0.8),4.3,IF(AND(G99&gt;=0.867,A99&gt;=6.05,A99&lt;6.55,A99&gt;=5.65,F99&lt;2.5,D99&gt;=0.8),4.9,IF(AND(B99&lt;3.05,A99&lt;6.8,A99&gt;=6.55,A99&gt;=5.65,F99&lt;2.5,D99&gt;=0.8),5,IF(AND(B99&gt;=3.05,A99&lt;6.8,A99&gt;=6.55,A99&gt;=5.65,F99&lt;2.5,D99&gt;=0.8),4.55,IF(AND(H99&gt;=14.144,G99&lt;0.522,A99&lt;4.75,A99&gt;=4.35,D99&lt;0.45,A99&lt;5.05,D99&lt;0.8),1.3,IF(AND(B99&lt;2.7,B99&lt;2.95,A99&gt;=5.3,D99&lt;1.4,A99&lt;5.65,F99&lt;2.5,D99&gt;=0.8),3.78,IF(AND(B99&gt;=2.7,B99&lt;2.95,A99&gt;=5.3,D99&lt;1.4,A99&lt;5.65,F99&lt;2.5,D99&gt;=0.8),3.6,IF(AND(G99&lt;0.638,G99&lt;0.867,A99&gt;=6.05,A99&lt;6.55,A99&gt;=5.65,F99&lt;2.5,D99&gt;=0.8),4.433,IF(AND(G99&gt;=0.638,G99&lt;0.867,A99&gt;=6.05,A99&lt;6.55,A99&gt;=5.65,F99&lt;2.5,D99&gt;=0.8),4,IF(AND(A99&lt;6.35,H99&lt;11.146,H99&gt;=5.767,A99&lt;7.25,H99&lt;16.244,F99&gt;=2.5,D99&gt;=0.8),5.1,IF(AND(A99&lt;4.5,H99&lt;14.144,G99&lt;0.522,A99&lt;4.75,A99&gt;=4.35,D99&lt;0.45,A99&lt;5.05,D99&lt;0.8),1.35,IF(AND(A99&gt;=4.5,H99&lt;14.144,G99&lt;0.522,A99&lt;4.75,A99&gt;=4.35,D99&lt;0.45,A99&lt;5.05,D99&lt;0.8),1.4,IF(AND(A99&lt;5.15,B99&lt;3.75,G99&lt;0.948,D99&lt;0.35,H99&lt;14.877,D99&lt;0.45,A99&gt;=5.05,D99&lt;0.8),1.4,IF(AND(A99&gt;=5.15,B99&lt;3.75,G99&lt;0.948,D99&lt;0.35,H99&lt;14.877,D99&lt;0.45,A99&gt;=5.05,D99&lt;0.8),1.5,IF(AND(G99&lt;0.112,B99&gt;=3.75,G99&lt;0.948,D99&lt;0.35,H99&lt;14.877,D99&lt;0.45,A99&gt;=5.05,D99&lt;0.8),1.5,IF(AND(G99&gt;=0.112,B99&gt;=3.75,G99&lt;0.948,D99&lt;0.35,H99&lt;14.877,D99&lt;0.45,A99&gt;=5.05,D99&lt;0.8),1.6,IF(AND(G99&lt;0.075,A99&gt;=6.35,H99&lt;11.146,H99&gt;=5.767,A99&lt;7.25,H99&lt;16.244,F99&gt;=2.5,D99&gt;=0.8),5.5,IF(AND(G99&gt;=0.075,A99&gt;=6.35,H99&lt;11.146,H99&gt;=5.767,A99&lt;7.25,H99&lt;16.244,F99&gt;=2.5,D99&gt;=0.8),5.24,IF(AND(B99&lt;2.95,D99&lt;1.9,H99&gt;=11.146,H99&gt;=5.767,A99&lt;7.25,H99&lt;16.244,F99&gt;=2.5,D99&gt;=0.8),5.65,IF(AND(B99&gt;=2.95,D99&lt;1.9,H99&gt;=11.146,H99&gt;=5.767,A99&lt;7.25,H99&lt;16.244,F99&gt;=2.5,D99&gt;=0.8),5.8,IF(AND(H99&lt;13.42,D99&gt;=1.9,H99&gt;=11.146,H99&gt;=5.767,A99&lt;7.25,H99&lt;16.244,F99&gt;=2.5,D99&gt;=0.8),5.6,IF(AND(H99&gt;=13.42,D99&gt;=1.9,H99&gt;=11.146,H99&gt;=5.767,A99&lt;7.25,H99&lt;16.244,F99&gt;=2.5,D99&gt;=0.8),5.34,"shouldnthappen")))))))))))))))))))))))))))))))))))))))</f>
        <v>4.3</v>
      </c>
      <c r="AB99" s="1" t="n">
        <f aca="false">IF(AND(D99&gt;=0.35,F99&lt;1.5),1.5,IF(AND(F99&lt;2.5,D99&gt;=1.55,F99&gt;=1.5),4.85,IF(AND(H99&lt;8.308,D99&lt;0.15,D99&lt;0.35,F99&lt;1.5),1.5,IF(AND(H99&gt;=8.308,D99&lt;0.15,D99&lt;0.35,F99&lt;1.5),1.4,IF(AND(H99&lt;5.523,D99&gt;=0.15,D99&lt;0.35,F99&lt;1.5),1,IF(AND(G99&lt;0.572,H99&lt;10.688,D99&lt;1.55,F99&gt;=1.5),3.75,IF(AND(B99&gt;=3.5,F99&gt;=2.5,D99&gt;=1.55,F99&gt;=1.5),6.3,IF(AND(A99&gt;=5.65,G99&gt;=0.572,H99&lt;10.688,D99&lt;1.55,F99&gt;=1.5),4.45,IF(AND(B99&gt;=2.85,A99&lt;6.15,H99&gt;=10.688,D99&lt;1.55,F99&gt;=1.5),4.35,IF(AND(H99&gt;=16.284,B99&lt;3.5,F99&gt;=2.5,D99&gt;=1.55,F99&gt;=1.5),6.6,IF(AND(G99&gt;=0.241,G99&lt;0.338,H99&gt;=5.523,D99&gt;=0.15,D99&lt;0.35,F99&lt;1.5),1.25,IF(AND(A99&lt;5.05,G99&gt;=0.338,H99&gt;=5.523,D99&gt;=0.15,D99&lt;0.35,F99&lt;1.5),1.35,IF(AND(B99&lt;2.7,A99&lt;5.65,G99&gt;=0.572,H99&lt;10.688,D99&lt;1.55,F99&gt;=1.5),4,IF(AND(B99&gt;=2.7,A99&lt;5.65,G99&gt;=0.572,H99&lt;10.688,D99&lt;1.55,F99&gt;=1.5),3.6,IF(AND(B99&lt;2.45,B99&lt;2.85,A99&lt;6.15,H99&gt;=10.688,D99&lt;1.55,F99&gt;=1.5),3.7,IF(AND(A99&lt;6.25,B99&lt;2.85,A99&gt;=6.15,H99&gt;=10.688,D99&lt;1.55,F99&gt;=1.5),4.5,IF(AND(A99&gt;=6.25,B99&lt;2.85,A99&gt;=6.15,H99&gt;=10.688,D99&lt;1.55,F99&gt;=1.5),4.86,IF(AND(D99&gt;=1.45,B99&gt;=2.85,A99&gt;=6.15,H99&gt;=10.688,D99&lt;1.55,F99&gt;=1.5),4.8,IF(AND(H99&lt;8.202,H99&lt;16.284,B99&lt;3.5,F99&gt;=2.5,D99&gt;=1.55,F99&gt;=1.5),5.7,IF(AND(A99&gt;=5.1,G99&lt;0.241,G99&lt;0.338,H99&gt;=5.523,D99&gt;=0.15,D99&lt;0.35,F99&lt;1.5),1.5,IF(AND(B99&gt;=3.75,A99&gt;=5.05,G99&gt;=0.338,H99&gt;=5.523,D99&gt;=0.15,D99&lt;0.35,F99&lt;1.5),1.6,IF(AND(A99&lt;5.7,B99&gt;=2.45,B99&lt;2.85,A99&lt;6.15,H99&gt;=10.688,D99&lt;1.55,F99&gt;=1.5),3.9,IF(AND(A99&gt;=5.7,B99&gt;=2.45,B99&lt;2.85,A99&lt;6.15,H99&gt;=10.688,D99&lt;1.55,F99&gt;=1.5),4.02,IF(AND(H99&lt;13.654,D99&lt;1.45,B99&gt;=2.85,A99&gt;=6.15,H99&gt;=10.688,D99&lt;1.55,F99&gt;=1.5),4.333,IF(AND(H99&gt;=13.654,D99&lt;1.45,B99&gt;=2.85,A99&gt;=6.15,H99&gt;=10.688,D99&lt;1.55,F99&gt;=1.5),4.54,IF(AND(A99&lt;6.15,H99&gt;=8.202,H99&lt;16.284,B99&lt;3.5,F99&gt;=2.5,D99&gt;=1.55,F99&gt;=1.5),5,IF(AND(H99&lt;13.924,A99&lt;5.1,G99&lt;0.241,G99&lt;0.338,H99&gt;=5.523,D99&gt;=0.15,D99&lt;0.35,F99&lt;1.5),1.4,IF(AND(H99&gt;=13.924,A99&lt;5.1,G99&lt;0.241,G99&lt;0.338,H99&gt;=5.523,D99&gt;=0.15,D99&lt;0.35,F99&lt;1.5),1.5,IF(AND(D99&lt;0.25,B99&lt;3.75,A99&gt;=5.05,G99&gt;=0.338,H99&gt;=5.523,D99&gt;=0.15,D99&lt;0.35,F99&lt;1.5),1.5,IF(AND(D99&gt;=0.25,B99&lt;3.75,A99&gt;=5.05,G99&gt;=0.338,H99&gt;=5.523,D99&gt;=0.15,D99&lt;0.35,F99&lt;1.5),1.4,IF(AND(H99&lt;8.884,B99&gt;=3.05,A99&gt;=6.15,H99&gt;=8.202,H99&lt;16.284,B99&lt;3.5,F99&gt;=2.5,D99&gt;=1.55,F99&gt;=1.5),5.1,IF(AND(A99&lt;6.45,G99&lt;0.368,B99&lt;3.05,A99&gt;=6.15,H99&gt;=8.202,H99&lt;16.284,B99&lt;3.5,F99&gt;=2.5,D99&gt;=1.55,F99&gt;=1.5),5.525,IF(AND(A99&gt;=6.45,G99&lt;0.368,B99&lt;3.05,A99&gt;=6.15,H99&gt;=8.202,H99&lt;16.284,B99&lt;3.5,F99&gt;=2.5,D99&gt;=1.55,F99&gt;=1.5),5.35,IF(AND(D99&lt;2.25,G99&gt;=0.368,B99&lt;3.05,A99&gt;=6.15,H99&gt;=8.202,H99&lt;16.284,B99&lt;3.5,F99&gt;=2.5,D99&gt;=1.55,F99&gt;=1.5),5.8,IF(AND(D99&gt;=2.25,G99&gt;=0.368,B99&lt;3.05,A99&gt;=6.15,H99&gt;=8.202,H99&lt;16.284,B99&lt;3.5,F99&gt;=2.5,D99&gt;=1.55,F99&gt;=1.5),5.2,IF(AND(H99&lt;10.257,H99&gt;=8.884,B99&gt;=3.05,A99&gt;=6.15,H99&gt;=8.202,H99&lt;16.284,B99&lt;3.5,F99&gt;=2.5,D99&gt;=1.55,F99&gt;=1.5),5.9,IF(AND(H99&gt;=10.257,H99&gt;=8.884,B99&gt;=3.05,A99&gt;=6.15,H99&gt;=8.202,H99&lt;16.284,B99&lt;3.5,F99&gt;=2.5,D99&gt;=1.55,F99&gt;=1.5),5.48,"shouldnthappen")))))))))))))))))))))))))))))))))))))</f>
        <v>4.35</v>
      </c>
      <c r="AC99" s="1" t="n">
        <f aca="false">IF(AND(H99&lt;5.748,A99&lt;5.05,D99&lt;0.8),1,IF(AND(B99&lt;3.35,A99&gt;=5.05,D99&lt;0.8),1.7,IF(AND(A99&lt;5.85,G99&lt;0.154,D99&gt;=0.8),4.5,IF(AND(D99&gt;=0.45,H99&gt;=5.748,A99&lt;5.05,D99&lt;0.8),1.6,IF(AND(G99&gt;=0.934,B99&gt;=3.35,A99&gt;=5.05,D99&lt;0.8),1.7,IF(AND(D99&lt;2.1,A99&gt;=5.85,G99&lt;0.154,D99&gt;=0.8),6.15,IF(AND(D99&gt;=2.1,A99&gt;=5.85,G99&lt;0.154,D99&gt;=0.8),5.5,IF(AND(A99&lt;6.1,D99&gt;=1.55,G99&gt;=0.154,D99&gt;=0.8),5,IF(AND(H99&gt;=14.379,G99&lt;0.934,B99&gt;=3.35,A99&gt;=5.05,D99&lt;0.8),1.58,IF(AND(G99&lt;0.379,A99&gt;=6.1,D99&gt;=1.55,G99&gt;=0.154,D99&gt;=0.8),5.42,IF(AND(H99&lt;13.924,G99&lt;0.227,D99&lt;0.45,H99&gt;=5.748,A99&lt;5.05,D99&lt;0.8),1.4,IF(AND(H99&gt;=13.924,G99&lt;0.227,D99&lt;0.45,H99&gt;=5.748,A99&lt;5.05,D99&lt;0.8),1.5,IF(AND(B99&lt;3.1,G99&gt;=0.227,D99&lt;0.45,H99&gt;=5.748,A99&lt;5.05,D99&lt;0.8),1.1,IF(AND(G99&lt;0.13,H99&lt;14.379,G99&lt;0.934,B99&gt;=3.35,A99&gt;=5.05,D99&lt;0.8),1.4,IF(AND(D99&lt;1.05,A99&lt;5.65,D99&lt;1.35,D99&lt;1.55,G99&gt;=0.154,D99&gt;=0.8),3.7,IF(AND(D99&lt;1.25,A99&gt;=5.65,D99&lt;1.35,D99&lt;1.55,G99&gt;=0.154,D99&gt;=0.8),4.06,IF(AND(D99&gt;=1.25,A99&gt;=5.65,D99&lt;1.35,D99&lt;1.55,G99&gt;=0.154,D99&gt;=0.8),4.425,IF(AND(H99&lt;13.654,D99&lt;1.45,D99&gt;=1.35,D99&lt;1.55,G99&gt;=0.154,D99&gt;=0.8),4.275,IF(AND(G99&lt;0.259,D99&gt;=1.45,D99&gt;=1.35,D99&lt;1.55,G99&gt;=0.154,D99&gt;=0.8),5.1,IF(AND(B99&lt;2.95,G99&gt;=0.379,A99&gt;=6.1,D99&gt;=1.55,G99&gt;=0.154,D99&gt;=0.8),6.3,IF(AND(B99&lt;3.25,B99&gt;=3.1,G99&gt;=0.227,D99&lt;0.45,H99&gt;=5.748,A99&lt;5.05,D99&lt;0.8),1.3,IF(AND(B99&gt;=3.25,B99&gt;=3.1,G99&gt;=0.227,D99&lt;0.45,H99&gt;=5.748,A99&lt;5.05,D99&lt;0.8),1.4,IF(AND(H99&gt;=13.372,G99&gt;=0.13,H99&lt;14.379,G99&lt;0.934,B99&gt;=3.35,A99&gt;=5.05,D99&lt;0.8),1.4,IF(AND(H99&lt;6.69,D99&gt;=1.05,A99&lt;5.65,D99&lt;1.35,D99&lt;1.55,G99&gt;=0.154,D99&gt;=0.8),4.033,IF(AND(H99&gt;=6.69,D99&gt;=1.05,A99&lt;5.65,D99&lt;1.35,D99&lt;1.55,G99&gt;=0.154,D99&gt;=0.8),3.88,IF(AND(B99&lt;2.85,H99&gt;=13.654,D99&lt;1.45,D99&gt;=1.35,D99&lt;1.55,G99&gt;=0.154,D99&gt;=0.8),4.8,IF(AND(B99&gt;=2.85,H99&gt;=13.654,D99&lt;1.45,D99&gt;=1.35,D99&lt;1.55,G99&gt;=0.154,D99&gt;=0.8),4.7,IF(AND(H99&lt;11.681,G99&gt;=0.259,D99&gt;=1.45,D99&gt;=1.35,D99&lt;1.55,G99&gt;=0.154,D99&gt;=0.8),4.85,IF(AND(H99&gt;=11.681,G99&gt;=0.259,D99&gt;=1.45,D99&gt;=1.35,D99&lt;1.55,G99&gt;=0.154,D99&gt;=0.8),4.633,IF(AND(A99&lt;6.25,B99&gt;=2.95,G99&gt;=0.379,A99&gt;=6.1,D99&gt;=1.55,G99&gt;=0.154,D99&gt;=0.8),5.4,IF(AND(D99&lt;0.3,H99&lt;13.372,G99&gt;=0.13,H99&lt;14.379,G99&lt;0.934,B99&gt;=3.35,A99&gt;=5.05,D99&lt;0.8),1.475,IF(AND(D99&gt;=0.3,H99&lt;13.372,G99&gt;=0.13,H99&lt;14.379,G99&lt;0.934,B99&gt;=3.35,A99&gt;=5.05,D99&lt;0.8),1.5,IF(AND(B99&lt;3.15,A99&gt;=6.25,B99&gt;=2.95,G99&gt;=0.379,A99&gt;=6.1,D99&gt;=1.55,G99&gt;=0.154,D99&gt;=0.8),5.7,IF(AND(B99&gt;=3.15,A99&gt;=6.25,B99&gt;=2.95,G99&gt;=0.379,A99&gt;=6.1,D99&gt;=1.55,G99&gt;=0.154,D99&gt;=0.8),5.933,"shouldnthappen"))))))))))))))))))))))))))))))))))</f>
        <v>4.425</v>
      </c>
      <c r="AD99" s="1" t="n">
        <f aca="false">IF(AND(H99&lt;6.621,A99&lt;4.95,D99&lt;0.8),1,IF(AND(H99&lt;14.144,H99&gt;=6.621,A99&lt;4.95,D99&lt;0.8),1.4,IF(AND(H99&gt;=14.144,H99&gt;=6.621,A99&lt;4.95,D99&lt;0.8),1.3,IF(AND(G99&lt;0.13,B99&gt;=3.85,A99&gt;=4.95,D99&lt;0.8),1.3,IF(AND(G99&gt;=0.13,B99&gt;=3.85,A99&gt;=4.95,D99&lt;0.8),1.425,IF(AND(A99&gt;=6.05,B99&lt;2.75,D99&lt;1.55,D99&gt;=0.8),4.9,IF(AND(A99&gt;=7.3,G99&lt;0.119,D99&gt;=1.55,D99&gt;=0.8),6.7,IF(AND(H99&lt;6.555,D99&lt;0.25,B99&lt;3.85,A99&gt;=4.95,D99&lt;0.8),1.7,IF(AND(B99&lt;3.4,D99&gt;=0.25,B99&lt;3.85,A99&gt;=4.95,D99&lt;0.8),1.7,IF(AND(B99&gt;=3.4,D99&gt;=0.25,B99&lt;3.85,A99&gt;=4.95,D99&lt;0.8),1.6,IF(AND(A99&lt;5.05,A99&lt;6.05,B99&lt;2.75,D99&lt;1.55,D99&gt;=0.8),3.3,IF(AND(B99&lt;2.85,D99&lt;1.35,B99&gt;=2.75,D99&lt;1.55,D99&gt;=0.8),4.5,IF(AND(H99&lt;12.206,D99&gt;=1.35,B99&gt;=2.75,D99&lt;1.55,D99&gt;=0.8),4.7,IF(AND(H99&gt;=12.206,D99&gt;=1.35,B99&gt;=2.75,D99&lt;1.55,D99&gt;=0.8),4.52,IF(AND(G99&lt;0.024,A99&lt;7.3,G99&lt;0.119,D99&gt;=1.55,D99&gt;=0.8),5.7,IF(AND(G99&gt;=0.024,A99&lt;7.3,G99&lt;0.119,D99&gt;=1.55,D99&gt;=0.8),5.6,IF(AND(F99&lt;2.5,G99&lt;0.417,G99&gt;=0.119,D99&gt;=1.55,D99&gt;=0.8),5.05,IF(AND(B99&lt;3.15,H99&gt;=6.555,D99&lt;0.25,B99&lt;3.85,A99&gt;=4.95,D99&lt;0.8),1.6,IF(AND(G99&lt;0.356,A99&gt;=5.05,A99&lt;6.05,B99&lt;2.75,D99&lt;1.55,D99&gt;=0.8),4.12,IF(AND(A99&lt;5.65,B99&gt;=2.85,D99&lt;1.35,B99&gt;=2.75,D99&lt;1.55,D99&gt;=0.8),3.6,IF(AND(B99&lt;3.15,F99&gt;=2.5,G99&lt;0.417,G99&gt;=0.119,D99&gt;=1.55,D99&gt;=0.8),5.18,IF(AND(B99&gt;=3.15,F99&gt;=2.5,G99&lt;0.417,G99&gt;=0.119,D99&gt;=1.55,D99&gt;=0.8),5.3,IF(AND(D99&lt;1.7,A99&lt;6.95,G99&gt;=0.417,G99&gt;=0.119,D99&gt;=1.55,D99&gt;=0.8),4.7,IF(AND(A99&lt;7.25,A99&gt;=6.95,G99&gt;=0.417,G99&gt;=0.119,D99&gt;=1.55,D99&gt;=0.8),5.8,IF(AND(A99&gt;=7.25,A99&gt;=6.95,G99&gt;=0.417,G99&gt;=0.119,D99&gt;=1.55,D99&gt;=0.8),6.333,IF(AND(H99&lt;8.594,B99&gt;=3.15,H99&gt;=6.555,D99&lt;0.25,B99&lt;3.85,A99&gt;=4.95,D99&lt;0.8),1.4,IF(AND(H99&gt;=8.594,B99&gt;=3.15,H99&gt;=6.555,D99&lt;0.25,B99&lt;3.85,A99&gt;=4.95,D99&lt;0.8),1.5,IF(AND(H99&gt;=11.218,G99&gt;=0.356,A99&gt;=5.05,A99&lt;6.05,B99&lt;2.75,D99&lt;1.55,D99&gt;=0.8),3.925,IF(AND(A99&gt;=6.5,A99&gt;=5.65,B99&gt;=2.85,D99&lt;1.35,B99&gt;=2.75,D99&lt;1.55,D99&gt;=0.8),4.6,IF(AND(H99&lt;8.602,H99&lt;11.218,G99&gt;=0.356,A99&gt;=5.05,A99&lt;6.05,B99&lt;2.75,D99&lt;1.55,D99&gt;=0.8),3.95,IF(AND(H99&gt;=8.602,H99&lt;11.218,G99&gt;=0.356,A99&gt;=5.05,A99&lt;6.05,B99&lt;2.75,D99&lt;1.55,D99&gt;=0.8),3.75,IF(AND(H99&lt;10.129,A99&lt;6.5,A99&gt;=5.65,B99&gt;=2.85,D99&lt;1.35,B99&gt;=2.75,D99&lt;1.55,D99&gt;=0.8),4.2,IF(AND(H99&gt;=10.129,A99&lt;6.5,A99&gt;=5.65,B99&gt;=2.85,D99&lt;1.35,B99&gt;=2.75,D99&lt;1.55,D99&gt;=0.8),4.267,IF(AND(D99&lt;2.2,B99&lt;3.05,D99&gt;=1.7,A99&lt;6.95,G99&gt;=0.417,G99&gt;=0.119,D99&gt;=1.55,D99&gt;=0.8),5.3,IF(AND(D99&gt;=2.2,B99&lt;3.05,D99&gt;=1.7,A99&lt;6.95,G99&gt;=0.417,G99&gt;=0.119,D99&gt;=1.55,D99&gt;=0.8),5.133,IF(AND(D99&lt;2.45,B99&gt;=3.05,D99&gt;=1.7,A99&lt;6.95,G99&gt;=0.417,G99&gt;=0.119,D99&gt;=1.55,D99&gt;=0.8),5.6,IF(AND(D99&gt;=2.45,B99&gt;=3.05,D99&gt;=1.7,A99&lt;6.95,G99&gt;=0.417,G99&gt;=0.119,D99&gt;=1.55,D99&gt;=0.8),6,"shouldnthappen")))))))))))))))))))))))))))))))))))))</f>
        <v>4.267</v>
      </c>
      <c r="AE99" s="1" t="n">
        <f aca="false">IF(AND(G99&lt;0.123,D99&gt;=0.25,D99&lt;0.75),1.3,IF(AND(H99&gt;=16.774,D99&gt;=1.75,D99&gt;=0.75),6.4,IF(AND(B99&lt;3.4,A99&lt;4.8,D99&lt;0.25,D99&lt;0.75),1.22,IF(AND(B99&gt;=3.4,A99&lt;4.8,D99&lt;0.25,D99&lt;0.75),1,IF(AND(A99&gt;=5.45,A99&gt;=4.8,D99&lt;0.25,D99&lt;0.75),1.367,IF(AND(H99&gt;=10.688,D99&lt;1.35,D99&lt;1.75,D99&gt;=0.75),4.2,IF(AND(A99&lt;5.3,D99&gt;=1.35,D99&lt;1.75,D99&gt;=0.75),4.05,IF(AND(G99&gt;=0.857,H99&lt;16.774,D99&gt;=1.75,D99&gt;=0.75),5.02,IF(AND(H99&lt;6.089,A99&lt;5.45,A99&gt;=4.8,D99&lt;0.25,D99&lt;0.75),1.7,IF(AND(G99&lt;0.184,D99&lt;0.35,G99&gt;=0.123,D99&gt;=0.25,D99&lt;0.75),1.7,IF(AND(G99&gt;=0.184,D99&lt;0.35,G99&gt;=0.123,D99&gt;=0.25,D99&lt;0.75),1.48,IF(AND(A99&lt;5.25,D99&gt;=0.35,G99&gt;=0.123,D99&gt;=0.25,D99&lt;0.75),1.75,IF(AND(A99&gt;=5.25,D99&gt;=0.35,G99&gt;=0.123,D99&gt;=0.25,D99&lt;0.75),1.5,IF(AND(A99&lt;5.3,H99&lt;10.688,D99&lt;1.35,D99&lt;1.75,D99&gt;=0.75),3.15,IF(AND(H99&lt;9.474,A99&gt;=5.3,D99&gt;=1.35,D99&lt;1.75,D99&gt;=0.75),4.95,IF(AND(G99&gt;=0.779,G99&lt;0.857,H99&lt;16.774,D99&gt;=1.75,D99&gt;=0.75),6,IF(AND(G99&lt;0.05,H99&gt;=6.089,A99&lt;5.45,A99&gt;=4.8,D99&lt;0.25,D99&lt;0.75),1.4,IF(AND(H99&lt;6.69,A99&gt;=5.3,H99&lt;10.688,D99&lt;1.35,D99&lt;1.75,D99&gt;=0.75),4.033,IF(AND(H99&gt;=6.69,A99&gt;=5.3,H99&lt;10.688,D99&lt;1.35,D99&lt;1.75,D99&gt;=0.75),3.733,IF(AND(B99&lt;2.5,H99&gt;=9.474,A99&gt;=5.3,D99&gt;=1.35,D99&lt;1.75,D99&gt;=0.75),4.5,IF(AND(D99&gt;=2.45,G99&lt;0.779,G99&lt;0.857,H99&lt;16.774,D99&gt;=1.75,D99&gt;=0.75),6,IF(AND(B99&gt;=3.75,G99&gt;=0.05,H99&gt;=6.089,A99&lt;5.45,A99&gt;=4.8,D99&lt;0.25,D99&lt;0.75),1.6,IF(AND(H99&lt;13.695,B99&gt;=2.5,H99&gt;=9.474,A99&gt;=5.3,D99&gt;=1.35,D99&lt;1.75,D99&gt;=0.75),4.567,IF(AND(G99&gt;=0.654,D99&lt;2.45,G99&lt;0.779,G99&lt;0.857,H99&lt;16.774,D99&gt;=1.75,D99&gt;=0.75),4.9,IF(AND(G99&gt;=0.73,B99&lt;3.75,G99&gt;=0.05,H99&gt;=6.089,A99&lt;5.45,A99&gt;=4.8,D99&lt;0.25,D99&lt;0.75),1.4,IF(AND(A99&lt;6.65,H99&gt;=13.695,B99&gt;=2.5,H99&gt;=9.474,A99&gt;=5.3,D99&gt;=1.35,D99&lt;1.75,D99&gt;=0.75),4.4,IF(AND(A99&gt;=6.65,H99&gt;=13.695,B99&gt;=2.5,H99&gt;=9.474,A99&gt;=5.3,D99&gt;=1.35,D99&lt;1.75,D99&gt;=0.75),4.84,IF(AND(B99&lt;2.75,G99&lt;0.654,D99&lt;2.45,G99&lt;0.779,G99&lt;0.857,H99&lt;16.774,D99&gt;=1.75,D99&gt;=0.75),5.2,IF(AND(H99&lt;9.524,G99&lt;0.73,B99&lt;3.75,G99&gt;=0.05,H99&gt;=6.089,A99&lt;5.45,A99&gt;=4.8,D99&lt;0.25,D99&lt;0.75),1.5,IF(AND(H99&gt;=9.524,G99&lt;0.73,B99&lt;3.75,G99&gt;=0.05,H99&gt;=6.089,A99&lt;5.45,A99&gt;=4.8,D99&lt;0.25,D99&lt;0.75),1.4,IF(AND(H99&gt;=13.644,B99&gt;=2.75,G99&lt;0.654,D99&lt;2.45,G99&lt;0.779,G99&lt;0.857,H99&lt;16.774,D99&gt;=1.75,D99&gt;=0.75),6.033,IF(AND(A99&gt;=6.85,H99&lt;13.644,B99&gt;=2.75,G99&lt;0.654,D99&lt;2.45,G99&lt;0.779,G99&lt;0.857,H99&lt;16.774,D99&gt;=1.75,D99&gt;=0.75),5.1,IF(AND(A99&gt;=6.75,A99&lt;6.85,H99&lt;13.644,B99&gt;=2.75,G99&lt;0.654,D99&lt;2.45,G99&lt;0.779,G99&lt;0.857,H99&lt;16.774,D99&gt;=1.75,D99&gt;=0.75),5.9,IF(AND(D99&gt;=2.35,A99&lt;6.75,A99&lt;6.85,H99&lt;13.644,B99&gt;=2.75,G99&lt;0.654,D99&lt;2.45,G99&lt;0.779,G99&lt;0.857,H99&lt;16.774,D99&gt;=1.75,D99&gt;=0.75),5.6,IF(AND(H99&lt;11.146,D99&lt;2.35,A99&lt;6.75,A99&lt;6.85,H99&lt;13.644,B99&gt;=2.75,G99&lt;0.654,D99&lt;2.45,G99&lt;0.779,G99&lt;0.857,H99&lt;16.774,D99&gt;=1.75,D99&gt;=0.75),5.4,IF(AND(H99&gt;=11.146,D99&lt;2.35,A99&lt;6.75,A99&lt;6.85,H99&lt;13.644,B99&gt;=2.75,G99&lt;0.654,D99&lt;2.45,G99&lt;0.779,G99&lt;0.857,H99&lt;16.774,D99&gt;=1.75,D99&gt;=0.75),5.6,"shouldnthappen"))))))))))))))))))))))))))))))))))))</f>
        <v>4.2</v>
      </c>
      <c r="AF99" s="1" t="n">
        <f aca="false">IF(AND(A99&lt;4.5,D99&lt;0.8),1.233,IF(AND(B99&lt;3.05,A99&gt;=4.5,D99&lt;0.8),1.4,IF(AND(D99&gt;=0.45,B99&gt;=3.05,A99&gt;=4.5,D99&lt;0.8),1.667,IF(AND(D99&lt;1.05,D99&lt;1.35,A99&lt;6.25,D99&gt;=0.8),3.633,IF(AND(H99&lt;13.935,A99&gt;=7.05,A99&gt;=6.25,D99&gt;=0.8),6,IF(AND(G99&gt;=0.948,D99&lt;0.45,B99&gt;=3.05,A99&gt;=4.5,D99&lt;0.8),1.7,IF(AND(G99&lt;0.652,D99&gt;=1.05,D99&lt;1.35,A99&lt;6.25,D99&gt;=0.8),4.16,IF(AND(D99&gt;=2.15,D99&gt;=1.75,D99&gt;=1.35,A99&lt;6.25,D99&gt;=0.8),5.4,IF(AND(G99&gt;=0.912,F99&lt;2.5,A99&lt;7.05,A99&gt;=6.25,D99&gt;=0.8),4.4,IF(AND(B99&gt;=3.25,F99&gt;=2.5,A99&lt;7.05,A99&gt;=6.25,D99&gt;=0.8),5.85,IF(AND(H99&lt;17.32,H99&gt;=13.935,A99&gt;=7.05,A99&gt;=6.25,D99&gt;=0.8),6.65,IF(AND(H99&gt;=17.32,H99&gt;=13.935,A99&gt;=7.05,A99&gt;=6.25,D99&gt;=0.8),6.4,IF(AND(H99&gt;=13.547,G99&lt;0.948,D99&lt;0.45,B99&gt;=3.05,A99&gt;=4.5,D99&lt;0.8),1.38,IF(AND(B99&gt;=2.75,G99&gt;=0.652,D99&gt;=1.05,D99&lt;1.35,A99&lt;6.25,D99&gt;=0.8),3.6,IF(AND(H99&lt;9.417,G99&lt;0.404,D99&lt;1.75,D99&gt;=1.35,A99&lt;6.25,D99&gt;=0.8),4.2,IF(AND(H99&gt;=9.417,G99&lt;0.404,D99&lt;1.75,D99&gt;=1.35,A99&lt;6.25,D99&gt;=0.8),4.5,IF(AND(G99&lt;0.464,G99&gt;=0.404,D99&lt;1.75,D99&gt;=1.35,A99&lt;6.25,D99&gt;=0.8),4.5,IF(AND(G99&gt;=0.464,G99&gt;=0.404,D99&lt;1.75,D99&gt;=1.35,A99&lt;6.25,D99&gt;=0.8),4.625,IF(AND(D99&lt;1.85,D99&lt;2.15,D99&gt;=1.75,D99&gt;=1.35,A99&lt;6.25,D99&gt;=0.8),4.9,IF(AND(D99&gt;=1.85,D99&lt;2.15,D99&gt;=1.75,D99&gt;=1.35,A99&lt;6.25,D99&gt;=0.8),5.05,IF(AND(G99&lt;0.332,G99&lt;0.912,F99&lt;2.5,A99&lt;7.05,A99&gt;=6.25,D99&gt;=0.8),4.467,IF(AND(G99&gt;=0.332,G99&lt;0.912,F99&lt;2.5,A99&lt;7.05,A99&gt;=6.25,D99&gt;=0.8),4.767,IF(AND(D99&lt;0.15,H99&lt;13.547,G99&lt;0.948,D99&lt;0.45,B99&gt;=3.05,A99&gt;=4.5,D99&lt;0.8),1.5,IF(AND(D99&lt;1.15,B99&lt;2.75,G99&gt;=0.652,D99&gt;=1.05,D99&lt;1.35,A99&lt;6.25,D99&gt;=0.8),3.9,IF(AND(D99&gt;=1.15,B99&lt;2.75,G99&gt;=0.652,D99&gt;=1.05,D99&lt;1.35,A99&lt;6.25,D99&gt;=0.8),4,IF(AND(D99&gt;=2.25,B99&lt;3.15,B99&lt;3.25,F99&gt;=2.5,A99&lt;7.05,A99&gt;=6.25,D99&gt;=0.8),5.14,IF(AND(G99&lt;0.621,B99&gt;=3.15,B99&lt;3.25,F99&gt;=2.5,A99&lt;7.05,A99&gt;=6.25,D99&gt;=0.8),5.75,IF(AND(G99&gt;=0.621,B99&gt;=3.15,B99&lt;3.25,F99&gt;=2.5,A99&lt;7.05,A99&gt;=6.25,D99&gt;=0.8),5.1,IF(AND(G99&gt;=0.862,D99&gt;=0.15,H99&lt;13.547,G99&lt;0.948,D99&lt;0.45,B99&gt;=3.05,A99&gt;=4.5,D99&lt;0.8),1.5,IF(AND(A99&lt;6.35,D99&lt;2.25,B99&lt;3.15,B99&lt;3.25,F99&gt;=2.5,A99&lt;7.05,A99&gt;=6.25,D99&gt;=0.8),5.267,IF(AND(A99&gt;=6.35,D99&lt;2.25,B99&lt;3.15,B99&lt;3.25,F99&gt;=2.5,A99&lt;7.05,A99&gt;=6.25,D99&gt;=0.8),5.42,IF(AND(A99&lt;5.1,G99&lt;0.862,D99&gt;=0.15,H99&lt;13.547,G99&lt;0.948,D99&lt;0.45,B99&gt;=3.05,A99&gt;=4.5,D99&lt;0.8),1.35,IF(AND(B99&lt;3.95,A99&gt;=5.1,G99&lt;0.862,D99&gt;=0.15,H99&lt;13.547,G99&lt;0.948,D99&lt;0.45,B99&gt;=3.05,A99&gt;=4.5,D99&lt;0.8),1.5,IF(AND(B99&gt;=3.95,A99&gt;=5.1,G99&lt;0.862,D99&gt;=0.15,H99&lt;13.547,G99&lt;0.948,D99&lt;0.45,B99&gt;=3.05,A99&gt;=4.5,D99&lt;0.8),1.467,"shouldnthappen"))))))))))))))))))))))))))))))))))</f>
        <v>4.16</v>
      </c>
      <c r="AG99" s="1" t="n">
        <f aca="false">IF(AND(H99&lt;5.748,A99&lt;4.85,D99&lt;0.75),1,IF(AND(B99&gt;=3.5,D99&gt;=1.75,D99&gt;=0.75),6.2,IF(AND(A99&gt;=4.65,H99&gt;=5.748,A99&lt;4.85,D99&lt;0.75),1.333,IF(AND(H99&lt;6.417,B99&lt;3.45,A99&gt;=4.85,D99&lt;0.75),1.7,IF(AND(A99&lt;5.05,B99&gt;=3.45,A99&gt;=4.85,D99&lt;0.75),1.4,IF(AND(A99&gt;=5.05,B99&gt;=3.45,A99&gt;=4.85,D99&lt;0.75),1.5,IF(AND(F99&gt;=2.5,H99&lt;13.641,D99&lt;1.75,D99&gt;=0.75),4.667,IF(AND(G99&lt;0.187,H99&gt;=13.641,D99&lt;1.75,D99&gt;=0.75),5,IF(AND(A99&gt;=7.1,B99&lt;3.5,D99&gt;=1.75,D99&gt;=0.75),6.575,IF(AND(G99&lt;0.161,A99&lt;4.65,H99&gt;=5.748,A99&lt;4.85,D99&lt;0.75),1.5,IF(AND(H99&lt;8.399,H99&gt;=6.417,B99&lt;3.45,A99&gt;=4.85,D99&lt;0.75),1.5,IF(AND(H99&gt;=8.399,H99&gt;=6.417,B99&lt;3.45,A99&gt;=4.85,D99&lt;0.75),1.625,IF(AND(G99&lt;0.086,F99&lt;2.5,H99&lt;13.641,D99&lt;1.75,D99&gt;=0.75),4.7,IF(AND(D99&lt;1.35,G99&gt;=0.187,H99&gt;=13.641,D99&lt;1.75,D99&gt;=0.75),4.2,IF(AND(G99&lt;0.422,G99&gt;=0.161,A99&lt;4.65,H99&gt;=5.748,A99&lt;4.85,D99&lt;0.75),1.4,IF(AND(G99&gt;=0.422,G99&gt;=0.161,A99&lt;4.65,H99&gt;=5.748,A99&lt;4.85,D99&lt;0.75),1.3,IF(AND(B99&lt;2.5,D99&gt;=1.35,G99&gt;=0.187,H99&gt;=13.641,D99&lt;1.75,D99&gt;=0.75),4.5,IF(AND(B99&lt;2.75,A99&lt;6,A99&lt;7.1,B99&lt;3.5,D99&gt;=1.75,D99&gt;=0.75),5.1,IF(AND(B99&gt;=2.75,A99&lt;6,A99&lt;7.1,B99&lt;3.5,D99&gt;=1.75,D99&gt;=0.75),5.02,IF(AND(A99&lt;5.15,A99&lt;5.9,G99&gt;=0.086,F99&lt;2.5,H99&lt;13.641,D99&lt;1.75,D99&gt;=0.75),3,IF(AND(G99&lt;0.644,A99&gt;=5.9,G99&gt;=0.086,F99&lt;2.5,H99&lt;13.641,D99&lt;1.75,D99&gt;=0.75),4.65,IF(AND(G99&gt;=0.644,A99&gt;=5.9,G99&gt;=0.086,F99&lt;2.5,H99&lt;13.641,D99&lt;1.75,D99&gt;=0.75),4.24,IF(AND(D99&lt;1.45,B99&gt;=2.5,D99&gt;=1.35,G99&gt;=0.187,H99&gt;=13.641,D99&lt;1.75,D99&gt;=0.75),4.68,IF(AND(D99&gt;=1.45,B99&gt;=2.5,D99&gt;=1.35,G99&gt;=0.187,H99&gt;=13.641,D99&lt;1.75,D99&gt;=0.75),4.833,IF(AND(H99&lt;13.18,D99&lt;2.05,A99&gt;=6,A99&lt;7.1,B99&lt;3.5,D99&gt;=1.75,D99&gt;=0.75),5.44,IF(AND(H99&gt;=13.18,D99&lt;2.05,A99&gt;=6,A99&lt;7.1,B99&lt;3.5,D99&gt;=1.75,D99&gt;=0.75),5.1,IF(AND(H99&lt;8.759,D99&gt;=2.05,A99&gt;=6,A99&lt;7.1,B99&lt;3.5,D99&gt;=1.75,D99&gt;=0.75),5.4,IF(AND(A99&gt;=5.75,A99&gt;=5.15,A99&lt;5.9,G99&gt;=0.086,F99&lt;2.5,H99&lt;13.641,D99&lt;1.75,D99&gt;=0.75),3.967,IF(AND(H99&lt;10.159,H99&gt;=8.759,D99&gt;=2.05,A99&gt;=6,A99&lt;7.1,B99&lt;3.5,D99&gt;=1.75,D99&gt;=0.75),5.925,IF(AND(D99&lt;1.2,A99&lt;5.75,A99&gt;=5.15,A99&lt;5.9,G99&gt;=0.086,F99&lt;2.5,H99&lt;13.641,D99&lt;1.75,D99&gt;=0.75),3.667,IF(AND(D99&lt;2.25,H99&gt;=10.159,H99&gt;=8.759,D99&gt;=2.05,A99&gt;=6,A99&lt;7.1,B99&lt;3.5,D99&gt;=1.75,D99&gt;=0.75),5.66,IF(AND(D99&gt;=2.25,H99&gt;=10.159,H99&gt;=8.759,D99&gt;=2.05,A99&gt;=6,A99&lt;7.1,B99&lt;3.5,D99&gt;=1.75,D99&gt;=0.75),5.34,IF(AND(D99&lt;1.35,D99&gt;=1.2,A99&lt;5.75,A99&gt;=5.15,A99&lt;5.9,G99&gt;=0.086,F99&lt;2.5,H99&lt;13.641,D99&lt;1.75,D99&gt;=0.75),4.025,IF(AND(D99&gt;=1.35,D99&gt;=1.2,A99&lt;5.75,A99&gt;=5.15,A99&lt;5.9,G99&gt;=0.086,F99&lt;2.5,H99&lt;13.641,D99&lt;1.75,D99&gt;=0.75),3.9,"shouldnthappen"))))))))))))))))))))))))))))))))))</f>
        <v>4.2</v>
      </c>
      <c r="AH99" s="1" t="n">
        <f aca="false">IF(AND(F99&lt;1.5,H99&lt;6.799,A99&lt;5.45),1.7,IF(AND(F99&gt;=1.5,H99&lt;6.799,A99&lt;5.45),4.1,IF(AND(D99&gt;=0.8,H99&gt;=6.799,A99&lt;5.45),3.9,IF(AND(H99&lt;7.564,F99&lt;2.5,A99&gt;=5.45),3.925,IF(AND(H99&gt;=16.284,F99&gt;=2.5,A99&gt;=5.45),6.5,IF(AND(A99&lt;4.35,D99&lt;0.8,H99&gt;=6.799,A99&lt;5.45),1.1,IF(AND(B99&lt;2.8,D99&lt;1.35,H99&gt;=7.564,F99&lt;2.5,A99&gt;=5.45),4.1,IF(AND(B99&gt;=2.8,D99&lt;1.35,H99&gt;=7.564,F99&lt;2.5,A99&gt;=5.45),4.267,IF(AND(B99&lt;2.75,D99&gt;=1.35,H99&gt;=7.564,F99&lt;2.5,A99&gt;=5.45),5,IF(AND(G99&gt;=0.078,G99&lt;0.26,H99&lt;16.284,F99&gt;=2.5,A99&gt;=5.45),6.06,IF(AND(G99&gt;=0.805,G99&gt;=0.26,H99&lt;16.284,F99&gt;=2.5,A99&gt;=5.45),5.02,IF(AND(H99&gt;=10.109,B99&gt;=3.45,A99&gt;=4.35,D99&lt;0.8,H99&gt;=6.799,A99&lt;5.45),1.55,IF(AND(D99&lt;2.25,G99&lt;0.078,G99&lt;0.26,H99&lt;16.284,F99&gt;=2.5,A99&gt;=5.45),5.6,IF(AND(D99&gt;=2.25,G99&lt;0.078,G99&lt;0.26,H99&lt;16.284,F99&gt;=2.5,A99&gt;=5.45),5.7,IF(AND(A99&lt;6.15,G99&lt;0.805,G99&gt;=0.26,H99&lt;16.284,F99&gt;=2.5,A99&gt;=5.45),4.967,IF(AND(A99&lt;4.65,H99&lt;12.227,B99&lt;3.45,A99&gt;=4.35,D99&lt;0.8,H99&gt;=6.799,A99&lt;5.45),1.333,IF(AND(A99&lt;4.85,H99&gt;=12.227,B99&lt;3.45,A99&gt;=4.35,D99&lt;0.8,H99&gt;=6.799,A99&lt;5.45),1.42,IF(AND(A99&gt;=4.85,H99&gt;=12.227,B99&lt;3.45,A99&gt;=4.35,D99&lt;0.8,H99&gt;=6.799,A99&lt;5.45),1.533,IF(AND(A99&lt;5.05,H99&lt;10.109,B99&gt;=3.45,A99&gt;=4.35,D99&lt;0.8,H99&gt;=6.799,A99&lt;5.45),1.4,IF(AND(A99&gt;=5.05,H99&lt;10.109,B99&gt;=3.45,A99&gt;=4.35,D99&lt;0.8,H99&gt;=6.799,A99&lt;5.45),1.5,IF(AND(G99&lt;0.14,H99&lt;13.531,B99&gt;=2.75,D99&gt;=1.35,H99&gt;=7.564,F99&lt;2.5,A99&gt;=5.45),4.7,IF(AND(G99&lt;0.187,H99&gt;=13.531,B99&gt;=2.75,D99&gt;=1.35,H99&gt;=7.564,F99&lt;2.5,A99&gt;=5.45),5,IF(AND(G99&gt;=0.187,H99&gt;=13.531,B99&gt;=2.75,D99&gt;=1.35,H99&gt;=7.564,F99&lt;2.5,A99&gt;=5.45),4.66,IF(AND(A99&lt;6.35,A99&gt;=6.15,G99&lt;0.805,G99&gt;=0.26,H99&lt;16.284,F99&gt;=2.5,A99&gt;=5.45),6,IF(AND(D99&lt;0.15,A99&gt;=4.65,H99&lt;12.227,B99&lt;3.45,A99&gt;=4.35,D99&lt;0.8,H99&gt;=6.799,A99&lt;5.45),1.5,IF(AND(H99&lt;10.723,G99&gt;=0.14,H99&lt;13.531,B99&gt;=2.75,D99&gt;=1.35,H99&gt;=7.564,F99&lt;2.5,A99&gt;=5.45),4.6,IF(AND(H99&gt;=10.723,G99&gt;=0.14,H99&lt;13.531,B99&gt;=2.75,D99&gt;=1.35,H99&gt;=7.564,F99&lt;2.5,A99&gt;=5.45),4.46,IF(AND(G99&lt;0.364,A99&gt;=6.35,A99&gt;=6.15,G99&lt;0.805,G99&gt;=0.26,H99&lt;16.284,F99&gt;=2.5,A99&gt;=5.45),5.28,IF(AND(A99&lt;5.1,D99&gt;=0.15,A99&gt;=4.65,H99&lt;12.227,B99&lt;3.45,A99&gt;=4.35,D99&lt;0.8,H99&gt;=6.799,A99&lt;5.45),1.36,IF(AND(A99&gt;=5.1,D99&gt;=0.15,A99&gt;=4.65,H99&lt;12.227,B99&lt;3.45,A99&gt;=4.35,D99&lt;0.8,H99&gt;=6.799,A99&lt;5.45),1.4,IF(AND(G99&gt;=0.6,G99&gt;=0.364,A99&gt;=6.35,A99&gt;=6.15,G99&lt;0.805,G99&gt;=0.26,H99&lt;16.284,F99&gt;=2.5,A99&gt;=5.45),5.1,IF(AND(A99&gt;=6.95,G99&lt;0.6,G99&gt;=0.364,A99&gt;=6.35,A99&gt;=6.15,G99&lt;0.805,G99&gt;=0.26,H99&lt;16.284,F99&gt;=2.5,A99&gt;=5.45),5.8,IF(AND(B99&lt;3.2,A99&lt;6.95,G99&lt;0.6,G99&gt;=0.364,A99&gt;=6.35,A99&gt;=6.15,G99&lt;0.805,G99&gt;=0.26,H99&lt;16.284,F99&gt;=2.5,A99&gt;=5.45),5.6,IF(AND(B99&gt;=3.2,A99&lt;6.95,G99&lt;0.6,G99&gt;=0.364,A99&gt;=6.35,A99&gt;=6.15,G99&lt;0.805,G99&gt;=0.26,H99&lt;16.284,F99&gt;=2.5,A99&gt;=5.45),5.7,"shouldnthappen"))))))))))))))))))))))))))))))))))</f>
        <v>4.267</v>
      </c>
      <c r="AI99" s="1" t="n">
        <f aca="false">IF(AND(B99&gt;=3.55,A99&lt;5.05,F99&lt;1.5),1,IF(AND(H99&gt;=13.436,A99&gt;=5.05,F99&lt;1.5),1.633,IF(AND(A99&lt;4.35,B99&lt;3.55,A99&lt;5.05,F99&lt;1.5),1.1,IF(AND(A99&lt;5.15,H99&lt;13.436,A99&gt;=5.05,F99&lt;1.5),1.6,IF(AND(G99&lt;0.837,D99&lt;1.2,B99&lt;2.65,F99&gt;=1.5),3.7,IF(AND(G99&gt;=0.837,D99&lt;1.2,B99&lt;2.65,F99&gt;=1.5),3,IF(AND(D99&lt;1.4,D99&gt;=1.2,B99&lt;2.65,F99&gt;=1.5),4.133,IF(AND(D99&gt;=1.4,D99&gt;=1.2,B99&lt;2.65,F99&gt;=1.5),4.633,IF(AND(G99&lt;0.302,A99&gt;=4.35,B99&lt;3.55,A99&lt;5.05,F99&lt;1.5),1.34,IF(AND(D99&gt;=0.3,A99&gt;=5.15,H99&lt;13.436,A99&gt;=5.05,F99&lt;1.5),1.5,IF(AND(G99&lt;0.233,G99&lt;0.265,D99&lt;1.55,B99&gt;=2.65,F99&gt;=1.5),4.56,IF(AND(G99&gt;=0.233,G99&lt;0.265,D99&lt;1.55,B99&gt;=2.65,F99&gt;=1.5),5.1,IF(AND(G99&lt;0.395,G99&gt;=0.265,D99&lt;1.55,B99&gt;=2.65,F99&gt;=1.5),4.025,IF(AND(H99&lt;13.935,A99&gt;=7.05,D99&gt;=1.55,B99&gt;=2.65,F99&gt;=1.5),6.12,IF(AND(H99&gt;=13.935,A99&gt;=7.05,D99&gt;=1.55,B99&gt;=2.65,F99&gt;=1.5),6.64,IF(AND(G99&gt;=0.858,G99&gt;=0.302,A99&gt;=4.35,B99&lt;3.55,A99&lt;5.05,F99&lt;1.5),1.3,IF(AND(H99&lt;6.543,D99&lt;0.3,A99&gt;=5.15,H99&lt;13.436,A99&gt;=5.05,F99&lt;1.5),1.4,IF(AND(H99&gt;=6.543,D99&lt;0.3,A99&gt;=5.15,H99&lt;13.436,A99&gt;=5.05,F99&lt;1.5),1.48,IF(AND(A99&lt;6.3,G99&gt;=0.395,G99&gt;=0.265,D99&lt;1.55,B99&gt;=2.65,F99&gt;=1.5),4.14,IF(AND(A99&gt;=6.3,G99&gt;=0.395,G99&gt;=0.265,D99&lt;1.55,B99&gt;=2.65,F99&gt;=1.5),4.767,IF(AND(G99&gt;=0.669,B99&lt;3.15,A99&lt;7.05,D99&gt;=1.55,B99&gt;=2.65,F99&gt;=1.5),5,IF(AND(H99&lt;9.459,G99&lt;0.858,G99&gt;=0.302,A99&gt;=4.35,B99&lt;3.55,A99&lt;5.05,F99&lt;1.5),1.4,IF(AND(H99&gt;=9.459,G99&lt;0.858,G99&gt;=0.302,A99&gt;=4.35,B99&lt;3.55,A99&lt;5.05,F99&lt;1.5),1.6,IF(AND(G99&gt;=0.433,G99&lt;0.669,B99&lt;3.15,A99&lt;7.05,D99&gt;=1.55,B99&gt;=2.65,F99&gt;=1.5),5.68,IF(AND(G99&lt;0.481,H99&lt;10.257,B99&gt;=3.15,A99&lt;7.05,D99&gt;=1.55,B99&gt;=2.65,F99&gt;=1.5),5.7,IF(AND(G99&gt;=0.481,H99&lt;10.257,B99&gt;=3.15,A99&lt;7.05,D99&gt;=1.55,B99&gt;=2.65,F99&gt;=1.5),5.9,IF(AND(D99&lt;2.15,H99&gt;=10.257,B99&gt;=3.15,A99&lt;7.05,D99&gt;=1.55,B99&gt;=2.65,F99&gt;=1.5),5.1,IF(AND(D99&gt;=2.15,H99&gt;=10.257,B99&gt;=3.15,A99&lt;7.05,D99&gt;=1.55,B99&gt;=2.65,F99&gt;=1.5),5.42,IF(AND(G99&lt;0.098,G99&lt;0.433,G99&lt;0.669,B99&lt;3.15,A99&lt;7.05,D99&gt;=1.55,B99&gt;=2.65,F99&gt;=1.5),5.567,IF(AND(D99&lt;1.8,G99&gt;=0.098,G99&lt;0.433,G99&lt;0.669,B99&lt;3.15,A99&lt;7.05,D99&gt;=1.55,B99&gt;=2.65,F99&gt;=1.5),5.033,IF(AND(G99&gt;=0.312,D99&gt;=1.8,G99&gt;=0.098,G99&lt;0.433,G99&lt;0.669,B99&lt;3.15,A99&lt;7.05,D99&gt;=1.55,B99&gt;=2.65,F99&gt;=1.5),5.4,IF(AND(H99&lt;9.002,G99&lt;0.312,D99&gt;=1.8,G99&gt;=0.098,G99&lt;0.433,G99&lt;0.669,B99&lt;3.15,A99&lt;7.05,D99&gt;=1.55,B99&gt;=2.65,F99&gt;=1.5),5.1,IF(AND(H99&gt;=9.002,G99&lt;0.312,D99&gt;=1.8,G99&gt;=0.098,G99&lt;0.433,G99&lt;0.669,B99&lt;3.15,A99&lt;7.05,D99&gt;=1.55,B99&gt;=2.65,F99&gt;=1.5),5.26,"shouldnthappen")))))))))))))))))))))))))))))))))</f>
        <v>4.025</v>
      </c>
      <c r="AJ99" s="1" t="n">
        <f aca="false">IF(AND(A99&gt;=5.25,D99&gt;=0.35,D99&lt;0.8),1.433,IF(AND(F99&gt;=2.5,H99&lt;6.927,D99&gt;=0.8),5.1,IF(AND(H99&lt;5.85,B99&lt;3.65,D99&lt;0.35,D99&lt;0.8),1,IF(AND(A99&lt;5.55,B99&gt;=3.65,D99&lt;0.35,D99&lt;0.8),1.5,IF(AND(A99&gt;=5.55,B99&gt;=3.65,D99&lt;0.35,D99&lt;0.8),1.7,IF(AND(H99&lt;7.949,A99&lt;5.25,D99&gt;=0.35,D99&lt;0.8),1.9,IF(AND(H99&gt;=7.949,A99&lt;5.25,D99&gt;=0.35,D99&lt;0.8),1.54,IF(AND(A99&lt;5.55,F99&lt;2.5,H99&lt;6.927,D99&gt;=0.8),3.98,IF(AND(A99&gt;=5.55,F99&lt;2.5,H99&lt;6.927,D99&gt;=0.8),4.1,IF(AND(A99&gt;=7.25,D99&gt;=1.55,H99&gt;=6.927,D99&gt;=0.8),6.65,IF(AND(A99&lt;5.75,D99&lt;1.2,D99&lt;1.55,H99&gt;=6.927,D99&gt;=0.8),3.62,IF(AND(A99&gt;=5.75,D99&lt;1.2,D99&lt;1.55,H99&gt;=6.927,D99&gt;=0.8),4.1,IF(AND(G99&lt;0.175,A99&lt;4.8,H99&gt;=5.85,B99&lt;3.65,D99&lt;0.35,D99&lt;0.8),1.5,IF(AND(G99&gt;=0.175,A99&lt;4.8,H99&gt;=5.85,B99&lt;3.65,D99&lt;0.35,D99&lt;0.8),1.3,IF(AND(A99&gt;=5.05,A99&gt;=4.8,H99&gt;=5.85,B99&lt;3.65,D99&lt;0.35,D99&lt;0.8),1.5,IF(AND(G99&gt;=0.735,A99&lt;6.25,D99&gt;=1.2,D99&lt;1.55,H99&gt;=6.927,D99&gt;=0.8),4,IF(AND(H99&lt;10.464,A99&lt;6.2,A99&lt;7.25,D99&gt;=1.55,H99&gt;=6.927,D99&gt;=0.8),5.1,IF(AND(H99&gt;=10.464,A99&lt;6.2,A99&lt;7.25,D99&gt;=1.55,H99&gt;=6.927,D99&gt;=0.8),4.9,IF(AND(G99&lt;0.418,A99&lt;5.05,A99&gt;=4.8,H99&gt;=5.85,B99&lt;3.65,D99&lt;0.35,D99&lt;0.8),1.48,IF(AND(G99&gt;=0.418,A99&lt;5.05,A99&gt;=4.8,H99&gt;=5.85,B99&lt;3.65,D99&lt;0.35,D99&lt;0.8),1.3,IF(AND(B99&lt;2.75,G99&lt;0.735,A99&lt;6.25,D99&gt;=1.2,D99&lt;1.55,H99&gt;=6.927,D99&gt;=0.8),4.35,IF(AND(H99&lt;15.422,D99&lt;1.45,A99&gt;=6.25,D99&gt;=1.2,D99&lt;1.55,H99&gt;=6.927,D99&gt;=0.8),4.375,IF(AND(H99&gt;=15.422,D99&lt;1.45,A99&gt;=6.25,D99&gt;=1.2,D99&lt;1.55,H99&gt;=6.927,D99&gt;=0.8),4.7,IF(AND(A99&lt;6.4,D99&gt;=1.45,A99&gt;=6.25,D99&gt;=1.2,D99&lt;1.55,H99&gt;=6.927,D99&gt;=0.8),5.1,IF(AND(G99&gt;=0.576,D99&lt;2.15,A99&gt;=6.2,A99&lt;7.25,D99&gt;=1.55,H99&gt;=6.927,D99&gt;=0.8),5.1,IF(AND(G99&lt;0.537,D99&gt;=2.15,A99&gt;=6.2,A99&lt;7.25,D99&gt;=1.55,H99&gt;=6.927,D99&gt;=0.8),5.533,IF(AND(G99&gt;=0.537,D99&gt;=2.15,A99&gt;=6.2,A99&lt;7.25,D99&gt;=1.55,H99&gt;=6.927,D99&gt;=0.8),5.9,IF(AND(D99&lt;1.45,B99&gt;=2.75,G99&lt;0.735,A99&lt;6.25,D99&gt;=1.2,D99&lt;1.55,H99&gt;=6.927,D99&gt;=0.8),4.6,IF(AND(D99&gt;=1.45,B99&gt;=2.75,G99&lt;0.735,A99&lt;6.25,D99&gt;=1.2,D99&lt;1.55,H99&gt;=6.927,D99&gt;=0.8),4.5,IF(AND(H99&lt;12.582,A99&gt;=6.4,D99&gt;=1.45,A99&gt;=6.25,D99&gt;=1.2,D99&lt;1.55,H99&gt;=6.927,D99&gt;=0.8),4.66,IF(AND(H99&gt;=12.582,A99&gt;=6.4,D99&gt;=1.45,A99&gt;=6.25,D99&gt;=1.2,D99&lt;1.55,H99&gt;=6.927,D99&gt;=0.8),4.9,IF(AND(B99&lt;2.75,G99&lt;0.576,D99&lt;2.15,A99&gt;=6.2,A99&lt;7.25,D99&gt;=1.55,H99&gt;=6.927,D99&gt;=0.8),5.3,IF(AND(G99&gt;=0.395,B99&gt;=2.75,G99&lt;0.576,D99&lt;2.15,A99&gt;=6.2,A99&lt;7.25,D99&gt;=1.55,H99&gt;=6.927,D99&gt;=0.8),5.6,IF(AND(D99&gt;=1.9,G99&lt;0.395,B99&gt;=2.75,G99&lt;0.576,D99&lt;2.15,A99&gt;=6.2,A99&lt;7.25,D99&gt;=1.55,H99&gt;=6.927,D99&gt;=0.8),5.333,IF(AND(B99&lt;2.95,D99&lt;1.9,G99&lt;0.395,B99&gt;=2.75,G99&lt;0.576,D99&lt;2.15,A99&gt;=6.2,A99&lt;7.25,D99&gt;=1.55,H99&gt;=6.927,D99&gt;=0.8),5.6,IF(AND(B99&gt;=2.95,D99&lt;1.9,G99&lt;0.395,B99&gt;=2.75,G99&lt;0.576,D99&lt;2.15,A99&gt;=6.2,A99&lt;7.25,D99&gt;=1.55,H99&gt;=6.927,D99&gt;=0.8),5.5,"shouldnthappen"))))))))))))))))))))))))))))))))))))</f>
        <v>4.6</v>
      </c>
      <c r="AK99" s="1" t="n">
        <f aca="false">IF(AND(H99&lt;5.85,B99&lt;3.65,F99&lt;1.5),1,IF(AND(B99&gt;=3.95,B99&gt;=3.65,F99&lt;1.5),1.433,IF(AND(A99&lt;5.15,F99&lt;2.5,F99&gt;=1.5),3.075,IF(AND(D99&gt;=0.35,H99&gt;=5.85,B99&lt;3.65,F99&lt;1.5),1.5,IF(AND(G99&lt;0.168,B99&lt;3.95,B99&gt;=3.65,F99&lt;1.5),1.7,IF(AND(H99&lt;5.767,A99&lt;7.25,F99&gt;=2.5,F99&gt;=1.5),4.5,IF(AND(D99&lt;1.9,A99&gt;=7.25,F99&gt;=2.5,F99&gt;=1.5),6.3,IF(AND(D99&gt;=1.9,A99&gt;=7.25,F99&gt;=2.5,F99&gt;=1.5),6.575,IF(AND(B99&lt;3.75,G99&gt;=0.168,B99&lt;3.95,B99&gt;=3.65,F99&lt;1.5),1.5,IF(AND(B99&gt;=3.75,G99&gt;=0.168,B99&lt;3.95,B99&gt;=3.65,F99&lt;1.5),1.6,IF(AND(D99&gt;=1.35,A99&lt;6.15,A99&gt;=5.15,F99&lt;2.5,F99&gt;=1.5),4.42,IF(AND(D99&lt;1.4,A99&gt;=6.15,A99&gt;=5.15,F99&lt;2.5,F99&gt;=1.5),4.5,IF(AND(D99&gt;=1.4,A99&gt;=6.15,A99&gt;=5.15,F99&lt;2.5,F99&gt;=1.5),4.675,IF(AND(D99&lt;0.15,H99&lt;11.218,D99&lt;0.35,H99&gt;=5.85,B99&lt;3.65,F99&lt;1.5),1.5,IF(AND(D99&lt;0.15,H99&gt;=11.218,D99&lt;0.35,H99&gt;=5.85,B99&lt;3.65,F99&lt;1.5),1.1,IF(AND(B99&lt;2.7,D99&lt;1.35,A99&lt;6.15,A99&gt;=5.15,F99&lt;2.5,F99&gt;=1.5),3.82,IF(AND(A99&lt;6.15,G99&gt;=0.755,H99&gt;=5.767,A99&lt;7.25,F99&gt;=2.5,F99&gt;=1.5),4.98,IF(AND(A99&gt;=6.15,G99&gt;=0.755,H99&gt;=5.767,A99&lt;7.25,F99&gt;=2.5,F99&gt;=1.5),5.3,IF(AND(B99&lt;3.4,D99&gt;=0.15,H99&lt;11.218,D99&lt;0.35,H99&gt;=5.85,B99&lt;3.65,F99&lt;1.5),1.4,IF(AND(B99&gt;=3.4,D99&gt;=0.15,H99&lt;11.218,D99&lt;0.35,H99&gt;=5.85,B99&lt;3.65,F99&lt;1.5),1.3,IF(AND(H99&lt;11.731,D99&gt;=0.15,H99&gt;=11.218,D99&lt;0.35,H99&gt;=5.85,B99&lt;3.65,F99&lt;1.5),1.2,IF(AND(H99&lt;9.053,B99&gt;=2.7,D99&lt;1.35,A99&lt;6.15,A99&gt;=5.15,F99&lt;2.5,F99&gt;=1.5),3.85,IF(AND(D99&gt;=2.1,B99&lt;2.85,G99&lt;0.755,H99&gt;=5.767,A99&lt;7.25,F99&gt;=2.5,F99&gt;=1.5),5.6,IF(AND(D99&gt;=2.45,B99&gt;=2.85,G99&lt;0.755,H99&gt;=5.767,A99&lt;7.25,F99&gt;=2.5,F99&gt;=1.5),5.8,IF(AND(B99&gt;=3.45,H99&gt;=11.731,D99&gt;=0.15,H99&gt;=11.218,D99&lt;0.35,H99&gt;=5.85,B99&lt;3.65,F99&lt;1.5),1.3,IF(AND(A99&lt;5.9,H99&gt;=9.053,B99&gt;=2.7,D99&lt;1.35,A99&lt;6.15,A99&gt;=5.15,F99&lt;2.5,F99&gt;=1.5),4.3,IF(AND(A99&gt;=5.9,H99&gt;=9.053,B99&gt;=2.7,D99&lt;1.35,A99&lt;6.15,A99&gt;=5.15,F99&lt;2.5,F99&gt;=1.5),4,IF(AND(G99&gt;=0.519,D99&lt;2.1,B99&lt;2.85,G99&lt;0.755,H99&gt;=5.767,A99&lt;7.25,F99&gt;=2.5,F99&gt;=1.5),4.9,IF(AND(A99&gt;=7.05,D99&lt;2.45,B99&gt;=2.85,G99&lt;0.755,H99&gt;=5.767,A99&lt;7.25,F99&gt;=2.5,F99&gt;=1.5),5.8,IF(AND(H99&lt;14.396,B99&lt;3.45,H99&gt;=11.731,D99&gt;=0.15,H99&gt;=11.218,D99&lt;0.35,H99&gt;=5.85,B99&lt;3.65,F99&lt;1.5),1.44,IF(AND(H99&gt;=14.396,B99&lt;3.45,H99&gt;=11.731,D99&gt;=0.15,H99&gt;=11.218,D99&lt;0.35,H99&gt;=5.85,B99&lt;3.65,F99&lt;1.5),1.3,IF(AND(G99&lt;0.282,G99&lt;0.519,D99&lt;2.1,B99&lt;2.85,G99&lt;0.755,H99&gt;=5.767,A99&lt;7.25,F99&gt;=2.5,F99&gt;=1.5),5.1,IF(AND(G99&gt;=0.282,G99&lt;0.519,D99&lt;2.1,B99&lt;2.85,G99&lt;0.755,H99&gt;=5.767,A99&lt;7.25,F99&gt;=2.5,F99&gt;=1.5),5.3,IF(AND(A99&lt;6.4,D99&lt;1.9,A99&lt;7.05,D99&lt;2.45,B99&gt;=2.85,G99&lt;0.755,H99&gt;=5.767,A99&lt;7.25,F99&gt;=2.5,F99&gt;=1.5),5.6,IF(AND(A99&gt;=6.4,D99&lt;1.9,A99&lt;7.05,D99&lt;2.45,B99&gt;=2.85,G99&lt;0.755,H99&gt;=5.767,A99&lt;7.25,F99&gt;=2.5,F99&gt;=1.5),5.5,IF(AND(H99&lt;8.884,D99&gt;=1.9,A99&lt;7.05,D99&lt;2.45,B99&gt;=2.85,G99&lt;0.755,H99&gt;=5.767,A99&lt;7.25,F99&gt;=2.5,F99&gt;=1.5),5.3,IF(AND(H99&gt;=8.884,D99&gt;=1.9,A99&lt;7.05,D99&lt;2.45,B99&gt;=2.85,G99&lt;0.755,H99&gt;=5.767,A99&lt;7.25,F99&gt;=2.5,F99&gt;=1.5),5.52,"shouldnthappen")))))))))))))))))))))))))))))))))))))</f>
        <v>4.3</v>
      </c>
      <c r="AL99" s="1" t="n">
        <f aca="false">IF(AND(H99&lt;5.85,A99&lt;5.05,D99&lt;0.8),1,IF(AND(B99&lt;3.35,A99&gt;=5.05,D99&lt;0.8),1.7,IF(AND(D99&gt;=2.45,F99&gt;=2.5,D99&gt;=0.8),6.05,IF(AND(H99&gt;=11.218,H99&gt;=5.85,A99&lt;5.05,D99&lt;0.8),1.28,IF(AND(G99&gt;=0.948,B99&gt;=3.35,A99&gt;=5.05,D99&lt;0.8),1.7,IF(AND(G99&gt;=0.423,H99&lt;11.218,H99&gt;=5.85,A99&lt;5.05,D99&lt;0.8),1.3,IF(AND(B99&lt;3.6,G99&lt;0.948,B99&gt;=3.35,A99&gt;=5.05,D99&lt;0.8),1.4,IF(AND(H99&lt;10.258,D99&lt;1.15,A99&lt;5.9,F99&lt;2.5,D99&gt;=0.8),3.36,IF(AND(H99&gt;=10.258,D99&lt;1.15,A99&lt;5.9,F99&lt;2.5,D99&gt;=0.8),3.9,IF(AND(A99&lt;5.3,D99&gt;=1.15,A99&lt;5.9,F99&lt;2.5,D99&gt;=0.8),3.9,IF(AND(D99&lt;1.55,B99&lt;2.75,A99&gt;=5.9,F99&lt;2.5,D99&gt;=0.8),4.64,IF(AND(D99&gt;=1.55,B99&lt;2.75,A99&gt;=5.9,F99&lt;2.5,D99&gt;=0.8),5.1,IF(AND(D99&gt;=1.6,B99&gt;=2.75,A99&gt;=5.9,F99&lt;2.5,D99&gt;=0.8),5,IF(AND(H99&lt;5.767,H99&lt;8.598,D99&lt;2.45,F99&gt;=2.5,D99&gt;=0.8),4.5,IF(AND(A99&lt;6.25,H99&gt;=8.598,D99&lt;2.45,F99&gt;=2.5,D99&gt;=0.8),5.02,IF(AND(B99&lt;3.55,G99&lt;0.423,H99&lt;11.218,H99&gt;=5.85,A99&lt;5.05,D99&lt;0.8),1.525,IF(AND(B99&gt;=3.55,G99&lt;0.423,H99&lt;11.218,H99&gt;=5.85,A99&lt;5.05,D99&lt;0.8),1.4,IF(AND(H99&gt;=13.932,B99&gt;=3.6,G99&lt;0.948,B99&gt;=3.35,A99&gt;=5.05,D99&lt;0.8),1.65,IF(AND(G99&gt;=0.652,A99&gt;=5.3,D99&gt;=1.15,A99&lt;5.9,F99&lt;2.5,D99&gt;=0.8),3.8,IF(AND(D99&lt;1.35,D99&lt;1.6,B99&gt;=2.75,A99&gt;=5.9,F99&lt;2.5,D99&gt;=0.8),4.42,IF(AND(H99&lt;6.656,H99&gt;=5.767,H99&lt;8.598,D99&lt;2.45,F99&gt;=2.5,D99&gt;=0.8),5.033,IF(AND(H99&gt;=6.656,H99&gt;=5.767,H99&lt;8.598,D99&lt;2.45,F99&gt;=2.5,D99&gt;=0.8),5.1,IF(AND(G99&gt;=0.885,A99&gt;=6.25,H99&gt;=8.598,D99&lt;2.45,F99&gt;=2.5,D99&gt;=0.8),5.2,IF(AND(H99&lt;6.926,H99&lt;13.932,B99&gt;=3.6,G99&lt;0.948,B99&gt;=3.35,A99&gt;=5.05,D99&lt;0.8),1.433,IF(AND(H99&gt;=6.926,H99&lt;13.932,B99&gt;=3.6,G99&lt;0.948,B99&gt;=3.35,A99&gt;=5.05,D99&lt;0.8),1.5,IF(AND(A99&lt;5.65,G99&lt;0.652,A99&gt;=5.3,D99&gt;=1.15,A99&lt;5.9,F99&lt;2.5,D99&gt;=0.8),4.36,IF(AND(A99&gt;=5.65,G99&lt;0.652,A99&gt;=5.3,D99&gt;=1.15,A99&lt;5.9,F99&lt;2.5,D99&gt;=0.8),4.2,IF(AND(H99&gt;=13.561,D99&gt;=1.35,D99&lt;1.6,B99&gt;=2.75,A99&gt;=5.9,F99&lt;2.5,D99&gt;=0.8),4.767,IF(AND(H99&lt;9.091,G99&lt;0.885,A99&gt;=6.25,H99&gt;=8.598,D99&lt;2.45,F99&gt;=2.5,D99&gt;=0.8),6.3,IF(AND(H99&gt;=12.206,H99&lt;13.561,D99&gt;=1.35,D99&lt;1.6,B99&gt;=2.75,A99&gt;=5.9,F99&lt;2.5,D99&gt;=0.8),4.4,IF(AND(D99&gt;=2.25,H99&gt;=9.091,G99&lt;0.885,A99&gt;=6.25,H99&gt;=8.598,D99&lt;2.45,F99&gt;=2.5,D99&gt;=0.8),5.9,IF(AND(B99&lt;3.05,H99&lt;12.206,H99&lt;13.561,D99&gt;=1.35,D99&lt;1.6,B99&gt;=2.75,A99&gt;=5.9,F99&lt;2.5,D99&gt;=0.8),4.6,IF(AND(B99&gt;=3.05,H99&lt;12.206,H99&lt;13.561,D99&gt;=1.35,D99&lt;1.6,B99&gt;=2.75,A99&gt;=5.9,F99&lt;2.5,D99&gt;=0.8),4.7,IF(AND(G99&gt;=0.596,D99&lt;2.25,H99&gt;=9.091,G99&lt;0.885,A99&gt;=6.25,H99&gt;=8.598,D99&lt;2.45,F99&gt;=2.5,D99&gt;=0.8),5.1,IF(AND(G99&gt;=0.379,G99&lt;0.596,D99&lt;2.25,H99&gt;=9.091,G99&lt;0.885,A99&gt;=6.25,H99&gt;=8.598,D99&lt;2.45,F99&gt;=2.5,D99&gt;=0.8),5.767,IF(AND(D99&lt;2.15,G99&lt;0.379,G99&lt;0.596,D99&lt;2.25,H99&gt;=9.091,G99&lt;0.885,A99&gt;=6.25,H99&gt;=8.598,D99&lt;2.45,F99&gt;=2.5,D99&gt;=0.8),5.4,IF(AND(D99&gt;=2.15,G99&lt;0.379,G99&lt;0.596,D99&lt;2.25,H99&gt;=9.091,G99&lt;0.885,A99&gt;=6.25,H99&gt;=8.598,D99&lt;2.45,F99&gt;=2.5,D99&gt;=0.8),5.6,"shouldnthappen")))))))))))))))))))))))))))))))))))))</f>
        <v>4.2</v>
      </c>
      <c r="AM99" s="1" t="n">
        <f aca="false">IF(AND(H99&lt;5.245,D99&lt;0.8),1,IF(AND(A99&lt;4.5,H99&gt;=5.245,D99&lt;0.8),1.35,IF(AND(D99&gt;=0.5,A99&gt;=4.5,H99&gt;=5.245,D99&lt;0.8),1.6,IF(AND(H99&lt;7.25,B99&lt;2.6,A99&lt;6.15,D99&gt;=0.8),4.375,IF(AND(H99&gt;=7.25,B99&lt;2.6,A99&lt;6.15,D99&gt;=0.8),3.075,IF(AND(H99&lt;13.935,A99&gt;=7.05,A99&gt;=6.15,D99&gt;=0.8),6.067,IF(AND(H99&gt;=13.935,A99&gt;=7.05,A99&gt;=6.15,D99&gt;=0.8),6.525,IF(AND(G99&gt;=0.948,D99&lt;0.5,A99&gt;=4.5,H99&gt;=5.245,D99&lt;0.8),1.7,IF(AND(G99&lt;0.568,D99&gt;=1.55,B99&gt;=2.6,A99&lt;6.15,D99&gt;=0.8),5.1,IF(AND(G99&gt;=0.568,D99&gt;=1.55,B99&gt;=2.6,A99&lt;6.15,D99&gt;=0.8),5,IF(AND(A99&gt;=6.6,B99&gt;=3.15,A99&lt;7.05,A99&gt;=6.15,D99&gt;=0.8),5.78,IF(AND(G99&lt;0.165,G99&lt;0.273,D99&lt;1.55,B99&gt;=2.6,A99&lt;6.15,D99&gt;=0.8),4.1,IF(AND(G99&gt;=0.165,G99&lt;0.273,D99&lt;1.55,B99&gt;=2.6,A99&lt;6.15,D99&gt;=0.8),4.5,IF(AND(D99&lt;1.35,G99&gt;=0.273,D99&lt;1.55,B99&gt;=2.6,A99&lt;6.15,D99&gt;=0.8),4.08,IF(AND(D99&gt;=1.35,G99&gt;=0.273,D99&lt;1.55,B99&gt;=2.6,A99&lt;6.15,D99&gt;=0.8),4.4,IF(AND(D99&lt;1.45,F99&lt;2.5,B99&lt;3.15,A99&lt;7.05,A99&gt;=6.15,D99&gt;=0.8),4.38,IF(AND(D99&gt;=1.45,F99&lt;2.5,B99&lt;3.15,A99&lt;7.05,A99&gt;=6.15,D99&gt;=0.8),4.75,IF(AND(D99&gt;=2.25,F99&gt;=2.5,B99&lt;3.15,A99&lt;7.05,A99&gt;=6.15,D99&gt;=0.8),5.16,IF(AND(H99&lt;11.488,A99&lt;6.6,B99&gt;=3.15,A99&lt;7.05,A99&gt;=6.15,D99&gt;=0.8),6,IF(AND(H99&gt;=14.396,D99&lt;0.25,G99&lt;0.948,D99&lt;0.5,A99&gt;=4.5,H99&gt;=5.245,D99&lt;0.8),1.3,IF(AND(A99&gt;=5.55,D99&gt;=0.25,G99&lt;0.948,D99&lt;0.5,A99&gt;=4.5,H99&gt;=5.245,D99&lt;0.8),1.7,IF(AND(D99&lt;1.85,D99&lt;2.25,F99&gt;=2.5,B99&lt;3.15,A99&lt;7.05,A99&gt;=6.15,D99&gt;=0.8),5.6,IF(AND(G99&lt;0.669,H99&gt;=11.488,A99&lt;6.6,B99&gt;=3.15,A99&lt;7.05,A99&gt;=6.15,D99&gt;=0.8),4.7,IF(AND(G99&gt;=0.669,H99&gt;=11.488,A99&lt;6.6,B99&gt;=3.15,A99&lt;7.05,A99&gt;=6.15,D99&gt;=0.8),5.22,IF(AND(H99&lt;6.543,H99&lt;14.396,D99&lt;0.25,G99&lt;0.948,D99&lt;0.5,A99&gt;=4.5,H99&gt;=5.245,D99&lt;0.8),1.4,IF(AND(A99&lt;4.95,A99&lt;5.55,D99&gt;=0.25,G99&lt;0.948,D99&lt;0.5,A99&gt;=4.5,H99&gt;=5.245,D99&lt;0.8),1.4,IF(AND(A99&gt;=4.95,A99&lt;5.55,D99&gt;=0.25,G99&lt;0.948,D99&lt;0.5,A99&gt;=4.5,H99&gt;=5.245,D99&lt;0.8),1.48,IF(AND(H99&lt;10.667,D99&gt;=1.85,D99&lt;2.25,F99&gt;=2.5,B99&lt;3.15,A99&lt;7.05,A99&gt;=6.15,D99&gt;=0.8),5.25,IF(AND(H99&gt;=10.667,D99&gt;=1.85,D99&lt;2.25,F99&gt;=2.5,B99&lt;3.15,A99&lt;7.05,A99&gt;=6.15,D99&gt;=0.8),5.55,IF(AND(G99&lt;0.063,H99&gt;=6.543,H99&lt;14.396,D99&lt;0.25,G99&lt;0.948,D99&lt;0.5,A99&gt;=4.5,H99&gt;=5.245,D99&lt;0.8),1.4,IF(AND(H99&lt;9.212,G99&gt;=0.063,H99&gt;=6.543,H99&lt;14.396,D99&lt;0.25,G99&lt;0.948,D99&lt;0.5,A99&gt;=4.5,H99&gt;=5.245,D99&lt;0.8),1.475,IF(AND(H99&gt;=9.212,G99&gt;=0.063,H99&gt;=6.543,H99&lt;14.396,D99&lt;0.25,G99&lt;0.948,D99&lt;0.5,A99&gt;=4.5,H99&gt;=5.245,D99&lt;0.8),1.5,"shouldnthappen"))))))))))))))))))))))))))))))))</f>
        <v>4.08</v>
      </c>
      <c r="AN99" s="1" t="n">
        <f aca="false">IF(AND(D99&lt;0.7,A99&gt;=5.55),1.633,IF(AND(G99&lt;0.38,B99&lt;2.8,A99&lt;5.55),4.3,IF(AND(G99&gt;=0.38,B99&lt;2.8,A99&lt;5.55),3.325,IF(AND(D99&gt;=0.35,B99&gt;=2.8,A99&lt;5.55),1.6,IF(AND(B99&gt;=3.4,A99&lt;4.8,D99&lt;0.35,B99&gt;=2.8,A99&lt;5.55),1,IF(AND(H99&gt;=11.789,A99&lt;5.9,D99&lt;1.55,D99&gt;=0.7,A99&gt;=5.55),4.325,IF(AND(F99&gt;=2.5,A99&gt;=5.9,D99&lt;1.55,D99&gt;=0.7,A99&gt;=5.55),5.05,IF(AND(D99&lt;1.9,A99&gt;=7.25,D99&gt;=1.55,D99&gt;=0.7,A99&gt;=5.55),6.3,IF(AND(D99&gt;=1.9,A99&gt;=7.25,D99&gt;=1.55,D99&gt;=0.7,A99&gt;=5.55),6.4,IF(AND(A99&lt;4.35,B99&lt;3.4,A99&lt;4.8,D99&lt;0.35,B99&gt;=2.8,A99&lt;5.55),1.1,IF(AND(G99&gt;=0.934,B99&lt;3.45,A99&gt;=4.8,D99&lt;0.35,B99&gt;=2.8,A99&lt;5.55),1.7,IF(AND(H99&gt;=14.877,B99&gt;=3.45,A99&gt;=4.8,D99&lt;0.35,B99&gt;=2.8,A99&lt;5.55),1.3,IF(AND(B99&lt;2.6,H99&lt;11.789,A99&lt;5.9,D99&lt;1.55,D99&gt;=0.7,A99&gt;=5.55),3.9,IF(AND(B99&gt;=2.6,H99&lt;11.789,A99&lt;5.9,D99&lt;1.55,D99&gt;=0.7,A99&gt;=5.55),4.26,IF(AND(A99&lt;6.6,F99&lt;2.5,A99&gt;=5.9,D99&lt;1.55,D99&gt;=0.7,A99&gt;=5.55),4.625,IF(AND(A99&gt;=6.6,F99&lt;2.5,A99&gt;=5.9,D99&lt;1.55,D99&gt;=0.7,A99&gt;=5.55),4.475,IF(AND(B99&lt;2.6,D99&lt;2.05,A99&lt;7.25,D99&gt;=1.55,D99&gt;=0.7,A99&gt;=5.55),5.8,IF(AND(G99&gt;=0.743,D99&gt;=2.05,A99&lt;7.25,D99&gt;=1.55,D99&gt;=0.7,A99&gt;=5.55),5.1,IF(AND(G99&lt;0.422,A99&gt;=4.35,B99&lt;3.4,A99&lt;4.8,D99&lt;0.35,B99&gt;=2.8,A99&lt;5.55),1.367,IF(AND(G99&gt;=0.422,A99&gt;=4.35,B99&lt;3.4,A99&lt;4.8,D99&lt;0.35,B99&gt;=2.8,A99&lt;5.55),1.3,IF(AND(A99&lt;5.05,G99&lt;0.934,B99&lt;3.45,A99&gt;=4.8,D99&lt;0.35,B99&gt;=2.8,A99&lt;5.55),1.525,IF(AND(A99&gt;=5.05,G99&lt;0.934,B99&lt;3.45,A99&gt;=4.8,D99&lt;0.35,B99&gt;=2.8,A99&lt;5.55),1.5,IF(AND(G99&gt;=0.585,H99&lt;14.877,B99&gt;=3.45,A99&gt;=4.8,D99&lt;0.35,B99&gt;=2.8,A99&lt;5.55),1.54,IF(AND(G99&gt;=0.537,G99&lt;0.743,D99&gt;=2.05,A99&lt;7.25,D99&gt;=1.55,D99&gt;=0.7,A99&gt;=5.55),5.833,IF(AND(D99&gt;=0.25,G99&lt;0.585,H99&lt;14.877,B99&gt;=3.45,A99&gt;=4.8,D99&lt;0.35,B99&gt;=2.8,A99&lt;5.55),1.367,IF(AND(D99&lt;1.75,H99&lt;13.795,B99&gt;=2.6,D99&lt;2.05,A99&lt;7.25,D99&gt;=1.55,D99&gt;=0.7,A99&gt;=5.55),5.45,IF(AND(B99&lt;2.85,H99&gt;=13.795,B99&gt;=2.6,D99&lt;2.05,A99&lt;7.25,D99&gt;=1.55,D99&gt;=0.7,A99&gt;=5.55),5.1,IF(AND(B99&gt;=2.85,H99&gt;=13.795,B99&gt;=2.6,D99&lt;2.05,A99&lt;7.25,D99&gt;=1.55,D99&gt;=0.7,A99&gt;=5.55),4.82,IF(AND(G99&lt;0.353,G99&lt;0.537,G99&lt;0.743,D99&gt;=2.05,A99&lt;7.25,D99&gt;=1.55,D99&gt;=0.7,A99&gt;=5.55),5.425,IF(AND(G99&gt;=0.353,G99&lt;0.537,G99&lt;0.743,D99&gt;=2.05,A99&lt;7.25,D99&gt;=1.55,D99&gt;=0.7,A99&gt;=5.55),5.62,IF(AND(G99&lt;0.311,D99&lt;0.25,G99&lt;0.585,H99&lt;14.877,B99&gt;=3.45,A99&gt;=4.8,D99&lt;0.35,B99&gt;=2.8,A99&lt;5.55),1.5,IF(AND(G99&gt;=0.311,D99&lt;0.25,G99&lt;0.585,H99&lt;14.877,B99&gt;=3.45,A99&gt;=4.8,D99&lt;0.35,B99&gt;=2.8,A99&lt;5.55),1.4,IF(AND(B99&gt;=3.1,D99&gt;=1.75,H99&lt;13.795,B99&gt;=2.6,D99&lt;2.05,A99&lt;7.25,D99&gt;=1.55,D99&gt;=0.7,A99&gt;=5.55),5.1,IF(AND(B99&lt;2.85,B99&lt;3.1,D99&gt;=1.75,H99&lt;13.795,B99&gt;=2.6,D99&lt;2.05,A99&lt;7.25,D99&gt;=1.55,D99&gt;=0.7,A99&gt;=5.55),5.2,IF(AND(B99&gt;=2.85,B99&lt;3.1,D99&gt;=1.75,H99&lt;13.795,B99&gt;=2.6,D99&lt;2.05,A99&lt;7.25,D99&gt;=1.55,D99&gt;=0.7,A99&gt;=5.55),5.2,"shouldnthappen")))))))))))))))))))))))))))))))))))</f>
        <v>4.325</v>
      </c>
      <c r="AO99" s="1" t="n">
        <f aca="false">IF(AND(H99&gt;=14.529,G99&lt;0.633,D99&lt;0.8),1.3,IF(AND(A99&lt;5.05,G99&gt;=0.633,D99&lt;0.8),1.35,IF(AND(H99&gt;=14.379,H99&lt;14.529,G99&lt;0.633,D99&lt;0.8),1.7,IF(AND(B99&lt;3.35,A99&gt;=5.05,G99&gt;=0.633,D99&lt;0.8),1.7,IF(AND(D99&gt;=1.45,A99&lt;5.95,F99&lt;2.5,D99&gt;=0.8),4.5,IF(AND(D99&lt;1.35,A99&gt;=5.95,F99&lt;2.5,D99&gt;=0.8),4,IF(AND(D99&lt;1.85,G99&gt;=0.845,F99&gt;=2.5,D99&gt;=0.8),4.8,IF(AND(B99&gt;=4.3,H99&lt;14.379,H99&lt;14.529,G99&lt;0.633,D99&lt;0.8),1.5,IF(AND(A99&lt;5.25,B99&gt;=3.35,A99&gt;=5.05,G99&gt;=0.633,D99&lt;0.8),1.55,IF(AND(A99&gt;=5.25,B99&gt;=3.35,A99&gt;=5.05,G99&gt;=0.633,D99&lt;0.8),1.633,IF(AND(A99&lt;5.05,D99&lt;1.45,A99&lt;5.95,F99&lt;2.5,D99&gt;=0.8),3.3,IF(AND(G99&lt;0.293,D99&gt;=1.35,A99&gt;=5.95,F99&lt;2.5,D99&gt;=0.8),5,IF(AND(A99&gt;=6.6,D99&lt;2.05,G99&lt;0.845,F99&gt;=2.5,D99&gt;=0.8),5.8,IF(AND(B99&lt;3.05,D99&gt;=2.05,G99&lt;0.845,F99&gt;=2.5,D99&gt;=0.8),6.15,IF(AND(B99&lt;2.9,D99&gt;=1.85,G99&gt;=0.845,F99&gt;=2.5,D99&gt;=0.8),5.1,IF(AND(B99&gt;=2.9,D99&gt;=1.85,G99&gt;=0.845,F99&gt;=2.5,D99&gt;=0.8),5.2,IF(AND(B99&gt;=3.8,B99&lt;4.3,H99&lt;14.379,H99&lt;14.529,G99&lt;0.633,D99&lt;0.8),1.333,IF(AND(A99&lt;6.25,G99&gt;=0.293,D99&gt;=1.35,A99&gt;=5.95,F99&lt;2.5,D99&gt;=0.8),4.6,IF(AND(H99&lt;10.351,A99&lt;6.6,D99&lt;2.05,G99&lt;0.845,F99&gt;=2.5,D99&gt;=0.8),5.4,IF(AND(G99&gt;=0.364,B99&gt;=3.05,D99&gt;=2.05,G99&lt;0.845,F99&gt;=2.5,D99&gt;=0.8),5.66,IF(AND(G99&gt;=0.447,B99&lt;3.8,B99&lt;4.3,H99&lt;14.379,H99&lt;14.529,G99&lt;0.633,D99&lt;0.8),1.3,IF(AND(H99&lt;6.247,A99&lt;5.65,A99&gt;=5.05,D99&lt;1.45,A99&lt;5.95,F99&lt;2.5,D99&gt;=0.8),4.033,IF(AND(D99&lt;1.25,A99&gt;=5.65,A99&gt;=5.05,D99&lt;1.45,A99&lt;5.95,F99&lt;2.5,D99&gt;=0.8),3.88,IF(AND(D99&gt;=1.25,A99&gt;=5.65,A99&gt;=5.05,D99&lt;1.45,A99&lt;5.95,F99&lt;2.5,D99&gt;=0.8),4.35,IF(AND(B99&lt;2.65,A99&gt;=6.25,G99&gt;=0.293,D99&gt;=1.35,A99&gt;=5.95,F99&lt;2.5,D99&gt;=0.8),4.9,IF(AND(B99&lt;2.75,H99&gt;=10.351,A99&lt;6.6,D99&lt;2.05,G99&lt;0.845,F99&gt;=2.5,D99&gt;=0.8),5.1,IF(AND(B99&gt;=2.75,H99&gt;=10.351,A99&lt;6.6,D99&lt;2.05,G99&lt;0.845,F99&gt;=2.5,D99&gt;=0.8),4.95,IF(AND(B99&lt;3.15,G99&lt;0.364,B99&gt;=3.05,D99&gt;=2.05,G99&lt;0.845,F99&gt;=2.5,D99&gt;=0.8),5.28,IF(AND(B99&gt;=3.15,G99&lt;0.364,B99&gt;=3.05,D99&gt;=2.05,G99&lt;0.845,F99&gt;=2.5,D99&gt;=0.8),5.5,IF(AND(H99&lt;9.212,G99&lt;0.447,B99&lt;3.8,B99&lt;4.3,H99&lt;14.379,H99&lt;14.529,G99&lt;0.633,D99&lt;0.8),1.4,IF(AND(G99&lt;0.356,H99&gt;=6.247,A99&lt;5.65,A99&gt;=5.05,D99&lt;1.45,A99&lt;5.95,F99&lt;2.5,D99&gt;=0.8),4.2,IF(AND(B99&lt;3,B99&gt;=2.65,A99&gt;=6.25,G99&gt;=0.293,D99&gt;=1.35,A99&gt;=5.95,F99&lt;2.5,D99&gt;=0.8),4.6,IF(AND(B99&gt;=3,B99&gt;=2.65,A99&gt;=6.25,G99&gt;=0.293,D99&gt;=1.35,A99&gt;=5.95,F99&lt;2.5,D99&gt;=0.8),4.7,IF(AND(A99&lt;5.05,H99&gt;=9.212,G99&lt;0.447,B99&lt;3.8,B99&lt;4.3,H99&lt;14.379,H99&lt;14.529,G99&lt;0.633,D99&lt;0.8),1.533,IF(AND(A99&gt;=5.05,H99&gt;=9.212,G99&lt;0.447,B99&lt;3.8,B99&lt;4.3,H99&lt;14.379,H99&lt;14.529,G99&lt;0.633,D99&lt;0.8),1.425,IF(AND(A99&lt;5.35,G99&gt;=0.356,H99&gt;=6.247,A99&lt;5.65,A99&gt;=5.05,D99&lt;1.45,A99&lt;5.95,F99&lt;2.5,D99&gt;=0.8),3.9,IF(AND(A99&gt;=5.35,G99&gt;=0.356,H99&gt;=6.247,A99&lt;5.65,A99&gt;=5.05,D99&lt;1.45,A99&lt;5.95,F99&lt;2.5,D99&gt;=0.8),3.72,"shouldnthappen")))))))))))))))))))))))))))))))))))))</f>
        <v>4.35</v>
      </c>
      <c r="AP99" s="1" t="n">
        <f aca="false">IF(AND(F99&gt;=1.5,A99&lt;5.55),3.84,IF(AND(G99&gt;=0.52,A99&lt;4.75,F99&lt;1.5,A99&lt;5.55),1.16,IF(AND(A99&lt;5.65,A99&lt;5.85,D99&lt;1.55,A99&gt;=5.55),4.2,IF(AND(A99&gt;=5.65,A99&lt;5.85,D99&lt;1.55,A99&gt;=5.55),3.167,IF(AND(G99&gt;=0.798,A99&gt;=5.85,D99&lt;1.55,A99&gt;=5.55),4,IF(AND(F99&lt;2.5,H99&lt;14.1,D99&gt;=1.55,A99&gt;=5.55),4.84,IF(AND(A99&lt;7.2,H99&gt;=14.1,D99&gt;=1.55,A99&gt;=5.55),5.633,IF(AND(A99&gt;=7.2,H99&gt;=14.1,D99&gt;=1.55,A99&gt;=5.55),6.6,IF(AND(G99&lt;0.161,G99&lt;0.52,A99&lt;4.75,F99&lt;1.5,A99&lt;5.55),1.5,IF(AND(D99&gt;=0.5,G99&lt;0.676,A99&gt;=4.75,F99&lt;1.5,A99&lt;5.55),1.6,IF(AND(H99&lt;11.016,G99&gt;=0.676,A99&gt;=4.75,F99&lt;1.5,A99&lt;5.55),1.75,IF(AND(G99&lt;0.209,G99&lt;0.798,A99&gt;=5.85,D99&lt;1.55,A99&gt;=5.55),4.5,IF(AND(G99&gt;=0.74,F99&gt;=2.5,H99&lt;14.1,D99&gt;=1.55,A99&gt;=5.55),6.225,IF(AND(B99&lt;2.95,G99&gt;=0.161,G99&lt;0.52,A99&lt;4.75,F99&lt;1.5,A99&lt;5.55),1.4,IF(AND(B99&gt;=2.95,G99&gt;=0.161,G99&lt;0.52,A99&lt;4.75,F99&lt;1.5,A99&lt;5.55),1.34,IF(AND(B99&lt;3.15,D99&lt;0.5,G99&lt;0.676,A99&gt;=4.75,F99&lt;1.5,A99&lt;5.55),1.52,IF(AND(D99&lt;0.25,H99&gt;=11.016,G99&gt;=0.676,A99&gt;=4.75,F99&lt;1.5,A99&lt;5.55),1.567,IF(AND(D99&gt;=0.25,H99&gt;=11.016,G99&gt;=0.676,A99&gt;=4.75,F99&lt;1.5,A99&lt;5.55),1.5,IF(AND(H99&lt;7.47,G99&gt;=0.209,G99&lt;0.798,A99&gt;=5.85,D99&lt;1.55,A99&gt;=5.55),5.05,IF(AND(B99&lt;2.85,G99&lt;0.74,F99&gt;=2.5,H99&lt;14.1,D99&gt;=1.55,A99&gt;=5.55),5.35,IF(AND(B99&lt;3.3,B99&gt;=3.15,D99&lt;0.5,G99&lt;0.676,A99&gt;=4.75,F99&lt;1.5,A99&lt;5.55),1.2,IF(AND(D99&lt;1.45,H99&gt;=7.47,G99&gt;=0.209,G99&lt;0.798,A99&gt;=5.85,D99&lt;1.55,A99&gt;=5.55),4.66,IF(AND(D99&gt;=1.45,H99&gt;=7.47,G99&gt;=0.209,G99&lt;0.798,A99&gt;=5.85,D99&lt;1.55,A99&gt;=5.55),4.64,IF(AND(A99&gt;=7.05,B99&gt;=2.85,G99&lt;0.74,F99&gt;=2.5,H99&lt;14.1,D99&gt;=1.55,A99&gt;=5.55),5.8,IF(AND(B99&gt;=3.25,A99&lt;7.05,B99&gt;=2.85,G99&lt;0.74,F99&gt;=2.5,H99&lt;14.1,D99&gt;=1.55,A99&gt;=5.55),5.7,IF(AND(H99&gt;=13.641,D99&lt;0.25,B99&gt;=3.3,B99&gt;=3.15,D99&lt;0.5,G99&lt;0.676,A99&gt;=4.75,F99&lt;1.5,A99&lt;5.55),1.3,IF(AND(D99&lt;0.35,D99&gt;=0.25,B99&gt;=3.3,B99&gt;=3.15,D99&lt;0.5,G99&lt;0.676,A99&gt;=4.75,F99&lt;1.5,A99&lt;5.55),1.367,IF(AND(D99&gt;=0.35,D99&gt;=0.25,B99&gt;=3.3,B99&gt;=3.15,D99&lt;0.5,G99&lt;0.676,A99&gt;=4.75,F99&lt;1.5,A99&lt;5.55),1.3,IF(AND(A99&lt;6.35,B99&lt;3.25,A99&lt;7.05,B99&gt;=2.85,G99&lt;0.74,F99&gt;=2.5,H99&lt;14.1,D99&gt;=1.55,A99&gt;=5.55),5.6,IF(AND(A99&gt;=6.35,B99&lt;3.25,A99&lt;7.05,B99&gt;=2.85,G99&lt;0.74,F99&gt;=2.5,H99&lt;14.1,D99&gt;=1.55,A99&gt;=5.55),5.325,IF(AND(A99&lt;5.1,H99&lt;13.641,D99&lt;0.25,B99&gt;=3.3,B99&gt;=3.15,D99&lt;0.5,G99&lt;0.676,A99&gt;=4.75,F99&lt;1.5,A99&lt;5.55),1.4,IF(AND(H99&gt;=11.031,A99&gt;=5.1,H99&lt;13.641,D99&lt;0.25,B99&gt;=3.3,B99&gt;=3.15,D99&lt;0.5,G99&lt;0.676,A99&gt;=4.75,F99&lt;1.5,A99&lt;5.55),1.4,IF(AND(A99&lt;5.45,H99&lt;11.031,A99&gt;=5.1,H99&lt;13.641,D99&lt;0.25,B99&gt;=3.3,B99&gt;=3.15,D99&lt;0.5,G99&lt;0.676,A99&gt;=4.75,F99&lt;1.5,A99&lt;5.55),1.5,IF(AND(A99&gt;=5.45,H99&lt;11.031,A99&gt;=5.1,H99&lt;13.641,D99&lt;0.25,B99&gt;=3.3,B99&gt;=3.15,D99&lt;0.5,G99&lt;0.676,A99&gt;=4.75,F99&lt;1.5,A99&lt;5.55),1.4,"shouldnthappen"))))))))))))))))))))))))))))))))))</f>
        <v>3.167</v>
      </c>
      <c r="AQ99" s="1" t="n">
        <f aca="false">IF(AND(H99&lt;6.926,D99&gt;=0.35,F99&lt;1.5),1.9,IF(AND(G99&gt;=0.869,D99&gt;=1.75,F99&gt;=1.5),5.15,IF(AND(A99&lt;4.35,A99&lt;5.05,D99&lt;0.35,F99&lt;1.5),1.1,IF(AND(H99&lt;6.089,A99&gt;=5.05,D99&lt;0.35,F99&lt;1.5),1.7,IF(AND(H99&gt;=13.089,H99&gt;=6.926,D99&gt;=0.35,F99&lt;1.5),1.3,IF(AND(G99&lt;0.695,D99&lt;1.15,D99&lt;1.75,F99&gt;=1.5),3.62,IF(AND(G99&gt;=0.695,D99&lt;1.15,D99&lt;1.75,F99&gt;=1.5),3,IF(AND(G99&gt;=0.585,H99&gt;=6.089,A99&gt;=5.05,D99&lt;0.35,F99&lt;1.5),1.5,IF(AND(H99&lt;9.582,H99&lt;13.089,H99&gt;=6.926,D99&gt;=0.35,F99&lt;1.5),1.5,IF(AND(H99&gt;=9.582,H99&lt;13.089,H99&gt;=6.926,D99&gt;=0.35,F99&lt;1.5),1.6,IF(AND(D99&lt;1.35,H99&lt;9.349,D99&gt;=1.15,D99&lt;1.75,F99&gt;=1.5),3.867,IF(AND(D99&lt;2.05,A99&lt;7.05,G99&lt;0.869,D99&gt;=1.75,F99&gt;=1.5),4.9,IF(AND(B99&gt;=3.3,A99&gt;=7.05,G99&lt;0.869,D99&gt;=1.75,F99&gt;=1.5),6.1,IF(AND(G99&lt;0.347,H99&lt;11.218,A99&gt;=4.35,A99&lt;5.05,D99&lt;0.35,F99&lt;1.5),1.4,IF(AND(G99&gt;=0.347,H99&lt;11.218,A99&gt;=4.35,A99&lt;5.05,D99&lt;0.35,F99&lt;1.5),1.5,IF(AND(G99&gt;=0.265,H99&gt;=11.218,A99&gt;=4.35,A99&lt;5.05,D99&lt;0.35,F99&lt;1.5),1.45,IF(AND(A99&gt;=5.4,G99&lt;0.585,H99&gt;=6.089,A99&gt;=5.05,D99&lt;0.35,F99&lt;1.5),1.35,IF(AND(B99&gt;=2.9,D99&gt;=1.35,H99&lt;9.349,D99&gt;=1.15,D99&lt;1.75,F99&gt;=1.5),4.6,IF(AND(D99&gt;=1.35,A99&lt;6.15,H99&gt;=9.349,D99&gt;=1.15,D99&lt;1.75,F99&gt;=1.5),4.54,IF(AND(H99&lt;10.927,A99&gt;=6.15,H99&gt;=9.349,D99&gt;=1.15,D99&lt;1.75,F99&gt;=1.5),4.3,IF(AND(G99&lt;0.512,D99&gt;=2.05,A99&lt;7.05,G99&lt;0.869,D99&gt;=1.75,F99&gt;=1.5),5.533,IF(AND(G99&gt;=0.512,D99&gt;=2.05,A99&lt;7.05,G99&lt;0.869,D99&gt;=1.75,F99&gt;=1.5),5.88,IF(AND(H99&lt;11.551,B99&lt;3.3,A99&gt;=7.05,G99&lt;0.869,D99&gt;=1.75,F99&gt;=1.5),6.3,IF(AND(G99&lt;0.227,G99&lt;0.265,H99&gt;=11.218,A99&gt;=4.35,A99&lt;5.05,D99&lt;0.35,F99&lt;1.5),1.4,IF(AND(G99&gt;=0.227,G99&lt;0.265,H99&gt;=11.218,A99&gt;=4.35,A99&lt;5.05,D99&lt;0.35,F99&lt;1.5),1.26,IF(AND(H99&lt;11.031,A99&lt;5.4,G99&lt;0.585,H99&gt;=6.089,A99&gt;=5.05,D99&lt;0.35,F99&lt;1.5),1.5,IF(AND(H99&gt;=11.031,A99&lt;5.4,G99&lt;0.585,H99&gt;=6.089,A99&gt;=5.05,D99&lt;0.35,F99&lt;1.5),1.4,IF(AND(A99&lt;5.45,B99&lt;2.9,D99&gt;=1.35,H99&lt;9.349,D99&gt;=1.15,D99&lt;1.75,F99&gt;=1.5),4.5,IF(AND(A99&lt;5.9,D99&lt;1.35,A99&lt;6.15,H99&gt;=9.349,D99&gt;=1.15,D99&lt;1.75,F99&gt;=1.5),4.2,IF(AND(A99&gt;=5.9,D99&lt;1.35,A99&lt;6.15,H99&gt;=9.349,D99&gt;=1.15,D99&lt;1.75,F99&gt;=1.5),4,IF(AND(A99&gt;=6.75,H99&gt;=10.927,A99&gt;=6.15,H99&gt;=9.349,D99&gt;=1.15,D99&lt;1.75,F99&gt;=1.5),4.767,IF(AND(B99&lt;2.9,H99&gt;=11.551,B99&lt;3.3,A99&gt;=7.05,G99&lt;0.869,D99&gt;=1.75,F99&gt;=1.5),6.7,IF(AND(B99&gt;=2.9,H99&gt;=11.551,B99&lt;3.3,A99&gt;=7.05,G99&lt;0.869,D99&gt;=1.75,F99&gt;=1.5),6.6,IF(AND(B99&lt;2.45,A99&gt;=5.45,B99&lt;2.9,D99&gt;=1.35,H99&lt;9.349,D99&gt;=1.15,D99&lt;1.75,F99&gt;=1.5),5,IF(AND(B99&gt;=2.45,A99&gt;=5.45,B99&lt;2.9,D99&gt;=1.35,H99&lt;9.349,D99&gt;=1.15,D99&lt;1.75,F99&gt;=1.5),5.1,IF(AND(H99&lt;11.166,A99&lt;6.75,H99&gt;=10.927,A99&gt;=6.15,H99&gt;=9.349,D99&gt;=1.15,D99&lt;1.75,F99&gt;=1.5),4.9,IF(AND(G99&lt;0.228,H99&gt;=11.166,A99&lt;6.75,H99&gt;=10.927,A99&gt;=6.15,H99&gt;=9.349,D99&gt;=1.15,D99&lt;1.75,F99&gt;=1.5),4.7,IF(AND(H99&lt;13.531,G99&gt;=0.228,H99&gt;=11.166,A99&lt;6.75,H99&gt;=10.927,A99&gt;=6.15,H99&gt;=9.349,D99&gt;=1.15,D99&lt;1.75,F99&gt;=1.5),4.4,IF(AND(H99&gt;=13.531,G99&gt;=0.228,H99&gt;=11.166,A99&lt;6.75,H99&gt;=10.927,A99&gt;=6.15,H99&gt;=9.349,D99&gt;=1.15,D99&lt;1.75,F99&gt;=1.5),4.6,"shouldnthappen")))))))))))))))))))))))))))))))))))))))</f>
        <v>4.2</v>
      </c>
      <c r="AR99" s="1" t="n">
        <f aca="false">IF(AND(G99&gt;=0.93,B99&lt;3.65,F99&lt;1.5),1.7,IF(AND(H99&lt;6.542,B99&gt;=3.65,F99&lt;1.5),1.767,IF(AND(A99&gt;=7.05,D99&gt;=1.55,F99&gt;=1.5),6.3,IF(AND(G99&lt;0.123,H99&gt;=6.542,B99&gt;=3.65,F99&lt;1.5),1.367,IF(AND(A99&lt;5.15,A99&lt;5.65,D99&lt;1.55,F99&gt;=1.5),3.15,IF(AND(A99&lt;4.8,G99&gt;=0.447,G99&lt;0.93,B99&lt;3.65,F99&lt;1.5),1.24,IF(AND(A99&gt;=4.8,G99&gt;=0.447,G99&lt;0.93,B99&lt;3.65,F99&lt;1.5),1.4,IF(AND(G99&lt;0.151,G99&gt;=0.123,H99&gt;=6.542,B99&gt;=3.65,F99&lt;1.5),1.7,IF(AND(G99&gt;=0.151,G99&gt;=0.123,H99&gt;=6.542,B99&gt;=3.65,F99&lt;1.5),1.5,IF(AND(D99&gt;=1.45,A99&gt;=5.15,A99&lt;5.65,D99&lt;1.55,F99&gt;=1.5),4.5,IF(AND(B99&lt;2.65,D99&gt;=1.35,A99&gt;=5.65,D99&lt;1.55,F99&gt;=1.5),4.9,IF(AND(G99&lt;0.527,F99&lt;2.5,A99&lt;7.05,D99&gt;=1.55,F99&gt;=1.5),5.075,IF(AND(G99&gt;=0.527,F99&lt;2.5,A99&lt;7.05,D99&gt;=1.55,F99&gt;=1.5),4.7,IF(AND(A99&lt;4.65,G99&lt;0.265,G99&lt;0.447,G99&lt;0.93,B99&lt;3.65,F99&lt;1.5),1.42,IF(AND(G99&lt;0.3,G99&gt;=0.265,G99&lt;0.447,G99&lt;0.93,B99&lt;3.65,F99&lt;1.5),1.6,IF(AND(G99&gt;=0.3,G99&gt;=0.265,G99&lt;0.447,G99&lt;0.93,B99&lt;3.65,F99&lt;1.5),1.4,IF(AND(G99&lt;0.356,D99&lt;1.45,A99&gt;=5.15,A99&lt;5.65,D99&lt;1.55,F99&gt;=1.5),4.125,IF(AND(D99&lt;1.1,A99&lt;6.2,D99&lt;1.35,A99&gt;=5.65,D99&lt;1.55,F99&gt;=1.5),4.1,IF(AND(D99&gt;=1.1,A99&lt;6.2,D99&lt;1.35,A99&gt;=5.65,D99&lt;1.55,F99&gt;=1.5),4.175,IF(AND(H99&gt;=13.433,A99&gt;=6.2,D99&lt;1.35,A99&gt;=5.65,D99&lt;1.55,F99&gt;=1.5),4.6,IF(AND(G99&lt;0.437,B99&gt;=2.65,D99&gt;=1.35,A99&gt;=5.65,D99&lt;1.55,F99&gt;=1.5),4.625,IF(AND(G99&gt;=0.437,B99&gt;=2.65,D99&gt;=1.35,A99&gt;=5.65,D99&lt;1.55,F99&gt;=1.5),4.75,IF(AND(B99&gt;=3.15,H99&lt;11.146,F99&gt;=2.5,A99&lt;7.05,D99&gt;=1.55,F99&gt;=1.5),5.667,IF(AND(B99&lt;2.65,H99&gt;=11.146,F99&gt;=2.5,A99&lt;7.05,D99&gt;=1.55,F99&gt;=1.5),5.8,IF(AND(B99&lt;3.3,A99&gt;=4.65,G99&lt;0.265,G99&lt;0.447,G99&lt;0.93,B99&lt;3.65,F99&lt;1.5),1.32,IF(AND(B99&gt;=3.3,A99&gt;=4.65,G99&lt;0.265,G99&lt;0.447,G99&lt;0.93,B99&lt;3.65,F99&lt;1.5),1.425,IF(AND(B99&lt;2.8,G99&gt;=0.356,D99&lt;1.45,A99&gt;=5.15,A99&lt;5.65,D99&lt;1.55,F99&gt;=1.5),3.86,IF(AND(B99&gt;=2.8,G99&gt;=0.356,D99&lt;1.45,A99&gt;=5.15,A99&lt;5.65,D99&lt;1.55,F99&gt;=1.5),3.6,IF(AND(B99&lt;2.6,H99&lt;13.433,A99&gt;=6.2,D99&lt;1.35,A99&gt;=5.65,D99&lt;1.55,F99&gt;=1.5),4.4,IF(AND(B99&gt;=2.6,H99&lt;13.433,A99&gt;=6.2,D99&lt;1.35,A99&gt;=5.65,D99&lt;1.55,F99&gt;=1.5),4.3,IF(AND(G99&lt;0.151,B99&lt;3.15,H99&lt;11.146,F99&gt;=2.5,A99&lt;7.05,D99&gt;=1.55,F99&gt;=1.5),5.5,IF(AND(H99&lt;15.52,B99&gt;=2.65,H99&gt;=11.146,F99&gt;=2.5,A99&lt;7.05,D99&gt;=1.55,F99&gt;=1.5),5.4,IF(AND(H99&gt;=15.52,B99&gt;=2.65,H99&gt;=11.146,F99&gt;=2.5,A99&lt;7.05,D99&gt;=1.55,F99&gt;=1.5),5.733,IF(AND(H99&lt;10.74,G99&gt;=0.151,B99&lt;3.15,H99&lt;11.146,F99&gt;=2.5,A99&lt;7.05,D99&gt;=1.55,F99&gt;=1.5),5.12,IF(AND(H99&gt;=10.74,G99&gt;=0.151,B99&lt;3.15,H99&lt;11.146,F99&gt;=2.5,A99&lt;7.05,D99&gt;=1.55,F99&gt;=1.5),4.9,"shouldnthappen")))))))))))))))))))))))))))))))))))</f>
        <v>4.175</v>
      </c>
      <c r="AS99" s="1" t="n">
        <f aca="false">IF(AND(F99&gt;=1.5,A99&lt;5.55),4.18,IF(AND(F99&gt;=2.5,B99&lt;2.75,A99&gt;=5.55),5.38,IF(AND(G99&gt;=0.587,B99&lt;3.75,F99&lt;1.5,A99&lt;5.55),1.48,IF(AND(H99&lt;6.51,B99&gt;=3.75,F99&lt;1.5,A99&lt;5.55),1.9,IF(AND(H99&gt;=6.51,B99&gt;=3.75,F99&lt;1.5,A99&lt;5.55),1.425,IF(AND(G99&gt;=0.868,F99&lt;2.5,B99&lt;2.75,A99&gt;=5.55),4.65,IF(AND(F99&lt;1.5,D99&lt;1.55,B99&gt;=2.75,A99&gt;=5.55),1.7,IF(AND(G99&gt;=0.857,D99&gt;=1.55,B99&gt;=2.75,A99&gt;=5.55),5.033,IF(AND(G99&gt;=0.518,G99&lt;0.587,B99&lt;3.75,F99&lt;1.5,A99&lt;5.55),1,IF(AND(D99&lt;1.05,G99&lt;0.868,F99&lt;2.5,B99&lt;2.75,A99&gt;=5.55),3.5,IF(AND(G99&lt;0.404,D99&gt;=1.05,G99&lt;0.868,F99&lt;2.5,B99&lt;2.75,A99&gt;=5.55),4.2,IF(AND(G99&gt;=0.404,D99&gt;=1.05,G99&lt;0.868,F99&lt;2.5,B99&lt;2.75,A99&gt;=5.55),3.94,IF(AND(F99&lt;2.5,B99&lt;2.95,F99&gt;=1.5,D99&lt;1.55,B99&gt;=2.75,A99&gt;=5.55),4.68,IF(AND(F99&gt;=2.5,B99&lt;2.95,F99&gt;=1.5,D99&lt;1.55,B99&gt;=2.75,A99&gt;=5.55),5.1,IF(AND(H99&lt;10.883,B99&gt;=2.95,F99&gt;=1.5,D99&lt;1.55,B99&gt;=2.75,A99&gt;=5.55),4.15,IF(AND(H99&gt;=10.883,B99&gt;=2.95,F99&gt;=1.5,D99&lt;1.55,B99&gt;=2.75,A99&gt;=5.55),4.5,IF(AND(H99&gt;=14.1,D99&lt;2.05,G99&lt;0.857,D99&gt;=1.55,B99&gt;=2.75,A99&gt;=5.55),6.6,IF(AND(G99&lt;0.063,B99&lt;3.15,G99&lt;0.518,G99&lt;0.587,B99&lt;3.75,F99&lt;1.5,A99&lt;5.55),1.4,IF(AND(G99&gt;=0.063,B99&lt;3.15,G99&lt;0.518,G99&lt;0.587,B99&lt;3.75,F99&lt;1.5,A99&lt;5.55),1.5,IF(AND(H99&gt;=10.563,B99&gt;=3.15,G99&lt;0.518,G99&lt;0.587,B99&lt;3.75,F99&lt;1.5,A99&lt;5.55),1.325,IF(AND(B99&lt;2.95,H99&lt;14.1,D99&lt;2.05,G99&lt;0.857,D99&gt;=1.55,B99&gt;=2.75,A99&gt;=5.55),6.125,IF(AND(A99&lt;6.65,G99&lt;0.364,D99&gt;=2.05,G99&lt;0.857,D99&gt;=1.55,B99&gt;=2.75,A99&gt;=5.55),5.45,IF(AND(G99&gt;=0.774,G99&gt;=0.364,D99&gt;=2.05,G99&lt;0.857,D99&gt;=1.55,B99&gt;=2.75,A99&gt;=5.55),5.4,IF(AND(H99&gt;=9.279,H99&lt;10.563,B99&gt;=3.15,G99&lt;0.518,G99&lt;0.587,B99&lt;3.75,F99&lt;1.5,A99&lt;5.55),1.475,IF(AND(D99&lt;1.65,B99&gt;=2.95,H99&lt;14.1,D99&lt;2.05,G99&lt;0.857,D99&gt;=1.55,B99&gt;=2.75,A99&gt;=5.55),5.8,IF(AND(B99&lt;3.15,A99&gt;=6.65,G99&lt;0.364,D99&gt;=2.05,G99&lt;0.857,D99&gt;=1.55,B99&gt;=2.75,A99&gt;=5.55),5.3,IF(AND(B99&gt;=3.15,A99&gt;=6.65,G99&lt;0.364,D99&gt;=2.05,G99&lt;0.857,D99&gt;=1.55,B99&gt;=2.75,A99&gt;=5.55),5.7,IF(AND(A99&gt;=6.75,G99&lt;0.774,G99&gt;=0.364,D99&gt;=2.05,G99&lt;0.857,D99&gt;=1.55,B99&gt;=2.75,A99&gt;=5.55),5.9,IF(AND(G99&lt;0.417,H99&lt;9.279,H99&lt;10.563,B99&gt;=3.15,G99&lt;0.518,G99&lt;0.587,B99&lt;3.75,F99&lt;1.5,A99&lt;5.55),1.4,IF(AND(G99&gt;=0.417,H99&lt;9.279,H99&lt;10.563,B99&gt;=3.15,G99&lt;0.518,G99&lt;0.587,B99&lt;3.75,F99&lt;1.5,A99&lt;5.55),1.3,IF(AND(A99&lt;6.3,D99&gt;=1.65,B99&gt;=2.95,H99&lt;14.1,D99&lt;2.05,G99&lt;0.857,D99&gt;=1.55,B99&gt;=2.75,A99&gt;=5.55),4.9,IF(AND(A99&gt;=6.3,D99&gt;=1.65,B99&gt;=2.95,H99&lt;14.1,D99&lt;2.05,G99&lt;0.857,D99&gt;=1.55,B99&gt;=2.75,A99&gt;=5.55),5.3,IF(AND(G99&gt;=0.657,A99&lt;6.75,G99&lt;0.774,G99&gt;=0.364,D99&gt;=2.05,G99&lt;0.857,D99&gt;=1.55,B99&gt;=2.75,A99&gt;=5.55),6,IF(AND(B99&lt;3.2,G99&lt;0.657,A99&lt;6.75,G99&lt;0.774,G99&gt;=0.364,D99&gt;=2.05,G99&lt;0.857,D99&gt;=1.55,B99&gt;=2.75,A99&gt;=5.55),5.6,IF(AND(B99&gt;=3.2,G99&lt;0.657,A99&lt;6.75,G99&lt;0.774,G99&gt;=0.364,D99&gt;=2.05,G99&lt;0.857,D99&gt;=1.55,B99&gt;=2.75,A99&gt;=5.55),5.65,"shouldnthappen")))))))))))))))))))))))))))))))))))</f>
        <v>4.68</v>
      </c>
      <c r="AT99" s="1" t="n">
        <f aca="false">IF(AND(H99&gt;=16.284,A99&gt;=5.55),6.533,IF(AND(G99&gt;=0.52,A99&lt;4.85,A99&lt;5.55),1.05,IF(AND(G99&lt;0.227,G99&lt;0.52,A99&lt;4.85,A99&lt;5.55),1.4,IF(AND(G99&gt;=0.227,G99&lt;0.52,A99&lt;4.85,A99&lt;5.55),1.3,IF(AND(D99&gt;=0.45,F99&lt;1.5,A99&gt;=4.85,A99&lt;5.55),1.667,IF(AND(B99&gt;=2.75,F99&gt;=1.5,A99&gt;=4.85,A99&lt;5.55),4.5,IF(AND(F99&lt;2.5,B99&gt;=3.15,H99&lt;16.284,A99&gt;=5.55),4.7,IF(AND(G99&gt;=0.934,D99&lt;0.45,F99&lt;1.5,A99&gt;=4.85,A99&lt;5.55),1.7,IF(AND(D99&gt;=1.2,B99&lt;2.75,F99&gt;=1.5,A99&gt;=4.85,A99&lt;5.55),4.25,IF(AND(G99&gt;=0.774,F99&gt;=2.5,B99&gt;=3.15,H99&lt;16.284,A99&gt;=5.55),5.4,IF(AND(B99&lt;3.1,G99&lt;0.934,D99&lt;0.45,F99&lt;1.5,A99&gt;=4.85,A99&lt;5.55),1.6,IF(AND(D99&lt;1.05,D99&lt;1.2,B99&lt;2.75,F99&gt;=1.5,A99&gt;=4.85,A99&lt;5.55),3.433,IF(AND(D99&gt;=1.05,D99&lt;1.2,B99&lt;2.75,F99&gt;=1.5,A99&gt;=4.85,A99&lt;5.55),3.267,IF(AND(H99&lt;8.486,D99&lt;1.35,F99&lt;2.5,B99&lt;3.15,H99&lt;16.284,A99&gt;=5.55),3.85,IF(AND(D99&gt;=1.55,D99&gt;=1.35,F99&lt;2.5,B99&lt;3.15,H99&lt;16.284,A99&gt;=5.55),5.1,IF(AND(H99&lt;10.464,A99&lt;6.35,F99&gt;=2.5,B99&lt;3.15,H99&lt;16.284,A99&gt;=5.55),5.08,IF(AND(H99&gt;=10.464,A99&lt;6.35,F99&gt;=2.5,B99&lt;3.15,H99&lt;16.284,A99&gt;=5.55),4.9,IF(AND(D99&lt;1.85,A99&gt;=6.35,F99&gt;=2.5,B99&lt;3.15,H99&lt;16.284,A99&gt;=5.55),5.8,IF(AND(H99&gt;=10.393,G99&lt;0.774,F99&gt;=2.5,B99&gt;=3.15,H99&lt;16.284,A99&gt;=5.55),5.425,IF(AND(B99&lt;2.6,H99&gt;=8.486,D99&lt;1.35,F99&lt;2.5,B99&lt;3.15,H99&lt;16.284,A99&gt;=5.55),3.9,IF(AND(G99&gt;=0.567,D99&lt;1.55,D99&gt;=1.35,F99&lt;2.5,B99&lt;3.15,H99&lt;16.284,A99&gt;=5.55),4.4,IF(AND(B99&lt;3.25,H99&lt;10.393,G99&lt;0.774,F99&gt;=2.5,B99&gt;=3.15,H99&lt;16.284,A99&gt;=5.55),5.7,IF(AND(B99&gt;=3.25,H99&lt;10.393,G99&lt;0.774,F99&gt;=2.5,B99&gt;=3.15,H99&lt;16.284,A99&gt;=5.55),5.98,IF(AND(G99&lt;0.079,G99&lt;0.338,B99&gt;=3.1,G99&lt;0.934,D99&lt;0.45,F99&lt;1.5,A99&gt;=4.85,A99&lt;5.55),1.425,IF(AND(B99&lt;3.35,G99&gt;=0.338,B99&gt;=3.1,G99&lt;0.934,D99&lt;0.45,F99&lt;1.5,A99&gt;=4.85,A99&lt;5.55),1.4,IF(AND(G99&lt;0.404,B99&gt;=2.6,H99&gt;=8.486,D99&lt;1.35,F99&lt;2.5,B99&lt;3.15,H99&lt;16.284,A99&gt;=5.55),4.3,IF(AND(G99&gt;=0.404,B99&gt;=2.6,H99&gt;=8.486,D99&lt;1.35,F99&lt;2.5,B99&lt;3.15,H99&lt;16.284,A99&gt;=5.55),4.025,IF(AND(B99&gt;=3.05,G99&lt;0.567,D99&lt;1.55,D99&gt;=1.35,F99&lt;2.5,B99&lt;3.15,H99&lt;16.284,A99&gt;=5.55),4.7,IF(AND(A99&lt;6.45,H99&lt;10.667,D99&gt;=1.85,A99&gt;=6.35,F99&gt;=2.5,B99&lt;3.15,H99&lt;16.284,A99&gt;=5.55),5.3,IF(AND(A99&gt;=6.45,H99&lt;10.667,D99&gt;=1.85,A99&gt;=6.35,F99&gt;=2.5,B99&lt;3.15,H99&lt;16.284,A99&gt;=5.55),5.167,IF(AND(B99&lt;2.95,H99&gt;=10.667,D99&gt;=1.85,A99&gt;=6.35,F99&gt;=2.5,B99&lt;3.15,H99&lt;16.284,A99&gt;=5.55),5.6,IF(AND(B99&gt;=2.95,H99&gt;=10.667,D99&gt;=1.85,A99&gt;=6.35,F99&gt;=2.5,B99&lt;3.15,H99&lt;16.284,A99&gt;=5.55),5.5,IF(AND(H99&lt;10.325,G99&gt;=0.079,G99&lt;0.338,B99&gt;=3.1,G99&lt;0.934,D99&lt;0.45,F99&lt;1.5,A99&gt;=4.85,A99&lt;5.55),1.5,IF(AND(G99&lt;0.385,B99&gt;=3.35,G99&gt;=0.338,B99&gt;=3.1,G99&lt;0.934,D99&lt;0.45,F99&lt;1.5,A99&gt;=4.85,A99&lt;5.55),1.5,IF(AND(G99&gt;=0.385,B99&gt;=3.35,G99&gt;=0.338,B99&gt;=3.1,G99&lt;0.934,D99&lt;0.45,F99&lt;1.5,A99&gt;=4.85,A99&lt;5.55),1.42,IF(AND(B99&lt;2.5,B99&lt;3.05,G99&lt;0.567,D99&lt;1.55,D99&gt;=1.35,F99&lt;2.5,B99&lt;3.15,H99&lt;16.284,A99&gt;=5.55),4.5,IF(AND(B99&gt;=2.5,B99&lt;3.05,G99&lt;0.567,D99&lt;1.55,D99&gt;=1.35,F99&lt;2.5,B99&lt;3.15,H99&lt;16.284,A99&gt;=5.55),4.56,IF(AND(H99&lt;12.506,H99&gt;=10.325,G99&gt;=0.079,G99&lt;0.338,B99&gt;=3.1,G99&lt;0.934,D99&lt;0.45,F99&lt;1.5,A99&gt;=4.85,A99&lt;5.55),1.2,IF(AND(H99&gt;=12.506,H99&gt;=10.325,G99&gt;=0.079,G99&lt;0.338,B99&gt;=3.1,G99&lt;0.934,D99&lt;0.45,F99&lt;1.5,A99&gt;=4.85,A99&lt;5.55),1.3,"shouldnthappen")))))))))))))))))))))))))))))))))))))))</f>
        <v>4.3</v>
      </c>
      <c r="AU99" s="1" t="n">
        <f aca="false">IF(AND(G99&gt;=0.52,B99&lt;3.05,F99&lt;1.5),1.1,IF(AND(G99&lt;0.35,G99&lt;0.52,B99&lt;3.05,F99&lt;1.5),1.4,IF(AND(G99&gt;=0.35,G99&lt;0.52,B99&lt;3.05,F99&lt;1.5),1.3,IF(AND(G99&gt;=0.227,G99&lt;0.347,B99&gt;=3.05,F99&lt;1.5),1.32,IF(AND(H99&lt;6.417,G99&gt;=0.347,B99&gt;=3.05,F99&lt;1.5),1.7,IF(AND(A99&gt;=7.25,A99&gt;=6.6,F99&gt;=2.5,F99&gt;=1.5),6.35,IF(AND(G99&lt;0.11,G99&lt;0.227,G99&lt;0.347,B99&gt;=3.05,F99&lt;1.5),1.333,IF(AND(H99&lt;9.441,H99&gt;=6.417,G99&gt;=0.347,B99&gt;=3.05,F99&lt;1.5),1.425,IF(AND(B99&lt;2.75,G99&lt;0.451,H99&lt;10.266,F99&lt;2.5,F99&gt;=1.5),4,IF(AND(B99&gt;=2.75,G99&lt;0.451,H99&lt;10.266,F99&lt;2.5,F99&gt;=1.5),4.433,IF(AND(G99&gt;=0.865,G99&gt;=0.451,H99&lt;10.266,F99&lt;2.5,F99&gt;=1.5),4.2,IF(AND(B99&lt;2.45,H99&lt;13.665,H99&gt;=10.266,F99&lt;2.5,F99&gt;=1.5),3.7,IF(AND(G99&lt;0.302,H99&gt;=13.665,H99&gt;=10.266,F99&lt;2.5,F99&gt;=1.5),5,IF(AND(B99&lt;2.9,A99&lt;6.1,A99&lt;6.6,F99&gt;=2.5,F99&gt;=1.5),5.06,IF(AND(B99&gt;=2.9,A99&lt;6.1,A99&lt;6.6,F99&gt;=2.5,F99&gt;=1.5),4.8,IF(AND(B99&lt;3.05,A99&gt;=6.1,A99&lt;6.6,F99&gt;=2.5,F99&gt;=1.5),5.6,IF(AND(B99&gt;=3.05,A99&gt;=6.1,A99&lt;6.6,F99&gt;=2.5,F99&gt;=1.5),5.267,IF(AND(H99&gt;=14.564,A99&lt;7.25,A99&gt;=6.6,F99&gt;=2.5,F99&gt;=1.5),5.6,IF(AND(H99&gt;=14.309,G99&gt;=0.11,G99&lt;0.227,G99&lt;0.347,B99&gt;=3.05,F99&lt;1.5),1.7,IF(AND(D99&lt;0.4,H99&gt;=9.441,H99&gt;=6.417,G99&gt;=0.347,B99&gt;=3.05,F99&lt;1.5),1.5,IF(AND(D99&gt;=0.4,H99&gt;=9.441,H99&gt;=6.417,G99&gt;=0.347,B99&gt;=3.05,F99&lt;1.5),1.633,IF(AND(A99&lt;5.35,G99&lt;0.865,G99&gt;=0.451,H99&lt;10.266,F99&lt;2.5,F99&gt;=1.5),3.15,IF(AND(D99&lt;1.45,G99&gt;=0.302,H99&gt;=13.665,H99&gt;=10.266,F99&lt;2.5,F99&gt;=1.5),4.74,IF(AND(D99&gt;=1.45,G99&gt;=0.302,H99&gt;=13.665,H99&gt;=10.266,F99&lt;2.5,F99&gt;=1.5),4.567,IF(AND(H99&lt;8.836,H99&lt;14.564,A99&lt;7.25,A99&gt;=6.6,F99&gt;=2.5,F99&gt;=1.5),5.7,IF(AND(H99&gt;=8.836,H99&lt;14.564,A99&lt;7.25,A99&gt;=6.6,F99&gt;=2.5,F99&gt;=1.5),5.9,IF(AND(H99&lt;11.53,H99&lt;14.309,G99&gt;=0.11,G99&lt;0.227,G99&lt;0.347,B99&gt;=3.05,F99&lt;1.5),1.5,IF(AND(H99&gt;=11.53,H99&lt;14.309,G99&gt;=0.11,G99&lt;0.227,G99&lt;0.347,B99&gt;=3.05,F99&lt;1.5),1.467,IF(AND(H99&lt;9.386,A99&gt;=5.35,G99&lt;0.865,G99&gt;=0.451,H99&lt;10.266,F99&lt;2.5,F99&gt;=1.5),3.56,IF(AND(H99&gt;=9.386,A99&gt;=5.35,G99&lt;0.865,G99&gt;=0.451,H99&lt;10.266,F99&lt;2.5,F99&gt;=1.5),4.2,IF(AND(H99&lt;11.036,D99&lt;1.45,B99&gt;=2.45,H99&lt;13.665,H99&gt;=10.266,F99&lt;2.5,F99&gt;=1.5),4.45,IF(AND(H99&gt;=11.036,D99&lt;1.45,B99&gt;=2.45,H99&lt;13.665,H99&gt;=10.266,F99&lt;2.5,F99&gt;=1.5),4.1,IF(AND(G99&gt;=0.585,D99&gt;=1.45,B99&gt;=2.45,H99&lt;13.665,H99&gt;=10.266,F99&lt;2.5,F99&gt;=1.5),4.9,IF(AND(H99&lt;11.743,G99&lt;0.585,D99&gt;=1.45,B99&gt;=2.45,H99&lt;13.665,H99&gt;=10.266,F99&lt;2.5,F99&gt;=1.5),4.7,IF(AND(H99&gt;=11.743,G99&lt;0.585,D99&gt;=1.45,B99&gt;=2.45,H99&lt;13.665,H99&gt;=10.266,F99&lt;2.5,F99&gt;=1.5),4.5,"shouldnthappen")))))))))))))))))))))))))))))))))))</f>
        <v>4.74</v>
      </c>
      <c r="AV99" s="1" t="n">
        <f aca="false">IF(AND(G99&gt;=0.356,F99&gt;=1.5,A99&lt;5.75),3.52,IF(AND(A99&lt;7.25,A99&gt;=7.1,A99&gt;=5.75),5.875,IF(AND(A99&gt;=7.25,A99&gt;=7.1,A99&gt;=5.75),6.5,IF(AND(D99&gt;=0.35,G99&gt;=0.586,F99&lt;1.5,A99&lt;5.75),1.8,IF(AND(D99&lt;1.4,G99&lt;0.356,F99&gt;=1.5,A99&lt;5.75),4.2,IF(AND(D99&gt;=1.4,G99&lt;0.356,F99&gt;=1.5,A99&lt;5.75),4.5,IF(AND(H99&gt;=11.218,A99&lt;5.05,G99&lt;0.586,F99&lt;1.5,A99&lt;5.75),1.225,IF(AND(G99&gt;=0.253,A99&gt;=5.05,G99&lt;0.586,F99&lt;1.5,A99&lt;5.75),1.3,IF(AND(B99&gt;=3.75,D99&lt;0.35,G99&gt;=0.586,F99&lt;1.5,A99&lt;5.75),1.567,IF(AND(B99&lt;2.85,D99&lt;1.35,D99&lt;1.65,A99&lt;7.1,A99&gt;=5.75),4.26,IF(AND(B99&gt;=2.85,D99&lt;1.35,D99&lt;1.65,A99&lt;7.1,A99&gt;=5.75),4.45,IF(AND(A99&lt;6.05,H99&lt;12.921,D99&gt;=1.65,A99&lt;7.1,A99&gt;=5.75),5.1,IF(AND(H99&gt;=15.338,H99&gt;=12.921,D99&gt;=1.65,A99&lt;7.1,A99&gt;=5.75),5.55,IF(AND(G99&lt;0.418,H99&lt;11.218,A99&lt;5.05,G99&lt;0.586,F99&lt;1.5,A99&lt;5.75),1.42,IF(AND(G99&gt;=0.418,H99&lt;11.218,A99&lt;5.05,G99&lt;0.586,F99&lt;1.5,A99&lt;5.75),1.3,IF(AND(H99&gt;=13.321,G99&lt;0.253,A99&gt;=5.05,G99&lt;0.586,F99&lt;1.5,A99&lt;5.75),1.7,IF(AND(H99&lt;6.089,B99&lt;3.75,D99&lt;0.35,G99&gt;=0.586,F99&lt;1.5,A99&lt;5.75),1.7,IF(AND(H99&gt;=6.089,B99&lt;3.75,D99&lt;0.35,G99&gt;=0.586,F99&lt;1.5,A99&lt;5.75),1.5,IF(AND(B99&lt;2.9,D99&lt;1.45,D99&gt;=1.35,D99&lt;1.65,A99&lt;7.1,A99&gt;=5.75),4.8,IF(AND(B99&gt;=2.9,D99&lt;1.45,D99&gt;=1.35,D99&lt;1.65,A99&lt;7.1,A99&gt;=5.75),4.475,IF(AND(B99&lt;2.5,D99&gt;=1.45,D99&gt;=1.35,D99&lt;1.65,A99&lt;7.1,A99&gt;=5.75),4.5,IF(AND(H99&lt;8.884,A99&gt;=6.05,H99&lt;12.921,D99&gt;=1.65,A99&lt;7.1,A99&gt;=5.75),5.4,IF(AND(A99&lt;6.3,H99&lt;15.338,H99&gt;=12.921,D99&gt;=1.65,A99&lt;7.1,A99&gt;=5.75),4.967,IF(AND(A99&gt;=6.3,H99&lt;15.338,H99&gt;=12.921,D99&gt;=1.65,A99&lt;7.1,A99&gt;=5.75),5.133,IF(AND(H99&lt;10.826,H99&lt;13.321,G99&lt;0.253,A99&gt;=5.05,G99&lt;0.586,F99&lt;1.5,A99&lt;5.75),1.5,IF(AND(H99&gt;=10.826,H99&lt;13.321,G99&lt;0.253,A99&gt;=5.05,G99&lt;0.586,F99&lt;1.5,A99&lt;5.75),1.4,IF(AND(H99&lt;7.47,B99&gt;=2.5,D99&gt;=1.45,D99&gt;=1.35,D99&lt;1.65,A99&lt;7.1,A99&gt;=5.75),5.1,IF(AND(H99&gt;=7.47,B99&gt;=2.5,D99&gt;=1.45,D99&gt;=1.35,D99&lt;1.65,A99&lt;7.1,A99&gt;=5.75),4.725,IF(AND(H99&lt;9.637,H99&gt;=8.884,A99&gt;=6.05,H99&lt;12.921,D99&gt;=1.65,A99&lt;7.1,A99&gt;=5.75),5.9,IF(AND(B99&lt;2.6,H99&gt;=9.637,H99&gt;=8.884,A99&gt;=6.05,H99&lt;12.921,D99&gt;=1.65,A99&lt;7.1,A99&gt;=5.75),5.8,IF(AND(B99&lt;2.75,B99&gt;=2.6,H99&gt;=9.637,H99&gt;=8.884,A99&gt;=6.05,H99&lt;12.921,D99&gt;=1.65,A99&lt;7.1,A99&gt;=5.75),5.3,IF(AND(D99&lt;2.25,B99&gt;=2.75,B99&gt;=2.6,H99&gt;=9.637,H99&gt;=8.884,A99&gt;=6.05,H99&lt;12.921,D99&gt;=1.65,A99&lt;7.1,A99&gt;=5.75),5.6,IF(AND(D99&gt;=2.25,B99&gt;=2.75,B99&gt;=2.6,H99&gt;=9.637,H99&gt;=8.884,A99&gt;=6.05,H99&lt;12.921,D99&gt;=1.65,A99&lt;7.1,A99&gt;=5.75),5.5,"shouldnthappen")))))))))))))))))))))))))))))))))</f>
        <v>4.2</v>
      </c>
      <c r="AW99" s="1" t="n">
        <f aca="false">IF(AND(G99&gt;=0.905,F99&lt;1.5),1.767,IF(AND(H99&gt;=16.674,F99&gt;=1.5),6.55,IF(AND(A99&lt;4.35,H99&lt;14.344,G99&lt;0.905,F99&lt;1.5),1.1,IF(AND(B99&lt;3.65,H99&gt;=14.344,G99&lt;0.905,F99&lt;1.5),1.5,IF(AND(B99&gt;=3.65,H99&gt;=14.344,G99&lt;0.905,F99&lt;1.5),1.65,IF(AND(B99&lt;2.6,F99&gt;=2.5,H99&lt;16.674,F99&gt;=1.5),4.5,IF(AND(D99&gt;=0.45,A99&gt;=4.35,H99&lt;14.344,G99&lt;0.905,F99&lt;1.5),1.65,IF(AND(D99&lt;1.15,A99&lt;5.9,F99&lt;2.5,H99&lt;16.674,F99&gt;=1.5),3.56,IF(AND(B99&lt;2.75,A99&gt;=5.9,F99&lt;2.5,H99&lt;16.674,F99&gt;=1.5),5,IF(AND(H99&lt;13.531,B99&gt;=2.75,A99&gt;=5.9,F99&lt;2.5,H99&lt;16.674,F99&gt;=1.5),4.333,IF(AND(B99&lt;3.2,G99&gt;=0.669,B99&gt;=2.6,F99&gt;=2.5,H99&lt;16.674,F99&gt;=1.5),5.08,IF(AND(B99&gt;=3.2,G99&gt;=0.669,B99&gt;=2.6,F99&gt;=2.5,H99&lt;16.674,F99&gt;=1.5),5.4,IF(AND(B99&lt;3.15,A99&lt;5.05,D99&lt;0.45,A99&gt;=4.35,H99&lt;14.344,G99&lt;0.905,F99&lt;1.5),1.45,IF(AND(A99&gt;=5.55,A99&gt;=5.05,D99&lt;0.45,A99&gt;=4.35,H99&lt;14.344,G99&lt;0.905,F99&lt;1.5),1.5,IF(AND(A99&lt;5.55,A99&lt;5.65,D99&gt;=1.15,A99&lt;5.9,F99&lt;2.5,H99&lt;16.674,F99&gt;=1.5),3.95,IF(AND(A99&gt;=5.55,A99&lt;5.65,D99&gt;=1.15,A99&lt;5.9,F99&lt;2.5,H99&lt;16.674,F99&gt;=1.5),3.82,IF(AND(G99&lt;0.39,A99&gt;=5.65,D99&gt;=1.15,A99&lt;5.9,F99&lt;2.5,H99&lt;16.674,F99&gt;=1.5),4.35,IF(AND(G99&gt;=0.39,A99&gt;=5.65,D99&gt;=1.15,A99&lt;5.9,F99&lt;2.5,H99&lt;16.674,F99&gt;=1.5),3.95,IF(AND(G99&lt;0.466,H99&gt;=13.531,B99&gt;=2.75,A99&gt;=5.9,F99&lt;2.5,H99&lt;16.674,F99&gt;=1.5),4.8,IF(AND(G99&gt;=0.466,H99&gt;=13.531,B99&gt;=2.75,A99&gt;=5.9,F99&lt;2.5,H99&lt;16.674,F99&gt;=1.5),4.7,IF(AND(H99&lt;10.144,D99&lt;2.05,G99&lt;0.669,B99&gt;=2.6,F99&gt;=2.5,H99&lt;16.674,F99&gt;=1.5),5.3,IF(AND(H99&gt;=10.144,D99&lt;2.05,G99&lt;0.669,B99&gt;=2.6,F99&gt;=2.5,H99&lt;16.674,F99&gt;=1.5),5.133,IF(AND(D99&gt;=2.45,D99&gt;=2.05,G99&lt;0.669,B99&gt;=2.6,F99&gt;=2.5,H99&lt;16.674,F99&gt;=1.5),5.9,IF(AND(B99&lt;3.25,B99&gt;=3.15,A99&lt;5.05,D99&lt;0.45,A99&gt;=4.35,H99&lt;14.344,G99&lt;0.905,F99&lt;1.5),1.2,IF(AND(B99&gt;=3.25,B99&gt;=3.15,A99&lt;5.05,D99&lt;0.45,A99&gt;=4.35,H99&lt;14.344,G99&lt;0.905,F99&lt;1.5),1.36,IF(AND(B99&gt;=3.8,A99&lt;5.55,A99&gt;=5.05,D99&lt;0.45,A99&gt;=4.35,H99&lt;14.344,G99&lt;0.905,F99&lt;1.5),1.3,IF(AND(G99&lt;0.05,B99&lt;3.8,A99&lt;5.55,A99&gt;=5.05,D99&lt;0.45,A99&gt;=4.35,H99&lt;14.344,G99&lt;0.905,F99&lt;1.5),1.4,IF(AND(G99&lt;0.107,G99&lt;0.395,D99&lt;2.45,D99&gt;=2.05,G99&lt;0.669,B99&gt;=2.6,F99&gt;=2.5,H99&lt;16.674,F99&gt;=1.5),5.667,IF(AND(G99&lt;0.537,G99&gt;=0.395,D99&lt;2.45,D99&gt;=2.05,G99&lt;0.669,B99&gt;=2.6,F99&gt;=2.5,H99&lt;16.674,F99&gt;=1.5),5.6,IF(AND(G99&gt;=0.537,G99&gt;=0.395,D99&lt;2.45,D99&gt;=2.05,G99&lt;0.669,B99&gt;=2.6,F99&gt;=2.5,H99&lt;16.674,F99&gt;=1.5),5.775,IF(AND(B99&lt;3.6,G99&gt;=0.05,B99&lt;3.8,A99&lt;5.55,A99&gt;=5.05,D99&lt;0.45,A99&gt;=4.35,H99&lt;14.344,G99&lt;0.905,F99&lt;1.5),1.475,IF(AND(B99&gt;=3.6,G99&gt;=0.05,B99&lt;3.8,A99&lt;5.55,A99&gt;=5.05,D99&lt;0.45,A99&gt;=4.35,H99&lt;14.344,G99&lt;0.905,F99&lt;1.5),1.5,IF(AND(G99&lt;0.312,G99&gt;=0.107,G99&lt;0.395,D99&lt;2.45,D99&gt;=2.05,G99&lt;0.669,B99&gt;=2.6,F99&gt;=2.5,H99&lt;16.674,F99&gt;=1.5),5.18,IF(AND(G99&gt;=0.312,G99&gt;=0.107,G99&lt;0.395,D99&lt;2.45,D99&gt;=2.05,G99&lt;0.669,B99&gt;=2.6,F99&gt;=2.5,H99&lt;16.674,F99&gt;=1.5),5.4,"shouldnthappen"))))))))))))))))))))))))))))))))))</f>
        <v>4.35</v>
      </c>
      <c r="AX99" s="1" t="n">
        <f aca="false">IF(AND(D99&gt;=1.3,B99&gt;=3.45),6.25,IF(AND(B99&lt;2.75,A99&lt;5.25,B99&lt;3.45),3.9,IF(AND(D99&lt;0.25,D99&lt;1.3,B99&gt;=3.45),1.16,IF(AND(A99&gt;=5.05,B99&gt;=2.75,A99&lt;5.25,B99&lt;3.45),1.7,IF(AND(D99&lt;0.7,F99&lt;2.5,A99&gt;=5.25,B99&lt;3.45),1.5,IF(AND(H99&gt;=16.284,F99&gt;=2.5,A99&gt;=5.25,B99&lt;3.45),6.6,IF(AND(G99&lt;0.123,D99&gt;=0.25,D99&lt;1.3,B99&gt;=3.45),1.3,IF(AND(A99&lt;4.5,A99&lt;5.05,B99&gt;=2.75,A99&lt;5.25,B99&lt;3.45),1.3,IF(AND(A99&lt;5.05,G99&gt;=0.123,D99&gt;=0.25,D99&lt;1.3,B99&gt;=3.45),1.6,IF(AND(B99&lt;3.15,A99&gt;=4.5,A99&lt;5.05,B99&gt;=2.75,A99&lt;5.25,B99&lt;3.45),1.54,IF(AND(B99&gt;=3.15,A99&gt;=4.5,A99&lt;5.05,B99&gt;=2.75,A99&lt;5.25,B99&lt;3.45),1.35,IF(AND(D99&gt;=1.4,A99&lt;5.9,D99&gt;=0.7,F99&lt;2.5,A99&gt;=5.25,B99&lt;3.45),4.5,IF(AND(D99&gt;=1.55,A99&gt;=5.9,D99&gt;=0.7,F99&lt;2.5,A99&gt;=5.25,B99&lt;3.45),4.95,IF(AND(G99&gt;=0.682,D99&gt;=2.05,H99&lt;16.284,F99&gt;=2.5,A99&gt;=5.25,B99&lt;3.45),5.26,IF(AND(A99&lt;5.4,A99&gt;=5.05,G99&gt;=0.123,D99&gt;=0.25,D99&lt;1.3,B99&gt;=3.45),1.64,IF(AND(A99&gt;=5.4,A99&gt;=5.05,G99&gt;=0.123,D99&gt;=0.25,D99&lt;1.3,B99&gt;=3.45),1.6,IF(AND(G99&lt;0.372,D99&lt;1.4,A99&lt;5.9,D99&gt;=0.7,F99&lt;2.5,A99&gt;=5.25,B99&lt;3.45),4.175,IF(AND(D99&lt;1.35,D99&lt;1.55,A99&gt;=5.9,D99&gt;=0.7,F99&lt;2.5,A99&gt;=5.25,B99&lt;3.45),4.2,IF(AND(B99&lt;2.35,G99&lt;0.596,D99&lt;2.05,H99&lt;16.284,F99&gt;=2.5,A99&gt;=5.25,B99&lt;3.45),5,IF(AND(G99&gt;=0.888,G99&gt;=0.596,D99&lt;2.05,H99&lt;16.284,F99&gt;=2.5,A99&gt;=5.25,B99&lt;3.45),4.8,IF(AND(A99&gt;=6.85,G99&lt;0.682,D99&gt;=2.05,H99&lt;16.284,F99&gt;=2.5,A99&gt;=5.25,B99&lt;3.45),5.4,IF(AND(A99&gt;=5.75,G99&gt;=0.372,D99&lt;1.4,A99&lt;5.9,D99&gt;=0.7,F99&lt;2.5,A99&gt;=5.25,B99&lt;3.45),3.933,IF(AND(A99&gt;=6.75,D99&gt;=1.35,D99&lt;1.55,A99&gt;=5.9,D99&gt;=0.7,F99&lt;2.5,A99&gt;=5.25,B99&lt;3.45),4.8,IF(AND(H99&lt;11.084,B99&gt;=2.35,G99&lt;0.596,D99&lt;2.05,H99&lt;16.284,F99&gt;=2.5,A99&gt;=5.25,B99&lt;3.45),5.3,IF(AND(H99&lt;8.435,G99&lt;0.888,G99&gt;=0.596,D99&lt;2.05,H99&lt;16.284,F99&gt;=2.5,A99&gt;=5.25,B99&lt;3.45),5.1,IF(AND(H99&gt;=8.435,G99&lt;0.888,G99&gt;=0.596,D99&lt;2.05,H99&lt;16.284,F99&gt;=2.5,A99&gt;=5.25,B99&lt;3.45),4.94,IF(AND(B99&lt;3.15,A99&lt;6.85,G99&lt;0.682,D99&gt;=2.05,H99&lt;16.284,F99&gt;=2.5,A99&gt;=5.25,B99&lt;3.45),5.6,IF(AND(B99&gt;=3.15,A99&lt;6.85,G99&lt;0.682,D99&gt;=2.05,H99&lt;16.284,F99&gt;=2.5,A99&gt;=5.25,B99&lt;3.45),5.74,IF(AND(G99&lt;0.572,A99&lt;5.75,G99&gt;=0.372,D99&lt;1.4,A99&lt;5.9,D99&gt;=0.7,F99&lt;2.5,A99&gt;=5.25,B99&lt;3.45),3.7,IF(AND(D99&lt;1.45,A99&lt;6.75,D99&gt;=1.35,D99&lt;1.55,A99&gt;=5.9,D99&gt;=0.7,F99&lt;2.5,A99&gt;=5.25,B99&lt;3.45),4.46,IF(AND(D99&gt;=1.45,A99&lt;6.75,D99&gt;=1.35,D99&lt;1.55,A99&gt;=5.9,D99&gt;=0.7,F99&lt;2.5,A99&gt;=5.25,B99&lt;3.45),4.567,IF(AND(H99&lt;12.532,H99&gt;=11.084,B99&gt;=2.35,G99&lt;0.596,D99&lt;2.05,H99&lt;16.284,F99&gt;=2.5,A99&gt;=5.25,B99&lt;3.45),5.8,IF(AND(H99&gt;=12.532,H99&gt;=11.084,B99&gt;=2.35,G99&lt;0.596,D99&lt;2.05,H99&lt;16.284,F99&gt;=2.5,A99&gt;=5.25,B99&lt;3.45),5.667,IF(AND(A99&gt;=5.65,G99&gt;=0.572,A99&lt;5.75,G99&gt;=0.372,D99&lt;1.4,A99&lt;5.9,D99&gt;=0.7,F99&lt;2.5,A99&gt;=5.25,B99&lt;3.45),4.2,IF(AND(G99&lt;0.862,A99&lt;5.65,G99&gt;=0.572,A99&lt;5.75,G99&gt;=0.372,D99&lt;1.4,A99&lt;5.9,D99&gt;=0.7,F99&lt;2.5,A99&gt;=5.25,B99&lt;3.45),3.9,IF(AND(G99&gt;=0.862,A99&lt;5.65,G99&gt;=0.572,A99&lt;5.75,G99&gt;=0.372,D99&lt;1.4,A99&lt;5.9,D99&gt;=0.7,F99&lt;2.5,A99&gt;=5.25,B99&lt;3.45),4,"shouldnthappen"))))))))))))))))))))))))))))))))))))</f>
        <v>4.175</v>
      </c>
      <c r="AY99" s="1" t="n">
        <f aca="false">IF(AND(H99&gt;=8.233,D99&gt;=0.8,A99&lt;5.55),3.525,IF(AND(B99&lt;2.9,H99&gt;=15.534,A99&gt;=5.55),4.8,IF(AND(H99&gt;=12.259,A99&lt;4.75,D99&lt;0.8,A99&lt;5.55),1.25,IF(AND(B99&gt;=3.85,A99&gt;=4.75,D99&lt;0.8,A99&lt;5.55),1.425,IF(AND(D99&lt;1.55,H99&lt;8.233,D99&gt;=0.8,A99&lt;5.55),3.975,IF(AND(D99&gt;=1.55,H99&lt;8.233,D99&gt;=0.8,A99&lt;5.55),4.5,IF(AND(D99&lt;0.65,D99&lt;1.7,H99&lt;15.534,A99&gt;=5.55),1.7,IF(AND(A99&gt;=7.05,D99&gt;=1.7,H99&lt;15.534,A99&gt;=5.55),6.3,IF(AND(B99&gt;=3.35,B99&gt;=2.9,H99&gt;=15.534,A99&gt;=5.55),5.4,IF(AND(B99&lt;3.1,H99&lt;12.259,A99&lt;4.75,D99&lt;0.8,A99&lt;5.55),1.367,IF(AND(B99&gt;=3.1,H99&lt;12.259,A99&lt;4.75,D99&lt;0.8,A99&lt;5.55),1.4,IF(AND(G99&gt;=0.905,B99&lt;3.85,A99&gt;=4.75,D99&lt;0.8,A99&lt;5.55),1.9,IF(AND(H99&lt;15.681,B99&lt;3.35,B99&gt;=2.9,H99&gt;=15.534,A99&gt;=5.55),5.8,IF(AND(H99&gt;=15.681,B99&lt;3.35,B99&gt;=2.9,H99&gt;=15.534,A99&gt;=5.55),5.7,IF(AND(H99&gt;=14.877,G99&lt;0.905,B99&lt;3.85,A99&gt;=4.75,D99&lt;0.8,A99&lt;5.55),1.3,IF(AND(D99&gt;=1.25,B99&lt;2.65,D99&gt;=0.65,D99&lt;1.7,H99&lt;15.534,A99&gt;=5.55),4.433,IF(AND(G99&gt;=0.622,B99&lt;3.15,A99&lt;7.05,D99&gt;=1.7,H99&lt;15.534,A99&gt;=5.55),5.08,IF(AND(H99&gt;=13.42,B99&gt;=3.15,A99&lt;7.05,D99&gt;=1.7,H99&lt;15.534,A99&gt;=5.55),5.1,IF(AND(G99&lt;0.265,H99&lt;14.877,G99&lt;0.905,B99&lt;3.85,A99&gt;=4.75,D99&lt;0.8,A99&lt;5.55),1.2,IF(AND(A99&lt;5.75,D99&lt;1.25,B99&lt;2.65,D99&gt;=0.65,D99&lt;1.7,H99&lt;15.534,A99&gt;=5.55),3.7,IF(AND(A99&gt;=5.75,D99&lt;1.25,B99&lt;2.65,D99&gt;=0.65,D99&lt;1.7,H99&lt;15.534,A99&gt;=5.55),4,IF(AND(G99&gt;=0.652,D99&lt;1.35,B99&gt;=2.65,D99&gt;=0.65,D99&lt;1.7,H99&lt;15.534,A99&gt;=5.55),3.6,IF(AND(H99&lt;7.47,D99&gt;=1.35,B99&gt;=2.65,D99&gt;=0.65,D99&lt;1.7,H99&lt;15.534,A99&gt;=5.55),5.1,IF(AND(H99&lt;10.914,G99&lt;0.622,B99&lt;3.15,A99&lt;7.05,D99&gt;=1.7,H99&lt;15.534,A99&gt;=5.55),5.36,IF(AND(H99&gt;=10.914,G99&lt;0.622,B99&lt;3.15,A99&lt;7.05,D99&gt;=1.7,H99&lt;15.534,A99&gt;=5.55),5.64,IF(AND(G99&gt;=0.657,H99&lt;13.42,B99&gt;=3.15,A99&lt;7.05,D99&gt;=1.7,H99&lt;15.534,A99&gt;=5.55),6,IF(AND(G99&gt;=0.782,G99&gt;=0.265,H99&lt;14.877,G99&lt;0.905,B99&lt;3.85,A99&gt;=4.75,D99&lt;0.8,A99&lt;5.55),1.48,IF(AND(H99&lt;11.286,G99&lt;0.652,D99&lt;1.35,B99&gt;=2.65,D99&gt;=0.65,D99&lt;1.7,H99&lt;15.534,A99&gt;=5.55),4.24,IF(AND(H99&gt;=11.286,G99&lt;0.652,D99&lt;1.35,B99&gt;=2.65,D99&gt;=0.65,D99&lt;1.7,H99&lt;15.534,A99&gt;=5.55),4.05,IF(AND(G99&lt;0.413,H99&gt;=7.47,D99&gt;=1.35,B99&gt;=2.65,D99&gt;=0.65,D99&lt;1.7,H99&lt;15.534,A99&gt;=5.55),5.1,IF(AND(H99&lt;11.325,G99&lt;0.657,H99&lt;13.42,B99&gt;=3.15,A99&lt;7.05,D99&gt;=1.7,H99&lt;15.534,A99&gt;=5.55),5.8,IF(AND(H99&gt;=11.325,G99&lt;0.657,H99&lt;13.42,B99&gt;=3.15,A99&lt;7.05,D99&gt;=1.7,H99&lt;15.534,A99&gt;=5.55),5.6,IF(AND(D99&gt;=0.35,G99&lt;0.782,G99&gt;=0.265,H99&lt;14.877,G99&lt;0.905,B99&lt;3.85,A99&gt;=4.75,D99&lt;0.8,A99&lt;5.55),1.633,IF(AND(B99&lt;2.85,G99&gt;=0.413,H99&gt;=7.47,D99&gt;=1.35,B99&gt;=2.65,D99&gt;=0.65,D99&lt;1.7,H99&lt;15.534,A99&gt;=5.55),4.6,IF(AND(D99&lt;0.15,D99&lt;0.35,G99&lt;0.782,G99&gt;=0.265,H99&lt;14.877,G99&lt;0.905,B99&lt;3.85,A99&gt;=4.75,D99&lt;0.8,A99&lt;5.55),1.5,IF(AND(D99&gt;=0.15,D99&lt;0.35,G99&lt;0.782,G99&gt;=0.265,H99&lt;14.877,G99&lt;0.905,B99&lt;3.85,A99&gt;=4.75,D99&lt;0.8,A99&lt;5.55),1.543,IF(AND(A99&gt;=6.8,B99&gt;=2.85,G99&gt;=0.413,H99&gt;=7.47,D99&gt;=1.35,B99&gt;=2.65,D99&gt;=0.65,D99&lt;1.7,H99&lt;15.534,A99&gt;=5.55),4.9,IF(AND(H99&lt;13.531,A99&lt;6.8,B99&gt;=2.85,G99&gt;=0.413,H99&gt;=7.47,D99&gt;=1.35,B99&gt;=2.65,D99&gt;=0.65,D99&lt;1.7,H99&lt;15.534,A99&gt;=5.55),4.5,IF(AND(H99&gt;=13.531,A99&lt;6.8,B99&gt;=2.85,G99&gt;=0.413,H99&gt;=7.47,D99&gt;=1.35,B99&gt;=2.65,D99&gt;=0.65,D99&lt;1.7,H99&lt;15.534,A99&gt;=5.55),4.7,"shouldnthappen")))))))))))))))))))))))))))))))))))))))</f>
        <v>4.05</v>
      </c>
      <c r="AZ99" s="1" t="n">
        <f aca="false">IF(AND(H99&gt;=15.371,B99&gt;=3.35),5.4,IF(AND(G99&gt;=0.851,H99&gt;=15.244,B99&lt;3.35),4.75,IF(AND(F99&gt;=2,H99&lt;15.371,B99&gt;=3.35),5.6,IF(AND(B99&lt;2.75,A99&lt;5.15,H99&lt;15.244,B99&lt;3.35),3.42,IF(AND(A99&gt;=7.25,G99&lt;0.851,H99&gt;=15.244,B99&lt;3.35),6.6,IF(AND(A99&lt;4.45,B99&gt;=2.75,A99&lt;5.15,H99&lt;15.244,B99&lt;3.35),1.1,IF(AND(G99&lt;0.527,A99&lt;7.25,G99&lt;0.851,H99&gt;=15.244,B99&lt;3.35),5.08,IF(AND(G99&gt;=0.527,A99&lt;7.25,G99&lt;0.851,H99&gt;=15.244,B99&lt;3.35),5.8,IF(AND(D99&gt;=0.35,B99&lt;3.7,F99&lt;2,H99&lt;15.371,B99&gt;=3.35),1.55,IF(AND(H99&lt;6.542,B99&gt;=3.7,F99&lt;2,H99&lt;15.371,B99&gt;=3.35),1.9,IF(AND(B99&lt;3.25,A99&gt;=4.45,B99&gt;=2.75,A99&lt;5.15,H99&lt;15.244,B99&lt;3.35),1.46,IF(AND(B99&gt;=3.25,A99&gt;=4.45,B99&gt;=2.75,A99&lt;5.15,H99&lt;15.244,B99&lt;3.35),1.7,IF(AND(H99&lt;13.654,B99&gt;=2.95,D99&lt;1.45,A99&gt;=5.15,H99&lt;15.244,B99&lt;3.35),4.3,IF(AND(H99&gt;=13.654,B99&gt;=2.95,D99&lt;1.45,A99&gt;=5.15,H99&lt;15.244,B99&lt;3.35),4.625,IF(AND(F99&gt;=2.5,D99&lt;1.75,D99&gt;=1.45,A99&gt;=5.15,H99&lt;15.244,B99&lt;3.35),5.3,IF(AND(G99&gt;=0.853,D99&gt;=1.75,D99&gt;=1.45,A99&gt;=5.15,H99&lt;15.244,B99&lt;3.35),5.15,IF(AND(D99&gt;=0.25,D99&lt;0.35,B99&lt;3.7,F99&lt;2,H99&lt;15.371,B99&gt;=3.35),1.3,IF(AND(B99&lt;3.85,H99&gt;=6.542,B99&gt;=3.7,F99&lt;2,H99&lt;15.371,B99&gt;=3.35),1.633,IF(AND(H99&lt;7.02,H99&lt;10.688,B99&lt;2.95,D99&lt;1.45,A99&gt;=5.15,H99&lt;15.244,B99&lt;3.35),3.98,IF(AND(G99&lt;0.338,H99&gt;=10.688,B99&lt;2.95,D99&lt;1.45,A99&gt;=5.15,H99&lt;15.244,B99&lt;3.35),4.22,IF(AND(G99&gt;=0.338,H99&gt;=10.688,B99&lt;2.95,D99&lt;1.45,A99&gt;=5.15,H99&lt;15.244,B99&lt;3.35),3.9,IF(AND(B99&lt;2.75,F99&lt;2.5,D99&lt;1.75,D99&gt;=1.45,A99&gt;=5.15,H99&lt;15.244,B99&lt;3.35),5.1,IF(AND(B99&gt;=2.75,F99&lt;2.5,D99&lt;1.75,D99&gt;=1.45,A99&gt;=5.15,H99&lt;15.244,B99&lt;3.35),4.74,IF(AND(A99&gt;=7,G99&lt;0.853,D99&gt;=1.75,D99&gt;=1.45,A99&gt;=5.15,H99&lt;15.244,B99&lt;3.35),6.5,IF(AND(G99&gt;=0.934,D99&lt;0.25,D99&lt;0.35,B99&lt;3.7,F99&lt;2,H99&lt;15.371,B99&gt;=3.35),1.7,IF(AND(D99&lt;0.25,B99&gt;=3.85,H99&gt;=6.542,B99&gt;=3.7,F99&lt;2,H99&lt;15.371,B99&gt;=3.35),1.5,IF(AND(D99&gt;=0.25,B99&gt;=3.85,H99&gt;=6.542,B99&gt;=3.7,F99&lt;2,H99&lt;15.371,B99&gt;=3.35),1.4,IF(AND(B99&lt;2.5,H99&gt;=7.02,H99&lt;10.688,B99&lt;2.95,D99&lt;1.45,A99&gt;=5.15,H99&lt;15.244,B99&lt;3.35),3.8,IF(AND(G99&gt;=0.74,A99&lt;7,G99&lt;0.853,D99&gt;=1.75,D99&gt;=1.45,A99&gt;=5.15,H99&lt;15.244,B99&lt;3.35),6,IF(AND(G99&gt;=0.61,G99&lt;0.934,D99&lt;0.25,D99&lt;0.35,B99&lt;3.7,F99&lt;2,H99&lt;15.371,B99&gt;=3.35),1.5,IF(AND(D99&lt;1.15,B99&gt;=2.5,H99&gt;=7.02,H99&lt;10.688,B99&lt;2.95,D99&lt;1.45,A99&gt;=5.15,H99&lt;15.244,B99&lt;3.35),3.5,IF(AND(D99&gt;=1.15,B99&gt;=2.5,H99&gt;=7.02,H99&lt;10.688,B99&lt;2.95,D99&lt;1.45,A99&gt;=5.15,H99&lt;15.244,B99&lt;3.35),3.6,IF(AND(G99&gt;=0.626,G99&lt;0.74,A99&lt;7,G99&lt;0.853,D99&gt;=1.75,D99&gt;=1.45,A99&gt;=5.15,H99&lt;15.244,B99&lt;3.35),4.9,IF(AND(H99&lt;13.641,G99&lt;0.61,G99&lt;0.934,D99&lt;0.25,D99&lt;0.35,B99&lt;3.7,F99&lt;2,H99&lt;15.371,B99&gt;=3.35),1.425,IF(AND(H99&gt;=13.641,G99&lt;0.61,G99&lt;0.934,D99&lt;0.25,D99&lt;0.35,B99&lt;3.7,F99&lt;2,H99&lt;15.371,B99&gt;=3.35),1.3,IF(AND(B99&lt;3.05,G99&lt;0.626,G99&lt;0.74,A99&lt;7,G99&lt;0.853,D99&gt;=1.75,D99&gt;=1.45,A99&gt;=5.15,H99&lt;15.244,B99&lt;3.35),5.475,IF(AND(B99&gt;=3.05,G99&lt;0.626,G99&lt;0.74,A99&lt;7,G99&lt;0.853,D99&gt;=1.75,D99&gt;=1.45,A99&gt;=5.15,H99&lt;15.244,B99&lt;3.35),5.633,"shouldnthappen")))))))))))))))))))))))))))))))))))))</f>
        <v>4.22</v>
      </c>
      <c r="BA99" s="1" t="n">
        <f aca="false">IF(AND(F99&gt;=2,B99&gt;=3.4),6.1,IF(AND(B99&lt;2.75,A99&lt;5.15,B99&lt;3.4),3.225,IF(AND(G99&gt;=0.821,F99&lt;2,B99&gt;=3.4),1.9,IF(AND(B99&gt;=3.2,B99&gt;=2.75,A99&lt;5.15,B99&lt;3.4),1.7,IF(AND(A99&lt;4.8,G99&lt;0.821,F99&lt;2,B99&gt;=3.4),1,IF(AND(G99&gt;=0.446,B99&lt;3.2,B99&gt;=2.75,A99&lt;5.15,B99&lt;3.4),1.1,IF(AND(G99&lt;0.356,D99&lt;1.45,A99&lt;6.25,A99&gt;=5.15,B99&lt;3.4),4.32,IF(AND(G99&lt;0.591,D99&gt;=1.45,A99&lt;6.25,A99&gt;=5.15,B99&lt;3.4),4.6,IF(AND(D99&lt;1.75,G99&lt;0.597,A99&gt;=6.25,A99&gt;=5.15,B99&lt;3.4),4.86,IF(AND(H99&gt;=16.472,G99&gt;=0.597,A99&gt;=6.25,A99&gt;=5.15,B99&lt;3.4),6.6,IF(AND(G99&lt;0.063,G99&lt;0.446,B99&lt;3.2,B99&gt;=2.75,A99&lt;5.15,B99&lt;3.4),1.4,IF(AND(A99&gt;=5.95,G99&gt;=0.356,D99&lt;1.45,A99&lt;6.25,A99&gt;=5.15,B99&lt;3.4),4.6,IF(AND(B99&gt;=2.9,G99&gt;=0.591,D99&gt;=1.45,A99&lt;6.25,A99&gt;=5.15,B99&lt;3.4),4.867,IF(AND(D99&gt;=2.4,H99&lt;16.472,G99&gt;=0.597,A99&gt;=6.25,A99&gt;=5.15,B99&lt;3.4),6,IF(AND(A99&lt;5.45,B99&gt;=3.85,A99&gt;=4.8,G99&lt;0.821,F99&lt;2,B99&gt;=3.4),1.3,IF(AND(A99&gt;=5.45,B99&gt;=3.85,A99&gt;=4.8,G99&lt;0.821,F99&lt;2,B99&gt;=3.4),1.45,IF(AND(H99&lt;14.273,G99&gt;=0.063,G99&lt;0.446,B99&lt;3.2,B99&gt;=2.75,A99&lt;5.15,B99&lt;3.4),1.5,IF(AND(H99&gt;=14.273,G99&gt;=0.063,G99&lt;0.446,B99&lt;3.2,B99&gt;=2.75,A99&lt;5.15,B99&lt;3.4),1.6,IF(AND(G99&gt;=0.572,A99&lt;5.95,G99&gt;=0.356,D99&lt;1.45,A99&lt;6.25,A99&gt;=5.15,B99&lt;3.4),3.9,IF(AND(G99&lt;0.827,B99&lt;2.9,G99&gt;=0.591,D99&gt;=1.45,A99&lt;6.25,A99&gt;=5.15,B99&lt;3.4),4.9,IF(AND(G99&gt;=0.827,B99&lt;2.9,G99&gt;=0.591,D99&gt;=1.45,A99&lt;6.25,A99&gt;=5.15,B99&lt;3.4),5.1,IF(AND(A99&gt;=7.2,B99&lt;3.05,D99&gt;=1.75,G99&lt;0.597,A99&gt;=6.25,A99&gt;=5.15,B99&lt;3.4),6.7,IF(AND(G99&lt;0.353,B99&gt;=3.05,D99&gt;=1.75,G99&lt;0.597,A99&gt;=6.25,A99&gt;=5.15,B99&lt;3.4),5.22,IF(AND(G99&gt;=0.353,B99&gt;=3.05,D99&gt;=1.75,G99&lt;0.597,A99&gt;=6.25,A99&gt;=5.15,B99&lt;3.4),5.65,IF(AND(A99&lt;6.55,D99&lt;2.4,H99&lt;16.472,G99&gt;=0.597,A99&gt;=6.25,A99&gt;=5.15,B99&lt;3.4),5.033,IF(AND(H99&lt;12.719,G99&lt;0.385,B99&lt;3.85,A99&gt;=4.8,G99&lt;0.821,F99&lt;2,B99&gt;=3.4),1.54,IF(AND(H99&gt;=12.719,G99&lt;0.385,B99&lt;3.85,A99&gt;=4.8,G99&lt;0.821,F99&lt;2,B99&gt;=3.4),1.3,IF(AND(B99&lt;3.6,G99&gt;=0.385,B99&lt;3.85,A99&gt;=4.8,G99&lt;0.821,F99&lt;2,B99&gt;=3.4),1.325,IF(AND(B99&gt;=3.6,G99&gt;=0.385,B99&lt;3.85,A99&gt;=4.8,G99&lt;0.821,F99&lt;2,B99&gt;=3.4),1.55,IF(AND(D99&lt;1.05,G99&lt;0.572,A99&lt;5.95,G99&gt;=0.356,D99&lt;1.45,A99&lt;6.25,A99&gt;=5.15,B99&lt;3.4),3.633,IF(AND(D99&gt;=2.15,A99&lt;7.2,B99&lt;3.05,D99&gt;=1.75,G99&lt;0.597,A99&gt;=6.25,A99&gt;=5.15,B99&lt;3.4),5.667,IF(AND(H99&lt;13.094,A99&gt;=6.55,D99&lt;2.4,H99&lt;16.472,G99&gt;=0.597,A99&gt;=6.25,A99&gt;=5.15,B99&lt;3.4),5.2,IF(AND(D99&lt;1.15,D99&gt;=1.05,G99&lt;0.572,A99&lt;5.95,G99&gt;=0.356,D99&lt;1.45,A99&lt;6.25,A99&gt;=5.15,B99&lt;3.4),3.8,IF(AND(D99&gt;=1.15,D99&gt;=1.05,G99&lt;0.572,A99&lt;5.95,G99&gt;=0.356,D99&lt;1.45,A99&lt;6.25,A99&gt;=5.15,B99&lt;3.4),3.9,IF(AND(G99&gt;=0.487,D99&lt;2.15,A99&lt;7.2,B99&lt;3.05,D99&gt;=1.75,G99&lt;0.597,A99&gt;=6.25,A99&gt;=5.15,B99&lt;3.4),5.8,IF(AND(A99&lt;6.8,H99&gt;=13.094,A99&gt;=6.55,D99&lt;2.4,H99&lt;16.472,G99&gt;=0.597,A99&gt;=6.25,A99&gt;=5.15,B99&lt;3.4),4.52,IF(AND(A99&gt;=6.8,H99&gt;=13.094,A99&gt;=6.55,D99&lt;2.4,H99&lt;16.472,G99&gt;=0.597,A99&gt;=6.25,A99&gt;=5.15,B99&lt;3.4),4.75,IF(AND(B99&lt;2.95,G99&lt;0.487,D99&lt;2.15,A99&lt;7.2,B99&lt;3.05,D99&gt;=1.75,G99&lt;0.597,A99&gt;=6.25,A99&gt;=5.15,B99&lt;3.4),5.6,IF(AND(B99&gt;=2.95,G99&lt;0.487,D99&lt;2.15,A99&lt;7.2,B99&lt;3.05,D99&gt;=1.75,G99&lt;0.597,A99&gt;=6.25,A99&gt;=5.15,B99&lt;3.4),5.5,"shouldnthappen")))))))))))))))))))))))))))))))))))))))</f>
        <v>4.32</v>
      </c>
      <c r="BB99" s="1" t="n">
        <f aca="false">IF(AND(A99&lt;4.35,B99&lt;3.25,F99&lt;1.5),1.1,IF(AND(H99&lt;14.005,A99&gt;=4.35,B99&lt;3.25,F99&lt;1.5),1.3,IF(AND(H99&gt;=14.005,A99&gt;=4.35,B99&lt;3.25,F99&lt;1.5),1.6,IF(AND(G99&gt;=0.905,A99&lt;5.15,B99&gt;=3.25,F99&lt;1.5),1.9,IF(AND(B99&lt;3.45,A99&gt;=5.15,B99&gt;=3.25,F99&lt;1.5),1.6,IF(AND(F99&gt;=2.5,D99&gt;=1.35,D99&lt;1.75,F99&gt;=1.5),4.867,IF(AND(A99&gt;=7.05,D99&gt;=2.05,D99&gt;=1.75,F99&gt;=1.5),6.35,IF(AND(D99&gt;=0.4,G99&lt;0.905,A99&lt;5.15,B99&gt;=3.25,F99&lt;1.5),1.65,IF(AND(B99&lt;3.6,B99&gt;=3.45,A99&gt;=5.15,B99&gt;=3.25,F99&lt;1.5),1.35,IF(AND(H99&lt;6.808,H99&lt;9.386,D99&lt;1.35,D99&lt;1.75,F99&gt;=1.5),4.05,IF(AND(H99&gt;=6.808,H99&lt;9.386,D99&lt;1.35,D99&lt;1.75,F99&gt;=1.5),3.46,IF(AND(B99&lt;2.45,F99&lt;2.5,D99&gt;=1.35,D99&lt;1.75,F99&gt;=1.5),4.5,IF(AND(H99&gt;=13.115,D99&lt;1.95,D99&lt;2.05,D99&gt;=1.75,F99&gt;=1.5),4.85,IF(AND(G99&lt;0.196,D99&gt;=1.95,D99&lt;2.05,D99&gt;=1.75,F99&gt;=1.5),6.7,IF(AND(G99&gt;=0.196,D99&gt;=1.95,D99&lt;2.05,D99&gt;=1.75,F99&gt;=1.5),5.12,IF(AND(H99&lt;10.925,D99&lt;0.4,G99&lt;0.905,A99&lt;5.15,B99&gt;=3.25,F99&lt;1.5),1.4,IF(AND(H99&gt;=10.925,D99&lt;0.4,G99&lt;0.905,A99&lt;5.15,B99&gt;=3.25,F99&lt;1.5),1.45,IF(AND(H99&lt;14.096,B99&gt;=3.6,B99&gt;=3.45,A99&gt;=5.15,B99&gt;=3.25,F99&lt;1.5),1.42,IF(AND(H99&gt;=14.096,B99&gt;=3.6,B99&gt;=3.45,A99&gt;=5.15,B99&gt;=3.25,F99&lt;1.5),1.7,IF(AND(B99&lt;2.45,D99&lt;1.15,H99&gt;=9.386,D99&lt;1.35,D99&lt;1.75,F99&gt;=1.5),3.6,IF(AND(B99&gt;=2.45,D99&lt;1.15,H99&gt;=9.386,D99&lt;1.35,D99&lt;1.75,F99&gt;=1.5),3.9,IF(AND(G99&lt;0.246,D99&gt;=1.15,H99&gt;=9.386,D99&lt;1.35,D99&lt;1.75,F99&gt;=1.5),4.4,IF(AND(B99&lt;2.75,B99&gt;=2.45,F99&lt;2.5,D99&gt;=1.35,D99&lt;1.75,F99&gt;=1.5),5.1,IF(AND(H99&lt;11.084,H99&lt;13.115,D99&lt;1.95,D99&lt;2.05,D99&gt;=1.75,F99&gt;=1.5),5.35,IF(AND(H99&gt;=11.084,H99&lt;13.115,D99&lt;1.95,D99&lt;2.05,D99&gt;=1.75,F99&gt;=1.5),5.7,IF(AND(H99&lt;15.52,D99&lt;2.25,A99&lt;7.05,D99&gt;=2.05,D99&gt;=1.75,F99&gt;=1.5),5.45,IF(AND(H99&gt;=15.52,D99&lt;2.25,A99&lt;7.05,D99&gt;=2.05,D99&gt;=1.75,F99&gt;=1.5),5.725,IF(AND(G99&gt;=0.775,D99&gt;=2.25,A99&lt;7.05,D99&gt;=2.05,D99&gt;=1.75,F99&gt;=1.5),5.2,IF(AND(D99&lt;1.25,G99&gt;=0.246,D99&gt;=1.15,H99&gt;=9.386,D99&lt;1.35,D99&lt;1.75,F99&gt;=1.5),4.05,IF(AND(A99&lt;5.85,B99&gt;=2.75,B99&gt;=2.45,F99&lt;2.5,D99&gt;=1.35,D99&lt;1.75,F99&gt;=1.5),4.5,IF(AND(B99&lt;3.3,G99&lt;0.775,D99&gt;=2.25,A99&lt;7.05,D99&gt;=2.05,D99&gt;=1.75,F99&gt;=1.5),5.64,IF(AND(B99&gt;=3.3,G99&lt;0.775,D99&gt;=2.25,A99&lt;7.05,D99&gt;=2.05,D99&gt;=1.75,F99&gt;=1.5),5.6,IF(AND(A99&lt;5.9,D99&gt;=1.25,G99&gt;=0.246,D99&gt;=1.15,H99&gt;=9.386,D99&lt;1.35,D99&lt;1.75,F99&gt;=1.5),4.2,IF(AND(A99&gt;=5.9,D99&gt;=1.25,G99&gt;=0.246,D99&gt;=1.15,H99&gt;=9.386,D99&lt;1.35,D99&lt;1.75,F99&gt;=1.5),4,IF(AND(G99&gt;=0.437,A99&gt;=5.85,B99&gt;=2.75,B99&gt;=2.45,F99&lt;2.5,D99&gt;=1.35,D99&lt;1.75,F99&gt;=1.5),4.75,IF(AND(H99&lt;9.446,G99&lt;0.437,A99&gt;=5.85,B99&gt;=2.75,B99&gt;=2.45,F99&lt;2.5,D99&gt;=1.35,D99&lt;1.75,F99&gt;=1.5),4.6,IF(AND(H99&gt;=9.446,G99&lt;0.437,A99&gt;=5.85,B99&gt;=2.75,B99&gt;=2.45,F99&lt;2.5,D99&gt;=1.35,D99&lt;1.75,F99&gt;=1.5),4.7,"shouldnthappen")))))))))))))))))))))))))))))))))))))</f>
        <v>4.2</v>
      </c>
      <c r="BC99" s="1" t="n">
        <f aca="false">IF(AND(G99&gt;=0.905,F99&lt;1.5),1.65,IF(AND(D99&gt;=0.45,G99&lt;0.905,F99&lt;1.5),1.65,IF(AND(A99&lt;5.15,D99&lt;1.55,F99&gt;=1.5),3.225,IF(AND(F99&gt;=2.5,A99&gt;=5.15,D99&lt;1.55,F99&gt;=1.5),5.05,IF(AND(H99&lt;5.767,A99&lt;7.05,D99&gt;=1.55,F99&gt;=1.5),4.5,IF(AND(D99&lt;1.7,A99&gt;=7.05,D99&gt;=1.55,F99&gt;=1.5),5.8,IF(AND(A99&gt;=5.3,G99&lt;0.207,D99&lt;0.45,G99&lt;0.905,F99&lt;1.5),1.3,IF(AND(D99&gt;=0.35,G99&gt;=0.207,D99&lt;0.45,G99&lt;0.905,F99&lt;1.5),1.5,IF(AND(G99&lt;0.155,D99&gt;=1.7,A99&gt;=7.05,D99&gt;=1.55,F99&gt;=1.5),6.7,IF(AND(G99&gt;=0.155,D99&gt;=1.7,A99&gt;=7.05,D99&gt;=1.55,F99&gt;=1.5),6.34,IF(AND(G99&lt;0.05,A99&lt;5.3,G99&lt;0.207,D99&lt;0.45,G99&lt;0.905,F99&lt;1.5),1.4,IF(AND(G99&gt;=0.05,A99&lt;5.3,G99&lt;0.207,D99&lt;0.45,G99&lt;0.905,F99&lt;1.5),1.5,IF(AND(A99&lt;4.5,D99&lt;0.35,G99&gt;=0.207,D99&lt;0.45,G99&lt;0.905,F99&lt;1.5),1.3,IF(AND(G99&lt;0.308,A99&lt;6.2,F99&lt;2.5,A99&gt;=5.15,D99&lt;1.55,F99&gt;=1.5),4.5,IF(AND(D99&lt;1.35,A99&gt;=6.2,F99&lt;2.5,A99&gt;=5.15,D99&lt;1.55,F99&gt;=1.5),4.367,IF(AND(D99&lt;1.85,A99&lt;6.15,H99&gt;=5.767,A99&lt;7.05,D99&gt;=1.55,F99&gt;=1.5),4.933,IF(AND(G99&gt;=0.558,A99&gt;=4.5,D99&lt;0.35,G99&gt;=0.207,D99&lt;0.45,G99&lt;0.905,F99&lt;1.5),1.5,IF(AND(H99&gt;=13.383,G99&gt;=0.308,A99&lt;6.2,F99&lt;2.5,A99&gt;=5.15,D99&lt;1.55,F99&gt;=1.5),4.7,IF(AND(H99&gt;=12.206,D99&gt;=1.35,A99&gt;=6.2,F99&lt;2.5,A99&gt;=5.15,D99&lt;1.55,F99&gt;=1.5),4.575,IF(AND(A99&lt;5.7,D99&gt;=1.85,A99&lt;6.15,H99&gt;=5.767,A99&lt;7.05,D99&gt;=1.55,F99&gt;=1.5),4.9,IF(AND(A99&gt;=5.7,D99&gt;=1.85,A99&lt;6.15,H99&gt;=5.767,A99&lt;7.05,D99&gt;=1.55,F99&gt;=1.5),5.1,IF(AND(G99&lt;0.079,G99&lt;0.364,A99&gt;=6.15,H99&gt;=5.767,A99&lt;7.05,D99&gt;=1.55,F99&gt;=1.5),5.6,IF(AND(G99&gt;=0.079,G99&lt;0.364,A99&gt;=6.15,H99&gt;=5.767,A99&lt;7.05,D99&gt;=1.55,F99&gt;=1.5),5.25,IF(AND(G99&gt;=0.447,G99&lt;0.558,A99&gt;=4.5,D99&lt;0.35,G99&gt;=0.207,D99&lt;0.45,G99&lt;0.905,F99&lt;1.5),1.3,IF(AND(B99&gt;=2.95,H99&lt;13.383,G99&gt;=0.308,A99&lt;6.2,F99&lt;2.5,A99&gt;=5.15,D99&lt;1.55,F99&gt;=1.5),4.6,IF(AND(B99&lt;2.65,H99&lt;12.206,D99&gt;=1.35,A99&gt;=6.2,F99&lt;2.5,A99&gt;=5.15,D99&lt;1.55,F99&gt;=1.5),4.9,IF(AND(D99&lt;2.45,A99&lt;6.6,G99&gt;=0.364,A99&gt;=6.15,H99&gt;=5.767,A99&lt;7.05,D99&gt;=1.55,F99&gt;=1.5),5.6,IF(AND(D99&gt;=2.45,A99&lt;6.6,G99&gt;=0.364,A99&gt;=6.15,H99&gt;=5.767,A99&lt;7.05,D99&gt;=1.55,F99&gt;=1.5),6,IF(AND(H99&lt;12.921,A99&gt;=6.6,G99&gt;=0.364,A99&gt;=6.15,H99&gt;=5.767,A99&lt;7.05,D99&gt;=1.55,F99&gt;=1.5),5.725,IF(AND(H99&gt;=12.921,A99&gt;=6.6,G99&gt;=0.364,A99&gt;=6.15,H99&gt;=5.767,A99&lt;7.05,D99&gt;=1.55,F99&gt;=1.5),5.367,IF(AND(B99&lt;3.15,G99&lt;0.447,G99&lt;0.558,A99&gt;=4.5,D99&lt;0.35,G99&gt;=0.207,D99&lt;0.45,G99&lt;0.905,F99&lt;1.5),1.5,IF(AND(B99&gt;=3.15,G99&lt;0.447,G99&lt;0.558,A99&gt;=4.5,D99&lt;0.35,G99&gt;=0.207,D99&lt;0.45,G99&lt;0.905,F99&lt;1.5),1.36,IF(AND(B99&gt;=2.85,B99&lt;2.95,H99&lt;13.383,G99&gt;=0.308,A99&lt;6.2,F99&lt;2.5,A99&gt;=5.15,D99&lt;1.55,F99&gt;=1.5),3.6,IF(AND(H99&lt;9.446,B99&gt;=2.65,H99&lt;12.206,D99&gt;=1.35,A99&gt;=6.2,F99&lt;2.5,A99&gt;=5.15,D99&lt;1.55,F99&gt;=1.5),4.6,IF(AND(H99&gt;=9.446,B99&gt;=2.65,H99&lt;12.206,D99&gt;=1.35,A99&gt;=6.2,F99&lt;2.5,A99&gt;=5.15,D99&lt;1.55,F99&gt;=1.5),4.7,IF(AND(D99&lt;1.2,B99&lt;2.85,B99&lt;2.95,H99&lt;13.383,G99&gt;=0.308,A99&lt;6.2,F99&lt;2.5,A99&gt;=5.15,D99&lt;1.55,F99&gt;=1.5),3.75,IF(AND(G99&lt;0.356,D99&gt;=1.2,B99&lt;2.85,B99&lt;2.95,H99&lt;13.383,G99&gt;=0.308,A99&lt;6.2,F99&lt;2.5,A99&gt;=5.15,D99&lt;1.55,F99&gt;=1.5),4.2,IF(AND(G99&gt;=0.356,D99&gt;=1.2,B99&lt;2.85,B99&lt;2.95,H99&lt;13.383,G99&gt;=0.308,A99&lt;6.2,F99&lt;2.5,A99&gt;=5.15,D99&lt;1.55,F99&gt;=1.5),3.96,"shouldnthappen"))))))))))))))))))))))))))))))))))))))</f>
        <v>4.7</v>
      </c>
      <c r="BD99" s="1" t="n">
        <f aca="false">IF(AND(B99&lt;2.7,A99&lt;5.3,B99&lt;3.15),3.42,IF(AND(F99&lt;2.5,A99&gt;=5.85,B99&gt;=3.15),4.7,IF(AND(A99&lt;4.35,B99&gt;=2.7,A99&lt;5.3,B99&lt;3.15),1.1,IF(AND(A99&gt;=4.35,B99&gt;=2.7,A99&lt;5.3,B99&lt;3.15),1.42,IF(AND(A99&gt;=7.05,F99&gt;=2.5,A99&gt;=5.3,B99&lt;3.15),6.067,IF(AND(D99&gt;=0.45,A99&lt;5.05,A99&lt;5.85,B99&gt;=3.15),1.6,IF(AND(B99&lt;3.35,A99&gt;=5.05,A99&lt;5.85,B99&gt;=3.15),1.7,IF(AND(A99&gt;=6.85,F99&gt;=2.5,A99&gt;=5.85,B99&gt;=3.15),6.22,IF(AND(D99&lt;1.25,D99&lt;1.35,F99&lt;2.5,A99&gt;=5.3,B99&lt;3.15),4.033,IF(AND(D99&gt;=1.25,D99&lt;1.35,F99&lt;2.5,A99&gt;=5.3,B99&lt;3.15),4.233,IF(AND(A99&lt;6.05,D99&gt;=1.35,F99&lt;2.5,A99&gt;=5.3,B99&lt;3.15),5.1,IF(AND(H99&gt;=13.29,A99&lt;7.05,F99&gt;=2.5,A99&gt;=5.3,B99&lt;3.15),4.96,IF(AND(G99&gt;=0.858,D99&lt;0.45,A99&lt;5.05,A99&lt;5.85,B99&gt;=3.15),1.3,IF(AND(D99&gt;=0.35,B99&gt;=3.35,A99&gt;=5.05,A99&lt;5.85,B99&gt;=3.15),1.4,IF(AND(B99&lt;3.25,A99&lt;6.85,F99&gt;=2.5,A99&gt;=5.85,B99&gt;=3.15),5.233,IF(AND(A99&gt;=6.8,A99&gt;=6.05,D99&gt;=1.35,F99&lt;2.5,A99&gt;=5.3,B99&lt;3.15),4.9,IF(AND(G99&gt;=0.622,H99&lt;13.29,A99&lt;7.05,F99&gt;=2.5,A99&gt;=5.3,B99&lt;3.15),5.067,IF(AND(H99&lt;8.834,G99&lt;0.858,D99&lt;0.45,A99&lt;5.05,A99&lt;5.85,B99&gt;=3.15),1.4,IF(AND(G99&lt;0.774,B99&gt;=3.25,A99&lt;6.85,F99&gt;=2.5,A99&gt;=5.85,B99&gt;=3.15),5.8,IF(AND(G99&gt;=0.774,B99&gt;=3.25,A99&lt;6.85,F99&gt;=2.5,A99&gt;=5.85,B99&gt;=3.15),5.4,IF(AND(H99&gt;=12.206,A99&lt;6.8,A99&gt;=6.05,D99&gt;=1.35,F99&lt;2.5,A99&gt;=5.3,B99&lt;3.15),4.5,IF(AND(G99&gt;=0.439,G99&lt;0.622,H99&lt;13.29,A99&lt;7.05,F99&gt;=2.5,A99&gt;=5.3,B99&lt;3.15),5.667,IF(AND(G99&lt;0.227,H99&gt;=8.834,G99&lt;0.858,D99&lt;0.45,A99&lt;5.05,A99&lt;5.85,B99&gt;=3.15),1.4,IF(AND(G99&gt;=0.227,H99&gt;=8.834,G99&lt;0.858,D99&lt;0.45,A99&lt;5.05,A99&lt;5.85,B99&gt;=3.15),1.3,IF(AND(G99&gt;=0.934,B99&lt;3.75,D99&lt;0.35,B99&gt;=3.35,A99&gt;=5.05,A99&lt;5.85,B99&gt;=3.15),1.7,IF(AND(G99&lt;0.823,B99&gt;=3.75,D99&lt;0.35,B99&gt;=3.35,A99&gt;=5.05,A99&lt;5.85,B99&gt;=3.15),1.55,IF(AND(G99&gt;=0.823,B99&gt;=3.75,D99&lt;0.35,B99&gt;=3.35,A99&gt;=5.05,A99&lt;5.85,B99&gt;=3.15),1.5,IF(AND(A99&lt;6.2,H99&lt;12.206,A99&lt;6.8,A99&gt;=6.05,D99&gt;=1.35,F99&lt;2.5,A99&gt;=5.3,B99&lt;3.15),4.6,IF(AND(A99&gt;=6.2,H99&lt;12.206,A99&lt;6.8,A99&gt;=6.05,D99&gt;=1.35,F99&lt;2.5,A99&gt;=5.3,B99&lt;3.15),4.74,IF(AND(H99&gt;=10.667,G99&lt;0.439,G99&lt;0.622,H99&lt;13.29,A99&lt;7.05,F99&gt;=2.5,A99&gt;=5.3,B99&lt;3.15),5.6,IF(AND(H99&lt;13.67,G99&lt;0.934,B99&lt;3.75,D99&lt;0.35,B99&gt;=3.35,A99&gt;=5.05,A99&lt;5.85,B99&gt;=3.15),1.48,IF(AND(H99&gt;=13.67,G99&lt;0.934,B99&lt;3.75,D99&lt;0.35,B99&gt;=3.35,A99&gt;=5.05,A99&lt;5.85,B99&gt;=3.15),1.3,IF(AND(G99&lt;0.301,H99&lt;10.667,G99&lt;0.439,G99&lt;0.622,H99&lt;13.29,A99&lt;7.05,F99&gt;=2.5,A99&gt;=5.3,B99&lt;3.15),5.2,IF(AND(G99&gt;=0.301,H99&lt;10.667,G99&lt;0.439,G99&lt;0.622,H99&lt;13.29,A99&lt;7.05,F99&gt;=2.5,A99&gt;=5.3,B99&lt;3.15),5.067,"shouldnthappen"))))))))))))))))))))))))))))))))))</f>
        <v>4.233</v>
      </c>
      <c r="BE99" s="1" t="n">
        <f aca="false">IF(AND(B99&gt;=3.85,A99&gt;=5.05,F99&lt;1.5),1.4,IF(AND(A99&lt;5.25,A99&lt;5.75,F99&gt;=1.5),3.15,IF(AND(A99&lt;4.95,B99&lt;3.15,A99&lt;5.05,F99&lt;1.5),1.46,IF(AND(A99&gt;=4.95,B99&lt;3.15,A99&lt;5.05,F99&lt;1.5),1.6,IF(AND(H99&lt;8.834,B99&gt;=3.15,A99&lt;5.05,F99&lt;1.5),1.4,IF(AND(D99&lt;0.25,B99&lt;3.85,A99&gt;=5.05,F99&lt;1.5),1.48,IF(AND(D99&gt;=0.25,B99&lt;3.85,A99&gt;=5.05,F99&lt;1.5),1.7,IF(AND(F99&gt;=2.5,A99&gt;=5.25,A99&lt;5.75,F99&gt;=1.5),4.9,IF(AND(H99&lt;12.45,H99&gt;=8.834,B99&gt;=3.15,A99&lt;5.05,F99&lt;1.5),1.25,IF(AND(H99&gt;=12.45,H99&gt;=8.834,B99&gt;=3.15,A99&lt;5.05,F99&lt;1.5),1.32,IF(AND(G99&lt;0.283,F99&lt;2.5,A99&gt;=5.25,A99&lt;5.75,F99&gt;=1.5),4.3,IF(AND(H99&lt;6.712,H99&lt;11.275,D99&lt;1.55,A99&gt;=5.75,F99&gt;=1.5),5,IF(AND(H99&lt;13.101,H99&gt;=11.275,D99&lt;1.55,A99&gt;=5.75,F99&gt;=1.5),3.933,IF(AND(H99&gt;=13.101,H99&gt;=11.275,D99&lt;1.55,A99&gt;=5.75,F99&gt;=1.5),4.5,IF(AND(A99&gt;=7.3,D99&lt;2.45,D99&gt;=1.55,A99&gt;=5.75,F99&gt;=1.5),6.7,IF(AND(B99&lt;3.45,D99&gt;=2.45,D99&gt;=1.55,A99&gt;=5.75,F99&gt;=1.5),5.925,IF(AND(B99&gt;=3.45,D99&gt;=2.45,D99&gt;=1.55,A99&gt;=5.75,F99&gt;=1.5),6.1,IF(AND(B99&gt;=2.8,G99&gt;=0.283,F99&lt;2.5,A99&gt;=5.25,A99&lt;5.75,F99&gt;=1.5),4.2,IF(AND(D99&lt;1.35,H99&gt;=6.712,H99&lt;11.275,D99&lt;1.55,A99&gt;=5.75,F99&gt;=1.5),4.35,IF(AND(D99&lt;1.05,B99&lt;2.8,G99&gt;=0.283,F99&lt;2.5,A99&gt;=5.25,A99&lt;5.75,F99&gt;=1.5),3.567,IF(AND(D99&gt;=1.05,B99&lt;2.8,G99&gt;=0.283,F99&lt;2.5,A99&gt;=5.25,A99&lt;5.75,F99&gt;=1.5),3.925,IF(AND(B99&lt;2.65,D99&gt;=1.35,H99&gt;=6.712,H99&lt;11.275,D99&lt;1.55,A99&gt;=5.75,F99&gt;=1.5),4.9,IF(AND(B99&gt;=2.65,D99&gt;=1.35,H99&gt;=6.712,H99&lt;11.275,D99&lt;1.55,A99&gt;=5.75,F99&gt;=1.5),4.625,IF(AND(H99&gt;=14.683,G99&gt;=0.628,A99&lt;7.3,D99&lt;2.45,D99&gt;=1.55,A99&gt;=5.75,F99&gt;=1.5),5.4,IF(AND(D99&lt;1.95,H99&lt;8.884,G99&lt;0.628,A99&lt;7.3,D99&lt;2.45,D99&gt;=1.55,A99&gt;=5.75,F99&gt;=1.5),5.1,IF(AND(D99&gt;=1.95,H99&lt;8.884,G99&lt;0.628,A99&lt;7.3,D99&lt;2.45,D99&gt;=1.55,A99&gt;=5.75,F99&gt;=1.5),5.22,IF(AND(A99&lt;6.05,H99&gt;=8.884,G99&lt;0.628,A99&lt;7.3,D99&lt;2.45,D99&gt;=1.55,A99&gt;=5.75,F99&gt;=1.5),5.1,IF(AND(G99&lt;0.817,H99&lt;14.683,G99&gt;=0.628,A99&lt;7.3,D99&lt;2.45,D99&gt;=1.55,A99&gt;=5.75,F99&gt;=1.5),4.967,IF(AND(G99&gt;=0.817,H99&lt;14.683,G99&gt;=0.628,A99&lt;7.3,D99&lt;2.45,D99&gt;=1.55,A99&gt;=5.75,F99&gt;=1.5),5.1,IF(AND(H99&lt;9.637,A99&gt;=6.05,H99&gt;=8.884,G99&lt;0.628,A99&lt;7.3,D99&lt;2.45,D99&gt;=1.55,A99&gt;=5.75,F99&gt;=1.5),5.9,IF(AND(D99&lt;1.85,H99&gt;=9.637,A99&gt;=6.05,H99&gt;=8.884,G99&lt;0.628,A99&lt;7.3,D99&lt;2.45,D99&gt;=1.55,A99&gt;=5.75,F99&gt;=1.5),5.733,IF(AND(G99&gt;=0.388,D99&gt;=1.85,H99&gt;=9.637,A99&gt;=6.05,H99&gt;=8.884,G99&lt;0.628,A99&lt;7.3,D99&lt;2.45,D99&gt;=1.55,A99&gt;=5.75,F99&gt;=1.5),5.64,IF(AND(B99&lt;2.95,G99&lt;0.388,D99&gt;=1.85,H99&gt;=9.637,A99&gt;=6.05,H99&gt;=8.884,G99&lt;0.628,A99&lt;7.3,D99&lt;2.45,D99&gt;=1.55,A99&gt;=5.75,F99&gt;=1.5),5.5,IF(AND(B99&gt;=2.95,G99&lt;0.388,D99&gt;=1.85,H99&gt;=9.637,A99&gt;=6.05,H99&gt;=8.884,G99&lt;0.628,A99&lt;7.3,D99&lt;2.45,D99&gt;=1.55,A99&gt;=5.75,F99&gt;=1.5),5.333,"shouldnthappen"))))))))))))))))))))))))))))))))))</f>
        <v>4.2</v>
      </c>
      <c r="BF99" s="1" t="n">
        <f aca="false">IF(AND(D99&gt;=0.35,F99&lt;1.5),1.65,IF(AND(H99&gt;=16.227,D99&gt;=1.55,F99&gt;=1.5),6.533,IF(AND(A99&gt;=5.45,G99&lt;0.174,D99&lt;0.35,F99&lt;1.5),1.7,IF(AND(D99&lt;0.15,G99&gt;=0.174,D99&lt;0.35,F99&lt;1.5),1.38,IF(AND(D99&gt;=1.15,D99&lt;1.25,D99&lt;1.55,F99&gt;=1.5),3.967,IF(AND(H99&lt;8.376,A99&lt;5.45,G99&lt;0.174,D99&lt;0.35,F99&lt;1.5),1.4,IF(AND(H99&gt;=8.376,A99&lt;5.45,G99&lt;0.174,D99&lt;0.35,F99&lt;1.5),1.5,IF(AND(B99&lt;3.1,D99&gt;=0.15,G99&gt;=0.174,D99&lt;0.35,F99&lt;1.5),1.475,IF(AND(H99&lt;10.258,D99&lt;1.15,D99&lt;1.25,D99&lt;1.55,F99&gt;=1.5),3.24,IF(AND(H99&gt;=10.258,D99&lt;1.15,D99&lt;1.25,D99&lt;1.55,F99&gt;=1.5),3.875,IF(AND(F99&gt;=2.5,H99&lt;10.927,D99&gt;=1.25,D99&lt;1.55,F99&gt;=1.5),5.05,IF(AND(D99&lt;1.35,H99&gt;=10.927,D99&gt;=1.25,D99&lt;1.55,F99&gt;=1.5),4.25,IF(AND(A99&gt;=6.95,D99&lt;1.75,H99&lt;16.227,D99&gt;=1.55,F99&gt;=1.5),5.8,IF(AND(B99&lt;3.3,B99&gt;=3.1,D99&gt;=0.15,G99&gt;=0.174,D99&lt;0.35,F99&lt;1.5),1.3,IF(AND(H99&lt;12.278,D99&gt;=1.35,H99&gt;=10.927,D99&gt;=1.25,D99&lt;1.55,F99&gt;=1.5),4.9,IF(AND(G99&lt;0.226,A99&lt;6.95,D99&lt;1.75,H99&lt;16.227,D99&gt;=1.55,F99&gt;=1.5),5,IF(AND(G99&gt;=0.226,A99&lt;6.95,D99&lt;1.75,H99&lt;16.227,D99&gt;=1.55,F99&gt;=1.5),4.62,IF(AND(H99&lt;9.35,B99&lt;2.95,D99&gt;=1.75,H99&lt;16.227,D99&gt;=1.55,F99&gt;=1.5),6.3,IF(AND(H99&gt;=9.35,B99&lt;2.95,D99&gt;=1.75,H99&lt;16.227,D99&gt;=1.55,F99&gt;=1.5),5.58,IF(AND(A99&lt;5.05,B99&gt;=3.3,B99&gt;=3.1,D99&gt;=0.15,G99&gt;=0.174,D99&lt;0.35,F99&lt;1.5),1.35,IF(AND(A99&gt;=5.05,B99&gt;=3.3,B99&gt;=3.1,D99&gt;=0.15,G99&gt;=0.174,D99&lt;0.35,F99&lt;1.5),1.46,IF(AND(B99&lt;2.8,A99&lt;5.65,F99&lt;2.5,H99&lt;10.927,D99&gt;=1.25,D99&lt;1.55,F99&gt;=1.5),4.075,IF(AND(B99&gt;=2.8,A99&lt;5.65,F99&lt;2.5,H99&lt;10.927,D99&gt;=1.25,D99&lt;1.55,F99&gt;=1.5),3.933,IF(AND(A99&lt;6.25,A99&gt;=5.65,F99&lt;2.5,H99&lt;10.927,D99&gt;=1.25,D99&lt;1.55,F99&gt;=1.5),4.533,IF(AND(A99&gt;=6.25,A99&gt;=5.65,F99&lt;2.5,H99&lt;10.927,D99&gt;=1.25,D99&lt;1.55,F99&gt;=1.5),4.3,IF(AND(A99&lt;6.5,H99&gt;=12.278,D99&gt;=1.35,H99&gt;=10.927,D99&gt;=1.25,D99&lt;1.55,F99&gt;=1.5),4.55,IF(AND(A99&gt;=6.5,H99&gt;=12.278,D99&gt;=1.35,H99&gt;=10.927,D99&gt;=1.25,D99&lt;1.55,F99&gt;=1.5),4.775,IF(AND(H99&lt;9.884,D99&lt;2.1,B99&gt;=2.95,D99&gt;=1.75,H99&lt;16.227,D99&gt;=1.55,F99&gt;=1.5),5.5,IF(AND(H99&gt;=9.884,D99&lt;2.1,B99&gt;=2.95,D99&gt;=1.75,H99&lt;16.227,D99&gt;=1.55,F99&gt;=1.5),5.1,IF(AND(H99&lt;10.393,D99&gt;=2.1,B99&gt;=2.95,D99&gt;=1.75,H99&lt;16.227,D99&gt;=1.55,F99&gt;=1.5),5.74,IF(AND(D99&lt;2.25,H99&gt;=10.393,D99&gt;=2.1,B99&gt;=2.95,D99&gt;=1.75,H99&lt;16.227,D99&gt;=1.55,F99&gt;=1.5),5.8,IF(AND(D99&gt;=2.25,H99&gt;=10.393,D99&gt;=2.1,B99&gt;=2.95,D99&gt;=1.75,H99&lt;16.227,D99&gt;=1.55,F99&gt;=1.5),5.4,"shouldnthappen"))))))))))))))))))))))))))))))))</f>
        <v>4.25</v>
      </c>
      <c r="BG99" s="1" t="n">
        <f aca="false">IF(AND(G99&lt;0.096,A99&lt;5.45),2.95,IF(AND(F99&gt;=1.5,G99&gt;=0.096,A99&lt;5.45),3,IF(AND(D99&lt;0.6,A99&lt;5.9,A99&gt;=5.45),1.4,IF(AND(F99&gt;=2.5,D99&gt;=0.6,A99&lt;5.9,A99&gt;=5.45),5.1,IF(AND(A99&lt;7.45,A99&gt;=7.05,A99&gt;=5.9,A99&gt;=5.45),6.167,IF(AND(B99&gt;=3.55,G99&lt;0.587,F99&lt;1.5,G99&gt;=0.096,A99&lt;5.45),1,IF(AND(A99&lt;5.05,G99&gt;=0.587,F99&lt;1.5,G99&gt;=0.096,A99&lt;5.45),1.35,IF(AND(B99&lt;2.75,D99&lt;1.7,A99&lt;7.05,A99&gt;=5.9,A99&gt;=5.45),4.9,IF(AND(A99&lt;6.2,D99&gt;=1.7,A99&lt;7.05,A99&gt;=5.9,A99&gt;=5.45),4.833,IF(AND(H99&lt;17.32,A99&gt;=7.45,A99&gt;=7.05,A99&gt;=5.9,A99&gt;=5.45),6.68,IF(AND(H99&gt;=17.32,A99&gt;=7.45,A99&gt;=7.05,A99&gt;=5.9,A99&gt;=5.45),6.4,IF(AND(G99&lt;0.161,B99&lt;3.55,G99&lt;0.587,F99&lt;1.5,G99&gt;=0.096,A99&lt;5.45),1.5,IF(AND(H99&lt;11.016,A99&gt;=5.05,G99&gt;=0.587,F99&lt;1.5,G99&gt;=0.096,A99&lt;5.45),1.633,IF(AND(H99&lt;11.001,G99&lt;0.372,F99&lt;2.5,D99&gt;=0.6,A99&lt;5.9,A99&gt;=5.45),4.133,IF(AND(H99&gt;=11.001,G99&lt;0.372,F99&lt;2.5,D99&gt;=0.6,A99&lt;5.9,A99&gt;=5.45),4.3,IF(AND(H99&lt;6.808,G99&gt;=0.372,F99&lt;2.5,D99&gt;=0.6,A99&lt;5.9,A99&gt;=5.45),4,IF(AND(A99&gt;=6.75,B99&gt;=2.75,D99&lt;1.7,A99&lt;7.05,A99&gt;=5.9,A99&gt;=5.45),4.84,IF(AND(H99&lt;12.467,G99&gt;=0.161,B99&lt;3.55,G99&lt;0.587,F99&lt;1.5,G99&gt;=0.096,A99&lt;5.45),1.3,IF(AND(D99&lt;0.25,H99&gt;=11.016,A99&gt;=5.05,G99&gt;=0.587,F99&lt;1.5,G99&gt;=0.096,A99&lt;5.45),1.52,IF(AND(D99&gt;=0.25,H99&gt;=11.016,A99&gt;=5.05,G99&gt;=0.587,F99&lt;1.5,G99&gt;=0.096,A99&lt;5.45),1.5,IF(AND(H99&lt;11.218,H99&gt;=6.808,G99&gt;=0.372,F99&lt;2.5,D99&gt;=0.6,A99&lt;5.9,A99&gt;=5.45),3.7,IF(AND(H99&gt;=11.218,H99&gt;=6.808,G99&gt;=0.372,F99&lt;2.5,D99&gt;=0.6,A99&lt;5.9,A99&gt;=5.45),3.9,IF(AND(B99&lt;2.95,A99&lt;6.75,B99&gt;=2.75,D99&lt;1.7,A99&lt;7.05,A99&gt;=5.9,A99&gt;=5.45),4.2,IF(AND(B99&gt;=2.95,A99&lt;6.75,B99&gt;=2.75,D99&lt;1.7,A99&lt;7.05,A99&gt;=5.9,A99&gt;=5.45),4.6,IF(AND(D99&gt;=2.45,A99&lt;6.85,A99&gt;=6.2,D99&gt;=1.7,A99&lt;7.05,A99&gt;=5.9,A99&gt;=5.45),5.9,IF(AND(G99&lt;0.312,A99&gt;=6.85,A99&gt;=6.2,D99&gt;=1.7,A99&lt;7.05,A99&gt;=5.9,A99&gt;=5.45),5.1,IF(AND(G99&gt;=0.312,A99&gt;=6.85,A99&gt;=6.2,D99&gt;=1.7,A99&lt;7.05,A99&gt;=5.9,A99&gt;=5.45),5.4,IF(AND(G99&lt;0.251,H99&gt;=12.467,G99&gt;=0.161,B99&lt;3.55,G99&lt;0.587,F99&lt;1.5,G99&gt;=0.096,A99&lt;5.45),1.35,IF(AND(G99&gt;=0.251,H99&gt;=12.467,G99&gt;=0.161,B99&lt;3.55,G99&lt;0.587,F99&lt;1.5,G99&gt;=0.096,A99&lt;5.45),1.467,IF(AND(G99&gt;=0.628,D99&lt;2.45,A99&lt;6.85,A99&gt;=6.2,D99&gt;=1.7,A99&lt;7.05,A99&gt;=5.9,A99&gt;=5.45),5.1,IF(AND(A99&gt;=6.75,G99&lt;0.628,D99&lt;2.45,A99&lt;6.85,A99&gt;=6.2,D99&gt;=1.7,A99&lt;7.05,A99&gt;=5.9,A99&gt;=5.45),5.9,IF(AND(H99&lt;11.824,A99&lt;6.75,G99&lt;0.628,D99&lt;2.45,A99&lt;6.85,A99&gt;=6.2,D99&gt;=1.7,A99&lt;7.05,A99&gt;=5.9,A99&gt;=5.45),5.44,IF(AND(H99&lt;14.378,H99&gt;=11.824,A99&lt;6.75,G99&lt;0.628,D99&lt;2.45,A99&lt;6.85,A99&gt;=6.2,D99&gt;=1.7,A99&lt;7.05,A99&gt;=5.9,A99&gt;=5.45),5.6,IF(AND(H99&gt;=14.378,H99&gt;=11.824,A99&lt;6.75,G99&lt;0.628,D99&lt;2.45,A99&lt;6.85,A99&gt;=6.2,D99&gt;=1.7,A99&lt;7.05,A99&gt;=5.9,A99&gt;=5.45),5.8,"shouldnthappen"))))))))))))))))))))))))))))))))))</f>
        <v>4.3</v>
      </c>
      <c r="BH99" s="1" t="n">
        <f aca="false">IF(AND(G99&gt;=0.905,F99&lt;1.5),1.8,IF(AND(H99&lt;5.523,G99&lt;0.905,F99&lt;1.5),1,IF(AND(D99&gt;=0.4,H99&gt;=5.523,G99&lt;0.905,F99&lt;1.5),1.7,IF(AND(G99&gt;=0.878,D99&lt;1.35,F99&lt;2.5,F99&gt;=1.5),4.4,IF(AND(A99&lt;5.4,D99&gt;=1.35,F99&lt;2.5,F99&gt;=1.5),3.9,IF(AND(G99&lt;0.177,B99&lt;3.15,F99&gt;=2.5,F99&gt;=1.5),6.15,IF(AND(H99&lt;10.393,B99&gt;=3.15,F99&gt;=2.5,F99&gt;=1.5),5.94,IF(AND(H99&gt;=10.393,B99&gt;=3.15,F99&gt;=2.5,F99&gt;=1.5),5.467,IF(AND(D99&gt;=1.25,G99&lt;0.878,D99&lt;1.35,F99&lt;2.5,F99&gt;=1.5),4.18,IF(AND(G99&gt;=0.709,A99&gt;=5.4,D99&gt;=1.35,F99&lt;2.5,F99&gt;=1.5),4.9,IF(AND(B99&lt;2.6,G99&gt;=0.177,B99&lt;3.15,F99&gt;=2.5,F99&gt;=1.5),4.8,IF(AND(A99&lt;4.35,A99&lt;5.05,D99&lt;0.4,H99&gt;=5.523,G99&lt;0.905,F99&lt;1.5),1.1,IF(AND(A99&gt;=5.6,A99&gt;=5.05,D99&lt;0.4,H99&gt;=5.523,G99&lt;0.905,F99&lt;1.5),1.7,IF(AND(D99&lt;1.05,D99&lt;1.25,G99&lt;0.878,D99&lt;1.35,F99&lt;2.5,F99&gt;=1.5),3.6,IF(AND(D99&gt;=1.55,G99&lt;0.709,A99&gt;=5.4,D99&gt;=1.35,F99&lt;2.5,F99&gt;=1.5),4.975,IF(AND(D99&lt;1.7,B99&gt;=2.6,G99&gt;=0.177,B99&lt;3.15,F99&gt;=2.5,F99&gt;=1.5),5.8,IF(AND(B99&lt;3.15,A99&gt;=4.35,A99&lt;5.05,D99&lt;0.4,H99&gt;=5.523,G99&lt;0.905,F99&lt;1.5),1.46,IF(AND(A99&gt;=5.45,A99&lt;5.6,A99&gt;=5.05,D99&lt;0.4,H99&gt;=5.523,G99&lt;0.905,F99&lt;1.5),1.35,IF(AND(H99&lt;10.974,D99&gt;=1.05,D99&lt;1.25,G99&lt;0.878,D99&lt;1.35,F99&lt;2.5,F99&gt;=1.5),3.8,IF(AND(H99&gt;=13.654,D99&lt;1.55,G99&lt;0.709,A99&gt;=5.4,D99&gt;=1.35,F99&lt;2.5,F99&gt;=1.5),4.725,IF(AND(A99&lt;4.5,B99&gt;=3.15,A99&gt;=4.35,A99&lt;5.05,D99&lt;0.4,H99&gt;=5.523,G99&lt;0.905,F99&lt;1.5),1.3,IF(AND(G99&lt;0.676,A99&lt;5.45,A99&lt;5.6,A99&gt;=5.05,D99&lt;0.4,H99&gt;=5.523,G99&lt;0.905,F99&lt;1.5),1.5,IF(AND(G99&gt;=0.676,A99&lt;5.45,A99&lt;5.6,A99&gt;=5.05,D99&lt;0.4,H99&gt;=5.523,G99&lt;0.905,F99&lt;1.5),1.55,IF(AND(A99&lt;5.7,H99&gt;=10.974,D99&gt;=1.05,D99&lt;1.25,G99&lt;0.878,D99&lt;1.35,F99&lt;2.5,F99&gt;=1.5),3.9,IF(AND(A99&gt;=5.7,H99&gt;=10.974,D99&gt;=1.05,D99&lt;1.25,G99&lt;0.878,D99&lt;1.35,F99&lt;2.5,F99&gt;=1.5),3.933,IF(AND(G99&gt;=0.644,H99&lt;13.654,D99&lt;1.55,G99&lt;0.709,A99&gt;=5.4,D99&gt;=1.35,F99&lt;2.5,F99&gt;=1.5),4.4,IF(AND(B99&lt;2.9,A99&lt;6.2,D99&gt;=1.7,B99&gt;=2.6,G99&gt;=0.177,B99&lt;3.15,F99&gt;=2.5,F99&gt;=1.5),5.02,IF(AND(B99&gt;=2.9,A99&lt;6.2,D99&gt;=1.7,B99&gt;=2.6,G99&gt;=0.177,B99&lt;3.15,F99&gt;=2.5,F99&gt;=1.5),4.8,IF(AND(D99&lt;2.2,A99&gt;=6.2,D99&gt;=1.7,B99&gt;=2.6,G99&gt;=0.177,B99&lt;3.15,F99&gt;=2.5,F99&gt;=1.5),5.325,IF(AND(D99&gt;=2.2,A99&gt;=6.2,D99&gt;=1.7,B99&gt;=2.6,G99&gt;=0.177,B99&lt;3.15,F99&gt;=2.5,F99&gt;=1.5),5.1,IF(AND(D99&lt;0.25,A99&gt;=4.5,B99&gt;=3.15,A99&gt;=4.35,A99&lt;5.05,D99&lt;0.4,H99&gt;=5.523,G99&lt;0.905,F99&lt;1.5),1.357,IF(AND(D99&gt;=0.25,A99&gt;=4.5,B99&gt;=3.15,A99&gt;=4.35,A99&lt;5.05,D99&lt;0.4,H99&gt;=5.523,G99&lt;0.905,F99&lt;1.5),1.333,IF(AND(H99&lt;10.723,G99&lt;0.644,H99&lt;13.654,D99&lt;1.55,G99&lt;0.709,A99&gt;=5.4,D99&gt;=1.35,F99&lt;2.5,F99&gt;=1.5),4.6,IF(AND(H99&gt;=10.723,G99&lt;0.644,H99&lt;13.654,D99&lt;1.55,G99&lt;0.709,A99&gt;=5.4,D99&gt;=1.35,F99&lt;2.5,F99&gt;=1.5),4.5,"shouldnthappen"))))))))))))))))))))))))))))))))))</f>
        <v>4.18</v>
      </c>
      <c r="BI99" s="1" t="n">
        <f aca="false">IF(AND(D99&gt;=0.8,A99&lt;5.45),3.9,IF(AND(D99&gt;=0.45,D99&lt;0.8,A99&lt;5.45),1.66,IF(AND(H99&lt;16.447,B99&gt;=3.45,A99&gt;=5.45),1.525,IF(AND(H99&gt;=16.447,B99&gt;=3.45,A99&gt;=5.45),6.4,IF(AND(H99&lt;5.245,D99&lt;0.45,D99&lt;0.8,A99&lt;5.45),1,IF(AND(A99&gt;=7.2,G99&lt;0.154,B99&lt;3.45,A99&gt;=5.45),6.7,IF(AND(D99&lt;1.65,A99&lt;7.2,G99&lt;0.154,B99&lt;3.45,A99&gt;=5.45),4.7,IF(AND(D99&gt;=1.65,A99&lt;7.2,G99&lt;0.154,B99&lt;3.45,A99&gt;=5.45),5.52,IF(AND(D99&gt;=0.25,A99&lt;5.05,H99&gt;=5.245,D99&lt;0.45,D99&lt;0.8,A99&lt;5.45),1.35,IF(AND(H99&lt;6.089,A99&gt;=5.05,H99&gt;=5.245,D99&lt;0.45,D99&lt;0.8,A99&lt;5.45),1.7,IF(AND(D99&lt;1.2,B99&lt;2.6,A99&lt;5.75,G99&gt;=0.154,B99&lt;3.45,A99&gt;=5.45),3.85,IF(AND(D99&gt;=1.2,B99&lt;2.6,A99&lt;5.75,G99&gt;=0.154,B99&lt;3.45,A99&gt;=5.45),4,IF(AND(D99&gt;=1.65,B99&gt;=2.6,A99&lt;5.75,G99&gt;=0.154,B99&lt;3.45,A99&gt;=5.45),4.9,IF(AND(G99&lt;0.353,F99&lt;2.5,A99&gt;=5.75,G99&gt;=0.154,B99&lt;3.45,A99&gt;=5.45),4.25,IF(AND(A99&gt;=7.25,F99&gt;=2.5,A99&gt;=5.75,G99&gt;=0.154,B99&lt;3.45,A99&gt;=5.45),6.45,IF(AND(H99&lt;11.218,D99&lt;0.25,A99&lt;5.05,H99&gt;=5.245,D99&lt;0.45,D99&lt;0.8,A99&lt;5.45),1.42,IF(AND(G99&lt;0.517,H99&gt;=6.089,A99&gt;=5.05,H99&gt;=5.245,D99&lt;0.45,D99&lt;0.8,A99&lt;5.45),1.44,IF(AND(G99&gt;=0.517,H99&gt;=6.089,A99&gt;=5.05,H99&gt;=5.245,D99&lt;0.45,D99&lt;0.8,A99&lt;5.45),1.54,IF(AND(H99&gt;=10.194,D99&lt;1.65,B99&gt;=2.6,A99&lt;5.75,G99&gt;=0.154,B99&lt;3.45,A99&gt;=5.45),4.35,IF(AND(B99&gt;=3.15,G99&gt;=0.353,F99&lt;2.5,A99&gt;=5.75,G99&gt;=0.154,B99&lt;3.45,A99&gt;=5.45),4.7,IF(AND(H99&lt;7.716,A99&lt;7.25,F99&gt;=2.5,A99&gt;=5.75,G99&gt;=0.154,B99&lt;3.45,A99&gt;=5.45),5.04,IF(AND(G99&lt;0.175,H99&gt;=11.218,D99&lt;0.25,A99&lt;5.05,H99&gt;=5.245,D99&lt;0.45,D99&lt;0.8,A99&lt;5.45),1.5,IF(AND(H99&lt;7.713,H99&lt;10.194,D99&lt;1.65,B99&gt;=2.6,A99&lt;5.75,G99&gt;=0.154,B99&lt;3.45,A99&gt;=5.45),4.1,IF(AND(H99&gt;=7.713,H99&lt;10.194,D99&lt;1.65,B99&gt;=2.6,A99&lt;5.75,G99&gt;=0.154,B99&lt;3.45,A99&gt;=5.45),4.2,IF(AND(B99&gt;=3.05,B99&lt;3.15,G99&gt;=0.353,F99&lt;2.5,A99&gt;=5.75,G99&gt;=0.154,B99&lt;3.45,A99&gt;=5.45),4.4,IF(AND(D99&gt;=2.45,H99&gt;=7.716,A99&lt;7.25,F99&gt;=2.5,A99&gt;=5.75,G99&gt;=0.154,B99&lt;3.45,A99&gt;=5.45),5.85,IF(AND(D99&lt;0.15,G99&gt;=0.175,H99&gt;=11.218,D99&lt;0.25,A99&lt;5.05,H99&gt;=5.245,D99&lt;0.45,D99&lt;0.8,A99&lt;5.45),1.1,IF(AND(H99&gt;=16.317,B99&lt;3.05,B99&lt;3.15,G99&gt;=0.353,F99&lt;2.5,A99&gt;=5.75,G99&gt;=0.154,B99&lt;3.45,A99&gt;=5.45),4.8,IF(AND(G99&gt;=0.857,D99&lt;2.45,H99&gt;=7.716,A99&lt;7.25,F99&gt;=2.5,A99&gt;=5.75,G99&gt;=0.154,B99&lt;3.45,A99&gt;=5.45),5.05,IF(AND(G99&lt;0.245,D99&gt;=0.15,G99&gt;=0.175,H99&gt;=11.218,D99&lt;0.25,A99&lt;5.05,H99&gt;=5.245,D99&lt;0.45,D99&lt;0.8,A99&lt;5.45),1.3,IF(AND(G99&gt;=0.245,D99&gt;=0.15,G99&gt;=0.175,H99&gt;=11.218,D99&lt;0.25,A99&lt;5.05,H99&gt;=5.245,D99&lt;0.45,D99&lt;0.8,A99&lt;5.45),1.22,IF(AND(B99&lt;2.85,H99&lt;16.317,B99&lt;3.05,B99&lt;3.15,G99&gt;=0.353,F99&lt;2.5,A99&gt;=5.75,G99&gt;=0.154,B99&lt;3.45,A99&gt;=5.45),4.6,IF(AND(B99&gt;=2.85,H99&lt;16.317,B99&lt;3.05,B99&lt;3.15,G99&gt;=0.353,F99&lt;2.5,A99&gt;=5.75,G99&gt;=0.154,B99&lt;3.45,A99&gt;=5.45),4.633,IF(AND(D99&lt;1.85,G99&lt;0.857,D99&lt;2.45,H99&gt;=7.716,A99&lt;7.25,F99&gt;=2.5,A99&gt;=5.75,G99&gt;=0.154,B99&lt;3.45,A99&gt;=5.45),5.8,IF(AND(H99&lt;11.297,D99&gt;=1.85,G99&lt;0.857,D99&lt;2.45,H99&gt;=7.716,A99&lt;7.25,F99&gt;=2.5,A99&gt;=5.75,G99&gt;=0.154,B99&lt;3.45,A99&gt;=5.45),5.3,IF(AND(G99&lt;0.388,H99&gt;=11.297,D99&gt;=1.85,G99&lt;0.857,D99&lt;2.45,H99&gt;=7.716,A99&lt;7.25,F99&gt;=2.5,A99&gt;=5.75,G99&gt;=0.154,B99&lt;3.45,A99&gt;=5.45),5.4,IF(AND(G99&gt;=0.388,H99&gt;=11.297,D99&gt;=1.85,G99&lt;0.857,D99&lt;2.45,H99&gt;=7.716,A99&lt;7.25,F99&gt;=2.5,A99&gt;=5.75,G99&gt;=0.154,B99&lt;3.45,A99&gt;=5.45),5.6,"shouldnthappen")))))))))))))))))))))))))))))))))))))</f>
        <v>4.35</v>
      </c>
      <c r="BJ99" s="1" t="n">
        <f aca="false">IF(AND(F99&gt;=2,B99&gt;=3.35),6.1,IF(AND(H99&gt;=12.719,F99&lt;1.5,B99&lt;3.35),1.567,IF(AND(H99&lt;5.245,F99&lt;2,B99&gt;=3.35),1,IF(AND(D99&lt;0.15,H99&lt;12.719,F99&lt;1.5,B99&lt;3.35),1.5,IF(AND(D99&gt;=0.35,H99&gt;=5.245,F99&lt;2,B99&gt;=3.35),1.6,IF(AND(A99&lt;4.9,D99&gt;=0.15,H99&lt;12.719,F99&lt;1.5,B99&lt;3.35),1.36,IF(AND(B99&lt;2.65,G99&lt;0.572,D99&lt;1.45,F99&gt;=1.5,B99&lt;3.35),3.5,IF(AND(A99&lt;6.1,F99&lt;2.5,D99&gt;=1.45,F99&gt;=1.5,B99&lt;3.35),5.1,IF(AND(G99&gt;=0.607,D99&lt;0.35,H99&gt;=5.245,F99&lt;2,B99&gt;=3.35),1.65,IF(AND(G99&lt;0.546,A99&gt;=4.9,D99&gt;=0.15,H99&lt;12.719,F99&lt;1.5,B99&lt;3.35),1.2,IF(AND(G99&gt;=0.546,A99&gt;=4.9,D99&gt;=0.15,H99&lt;12.719,F99&lt;1.5,B99&lt;3.35),1.4,IF(AND(A99&gt;=6.3,B99&gt;=2.65,G99&lt;0.572,D99&lt;1.45,F99&gt;=1.5,B99&lt;3.35),4.8,IF(AND(D99&lt;1.15,B99&lt;2.85,G99&gt;=0.572,D99&lt;1.45,F99&gt;=1.5,B99&lt;3.35),3.9,IF(AND(B99&gt;=3.15,B99&gt;=2.85,G99&gt;=0.572,D99&lt;1.45,F99&gt;=1.5,B99&lt;3.35),4.7,IF(AND(B99&lt;2.95,A99&gt;=6.1,F99&lt;2.5,D99&gt;=1.45,F99&gt;=1.5,B99&lt;3.35),4.533,IF(AND(B99&gt;=2.95,A99&gt;=6.1,F99&lt;2.5,D99&gt;=1.45,F99&gt;=1.5,B99&lt;3.35),4.75,IF(AND(A99&gt;=6.7,G99&lt;0.107,F99&gt;=2.5,D99&gt;=1.45,F99&gt;=1.5,B99&lt;3.35),5.7,IF(AND(G99&gt;=0.385,G99&lt;0.607,D99&lt;0.35,H99&gt;=5.245,F99&lt;2,B99&gt;=3.35),1.325,IF(AND(D99&lt;1.25,A99&lt;6.3,B99&gt;=2.65,G99&lt;0.572,D99&lt;1.45,F99&gt;=1.5,B99&lt;3.35),4,IF(AND(D99&gt;=1.25,A99&lt;6.3,B99&gt;=2.65,G99&lt;0.572,D99&lt;1.45,F99&gt;=1.5,B99&lt;3.35),4.18,IF(AND(G99&lt;0.907,D99&gt;=1.15,B99&lt;2.85,G99&gt;=0.572,D99&lt;1.45,F99&gt;=1.5,B99&lt;3.35),4,IF(AND(G99&gt;=0.907,D99&gt;=1.15,B99&lt;2.85,G99&gt;=0.572,D99&lt;1.45,F99&gt;=1.5,B99&lt;3.35),4.4,IF(AND(H99&lt;8.326,B99&lt;3.15,B99&gt;=2.85,G99&gt;=0.572,D99&lt;1.45,F99&gt;=1.5,B99&lt;3.35),3.6,IF(AND(H99&gt;=8.326,B99&lt;3.15,B99&gt;=2.85,G99&gt;=0.572,D99&lt;1.45,F99&gt;=1.5,B99&lt;3.35),4.48,IF(AND(B99&lt;2.95,A99&lt;6.7,G99&lt;0.107,F99&gt;=2.5,D99&gt;=1.45,F99&gt;=1.5,B99&lt;3.35),5.6,IF(AND(B99&gt;=2.95,A99&lt;6.7,G99&lt;0.107,F99&gt;=2.5,D99&gt;=1.45,F99&gt;=1.5,B99&lt;3.35),5.5,IF(AND(G99&lt;0.205,G99&lt;0.432,G99&gt;=0.107,F99&gt;=2.5,D99&gt;=1.45,F99&gt;=1.5,B99&lt;3.35),5.3,IF(AND(B99&gt;=3.05,G99&gt;=0.432,G99&gt;=0.107,F99&gt;=2.5,D99&gt;=1.45,F99&gt;=1.5,B99&lt;3.35),5.86,IF(AND(H99&gt;=14.057,G99&lt;0.385,G99&lt;0.607,D99&lt;0.35,H99&gt;=5.245,F99&lt;2,B99&gt;=3.35),1.7,IF(AND(D99&lt;1.7,G99&gt;=0.205,G99&lt;0.432,G99&gt;=0.107,F99&gt;=2.5,D99&gt;=1.45,F99&gt;=1.5,B99&lt;3.35),5,IF(AND(G99&lt;0.779,B99&lt;3.05,G99&gt;=0.432,G99&gt;=0.107,F99&gt;=2.5,D99&gt;=1.45,F99&gt;=1.5,B99&lt;3.35),4.9,IF(AND(G99&gt;=0.779,B99&lt;3.05,G99&gt;=0.432,G99&gt;=0.107,F99&gt;=2.5,D99&gt;=1.45,F99&gt;=1.5,B99&lt;3.35),5.533,IF(AND(D99&gt;=0.25,H99&lt;14.057,G99&lt;0.385,G99&lt;0.607,D99&lt;0.35,H99&gt;=5.245,F99&lt;2,B99&gt;=3.35),1.4,IF(AND(B99&lt;2.85,D99&gt;=1.7,G99&gt;=0.205,G99&lt;0.432,G99&gt;=0.107,F99&gt;=2.5,D99&gt;=1.45,F99&gt;=1.5,B99&lt;3.35),5.1,IF(AND(B99&gt;=2.85,D99&gt;=1.7,G99&gt;=0.205,G99&lt;0.432,G99&gt;=0.107,F99&gt;=2.5,D99&gt;=1.45,F99&gt;=1.5,B99&lt;3.35),5.15,IF(AND(A99&lt;5.1,D99&lt;0.25,H99&lt;14.057,G99&lt;0.385,G99&lt;0.607,D99&lt;0.35,H99&gt;=5.245,F99&lt;2,B99&gt;=3.35),1.4,IF(AND(A99&gt;=5.1,D99&lt;0.25,H99&lt;14.057,G99&lt;0.385,G99&lt;0.607,D99&lt;0.35,H99&gt;=5.245,F99&lt;2,B99&gt;=3.35),1.5,"shouldnthappen")))))))))))))))))))))))))))))))))))))</f>
        <v>4.18</v>
      </c>
    </row>
    <row r="100" customFormat="false" ht="13.8" hidden="false" customHeight="false" outlineLevel="0" collapsed="false">
      <c r="A100" s="1" t="n">
        <v>6.2</v>
      </c>
      <c r="B100" s="1" t="n">
        <v>2.9</v>
      </c>
      <c r="C100" s="1" t="n">
        <v>4.3</v>
      </c>
      <c r="D100" s="1" t="n">
        <v>1.3</v>
      </c>
      <c r="E100" s="1" t="s">
        <v>92</v>
      </c>
      <c r="F100" s="1" t="n">
        <v>2</v>
      </c>
      <c r="G100" s="1" t="n">
        <v>0.5702198962681</v>
      </c>
      <c r="H100" s="16" t="n">
        <v>9.82717637093738</v>
      </c>
      <c r="I100" s="11" t="n">
        <f aca="false">C100</f>
        <v>4.3</v>
      </c>
      <c r="J100" s="1" t="n">
        <f aca="false">AVERAGE(M100:BJ100)</f>
        <v>4.3109</v>
      </c>
      <c r="K100" s="15" t="n">
        <f aca="false">1-SQRT(VAR(M100:BJ100, I100)) / AVERAGE(M100:BJ100)</f>
        <v>0.941035065859899</v>
      </c>
      <c r="L100" s="1" t="n">
        <f aca="false">(J100-I100)/I100</f>
        <v>0.00253488372093032</v>
      </c>
      <c r="M100" s="1" t="n">
        <f aca="false">IF(AND(H100&gt;=16.241,B100&gt;=3.35),6.4,IF(AND(D100&gt;=0.75,A100&lt;5.15,B100&lt;3.35),4.1,IF(AND(D100&gt;=1.5,H100&lt;16.241,B100&gt;=3.35),5.767,IF(AND(B100&gt;=3.25,D100&lt;0.75,A100&lt;5.15,B100&lt;3.35),1.58,IF(AND(A100&lt;4.95,D100&lt;1.5,H100&lt;16.241,B100&gt;=3.35),1.4,IF(AND(A100&lt;4.5,B100&lt;3.25,D100&lt;0.75,A100&lt;5.15,B100&lt;3.35),1.26,IF(AND(A100&gt;=4.5,B100&lt;3.25,D100&lt;0.75,A100&lt;5.15,B100&lt;3.35),1.48,IF(AND(G100&lt;0.356,H100&lt;12.557,D100&lt;1.45,A100&gt;=5.15,B100&lt;3.35),4.267,IF(AND(D100&lt;1.25,H100&gt;=12.557,D100&lt;1.45,A100&gt;=5.15,B100&lt;3.35),4.05,IF(AND(D100&gt;=1.35,G100&gt;=0.356,H100&lt;12.557,D100&lt;1.45,A100&gt;=5.15,B100&lt;3.35),4.25,IF(AND(H100&lt;15.086,D100&gt;=1.25,H100&gt;=12.557,D100&lt;1.45,A100&gt;=5.15,B100&lt;3.35),4.4,IF(AND(F100&lt;2.5,G100&gt;=0.44,D100&lt;2.05,D100&gt;=1.45,A100&gt;=5.15,B100&lt;3.35),4.7,IF(AND(H100&lt;10.391,B100&lt;3.15,D100&gt;=2.05,D100&gt;=1.45,A100&gt;=5.15,B100&lt;3.35),5.1,IF(AND(G100&lt;0.505,B100&gt;=3.15,D100&gt;=2.05,D100&gt;=1.45,A100&gt;=5.15,B100&lt;3.35),5.7,IF(AND(G100&gt;=0.505,B100&gt;=3.15,D100&gt;=2.05,D100&gt;=1.45,A100&gt;=5.15,B100&lt;3.35),5.95,IF(AND(D100&gt;=0.5,G100&lt;0.905,A100&gt;=4.95,D100&lt;1.5,H100&lt;16.241,B100&gt;=3.35),1.6,IF(AND(B100&lt;3.6,G100&gt;=0.905,A100&gt;=4.95,D100&lt;1.5,H100&lt;16.241,B100&gt;=3.35),1.7,IF(AND(B100&gt;=3.6,G100&gt;=0.905,A100&gt;=4.95,D100&lt;1.5,H100&lt;16.241,B100&gt;=3.35),1.767,IF(AND(A100&gt;=5.7,D100&lt;1.35,G100&gt;=0.356,H100&lt;12.557,D100&lt;1.45,A100&gt;=5.15,B100&lt;3.35),3.9,IF(AND(A100&lt;6.35,H100&gt;=15.086,D100&gt;=1.25,H100&gt;=12.557,D100&lt;1.45,A100&gt;=5.15,B100&lt;3.35),4.7,IF(AND(A100&gt;=6.35,H100&gt;=15.086,D100&gt;=1.25,H100&gt;=12.557,D100&lt;1.45,A100&gt;=5.15,B100&lt;3.35),4.6,IF(AND(H100&lt;9.252,D100&lt;1.55,G100&lt;0.44,D100&lt;2.05,D100&gt;=1.45,A100&gt;=5.15,B100&lt;3.35),5.08,IF(AND(H100&gt;=9.252,D100&lt;1.55,G100&lt;0.44,D100&lt;2.05,D100&gt;=1.45,A100&gt;=5.15,B100&lt;3.35),4.7,IF(AND(H100&lt;8.477,D100&gt;=1.55,G100&lt;0.44,D100&lt;2.05,D100&gt;=1.45,A100&gt;=5.15,B100&lt;3.35),5.1,IF(AND(H100&gt;=8.477,D100&gt;=1.55,G100&lt;0.44,D100&lt;2.05,D100&gt;=1.45,A100&gt;=5.15,B100&lt;3.35),5.4,IF(AND(H100&lt;8.435,F100&gt;=2.5,G100&gt;=0.44,D100&lt;2.05,D100&gt;=1.45,A100&gt;=5.15,B100&lt;3.35),5.1,IF(AND(H100&gt;=8.435,F100&gt;=2.5,G100&gt;=0.44,D100&lt;2.05,D100&gt;=1.45,A100&gt;=5.15,B100&lt;3.35),4.86,IF(AND(G100&lt;0.543,H100&gt;=10.391,B100&lt;3.15,D100&gt;=2.05,D100&gt;=1.45,A100&gt;=5.15,B100&lt;3.35),5.56,IF(AND(G100&gt;=0.543,H100&gt;=10.391,B100&lt;3.15,D100&gt;=2.05,D100&gt;=1.45,A100&gt;=5.15,B100&lt;3.35),5.8,IF(AND(A100&lt;5.05,D100&lt;0.5,G100&lt;0.905,A100&gt;=4.95,D100&lt;1.5,H100&lt;16.241,B100&gt;=3.35),1.3,IF(AND(H100&lt;6.583,A100&lt;5.7,D100&lt;1.35,G100&gt;=0.356,H100&lt;12.557,D100&lt;1.45,A100&gt;=5.15,B100&lt;3.35),4,IF(AND(G100&lt;0.585,A100&gt;=5.05,D100&lt;0.5,G100&lt;0.905,A100&gt;=4.95,D100&lt;1.5,H100&lt;16.241,B100&gt;=3.35),1.475,IF(AND(G100&lt;0.62,H100&gt;=6.583,A100&lt;5.7,D100&lt;1.35,G100&gt;=0.356,H100&lt;12.557,D100&lt;1.45,A100&gt;=5.15,B100&lt;3.35),3.75,IF(AND(G100&gt;=0.62,H100&gt;=6.583,A100&lt;5.7,D100&lt;1.35,G100&gt;=0.356,H100&lt;12.557,D100&lt;1.45,A100&gt;=5.15,B100&lt;3.35),3.6,IF(AND(B100&lt;3.75,G100&gt;=0.585,A100&gt;=5.05,D100&lt;0.5,G100&lt;0.905,A100&gt;=4.95,D100&lt;1.5,H100&lt;16.241,B100&gt;=3.35),1.5,IF(AND(B100&gt;=3.75,G100&gt;=0.585,A100&gt;=5.05,D100&lt;0.5,G100&lt;0.905,A100&gt;=4.95,D100&lt;1.5,H100&lt;16.241,B100&gt;=3.35),1.6,"shouldnthappen"))))))))))))))))))))))))))))))))))))</f>
        <v>3.9</v>
      </c>
      <c r="N100" s="1" t="n">
        <f aca="false">IF(AND(H100&lt;5.245,B100&lt;3.65,F100&lt;1.5),1,IF(AND(H100&gt;=14.096,B100&gt;=3.65,F100&lt;1.5),1.65,IF(AND(A100&gt;=5.45,H100&gt;=5.245,B100&lt;3.65,F100&lt;1.5),1.3,IF(AND(H100&gt;=13.586,H100&lt;14.096,B100&gt;=3.65,F100&lt;1.5),1.3,IF(AND(H100&lt;10.258,D100&lt;1.25,F100&lt;2.5,F100&gt;=1.5),3.38,IF(AND(H100&lt;6.982,D100&gt;=1.25,F100&lt;2.5,F100&gt;=1.5),3.96,IF(AND(H100&gt;=13.646,D100&lt;2.05,F100&gt;=2.5,F100&gt;=1.5),6.1,IF(AND(B100&lt;3.05,A100&lt;5.45,H100&gt;=5.245,B100&lt;3.65,F100&lt;1.5),1.375,IF(AND(H100&lt;6.543,H100&lt;13.586,H100&lt;14.096,B100&gt;=3.65,F100&lt;1.5),1.4,IF(AND(H100&gt;=6.543,H100&lt;13.586,H100&lt;14.096,B100&gt;=3.65,F100&lt;1.5),1.5,IF(AND(H100&lt;11.522,H100&gt;=10.258,D100&lt;1.25,F100&lt;2.5,F100&gt;=1.5),3.733,IF(AND(H100&gt;=11.522,H100&gt;=10.258,D100&lt;1.25,F100&lt;2.5,F100&gt;=1.5),3.92,IF(AND(H100&lt;5.767,H100&lt;13.646,D100&lt;2.05,F100&gt;=2.5,F100&gt;=1.5),4.5,IF(AND(A100&lt;6.8,B100&lt;3.15,D100&gt;=2.05,F100&gt;=2.5,F100&gt;=1.5),5.6,IF(AND(A100&gt;=6.8,B100&lt;3.15,D100&gt;=2.05,F100&gt;=2.5,F100&gt;=1.5),5.1,IF(AND(B100&lt;3.25,B100&gt;=3.15,D100&gt;=2.05,F100&gt;=2.5,F100&gt;=1.5),5.8,IF(AND(B100&gt;=3.25,B100&gt;=3.15,D100&gt;=2.05,F100&gt;=2.5,F100&gt;=1.5),5.65,IF(AND(B100&lt;3.15,B100&gt;=3.05,A100&lt;5.45,H100&gt;=5.245,B100&lt;3.65,F100&lt;1.5),1.5,IF(AND(G100&gt;=0.735,H100&lt;13.665,H100&gt;=6.982,D100&gt;=1.25,F100&lt;2.5,F100&gt;=1.5),4.2,IF(AND(H100&lt;14.03,H100&gt;=13.665,H100&gt;=6.982,D100&gt;=1.25,F100&lt;2.5,F100&gt;=1.5),4.8,IF(AND(A100&gt;=6.6,H100&gt;=5.767,H100&lt;13.646,D100&lt;2.05,F100&gt;=2.5,F100&gt;=1.5),6.05,IF(AND(G100&gt;=0.934,B100&gt;=3.15,B100&gt;=3.05,A100&lt;5.45,H100&gt;=5.245,B100&lt;3.65,F100&lt;1.5),1.7,IF(AND(D100&gt;=1.55,G100&lt;0.735,H100&lt;13.665,H100&gt;=6.982,D100&gt;=1.25,F100&lt;2.5,F100&gt;=1.5),5.1,IF(AND(D100&lt;1.45,H100&gt;=14.03,H100&gt;=13.665,H100&gt;=6.982,D100&gt;=1.25,F100&lt;2.5,F100&gt;=1.5),4.7,IF(AND(D100&gt;=1.45,H100&gt;=14.03,H100&gt;=13.665,H100&gt;=6.982,D100&gt;=1.25,F100&lt;2.5,F100&gt;=1.5),4.5,IF(AND(A100&gt;=6.2,A100&lt;6.6,H100&gt;=5.767,H100&lt;13.646,D100&lt;2.05,F100&gt;=2.5,F100&gt;=1.5),5.325,IF(AND(B100&lt;3.25,G100&lt;0.934,B100&gt;=3.15,B100&gt;=3.05,A100&lt;5.45,H100&gt;=5.245,B100&lt;3.65,F100&lt;1.5),1.3,IF(AND(D100&lt;1.35,D100&lt;1.55,G100&lt;0.735,H100&lt;13.665,H100&gt;=6.982,D100&gt;=1.25,F100&lt;2.5,F100&gt;=1.5),4.25,IF(AND(H100&lt;8.435,A100&lt;6.2,A100&lt;6.6,H100&gt;=5.767,H100&lt;13.646,D100&lt;2.05,F100&gt;=2.5,F100&gt;=1.5),5.1,IF(AND(H100&gt;=8.435,A100&lt;6.2,A100&lt;6.6,H100&gt;=5.767,H100&lt;13.646,D100&lt;2.05,F100&gt;=2.5,F100&gt;=1.5),4.9,IF(AND(A100&gt;=5.15,B100&gt;=3.25,G100&lt;0.934,B100&gt;=3.15,B100&gt;=3.05,A100&lt;5.45,H100&gt;=5.245,B100&lt;3.65,F100&lt;1.5),1.5,IF(AND(B100&lt;2.9,D100&gt;=1.35,D100&lt;1.55,G100&lt;0.735,H100&lt;13.665,H100&gt;=6.982,D100&gt;=1.25,F100&lt;2.5,F100&gt;=1.5),4.6,IF(AND(B100&gt;=2.9,D100&gt;=1.35,D100&lt;1.55,G100&lt;0.735,H100&lt;13.665,H100&gt;=6.982,D100&gt;=1.25,F100&lt;2.5,F100&gt;=1.5),4.52,IF(AND(G100&gt;=0.862,A100&lt;5.15,B100&gt;=3.25,G100&lt;0.934,B100&gt;=3.15,B100&gt;=3.05,A100&lt;5.45,H100&gt;=5.245,B100&lt;3.65,F100&lt;1.5),1.5,IF(AND(H100&lt;9.35,G100&lt;0.862,A100&lt;5.15,B100&gt;=3.25,G100&lt;0.934,B100&gt;=3.15,B100&gt;=3.05,A100&lt;5.45,H100&gt;=5.245,B100&lt;3.65,F100&lt;1.5),1.38,IF(AND(H100&gt;=9.35,G100&lt;0.862,A100&lt;5.15,B100&gt;=3.25,G100&lt;0.934,B100&gt;=3.15,B100&gt;=3.05,A100&lt;5.45,H100&gt;=5.245,B100&lt;3.65,F100&lt;1.5),1.4,"shouldnthappen"))))))))))))))))))))))))))))))))))))</f>
        <v>4.25</v>
      </c>
      <c r="O100" s="1" t="n">
        <f aca="false">IF(AND(B100&lt;2.75,A100&lt;5.55),3.96,IF(AND(H100&lt;9.205,A100&lt;5.9,A100&gt;=5.55),3.85,IF(AND(A100&lt;4.35,D100&lt;0.35,B100&gt;=2.75,A100&lt;5.55),1.1,IF(AND(B100&lt;3.65,D100&gt;=0.35,B100&gt;=2.75,A100&lt;5.55),1.65,IF(AND(B100&gt;=3.65,D100&gt;=0.35,B100&gt;=2.75,A100&lt;5.55),1.9,IF(AND(G100&gt;=0.732,H100&gt;=9.205,A100&lt;5.9,A100&gt;=5.55),4.9,IF(AND(G100&lt;0.273,G100&lt;0.732,H100&gt;=9.205,A100&lt;5.9,A100&gt;=5.55),4.5,IF(AND(A100&lt;6.3,G100&lt;0.422,F100&lt;2.5,A100&gt;=5.9,A100&gt;=5.55),5.1,IF(AND(A100&gt;=6.3,G100&lt;0.422,F100&lt;2.5,A100&gt;=5.9,A100&gt;=5.55),4.76,IF(AND(B100&lt;2.4,G100&gt;=0.422,F100&lt;2.5,A100&gt;=5.9,A100&gt;=5.55),4.45,IF(AND(A100&gt;=7,G100&gt;=0.628,F100&gt;=2.5,A100&gt;=5.9,A100&gt;=5.55),6.45,IF(AND(D100&lt;0.15,H100&lt;13.924,A100&gt;=4.35,D100&lt;0.35,B100&gt;=2.75,A100&lt;5.55),1.5,IF(AND(B100&lt;3.15,H100&gt;=13.924,A100&gt;=4.35,D100&lt;0.35,B100&gt;=2.75,A100&lt;5.55),1.56,IF(AND(B100&gt;=3.15,H100&gt;=13.924,A100&gt;=4.35,D100&lt;0.35,B100&gt;=2.75,A100&lt;5.55),1.3,IF(AND(H100&lt;14.316,G100&gt;=0.273,G100&lt;0.732,H100&gt;=9.205,A100&lt;5.9,A100&gt;=5.55),3.95,IF(AND(H100&gt;=14.316,G100&gt;=0.273,G100&lt;0.732,H100&gt;=9.205,A100&lt;5.9,A100&gt;=5.55),4.1,IF(AND(A100&lt;6.2,B100&gt;=2.4,G100&gt;=0.422,F100&lt;2.5,A100&gt;=5.9,A100&gt;=5.55),4.3,IF(AND(A100&gt;=7.05,G100&lt;0.364,G100&lt;0.628,F100&gt;=2.5,A100&gt;=5.9,A100&gt;=5.55),6.1,IF(AND(A100&gt;=7.55,G100&gt;=0.364,G100&lt;0.628,F100&gt;=2.5,A100&gt;=5.9,A100&gt;=5.55),6.4,IF(AND(A100&lt;6.15,A100&lt;7,G100&gt;=0.628,F100&gt;=2.5,A100&gt;=5.9,A100&gt;=5.55),4.9,IF(AND(D100&lt;1.45,A100&gt;=6.2,B100&gt;=2.4,G100&gt;=0.422,F100&lt;2.5,A100&gt;=5.9,A100&gt;=5.55),4.64,IF(AND(D100&gt;=1.45,A100&gt;=6.2,B100&gt;=2.4,G100&gt;=0.422,F100&lt;2.5,A100&gt;=5.9,A100&gt;=5.55),4.9,IF(AND(D100&lt;1.65,A100&lt;7.05,G100&lt;0.364,G100&lt;0.628,F100&gt;=2.5,A100&gt;=5.9,A100&gt;=5.55),5.1,IF(AND(D100&gt;=2.35,A100&lt;7.55,G100&gt;=0.364,G100&lt;0.628,F100&gt;=2.5,A100&gt;=5.9,A100&gt;=5.55),5.633,IF(AND(D100&lt;2.15,A100&gt;=6.15,A100&lt;7,G100&gt;=0.628,F100&gt;=2.5,A100&gt;=5.9,A100&gt;=5.55),5.1,IF(AND(D100&gt;=2.15,A100&gt;=6.15,A100&lt;7,G100&gt;=0.628,F100&gt;=2.5,A100&gt;=5.9,A100&gt;=5.55),5.267,IF(AND(A100&lt;4.9,A100&lt;5.05,D100&gt;=0.15,H100&lt;13.924,A100&gt;=4.35,D100&lt;0.35,B100&gt;=2.75,A100&lt;5.55),1.375,IF(AND(A100&gt;=4.9,A100&lt;5.05,D100&gt;=0.15,H100&lt;13.924,A100&gt;=4.35,D100&lt;0.35,B100&gt;=2.75,A100&lt;5.55),1.3,IF(AND(A100&lt;5.45,A100&gt;=5.05,D100&gt;=0.15,H100&lt;13.924,A100&gt;=4.35,D100&lt;0.35,B100&gt;=2.75,A100&lt;5.55),1.475,IF(AND(A100&gt;=5.45,A100&gt;=5.05,D100&gt;=0.15,H100&lt;13.924,A100&gt;=4.35,D100&lt;0.35,B100&gt;=2.75,A100&lt;5.55),1.4,IF(AND(B100&gt;=3.25,D100&lt;2.35,A100&lt;7.55,G100&gt;=0.364,G100&lt;0.628,F100&gt;=2.5,A100&gt;=5.9,A100&gt;=5.55),5.7,IF(AND(G100&lt;0.006,G100&lt;0.107,D100&gt;=1.65,A100&lt;7.05,G100&lt;0.364,G100&lt;0.628,F100&gt;=2.5,A100&gt;=5.9,A100&gt;=5.55),5.5,IF(AND(G100&gt;=0.006,G100&lt;0.107,D100&gt;=1.65,A100&lt;7.05,G100&lt;0.364,G100&lt;0.628,F100&gt;=2.5,A100&gt;=5.9,A100&gt;=5.55),5.667,IF(AND(D100&lt;2.2,G100&gt;=0.107,D100&gt;=1.65,A100&lt;7.05,G100&lt;0.364,G100&lt;0.628,F100&gt;=2.5,A100&gt;=5.9,A100&gt;=5.55),5.35,IF(AND(D100&gt;=2.2,G100&gt;=0.107,D100&gt;=1.65,A100&lt;7.05,G100&lt;0.364,G100&lt;0.628,F100&gt;=2.5,A100&gt;=5.9,A100&gt;=5.55),5.2,IF(AND(D100&lt;2.25,B100&lt;3.25,D100&lt;2.35,A100&lt;7.55,G100&gt;=0.364,G100&lt;0.628,F100&gt;=2.5,A100&gt;=5.9,A100&gt;=5.55),5.8,IF(AND(D100&gt;=2.25,B100&lt;3.25,D100&lt;2.35,A100&lt;7.55,G100&gt;=0.364,G100&lt;0.628,F100&gt;=2.5,A100&gt;=5.9,A100&gt;=5.55),5.9,"shouldnthappen")))))))))))))))))))))))))))))))))))))</f>
        <v>4.64</v>
      </c>
      <c r="P100" s="1" t="n">
        <f aca="false">IF(AND(D100&gt;=0.75,A100&lt;5.55),3.9,IF(AND(H100&lt;7.482,A100&gt;=5.55),3.45,IF(AND(B100&gt;=3.15,B100&lt;3.25,D100&lt;0.75,A100&lt;5.55),1.262,IF(AND(G100&gt;=0.446,B100&lt;3.15,B100&lt;3.25,D100&lt;0.75,A100&lt;5.55),1.1,IF(AND(G100&lt;0.408,A100&lt;5.05,B100&gt;=3.25,D100&lt;0.75,A100&lt;5.55),1.4,IF(AND(G100&gt;=0.408,A100&lt;5.05,B100&gt;=3.25,D100&lt;0.75,A100&lt;5.55),1.233,IF(AND(G100&gt;=0.676,A100&gt;=5.05,B100&gt;=3.25,D100&lt;0.75,A100&lt;5.55),1.72,IF(AND(H100&lt;9.386,A100&lt;5.85,F100&lt;2.5,H100&gt;=7.482,A100&gt;=5.55),3.5,IF(AND(H100&gt;=9.386,A100&lt;5.85,F100&lt;2.5,H100&gt;=7.482,A100&gt;=5.55),4.275,IF(AND(H100&gt;=16.284,G100&lt;0.865,F100&gt;=2.5,H100&gt;=7.482,A100&gt;=5.55),6.6,IF(AND(G100&lt;0.912,G100&gt;=0.865,F100&gt;=2.5,H100&gt;=7.482,A100&gt;=5.55),4.8,IF(AND(G100&gt;=0.912,G100&gt;=0.865,F100&gt;=2.5,H100&gt;=7.482,A100&gt;=5.55),5.175,IF(AND(A100&gt;=4.95,G100&lt;0.446,B100&lt;3.15,B100&lt;3.25,D100&lt;0.75,A100&lt;5.55),1.6,IF(AND(H100&gt;=12.974,G100&lt;0.676,A100&gt;=5.05,B100&gt;=3.25,D100&lt;0.75,A100&lt;5.55),1.3,IF(AND(D100&lt;1.45,H100&lt;13.531,A100&gt;=5.85,F100&lt;2.5,H100&gt;=7.482,A100&gt;=5.55),4.2,IF(AND(D100&gt;=1.45,H100&lt;13.531,A100&gt;=5.85,F100&lt;2.5,H100&gt;=7.482,A100&gt;=5.55),4.967,IF(AND(G100&lt;0.187,H100&gt;=13.531,A100&gt;=5.85,F100&lt;2.5,H100&gt;=7.482,A100&gt;=5.55),5,IF(AND(H100&gt;=12.675,A100&lt;4.95,G100&lt;0.446,B100&lt;3.15,B100&lt;3.25,D100&lt;0.75,A100&lt;5.55),1.5,IF(AND(H100&lt;10.826,H100&lt;12.974,G100&lt;0.676,A100&gt;=5.05,B100&gt;=3.25,D100&lt;0.75,A100&lt;5.55),1.46,IF(AND(H100&gt;=10.826,H100&lt;12.974,G100&lt;0.676,A100&gt;=5.05,B100&gt;=3.25,D100&lt;0.75,A100&lt;5.55),1.4,IF(AND(A100&lt;6.15,G100&gt;=0.187,H100&gt;=13.531,A100&gt;=5.85,F100&lt;2.5,H100&gt;=7.482,A100&gt;=5.55),4.7,IF(AND(A100&lt;6.85,B100&lt;2.95,H100&lt;16.284,G100&lt;0.865,F100&gt;=2.5,H100&gt;=7.482,A100&gt;=5.55),5.32,IF(AND(A100&gt;=6.85,B100&lt;2.95,H100&lt;16.284,G100&lt;0.865,F100&gt;=2.5,H100&gt;=7.482,A100&gt;=5.55),6.567,IF(AND(A100&lt;4.85,H100&lt;12.675,A100&lt;4.95,G100&lt;0.446,B100&lt;3.15,B100&lt;3.25,D100&lt;0.75,A100&lt;5.55),1.4,IF(AND(A100&gt;=4.85,H100&lt;12.675,A100&lt;4.95,G100&lt;0.446,B100&lt;3.15,B100&lt;3.25,D100&lt;0.75,A100&lt;5.55),1.5,IF(AND(B100&lt;3.1,A100&gt;=6.15,G100&gt;=0.187,H100&gt;=13.531,A100&gt;=5.85,F100&lt;2.5,H100&gt;=7.482,A100&gt;=5.55),4.467,IF(AND(B100&gt;=3.1,A100&gt;=6.15,G100&gt;=0.187,H100&gt;=13.531,A100&gt;=5.85,F100&lt;2.5,H100&gt;=7.482,A100&gt;=5.55),4.7,IF(AND(G100&gt;=0.379,B100&lt;3.15,B100&gt;=2.95,H100&lt;16.284,G100&lt;0.865,F100&gt;=2.5,H100&gt;=7.482,A100&gt;=5.55),5.733,IF(AND(A100&lt;6.6,B100&gt;=3.15,B100&gt;=2.95,H100&lt;16.284,G100&lt;0.865,F100&gt;=2.5,H100&gt;=7.482,A100&gt;=5.55),5.38,IF(AND(A100&lt;6.7,G100&lt;0.379,B100&lt;3.15,B100&gt;=2.95,H100&lt;16.284,G100&lt;0.865,F100&gt;=2.5,H100&gt;=7.482,A100&gt;=5.55),5.3,IF(AND(A100&gt;=6.7,G100&lt;0.379,B100&lt;3.15,B100&gt;=2.95,H100&lt;16.284,G100&lt;0.865,F100&gt;=2.5,H100&gt;=7.482,A100&gt;=5.55),5.16,IF(AND(A100&lt;7.05,A100&gt;=6.6,B100&gt;=3.15,B100&gt;=2.95,H100&lt;16.284,G100&lt;0.865,F100&gt;=2.5,H100&gt;=7.482,A100&gt;=5.55),5.78,IF(AND(A100&gt;=7.05,A100&gt;=6.6,B100&gt;=3.15,B100&gt;=2.95,H100&lt;16.284,G100&lt;0.865,F100&gt;=2.5,H100&gt;=7.482,A100&gt;=5.55),6.1,"shouldnthappen")))))))))))))))))))))))))))))))))</f>
        <v>4.2</v>
      </c>
      <c r="Q100" s="1" t="n">
        <f aca="false">IF(AND(G100&gt;=0.422,B100&lt;3.25,F100&lt;1.5),1.25,IF(AND(G100&gt;=0.082,G100&lt;0.125,F100&gt;=1.5),6.7,IF(AND(G100&lt;0.251,G100&lt;0.422,B100&lt;3.25,F100&lt;1.5),1.38,IF(AND(G100&gt;=0.251,G100&lt;0.422,B100&lt;3.25,F100&lt;1.5),1.55,IF(AND(G100&gt;=0.385,G100&lt;0.633,B100&gt;=3.25,F100&lt;1.5),1.367,IF(AND(B100&lt;3.35,G100&gt;=0.633,B100&gt;=3.25,F100&lt;1.5),1.7,IF(AND(A100&lt;5.85,G100&lt;0.082,G100&lt;0.125,F100&gt;=1.5),4.5,IF(AND(F100&gt;=2.5,D100&lt;1.6,G100&gt;=0.125,F100&gt;=1.5),5.05,IF(AND(H100&gt;=16.774,D100&gt;=1.6,G100&gt;=0.125,F100&gt;=1.5),6.4,IF(AND(D100&gt;=0.5,G100&lt;0.385,G100&lt;0.633,B100&gt;=3.25,F100&lt;1.5),1.6,IF(AND(B100&lt;3.6,B100&gt;=3.35,G100&gt;=0.633,B100&gt;=3.25,F100&lt;1.5),1.55,IF(AND(B100&gt;=3.6,B100&gt;=3.35,G100&gt;=0.633,B100&gt;=3.25,F100&lt;1.5),1.6,IF(AND(D100&lt;1.65,A100&gt;=5.85,G100&lt;0.082,G100&lt;0.125,F100&gt;=1.5),4.7,IF(AND(A100&lt;5.3,F100&lt;2.5,D100&lt;1.6,G100&gt;=0.125,F100&gt;=1.5),3.15,IF(AND(B100&gt;=3.2,H100&lt;16.774,D100&gt;=1.6,G100&gt;=0.125,F100&gt;=1.5),5.675,IF(AND(H100&lt;11.767,D100&lt;0.5,G100&lt;0.385,G100&lt;0.633,B100&gt;=3.25,F100&lt;1.5),1.5,IF(AND(H100&gt;=11.767,D100&lt;0.5,G100&lt;0.385,G100&lt;0.633,B100&gt;=3.25,F100&lt;1.5),1.367,IF(AND(H100&lt;8.367,D100&gt;=1.65,A100&gt;=5.85,G100&lt;0.082,G100&lt;0.125,F100&gt;=1.5),5.7,IF(AND(H100&gt;=8.367,D100&gt;=1.65,A100&gt;=5.85,G100&lt;0.082,G100&lt;0.125,F100&gt;=1.5),5.575,IF(AND(A100&gt;=7.1,B100&lt;3.2,H100&lt;16.774,D100&gt;=1.6,G100&gt;=0.125,F100&gt;=1.5),6.3,IF(AND(H100&gt;=15.395,B100&lt;2.85,A100&gt;=5.3,F100&lt;2.5,D100&lt;1.6,G100&gt;=0.125,F100&gt;=1.5),4.8,IF(AND(H100&lt;8.486,B100&gt;=2.85,A100&gt;=5.3,F100&lt;2.5,D100&lt;1.6,G100&gt;=0.125,F100&gt;=1.5),3.85,IF(AND(D100&gt;=2.1,A100&lt;7.1,B100&lt;3.2,H100&lt;16.774,D100&gt;=1.6,G100&gt;=0.125,F100&gt;=1.5),5.5,IF(AND(B100&gt;=2.75,H100&lt;15.395,B100&lt;2.85,A100&gt;=5.3,F100&lt;2.5,D100&lt;1.6,G100&gt;=0.125,F100&gt;=1.5),4.489,IF(AND(H100&gt;=15.168,H100&gt;=8.486,B100&gt;=2.85,A100&gt;=5.3,F100&lt;2.5,D100&lt;1.6,G100&gt;=0.125,F100&gt;=1.5),4.7,IF(AND(G100&gt;=0.519,D100&lt;2.1,A100&lt;7.1,B100&lt;3.2,H100&lt;16.774,D100&gt;=1.6,G100&gt;=0.125,F100&gt;=1.5),4.925,IF(AND(G100&gt;=0.897,B100&lt;2.75,H100&lt;15.395,B100&lt;2.85,A100&gt;=5.3,F100&lt;2.5,D100&lt;1.6,G100&gt;=0.125,F100&gt;=1.5),4.567,IF(AND(A100&lt;5.65,H100&lt;15.168,H100&gt;=8.486,B100&gt;=2.85,A100&gt;=5.3,F100&lt;2.5,D100&lt;1.6,G100&gt;=0.125,F100&gt;=1.5),4.5,IF(AND(G100&lt;0.23,G100&lt;0.519,D100&lt;2.1,A100&lt;7.1,B100&lt;3.2,H100&lt;16.774,D100&gt;=1.6,G100&gt;=0.125,F100&gt;=1.5),5,IF(AND(A100&lt;5.9,G100&lt;0.897,B100&lt;2.75,H100&lt;15.395,B100&lt;2.85,A100&gt;=5.3,F100&lt;2.5,D100&lt;1.6,G100&gt;=0.125,F100&gt;=1.5),4.1,IF(AND(A100&gt;=5.9,G100&lt;0.897,B100&lt;2.75,H100&lt;15.395,B100&lt;2.85,A100&gt;=5.3,F100&lt;2.5,D100&lt;1.6,G100&gt;=0.125,F100&gt;=1.5),4.5,IF(AND(A100&lt;6.05,A100&gt;=5.65,H100&lt;15.168,H100&gt;=8.486,B100&gt;=2.85,A100&gt;=5.3,F100&lt;2.5,D100&lt;1.6,G100&gt;=0.125,F100&gt;=1.5),4.2,IF(AND(A100&gt;=6.05,A100&gt;=5.65,H100&lt;15.168,H100&gt;=8.486,B100&gt;=2.85,A100&gt;=5.3,F100&lt;2.5,D100&lt;1.6,G100&gt;=0.125,F100&gt;=1.5),4.35,IF(AND(D100&lt;1.95,G100&gt;=0.23,G100&lt;0.519,D100&lt;2.1,A100&lt;7.1,B100&lt;3.2,H100&lt;16.774,D100&gt;=1.6,G100&gt;=0.125,F100&gt;=1.5),5.3,IF(AND(D100&gt;=1.95,G100&gt;=0.23,G100&lt;0.519,D100&lt;2.1,A100&lt;7.1,B100&lt;3.2,H100&lt;16.774,D100&gt;=1.6,G100&gt;=0.125,F100&gt;=1.5),5.2,"shouldnthappen")))))))))))))))))))))))))))))))))))</f>
        <v>4.35</v>
      </c>
      <c r="R100" s="1" t="n">
        <f aca="false">IF(AND(G100&gt;=0.901,F100&lt;1.5),1.9,IF(AND(H100&lt;5.523,D100&lt;0.35,G100&lt;0.901,F100&lt;1.5),1,IF(AND(B100&lt;3.6,D100&gt;=0.35,G100&lt;0.901,F100&lt;1.5),1.575,IF(AND(B100&gt;=3.6,D100&gt;=0.35,G100&lt;0.901,F100&lt;1.5),1.5,IF(AND(G100&gt;=0.837,D100&lt;1.15,D100&lt;1.45,F100&gt;=1.5),3,IF(AND(G100&gt;=0.66,D100&gt;=1.15,D100&lt;1.45,F100&gt;=1.5),4,IF(AND(F100&gt;=2.5,D100&lt;1.55,D100&gt;=1.45,F100&gt;=1.5),5.025,IF(AND(F100&lt;2.5,D100&gt;=1.55,D100&gt;=1.45,F100&gt;=1.5),4.933,IF(AND(B100&lt;2.45,G100&lt;0.837,D100&lt;1.15,D100&lt;1.45,F100&gt;=1.5),3.3,IF(AND(B100&gt;=2.45,G100&lt;0.837,D100&lt;1.15,D100&lt;1.45,F100&gt;=1.5),3.86,IF(AND(B100&gt;=3.05,F100&lt;2.5,D100&lt;1.55,D100&gt;=1.45,F100&gt;=1.5),4.8,IF(AND(D100&gt;=2.45,F100&gt;=2.5,D100&gt;=1.55,D100&gt;=1.45,F100&gt;=1.5),5.875,IF(AND(H100&lt;13.187,G100&lt;0.217,H100&gt;=5.523,D100&lt;0.35,G100&lt;0.901,F100&lt;1.5),1.4,IF(AND(H100&gt;=13.187,G100&lt;0.217,H100&gt;=5.523,D100&lt;0.35,G100&lt;0.901,F100&lt;1.5),1.5,IF(AND(G100&lt;0.33,G100&gt;=0.217,H100&gt;=5.523,D100&lt;0.35,G100&lt;0.901,F100&lt;1.5),1.28,IF(AND(A100&lt;6.05,D100&lt;1.35,G100&lt;0.66,D100&gt;=1.15,D100&lt;1.45,F100&gt;=1.5),4.175,IF(AND(A100&gt;=6.05,D100&lt;1.35,G100&lt;0.66,D100&gt;=1.15,D100&lt;1.45,F100&gt;=1.5),4.3,IF(AND(A100&lt;5.65,D100&gt;=1.35,G100&lt;0.66,D100&gt;=1.15,D100&lt;1.45,F100&gt;=1.5),3.9,IF(AND(A100&gt;=5.65,D100&gt;=1.35,G100&lt;0.66,D100&gt;=1.15,D100&lt;1.45,F100&gt;=1.5),4.52,IF(AND(A100&lt;6.25,B100&lt;3.05,F100&lt;2.5,D100&lt;1.55,D100&gt;=1.45,F100&gt;=1.5),4.5,IF(AND(A100&gt;=6.25,B100&lt;3.05,F100&lt;2.5,D100&lt;1.55,D100&gt;=1.45,F100&gt;=1.5),4.675,IF(AND(A100&gt;=7.25,D100&lt;2.45,F100&gt;=2.5,D100&gt;=1.55,D100&gt;=1.45,F100&gt;=1.5),6.433,IF(AND(D100&gt;=0.25,G100&gt;=0.33,G100&gt;=0.217,H100&gt;=5.523,D100&lt;0.35,G100&lt;0.901,F100&lt;1.5),1.4,IF(AND(A100&lt;6.15,A100&lt;7.25,D100&lt;2.45,F100&gt;=2.5,D100&gt;=1.55,D100&gt;=1.45,F100&gt;=1.5),5.025,IF(AND(H100&lt;6.439,D100&lt;0.25,G100&gt;=0.33,G100&gt;=0.217,H100&gt;=5.523,D100&lt;0.35,G100&lt;0.901,F100&lt;1.5),1.5,IF(AND(H100&gt;=6.439,D100&lt;0.25,G100&gt;=0.33,G100&gt;=0.217,H100&gt;=5.523,D100&lt;0.35,G100&lt;0.901,F100&lt;1.5),1.38,IF(AND(H100&gt;=13.711,A100&gt;=6.15,A100&lt;7.25,D100&lt;2.45,F100&gt;=2.5,D100&gt;=1.55,D100&gt;=1.45,F100&gt;=1.5),5.68,IF(AND(B100&gt;=3.3,H100&lt;13.711,A100&gt;=6.15,A100&lt;7.25,D100&lt;2.45,F100&gt;=2.5,D100&gt;=1.55,D100&gt;=1.45,F100&gt;=1.5),5.6,IF(AND(G100&lt;0.093,B100&lt;3.3,H100&lt;13.711,A100&gt;=6.15,A100&lt;7.25,D100&lt;2.45,F100&gt;=2.5,D100&gt;=1.55,D100&gt;=1.45,F100&gt;=1.5),5.56,IF(AND(D100&lt;1.95,G100&gt;=0.093,B100&lt;3.3,H100&lt;13.711,A100&gt;=6.15,A100&lt;7.25,D100&lt;2.45,F100&gt;=2.5,D100&gt;=1.55,D100&gt;=1.45,F100&gt;=1.5),5.3,IF(AND(B100&lt;3.15,D100&gt;=1.95,G100&gt;=0.093,B100&lt;3.3,H100&lt;13.711,A100&gt;=6.15,A100&lt;7.25,D100&lt;2.45,F100&gt;=2.5,D100&gt;=1.55,D100&gt;=1.45,F100&gt;=1.5),5.1,IF(AND(B100&gt;=3.15,D100&gt;=1.95,G100&gt;=0.093,B100&lt;3.3,H100&lt;13.711,A100&gt;=6.15,A100&lt;7.25,D100&lt;2.45,F100&gt;=2.5,D100&gt;=1.55,D100&gt;=1.45,F100&gt;=1.5),5.15,"shouldnthappen"))))))))))))))))))))))))))))))))</f>
        <v>4.3</v>
      </c>
      <c r="S100" s="1" t="n">
        <f aca="false">IF(AND(G100&gt;=0.859,D100&gt;=0.35,F100&lt;1.5),1.9,IF(AND(D100&lt;1.75,F100&gt;=2.5,F100&gt;=1.5),4.867,IF(AND(H100&lt;8.42,A100&lt;5.05,D100&lt;0.35,F100&lt;1.5),1.42,IF(AND(H100&gt;=14.877,A100&gt;=5.05,D100&lt;0.35,F100&lt;1.5),1.3,IF(AND(B100&lt;3.35,G100&lt;0.859,D100&gt;=0.35,F100&lt;1.5),1.7,IF(AND(B100&gt;=3.35,G100&lt;0.859,D100&gt;=0.35,F100&lt;1.5),1.5,IF(AND(A100&gt;=6.05,B100&lt;2.75,F100&lt;2.5,F100&gt;=1.5),4.733,IF(AND(G100&gt;=0.68,B100&gt;=2.75,F100&lt;2.5,F100&gt;=1.5),4.025,IF(AND(H100&gt;=16.284,D100&gt;=1.75,F100&gt;=2.5,F100&gt;=1.5),6.6,IF(AND(A100&lt;4.35,H100&gt;=8.42,A100&lt;5.05,D100&lt;0.35,F100&lt;1.5),1.1,IF(AND(G100&gt;=0.948,H100&lt;14.877,A100&gt;=5.05,D100&lt;0.35,F100&lt;1.5),1.7,IF(AND(A100&lt;5.3,A100&lt;6.05,B100&lt;2.75,F100&lt;2.5,F100&gt;=1.5),3,IF(AND(H100&gt;=15.168,G100&lt;0.68,B100&gt;=2.75,F100&lt;2.5,F100&gt;=1.5),4.75,IF(AND(H100&gt;=14.005,A100&gt;=4.35,H100&gt;=8.42,A100&lt;5.05,D100&lt;0.35,F100&lt;1.5),1.375,IF(AND(A100&gt;=5.55,G100&lt;0.948,H100&lt;14.877,A100&gt;=5.05,D100&lt;0.35,F100&lt;1.5),1.7,IF(AND(H100&lt;12.363,A100&gt;=5.3,A100&lt;6.05,B100&lt;2.75,F100&lt;2.5,F100&gt;=1.5),3.825,IF(AND(H100&gt;=12.363,A100&gt;=5.3,A100&lt;6.05,B100&lt;2.75,F100&lt;2.5,F100&gt;=1.5),4.033,IF(AND(H100&gt;=14.508,H100&lt;15.168,G100&lt;0.68,B100&gt;=2.75,F100&lt;2.5,F100&gt;=1.5),4.2,IF(AND(D100&gt;=2.35,D100&gt;=2.2,H100&lt;16.284,D100&gt;=1.75,F100&gt;=2.5,F100&gt;=1.5),5.267,IF(AND(G100&lt;0.231,H100&lt;14.005,A100&gt;=4.35,H100&gt;=8.42,A100&lt;5.05,D100&lt;0.35,F100&lt;1.5),1.4,IF(AND(H100&gt;=14.494,A100&lt;5.55,G100&lt;0.948,H100&lt;14.877,A100&gt;=5.05,D100&lt;0.35,F100&lt;1.5),1.6,IF(AND(A100&lt;6.1,H100&lt;14.508,H100&lt;15.168,G100&lt;0.68,B100&gt;=2.75,F100&lt;2.5,F100&gt;=1.5),4.5,IF(AND(A100&lt;6.1,H100&lt;11.8,D100&lt;2.2,H100&lt;16.284,D100&gt;=1.75,F100&gt;=2.5,F100&gt;=1.5),4.95,IF(AND(A100&gt;=6.1,H100&lt;11.8,D100&lt;2.2,H100&lt;16.284,D100&gt;=1.75,F100&gt;=2.5,F100&gt;=1.5),5.333,IF(AND(B100&lt;2.75,H100&gt;=11.8,D100&lt;2.2,H100&lt;16.284,D100&gt;=1.75,F100&gt;=2.5,F100&gt;=1.5),5.1,IF(AND(B100&gt;=3.15,D100&lt;2.35,D100&gt;=2.2,H100&lt;16.284,D100&gt;=1.75,F100&gt;=2.5,F100&gt;=1.5),5.5,IF(AND(B100&gt;=3.35,G100&gt;=0.231,H100&lt;14.005,A100&gt;=4.35,H100&gt;=8.42,A100&lt;5.05,D100&lt;0.35,F100&lt;1.5),1.3,IF(AND(H100&lt;13.869,H100&lt;14.494,A100&lt;5.55,G100&lt;0.948,H100&lt;14.877,A100&gt;=5.05,D100&lt;0.35,F100&lt;1.5),1.5,IF(AND(H100&gt;=13.869,H100&lt;14.494,A100&lt;5.55,G100&lt;0.948,H100&lt;14.877,A100&gt;=5.05,D100&lt;0.35,F100&lt;1.5),1.4,IF(AND(G100&lt;0.636,A100&gt;=6.1,H100&lt;14.508,H100&lt;15.168,G100&lt;0.68,B100&gt;=2.75,F100&lt;2.5,F100&gt;=1.5),4.68,IF(AND(G100&gt;=0.636,A100&gt;=6.1,H100&lt;14.508,H100&lt;15.168,G100&lt;0.68,B100&gt;=2.75,F100&lt;2.5,F100&gt;=1.5),4.4,IF(AND(B100&lt;2.85,B100&gt;=2.75,H100&gt;=11.8,D100&lt;2.2,H100&lt;16.284,D100&gt;=1.75,F100&gt;=2.5,F100&gt;=1.5),6.7,IF(AND(H100&lt;10.626,B100&lt;3.15,D100&lt;2.35,D100&gt;=2.2,H100&lt;16.284,D100&gt;=1.75,F100&gt;=2.5,F100&gt;=1.5),5.1,IF(AND(H100&gt;=10.626,B100&lt;3.15,D100&lt;2.35,D100&gt;=2.2,H100&lt;16.284,D100&gt;=1.75,F100&gt;=2.5,F100&gt;=1.5),5.2,IF(AND(G100&lt;0.378,B100&lt;3.35,G100&gt;=0.231,H100&lt;14.005,A100&gt;=4.35,H100&gt;=8.42,A100&lt;5.05,D100&lt;0.35,F100&lt;1.5),1.2,IF(AND(G100&gt;=0.378,B100&lt;3.35,G100&gt;=0.231,H100&lt;14.005,A100&gt;=4.35,H100&gt;=8.42,A100&lt;5.05,D100&lt;0.35,F100&lt;1.5),1.3,IF(AND(A100&lt;6.2,B100&gt;=2.85,B100&gt;=2.75,H100&gt;=11.8,D100&lt;2.2,H100&lt;16.284,D100&gt;=1.75,F100&gt;=2.5,F100&gt;=1.5),4.9,IF(AND(G100&lt;0.388,A100&gt;=6.2,B100&gt;=2.85,B100&gt;=2.75,H100&gt;=11.8,D100&lt;2.2,H100&lt;16.284,D100&gt;=1.75,F100&gt;=2.5,F100&gt;=1.5),5.52,IF(AND(G100&gt;=0.388,A100&gt;=6.2,B100&gt;=2.85,B100&gt;=2.75,H100&gt;=11.8,D100&lt;2.2,H100&lt;16.284,D100&gt;=1.75,F100&gt;=2.5,F100&gt;=1.5),5.7,"shouldnthappen")))))))))))))))))))))))))))))))))))))))</f>
        <v>4.68</v>
      </c>
      <c r="T100" s="1" t="n">
        <f aca="false">IF(AND(D100&gt;=0.8,A100&lt;5.45),3.7,IF(AND(D100&gt;=0.35,D100&lt;0.8,A100&lt;5.45),1.56,IF(AND(G100&lt;0.164,F100&lt;2.5,A100&gt;=5.45),1.6,IF(AND(H100&gt;=16.718,F100&gt;=2.5,A100&gt;=5.45),6.4,IF(AND(G100&gt;=0.719,H100&lt;16.718,F100&gt;=2.5,A100&gt;=5.45),5.05,IF(AND(A100&lt;4.35,A100&lt;5.05,D100&lt;0.35,D100&lt;0.8,A100&lt;5.45),1.1,IF(AND(H100&gt;=14.494,A100&gt;=5.05,D100&lt;0.35,D100&lt;0.8,A100&lt;5.45),1.6,IF(AND(G100&lt;0.338,D100&lt;1.25,G100&gt;=0.164,F100&lt;2.5,A100&gt;=5.45),4.1,IF(AND(H100&lt;8.397,D100&gt;=1.25,G100&gt;=0.164,F100&lt;2.5,A100&gt;=5.45),4,IF(AND(H100&lt;11.031,H100&lt;14.494,A100&gt;=5.05,D100&lt;0.35,D100&lt;0.8,A100&lt;5.45),1.5,IF(AND(H100&gt;=11.031,H100&lt;14.494,A100&gt;=5.05,D100&lt;0.35,D100&lt;0.8,A100&lt;5.45),1.44,IF(AND(B100&lt;2.65,H100&gt;=8.397,D100&gt;=1.25,G100&gt;=0.164,F100&lt;2.5,A100&gt;=5.45),4.767,IF(AND(H100&lt;7.388,G100&lt;0.487,G100&lt;0.719,H100&lt;16.718,F100&gt;=2.5,A100&gt;=5.45),5.067,IF(AND(G100&lt;0.533,G100&gt;=0.487,G100&lt;0.719,H100&lt;16.718,F100&gt;=2.5,A100&gt;=5.45),5.8,IF(AND(G100&gt;=0.533,G100&gt;=0.487,G100&lt;0.719,H100&lt;16.718,F100&gt;=2.5,A100&gt;=5.45),5.86,IF(AND(B100&lt;3.25,A100&gt;=4.95,A100&gt;=4.35,A100&lt;5.05,D100&lt;0.35,D100&lt;0.8,A100&lt;5.45),1.2,IF(AND(A100&lt;5.6,H100&lt;11.218,G100&gt;=0.338,D100&lt;1.25,G100&gt;=0.164,F100&lt;2.5,A100&gt;=5.45),3.7,IF(AND(A100&gt;=5.6,H100&lt;11.218,G100&gt;=0.338,D100&lt;1.25,G100&gt;=0.164,F100&lt;2.5,A100&gt;=5.45),3.5,IF(AND(H100&lt;12.668,H100&gt;=11.218,G100&gt;=0.338,D100&lt;1.25,G100&gt;=0.164,F100&lt;2.5,A100&gt;=5.45),3.9,IF(AND(H100&gt;=12.668,H100&gt;=11.218,G100&gt;=0.338,D100&lt;1.25,G100&gt;=0.164,F100&lt;2.5,A100&gt;=5.45),4,IF(AND(H100&gt;=15.705,B100&gt;=2.65,H100&gt;=8.397,D100&gt;=1.25,G100&gt;=0.164,F100&lt;2.5,A100&gt;=5.45),4.8,IF(AND(B100&lt;2.75,H100&gt;=7.388,G100&lt;0.487,G100&lt;0.719,H100&lt;16.718,F100&gt;=2.5,A100&gt;=5.45),5.26,IF(AND(B100&lt;2.95,A100&lt;4.5,A100&lt;4.95,A100&gt;=4.35,A100&lt;5.05,D100&lt;0.35,D100&lt;0.8,A100&lt;5.45),1.4,IF(AND(B100&gt;=2.95,A100&lt;4.5,A100&lt;4.95,A100&gt;=4.35,A100&lt;5.05,D100&lt;0.35,D100&lt;0.8,A100&lt;5.45),1.3,IF(AND(H100&gt;=13.924,A100&gt;=4.5,A100&lt;4.95,A100&gt;=4.35,A100&lt;5.05,D100&lt;0.35,D100&lt;0.8,A100&lt;5.45),1.5,IF(AND(G100&lt;0.252,B100&gt;=3.25,A100&gt;=4.95,A100&gt;=4.35,A100&lt;5.05,D100&lt;0.35,D100&lt;0.8,A100&lt;5.45),1.4,IF(AND(G100&gt;=0.252,B100&gt;=3.25,A100&gt;=4.95,A100&gt;=4.35,A100&lt;5.05,D100&lt;0.35,D100&lt;0.8,A100&lt;5.45),1.32,IF(AND(G100&gt;=0.473,H100&lt;15.705,B100&gt;=2.65,H100&gt;=8.397,D100&gt;=1.25,G100&gt;=0.164,F100&lt;2.5,A100&gt;=5.45),4.7,IF(AND(B100&gt;=3.15,B100&gt;=2.75,H100&gt;=7.388,G100&lt;0.487,G100&lt;0.719,H100&lt;16.718,F100&gt;=2.5,A100&gt;=5.45),5.7,IF(AND(B100&lt;3.15,H100&lt;13.924,A100&gt;=4.5,A100&lt;4.95,A100&gt;=4.35,A100&lt;5.05,D100&lt;0.35,D100&lt;0.8,A100&lt;5.45),1.433,IF(AND(B100&gt;=3.15,H100&lt;13.924,A100&gt;=4.5,A100&lt;4.95,A100&gt;=4.35,A100&lt;5.05,D100&lt;0.35,D100&lt;0.8,A100&lt;5.45),1.4,IF(AND(H100&gt;=14.81,G100&lt;0.473,H100&lt;15.705,B100&gt;=2.65,H100&gt;=8.397,D100&gt;=1.25,G100&gt;=0.164,F100&lt;2.5,A100&gt;=5.45),4.2,IF(AND(A100&lt;6.65,B100&lt;3.15,B100&gt;=2.75,H100&gt;=7.388,G100&lt;0.487,G100&lt;0.719,H100&lt;16.718,F100&gt;=2.5,A100&gt;=5.45),5.6,IF(AND(A100&gt;=6.65,B100&lt;3.15,B100&gt;=2.75,H100&gt;=7.388,G100&lt;0.487,G100&lt;0.719,H100&lt;16.718,F100&gt;=2.5,A100&gt;=5.45),5.4,IF(AND(A100&lt;6.15,H100&lt;14.81,G100&lt;0.473,H100&lt;15.705,B100&gt;=2.65,H100&gt;=8.397,D100&gt;=1.25,G100&gt;=0.164,F100&lt;2.5,A100&gt;=5.45),4.5,IF(AND(A100&gt;=6.15,H100&lt;14.81,G100&lt;0.473,H100&lt;15.705,B100&gt;=2.65,H100&gt;=8.397,D100&gt;=1.25,G100&gt;=0.164,F100&lt;2.5,A100&gt;=5.45),4.4,"shouldnthappen"))))))))))))))))))))))))))))))))))))</f>
        <v>4.7</v>
      </c>
      <c r="U100" s="1" t="n">
        <f aca="false">IF(AND(G100&gt;=0.934,F100&lt;1.5),1.7,IF(AND(D100&lt;0.15,D100&lt;0.25,G100&lt;0.934,F100&lt;1.5),1.38,IF(AND(H100&gt;=14.379,D100&gt;=0.25,G100&lt;0.934,F100&lt;1.5),1.7,IF(AND(A100&lt;5.3,D100&lt;1.35,F100&lt;2.5,F100&gt;=1.5),3.15,IF(AND(H100&lt;7.148,D100&gt;=1.35,F100&lt;2.5,F100&gt;=1.5),3.9,IF(AND(G100&lt;0.352,A100&lt;6.15,F100&gt;=2.5,F100&gt;=1.5),4.5,IF(AND(G100&gt;=0.352,A100&lt;6.15,F100&gt;=2.5,F100&gt;=1.5),4.92,IF(AND(B100&lt;2.85,A100&gt;=6.15,F100&gt;=2.5,F100&gt;=1.5),6.2,IF(AND(D100&gt;=0.45,H100&lt;14.379,D100&gt;=0.25,G100&lt;0.934,F100&lt;1.5),1.65,IF(AND(G100&gt;=0.857,A100&gt;=5.3,D100&lt;1.35,F100&lt;2.5,F100&gt;=1.5),4.3,IF(AND(A100&gt;=7.25,B100&gt;=2.85,A100&gt;=6.15,F100&gt;=2.5,F100&gt;=1.5),6.425,IF(AND(H100&lt;9.499,A100&lt;5.05,D100&gt;=0.15,D100&lt;0.25,G100&lt;0.934,F100&lt;1.5),1.4,IF(AND(A100&gt;=5.45,A100&gt;=5.05,D100&gt;=0.15,D100&lt;0.25,G100&lt;0.934,F100&lt;1.5),1.3,IF(AND(B100&gt;=4.15,D100&lt;0.45,H100&lt;14.379,D100&gt;=0.25,G100&lt;0.934,F100&lt;1.5),1.5,IF(AND(A100&gt;=5.75,G100&lt;0.857,A100&gt;=5.3,D100&lt;1.35,F100&lt;2.5,F100&gt;=1.5),4.02,IF(AND(A100&lt;6.65,G100&lt;0.333,H100&gt;=7.148,D100&gt;=1.35,F100&lt;2.5,F100&gt;=1.5),4.475,IF(AND(A100&gt;=6.65,G100&lt;0.333,H100&gt;=7.148,D100&gt;=1.35,F100&lt;2.5,F100&gt;=1.5),4.8,IF(AND(D100&gt;=1.45,G100&gt;=0.333,H100&gt;=7.148,D100&gt;=1.35,F100&lt;2.5,F100&gt;=1.5),4.85,IF(AND(G100&gt;=0.861,A100&lt;7.25,B100&gt;=2.85,A100&gt;=6.15,F100&gt;=2.5,F100&gt;=1.5),5.2,IF(AND(G100&lt;0.571,H100&gt;=9.499,A100&lt;5.05,D100&gt;=0.15,D100&lt;0.25,G100&lt;0.934,F100&lt;1.5),1.2,IF(AND(G100&gt;=0.571,H100&gt;=9.499,A100&lt;5.05,D100&gt;=0.15,D100&lt;0.25,G100&lt;0.934,F100&lt;1.5),1.3,IF(AND(H100&lt;9.283,A100&lt;5.45,A100&gt;=5.05,D100&gt;=0.15,D100&lt;0.25,G100&lt;0.934,F100&lt;1.5),1.5,IF(AND(H100&gt;=9.283,A100&lt;5.45,A100&gt;=5.05,D100&gt;=0.15,D100&lt;0.25,G100&lt;0.934,F100&lt;1.5),1.425,IF(AND(A100&lt;4.9,B100&lt;4.15,D100&lt;0.45,H100&lt;14.379,D100&gt;=0.25,G100&lt;0.934,F100&lt;1.5),1.4,IF(AND(A100&gt;=4.9,B100&lt;4.15,D100&lt;0.45,H100&lt;14.379,D100&gt;=0.25,G100&lt;0.934,F100&lt;1.5),1.325,IF(AND(G100&lt;0.572,A100&lt;5.75,G100&lt;0.857,A100&gt;=5.3,D100&lt;1.35,F100&lt;2.5,F100&gt;=1.5),3.65,IF(AND(G100&gt;=0.572,A100&lt;5.75,G100&lt;0.857,A100&gt;=5.3,D100&lt;1.35,F100&lt;2.5,F100&gt;=1.5),3.9,IF(AND(A100&lt;6.75,D100&lt;1.45,G100&gt;=0.333,H100&gt;=7.148,D100&gt;=1.35,F100&lt;2.5,F100&gt;=1.5),4.4,IF(AND(A100&gt;=6.75,D100&lt;1.45,G100&gt;=0.333,H100&gt;=7.148,D100&gt;=1.35,F100&lt;2.5,F100&gt;=1.5),4.78,IF(AND(A100&lt;6.6,B100&lt;3.25,G100&lt;0.861,A100&lt;7.25,B100&gt;=2.85,A100&gt;=6.15,F100&gt;=2.5,F100&gt;=1.5),5.333,IF(AND(H100&lt;11.461,B100&gt;=3.25,G100&lt;0.861,A100&lt;7.25,B100&gt;=2.85,A100&gt;=6.15,F100&gt;=2.5,F100&gt;=1.5),6.025,IF(AND(H100&gt;=11.461,B100&gt;=3.25,G100&lt;0.861,A100&lt;7.25,B100&gt;=2.85,A100&gt;=6.15,F100&gt;=2.5,F100&gt;=1.5),5.667,IF(AND(H100&gt;=14.564,A100&gt;=6.6,B100&lt;3.25,G100&lt;0.861,A100&lt;7.25,B100&gt;=2.85,A100&gt;=6.15,F100&gt;=2.5,F100&gt;=1.5),5.4,IF(AND(D100&gt;=2.35,H100&lt;14.564,A100&gt;=6.6,B100&lt;3.25,G100&lt;0.861,A100&lt;7.25,B100&gt;=2.85,A100&gt;=6.15,F100&gt;=2.5,F100&gt;=1.5),5.6,IF(AND(A100&lt;6.85,D100&lt;2.35,H100&lt;14.564,A100&gt;=6.6,B100&lt;3.25,G100&lt;0.861,A100&lt;7.25,B100&gt;=2.85,A100&gt;=6.15,F100&gt;=2.5,F100&gt;=1.5),5.9,IF(AND(A100&gt;=6.85,D100&lt;2.35,H100&lt;14.564,A100&gt;=6.6,B100&lt;3.25,G100&lt;0.861,A100&lt;7.25,B100&gt;=2.85,A100&gt;=6.15,F100&gt;=2.5,F100&gt;=1.5),5.78,"shouldnthappen"))))))))))))))))))))))))))))))))))))</f>
        <v>4.02</v>
      </c>
      <c r="V100" s="1" t="n">
        <f aca="false">IF(AND(H100&lt;5.748,A100&lt;5.05,D100&lt;0.75),1,IF(AND(B100&lt;3.15,H100&gt;=5.748,A100&lt;5.05,D100&lt;0.75),1.475,IF(AND(G100&gt;=0.801,D100&lt;0.25,A100&gt;=5.05,D100&lt;0.75),1.7,IF(AND(D100&gt;=0.45,D100&gt;=0.25,A100&gt;=5.05,D100&lt;0.75),1.7,IF(AND(B100&lt;2.35,F100&lt;2.5,B100&lt;2.75,D100&gt;=0.75),4.16,IF(AND(D100&lt;1.75,F100&gt;=2.5,B100&lt;2.75,D100&gt;=0.75),4.875,IF(AND(D100&gt;=1.75,F100&gt;=2.5,B100&lt;2.75,D100&gt;=0.75),5.333,IF(AND(H100&gt;=16.284,D100&gt;=1.55,B100&gt;=2.75,D100&gt;=0.75),6.6,IF(AND(H100&gt;=14.144,B100&gt;=3.15,H100&gt;=5.748,A100&lt;5.05,D100&lt;0.75),1.3,IF(AND(A100&lt;5.45,G100&lt;0.801,D100&lt;0.25,A100&gt;=5.05,D100&lt;0.75),1.5,IF(AND(A100&gt;=5.45,G100&lt;0.801,D100&lt;0.25,A100&gt;=5.05,D100&lt;0.75),1.34,IF(AND(B100&lt;3.75,D100&lt;0.45,D100&gt;=0.25,A100&gt;=5.05,D100&lt;0.75),1.467,IF(AND(B100&gt;=3.75,D100&lt;0.45,D100&gt;=0.25,A100&gt;=5.05,D100&lt;0.75),1.767,IF(AND(G100&gt;=0.896,B100&gt;=2.35,F100&lt;2.5,B100&lt;2.75,D100&gt;=0.75),4.9,IF(AND(H100&lt;15.504,D100&lt;1.35,D100&lt;1.55,B100&gt;=2.75,D100&gt;=0.75),4.2,IF(AND(H100&gt;=15.504,D100&lt;1.35,D100&lt;1.55,B100&gt;=2.75,D100&gt;=0.75),4.6,IF(AND(H100&lt;9.767,D100&gt;=1.35,D100&lt;1.55,B100&gt;=2.75,D100&gt;=0.75),5.1,IF(AND(A100&lt;4.5,H100&lt;14.144,B100&gt;=3.15,H100&gt;=5.748,A100&lt;5.05,D100&lt;0.75),1.3,IF(AND(A100&gt;=4.5,H100&lt;14.144,B100&gt;=3.15,H100&gt;=5.748,A100&lt;5.05,D100&lt;0.75),1.4,IF(AND(D100&gt;=1.15,G100&lt;0.896,B100&gt;=2.35,F100&lt;2.5,B100&lt;2.75,D100&gt;=0.75),4.04,IF(AND(B100&lt;2.9,H100&gt;=9.767,D100&gt;=1.35,D100&lt;1.55,B100&gt;=2.75,D100&gt;=0.75),4.8,IF(AND(D100&lt;1.7,A100&gt;=7.05,H100&lt;16.284,D100&gt;=1.55,B100&gt;=2.75,D100&gt;=0.75),5.8,IF(AND(D100&gt;=1.7,A100&gt;=7.05,H100&lt;16.284,D100&gt;=1.55,B100&gt;=2.75,D100&gt;=0.75),6.3,IF(AND(B100&lt;2.45,D100&lt;1.15,G100&lt;0.896,B100&gt;=2.35,F100&lt;2.5,B100&lt;2.75,D100&gt;=0.75),3.767,IF(AND(B100&gt;=2.45,D100&lt;1.15,G100&lt;0.896,B100&gt;=2.35,F100&lt;2.5,B100&lt;2.75,D100&gt;=0.75),3.167,IF(AND(B100&gt;=3.15,B100&gt;=2.9,H100&gt;=9.767,D100&gt;=1.35,D100&lt;1.55,B100&gt;=2.75,D100&gt;=0.75),4.7,IF(AND(D100&lt;1.9,D100&lt;2.05,A100&lt;7.05,H100&lt;16.284,D100&gt;=1.55,B100&gt;=2.75,D100&gt;=0.75),4.82,IF(AND(D100&gt;=1.9,D100&lt;2.05,A100&lt;7.05,H100&lt;16.284,D100&gt;=1.55,B100&gt;=2.75,D100&gt;=0.75),5.067,IF(AND(H100&lt;12.721,B100&lt;3.15,B100&gt;=2.9,H100&gt;=9.767,D100&gt;=1.35,D100&lt;1.55,B100&gt;=2.75,D100&gt;=0.75),4.5,IF(AND(H100&gt;=12.721,B100&lt;3.15,B100&gt;=2.9,H100&gt;=9.767,D100&gt;=1.35,D100&lt;1.55,B100&gt;=2.75,D100&gt;=0.75),4.433,IF(AND(H100&lt;9.525,G100&lt;0.364,D100&gt;=2.05,A100&lt;7.05,H100&lt;16.284,D100&gt;=1.55,B100&gt;=2.75,D100&gt;=0.75),5.1,IF(AND(A100&lt;6.25,G100&gt;=0.364,D100&gt;=2.05,A100&lt;7.05,H100&lt;16.284,D100&gt;=1.55,B100&gt;=2.75,D100&gt;=0.75),5.4,IF(AND(H100&lt;10.898,H100&gt;=9.525,G100&lt;0.364,D100&gt;=2.05,A100&lt;7.05,H100&lt;16.284,D100&gt;=1.55,B100&gt;=2.75,D100&gt;=0.75),5.6,IF(AND(H100&lt;8.711,A100&gt;=6.25,G100&gt;=0.364,D100&gt;=2.05,A100&lt;7.05,H100&lt;16.284,D100&gt;=1.55,B100&gt;=2.75,D100&gt;=0.75),5.7,IF(AND(H100&gt;=8.711,A100&gt;=6.25,G100&gt;=0.364,D100&gt;=2.05,A100&lt;7.05,H100&lt;16.284,D100&gt;=1.55,B100&gt;=2.75,D100&gt;=0.75),5.84,IF(AND(D100&lt;2.2,H100&gt;=10.898,H100&gt;=9.525,G100&lt;0.364,D100&gt;=2.05,A100&lt;7.05,H100&lt;16.284,D100&gt;=1.55,B100&gt;=2.75,D100&gt;=0.75),5.4,IF(AND(D100&gt;=2.2,H100&gt;=10.898,H100&gt;=9.525,G100&lt;0.364,D100&gt;=2.05,A100&lt;7.05,H100&lt;16.284,D100&gt;=1.55,B100&gt;=2.75,D100&gt;=0.75),5.3,"shouldnthappen")))))))))))))))))))))))))))))))))))))</f>
        <v>4.2</v>
      </c>
      <c r="W100" s="1" t="n">
        <f aca="false">IF(AND(H100&lt;6.926,D100&gt;=0.35,D100&lt;0.8),1.9,IF(AND(H100&gt;=6.926,D100&gt;=0.35,D100&lt;0.8),1.533,IF(AND(H100&lt;13.492,A100&lt;4.75,D100&lt;0.35,D100&lt;0.8),1.1,IF(AND(H100&gt;=13.492,A100&lt;4.75,D100&lt;0.35,D100&lt;0.8),1.375,IF(AND(B100&lt;2.75,A100&gt;=5.85,F100&lt;2.5,D100&gt;=0.8),4.833,IF(AND(B100&lt;3.3,A100&gt;=7.05,F100&gt;=2.5,D100&gt;=0.8),5.8,IF(AND(B100&gt;=3.3,A100&gt;=7.05,F100&gt;=2.5,D100&gt;=0.8),6.325,IF(AND(D100&gt;=0.25,A100&lt;5.05,A100&gt;=4.75,D100&lt;0.35,D100&lt;0.8),1.3,IF(AND(B100&lt;3.6,A100&gt;=5.05,A100&gt;=4.75,D100&lt;0.35,D100&lt;0.8),1.4,IF(AND(H100&lt;10.194,G100&lt;0.412,A100&lt;5.85,F100&lt;2.5,D100&gt;=0.8),4.133,IF(AND(H100&gt;=10.194,G100&lt;0.412,A100&lt;5.85,F100&lt;2.5,D100&gt;=0.8),4.5,IF(AND(A100&lt;5.35,G100&gt;=0.412,A100&lt;5.85,F100&lt;2.5,D100&gt;=0.8),3.15,IF(AND(A100&lt;6.2,B100&gt;=2.75,A100&gt;=5.85,F100&lt;2.5,D100&gt;=0.8),4.3,IF(AND(H100&lt;5.767,A100&lt;6.2,A100&lt;7.05,F100&gt;=2.5,D100&gt;=0.8),4.5,IF(AND(G100&gt;=0.861,A100&gt;=6.2,A100&lt;7.05,F100&gt;=2.5,D100&gt;=0.8),5.2,IF(AND(B100&lt;3.15,D100&lt;0.25,A100&lt;5.05,A100&gt;=4.75,D100&lt;0.35,D100&lt;0.8),1.55,IF(AND(A100&lt;5.45,B100&gt;=3.6,A100&gt;=5.05,A100&gt;=4.75,D100&lt;0.35,D100&lt;0.8),1.5,IF(AND(A100&gt;=5.45,B100&gt;=3.6,A100&gt;=5.05,A100&gt;=4.75,D100&lt;0.35,D100&lt;0.8),1.4,IF(AND(G100&gt;=0.772,A100&gt;=5.35,G100&gt;=0.412,A100&lt;5.85,F100&lt;2.5,D100&gt;=0.8),3.9,IF(AND(D100&gt;=1.45,A100&gt;=6.2,B100&gt;=2.75,A100&gt;=5.85,F100&lt;2.5,D100&gt;=0.8),4.775,IF(AND(G100&lt;0.5,H100&gt;=5.767,A100&lt;6.2,A100&lt;7.05,F100&gt;=2.5,D100&gt;=0.8),5.1,IF(AND(G100&gt;=0.5,H100&gt;=5.767,A100&lt;6.2,A100&lt;7.05,F100&gt;=2.5,D100&gt;=0.8),4.95,IF(AND(B100&gt;=3.25,G100&lt;0.861,A100&gt;=6.2,A100&lt;7.05,F100&gt;=2.5,D100&gt;=0.8),5.75,IF(AND(A100&lt;4.95,B100&gt;=3.15,D100&lt;0.25,A100&lt;5.05,A100&gt;=4.75,D100&lt;0.35,D100&lt;0.8),1.4,IF(AND(A100&lt;5.65,G100&lt;0.772,A100&gt;=5.35,G100&gt;=0.412,A100&lt;5.85,F100&lt;2.5,D100&gt;=0.8),3.6,IF(AND(A100&gt;=5.65,G100&lt;0.772,A100&gt;=5.35,G100&gt;=0.412,A100&lt;5.85,F100&lt;2.5,D100&gt;=0.8),3.5,IF(AND(B100&gt;=3.15,D100&lt;1.45,A100&gt;=6.2,B100&gt;=2.75,A100&gt;=5.85,F100&lt;2.5,D100&gt;=0.8),4.7,IF(AND(A100&gt;=6.65,B100&lt;3.25,G100&lt;0.861,A100&gt;=6.2,A100&lt;7.05,F100&gt;=2.5,D100&gt;=0.8),5.567,IF(AND(H100&lt;9.499,A100&gt;=4.95,B100&gt;=3.15,D100&lt;0.25,A100&lt;5.05,A100&gt;=4.75,D100&lt;0.35,D100&lt;0.8),1.4,IF(AND(H100&gt;=9.499,A100&gt;=4.95,B100&gt;=3.15,D100&lt;0.25,A100&lt;5.05,A100&gt;=4.75,D100&lt;0.35,D100&lt;0.8),1.2,IF(AND(G100&lt;0.765,B100&lt;3.15,D100&lt;1.45,A100&gt;=6.2,B100&gt;=2.75,A100&gt;=5.85,F100&lt;2.5,D100&gt;=0.8),4.4,IF(AND(G100&gt;=0.765,B100&lt;3.15,D100&lt;1.45,A100&gt;=6.2,B100&gt;=2.75,A100&gt;=5.85,F100&lt;2.5,D100&gt;=0.8),4.6,IF(AND(H100&lt;10.667,A100&lt;6.65,B100&lt;3.25,G100&lt;0.861,A100&gt;=6.2,A100&lt;7.05,F100&gt;=2.5,D100&gt;=0.8),5.167,IF(AND(G100&lt;0.627,H100&gt;=10.667,A100&lt;6.65,B100&lt;3.25,G100&lt;0.861,A100&gt;=6.2,A100&lt;7.05,F100&gt;=2.5,D100&gt;=0.8),5.64,IF(AND(G100&gt;=0.627,H100&gt;=10.667,A100&lt;6.65,B100&lt;3.25,G100&lt;0.861,A100&gt;=6.2,A100&lt;7.05,F100&gt;=2.5,D100&gt;=0.8),5.1,"shouldnthappen")))))))))))))))))))))))))))))))))))</f>
        <v>4.4</v>
      </c>
      <c r="X100" s="1" t="n">
        <f aca="false">IF(AND(B100&lt;3.05,H100&lt;6.697,A100&lt;5.45),4.1,IF(AND(B100&gt;=3.05,H100&lt;6.697,A100&lt;5.45),1.48,IF(AND(D100&lt;0.7,A100&lt;5.9,A100&gt;=5.45),1.4,IF(AND(A100&lt;4.35,B100&lt;3.3,H100&gt;=6.697,A100&lt;5.45),1.1,IF(AND(G100&lt;0.372,D100&gt;=0.7,A100&lt;5.9,A100&gt;=5.45),4.36,IF(AND(A100&gt;=4.9,A100&gt;=4.35,B100&lt;3.3,H100&gt;=6.697,A100&lt;5.45),1.6,IF(AND(H100&gt;=14.171,A100&lt;5.15,B100&gt;=3.3,H100&gt;=6.697,A100&lt;5.45),1.6,IF(AND(G100&lt;0.451,A100&gt;=5.15,B100&gt;=3.3,H100&gt;=6.697,A100&lt;5.45),1.367,IF(AND(G100&gt;=0.451,A100&gt;=5.15,B100&gt;=3.3,H100&gt;=6.697,A100&lt;5.45),1.5,IF(AND(G100&lt;0.332,D100&lt;1.45,F100&lt;2.5,A100&gt;=5.9,A100&gt;=5.45),4.35,IF(AND(A100&lt;6.15,D100&gt;=1.45,F100&lt;2.5,A100&gt;=5.9,A100&gt;=5.45),5.1,IF(AND(D100&gt;=2.4,G100&lt;0.432,F100&gt;=2.5,A100&gt;=5.9,A100&gt;=5.45),5.78,IF(AND(A100&lt;6.15,G100&gt;=0.432,F100&gt;=2.5,A100&gt;=5.9,A100&gt;=5.45),4.9,IF(AND(B100&lt;3.1,A100&lt;4.9,A100&gt;=4.35,B100&lt;3.3,H100&gt;=6.697,A100&lt;5.45),1.4,IF(AND(B100&gt;=3.1,A100&lt;4.9,A100&gt;=4.35,B100&lt;3.3,H100&gt;=6.697,A100&lt;5.45),1.3,IF(AND(G100&lt;0.343,H100&lt;14.171,A100&lt;5.15,B100&gt;=3.3,H100&gt;=6.697,A100&lt;5.45),1.433,IF(AND(G100&gt;=0.343,H100&lt;14.171,A100&lt;5.15,B100&gt;=3.3,H100&gt;=6.697,A100&lt;5.45),1.525,IF(AND(D100&lt;1.05,B100&lt;2.55,G100&gt;=0.372,D100&gt;=0.7,A100&lt;5.9,A100&gt;=5.45),3.7,IF(AND(H100&lt;10.596,B100&gt;=2.55,G100&gt;=0.372,D100&gt;=0.7,A100&lt;5.9,A100&gt;=5.45),3.525,IF(AND(H100&gt;=10.596,B100&gt;=2.55,G100&gt;=0.372,D100&gt;=0.7,A100&lt;5.9,A100&gt;=5.45),3.9,IF(AND(H100&lt;14.314,G100&gt;=0.332,D100&lt;1.45,F100&lt;2.5,A100&gt;=5.9,A100&gt;=5.45),4.4,IF(AND(H100&gt;=14.314,G100&gt;=0.332,D100&lt;1.45,F100&lt;2.5,A100&gt;=5.9,A100&gt;=5.45),4.7,IF(AND(H100&lt;13.906,A100&gt;=6.15,D100&gt;=1.45,F100&lt;2.5,A100&gt;=5.9,A100&gt;=5.45),4.675,IF(AND(H100&gt;=13.906,A100&gt;=6.15,D100&gt;=1.45,F100&lt;2.5,A100&gt;=5.9,A100&gt;=5.45),4.9,IF(AND(G100&lt;0.093,D100&lt;2.4,G100&lt;0.432,F100&gt;=2.5,A100&gt;=5.9,A100&gt;=5.45),5.6,IF(AND(B100&lt;2.95,A100&gt;=6.15,G100&gt;=0.432,F100&gt;=2.5,A100&gt;=5.9,A100&gt;=5.45),5.86,IF(AND(A100&lt;5.55,D100&gt;=1.05,B100&lt;2.55,G100&gt;=0.372,D100&gt;=0.7,A100&lt;5.9,A100&gt;=5.45),4,IF(AND(A100&gt;=5.55,D100&gt;=1.05,B100&lt;2.55,G100&gt;=0.372,D100&gt;=0.7,A100&lt;5.9,A100&gt;=5.45),3.9,IF(AND(D100&lt;1.7,G100&gt;=0.093,D100&lt;2.4,G100&lt;0.432,F100&gt;=2.5,A100&gt;=5.9,A100&gt;=5.45),5.05,IF(AND(G100&gt;=0.774,B100&gt;=2.95,A100&gt;=6.15,G100&gt;=0.432,F100&gt;=2.5,A100&gt;=5.9,A100&gt;=5.45),5.3,IF(AND(G100&gt;=0.312,D100&gt;=1.7,G100&gt;=0.093,D100&lt;2.4,G100&lt;0.432,F100&gt;=2.5,A100&gt;=5.9,A100&gt;=5.45),5.4,IF(AND(D100&lt;2.45,G100&lt;0.774,B100&gt;=2.95,A100&gt;=6.15,G100&gt;=0.432,F100&gt;=2.5,A100&gt;=5.9,A100&gt;=5.45),5.66,IF(AND(D100&gt;=2.45,G100&lt;0.774,B100&gt;=2.95,A100&gt;=6.15,G100&gt;=0.432,F100&gt;=2.5,A100&gt;=5.9,A100&gt;=5.45),6,IF(AND(G100&gt;=0.301,G100&lt;0.312,D100&gt;=1.7,G100&gt;=0.093,D100&lt;2.4,G100&lt;0.432,F100&gt;=2.5,A100&gt;=5.9,A100&gt;=5.45),5.1,IF(AND(A100&lt;6.45,G100&lt;0.301,G100&lt;0.312,D100&gt;=1.7,G100&gt;=0.093,D100&lt;2.4,G100&lt;0.432,F100&gt;=2.5,A100&gt;=5.9,A100&gt;=5.45),5.3,IF(AND(A100&gt;=6.45,G100&lt;0.301,G100&lt;0.312,D100&gt;=1.7,G100&gt;=0.093,D100&lt;2.4,G100&lt;0.432,F100&gt;=2.5,A100&gt;=5.9,A100&gt;=5.45),5.2,"shouldnthappen"))))))))))))))))))))))))))))))))))))</f>
        <v>4.4</v>
      </c>
      <c r="Y100" s="1" t="n">
        <f aca="false">IF(AND(H100&lt;6.51,F100&lt;1.5),1.8,IF(AND(H100&gt;=16.674,F100&gt;=1.5),6.533,IF(AND(D100&gt;=0.45,H100&gt;=6.51,F100&lt;1.5),1.667,IF(AND(H100&gt;=13.805,G100&lt;0.154,H100&lt;16.674,F100&gt;=1.5),6.7,IF(AND(D100&lt;0.15,A100&lt;5.05,D100&lt;0.45,H100&gt;=6.51,F100&lt;1.5),1.4,IF(AND(H100&gt;=13.586,A100&gt;=5.05,D100&lt;0.45,H100&gt;=6.51,F100&lt;1.5),1.3,IF(AND(F100&lt;2.5,H100&lt;13.805,G100&lt;0.154,H100&lt;16.674,F100&gt;=1.5),4.6,IF(AND(H100&lt;8.929,D100&lt;1.35,G100&gt;=0.154,H100&lt;16.674,F100&gt;=1.5),3.64,IF(AND(G100&lt;0.05,H100&lt;13.586,A100&gt;=5.05,D100&lt;0.45,H100&gt;=6.51,F100&lt;1.5),1.4,IF(AND(G100&gt;=0.107,F100&gt;=2.5,H100&lt;13.805,G100&lt;0.154,H100&lt;16.674,F100&gt;=1.5),5.3,IF(AND(B100&gt;=2.75,H100&gt;=8.929,D100&lt;1.35,G100&gt;=0.154,H100&lt;16.674,F100&gt;=1.5),4.433,IF(AND(D100&gt;=1.55,F100&lt;2.5,D100&gt;=1.35,G100&gt;=0.154,H100&lt;16.674,F100&gt;=1.5),4.975,IF(AND(H100&lt;6.93,F100&gt;=2.5,D100&gt;=1.35,G100&gt;=0.154,H100&lt;16.674,F100&gt;=1.5),4.5,IF(AND(H100&lt;12.675,G100&lt;0.217,D100&gt;=0.15,A100&lt;5.05,D100&lt;0.45,H100&gt;=6.51,F100&lt;1.5),1.4,IF(AND(H100&gt;=12.675,G100&lt;0.217,D100&gt;=0.15,A100&lt;5.05,D100&lt;0.45,H100&gt;=6.51,F100&lt;1.5),1.5,IF(AND(A100&lt;4.65,G100&gt;=0.217,D100&gt;=0.15,A100&lt;5.05,D100&lt;0.45,H100&gt;=6.51,F100&lt;1.5),1.35,IF(AND(D100&lt;0.25,G100&gt;=0.05,H100&lt;13.586,A100&gt;=5.05,D100&lt;0.45,H100&gt;=6.51,F100&lt;1.5),1.467,IF(AND(D100&gt;=0.25,G100&gt;=0.05,H100&lt;13.586,A100&gt;=5.05,D100&lt;0.45,H100&gt;=6.51,F100&lt;1.5),1.5,IF(AND(H100&lt;9.15,G100&lt;0.107,F100&gt;=2.5,H100&lt;13.805,G100&lt;0.154,H100&lt;16.674,F100&gt;=1.5),5.7,IF(AND(H100&gt;=9.15,G100&lt;0.107,F100&gt;=2.5,H100&lt;13.805,G100&lt;0.154,H100&lt;16.674,F100&gt;=1.5),5.6,IF(AND(G100&lt;0.404,B100&lt;2.75,H100&gt;=8.929,D100&lt;1.35,G100&gt;=0.154,H100&lt;16.674,F100&gt;=1.5),4.15,IF(AND(G100&gt;=0.404,B100&lt;2.75,H100&gt;=8.929,D100&lt;1.35,G100&gt;=0.154,H100&lt;16.674,F100&gt;=1.5),3.9,IF(AND(A100&gt;=6.75,D100&lt;1.55,F100&lt;2.5,D100&gt;=1.35,G100&gt;=0.154,H100&lt;16.674,F100&gt;=1.5),4.82,IF(AND(D100&lt;0.25,A100&gt;=4.65,G100&gt;=0.217,D100&gt;=0.15,A100&lt;5.05,D100&lt;0.45,H100&gt;=6.51,F100&lt;1.5),1.325,IF(AND(D100&gt;=0.25,A100&gt;=4.65,G100&gt;=0.217,D100&gt;=0.15,A100&lt;5.05,D100&lt;0.45,H100&gt;=6.51,F100&lt;1.5),1.3,IF(AND(A100&lt;6.55,A100&lt;6.75,D100&lt;1.55,F100&lt;2.5,D100&gt;=1.35,G100&gt;=0.154,H100&lt;16.674,F100&gt;=1.5),4.575,IF(AND(A100&gt;=6.55,A100&lt;6.75,D100&lt;1.55,F100&lt;2.5,D100&gt;=1.35,G100&gt;=0.154,H100&lt;16.674,F100&gt;=1.5),4.4,IF(AND(B100&lt;2.9,D100&lt;2.05,H100&gt;=6.93,F100&gt;=2.5,D100&gt;=1.35,G100&gt;=0.154,H100&lt;16.674,F100&gt;=1.5),5.05,IF(AND(H100&lt;8.884,D100&gt;=2.05,H100&gt;=6.93,F100&gt;=2.5,D100&gt;=1.35,G100&gt;=0.154,H100&lt;16.674,F100&gt;=1.5),5.1,IF(AND(H100&lt;13.711,B100&gt;=2.9,D100&lt;2.05,H100&gt;=6.93,F100&gt;=2.5,D100&gt;=1.35,G100&gt;=0.154,H100&lt;16.674,F100&gt;=1.5),5,IF(AND(H100&gt;=13.711,B100&gt;=2.9,D100&lt;2.05,H100&gt;=6.93,F100&gt;=2.5,D100&gt;=1.35,G100&gt;=0.154,H100&lt;16.674,F100&gt;=1.5),5.8,IF(AND(B100&lt;3.15,H100&gt;=8.884,D100&gt;=2.05,H100&gt;=6.93,F100&gt;=2.5,D100&gt;=1.35,G100&gt;=0.154,H100&lt;16.674,F100&gt;=1.5),5.56,IF(AND(B100&gt;=3.15,H100&gt;=8.884,D100&gt;=2.05,H100&gt;=6.93,F100&gt;=2.5,D100&gt;=1.35,G100&gt;=0.154,H100&lt;16.674,F100&gt;=1.5),5.9,"shouldnthappen")))))))))))))))))))))))))))))))))</f>
        <v>4.433</v>
      </c>
      <c r="Z100" s="1" t="n">
        <f aca="false">IF(AND(F100&gt;=2,B100&gt;=3.35),5.6,IF(AND(A100&lt;6.65,H100&gt;=15.076,B100&lt;3.35),4.8,IF(AND(A100&gt;=6.65,H100&gt;=15.076,B100&lt;3.35),6.15,IF(AND(H100&lt;6.542,F100&lt;2,B100&gt;=3.35),1.767,IF(AND(G100&gt;=0.653,D100&lt;0.75,H100&lt;15.076,B100&lt;3.35),1.55,IF(AND(D100&lt;0.15,G100&lt;0.653,D100&lt;0.75,H100&lt;15.076,B100&lt;3.35),1.1,IF(AND(G100&lt;0.356,A100&lt;5.05,H100&gt;=6.542,F100&lt;2,B100&gt;=3.35),1.4,IF(AND(G100&gt;=0.356,A100&lt;5.05,H100&gt;=6.542,F100&lt;2,B100&gt;=3.35),1.3,IF(AND(G100&gt;=0.566,A100&gt;=5.05,H100&gt;=6.542,F100&lt;2,B100&gt;=3.35),1.6,IF(AND(B100&gt;=3.1,D100&gt;=0.15,G100&lt;0.653,D100&lt;0.75,H100&lt;15.076,B100&lt;3.35),1.367,IF(AND(B100&gt;=2.65,D100&lt;1.45,B100&lt;2.75,D100&gt;=0.75,H100&lt;15.076,B100&lt;3.35),3.96,IF(AND(G100&lt;0.352,D100&gt;=1.45,B100&lt;2.75,D100&gt;=0.75,H100&lt;15.076,B100&lt;3.35),4.5,IF(AND(D100&gt;=1.35,A100&lt;6.2,B100&gt;=2.75,D100&gt;=0.75,H100&lt;15.076,B100&lt;3.35),4.733,IF(AND(A100&lt;4.7,B100&lt;3.1,D100&gt;=0.15,G100&lt;0.653,D100&lt;0.75,H100&lt;15.076,B100&lt;3.35),1.36,IF(AND(A100&gt;=4.7,B100&lt;3.1,D100&gt;=0.15,G100&lt;0.653,D100&lt;0.75,H100&lt;15.076,B100&lt;3.35),1.6,IF(AND(A100&lt;5.2,B100&lt;2.65,D100&lt;1.45,B100&lt;2.75,D100&gt;=0.75,H100&lt;15.076,B100&lt;3.35),3.3,IF(AND(A100&lt;6.5,G100&gt;=0.352,D100&gt;=1.45,B100&lt;2.75,D100&gt;=0.75,H100&lt;15.076,B100&lt;3.35),5,IF(AND(A100&gt;=6.5,G100&gt;=0.352,D100&gt;=1.45,B100&lt;2.75,D100&gt;=0.75,H100&lt;15.076,B100&lt;3.35),5.8,IF(AND(H100&lt;8.486,D100&lt;1.35,A100&lt;6.2,B100&gt;=2.75,D100&gt;=0.75,H100&lt;15.076,B100&lt;3.35),3.975,IF(AND(G100&lt;0.187,F100&lt;2.5,A100&gt;=6.2,B100&gt;=2.75,D100&gt;=0.75,H100&lt;15.076,B100&lt;3.35),5,IF(AND(G100&gt;=0.187,F100&lt;2.5,A100&gt;=6.2,B100&gt;=2.75,D100&gt;=0.75,H100&lt;15.076,B100&lt;3.35),4.525,IF(AND(A100&gt;=7.25,F100&gt;=2.5,A100&gt;=6.2,B100&gt;=2.75,D100&gt;=0.75,H100&lt;15.076,B100&lt;3.35),6.5,IF(AND(G100&lt;0.185,B100&lt;3.6,G100&lt;0.566,A100&gt;=5.05,H100&gt;=6.542,F100&lt;2,B100&gt;=3.35),1.45,IF(AND(G100&gt;=0.185,B100&lt;3.6,G100&lt;0.566,A100&gt;=5.05,H100&gt;=6.542,F100&lt;2,B100&gt;=3.35),1.34,IF(AND(G100&lt;0.13,B100&gt;=3.6,G100&lt;0.566,A100&gt;=5.05,H100&gt;=6.542,F100&lt;2,B100&gt;=3.35),1.45,IF(AND(G100&gt;=0.13,B100&gt;=3.6,G100&lt;0.566,A100&gt;=5.05,H100&gt;=6.542,F100&lt;2,B100&gt;=3.35),1.5,IF(AND(D100&lt;1.05,A100&gt;=5.2,B100&lt;2.65,D100&lt;1.45,B100&lt;2.75,D100&gt;=0.75,H100&lt;15.076,B100&lt;3.35),3.5,IF(AND(D100&gt;=1.05,A100&gt;=5.2,B100&lt;2.65,D100&lt;1.45,B100&lt;2.75,D100&gt;=0.75,H100&lt;15.076,B100&lt;3.35),3.94,IF(AND(H100&lt;10.983,H100&gt;=8.486,D100&lt;1.35,A100&lt;6.2,B100&gt;=2.75,D100&gt;=0.75,H100&lt;15.076,B100&lt;3.35),4.38,IF(AND(H100&gt;=10.983,H100&gt;=8.486,D100&lt;1.35,A100&lt;6.2,B100&gt;=2.75,D100&gt;=0.75,H100&lt;15.076,B100&lt;3.35),4.1,IF(AND(B100&gt;=3.25,A100&lt;7.25,F100&gt;=2.5,A100&gt;=6.2,B100&gt;=2.75,D100&gt;=0.75,H100&lt;15.076,B100&lt;3.35),5.7,IF(AND(B100&lt;2.95,B100&lt;3.25,A100&lt;7.25,F100&gt;=2.5,A100&gt;=6.2,B100&gt;=2.75,D100&gt;=0.75,H100&lt;15.076,B100&lt;3.35),5.6,IF(AND(H100&gt;=13.711,B100&gt;=2.95,B100&lt;3.25,A100&lt;7.25,F100&gt;=2.5,A100&gt;=6.2,B100&gt;=2.75,D100&gt;=0.75,H100&lt;15.076,B100&lt;3.35),5.8,IF(AND(A100&gt;=6.8,H100&lt;13.711,B100&gt;=2.95,B100&lt;3.25,A100&lt;7.25,F100&gt;=2.5,A100&gt;=6.2,B100&gt;=2.75,D100&gt;=0.75,H100&lt;15.076,B100&lt;3.35),5.1,IF(AND(H100&lt;12.921,A100&lt;6.8,H100&lt;13.711,B100&gt;=2.95,B100&lt;3.25,A100&lt;7.25,F100&gt;=2.5,A100&gt;=6.2,B100&gt;=2.75,D100&gt;=0.75,H100&lt;15.076,B100&lt;3.35),5.34,IF(AND(H100&gt;=12.921,A100&lt;6.8,H100&lt;13.711,B100&gt;=2.95,B100&lt;3.25,A100&lt;7.25,F100&gt;=2.5,A100&gt;=6.2,B100&gt;=2.75,D100&gt;=0.75,H100&lt;15.076,B100&lt;3.35),5.133,"shouldnthappen"))))))))))))))))))))))))))))))))))))</f>
        <v>4.525</v>
      </c>
      <c r="AA100" s="1" t="n">
        <f aca="false">IF(AND(D100&gt;=0.45,A100&lt;5.05,D100&lt;0.8),1.6,IF(AND(D100&gt;=0.45,A100&gt;=5.05,D100&lt;0.8),1.7,IF(AND(H100&gt;=16.244,F100&gt;=2.5,D100&gt;=0.8),6.533,IF(AND(A100&lt;4.35,D100&lt;0.45,A100&lt;5.05,D100&lt;0.8),1.1,IF(AND(H100&gt;=14.877,D100&lt;0.45,A100&gt;=5.05,D100&lt;0.8),1.3,IF(AND(D100&gt;=1.4,A100&lt;5.65,F100&lt;2.5,D100&gt;=0.8),4.5,IF(AND(A100&gt;=7.25,H100&lt;16.244,F100&gt;=2.5,D100&gt;=0.8),6.5,IF(AND(A100&gt;=4.75,A100&gt;=4.35,D100&lt;0.45,A100&lt;5.05,D100&lt;0.8),1.35,IF(AND(A100&lt;5.3,D100&lt;1.4,A100&lt;5.65,F100&lt;2.5,D100&gt;=0.8),3.1,IF(AND(A100&gt;=6.8,A100&gt;=6.55,A100&gt;=5.65,F100&lt;2.5,D100&gt;=0.8),4.9,IF(AND(H100&lt;5.767,A100&lt;7.25,H100&lt;16.244,F100&gt;=2.5,D100&gt;=0.8),4.5,IF(AND(G100&gt;=0.522,A100&lt;4.75,A100&gt;=4.35,D100&lt;0.45,A100&lt;5.05,D100&lt;0.8),1.2,IF(AND(G100&gt;=0.948,D100&lt;0.35,H100&lt;14.877,D100&lt;0.45,A100&gt;=5.05,D100&lt;0.8),1.7,IF(AND(H100&lt;13.089,D100&gt;=0.35,H100&lt;14.877,D100&lt;0.45,A100&gt;=5.05,D100&lt;0.8),1.5,IF(AND(H100&gt;=13.089,D100&gt;=0.35,H100&lt;14.877,D100&lt;0.45,A100&gt;=5.05,D100&lt;0.8),1.3,IF(AND(B100&gt;=2.95,A100&gt;=5.3,D100&lt;1.4,A100&lt;5.65,F100&lt;2.5,D100&gt;=0.8),4.1,IF(AND(H100&lt;9.181,A100&lt;6.05,A100&lt;6.55,A100&gt;=5.65,F100&lt;2.5,D100&gt;=0.8),5.1,IF(AND(H100&gt;=9.181,A100&lt;6.05,A100&lt;6.55,A100&gt;=5.65,F100&lt;2.5,D100&gt;=0.8),4.3,IF(AND(G100&gt;=0.867,A100&gt;=6.05,A100&lt;6.55,A100&gt;=5.65,F100&lt;2.5,D100&gt;=0.8),4.9,IF(AND(B100&lt;3.05,A100&lt;6.8,A100&gt;=6.55,A100&gt;=5.65,F100&lt;2.5,D100&gt;=0.8),5,IF(AND(B100&gt;=3.05,A100&lt;6.8,A100&gt;=6.55,A100&gt;=5.65,F100&lt;2.5,D100&gt;=0.8),4.55,IF(AND(H100&gt;=14.144,G100&lt;0.522,A100&lt;4.75,A100&gt;=4.35,D100&lt;0.45,A100&lt;5.05,D100&lt;0.8),1.3,IF(AND(B100&lt;2.7,B100&lt;2.95,A100&gt;=5.3,D100&lt;1.4,A100&lt;5.65,F100&lt;2.5,D100&gt;=0.8),3.78,IF(AND(B100&gt;=2.7,B100&lt;2.95,A100&gt;=5.3,D100&lt;1.4,A100&lt;5.65,F100&lt;2.5,D100&gt;=0.8),3.6,IF(AND(G100&lt;0.638,G100&lt;0.867,A100&gt;=6.05,A100&lt;6.55,A100&gt;=5.65,F100&lt;2.5,D100&gt;=0.8),4.433,IF(AND(G100&gt;=0.638,G100&lt;0.867,A100&gt;=6.05,A100&lt;6.55,A100&gt;=5.65,F100&lt;2.5,D100&gt;=0.8),4,IF(AND(A100&lt;6.35,H100&lt;11.146,H100&gt;=5.767,A100&lt;7.25,H100&lt;16.244,F100&gt;=2.5,D100&gt;=0.8),5.1,IF(AND(A100&lt;4.5,H100&lt;14.144,G100&lt;0.522,A100&lt;4.75,A100&gt;=4.35,D100&lt;0.45,A100&lt;5.05,D100&lt;0.8),1.35,IF(AND(A100&gt;=4.5,H100&lt;14.144,G100&lt;0.522,A100&lt;4.75,A100&gt;=4.35,D100&lt;0.45,A100&lt;5.05,D100&lt;0.8),1.4,IF(AND(A100&lt;5.15,B100&lt;3.75,G100&lt;0.948,D100&lt;0.35,H100&lt;14.877,D100&lt;0.45,A100&gt;=5.05,D100&lt;0.8),1.4,IF(AND(A100&gt;=5.15,B100&lt;3.75,G100&lt;0.948,D100&lt;0.35,H100&lt;14.877,D100&lt;0.45,A100&gt;=5.05,D100&lt;0.8),1.5,IF(AND(G100&lt;0.112,B100&gt;=3.75,G100&lt;0.948,D100&lt;0.35,H100&lt;14.877,D100&lt;0.45,A100&gt;=5.05,D100&lt;0.8),1.5,IF(AND(G100&gt;=0.112,B100&gt;=3.75,G100&lt;0.948,D100&lt;0.35,H100&lt;14.877,D100&lt;0.45,A100&gt;=5.05,D100&lt;0.8),1.6,IF(AND(G100&lt;0.075,A100&gt;=6.35,H100&lt;11.146,H100&gt;=5.767,A100&lt;7.25,H100&lt;16.244,F100&gt;=2.5,D100&gt;=0.8),5.5,IF(AND(G100&gt;=0.075,A100&gt;=6.35,H100&lt;11.146,H100&gt;=5.767,A100&lt;7.25,H100&lt;16.244,F100&gt;=2.5,D100&gt;=0.8),5.24,IF(AND(B100&lt;2.95,D100&lt;1.9,H100&gt;=11.146,H100&gt;=5.767,A100&lt;7.25,H100&lt;16.244,F100&gt;=2.5,D100&gt;=0.8),5.65,IF(AND(B100&gt;=2.95,D100&lt;1.9,H100&gt;=11.146,H100&gt;=5.767,A100&lt;7.25,H100&lt;16.244,F100&gt;=2.5,D100&gt;=0.8),5.8,IF(AND(H100&lt;13.42,D100&gt;=1.9,H100&gt;=11.146,H100&gt;=5.767,A100&lt;7.25,H100&lt;16.244,F100&gt;=2.5,D100&gt;=0.8),5.6,IF(AND(H100&gt;=13.42,D100&gt;=1.9,H100&gt;=11.146,H100&gt;=5.767,A100&lt;7.25,H100&lt;16.244,F100&gt;=2.5,D100&gt;=0.8),5.34,"shouldnthappen")))))))))))))))))))))))))))))))))))))))</f>
        <v>4.433</v>
      </c>
      <c r="AB100" s="1" t="n">
        <f aca="false">IF(AND(D100&gt;=0.35,F100&lt;1.5),1.5,IF(AND(F100&lt;2.5,D100&gt;=1.55,F100&gt;=1.5),4.85,IF(AND(H100&lt;8.308,D100&lt;0.15,D100&lt;0.35,F100&lt;1.5),1.5,IF(AND(H100&gt;=8.308,D100&lt;0.15,D100&lt;0.35,F100&lt;1.5),1.4,IF(AND(H100&lt;5.523,D100&gt;=0.15,D100&lt;0.35,F100&lt;1.5),1,IF(AND(G100&lt;0.572,H100&lt;10.688,D100&lt;1.55,F100&gt;=1.5),3.75,IF(AND(B100&gt;=3.5,F100&gt;=2.5,D100&gt;=1.55,F100&gt;=1.5),6.3,IF(AND(A100&gt;=5.65,G100&gt;=0.572,H100&lt;10.688,D100&lt;1.55,F100&gt;=1.5),4.45,IF(AND(B100&gt;=2.85,A100&lt;6.15,H100&gt;=10.688,D100&lt;1.55,F100&gt;=1.5),4.35,IF(AND(H100&gt;=16.284,B100&lt;3.5,F100&gt;=2.5,D100&gt;=1.55,F100&gt;=1.5),6.6,IF(AND(G100&gt;=0.241,G100&lt;0.338,H100&gt;=5.523,D100&gt;=0.15,D100&lt;0.35,F100&lt;1.5),1.25,IF(AND(A100&lt;5.05,G100&gt;=0.338,H100&gt;=5.523,D100&gt;=0.15,D100&lt;0.35,F100&lt;1.5),1.35,IF(AND(B100&lt;2.7,A100&lt;5.65,G100&gt;=0.572,H100&lt;10.688,D100&lt;1.55,F100&gt;=1.5),4,IF(AND(B100&gt;=2.7,A100&lt;5.65,G100&gt;=0.572,H100&lt;10.688,D100&lt;1.55,F100&gt;=1.5),3.6,IF(AND(B100&lt;2.45,B100&lt;2.85,A100&lt;6.15,H100&gt;=10.688,D100&lt;1.55,F100&gt;=1.5),3.7,IF(AND(A100&lt;6.25,B100&lt;2.85,A100&gt;=6.15,H100&gt;=10.688,D100&lt;1.55,F100&gt;=1.5),4.5,IF(AND(A100&gt;=6.25,B100&lt;2.85,A100&gt;=6.15,H100&gt;=10.688,D100&lt;1.55,F100&gt;=1.5),4.86,IF(AND(D100&gt;=1.45,B100&gt;=2.85,A100&gt;=6.15,H100&gt;=10.688,D100&lt;1.55,F100&gt;=1.5),4.8,IF(AND(H100&lt;8.202,H100&lt;16.284,B100&lt;3.5,F100&gt;=2.5,D100&gt;=1.55,F100&gt;=1.5),5.7,IF(AND(A100&gt;=5.1,G100&lt;0.241,G100&lt;0.338,H100&gt;=5.523,D100&gt;=0.15,D100&lt;0.35,F100&lt;1.5),1.5,IF(AND(B100&gt;=3.75,A100&gt;=5.05,G100&gt;=0.338,H100&gt;=5.523,D100&gt;=0.15,D100&lt;0.35,F100&lt;1.5),1.6,IF(AND(A100&lt;5.7,B100&gt;=2.45,B100&lt;2.85,A100&lt;6.15,H100&gt;=10.688,D100&lt;1.55,F100&gt;=1.5),3.9,IF(AND(A100&gt;=5.7,B100&gt;=2.45,B100&lt;2.85,A100&lt;6.15,H100&gt;=10.688,D100&lt;1.55,F100&gt;=1.5),4.02,IF(AND(H100&lt;13.654,D100&lt;1.45,B100&gt;=2.85,A100&gt;=6.15,H100&gt;=10.688,D100&lt;1.55,F100&gt;=1.5),4.333,IF(AND(H100&gt;=13.654,D100&lt;1.45,B100&gt;=2.85,A100&gt;=6.15,H100&gt;=10.688,D100&lt;1.55,F100&gt;=1.5),4.54,IF(AND(A100&lt;6.15,H100&gt;=8.202,H100&lt;16.284,B100&lt;3.5,F100&gt;=2.5,D100&gt;=1.55,F100&gt;=1.5),5,IF(AND(H100&lt;13.924,A100&lt;5.1,G100&lt;0.241,G100&lt;0.338,H100&gt;=5.523,D100&gt;=0.15,D100&lt;0.35,F100&lt;1.5),1.4,IF(AND(H100&gt;=13.924,A100&lt;5.1,G100&lt;0.241,G100&lt;0.338,H100&gt;=5.523,D100&gt;=0.15,D100&lt;0.35,F100&lt;1.5),1.5,IF(AND(D100&lt;0.25,B100&lt;3.75,A100&gt;=5.05,G100&gt;=0.338,H100&gt;=5.523,D100&gt;=0.15,D100&lt;0.35,F100&lt;1.5),1.5,IF(AND(D100&gt;=0.25,B100&lt;3.75,A100&gt;=5.05,G100&gt;=0.338,H100&gt;=5.523,D100&gt;=0.15,D100&lt;0.35,F100&lt;1.5),1.4,IF(AND(H100&lt;8.884,B100&gt;=3.05,A100&gt;=6.15,H100&gt;=8.202,H100&lt;16.284,B100&lt;3.5,F100&gt;=2.5,D100&gt;=1.55,F100&gt;=1.5),5.1,IF(AND(A100&lt;6.45,G100&lt;0.368,B100&lt;3.05,A100&gt;=6.15,H100&gt;=8.202,H100&lt;16.284,B100&lt;3.5,F100&gt;=2.5,D100&gt;=1.55,F100&gt;=1.5),5.525,IF(AND(A100&gt;=6.45,G100&lt;0.368,B100&lt;3.05,A100&gt;=6.15,H100&gt;=8.202,H100&lt;16.284,B100&lt;3.5,F100&gt;=2.5,D100&gt;=1.55,F100&gt;=1.5),5.35,IF(AND(D100&lt;2.25,G100&gt;=0.368,B100&lt;3.05,A100&gt;=6.15,H100&gt;=8.202,H100&lt;16.284,B100&lt;3.5,F100&gt;=2.5,D100&gt;=1.55,F100&gt;=1.5),5.8,IF(AND(D100&gt;=2.25,G100&gt;=0.368,B100&lt;3.05,A100&gt;=6.15,H100&gt;=8.202,H100&lt;16.284,B100&lt;3.5,F100&gt;=2.5,D100&gt;=1.55,F100&gt;=1.5),5.2,IF(AND(H100&lt;10.257,H100&gt;=8.884,B100&gt;=3.05,A100&gt;=6.15,H100&gt;=8.202,H100&lt;16.284,B100&lt;3.5,F100&gt;=2.5,D100&gt;=1.55,F100&gt;=1.5),5.9,IF(AND(H100&gt;=10.257,H100&gt;=8.884,B100&gt;=3.05,A100&gt;=6.15,H100&gt;=8.202,H100&lt;16.284,B100&lt;3.5,F100&gt;=2.5,D100&gt;=1.55,F100&gt;=1.5),5.48,"shouldnthappen")))))))))))))))))))))))))))))))))))))</f>
        <v>3.75</v>
      </c>
      <c r="AC100" s="1" t="n">
        <f aca="false">IF(AND(H100&lt;5.748,A100&lt;5.05,D100&lt;0.8),1,IF(AND(B100&lt;3.35,A100&gt;=5.05,D100&lt;0.8),1.7,IF(AND(A100&lt;5.85,G100&lt;0.154,D100&gt;=0.8),4.5,IF(AND(D100&gt;=0.45,H100&gt;=5.748,A100&lt;5.05,D100&lt;0.8),1.6,IF(AND(G100&gt;=0.934,B100&gt;=3.35,A100&gt;=5.05,D100&lt;0.8),1.7,IF(AND(D100&lt;2.1,A100&gt;=5.85,G100&lt;0.154,D100&gt;=0.8),6.15,IF(AND(D100&gt;=2.1,A100&gt;=5.85,G100&lt;0.154,D100&gt;=0.8),5.5,IF(AND(A100&lt;6.1,D100&gt;=1.55,G100&gt;=0.154,D100&gt;=0.8),5,IF(AND(H100&gt;=14.379,G100&lt;0.934,B100&gt;=3.35,A100&gt;=5.05,D100&lt;0.8),1.58,IF(AND(G100&lt;0.379,A100&gt;=6.1,D100&gt;=1.55,G100&gt;=0.154,D100&gt;=0.8),5.42,IF(AND(H100&lt;13.924,G100&lt;0.227,D100&lt;0.45,H100&gt;=5.748,A100&lt;5.05,D100&lt;0.8),1.4,IF(AND(H100&gt;=13.924,G100&lt;0.227,D100&lt;0.45,H100&gt;=5.748,A100&lt;5.05,D100&lt;0.8),1.5,IF(AND(B100&lt;3.1,G100&gt;=0.227,D100&lt;0.45,H100&gt;=5.748,A100&lt;5.05,D100&lt;0.8),1.1,IF(AND(G100&lt;0.13,H100&lt;14.379,G100&lt;0.934,B100&gt;=3.35,A100&gt;=5.05,D100&lt;0.8),1.4,IF(AND(D100&lt;1.05,A100&lt;5.65,D100&lt;1.35,D100&lt;1.55,G100&gt;=0.154,D100&gt;=0.8),3.7,IF(AND(D100&lt;1.25,A100&gt;=5.65,D100&lt;1.35,D100&lt;1.55,G100&gt;=0.154,D100&gt;=0.8),4.06,IF(AND(D100&gt;=1.25,A100&gt;=5.65,D100&lt;1.35,D100&lt;1.55,G100&gt;=0.154,D100&gt;=0.8),4.425,IF(AND(H100&lt;13.654,D100&lt;1.45,D100&gt;=1.35,D100&lt;1.55,G100&gt;=0.154,D100&gt;=0.8),4.275,IF(AND(G100&lt;0.259,D100&gt;=1.45,D100&gt;=1.35,D100&lt;1.55,G100&gt;=0.154,D100&gt;=0.8),5.1,IF(AND(B100&lt;2.95,G100&gt;=0.379,A100&gt;=6.1,D100&gt;=1.55,G100&gt;=0.154,D100&gt;=0.8),6.3,IF(AND(B100&lt;3.25,B100&gt;=3.1,G100&gt;=0.227,D100&lt;0.45,H100&gt;=5.748,A100&lt;5.05,D100&lt;0.8),1.3,IF(AND(B100&gt;=3.25,B100&gt;=3.1,G100&gt;=0.227,D100&lt;0.45,H100&gt;=5.748,A100&lt;5.05,D100&lt;0.8),1.4,IF(AND(H100&gt;=13.372,G100&gt;=0.13,H100&lt;14.379,G100&lt;0.934,B100&gt;=3.35,A100&gt;=5.05,D100&lt;0.8),1.4,IF(AND(H100&lt;6.69,D100&gt;=1.05,A100&lt;5.65,D100&lt;1.35,D100&lt;1.55,G100&gt;=0.154,D100&gt;=0.8),4.033,IF(AND(H100&gt;=6.69,D100&gt;=1.05,A100&lt;5.65,D100&lt;1.35,D100&lt;1.55,G100&gt;=0.154,D100&gt;=0.8),3.88,IF(AND(B100&lt;2.85,H100&gt;=13.654,D100&lt;1.45,D100&gt;=1.35,D100&lt;1.55,G100&gt;=0.154,D100&gt;=0.8),4.8,IF(AND(B100&gt;=2.85,H100&gt;=13.654,D100&lt;1.45,D100&gt;=1.35,D100&lt;1.55,G100&gt;=0.154,D100&gt;=0.8),4.7,IF(AND(H100&lt;11.681,G100&gt;=0.259,D100&gt;=1.45,D100&gt;=1.35,D100&lt;1.55,G100&gt;=0.154,D100&gt;=0.8),4.85,IF(AND(H100&gt;=11.681,G100&gt;=0.259,D100&gt;=1.45,D100&gt;=1.35,D100&lt;1.55,G100&gt;=0.154,D100&gt;=0.8),4.633,IF(AND(A100&lt;6.25,B100&gt;=2.95,G100&gt;=0.379,A100&gt;=6.1,D100&gt;=1.55,G100&gt;=0.154,D100&gt;=0.8),5.4,IF(AND(D100&lt;0.3,H100&lt;13.372,G100&gt;=0.13,H100&lt;14.379,G100&lt;0.934,B100&gt;=3.35,A100&gt;=5.05,D100&lt;0.8),1.475,IF(AND(D100&gt;=0.3,H100&lt;13.372,G100&gt;=0.13,H100&lt;14.379,G100&lt;0.934,B100&gt;=3.35,A100&gt;=5.05,D100&lt;0.8),1.5,IF(AND(B100&lt;3.15,A100&gt;=6.25,B100&gt;=2.95,G100&gt;=0.379,A100&gt;=6.1,D100&gt;=1.55,G100&gt;=0.154,D100&gt;=0.8),5.7,IF(AND(B100&gt;=3.15,A100&gt;=6.25,B100&gt;=2.95,G100&gt;=0.379,A100&gt;=6.1,D100&gt;=1.55,G100&gt;=0.154,D100&gt;=0.8),5.933,"shouldnthappen"))))))))))))))))))))))))))))))))))</f>
        <v>4.425</v>
      </c>
      <c r="AD100" s="1" t="n">
        <f aca="false">IF(AND(H100&lt;6.621,A100&lt;4.95,D100&lt;0.8),1,IF(AND(H100&lt;14.144,H100&gt;=6.621,A100&lt;4.95,D100&lt;0.8),1.4,IF(AND(H100&gt;=14.144,H100&gt;=6.621,A100&lt;4.95,D100&lt;0.8),1.3,IF(AND(G100&lt;0.13,B100&gt;=3.85,A100&gt;=4.95,D100&lt;0.8),1.3,IF(AND(G100&gt;=0.13,B100&gt;=3.85,A100&gt;=4.95,D100&lt;0.8),1.425,IF(AND(A100&gt;=6.05,B100&lt;2.75,D100&lt;1.55,D100&gt;=0.8),4.9,IF(AND(A100&gt;=7.3,G100&lt;0.119,D100&gt;=1.55,D100&gt;=0.8),6.7,IF(AND(H100&lt;6.555,D100&lt;0.25,B100&lt;3.85,A100&gt;=4.95,D100&lt;0.8),1.7,IF(AND(B100&lt;3.4,D100&gt;=0.25,B100&lt;3.85,A100&gt;=4.95,D100&lt;0.8),1.7,IF(AND(B100&gt;=3.4,D100&gt;=0.25,B100&lt;3.85,A100&gt;=4.95,D100&lt;0.8),1.6,IF(AND(A100&lt;5.05,A100&lt;6.05,B100&lt;2.75,D100&lt;1.55,D100&gt;=0.8),3.3,IF(AND(B100&lt;2.85,D100&lt;1.35,B100&gt;=2.75,D100&lt;1.55,D100&gt;=0.8),4.5,IF(AND(H100&lt;12.206,D100&gt;=1.35,B100&gt;=2.75,D100&lt;1.55,D100&gt;=0.8),4.7,IF(AND(H100&gt;=12.206,D100&gt;=1.35,B100&gt;=2.75,D100&lt;1.55,D100&gt;=0.8),4.52,IF(AND(G100&lt;0.024,A100&lt;7.3,G100&lt;0.119,D100&gt;=1.55,D100&gt;=0.8),5.7,IF(AND(G100&gt;=0.024,A100&lt;7.3,G100&lt;0.119,D100&gt;=1.55,D100&gt;=0.8),5.6,IF(AND(F100&lt;2.5,G100&lt;0.417,G100&gt;=0.119,D100&gt;=1.55,D100&gt;=0.8),5.05,IF(AND(B100&lt;3.15,H100&gt;=6.555,D100&lt;0.25,B100&lt;3.85,A100&gt;=4.95,D100&lt;0.8),1.6,IF(AND(G100&lt;0.356,A100&gt;=5.05,A100&lt;6.05,B100&lt;2.75,D100&lt;1.55,D100&gt;=0.8),4.12,IF(AND(A100&lt;5.65,B100&gt;=2.85,D100&lt;1.35,B100&gt;=2.75,D100&lt;1.55,D100&gt;=0.8),3.6,IF(AND(B100&lt;3.15,F100&gt;=2.5,G100&lt;0.417,G100&gt;=0.119,D100&gt;=1.55,D100&gt;=0.8),5.18,IF(AND(B100&gt;=3.15,F100&gt;=2.5,G100&lt;0.417,G100&gt;=0.119,D100&gt;=1.55,D100&gt;=0.8),5.3,IF(AND(D100&lt;1.7,A100&lt;6.95,G100&gt;=0.417,G100&gt;=0.119,D100&gt;=1.55,D100&gt;=0.8),4.7,IF(AND(A100&lt;7.25,A100&gt;=6.95,G100&gt;=0.417,G100&gt;=0.119,D100&gt;=1.55,D100&gt;=0.8),5.8,IF(AND(A100&gt;=7.25,A100&gt;=6.95,G100&gt;=0.417,G100&gt;=0.119,D100&gt;=1.55,D100&gt;=0.8),6.333,IF(AND(H100&lt;8.594,B100&gt;=3.15,H100&gt;=6.555,D100&lt;0.25,B100&lt;3.85,A100&gt;=4.95,D100&lt;0.8),1.4,IF(AND(H100&gt;=8.594,B100&gt;=3.15,H100&gt;=6.555,D100&lt;0.25,B100&lt;3.85,A100&gt;=4.95,D100&lt;0.8),1.5,IF(AND(H100&gt;=11.218,G100&gt;=0.356,A100&gt;=5.05,A100&lt;6.05,B100&lt;2.75,D100&lt;1.55,D100&gt;=0.8),3.925,IF(AND(A100&gt;=6.5,A100&gt;=5.65,B100&gt;=2.85,D100&lt;1.35,B100&gt;=2.75,D100&lt;1.55,D100&gt;=0.8),4.6,IF(AND(H100&lt;8.602,H100&lt;11.218,G100&gt;=0.356,A100&gt;=5.05,A100&lt;6.05,B100&lt;2.75,D100&lt;1.55,D100&gt;=0.8),3.95,IF(AND(H100&gt;=8.602,H100&lt;11.218,G100&gt;=0.356,A100&gt;=5.05,A100&lt;6.05,B100&lt;2.75,D100&lt;1.55,D100&gt;=0.8),3.75,IF(AND(H100&lt;10.129,A100&lt;6.5,A100&gt;=5.65,B100&gt;=2.85,D100&lt;1.35,B100&gt;=2.75,D100&lt;1.55,D100&gt;=0.8),4.2,IF(AND(H100&gt;=10.129,A100&lt;6.5,A100&gt;=5.65,B100&gt;=2.85,D100&lt;1.35,B100&gt;=2.75,D100&lt;1.55,D100&gt;=0.8),4.267,IF(AND(D100&lt;2.2,B100&lt;3.05,D100&gt;=1.7,A100&lt;6.95,G100&gt;=0.417,G100&gt;=0.119,D100&gt;=1.55,D100&gt;=0.8),5.3,IF(AND(D100&gt;=2.2,B100&lt;3.05,D100&gt;=1.7,A100&lt;6.95,G100&gt;=0.417,G100&gt;=0.119,D100&gt;=1.55,D100&gt;=0.8),5.133,IF(AND(D100&lt;2.45,B100&gt;=3.05,D100&gt;=1.7,A100&lt;6.95,G100&gt;=0.417,G100&gt;=0.119,D100&gt;=1.55,D100&gt;=0.8),5.6,IF(AND(D100&gt;=2.45,B100&gt;=3.05,D100&gt;=1.7,A100&lt;6.95,G100&gt;=0.417,G100&gt;=0.119,D100&gt;=1.55,D100&gt;=0.8),6,"shouldnthappen")))))))))))))))))))))))))))))))))))))</f>
        <v>4.2</v>
      </c>
      <c r="AE100" s="1" t="n">
        <f aca="false">IF(AND(G100&lt;0.123,D100&gt;=0.25,D100&lt;0.75),1.3,IF(AND(H100&gt;=16.774,D100&gt;=1.75,D100&gt;=0.75),6.4,IF(AND(B100&lt;3.4,A100&lt;4.8,D100&lt;0.25,D100&lt;0.75),1.22,IF(AND(B100&gt;=3.4,A100&lt;4.8,D100&lt;0.25,D100&lt;0.75),1,IF(AND(A100&gt;=5.45,A100&gt;=4.8,D100&lt;0.25,D100&lt;0.75),1.367,IF(AND(H100&gt;=10.688,D100&lt;1.35,D100&lt;1.75,D100&gt;=0.75),4.2,IF(AND(A100&lt;5.3,D100&gt;=1.35,D100&lt;1.75,D100&gt;=0.75),4.05,IF(AND(G100&gt;=0.857,H100&lt;16.774,D100&gt;=1.75,D100&gt;=0.75),5.02,IF(AND(H100&lt;6.089,A100&lt;5.45,A100&gt;=4.8,D100&lt;0.25,D100&lt;0.75),1.7,IF(AND(G100&lt;0.184,D100&lt;0.35,G100&gt;=0.123,D100&gt;=0.25,D100&lt;0.75),1.7,IF(AND(G100&gt;=0.184,D100&lt;0.35,G100&gt;=0.123,D100&gt;=0.25,D100&lt;0.75),1.48,IF(AND(A100&lt;5.25,D100&gt;=0.35,G100&gt;=0.123,D100&gt;=0.25,D100&lt;0.75),1.75,IF(AND(A100&gt;=5.25,D100&gt;=0.35,G100&gt;=0.123,D100&gt;=0.25,D100&lt;0.75),1.5,IF(AND(A100&lt;5.3,H100&lt;10.688,D100&lt;1.35,D100&lt;1.75,D100&gt;=0.75),3.15,IF(AND(H100&lt;9.474,A100&gt;=5.3,D100&gt;=1.35,D100&lt;1.75,D100&gt;=0.75),4.95,IF(AND(G100&gt;=0.779,G100&lt;0.857,H100&lt;16.774,D100&gt;=1.75,D100&gt;=0.75),6,IF(AND(G100&lt;0.05,H100&gt;=6.089,A100&lt;5.45,A100&gt;=4.8,D100&lt;0.25,D100&lt;0.75),1.4,IF(AND(H100&lt;6.69,A100&gt;=5.3,H100&lt;10.688,D100&lt;1.35,D100&lt;1.75,D100&gt;=0.75),4.033,IF(AND(H100&gt;=6.69,A100&gt;=5.3,H100&lt;10.688,D100&lt;1.35,D100&lt;1.75,D100&gt;=0.75),3.733,IF(AND(B100&lt;2.5,H100&gt;=9.474,A100&gt;=5.3,D100&gt;=1.35,D100&lt;1.75,D100&gt;=0.75),4.5,IF(AND(D100&gt;=2.45,G100&lt;0.779,G100&lt;0.857,H100&lt;16.774,D100&gt;=1.75,D100&gt;=0.75),6,IF(AND(B100&gt;=3.75,G100&gt;=0.05,H100&gt;=6.089,A100&lt;5.45,A100&gt;=4.8,D100&lt;0.25,D100&lt;0.75),1.6,IF(AND(H100&lt;13.695,B100&gt;=2.5,H100&gt;=9.474,A100&gt;=5.3,D100&gt;=1.35,D100&lt;1.75,D100&gt;=0.75),4.567,IF(AND(G100&gt;=0.654,D100&lt;2.45,G100&lt;0.779,G100&lt;0.857,H100&lt;16.774,D100&gt;=1.75,D100&gt;=0.75),4.9,IF(AND(G100&gt;=0.73,B100&lt;3.75,G100&gt;=0.05,H100&gt;=6.089,A100&lt;5.45,A100&gt;=4.8,D100&lt;0.25,D100&lt;0.75),1.4,IF(AND(A100&lt;6.65,H100&gt;=13.695,B100&gt;=2.5,H100&gt;=9.474,A100&gt;=5.3,D100&gt;=1.35,D100&lt;1.75,D100&gt;=0.75),4.4,IF(AND(A100&gt;=6.65,H100&gt;=13.695,B100&gt;=2.5,H100&gt;=9.474,A100&gt;=5.3,D100&gt;=1.35,D100&lt;1.75,D100&gt;=0.75),4.84,IF(AND(B100&lt;2.75,G100&lt;0.654,D100&lt;2.45,G100&lt;0.779,G100&lt;0.857,H100&lt;16.774,D100&gt;=1.75,D100&gt;=0.75),5.2,IF(AND(H100&lt;9.524,G100&lt;0.73,B100&lt;3.75,G100&gt;=0.05,H100&gt;=6.089,A100&lt;5.45,A100&gt;=4.8,D100&lt;0.25,D100&lt;0.75),1.5,IF(AND(H100&gt;=9.524,G100&lt;0.73,B100&lt;3.75,G100&gt;=0.05,H100&gt;=6.089,A100&lt;5.45,A100&gt;=4.8,D100&lt;0.25,D100&lt;0.75),1.4,IF(AND(H100&gt;=13.644,B100&gt;=2.75,G100&lt;0.654,D100&lt;2.45,G100&lt;0.779,G100&lt;0.857,H100&lt;16.774,D100&gt;=1.75,D100&gt;=0.75),6.033,IF(AND(A100&gt;=6.85,H100&lt;13.644,B100&gt;=2.75,G100&lt;0.654,D100&lt;2.45,G100&lt;0.779,G100&lt;0.857,H100&lt;16.774,D100&gt;=1.75,D100&gt;=0.75),5.1,IF(AND(A100&gt;=6.75,A100&lt;6.85,H100&lt;13.644,B100&gt;=2.75,G100&lt;0.654,D100&lt;2.45,G100&lt;0.779,G100&lt;0.857,H100&lt;16.774,D100&gt;=1.75,D100&gt;=0.75),5.9,IF(AND(D100&gt;=2.35,A100&lt;6.75,A100&lt;6.85,H100&lt;13.644,B100&gt;=2.75,G100&lt;0.654,D100&lt;2.45,G100&lt;0.779,G100&lt;0.857,H100&lt;16.774,D100&gt;=1.75,D100&gt;=0.75),5.6,IF(AND(H100&lt;11.146,D100&lt;2.35,A100&lt;6.75,A100&lt;6.85,H100&lt;13.644,B100&gt;=2.75,G100&lt;0.654,D100&lt;2.45,G100&lt;0.779,G100&lt;0.857,H100&lt;16.774,D100&gt;=1.75,D100&gt;=0.75),5.4,IF(AND(H100&gt;=11.146,D100&lt;2.35,A100&lt;6.75,A100&lt;6.85,H100&lt;13.644,B100&gt;=2.75,G100&lt;0.654,D100&lt;2.45,G100&lt;0.779,G100&lt;0.857,H100&lt;16.774,D100&gt;=1.75,D100&gt;=0.75),5.6,"shouldnthappen"))))))))))))))))))))))))))))))))))))</f>
        <v>3.733</v>
      </c>
      <c r="AF100" s="1" t="n">
        <f aca="false">IF(AND(A100&lt;4.5,D100&lt;0.8),1.233,IF(AND(B100&lt;3.05,A100&gt;=4.5,D100&lt;0.8),1.4,IF(AND(D100&gt;=0.45,B100&gt;=3.05,A100&gt;=4.5,D100&lt;0.8),1.667,IF(AND(D100&lt;1.05,D100&lt;1.35,A100&lt;6.25,D100&gt;=0.8),3.633,IF(AND(H100&lt;13.935,A100&gt;=7.05,A100&gt;=6.25,D100&gt;=0.8),6,IF(AND(G100&gt;=0.948,D100&lt;0.45,B100&gt;=3.05,A100&gt;=4.5,D100&lt;0.8),1.7,IF(AND(G100&lt;0.652,D100&gt;=1.05,D100&lt;1.35,A100&lt;6.25,D100&gt;=0.8),4.16,IF(AND(D100&gt;=2.15,D100&gt;=1.75,D100&gt;=1.35,A100&lt;6.25,D100&gt;=0.8),5.4,IF(AND(G100&gt;=0.912,F100&lt;2.5,A100&lt;7.05,A100&gt;=6.25,D100&gt;=0.8),4.4,IF(AND(B100&gt;=3.25,F100&gt;=2.5,A100&lt;7.05,A100&gt;=6.25,D100&gt;=0.8),5.85,IF(AND(H100&lt;17.32,H100&gt;=13.935,A100&gt;=7.05,A100&gt;=6.25,D100&gt;=0.8),6.65,IF(AND(H100&gt;=17.32,H100&gt;=13.935,A100&gt;=7.05,A100&gt;=6.25,D100&gt;=0.8),6.4,IF(AND(H100&gt;=13.547,G100&lt;0.948,D100&lt;0.45,B100&gt;=3.05,A100&gt;=4.5,D100&lt;0.8),1.38,IF(AND(B100&gt;=2.75,G100&gt;=0.652,D100&gt;=1.05,D100&lt;1.35,A100&lt;6.25,D100&gt;=0.8),3.6,IF(AND(H100&lt;9.417,G100&lt;0.404,D100&lt;1.75,D100&gt;=1.35,A100&lt;6.25,D100&gt;=0.8),4.2,IF(AND(H100&gt;=9.417,G100&lt;0.404,D100&lt;1.75,D100&gt;=1.35,A100&lt;6.25,D100&gt;=0.8),4.5,IF(AND(G100&lt;0.464,G100&gt;=0.404,D100&lt;1.75,D100&gt;=1.35,A100&lt;6.25,D100&gt;=0.8),4.5,IF(AND(G100&gt;=0.464,G100&gt;=0.404,D100&lt;1.75,D100&gt;=1.35,A100&lt;6.25,D100&gt;=0.8),4.625,IF(AND(D100&lt;1.85,D100&lt;2.15,D100&gt;=1.75,D100&gt;=1.35,A100&lt;6.25,D100&gt;=0.8),4.9,IF(AND(D100&gt;=1.85,D100&lt;2.15,D100&gt;=1.75,D100&gt;=1.35,A100&lt;6.25,D100&gt;=0.8),5.05,IF(AND(G100&lt;0.332,G100&lt;0.912,F100&lt;2.5,A100&lt;7.05,A100&gt;=6.25,D100&gt;=0.8),4.467,IF(AND(G100&gt;=0.332,G100&lt;0.912,F100&lt;2.5,A100&lt;7.05,A100&gt;=6.25,D100&gt;=0.8),4.767,IF(AND(D100&lt;0.15,H100&lt;13.547,G100&lt;0.948,D100&lt;0.45,B100&gt;=3.05,A100&gt;=4.5,D100&lt;0.8),1.5,IF(AND(D100&lt;1.15,B100&lt;2.75,G100&gt;=0.652,D100&gt;=1.05,D100&lt;1.35,A100&lt;6.25,D100&gt;=0.8),3.9,IF(AND(D100&gt;=1.15,B100&lt;2.75,G100&gt;=0.652,D100&gt;=1.05,D100&lt;1.35,A100&lt;6.25,D100&gt;=0.8),4,IF(AND(D100&gt;=2.25,B100&lt;3.15,B100&lt;3.25,F100&gt;=2.5,A100&lt;7.05,A100&gt;=6.25,D100&gt;=0.8),5.14,IF(AND(G100&lt;0.621,B100&gt;=3.15,B100&lt;3.25,F100&gt;=2.5,A100&lt;7.05,A100&gt;=6.25,D100&gt;=0.8),5.75,IF(AND(G100&gt;=0.621,B100&gt;=3.15,B100&lt;3.25,F100&gt;=2.5,A100&lt;7.05,A100&gt;=6.25,D100&gt;=0.8),5.1,IF(AND(G100&gt;=0.862,D100&gt;=0.15,H100&lt;13.547,G100&lt;0.948,D100&lt;0.45,B100&gt;=3.05,A100&gt;=4.5,D100&lt;0.8),1.5,IF(AND(A100&lt;6.35,D100&lt;2.25,B100&lt;3.15,B100&lt;3.25,F100&gt;=2.5,A100&lt;7.05,A100&gt;=6.25,D100&gt;=0.8),5.267,IF(AND(A100&gt;=6.35,D100&lt;2.25,B100&lt;3.15,B100&lt;3.25,F100&gt;=2.5,A100&lt;7.05,A100&gt;=6.25,D100&gt;=0.8),5.42,IF(AND(A100&lt;5.1,G100&lt;0.862,D100&gt;=0.15,H100&lt;13.547,G100&lt;0.948,D100&lt;0.45,B100&gt;=3.05,A100&gt;=4.5,D100&lt;0.8),1.35,IF(AND(B100&lt;3.95,A100&gt;=5.1,G100&lt;0.862,D100&gt;=0.15,H100&lt;13.547,G100&lt;0.948,D100&lt;0.45,B100&gt;=3.05,A100&gt;=4.5,D100&lt;0.8),1.5,IF(AND(B100&gt;=3.95,A100&gt;=5.1,G100&lt;0.862,D100&gt;=0.15,H100&lt;13.547,G100&lt;0.948,D100&lt;0.45,B100&gt;=3.05,A100&gt;=4.5,D100&lt;0.8),1.467,"shouldnthappen"))))))))))))))))))))))))))))))))))</f>
        <v>4.16</v>
      </c>
      <c r="AG100" s="1" t="n">
        <f aca="false">IF(AND(H100&lt;5.748,A100&lt;4.85,D100&lt;0.75),1,IF(AND(B100&gt;=3.5,D100&gt;=1.75,D100&gt;=0.75),6.2,IF(AND(A100&gt;=4.65,H100&gt;=5.748,A100&lt;4.85,D100&lt;0.75),1.333,IF(AND(H100&lt;6.417,B100&lt;3.45,A100&gt;=4.85,D100&lt;0.75),1.7,IF(AND(A100&lt;5.05,B100&gt;=3.45,A100&gt;=4.85,D100&lt;0.75),1.4,IF(AND(A100&gt;=5.05,B100&gt;=3.45,A100&gt;=4.85,D100&lt;0.75),1.5,IF(AND(F100&gt;=2.5,H100&lt;13.641,D100&lt;1.75,D100&gt;=0.75),4.667,IF(AND(G100&lt;0.187,H100&gt;=13.641,D100&lt;1.75,D100&gt;=0.75),5,IF(AND(A100&gt;=7.1,B100&lt;3.5,D100&gt;=1.75,D100&gt;=0.75),6.575,IF(AND(G100&lt;0.161,A100&lt;4.65,H100&gt;=5.748,A100&lt;4.85,D100&lt;0.75),1.5,IF(AND(H100&lt;8.399,H100&gt;=6.417,B100&lt;3.45,A100&gt;=4.85,D100&lt;0.75),1.5,IF(AND(H100&gt;=8.399,H100&gt;=6.417,B100&lt;3.45,A100&gt;=4.85,D100&lt;0.75),1.625,IF(AND(G100&lt;0.086,F100&lt;2.5,H100&lt;13.641,D100&lt;1.75,D100&gt;=0.75),4.7,IF(AND(D100&lt;1.35,G100&gt;=0.187,H100&gt;=13.641,D100&lt;1.75,D100&gt;=0.75),4.2,IF(AND(G100&lt;0.422,G100&gt;=0.161,A100&lt;4.65,H100&gt;=5.748,A100&lt;4.85,D100&lt;0.75),1.4,IF(AND(G100&gt;=0.422,G100&gt;=0.161,A100&lt;4.65,H100&gt;=5.748,A100&lt;4.85,D100&lt;0.75),1.3,IF(AND(B100&lt;2.5,D100&gt;=1.35,G100&gt;=0.187,H100&gt;=13.641,D100&lt;1.75,D100&gt;=0.75),4.5,IF(AND(B100&lt;2.75,A100&lt;6,A100&lt;7.1,B100&lt;3.5,D100&gt;=1.75,D100&gt;=0.75),5.1,IF(AND(B100&gt;=2.75,A100&lt;6,A100&lt;7.1,B100&lt;3.5,D100&gt;=1.75,D100&gt;=0.75),5.02,IF(AND(A100&lt;5.15,A100&lt;5.9,G100&gt;=0.086,F100&lt;2.5,H100&lt;13.641,D100&lt;1.75,D100&gt;=0.75),3,IF(AND(G100&lt;0.644,A100&gt;=5.9,G100&gt;=0.086,F100&lt;2.5,H100&lt;13.641,D100&lt;1.75,D100&gt;=0.75),4.65,IF(AND(G100&gt;=0.644,A100&gt;=5.9,G100&gt;=0.086,F100&lt;2.5,H100&lt;13.641,D100&lt;1.75,D100&gt;=0.75),4.24,IF(AND(D100&lt;1.45,B100&gt;=2.5,D100&gt;=1.35,G100&gt;=0.187,H100&gt;=13.641,D100&lt;1.75,D100&gt;=0.75),4.68,IF(AND(D100&gt;=1.45,B100&gt;=2.5,D100&gt;=1.35,G100&gt;=0.187,H100&gt;=13.641,D100&lt;1.75,D100&gt;=0.75),4.833,IF(AND(H100&lt;13.18,D100&lt;2.05,A100&gt;=6,A100&lt;7.1,B100&lt;3.5,D100&gt;=1.75,D100&gt;=0.75),5.44,IF(AND(H100&gt;=13.18,D100&lt;2.05,A100&gt;=6,A100&lt;7.1,B100&lt;3.5,D100&gt;=1.75,D100&gt;=0.75),5.1,IF(AND(H100&lt;8.759,D100&gt;=2.05,A100&gt;=6,A100&lt;7.1,B100&lt;3.5,D100&gt;=1.75,D100&gt;=0.75),5.4,IF(AND(A100&gt;=5.75,A100&gt;=5.15,A100&lt;5.9,G100&gt;=0.086,F100&lt;2.5,H100&lt;13.641,D100&lt;1.75,D100&gt;=0.75),3.967,IF(AND(H100&lt;10.159,H100&gt;=8.759,D100&gt;=2.05,A100&gt;=6,A100&lt;7.1,B100&lt;3.5,D100&gt;=1.75,D100&gt;=0.75),5.925,IF(AND(D100&lt;1.2,A100&lt;5.75,A100&gt;=5.15,A100&lt;5.9,G100&gt;=0.086,F100&lt;2.5,H100&lt;13.641,D100&lt;1.75,D100&gt;=0.75),3.667,IF(AND(D100&lt;2.25,H100&gt;=10.159,H100&gt;=8.759,D100&gt;=2.05,A100&gt;=6,A100&lt;7.1,B100&lt;3.5,D100&gt;=1.75,D100&gt;=0.75),5.66,IF(AND(D100&gt;=2.25,H100&gt;=10.159,H100&gt;=8.759,D100&gt;=2.05,A100&gt;=6,A100&lt;7.1,B100&lt;3.5,D100&gt;=1.75,D100&gt;=0.75),5.34,IF(AND(D100&lt;1.35,D100&gt;=1.2,A100&lt;5.75,A100&gt;=5.15,A100&lt;5.9,G100&gt;=0.086,F100&lt;2.5,H100&lt;13.641,D100&lt;1.75,D100&gt;=0.75),4.025,IF(AND(D100&gt;=1.35,D100&gt;=1.2,A100&lt;5.75,A100&gt;=5.15,A100&lt;5.9,G100&gt;=0.086,F100&lt;2.5,H100&lt;13.641,D100&lt;1.75,D100&gt;=0.75),3.9,"shouldnthappen"))))))))))))))))))))))))))))))))))</f>
        <v>4.65</v>
      </c>
      <c r="AH100" s="1" t="n">
        <f aca="false">IF(AND(F100&lt;1.5,H100&lt;6.799,A100&lt;5.45),1.7,IF(AND(F100&gt;=1.5,H100&lt;6.799,A100&lt;5.45),4.1,IF(AND(D100&gt;=0.8,H100&gt;=6.799,A100&lt;5.45),3.9,IF(AND(H100&lt;7.564,F100&lt;2.5,A100&gt;=5.45),3.925,IF(AND(H100&gt;=16.284,F100&gt;=2.5,A100&gt;=5.45),6.5,IF(AND(A100&lt;4.35,D100&lt;0.8,H100&gt;=6.799,A100&lt;5.45),1.1,IF(AND(B100&lt;2.8,D100&lt;1.35,H100&gt;=7.564,F100&lt;2.5,A100&gt;=5.45),4.1,IF(AND(B100&gt;=2.8,D100&lt;1.35,H100&gt;=7.564,F100&lt;2.5,A100&gt;=5.45),4.267,IF(AND(B100&lt;2.75,D100&gt;=1.35,H100&gt;=7.564,F100&lt;2.5,A100&gt;=5.45),5,IF(AND(G100&gt;=0.078,G100&lt;0.26,H100&lt;16.284,F100&gt;=2.5,A100&gt;=5.45),6.06,IF(AND(G100&gt;=0.805,G100&gt;=0.26,H100&lt;16.284,F100&gt;=2.5,A100&gt;=5.45),5.02,IF(AND(H100&gt;=10.109,B100&gt;=3.45,A100&gt;=4.35,D100&lt;0.8,H100&gt;=6.799,A100&lt;5.45),1.55,IF(AND(D100&lt;2.25,G100&lt;0.078,G100&lt;0.26,H100&lt;16.284,F100&gt;=2.5,A100&gt;=5.45),5.6,IF(AND(D100&gt;=2.25,G100&lt;0.078,G100&lt;0.26,H100&lt;16.284,F100&gt;=2.5,A100&gt;=5.45),5.7,IF(AND(A100&lt;6.15,G100&lt;0.805,G100&gt;=0.26,H100&lt;16.284,F100&gt;=2.5,A100&gt;=5.45),4.967,IF(AND(A100&lt;4.65,H100&lt;12.227,B100&lt;3.45,A100&gt;=4.35,D100&lt;0.8,H100&gt;=6.799,A100&lt;5.45),1.333,IF(AND(A100&lt;4.85,H100&gt;=12.227,B100&lt;3.45,A100&gt;=4.35,D100&lt;0.8,H100&gt;=6.799,A100&lt;5.45),1.42,IF(AND(A100&gt;=4.85,H100&gt;=12.227,B100&lt;3.45,A100&gt;=4.35,D100&lt;0.8,H100&gt;=6.799,A100&lt;5.45),1.533,IF(AND(A100&lt;5.05,H100&lt;10.109,B100&gt;=3.45,A100&gt;=4.35,D100&lt;0.8,H100&gt;=6.799,A100&lt;5.45),1.4,IF(AND(A100&gt;=5.05,H100&lt;10.109,B100&gt;=3.45,A100&gt;=4.35,D100&lt;0.8,H100&gt;=6.799,A100&lt;5.45),1.5,IF(AND(G100&lt;0.14,H100&lt;13.531,B100&gt;=2.75,D100&gt;=1.35,H100&gt;=7.564,F100&lt;2.5,A100&gt;=5.45),4.7,IF(AND(G100&lt;0.187,H100&gt;=13.531,B100&gt;=2.75,D100&gt;=1.35,H100&gt;=7.564,F100&lt;2.5,A100&gt;=5.45),5,IF(AND(G100&gt;=0.187,H100&gt;=13.531,B100&gt;=2.75,D100&gt;=1.35,H100&gt;=7.564,F100&lt;2.5,A100&gt;=5.45),4.66,IF(AND(A100&lt;6.35,A100&gt;=6.15,G100&lt;0.805,G100&gt;=0.26,H100&lt;16.284,F100&gt;=2.5,A100&gt;=5.45),6,IF(AND(D100&lt;0.15,A100&gt;=4.65,H100&lt;12.227,B100&lt;3.45,A100&gt;=4.35,D100&lt;0.8,H100&gt;=6.799,A100&lt;5.45),1.5,IF(AND(H100&lt;10.723,G100&gt;=0.14,H100&lt;13.531,B100&gt;=2.75,D100&gt;=1.35,H100&gt;=7.564,F100&lt;2.5,A100&gt;=5.45),4.6,IF(AND(H100&gt;=10.723,G100&gt;=0.14,H100&lt;13.531,B100&gt;=2.75,D100&gt;=1.35,H100&gt;=7.564,F100&lt;2.5,A100&gt;=5.45),4.46,IF(AND(G100&lt;0.364,A100&gt;=6.35,A100&gt;=6.15,G100&lt;0.805,G100&gt;=0.26,H100&lt;16.284,F100&gt;=2.5,A100&gt;=5.45),5.28,IF(AND(A100&lt;5.1,D100&gt;=0.15,A100&gt;=4.65,H100&lt;12.227,B100&lt;3.45,A100&gt;=4.35,D100&lt;0.8,H100&gt;=6.799,A100&lt;5.45),1.36,IF(AND(A100&gt;=5.1,D100&gt;=0.15,A100&gt;=4.65,H100&lt;12.227,B100&lt;3.45,A100&gt;=4.35,D100&lt;0.8,H100&gt;=6.799,A100&lt;5.45),1.4,IF(AND(G100&gt;=0.6,G100&gt;=0.364,A100&gt;=6.35,A100&gt;=6.15,G100&lt;0.805,G100&gt;=0.26,H100&lt;16.284,F100&gt;=2.5,A100&gt;=5.45),5.1,IF(AND(A100&gt;=6.95,G100&lt;0.6,G100&gt;=0.364,A100&gt;=6.35,A100&gt;=6.15,G100&lt;0.805,G100&gt;=0.26,H100&lt;16.284,F100&gt;=2.5,A100&gt;=5.45),5.8,IF(AND(B100&lt;3.2,A100&lt;6.95,G100&lt;0.6,G100&gt;=0.364,A100&gt;=6.35,A100&gt;=6.15,G100&lt;0.805,G100&gt;=0.26,H100&lt;16.284,F100&gt;=2.5,A100&gt;=5.45),5.6,IF(AND(B100&gt;=3.2,A100&lt;6.95,G100&lt;0.6,G100&gt;=0.364,A100&gt;=6.35,A100&gt;=6.15,G100&lt;0.805,G100&gt;=0.26,H100&lt;16.284,F100&gt;=2.5,A100&gt;=5.45),5.7,"shouldnthappen"))))))))))))))))))))))))))))))))))</f>
        <v>4.267</v>
      </c>
      <c r="AI100" s="1" t="n">
        <f aca="false">IF(AND(B100&gt;=3.55,A100&lt;5.05,F100&lt;1.5),1,IF(AND(H100&gt;=13.436,A100&gt;=5.05,F100&lt;1.5),1.633,IF(AND(A100&lt;4.35,B100&lt;3.55,A100&lt;5.05,F100&lt;1.5),1.1,IF(AND(A100&lt;5.15,H100&lt;13.436,A100&gt;=5.05,F100&lt;1.5),1.6,IF(AND(G100&lt;0.837,D100&lt;1.2,B100&lt;2.65,F100&gt;=1.5),3.7,IF(AND(G100&gt;=0.837,D100&lt;1.2,B100&lt;2.65,F100&gt;=1.5),3,IF(AND(D100&lt;1.4,D100&gt;=1.2,B100&lt;2.65,F100&gt;=1.5),4.133,IF(AND(D100&gt;=1.4,D100&gt;=1.2,B100&lt;2.65,F100&gt;=1.5),4.633,IF(AND(G100&lt;0.302,A100&gt;=4.35,B100&lt;3.55,A100&lt;5.05,F100&lt;1.5),1.34,IF(AND(D100&gt;=0.3,A100&gt;=5.15,H100&lt;13.436,A100&gt;=5.05,F100&lt;1.5),1.5,IF(AND(G100&lt;0.233,G100&lt;0.265,D100&lt;1.55,B100&gt;=2.65,F100&gt;=1.5),4.56,IF(AND(G100&gt;=0.233,G100&lt;0.265,D100&lt;1.55,B100&gt;=2.65,F100&gt;=1.5),5.1,IF(AND(G100&lt;0.395,G100&gt;=0.265,D100&lt;1.55,B100&gt;=2.65,F100&gt;=1.5),4.025,IF(AND(H100&lt;13.935,A100&gt;=7.05,D100&gt;=1.55,B100&gt;=2.65,F100&gt;=1.5),6.12,IF(AND(H100&gt;=13.935,A100&gt;=7.05,D100&gt;=1.55,B100&gt;=2.65,F100&gt;=1.5),6.64,IF(AND(G100&gt;=0.858,G100&gt;=0.302,A100&gt;=4.35,B100&lt;3.55,A100&lt;5.05,F100&lt;1.5),1.3,IF(AND(H100&lt;6.543,D100&lt;0.3,A100&gt;=5.15,H100&lt;13.436,A100&gt;=5.05,F100&lt;1.5),1.4,IF(AND(H100&gt;=6.543,D100&lt;0.3,A100&gt;=5.15,H100&lt;13.436,A100&gt;=5.05,F100&lt;1.5),1.48,IF(AND(A100&lt;6.3,G100&gt;=0.395,G100&gt;=0.265,D100&lt;1.55,B100&gt;=2.65,F100&gt;=1.5),4.14,IF(AND(A100&gt;=6.3,G100&gt;=0.395,G100&gt;=0.265,D100&lt;1.55,B100&gt;=2.65,F100&gt;=1.5),4.767,IF(AND(G100&gt;=0.669,B100&lt;3.15,A100&lt;7.05,D100&gt;=1.55,B100&gt;=2.65,F100&gt;=1.5),5,IF(AND(H100&lt;9.459,G100&lt;0.858,G100&gt;=0.302,A100&gt;=4.35,B100&lt;3.55,A100&lt;5.05,F100&lt;1.5),1.4,IF(AND(H100&gt;=9.459,G100&lt;0.858,G100&gt;=0.302,A100&gt;=4.35,B100&lt;3.55,A100&lt;5.05,F100&lt;1.5),1.6,IF(AND(G100&gt;=0.433,G100&lt;0.669,B100&lt;3.15,A100&lt;7.05,D100&gt;=1.55,B100&gt;=2.65,F100&gt;=1.5),5.68,IF(AND(G100&lt;0.481,H100&lt;10.257,B100&gt;=3.15,A100&lt;7.05,D100&gt;=1.55,B100&gt;=2.65,F100&gt;=1.5),5.7,IF(AND(G100&gt;=0.481,H100&lt;10.257,B100&gt;=3.15,A100&lt;7.05,D100&gt;=1.55,B100&gt;=2.65,F100&gt;=1.5),5.9,IF(AND(D100&lt;2.15,H100&gt;=10.257,B100&gt;=3.15,A100&lt;7.05,D100&gt;=1.55,B100&gt;=2.65,F100&gt;=1.5),5.1,IF(AND(D100&gt;=2.15,H100&gt;=10.257,B100&gt;=3.15,A100&lt;7.05,D100&gt;=1.55,B100&gt;=2.65,F100&gt;=1.5),5.42,IF(AND(G100&lt;0.098,G100&lt;0.433,G100&lt;0.669,B100&lt;3.15,A100&lt;7.05,D100&gt;=1.55,B100&gt;=2.65,F100&gt;=1.5),5.567,IF(AND(D100&lt;1.8,G100&gt;=0.098,G100&lt;0.433,G100&lt;0.669,B100&lt;3.15,A100&lt;7.05,D100&gt;=1.55,B100&gt;=2.65,F100&gt;=1.5),5.033,IF(AND(G100&gt;=0.312,D100&gt;=1.8,G100&gt;=0.098,G100&lt;0.433,G100&lt;0.669,B100&lt;3.15,A100&lt;7.05,D100&gt;=1.55,B100&gt;=2.65,F100&gt;=1.5),5.4,IF(AND(H100&lt;9.002,G100&lt;0.312,D100&gt;=1.8,G100&gt;=0.098,G100&lt;0.433,G100&lt;0.669,B100&lt;3.15,A100&lt;7.05,D100&gt;=1.55,B100&gt;=2.65,F100&gt;=1.5),5.1,IF(AND(H100&gt;=9.002,G100&lt;0.312,D100&gt;=1.8,G100&gt;=0.098,G100&lt;0.433,G100&lt;0.669,B100&lt;3.15,A100&lt;7.05,D100&gt;=1.55,B100&gt;=2.65,F100&gt;=1.5),5.26,"shouldnthappen")))))))))))))))))))))))))))))))))</f>
        <v>4.14</v>
      </c>
      <c r="AJ100" s="1" t="n">
        <f aca="false">IF(AND(A100&gt;=5.25,D100&gt;=0.35,D100&lt;0.8),1.433,IF(AND(F100&gt;=2.5,H100&lt;6.927,D100&gt;=0.8),5.1,IF(AND(H100&lt;5.85,B100&lt;3.65,D100&lt;0.35,D100&lt;0.8),1,IF(AND(A100&lt;5.55,B100&gt;=3.65,D100&lt;0.35,D100&lt;0.8),1.5,IF(AND(A100&gt;=5.55,B100&gt;=3.65,D100&lt;0.35,D100&lt;0.8),1.7,IF(AND(H100&lt;7.949,A100&lt;5.25,D100&gt;=0.35,D100&lt;0.8),1.9,IF(AND(H100&gt;=7.949,A100&lt;5.25,D100&gt;=0.35,D100&lt;0.8),1.54,IF(AND(A100&lt;5.55,F100&lt;2.5,H100&lt;6.927,D100&gt;=0.8),3.98,IF(AND(A100&gt;=5.55,F100&lt;2.5,H100&lt;6.927,D100&gt;=0.8),4.1,IF(AND(A100&gt;=7.25,D100&gt;=1.55,H100&gt;=6.927,D100&gt;=0.8),6.65,IF(AND(A100&lt;5.75,D100&lt;1.2,D100&lt;1.55,H100&gt;=6.927,D100&gt;=0.8),3.62,IF(AND(A100&gt;=5.75,D100&lt;1.2,D100&lt;1.55,H100&gt;=6.927,D100&gt;=0.8),4.1,IF(AND(G100&lt;0.175,A100&lt;4.8,H100&gt;=5.85,B100&lt;3.65,D100&lt;0.35,D100&lt;0.8),1.5,IF(AND(G100&gt;=0.175,A100&lt;4.8,H100&gt;=5.85,B100&lt;3.65,D100&lt;0.35,D100&lt;0.8),1.3,IF(AND(A100&gt;=5.05,A100&gt;=4.8,H100&gt;=5.85,B100&lt;3.65,D100&lt;0.35,D100&lt;0.8),1.5,IF(AND(G100&gt;=0.735,A100&lt;6.25,D100&gt;=1.2,D100&lt;1.55,H100&gt;=6.927,D100&gt;=0.8),4,IF(AND(H100&lt;10.464,A100&lt;6.2,A100&lt;7.25,D100&gt;=1.55,H100&gt;=6.927,D100&gt;=0.8),5.1,IF(AND(H100&gt;=10.464,A100&lt;6.2,A100&lt;7.25,D100&gt;=1.55,H100&gt;=6.927,D100&gt;=0.8),4.9,IF(AND(G100&lt;0.418,A100&lt;5.05,A100&gt;=4.8,H100&gt;=5.85,B100&lt;3.65,D100&lt;0.35,D100&lt;0.8),1.48,IF(AND(G100&gt;=0.418,A100&lt;5.05,A100&gt;=4.8,H100&gt;=5.85,B100&lt;3.65,D100&lt;0.35,D100&lt;0.8),1.3,IF(AND(B100&lt;2.75,G100&lt;0.735,A100&lt;6.25,D100&gt;=1.2,D100&lt;1.55,H100&gt;=6.927,D100&gt;=0.8),4.35,IF(AND(H100&lt;15.422,D100&lt;1.45,A100&gt;=6.25,D100&gt;=1.2,D100&lt;1.55,H100&gt;=6.927,D100&gt;=0.8),4.375,IF(AND(H100&gt;=15.422,D100&lt;1.45,A100&gt;=6.25,D100&gt;=1.2,D100&lt;1.55,H100&gt;=6.927,D100&gt;=0.8),4.7,IF(AND(A100&lt;6.4,D100&gt;=1.45,A100&gt;=6.25,D100&gt;=1.2,D100&lt;1.55,H100&gt;=6.927,D100&gt;=0.8),5.1,IF(AND(G100&gt;=0.576,D100&lt;2.15,A100&gt;=6.2,A100&lt;7.25,D100&gt;=1.55,H100&gt;=6.927,D100&gt;=0.8),5.1,IF(AND(G100&lt;0.537,D100&gt;=2.15,A100&gt;=6.2,A100&lt;7.25,D100&gt;=1.55,H100&gt;=6.927,D100&gt;=0.8),5.533,IF(AND(G100&gt;=0.537,D100&gt;=2.15,A100&gt;=6.2,A100&lt;7.25,D100&gt;=1.55,H100&gt;=6.927,D100&gt;=0.8),5.9,IF(AND(D100&lt;1.45,B100&gt;=2.75,G100&lt;0.735,A100&lt;6.25,D100&gt;=1.2,D100&lt;1.55,H100&gt;=6.927,D100&gt;=0.8),4.6,IF(AND(D100&gt;=1.45,B100&gt;=2.75,G100&lt;0.735,A100&lt;6.25,D100&gt;=1.2,D100&lt;1.55,H100&gt;=6.927,D100&gt;=0.8),4.5,IF(AND(H100&lt;12.582,A100&gt;=6.4,D100&gt;=1.45,A100&gt;=6.25,D100&gt;=1.2,D100&lt;1.55,H100&gt;=6.927,D100&gt;=0.8),4.66,IF(AND(H100&gt;=12.582,A100&gt;=6.4,D100&gt;=1.45,A100&gt;=6.25,D100&gt;=1.2,D100&lt;1.55,H100&gt;=6.927,D100&gt;=0.8),4.9,IF(AND(B100&lt;2.75,G100&lt;0.576,D100&lt;2.15,A100&gt;=6.2,A100&lt;7.25,D100&gt;=1.55,H100&gt;=6.927,D100&gt;=0.8),5.3,IF(AND(G100&gt;=0.395,B100&gt;=2.75,G100&lt;0.576,D100&lt;2.15,A100&gt;=6.2,A100&lt;7.25,D100&gt;=1.55,H100&gt;=6.927,D100&gt;=0.8),5.6,IF(AND(D100&gt;=1.9,G100&lt;0.395,B100&gt;=2.75,G100&lt;0.576,D100&lt;2.15,A100&gt;=6.2,A100&lt;7.25,D100&gt;=1.55,H100&gt;=6.927,D100&gt;=0.8),5.333,IF(AND(B100&lt;2.95,D100&lt;1.9,G100&lt;0.395,B100&gt;=2.75,G100&lt;0.576,D100&lt;2.15,A100&gt;=6.2,A100&lt;7.25,D100&gt;=1.55,H100&gt;=6.927,D100&gt;=0.8),5.6,IF(AND(B100&gt;=2.95,D100&lt;1.9,G100&lt;0.395,B100&gt;=2.75,G100&lt;0.576,D100&lt;2.15,A100&gt;=6.2,A100&lt;7.25,D100&gt;=1.55,H100&gt;=6.927,D100&gt;=0.8),5.5,"shouldnthappen"))))))))))))))))))))))))))))))))))))</f>
        <v>4.6</v>
      </c>
      <c r="AK100" s="1" t="n">
        <f aca="false">IF(AND(H100&lt;5.85,B100&lt;3.65,F100&lt;1.5),1,IF(AND(B100&gt;=3.95,B100&gt;=3.65,F100&lt;1.5),1.433,IF(AND(A100&lt;5.15,F100&lt;2.5,F100&gt;=1.5),3.075,IF(AND(D100&gt;=0.35,H100&gt;=5.85,B100&lt;3.65,F100&lt;1.5),1.5,IF(AND(G100&lt;0.168,B100&lt;3.95,B100&gt;=3.65,F100&lt;1.5),1.7,IF(AND(H100&lt;5.767,A100&lt;7.25,F100&gt;=2.5,F100&gt;=1.5),4.5,IF(AND(D100&lt;1.9,A100&gt;=7.25,F100&gt;=2.5,F100&gt;=1.5),6.3,IF(AND(D100&gt;=1.9,A100&gt;=7.25,F100&gt;=2.5,F100&gt;=1.5),6.575,IF(AND(B100&lt;3.75,G100&gt;=0.168,B100&lt;3.95,B100&gt;=3.65,F100&lt;1.5),1.5,IF(AND(B100&gt;=3.75,G100&gt;=0.168,B100&lt;3.95,B100&gt;=3.65,F100&lt;1.5),1.6,IF(AND(D100&gt;=1.35,A100&lt;6.15,A100&gt;=5.15,F100&lt;2.5,F100&gt;=1.5),4.42,IF(AND(D100&lt;1.4,A100&gt;=6.15,A100&gt;=5.15,F100&lt;2.5,F100&gt;=1.5),4.5,IF(AND(D100&gt;=1.4,A100&gt;=6.15,A100&gt;=5.15,F100&lt;2.5,F100&gt;=1.5),4.675,IF(AND(D100&lt;0.15,H100&lt;11.218,D100&lt;0.35,H100&gt;=5.85,B100&lt;3.65,F100&lt;1.5),1.5,IF(AND(D100&lt;0.15,H100&gt;=11.218,D100&lt;0.35,H100&gt;=5.85,B100&lt;3.65,F100&lt;1.5),1.1,IF(AND(B100&lt;2.7,D100&lt;1.35,A100&lt;6.15,A100&gt;=5.15,F100&lt;2.5,F100&gt;=1.5),3.82,IF(AND(A100&lt;6.15,G100&gt;=0.755,H100&gt;=5.767,A100&lt;7.25,F100&gt;=2.5,F100&gt;=1.5),4.98,IF(AND(A100&gt;=6.15,G100&gt;=0.755,H100&gt;=5.767,A100&lt;7.25,F100&gt;=2.5,F100&gt;=1.5),5.3,IF(AND(B100&lt;3.4,D100&gt;=0.15,H100&lt;11.218,D100&lt;0.35,H100&gt;=5.85,B100&lt;3.65,F100&lt;1.5),1.4,IF(AND(B100&gt;=3.4,D100&gt;=0.15,H100&lt;11.218,D100&lt;0.35,H100&gt;=5.85,B100&lt;3.65,F100&lt;1.5),1.3,IF(AND(H100&lt;11.731,D100&gt;=0.15,H100&gt;=11.218,D100&lt;0.35,H100&gt;=5.85,B100&lt;3.65,F100&lt;1.5),1.2,IF(AND(H100&lt;9.053,B100&gt;=2.7,D100&lt;1.35,A100&lt;6.15,A100&gt;=5.15,F100&lt;2.5,F100&gt;=1.5),3.85,IF(AND(D100&gt;=2.1,B100&lt;2.85,G100&lt;0.755,H100&gt;=5.767,A100&lt;7.25,F100&gt;=2.5,F100&gt;=1.5),5.6,IF(AND(D100&gt;=2.45,B100&gt;=2.85,G100&lt;0.755,H100&gt;=5.767,A100&lt;7.25,F100&gt;=2.5,F100&gt;=1.5),5.8,IF(AND(B100&gt;=3.45,H100&gt;=11.731,D100&gt;=0.15,H100&gt;=11.218,D100&lt;0.35,H100&gt;=5.85,B100&lt;3.65,F100&lt;1.5),1.3,IF(AND(A100&lt;5.9,H100&gt;=9.053,B100&gt;=2.7,D100&lt;1.35,A100&lt;6.15,A100&gt;=5.15,F100&lt;2.5,F100&gt;=1.5),4.3,IF(AND(A100&gt;=5.9,H100&gt;=9.053,B100&gt;=2.7,D100&lt;1.35,A100&lt;6.15,A100&gt;=5.15,F100&lt;2.5,F100&gt;=1.5),4,IF(AND(G100&gt;=0.519,D100&lt;2.1,B100&lt;2.85,G100&lt;0.755,H100&gt;=5.767,A100&lt;7.25,F100&gt;=2.5,F100&gt;=1.5),4.9,IF(AND(A100&gt;=7.05,D100&lt;2.45,B100&gt;=2.85,G100&lt;0.755,H100&gt;=5.767,A100&lt;7.25,F100&gt;=2.5,F100&gt;=1.5),5.8,IF(AND(H100&lt;14.396,B100&lt;3.45,H100&gt;=11.731,D100&gt;=0.15,H100&gt;=11.218,D100&lt;0.35,H100&gt;=5.85,B100&lt;3.65,F100&lt;1.5),1.44,IF(AND(H100&gt;=14.396,B100&lt;3.45,H100&gt;=11.731,D100&gt;=0.15,H100&gt;=11.218,D100&lt;0.35,H100&gt;=5.85,B100&lt;3.65,F100&lt;1.5),1.3,IF(AND(G100&lt;0.282,G100&lt;0.519,D100&lt;2.1,B100&lt;2.85,G100&lt;0.755,H100&gt;=5.767,A100&lt;7.25,F100&gt;=2.5,F100&gt;=1.5),5.1,IF(AND(G100&gt;=0.282,G100&lt;0.519,D100&lt;2.1,B100&lt;2.85,G100&lt;0.755,H100&gt;=5.767,A100&lt;7.25,F100&gt;=2.5,F100&gt;=1.5),5.3,IF(AND(A100&lt;6.4,D100&lt;1.9,A100&lt;7.05,D100&lt;2.45,B100&gt;=2.85,G100&lt;0.755,H100&gt;=5.767,A100&lt;7.25,F100&gt;=2.5,F100&gt;=1.5),5.6,IF(AND(A100&gt;=6.4,D100&lt;1.9,A100&lt;7.05,D100&lt;2.45,B100&gt;=2.85,G100&lt;0.755,H100&gt;=5.767,A100&lt;7.25,F100&gt;=2.5,F100&gt;=1.5),5.5,IF(AND(H100&lt;8.884,D100&gt;=1.9,A100&lt;7.05,D100&lt;2.45,B100&gt;=2.85,G100&lt;0.755,H100&gt;=5.767,A100&lt;7.25,F100&gt;=2.5,F100&gt;=1.5),5.3,IF(AND(H100&gt;=8.884,D100&gt;=1.9,A100&lt;7.05,D100&lt;2.45,B100&gt;=2.85,G100&lt;0.755,H100&gt;=5.767,A100&lt;7.25,F100&gt;=2.5,F100&gt;=1.5),5.52,"shouldnthappen")))))))))))))))))))))))))))))))))))))</f>
        <v>4.5</v>
      </c>
      <c r="AL100" s="1" t="n">
        <f aca="false">IF(AND(H100&lt;5.85,A100&lt;5.05,D100&lt;0.8),1,IF(AND(B100&lt;3.35,A100&gt;=5.05,D100&lt;0.8),1.7,IF(AND(D100&gt;=2.45,F100&gt;=2.5,D100&gt;=0.8),6.05,IF(AND(H100&gt;=11.218,H100&gt;=5.85,A100&lt;5.05,D100&lt;0.8),1.28,IF(AND(G100&gt;=0.948,B100&gt;=3.35,A100&gt;=5.05,D100&lt;0.8),1.7,IF(AND(G100&gt;=0.423,H100&lt;11.218,H100&gt;=5.85,A100&lt;5.05,D100&lt;0.8),1.3,IF(AND(B100&lt;3.6,G100&lt;0.948,B100&gt;=3.35,A100&gt;=5.05,D100&lt;0.8),1.4,IF(AND(H100&lt;10.258,D100&lt;1.15,A100&lt;5.9,F100&lt;2.5,D100&gt;=0.8),3.36,IF(AND(H100&gt;=10.258,D100&lt;1.15,A100&lt;5.9,F100&lt;2.5,D100&gt;=0.8),3.9,IF(AND(A100&lt;5.3,D100&gt;=1.15,A100&lt;5.9,F100&lt;2.5,D100&gt;=0.8),3.9,IF(AND(D100&lt;1.55,B100&lt;2.75,A100&gt;=5.9,F100&lt;2.5,D100&gt;=0.8),4.64,IF(AND(D100&gt;=1.55,B100&lt;2.75,A100&gt;=5.9,F100&lt;2.5,D100&gt;=0.8),5.1,IF(AND(D100&gt;=1.6,B100&gt;=2.75,A100&gt;=5.9,F100&lt;2.5,D100&gt;=0.8),5,IF(AND(H100&lt;5.767,H100&lt;8.598,D100&lt;2.45,F100&gt;=2.5,D100&gt;=0.8),4.5,IF(AND(A100&lt;6.25,H100&gt;=8.598,D100&lt;2.45,F100&gt;=2.5,D100&gt;=0.8),5.02,IF(AND(B100&lt;3.55,G100&lt;0.423,H100&lt;11.218,H100&gt;=5.85,A100&lt;5.05,D100&lt;0.8),1.525,IF(AND(B100&gt;=3.55,G100&lt;0.423,H100&lt;11.218,H100&gt;=5.85,A100&lt;5.05,D100&lt;0.8),1.4,IF(AND(H100&gt;=13.932,B100&gt;=3.6,G100&lt;0.948,B100&gt;=3.35,A100&gt;=5.05,D100&lt;0.8),1.65,IF(AND(G100&gt;=0.652,A100&gt;=5.3,D100&gt;=1.15,A100&lt;5.9,F100&lt;2.5,D100&gt;=0.8),3.8,IF(AND(D100&lt;1.35,D100&lt;1.6,B100&gt;=2.75,A100&gt;=5.9,F100&lt;2.5,D100&gt;=0.8),4.42,IF(AND(H100&lt;6.656,H100&gt;=5.767,H100&lt;8.598,D100&lt;2.45,F100&gt;=2.5,D100&gt;=0.8),5.033,IF(AND(H100&gt;=6.656,H100&gt;=5.767,H100&lt;8.598,D100&lt;2.45,F100&gt;=2.5,D100&gt;=0.8),5.1,IF(AND(G100&gt;=0.885,A100&gt;=6.25,H100&gt;=8.598,D100&lt;2.45,F100&gt;=2.5,D100&gt;=0.8),5.2,IF(AND(H100&lt;6.926,H100&lt;13.932,B100&gt;=3.6,G100&lt;0.948,B100&gt;=3.35,A100&gt;=5.05,D100&lt;0.8),1.433,IF(AND(H100&gt;=6.926,H100&lt;13.932,B100&gt;=3.6,G100&lt;0.948,B100&gt;=3.35,A100&gt;=5.05,D100&lt;0.8),1.5,IF(AND(A100&lt;5.65,G100&lt;0.652,A100&gt;=5.3,D100&gt;=1.15,A100&lt;5.9,F100&lt;2.5,D100&gt;=0.8),4.36,IF(AND(A100&gt;=5.65,G100&lt;0.652,A100&gt;=5.3,D100&gt;=1.15,A100&lt;5.9,F100&lt;2.5,D100&gt;=0.8),4.2,IF(AND(H100&gt;=13.561,D100&gt;=1.35,D100&lt;1.6,B100&gt;=2.75,A100&gt;=5.9,F100&lt;2.5,D100&gt;=0.8),4.767,IF(AND(H100&lt;9.091,G100&lt;0.885,A100&gt;=6.25,H100&gt;=8.598,D100&lt;2.45,F100&gt;=2.5,D100&gt;=0.8),6.3,IF(AND(H100&gt;=12.206,H100&lt;13.561,D100&gt;=1.35,D100&lt;1.6,B100&gt;=2.75,A100&gt;=5.9,F100&lt;2.5,D100&gt;=0.8),4.4,IF(AND(D100&gt;=2.25,H100&gt;=9.091,G100&lt;0.885,A100&gt;=6.25,H100&gt;=8.598,D100&lt;2.45,F100&gt;=2.5,D100&gt;=0.8),5.9,IF(AND(B100&lt;3.05,H100&lt;12.206,H100&lt;13.561,D100&gt;=1.35,D100&lt;1.6,B100&gt;=2.75,A100&gt;=5.9,F100&lt;2.5,D100&gt;=0.8),4.6,IF(AND(B100&gt;=3.05,H100&lt;12.206,H100&lt;13.561,D100&gt;=1.35,D100&lt;1.6,B100&gt;=2.75,A100&gt;=5.9,F100&lt;2.5,D100&gt;=0.8),4.7,IF(AND(G100&gt;=0.596,D100&lt;2.25,H100&gt;=9.091,G100&lt;0.885,A100&gt;=6.25,H100&gt;=8.598,D100&lt;2.45,F100&gt;=2.5,D100&gt;=0.8),5.1,IF(AND(G100&gt;=0.379,G100&lt;0.596,D100&lt;2.25,H100&gt;=9.091,G100&lt;0.885,A100&gt;=6.25,H100&gt;=8.598,D100&lt;2.45,F100&gt;=2.5,D100&gt;=0.8),5.767,IF(AND(D100&lt;2.15,G100&lt;0.379,G100&lt;0.596,D100&lt;2.25,H100&gt;=9.091,G100&lt;0.885,A100&gt;=6.25,H100&gt;=8.598,D100&lt;2.45,F100&gt;=2.5,D100&gt;=0.8),5.4,IF(AND(D100&gt;=2.15,G100&lt;0.379,G100&lt;0.596,D100&lt;2.25,H100&gt;=9.091,G100&lt;0.885,A100&gt;=6.25,H100&gt;=8.598,D100&lt;2.45,F100&gt;=2.5,D100&gt;=0.8),5.6,"shouldnthappen")))))))))))))))))))))))))))))))))))))</f>
        <v>4.42</v>
      </c>
      <c r="AM100" s="1" t="n">
        <f aca="false">IF(AND(H100&lt;5.245,D100&lt;0.8),1,IF(AND(A100&lt;4.5,H100&gt;=5.245,D100&lt;0.8),1.35,IF(AND(D100&gt;=0.5,A100&gt;=4.5,H100&gt;=5.245,D100&lt;0.8),1.6,IF(AND(H100&lt;7.25,B100&lt;2.6,A100&lt;6.15,D100&gt;=0.8),4.375,IF(AND(H100&gt;=7.25,B100&lt;2.6,A100&lt;6.15,D100&gt;=0.8),3.075,IF(AND(H100&lt;13.935,A100&gt;=7.05,A100&gt;=6.15,D100&gt;=0.8),6.067,IF(AND(H100&gt;=13.935,A100&gt;=7.05,A100&gt;=6.15,D100&gt;=0.8),6.525,IF(AND(G100&gt;=0.948,D100&lt;0.5,A100&gt;=4.5,H100&gt;=5.245,D100&lt;0.8),1.7,IF(AND(G100&lt;0.568,D100&gt;=1.55,B100&gt;=2.6,A100&lt;6.15,D100&gt;=0.8),5.1,IF(AND(G100&gt;=0.568,D100&gt;=1.55,B100&gt;=2.6,A100&lt;6.15,D100&gt;=0.8),5,IF(AND(A100&gt;=6.6,B100&gt;=3.15,A100&lt;7.05,A100&gt;=6.15,D100&gt;=0.8),5.78,IF(AND(G100&lt;0.165,G100&lt;0.273,D100&lt;1.55,B100&gt;=2.6,A100&lt;6.15,D100&gt;=0.8),4.1,IF(AND(G100&gt;=0.165,G100&lt;0.273,D100&lt;1.55,B100&gt;=2.6,A100&lt;6.15,D100&gt;=0.8),4.5,IF(AND(D100&lt;1.35,G100&gt;=0.273,D100&lt;1.55,B100&gt;=2.6,A100&lt;6.15,D100&gt;=0.8),4.08,IF(AND(D100&gt;=1.35,G100&gt;=0.273,D100&lt;1.55,B100&gt;=2.6,A100&lt;6.15,D100&gt;=0.8),4.4,IF(AND(D100&lt;1.45,F100&lt;2.5,B100&lt;3.15,A100&lt;7.05,A100&gt;=6.15,D100&gt;=0.8),4.38,IF(AND(D100&gt;=1.45,F100&lt;2.5,B100&lt;3.15,A100&lt;7.05,A100&gt;=6.15,D100&gt;=0.8),4.75,IF(AND(D100&gt;=2.25,F100&gt;=2.5,B100&lt;3.15,A100&lt;7.05,A100&gt;=6.15,D100&gt;=0.8),5.16,IF(AND(H100&lt;11.488,A100&lt;6.6,B100&gt;=3.15,A100&lt;7.05,A100&gt;=6.15,D100&gt;=0.8),6,IF(AND(H100&gt;=14.396,D100&lt;0.25,G100&lt;0.948,D100&lt;0.5,A100&gt;=4.5,H100&gt;=5.245,D100&lt;0.8),1.3,IF(AND(A100&gt;=5.55,D100&gt;=0.25,G100&lt;0.948,D100&lt;0.5,A100&gt;=4.5,H100&gt;=5.245,D100&lt;0.8),1.7,IF(AND(D100&lt;1.85,D100&lt;2.25,F100&gt;=2.5,B100&lt;3.15,A100&lt;7.05,A100&gt;=6.15,D100&gt;=0.8),5.6,IF(AND(G100&lt;0.669,H100&gt;=11.488,A100&lt;6.6,B100&gt;=3.15,A100&lt;7.05,A100&gt;=6.15,D100&gt;=0.8),4.7,IF(AND(G100&gt;=0.669,H100&gt;=11.488,A100&lt;6.6,B100&gt;=3.15,A100&lt;7.05,A100&gt;=6.15,D100&gt;=0.8),5.22,IF(AND(H100&lt;6.543,H100&lt;14.396,D100&lt;0.25,G100&lt;0.948,D100&lt;0.5,A100&gt;=4.5,H100&gt;=5.245,D100&lt;0.8),1.4,IF(AND(A100&lt;4.95,A100&lt;5.55,D100&gt;=0.25,G100&lt;0.948,D100&lt;0.5,A100&gt;=4.5,H100&gt;=5.245,D100&lt;0.8),1.4,IF(AND(A100&gt;=4.95,A100&lt;5.55,D100&gt;=0.25,G100&lt;0.948,D100&lt;0.5,A100&gt;=4.5,H100&gt;=5.245,D100&lt;0.8),1.48,IF(AND(H100&lt;10.667,D100&gt;=1.85,D100&lt;2.25,F100&gt;=2.5,B100&lt;3.15,A100&lt;7.05,A100&gt;=6.15,D100&gt;=0.8),5.25,IF(AND(H100&gt;=10.667,D100&gt;=1.85,D100&lt;2.25,F100&gt;=2.5,B100&lt;3.15,A100&lt;7.05,A100&gt;=6.15,D100&gt;=0.8),5.55,IF(AND(G100&lt;0.063,H100&gt;=6.543,H100&lt;14.396,D100&lt;0.25,G100&lt;0.948,D100&lt;0.5,A100&gt;=4.5,H100&gt;=5.245,D100&lt;0.8),1.4,IF(AND(H100&lt;9.212,G100&gt;=0.063,H100&gt;=6.543,H100&lt;14.396,D100&lt;0.25,G100&lt;0.948,D100&lt;0.5,A100&gt;=4.5,H100&gt;=5.245,D100&lt;0.8),1.475,IF(AND(H100&gt;=9.212,G100&gt;=0.063,H100&gt;=6.543,H100&lt;14.396,D100&lt;0.25,G100&lt;0.948,D100&lt;0.5,A100&gt;=4.5,H100&gt;=5.245,D100&lt;0.8),1.5,"shouldnthappen"))))))))))))))))))))))))))))))))</f>
        <v>4.38</v>
      </c>
      <c r="AN100" s="1" t="n">
        <f aca="false">IF(AND(D100&lt;0.7,A100&gt;=5.55),1.633,IF(AND(G100&lt;0.38,B100&lt;2.8,A100&lt;5.55),4.3,IF(AND(G100&gt;=0.38,B100&lt;2.8,A100&lt;5.55),3.325,IF(AND(D100&gt;=0.35,B100&gt;=2.8,A100&lt;5.55),1.6,IF(AND(B100&gt;=3.4,A100&lt;4.8,D100&lt;0.35,B100&gt;=2.8,A100&lt;5.55),1,IF(AND(H100&gt;=11.789,A100&lt;5.9,D100&lt;1.55,D100&gt;=0.7,A100&gt;=5.55),4.325,IF(AND(F100&gt;=2.5,A100&gt;=5.9,D100&lt;1.55,D100&gt;=0.7,A100&gt;=5.55),5.05,IF(AND(D100&lt;1.9,A100&gt;=7.25,D100&gt;=1.55,D100&gt;=0.7,A100&gt;=5.55),6.3,IF(AND(D100&gt;=1.9,A100&gt;=7.25,D100&gt;=1.55,D100&gt;=0.7,A100&gt;=5.55),6.4,IF(AND(A100&lt;4.35,B100&lt;3.4,A100&lt;4.8,D100&lt;0.35,B100&gt;=2.8,A100&lt;5.55),1.1,IF(AND(G100&gt;=0.934,B100&lt;3.45,A100&gt;=4.8,D100&lt;0.35,B100&gt;=2.8,A100&lt;5.55),1.7,IF(AND(H100&gt;=14.877,B100&gt;=3.45,A100&gt;=4.8,D100&lt;0.35,B100&gt;=2.8,A100&lt;5.55),1.3,IF(AND(B100&lt;2.6,H100&lt;11.789,A100&lt;5.9,D100&lt;1.55,D100&gt;=0.7,A100&gt;=5.55),3.9,IF(AND(B100&gt;=2.6,H100&lt;11.789,A100&lt;5.9,D100&lt;1.55,D100&gt;=0.7,A100&gt;=5.55),4.26,IF(AND(A100&lt;6.6,F100&lt;2.5,A100&gt;=5.9,D100&lt;1.55,D100&gt;=0.7,A100&gt;=5.55),4.625,IF(AND(A100&gt;=6.6,F100&lt;2.5,A100&gt;=5.9,D100&lt;1.55,D100&gt;=0.7,A100&gt;=5.55),4.475,IF(AND(B100&lt;2.6,D100&lt;2.05,A100&lt;7.25,D100&gt;=1.55,D100&gt;=0.7,A100&gt;=5.55),5.8,IF(AND(G100&gt;=0.743,D100&gt;=2.05,A100&lt;7.25,D100&gt;=1.55,D100&gt;=0.7,A100&gt;=5.55),5.1,IF(AND(G100&lt;0.422,A100&gt;=4.35,B100&lt;3.4,A100&lt;4.8,D100&lt;0.35,B100&gt;=2.8,A100&lt;5.55),1.367,IF(AND(G100&gt;=0.422,A100&gt;=4.35,B100&lt;3.4,A100&lt;4.8,D100&lt;0.35,B100&gt;=2.8,A100&lt;5.55),1.3,IF(AND(A100&lt;5.05,G100&lt;0.934,B100&lt;3.45,A100&gt;=4.8,D100&lt;0.35,B100&gt;=2.8,A100&lt;5.55),1.525,IF(AND(A100&gt;=5.05,G100&lt;0.934,B100&lt;3.45,A100&gt;=4.8,D100&lt;0.35,B100&gt;=2.8,A100&lt;5.55),1.5,IF(AND(G100&gt;=0.585,H100&lt;14.877,B100&gt;=3.45,A100&gt;=4.8,D100&lt;0.35,B100&gt;=2.8,A100&lt;5.55),1.54,IF(AND(G100&gt;=0.537,G100&lt;0.743,D100&gt;=2.05,A100&lt;7.25,D100&gt;=1.55,D100&gt;=0.7,A100&gt;=5.55),5.833,IF(AND(D100&gt;=0.25,G100&lt;0.585,H100&lt;14.877,B100&gt;=3.45,A100&gt;=4.8,D100&lt;0.35,B100&gt;=2.8,A100&lt;5.55),1.367,IF(AND(D100&lt;1.75,H100&lt;13.795,B100&gt;=2.6,D100&lt;2.05,A100&lt;7.25,D100&gt;=1.55,D100&gt;=0.7,A100&gt;=5.55),5.45,IF(AND(B100&lt;2.85,H100&gt;=13.795,B100&gt;=2.6,D100&lt;2.05,A100&lt;7.25,D100&gt;=1.55,D100&gt;=0.7,A100&gt;=5.55),5.1,IF(AND(B100&gt;=2.85,H100&gt;=13.795,B100&gt;=2.6,D100&lt;2.05,A100&lt;7.25,D100&gt;=1.55,D100&gt;=0.7,A100&gt;=5.55),4.82,IF(AND(G100&lt;0.353,G100&lt;0.537,G100&lt;0.743,D100&gt;=2.05,A100&lt;7.25,D100&gt;=1.55,D100&gt;=0.7,A100&gt;=5.55),5.425,IF(AND(G100&gt;=0.353,G100&lt;0.537,G100&lt;0.743,D100&gt;=2.05,A100&lt;7.25,D100&gt;=1.55,D100&gt;=0.7,A100&gt;=5.55),5.62,IF(AND(G100&lt;0.311,D100&lt;0.25,G100&lt;0.585,H100&lt;14.877,B100&gt;=3.45,A100&gt;=4.8,D100&lt;0.35,B100&gt;=2.8,A100&lt;5.55),1.5,IF(AND(G100&gt;=0.311,D100&lt;0.25,G100&lt;0.585,H100&lt;14.877,B100&gt;=3.45,A100&gt;=4.8,D100&lt;0.35,B100&gt;=2.8,A100&lt;5.55),1.4,IF(AND(B100&gt;=3.1,D100&gt;=1.75,H100&lt;13.795,B100&gt;=2.6,D100&lt;2.05,A100&lt;7.25,D100&gt;=1.55,D100&gt;=0.7,A100&gt;=5.55),5.1,IF(AND(B100&lt;2.85,B100&lt;3.1,D100&gt;=1.75,H100&lt;13.795,B100&gt;=2.6,D100&lt;2.05,A100&lt;7.25,D100&gt;=1.55,D100&gt;=0.7,A100&gt;=5.55),5.2,IF(AND(B100&gt;=2.85,B100&lt;3.1,D100&gt;=1.75,H100&lt;13.795,B100&gt;=2.6,D100&lt;2.05,A100&lt;7.25,D100&gt;=1.55,D100&gt;=0.7,A100&gt;=5.55),5.2,"shouldnthappen")))))))))))))))))))))))))))))))))))</f>
        <v>4.625</v>
      </c>
      <c r="AO100" s="1" t="n">
        <f aca="false">IF(AND(H100&gt;=14.529,G100&lt;0.633,D100&lt;0.8),1.3,IF(AND(A100&lt;5.05,G100&gt;=0.633,D100&lt;0.8),1.35,IF(AND(H100&gt;=14.379,H100&lt;14.529,G100&lt;0.633,D100&lt;0.8),1.7,IF(AND(B100&lt;3.35,A100&gt;=5.05,G100&gt;=0.633,D100&lt;0.8),1.7,IF(AND(D100&gt;=1.45,A100&lt;5.95,F100&lt;2.5,D100&gt;=0.8),4.5,IF(AND(D100&lt;1.35,A100&gt;=5.95,F100&lt;2.5,D100&gt;=0.8),4,IF(AND(D100&lt;1.85,G100&gt;=0.845,F100&gt;=2.5,D100&gt;=0.8),4.8,IF(AND(B100&gt;=4.3,H100&lt;14.379,H100&lt;14.529,G100&lt;0.633,D100&lt;0.8),1.5,IF(AND(A100&lt;5.25,B100&gt;=3.35,A100&gt;=5.05,G100&gt;=0.633,D100&lt;0.8),1.55,IF(AND(A100&gt;=5.25,B100&gt;=3.35,A100&gt;=5.05,G100&gt;=0.633,D100&lt;0.8),1.633,IF(AND(A100&lt;5.05,D100&lt;1.45,A100&lt;5.95,F100&lt;2.5,D100&gt;=0.8),3.3,IF(AND(G100&lt;0.293,D100&gt;=1.35,A100&gt;=5.95,F100&lt;2.5,D100&gt;=0.8),5,IF(AND(A100&gt;=6.6,D100&lt;2.05,G100&lt;0.845,F100&gt;=2.5,D100&gt;=0.8),5.8,IF(AND(B100&lt;3.05,D100&gt;=2.05,G100&lt;0.845,F100&gt;=2.5,D100&gt;=0.8),6.15,IF(AND(B100&lt;2.9,D100&gt;=1.85,G100&gt;=0.845,F100&gt;=2.5,D100&gt;=0.8),5.1,IF(AND(B100&gt;=2.9,D100&gt;=1.85,G100&gt;=0.845,F100&gt;=2.5,D100&gt;=0.8),5.2,IF(AND(B100&gt;=3.8,B100&lt;4.3,H100&lt;14.379,H100&lt;14.529,G100&lt;0.633,D100&lt;0.8),1.333,IF(AND(A100&lt;6.25,G100&gt;=0.293,D100&gt;=1.35,A100&gt;=5.95,F100&lt;2.5,D100&gt;=0.8),4.6,IF(AND(H100&lt;10.351,A100&lt;6.6,D100&lt;2.05,G100&lt;0.845,F100&gt;=2.5,D100&gt;=0.8),5.4,IF(AND(G100&gt;=0.364,B100&gt;=3.05,D100&gt;=2.05,G100&lt;0.845,F100&gt;=2.5,D100&gt;=0.8),5.66,IF(AND(G100&gt;=0.447,B100&lt;3.8,B100&lt;4.3,H100&lt;14.379,H100&lt;14.529,G100&lt;0.633,D100&lt;0.8),1.3,IF(AND(H100&lt;6.247,A100&lt;5.65,A100&gt;=5.05,D100&lt;1.45,A100&lt;5.95,F100&lt;2.5,D100&gt;=0.8),4.033,IF(AND(D100&lt;1.25,A100&gt;=5.65,A100&gt;=5.05,D100&lt;1.45,A100&lt;5.95,F100&lt;2.5,D100&gt;=0.8),3.88,IF(AND(D100&gt;=1.25,A100&gt;=5.65,A100&gt;=5.05,D100&lt;1.45,A100&lt;5.95,F100&lt;2.5,D100&gt;=0.8),4.35,IF(AND(B100&lt;2.65,A100&gt;=6.25,G100&gt;=0.293,D100&gt;=1.35,A100&gt;=5.95,F100&lt;2.5,D100&gt;=0.8),4.9,IF(AND(B100&lt;2.75,H100&gt;=10.351,A100&lt;6.6,D100&lt;2.05,G100&lt;0.845,F100&gt;=2.5,D100&gt;=0.8),5.1,IF(AND(B100&gt;=2.75,H100&gt;=10.351,A100&lt;6.6,D100&lt;2.05,G100&lt;0.845,F100&gt;=2.5,D100&gt;=0.8),4.95,IF(AND(B100&lt;3.15,G100&lt;0.364,B100&gt;=3.05,D100&gt;=2.05,G100&lt;0.845,F100&gt;=2.5,D100&gt;=0.8),5.28,IF(AND(B100&gt;=3.15,G100&lt;0.364,B100&gt;=3.05,D100&gt;=2.05,G100&lt;0.845,F100&gt;=2.5,D100&gt;=0.8),5.5,IF(AND(H100&lt;9.212,G100&lt;0.447,B100&lt;3.8,B100&lt;4.3,H100&lt;14.379,H100&lt;14.529,G100&lt;0.633,D100&lt;0.8),1.4,IF(AND(G100&lt;0.356,H100&gt;=6.247,A100&lt;5.65,A100&gt;=5.05,D100&lt;1.45,A100&lt;5.95,F100&lt;2.5,D100&gt;=0.8),4.2,IF(AND(B100&lt;3,B100&gt;=2.65,A100&gt;=6.25,G100&gt;=0.293,D100&gt;=1.35,A100&gt;=5.95,F100&lt;2.5,D100&gt;=0.8),4.6,IF(AND(B100&gt;=3,B100&gt;=2.65,A100&gt;=6.25,G100&gt;=0.293,D100&gt;=1.35,A100&gt;=5.95,F100&lt;2.5,D100&gt;=0.8),4.7,IF(AND(A100&lt;5.05,H100&gt;=9.212,G100&lt;0.447,B100&lt;3.8,B100&lt;4.3,H100&lt;14.379,H100&lt;14.529,G100&lt;0.633,D100&lt;0.8),1.533,IF(AND(A100&gt;=5.05,H100&gt;=9.212,G100&lt;0.447,B100&lt;3.8,B100&lt;4.3,H100&lt;14.379,H100&lt;14.529,G100&lt;0.633,D100&lt;0.8),1.425,IF(AND(A100&lt;5.35,G100&gt;=0.356,H100&gt;=6.247,A100&lt;5.65,A100&gt;=5.05,D100&lt;1.45,A100&lt;5.95,F100&lt;2.5,D100&gt;=0.8),3.9,IF(AND(A100&gt;=5.35,G100&gt;=0.356,H100&gt;=6.247,A100&lt;5.65,A100&gt;=5.05,D100&lt;1.45,A100&lt;5.95,F100&lt;2.5,D100&gt;=0.8),3.72,"shouldnthappen")))))))))))))))))))))))))))))))))))))</f>
        <v>4</v>
      </c>
      <c r="AP100" s="1" t="n">
        <f aca="false">IF(AND(F100&gt;=1.5,A100&lt;5.55),3.84,IF(AND(G100&gt;=0.52,A100&lt;4.75,F100&lt;1.5,A100&lt;5.55),1.16,IF(AND(A100&lt;5.65,A100&lt;5.85,D100&lt;1.55,A100&gt;=5.55),4.2,IF(AND(A100&gt;=5.65,A100&lt;5.85,D100&lt;1.55,A100&gt;=5.55),3.167,IF(AND(G100&gt;=0.798,A100&gt;=5.85,D100&lt;1.55,A100&gt;=5.55),4,IF(AND(F100&lt;2.5,H100&lt;14.1,D100&gt;=1.55,A100&gt;=5.55),4.84,IF(AND(A100&lt;7.2,H100&gt;=14.1,D100&gt;=1.55,A100&gt;=5.55),5.633,IF(AND(A100&gt;=7.2,H100&gt;=14.1,D100&gt;=1.55,A100&gt;=5.55),6.6,IF(AND(G100&lt;0.161,G100&lt;0.52,A100&lt;4.75,F100&lt;1.5,A100&lt;5.55),1.5,IF(AND(D100&gt;=0.5,G100&lt;0.676,A100&gt;=4.75,F100&lt;1.5,A100&lt;5.55),1.6,IF(AND(H100&lt;11.016,G100&gt;=0.676,A100&gt;=4.75,F100&lt;1.5,A100&lt;5.55),1.75,IF(AND(G100&lt;0.209,G100&lt;0.798,A100&gt;=5.85,D100&lt;1.55,A100&gt;=5.55),4.5,IF(AND(G100&gt;=0.74,F100&gt;=2.5,H100&lt;14.1,D100&gt;=1.55,A100&gt;=5.55),6.225,IF(AND(B100&lt;2.95,G100&gt;=0.161,G100&lt;0.52,A100&lt;4.75,F100&lt;1.5,A100&lt;5.55),1.4,IF(AND(B100&gt;=2.95,G100&gt;=0.161,G100&lt;0.52,A100&lt;4.75,F100&lt;1.5,A100&lt;5.55),1.34,IF(AND(B100&lt;3.15,D100&lt;0.5,G100&lt;0.676,A100&gt;=4.75,F100&lt;1.5,A100&lt;5.55),1.52,IF(AND(D100&lt;0.25,H100&gt;=11.016,G100&gt;=0.676,A100&gt;=4.75,F100&lt;1.5,A100&lt;5.55),1.567,IF(AND(D100&gt;=0.25,H100&gt;=11.016,G100&gt;=0.676,A100&gt;=4.75,F100&lt;1.5,A100&lt;5.55),1.5,IF(AND(H100&lt;7.47,G100&gt;=0.209,G100&lt;0.798,A100&gt;=5.85,D100&lt;1.55,A100&gt;=5.55),5.05,IF(AND(B100&lt;2.85,G100&lt;0.74,F100&gt;=2.5,H100&lt;14.1,D100&gt;=1.55,A100&gt;=5.55),5.35,IF(AND(B100&lt;3.3,B100&gt;=3.15,D100&lt;0.5,G100&lt;0.676,A100&gt;=4.75,F100&lt;1.5,A100&lt;5.55),1.2,IF(AND(D100&lt;1.45,H100&gt;=7.47,G100&gt;=0.209,G100&lt;0.798,A100&gt;=5.85,D100&lt;1.55,A100&gt;=5.55),4.66,IF(AND(D100&gt;=1.45,H100&gt;=7.47,G100&gt;=0.209,G100&lt;0.798,A100&gt;=5.85,D100&lt;1.55,A100&gt;=5.55),4.64,IF(AND(A100&gt;=7.05,B100&gt;=2.85,G100&lt;0.74,F100&gt;=2.5,H100&lt;14.1,D100&gt;=1.55,A100&gt;=5.55),5.8,IF(AND(B100&gt;=3.25,A100&lt;7.05,B100&gt;=2.85,G100&lt;0.74,F100&gt;=2.5,H100&lt;14.1,D100&gt;=1.55,A100&gt;=5.55),5.7,IF(AND(H100&gt;=13.641,D100&lt;0.25,B100&gt;=3.3,B100&gt;=3.15,D100&lt;0.5,G100&lt;0.676,A100&gt;=4.75,F100&lt;1.5,A100&lt;5.55),1.3,IF(AND(D100&lt;0.35,D100&gt;=0.25,B100&gt;=3.3,B100&gt;=3.15,D100&lt;0.5,G100&lt;0.676,A100&gt;=4.75,F100&lt;1.5,A100&lt;5.55),1.367,IF(AND(D100&gt;=0.35,D100&gt;=0.25,B100&gt;=3.3,B100&gt;=3.15,D100&lt;0.5,G100&lt;0.676,A100&gt;=4.75,F100&lt;1.5,A100&lt;5.55),1.3,IF(AND(A100&lt;6.35,B100&lt;3.25,A100&lt;7.05,B100&gt;=2.85,G100&lt;0.74,F100&gt;=2.5,H100&lt;14.1,D100&gt;=1.55,A100&gt;=5.55),5.6,IF(AND(A100&gt;=6.35,B100&lt;3.25,A100&lt;7.05,B100&gt;=2.85,G100&lt;0.74,F100&gt;=2.5,H100&lt;14.1,D100&gt;=1.55,A100&gt;=5.55),5.325,IF(AND(A100&lt;5.1,H100&lt;13.641,D100&lt;0.25,B100&gt;=3.3,B100&gt;=3.15,D100&lt;0.5,G100&lt;0.676,A100&gt;=4.75,F100&lt;1.5,A100&lt;5.55),1.4,IF(AND(H100&gt;=11.031,A100&gt;=5.1,H100&lt;13.641,D100&lt;0.25,B100&gt;=3.3,B100&gt;=3.15,D100&lt;0.5,G100&lt;0.676,A100&gt;=4.75,F100&lt;1.5,A100&lt;5.55),1.4,IF(AND(A100&lt;5.45,H100&lt;11.031,A100&gt;=5.1,H100&lt;13.641,D100&lt;0.25,B100&gt;=3.3,B100&gt;=3.15,D100&lt;0.5,G100&lt;0.676,A100&gt;=4.75,F100&lt;1.5,A100&lt;5.55),1.5,IF(AND(A100&gt;=5.45,H100&lt;11.031,A100&gt;=5.1,H100&lt;13.641,D100&lt;0.25,B100&gt;=3.3,B100&gt;=3.15,D100&lt;0.5,G100&lt;0.676,A100&gt;=4.75,F100&lt;1.5,A100&lt;5.55),1.4,"shouldnthappen"))))))))))))))))))))))))))))))))))</f>
        <v>4.66</v>
      </c>
      <c r="AQ100" s="1" t="n">
        <f aca="false">IF(AND(H100&lt;6.926,D100&gt;=0.35,F100&lt;1.5),1.9,IF(AND(G100&gt;=0.869,D100&gt;=1.75,F100&gt;=1.5),5.15,IF(AND(A100&lt;4.35,A100&lt;5.05,D100&lt;0.35,F100&lt;1.5),1.1,IF(AND(H100&lt;6.089,A100&gt;=5.05,D100&lt;0.35,F100&lt;1.5),1.7,IF(AND(H100&gt;=13.089,H100&gt;=6.926,D100&gt;=0.35,F100&lt;1.5),1.3,IF(AND(G100&lt;0.695,D100&lt;1.15,D100&lt;1.75,F100&gt;=1.5),3.62,IF(AND(G100&gt;=0.695,D100&lt;1.15,D100&lt;1.75,F100&gt;=1.5),3,IF(AND(G100&gt;=0.585,H100&gt;=6.089,A100&gt;=5.05,D100&lt;0.35,F100&lt;1.5),1.5,IF(AND(H100&lt;9.582,H100&lt;13.089,H100&gt;=6.926,D100&gt;=0.35,F100&lt;1.5),1.5,IF(AND(H100&gt;=9.582,H100&lt;13.089,H100&gt;=6.926,D100&gt;=0.35,F100&lt;1.5),1.6,IF(AND(D100&lt;1.35,H100&lt;9.349,D100&gt;=1.15,D100&lt;1.75,F100&gt;=1.5),3.867,IF(AND(D100&lt;2.05,A100&lt;7.05,G100&lt;0.869,D100&gt;=1.75,F100&gt;=1.5),4.9,IF(AND(B100&gt;=3.3,A100&gt;=7.05,G100&lt;0.869,D100&gt;=1.75,F100&gt;=1.5),6.1,IF(AND(G100&lt;0.347,H100&lt;11.218,A100&gt;=4.35,A100&lt;5.05,D100&lt;0.35,F100&lt;1.5),1.4,IF(AND(G100&gt;=0.347,H100&lt;11.218,A100&gt;=4.35,A100&lt;5.05,D100&lt;0.35,F100&lt;1.5),1.5,IF(AND(G100&gt;=0.265,H100&gt;=11.218,A100&gt;=4.35,A100&lt;5.05,D100&lt;0.35,F100&lt;1.5),1.45,IF(AND(A100&gt;=5.4,G100&lt;0.585,H100&gt;=6.089,A100&gt;=5.05,D100&lt;0.35,F100&lt;1.5),1.35,IF(AND(B100&gt;=2.9,D100&gt;=1.35,H100&lt;9.349,D100&gt;=1.15,D100&lt;1.75,F100&gt;=1.5),4.6,IF(AND(D100&gt;=1.35,A100&lt;6.15,H100&gt;=9.349,D100&gt;=1.15,D100&lt;1.75,F100&gt;=1.5),4.54,IF(AND(H100&lt;10.927,A100&gt;=6.15,H100&gt;=9.349,D100&gt;=1.15,D100&lt;1.75,F100&gt;=1.5),4.3,IF(AND(G100&lt;0.512,D100&gt;=2.05,A100&lt;7.05,G100&lt;0.869,D100&gt;=1.75,F100&gt;=1.5),5.533,IF(AND(G100&gt;=0.512,D100&gt;=2.05,A100&lt;7.05,G100&lt;0.869,D100&gt;=1.75,F100&gt;=1.5),5.88,IF(AND(H100&lt;11.551,B100&lt;3.3,A100&gt;=7.05,G100&lt;0.869,D100&gt;=1.75,F100&gt;=1.5),6.3,IF(AND(G100&lt;0.227,G100&lt;0.265,H100&gt;=11.218,A100&gt;=4.35,A100&lt;5.05,D100&lt;0.35,F100&lt;1.5),1.4,IF(AND(G100&gt;=0.227,G100&lt;0.265,H100&gt;=11.218,A100&gt;=4.35,A100&lt;5.05,D100&lt;0.35,F100&lt;1.5),1.26,IF(AND(H100&lt;11.031,A100&lt;5.4,G100&lt;0.585,H100&gt;=6.089,A100&gt;=5.05,D100&lt;0.35,F100&lt;1.5),1.5,IF(AND(H100&gt;=11.031,A100&lt;5.4,G100&lt;0.585,H100&gt;=6.089,A100&gt;=5.05,D100&lt;0.35,F100&lt;1.5),1.4,IF(AND(A100&lt;5.45,B100&lt;2.9,D100&gt;=1.35,H100&lt;9.349,D100&gt;=1.15,D100&lt;1.75,F100&gt;=1.5),4.5,IF(AND(A100&lt;5.9,D100&lt;1.35,A100&lt;6.15,H100&gt;=9.349,D100&gt;=1.15,D100&lt;1.75,F100&gt;=1.5),4.2,IF(AND(A100&gt;=5.9,D100&lt;1.35,A100&lt;6.15,H100&gt;=9.349,D100&gt;=1.15,D100&lt;1.75,F100&gt;=1.5),4,IF(AND(A100&gt;=6.75,H100&gt;=10.927,A100&gt;=6.15,H100&gt;=9.349,D100&gt;=1.15,D100&lt;1.75,F100&gt;=1.5),4.767,IF(AND(B100&lt;2.9,H100&gt;=11.551,B100&lt;3.3,A100&gt;=7.05,G100&lt;0.869,D100&gt;=1.75,F100&gt;=1.5),6.7,IF(AND(B100&gt;=2.9,H100&gt;=11.551,B100&lt;3.3,A100&gt;=7.05,G100&lt;0.869,D100&gt;=1.75,F100&gt;=1.5),6.6,IF(AND(B100&lt;2.45,A100&gt;=5.45,B100&lt;2.9,D100&gt;=1.35,H100&lt;9.349,D100&gt;=1.15,D100&lt;1.75,F100&gt;=1.5),5,IF(AND(B100&gt;=2.45,A100&gt;=5.45,B100&lt;2.9,D100&gt;=1.35,H100&lt;9.349,D100&gt;=1.15,D100&lt;1.75,F100&gt;=1.5),5.1,IF(AND(H100&lt;11.166,A100&lt;6.75,H100&gt;=10.927,A100&gt;=6.15,H100&gt;=9.349,D100&gt;=1.15,D100&lt;1.75,F100&gt;=1.5),4.9,IF(AND(G100&lt;0.228,H100&gt;=11.166,A100&lt;6.75,H100&gt;=10.927,A100&gt;=6.15,H100&gt;=9.349,D100&gt;=1.15,D100&lt;1.75,F100&gt;=1.5),4.7,IF(AND(H100&lt;13.531,G100&gt;=0.228,H100&gt;=11.166,A100&lt;6.75,H100&gt;=10.927,A100&gt;=6.15,H100&gt;=9.349,D100&gt;=1.15,D100&lt;1.75,F100&gt;=1.5),4.4,IF(AND(H100&gt;=13.531,G100&gt;=0.228,H100&gt;=11.166,A100&lt;6.75,H100&gt;=10.927,A100&gt;=6.15,H100&gt;=9.349,D100&gt;=1.15,D100&lt;1.75,F100&gt;=1.5),4.6,"shouldnthappen")))))))))))))))))))))))))))))))))))))))</f>
        <v>4.3</v>
      </c>
      <c r="AR100" s="1" t="n">
        <f aca="false">IF(AND(G100&gt;=0.93,B100&lt;3.65,F100&lt;1.5),1.7,IF(AND(H100&lt;6.542,B100&gt;=3.65,F100&lt;1.5),1.767,IF(AND(A100&gt;=7.05,D100&gt;=1.55,F100&gt;=1.5),6.3,IF(AND(G100&lt;0.123,H100&gt;=6.542,B100&gt;=3.65,F100&lt;1.5),1.367,IF(AND(A100&lt;5.15,A100&lt;5.65,D100&lt;1.55,F100&gt;=1.5),3.15,IF(AND(A100&lt;4.8,G100&gt;=0.447,G100&lt;0.93,B100&lt;3.65,F100&lt;1.5),1.24,IF(AND(A100&gt;=4.8,G100&gt;=0.447,G100&lt;0.93,B100&lt;3.65,F100&lt;1.5),1.4,IF(AND(G100&lt;0.151,G100&gt;=0.123,H100&gt;=6.542,B100&gt;=3.65,F100&lt;1.5),1.7,IF(AND(G100&gt;=0.151,G100&gt;=0.123,H100&gt;=6.542,B100&gt;=3.65,F100&lt;1.5),1.5,IF(AND(D100&gt;=1.45,A100&gt;=5.15,A100&lt;5.65,D100&lt;1.55,F100&gt;=1.5),4.5,IF(AND(B100&lt;2.65,D100&gt;=1.35,A100&gt;=5.65,D100&lt;1.55,F100&gt;=1.5),4.9,IF(AND(G100&lt;0.527,F100&lt;2.5,A100&lt;7.05,D100&gt;=1.55,F100&gt;=1.5),5.075,IF(AND(G100&gt;=0.527,F100&lt;2.5,A100&lt;7.05,D100&gt;=1.55,F100&gt;=1.5),4.7,IF(AND(A100&lt;4.65,G100&lt;0.265,G100&lt;0.447,G100&lt;0.93,B100&lt;3.65,F100&lt;1.5),1.42,IF(AND(G100&lt;0.3,G100&gt;=0.265,G100&lt;0.447,G100&lt;0.93,B100&lt;3.65,F100&lt;1.5),1.6,IF(AND(G100&gt;=0.3,G100&gt;=0.265,G100&lt;0.447,G100&lt;0.93,B100&lt;3.65,F100&lt;1.5),1.4,IF(AND(G100&lt;0.356,D100&lt;1.45,A100&gt;=5.15,A100&lt;5.65,D100&lt;1.55,F100&gt;=1.5),4.125,IF(AND(D100&lt;1.1,A100&lt;6.2,D100&lt;1.35,A100&gt;=5.65,D100&lt;1.55,F100&gt;=1.5),4.1,IF(AND(D100&gt;=1.1,A100&lt;6.2,D100&lt;1.35,A100&gt;=5.65,D100&lt;1.55,F100&gt;=1.5),4.175,IF(AND(H100&gt;=13.433,A100&gt;=6.2,D100&lt;1.35,A100&gt;=5.65,D100&lt;1.55,F100&gt;=1.5),4.6,IF(AND(G100&lt;0.437,B100&gt;=2.65,D100&gt;=1.35,A100&gt;=5.65,D100&lt;1.55,F100&gt;=1.5),4.625,IF(AND(G100&gt;=0.437,B100&gt;=2.65,D100&gt;=1.35,A100&gt;=5.65,D100&lt;1.55,F100&gt;=1.5),4.75,IF(AND(B100&gt;=3.15,H100&lt;11.146,F100&gt;=2.5,A100&lt;7.05,D100&gt;=1.55,F100&gt;=1.5),5.667,IF(AND(B100&lt;2.65,H100&gt;=11.146,F100&gt;=2.5,A100&lt;7.05,D100&gt;=1.55,F100&gt;=1.5),5.8,IF(AND(B100&lt;3.3,A100&gt;=4.65,G100&lt;0.265,G100&lt;0.447,G100&lt;0.93,B100&lt;3.65,F100&lt;1.5),1.32,IF(AND(B100&gt;=3.3,A100&gt;=4.65,G100&lt;0.265,G100&lt;0.447,G100&lt;0.93,B100&lt;3.65,F100&lt;1.5),1.425,IF(AND(B100&lt;2.8,G100&gt;=0.356,D100&lt;1.45,A100&gt;=5.15,A100&lt;5.65,D100&lt;1.55,F100&gt;=1.5),3.86,IF(AND(B100&gt;=2.8,G100&gt;=0.356,D100&lt;1.45,A100&gt;=5.15,A100&lt;5.65,D100&lt;1.55,F100&gt;=1.5),3.6,IF(AND(B100&lt;2.6,H100&lt;13.433,A100&gt;=6.2,D100&lt;1.35,A100&gt;=5.65,D100&lt;1.55,F100&gt;=1.5),4.4,IF(AND(B100&gt;=2.6,H100&lt;13.433,A100&gt;=6.2,D100&lt;1.35,A100&gt;=5.65,D100&lt;1.55,F100&gt;=1.5),4.3,IF(AND(G100&lt;0.151,B100&lt;3.15,H100&lt;11.146,F100&gt;=2.5,A100&lt;7.05,D100&gt;=1.55,F100&gt;=1.5),5.5,IF(AND(H100&lt;15.52,B100&gt;=2.65,H100&gt;=11.146,F100&gt;=2.5,A100&lt;7.05,D100&gt;=1.55,F100&gt;=1.5),5.4,IF(AND(H100&gt;=15.52,B100&gt;=2.65,H100&gt;=11.146,F100&gt;=2.5,A100&lt;7.05,D100&gt;=1.55,F100&gt;=1.5),5.733,IF(AND(H100&lt;10.74,G100&gt;=0.151,B100&lt;3.15,H100&lt;11.146,F100&gt;=2.5,A100&lt;7.05,D100&gt;=1.55,F100&gt;=1.5),5.12,IF(AND(H100&gt;=10.74,G100&gt;=0.151,B100&lt;3.15,H100&lt;11.146,F100&gt;=2.5,A100&lt;7.05,D100&gt;=1.55,F100&gt;=1.5),4.9,"shouldnthappen")))))))))))))))))))))))))))))))))))</f>
        <v>4.3</v>
      </c>
      <c r="AS100" s="1" t="n">
        <f aca="false">IF(AND(F100&gt;=1.5,A100&lt;5.55),4.18,IF(AND(F100&gt;=2.5,B100&lt;2.75,A100&gt;=5.55),5.38,IF(AND(G100&gt;=0.587,B100&lt;3.75,F100&lt;1.5,A100&lt;5.55),1.48,IF(AND(H100&lt;6.51,B100&gt;=3.75,F100&lt;1.5,A100&lt;5.55),1.9,IF(AND(H100&gt;=6.51,B100&gt;=3.75,F100&lt;1.5,A100&lt;5.55),1.425,IF(AND(G100&gt;=0.868,F100&lt;2.5,B100&lt;2.75,A100&gt;=5.55),4.65,IF(AND(F100&lt;1.5,D100&lt;1.55,B100&gt;=2.75,A100&gt;=5.55),1.7,IF(AND(G100&gt;=0.857,D100&gt;=1.55,B100&gt;=2.75,A100&gt;=5.55),5.033,IF(AND(G100&gt;=0.518,G100&lt;0.587,B100&lt;3.75,F100&lt;1.5,A100&lt;5.55),1,IF(AND(D100&lt;1.05,G100&lt;0.868,F100&lt;2.5,B100&lt;2.75,A100&gt;=5.55),3.5,IF(AND(G100&lt;0.404,D100&gt;=1.05,G100&lt;0.868,F100&lt;2.5,B100&lt;2.75,A100&gt;=5.55),4.2,IF(AND(G100&gt;=0.404,D100&gt;=1.05,G100&lt;0.868,F100&lt;2.5,B100&lt;2.75,A100&gt;=5.55),3.94,IF(AND(F100&lt;2.5,B100&lt;2.95,F100&gt;=1.5,D100&lt;1.55,B100&gt;=2.75,A100&gt;=5.55),4.68,IF(AND(F100&gt;=2.5,B100&lt;2.95,F100&gt;=1.5,D100&lt;1.55,B100&gt;=2.75,A100&gt;=5.55),5.1,IF(AND(H100&lt;10.883,B100&gt;=2.95,F100&gt;=1.5,D100&lt;1.55,B100&gt;=2.75,A100&gt;=5.55),4.15,IF(AND(H100&gt;=10.883,B100&gt;=2.95,F100&gt;=1.5,D100&lt;1.55,B100&gt;=2.75,A100&gt;=5.55),4.5,IF(AND(H100&gt;=14.1,D100&lt;2.05,G100&lt;0.857,D100&gt;=1.55,B100&gt;=2.75,A100&gt;=5.55),6.6,IF(AND(G100&lt;0.063,B100&lt;3.15,G100&lt;0.518,G100&lt;0.587,B100&lt;3.75,F100&lt;1.5,A100&lt;5.55),1.4,IF(AND(G100&gt;=0.063,B100&lt;3.15,G100&lt;0.518,G100&lt;0.587,B100&lt;3.75,F100&lt;1.5,A100&lt;5.55),1.5,IF(AND(H100&gt;=10.563,B100&gt;=3.15,G100&lt;0.518,G100&lt;0.587,B100&lt;3.75,F100&lt;1.5,A100&lt;5.55),1.325,IF(AND(B100&lt;2.95,H100&lt;14.1,D100&lt;2.05,G100&lt;0.857,D100&gt;=1.55,B100&gt;=2.75,A100&gt;=5.55),6.125,IF(AND(A100&lt;6.65,G100&lt;0.364,D100&gt;=2.05,G100&lt;0.857,D100&gt;=1.55,B100&gt;=2.75,A100&gt;=5.55),5.45,IF(AND(G100&gt;=0.774,G100&gt;=0.364,D100&gt;=2.05,G100&lt;0.857,D100&gt;=1.55,B100&gt;=2.75,A100&gt;=5.55),5.4,IF(AND(H100&gt;=9.279,H100&lt;10.563,B100&gt;=3.15,G100&lt;0.518,G100&lt;0.587,B100&lt;3.75,F100&lt;1.5,A100&lt;5.55),1.475,IF(AND(D100&lt;1.65,B100&gt;=2.95,H100&lt;14.1,D100&lt;2.05,G100&lt;0.857,D100&gt;=1.55,B100&gt;=2.75,A100&gt;=5.55),5.8,IF(AND(B100&lt;3.15,A100&gt;=6.65,G100&lt;0.364,D100&gt;=2.05,G100&lt;0.857,D100&gt;=1.55,B100&gt;=2.75,A100&gt;=5.55),5.3,IF(AND(B100&gt;=3.15,A100&gt;=6.65,G100&lt;0.364,D100&gt;=2.05,G100&lt;0.857,D100&gt;=1.55,B100&gt;=2.75,A100&gt;=5.55),5.7,IF(AND(A100&gt;=6.75,G100&lt;0.774,G100&gt;=0.364,D100&gt;=2.05,G100&lt;0.857,D100&gt;=1.55,B100&gt;=2.75,A100&gt;=5.55),5.9,IF(AND(G100&lt;0.417,H100&lt;9.279,H100&lt;10.563,B100&gt;=3.15,G100&lt;0.518,G100&lt;0.587,B100&lt;3.75,F100&lt;1.5,A100&lt;5.55),1.4,IF(AND(G100&gt;=0.417,H100&lt;9.279,H100&lt;10.563,B100&gt;=3.15,G100&lt;0.518,G100&lt;0.587,B100&lt;3.75,F100&lt;1.5,A100&lt;5.55),1.3,IF(AND(A100&lt;6.3,D100&gt;=1.65,B100&gt;=2.95,H100&lt;14.1,D100&lt;2.05,G100&lt;0.857,D100&gt;=1.55,B100&gt;=2.75,A100&gt;=5.55),4.9,IF(AND(A100&gt;=6.3,D100&gt;=1.65,B100&gt;=2.95,H100&lt;14.1,D100&lt;2.05,G100&lt;0.857,D100&gt;=1.55,B100&gt;=2.75,A100&gt;=5.55),5.3,IF(AND(G100&gt;=0.657,A100&lt;6.75,G100&lt;0.774,G100&gt;=0.364,D100&gt;=2.05,G100&lt;0.857,D100&gt;=1.55,B100&gt;=2.75,A100&gt;=5.55),6,IF(AND(B100&lt;3.2,G100&lt;0.657,A100&lt;6.75,G100&lt;0.774,G100&gt;=0.364,D100&gt;=2.05,G100&lt;0.857,D100&gt;=1.55,B100&gt;=2.75,A100&gt;=5.55),5.6,IF(AND(B100&gt;=3.2,G100&lt;0.657,A100&lt;6.75,G100&lt;0.774,G100&gt;=0.364,D100&gt;=2.05,G100&lt;0.857,D100&gt;=1.55,B100&gt;=2.75,A100&gt;=5.55),5.65,"shouldnthappen")))))))))))))))))))))))))))))))))))</f>
        <v>4.68</v>
      </c>
      <c r="AT100" s="1" t="n">
        <f aca="false">IF(AND(H100&gt;=16.284,A100&gt;=5.55),6.533,IF(AND(G100&gt;=0.52,A100&lt;4.85,A100&lt;5.55),1.05,IF(AND(G100&lt;0.227,G100&lt;0.52,A100&lt;4.85,A100&lt;5.55),1.4,IF(AND(G100&gt;=0.227,G100&lt;0.52,A100&lt;4.85,A100&lt;5.55),1.3,IF(AND(D100&gt;=0.45,F100&lt;1.5,A100&gt;=4.85,A100&lt;5.55),1.667,IF(AND(B100&gt;=2.75,F100&gt;=1.5,A100&gt;=4.85,A100&lt;5.55),4.5,IF(AND(F100&lt;2.5,B100&gt;=3.15,H100&lt;16.284,A100&gt;=5.55),4.7,IF(AND(G100&gt;=0.934,D100&lt;0.45,F100&lt;1.5,A100&gt;=4.85,A100&lt;5.55),1.7,IF(AND(D100&gt;=1.2,B100&lt;2.75,F100&gt;=1.5,A100&gt;=4.85,A100&lt;5.55),4.25,IF(AND(G100&gt;=0.774,F100&gt;=2.5,B100&gt;=3.15,H100&lt;16.284,A100&gt;=5.55),5.4,IF(AND(B100&lt;3.1,G100&lt;0.934,D100&lt;0.45,F100&lt;1.5,A100&gt;=4.85,A100&lt;5.55),1.6,IF(AND(D100&lt;1.05,D100&lt;1.2,B100&lt;2.75,F100&gt;=1.5,A100&gt;=4.85,A100&lt;5.55),3.433,IF(AND(D100&gt;=1.05,D100&lt;1.2,B100&lt;2.75,F100&gt;=1.5,A100&gt;=4.85,A100&lt;5.55),3.267,IF(AND(H100&lt;8.486,D100&lt;1.35,F100&lt;2.5,B100&lt;3.15,H100&lt;16.284,A100&gt;=5.55),3.85,IF(AND(D100&gt;=1.55,D100&gt;=1.35,F100&lt;2.5,B100&lt;3.15,H100&lt;16.284,A100&gt;=5.55),5.1,IF(AND(H100&lt;10.464,A100&lt;6.35,F100&gt;=2.5,B100&lt;3.15,H100&lt;16.284,A100&gt;=5.55),5.08,IF(AND(H100&gt;=10.464,A100&lt;6.35,F100&gt;=2.5,B100&lt;3.15,H100&lt;16.284,A100&gt;=5.55),4.9,IF(AND(D100&lt;1.85,A100&gt;=6.35,F100&gt;=2.5,B100&lt;3.15,H100&lt;16.284,A100&gt;=5.55),5.8,IF(AND(H100&gt;=10.393,G100&lt;0.774,F100&gt;=2.5,B100&gt;=3.15,H100&lt;16.284,A100&gt;=5.55),5.425,IF(AND(B100&lt;2.6,H100&gt;=8.486,D100&lt;1.35,F100&lt;2.5,B100&lt;3.15,H100&lt;16.284,A100&gt;=5.55),3.9,IF(AND(G100&gt;=0.567,D100&lt;1.55,D100&gt;=1.35,F100&lt;2.5,B100&lt;3.15,H100&lt;16.284,A100&gt;=5.55),4.4,IF(AND(B100&lt;3.25,H100&lt;10.393,G100&lt;0.774,F100&gt;=2.5,B100&gt;=3.15,H100&lt;16.284,A100&gt;=5.55),5.7,IF(AND(B100&gt;=3.25,H100&lt;10.393,G100&lt;0.774,F100&gt;=2.5,B100&gt;=3.15,H100&lt;16.284,A100&gt;=5.55),5.98,IF(AND(G100&lt;0.079,G100&lt;0.338,B100&gt;=3.1,G100&lt;0.934,D100&lt;0.45,F100&lt;1.5,A100&gt;=4.85,A100&lt;5.55),1.425,IF(AND(B100&lt;3.35,G100&gt;=0.338,B100&gt;=3.1,G100&lt;0.934,D100&lt;0.45,F100&lt;1.5,A100&gt;=4.85,A100&lt;5.55),1.4,IF(AND(G100&lt;0.404,B100&gt;=2.6,H100&gt;=8.486,D100&lt;1.35,F100&lt;2.5,B100&lt;3.15,H100&lt;16.284,A100&gt;=5.55),4.3,IF(AND(G100&gt;=0.404,B100&gt;=2.6,H100&gt;=8.486,D100&lt;1.35,F100&lt;2.5,B100&lt;3.15,H100&lt;16.284,A100&gt;=5.55),4.025,IF(AND(B100&gt;=3.05,G100&lt;0.567,D100&lt;1.55,D100&gt;=1.35,F100&lt;2.5,B100&lt;3.15,H100&lt;16.284,A100&gt;=5.55),4.7,IF(AND(A100&lt;6.45,H100&lt;10.667,D100&gt;=1.85,A100&gt;=6.35,F100&gt;=2.5,B100&lt;3.15,H100&lt;16.284,A100&gt;=5.55),5.3,IF(AND(A100&gt;=6.45,H100&lt;10.667,D100&gt;=1.85,A100&gt;=6.35,F100&gt;=2.5,B100&lt;3.15,H100&lt;16.284,A100&gt;=5.55),5.167,IF(AND(B100&lt;2.95,H100&gt;=10.667,D100&gt;=1.85,A100&gt;=6.35,F100&gt;=2.5,B100&lt;3.15,H100&lt;16.284,A100&gt;=5.55),5.6,IF(AND(B100&gt;=2.95,H100&gt;=10.667,D100&gt;=1.85,A100&gt;=6.35,F100&gt;=2.5,B100&lt;3.15,H100&lt;16.284,A100&gt;=5.55),5.5,IF(AND(H100&lt;10.325,G100&gt;=0.079,G100&lt;0.338,B100&gt;=3.1,G100&lt;0.934,D100&lt;0.45,F100&lt;1.5,A100&gt;=4.85,A100&lt;5.55),1.5,IF(AND(G100&lt;0.385,B100&gt;=3.35,G100&gt;=0.338,B100&gt;=3.1,G100&lt;0.934,D100&lt;0.45,F100&lt;1.5,A100&gt;=4.85,A100&lt;5.55),1.5,IF(AND(G100&gt;=0.385,B100&gt;=3.35,G100&gt;=0.338,B100&gt;=3.1,G100&lt;0.934,D100&lt;0.45,F100&lt;1.5,A100&gt;=4.85,A100&lt;5.55),1.42,IF(AND(B100&lt;2.5,B100&lt;3.05,G100&lt;0.567,D100&lt;1.55,D100&gt;=1.35,F100&lt;2.5,B100&lt;3.15,H100&lt;16.284,A100&gt;=5.55),4.5,IF(AND(B100&gt;=2.5,B100&lt;3.05,G100&lt;0.567,D100&lt;1.55,D100&gt;=1.35,F100&lt;2.5,B100&lt;3.15,H100&lt;16.284,A100&gt;=5.55),4.56,IF(AND(H100&lt;12.506,H100&gt;=10.325,G100&gt;=0.079,G100&lt;0.338,B100&gt;=3.1,G100&lt;0.934,D100&lt;0.45,F100&lt;1.5,A100&gt;=4.85,A100&lt;5.55),1.2,IF(AND(H100&gt;=12.506,H100&gt;=10.325,G100&gt;=0.079,G100&lt;0.338,B100&gt;=3.1,G100&lt;0.934,D100&lt;0.45,F100&lt;1.5,A100&gt;=4.85,A100&lt;5.55),1.3,"shouldnthappen")))))))))))))))))))))))))))))))))))))))</f>
        <v>4.025</v>
      </c>
      <c r="AU100" s="1" t="n">
        <f aca="false">IF(AND(G100&gt;=0.52,B100&lt;3.05,F100&lt;1.5),1.1,IF(AND(G100&lt;0.35,G100&lt;0.52,B100&lt;3.05,F100&lt;1.5),1.4,IF(AND(G100&gt;=0.35,G100&lt;0.52,B100&lt;3.05,F100&lt;1.5),1.3,IF(AND(G100&gt;=0.227,G100&lt;0.347,B100&gt;=3.05,F100&lt;1.5),1.32,IF(AND(H100&lt;6.417,G100&gt;=0.347,B100&gt;=3.05,F100&lt;1.5),1.7,IF(AND(A100&gt;=7.25,A100&gt;=6.6,F100&gt;=2.5,F100&gt;=1.5),6.35,IF(AND(G100&lt;0.11,G100&lt;0.227,G100&lt;0.347,B100&gt;=3.05,F100&lt;1.5),1.333,IF(AND(H100&lt;9.441,H100&gt;=6.417,G100&gt;=0.347,B100&gt;=3.05,F100&lt;1.5),1.425,IF(AND(B100&lt;2.75,G100&lt;0.451,H100&lt;10.266,F100&lt;2.5,F100&gt;=1.5),4,IF(AND(B100&gt;=2.75,G100&lt;0.451,H100&lt;10.266,F100&lt;2.5,F100&gt;=1.5),4.433,IF(AND(G100&gt;=0.865,G100&gt;=0.451,H100&lt;10.266,F100&lt;2.5,F100&gt;=1.5),4.2,IF(AND(B100&lt;2.45,H100&lt;13.665,H100&gt;=10.266,F100&lt;2.5,F100&gt;=1.5),3.7,IF(AND(G100&lt;0.302,H100&gt;=13.665,H100&gt;=10.266,F100&lt;2.5,F100&gt;=1.5),5,IF(AND(B100&lt;2.9,A100&lt;6.1,A100&lt;6.6,F100&gt;=2.5,F100&gt;=1.5),5.06,IF(AND(B100&gt;=2.9,A100&lt;6.1,A100&lt;6.6,F100&gt;=2.5,F100&gt;=1.5),4.8,IF(AND(B100&lt;3.05,A100&gt;=6.1,A100&lt;6.6,F100&gt;=2.5,F100&gt;=1.5),5.6,IF(AND(B100&gt;=3.05,A100&gt;=6.1,A100&lt;6.6,F100&gt;=2.5,F100&gt;=1.5),5.267,IF(AND(H100&gt;=14.564,A100&lt;7.25,A100&gt;=6.6,F100&gt;=2.5,F100&gt;=1.5),5.6,IF(AND(H100&gt;=14.309,G100&gt;=0.11,G100&lt;0.227,G100&lt;0.347,B100&gt;=3.05,F100&lt;1.5),1.7,IF(AND(D100&lt;0.4,H100&gt;=9.441,H100&gt;=6.417,G100&gt;=0.347,B100&gt;=3.05,F100&lt;1.5),1.5,IF(AND(D100&gt;=0.4,H100&gt;=9.441,H100&gt;=6.417,G100&gt;=0.347,B100&gt;=3.05,F100&lt;1.5),1.633,IF(AND(A100&lt;5.35,G100&lt;0.865,G100&gt;=0.451,H100&lt;10.266,F100&lt;2.5,F100&gt;=1.5),3.15,IF(AND(D100&lt;1.45,G100&gt;=0.302,H100&gt;=13.665,H100&gt;=10.266,F100&lt;2.5,F100&gt;=1.5),4.74,IF(AND(D100&gt;=1.45,G100&gt;=0.302,H100&gt;=13.665,H100&gt;=10.266,F100&lt;2.5,F100&gt;=1.5),4.567,IF(AND(H100&lt;8.836,H100&lt;14.564,A100&lt;7.25,A100&gt;=6.6,F100&gt;=2.5,F100&gt;=1.5),5.7,IF(AND(H100&gt;=8.836,H100&lt;14.564,A100&lt;7.25,A100&gt;=6.6,F100&gt;=2.5,F100&gt;=1.5),5.9,IF(AND(H100&lt;11.53,H100&lt;14.309,G100&gt;=0.11,G100&lt;0.227,G100&lt;0.347,B100&gt;=3.05,F100&lt;1.5),1.5,IF(AND(H100&gt;=11.53,H100&lt;14.309,G100&gt;=0.11,G100&lt;0.227,G100&lt;0.347,B100&gt;=3.05,F100&lt;1.5),1.467,IF(AND(H100&lt;9.386,A100&gt;=5.35,G100&lt;0.865,G100&gt;=0.451,H100&lt;10.266,F100&lt;2.5,F100&gt;=1.5),3.56,IF(AND(H100&gt;=9.386,A100&gt;=5.35,G100&lt;0.865,G100&gt;=0.451,H100&lt;10.266,F100&lt;2.5,F100&gt;=1.5),4.2,IF(AND(H100&lt;11.036,D100&lt;1.45,B100&gt;=2.45,H100&lt;13.665,H100&gt;=10.266,F100&lt;2.5,F100&gt;=1.5),4.45,IF(AND(H100&gt;=11.036,D100&lt;1.45,B100&gt;=2.45,H100&lt;13.665,H100&gt;=10.266,F100&lt;2.5,F100&gt;=1.5),4.1,IF(AND(G100&gt;=0.585,D100&gt;=1.45,B100&gt;=2.45,H100&lt;13.665,H100&gt;=10.266,F100&lt;2.5,F100&gt;=1.5),4.9,IF(AND(H100&lt;11.743,G100&lt;0.585,D100&gt;=1.45,B100&gt;=2.45,H100&lt;13.665,H100&gt;=10.266,F100&lt;2.5,F100&gt;=1.5),4.7,IF(AND(H100&gt;=11.743,G100&lt;0.585,D100&gt;=1.45,B100&gt;=2.45,H100&lt;13.665,H100&gt;=10.266,F100&lt;2.5,F100&gt;=1.5),4.5,"shouldnthappen")))))))))))))))))))))))))))))))))))</f>
        <v>4.2</v>
      </c>
      <c r="AV100" s="1" t="n">
        <f aca="false">IF(AND(G100&gt;=0.356,F100&gt;=1.5,A100&lt;5.75),3.52,IF(AND(A100&lt;7.25,A100&gt;=7.1,A100&gt;=5.75),5.875,IF(AND(A100&gt;=7.25,A100&gt;=7.1,A100&gt;=5.75),6.5,IF(AND(D100&gt;=0.35,G100&gt;=0.586,F100&lt;1.5,A100&lt;5.75),1.8,IF(AND(D100&lt;1.4,G100&lt;0.356,F100&gt;=1.5,A100&lt;5.75),4.2,IF(AND(D100&gt;=1.4,G100&lt;0.356,F100&gt;=1.5,A100&lt;5.75),4.5,IF(AND(H100&gt;=11.218,A100&lt;5.05,G100&lt;0.586,F100&lt;1.5,A100&lt;5.75),1.225,IF(AND(G100&gt;=0.253,A100&gt;=5.05,G100&lt;0.586,F100&lt;1.5,A100&lt;5.75),1.3,IF(AND(B100&gt;=3.75,D100&lt;0.35,G100&gt;=0.586,F100&lt;1.5,A100&lt;5.75),1.567,IF(AND(B100&lt;2.85,D100&lt;1.35,D100&lt;1.65,A100&lt;7.1,A100&gt;=5.75),4.26,IF(AND(B100&gt;=2.85,D100&lt;1.35,D100&lt;1.65,A100&lt;7.1,A100&gt;=5.75),4.45,IF(AND(A100&lt;6.05,H100&lt;12.921,D100&gt;=1.65,A100&lt;7.1,A100&gt;=5.75),5.1,IF(AND(H100&gt;=15.338,H100&gt;=12.921,D100&gt;=1.65,A100&lt;7.1,A100&gt;=5.75),5.55,IF(AND(G100&lt;0.418,H100&lt;11.218,A100&lt;5.05,G100&lt;0.586,F100&lt;1.5,A100&lt;5.75),1.42,IF(AND(G100&gt;=0.418,H100&lt;11.218,A100&lt;5.05,G100&lt;0.586,F100&lt;1.5,A100&lt;5.75),1.3,IF(AND(H100&gt;=13.321,G100&lt;0.253,A100&gt;=5.05,G100&lt;0.586,F100&lt;1.5,A100&lt;5.75),1.7,IF(AND(H100&lt;6.089,B100&lt;3.75,D100&lt;0.35,G100&gt;=0.586,F100&lt;1.5,A100&lt;5.75),1.7,IF(AND(H100&gt;=6.089,B100&lt;3.75,D100&lt;0.35,G100&gt;=0.586,F100&lt;1.5,A100&lt;5.75),1.5,IF(AND(B100&lt;2.9,D100&lt;1.45,D100&gt;=1.35,D100&lt;1.65,A100&lt;7.1,A100&gt;=5.75),4.8,IF(AND(B100&gt;=2.9,D100&lt;1.45,D100&gt;=1.35,D100&lt;1.65,A100&lt;7.1,A100&gt;=5.75),4.475,IF(AND(B100&lt;2.5,D100&gt;=1.45,D100&gt;=1.35,D100&lt;1.65,A100&lt;7.1,A100&gt;=5.75),4.5,IF(AND(H100&lt;8.884,A100&gt;=6.05,H100&lt;12.921,D100&gt;=1.65,A100&lt;7.1,A100&gt;=5.75),5.4,IF(AND(A100&lt;6.3,H100&lt;15.338,H100&gt;=12.921,D100&gt;=1.65,A100&lt;7.1,A100&gt;=5.75),4.967,IF(AND(A100&gt;=6.3,H100&lt;15.338,H100&gt;=12.921,D100&gt;=1.65,A100&lt;7.1,A100&gt;=5.75),5.133,IF(AND(H100&lt;10.826,H100&lt;13.321,G100&lt;0.253,A100&gt;=5.05,G100&lt;0.586,F100&lt;1.5,A100&lt;5.75),1.5,IF(AND(H100&gt;=10.826,H100&lt;13.321,G100&lt;0.253,A100&gt;=5.05,G100&lt;0.586,F100&lt;1.5,A100&lt;5.75),1.4,IF(AND(H100&lt;7.47,B100&gt;=2.5,D100&gt;=1.45,D100&gt;=1.35,D100&lt;1.65,A100&lt;7.1,A100&gt;=5.75),5.1,IF(AND(H100&gt;=7.47,B100&gt;=2.5,D100&gt;=1.45,D100&gt;=1.35,D100&lt;1.65,A100&lt;7.1,A100&gt;=5.75),4.725,IF(AND(H100&lt;9.637,H100&gt;=8.884,A100&gt;=6.05,H100&lt;12.921,D100&gt;=1.65,A100&lt;7.1,A100&gt;=5.75),5.9,IF(AND(B100&lt;2.6,H100&gt;=9.637,H100&gt;=8.884,A100&gt;=6.05,H100&lt;12.921,D100&gt;=1.65,A100&lt;7.1,A100&gt;=5.75),5.8,IF(AND(B100&lt;2.75,B100&gt;=2.6,H100&gt;=9.637,H100&gt;=8.884,A100&gt;=6.05,H100&lt;12.921,D100&gt;=1.65,A100&lt;7.1,A100&gt;=5.75),5.3,IF(AND(D100&lt;2.25,B100&gt;=2.75,B100&gt;=2.6,H100&gt;=9.637,H100&gt;=8.884,A100&gt;=6.05,H100&lt;12.921,D100&gt;=1.65,A100&lt;7.1,A100&gt;=5.75),5.6,IF(AND(D100&gt;=2.25,B100&gt;=2.75,B100&gt;=2.6,H100&gt;=9.637,H100&gt;=8.884,A100&gt;=6.05,H100&lt;12.921,D100&gt;=1.65,A100&lt;7.1,A100&gt;=5.75),5.5,"shouldnthappen")))))))))))))))))))))))))))))))))</f>
        <v>4.45</v>
      </c>
      <c r="AW100" s="1" t="n">
        <f aca="false">IF(AND(G100&gt;=0.905,F100&lt;1.5),1.767,IF(AND(H100&gt;=16.674,F100&gt;=1.5),6.55,IF(AND(A100&lt;4.35,H100&lt;14.344,G100&lt;0.905,F100&lt;1.5),1.1,IF(AND(B100&lt;3.65,H100&gt;=14.344,G100&lt;0.905,F100&lt;1.5),1.5,IF(AND(B100&gt;=3.65,H100&gt;=14.344,G100&lt;0.905,F100&lt;1.5),1.65,IF(AND(B100&lt;2.6,F100&gt;=2.5,H100&lt;16.674,F100&gt;=1.5),4.5,IF(AND(D100&gt;=0.45,A100&gt;=4.35,H100&lt;14.344,G100&lt;0.905,F100&lt;1.5),1.65,IF(AND(D100&lt;1.15,A100&lt;5.9,F100&lt;2.5,H100&lt;16.674,F100&gt;=1.5),3.56,IF(AND(B100&lt;2.75,A100&gt;=5.9,F100&lt;2.5,H100&lt;16.674,F100&gt;=1.5),5,IF(AND(H100&lt;13.531,B100&gt;=2.75,A100&gt;=5.9,F100&lt;2.5,H100&lt;16.674,F100&gt;=1.5),4.333,IF(AND(B100&lt;3.2,G100&gt;=0.669,B100&gt;=2.6,F100&gt;=2.5,H100&lt;16.674,F100&gt;=1.5),5.08,IF(AND(B100&gt;=3.2,G100&gt;=0.669,B100&gt;=2.6,F100&gt;=2.5,H100&lt;16.674,F100&gt;=1.5),5.4,IF(AND(B100&lt;3.15,A100&lt;5.05,D100&lt;0.45,A100&gt;=4.35,H100&lt;14.344,G100&lt;0.905,F100&lt;1.5),1.45,IF(AND(A100&gt;=5.55,A100&gt;=5.05,D100&lt;0.45,A100&gt;=4.35,H100&lt;14.344,G100&lt;0.905,F100&lt;1.5),1.5,IF(AND(A100&lt;5.55,A100&lt;5.65,D100&gt;=1.15,A100&lt;5.9,F100&lt;2.5,H100&lt;16.674,F100&gt;=1.5),3.95,IF(AND(A100&gt;=5.55,A100&lt;5.65,D100&gt;=1.15,A100&lt;5.9,F100&lt;2.5,H100&lt;16.674,F100&gt;=1.5),3.82,IF(AND(G100&lt;0.39,A100&gt;=5.65,D100&gt;=1.15,A100&lt;5.9,F100&lt;2.5,H100&lt;16.674,F100&gt;=1.5),4.35,IF(AND(G100&gt;=0.39,A100&gt;=5.65,D100&gt;=1.15,A100&lt;5.9,F100&lt;2.5,H100&lt;16.674,F100&gt;=1.5),3.95,IF(AND(G100&lt;0.466,H100&gt;=13.531,B100&gt;=2.75,A100&gt;=5.9,F100&lt;2.5,H100&lt;16.674,F100&gt;=1.5),4.8,IF(AND(G100&gt;=0.466,H100&gt;=13.531,B100&gt;=2.75,A100&gt;=5.9,F100&lt;2.5,H100&lt;16.674,F100&gt;=1.5),4.7,IF(AND(H100&lt;10.144,D100&lt;2.05,G100&lt;0.669,B100&gt;=2.6,F100&gt;=2.5,H100&lt;16.674,F100&gt;=1.5),5.3,IF(AND(H100&gt;=10.144,D100&lt;2.05,G100&lt;0.669,B100&gt;=2.6,F100&gt;=2.5,H100&lt;16.674,F100&gt;=1.5),5.133,IF(AND(D100&gt;=2.45,D100&gt;=2.05,G100&lt;0.669,B100&gt;=2.6,F100&gt;=2.5,H100&lt;16.674,F100&gt;=1.5),5.9,IF(AND(B100&lt;3.25,B100&gt;=3.15,A100&lt;5.05,D100&lt;0.45,A100&gt;=4.35,H100&lt;14.344,G100&lt;0.905,F100&lt;1.5),1.2,IF(AND(B100&gt;=3.25,B100&gt;=3.15,A100&lt;5.05,D100&lt;0.45,A100&gt;=4.35,H100&lt;14.344,G100&lt;0.905,F100&lt;1.5),1.36,IF(AND(B100&gt;=3.8,A100&lt;5.55,A100&gt;=5.05,D100&lt;0.45,A100&gt;=4.35,H100&lt;14.344,G100&lt;0.905,F100&lt;1.5),1.3,IF(AND(G100&lt;0.05,B100&lt;3.8,A100&lt;5.55,A100&gt;=5.05,D100&lt;0.45,A100&gt;=4.35,H100&lt;14.344,G100&lt;0.905,F100&lt;1.5),1.4,IF(AND(G100&lt;0.107,G100&lt;0.395,D100&lt;2.45,D100&gt;=2.05,G100&lt;0.669,B100&gt;=2.6,F100&gt;=2.5,H100&lt;16.674,F100&gt;=1.5),5.667,IF(AND(G100&lt;0.537,G100&gt;=0.395,D100&lt;2.45,D100&gt;=2.05,G100&lt;0.669,B100&gt;=2.6,F100&gt;=2.5,H100&lt;16.674,F100&gt;=1.5),5.6,IF(AND(G100&gt;=0.537,G100&gt;=0.395,D100&lt;2.45,D100&gt;=2.05,G100&lt;0.669,B100&gt;=2.6,F100&gt;=2.5,H100&lt;16.674,F100&gt;=1.5),5.775,IF(AND(B100&lt;3.6,G100&gt;=0.05,B100&lt;3.8,A100&lt;5.55,A100&gt;=5.05,D100&lt;0.45,A100&gt;=4.35,H100&lt;14.344,G100&lt;0.905,F100&lt;1.5),1.475,IF(AND(B100&gt;=3.6,G100&gt;=0.05,B100&lt;3.8,A100&lt;5.55,A100&gt;=5.05,D100&lt;0.45,A100&gt;=4.35,H100&lt;14.344,G100&lt;0.905,F100&lt;1.5),1.5,IF(AND(G100&lt;0.312,G100&gt;=0.107,G100&lt;0.395,D100&lt;2.45,D100&gt;=2.05,G100&lt;0.669,B100&gt;=2.6,F100&gt;=2.5,H100&lt;16.674,F100&gt;=1.5),5.18,IF(AND(G100&gt;=0.312,G100&gt;=0.107,G100&lt;0.395,D100&lt;2.45,D100&gt;=2.05,G100&lt;0.669,B100&gt;=2.6,F100&gt;=2.5,H100&lt;16.674,F100&gt;=1.5),5.4,"shouldnthappen"))))))))))))))))))))))))))))))))))</f>
        <v>4.333</v>
      </c>
      <c r="AX100" s="1" t="n">
        <f aca="false">IF(AND(D100&gt;=1.3,B100&gt;=3.45),6.25,IF(AND(B100&lt;2.75,A100&lt;5.25,B100&lt;3.45),3.9,IF(AND(D100&lt;0.25,D100&lt;1.3,B100&gt;=3.45),1.16,IF(AND(A100&gt;=5.05,B100&gt;=2.75,A100&lt;5.25,B100&lt;3.45),1.7,IF(AND(D100&lt;0.7,F100&lt;2.5,A100&gt;=5.25,B100&lt;3.45),1.5,IF(AND(H100&gt;=16.284,F100&gt;=2.5,A100&gt;=5.25,B100&lt;3.45),6.6,IF(AND(G100&lt;0.123,D100&gt;=0.25,D100&lt;1.3,B100&gt;=3.45),1.3,IF(AND(A100&lt;4.5,A100&lt;5.05,B100&gt;=2.75,A100&lt;5.25,B100&lt;3.45),1.3,IF(AND(A100&lt;5.05,G100&gt;=0.123,D100&gt;=0.25,D100&lt;1.3,B100&gt;=3.45),1.6,IF(AND(B100&lt;3.15,A100&gt;=4.5,A100&lt;5.05,B100&gt;=2.75,A100&lt;5.25,B100&lt;3.45),1.54,IF(AND(B100&gt;=3.15,A100&gt;=4.5,A100&lt;5.05,B100&gt;=2.75,A100&lt;5.25,B100&lt;3.45),1.35,IF(AND(D100&gt;=1.4,A100&lt;5.9,D100&gt;=0.7,F100&lt;2.5,A100&gt;=5.25,B100&lt;3.45),4.5,IF(AND(D100&gt;=1.55,A100&gt;=5.9,D100&gt;=0.7,F100&lt;2.5,A100&gt;=5.25,B100&lt;3.45),4.95,IF(AND(G100&gt;=0.682,D100&gt;=2.05,H100&lt;16.284,F100&gt;=2.5,A100&gt;=5.25,B100&lt;3.45),5.26,IF(AND(A100&lt;5.4,A100&gt;=5.05,G100&gt;=0.123,D100&gt;=0.25,D100&lt;1.3,B100&gt;=3.45),1.64,IF(AND(A100&gt;=5.4,A100&gt;=5.05,G100&gt;=0.123,D100&gt;=0.25,D100&lt;1.3,B100&gt;=3.45),1.6,IF(AND(G100&lt;0.372,D100&lt;1.4,A100&lt;5.9,D100&gt;=0.7,F100&lt;2.5,A100&gt;=5.25,B100&lt;3.45),4.175,IF(AND(D100&lt;1.35,D100&lt;1.55,A100&gt;=5.9,D100&gt;=0.7,F100&lt;2.5,A100&gt;=5.25,B100&lt;3.45),4.2,IF(AND(B100&lt;2.35,G100&lt;0.596,D100&lt;2.05,H100&lt;16.284,F100&gt;=2.5,A100&gt;=5.25,B100&lt;3.45),5,IF(AND(G100&gt;=0.888,G100&gt;=0.596,D100&lt;2.05,H100&lt;16.284,F100&gt;=2.5,A100&gt;=5.25,B100&lt;3.45),4.8,IF(AND(A100&gt;=6.85,G100&lt;0.682,D100&gt;=2.05,H100&lt;16.284,F100&gt;=2.5,A100&gt;=5.25,B100&lt;3.45),5.4,IF(AND(A100&gt;=5.75,G100&gt;=0.372,D100&lt;1.4,A100&lt;5.9,D100&gt;=0.7,F100&lt;2.5,A100&gt;=5.25,B100&lt;3.45),3.933,IF(AND(A100&gt;=6.75,D100&gt;=1.35,D100&lt;1.55,A100&gt;=5.9,D100&gt;=0.7,F100&lt;2.5,A100&gt;=5.25,B100&lt;3.45),4.8,IF(AND(H100&lt;11.084,B100&gt;=2.35,G100&lt;0.596,D100&lt;2.05,H100&lt;16.284,F100&gt;=2.5,A100&gt;=5.25,B100&lt;3.45),5.3,IF(AND(H100&lt;8.435,G100&lt;0.888,G100&gt;=0.596,D100&lt;2.05,H100&lt;16.284,F100&gt;=2.5,A100&gt;=5.25,B100&lt;3.45),5.1,IF(AND(H100&gt;=8.435,G100&lt;0.888,G100&gt;=0.596,D100&lt;2.05,H100&lt;16.284,F100&gt;=2.5,A100&gt;=5.25,B100&lt;3.45),4.94,IF(AND(B100&lt;3.15,A100&lt;6.85,G100&lt;0.682,D100&gt;=2.05,H100&lt;16.284,F100&gt;=2.5,A100&gt;=5.25,B100&lt;3.45),5.6,IF(AND(B100&gt;=3.15,A100&lt;6.85,G100&lt;0.682,D100&gt;=2.05,H100&lt;16.284,F100&gt;=2.5,A100&gt;=5.25,B100&lt;3.45),5.74,IF(AND(G100&lt;0.572,A100&lt;5.75,G100&gt;=0.372,D100&lt;1.4,A100&lt;5.9,D100&gt;=0.7,F100&lt;2.5,A100&gt;=5.25,B100&lt;3.45),3.7,IF(AND(D100&lt;1.45,A100&lt;6.75,D100&gt;=1.35,D100&lt;1.55,A100&gt;=5.9,D100&gt;=0.7,F100&lt;2.5,A100&gt;=5.25,B100&lt;3.45),4.46,IF(AND(D100&gt;=1.45,A100&lt;6.75,D100&gt;=1.35,D100&lt;1.55,A100&gt;=5.9,D100&gt;=0.7,F100&lt;2.5,A100&gt;=5.25,B100&lt;3.45),4.567,IF(AND(H100&lt;12.532,H100&gt;=11.084,B100&gt;=2.35,G100&lt;0.596,D100&lt;2.05,H100&lt;16.284,F100&gt;=2.5,A100&gt;=5.25,B100&lt;3.45),5.8,IF(AND(H100&gt;=12.532,H100&gt;=11.084,B100&gt;=2.35,G100&lt;0.596,D100&lt;2.05,H100&lt;16.284,F100&gt;=2.5,A100&gt;=5.25,B100&lt;3.45),5.667,IF(AND(A100&gt;=5.65,G100&gt;=0.572,A100&lt;5.75,G100&gt;=0.372,D100&lt;1.4,A100&lt;5.9,D100&gt;=0.7,F100&lt;2.5,A100&gt;=5.25,B100&lt;3.45),4.2,IF(AND(G100&lt;0.862,A100&lt;5.65,G100&gt;=0.572,A100&lt;5.75,G100&gt;=0.372,D100&lt;1.4,A100&lt;5.9,D100&gt;=0.7,F100&lt;2.5,A100&gt;=5.25,B100&lt;3.45),3.9,IF(AND(G100&gt;=0.862,A100&lt;5.65,G100&gt;=0.572,A100&lt;5.75,G100&gt;=0.372,D100&lt;1.4,A100&lt;5.9,D100&gt;=0.7,F100&lt;2.5,A100&gt;=5.25,B100&lt;3.45),4,"shouldnthappen"))))))))))))))))))))))))))))))))))))</f>
        <v>4.2</v>
      </c>
      <c r="AY100" s="1" t="n">
        <f aca="false">IF(AND(H100&gt;=8.233,D100&gt;=0.8,A100&lt;5.55),3.525,IF(AND(B100&lt;2.9,H100&gt;=15.534,A100&gt;=5.55),4.8,IF(AND(H100&gt;=12.259,A100&lt;4.75,D100&lt;0.8,A100&lt;5.55),1.25,IF(AND(B100&gt;=3.85,A100&gt;=4.75,D100&lt;0.8,A100&lt;5.55),1.425,IF(AND(D100&lt;1.55,H100&lt;8.233,D100&gt;=0.8,A100&lt;5.55),3.975,IF(AND(D100&gt;=1.55,H100&lt;8.233,D100&gt;=0.8,A100&lt;5.55),4.5,IF(AND(D100&lt;0.65,D100&lt;1.7,H100&lt;15.534,A100&gt;=5.55),1.7,IF(AND(A100&gt;=7.05,D100&gt;=1.7,H100&lt;15.534,A100&gt;=5.55),6.3,IF(AND(B100&gt;=3.35,B100&gt;=2.9,H100&gt;=15.534,A100&gt;=5.55),5.4,IF(AND(B100&lt;3.1,H100&lt;12.259,A100&lt;4.75,D100&lt;0.8,A100&lt;5.55),1.367,IF(AND(B100&gt;=3.1,H100&lt;12.259,A100&lt;4.75,D100&lt;0.8,A100&lt;5.55),1.4,IF(AND(G100&gt;=0.905,B100&lt;3.85,A100&gt;=4.75,D100&lt;0.8,A100&lt;5.55),1.9,IF(AND(H100&lt;15.681,B100&lt;3.35,B100&gt;=2.9,H100&gt;=15.534,A100&gt;=5.55),5.8,IF(AND(H100&gt;=15.681,B100&lt;3.35,B100&gt;=2.9,H100&gt;=15.534,A100&gt;=5.55),5.7,IF(AND(H100&gt;=14.877,G100&lt;0.905,B100&lt;3.85,A100&gt;=4.75,D100&lt;0.8,A100&lt;5.55),1.3,IF(AND(D100&gt;=1.25,B100&lt;2.65,D100&gt;=0.65,D100&lt;1.7,H100&lt;15.534,A100&gt;=5.55),4.433,IF(AND(G100&gt;=0.622,B100&lt;3.15,A100&lt;7.05,D100&gt;=1.7,H100&lt;15.534,A100&gt;=5.55),5.08,IF(AND(H100&gt;=13.42,B100&gt;=3.15,A100&lt;7.05,D100&gt;=1.7,H100&lt;15.534,A100&gt;=5.55),5.1,IF(AND(G100&lt;0.265,H100&lt;14.877,G100&lt;0.905,B100&lt;3.85,A100&gt;=4.75,D100&lt;0.8,A100&lt;5.55),1.2,IF(AND(A100&lt;5.75,D100&lt;1.25,B100&lt;2.65,D100&gt;=0.65,D100&lt;1.7,H100&lt;15.534,A100&gt;=5.55),3.7,IF(AND(A100&gt;=5.75,D100&lt;1.25,B100&lt;2.65,D100&gt;=0.65,D100&lt;1.7,H100&lt;15.534,A100&gt;=5.55),4,IF(AND(G100&gt;=0.652,D100&lt;1.35,B100&gt;=2.65,D100&gt;=0.65,D100&lt;1.7,H100&lt;15.534,A100&gt;=5.55),3.6,IF(AND(H100&lt;7.47,D100&gt;=1.35,B100&gt;=2.65,D100&gt;=0.65,D100&lt;1.7,H100&lt;15.534,A100&gt;=5.55),5.1,IF(AND(H100&lt;10.914,G100&lt;0.622,B100&lt;3.15,A100&lt;7.05,D100&gt;=1.7,H100&lt;15.534,A100&gt;=5.55),5.36,IF(AND(H100&gt;=10.914,G100&lt;0.622,B100&lt;3.15,A100&lt;7.05,D100&gt;=1.7,H100&lt;15.534,A100&gt;=5.55),5.64,IF(AND(G100&gt;=0.657,H100&lt;13.42,B100&gt;=3.15,A100&lt;7.05,D100&gt;=1.7,H100&lt;15.534,A100&gt;=5.55),6,IF(AND(G100&gt;=0.782,G100&gt;=0.265,H100&lt;14.877,G100&lt;0.905,B100&lt;3.85,A100&gt;=4.75,D100&lt;0.8,A100&lt;5.55),1.48,IF(AND(H100&lt;11.286,G100&lt;0.652,D100&lt;1.35,B100&gt;=2.65,D100&gt;=0.65,D100&lt;1.7,H100&lt;15.534,A100&gt;=5.55),4.24,IF(AND(H100&gt;=11.286,G100&lt;0.652,D100&lt;1.35,B100&gt;=2.65,D100&gt;=0.65,D100&lt;1.7,H100&lt;15.534,A100&gt;=5.55),4.05,IF(AND(G100&lt;0.413,H100&gt;=7.47,D100&gt;=1.35,B100&gt;=2.65,D100&gt;=0.65,D100&lt;1.7,H100&lt;15.534,A100&gt;=5.55),5.1,IF(AND(H100&lt;11.325,G100&lt;0.657,H100&lt;13.42,B100&gt;=3.15,A100&lt;7.05,D100&gt;=1.7,H100&lt;15.534,A100&gt;=5.55),5.8,IF(AND(H100&gt;=11.325,G100&lt;0.657,H100&lt;13.42,B100&gt;=3.15,A100&lt;7.05,D100&gt;=1.7,H100&lt;15.534,A100&gt;=5.55),5.6,IF(AND(D100&gt;=0.35,G100&lt;0.782,G100&gt;=0.265,H100&lt;14.877,G100&lt;0.905,B100&lt;3.85,A100&gt;=4.75,D100&lt;0.8,A100&lt;5.55),1.633,IF(AND(B100&lt;2.85,G100&gt;=0.413,H100&gt;=7.47,D100&gt;=1.35,B100&gt;=2.65,D100&gt;=0.65,D100&lt;1.7,H100&lt;15.534,A100&gt;=5.55),4.6,IF(AND(D100&lt;0.15,D100&lt;0.35,G100&lt;0.782,G100&gt;=0.265,H100&lt;14.877,G100&lt;0.905,B100&lt;3.85,A100&gt;=4.75,D100&lt;0.8,A100&lt;5.55),1.5,IF(AND(D100&gt;=0.15,D100&lt;0.35,G100&lt;0.782,G100&gt;=0.265,H100&lt;14.877,G100&lt;0.905,B100&lt;3.85,A100&gt;=4.75,D100&lt;0.8,A100&lt;5.55),1.543,IF(AND(A100&gt;=6.8,B100&gt;=2.85,G100&gt;=0.413,H100&gt;=7.47,D100&gt;=1.35,B100&gt;=2.65,D100&gt;=0.65,D100&lt;1.7,H100&lt;15.534,A100&gt;=5.55),4.9,IF(AND(H100&lt;13.531,A100&lt;6.8,B100&gt;=2.85,G100&gt;=0.413,H100&gt;=7.47,D100&gt;=1.35,B100&gt;=2.65,D100&gt;=0.65,D100&lt;1.7,H100&lt;15.534,A100&gt;=5.55),4.5,IF(AND(H100&gt;=13.531,A100&lt;6.8,B100&gt;=2.85,G100&gt;=0.413,H100&gt;=7.47,D100&gt;=1.35,B100&gt;=2.65,D100&gt;=0.65,D100&lt;1.7,H100&lt;15.534,A100&gt;=5.55),4.7,"shouldnthappen")))))))))))))))))))))))))))))))))))))))</f>
        <v>4.24</v>
      </c>
      <c r="AZ100" s="1" t="n">
        <f aca="false">IF(AND(H100&gt;=15.371,B100&gt;=3.35),5.4,IF(AND(G100&gt;=0.851,H100&gt;=15.244,B100&lt;3.35),4.75,IF(AND(F100&gt;=2,H100&lt;15.371,B100&gt;=3.35),5.6,IF(AND(B100&lt;2.75,A100&lt;5.15,H100&lt;15.244,B100&lt;3.35),3.42,IF(AND(A100&gt;=7.25,G100&lt;0.851,H100&gt;=15.244,B100&lt;3.35),6.6,IF(AND(A100&lt;4.45,B100&gt;=2.75,A100&lt;5.15,H100&lt;15.244,B100&lt;3.35),1.1,IF(AND(G100&lt;0.527,A100&lt;7.25,G100&lt;0.851,H100&gt;=15.244,B100&lt;3.35),5.08,IF(AND(G100&gt;=0.527,A100&lt;7.25,G100&lt;0.851,H100&gt;=15.244,B100&lt;3.35),5.8,IF(AND(D100&gt;=0.35,B100&lt;3.7,F100&lt;2,H100&lt;15.371,B100&gt;=3.35),1.55,IF(AND(H100&lt;6.542,B100&gt;=3.7,F100&lt;2,H100&lt;15.371,B100&gt;=3.35),1.9,IF(AND(B100&lt;3.25,A100&gt;=4.45,B100&gt;=2.75,A100&lt;5.15,H100&lt;15.244,B100&lt;3.35),1.46,IF(AND(B100&gt;=3.25,A100&gt;=4.45,B100&gt;=2.75,A100&lt;5.15,H100&lt;15.244,B100&lt;3.35),1.7,IF(AND(H100&lt;13.654,B100&gt;=2.95,D100&lt;1.45,A100&gt;=5.15,H100&lt;15.244,B100&lt;3.35),4.3,IF(AND(H100&gt;=13.654,B100&gt;=2.95,D100&lt;1.45,A100&gt;=5.15,H100&lt;15.244,B100&lt;3.35),4.625,IF(AND(F100&gt;=2.5,D100&lt;1.75,D100&gt;=1.45,A100&gt;=5.15,H100&lt;15.244,B100&lt;3.35),5.3,IF(AND(G100&gt;=0.853,D100&gt;=1.75,D100&gt;=1.45,A100&gt;=5.15,H100&lt;15.244,B100&lt;3.35),5.15,IF(AND(D100&gt;=0.25,D100&lt;0.35,B100&lt;3.7,F100&lt;2,H100&lt;15.371,B100&gt;=3.35),1.3,IF(AND(B100&lt;3.85,H100&gt;=6.542,B100&gt;=3.7,F100&lt;2,H100&lt;15.371,B100&gt;=3.35),1.633,IF(AND(H100&lt;7.02,H100&lt;10.688,B100&lt;2.95,D100&lt;1.45,A100&gt;=5.15,H100&lt;15.244,B100&lt;3.35),3.98,IF(AND(G100&lt;0.338,H100&gt;=10.688,B100&lt;2.95,D100&lt;1.45,A100&gt;=5.15,H100&lt;15.244,B100&lt;3.35),4.22,IF(AND(G100&gt;=0.338,H100&gt;=10.688,B100&lt;2.95,D100&lt;1.45,A100&gt;=5.15,H100&lt;15.244,B100&lt;3.35),3.9,IF(AND(B100&lt;2.75,F100&lt;2.5,D100&lt;1.75,D100&gt;=1.45,A100&gt;=5.15,H100&lt;15.244,B100&lt;3.35),5.1,IF(AND(B100&gt;=2.75,F100&lt;2.5,D100&lt;1.75,D100&gt;=1.45,A100&gt;=5.15,H100&lt;15.244,B100&lt;3.35),4.74,IF(AND(A100&gt;=7,G100&lt;0.853,D100&gt;=1.75,D100&gt;=1.45,A100&gt;=5.15,H100&lt;15.244,B100&lt;3.35),6.5,IF(AND(G100&gt;=0.934,D100&lt;0.25,D100&lt;0.35,B100&lt;3.7,F100&lt;2,H100&lt;15.371,B100&gt;=3.35),1.7,IF(AND(D100&lt;0.25,B100&gt;=3.85,H100&gt;=6.542,B100&gt;=3.7,F100&lt;2,H100&lt;15.371,B100&gt;=3.35),1.5,IF(AND(D100&gt;=0.25,B100&gt;=3.85,H100&gt;=6.542,B100&gt;=3.7,F100&lt;2,H100&lt;15.371,B100&gt;=3.35),1.4,IF(AND(B100&lt;2.5,H100&gt;=7.02,H100&lt;10.688,B100&lt;2.95,D100&lt;1.45,A100&gt;=5.15,H100&lt;15.244,B100&lt;3.35),3.8,IF(AND(G100&gt;=0.74,A100&lt;7,G100&lt;0.853,D100&gt;=1.75,D100&gt;=1.45,A100&gt;=5.15,H100&lt;15.244,B100&lt;3.35),6,IF(AND(G100&gt;=0.61,G100&lt;0.934,D100&lt;0.25,D100&lt;0.35,B100&lt;3.7,F100&lt;2,H100&lt;15.371,B100&gt;=3.35),1.5,IF(AND(D100&lt;1.15,B100&gt;=2.5,H100&gt;=7.02,H100&lt;10.688,B100&lt;2.95,D100&lt;1.45,A100&gt;=5.15,H100&lt;15.244,B100&lt;3.35),3.5,IF(AND(D100&gt;=1.15,B100&gt;=2.5,H100&gt;=7.02,H100&lt;10.688,B100&lt;2.95,D100&lt;1.45,A100&gt;=5.15,H100&lt;15.244,B100&lt;3.35),3.6,IF(AND(G100&gt;=0.626,G100&lt;0.74,A100&lt;7,G100&lt;0.853,D100&gt;=1.75,D100&gt;=1.45,A100&gt;=5.15,H100&lt;15.244,B100&lt;3.35),4.9,IF(AND(H100&lt;13.641,G100&lt;0.61,G100&lt;0.934,D100&lt;0.25,D100&lt;0.35,B100&lt;3.7,F100&lt;2,H100&lt;15.371,B100&gt;=3.35),1.425,IF(AND(H100&gt;=13.641,G100&lt;0.61,G100&lt;0.934,D100&lt;0.25,D100&lt;0.35,B100&lt;3.7,F100&lt;2,H100&lt;15.371,B100&gt;=3.35),1.3,IF(AND(B100&lt;3.05,G100&lt;0.626,G100&lt;0.74,A100&lt;7,G100&lt;0.853,D100&gt;=1.75,D100&gt;=1.45,A100&gt;=5.15,H100&lt;15.244,B100&lt;3.35),5.475,IF(AND(B100&gt;=3.05,G100&lt;0.626,G100&lt;0.74,A100&lt;7,G100&lt;0.853,D100&gt;=1.75,D100&gt;=1.45,A100&gt;=5.15,H100&lt;15.244,B100&lt;3.35),5.633,"shouldnthappen")))))))))))))))))))))))))))))))))))))</f>
        <v>3.6</v>
      </c>
      <c r="BA100" s="1" t="n">
        <f aca="false">IF(AND(F100&gt;=2,B100&gt;=3.4),6.1,IF(AND(B100&lt;2.75,A100&lt;5.15,B100&lt;3.4),3.225,IF(AND(G100&gt;=0.821,F100&lt;2,B100&gt;=3.4),1.9,IF(AND(B100&gt;=3.2,B100&gt;=2.75,A100&lt;5.15,B100&lt;3.4),1.7,IF(AND(A100&lt;4.8,G100&lt;0.821,F100&lt;2,B100&gt;=3.4),1,IF(AND(G100&gt;=0.446,B100&lt;3.2,B100&gt;=2.75,A100&lt;5.15,B100&lt;3.4),1.1,IF(AND(G100&lt;0.356,D100&lt;1.45,A100&lt;6.25,A100&gt;=5.15,B100&lt;3.4),4.32,IF(AND(G100&lt;0.591,D100&gt;=1.45,A100&lt;6.25,A100&gt;=5.15,B100&lt;3.4),4.6,IF(AND(D100&lt;1.75,G100&lt;0.597,A100&gt;=6.25,A100&gt;=5.15,B100&lt;3.4),4.86,IF(AND(H100&gt;=16.472,G100&gt;=0.597,A100&gt;=6.25,A100&gt;=5.15,B100&lt;3.4),6.6,IF(AND(G100&lt;0.063,G100&lt;0.446,B100&lt;3.2,B100&gt;=2.75,A100&lt;5.15,B100&lt;3.4),1.4,IF(AND(A100&gt;=5.95,G100&gt;=0.356,D100&lt;1.45,A100&lt;6.25,A100&gt;=5.15,B100&lt;3.4),4.6,IF(AND(B100&gt;=2.9,G100&gt;=0.591,D100&gt;=1.45,A100&lt;6.25,A100&gt;=5.15,B100&lt;3.4),4.867,IF(AND(D100&gt;=2.4,H100&lt;16.472,G100&gt;=0.597,A100&gt;=6.25,A100&gt;=5.15,B100&lt;3.4),6,IF(AND(A100&lt;5.45,B100&gt;=3.85,A100&gt;=4.8,G100&lt;0.821,F100&lt;2,B100&gt;=3.4),1.3,IF(AND(A100&gt;=5.45,B100&gt;=3.85,A100&gt;=4.8,G100&lt;0.821,F100&lt;2,B100&gt;=3.4),1.45,IF(AND(H100&lt;14.273,G100&gt;=0.063,G100&lt;0.446,B100&lt;3.2,B100&gt;=2.75,A100&lt;5.15,B100&lt;3.4),1.5,IF(AND(H100&gt;=14.273,G100&gt;=0.063,G100&lt;0.446,B100&lt;3.2,B100&gt;=2.75,A100&lt;5.15,B100&lt;3.4),1.6,IF(AND(G100&gt;=0.572,A100&lt;5.95,G100&gt;=0.356,D100&lt;1.45,A100&lt;6.25,A100&gt;=5.15,B100&lt;3.4),3.9,IF(AND(G100&lt;0.827,B100&lt;2.9,G100&gt;=0.591,D100&gt;=1.45,A100&lt;6.25,A100&gt;=5.15,B100&lt;3.4),4.9,IF(AND(G100&gt;=0.827,B100&lt;2.9,G100&gt;=0.591,D100&gt;=1.45,A100&lt;6.25,A100&gt;=5.15,B100&lt;3.4),5.1,IF(AND(A100&gt;=7.2,B100&lt;3.05,D100&gt;=1.75,G100&lt;0.597,A100&gt;=6.25,A100&gt;=5.15,B100&lt;3.4),6.7,IF(AND(G100&lt;0.353,B100&gt;=3.05,D100&gt;=1.75,G100&lt;0.597,A100&gt;=6.25,A100&gt;=5.15,B100&lt;3.4),5.22,IF(AND(G100&gt;=0.353,B100&gt;=3.05,D100&gt;=1.75,G100&lt;0.597,A100&gt;=6.25,A100&gt;=5.15,B100&lt;3.4),5.65,IF(AND(A100&lt;6.55,D100&lt;2.4,H100&lt;16.472,G100&gt;=0.597,A100&gt;=6.25,A100&gt;=5.15,B100&lt;3.4),5.033,IF(AND(H100&lt;12.719,G100&lt;0.385,B100&lt;3.85,A100&gt;=4.8,G100&lt;0.821,F100&lt;2,B100&gt;=3.4),1.54,IF(AND(H100&gt;=12.719,G100&lt;0.385,B100&lt;3.85,A100&gt;=4.8,G100&lt;0.821,F100&lt;2,B100&gt;=3.4),1.3,IF(AND(B100&lt;3.6,G100&gt;=0.385,B100&lt;3.85,A100&gt;=4.8,G100&lt;0.821,F100&lt;2,B100&gt;=3.4),1.325,IF(AND(B100&gt;=3.6,G100&gt;=0.385,B100&lt;3.85,A100&gt;=4.8,G100&lt;0.821,F100&lt;2,B100&gt;=3.4),1.55,IF(AND(D100&lt;1.05,G100&lt;0.572,A100&lt;5.95,G100&gt;=0.356,D100&lt;1.45,A100&lt;6.25,A100&gt;=5.15,B100&lt;3.4),3.633,IF(AND(D100&gt;=2.15,A100&lt;7.2,B100&lt;3.05,D100&gt;=1.75,G100&lt;0.597,A100&gt;=6.25,A100&gt;=5.15,B100&lt;3.4),5.667,IF(AND(H100&lt;13.094,A100&gt;=6.55,D100&lt;2.4,H100&lt;16.472,G100&gt;=0.597,A100&gt;=6.25,A100&gt;=5.15,B100&lt;3.4),5.2,IF(AND(D100&lt;1.15,D100&gt;=1.05,G100&lt;0.572,A100&lt;5.95,G100&gt;=0.356,D100&lt;1.45,A100&lt;6.25,A100&gt;=5.15,B100&lt;3.4),3.8,IF(AND(D100&gt;=1.15,D100&gt;=1.05,G100&lt;0.572,A100&lt;5.95,G100&gt;=0.356,D100&lt;1.45,A100&lt;6.25,A100&gt;=5.15,B100&lt;3.4),3.9,IF(AND(G100&gt;=0.487,D100&lt;2.15,A100&lt;7.2,B100&lt;3.05,D100&gt;=1.75,G100&lt;0.597,A100&gt;=6.25,A100&gt;=5.15,B100&lt;3.4),5.8,IF(AND(A100&lt;6.8,H100&gt;=13.094,A100&gt;=6.55,D100&lt;2.4,H100&lt;16.472,G100&gt;=0.597,A100&gt;=6.25,A100&gt;=5.15,B100&lt;3.4),4.52,IF(AND(A100&gt;=6.8,H100&gt;=13.094,A100&gt;=6.55,D100&lt;2.4,H100&lt;16.472,G100&gt;=0.597,A100&gt;=6.25,A100&gt;=5.15,B100&lt;3.4),4.75,IF(AND(B100&lt;2.95,G100&lt;0.487,D100&lt;2.15,A100&lt;7.2,B100&lt;3.05,D100&gt;=1.75,G100&lt;0.597,A100&gt;=6.25,A100&gt;=5.15,B100&lt;3.4),5.6,IF(AND(B100&gt;=2.95,G100&lt;0.487,D100&lt;2.15,A100&lt;7.2,B100&lt;3.05,D100&gt;=1.75,G100&lt;0.597,A100&gt;=6.25,A100&gt;=5.15,B100&lt;3.4),5.5,"shouldnthappen")))))))))))))))))))))))))))))))))))))))</f>
        <v>4.6</v>
      </c>
      <c r="BB100" s="1" t="n">
        <f aca="false">IF(AND(A100&lt;4.35,B100&lt;3.25,F100&lt;1.5),1.1,IF(AND(H100&lt;14.005,A100&gt;=4.35,B100&lt;3.25,F100&lt;1.5),1.3,IF(AND(H100&gt;=14.005,A100&gt;=4.35,B100&lt;3.25,F100&lt;1.5),1.6,IF(AND(G100&gt;=0.905,A100&lt;5.15,B100&gt;=3.25,F100&lt;1.5),1.9,IF(AND(B100&lt;3.45,A100&gt;=5.15,B100&gt;=3.25,F100&lt;1.5),1.6,IF(AND(F100&gt;=2.5,D100&gt;=1.35,D100&lt;1.75,F100&gt;=1.5),4.867,IF(AND(A100&gt;=7.05,D100&gt;=2.05,D100&gt;=1.75,F100&gt;=1.5),6.35,IF(AND(D100&gt;=0.4,G100&lt;0.905,A100&lt;5.15,B100&gt;=3.25,F100&lt;1.5),1.65,IF(AND(B100&lt;3.6,B100&gt;=3.45,A100&gt;=5.15,B100&gt;=3.25,F100&lt;1.5),1.35,IF(AND(H100&lt;6.808,H100&lt;9.386,D100&lt;1.35,D100&lt;1.75,F100&gt;=1.5),4.05,IF(AND(H100&gt;=6.808,H100&lt;9.386,D100&lt;1.35,D100&lt;1.75,F100&gt;=1.5),3.46,IF(AND(B100&lt;2.45,F100&lt;2.5,D100&gt;=1.35,D100&lt;1.75,F100&gt;=1.5),4.5,IF(AND(H100&gt;=13.115,D100&lt;1.95,D100&lt;2.05,D100&gt;=1.75,F100&gt;=1.5),4.85,IF(AND(G100&lt;0.196,D100&gt;=1.95,D100&lt;2.05,D100&gt;=1.75,F100&gt;=1.5),6.7,IF(AND(G100&gt;=0.196,D100&gt;=1.95,D100&lt;2.05,D100&gt;=1.75,F100&gt;=1.5),5.12,IF(AND(H100&lt;10.925,D100&lt;0.4,G100&lt;0.905,A100&lt;5.15,B100&gt;=3.25,F100&lt;1.5),1.4,IF(AND(H100&gt;=10.925,D100&lt;0.4,G100&lt;0.905,A100&lt;5.15,B100&gt;=3.25,F100&lt;1.5),1.45,IF(AND(H100&lt;14.096,B100&gt;=3.6,B100&gt;=3.45,A100&gt;=5.15,B100&gt;=3.25,F100&lt;1.5),1.42,IF(AND(H100&gt;=14.096,B100&gt;=3.6,B100&gt;=3.45,A100&gt;=5.15,B100&gt;=3.25,F100&lt;1.5),1.7,IF(AND(B100&lt;2.45,D100&lt;1.15,H100&gt;=9.386,D100&lt;1.35,D100&lt;1.75,F100&gt;=1.5),3.6,IF(AND(B100&gt;=2.45,D100&lt;1.15,H100&gt;=9.386,D100&lt;1.35,D100&lt;1.75,F100&gt;=1.5),3.9,IF(AND(G100&lt;0.246,D100&gt;=1.15,H100&gt;=9.386,D100&lt;1.35,D100&lt;1.75,F100&gt;=1.5),4.4,IF(AND(B100&lt;2.75,B100&gt;=2.45,F100&lt;2.5,D100&gt;=1.35,D100&lt;1.75,F100&gt;=1.5),5.1,IF(AND(H100&lt;11.084,H100&lt;13.115,D100&lt;1.95,D100&lt;2.05,D100&gt;=1.75,F100&gt;=1.5),5.35,IF(AND(H100&gt;=11.084,H100&lt;13.115,D100&lt;1.95,D100&lt;2.05,D100&gt;=1.75,F100&gt;=1.5),5.7,IF(AND(H100&lt;15.52,D100&lt;2.25,A100&lt;7.05,D100&gt;=2.05,D100&gt;=1.75,F100&gt;=1.5),5.45,IF(AND(H100&gt;=15.52,D100&lt;2.25,A100&lt;7.05,D100&gt;=2.05,D100&gt;=1.75,F100&gt;=1.5),5.725,IF(AND(G100&gt;=0.775,D100&gt;=2.25,A100&lt;7.05,D100&gt;=2.05,D100&gt;=1.75,F100&gt;=1.5),5.2,IF(AND(D100&lt;1.25,G100&gt;=0.246,D100&gt;=1.15,H100&gt;=9.386,D100&lt;1.35,D100&lt;1.75,F100&gt;=1.5),4.05,IF(AND(A100&lt;5.85,B100&gt;=2.75,B100&gt;=2.45,F100&lt;2.5,D100&gt;=1.35,D100&lt;1.75,F100&gt;=1.5),4.5,IF(AND(B100&lt;3.3,G100&lt;0.775,D100&gt;=2.25,A100&lt;7.05,D100&gt;=2.05,D100&gt;=1.75,F100&gt;=1.5),5.64,IF(AND(B100&gt;=3.3,G100&lt;0.775,D100&gt;=2.25,A100&lt;7.05,D100&gt;=2.05,D100&gt;=1.75,F100&gt;=1.5),5.6,IF(AND(A100&lt;5.9,D100&gt;=1.25,G100&gt;=0.246,D100&gt;=1.15,H100&gt;=9.386,D100&lt;1.35,D100&lt;1.75,F100&gt;=1.5),4.2,IF(AND(A100&gt;=5.9,D100&gt;=1.25,G100&gt;=0.246,D100&gt;=1.15,H100&gt;=9.386,D100&lt;1.35,D100&lt;1.75,F100&gt;=1.5),4,IF(AND(G100&gt;=0.437,A100&gt;=5.85,B100&gt;=2.75,B100&gt;=2.45,F100&lt;2.5,D100&gt;=1.35,D100&lt;1.75,F100&gt;=1.5),4.75,IF(AND(H100&lt;9.446,G100&lt;0.437,A100&gt;=5.85,B100&gt;=2.75,B100&gt;=2.45,F100&lt;2.5,D100&gt;=1.35,D100&lt;1.75,F100&gt;=1.5),4.6,IF(AND(H100&gt;=9.446,G100&lt;0.437,A100&gt;=5.85,B100&gt;=2.75,B100&gt;=2.45,F100&lt;2.5,D100&gt;=1.35,D100&lt;1.75,F100&gt;=1.5),4.7,"shouldnthappen")))))))))))))))))))))))))))))))))))))</f>
        <v>4</v>
      </c>
      <c r="BC100" s="1" t="n">
        <f aca="false">IF(AND(G100&gt;=0.905,F100&lt;1.5),1.65,IF(AND(D100&gt;=0.45,G100&lt;0.905,F100&lt;1.5),1.65,IF(AND(A100&lt;5.15,D100&lt;1.55,F100&gt;=1.5),3.225,IF(AND(F100&gt;=2.5,A100&gt;=5.15,D100&lt;1.55,F100&gt;=1.5),5.05,IF(AND(H100&lt;5.767,A100&lt;7.05,D100&gt;=1.55,F100&gt;=1.5),4.5,IF(AND(D100&lt;1.7,A100&gt;=7.05,D100&gt;=1.55,F100&gt;=1.5),5.8,IF(AND(A100&gt;=5.3,G100&lt;0.207,D100&lt;0.45,G100&lt;0.905,F100&lt;1.5),1.3,IF(AND(D100&gt;=0.35,G100&gt;=0.207,D100&lt;0.45,G100&lt;0.905,F100&lt;1.5),1.5,IF(AND(G100&lt;0.155,D100&gt;=1.7,A100&gt;=7.05,D100&gt;=1.55,F100&gt;=1.5),6.7,IF(AND(G100&gt;=0.155,D100&gt;=1.7,A100&gt;=7.05,D100&gt;=1.55,F100&gt;=1.5),6.34,IF(AND(G100&lt;0.05,A100&lt;5.3,G100&lt;0.207,D100&lt;0.45,G100&lt;0.905,F100&lt;1.5),1.4,IF(AND(G100&gt;=0.05,A100&lt;5.3,G100&lt;0.207,D100&lt;0.45,G100&lt;0.905,F100&lt;1.5),1.5,IF(AND(A100&lt;4.5,D100&lt;0.35,G100&gt;=0.207,D100&lt;0.45,G100&lt;0.905,F100&lt;1.5),1.3,IF(AND(G100&lt;0.308,A100&lt;6.2,F100&lt;2.5,A100&gt;=5.15,D100&lt;1.55,F100&gt;=1.5),4.5,IF(AND(D100&lt;1.35,A100&gt;=6.2,F100&lt;2.5,A100&gt;=5.15,D100&lt;1.55,F100&gt;=1.5),4.367,IF(AND(D100&lt;1.85,A100&lt;6.15,H100&gt;=5.767,A100&lt;7.05,D100&gt;=1.55,F100&gt;=1.5),4.933,IF(AND(G100&gt;=0.558,A100&gt;=4.5,D100&lt;0.35,G100&gt;=0.207,D100&lt;0.45,G100&lt;0.905,F100&lt;1.5),1.5,IF(AND(H100&gt;=13.383,G100&gt;=0.308,A100&lt;6.2,F100&lt;2.5,A100&gt;=5.15,D100&lt;1.55,F100&gt;=1.5),4.7,IF(AND(H100&gt;=12.206,D100&gt;=1.35,A100&gt;=6.2,F100&lt;2.5,A100&gt;=5.15,D100&lt;1.55,F100&gt;=1.5),4.575,IF(AND(A100&lt;5.7,D100&gt;=1.85,A100&lt;6.15,H100&gt;=5.767,A100&lt;7.05,D100&gt;=1.55,F100&gt;=1.5),4.9,IF(AND(A100&gt;=5.7,D100&gt;=1.85,A100&lt;6.15,H100&gt;=5.767,A100&lt;7.05,D100&gt;=1.55,F100&gt;=1.5),5.1,IF(AND(G100&lt;0.079,G100&lt;0.364,A100&gt;=6.15,H100&gt;=5.767,A100&lt;7.05,D100&gt;=1.55,F100&gt;=1.5),5.6,IF(AND(G100&gt;=0.079,G100&lt;0.364,A100&gt;=6.15,H100&gt;=5.767,A100&lt;7.05,D100&gt;=1.55,F100&gt;=1.5),5.25,IF(AND(G100&gt;=0.447,G100&lt;0.558,A100&gt;=4.5,D100&lt;0.35,G100&gt;=0.207,D100&lt;0.45,G100&lt;0.905,F100&lt;1.5),1.3,IF(AND(B100&gt;=2.95,H100&lt;13.383,G100&gt;=0.308,A100&lt;6.2,F100&lt;2.5,A100&gt;=5.15,D100&lt;1.55,F100&gt;=1.5),4.6,IF(AND(B100&lt;2.65,H100&lt;12.206,D100&gt;=1.35,A100&gt;=6.2,F100&lt;2.5,A100&gt;=5.15,D100&lt;1.55,F100&gt;=1.5),4.9,IF(AND(D100&lt;2.45,A100&lt;6.6,G100&gt;=0.364,A100&gt;=6.15,H100&gt;=5.767,A100&lt;7.05,D100&gt;=1.55,F100&gt;=1.5),5.6,IF(AND(D100&gt;=2.45,A100&lt;6.6,G100&gt;=0.364,A100&gt;=6.15,H100&gt;=5.767,A100&lt;7.05,D100&gt;=1.55,F100&gt;=1.5),6,IF(AND(H100&lt;12.921,A100&gt;=6.6,G100&gt;=0.364,A100&gt;=6.15,H100&gt;=5.767,A100&lt;7.05,D100&gt;=1.55,F100&gt;=1.5),5.725,IF(AND(H100&gt;=12.921,A100&gt;=6.6,G100&gt;=0.364,A100&gt;=6.15,H100&gt;=5.767,A100&lt;7.05,D100&gt;=1.55,F100&gt;=1.5),5.367,IF(AND(B100&lt;3.15,G100&lt;0.447,G100&lt;0.558,A100&gt;=4.5,D100&lt;0.35,G100&gt;=0.207,D100&lt;0.45,G100&lt;0.905,F100&lt;1.5),1.5,IF(AND(B100&gt;=3.15,G100&lt;0.447,G100&lt;0.558,A100&gt;=4.5,D100&lt;0.35,G100&gt;=0.207,D100&lt;0.45,G100&lt;0.905,F100&lt;1.5),1.36,IF(AND(B100&gt;=2.85,B100&lt;2.95,H100&lt;13.383,G100&gt;=0.308,A100&lt;6.2,F100&lt;2.5,A100&gt;=5.15,D100&lt;1.55,F100&gt;=1.5),3.6,IF(AND(H100&lt;9.446,B100&gt;=2.65,H100&lt;12.206,D100&gt;=1.35,A100&gt;=6.2,F100&lt;2.5,A100&gt;=5.15,D100&lt;1.55,F100&gt;=1.5),4.6,IF(AND(H100&gt;=9.446,B100&gt;=2.65,H100&lt;12.206,D100&gt;=1.35,A100&gt;=6.2,F100&lt;2.5,A100&gt;=5.15,D100&lt;1.55,F100&gt;=1.5),4.7,IF(AND(D100&lt;1.2,B100&lt;2.85,B100&lt;2.95,H100&lt;13.383,G100&gt;=0.308,A100&lt;6.2,F100&lt;2.5,A100&gt;=5.15,D100&lt;1.55,F100&gt;=1.5),3.75,IF(AND(G100&lt;0.356,D100&gt;=1.2,B100&lt;2.85,B100&lt;2.95,H100&lt;13.383,G100&gt;=0.308,A100&lt;6.2,F100&lt;2.5,A100&gt;=5.15,D100&lt;1.55,F100&gt;=1.5),4.2,IF(AND(G100&gt;=0.356,D100&gt;=1.2,B100&lt;2.85,B100&lt;2.95,H100&lt;13.383,G100&gt;=0.308,A100&lt;6.2,F100&lt;2.5,A100&gt;=5.15,D100&lt;1.55,F100&gt;=1.5),3.96,"shouldnthappen"))))))))))))))))))))))))))))))))))))))</f>
        <v>4.367</v>
      </c>
      <c r="BD100" s="1" t="n">
        <f aca="false">IF(AND(B100&lt;2.7,A100&lt;5.3,B100&lt;3.15),3.42,IF(AND(F100&lt;2.5,A100&gt;=5.85,B100&gt;=3.15),4.7,IF(AND(A100&lt;4.35,B100&gt;=2.7,A100&lt;5.3,B100&lt;3.15),1.1,IF(AND(A100&gt;=4.35,B100&gt;=2.7,A100&lt;5.3,B100&lt;3.15),1.42,IF(AND(A100&gt;=7.05,F100&gt;=2.5,A100&gt;=5.3,B100&lt;3.15),6.067,IF(AND(D100&gt;=0.45,A100&lt;5.05,A100&lt;5.85,B100&gt;=3.15),1.6,IF(AND(B100&lt;3.35,A100&gt;=5.05,A100&lt;5.85,B100&gt;=3.15),1.7,IF(AND(A100&gt;=6.85,F100&gt;=2.5,A100&gt;=5.85,B100&gt;=3.15),6.22,IF(AND(D100&lt;1.25,D100&lt;1.35,F100&lt;2.5,A100&gt;=5.3,B100&lt;3.15),4.033,IF(AND(D100&gt;=1.25,D100&lt;1.35,F100&lt;2.5,A100&gt;=5.3,B100&lt;3.15),4.233,IF(AND(A100&lt;6.05,D100&gt;=1.35,F100&lt;2.5,A100&gt;=5.3,B100&lt;3.15),5.1,IF(AND(H100&gt;=13.29,A100&lt;7.05,F100&gt;=2.5,A100&gt;=5.3,B100&lt;3.15),4.96,IF(AND(G100&gt;=0.858,D100&lt;0.45,A100&lt;5.05,A100&lt;5.85,B100&gt;=3.15),1.3,IF(AND(D100&gt;=0.35,B100&gt;=3.35,A100&gt;=5.05,A100&lt;5.85,B100&gt;=3.15),1.4,IF(AND(B100&lt;3.25,A100&lt;6.85,F100&gt;=2.5,A100&gt;=5.85,B100&gt;=3.15),5.233,IF(AND(A100&gt;=6.8,A100&gt;=6.05,D100&gt;=1.35,F100&lt;2.5,A100&gt;=5.3,B100&lt;3.15),4.9,IF(AND(G100&gt;=0.622,H100&lt;13.29,A100&lt;7.05,F100&gt;=2.5,A100&gt;=5.3,B100&lt;3.15),5.067,IF(AND(H100&lt;8.834,G100&lt;0.858,D100&lt;0.45,A100&lt;5.05,A100&lt;5.85,B100&gt;=3.15),1.4,IF(AND(G100&lt;0.774,B100&gt;=3.25,A100&lt;6.85,F100&gt;=2.5,A100&gt;=5.85,B100&gt;=3.15),5.8,IF(AND(G100&gt;=0.774,B100&gt;=3.25,A100&lt;6.85,F100&gt;=2.5,A100&gt;=5.85,B100&gt;=3.15),5.4,IF(AND(H100&gt;=12.206,A100&lt;6.8,A100&gt;=6.05,D100&gt;=1.35,F100&lt;2.5,A100&gt;=5.3,B100&lt;3.15),4.5,IF(AND(G100&gt;=0.439,G100&lt;0.622,H100&lt;13.29,A100&lt;7.05,F100&gt;=2.5,A100&gt;=5.3,B100&lt;3.15),5.667,IF(AND(G100&lt;0.227,H100&gt;=8.834,G100&lt;0.858,D100&lt;0.45,A100&lt;5.05,A100&lt;5.85,B100&gt;=3.15),1.4,IF(AND(G100&gt;=0.227,H100&gt;=8.834,G100&lt;0.858,D100&lt;0.45,A100&lt;5.05,A100&lt;5.85,B100&gt;=3.15),1.3,IF(AND(G100&gt;=0.934,B100&lt;3.75,D100&lt;0.35,B100&gt;=3.35,A100&gt;=5.05,A100&lt;5.85,B100&gt;=3.15),1.7,IF(AND(G100&lt;0.823,B100&gt;=3.75,D100&lt;0.35,B100&gt;=3.35,A100&gt;=5.05,A100&lt;5.85,B100&gt;=3.15),1.55,IF(AND(G100&gt;=0.823,B100&gt;=3.75,D100&lt;0.35,B100&gt;=3.35,A100&gt;=5.05,A100&lt;5.85,B100&gt;=3.15),1.5,IF(AND(A100&lt;6.2,H100&lt;12.206,A100&lt;6.8,A100&gt;=6.05,D100&gt;=1.35,F100&lt;2.5,A100&gt;=5.3,B100&lt;3.15),4.6,IF(AND(A100&gt;=6.2,H100&lt;12.206,A100&lt;6.8,A100&gt;=6.05,D100&gt;=1.35,F100&lt;2.5,A100&gt;=5.3,B100&lt;3.15),4.74,IF(AND(H100&gt;=10.667,G100&lt;0.439,G100&lt;0.622,H100&lt;13.29,A100&lt;7.05,F100&gt;=2.5,A100&gt;=5.3,B100&lt;3.15),5.6,IF(AND(H100&lt;13.67,G100&lt;0.934,B100&lt;3.75,D100&lt;0.35,B100&gt;=3.35,A100&gt;=5.05,A100&lt;5.85,B100&gt;=3.15),1.48,IF(AND(H100&gt;=13.67,G100&lt;0.934,B100&lt;3.75,D100&lt;0.35,B100&gt;=3.35,A100&gt;=5.05,A100&lt;5.85,B100&gt;=3.15),1.3,IF(AND(G100&lt;0.301,H100&lt;10.667,G100&lt;0.439,G100&lt;0.622,H100&lt;13.29,A100&lt;7.05,F100&gt;=2.5,A100&gt;=5.3,B100&lt;3.15),5.2,IF(AND(G100&gt;=0.301,H100&lt;10.667,G100&lt;0.439,G100&lt;0.622,H100&lt;13.29,A100&lt;7.05,F100&gt;=2.5,A100&gt;=5.3,B100&lt;3.15),5.067,"shouldnthappen"))))))))))))))))))))))))))))))))))</f>
        <v>4.233</v>
      </c>
      <c r="BE100" s="1" t="n">
        <f aca="false">IF(AND(B100&gt;=3.85,A100&gt;=5.05,F100&lt;1.5),1.4,IF(AND(A100&lt;5.25,A100&lt;5.75,F100&gt;=1.5),3.15,IF(AND(A100&lt;4.95,B100&lt;3.15,A100&lt;5.05,F100&lt;1.5),1.46,IF(AND(A100&gt;=4.95,B100&lt;3.15,A100&lt;5.05,F100&lt;1.5),1.6,IF(AND(H100&lt;8.834,B100&gt;=3.15,A100&lt;5.05,F100&lt;1.5),1.4,IF(AND(D100&lt;0.25,B100&lt;3.85,A100&gt;=5.05,F100&lt;1.5),1.48,IF(AND(D100&gt;=0.25,B100&lt;3.85,A100&gt;=5.05,F100&lt;1.5),1.7,IF(AND(F100&gt;=2.5,A100&gt;=5.25,A100&lt;5.75,F100&gt;=1.5),4.9,IF(AND(H100&lt;12.45,H100&gt;=8.834,B100&gt;=3.15,A100&lt;5.05,F100&lt;1.5),1.25,IF(AND(H100&gt;=12.45,H100&gt;=8.834,B100&gt;=3.15,A100&lt;5.05,F100&lt;1.5),1.32,IF(AND(G100&lt;0.283,F100&lt;2.5,A100&gt;=5.25,A100&lt;5.75,F100&gt;=1.5),4.3,IF(AND(H100&lt;6.712,H100&lt;11.275,D100&lt;1.55,A100&gt;=5.75,F100&gt;=1.5),5,IF(AND(H100&lt;13.101,H100&gt;=11.275,D100&lt;1.55,A100&gt;=5.75,F100&gt;=1.5),3.933,IF(AND(H100&gt;=13.101,H100&gt;=11.275,D100&lt;1.55,A100&gt;=5.75,F100&gt;=1.5),4.5,IF(AND(A100&gt;=7.3,D100&lt;2.45,D100&gt;=1.55,A100&gt;=5.75,F100&gt;=1.5),6.7,IF(AND(B100&lt;3.45,D100&gt;=2.45,D100&gt;=1.55,A100&gt;=5.75,F100&gt;=1.5),5.925,IF(AND(B100&gt;=3.45,D100&gt;=2.45,D100&gt;=1.55,A100&gt;=5.75,F100&gt;=1.5),6.1,IF(AND(B100&gt;=2.8,G100&gt;=0.283,F100&lt;2.5,A100&gt;=5.25,A100&lt;5.75,F100&gt;=1.5),4.2,IF(AND(D100&lt;1.35,H100&gt;=6.712,H100&lt;11.275,D100&lt;1.55,A100&gt;=5.75,F100&gt;=1.5),4.35,IF(AND(D100&lt;1.05,B100&lt;2.8,G100&gt;=0.283,F100&lt;2.5,A100&gt;=5.25,A100&lt;5.75,F100&gt;=1.5),3.567,IF(AND(D100&gt;=1.05,B100&lt;2.8,G100&gt;=0.283,F100&lt;2.5,A100&gt;=5.25,A100&lt;5.75,F100&gt;=1.5),3.925,IF(AND(B100&lt;2.65,D100&gt;=1.35,H100&gt;=6.712,H100&lt;11.275,D100&lt;1.55,A100&gt;=5.75,F100&gt;=1.5),4.9,IF(AND(B100&gt;=2.65,D100&gt;=1.35,H100&gt;=6.712,H100&lt;11.275,D100&lt;1.55,A100&gt;=5.75,F100&gt;=1.5),4.625,IF(AND(H100&gt;=14.683,G100&gt;=0.628,A100&lt;7.3,D100&lt;2.45,D100&gt;=1.55,A100&gt;=5.75,F100&gt;=1.5),5.4,IF(AND(D100&lt;1.95,H100&lt;8.884,G100&lt;0.628,A100&lt;7.3,D100&lt;2.45,D100&gt;=1.55,A100&gt;=5.75,F100&gt;=1.5),5.1,IF(AND(D100&gt;=1.95,H100&lt;8.884,G100&lt;0.628,A100&lt;7.3,D100&lt;2.45,D100&gt;=1.55,A100&gt;=5.75,F100&gt;=1.5),5.22,IF(AND(A100&lt;6.05,H100&gt;=8.884,G100&lt;0.628,A100&lt;7.3,D100&lt;2.45,D100&gt;=1.55,A100&gt;=5.75,F100&gt;=1.5),5.1,IF(AND(G100&lt;0.817,H100&lt;14.683,G100&gt;=0.628,A100&lt;7.3,D100&lt;2.45,D100&gt;=1.55,A100&gt;=5.75,F100&gt;=1.5),4.967,IF(AND(G100&gt;=0.817,H100&lt;14.683,G100&gt;=0.628,A100&lt;7.3,D100&lt;2.45,D100&gt;=1.55,A100&gt;=5.75,F100&gt;=1.5),5.1,IF(AND(H100&lt;9.637,A100&gt;=6.05,H100&gt;=8.884,G100&lt;0.628,A100&lt;7.3,D100&lt;2.45,D100&gt;=1.55,A100&gt;=5.75,F100&gt;=1.5),5.9,IF(AND(D100&lt;1.85,H100&gt;=9.637,A100&gt;=6.05,H100&gt;=8.884,G100&lt;0.628,A100&lt;7.3,D100&lt;2.45,D100&gt;=1.55,A100&gt;=5.75,F100&gt;=1.5),5.733,IF(AND(G100&gt;=0.388,D100&gt;=1.85,H100&gt;=9.637,A100&gt;=6.05,H100&gt;=8.884,G100&lt;0.628,A100&lt;7.3,D100&lt;2.45,D100&gt;=1.55,A100&gt;=5.75,F100&gt;=1.5),5.64,IF(AND(B100&lt;2.95,G100&lt;0.388,D100&gt;=1.85,H100&gt;=9.637,A100&gt;=6.05,H100&gt;=8.884,G100&lt;0.628,A100&lt;7.3,D100&lt;2.45,D100&gt;=1.55,A100&gt;=5.75,F100&gt;=1.5),5.5,IF(AND(B100&gt;=2.95,G100&lt;0.388,D100&gt;=1.85,H100&gt;=9.637,A100&gt;=6.05,H100&gt;=8.884,G100&lt;0.628,A100&lt;7.3,D100&lt;2.45,D100&gt;=1.55,A100&gt;=5.75,F100&gt;=1.5),5.333,"shouldnthappen"))))))))))))))))))))))))))))))))))</f>
        <v>4.35</v>
      </c>
      <c r="BF100" s="1" t="n">
        <f aca="false">IF(AND(D100&gt;=0.35,F100&lt;1.5),1.65,IF(AND(H100&gt;=16.227,D100&gt;=1.55,F100&gt;=1.5),6.533,IF(AND(A100&gt;=5.45,G100&lt;0.174,D100&lt;0.35,F100&lt;1.5),1.7,IF(AND(D100&lt;0.15,G100&gt;=0.174,D100&lt;0.35,F100&lt;1.5),1.38,IF(AND(D100&gt;=1.15,D100&lt;1.25,D100&lt;1.55,F100&gt;=1.5),3.967,IF(AND(H100&lt;8.376,A100&lt;5.45,G100&lt;0.174,D100&lt;0.35,F100&lt;1.5),1.4,IF(AND(H100&gt;=8.376,A100&lt;5.45,G100&lt;0.174,D100&lt;0.35,F100&lt;1.5),1.5,IF(AND(B100&lt;3.1,D100&gt;=0.15,G100&gt;=0.174,D100&lt;0.35,F100&lt;1.5),1.475,IF(AND(H100&lt;10.258,D100&lt;1.15,D100&lt;1.25,D100&lt;1.55,F100&gt;=1.5),3.24,IF(AND(H100&gt;=10.258,D100&lt;1.15,D100&lt;1.25,D100&lt;1.55,F100&gt;=1.5),3.875,IF(AND(F100&gt;=2.5,H100&lt;10.927,D100&gt;=1.25,D100&lt;1.55,F100&gt;=1.5),5.05,IF(AND(D100&lt;1.35,H100&gt;=10.927,D100&gt;=1.25,D100&lt;1.55,F100&gt;=1.5),4.25,IF(AND(A100&gt;=6.95,D100&lt;1.75,H100&lt;16.227,D100&gt;=1.55,F100&gt;=1.5),5.8,IF(AND(B100&lt;3.3,B100&gt;=3.1,D100&gt;=0.15,G100&gt;=0.174,D100&lt;0.35,F100&lt;1.5),1.3,IF(AND(H100&lt;12.278,D100&gt;=1.35,H100&gt;=10.927,D100&gt;=1.25,D100&lt;1.55,F100&gt;=1.5),4.9,IF(AND(G100&lt;0.226,A100&lt;6.95,D100&lt;1.75,H100&lt;16.227,D100&gt;=1.55,F100&gt;=1.5),5,IF(AND(G100&gt;=0.226,A100&lt;6.95,D100&lt;1.75,H100&lt;16.227,D100&gt;=1.55,F100&gt;=1.5),4.62,IF(AND(H100&lt;9.35,B100&lt;2.95,D100&gt;=1.75,H100&lt;16.227,D100&gt;=1.55,F100&gt;=1.5),6.3,IF(AND(H100&gt;=9.35,B100&lt;2.95,D100&gt;=1.75,H100&lt;16.227,D100&gt;=1.55,F100&gt;=1.5),5.58,IF(AND(A100&lt;5.05,B100&gt;=3.3,B100&gt;=3.1,D100&gt;=0.15,G100&gt;=0.174,D100&lt;0.35,F100&lt;1.5),1.35,IF(AND(A100&gt;=5.05,B100&gt;=3.3,B100&gt;=3.1,D100&gt;=0.15,G100&gt;=0.174,D100&lt;0.35,F100&lt;1.5),1.46,IF(AND(B100&lt;2.8,A100&lt;5.65,F100&lt;2.5,H100&lt;10.927,D100&gt;=1.25,D100&lt;1.55,F100&gt;=1.5),4.075,IF(AND(B100&gt;=2.8,A100&lt;5.65,F100&lt;2.5,H100&lt;10.927,D100&gt;=1.25,D100&lt;1.55,F100&gt;=1.5),3.933,IF(AND(A100&lt;6.25,A100&gt;=5.65,F100&lt;2.5,H100&lt;10.927,D100&gt;=1.25,D100&lt;1.55,F100&gt;=1.5),4.533,IF(AND(A100&gt;=6.25,A100&gt;=5.65,F100&lt;2.5,H100&lt;10.927,D100&gt;=1.25,D100&lt;1.55,F100&gt;=1.5),4.3,IF(AND(A100&lt;6.5,H100&gt;=12.278,D100&gt;=1.35,H100&gt;=10.927,D100&gt;=1.25,D100&lt;1.55,F100&gt;=1.5),4.55,IF(AND(A100&gt;=6.5,H100&gt;=12.278,D100&gt;=1.35,H100&gt;=10.927,D100&gt;=1.25,D100&lt;1.55,F100&gt;=1.5),4.775,IF(AND(H100&lt;9.884,D100&lt;2.1,B100&gt;=2.95,D100&gt;=1.75,H100&lt;16.227,D100&gt;=1.55,F100&gt;=1.5),5.5,IF(AND(H100&gt;=9.884,D100&lt;2.1,B100&gt;=2.95,D100&gt;=1.75,H100&lt;16.227,D100&gt;=1.55,F100&gt;=1.5),5.1,IF(AND(H100&lt;10.393,D100&gt;=2.1,B100&gt;=2.95,D100&gt;=1.75,H100&lt;16.227,D100&gt;=1.55,F100&gt;=1.5),5.74,IF(AND(D100&lt;2.25,H100&gt;=10.393,D100&gt;=2.1,B100&gt;=2.95,D100&gt;=1.75,H100&lt;16.227,D100&gt;=1.55,F100&gt;=1.5),5.8,IF(AND(D100&gt;=2.25,H100&gt;=10.393,D100&gt;=2.1,B100&gt;=2.95,D100&gt;=1.75,H100&lt;16.227,D100&gt;=1.55,F100&gt;=1.5),5.4,"shouldnthappen"))))))))))))))))))))))))))))))))</f>
        <v>4.533</v>
      </c>
      <c r="BG100" s="1" t="n">
        <f aca="false">IF(AND(G100&lt;0.096,A100&lt;5.45),2.95,IF(AND(F100&gt;=1.5,G100&gt;=0.096,A100&lt;5.45),3,IF(AND(D100&lt;0.6,A100&lt;5.9,A100&gt;=5.45),1.4,IF(AND(F100&gt;=2.5,D100&gt;=0.6,A100&lt;5.9,A100&gt;=5.45),5.1,IF(AND(A100&lt;7.45,A100&gt;=7.05,A100&gt;=5.9,A100&gt;=5.45),6.167,IF(AND(B100&gt;=3.55,G100&lt;0.587,F100&lt;1.5,G100&gt;=0.096,A100&lt;5.45),1,IF(AND(A100&lt;5.05,G100&gt;=0.587,F100&lt;1.5,G100&gt;=0.096,A100&lt;5.45),1.35,IF(AND(B100&lt;2.75,D100&lt;1.7,A100&lt;7.05,A100&gt;=5.9,A100&gt;=5.45),4.9,IF(AND(A100&lt;6.2,D100&gt;=1.7,A100&lt;7.05,A100&gt;=5.9,A100&gt;=5.45),4.833,IF(AND(H100&lt;17.32,A100&gt;=7.45,A100&gt;=7.05,A100&gt;=5.9,A100&gt;=5.45),6.68,IF(AND(H100&gt;=17.32,A100&gt;=7.45,A100&gt;=7.05,A100&gt;=5.9,A100&gt;=5.45),6.4,IF(AND(G100&lt;0.161,B100&lt;3.55,G100&lt;0.587,F100&lt;1.5,G100&gt;=0.096,A100&lt;5.45),1.5,IF(AND(H100&lt;11.016,A100&gt;=5.05,G100&gt;=0.587,F100&lt;1.5,G100&gt;=0.096,A100&lt;5.45),1.633,IF(AND(H100&lt;11.001,G100&lt;0.372,F100&lt;2.5,D100&gt;=0.6,A100&lt;5.9,A100&gt;=5.45),4.133,IF(AND(H100&gt;=11.001,G100&lt;0.372,F100&lt;2.5,D100&gt;=0.6,A100&lt;5.9,A100&gt;=5.45),4.3,IF(AND(H100&lt;6.808,G100&gt;=0.372,F100&lt;2.5,D100&gt;=0.6,A100&lt;5.9,A100&gt;=5.45),4,IF(AND(A100&gt;=6.75,B100&gt;=2.75,D100&lt;1.7,A100&lt;7.05,A100&gt;=5.9,A100&gt;=5.45),4.84,IF(AND(H100&lt;12.467,G100&gt;=0.161,B100&lt;3.55,G100&lt;0.587,F100&lt;1.5,G100&gt;=0.096,A100&lt;5.45),1.3,IF(AND(D100&lt;0.25,H100&gt;=11.016,A100&gt;=5.05,G100&gt;=0.587,F100&lt;1.5,G100&gt;=0.096,A100&lt;5.45),1.52,IF(AND(D100&gt;=0.25,H100&gt;=11.016,A100&gt;=5.05,G100&gt;=0.587,F100&lt;1.5,G100&gt;=0.096,A100&lt;5.45),1.5,IF(AND(H100&lt;11.218,H100&gt;=6.808,G100&gt;=0.372,F100&lt;2.5,D100&gt;=0.6,A100&lt;5.9,A100&gt;=5.45),3.7,IF(AND(H100&gt;=11.218,H100&gt;=6.808,G100&gt;=0.372,F100&lt;2.5,D100&gt;=0.6,A100&lt;5.9,A100&gt;=5.45),3.9,IF(AND(B100&lt;2.95,A100&lt;6.75,B100&gt;=2.75,D100&lt;1.7,A100&lt;7.05,A100&gt;=5.9,A100&gt;=5.45),4.2,IF(AND(B100&gt;=2.95,A100&lt;6.75,B100&gt;=2.75,D100&lt;1.7,A100&lt;7.05,A100&gt;=5.9,A100&gt;=5.45),4.6,IF(AND(D100&gt;=2.45,A100&lt;6.85,A100&gt;=6.2,D100&gt;=1.7,A100&lt;7.05,A100&gt;=5.9,A100&gt;=5.45),5.9,IF(AND(G100&lt;0.312,A100&gt;=6.85,A100&gt;=6.2,D100&gt;=1.7,A100&lt;7.05,A100&gt;=5.9,A100&gt;=5.45),5.1,IF(AND(G100&gt;=0.312,A100&gt;=6.85,A100&gt;=6.2,D100&gt;=1.7,A100&lt;7.05,A100&gt;=5.9,A100&gt;=5.45),5.4,IF(AND(G100&lt;0.251,H100&gt;=12.467,G100&gt;=0.161,B100&lt;3.55,G100&lt;0.587,F100&lt;1.5,G100&gt;=0.096,A100&lt;5.45),1.35,IF(AND(G100&gt;=0.251,H100&gt;=12.467,G100&gt;=0.161,B100&lt;3.55,G100&lt;0.587,F100&lt;1.5,G100&gt;=0.096,A100&lt;5.45),1.467,IF(AND(G100&gt;=0.628,D100&lt;2.45,A100&lt;6.85,A100&gt;=6.2,D100&gt;=1.7,A100&lt;7.05,A100&gt;=5.9,A100&gt;=5.45),5.1,IF(AND(A100&gt;=6.75,G100&lt;0.628,D100&lt;2.45,A100&lt;6.85,A100&gt;=6.2,D100&gt;=1.7,A100&lt;7.05,A100&gt;=5.9,A100&gt;=5.45),5.9,IF(AND(H100&lt;11.824,A100&lt;6.75,G100&lt;0.628,D100&lt;2.45,A100&lt;6.85,A100&gt;=6.2,D100&gt;=1.7,A100&lt;7.05,A100&gt;=5.9,A100&gt;=5.45),5.44,IF(AND(H100&lt;14.378,H100&gt;=11.824,A100&lt;6.75,G100&lt;0.628,D100&lt;2.45,A100&lt;6.85,A100&gt;=6.2,D100&gt;=1.7,A100&lt;7.05,A100&gt;=5.9,A100&gt;=5.45),5.6,IF(AND(H100&gt;=14.378,H100&gt;=11.824,A100&lt;6.75,G100&lt;0.628,D100&lt;2.45,A100&lt;6.85,A100&gt;=6.2,D100&gt;=1.7,A100&lt;7.05,A100&gt;=5.9,A100&gt;=5.45),5.8,"shouldnthappen"))))))))))))))))))))))))))))))))))</f>
        <v>4.2</v>
      </c>
      <c r="BH100" s="1" t="n">
        <f aca="false">IF(AND(G100&gt;=0.905,F100&lt;1.5),1.8,IF(AND(H100&lt;5.523,G100&lt;0.905,F100&lt;1.5),1,IF(AND(D100&gt;=0.4,H100&gt;=5.523,G100&lt;0.905,F100&lt;1.5),1.7,IF(AND(G100&gt;=0.878,D100&lt;1.35,F100&lt;2.5,F100&gt;=1.5),4.4,IF(AND(A100&lt;5.4,D100&gt;=1.35,F100&lt;2.5,F100&gt;=1.5),3.9,IF(AND(G100&lt;0.177,B100&lt;3.15,F100&gt;=2.5,F100&gt;=1.5),6.15,IF(AND(H100&lt;10.393,B100&gt;=3.15,F100&gt;=2.5,F100&gt;=1.5),5.94,IF(AND(H100&gt;=10.393,B100&gt;=3.15,F100&gt;=2.5,F100&gt;=1.5),5.467,IF(AND(D100&gt;=1.25,G100&lt;0.878,D100&lt;1.35,F100&lt;2.5,F100&gt;=1.5),4.18,IF(AND(G100&gt;=0.709,A100&gt;=5.4,D100&gt;=1.35,F100&lt;2.5,F100&gt;=1.5),4.9,IF(AND(B100&lt;2.6,G100&gt;=0.177,B100&lt;3.15,F100&gt;=2.5,F100&gt;=1.5),4.8,IF(AND(A100&lt;4.35,A100&lt;5.05,D100&lt;0.4,H100&gt;=5.523,G100&lt;0.905,F100&lt;1.5),1.1,IF(AND(A100&gt;=5.6,A100&gt;=5.05,D100&lt;0.4,H100&gt;=5.523,G100&lt;0.905,F100&lt;1.5),1.7,IF(AND(D100&lt;1.05,D100&lt;1.25,G100&lt;0.878,D100&lt;1.35,F100&lt;2.5,F100&gt;=1.5),3.6,IF(AND(D100&gt;=1.55,G100&lt;0.709,A100&gt;=5.4,D100&gt;=1.35,F100&lt;2.5,F100&gt;=1.5),4.975,IF(AND(D100&lt;1.7,B100&gt;=2.6,G100&gt;=0.177,B100&lt;3.15,F100&gt;=2.5,F100&gt;=1.5),5.8,IF(AND(B100&lt;3.15,A100&gt;=4.35,A100&lt;5.05,D100&lt;0.4,H100&gt;=5.523,G100&lt;0.905,F100&lt;1.5),1.46,IF(AND(A100&gt;=5.45,A100&lt;5.6,A100&gt;=5.05,D100&lt;0.4,H100&gt;=5.523,G100&lt;0.905,F100&lt;1.5),1.35,IF(AND(H100&lt;10.974,D100&gt;=1.05,D100&lt;1.25,G100&lt;0.878,D100&lt;1.35,F100&lt;2.5,F100&gt;=1.5),3.8,IF(AND(H100&gt;=13.654,D100&lt;1.55,G100&lt;0.709,A100&gt;=5.4,D100&gt;=1.35,F100&lt;2.5,F100&gt;=1.5),4.725,IF(AND(A100&lt;4.5,B100&gt;=3.15,A100&gt;=4.35,A100&lt;5.05,D100&lt;0.4,H100&gt;=5.523,G100&lt;0.905,F100&lt;1.5),1.3,IF(AND(G100&lt;0.676,A100&lt;5.45,A100&lt;5.6,A100&gt;=5.05,D100&lt;0.4,H100&gt;=5.523,G100&lt;0.905,F100&lt;1.5),1.5,IF(AND(G100&gt;=0.676,A100&lt;5.45,A100&lt;5.6,A100&gt;=5.05,D100&lt;0.4,H100&gt;=5.523,G100&lt;0.905,F100&lt;1.5),1.55,IF(AND(A100&lt;5.7,H100&gt;=10.974,D100&gt;=1.05,D100&lt;1.25,G100&lt;0.878,D100&lt;1.35,F100&lt;2.5,F100&gt;=1.5),3.9,IF(AND(A100&gt;=5.7,H100&gt;=10.974,D100&gt;=1.05,D100&lt;1.25,G100&lt;0.878,D100&lt;1.35,F100&lt;2.5,F100&gt;=1.5),3.933,IF(AND(G100&gt;=0.644,H100&lt;13.654,D100&lt;1.55,G100&lt;0.709,A100&gt;=5.4,D100&gt;=1.35,F100&lt;2.5,F100&gt;=1.5),4.4,IF(AND(B100&lt;2.9,A100&lt;6.2,D100&gt;=1.7,B100&gt;=2.6,G100&gt;=0.177,B100&lt;3.15,F100&gt;=2.5,F100&gt;=1.5),5.02,IF(AND(B100&gt;=2.9,A100&lt;6.2,D100&gt;=1.7,B100&gt;=2.6,G100&gt;=0.177,B100&lt;3.15,F100&gt;=2.5,F100&gt;=1.5),4.8,IF(AND(D100&lt;2.2,A100&gt;=6.2,D100&gt;=1.7,B100&gt;=2.6,G100&gt;=0.177,B100&lt;3.15,F100&gt;=2.5,F100&gt;=1.5),5.325,IF(AND(D100&gt;=2.2,A100&gt;=6.2,D100&gt;=1.7,B100&gt;=2.6,G100&gt;=0.177,B100&lt;3.15,F100&gt;=2.5,F100&gt;=1.5),5.1,IF(AND(D100&lt;0.25,A100&gt;=4.5,B100&gt;=3.15,A100&gt;=4.35,A100&lt;5.05,D100&lt;0.4,H100&gt;=5.523,G100&lt;0.905,F100&lt;1.5),1.357,IF(AND(D100&gt;=0.25,A100&gt;=4.5,B100&gt;=3.15,A100&gt;=4.35,A100&lt;5.05,D100&lt;0.4,H100&gt;=5.523,G100&lt;0.905,F100&lt;1.5),1.333,IF(AND(H100&lt;10.723,G100&lt;0.644,H100&lt;13.654,D100&lt;1.55,G100&lt;0.709,A100&gt;=5.4,D100&gt;=1.35,F100&lt;2.5,F100&gt;=1.5),4.6,IF(AND(H100&gt;=10.723,G100&lt;0.644,H100&lt;13.654,D100&lt;1.55,G100&lt;0.709,A100&gt;=5.4,D100&gt;=1.35,F100&lt;2.5,F100&gt;=1.5),4.5,"shouldnthappen"))))))))))))))))))))))))))))))))))</f>
        <v>4.18</v>
      </c>
      <c r="BI100" s="1" t="n">
        <f aca="false">IF(AND(D100&gt;=0.8,A100&lt;5.45),3.9,IF(AND(D100&gt;=0.45,D100&lt;0.8,A100&lt;5.45),1.66,IF(AND(H100&lt;16.447,B100&gt;=3.45,A100&gt;=5.45),1.525,IF(AND(H100&gt;=16.447,B100&gt;=3.45,A100&gt;=5.45),6.4,IF(AND(H100&lt;5.245,D100&lt;0.45,D100&lt;0.8,A100&lt;5.45),1,IF(AND(A100&gt;=7.2,G100&lt;0.154,B100&lt;3.45,A100&gt;=5.45),6.7,IF(AND(D100&lt;1.65,A100&lt;7.2,G100&lt;0.154,B100&lt;3.45,A100&gt;=5.45),4.7,IF(AND(D100&gt;=1.65,A100&lt;7.2,G100&lt;0.154,B100&lt;3.45,A100&gt;=5.45),5.52,IF(AND(D100&gt;=0.25,A100&lt;5.05,H100&gt;=5.245,D100&lt;0.45,D100&lt;0.8,A100&lt;5.45),1.35,IF(AND(H100&lt;6.089,A100&gt;=5.05,H100&gt;=5.245,D100&lt;0.45,D100&lt;0.8,A100&lt;5.45),1.7,IF(AND(D100&lt;1.2,B100&lt;2.6,A100&lt;5.75,G100&gt;=0.154,B100&lt;3.45,A100&gt;=5.45),3.85,IF(AND(D100&gt;=1.2,B100&lt;2.6,A100&lt;5.75,G100&gt;=0.154,B100&lt;3.45,A100&gt;=5.45),4,IF(AND(D100&gt;=1.65,B100&gt;=2.6,A100&lt;5.75,G100&gt;=0.154,B100&lt;3.45,A100&gt;=5.45),4.9,IF(AND(G100&lt;0.353,F100&lt;2.5,A100&gt;=5.75,G100&gt;=0.154,B100&lt;3.45,A100&gt;=5.45),4.25,IF(AND(A100&gt;=7.25,F100&gt;=2.5,A100&gt;=5.75,G100&gt;=0.154,B100&lt;3.45,A100&gt;=5.45),6.45,IF(AND(H100&lt;11.218,D100&lt;0.25,A100&lt;5.05,H100&gt;=5.245,D100&lt;0.45,D100&lt;0.8,A100&lt;5.45),1.42,IF(AND(G100&lt;0.517,H100&gt;=6.089,A100&gt;=5.05,H100&gt;=5.245,D100&lt;0.45,D100&lt;0.8,A100&lt;5.45),1.44,IF(AND(G100&gt;=0.517,H100&gt;=6.089,A100&gt;=5.05,H100&gt;=5.245,D100&lt;0.45,D100&lt;0.8,A100&lt;5.45),1.54,IF(AND(H100&gt;=10.194,D100&lt;1.65,B100&gt;=2.6,A100&lt;5.75,G100&gt;=0.154,B100&lt;3.45,A100&gt;=5.45),4.35,IF(AND(B100&gt;=3.15,G100&gt;=0.353,F100&lt;2.5,A100&gt;=5.75,G100&gt;=0.154,B100&lt;3.45,A100&gt;=5.45),4.7,IF(AND(H100&lt;7.716,A100&lt;7.25,F100&gt;=2.5,A100&gt;=5.75,G100&gt;=0.154,B100&lt;3.45,A100&gt;=5.45),5.04,IF(AND(G100&lt;0.175,H100&gt;=11.218,D100&lt;0.25,A100&lt;5.05,H100&gt;=5.245,D100&lt;0.45,D100&lt;0.8,A100&lt;5.45),1.5,IF(AND(H100&lt;7.713,H100&lt;10.194,D100&lt;1.65,B100&gt;=2.6,A100&lt;5.75,G100&gt;=0.154,B100&lt;3.45,A100&gt;=5.45),4.1,IF(AND(H100&gt;=7.713,H100&lt;10.194,D100&lt;1.65,B100&gt;=2.6,A100&lt;5.75,G100&gt;=0.154,B100&lt;3.45,A100&gt;=5.45),4.2,IF(AND(B100&gt;=3.05,B100&lt;3.15,G100&gt;=0.353,F100&lt;2.5,A100&gt;=5.75,G100&gt;=0.154,B100&lt;3.45,A100&gt;=5.45),4.4,IF(AND(D100&gt;=2.45,H100&gt;=7.716,A100&lt;7.25,F100&gt;=2.5,A100&gt;=5.75,G100&gt;=0.154,B100&lt;3.45,A100&gt;=5.45),5.85,IF(AND(D100&lt;0.15,G100&gt;=0.175,H100&gt;=11.218,D100&lt;0.25,A100&lt;5.05,H100&gt;=5.245,D100&lt;0.45,D100&lt;0.8,A100&lt;5.45),1.1,IF(AND(H100&gt;=16.317,B100&lt;3.05,B100&lt;3.15,G100&gt;=0.353,F100&lt;2.5,A100&gt;=5.75,G100&gt;=0.154,B100&lt;3.45,A100&gt;=5.45),4.8,IF(AND(G100&gt;=0.857,D100&lt;2.45,H100&gt;=7.716,A100&lt;7.25,F100&gt;=2.5,A100&gt;=5.75,G100&gt;=0.154,B100&lt;3.45,A100&gt;=5.45),5.05,IF(AND(G100&lt;0.245,D100&gt;=0.15,G100&gt;=0.175,H100&gt;=11.218,D100&lt;0.25,A100&lt;5.05,H100&gt;=5.245,D100&lt;0.45,D100&lt;0.8,A100&lt;5.45),1.3,IF(AND(G100&gt;=0.245,D100&gt;=0.15,G100&gt;=0.175,H100&gt;=11.218,D100&lt;0.25,A100&lt;5.05,H100&gt;=5.245,D100&lt;0.45,D100&lt;0.8,A100&lt;5.45),1.22,IF(AND(B100&lt;2.85,H100&lt;16.317,B100&lt;3.05,B100&lt;3.15,G100&gt;=0.353,F100&lt;2.5,A100&gt;=5.75,G100&gt;=0.154,B100&lt;3.45,A100&gt;=5.45),4.6,IF(AND(B100&gt;=2.85,H100&lt;16.317,B100&lt;3.05,B100&lt;3.15,G100&gt;=0.353,F100&lt;2.5,A100&gt;=5.75,G100&gt;=0.154,B100&lt;3.45,A100&gt;=5.45),4.633,IF(AND(D100&lt;1.85,G100&lt;0.857,D100&lt;2.45,H100&gt;=7.716,A100&lt;7.25,F100&gt;=2.5,A100&gt;=5.75,G100&gt;=0.154,B100&lt;3.45,A100&gt;=5.45),5.8,IF(AND(H100&lt;11.297,D100&gt;=1.85,G100&lt;0.857,D100&lt;2.45,H100&gt;=7.716,A100&lt;7.25,F100&gt;=2.5,A100&gt;=5.75,G100&gt;=0.154,B100&lt;3.45,A100&gt;=5.45),5.3,IF(AND(G100&lt;0.388,H100&gt;=11.297,D100&gt;=1.85,G100&lt;0.857,D100&lt;2.45,H100&gt;=7.716,A100&lt;7.25,F100&gt;=2.5,A100&gt;=5.75,G100&gt;=0.154,B100&lt;3.45,A100&gt;=5.45),5.4,IF(AND(G100&gt;=0.388,H100&gt;=11.297,D100&gt;=1.85,G100&lt;0.857,D100&lt;2.45,H100&gt;=7.716,A100&lt;7.25,F100&gt;=2.5,A100&gt;=5.75,G100&gt;=0.154,B100&lt;3.45,A100&gt;=5.45),5.6,"shouldnthappen")))))))))))))))))))))))))))))))))))))</f>
        <v>4.633</v>
      </c>
      <c r="BJ100" s="1" t="n">
        <f aca="false">IF(AND(F100&gt;=2,B100&gt;=3.35),6.1,IF(AND(H100&gt;=12.719,F100&lt;1.5,B100&lt;3.35),1.567,IF(AND(H100&lt;5.245,F100&lt;2,B100&gt;=3.35),1,IF(AND(D100&lt;0.15,H100&lt;12.719,F100&lt;1.5,B100&lt;3.35),1.5,IF(AND(D100&gt;=0.35,H100&gt;=5.245,F100&lt;2,B100&gt;=3.35),1.6,IF(AND(A100&lt;4.9,D100&gt;=0.15,H100&lt;12.719,F100&lt;1.5,B100&lt;3.35),1.36,IF(AND(B100&lt;2.65,G100&lt;0.572,D100&lt;1.45,F100&gt;=1.5,B100&lt;3.35),3.5,IF(AND(A100&lt;6.1,F100&lt;2.5,D100&gt;=1.45,F100&gt;=1.5,B100&lt;3.35),5.1,IF(AND(G100&gt;=0.607,D100&lt;0.35,H100&gt;=5.245,F100&lt;2,B100&gt;=3.35),1.65,IF(AND(G100&lt;0.546,A100&gt;=4.9,D100&gt;=0.15,H100&lt;12.719,F100&lt;1.5,B100&lt;3.35),1.2,IF(AND(G100&gt;=0.546,A100&gt;=4.9,D100&gt;=0.15,H100&lt;12.719,F100&lt;1.5,B100&lt;3.35),1.4,IF(AND(A100&gt;=6.3,B100&gt;=2.65,G100&lt;0.572,D100&lt;1.45,F100&gt;=1.5,B100&lt;3.35),4.8,IF(AND(D100&lt;1.15,B100&lt;2.85,G100&gt;=0.572,D100&lt;1.45,F100&gt;=1.5,B100&lt;3.35),3.9,IF(AND(B100&gt;=3.15,B100&gt;=2.85,G100&gt;=0.572,D100&lt;1.45,F100&gt;=1.5,B100&lt;3.35),4.7,IF(AND(B100&lt;2.95,A100&gt;=6.1,F100&lt;2.5,D100&gt;=1.45,F100&gt;=1.5,B100&lt;3.35),4.533,IF(AND(B100&gt;=2.95,A100&gt;=6.1,F100&lt;2.5,D100&gt;=1.45,F100&gt;=1.5,B100&lt;3.35),4.75,IF(AND(A100&gt;=6.7,G100&lt;0.107,F100&gt;=2.5,D100&gt;=1.45,F100&gt;=1.5,B100&lt;3.35),5.7,IF(AND(G100&gt;=0.385,G100&lt;0.607,D100&lt;0.35,H100&gt;=5.245,F100&lt;2,B100&gt;=3.35),1.325,IF(AND(D100&lt;1.25,A100&lt;6.3,B100&gt;=2.65,G100&lt;0.572,D100&lt;1.45,F100&gt;=1.5,B100&lt;3.35),4,IF(AND(D100&gt;=1.25,A100&lt;6.3,B100&gt;=2.65,G100&lt;0.572,D100&lt;1.45,F100&gt;=1.5,B100&lt;3.35),4.18,IF(AND(G100&lt;0.907,D100&gt;=1.15,B100&lt;2.85,G100&gt;=0.572,D100&lt;1.45,F100&gt;=1.5,B100&lt;3.35),4,IF(AND(G100&gt;=0.907,D100&gt;=1.15,B100&lt;2.85,G100&gt;=0.572,D100&lt;1.45,F100&gt;=1.5,B100&lt;3.35),4.4,IF(AND(H100&lt;8.326,B100&lt;3.15,B100&gt;=2.85,G100&gt;=0.572,D100&lt;1.45,F100&gt;=1.5,B100&lt;3.35),3.6,IF(AND(H100&gt;=8.326,B100&lt;3.15,B100&gt;=2.85,G100&gt;=0.572,D100&lt;1.45,F100&gt;=1.5,B100&lt;3.35),4.48,IF(AND(B100&lt;2.95,A100&lt;6.7,G100&lt;0.107,F100&gt;=2.5,D100&gt;=1.45,F100&gt;=1.5,B100&lt;3.35),5.6,IF(AND(B100&gt;=2.95,A100&lt;6.7,G100&lt;0.107,F100&gt;=2.5,D100&gt;=1.45,F100&gt;=1.5,B100&lt;3.35),5.5,IF(AND(G100&lt;0.205,G100&lt;0.432,G100&gt;=0.107,F100&gt;=2.5,D100&gt;=1.45,F100&gt;=1.5,B100&lt;3.35),5.3,IF(AND(B100&gt;=3.05,G100&gt;=0.432,G100&gt;=0.107,F100&gt;=2.5,D100&gt;=1.45,F100&gt;=1.5,B100&lt;3.35),5.86,IF(AND(H100&gt;=14.057,G100&lt;0.385,G100&lt;0.607,D100&lt;0.35,H100&gt;=5.245,F100&lt;2,B100&gt;=3.35),1.7,IF(AND(D100&lt;1.7,G100&gt;=0.205,G100&lt;0.432,G100&gt;=0.107,F100&gt;=2.5,D100&gt;=1.45,F100&gt;=1.5,B100&lt;3.35),5,IF(AND(G100&lt;0.779,B100&lt;3.05,G100&gt;=0.432,G100&gt;=0.107,F100&gt;=2.5,D100&gt;=1.45,F100&gt;=1.5,B100&lt;3.35),4.9,IF(AND(G100&gt;=0.779,B100&lt;3.05,G100&gt;=0.432,G100&gt;=0.107,F100&gt;=2.5,D100&gt;=1.45,F100&gt;=1.5,B100&lt;3.35),5.533,IF(AND(D100&gt;=0.25,H100&lt;14.057,G100&lt;0.385,G100&lt;0.607,D100&lt;0.35,H100&gt;=5.245,F100&lt;2,B100&gt;=3.35),1.4,IF(AND(B100&lt;2.85,D100&gt;=1.7,G100&gt;=0.205,G100&lt;0.432,G100&gt;=0.107,F100&gt;=2.5,D100&gt;=1.45,F100&gt;=1.5,B100&lt;3.35),5.1,IF(AND(B100&gt;=2.85,D100&gt;=1.7,G100&gt;=0.205,G100&lt;0.432,G100&gt;=0.107,F100&gt;=2.5,D100&gt;=1.45,F100&gt;=1.5,B100&lt;3.35),5.15,IF(AND(A100&lt;5.1,D100&lt;0.25,H100&lt;14.057,G100&lt;0.385,G100&lt;0.607,D100&lt;0.35,H100&gt;=5.245,F100&lt;2,B100&gt;=3.35),1.4,IF(AND(A100&gt;=5.1,D100&lt;0.25,H100&lt;14.057,G100&lt;0.385,G100&lt;0.607,D100&lt;0.35,H100&gt;=5.245,F100&lt;2,B100&gt;=3.35),1.5,"shouldnthappen")))))))))))))))))))))))))))))))))))))</f>
        <v>4.18</v>
      </c>
    </row>
    <row r="101" customFormat="false" ht="13.8" hidden="false" customHeight="false" outlineLevel="0" collapsed="false">
      <c r="A101" s="1" t="n">
        <v>5.1</v>
      </c>
      <c r="B101" s="1" t="n">
        <v>2.5</v>
      </c>
      <c r="C101" s="1" t="n">
        <v>3</v>
      </c>
      <c r="D101" s="1" t="n">
        <v>1.1</v>
      </c>
      <c r="E101" s="1" t="s">
        <v>92</v>
      </c>
      <c r="F101" s="1" t="n">
        <v>2</v>
      </c>
      <c r="G101" s="1" t="n">
        <v>0.839397878618911</v>
      </c>
      <c r="H101" s="16" t="n">
        <v>8.34874792946503</v>
      </c>
      <c r="I101" s="11" t="n">
        <f aca="false">C101</f>
        <v>3</v>
      </c>
      <c r="J101" s="1" t="n">
        <f aca="false">AVERAGE(M101:BJ101)</f>
        <v>3.42528</v>
      </c>
      <c r="K101" s="15" t="n">
        <f aca="false">1-SQRT(VAR(M101:BJ101, I101)) / AVERAGE(M101:BJ101)</f>
        <v>0.869927297409556</v>
      </c>
      <c r="L101" s="1" t="n">
        <f aca="false">(J101-I101)/I101</f>
        <v>0.14176</v>
      </c>
      <c r="M101" s="1" t="n">
        <f aca="false">IF(AND(H101&gt;=16.241,B101&gt;=3.35),6.4,IF(AND(D101&gt;=0.75,A101&lt;5.15,B101&lt;3.35),4.1,IF(AND(D101&gt;=1.5,H101&lt;16.241,B101&gt;=3.35),5.767,IF(AND(B101&gt;=3.25,D101&lt;0.75,A101&lt;5.15,B101&lt;3.35),1.58,IF(AND(A101&lt;4.95,D101&lt;1.5,H101&lt;16.241,B101&gt;=3.35),1.4,IF(AND(A101&lt;4.5,B101&lt;3.25,D101&lt;0.75,A101&lt;5.15,B101&lt;3.35),1.26,IF(AND(A101&gt;=4.5,B101&lt;3.25,D101&lt;0.75,A101&lt;5.15,B101&lt;3.35),1.48,IF(AND(G101&lt;0.356,H101&lt;12.557,D101&lt;1.45,A101&gt;=5.15,B101&lt;3.35),4.267,IF(AND(D101&lt;1.25,H101&gt;=12.557,D101&lt;1.45,A101&gt;=5.15,B101&lt;3.35),4.05,IF(AND(D101&gt;=1.35,G101&gt;=0.356,H101&lt;12.557,D101&lt;1.45,A101&gt;=5.15,B101&lt;3.35),4.25,IF(AND(H101&lt;15.086,D101&gt;=1.25,H101&gt;=12.557,D101&lt;1.45,A101&gt;=5.15,B101&lt;3.35),4.4,IF(AND(F101&lt;2.5,G101&gt;=0.44,D101&lt;2.05,D101&gt;=1.45,A101&gt;=5.15,B101&lt;3.35),4.7,IF(AND(H101&lt;10.391,B101&lt;3.15,D101&gt;=2.05,D101&gt;=1.45,A101&gt;=5.15,B101&lt;3.35),5.1,IF(AND(G101&lt;0.505,B101&gt;=3.15,D101&gt;=2.05,D101&gt;=1.45,A101&gt;=5.15,B101&lt;3.35),5.7,IF(AND(G101&gt;=0.505,B101&gt;=3.15,D101&gt;=2.05,D101&gt;=1.45,A101&gt;=5.15,B101&lt;3.35),5.95,IF(AND(D101&gt;=0.5,G101&lt;0.905,A101&gt;=4.95,D101&lt;1.5,H101&lt;16.241,B101&gt;=3.35),1.6,IF(AND(B101&lt;3.6,G101&gt;=0.905,A101&gt;=4.95,D101&lt;1.5,H101&lt;16.241,B101&gt;=3.35),1.7,IF(AND(B101&gt;=3.6,G101&gt;=0.905,A101&gt;=4.95,D101&lt;1.5,H101&lt;16.241,B101&gt;=3.35),1.767,IF(AND(A101&gt;=5.7,D101&lt;1.35,G101&gt;=0.356,H101&lt;12.557,D101&lt;1.45,A101&gt;=5.15,B101&lt;3.35),3.9,IF(AND(A101&lt;6.35,H101&gt;=15.086,D101&gt;=1.25,H101&gt;=12.557,D101&lt;1.45,A101&gt;=5.15,B101&lt;3.35),4.7,IF(AND(A101&gt;=6.35,H101&gt;=15.086,D101&gt;=1.25,H101&gt;=12.557,D101&lt;1.45,A101&gt;=5.15,B101&lt;3.35),4.6,IF(AND(H101&lt;9.252,D101&lt;1.55,G101&lt;0.44,D101&lt;2.05,D101&gt;=1.45,A101&gt;=5.15,B101&lt;3.35),5.08,IF(AND(H101&gt;=9.252,D101&lt;1.55,G101&lt;0.44,D101&lt;2.05,D101&gt;=1.45,A101&gt;=5.15,B101&lt;3.35),4.7,IF(AND(H101&lt;8.477,D101&gt;=1.55,G101&lt;0.44,D101&lt;2.05,D101&gt;=1.45,A101&gt;=5.15,B101&lt;3.35),5.1,IF(AND(H101&gt;=8.477,D101&gt;=1.55,G101&lt;0.44,D101&lt;2.05,D101&gt;=1.45,A101&gt;=5.15,B101&lt;3.35),5.4,IF(AND(H101&lt;8.435,F101&gt;=2.5,G101&gt;=0.44,D101&lt;2.05,D101&gt;=1.45,A101&gt;=5.15,B101&lt;3.35),5.1,IF(AND(H101&gt;=8.435,F101&gt;=2.5,G101&gt;=0.44,D101&lt;2.05,D101&gt;=1.45,A101&gt;=5.15,B101&lt;3.35),4.86,IF(AND(G101&lt;0.543,H101&gt;=10.391,B101&lt;3.15,D101&gt;=2.05,D101&gt;=1.45,A101&gt;=5.15,B101&lt;3.35),5.56,IF(AND(G101&gt;=0.543,H101&gt;=10.391,B101&lt;3.15,D101&gt;=2.05,D101&gt;=1.45,A101&gt;=5.15,B101&lt;3.35),5.8,IF(AND(A101&lt;5.05,D101&lt;0.5,G101&lt;0.905,A101&gt;=4.95,D101&lt;1.5,H101&lt;16.241,B101&gt;=3.35),1.3,IF(AND(H101&lt;6.583,A101&lt;5.7,D101&lt;1.35,G101&gt;=0.356,H101&lt;12.557,D101&lt;1.45,A101&gt;=5.15,B101&lt;3.35),4,IF(AND(G101&lt;0.585,A101&gt;=5.05,D101&lt;0.5,G101&lt;0.905,A101&gt;=4.95,D101&lt;1.5,H101&lt;16.241,B101&gt;=3.35),1.475,IF(AND(G101&lt;0.62,H101&gt;=6.583,A101&lt;5.7,D101&lt;1.35,G101&gt;=0.356,H101&lt;12.557,D101&lt;1.45,A101&gt;=5.15,B101&lt;3.35),3.75,IF(AND(G101&gt;=0.62,H101&gt;=6.583,A101&lt;5.7,D101&lt;1.35,G101&gt;=0.356,H101&lt;12.557,D101&lt;1.45,A101&gt;=5.15,B101&lt;3.35),3.6,IF(AND(B101&lt;3.75,G101&gt;=0.585,A101&gt;=5.05,D101&lt;0.5,G101&lt;0.905,A101&gt;=4.95,D101&lt;1.5,H101&lt;16.241,B101&gt;=3.35),1.5,IF(AND(B101&gt;=3.75,G101&gt;=0.585,A101&gt;=5.05,D101&lt;0.5,G101&lt;0.905,A101&gt;=4.95,D101&lt;1.5,H101&lt;16.241,B101&gt;=3.35),1.6,"shouldnthappen"))))))))))))))))))))))))))))))))))))</f>
        <v>4.1</v>
      </c>
      <c r="N101" s="1" t="n">
        <f aca="false">IF(AND(H101&lt;5.245,B101&lt;3.65,F101&lt;1.5),1,IF(AND(H101&gt;=14.096,B101&gt;=3.65,F101&lt;1.5),1.65,IF(AND(A101&gt;=5.45,H101&gt;=5.245,B101&lt;3.65,F101&lt;1.5),1.3,IF(AND(H101&gt;=13.586,H101&lt;14.096,B101&gt;=3.65,F101&lt;1.5),1.3,IF(AND(H101&lt;10.258,D101&lt;1.25,F101&lt;2.5,F101&gt;=1.5),3.38,IF(AND(H101&lt;6.982,D101&gt;=1.25,F101&lt;2.5,F101&gt;=1.5),3.96,IF(AND(H101&gt;=13.646,D101&lt;2.05,F101&gt;=2.5,F101&gt;=1.5),6.1,IF(AND(B101&lt;3.05,A101&lt;5.45,H101&gt;=5.245,B101&lt;3.65,F101&lt;1.5),1.375,IF(AND(H101&lt;6.543,H101&lt;13.586,H101&lt;14.096,B101&gt;=3.65,F101&lt;1.5),1.4,IF(AND(H101&gt;=6.543,H101&lt;13.586,H101&lt;14.096,B101&gt;=3.65,F101&lt;1.5),1.5,IF(AND(H101&lt;11.522,H101&gt;=10.258,D101&lt;1.25,F101&lt;2.5,F101&gt;=1.5),3.733,IF(AND(H101&gt;=11.522,H101&gt;=10.258,D101&lt;1.25,F101&lt;2.5,F101&gt;=1.5),3.92,IF(AND(H101&lt;5.767,H101&lt;13.646,D101&lt;2.05,F101&gt;=2.5,F101&gt;=1.5),4.5,IF(AND(A101&lt;6.8,B101&lt;3.15,D101&gt;=2.05,F101&gt;=2.5,F101&gt;=1.5),5.6,IF(AND(A101&gt;=6.8,B101&lt;3.15,D101&gt;=2.05,F101&gt;=2.5,F101&gt;=1.5),5.1,IF(AND(B101&lt;3.25,B101&gt;=3.15,D101&gt;=2.05,F101&gt;=2.5,F101&gt;=1.5),5.8,IF(AND(B101&gt;=3.25,B101&gt;=3.15,D101&gt;=2.05,F101&gt;=2.5,F101&gt;=1.5),5.65,IF(AND(B101&lt;3.15,B101&gt;=3.05,A101&lt;5.45,H101&gt;=5.245,B101&lt;3.65,F101&lt;1.5),1.5,IF(AND(G101&gt;=0.735,H101&lt;13.665,H101&gt;=6.982,D101&gt;=1.25,F101&lt;2.5,F101&gt;=1.5),4.2,IF(AND(H101&lt;14.03,H101&gt;=13.665,H101&gt;=6.982,D101&gt;=1.25,F101&lt;2.5,F101&gt;=1.5),4.8,IF(AND(A101&gt;=6.6,H101&gt;=5.767,H101&lt;13.646,D101&lt;2.05,F101&gt;=2.5,F101&gt;=1.5),6.05,IF(AND(G101&gt;=0.934,B101&gt;=3.15,B101&gt;=3.05,A101&lt;5.45,H101&gt;=5.245,B101&lt;3.65,F101&lt;1.5),1.7,IF(AND(D101&gt;=1.55,G101&lt;0.735,H101&lt;13.665,H101&gt;=6.982,D101&gt;=1.25,F101&lt;2.5,F101&gt;=1.5),5.1,IF(AND(D101&lt;1.45,H101&gt;=14.03,H101&gt;=13.665,H101&gt;=6.982,D101&gt;=1.25,F101&lt;2.5,F101&gt;=1.5),4.7,IF(AND(D101&gt;=1.45,H101&gt;=14.03,H101&gt;=13.665,H101&gt;=6.982,D101&gt;=1.25,F101&lt;2.5,F101&gt;=1.5),4.5,IF(AND(A101&gt;=6.2,A101&lt;6.6,H101&gt;=5.767,H101&lt;13.646,D101&lt;2.05,F101&gt;=2.5,F101&gt;=1.5),5.325,IF(AND(B101&lt;3.25,G101&lt;0.934,B101&gt;=3.15,B101&gt;=3.05,A101&lt;5.45,H101&gt;=5.245,B101&lt;3.65,F101&lt;1.5),1.3,IF(AND(D101&lt;1.35,D101&lt;1.55,G101&lt;0.735,H101&lt;13.665,H101&gt;=6.982,D101&gt;=1.25,F101&lt;2.5,F101&gt;=1.5),4.25,IF(AND(H101&lt;8.435,A101&lt;6.2,A101&lt;6.6,H101&gt;=5.767,H101&lt;13.646,D101&lt;2.05,F101&gt;=2.5,F101&gt;=1.5),5.1,IF(AND(H101&gt;=8.435,A101&lt;6.2,A101&lt;6.6,H101&gt;=5.767,H101&lt;13.646,D101&lt;2.05,F101&gt;=2.5,F101&gt;=1.5),4.9,IF(AND(A101&gt;=5.15,B101&gt;=3.25,G101&lt;0.934,B101&gt;=3.15,B101&gt;=3.05,A101&lt;5.45,H101&gt;=5.245,B101&lt;3.65,F101&lt;1.5),1.5,IF(AND(B101&lt;2.9,D101&gt;=1.35,D101&lt;1.55,G101&lt;0.735,H101&lt;13.665,H101&gt;=6.982,D101&gt;=1.25,F101&lt;2.5,F101&gt;=1.5),4.6,IF(AND(B101&gt;=2.9,D101&gt;=1.35,D101&lt;1.55,G101&lt;0.735,H101&lt;13.665,H101&gt;=6.982,D101&gt;=1.25,F101&lt;2.5,F101&gt;=1.5),4.52,IF(AND(G101&gt;=0.862,A101&lt;5.15,B101&gt;=3.25,G101&lt;0.934,B101&gt;=3.15,B101&gt;=3.05,A101&lt;5.45,H101&gt;=5.245,B101&lt;3.65,F101&lt;1.5),1.5,IF(AND(H101&lt;9.35,G101&lt;0.862,A101&lt;5.15,B101&gt;=3.25,G101&lt;0.934,B101&gt;=3.15,B101&gt;=3.05,A101&lt;5.45,H101&gt;=5.245,B101&lt;3.65,F101&lt;1.5),1.38,IF(AND(H101&gt;=9.35,G101&lt;0.862,A101&lt;5.15,B101&gt;=3.25,G101&lt;0.934,B101&gt;=3.15,B101&gt;=3.05,A101&lt;5.45,H101&gt;=5.245,B101&lt;3.65,F101&lt;1.5),1.4,"shouldnthappen"))))))))))))))))))))))))))))))))))))</f>
        <v>3.38</v>
      </c>
      <c r="O101" s="1" t="n">
        <f aca="false">IF(AND(B101&lt;2.75,A101&lt;5.55),3.96,IF(AND(H101&lt;9.205,A101&lt;5.9,A101&gt;=5.55),3.85,IF(AND(A101&lt;4.35,D101&lt;0.35,B101&gt;=2.75,A101&lt;5.55),1.1,IF(AND(B101&lt;3.65,D101&gt;=0.35,B101&gt;=2.75,A101&lt;5.55),1.65,IF(AND(B101&gt;=3.65,D101&gt;=0.35,B101&gt;=2.75,A101&lt;5.55),1.9,IF(AND(G101&gt;=0.732,H101&gt;=9.205,A101&lt;5.9,A101&gt;=5.55),4.9,IF(AND(G101&lt;0.273,G101&lt;0.732,H101&gt;=9.205,A101&lt;5.9,A101&gt;=5.55),4.5,IF(AND(A101&lt;6.3,G101&lt;0.422,F101&lt;2.5,A101&gt;=5.9,A101&gt;=5.55),5.1,IF(AND(A101&gt;=6.3,G101&lt;0.422,F101&lt;2.5,A101&gt;=5.9,A101&gt;=5.55),4.76,IF(AND(B101&lt;2.4,G101&gt;=0.422,F101&lt;2.5,A101&gt;=5.9,A101&gt;=5.55),4.45,IF(AND(A101&gt;=7,G101&gt;=0.628,F101&gt;=2.5,A101&gt;=5.9,A101&gt;=5.55),6.45,IF(AND(D101&lt;0.15,H101&lt;13.924,A101&gt;=4.35,D101&lt;0.35,B101&gt;=2.75,A101&lt;5.55),1.5,IF(AND(B101&lt;3.15,H101&gt;=13.924,A101&gt;=4.35,D101&lt;0.35,B101&gt;=2.75,A101&lt;5.55),1.56,IF(AND(B101&gt;=3.15,H101&gt;=13.924,A101&gt;=4.35,D101&lt;0.35,B101&gt;=2.75,A101&lt;5.55),1.3,IF(AND(H101&lt;14.316,G101&gt;=0.273,G101&lt;0.732,H101&gt;=9.205,A101&lt;5.9,A101&gt;=5.55),3.95,IF(AND(H101&gt;=14.316,G101&gt;=0.273,G101&lt;0.732,H101&gt;=9.205,A101&lt;5.9,A101&gt;=5.55),4.1,IF(AND(A101&lt;6.2,B101&gt;=2.4,G101&gt;=0.422,F101&lt;2.5,A101&gt;=5.9,A101&gt;=5.55),4.3,IF(AND(A101&gt;=7.05,G101&lt;0.364,G101&lt;0.628,F101&gt;=2.5,A101&gt;=5.9,A101&gt;=5.55),6.1,IF(AND(A101&gt;=7.55,G101&gt;=0.364,G101&lt;0.628,F101&gt;=2.5,A101&gt;=5.9,A101&gt;=5.55),6.4,IF(AND(A101&lt;6.15,A101&lt;7,G101&gt;=0.628,F101&gt;=2.5,A101&gt;=5.9,A101&gt;=5.55),4.9,IF(AND(D101&lt;1.45,A101&gt;=6.2,B101&gt;=2.4,G101&gt;=0.422,F101&lt;2.5,A101&gt;=5.9,A101&gt;=5.55),4.64,IF(AND(D101&gt;=1.45,A101&gt;=6.2,B101&gt;=2.4,G101&gt;=0.422,F101&lt;2.5,A101&gt;=5.9,A101&gt;=5.55),4.9,IF(AND(D101&lt;1.65,A101&lt;7.05,G101&lt;0.364,G101&lt;0.628,F101&gt;=2.5,A101&gt;=5.9,A101&gt;=5.55),5.1,IF(AND(D101&gt;=2.35,A101&lt;7.55,G101&gt;=0.364,G101&lt;0.628,F101&gt;=2.5,A101&gt;=5.9,A101&gt;=5.55),5.633,IF(AND(D101&lt;2.15,A101&gt;=6.15,A101&lt;7,G101&gt;=0.628,F101&gt;=2.5,A101&gt;=5.9,A101&gt;=5.55),5.1,IF(AND(D101&gt;=2.15,A101&gt;=6.15,A101&lt;7,G101&gt;=0.628,F101&gt;=2.5,A101&gt;=5.9,A101&gt;=5.55),5.267,IF(AND(A101&lt;4.9,A101&lt;5.05,D101&gt;=0.15,H101&lt;13.924,A101&gt;=4.35,D101&lt;0.35,B101&gt;=2.75,A101&lt;5.55),1.375,IF(AND(A101&gt;=4.9,A101&lt;5.05,D101&gt;=0.15,H101&lt;13.924,A101&gt;=4.35,D101&lt;0.35,B101&gt;=2.75,A101&lt;5.55),1.3,IF(AND(A101&lt;5.45,A101&gt;=5.05,D101&gt;=0.15,H101&lt;13.924,A101&gt;=4.35,D101&lt;0.35,B101&gt;=2.75,A101&lt;5.55),1.475,IF(AND(A101&gt;=5.45,A101&gt;=5.05,D101&gt;=0.15,H101&lt;13.924,A101&gt;=4.35,D101&lt;0.35,B101&gt;=2.75,A101&lt;5.55),1.4,IF(AND(B101&gt;=3.25,D101&lt;2.35,A101&lt;7.55,G101&gt;=0.364,G101&lt;0.628,F101&gt;=2.5,A101&gt;=5.9,A101&gt;=5.55),5.7,IF(AND(G101&lt;0.006,G101&lt;0.107,D101&gt;=1.65,A101&lt;7.05,G101&lt;0.364,G101&lt;0.628,F101&gt;=2.5,A101&gt;=5.9,A101&gt;=5.55),5.5,IF(AND(G101&gt;=0.006,G101&lt;0.107,D101&gt;=1.65,A101&lt;7.05,G101&lt;0.364,G101&lt;0.628,F101&gt;=2.5,A101&gt;=5.9,A101&gt;=5.55),5.667,IF(AND(D101&lt;2.2,G101&gt;=0.107,D101&gt;=1.65,A101&lt;7.05,G101&lt;0.364,G101&lt;0.628,F101&gt;=2.5,A101&gt;=5.9,A101&gt;=5.55),5.35,IF(AND(D101&gt;=2.2,G101&gt;=0.107,D101&gt;=1.65,A101&lt;7.05,G101&lt;0.364,G101&lt;0.628,F101&gt;=2.5,A101&gt;=5.9,A101&gt;=5.55),5.2,IF(AND(D101&lt;2.25,B101&lt;3.25,D101&lt;2.35,A101&lt;7.55,G101&gt;=0.364,G101&lt;0.628,F101&gt;=2.5,A101&gt;=5.9,A101&gt;=5.55),5.8,IF(AND(D101&gt;=2.25,B101&lt;3.25,D101&lt;2.35,A101&lt;7.55,G101&gt;=0.364,G101&lt;0.628,F101&gt;=2.5,A101&gt;=5.9,A101&gt;=5.55),5.9,"shouldnthappen")))))))))))))))))))))))))))))))))))))</f>
        <v>3.96</v>
      </c>
      <c r="P101" s="1" t="n">
        <f aca="false">IF(AND(D101&gt;=0.75,A101&lt;5.55),3.9,IF(AND(H101&lt;7.482,A101&gt;=5.55),3.45,IF(AND(B101&gt;=3.15,B101&lt;3.25,D101&lt;0.75,A101&lt;5.55),1.262,IF(AND(G101&gt;=0.446,B101&lt;3.15,B101&lt;3.25,D101&lt;0.75,A101&lt;5.55),1.1,IF(AND(G101&lt;0.408,A101&lt;5.05,B101&gt;=3.25,D101&lt;0.75,A101&lt;5.55),1.4,IF(AND(G101&gt;=0.408,A101&lt;5.05,B101&gt;=3.25,D101&lt;0.75,A101&lt;5.55),1.233,IF(AND(G101&gt;=0.676,A101&gt;=5.05,B101&gt;=3.25,D101&lt;0.75,A101&lt;5.55),1.72,IF(AND(H101&lt;9.386,A101&lt;5.85,F101&lt;2.5,H101&gt;=7.482,A101&gt;=5.55),3.5,IF(AND(H101&gt;=9.386,A101&lt;5.85,F101&lt;2.5,H101&gt;=7.482,A101&gt;=5.55),4.275,IF(AND(H101&gt;=16.284,G101&lt;0.865,F101&gt;=2.5,H101&gt;=7.482,A101&gt;=5.55),6.6,IF(AND(G101&lt;0.912,G101&gt;=0.865,F101&gt;=2.5,H101&gt;=7.482,A101&gt;=5.55),4.8,IF(AND(G101&gt;=0.912,G101&gt;=0.865,F101&gt;=2.5,H101&gt;=7.482,A101&gt;=5.55),5.175,IF(AND(A101&gt;=4.95,G101&lt;0.446,B101&lt;3.15,B101&lt;3.25,D101&lt;0.75,A101&lt;5.55),1.6,IF(AND(H101&gt;=12.974,G101&lt;0.676,A101&gt;=5.05,B101&gt;=3.25,D101&lt;0.75,A101&lt;5.55),1.3,IF(AND(D101&lt;1.45,H101&lt;13.531,A101&gt;=5.85,F101&lt;2.5,H101&gt;=7.482,A101&gt;=5.55),4.2,IF(AND(D101&gt;=1.45,H101&lt;13.531,A101&gt;=5.85,F101&lt;2.5,H101&gt;=7.482,A101&gt;=5.55),4.967,IF(AND(G101&lt;0.187,H101&gt;=13.531,A101&gt;=5.85,F101&lt;2.5,H101&gt;=7.482,A101&gt;=5.55),5,IF(AND(H101&gt;=12.675,A101&lt;4.95,G101&lt;0.446,B101&lt;3.15,B101&lt;3.25,D101&lt;0.75,A101&lt;5.55),1.5,IF(AND(H101&lt;10.826,H101&lt;12.974,G101&lt;0.676,A101&gt;=5.05,B101&gt;=3.25,D101&lt;0.75,A101&lt;5.55),1.46,IF(AND(H101&gt;=10.826,H101&lt;12.974,G101&lt;0.676,A101&gt;=5.05,B101&gt;=3.25,D101&lt;0.75,A101&lt;5.55),1.4,IF(AND(A101&lt;6.15,G101&gt;=0.187,H101&gt;=13.531,A101&gt;=5.85,F101&lt;2.5,H101&gt;=7.482,A101&gt;=5.55),4.7,IF(AND(A101&lt;6.85,B101&lt;2.95,H101&lt;16.284,G101&lt;0.865,F101&gt;=2.5,H101&gt;=7.482,A101&gt;=5.55),5.32,IF(AND(A101&gt;=6.85,B101&lt;2.95,H101&lt;16.284,G101&lt;0.865,F101&gt;=2.5,H101&gt;=7.482,A101&gt;=5.55),6.567,IF(AND(A101&lt;4.85,H101&lt;12.675,A101&lt;4.95,G101&lt;0.446,B101&lt;3.15,B101&lt;3.25,D101&lt;0.75,A101&lt;5.55),1.4,IF(AND(A101&gt;=4.85,H101&lt;12.675,A101&lt;4.95,G101&lt;0.446,B101&lt;3.15,B101&lt;3.25,D101&lt;0.75,A101&lt;5.55),1.5,IF(AND(B101&lt;3.1,A101&gt;=6.15,G101&gt;=0.187,H101&gt;=13.531,A101&gt;=5.85,F101&lt;2.5,H101&gt;=7.482,A101&gt;=5.55),4.467,IF(AND(B101&gt;=3.1,A101&gt;=6.15,G101&gt;=0.187,H101&gt;=13.531,A101&gt;=5.85,F101&lt;2.5,H101&gt;=7.482,A101&gt;=5.55),4.7,IF(AND(G101&gt;=0.379,B101&lt;3.15,B101&gt;=2.95,H101&lt;16.284,G101&lt;0.865,F101&gt;=2.5,H101&gt;=7.482,A101&gt;=5.55),5.733,IF(AND(A101&lt;6.6,B101&gt;=3.15,B101&gt;=2.95,H101&lt;16.284,G101&lt;0.865,F101&gt;=2.5,H101&gt;=7.482,A101&gt;=5.55),5.38,IF(AND(A101&lt;6.7,G101&lt;0.379,B101&lt;3.15,B101&gt;=2.95,H101&lt;16.284,G101&lt;0.865,F101&gt;=2.5,H101&gt;=7.482,A101&gt;=5.55),5.3,IF(AND(A101&gt;=6.7,G101&lt;0.379,B101&lt;3.15,B101&gt;=2.95,H101&lt;16.284,G101&lt;0.865,F101&gt;=2.5,H101&gt;=7.482,A101&gt;=5.55),5.16,IF(AND(A101&lt;7.05,A101&gt;=6.6,B101&gt;=3.15,B101&gt;=2.95,H101&lt;16.284,G101&lt;0.865,F101&gt;=2.5,H101&gt;=7.482,A101&gt;=5.55),5.78,IF(AND(A101&gt;=7.05,A101&gt;=6.6,B101&gt;=3.15,B101&gt;=2.95,H101&lt;16.284,G101&lt;0.865,F101&gt;=2.5,H101&gt;=7.482,A101&gt;=5.55),6.1,"shouldnthappen")))))))))))))))))))))))))))))))))</f>
        <v>3.9</v>
      </c>
      <c r="Q101" s="1" t="n">
        <f aca="false">IF(AND(G101&gt;=0.422,B101&lt;3.25,F101&lt;1.5),1.25,IF(AND(G101&gt;=0.082,G101&lt;0.125,F101&gt;=1.5),6.7,IF(AND(G101&lt;0.251,G101&lt;0.422,B101&lt;3.25,F101&lt;1.5),1.38,IF(AND(G101&gt;=0.251,G101&lt;0.422,B101&lt;3.25,F101&lt;1.5),1.55,IF(AND(G101&gt;=0.385,G101&lt;0.633,B101&gt;=3.25,F101&lt;1.5),1.367,IF(AND(B101&lt;3.35,G101&gt;=0.633,B101&gt;=3.25,F101&lt;1.5),1.7,IF(AND(A101&lt;5.85,G101&lt;0.082,G101&lt;0.125,F101&gt;=1.5),4.5,IF(AND(F101&gt;=2.5,D101&lt;1.6,G101&gt;=0.125,F101&gt;=1.5),5.05,IF(AND(H101&gt;=16.774,D101&gt;=1.6,G101&gt;=0.125,F101&gt;=1.5),6.4,IF(AND(D101&gt;=0.5,G101&lt;0.385,G101&lt;0.633,B101&gt;=3.25,F101&lt;1.5),1.6,IF(AND(B101&lt;3.6,B101&gt;=3.35,G101&gt;=0.633,B101&gt;=3.25,F101&lt;1.5),1.55,IF(AND(B101&gt;=3.6,B101&gt;=3.35,G101&gt;=0.633,B101&gt;=3.25,F101&lt;1.5),1.6,IF(AND(D101&lt;1.65,A101&gt;=5.85,G101&lt;0.082,G101&lt;0.125,F101&gt;=1.5),4.7,IF(AND(A101&lt;5.3,F101&lt;2.5,D101&lt;1.6,G101&gt;=0.125,F101&gt;=1.5),3.15,IF(AND(B101&gt;=3.2,H101&lt;16.774,D101&gt;=1.6,G101&gt;=0.125,F101&gt;=1.5),5.675,IF(AND(H101&lt;11.767,D101&lt;0.5,G101&lt;0.385,G101&lt;0.633,B101&gt;=3.25,F101&lt;1.5),1.5,IF(AND(H101&gt;=11.767,D101&lt;0.5,G101&lt;0.385,G101&lt;0.633,B101&gt;=3.25,F101&lt;1.5),1.367,IF(AND(H101&lt;8.367,D101&gt;=1.65,A101&gt;=5.85,G101&lt;0.082,G101&lt;0.125,F101&gt;=1.5),5.7,IF(AND(H101&gt;=8.367,D101&gt;=1.65,A101&gt;=5.85,G101&lt;0.082,G101&lt;0.125,F101&gt;=1.5),5.575,IF(AND(A101&gt;=7.1,B101&lt;3.2,H101&lt;16.774,D101&gt;=1.6,G101&gt;=0.125,F101&gt;=1.5),6.3,IF(AND(H101&gt;=15.395,B101&lt;2.85,A101&gt;=5.3,F101&lt;2.5,D101&lt;1.6,G101&gt;=0.125,F101&gt;=1.5),4.8,IF(AND(H101&lt;8.486,B101&gt;=2.85,A101&gt;=5.3,F101&lt;2.5,D101&lt;1.6,G101&gt;=0.125,F101&gt;=1.5),3.85,IF(AND(D101&gt;=2.1,A101&lt;7.1,B101&lt;3.2,H101&lt;16.774,D101&gt;=1.6,G101&gt;=0.125,F101&gt;=1.5),5.5,IF(AND(B101&gt;=2.75,H101&lt;15.395,B101&lt;2.85,A101&gt;=5.3,F101&lt;2.5,D101&lt;1.6,G101&gt;=0.125,F101&gt;=1.5),4.489,IF(AND(H101&gt;=15.168,H101&gt;=8.486,B101&gt;=2.85,A101&gt;=5.3,F101&lt;2.5,D101&lt;1.6,G101&gt;=0.125,F101&gt;=1.5),4.7,IF(AND(G101&gt;=0.519,D101&lt;2.1,A101&lt;7.1,B101&lt;3.2,H101&lt;16.774,D101&gt;=1.6,G101&gt;=0.125,F101&gt;=1.5),4.925,IF(AND(G101&gt;=0.897,B101&lt;2.75,H101&lt;15.395,B101&lt;2.85,A101&gt;=5.3,F101&lt;2.5,D101&lt;1.6,G101&gt;=0.125,F101&gt;=1.5),4.567,IF(AND(A101&lt;5.65,H101&lt;15.168,H101&gt;=8.486,B101&gt;=2.85,A101&gt;=5.3,F101&lt;2.5,D101&lt;1.6,G101&gt;=0.125,F101&gt;=1.5),4.5,IF(AND(G101&lt;0.23,G101&lt;0.519,D101&lt;2.1,A101&lt;7.1,B101&lt;3.2,H101&lt;16.774,D101&gt;=1.6,G101&gt;=0.125,F101&gt;=1.5),5,IF(AND(A101&lt;5.9,G101&lt;0.897,B101&lt;2.75,H101&lt;15.395,B101&lt;2.85,A101&gt;=5.3,F101&lt;2.5,D101&lt;1.6,G101&gt;=0.125,F101&gt;=1.5),4.1,IF(AND(A101&gt;=5.9,G101&lt;0.897,B101&lt;2.75,H101&lt;15.395,B101&lt;2.85,A101&gt;=5.3,F101&lt;2.5,D101&lt;1.6,G101&gt;=0.125,F101&gt;=1.5),4.5,IF(AND(A101&lt;6.05,A101&gt;=5.65,H101&lt;15.168,H101&gt;=8.486,B101&gt;=2.85,A101&gt;=5.3,F101&lt;2.5,D101&lt;1.6,G101&gt;=0.125,F101&gt;=1.5),4.2,IF(AND(A101&gt;=6.05,A101&gt;=5.65,H101&lt;15.168,H101&gt;=8.486,B101&gt;=2.85,A101&gt;=5.3,F101&lt;2.5,D101&lt;1.6,G101&gt;=0.125,F101&gt;=1.5),4.35,IF(AND(D101&lt;1.95,G101&gt;=0.23,G101&lt;0.519,D101&lt;2.1,A101&lt;7.1,B101&lt;3.2,H101&lt;16.774,D101&gt;=1.6,G101&gt;=0.125,F101&gt;=1.5),5.3,IF(AND(D101&gt;=1.95,G101&gt;=0.23,G101&lt;0.519,D101&lt;2.1,A101&lt;7.1,B101&lt;3.2,H101&lt;16.774,D101&gt;=1.6,G101&gt;=0.125,F101&gt;=1.5),5.2,"shouldnthappen")))))))))))))))))))))))))))))))))))</f>
        <v>3.15</v>
      </c>
      <c r="R101" s="1" t="n">
        <f aca="false">IF(AND(G101&gt;=0.901,F101&lt;1.5),1.9,IF(AND(H101&lt;5.523,D101&lt;0.35,G101&lt;0.901,F101&lt;1.5),1,IF(AND(B101&lt;3.6,D101&gt;=0.35,G101&lt;0.901,F101&lt;1.5),1.575,IF(AND(B101&gt;=3.6,D101&gt;=0.35,G101&lt;0.901,F101&lt;1.5),1.5,IF(AND(G101&gt;=0.837,D101&lt;1.15,D101&lt;1.45,F101&gt;=1.5),3,IF(AND(G101&gt;=0.66,D101&gt;=1.15,D101&lt;1.45,F101&gt;=1.5),4,IF(AND(F101&gt;=2.5,D101&lt;1.55,D101&gt;=1.45,F101&gt;=1.5),5.025,IF(AND(F101&lt;2.5,D101&gt;=1.55,D101&gt;=1.45,F101&gt;=1.5),4.933,IF(AND(B101&lt;2.45,G101&lt;0.837,D101&lt;1.15,D101&lt;1.45,F101&gt;=1.5),3.3,IF(AND(B101&gt;=2.45,G101&lt;0.837,D101&lt;1.15,D101&lt;1.45,F101&gt;=1.5),3.86,IF(AND(B101&gt;=3.05,F101&lt;2.5,D101&lt;1.55,D101&gt;=1.45,F101&gt;=1.5),4.8,IF(AND(D101&gt;=2.45,F101&gt;=2.5,D101&gt;=1.55,D101&gt;=1.45,F101&gt;=1.5),5.875,IF(AND(H101&lt;13.187,G101&lt;0.217,H101&gt;=5.523,D101&lt;0.35,G101&lt;0.901,F101&lt;1.5),1.4,IF(AND(H101&gt;=13.187,G101&lt;0.217,H101&gt;=5.523,D101&lt;0.35,G101&lt;0.901,F101&lt;1.5),1.5,IF(AND(G101&lt;0.33,G101&gt;=0.217,H101&gt;=5.523,D101&lt;0.35,G101&lt;0.901,F101&lt;1.5),1.28,IF(AND(A101&lt;6.05,D101&lt;1.35,G101&lt;0.66,D101&gt;=1.15,D101&lt;1.45,F101&gt;=1.5),4.175,IF(AND(A101&gt;=6.05,D101&lt;1.35,G101&lt;0.66,D101&gt;=1.15,D101&lt;1.45,F101&gt;=1.5),4.3,IF(AND(A101&lt;5.65,D101&gt;=1.35,G101&lt;0.66,D101&gt;=1.15,D101&lt;1.45,F101&gt;=1.5),3.9,IF(AND(A101&gt;=5.65,D101&gt;=1.35,G101&lt;0.66,D101&gt;=1.15,D101&lt;1.45,F101&gt;=1.5),4.52,IF(AND(A101&lt;6.25,B101&lt;3.05,F101&lt;2.5,D101&lt;1.55,D101&gt;=1.45,F101&gt;=1.5),4.5,IF(AND(A101&gt;=6.25,B101&lt;3.05,F101&lt;2.5,D101&lt;1.55,D101&gt;=1.45,F101&gt;=1.5),4.675,IF(AND(A101&gt;=7.25,D101&lt;2.45,F101&gt;=2.5,D101&gt;=1.55,D101&gt;=1.45,F101&gt;=1.5),6.433,IF(AND(D101&gt;=0.25,G101&gt;=0.33,G101&gt;=0.217,H101&gt;=5.523,D101&lt;0.35,G101&lt;0.901,F101&lt;1.5),1.4,IF(AND(A101&lt;6.15,A101&lt;7.25,D101&lt;2.45,F101&gt;=2.5,D101&gt;=1.55,D101&gt;=1.45,F101&gt;=1.5),5.025,IF(AND(H101&lt;6.439,D101&lt;0.25,G101&gt;=0.33,G101&gt;=0.217,H101&gt;=5.523,D101&lt;0.35,G101&lt;0.901,F101&lt;1.5),1.5,IF(AND(H101&gt;=6.439,D101&lt;0.25,G101&gt;=0.33,G101&gt;=0.217,H101&gt;=5.523,D101&lt;0.35,G101&lt;0.901,F101&lt;1.5),1.38,IF(AND(H101&gt;=13.711,A101&gt;=6.15,A101&lt;7.25,D101&lt;2.45,F101&gt;=2.5,D101&gt;=1.55,D101&gt;=1.45,F101&gt;=1.5),5.68,IF(AND(B101&gt;=3.3,H101&lt;13.711,A101&gt;=6.15,A101&lt;7.25,D101&lt;2.45,F101&gt;=2.5,D101&gt;=1.55,D101&gt;=1.45,F101&gt;=1.5),5.6,IF(AND(G101&lt;0.093,B101&lt;3.3,H101&lt;13.711,A101&gt;=6.15,A101&lt;7.25,D101&lt;2.45,F101&gt;=2.5,D101&gt;=1.55,D101&gt;=1.45,F101&gt;=1.5),5.56,IF(AND(D101&lt;1.95,G101&gt;=0.093,B101&lt;3.3,H101&lt;13.711,A101&gt;=6.15,A101&lt;7.25,D101&lt;2.45,F101&gt;=2.5,D101&gt;=1.55,D101&gt;=1.45,F101&gt;=1.5),5.3,IF(AND(B101&lt;3.15,D101&gt;=1.95,G101&gt;=0.093,B101&lt;3.3,H101&lt;13.711,A101&gt;=6.15,A101&lt;7.25,D101&lt;2.45,F101&gt;=2.5,D101&gt;=1.55,D101&gt;=1.45,F101&gt;=1.5),5.1,IF(AND(B101&gt;=3.15,D101&gt;=1.95,G101&gt;=0.093,B101&lt;3.3,H101&lt;13.711,A101&gt;=6.15,A101&lt;7.25,D101&lt;2.45,F101&gt;=2.5,D101&gt;=1.55,D101&gt;=1.45,F101&gt;=1.5),5.15,"shouldnthappen"))))))))))))))))))))))))))))))))</f>
        <v>3</v>
      </c>
      <c r="S101" s="1" t="n">
        <f aca="false">IF(AND(G101&gt;=0.859,D101&gt;=0.35,F101&lt;1.5),1.9,IF(AND(D101&lt;1.75,F101&gt;=2.5,F101&gt;=1.5),4.867,IF(AND(H101&lt;8.42,A101&lt;5.05,D101&lt;0.35,F101&lt;1.5),1.42,IF(AND(H101&gt;=14.877,A101&gt;=5.05,D101&lt;0.35,F101&lt;1.5),1.3,IF(AND(B101&lt;3.35,G101&lt;0.859,D101&gt;=0.35,F101&lt;1.5),1.7,IF(AND(B101&gt;=3.35,G101&lt;0.859,D101&gt;=0.35,F101&lt;1.5),1.5,IF(AND(A101&gt;=6.05,B101&lt;2.75,F101&lt;2.5,F101&gt;=1.5),4.733,IF(AND(G101&gt;=0.68,B101&gt;=2.75,F101&lt;2.5,F101&gt;=1.5),4.025,IF(AND(H101&gt;=16.284,D101&gt;=1.75,F101&gt;=2.5,F101&gt;=1.5),6.6,IF(AND(A101&lt;4.35,H101&gt;=8.42,A101&lt;5.05,D101&lt;0.35,F101&lt;1.5),1.1,IF(AND(G101&gt;=0.948,H101&lt;14.877,A101&gt;=5.05,D101&lt;0.35,F101&lt;1.5),1.7,IF(AND(A101&lt;5.3,A101&lt;6.05,B101&lt;2.75,F101&lt;2.5,F101&gt;=1.5),3,IF(AND(H101&gt;=15.168,G101&lt;0.68,B101&gt;=2.75,F101&lt;2.5,F101&gt;=1.5),4.75,IF(AND(H101&gt;=14.005,A101&gt;=4.35,H101&gt;=8.42,A101&lt;5.05,D101&lt;0.35,F101&lt;1.5),1.375,IF(AND(A101&gt;=5.55,G101&lt;0.948,H101&lt;14.877,A101&gt;=5.05,D101&lt;0.35,F101&lt;1.5),1.7,IF(AND(H101&lt;12.363,A101&gt;=5.3,A101&lt;6.05,B101&lt;2.75,F101&lt;2.5,F101&gt;=1.5),3.825,IF(AND(H101&gt;=12.363,A101&gt;=5.3,A101&lt;6.05,B101&lt;2.75,F101&lt;2.5,F101&gt;=1.5),4.033,IF(AND(H101&gt;=14.508,H101&lt;15.168,G101&lt;0.68,B101&gt;=2.75,F101&lt;2.5,F101&gt;=1.5),4.2,IF(AND(D101&gt;=2.35,D101&gt;=2.2,H101&lt;16.284,D101&gt;=1.75,F101&gt;=2.5,F101&gt;=1.5),5.267,IF(AND(G101&lt;0.231,H101&lt;14.005,A101&gt;=4.35,H101&gt;=8.42,A101&lt;5.05,D101&lt;0.35,F101&lt;1.5),1.4,IF(AND(H101&gt;=14.494,A101&lt;5.55,G101&lt;0.948,H101&lt;14.877,A101&gt;=5.05,D101&lt;0.35,F101&lt;1.5),1.6,IF(AND(A101&lt;6.1,H101&lt;14.508,H101&lt;15.168,G101&lt;0.68,B101&gt;=2.75,F101&lt;2.5,F101&gt;=1.5),4.5,IF(AND(A101&lt;6.1,H101&lt;11.8,D101&lt;2.2,H101&lt;16.284,D101&gt;=1.75,F101&gt;=2.5,F101&gt;=1.5),4.95,IF(AND(A101&gt;=6.1,H101&lt;11.8,D101&lt;2.2,H101&lt;16.284,D101&gt;=1.75,F101&gt;=2.5,F101&gt;=1.5),5.333,IF(AND(B101&lt;2.75,H101&gt;=11.8,D101&lt;2.2,H101&lt;16.284,D101&gt;=1.75,F101&gt;=2.5,F101&gt;=1.5),5.1,IF(AND(B101&gt;=3.15,D101&lt;2.35,D101&gt;=2.2,H101&lt;16.284,D101&gt;=1.75,F101&gt;=2.5,F101&gt;=1.5),5.5,IF(AND(B101&gt;=3.35,G101&gt;=0.231,H101&lt;14.005,A101&gt;=4.35,H101&gt;=8.42,A101&lt;5.05,D101&lt;0.35,F101&lt;1.5),1.3,IF(AND(H101&lt;13.869,H101&lt;14.494,A101&lt;5.55,G101&lt;0.948,H101&lt;14.877,A101&gt;=5.05,D101&lt;0.35,F101&lt;1.5),1.5,IF(AND(H101&gt;=13.869,H101&lt;14.494,A101&lt;5.55,G101&lt;0.948,H101&lt;14.877,A101&gt;=5.05,D101&lt;0.35,F101&lt;1.5),1.4,IF(AND(G101&lt;0.636,A101&gt;=6.1,H101&lt;14.508,H101&lt;15.168,G101&lt;0.68,B101&gt;=2.75,F101&lt;2.5,F101&gt;=1.5),4.68,IF(AND(G101&gt;=0.636,A101&gt;=6.1,H101&lt;14.508,H101&lt;15.168,G101&lt;0.68,B101&gt;=2.75,F101&lt;2.5,F101&gt;=1.5),4.4,IF(AND(B101&lt;2.85,B101&gt;=2.75,H101&gt;=11.8,D101&lt;2.2,H101&lt;16.284,D101&gt;=1.75,F101&gt;=2.5,F101&gt;=1.5),6.7,IF(AND(H101&lt;10.626,B101&lt;3.15,D101&lt;2.35,D101&gt;=2.2,H101&lt;16.284,D101&gt;=1.75,F101&gt;=2.5,F101&gt;=1.5),5.1,IF(AND(H101&gt;=10.626,B101&lt;3.15,D101&lt;2.35,D101&gt;=2.2,H101&lt;16.284,D101&gt;=1.75,F101&gt;=2.5,F101&gt;=1.5),5.2,IF(AND(G101&lt;0.378,B101&lt;3.35,G101&gt;=0.231,H101&lt;14.005,A101&gt;=4.35,H101&gt;=8.42,A101&lt;5.05,D101&lt;0.35,F101&lt;1.5),1.2,IF(AND(G101&gt;=0.378,B101&lt;3.35,G101&gt;=0.231,H101&lt;14.005,A101&gt;=4.35,H101&gt;=8.42,A101&lt;5.05,D101&lt;0.35,F101&lt;1.5),1.3,IF(AND(A101&lt;6.2,B101&gt;=2.85,B101&gt;=2.75,H101&gt;=11.8,D101&lt;2.2,H101&lt;16.284,D101&gt;=1.75,F101&gt;=2.5,F101&gt;=1.5),4.9,IF(AND(G101&lt;0.388,A101&gt;=6.2,B101&gt;=2.85,B101&gt;=2.75,H101&gt;=11.8,D101&lt;2.2,H101&lt;16.284,D101&gt;=1.75,F101&gt;=2.5,F101&gt;=1.5),5.52,IF(AND(G101&gt;=0.388,A101&gt;=6.2,B101&gt;=2.85,B101&gt;=2.75,H101&gt;=11.8,D101&lt;2.2,H101&lt;16.284,D101&gt;=1.75,F101&gt;=2.5,F101&gt;=1.5),5.7,"shouldnthappen")))))))))))))))))))))))))))))))))))))))</f>
        <v>3</v>
      </c>
      <c r="T101" s="1" t="n">
        <f aca="false">IF(AND(D101&gt;=0.8,A101&lt;5.45),3.7,IF(AND(D101&gt;=0.35,D101&lt;0.8,A101&lt;5.45),1.56,IF(AND(G101&lt;0.164,F101&lt;2.5,A101&gt;=5.45),1.6,IF(AND(H101&gt;=16.718,F101&gt;=2.5,A101&gt;=5.45),6.4,IF(AND(G101&gt;=0.719,H101&lt;16.718,F101&gt;=2.5,A101&gt;=5.45),5.05,IF(AND(A101&lt;4.35,A101&lt;5.05,D101&lt;0.35,D101&lt;0.8,A101&lt;5.45),1.1,IF(AND(H101&gt;=14.494,A101&gt;=5.05,D101&lt;0.35,D101&lt;0.8,A101&lt;5.45),1.6,IF(AND(G101&lt;0.338,D101&lt;1.25,G101&gt;=0.164,F101&lt;2.5,A101&gt;=5.45),4.1,IF(AND(H101&lt;8.397,D101&gt;=1.25,G101&gt;=0.164,F101&lt;2.5,A101&gt;=5.45),4,IF(AND(H101&lt;11.031,H101&lt;14.494,A101&gt;=5.05,D101&lt;0.35,D101&lt;0.8,A101&lt;5.45),1.5,IF(AND(H101&gt;=11.031,H101&lt;14.494,A101&gt;=5.05,D101&lt;0.35,D101&lt;0.8,A101&lt;5.45),1.44,IF(AND(B101&lt;2.65,H101&gt;=8.397,D101&gt;=1.25,G101&gt;=0.164,F101&lt;2.5,A101&gt;=5.45),4.767,IF(AND(H101&lt;7.388,G101&lt;0.487,G101&lt;0.719,H101&lt;16.718,F101&gt;=2.5,A101&gt;=5.45),5.067,IF(AND(G101&lt;0.533,G101&gt;=0.487,G101&lt;0.719,H101&lt;16.718,F101&gt;=2.5,A101&gt;=5.45),5.8,IF(AND(G101&gt;=0.533,G101&gt;=0.487,G101&lt;0.719,H101&lt;16.718,F101&gt;=2.5,A101&gt;=5.45),5.86,IF(AND(B101&lt;3.25,A101&gt;=4.95,A101&gt;=4.35,A101&lt;5.05,D101&lt;0.35,D101&lt;0.8,A101&lt;5.45),1.2,IF(AND(A101&lt;5.6,H101&lt;11.218,G101&gt;=0.338,D101&lt;1.25,G101&gt;=0.164,F101&lt;2.5,A101&gt;=5.45),3.7,IF(AND(A101&gt;=5.6,H101&lt;11.218,G101&gt;=0.338,D101&lt;1.25,G101&gt;=0.164,F101&lt;2.5,A101&gt;=5.45),3.5,IF(AND(H101&lt;12.668,H101&gt;=11.218,G101&gt;=0.338,D101&lt;1.25,G101&gt;=0.164,F101&lt;2.5,A101&gt;=5.45),3.9,IF(AND(H101&gt;=12.668,H101&gt;=11.218,G101&gt;=0.338,D101&lt;1.25,G101&gt;=0.164,F101&lt;2.5,A101&gt;=5.45),4,IF(AND(H101&gt;=15.705,B101&gt;=2.65,H101&gt;=8.397,D101&gt;=1.25,G101&gt;=0.164,F101&lt;2.5,A101&gt;=5.45),4.8,IF(AND(B101&lt;2.75,H101&gt;=7.388,G101&lt;0.487,G101&lt;0.719,H101&lt;16.718,F101&gt;=2.5,A101&gt;=5.45),5.26,IF(AND(B101&lt;2.95,A101&lt;4.5,A101&lt;4.95,A101&gt;=4.35,A101&lt;5.05,D101&lt;0.35,D101&lt;0.8,A101&lt;5.45),1.4,IF(AND(B101&gt;=2.95,A101&lt;4.5,A101&lt;4.95,A101&gt;=4.35,A101&lt;5.05,D101&lt;0.35,D101&lt;0.8,A101&lt;5.45),1.3,IF(AND(H101&gt;=13.924,A101&gt;=4.5,A101&lt;4.95,A101&gt;=4.35,A101&lt;5.05,D101&lt;0.35,D101&lt;0.8,A101&lt;5.45),1.5,IF(AND(G101&lt;0.252,B101&gt;=3.25,A101&gt;=4.95,A101&gt;=4.35,A101&lt;5.05,D101&lt;0.35,D101&lt;0.8,A101&lt;5.45),1.4,IF(AND(G101&gt;=0.252,B101&gt;=3.25,A101&gt;=4.95,A101&gt;=4.35,A101&lt;5.05,D101&lt;0.35,D101&lt;0.8,A101&lt;5.45),1.32,IF(AND(G101&gt;=0.473,H101&lt;15.705,B101&gt;=2.65,H101&gt;=8.397,D101&gt;=1.25,G101&gt;=0.164,F101&lt;2.5,A101&gt;=5.45),4.7,IF(AND(B101&gt;=3.15,B101&gt;=2.75,H101&gt;=7.388,G101&lt;0.487,G101&lt;0.719,H101&lt;16.718,F101&gt;=2.5,A101&gt;=5.45),5.7,IF(AND(B101&lt;3.15,H101&lt;13.924,A101&gt;=4.5,A101&lt;4.95,A101&gt;=4.35,A101&lt;5.05,D101&lt;0.35,D101&lt;0.8,A101&lt;5.45),1.433,IF(AND(B101&gt;=3.15,H101&lt;13.924,A101&gt;=4.5,A101&lt;4.95,A101&gt;=4.35,A101&lt;5.05,D101&lt;0.35,D101&lt;0.8,A101&lt;5.45),1.4,IF(AND(H101&gt;=14.81,G101&lt;0.473,H101&lt;15.705,B101&gt;=2.65,H101&gt;=8.397,D101&gt;=1.25,G101&gt;=0.164,F101&lt;2.5,A101&gt;=5.45),4.2,IF(AND(A101&lt;6.65,B101&lt;3.15,B101&gt;=2.75,H101&gt;=7.388,G101&lt;0.487,G101&lt;0.719,H101&lt;16.718,F101&gt;=2.5,A101&gt;=5.45),5.6,IF(AND(A101&gt;=6.65,B101&lt;3.15,B101&gt;=2.75,H101&gt;=7.388,G101&lt;0.487,G101&lt;0.719,H101&lt;16.718,F101&gt;=2.5,A101&gt;=5.45),5.4,IF(AND(A101&lt;6.15,H101&lt;14.81,G101&lt;0.473,H101&lt;15.705,B101&gt;=2.65,H101&gt;=8.397,D101&gt;=1.25,G101&gt;=0.164,F101&lt;2.5,A101&gt;=5.45),4.5,IF(AND(A101&gt;=6.15,H101&lt;14.81,G101&lt;0.473,H101&lt;15.705,B101&gt;=2.65,H101&gt;=8.397,D101&gt;=1.25,G101&gt;=0.164,F101&lt;2.5,A101&gt;=5.45),4.4,"shouldnthappen"))))))))))))))))))))))))))))))))))))</f>
        <v>3.7</v>
      </c>
      <c r="U101" s="1" t="n">
        <f aca="false">IF(AND(G101&gt;=0.934,F101&lt;1.5),1.7,IF(AND(D101&lt;0.15,D101&lt;0.25,G101&lt;0.934,F101&lt;1.5),1.38,IF(AND(H101&gt;=14.379,D101&gt;=0.25,G101&lt;0.934,F101&lt;1.5),1.7,IF(AND(A101&lt;5.3,D101&lt;1.35,F101&lt;2.5,F101&gt;=1.5),3.15,IF(AND(H101&lt;7.148,D101&gt;=1.35,F101&lt;2.5,F101&gt;=1.5),3.9,IF(AND(G101&lt;0.352,A101&lt;6.15,F101&gt;=2.5,F101&gt;=1.5),4.5,IF(AND(G101&gt;=0.352,A101&lt;6.15,F101&gt;=2.5,F101&gt;=1.5),4.92,IF(AND(B101&lt;2.85,A101&gt;=6.15,F101&gt;=2.5,F101&gt;=1.5),6.2,IF(AND(D101&gt;=0.45,H101&lt;14.379,D101&gt;=0.25,G101&lt;0.934,F101&lt;1.5),1.65,IF(AND(G101&gt;=0.857,A101&gt;=5.3,D101&lt;1.35,F101&lt;2.5,F101&gt;=1.5),4.3,IF(AND(A101&gt;=7.25,B101&gt;=2.85,A101&gt;=6.15,F101&gt;=2.5,F101&gt;=1.5),6.425,IF(AND(H101&lt;9.499,A101&lt;5.05,D101&gt;=0.15,D101&lt;0.25,G101&lt;0.934,F101&lt;1.5),1.4,IF(AND(A101&gt;=5.45,A101&gt;=5.05,D101&gt;=0.15,D101&lt;0.25,G101&lt;0.934,F101&lt;1.5),1.3,IF(AND(B101&gt;=4.15,D101&lt;0.45,H101&lt;14.379,D101&gt;=0.25,G101&lt;0.934,F101&lt;1.5),1.5,IF(AND(A101&gt;=5.75,G101&lt;0.857,A101&gt;=5.3,D101&lt;1.35,F101&lt;2.5,F101&gt;=1.5),4.02,IF(AND(A101&lt;6.65,G101&lt;0.333,H101&gt;=7.148,D101&gt;=1.35,F101&lt;2.5,F101&gt;=1.5),4.475,IF(AND(A101&gt;=6.65,G101&lt;0.333,H101&gt;=7.148,D101&gt;=1.35,F101&lt;2.5,F101&gt;=1.5),4.8,IF(AND(D101&gt;=1.45,G101&gt;=0.333,H101&gt;=7.148,D101&gt;=1.35,F101&lt;2.5,F101&gt;=1.5),4.85,IF(AND(G101&gt;=0.861,A101&lt;7.25,B101&gt;=2.85,A101&gt;=6.15,F101&gt;=2.5,F101&gt;=1.5),5.2,IF(AND(G101&lt;0.571,H101&gt;=9.499,A101&lt;5.05,D101&gt;=0.15,D101&lt;0.25,G101&lt;0.934,F101&lt;1.5),1.2,IF(AND(G101&gt;=0.571,H101&gt;=9.499,A101&lt;5.05,D101&gt;=0.15,D101&lt;0.25,G101&lt;0.934,F101&lt;1.5),1.3,IF(AND(H101&lt;9.283,A101&lt;5.45,A101&gt;=5.05,D101&gt;=0.15,D101&lt;0.25,G101&lt;0.934,F101&lt;1.5),1.5,IF(AND(H101&gt;=9.283,A101&lt;5.45,A101&gt;=5.05,D101&gt;=0.15,D101&lt;0.25,G101&lt;0.934,F101&lt;1.5),1.425,IF(AND(A101&lt;4.9,B101&lt;4.15,D101&lt;0.45,H101&lt;14.379,D101&gt;=0.25,G101&lt;0.934,F101&lt;1.5),1.4,IF(AND(A101&gt;=4.9,B101&lt;4.15,D101&lt;0.45,H101&lt;14.379,D101&gt;=0.25,G101&lt;0.934,F101&lt;1.5),1.325,IF(AND(G101&lt;0.572,A101&lt;5.75,G101&lt;0.857,A101&gt;=5.3,D101&lt;1.35,F101&lt;2.5,F101&gt;=1.5),3.65,IF(AND(G101&gt;=0.572,A101&lt;5.75,G101&lt;0.857,A101&gt;=5.3,D101&lt;1.35,F101&lt;2.5,F101&gt;=1.5),3.9,IF(AND(A101&lt;6.75,D101&lt;1.45,G101&gt;=0.333,H101&gt;=7.148,D101&gt;=1.35,F101&lt;2.5,F101&gt;=1.5),4.4,IF(AND(A101&gt;=6.75,D101&lt;1.45,G101&gt;=0.333,H101&gt;=7.148,D101&gt;=1.35,F101&lt;2.5,F101&gt;=1.5),4.78,IF(AND(A101&lt;6.6,B101&lt;3.25,G101&lt;0.861,A101&lt;7.25,B101&gt;=2.85,A101&gt;=6.15,F101&gt;=2.5,F101&gt;=1.5),5.333,IF(AND(H101&lt;11.461,B101&gt;=3.25,G101&lt;0.861,A101&lt;7.25,B101&gt;=2.85,A101&gt;=6.15,F101&gt;=2.5,F101&gt;=1.5),6.025,IF(AND(H101&gt;=11.461,B101&gt;=3.25,G101&lt;0.861,A101&lt;7.25,B101&gt;=2.85,A101&gt;=6.15,F101&gt;=2.5,F101&gt;=1.5),5.667,IF(AND(H101&gt;=14.564,A101&gt;=6.6,B101&lt;3.25,G101&lt;0.861,A101&lt;7.25,B101&gt;=2.85,A101&gt;=6.15,F101&gt;=2.5,F101&gt;=1.5),5.4,IF(AND(D101&gt;=2.35,H101&lt;14.564,A101&gt;=6.6,B101&lt;3.25,G101&lt;0.861,A101&lt;7.25,B101&gt;=2.85,A101&gt;=6.15,F101&gt;=2.5,F101&gt;=1.5),5.6,IF(AND(A101&lt;6.85,D101&lt;2.35,H101&lt;14.564,A101&gt;=6.6,B101&lt;3.25,G101&lt;0.861,A101&lt;7.25,B101&gt;=2.85,A101&gt;=6.15,F101&gt;=2.5,F101&gt;=1.5),5.9,IF(AND(A101&gt;=6.85,D101&lt;2.35,H101&lt;14.564,A101&gt;=6.6,B101&lt;3.25,G101&lt;0.861,A101&lt;7.25,B101&gt;=2.85,A101&gt;=6.15,F101&gt;=2.5,F101&gt;=1.5),5.78,"shouldnthappen"))))))))))))))))))))))))))))))))))))</f>
        <v>3.15</v>
      </c>
      <c r="V101" s="1" t="n">
        <f aca="false">IF(AND(H101&lt;5.748,A101&lt;5.05,D101&lt;0.75),1,IF(AND(B101&lt;3.15,H101&gt;=5.748,A101&lt;5.05,D101&lt;0.75),1.475,IF(AND(G101&gt;=0.801,D101&lt;0.25,A101&gt;=5.05,D101&lt;0.75),1.7,IF(AND(D101&gt;=0.45,D101&gt;=0.25,A101&gt;=5.05,D101&lt;0.75),1.7,IF(AND(B101&lt;2.35,F101&lt;2.5,B101&lt;2.75,D101&gt;=0.75),4.16,IF(AND(D101&lt;1.75,F101&gt;=2.5,B101&lt;2.75,D101&gt;=0.75),4.875,IF(AND(D101&gt;=1.75,F101&gt;=2.5,B101&lt;2.75,D101&gt;=0.75),5.333,IF(AND(H101&gt;=16.284,D101&gt;=1.55,B101&gt;=2.75,D101&gt;=0.75),6.6,IF(AND(H101&gt;=14.144,B101&gt;=3.15,H101&gt;=5.748,A101&lt;5.05,D101&lt;0.75),1.3,IF(AND(A101&lt;5.45,G101&lt;0.801,D101&lt;0.25,A101&gt;=5.05,D101&lt;0.75),1.5,IF(AND(A101&gt;=5.45,G101&lt;0.801,D101&lt;0.25,A101&gt;=5.05,D101&lt;0.75),1.34,IF(AND(B101&lt;3.75,D101&lt;0.45,D101&gt;=0.25,A101&gt;=5.05,D101&lt;0.75),1.467,IF(AND(B101&gt;=3.75,D101&lt;0.45,D101&gt;=0.25,A101&gt;=5.05,D101&lt;0.75),1.767,IF(AND(G101&gt;=0.896,B101&gt;=2.35,F101&lt;2.5,B101&lt;2.75,D101&gt;=0.75),4.9,IF(AND(H101&lt;15.504,D101&lt;1.35,D101&lt;1.55,B101&gt;=2.75,D101&gt;=0.75),4.2,IF(AND(H101&gt;=15.504,D101&lt;1.35,D101&lt;1.55,B101&gt;=2.75,D101&gt;=0.75),4.6,IF(AND(H101&lt;9.767,D101&gt;=1.35,D101&lt;1.55,B101&gt;=2.75,D101&gt;=0.75),5.1,IF(AND(A101&lt;4.5,H101&lt;14.144,B101&gt;=3.15,H101&gt;=5.748,A101&lt;5.05,D101&lt;0.75),1.3,IF(AND(A101&gt;=4.5,H101&lt;14.144,B101&gt;=3.15,H101&gt;=5.748,A101&lt;5.05,D101&lt;0.75),1.4,IF(AND(D101&gt;=1.15,G101&lt;0.896,B101&gt;=2.35,F101&lt;2.5,B101&lt;2.75,D101&gt;=0.75),4.04,IF(AND(B101&lt;2.9,H101&gt;=9.767,D101&gt;=1.35,D101&lt;1.55,B101&gt;=2.75,D101&gt;=0.75),4.8,IF(AND(D101&lt;1.7,A101&gt;=7.05,H101&lt;16.284,D101&gt;=1.55,B101&gt;=2.75,D101&gt;=0.75),5.8,IF(AND(D101&gt;=1.7,A101&gt;=7.05,H101&lt;16.284,D101&gt;=1.55,B101&gt;=2.75,D101&gt;=0.75),6.3,IF(AND(B101&lt;2.45,D101&lt;1.15,G101&lt;0.896,B101&gt;=2.35,F101&lt;2.5,B101&lt;2.75,D101&gt;=0.75),3.767,IF(AND(B101&gt;=2.45,D101&lt;1.15,G101&lt;0.896,B101&gt;=2.35,F101&lt;2.5,B101&lt;2.75,D101&gt;=0.75),3.167,IF(AND(B101&gt;=3.15,B101&gt;=2.9,H101&gt;=9.767,D101&gt;=1.35,D101&lt;1.55,B101&gt;=2.75,D101&gt;=0.75),4.7,IF(AND(D101&lt;1.9,D101&lt;2.05,A101&lt;7.05,H101&lt;16.284,D101&gt;=1.55,B101&gt;=2.75,D101&gt;=0.75),4.82,IF(AND(D101&gt;=1.9,D101&lt;2.05,A101&lt;7.05,H101&lt;16.284,D101&gt;=1.55,B101&gt;=2.75,D101&gt;=0.75),5.067,IF(AND(H101&lt;12.721,B101&lt;3.15,B101&gt;=2.9,H101&gt;=9.767,D101&gt;=1.35,D101&lt;1.55,B101&gt;=2.75,D101&gt;=0.75),4.5,IF(AND(H101&gt;=12.721,B101&lt;3.15,B101&gt;=2.9,H101&gt;=9.767,D101&gt;=1.35,D101&lt;1.55,B101&gt;=2.75,D101&gt;=0.75),4.433,IF(AND(H101&lt;9.525,G101&lt;0.364,D101&gt;=2.05,A101&lt;7.05,H101&lt;16.284,D101&gt;=1.55,B101&gt;=2.75,D101&gt;=0.75),5.1,IF(AND(A101&lt;6.25,G101&gt;=0.364,D101&gt;=2.05,A101&lt;7.05,H101&lt;16.284,D101&gt;=1.55,B101&gt;=2.75,D101&gt;=0.75),5.4,IF(AND(H101&lt;10.898,H101&gt;=9.525,G101&lt;0.364,D101&gt;=2.05,A101&lt;7.05,H101&lt;16.284,D101&gt;=1.55,B101&gt;=2.75,D101&gt;=0.75),5.6,IF(AND(H101&lt;8.711,A101&gt;=6.25,G101&gt;=0.364,D101&gt;=2.05,A101&lt;7.05,H101&lt;16.284,D101&gt;=1.55,B101&gt;=2.75,D101&gt;=0.75),5.7,IF(AND(H101&gt;=8.711,A101&gt;=6.25,G101&gt;=0.364,D101&gt;=2.05,A101&lt;7.05,H101&lt;16.284,D101&gt;=1.55,B101&gt;=2.75,D101&gt;=0.75),5.84,IF(AND(D101&lt;2.2,H101&gt;=10.898,H101&gt;=9.525,G101&lt;0.364,D101&gt;=2.05,A101&lt;7.05,H101&lt;16.284,D101&gt;=1.55,B101&gt;=2.75,D101&gt;=0.75),5.4,IF(AND(D101&gt;=2.2,H101&gt;=10.898,H101&gt;=9.525,G101&lt;0.364,D101&gt;=2.05,A101&lt;7.05,H101&lt;16.284,D101&gt;=1.55,B101&gt;=2.75,D101&gt;=0.75),5.3,"shouldnthappen")))))))))))))))))))))))))))))))))))))</f>
        <v>3.167</v>
      </c>
      <c r="W101" s="1" t="n">
        <f aca="false">IF(AND(H101&lt;6.926,D101&gt;=0.35,D101&lt;0.8),1.9,IF(AND(H101&gt;=6.926,D101&gt;=0.35,D101&lt;0.8),1.533,IF(AND(H101&lt;13.492,A101&lt;4.75,D101&lt;0.35,D101&lt;0.8),1.1,IF(AND(H101&gt;=13.492,A101&lt;4.75,D101&lt;0.35,D101&lt;0.8),1.375,IF(AND(B101&lt;2.75,A101&gt;=5.85,F101&lt;2.5,D101&gt;=0.8),4.833,IF(AND(B101&lt;3.3,A101&gt;=7.05,F101&gt;=2.5,D101&gt;=0.8),5.8,IF(AND(B101&gt;=3.3,A101&gt;=7.05,F101&gt;=2.5,D101&gt;=0.8),6.325,IF(AND(D101&gt;=0.25,A101&lt;5.05,A101&gt;=4.75,D101&lt;0.35,D101&lt;0.8),1.3,IF(AND(B101&lt;3.6,A101&gt;=5.05,A101&gt;=4.75,D101&lt;0.35,D101&lt;0.8),1.4,IF(AND(H101&lt;10.194,G101&lt;0.412,A101&lt;5.85,F101&lt;2.5,D101&gt;=0.8),4.133,IF(AND(H101&gt;=10.194,G101&lt;0.412,A101&lt;5.85,F101&lt;2.5,D101&gt;=0.8),4.5,IF(AND(A101&lt;5.35,G101&gt;=0.412,A101&lt;5.85,F101&lt;2.5,D101&gt;=0.8),3.15,IF(AND(A101&lt;6.2,B101&gt;=2.75,A101&gt;=5.85,F101&lt;2.5,D101&gt;=0.8),4.3,IF(AND(H101&lt;5.767,A101&lt;6.2,A101&lt;7.05,F101&gt;=2.5,D101&gt;=0.8),4.5,IF(AND(G101&gt;=0.861,A101&gt;=6.2,A101&lt;7.05,F101&gt;=2.5,D101&gt;=0.8),5.2,IF(AND(B101&lt;3.15,D101&lt;0.25,A101&lt;5.05,A101&gt;=4.75,D101&lt;0.35,D101&lt;0.8),1.55,IF(AND(A101&lt;5.45,B101&gt;=3.6,A101&gt;=5.05,A101&gt;=4.75,D101&lt;0.35,D101&lt;0.8),1.5,IF(AND(A101&gt;=5.45,B101&gt;=3.6,A101&gt;=5.05,A101&gt;=4.75,D101&lt;0.35,D101&lt;0.8),1.4,IF(AND(G101&gt;=0.772,A101&gt;=5.35,G101&gt;=0.412,A101&lt;5.85,F101&lt;2.5,D101&gt;=0.8),3.9,IF(AND(D101&gt;=1.45,A101&gt;=6.2,B101&gt;=2.75,A101&gt;=5.85,F101&lt;2.5,D101&gt;=0.8),4.775,IF(AND(G101&lt;0.5,H101&gt;=5.767,A101&lt;6.2,A101&lt;7.05,F101&gt;=2.5,D101&gt;=0.8),5.1,IF(AND(G101&gt;=0.5,H101&gt;=5.767,A101&lt;6.2,A101&lt;7.05,F101&gt;=2.5,D101&gt;=0.8),4.95,IF(AND(B101&gt;=3.25,G101&lt;0.861,A101&gt;=6.2,A101&lt;7.05,F101&gt;=2.5,D101&gt;=0.8),5.75,IF(AND(A101&lt;4.95,B101&gt;=3.15,D101&lt;0.25,A101&lt;5.05,A101&gt;=4.75,D101&lt;0.35,D101&lt;0.8),1.4,IF(AND(A101&lt;5.65,G101&lt;0.772,A101&gt;=5.35,G101&gt;=0.412,A101&lt;5.85,F101&lt;2.5,D101&gt;=0.8),3.6,IF(AND(A101&gt;=5.65,G101&lt;0.772,A101&gt;=5.35,G101&gt;=0.412,A101&lt;5.85,F101&lt;2.5,D101&gt;=0.8),3.5,IF(AND(B101&gt;=3.15,D101&lt;1.45,A101&gt;=6.2,B101&gt;=2.75,A101&gt;=5.85,F101&lt;2.5,D101&gt;=0.8),4.7,IF(AND(A101&gt;=6.65,B101&lt;3.25,G101&lt;0.861,A101&gt;=6.2,A101&lt;7.05,F101&gt;=2.5,D101&gt;=0.8),5.567,IF(AND(H101&lt;9.499,A101&gt;=4.95,B101&gt;=3.15,D101&lt;0.25,A101&lt;5.05,A101&gt;=4.75,D101&lt;0.35,D101&lt;0.8),1.4,IF(AND(H101&gt;=9.499,A101&gt;=4.95,B101&gt;=3.15,D101&lt;0.25,A101&lt;5.05,A101&gt;=4.75,D101&lt;0.35,D101&lt;0.8),1.2,IF(AND(G101&lt;0.765,B101&lt;3.15,D101&lt;1.45,A101&gt;=6.2,B101&gt;=2.75,A101&gt;=5.85,F101&lt;2.5,D101&gt;=0.8),4.4,IF(AND(G101&gt;=0.765,B101&lt;3.15,D101&lt;1.45,A101&gt;=6.2,B101&gt;=2.75,A101&gt;=5.85,F101&lt;2.5,D101&gt;=0.8),4.6,IF(AND(H101&lt;10.667,A101&lt;6.65,B101&lt;3.25,G101&lt;0.861,A101&gt;=6.2,A101&lt;7.05,F101&gt;=2.5,D101&gt;=0.8),5.167,IF(AND(G101&lt;0.627,H101&gt;=10.667,A101&lt;6.65,B101&lt;3.25,G101&lt;0.861,A101&gt;=6.2,A101&lt;7.05,F101&gt;=2.5,D101&gt;=0.8),5.64,IF(AND(G101&gt;=0.627,H101&gt;=10.667,A101&lt;6.65,B101&lt;3.25,G101&lt;0.861,A101&gt;=6.2,A101&lt;7.05,F101&gt;=2.5,D101&gt;=0.8),5.1,"shouldnthappen")))))))))))))))))))))))))))))))))))</f>
        <v>3.15</v>
      </c>
      <c r="X101" s="1" t="n">
        <f aca="false">IF(AND(B101&lt;3.05,H101&lt;6.697,A101&lt;5.45),4.1,IF(AND(B101&gt;=3.05,H101&lt;6.697,A101&lt;5.45),1.48,IF(AND(D101&lt;0.7,A101&lt;5.9,A101&gt;=5.45),1.4,IF(AND(A101&lt;4.35,B101&lt;3.3,H101&gt;=6.697,A101&lt;5.45),1.1,IF(AND(G101&lt;0.372,D101&gt;=0.7,A101&lt;5.9,A101&gt;=5.45),4.36,IF(AND(A101&gt;=4.9,A101&gt;=4.35,B101&lt;3.3,H101&gt;=6.697,A101&lt;5.45),1.6,IF(AND(H101&gt;=14.171,A101&lt;5.15,B101&gt;=3.3,H101&gt;=6.697,A101&lt;5.45),1.6,IF(AND(G101&lt;0.451,A101&gt;=5.15,B101&gt;=3.3,H101&gt;=6.697,A101&lt;5.45),1.367,IF(AND(G101&gt;=0.451,A101&gt;=5.15,B101&gt;=3.3,H101&gt;=6.697,A101&lt;5.45),1.5,IF(AND(G101&lt;0.332,D101&lt;1.45,F101&lt;2.5,A101&gt;=5.9,A101&gt;=5.45),4.35,IF(AND(A101&lt;6.15,D101&gt;=1.45,F101&lt;2.5,A101&gt;=5.9,A101&gt;=5.45),5.1,IF(AND(D101&gt;=2.4,G101&lt;0.432,F101&gt;=2.5,A101&gt;=5.9,A101&gt;=5.45),5.78,IF(AND(A101&lt;6.15,G101&gt;=0.432,F101&gt;=2.5,A101&gt;=5.9,A101&gt;=5.45),4.9,IF(AND(B101&lt;3.1,A101&lt;4.9,A101&gt;=4.35,B101&lt;3.3,H101&gt;=6.697,A101&lt;5.45),1.4,IF(AND(B101&gt;=3.1,A101&lt;4.9,A101&gt;=4.35,B101&lt;3.3,H101&gt;=6.697,A101&lt;5.45),1.3,IF(AND(G101&lt;0.343,H101&lt;14.171,A101&lt;5.15,B101&gt;=3.3,H101&gt;=6.697,A101&lt;5.45),1.433,IF(AND(G101&gt;=0.343,H101&lt;14.171,A101&lt;5.15,B101&gt;=3.3,H101&gt;=6.697,A101&lt;5.45),1.525,IF(AND(D101&lt;1.05,B101&lt;2.55,G101&gt;=0.372,D101&gt;=0.7,A101&lt;5.9,A101&gt;=5.45),3.7,IF(AND(H101&lt;10.596,B101&gt;=2.55,G101&gt;=0.372,D101&gt;=0.7,A101&lt;5.9,A101&gt;=5.45),3.525,IF(AND(H101&gt;=10.596,B101&gt;=2.55,G101&gt;=0.372,D101&gt;=0.7,A101&lt;5.9,A101&gt;=5.45),3.9,IF(AND(H101&lt;14.314,G101&gt;=0.332,D101&lt;1.45,F101&lt;2.5,A101&gt;=5.9,A101&gt;=5.45),4.4,IF(AND(H101&gt;=14.314,G101&gt;=0.332,D101&lt;1.45,F101&lt;2.5,A101&gt;=5.9,A101&gt;=5.45),4.7,IF(AND(H101&lt;13.906,A101&gt;=6.15,D101&gt;=1.45,F101&lt;2.5,A101&gt;=5.9,A101&gt;=5.45),4.675,IF(AND(H101&gt;=13.906,A101&gt;=6.15,D101&gt;=1.45,F101&lt;2.5,A101&gt;=5.9,A101&gt;=5.45),4.9,IF(AND(G101&lt;0.093,D101&lt;2.4,G101&lt;0.432,F101&gt;=2.5,A101&gt;=5.9,A101&gt;=5.45),5.6,IF(AND(B101&lt;2.95,A101&gt;=6.15,G101&gt;=0.432,F101&gt;=2.5,A101&gt;=5.9,A101&gt;=5.45),5.86,IF(AND(A101&lt;5.55,D101&gt;=1.05,B101&lt;2.55,G101&gt;=0.372,D101&gt;=0.7,A101&lt;5.9,A101&gt;=5.45),4,IF(AND(A101&gt;=5.55,D101&gt;=1.05,B101&lt;2.55,G101&gt;=0.372,D101&gt;=0.7,A101&lt;5.9,A101&gt;=5.45),3.9,IF(AND(D101&lt;1.7,G101&gt;=0.093,D101&lt;2.4,G101&lt;0.432,F101&gt;=2.5,A101&gt;=5.9,A101&gt;=5.45),5.05,IF(AND(G101&gt;=0.774,B101&gt;=2.95,A101&gt;=6.15,G101&gt;=0.432,F101&gt;=2.5,A101&gt;=5.9,A101&gt;=5.45),5.3,IF(AND(G101&gt;=0.312,D101&gt;=1.7,G101&gt;=0.093,D101&lt;2.4,G101&lt;0.432,F101&gt;=2.5,A101&gt;=5.9,A101&gt;=5.45),5.4,IF(AND(D101&lt;2.45,G101&lt;0.774,B101&gt;=2.95,A101&gt;=6.15,G101&gt;=0.432,F101&gt;=2.5,A101&gt;=5.9,A101&gt;=5.45),5.66,IF(AND(D101&gt;=2.45,G101&lt;0.774,B101&gt;=2.95,A101&gt;=6.15,G101&gt;=0.432,F101&gt;=2.5,A101&gt;=5.9,A101&gt;=5.45),6,IF(AND(G101&gt;=0.301,G101&lt;0.312,D101&gt;=1.7,G101&gt;=0.093,D101&lt;2.4,G101&lt;0.432,F101&gt;=2.5,A101&gt;=5.9,A101&gt;=5.45),5.1,IF(AND(A101&lt;6.45,G101&lt;0.301,G101&lt;0.312,D101&gt;=1.7,G101&gt;=0.093,D101&lt;2.4,G101&lt;0.432,F101&gt;=2.5,A101&gt;=5.9,A101&gt;=5.45),5.3,IF(AND(A101&gt;=6.45,G101&lt;0.301,G101&lt;0.312,D101&gt;=1.7,G101&gt;=0.093,D101&lt;2.4,G101&lt;0.432,F101&gt;=2.5,A101&gt;=5.9,A101&gt;=5.45),5.2,"shouldnthappen"))))))))))))))))))))))))))))))))))))</f>
        <v>1.6</v>
      </c>
      <c r="Y101" s="1" t="n">
        <f aca="false">IF(AND(H101&lt;6.51,F101&lt;1.5),1.8,IF(AND(H101&gt;=16.674,F101&gt;=1.5),6.533,IF(AND(D101&gt;=0.45,H101&gt;=6.51,F101&lt;1.5),1.667,IF(AND(H101&gt;=13.805,G101&lt;0.154,H101&lt;16.674,F101&gt;=1.5),6.7,IF(AND(D101&lt;0.15,A101&lt;5.05,D101&lt;0.45,H101&gt;=6.51,F101&lt;1.5),1.4,IF(AND(H101&gt;=13.586,A101&gt;=5.05,D101&lt;0.45,H101&gt;=6.51,F101&lt;1.5),1.3,IF(AND(F101&lt;2.5,H101&lt;13.805,G101&lt;0.154,H101&lt;16.674,F101&gt;=1.5),4.6,IF(AND(H101&lt;8.929,D101&lt;1.35,G101&gt;=0.154,H101&lt;16.674,F101&gt;=1.5),3.64,IF(AND(G101&lt;0.05,H101&lt;13.586,A101&gt;=5.05,D101&lt;0.45,H101&gt;=6.51,F101&lt;1.5),1.4,IF(AND(G101&gt;=0.107,F101&gt;=2.5,H101&lt;13.805,G101&lt;0.154,H101&lt;16.674,F101&gt;=1.5),5.3,IF(AND(B101&gt;=2.75,H101&gt;=8.929,D101&lt;1.35,G101&gt;=0.154,H101&lt;16.674,F101&gt;=1.5),4.433,IF(AND(D101&gt;=1.55,F101&lt;2.5,D101&gt;=1.35,G101&gt;=0.154,H101&lt;16.674,F101&gt;=1.5),4.975,IF(AND(H101&lt;6.93,F101&gt;=2.5,D101&gt;=1.35,G101&gt;=0.154,H101&lt;16.674,F101&gt;=1.5),4.5,IF(AND(H101&lt;12.675,G101&lt;0.217,D101&gt;=0.15,A101&lt;5.05,D101&lt;0.45,H101&gt;=6.51,F101&lt;1.5),1.4,IF(AND(H101&gt;=12.675,G101&lt;0.217,D101&gt;=0.15,A101&lt;5.05,D101&lt;0.45,H101&gt;=6.51,F101&lt;1.5),1.5,IF(AND(A101&lt;4.65,G101&gt;=0.217,D101&gt;=0.15,A101&lt;5.05,D101&lt;0.45,H101&gt;=6.51,F101&lt;1.5),1.35,IF(AND(D101&lt;0.25,G101&gt;=0.05,H101&lt;13.586,A101&gt;=5.05,D101&lt;0.45,H101&gt;=6.51,F101&lt;1.5),1.467,IF(AND(D101&gt;=0.25,G101&gt;=0.05,H101&lt;13.586,A101&gt;=5.05,D101&lt;0.45,H101&gt;=6.51,F101&lt;1.5),1.5,IF(AND(H101&lt;9.15,G101&lt;0.107,F101&gt;=2.5,H101&lt;13.805,G101&lt;0.154,H101&lt;16.674,F101&gt;=1.5),5.7,IF(AND(H101&gt;=9.15,G101&lt;0.107,F101&gt;=2.5,H101&lt;13.805,G101&lt;0.154,H101&lt;16.674,F101&gt;=1.5),5.6,IF(AND(G101&lt;0.404,B101&lt;2.75,H101&gt;=8.929,D101&lt;1.35,G101&gt;=0.154,H101&lt;16.674,F101&gt;=1.5),4.15,IF(AND(G101&gt;=0.404,B101&lt;2.75,H101&gt;=8.929,D101&lt;1.35,G101&gt;=0.154,H101&lt;16.674,F101&gt;=1.5),3.9,IF(AND(A101&gt;=6.75,D101&lt;1.55,F101&lt;2.5,D101&gt;=1.35,G101&gt;=0.154,H101&lt;16.674,F101&gt;=1.5),4.82,IF(AND(D101&lt;0.25,A101&gt;=4.65,G101&gt;=0.217,D101&gt;=0.15,A101&lt;5.05,D101&lt;0.45,H101&gt;=6.51,F101&lt;1.5),1.325,IF(AND(D101&gt;=0.25,A101&gt;=4.65,G101&gt;=0.217,D101&gt;=0.15,A101&lt;5.05,D101&lt;0.45,H101&gt;=6.51,F101&lt;1.5),1.3,IF(AND(A101&lt;6.55,A101&lt;6.75,D101&lt;1.55,F101&lt;2.5,D101&gt;=1.35,G101&gt;=0.154,H101&lt;16.674,F101&gt;=1.5),4.575,IF(AND(A101&gt;=6.55,A101&lt;6.75,D101&lt;1.55,F101&lt;2.5,D101&gt;=1.35,G101&gt;=0.154,H101&lt;16.674,F101&gt;=1.5),4.4,IF(AND(B101&lt;2.9,D101&lt;2.05,H101&gt;=6.93,F101&gt;=2.5,D101&gt;=1.35,G101&gt;=0.154,H101&lt;16.674,F101&gt;=1.5),5.05,IF(AND(H101&lt;8.884,D101&gt;=2.05,H101&gt;=6.93,F101&gt;=2.5,D101&gt;=1.35,G101&gt;=0.154,H101&lt;16.674,F101&gt;=1.5),5.1,IF(AND(H101&lt;13.711,B101&gt;=2.9,D101&lt;2.05,H101&gt;=6.93,F101&gt;=2.5,D101&gt;=1.35,G101&gt;=0.154,H101&lt;16.674,F101&gt;=1.5),5,IF(AND(H101&gt;=13.711,B101&gt;=2.9,D101&lt;2.05,H101&gt;=6.93,F101&gt;=2.5,D101&gt;=1.35,G101&gt;=0.154,H101&lt;16.674,F101&gt;=1.5),5.8,IF(AND(B101&lt;3.15,H101&gt;=8.884,D101&gt;=2.05,H101&gt;=6.93,F101&gt;=2.5,D101&gt;=1.35,G101&gt;=0.154,H101&lt;16.674,F101&gt;=1.5),5.56,IF(AND(B101&gt;=3.15,H101&gt;=8.884,D101&gt;=2.05,H101&gt;=6.93,F101&gt;=2.5,D101&gt;=1.35,G101&gt;=0.154,H101&lt;16.674,F101&gt;=1.5),5.9,"shouldnthappen")))))))))))))))))))))))))))))))))</f>
        <v>3.64</v>
      </c>
      <c r="Z101" s="1" t="n">
        <f aca="false">IF(AND(F101&gt;=2,B101&gt;=3.35),5.6,IF(AND(A101&lt;6.65,H101&gt;=15.076,B101&lt;3.35),4.8,IF(AND(A101&gt;=6.65,H101&gt;=15.076,B101&lt;3.35),6.15,IF(AND(H101&lt;6.542,F101&lt;2,B101&gt;=3.35),1.767,IF(AND(G101&gt;=0.653,D101&lt;0.75,H101&lt;15.076,B101&lt;3.35),1.55,IF(AND(D101&lt;0.15,G101&lt;0.653,D101&lt;0.75,H101&lt;15.076,B101&lt;3.35),1.1,IF(AND(G101&lt;0.356,A101&lt;5.05,H101&gt;=6.542,F101&lt;2,B101&gt;=3.35),1.4,IF(AND(G101&gt;=0.356,A101&lt;5.05,H101&gt;=6.542,F101&lt;2,B101&gt;=3.35),1.3,IF(AND(G101&gt;=0.566,A101&gt;=5.05,H101&gt;=6.542,F101&lt;2,B101&gt;=3.35),1.6,IF(AND(B101&gt;=3.1,D101&gt;=0.15,G101&lt;0.653,D101&lt;0.75,H101&lt;15.076,B101&lt;3.35),1.367,IF(AND(B101&gt;=2.65,D101&lt;1.45,B101&lt;2.75,D101&gt;=0.75,H101&lt;15.076,B101&lt;3.35),3.96,IF(AND(G101&lt;0.352,D101&gt;=1.45,B101&lt;2.75,D101&gt;=0.75,H101&lt;15.076,B101&lt;3.35),4.5,IF(AND(D101&gt;=1.35,A101&lt;6.2,B101&gt;=2.75,D101&gt;=0.75,H101&lt;15.076,B101&lt;3.35),4.733,IF(AND(A101&lt;4.7,B101&lt;3.1,D101&gt;=0.15,G101&lt;0.653,D101&lt;0.75,H101&lt;15.076,B101&lt;3.35),1.36,IF(AND(A101&gt;=4.7,B101&lt;3.1,D101&gt;=0.15,G101&lt;0.653,D101&lt;0.75,H101&lt;15.076,B101&lt;3.35),1.6,IF(AND(A101&lt;5.2,B101&lt;2.65,D101&lt;1.45,B101&lt;2.75,D101&gt;=0.75,H101&lt;15.076,B101&lt;3.35),3.3,IF(AND(A101&lt;6.5,G101&gt;=0.352,D101&gt;=1.45,B101&lt;2.75,D101&gt;=0.75,H101&lt;15.076,B101&lt;3.35),5,IF(AND(A101&gt;=6.5,G101&gt;=0.352,D101&gt;=1.45,B101&lt;2.75,D101&gt;=0.75,H101&lt;15.076,B101&lt;3.35),5.8,IF(AND(H101&lt;8.486,D101&lt;1.35,A101&lt;6.2,B101&gt;=2.75,D101&gt;=0.75,H101&lt;15.076,B101&lt;3.35),3.975,IF(AND(G101&lt;0.187,F101&lt;2.5,A101&gt;=6.2,B101&gt;=2.75,D101&gt;=0.75,H101&lt;15.076,B101&lt;3.35),5,IF(AND(G101&gt;=0.187,F101&lt;2.5,A101&gt;=6.2,B101&gt;=2.75,D101&gt;=0.75,H101&lt;15.076,B101&lt;3.35),4.525,IF(AND(A101&gt;=7.25,F101&gt;=2.5,A101&gt;=6.2,B101&gt;=2.75,D101&gt;=0.75,H101&lt;15.076,B101&lt;3.35),6.5,IF(AND(G101&lt;0.185,B101&lt;3.6,G101&lt;0.566,A101&gt;=5.05,H101&gt;=6.542,F101&lt;2,B101&gt;=3.35),1.45,IF(AND(G101&gt;=0.185,B101&lt;3.6,G101&lt;0.566,A101&gt;=5.05,H101&gt;=6.542,F101&lt;2,B101&gt;=3.35),1.34,IF(AND(G101&lt;0.13,B101&gt;=3.6,G101&lt;0.566,A101&gt;=5.05,H101&gt;=6.542,F101&lt;2,B101&gt;=3.35),1.45,IF(AND(G101&gt;=0.13,B101&gt;=3.6,G101&lt;0.566,A101&gt;=5.05,H101&gt;=6.542,F101&lt;2,B101&gt;=3.35),1.5,IF(AND(D101&lt;1.05,A101&gt;=5.2,B101&lt;2.65,D101&lt;1.45,B101&lt;2.75,D101&gt;=0.75,H101&lt;15.076,B101&lt;3.35),3.5,IF(AND(D101&gt;=1.05,A101&gt;=5.2,B101&lt;2.65,D101&lt;1.45,B101&lt;2.75,D101&gt;=0.75,H101&lt;15.076,B101&lt;3.35),3.94,IF(AND(H101&lt;10.983,H101&gt;=8.486,D101&lt;1.35,A101&lt;6.2,B101&gt;=2.75,D101&gt;=0.75,H101&lt;15.076,B101&lt;3.35),4.38,IF(AND(H101&gt;=10.983,H101&gt;=8.486,D101&lt;1.35,A101&lt;6.2,B101&gt;=2.75,D101&gt;=0.75,H101&lt;15.076,B101&lt;3.35),4.1,IF(AND(B101&gt;=3.25,A101&lt;7.25,F101&gt;=2.5,A101&gt;=6.2,B101&gt;=2.75,D101&gt;=0.75,H101&lt;15.076,B101&lt;3.35),5.7,IF(AND(B101&lt;2.95,B101&lt;3.25,A101&lt;7.25,F101&gt;=2.5,A101&gt;=6.2,B101&gt;=2.75,D101&gt;=0.75,H101&lt;15.076,B101&lt;3.35),5.6,IF(AND(H101&gt;=13.711,B101&gt;=2.95,B101&lt;3.25,A101&lt;7.25,F101&gt;=2.5,A101&gt;=6.2,B101&gt;=2.75,D101&gt;=0.75,H101&lt;15.076,B101&lt;3.35),5.8,IF(AND(A101&gt;=6.8,H101&lt;13.711,B101&gt;=2.95,B101&lt;3.25,A101&lt;7.25,F101&gt;=2.5,A101&gt;=6.2,B101&gt;=2.75,D101&gt;=0.75,H101&lt;15.076,B101&lt;3.35),5.1,IF(AND(H101&lt;12.921,A101&lt;6.8,H101&lt;13.711,B101&gt;=2.95,B101&lt;3.25,A101&lt;7.25,F101&gt;=2.5,A101&gt;=6.2,B101&gt;=2.75,D101&gt;=0.75,H101&lt;15.076,B101&lt;3.35),5.34,IF(AND(H101&gt;=12.921,A101&lt;6.8,H101&lt;13.711,B101&gt;=2.95,B101&lt;3.25,A101&lt;7.25,F101&gt;=2.5,A101&gt;=6.2,B101&gt;=2.75,D101&gt;=0.75,H101&lt;15.076,B101&lt;3.35),5.133,"shouldnthappen"))))))))))))))))))))))))))))))))))))</f>
        <v>3.3</v>
      </c>
      <c r="AA101" s="1" t="n">
        <f aca="false">IF(AND(D101&gt;=0.45,A101&lt;5.05,D101&lt;0.8),1.6,IF(AND(D101&gt;=0.45,A101&gt;=5.05,D101&lt;0.8),1.7,IF(AND(H101&gt;=16.244,F101&gt;=2.5,D101&gt;=0.8),6.533,IF(AND(A101&lt;4.35,D101&lt;0.45,A101&lt;5.05,D101&lt;0.8),1.1,IF(AND(H101&gt;=14.877,D101&lt;0.45,A101&gt;=5.05,D101&lt;0.8),1.3,IF(AND(D101&gt;=1.4,A101&lt;5.65,F101&lt;2.5,D101&gt;=0.8),4.5,IF(AND(A101&gt;=7.25,H101&lt;16.244,F101&gt;=2.5,D101&gt;=0.8),6.5,IF(AND(A101&gt;=4.75,A101&gt;=4.35,D101&lt;0.45,A101&lt;5.05,D101&lt;0.8),1.35,IF(AND(A101&lt;5.3,D101&lt;1.4,A101&lt;5.65,F101&lt;2.5,D101&gt;=0.8),3.1,IF(AND(A101&gt;=6.8,A101&gt;=6.55,A101&gt;=5.65,F101&lt;2.5,D101&gt;=0.8),4.9,IF(AND(H101&lt;5.767,A101&lt;7.25,H101&lt;16.244,F101&gt;=2.5,D101&gt;=0.8),4.5,IF(AND(G101&gt;=0.522,A101&lt;4.75,A101&gt;=4.35,D101&lt;0.45,A101&lt;5.05,D101&lt;0.8),1.2,IF(AND(G101&gt;=0.948,D101&lt;0.35,H101&lt;14.877,D101&lt;0.45,A101&gt;=5.05,D101&lt;0.8),1.7,IF(AND(H101&lt;13.089,D101&gt;=0.35,H101&lt;14.877,D101&lt;0.45,A101&gt;=5.05,D101&lt;0.8),1.5,IF(AND(H101&gt;=13.089,D101&gt;=0.35,H101&lt;14.877,D101&lt;0.45,A101&gt;=5.05,D101&lt;0.8),1.3,IF(AND(B101&gt;=2.95,A101&gt;=5.3,D101&lt;1.4,A101&lt;5.65,F101&lt;2.5,D101&gt;=0.8),4.1,IF(AND(H101&lt;9.181,A101&lt;6.05,A101&lt;6.55,A101&gt;=5.65,F101&lt;2.5,D101&gt;=0.8),5.1,IF(AND(H101&gt;=9.181,A101&lt;6.05,A101&lt;6.55,A101&gt;=5.65,F101&lt;2.5,D101&gt;=0.8),4.3,IF(AND(G101&gt;=0.867,A101&gt;=6.05,A101&lt;6.55,A101&gt;=5.65,F101&lt;2.5,D101&gt;=0.8),4.9,IF(AND(B101&lt;3.05,A101&lt;6.8,A101&gt;=6.55,A101&gt;=5.65,F101&lt;2.5,D101&gt;=0.8),5,IF(AND(B101&gt;=3.05,A101&lt;6.8,A101&gt;=6.55,A101&gt;=5.65,F101&lt;2.5,D101&gt;=0.8),4.55,IF(AND(H101&gt;=14.144,G101&lt;0.522,A101&lt;4.75,A101&gt;=4.35,D101&lt;0.45,A101&lt;5.05,D101&lt;0.8),1.3,IF(AND(B101&lt;2.7,B101&lt;2.95,A101&gt;=5.3,D101&lt;1.4,A101&lt;5.65,F101&lt;2.5,D101&gt;=0.8),3.78,IF(AND(B101&gt;=2.7,B101&lt;2.95,A101&gt;=5.3,D101&lt;1.4,A101&lt;5.65,F101&lt;2.5,D101&gt;=0.8),3.6,IF(AND(G101&lt;0.638,G101&lt;0.867,A101&gt;=6.05,A101&lt;6.55,A101&gt;=5.65,F101&lt;2.5,D101&gt;=0.8),4.433,IF(AND(G101&gt;=0.638,G101&lt;0.867,A101&gt;=6.05,A101&lt;6.55,A101&gt;=5.65,F101&lt;2.5,D101&gt;=0.8),4,IF(AND(A101&lt;6.35,H101&lt;11.146,H101&gt;=5.767,A101&lt;7.25,H101&lt;16.244,F101&gt;=2.5,D101&gt;=0.8),5.1,IF(AND(A101&lt;4.5,H101&lt;14.144,G101&lt;0.522,A101&lt;4.75,A101&gt;=4.35,D101&lt;0.45,A101&lt;5.05,D101&lt;0.8),1.35,IF(AND(A101&gt;=4.5,H101&lt;14.144,G101&lt;0.522,A101&lt;4.75,A101&gt;=4.35,D101&lt;0.45,A101&lt;5.05,D101&lt;0.8),1.4,IF(AND(A101&lt;5.15,B101&lt;3.75,G101&lt;0.948,D101&lt;0.35,H101&lt;14.877,D101&lt;0.45,A101&gt;=5.05,D101&lt;0.8),1.4,IF(AND(A101&gt;=5.15,B101&lt;3.75,G101&lt;0.948,D101&lt;0.35,H101&lt;14.877,D101&lt;0.45,A101&gt;=5.05,D101&lt;0.8),1.5,IF(AND(G101&lt;0.112,B101&gt;=3.75,G101&lt;0.948,D101&lt;0.35,H101&lt;14.877,D101&lt;0.45,A101&gt;=5.05,D101&lt;0.8),1.5,IF(AND(G101&gt;=0.112,B101&gt;=3.75,G101&lt;0.948,D101&lt;0.35,H101&lt;14.877,D101&lt;0.45,A101&gt;=5.05,D101&lt;0.8),1.6,IF(AND(G101&lt;0.075,A101&gt;=6.35,H101&lt;11.146,H101&gt;=5.767,A101&lt;7.25,H101&lt;16.244,F101&gt;=2.5,D101&gt;=0.8),5.5,IF(AND(G101&gt;=0.075,A101&gt;=6.35,H101&lt;11.146,H101&gt;=5.767,A101&lt;7.25,H101&lt;16.244,F101&gt;=2.5,D101&gt;=0.8),5.24,IF(AND(B101&lt;2.95,D101&lt;1.9,H101&gt;=11.146,H101&gt;=5.767,A101&lt;7.25,H101&lt;16.244,F101&gt;=2.5,D101&gt;=0.8),5.65,IF(AND(B101&gt;=2.95,D101&lt;1.9,H101&gt;=11.146,H101&gt;=5.767,A101&lt;7.25,H101&lt;16.244,F101&gt;=2.5,D101&gt;=0.8),5.8,IF(AND(H101&lt;13.42,D101&gt;=1.9,H101&gt;=11.146,H101&gt;=5.767,A101&lt;7.25,H101&lt;16.244,F101&gt;=2.5,D101&gt;=0.8),5.6,IF(AND(H101&gt;=13.42,D101&gt;=1.9,H101&gt;=11.146,H101&gt;=5.767,A101&lt;7.25,H101&lt;16.244,F101&gt;=2.5,D101&gt;=0.8),5.34,"shouldnthappen")))))))))))))))))))))))))))))))))))))))</f>
        <v>3.1</v>
      </c>
      <c r="AB101" s="1" t="n">
        <f aca="false">IF(AND(D101&gt;=0.35,F101&lt;1.5),1.5,IF(AND(F101&lt;2.5,D101&gt;=1.55,F101&gt;=1.5),4.85,IF(AND(H101&lt;8.308,D101&lt;0.15,D101&lt;0.35,F101&lt;1.5),1.5,IF(AND(H101&gt;=8.308,D101&lt;0.15,D101&lt;0.35,F101&lt;1.5),1.4,IF(AND(H101&lt;5.523,D101&gt;=0.15,D101&lt;0.35,F101&lt;1.5),1,IF(AND(G101&lt;0.572,H101&lt;10.688,D101&lt;1.55,F101&gt;=1.5),3.75,IF(AND(B101&gt;=3.5,F101&gt;=2.5,D101&gt;=1.55,F101&gt;=1.5),6.3,IF(AND(A101&gt;=5.65,G101&gt;=0.572,H101&lt;10.688,D101&lt;1.55,F101&gt;=1.5),4.45,IF(AND(B101&gt;=2.85,A101&lt;6.15,H101&gt;=10.688,D101&lt;1.55,F101&gt;=1.5),4.35,IF(AND(H101&gt;=16.284,B101&lt;3.5,F101&gt;=2.5,D101&gt;=1.55,F101&gt;=1.5),6.6,IF(AND(G101&gt;=0.241,G101&lt;0.338,H101&gt;=5.523,D101&gt;=0.15,D101&lt;0.35,F101&lt;1.5),1.25,IF(AND(A101&lt;5.05,G101&gt;=0.338,H101&gt;=5.523,D101&gt;=0.15,D101&lt;0.35,F101&lt;1.5),1.35,IF(AND(B101&lt;2.7,A101&lt;5.65,G101&gt;=0.572,H101&lt;10.688,D101&lt;1.55,F101&gt;=1.5),4,IF(AND(B101&gt;=2.7,A101&lt;5.65,G101&gt;=0.572,H101&lt;10.688,D101&lt;1.55,F101&gt;=1.5),3.6,IF(AND(B101&lt;2.45,B101&lt;2.85,A101&lt;6.15,H101&gt;=10.688,D101&lt;1.55,F101&gt;=1.5),3.7,IF(AND(A101&lt;6.25,B101&lt;2.85,A101&gt;=6.15,H101&gt;=10.688,D101&lt;1.55,F101&gt;=1.5),4.5,IF(AND(A101&gt;=6.25,B101&lt;2.85,A101&gt;=6.15,H101&gt;=10.688,D101&lt;1.55,F101&gt;=1.5),4.86,IF(AND(D101&gt;=1.45,B101&gt;=2.85,A101&gt;=6.15,H101&gt;=10.688,D101&lt;1.55,F101&gt;=1.5),4.8,IF(AND(H101&lt;8.202,H101&lt;16.284,B101&lt;3.5,F101&gt;=2.5,D101&gt;=1.55,F101&gt;=1.5),5.7,IF(AND(A101&gt;=5.1,G101&lt;0.241,G101&lt;0.338,H101&gt;=5.523,D101&gt;=0.15,D101&lt;0.35,F101&lt;1.5),1.5,IF(AND(B101&gt;=3.75,A101&gt;=5.05,G101&gt;=0.338,H101&gt;=5.523,D101&gt;=0.15,D101&lt;0.35,F101&lt;1.5),1.6,IF(AND(A101&lt;5.7,B101&gt;=2.45,B101&lt;2.85,A101&lt;6.15,H101&gt;=10.688,D101&lt;1.55,F101&gt;=1.5),3.9,IF(AND(A101&gt;=5.7,B101&gt;=2.45,B101&lt;2.85,A101&lt;6.15,H101&gt;=10.688,D101&lt;1.55,F101&gt;=1.5),4.02,IF(AND(H101&lt;13.654,D101&lt;1.45,B101&gt;=2.85,A101&gt;=6.15,H101&gt;=10.688,D101&lt;1.55,F101&gt;=1.5),4.333,IF(AND(H101&gt;=13.654,D101&lt;1.45,B101&gt;=2.85,A101&gt;=6.15,H101&gt;=10.688,D101&lt;1.55,F101&gt;=1.5),4.54,IF(AND(A101&lt;6.15,H101&gt;=8.202,H101&lt;16.284,B101&lt;3.5,F101&gt;=2.5,D101&gt;=1.55,F101&gt;=1.5),5,IF(AND(H101&lt;13.924,A101&lt;5.1,G101&lt;0.241,G101&lt;0.338,H101&gt;=5.523,D101&gt;=0.15,D101&lt;0.35,F101&lt;1.5),1.4,IF(AND(H101&gt;=13.924,A101&lt;5.1,G101&lt;0.241,G101&lt;0.338,H101&gt;=5.523,D101&gt;=0.15,D101&lt;0.35,F101&lt;1.5),1.5,IF(AND(D101&lt;0.25,B101&lt;3.75,A101&gt;=5.05,G101&gt;=0.338,H101&gt;=5.523,D101&gt;=0.15,D101&lt;0.35,F101&lt;1.5),1.5,IF(AND(D101&gt;=0.25,B101&lt;3.75,A101&gt;=5.05,G101&gt;=0.338,H101&gt;=5.523,D101&gt;=0.15,D101&lt;0.35,F101&lt;1.5),1.4,IF(AND(H101&lt;8.884,B101&gt;=3.05,A101&gt;=6.15,H101&gt;=8.202,H101&lt;16.284,B101&lt;3.5,F101&gt;=2.5,D101&gt;=1.55,F101&gt;=1.5),5.1,IF(AND(A101&lt;6.45,G101&lt;0.368,B101&lt;3.05,A101&gt;=6.15,H101&gt;=8.202,H101&lt;16.284,B101&lt;3.5,F101&gt;=2.5,D101&gt;=1.55,F101&gt;=1.5),5.525,IF(AND(A101&gt;=6.45,G101&lt;0.368,B101&lt;3.05,A101&gt;=6.15,H101&gt;=8.202,H101&lt;16.284,B101&lt;3.5,F101&gt;=2.5,D101&gt;=1.55,F101&gt;=1.5),5.35,IF(AND(D101&lt;2.25,G101&gt;=0.368,B101&lt;3.05,A101&gt;=6.15,H101&gt;=8.202,H101&lt;16.284,B101&lt;3.5,F101&gt;=2.5,D101&gt;=1.55,F101&gt;=1.5),5.8,IF(AND(D101&gt;=2.25,G101&gt;=0.368,B101&lt;3.05,A101&gt;=6.15,H101&gt;=8.202,H101&lt;16.284,B101&lt;3.5,F101&gt;=2.5,D101&gt;=1.55,F101&gt;=1.5),5.2,IF(AND(H101&lt;10.257,H101&gt;=8.884,B101&gt;=3.05,A101&gt;=6.15,H101&gt;=8.202,H101&lt;16.284,B101&lt;3.5,F101&gt;=2.5,D101&gt;=1.55,F101&gt;=1.5),5.9,IF(AND(H101&gt;=10.257,H101&gt;=8.884,B101&gt;=3.05,A101&gt;=6.15,H101&gt;=8.202,H101&lt;16.284,B101&lt;3.5,F101&gt;=2.5,D101&gt;=1.55,F101&gt;=1.5),5.48,"shouldnthappen")))))))))))))))))))))))))))))))))))))</f>
        <v>4</v>
      </c>
      <c r="AC101" s="1" t="n">
        <f aca="false">IF(AND(H101&lt;5.748,A101&lt;5.05,D101&lt;0.8),1,IF(AND(B101&lt;3.35,A101&gt;=5.05,D101&lt;0.8),1.7,IF(AND(A101&lt;5.85,G101&lt;0.154,D101&gt;=0.8),4.5,IF(AND(D101&gt;=0.45,H101&gt;=5.748,A101&lt;5.05,D101&lt;0.8),1.6,IF(AND(G101&gt;=0.934,B101&gt;=3.35,A101&gt;=5.05,D101&lt;0.8),1.7,IF(AND(D101&lt;2.1,A101&gt;=5.85,G101&lt;0.154,D101&gt;=0.8),6.15,IF(AND(D101&gt;=2.1,A101&gt;=5.85,G101&lt;0.154,D101&gt;=0.8),5.5,IF(AND(A101&lt;6.1,D101&gt;=1.55,G101&gt;=0.154,D101&gt;=0.8),5,IF(AND(H101&gt;=14.379,G101&lt;0.934,B101&gt;=3.35,A101&gt;=5.05,D101&lt;0.8),1.58,IF(AND(G101&lt;0.379,A101&gt;=6.1,D101&gt;=1.55,G101&gt;=0.154,D101&gt;=0.8),5.42,IF(AND(H101&lt;13.924,G101&lt;0.227,D101&lt;0.45,H101&gt;=5.748,A101&lt;5.05,D101&lt;0.8),1.4,IF(AND(H101&gt;=13.924,G101&lt;0.227,D101&lt;0.45,H101&gt;=5.748,A101&lt;5.05,D101&lt;0.8),1.5,IF(AND(B101&lt;3.1,G101&gt;=0.227,D101&lt;0.45,H101&gt;=5.748,A101&lt;5.05,D101&lt;0.8),1.1,IF(AND(G101&lt;0.13,H101&lt;14.379,G101&lt;0.934,B101&gt;=3.35,A101&gt;=5.05,D101&lt;0.8),1.4,IF(AND(D101&lt;1.05,A101&lt;5.65,D101&lt;1.35,D101&lt;1.55,G101&gt;=0.154,D101&gt;=0.8),3.7,IF(AND(D101&lt;1.25,A101&gt;=5.65,D101&lt;1.35,D101&lt;1.55,G101&gt;=0.154,D101&gt;=0.8),4.06,IF(AND(D101&gt;=1.25,A101&gt;=5.65,D101&lt;1.35,D101&lt;1.55,G101&gt;=0.154,D101&gt;=0.8),4.425,IF(AND(H101&lt;13.654,D101&lt;1.45,D101&gt;=1.35,D101&lt;1.55,G101&gt;=0.154,D101&gt;=0.8),4.275,IF(AND(G101&lt;0.259,D101&gt;=1.45,D101&gt;=1.35,D101&lt;1.55,G101&gt;=0.154,D101&gt;=0.8),5.1,IF(AND(B101&lt;2.95,G101&gt;=0.379,A101&gt;=6.1,D101&gt;=1.55,G101&gt;=0.154,D101&gt;=0.8),6.3,IF(AND(B101&lt;3.25,B101&gt;=3.1,G101&gt;=0.227,D101&lt;0.45,H101&gt;=5.748,A101&lt;5.05,D101&lt;0.8),1.3,IF(AND(B101&gt;=3.25,B101&gt;=3.1,G101&gt;=0.227,D101&lt;0.45,H101&gt;=5.748,A101&lt;5.05,D101&lt;0.8),1.4,IF(AND(H101&gt;=13.372,G101&gt;=0.13,H101&lt;14.379,G101&lt;0.934,B101&gt;=3.35,A101&gt;=5.05,D101&lt;0.8),1.4,IF(AND(H101&lt;6.69,D101&gt;=1.05,A101&lt;5.65,D101&lt;1.35,D101&lt;1.55,G101&gt;=0.154,D101&gt;=0.8),4.033,IF(AND(H101&gt;=6.69,D101&gt;=1.05,A101&lt;5.65,D101&lt;1.35,D101&lt;1.55,G101&gt;=0.154,D101&gt;=0.8),3.88,IF(AND(B101&lt;2.85,H101&gt;=13.654,D101&lt;1.45,D101&gt;=1.35,D101&lt;1.55,G101&gt;=0.154,D101&gt;=0.8),4.8,IF(AND(B101&gt;=2.85,H101&gt;=13.654,D101&lt;1.45,D101&gt;=1.35,D101&lt;1.55,G101&gt;=0.154,D101&gt;=0.8),4.7,IF(AND(H101&lt;11.681,G101&gt;=0.259,D101&gt;=1.45,D101&gt;=1.35,D101&lt;1.55,G101&gt;=0.154,D101&gt;=0.8),4.85,IF(AND(H101&gt;=11.681,G101&gt;=0.259,D101&gt;=1.45,D101&gt;=1.35,D101&lt;1.55,G101&gt;=0.154,D101&gt;=0.8),4.633,IF(AND(A101&lt;6.25,B101&gt;=2.95,G101&gt;=0.379,A101&gt;=6.1,D101&gt;=1.55,G101&gt;=0.154,D101&gt;=0.8),5.4,IF(AND(D101&lt;0.3,H101&lt;13.372,G101&gt;=0.13,H101&lt;14.379,G101&lt;0.934,B101&gt;=3.35,A101&gt;=5.05,D101&lt;0.8),1.475,IF(AND(D101&gt;=0.3,H101&lt;13.372,G101&gt;=0.13,H101&lt;14.379,G101&lt;0.934,B101&gt;=3.35,A101&gt;=5.05,D101&lt;0.8),1.5,IF(AND(B101&lt;3.15,A101&gt;=6.25,B101&gt;=2.95,G101&gt;=0.379,A101&gt;=6.1,D101&gt;=1.55,G101&gt;=0.154,D101&gt;=0.8),5.7,IF(AND(B101&gt;=3.15,A101&gt;=6.25,B101&gt;=2.95,G101&gt;=0.379,A101&gt;=6.1,D101&gt;=1.55,G101&gt;=0.154,D101&gt;=0.8),5.933,"shouldnthappen"))))))))))))))))))))))))))))))))))</f>
        <v>3.88</v>
      </c>
      <c r="AD101" s="1" t="n">
        <f aca="false">IF(AND(H101&lt;6.621,A101&lt;4.95,D101&lt;0.8),1,IF(AND(H101&lt;14.144,H101&gt;=6.621,A101&lt;4.95,D101&lt;0.8),1.4,IF(AND(H101&gt;=14.144,H101&gt;=6.621,A101&lt;4.95,D101&lt;0.8),1.3,IF(AND(G101&lt;0.13,B101&gt;=3.85,A101&gt;=4.95,D101&lt;0.8),1.3,IF(AND(G101&gt;=0.13,B101&gt;=3.85,A101&gt;=4.95,D101&lt;0.8),1.425,IF(AND(A101&gt;=6.05,B101&lt;2.75,D101&lt;1.55,D101&gt;=0.8),4.9,IF(AND(A101&gt;=7.3,G101&lt;0.119,D101&gt;=1.55,D101&gt;=0.8),6.7,IF(AND(H101&lt;6.555,D101&lt;0.25,B101&lt;3.85,A101&gt;=4.95,D101&lt;0.8),1.7,IF(AND(B101&lt;3.4,D101&gt;=0.25,B101&lt;3.85,A101&gt;=4.95,D101&lt;0.8),1.7,IF(AND(B101&gt;=3.4,D101&gt;=0.25,B101&lt;3.85,A101&gt;=4.95,D101&lt;0.8),1.6,IF(AND(A101&lt;5.05,A101&lt;6.05,B101&lt;2.75,D101&lt;1.55,D101&gt;=0.8),3.3,IF(AND(B101&lt;2.85,D101&lt;1.35,B101&gt;=2.75,D101&lt;1.55,D101&gt;=0.8),4.5,IF(AND(H101&lt;12.206,D101&gt;=1.35,B101&gt;=2.75,D101&lt;1.55,D101&gt;=0.8),4.7,IF(AND(H101&gt;=12.206,D101&gt;=1.35,B101&gt;=2.75,D101&lt;1.55,D101&gt;=0.8),4.52,IF(AND(G101&lt;0.024,A101&lt;7.3,G101&lt;0.119,D101&gt;=1.55,D101&gt;=0.8),5.7,IF(AND(G101&gt;=0.024,A101&lt;7.3,G101&lt;0.119,D101&gt;=1.55,D101&gt;=0.8),5.6,IF(AND(F101&lt;2.5,G101&lt;0.417,G101&gt;=0.119,D101&gt;=1.55,D101&gt;=0.8),5.05,IF(AND(B101&lt;3.15,H101&gt;=6.555,D101&lt;0.25,B101&lt;3.85,A101&gt;=4.95,D101&lt;0.8),1.6,IF(AND(G101&lt;0.356,A101&gt;=5.05,A101&lt;6.05,B101&lt;2.75,D101&lt;1.55,D101&gt;=0.8),4.12,IF(AND(A101&lt;5.65,B101&gt;=2.85,D101&lt;1.35,B101&gt;=2.75,D101&lt;1.55,D101&gt;=0.8),3.6,IF(AND(B101&lt;3.15,F101&gt;=2.5,G101&lt;0.417,G101&gt;=0.119,D101&gt;=1.55,D101&gt;=0.8),5.18,IF(AND(B101&gt;=3.15,F101&gt;=2.5,G101&lt;0.417,G101&gt;=0.119,D101&gt;=1.55,D101&gt;=0.8),5.3,IF(AND(D101&lt;1.7,A101&lt;6.95,G101&gt;=0.417,G101&gt;=0.119,D101&gt;=1.55,D101&gt;=0.8),4.7,IF(AND(A101&lt;7.25,A101&gt;=6.95,G101&gt;=0.417,G101&gt;=0.119,D101&gt;=1.55,D101&gt;=0.8),5.8,IF(AND(A101&gt;=7.25,A101&gt;=6.95,G101&gt;=0.417,G101&gt;=0.119,D101&gt;=1.55,D101&gt;=0.8),6.333,IF(AND(H101&lt;8.594,B101&gt;=3.15,H101&gt;=6.555,D101&lt;0.25,B101&lt;3.85,A101&gt;=4.95,D101&lt;0.8),1.4,IF(AND(H101&gt;=8.594,B101&gt;=3.15,H101&gt;=6.555,D101&lt;0.25,B101&lt;3.85,A101&gt;=4.95,D101&lt;0.8),1.5,IF(AND(H101&gt;=11.218,G101&gt;=0.356,A101&gt;=5.05,A101&lt;6.05,B101&lt;2.75,D101&lt;1.55,D101&gt;=0.8),3.925,IF(AND(A101&gt;=6.5,A101&gt;=5.65,B101&gt;=2.85,D101&lt;1.35,B101&gt;=2.75,D101&lt;1.55,D101&gt;=0.8),4.6,IF(AND(H101&lt;8.602,H101&lt;11.218,G101&gt;=0.356,A101&gt;=5.05,A101&lt;6.05,B101&lt;2.75,D101&lt;1.55,D101&gt;=0.8),3.95,IF(AND(H101&gt;=8.602,H101&lt;11.218,G101&gt;=0.356,A101&gt;=5.05,A101&lt;6.05,B101&lt;2.75,D101&lt;1.55,D101&gt;=0.8),3.75,IF(AND(H101&lt;10.129,A101&lt;6.5,A101&gt;=5.65,B101&gt;=2.85,D101&lt;1.35,B101&gt;=2.75,D101&lt;1.55,D101&gt;=0.8),4.2,IF(AND(H101&gt;=10.129,A101&lt;6.5,A101&gt;=5.65,B101&gt;=2.85,D101&lt;1.35,B101&gt;=2.75,D101&lt;1.55,D101&gt;=0.8),4.267,IF(AND(D101&lt;2.2,B101&lt;3.05,D101&gt;=1.7,A101&lt;6.95,G101&gt;=0.417,G101&gt;=0.119,D101&gt;=1.55,D101&gt;=0.8),5.3,IF(AND(D101&gt;=2.2,B101&lt;3.05,D101&gt;=1.7,A101&lt;6.95,G101&gt;=0.417,G101&gt;=0.119,D101&gt;=1.55,D101&gt;=0.8),5.133,IF(AND(D101&lt;2.45,B101&gt;=3.05,D101&gt;=1.7,A101&lt;6.95,G101&gt;=0.417,G101&gt;=0.119,D101&gt;=1.55,D101&gt;=0.8),5.6,IF(AND(D101&gt;=2.45,B101&gt;=3.05,D101&gt;=1.7,A101&lt;6.95,G101&gt;=0.417,G101&gt;=0.119,D101&gt;=1.55,D101&gt;=0.8),6,"shouldnthappen")))))))))))))))))))))))))))))))))))))</f>
        <v>3.95</v>
      </c>
      <c r="AE101" s="1" t="n">
        <f aca="false">IF(AND(G101&lt;0.123,D101&gt;=0.25,D101&lt;0.75),1.3,IF(AND(H101&gt;=16.774,D101&gt;=1.75,D101&gt;=0.75),6.4,IF(AND(B101&lt;3.4,A101&lt;4.8,D101&lt;0.25,D101&lt;0.75),1.22,IF(AND(B101&gt;=3.4,A101&lt;4.8,D101&lt;0.25,D101&lt;0.75),1,IF(AND(A101&gt;=5.45,A101&gt;=4.8,D101&lt;0.25,D101&lt;0.75),1.367,IF(AND(H101&gt;=10.688,D101&lt;1.35,D101&lt;1.75,D101&gt;=0.75),4.2,IF(AND(A101&lt;5.3,D101&gt;=1.35,D101&lt;1.75,D101&gt;=0.75),4.05,IF(AND(G101&gt;=0.857,H101&lt;16.774,D101&gt;=1.75,D101&gt;=0.75),5.02,IF(AND(H101&lt;6.089,A101&lt;5.45,A101&gt;=4.8,D101&lt;0.25,D101&lt;0.75),1.7,IF(AND(G101&lt;0.184,D101&lt;0.35,G101&gt;=0.123,D101&gt;=0.25,D101&lt;0.75),1.7,IF(AND(G101&gt;=0.184,D101&lt;0.35,G101&gt;=0.123,D101&gt;=0.25,D101&lt;0.75),1.48,IF(AND(A101&lt;5.25,D101&gt;=0.35,G101&gt;=0.123,D101&gt;=0.25,D101&lt;0.75),1.75,IF(AND(A101&gt;=5.25,D101&gt;=0.35,G101&gt;=0.123,D101&gt;=0.25,D101&lt;0.75),1.5,IF(AND(A101&lt;5.3,H101&lt;10.688,D101&lt;1.35,D101&lt;1.75,D101&gt;=0.75),3.15,IF(AND(H101&lt;9.474,A101&gt;=5.3,D101&gt;=1.35,D101&lt;1.75,D101&gt;=0.75),4.95,IF(AND(G101&gt;=0.779,G101&lt;0.857,H101&lt;16.774,D101&gt;=1.75,D101&gt;=0.75),6,IF(AND(G101&lt;0.05,H101&gt;=6.089,A101&lt;5.45,A101&gt;=4.8,D101&lt;0.25,D101&lt;0.75),1.4,IF(AND(H101&lt;6.69,A101&gt;=5.3,H101&lt;10.688,D101&lt;1.35,D101&lt;1.75,D101&gt;=0.75),4.033,IF(AND(H101&gt;=6.69,A101&gt;=5.3,H101&lt;10.688,D101&lt;1.35,D101&lt;1.75,D101&gt;=0.75),3.733,IF(AND(B101&lt;2.5,H101&gt;=9.474,A101&gt;=5.3,D101&gt;=1.35,D101&lt;1.75,D101&gt;=0.75),4.5,IF(AND(D101&gt;=2.45,G101&lt;0.779,G101&lt;0.857,H101&lt;16.774,D101&gt;=1.75,D101&gt;=0.75),6,IF(AND(B101&gt;=3.75,G101&gt;=0.05,H101&gt;=6.089,A101&lt;5.45,A101&gt;=4.8,D101&lt;0.25,D101&lt;0.75),1.6,IF(AND(H101&lt;13.695,B101&gt;=2.5,H101&gt;=9.474,A101&gt;=5.3,D101&gt;=1.35,D101&lt;1.75,D101&gt;=0.75),4.567,IF(AND(G101&gt;=0.654,D101&lt;2.45,G101&lt;0.779,G101&lt;0.857,H101&lt;16.774,D101&gt;=1.75,D101&gt;=0.75),4.9,IF(AND(G101&gt;=0.73,B101&lt;3.75,G101&gt;=0.05,H101&gt;=6.089,A101&lt;5.45,A101&gt;=4.8,D101&lt;0.25,D101&lt;0.75),1.4,IF(AND(A101&lt;6.65,H101&gt;=13.695,B101&gt;=2.5,H101&gt;=9.474,A101&gt;=5.3,D101&gt;=1.35,D101&lt;1.75,D101&gt;=0.75),4.4,IF(AND(A101&gt;=6.65,H101&gt;=13.695,B101&gt;=2.5,H101&gt;=9.474,A101&gt;=5.3,D101&gt;=1.35,D101&lt;1.75,D101&gt;=0.75),4.84,IF(AND(B101&lt;2.75,G101&lt;0.654,D101&lt;2.45,G101&lt;0.779,G101&lt;0.857,H101&lt;16.774,D101&gt;=1.75,D101&gt;=0.75),5.2,IF(AND(H101&lt;9.524,G101&lt;0.73,B101&lt;3.75,G101&gt;=0.05,H101&gt;=6.089,A101&lt;5.45,A101&gt;=4.8,D101&lt;0.25,D101&lt;0.75),1.5,IF(AND(H101&gt;=9.524,G101&lt;0.73,B101&lt;3.75,G101&gt;=0.05,H101&gt;=6.089,A101&lt;5.45,A101&gt;=4.8,D101&lt;0.25,D101&lt;0.75),1.4,IF(AND(H101&gt;=13.644,B101&gt;=2.75,G101&lt;0.654,D101&lt;2.45,G101&lt;0.779,G101&lt;0.857,H101&lt;16.774,D101&gt;=1.75,D101&gt;=0.75),6.033,IF(AND(A101&gt;=6.85,H101&lt;13.644,B101&gt;=2.75,G101&lt;0.654,D101&lt;2.45,G101&lt;0.779,G101&lt;0.857,H101&lt;16.774,D101&gt;=1.75,D101&gt;=0.75),5.1,IF(AND(A101&gt;=6.75,A101&lt;6.85,H101&lt;13.644,B101&gt;=2.75,G101&lt;0.654,D101&lt;2.45,G101&lt;0.779,G101&lt;0.857,H101&lt;16.774,D101&gt;=1.75,D101&gt;=0.75),5.9,IF(AND(D101&gt;=2.35,A101&lt;6.75,A101&lt;6.85,H101&lt;13.644,B101&gt;=2.75,G101&lt;0.654,D101&lt;2.45,G101&lt;0.779,G101&lt;0.857,H101&lt;16.774,D101&gt;=1.75,D101&gt;=0.75),5.6,IF(AND(H101&lt;11.146,D101&lt;2.35,A101&lt;6.75,A101&lt;6.85,H101&lt;13.644,B101&gt;=2.75,G101&lt;0.654,D101&lt;2.45,G101&lt;0.779,G101&lt;0.857,H101&lt;16.774,D101&gt;=1.75,D101&gt;=0.75),5.4,IF(AND(H101&gt;=11.146,D101&lt;2.35,A101&lt;6.75,A101&lt;6.85,H101&lt;13.644,B101&gt;=2.75,G101&lt;0.654,D101&lt;2.45,G101&lt;0.779,G101&lt;0.857,H101&lt;16.774,D101&gt;=1.75,D101&gt;=0.75),5.6,"shouldnthappen"))))))))))))))))))))))))))))))))))))</f>
        <v>3.15</v>
      </c>
      <c r="AF101" s="1" t="n">
        <f aca="false">IF(AND(A101&lt;4.5,D101&lt;0.8),1.233,IF(AND(B101&lt;3.05,A101&gt;=4.5,D101&lt;0.8),1.4,IF(AND(D101&gt;=0.45,B101&gt;=3.05,A101&gt;=4.5,D101&lt;0.8),1.667,IF(AND(D101&lt;1.05,D101&lt;1.35,A101&lt;6.25,D101&gt;=0.8),3.633,IF(AND(H101&lt;13.935,A101&gt;=7.05,A101&gt;=6.25,D101&gt;=0.8),6,IF(AND(G101&gt;=0.948,D101&lt;0.45,B101&gt;=3.05,A101&gt;=4.5,D101&lt;0.8),1.7,IF(AND(G101&lt;0.652,D101&gt;=1.05,D101&lt;1.35,A101&lt;6.25,D101&gt;=0.8),4.16,IF(AND(D101&gt;=2.15,D101&gt;=1.75,D101&gt;=1.35,A101&lt;6.25,D101&gt;=0.8),5.4,IF(AND(G101&gt;=0.912,F101&lt;2.5,A101&lt;7.05,A101&gt;=6.25,D101&gt;=0.8),4.4,IF(AND(B101&gt;=3.25,F101&gt;=2.5,A101&lt;7.05,A101&gt;=6.25,D101&gt;=0.8),5.85,IF(AND(H101&lt;17.32,H101&gt;=13.935,A101&gt;=7.05,A101&gt;=6.25,D101&gt;=0.8),6.65,IF(AND(H101&gt;=17.32,H101&gt;=13.935,A101&gt;=7.05,A101&gt;=6.25,D101&gt;=0.8),6.4,IF(AND(H101&gt;=13.547,G101&lt;0.948,D101&lt;0.45,B101&gt;=3.05,A101&gt;=4.5,D101&lt;0.8),1.38,IF(AND(B101&gt;=2.75,G101&gt;=0.652,D101&gt;=1.05,D101&lt;1.35,A101&lt;6.25,D101&gt;=0.8),3.6,IF(AND(H101&lt;9.417,G101&lt;0.404,D101&lt;1.75,D101&gt;=1.35,A101&lt;6.25,D101&gt;=0.8),4.2,IF(AND(H101&gt;=9.417,G101&lt;0.404,D101&lt;1.75,D101&gt;=1.35,A101&lt;6.25,D101&gt;=0.8),4.5,IF(AND(G101&lt;0.464,G101&gt;=0.404,D101&lt;1.75,D101&gt;=1.35,A101&lt;6.25,D101&gt;=0.8),4.5,IF(AND(G101&gt;=0.464,G101&gt;=0.404,D101&lt;1.75,D101&gt;=1.35,A101&lt;6.25,D101&gt;=0.8),4.625,IF(AND(D101&lt;1.85,D101&lt;2.15,D101&gt;=1.75,D101&gt;=1.35,A101&lt;6.25,D101&gt;=0.8),4.9,IF(AND(D101&gt;=1.85,D101&lt;2.15,D101&gt;=1.75,D101&gt;=1.35,A101&lt;6.25,D101&gt;=0.8),5.05,IF(AND(G101&lt;0.332,G101&lt;0.912,F101&lt;2.5,A101&lt;7.05,A101&gt;=6.25,D101&gt;=0.8),4.467,IF(AND(G101&gt;=0.332,G101&lt;0.912,F101&lt;2.5,A101&lt;7.05,A101&gt;=6.25,D101&gt;=0.8),4.767,IF(AND(D101&lt;0.15,H101&lt;13.547,G101&lt;0.948,D101&lt;0.45,B101&gt;=3.05,A101&gt;=4.5,D101&lt;0.8),1.5,IF(AND(D101&lt;1.15,B101&lt;2.75,G101&gt;=0.652,D101&gt;=1.05,D101&lt;1.35,A101&lt;6.25,D101&gt;=0.8),3.9,IF(AND(D101&gt;=1.15,B101&lt;2.75,G101&gt;=0.652,D101&gt;=1.05,D101&lt;1.35,A101&lt;6.25,D101&gt;=0.8),4,IF(AND(D101&gt;=2.25,B101&lt;3.15,B101&lt;3.25,F101&gt;=2.5,A101&lt;7.05,A101&gt;=6.25,D101&gt;=0.8),5.14,IF(AND(G101&lt;0.621,B101&gt;=3.15,B101&lt;3.25,F101&gt;=2.5,A101&lt;7.05,A101&gt;=6.25,D101&gt;=0.8),5.75,IF(AND(G101&gt;=0.621,B101&gt;=3.15,B101&lt;3.25,F101&gt;=2.5,A101&lt;7.05,A101&gt;=6.25,D101&gt;=0.8),5.1,IF(AND(G101&gt;=0.862,D101&gt;=0.15,H101&lt;13.547,G101&lt;0.948,D101&lt;0.45,B101&gt;=3.05,A101&gt;=4.5,D101&lt;0.8),1.5,IF(AND(A101&lt;6.35,D101&lt;2.25,B101&lt;3.15,B101&lt;3.25,F101&gt;=2.5,A101&lt;7.05,A101&gt;=6.25,D101&gt;=0.8),5.267,IF(AND(A101&gt;=6.35,D101&lt;2.25,B101&lt;3.15,B101&lt;3.25,F101&gt;=2.5,A101&lt;7.05,A101&gt;=6.25,D101&gt;=0.8),5.42,IF(AND(A101&lt;5.1,G101&lt;0.862,D101&gt;=0.15,H101&lt;13.547,G101&lt;0.948,D101&lt;0.45,B101&gt;=3.05,A101&gt;=4.5,D101&lt;0.8),1.35,IF(AND(B101&lt;3.95,A101&gt;=5.1,G101&lt;0.862,D101&gt;=0.15,H101&lt;13.547,G101&lt;0.948,D101&lt;0.45,B101&gt;=3.05,A101&gt;=4.5,D101&lt;0.8),1.5,IF(AND(B101&gt;=3.95,A101&gt;=5.1,G101&lt;0.862,D101&gt;=0.15,H101&lt;13.547,G101&lt;0.948,D101&lt;0.45,B101&gt;=3.05,A101&gt;=4.5,D101&lt;0.8),1.467,"shouldnthappen"))))))))))))))))))))))))))))))))))</f>
        <v>3.9</v>
      </c>
      <c r="AG101" s="1" t="n">
        <f aca="false">IF(AND(H101&lt;5.748,A101&lt;4.85,D101&lt;0.75),1,IF(AND(B101&gt;=3.5,D101&gt;=1.75,D101&gt;=0.75),6.2,IF(AND(A101&gt;=4.65,H101&gt;=5.748,A101&lt;4.85,D101&lt;0.75),1.333,IF(AND(H101&lt;6.417,B101&lt;3.45,A101&gt;=4.85,D101&lt;0.75),1.7,IF(AND(A101&lt;5.05,B101&gt;=3.45,A101&gt;=4.85,D101&lt;0.75),1.4,IF(AND(A101&gt;=5.05,B101&gt;=3.45,A101&gt;=4.85,D101&lt;0.75),1.5,IF(AND(F101&gt;=2.5,H101&lt;13.641,D101&lt;1.75,D101&gt;=0.75),4.667,IF(AND(G101&lt;0.187,H101&gt;=13.641,D101&lt;1.75,D101&gt;=0.75),5,IF(AND(A101&gt;=7.1,B101&lt;3.5,D101&gt;=1.75,D101&gt;=0.75),6.575,IF(AND(G101&lt;0.161,A101&lt;4.65,H101&gt;=5.748,A101&lt;4.85,D101&lt;0.75),1.5,IF(AND(H101&lt;8.399,H101&gt;=6.417,B101&lt;3.45,A101&gt;=4.85,D101&lt;0.75),1.5,IF(AND(H101&gt;=8.399,H101&gt;=6.417,B101&lt;3.45,A101&gt;=4.85,D101&lt;0.75),1.625,IF(AND(G101&lt;0.086,F101&lt;2.5,H101&lt;13.641,D101&lt;1.75,D101&gt;=0.75),4.7,IF(AND(D101&lt;1.35,G101&gt;=0.187,H101&gt;=13.641,D101&lt;1.75,D101&gt;=0.75),4.2,IF(AND(G101&lt;0.422,G101&gt;=0.161,A101&lt;4.65,H101&gt;=5.748,A101&lt;4.85,D101&lt;0.75),1.4,IF(AND(G101&gt;=0.422,G101&gt;=0.161,A101&lt;4.65,H101&gt;=5.748,A101&lt;4.85,D101&lt;0.75),1.3,IF(AND(B101&lt;2.5,D101&gt;=1.35,G101&gt;=0.187,H101&gt;=13.641,D101&lt;1.75,D101&gt;=0.75),4.5,IF(AND(B101&lt;2.75,A101&lt;6,A101&lt;7.1,B101&lt;3.5,D101&gt;=1.75,D101&gt;=0.75),5.1,IF(AND(B101&gt;=2.75,A101&lt;6,A101&lt;7.1,B101&lt;3.5,D101&gt;=1.75,D101&gt;=0.75),5.02,IF(AND(A101&lt;5.15,A101&lt;5.9,G101&gt;=0.086,F101&lt;2.5,H101&lt;13.641,D101&lt;1.75,D101&gt;=0.75),3,IF(AND(G101&lt;0.644,A101&gt;=5.9,G101&gt;=0.086,F101&lt;2.5,H101&lt;13.641,D101&lt;1.75,D101&gt;=0.75),4.65,IF(AND(G101&gt;=0.644,A101&gt;=5.9,G101&gt;=0.086,F101&lt;2.5,H101&lt;13.641,D101&lt;1.75,D101&gt;=0.75),4.24,IF(AND(D101&lt;1.45,B101&gt;=2.5,D101&gt;=1.35,G101&gt;=0.187,H101&gt;=13.641,D101&lt;1.75,D101&gt;=0.75),4.68,IF(AND(D101&gt;=1.45,B101&gt;=2.5,D101&gt;=1.35,G101&gt;=0.187,H101&gt;=13.641,D101&lt;1.75,D101&gt;=0.75),4.833,IF(AND(H101&lt;13.18,D101&lt;2.05,A101&gt;=6,A101&lt;7.1,B101&lt;3.5,D101&gt;=1.75,D101&gt;=0.75),5.44,IF(AND(H101&gt;=13.18,D101&lt;2.05,A101&gt;=6,A101&lt;7.1,B101&lt;3.5,D101&gt;=1.75,D101&gt;=0.75),5.1,IF(AND(H101&lt;8.759,D101&gt;=2.05,A101&gt;=6,A101&lt;7.1,B101&lt;3.5,D101&gt;=1.75,D101&gt;=0.75),5.4,IF(AND(A101&gt;=5.75,A101&gt;=5.15,A101&lt;5.9,G101&gt;=0.086,F101&lt;2.5,H101&lt;13.641,D101&lt;1.75,D101&gt;=0.75),3.967,IF(AND(H101&lt;10.159,H101&gt;=8.759,D101&gt;=2.05,A101&gt;=6,A101&lt;7.1,B101&lt;3.5,D101&gt;=1.75,D101&gt;=0.75),5.925,IF(AND(D101&lt;1.2,A101&lt;5.75,A101&gt;=5.15,A101&lt;5.9,G101&gt;=0.086,F101&lt;2.5,H101&lt;13.641,D101&lt;1.75,D101&gt;=0.75),3.667,IF(AND(D101&lt;2.25,H101&gt;=10.159,H101&gt;=8.759,D101&gt;=2.05,A101&gt;=6,A101&lt;7.1,B101&lt;3.5,D101&gt;=1.75,D101&gt;=0.75),5.66,IF(AND(D101&gt;=2.25,H101&gt;=10.159,H101&gt;=8.759,D101&gt;=2.05,A101&gt;=6,A101&lt;7.1,B101&lt;3.5,D101&gt;=1.75,D101&gt;=0.75),5.34,IF(AND(D101&lt;1.35,D101&gt;=1.2,A101&lt;5.75,A101&gt;=5.15,A101&lt;5.9,G101&gt;=0.086,F101&lt;2.5,H101&lt;13.641,D101&lt;1.75,D101&gt;=0.75),4.025,IF(AND(D101&gt;=1.35,D101&gt;=1.2,A101&lt;5.75,A101&gt;=5.15,A101&lt;5.9,G101&gt;=0.086,F101&lt;2.5,H101&lt;13.641,D101&lt;1.75,D101&gt;=0.75),3.9,"shouldnthappen"))))))))))))))))))))))))))))))))))</f>
        <v>3</v>
      </c>
      <c r="AH101" s="1" t="n">
        <f aca="false">IF(AND(F101&lt;1.5,H101&lt;6.799,A101&lt;5.45),1.7,IF(AND(F101&gt;=1.5,H101&lt;6.799,A101&lt;5.45),4.1,IF(AND(D101&gt;=0.8,H101&gt;=6.799,A101&lt;5.45),3.9,IF(AND(H101&lt;7.564,F101&lt;2.5,A101&gt;=5.45),3.925,IF(AND(H101&gt;=16.284,F101&gt;=2.5,A101&gt;=5.45),6.5,IF(AND(A101&lt;4.35,D101&lt;0.8,H101&gt;=6.799,A101&lt;5.45),1.1,IF(AND(B101&lt;2.8,D101&lt;1.35,H101&gt;=7.564,F101&lt;2.5,A101&gt;=5.45),4.1,IF(AND(B101&gt;=2.8,D101&lt;1.35,H101&gt;=7.564,F101&lt;2.5,A101&gt;=5.45),4.267,IF(AND(B101&lt;2.75,D101&gt;=1.35,H101&gt;=7.564,F101&lt;2.5,A101&gt;=5.45),5,IF(AND(G101&gt;=0.078,G101&lt;0.26,H101&lt;16.284,F101&gt;=2.5,A101&gt;=5.45),6.06,IF(AND(G101&gt;=0.805,G101&gt;=0.26,H101&lt;16.284,F101&gt;=2.5,A101&gt;=5.45),5.02,IF(AND(H101&gt;=10.109,B101&gt;=3.45,A101&gt;=4.35,D101&lt;0.8,H101&gt;=6.799,A101&lt;5.45),1.55,IF(AND(D101&lt;2.25,G101&lt;0.078,G101&lt;0.26,H101&lt;16.284,F101&gt;=2.5,A101&gt;=5.45),5.6,IF(AND(D101&gt;=2.25,G101&lt;0.078,G101&lt;0.26,H101&lt;16.284,F101&gt;=2.5,A101&gt;=5.45),5.7,IF(AND(A101&lt;6.15,G101&lt;0.805,G101&gt;=0.26,H101&lt;16.284,F101&gt;=2.5,A101&gt;=5.45),4.967,IF(AND(A101&lt;4.65,H101&lt;12.227,B101&lt;3.45,A101&gt;=4.35,D101&lt;0.8,H101&gt;=6.799,A101&lt;5.45),1.333,IF(AND(A101&lt;4.85,H101&gt;=12.227,B101&lt;3.45,A101&gt;=4.35,D101&lt;0.8,H101&gt;=6.799,A101&lt;5.45),1.42,IF(AND(A101&gt;=4.85,H101&gt;=12.227,B101&lt;3.45,A101&gt;=4.35,D101&lt;0.8,H101&gt;=6.799,A101&lt;5.45),1.533,IF(AND(A101&lt;5.05,H101&lt;10.109,B101&gt;=3.45,A101&gt;=4.35,D101&lt;0.8,H101&gt;=6.799,A101&lt;5.45),1.4,IF(AND(A101&gt;=5.05,H101&lt;10.109,B101&gt;=3.45,A101&gt;=4.35,D101&lt;0.8,H101&gt;=6.799,A101&lt;5.45),1.5,IF(AND(G101&lt;0.14,H101&lt;13.531,B101&gt;=2.75,D101&gt;=1.35,H101&gt;=7.564,F101&lt;2.5,A101&gt;=5.45),4.7,IF(AND(G101&lt;0.187,H101&gt;=13.531,B101&gt;=2.75,D101&gt;=1.35,H101&gt;=7.564,F101&lt;2.5,A101&gt;=5.45),5,IF(AND(G101&gt;=0.187,H101&gt;=13.531,B101&gt;=2.75,D101&gt;=1.35,H101&gt;=7.564,F101&lt;2.5,A101&gt;=5.45),4.66,IF(AND(A101&lt;6.35,A101&gt;=6.15,G101&lt;0.805,G101&gt;=0.26,H101&lt;16.284,F101&gt;=2.5,A101&gt;=5.45),6,IF(AND(D101&lt;0.15,A101&gt;=4.65,H101&lt;12.227,B101&lt;3.45,A101&gt;=4.35,D101&lt;0.8,H101&gt;=6.799,A101&lt;5.45),1.5,IF(AND(H101&lt;10.723,G101&gt;=0.14,H101&lt;13.531,B101&gt;=2.75,D101&gt;=1.35,H101&gt;=7.564,F101&lt;2.5,A101&gt;=5.45),4.6,IF(AND(H101&gt;=10.723,G101&gt;=0.14,H101&lt;13.531,B101&gt;=2.75,D101&gt;=1.35,H101&gt;=7.564,F101&lt;2.5,A101&gt;=5.45),4.46,IF(AND(G101&lt;0.364,A101&gt;=6.35,A101&gt;=6.15,G101&lt;0.805,G101&gt;=0.26,H101&lt;16.284,F101&gt;=2.5,A101&gt;=5.45),5.28,IF(AND(A101&lt;5.1,D101&gt;=0.15,A101&gt;=4.65,H101&lt;12.227,B101&lt;3.45,A101&gt;=4.35,D101&lt;0.8,H101&gt;=6.799,A101&lt;5.45),1.36,IF(AND(A101&gt;=5.1,D101&gt;=0.15,A101&gt;=4.65,H101&lt;12.227,B101&lt;3.45,A101&gt;=4.35,D101&lt;0.8,H101&gt;=6.799,A101&lt;5.45),1.4,IF(AND(G101&gt;=0.6,G101&gt;=0.364,A101&gt;=6.35,A101&gt;=6.15,G101&lt;0.805,G101&gt;=0.26,H101&lt;16.284,F101&gt;=2.5,A101&gt;=5.45),5.1,IF(AND(A101&gt;=6.95,G101&lt;0.6,G101&gt;=0.364,A101&gt;=6.35,A101&gt;=6.15,G101&lt;0.805,G101&gt;=0.26,H101&lt;16.284,F101&gt;=2.5,A101&gt;=5.45),5.8,IF(AND(B101&lt;3.2,A101&lt;6.95,G101&lt;0.6,G101&gt;=0.364,A101&gt;=6.35,A101&gt;=6.15,G101&lt;0.805,G101&gt;=0.26,H101&lt;16.284,F101&gt;=2.5,A101&gt;=5.45),5.6,IF(AND(B101&gt;=3.2,A101&lt;6.95,G101&lt;0.6,G101&gt;=0.364,A101&gt;=6.35,A101&gt;=6.15,G101&lt;0.805,G101&gt;=0.26,H101&lt;16.284,F101&gt;=2.5,A101&gt;=5.45),5.7,"shouldnthappen"))))))))))))))))))))))))))))))))))</f>
        <v>3.9</v>
      </c>
      <c r="AI101" s="1" t="n">
        <f aca="false">IF(AND(B101&gt;=3.55,A101&lt;5.05,F101&lt;1.5),1,IF(AND(H101&gt;=13.436,A101&gt;=5.05,F101&lt;1.5),1.633,IF(AND(A101&lt;4.35,B101&lt;3.55,A101&lt;5.05,F101&lt;1.5),1.1,IF(AND(A101&lt;5.15,H101&lt;13.436,A101&gt;=5.05,F101&lt;1.5),1.6,IF(AND(G101&lt;0.837,D101&lt;1.2,B101&lt;2.65,F101&gt;=1.5),3.7,IF(AND(G101&gt;=0.837,D101&lt;1.2,B101&lt;2.65,F101&gt;=1.5),3,IF(AND(D101&lt;1.4,D101&gt;=1.2,B101&lt;2.65,F101&gt;=1.5),4.133,IF(AND(D101&gt;=1.4,D101&gt;=1.2,B101&lt;2.65,F101&gt;=1.5),4.633,IF(AND(G101&lt;0.302,A101&gt;=4.35,B101&lt;3.55,A101&lt;5.05,F101&lt;1.5),1.34,IF(AND(D101&gt;=0.3,A101&gt;=5.15,H101&lt;13.436,A101&gt;=5.05,F101&lt;1.5),1.5,IF(AND(G101&lt;0.233,G101&lt;0.265,D101&lt;1.55,B101&gt;=2.65,F101&gt;=1.5),4.56,IF(AND(G101&gt;=0.233,G101&lt;0.265,D101&lt;1.55,B101&gt;=2.65,F101&gt;=1.5),5.1,IF(AND(G101&lt;0.395,G101&gt;=0.265,D101&lt;1.55,B101&gt;=2.65,F101&gt;=1.5),4.025,IF(AND(H101&lt;13.935,A101&gt;=7.05,D101&gt;=1.55,B101&gt;=2.65,F101&gt;=1.5),6.12,IF(AND(H101&gt;=13.935,A101&gt;=7.05,D101&gt;=1.55,B101&gt;=2.65,F101&gt;=1.5),6.64,IF(AND(G101&gt;=0.858,G101&gt;=0.302,A101&gt;=4.35,B101&lt;3.55,A101&lt;5.05,F101&lt;1.5),1.3,IF(AND(H101&lt;6.543,D101&lt;0.3,A101&gt;=5.15,H101&lt;13.436,A101&gt;=5.05,F101&lt;1.5),1.4,IF(AND(H101&gt;=6.543,D101&lt;0.3,A101&gt;=5.15,H101&lt;13.436,A101&gt;=5.05,F101&lt;1.5),1.48,IF(AND(A101&lt;6.3,G101&gt;=0.395,G101&gt;=0.265,D101&lt;1.55,B101&gt;=2.65,F101&gt;=1.5),4.14,IF(AND(A101&gt;=6.3,G101&gt;=0.395,G101&gt;=0.265,D101&lt;1.55,B101&gt;=2.65,F101&gt;=1.5),4.767,IF(AND(G101&gt;=0.669,B101&lt;3.15,A101&lt;7.05,D101&gt;=1.55,B101&gt;=2.65,F101&gt;=1.5),5,IF(AND(H101&lt;9.459,G101&lt;0.858,G101&gt;=0.302,A101&gt;=4.35,B101&lt;3.55,A101&lt;5.05,F101&lt;1.5),1.4,IF(AND(H101&gt;=9.459,G101&lt;0.858,G101&gt;=0.302,A101&gt;=4.35,B101&lt;3.55,A101&lt;5.05,F101&lt;1.5),1.6,IF(AND(G101&gt;=0.433,G101&lt;0.669,B101&lt;3.15,A101&lt;7.05,D101&gt;=1.55,B101&gt;=2.65,F101&gt;=1.5),5.68,IF(AND(G101&lt;0.481,H101&lt;10.257,B101&gt;=3.15,A101&lt;7.05,D101&gt;=1.55,B101&gt;=2.65,F101&gt;=1.5),5.7,IF(AND(G101&gt;=0.481,H101&lt;10.257,B101&gt;=3.15,A101&lt;7.05,D101&gt;=1.55,B101&gt;=2.65,F101&gt;=1.5),5.9,IF(AND(D101&lt;2.15,H101&gt;=10.257,B101&gt;=3.15,A101&lt;7.05,D101&gt;=1.55,B101&gt;=2.65,F101&gt;=1.5),5.1,IF(AND(D101&gt;=2.15,H101&gt;=10.257,B101&gt;=3.15,A101&lt;7.05,D101&gt;=1.55,B101&gt;=2.65,F101&gt;=1.5),5.42,IF(AND(G101&lt;0.098,G101&lt;0.433,G101&lt;0.669,B101&lt;3.15,A101&lt;7.05,D101&gt;=1.55,B101&gt;=2.65,F101&gt;=1.5),5.567,IF(AND(D101&lt;1.8,G101&gt;=0.098,G101&lt;0.433,G101&lt;0.669,B101&lt;3.15,A101&lt;7.05,D101&gt;=1.55,B101&gt;=2.65,F101&gt;=1.5),5.033,IF(AND(G101&gt;=0.312,D101&gt;=1.8,G101&gt;=0.098,G101&lt;0.433,G101&lt;0.669,B101&lt;3.15,A101&lt;7.05,D101&gt;=1.55,B101&gt;=2.65,F101&gt;=1.5),5.4,IF(AND(H101&lt;9.002,G101&lt;0.312,D101&gt;=1.8,G101&gt;=0.098,G101&lt;0.433,G101&lt;0.669,B101&lt;3.15,A101&lt;7.05,D101&gt;=1.55,B101&gt;=2.65,F101&gt;=1.5),5.1,IF(AND(H101&gt;=9.002,G101&lt;0.312,D101&gt;=1.8,G101&gt;=0.098,G101&lt;0.433,G101&lt;0.669,B101&lt;3.15,A101&lt;7.05,D101&gt;=1.55,B101&gt;=2.65,F101&gt;=1.5),5.26,"shouldnthappen")))))))))))))))))))))))))))))))))</f>
        <v>3</v>
      </c>
      <c r="AJ101" s="1" t="n">
        <f aca="false">IF(AND(A101&gt;=5.25,D101&gt;=0.35,D101&lt;0.8),1.433,IF(AND(F101&gt;=2.5,H101&lt;6.927,D101&gt;=0.8),5.1,IF(AND(H101&lt;5.85,B101&lt;3.65,D101&lt;0.35,D101&lt;0.8),1,IF(AND(A101&lt;5.55,B101&gt;=3.65,D101&lt;0.35,D101&lt;0.8),1.5,IF(AND(A101&gt;=5.55,B101&gt;=3.65,D101&lt;0.35,D101&lt;0.8),1.7,IF(AND(H101&lt;7.949,A101&lt;5.25,D101&gt;=0.35,D101&lt;0.8),1.9,IF(AND(H101&gt;=7.949,A101&lt;5.25,D101&gt;=0.35,D101&lt;0.8),1.54,IF(AND(A101&lt;5.55,F101&lt;2.5,H101&lt;6.927,D101&gt;=0.8),3.98,IF(AND(A101&gt;=5.55,F101&lt;2.5,H101&lt;6.927,D101&gt;=0.8),4.1,IF(AND(A101&gt;=7.25,D101&gt;=1.55,H101&gt;=6.927,D101&gt;=0.8),6.65,IF(AND(A101&lt;5.75,D101&lt;1.2,D101&lt;1.55,H101&gt;=6.927,D101&gt;=0.8),3.62,IF(AND(A101&gt;=5.75,D101&lt;1.2,D101&lt;1.55,H101&gt;=6.927,D101&gt;=0.8),4.1,IF(AND(G101&lt;0.175,A101&lt;4.8,H101&gt;=5.85,B101&lt;3.65,D101&lt;0.35,D101&lt;0.8),1.5,IF(AND(G101&gt;=0.175,A101&lt;4.8,H101&gt;=5.85,B101&lt;3.65,D101&lt;0.35,D101&lt;0.8),1.3,IF(AND(A101&gt;=5.05,A101&gt;=4.8,H101&gt;=5.85,B101&lt;3.65,D101&lt;0.35,D101&lt;0.8),1.5,IF(AND(G101&gt;=0.735,A101&lt;6.25,D101&gt;=1.2,D101&lt;1.55,H101&gt;=6.927,D101&gt;=0.8),4,IF(AND(H101&lt;10.464,A101&lt;6.2,A101&lt;7.25,D101&gt;=1.55,H101&gt;=6.927,D101&gt;=0.8),5.1,IF(AND(H101&gt;=10.464,A101&lt;6.2,A101&lt;7.25,D101&gt;=1.55,H101&gt;=6.927,D101&gt;=0.8),4.9,IF(AND(G101&lt;0.418,A101&lt;5.05,A101&gt;=4.8,H101&gt;=5.85,B101&lt;3.65,D101&lt;0.35,D101&lt;0.8),1.48,IF(AND(G101&gt;=0.418,A101&lt;5.05,A101&gt;=4.8,H101&gt;=5.85,B101&lt;3.65,D101&lt;0.35,D101&lt;0.8),1.3,IF(AND(B101&lt;2.75,G101&lt;0.735,A101&lt;6.25,D101&gt;=1.2,D101&lt;1.55,H101&gt;=6.927,D101&gt;=0.8),4.35,IF(AND(H101&lt;15.422,D101&lt;1.45,A101&gt;=6.25,D101&gt;=1.2,D101&lt;1.55,H101&gt;=6.927,D101&gt;=0.8),4.375,IF(AND(H101&gt;=15.422,D101&lt;1.45,A101&gt;=6.25,D101&gt;=1.2,D101&lt;1.55,H101&gt;=6.927,D101&gt;=0.8),4.7,IF(AND(A101&lt;6.4,D101&gt;=1.45,A101&gt;=6.25,D101&gt;=1.2,D101&lt;1.55,H101&gt;=6.927,D101&gt;=0.8),5.1,IF(AND(G101&gt;=0.576,D101&lt;2.15,A101&gt;=6.2,A101&lt;7.25,D101&gt;=1.55,H101&gt;=6.927,D101&gt;=0.8),5.1,IF(AND(G101&lt;0.537,D101&gt;=2.15,A101&gt;=6.2,A101&lt;7.25,D101&gt;=1.55,H101&gt;=6.927,D101&gt;=0.8),5.533,IF(AND(G101&gt;=0.537,D101&gt;=2.15,A101&gt;=6.2,A101&lt;7.25,D101&gt;=1.55,H101&gt;=6.927,D101&gt;=0.8),5.9,IF(AND(D101&lt;1.45,B101&gt;=2.75,G101&lt;0.735,A101&lt;6.25,D101&gt;=1.2,D101&lt;1.55,H101&gt;=6.927,D101&gt;=0.8),4.6,IF(AND(D101&gt;=1.45,B101&gt;=2.75,G101&lt;0.735,A101&lt;6.25,D101&gt;=1.2,D101&lt;1.55,H101&gt;=6.927,D101&gt;=0.8),4.5,IF(AND(H101&lt;12.582,A101&gt;=6.4,D101&gt;=1.45,A101&gt;=6.25,D101&gt;=1.2,D101&lt;1.55,H101&gt;=6.927,D101&gt;=0.8),4.66,IF(AND(H101&gt;=12.582,A101&gt;=6.4,D101&gt;=1.45,A101&gt;=6.25,D101&gt;=1.2,D101&lt;1.55,H101&gt;=6.927,D101&gt;=0.8),4.9,IF(AND(B101&lt;2.75,G101&lt;0.576,D101&lt;2.15,A101&gt;=6.2,A101&lt;7.25,D101&gt;=1.55,H101&gt;=6.927,D101&gt;=0.8),5.3,IF(AND(G101&gt;=0.395,B101&gt;=2.75,G101&lt;0.576,D101&lt;2.15,A101&gt;=6.2,A101&lt;7.25,D101&gt;=1.55,H101&gt;=6.927,D101&gt;=0.8),5.6,IF(AND(D101&gt;=1.9,G101&lt;0.395,B101&gt;=2.75,G101&lt;0.576,D101&lt;2.15,A101&gt;=6.2,A101&lt;7.25,D101&gt;=1.55,H101&gt;=6.927,D101&gt;=0.8),5.333,IF(AND(B101&lt;2.95,D101&lt;1.9,G101&lt;0.395,B101&gt;=2.75,G101&lt;0.576,D101&lt;2.15,A101&gt;=6.2,A101&lt;7.25,D101&gt;=1.55,H101&gt;=6.927,D101&gt;=0.8),5.6,IF(AND(B101&gt;=2.95,D101&lt;1.9,G101&lt;0.395,B101&gt;=2.75,G101&lt;0.576,D101&lt;2.15,A101&gt;=6.2,A101&lt;7.25,D101&gt;=1.55,H101&gt;=6.927,D101&gt;=0.8),5.5,"shouldnthappen"))))))))))))))))))))))))))))))))))))</f>
        <v>3.62</v>
      </c>
      <c r="AK101" s="1" t="n">
        <f aca="false">IF(AND(H101&lt;5.85,B101&lt;3.65,F101&lt;1.5),1,IF(AND(B101&gt;=3.95,B101&gt;=3.65,F101&lt;1.5),1.433,IF(AND(A101&lt;5.15,F101&lt;2.5,F101&gt;=1.5),3.075,IF(AND(D101&gt;=0.35,H101&gt;=5.85,B101&lt;3.65,F101&lt;1.5),1.5,IF(AND(G101&lt;0.168,B101&lt;3.95,B101&gt;=3.65,F101&lt;1.5),1.7,IF(AND(H101&lt;5.767,A101&lt;7.25,F101&gt;=2.5,F101&gt;=1.5),4.5,IF(AND(D101&lt;1.9,A101&gt;=7.25,F101&gt;=2.5,F101&gt;=1.5),6.3,IF(AND(D101&gt;=1.9,A101&gt;=7.25,F101&gt;=2.5,F101&gt;=1.5),6.575,IF(AND(B101&lt;3.75,G101&gt;=0.168,B101&lt;3.95,B101&gt;=3.65,F101&lt;1.5),1.5,IF(AND(B101&gt;=3.75,G101&gt;=0.168,B101&lt;3.95,B101&gt;=3.65,F101&lt;1.5),1.6,IF(AND(D101&gt;=1.35,A101&lt;6.15,A101&gt;=5.15,F101&lt;2.5,F101&gt;=1.5),4.42,IF(AND(D101&lt;1.4,A101&gt;=6.15,A101&gt;=5.15,F101&lt;2.5,F101&gt;=1.5),4.5,IF(AND(D101&gt;=1.4,A101&gt;=6.15,A101&gt;=5.15,F101&lt;2.5,F101&gt;=1.5),4.675,IF(AND(D101&lt;0.15,H101&lt;11.218,D101&lt;0.35,H101&gt;=5.85,B101&lt;3.65,F101&lt;1.5),1.5,IF(AND(D101&lt;0.15,H101&gt;=11.218,D101&lt;0.35,H101&gt;=5.85,B101&lt;3.65,F101&lt;1.5),1.1,IF(AND(B101&lt;2.7,D101&lt;1.35,A101&lt;6.15,A101&gt;=5.15,F101&lt;2.5,F101&gt;=1.5),3.82,IF(AND(A101&lt;6.15,G101&gt;=0.755,H101&gt;=5.767,A101&lt;7.25,F101&gt;=2.5,F101&gt;=1.5),4.98,IF(AND(A101&gt;=6.15,G101&gt;=0.755,H101&gt;=5.767,A101&lt;7.25,F101&gt;=2.5,F101&gt;=1.5),5.3,IF(AND(B101&lt;3.4,D101&gt;=0.15,H101&lt;11.218,D101&lt;0.35,H101&gt;=5.85,B101&lt;3.65,F101&lt;1.5),1.4,IF(AND(B101&gt;=3.4,D101&gt;=0.15,H101&lt;11.218,D101&lt;0.35,H101&gt;=5.85,B101&lt;3.65,F101&lt;1.5),1.3,IF(AND(H101&lt;11.731,D101&gt;=0.15,H101&gt;=11.218,D101&lt;0.35,H101&gt;=5.85,B101&lt;3.65,F101&lt;1.5),1.2,IF(AND(H101&lt;9.053,B101&gt;=2.7,D101&lt;1.35,A101&lt;6.15,A101&gt;=5.15,F101&lt;2.5,F101&gt;=1.5),3.85,IF(AND(D101&gt;=2.1,B101&lt;2.85,G101&lt;0.755,H101&gt;=5.767,A101&lt;7.25,F101&gt;=2.5,F101&gt;=1.5),5.6,IF(AND(D101&gt;=2.45,B101&gt;=2.85,G101&lt;0.755,H101&gt;=5.767,A101&lt;7.25,F101&gt;=2.5,F101&gt;=1.5),5.8,IF(AND(B101&gt;=3.45,H101&gt;=11.731,D101&gt;=0.15,H101&gt;=11.218,D101&lt;0.35,H101&gt;=5.85,B101&lt;3.65,F101&lt;1.5),1.3,IF(AND(A101&lt;5.9,H101&gt;=9.053,B101&gt;=2.7,D101&lt;1.35,A101&lt;6.15,A101&gt;=5.15,F101&lt;2.5,F101&gt;=1.5),4.3,IF(AND(A101&gt;=5.9,H101&gt;=9.053,B101&gt;=2.7,D101&lt;1.35,A101&lt;6.15,A101&gt;=5.15,F101&lt;2.5,F101&gt;=1.5),4,IF(AND(G101&gt;=0.519,D101&lt;2.1,B101&lt;2.85,G101&lt;0.755,H101&gt;=5.767,A101&lt;7.25,F101&gt;=2.5,F101&gt;=1.5),4.9,IF(AND(A101&gt;=7.05,D101&lt;2.45,B101&gt;=2.85,G101&lt;0.755,H101&gt;=5.767,A101&lt;7.25,F101&gt;=2.5,F101&gt;=1.5),5.8,IF(AND(H101&lt;14.396,B101&lt;3.45,H101&gt;=11.731,D101&gt;=0.15,H101&gt;=11.218,D101&lt;0.35,H101&gt;=5.85,B101&lt;3.65,F101&lt;1.5),1.44,IF(AND(H101&gt;=14.396,B101&lt;3.45,H101&gt;=11.731,D101&gt;=0.15,H101&gt;=11.218,D101&lt;0.35,H101&gt;=5.85,B101&lt;3.65,F101&lt;1.5),1.3,IF(AND(G101&lt;0.282,G101&lt;0.519,D101&lt;2.1,B101&lt;2.85,G101&lt;0.755,H101&gt;=5.767,A101&lt;7.25,F101&gt;=2.5,F101&gt;=1.5),5.1,IF(AND(G101&gt;=0.282,G101&lt;0.519,D101&lt;2.1,B101&lt;2.85,G101&lt;0.755,H101&gt;=5.767,A101&lt;7.25,F101&gt;=2.5,F101&gt;=1.5),5.3,IF(AND(A101&lt;6.4,D101&lt;1.9,A101&lt;7.05,D101&lt;2.45,B101&gt;=2.85,G101&lt;0.755,H101&gt;=5.767,A101&lt;7.25,F101&gt;=2.5,F101&gt;=1.5),5.6,IF(AND(A101&gt;=6.4,D101&lt;1.9,A101&lt;7.05,D101&lt;2.45,B101&gt;=2.85,G101&lt;0.755,H101&gt;=5.767,A101&lt;7.25,F101&gt;=2.5,F101&gt;=1.5),5.5,IF(AND(H101&lt;8.884,D101&gt;=1.9,A101&lt;7.05,D101&lt;2.45,B101&gt;=2.85,G101&lt;0.755,H101&gt;=5.767,A101&lt;7.25,F101&gt;=2.5,F101&gt;=1.5),5.3,IF(AND(H101&gt;=8.884,D101&gt;=1.9,A101&lt;7.05,D101&lt;2.45,B101&gt;=2.85,G101&lt;0.755,H101&gt;=5.767,A101&lt;7.25,F101&gt;=2.5,F101&gt;=1.5),5.52,"shouldnthappen")))))))))))))))))))))))))))))))))))))</f>
        <v>3.075</v>
      </c>
      <c r="AL101" s="1" t="n">
        <f aca="false">IF(AND(H101&lt;5.85,A101&lt;5.05,D101&lt;0.8),1,IF(AND(B101&lt;3.35,A101&gt;=5.05,D101&lt;0.8),1.7,IF(AND(D101&gt;=2.45,F101&gt;=2.5,D101&gt;=0.8),6.05,IF(AND(H101&gt;=11.218,H101&gt;=5.85,A101&lt;5.05,D101&lt;0.8),1.28,IF(AND(G101&gt;=0.948,B101&gt;=3.35,A101&gt;=5.05,D101&lt;0.8),1.7,IF(AND(G101&gt;=0.423,H101&lt;11.218,H101&gt;=5.85,A101&lt;5.05,D101&lt;0.8),1.3,IF(AND(B101&lt;3.6,G101&lt;0.948,B101&gt;=3.35,A101&gt;=5.05,D101&lt;0.8),1.4,IF(AND(H101&lt;10.258,D101&lt;1.15,A101&lt;5.9,F101&lt;2.5,D101&gt;=0.8),3.36,IF(AND(H101&gt;=10.258,D101&lt;1.15,A101&lt;5.9,F101&lt;2.5,D101&gt;=0.8),3.9,IF(AND(A101&lt;5.3,D101&gt;=1.15,A101&lt;5.9,F101&lt;2.5,D101&gt;=0.8),3.9,IF(AND(D101&lt;1.55,B101&lt;2.75,A101&gt;=5.9,F101&lt;2.5,D101&gt;=0.8),4.64,IF(AND(D101&gt;=1.55,B101&lt;2.75,A101&gt;=5.9,F101&lt;2.5,D101&gt;=0.8),5.1,IF(AND(D101&gt;=1.6,B101&gt;=2.75,A101&gt;=5.9,F101&lt;2.5,D101&gt;=0.8),5,IF(AND(H101&lt;5.767,H101&lt;8.598,D101&lt;2.45,F101&gt;=2.5,D101&gt;=0.8),4.5,IF(AND(A101&lt;6.25,H101&gt;=8.598,D101&lt;2.45,F101&gt;=2.5,D101&gt;=0.8),5.02,IF(AND(B101&lt;3.55,G101&lt;0.423,H101&lt;11.218,H101&gt;=5.85,A101&lt;5.05,D101&lt;0.8),1.525,IF(AND(B101&gt;=3.55,G101&lt;0.423,H101&lt;11.218,H101&gt;=5.85,A101&lt;5.05,D101&lt;0.8),1.4,IF(AND(H101&gt;=13.932,B101&gt;=3.6,G101&lt;0.948,B101&gt;=3.35,A101&gt;=5.05,D101&lt;0.8),1.65,IF(AND(G101&gt;=0.652,A101&gt;=5.3,D101&gt;=1.15,A101&lt;5.9,F101&lt;2.5,D101&gt;=0.8),3.8,IF(AND(D101&lt;1.35,D101&lt;1.6,B101&gt;=2.75,A101&gt;=5.9,F101&lt;2.5,D101&gt;=0.8),4.42,IF(AND(H101&lt;6.656,H101&gt;=5.767,H101&lt;8.598,D101&lt;2.45,F101&gt;=2.5,D101&gt;=0.8),5.033,IF(AND(H101&gt;=6.656,H101&gt;=5.767,H101&lt;8.598,D101&lt;2.45,F101&gt;=2.5,D101&gt;=0.8),5.1,IF(AND(G101&gt;=0.885,A101&gt;=6.25,H101&gt;=8.598,D101&lt;2.45,F101&gt;=2.5,D101&gt;=0.8),5.2,IF(AND(H101&lt;6.926,H101&lt;13.932,B101&gt;=3.6,G101&lt;0.948,B101&gt;=3.35,A101&gt;=5.05,D101&lt;0.8),1.433,IF(AND(H101&gt;=6.926,H101&lt;13.932,B101&gt;=3.6,G101&lt;0.948,B101&gt;=3.35,A101&gt;=5.05,D101&lt;0.8),1.5,IF(AND(A101&lt;5.65,G101&lt;0.652,A101&gt;=5.3,D101&gt;=1.15,A101&lt;5.9,F101&lt;2.5,D101&gt;=0.8),4.36,IF(AND(A101&gt;=5.65,G101&lt;0.652,A101&gt;=5.3,D101&gt;=1.15,A101&lt;5.9,F101&lt;2.5,D101&gt;=0.8),4.2,IF(AND(H101&gt;=13.561,D101&gt;=1.35,D101&lt;1.6,B101&gt;=2.75,A101&gt;=5.9,F101&lt;2.5,D101&gt;=0.8),4.767,IF(AND(H101&lt;9.091,G101&lt;0.885,A101&gt;=6.25,H101&gt;=8.598,D101&lt;2.45,F101&gt;=2.5,D101&gt;=0.8),6.3,IF(AND(H101&gt;=12.206,H101&lt;13.561,D101&gt;=1.35,D101&lt;1.6,B101&gt;=2.75,A101&gt;=5.9,F101&lt;2.5,D101&gt;=0.8),4.4,IF(AND(D101&gt;=2.25,H101&gt;=9.091,G101&lt;0.885,A101&gt;=6.25,H101&gt;=8.598,D101&lt;2.45,F101&gt;=2.5,D101&gt;=0.8),5.9,IF(AND(B101&lt;3.05,H101&lt;12.206,H101&lt;13.561,D101&gt;=1.35,D101&lt;1.6,B101&gt;=2.75,A101&gt;=5.9,F101&lt;2.5,D101&gt;=0.8),4.6,IF(AND(B101&gt;=3.05,H101&lt;12.206,H101&lt;13.561,D101&gt;=1.35,D101&lt;1.6,B101&gt;=2.75,A101&gt;=5.9,F101&lt;2.5,D101&gt;=0.8),4.7,IF(AND(G101&gt;=0.596,D101&lt;2.25,H101&gt;=9.091,G101&lt;0.885,A101&gt;=6.25,H101&gt;=8.598,D101&lt;2.45,F101&gt;=2.5,D101&gt;=0.8),5.1,IF(AND(G101&gt;=0.379,G101&lt;0.596,D101&lt;2.25,H101&gt;=9.091,G101&lt;0.885,A101&gt;=6.25,H101&gt;=8.598,D101&lt;2.45,F101&gt;=2.5,D101&gt;=0.8),5.767,IF(AND(D101&lt;2.15,G101&lt;0.379,G101&lt;0.596,D101&lt;2.25,H101&gt;=9.091,G101&lt;0.885,A101&gt;=6.25,H101&gt;=8.598,D101&lt;2.45,F101&gt;=2.5,D101&gt;=0.8),5.4,IF(AND(D101&gt;=2.15,G101&lt;0.379,G101&lt;0.596,D101&lt;2.25,H101&gt;=9.091,G101&lt;0.885,A101&gt;=6.25,H101&gt;=8.598,D101&lt;2.45,F101&gt;=2.5,D101&gt;=0.8),5.6,"shouldnthappen")))))))))))))))))))))))))))))))))))))</f>
        <v>3.36</v>
      </c>
      <c r="AM101" s="1" t="n">
        <f aca="false">IF(AND(H101&lt;5.245,D101&lt;0.8),1,IF(AND(A101&lt;4.5,H101&gt;=5.245,D101&lt;0.8),1.35,IF(AND(D101&gt;=0.5,A101&gt;=4.5,H101&gt;=5.245,D101&lt;0.8),1.6,IF(AND(H101&lt;7.25,B101&lt;2.6,A101&lt;6.15,D101&gt;=0.8),4.375,IF(AND(H101&gt;=7.25,B101&lt;2.6,A101&lt;6.15,D101&gt;=0.8),3.075,IF(AND(H101&lt;13.935,A101&gt;=7.05,A101&gt;=6.15,D101&gt;=0.8),6.067,IF(AND(H101&gt;=13.935,A101&gt;=7.05,A101&gt;=6.15,D101&gt;=0.8),6.525,IF(AND(G101&gt;=0.948,D101&lt;0.5,A101&gt;=4.5,H101&gt;=5.245,D101&lt;0.8),1.7,IF(AND(G101&lt;0.568,D101&gt;=1.55,B101&gt;=2.6,A101&lt;6.15,D101&gt;=0.8),5.1,IF(AND(G101&gt;=0.568,D101&gt;=1.55,B101&gt;=2.6,A101&lt;6.15,D101&gt;=0.8),5,IF(AND(A101&gt;=6.6,B101&gt;=3.15,A101&lt;7.05,A101&gt;=6.15,D101&gt;=0.8),5.78,IF(AND(G101&lt;0.165,G101&lt;0.273,D101&lt;1.55,B101&gt;=2.6,A101&lt;6.15,D101&gt;=0.8),4.1,IF(AND(G101&gt;=0.165,G101&lt;0.273,D101&lt;1.55,B101&gt;=2.6,A101&lt;6.15,D101&gt;=0.8),4.5,IF(AND(D101&lt;1.35,G101&gt;=0.273,D101&lt;1.55,B101&gt;=2.6,A101&lt;6.15,D101&gt;=0.8),4.08,IF(AND(D101&gt;=1.35,G101&gt;=0.273,D101&lt;1.55,B101&gt;=2.6,A101&lt;6.15,D101&gt;=0.8),4.4,IF(AND(D101&lt;1.45,F101&lt;2.5,B101&lt;3.15,A101&lt;7.05,A101&gt;=6.15,D101&gt;=0.8),4.38,IF(AND(D101&gt;=1.45,F101&lt;2.5,B101&lt;3.15,A101&lt;7.05,A101&gt;=6.15,D101&gt;=0.8),4.75,IF(AND(D101&gt;=2.25,F101&gt;=2.5,B101&lt;3.15,A101&lt;7.05,A101&gt;=6.15,D101&gt;=0.8),5.16,IF(AND(H101&lt;11.488,A101&lt;6.6,B101&gt;=3.15,A101&lt;7.05,A101&gt;=6.15,D101&gt;=0.8),6,IF(AND(H101&gt;=14.396,D101&lt;0.25,G101&lt;0.948,D101&lt;0.5,A101&gt;=4.5,H101&gt;=5.245,D101&lt;0.8),1.3,IF(AND(A101&gt;=5.55,D101&gt;=0.25,G101&lt;0.948,D101&lt;0.5,A101&gt;=4.5,H101&gt;=5.245,D101&lt;0.8),1.7,IF(AND(D101&lt;1.85,D101&lt;2.25,F101&gt;=2.5,B101&lt;3.15,A101&lt;7.05,A101&gt;=6.15,D101&gt;=0.8),5.6,IF(AND(G101&lt;0.669,H101&gt;=11.488,A101&lt;6.6,B101&gt;=3.15,A101&lt;7.05,A101&gt;=6.15,D101&gt;=0.8),4.7,IF(AND(G101&gt;=0.669,H101&gt;=11.488,A101&lt;6.6,B101&gt;=3.15,A101&lt;7.05,A101&gt;=6.15,D101&gt;=0.8),5.22,IF(AND(H101&lt;6.543,H101&lt;14.396,D101&lt;0.25,G101&lt;0.948,D101&lt;0.5,A101&gt;=4.5,H101&gt;=5.245,D101&lt;0.8),1.4,IF(AND(A101&lt;4.95,A101&lt;5.55,D101&gt;=0.25,G101&lt;0.948,D101&lt;0.5,A101&gt;=4.5,H101&gt;=5.245,D101&lt;0.8),1.4,IF(AND(A101&gt;=4.95,A101&lt;5.55,D101&gt;=0.25,G101&lt;0.948,D101&lt;0.5,A101&gt;=4.5,H101&gt;=5.245,D101&lt;0.8),1.48,IF(AND(H101&lt;10.667,D101&gt;=1.85,D101&lt;2.25,F101&gt;=2.5,B101&lt;3.15,A101&lt;7.05,A101&gt;=6.15,D101&gt;=0.8),5.25,IF(AND(H101&gt;=10.667,D101&gt;=1.85,D101&lt;2.25,F101&gt;=2.5,B101&lt;3.15,A101&lt;7.05,A101&gt;=6.15,D101&gt;=0.8),5.55,IF(AND(G101&lt;0.063,H101&gt;=6.543,H101&lt;14.396,D101&lt;0.25,G101&lt;0.948,D101&lt;0.5,A101&gt;=4.5,H101&gt;=5.245,D101&lt;0.8),1.4,IF(AND(H101&lt;9.212,G101&gt;=0.063,H101&gt;=6.543,H101&lt;14.396,D101&lt;0.25,G101&lt;0.948,D101&lt;0.5,A101&gt;=4.5,H101&gt;=5.245,D101&lt;0.8),1.475,IF(AND(H101&gt;=9.212,G101&gt;=0.063,H101&gt;=6.543,H101&lt;14.396,D101&lt;0.25,G101&lt;0.948,D101&lt;0.5,A101&gt;=4.5,H101&gt;=5.245,D101&lt;0.8),1.5,"shouldnthappen"))))))))))))))))))))))))))))))))</f>
        <v>3.075</v>
      </c>
      <c r="AN101" s="1" t="n">
        <f aca="false">IF(AND(D101&lt;0.7,A101&gt;=5.55),1.633,IF(AND(G101&lt;0.38,B101&lt;2.8,A101&lt;5.55),4.3,IF(AND(G101&gt;=0.38,B101&lt;2.8,A101&lt;5.55),3.325,IF(AND(D101&gt;=0.35,B101&gt;=2.8,A101&lt;5.55),1.6,IF(AND(B101&gt;=3.4,A101&lt;4.8,D101&lt;0.35,B101&gt;=2.8,A101&lt;5.55),1,IF(AND(H101&gt;=11.789,A101&lt;5.9,D101&lt;1.55,D101&gt;=0.7,A101&gt;=5.55),4.325,IF(AND(F101&gt;=2.5,A101&gt;=5.9,D101&lt;1.55,D101&gt;=0.7,A101&gt;=5.55),5.05,IF(AND(D101&lt;1.9,A101&gt;=7.25,D101&gt;=1.55,D101&gt;=0.7,A101&gt;=5.55),6.3,IF(AND(D101&gt;=1.9,A101&gt;=7.25,D101&gt;=1.55,D101&gt;=0.7,A101&gt;=5.55),6.4,IF(AND(A101&lt;4.35,B101&lt;3.4,A101&lt;4.8,D101&lt;0.35,B101&gt;=2.8,A101&lt;5.55),1.1,IF(AND(G101&gt;=0.934,B101&lt;3.45,A101&gt;=4.8,D101&lt;0.35,B101&gt;=2.8,A101&lt;5.55),1.7,IF(AND(H101&gt;=14.877,B101&gt;=3.45,A101&gt;=4.8,D101&lt;0.35,B101&gt;=2.8,A101&lt;5.55),1.3,IF(AND(B101&lt;2.6,H101&lt;11.789,A101&lt;5.9,D101&lt;1.55,D101&gt;=0.7,A101&gt;=5.55),3.9,IF(AND(B101&gt;=2.6,H101&lt;11.789,A101&lt;5.9,D101&lt;1.55,D101&gt;=0.7,A101&gt;=5.55),4.26,IF(AND(A101&lt;6.6,F101&lt;2.5,A101&gt;=5.9,D101&lt;1.55,D101&gt;=0.7,A101&gt;=5.55),4.625,IF(AND(A101&gt;=6.6,F101&lt;2.5,A101&gt;=5.9,D101&lt;1.55,D101&gt;=0.7,A101&gt;=5.55),4.475,IF(AND(B101&lt;2.6,D101&lt;2.05,A101&lt;7.25,D101&gt;=1.55,D101&gt;=0.7,A101&gt;=5.55),5.8,IF(AND(G101&gt;=0.743,D101&gt;=2.05,A101&lt;7.25,D101&gt;=1.55,D101&gt;=0.7,A101&gt;=5.55),5.1,IF(AND(G101&lt;0.422,A101&gt;=4.35,B101&lt;3.4,A101&lt;4.8,D101&lt;0.35,B101&gt;=2.8,A101&lt;5.55),1.367,IF(AND(G101&gt;=0.422,A101&gt;=4.35,B101&lt;3.4,A101&lt;4.8,D101&lt;0.35,B101&gt;=2.8,A101&lt;5.55),1.3,IF(AND(A101&lt;5.05,G101&lt;0.934,B101&lt;3.45,A101&gt;=4.8,D101&lt;0.35,B101&gt;=2.8,A101&lt;5.55),1.525,IF(AND(A101&gt;=5.05,G101&lt;0.934,B101&lt;3.45,A101&gt;=4.8,D101&lt;0.35,B101&gt;=2.8,A101&lt;5.55),1.5,IF(AND(G101&gt;=0.585,H101&lt;14.877,B101&gt;=3.45,A101&gt;=4.8,D101&lt;0.35,B101&gt;=2.8,A101&lt;5.55),1.54,IF(AND(G101&gt;=0.537,G101&lt;0.743,D101&gt;=2.05,A101&lt;7.25,D101&gt;=1.55,D101&gt;=0.7,A101&gt;=5.55),5.833,IF(AND(D101&gt;=0.25,G101&lt;0.585,H101&lt;14.877,B101&gt;=3.45,A101&gt;=4.8,D101&lt;0.35,B101&gt;=2.8,A101&lt;5.55),1.367,IF(AND(D101&lt;1.75,H101&lt;13.795,B101&gt;=2.6,D101&lt;2.05,A101&lt;7.25,D101&gt;=1.55,D101&gt;=0.7,A101&gt;=5.55),5.45,IF(AND(B101&lt;2.85,H101&gt;=13.795,B101&gt;=2.6,D101&lt;2.05,A101&lt;7.25,D101&gt;=1.55,D101&gt;=0.7,A101&gt;=5.55),5.1,IF(AND(B101&gt;=2.85,H101&gt;=13.795,B101&gt;=2.6,D101&lt;2.05,A101&lt;7.25,D101&gt;=1.55,D101&gt;=0.7,A101&gt;=5.55),4.82,IF(AND(G101&lt;0.353,G101&lt;0.537,G101&lt;0.743,D101&gt;=2.05,A101&lt;7.25,D101&gt;=1.55,D101&gt;=0.7,A101&gt;=5.55),5.425,IF(AND(G101&gt;=0.353,G101&lt;0.537,G101&lt;0.743,D101&gt;=2.05,A101&lt;7.25,D101&gt;=1.55,D101&gt;=0.7,A101&gt;=5.55),5.62,IF(AND(G101&lt;0.311,D101&lt;0.25,G101&lt;0.585,H101&lt;14.877,B101&gt;=3.45,A101&gt;=4.8,D101&lt;0.35,B101&gt;=2.8,A101&lt;5.55),1.5,IF(AND(G101&gt;=0.311,D101&lt;0.25,G101&lt;0.585,H101&lt;14.877,B101&gt;=3.45,A101&gt;=4.8,D101&lt;0.35,B101&gt;=2.8,A101&lt;5.55),1.4,IF(AND(B101&gt;=3.1,D101&gt;=1.75,H101&lt;13.795,B101&gt;=2.6,D101&lt;2.05,A101&lt;7.25,D101&gt;=1.55,D101&gt;=0.7,A101&gt;=5.55),5.1,IF(AND(B101&lt;2.85,B101&lt;3.1,D101&gt;=1.75,H101&lt;13.795,B101&gt;=2.6,D101&lt;2.05,A101&lt;7.25,D101&gt;=1.55,D101&gt;=0.7,A101&gt;=5.55),5.2,IF(AND(B101&gt;=2.85,B101&lt;3.1,D101&gt;=1.75,H101&lt;13.795,B101&gt;=2.6,D101&lt;2.05,A101&lt;7.25,D101&gt;=1.55,D101&gt;=0.7,A101&gt;=5.55),5.2,"shouldnthappen")))))))))))))))))))))))))))))))))))</f>
        <v>3.325</v>
      </c>
      <c r="AO101" s="1" t="n">
        <f aca="false">IF(AND(H101&gt;=14.529,G101&lt;0.633,D101&lt;0.8),1.3,IF(AND(A101&lt;5.05,G101&gt;=0.633,D101&lt;0.8),1.35,IF(AND(H101&gt;=14.379,H101&lt;14.529,G101&lt;0.633,D101&lt;0.8),1.7,IF(AND(B101&lt;3.35,A101&gt;=5.05,G101&gt;=0.633,D101&lt;0.8),1.7,IF(AND(D101&gt;=1.45,A101&lt;5.95,F101&lt;2.5,D101&gt;=0.8),4.5,IF(AND(D101&lt;1.35,A101&gt;=5.95,F101&lt;2.5,D101&gt;=0.8),4,IF(AND(D101&lt;1.85,G101&gt;=0.845,F101&gt;=2.5,D101&gt;=0.8),4.8,IF(AND(B101&gt;=4.3,H101&lt;14.379,H101&lt;14.529,G101&lt;0.633,D101&lt;0.8),1.5,IF(AND(A101&lt;5.25,B101&gt;=3.35,A101&gt;=5.05,G101&gt;=0.633,D101&lt;0.8),1.55,IF(AND(A101&gt;=5.25,B101&gt;=3.35,A101&gt;=5.05,G101&gt;=0.633,D101&lt;0.8),1.633,IF(AND(A101&lt;5.05,D101&lt;1.45,A101&lt;5.95,F101&lt;2.5,D101&gt;=0.8),3.3,IF(AND(G101&lt;0.293,D101&gt;=1.35,A101&gt;=5.95,F101&lt;2.5,D101&gt;=0.8),5,IF(AND(A101&gt;=6.6,D101&lt;2.05,G101&lt;0.845,F101&gt;=2.5,D101&gt;=0.8),5.8,IF(AND(B101&lt;3.05,D101&gt;=2.05,G101&lt;0.845,F101&gt;=2.5,D101&gt;=0.8),6.15,IF(AND(B101&lt;2.9,D101&gt;=1.85,G101&gt;=0.845,F101&gt;=2.5,D101&gt;=0.8),5.1,IF(AND(B101&gt;=2.9,D101&gt;=1.85,G101&gt;=0.845,F101&gt;=2.5,D101&gt;=0.8),5.2,IF(AND(B101&gt;=3.8,B101&lt;4.3,H101&lt;14.379,H101&lt;14.529,G101&lt;0.633,D101&lt;0.8),1.333,IF(AND(A101&lt;6.25,G101&gt;=0.293,D101&gt;=1.35,A101&gt;=5.95,F101&lt;2.5,D101&gt;=0.8),4.6,IF(AND(H101&lt;10.351,A101&lt;6.6,D101&lt;2.05,G101&lt;0.845,F101&gt;=2.5,D101&gt;=0.8),5.4,IF(AND(G101&gt;=0.364,B101&gt;=3.05,D101&gt;=2.05,G101&lt;0.845,F101&gt;=2.5,D101&gt;=0.8),5.66,IF(AND(G101&gt;=0.447,B101&lt;3.8,B101&lt;4.3,H101&lt;14.379,H101&lt;14.529,G101&lt;0.633,D101&lt;0.8),1.3,IF(AND(H101&lt;6.247,A101&lt;5.65,A101&gt;=5.05,D101&lt;1.45,A101&lt;5.95,F101&lt;2.5,D101&gt;=0.8),4.033,IF(AND(D101&lt;1.25,A101&gt;=5.65,A101&gt;=5.05,D101&lt;1.45,A101&lt;5.95,F101&lt;2.5,D101&gt;=0.8),3.88,IF(AND(D101&gt;=1.25,A101&gt;=5.65,A101&gt;=5.05,D101&lt;1.45,A101&lt;5.95,F101&lt;2.5,D101&gt;=0.8),4.35,IF(AND(B101&lt;2.65,A101&gt;=6.25,G101&gt;=0.293,D101&gt;=1.35,A101&gt;=5.95,F101&lt;2.5,D101&gt;=0.8),4.9,IF(AND(B101&lt;2.75,H101&gt;=10.351,A101&lt;6.6,D101&lt;2.05,G101&lt;0.845,F101&gt;=2.5,D101&gt;=0.8),5.1,IF(AND(B101&gt;=2.75,H101&gt;=10.351,A101&lt;6.6,D101&lt;2.05,G101&lt;0.845,F101&gt;=2.5,D101&gt;=0.8),4.95,IF(AND(B101&lt;3.15,G101&lt;0.364,B101&gt;=3.05,D101&gt;=2.05,G101&lt;0.845,F101&gt;=2.5,D101&gt;=0.8),5.28,IF(AND(B101&gt;=3.15,G101&lt;0.364,B101&gt;=3.05,D101&gt;=2.05,G101&lt;0.845,F101&gt;=2.5,D101&gt;=0.8),5.5,IF(AND(H101&lt;9.212,G101&lt;0.447,B101&lt;3.8,B101&lt;4.3,H101&lt;14.379,H101&lt;14.529,G101&lt;0.633,D101&lt;0.8),1.4,IF(AND(G101&lt;0.356,H101&gt;=6.247,A101&lt;5.65,A101&gt;=5.05,D101&lt;1.45,A101&lt;5.95,F101&lt;2.5,D101&gt;=0.8),4.2,IF(AND(B101&lt;3,B101&gt;=2.65,A101&gt;=6.25,G101&gt;=0.293,D101&gt;=1.35,A101&gt;=5.95,F101&lt;2.5,D101&gt;=0.8),4.6,IF(AND(B101&gt;=3,B101&gt;=2.65,A101&gt;=6.25,G101&gt;=0.293,D101&gt;=1.35,A101&gt;=5.95,F101&lt;2.5,D101&gt;=0.8),4.7,IF(AND(A101&lt;5.05,H101&gt;=9.212,G101&lt;0.447,B101&lt;3.8,B101&lt;4.3,H101&lt;14.379,H101&lt;14.529,G101&lt;0.633,D101&lt;0.8),1.533,IF(AND(A101&gt;=5.05,H101&gt;=9.212,G101&lt;0.447,B101&lt;3.8,B101&lt;4.3,H101&lt;14.379,H101&lt;14.529,G101&lt;0.633,D101&lt;0.8),1.425,IF(AND(A101&lt;5.35,G101&gt;=0.356,H101&gt;=6.247,A101&lt;5.65,A101&gt;=5.05,D101&lt;1.45,A101&lt;5.95,F101&lt;2.5,D101&gt;=0.8),3.9,IF(AND(A101&gt;=5.35,G101&gt;=0.356,H101&gt;=6.247,A101&lt;5.65,A101&gt;=5.05,D101&lt;1.45,A101&lt;5.95,F101&lt;2.5,D101&gt;=0.8),3.72,"shouldnthappen")))))))))))))))))))))))))))))))))))))</f>
        <v>3.9</v>
      </c>
      <c r="AP101" s="1" t="n">
        <f aca="false">IF(AND(F101&gt;=1.5,A101&lt;5.55),3.84,IF(AND(G101&gt;=0.52,A101&lt;4.75,F101&lt;1.5,A101&lt;5.55),1.16,IF(AND(A101&lt;5.65,A101&lt;5.85,D101&lt;1.55,A101&gt;=5.55),4.2,IF(AND(A101&gt;=5.65,A101&lt;5.85,D101&lt;1.55,A101&gt;=5.55),3.167,IF(AND(G101&gt;=0.798,A101&gt;=5.85,D101&lt;1.55,A101&gt;=5.55),4,IF(AND(F101&lt;2.5,H101&lt;14.1,D101&gt;=1.55,A101&gt;=5.55),4.84,IF(AND(A101&lt;7.2,H101&gt;=14.1,D101&gt;=1.55,A101&gt;=5.55),5.633,IF(AND(A101&gt;=7.2,H101&gt;=14.1,D101&gt;=1.55,A101&gt;=5.55),6.6,IF(AND(G101&lt;0.161,G101&lt;0.52,A101&lt;4.75,F101&lt;1.5,A101&lt;5.55),1.5,IF(AND(D101&gt;=0.5,G101&lt;0.676,A101&gt;=4.75,F101&lt;1.5,A101&lt;5.55),1.6,IF(AND(H101&lt;11.016,G101&gt;=0.676,A101&gt;=4.75,F101&lt;1.5,A101&lt;5.55),1.75,IF(AND(G101&lt;0.209,G101&lt;0.798,A101&gt;=5.85,D101&lt;1.55,A101&gt;=5.55),4.5,IF(AND(G101&gt;=0.74,F101&gt;=2.5,H101&lt;14.1,D101&gt;=1.55,A101&gt;=5.55),6.225,IF(AND(B101&lt;2.95,G101&gt;=0.161,G101&lt;0.52,A101&lt;4.75,F101&lt;1.5,A101&lt;5.55),1.4,IF(AND(B101&gt;=2.95,G101&gt;=0.161,G101&lt;0.52,A101&lt;4.75,F101&lt;1.5,A101&lt;5.55),1.34,IF(AND(B101&lt;3.15,D101&lt;0.5,G101&lt;0.676,A101&gt;=4.75,F101&lt;1.5,A101&lt;5.55),1.52,IF(AND(D101&lt;0.25,H101&gt;=11.016,G101&gt;=0.676,A101&gt;=4.75,F101&lt;1.5,A101&lt;5.55),1.567,IF(AND(D101&gt;=0.25,H101&gt;=11.016,G101&gt;=0.676,A101&gt;=4.75,F101&lt;1.5,A101&lt;5.55),1.5,IF(AND(H101&lt;7.47,G101&gt;=0.209,G101&lt;0.798,A101&gt;=5.85,D101&lt;1.55,A101&gt;=5.55),5.05,IF(AND(B101&lt;2.85,G101&lt;0.74,F101&gt;=2.5,H101&lt;14.1,D101&gt;=1.55,A101&gt;=5.55),5.35,IF(AND(B101&lt;3.3,B101&gt;=3.15,D101&lt;0.5,G101&lt;0.676,A101&gt;=4.75,F101&lt;1.5,A101&lt;5.55),1.2,IF(AND(D101&lt;1.45,H101&gt;=7.47,G101&gt;=0.209,G101&lt;0.798,A101&gt;=5.85,D101&lt;1.55,A101&gt;=5.55),4.66,IF(AND(D101&gt;=1.45,H101&gt;=7.47,G101&gt;=0.209,G101&lt;0.798,A101&gt;=5.85,D101&lt;1.55,A101&gt;=5.55),4.64,IF(AND(A101&gt;=7.05,B101&gt;=2.85,G101&lt;0.74,F101&gt;=2.5,H101&lt;14.1,D101&gt;=1.55,A101&gt;=5.55),5.8,IF(AND(B101&gt;=3.25,A101&lt;7.05,B101&gt;=2.85,G101&lt;0.74,F101&gt;=2.5,H101&lt;14.1,D101&gt;=1.55,A101&gt;=5.55),5.7,IF(AND(H101&gt;=13.641,D101&lt;0.25,B101&gt;=3.3,B101&gt;=3.15,D101&lt;0.5,G101&lt;0.676,A101&gt;=4.75,F101&lt;1.5,A101&lt;5.55),1.3,IF(AND(D101&lt;0.35,D101&gt;=0.25,B101&gt;=3.3,B101&gt;=3.15,D101&lt;0.5,G101&lt;0.676,A101&gt;=4.75,F101&lt;1.5,A101&lt;5.55),1.367,IF(AND(D101&gt;=0.35,D101&gt;=0.25,B101&gt;=3.3,B101&gt;=3.15,D101&lt;0.5,G101&lt;0.676,A101&gt;=4.75,F101&lt;1.5,A101&lt;5.55),1.3,IF(AND(A101&lt;6.35,B101&lt;3.25,A101&lt;7.05,B101&gt;=2.85,G101&lt;0.74,F101&gt;=2.5,H101&lt;14.1,D101&gt;=1.55,A101&gt;=5.55),5.6,IF(AND(A101&gt;=6.35,B101&lt;3.25,A101&lt;7.05,B101&gt;=2.85,G101&lt;0.74,F101&gt;=2.5,H101&lt;14.1,D101&gt;=1.55,A101&gt;=5.55),5.325,IF(AND(A101&lt;5.1,H101&lt;13.641,D101&lt;0.25,B101&gt;=3.3,B101&gt;=3.15,D101&lt;0.5,G101&lt;0.676,A101&gt;=4.75,F101&lt;1.5,A101&lt;5.55),1.4,IF(AND(H101&gt;=11.031,A101&gt;=5.1,H101&lt;13.641,D101&lt;0.25,B101&gt;=3.3,B101&gt;=3.15,D101&lt;0.5,G101&lt;0.676,A101&gt;=4.75,F101&lt;1.5,A101&lt;5.55),1.4,IF(AND(A101&lt;5.45,H101&lt;11.031,A101&gt;=5.1,H101&lt;13.641,D101&lt;0.25,B101&gt;=3.3,B101&gt;=3.15,D101&lt;0.5,G101&lt;0.676,A101&gt;=4.75,F101&lt;1.5,A101&lt;5.55),1.5,IF(AND(A101&gt;=5.45,H101&lt;11.031,A101&gt;=5.1,H101&lt;13.641,D101&lt;0.25,B101&gt;=3.3,B101&gt;=3.15,D101&lt;0.5,G101&lt;0.676,A101&gt;=4.75,F101&lt;1.5,A101&lt;5.55),1.4,"shouldnthappen"))))))))))))))))))))))))))))))))))</f>
        <v>3.84</v>
      </c>
      <c r="AQ101" s="1" t="n">
        <f aca="false">IF(AND(H101&lt;6.926,D101&gt;=0.35,F101&lt;1.5),1.9,IF(AND(G101&gt;=0.869,D101&gt;=1.75,F101&gt;=1.5),5.15,IF(AND(A101&lt;4.35,A101&lt;5.05,D101&lt;0.35,F101&lt;1.5),1.1,IF(AND(H101&lt;6.089,A101&gt;=5.05,D101&lt;0.35,F101&lt;1.5),1.7,IF(AND(H101&gt;=13.089,H101&gt;=6.926,D101&gt;=0.35,F101&lt;1.5),1.3,IF(AND(G101&lt;0.695,D101&lt;1.15,D101&lt;1.75,F101&gt;=1.5),3.62,IF(AND(G101&gt;=0.695,D101&lt;1.15,D101&lt;1.75,F101&gt;=1.5),3,IF(AND(G101&gt;=0.585,H101&gt;=6.089,A101&gt;=5.05,D101&lt;0.35,F101&lt;1.5),1.5,IF(AND(H101&lt;9.582,H101&lt;13.089,H101&gt;=6.926,D101&gt;=0.35,F101&lt;1.5),1.5,IF(AND(H101&gt;=9.582,H101&lt;13.089,H101&gt;=6.926,D101&gt;=0.35,F101&lt;1.5),1.6,IF(AND(D101&lt;1.35,H101&lt;9.349,D101&gt;=1.15,D101&lt;1.75,F101&gt;=1.5),3.867,IF(AND(D101&lt;2.05,A101&lt;7.05,G101&lt;0.869,D101&gt;=1.75,F101&gt;=1.5),4.9,IF(AND(B101&gt;=3.3,A101&gt;=7.05,G101&lt;0.869,D101&gt;=1.75,F101&gt;=1.5),6.1,IF(AND(G101&lt;0.347,H101&lt;11.218,A101&gt;=4.35,A101&lt;5.05,D101&lt;0.35,F101&lt;1.5),1.4,IF(AND(G101&gt;=0.347,H101&lt;11.218,A101&gt;=4.35,A101&lt;5.05,D101&lt;0.35,F101&lt;1.5),1.5,IF(AND(G101&gt;=0.265,H101&gt;=11.218,A101&gt;=4.35,A101&lt;5.05,D101&lt;0.35,F101&lt;1.5),1.45,IF(AND(A101&gt;=5.4,G101&lt;0.585,H101&gt;=6.089,A101&gt;=5.05,D101&lt;0.35,F101&lt;1.5),1.35,IF(AND(B101&gt;=2.9,D101&gt;=1.35,H101&lt;9.349,D101&gt;=1.15,D101&lt;1.75,F101&gt;=1.5),4.6,IF(AND(D101&gt;=1.35,A101&lt;6.15,H101&gt;=9.349,D101&gt;=1.15,D101&lt;1.75,F101&gt;=1.5),4.54,IF(AND(H101&lt;10.927,A101&gt;=6.15,H101&gt;=9.349,D101&gt;=1.15,D101&lt;1.75,F101&gt;=1.5),4.3,IF(AND(G101&lt;0.512,D101&gt;=2.05,A101&lt;7.05,G101&lt;0.869,D101&gt;=1.75,F101&gt;=1.5),5.533,IF(AND(G101&gt;=0.512,D101&gt;=2.05,A101&lt;7.05,G101&lt;0.869,D101&gt;=1.75,F101&gt;=1.5),5.88,IF(AND(H101&lt;11.551,B101&lt;3.3,A101&gt;=7.05,G101&lt;0.869,D101&gt;=1.75,F101&gt;=1.5),6.3,IF(AND(G101&lt;0.227,G101&lt;0.265,H101&gt;=11.218,A101&gt;=4.35,A101&lt;5.05,D101&lt;0.35,F101&lt;1.5),1.4,IF(AND(G101&gt;=0.227,G101&lt;0.265,H101&gt;=11.218,A101&gt;=4.35,A101&lt;5.05,D101&lt;0.35,F101&lt;1.5),1.26,IF(AND(H101&lt;11.031,A101&lt;5.4,G101&lt;0.585,H101&gt;=6.089,A101&gt;=5.05,D101&lt;0.35,F101&lt;1.5),1.5,IF(AND(H101&gt;=11.031,A101&lt;5.4,G101&lt;0.585,H101&gt;=6.089,A101&gt;=5.05,D101&lt;0.35,F101&lt;1.5),1.4,IF(AND(A101&lt;5.45,B101&lt;2.9,D101&gt;=1.35,H101&lt;9.349,D101&gt;=1.15,D101&lt;1.75,F101&gt;=1.5),4.5,IF(AND(A101&lt;5.9,D101&lt;1.35,A101&lt;6.15,H101&gt;=9.349,D101&gt;=1.15,D101&lt;1.75,F101&gt;=1.5),4.2,IF(AND(A101&gt;=5.9,D101&lt;1.35,A101&lt;6.15,H101&gt;=9.349,D101&gt;=1.15,D101&lt;1.75,F101&gt;=1.5),4,IF(AND(A101&gt;=6.75,H101&gt;=10.927,A101&gt;=6.15,H101&gt;=9.349,D101&gt;=1.15,D101&lt;1.75,F101&gt;=1.5),4.767,IF(AND(B101&lt;2.9,H101&gt;=11.551,B101&lt;3.3,A101&gt;=7.05,G101&lt;0.869,D101&gt;=1.75,F101&gt;=1.5),6.7,IF(AND(B101&gt;=2.9,H101&gt;=11.551,B101&lt;3.3,A101&gt;=7.05,G101&lt;0.869,D101&gt;=1.75,F101&gt;=1.5),6.6,IF(AND(B101&lt;2.45,A101&gt;=5.45,B101&lt;2.9,D101&gt;=1.35,H101&lt;9.349,D101&gt;=1.15,D101&lt;1.75,F101&gt;=1.5),5,IF(AND(B101&gt;=2.45,A101&gt;=5.45,B101&lt;2.9,D101&gt;=1.35,H101&lt;9.349,D101&gt;=1.15,D101&lt;1.75,F101&gt;=1.5),5.1,IF(AND(H101&lt;11.166,A101&lt;6.75,H101&gt;=10.927,A101&gt;=6.15,H101&gt;=9.349,D101&gt;=1.15,D101&lt;1.75,F101&gt;=1.5),4.9,IF(AND(G101&lt;0.228,H101&gt;=11.166,A101&lt;6.75,H101&gt;=10.927,A101&gt;=6.15,H101&gt;=9.349,D101&gt;=1.15,D101&lt;1.75,F101&gt;=1.5),4.7,IF(AND(H101&lt;13.531,G101&gt;=0.228,H101&gt;=11.166,A101&lt;6.75,H101&gt;=10.927,A101&gt;=6.15,H101&gt;=9.349,D101&gt;=1.15,D101&lt;1.75,F101&gt;=1.5),4.4,IF(AND(H101&gt;=13.531,G101&gt;=0.228,H101&gt;=11.166,A101&lt;6.75,H101&gt;=10.927,A101&gt;=6.15,H101&gt;=9.349,D101&gt;=1.15,D101&lt;1.75,F101&gt;=1.5),4.6,"shouldnthappen")))))))))))))))))))))))))))))))))))))))</f>
        <v>3</v>
      </c>
      <c r="AR101" s="1" t="n">
        <f aca="false">IF(AND(G101&gt;=0.93,B101&lt;3.65,F101&lt;1.5),1.7,IF(AND(H101&lt;6.542,B101&gt;=3.65,F101&lt;1.5),1.767,IF(AND(A101&gt;=7.05,D101&gt;=1.55,F101&gt;=1.5),6.3,IF(AND(G101&lt;0.123,H101&gt;=6.542,B101&gt;=3.65,F101&lt;1.5),1.367,IF(AND(A101&lt;5.15,A101&lt;5.65,D101&lt;1.55,F101&gt;=1.5),3.15,IF(AND(A101&lt;4.8,G101&gt;=0.447,G101&lt;0.93,B101&lt;3.65,F101&lt;1.5),1.24,IF(AND(A101&gt;=4.8,G101&gt;=0.447,G101&lt;0.93,B101&lt;3.65,F101&lt;1.5),1.4,IF(AND(G101&lt;0.151,G101&gt;=0.123,H101&gt;=6.542,B101&gt;=3.65,F101&lt;1.5),1.7,IF(AND(G101&gt;=0.151,G101&gt;=0.123,H101&gt;=6.542,B101&gt;=3.65,F101&lt;1.5),1.5,IF(AND(D101&gt;=1.45,A101&gt;=5.15,A101&lt;5.65,D101&lt;1.55,F101&gt;=1.5),4.5,IF(AND(B101&lt;2.65,D101&gt;=1.35,A101&gt;=5.65,D101&lt;1.55,F101&gt;=1.5),4.9,IF(AND(G101&lt;0.527,F101&lt;2.5,A101&lt;7.05,D101&gt;=1.55,F101&gt;=1.5),5.075,IF(AND(G101&gt;=0.527,F101&lt;2.5,A101&lt;7.05,D101&gt;=1.55,F101&gt;=1.5),4.7,IF(AND(A101&lt;4.65,G101&lt;0.265,G101&lt;0.447,G101&lt;0.93,B101&lt;3.65,F101&lt;1.5),1.42,IF(AND(G101&lt;0.3,G101&gt;=0.265,G101&lt;0.447,G101&lt;0.93,B101&lt;3.65,F101&lt;1.5),1.6,IF(AND(G101&gt;=0.3,G101&gt;=0.265,G101&lt;0.447,G101&lt;0.93,B101&lt;3.65,F101&lt;1.5),1.4,IF(AND(G101&lt;0.356,D101&lt;1.45,A101&gt;=5.15,A101&lt;5.65,D101&lt;1.55,F101&gt;=1.5),4.125,IF(AND(D101&lt;1.1,A101&lt;6.2,D101&lt;1.35,A101&gt;=5.65,D101&lt;1.55,F101&gt;=1.5),4.1,IF(AND(D101&gt;=1.1,A101&lt;6.2,D101&lt;1.35,A101&gt;=5.65,D101&lt;1.55,F101&gt;=1.5),4.175,IF(AND(H101&gt;=13.433,A101&gt;=6.2,D101&lt;1.35,A101&gt;=5.65,D101&lt;1.55,F101&gt;=1.5),4.6,IF(AND(G101&lt;0.437,B101&gt;=2.65,D101&gt;=1.35,A101&gt;=5.65,D101&lt;1.55,F101&gt;=1.5),4.625,IF(AND(G101&gt;=0.437,B101&gt;=2.65,D101&gt;=1.35,A101&gt;=5.65,D101&lt;1.55,F101&gt;=1.5),4.75,IF(AND(B101&gt;=3.15,H101&lt;11.146,F101&gt;=2.5,A101&lt;7.05,D101&gt;=1.55,F101&gt;=1.5),5.667,IF(AND(B101&lt;2.65,H101&gt;=11.146,F101&gt;=2.5,A101&lt;7.05,D101&gt;=1.55,F101&gt;=1.5),5.8,IF(AND(B101&lt;3.3,A101&gt;=4.65,G101&lt;0.265,G101&lt;0.447,G101&lt;0.93,B101&lt;3.65,F101&lt;1.5),1.32,IF(AND(B101&gt;=3.3,A101&gt;=4.65,G101&lt;0.265,G101&lt;0.447,G101&lt;0.93,B101&lt;3.65,F101&lt;1.5),1.425,IF(AND(B101&lt;2.8,G101&gt;=0.356,D101&lt;1.45,A101&gt;=5.15,A101&lt;5.65,D101&lt;1.55,F101&gt;=1.5),3.86,IF(AND(B101&gt;=2.8,G101&gt;=0.356,D101&lt;1.45,A101&gt;=5.15,A101&lt;5.65,D101&lt;1.55,F101&gt;=1.5),3.6,IF(AND(B101&lt;2.6,H101&lt;13.433,A101&gt;=6.2,D101&lt;1.35,A101&gt;=5.65,D101&lt;1.55,F101&gt;=1.5),4.4,IF(AND(B101&gt;=2.6,H101&lt;13.433,A101&gt;=6.2,D101&lt;1.35,A101&gt;=5.65,D101&lt;1.55,F101&gt;=1.5),4.3,IF(AND(G101&lt;0.151,B101&lt;3.15,H101&lt;11.146,F101&gt;=2.5,A101&lt;7.05,D101&gt;=1.55,F101&gt;=1.5),5.5,IF(AND(H101&lt;15.52,B101&gt;=2.65,H101&gt;=11.146,F101&gt;=2.5,A101&lt;7.05,D101&gt;=1.55,F101&gt;=1.5),5.4,IF(AND(H101&gt;=15.52,B101&gt;=2.65,H101&gt;=11.146,F101&gt;=2.5,A101&lt;7.05,D101&gt;=1.55,F101&gt;=1.5),5.733,IF(AND(H101&lt;10.74,G101&gt;=0.151,B101&lt;3.15,H101&lt;11.146,F101&gt;=2.5,A101&lt;7.05,D101&gt;=1.55,F101&gt;=1.5),5.12,IF(AND(H101&gt;=10.74,G101&gt;=0.151,B101&lt;3.15,H101&lt;11.146,F101&gt;=2.5,A101&lt;7.05,D101&gt;=1.55,F101&gt;=1.5),4.9,"shouldnthappen")))))))))))))))))))))))))))))))))))</f>
        <v>3.15</v>
      </c>
      <c r="AS101" s="1" t="n">
        <f aca="false">IF(AND(F101&gt;=1.5,A101&lt;5.55),4.18,IF(AND(F101&gt;=2.5,B101&lt;2.75,A101&gt;=5.55),5.38,IF(AND(G101&gt;=0.587,B101&lt;3.75,F101&lt;1.5,A101&lt;5.55),1.48,IF(AND(H101&lt;6.51,B101&gt;=3.75,F101&lt;1.5,A101&lt;5.55),1.9,IF(AND(H101&gt;=6.51,B101&gt;=3.75,F101&lt;1.5,A101&lt;5.55),1.425,IF(AND(G101&gt;=0.868,F101&lt;2.5,B101&lt;2.75,A101&gt;=5.55),4.65,IF(AND(F101&lt;1.5,D101&lt;1.55,B101&gt;=2.75,A101&gt;=5.55),1.7,IF(AND(G101&gt;=0.857,D101&gt;=1.55,B101&gt;=2.75,A101&gt;=5.55),5.033,IF(AND(G101&gt;=0.518,G101&lt;0.587,B101&lt;3.75,F101&lt;1.5,A101&lt;5.55),1,IF(AND(D101&lt;1.05,G101&lt;0.868,F101&lt;2.5,B101&lt;2.75,A101&gt;=5.55),3.5,IF(AND(G101&lt;0.404,D101&gt;=1.05,G101&lt;0.868,F101&lt;2.5,B101&lt;2.75,A101&gt;=5.55),4.2,IF(AND(G101&gt;=0.404,D101&gt;=1.05,G101&lt;0.868,F101&lt;2.5,B101&lt;2.75,A101&gt;=5.55),3.94,IF(AND(F101&lt;2.5,B101&lt;2.95,F101&gt;=1.5,D101&lt;1.55,B101&gt;=2.75,A101&gt;=5.55),4.68,IF(AND(F101&gt;=2.5,B101&lt;2.95,F101&gt;=1.5,D101&lt;1.55,B101&gt;=2.75,A101&gt;=5.55),5.1,IF(AND(H101&lt;10.883,B101&gt;=2.95,F101&gt;=1.5,D101&lt;1.55,B101&gt;=2.75,A101&gt;=5.55),4.15,IF(AND(H101&gt;=10.883,B101&gt;=2.95,F101&gt;=1.5,D101&lt;1.55,B101&gt;=2.75,A101&gt;=5.55),4.5,IF(AND(H101&gt;=14.1,D101&lt;2.05,G101&lt;0.857,D101&gt;=1.55,B101&gt;=2.75,A101&gt;=5.55),6.6,IF(AND(G101&lt;0.063,B101&lt;3.15,G101&lt;0.518,G101&lt;0.587,B101&lt;3.75,F101&lt;1.5,A101&lt;5.55),1.4,IF(AND(G101&gt;=0.063,B101&lt;3.15,G101&lt;0.518,G101&lt;0.587,B101&lt;3.75,F101&lt;1.5,A101&lt;5.55),1.5,IF(AND(H101&gt;=10.563,B101&gt;=3.15,G101&lt;0.518,G101&lt;0.587,B101&lt;3.75,F101&lt;1.5,A101&lt;5.55),1.325,IF(AND(B101&lt;2.95,H101&lt;14.1,D101&lt;2.05,G101&lt;0.857,D101&gt;=1.55,B101&gt;=2.75,A101&gt;=5.55),6.125,IF(AND(A101&lt;6.65,G101&lt;0.364,D101&gt;=2.05,G101&lt;0.857,D101&gt;=1.55,B101&gt;=2.75,A101&gt;=5.55),5.45,IF(AND(G101&gt;=0.774,G101&gt;=0.364,D101&gt;=2.05,G101&lt;0.857,D101&gt;=1.55,B101&gt;=2.75,A101&gt;=5.55),5.4,IF(AND(H101&gt;=9.279,H101&lt;10.563,B101&gt;=3.15,G101&lt;0.518,G101&lt;0.587,B101&lt;3.75,F101&lt;1.5,A101&lt;5.55),1.475,IF(AND(D101&lt;1.65,B101&gt;=2.95,H101&lt;14.1,D101&lt;2.05,G101&lt;0.857,D101&gt;=1.55,B101&gt;=2.75,A101&gt;=5.55),5.8,IF(AND(B101&lt;3.15,A101&gt;=6.65,G101&lt;0.364,D101&gt;=2.05,G101&lt;0.857,D101&gt;=1.55,B101&gt;=2.75,A101&gt;=5.55),5.3,IF(AND(B101&gt;=3.15,A101&gt;=6.65,G101&lt;0.364,D101&gt;=2.05,G101&lt;0.857,D101&gt;=1.55,B101&gt;=2.75,A101&gt;=5.55),5.7,IF(AND(A101&gt;=6.75,G101&lt;0.774,G101&gt;=0.364,D101&gt;=2.05,G101&lt;0.857,D101&gt;=1.55,B101&gt;=2.75,A101&gt;=5.55),5.9,IF(AND(G101&lt;0.417,H101&lt;9.279,H101&lt;10.563,B101&gt;=3.15,G101&lt;0.518,G101&lt;0.587,B101&lt;3.75,F101&lt;1.5,A101&lt;5.55),1.4,IF(AND(G101&gt;=0.417,H101&lt;9.279,H101&lt;10.563,B101&gt;=3.15,G101&lt;0.518,G101&lt;0.587,B101&lt;3.75,F101&lt;1.5,A101&lt;5.55),1.3,IF(AND(A101&lt;6.3,D101&gt;=1.65,B101&gt;=2.95,H101&lt;14.1,D101&lt;2.05,G101&lt;0.857,D101&gt;=1.55,B101&gt;=2.75,A101&gt;=5.55),4.9,IF(AND(A101&gt;=6.3,D101&gt;=1.65,B101&gt;=2.95,H101&lt;14.1,D101&lt;2.05,G101&lt;0.857,D101&gt;=1.55,B101&gt;=2.75,A101&gt;=5.55),5.3,IF(AND(G101&gt;=0.657,A101&lt;6.75,G101&lt;0.774,G101&gt;=0.364,D101&gt;=2.05,G101&lt;0.857,D101&gt;=1.55,B101&gt;=2.75,A101&gt;=5.55),6,IF(AND(B101&lt;3.2,G101&lt;0.657,A101&lt;6.75,G101&lt;0.774,G101&gt;=0.364,D101&gt;=2.05,G101&lt;0.857,D101&gt;=1.55,B101&gt;=2.75,A101&gt;=5.55),5.6,IF(AND(B101&gt;=3.2,G101&lt;0.657,A101&lt;6.75,G101&lt;0.774,G101&gt;=0.364,D101&gt;=2.05,G101&lt;0.857,D101&gt;=1.55,B101&gt;=2.75,A101&gt;=5.55),5.65,"shouldnthappen")))))))))))))))))))))))))))))))))))</f>
        <v>4.18</v>
      </c>
      <c r="AT101" s="1" t="n">
        <f aca="false">IF(AND(H101&gt;=16.284,A101&gt;=5.55),6.533,IF(AND(G101&gt;=0.52,A101&lt;4.85,A101&lt;5.55),1.05,IF(AND(G101&lt;0.227,G101&lt;0.52,A101&lt;4.85,A101&lt;5.55),1.4,IF(AND(G101&gt;=0.227,G101&lt;0.52,A101&lt;4.85,A101&lt;5.55),1.3,IF(AND(D101&gt;=0.45,F101&lt;1.5,A101&gt;=4.85,A101&lt;5.55),1.667,IF(AND(B101&gt;=2.75,F101&gt;=1.5,A101&gt;=4.85,A101&lt;5.55),4.5,IF(AND(F101&lt;2.5,B101&gt;=3.15,H101&lt;16.284,A101&gt;=5.55),4.7,IF(AND(G101&gt;=0.934,D101&lt;0.45,F101&lt;1.5,A101&gt;=4.85,A101&lt;5.55),1.7,IF(AND(D101&gt;=1.2,B101&lt;2.75,F101&gt;=1.5,A101&gt;=4.85,A101&lt;5.55),4.25,IF(AND(G101&gt;=0.774,F101&gt;=2.5,B101&gt;=3.15,H101&lt;16.284,A101&gt;=5.55),5.4,IF(AND(B101&lt;3.1,G101&lt;0.934,D101&lt;0.45,F101&lt;1.5,A101&gt;=4.85,A101&lt;5.55),1.6,IF(AND(D101&lt;1.05,D101&lt;1.2,B101&lt;2.75,F101&gt;=1.5,A101&gt;=4.85,A101&lt;5.55),3.433,IF(AND(D101&gt;=1.05,D101&lt;1.2,B101&lt;2.75,F101&gt;=1.5,A101&gt;=4.85,A101&lt;5.55),3.267,IF(AND(H101&lt;8.486,D101&lt;1.35,F101&lt;2.5,B101&lt;3.15,H101&lt;16.284,A101&gt;=5.55),3.85,IF(AND(D101&gt;=1.55,D101&gt;=1.35,F101&lt;2.5,B101&lt;3.15,H101&lt;16.284,A101&gt;=5.55),5.1,IF(AND(H101&lt;10.464,A101&lt;6.35,F101&gt;=2.5,B101&lt;3.15,H101&lt;16.284,A101&gt;=5.55),5.08,IF(AND(H101&gt;=10.464,A101&lt;6.35,F101&gt;=2.5,B101&lt;3.15,H101&lt;16.284,A101&gt;=5.55),4.9,IF(AND(D101&lt;1.85,A101&gt;=6.35,F101&gt;=2.5,B101&lt;3.15,H101&lt;16.284,A101&gt;=5.55),5.8,IF(AND(H101&gt;=10.393,G101&lt;0.774,F101&gt;=2.5,B101&gt;=3.15,H101&lt;16.284,A101&gt;=5.55),5.425,IF(AND(B101&lt;2.6,H101&gt;=8.486,D101&lt;1.35,F101&lt;2.5,B101&lt;3.15,H101&lt;16.284,A101&gt;=5.55),3.9,IF(AND(G101&gt;=0.567,D101&lt;1.55,D101&gt;=1.35,F101&lt;2.5,B101&lt;3.15,H101&lt;16.284,A101&gt;=5.55),4.4,IF(AND(B101&lt;3.25,H101&lt;10.393,G101&lt;0.774,F101&gt;=2.5,B101&gt;=3.15,H101&lt;16.284,A101&gt;=5.55),5.7,IF(AND(B101&gt;=3.25,H101&lt;10.393,G101&lt;0.774,F101&gt;=2.5,B101&gt;=3.15,H101&lt;16.284,A101&gt;=5.55),5.98,IF(AND(G101&lt;0.079,G101&lt;0.338,B101&gt;=3.1,G101&lt;0.934,D101&lt;0.45,F101&lt;1.5,A101&gt;=4.85,A101&lt;5.55),1.425,IF(AND(B101&lt;3.35,G101&gt;=0.338,B101&gt;=3.1,G101&lt;0.934,D101&lt;0.45,F101&lt;1.5,A101&gt;=4.85,A101&lt;5.55),1.4,IF(AND(G101&lt;0.404,B101&gt;=2.6,H101&gt;=8.486,D101&lt;1.35,F101&lt;2.5,B101&lt;3.15,H101&lt;16.284,A101&gt;=5.55),4.3,IF(AND(G101&gt;=0.404,B101&gt;=2.6,H101&gt;=8.486,D101&lt;1.35,F101&lt;2.5,B101&lt;3.15,H101&lt;16.284,A101&gt;=5.55),4.025,IF(AND(B101&gt;=3.05,G101&lt;0.567,D101&lt;1.55,D101&gt;=1.35,F101&lt;2.5,B101&lt;3.15,H101&lt;16.284,A101&gt;=5.55),4.7,IF(AND(A101&lt;6.45,H101&lt;10.667,D101&gt;=1.85,A101&gt;=6.35,F101&gt;=2.5,B101&lt;3.15,H101&lt;16.284,A101&gt;=5.55),5.3,IF(AND(A101&gt;=6.45,H101&lt;10.667,D101&gt;=1.85,A101&gt;=6.35,F101&gt;=2.5,B101&lt;3.15,H101&lt;16.284,A101&gt;=5.55),5.167,IF(AND(B101&lt;2.95,H101&gt;=10.667,D101&gt;=1.85,A101&gt;=6.35,F101&gt;=2.5,B101&lt;3.15,H101&lt;16.284,A101&gt;=5.55),5.6,IF(AND(B101&gt;=2.95,H101&gt;=10.667,D101&gt;=1.85,A101&gt;=6.35,F101&gt;=2.5,B101&lt;3.15,H101&lt;16.284,A101&gt;=5.55),5.5,IF(AND(H101&lt;10.325,G101&gt;=0.079,G101&lt;0.338,B101&gt;=3.1,G101&lt;0.934,D101&lt;0.45,F101&lt;1.5,A101&gt;=4.85,A101&lt;5.55),1.5,IF(AND(G101&lt;0.385,B101&gt;=3.35,G101&gt;=0.338,B101&gt;=3.1,G101&lt;0.934,D101&lt;0.45,F101&lt;1.5,A101&gt;=4.85,A101&lt;5.55),1.5,IF(AND(G101&gt;=0.385,B101&gt;=3.35,G101&gt;=0.338,B101&gt;=3.1,G101&lt;0.934,D101&lt;0.45,F101&lt;1.5,A101&gt;=4.85,A101&lt;5.55),1.42,IF(AND(B101&lt;2.5,B101&lt;3.05,G101&lt;0.567,D101&lt;1.55,D101&gt;=1.35,F101&lt;2.5,B101&lt;3.15,H101&lt;16.284,A101&gt;=5.55),4.5,IF(AND(B101&gt;=2.5,B101&lt;3.05,G101&lt;0.567,D101&lt;1.55,D101&gt;=1.35,F101&lt;2.5,B101&lt;3.15,H101&lt;16.284,A101&gt;=5.55),4.56,IF(AND(H101&lt;12.506,H101&gt;=10.325,G101&gt;=0.079,G101&lt;0.338,B101&gt;=3.1,G101&lt;0.934,D101&lt;0.45,F101&lt;1.5,A101&gt;=4.85,A101&lt;5.55),1.2,IF(AND(H101&gt;=12.506,H101&gt;=10.325,G101&gt;=0.079,G101&lt;0.338,B101&gt;=3.1,G101&lt;0.934,D101&lt;0.45,F101&lt;1.5,A101&gt;=4.85,A101&lt;5.55),1.3,"shouldnthappen")))))))))))))))))))))))))))))))))))))))</f>
        <v>3.267</v>
      </c>
      <c r="AU101" s="1" t="n">
        <f aca="false">IF(AND(G101&gt;=0.52,B101&lt;3.05,F101&lt;1.5),1.1,IF(AND(G101&lt;0.35,G101&lt;0.52,B101&lt;3.05,F101&lt;1.5),1.4,IF(AND(G101&gt;=0.35,G101&lt;0.52,B101&lt;3.05,F101&lt;1.5),1.3,IF(AND(G101&gt;=0.227,G101&lt;0.347,B101&gt;=3.05,F101&lt;1.5),1.32,IF(AND(H101&lt;6.417,G101&gt;=0.347,B101&gt;=3.05,F101&lt;1.5),1.7,IF(AND(A101&gt;=7.25,A101&gt;=6.6,F101&gt;=2.5,F101&gt;=1.5),6.35,IF(AND(G101&lt;0.11,G101&lt;0.227,G101&lt;0.347,B101&gt;=3.05,F101&lt;1.5),1.333,IF(AND(H101&lt;9.441,H101&gt;=6.417,G101&gt;=0.347,B101&gt;=3.05,F101&lt;1.5),1.425,IF(AND(B101&lt;2.75,G101&lt;0.451,H101&lt;10.266,F101&lt;2.5,F101&gt;=1.5),4,IF(AND(B101&gt;=2.75,G101&lt;0.451,H101&lt;10.266,F101&lt;2.5,F101&gt;=1.5),4.433,IF(AND(G101&gt;=0.865,G101&gt;=0.451,H101&lt;10.266,F101&lt;2.5,F101&gt;=1.5),4.2,IF(AND(B101&lt;2.45,H101&lt;13.665,H101&gt;=10.266,F101&lt;2.5,F101&gt;=1.5),3.7,IF(AND(G101&lt;0.302,H101&gt;=13.665,H101&gt;=10.266,F101&lt;2.5,F101&gt;=1.5),5,IF(AND(B101&lt;2.9,A101&lt;6.1,A101&lt;6.6,F101&gt;=2.5,F101&gt;=1.5),5.06,IF(AND(B101&gt;=2.9,A101&lt;6.1,A101&lt;6.6,F101&gt;=2.5,F101&gt;=1.5),4.8,IF(AND(B101&lt;3.05,A101&gt;=6.1,A101&lt;6.6,F101&gt;=2.5,F101&gt;=1.5),5.6,IF(AND(B101&gt;=3.05,A101&gt;=6.1,A101&lt;6.6,F101&gt;=2.5,F101&gt;=1.5),5.267,IF(AND(H101&gt;=14.564,A101&lt;7.25,A101&gt;=6.6,F101&gt;=2.5,F101&gt;=1.5),5.6,IF(AND(H101&gt;=14.309,G101&gt;=0.11,G101&lt;0.227,G101&lt;0.347,B101&gt;=3.05,F101&lt;1.5),1.7,IF(AND(D101&lt;0.4,H101&gt;=9.441,H101&gt;=6.417,G101&gt;=0.347,B101&gt;=3.05,F101&lt;1.5),1.5,IF(AND(D101&gt;=0.4,H101&gt;=9.441,H101&gt;=6.417,G101&gt;=0.347,B101&gt;=3.05,F101&lt;1.5),1.633,IF(AND(A101&lt;5.35,G101&lt;0.865,G101&gt;=0.451,H101&lt;10.266,F101&lt;2.5,F101&gt;=1.5),3.15,IF(AND(D101&lt;1.45,G101&gt;=0.302,H101&gt;=13.665,H101&gt;=10.266,F101&lt;2.5,F101&gt;=1.5),4.74,IF(AND(D101&gt;=1.45,G101&gt;=0.302,H101&gt;=13.665,H101&gt;=10.266,F101&lt;2.5,F101&gt;=1.5),4.567,IF(AND(H101&lt;8.836,H101&lt;14.564,A101&lt;7.25,A101&gt;=6.6,F101&gt;=2.5,F101&gt;=1.5),5.7,IF(AND(H101&gt;=8.836,H101&lt;14.564,A101&lt;7.25,A101&gt;=6.6,F101&gt;=2.5,F101&gt;=1.5),5.9,IF(AND(H101&lt;11.53,H101&lt;14.309,G101&gt;=0.11,G101&lt;0.227,G101&lt;0.347,B101&gt;=3.05,F101&lt;1.5),1.5,IF(AND(H101&gt;=11.53,H101&lt;14.309,G101&gt;=0.11,G101&lt;0.227,G101&lt;0.347,B101&gt;=3.05,F101&lt;1.5),1.467,IF(AND(H101&lt;9.386,A101&gt;=5.35,G101&lt;0.865,G101&gt;=0.451,H101&lt;10.266,F101&lt;2.5,F101&gt;=1.5),3.56,IF(AND(H101&gt;=9.386,A101&gt;=5.35,G101&lt;0.865,G101&gt;=0.451,H101&lt;10.266,F101&lt;2.5,F101&gt;=1.5),4.2,IF(AND(H101&lt;11.036,D101&lt;1.45,B101&gt;=2.45,H101&lt;13.665,H101&gt;=10.266,F101&lt;2.5,F101&gt;=1.5),4.45,IF(AND(H101&gt;=11.036,D101&lt;1.45,B101&gt;=2.45,H101&lt;13.665,H101&gt;=10.266,F101&lt;2.5,F101&gt;=1.5),4.1,IF(AND(G101&gt;=0.585,D101&gt;=1.45,B101&gt;=2.45,H101&lt;13.665,H101&gt;=10.266,F101&lt;2.5,F101&gt;=1.5),4.9,IF(AND(H101&lt;11.743,G101&lt;0.585,D101&gt;=1.45,B101&gt;=2.45,H101&lt;13.665,H101&gt;=10.266,F101&lt;2.5,F101&gt;=1.5),4.7,IF(AND(H101&gt;=11.743,G101&lt;0.585,D101&gt;=1.45,B101&gt;=2.45,H101&lt;13.665,H101&gt;=10.266,F101&lt;2.5,F101&gt;=1.5),4.5,"shouldnthappen")))))))))))))))))))))))))))))))))))</f>
        <v>3.15</v>
      </c>
      <c r="AV101" s="1" t="n">
        <f aca="false">IF(AND(G101&gt;=0.356,F101&gt;=1.5,A101&lt;5.75),3.52,IF(AND(A101&lt;7.25,A101&gt;=7.1,A101&gt;=5.75),5.875,IF(AND(A101&gt;=7.25,A101&gt;=7.1,A101&gt;=5.75),6.5,IF(AND(D101&gt;=0.35,G101&gt;=0.586,F101&lt;1.5,A101&lt;5.75),1.8,IF(AND(D101&lt;1.4,G101&lt;0.356,F101&gt;=1.5,A101&lt;5.75),4.2,IF(AND(D101&gt;=1.4,G101&lt;0.356,F101&gt;=1.5,A101&lt;5.75),4.5,IF(AND(H101&gt;=11.218,A101&lt;5.05,G101&lt;0.586,F101&lt;1.5,A101&lt;5.75),1.225,IF(AND(G101&gt;=0.253,A101&gt;=5.05,G101&lt;0.586,F101&lt;1.5,A101&lt;5.75),1.3,IF(AND(B101&gt;=3.75,D101&lt;0.35,G101&gt;=0.586,F101&lt;1.5,A101&lt;5.75),1.567,IF(AND(B101&lt;2.85,D101&lt;1.35,D101&lt;1.65,A101&lt;7.1,A101&gt;=5.75),4.26,IF(AND(B101&gt;=2.85,D101&lt;1.35,D101&lt;1.65,A101&lt;7.1,A101&gt;=5.75),4.45,IF(AND(A101&lt;6.05,H101&lt;12.921,D101&gt;=1.65,A101&lt;7.1,A101&gt;=5.75),5.1,IF(AND(H101&gt;=15.338,H101&gt;=12.921,D101&gt;=1.65,A101&lt;7.1,A101&gt;=5.75),5.55,IF(AND(G101&lt;0.418,H101&lt;11.218,A101&lt;5.05,G101&lt;0.586,F101&lt;1.5,A101&lt;5.75),1.42,IF(AND(G101&gt;=0.418,H101&lt;11.218,A101&lt;5.05,G101&lt;0.586,F101&lt;1.5,A101&lt;5.75),1.3,IF(AND(H101&gt;=13.321,G101&lt;0.253,A101&gt;=5.05,G101&lt;0.586,F101&lt;1.5,A101&lt;5.75),1.7,IF(AND(H101&lt;6.089,B101&lt;3.75,D101&lt;0.35,G101&gt;=0.586,F101&lt;1.5,A101&lt;5.75),1.7,IF(AND(H101&gt;=6.089,B101&lt;3.75,D101&lt;0.35,G101&gt;=0.586,F101&lt;1.5,A101&lt;5.75),1.5,IF(AND(B101&lt;2.9,D101&lt;1.45,D101&gt;=1.35,D101&lt;1.65,A101&lt;7.1,A101&gt;=5.75),4.8,IF(AND(B101&gt;=2.9,D101&lt;1.45,D101&gt;=1.35,D101&lt;1.65,A101&lt;7.1,A101&gt;=5.75),4.475,IF(AND(B101&lt;2.5,D101&gt;=1.45,D101&gt;=1.35,D101&lt;1.65,A101&lt;7.1,A101&gt;=5.75),4.5,IF(AND(H101&lt;8.884,A101&gt;=6.05,H101&lt;12.921,D101&gt;=1.65,A101&lt;7.1,A101&gt;=5.75),5.4,IF(AND(A101&lt;6.3,H101&lt;15.338,H101&gt;=12.921,D101&gt;=1.65,A101&lt;7.1,A101&gt;=5.75),4.967,IF(AND(A101&gt;=6.3,H101&lt;15.338,H101&gt;=12.921,D101&gt;=1.65,A101&lt;7.1,A101&gt;=5.75),5.133,IF(AND(H101&lt;10.826,H101&lt;13.321,G101&lt;0.253,A101&gt;=5.05,G101&lt;0.586,F101&lt;1.5,A101&lt;5.75),1.5,IF(AND(H101&gt;=10.826,H101&lt;13.321,G101&lt;0.253,A101&gt;=5.05,G101&lt;0.586,F101&lt;1.5,A101&lt;5.75),1.4,IF(AND(H101&lt;7.47,B101&gt;=2.5,D101&gt;=1.45,D101&gt;=1.35,D101&lt;1.65,A101&lt;7.1,A101&gt;=5.75),5.1,IF(AND(H101&gt;=7.47,B101&gt;=2.5,D101&gt;=1.45,D101&gt;=1.35,D101&lt;1.65,A101&lt;7.1,A101&gt;=5.75),4.725,IF(AND(H101&lt;9.637,H101&gt;=8.884,A101&gt;=6.05,H101&lt;12.921,D101&gt;=1.65,A101&lt;7.1,A101&gt;=5.75),5.9,IF(AND(B101&lt;2.6,H101&gt;=9.637,H101&gt;=8.884,A101&gt;=6.05,H101&lt;12.921,D101&gt;=1.65,A101&lt;7.1,A101&gt;=5.75),5.8,IF(AND(B101&lt;2.75,B101&gt;=2.6,H101&gt;=9.637,H101&gt;=8.884,A101&gt;=6.05,H101&lt;12.921,D101&gt;=1.65,A101&lt;7.1,A101&gt;=5.75),5.3,IF(AND(D101&lt;2.25,B101&gt;=2.75,B101&gt;=2.6,H101&gt;=9.637,H101&gt;=8.884,A101&gt;=6.05,H101&lt;12.921,D101&gt;=1.65,A101&lt;7.1,A101&gt;=5.75),5.6,IF(AND(D101&gt;=2.25,B101&gt;=2.75,B101&gt;=2.6,H101&gt;=9.637,H101&gt;=8.884,A101&gt;=6.05,H101&lt;12.921,D101&gt;=1.65,A101&lt;7.1,A101&gt;=5.75),5.5,"shouldnthappen")))))))))))))))))))))))))))))))))</f>
        <v>3.52</v>
      </c>
      <c r="AW101" s="1" t="n">
        <f aca="false">IF(AND(G101&gt;=0.905,F101&lt;1.5),1.767,IF(AND(H101&gt;=16.674,F101&gt;=1.5),6.55,IF(AND(A101&lt;4.35,H101&lt;14.344,G101&lt;0.905,F101&lt;1.5),1.1,IF(AND(B101&lt;3.65,H101&gt;=14.344,G101&lt;0.905,F101&lt;1.5),1.5,IF(AND(B101&gt;=3.65,H101&gt;=14.344,G101&lt;0.905,F101&lt;1.5),1.65,IF(AND(B101&lt;2.6,F101&gt;=2.5,H101&lt;16.674,F101&gt;=1.5),4.5,IF(AND(D101&gt;=0.45,A101&gt;=4.35,H101&lt;14.344,G101&lt;0.905,F101&lt;1.5),1.65,IF(AND(D101&lt;1.15,A101&lt;5.9,F101&lt;2.5,H101&lt;16.674,F101&gt;=1.5),3.56,IF(AND(B101&lt;2.75,A101&gt;=5.9,F101&lt;2.5,H101&lt;16.674,F101&gt;=1.5),5,IF(AND(H101&lt;13.531,B101&gt;=2.75,A101&gt;=5.9,F101&lt;2.5,H101&lt;16.674,F101&gt;=1.5),4.333,IF(AND(B101&lt;3.2,G101&gt;=0.669,B101&gt;=2.6,F101&gt;=2.5,H101&lt;16.674,F101&gt;=1.5),5.08,IF(AND(B101&gt;=3.2,G101&gt;=0.669,B101&gt;=2.6,F101&gt;=2.5,H101&lt;16.674,F101&gt;=1.5),5.4,IF(AND(B101&lt;3.15,A101&lt;5.05,D101&lt;0.45,A101&gt;=4.35,H101&lt;14.344,G101&lt;0.905,F101&lt;1.5),1.45,IF(AND(A101&gt;=5.55,A101&gt;=5.05,D101&lt;0.45,A101&gt;=4.35,H101&lt;14.344,G101&lt;0.905,F101&lt;1.5),1.5,IF(AND(A101&lt;5.55,A101&lt;5.65,D101&gt;=1.15,A101&lt;5.9,F101&lt;2.5,H101&lt;16.674,F101&gt;=1.5),3.95,IF(AND(A101&gt;=5.55,A101&lt;5.65,D101&gt;=1.15,A101&lt;5.9,F101&lt;2.5,H101&lt;16.674,F101&gt;=1.5),3.82,IF(AND(G101&lt;0.39,A101&gt;=5.65,D101&gt;=1.15,A101&lt;5.9,F101&lt;2.5,H101&lt;16.674,F101&gt;=1.5),4.35,IF(AND(G101&gt;=0.39,A101&gt;=5.65,D101&gt;=1.15,A101&lt;5.9,F101&lt;2.5,H101&lt;16.674,F101&gt;=1.5),3.95,IF(AND(G101&lt;0.466,H101&gt;=13.531,B101&gt;=2.75,A101&gt;=5.9,F101&lt;2.5,H101&lt;16.674,F101&gt;=1.5),4.8,IF(AND(G101&gt;=0.466,H101&gt;=13.531,B101&gt;=2.75,A101&gt;=5.9,F101&lt;2.5,H101&lt;16.674,F101&gt;=1.5),4.7,IF(AND(H101&lt;10.144,D101&lt;2.05,G101&lt;0.669,B101&gt;=2.6,F101&gt;=2.5,H101&lt;16.674,F101&gt;=1.5),5.3,IF(AND(H101&gt;=10.144,D101&lt;2.05,G101&lt;0.669,B101&gt;=2.6,F101&gt;=2.5,H101&lt;16.674,F101&gt;=1.5),5.133,IF(AND(D101&gt;=2.45,D101&gt;=2.05,G101&lt;0.669,B101&gt;=2.6,F101&gt;=2.5,H101&lt;16.674,F101&gt;=1.5),5.9,IF(AND(B101&lt;3.25,B101&gt;=3.15,A101&lt;5.05,D101&lt;0.45,A101&gt;=4.35,H101&lt;14.344,G101&lt;0.905,F101&lt;1.5),1.2,IF(AND(B101&gt;=3.25,B101&gt;=3.15,A101&lt;5.05,D101&lt;0.45,A101&gt;=4.35,H101&lt;14.344,G101&lt;0.905,F101&lt;1.5),1.36,IF(AND(B101&gt;=3.8,A101&lt;5.55,A101&gt;=5.05,D101&lt;0.45,A101&gt;=4.35,H101&lt;14.344,G101&lt;0.905,F101&lt;1.5),1.3,IF(AND(G101&lt;0.05,B101&lt;3.8,A101&lt;5.55,A101&gt;=5.05,D101&lt;0.45,A101&gt;=4.35,H101&lt;14.344,G101&lt;0.905,F101&lt;1.5),1.4,IF(AND(G101&lt;0.107,G101&lt;0.395,D101&lt;2.45,D101&gt;=2.05,G101&lt;0.669,B101&gt;=2.6,F101&gt;=2.5,H101&lt;16.674,F101&gt;=1.5),5.667,IF(AND(G101&lt;0.537,G101&gt;=0.395,D101&lt;2.45,D101&gt;=2.05,G101&lt;0.669,B101&gt;=2.6,F101&gt;=2.5,H101&lt;16.674,F101&gt;=1.5),5.6,IF(AND(G101&gt;=0.537,G101&gt;=0.395,D101&lt;2.45,D101&gt;=2.05,G101&lt;0.669,B101&gt;=2.6,F101&gt;=2.5,H101&lt;16.674,F101&gt;=1.5),5.775,IF(AND(B101&lt;3.6,G101&gt;=0.05,B101&lt;3.8,A101&lt;5.55,A101&gt;=5.05,D101&lt;0.45,A101&gt;=4.35,H101&lt;14.344,G101&lt;0.905,F101&lt;1.5),1.475,IF(AND(B101&gt;=3.6,G101&gt;=0.05,B101&lt;3.8,A101&lt;5.55,A101&gt;=5.05,D101&lt;0.45,A101&gt;=4.35,H101&lt;14.344,G101&lt;0.905,F101&lt;1.5),1.5,IF(AND(G101&lt;0.312,G101&gt;=0.107,G101&lt;0.395,D101&lt;2.45,D101&gt;=2.05,G101&lt;0.669,B101&gt;=2.6,F101&gt;=2.5,H101&lt;16.674,F101&gt;=1.5),5.18,IF(AND(G101&gt;=0.312,G101&gt;=0.107,G101&lt;0.395,D101&lt;2.45,D101&gt;=2.05,G101&lt;0.669,B101&gt;=2.6,F101&gt;=2.5,H101&lt;16.674,F101&gt;=1.5),5.4,"shouldnthappen"))))))))))))))))))))))))))))))))))</f>
        <v>3.56</v>
      </c>
      <c r="AX101" s="1" t="n">
        <f aca="false">IF(AND(D101&gt;=1.3,B101&gt;=3.45),6.25,IF(AND(B101&lt;2.75,A101&lt;5.25,B101&lt;3.45),3.9,IF(AND(D101&lt;0.25,D101&lt;1.3,B101&gt;=3.45),1.16,IF(AND(A101&gt;=5.05,B101&gt;=2.75,A101&lt;5.25,B101&lt;3.45),1.7,IF(AND(D101&lt;0.7,F101&lt;2.5,A101&gt;=5.25,B101&lt;3.45),1.5,IF(AND(H101&gt;=16.284,F101&gt;=2.5,A101&gt;=5.25,B101&lt;3.45),6.6,IF(AND(G101&lt;0.123,D101&gt;=0.25,D101&lt;1.3,B101&gt;=3.45),1.3,IF(AND(A101&lt;4.5,A101&lt;5.05,B101&gt;=2.75,A101&lt;5.25,B101&lt;3.45),1.3,IF(AND(A101&lt;5.05,G101&gt;=0.123,D101&gt;=0.25,D101&lt;1.3,B101&gt;=3.45),1.6,IF(AND(B101&lt;3.15,A101&gt;=4.5,A101&lt;5.05,B101&gt;=2.75,A101&lt;5.25,B101&lt;3.45),1.54,IF(AND(B101&gt;=3.15,A101&gt;=4.5,A101&lt;5.05,B101&gt;=2.75,A101&lt;5.25,B101&lt;3.45),1.35,IF(AND(D101&gt;=1.4,A101&lt;5.9,D101&gt;=0.7,F101&lt;2.5,A101&gt;=5.25,B101&lt;3.45),4.5,IF(AND(D101&gt;=1.55,A101&gt;=5.9,D101&gt;=0.7,F101&lt;2.5,A101&gt;=5.25,B101&lt;3.45),4.95,IF(AND(G101&gt;=0.682,D101&gt;=2.05,H101&lt;16.284,F101&gt;=2.5,A101&gt;=5.25,B101&lt;3.45),5.26,IF(AND(A101&lt;5.4,A101&gt;=5.05,G101&gt;=0.123,D101&gt;=0.25,D101&lt;1.3,B101&gt;=3.45),1.64,IF(AND(A101&gt;=5.4,A101&gt;=5.05,G101&gt;=0.123,D101&gt;=0.25,D101&lt;1.3,B101&gt;=3.45),1.6,IF(AND(G101&lt;0.372,D101&lt;1.4,A101&lt;5.9,D101&gt;=0.7,F101&lt;2.5,A101&gt;=5.25,B101&lt;3.45),4.175,IF(AND(D101&lt;1.35,D101&lt;1.55,A101&gt;=5.9,D101&gt;=0.7,F101&lt;2.5,A101&gt;=5.25,B101&lt;3.45),4.2,IF(AND(B101&lt;2.35,G101&lt;0.596,D101&lt;2.05,H101&lt;16.284,F101&gt;=2.5,A101&gt;=5.25,B101&lt;3.45),5,IF(AND(G101&gt;=0.888,G101&gt;=0.596,D101&lt;2.05,H101&lt;16.284,F101&gt;=2.5,A101&gt;=5.25,B101&lt;3.45),4.8,IF(AND(A101&gt;=6.85,G101&lt;0.682,D101&gt;=2.05,H101&lt;16.284,F101&gt;=2.5,A101&gt;=5.25,B101&lt;3.45),5.4,IF(AND(A101&gt;=5.75,G101&gt;=0.372,D101&lt;1.4,A101&lt;5.9,D101&gt;=0.7,F101&lt;2.5,A101&gt;=5.25,B101&lt;3.45),3.933,IF(AND(A101&gt;=6.75,D101&gt;=1.35,D101&lt;1.55,A101&gt;=5.9,D101&gt;=0.7,F101&lt;2.5,A101&gt;=5.25,B101&lt;3.45),4.8,IF(AND(H101&lt;11.084,B101&gt;=2.35,G101&lt;0.596,D101&lt;2.05,H101&lt;16.284,F101&gt;=2.5,A101&gt;=5.25,B101&lt;3.45),5.3,IF(AND(H101&lt;8.435,G101&lt;0.888,G101&gt;=0.596,D101&lt;2.05,H101&lt;16.284,F101&gt;=2.5,A101&gt;=5.25,B101&lt;3.45),5.1,IF(AND(H101&gt;=8.435,G101&lt;0.888,G101&gt;=0.596,D101&lt;2.05,H101&lt;16.284,F101&gt;=2.5,A101&gt;=5.25,B101&lt;3.45),4.94,IF(AND(B101&lt;3.15,A101&lt;6.85,G101&lt;0.682,D101&gt;=2.05,H101&lt;16.284,F101&gt;=2.5,A101&gt;=5.25,B101&lt;3.45),5.6,IF(AND(B101&gt;=3.15,A101&lt;6.85,G101&lt;0.682,D101&gt;=2.05,H101&lt;16.284,F101&gt;=2.5,A101&gt;=5.25,B101&lt;3.45),5.74,IF(AND(G101&lt;0.572,A101&lt;5.75,G101&gt;=0.372,D101&lt;1.4,A101&lt;5.9,D101&gt;=0.7,F101&lt;2.5,A101&gt;=5.25,B101&lt;3.45),3.7,IF(AND(D101&lt;1.45,A101&lt;6.75,D101&gt;=1.35,D101&lt;1.55,A101&gt;=5.9,D101&gt;=0.7,F101&lt;2.5,A101&gt;=5.25,B101&lt;3.45),4.46,IF(AND(D101&gt;=1.45,A101&lt;6.75,D101&gt;=1.35,D101&lt;1.55,A101&gt;=5.9,D101&gt;=0.7,F101&lt;2.5,A101&gt;=5.25,B101&lt;3.45),4.567,IF(AND(H101&lt;12.532,H101&gt;=11.084,B101&gt;=2.35,G101&lt;0.596,D101&lt;2.05,H101&lt;16.284,F101&gt;=2.5,A101&gt;=5.25,B101&lt;3.45),5.8,IF(AND(H101&gt;=12.532,H101&gt;=11.084,B101&gt;=2.35,G101&lt;0.596,D101&lt;2.05,H101&lt;16.284,F101&gt;=2.5,A101&gt;=5.25,B101&lt;3.45),5.667,IF(AND(A101&gt;=5.65,G101&gt;=0.572,A101&lt;5.75,G101&gt;=0.372,D101&lt;1.4,A101&lt;5.9,D101&gt;=0.7,F101&lt;2.5,A101&gt;=5.25,B101&lt;3.45),4.2,IF(AND(G101&lt;0.862,A101&lt;5.65,G101&gt;=0.572,A101&lt;5.75,G101&gt;=0.372,D101&lt;1.4,A101&lt;5.9,D101&gt;=0.7,F101&lt;2.5,A101&gt;=5.25,B101&lt;3.45),3.9,IF(AND(G101&gt;=0.862,A101&lt;5.65,G101&gt;=0.572,A101&lt;5.75,G101&gt;=0.372,D101&lt;1.4,A101&lt;5.9,D101&gt;=0.7,F101&lt;2.5,A101&gt;=5.25,B101&lt;3.45),4,"shouldnthappen"))))))))))))))))))))))))))))))))))))</f>
        <v>3.9</v>
      </c>
      <c r="AY101" s="1" t="n">
        <f aca="false">IF(AND(H101&gt;=8.233,D101&gt;=0.8,A101&lt;5.55),3.525,IF(AND(B101&lt;2.9,H101&gt;=15.534,A101&gt;=5.55),4.8,IF(AND(H101&gt;=12.259,A101&lt;4.75,D101&lt;0.8,A101&lt;5.55),1.25,IF(AND(B101&gt;=3.85,A101&gt;=4.75,D101&lt;0.8,A101&lt;5.55),1.425,IF(AND(D101&lt;1.55,H101&lt;8.233,D101&gt;=0.8,A101&lt;5.55),3.975,IF(AND(D101&gt;=1.55,H101&lt;8.233,D101&gt;=0.8,A101&lt;5.55),4.5,IF(AND(D101&lt;0.65,D101&lt;1.7,H101&lt;15.534,A101&gt;=5.55),1.7,IF(AND(A101&gt;=7.05,D101&gt;=1.7,H101&lt;15.534,A101&gt;=5.55),6.3,IF(AND(B101&gt;=3.35,B101&gt;=2.9,H101&gt;=15.534,A101&gt;=5.55),5.4,IF(AND(B101&lt;3.1,H101&lt;12.259,A101&lt;4.75,D101&lt;0.8,A101&lt;5.55),1.367,IF(AND(B101&gt;=3.1,H101&lt;12.259,A101&lt;4.75,D101&lt;0.8,A101&lt;5.55),1.4,IF(AND(G101&gt;=0.905,B101&lt;3.85,A101&gt;=4.75,D101&lt;0.8,A101&lt;5.55),1.9,IF(AND(H101&lt;15.681,B101&lt;3.35,B101&gt;=2.9,H101&gt;=15.534,A101&gt;=5.55),5.8,IF(AND(H101&gt;=15.681,B101&lt;3.35,B101&gt;=2.9,H101&gt;=15.534,A101&gt;=5.55),5.7,IF(AND(H101&gt;=14.877,G101&lt;0.905,B101&lt;3.85,A101&gt;=4.75,D101&lt;0.8,A101&lt;5.55),1.3,IF(AND(D101&gt;=1.25,B101&lt;2.65,D101&gt;=0.65,D101&lt;1.7,H101&lt;15.534,A101&gt;=5.55),4.433,IF(AND(G101&gt;=0.622,B101&lt;3.15,A101&lt;7.05,D101&gt;=1.7,H101&lt;15.534,A101&gt;=5.55),5.08,IF(AND(H101&gt;=13.42,B101&gt;=3.15,A101&lt;7.05,D101&gt;=1.7,H101&lt;15.534,A101&gt;=5.55),5.1,IF(AND(G101&lt;0.265,H101&lt;14.877,G101&lt;0.905,B101&lt;3.85,A101&gt;=4.75,D101&lt;0.8,A101&lt;5.55),1.2,IF(AND(A101&lt;5.75,D101&lt;1.25,B101&lt;2.65,D101&gt;=0.65,D101&lt;1.7,H101&lt;15.534,A101&gt;=5.55),3.7,IF(AND(A101&gt;=5.75,D101&lt;1.25,B101&lt;2.65,D101&gt;=0.65,D101&lt;1.7,H101&lt;15.534,A101&gt;=5.55),4,IF(AND(G101&gt;=0.652,D101&lt;1.35,B101&gt;=2.65,D101&gt;=0.65,D101&lt;1.7,H101&lt;15.534,A101&gt;=5.55),3.6,IF(AND(H101&lt;7.47,D101&gt;=1.35,B101&gt;=2.65,D101&gt;=0.65,D101&lt;1.7,H101&lt;15.534,A101&gt;=5.55),5.1,IF(AND(H101&lt;10.914,G101&lt;0.622,B101&lt;3.15,A101&lt;7.05,D101&gt;=1.7,H101&lt;15.534,A101&gt;=5.55),5.36,IF(AND(H101&gt;=10.914,G101&lt;0.622,B101&lt;3.15,A101&lt;7.05,D101&gt;=1.7,H101&lt;15.534,A101&gt;=5.55),5.64,IF(AND(G101&gt;=0.657,H101&lt;13.42,B101&gt;=3.15,A101&lt;7.05,D101&gt;=1.7,H101&lt;15.534,A101&gt;=5.55),6,IF(AND(G101&gt;=0.782,G101&gt;=0.265,H101&lt;14.877,G101&lt;0.905,B101&lt;3.85,A101&gt;=4.75,D101&lt;0.8,A101&lt;5.55),1.48,IF(AND(H101&lt;11.286,G101&lt;0.652,D101&lt;1.35,B101&gt;=2.65,D101&gt;=0.65,D101&lt;1.7,H101&lt;15.534,A101&gt;=5.55),4.24,IF(AND(H101&gt;=11.286,G101&lt;0.652,D101&lt;1.35,B101&gt;=2.65,D101&gt;=0.65,D101&lt;1.7,H101&lt;15.534,A101&gt;=5.55),4.05,IF(AND(G101&lt;0.413,H101&gt;=7.47,D101&gt;=1.35,B101&gt;=2.65,D101&gt;=0.65,D101&lt;1.7,H101&lt;15.534,A101&gt;=5.55),5.1,IF(AND(H101&lt;11.325,G101&lt;0.657,H101&lt;13.42,B101&gt;=3.15,A101&lt;7.05,D101&gt;=1.7,H101&lt;15.534,A101&gt;=5.55),5.8,IF(AND(H101&gt;=11.325,G101&lt;0.657,H101&lt;13.42,B101&gt;=3.15,A101&lt;7.05,D101&gt;=1.7,H101&lt;15.534,A101&gt;=5.55),5.6,IF(AND(D101&gt;=0.35,G101&lt;0.782,G101&gt;=0.265,H101&lt;14.877,G101&lt;0.905,B101&lt;3.85,A101&gt;=4.75,D101&lt;0.8,A101&lt;5.55),1.633,IF(AND(B101&lt;2.85,G101&gt;=0.413,H101&gt;=7.47,D101&gt;=1.35,B101&gt;=2.65,D101&gt;=0.65,D101&lt;1.7,H101&lt;15.534,A101&gt;=5.55),4.6,IF(AND(D101&lt;0.15,D101&lt;0.35,G101&lt;0.782,G101&gt;=0.265,H101&lt;14.877,G101&lt;0.905,B101&lt;3.85,A101&gt;=4.75,D101&lt;0.8,A101&lt;5.55),1.5,IF(AND(D101&gt;=0.15,D101&lt;0.35,G101&lt;0.782,G101&gt;=0.265,H101&lt;14.877,G101&lt;0.905,B101&lt;3.85,A101&gt;=4.75,D101&lt;0.8,A101&lt;5.55),1.543,IF(AND(A101&gt;=6.8,B101&gt;=2.85,G101&gt;=0.413,H101&gt;=7.47,D101&gt;=1.35,B101&gt;=2.65,D101&gt;=0.65,D101&lt;1.7,H101&lt;15.534,A101&gt;=5.55),4.9,IF(AND(H101&lt;13.531,A101&lt;6.8,B101&gt;=2.85,G101&gt;=0.413,H101&gt;=7.47,D101&gt;=1.35,B101&gt;=2.65,D101&gt;=0.65,D101&lt;1.7,H101&lt;15.534,A101&gt;=5.55),4.5,IF(AND(H101&gt;=13.531,A101&lt;6.8,B101&gt;=2.85,G101&gt;=0.413,H101&gt;=7.47,D101&gt;=1.35,B101&gt;=2.65,D101&gt;=0.65,D101&lt;1.7,H101&lt;15.534,A101&gt;=5.55),4.7,"shouldnthappen")))))))))))))))))))))))))))))))))))))))</f>
        <v>3.525</v>
      </c>
      <c r="AZ101" s="1" t="n">
        <f aca="false">IF(AND(H101&gt;=15.371,B101&gt;=3.35),5.4,IF(AND(G101&gt;=0.851,H101&gt;=15.244,B101&lt;3.35),4.75,IF(AND(F101&gt;=2,H101&lt;15.371,B101&gt;=3.35),5.6,IF(AND(B101&lt;2.75,A101&lt;5.15,H101&lt;15.244,B101&lt;3.35),3.42,IF(AND(A101&gt;=7.25,G101&lt;0.851,H101&gt;=15.244,B101&lt;3.35),6.6,IF(AND(A101&lt;4.45,B101&gt;=2.75,A101&lt;5.15,H101&lt;15.244,B101&lt;3.35),1.1,IF(AND(G101&lt;0.527,A101&lt;7.25,G101&lt;0.851,H101&gt;=15.244,B101&lt;3.35),5.08,IF(AND(G101&gt;=0.527,A101&lt;7.25,G101&lt;0.851,H101&gt;=15.244,B101&lt;3.35),5.8,IF(AND(D101&gt;=0.35,B101&lt;3.7,F101&lt;2,H101&lt;15.371,B101&gt;=3.35),1.55,IF(AND(H101&lt;6.542,B101&gt;=3.7,F101&lt;2,H101&lt;15.371,B101&gt;=3.35),1.9,IF(AND(B101&lt;3.25,A101&gt;=4.45,B101&gt;=2.75,A101&lt;5.15,H101&lt;15.244,B101&lt;3.35),1.46,IF(AND(B101&gt;=3.25,A101&gt;=4.45,B101&gt;=2.75,A101&lt;5.15,H101&lt;15.244,B101&lt;3.35),1.7,IF(AND(H101&lt;13.654,B101&gt;=2.95,D101&lt;1.45,A101&gt;=5.15,H101&lt;15.244,B101&lt;3.35),4.3,IF(AND(H101&gt;=13.654,B101&gt;=2.95,D101&lt;1.45,A101&gt;=5.15,H101&lt;15.244,B101&lt;3.35),4.625,IF(AND(F101&gt;=2.5,D101&lt;1.75,D101&gt;=1.45,A101&gt;=5.15,H101&lt;15.244,B101&lt;3.35),5.3,IF(AND(G101&gt;=0.853,D101&gt;=1.75,D101&gt;=1.45,A101&gt;=5.15,H101&lt;15.244,B101&lt;3.35),5.15,IF(AND(D101&gt;=0.25,D101&lt;0.35,B101&lt;3.7,F101&lt;2,H101&lt;15.371,B101&gt;=3.35),1.3,IF(AND(B101&lt;3.85,H101&gt;=6.542,B101&gt;=3.7,F101&lt;2,H101&lt;15.371,B101&gt;=3.35),1.633,IF(AND(H101&lt;7.02,H101&lt;10.688,B101&lt;2.95,D101&lt;1.45,A101&gt;=5.15,H101&lt;15.244,B101&lt;3.35),3.98,IF(AND(G101&lt;0.338,H101&gt;=10.688,B101&lt;2.95,D101&lt;1.45,A101&gt;=5.15,H101&lt;15.244,B101&lt;3.35),4.22,IF(AND(G101&gt;=0.338,H101&gt;=10.688,B101&lt;2.95,D101&lt;1.45,A101&gt;=5.15,H101&lt;15.244,B101&lt;3.35),3.9,IF(AND(B101&lt;2.75,F101&lt;2.5,D101&lt;1.75,D101&gt;=1.45,A101&gt;=5.15,H101&lt;15.244,B101&lt;3.35),5.1,IF(AND(B101&gt;=2.75,F101&lt;2.5,D101&lt;1.75,D101&gt;=1.45,A101&gt;=5.15,H101&lt;15.244,B101&lt;3.35),4.74,IF(AND(A101&gt;=7,G101&lt;0.853,D101&gt;=1.75,D101&gt;=1.45,A101&gt;=5.15,H101&lt;15.244,B101&lt;3.35),6.5,IF(AND(G101&gt;=0.934,D101&lt;0.25,D101&lt;0.35,B101&lt;3.7,F101&lt;2,H101&lt;15.371,B101&gt;=3.35),1.7,IF(AND(D101&lt;0.25,B101&gt;=3.85,H101&gt;=6.542,B101&gt;=3.7,F101&lt;2,H101&lt;15.371,B101&gt;=3.35),1.5,IF(AND(D101&gt;=0.25,B101&gt;=3.85,H101&gt;=6.542,B101&gt;=3.7,F101&lt;2,H101&lt;15.371,B101&gt;=3.35),1.4,IF(AND(B101&lt;2.5,H101&gt;=7.02,H101&lt;10.688,B101&lt;2.95,D101&lt;1.45,A101&gt;=5.15,H101&lt;15.244,B101&lt;3.35),3.8,IF(AND(G101&gt;=0.74,A101&lt;7,G101&lt;0.853,D101&gt;=1.75,D101&gt;=1.45,A101&gt;=5.15,H101&lt;15.244,B101&lt;3.35),6,IF(AND(G101&gt;=0.61,G101&lt;0.934,D101&lt;0.25,D101&lt;0.35,B101&lt;3.7,F101&lt;2,H101&lt;15.371,B101&gt;=3.35),1.5,IF(AND(D101&lt;1.15,B101&gt;=2.5,H101&gt;=7.02,H101&lt;10.688,B101&lt;2.95,D101&lt;1.45,A101&gt;=5.15,H101&lt;15.244,B101&lt;3.35),3.5,IF(AND(D101&gt;=1.15,B101&gt;=2.5,H101&gt;=7.02,H101&lt;10.688,B101&lt;2.95,D101&lt;1.45,A101&gt;=5.15,H101&lt;15.244,B101&lt;3.35),3.6,IF(AND(G101&gt;=0.626,G101&lt;0.74,A101&lt;7,G101&lt;0.853,D101&gt;=1.75,D101&gt;=1.45,A101&gt;=5.15,H101&lt;15.244,B101&lt;3.35),4.9,IF(AND(H101&lt;13.641,G101&lt;0.61,G101&lt;0.934,D101&lt;0.25,D101&lt;0.35,B101&lt;3.7,F101&lt;2,H101&lt;15.371,B101&gt;=3.35),1.425,IF(AND(H101&gt;=13.641,G101&lt;0.61,G101&lt;0.934,D101&lt;0.25,D101&lt;0.35,B101&lt;3.7,F101&lt;2,H101&lt;15.371,B101&gt;=3.35),1.3,IF(AND(B101&lt;3.05,G101&lt;0.626,G101&lt;0.74,A101&lt;7,G101&lt;0.853,D101&gt;=1.75,D101&gt;=1.45,A101&gt;=5.15,H101&lt;15.244,B101&lt;3.35),5.475,IF(AND(B101&gt;=3.05,G101&lt;0.626,G101&lt;0.74,A101&lt;7,G101&lt;0.853,D101&gt;=1.75,D101&gt;=1.45,A101&gt;=5.15,H101&lt;15.244,B101&lt;3.35),5.633,"shouldnthappen")))))))))))))))))))))))))))))))))))))</f>
        <v>3.42</v>
      </c>
      <c r="BA101" s="1" t="n">
        <f aca="false">IF(AND(F101&gt;=2,B101&gt;=3.4),6.1,IF(AND(B101&lt;2.75,A101&lt;5.15,B101&lt;3.4),3.225,IF(AND(G101&gt;=0.821,F101&lt;2,B101&gt;=3.4),1.9,IF(AND(B101&gt;=3.2,B101&gt;=2.75,A101&lt;5.15,B101&lt;3.4),1.7,IF(AND(A101&lt;4.8,G101&lt;0.821,F101&lt;2,B101&gt;=3.4),1,IF(AND(G101&gt;=0.446,B101&lt;3.2,B101&gt;=2.75,A101&lt;5.15,B101&lt;3.4),1.1,IF(AND(G101&lt;0.356,D101&lt;1.45,A101&lt;6.25,A101&gt;=5.15,B101&lt;3.4),4.32,IF(AND(G101&lt;0.591,D101&gt;=1.45,A101&lt;6.25,A101&gt;=5.15,B101&lt;3.4),4.6,IF(AND(D101&lt;1.75,G101&lt;0.597,A101&gt;=6.25,A101&gt;=5.15,B101&lt;3.4),4.86,IF(AND(H101&gt;=16.472,G101&gt;=0.597,A101&gt;=6.25,A101&gt;=5.15,B101&lt;3.4),6.6,IF(AND(G101&lt;0.063,G101&lt;0.446,B101&lt;3.2,B101&gt;=2.75,A101&lt;5.15,B101&lt;3.4),1.4,IF(AND(A101&gt;=5.95,G101&gt;=0.356,D101&lt;1.45,A101&lt;6.25,A101&gt;=5.15,B101&lt;3.4),4.6,IF(AND(B101&gt;=2.9,G101&gt;=0.591,D101&gt;=1.45,A101&lt;6.25,A101&gt;=5.15,B101&lt;3.4),4.867,IF(AND(D101&gt;=2.4,H101&lt;16.472,G101&gt;=0.597,A101&gt;=6.25,A101&gt;=5.15,B101&lt;3.4),6,IF(AND(A101&lt;5.45,B101&gt;=3.85,A101&gt;=4.8,G101&lt;0.821,F101&lt;2,B101&gt;=3.4),1.3,IF(AND(A101&gt;=5.45,B101&gt;=3.85,A101&gt;=4.8,G101&lt;0.821,F101&lt;2,B101&gt;=3.4),1.45,IF(AND(H101&lt;14.273,G101&gt;=0.063,G101&lt;0.446,B101&lt;3.2,B101&gt;=2.75,A101&lt;5.15,B101&lt;3.4),1.5,IF(AND(H101&gt;=14.273,G101&gt;=0.063,G101&lt;0.446,B101&lt;3.2,B101&gt;=2.75,A101&lt;5.15,B101&lt;3.4),1.6,IF(AND(G101&gt;=0.572,A101&lt;5.95,G101&gt;=0.356,D101&lt;1.45,A101&lt;6.25,A101&gt;=5.15,B101&lt;3.4),3.9,IF(AND(G101&lt;0.827,B101&lt;2.9,G101&gt;=0.591,D101&gt;=1.45,A101&lt;6.25,A101&gt;=5.15,B101&lt;3.4),4.9,IF(AND(G101&gt;=0.827,B101&lt;2.9,G101&gt;=0.591,D101&gt;=1.45,A101&lt;6.25,A101&gt;=5.15,B101&lt;3.4),5.1,IF(AND(A101&gt;=7.2,B101&lt;3.05,D101&gt;=1.75,G101&lt;0.597,A101&gt;=6.25,A101&gt;=5.15,B101&lt;3.4),6.7,IF(AND(G101&lt;0.353,B101&gt;=3.05,D101&gt;=1.75,G101&lt;0.597,A101&gt;=6.25,A101&gt;=5.15,B101&lt;3.4),5.22,IF(AND(G101&gt;=0.353,B101&gt;=3.05,D101&gt;=1.75,G101&lt;0.597,A101&gt;=6.25,A101&gt;=5.15,B101&lt;3.4),5.65,IF(AND(A101&lt;6.55,D101&lt;2.4,H101&lt;16.472,G101&gt;=0.597,A101&gt;=6.25,A101&gt;=5.15,B101&lt;3.4),5.033,IF(AND(H101&lt;12.719,G101&lt;0.385,B101&lt;3.85,A101&gt;=4.8,G101&lt;0.821,F101&lt;2,B101&gt;=3.4),1.54,IF(AND(H101&gt;=12.719,G101&lt;0.385,B101&lt;3.85,A101&gt;=4.8,G101&lt;0.821,F101&lt;2,B101&gt;=3.4),1.3,IF(AND(B101&lt;3.6,G101&gt;=0.385,B101&lt;3.85,A101&gt;=4.8,G101&lt;0.821,F101&lt;2,B101&gt;=3.4),1.325,IF(AND(B101&gt;=3.6,G101&gt;=0.385,B101&lt;3.85,A101&gt;=4.8,G101&lt;0.821,F101&lt;2,B101&gt;=3.4),1.55,IF(AND(D101&lt;1.05,G101&lt;0.572,A101&lt;5.95,G101&gt;=0.356,D101&lt;1.45,A101&lt;6.25,A101&gt;=5.15,B101&lt;3.4),3.633,IF(AND(D101&gt;=2.15,A101&lt;7.2,B101&lt;3.05,D101&gt;=1.75,G101&lt;0.597,A101&gt;=6.25,A101&gt;=5.15,B101&lt;3.4),5.667,IF(AND(H101&lt;13.094,A101&gt;=6.55,D101&lt;2.4,H101&lt;16.472,G101&gt;=0.597,A101&gt;=6.25,A101&gt;=5.15,B101&lt;3.4),5.2,IF(AND(D101&lt;1.15,D101&gt;=1.05,G101&lt;0.572,A101&lt;5.95,G101&gt;=0.356,D101&lt;1.45,A101&lt;6.25,A101&gt;=5.15,B101&lt;3.4),3.8,IF(AND(D101&gt;=1.15,D101&gt;=1.05,G101&lt;0.572,A101&lt;5.95,G101&gt;=0.356,D101&lt;1.45,A101&lt;6.25,A101&gt;=5.15,B101&lt;3.4),3.9,IF(AND(G101&gt;=0.487,D101&lt;2.15,A101&lt;7.2,B101&lt;3.05,D101&gt;=1.75,G101&lt;0.597,A101&gt;=6.25,A101&gt;=5.15,B101&lt;3.4),5.8,IF(AND(A101&lt;6.8,H101&gt;=13.094,A101&gt;=6.55,D101&lt;2.4,H101&lt;16.472,G101&gt;=0.597,A101&gt;=6.25,A101&gt;=5.15,B101&lt;3.4),4.52,IF(AND(A101&gt;=6.8,H101&gt;=13.094,A101&gt;=6.55,D101&lt;2.4,H101&lt;16.472,G101&gt;=0.597,A101&gt;=6.25,A101&gt;=5.15,B101&lt;3.4),4.75,IF(AND(B101&lt;2.95,G101&lt;0.487,D101&lt;2.15,A101&lt;7.2,B101&lt;3.05,D101&gt;=1.75,G101&lt;0.597,A101&gt;=6.25,A101&gt;=5.15,B101&lt;3.4),5.6,IF(AND(B101&gt;=2.95,G101&lt;0.487,D101&lt;2.15,A101&lt;7.2,B101&lt;3.05,D101&gt;=1.75,G101&lt;0.597,A101&gt;=6.25,A101&gt;=5.15,B101&lt;3.4),5.5,"shouldnthappen")))))))))))))))))))))))))))))))))))))))</f>
        <v>3.225</v>
      </c>
      <c r="BB101" s="1" t="n">
        <f aca="false">IF(AND(A101&lt;4.35,B101&lt;3.25,F101&lt;1.5),1.1,IF(AND(H101&lt;14.005,A101&gt;=4.35,B101&lt;3.25,F101&lt;1.5),1.3,IF(AND(H101&gt;=14.005,A101&gt;=4.35,B101&lt;3.25,F101&lt;1.5),1.6,IF(AND(G101&gt;=0.905,A101&lt;5.15,B101&gt;=3.25,F101&lt;1.5),1.9,IF(AND(B101&lt;3.45,A101&gt;=5.15,B101&gt;=3.25,F101&lt;1.5),1.6,IF(AND(F101&gt;=2.5,D101&gt;=1.35,D101&lt;1.75,F101&gt;=1.5),4.867,IF(AND(A101&gt;=7.05,D101&gt;=2.05,D101&gt;=1.75,F101&gt;=1.5),6.35,IF(AND(D101&gt;=0.4,G101&lt;0.905,A101&lt;5.15,B101&gt;=3.25,F101&lt;1.5),1.65,IF(AND(B101&lt;3.6,B101&gt;=3.45,A101&gt;=5.15,B101&gt;=3.25,F101&lt;1.5),1.35,IF(AND(H101&lt;6.808,H101&lt;9.386,D101&lt;1.35,D101&lt;1.75,F101&gt;=1.5),4.05,IF(AND(H101&gt;=6.808,H101&lt;9.386,D101&lt;1.35,D101&lt;1.75,F101&gt;=1.5),3.46,IF(AND(B101&lt;2.45,F101&lt;2.5,D101&gt;=1.35,D101&lt;1.75,F101&gt;=1.5),4.5,IF(AND(H101&gt;=13.115,D101&lt;1.95,D101&lt;2.05,D101&gt;=1.75,F101&gt;=1.5),4.85,IF(AND(G101&lt;0.196,D101&gt;=1.95,D101&lt;2.05,D101&gt;=1.75,F101&gt;=1.5),6.7,IF(AND(G101&gt;=0.196,D101&gt;=1.95,D101&lt;2.05,D101&gt;=1.75,F101&gt;=1.5),5.12,IF(AND(H101&lt;10.925,D101&lt;0.4,G101&lt;0.905,A101&lt;5.15,B101&gt;=3.25,F101&lt;1.5),1.4,IF(AND(H101&gt;=10.925,D101&lt;0.4,G101&lt;0.905,A101&lt;5.15,B101&gt;=3.25,F101&lt;1.5),1.45,IF(AND(H101&lt;14.096,B101&gt;=3.6,B101&gt;=3.45,A101&gt;=5.15,B101&gt;=3.25,F101&lt;1.5),1.42,IF(AND(H101&gt;=14.096,B101&gt;=3.6,B101&gt;=3.45,A101&gt;=5.15,B101&gt;=3.25,F101&lt;1.5),1.7,IF(AND(B101&lt;2.45,D101&lt;1.15,H101&gt;=9.386,D101&lt;1.35,D101&lt;1.75,F101&gt;=1.5),3.6,IF(AND(B101&gt;=2.45,D101&lt;1.15,H101&gt;=9.386,D101&lt;1.35,D101&lt;1.75,F101&gt;=1.5),3.9,IF(AND(G101&lt;0.246,D101&gt;=1.15,H101&gt;=9.386,D101&lt;1.35,D101&lt;1.75,F101&gt;=1.5),4.4,IF(AND(B101&lt;2.75,B101&gt;=2.45,F101&lt;2.5,D101&gt;=1.35,D101&lt;1.75,F101&gt;=1.5),5.1,IF(AND(H101&lt;11.084,H101&lt;13.115,D101&lt;1.95,D101&lt;2.05,D101&gt;=1.75,F101&gt;=1.5),5.35,IF(AND(H101&gt;=11.084,H101&lt;13.115,D101&lt;1.95,D101&lt;2.05,D101&gt;=1.75,F101&gt;=1.5),5.7,IF(AND(H101&lt;15.52,D101&lt;2.25,A101&lt;7.05,D101&gt;=2.05,D101&gt;=1.75,F101&gt;=1.5),5.45,IF(AND(H101&gt;=15.52,D101&lt;2.25,A101&lt;7.05,D101&gt;=2.05,D101&gt;=1.75,F101&gt;=1.5),5.725,IF(AND(G101&gt;=0.775,D101&gt;=2.25,A101&lt;7.05,D101&gt;=2.05,D101&gt;=1.75,F101&gt;=1.5),5.2,IF(AND(D101&lt;1.25,G101&gt;=0.246,D101&gt;=1.15,H101&gt;=9.386,D101&lt;1.35,D101&lt;1.75,F101&gt;=1.5),4.05,IF(AND(A101&lt;5.85,B101&gt;=2.75,B101&gt;=2.45,F101&lt;2.5,D101&gt;=1.35,D101&lt;1.75,F101&gt;=1.5),4.5,IF(AND(B101&lt;3.3,G101&lt;0.775,D101&gt;=2.25,A101&lt;7.05,D101&gt;=2.05,D101&gt;=1.75,F101&gt;=1.5),5.64,IF(AND(B101&gt;=3.3,G101&lt;0.775,D101&gt;=2.25,A101&lt;7.05,D101&gt;=2.05,D101&gt;=1.75,F101&gt;=1.5),5.6,IF(AND(A101&lt;5.9,D101&gt;=1.25,G101&gt;=0.246,D101&gt;=1.15,H101&gt;=9.386,D101&lt;1.35,D101&lt;1.75,F101&gt;=1.5),4.2,IF(AND(A101&gt;=5.9,D101&gt;=1.25,G101&gt;=0.246,D101&gt;=1.15,H101&gt;=9.386,D101&lt;1.35,D101&lt;1.75,F101&gt;=1.5),4,IF(AND(G101&gt;=0.437,A101&gt;=5.85,B101&gt;=2.75,B101&gt;=2.45,F101&lt;2.5,D101&gt;=1.35,D101&lt;1.75,F101&gt;=1.5),4.75,IF(AND(H101&lt;9.446,G101&lt;0.437,A101&gt;=5.85,B101&gt;=2.75,B101&gt;=2.45,F101&lt;2.5,D101&gt;=1.35,D101&lt;1.75,F101&gt;=1.5),4.6,IF(AND(H101&gt;=9.446,G101&lt;0.437,A101&gt;=5.85,B101&gt;=2.75,B101&gt;=2.45,F101&lt;2.5,D101&gt;=1.35,D101&lt;1.75,F101&gt;=1.5),4.7,"shouldnthappen")))))))))))))))))))))))))))))))))))))</f>
        <v>3.46</v>
      </c>
      <c r="BC101" s="1" t="n">
        <f aca="false">IF(AND(G101&gt;=0.905,F101&lt;1.5),1.65,IF(AND(D101&gt;=0.45,G101&lt;0.905,F101&lt;1.5),1.65,IF(AND(A101&lt;5.15,D101&lt;1.55,F101&gt;=1.5),3.225,IF(AND(F101&gt;=2.5,A101&gt;=5.15,D101&lt;1.55,F101&gt;=1.5),5.05,IF(AND(H101&lt;5.767,A101&lt;7.05,D101&gt;=1.55,F101&gt;=1.5),4.5,IF(AND(D101&lt;1.7,A101&gt;=7.05,D101&gt;=1.55,F101&gt;=1.5),5.8,IF(AND(A101&gt;=5.3,G101&lt;0.207,D101&lt;0.45,G101&lt;0.905,F101&lt;1.5),1.3,IF(AND(D101&gt;=0.35,G101&gt;=0.207,D101&lt;0.45,G101&lt;0.905,F101&lt;1.5),1.5,IF(AND(G101&lt;0.155,D101&gt;=1.7,A101&gt;=7.05,D101&gt;=1.55,F101&gt;=1.5),6.7,IF(AND(G101&gt;=0.155,D101&gt;=1.7,A101&gt;=7.05,D101&gt;=1.55,F101&gt;=1.5),6.34,IF(AND(G101&lt;0.05,A101&lt;5.3,G101&lt;0.207,D101&lt;0.45,G101&lt;0.905,F101&lt;1.5),1.4,IF(AND(G101&gt;=0.05,A101&lt;5.3,G101&lt;0.207,D101&lt;0.45,G101&lt;0.905,F101&lt;1.5),1.5,IF(AND(A101&lt;4.5,D101&lt;0.35,G101&gt;=0.207,D101&lt;0.45,G101&lt;0.905,F101&lt;1.5),1.3,IF(AND(G101&lt;0.308,A101&lt;6.2,F101&lt;2.5,A101&gt;=5.15,D101&lt;1.55,F101&gt;=1.5),4.5,IF(AND(D101&lt;1.35,A101&gt;=6.2,F101&lt;2.5,A101&gt;=5.15,D101&lt;1.55,F101&gt;=1.5),4.367,IF(AND(D101&lt;1.85,A101&lt;6.15,H101&gt;=5.767,A101&lt;7.05,D101&gt;=1.55,F101&gt;=1.5),4.933,IF(AND(G101&gt;=0.558,A101&gt;=4.5,D101&lt;0.35,G101&gt;=0.207,D101&lt;0.45,G101&lt;0.905,F101&lt;1.5),1.5,IF(AND(H101&gt;=13.383,G101&gt;=0.308,A101&lt;6.2,F101&lt;2.5,A101&gt;=5.15,D101&lt;1.55,F101&gt;=1.5),4.7,IF(AND(H101&gt;=12.206,D101&gt;=1.35,A101&gt;=6.2,F101&lt;2.5,A101&gt;=5.15,D101&lt;1.55,F101&gt;=1.5),4.575,IF(AND(A101&lt;5.7,D101&gt;=1.85,A101&lt;6.15,H101&gt;=5.767,A101&lt;7.05,D101&gt;=1.55,F101&gt;=1.5),4.9,IF(AND(A101&gt;=5.7,D101&gt;=1.85,A101&lt;6.15,H101&gt;=5.767,A101&lt;7.05,D101&gt;=1.55,F101&gt;=1.5),5.1,IF(AND(G101&lt;0.079,G101&lt;0.364,A101&gt;=6.15,H101&gt;=5.767,A101&lt;7.05,D101&gt;=1.55,F101&gt;=1.5),5.6,IF(AND(G101&gt;=0.079,G101&lt;0.364,A101&gt;=6.15,H101&gt;=5.767,A101&lt;7.05,D101&gt;=1.55,F101&gt;=1.5),5.25,IF(AND(G101&gt;=0.447,G101&lt;0.558,A101&gt;=4.5,D101&lt;0.35,G101&gt;=0.207,D101&lt;0.45,G101&lt;0.905,F101&lt;1.5),1.3,IF(AND(B101&gt;=2.95,H101&lt;13.383,G101&gt;=0.308,A101&lt;6.2,F101&lt;2.5,A101&gt;=5.15,D101&lt;1.55,F101&gt;=1.5),4.6,IF(AND(B101&lt;2.65,H101&lt;12.206,D101&gt;=1.35,A101&gt;=6.2,F101&lt;2.5,A101&gt;=5.15,D101&lt;1.55,F101&gt;=1.5),4.9,IF(AND(D101&lt;2.45,A101&lt;6.6,G101&gt;=0.364,A101&gt;=6.15,H101&gt;=5.767,A101&lt;7.05,D101&gt;=1.55,F101&gt;=1.5),5.6,IF(AND(D101&gt;=2.45,A101&lt;6.6,G101&gt;=0.364,A101&gt;=6.15,H101&gt;=5.767,A101&lt;7.05,D101&gt;=1.55,F101&gt;=1.5),6,IF(AND(H101&lt;12.921,A101&gt;=6.6,G101&gt;=0.364,A101&gt;=6.15,H101&gt;=5.767,A101&lt;7.05,D101&gt;=1.55,F101&gt;=1.5),5.725,IF(AND(H101&gt;=12.921,A101&gt;=6.6,G101&gt;=0.364,A101&gt;=6.15,H101&gt;=5.767,A101&lt;7.05,D101&gt;=1.55,F101&gt;=1.5),5.367,IF(AND(B101&lt;3.15,G101&lt;0.447,G101&lt;0.558,A101&gt;=4.5,D101&lt;0.35,G101&gt;=0.207,D101&lt;0.45,G101&lt;0.905,F101&lt;1.5),1.5,IF(AND(B101&gt;=3.15,G101&lt;0.447,G101&lt;0.558,A101&gt;=4.5,D101&lt;0.35,G101&gt;=0.207,D101&lt;0.45,G101&lt;0.905,F101&lt;1.5),1.36,IF(AND(B101&gt;=2.85,B101&lt;2.95,H101&lt;13.383,G101&gt;=0.308,A101&lt;6.2,F101&lt;2.5,A101&gt;=5.15,D101&lt;1.55,F101&gt;=1.5),3.6,IF(AND(H101&lt;9.446,B101&gt;=2.65,H101&lt;12.206,D101&gt;=1.35,A101&gt;=6.2,F101&lt;2.5,A101&gt;=5.15,D101&lt;1.55,F101&gt;=1.5),4.6,IF(AND(H101&gt;=9.446,B101&gt;=2.65,H101&lt;12.206,D101&gt;=1.35,A101&gt;=6.2,F101&lt;2.5,A101&gt;=5.15,D101&lt;1.55,F101&gt;=1.5),4.7,IF(AND(D101&lt;1.2,B101&lt;2.85,B101&lt;2.95,H101&lt;13.383,G101&gt;=0.308,A101&lt;6.2,F101&lt;2.5,A101&gt;=5.15,D101&lt;1.55,F101&gt;=1.5),3.75,IF(AND(G101&lt;0.356,D101&gt;=1.2,B101&lt;2.85,B101&lt;2.95,H101&lt;13.383,G101&gt;=0.308,A101&lt;6.2,F101&lt;2.5,A101&gt;=5.15,D101&lt;1.55,F101&gt;=1.5),4.2,IF(AND(G101&gt;=0.356,D101&gt;=1.2,B101&lt;2.85,B101&lt;2.95,H101&lt;13.383,G101&gt;=0.308,A101&lt;6.2,F101&lt;2.5,A101&gt;=5.15,D101&lt;1.55,F101&gt;=1.5),3.96,"shouldnthappen"))))))))))))))))))))))))))))))))))))))</f>
        <v>3.225</v>
      </c>
      <c r="BD101" s="1" t="n">
        <f aca="false">IF(AND(B101&lt;2.7,A101&lt;5.3,B101&lt;3.15),3.42,IF(AND(F101&lt;2.5,A101&gt;=5.85,B101&gt;=3.15),4.7,IF(AND(A101&lt;4.35,B101&gt;=2.7,A101&lt;5.3,B101&lt;3.15),1.1,IF(AND(A101&gt;=4.35,B101&gt;=2.7,A101&lt;5.3,B101&lt;3.15),1.42,IF(AND(A101&gt;=7.05,F101&gt;=2.5,A101&gt;=5.3,B101&lt;3.15),6.067,IF(AND(D101&gt;=0.45,A101&lt;5.05,A101&lt;5.85,B101&gt;=3.15),1.6,IF(AND(B101&lt;3.35,A101&gt;=5.05,A101&lt;5.85,B101&gt;=3.15),1.7,IF(AND(A101&gt;=6.85,F101&gt;=2.5,A101&gt;=5.85,B101&gt;=3.15),6.22,IF(AND(D101&lt;1.25,D101&lt;1.35,F101&lt;2.5,A101&gt;=5.3,B101&lt;3.15),4.033,IF(AND(D101&gt;=1.25,D101&lt;1.35,F101&lt;2.5,A101&gt;=5.3,B101&lt;3.15),4.233,IF(AND(A101&lt;6.05,D101&gt;=1.35,F101&lt;2.5,A101&gt;=5.3,B101&lt;3.15),5.1,IF(AND(H101&gt;=13.29,A101&lt;7.05,F101&gt;=2.5,A101&gt;=5.3,B101&lt;3.15),4.96,IF(AND(G101&gt;=0.858,D101&lt;0.45,A101&lt;5.05,A101&lt;5.85,B101&gt;=3.15),1.3,IF(AND(D101&gt;=0.35,B101&gt;=3.35,A101&gt;=5.05,A101&lt;5.85,B101&gt;=3.15),1.4,IF(AND(B101&lt;3.25,A101&lt;6.85,F101&gt;=2.5,A101&gt;=5.85,B101&gt;=3.15),5.233,IF(AND(A101&gt;=6.8,A101&gt;=6.05,D101&gt;=1.35,F101&lt;2.5,A101&gt;=5.3,B101&lt;3.15),4.9,IF(AND(G101&gt;=0.622,H101&lt;13.29,A101&lt;7.05,F101&gt;=2.5,A101&gt;=5.3,B101&lt;3.15),5.067,IF(AND(H101&lt;8.834,G101&lt;0.858,D101&lt;0.45,A101&lt;5.05,A101&lt;5.85,B101&gt;=3.15),1.4,IF(AND(G101&lt;0.774,B101&gt;=3.25,A101&lt;6.85,F101&gt;=2.5,A101&gt;=5.85,B101&gt;=3.15),5.8,IF(AND(G101&gt;=0.774,B101&gt;=3.25,A101&lt;6.85,F101&gt;=2.5,A101&gt;=5.85,B101&gt;=3.15),5.4,IF(AND(H101&gt;=12.206,A101&lt;6.8,A101&gt;=6.05,D101&gt;=1.35,F101&lt;2.5,A101&gt;=5.3,B101&lt;3.15),4.5,IF(AND(G101&gt;=0.439,G101&lt;0.622,H101&lt;13.29,A101&lt;7.05,F101&gt;=2.5,A101&gt;=5.3,B101&lt;3.15),5.667,IF(AND(G101&lt;0.227,H101&gt;=8.834,G101&lt;0.858,D101&lt;0.45,A101&lt;5.05,A101&lt;5.85,B101&gt;=3.15),1.4,IF(AND(G101&gt;=0.227,H101&gt;=8.834,G101&lt;0.858,D101&lt;0.45,A101&lt;5.05,A101&lt;5.85,B101&gt;=3.15),1.3,IF(AND(G101&gt;=0.934,B101&lt;3.75,D101&lt;0.35,B101&gt;=3.35,A101&gt;=5.05,A101&lt;5.85,B101&gt;=3.15),1.7,IF(AND(G101&lt;0.823,B101&gt;=3.75,D101&lt;0.35,B101&gt;=3.35,A101&gt;=5.05,A101&lt;5.85,B101&gt;=3.15),1.55,IF(AND(G101&gt;=0.823,B101&gt;=3.75,D101&lt;0.35,B101&gt;=3.35,A101&gt;=5.05,A101&lt;5.85,B101&gt;=3.15),1.5,IF(AND(A101&lt;6.2,H101&lt;12.206,A101&lt;6.8,A101&gt;=6.05,D101&gt;=1.35,F101&lt;2.5,A101&gt;=5.3,B101&lt;3.15),4.6,IF(AND(A101&gt;=6.2,H101&lt;12.206,A101&lt;6.8,A101&gt;=6.05,D101&gt;=1.35,F101&lt;2.5,A101&gt;=5.3,B101&lt;3.15),4.74,IF(AND(H101&gt;=10.667,G101&lt;0.439,G101&lt;0.622,H101&lt;13.29,A101&lt;7.05,F101&gt;=2.5,A101&gt;=5.3,B101&lt;3.15),5.6,IF(AND(H101&lt;13.67,G101&lt;0.934,B101&lt;3.75,D101&lt;0.35,B101&gt;=3.35,A101&gt;=5.05,A101&lt;5.85,B101&gt;=3.15),1.48,IF(AND(H101&gt;=13.67,G101&lt;0.934,B101&lt;3.75,D101&lt;0.35,B101&gt;=3.35,A101&gt;=5.05,A101&lt;5.85,B101&gt;=3.15),1.3,IF(AND(G101&lt;0.301,H101&lt;10.667,G101&lt;0.439,G101&lt;0.622,H101&lt;13.29,A101&lt;7.05,F101&gt;=2.5,A101&gt;=5.3,B101&lt;3.15),5.2,IF(AND(G101&gt;=0.301,H101&lt;10.667,G101&lt;0.439,G101&lt;0.622,H101&lt;13.29,A101&lt;7.05,F101&gt;=2.5,A101&gt;=5.3,B101&lt;3.15),5.067,"shouldnthappen"))))))))))))))))))))))))))))))))))</f>
        <v>3.42</v>
      </c>
      <c r="BE101" s="1" t="n">
        <f aca="false">IF(AND(B101&gt;=3.85,A101&gt;=5.05,F101&lt;1.5),1.4,IF(AND(A101&lt;5.25,A101&lt;5.75,F101&gt;=1.5),3.15,IF(AND(A101&lt;4.95,B101&lt;3.15,A101&lt;5.05,F101&lt;1.5),1.46,IF(AND(A101&gt;=4.95,B101&lt;3.15,A101&lt;5.05,F101&lt;1.5),1.6,IF(AND(H101&lt;8.834,B101&gt;=3.15,A101&lt;5.05,F101&lt;1.5),1.4,IF(AND(D101&lt;0.25,B101&lt;3.85,A101&gt;=5.05,F101&lt;1.5),1.48,IF(AND(D101&gt;=0.25,B101&lt;3.85,A101&gt;=5.05,F101&lt;1.5),1.7,IF(AND(F101&gt;=2.5,A101&gt;=5.25,A101&lt;5.75,F101&gt;=1.5),4.9,IF(AND(H101&lt;12.45,H101&gt;=8.834,B101&gt;=3.15,A101&lt;5.05,F101&lt;1.5),1.25,IF(AND(H101&gt;=12.45,H101&gt;=8.834,B101&gt;=3.15,A101&lt;5.05,F101&lt;1.5),1.32,IF(AND(G101&lt;0.283,F101&lt;2.5,A101&gt;=5.25,A101&lt;5.75,F101&gt;=1.5),4.3,IF(AND(H101&lt;6.712,H101&lt;11.275,D101&lt;1.55,A101&gt;=5.75,F101&gt;=1.5),5,IF(AND(H101&lt;13.101,H101&gt;=11.275,D101&lt;1.55,A101&gt;=5.75,F101&gt;=1.5),3.933,IF(AND(H101&gt;=13.101,H101&gt;=11.275,D101&lt;1.55,A101&gt;=5.75,F101&gt;=1.5),4.5,IF(AND(A101&gt;=7.3,D101&lt;2.45,D101&gt;=1.55,A101&gt;=5.75,F101&gt;=1.5),6.7,IF(AND(B101&lt;3.45,D101&gt;=2.45,D101&gt;=1.55,A101&gt;=5.75,F101&gt;=1.5),5.925,IF(AND(B101&gt;=3.45,D101&gt;=2.45,D101&gt;=1.55,A101&gt;=5.75,F101&gt;=1.5),6.1,IF(AND(B101&gt;=2.8,G101&gt;=0.283,F101&lt;2.5,A101&gt;=5.25,A101&lt;5.75,F101&gt;=1.5),4.2,IF(AND(D101&lt;1.35,H101&gt;=6.712,H101&lt;11.275,D101&lt;1.55,A101&gt;=5.75,F101&gt;=1.5),4.35,IF(AND(D101&lt;1.05,B101&lt;2.8,G101&gt;=0.283,F101&lt;2.5,A101&gt;=5.25,A101&lt;5.75,F101&gt;=1.5),3.567,IF(AND(D101&gt;=1.05,B101&lt;2.8,G101&gt;=0.283,F101&lt;2.5,A101&gt;=5.25,A101&lt;5.75,F101&gt;=1.5),3.925,IF(AND(B101&lt;2.65,D101&gt;=1.35,H101&gt;=6.712,H101&lt;11.275,D101&lt;1.55,A101&gt;=5.75,F101&gt;=1.5),4.9,IF(AND(B101&gt;=2.65,D101&gt;=1.35,H101&gt;=6.712,H101&lt;11.275,D101&lt;1.55,A101&gt;=5.75,F101&gt;=1.5),4.625,IF(AND(H101&gt;=14.683,G101&gt;=0.628,A101&lt;7.3,D101&lt;2.45,D101&gt;=1.55,A101&gt;=5.75,F101&gt;=1.5),5.4,IF(AND(D101&lt;1.95,H101&lt;8.884,G101&lt;0.628,A101&lt;7.3,D101&lt;2.45,D101&gt;=1.55,A101&gt;=5.75,F101&gt;=1.5),5.1,IF(AND(D101&gt;=1.95,H101&lt;8.884,G101&lt;0.628,A101&lt;7.3,D101&lt;2.45,D101&gt;=1.55,A101&gt;=5.75,F101&gt;=1.5),5.22,IF(AND(A101&lt;6.05,H101&gt;=8.884,G101&lt;0.628,A101&lt;7.3,D101&lt;2.45,D101&gt;=1.55,A101&gt;=5.75,F101&gt;=1.5),5.1,IF(AND(G101&lt;0.817,H101&lt;14.683,G101&gt;=0.628,A101&lt;7.3,D101&lt;2.45,D101&gt;=1.55,A101&gt;=5.75,F101&gt;=1.5),4.967,IF(AND(G101&gt;=0.817,H101&lt;14.683,G101&gt;=0.628,A101&lt;7.3,D101&lt;2.45,D101&gt;=1.55,A101&gt;=5.75,F101&gt;=1.5),5.1,IF(AND(H101&lt;9.637,A101&gt;=6.05,H101&gt;=8.884,G101&lt;0.628,A101&lt;7.3,D101&lt;2.45,D101&gt;=1.55,A101&gt;=5.75,F101&gt;=1.5),5.9,IF(AND(D101&lt;1.85,H101&gt;=9.637,A101&gt;=6.05,H101&gt;=8.884,G101&lt;0.628,A101&lt;7.3,D101&lt;2.45,D101&gt;=1.55,A101&gt;=5.75,F101&gt;=1.5),5.733,IF(AND(G101&gt;=0.388,D101&gt;=1.85,H101&gt;=9.637,A101&gt;=6.05,H101&gt;=8.884,G101&lt;0.628,A101&lt;7.3,D101&lt;2.45,D101&gt;=1.55,A101&gt;=5.75,F101&gt;=1.5),5.64,IF(AND(B101&lt;2.95,G101&lt;0.388,D101&gt;=1.85,H101&gt;=9.637,A101&gt;=6.05,H101&gt;=8.884,G101&lt;0.628,A101&lt;7.3,D101&lt;2.45,D101&gt;=1.55,A101&gt;=5.75,F101&gt;=1.5),5.5,IF(AND(B101&gt;=2.95,G101&lt;0.388,D101&gt;=1.85,H101&gt;=9.637,A101&gt;=6.05,H101&gt;=8.884,G101&lt;0.628,A101&lt;7.3,D101&lt;2.45,D101&gt;=1.55,A101&gt;=5.75,F101&gt;=1.5),5.333,"shouldnthappen"))))))))))))))))))))))))))))))))))</f>
        <v>3.15</v>
      </c>
      <c r="BF101" s="1" t="n">
        <f aca="false">IF(AND(D101&gt;=0.35,F101&lt;1.5),1.65,IF(AND(H101&gt;=16.227,D101&gt;=1.55,F101&gt;=1.5),6.533,IF(AND(A101&gt;=5.45,G101&lt;0.174,D101&lt;0.35,F101&lt;1.5),1.7,IF(AND(D101&lt;0.15,G101&gt;=0.174,D101&lt;0.35,F101&lt;1.5),1.38,IF(AND(D101&gt;=1.15,D101&lt;1.25,D101&lt;1.55,F101&gt;=1.5),3.967,IF(AND(H101&lt;8.376,A101&lt;5.45,G101&lt;0.174,D101&lt;0.35,F101&lt;1.5),1.4,IF(AND(H101&gt;=8.376,A101&lt;5.45,G101&lt;0.174,D101&lt;0.35,F101&lt;1.5),1.5,IF(AND(B101&lt;3.1,D101&gt;=0.15,G101&gt;=0.174,D101&lt;0.35,F101&lt;1.5),1.475,IF(AND(H101&lt;10.258,D101&lt;1.15,D101&lt;1.25,D101&lt;1.55,F101&gt;=1.5),3.24,IF(AND(H101&gt;=10.258,D101&lt;1.15,D101&lt;1.25,D101&lt;1.55,F101&gt;=1.5),3.875,IF(AND(F101&gt;=2.5,H101&lt;10.927,D101&gt;=1.25,D101&lt;1.55,F101&gt;=1.5),5.05,IF(AND(D101&lt;1.35,H101&gt;=10.927,D101&gt;=1.25,D101&lt;1.55,F101&gt;=1.5),4.25,IF(AND(A101&gt;=6.95,D101&lt;1.75,H101&lt;16.227,D101&gt;=1.55,F101&gt;=1.5),5.8,IF(AND(B101&lt;3.3,B101&gt;=3.1,D101&gt;=0.15,G101&gt;=0.174,D101&lt;0.35,F101&lt;1.5),1.3,IF(AND(H101&lt;12.278,D101&gt;=1.35,H101&gt;=10.927,D101&gt;=1.25,D101&lt;1.55,F101&gt;=1.5),4.9,IF(AND(G101&lt;0.226,A101&lt;6.95,D101&lt;1.75,H101&lt;16.227,D101&gt;=1.55,F101&gt;=1.5),5,IF(AND(G101&gt;=0.226,A101&lt;6.95,D101&lt;1.75,H101&lt;16.227,D101&gt;=1.55,F101&gt;=1.5),4.62,IF(AND(H101&lt;9.35,B101&lt;2.95,D101&gt;=1.75,H101&lt;16.227,D101&gt;=1.55,F101&gt;=1.5),6.3,IF(AND(H101&gt;=9.35,B101&lt;2.95,D101&gt;=1.75,H101&lt;16.227,D101&gt;=1.55,F101&gt;=1.5),5.58,IF(AND(A101&lt;5.05,B101&gt;=3.3,B101&gt;=3.1,D101&gt;=0.15,G101&gt;=0.174,D101&lt;0.35,F101&lt;1.5),1.35,IF(AND(A101&gt;=5.05,B101&gt;=3.3,B101&gt;=3.1,D101&gt;=0.15,G101&gt;=0.174,D101&lt;0.35,F101&lt;1.5),1.46,IF(AND(B101&lt;2.8,A101&lt;5.65,F101&lt;2.5,H101&lt;10.927,D101&gt;=1.25,D101&lt;1.55,F101&gt;=1.5),4.075,IF(AND(B101&gt;=2.8,A101&lt;5.65,F101&lt;2.5,H101&lt;10.927,D101&gt;=1.25,D101&lt;1.55,F101&gt;=1.5),3.933,IF(AND(A101&lt;6.25,A101&gt;=5.65,F101&lt;2.5,H101&lt;10.927,D101&gt;=1.25,D101&lt;1.55,F101&gt;=1.5),4.533,IF(AND(A101&gt;=6.25,A101&gt;=5.65,F101&lt;2.5,H101&lt;10.927,D101&gt;=1.25,D101&lt;1.55,F101&gt;=1.5),4.3,IF(AND(A101&lt;6.5,H101&gt;=12.278,D101&gt;=1.35,H101&gt;=10.927,D101&gt;=1.25,D101&lt;1.55,F101&gt;=1.5),4.55,IF(AND(A101&gt;=6.5,H101&gt;=12.278,D101&gt;=1.35,H101&gt;=10.927,D101&gt;=1.25,D101&lt;1.55,F101&gt;=1.5),4.775,IF(AND(H101&lt;9.884,D101&lt;2.1,B101&gt;=2.95,D101&gt;=1.75,H101&lt;16.227,D101&gt;=1.55,F101&gt;=1.5),5.5,IF(AND(H101&gt;=9.884,D101&lt;2.1,B101&gt;=2.95,D101&gt;=1.75,H101&lt;16.227,D101&gt;=1.55,F101&gt;=1.5),5.1,IF(AND(H101&lt;10.393,D101&gt;=2.1,B101&gt;=2.95,D101&gt;=1.75,H101&lt;16.227,D101&gt;=1.55,F101&gt;=1.5),5.74,IF(AND(D101&lt;2.25,H101&gt;=10.393,D101&gt;=2.1,B101&gt;=2.95,D101&gt;=1.75,H101&lt;16.227,D101&gt;=1.55,F101&gt;=1.5),5.8,IF(AND(D101&gt;=2.25,H101&gt;=10.393,D101&gt;=2.1,B101&gt;=2.95,D101&gt;=1.75,H101&lt;16.227,D101&gt;=1.55,F101&gt;=1.5),5.4,"shouldnthappen"))))))))))))))))))))))))))))))))</f>
        <v>3.24</v>
      </c>
      <c r="BG101" s="1" t="n">
        <f aca="false">IF(AND(G101&lt;0.096,A101&lt;5.45),2.95,IF(AND(F101&gt;=1.5,G101&gt;=0.096,A101&lt;5.45),3,IF(AND(D101&lt;0.6,A101&lt;5.9,A101&gt;=5.45),1.4,IF(AND(F101&gt;=2.5,D101&gt;=0.6,A101&lt;5.9,A101&gt;=5.45),5.1,IF(AND(A101&lt;7.45,A101&gt;=7.05,A101&gt;=5.9,A101&gt;=5.45),6.167,IF(AND(B101&gt;=3.55,G101&lt;0.587,F101&lt;1.5,G101&gt;=0.096,A101&lt;5.45),1,IF(AND(A101&lt;5.05,G101&gt;=0.587,F101&lt;1.5,G101&gt;=0.096,A101&lt;5.45),1.35,IF(AND(B101&lt;2.75,D101&lt;1.7,A101&lt;7.05,A101&gt;=5.9,A101&gt;=5.45),4.9,IF(AND(A101&lt;6.2,D101&gt;=1.7,A101&lt;7.05,A101&gt;=5.9,A101&gt;=5.45),4.833,IF(AND(H101&lt;17.32,A101&gt;=7.45,A101&gt;=7.05,A101&gt;=5.9,A101&gt;=5.45),6.68,IF(AND(H101&gt;=17.32,A101&gt;=7.45,A101&gt;=7.05,A101&gt;=5.9,A101&gt;=5.45),6.4,IF(AND(G101&lt;0.161,B101&lt;3.55,G101&lt;0.587,F101&lt;1.5,G101&gt;=0.096,A101&lt;5.45),1.5,IF(AND(H101&lt;11.016,A101&gt;=5.05,G101&gt;=0.587,F101&lt;1.5,G101&gt;=0.096,A101&lt;5.45),1.633,IF(AND(H101&lt;11.001,G101&lt;0.372,F101&lt;2.5,D101&gt;=0.6,A101&lt;5.9,A101&gt;=5.45),4.133,IF(AND(H101&gt;=11.001,G101&lt;0.372,F101&lt;2.5,D101&gt;=0.6,A101&lt;5.9,A101&gt;=5.45),4.3,IF(AND(H101&lt;6.808,G101&gt;=0.372,F101&lt;2.5,D101&gt;=0.6,A101&lt;5.9,A101&gt;=5.45),4,IF(AND(A101&gt;=6.75,B101&gt;=2.75,D101&lt;1.7,A101&lt;7.05,A101&gt;=5.9,A101&gt;=5.45),4.84,IF(AND(H101&lt;12.467,G101&gt;=0.161,B101&lt;3.55,G101&lt;0.587,F101&lt;1.5,G101&gt;=0.096,A101&lt;5.45),1.3,IF(AND(D101&lt;0.25,H101&gt;=11.016,A101&gt;=5.05,G101&gt;=0.587,F101&lt;1.5,G101&gt;=0.096,A101&lt;5.45),1.52,IF(AND(D101&gt;=0.25,H101&gt;=11.016,A101&gt;=5.05,G101&gt;=0.587,F101&lt;1.5,G101&gt;=0.096,A101&lt;5.45),1.5,IF(AND(H101&lt;11.218,H101&gt;=6.808,G101&gt;=0.372,F101&lt;2.5,D101&gt;=0.6,A101&lt;5.9,A101&gt;=5.45),3.7,IF(AND(H101&gt;=11.218,H101&gt;=6.808,G101&gt;=0.372,F101&lt;2.5,D101&gt;=0.6,A101&lt;5.9,A101&gt;=5.45),3.9,IF(AND(B101&lt;2.95,A101&lt;6.75,B101&gt;=2.75,D101&lt;1.7,A101&lt;7.05,A101&gt;=5.9,A101&gt;=5.45),4.2,IF(AND(B101&gt;=2.95,A101&lt;6.75,B101&gt;=2.75,D101&lt;1.7,A101&lt;7.05,A101&gt;=5.9,A101&gt;=5.45),4.6,IF(AND(D101&gt;=2.45,A101&lt;6.85,A101&gt;=6.2,D101&gt;=1.7,A101&lt;7.05,A101&gt;=5.9,A101&gt;=5.45),5.9,IF(AND(G101&lt;0.312,A101&gt;=6.85,A101&gt;=6.2,D101&gt;=1.7,A101&lt;7.05,A101&gt;=5.9,A101&gt;=5.45),5.1,IF(AND(G101&gt;=0.312,A101&gt;=6.85,A101&gt;=6.2,D101&gt;=1.7,A101&lt;7.05,A101&gt;=5.9,A101&gt;=5.45),5.4,IF(AND(G101&lt;0.251,H101&gt;=12.467,G101&gt;=0.161,B101&lt;3.55,G101&lt;0.587,F101&lt;1.5,G101&gt;=0.096,A101&lt;5.45),1.35,IF(AND(G101&gt;=0.251,H101&gt;=12.467,G101&gt;=0.161,B101&lt;3.55,G101&lt;0.587,F101&lt;1.5,G101&gt;=0.096,A101&lt;5.45),1.467,IF(AND(G101&gt;=0.628,D101&lt;2.45,A101&lt;6.85,A101&gt;=6.2,D101&gt;=1.7,A101&lt;7.05,A101&gt;=5.9,A101&gt;=5.45),5.1,IF(AND(A101&gt;=6.75,G101&lt;0.628,D101&lt;2.45,A101&lt;6.85,A101&gt;=6.2,D101&gt;=1.7,A101&lt;7.05,A101&gt;=5.9,A101&gt;=5.45),5.9,IF(AND(H101&lt;11.824,A101&lt;6.75,G101&lt;0.628,D101&lt;2.45,A101&lt;6.85,A101&gt;=6.2,D101&gt;=1.7,A101&lt;7.05,A101&gt;=5.9,A101&gt;=5.45),5.44,IF(AND(H101&lt;14.378,H101&gt;=11.824,A101&lt;6.75,G101&lt;0.628,D101&lt;2.45,A101&lt;6.85,A101&gt;=6.2,D101&gt;=1.7,A101&lt;7.05,A101&gt;=5.9,A101&gt;=5.45),5.6,IF(AND(H101&gt;=14.378,H101&gt;=11.824,A101&lt;6.75,G101&lt;0.628,D101&lt;2.45,A101&lt;6.85,A101&gt;=6.2,D101&gt;=1.7,A101&lt;7.05,A101&gt;=5.9,A101&gt;=5.45),5.8,"shouldnthappen"))))))))))))))))))))))))))))))))))</f>
        <v>3</v>
      </c>
      <c r="BH101" s="1" t="n">
        <f aca="false">IF(AND(G101&gt;=0.905,F101&lt;1.5),1.8,IF(AND(H101&lt;5.523,G101&lt;0.905,F101&lt;1.5),1,IF(AND(D101&gt;=0.4,H101&gt;=5.523,G101&lt;0.905,F101&lt;1.5),1.7,IF(AND(G101&gt;=0.878,D101&lt;1.35,F101&lt;2.5,F101&gt;=1.5),4.4,IF(AND(A101&lt;5.4,D101&gt;=1.35,F101&lt;2.5,F101&gt;=1.5),3.9,IF(AND(G101&lt;0.177,B101&lt;3.15,F101&gt;=2.5,F101&gt;=1.5),6.15,IF(AND(H101&lt;10.393,B101&gt;=3.15,F101&gt;=2.5,F101&gt;=1.5),5.94,IF(AND(H101&gt;=10.393,B101&gt;=3.15,F101&gt;=2.5,F101&gt;=1.5),5.467,IF(AND(D101&gt;=1.25,G101&lt;0.878,D101&lt;1.35,F101&lt;2.5,F101&gt;=1.5),4.18,IF(AND(G101&gt;=0.709,A101&gt;=5.4,D101&gt;=1.35,F101&lt;2.5,F101&gt;=1.5),4.9,IF(AND(B101&lt;2.6,G101&gt;=0.177,B101&lt;3.15,F101&gt;=2.5,F101&gt;=1.5),4.8,IF(AND(A101&lt;4.35,A101&lt;5.05,D101&lt;0.4,H101&gt;=5.523,G101&lt;0.905,F101&lt;1.5),1.1,IF(AND(A101&gt;=5.6,A101&gt;=5.05,D101&lt;0.4,H101&gt;=5.523,G101&lt;0.905,F101&lt;1.5),1.7,IF(AND(D101&lt;1.05,D101&lt;1.25,G101&lt;0.878,D101&lt;1.35,F101&lt;2.5,F101&gt;=1.5),3.6,IF(AND(D101&gt;=1.55,G101&lt;0.709,A101&gt;=5.4,D101&gt;=1.35,F101&lt;2.5,F101&gt;=1.5),4.975,IF(AND(D101&lt;1.7,B101&gt;=2.6,G101&gt;=0.177,B101&lt;3.15,F101&gt;=2.5,F101&gt;=1.5),5.8,IF(AND(B101&lt;3.15,A101&gt;=4.35,A101&lt;5.05,D101&lt;0.4,H101&gt;=5.523,G101&lt;0.905,F101&lt;1.5),1.46,IF(AND(A101&gt;=5.45,A101&lt;5.6,A101&gt;=5.05,D101&lt;0.4,H101&gt;=5.523,G101&lt;0.905,F101&lt;1.5),1.35,IF(AND(H101&lt;10.974,D101&gt;=1.05,D101&lt;1.25,G101&lt;0.878,D101&lt;1.35,F101&lt;2.5,F101&gt;=1.5),3.8,IF(AND(H101&gt;=13.654,D101&lt;1.55,G101&lt;0.709,A101&gt;=5.4,D101&gt;=1.35,F101&lt;2.5,F101&gt;=1.5),4.725,IF(AND(A101&lt;4.5,B101&gt;=3.15,A101&gt;=4.35,A101&lt;5.05,D101&lt;0.4,H101&gt;=5.523,G101&lt;0.905,F101&lt;1.5),1.3,IF(AND(G101&lt;0.676,A101&lt;5.45,A101&lt;5.6,A101&gt;=5.05,D101&lt;0.4,H101&gt;=5.523,G101&lt;0.905,F101&lt;1.5),1.5,IF(AND(G101&gt;=0.676,A101&lt;5.45,A101&lt;5.6,A101&gt;=5.05,D101&lt;0.4,H101&gt;=5.523,G101&lt;0.905,F101&lt;1.5),1.55,IF(AND(A101&lt;5.7,H101&gt;=10.974,D101&gt;=1.05,D101&lt;1.25,G101&lt;0.878,D101&lt;1.35,F101&lt;2.5,F101&gt;=1.5),3.9,IF(AND(A101&gt;=5.7,H101&gt;=10.974,D101&gt;=1.05,D101&lt;1.25,G101&lt;0.878,D101&lt;1.35,F101&lt;2.5,F101&gt;=1.5),3.933,IF(AND(G101&gt;=0.644,H101&lt;13.654,D101&lt;1.55,G101&lt;0.709,A101&gt;=5.4,D101&gt;=1.35,F101&lt;2.5,F101&gt;=1.5),4.4,IF(AND(B101&lt;2.9,A101&lt;6.2,D101&gt;=1.7,B101&gt;=2.6,G101&gt;=0.177,B101&lt;3.15,F101&gt;=2.5,F101&gt;=1.5),5.02,IF(AND(B101&gt;=2.9,A101&lt;6.2,D101&gt;=1.7,B101&gt;=2.6,G101&gt;=0.177,B101&lt;3.15,F101&gt;=2.5,F101&gt;=1.5),4.8,IF(AND(D101&lt;2.2,A101&gt;=6.2,D101&gt;=1.7,B101&gt;=2.6,G101&gt;=0.177,B101&lt;3.15,F101&gt;=2.5,F101&gt;=1.5),5.325,IF(AND(D101&gt;=2.2,A101&gt;=6.2,D101&gt;=1.7,B101&gt;=2.6,G101&gt;=0.177,B101&lt;3.15,F101&gt;=2.5,F101&gt;=1.5),5.1,IF(AND(D101&lt;0.25,A101&gt;=4.5,B101&gt;=3.15,A101&gt;=4.35,A101&lt;5.05,D101&lt;0.4,H101&gt;=5.523,G101&lt;0.905,F101&lt;1.5),1.357,IF(AND(D101&gt;=0.25,A101&gt;=4.5,B101&gt;=3.15,A101&gt;=4.35,A101&lt;5.05,D101&lt;0.4,H101&gt;=5.523,G101&lt;0.905,F101&lt;1.5),1.333,IF(AND(H101&lt;10.723,G101&lt;0.644,H101&lt;13.654,D101&lt;1.55,G101&lt;0.709,A101&gt;=5.4,D101&gt;=1.35,F101&lt;2.5,F101&gt;=1.5),4.6,IF(AND(H101&gt;=10.723,G101&lt;0.644,H101&lt;13.654,D101&lt;1.55,G101&lt;0.709,A101&gt;=5.4,D101&gt;=1.35,F101&lt;2.5,F101&gt;=1.5),4.5,"shouldnthappen"))))))))))))))))))))))))))))))))))</f>
        <v>3.8</v>
      </c>
      <c r="BI101" s="1" t="n">
        <f aca="false">IF(AND(D101&gt;=0.8,A101&lt;5.45),3.9,IF(AND(D101&gt;=0.45,D101&lt;0.8,A101&lt;5.45),1.66,IF(AND(H101&lt;16.447,B101&gt;=3.45,A101&gt;=5.45),1.525,IF(AND(H101&gt;=16.447,B101&gt;=3.45,A101&gt;=5.45),6.4,IF(AND(H101&lt;5.245,D101&lt;0.45,D101&lt;0.8,A101&lt;5.45),1,IF(AND(A101&gt;=7.2,G101&lt;0.154,B101&lt;3.45,A101&gt;=5.45),6.7,IF(AND(D101&lt;1.65,A101&lt;7.2,G101&lt;0.154,B101&lt;3.45,A101&gt;=5.45),4.7,IF(AND(D101&gt;=1.65,A101&lt;7.2,G101&lt;0.154,B101&lt;3.45,A101&gt;=5.45),5.52,IF(AND(D101&gt;=0.25,A101&lt;5.05,H101&gt;=5.245,D101&lt;0.45,D101&lt;0.8,A101&lt;5.45),1.35,IF(AND(H101&lt;6.089,A101&gt;=5.05,H101&gt;=5.245,D101&lt;0.45,D101&lt;0.8,A101&lt;5.45),1.7,IF(AND(D101&lt;1.2,B101&lt;2.6,A101&lt;5.75,G101&gt;=0.154,B101&lt;3.45,A101&gt;=5.45),3.85,IF(AND(D101&gt;=1.2,B101&lt;2.6,A101&lt;5.75,G101&gt;=0.154,B101&lt;3.45,A101&gt;=5.45),4,IF(AND(D101&gt;=1.65,B101&gt;=2.6,A101&lt;5.75,G101&gt;=0.154,B101&lt;3.45,A101&gt;=5.45),4.9,IF(AND(G101&lt;0.353,F101&lt;2.5,A101&gt;=5.75,G101&gt;=0.154,B101&lt;3.45,A101&gt;=5.45),4.25,IF(AND(A101&gt;=7.25,F101&gt;=2.5,A101&gt;=5.75,G101&gt;=0.154,B101&lt;3.45,A101&gt;=5.45),6.45,IF(AND(H101&lt;11.218,D101&lt;0.25,A101&lt;5.05,H101&gt;=5.245,D101&lt;0.45,D101&lt;0.8,A101&lt;5.45),1.42,IF(AND(G101&lt;0.517,H101&gt;=6.089,A101&gt;=5.05,H101&gt;=5.245,D101&lt;0.45,D101&lt;0.8,A101&lt;5.45),1.44,IF(AND(G101&gt;=0.517,H101&gt;=6.089,A101&gt;=5.05,H101&gt;=5.245,D101&lt;0.45,D101&lt;0.8,A101&lt;5.45),1.54,IF(AND(H101&gt;=10.194,D101&lt;1.65,B101&gt;=2.6,A101&lt;5.75,G101&gt;=0.154,B101&lt;3.45,A101&gt;=5.45),4.35,IF(AND(B101&gt;=3.15,G101&gt;=0.353,F101&lt;2.5,A101&gt;=5.75,G101&gt;=0.154,B101&lt;3.45,A101&gt;=5.45),4.7,IF(AND(H101&lt;7.716,A101&lt;7.25,F101&gt;=2.5,A101&gt;=5.75,G101&gt;=0.154,B101&lt;3.45,A101&gt;=5.45),5.04,IF(AND(G101&lt;0.175,H101&gt;=11.218,D101&lt;0.25,A101&lt;5.05,H101&gt;=5.245,D101&lt;0.45,D101&lt;0.8,A101&lt;5.45),1.5,IF(AND(H101&lt;7.713,H101&lt;10.194,D101&lt;1.65,B101&gt;=2.6,A101&lt;5.75,G101&gt;=0.154,B101&lt;3.45,A101&gt;=5.45),4.1,IF(AND(H101&gt;=7.713,H101&lt;10.194,D101&lt;1.65,B101&gt;=2.6,A101&lt;5.75,G101&gt;=0.154,B101&lt;3.45,A101&gt;=5.45),4.2,IF(AND(B101&gt;=3.05,B101&lt;3.15,G101&gt;=0.353,F101&lt;2.5,A101&gt;=5.75,G101&gt;=0.154,B101&lt;3.45,A101&gt;=5.45),4.4,IF(AND(D101&gt;=2.45,H101&gt;=7.716,A101&lt;7.25,F101&gt;=2.5,A101&gt;=5.75,G101&gt;=0.154,B101&lt;3.45,A101&gt;=5.45),5.85,IF(AND(D101&lt;0.15,G101&gt;=0.175,H101&gt;=11.218,D101&lt;0.25,A101&lt;5.05,H101&gt;=5.245,D101&lt;0.45,D101&lt;0.8,A101&lt;5.45),1.1,IF(AND(H101&gt;=16.317,B101&lt;3.05,B101&lt;3.15,G101&gt;=0.353,F101&lt;2.5,A101&gt;=5.75,G101&gt;=0.154,B101&lt;3.45,A101&gt;=5.45),4.8,IF(AND(G101&gt;=0.857,D101&lt;2.45,H101&gt;=7.716,A101&lt;7.25,F101&gt;=2.5,A101&gt;=5.75,G101&gt;=0.154,B101&lt;3.45,A101&gt;=5.45),5.05,IF(AND(G101&lt;0.245,D101&gt;=0.15,G101&gt;=0.175,H101&gt;=11.218,D101&lt;0.25,A101&lt;5.05,H101&gt;=5.245,D101&lt;0.45,D101&lt;0.8,A101&lt;5.45),1.3,IF(AND(G101&gt;=0.245,D101&gt;=0.15,G101&gt;=0.175,H101&gt;=11.218,D101&lt;0.25,A101&lt;5.05,H101&gt;=5.245,D101&lt;0.45,D101&lt;0.8,A101&lt;5.45),1.22,IF(AND(B101&lt;2.85,H101&lt;16.317,B101&lt;3.05,B101&lt;3.15,G101&gt;=0.353,F101&lt;2.5,A101&gt;=5.75,G101&gt;=0.154,B101&lt;3.45,A101&gt;=5.45),4.6,IF(AND(B101&gt;=2.85,H101&lt;16.317,B101&lt;3.05,B101&lt;3.15,G101&gt;=0.353,F101&lt;2.5,A101&gt;=5.75,G101&gt;=0.154,B101&lt;3.45,A101&gt;=5.45),4.633,IF(AND(D101&lt;1.85,G101&lt;0.857,D101&lt;2.45,H101&gt;=7.716,A101&lt;7.25,F101&gt;=2.5,A101&gt;=5.75,G101&gt;=0.154,B101&lt;3.45,A101&gt;=5.45),5.8,IF(AND(H101&lt;11.297,D101&gt;=1.85,G101&lt;0.857,D101&lt;2.45,H101&gt;=7.716,A101&lt;7.25,F101&gt;=2.5,A101&gt;=5.75,G101&gt;=0.154,B101&lt;3.45,A101&gt;=5.45),5.3,IF(AND(G101&lt;0.388,H101&gt;=11.297,D101&gt;=1.85,G101&lt;0.857,D101&lt;2.45,H101&gt;=7.716,A101&lt;7.25,F101&gt;=2.5,A101&gt;=5.75,G101&gt;=0.154,B101&lt;3.45,A101&gt;=5.45),5.4,IF(AND(G101&gt;=0.388,H101&gt;=11.297,D101&gt;=1.85,G101&lt;0.857,D101&lt;2.45,H101&gt;=7.716,A101&lt;7.25,F101&gt;=2.5,A101&gt;=5.75,G101&gt;=0.154,B101&lt;3.45,A101&gt;=5.45),5.6,"shouldnthappen")))))))))))))))))))))))))))))))))))))</f>
        <v>3.9</v>
      </c>
      <c r="BJ101" s="1" t="n">
        <f aca="false">IF(AND(F101&gt;=2,B101&gt;=3.35),6.1,IF(AND(H101&gt;=12.719,F101&lt;1.5,B101&lt;3.35),1.567,IF(AND(H101&lt;5.245,F101&lt;2,B101&gt;=3.35),1,IF(AND(D101&lt;0.15,H101&lt;12.719,F101&lt;1.5,B101&lt;3.35),1.5,IF(AND(D101&gt;=0.35,H101&gt;=5.245,F101&lt;2,B101&gt;=3.35),1.6,IF(AND(A101&lt;4.9,D101&gt;=0.15,H101&lt;12.719,F101&lt;1.5,B101&lt;3.35),1.36,IF(AND(B101&lt;2.65,G101&lt;0.572,D101&lt;1.45,F101&gt;=1.5,B101&lt;3.35),3.5,IF(AND(A101&lt;6.1,F101&lt;2.5,D101&gt;=1.45,F101&gt;=1.5,B101&lt;3.35),5.1,IF(AND(G101&gt;=0.607,D101&lt;0.35,H101&gt;=5.245,F101&lt;2,B101&gt;=3.35),1.65,IF(AND(G101&lt;0.546,A101&gt;=4.9,D101&gt;=0.15,H101&lt;12.719,F101&lt;1.5,B101&lt;3.35),1.2,IF(AND(G101&gt;=0.546,A101&gt;=4.9,D101&gt;=0.15,H101&lt;12.719,F101&lt;1.5,B101&lt;3.35),1.4,IF(AND(A101&gt;=6.3,B101&gt;=2.65,G101&lt;0.572,D101&lt;1.45,F101&gt;=1.5,B101&lt;3.35),4.8,IF(AND(D101&lt;1.15,B101&lt;2.85,G101&gt;=0.572,D101&lt;1.45,F101&gt;=1.5,B101&lt;3.35),3.9,IF(AND(B101&gt;=3.15,B101&gt;=2.85,G101&gt;=0.572,D101&lt;1.45,F101&gt;=1.5,B101&lt;3.35),4.7,IF(AND(B101&lt;2.95,A101&gt;=6.1,F101&lt;2.5,D101&gt;=1.45,F101&gt;=1.5,B101&lt;3.35),4.533,IF(AND(B101&gt;=2.95,A101&gt;=6.1,F101&lt;2.5,D101&gt;=1.45,F101&gt;=1.5,B101&lt;3.35),4.75,IF(AND(A101&gt;=6.7,G101&lt;0.107,F101&gt;=2.5,D101&gt;=1.45,F101&gt;=1.5,B101&lt;3.35),5.7,IF(AND(G101&gt;=0.385,G101&lt;0.607,D101&lt;0.35,H101&gt;=5.245,F101&lt;2,B101&gt;=3.35),1.325,IF(AND(D101&lt;1.25,A101&lt;6.3,B101&gt;=2.65,G101&lt;0.572,D101&lt;1.45,F101&gt;=1.5,B101&lt;3.35),4,IF(AND(D101&gt;=1.25,A101&lt;6.3,B101&gt;=2.65,G101&lt;0.572,D101&lt;1.45,F101&gt;=1.5,B101&lt;3.35),4.18,IF(AND(G101&lt;0.907,D101&gt;=1.15,B101&lt;2.85,G101&gt;=0.572,D101&lt;1.45,F101&gt;=1.5,B101&lt;3.35),4,IF(AND(G101&gt;=0.907,D101&gt;=1.15,B101&lt;2.85,G101&gt;=0.572,D101&lt;1.45,F101&gt;=1.5,B101&lt;3.35),4.4,IF(AND(H101&lt;8.326,B101&lt;3.15,B101&gt;=2.85,G101&gt;=0.572,D101&lt;1.45,F101&gt;=1.5,B101&lt;3.35),3.6,IF(AND(H101&gt;=8.326,B101&lt;3.15,B101&gt;=2.85,G101&gt;=0.572,D101&lt;1.45,F101&gt;=1.5,B101&lt;3.35),4.48,IF(AND(B101&lt;2.95,A101&lt;6.7,G101&lt;0.107,F101&gt;=2.5,D101&gt;=1.45,F101&gt;=1.5,B101&lt;3.35),5.6,IF(AND(B101&gt;=2.95,A101&lt;6.7,G101&lt;0.107,F101&gt;=2.5,D101&gt;=1.45,F101&gt;=1.5,B101&lt;3.35),5.5,IF(AND(G101&lt;0.205,G101&lt;0.432,G101&gt;=0.107,F101&gt;=2.5,D101&gt;=1.45,F101&gt;=1.5,B101&lt;3.35),5.3,IF(AND(B101&gt;=3.05,G101&gt;=0.432,G101&gt;=0.107,F101&gt;=2.5,D101&gt;=1.45,F101&gt;=1.5,B101&lt;3.35),5.86,IF(AND(H101&gt;=14.057,G101&lt;0.385,G101&lt;0.607,D101&lt;0.35,H101&gt;=5.245,F101&lt;2,B101&gt;=3.35),1.7,IF(AND(D101&lt;1.7,G101&gt;=0.205,G101&lt;0.432,G101&gt;=0.107,F101&gt;=2.5,D101&gt;=1.45,F101&gt;=1.5,B101&lt;3.35),5,IF(AND(G101&lt;0.779,B101&lt;3.05,G101&gt;=0.432,G101&gt;=0.107,F101&gt;=2.5,D101&gt;=1.45,F101&gt;=1.5,B101&lt;3.35),4.9,IF(AND(G101&gt;=0.779,B101&lt;3.05,G101&gt;=0.432,G101&gt;=0.107,F101&gt;=2.5,D101&gt;=1.45,F101&gt;=1.5,B101&lt;3.35),5.533,IF(AND(D101&gt;=0.25,H101&lt;14.057,G101&lt;0.385,G101&lt;0.607,D101&lt;0.35,H101&gt;=5.245,F101&lt;2,B101&gt;=3.35),1.4,IF(AND(B101&lt;2.85,D101&gt;=1.7,G101&gt;=0.205,G101&lt;0.432,G101&gt;=0.107,F101&gt;=2.5,D101&gt;=1.45,F101&gt;=1.5,B101&lt;3.35),5.1,IF(AND(B101&gt;=2.85,D101&gt;=1.7,G101&gt;=0.205,G101&lt;0.432,G101&gt;=0.107,F101&gt;=2.5,D101&gt;=1.45,F101&gt;=1.5,B101&lt;3.35),5.15,IF(AND(A101&lt;5.1,D101&lt;0.25,H101&lt;14.057,G101&lt;0.385,G101&lt;0.607,D101&lt;0.35,H101&gt;=5.245,F101&lt;2,B101&gt;=3.35),1.4,IF(AND(A101&gt;=5.1,D101&lt;0.25,H101&lt;14.057,G101&lt;0.385,G101&lt;0.607,D101&lt;0.35,H101&gt;=5.245,F101&lt;2,B101&gt;=3.35),1.5,"shouldnthappen")))))))))))))))))))))))))))))))))))))</f>
        <v>3.9</v>
      </c>
    </row>
    <row r="102" customFormat="false" ht="13.8" hidden="false" customHeight="false" outlineLevel="0" collapsed="false">
      <c r="A102" s="1" t="n">
        <v>5.7</v>
      </c>
      <c r="B102" s="1" t="n">
        <v>2.8</v>
      </c>
      <c r="C102" s="1" t="n">
        <v>4.1</v>
      </c>
      <c r="D102" s="1" t="n">
        <v>1.3</v>
      </c>
      <c r="E102" s="1" t="s">
        <v>92</v>
      </c>
      <c r="F102" s="1" t="n">
        <v>2</v>
      </c>
      <c r="G102" s="1" t="n">
        <v>0.25985061051324</v>
      </c>
      <c r="H102" s="16" t="n">
        <v>6.56496841395274</v>
      </c>
      <c r="I102" s="11" t="n">
        <f aca="false">C102</f>
        <v>4.1</v>
      </c>
      <c r="J102" s="1" t="n">
        <f aca="false">AVERAGE(M102:BJ102)</f>
        <v>4.17146</v>
      </c>
      <c r="K102" s="15" t="n">
        <f aca="false">1-SQRT(VAR(M102:BJ102, I102)) / AVERAGE(M102:BJ102)</f>
        <v>0.917701750841201</v>
      </c>
      <c r="L102" s="1" t="n">
        <f aca="false">(J102-I102)/I102</f>
        <v>0.017429268292683</v>
      </c>
      <c r="M102" s="1" t="n">
        <f aca="false">IF(AND(H102&gt;=16.241,B102&gt;=3.35),6.4,IF(AND(D102&gt;=0.75,A102&lt;5.15,B102&lt;3.35),4.1,IF(AND(D102&gt;=1.5,H102&lt;16.241,B102&gt;=3.35),5.767,IF(AND(B102&gt;=3.25,D102&lt;0.75,A102&lt;5.15,B102&lt;3.35),1.58,IF(AND(A102&lt;4.95,D102&lt;1.5,H102&lt;16.241,B102&gt;=3.35),1.4,IF(AND(A102&lt;4.5,B102&lt;3.25,D102&lt;0.75,A102&lt;5.15,B102&lt;3.35),1.26,IF(AND(A102&gt;=4.5,B102&lt;3.25,D102&lt;0.75,A102&lt;5.15,B102&lt;3.35),1.48,IF(AND(G102&lt;0.356,H102&lt;12.557,D102&lt;1.45,A102&gt;=5.15,B102&lt;3.35),4.267,IF(AND(D102&lt;1.25,H102&gt;=12.557,D102&lt;1.45,A102&gt;=5.15,B102&lt;3.35),4.05,IF(AND(D102&gt;=1.35,G102&gt;=0.356,H102&lt;12.557,D102&lt;1.45,A102&gt;=5.15,B102&lt;3.35),4.25,IF(AND(H102&lt;15.086,D102&gt;=1.25,H102&gt;=12.557,D102&lt;1.45,A102&gt;=5.15,B102&lt;3.35),4.4,IF(AND(F102&lt;2.5,G102&gt;=0.44,D102&lt;2.05,D102&gt;=1.45,A102&gt;=5.15,B102&lt;3.35),4.7,IF(AND(H102&lt;10.391,B102&lt;3.15,D102&gt;=2.05,D102&gt;=1.45,A102&gt;=5.15,B102&lt;3.35),5.1,IF(AND(G102&lt;0.505,B102&gt;=3.15,D102&gt;=2.05,D102&gt;=1.45,A102&gt;=5.15,B102&lt;3.35),5.7,IF(AND(G102&gt;=0.505,B102&gt;=3.15,D102&gt;=2.05,D102&gt;=1.45,A102&gt;=5.15,B102&lt;3.35),5.95,IF(AND(D102&gt;=0.5,G102&lt;0.905,A102&gt;=4.95,D102&lt;1.5,H102&lt;16.241,B102&gt;=3.35),1.6,IF(AND(B102&lt;3.6,G102&gt;=0.905,A102&gt;=4.95,D102&lt;1.5,H102&lt;16.241,B102&gt;=3.35),1.7,IF(AND(B102&gt;=3.6,G102&gt;=0.905,A102&gt;=4.95,D102&lt;1.5,H102&lt;16.241,B102&gt;=3.35),1.767,IF(AND(A102&gt;=5.7,D102&lt;1.35,G102&gt;=0.356,H102&lt;12.557,D102&lt;1.45,A102&gt;=5.15,B102&lt;3.35),3.9,IF(AND(A102&lt;6.35,H102&gt;=15.086,D102&gt;=1.25,H102&gt;=12.557,D102&lt;1.45,A102&gt;=5.15,B102&lt;3.35),4.7,IF(AND(A102&gt;=6.35,H102&gt;=15.086,D102&gt;=1.25,H102&gt;=12.557,D102&lt;1.45,A102&gt;=5.15,B102&lt;3.35),4.6,IF(AND(H102&lt;9.252,D102&lt;1.55,G102&lt;0.44,D102&lt;2.05,D102&gt;=1.45,A102&gt;=5.15,B102&lt;3.35),5.08,IF(AND(H102&gt;=9.252,D102&lt;1.55,G102&lt;0.44,D102&lt;2.05,D102&gt;=1.45,A102&gt;=5.15,B102&lt;3.35),4.7,IF(AND(H102&lt;8.477,D102&gt;=1.55,G102&lt;0.44,D102&lt;2.05,D102&gt;=1.45,A102&gt;=5.15,B102&lt;3.35),5.1,IF(AND(H102&gt;=8.477,D102&gt;=1.55,G102&lt;0.44,D102&lt;2.05,D102&gt;=1.45,A102&gt;=5.15,B102&lt;3.35),5.4,IF(AND(H102&lt;8.435,F102&gt;=2.5,G102&gt;=0.44,D102&lt;2.05,D102&gt;=1.45,A102&gt;=5.15,B102&lt;3.35),5.1,IF(AND(H102&gt;=8.435,F102&gt;=2.5,G102&gt;=0.44,D102&lt;2.05,D102&gt;=1.45,A102&gt;=5.15,B102&lt;3.35),4.86,IF(AND(G102&lt;0.543,H102&gt;=10.391,B102&lt;3.15,D102&gt;=2.05,D102&gt;=1.45,A102&gt;=5.15,B102&lt;3.35),5.56,IF(AND(G102&gt;=0.543,H102&gt;=10.391,B102&lt;3.15,D102&gt;=2.05,D102&gt;=1.45,A102&gt;=5.15,B102&lt;3.35),5.8,IF(AND(A102&lt;5.05,D102&lt;0.5,G102&lt;0.905,A102&gt;=4.95,D102&lt;1.5,H102&lt;16.241,B102&gt;=3.35),1.3,IF(AND(H102&lt;6.583,A102&lt;5.7,D102&lt;1.35,G102&gt;=0.356,H102&lt;12.557,D102&lt;1.45,A102&gt;=5.15,B102&lt;3.35),4,IF(AND(G102&lt;0.585,A102&gt;=5.05,D102&lt;0.5,G102&lt;0.905,A102&gt;=4.95,D102&lt;1.5,H102&lt;16.241,B102&gt;=3.35),1.475,IF(AND(G102&lt;0.62,H102&gt;=6.583,A102&lt;5.7,D102&lt;1.35,G102&gt;=0.356,H102&lt;12.557,D102&lt;1.45,A102&gt;=5.15,B102&lt;3.35),3.75,IF(AND(G102&gt;=0.62,H102&gt;=6.583,A102&lt;5.7,D102&lt;1.35,G102&gt;=0.356,H102&lt;12.557,D102&lt;1.45,A102&gt;=5.15,B102&lt;3.35),3.6,IF(AND(B102&lt;3.75,G102&gt;=0.585,A102&gt;=5.05,D102&lt;0.5,G102&lt;0.905,A102&gt;=4.95,D102&lt;1.5,H102&lt;16.241,B102&gt;=3.35),1.5,IF(AND(B102&gt;=3.75,G102&gt;=0.585,A102&gt;=5.05,D102&lt;0.5,G102&lt;0.905,A102&gt;=4.95,D102&lt;1.5,H102&lt;16.241,B102&gt;=3.35),1.6,"shouldnthappen"))))))))))))))))))))))))))))))))))))</f>
        <v>4.267</v>
      </c>
      <c r="N102" s="1" t="n">
        <f aca="false">IF(AND(H102&lt;5.245,B102&lt;3.65,F102&lt;1.5),1,IF(AND(H102&gt;=14.096,B102&gt;=3.65,F102&lt;1.5),1.65,IF(AND(A102&gt;=5.45,H102&gt;=5.245,B102&lt;3.65,F102&lt;1.5),1.3,IF(AND(H102&gt;=13.586,H102&lt;14.096,B102&gt;=3.65,F102&lt;1.5),1.3,IF(AND(H102&lt;10.258,D102&lt;1.25,F102&lt;2.5,F102&gt;=1.5),3.38,IF(AND(H102&lt;6.982,D102&gt;=1.25,F102&lt;2.5,F102&gt;=1.5),3.96,IF(AND(H102&gt;=13.646,D102&lt;2.05,F102&gt;=2.5,F102&gt;=1.5),6.1,IF(AND(B102&lt;3.05,A102&lt;5.45,H102&gt;=5.245,B102&lt;3.65,F102&lt;1.5),1.375,IF(AND(H102&lt;6.543,H102&lt;13.586,H102&lt;14.096,B102&gt;=3.65,F102&lt;1.5),1.4,IF(AND(H102&gt;=6.543,H102&lt;13.586,H102&lt;14.096,B102&gt;=3.65,F102&lt;1.5),1.5,IF(AND(H102&lt;11.522,H102&gt;=10.258,D102&lt;1.25,F102&lt;2.5,F102&gt;=1.5),3.733,IF(AND(H102&gt;=11.522,H102&gt;=10.258,D102&lt;1.25,F102&lt;2.5,F102&gt;=1.5),3.92,IF(AND(H102&lt;5.767,H102&lt;13.646,D102&lt;2.05,F102&gt;=2.5,F102&gt;=1.5),4.5,IF(AND(A102&lt;6.8,B102&lt;3.15,D102&gt;=2.05,F102&gt;=2.5,F102&gt;=1.5),5.6,IF(AND(A102&gt;=6.8,B102&lt;3.15,D102&gt;=2.05,F102&gt;=2.5,F102&gt;=1.5),5.1,IF(AND(B102&lt;3.25,B102&gt;=3.15,D102&gt;=2.05,F102&gt;=2.5,F102&gt;=1.5),5.8,IF(AND(B102&gt;=3.25,B102&gt;=3.15,D102&gt;=2.05,F102&gt;=2.5,F102&gt;=1.5),5.65,IF(AND(B102&lt;3.15,B102&gt;=3.05,A102&lt;5.45,H102&gt;=5.245,B102&lt;3.65,F102&lt;1.5),1.5,IF(AND(G102&gt;=0.735,H102&lt;13.665,H102&gt;=6.982,D102&gt;=1.25,F102&lt;2.5,F102&gt;=1.5),4.2,IF(AND(H102&lt;14.03,H102&gt;=13.665,H102&gt;=6.982,D102&gt;=1.25,F102&lt;2.5,F102&gt;=1.5),4.8,IF(AND(A102&gt;=6.6,H102&gt;=5.767,H102&lt;13.646,D102&lt;2.05,F102&gt;=2.5,F102&gt;=1.5),6.05,IF(AND(G102&gt;=0.934,B102&gt;=3.15,B102&gt;=3.05,A102&lt;5.45,H102&gt;=5.245,B102&lt;3.65,F102&lt;1.5),1.7,IF(AND(D102&gt;=1.55,G102&lt;0.735,H102&lt;13.665,H102&gt;=6.982,D102&gt;=1.25,F102&lt;2.5,F102&gt;=1.5),5.1,IF(AND(D102&lt;1.45,H102&gt;=14.03,H102&gt;=13.665,H102&gt;=6.982,D102&gt;=1.25,F102&lt;2.5,F102&gt;=1.5),4.7,IF(AND(D102&gt;=1.45,H102&gt;=14.03,H102&gt;=13.665,H102&gt;=6.982,D102&gt;=1.25,F102&lt;2.5,F102&gt;=1.5),4.5,IF(AND(A102&gt;=6.2,A102&lt;6.6,H102&gt;=5.767,H102&lt;13.646,D102&lt;2.05,F102&gt;=2.5,F102&gt;=1.5),5.325,IF(AND(B102&lt;3.25,G102&lt;0.934,B102&gt;=3.15,B102&gt;=3.05,A102&lt;5.45,H102&gt;=5.245,B102&lt;3.65,F102&lt;1.5),1.3,IF(AND(D102&lt;1.35,D102&lt;1.55,G102&lt;0.735,H102&lt;13.665,H102&gt;=6.982,D102&gt;=1.25,F102&lt;2.5,F102&gt;=1.5),4.25,IF(AND(H102&lt;8.435,A102&lt;6.2,A102&lt;6.6,H102&gt;=5.767,H102&lt;13.646,D102&lt;2.05,F102&gt;=2.5,F102&gt;=1.5),5.1,IF(AND(H102&gt;=8.435,A102&lt;6.2,A102&lt;6.6,H102&gt;=5.767,H102&lt;13.646,D102&lt;2.05,F102&gt;=2.5,F102&gt;=1.5),4.9,IF(AND(A102&gt;=5.15,B102&gt;=3.25,G102&lt;0.934,B102&gt;=3.15,B102&gt;=3.05,A102&lt;5.45,H102&gt;=5.245,B102&lt;3.65,F102&lt;1.5),1.5,IF(AND(B102&lt;2.9,D102&gt;=1.35,D102&lt;1.55,G102&lt;0.735,H102&lt;13.665,H102&gt;=6.982,D102&gt;=1.25,F102&lt;2.5,F102&gt;=1.5),4.6,IF(AND(B102&gt;=2.9,D102&gt;=1.35,D102&lt;1.55,G102&lt;0.735,H102&lt;13.665,H102&gt;=6.982,D102&gt;=1.25,F102&lt;2.5,F102&gt;=1.5),4.52,IF(AND(G102&gt;=0.862,A102&lt;5.15,B102&gt;=3.25,G102&lt;0.934,B102&gt;=3.15,B102&gt;=3.05,A102&lt;5.45,H102&gt;=5.245,B102&lt;3.65,F102&lt;1.5),1.5,IF(AND(H102&lt;9.35,G102&lt;0.862,A102&lt;5.15,B102&gt;=3.25,G102&lt;0.934,B102&gt;=3.15,B102&gt;=3.05,A102&lt;5.45,H102&gt;=5.245,B102&lt;3.65,F102&lt;1.5),1.38,IF(AND(H102&gt;=9.35,G102&lt;0.862,A102&lt;5.15,B102&gt;=3.25,G102&lt;0.934,B102&gt;=3.15,B102&gt;=3.05,A102&lt;5.45,H102&gt;=5.245,B102&lt;3.65,F102&lt;1.5),1.4,"shouldnthappen"))))))))))))))))))))))))))))))))))))</f>
        <v>3.96</v>
      </c>
      <c r="O102" s="1" t="n">
        <f aca="false">IF(AND(B102&lt;2.75,A102&lt;5.55),3.96,IF(AND(H102&lt;9.205,A102&lt;5.9,A102&gt;=5.55),3.85,IF(AND(A102&lt;4.35,D102&lt;0.35,B102&gt;=2.75,A102&lt;5.55),1.1,IF(AND(B102&lt;3.65,D102&gt;=0.35,B102&gt;=2.75,A102&lt;5.55),1.65,IF(AND(B102&gt;=3.65,D102&gt;=0.35,B102&gt;=2.75,A102&lt;5.55),1.9,IF(AND(G102&gt;=0.732,H102&gt;=9.205,A102&lt;5.9,A102&gt;=5.55),4.9,IF(AND(G102&lt;0.273,G102&lt;0.732,H102&gt;=9.205,A102&lt;5.9,A102&gt;=5.55),4.5,IF(AND(A102&lt;6.3,G102&lt;0.422,F102&lt;2.5,A102&gt;=5.9,A102&gt;=5.55),5.1,IF(AND(A102&gt;=6.3,G102&lt;0.422,F102&lt;2.5,A102&gt;=5.9,A102&gt;=5.55),4.76,IF(AND(B102&lt;2.4,G102&gt;=0.422,F102&lt;2.5,A102&gt;=5.9,A102&gt;=5.55),4.45,IF(AND(A102&gt;=7,G102&gt;=0.628,F102&gt;=2.5,A102&gt;=5.9,A102&gt;=5.55),6.45,IF(AND(D102&lt;0.15,H102&lt;13.924,A102&gt;=4.35,D102&lt;0.35,B102&gt;=2.75,A102&lt;5.55),1.5,IF(AND(B102&lt;3.15,H102&gt;=13.924,A102&gt;=4.35,D102&lt;0.35,B102&gt;=2.75,A102&lt;5.55),1.56,IF(AND(B102&gt;=3.15,H102&gt;=13.924,A102&gt;=4.35,D102&lt;0.35,B102&gt;=2.75,A102&lt;5.55),1.3,IF(AND(H102&lt;14.316,G102&gt;=0.273,G102&lt;0.732,H102&gt;=9.205,A102&lt;5.9,A102&gt;=5.55),3.95,IF(AND(H102&gt;=14.316,G102&gt;=0.273,G102&lt;0.732,H102&gt;=9.205,A102&lt;5.9,A102&gt;=5.55),4.1,IF(AND(A102&lt;6.2,B102&gt;=2.4,G102&gt;=0.422,F102&lt;2.5,A102&gt;=5.9,A102&gt;=5.55),4.3,IF(AND(A102&gt;=7.05,G102&lt;0.364,G102&lt;0.628,F102&gt;=2.5,A102&gt;=5.9,A102&gt;=5.55),6.1,IF(AND(A102&gt;=7.55,G102&gt;=0.364,G102&lt;0.628,F102&gt;=2.5,A102&gt;=5.9,A102&gt;=5.55),6.4,IF(AND(A102&lt;6.15,A102&lt;7,G102&gt;=0.628,F102&gt;=2.5,A102&gt;=5.9,A102&gt;=5.55),4.9,IF(AND(D102&lt;1.45,A102&gt;=6.2,B102&gt;=2.4,G102&gt;=0.422,F102&lt;2.5,A102&gt;=5.9,A102&gt;=5.55),4.64,IF(AND(D102&gt;=1.45,A102&gt;=6.2,B102&gt;=2.4,G102&gt;=0.422,F102&lt;2.5,A102&gt;=5.9,A102&gt;=5.55),4.9,IF(AND(D102&lt;1.65,A102&lt;7.05,G102&lt;0.364,G102&lt;0.628,F102&gt;=2.5,A102&gt;=5.9,A102&gt;=5.55),5.1,IF(AND(D102&gt;=2.35,A102&lt;7.55,G102&gt;=0.364,G102&lt;0.628,F102&gt;=2.5,A102&gt;=5.9,A102&gt;=5.55),5.633,IF(AND(D102&lt;2.15,A102&gt;=6.15,A102&lt;7,G102&gt;=0.628,F102&gt;=2.5,A102&gt;=5.9,A102&gt;=5.55),5.1,IF(AND(D102&gt;=2.15,A102&gt;=6.15,A102&lt;7,G102&gt;=0.628,F102&gt;=2.5,A102&gt;=5.9,A102&gt;=5.55),5.267,IF(AND(A102&lt;4.9,A102&lt;5.05,D102&gt;=0.15,H102&lt;13.924,A102&gt;=4.35,D102&lt;0.35,B102&gt;=2.75,A102&lt;5.55),1.375,IF(AND(A102&gt;=4.9,A102&lt;5.05,D102&gt;=0.15,H102&lt;13.924,A102&gt;=4.35,D102&lt;0.35,B102&gt;=2.75,A102&lt;5.55),1.3,IF(AND(A102&lt;5.45,A102&gt;=5.05,D102&gt;=0.15,H102&lt;13.924,A102&gt;=4.35,D102&lt;0.35,B102&gt;=2.75,A102&lt;5.55),1.475,IF(AND(A102&gt;=5.45,A102&gt;=5.05,D102&gt;=0.15,H102&lt;13.924,A102&gt;=4.35,D102&lt;0.35,B102&gt;=2.75,A102&lt;5.55),1.4,IF(AND(B102&gt;=3.25,D102&lt;2.35,A102&lt;7.55,G102&gt;=0.364,G102&lt;0.628,F102&gt;=2.5,A102&gt;=5.9,A102&gt;=5.55),5.7,IF(AND(G102&lt;0.006,G102&lt;0.107,D102&gt;=1.65,A102&lt;7.05,G102&lt;0.364,G102&lt;0.628,F102&gt;=2.5,A102&gt;=5.9,A102&gt;=5.55),5.5,IF(AND(G102&gt;=0.006,G102&lt;0.107,D102&gt;=1.65,A102&lt;7.05,G102&lt;0.364,G102&lt;0.628,F102&gt;=2.5,A102&gt;=5.9,A102&gt;=5.55),5.667,IF(AND(D102&lt;2.2,G102&gt;=0.107,D102&gt;=1.65,A102&lt;7.05,G102&lt;0.364,G102&lt;0.628,F102&gt;=2.5,A102&gt;=5.9,A102&gt;=5.55),5.35,IF(AND(D102&gt;=2.2,G102&gt;=0.107,D102&gt;=1.65,A102&lt;7.05,G102&lt;0.364,G102&lt;0.628,F102&gt;=2.5,A102&gt;=5.9,A102&gt;=5.55),5.2,IF(AND(D102&lt;2.25,B102&lt;3.25,D102&lt;2.35,A102&lt;7.55,G102&gt;=0.364,G102&lt;0.628,F102&gt;=2.5,A102&gt;=5.9,A102&gt;=5.55),5.8,IF(AND(D102&gt;=2.25,B102&lt;3.25,D102&lt;2.35,A102&lt;7.55,G102&gt;=0.364,G102&lt;0.628,F102&gt;=2.5,A102&gt;=5.9,A102&gt;=5.55),5.9,"shouldnthappen")))))))))))))))))))))))))))))))))))))</f>
        <v>3.85</v>
      </c>
      <c r="P102" s="1" t="n">
        <f aca="false">IF(AND(D102&gt;=0.75,A102&lt;5.55),3.9,IF(AND(H102&lt;7.482,A102&gt;=5.55),3.45,IF(AND(B102&gt;=3.15,B102&lt;3.25,D102&lt;0.75,A102&lt;5.55),1.262,IF(AND(G102&gt;=0.446,B102&lt;3.15,B102&lt;3.25,D102&lt;0.75,A102&lt;5.55),1.1,IF(AND(G102&lt;0.408,A102&lt;5.05,B102&gt;=3.25,D102&lt;0.75,A102&lt;5.55),1.4,IF(AND(G102&gt;=0.408,A102&lt;5.05,B102&gt;=3.25,D102&lt;0.75,A102&lt;5.55),1.233,IF(AND(G102&gt;=0.676,A102&gt;=5.05,B102&gt;=3.25,D102&lt;0.75,A102&lt;5.55),1.72,IF(AND(H102&lt;9.386,A102&lt;5.85,F102&lt;2.5,H102&gt;=7.482,A102&gt;=5.55),3.5,IF(AND(H102&gt;=9.386,A102&lt;5.85,F102&lt;2.5,H102&gt;=7.482,A102&gt;=5.55),4.275,IF(AND(H102&gt;=16.284,G102&lt;0.865,F102&gt;=2.5,H102&gt;=7.482,A102&gt;=5.55),6.6,IF(AND(G102&lt;0.912,G102&gt;=0.865,F102&gt;=2.5,H102&gt;=7.482,A102&gt;=5.55),4.8,IF(AND(G102&gt;=0.912,G102&gt;=0.865,F102&gt;=2.5,H102&gt;=7.482,A102&gt;=5.55),5.175,IF(AND(A102&gt;=4.95,G102&lt;0.446,B102&lt;3.15,B102&lt;3.25,D102&lt;0.75,A102&lt;5.55),1.6,IF(AND(H102&gt;=12.974,G102&lt;0.676,A102&gt;=5.05,B102&gt;=3.25,D102&lt;0.75,A102&lt;5.55),1.3,IF(AND(D102&lt;1.45,H102&lt;13.531,A102&gt;=5.85,F102&lt;2.5,H102&gt;=7.482,A102&gt;=5.55),4.2,IF(AND(D102&gt;=1.45,H102&lt;13.531,A102&gt;=5.85,F102&lt;2.5,H102&gt;=7.482,A102&gt;=5.55),4.967,IF(AND(G102&lt;0.187,H102&gt;=13.531,A102&gt;=5.85,F102&lt;2.5,H102&gt;=7.482,A102&gt;=5.55),5,IF(AND(H102&gt;=12.675,A102&lt;4.95,G102&lt;0.446,B102&lt;3.15,B102&lt;3.25,D102&lt;0.75,A102&lt;5.55),1.5,IF(AND(H102&lt;10.826,H102&lt;12.974,G102&lt;0.676,A102&gt;=5.05,B102&gt;=3.25,D102&lt;0.75,A102&lt;5.55),1.46,IF(AND(H102&gt;=10.826,H102&lt;12.974,G102&lt;0.676,A102&gt;=5.05,B102&gt;=3.25,D102&lt;0.75,A102&lt;5.55),1.4,IF(AND(A102&lt;6.15,G102&gt;=0.187,H102&gt;=13.531,A102&gt;=5.85,F102&lt;2.5,H102&gt;=7.482,A102&gt;=5.55),4.7,IF(AND(A102&lt;6.85,B102&lt;2.95,H102&lt;16.284,G102&lt;0.865,F102&gt;=2.5,H102&gt;=7.482,A102&gt;=5.55),5.32,IF(AND(A102&gt;=6.85,B102&lt;2.95,H102&lt;16.284,G102&lt;0.865,F102&gt;=2.5,H102&gt;=7.482,A102&gt;=5.55),6.567,IF(AND(A102&lt;4.85,H102&lt;12.675,A102&lt;4.95,G102&lt;0.446,B102&lt;3.15,B102&lt;3.25,D102&lt;0.75,A102&lt;5.55),1.4,IF(AND(A102&gt;=4.85,H102&lt;12.675,A102&lt;4.95,G102&lt;0.446,B102&lt;3.15,B102&lt;3.25,D102&lt;0.75,A102&lt;5.55),1.5,IF(AND(B102&lt;3.1,A102&gt;=6.15,G102&gt;=0.187,H102&gt;=13.531,A102&gt;=5.85,F102&lt;2.5,H102&gt;=7.482,A102&gt;=5.55),4.467,IF(AND(B102&gt;=3.1,A102&gt;=6.15,G102&gt;=0.187,H102&gt;=13.531,A102&gt;=5.85,F102&lt;2.5,H102&gt;=7.482,A102&gt;=5.55),4.7,IF(AND(G102&gt;=0.379,B102&lt;3.15,B102&gt;=2.95,H102&lt;16.284,G102&lt;0.865,F102&gt;=2.5,H102&gt;=7.482,A102&gt;=5.55),5.733,IF(AND(A102&lt;6.6,B102&gt;=3.15,B102&gt;=2.95,H102&lt;16.284,G102&lt;0.865,F102&gt;=2.5,H102&gt;=7.482,A102&gt;=5.55),5.38,IF(AND(A102&lt;6.7,G102&lt;0.379,B102&lt;3.15,B102&gt;=2.95,H102&lt;16.284,G102&lt;0.865,F102&gt;=2.5,H102&gt;=7.482,A102&gt;=5.55),5.3,IF(AND(A102&gt;=6.7,G102&lt;0.379,B102&lt;3.15,B102&gt;=2.95,H102&lt;16.284,G102&lt;0.865,F102&gt;=2.5,H102&gt;=7.482,A102&gt;=5.55),5.16,IF(AND(A102&lt;7.05,A102&gt;=6.6,B102&gt;=3.15,B102&gt;=2.95,H102&lt;16.284,G102&lt;0.865,F102&gt;=2.5,H102&gt;=7.482,A102&gt;=5.55),5.78,IF(AND(A102&gt;=7.05,A102&gt;=6.6,B102&gt;=3.15,B102&gt;=2.95,H102&lt;16.284,G102&lt;0.865,F102&gt;=2.5,H102&gt;=7.482,A102&gt;=5.55),6.1,"shouldnthappen")))))))))))))))))))))))))))))))))</f>
        <v>3.45</v>
      </c>
      <c r="Q102" s="1" t="n">
        <f aca="false">IF(AND(G102&gt;=0.422,B102&lt;3.25,F102&lt;1.5),1.25,IF(AND(G102&gt;=0.082,G102&lt;0.125,F102&gt;=1.5),6.7,IF(AND(G102&lt;0.251,G102&lt;0.422,B102&lt;3.25,F102&lt;1.5),1.38,IF(AND(G102&gt;=0.251,G102&lt;0.422,B102&lt;3.25,F102&lt;1.5),1.55,IF(AND(G102&gt;=0.385,G102&lt;0.633,B102&gt;=3.25,F102&lt;1.5),1.367,IF(AND(B102&lt;3.35,G102&gt;=0.633,B102&gt;=3.25,F102&lt;1.5),1.7,IF(AND(A102&lt;5.85,G102&lt;0.082,G102&lt;0.125,F102&gt;=1.5),4.5,IF(AND(F102&gt;=2.5,D102&lt;1.6,G102&gt;=0.125,F102&gt;=1.5),5.05,IF(AND(H102&gt;=16.774,D102&gt;=1.6,G102&gt;=0.125,F102&gt;=1.5),6.4,IF(AND(D102&gt;=0.5,G102&lt;0.385,G102&lt;0.633,B102&gt;=3.25,F102&lt;1.5),1.6,IF(AND(B102&lt;3.6,B102&gt;=3.35,G102&gt;=0.633,B102&gt;=3.25,F102&lt;1.5),1.55,IF(AND(B102&gt;=3.6,B102&gt;=3.35,G102&gt;=0.633,B102&gt;=3.25,F102&lt;1.5),1.6,IF(AND(D102&lt;1.65,A102&gt;=5.85,G102&lt;0.082,G102&lt;0.125,F102&gt;=1.5),4.7,IF(AND(A102&lt;5.3,F102&lt;2.5,D102&lt;1.6,G102&gt;=0.125,F102&gt;=1.5),3.15,IF(AND(B102&gt;=3.2,H102&lt;16.774,D102&gt;=1.6,G102&gt;=0.125,F102&gt;=1.5),5.675,IF(AND(H102&lt;11.767,D102&lt;0.5,G102&lt;0.385,G102&lt;0.633,B102&gt;=3.25,F102&lt;1.5),1.5,IF(AND(H102&gt;=11.767,D102&lt;0.5,G102&lt;0.385,G102&lt;0.633,B102&gt;=3.25,F102&lt;1.5),1.367,IF(AND(H102&lt;8.367,D102&gt;=1.65,A102&gt;=5.85,G102&lt;0.082,G102&lt;0.125,F102&gt;=1.5),5.7,IF(AND(H102&gt;=8.367,D102&gt;=1.65,A102&gt;=5.85,G102&lt;0.082,G102&lt;0.125,F102&gt;=1.5),5.575,IF(AND(A102&gt;=7.1,B102&lt;3.2,H102&lt;16.774,D102&gt;=1.6,G102&gt;=0.125,F102&gt;=1.5),6.3,IF(AND(H102&gt;=15.395,B102&lt;2.85,A102&gt;=5.3,F102&lt;2.5,D102&lt;1.6,G102&gt;=0.125,F102&gt;=1.5),4.8,IF(AND(H102&lt;8.486,B102&gt;=2.85,A102&gt;=5.3,F102&lt;2.5,D102&lt;1.6,G102&gt;=0.125,F102&gt;=1.5),3.85,IF(AND(D102&gt;=2.1,A102&lt;7.1,B102&lt;3.2,H102&lt;16.774,D102&gt;=1.6,G102&gt;=0.125,F102&gt;=1.5),5.5,IF(AND(B102&gt;=2.75,H102&lt;15.395,B102&lt;2.85,A102&gt;=5.3,F102&lt;2.5,D102&lt;1.6,G102&gt;=0.125,F102&gt;=1.5),4.489,IF(AND(H102&gt;=15.168,H102&gt;=8.486,B102&gt;=2.85,A102&gt;=5.3,F102&lt;2.5,D102&lt;1.6,G102&gt;=0.125,F102&gt;=1.5),4.7,IF(AND(G102&gt;=0.519,D102&lt;2.1,A102&lt;7.1,B102&lt;3.2,H102&lt;16.774,D102&gt;=1.6,G102&gt;=0.125,F102&gt;=1.5),4.925,IF(AND(G102&gt;=0.897,B102&lt;2.75,H102&lt;15.395,B102&lt;2.85,A102&gt;=5.3,F102&lt;2.5,D102&lt;1.6,G102&gt;=0.125,F102&gt;=1.5),4.567,IF(AND(A102&lt;5.65,H102&lt;15.168,H102&gt;=8.486,B102&gt;=2.85,A102&gt;=5.3,F102&lt;2.5,D102&lt;1.6,G102&gt;=0.125,F102&gt;=1.5),4.5,IF(AND(G102&lt;0.23,G102&lt;0.519,D102&lt;2.1,A102&lt;7.1,B102&lt;3.2,H102&lt;16.774,D102&gt;=1.6,G102&gt;=0.125,F102&gt;=1.5),5,IF(AND(A102&lt;5.9,G102&lt;0.897,B102&lt;2.75,H102&lt;15.395,B102&lt;2.85,A102&gt;=5.3,F102&lt;2.5,D102&lt;1.6,G102&gt;=0.125,F102&gt;=1.5),4.1,IF(AND(A102&gt;=5.9,G102&lt;0.897,B102&lt;2.75,H102&lt;15.395,B102&lt;2.85,A102&gt;=5.3,F102&lt;2.5,D102&lt;1.6,G102&gt;=0.125,F102&gt;=1.5),4.5,IF(AND(A102&lt;6.05,A102&gt;=5.65,H102&lt;15.168,H102&gt;=8.486,B102&gt;=2.85,A102&gt;=5.3,F102&lt;2.5,D102&lt;1.6,G102&gt;=0.125,F102&gt;=1.5),4.2,IF(AND(A102&gt;=6.05,A102&gt;=5.65,H102&lt;15.168,H102&gt;=8.486,B102&gt;=2.85,A102&gt;=5.3,F102&lt;2.5,D102&lt;1.6,G102&gt;=0.125,F102&gt;=1.5),4.35,IF(AND(D102&lt;1.95,G102&gt;=0.23,G102&lt;0.519,D102&lt;2.1,A102&lt;7.1,B102&lt;3.2,H102&lt;16.774,D102&gt;=1.6,G102&gt;=0.125,F102&gt;=1.5),5.3,IF(AND(D102&gt;=1.95,G102&gt;=0.23,G102&lt;0.519,D102&lt;2.1,A102&lt;7.1,B102&lt;3.2,H102&lt;16.774,D102&gt;=1.6,G102&gt;=0.125,F102&gt;=1.5),5.2,"shouldnthappen")))))))))))))))))))))))))))))))))))</f>
        <v>4.489</v>
      </c>
      <c r="R102" s="1" t="n">
        <f aca="false">IF(AND(G102&gt;=0.901,F102&lt;1.5),1.9,IF(AND(H102&lt;5.523,D102&lt;0.35,G102&lt;0.901,F102&lt;1.5),1,IF(AND(B102&lt;3.6,D102&gt;=0.35,G102&lt;0.901,F102&lt;1.5),1.575,IF(AND(B102&gt;=3.6,D102&gt;=0.35,G102&lt;0.901,F102&lt;1.5),1.5,IF(AND(G102&gt;=0.837,D102&lt;1.15,D102&lt;1.45,F102&gt;=1.5),3,IF(AND(G102&gt;=0.66,D102&gt;=1.15,D102&lt;1.45,F102&gt;=1.5),4,IF(AND(F102&gt;=2.5,D102&lt;1.55,D102&gt;=1.45,F102&gt;=1.5),5.025,IF(AND(F102&lt;2.5,D102&gt;=1.55,D102&gt;=1.45,F102&gt;=1.5),4.933,IF(AND(B102&lt;2.45,G102&lt;0.837,D102&lt;1.15,D102&lt;1.45,F102&gt;=1.5),3.3,IF(AND(B102&gt;=2.45,G102&lt;0.837,D102&lt;1.15,D102&lt;1.45,F102&gt;=1.5),3.86,IF(AND(B102&gt;=3.05,F102&lt;2.5,D102&lt;1.55,D102&gt;=1.45,F102&gt;=1.5),4.8,IF(AND(D102&gt;=2.45,F102&gt;=2.5,D102&gt;=1.55,D102&gt;=1.45,F102&gt;=1.5),5.875,IF(AND(H102&lt;13.187,G102&lt;0.217,H102&gt;=5.523,D102&lt;0.35,G102&lt;0.901,F102&lt;1.5),1.4,IF(AND(H102&gt;=13.187,G102&lt;0.217,H102&gt;=5.523,D102&lt;0.35,G102&lt;0.901,F102&lt;1.5),1.5,IF(AND(G102&lt;0.33,G102&gt;=0.217,H102&gt;=5.523,D102&lt;0.35,G102&lt;0.901,F102&lt;1.5),1.28,IF(AND(A102&lt;6.05,D102&lt;1.35,G102&lt;0.66,D102&gt;=1.15,D102&lt;1.45,F102&gt;=1.5),4.175,IF(AND(A102&gt;=6.05,D102&lt;1.35,G102&lt;0.66,D102&gt;=1.15,D102&lt;1.45,F102&gt;=1.5),4.3,IF(AND(A102&lt;5.65,D102&gt;=1.35,G102&lt;0.66,D102&gt;=1.15,D102&lt;1.45,F102&gt;=1.5),3.9,IF(AND(A102&gt;=5.65,D102&gt;=1.35,G102&lt;0.66,D102&gt;=1.15,D102&lt;1.45,F102&gt;=1.5),4.52,IF(AND(A102&lt;6.25,B102&lt;3.05,F102&lt;2.5,D102&lt;1.55,D102&gt;=1.45,F102&gt;=1.5),4.5,IF(AND(A102&gt;=6.25,B102&lt;3.05,F102&lt;2.5,D102&lt;1.55,D102&gt;=1.45,F102&gt;=1.5),4.675,IF(AND(A102&gt;=7.25,D102&lt;2.45,F102&gt;=2.5,D102&gt;=1.55,D102&gt;=1.45,F102&gt;=1.5),6.433,IF(AND(D102&gt;=0.25,G102&gt;=0.33,G102&gt;=0.217,H102&gt;=5.523,D102&lt;0.35,G102&lt;0.901,F102&lt;1.5),1.4,IF(AND(A102&lt;6.15,A102&lt;7.25,D102&lt;2.45,F102&gt;=2.5,D102&gt;=1.55,D102&gt;=1.45,F102&gt;=1.5),5.025,IF(AND(H102&lt;6.439,D102&lt;0.25,G102&gt;=0.33,G102&gt;=0.217,H102&gt;=5.523,D102&lt;0.35,G102&lt;0.901,F102&lt;1.5),1.5,IF(AND(H102&gt;=6.439,D102&lt;0.25,G102&gt;=0.33,G102&gt;=0.217,H102&gt;=5.523,D102&lt;0.35,G102&lt;0.901,F102&lt;1.5),1.38,IF(AND(H102&gt;=13.711,A102&gt;=6.15,A102&lt;7.25,D102&lt;2.45,F102&gt;=2.5,D102&gt;=1.55,D102&gt;=1.45,F102&gt;=1.5),5.68,IF(AND(B102&gt;=3.3,H102&lt;13.711,A102&gt;=6.15,A102&lt;7.25,D102&lt;2.45,F102&gt;=2.5,D102&gt;=1.55,D102&gt;=1.45,F102&gt;=1.5),5.6,IF(AND(G102&lt;0.093,B102&lt;3.3,H102&lt;13.711,A102&gt;=6.15,A102&lt;7.25,D102&lt;2.45,F102&gt;=2.5,D102&gt;=1.55,D102&gt;=1.45,F102&gt;=1.5),5.56,IF(AND(D102&lt;1.95,G102&gt;=0.093,B102&lt;3.3,H102&lt;13.711,A102&gt;=6.15,A102&lt;7.25,D102&lt;2.45,F102&gt;=2.5,D102&gt;=1.55,D102&gt;=1.45,F102&gt;=1.5),5.3,IF(AND(B102&lt;3.15,D102&gt;=1.95,G102&gt;=0.093,B102&lt;3.3,H102&lt;13.711,A102&gt;=6.15,A102&lt;7.25,D102&lt;2.45,F102&gt;=2.5,D102&gt;=1.55,D102&gt;=1.45,F102&gt;=1.5),5.1,IF(AND(B102&gt;=3.15,D102&gt;=1.95,G102&gt;=0.093,B102&lt;3.3,H102&lt;13.711,A102&gt;=6.15,A102&lt;7.25,D102&lt;2.45,F102&gt;=2.5,D102&gt;=1.55,D102&gt;=1.45,F102&gt;=1.5),5.15,"shouldnthappen"))))))))))))))))))))))))))))))))</f>
        <v>4.175</v>
      </c>
      <c r="S102" s="1" t="n">
        <f aca="false">IF(AND(G102&gt;=0.859,D102&gt;=0.35,F102&lt;1.5),1.9,IF(AND(D102&lt;1.75,F102&gt;=2.5,F102&gt;=1.5),4.867,IF(AND(H102&lt;8.42,A102&lt;5.05,D102&lt;0.35,F102&lt;1.5),1.42,IF(AND(H102&gt;=14.877,A102&gt;=5.05,D102&lt;0.35,F102&lt;1.5),1.3,IF(AND(B102&lt;3.35,G102&lt;0.859,D102&gt;=0.35,F102&lt;1.5),1.7,IF(AND(B102&gt;=3.35,G102&lt;0.859,D102&gt;=0.35,F102&lt;1.5),1.5,IF(AND(A102&gt;=6.05,B102&lt;2.75,F102&lt;2.5,F102&gt;=1.5),4.733,IF(AND(G102&gt;=0.68,B102&gt;=2.75,F102&lt;2.5,F102&gt;=1.5),4.025,IF(AND(H102&gt;=16.284,D102&gt;=1.75,F102&gt;=2.5,F102&gt;=1.5),6.6,IF(AND(A102&lt;4.35,H102&gt;=8.42,A102&lt;5.05,D102&lt;0.35,F102&lt;1.5),1.1,IF(AND(G102&gt;=0.948,H102&lt;14.877,A102&gt;=5.05,D102&lt;0.35,F102&lt;1.5),1.7,IF(AND(A102&lt;5.3,A102&lt;6.05,B102&lt;2.75,F102&lt;2.5,F102&gt;=1.5),3,IF(AND(H102&gt;=15.168,G102&lt;0.68,B102&gt;=2.75,F102&lt;2.5,F102&gt;=1.5),4.75,IF(AND(H102&gt;=14.005,A102&gt;=4.35,H102&gt;=8.42,A102&lt;5.05,D102&lt;0.35,F102&lt;1.5),1.375,IF(AND(A102&gt;=5.55,G102&lt;0.948,H102&lt;14.877,A102&gt;=5.05,D102&lt;0.35,F102&lt;1.5),1.7,IF(AND(H102&lt;12.363,A102&gt;=5.3,A102&lt;6.05,B102&lt;2.75,F102&lt;2.5,F102&gt;=1.5),3.825,IF(AND(H102&gt;=12.363,A102&gt;=5.3,A102&lt;6.05,B102&lt;2.75,F102&lt;2.5,F102&gt;=1.5),4.033,IF(AND(H102&gt;=14.508,H102&lt;15.168,G102&lt;0.68,B102&gt;=2.75,F102&lt;2.5,F102&gt;=1.5),4.2,IF(AND(D102&gt;=2.35,D102&gt;=2.2,H102&lt;16.284,D102&gt;=1.75,F102&gt;=2.5,F102&gt;=1.5),5.267,IF(AND(G102&lt;0.231,H102&lt;14.005,A102&gt;=4.35,H102&gt;=8.42,A102&lt;5.05,D102&lt;0.35,F102&lt;1.5),1.4,IF(AND(H102&gt;=14.494,A102&lt;5.55,G102&lt;0.948,H102&lt;14.877,A102&gt;=5.05,D102&lt;0.35,F102&lt;1.5),1.6,IF(AND(A102&lt;6.1,H102&lt;14.508,H102&lt;15.168,G102&lt;0.68,B102&gt;=2.75,F102&lt;2.5,F102&gt;=1.5),4.5,IF(AND(A102&lt;6.1,H102&lt;11.8,D102&lt;2.2,H102&lt;16.284,D102&gt;=1.75,F102&gt;=2.5,F102&gt;=1.5),4.95,IF(AND(A102&gt;=6.1,H102&lt;11.8,D102&lt;2.2,H102&lt;16.284,D102&gt;=1.75,F102&gt;=2.5,F102&gt;=1.5),5.333,IF(AND(B102&lt;2.75,H102&gt;=11.8,D102&lt;2.2,H102&lt;16.284,D102&gt;=1.75,F102&gt;=2.5,F102&gt;=1.5),5.1,IF(AND(B102&gt;=3.15,D102&lt;2.35,D102&gt;=2.2,H102&lt;16.284,D102&gt;=1.75,F102&gt;=2.5,F102&gt;=1.5),5.5,IF(AND(B102&gt;=3.35,G102&gt;=0.231,H102&lt;14.005,A102&gt;=4.35,H102&gt;=8.42,A102&lt;5.05,D102&lt;0.35,F102&lt;1.5),1.3,IF(AND(H102&lt;13.869,H102&lt;14.494,A102&lt;5.55,G102&lt;0.948,H102&lt;14.877,A102&gt;=5.05,D102&lt;0.35,F102&lt;1.5),1.5,IF(AND(H102&gt;=13.869,H102&lt;14.494,A102&lt;5.55,G102&lt;0.948,H102&lt;14.877,A102&gt;=5.05,D102&lt;0.35,F102&lt;1.5),1.4,IF(AND(G102&lt;0.636,A102&gt;=6.1,H102&lt;14.508,H102&lt;15.168,G102&lt;0.68,B102&gt;=2.75,F102&lt;2.5,F102&gt;=1.5),4.68,IF(AND(G102&gt;=0.636,A102&gt;=6.1,H102&lt;14.508,H102&lt;15.168,G102&lt;0.68,B102&gt;=2.75,F102&lt;2.5,F102&gt;=1.5),4.4,IF(AND(B102&lt;2.85,B102&gt;=2.75,H102&gt;=11.8,D102&lt;2.2,H102&lt;16.284,D102&gt;=1.75,F102&gt;=2.5,F102&gt;=1.5),6.7,IF(AND(H102&lt;10.626,B102&lt;3.15,D102&lt;2.35,D102&gt;=2.2,H102&lt;16.284,D102&gt;=1.75,F102&gt;=2.5,F102&gt;=1.5),5.1,IF(AND(H102&gt;=10.626,B102&lt;3.15,D102&lt;2.35,D102&gt;=2.2,H102&lt;16.284,D102&gt;=1.75,F102&gt;=2.5,F102&gt;=1.5),5.2,IF(AND(G102&lt;0.378,B102&lt;3.35,G102&gt;=0.231,H102&lt;14.005,A102&gt;=4.35,H102&gt;=8.42,A102&lt;5.05,D102&lt;0.35,F102&lt;1.5),1.2,IF(AND(G102&gt;=0.378,B102&lt;3.35,G102&gt;=0.231,H102&lt;14.005,A102&gt;=4.35,H102&gt;=8.42,A102&lt;5.05,D102&lt;0.35,F102&lt;1.5),1.3,IF(AND(A102&lt;6.2,B102&gt;=2.85,B102&gt;=2.75,H102&gt;=11.8,D102&lt;2.2,H102&lt;16.284,D102&gt;=1.75,F102&gt;=2.5,F102&gt;=1.5),4.9,IF(AND(G102&lt;0.388,A102&gt;=6.2,B102&gt;=2.85,B102&gt;=2.75,H102&gt;=11.8,D102&lt;2.2,H102&lt;16.284,D102&gt;=1.75,F102&gt;=2.5,F102&gt;=1.5),5.52,IF(AND(G102&gt;=0.388,A102&gt;=6.2,B102&gt;=2.85,B102&gt;=2.75,H102&gt;=11.8,D102&lt;2.2,H102&lt;16.284,D102&gt;=1.75,F102&gt;=2.5,F102&gt;=1.5),5.7,"shouldnthappen")))))))))))))))))))))))))))))))))))))))</f>
        <v>4.5</v>
      </c>
      <c r="T102" s="1" t="n">
        <f aca="false">IF(AND(D102&gt;=0.8,A102&lt;5.45),3.7,IF(AND(D102&gt;=0.35,D102&lt;0.8,A102&lt;5.45),1.56,IF(AND(G102&lt;0.164,F102&lt;2.5,A102&gt;=5.45),1.6,IF(AND(H102&gt;=16.718,F102&gt;=2.5,A102&gt;=5.45),6.4,IF(AND(G102&gt;=0.719,H102&lt;16.718,F102&gt;=2.5,A102&gt;=5.45),5.05,IF(AND(A102&lt;4.35,A102&lt;5.05,D102&lt;0.35,D102&lt;0.8,A102&lt;5.45),1.1,IF(AND(H102&gt;=14.494,A102&gt;=5.05,D102&lt;0.35,D102&lt;0.8,A102&lt;5.45),1.6,IF(AND(G102&lt;0.338,D102&lt;1.25,G102&gt;=0.164,F102&lt;2.5,A102&gt;=5.45),4.1,IF(AND(H102&lt;8.397,D102&gt;=1.25,G102&gt;=0.164,F102&lt;2.5,A102&gt;=5.45),4,IF(AND(H102&lt;11.031,H102&lt;14.494,A102&gt;=5.05,D102&lt;0.35,D102&lt;0.8,A102&lt;5.45),1.5,IF(AND(H102&gt;=11.031,H102&lt;14.494,A102&gt;=5.05,D102&lt;0.35,D102&lt;0.8,A102&lt;5.45),1.44,IF(AND(B102&lt;2.65,H102&gt;=8.397,D102&gt;=1.25,G102&gt;=0.164,F102&lt;2.5,A102&gt;=5.45),4.767,IF(AND(H102&lt;7.388,G102&lt;0.487,G102&lt;0.719,H102&lt;16.718,F102&gt;=2.5,A102&gt;=5.45),5.067,IF(AND(G102&lt;0.533,G102&gt;=0.487,G102&lt;0.719,H102&lt;16.718,F102&gt;=2.5,A102&gt;=5.45),5.8,IF(AND(G102&gt;=0.533,G102&gt;=0.487,G102&lt;0.719,H102&lt;16.718,F102&gt;=2.5,A102&gt;=5.45),5.86,IF(AND(B102&lt;3.25,A102&gt;=4.95,A102&gt;=4.35,A102&lt;5.05,D102&lt;0.35,D102&lt;0.8,A102&lt;5.45),1.2,IF(AND(A102&lt;5.6,H102&lt;11.218,G102&gt;=0.338,D102&lt;1.25,G102&gt;=0.164,F102&lt;2.5,A102&gt;=5.45),3.7,IF(AND(A102&gt;=5.6,H102&lt;11.218,G102&gt;=0.338,D102&lt;1.25,G102&gt;=0.164,F102&lt;2.5,A102&gt;=5.45),3.5,IF(AND(H102&lt;12.668,H102&gt;=11.218,G102&gt;=0.338,D102&lt;1.25,G102&gt;=0.164,F102&lt;2.5,A102&gt;=5.45),3.9,IF(AND(H102&gt;=12.668,H102&gt;=11.218,G102&gt;=0.338,D102&lt;1.25,G102&gt;=0.164,F102&lt;2.5,A102&gt;=5.45),4,IF(AND(H102&gt;=15.705,B102&gt;=2.65,H102&gt;=8.397,D102&gt;=1.25,G102&gt;=0.164,F102&lt;2.5,A102&gt;=5.45),4.8,IF(AND(B102&lt;2.75,H102&gt;=7.388,G102&lt;0.487,G102&lt;0.719,H102&lt;16.718,F102&gt;=2.5,A102&gt;=5.45),5.26,IF(AND(B102&lt;2.95,A102&lt;4.5,A102&lt;4.95,A102&gt;=4.35,A102&lt;5.05,D102&lt;0.35,D102&lt;0.8,A102&lt;5.45),1.4,IF(AND(B102&gt;=2.95,A102&lt;4.5,A102&lt;4.95,A102&gt;=4.35,A102&lt;5.05,D102&lt;0.35,D102&lt;0.8,A102&lt;5.45),1.3,IF(AND(H102&gt;=13.924,A102&gt;=4.5,A102&lt;4.95,A102&gt;=4.35,A102&lt;5.05,D102&lt;0.35,D102&lt;0.8,A102&lt;5.45),1.5,IF(AND(G102&lt;0.252,B102&gt;=3.25,A102&gt;=4.95,A102&gt;=4.35,A102&lt;5.05,D102&lt;0.35,D102&lt;0.8,A102&lt;5.45),1.4,IF(AND(G102&gt;=0.252,B102&gt;=3.25,A102&gt;=4.95,A102&gt;=4.35,A102&lt;5.05,D102&lt;0.35,D102&lt;0.8,A102&lt;5.45),1.32,IF(AND(G102&gt;=0.473,H102&lt;15.705,B102&gt;=2.65,H102&gt;=8.397,D102&gt;=1.25,G102&gt;=0.164,F102&lt;2.5,A102&gt;=5.45),4.7,IF(AND(B102&gt;=3.15,B102&gt;=2.75,H102&gt;=7.388,G102&lt;0.487,G102&lt;0.719,H102&lt;16.718,F102&gt;=2.5,A102&gt;=5.45),5.7,IF(AND(B102&lt;3.15,H102&lt;13.924,A102&gt;=4.5,A102&lt;4.95,A102&gt;=4.35,A102&lt;5.05,D102&lt;0.35,D102&lt;0.8,A102&lt;5.45),1.433,IF(AND(B102&gt;=3.15,H102&lt;13.924,A102&gt;=4.5,A102&lt;4.95,A102&gt;=4.35,A102&lt;5.05,D102&lt;0.35,D102&lt;0.8,A102&lt;5.45),1.4,IF(AND(H102&gt;=14.81,G102&lt;0.473,H102&lt;15.705,B102&gt;=2.65,H102&gt;=8.397,D102&gt;=1.25,G102&gt;=0.164,F102&lt;2.5,A102&gt;=5.45),4.2,IF(AND(A102&lt;6.65,B102&lt;3.15,B102&gt;=2.75,H102&gt;=7.388,G102&lt;0.487,G102&lt;0.719,H102&lt;16.718,F102&gt;=2.5,A102&gt;=5.45),5.6,IF(AND(A102&gt;=6.65,B102&lt;3.15,B102&gt;=2.75,H102&gt;=7.388,G102&lt;0.487,G102&lt;0.719,H102&lt;16.718,F102&gt;=2.5,A102&gt;=5.45),5.4,IF(AND(A102&lt;6.15,H102&lt;14.81,G102&lt;0.473,H102&lt;15.705,B102&gt;=2.65,H102&gt;=8.397,D102&gt;=1.25,G102&gt;=0.164,F102&lt;2.5,A102&gt;=5.45),4.5,IF(AND(A102&gt;=6.15,H102&lt;14.81,G102&lt;0.473,H102&lt;15.705,B102&gt;=2.65,H102&gt;=8.397,D102&gt;=1.25,G102&gt;=0.164,F102&lt;2.5,A102&gt;=5.45),4.4,"shouldnthappen"))))))))))))))))))))))))))))))))))))</f>
        <v>4</v>
      </c>
      <c r="U102" s="1" t="n">
        <f aca="false">IF(AND(G102&gt;=0.934,F102&lt;1.5),1.7,IF(AND(D102&lt;0.15,D102&lt;0.25,G102&lt;0.934,F102&lt;1.5),1.38,IF(AND(H102&gt;=14.379,D102&gt;=0.25,G102&lt;0.934,F102&lt;1.5),1.7,IF(AND(A102&lt;5.3,D102&lt;1.35,F102&lt;2.5,F102&gt;=1.5),3.15,IF(AND(H102&lt;7.148,D102&gt;=1.35,F102&lt;2.5,F102&gt;=1.5),3.9,IF(AND(G102&lt;0.352,A102&lt;6.15,F102&gt;=2.5,F102&gt;=1.5),4.5,IF(AND(G102&gt;=0.352,A102&lt;6.15,F102&gt;=2.5,F102&gt;=1.5),4.92,IF(AND(B102&lt;2.85,A102&gt;=6.15,F102&gt;=2.5,F102&gt;=1.5),6.2,IF(AND(D102&gt;=0.45,H102&lt;14.379,D102&gt;=0.25,G102&lt;0.934,F102&lt;1.5),1.65,IF(AND(G102&gt;=0.857,A102&gt;=5.3,D102&lt;1.35,F102&lt;2.5,F102&gt;=1.5),4.3,IF(AND(A102&gt;=7.25,B102&gt;=2.85,A102&gt;=6.15,F102&gt;=2.5,F102&gt;=1.5),6.425,IF(AND(H102&lt;9.499,A102&lt;5.05,D102&gt;=0.15,D102&lt;0.25,G102&lt;0.934,F102&lt;1.5),1.4,IF(AND(A102&gt;=5.45,A102&gt;=5.05,D102&gt;=0.15,D102&lt;0.25,G102&lt;0.934,F102&lt;1.5),1.3,IF(AND(B102&gt;=4.15,D102&lt;0.45,H102&lt;14.379,D102&gt;=0.25,G102&lt;0.934,F102&lt;1.5),1.5,IF(AND(A102&gt;=5.75,G102&lt;0.857,A102&gt;=5.3,D102&lt;1.35,F102&lt;2.5,F102&gt;=1.5),4.02,IF(AND(A102&lt;6.65,G102&lt;0.333,H102&gt;=7.148,D102&gt;=1.35,F102&lt;2.5,F102&gt;=1.5),4.475,IF(AND(A102&gt;=6.65,G102&lt;0.333,H102&gt;=7.148,D102&gt;=1.35,F102&lt;2.5,F102&gt;=1.5),4.8,IF(AND(D102&gt;=1.45,G102&gt;=0.333,H102&gt;=7.148,D102&gt;=1.35,F102&lt;2.5,F102&gt;=1.5),4.85,IF(AND(G102&gt;=0.861,A102&lt;7.25,B102&gt;=2.85,A102&gt;=6.15,F102&gt;=2.5,F102&gt;=1.5),5.2,IF(AND(G102&lt;0.571,H102&gt;=9.499,A102&lt;5.05,D102&gt;=0.15,D102&lt;0.25,G102&lt;0.934,F102&lt;1.5),1.2,IF(AND(G102&gt;=0.571,H102&gt;=9.499,A102&lt;5.05,D102&gt;=0.15,D102&lt;0.25,G102&lt;0.934,F102&lt;1.5),1.3,IF(AND(H102&lt;9.283,A102&lt;5.45,A102&gt;=5.05,D102&gt;=0.15,D102&lt;0.25,G102&lt;0.934,F102&lt;1.5),1.5,IF(AND(H102&gt;=9.283,A102&lt;5.45,A102&gt;=5.05,D102&gt;=0.15,D102&lt;0.25,G102&lt;0.934,F102&lt;1.5),1.425,IF(AND(A102&lt;4.9,B102&lt;4.15,D102&lt;0.45,H102&lt;14.379,D102&gt;=0.25,G102&lt;0.934,F102&lt;1.5),1.4,IF(AND(A102&gt;=4.9,B102&lt;4.15,D102&lt;0.45,H102&lt;14.379,D102&gt;=0.25,G102&lt;0.934,F102&lt;1.5),1.325,IF(AND(G102&lt;0.572,A102&lt;5.75,G102&lt;0.857,A102&gt;=5.3,D102&lt;1.35,F102&lt;2.5,F102&gt;=1.5),3.65,IF(AND(G102&gt;=0.572,A102&lt;5.75,G102&lt;0.857,A102&gt;=5.3,D102&lt;1.35,F102&lt;2.5,F102&gt;=1.5),3.9,IF(AND(A102&lt;6.75,D102&lt;1.45,G102&gt;=0.333,H102&gt;=7.148,D102&gt;=1.35,F102&lt;2.5,F102&gt;=1.5),4.4,IF(AND(A102&gt;=6.75,D102&lt;1.45,G102&gt;=0.333,H102&gt;=7.148,D102&gt;=1.35,F102&lt;2.5,F102&gt;=1.5),4.78,IF(AND(A102&lt;6.6,B102&lt;3.25,G102&lt;0.861,A102&lt;7.25,B102&gt;=2.85,A102&gt;=6.15,F102&gt;=2.5,F102&gt;=1.5),5.333,IF(AND(H102&lt;11.461,B102&gt;=3.25,G102&lt;0.861,A102&lt;7.25,B102&gt;=2.85,A102&gt;=6.15,F102&gt;=2.5,F102&gt;=1.5),6.025,IF(AND(H102&gt;=11.461,B102&gt;=3.25,G102&lt;0.861,A102&lt;7.25,B102&gt;=2.85,A102&gt;=6.15,F102&gt;=2.5,F102&gt;=1.5),5.667,IF(AND(H102&gt;=14.564,A102&gt;=6.6,B102&lt;3.25,G102&lt;0.861,A102&lt;7.25,B102&gt;=2.85,A102&gt;=6.15,F102&gt;=2.5,F102&gt;=1.5),5.4,IF(AND(D102&gt;=2.35,H102&lt;14.564,A102&gt;=6.6,B102&lt;3.25,G102&lt;0.861,A102&lt;7.25,B102&gt;=2.85,A102&gt;=6.15,F102&gt;=2.5,F102&gt;=1.5),5.6,IF(AND(A102&lt;6.85,D102&lt;2.35,H102&lt;14.564,A102&gt;=6.6,B102&lt;3.25,G102&lt;0.861,A102&lt;7.25,B102&gt;=2.85,A102&gt;=6.15,F102&gt;=2.5,F102&gt;=1.5),5.9,IF(AND(A102&gt;=6.85,D102&lt;2.35,H102&lt;14.564,A102&gt;=6.6,B102&lt;3.25,G102&lt;0.861,A102&lt;7.25,B102&gt;=2.85,A102&gt;=6.15,F102&gt;=2.5,F102&gt;=1.5),5.78,"shouldnthappen"))))))))))))))))))))))))))))))))))))</f>
        <v>3.65</v>
      </c>
      <c r="V102" s="1" t="n">
        <f aca="false">IF(AND(H102&lt;5.748,A102&lt;5.05,D102&lt;0.75),1,IF(AND(B102&lt;3.15,H102&gt;=5.748,A102&lt;5.05,D102&lt;0.75),1.475,IF(AND(G102&gt;=0.801,D102&lt;0.25,A102&gt;=5.05,D102&lt;0.75),1.7,IF(AND(D102&gt;=0.45,D102&gt;=0.25,A102&gt;=5.05,D102&lt;0.75),1.7,IF(AND(B102&lt;2.35,F102&lt;2.5,B102&lt;2.75,D102&gt;=0.75),4.16,IF(AND(D102&lt;1.75,F102&gt;=2.5,B102&lt;2.75,D102&gt;=0.75),4.875,IF(AND(D102&gt;=1.75,F102&gt;=2.5,B102&lt;2.75,D102&gt;=0.75),5.333,IF(AND(H102&gt;=16.284,D102&gt;=1.55,B102&gt;=2.75,D102&gt;=0.75),6.6,IF(AND(H102&gt;=14.144,B102&gt;=3.15,H102&gt;=5.748,A102&lt;5.05,D102&lt;0.75),1.3,IF(AND(A102&lt;5.45,G102&lt;0.801,D102&lt;0.25,A102&gt;=5.05,D102&lt;0.75),1.5,IF(AND(A102&gt;=5.45,G102&lt;0.801,D102&lt;0.25,A102&gt;=5.05,D102&lt;0.75),1.34,IF(AND(B102&lt;3.75,D102&lt;0.45,D102&gt;=0.25,A102&gt;=5.05,D102&lt;0.75),1.467,IF(AND(B102&gt;=3.75,D102&lt;0.45,D102&gt;=0.25,A102&gt;=5.05,D102&lt;0.75),1.767,IF(AND(G102&gt;=0.896,B102&gt;=2.35,F102&lt;2.5,B102&lt;2.75,D102&gt;=0.75),4.9,IF(AND(H102&lt;15.504,D102&lt;1.35,D102&lt;1.55,B102&gt;=2.75,D102&gt;=0.75),4.2,IF(AND(H102&gt;=15.504,D102&lt;1.35,D102&lt;1.55,B102&gt;=2.75,D102&gt;=0.75),4.6,IF(AND(H102&lt;9.767,D102&gt;=1.35,D102&lt;1.55,B102&gt;=2.75,D102&gt;=0.75),5.1,IF(AND(A102&lt;4.5,H102&lt;14.144,B102&gt;=3.15,H102&gt;=5.748,A102&lt;5.05,D102&lt;0.75),1.3,IF(AND(A102&gt;=4.5,H102&lt;14.144,B102&gt;=3.15,H102&gt;=5.748,A102&lt;5.05,D102&lt;0.75),1.4,IF(AND(D102&gt;=1.15,G102&lt;0.896,B102&gt;=2.35,F102&lt;2.5,B102&lt;2.75,D102&gt;=0.75),4.04,IF(AND(B102&lt;2.9,H102&gt;=9.767,D102&gt;=1.35,D102&lt;1.55,B102&gt;=2.75,D102&gt;=0.75),4.8,IF(AND(D102&lt;1.7,A102&gt;=7.05,H102&lt;16.284,D102&gt;=1.55,B102&gt;=2.75,D102&gt;=0.75),5.8,IF(AND(D102&gt;=1.7,A102&gt;=7.05,H102&lt;16.284,D102&gt;=1.55,B102&gt;=2.75,D102&gt;=0.75),6.3,IF(AND(B102&lt;2.45,D102&lt;1.15,G102&lt;0.896,B102&gt;=2.35,F102&lt;2.5,B102&lt;2.75,D102&gt;=0.75),3.767,IF(AND(B102&gt;=2.45,D102&lt;1.15,G102&lt;0.896,B102&gt;=2.35,F102&lt;2.5,B102&lt;2.75,D102&gt;=0.75),3.167,IF(AND(B102&gt;=3.15,B102&gt;=2.9,H102&gt;=9.767,D102&gt;=1.35,D102&lt;1.55,B102&gt;=2.75,D102&gt;=0.75),4.7,IF(AND(D102&lt;1.9,D102&lt;2.05,A102&lt;7.05,H102&lt;16.284,D102&gt;=1.55,B102&gt;=2.75,D102&gt;=0.75),4.82,IF(AND(D102&gt;=1.9,D102&lt;2.05,A102&lt;7.05,H102&lt;16.284,D102&gt;=1.55,B102&gt;=2.75,D102&gt;=0.75),5.067,IF(AND(H102&lt;12.721,B102&lt;3.15,B102&gt;=2.9,H102&gt;=9.767,D102&gt;=1.35,D102&lt;1.55,B102&gt;=2.75,D102&gt;=0.75),4.5,IF(AND(H102&gt;=12.721,B102&lt;3.15,B102&gt;=2.9,H102&gt;=9.767,D102&gt;=1.35,D102&lt;1.55,B102&gt;=2.75,D102&gt;=0.75),4.433,IF(AND(H102&lt;9.525,G102&lt;0.364,D102&gt;=2.05,A102&lt;7.05,H102&lt;16.284,D102&gt;=1.55,B102&gt;=2.75,D102&gt;=0.75),5.1,IF(AND(A102&lt;6.25,G102&gt;=0.364,D102&gt;=2.05,A102&lt;7.05,H102&lt;16.284,D102&gt;=1.55,B102&gt;=2.75,D102&gt;=0.75),5.4,IF(AND(H102&lt;10.898,H102&gt;=9.525,G102&lt;0.364,D102&gt;=2.05,A102&lt;7.05,H102&lt;16.284,D102&gt;=1.55,B102&gt;=2.75,D102&gt;=0.75),5.6,IF(AND(H102&lt;8.711,A102&gt;=6.25,G102&gt;=0.364,D102&gt;=2.05,A102&lt;7.05,H102&lt;16.284,D102&gt;=1.55,B102&gt;=2.75,D102&gt;=0.75),5.7,IF(AND(H102&gt;=8.711,A102&gt;=6.25,G102&gt;=0.364,D102&gt;=2.05,A102&lt;7.05,H102&lt;16.284,D102&gt;=1.55,B102&gt;=2.75,D102&gt;=0.75),5.84,IF(AND(D102&lt;2.2,H102&gt;=10.898,H102&gt;=9.525,G102&lt;0.364,D102&gt;=2.05,A102&lt;7.05,H102&lt;16.284,D102&gt;=1.55,B102&gt;=2.75,D102&gt;=0.75),5.4,IF(AND(D102&gt;=2.2,H102&gt;=10.898,H102&gt;=9.525,G102&lt;0.364,D102&gt;=2.05,A102&lt;7.05,H102&lt;16.284,D102&gt;=1.55,B102&gt;=2.75,D102&gt;=0.75),5.3,"shouldnthappen")))))))))))))))))))))))))))))))))))))</f>
        <v>4.2</v>
      </c>
      <c r="W102" s="1" t="n">
        <f aca="false">IF(AND(H102&lt;6.926,D102&gt;=0.35,D102&lt;0.8),1.9,IF(AND(H102&gt;=6.926,D102&gt;=0.35,D102&lt;0.8),1.533,IF(AND(H102&lt;13.492,A102&lt;4.75,D102&lt;0.35,D102&lt;0.8),1.1,IF(AND(H102&gt;=13.492,A102&lt;4.75,D102&lt;0.35,D102&lt;0.8),1.375,IF(AND(B102&lt;2.75,A102&gt;=5.85,F102&lt;2.5,D102&gt;=0.8),4.833,IF(AND(B102&lt;3.3,A102&gt;=7.05,F102&gt;=2.5,D102&gt;=0.8),5.8,IF(AND(B102&gt;=3.3,A102&gt;=7.05,F102&gt;=2.5,D102&gt;=0.8),6.325,IF(AND(D102&gt;=0.25,A102&lt;5.05,A102&gt;=4.75,D102&lt;0.35,D102&lt;0.8),1.3,IF(AND(B102&lt;3.6,A102&gt;=5.05,A102&gt;=4.75,D102&lt;0.35,D102&lt;0.8),1.4,IF(AND(H102&lt;10.194,G102&lt;0.412,A102&lt;5.85,F102&lt;2.5,D102&gt;=0.8),4.133,IF(AND(H102&gt;=10.194,G102&lt;0.412,A102&lt;5.85,F102&lt;2.5,D102&gt;=0.8),4.5,IF(AND(A102&lt;5.35,G102&gt;=0.412,A102&lt;5.85,F102&lt;2.5,D102&gt;=0.8),3.15,IF(AND(A102&lt;6.2,B102&gt;=2.75,A102&gt;=5.85,F102&lt;2.5,D102&gt;=0.8),4.3,IF(AND(H102&lt;5.767,A102&lt;6.2,A102&lt;7.05,F102&gt;=2.5,D102&gt;=0.8),4.5,IF(AND(G102&gt;=0.861,A102&gt;=6.2,A102&lt;7.05,F102&gt;=2.5,D102&gt;=0.8),5.2,IF(AND(B102&lt;3.15,D102&lt;0.25,A102&lt;5.05,A102&gt;=4.75,D102&lt;0.35,D102&lt;0.8),1.55,IF(AND(A102&lt;5.45,B102&gt;=3.6,A102&gt;=5.05,A102&gt;=4.75,D102&lt;0.35,D102&lt;0.8),1.5,IF(AND(A102&gt;=5.45,B102&gt;=3.6,A102&gt;=5.05,A102&gt;=4.75,D102&lt;0.35,D102&lt;0.8),1.4,IF(AND(G102&gt;=0.772,A102&gt;=5.35,G102&gt;=0.412,A102&lt;5.85,F102&lt;2.5,D102&gt;=0.8),3.9,IF(AND(D102&gt;=1.45,A102&gt;=6.2,B102&gt;=2.75,A102&gt;=5.85,F102&lt;2.5,D102&gt;=0.8),4.775,IF(AND(G102&lt;0.5,H102&gt;=5.767,A102&lt;6.2,A102&lt;7.05,F102&gt;=2.5,D102&gt;=0.8),5.1,IF(AND(G102&gt;=0.5,H102&gt;=5.767,A102&lt;6.2,A102&lt;7.05,F102&gt;=2.5,D102&gt;=0.8),4.95,IF(AND(B102&gt;=3.25,G102&lt;0.861,A102&gt;=6.2,A102&lt;7.05,F102&gt;=2.5,D102&gt;=0.8),5.75,IF(AND(A102&lt;4.95,B102&gt;=3.15,D102&lt;0.25,A102&lt;5.05,A102&gt;=4.75,D102&lt;0.35,D102&lt;0.8),1.4,IF(AND(A102&lt;5.65,G102&lt;0.772,A102&gt;=5.35,G102&gt;=0.412,A102&lt;5.85,F102&lt;2.5,D102&gt;=0.8),3.6,IF(AND(A102&gt;=5.65,G102&lt;0.772,A102&gt;=5.35,G102&gt;=0.412,A102&lt;5.85,F102&lt;2.5,D102&gt;=0.8),3.5,IF(AND(B102&gt;=3.15,D102&lt;1.45,A102&gt;=6.2,B102&gt;=2.75,A102&gt;=5.85,F102&lt;2.5,D102&gt;=0.8),4.7,IF(AND(A102&gt;=6.65,B102&lt;3.25,G102&lt;0.861,A102&gt;=6.2,A102&lt;7.05,F102&gt;=2.5,D102&gt;=0.8),5.567,IF(AND(H102&lt;9.499,A102&gt;=4.95,B102&gt;=3.15,D102&lt;0.25,A102&lt;5.05,A102&gt;=4.75,D102&lt;0.35,D102&lt;0.8),1.4,IF(AND(H102&gt;=9.499,A102&gt;=4.95,B102&gt;=3.15,D102&lt;0.25,A102&lt;5.05,A102&gt;=4.75,D102&lt;0.35,D102&lt;0.8),1.2,IF(AND(G102&lt;0.765,B102&lt;3.15,D102&lt;1.45,A102&gt;=6.2,B102&gt;=2.75,A102&gt;=5.85,F102&lt;2.5,D102&gt;=0.8),4.4,IF(AND(G102&gt;=0.765,B102&lt;3.15,D102&lt;1.45,A102&gt;=6.2,B102&gt;=2.75,A102&gt;=5.85,F102&lt;2.5,D102&gt;=0.8),4.6,IF(AND(H102&lt;10.667,A102&lt;6.65,B102&lt;3.25,G102&lt;0.861,A102&gt;=6.2,A102&lt;7.05,F102&gt;=2.5,D102&gt;=0.8),5.167,IF(AND(G102&lt;0.627,H102&gt;=10.667,A102&lt;6.65,B102&lt;3.25,G102&lt;0.861,A102&gt;=6.2,A102&lt;7.05,F102&gt;=2.5,D102&gt;=0.8),5.64,IF(AND(G102&gt;=0.627,H102&gt;=10.667,A102&lt;6.65,B102&lt;3.25,G102&lt;0.861,A102&gt;=6.2,A102&lt;7.05,F102&gt;=2.5,D102&gt;=0.8),5.1,"shouldnthappen")))))))))))))))))))))))))))))))))))</f>
        <v>4.133</v>
      </c>
      <c r="X102" s="1" t="n">
        <f aca="false">IF(AND(B102&lt;3.05,H102&lt;6.697,A102&lt;5.45),4.1,IF(AND(B102&gt;=3.05,H102&lt;6.697,A102&lt;5.45),1.48,IF(AND(D102&lt;0.7,A102&lt;5.9,A102&gt;=5.45),1.4,IF(AND(A102&lt;4.35,B102&lt;3.3,H102&gt;=6.697,A102&lt;5.45),1.1,IF(AND(G102&lt;0.372,D102&gt;=0.7,A102&lt;5.9,A102&gt;=5.45),4.36,IF(AND(A102&gt;=4.9,A102&gt;=4.35,B102&lt;3.3,H102&gt;=6.697,A102&lt;5.45),1.6,IF(AND(H102&gt;=14.171,A102&lt;5.15,B102&gt;=3.3,H102&gt;=6.697,A102&lt;5.45),1.6,IF(AND(G102&lt;0.451,A102&gt;=5.15,B102&gt;=3.3,H102&gt;=6.697,A102&lt;5.45),1.367,IF(AND(G102&gt;=0.451,A102&gt;=5.15,B102&gt;=3.3,H102&gt;=6.697,A102&lt;5.45),1.5,IF(AND(G102&lt;0.332,D102&lt;1.45,F102&lt;2.5,A102&gt;=5.9,A102&gt;=5.45),4.35,IF(AND(A102&lt;6.15,D102&gt;=1.45,F102&lt;2.5,A102&gt;=5.9,A102&gt;=5.45),5.1,IF(AND(D102&gt;=2.4,G102&lt;0.432,F102&gt;=2.5,A102&gt;=5.9,A102&gt;=5.45),5.78,IF(AND(A102&lt;6.15,G102&gt;=0.432,F102&gt;=2.5,A102&gt;=5.9,A102&gt;=5.45),4.9,IF(AND(B102&lt;3.1,A102&lt;4.9,A102&gt;=4.35,B102&lt;3.3,H102&gt;=6.697,A102&lt;5.45),1.4,IF(AND(B102&gt;=3.1,A102&lt;4.9,A102&gt;=4.35,B102&lt;3.3,H102&gt;=6.697,A102&lt;5.45),1.3,IF(AND(G102&lt;0.343,H102&lt;14.171,A102&lt;5.15,B102&gt;=3.3,H102&gt;=6.697,A102&lt;5.45),1.433,IF(AND(G102&gt;=0.343,H102&lt;14.171,A102&lt;5.15,B102&gt;=3.3,H102&gt;=6.697,A102&lt;5.45),1.525,IF(AND(D102&lt;1.05,B102&lt;2.55,G102&gt;=0.372,D102&gt;=0.7,A102&lt;5.9,A102&gt;=5.45),3.7,IF(AND(H102&lt;10.596,B102&gt;=2.55,G102&gt;=0.372,D102&gt;=0.7,A102&lt;5.9,A102&gt;=5.45),3.525,IF(AND(H102&gt;=10.596,B102&gt;=2.55,G102&gt;=0.372,D102&gt;=0.7,A102&lt;5.9,A102&gt;=5.45),3.9,IF(AND(H102&lt;14.314,G102&gt;=0.332,D102&lt;1.45,F102&lt;2.5,A102&gt;=5.9,A102&gt;=5.45),4.4,IF(AND(H102&gt;=14.314,G102&gt;=0.332,D102&lt;1.45,F102&lt;2.5,A102&gt;=5.9,A102&gt;=5.45),4.7,IF(AND(H102&lt;13.906,A102&gt;=6.15,D102&gt;=1.45,F102&lt;2.5,A102&gt;=5.9,A102&gt;=5.45),4.675,IF(AND(H102&gt;=13.906,A102&gt;=6.15,D102&gt;=1.45,F102&lt;2.5,A102&gt;=5.9,A102&gt;=5.45),4.9,IF(AND(G102&lt;0.093,D102&lt;2.4,G102&lt;0.432,F102&gt;=2.5,A102&gt;=5.9,A102&gt;=5.45),5.6,IF(AND(B102&lt;2.95,A102&gt;=6.15,G102&gt;=0.432,F102&gt;=2.5,A102&gt;=5.9,A102&gt;=5.45),5.86,IF(AND(A102&lt;5.55,D102&gt;=1.05,B102&lt;2.55,G102&gt;=0.372,D102&gt;=0.7,A102&lt;5.9,A102&gt;=5.45),4,IF(AND(A102&gt;=5.55,D102&gt;=1.05,B102&lt;2.55,G102&gt;=0.372,D102&gt;=0.7,A102&lt;5.9,A102&gt;=5.45),3.9,IF(AND(D102&lt;1.7,G102&gt;=0.093,D102&lt;2.4,G102&lt;0.432,F102&gt;=2.5,A102&gt;=5.9,A102&gt;=5.45),5.05,IF(AND(G102&gt;=0.774,B102&gt;=2.95,A102&gt;=6.15,G102&gt;=0.432,F102&gt;=2.5,A102&gt;=5.9,A102&gt;=5.45),5.3,IF(AND(G102&gt;=0.312,D102&gt;=1.7,G102&gt;=0.093,D102&lt;2.4,G102&lt;0.432,F102&gt;=2.5,A102&gt;=5.9,A102&gt;=5.45),5.4,IF(AND(D102&lt;2.45,G102&lt;0.774,B102&gt;=2.95,A102&gt;=6.15,G102&gt;=0.432,F102&gt;=2.5,A102&gt;=5.9,A102&gt;=5.45),5.66,IF(AND(D102&gt;=2.45,G102&lt;0.774,B102&gt;=2.95,A102&gt;=6.15,G102&gt;=0.432,F102&gt;=2.5,A102&gt;=5.9,A102&gt;=5.45),6,IF(AND(G102&gt;=0.301,G102&lt;0.312,D102&gt;=1.7,G102&gt;=0.093,D102&lt;2.4,G102&lt;0.432,F102&gt;=2.5,A102&gt;=5.9,A102&gt;=5.45),5.1,IF(AND(A102&lt;6.45,G102&lt;0.301,G102&lt;0.312,D102&gt;=1.7,G102&gt;=0.093,D102&lt;2.4,G102&lt;0.432,F102&gt;=2.5,A102&gt;=5.9,A102&gt;=5.45),5.3,IF(AND(A102&gt;=6.45,G102&lt;0.301,G102&lt;0.312,D102&gt;=1.7,G102&gt;=0.093,D102&lt;2.4,G102&lt;0.432,F102&gt;=2.5,A102&gt;=5.9,A102&gt;=5.45),5.2,"shouldnthappen"))))))))))))))))))))))))))))))))))))</f>
        <v>4.36</v>
      </c>
      <c r="Y102" s="1" t="n">
        <f aca="false">IF(AND(H102&lt;6.51,F102&lt;1.5),1.8,IF(AND(H102&gt;=16.674,F102&gt;=1.5),6.533,IF(AND(D102&gt;=0.45,H102&gt;=6.51,F102&lt;1.5),1.667,IF(AND(H102&gt;=13.805,G102&lt;0.154,H102&lt;16.674,F102&gt;=1.5),6.7,IF(AND(D102&lt;0.15,A102&lt;5.05,D102&lt;0.45,H102&gt;=6.51,F102&lt;1.5),1.4,IF(AND(H102&gt;=13.586,A102&gt;=5.05,D102&lt;0.45,H102&gt;=6.51,F102&lt;1.5),1.3,IF(AND(F102&lt;2.5,H102&lt;13.805,G102&lt;0.154,H102&lt;16.674,F102&gt;=1.5),4.6,IF(AND(H102&lt;8.929,D102&lt;1.35,G102&gt;=0.154,H102&lt;16.674,F102&gt;=1.5),3.64,IF(AND(G102&lt;0.05,H102&lt;13.586,A102&gt;=5.05,D102&lt;0.45,H102&gt;=6.51,F102&lt;1.5),1.4,IF(AND(G102&gt;=0.107,F102&gt;=2.5,H102&lt;13.805,G102&lt;0.154,H102&lt;16.674,F102&gt;=1.5),5.3,IF(AND(B102&gt;=2.75,H102&gt;=8.929,D102&lt;1.35,G102&gt;=0.154,H102&lt;16.674,F102&gt;=1.5),4.433,IF(AND(D102&gt;=1.55,F102&lt;2.5,D102&gt;=1.35,G102&gt;=0.154,H102&lt;16.674,F102&gt;=1.5),4.975,IF(AND(H102&lt;6.93,F102&gt;=2.5,D102&gt;=1.35,G102&gt;=0.154,H102&lt;16.674,F102&gt;=1.5),4.5,IF(AND(H102&lt;12.675,G102&lt;0.217,D102&gt;=0.15,A102&lt;5.05,D102&lt;0.45,H102&gt;=6.51,F102&lt;1.5),1.4,IF(AND(H102&gt;=12.675,G102&lt;0.217,D102&gt;=0.15,A102&lt;5.05,D102&lt;0.45,H102&gt;=6.51,F102&lt;1.5),1.5,IF(AND(A102&lt;4.65,G102&gt;=0.217,D102&gt;=0.15,A102&lt;5.05,D102&lt;0.45,H102&gt;=6.51,F102&lt;1.5),1.35,IF(AND(D102&lt;0.25,G102&gt;=0.05,H102&lt;13.586,A102&gt;=5.05,D102&lt;0.45,H102&gt;=6.51,F102&lt;1.5),1.467,IF(AND(D102&gt;=0.25,G102&gt;=0.05,H102&lt;13.586,A102&gt;=5.05,D102&lt;0.45,H102&gt;=6.51,F102&lt;1.5),1.5,IF(AND(H102&lt;9.15,G102&lt;0.107,F102&gt;=2.5,H102&lt;13.805,G102&lt;0.154,H102&lt;16.674,F102&gt;=1.5),5.7,IF(AND(H102&gt;=9.15,G102&lt;0.107,F102&gt;=2.5,H102&lt;13.805,G102&lt;0.154,H102&lt;16.674,F102&gt;=1.5),5.6,IF(AND(G102&lt;0.404,B102&lt;2.75,H102&gt;=8.929,D102&lt;1.35,G102&gt;=0.154,H102&lt;16.674,F102&gt;=1.5),4.15,IF(AND(G102&gt;=0.404,B102&lt;2.75,H102&gt;=8.929,D102&lt;1.35,G102&gt;=0.154,H102&lt;16.674,F102&gt;=1.5),3.9,IF(AND(A102&gt;=6.75,D102&lt;1.55,F102&lt;2.5,D102&gt;=1.35,G102&gt;=0.154,H102&lt;16.674,F102&gt;=1.5),4.82,IF(AND(D102&lt;0.25,A102&gt;=4.65,G102&gt;=0.217,D102&gt;=0.15,A102&lt;5.05,D102&lt;0.45,H102&gt;=6.51,F102&lt;1.5),1.325,IF(AND(D102&gt;=0.25,A102&gt;=4.65,G102&gt;=0.217,D102&gt;=0.15,A102&lt;5.05,D102&lt;0.45,H102&gt;=6.51,F102&lt;1.5),1.3,IF(AND(A102&lt;6.55,A102&lt;6.75,D102&lt;1.55,F102&lt;2.5,D102&gt;=1.35,G102&gt;=0.154,H102&lt;16.674,F102&gt;=1.5),4.575,IF(AND(A102&gt;=6.55,A102&lt;6.75,D102&lt;1.55,F102&lt;2.5,D102&gt;=1.35,G102&gt;=0.154,H102&lt;16.674,F102&gt;=1.5),4.4,IF(AND(B102&lt;2.9,D102&lt;2.05,H102&gt;=6.93,F102&gt;=2.5,D102&gt;=1.35,G102&gt;=0.154,H102&lt;16.674,F102&gt;=1.5),5.05,IF(AND(H102&lt;8.884,D102&gt;=2.05,H102&gt;=6.93,F102&gt;=2.5,D102&gt;=1.35,G102&gt;=0.154,H102&lt;16.674,F102&gt;=1.5),5.1,IF(AND(H102&lt;13.711,B102&gt;=2.9,D102&lt;2.05,H102&gt;=6.93,F102&gt;=2.5,D102&gt;=1.35,G102&gt;=0.154,H102&lt;16.674,F102&gt;=1.5),5,IF(AND(H102&gt;=13.711,B102&gt;=2.9,D102&lt;2.05,H102&gt;=6.93,F102&gt;=2.5,D102&gt;=1.35,G102&gt;=0.154,H102&lt;16.674,F102&gt;=1.5),5.8,IF(AND(B102&lt;3.15,H102&gt;=8.884,D102&gt;=2.05,H102&gt;=6.93,F102&gt;=2.5,D102&gt;=1.35,G102&gt;=0.154,H102&lt;16.674,F102&gt;=1.5),5.56,IF(AND(B102&gt;=3.15,H102&gt;=8.884,D102&gt;=2.05,H102&gt;=6.93,F102&gt;=2.5,D102&gt;=1.35,G102&gt;=0.154,H102&lt;16.674,F102&gt;=1.5),5.9,"shouldnthappen")))))))))))))))))))))))))))))))))</f>
        <v>3.64</v>
      </c>
      <c r="Z102" s="1" t="n">
        <f aca="false">IF(AND(F102&gt;=2,B102&gt;=3.35),5.6,IF(AND(A102&lt;6.65,H102&gt;=15.076,B102&lt;3.35),4.8,IF(AND(A102&gt;=6.65,H102&gt;=15.076,B102&lt;3.35),6.15,IF(AND(H102&lt;6.542,F102&lt;2,B102&gt;=3.35),1.767,IF(AND(G102&gt;=0.653,D102&lt;0.75,H102&lt;15.076,B102&lt;3.35),1.55,IF(AND(D102&lt;0.15,G102&lt;0.653,D102&lt;0.75,H102&lt;15.076,B102&lt;3.35),1.1,IF(AND(G102&lt;0.356,A102&lt;5.05,H102&gt;=6.542,F102&lt;2,B102&gt;=3.35),1.4,IF(AND(G102&gt;=0.356,A102&lt;5.05,H102&gt;=6.542,F102&lt;2,B102&gt;=3.35),1.3,IF(AND(G102&gt;=0.566,A102&gt;=5.05,H102&gt;=6.542,F102&lt;2,B102&gt;=3.35),1.6,IF(AND(B102&gt;=3.1,D102&gt;=0.15,G102&lt;0.653,D102&lt;0.75,H102&lt;15.076,B102&lt;3.35),1.367,IF(AND(B102&gt;=2.65,D102&lt;1.45,B102&lt;2.75,D102&gt;=0.75,H102&lt;15.076,B102&lt;3.35),3.96,IF(AND(G102&lt;0.352,D102&gt;=1.45,B102&lt;2.75,D102&gt;=0.75,H102&lt;15.076,B102&lt;3.35),4.5,IF(AND(D102&gt;=1.35,A102&lt;6.2,B102&gt;=2.75,D102&gt;=0.75,H102&lt;15.076,B102&lt;3.35),4.733,IF(AND(A102&lt;4.7,B102&lt;3.1,D102&gt;=0.15,G102&lt;0.653,D102&lt;0.75,H102&lt;15.076,B102&lt;3.35),1.36,IF(AND(A102&gt;=4.7,B102&lt;3.1,D102&gt;=0.15,G102&lt;0.653,D102&lt;0.75,H102&lt;15.076,B102&lt;3.35),1.6,IF(AND(A102&lt;5.2,B102&lt;2.65,D102&lt;1.45,B102&lt;2.75,D102&gt;=0.75,H102&lt;15.076,B102&lt;3.35),3.3,IF(AND(A102&lt;6.5,G102&gt;=0.352,D102&gt;=1.45,B102&lt;2.75,D102&gt;=0.75,H102&lt;15.076,B102&lt;3.35),5,IF(AND(A102&gt;=6.5,G102&gt;=0.352,D102&gt;=1.45,B102&lt;2.75,D102&gt;=0.75,H102&lt;15.076,B102&lt;3.35),5.8,IF(AND(H102&lt;8.486,D102&lt;1.35,A102&lt;6.2,B102&gt;=2.75,D102&gt;=0.75,H102&lt;15.076,B102&lt;3.35),3.975,IF(AND(G102&lt;0.187,F102&lt;2.5,A102&gt;=6.2,B102&gt;=2.75,D102&gt;=0.75,H102&lt;15.076,B102&lt;3.35),5,IF(AND(G102&gt;=0.187,F102&lt;2.5,A102&gt;=6.2,B102&gt;=2.75,D102&gt;=0.75,H102&lt;15.076,B102&lt;3.35),4.525,IF(AND(A102&gt;=7.25,F102&gt;=2.5,A102&gt;=6.2,B102&gt;=2.75,D102&gt;=0.75,H102&lt;15.076,B102&lt;3.35),6.5,IF(AND(G102&lt;0.185,B102&lt;3.6,G102&lt;0.566,A102&gt;=5.05,H102&gt;=6.542,F102&lt;2,B102&gt;=3.35),1.45,IF(AND(G102&gt;=0.185,B102&lt;3.6,G102&lt;0.566,A102&gt;=5.05,H102&gt;=6.542,F102&lt;2,B102&gt;=3.35),1.34,IF(AND(G102&lt;0.13,B102&gt;=3.6,G102&lt;0.566,A102&gt;=5.05,H102&gt;=6.542,F102&lt;2,B102&gt;=3.35),1.45,IF(AND(G102&gt;=0.13,B102&gt;=3.6,G102&lt;0.566,A102&gt;=5.05,H102&gt;=6.542,F102&lt;2,B102&gt;=3.35),1.5,IF(AND(D102&lt;1.05,A102&gt;=5.2,B102&lt;2.65,D102&lt;1.45,B102&lt;2.75,D102&gt;=0.75,H102&lt;15.076,B102&lt;3.35),3.5,IF(AND(D102&gt;=1.05,A102&gt;=5.2,B102&lt;2.65,D102&lt;1.45,B102&lt;2.75,D102&gt;=0.75,H102&lt;15.076,B102&lt;3.35),3.94,IF(AND(H102&lt;10.983,H102&gt;=8.486,D102&lt;1.35,A102&lt;6.2,B102&gt;=2.75,D102&gt;=0.75,H102&lt;15.076,B102&lt;3.35),4.38,IF(AND(H102&gt;=10.983,H102&gt;=8.486,D102&lt;1.35,A102&lt;6.2,B102&gt;=2.75,D102&gt;=0.75,H102&lt;15.076,B102&lt;3.35),4.1,IF(AND(B102&gt;=3.25,A102&lt;7.25,F102&gt;=2.5,A102&gt;=6.2,B102&gt;=2.75,D102&gt;=0.75,H102&lt;15.076,B102&lt;3.35),5.7,IF(AND(B102&lt;2.95,B102&lt;3.25,A102&lt;7.25,F102&gt;=2.5,A102&gt;=6.2,B102&gt;=2.75,D102&gt;=0.75,H102&lt;15.076,B102&lt;3.35),5.6,IF(AND(H102&gt;=13.711,B102&gt;=2.95,B102&lt;3.25,A102&lt;7.25,F102&gt;=2.5,A102&gt;=6.2,B102&gt;=2.75,D102&gt;=0.75,H102&lt;15.076,B102&lt;3.35),5.8,IF(AND(A102&gt;=6.8,H102&lt;13.711,B102&gt;=2.95,B102&lt;3.25,A102&lt;7.25,F102&gt;=2.5,A102&gt;=6.2,B102&gt;=2.75,D102&gt;=0.75,H102&lt;15.076,B102&lt;3.35),5.1,IF(AND(H102&lt;12.921,A102&lt;6.8,H102&lt;13.711,B102&gt;=2.95,B102&lt;3.25,A102&lt;7.25,F102&gt;=2.5,A102&gt;=6.2,B102&gt;=2.75,D102&gt;=0.75,H102&lt;15.076,B102&lt;3.35),5.34,IF(AND(H102&gt;=12.921,A102&lt;6.8,H102&lt;13.711,B102&gt;=2.95,B102&lt;3.25,A102&lt;7.25,F102&gt;=2.5,A102&gt;=6.2,B102&gt;=2.75,D102&gt;=0.75,H102&lt;15.076,B102&lt;3.35),5.133,"shouldnthappen"))))))))))))))))))))))))))))))))))))</f>
        <v>3.975</v>
      </c>
      <c r="AA102" s="1" t="n">
        <f aca="false">IF(AND(D102&gt;=0.45,A102&lt;5.05,D102&lt;0.8),1.6,IF(AND(D102&gt;=0.45,A102&gt;=5.05,D102&lt;0.8),1.7,IF(AND(H102&gt;=16.244,F102&gt;=2.5,D102&gt;=0.8),6.533,IF(AND(A102&lt;4.35,D102&lt;0.45,A102&lt;5.05,D102&lt;0.8),1.1,IF(AND(H102&gt;=14.877,D102&lt;0.45,A102&gt;=5.05,D102&lt;0.8),1.3,IF(AND(D102&gt;=1.4,A102&lt;5.65,F102&lt;2.5,D102&gt;=0.8),4.5,IF(AND(A102&gt;=7.25,H102&lt;16.244,F102&gt;=2.5,D102&gt;=0.8),6.5,IF(AND(A102&gt;=4.75,A102&gt;=4.35,D102&lt;0.45,A102&lt;5.05,D102&lt;0.8),1.35,IF(AND(A102&lt;5.3,D102&lt;1.4,A102&lt;5.65,F102&lt;2.5,D102&gt;=0.8),3.1,IF(AND(A102&gt;=6.8,A102&gt;=6.55,A102&gt;=5.65,F102&lt;2.5,D102&gt;=0.8),4.9,IF(AND(H102&lt;5.767,A102&lt;7.25,H102&lt;16.244,F102&gt;=2.5,D102&gt;=0.8),4.5,IF(AND(G102&gt;=0.522,A102&lt;4.75,A102&gt;=4.35,D102&lt;0.45,A102&lt;5.05,D102&lt;0.8),1.2,IF(AND(G102&gt;=0.948,D102&lt;0.35,H102&lt;14.877,D102&lt;0.45,A102&gt;=5.05,D102&lt;0.8),1.7,IF(AND(H102&lt;13.089,D102&gt;=0.35,H102&lt;14.877,D102&lt;0.45,A102&gt;=5.05,D102&lt;0.8),1.5,IF(AND(H102&gt;=13.089,D102&gt;=0.35,H102&lt;14.877,D102&lt;0.45,A102&gt;=5.05,D102&lt;0.8),1.3,IF(AND(B102&gt;=2.95,A102&gt;=5.3,D102&lt;1.4,A102&lt;5.65,F102&lt;2.5,D102&gt;=0.8),4.1,IF(AND(H102&lt;9.181,A102&lt;6.05,A102&lt;6.55,A102&gt;=5.65,F102&lt;2.5,D102&gt;=0.8),5.1,IF(AND(H102&gt;=9.181,A102&lt;6.05,A102&lt;6.55,A102&gt;=5.65,F102&lt;2.5,D102&gt;=0.8),4.3,IF(AND(G102&gt;=0.867,A102&gt;=6.05,A102&lt;6.55,A102&gt;=5.65,F102&lt;2.5,D102&gt;=0.8),4.9,IF(AND(B102&lt;3.05,A102&lt;6.8,A102&gt;=6.55,A102&gt;=5.65,F102&lt;2.5,D102&gt;=0.8),5,IF(AND(B102&gt;=3.05,A102&lt;6.8,A102&gt;=6.55,A102&gt;=5.65,F102&lt;2.5,D102&gt;=0.8),4.55,IF(AND(H102&gt;=14.144,G102&lt;0.522,A102&lt;4.75,A102&gt;=4.35,D102&lt;0.45,A102&lt;5.05,D102&lt;0.8),1.3,IF(AND(B102&lt;2.7,B102&lt;2.95,A102&gt;=5.3,D102&lt;1.4,A102&lt;5.65,F102&lt;2.5,D102&gt;=0.8),3.78,IF(AND(B102&gt;=2.7,B102&lt;2.95,A102&gt;=5.3,D102&lt;1.4,A102&lt;5.65,F102&lt;2.5,D102&gt;=0.8),3.6,IF(AND(G102&lt;0.638,G102&lt;0.867,A102&gt;=6.05,A102&lt;6.55,A102&gt;=5.65,F102&lt;2.5,D102&gt;=0.8),4.433,IF(AND(G102&gt;=0.638,G102&lt;0.867,A102&gt;=6.05,A102&lt;6.55,A102&gt;=5.65,F102&lt;2.5,D102&gt;=0.8),4,IF(AND(A102&lt;6.35,H102&lt;11.146,H102&gt;=5.767,A102&lt;7.25,H102&lt;16.244,F102&gt;=2.5,D102&gt;=0.8),5.1,IF(AND(A102&lt;4.5,H102&lt;14.144,G102&lt;0.522,A102&lt;4.75,A102&gt;=4.35,D102&lt;0.45,A102&lt;5.05,D102&lt;0.8),1.35,IF(AND(A102&gt;=4.5,H102&lt;14.144,G102&lt;0.522,A102&lt;4.75,A102&gt;=4.35,D102&lt;0.45,A102&lt;5.05,D102&lt;0.8),1.4,IF(AND(A102&lt;5.15,B102&lt;3.75,G102&lt;0.948,D102&lt;0.35,H102&lt;14.877,D102&lt;0.45,A102&gt;=5.05,D102&lt;0.8),1.4,IF(AND(A102&gt;=5.15,B102&lt;3.75,G102&lt;0.948,D102&lt;0.35,H102&lt;14.877,D102&lt;0.45,A102&gt;=5.05,D102&lt;0.8),1.5,IF(AND(G102&lt;0.112,B102&gt;=3.75,G102&lt;0.948,D102&lt;0.35,H102&lt;14.877,D102&lt;0.45,A102&gt;=5.05,D102&lt;0.8),1.5,IF(AND(G102&gt;=0.112,B102&gt;=3.75,G102&lt;0.948,D102&lt;0.35,H102&lt;14.877,D102&lt;0.45,A102&gt;=5.05,D102&lt;0.8),1.6,IF(AND(G102&lt;0.075,A102&gt;=6.35,H102&lt;11.146,H102&gt;=5.767,A102&lt;7.25,H102&lt;16.244,F102&gt;=2.5,D102&gt;=0.8),5.5,IF(AND(G102&gt;=0.075,A102&gt;=6.35,H102&lt;11.146,H102&gt;=5.767,A102&lt;7.25,H102&lt;16.244,F102&gt;=2.5,D102&gt;=0.8),5.24,IF(AND(B102&lt;2.95,D102&lt;1.9,H102&gt;=11.146,H102&gt;=5.767,A102&lt;7.25,H102&lt;16.244,F102&gt;=2.5,D102&gt;=0.8),5.65,IF(AND(B102&gt;=2.95,D102&lt;1.9,H102&gt;=11.146,H102&gt;=5.767,A102&lt;7.25,H102&lt;16.244,F102&gt;=2.5,D102&gt;=0.8),5.8,IF(AND(H102&lt;13.42,D102&gt;=1.9,H102&gt;=11.146,H102&gt;=5.767,A102&lt;7.25,H102&lt;16.244,F102&gt;=2.5,D102&gt;=0.8),5.6,IF(AND(H102&gt;=13.42,D102&gt;=1.9,H102&gt;=11.146,H102&gt;=5.767,A102&lt;7.25,H102&lt;16.244,F102&gt;=2.5,D102&gt;=0.8),5.34,"shouldnthappen")))))))))))))))))))))))))))))))))))))))</f>
        <v>5.1</v>
      </c>
      <c r="AB102" s="1" t="n">
        <f aca="false">IF(AND(D102&gt;=0.35,F102&lt;1.5),1.5,IF(AND(F102&lt;2.5,D102&gt;=1.55,F102&gt;=1.5),4.85,IF(AND(H102&lt;8.308,D102&lt;0.15,D102&lt;0.35,F102&lt;1.5),1.5,IF(AND(H102&gt;=8.308,D102&lt;0.15,D102&lt;0.35,F102&lt;1.5),1.4,IF(AND(H102&lt;5.523,D102&gt;=0.15,D102&lt;0.35,F102&lt;1.5),1,IF(AND(G102&lt;0.572,H102&lt;10.688,D102&lt;1.55,F102&gt;=1.5),3.75,IF(AND(B102&gt;=3.5,F102&gt;=2.5,D102&gt;=1.55,F102&gt;=1.5),6.3,IF(AND(A102&gt;=5.65,G102&gt;=0.572,H102&lt;10.688,D102&lt;1.55,F102&gt;=1.5),4.45,IF(AND(B102&gt;=2.85,A102&lt;6.15,H102&gt;=10.688,D102&lt;1.55,F102&gt;=1.5),4.35,IF(AND(H102&gt;=16.284,B102&lt;3.5,F102&gt;=2.5,D102&gt;=1.55,F102&gt;=1.5),6.6,IF(AND(G102&gt;=0.241,G102&lt;0.338,H102&gt;=5.523,D102&gt;=0.15,D102&lt;0.35,F102&lt;1.5),1.25,IF(AND(A102&lt;5.05,G102&gt;=0.338,H102&gt;=5.523,D102&gt;=0.15,D102&lt;0.35,F102&lt;1.5),1.35,IF(AND(B102&lt;2.7,A102&lt;5.65,G102&gt;=0.572,H102&lt;10.688,D102&lt;1.55,F102&gt;=1.5),4,IF(AND(B102&gt;=2.7,A102&lt;5.65,G102&gt;=0.572,H102&lt;10.688,D102&lt;1.55,F102&gt;=1.5),3.6,IF(AND(B102&lt;2.45,B102&lt;2.85,A102&lt;6.15,H102&gt;=10.688,D102&lt;1.55,F102&gt;=1.5),3.7,IF(AND(A102&lt;6.25,B102&lt;2.85,A102&gt;=6.15,H102&gt;=10.688,D102&lt;1.55,F102&gt;=1.5),4.5,IF(AND(A102&gt;=6.25,B102&lt;2.85,A102&gt;=6.15,H102&gt;=10.688,D102&lt;1.55,F102&gt;=1.5),4.86,IF(AND(D102&gt;=1.45,B102&gt;=2.85,A102&gt;=6.15,H102&gt;=10.688,D102&lt;1.55,F102&gt;=1.5),4.8,IF(AND(H102&lt;8.202,H102&lt;16.284,B102&lt;3.5,F102&gt;=2.5,D102&gt;=1.55,F102&gt;=1.5),5.7,IF(AND(A102&gt;=5.1,G102&lt;0.241,G102&lt;0.338,H102&gt;=5.523,D102&gt;=0.15,D102&lt;0.35,F102&lt;1.5),1.5,IF(AND(B102&gt;=3.75,A102&gt;=5.05,G102&gt;=0.338,H102&gt;=5.523,D102&gt;=0.15,D102&lt;0.35,F102&lt;1.5),1.6,IF(AND(A102&lt;5.7,B102&gt;=2.45,B102&lt;2.85,A102&lt;6.15,H102&gt;=10.688,D102&lt;1.55,F102&gt;=1.5),3.9,IF(AND(A102&gt;=5.7,B102&gt;=2.45,B102&lt;2.85,A102&lt;6.15,H102&gt;=10.688,D102&lt;1.55,F102&gt;=1.5),4.02,IF(AND(H102&lt;13.654,D102&lt;1.45,B102&gt;=2.85,A102&gt;=6.15,H102&gt;=10.688,D102&lt;1.55,F102&gt;=1.5),4.333,IF(AND(H102&gt;=13.654,D102&lt;1.45,B102&gt;=2.85,A102&gt;=6.15,H102&gt;=10.688,D102&lt;1.55,F102&gt;=1.5),4.54,IF(AND(A102&lt;6.15,H102&gt;=8.202,H102&lt;16.284,B102&lt;3.5,F102&gt;=2.5,D102&gt;=1.55,F102&gt;=1.5),5,IF(AND(H102&lt;13.924,A102&lt;5.1,G102&lt;0.241,G102&lt;0.338,H102&gt;=5.523,D102&gt;=0.15,D102&lt;0.35,F102&lt;1.5),1.4,IF(AND(H102&gt;=13.924,A102&lt;5.1,G102&lt;0.241,G102&lt;0.338,H102&gt;=5.523,D102&gt;=0.15,D102&lt;0.35,F102&lt;1.5),1.5,IF(AND(D102&lt;0.25,B102&lt;3.75,A102&gt;=5.05,G102&gt;=0.338,H102&gt;=5.523,D102&gt;=0.15,D102&lt;0.35,F102&lt;1.5),1.5,IF(AND(D102&gt;=0.25,B102&lt;3.75,A102&gt;=5.05,G102&gt;=0.338,H102&gt;=5.523,D102&gt;=0.15,D102&lt;0.35,F102&lt;1.5),1.4,IF(AND(H102&lt;8.884,B102&gt;=3.05,A102&gt;=6.15,H102&gt;=8.202,H102&lt;16.284,B102&lt;3.5,F102&gt;=2.5,D102&gt;=1.55,F102&gt;=1.5),5.1,IF(AND(A102&lt;6.45,G102&lt;0.368,B102&lt;3.05,A102&gt;=6.15,H102&gt;=8.202,H102&lt;16.284,B102&lt;3.5,F102&gt;=2.5,D102&gt;=1.55,F102&gt;=1.5),5.525,IF(AND(A102&gt;=6.45,G102&lt;0.368,B102&lt;3.05,A102&gt;=6.15,H102&gt;=8.202,H102&lt;16.284,B102&lt;3.5,F102&gt;=2.5,D102&gt;=1.55,F102&gt;=1.5),5.35,IF(AND(D102&lt;2.25,G102&gt;=0.368,B102&lt;3.05,A102&gt;=6.15,H102&gt;=8.202,H102&lt;16.284,B102&lt;3.5,F102&gt;=2.5,D102&gt;=1.55,F102&gt;=1.5),5.8,IF(AND(D102&gt;=2.25,G102&gt;=0.368,B102&lt;3.05,A102&gt;=6.15,H102&gt;=8.202,H102&lt;16.284,B102&lt;3.5,F102&gt;=2.5,D102&gt;=1.55,F102&gt;=1.5),5.2,IF(AND(H102&lt;10.257,H102&gt;=8.884,B102&gt;=3.05,A102&gt;=6.15,H102&gt;=8.202,H102&lt;16.284,B102&lt;3.5,F102&gt;=2.5,D102&gt;=1.55,F102&gt;=1.5),5.9,IF(AND(H102&gt;=10.257,H102&gt;=8.884,B102&gt;=3.05,A102&gt;=6.15,H102&gt;=8.202,H102&lt;16.284,B102&lt;3.5,F102&gt;=2.5,D102&gt;=1.55,F102&gt;=1.5),5.48,"shouldnthappen")))))))))))))))))))))))))))))))))))))</f>
        <v>3.75</v>
      </c>
      <c r="AC102" s="1" t="n">
        <f aca="false">IF(AND(H102&lt;5.748,A102&lt;5.05,D102&lt;0.8),1,IF(AND(B102&lt;3.35,A102&gt;=5.05,D102&lt;0.8),1.7,IF(AND(A102&lt;5.85,G102&lt;0.154,D102&gt;=0.8),4.5,IF(AND(D102&gt;=0.45,H102&gt;=5.748,A102&lt;5.05,D102&lt;0.8),1.6,IF(AND(G102&gt;=0.934,B102&gt;=3.35,A102&gt;=5.05,D102&lt;0.8),1.7,IF(AND(D102&lt;2.1,A102&gt;=5.85,G102&lt;0.154,D102&gt;=0.8),6.15,IF(AND(D102&gt;=2.1,A102&gt;=5.85,G102&lt;0.154,D102&gt;=0.8),5.5,IF(AND(A102&lt;6.1,D102&gt;=1.55,G102&gt;=0.154,D102&gt;=0.8),5,IF(AND(H102&gt;=14.379,G102&lt;0.934,B102&gt;=3.35,A102&gt;=5.05,D102&lt;0.8),1.58,IF(AND(G102&lt;0.379,A102&gt;=6.1,D102&gt;=1.55,G102&gt;=0.154,D102&gt;=0.8),5.42,IF(AND(H102&lt;13.924,G102&lt;0.227,D102&lt;0.45,H102&gt;=5.748,A102&lt;5.05,D102&lt;0.8),1.4,IF(AND(H102&gt;=13.924,G102&lt;0.227,D102&lt;0.45,H102&gt;=5.748,A102&lt;5.05,D102&lt;0.8),1.5,IF(AND(B102&lt;3.1,G102&gt;=0.227,D102&lt;0.45,H102&gt;=5.748,A102&lt;5.05,D102&lt;0.8),1.1,IF(AND(G102&lt;0.13,H102&lt;14.379,G102&lt;0.934,B102&gt;=3.35,A102&gt;=5.05,D102&lt;0.8),1.4,IF(AND(D102&lt;1.05,A102&lt;5.65,D102&lt;1.35,D102&lt;1.55,G102&gt;=0.154,D102&gt;=0.8),3.7,IF(AND(D102&lt;1.25,A102&gt;=5.65,D102&lt;1.35,D102&lt;1.55,G102&gt;=0.154,D102&gt;=0.8),4.06,IF(AND(D102&gt;=1.25,A102&gt;=5.65,D102&lt;1.35,D102&lt;1.55,G102&gt;=0.154,D102&gt;=0.8),4.425,IF(AND(H102&lt;13.654,D102&lt;1.45,D102&gt;=1.35,D102&lt;1.55,G102&gt;=0.154,D102&gt;=0.8),4.275,IF(AND(G102&lt;0.259,D102&gt;=1.45,D102&gt;=1.35,D102&lt;1.55,G102&gt;=0.154,D102&gt;=0.8),5.1,IF(AND(B102&lt;2.95,G102&gt;=0.379,A102&gt;=6.1,D102&gt;=1.55,G102&gt;=0.154,D102&gt;=0.8),6.3,IF(AND(B102&lt;3.25,B102&gt;=3.1,G102&gt;=0.227,D102&lt;0.45,H102&gt;=5.748,A102&lt;5.05,D102&lt;0.8),1.3,IF(AND(B102&gt;=3.25,B102&gt;=3.1,G102&gt;=0.227,D102&lt;0.45,H102&gt;=5.748,A102&lt;5.05,D102&lt;0.8),1.4,IF(AND(H102&gt;=13.372,G102&gt;=0.13,H102&lt;14.379,G102&lt;0.934,B102&gt;=3.35,A102&gt;=5.05,D102&lt;0.8),1.4,IF(AND(H102&lt;6.69,D102&gt;=1.05,A102&lt;5.65,D102&lt;1.35,D102&lt;1.55,G102&gt;=0.154,D102&gt;=0.8),4.033,IF(AND(H102&gt;=6.69,D102&gt;=1.05,A102&lt;5.65,D102&lt;1.35,D102&lt;1.55,G102&gt;=0.154,D102&gt;=0.8),3.88,IF(AND(B102&lt;2.85,H102&gt;=13.654,D102&lt;1.45,D102&gt;=1.35,D102&lt;1.55,G102&gt;=0.154,D102&gt;=0.8),4.8,IF(AND(B102&gt;=2.85,H102&gt;=13.654,D102&lt;1.45,D102&gt;=1.35,D102&lt;1.55,G102&gt;=0.154,D102&gt;=0.8),4.7,IF(AND(H102&lt;11.681,G102&gt;=0.259,D102&gt;=1.45,D102&gt;=1.35,D102&lt;1.55,G102&gt;=0.154,D102&gt;=0.8),4.85,IF(AND(H102&gt;=11.681,G102&gt;=0.259,D102&gt;=1.45,D102&gt;=1.35,D102&lt;1.55,G102&gt;=0.154,D102&gt;=0.8),4.633,IF(AND(A102&lt;6.25,B102&gt;=2.95,G102&gt;=0.379,A102&gt;=6.1,D102&gt;=1.55,G102&gt;=0.154,D102&gt;=0.8),5.4,IF(AND(D102&lt;0.3,H102&lt;13.372,G102&gt;=0.13,H102&lt;14.379,G102&lt;0.934,B102&gt;=3.35,A102&gt;=5.05,D102&lt;0.8),1.475,IF(AND(D102&gt;=0.3,H102&lt;13.372,G102&gt;=0.13,H102&lt;14.379,G102&lt;0.934,B102&gt;=3.35,A102&gt;=5.05,D102&lt;0.8),1.5,IF(AND(B102&lt;3.15,A102&gt;=6.25,B102&gt;=2.95,G102&gt;=0.379,A102&gt;=6.1,D102&gt;=1.55,G102&gt;=0.154,D102&gt;=0.8),5.7,IF(AND(B102&gt;=3.15,A102&gt;=6.25,B102&gt;=2.95,G102&gt;=0.379,A102&gt;=6.1,D102&gt;=1.55,G102&gt;=0.154,D102&gt;=0.8),5.933,"shouldnthappen"))))))))))))))))))))))))))))))))))</f>
        <v>4.425</v>
      </c>
      <c r="AD102" s="1" t="n">
        <f aca="false">IF(AND(H102&lt;6.621,A102&lt;4.95,D102&lt;0.8),1,IF(AND(H102&lt;14.144,H102&gt;=6.621,A102&lt;4.95,D102&lt;0.8),1.4,IF(AND(H102&gt;=14.144,H102&gt;=6.621,A102&lt;4.95,D102&lt;0.8),1.3,IF(AND(G102&lt;0.13,B102&gt;=3.85,A102&gt;=4.95,D102&lt;0.8),1.3,IF(AND(G102&gt;=0.13,B102&gt;=3.85,A102&gt;=4.95,D102&lt;0.8),1.425,IF(AND(A102&gt;=6.05,B102&lt;2.75,D102&lt;1.55,D102&gt;=0.8),4.9,IF(AND(A102&gt;=7.3,G102&lt;0.119,D102&gt;=1.55,D102&gt;=0.8),6.7,IF(AND(H102&lt;6.555,D102&lt;0.25,B102&lt;3.85,A102&gt;=4.95,D102&lt;0.8),1.7,IF(AND(B102&lt;3.4,D102&gt;=0.25,B102&lt;3.85,A102&gt;=4.95,D102&lt;0.8),1.7,IF(AND(B102&gt;=3.4,D102&gt;=0.25,B102&lt;3.85,A102&gt;=4.95,D102&lt;0.8),1.6,IF(AND(A102&lt;5.05,A102&lt;6.05,B102&lt;2.75,D102&lt;1.55,D102&gt;=0.8),3.3,IF(AND(B102&lt;2.85,D102&lt;1.35,B102&gt;=2.75,D102&lt;1.55,D102&gt;=0.8),4.5,IF(AND(H102&lt;12.206,D102&gt;=1.35,B102&gt;=2.75,D102&lt;1.55,D102&gt;=0.8),4.7,IF(AND(H102&gt;=12.206,D102&gt;=1.35,B102&gt;=2.75,D102&lt;1.55,D102&gt;=0.8),4.52,IF(AND(G102&lt;0.024,A102&lt;7.3,G102&lt;0.119,D102&gt;=1.55,D102&gt;=0.8),5.7,IF(AND(G102&gt;=0.024,A102&lt;7.3,G102&lt;0.119,D102&gt;=1.55,D102&gt;=0.8),5.6,IF(AND(F102&lt;2.5,G102&lt;0.417,G102&gt;=0.119,D102&gt;=1.55,D102&gt;=0.8),5.05,IF(AND(B102&lt;3.15,H102&gt;=6.555,D102&lt;0.25,B102&lt;3.85,A102&gt;=4.95,D102&lt;0.8),1.6,IF(AND(G102&lt;0.356,A102&gt;=5.05,A102&lt;6.05,B102&lt;2.75,D102&lt;1.55,D102&gt;=0.8),4.12,IF(AND(A102&lt;5.65,B102&gt;=2.85,D102&lt;1.35,B102&gt;=2.75,D102&lt;1.55,D102&gt;=0.8),3.6,IF(AND(B102&lt;3.15,F102&gt;=2.5,G102&lt;0.417,G102&gt;=0.119,D102&gt;=1.55,D102&gt;=0.8),5.18,IF(AND(B102&gt;=3.15,F102&gt;=2.5,G102&lt;0.417,G102&gt;=0.119,D102&gt;=1.55,D102&gt;=0.8),5.3,IF(AND(D102&lt;1.7,A102&lt;6.95,G102&gt;=0.417,G102&gt;=0.119,D102&gt;=1.55,D102&gt;=0.8),4.7,IF(AND(A102&lt;7.25,A102&gt;=6.95,G102&gt;=0.417,G102&gt;=0.119,D102&gt;=1.55,D102&gt;=0.8),5.8,IF(AND(A102&gt;=7.25,A102&gt;=6.95,G102&gt;=0.417,G102&gt;=0.119,D102&gt;=1.55,D102&gt;=0.8),6.333,IF(AND(H102&lt;8.594,B102&gt;=3.15,H102&gt;=6.555,D102&lt;0.25,B102&lt;3.85,A102&gt;=4.95,D102&lt;0.8),1.4,IF(AND(H102&gt;=8.594,B102&gt;=3.15,H102&gt;=6.555,D102&lt;0.25,B102&lt;3.85,A102&gt;=4.95,D102&lt;0.8),1.5,IF(AND(H102&gt;=11.218,G102&gt;=0.356,A102&gt;=5.05,A102&lt;6.05,B102&lt;2.75,D102&lt;1.55,D102&gt;=0.8),3.925,IF(AND(A102&gt;=6.5,A102&gt;=5.65,B102&gt;=2.85,D102&lt;1.35,B102&gt;=2.75,D102&lt;1.55,D102&gt;=0.8),4.6,IF(AND(H102&lt;8.602,H102&lt;11.218,G102&gt;=0.356,A102&gt;=5.05,A102&lt;6.05,B102&lt;2.75,D102&lt;1.55,D102&gt;=0.8),3.95,IF(AND(H102&gt;=8.602,H102&lt;11.218,G102&gt;=0.356,A102&gt;=5.05,A102&lt;6.05,B102&lt;2.75,D102&lt;1.55,D102&gt;=0.8),3.75,IF(AND(H102&lt;10.129,A102&lt;6.5,A102&gt;=5.65,B102&gt;=2.85,D102&lt;1.35,B102&gt;=2.75,D102&lt;1.55,D102&gt;=0.8),4.2,IF(AND(H102&gt;=10.129,A102&lt;6.5,A102&gt;=5.65,B102&gt;=2.85,D102&lt;1.35,B102&gt;=2.75,D102&lt;1.55,D102&gt;=0.8),4.267,IF(AND(D102&lt;2.2,B102&lt;3.05,D102&gt;=1.7,A102&lt;6.95,G102&gt;=0.417,G102&gt;=0.119,D102&gt;=1.55,D102&gt;=0.8),5.3,IF(AND(D102&gt;=2.2,B102&lt;3.05,D102&gt;=1.7,A102&lt;6.95,G102&gt;=0.417,G102&gt;=0.119,D102&gt;=1.55,D102&gt;=0.8),5.133,IF(AND(D102&lt;2.45,B102&gt;=3.05,D102&gt;=1.7,A102&lt;6.95,G102&gt;=0.417,G102&gt;=0.119,D102&gt;=1.55,D102&gt;=0.8),5.6,IF(AND(D102&gt;=2.45,B102&gt;=3.05,D102&gt;=1.7,A102&lt;6.95,G102&gt;=0.417,G102&gt;=0.119,D102&gt;=1.55,D102&gt;=0.8),6,"shouldnthappen")))))))))))))))))))))))))))))))))))))</f>
        <v>4.5</v>
      </c>
      <c r="AE102" s="1" t="n">
        <f aca="false">IF(AND(G102&lt;0.123,D102&gt;=0.25,D102&lt;0.75),1.3,IF(AND(H102&gt;=16.774,D102&gt;=1.75,D102&gt;=0.75),6.4,IF(AND(B102&lt;3.4,A102&lt;4.8,D102&lt;0.25,D102&lt;0.75),1.22,IF(AND(B102&gt;=3.4,A102&lt;4.8,D102&lt;0.25,D102&lt;0.75),1,IF(AND(A102&gt;=5.45,A102&gt;=4.8,D102&lt;0.25,D102&lt;0.75),1.367,IF(AND(H102&gt;=10.688,D102&lt;1.35,D102&lt;1.75,D102&gt;=0.75),4.2,IF(AND(A102&lt;5.3,D102&gt;=1.35,D102&lt;1.75,D102&gt;=0.75),4.05,IF(AND(G102&gt;=0.857,H102&lt;16.774,D102&gt;=1.75,D102&gt;=0.75),5.02,IF(AND(H102&lt;6.089,A102&lt;5.45,A102&gt;=4.8,D102&lt;0.25,D102&lt;0.75),1.7,IF(AND(G102&lt;0.184,D102&lt;0.35,G102&gt;=0.123,D102&gt;=0.25,D102&lt;0.75),1.7,IF(AND(G102&gt;=0.184,D102&lt;0.35,G102&gt;=0.123,D102&gt;=0.25,D102&lt;0.75),1.48,IF(AND(A102&lt;5.25,D102&gt;=0.35,G102&gt;=0.123,D102&gt;=0.25,D102&lt;0.75),1.75,IF(AND(A102&gt;=5.25,D102&gt;=0.35,G102&gt;=0.123,D102&gt;=0.25,D102&lt;0.75),1.5,IF(AND(A102&lt;5.3,H102&lt;10.688,D102&lt;1.35,D102&lt;1.75,D102&gt;=0.75),3.15,IF(AND(H102&lt;9.474,A102&gt;=5.3,D102&gt;=1.35,D102&lt;1.75,D102&gt;=0.75),4.95,IF(AND(G102&gt;=0.779,G102&lt;0.857,H102&lt;16.774,D102&gt;=1.75,D102&gt;=0.75),6,IF(AND(G102&lt;0.05,H102&gt;=6.089,A102&lt;5.45,A102&gt;=4.8,D102&lt;0.25,D102&lt;0.75),1.4,IF(AND(H102&lt;6.69,A102&gt;=5.3,H102&lt;10.688,D102&lt;1.35,D102&lt;1.75,D102&gt;=0.75),4.033,IF(AND(H102&gt;=6.69,A102&gt;=5.3,H102&lt;10.688,D102&lt;1.35,D102&lt;1.75,D102&gt;=0.75),3.733,IF(AND(B102&lt;2.5,H102&gt;=9.474,A102&gt;=5.3,D102&gt;=1.35,D102&lt;1.75,D102&gt;=0.75),4.5,IF(AND(D102&gt;=2.45,G102&lt;0.779,G102&lt;0.857,H102&lt;16.774,D102&gt;=1.75,D102&gt;=0.75),6,IF(AND(B102&gt;=3.75,G102&gt;=0.05,H102&gt;=6.089,A102&lt;5.45,A102&gt;=4.8,D102&lt;0.25,D102&lt;0.75),1.6,IF(AND(H102&lt;13.695,B102&gt;=2.5,H102&gt;=9.474,A102&gt;=5.3,D102&gt;=1.35,D102&lt;1.75,D102&gt;=0.75),4.567,IF(AND(G102&gt;=0.654,D102&lt;2.45,G102&lt;0.779,G102&lt;0.857,H102&lt;16.774,D102&gt;=1.75,D102&gt;=0.75),4.9,IF(AND(G102&gt;=0.73,B102&lt;3.75,G102&gt;=0.05,H102&gt;=6.089,A102&lt;5.45,A102&gt;=4.8,D102&lt;0.25,D102&lt;0.75),1.4,IF(AND(A102&lt;6.65,H102&gt;=13.695,B102&gt;=2.5,H102&gt;=9.474,A102&gt;=5.3,D102&gt;=1.35,D102&lt;1.75,D102&gt;=0.75),4.4,IF(AND(A102&gt;=6.65,H102&gt;=13.695,B102&gt;=2.5,H102&gt;=9.474,A102&gt;=5.3,D102&gt;=1.35,D102&lt;1.75,D102&gt;=0.75),4.84,IF(AND(B102&lt;2.75,G102&lt;0.654,D102&lt;2.45,G102&lt;0.779,G102&lt;0.857,H102&lt;16.774,D102&gt;=1.75,D102&gt;=0.75),5.2,IF(AND(H102&lt;9.524,G102&lt;0.73,B102&lt;3.75,G102&gt;=0.05,H102&gt;=6.089,A102&lt;5.45,A102&gt;=4.8,D102&lt;0.25,D102&lt;0.75),1.5,IF(AND(H102&gt;=9.524,G102&lt;0.73,B102&lt;3.75,G102&gt;=0.05,H102&gt;=6.089,A102&lt;5.45,A102&gt;=4.8,D102&lt;0.25,D102&lt;0.75),1.4,IF(AND(H102&gt;=13.644,B102&gt;=2.75,G102&lt;0.654,D102&lt;2.45,G102&lt;0.779,G102&lt;0.857,H102&lt;16.774,D102&gt;=1.75,D102&gt;=0.75),6.033,IF(AND(A102&gt;=6.85,H102&lt;13.644,B102&gt;=2.75,G102&lt;0.654,D102&lt;2.45,G102&lt;0.779,G102&lt;0.857,H102&lt;16.774,D102&gt;=1.75,D102&gt;=0.75),5.1,IF(AND(A102&gt;=6.75,A102&lt;6.85,H102&lt;13.644,B102&gt;=2.75,G102&lt;0.654,D102&lt;2.45,G102&lt;0.779,G102&lt;0.857,H102&lt;16.774,D102&gt;=1.75,D102&gt;=0.75),5.9,IF(AND(D102&gt;=2.35,A102&lt;6.75,A102&lt;6.85,H102&lt;13.644,B102&gt;=2.75,G102&lt;0.654,D102&lt;2.45,G102&lt;0.779,G102&lt;0.857,H102&lt;16.774,D102&gt;=1.75,D102&gt;=0.75),5.6,IF(AND(H102&lt;11.146,D102&lt;2.35,A102&lt;6.75,A102&lt;6.85,H102&lt;13.644,B102&gt;=2.75,G102&lt;0.654,D102&lt;2.45,G102&lt;0.779,G102&lt;0.857,H102&lt;16.774,D102&gt;=1.75,D102&gt;=0.75),5.4,IF(AND(H102&gt;=11.146,D102&lt;2.35,A102&lt;6.75,A102&lt;6.85,H102&lt;13.644,B102&gt;=2.75,G102&lt;0.654,D102&lt;2.45,G102&lt;0.779,G102&lt;0.857,H102&lt;16.774,D102&gt;=1.75,D102&gt;=0.75),5.6,"shouldnthappen"))))))))))))))))))))))))))))))))))))</f>
        <v>4.033</v>
      </c>
      <c r="AF102" s="1" t="n">
        <f aca="false">IF(AND(A102&lt;4.5,D102&lt;0.8),1.233,IF(AND(B102&lt;3.05,A102&gt;=4.5,D102&lt;0.8),1.4,IF(AND(D102&gt;=0.45,B102&gt;=3.05,A102&gt;=4.5,D102&lt;0.8),1.667,IF(AND(D102&lt;1.05,D102&lt;1.35,A102&lt;6.25,D102&gt;=0.8),3.633,IF(AND(H102&lt;13.935,A102&gt;=7.05,A102&gt;=6.25,D102&gt;=0.8),6,IF(AND(G102&gt;=0.948,D102&lt;0.45,B102&gt;=3.05,A102&gt;=4.5,D102&lt;0.8),1.7,IF(AND(G102&lt;0.652,D102&gt;=1.05,D102&lt;1.35,A102&lt;6.25,D102&gt;=0.8),4.16,IF(AND(D102&gt;=2.15,D102&gt;=1.75,D102&gt;=1.35,A102&lt;6.25,D102&gt;=0.8),5.4,IF(AND(G102&gt;=0.912,F102&lt;2.5,A102&lt;7.05,A102&gt;=6.25,D102&gt;=0.8),4.4,IF(AND(B102&gt;=3.25,F102&gt;=2.5,A102&lt;7.05,A102&gt;=6.25,D102&gt;=0.8),5.85,IF(AND(H102&lt;17.32,H102&gt;=13.935,A102&gt;=7.05,A102&gt;=6.25,D102&gt;=0.8),6.65,IF(AND(H102&gt;=17.32,H102&gt;=13.935,A102&gt;=7.05,A102&gt;=6.25,D102&gt;=0.8),6.4,IF(AND(H102&gt;=13.547,G102&lt;0.948,D102&lt;0.45,B102&gt;=3.05,A102&gt;=4.5,D102&lt;0.8),1.38,IF(AND(B102&gt;=2.75,G102&gt;=0.652,D102&gt;=1.05,D102&lt;1.35,A102&lt;6.25,D102&gt;=0.8),3.6,IF(AND(H102&lt;9.417,G102&lt;0.404,D102&lt;1.75,D102&gt;=1.35,A102&lt;6.25,D102&gt;=0.8),4.2,IF(AND(H102&gt;=9.417,G102&lt;0.404,D102&lt;1.75,D102&gt;=1.35,A102&lt;6.25,D102&gt;=0.8),4.5,IF(AND(G102&lt;0.464,G102&gt;=0.404,D102&lt;1.75,D102&gt;=1.35,A102&lt;6.25,D102&gt;=0.8),4.5,IF(AND(G102&gt;=0.464,G102&gt;=0.404,D102&lt;1.75,D102&gt;=1.35,A102&lt;6.25,D102&gt;=0.8),4.625,IF(AND(D102&lt;1.85,D102&lt;2.15,D102&gt;=1.75,D102&gt;=1.35,A102&lt;6.25,D102&gt;=0.8),4.9,IF(AND(D102&gt;=1.85,D102&lt;2.15,D102&gt;=1.75,D102&gt;=1.35,A102&lt;6.25,D102&gt;=0.8),5.05,IF(AND(G102&lt;0.332,G102&lt;0.912,F102&lt;2.5,A102&lt;7.05,A102&gt;=6.25,D102&gt;=0.8),4.467,IF(AND(G102&gt;=0.332,G102&lt;0.912,F102&lt;2.5,A102&lt;7.05,A102&gt;=6.25,D102&gt;=0.8),4.767,IF(AND(D102&lt;0.15,H102&lt;13.547,G102&lt;0.948,D102&lt;0.45,B102&gt;=3.05,A102&gt;=4.5,D102&lt;0.8),1.5,IF(AND(D102&lt;1.15,B102&lt;2.75,G102&gt;=0.652,D102&gt;=1.05,D102&lt;1.35,A102&lt;6.25,D102&gt;=0.8),3.9,IF(AND(D102&gt;=1.15,B102&lt;2.75,G102&gt;=0.652,D102&gt;=1.05,D102&lt;1.35,A102&lt;6.25,D102&gt;=0.8),4,IF(AND(D102&gt;=2.25,B102&lt;3.15,B102&lt;3.25,F102&gt;=2.5,A102&lt;7.05,A102&gt;=6.25,D102&gt;=0.8),5.14,IF(AND(G102&lt;0.621,B102&gt;=3.15,B102&lt;3.25,F102&gt;=2.5,A102&lt;7.05,A102&gt;=6.25,D102&gt;=0.8),5.75,IF(AND(G102&gt;=0.621,B102&gt;=3.15,B102&lt;3.25,F102&gt;=2.5,A102&lt;7.05,A102&gt;=6.25,D102&gt;=0.8),5.1,IF(AND(G102&gt;=0.862,D102&gt;=0.15,H102&lt;13.547,G102&lt;0.948,D102&lt;0.45,B102&gt;=3.05,A102&gt;=4.5,D102&lt;0.8),1.5,IF(AND(A102&lt;6.35,D102&lt;2.25,B102&lt;3.15,B102&lt;3.25,F102&gt;=2.5,A102&lt;7.05,A102&gt;=6.25,D102&gt;=0.8),5.267,IF(AND(A102&gt;=6.35,D102&lt;2.25,B102&lt;3.15,B102&lt;3.25,F102&gt;=2.5,A102&lt;7.05,A102&gt;=6.25,D102&gt;=0.8),5.42,IF(AND(A102&lt;5.1,G102&lt;0.862,D102&gt;=0.15,H102&lt;13.547,G102&lt;0.948,D102&lt;0.45,B102&gt;=3.05,A102&gt;=4.5,D102&lt;0.8),1.35,IF(AND(B102&lt;3.95,A102&gt;=5.1,G102&lt;0.862,D102&gt;=0.15,H102&lt;13.547,G102&lt;0.948,D102&lt;0.45,B102&gt;=3.05,A102&gt;=4.5,D102&lt;0.8),1.5,IF(AND(B102&gt;=3.95,A102&gt;=5.1,G102&lt;0.862,D102&gt;=0.15,H102&lt;13.547,G102&lt;0.948,D102&lt;0.45,B102&gt;=3.05,A102&gt;=4.5,D102&lt;0.8),1.467,"shouldnthappen"))))))))))))))))))))))))))))))))))</f>
        <v>4.16</v>
      </c>
      <c r="AG102" s="1" t="n">
        <f aca="false">IF(AND(H102&lt;5.748,A102&lt;4.85,D102&lt;0.75),1,IF(AND(B102&gt;=3.5,D102&gt;=1.75,D102&gt;=0.75),6.2,IF(AND(A102&gt;=4.65,H102&gt;=5.748,A102&lt;4.85,D102&lt;0.75),1.333,IF(AND(H102&lt;6.417,B102&lt;3.45,A102&gt;=4.85,D102&lt;0.75),1.7,IF(AND(A102&lt;5.05,B102&gt;=3.45,A102&gt;=4.85,D102&lt;0.75),1.4,IF(AND(A102&gt;=5.05,B102&gt;=3.45,A102&gt;=4.85,D102&lt;0.75),1.5,IF(AND(F102&gt;=2.5,H102&lt;13.641,D102&lt;1.75,D102&gt;=0.75),4.667,IF(AND(G102&lt;0.187,H102&gt;=13.641,D102&lt;1.75,D102&gt;=0.75),5,IF(AND(A102&gt;=7.1,B102&lt;3.5,D102&gt;=1.75,D102&gt;=0.75),6.575,IF(AND(G102&lt;0.161,A102&lt;4.65,H102&gt;=5.748,A102&lt;4.85,D102&lt;0.75),1.5,IF(AND(H102&lt;8.399,H102&gt;=6.417,B102&lt;3.45,A102&gt;=4.85,D102&lt;0.75),1.5,IF(AND(H102&gt;=8.399,H102&gt;=6.417,B102&lt;3.45,A102&gt;=4.85,D102&lt;0.75),1.625,IF(AND(G102&lt;0.086,F102&lt;2.5,H102&lt;13.641,D102&lt;1.75,D102&gt;=0.75),4.7,IF(AND(D102&lt;1.35,G102&gt;=0.187,H102&gt;=13.641,D102&lt;1.75,D102&gt;=0.75),4.2,IF(AND(G102&lt;0.422,G102&gt;=0.161,A102&lt;4.65,H102&gt;=5.748,A102&lt;4.85,D102&lt;0.75),1.4,IF(AND(G102&gt;=0.422,G102&gt;=0.161,A102&lt;4.65,H102&gt;=5.748,A102&lt;4.85,D102&lt;0.75),1.3,IF(AND(B102&lt;2.5,D102&gt;=1.35,G102&gt;=0.187,H102&gt;=13.641,D102&lt;1.75,D102&gt;=0.75),4.5,IF(AND(B102&lt;2.75,A102&lt;6,A102&lt;7.1,B102&lt;3.5,D102&gt;=1.75,D102&gt;=0.75),5.1,IF(AND(B102&gt;=2.75,A102&lt;6,A102&lt;7.1,B102&lt;3.5,D102&gt;=1.75,D102&gt;=0.75),5.02,IF(AND(A102&lt;5.15,A102&lt;5.9,G102&gt;=0.086,F102&lt;2.5,H102&lt;13.641,D102&lt;1.75,D102&gt;=0.75),3,IF(AND(G102&lt;0.644,A102&gt;=5.9,G102&gt;=0.086,F102&lt;2.5,H102&lt;13.641,D102&lt;1.75,D102&gt;=0.75),4.65,IF(AND(G102&gt;=0.644,A102&gt;=5.9,G102&gt;=0.086,F102&lt;2.5,H102&lt;13.641,D102&lt;1.75,D102&gt;=0.75),4.24,IF(AND(D102&lt;1.45,B102&gt;=2.5,D102&gt;=1.35,G102&gt;=0.187,H102&gt;=13.641,D102&lt;1.75,D102&gt;=0.75),4.68,IF(AND(D102&gt;=1.45,B102&gt;=2.5,D102&gt;=1.35,G102&gt;=0.187,H102&gt;=13.641,D102&lt;1.75,D102&gt;=0.75),4.833,IF(AND(H102&lt;13.18,D102&lt;2.05,A102&gt;=6,A102&lt;7.1,B102&lt;3.5,D102&gt;=1.75,D102&gt;=0.75),5.44,IF(AND(H102&gt;=13.18,D102&lt;2.05,A102&gt;=6,A102&lt;7.1,B102&lt;3.5,D102&gt;=1.75,D102&gt;=0.75),5.1,IF(AND(H102&lt;8.759,D102&gt;=2.05,A102&gt;=6,A102&lt;7.1,B102&lt;3.5,D102&gt;=1.75,D102&gt;=0.75),5.4,IF(AND(A102&gt;=5.75,A102&gt;=5.15,A102&lt;5.9,G102&gt;=0.086,F102&lt;2.5,H102&lt;13.641,D102&lt;1.75,D102&gt;=0.75),3.967,IF(AND(H102&lt;10.159,H102&gt;=8.759,D102&gt;=2.05,A102&gt;=6,A102&lt;7.1,B102&lt;3.5,D102&gt;=1.75,D102&gt;=0.75),5.925,IF(AND(D102&lt;1.2,A102&lt;5.75,A102&gt;=5.15,A102&lt;5.9,G102&gt;=0.086,F102&lt;2.5,H102&lt;13.641,D102&lt;1.75,D102&gt;=0.75),3.667,IF(AND(D102&lt;2.25,H102&gt;=10.159,H102&gt;=8.759,D102&gt;=2.05,A102&gt;=6,A102&lt;7.1,B102&lt;3.5,D102&gt;=1.75,D102&gt;=0.75),5.66,IF(AND(D102&gt;=2.25,H102&gt;=10.159,H102&gt;=8.759,D102&gt;=2.05,A102&gt;=6,A102&lt;7.1,B102&lt;3.5,D102&gt;=1.75,D102&gt;=0.75),5.34,IF(AND(D102&lt;1.35,D102&gt;=1.2,A102&lt;5.75,A102&gt;=5.15,A102&lt;5.9,G102&gt;=0.086,F102&lt;2.5,H102&lt;13.641,D102&lt;1.75,D102&gt;=0.75),4.025,IF(AND(D102&gt;=1.35,D102&gt;=1.2,A102&lt;5.75,A102&gt;=5.15,A102&lt;5.9,G102&gt;=0.086,F102&lt;2.5,H102&lt;13.641,D102&lt;1.75,D102&gt;=0.75),3.9,"shouldnthappen"))))))))))))))))))))))))))))))))))</f>
        <v>4.025</v>
      </c>
      <c r="AH102" s="1" t="n">
        <f aca="false">IF(AND(F102&lt;1.5,H102&lt;6.799,A102&lt;5.45),1.7,IF(AND(F102&gt;=1.5,H102&lt;6.799,A102&lt;5.45),4.1,IF(AND(D102&gt;=0.8,H102&gt;=6.799,A102&lt;5.45),3.9,IF(AND(H102&lt;7.564,F102&lt;2.5,A102&gt;=5.45),3.925,IF(AND(H102&gt;=16.284,F102&gt;=2.5,A102&gt;=5.45),6.5,IF(AND(A102&lt;4.35,D102&lt;0.8,H102&gt;=6.799,A102&lt;5.45),1.1,IF(AND(B102&lt;2.8,D102&lt;1.35,H102&gt;=7.564,F102&lt;2.5,A102&gt;=5.45),4.1,IF(AND(B102&gt;=2.8,D102&lt;1.35,H102&gt;=7.564,F102&lt;2.5,A102&gt;=5.45),4.267,IF(AND(B102&lt;2.75,D102&gt;=1.35,H102&gt;=7.564,F102&lt;2.5,A102&gt;=5.45),5,IF(AND(G102&gt;=0.078,G102&lt;0.26,H102&lt;16.284,F102&gt;=2.5,A102&gt;=5.45),6.06,IF(AND(G102&gt;=0.805,G102&gt;=0.26,H102&lt;16.284,F102&gt;=2.5,A102&gt;=5.45),5.02,IF(AND(H102&gt;=10.109,B102&gt;=3.45,A102&gt;=4.35,D102&lt;0.8,H102&gt;=6.799,A102&lt;5.45),1.55,IF(AND(D102&lt;2.25,G102&lt;0.078,G102&lt;0.26,H102&lt;16.284,F102&gt;=2.5,A102&gt;=5.45),5.6,IF(AND(D102&gt;=2.25,G102&lt;0.078,G102&lt;0.26,H102&lt;16.284,F102&gt;=2.5,A102&gt;=5.45),5.7,IF(AND(A102&lt;6.15,G102&lt;0.805,G102&gt;=0.26,H102&lt;16.284,F102&gt;=2.5,A102&gt;=5.45),4.967,IF(AND(A102&lt;4.65,H102&lt;12.227,B102&lt;3.45,A102&gt;=4.35,D102&lt;0.8,H102&gt;=6.799,A102&lt;5.45),1.333,IF(AND(A102&lt;4.85,H102&gt;=12.227,B102&lt;3.45,A102&gt;=4.35,D102&lt;0.8,H102&gt;=6.799,A102&lt;5.45),1.42,IF(AND(A102&gt;=4.85,H102&gt;=12.227,B102&lt;3.45,A102&gt;=4.35,D102&lt;0.8,H102&gt;=6.799,A102&lt;5.45),1.533,IF(AND(A102&lt;5.05,H102&lt;10.109,B102&gt;=3.45,A102&gt;=4.35,D102&lt;0.8,H102&gt;=6.799,A102&lt;5.45),1.4,IF(AND(A102&gt;=5.05,H102&lt;10.109,B102&gt;=3.45,A102&gt;=4.35,D102&lt;0.8,H102&gt;=6.799,A102&lt;5.45),1.5,IF(AND(G102&lt;0.14,H102&lt;13.531,B102&gt;=2.75,D102&gt;=1.35,H102&gt;=7.564,F102&lt;2.5,A102&gt;=5.45),4.7,IF(AND(G102&lt;0.187,H102&gt;=13.531,B102&gt;=2.75,D102&gt;=1.35,H102&gt;=7.564,F102&lt;2.5,A102&gt;=5.45),5,IF(AND(G102&gt;=0.187,H102&gt;=13.531,B102&gt;=2.75,D102&gt;=1.35,H102&gt;=7.564,F102&lt;2.5,A102&gt;=5.45),4.66,IF(AND(A102&lt;6.35,A102&gt;=6.15,G102&lt;0.805,G102&gt;=0.26,H102&lt;16.284,F102&gt;=2.5,A102&gt;=5.45),6,IF(AND(D102&lt;0.15,A102&gt;=4.65,H102&lt;12.227,B102&lt;3.45,A102&gt;=4.35,D102&lt;0.8,H102&gt;=6.799,A102&lt;5.45),1.5,IF(AND(H102&lt;10.723,G102&gt;=0.14,H102&lt;13.531,B102&gt;=2.75,D102&gt;=1.35,H102&gt;=7.564,F102&lt;2.5,A102&gt;=5.45),4.6,IF(AND(H102&gt;=10.723,G102&gt;=0.14,H102&lt;13.531,B102&gt;=2.75,D102&gt;=1.35,H102&gt;=7.564,F102&lt;2.5,A102&gt;=5.45),4.46,IF(AND(G102&lt;0.364,A102&gt;=6.35,A102&gt;=6.15,G102&lt;0.805,G102&gt;=0.26,H102&lt;16.284,F102&gt;=2.5,A102&gt;=5.45),5.28,IF(AND(A102&lt;5.1,D102&gt;=0.15,A102&gt;=4.65,H102&lt;12.227,B102&lt;3.45,A102&gt;=4.35,D102&lt;0.8,H102&gt;=6.799,A102&lt;5.45),1.36,IF(AND(A102&gt;=5.1,D102&gt;=0.15,A102&gt;=4.65,H102&lt;12.227,B102&lt;3.45,A102&gt;=4.35,D102&lt;0.8,H102&gt;=6.799,A102&lt;5.45),1.4,IF(AND(G102&gt;=0.6,G102&gt;=0.364,A102&gt;=6.35,A102&gt;=6.15,G102&lt;0.805,G102&gt;=0.26,H102&lt;16.284,F102&gt;=2.5,A102&gt;=5.45),5.1,IF(AND(A102&gt;=6.95,G102&lt;0.6,G102&gt;=0.364,A102&gt;=6.35,A102&gt;=6.15,G102&lt;0.805,G102&gt;=0.26,H102&lt;16.284,F102&gt;=2.5,A102&gt;=5.45),5.8,IF(AND(B102&lt;3.2,A102&lt;6.95,G102&lt;0.6,G102&gt;=0.364,A102&gt;=6.35,A102&gt;=6.15,G102&lt;0.805,G102&gt;=0.26,H102&lt;16.284,F102&gt;=2.5,A102&gt;=5.45),5.6,IF(AND(B102&gt;=3.2,A102&lt;6.95,G102&lt;0.6,G102&gt;=0.364,A102&gt;=6.35,A102&gt;=6.15,G102&lt;0.805,G102&gt;=0.26,H102&lt;16.284,F102&gt;=2.5,A102&gt;=5.45),5.7,"shouldnthappen"))))))))))))))))))))))))))))))))))</f>
        <v>3.925</v>
      </c>
      <c r="AI102" s="1" t="n">
        <f aca="false">IF(AND(B102&gt;=3.55,A102&lt;5.05,F102&lt;1.5),1,IF(AND(H102&gt;=13.436,A102&gt;=5.05,F102&lt;1.5),1.633,IF(AND(A102&lt;4.35,B102&lt;3.55,A102&lt;5.05,F102&lt;1.5),1.1,IF(AND(A102&lt;5.15,H102&lt;13.436,A102&gt;=5.05,F102&lt;1.5),1.6,IF(AND(G102&lt;0.837,D102&lt;1.2,B102&lt;2.65,F102&gt;=1.5),3.7,IF(AND(G102&gt;=0.837,D102&lt;1.2,B102&lt;2.65,F102&gt;=1.5),3,IF(AND(D102&lt;1.4,D102&gt;=1.2,B102&lt;2.65,F102&gt;=1.5),4.133,IF(AND(D102&gt;=1.4,D102&gt;=1.2,B102&lt;2.65,F102&gt;=1.5),4.633,IF(AND(G102&lt;0.302,A102&gt;=4.35,B102&lt;3.55,A102&lt;5.05,F102&lt;1.5),1.34,IF(AND(D102&gt;=0.3,A102&gt;=5.15,H102&lt;13.436,A102&gt;=5.05,F102&lt;1.5),1.5,IF(AND(G102&lt;0.233,G102&lt;0.265,D102&lt;1.55,B102&gt;=2.65,F102&gt;=1.5),4.56,IF(AND(G102&gt;=0.233,G102&lt;0.265,D102&lt;1.55,B102&gt;=2.65,F102&gt;=1.5),5.1,IF(AND(G102&lt;0.395,G102&gt;=0.265,D102&lt;1.55,B102&gt;=2.65,F102&gt;=1.5),4.025,IF(AND(H102&lt;13.935,A102&gt;=7.05,D102&gt;=1.55,B102&gt;=2.65,F102&gt;=1.5),6.12,IF(AND(H102&gt;=13.935,A102&gt;=7.05,D102&gt;=1.55,B102&gt;=2.65,F102&gt;=1.5),6.64,IF(AND(G102&gt;=0.858,G102&gt;=0.302,A102&gt;=4.35,B102&lt;3.55,A102&lt;5.05,F102&lt;1.5),1.3,IF(AND(H102&lt;6.543,D102&lt;0.3,A102&gt;=5.15,H102&lt;13.436,A102&gt;=5.05,F102&lt;1.5),1.4,IF(AND(H102&gt;=6.543,D102&lt;0.3,A102&gt;=5.15,H102&lt;13.436,A102&gt;=5.05,F102&lt;1.5),1.48,IF(AND(A102&lt;6.3,G102&gt;=0.395,G102&gt;=0.265,D102&lt;1.55,B102&gt;=2.65,F102&gt;=1.5),4.14,IF(AND(A102&gt;=6.3,G102&gt;=0.395,G102&gt;=0.265,D102&lt;1.55,B102&gt;=2.65,F102&gt;=1.5),4.767,IF(AND(G102&gt;=0.669,B102&lt;3.15,A102&lt;7.05,D102&gt;=1.55,B102&gt;=2.65,F102&gt;=1.5),5,IF(AND(H102&lt;9.459,G102&lt;0.858,G102&gt;=0.302,A102&gt;=4.35,B102&lt;3.55,A102&lt;5.05,F102&lt;1.5),1.4,IF(AND(H102&gt;=9.459,G102&lt;0.858,G102&gt;=0.302,A102&gt;=4.35,B102&lt;3.55,A102&lt;5.05,F102&lt;1.5),1.6,IF(AND(G102&gt;=0.433,G102&lt;0.669,B102&lt;3.15,A102&lt;7.05,D102&gt;=1.55,B102&gt;=2.65,F102&gt;=1.5),5.68,IF(AND(G102&lt;0.481,H102&lt;10.257,B102&gt;=3.15,A102&lt;7.05,D102&gt;=1.55,B102&gt;=2.65,F102&gt;=1.5),5.7,IF(AND(G102&gt;=0.481,H102&lt;10.257,B102&gt;=3.15,A102&lt;7.05,D102&gt;=1.55,B102&gt;=2.65,F102&gt;=1.5),5.9,IF(AND(D102&lt;2.15,H102&gt;=10.257,B102&gt;=3.15,A102&lt;7.05,D102&gt;=1.55,B102&gt;=2.65,F102&gt;=1.5),5.1,IF(AND(D102&gt;=2.15,H102&gt;=10.257,B102&gt;=3.15,A102&lt;7.05,D102&gt;=1.55,B102&gt;=2.65,F102&gt;=1.5),5.42,IF(AND(G102&lt;0.098,G102&lt;0.433,G102&lt;0.669,B102&lt;3.15,A102&lt;7.05,D102&gt;=1.55,B102&gt;=2.65,F102&gt;=1.5),5.567,IF(AND(D102&lt;1.8,G102&gt;=0.098,G102&lt;0.433,G102&lt;0.669,B102&lt;3.15,A102&lt;7.05,D102&gt;=1.55,B102&gt;=2.65,F102&gt;=1.5),5.033,IF(AND(G102&gt;=0.312,D102&gt;=1.8,G102&gt;=0.098,G102&lt;0.433,G102&lt;0.669,B102&lt;3.15,A102&lt;7.05,D102&gt;=1.55,B102&gt;=2.65,F102&gt;=1.5),5.4,IF(AND(H102&lt;9.002,G102&lt;0.312,D102&gt;=1.8,G102&gt;=0.098,G102&lt;0.433,G102&lt;0.669,B102&lt;3.15,A102&lt;7.05,D102&gt;=1.55,B102&gt;=2.65,F102&gt;=1.5),5.1,IF(AND(H102&gt;=9.002,G102&lt;0.312,D102&gt;=1.8,G102&gt;=0.098,G102&lt;0.433,G102&lt;0.669,B102&lt;3.15,A102&lt;7.05,D102&gt;=1.55,B102&gt;=2.65,F102&gt;=1.5),5.26,"shouldnthappen")))))))))))))))))))))))))))))))))</f>
        <v>5.1</v>
      </c>
      <c r="AJ102" s="1" t="n">
        <f aca="false">IF(AND(A102&gt;=5.25,D102&gt;=0.35,D102&lt;0.8),1.433,IF(AND(F102&gt;=2.5,H102&lt;6.927,D102&gt;=0.8),5.1,IF(AND(H102&lt;5.85,B102&lt;3.65,D102&lt;0.35,D102&lt;0.8),1,IF(AND(A102&lt;5.55,B102&gt;=3.65,D102&lt;0.35,D102&lt;0.8),1.5,IF(AND(A102&gt;=5.55,B102&gt;=3.65,D102&lt;0.35,D102&lt;0.8),1.7,IF(AND(H102&lt;7.949,A102&lt;5.25,D102&gt;=0.35,D102&lt;0.8),1.9,IF(AND(H102&gt;=7.949,A102&lt;5.25,D102&gt;=0.35,D102&lt;0.8),1.54,IF(AND(A102&lt;5.55,F102&lt;2.5,H102&lt;6.927,D102&gt;=0.8),3.98,IF(AND(A102&gt;=5.55,F102&lt;2.5,H102&lt;6.927,D102&gt;=0.8),4.1,IF(AND(A102&gt;=7.25,D102&gt;=1.55,H102&gt;=6.927,D102&gt;=0.8),6.65,IF(AND(A102&lt;5.75,D102&lt;1.2,D102&lt;1.55,H102&gt;=6.927,D102&gt;=0.8),3.62,IF(AND(A102&gt;=5.75,D102&lt;1.2,D102&lt;1.55,H102&gt;=6.927,D102&gt;=0.8),4.1,IF(AND(G102&lt;0.175,A102&lt;4.8,H102&gt;=5.85,B102&lt;3.65,D102&lt;0.35,D102&lt;0.8),1.5,IF(AND(G102&gt;=0.175,A102&lt;4.8,H102&gt;=5.85,B102&lt;3.65,D102&lt;0.35,D102&lt;0.8),1.3,IF(AND(A102&gt;=5.05,A102&gt;=4.8,H102&gt;=5.85,B102&lt;3.65,D102&lt;0.35,D102&lt;0.8),1.5,IF(AND(G102&gt;=0.735,A102&lt;6.25,D102&gt;=1.2,D102&lt;1.55,H102&gt;=6.927,D102&gt;=0.8),4,IF(AND(H102&lt;10.464,A102&lt;6.2,A102&lt;7.25,D102&gt;=1.55,H102&gt;=6.927,D102&gt;=0.8),5.1,IF(AND(H102&gt;=10.464,A102&lt;6.2,A102&lt;7.25,D102&gt;=1.55,H102&gt;=6.927,D102&gt;=0.8),4.9,IF(AND(G102&lt;0.418,A102&lt;5.05,A102&gt;=4.8,H102&gt;=5.85,B102&lt;3.65,D102&lt;0.35,D102&lt;0.8),1.48,IF(AND(G102&gt;=0.418,A102&lt;5.05,A102&gt;=4.8,H102&gt;=5.85,B102&lt;3.65,D102&lt;0.35,D102&lt;0.8),1.3,IF(AND(B102&lt;2.75,G102&lt;0.735,A102&lt;6.25,D102&gt;=1.2,D102&lt;1.55,H102&gt;=6.927,D102&gt;=0.8),4.35,IF(AND(H102&lt;15.422,D102&lt;1.45,A102&gt;=6.25,D102&gt;=1.2,D102&lt;1.55,H102&gt;=6.927,D102&gt;=0.8),4.375,IF(AND(H102&gt;=15.422,D102&lt;1.45,A102&gt;=6.25,D102&gt;=1.2,D102&lt;1.55,H102&gt;=6.927,D102&gt;=0.8),4.7,IF(AND(A102&lt;6.4,D102&gt;=1.45,A102&gt;=6.25,D102&gt;=1.2,D102&lt;1.55,H102&gt;=6.927,D102&gt;=0.8),5.1,IF(AND(G102&gt;=0.576,D102&lt;2.15,A102&gt;=6.2,A102&lt;7.25,D102&gt;=1.55,H102&gt;=6.927,D102&gt;=0.8),5.1,IF(AND(G102&lt;0.537,D102&gt;=2.15,A102&gt;=6.2,A102&lt;7.25,D102&gt;=1.55,H102&gt;=6.927,D102&gt;=0.8),5.533,IF(AND(G102&gt;=0.537,D102&gt;=2.15,A102&gt;=6.2,A102&lt;7.25,D102&gt;=1.55,H102&gt;=6.927,D102&gt;=0.8),5.9,IF(AND(D102&lt;1.45,B102&gt;=2.75,G102&lt;0.735,A102&lt;6.25,D102&gt;=1.2,D102&lt;1.55,H102&gt;=6.927,D102&gt;=0.8),4.6,IF(AND(D102&gt;=1.45,B102&gt;=2.75,G102&lt;0.735,A102&lt;6.25,D102&gt;=1.2,D102&lt;1.55,H102&gt;=6.927,D102&gt;=0.8),4.5,IF(AND(H102&lt;12.582,A102&gt;=6.4,D102&gt;=1.45,A102&gt;=6.25,D102&gt;=1.2,D102&lt;1.55,H102&gt;=6.927,D102&gt;=0.8),4.66,IF(AND(H102&gt;=12.582,A102&gt;=6.4,D102&gt;=1.45,A102&gt;=6.25,D102&gt;=1.2,D102&lt;1.55,H102&gt;=6.927,D102&gt;=0.8),4.9,IF(AND(B102&lt;2.75,G102&lt;0.576,D102&lt;2.15,A102&gt;=6.2,A102&lt;7.25,D102&gt;=1.55,H102&gt;=6.927,D102&gt;=0.8),5.3,IF(AND(G102&gt;=0.395,B102&gt;=2.75,G102&lt;0.576,D102&lt;2.15,A102&gt;=6.2,A102&lt;7.25,D102&gt;=1.55,H102&gt;=6.927,D102&gt;=0.8),5.6,IF(AND(D102&gt;=1.9,G102&lt;0.395,B102&gt;=2.75,G102&lt;0.576,D102&lt;2.15,A102&gt;=6.2,A102&lt;7.25,D102&gt;=1.55,H102&gt;=6.927,D102&gt;=0.8),5.333,IF(AND(B102&lt;2.95,D102&lt;1.9,G102&lt;0.395,B102&gt;=2.75,G102&lt;0.576,D102&lt;2.15,A102&gt;=6.2,A102&lt;7.25,D102&gt;=1.55,H102&gt;=6.927,D102&gt;=0.8),5.6,IF(AND(B102&gt;=2.95,D102&lt;1.9,G102&lt;0.395,B102&gt;=2.75,G102&lt;0.576,D102&lt;2.15,A102&gt;=6.2,A102&lt;7.25,D102&gt;=1.55,H102&gt;=6.927,D102&gt;=0.8),5.5,"shouldnthappen"))))))))))))))))))))))))))))))))))))</f>
        <v>4.1</v>
      </c>
      <c r="AK102" s="1" t="n">
        <f aca="false">IF(AND(H102&lt;5.85,B102&lt;3.65,F102&lt;1.5),1,IF(AND(B102&gt;=3.95,B102&gt;=3.65,F102&lt;1.5),1.433,IF(AND(A102&lt;5.15,F102&lt;2.5,F102&gt;=1.5),3.075,IF(AND(D102&gt;=0.35,H102&gt;=5.85,B102&lt;3.65,F102&lt;1.5),1.5,IF(AND(G102&lt;0.168,B102&lt;3.95,B102&gt;=3.65,F102&lt;1.5),1.7,IF(AND(H102&lt;5.767,A102&lt;7.25,F102&gt;=2.5,F102&gt;=1.5),4.5,IF(AND(D102&lt;1.9,A102&gt;=7.25,F102&gt;=2.5,F102&gt;=1.5),6.3,IF(AND(D102&gt;=1.9,A102&gt;=7.25,F102&gt;=2.5,F102&gt;=1.5),6.575,IF(AND(B102&lt;3.75,G102&gt;=0.168,B102&lt;3.95,B102&gt;=3.65,F102&lt;1.5),1.5,IF(AND(B102&gt;=3.75,G102&gt;=0.168,B102&lt;3.95,B102&gt;=3.65,F102&lt;1.5),1.6,IF(AND(D102&gt;=1.35,A102&lt;6.15,A102&gt;=5.15,F102&lt;2.5,F102&gt;=1.5),4.42,IF(AND(D102&lt;1.4,A102&gt;=6.15,A102&gt;=5.15,F102&lt;2.5,F102&gt;=1.5),4.5,IF(AND(D102&gt;=1.4,A102&gt;=6.15,A102&gt;=5.15,F102&lt;2.5,F102&gt;=1.5),4.675,IF(AND(D102&lt;0.15,H102&lt;11.218,D102&lt;0.35,H102&gt;=5.85,B102&lt;3.65,F102&lt;1.5),1.5,IF(AND(D102&lt;0.15,H102&gt;=11.218,D102&lt;0.35,H102&gt;=5.85,B102&lt;3.65,F102&lt;1.5),1.1,IF(AND(B102&lt;2.7,D102&lt;1.35,A102&lt;6.15,A102&gt;=5.15,F102&lt;2.5,F102&gt;=1.5),3.82,IF(AND(A102&lt;6.15,G102&gt;=0.755,H102&gt;=5.767,A102&lt;7.25,F102&gt;=2.5,F102&gt;=1.5),4.98,IF(AND(A102&gt;=6.15,G102&gt;=0.755,H102&gt;=5.767,A102&lt;7.25,F102&gt;=2.5,F102&gt;=1.5),5.3,IF(AND(B102&lt;3.4,D102&gt;=0.15,H102&lt;11.218,D102&lt;0.35,H102&gt;=5.85,B102&lt;3.65,F102&lt;1.5),1.4,IF(AND(B102&gt;=3.4,D102&gt;=0.15,H102&lt;11.218,D102&lt;0.35,H102&gt;=5.85,B102&lt;3.65,F102&lt;1.5),1.3,IF(AND(H102&lt;11.731,D102&gt;=0.15,H102&gt;=11.218,D102&lt;0.35,H102&gt;=5.85,B102&lt;3.65,F102&lt;1.5),1.2,IF(AND(H102&lt;9.053,B102&gt;=2.7,D102&lt;1.35,A102&lt;6.15,A102&gt;=5.15,F102&lt;2.5,F102&gt;=1.5),3.85,IF(AND(D102&gt;=2.1,B102&lt;2.85,G102&lt;0.755,H102&gt;=5.767,A102&lt;7.25,F102&gt;=2.5,F102&gt;=1.5),5.6,IF(AND(D102&gt;=2.45,B102&gt;=2.85,G102&lt;0.755,H102&gt;=5.767,A102&lt;7.25,F102&gt;=2.5,F102&gt;=1.5),5.8,IF(AND(B102&gt;=3.45,H102&gt;=11.731,D102&gt;=0.15,H102&gt;=11.218,D102&lt;0.35,H102&gt;=5.85,B102&lt;3.65,F102&lt;1.5),1.3,IF(AND(A102&lt;5.9,H102&gt;=9.053,B102&gt;=2.7,D102&lt;1.35,A102&lt;6.15,A102&gt;=5.15,F102&lt;2.5,F102&gt;=1.5),4.3,IF(AND(A102&gt;=5.9,H102&gt;=9.053,B102&gt;=2.7,D102&lt;1.35,A102&lt;6.15,A102&gt;=5.15,F102&lt;2.5,F102&gt;=1.5),4,IF(AND(G102&gt;=0.519,D102&lt;2.1,B102&lt;2.85,G102&lt;0.755,H102&gt;=5.767,A102&lt;7.25,F102&gt;=2.5,F102&gt;=1.5),4.9,IF(AND(A102&gt;=7.05,D102&lt;2.45,B102&gt;=2.85,G102&lt;0.755,H102&gt;=5.767,A102&lt;7.25,F102&gt;=2.5,F102&gt;=1.5),5.8,IF(AND(H102&lt;14.396,B102&lt;3.45,H102&gt;=11.731,D102&gt;=0.15,H102&gt;=11.218,D102&lt;0.35,H102&gt;=5.85,B102&lt;3.65,F102&lt;1.5),1.44,IF(AND(H102&gt;=14.396,B102&lt;3.45,H102&gt;=11.731,D102&gt;=0.15,H102&gt;=11.218,D102&lt;0.35,H102&gt;=5.85,B102&lt;3.65,F102&lt;1.5),1.3,IF(AND(G102&lt;0.282,G102&lt;0.519,D102&lt;2.1,B102&lt;2.85,G102&lt;0.755,H102&gt;=5.767,A102&lt;7.25,F102&gt;=2.5,F102&gt;=1.5),5.1,IF(AND(G102&gt;=0.282,G102&lt;0.519,D102&lt;2.1,B102&lt;2.85,G102&lt;0.755,H102&gt;=5.767,A102&lt;7.25,F102&gt;=2.5,F102&gt;=1.5),5.3,IF(AND(A102&lt;6.4,D102&lt;1.9,A102&lt;7.05,D102&lt;2.45,B102&gt;=2.85,G102&lt;0.755,H102&gt;=5.767,A102&lt;7.25,F102&gt;=2.5,F102&gt;=1.5),5.6,IF(AND(A102&gt;=6.4,D102&lt;1.9,A102&lt;7.05,D102&lt;2.45,B102&gt;=2.85,G102&lt;0.755,H102&gt;=5.767,A102&lt;7.25,F102&gt;=2.5,F102&gt;=1.5),5.5,IF(AND(H102&lt;8.884,D102&gt;=1.9,A102&lt;7.05,D102&lt;2.45,B102&gt;=2.85,G102&lt;0.755,H102&gt;=5.767,A102&lt;7.25,F102&gt;=2.5,F102&gt;=1.5),5.3,IF(AND(H102&gt;=8.884,D102&gt;=1.9,A102&lt;7.05,D102&lt;2.45,B102&gt;=2.85,G102&lt;0.755,H102&gt;=5.767,A102&lt;7.25,F102&gt;=2.5,F102&gt;=1.5),5.52,"shouldnthappen")))))))))))))))))))))))))))))))))))))</f>
        <v>3.85</v>
      </c>
      <c r="AL102" s="1" t="n">
        <f aca="false">IF(AND(H102&lt;5.85,A102&lt;5.05,D102&lt;0.8),1,IF(AND(B102&lt;3.35,A102&gt;=5.05,D102&lt;0.8),1.7,IF(AND(D102&gt;=2.45,F102&gt;=2.5,D102&gt;=0.8),6.05,IF(AND(H102&gt;=11.218,H102&gt;=5.85,A102&lt;5.05,D102&lt;0.8),1.28,IF(AND(G102&gt;=0.948,B102&gt;=3.35,A102&gt;=5.05,D102&lt;0.8),1.7,IF(AND(G102&gt;=0.423,H102&lt;11.218,H102&gt;=5.85,A102&lt;5.05,D102&lt;0.8),1.3,IF(AND(B102&lt;3.6,G102&lt;0.948,B102&gt;=3.35,A102&gt;=5.05,D102&lt;0.8),1.4,IF(AND(H102&lt;10.258,D102&lt;1.15,A102&lt;5.9,F102&lt;2.5,D102&gt;=0.8),3.36,IF(AND(H102&gt;=10.258,D102&lt;1.15,A102&lt;5.9,F102&lt;2.5,D102&gt;=0.8),3.9,IF(AND(A102&lt;5.3,D102&gt;=1.15,A102&lt;5.9,F102&lt;2.5,D102&gt;=0.8),3.9,IF(AND(D102&lt;1.55,B102&lt;2.75,A102&gt;=5.9,F102&lt;2.5,D102&gt;=0.8),4.64,IF(AND(D102&gt;=1.55,B102&lt;2.75,A102&gt;=5.9,F102&lt;2.5,D102&gt;=0.8),5.1,IF(AND(D102&gt;=1.6,B102&gt;=2.75,A102&gt;=5.9,F102&lt;2.5,D102&gt;=0.8),5,IF(AND(H102&lt;5.767,H102&lt;8.598,D102&lt;2.45,F102&gt;=2.5,D102&gt;=0.8),4.5,IF(AND(A102&lt;6.25,H102&gt;=8.598,D102&lt;2.45,F102&gt;=2.5,D102&gt;=0.8),5.02,IF(AND(B102&lt;3.55,G102&lt;0.423,H102&lt;11.218,H102&gt;=5.85,A102&lt;5.05,D102&lt;0.8),1.525,IF(AND(B102&gt;=3.55,G102&lt;0.423,H102&lt;11.218,H102&gt;=5.85,A102&lt;5.05,D102&lt;0.8),1.4,IF(AND(H102&gt;=13.932,B102&gt;=3.6,G102&lt;0.948,B102&gt;=3.35,A102&gt;=5.05,D102&lt;0.8),1.65,IF(AND(G102&gt;=0.652,A102&gt;=5.3,D102&gt;=1.15,A102&lt;5.9,F102&lt;2.5,D102&gt;=0.8),3.8,IF(AND(D102&lt;1.35,D102&lt;1.6,B102&gt;=2.75,A102&gt;=5.9,F102&lt;2.5,D102&gt;=0.8),4.42,IF(AND(H102&lt;6.656,H102&gt;=5.767,H102&lt;8.598,D102&lt;2.45,F102&gt;=2.5,D102&gt;=0.8),5.033,IF(AND(H102&gt;=6.656,H102&gt;=5.767,H102&lt;8.598,D102&lt;2.45,F102&gt;=2.5,D102&gt;=0.8),5.1,IF(AND(G102&gt;=0.885,A102&gt;=6.25,H102&gt;=8.598,D102&lt;2.45,F102&gt;=2.5,D102&gt;=0.8),5.2,IF(AND(H102&lt;6.926,H102&lt;13.932,B102&gt;=3.6,G102&lt;0.948,B102&gt;=3.35,A102&gt;=5.05,D102&lt;0.8),1.433,IF(AND(H102&gt;=6.926,H102&lt;13.932,B102&gt;=3.6,G102&lt;0.948,B102&gt;=3.35,A102&gt;=5.05,D102&lt;0.8),1.5,IF(AND(A102&lt;5.65,G102&lt;0.652,A102&gt;=5.3,D102&gt;=1.15,A102&lt;5.9,F102&lt;2.5,D102&gt;=0.8),4.36,IF(AND(A102&gt;=5.65,G102&lt;0.652,A102&gt;=5.3,D102&gt;=1.15,A102&lt;5.9,F102&lt;2.5,D102&gt;=0.8),4.2,IF(AND(H102&gt;=13.561,D102&gt;=1.35,D102&lt;1.6,B102&gt;=2.75,A102&gt;=5.9,F102&lt;2.5,D102&gt;=0.8),4.767,IF(AND(H102&lt;9.091,G102&lt;0.885,A102&gt;=6.25,H102&gt;=8.598,D102&lt;2.45,F102&gt;=2.5,D102&gt;=0.8),6.3,IF(AND(H102&gt;=12.206,H102&lt;13.561,D102&gt;=1.35,D102&lt;1.6,B102&gt;=2.75,A102&gt;=5.9,F102&lt;2.5,D102&gt;=0.8),4.4,IF(AND(D102&gt;=2.25,H102&gt;=9.091,G102&lt;0.885,A102&gt;=6.25,H102&gt;=8.598,D102&lt;2.45,F102&gt;=2.5,D102&gt;=0.8),5.9,IF(AND(B102&lt;3.05,H102&lt;12.206,H102&lt;13.561,D102&gt;=1.35,D102&lt;1.6,B102&gt;=2.75,A102&gt;=5.9,F102&lt;2.5,D102&gt;=0.8),4.6,IF(AND(B102&gt;=3.05,H102&lt;12.206,H102&lt;13.561,D102&gt;=1.35,D102&lt;1.6,B102&gt;=2.75,A102&gt;=5.9,F102&lt;2.5,D102&gt;=0.8),4.7,IF(AND(G102&gt;=0.596,D102&lt;2.25,H102&gt;=9.091,G102&lt;0.885,A102&gt;=6.25,H102&gt;=8.598,D102&lt;2.45,F102&gt;=2.5,D102&gt;=0.8),5.1,IF(AND(G102&gt;=0.379,G102&lt;0.596,D102&lt;2.25,H102&gt;=9.091,G102&lt;0.885,A102&gt;=6.25,H102&gt;=8.598,D102&lt;2.45,F102&gt;=2.5,D102&gt;=0.8),5.767,IF(AND(D102&lt;2.15,G102&lt;0.379,G102&lt;0.596,D102&lt;2.25,H102&gt;=9.091,G102&lt;0.885,A102&gt;=6.25,H102&gt;=8.598,D102&lt;2.45,F102&gt;=2.5,D102&gt;=0.8),5.4,IF(AND(D102&gt;=2.15,G102&lt;0.379,G102&lt;0.596,D102&lt;2.25,H102&gt;=9.091,G102&lt;0.885,A102&gt;=6.25,H102&gt;=8.598,D102&lt;2.45,F102&gt;=2.5,D102&gt;=0.8),5.6,"shouldnthappen")))))))))))))))))))))))))))))))))))))</f>
        <v>4.2</v>
      </c>
      <c r="AM102" s="1" t="n">
        <f aca="false">IF(AND(H102&lt;5.245,D102&lt;0.8),1,IF(AND(A102&lt;4.5,H102&gt;=5.245,D102&lt;0.8),1.35,IF(AND(D102&gt;=0.5,A102&gt;=4.5,H102&gt;=5.245,D102&lt;0.8),1.6,IF(AND(H102&lt;7.25,B102&lt;2.6,A102&lt;6.15,D102&gt;=0.8),4.375,IF(AND(H102&gt;=7.25,B102&lt;2.6,A102&lt;6.15,D102&gt;=0.8),3.075,IF(AND(H102&lt;13.935,A102&gt;=7.05,A102&gt;=6.15,D102&gt;=0.8),6.067,IF(AND(H102&gt;=13.935,A102&gt;=7.05,A102&gt;=6.15,D102&gt;=0.8),6.525,IF(AND(G102&gt;=0.948,D102&lt;0.5,A102&gt;=4.5,H102&gt;=5.245,D102&lt;0.8),1.7,IF(AND(G102&lt;0.568,D102&gt;=1.55,B102&gt;=2.6,A102&lt;6.15,D102&gt;=0.8),5.1,IF(AND(G102&gt;=0.568,D102&gt;=1.55,B102&gt;=2.6,A102&lt;6.15,D102&gt;=0.8),5,IF(AND(A102&gt;=6.6,B102&gt;=3.15,A102&lt;7.05,A102&gt;=6.15,D102&gt;=0.8),5.78,IF(AND(G102&lt;0.165,G102&lt;0.273,D102&lt;1.55,B102&gt;=2.6,A102&lt;6.15,D102&gt;=0.8),4.1,IF(AND(G102&gt;=0.165,G102&lt;0.273,D102&lt;1.55,B102&gt;=2.6,A102&lt;6.15,D102&gt;=0.8),4.5,IF(AND(D102&lt;1.35,G102&gt;=0.273,D102&lt;1.55,B102&gt;=2.6,A102&lt;6.15,D102&gt;=0.8),4.08,IF(AND(D102&gt;=1.35,G102&gt;=0.273,D102&lt;1.55,B102&gt;=2.6,A102&lt;6.15,D102&gt;=0.8),4.4,IF(AND(D102&lt;1.45,F102&lt;2.5,B102&lt;3.15,A102&lt;7.05,A102&gt;=6.15,D102&gt;=0.8),4.38,IF(AND(D102&gt;=1.45,F102&lt;2.5,B102&lt;3.15,A102&lt;7.05,A102&gt;=6.15,D102&gt;=0.8),4.75,IF(AND(D102&gt;=2.25,F102&gt;=2.5,B102&lt;3.15,A102&lt;7.05,A102&gt;=6.15,D102&gt;=0.8),5.16,IF(AND(H102&lt;11.488,A102&lt;6.6,B102&gt;=3.15,A102&lt;7.05,A102&gt;=6.15,D102&gt;=0.8),6,IF(AND(H102&gt;=14.396,D102&lt;0.25,G102&lt;0.948,D102&lt;0.5,A102&gt;=4.5,H102&gt;=5.245,D102&lt;0.8),1.3,IF(AND(A102&gt;=5.55,D102&gt;=0.25,G102&lt;0.948,D102&lt;0.5,A102&gt;=4.5,H102&gt;=5.245,D102&lt;0.8),1.7,IF(AND(D102&lt;1.85,D102&lt;2.25,F102&gt;=2.5,B102&lt;3.15,A102&lt;7.05,A102&gt;=6.15,D102&gt;=0.8),5.6,IF(AND(G102&lt;0.669,H102&gt;=11.488,A102&lt;6.6,B102&gt;=3.15,A102&lt;7.05,A102&gt;=6.15,D102&gt;=0.8),4.7,IF(AND(G102&gt;=0.669,H102&gt;=11.488,A102&lt;6.6,B102&gt;=3.15,A102&lt;7.05,A102&gt;=6.15,D102&gt;=0.8),5.22,IF(AND(H102&lt;6.543,H102&lt;14.396,D102&lt;0.25,G102&lt;0.948,D102&lt;0.5,A102&gt;=4.5,H102&gt;=5.245,D102&lt;0.8),1.4,IF(AND(A102&lt;4.95,A102&lt;5.55,D102&gt;=0.25,G102&lt;0.948,D102&lt;0.5,A102&gt;=4.5,H102&gt;=5.245,D102&lt;0.8),1.4,IF(AND(A102&gt;=4.95,A102&lt;5.55,D102&gt;=0.25,G102&lt;0.948,D102&lt;0.5,A102&gt;=4.5,H102&gt;=5.245,D102&lt;0.8),1.48,IF(AND(H102&lt;10.667,D102&gt;=1.85,D102&lt;2.25,F102&gt;=2.5,B102&lt;3.15,A102&lt;7.05,A102&gt;=6.15,D102&gt;=0.8),5.25,IF(AND(H102&gt;=10.667,D102&gt;=1.85,D102&lt;2.25,F102&gt;=2.5,B102&lt;3.15,A102&lt;7.05,A102&gt;=6.15,D102&gt;=0.8),5.55,IF(AND(G102&lt;0.063,H102&gt;=6.543,H102&lt;14.396,D102&lt;0.25,G102&lt;0.948,D102&lt;0.5,A102&gt;=4.5,H102&gt;=5.245,D102&lt;0.8),1.4,IF(AND(H102&lt;9.212,G102&gt;=0.063,H102&gt;=6.543,H102&lt;14.396,D102&lt;0.25,G102&lt;0.948,D102&lt;0.5,A102&gt;=4.5,H102&gt;=5.245,D102&lt;0.8),1.475,IF(AND(H102&gt;=9.212,G102&gt;=0.063,H102&gt;=6.543,H102&lt;14.396,D102&lt;0.25,G102&lt;0.948,D102&lt;0.5,A102&gt;=4.5,H102&gt;=5.245,D102&lt;0.8),1.5,"shouldnthappen"))))))))))))))))))))))))))))))))</f>
        <v>4.5</v>
      </c>
      <c r="AN102" s="1" t="n">
        <f aca="false">IF(AND(D102&lt;0.7,A102&gt;=5.55),1.633,IF(AND(G102&lt;0.38,B102&lt;2.8,A102&lt;5.55),4.3,IF(AND(G102&gt;=0.38,B102&lt;2.8,A102&lt;5.55),3.325,IF(AND(D102&gt;=0.35,B102&gt;=2.8,A102&lt;5.55),1.6,IF(AND(B102&gt;=3.4,A102&lt;4.8,D102&lt;0.35,B102&gt;=2.8,A102&lt;5.55),1,IF(AND(H102&gt;=11.789,A102&lt;5.9,D102&lt;1.55,D102&gt;=0.7,A102&gt;=5.55),4.325,IF(AND(F102&gt;=2.5,A102&gt;=5.9,D102&lt;1.55,D102&gt;=0.7,A102&gt;=5.55),5.05,IF(AND(D102&lt;1.9,A102&gt;=7.25,D102&gt;=1.55,D102&gt;=0.7,A102&gt;=5.55),6.3,IF(AND(D102&gt;=1.9,A102&gt;=7.25,D102&gt;=1.55,D102&gt;=0.7,A102&gt;=5.55),6.4,IF(AND(A102&lt;4.35,B102&lt;3.4,A102&lt;4.8,D102&lt;0.35,B102&gt;=2.8,A102&lt;5.55),1.1,IF(AND(G102&gt;=0.934,B102&lt;3.45,A102&gt;=4.8,D102&lt;0.35,B102&gt;=2.8,A102&lt;5.55),1.7,IF(AND(H102&gt;=14.877,B102&gt;=3.45,A102&gt;=4.8,D102&lt;0.35,B102&gt;=2.8,A102&lt;5.55),1.3,IF(AND(B102&lt;2.6,H102&lt;11.789,A102&lt;5.9,D102&lt;1.55,D102&gt;=0.7,A102&gt;=5.55),3.9,IF(AND(B102&gt;=2.6,H102&lt;11.789,A102&lt;5.9,D102&lt;1.55,D102&gt;=0.7,A102&gt;=5.55),4.26,IF(AND(A102&lt;6.6,F102&lt;2.5,A102&gt;=5.9,D102&lt;1.55,D102&gt;=0.7,A102&gt;=5.55),4.625,IF(AND(A102&gt;=6.6,F102&lt;2.5,A102&gt;=5.9,D102&lt;1.55,D102&gt;=0.7,A102&gt;=5.55),4.475,IF(AND(B102&lt;2.6,D102&lt;2.05,A102&lt;7.25,D102&gt;=1.55,D102&gt;=0.7,A102&gt;=5.55),5.8,IF(AND(G102&gt;=0.743,D102&gt;=2.05,A102&lt;7.25,D102&gt;=1.55,D102&gt;=0.7,A102&gt;=5.55),5.1,IF(AND(G102&lt;0.422,A102&gt;=4.35,B102&lt;3.4,A102&lt;4.8,D102&lt;0.35,B102&gt;=2.8,A102&lt;5.55),1.367,IF(AND(G102&gt;=0.422,A102&gt;=4.35,B102&lt;3.4,A102&lt;4.8,D102&lt;0.35,B102&gt;=2.8,A102&lt;5.55),1.3,IF(AND(A102&lt;5.05,G102&lt;0.934,B102&lt;3.45,A102&gt;=4.8,D102&lt;0.35,B102&gt;=2.8,A102&lt;5.55),1.525,IF(AND(A102&gt;=5.05,G102&lt;0.934,B102&lt;3.45,A102&gt;=4.8,D102&lt;0.35,B102&gt;=2.8,A102&lt;5.55),1.5,IF(AND(G102&gt;=0.585,H102&lt;14.877,B102&gt;=3.45,A102&gt;=4.8,D102&lt;0.35,B102&gt;=2.8,A102&lt;5.55),1.54,IF(AND(G102&gt;=0.537,G102&lt;0.743,D102&gt;=2.05,A102&lt;7.25,D102&gt;=1.55,D102&gt;=0.7,A102&gt;=5.55),5.833,IF(AND(D102&gt;=0.25,G102&lt;0.585,H102&lt;14.877,B102&gt;=3.45,A102&gt;=4.8,D102&lt;0.35,B102&gt;=2.8,A102&lt;5.55),1.367,IF(AND(D102&lt;1.75,H102&lt;13.795,B102&gt;=2.6,D102&lt;2.05,A102&lt;7.25,D102&gt;=1.55,D102&gt;=0.7,A102&gt;=5.55),5.45,IF(AND(B102&lt;2.85,H102&gt;=13.795,B102&gt;=2.6,D102&lt;2.05,A102&lt;7.25,D102&gt;=1.55,D102&gt;=0.7,A102&gt;=5.55),5.1,IF(AND(B102&gt;=2.85,H102&gt;=13.795,B102&gt;=2.6,D102&lt;2.05,A102&lt;7.25,D102&gt;=1.55,D102&gt;=0.7,A102&gt;=5.55),4.82,IF(AND(G102&lt;0.353,G102&lt;0.537,G102&lt;0.743,D102&gt;=2.05,A102&lt;7.25,D102&gt;=1.55,D102&gt;=0.7,A102&gt;=5.55),5.425,IF(AND(G102&gt;=0.353,G102&lt;0.537,G102&lt;0.743,D102&gt;=2.05,A102&lt;7.25,D102&gt;=1.55,D102&gt;=0.7,A102&gt;=5.55),5.62,IF(AND(G102&lt;0.311,D102&lt;0.25,G102&lt;0.585,H102&lt;14.877,B102&gt;=3.45,A102&gt;=4.8,D102&lt;0.35,B102&gt;=2.8,A102&lt;5.55),1.5,IF(AND(G102&gt;=0.311,D102&lt;0.25,G102&lt;0.585,H102&lt;14.877,B102&gt;=3.45,A102&gt;=4.8,D102&lt;0.35,B102&gt;=2.8,A102&lt;5.55),1.4,IF(AND(B102&gt;=3.1,D102&gt;=1.75,H102&lt;13.795,B102&gt;=2.6,D102&lt;2.05,A102&lt;7.25,D102&gt;=1.55,D102&gt;=0.7,A102&gt;=5.55),5.1,IF(AND(B102&lt;2.85,B102&lt;3.1,D102&gt;=1.75,H102&lt;13.795,B102&gt;=2.6,D102&lt;2.05,A102&lt;7.25,D102&gt;=1.55,D102&gt;=0.7,A102&gt;=5.55),5.2,IF(AND(B102&gt;=2.85,B102&lt;3.1,D102&gt;=1.75,H102&lt;13.795,B102&gt;=2.6,D102&lt;2.05,A102&lt;7.25,D102&gt;=1.55,D102&gt;=0.7,A102&gt;=5.55),5.2,"shouldnthappen")))))))))))))))))))))))))))))))))))</f>
        <v>4.26</v>
      </c>
      <c r="AO102" s="1" t="n">
        <f aca="false">IF(AND(H102&gt;=14.529,G102&lt;0.633,D102&lt;0.8),1.3,IF(AND(A102&lt;5.05,G102&gt;=0.633,D102&lt;0.8),1.35,IF(AND(H102&gt;=14.379,H102&lt;14.529,G102&lt;0.633,D102&lt;0.8),1.7,IF(AND(B102&lt;3.35,A102&gt;=5.05,G102&gt;=0.633,D102&lt;0.8),1.7,IF(AND(D102&gt;=1.45,A102&lt;5.95,F102&lt;2.5,D102&gt;=0.8),4.5,IF(AND(D102&lt;1.35,A102&gt;=5.95,F102&lt;2.5,D102&gt;=0.8),4,IF(AND(D102&lt;1.85,G102&gt;=0.845,F102&gt;=2.5,D102&gt;=0.8),4.8,IF(AND(B102&gt;=4.3,H102&lt;14.379,H102&lt;14.529,G102&lt;0.633,D102&lt;0.8),1.5,IF(AND(A102&lt;5.25,B102&gt;=3.35,A102&gt;=5.05,G102&gt;=0.633,D102&lt;0.8),1.55,IF(AND(A102&gt;=5.25,B102&gt;=3.35,A102&gt;=5.05,G102&gt;=0.633,D102&lt;0.8),1.633,IF(AND(A102&lt;5.05,D102&lt;1.45,A102&lt;5.95,F102&lt;2.5,D102&gt;=0.8),3.3,IF(AND(G102&lt;0.293,D102&gt;=1.35,A102&gt;=5.95,F102&lt;2.5,D102&gt;=0.8),5,IF(AND(A102&gt;=6.6,D102&lt;2.05,G102&lt;0.845,F102&gt;=2.5,D102&gt;=0.8),5.8,IF(AND(B102&lt;3.05,D102&gt;=2.05,G102&lt;0.845,F102&gt;=2.5,D102&gt;=0.8),6.15,IF(AND(B102&lt;2.9,D102&gt;=1.85,G102&gt;=0.845,F102&gt;=2.5,D102&gt;=0.8),5.1,IF(AND(B102&gt;=2.9,D102&gt;=1.85,G102&gt;=0.845,F102&gt;=2.5,D102&gt;=0.8),5.2,IF(AND(B102&gt;=3.8,B102&lt;4.3,H102&lt;14.379,H102&lt;14.529,G102&lt;0.633,D102&lt;0.8),1.333,IF(AND(A102&lt;6.25,G102&gt;=0.293,D102&gt;=1.35,A102&gt;=5.95,F102&lt;2.5,D102&gt;=0.8),4.6,IF(AND(H102&lt;10.351,A102&lt;6.6,D102&lt;2.05,G102&lt;0.845,F102&gt;=2.5,D102&gt;=0.8),5.4,IF(AND(G102&gt;=0.364,B102&gt;=3.05,D102&gt;=2.05,G102&lt;0.845,F102&gt;=2.5,D102&gt;=0.8),5.66,IF(AND(G102&gt;=0.447,B102&lt;3.8,B102&lt;4.3,H102&lt;14.379,H102&lt;14.529,G102&lt;0.633,D102&lt;0.8),1.3,IF(AND(H102&lt;6.247,A102&lt;5.65,A102&gt;=5.05,D102&lt;1.45,A102&lt;5.95,F102&lt;2.5,D102&gt;=0.8),4.033,IF(AND(D102&lt;1.25,A102&gt;=5.65,A102&gt;=5.05,D102&lt;1.45,A102&lt;5.95,F102&lt;2.5,D102&gt;=0.8),3.88,IF(AND(D102&gt;=1.25,A102&gt;=5.65,A102&gt;=5.05,D102&lt;1.45,A102&lt;5.95,F102&lt;2.5,D102&gt;=0.8),4.35,IF(AND(B102&lt;2.65,A102&gt;=6.25,G102&gt;=0.293,D102&gt;=1.35,A102&gt;=5.95,F102&lt;2.5,D102&gt;=0.8),4.9,IF(AND(B102&lt;2.75,H102&gt;=10.351,A102&lt;6.6,D102&lt;2.05,G102&lt;0.845,F102&gt;=2.5,D102&gt;=0.8),5.1,IF(AND(B102&gt;=2.75,H102&gt;=10.351,A102&lt;6.6,D102&lt;2.05,G102&lt;0.845,F102&gt;=2.5,D102&gt;=0.8),4.95,IF(AND(B102&lt;3.15,G102&lt;0.364,B102&gt;=3.05,D102&gt;=2.05,G102&lt;0.845,F102&gt;=2.5,D102&gt;=0.8),5.28,IF(AND(B102&gt;=3.15,G102&lt;0.364,B102&gt;=3.05,D102&gt;=2.05,G102&lt;0.845,F102&gt;=2.5,D102&gt;=0.8),5.5,IF(AND(H102&lt;9.212,G102&lt;0.447,B102&lt;3.8,B102&lt;4.3,H102&lt;14.379,H102&lt;14.529,G102&lt;0.633,D102&lt;0.8),1.4,IF(AND(G102&lt;0.356,H102&gt;=6.247,A102&lt;5.65,A102&gt;=5.05,D102&lt;1.45,A102&lt;5.95,F102&lt;2.5,D102&gt;=0.8),4.2,IF(AND(B102&lt;3,B102&gt;=2.65,A102&gt;=6.25,G102&gt;=0.293,D102&gt;=1.35,A102&gt;=5.95,F102&lt;2.5,D102&gt;=0.8),4.6,IF(AND(B102&gt;=3,B102&gt;=2.65,A102&gt;=6.25,G102&gt;=0.293,D102&gt;=1.35,A102&gt;=5.95,F102&lt;2.5,D102&gt;=0.8),4.7,IF(AND(A102&lt;5.05,H102&gt;=9.212,G102&lt;0.447,B102&lt;3.8,B102&lt;4.3,H102&lt;14.379,H102&lt;14.529,G102&lt;0.633,D102&lt;0.8),1.533,IF(AND(A102&gt;=5.05,H102&gt;=9.212,G102&lt;0.447,B102&lt;3.8,B102&lt;4.3,H102&lt;14.379,H102&lt;14.529,G102&lt;0.633,D102&lt;0.8),1.425,IF(AND(A102&lt;5.35,G102&gt;=0.356,H102&gt;=6.247,A102&lt;5.65,A102&gt;=5.05,D102&lt;1.45,A102&lt;5.95,F102&lt;2.5,D102&gt;=0.8),3.9,IF(AND(A102&gt;=5.35,G102&gt;=0.356,H102&gt;=6.247,A102&lt;5.65,A102&gt;=5.05,D102&lt;1.45,A102&lt;5.95,F102&lt;2.5,D102&gt;=0.8),3.72,"shouldnthappen")))))))))))))))))))))))))))))))))))))</f>
        <v>4.35</v>
      </c>
      <c r="AP102" s="1" t="n">
        <f aca="false">IF(AND(F102&gt;=1.5,A102&lt;5.55),3.84,IF(AND(G102&gt;=0.52,A102&lt;4.75,F102&lt;1.5,A102&lt;5.55),1.16,IF(AND(A102&lt;5.65,A102&lt;5.85,D102&lt;1.55,A102&gt;=5.55),4.2,IF(AND(A102&gt;=5.65,A102&lt;5.85,D102&lt;1.55,A102&gt;=5.55),3.167,IF(AND(G102&gt;=0.798,A102&gt;=5.85,D102&lt;1.55,A102&gt;=5.55),4,IF(AND(F102&lt;2.5,H102&lt;14.1,D102&gt;=1.55,A102&gt;=5.55),4.84,IF(AND(A102&lt;7.2,H102&gt;=14.1,D102&gt;=1.55,A102&gt;=5.55),5.633,IF(AND(A102&gt;=7.2,H102&gt;=14.1,D102&gt;=1.55,A102&gt;=5.55),6.6,IF(AND(G102&lt;0.161,G102&lt;0.52,A102&lt;4.75,F102&lt;1.5,A102&lt;5.55),1.5,IF(AND(D102&gt;=0.5,G102&lt;0.676,A102&gt;=4.75,F102&lt;1.5,A102&lt;5.55),1.6,IF(AND(H102&lt;11.016,G102&gt;=0.676,A102&gt;=4.75,F102&lt;1.5,A102&lt;5.55),1.75,IF(AND(G102&lt;0.209,G102&lt;0.798,A102&gt;=5.85,D102&lt;1.55,A102&gt;=5.55),4.5,IF(AND(G102&gt;=0.74,F102&gt;=2.5,H102&lt;14.1,D102&gt;=1.55,A102&gt;=5.55),6.225,IF(AND(B102&lt;2.95,G102&gt;=0.161,G102&lt;0.52,A102&lt;4.75,F102&lt;1.5,A102&lt;5.55),1.4,IF(AND(B102&gt;=2.95,G102&gt;=0.161,G102&lt;0.52,A102&lt;4.75,F102&lt;1.5,A102&lt;5.55),1.34,IF(AND(B102&lt;3.15,D102&lt;0.5,G102&lt;0.676,A102&gt;=4.75,F102&lt;1.5,A102&lt;5.55),1.52,IF(AND(D102&lt;0.25,H102&gt;=11.016,G102&gt;=0.676,A102&gt;=4.75,F102&lt;1.5,A102&lt;5.55),1.567,IF(AND(D102&gt;=0.25,H102&gt;=11.016,G102&gt;=0.676,A102&gt;=4.75,F102&lt;1.5,A102&lt;5.55),1.5,IF(AND(H102&lt;7.47,G102&gt;=0.209,G102&lt;0.798,A102&gt;=5.85,D102&lt;1.55,A102&gt;=5.55),5.05,IF(AND(B102&lt;2.85,G102&lt;0.74,F102&gt;=2.5,H102&lt;14.1,D102&gt;=1.55,A102&gt;=5.55),5.35,IF(AND(B102&lt;3.3,B102&gt;=3.15,D102&lt;0.5,G102&lt;0.676,A102&gt;=4.75,F102&lt;1.5,A102&lt;5.55),1.2,IF(AND(D102&lt;1.45,H102&gt;=7.47,G102&gt;=0.209,G102&lt;0.798,A102&gt;=5.85,D102&lt;1.55,A102&gt;=5.55),4.66,IF(AND(D102&gt;=1.45,H102&gt;=7.47,G102&gt;=0.209,G102&lt;0.798,A102&gt;=5.85,D102&lt;1.55,A102&gt;=5.55),4.64,IF(AND(A102&gt;=7.05,B102&gt;=2.85,G102&lt;0.74,F102&gt;=2.5,H102&lt;14.1,D102&gt;=1.55,A102&gt;=5.55),5.8,IF(AND(B102&gt;=3.25,A102&lt;7.05,B102&gt;=2.85,G102&lt;0.74,F102&gt;=2.5,H102&lt;14.1,D102&gt;=1.55,A102&gt;=5.55),5.7,IF(AND(H102&gt;=13.641,D102&lt;0.25,B102&gt;=3.3,B102&gt;=3.15,D102&lt;0.5,G102&lt;0.676,A102&gt;=4.75,F102&lt;1.5,A102&lt;5.55),1.3,IF(AND(D102&lt;0.35,D102&gt;=0.25,B102&gt;=3.3,B102&gt;=3.15,D102&lt;0.5,G102&lt;0.676,A102&gt;=4.75,F102&lt;1.5,A102&lt;5.55),1.367,IF(AND(D102&gt;=0.35,D102&gt;=0.25,B102&gt;=3.3,B102&gt;=3.15,D102&lt;0.5,G102&lt;0.676,A102&gt;=4.75,F102&lt;1.5,A102&lt;5.55),1.3,IF(AND(A102&lt;6.35,B102&lt;3.25,A102&lt;7.05,B102&gt;=2.85,G102&lt;0.74,F102&gt;=2.5,H102&lt;14.1,D102&gt;=1.55,A102&gt;=5.55),5.6,IF(AND(A102&gt;=6.35,B102&lt;3.25,A102&lt;7.05,B102&gt;=2.85,G102&lt;0.74,F102&gt;=2.5,H102&lt;14.1,D102&gt;=1.55,A102&gt;=5.55),5.325,IF(AND(A102&lt;5.1,H102&lt;13.641,D102&lt;0.25,B102&gt;=3.3,B102&gt;=3.15,D102&lt;0.5,G102&lt;0.676,A102&gt;=4.75,F102&lt;1.5,A102&lt;5.55),1.4,IF(AND(H102&gt;=11.031,A102&gt;=5.1,H102&lt;13.641,D102&lt;0.25,B102&gt;=3.3,B102&gt;=3.15,D102&lt;0.5,G102&lt;0.676,A102&gt;=4.75,F102&lt;1.5,A102&lt;5.55),1.4,IF(AND(A102&lt;5.45,H102&lt;11.031,A102&gt;=5.1,H102&lt;13.641,D102&lt;0.25,B102&gt;=3.3,B102&gt;=3.15,D102&lt;0.5,G102&lt;0.676,A102&gt;=4.75,F102&lt;1.5,A102&lt;5.55),1.5,IF(AND(A102&gt;=5.45,H102&lt;11.031,A102&gt;=5.1,H102&lt;13.641,D102&lt;0.25,B102&gt;=3.3,B102&gt;=3.15,D102&lt;0.5,G102&lt;0.676,A102&gt;=4.75,F102&lt;1.5,A102&lt;5.55),1.4,"shouldnthappen"))))))))))))))))))))))))))))))))))</f>
        <v>3.167</v>
      </c>
      <c r="AQ102" s="1" t="n">
        <f aca="false">IF(AND(H102&lt;6.926,D102&gt;=0.35,F102&lt;1.5),1.9,IF(AND(G102&gt;=0.869,D102&gt;=1.75,F102&gt;=1.5),5.15,IF(AND(A102&lt;4.35,A102&lt;5.05,D102&lt;0.35,F102&lt;1.5),1.1,IF(AND(H102&lt;6.089,A102&gt;=5.05,D102&lt;0.35,F102&lt;1.5),1.7,IF(AND(H102&gt;=13.089,H102&gt;=6.926,D102&gt;=0.35,F102&lt;1.5),1.3,IF(AND(G102&lt;0.695,D102&lt;1.15,D102&lt;1.75,F102&gt;=1.5),3.62,IF(AND(G102&gt;=0.695,D102&lt;1.15,D102&lt;1.75,F102&gt;=1.5),3,IF(AND(G102&gt;=0.585,H102&gt;=6.089,A102&gt;=5.05,D102&lt;0.35,F102&lt;1.5),1.5,IF(AND(H102&lt;9.582,H102&lt;13.089,H102&gt;=6.926,D102&gt;=0.35,F102&lt;1.5),1.5,IF(AND(H102&gt;=9.582,H102&lt;13.089,H102&gt;=6.926,D102&gt;=0.35,F102&lt;1.5),1.6,IF(AND(D102&lt;1.35,H102&lt;9.349,D102&gt;=1.15,D102&lt;1.75,F102&gt;=1.5),3.867,IF(AND(D102&lt;2.05,A102&lt;7.05,G102&lt;0.869,D102&gt;=1.75,F102&gt;=1.5),4.9,IF(AND(B102&gt;=3.3,A102&gt;=7.05,G102&lt;0.869,D102&gt;=1.75,F102&gt;=1.5),6.1,IF(AND(G102&lt;0.347,H102&lt;11.218,A102&gt;=4.35,A102&lt;5.05,D102&lt;0.35,F102&lt;1.5),1.4,IF(AND(G102&gt;=0.347,H102&lt;11.218,A102&gt;=4.35,A102&lt;5.05,D102&lt;0.35,F102&lt;1.5),1.5,IF(AND(G102&gt;=0.265,H102&gt;=11.218,A102&gt;=4.35,A102&lt;5.05,D102&lt;0.35,F102&lt;1.5),1.45,IF(AND(A102&gt;=5.4,G102&lt;0.585,H102&gt;=6.089,A102&gt;=5.05,D102&lt;0.35,F102&lt;1.5),1.35,IF(AND(B102&gt;=2.9,D102&gt;=1.35,H102&lt;9.349,D102&gt;=1.15,D102&lt;1.75,F102&gt;=1.5),4.6,IF(AND(D102&gt;=1.35,A102&lt;6.15,H102&gt;=9.349,D102&gt;=1.15,D102&lt;1.75,F102&gt;=1.5),4.54,IF(AND(H102&lt;10.927,A102&gt;=6.15,H102&gt;=9.349,D102&gt;=1.15,D102&lt;1.75,F102&gt;=1.5),4.3,IF(AND(G102&lt;0.512,D102&gt;=2.05,A102&lt;7.05,G102&lt;0.869,D102&gt;=1.75,F102&gt;=1.5),5.533,IF(AND(G102&gt;=0.512,D102&gt;=2.05,A102&lt;7.05,G102&lt;0.869,D102&gt;=1.75,F102&gt;=1.5),5.88,IF(AND(H102&lt;11.551,B102&lt;3.3,A102&gt;=7.05,G102&lt;0.869,D102&gt;=1.75,F102&gt;=1.5),6.3,IF(AND(G102&lt;0.227,G102&lt;0.265,H102&gt;=11.218,A102&gt;=4.35,A102&lt;5.05,D102&lt;0.35,F102&lt;1.5),1.4,IF(AND(G102&gt;=0.227,G102&lt;0.265,H102&gt;=11.218,A102&gt;=4.35,A102&lt;5.05,D102&lt;0.35,F102&lt;1.5),1.26,IF(AND(H102&lt;11.031,A102&lt;5.4,G102&lt;0.585,H102&gt;=6.089,A102&gt;=5.05,D102&lt;0.35,F102&lt;1.5),1.5,IF(AND(H102&gt;=11.031,A102&lt;5.4,G102&lt;0.585,H102&gt;=6.089,A102&gt;=5.05,D102&lt;0.35,F102&lt;1.5),1.4,IF(AND(A102&lt;5.45,B102&lt;2.9,D102&gt;=1.35,H102&lt;9.349,D102&gt;=1.15,D102&lt;1.75,F102&gt;=1.5),4.5,IF(AND(A102&lt;5.9,D102&lt;1.35,A102&lt;6.15,H102&gt;=9.349,D102&gt;=1.15,D102&lt;1.75,F102&gt;=1.5),4.2,IF(AND(A102&gt;=5.9,D102&lt;1.35,A102&lt;6.15,H102&gt;=9.349,D102&gt;=1.15,D102&lt;1.75,F102&gt;=1.5),4,IF(AND(A102&gt;=6.75,H102&gt;=10.927,A102&gt;=6.15,H102&gt;=9.349,D102&gt;=1.15,D102&lt;1.75,F102&gt;=1.5),4.767,IF(AND(B102&lt;2.9,H102&gt;=11.551,B102&lt;3.3,A102&gt;=7.05,G102&lt;0.869,D102&gt;=1.75,F102&gt;=1.5),6.7,IF(AND(B102&gt;=2.9,H102&gt;=11.551,B102&lt;3.3,A102&gt;=7.05,G102&lt;0.869,D102&gt;=1.75,F102&gt;=1.5),6.6,IF(AND(B102&lt;2.45,A102&gt;=5.45,B102&lt;2.9,D102&gt;=1.35,H102&lt;9.349,D102&gt;=1.15,D102&lt;1.75,F102&gt;=1.5),5,IF(AND(B102&gt;=2.45,A102&gt;=5.45,B102&lt;2.9,D102&gt;=1.35,H102&lt;9.349,D102&gt;=1.15,D102&lt;1.75,F102&gt;=1.5),5.1,IF(AND(H102&lt;11.166,A102&lt;6.75,H102&gt;=10.927,A102&gt;=6.15,H102&gt;=9.349,D102&gt;=1.15,D102&lt;1.75,F102&gt;=1.5),4.9,IF(AND(G102&lt;0.228,H102&gt;=11.166,A102&lt;6.75,H102&gt;=10.927,A102&gt;=6.15,H102&gt;=9.349,D102&gt;=1.15,D102&lt;1.75,F102&gt;=1.5),4.7,IF(AND(H102&lt;13.531,G102&gt;=0.228,H102&gt;=11.166,A102&lt;6.75,H102&gt;=10.927,A102&gt;=6.15,H102&gt;=9.349,D102&gt;=1.15,D102&lt;1.75,F102&gt;=1.5),4.4,IF(AND(H102&gt;=13.531,G102&gt;=0.228,H102&gt;=11.166,A102&lt;6.75,H102&gt;=10.927,A102&gt;=6.15,H102&gt;=9.349,D102&gt;=1.15,D102&lt;1.75,F102&gt;=1.5),4.6,"shouldnthappen")))))))))))))))))))))))))))))))))))))))</f>
        <v>3.867</v>
      </c>
      <c r="AR102" s="1" t="n">
        <f aca="false">IF(AND(G102&gt;=0.93,B102&lt;3.65,F102&lt;1.5),1.7,IF(AND(H102&lt;6.542,B102&gt;=3.65,F102&lt;1.5),1.767,IF(AND(A102&gt;=7.05,D102&gt;=1.55,F102&gt;=1.5),6.3,IF(AND(G102&lt;0.123,H102&gt;=6.542,B102&gt;=3.65,F102&lt;1.5),1.367,IF(AND(A102&lt;5.15,A102&lt;5.65,D102&lt;1.55,F102&gt;=1.5),3.15,IF(AND(A102&lt;4.8,G102&gt;=0.447,G102&lt;0.93,B102&lt;3.65,F102&lt;1.5),1.24,IF(AND(A102&gt;=4.8,G102&gt;=0.447,G102&lt;0.93,B102&lt;3.65,F102&lt;1.5),1.4,IF(AND(G102&lt;0.151,G102&gt;=0.123,H102&gt;=6.542,B102&gt;=3.65,F102&lt;1.5),1.7,IF(AND(G102&gt;=0.151,G102&gt;=0.123,H102&gt;=6.542,B102&gt;=3.65,F102&lt;1.5),1.5,IF(AND(D102&gt;=1.45,A102&gt;=5.15,A102&lt;5.65,D102&lt;1.55,F102&gt;=1.5),4.5,IF(AND(B102&lt;2.65,D102&gt;=1.35,A102&gt;=5.65,D102&lt;1.55,F102&gt;=1.5),4.9,IF(AND(G102&lt;0.527,F102&lt;2.5,A102&lt;7.05,D102&gt;=1.55,F102&gt;=1.5),5.075,IF(AND(G102&gt;=0.527,F102&lt;2.5,A102&lt;7.05,D102&gt;=1.55,F102&gt;=1.5),4.7,IF(AND(A102&lt;4.65,G102&lt;0.265,G102&lt;0.447,G102&lt;0.93,B102&lt;3.65,F102&lt;1.5),1.42,IF(AND(G102&lt;0.3,G102&gt;=0.265,G102&lt;0.447,G102&lt;0.93,B102&lt;3.65,F102&lt;1.5),1.6,IF(AND(G102&gt;=0.3,G102&gt;=0.265,G102&lt;0.447,G102&lt;0.93,B102&lt;3.65,F102&lt;1.5),1.4,IF(AND(G102&lt;0.356,D102&lt;1.45,A102&gt;=5.15,A102&lt;5.65,D102&lt;1.55,F102&gt;=1.5),4.125,IF(AND(D102&lt;1.1,A102&lt;6.2,D102&lt;1.35,A102&gt;=5.65,D102&lt;1.55,F102&gt;=1.5),4.1,IF(AND(D102&gt;=1.1,A102&lt;6.2,D102&lt;1.35,A102&gt;=5.65,D102&lt;1.55,F102&gt;=1.5),4.175,IF(AND(H102&gt;=13.433,A102&gt;=6.2,D102&lt;1.35,A102&gt;=5.65,D102&lt;1.55,F102&gt;=1.5),4.6,IF(AND(G102&lt;0.437,B102&gt;=2.65,D102&gt;=1.35,A102&gt;=5.65,D102&lt;1.55,F102&gt;=1.5),4.625,IF(AND(G102&gt;=0.437,B102&gt;=2.65,D102&gt;=1.35,A102&gt;=5.65,D102&lt;1.55,F102&gt;=1.5),4.75,IF(AND(B102&gt;=3.15,H102&lt;11.146,F102&gt;=2.5,A102&lt;7.05,D102&gt;=1.55,F102&gt;=1.5),5.667,IF(AND(B102&lt;2.65,H102&gt;=11.146,F102&gt;=2.5,A102&lt;7.05,D102&gt;=1.55,F102&gt;=1.5),5.8,IF(AND(B102&lt;3.3,A102&gt;=4.65,G102&lt;0.265,G102&lt;0.447,G102&lt;0.93,B102&lt;3.65,F102&lt;1.5),1.32,IF(AND(B102&gt;=3.3,A102&gt;=4.65,G102&lt;0.265,G102&lt;0.447,G102&lt;0.93,B102&lt;3.65,F102&lt;1.5),1.425,IF(AND(B102&lt;2.8,G102&gt;=0.356,D102&lt;1.45,A102&gt;=5.15,A102&lt;5.65,D102&lt;1.55,F102&gt;=1.5),3.86,IF(AND(B102&gt;=2.8,G102&gt;=0.356,D102&lt;1.45,A102&gt;=5.15,A102&lt;5.65,D102&lt;1.55,F102&gt;=1.5),3.6,IF(AND(B102&lt;2.6,H102&lt;13.433,A102&gt;=6.2,D102&lt;1.35,A102&gt;=5.65,D102&lt;1.55,F102&gt;=1.5),4.4,IF(AND(B102&gt;=2.6,H102&lt;13.433,A102&gt;=6.2,D102&lt;1.35,A102&gt;=5.65,D102&lt;1.55,F102&gt;=1.5),4.3,IF(AND(G102&lt;0.151,B102&lt;3.15,H102&lt;11.146,F102&gt;=2.5,A102&lt;7.05,D102&gt;=1.55,F102&gt;=1.5),5.5,IF(AND(H102&lt;15.52,B102&gt;=2.65,H102&gt;=11.146,F102&gt;=2.5,A102&lt;7.05,D102&gt;=1.55,F102&gt;=1.5),5.4,IF(AND(H102&gt;=15.52,B102&gt;=2.65,H102&gt;=11.146,F102&gt;=2.5,A102&lt;7.05,D102&gt;=1.55,F102&gt;=1.5),5.733,IF(AND(H102&lt;10.74,G102&gt;=0.151,B102&lt;3.15,H102&lt;11.146,F102&gt;=2.5,A102&lt;7.05,D102&gt;=1.55,F102&gt;=1.5),5.12,IF(AND(H102&gt;=10.74,G102&gt;=0.151,B102&lt;3.15,H102&lt;11.146,F102&gt;=2.5,A102&lt;7.05,D102&gt;=1.55,F102&gt;=1.5),4.9,"shouldnthappen")))))))))))))))))))))))))))))))))))</f>
        <v>4.175</v>
      </c>
      <c r="AS102" s="1" t="n">
        <f aca="false">IF(AND(F102&gt;=1.5,A102&lt;5.55),4.18,IF(AND(F102&gt;=2.5,B102&lt;2.75,A102&gt;=5.55),5.38,IF(AND(G102&gt;=0.587,B102&lt;3.75,F102&lt;1.5,A102&lt;5.55),1.48,IF(AND(H102&lt;6.51,B102&gt;=3.75,F102&lt;1.5,A102&lt;5.55),1.9,IF(AND(H102&gt;=6.51,B102&gt;=3.75,F102&lt;1.5,A102&lt;5.55),1.425,IF(AND(G102&gt;=0.868,F102&lt;2.5,B102&lt;2.75,A102&gt;=5.55),4.65,IF(AND(F102&lt;1.5,D102&lt;1.55,B102&gt;=2.75,A102&gt;=5.55),1.7,IF(AND(G102&gt;=0.857,D102&gt;=1.55,B102&gt;=2.75,A102&gt;=5.55),5.033,IF(AND(G102&gt;=0.518,G102&lt;0.587,B102&lt;3.75,F102&lt;1.5,A102&lt;5.55),1,IF(AND(D102&lt;1.05,G102&lt;0.868,F102&lt;2.5,B102&lt;2.75,A102&gt;=5.55),3.5,IF(AND(G102&lt;0.404,D102&gt;=1.05,G102&lt;0.868,F102&lt;2.5,B102&lt;2.75,A102&gt;=5.55),4.2,IF(AND(G102&gt;=0.404,D102&gt;=1.05,G102&lt;0.868,F102&lt;2.5,B102&lt;2.75,A102&gt;=5.55),3.94,IF(AND(F102&lt;2.5,B102&lt;2.95,F102&gt;=1.5,D102&lt;1.55,B102&gt;=2.75,A102&gt;=5.55),4.68,IF(AND(F102&gt;=2.5,B102&lt;2.95,F102&gt;=1.5,D102&lt;1.55,B102&gt;=2.75,A102&gt;=5.55),5.1,IF(AND(H102&lt;10.883,B102&gt;=2.95,F102&gt;=1.5,D102&lt;1.55,B102&gt;=2.75,A102&gt;=5.55),4.15,IF(AND(H102&gt;=10.883,B102&gt;=2.95,F102&gt;=1.5,D102&lt;1.55,B102&gt;=2.75,A102&gt;=5.55),4.5,IF(AND(H102&gt;=14.1,D102&lt;2.05,G102&lt;0.857,D102&gt;=1.55,B102&gt;=2.75,A102&gt;=5.55),6.6,IF(AND(G102&lt;0.063,B102&lt;3.15,G102&lt;0.518,G102&lt;0.587,B102&lt;3.75,F102&lt;1.5,A102&lt;5.55),1.4,IF(AND(G102&gt;=0.063,B102&lt;3.15,G102&lt;0.518,G102&lt;0.587,B102&lt;3.75,F102&lt;1.5,A102&lt;5.55),1.5,IF(AND(H102&gt;=10.563,B102&gt;=3.15,G102&lt;0.518,G102&lt;0.587,B102&lt;3.75,F102&lt;1.5,A102&lt;5.55),1.325,IF(AND(B102&lt;2.95,H102&lt;14.1,D102&lt;2.05,G102&lt;0.857,D102&gt;=1.55,B102&gt;=2.75,A102&gt;=5.55),6.125,IF(AND(A102&lt;6.65,G102&lt;0.364,D102&gt;=2.05,G102&lt;0.857,D102&gt;=1.55,B102&gt;=2.75,A102&gt;=5.55),5.45,IF(AND(G102&gt;=0.774,G102&gt;=0.364,D102&gt;=2.05,G102&lt;0.857,D102&gt;=1.55,B102&gt;=2.75,A102&gt;=5.55),5.4,IF(AND(H102&gt;=9.279,H102&lt;10.563,B102&gt;=3.15,G102&lt;0.518,G102&lt;0.587,B102&lt;3.75,F102&lt;1.5,A102&lt;5.55),1.475,IF(AND(D102&lt;1.65,B102&gt;=2.95,H102&lt;14.1,D102&lt;2.05,G102&lt;0.857,D102&gt;=1.55,B102&gt;=2.75,A102&gt;=5.55),5.8,IF(AND(B102&lt;3.15,A102&gt;=6.65,G102&lt;0.364,D102&gt;=2.05,G102&lt;0.857,D102&gt;=1.55,B102&gt;=2.75,A102&gt;=5.55),5.3,IF(AND(B102&gt;=3.15,A102&gt;=6.65,G102&lt;0.364,D102&gt;=2.05,G102&lt;0.857,D102&gt;=1.55,B102&gt;=2.75,A102&gt;=5.55),5.7,IF(AND(A102&gt;=6.75,G102&lt;0.774,G102&gt;=0.364,D102&gt;=2.05,G102&lt;0.857,D102&gt;=1.55,B102&gt;=2.75,A102&gt;=5.55),5.9,IF(AND(G102&lt;0.417,H102&lt;9.279,H102&lt;10.563,B102&gt;=3.15,G102&lt;0.518,G102&lt;0.587,B102&lt;3.75,F102&lt;1.5,A102&lt;5.55),1.4,IF(AND(G102&gt;=0.417,H102&lt;9.279,H102&lt;10.563,B102&gt;=3.15,G102&lt;0.518,G102&lt;0.587,B102&lt;3.75,F102&lt;1.5,A102&lt;5.55),1.3,IF(AND(A102&lt;6.3,D102&gt;=1.65,B102&gt;=2.95,H102&lt;14.1,D102&lt;2.05,G102&lt;0.857,D102&gt;=1.55,B102&gt;=2.75,A102&gt;=5.55),4.9,IF(AND(A102&gt;=6.3,D102&gt;=1.65,B102&gt;=2.95,H102&lt;14.1,D102&lt;2.05,G102&lt;0.857,D102&gt;=1.55,B102&gt;=2.75,A102&gt;=5.55),5.3,IF(AND(G102&gt;=0.657,A102&lt;6.75,G102&lt;0.774,G102&gt;=0.364,D102&gt;=2.05,G102&lt;0.857,D102&gt;=1.55,B102&gt;=2.75,A102&gt;=5.55),6,IF(AND(B102&lt;3.2,G102&lt;0.657,A102&lt;6.75,G102&lt;0.774,G102&gt;=0.364,D102&gt;=2.05,G102&lt;0.857,D102&gt;=1.55,B102&gt;=2.75,A102&gt;=5.55),5.6,IF(AND(B102&gt;=3.2,G102&lt;0.657,A102&lt;6.75,G102&lt;0.774,G102&gt;=0.364,D102&gt;=2.05,G102&lt;0.857,D102&gt;=1.55,B102&gt;=2.75,A102&gt;=5.55),5.65,"shouldnthappen")))))))))))))))))))))))))))))))))))</f>
        <v>4.68</v>
      </c>
      <c r="AT102" s="1" t="n">
        <f aca="false">IF(AND(H102&gt;=16.284,A102&gt;=5.55),6.533,IF(AND(G102&gt;=0.52,A102&lt;4.85,A102&lt;5.55),1.05,IF(AND(G102&lt;0.227,G102&lt;0.52,A102&lt;4.85,A102&lt;5.55),1.4,IF(AND(G102&gt;=0.227,G102&lt;0.52,A102&lt;4.85,A102&lt;5.55),1.3,IF(AND(D102&gt;=0.45,F102&lt;1.5,A102&gt;=4.85,A102&lt;5.55),1.667,IF(AND(B102&gt;=2.75,F102&gt;=1.5,A102&gt;=4.85,A102&lt;5.55),4.5,IF(AND(F102&lt;2.5,B102&gt;=3.15,H102&lt;16.284,A102&gt;=5.55),4.7,IF(AND(G102&gt;=0.934,D102&lt;0.45,F102&lt;1.5,A102&gt;=4.85,A102&lt;5.55),1.7,IF(AND(D102&gt;=1.2,B102&lt;2.75,F102&gt;=1.5,A102&gt;=4.85,A102&lt;5.55),4.25,IF(AND(G102&gt;=0.774,F102&gt;=2.5,B102&gt;=3.15,H102&lt;16.284,A102&gt;=5.55),5.4,IF(AND(B102&lt;3.1,G102&lt;0.934,D102&lt;0.45,F102&lt;1.5,A102&gt;=4.85,A102&lt;5.55),1.6,IF(AND(D102&lt;1.05,D102&lt;1.2,B102&lt;2.75,F102&gt;=1.5,A102&gt;=4.85,A102&lt;5.55),3.433,IF(AND(D102&gt;=1.05,D102&lt;1.2,B102&lt;2.75,F102&gt;=1.5,A102&gt;=4.85,A102&lt;5.55),3.267,IF(AND(H102&lt;8.486,D102&lt;1.35,F102&lt;2.5,B102&lt;3.15,H102&lt;16.284,A102&gt;=5.55),3.85,IF(AND(D102&gt;=1.55,D102&gt;=1.35,F102&lt;2.5,B102&lt;3.15,H102&lt;16.284,A102&gt;=5.55),5.1,IF(AND(H102&lt;10.464,A102&lt;6.35,F102&gt;=2.5,B102&lt;3.15,H102&lt;16.284,A102&gt;=5.55),5.08,IF(AND(H102&gt;=10.464,A102&lt;6.35,F102&gt;=2.5,B102&lt;3.15,H102&lt;16.284,A102&gt;=5.55),4.9,IF(AND(D102&lt;1.85,A102&gt;=6.35,F102&gt;=2.5,B102&lt;3.15,H102&lt;16.284,A102&gt;=5.55),5.8,IF(AND(H102&gt;=10.393,G102&lt;0.774,F102&gt;=2.5,B102&gt;=3.15,H102&lt;16.284,A102&gt;=5.55),5.425,IF(AND(B102&lt;2.6,H102&gt;=8.486,D102&lt;1.35,F102&lt;2.5,B102&lt;3.15,H102&lt;16.284,A102&gt;=5.55),3.9,IF(AND(G102&gt;=0.567,D102&lt;1.55,D102&gt;=1.35,F102&lt;2.5,B102&lt;3.15,H102&lt;16.284,A102&gt;=5.55),4.4,IF(AND(B102&lt;3.25,H102&lt;10.393,G102&lt;0.774,F102&gt;=2.5,B102&gt;=3.15,H102&lt;16.284,A102&gt;=5.55),5.7,IF(AND(B102&gt;=3.25,H102&lt;10.393,G102&lt;0.774,F102&gt;=2.5,B102&gt;=3.15,H102&lt;16.284,A102&gt;=5.55),5.98,IF(AND(G102&lt;0.079,G102&lt;0.338,B102&gt;=3.1,G102&lt;0.934,D102&lt;0.45,F102&lt;1.5,A102&gt;=4.85,A102&lt;5.55),1.425,IF(AND(B102&lt;3.35,G102&gt;=0.338,B102&gt;=3.1,G102&lt;0.934,D102&lt;0.45,F102&lt;1.5,A102&gt;=4.85,A102&lt;5.55),1.4,IF(AND(G102&lt;0.404,B102&gt;=2.6,H102&gt;=8.486,D102&lt;1.35,F102&lt;2.5,B102&lt;3.15,H102&lt;16.284,A102&gt;=5.55),4.3,IF(AND(G102&gt;=0.404,B102&gt;=2.6,H102&gt;=8.486,D102&lt;1.35,F102&lt;2.5,B102&lt;3.15,H102&lt;16.284,A102&gt;=5.55),4.025,IF(AND(B102&gt;=3.05,G102&lt;0.567,D102&lt;1.55,D102&gt;=1.35,F102&lt;2.5,B102&lt;3.15,H102&lt;16.284,A102&gt;=5.55),4.7,IF(AND(A102&lt;6.45,H102&lt;10.667,D102&gt;=1.85,A102&gt;=6.35,F102&gt;=2.5,B102&lt;3.15,H102&lt;16.284,A102&gt;=5.55),5.3,IF(AND(A102&gt;=6.45,H102&lt;10.667,D102&gt;=1.85,A102&gt;=6.35,F102&gt;=2.5,B102&lt;3.15,H102&lt;16.284,A102&gt;=5.55),5.167,IF(AND(B102&lt;2.95,H102&gt;=10.667,D102&gt;=1.85,A102&gt;=6.35,F102&gt;=2.5,B102&lt;3.15,H102&lt;16.284,A102&gt;=5.55),5.6,IF(AND(B102&gt;=2.95,H102&gt;=10.667,D102&gt;=1.85,A102&gt;=6.35,F102&gt;=2.5,B102&lt;3.15,H102&lt;16.284,A102&gt;=5.55),5.5,IF(AND(H102&lt;10.325,G102&gt;=0.079,G102&lt;0.338,B102&gt;=3.1,G102&lt;0.934,D102&lt;0.45,F102&lt;1.5,A102&gt;=4.85,A102&lt;5.55),1.5,IF(AND(G102&lt;0.385,B102&gt;=3.35,G102&gt;=0.338,B102&gt;=3.1,G102&lt;0.934,D102&lt;0.45,F102&lt;1.5,A102&gt;=4.85,A102&lt;5.55),1.5,IF(AND(G102&gt;=0.385,B102&gt;=3.35,G102&gt;=0.338,B102&gt;=3.1,G102&lt;0.934,D102&lt;0.45,F102&lt;1.5,A102&gt;=4.85,A102&lt;5.55),1.42,IF(AND(B102&lt;2.5,B102&lt;3.05,G102&lt;0.567,D102&lt;1.55,D102&gt;=1.35,F102&lt;2.5,B102&lt;3.15,H102&lt;16.284,A102&gt;=5.55),4.5,IF(AND(B102&gt;=2.5,B102&lt;3.05,G102&lt;0.567,D102&lt;1.55,D102&gt;=1.35,F102&lt;2.5,B102&lt;3.15,H102&lt;16.284,A102&gt;=5.55),4.56,IF(AND(H102&lt;12.506,H102&gt;=10.325,G102&gt;=0.079,G102&lt;0.338,B102&gt;=3.1,G102&lt;0.934,D102&lt;0.45,F102&lt;1.5,A102&gt;=4.85,A102&lt;5.55),1.2,IF(AND(H102&gt;=12.506,H102&gt;=10.325,G102&gt;=0.079,G102&lt;0.338,B102&gt;=3.1,G102&lt;0.934,D102&lt;0.45,F102&lt;1.5,A102&gt;=4.85,A102&lt;5.55),1.3,"shouldnthappen")))))))))))))))))))))))))))))))))))))))</f>
        <v>3.85</v>
      </c>
      <c r="AU102" s="1" t="n">
        <f aca="false">IF(AND(G102&gt;=0.52,B102&lt;3.05,F102&lt;1.5),1.1,IF(AND(G102&lt;0.35,G102&lt;0.52,B102&lt;3.05,F102&lt;1.5),1.4,IF(AND(G102&gt;=0.35,G102&lt;0.52,B102&lt;3.05,F102&lt;1.5),1.3,IF(AND(G102&gt;=0.227,G102&lt;0.347,B102&gt;=3.05,F102&lt;1.5),1.32,IF(AND(H102&lt;6.417,G102&gt;=0.347,B102&gt;=3.05,F102&lt;1.5),1.7,IF(AND(A102&gt;=7.25,A102&gt;=6.6,F102&gt;=2.5,F102&gt;=1.5),6.35,IF(AND(G102&lt;0.11,G102&lt;0.227,G102&lt;0.347,B102&gt;=3.05,F102&lt;1.5),1.333,IF(AND(H102&lt;9.441,H102&gt;=6.417,G102&gt;=0.347,B102&gt;=3.05,F102&lt;1.5),1.425,IF(AND(B102&lt;2.75,G102&lt;0.451,H102&lt;10.266,F102&lt;2.5,F102&gt;=1.5),4,IF(AND(B102&gt;=2.75,G102&lt;0.451,H102&lt;10.266,F102&lt;2.5,F102&gt;=1.5),4.433,IF(AND(G102&gt;=0.865,G102&gt;=0.451,H102&lt;10.266,F102&lt;2.5,F102&gt;=1.5),4.2,IF(AND(B102&lt;2.45,H102&lt;13.665,H102&gt;=10.266,F102&lt;2.5,F102&gt;=1.5),3.7,IF(AND(G102&lt;0.302,H102&gt;=13.665,H102&gt;=10.266,F102&lt;2.5,F102&gt;=1.5),5,IF(AND(B102&lt;2.9,A102&lt;6.1,A102&lt;6.6,F102&gt;=2.5,F102&gt;=1.5),5.06,IF(AND(B102&gt;=2.9,A102&lt;6.1,A102&lt;6.6,F102&gt;=2.5,F102&gt;=1.5),4.8,IF(AND(B102&lt;3.05,A102&gt;=6.1,A102&lt;6.6,F102&gt;=2.5,F102&gt;=1.5),5.6,IF(AND(B102&gt;=3.05,A102&gt;=6.1,A102&lt;6.6,F102&gt;=2.5,F102&gt;=1.5),5.267,IF(AND(H102&gt;=14.564,A102&lt;7.25,A102&gt;=6.6,F102&gt;=2.5,F102&gt;=1.5),5.6,IF(AND(H102&gt;=14.309,G102&gt;=0.11,G102&lt;0.227,G102&lt;0.347,B102&gt;=3.05,F102&lt;1.5),1.7,IF(AND(D102&lt;0.4,H102&gt;=9.441,H102&gt;=6.417,G102&gt;=0.347,B102&gt;=3.05,F102&lt;1.5),1.5,IF(AND(D102&gt;=0.4,H102&gt;=9.441,H102&gt;=6.417,G102&gt;=0.347,B102&gt;=3.05,F102&lt;1.5),1.633,IF(AND(A102&lt;5.35,G102&lt;0.865,G102&gt;=0.451,H102&lt;10.266,F102&lt;2.5,F102&gt;=1.5),3.15,IF(AND(D102&lt;1.45,G102&gt;=0.302,H102&gt;=13.665,H102&gt;=10.266,F102&lt;2.5,F102&gt;=1.5),4.74,IF(AND(D102&gt;=1.45,G102&gt;=0.302,H102&gt;=13.665,H102&gt;=10.266,F102&lt;2.5,F102&gt;=1.5),4.567,IF(AND(H102&lt;8.836,H102&lt;14.564,A102&lt;7.25,A102&gt;=6.6,F102&gt;=2.5,F102&gt;=1.5),5.7,IF(AND(H102&gt;=8.836,H102&lt;14.564,A102&lt;7.25,A102&gt;=6.6,F102&gt;=2.5,F102&gt;=1.5),5.9,IF(AND(H102&lt;11.53,H102&lt;14.309,G102&gt;=0.11,G102&lt;0.227,G102&lt;0.347,B102&gt;=3.05,F102&lt;1.5),1.5,IF(AND(H102&gt;=11.53,H102&lt;14.309,G102&gt;=0.11,G102&lt;0.227,G102&lt;0.347,B102&gt;=3.05,F102&lt;1.5),1.467,IF(AND(H102&lt;9.386,A102&gt;=5.35,G102&lt;0.865,G102&gt;=0.451,H102&lt;10.266,F102&lt;2.5,F102&gt;=1.5),3.56,IF(AND(H102&gt;=9.386,A102&gt;=5.35,G102&lt;0.865,G102&gt;=0.451,H102&lt;10.266,F102&lt;2.5,F102&gt;=1.5),4.2,IF(AND(H102&lt;11.036,D102&lt;1.45,B102&gt;=2.45,H102&lt;13.665,H102&gt;=10.266,F102&lt;2.5,F102&gt;=1.5),4.45,IF(AND(H102&gt;=11.036,D102&lt;1.45,B102&gt;=2.45,H102&lt;13.665,H102&gt;=10.266,F102&lt;2.5,F102&gt;=1.5),4.1,IF(AND(G102&gt;=0.585,D102&gt;=1.45,B102&gt;=2.45,H102&lt;13.665,H102&gt;=10.266,F102&lt;2.5,F102&gt;=1.5),4.9,IF(AND(H102&lt;11.743,G102&lt;0.585,D102&gt;=1.45,B102&gt;=2.45,H102&lt;13.665,H102&gt;=10.266,F102&lt;2.5,F102&gt;=1.5),4.7,IF(AND(H102&gt;=11.743,G102&lt;0.585,D102&gt;=1.45,B102&gt;=2.45,H102&lt;13.665,H102&gt;=10.266,F102&lt;2.5,F102&gt;=1.5),4.5,"shouldnthappen")))))))))))))))))))))))))))))))))))</f>
        <v>4.433</v>
      </c>
      <c r="AV102" s="1" t="n">
        <f aca="false">IF(AND(G102&gt;=0.356,F102&gt;=1.5,A102&lt;5.75),3.52,IF(AND(A102&lt;7.25,A102&gt;=7.1,A102&gt;=5.75),5.875,IF(AND(A102&gt;=7.25,A102&gt;=7.1,A102&gt;=5.75),6.5,IF(AND(D102&gt;=0.35,G102&gt;=0.586,F102&lt;1.5,A102&lt;5.75),1.8,IF(AND(D102&lt;1.4,G102&lt;0.356,F102&gt;=1.5,A102&lt;5.75),4.2,IF(AND(D102&gt;=1.4,G102&lt;0.356,F102&gt;=1.5,A102&lt;5.75),4.5,IF(AND(H102&gt;=11.218,A102&lt;5.05,G102&lt;0.586,F102&lt;1.5,A102&lt;5.75),1.225,IF(AND(G102&gt;=0.253,A102&gt;=5.05,G102&lt;0.586,F102&lt;1.5,A102&lt;5.75),1.3,IF(AND(B102&gt;=3.75,D102&lt;0.35,G102&gt;=0.586,F102&lt;1.5,A102&lt;5.75),1.567,IF(AND(B102&lt;2.85,D102&lt;1.35,D102&lt;1.65,A102&lt;7.1,A102&gt;=5.75),4.26,IF(AND(B102&gt;=2.85,D102&lt;1.35,D102&lt;1.65,A102&lt;7.1,A102&gt;=5.75),4.45,IF(AND(A102&lt;6.05,H102&lt;12.921,D102&gt;=1.65,A102&lt;7.1,A102&gt;=5.75),5.1,IF(AND(H102&gt;=15.338,H102&gt;=12.921,D102&gt;=1.65,A102&lt;7.1,A102&gt;=5.75),5.55,IF(AND(G102&lt;0.418,H102&lt;11.218,A102&lt;5.05,G102&lt;0.586,F102&lt;1.5,A102&lt;5.75),1.42,IF(AND(G102&gt;=0.418,H102&lt;11.218,A102&lt;5.05,G102&lt;0.586,F102&lt;1.5,A102&lt;5.75),1.3,IF(AND(H102&gt;=13.321,G102&lt;0.253,A102&gt;=5.05,G102&lt;0.586,F102&lt;1.5,A102&lt;5.75),1.7,IF(AND(H102&lt;6.089,B102&lt;3.75,D102&lt;0.35,G102&gt;=0.586,F102&lt;1.5,A102&lt;5.75),1.7,IF(AND(H102&gt;=6.089,B102&lt;3.75,D102&lt;0.35,G102&gt;=0.586,F102&lt;1.5,A102&lt;5.75),1.5,IF(AND(B102&lt;2.9,D102&lt;1.45,D102&gt;=1.35,D102&lt;1.65,A102&lt;7.1,A102&gt;=5.75),4.8,IF(AND(B102&gt;=2.9,D102&lt;1.45,D102&gt;=1.35,D102&lt;1.65,A102&lt;7.1,A102&gt;=5.75),4.475,IF(AND(B102&lt;2.5,D102&gt;=1.45,D102&gt;=1.35,D102&lt;1.65,A102&lt;7.1,A102&gt;=5.75),4.5,IF(AND(H102&lt;8.884,A102&gt;=6.05,H102&lt;12.921,D102&gt;=1.65,A102&lt;7.1,A102&gt;=5.75),5.4,IF(AND(A102&lt;6.3,H102&lt;15.338,H102&gt;=12.921,D102&gt;=1.65,A102&lt;7.1,A102&gt;=5.75),4.967,IF(AND(A102&gt;=6.3,H102&lt;15.338,H102&gt;=12.921,D102&gt;=1.65,A102&lt;7.1,A102&gt;=5.75),5.133,IF(AND(H102&lt;10.826,H102&lt;13.321,G102&lt;0.253,A102&gt;=5.05,G102&lt;0.586,F102&lt;1.5,A102&lt;5.75),1.5,IF(AND(H102&gt;=10.826,H102&lt;13.321,G102&lt;0.253,A102&gt;=5.05,G102&lt;0.586,F102&lt;1.5,A102&lt;5.75),1.4,IF(AND(H102&lt;7.47,B102&gt;=2.5,D102&gt;=1.45,D102&gt;=1.35,D102&lt;1.65,A102&lt;7.1,A102&gt;=5.75),5.1,IF(AND(H102&gt;=7.47,B102&gt;=2.5,D102&gt;=1.45,D102&gt;=1.35,D102&lt;1.65,A102&lt;7.1,A102&gt;=5.75),4.725,IF(AND(H102&lt;9.637,H102&gt;=8.884,A102&gt;=6.05,H102&lt;12.921,D102&gt;=1.65,A102&lt;7.1,A102&gt;=5.75),5.9,IF(AND(B102&lt;2.6,H102&gt;=9.637,H102&gt;=8.884,A102&gt;=6.05,H102&lt;12.921,D102&gt;=1.65,A102&lt;7.1,A102&gt;=5.75),5.8,IF(AND(B102&lt;2.75,B102&gt;=2.6,H102&gt;=9.637,H102&gt;=8.884,A102&gt;=6.05,H102&lt;12.921,D102&gt;=1.65,A102&lt;7.1,A102&gt;=5.75),5.3,IF(AND(D102&lt;2.25,B102&gt;=2.75,B102&gt;=2.6,H102&gt;=9.637,H102&gt;=8.884,A102&gt;=6.05,H102&lt;12.921,D102&gt;=1.65,A102&lt;7.1,A102&gt;=5.75),5.6,IF(AND(D102&gt;=2.25,B102&gt;=2.75,B102&gt;=2.6,H102&gt;=9.637,H102&gt;=8.884,A102&gt;=6.05,H102&lt;12.921,D102&gt;=1.65,A102&lt;7.1,A102&gt;=5.75),5.5,"shouldnthappen")))))))))))))))))))))))))))))))))</f>
        <v>4.2</v>
      </c>
      <c r="AW102" s="1" t="n">
        <f aca="false">IF(AND(G102&gt;=0.905,F102&lt;1.5),1.767,IF(AND(H102&gt;=16.674,F102&gt;=1.5),6.55,IF(AND(A102&lt;4.35,H102&lt;14.344,G102&lt;0.905,F102&lt;1.5),1.1,IF(AND(B102&lt;3.65,H102&gt;=14.344,G102&lt;0.905,F102&lt;1.5),1.5,IF(AND(B102&gt;=3.65,H102&gt;=14.344,G102&lt;0.905,F102&lt;1.5),1.65,IF(AND(B102&lt;2.6,F102&gt;=2.5,H102&lt;16.674,F102&gt;=1.5),4.5,IF(AND(D102&gt;=0.45,A102&gt;=4.35,H102&lt;14.344,G102&lt;0.905,F102&lt;1.5),1.65,IF(AND(D102&lt;1.15,A102&lt;5.9,F102&lt;2.5,H102&lt;16.674,F102&gt;=1.5),3.56,IF(AND(B102&lt;2.75,A102&gt;=5.9,F102&lt;2.5,H102&lt;16.674,F102&gt;=1.5),5,IF(AND(H102&lt;13.531,B102&gt;=2.75,A102&gt;=5.9,F102&lt;2.5,H102&lt;16.674,F102&gt;=1.5),4.333,IF(AND(B102&lt;3.2,G102&gt;=0.669,B102&gt;=2.6,F102&gt;=2.5,H102&lt;16.674,F102&gt;=1.5),5.08,IF(AND(B102&gt;=3.2,G102&gt;=0.669,B102&gt;=2.6,F102&gt;=2.5,H102&lt;16.674,F102&gt;=1.5),5.4,IF(AND(B102&lt;3.15,A102&lt;5.05,D102&lt;0.45,A102&gt;=4.35,H102&lt;14.344,G102&lt;0.905,F102&lt;1.5),1.45,IF(AND(A102&gt;=5.55,A102&gt;=5.05,D102&lt;0.45,A102&gt;=4.35,H102&lt;14.344,G102&lt;0.905,F102&lt;1.5),1.5,IF(AND(A102&lt;5.55,A102&lt;5.65,D102&gt;=1.15,A102&lt;5.9,F102&lt;2.5,H102&lt;16.674,F102&gt;=1.5),3.95,IF(AND(A102&gt;=5.55,A102&lt;5.65,D102&gt;=1.15,A102&lt;5.9,F102&lt;2.5,H102&lt;16.674,F102&gt;=1.5),3.82,IF(AND(G102&lt;0.39,A102&gt;=5.65,D102&gt;=1.15,A102&lt;5.9,F102&lt;2.5,H102&lt;16.674,F102&gt;=1.5),4.35,IF(AND(G102&gt;=0.39,A102&gt;=5.65,D102&gt;=1.15,A102&lt;5.9,F102&lt;2.5,H102&lt;16.674,F102&gt;=1.5),3.95,IF(AND(G102&lt;0.466,H102&gt;=13.531,B102&gt;=2.75,A102&gt;=5.9,F102&lt;2.5,H102&lt;16.674,F102&gt;=1.5),4.8,IF(AND(G102&gt;=0.466,H102&gt;=13.531,B102&gt;=2.75,A102&gt;=5.9,F102&lt;2.5,H102&lt;16.674,F102&gt;=1.5),4.7,IF(AND(H102&lt;10.144,D102&lt;2.05,G102&lt;0.669,B102&gt;=2.6,F102&gt;=2.5,H102&lt;16.674,F102&gt;=1.5),5.3,IF(AND(H102&gt;=10.144,D102&lt;2.05,G102&lt;0.669,B102&gt;=2.6,F102&gt;=2.5,H102&lt;16.674,F102&gt;=1.5),5.133,IF(AND(D102&gt;=2.45,D102&gt;=2.05,G102&lt;0.669,B102&gt;=2.6,F102&gt;=2.5,H102&lt;16.674,F102&gt;=1.5),5.9,IF(AND(B102&lt;3.25,B102&gt;=3.15,A102&lt;5.05,D102&lt;0.45,A102&gt;=4.35,H102&lt;14.344,G102&lt;0.905,F102&lt;1.5),1.2,IF(AND(B102&gt;=3.25,B102&gt;=3.15,A102&lt;5.05,D102&lt;0.45,A102&gt;=4.35,H102&lt;14.344,G102&lt;0.905,F102&lt;1.5),1.36,IF(AND(B102&gt;=3.8,A102&lt;5.55,A102&gt;=5.05,D102&lt;0.45,A102&gt;=4.35,H102&lt;14.344,G102&lt;0.905,F102&lt;1.5),1.3,IF(AND(G102&lt;0.05,B102&lt;3.8,A102&lt;5.55,A102&gt;=5.05,D102&lt;0.45,A102&gt;=4.35,H102&lt;14.344,G102&lt;0.905,F102&lt;1.5),1.4,IF(AND(G102&lt;0.107,G102&lt;0.395,D102&lt;2.45,D102&gt;=2.05,G102&lt;0.669,B102&gt;=2.6,F102&gt;=2.5,H102&lt;16.674,F102&gt;=1.5),5.667,IF(AND(G102&lt;0.537,G102&gt;=0.395,D102&lt;2.45,D102&gt;=2.05,G102&lt;0.669,B102&gt;=2.6,F102&gt;=2.5,H102&lt;16.674,F102&gt;=1.5),5.6,IF(AND(G102&gt;=0.537,G102&gt;=0.395,D102&lt;2.45,D102&gt;=2.05,G102&lt;0.669,B102&gt;=2.6,F102&gt;=2.5,H102&lt;16.674,F102&gt;=1.5),5.775,IF(AND(B102&lt;3.6,G102&gt;=0.05,B102&lt;3.8,A102&lt;5.55,A102&gt;=5.05,D102&lt;0.45,A102&gt;=4.35,H102&lt;14.344,G102&lt;0.905,F102&lt;1.5),1.475,IF(AND(B102&gt;=3.6,G102&gt;=0.05,B102&lt;3.8,A102&lt;5.55,A102&gt;=5.05,D102&lt;0.45,A102&gt;=4.35,H102&lt;14.344,G102&lt;0.905,F102&lt;1.5),1.5,IF(AND(G102&lt;0.312,G102&gt;=0.107,G102&lt;0.395,D102&lt;2.45,D102&gt;=2.05,G102&lt;0.669,B102&gt;=2.6,F102&gt;=2.5,H102&lt;16.674,F102&gt;=1.5),5.18,IF(AND(G102&gt;=0.312,G102&gt;=0.107,G102&lt;0.395,D102&lt;2.45,D102&gt;=2.05,G102&lt;0.669,B102&gt;=2.6,F102&gt;=2.5,H102&lt;16.674,F102&gt;=1.5),5.4,"shouldnthappen"))))))))))))))))))))))))))))))))))</f>
        <v>4.35</v>
      </c>
      <c r="AX102" s="1" t="n">
        <f aca="false">IF(AND(D102&gt;=1.3,B102&gt;=3.45),6.25,IF(AND(B102&lt;2.75,A102&lt;5.25,B102&lt;3.45),3.9,IF(AND(D102&lt;0.25,D102&lt;1.3,B102&gt;=3.45),1.16,IF(AND(A102&gt;=5.05,B102&gt;=2.75,A102&lt;5.25,B102&lt;3.45),1.7,IF(AND(D102&lt;0.7,F102&lt;2.5,A102&gt;=5.25,B102&lt;3.45),1.5,IF(AND(H102&gt;=16.284,F102&gt;=2.5,A102&gt;=5.25,B102&lt;3.45),6.6,IF(AND(G102&lt;0.123,D102&gt;=0.25,D102&lt;1.3,B102&gt;=3.45),1.3,IF(AND(A102&lt;4.5,A102&lt;5.05,B102&gt;=2.75,A102&lt;5.25,B102&lt;3.45),1.3,IF(AND(A102&lt;5.05,G102&gt;=0.123,D102&gt;=0.25,D102&lt;1.3,B102&gt;=3.45),1.6,IF(AND(B102&lt;3.15,A102&gt;=4.5,A102&lt;5.05,B102&gt;=2.75,A102&lt;5.25,B102&lt;3.45),1.54,IF(AND(B102&gt;=3.15,A102&gt;=4.5,A102&lt;5.05,B102&gt;=2.75,A102&lt;5.25,B102&lt;3.45),1.35,IF(AND(D102&gt;=1.4,A102&lt;5.9,D102&gt;=0.7,F102&lt;2.5,A102&gt;=5.25,B102&lt;3.45),4.5,IF(AND(D102&gt;=1.55,A102&gt;=5.9,D102&gt;=0.7,F102&lt;2.5,A102&gt;=5.25,B102&lt;3.45),4.95,IF(AND(G102&gt;=0.682,D102&gt;=2.05,H102&lt;16.284,F102&gt;=2.5,A102&gt;=5.25,B102&lt;3.45),5.26,IF(AND(A102&lt;5.4,A102&gt;=5.05,G102&gt;=0.123,D102&gt;=0.25,D102&lt;1.3,B102&gt;=3.45),1.64,IF(AND(A102&gt;=5.4,A102&gt;=5.05,G102&gt;=0.123,D102&gt;=0.25,D102&lt;1.3,B102&gt;=3.45),1.6,IF(AND(G102&lt;0.372,D102&lt;1.4,A102&lt;5.9,D102&gt;=0.7,F102&lt;2.5,A102&gt;=5.25,B102&lt;3.45),4.175,IF(AND(D102&lt;1.35,D102&lt;1.55,A102&gt;=5.9,D102&gt;=0.7,F102&lt;2.5,A102&gt;=5.25,B102&lt;3.45),4.2,IF(AND(B102&lt;2.35,G102&lt;0.596,D102&lt;2.05,H102&lt;16.284,F102&gt;=2.5,A102&gt;=5.25,B102&lt;3.45),5,IF(AND(G102&gt;=0.888,G102&gt;=0.596,D102&lt;2.05,H102&lt;16.284,F102&gt;=2.5,A102&gt;=5.25,B102&lt;3.45),4.8,IF(AND(A102&gt;=6.85,G102&lt;0.682,D102&gt;=2.05,H102&lt;16.284,F102&gt;=2.5,A102&gt;=5.25,B102&lt;3.45),5.4,IF(AND(A102&gt;=5.75,G102&gt;=0.372,D102&lt;1.4,A102&lt;5.9,D102&gt;=0.7,F102&lt;2.5,A102&gt;=5.25,B102&lt;3.45),3.933,IF(AND(A102&gt;=6.75,D102&gt;=1.35,D102&lt;1.55,A102&gt;=5.9,D102&gt;=0.7,F102&lt;2.5,A102&gt;=5.25,B102&lt;3.45),4.8,IF(AND(H102&lt;11.084,B102&gt;=2.35,G102&lt;0.596,D102&lt;2.05,H102&lt;16.284,F102&gt;=2.5,A102&gt;=5.25,B102&lt;3.45),5.3,IF(AND(H102&lt;8.435,G102&lt;0.888,G102&gt;=0.596,D102&lt;2.05,H102&lt;16.284,F102&gt;=2.5,A102&gt;=5.25,B102&lt;3.45),5.1,IF(AND(H102&gt;=8.435,G102&lt;0.888,G102&gt;=0.596,D102&lt;2.05,H102&lt;16.284,F102&gt;=2.5,A102&gt;=5.25,B102&lt;3.45),4.94,IF(AND(B102&lt;3.15,A102&lt;6.85,G102&lt;0.682,D102&gt;=2.05,H102&lt;16.284,F102&gt;=2.5,A102&gt;=5.25,B102&lt;3.45),5.6,IF(AND(B102&gt;=3.15,A102&lt;6.85,G102&lt;0.682,D102&gt;=2.05,H102&lt;16.284,F102&gt;=2.5,A102&gt;=5.25,B102&lt;3.45),5.74,IF(AND(G102&lt;0.572,A102&lt;5.75,G102&gt;=0.372,D102&lt;1.4,A102&lt;5.9,D102&gt;=0.7,F102&lt;2.5,A102&gt;=5.25,B102&lt;3.45),3.7,IF(AND(D102&lt;1.45,A102&lt;6.75,D102&gt;=1.35,D102&lt;1.55,A102&gt;=5.9,D102&gt;=0.7,F102&lt;2.5,A102&gt;=5.25,B102&lt;3.45),4.46,IF(AND(D102&gt;=1.45,A102&lt;6.75,D102&gt;=1.35,D102&lt;1.55,A102&gt;=5.9,D102&gt;=0.7,F102&lt;2.5,A102&gt;=5.25,B102&lt;3.45),4.567,IF(AND(H102&lt;12.532,H102&gt;=11.084,B102&gt;=2.35,G102&lt;0.596,D102&lt;2.05,H102&lt;16.284,F102&gt;=2.5,A102&gt;=5.25,B102&lt;3.45),5.8,IF(AND(H102&gt;=12.532,H102&gt;=11.084,B102&gt;=2.35,G102&lt;0.596,D102&lt;2.05,H102&lt;16.284,F102&gt;=2.5,A102&gt;=5.25,B102&lt;3.45),5.667,IF(AND(A102&gt;=5.65,G102&gt;=0.572,A102&lt;5.75,G102&gt;=0.372,D102&lt;1.4,A102&lt;5.9,D102&gt;=0.7,F102&lt;2.5,A102&gt;=5.25,B102&lt;3.45),4.2,IF(AND(G102&lt;0.862,A102&lt;5.65,G102&gt;=0.572,A102&lt;5.75,G102&gt;=0.372,D102&lt;1.4,A102&lt;5.9,D102&gt;=0.7,F102&lt;2.5,A102&gt;=5.25,B102&lt;3.45),3.9,IF(AND(G102&gt;=0.862,A102&lt;5.65,G102&gt;=0.572,A102&lt;5.75,G102&gt;=0.372,D102&lt;1.4,A102&lt;5.9,D102&gt;=0.7,F102&lt;2.5,A102&gt;=5.25,B102&lt;3.45),4,"shouldnthappen"))))))))))))))))))))))))))))))))))))</f>
        <v>4.175</v>
      </c>
      <c r="AY102" s="1" t="n">
        <f aca="false">IF(AND(H102&gt;=8.233,D102&gt;=0.8,A102&lt;5.55),3.525,IF(AND(B102&lt;2.9,H102&gt;=15.534,A102&gt;=5.55),4.8,IF(AND(H102&gt;=12.259,A102&lt;4.75,D102&lt;0.8,A102&lt;5.55),1.25,IF(AND(B102&gt;=3.85,A102&gt;=4.75,D102&lt;0.8,A102&lt;5.55),1.425,IF(AND(D102&lt;1.55,H102&lt;8.233,D102&gt;=0.8,A102&lt;5.55),3.975,IF(AND(D102&gt;=1.55,H102&lt;8.233,D102&gt;=0.8,A102&lt;5.55),4.5,IF(AND(D102&lt;0.65,D102&lt;1.7,H102&lt;15.534,A102&gt;=5.55),1.7,IF(AND(A102&gt;=7.05,D102&gt;=1.7,H102&lt;15.534,A102&gt;=5.55),6.3,IF(AND(B102&gt;=3.35,B102&gt;=2.9,H102&gt;=15.534,A102&gt;=5.55),5.4,IF(AND(B102&lt;3.1,H102&lt;12.259,A102&lt;4.75,D102&lt;0.8,A102&lt;5.55),1.367,IF(AND(B102&gt;=3.1,H102&lt;12.259,A102&lt;4.75,D102&lt;0.8,A102&lt;5.55),1.4,IF(AND(G102&gt;=0.905,B102&lt;3.85,A102&gt;=4.75,D102&lt;0.8,A102&lt;5.55),1.9,IF(AND(H102&lt;15.681,B102&lt;3.35,B102&gt;=2.9,H102&gt;=15.534,A102&gt;=5.55),5.8,IF(AND(H102&gt;=15.681,B102&lt;3.35,B102&gt;=2.9,H102&gt;=15.534,A102&gt;=5.55),5.7,IF(AND(H102&gt;=14.877,G102&lt;0.905,B102&lt;3.85,A102&gt;=4.75,D102&lt;0.8,A102&lt;5.55),1.3,IF(AND(D102&gt;=1.25,B102&lt;2.65,D102&gt;=0.65,D102&lt;1.7,H102&lt;15.534,A102&gt;=5.55),4.433,IF(AND(G102&gt;=0.622,B102&lt;3.15,A102&lt;7.05,D102&gt;=1.7,H102&lt;15.534,A102&gt;=5.55),5.08,IF(AND(H102&gt;=13.42,B102&gt;=3.15,A102&lt;7.05,D102&gt;=1.7,H102&lt;15.534,A102&gt;=5.55),5.1,IF(AND(G102&lt;0.265,H102&lt;14.877,G102&lt;0.905,B102&lt;3.85,A102&gt;=4.75,D102&lt;0.8,A102&lt;5.55),1.2,IF(AND(A102&lt;5.75,D102&lt;1.25,B102&lt;2.65,D102&gt;=0.65,D102&lt;1.7,H102&lt;15.534,A102&gt;=5.55),3.7,IF(AND(A102&gt;=5.75,D102&lt;1.25,B102&lt;2.65,D102&gt;=0.65,D102&lt;1.7,H102&lt;15.534,A102&gt;=5.55),4,IF(AND(G102&gt;=0.652,D102&lt;1.35,B102&gt;=2.65,D102&gt;=0.65,D102&lt;1.7,H102&lt;15.534,A102&gt;=5.55),3.6,IF(AND(H102&lt;7.47,D102&gt;=1.35,B102&gt;=2.65,D102&gt;=0.65,D102&lt;1.7,H102&lt;15.534,A102&gt;=5.55),5.1,IF(AND(H102&lt;10.914,G102&lt;0.622,B102&lt;3.15,A102&lt;7.05,D102&gt;=1.7,H102&lt;15.534,A102&gt;=5.55),5.36,IF(AND(H102&gt;=10.914,G102&lt;0.622,B102&lt;3.15,A102&lt;7.05,D102&gt;=1.7,H102&lt;15.534,A102&gt;=5.55),5.64,IF(AND(G102&gt;=0.657,H102&lt;13.42,B102&gt;=3.15,A102&lt;7.05,D102&gt;=1.7,H102&lt;15.534,A102&gt;=5.55),6,IF(AND(G102&gt;=0.782,G102&gt;=0.265,H102&lt;14.877,G102&lt;0.905,B102&lt;3.85,A102&gt;=4.75,D102&lt;0.8,A102&lt;5.55),1.48,IF(AND(H102&lt;11.286,G102&lt;0.652,D102&lt;1.35,B102&gt;=2.65,D102&gt;=0.65,D102&lt;1.7,H102&lt;15.534,A102&gt;=5.55),4.24,IF(AND(H102&gt;=11.286,G102&lt;0.652,D102&lt;1.35,B102&gt;=2.65,D102&gt;=0.65,D102&lt;1.7,H102&lt;15.534,A102&gt;=5.55),4.05,IF(AND(G102&lt;0.413,H102&gt;=7.47,D102&gt;=1.35,B102&gt;=2.65,D102&gt;=0.65,D102&lt;1.7,H102&lt;15.534,A102&gt;=5.55),5.1,IF(AND(H102&lt;11.325,G102&lt;0.657,H102&lt;13.42,B102&gt;=3.15,A102&lt;7.05,D102&gt;=1.7,H102&lt;15.534,A102&gt;=5.55),5.8,IF(AND(H102&gt;=11.325,G102&lt;0.657,H102&lt;13.42,B102&gt;=3.15,A102&lt;7.05,D102&gt;=1.7,H102&lt;15.534,A102&gt;=5.55),5.6,IF(AND(D102&gt;=0.35,G102&lt;0.782,G102&gt;=0.265,H102&lt;14.877,G102&lt;0.905,B102&lt;3.85,A102&gt;=4.75,D102&lt;0.8,A102&lt;5.55),1.633,IF(AND(B102&lt;2.85,G102&gt;=0.413,H102&gt;=7.47,D102&gt;=1.35,B102&gt;=2.65,D102&gt;=0.65,D102&lt;1.7,H102&lt;15.534,A102&gt;=5.55),4.6,IF(AND(D102&lt;0.15,D102&lt;0.35,G102&lt;0.782,G102&gt;=0.265,H102&lt;14.877,G102&lt;0.905,B102&lt;3.85,A102&gt;=4.75,D102&lt;0.8,A102&lt;5.55),1.5,IF(AND(D102&gt;=0.15,D102&lt;0.35,G102&lt;0.782,G102&gt;=0.265,H102&lt;14.877,G102&lt;0.905,B102&lt;3.85,A102&gt;=4.75,D102&lt;0.8,A102&lt;5.55),1.543,IF(AND(A102&gt;=6.8,B102&gt;=2.85,G102&gt;=0.413,H102&gt;=7.47,D102&gt;=1.35,B102&gt;=2.65,D102&gt;=0.65,D102&lt;1.7,H102&lt;15.534,A102&gt;=5.55),4.9,IF(AND(H102&lt;13.531,A102&lt;6.8,B102&gt;=2.85,G102&gt;=0.413,H102&gt;=7.47,D102&gt;=1.35,B102&gt;=2.65,D102&gt;=0.65,D102&lt;1.7,H102&lt;15.534,A102&gt;=5.55),4.5,IF(AND(H102&gt;=13.531,A102&lt;6.8,B102&gt;=2.85,G102&gt;=0.413,H102&gt;=7.47,D102&gt;=1.35,B102&gt;=2.65,D102&gt;=0.65,D102&lt;1.7,H102&lt;15.534,A102&gt;=5.55),4.7,"shouldnthappen")))))))))))))))))))))))))))))))))))))))</f>
        <v>4.24</v>
      </c>
      <c r="AZ102" s="1" t="n">
        <f aca="false">IF(AND(H102&gt;=15.371,B102&gt;=3.35),5.4,IF(AND(G102&gt;=0.851,H102&gt;=15.244,B102&lt;3.35),4.75,IF(AND(F102&gt;=2,H102&lt;15.371,B102&gt;=3.35),5.6,IF(AND(B102&lt;2.75,A102&lt;5.15,H102&lt;15.244,B102&lt;3.35),3.42,IF(AND(A102&gt;=7.25,G102&lt;0.851,H102&gt;=15.244,B102&lt;3.35),6.6,IF(AND(A102&lt;4.45,B102&gt;=2.75,A102&lt;5.15,H102&lt;15.244,B102&lt;3.35),1.1,IF(AND(G102&lt;0.527,A102&lt;7.25,G102&lt;0.851,H102&gt;=15.244,B102&lt;3.35),5.08,IF(AND(G102&gt;=0.527,A102&lt;7.25,G102&lt;0.851,H102&gt;=15.244,B102&lt;3.35),5.8,IF(AND(D102&gt;=0.35,B102&lt;3.7,F102&lt;2,H102&lt;15.371,B102&gt;=3.35),1.55,IF(AND(H102&lt;6.542,B102&gt;=3.7,F102&lt;2,H102&lt;15.371,B102&gt;=3.35),1.9,IF(AND(B102&lt;3.25,A102&gt;=4.45,B102&gt;=2.75,A102&lt;5.15,H102&lt;15.244,B102&lt;3.35),1.46,IF(AND(B102&gt;=3.25,A102&gt;=4.45,B102&gt;=2.75,A102&lt;5.15,H102&lt;15.244,B102&lt;3.35),1.7,IF(AND(H102&lt;13.654,B102&gt;=2.95,D102&lt;1.45,A102&gt;=5.15,H102&lt;15.244,B102&lt;3.35),4.3,IF(AND(H102&gt;=13.654,B102&gt;=2.95,D102&lt;1.45,A102&gt;=5.15,H102&lt;15.244,B102&lt;3.35),4.625,IF(AND(F102&gt;=2.5,D102&lt;1.75,D102&gt;=1.45,A102&gt;=5.15,H102&lt;15.244,B102&lt;3.35),5.3,IF(AND(G102&gt;=0.853,D102&gt;=1.75,D102&gt;=1.45,A102&gt;=5.15,H102&lt;15.244,B102&lt;3.35),5.15,IF(AND(D102&gt;=0.25,D102&lt;0.35,B102&lt;3.7,F102&lt;2,H102&lt;15.371,B102&gt;=3.35),1.3,IF(AND(B102&lt;3.85,H102&gt;=6.542,B102&gt;=3.7,F102&lt;2,H102&lt;15.371,B102&gt;=3.35),1.633,IF(AND(H102&lt;7.02,H102&lt;10.688,B102&lt;2.95,D102&lt;1.45,A102&gt;=5.15,H102&lt;15.244,B102&lt;3.35),3.98,IF(AND(G102&lt;0.338,H102&gt;=10.688,B102&lt;2.95,D102&lt;1.45,A102&gt;=5.15,H102&lt;15.244,B102&lt;3.35),4.22,IF(AND(G102&gt;=0.338,H102&gt;=10.688,B102&lt;2.95,D102&lt;1.45,A102&gt;=5.15,H102&lt;15.244,B102&lt;3.35),3.9,IF(AND(B102&lt;2.75,F102&lt;2.5,D102&lt;1.75,D102&gt;=1.45,A102&gt;=5.15,H102&lt;15.244,B102&lt;3.35),5.1,IF(AND(B102&gt;=2.75,F102&lt;2.5,D102&lt;1.75,D102&gt;=1.45,A102&gt;=5.15,H102&lt;15.244,B102&lt;3.35),4.74,IF(AND(A102&gt;=7,G102&lt;0.853,D102&gt;=1.75,D102&gt;=1.45,A102&gt;=5.15,H102&lt;15.244,B102&lt;3.35),6.5,IF(AND(G102&gt;=0.934,D102&lt;0.25,D102&lt;0.35,B102&lt;3.7,F102&lt;2,H102&lt;15.371,B102&gt;=3.35),1.7,IF(AND(D102&lt;0.25,B102&gt;=3.85,H102&gt;=6.542,B102&gt;=3.7,F102&lt;2,H102&lt;15.371,B102&gt;=3.35),1.5,IF(AND(D102&gt;=0.25,B102&gt;=3.85,H102&gt;=6.542,B102&gt;=3.7,F102&lt;2,H102&lt;15.371,B102&gt;=3.35),1.4,IF(AND(B102&lt;2.5,H102&gt;=7.02,H102&lt;10.688,B102&lt;2.95,D102&lt;1.45,A102&gt;=5.15,H102&lt;15.244,B102&lt;3.35),3.8,IF(AND(G102&gt;=0.74,A102&lt;7,G102&lt;0.853,D102&gt;=1.75,D102&gt;=1.45,A102&gt;=5.15,H102&lt;15.244,B102&lt;3.35),6,IF(AND(G102&gt;=0.61,G102&lt;0.934,D102&lt;0.25,D102&lt;0.35,B102&lt;3.7,F102&lt;2,H102&lt;15.371,B102&gt;=3.35),1.5,IF(AND(D102&lt;1.15,B102&gt;=2.5,H102&gt;=7.02,H102&lt;10.688,B102&lt;2.95,D102&lt;1.45,A102&gt;=5.15,H102&lt;15.244,B102&lt;3.35),3.5,IF(AND(D102&gt;=1.15,B102&gt;=2.5,H102&gt;=7.02,H102&lt;10.688,B102&lt;2.95,D102&lt;1.45,A102&gt;=5.15,H102&lt;15.244,B102&lt;3.35),3.6,IF(AND(G102&gt;=0.626,G102&lt;0.74,A102&lt;7,G102&lt;0.853,D102&gt;=1.75,D102&gt;=1.45,A102&gt;=5.15,H102&lt;15.244,B102&lt;3.35),4.9,IF(AND(H102&lt;13.641,G102&lt;0.61,G102&lt;0.934,D102&lt;0.25,D102&lt;0.35,B102&lt;3.7,F102&lt;2,H102&lt;15.371,B102&gt;=3.35),1.425,IF(AND(H102&gt;=13.641,G102&lt;0.61,G102&lt;0.934,D102&lt;0.25,D102&lt;0.35,B102&lt;3.7,F102&lt;2,H102&lt;15.371,B102&gt;=3.35),1.3,IF(AND(B102&lt;3.05,G102&lt;0.626,G102&lt;0.74,A102&lt;7,G102&lt;0.853,D102&gt;=1.75,D102&gt;=1.45,A102&gt;=5.15,H102&lt;15.244,B102&lt;3.35),5.475,IF(AND(B102&gt;=3.05,G102&lt;0.626,G102&lt;0.74,A102&lt;7,G102&lt;0.853,D102&gt;=1.75,D102&gt;=1.45,A102&gt;=5.15,H102&lt;15.244,B102&lt;3.35),5.633,"shouldnthappen")))))))))))))))))))))))))))))))))))))</f>
        <v>3.98</v>
      </c>
      <c r="BA102" s="1" t="n">
        <f aca="false">IF(AND(F102&gt;=2,B102&gt;=3.4),6.1,IF(AND(B102&lt;2.75,A102&lt;5.15,B102&lt;3.4),3.225,IF(AND(G102&gt;=0.821,F102&lt;2,B102&gt;=3.4),1.9,IF(AND(B102&gt;=3.2,B102&gt;=2.75,A102&lt;5.15,B102&lt;3.4),1.7,IF(AND(A102&lt;4.8,G102&lt;0.821,F102&lt;2,B102&gt;=3.4),1,IF(AND(G102&gt;=0.446,B102&lt;3.2,B102&gt;=2.75,A102&lt;5.15,B102&lt;3.4),1.1,IF(AND(G102&lt;0.356,D102&lt;1.45,A102&lt;6.25,A102&gt;=5.15,B102&lt;3.4),4.32,IF(AND(G102&lt;0.591,D102&gt;=1.45,A102&lt;6.25,A102&gt;=5.15,B102&lt;3.4),4.6,IF(AND(D102&lt;1.75,G102&lt;0.597,A102&gt;=6.25,A102&gt;=5.15,B102&lt;3.4),4.86,IF(AND(H102&gt;=16.472,G102&gt;=0.597,A102&gt;=6.25,A102&gt;=5.15,B102&lt;3.4),6.6,IF(AND(G102&lt;0.063,G102&lt;0.446,B102&lt;3.2,B102&gt;=2.75,A102&lt;5.15,B102&lt;3.4),1.4,IF(AND(A102&gt;=5.95,G102&gt;=0.356,D102&lt;1.45,A102&lt;6.25,A102&gt;=5.15,B102&lt;3.4),4.6,IF(AND(B102&gt;=2.9,G102&gt;=0.591,D102&gt;=1.45,A102&lt;6.25,A102&gt;=5.15,B102&lt;3.4),4.867,IF(AND(D102&gt;=2.4,H102&lt;16.472,G102&gt;=0.597,A102&gt;=6.25,A102&gt;=5.15,B102&lt;3.4),6,IF(AND(A102&lt;5.45,B102&gt;=3.85,A102&gt;=4.8,G102&lt;0.821,F102&lt;2,B102&gt;=3.4),1.3,IF(AND(A102&gt;=5.45,B102&gt;=3.85,A102&gt;=4.8,G102&lt;0.821,F102&lt;2,B102&gt;=3.4),1.45,IF(AND(H102&lt;14.273,G102&gt;=0.063,G102&lt;0.446,B102&lt;3.2,B102&gt;=2.75,A102&lt;5.15,B102&lt;3.4),1.5,IF(AND(H102&gt;=14.273,G102&gt;=0.063,G102&lt;0.446,B102&lt;3.2,B102&gt;=2.75,A102&lt;5.15,B102&lt;3.4),1.6,IF(AND(G102&gt;=0.572,A102&lt;5.95,G102&gt;=0.356,D102&lt;1.45,A102&lt;6.25,A102&gt;=5.15,B102&lt;3.4),3.9,IF(AND(G102&lt;0.827,B102&lt;2.9,G102&gt;=0.591,D102&gt;=1.45,A102&lt;6.25,A102&gt;=5.15,B102&lt;3.4),4.9,IF(AND(G102&gt;=0.827,B102&lt;2.9,G102&gt;=0.591,D102&gt;=1.45,A102&lt;6.25,A102&gt;=5.15,B102&lt;3.4),5.1,IF(AND(A102&gt;=7.2,B102&lt;3.05,D102&gt;=1.75,G102&lt;0.597,A102&gt;=6.25,A102&gt;=5.15,B102&lt;3.4),6.7,IF(AND(G102&lt;0.353,B102&gt;=3.05,D102&gt;=1.75,G102&lt;0.597,A102&gt;=6.25,A102&gt;=5.15,B102&lt;3.4),5.22,IF(AND(G102&gt;=0.353,B102&gt;=3.05,D102&gt;=1.75,G102&lt;0.597,A102&gt;=6.25,A102&gt;=5.15,B102&lt;3.4),5.65,IF(AND(A102&lt;6.55,D102&lt;2.4,H102&lt;16.472,G102&gt;=0.597,A102&gt;=6.25,A102&gt;=5.15,B102&lt;3.4),5.033,IF(AND(H102&lt;12.719,G102&lt;0.385,B102&lt;3.85,A102&gt;=4.8,G102&lt;0.821,F102&lt;2,B102&gt;=3.4),1.54,IF(AND(H102&gt;=12.719,G102&lt;0.385,B102&lt;3.85,A102&gt;=4.8,G102&lt;0.821,F102&lt;2,B102&gt;=3.4),1.3,IF(AND(B102&lt;3.6,G102&gt;=0.385,B102&lt;3.85,A102&gt;=4.8,G102&lt;0.821,F102&lt;2,B102&gt;=3.4),1.325,IF(AND(B102&gt;=3.6,G102&gt;=0.385,B102&lt;3.85,A102&gt;=4.8,G102&lt;0.821,F102&lt;2,B102&gt;=3.4),1.55,IF(AND(D102&lt;1.05,G102&lt;0.572,A102&lt;5.95,G102&gt;=0.356,D102&lt;1.45,A102&lt;6.25,A102&gt;=5.15,B102&lt;3.4),3.633,IF(AND(D102&gt;=2.15,A102&lt;7.2,B102&lt;3.05,D102&gt;=1.75,G102&lt;0.597,A102&gt;=6.25,A102&gt;=5.15,B102&lt;3.4),5.667,IF(AND(H102&lt;13.094,A102&gt;=6.55,D102&lt;2.4,H102&lt;16.472,G102&gt;=0.597,A102&gt;=6.25,A102&gt;=5.15,B102&lt;3.4),5.2,IF(AND(D102&lt;1.15,D102&gt;=1.05,G102&lt;0.572,A102&lt;5.95,G102&gt;=0.356,D102&lt;1.45,A102&lt;6.25,A102&gt;=5.15,B102&lt;3.4),3.8,IF(AND(D102&gt;=1.15,D102&gt;=1.05,G102&lt;0.572,A102&lt;5.95,G102&gt;=0.356,D102&lt;1.45,A102&lt;6.25,A102&gt;=5.15,B102&lt;3.4),3.9,IF(AND(G102&gt;=0.487,D102&lt;2.15,A102&lt;7.2,B102&lt;3.05,D102&gt;=1.75,G102&lt;0.597,A102&gt;=6.25,A102&gt;=5.15,B102&lt;3.4),5.8,IF(AND(A102&lt;6.8,H102&gt;=13.094,A102&gt;=6.55,D102&lt;2.4,H102&lt;16.472,G102&gt;=0.597,A102&gt;=6.25,A102&gt;=5.15,B102&lt;3.4),4.52,IF(AND(A102&gt;=6.8,H102&gt;=13.094,A102&gt;=6.55,D102&lt;2.4,H102&lt;16.472,G102&gt;=0.597,A102&gt;=6.25,A102&gt;=5.15,B102&lt;3.4),4.75,IF(AND(B102&lt;2.95,G102&lt;0.487,D102&lt;2.15,A102&lt;7.2,B102&lt;3.05,D102&gt;=1.75,G102&lt;0.597,A102&gt;=6.25,A102&gt;=5.15,B102&lt;3.4),5.6,IF(AND(B102&gt;=2.95,G102&lt;0.487,D102&lt;2.15,A102&lt;7.2,B102&lt;3.05,D102&gt;=1.75,G102&lt;0.597,A102&gt;=6.25,A102&gt;=5.15,B102&lt;3.4),5.5,"shouldnthappen")))))))))))))))))))))))))))))))))))))))</f>
        <v>4.32</v>
      </c>
      <c r="BB102" s="1" t="n">
        <f aca="false">IF(AND(A102&lt;4.35,B102&lt;3.25,F102&lt;1.5),1.1,IF(AND(H102&lt;14.005,A102&gt;=4.35,B102&lt;3.25,F102&lt;1.5),1.3,IF(AND(H102&gt;=14.005,A102&gt;=4.35,B102&lt;3.25,F102&lt;1.5),1.6,IF(AND(G102&gt;=0.905,A102&lt;5.15,B102&gt;=3.25,F102&lt;1.5),1.9,IF(AND(B102&lt;3.45,A102&gt;=5.15,B102&gt;=3.25,F102&lt;1.5),1.6,IF(AND(F102&gt;=2.5,D102&gt;=1.35,D102&lt;1.75,F102&gt;=1.5),4.867,IF(AND(A102&gt;=7.05,D102&gt;=2.05,D102&gt;=1.75,F102&gt;=1.5),6.35,IF(AND(D102&gt;=0.4,G102&lt;0.905,A102&lt;5.15,B102&gt;=3.25,F102&lt;1.5),1.65,IF(AND(B102&lt;3.6,B102&gt;=3.45,A102&gt;=5.15,B102&gt;=3.25,F102&lt;1.5),1.35,IF(AND(H102&lt;6.808,H102&lt;9.386,D102&lt;1.35,D102&lt;1.75,F102&gt;=1.5),4.05,IF(AND(H102&gt;=6.808,H102&lt;9.386,D102&lt;1.35,D102&lt;1.75,F102&gt;=1.5),3.46,IF(AND(B102&lt;2.45,F102&lt;2.5,D102&gt;=1.35,D102&lt;1.75,F102&gt;=1.5),4.5,IF(AND(H102&gt;=13.115,D102&lt;1.95,D102&lt;2.05,D102&gt;=1.75,F102&gt;=1.5),4.85,IF(AND(G102&lt;0.196,D102&gt;=1.95,D102&lt;2.05,D102&gt;=1.75,F102&gt;=1.5),6.7,IF(AND(G102&gt;=0.196,D102&gt;=1.95,D102&lt;2.05,D102&gt;=1.75,F102&gt;=1.5),5.12,IF(AND(H102&lt;10.925,D102&lt;0.4,G102&lt;0.905,A102&lt;5.15,B102&gt;=3.25,F102&lt;1.5),1.4,IF(AND(H102&gt;=10.925,D102&lt;0.4,G102&lt;0.905,A102&lt;5.15,B102&gt;=3.25,F102&lt;1.5),1.45,IF(AND(H102&lt;14.096,B102&gt;=3.6,B102&gt;=3.45,A102&gt;=5.15,B102&gt;=3.25,F102&lt;1.5),1.42,IF(AND(H102&gt;=14.096,B102&gt;=3.6,B102&gt;=3.45,A102&gt;=5.15,B102&gt;=3.25,F102&lt;1.5),1.7,IF(AND(B102&lt;2.45,D102&lt;1.15,H102&gt;=9.386,D102&lt;1.35,D102&lt;1.75,F102&gt;=1.5),3.6,IF(AND(B102&gt;=2.45,D102&lt;1.15,H102&gt;=9.386,D102&lt;1.35,D102&lt;1.75,F102&gt;=1.5),3.9,IF(AND(G102&lt;0.246,D102&gt;=1.15,H102&gt;=9.386,D102&lt;1.35,D102&lt;1.75,F102&gt;=1.5),4.4,IF(AND(B102&lt;2.75,B102&gt;=2.45,F102&lt;2.5,D102&gt;=1.35,D102&lt;1.75,F102&gt;=1.5),5.1,IF(AND(H102&lt;11.084,H102&lt;13.115,D102&lt;1.95,D102&lt;2.05,D102&gt;=1.75,F102&gt;=1.5),5.35,IF(AND(H102&gt;=11.084,H102&lt;13.115,D102&lt;1.95,D102&lt;2.05,D102&gt;=1.75,F102&gt;=1.5),5.7,IF(AND(H102&lt;15.52,D102&lt;2.25,A102&lt;7.05,D102&gt;=2.05,D102&gt;=1.75,F102&gt;=1.5),5.45,IF(AND(H102&gt;=15.52,D102&lt;2.25,A102&lt;7.05,D102&gt;=2.05,D102&gt;=1.75,F102&gt;=1.5),5.725,IF(AND(G102&gt;=0.775,D102&gt;=2.25,A102&lt;7.05,D102&gt;=2.05,D102&gt;=1.75,F102&gt;=1.5),5.2,IF(AND(D102&lt;1.25,G102&gt;=0.246,D102&gt;=1.15,H102&gt;=9.386,D102&lt;1.35,D102&lt;1.75,F102&gt;=1.5),4.05,IF(AND(A102&lt;5.85,B102&gt;=2.75,B102&gt;=2.45,F102&lt;2.5,D102&gt;=1.35,D102&lt;1.75,F102&gt;=1.5),4.5,IF(AND(B102&lt;3.3,G102&lt;0.775,D102&gt;=2.25,A102&lt;7.05,D102&gt;=2.05,D102&gt;=1.75,F102&gt;=1.5),5.64,IF(AND(B102&gt;=3.3,G102&lt;0.775,D102&gt;=2.25,A102&lt;7.05,D102&gt;=2.05,D102&gt;=1.75,F102&gt;=1.5),5.6,IF(AND(A102&lt;5.9,D102&gt;=1.25,G102&gt;=0.246,D102&gt;=1.15,H102&gt;=9.386,D102&lt;1.35,D102&lt;1.75,F102&gt;=1.5),4.2,IF(AND(A102&gt;=5.9,D102&gt;=1.25,G102&gt;=0.246,D102&gt;=1.15,H102&gt;=9.386,D102&lt;1.35,D102&lt;1.75,F102&gt;=1.5),4,IF(AND(G102&gt;=0.437,A102&gt;=5.85,B102&gt;=2.75,B102&gt;=2.45,F102&lt;2.5,D102&gt;=1.35,D102&lt;1.75,F102&gt;=1.5),4.75,IF(AND(H102&lt;9.446,G102&lt;0.437,A102&gt;=5.85,B102&gt;=2.75,B102&gt;=2.45,F102&lt;2.5,D102&gt;=1.35,D102&lt;1.75,F102&gt;=1.5),4.6,IF(AND(H102&gt;=9.446,G102&lt;0.437,A102&gt;=5.85,B102&gt;=2.75,B102&gt;=2.45,F102&lt;2.5,D102&gt;=1.35,D102&lt;1.75,F102&gt;=1.5),4.7,"shouldnthappen")))))))))))))))))))))))))))))))))))))</f>
        <v>4.05</v>
      </c>
      <c r="BC102" s="1" t="n">
        <f aca="false">IF(AND(G102&gt;=0.905,F102&lt;1.5),1.65,IF(AND(D102&gt;=0.45,G102&lt;0.905,F102&lt;1.5),1.65,IF(AND(A102&lt;5.15,D102&lt;1.55,F102&gt;=1.5),3.225,IF(AND(F102&gt;=2.5,A102&gt;=5.15,D102&lt;1.55,F102&gt;=1.5),5.05,IF(AND(H102&lt;5.767,A102&lt;7.05,D102&gt;=1.55,F102&gt;=1.5),4.5,IF(AND(D102&lt;1.7,A102&gt;=7.05,D102&gt;=1.55,F102&gt;=1.5),5.8,IF(AND(A102&gt;=5.3,G102&lt;0.207,D102&lt;0.45,G102&lt;0.905,F102&lt;1.5),1.3,IF(AND(D102&gt;=0.35,G102&gt;=0.207,D102&lt;0.45,G102&lt;0.905,F102&lt;1.5),1.5,IF(AND(G102&lt;0.155,D102&gt;=1.7,A102&gt;=7.05,D102&gt;=1.55,F102&gt;=1.5),6.7,IF(AND(G102&gt;=0.155,D102&gt;=1.7,A102&gt;=7.05,D102&gt;=1.55,F102&gt;=1.5),6.34,IF(AND(G102&lt;0.05,A102&lt;5.3,G102&lt;0.207,D102&lt;0.45,G102&lt;0.905,F102&lt;1.5),1.4,IF(AND(G102&gt;=0.05,A102&lt;5.3,G102&lt;0.207,D102&lt;0.45,G102&lt;0.905,F102&lt;1.5),1.5,IF(AND(A102&lt;4.5,D102&lt;0.35,G102&gt;=0.207,D102&lt;0.45,G102&lt;0.905,F102&lt;1.5),1.3,IF(AND(G102&lt;0.308,A102&lt;6.2,F102&lt;2.5,A102&gt;=5.15,D102&lt;1.55,F102&gt;=1.5),4.5,IF(AND(D102&lt;1.35,A102&gt;=6.2,F102&lt;2.5,A102&gt;=5.15,D102&lt;1.55,F102&gt;=1.5),4.367,IF(AND(D102&lt;1.85,A102&lt;6.15,H102&gt;=5.767,A102&lt;7.05,D102&gt;=1.55,F102&gt;=1.5),4.933,IF(AND(G102&gt;=0.558,A102&gt;=4.5,D102&lt;0.35,G102&gt;=0.207,D102&lt;0.45,G102&lt;0.905,F102&lt;1.5),1.5,IF(AND(H102&gt;=13.383,G102&gt;=0.308,A102&lt;6.2,F102&lt;2.5,A102&gt;=5.15,D102&lt;1.55,F102&gt;=1.5),4.7,IF(AND(H102&gt;=12.206,D102&gt;=1.35,A102&gt;=6.2,F102&lt;2.5,A102&gt;=5.15,D102&lt;1.55,F102&gt;=1.5),4.575,IF(AND(A102&lt;5.7,D102&gt;=1.85,A102&lt;6.15,H102&gt;=5.767,A102&lt;7.05,D102&gt;=1.55,F102&gt;=1.5),4.9,IF(AND(A102&gt;=5.7,D102&gt;=1.85,A102&lt;6.15,H102&gt;=5.767,A102&lt;7.05,D102&gt;=1.55,F102&gt;=1.5),5.1,IF(AND(G102&lt;0.079,G102&lt;0.364,A102&gt;=6.15,H102&gt;=5.767,A102&lt;7.05,D102&gt;=1.55,F102&gt;=1.5),5.6,IF(AND(G102&gt;=0.079,G102&lt;0.364,A102&gt;=6.15,H102&gt;=5.767,A102&lt;7.05,D102&gt;=1.55,F102&gt;=1.5),5.25,IF(AND(G102&gt;=0.447,G102&lt;0.558,A102&gt;=4.5,D102&lt;0.35,G102&gt;=0.207,D102&lt;0.45,G102&lt;0.905,F102&lt;1.5),1.3,IF(AND(B102&gt;=2.95,H102&lt;13.383,G102&gt;=0.308,A102&lt;6.2,F102&lt;2.5,A102&gt;=5.15,D102&lt;1.55,F102&gt;=1.5),4.6,IF(AND(B102&lt;2.65,H102&lt;12.206,D102&gt;=1.35,A102&gt;=6.2,F102&lt;2.5,A102&gt;=5.15,D102&lt;1.55,F102&gt;=1.5),4.9,IF(AND(D102&lt;2.45,A102&lt;6.6,G102&gt;=0.364,A102&gt;=6.15,H102&gt;=5.767,A102&lt;7.05,D102&gt;=1.55,F102&gt;=1.5),5.6,IF(AND(D102&gt;=2.45,A102&lt;6.6,G102&gt;=0.364,A102&gt;=6.15,H102&gt;=5.767,A102&lt;7.05,D102&gt;=1.55,F102&gt;=1.5),6,IF(AND(H102&lt;12.921,A102&gt;=6.6,G102&gt;=0.364,A102&gt;=6.15,H102&gt;=5.767,A102&lt;7.05,D102&gt;=1.55,F102&gt;=1.5),5.725,IF(AND(H102&gt;=12.921,A102&gt;=6.6,G102&gt;=0.364,A102&gt;=6.15,H102&gt;=5.767,A102&lt;7.05,D102&gt;=1.55,F102&gt;=1.5),5.367,IF(AND(B102&lt;3.15,G102&lt;0.447,G102&lt;0.558,A102&gt;=4.5,D102&lt;0.35,G102&gt;=0.207,D102&lt;0.45,G102&lt;0.905,F102&lt;1.5),1.5,IF(AND(B102&gt;=3.15,G102&lt;0.447,G102&lt;0.558,A102&gt;=4.5,D102&lt;0.35,G102&gt;=0.207,D102&lt;0.45,G102&lt;0.905,F102&lt;1.5),1.36,IF(AND(B102&gt;=2.85,B102&lt;2.95,H102&lt;13.383,G102&gt;=0.308,A102&lt;6.2,F102&lt;2.5,A102&gt;=5.15,D102&lt;1.55,F102&gt;=1.5),3.6,IF(AND(H102&lt;9.446,B102&gt;=2.65,H102&lt;12.206,D102&gt;=1.35,A102&gt;=6.2,F102&lt;2.5,A102&gt;=5.15,D102&lt;1.55,F102&gt;=1.5),4.6,IF(AND(H102&gt;=9.446,B102&gt;=2.65,H102&lt;12.206,D102&gt;=1.35,A102&gt;=6.2,F102&lt;2.5,A102&gt;=5.15,D102&lt;1.55,F102&gt;=1.5),4.7,IF(AND(D102&lt;1.2,B102&lt;2.85,B102&lt;2.95,H102&lt;13.383,G102&gt;=0.308,A102&lt;6.2,F102&lt;2.5,A102&gt;=5.15,D102&lt;1.55,F102&gt;=1.5),3.75,IF(AND(G102&lt;0.356,D102&gt;=1.2,B102&lt;2.85,B102&lt;2.95,H102&lt;13.383,G102&gt;=0.308,A102&lt;6.2,F102&lt;2.5,A102&gt;=5.15,D102&lt;1.55,F102&gt;=1.5),4.2,IF(AND(G102&gt;=0.356,D102&gt;=1.2,B102&lt;2.85,B102&lt;2.95,H102&lt;13.383,G102&gt;=0.308,A102&lt;6.2,F102&lt;2.5,A102&gt;=5.15,D102&lt;1.55,F102&gt;=1.5),3.96,"shouldnthappen"))))))))))))))))))))))))))))))))))))))</f>
        <v>4.5</v>
      </c>
      <c r="BD102" s="1" t="n">
        <f aca="false">IF(AND(B102&lt;2.7,A102&lt;5.3,B102&lt;3.15),3.42,IF(AND(F102&lt;2.5,A102&gt;=5.85,B102&gt;=3.15),4.7,IF(AND(A102&lt;4.35,B102&gt;=2.7,A102&lt;5.3,B102&lt;3.15),1.1,IF(AND(A102&gt;=4.35,B102&gt;=2.7,A102&lt;5.3,B102&lt;3.15),1.42,IF(AND(A102&gt;=7.05,F102&gt;=2.5,A102&gt;=5.3,B102&lt;3.15),6.067,IF(AND(D102&gt;=0.45,A102&lt;5.05,A102&lt;5.85,B102&gt;=3.15),1.6,IF(AND(B102&lt;3.35,A102&gt;=5.05,A102&lt;5.85,B102&gt;=3.15),1.7,IF(AND(A102&gt;=6.85,F102&gt;=2.5,A102&gt;=5.85,B102&gt;=3.15),6.22,IF(AND(D102&lt;1.25,D102&lt;1.35,F102&lt;2.5,A102&gt;=5.3,B102&lt;3.15),4.033,IF(AND(D102&gt;=1.25,D102&lt;1.35,F102&lt;2.5,A102&gt;=5.3,B102&lt;3.15),4.233,IF(AND(A102&lt;6.05,D102&gt;=1.35,F102&lt;2.5,A102&gt;=5.3,B102&lt;3.15),5.1,IF(AND(H102&gt;=13.29,A102&lt;7.05,F102&gt;=2.5,A102&gt;=5.3,B102&lt;3.15),4.96,IF(AND(G102&gt;=0.858,D102&lt;0.45,A102&lt;5.05,A102&lt;5.85,B102&gt;=3.15),1.3,IF(AND(D102&gt;=0.35,B102&gt;=3.35,A102&gt;=5.05,A102&lt;5.85,B102&gt;=3.15),1.4,IF(AND(B102&lt;3.25,A102&lt;6.85,F102&gt;=2.5,A102&gt;=5.85,B102&gt;=3.15),5.233,IF(AND(A102&gt;=6.8,A102&gt;=6.05,D102&gt;=1.35,F102&lt;2.5,A102&gt;=5.3,B102&lt;3.15),4.9,IF(AND(G102&gt;=0.622,H102&lt;13.29,A102&lt;7.05,F102&gt;=2.5,A102&gt;=5.3,B102&lt;3.15),5.067,IF(AND(H102&lt;8.834,G102&lt;0.858,D102&lt;0.45,A102&lt;5.05,A102&lt;5.85,B102&gt;=3.15),1.4,IF(AND(G102&lt;0.774,B102&gt;=3.25,A102&lt;6.85,F102&gt;=2.5,A102&gt;=5.85,B102&gt;=3.15),5.8,IF(AND(G102&gt;=0.774,B102&gt;=3.25,A102&lt;6.85,F102&gt;=2.5,A102&gt;=5.85,B102&gt;=3.15),5.4,IF(AND(H102&gt;=12.206,A102&lt;6.8,A102&gt;=6.05,D102&gt;=1.35,F102&lt;2.5,A102&gt;=5.3,B102&lt;3.15),4.5,IF(AND(G102&gt;=0.439,G102&lt;0.622,H102&lt;13.29,A102&lt;7.05,F102&gt;=2.5,A102&gt;=5.3,B102&lt;3.15),5.667,IF(AND(G102&lt;0.227,H102&gt;=8.834,G102&lt;0.858,D102&lt;0.45,A102&lt;5.05,A102&lt;5.85,B102&gt;=3.15),1.4,IF(AND(G102&gt;=0.227,H102&gt;=8.834,G102&lt;0.858,D102&lt;0.45,A102&lt;5.05,A102&lt;5.85,B102&gt;=3.15),1.3,IF(AND(G102&gt;=0.934,B102&lt;3.75,D102&lt;0.35,B102&gt;=3.35,A102&gt;=5.05,A102&lt;5.85,B102&gt;=3.15),1.7,IF(AND(G102&lt;0.823,B102&gt;=3.75,D102&lt;0.35,B102&gt;=3.35,A102&gt;=5.05,A102&lt;5.85,B102&gt;=3.15),1.55,IF(AND(G102&gt;=0.823,B102&gt;=3.75,D102&lt;0.35,B102&gt;=3.35,A102&gt;=5.05,A102&lt;5.85,B102&gt;=3.15),1.5,IF(AND(A102&lt;6.2,H102&lt;12.206,A102&lt;6.8,A102&gt;=6.05,D102&gt;=1.35,F102&lt;2.5,A102&gt;=5.3,B102&lt;3.15),4.6,IF(AND(A102&gt;=6.2,H102&lt;12.206,A102&lt;6.8,A102&gt;=6.05,D102&gt;=1.35,F102&lt;2.5,A102&gt;=5.3,B102&lt;3.15),4.74,IF(AND(H102&gt;=10.667,G102&lt;0.439,G102&lt;0.622,H102&lt;13.29,A102&lt;7.05,F102&gt;=2.5,A102&gt;=5.3,B102&lt;3.15),5.6,IF(AND(H102&lt;13.67,G102&lt;0.934,B102&lt;3.75,D102&lt;0.35,B102&gt;=3.35,A102&gt;=5.05,A102&lt;5.85,B102&gt;=3.15),1.48,IF(AND(H102&gt;=13.67,G102&lt;0.934,B102&lt;3.75,D102&lt;0.35,B102&gt;=3.35,A102&gt;=5.05,A102&lt;5.85,B102&gt;=3.15),1.3,IF(AND(G102&lt;0.301,H102&lt;10.667,G102&lt;0.439,G102&lt;0.622,H102&lt;13.29,A102&lt;7.05,F102&gt;=2.5,A102&gt;=5.3,B102&lt;3.15),5.2,IF(AND(G102&gt;=0.301,H102&lt;10.667,G102&lt;0.439,G102&lt;0.622,H102&lt;13.29,A102&lt;7.05,F102&gt;=2.5,A102&gt;=5.3,B102&lt;3.15),5.067,"shouldnthappen"))))))))))))))))))))))))))))))))))</f>
        <v>4.233</v>
      </c>
      <c r="BE102" s="1" t="n">
        <f aca="false">IF(AND(B102&gt;=3.85,A102&gt;=5.05,F102&lt;1.5),1.4,IF(AND(A102&lt;5.25,A102&lt;5.75,F102&gt;=1.5),3.15,IF(AND(A102&lt;4.95,B102&lt;3.15,A102&lt;5.05,F102&lt;1.5),1.46,IF(AND(A102&gt;=4.95,B102&lt;3.15,A102&lt;5.05,F102&lt;1.5),1.6,IF(AND(H102&lt;8.834,B102&gt;=3.15,A102&lt;5.05,F102&lt;1.5),1.4,IF(AND(D102&lt;0.25,B102&lt;3.85,A102&gt;=5.05,F102&lt;1.5),1.48,IF(AND(D102&gt;=0.25,B102&lt;3.85,A102&gt;=5.05,F102&lt;1.5),1.7,IF(AND(F102&gt;=2.5,A102&gt;=5.25,A102&lt;5.75,F102&gt;=1.5),4.9,IF(AND(H102&lt;12.45,H102&gt;=8.834,B102&gt;=3.15,A102&lt;5.05,F102&lt;1.5),1.25,IF(AND(H102&gt;=12.45,H102&gt;=8.834,B102&gt;=3.15,A102&lt;5.05,F102&lt;1.5),1.32,IF(AND(G102&lt;0.283,F102&lt;2.5,A102&gt;=5.25,A102&lt;5.75,F102&gt;=1.5),4.3,IF(AND(H102&lt;6.712,H102&lt;11.275,D102&lt;1.55,A102&gt;=5.75,F102&gt;=1.5),5,IF(AND(H102&lt;13.101,H102&gt;=11.275,D102&lt;1.55,A102&gt;=5.75,F102&gt;=1.5),3.933,IF(AND(H102&gt;=13.101,H102&gt;=11.275,D102&lt;1.55,A102&gt;=5.75,F102&gt;=1.5),4.5,IF(AND(A102&gt;=7.3,D102&lt;2.45,D102&gt;=1.55,A102&gt;=5.75,F102&gt;=1.5),6.7,IF(AND(B102&lt;3.45,D102&gt;=2.45,D102&gt;=1.55,A102&gt;=5.75,F102&gt;=1.5),5.925,IF(AND(B102&gt;=3.45,D102&gt;=2.45,D102&gt;=1.55,A102&gt;=5.75,F102&gt;=1.5),6.1,IF(AND(B102&gt;=2.8,G102&gt;=0.283,F102&lt;2.5,A102&gt;=5.25,A102&lt;5.75,F102&gt;=1.5),4.2,IF(AND(D102&lt;1.35,H102&gt;=6.712,H102&lt;11.275,D102&lt;1.55,A102&gt;=5.75,F102&gt;=1.5),4.35,IF(AND(D102&lt;1.05,B102&lt;2.8,G102&gt;=0.283,F102&lt;2.5,A102&gt;=5.25,A102&lt;5.75,F102&gt;=1.5),3.567,IF(AND(D102&gt;=1.05,B102&lt;2.8,G102&gt;=0.283,F102&lt;2.5,A102&gt;=5.25,A102&lt;5.75,F102&gt;=1.5),3.925,IF(AND(B102&lt;2.65,D102&gt;=1.35,H102&gt;=6.712,H102&lt;11.275,D102&lt;1.55,A102&gt;=5.75,F102&gt;=1.5),4.9,IF(AND(B102&gt;=2.65,D102&gt;=1.35,H102&gt;=6.712,H102&lt;11.275,D102&lt;1.55,A102&gt;=5.75,F102&gt;=1.5),4.625,IF(AND(H102&gt;=14.683,G102&gt;=0.628,A102&lt;7.3,D102&lt;2.45,D102&gt;=1.55,A102&gt;=5.75,F102&gt;=1.5),5.4,IF(AND(D102&lt;1.95,H102&lt;8.884,G102&lt;0.628,A102&lt;7.3,D102&lt;2.45,D102&gt;=1.55,A102&gt;=5.75,F102&gt;=1.5),5.1,IF(AND(D102&gt;=1.95,H102&lt;8.884,G102&lt;0.628,A102&lt;7.3,D102&lt;2.45,D102&gt;=1.55,A102&gt;=5.75,F102&gt;=1.5),5.22,IF(AND(A102&lt;6.05,H102&gt;=8.884,G102&lt;0.628,A102&lt;7.3,D102&lt;2.45,D102&gt;=1.55,A102&gt;=5.75,F102&gt;=1.5),5.1,IF(AND(G102&lt;0.817,H102&lt;14.683,G102&gt;=0.628,A102&lt;7.3,D102&lt;2.45,D102&gt;=1.55,A102&gt;=5.75,F102&gt;=1.5),4.967,IF(AND(G102&gt;=0.817,H102&lt;14.683,G102&gt;=0.628,A102&lt;7.3,D102&lt;2.45,D102&gt;=1.55,A102&gt;=5.75,F102&gt;=1.5),5.1,IF(AND(H102&lt;9.637,A102&gt;=6.05,H102&gt;=8.884,G102&lt;0.628,A102&lt;7.3,D102&lt;2.45,D102&gt;=1.55,A102&gt;=5.75,F102&gt;=1.5),5.9,IF(AND(D102&lt;1.85,H102&gt;=9.637,A102&gt;=6.05,H102&gt;=8.884,G102&lt;0.628,A102&lt;7.3,D102&lt;2.45,D102&gt;=1.55,A102&gt;=5.75,F102&gt;=1.5),5.733,IF(AND(G102&gt;=0.388,D102&gt;=1.85,H102&gt;=9.637,A102&gt;=6.05,H102&gt;=8.884,G102&lt;0.628,A102&lt;7.3,D102&lt;2.45,D102&gt;=1.55,A102&gt;=5.75,F102&gt;=1.5),5.64,IF(AND(B102&lt;2.95,G102&lt;0.388,D102&gt;=1.85,H102&gt;=9.637,A102&gt;=6.05,H102&gt;=8.884,G102&lt;0.628,A102&lt;7.3,D102&lt;2.45,D102&gt;=1.55,A102&gt;=5.75,F102&gt;=1.5),5.5,IF(AND(B102&gt;=2.95,G102&lt;0.388,D102&gt;=1.85,H102&gt;=9.637,A102&gt;=6.05,H102&gt;=8.884,G102&lt;0.628,A102&lt;7.3,D102&lt;2.45,D102&gt;=1.55,A102&gt;=5.75,F102&gt;=1.5),5.333,"shouldnthappen"))))))))))))))))))))))))))))))))))</f>
        <v>4.3</v>
      </c>
      <c r="BF102" s="1" t="n">
        <f aca="false">IF(AND(D102&gt;=0.35,F102&lt;1.5),1.65,IF(AND(H102&gt;=16.227,D102&gt;=1.55,F102&gt;=1.5),6.533,IF(AND(A102&gt;=5.45,G102&lt;0.174,D102&lt;0.35,F102&lt;1.5),1.7,IF(AND(D102&lt;0.15,G102&gt;=0.174,D102&lt;0.35,F102&lt;1.5),1.38,IF(AND(D102&gt;=1.15,D102&lt;1.25,D102&lt;1.55,F102&gt;=1.5),3.967,IF(AND(H102&lt;8.376,A102&lt;5.45,G102&lt;0.174,D102&lt;0.35,F102&lt;1.5),1.4,IF(AND(H102&gt;=8.376,A102&lt;5.45,G102&lt;0.174,D102&lt;0.35,F102&lt;1.5),1.5,IF(AND(B102&lt;3.1,D102&gt;=0.15,G102&gt;=0.174,D102&lt;0.35,F102&lt;1.5),1.475,IF(AND(H102&lt;10.258,D102&lt;1.15,D102&lt;1.25,D102&lt;1.55,F102&gt;=1.5),3.24,IF(AND(H102&gt;=10.258,D102&lt;1.15,D102&lt;1.25,D102&lt;1.55,F102&gt;=1.5),3.875,IF(AND(F102&gt;=2.5,H102&lt;10.927,D102&gt;=1.25,D102&lt;1.55,F102&gt;=1.5),5.05,IF(AND(D102&lt;1.35,H102&gt;=10.927,D102&gt;=1.25,D102&lt;1.55,F102&gt;=1.5),4.25,IF(AND(A102&gt;=6.95,D102&lt;1.75,H102&lt;16.227,D102&gt;=1.55,F102&gt;=1.5),5.8,IF(AND(B102&lt;3.3,B102&gt;=3.1,D102&gt;=0.15,G102&gt;=0.174,D102&lt;0.35,F102&lt;1.5),1.3,IF(AND(H102&lt;12.278,D102&gt;=1.35,H102&gt;=10.927,D102&gt;=1.25,D102&lt;1.55,F102&gt;=1.5),4.9,IF(AND(G102&lt;0.226,A102&lt;6.95,D102&lt;1.75,H102&lt;16.227,D102&gt;=1.55,F102&gt;=1.5),5,IF(AND(G102&gt;=0.226,A102&lt;6.95,D102&lt;1.75,H102&lt;16.227,D102&gt;=1.55,F102&gt;=1.5),4.62,IF(AND(H102&lt;9.35,B102&lt;2.95,D102&gt;=1.75,H102&lt;16.227,D102&gt;=1.55,F102&gt;=1.5),6.3,IF(AND(H102&gt;=9.35,B102&lt;2.95,D102&gt;=1.75,H102&lt;16.227,D102&gt;=1.55,F102&gt;=1.5),5.58,IF(AND(A102&lt;5.05,B102&gt;=3.3,B102&gt;=3.1,D102&gt;=0.15,G102&gt;=0.174,D102&lt;0.35,F102&lt;1.5),1.35,IF(AND(A102&gt;=5.05,B102&gt;=3.3,B102&gt;=3.1,D102&gt;=0.15,G102&gt;=0.174,D102&lt;0.35,F102&lt;1.5),1.46,IF(AND(B102&lt;2.8,A102&lt;5.65,F102&lt;2.5,H102&lt;10.927,D102&gt;=1.25,D102&lt;1.55,F102&gt;=1.5),4.075,IF(AND(B102&gt;=2.8,A102&lt;5.65,F102&lt;2.5,H102&lt;10.927,D102&gt;=1.25,D102&lt;1.55,F102&gt;=1.5),3.933,IF(AND(A102&lt;6.25,A102&gt;=5.65,F102&lt;2.5,H102&lt;10.927,D102&gt;=1.25,D102&lt;1.55,F102&gt;=1.5),4.533,IF(AND(A102&gt;=6.25,A102&gt;=5.65,F102&lt;2.5,H102&lt;10.927,D102&gt;=1.25,D102&lt;1.55,F102&gt;=1.5),4.3,IF(AND(A102&lt;6.5,H102&gt;=12.278,D102&gt;=1.35,H102&gt;=10.927,D102&gt;=1.25,D102&lt;1.55,F102&gt;=1.5),4.55,IF(AND(A102&gt;=6.5,H102&gt;=12.278,D102&gt;=1.35,H102&gt;=10.927,D102&gt;=1.25,D102&lt;1.55,F102&gt;=1.5),4.775,IF(AND(H102&lt;9.884,D102&lt;2.1,B102&gt;=2.95,D102&gt;=1.75,H102&lt;16.227,D102&gt;=1.55,F102&gt;=1.5),5.5,IF(AND(H102&gt;=9.884,D102&lt;2.1,B102&gt;=2.95,D102&gt;=1.75,H102&lt;16.227,D102&gt;=1.55,F102&gt;=1.5),5.1,IF(AND(H102&lt;10.393,D102&gt;=2.1,B102&gt;=2.95,D102&gt;=1.75,H102&lt;16.227,D102&gt;=1.55,F102&gt;=1.5),5.74,IF(AND(D102&lt;2.25,H102&gt;=10.393,D102&gt;=2.1,B102&gt;=2.95,D102&gt;=1.75,H102&lt;16.227,D102&gt;=1.55,F102&gt;=1.5),5.8,IF(AND(D102&gt;=2.25,H102&gt;=10.393,D102&gt;=2.1,B102&gt;=2.95,D102&gt;=1.75,H102&lt;16.227,D102&gt;=1.55,F102&gt;=1.5),5.4,"shouldnthappen"))))))))))))))))))))))))))))))))</f>
        <v>4.533</v>
      </c>
      <c r="BG102" s="1" t="n">
        <f aca="false">IF(AND(G102&lt;0.096,A102&lt;5.45),2.95,IF(AND(F102&gt;=1.5,G102&gt;=0.096,A102&lt;5.45),3,IF(AND(D102&lt;0.6,A102&lt;5.9,A102&gt;=5.45),1.4,IF(AND(F102&gt;=2.5,D102&gt;=0.6,A102&lt;5.9,A102&gt;=5.45),5.1,IF(AND(A102&lt;7.45,A102&gt;=7.05,A102&gt;=5.9,A102&gt;=5.45),6.167,IF(AND(B102&gt;=3.55,G102&lt;0.587,F102&lt;1.5,G102&gt;=0.096,A102&lt;5.45),1,IF(AND(A102&lt;5.05,G102&gt;=0.587,F102&lt;1.5,G102&gt;=0.096,A102&lt;5.45),1.35,IF(AND(B102&lt;2.75,D102&lt;1.7,A102&lt;7.05,A102&gt;=5.9,A102&gt;=5.45),4.9,IF(AND(A102&lt;6.2,D102&gt;=1.7,A102&lt;7.05,A102&gt;=5.9,A102&gt;=5.45),4.833,IF(AND(H102&lt;17.32,A102&gt;=7.45,A102&gt;=7.05,A102&gt;=5.9,A102&gt;=5.45),6.68,IF(AND(H102&gt;=17.32,A102&gt;=7.45,A102&gt;=7.05,A102&gt;=5.9,A102&gt;=5.45),6.4,IF(AND(G102&lt;0.161,B102&lt;3.55,G102&lt;0.587,F102&lt;1.5,G102&gt;=0.096,A102&lt;5.45),1.5,IF(AND(H102&lt;11.016,A102&gt;=5.05,G102&gt;=0.587,F102&lt;1.5,G102&gt;=0.096,A102&lt;5.45),1.633,IF(AND(H102&lt;11.001,G102&lt;0.372,F102&lt;2.5,D102&gt;=0.6,A102&lt;5.9,A102&gt;=5.45),4.133,IF(AND(H102&gt;=11.001,G102&lt;0.372,F102&lt;2.5,D102&gt;=0.6,A102&lt;5.9,A102&gt;=5.45),4.3,IF(AND(H102&lt;6.808,G102&gt;=0.372,F102&lt;2.5,D102&gt;=0.6,A102&lt;5.9,A102&gt;=5.45),4,IF(AND(A102&gt;=6.75,B102&gt;=2.75,D102&lt;1.7,A102&lt;7.05,A102&gt;=5.9,A102&gt;=5.45),4.84,IF(AND(H102&lt;12.467,G102&gt;=0.161,B102&lt;3.55,G102&lt;0.587,F102&lt;1.5,G102&gt;=0.096,A102&lt;5.45),1.3,IF(AND(D102&lt;0.25,H102&gt;=11.016,A102&gt;=5.05,G102&gt;=0.587,F102&lt;1.5,G102&gt;=0.096,A102&lt;5.45),1.52,IF(AND(D102&gt;=0.25,H102&gt;=11.016,A102&gt;=5.05,G102&gt;=0.587,F102&lt;1.5,G102&gt;=0.096,A102&lt;5.45),1.5,IF(AND(H102&lt;11.218,H102&gt;=6.808,G102&gt;=0.372,F102&lt;2.5,D102&gt;=0.6,A102&lt;5.9,A102&gt;=5.45),3.7,IF(AND(H102&gt;=11.218,H102&gt;=6.808,G102&gt;=0.372,F102&lt;2.5,D102&gt;=0.6,A102&lt;5.9,A102&gt;=5.45),3.9,IF(AND(B102&lt;2.95,A102&lt;6.75,B102&gt;=2.75,D102&lt;1.7,A102&lt;7.05,A102&gt;=5.9,A102&gt;=5.45),4.2,IF(AND(B102&gt;=2.95,A102&lt;6.75,B102&gt;=2.75,D102&lt;1.7,A102&lt;7.05,A102&gt;=5.9,A102&gt;=5.45),4.6,IF(AND(D102&gt;=2.45,A102&lt;6.85,A102&gt;=6.2,D102&gt;=1.7,A102&lt;7.05,A102&gt;=5.9,A102&gt;=5.45),5.9,IF(AND(G102&lt;0.312,A102&gt;=6.85,A102&gt;=6.2,D102&gt;=1.7,A102&lt;7.05,A102&gt;=5.9,A102&gt;=5.45),5.1,IF(AND(G102&gt;=0.312,A102&gt;=6.85,A102&gt;=6.2,D102&gt;=1.7,A102&lt;7.05,A102&gt;=5.9,A102&gt;=5.45),5.4,IF(AND(G102&lt;0.251,H102&gt;=12.467,G102&gt;=0.161,B102&lt;3.55,G102&lt;0.587,F102&lt;1.5,G102&gt;=0.096,A102&lt;5.45),1.35,IF(AND(G102&gt;=0.251,H102&gt;=12.467,G102&gt;=0.161,B102&lt;3.55,G102&lt;0.587,F102&lt;1.5,G102&gt;=0.096,A102&lt;5.45),1.467,IF(AND(G102&gt;=0.628,D102&lt;2.45,A102&lt;6.85,A102&gt;=6.2,D102&gt;=1.7,A102&lt;7.05,A102&gt;=5.9,A102&gt;=5.45),5.1,IF(AND(A102&gt;=6.75,G102&lt;0.628,D102&lt;2.45,A102&lt;6.85,A102&gt;=6.2,D102&gt;=1.7,A102&lt;7.05,A102&gt;=5.9,A102&gt;=5.45),5.9,IF(AND(H102&lt;11.824,A102&lt;6.75,G102&lt;0.628,D102&lt;2.45,A102&lt;6.85,A102&gt;=6.2,D102&gt;=1.7,A102&lt;7.05,A102&gt;=5.9,A102&gt;=5.45),5.44,IF(AND(H102&lt;14.378,H102&gt;=11.824,A102&lt;6.75,G102&lt;0.628,D102&lt;2.45,A102&lt;6.85,A102&gt;=6.2,D102&gt;=1.7,A102&lt;7.05,A102&gt;=5.9,A102&gt;=5.45),5.6,IF(AND(H102&gt;=14.378,H102&gt;=11.824,A102&lt;6.75,G102&lt;0.628,D102&lt;2.45,A102&lt;6.85,A102&gt;=6.2,D102&gt;=1.7,A102&lt;7.05,A102&gt;=5.9,A102&gt;=5.45),5.8,"shouldnthappen"))))))))))))))))))))))))))))))))))</f>
        <v>4.133</v>
      </c>
      <c r="BH102" s="1" t="n">
        <f aca="false">IF(AND(G102&gt;=0.905,F102&lt;1.5),1.8,IF(AND(H102&lt;5.523,G102&lt;0.905,F102&lt;1.5),1,IF(AND(D102&gt;=0.4,H102&gt;=5.523,G102&lt;0.905,F102&lt;1.5),1.7,IF(AND(G102&gt;=0.878,D102&lt;1.35,F102&lt;2.5,F102&gt;=1.5),4.4,IF(AND(A102&lt;5.4,D102&gt;=1.35,F102&lt;2.5,F102&gt;=1.5),3.9,IF(AND(G102&lt;0.177,B102&lt;3.15,F102&gt;=2.5,F102&gt;=1.5),6.15,IF(AND(H102&lt;10.393,B102&gt;=3.15,F102&gt;=2.5,F102&gt;=1.5),5.94,IF(AND(H102&gt;=10.393,B102&gt;=3.15,F102&gt;=2.5,F102&gt;=1.5),5.467,IF(AND(D102&gt;=1.25,G102&lt;0.878,D102&lt;1.35,F102&lt;2.5,F102&gt;=1.5),4.18,IF(AND(G102&gt;=0.709,A102&gt;=5.4,D102&gt;=1.35,F102&lt;2.5,F102&gt;=1.5),4.9,IF(AND(B102&lt;2.6,G102&gt;=0.177,B102&lt;3.15,F102&gt;=2.5,F102&gt;=1.5),4.8,IF(AND(A102&lt;4.35,A102&lt;5.05,D102&lt;0.4,H102&gt;=5.523,G102&lt;0.905,F102&lt;1.5),1.1,IF(AND(A102&gt;=5.6,A102&gt;=5.05,D102&lt;0.4,H102&gt;=5.523,G102&lt;0.905,F102&lt;1.5),1.7,IF(AND(D102&lt;1.05,D102&lt;1.25,G102&lt;0.878,D102&lt;1.35,F102&lt;2.5,F102&gt;=1.5),3.6,IF(AND(D102&gt;=1.55,G102&lt;0.709,A102&gt;=5.4,D102&gt;=1.35,F102&lt;2.5,F102&gt;=1.5),4.975,IF(AND(D102&lt;1.7,B102&gt;=2.6,G102&gt;=0.177,B102&lt;3.15,F102&gt;=2.5,F102&gt;=1.5),5.8,IF(AND(B102&lt;3.15,A102&gt;=4.35,A102&lt;5.05,D102&lt;0.4,H102&gt;=5.523,G102&lt;0.905,F102&lt;1.5),1.46,IF(AND(A102&gt;=5.45,A102&lt;5.6,A102&gt;=5.05,D102&lt;0.4,H102&gt;=5.523,G102&lt;0.905,F102&lt;1.5),1.35,IF(AND(H102&lt;10.974,D102&gt;=1.05,D102&lt;1.25,G102&lt;0.878,D102&lt;1.35,F102&lt;2.5,F102&gt;=1.5),3.8,IF(AND(H102&gt;=13.654,D102&lt;1.55,G102&lt;0.709,A102&gt;=5.4,D102&gt;=1.35,F102&lt;2.5,F102&gt;=1.5),4.725,IF(AND(A102&lt;4.5,B102&gt;=3.15,A102&gt;=4.35,A102&lt;5.05,D102&lt;0.4,H102&gt;=5.523,G102&lt;0.905,F102&lt;1.5),1.3,IF(AND(G102&lt;0.676,A102&lt;5.45,A102&lt;5.6,A102&gt;=5.05,D102&lt;0.4,H102&gt;=5.523,G102&lt;0.905,F102&lt;1.5),1.5,IF(AND(G102&gt;=0.676,A102&lt;5.45,A102&lt;5.6,A102&gt;=5.05,D102&lt;0.4,H102&gt;=5.523,G102&lt;0.905,F102&lt;1.5),1.55,IF(AND(A102&lt;5.7,H102&gt;=10.974,D102&gt;=1.05,D102&lt;1.25,G102&lt;0.878,D102&lt;1.35,F102&lt;2.5,F102&gt;=1.5),3.9,IF(AND(A102&gt;=5.7,H102&gt;=10.974,D102&gt;=1.05,D102&lt;1.25,G102&lt;0.878,D102&lt;1.35,F102&lt;2.5,F102&gt;=1.5),3.933,IF(AND(G102&gt;=0.644,H102&lt;13.654,D102&lt;1.55,G102&lt;0.709,A102&gt;=5.4,D102&gt;=1.35,F102&lt;2.5,F102&gt;=1.5),4.4,IF(AND(B102&lt;2.9,A102&lt;6.2,D102&gt;=1.7,B102&gt;=2.6,G102&gt;=0.177,B102&lt;3.15,F102&gt;=2.5,F102&gt;=1.5),5.02,IF(AND(B102&gt;=2.9,A102&lt;6.2,D102&gt;=1.7,B102&gt;=2.6,G102&gt;=0.177,B102&lt;3.15,F102&gt;=2.5,F102&gt;=1.5),4.8,IF(AND(D102&lt;2.2,A102&gt;=6.2,D102&gt;=1.7,B102&gt;=2.6,G102&gt;=0.177,B102&lt;3.15,F102&gt;=2.5,F102&gt;=1.5),5.325,IF(AND(D102&gt;=2.2,A102&gt;=6.2,D102&gt;=1.7,B102&gt;=2.6,G102&gt;=0.177,B102&lt;3.15,F102&gt;=2.5,F102&gt;=1.5),5.1,IF(AND(D102&lt;0.25,A102&gt;=4.5,B102&gt;=3.15,A102&gt;=4.35,A102&lt;5.05,D102&lt;0.4,H102&gt;=5.523,G102&lt;0.905,F102&lt;1.5),1.357,IF(AND(D102&gt;=0.25,A102&gt;=4.5,B102&gt;=3.15,A102&gt;=4.35,A102&lt;5.05,D102&lt;0.4,H102&gt;=5.523,G102&lt;0.905,F102&lt;1.5),1.333,IF(AND(H102&lt;10.723,G102&lt;0.644,H102&lt;13.654,D102&lt;1.55,G102&lt;0.709,A102&gt;=5.4,D102&gt;=1.35,F102&lt;2.5,F102&gt;=1.5),4.6,IF(AND(H102&gt;=10.723,G102&lt;0.644,H102&lt;13.654,D102&lt;1.55,G102&lt;0.709,A102&gt;=5.4,D102&gt;=1.35,F102&lt;2.5,F102&gt;=1.5),4.5,"shouldnthappen"))))))))))))))))))))))))))))))))))</f>
        <v>4.18</v>
      </c>
      <c r="BI102" s="1" t="n">
        <f aca="false">IF(AND(D102&gt;=0.8,A102&lt;5.45),3.9,IF(AND(D102&gt;=0.45,D102&lt;0.8,A102&lt;5.45),1.66,IF(AND(H102&lt;16.447,B102&gt;=3.45,A102&gt;=5.45),1.525,IF(AND(H102&gt;=16.447,B102&gt;=3.45,A102&gt;=5.45),6.4,IF(AND(H102&lt;5.245,D102&lt;0.45,D102&lt;0.8,A102&lt;5.45),1,IF(AND(A102&gt;=7.2,G102&lt;0.154,B102&lt;3.45,A102&gt;=5.45),6.7,IF(AND(D102&lt;1.65,A102&lt;7.2,G102&lt;0.154,B102&lt;3.45,A102&gt;=5.45),4.7,IF(AND(D102&gt;=1.65,A102&lt;7.2,G102&lt;0.154,B102&lt;3.45,A102&gt;=5.45),5.52,IF(AND(D102&gt;=0.25,A102&lt;5.05,H102&gt;=5.245,D102&lt;0.45,D102&lt;0.8,A102&lt;5.45),1.35,IF(AND(H102&lt;6.089,A102&gt;=5.05,H102&gt;=5.245,D102&lt;0.45,D102&lt;0.8,A102&lt;5.45),1.7,IF(AND(D102&lt;1.2,B102&lt;2.6,A102&lt;5.75,G102&gt;=0.154,B102&lt;3.45,A102&gt;=5.45),3.85,IF(AND(D102&gt;=1.2,B102&lt;2.6,A102&lt;5.75,G102&gt;=0.154,B102&lt;3.45,A102&gt;=5.45),4,IF(AND(D102&gt;=1.65,B102&gt;=2.6,A102&lt;5.75,G102&gt;=0.154,B102&lt;3.45,A102&gt;=5.45),4.9,IF(AND(G102&lt;0.353,F102&lt;2.5,A102&gt;=5.75,G102&gt;=0.154,B102&lt;3.45,A102&gt;=5.45),4.25,IF(AND(A102&gt;=7.25,F102&gt;=2.5,A102&gt;=5.75,G102&gt;=0.154,B102&lt;3.45,A102&gt;=5.45),6.45,IF(AND(H102&lt;11.218,D102&lt;0.25,A102&lt;5.05,H102&gt;=5.245,D102&lt;0.45,D102&lt;0.8,A102&lt;5.45),1.42,IF(AND(G102&lt;0.517,H102&gt;=6.089,A102&gt;=5.05,H102&gt;=5.245,D102&lt;0.45,D102&lt;0.8,A102&lt;5.45),1.44,IF(AND(G102&gt;=0.517,H102&gt;=6.089,A102&gt;=5.05,H102&gt;=5.245,D102&lt;0.45,D102&lt;0.8,A102&lt;5.45),1.54,IF(AND(H102&gt;=10.194,D102&lt;1.65,B102&gt;=2.6,A102&lt;5.75,G102&gt;=0.154,B102&lt;3.45,A102&gt;=5.45),4.35,IF(AND(B102&gt;=3.15,G102&gt;=0.353,F102&lt;2.5,A102&gt;=5.75,G102&gt;=0.154,B102&lt;3.45,A102&gt;=5.45),4.7,IF(AND(H102&lt;7.716,A102&lt;7.25,F102&gt;=2.5,A102&gt;=5.75,G102&gt;=0.154,B102&lt;3.45,A102&gt;=5.45),5.04,IF(AND(G102&lt;0.175,H102&gt;=11.218,D102&lt;0.25,A102&lt;5.05,H102&gt;=5.245,D102&lt;0.45,D102&lt;0.8,A102&lt;5.45),1.5,IF(AND(H102&lt;7.713,H102&lt;10.194,D102&lt;1.65,B102&gt;=2.6,A102&lt;5.75,G102&gt;=0.154,B102&lt;3.45,A102&gt;=5.45),4.1,IF(AND(H102&gt;=7.713,H102&lt;10.194,D102&lt;1.65,B102&gt;=2.6,A102&lt;5.75,G102&gt;=0.154,B102&lt;3.45,A102&gt;=5.45),4.2,IF(AND(B102&gt;=3.05,B102&lt;3.15,G102&gt;=0.353,F102&lt;2.5,A102&gt;=5.75,G102&gt;=0.154,B102&lt;3.45,A102&gt;=5.45),4.4,IF(AND(D102&gt;=2.45,H102&gt;=7.716,A102&lt;7.25,F102&gt;=2.5,A102&gt;=5.75,G102&gt;=0.154,B102&lt;3.45,A102&gt;=5.45),5.85,IF(AND(D102&lt;0.15,G102&gt;=0.175,H102&gt;=11.218,D102&lt;0.25,A102&lt;5.05,H102&gt;=5.245,D102&lt;0.45,D102&lt;0.8,A102&lt;5.45),1.1,IF(AND(H102&gt;=16.317,B102&lt;3.05,B102&lt;3.15,G102&gt;=0.353,F102&lt;2.5,A102&gt;=5.75,G102&gt;=0.154,B102&lt;3.45,A102&gt;=5.45),4.8,IF(AND(G102&gt;=0.857,D102&lt;2.45,H102&gt;=7.716,A102&lt;7.25,F102&gt;=2.5,A102&gt;=5.75,G102&gt;=0.154,B102&lt;3.45,A102&gt;=5.45),5.05,IF(AND(G102&lt;0.245,D102&gt;=0.15,G102&gt;=0.175,H102&gt;=11.218,D102&lt;0.25,A102&lt;5.05,H102&gt;=5.245,D102&lt;0.45,D102&lt;0.8,A102&lt;5.45),1.3,IF(AND(G102&gt;=0.245,D102&gt;=0.15,G102&gt;=0.175,H102&gt;=11.218,D102&lt;0.25,A102&lt;5.05,H102&gt;=5.245,D102&lt;0.45,D102&lt;0.8,A102&lt;5.45),1.22,IF(AND(B102&lt;2.85,H102&lt;16.317,B102&lt;3.05,B102&lt;3.15,G102&gt;=0.353,F102&lt;2.5,A102&gt;=5.75,G102&gt;=0.154,B102&lt;3.45,A102&gt;=5.45),4.6,IF(AND(B102&gt;=2.85,H102&lt;16.317,B102&lt;3.05,B102&lt;3.15,G102&gt;=0.353,F102&lt;2.5,A102&gt;=5.75,G102&gt;=0.154,B102&lt;3.45,A102&gt;=5.45),4.633,IF(AND(D102&lt;1.85,G102&lt;0.857,D102&lt;2.45,H102&gt;=7.716,A102&lt;7.25,F102&gt;=2.5,A102&gt;=5.75,G102&gt;=0.154,B102&lt;3.45,A102&gt;=5.45),5.8,IF(AND(H102&lt;11.297,D102&gt;=1.85,G102&lt;0.857,D102&lt;2.45,H102&gt;=7.716,A102&lt;7.25,F102&gt;=2.5,A102&gt;=5.75,G102&gt;=0.154,B102&lt;3.45,A102&gt;=5.45),5.3,IF(AND(G102&lt;0.388,H102&gt;=11.297,D102&gt;=1.85,G102&lt;0.857,D102&lt;2.45,H102&gt;=7.716,A102&lt;7.25,F102&gt;=2.5,A102&gt;=5.75,G102&gt;=0.154,B102&lt;3.45,A102&gt;=5.45),5.4,IF(AND(G102&gt;=0.388,H102&gt;=11.297,D102&gt;=1.85,G102&lt;0.857,D102&lt;2.45,H102&gt;=7.716,A102&lt;7.25,F102&gt;=2.5,A102&gt;=5.75,G102&gt;=0.154,B102&lt;3.45,A102&gt;=5.45),5.6,"shouldnthappen")))))))))))))))))))))))))))))))))))))</f>
        <v>4.1</v>
      </c>
      <c r="BJ102" s="1" t="n">
        <f aca="false">IF(AND(F102&gt;=2,B102&gt;=3.35),6.1,IF(AND(H102&gt;=12.719,F102&lt;1.5,B102&lt;3.35),1.567,IF(AND(H102&lt;5.245,F102&lt;2,B102&gt;=3.35),1,IF(AND(D102&lt;0.15,H102&lt;12.719,F102&lt;1.5,B102&lt;3.35),1.5,IF(AND(D102&gt;=0.35,H102&gt;=5.245,F102&lt;2,B102&gt;=3.35),1.6,IF(AND(A102&lt;4.9,D102&gt;=0.15,H102&lt;12.719,F102&lt;1.5,B102&lt;3.35),1.36,IF(AND(B102&lt;2.65,G102&lt;0.572,D102&lt;1.45,F102&gt;=1.5,B102&lt;3.35),3.5,IF(AND(A102&lt;6.1,F102&lt;2.5,D102&gt;=1.45,F102&gt;=1.5,B102&lt;3.35),5.1,IF(AND(G102&gt;=0.607,D102&lt;0.35,H102&gt;=5.245,F102&lt;2,B102&gt;=3.35),1.65,IF(AND(G102&lt;0.546,A102&gt;=4.9,D102&gt;=0.15,H102&lt;12.719,F102&lt;1.5,B102&lt;3.35),1.2,IF(AND(G102&gt;=0.546,A102&gt;=4.9,D102&gt;=0.15,H102&lt;12.719,F102&lt;1.5,B102&lt;3.35),1.4,IF(AND(A102&gt;=6.3,B102&gt;=2.65,G102&lt;0.572,D102&lt;1.45,F102&gt;=1.5,B102&lt;3.35),4.8,IF(AND(D102&lt;1.15,B102&lt;2.85,G102&gt;=0.572,D102&lt;1.45,F102&gt;=1.5,B102&lt;3.35),3.9,IF(AND(B102&gt;=3.15,B102&gt;=2.85,G102&gt;=0.572,D102&lt;1.45,F102&gt;=1.5,B102&lt;3.35),4.7,IF(AND(B102&lt;2.95,A102&gt;=6.1,F102&lt;2.5,D102&gt;=1.45,F102&gt;=1.5,B102&lt;3.35),4.533,IF(AND(B102&gt;=2.95,A102&gt;=6.1,F102&lt;2.5,D102&gt;=1.45,F102&gt;=1.5,B102&lt;3.35),4.75,IF(AND(A102&gt;=6.7,G102&lt;0.107,F102&gt;=2.5,D102&gt;=1.45,F102&gt;=1.5,B102&lt;3.35),5.7,IF(AND(G102&gt;=0.385,G102&lt;0.607,D102&lt;0.35,H102&gt;=5.245,F102&lt;2,B102&gt;=3.35),1.325,IF(AND(D102&lt;1.25,A102&lt;6.3,B102&gt;=2.65,G102&lt;0.572,D102&lt;1.45,F102&gt;=1.5,B102&lt;3.35),4,IF(AND(D102&gt;=1.25,A102&lt;6.3,B102&gt;=2.65,G102&lt;0.572,D102&lt;1.45,F102&gt;=1.5,B102&lt;3.35),4.18,IF(AND(G102&lt;0.907,D102&gt;=1.15,B102&lt;2.85,G102&gt;=0.572,D102&lt;1.45,F102&gt;=1.5,B102&lt;3.35),4,IF(AND(G102&gt;=0.907,D102&gt;=1.15,B102&lt;2.85,G102&gt;=0.572,D102&lt;1.45,F102&gt;=1.5,B102&lt;3.35),4.4,IF(AND(H102&lt;8.326,B102&lt;3.15,B102&gt;=2.85,G102&gt;=0.572,D102&lt;1.45,F102&gt;=1.5,B102&lt;3.35),3.6,IF(AND(H102&gt;=8.326,B102&lt;3.15,B102&gt;=2.85,G102&gt;=0.572,D102&lt;1.45,F102&gt;=1.5,B102&lt;3.35),4.48,IF(AND(B102&lt;2.95,A102&lt;6.7,G102&lt;0.107,F102&gt;=2.5,D102&gt;=1.45,F102&gt;=1.5,B102&lt;3.35),5.6,IF(AND(B102&gt;=2.95,A102&lt;6.7,G102&lt;0.107,F102&gt;=2.5,D102&gt;=1.45,F102&gt;=1.5,B102&lt;3.35),5.5,IF(AND(G102&lt;0.205,G102&lt;0.432,G102&gt;=0.107,F102&gt;=2.5,D102&gt;=1.45,F102&gt;=1.5,B102&lt;3.35),5.3,IF(AND(B102&gt;=3.05,G102&gt;=0.432,G102&gt;=0.107,F102&gt;=2.5,D102&gt;=1.45,F102&gt;=1.5,B102&lt;3.35),5.86,IF(AND(H102&gt;=14.057,G102&lt;0.385,G102&lt;0.607,D102&lt;0.35,H102&gt;=5.245,F102&lt;2,B102&gt;=3.35),1.7,IF(AND(D102&lt;1.7,G102&gt;=0.205,G102&lt;0.432,G102&gt;=0.107,F102&gt;=2.5,D102&gt;=1.45,F102&gt;=1.5,B102&lt;3.35),5,IF(AND(G102&lt;0.779,B102&lt;3.05,G102&gt;=0.432,G102&gt;=0.107,F102&gt;=2.5,D102&gt;=1.45,F102&gt;=1.5,B102&lt;3.35),4.9,IF(AND(G102&gt;=0.779,B102&lt;3.05,G102&gt;=0.432,G102&gt;=0.107,F102&gt;=2.5,D102&gt;=1.45,F102&gt;=1.5,B102&lt;3.35),5.533,IF(AND(D102&gt;=0.25,H102&lt;14.057,G102&lt;0.385,G102&lt;0.607,D102&lt;0.35,H102&gt;=5.245,F102&lt;2,B102&gt;=3.35),1.4,IF(AND(B102&lt;2.85,D102&gt;=1.7,G102&gt;=0.205,G102&lt;0.432,G102&gt;=0.107,F102&gt;=2.5,D102&gt;=1.45,F102&gt;=1.5,B102&lt;3.35),5.1,IF(AND(B102&gt;=2.85,D102&gt;=1.7,G102&gt;=0.205,G102&lt;0.432,G102&gt;=0.107,F102&gt;=2.5,D102&gt;=1.45,F102&gt;=1.5,B102&lt;3.35),5.15,IF(AND(A102&lt;5.1,D102&lt;0.25,H102&lt;14.057,G102&lt;0.385,G102&lt;0.607,D102&lt;0.35,H102&gt;=5.245,F102&lt;2,B102&gt;=3.35),1.4,IF(AND(A102&gt;=5.1,D102&lt;0.25,H102&lt;14.057,G102&lt;0.385,G102&lt;0.607,D102&lt;0.35,H102&gt;=5.245,F102&lt;2,B102&gt;=3.35),1.5,"shouldnthappen")))))))))))))))))))))))))))))))))))))</f>
        <v>4.18</v>
      </c>
    </row>
    <row r="103" customFormat="false" ht="13.8" hidden="false" customHeight="false" outlineLevel="0" collapsed="false">
      <c r="A103" s="1" t="n">
        <v>6.3</v>
      </c>
      <c r="B103" s="1" t="n">
        <v>3.3</v>
      </c>
      <c r="C103" s="1" t="n">
        <v>6</v>
      </c>
      <c r="D103" s="1" t="n">
        <v>2.5</v>
      </c>
      <c r="E103" s="1" t="s">
        <v>93</v>
      </c>
      <c r="F103" s="1" t="n">
        <v>3</v>
      </c>
      <c r="G103" s="1" t="n">
        <v>0.74207866191864</v>
      </c>
      <c r="H103" s="16" t="n">
        <v>9.26826906967908</v>
      </c>
      <c r="I103" s="11" t="n">
        <f aca="false">C103</f>
        <v>6</v>
      </c>
      <c r="J103" s="1" t="n">
        <f aca="false">AVERAGE(M103:BJ103)</f>
        <v>5.78748</v>
      </c>
      <c r="K103" s="15" t="n">
        <f aca="false">1-SQRT(VAR(M103:BJ103, I103)) / AVERAGE(M103:BJ103)</f>
        <v>0.953628551531608</v>
      </c>
      <c r="L103" s="1" t="n">
        <f aca="false">(J103-I103)/I103</f>
        <v>-0.0354199999999999</v>
      </c>
      <c r="M103" s="1" t="n">
        <f aca="false">IF(AND(H103&gt;=16.241,B103&gt;=3.35),6.4,IF(AND(D103&gt;=0.75,A103&lt;5.15,B103&lt;3.35),4.1,IF(AND(D103&gt;=1.5,H103&lt;16.241,B103&gt;=3.35),5.767,IF(AND(B103&gt;=3.25,D103&lt;0.75,A103&lt;5.15,B103&lt;3.35),1.58,IF(AND(A103&lt;4.95,D103&lt;1.5,H103&lt;16.241,B103&gt;=3.35),1.4,IF(AND(A103&lt;4.5,B103&lt;3.25,D103&lt;0.75,A103&lt;5.15,B103&lt;3.35),1.26,IF(AND(A103&gt;=4.5,B103&lt;3.25,D103&lt;0.75,A103&lt;5.15,B103&lt;3.35),1.48,IF(AND(G103&lt;0.356,H103&lt;12.557,D103&lt;1.45,A103&gt;=5.15,B103&lt;3.35),4.267,IF(AND(D103&lt;1.25,H103&gt;=12.557,D103&lt;1.45,A103&gt;=5.15,B103&lt;3.35),4.05,IF(AND(D103&gt;=1.35,G103&gt;=0.356,H103&lt;12.557,D103&lt;1.45,A103&gt;=5.15,B103&lt;3.35),4.25,IF(AND(H103&lt;15.086,D103&gt;=1.25,H103&gt;=12.557,D103&lt;1.45,A103&gt;=5.15,B103&lt;3.35),4.4,IF(AND(F103&lt;2.5,G103&gt;=0.44,D103&lt;2.05,D103&gt;=1.45,A103&gt;=5.15,B103&lt;3.35),4.7,IF(AND(H103&lt;10.391,B103&lt;3.15,D103&gt;=2.05,D103&gt;=1.45,A103&gt;=5.15,B103&lt;3.35),5.1,IF(AND(G103&lt;0.505,B103&gt;=3.15,D103&gt;=2.05,D103&gt;=1.45,A103&gt;=5.15,B103&lt;3.35),5.7,IF(AND(G103&gt;=0.505,B103&gt;=3.15,D103&gt;=2.05,D103&gt;=1.45,A103&gt;=5.15,B103&lt;3.35),5.95,IF(AND(D103&gt;=0.5,G103&lt;0.905,A103&gt;=4.95,D103&lt;1.5,H103&lt;16.241,B103&gt;=3.35),1.6,IF(AND(B103&lt;3.6,G103&gt;=0.905,A103&gt;=4.95,D103&lt;1.5,H103&lt;16.241,B103&gt;=3.35),1.7,IF(AND(B103&gt;=3.6,G103&gt;=0.905,A103&gt;=4.95,D103&lt;1.5,H103&lt;16.241,B103&gt;=3.35),1.767,IF(AND(A103&gt;=5.7,D103&lt;1.35,G103&gt;=0.356,H103&lt;12.557,D103&lt;1.45,A103&gt;=5.15,B103&lt;3.35),3.9,IF(AND(A103&lt;6.35,H103&gt;=15.086,D103&gt;=1.25,H103&gt;=12.557,D103&lt;1.45,A103&gt;=5.15,B103&lt;3.35),4.7,IF(AND(A103&gt;=6.35,H103&gt;=15.086,D103&gt;=1.25,H103&gt;=12.557,D103&lt;1.45,A103&gt;=5.15,B103&lt;3.35),4.6,IF(AND(H103&lt;9.252,D103&lt;1.55,G103&lt;0.44,D103&lt;2.05,D103&gt;=1.45,A103&gt;=5.15,B103&lt;3.35),5.08,IF(AND(H103&gt;=9.252,D103&lt;1.55,G103&lt;0.44,D103&lt;2.05,D103&gt;=1.45,A103&gt;=5.15,B103&lt;3.35),4.7,IF(AND(H103&lt;8.477,D103&gt;=1.55,G103&lt;0.44,D103&lt;2.05,D103&gt;=1.45,A103&gt;=5.15,B103&lt;3.35),5.1,IF(AND(H103&gt;=8.477,D103&gt;=1.55,G103&lt;0.44,D103&lt;2.05,D103&gt;=1.45,A103&gt;=5.15,B103&lt;3.35),5.4,IF(AND(H103&lt;8.435,F103&gt;=2.5,G103&gt;=0.44,D103&lt;2.05,D103&gt;=1.45,A103&gt;=5.15,B103&lt;3.35),5.1,IF(AND(H103&gt;=8.435,F103&gt;=2.5,G103&gt;=0.44,D103&lt;2.05,D103&gt;=1.45,A103&gt;=5.15,B103&lt;3.35),4.86,IF(AND(G103&lt;0.543,H103&gt;=10.391,B103&lt;3.15,D103&gt;=2.05,D103&gt;=1.45,A103&gt;=5.15,B103&lt;3.35),5.56,IF(AND(G103&gt;=0.543,H103&gt;=10.391,B103&lt;3.15,D103&gt;=2.05,D103&gt;=1.45,A103&gt;=5.15,B103&lt;3.35),5.8,IF(AND(A103&lt;5.05,D103&lt;0.5,G103&lt;0.905,A103&gt;=4.95,D103&lt;1.5,H103&lt;16.241,B103&gt;=3.35),1.3,IF(AND(H103&lt;6.583,A103&lt;5.7,D103&lt;1.35,G103&gt;=0.356,H103&lt;12.557,D103&lt;1.45,A103&gt;=5.15,B103&lt;3.35),4,IF(AND(G103&lt;0.585,A103&gt;=5.05,D103&lt;0.5,G103&lt;0.905,A103&gt;=4.95,D103&lt;1.5,H103&lt;16.241,B103&gt;=3.35),1.475,IF(AND(G103&lt;0.62,H103&gt;=6.583,A103&lt;5.7,D103&lt;1.35,G103&gt;=0.356,H103&lt;12.557,D103&lt;1.45,A103&gt;=5.15,B103&lt;3.35),3.75,IF(AND(G103&gt;=0.62,H103&gt;=6.583,A103&lt;5.7,D103&lt;1.35,G103&gt;=0.356,H103&lt;12.557,D103&lt;1.45,A103&gt;=5.15,B103&lt;3.35),3.6,IF(AND(B103&lt;3.75,G103&gt;=0.585,A103&gt;=5.05,D103&lt;0.5,G103&lt;0.905,A103&gt;=4.95,D103&lt;1.5,H103&lt;16.241,B103&gt;=3.35),1.5,IF(AND(B103&gt;=3.75,G103&gt;=0.585,A103&gt;=5.05,D103&lt;0.5,G103&lt;0.905,A103&gt;=4.95,D103&lt;1.5,H103&lt;16.241,B103&gt;=3.35),1.6,"shouldnthappen"))))))))))))))))))))))))))))))))))))</f>
        <v>5.95</v>
      </c>
      <c r="N103" s="1" t="n">
        <f aca="false">IF(AND(H103&lt;5.245,B103&lt;3.65,F103&lt;1.5),1,IF(AND(H103&gt;=14.096,B103&gt;=3.65,F103&lt;1.5),1.65,IF(AND(A103&gt;=5.45,H103&gt;=5.245,B103&lt;3.65,F103&lt;1.5),1.3,IF(AND(H103&gt;=13.586,H103&lt;14.096,B103&gt;=3.65,F103&lt;1.5),1.3,IF(AND(H103&lt;10.258,D103&lt;1.25,F103&lt;2.5,F103&gt;=1.5),3.38,IF(AND(H103&lt;6.982,D103&gt;=1.25,F103&lt;2.5,F103&gt;=1.5),3.96,IF(AND(H103&gt;=13.646,D103&lt;2.05,F103&gt;=2.5,F103&gt;=1.5),6.1,IF(AND(B103&lt;3.05,A103&lt;5.45,H103&gt;=5.245,B103&lt;3.65,F103&lt;1.5),1.375,IF(AND(H103&lt;6.543,H103&lt;13.586,H103&lt;14.096,B103&gt;=3.65,F103&lt;1.5),1.4,IF(AND(H103&gt;=6.543,H103&lt;13.586,H103&lt;14.096,B103&gt;=3.65,F103&lt;1.5),1.5,IF(AND(H103&lt;11.522,H103&gt;=10.258,D103&lt;1.25,F103&lt;2.5,F103&gt;=1.5),3.733,IF(AND(H103&gt;=11.522,H103&gt;=10.258,D103&lt;1.25,F103&lt;2.5,F103&gt;=1.5),3.92,IF(AND(H103&lt;5.767,H103&lt;13.646,D103&lt;2.05,F103&gt;=2.5,F103&gt;=1.5),4.5,IF(AND(A103&lt;6.8,B103&lt;3.15,D103&gt;=2.05,F103&gt;=2.5,F103&gt;=1.5),5.6,IF(AND(A103&gt;=6.8,B103&lt;3.15,D103&gt;=2.05,F103&gt;=2.5,F103&gt;=1.5),5.1,IF(AND(B103&lt;3.25,B103&gt;=3.15,D103&gt;=2.05,F103&gt;=2.5,F103&gt;=1.5),5.8,IF(AND(B103&gt;=3.25,B103&gt;=3.15,D103&gt;=2.05,F103&gt;=2.5,F103&gt;=1.5),5.65,IF(AND(B103&lt;3.15,B103&gt;=3.05,A103&lt;5.45,H103&gt;=5.245,B103&lt;3.65,F103&lt;1.5),1.5,IF(AND(G103&gt;=0.735,H103&lt;13.665,H103&gt;=6.982,D103&gt;=1.25,F103&lt;2.5,F103&gt;=1.5),4.2,IF(AND(H103&lt;14.03,H103&gt;=13.665,H103&gt;=6.982,D103&gt;=1.25,F103&lt;2.5,F103&gt;=1.5),4.8,IF(AND(A103&gt;=6.6,H103&gt;=5.767,H103&lt;13.646,D103&lt;2.05,F103&gt;=2.5,F103&gt;=1.5),6.05,IF(AND(G103&gt;=0.934,B103&gt;=3.15,B103&gt;=3.05,A103&lt;5.45,H103&gt;=5.245,B103&lt;3.65,F103&lt;1.5),1.7,IF(AND(D103&gt;=1.55,G103&lt;0.735,H103&lt;13.665,H103&gt;=6.982,D103&gt;=1.25,F103&lt;2.5,F103&gt;=1.5),5.1,IF(AND(D103&lt;1.45,H103&gt;=14.03,H103&gt;=13.665,H103&gt;=6.982,D103&gt;=1.25,F103&lt;2.5,F103&gt;=1.5),4.7,IF(AND(D103&gt;=1.45,H103&gt;=14.03,H103&gt;=13.665,H103&gt;=6.982,D103&gt;=1.25,F103&lt;2.5,F103&gt;=1.5),4.5,IF(AND(A103&gt;=6.2,A103&lt;6.6,H103&gt;=5.767,H103&lt;13.646,D103&lt;2.05,F103&gt;=2.5,F103&gt;=1.5),5.325,IF(AND(B103&lt;3.25,G103&lt;0.934,B103&gt;=3.15,B103&gt;=3.05,A103&lt;5.45,H103&gt;=5.245,B103&lt;3.65,F103&lt;1.5),1.3,IF(AND(D103&lt;1.35,D103&lt;1.55,G103&lt;0.735,H103&lt;13.665,H103&gt;=6.982,D103&gt;=1.25,F103&lt;2.5,F103&gt;=1.5),4.25,IF(AND(H103&lt;8.435,A103&lt;6.2,A103&lt;6.6,H103&gt;=5.767,H103&lt;13.646,D103&lt;2.05,F103&gt;=2.5,F103&gt;=1.5),5.1,IF(AND(H103&gt;=8.435,A103&lt;6.2,A103&lt;6.6,H103&gt;=5.767,H103&lt;13.646,D103&lt;2.05,F103&gt;=2.5,F103&gt;=1.5),4.9,IF(AND(A103&gt;=5.15,B103&gt;=3.25,G103&lt;0.934,B103&gt;=3.15,B103&gt;=3.05,A103&lt;5.45,H103&gt;=5.245,B103&lt;3.65,F103&lt;1.5),1.5,IF(AND(B103&lt;2.9,D103&gt;=1.35,D103&lt;1.55,G103&lt;0.735,H103&lt;13.665,H103&gt;=6.982,D103&gt;=1.25,F103&lt;2.5,F103&gt;=1.5),4.6,IF(AND(B103&gt;=2.9,D103&gt;=1.35,D103&lt;1.55,G103&lt;0.735,H103&lt;13.665,H103&gt;=6.982,D103&gt;=1.25,F103&lt;2.5,F103&gt;=1.5),4.52,IF(AND(G103&gt;=0.862,A103&lt;5.15,B103&gt;=3.25,G103&lt;0.934,B103&gt;=3.15,B103&gt;=3.05,A103&lt;5.45,H103&gt;=5.245,B103&lt;3.65,F103&lt;1.5),1.5,IF(AND(H103&lt;9.35,G103&lt;0.862,A103&lt;5.15,B103&gt;=3.25,G103&lt;0.934,B103&gt;=3.15,B103&gt;=3.05,A103&lt;5.45,H103&gt;=5.245,B103&lt;3.65,F103&lt;1.5),1.38,IF(AND(H103&gt;=9.35,G103&lt;0.862,A103&lt;5.15,B103&gt;=3.25,G103&lt;0.934,B103&gt;=3.15,B103&gt;=3.05,A103&lt;5.45,H103&gt;=5.245,B103&lt;3.65,F103&lt;1.5),1.4,"shouldnthappen"))))))))))))))))))))))))))))))))))))</f>
        <v>5.65</v>
      </c>
      <c r="O103" s="1" t="n">
        <f aca="false">IF(AND(B103&lt;2.75,A103&lt;5.55),3.96,IF(AND(H103&lt;9.205,A103&lt;5.9,A103&gt;=5.55),3.85,IF(AND(A103&lt;4.35,D103&lt;0.35,B103&gt;=2.75,A103&lt;5.55),1.1,IF(AND(B103&lt;3.65,D103&gt;=0.35,B103&gt;=2.75,A103&lt;5.55),1.65,IF(AND(B103&gt;=3.65,D103&gt;=0.35,B103&gt;=2.75,A103&lt;5.55),1.9,IF(AND(G103&gt;=0.732,H103&gt;=9.205,A103&lt;5.9,A103&gt;=5.55),4.9,IF(AND(G103&lt;0.273,G103&lt;0.732,H103&gt;=9.205,A103&lt;5.9,A103&gt;=5.55),4.5,IF(AND(A103&lt;6.3,G103&lt;0.422,F103&lt;2.5,A103&gt;=5.9,A103&gt;=5.55),5.1,IF(AND(A103&gt;=6.3,G103&lt;0.422,F103&lt;2.5,A103&gt;=5.9,A103&gt;=5.55),4.76,IF(AND(B103&lt;2.4,G103&gt;=0.422,F103&lt;2.5,A103&gt;=5.9,A103&gt;=5.55),4.45,IF(AND(A103&gt;=7,G103&gt;=0.628,F103&gt;=2.5,A103&gt;=5.9,A103&gt;=5.55),6.45,IF(AND(D103&lt;0.15,H103&lt;13.924,A103&gt;=4.35,D103&lt;0.35,B103&gt;=2.75,A103&lt;5.55),1.5,IF(AND(B103&lt;3.15,H103&gt;=13.924,A103&gt;=4.35,D103&lt;0.35,B103&gt;=2.75,A103&lt;5.55),1.56,IF(AND(B103&gt;=3.15,H103&gt;=13.924,A103&gt;=4.35,D103&lt;0.35,B103&gt;=2.75,A103&lt;5.55),1.3,IF(AND(H103&lt;14.316,G103&gt;=0.273,G103&lt;0.732,H103&gt;=9.205,A103&lt;5.9,A103&gt;=5.55),3.95,IF(AND(H103&gt;=14.316,G103&gt;=0.273,G103&lt;0.732,H103&gt;=9.205,A103&lt;5.9,A103&gt;=5.55),4.1,IF(AND(A103&lt;6.2,B103&gt;=2.4,G103&gt;=0.422,F103&lt;2.5,A103&gt;=5.9,A103&gt;=5.55),4.3,IF(AND(A103&gt;=7.05,G103&lt;0.364,G103&lt;0.628,F103&gt;=2.5,A103&gt;=5.9,A103&gt;=5.55),6.1,IF(AND(A103&gt;=7.55,G103&gt;=0.364,G103&lt;0.628,F103&gt;=2.5,A103&gt;=5.9,A103&gt;=5.55),6.4,IF(AND(A103&lt;6.15,A103&lt;7,G103&gt;=0.628,F103&gt;=2.5,A103&gt;=5.9,A103&gt;=5.55),4.9,IF(AND(D103&lt;1.45,A103&gt;=6.2,B103&gt;=2.4,G103&gt;=0.422,F103&lt;2.5,A103&gt;=5.9,A103&gt;=5.55),4.64,IF(AND(D103&gt;=1.45,A103&gt;=6.2,B103&gt;=2.4,G103&gt;=0.422,F103&lt;2.5,A103&gt;=5.9,A103&gt;=5.55),4.9,IF(AND(D103&lt;1.65,A103&lt;7.05,G103&lt;0.364,G103&lt;0.628,F103&gt;=2.5,A103&gt;=5.9,A103&gt;=5.55),5.1,IF(AND(D103&gt;=2.35,A103&lt;7.55,G103&gt;=0.364,G103&lt;0.628,F103&gt;=2.5,A103&gt;=5.9,A103&gt;=5.55),5.633,IF(AND(D103&lt;2.15,A103&gt;=6.15,A103&lt;7,G103&gt;=0.628,F103&gt;=2.5,A103&gt;=5.9,A103&gt;=5.55),5.1,IF(AND(D103&gt;=2.15,A103&gt;=6.15,A103&lt;7,G103&gt;=0.628,F103&gt;=2.5,A103&gt;=5.9,A103&gt;=5.55),5.267,IF(AND(A103&lt;4.9,A103&lt;5.05,D103&gt;=0.15,H103&lt;13.924,A103&gt;=4.35,D103&lt;0.35,B103&gt;=2.75,A103&lt;5.55),1.375,IF(AND(A103&gt;=4.9,A103&lt;5.05,D103&gt;=0.15,H103&lt;13.924,A103&gt;=4.35,D103&lt;0.35,B103&gt;=2.75,A103&lt;5.55),1.3,IF(AND(A103&lt;5.45,A103&gt;=5.05,D103&gt;=0.15,H103&lt;13.924,A103&gt;=4.35,D103&lt;0.35,B103&gt;=2.75,A103&lt;5.55),1.475,IF(AND(A103&gt;=5.45,A103&gt;=5.05,D103&gt;=0.15,H103&lt;13.924,A103&gt;=4.35,D103&lt;0.35,B103&gt;=2.75,A103&lt;5.55),1.4,IF(AND(B103&gt;=3.25,D103&lt;2.35,A103&lt;7.55,G103&gt;=0.364,G103&lt;0.628,F103&gt;=2.5,A103&gt;=5.9,A103&gt;=5.55),5.7,IF(AND(G103&lt;0.006,G103&lt;0.107,D103&gt;=1.65,A103&lt;7.05,G103&lt;0.364,G103&lt;0.628,F103&gt;=2.5,A103&gt;=5.9,A103&gt;=5.55),5.5,IF(AND(G103&gt;=0.006,G103&lt;0.107,D103&gt;=1.65,A103&lt;7.05,G103&lt;0.364,G103&lt;0.628,F103&gt;=2.5,A103&gt;=5.9,A103&gt;=5.55),5.667,IF(AND(D103&lt;2.2,G103&gt;=0.107,D103&gt;=1.65,A103&lt;7.05,G103&lt;0.364,G103&lt;0.628,F103&gt;=2.5,A103&gt;=5.9,A103&gt;=5.55),5.35,IF(AND(D103&gt;=2.2,G103&gt;=0.107,D103&gt;=1.65,A103&lt;7.05,G103&lt;0.364,G103&lt;0.628,F103&gt;=2.5,A103&gt;=5.9,A103&gt;=5.55),5.2,IF(AND(D103&lt;2.25,B103&lt;3.25,D103&lt;2.35,A103&lt;7.55,G103&gt;=0.364,G103&lt;0.628,F103&gt;=2.5,A103&gt;=5.9,A103&gt;=5.55),5.8,IF(AND(D103&gt;=2.25,B103&lt;3.25,D103&lt;2.35,A103&lt;7.55,G103&gt;=0.364,G103&lt;0.628,F103&gt;=2.5,A103&gt;=5.9,A103&gt;=5.55),5.9,"shouldnthappen")))))))))))))))))))))))))))))))))))))</f>
        <v>5.267</v>
      </c>
      <c r="P103" s="1" t="n">
        <f aca="false">IF(AND(D103&gt;=0.75,A103&lt;5.55),3.9,IF(AND(H103&lt;7.482,A103&gt;=5.55),3.45,IF(AND(B103&gt;=3.15,B103&lt;3.25,D103&lt;0.75,A103&lt;5.55),1.262,IF(AND(G103&gt;=0.446,B103&lt;3.15,B103&lt;3.25,D103&lt;0.75,A103&lt;5.55),1.1,IF(AND(G103&lt;0.408,A103&lt;5.05,B103&gt;=3.25,D103&lt;0.75,A103&lt;5.55),1.4,IF(AND(G103&gt;=0.408,A103&lt;5.05,B103&gt;=3.25,D103&lt;0.75,A103&lt;5.55),1.233,IF(AND(G103&gt;=0.676,A103&gt;=5.05,B103&gt;=3.25,D103&lt;0.75,A103&lt;5.55),1.72,IF(AND(H103&lt;9.386,A103&lt;5.85,F103&lt;2.5,H103&gt;=7.482,A103&gt;=5.55),3.5,IF(AND(H103&gt;=9.386,A103&lt;5.85,F103&lt;2.5,H103&gt;=7.482,A103&gt;=5.55),4.275,IF(AND(H103&gt;=16.284,G103&lt;0.865,F103&gt;=2.5,H103&gt;=7.482,A103&gt;=5.55),6.6,IF(AND(G103&lt;0.912,G103&gt;=0.865,F103&gt;=2.5,H103&gt;=7.482,A103&gt;=5.55),4.8,IF(AND(G103&gt;=0.912,G103&gt;=0.865,F103&gt;=2.5,H103&gt;=7.482,A103&gt;=5.55),5.175,IF(AND(A103&gt;=4.95,G103&lt;0.446,B103&lt;3.15,B103&lt;3.25,D103&lt;0.75,A103&lt;5.55),1.6,IF(AND(H103&gt;=12.974,G103&lt;0.676,A103&gt;=5.05,B103&gt;=3.25,D103&lt;0.75,A103&lt;5.55),1.3,IF(AND(D103&lt;1.45,H103&lt;13.531,A103&gt;=5.85,F103&lt;2.5,H103&gt;=7.482,A103&gt;=5.55),4.2,IF(AND(D103&gt;=1.45,H103&lt;13.531,A103&gt;=5.85,F103&lt;2.5,H103&gt;=7.482,A103&gt;=5.55),4.967,IF(AND(G103&lt;0.187,H103&gt;=13.531,A103&gt;=5.85,F103&lt;2.5,H103&gt;=7.482,A103&gt;=5.55),5,IF(AND(H103&gt;=12.675,A103&lt;4.95,G103&lt;0.446,B103&lt;3.15,B103&lt;3.25,D103&lt;0.75,A103&lt;5.55),1.5,IF(AND(H103&lt;10.826,H103&lt;12.974,G103&lt;0.676,A103&gt;=5.05,B103&gt;=3.25,D103&lt;0.75,A103&lt;5.55),1.46,IF(AND(H103&gt;=10.826,H103&lt;12.974,G103&lt;0.676,A103&gt;=5.05,B103&gt;=3.25,D103&lt;0.75,A103&lt;5.55),1.4,IF(AND(A103&lt;6.15,G103&gt;=0.187,H103&gt;=13.531,A103&gt;=5.85,F103&lt;2.5,H103&gt;=7.482,A103&gt;=5.55),4.7,IF(AND(A103&lt;6.85,B103&lt;2.95,H103&lt;16.284,G103&lt;0.865,F103&gt;=2.5,H103&gt;=7.482,A103&gt;=5.55),5.32,IF(AND(A103&gt;=6.85,B103&lt;2.95,H103&lt;16.284,G103&lt;0.865,F103&gt;=2.5,H103&gt;=7.482,A103&gt;=5.55),6.567,IF(AND(A103&lt;4.85,H103&lt;12.675,A103&lt;4.95,G103&lt;0.446,B103&lt;3.15,B103&lt;3.25,D103&lt;0.75,A103&lt;5.55),1.4,IF(AND(A103&gt;=4.85,H103&lt;12.675,A103&lt;4.95,G103&lt;0.446,B103&lt;3.15,B103&lt;3.25,D103&lt;0.75,A103&lt;5.55),1.5,IF(AND(B103&lt;3.1,A103&gt;=6.15,G103&gt;=0.187,H103&gt;=13.531,A103&gt;=5.85,F103&lt;2.5,H103&gt;=7.482,A103&gt;=5.55),4.467,IF(AND(B103&gt;=3.1,A103&gt;=6.15,G103&gt;=0.187,H103&gt;=13.531,A103&gt;=5.85,F103&lt;2.5,H103&gt;=7.482,A103&gt;=5.55),4.7,IF(AND(G103&gt;=0.379,B103&lt;3.15,B103&gt;=2.95,H103&lt;16.284,G103&lt;0.865,F103&gt;=2.5,H103&gt;=7.482,A103&gt;=5.55),5.733,IF(AND(A103&lt;6.6,B103&gt;=3.15,B103&gt;=2.95,H103&lt;16.284,G103&lt;0.865,F103&gt;=2.5,H103&gt;=7.482,A103&gt;=5.55),5.38,IF(AND(A103&lt;6.7,G103&lt;0.379,B103&lt;3.15,B103&gt;=2.95,H103&lt;16.284,G103&lt;0.865,F103&gt;=2.5,H103&gt;=7.482,A103&gt;=5.55),5.3,IF(AND(A103&gt;=6.7,G103&lt;0.379,B103&lt;3.15,B103&gt;=2.95,H103&lt;16.284,G103&lt;0.865,F103&gt;=2.5,H103&gt;=7.482,A103&gt;=5.55),5.16,IF(AND(A103&lt;7.05,A103&gt;=6.6,B103&gt;=3.15,B103&gt;=2.95,H103&lt;16.284,G103&lt;0.865,F103&gt;=2.5,H103&gt;=7.482,A103&gt;=5.55),5.78,IF(AND(A103&gt;=7.05,A103&gt;=6.6,B103&gt;=3.15,B103&gt;=2.95,H103&lt;16.284,G103&lt;0.865,F103&gt;=2.5,H103&gt;=7.482,A103&gt;=5.55),6.1,"shouldnthappen")))))))))))))))))))))))))))))))))</f>
        <v>5.38</v>
      </c>
      <c r="Q103" s="1" t="n">
        <f aca="false">IF(AND(G103&gt;=0.422,B103&lt;3.25,F103&lt;1.5),1.25,IF(AND(G103&gt;=0.082,G103&lt;0.125,F103&gt;=1.5),6.7,IF(AND(G103&lt;0.251,G103&lt;0.422,B103&lt;3.25,F103&lt;1.5),1.38,IF(AND(G103&gt;=0.251,G103&lt;0.422,B103&lt;3.25,F103&lt;1.5),1.55,IF(AND(G103&gt;=0.385,G103&lt;0.633,B103&gt;=3.25,F103&lt;1.5),1.367,IF(AND(B103&lt;3.35,G103&gt;=0.633,B103&gt;=3.25,F103&lt;1.5),1.7,IF(AND(A103&lt;5.85,G103&lt;0.082,G103&lt;0.125,F103&gt;=1.5),4.5,IF(AND(F103&gt;=2.5,D103&lt;1.6,G103&gt;=0.125,F103&gt;=1.5),5.05,IF(AND(H103&gt;=16.774,D103&gt;=1.6,G103&gt;=0.125,F103&gt;=1.5),6.4,IF(AND(D103&gt;=0.5,G103&lt;0.385,G103&lt;0.633,B103&gt;=3.25,F103&lt;1.5),1.6,IF(AND(B103&lt;3.6,B103&gt;=3.35,G103&gt;=0.633,B103&gt;=3.25,F103&lt;1.5),1.55,IF(AND(B103&gt;=3.6,B103&gt;=3.35,G103&gt;=0.633,B103&gt;=3.25,F103&lt;1.5),1.6,IF(AND(D103&lt;1.65,A103&gt;=5.85,G103&lt;0.082,G103&lt;0.125,F103&gt;=1.5),4.7,IF(AND(A103&lt;5.3,F103&lt;2.5,D103&lt;1.6,G103&gt;=0.125,F103&gt;=1.5),3.15,IF(AND(B103&gt;=3.2,H103&lt;16.774,D103&gt;=1.6,G103&gt;=0.125,F103&gt;=1.5),5.675,IF(AND(H103&lt;11.767,D103&lt;0.5,G103&lt;0.385,G103&lt;0.633,B103&gt;=3.25,F103&lt;1.5),1.5,IF(AND(H103&gt;=11.767,D103&lt;0.5,G103&lt;0.385,G103&lt;0.633,B103&gt;=3.25,F103&lt;1.5),1.367,IF(AND(H103&lt;8.367,D103&gt;=1.65,A103&gt;=5.85,G103&lt;0.082,G103&lt;0.125,F103&gt;=1.5),5.7,IF(AND(H103&gt;=8.367,D103&gt;=1.65,A103&gt;=5.85,G103&lt;0.082,G103&lt;0.125,F103&gt;=1.5),5.575,IF(AND(A103&gt;=7.1,B103&lt;3.2,H103&lt;16.774,D103&gt;=1.6,G103&gt;=0.125,F103&gt;=1.5),6.3,IF(AND(H103&gt;=15.395,B103&lt;2.85,A103&gt;=5.3,F103&lt;2.5,D103&lt;1.6,G103&gt;=0.125,F103&gt;=1.5),4.8,IF(AND(H103&lt;8.486,B103&gt;=2.85,A103&gt;=5.3,F103&lt;2.5,D103&lt;1.6,G103&gt;=0.125,F103&gt;=1.5),3.85,IF(AND(D103&gt;=2.1,A103&lt;7.1,B103&lt;3.2,H103&lt;16.774,D103&gt;=1.6,G103&gt;=0.125,F103&gt;=1.5),5.5,IF(AND(B103&gt;=2.75,H103&lt;15.395,B103&lt;2.85,A103&gt;=5.3,F103&lt;2.5,D103&lt;1.6,G103&gt;=0.125,F103&gt;=1.5),4.489,IF(AND(H103&gt;=15.168,H103&gt;=8.486,B103&gt;=2.85,A103&gt;=5.3,F103&lt;2.5,D103&lt;1.6,G103&gt;=0.125,F103&gt;=1.5),4.7,IF(AND(G103&gt;=0.519,D103&lt;2.1,A103&lt;7.1,B103&lt;3.2,H103&lt;16.774,D103&gt;=1.6,G103&gt;=0.125,F103&gt;=1.5),4.925,IF(AND(G103&gt;=0.897,B103&lt;2.75,H103&lt;15.395,B103&lt;2.85,A103&gt;=5.3,F103&lt;2.5,D103&lt;1.6,G103&gt;=0.125,F103&gt;=1.5),4.567,IF(AND(A103&lt;5.65,H103&lt;15.168,H103&gt;=8.486,B103&gt;=2.85,A103&gt;=5.3,F103&lt;2.5,D103&lt;1.6,G103&gt;=0.125,F103&gt;=1.5),4.5,IF(AND(G103&lt;0.23,G103&lt;0.519,D103&lt;2.1,A103&lt;7.1,B103&lt;3.2,H103&lt;16.774,D103&gt;=1.6,G103&gt;=0.125,F103&gt;=1.5),5,IF(AND(A103&lt;5.9,G103&lt;0.897,B103&lt;2.75,H103&lt;15.395,B103&lt;2.85,A103&gt;=5.3,F103&lt;2.5,D103&lt;1.6,G103&gt;=0.125,F103&gt;=1.5),4.1,IF(AND(A103&gt;=5.9,G103&lt;0.897,B103&lt;2.75,H103&lt;15.395,B103&lt;2.85,A103&gt;=5.3,F103&lt;2.5,D103&lt;1.6,G103&gt;=0.125,F103&gt;=1.5),4.5,IF(AND(A103&lt;6.05,A103&gt;=5.65,H103&lt;15.168,H103&gt;=8.486,B103&gt;=2.85,A103&gt;=5.3,F103&lt;2.5,D103&lt;1.6,G103&gt;=0.125,F103&gt;=1.5),4.2,IF(AND(A103&gt;=6.05,A103&gt;=5.65,H103&lt;15.168,H103&gt;=8.486,B103&gt;=2.85,A103&gt;=5.3,F103&lt;2.5,D103&lt;1.6,G103&gt;=0.125,F103&gt;=1.5),4.35,IF(AND(D103&lt;1.95,G103&gt;=0.23,G103&lt;0.519,D103&lt;2.1,A103&lt;7.1,B103&lt;3.2,H103&lt;16.774,D103&gt;=1.6,G103&gt;=0.125,F103&gt;=1.5),5.3,IF(AND(D103&gt;=1.95,G103&gt;=0.23,G103&lt;0.519,D103&lt;2.1,A103&lt;7.1,B103&lt;3.2,H103&lt;16.774,D103&gt;=1.6,G103&gt;=0.125,F103&gt;=1.5),5.2,"shouldnthappen")))))))))))))))))))))))))))))))))))</f>
        <v>5.675</v>
      </c>
      <c r="R103" s="1" t="n">
        <f aca="false">IF(AND(G103&gt;=0.901,F103&lt;1.5),1.9,IF(AND(H103&lt;5.523,D103&lt;0.35,G103&lt;0.901,F103&lt;1.5),1,IF(AND(B103&lt;3.6,D103&gt;=0.35,G103&lt;0.901,F103&lt;1.5),1.575,IF(AND(B103&gt;=3.6,D103&gt;=0.35,G103&lt;0.901,F103&lt;1.5),1.5,IF(AND(G103&gt;=0.837,D103&lt;1.15,D103&lt;1.45,F103&gt;=1.5),3,IF(AND(G103&gt;=0.66,D103&gt;=1.15,D103&lt;1.45,F103&gt;=1.5),4,IF(AND(F103&gt;=2.5,D103&lt;1.55,D103&gt;=1.45,F103&gt;=1.5),5.025,IF(AND(F103&lt;2.5,D103&gt;=1.55,D103&gt;=1.45,F103&gt;=1.5),4.933,IF(AND(B103&lt;2.45,G103&lt;0.837,D103&lt;1.15,D103&lt;1.45,F103&gt;=1.5),3.3,IF(AND(B103&gt;=2.45,G103&lt;0.837,D103&lt;1.15,D103&lt;1.45,F103&gt;=1.5),3.86,IF(AND(B103&gt;=3.05,F103&lt;2.5,D103&lt;1.55,D103&gt;=1.45,F103&gt;=1.5),4.8,IF(AND(D103&gt;=2.45,F103&gt;=2.5,D103&gt;=1.55,D103&gt;=1.45,F103&gt;=1.5),5.875,IF(AND(H103&lt;13.187,G103&lt;0.217,H103&gt;=5.523,D103&lt;0.35,G103&lt;0.901,F103&lt;1.5),1.4,IF(AND(H103&gt;=13.187,G103&lt;0.217,H103&gt;=5.523,D103&lt;0.35,G103&lt;0.901,F103&lt;1.5),1.5,IF(AND(G103&lt;0.33,G103&gt;=0.217,H103&gt;=5.523,D103&lt;0.35,G103&lt;0.901,F103&lt;1.5),1.28,IF(AND(A103&lt;6.05,D103&lt;1.35,G103&lt;0.66,D103&gt;=1.15,D103&lt;1.45,F103&gt;=1.5),4.175,IF(AND(A103&gt;=6.05,D103&lt;1.35,G103&lt;0.66,D103&gt;=1.15,D103&lt;1.45,F103&gt;=1.5),4.3,IF(AND(A103&lt;5.65,D103&gt;=1.35,G103&lt;0.66,D103&gt;=1.15,D103&lt;1.45,F103&gt;=1.5),3.9,IF(AND(A103&gt;=5.65,D103&gt;=1.35,G103&lt;0.66,D103&gt;=1.15,D103&lt;1.45,F103&gt;=1.5),4.52,IF(AND(A103&lt;6.25,B103&lt;3.05,F103&lt;2.5,D103&lt;1.55,D103&gt;=1.45,F103&gt;=1.5),4.5,IF(AND(A103&gt;=6.25,B103&lt;3.05,F103&lt;2.5,D103&lt;1.55,D103&gt;=1.45,F103&gt;=1.5),4.675,IF(AND(A103&gt;=7.25,D103&lt;2.45,F103&gt;=2.5,D103&gt;=1.55,D103&gt;=1.45,F103&gt;=1.5),6.433,IF(AND(D103&gt;=0.25,G103&gt;=0.33,G103&gt;=0.217,H103&gt;=5.523,D103&lt;0.35,G103&lt;0.901,F103&lt;1.5),1.4,IF(AND(A103&lt;6.15,A103&lt;7.25,D103&lt;2.45,F103&gt;=2.5,D103&gt;=1.55,D103&gt;=1.45,F103&gt;=1.5),5.025,IF(AND(H103&lt;6.439,D103&lt;0.25,G103&gt;=0.33,G103&gt;=0.217,H103&gt;=5.523,D103&lt;0.35,G103&lt;0.901,F103&lt;1.5),1.5,IF(AND(H103&gt;=6.439,D103&lt;0.25,G103&gt;=0.33,G103&gt;=0.217,H103&gt;=5.523,D103&lt;0.35,G103&lt;0.901,F103&lt;1.5),1.38,IF(AND(H103&gt;=13.711,A103&gt;=6.15,A103&lt;7.25,D103&lt;2.45,F103&gt;=2.5,D103&gt;=1.55,D103&gt;=1.45,F103&gt;=1.5),5.68,IF(AND(B103&gt;=3.3,H103&lt;13.711,A103&gt;=6.15,A103&lt;7.25,D103&lt;2.45,F103&gt;=2.5,D103&gt;=1.55,D103&gt;=1.45,F103&gt;=1.5),5.6,IF(AND(G103&lt;0.093,B103&lt;3.3,H103&lt;13.711,A103&gt;=6.15,A103&lt;7.25,D103&lt;2.45,F103&gt;=2.5,D103&gt;=1.55,D103&gt;=1.45,F103&gt;=1.5),5.56,IF(AND(D103&lt;1.95,G103&gt;=0.093,B103&lt;3.3,H103&lt;13.711,A103&gt;=6.15,A103&lt;7.25,D103&lt;2.45,F103&gt;=2.5,D103&gt;=1.55,D103&gt;=1.45,F103&gt;=1.5),5.3,IF(AND(B103&lt;3.15,D103&gt;=1.95,G103&gt;=0.093,B103&lt;3.3,H103&lt;13.711,A103&gt;=6.15,A103&lt;7.25,D103&lt;2.45,F103&gt;=2.5,D103&gt;=1.55,D103&gt;=1.45,F103&gt;=1.5),5.1,IF(AND(B103&gt;=3.15,D103&gt;=1.95,G103&gt;=0.093,B103&lt;3.3,H103&lt;13.711,A103&gt;=6.15,A103&lt;7.25,D103&lt;2.45,F103&gt;=2.5,D103&gt;=1.55,D103&gt;=1.45,F103&gt;=1.5),5.15,"shouldnthappen"))))))))))))))))))))))))))))))))</f>
        <v>5.875</v>
      </c>
      <c r="S103" s="1" t="n">
        <f aca="false">IF(AND(G103&gt;=0.859,D103&gt;=0.35,F103&lt;1.5),1.9,IF(AND(D103&lt;1.75,F103&gt;=2.5,F103&gt;=1.5),4.867,IF(AND(H103&lt;8.42,A103&lt;5.05,D103&lt;0.35,F103&lt;1.5),1.42,IF(AND(H103&gt;=14.877,A103&gt;=5.05,D103&lt;0.35,F103&lt;1.5),1.3,IF(AND(B103&lt;3.35,G103&lt;0.859,D103&gt;=0.35,F103&lt;1.5),1.7,IF(AND(B103&gt;=3.35,G103&lt;0.859,D103&gt;=0.35,F103&lt;1.5),1.5,IF(AND(A103&gt;=6.05,B103&lt;2.75,F103&lt;2.5,F103&gt;=1.5),4.733,IF(AND(G103&gt;=0.68,B103&gt;=2.75,F103&lt;2.5,F103&gt;=1.5),4.025,IF(AND(H103&gt;=16.284,D103&gt;=1.75,F103&gt;=2.5,F103&gt;=1.5),6.6,IF(AND(A103&lt;4.35,H103&gt;=8.42,A103&lt;5.05,D103&lt;0.35,F103&lt;1.5),1.1,IF(AND(G103&gt;=0.948,H103&lt;14.877,A103&gt;=5.05,D103&lt;0.35,F103&lt;1.5),1.7,IF(AND(A103&lt;5.3,A103&lt;6.05,B103&lt;2.75,F103&lt;2.5,F103&gt;=1.5),3,IF(AND(H103&gt;=15.168,G103&lt;0.68,B103&gt;=2.75,F103&lt;2.5,F103&gt;=1.5),4.75,IF(AND(H103&gt;=14.005,A103&gt;=4.35,H103&gt;=8.42,A103&lt;5.05,D103&lt;0.35,F103&lt;1.5),1.375,IF(AND(A103&gt;=5.55,G103&lt;0.948,H103&lt;14.877,A103&gt;=5.05,D103&lt;0.35,F103&lt;1.5),1.7,IF(AND(H103&lt;12.363,A103&gt;=5.3,A103&lt;6.05,B103&lt;2.75,F103&lt;2.5,F103&gt;=1.5),3.825,IF(AND(H103&gt;=12.363,A103&gt;=5.3,A103&lt;6.05,B103&lt;2.75,F103&lt;2.5,F103&gt;=1.5),4.033,IF(AND(H103&gt;=14.508,H103&lt;15.168,G103&lt;0.68,B103&gt;=2.75,F103&lt;2.5,F103&gt;=1.5),4.2,IF(AND(D103&gt;=2.35,D103&gt;=2.2,H103&lt;16.284,D103&gt;=1.75,F103&gt;=2.5,F103&gt;=1.5),5.267,IF(AND(G103&lt;0.231,H103&lt;14.005,A103&gt;=4.35,H103&gt;=8.42,A103&lt;5.05,D103&lt;0.35,F103&lt;1.5),1.4,IF(AND(H103&gt;=14.494,A103&lt;5.55,G103&lt;0.948,H103&lt;14.877,A103&gt;=5.05,D103&lt;0.35,F103&lt;1.5),1.6,IF(AND(A103&lt;6.1,H103&lt;14.508,H103&lt;15.168,G103&lt;0.68,B103&gt;=2.75,F103&lt;2.5,F103&gt;=1.5),4.5,IF(AND(A103&lt;6.1,H103&lt;11.8,D103&lt;2.2,H103&lt;16.284,D103&gt;=1.75,F103&gt;=2.5,F103&gt;=1.5),4.95,IF(AND(A103&gt;=6.1,H103&lt;11.8,D103&lt;2.2,H103&lt;16.284,D103&gt;=1.75,F103&gt;=2.5,F103&gt;=1.5),5.333,IF(AND(B103&lt;2.75,H103&gt;=11.8,D103&lt;2.2,H103&lt;16.284,D103&gt;=1.75,F103&gt;=2.5,F103&gt;=1.5),5.1,IF(AND(B103&gt;=3.15,D103&lt;2.35,D103&gt;=2.2,H103&lt;16.284,D103&gt;=1.75,F103&gt;=2.5,F103&gt;=1.5),5.5,IF(AND(B103&gt;=3.35,G103&gt;=0.231,H103&lt;14.005,A103&gt;=4.35,H103&gt;=8.42,A103&lt;5.05,D103&lt;0.35,F103&lt;1.5),1.3,IF(AND(H103&lt;13.869,H103&lt;14.494,A103&lt;5.55,G103&lt;0.948,H103&lt;14.877,A103&gt;=5.05,D103&lt;0.35,F103&lt;1.5),1.5,IF(AND(H103&gt;=13.869,H103&lt;14.494,A103&lt;5.55,G103&lt;0.948,H103&lt;14.877,A103&gt;=5.05,D103&lt;0.35,F103&lt;1.5),1.4,IF(AND(G103&lt;0.636,A103&gt;=6.1,H103&lt;14.508,H103&lt;15.168,G103&lt;0.68,B103&gt;=2.75,F103&lt;2.5,F103&gt;=1.5),4.68,IF(AND(G103&gt;=0.636,A103&gt;=6.1,H103&lt;14.508,H103&lt;15.168,G103&lt;0.68,B103&gt;=2.75,F103&lt;2.5,F103&gt;=1.5),4.4,IF(AND(B103&lt;2.85,B103&gt;=2.75,H103&gt;=11.8,D103&lt;2.2,H103&lt;16.284,D103&gt;=1.75,F103&gt;=2.5,F103&gt;=1.5),6.7,IF(AND(H103&lt;10.626,B103&lt;3.15,D103&lt;2.35,D103&gt;=2.2,H103&lt;16.284,D103&gt;=1.75,F103&gt;=2.5,F103&gt;=1.5),5.1,IF(AND(H103&gt;=10.626,B103&lt;3.15,D103&lt;2.35,D103&gt;=2.2,H103&lt;16.284,D103&gt;=1.75,F103&gt;=2.5,F103&gt;=1.5),5.2,IF(AND(G103&lt;0.378,B103&lt;3.35,G103&gt;=0.231,H103&lt;14.005,A103&gt;=4.35,H103&gt;=8.42,A103&lt;5.05,D103&lt;0.35,F103&lt;1.5),1.2,IF(AND(G103&gt;=0.378,B103&lt;3.35,G103&gt;=0.231,H103&lt;14.005,A103&gt;=4.35,H103&gt;=8.42,A103&lt;5.05,D103&lt;0.35,F103&lt;1.5),1.3,IF(AND(A103&lt;6.2,B103&gt;=2.85,B103&gt;=2.75,H103&gt;=11.8,D103&lt;2.2,H103&lt;16.284,D103&gt;=1.75,F103&gt;=2.5,F103&gt;=1.5),4.9,IF(AND(G103&lt;0.388,A103&gt;=6.2,B103&gt;=2.85,B103&gt;=2.75,H103&gt;=11.8,D103&lt;2.2,H103&lt;16.284,D103&gt;=1.75,F103&gt;=2.5,F103&gt;=1.5),5.52,IF(AND(G103&gt;=0.388,A103&gt;=6.2,B103&gt;=2.85,B103&gt;=2.75,H103&gt;=11.8,D103&lt;2.2,H103&lt;16.284,D103&gt;=1.75,F103&gt;=2.5,F103&gt;=1.5),5.7,"shouldnthappen")))))))))))))))))))))))))))))))))))))))</f>
        <v>5.267</v>
      </c>
      <c r="T103" s="1" t="n">
        <f aca="false">IF(AND(D103&gt;=0.8,A103&lt;5.45),3.7,IF(AND(D103&gt;=0.35,D103&lt;0.8,A103&lt;5.45),1.56,IF(AND(G103&lt;0.164,F103&lt;2.5,A103&gt;=5.45),1.6,IF(AND(H103&gt;=16.718,F103&gt;=2.5,A103&gt;=5.45),6.4,IF(AND(G103&gt;=0.719,H103&lt;16.718,F103&gt;=2.5,A103&gt;=5.45),5.05,IF(AND(A103&lt;4.35,A103&lt;5.05,D103&lt;0.35,D103&lt;0.8,A103&lt;5.45),1.1,IF(AND(H103&gt;=14.494,A103&gt;=5.05,D103&lt;0.35,D103&lt;0.8,A103&lt;5.45),1.6,IF(AND(G103&lt;0.338,D103&lt;1.25,G103&gt;=0.164,F103&lt;2.5,A103&gt;=5.45),4.1,IF(AND(H103&lt;8.397,D103&gt;=1.25,G103&gt;=0.164,F103&lt;2.5,A103&gt;=5.45),4,IF(AND(H103&lt;11.031,H103&lt;14.494,A103&gt;=5.05,D103&lt;0.35,D103&lt;0.8,A103&lt;5.45),1.5,IF(AND(H103&gt;=11.031,H103&lt;14.494,A103&gt;=5.05,D103&lt;0.35,D103&lt;0.8,A103&lt;5.45),1.44,IF(AND(B103&lt;2.65,H103&gt;=8.397,D103&gt;=1.25,G103&gt;=0.164,F103&lt;2.5,A103&gt;=5.45),4.767,IF(AND(H103&lt;7.388,G103&lt;0.487,G103&lt;0.719,H103&lt;16.718,F103&gt;=2.5,A103&gt;=5.45),5.067,IF(AND(G103&lt;0.533,G103&gt;=0.487,G103&lt;0.719,H103&lt;16.718,F103&gt;=2.5,A103&gt;=5.45),5.8,IF(AND(G103&gt;=0.533,G103&gt;=0.487,G103&lt;0.719,H103&lt;16.718,F103&gt;=2.5,A103&gt;=5.45),5.86,IF(AND(B103&lt;3.25,A103&gt;=4.95,A103&gt;=4.35,A103&lt;5.05,D103&lt;0.35,D103&lt;0.8,A103&lt;5.45),1.2,IF(AND(A103&lt;5.6,H103&lt;11.218,G103&gt;=0.338,D103&lt;1.25,G103&gt;=0.164,F103&lt;2.5,A103&gt;=5.45),3.7,IF(AND(A103&gt;=5.6,H103&lt;11.218,G103&gt;=0.338,D103&lt;1.25,G103&gt;=0.164,F103&lt;2.5,A103&gt;=5.45),3.5,IF(AND(H103&lt;12.668,H103&gt;=11.218,G103&gt;=0.338,D103&lt;1.25,G103&gt;=0.164,F103&lt;2.5,A103&gt;=5.45),3.9,IF(AND(H103&gt;=12.668,H103&gt;=11.218,G103&gt;=0.338,D103&lt;1.25,G103&gt;=0.164,F103&lt;2.5,A103&gt;=5.45),4,IF(AND(H103&gt;=15.705,B103&gt;=2.65,H103&gt;=8.397,D103&gt;=1.25,G103&gt;=0.164,F103&lt;2.5,A103&gt;=5.45),4.8,IF(AND(B103&lt;2.75,H103&gt;=7.388,G103&lt;0.487,G103&lt;0.719,H103&lt;16.718,F103&gt;=2.5,A103&gt;=5.45),5.26,IF(AND(B103&lt;2.95,A103&lt;4.5,A103&lt;4.95,A103&gt;=4.35,A103&lt;5.05,D103&lt;0.35,D103&lt;0.8,A103&lt;5.45),1.4,IF(AND(B103&gt;=2.95,A103&lt;4.5,A103&lt;4.95,A103&gt;=4.35,A103&lt;5.05,D103&lt;0.35,D103&lt;0.8,A103&lt;5.45),1.3,IF(AND(H103&gt;=13.924,A103&gt;=4.5,A103&lt;4.95,A103&gt;=4.35,A103&lt;5.05,D103&lt;0.35,D103&lt;0.8,A103&lt;5.45),1.5,IF(AND(G103&lt;0.252,B103&gt;=3.25,A103&gt;=4.95,A103&gt;=4.35,A103&lt;5.05,D103&lt;0.35,D103&lt;0.8,A103&lt;5.45),1.4,IF(AND(G103&gt;=0.252,B103&gt;=3.25,A103&gt;=4.95,A103&gt;=4.35,A103&lt;5.05,D103&lt;0.35,D103&lt;0.8,A103&lt;5.45),1.32,IF(AND(G103&gt;=0.473,H103&lt;15.705,B103&gt;=2.65,H103&gt;=8.397,D103&gt;=1.25,G103&gt;=0.164,F103&lt;2.5,A103&gt;=5.45),4.7,IF(AND(B103&gt;=3.15,B103&gt;=2.75,H103&gt;=7.388,G103&lt;0.487,G103&lt;0.719,H103&lt;16.718,F103&gt;=2.5,A103&gt;=5.45),5.7,IF(AND(B103&lt;3.15,H103&lt;13.924,A103&gt;=4.5,A103&lt;4.95,A103&gt;=4.35,A103&lt;5.05,D103&lt;0.35,D103&lt;0.8,A103&lt;5.45),1.433,IF(AND(B103&gt;=3.15,H103&lt;13.924,A103&gt;=4.5,A103&lt;4.95,A103&gt;=4.35,A103&lt;5.05,D103&lt;0.35,D103&lt;0.8,A103&lt;5.45),1.4,IF(AND(H103&gt;=14.81,G103&lt;0.473,H103&lt;15.705,B103&gt;=2.65,H103&gt;=8.397,D103&gt;=1.25,G103&gt;=0.164,F103&lt;2.5,A103&gt;=5.45),4.2,IF(AND(A103&lt;6.65,B103&lt;3.15,B103&gt;=2.75,H103&gt;=7.388,G103&lt;0.487,G103&lt;0.719,H103&lt;16.718,F103&gt;=2.5,A103&gt;=5.45),5.6,IF(AND(A103&gt;=6.65,B103&lt;3.15,B103&gt;=2.75,H103&gt;=7.388,G103&lt;0.487,G103&lt;0.719,H103&lt;16.718,F103&gt;=2.5,A103&gt;=5.45),5.4,IF(AND(A103&lt;6.15,H103&lt;14.81,G103&lt;0.473,H103&lt;15.705,B103&gt;=2.65,H103&gt;=8.397,D103&gt;=1.25,G103&gt;=0.164,F103&lt;2.5,A103&gt;=5.45),4.5,IF(AND(A103&gt;=6.15,H103&lt;14.81,G103&lt;0.473,H103&lt;15.705,B103&gt;=2.65,H103&gt;=8.397,D103&gt;=1.25,G103&gt;=0.164,F103&lt;2.5,A103&gt;=5.45),4.4,"shouldnthappen"))))))))))))))))))))))))))))))))))))</f>
        <v>5.05</v>
      </c>
      <c r="U103" s="1" t="n">
        <f aca="false">IF(AND(G103&gt;=0.934,F103&lt;1.5),1.7,IF(AND(D103&lt;0.15,D103&lt;0.25,G103&lt;0.934,F103&lt;1.5),1.38,IF(AND(H103&gt;=14.379,D103&gt;=0.25,G103&lt;0.934,F103&lt;1.5),1.7,IF(AND(A103&lt;5.3,D103&lt;1.35,F103&lt;2.5,F103&gt;=1.5),3.15,IF(AND(H103&lt;7.148,D103&gt;=1.35,F103&lt;2.5,F103&gt;=1.5),3.9,IF(AND(G103&lt;0.352,A103&lt;6.15,F103&gt;=2.5,F103&gt;=1.5),4.5,IF(AND(G103&gt;=0.352,A103&lt;6.15,F103&gt;=2.5,F103&gt;=1.5),4.92,IF(AND(B103&lt;2.85,A103&gt;=6.15,F103&gt;=2.5,F103&gt;=1.5),6.2,IF(AND(D103&gt;=0.45,H103&lt;14.379,D103&gt;=0.25,G103&lt;0.934,F103&lt;1.5),1.65,IF(AND(G103&gt;=0.857,A103&gt;=5.3,D103&lt;1.35,F103&lt;2.5,F103&gt;=1.5),4.3,IF(AND(A103&gt;=7.25,B103&gt;=2.85,A103&gt;=6.15,F103&gt;=2.5,F103&gt;=1.5),6.425,IF(AND(H103&lt;9.499,A103&lt;5.05,D103&gt;=0.15,D103&lt;0.25,G103&lt;0.934,F103&lt;1.5),1.4,IF(AND(A103&gt;=5.45,A103&gt;=5.05,D103&gt;=0.15,D103&lt;0.25,G103&lt;0.934,F103&lt;1.5),1.3,IF(AND(B103&gt;=4.15,D103&lt;0.45,H103&lt;14.379,D103&gt;=0.25,G103&lt;0.934,F103&lt;1.5),1.5,IF(AND(A103&gt;=5.75,G103&lt;0.857,A103&gt;=5.3,D103&lt;1.35,F103&lt;2.5,F103&gt;=1.5),4.02,IF(AND(A103&lt;6.65,G103&lt;0.333,H103&gt;=7.148,D103&gt;=1.35,F103&lt;2.5,F103&gt;=1.5),4.475,IF(AND(A103&gt;=6.65,G103&lt;0.333,H103&gt;=7.148,D103&gt;=1.35,F103&lt;2.5,F103&gt;=1.5),4.8,IF(AND(D103&gt;=1.45,G103&gt;=0.333,H103&gt;=7.148,D103&gt;=1.35,F103&lt;2.5,F103&gt;=1.5),4.85,IF(AND(G103&gt;=0.861,A103&lt;7.25,B103&gt;=2.85,A103&gt;=6.15,F103&gt;=2.5,F103&gt;=1.5),5.2,IF(AND(G103&lt;0.571,H103&gt;=9.499,A103&lt;5.05,D103&gt;=0.15,D103&lt;0.25,G103&lt;0.934,F103&lt;1.5),1.2,IF(AND(G103&gt;=0.571,H103&gt;=9.499,A103&lt;5.05,D103&gt;=0.15,D103&lt;0.25,G103&lt;0.934,F103&lt;1.5),1.3,IF(AND(H103&lt;9.283,A103&lt;5.45,A103&gt;=5.05,D103&gt;=0.15,D103&lt;0.25,G103&lt;0.934,F103&lt;1.5),1.5,IF(AND(H103&gt;=9.283,A103&lt;5.45,A103&gt;=5.05,D103&gt;=0.15,D103&lt;0.25,G103&lt;0.934,F103&lt;1.5),1.425,IF(AND(A103&lt;4.9,B103&lt;4.15,D103&lt;0.45,H103&lt;14.379,D103&gt;=0.25,G103&lt;0.934,F103&lt;1.5),1.4,IF(AND(A103&gt;=4.9,B103&lt;4.15,D103&lt;0.45,H103&lt;14.379,D103&gt;=0.25,G103&lt;0.934,F103&lt;1.5),1.325,IF(AND(G103&lt;0.572,A103&lt;5.75,G103&lt;0.857,A103&gt;=5.3,D103&lt;1.35,F103&lt;2.5,F103&gt;=1.5),3.65,IF(AND(G103&gt;=0.572,A103&lt;5.75,G103&lt;0.857,A103&gt;=5.3,D103&lt;1.35,F103&lt;2.5,F103&gt;=1.5),3.9,IF(AND(A103&lt;6.75,D103&lt;1.45,G103&gt;=0.333,H103&gt;=7.148,D103&gt;=1.35,F103&lt;2.5,F103&gt;=1.5),4.4,IF(AND(A103&gt;=6.75,D103&lt;1.45,G103&gt;=0.333,H103&gt;=7.148,D103&gt;=1.35,F103&lt;2.5,F103&gt;=1.5),4.78,IF(AND(A103&lt;6.6,B103&lt;3.25,G103&lt;0.861,A103&lt;7.25,B103&gt;=2.85,A103&gt;=6.15,F103&gt;=2.5,F103&gt;=1.5),5.333,IF(AND(H103&lt;11.461,B103&gt;=3.25,G103&lt;0.861,A103&lt;7.25,B103&gt;=2.85,A103&gt;=6.15,F103&gt;=2.5,F103&gt;=1.5),6.025,IF(AND(H103&gt;=11.461,B103&gt;=3.25,G103&lt;0.861,A103&lt;7.25,B103&gt;=2.85,A103&gt;=6.15,F103&gt;=2.5,F103&gt;=1.5),5.667,IF(AND(H103&gt;=14.564,A103&gt;=6.6,B103&lt;3.25,G103&lt;0.861,A103&lt;7.25,B103&gt;=2.85,A103&gt;=6.15,F103&gt;=2.5,F103&gt;=1.5),5.4,IF(AND(D103&gt;=2.35,H103&lt;14.564,A103&gt;=6.6,B103&lt;3.25,G103&lt;0.861,A103&lt;7.25,B103&gt;=2.85,A103&gt;=6.15,F103&gt;=2.5,F103&gt;=1.5),5.6,IF(AND(A103&lt;6.85,D103&lt;2.35,H103&lt;14.564,A103&gt;=6.6,B103&lt;3.25,G103&lt;0.861,A103&lt;7.25,B103&gt;=2.85,A103&gt;=6.15,F103&gt;=2.5,F103&gt;=1.5),5.9,IF(AND(A103&gt;=6.85,D103&lt;2.35,H103&lt;14.564,A103&gt;=6.6,B103&lt;3.25,G103&lt;0.861,A103&lt;7.25,B103&gt;=2.85,A103&gt;=6.15,F103&gt;=2.5,F103&gt;=1.5),5.78,"shouldnthappen"))))))))))))))))))))))))))))))))))))</f>
        <v>6.025</v>
      </c>
      <c r="V103" s="1" t="n">
        <f aca="false">IF(AND(H103&lt;5.748,A103&lt;5.05,D103&lt;0.75),1,IF(AND(B103&lt;3.15,H103&gt;=5.748,A103&lt;5.05,D103&lt;0.75),1.475,IF(AND(G103&gt;=0.801,D103&lt;0.25,A103&gt;=5.05,D103&lt;0.75),1.7,IF(AND(D103&gt;=0.45,D103&gt;=0.25,A103&gt;=5.05,D103&lt;0.75),1.7,IF(AND(B103&lt;2.35,F103&lt;2.5,B103&lt;2.75,D103&gt;=0.75),4.16,IF(AND(D103&lt;1.75,F103&gt;=2.5,B103&lt;2.75,D103&gt;=0.75),4.875,IF(AND(D103&gt;=1.75,F103&gt;=2.5,B103&lt;2.75,D103&gt;=0.75),5.333,IF(AND(H103&gt;=16.284,D103&gt;=1.55,B103&gt;=2.75,D103&gt;=0.75),6.6,IF(AND(H103&gt;=14.144,B103&gt;=3.15,H103&gt;=5.748,A103&lt;5.05,D103&lt;0.75),1.3,IF(AND(A103&lt;5.45,G103&lt;0.801,D103&lt;0.25,A103&gt;=5.05,D103&lt;0.75),1.5,IF(AND(A103&gt;=5.45,G103&lt;0.801,D103&lt;0.25,A103&gt;=5.05,D103&lt;0.75),1.34,IF(AND(B103&lt;3.75,D103&lt;0.45,D103&gt;=0.25,A103&gt;=5.05,D103&lt;0.75),1.467,IF(AND(B103&gt;=3.75,D103&lt;0.45,D103&gt;=0.25,A103&gt;=5.05,D103&lt;0.75),1.767,IF(AND(G103&gt;=0.896,B103&gt;=2.35,F103&lt;2.5,B103&lt;2.75,D103&gt;=0.75),4.9,IF(AND(H103&lt;15.504,D103&lt;1.35,D103&lt;1.55,B103&gt;=2.75,D103&gt;=0.75),4.2,IF(AND(H103&gt;=15.504,D103&lt;1.35,D103&lt;1.55,B103&gt;=2.75,D103&gt;=0.75),4.6,IF(AND(H103&lt;9.767,D103&gt;=1.35,D103&lt;1.55,B103&gt;=2.75,D103&gt;=0.75),5.1,IF(AND(A103&lt;4.5,H103&lt;14.144,B103&gt;=3.15,H103&gt;=5.748,A103&lt;5.05,D103&lt;0.75),1.3,IF(AND(A103&gt;=4.5,H103&lt;14.144,B103&gt;=3.15,H103&gt;=5.748,A103&lt;5.05,D103&lt;0.75),1.4,IF(AND(D103&gt;=1.15,G103&lt;0.896,B103&gt;=2.35,F103&lt;2.5,B103&lt;2.75,D103&gt;=0.75),4.04,IF(AND(B103&lt;2.9,H103&gt;=9.767,D103&gt;=1.35,D103&lt;1.55,B103&gt;=2.75,D103&gt;=0.75),4.8,IF(AND(D103&lt;1.7,A103&gt;=7.05,H103&lt;16.284,D103&gt;=1.55,B103&gt;=2.75,D103&gt;=0.75),5.8,IF(AND(D103&gt;=1.7,A103&gt;=7.05,H103&lt;16.284,D103&gt;=1.55,B103&gt;=2.75,D103&gt;=0.75),6.3,IF(AND(B103&lt;2.45,D103&lt;1.15,G103&lt;0.896,B103&gt;=2.35,F103&lt;2.5,B103&lt;2.75,D103&gt;=0.75),3.767,IF(AND(B103&gt;=2.45,D103&lt;1.15,G103&lt;0.896,B103&gt;=2.35,F103&lt;2.5,B103&lt;2.75,D103&gt;=0.75),3.167,IF(AND(B103&gt;=3.15,B103&gt;=2.9,H103&gt;=9.767,D103&gt;=1.35,D103&lt;1.55,B103&gt;=2.75,D103&gt;=0.75),4.7,IF(AND(D103&lt;1.9,D103&lt;2.05,A103&lt;7.05,H103&lt;16.284,D103&gt;=1.55,B103&gt;=2.75,D103&gt;=0.75),4.82,IF(AND(D103&gt;=1.9,D103&lt;2.05,A103&lt;7.05,H103&lt;16.284,D103&gt;=1.55,B103&gt;=2.75,D103&gt;=0.75),5.067,IF(AND(H103&lt;12.721,B103&lt;3.15,B103&gt;=2.9,H103&gt;=9.767,D103&gt;=1.35,D103&lt;1.55,B103&gt;=2.75,D103&gt;=0.75),4.5,IF(AND(H103&gt;=12.721,B103&lt;3.15,B103&gt;=2.9,H103&gt;=9.767,D103&gt;=1.35,D103&lt;1.55,B103&gt;=2.75,D103&gt;=0.75),4.433,IF(AND(H103&lt;9.525,G103&lt;0.364,D103&gt;=2.05,A103&lt;7.05,H103&lt;16.284,D103&gt;=1.55,B103&gt;=2.75,D103&gt;=0.75),5.1,IF(AND(A103&lt;6.25,G103&gt;=0.364,D103&gt;=2.05,A103&lt;7.05,H103&lt;16.284,D103&gt;=1.55,B103&gt;=2.75,D103&gt;=0.75),5.4,IF(AND(H103&lt;10.898,H103&gt;=9.525,G103&lt;0.364,D103&gt;=2.05,A103&lt;7.05,H103&lt;16.284,D103&gt;=1.55,B103&gt;=2.75,D103&gt;=0.75),5.6,IF(AND(H103&lt;8.711,A103&gt;=6.25,G103&gt;=0.364,D103&gt;=2.05,A103&lt;7.05,H103&lt;16.284,D103&gt;=1.55,B103&gt;=2.75,D103&gt;=0.75),5.7,IF(AND(H103&gt;=8.711,A103&gt;=6.25,G103&gt;=0.364,D103&gt;=2.05,A103&lt;7.05,H103&lt;16.284,D103&gt;=1.55,B103&gt;=2.75,D103&gt;=0.75),5.84,IF(AND(D103&lt;2.2,H103&gt;=10.898,H103&gt;=9.525,G103&lt;0.364,D103&gt;=2.05,A103&lt;7.05,H103&lt;16.284,D103&gt;=1.55,B103&gt;=2.75,D103&gt;=0.75),5.4,IF(AND(D103&gt;=2.2,H103&gt;=10.898,H103&gt;=9.525,G103&lt;0.364,D103&gt;=2.05,A103&lt;7.05,H103&lt;16.284,D103&gt;=1.55,B103&gt;=2.75,D103&gt;=0.75),5.3,"shouldnthappen")))))))))))))))))))))))))))))))))))))</f>
        <v>5.84</v>
      </c>
      <c r="W103" s="1" t="n">
        <f aca="false">IF(AND(H103&lt;6.926,D103&gt;=0.35,D103&lt;0.8),1.9,IF(AND(H103&gt;=6.926,D103&gt;=0.35,D103&lt;0.8),1.533,IF(AND(H103&lt;13.492,A103&lt;4.75,D103&lt;0.35,D103&lt;0.8),1.1,IF(AND(H103&gt;=13.492,A103&lt;4.75,D103&lt;0.35,D103&lt;0.8),1.375,IF(AND(B103&lt;2.75,A103&gt;=5.85,F103&lt;2.5,D103&gt;=0.8),4.833,IF(AND(B103&lt;3.3,A103&gt;=7.05,F103&gt;=2.5,D103&gt;=0.8),5.8,IF(AND(B103&gt;=3.3,A103&gt;=7.05,F103&gt;=2.5,D103&gt;=0.8),6.325,IF(AND(D103&gt;=0.25,A103&lt;5.05,A103&gt;=4.75,D103&lt;0.35,D103&lt;0.8),1.3,IF(AND(B103&lt;3.6,A103&gt;=5.05,A103&gt;=4.75,D103&lt;0.35,D103&lt;0.8),1.4,IF(AND(H103&lt;10.194,G103&lt;0.412,A103&lt;5.85,F103&lt;2.5,D103&gt;=0.8),4.133,IF(AND(H103&gt;=10.194,G103&lt;0.412,A103&lt;5.85,F103&lt;2.5,D103&gt;=0.8),4.5,IF(AND(A103&lt;5.35,G103&gt;=0.412,A103&lt;5.85,F103&lt;2.5,D103&gt;=0.8),3.15,IF(AND(A103&lt;6.2,B103&gt;=2.75,A103&gt;=5.85,F103&lt;2.5,D103&gt;=0.8),4.3,IF(AND(H103&lt;5.767,A103&lt;6.2,A103&lt;7.05,F103&gt;=2.5,D103&gt;=0.8),4.5,IF(AND(G103&gt;=0.861,A103&gt;=6.2,A103&lt;7.05,F103&gt;=2.5,D103&gt;=0.8),5.2,IF(AND(B103&lt;3.15,D103&lt;0.25,A103&lt;5.05,A103&gt;=4.75,D103&lt;0.35,D103&lt;0.8),1.55,IF(AND(A103&lt;5.45,B103&gt;=3.6,A103&gt;=5.05,A103&gt;=4.75,D103&lt;0.35,D103&lt;0.8),1.5,IF(AND(A103&gt;=5.45,B103&gt;=3.6,A103&gt;=5.05,A103&gt;=4.75,D103&lt;0.35,D103&lt;0.8),1.4,IF(AND(G103&gt;=0.772,A103&gt;=5.35,G103&gt;=0.412,A103&lt;5.85,F103&lt;2.5,D103&gt;=0.8),3.9,IF(AND(D103&gt;=1.45,A103&gt;=6.2,B103&gt;=2.75,A103&gt;=5.85,F103&lt;2.5,D103&gt;=0.8),4.775,IF(AND(G103&lt;0.5,H103&gt;=5.767,A103&lt;6.2,A103&lt;7.05,F103&gt;=2.5,D103&gt;=0.8),5.1,IF(AND(G103&gt;=0.5,H103&gt;=5.767,A103&lt;6.2,A103&lt;7.05,F103&gt;=2.5,D103&gt;=0.8),4.95,IF(AND(B103&gt;=3.25,G103&lt;0.861,A103&gt;=6.2,A103&lt;7.05,F103&gt;=2.5,D103&gt;=0.8),5.75,IF(AND(A103&lt;4.95,B103&gt;=3.15,D103&lt;0.25,A103&lt;5.05,A103&gt;=4.75,D103&lt;0.35,D103&lt;0.8),1.4,IF(AND(A103&lt;5.65,G103&lt;0.772,A103&gt;=5.35,G103&gt;=0.412,A103&lt;5.85,F103&lt;2.5,D103&gt;=0.8),3.6,IF(AND(A103&gt;=5.65,G103&lt;0.772,A103&gt;=5.35,G103&gt;=0.412,A103&lt;5.85,F103&lt;2.5,D103&gt;=0.8),3.5,IF(AND(B103&gt;=3.15,D103&lt;1.45,A103&gt;=6.2,B103&gt;=2.75,A103&gt;=5.85,F103&lt;2.5,D103&gt;=0.8),4.7,IF(AND(A103&gt;=6.65,B103&lt;3.25,G103&lt;0.861,A103&gt;=6.2,A103&lt;7.05,F103&gt;=2.5,D103&gt;=0.8),5.567,IF(AND(H103&lt;9.499,A103&gt;=4.95,B103&gt;=3.15,D103&lt;0.25,A103&lt;5.05,A103&gt;=4.75,D103&lt;0.35,D103&lt;0.8),1.4,IF(AND(H103&gt;=9.499,A103&gt;=4.95,B103&gt;=3.15,D103&lt;0.25,A103&lt;5.05,A103&gt;=4.75,D103&lt;0.35,D103&lt;0.8),1.2,IF(AND(G103&lt;0.765,B103&lt;3.15,D103&lt;1.45,A103&gt;=6.2,B103&gt;=2.75,A103&gt;=5.85,F103&lt;2.5,D103&gt;=0.8),4.4,IF(AND(G103&gt;=0.765,B103&lt;3.15,D103&lt;1.45,A103&gt;=6.2,B103&gt;=2.75,A103&gt;=5.85,F103&lt;2.5,D103&gt;=0.8),4.6,IF(AND(H103&lt;10.667,A103&lt;6.65,B103&lt;3.25,G103&lt;0.861,A103&gt;=6.2,A103&lt;7.05,F103&gt;=2.5,D103&gt;=0.8),5.167,IF(AND(G103&lt;0.627,H103&gt;=10.667,A103&lt;6.65,B103&lt;3.25,G103&lt;0.861,A103&gt;=6.2,A103&lt;7.05,F103&gt;=2.5,D103&gt;=0.8),5.64,IF(AND(G103&gt;=0.627,H103&gt;=10.667,A103&lt;6.65,B103&lt;3.25,G103&lt;0.861,A103&gt;=6.2,A103&lt;7.05,F103&gt;=2.5,D103&gt;=0.8),5.1,"shouldnthappen")))))))))))))))))))))))))))))))))))</f>
        <v>5.75</v>
      </c>
      <c r="X103" s="1" t="n">
        <f aca="false">IF(AND(B103&lt;3.05,H103&lt;6.697,A103&lt;5.45),4.1,IF(AND(B103&gt;=3.05,H103&lt;6.697,A103&lt;5.45),1.48,IF(AND(D103&lt;0.7,A103&lt;5.9,A103&gt;=5.45),1.4,IF(AND(A103&lt;4.35,B103&lt;3.3,H103&gt;=6.697,A103&lt;5.45),1.1,IF(AND(G103&lt;0.372,D103&gt;=0.7,A103&lt;5.9,A103&gt;=5.45),4.36,IF(AND(A103&gt;=4.9,A103&gt;=4.35,B103&lt;3.3,H103&gt;=6.697,A103&lt;5.45),1.6,IF(AND(H103&gt;=14.171,A103&lt;5.15,B103&gt;=3.3,H103&gt;=6.697,A103&lt;5.45),1.6,IF(AND(G103&lt;0.451,A103&gt;=5.15,B103&gt;=3.3,H103&gt;=6.697,A103&lt;5.45),1.367,IF(AND(G103&gt;=0.451,A103&gt;=5.15,B103&gt;=3.3,H103&gt;=6.697,A103&lt;5.45),1.5,IF(AND(G103&lt;0.332,D103&lt;1.45,F103&lt;2.5,A103&gt;=5.9,A103&gt;=5.45),4.35,IF(AND(A103&lt;6.15,D103&gt;=1.45,F103&lt;2.5,A103&gt;=5.9,A103&gt;=5.45),5.1,IF(AND(D103&gt;=2.4,G103&lt;0.432,F103&gt;=2.5,A103&gt;=5.9,A103&gt;=5.45),5.78,IF(AND(A103&lt;6.15,G103&gt;=0.432,F103&gt;=2.5,A103&gt;=5.9,A103&gt;=5.45),4.9,IF(AND(B103&lt;3.1,A103&lt;4.9,A103&gt;=4.35,B103&lt;3.3,H103&gt;=6.697,A103&lt;5.45),1.4,IF(AND(B103&gt;=3.1,A103&lt;4.9,A103&gt;=4.35,B103&lt;3.3,H103&gt;=6.697,A103&lt;5.45),1.3,IF(AND(G103&lt;0.343,H103&lt;14.171,A103&lt;5.15,B103&gt;=3.3,H103&gt;=6.697,A103&lt;5.45),1.433,IF(AND(G103&gt;=0.343,H103&lt;14.171,A103&lt;5.15,B103&gt;=3.3,H103&gt;=6.697,A103&lt;5.45),1.525,IF(AND(D103&lt;1.05,B103&lt;2.55,G103&gt;=0.372,D103&gt;=0.7,A103&lt;5.9,A103&gt;=5.45),3.7,IF(AND(H103&lt;10.596,B103&gt;=2.55,G103&gt;=0.372,D103&gt;=0.7,A103&lt;5.9,A103&gt;=5.45),3.525,IF(AND(H103&gt;=10.596,B103&gt;=2.55,G103&gt;=0.372,D103&gt;=0.7,A103&lt;5.9,A103&gt;=5.45),3.9,IF(AND(H103&lt;14.314,G103&gt;=0.332,D103&lt;1.45,F103&lt;2.5,A103&gt;=5.9,A103&gt;=5.45),4.4,IF(AND(H103&gt;=14.314,G103&gt;=0.332,D103&lt;1.45,F103&lt;2.5,A103&gt;=5.9,A103&gt;=5.45),4.7,IF(AND(H103&lt;13.906,A103&gt;=6.15,D103&gt;=1.45,F103&lt;2.5,A103&gt;=5.9,A103&gt;=5.45),4.675,IF(AND(H103&gt;=13.906,A103&gt;=6.15,D103&gt;=1.45,F103&lt;2.5,A103&gt;=5.9,A103&gt;=5.45),4.9,IF(AND(G103&lt;0.093,D103&lt;2.4,G103&lt;0.432,F103&gt;=2.5,A103&gt;=5.9,A103&gt;=5.45),5.6,IF(AND(B103&lt;2.95,A103&gt;=6.15,G103&gt;=0.432,F103&gt;=2.5,A103&gt;=5.9,A103&gt;=5.45),5.86,IF(AND(A103&lt;5.55,D103&gt;=1.05,B103&lt;2.55,G103&gt;=0.372,D103&gt;=0.7,A103&lt;5.9,A103&gt;=5.45),4,IF(AND(A103&gt;=5.55,D103&gt;=1.05,B103&lt;2.55,G103&gt;=0.372,D103&gt;=0.7,A103&lt;5.9,A103&gt;=5.45),3.9,IF(AND(D103&lt;1.7,G103&gt;=0.093,D103&lt;2.4,G103&lt;0.432,F103&gt;=2.5,A103&gt;=5.9,A103&gt;=5.45),5.05,IF(AND(G103&gt;=0.774,B103&gt;=2.95,A103&gt;=6.15,G103&gt;=0.432,F103&gt;=2.5,A103&gt;=5.9,A103&gt;=5.45),5.3,IF(AND(G103&gt;=0.312,D103&gt;=1.7,G103&gt;=0.093,D103&lt;2.4,G103&lt;0.432,F103&gt;=2.5,A103&gt;=5.9,A103&gt;=5.45),5.4,IF(AND(D103&lt;2.45,G103&lt;0.774,B103&gt;=2.95,A103&gt;=6.15,G103&gt;=0.432,F103&gt;=2.5,A103&gt;=5.9,A103&gt;=5.45),5.66,IF(AND(D103&gt;=2.45,G103&lt;0.774,B103&gt;=2.95,A103&gt;=6.15,G103&gt;=0.432,F103&gt;=2.5,A103&gt;=5.9,A103&gt;=5.45),6,IF(AND(G103&gt;=0.301,G103&lt;0.312,D103&gt;=1.7,G103&gt;=0.093,D103&lt;2.4,G103&lt;0.432,F103&gt;=2.5,A103&gt;=5.9,A103&gt;=5.45),5.1,IF(AND(A103&lt;6.45,G103&lt;0.301,G103&lt;0.312,D103&gt;=1.7,G103&gt;=0.093,D103&lt;2.4,G103&lt;0.432,F103&gt;=2.5,A103&gt;=5.9,A103&gt;=5.45),5.3,IF(AND(A103&gt;=6.45,G103&lt;0.301,G103&lt;0.312,D103&gt;=1.7,G103&gt;=0.093,D103&lt;2.4,G103&lt;0.432,F103&gt;=2.5,A103&gt;=5.9,A103&gt;=5.45),5.2,"shouldnthappen"))))))))))))))))))))))))))))))))))))</f>
        <v>6</v>
      </c>
      <c r="Y103" s="1" t="n">
        <f aca="false">IF(AND(H103&lt;6.51,F103&lt;1.5),1.8,IF(AND(H103&gt;=16.674,F103&gt;=1.5),6.533,IF(AND(D103&gt;=0.45,H103&gt;=6.51,F103&lt;1.5),1.667,IF(AND(H103&gt;=13.805,G103&lt;0.154,H103&lt;16.674,F103&gt;=1.5),6.7,IF(AND(D103&lt;0.15,A103&lt;5.05,D103&lt;0.45,H103&gt;=6.51,F103&lt;1.5),1.4,IF(AND(H103&gt;=13.586,A103&gt;=5.05,D103&lt;0.45,H103&gt;=6.51,F103&lt;1.5),1.3,IF(AND(F103&lt;2.5,H103&lt;13.805,G103&lt;0.154,H103&lt;16.674,F103&gt;=1.5),4.6,IF(AND(H103&lt;8.929,D103&lt;1.35,G103&gt;=0.154,H103&lt;16.674,F103&gt;=1.5),3.64,IF(AND(G103&lt;0.05,H103&lt;13.586,A103&gt;=5.05,D103&lt;0.45,H103&gt;=6.51,F103&lt;1.5),1.4,IF(AND(G103&gt;=0.107,F103&gt;=2.5,H103&lt;13.805,G103&lt;0.154,H103&lt;16.674,F103&gt;=1.5),5.3,IF(AND(B103&gt;=2.75,H103&gt;=8.929,D103&lt;1.35,G103&gt;=0.154,H103&lt;16.674,F103&gt;=1.5),4.433,IF(AND(D103&gt;=1.55,F103&lt;2.5,D103&gt;=1.35,G103&gt;=0.154,H103&lt;16.674,F103&gt;=1.5),4.975,IF(AND(H103&lt;6.93,F103&gt;=2.5,D103&gt;=1.35,G103&gt;=0.154,H103&lt;16.674,F103&gt;=1.5),4.5,IF(AND(H103&lt;12.675,G103&lt;0.217,D103&gt;=0.15,A103&lt;5.05,D103&lt;0.45,H103&gt;=6.51,F103&lt;1.5),1.4,IF(AND(H103&gt;=12.675,G103&lt;0.217,D103&gt;=0.15,A103&lt;5.05,D103&lt;0.45,H103&gt;=6.51,F103&lt;1.5),1.5,IF(AND(A103&lt;4.65,G103&gt;=0.217,D103&gt;=0.15,A103&lt;5.05,D103&lt;0.45,H103&gt;=6.51,F103&lt;1.5),1.35,IF(AND(D103&lt;0.25,G103&gt;=0.05,H103&lt;13.586,A103&gt;=5.05,D103&lt;0.45,H103&gt;=6.51,F103&lt;1.5),1.467,IF(AND(D103&gt;=0.25,G103&gt;=0.05,H103&lt;13.586,A103&gt;=5.05,D103&lt;0.45,H103&gt;=6.51,F103&lt;1.5),1.5,IF(AND(H103&lt;9.15,G103&lt;0.107,F103&gt;=2.5,H103&lt;13.805,G103&lt;0.154,H103&lt;16.674,F103&gt;=1.5),5.7,IF(AND(H103&gt;=9.15,G103&lt;0.107,F103&gt;=2.5,H103&lt;13.805,G103&lt;0.154,H103&lt;16.674,F103&gt;=1.5),5.6,IF(AND(G103&lt;0.404,B103&lt;2.75,H103&gt;=8.929,D103&lt;1.35,G103&gt;=0.154,H103&lt;16.674,F103&gt;=1.5),4.15,IF(AND(G103&gt;=0.404,B103&lt;2.75,H103&gt;=8.929,D103&lt;1.35,G103&gt;=0.154,H103&lt;16.674,F103&gt;=1.5),3.9,IF(AND(A103&gt;=6.75,D103&lt;1.55,F103&lt;2.5,D103&gt;=1.35,G103&gt;=0.154,H103&lt;16.674,F103&gt;=1.5),4.82,IF(AND(D103&lt;0.25,A103&gt;=4.65,G103&gt;=0.217,D103&gt;=0.15,A103&lt;5.05,D103&lt;0.45,H103&gt;=6.51,F103&lt;1.5),1.325,IF(AND(D103&gt;=0.25,A103&gt;=4.65,G103&gt;=0.217,D103&gt;=0.15,A103&lt;5.05,D103&lt;0.45,H103&gt;=6.51,F103&lt;1.5),1.3,IF(AND(A103&lt;6.55,A103&lt;6.75,D103&lt;1.55,F103&lt;2.5,D103&gt;=1.35,G103&gt;=0.154,H103&lt;16.674,F103&gt;=1.5),4.575,IF(AND(A103&gt;=6.55,A103&lt;6.75,D103&lt;1.55,F103&lt;2.5,D103&gt;=1.35,G103&gt;=0.154,H103&lt;16.674,F103&gt;=1.5),4.4,IF(AND(B103&lt;2.9,D103&lt;2.05,H103&gt;=6.93,F103&gt;=2.5,D103&gt;=1.35,G103&gt;=0.154,H103&lt;16.674,F103&gt;=1.5),5.05,IF(AND(H103&lt;8.884,D103&gt;=2.05,H103&gt;=6.93,F103&gt;=2.5,D103&gt;=1.35,G103&gt;=0.154,H103&lt;16.674,F103&gt;=1.5),5.1,IF(AND(H103&lt;13.711,B103&gt;=2.9,D103&lt;2.05,H103&gt;=6.93,F103&gt;=2.5,D103&gt;=1.35,G103&gt;=0.154,H103&lt;16.674,F103&gt;=1.5),5,IF(AND(H103&gt;=13.711,B103&gt;=2.9,D103&lt;2.05,H103&gt;=6.93,F103&gt;=2.5,D103&gt;=1.35,G103&gt;=0.154,H103&lt;16.674,F103&gt;=1.5),5.8,IF(AND(B103&lt;3.15,H103&gt;=8.884,D103&gt;=2.05,H103&gt;=6.93,F103&gt;=2.5,D103&gt;=1.35,G103&gt;=0.154,H103&lt;16.674,F103&gt;=1.5),5.56,IF(AND(B103&gt;=3.15,H103&gt;=8.884,D103&gt;=2.05,H103&gt;=6.93,F103&gt;=2.5,D103&gt;=1.35,G103&gt;=0.154,H103&lt;16.674,F103&gt;=1.5),5.9,"shouldnthappen")))))))))))))))))))))))))))))))))</f>
        <v>5.9</v>
      </c>
      <c r="Z103" s="1" t="n">
        <f aca="false">IF(AND(F103&gt;=2,B103&gt;=3.35),5.6,IF(AND(A103&lt;6.65,H103&gt;=15.076,B103&lt;3.35),4.8,IF(AND(A103&gt;=6.65,H103&gt;=15.076,B103&lt;3.35),6.15,IF(AND(H103&lt;6.542,F103&lt;2,B103&gt;=3.35),1.767,IF(AND(G103&gt;=0.653,D103&lt;0.75,H103&lt;15.076,B103&lt;3.35),1.55,IF(AND(D103&lt;0.15,G103&lt;0.653,D103&lt;0.75,H103&lt;15.076,B103&lt;3.35),1.1,IF(AND(G103&lt;0.356,A103&lt;5.05,H103&gt;=6.542,F103&lt;2,B103&gt;=3.35),1.4,IF(AND(G103&gt;=0.356,A103&lt;5.05,H103&gt;=6.542,F103&lt;2,B103&gt;=3.35),1.3,IF(AND(G103&gt;=0.566,A103&gt;=5.05,H103&gt;=6.542,F103&lt;2,B103&gt;=3.35),1.6,IF(AND(B103&gt;=3.1,D103&gt;=0.15,G103&lt;0.653,D103&lt;0.75,H103&lt;15.076,B103&lt;3.35),1.367,IF(AND(B103&gt;=2.65,D103&lt;1.45,B103&lt;2.75,D103&gt;=0.75,H103&lt;15.076,B103&lt;3.35),3.96,IF(AND(G103&lt;0.352,D103&gt;=1.45,B103&lt;2.75,D103&gt;=0.75,H103&lt;15.076,B103&lt;3.35),4.5,IF(AND(D103&gt;=1.35,A103&lt;6.2,B103&gt;=2.75,D103&gt;=0.75,H103&lt;15.076,B103&lt;3.35),4.733,IF(AND(A103&lt;4.7,B103&lt;3.1,D103&gt;=0.15,G103&lt;0.653,D103&lt;0.75,H103&lt;15.076,B103&lt;3.35),1.36,IF(AND(A103&gt;=4.7,B103&lt;3.1,D103&gt;=0.15,G103&lt;0.653,D103&lt;0.75,H103&lt;15.076,B103&lt;3.35),1.6,IF(AND(A103&lt;5.2,B103&lt;2.65,D103&lt;1.45,B103&lt;2.75,D103&gt;=0.75,H103&lt;15.076,B103&lt;3.35),3.3,IF(AND(A103&lt;6.5,G103&gt;=0.352,D103&gt;=1.45,B103&lt;2.75,D103&gt;=0.75,H103&lt;15.076,B103&lt;3.35),5,IF(AND(A103&gt;=6.5,G103&gt;=0.352,D103&gt;=1.45,B103&lt;2.75,D103&gt;=0.75,H103&lt;15.076,B103&lt;3.35),5.8,IF(AND(H103&lt;8.486,D103&lt;1.35,A103&lt;6.2,B103&gt;=2.75,D103&gt;=0.75,H103&lt;15.076,B103&lt;3.35),3.975,IF(AND(G103&lt;0.187,F103&lt;2.5,A103&gt;=6.2,B103&gt;=2.75,D103&gt;=0.75,H103&lt;15.076,B103&lt;3.35),5,IF(AND(G103&gt;=0.187,F103&lt;2.5,A103&gt;=6.2,B103&gt;=2.75,D103&gt;=0.75,H103&lt;15.076,B103&lt;3.35),4.525,IF(AND(A103&gt;=7.25,F103&gt;=2.5,A103&gt;=6.2,B103&gt;=2.75,D103&gt;=0.75,H103&lt;15.076,B103&lt;3.35),6.5,IF(AND(G103&lt;0.185,B103&lt;3.6,G103&lt;0.566,A103&gt;=5.05,H103&gt;=6.542,F103&lt;2,B103&gt;=3.35),1.45,IF(AND(G103&gt;=0.185,B103&lt;3.6,G103&lt;0.566,A103&gt;=5.05,H103&gt;=6.542,F103&lt;2,B103&gt;=3.35),1.34,IF(AND(G103&lt;0.13,B103&gt;=3.6,G103&lt;0.566,A103&gt;=5.05,H103&gt;=6.542,F103&lt;2,B103&gt;=3.35),1.45,IF(AND(G103&gt;=0.13,B103&gt;=3.6,G103&lt;0.566,A103&gt;=5.05,H103&gt;=6.542,F103&lt;2,B103&gt;=3.35),1.5,IF(AND(D103&lt;1.05,A103&gt;=5.2,B103&lt;2.65,D103&lt;1.45,B103&lt;2.75,D103&gt;=0.75,H103&lt;15.076,B103&lt;3.35),3.5,IF(AND(D103&gt;=1.05,A103&gt;=5.2,B103&lt;2.65,D103&lt;1.45,B103&lt;2.75,D103&gt;=0.75,H103&lt;15.076,B103&lt;3.35),3.94,IF(AND(H103&lt;10.983,H103&gt;=8.486,D103&lt;1.35,A103&lt;6.2,B103&gt;=2.75,D103&gt;=0.75,H103&lt;15.076,B103&lt;3.35),4.38,IF(AND(H103&gt;=10.983,H103&gt;=8.486,D103&lt;1.35,A103&lt;6.2,B103&gt;=2.75,D103&gt;=0.75,H103&lt;15.076,B103&lt;3.35),4.1,IF(AND(B103&gt;=3.25,A103&lt;7.25,F103&gt;=2.5,A103&gt;=6.2,B103&gt;=2.75,D103&gt;=0.75,H103&lt;15.076,B103&lt;3.35),5.7,IF(AND(B103&lt;2.95,B103&lt;3.25,A103&lt;7.25,F103&gt;=2.5,A103&gt;=6.2,B103&gt;=2.75,D103&gt;=0.75,H103&lt;15.076,B103&lt;3.35),5.6,IF(AND(H103&gt;=13.711,B103&gt;=2.95,B103&lt;3.25,A103&lt;7.25,F103&gt;=2.5,A103&gt;=6.2,B103&gt;=2.75,D103&gt;=0.75,H103&lt;15.076,B103&lt;3.35),5.8,IF(AND(A103&gt;=6.8,H103&lt;13.711,B103&gt;=2.95,B103&lt;3.25,A103&lt;7.25,F103&gt;=2.5,A103&gt;=6.2,B103&gt;=2.75,D103&gt;=0.75,H103&lt;15.076,B103&lt;3.35),5.1,IF(AND(H103&lt;12.921,A103&lt;6.8,H103&lt;13.711,B103&gt;=2.95,B103&lt;3.25,A103&lt;7.25,F103&gt;=2.5,A103&gt;=6.2,B103&gt;=2.75,D103&gt;=0.75,H103&lt;15.076,B103&lt;3.35),5.34,IF(AND(H103&gt;=12.921,A103&lt;6.8,H103&lt;13.711,B103&gt;=2.95,B103&lt;3.25,A103&lt;7.25,F103&gt;=2.5,A103&gt;=6.2,B103&gt;=2.75,D103&gt;=0.75,H103&lt;15.076,B103&lt;3.35),5.133,"shouldnthappen"))))))))))))))))))))))))))))))))))))</f>
        <v>5.7</v>
      </c>
      <c r="AA103" s="1" t="n">
        <f aca="false">IF(AND(D103&gt;=0.45,A103&lt;5.05,D103&lt;0.8),1.6,IF(AND(D103&gt;=0.45,A103&gt;=5.05,D103&lt;0.8),1.7,IF(AND(H103&gt;=16.244,F103&gt;=2.5,D103&gt;=0.8),6.533,IF(AND(A103&lt;4.35,D103&lt;0.45,A103&lt;5.05,D103&lt;0.8),1.1,IF(AND(H103&gt;=14.877,D103&lt;0.45,A103&gt;=5.05,D103&lt;0.8),1.3,IF(AND(D103&gt;=1.4,A103&lt;5.65,F103&lt;2.5,D103&gt;=0.8),4.5,IF(AND(A103&gt;=7.25,H103&lt;16.244,F103&gt;=2.5,D103&gt;=0.8),6.5,IF(AND(A103&gt;=4.75,A103&gt;=4.35,D103&lt;0.45,A103&lt;5.05,D103&lt;0.8),1.35,IF(AND(A103&lt;5.3,D103&lt;1.4,A103&lt;5.65,F103&lt;2.5,D103&gt;=0.8),3.1,IF(AND(A103&gt;=6.8,A103&gt;=6.55,A103&gt;=5.65,F103&lt;2.5,D103&gt;=0.8),4.9,IF(AND(H103&lt;5.767,A103&lt;7.25,H103&lt;16.244,F103&gt;=2.5,D103&gt;=0.8),4.5,IF(AND(G103&gt;=0.522,A103&lt;4.75,A103&gt;=4.35,D103&lt;0.45,A103&lt;5.05,D103&lt;0.8),1.2,IF(AND(G103&gt;=0.948,D103&lt;0.35,H103&lt;14.877,D103&lt;0.45,A103&gt;=5.05,D103&lt;0.8),1.7,IF(AND(H103&lt;13.089,D103&gt;=0.35,H103&lt;14.877,D103&lt;0.45,A103&gt;=5.05,D103&lt;0.8),1.5,IF(AND(H103&gt;=13.089,D103&gt;=0.35,H103&lt;14.877,D103&lt;0.45,A103&gt;=5.05,D103&lt;0.8),1.3,IF(AND(B103&gt;=2.95,A103&gt;=5.3,D103&lt;1.4,A103&lt;5.65,F103&lt;2.5,D103&gt;=0.8),4.1,IF(AND(H103&lt;9.181,A103&lt;6.05,A103&lt;6.55,A103&gt;=5.65,F103&lt;2.5,D103&gt;=0.8),5.1,IF(AND(H103&gt;=9.181,A103&lt;6.05,A103&lt;6.55,A103&gt;=5.65,F103&lt;2.5,D103&gt;=0.8),4.3,IF(AND(G103&gt;=0.867,A103&gt;=6.05,A103&lt;6.55,A103&gt;=5.65,F103&lt;2.5,D103&gt;=0.8),4.9,IF(AND(B103&lt;3.05,A103&lt;6.8,A103&gt;=6.55,A103&gt;=5.65,F103&lt;2.5,D103&gt;=0.8),5,IF(AND(B103&gt;=3.05,A103&lt;6.8,A103&gt;=6.55,A103&gt;=5.65,F103&lt;2.5,D103&gt;=0.8),4.55,IF(AND(H103&gt;=14.144,G103&lt;0.522,A103&lt;4.75,A103&gt;=4.35,D103&lt;0.45,A103&lt;5.05,D103&lt;0.8),1.3,IF(AND(B103&lt;2.7,B103&lt;2.95,A103&gt;=5.3,D103&lt;1.4,A103&lt;5.65,F103&lt;2.5,D103&gt;=0.8),3.78,IF(AND(B103&gt;=2.7,B103&lt;2.95,A103&gt;=5.3,D103&lt;1.4,A103&lt;5.65,F103&lt;2.5,D103&gt;=0.8),3.6,IF(AND(G103&lt;0.638,G103&lt;0.867,A103&gt;=6.05,A103&lt;6.55,A103&gt;=5.65,F103&lt;2.5,D103&gt;=0.8),4.433,IF(AND(G103&gt;=0.638,G103&lt;0.867,A103&gt;=6.05,A103&lt;6.55,A103&gt;=5.65,F103&lt;2.5,D103&gt;=0.8),4,IF(AND(A103&lt;6.35,H103&lt;11.146,H103&gt;=5.767,A103&lt;7.25,H103&lt;16.244,F103&gt;=2.5,D103&gt;=0.8),5.1,IF(AND(A103&lt;4.5,H103&lt;14.144,G103&lt;0.522,A103&lt;4.75,A103&gt;=4.35,D103&lt;0.45,A103&lt;5.05,D103&lt;0.8),1.35,IF(AND(A103&gt;=4.5,H103&lt;14.144,G103&lt;0.522,A103&lt;4.75,A103&gt;=4.35,D103&lt;0.45,A103&lt;5.05,D103&lt;0.8),1.4,IF(AND(A103&lt;5.15,B103&lt;3.75,G103&lt;0.948,D103&lt;0.35,H103&lt;14.877,D103&lt;0.45,A103&gt;=5.05,D103&lt;0.8),1.4,IF(AND(A103&gt;=5.15,B103&lt;3.75,G103&lt;0.948,D103&lt;0.35,H103&lt;14.877,D103&lt;0.45,A103&gt;=5.05,D103&lt;0.8),1.5,IF(AND(G103&lt;0.112,B103&gt;=3.75,G103&lt;0.948,D103&lt;0.35,H103&lt;14.877,D103&lt;0.45,A103&gt;=5.05,D103&lt;0.8),1.5,IF(AND(G103&gt;=0.112,B103&gt;=3.75,G103&lt;0.948,D103&lt;0.35,H103&lt;14.877,D103&lt;0.45,A103&gt;=5.05,D103&lt;0.8),1.6,IF(AND(G103&lt;0.075,A103&gt;=6.35,H103&lt;11.146,H103&gt;=5.767,A103&lt;7.25,H103&lt;16.244,F103&gt;=2.5,D103&gt;=0.8),5.5,IF(AND(G103&gt;=0.075,A103&gt;=6.35,H103&lt;11.146,H103&gt;=5.767,A103&lt;7.25,H103&lt;16.244,F103&gt;=2.5,D103&gt;=0.8),5.24,IF(AND(B103&lt;2.95,D103&lt;1.9,H103&gt;=11.146,H103&gt;=5.767,A103&lt;7.25,H103&lt;16.244,F103&gt;=2.5,D103&gt;=0.8),5.65,IF(AND(B103&gt;=2.95,D103&lt;1.9,H103&gt;=11.146,H103&gt;=5.767,A103&lt;7.25,H103&lt;16.244,F103&gt;=2.5,D103&gt;=0.8),5.8,IF(AND(H103&lt;13.42,D103&gt;=1.9,H103&gt;=11.146,H103&gt;=5.767,A103&lt;7.25,H103&lt;16.244,F103&gt;=2.5,D103&gt;=0.8),5.6,IF(AND(H103&gt;=13.42,D103&gt;=1.9,H103&gt;=11.146,H103&gt;=5.767,A103&lt;7.25,H103&lt;16.244,F103&gt;=2.5,D103&gt;=0.8),5.34,"shouldnthappen")))))))))))))))))))))))))))))))))))))))</f>
        <v>5.1</v>
      </c>
      <c r="AB103" s="1" t="n">
        <f aca="false">IF(AND(D103&gt;=0.35,F103&lt;1.5),1.5,IF(AND(F103&lt;2.5,D103&gt;=1.55,F103&gt;=1.5),4.85,IF(AND(H103&lt;8.308,D103&lt;0.15,D103&lt;0.35,F103&lt;1.5),1.5,IF(AND(H103&gt;=8.308,D103&lt;0.15,D103&lt;0.35,F103&lt;1.5),1.4,IF(AND(H103&lt;5.523,D103&gt;=0.15,D103&lt;0.35,F103&lt;1.5),1,IF(AND(G103&lt;0.572,H103&lt;10.688,D103&lt;1.55,F103&gt;=1.5),3.75,IF(AND(B103&gt;=3.5,F103&gt;=2.5,D103&gt;=1.55,F103&gt;=1.5),6.3,IF(AND(A103&gt;=5.65,G103&gt;=0.572,H103&lt;10.688,D103&lt;1.55,F103&gt;=1.5),4.45,IF(AND(B103&gt;=2.85,A103&lt;6.15,H103&gt;=10.688,D103&lt;1.55,F103&gt;=1.5),4.35,IF(AND(H103&gt;=16.284,B103&lt;3.5,F103&gt;=2.5,D103&gt;=1.55,F103&gt;=1.5),6.6,IF(AND(G103&gt;=0.241,G103&lt;0.338,H103&gt;=5.523,D103&gt;=0.15,D103&lt;0.35,F103&lt;1.5),1.25,IF(AND(A103&lt;5.05,G103&gt;=0.338,H103&gt;=5.523,D103&gt;=0.15,D103&lt;0.35,F103&lt;1.5),1.35,IF(AND(B103&lt;2.7,A103&lt;5.65,G103&gt;=0.572,H103&lt;10.688,D103&lt;1.55,F103&gt;=1.5),4,IF(AND(B103&gt;=2.7,A103&lt;5.65,G103&gt;=0.572,H103&lt;10.688,D103&lt;1.55,F103&gt;=1.5),3.6,IF(AND(B103&lt;2.45,B103&lt;2.85,A103&lt;6.15,H103&gt;=10.688,D103&lt;1.55,F103&gt;=1.5),3.7,IF(AND(A103&lt;6.25,B103&lt;2.85,A103&gt;=6.15,H103&gt;=10.688,D103&lt;1.55,F103&gt;=1.5),4.5,IF(AND(A103&gt;=6.25,B103&lt;2.85,A103&gt;=6.15,H103&gt;=10.688,D103&lt;1.55,F103&gt;=1.5),4.86,IF(AND(D103&gt;=1.45,B103&gt;=2.85,A103&gt;=6.15,H103&gt;=10.688,D103&lt;1.55,F103&gt;=1.5),4.8,IF(AND(H103&lt;8.202,H103&lt;16.284,B103&lt;3.5,F103&gt;=2.5,D103&gt;=1.55,F103&gt;=1.5),5.7,IF(AND(A103&gt;=5.1,G103&lt;0.241,G103&lt;0.338,H103&gt;=5.523,D103&gt;=0.15,D103&lt;0.35,F103&lt;1.5),1.5,IF(AND(B103&gt;=3.75,A103&gt;=5.05,G103&gt;=0.338,H103&gt;=5.523,D103&gt;=0.15,D103&lt;0.35,F103&lt;1.5),1.6,IF(AND(A103&lt;5.7,B103&gt;=2.45,B103&lt;2.85,A103&lt;6.15,H103&gt;=10.688,D103&lt;1.55,F103&gt;=1.5),3.9,IF(AND(A103&gt;=5.7,B103&gt;=2.45,B103&lt;2.85,A103&lt;6.15,H103&gt;=10.688,D103&lt;1.55,F103&gt;=1.5),4.02,IF(AND(H103&lt;13.654,D103&lt;1.45,B103&gt;=2.85,A103&gt;=6.15,H103&gt;=10.688,D103&lt;1.55,F103&gt;=1.5),4.333,IF(AND(H103&gt;=13.654,D103&lt;1.45,B103&gt;=2.85,A103&gt;=6.15,H103&gt;=10.688,D103&lt;1.55,F103&gt;=1.5),4.54,IF(AND(A103&lt;6.15,H103&gt;=8.202,H103&lt;16.284,B103&lt;3.5,F103&gt;=2.5,D103&gt;=1.55,F103&gt;=1.5),5,IF(AND(H103&lt;13.924,A103&lt;5.1,G103&lt;0.241,G103&lt;0.338,H103&gt;=5.523,D103&gt;=0.15,D103&lt;0.35,F103&lt;1.5),1.4,IF(AND(H103&gt;=13.924,A103&lt;5.1,G103&lt;0.241,G103&lt;0.338,H103&gt;=5.523,D103&gt;=0.15,D103&lt;0.35,F103&lt;1.5),1.5,IF(AND(D103&lt;0.25,B103&lt;3.75,A103&gt;=5.05,G103&gt;=0.338,H103&gt;=5.523,D103&gt;=0.15,D103&lt;0.35,F103&lt;1.5),1.5,IF(AND(D103&gt;=0.25,B103&lt;3.75,A103&gt;=5.05,G103&gt;=0.338,H103&gt;=5.523,D103&gt;=0.15,D103&lt;0.35,F103&lt;1.5),1.4,IF(AND(H103&lt;8.884,B103&gt;=3.05,A103&gt;=6.15,H103&gt;=8.202,H103&lt;16.284,B103&lt;3.5,F103&gt;=2.5,D103&gt;=1.55,F103&gt;=1.5),5.1,IF(AND(A103&lt;6.45,G103&lt;0.368,B103&lt;3.05,A103&gt;=6.15,H103&gt;=8.202,H103&lt;16.284,B103&lt;3.5,F103&gt;=2.5,D103&gt;=1.55,F103&gt;=1.5),5.525,IF(AND(A103&gt;=6.45,G103&lt;0.368,B103&lt;3.05,A103&gt;=6.15,H103&gt;=8.202,H103&lt;16.284,B103&lt;3.5,F103&gt;=2.5,D103&gt;=1.55,F103&gt;=1.5),5.35,IF(AND(D103&lt;2.25,G103&gt;=0.368,B103&lt;3.05,A103&gt;=6.15,H103&gt;=8.202,H103&lt;16.284,B103&lt;3.5,F103&gt;=2.5,D103&gt;=1.55,F103&gt;=1.5),5.8,IF(AND(D103&gt;=2.25,G103&gt;=0.368,B103&lt;3.05,A103&gt;=6.15,H103&gt;=8.202,H103&lt;16.284,B103&lt;3.5,F103&gt;=2.5,D103&gt;=1.55,F103&gt;=1.5),5.2,IF(AND(H103&lt;10.257,H103&gt;=8.884,B103&gt;=3.05,A103&gt;=6.15,H103&gt;=8.202,H103&lt;16.284,B103&lt;3.5,F103&gt;=2.5,D103&gt;=1.55,F103&gt;=1.5),5.9,IF(AND(H103&gt;=10.257,H103&gt;=8.884,B103&gt;=3.05,A103&gt;=6.15,H103&gt;=8.202,H103&lt;16.284,B103&lt;3.5,F103&gt;=2.5,D103&gt;=1.55,F103&gt;=1.5),5.48,"shouldnthappen")))))))))))))))))))))))))))))))))))))</f>
        <v>5.9</v>
      </c>
      <c r="AC103" s="1" t="n">
        <f aca="false">IF(AND(H103&lt;5.748,A103&lt;5.05,D103&lt;0.8),1,IF(AND(B103&lt;3.35,A103&gt;=5.05,D103&lt;0.8),1.7,IF(AND(A103&lt;5.85,G103&lt;0.154,D103&gt;=0.8),4.5,IF(AND(D103&gt;=0.45,H103&gt;=5.748,A103&lt;5.05,D103&lt;0.8),1.6,IF(AND(G103&gt;=0.934,B103&gt;=3.35,A103&gt;=5.05,D103&lt;0.8),1.7,IF(AND(D103&lt;2.1,A103&gt;=5.85,G103&lt;0.154,D103&gt;=0.8),6.15,IF(AND(D103&gt;=2.1,A103&gt;=5.85,G103&lt;0.154,D103&gt;=0.8),5.5,IF(AND(A103&lt;6.1,D103&gt;=1.55,G103&gt;=0.154,D103&gt;=0.8),5,IF(AND(H103&gt;=14.379,G103&lt;0.934,B103&gt;=3.35,A103&gt;=5.05,D103&lt;0.8),1.58,IF(AND(G103&lt;0.379,A103&gt;=6.1,D103&gt;=1.55,G103&gt;=0.154,D103&gt;=0.8),5.42,IF(AND(H103&lt;13.924,G103&lt;0.227,D103&lt;0.45,H103&gt;=5.748,A103&lt;5.05,D103&lt;0.8),1.4,IF(AND(H103&gt;=13.924,G103&lt;0.227,D103&lt;0.45,H103&gt;=5.748,A103&lt;5.05,D103&lt;0.8),1.5,IF(AND(B103&lt;3.1,G103&gt;=0.227,D103&lt;0.45,H103&gt;=5.748,A103&lt;5.05,D103&lt;0.8),1.1,IF(AND(G103&lt;0.13,H103&lt;14.379,G103&lt;0.934,B103&gt;=3.35,A103&gt;=5.05,D103&lt;0.8),1.4,IF(AND(D103&lt;1.05,A103&lt;5.65,D103&lt;1.35,D103&lt;1.55,G103&gt;=0.154,D103&gt;=0.8),3.7,IF(AND(D103&lt;1.25,A103&gt;=5.65,D103&lt;1.35,D103&lt;1.55,G103&gt;=0.154,D103&gt;=0.8),4.06,IF(AND(D103&gt;=1.25,A103&gt;=5.65,D103&lt;1.35,D103&lt;1.55,G103&gt;=0.154,D103&gt;=0.8),4.425,IF(AND(H103&lt;13.654,D103&lt;1.45,D103&gt;=1.35,D103&lt;1.55,G103&gt;=0.154,D103&gt;=0.8),4.275,IF(AND(G103&lt;0.259,D103&gt;=1.45,D103&gt;=1.35,D103&lt;1.55,G103&gt;=0.154,D103&gt;=0.8),5.1,IF(AND(B103&lt;2.95,G103&gt;=0.379,A103&gt;=6.1,D103&gt;=1.55,G103&gt;=0.154,D103&gt;=0.8),6.3,IF(AND(B103&lt;3.25,B103&gt;=3.1,G103&gt;=0.227,D103&lt;0.45,H103&gt;=5.748,A103&lt;5.05,D103&lt;0.8),1.3,IF(AND(B103&gt;=3.25,B103&gt;=3.1,G103&gt;=0.227,D103&lt;0.45,H103&gt;=5.748,A103&lt;5.05,D103&lt;0.8),1.4,IF(AND(H103&gt;=13.372,G103&gt;=0.13,H103&lt;14.379,G103&lt;0.934,B103&gt;=3.35,A103&gt;=5.05,D103&lt;0.8),1.4,IF(AND(H103&lt;6.69,D103&gt;=1.05,A103&lt;5.65,D103&lt;1.35,D103&lt;1.55,G103&gt;=0.154,D103&gt;=0.8),4.033,IF(AND(H103&gt;=6.69,D103&gt;=1.05,A103&lt;5.65,D103&lt;1.35,D103&lt;1.55,G103&gt;=0.154,D103&gt;=0.8),3.88,IF(AND(B103&lt;2.85,H103&gt;=13.654,D103&lt;1.45,D103&gt;=1.35,D103&lt;1.55,G103&gt;=0.154,D103&gt;=0.8),4.8,IF(AND(B103&gt;=2.85,H103&gt;=13.654,D103&lt;1.45,D103&gt;=1.35,D103&lt;1.55,G103&gt;=0.154,D103&gt;=0.8),4.7,IF(AND(H103&lt;11.681,G103&gt;=0.259,D103&gt;=1.45,D103&gt;=1.35,D103&lt;1.55,G103&gt;=0.154,D103&gt;=0.8),4.85,IF(AND(H103&gt;=11.681,G103&gt;=0.259,D103&gt;=1.45,D103&gt;=1.35,D103&lt;1.55,G103&gt;=0.154,D103&gt;=0.8),4.633,IF(AND(A103&lt;6.25,B103&gt;=2.95,G103&gt;=0.379,A103&gt;=6.1,D103&gt;=1.55,G103&gt;=0.154,D103&gt;=0.8),5.4,IF(AND(D103&lt;0.3,H103&lt;13.372,G103&gt;=0.13,H103&lt;14.379,G103&lt;0.934,B103&gt;=3.35,A103&gt;=5.05,D103&lt;0.8),1.475,IF(AND(D103&gt;=0.3,H103&lt;13.372,G103&gt;=0.13,H103&lt;14.379,G103&lt;0.934,B103&gt;=3.35,A103&gt;=5.05,D103&lt;0.8),1.5,IF(AND(B103&lt;3.15,A103&gt;=6.25,B103&gt;=2.95,G103&gt;=0.379,A103&gt;=6.1,D103&gt;=1.55,G103&gt;=0.154,D103&gt;=0.8),5.7,IF(AND(B103&gt;=3.15,A103&gt;=6.25,B103&gt;=2.95,G103&gt;=0.379,A103&gt;=6.1,D103&gt;=1.55,G103&gt;=0.154,D103&gt;=0.8),5.933,"shouldnthappen"))))))))))))))))))))))))))))))))))</f>
        <v>5.933</v>
      </c>
      <c r="AD103" s="1" t="n">
        <f aca="false">IF(AND(H103&lt;6.621,A103&lt;4.95,D103&lt;0.8),1,IF(AND(H103&lt;14.144,H103&gt;=6.621,A103&lt;4.95,D103&lt;0.8),1.4,IF(AND(H103&gt;=14.144,H103&gt;=6.621,A103&lt;4.95,D103&lt;0.8),1.3,IF(AND(G103&lt;0.13,B103&gt;=3.85,A103&gt;=4.95,D103&lt;0.8),1.3,IF(AND(G103&gt;=0.13,B103&gt;=3.85,A103&gt;=4.95,D103&lt;0.8),1.425,IF(AND(A103&gt;=6.05,B103&lt;2.75,D103&lt;1.55,D103&gt;=0.8),4.9,IF(AND(A103&gt;=7.3,G103&lt;0.119,D103&gt;=1.55,D103&gt;=0.8),6.7,IF(AND(H103&lt;6.555,D103&lt;0.25,B103&lt;3.85,A103&gt;=4.95,D103&lt;0.8),1.7,IF(AND(B103&lt;3.4,D103&gt;=0.25,B103&lt;3.85,A103&gt;=4.95,D103&lt;0.8),1.7,IF(AND(B103&gt;=3.4,D103&gt;=0.25,B103&lt;3.85,A103&gt;=4.95,D103&lt;0.8),1.6,IF(AND(A103&lt;5.05,A103&lt;6.05,B103&lt;2.75,D103&lt;1.55,D103&gt;=0.8),3.3,IF(AND(B103&lt;2.85,D103&lt;1.35,B103&gt;=2.75,D103&lt;1.55,D103&gt;=0.8),4.5,IF(AND(H103&lt;12.206,D103&gt;=1.35,B103&gt;=2.75,D103&lt;1.55,D103&gt;=0.8),4.7,IF(AND(H103&gt;=12.206,D103&gt;=1.35,B103&gt;=2.75,D103&lt;1.55,D103&gt;=0.8),4.52,IF(AND(G103&lt;0.024,A103&lt;7.3,G103&lt;0.119,D103&gt;=1.55,D103&gt;=0.8),5.7,IF(AND(G103&gt;=0.024,A103&lt;7.3,G103&lt;0.119,D103&gt;=1.55,D103&gt;=0.8),5.6,IF(AND(F103&lt;2.5,G103&lt;0.417,G103&gt;=0.119,D103&gt;=1.55,D103&gt;=0.8),5.05,IF(AND(B103&lt;3.15,H103&gt;=6.555,D103&lt;0.25,B103&lt;3.85,A103&gt;=4.95,D103&lt;0.8),1.6,IF(AND(G103&lt;0.356,A103&gt;=5.05,A103&lt;6.05,B103&lt;2.75,D103&lt;1.55,D103&gt;=0.8),4.12,IF(AND(A103&lt;5.65,B103&gt;=2.85,D103&lt;1.35,B103&gt;=2.75,D103&lt;1.55,D103&gt;=0.8),3.6,IF(AND(B103&lt;3.15,F103&gt;=2.5,G103&lt;0.417,G103&gt;=0.119,D103&gt;=1.55,D103&gt;=0.8),5.18,IF(AND(B103&gt;=3.15,F103&gt;=2.5,G103&lt;0.417,G103&gt;=0.119,D103&gt;=1.55,D103&gt;=0.8),5.3,IF(AND(D103&lt;1.7,A103&lt;6.95,G103&gt;=0.417,G103&gt;=0.119,D103&gt;=1.55,D103&gt;=0.8),4.7,IF(AND(A103&lt;7.25,A103&gt;=6.95,G103&gt;=0.417,G103&gt;=0.119,D103&gt;=1.55,D103&gt;=0.8),5.8,IF(AND(A103&gt;=7.25,A103&gt;=6.95,G103&gt;=0.417,G103&gt;=0.119,D103&gt;=1.55,D103&gt;=0.8),6.333,IF(AND(H103&lt;8.594,B103&gt;=3.15,H103&gt;=6.555,D103&lt;0.25,B103&lt;3.85,A103&gt;=4.95,D103&lt;0.8),1.4,IF(AND(H103&gt;=8.594,B103&gt;=3.15,H103&gt;=6.555,D103&lt;0.25,B103&lt;3.85,A103&gt;=4.95,D103&lt;0.8),1.5,IF(AND(H103&gt;=11.218,G103&gt;=0.356,A103&gt;=5.05,A103&lt;6.05,B103&lt;2.75,D103&lt;1.55,D103&gt;=0.8),3.925,IF(AND(A103&gt;=6.5,A103&gt;=5.65,B103&gt;=2.85,D103&lt;1.35,B103&gt;=2.75,D103&lt;1.55,D103&gt;=0.8),4.6,IF(AND(H103&lt;8.602,H103&lt;11.218,G103&gt;=0.356,A103&gt;=5.05,A103&lt;6.05,B103&lt;2.75,D103&lt;1.55,D103&gt;=0.8),3.95,IF(AND(H103&gt;=8.602,H103&lt;11.218,G103&gt;=0.356,A103&gt;=5.05,A103&lt;6.05,B103&lt;2.75,D103&lt;1.55,D103&gt;=0.8),3.75,IF(AND(H103&lt;10.129,A103&lt;6.5,A103&gt;=5.65,B103&gt;=2.85,D103&lt;1.35,B103&gt;=2.75,D103&lt;1.55,D103&gt;=0.8),4.2,IF(AND(H103&gt;=10.129,A103&lt;6.5,A103&gt;=5.65,B103&gt;=2.85,D103&lt;1.35,B103&gt;=2.75,D103&lt;1.55,D103&gt;=0.8),4.267,IF(AND(D103&lt;2.2,B103&lt;3.05,D103&gt;=1.7,A103&lt;6.95,G103&gt;=0.417,G103&gt;=0.119,D103&gt;=1.55,D103&gt;=0.8),5.3,IF(AND(D103&gt;=2.2,B103&lt;3.05,D103&gt;=1.7,A103&lt;6.95,G103&gt;=0.417,G103&gt;=0.119,D103&gt;=1.55,D103&gt;=0.8),5.133,IF(AND(D103&lt;2.45,B103&gt;=3.05,D103&gt;=1.7,A103&lt;6.95,G103&gt;=0.417,G103&gt;=0.119,D103&gt;=1.55,D103&gt;=0.8),5.6,IF(AND(D103&gt;=2.45,B103&gt;=3.05,D103&gt;=1.7,A103&lt;6.95,G103&gt;=0.417,G103&gt;=0.119,D103&gt;=1.55,D103&gt;=0.8),6,"shouldnthappen")))))))))))))))))))))))))))))))))))))</f>
        <v>6</v>
      </c>
      <c r="AE103" s="1" t="n">
        <f aca="false">IF(AND(G103&lt;0.123,D103&gt;=0.25,D103&lt;0.75),1.3,IF(AND(H103&gt;=16.774,D103&gt;=1.75,D103&gt;=0.75),6.4,IF(AND(B103&lt;3.4,A103&lt;4.8,D103&lt;0.25,D103&lt;0.75),1.22,IF(AND(B103&gt;=3.4,A103&lt;4.8,D103&lt;0.25,D103&lt;0.75),1,IF(AND(A103&gt;=5.45,A103&gt;=4.8,D103&lt;0.25,D103&lt;0.75),1.367,IF(AND(H103&gt;=10.688,D103&lt;1.35,D103&lt;1.75,D103&gt;=0.75),4.2,IF(AND(A103&lt;5.3,D103&gt;=1.35,D103&lt;1.75,D103&gt;=0.75),4.05,IF(AND(G103&gt;=0.857,H103&lt;16.774,D103&gt;=1.75,D103&gt;=0.75),5.02,IF(AND(H103&lt;6.089,A103&lt;5.45,A103&gt;=4.8,D103&lt;0.25,D103&lt;0.75),1.7,IF(AND(G103&lt;0.184,D103&lt;0.35,G103&gt;=0.123,D103&gt;=0.25,D103&lt;0.75),1.7,IF(AND(G103&gt;=0.184,D103&lt;0.35,G103&gt;=0.123,D103&gt;=0.25,D103&lt;0.75),1.48,IF(AND(A103&lt;5.25,D103&gt;=0.35,G103&gt;=0.123,D103&gt;=0.25,D103&lt;0.75),1.75,IF(AND(A103&gt;=5.25,D103&gt;=0.35,G103&gt;=0.123,D103&gt;=0.25,D103&lt;0.75),1.5,IF(AND(A103&lt;5.3,H103&lt;10.688,D103&lt;1.35,D103&lt;1.75,D103&gt;=0.75),3.15,IF(AND(H103&lt;9.474,A103&gt;=5.3,D103&gt;=1.35,D103&lt;1.75,D103&gt;=0.75),4.95,IF(AND(G103&gt;=0.779,G103&lt;0.857,H103&lt;16.774,D103&gt;=1.75,D103&gt;=0.75),6,IF(AND(G103&lt;0.05,H103&gt;=6.089,A103&lt;5.45,A103&gt;=4.8,D103&lt;0.25,D103&lt;0.75),1.4,IF(AND(H103&lt;6.69,A103&gt;=5.3,H103&lt;10.688,D103&lt;1.35,D103&lt;1.75,D103&gt;=0.75),4.033,IF(AND(H103&gt;=6.69,A103&gt;=5.3,H103&lt;10.688,D103&lt;1.35,D103&lt;1.75,D103&gt;=0.75),3.733,IF(AND(B103&lt;2.5,H103&gt;=9.474,A103&gt;=5.3,D103&gt;=1.35,D103&lt;1.75,D103&gt;=0.75),4.5,IF(AND(D103&gt;=2.45,G103&lt;0.779,G103&lt;0.857,H103&lt;16.774,D103&gt;=1.75,D103&gt;=0.75),6,IF(AND(B103&gt;=3.75,G103&gt;=0.05,H103&gt;=6.089,A103&lt;5.45,A103&gt;=4.8,D103&lt;0.25,D103&lt;0.75),1.6,IF(AND(H103&lt;13.695,B103&gt;=2.5,H103&gt;=9.474,A103&gt;=5.3,D103&gt;=1.35,D103&lt;1.75,D103&gt;=0.75),4.567,IF(AND(G103&gt;=0.654,D103&lt;2.45,G103&lt;0.779,G103&lt;0.857,H103&lt;16.774,D103&gt;=1.75,D103&gt;=0.75),4.9,IF(AND(G103&gt;=0.73,B103&lt;3.75,G103&gt;=0.05,H103&gt;=6.089,A103&lt;5.45,A103&gt;=4.8,D103&lt;0.25,D103&lt;0.75),1.4,IF(AND(A103&lt;6.65,H103&gt;=13.695,B103&gt;=2.5,H103&gt;=9.474,A103&gt;=5.3,D103&gt;=1.35,D103&lt;1.75,D103&gt;=0.75),4.4,IF(AND(A103&gt;=6.65,H103&gt;=13.695,B103&gt;=2.5,H103&gt;=9.474,A103&gt;=5.3,D103&gt;=1.35,D103&lt;1.75,D103&gt;=0.75),4.84,IF(AND(B103&lt;2.75,G103&lt;0.654,D103&lt;2.45,G103&lt;0.779,G103&lt;0.857,H103&lt;16.774,D103&gt;=1.75,D103&gt;=0.75),5.2,IF(AND(H103&lt;9.524,G103&lt;0.73,B103&lt;3.75,G103&gt;=0.05,H103&gt;=6.089,A103&lt;5.45,A103&gt;=4.8,D103&lt;0.25,D103&lt;0.75),1.5,IF(AND(H103&gt;=9.524,G103&lt;0.73,B103&lt;3.75,G103&gt;=0.05,H103&gt;=6.089,A103&lt;5.45,A103&gt;=4.8,D103&lt;0.25,D103&lt;0.75),1.4,IF(AND(H103&gt;=13.644,B103&gt;=2.75,G103&lt;0.654,D103&lt;2.45,G103&lt;0.779,G103&lt;0.857,H103&lt;16.774,D103&gt;=1.75,D103&gt;=0.75),6.033,IF(AND(A103&gt;=6.85,H103&lt;13.644,B103&gt;=2.75,G103&lt;0.654,D103&lt;2.45,G103&lt;0.779,G103&lt;0.857,H103&lt;16.774,D103&gt;=1.75,D103&gt;=0.75),5.1,IF(AND(A103&gt;=6.75,A103&lt;6.85,H103&lt;13.644,B103&gt;=2.75,G103&lt;0.654,D103&lt;2.45,G103&lt;0.779,G103&lt;0.857,H103&lt;16.774,D103&gt;=1.75,D103&gt;=0.75),5.9,IF(AND(D103&gt;=2.35,A103&lt;6.75,A103&lt;6.85,H103&lt;13.644,B103&gt;=2.75,G103&lt;0.654,D103&lt;2.45,G103&lt;0.779,G103&lt;0.857,H103&lt;16.774,D103&gt;=1.75,D103&gt;=0.75),5.6,IF(AND(H103&lt;11.146,D103&lt;2.35,A103&lt;6.75,A103&lt;6.85,H103&lt;13.644,B103&gt;=2.75,G103&lt;0.654,D103&lt;2.45,G103&lt;0.779,G103&lt;0.857,H103&lt;16.774,D103&gt;=1.75,D103&gt;=0.75),5.4,IF(AND(H103&gt;=11.146,D103&lt;2.35,A103&lt;6.75,A103&lt;6.85,H103&lt;13.644,B103&gt;=2.75,G103&lt;0.654,D103&lt;2.45,G103&lt;0.779,G103&lt;0.857,H103&lt;16.774,D103&gt;=1.75,D103&gt;=0.75),5.6,"shouldnthappen"))))))))))))))))))))))))))))))))))))</f>
        <v>6</v>
      </c>
      <c r="AF103" s="1" t="n">
        <f aca="false">IF(AND(A103&lt;4.5,D103&lt;0.8),1.233,IF(AND(B103&lt;3.05,A103&gt;=4.5,D103&lt;0.8),1.4,IF(AND(D103&gt;=0.45,B103&gt;=3.05,A103&gt;=4.5,D103&lt;0.8),1.667,IF(AND(D103&lt;1.05,D103&lt;1.35,A103&lt;6.25,D103&gt;=0.8),3.633,IF(AND(H103&lt;13.935,A103&gt;=7.05,A103&gt;=6.25,D103&gt;=0.8),6,IF(AND(G103&gt;=0.948,D103&lt;0.45,B103&gt;=3.05,A103&gt;=4.5,D103&lt;0.8),1.7,IF(AND(G103&lt;0.652,D103&gt;=1.05,D103&lt;1.35,A103&lt;6.25,D103&gt;=0.8),4.16,IF(AND(D103&gt;=2.15,D103&gt;=1.75,D103&gt;=1.35,A103&lt;6.25,D103&gt;=0.8),5.4,IF(AND(G103&gt;=0.912,F103&lt;2.5,A103&lt;7.05,A103&gt;=6.25,D103&gt;=0.8),4.4,IF(AND(B103&gt;=3.25,F103&gt;=2.5,A103&lt;7.05,A103&gt;=6.25,D103&gt;=0.8),5.85,IF(AND(H103&lt;17.32,H103&gt;=13.935,A103&gt;=7.05,A103&gt;=6.25,D103&gt;=0.8),6.65,IF(AND(H103&gt;=17.32,H103&gt;=13.935,A103&gt;=7.05,A103&gt;=6.25,D103&gt;=0.8),6.4,IF(AND(H103&gt;=13.547,G103&lt;0.948,D103&lt;0.45,B103&gt;=3.05,A103&gt;=4.5,D103&lt;0.8),1.38,IF(AND(B103&gt;=2.75,G103&gt;=0.652,D103&gt;=1.05,D103&lt;1.35,A103&lt;6.25,D103&gt;=0.8),3.6,IF(AND(H103&lt;9.417,G103&lt;0.404,D103&lt;1.75,D103&gt;=1.35,A103&lt;6.25,D103&gt;=0.8),4.2,IF(AND(H103&gt;=9.417,G103&lt;0.404,D103&lt;1.75,D103&gt;=1.35,A103&lt;6.25,D103&gt;=0.8),4.5,IF(AND(G103&lt;0.464,G103&gt;=0.404,D103&lt;1.75,D103&gt;=1.35,A103&lt;6.25,D103&gt;=0.8),4.5,IF(AND(G103&gt;=0.464,G103&gt;=0.404,D103&lt;1.75,D103&gt;=1.35,A103&lt;6.25,D103&gt;=0.8),4.625,IF(AND(D103&lt;1.85,D103&lt;2.15,D103&gt;=1.75,D103&gt;=1.35,A103&lt;6.25,D103&gt;=0.8),4.9,IF(AND(D103&gt;=1.85,D103&lt;2.15,D103&gt;=1.75,D103&gt;=1.35,A103&lt;6.25,D103&gt;=0.8),5.05,IF(AND(G103&lt;0.332,G103&lt;0.912,F103&lt;2.5,A103&lt;7.05,A103&gt;=6.25,D103&gt;=0.8),4.467,IF(AND(G103&gt;=0.332,G103&lt;0.912,F103&lt;2.5,A103&lt;7.05,A103&gt;=6.25,D103&gt;=0.8),4.767,IF(AND(D103&lt;0.15,H103&lt;13.547,G103&lt;0.948,D103&lt;0.45,B103&gt;=3.05,A103&gt;=4.5,D103&lt;0.8),1.5,IF(AND(D103&lt;1.15,B103&lt;2.75,G103&gt;=0.652,D103&gt;=1.05,D103&lt;1.35,A103&lt;6.25,D103&gt;=0.8),3.9,IF(AND(D103&gt;=1.15,B103&lt;2.75,G103&gt;=0.652,D103&gt;=1.05,D103&lt;1.35,A103&lt;6.25,D103&gt;=0.8),4,IF(AND(D103&gt;=2.25,B103&lt;3.15,B103&lt;3.25,F103&gt;=2.5,A103&lt;7.05,A103&gt;=6.25,D103&gt;=0.8),5.14,IF(AND(G103&lt;0.621,B103&gt;=3.15,B103&lt;3.25,F103&gt;=2.5,A103&lt;7.05,A103&gt;=6.25,D103&gt;=0.8),5.75,IF(AND(G103&gt;=0.621,B103&gt;=3.15,B103&lt;3.25,F103&gt;=2.5,A103&lt;7.05,A103&gt;=6.25,D103&gt;=0.8),5.1,IF(AND(G103&gt;=0.862,D103&gt;=0.15,H103&lt;13.547,G103&lt;0.948,D103&lt;0.45,B103&gt;=3.05,A103&gt;=4.5,D103&lt;0.8),1.5,IF(AND(A103&lt;6.35,D103&lt;2.25,B103&lt;3.15,B103&lt;3.25,F103&gt;=2.5,A103&lt;7.05,A103&gt;=6.25,D103&gt;=0.8),5.267,IF(AND(A103&gt;=6.35,D103&lt;2.25,B103&lt;3.15,B103&lt;3.25,F103&gt;=2.5,A103&lt;7.05,A103&gt;=6.25,D103&gt;=0.8),5.42,IF(AND(A103&lt;5.1,G103&lt;0.862,D103&gt;=0.15,H103&lt;13.547,G103&lt;0.948,D103&lt;0.45,B103&gt;=3.05,A103&gt;=4.5,D103&lt;0.8),1.35,IF(AND(B103&lt;3.95,A103&gt;=5.1,G103&lt;0.862,D103&gt;=0.15,H103&lt;13.547,G103&lt;0.948,D103&lt;0.45,B103&gt;=3.05,A103&gt;=4.5,D103&lt;0.8),1.5,IF(AND(B103&gt;=3.95,A103&gt;=5.1,G103&lt;0.862,D103&gt;=0.15,H103&lt;13.547,G103&lt;0.948,D103&lt;0.45,B103&gt;=3.05,A103&gt;=4.5,D103&lt;0.8),1.467,"shouldnthappen"))))))))))))))))))))))))))))))))))</f>
        <v>5.85</v>
      </c>
      <c r="AG103" s="1" t="n">
        <f aca="false">IF(AND(H103&lt;5.748,A103&lt;4.85,D103&lt;0.75),1,IF(AND(B103&gt;=3.5,D103&gt;=1.75,D103&gt;=0.75),6.2,IF(AND(A103&gt;=4.65,H103&gt;=5.748,A103&lt;4.85,D103&lt;0.75),1.333,IF(AND(H103&lt;6.417,B103&lt;3.45,A103&gt;=4.85,D103&lt;0.75),1.7,IF(AND(A103&lt;5.05,B103&gt;=3.45,A103&gt;=4.85,D103&lt;0.75),1.4,IF(AND(A103&gt;=5.05,B103&gt;=3.45,A103&gt;=4.85,D103&lt;0.75),1.5,IF(AND(F103&gt;=2.5,H103&lt;13.641,D103&lt;1.75,D103&gt;=0.75),4.667,IF(AND(G103&lt;0.187,H103&gt;=13.641,D103&lt;1.75,D103&gt;=0.75),5,IF(AND(A103&gt;=7.1,B103&lt;3.5,D103&gt;=1.75,D103&gt;=0.75),6.575,IF(AND(G103&lt;0.161,A103&lt;4.65,H103&gt;=5.748,A103&lt;4.85,D103&lt;0.75),1.5,IF(AND(H103&lt;8.399,H103&gt;=6.417,B103&lt;3.45,A103&gt;=4.85,D103&lt;0.75),1.5,IF(AND(H103&gt;=8.399,H103&gt;=6.417,B103&lt;3.45,A103&gt;=4.85,D103&lt;0.75),1.625,IF(AND(G103&lt;0.086,F103&lt;2.5,H103&lt;13.641,D103&lt;1.75,D103&gt;=0.75),4.7,IF(AND(D103&lt;1.35,G103&gt;=0.187,H103&gt;=13.641,D103&lt;1.75,D103&gt;=0.75),4.2,IF(AND(G103&lt;0.422,G103&gt;=0.161,A103&lt;4.65,H103&gt;=5.748,A103&lt;4.85,D103&lt;0.75),1.4,IF(AND(G103&gt;=0.422,G103&gt;=0.161,A103&lt;4.65,H103&gt;=5.748,A103&lt;4.85,D103&lt;0.75),1.3,IF(AND(B103&lt;2.5,D103&gt;=1.35,G103&gt;=0.187,H103&gt;=13.641,D103&lt;1.75,D103&gt;=0.75),4.5,IF(AND(B103&lt;2.75,A103&lt;6,A103&lt;7.1,B103&lt;3.5,D103&gt;=1.75,D103&gt;=0.75),5.1,IF(AND(B103&gt;=2.75,A103&lt;6,A103&lt;7.1,B103&lt;3.5,D103&gt;=1.75,D103&gt;=0.75),5.02,IF(AND(A103&lt;5.15,A103&lt;5.9,G103&gt;=0.086,F103&lt;2.5,H103&lt;13.641,D103&lt;1.75,D103&gt;=0.75),3,IF(AND(G103&lt;0.644,A103&gt;=5.9,G103&gt;=0.086,F103&lt;2.5,H103&lt;13.641,D103&lt;1.75,D103&gt;=0.75),4.65,IF(AND(G103&gt;=0.644,A103&gt;=5.9,G103&gt;=0.086,F103&lt;2.5,H103&lt;13.641,D103&lt;1.75,D103&gt;=0.75),4.24,IF(AND(D103&lt;1.45,B103&gt;=2.5,D103&gt;=1.35,G103&gt;=0.187,H103&gt;=13.641,D103&lt;1.75,D103&gt;=0.75),4.68,IF(AND(D103&gt;=1.45,B103&gt;=2.5,D103&gt;=1.35,G103&gt;=0.187,H103&gt;=13.641,D103&lt;1.75,D103&gt;=0.75),4.833,IF(AND(H103&lt;13.18,D103&lt;2.05,A103&gt;=6,A103&lt;7.1,B103&lt;3.5,D103&gt;=1.75,D103&gt;=0.75),5.44,IF(AND(H103&gt;=13.18,D103&lt;2.05,A103&gt;=6,A103&lt;7.1,B103&lt;3.5,D103&gt;=1.75,D103&gt;=0.75),5.1,IF(AND(H103&lt;8.759,D103&gt;=2.05,A103&gt;=6,A103&lt;7.1,B103&lt;3.5,D103&gt;=1.75,D103&gt;=0.75),5.4,IF(AND(A103&gt;=5.75,A103&gt;=5.15,A103&lt;5.9,G103&gt;=0.086,F103&lt;2.5,H103&lt;13.641,D103&lt;1.75,D103&gt;=0.75),3.967,IF(AND(H103&lt;10.159,H103&gt;=8.759,D103&gt;=2.05,A103&gt;=6,A103&lt;7.1,B103&lt;3.5,D103&gt;=1.75,D103&gt;=0.75),5.925,IF(AND(D103&lt;1.2,A103&lt;5.75,A103&gt;=5.15,A103&lt;5.9,G103&gt;=0.086,F103&lt;2.5,H103&lt;13.641,D103&lt;1.75,D103&gt;=0.75),3.667,IF(AND(D103&lt;2.25,H103&gt;=10.159,H103&gt;=8.759,D103&gt;=2.05,A103&gt;=6,A103&lt;7.1,B103&lt;3.5,D103&gt;=1.75,D103&gt;=0.75),5.66,IF(AND(D103&gt;=2.25,H103&gt;=10.159,H103&gt;=8.759,D103&gt;=2.05,A103&gt;=6,A103&lt;7.1,B103&lt;3.5,D103&gt;=1.75,D103&gt;=0.75),5.34,IF(AND(D103&lt;1.35,D103&gt;=1.2,A103&lt;5.75,A103&gt;=5.15,A103&lt;5.9,G103&gt;=0.086,F103&lt;2.5,H103&lt;13.641,D103&lt;1.75,D103&gt;=0.75),4.025,IF(AND(D103&gt;=1.35,D103&gt;=1.2,A103&lt;5.75,A103&gt;=5.15,A103&lt;5.9,G103&gt;=0.086,F103&lt;2.5,H103&lt;13.641,D103&lt;1.75,D103&gt;=0.75),3.9,"shouldnthappen"))))))))))))))))))))))))))))))))))</f>
        <v>5.925</v>
      </c>
      <c r="AH103" s="1" t="n">
        <f aca="false">IF(AND(F103&lt;1.5,H103&lt;6.799,A103&lt;5.45),1.7,IF(AND(F103&gt;=1.5,H103&lt;6.799,A103&lt;5.45),4.1,IF(AND(D103&gt;=0.8,H103&gt;=6.799,A103&lt;5.45),3.9,IF(AND(H103&lt;7.564,F103&lt;2.5,A103&gt;=5.45),3.925,IF(AND(H103&gt;=16.284,F103&gt;=2.5,A103&gt;=5.45),6.5,IF(AND(A103&lt;4.35,D103&lt;0.8,H103&gt;=6.799,A103&lt;5.45),1.1,IF(AND(B103&lt;2.8,D103&lt;1.35,H103&gt;=7.564,F103&lt;2.5,A103&gt;=5.45),4.1,IF(AND(B103&gt;=2.8,D103&lt;1.35,H103&gt;=7.564,F103&lt;2.5,A103&gt;=5.45),4.267,IF(AND(B103&lt;2.75,D103&gt;=1.35,H103&gt;=7.564,F103&lt;2.5,A103&gt;=5.45),5,IF(AND(G103&gt;=0.078,G103&lt;0.26,H103&lt;16.284,F103&gt;=2.5,A103&gt;=5.45),6.06,IF(AND(G103&gt;=0.805,G103&gt;=0.26,H103&lt;16.284,F103&gt;=2.5,A103&gt;=5.45),5.02,IF(AND(H103&gt;=10.109,B103&gt;=3.45,A103&gt;=4.35,D103&lt;0.8,H103&gt;=6.799,A103&lt;5.45),1.55,IF(AND(D103&lt;2.25,G103&lt;0.078,G103&lt;0.26,H103&lt;16.284,F103&gt;=2.5,A103&gt;=5.45),5.6,IF(AND(D103&gt;=2.25,G103&lt;0.078,G103&lt;0.26,H103&lt;16.284,F103&gt;=2.5,A103&gt;=5.45),5.7,IF(AND(A103&lt;6.15,G103&lt;0.805,G103&gt;=0.26,H103&lt;16.284,F103&gt;=2.5,A103&gt;=5.45),4.967,IF(AND(A103&lt;4.65,H103&lt;12.227,B103&lt;3.45,A103&gt;=4.35,D103&lt;0.8,H103&gt;=6.799,A103&lt;5.45),1.333,IF(AND(A103&lt;4.85,H103&gt;=12.227,B103&lt;3.45,A103&gt;=4.35,D103&lt;0.8,H103&gt;=6.799,A103&lt;5.45),1.42,IF(AND(A103&gt;=4.85,H103&gt;=12.227,B103&lt;3.45,A103&gt;=4.35,D103&lt;0.8,H103&gt;=6.799,A103&lt;5.45),1.533,IF(AND(A103&lt;5.05,H103&lt;10.109,B103&gt;=3.45,A103&gt;=4.35,D103&lt;0.8,H103&gt;=6.799,A103&lt;5.45),1.4,IF(AND(A103&gt;=5.05,H103&lt;10.109,B103&gt;=3.45,A103&gt;=4.35,D103&lt;0.8,H103&gt;=6.799,A103&lt;5.45),1.5,IF(AND(G103&lt;0.14,H103&lt;13.531,B103&gt;=2.75,D103&gt;=1.35,H103&gt;=7.564,F103&lt;2.5,A103&gt;=5.45),4.7,IF(AND(G103&lt;0.187,H103&gt;=13.531,B103&gt;=2.75,D103&gt;=1.35,H103&gt;=7.564,F103&lt;2.5,A103&gt;=5.45),5,IF(AND(G103&gt;=0.187,H103&gt;=13.531,B103&gt;=2.75,D103&gt;=1.35,H103&gt;=7.564,F103&lt;2.5,A103&gt;=5.45),4.66,IF(AND(A103&lt;6.35,A103&gt;=6.15,G103&lt;0.805,G103&gt;=0.26,H103&lt;16.284,F103&gt;=2.5,A103&gt;=5.45),6,IF(AND(D103&lt;0.15,A103&gt;=4.65,H103&lt;12.227,B103&lt;3.45,A103&gt;=4.35,D103&lt;0.8,H103&gt;=6.799,A103&lt;5.45),1.5,IF(AND(H103&lt;10.723,G103&gt;=0.14,H103&lt;13.531,B103&gt;=2.75,D103&gt;=1.35,H103&gt;=7.564,F103&lt;2.5,A103&gt;=5.45),4.6,IF(AND(H103&gt;=10.723,G103&gt;=0.14,H103&lt;13.531,B103&gt;=2.75,D103&gt;=1.35,H103&gt;=7.564,F103&lt;2.5,A103&gt;=5.45),4.46,IF(AND(G103&lt;0.364,A103&gt;=6.35,A103&gt;=6.15,G103&lt;0.805,G103&gt;=0.26,H103&lt;16.284,F103&gt;=2.5,A103&gt;=5.45),5.28,IF(AND(A103&lt;5.1,D103&gt;=0.15,A103&gt;=4.65,H103&lt;12.227,B103&lt;3.45,A103&gt;=4.35,D103&lt;0.8,H103&gt;=6.799,A103&lt;5.45),1.36,IF(AND(A103&gt;=5.1,D103&gt;=0.15,A103&gt;=4.65,H103&lt;12.227,B103&lt;3.45,A103&gt;=4.35,D103&lt;0.8,H103&gt;=6.799,A103&lt;5.45),1.4,IF(AND(G103&gt;=0.6,G103&gt;=0.364,A103&gt;=6.35,A103&gt;=6.15,G103&lt;0.805,G103&gt;=0.26,H103&lt;16.284,F103&gt;=2.5,A103&gt;=5.45),5.1,IF(AND(A103&gt;=6.95,G103&lt;0.6,G103&gt;=0.364,A103&gt;=6.35,A103&gt;=6.15,G103&lt;0.805,G103&gt;=0.26,H103&lt;16.284,F103&gt;=2.5,A103&gt;=5.45),5.8,IF(AND(B103&lt;3.2,A103&lt;6.95,G103&lt;0.6,G103&gt;=0.364,A103&gt;=6.35,A103&gt;=6.15,G103&lt;0.805,G103&gt;=0.26,H103&lt;16.284,F103&gt;=2.5,A103&gt;=5.45),5.6,IF(AND(B103&gt;=3.2,A103&lt;6.95,G103&lt;0.6,G103&gt;=0.364,A103&gt;=6.35,A103&gt;=6.15,G103&lt;0.805,G103&gt;=0.26,H103&lt;16.284,F103&gt;=2.5,A103&gt;=5.45),5.7,"shouldnthappen"))))))))))))))))))))))))))))))))))</f>
        <v>6</v>
      </c>
      <c r="AI103" s="1" t="n">
        <f aca="false">IF(AND(B103&gt;=3.55,A103&lt;5.05,F103&lt;1.5),1,IF(AND(H103&gt;=13.436,A103&gt;=5.05,F103&lt;1.5),1.633,IF(AND(A103&lt;4.35,B103&lt;3.55,A103&lt;5.05,F103&lt;1.5),1.1,IF(AND(A103&lt;5.15,H103&lt;13.436,A103&gt;=5.05,F103&lt;1.5),1.6,IF(AND(G103&lt;0.837,D103&lt;1.2,B103&lt;2.65,F103&gt;=1.5),3.7,IF(AND(G103&gt;=0.837,D103&lt;1.2,B103&lt;2.65,F103&gt;=1.5),3,IF(AND(D103&lt;1.4,D103&gt;=1.2,B103&lt;2.65,F103&gt;=1.5),4.133,IF(AND(D103&gt;=1.4,D103&gt;=1.2,B103&lt;2.65,F103&gt;=1.5),4.633,IF(AND(G103&lt;0.302,A103&gt;=4.35,B103&lt;3.55,A103&lt;5.05,F103&lt;1.5),1.34,IF(AND(D103&gt;=0.3,A103&gt;=5.15,H103&lt;13.436,A103&gt;=5.05,F103&lt;1.5),1.5,IF(AND(G103&lt;0.233,G103&lt;0.265,D103&lt;1.55,B103&gt;=2.65,F103&gt;=1.5),4.56,IF(AND(G103&gt;=0.233,G103&lt;0.265,D103&lt;1.55,B103&gt;=2.65,F103&gt;=1.5),5.1,IF(AND(G103&lt;0.395,G103&gt;=0.265,D103&lt;1.55,B103&gt;=2.65,F103&gt;=1.5),4.025,IF(AND(H103&lt;13.935,A103&gt;=7.05,D103&gt;=1.55,B103&gt;=2.65,F103&gt;=1.5),6.12,IF(AND(H103&gt;=13.935,A103&gt;=7.05,D103&gt;=1.55,B103&gt;=2.65,F103&gt;=1.5),6.64,IF(AND(G103&gt;=0.858,G103&gt;=0.302,A103&gt;=4.35,B103&lt;3.55,A103&lt;5.05,F103&lt;1.5),1.3,IF(AND(H103&lt;6.543,D103&lt;0.3,A103&gt;=5.15,H103&lt;13.436,A103&gt;=5.05,F103&lt;1.5),1.4,IF(AND(H103&gt;=6.543,D103&lt;0.3,A103&gt;=5.15,H103&lt;13.436,A103&gt;=5.05,F103&lt;1.5),1.48,IF(AND(A103&lt;6.3,G103&gt;=0.395,G103&gt;=0.265,D103&lt;1.55,B103&gt;=2.65,F103&gt;=1.5),4.14,IF(AND(A103&gt;=6.3,G103&gt;=0.395,G103&gt;=0.265,D103&lt;1.55,B103&gt;=2.65,F103&gt;=1.5),4.767,IF(AND(G103&gt;=0.669,B103&lt;3.15,A103&lt;7.05,D103&gt;=1.55,B103&gt;=2.65,F103&gt;=1.5),5,IF(AND(H103&lt;9.459,G103&lt;0.858,G103&gt;=0.302,A103&gt;=4.35,B103&lt;3.55,A103&lt;5.05,F103&lt;1.5),1.4,IF(AND(H103&gt;=9.459,G103&lt;0.858,G103&gt;=0.302,A103&gt;=4.35,B103&lt;3.55,A103&lt;5.05,F103&lt;1.5),1.6,IF(AND(G103&gt;=0.433,G103&lt;0.669,B103&lt;3.15,A103&lt;7.05,D103&gt;=1.55,B103&gt;=2.65,F103&gt;=1.5),5.68,IF(AND(G103&lt;0.481,H103&lt;10.257,B103&gt;=3.15,A103&lt;7.05,D103&gt;=1.55,B103&gt;=2.65,F103&gt;=1.5),5.7,IF(AND(G103&gt;=0.481,H103&lt;10.257,B103&gt;=3.15,A103&lt;7.05,D103&gt;=1.55,B103&gt;=2.65,F103&gt;=1.5),5.9,IF(AND(D103&lt;2.15,H103&gt;=10.257,B103&gt;=3.15,A103&lt;7.05,D103&gt;=1.55,B103&gt;=2.65,F103&gt;=1.5),5.1,IF(AND(D103&gt;=2.15,H103&gt;=10.257,B103&gt;=3.15,A103&lt;7.05,D103&gt;=1.55,B103&gt;=2.65,F103&gt;=1.5),5.42,IF(AND(G103&lt;0.098,G103&lt;0.433,G103&lt;0.669,B103&lt;3.15,A103&lt;7.05,D103&gt;=1.55,B103&gt;=2.65,F103&gt;=1.5),5.567,IF(AND(D103&lt;1.8,G103&gt;=0.098,G103&lt;0.433,G103&lt;0.669,B103&lt;3.15,A103&lt;7.05,D103&gt;=1.55,B103&gt;=2.65,F103&gt;=1.5),5.033,IF(AND(G103&gt;=0.312,D103&gt;=1.8,G103&gt;=0.098,G103&lt;0.433,G103&lt;0.669,B103&lt;3.15,A103&lt;7.05,D103&gt;=1.55,B103&gt;=2.65,F103&gt;=1.5),5.4,IF(AND(H103&lt;9.002,G103&lt;0.312,D103&gt;=1.8,G103&gt;=0.098,G103&lt;0.433,G103&lt;0.669,B103&lt;3.15,A103&lt;7.05,D103&gt;=1.55,B103&gt;=2.65,F103&gt;=1.5),5.1,IF(AND(H103&gt;=9.002,G103&lt;0.312,D103&gt;=1.8,G103&gt;=0.098,G103&lt;0.433,G103&lt;0.669,B103&lt;3.15,A103&lt;7.05,D103&gt;=1.55,B103&gt;=2.65,F103&gt;=1.5),5.26,"shouldnthappen")))))))))))))))))))))))))))))))))</f>
        <v>5.9</v>
      </c>
      <c r="AJ103" s="1" t="n">
        <f aca="false">IF(AND(A103&gt;=5.25,D103&gt;=0.35,D103&lt;0.8),1.433,IF(AND(F103&gt;=2.5,H103&lt;6.927,D103&gt;=0.8),5.1,IF(AND(H103&lt;5.85,B103&lt;3.65,D103&lt;0.35,D103&lt;0.8),1,IF(AND(A103&lt;5.55,B103&gt;=3.65,D103&lt;0.35,D103&lt;0.8),1.5,IF(AND(A103&gt;=5.55,B103&gt;=3.65,D103&lt;0.35,D103&lt;0.8),1.7,IF(AND(H103&lt;7.949,A103&lt;5.25,D103&gt;=0.35,D103&lt;0.8),1.9,IF(AND(H103&gt;=7.949,A103&lt;5.25,D103&gt;=0.35,D103&lt;0.8),1.54,IF(AND(A103&lt;5.55,F103&lt;2.5,H103&lt;6.927,D103&gt;=0.8),3.98,IF(AND(A103&gt;=5.55,F103&lt;2.5,H103&lt;6.927,D103&gt;=0.8),4.1,IF(AND(A103&gt;=7.25,D103&gt;=1.55,H103&gt;=6.927,D103&gt;=0.8),6.65,IF(AND(A103&lt;5.75,D103&lt;1.2,D103&lt;1.55,H103&gt;=6.927,D103&gt;=0.8),3.62,IF(AND(A103&gt;=5.75,D103&lt;1.2,D103&lt;1.55,H103&gt;=6.927,D103&gt;=0.8),4.1,IF(AND(G103&lt;0.175,A103&lt;4.8,H103&gt;=5.85,B103&lt;3.65,D103&lt;0.35,D103&lt;0.8),1.5,IF(AND(G103&gt;=0.175,A103&lt;4.8,H103&gt;=5.85,B103&lt;3.65,D103&lt;0.35,D103&lt;0.8),1.3,IF(AND(A103&gt;=5.05,A103&gt;=4.8,H103&gt;=5.85,B103&lt;3.65,D103&lt;0.35,D103&lt;0.8),1.5,IF(AND(G103&gt;=0.735,A103&lt;6.25,D103&gt;=1.2,D103&lt;1.55,H103&gt;=6.927,D103&gt;=0.8),4,IF(AND(H103&lt;10.464,A103&lt;6.2,A103&lt;7.25,D103&gt;=1.55,H103&gt;=6.927,D103&gt;=0.8),5.1,IF(AND(H103&gt;=10.464,A103&lt;6.2,A103&lt;7.25,D103&gt;=1.55,H103&gt;=6.927,D103&gt;=0.8),4.9,IF(AND(G103&lt;0.418,A103&lt;5.05,A103&gt;=4.8,H103&gt;=5.85,B103&lt;3.65,D103&lt;0.35,D103&lt;0.8),1.48,IF(AND(G103&gt;=0.418,A103&lt;5.05,A103&gt;=4.8,H103&gt;=5.85,B103&lt;3.65,D103&lt;0.35,D103&lt;0.8),1.3,IF(AND(B103&lt;2.75,G103&lt;0.735,A103&lt;6.25,D103&gt;=1.2,D103&lt;1.55,H103&gt;=6.927,D103&gt;=0.8),4.35,IF(AND(H103&lt;15.422,D103&lt;1.45,A103&gt;=6.25,D103&gt;=1.2,D103&lt;1.55,H103&gt;=6.927,D103&gt;=0.8),4.375,IF(AND(H103&gt;=15.422,D103&lt;1.45,A103&gt;=6.25,D103&gt;=1.2,D103&lt;1.55,H103&gt;=6.927,D103&gt;=0.8),4.7,IF(AND(A103&lt;6.4,D103&gt;=1.45,A103&gt;=6.25,D103&gt;=1.2,D103&lt;1.55,H103&gt;=6.927,D103&gt;=0.8),5.1,IF(AND(G103&gt;=0.576,D103&lt;2.15,A103&gt;=6.2,A103&lt;7.25,D103&gt;=1.55,H103&gt;=6.927,D103&gt;=0.8),5.1,IF(AND(G103&lt;0.537,D103&gt;=2.15,A103&gt;=6.2,A103&lt;7.25,D103&gt;=1.55,H103&gt;=6.927,D103&gt;=0.8),5.533,IF(AND(G103&gt;=0.537,D103&gt;=2.15,A103&gt;=6.2,A103&lt;7.25,D103&gt;=1.55,H103&gt;=6.927,D103&gt;=0.8),5.9,IF(AND(D103&lt;1.45,B103&gt;=2.75,G103&lt;0.735,A103&lt;6.25,D103&gt;=1.2,D103&lt;1.55,H103&gt;=6.927,D103&gt;=0.8),4.6,IF(AND(D103&gt;=1.45,B103&gt;=2.75,G103&lt;0.735,A103&lt;6.25,D103&gt;=1.2,D103&lt;1.55,H103&gt;=6.927,D103&gt;=0.8),4.5,IF(AND(H103&lt;12.582,A103&gt;=6.4,D103&gt;=1.45,A103&gt;=6.25,D103&gt;=1.2,D103&lt;1.55,H103&gt;=6.927,D103&gt;=0.8),4.66,IF(AND(H103&gt;=12.582,A103&gt;=6.4,D103&gt;=1.45,A103&gt;=6.25,D103&gt;=1.2,D103&lt;1.55,H103&gt;=6.927,D103&gt;=0.8),4.9,IF(AND(B103&lt;2.75,G103&lt;0.576,D103&lt;2.15,A103&gt;=6.2,A103&lt;7.25,D103&gt;=1.55,H103&gt;=6.927,D103&gt;=0.8),5.3,IF(AND(G103&gt;=0.395,B103&gt;=2.75,G103&lt;0.576,D103&lt;2.15,A103&gt;=6.2,A103&lt;7.25,D103&gt;=1.55,H103&gt;=6.927,D103&gt;=0.8),5.6,IF(AND(D103&gt;=1.9,G103&lt;0.395,B103&gt;=2.75,G103&lt;0.576,D103&lt;2.15,A103&gt;=6.2,A103&lt;7.25,D103&gt;=1.55,H103&gt;=6.927,D103&gt;=0.8),5.333,IF(AND(B103&lt;2.95,D103&lt;1.9,G103&lt;0.395,B103&gt;=2.75,G103&lt;0.576,D103&lt;2.15,A103&gt;=6.2,A103&lt;7.25,D103&gt;=1.55,H103&gt;=6.927,D103&gt;=0.8),5.6,IF(AND(B103&gt;=2.95,D103&lt;1.9,G103&lt;0.395,B103&gt;=2.75,G103&lt;0.576,D103&lt;2.15,A103&gt;=6.2,A103&lt;7.25,D103&gt;=1.55,H103&gt;=6.927,D103&gt;=0.8),5.5,"shouldnthappen"))))))))))))))))))))))))))))))))))))</f>
        <v>5.9</v>
      </c>
      <c r="AK103" s="1" t="n">
        <f aca="false">IF(AND(H103&lt;5.85,B103&lt;3.65,F103&lt;1.5),1,IF(AND(B103&gt;=3.95,B103&gt;=3.65,F103&lt;1.5),1.433,IF(AND(A103&lt;5.15,F103&lt;2.5,F103&gt;=1.5),3.075,IF(AND(D103&gt;=0.35,H103&gt;=5.85,B103&lt;3.65,F103&lt;1.5),1.5,IF(AND(G103&lt;0.168,B103&lt;3.95,B103&gt;=3.65,F103&lt;1.5),1.7,IF(AND(H103&lt;5.767,A103&lt;7.25,F103&gt;=2.5,F103&gt;=1.5),4.5,IF(AND(D103&lt;1.9,A103&gt;=7.25,F103&gt;=2.5,F103&gt;=1.5),6.3,IF(AND(D103&gt;=1.9,A103&gt;=7.25,F103&gt;=2.5,F103&gt;=1.5),6.575,IF(AND(B103&lt;3.75,G103&gt;=0.168,B103&lt;3.95,B103&gt;=3.65,F103&lt;1.5),1.5,IF(AND(B103&gt;=3.75,G103&gt;=0.168,B103&lt;3.95,B103&gt;=3.65,F103&lt;1.5),1.6,IF(AND(D103&gt;=1.35,A103&lt;6.15,A103&gt;=5.15,F103&lt;2.5,F103&gt;=1.5),4.42,IF(AND(D103&lt;1.4,A103&gt;=6.15,A103&gt;=5.15,F103&lt;2.5,F103&gt;=1.5),4.5,IF(AND(D103&gt;=1.4,A103&gt;=6.15,A103&gt;=5.15,F103&lt;2.5,F103&gt;=1.5),4.675,IF(AND(D103&lt;0.15,H103&lt;11.218,D103&lt;0.35,H103&gt;=5.85,B103&lt;3.65,F103&lt;1.5),1.5,IF(AND(D103&lt;0.15,H103&gt;=11.218,D103&lt;0.35,H103&gt;=5.85,B103&lt;3.65,F103&lt;1.5),1.1,IF(AND(B103&lt;2.7,D103&lt;1.35,A103&lt;6.15,A103&gt;=5.15,F103&lt;2.5,F103&gt;=1.5),3.82,IF(AND(A103&lt;6.15,G103&gt;=0.755,H103&gt;=5.767,A103&lt;7.25,F103&gt;=2.5,F103&gt;=1.5),4.98,IF(AND(A103&gt;=6.15,G103&gt;=0.755,H103&gt;=5.767,A103&lt;7.25,F103&gt;=2.5,F103&gt;=1.5),5.3,IF(AND(B103&lt;3.4,D103&gt;=0.15,H103&lt;11.218,D103&lt;0.35,H103&gt;=5.85,B103&lt;3.65,F103&lt;1.5),1.4,IF(AND(B103&gt;=3.4,D103&gt;=0.15,H103&lt;11.218,D103&lt;0.35,H103&gt;=5.85,B103&lt;3.65,F103&lt;1.5),1.3,IF(AND(H103&lt;11.731,D103&gt;=0.15,H103&gt;=11.218,D103&lt;0.35,H103&gt;=5.85,B103&lt;3.65,F103&lt;1.5),1.2,IF(AND(H103&lt;9.053,B103&gt;=2.7,D103&lt;1.35,A103&lt;6.15,A103&gt;=5.15,F103&lt;2.5,F103&gt;=1.5),3.85,IF(AND(D103&gt;=2.1,B103&lt;2.85,G103&lt;0.755,H103&gt;=5.767,A103&lt;7.25,F103&gt;=2.5,F103&gt;=1.5),5.6,IF(AND(D103&gt;=2.45,B103&gt;=2.85,G103&lt;0.755,H103&gt;=5.767,A103&lt;7.25,F103&gt;=2.5,F103&gt;=1.5),5.8,IF(AND(B103&gt;=3.45,H103&gt;=11.731,D103&gt;=0.15,H103&gt;=11.218,D103&lt;0.35,H103&gt;=5.85,B103&lt;3.65,F103&lt;1.5),1.3,IF(AND(A103&lt;5.9,H103&gt;=9.053,B103&gt;=2.7,D103&lt;1.35,A103&lt;6.15,A103&gt;=5.15,F103&lt;2.5,F103&gt;=1.5),4.3,IF(AND(A103&gt;=5.9,H103&gt;=9.053,B103&gt;=2.7,D103&lt;1.35,A103&lt;6.15,A103&gt;=5.15,F103&lt;2.5,F103&gt;=1.5),4,IF(AND(G103&gt;=0.519,D103&lt;2.1,B103&lt;2.85,G103&lt;0.755,H103&gt;=5.767,A103&lt;7.25,F103&gt;=2.5,F103&gt;=1.5),4.9,IF(AND(A103&gt;=7.05,D103&lt;2.45,B103&gt;=2.85,G103&lt;0.755,H103&gt;=5.767,A103&lt;7.25,F103&gt;=2.5,F103&gt;=1.5),5.8,IF(AND(H103&lt;14.396,B103&lt;3.45,H103&gt;=11.731,D103&gt;=0.15,H103&gt;=11.218,D103&lt;0.35,H103&gt;=5.85,B103&lt;3.65,F103&lt;1.5),1.44,IF(AND(H103&gt;=14.396,B103&lt;3.45,H103&gt;=11.731,D103&gt;=0.15,H103&gt;=11.218,D103&lt;0.35,H103&gt;=5.85,B103&lt;3.65,F103&lt;1.5),1.3,IF(AND(G103&lt;0.282,G103&lt;0.519,D103&lt;2.1,B103&lt;2.85,G103&lt;0.755,H103&gt;=5.767,A103&lt;7.25,F103&gt;=2.5,F103&gt;=1.5),5.1,IF(AND(G103&gt;=0.282,G103&lt;0.519,D103&lt;2.1,B103&lt;2.85,G103&lt;0.755,H103&gt;=5.767,A103&lt;7.25,F103&gt;=2.5,F103&gt;=1.5),5.3,IF(AND(A103&lt;6.4,D103&lt;1.9,A103&lt;7.05,D103&lt;2.45,B103&gt;=2.85,G103&lt;0.755,H103&gt;=5.767,A103&lt;7.25,F103&gt;=2.5,F103&gt;=1.5),5.6,IF(AND(A103&gt;=6.4,D103&lt;1.9,A103&lt;7.05,D103&lt;2.45,B103&gt;=2.85,G103&lt;0.755,H103&gt;=5.767,A103&lt;7.25,F103&gt;=2.5,F103&gt;=1.5),5.5,IF(AND(H103&lt;8.884,D103&gt;=1.9,A103&lt;7.05,D103&lt;2.45,B103&gt;=2.85,G103&lt;0.755,H103&gt;=5.767,A103&lt;7.25,F103&gt;=2.5,F103&gt;=1.5),5.3,IF(AND(H103&gt;=8.884,D103&gt;=1.9,A103&lt;7.05,D103&lt;2.45,B103&gt;=2.85,G103&lt;0.755,H103&gt;=5.767,A103&lt;7.25,F103&gt;=2.5,F103&gt;=1.5),5.52,"shouldnthappen")))))))))))))))))))))))))))))))))))))</f>
        <v>5.8</v>
      </c>
      <c r="AL103" s="1" t="n">
        <f aca="false">IF(AND(H103&lt;5.85,A103&lt;5.05,D103&lt;0.8),1,IF(AND(B103&lt;3.35,A103&gt;=5.05,D103&lt;0.8),1.7,IF(AND(D103&gt;=2.45,F103&gt;=2.5,D103&gt;=0.8),6.05,IF(AND(H103&gt;=11.218,H103&gt;=5.85,A103&lt;5.05,D103&lt;0.8),1.28,IF(AND(G103&gt;=0.948,B103&gt;=3.35,A103&gt;=5.05,D103&lt;0.8),1.7,IF(AND(G103&gt;=0.423,H103&lt;11.218,H103&gt;=5.85,A103&lt;5.05,D103&lt;0.8),1.3,IF(AND(B103&lt;3.6,G103&lt;0.948,B103&gt;=3.35,A103&gt;=5.05,D103&lt;0.8),1.4,IF(AND(H103&lt;10.258,D103&lt;1.15,A103&lt;5.9,F103&lt;2.5,D103&gt;=0.8),3.36,IF(AND(H103&gt;=10.258,D103&lt;1.15,A103&lt;5.9,F103&lt;2.5,D103&gt;=0.8),3.9,IF(AND(A103&lt;5.3,D103&gt;=1.15,A103&lt;5.9,F103&lt;2.5,D103&gt;=0.8),3.9,IF(AND(D103&lt;1.55,B103&lt;2.75,A103&gt;=5.9,F103&lt;2.5,D103&gt;=0.8),4.64,IF(AND(D103&gt;=1.55,B103&lt;2.75,A103&gt;=5.9,F103&lt;2.5,D103&gt;=0.8),5.1,IF(AND(D103&gt;=1.6,B103&gt;=2.75,A103&gt;=5.9,F103&lt;2.5,D103&gt;=0.8),5,IF(AND(H103&lt;5.767,H103&lt;8.598,D103&lt;2.45,F103&gt;=2.5,D103&gt;=0.8),4.5,IF(AND(A103&lt;6.25,H103&gt;=8.598,D103&lt;2.45,F103&gt;=2.5,D103&gt;=0.8),5.02,IF(AND(B103&lt;3.55,G103&lt;0.423,H103&lt;11.218,H103&gt;=5.85,A103&lt;5.05,D103&lt;0.8),1.525,IF(AND(B103&gt;=3.55,G103&lt;0.423,H103&lt;11.218,H103&gt;=5.85,A103&lt;5.05,D103&lt;0.8),1.4,IF(AND(H103&gt;=13.932,B103&gt;=3.6,G103&lt;0.948,B103&gt;=3.35,A103&gt;=5.05,D103&lt;0.8),1.65,IF(AND(G103&gt;=0.652,A103&gt;=5.3,D103&gt;=1.15,A103&lt;5.9,F103&lt;2.5,D103&gt;=0.8),3.8,IF(AND(D103&lt;1.35,D103&lt;1.6,B103&gt;=2.75,A103&gt;=5.9,F103&lt;2.5,D103&gt;=0.8),4.42,IF(AND(H103&lt;6.656,H103&gt;=5.767,H103&lt;8.598,D103&lt;2.45,F103&gt;=2.5,D103&gt;=0.8),5.033,IF(AND(H103&gt;=6.656,H103&gt;=5.767,H103&lt;8.598,D103&lt;2.45,F103&gt;=2.5,D103&gt;=0.8),5.1,IF(AND(G103&gt;=0.885,A103&gt;=6.25,H103&gt;=8.598,D103&lt;2.45,F103&gt;=2.5,D103&gt;=0.8),5.2,IF(AND(H103&lt;6.926,H103&lt;13.932,B103&gt;=3.6,G103&lt;0.948,B103&gt;=3.35,A103&gt;=5.05,D103&lt;0.8),1.433,IF(AND(H103&gt;=6.926,H103&lt;13.932,B103&gt;=3.6,G103&lt;0.948,B103&gt;=3.35,A103&gt;=5.05,D103&lt;0.8),1.5,IF(AND(A103&lt;5.65,G103&lt;0.652,A103&gt;=5.3,D103&gt;=1.15,A103&lt;5.9,F103&lt;2.5,D103&gt;=0.8),4.36,IF(AND(A103&gt;=5.65,G103&lt;0.652,A103&gt;=5.3,D103&gt;=1.15,A103&lt;5.9,F103&lt;2.5,D103&gt;=0.8),4.2,IF(AND(H103&gt;=13.561,D103&gt;=1.35,D103&lt;1.6,B103&gt;=2.75,A103&gt;=5.9,F103&lt;2.5,D103&gt;=0.8),4.767,IF(AND(H103&lt;9.091,G103&lt;0.885,A103&gt;=6.25,H103&gt;=8.598,D103&lt;2.45,F103&gt;=2.5,D103&gt;=0.8),6.3,IF(AND(H103&gt;=12.206,H103&lt;13.561,D103&gt;=1.35,D103&lt;1.6,B103&gt;=2.75,A103&gt;=5.9,F103&lt;2.5,D103&gt;=0.8),4.4,IF(AND(D103&gt;=2.25,H103&gt;=9.091,G103&lt;0.885,A103&gt;=6.25,H103&gt;=8.598,D103&lt;2.45,F103&gt;=2.5,D103&gt;=0.8),5.9,IF(AND(B103&lt;3.05,H103&lt;12.206,H103&lt;13.561,D103&gt;=1.35,D103&lt;1.6,B103&gt;=2.75,A103&gt;=5.9,F103&lt;2.5,D103&gt;=0.8),4.6,IF(AND(B103&gt;=3.05,H103&lt;12.206,H103&lt;13.561,D103&gt;=1.35,D103&lt;1.6,B103&gt;=2.75,A103&gt;=5.9,F103&lt;2.5,D103&gt;=0.8),4.7,IF(AND(G103&gt;=0.596,D103&lt;2.25,H103&gt;=9.091,G103&lt;0.885,A103&gt;=6.25,H103&gt;=8.598,D103&lt;2.45,F103&gt;=2.5,D103&gt;=0.8),5.1,IF(AND(G103&gt;=0.379,G103&lt;0.596,D103&lt;2.25,H103&gt;=9.091,G103&lt;0.885,A103&gt;=6.25,H103&gt;=8.598,D103&lt;2.45,F103&gt;=2.5,D103&gt;=0.8),5.767,IF(AND(D103&lt;2.15,G103&lt;0.379,G103&lt;0.596,D103&lt;2.25,H103&gt;=9.091,G103&lt;0.885,A103&gt;=6.25,H103&gt;=8.598,D103&lt;2.45,F103&gt;=2.5,D103&gt;=0.8),5.4,IF(AND(D103&gt;=2.15,G103&lt;0.379,G103&lt;0.596,D103&lt;2.25,H103&gt;=9.091,G103&lt;0.885,A103&gt;=6.25,H103&gt;=8.598,D103&lt;2.45,F103&gt;=2.5,D103&gt;=0.8),5.6,"shouldnthappen")))))))))))))))))))))))))))))))))))))</f>
        <v>6.05</v>
      </c>
      <c r="AM103" s="1" t="n">
        <f aca="false">IF(AND(H103&lt;5.245,D103&lt;0.8),1,IF(AND(A103&lt;4.5,H103&gt;=5.245,D103&lt;0.8),1.35,IF(AND(D103&gt;=0.5,A103&gt;=4.5,H103&gt;=5.245,D103&lt;0.8),1.6,IF(AND(H103&lt;7.25,B103&lt;2.6,A103&lt;6.15,D103&gt;=0.8),4.375,IF(AND(H103&gt;=7.25,B103&lt;2.6,A103&lt;6.15,D103&gt;=0.8),3.075,IF(AND(H103&lt;13.935,A103&gt;=7.05,A103&gt;=6.15,D103&gt;=0.8),6.067,IF(AND(H103&gt;=13.935,A103&gt;=7.05,A103&gt;=6.15,D103&gt;=0.8),6.525,IF(AND(G103&gt;=0.948,D103&lt;0.5,A103&gt;=4.5,H103&gt;=5.245,D103&lt;0.8),1.7,IF(AND(G103&lt;0.568,D103&gt;=1.55,B103&gt;=2.6,A103&lt;6.15,D103&gt;=0.8),5.1,IF(AND(G103&gt;=0.568,D103&gt;=1.55,B103&gt;=2.6,A103&lt;6.15,D103&gt;=0.8),5,IF(AND(A103&gt;=6.6,B103&gt;=3.15,A103&lt;7.05,A103&gt;=6.15,D103&gt;=0.8),5.78,IF(AND(G103&lt;0.165,G103&lt;0.273,D103&lt;1.55,B103&gt;=2.6,A103&lt;6.15,D103&gt;=0.8),4.1,IF(AND(G103&gt;=0.165,G103&lt;0.273,D103&lt;1.55,B103&gt;=2.6,A103&lt;6.15,D103&gt;=0.8),4.5,IF(AND(D103&lt;1.35,G103&gt;=0.273,D103&lt;1.55,B103&gt;=2.6,A103&lt;6.15,D103&gt;=0.8),4.08,IF(AND(D103&gt;=1.35,G103&gt;=0.273,D103&lt;1.55,B103&gt;=2.6,A103&lt;6.15,D103&gt;=0.8),4.4,IF(AND(D103&lt;1.45,F103&lt;2.5,B103&lt;3.15,A103&lt;7.05,A103&gt;=6.15,D103&gt;=0.8),4.38,IF(AND(D103&gt;=1.45,F103&lt;2.5,B103&lt;3.15,A103&lt;7.05,A103&gt;=6.15,D103&gt;=0.8),4.75,IF(AND(D103&gt;=2.25,F103&gt;=2.5,B103&lt;3.15,A103&lt;7.05,A103&gt;=6.15,D103&gt;=0.8),5.16,IF(AND(H103&lt;11.488,A103&lt;6.6,B103&gt;=3.15,A103&lt;7.05,A103&gt;=6.15,D103&gt;=0.8),6,IF(AND(H103&gt;=14.396,D103&lt;0.25,G103&lt;0.948,D103&lt;0.5,A103&gt;=4.5,H103&gt;=5.245,D103&lt;0.8),1.3,IF(AND(A103&gt;=5.55,D103&gt;=0.25,G103&lt;0.948,D103&lt;0.5,A103&gt;=4.5,H103&gt;=5.245,D103&lt;0.8),1.7,IF(AND(D103&lt;1.85,D103&lt;2.25,F103&gt;=2.5,B103&lt;3.15,A103&lt;7.05,A103&gt;=6.15,D103&gt;=0.8),5.6,IF(AND(G103&lt;0.669,H103&gt;=11.488,A103&lt;6.6,B103&gt;=3.15,A103&lt;7.05,A103&gt;=6.15,D103&gt;=0.8),4.7,IF(AND(G103&gt;=0.669,H103&gt;=11.488,A103&lt;6.6,B103&gt;=3.15,A103&lt;7.05,A103&gt;=6.15,D103&gt;=0.8),5.22,IF(AND(H103&lt;6.543,H103&lt;14.396,D103&lt;0.25,G103&lt;0.948,D103&lt;0.5,A103&gt;=4.5,H103&gt;=5.245,D103&lt;0.8),1.4,IF(AND(A103&lt;4.95,A103&lt;5.55,D103&gt;=0.25,G103&lt;0.948,D103&lt;0.5,A103&gt;=4.5,H103&gt;=5.245,D103&lt;0.8),1.4,IF(AND(A103&gt;=4.95,A103&lt;5.55,D103&gt;=0.25,G103&lt;0.948,D103&lt;0.5,A103&gt;=4.5,H103&gt;=5.245,D103&lt;0.8),1.48,IF(AND(H103&lt;10.667,D103&gt;=1.85,D103&lt;2.25,F103&gt;=2.5,B103&lt;3.15,A103&lt;7.05,A103&gt;=6.15,D103&gt;=0.8),5.25,IF(AND(H103&gt;=10.667,D103&gt;=1.85,D103&lt;2.25,F103&gt;=2.5,B103&lt;3.15,A103&lt;7.05,A103&gt;=6.15,D103&gt;=0.8),5.55,IF(AND(G103&lt;0.063,H103&gt;=6.543,H103&lt;14.396,D103&lt;0.25,G103&lt;0.948,D103&lt;0.5,A103&gt;=4.5,H103&gt;=5.245,D103&lt;0.8),1.4,IF(AND(H103&lt;9.212,G103&gt;=0.063,H103&gt;=6.543,H103&lt;14.396,D103&lt;0.25,G103&lt;0.948,D103&lt;0.5,A103&gt;=4.5,H103&gt;=5.245,D103&lt;0.8),1.475,IF(AND(H103&gt;=9.212,G103&gt;=0.063,H103&gt;=6.543,H103&lt;14.396,D103&lt;0.25,G103&lt;0.948,D103&lt;0.5,A103&gt;=4.5,H103&gt;=5.245,D103&lt;0.8),1.5,"shouldnthappen"))))))))))))))))))))))))))))))))</f>
        <v>6</v>
      </c>
      <c r="AN103" s="1" t="n">
        <f aca="false">IF(AND(D103&lt;0.7,A103&gt;=5.55),1.633,IF(AND(G103&lt;0.38,B103&lt;2.8,A103&lt;5.55),4.3,IF(AND(G103&gt;=0.38,B103&lt;2.8,A103&lt;5.55),3.325,IF(AND(D103&gt;=0.35,B103&gt;=2.8,A103&lt;5.55),1.6,IF(AND(B103&gt;=3.4,A103&lt;4.8,D103&lt;0.35,B103&gt;=2.8,A103&lt;5.55),1,IF(AND(H103&gt;=11.789,A103&lt;5.9,D103&lt;1.55,D103&gt;=0.7,A103&gt;=5.55),4.325,IF(AND(F103&gt;=2.5,A103&gt;=5.9,D103&lt;1.55,D103&gt;=0.7,A103&gt;=5.55),5.05,IF(AND(D103&lt;1.9,A103&gt;=7.25,D103&gt;=1.55,D103&gt;=0.7,A103&gt;=5.55),6.3,IF(AND(D103&gt;=1.9,A103&gt;=7.25,D103&gt;=1.55,D103&gt;=0.7,A103&gt;=5.55),6.4,IF(AND(A103&lt;4.35,B103&lt;3.4,A103&lt;4.8,D103&lt;0.35,B103&gt;=2.8,A103&lt;5.55),1.1,IF(AND(G103&gt;=0.934,B103&lt;3.45,A103&gt;=4.8,D103&lt;0.35,B103&gt;=2.8,A103&lt;5.55),1.7,IF(AND(H103&gt;=14.877,B103&gt;=3.45,A103&gt;=4.8,D103&lt;0.35,B103&gt;=2.8,A103&lt;5.55),1.3,IF(AND(B103&lt;2.6,H103&lt;11.789,A103&lt;5.9,D103&lt;1.55,D103&gt;=0.7,A103&gt;=5.55),3.9,IF(AND(B103&gt;=2.6,H103&lt;11.789,A103&lt;5.9,D103&lt;1.55,D103&gt;=0.7,A103&gt;=5.55),4.26,IF(AND(A103&lt;6.6,F103&lt;2.5,A103&gt;=5.9,D103&lt;1.55,D103&gt;=0.7,A103&gt;=5.55),4.625,IF(AND(A103&gt;=6.6,F103&lt;2.5,A103&gt;=5.9,D103&lt;1.55,D103&gt;=0.7,A103&gt;=5.55),4.475,IF(AND(B103&lt;2.6,D103&lt;2.05,A103&lt;7.25,D103&gt;=1.55,D103&gt;=0.7,A103&gt;=5.55),5.8,IF(AND(G103&gt;=0.743,D103&gt;=2.05,A103&lt;7.25,D103&gt;=1.55,D103&gt;=0.7,A103&gt;=5.55),5.1,IF(AND(G103&lt;0.422,A103&gt;=4.35,B103&lt;3.4,A103&lt;4.8,D103&lt;0.35,B103&gt;=2.8,A103&lt;5.55),1.367,IF(AND(G103&gt;=0.422,A103&gt;=4.35,B103&lt;3.4,A103&lt;4.8,D103&lt;0.35,B103&gt;=2.8,A103&lt;5.55),1.3,IF(AND(A103&lt;5.05,G103&lt;0.934,B103&lt;3.45,A103&gt;=4.8,D103&lt;0.35,B103&gt;=2.8,A103&lt;5.55),1.525,IF(AND(A103&gt;=5.05,G103&lt;0.934,B103&lt;3.45,A103&gt;=4.8,D103&lt;0.35,B103&gt;=2.8,A103&lt;5.55),1.5,IF(AND(G103&gt;=0.585,H103&lt;14.877,B103&gt;=3.45,A103&gt;=4.8,D103&lt;0.35,B103&gt;=2.8,A103&lt;5.55),1.54,IF(AND(G103&gt;=0.537,G103&lt;0.743,D103&gt;=2.05,A103&lt;7.25,D103&gt;=1.55,D103&gt;=0.7,A103&gt;=5.55),5.833,IF(AND(D103&gt;=0.25,G103&lt;0.585,H103&lt;14.877,B103&gt;=3.45,A103&gt;=4.8,D103&lt;0.35,B103&gt;=2.8,A103&lt;5.55),1.367,IF(AND(D103&lt;1.75,H103&lt;13.795,B103&gt;=2.6,D103&lt;2.05,A103&lt;7.25,D103&gt;=1.55,D103&gt;=0.7,A103&gt;=5.55),5.45,IF(AND(B103&lt;2.85,H103&gt;=13.795,B103&gt;=2.6,D103&lt;2.05,A103&lt;7.25,D103&gt;=1.55,D103&gt;=0.7,A103&gt;=5.55),5.1,IF(AND(B103&gt;=2.85,H103&gt;=13.795,B103&gt;=2.6,D103&lt;2.05,A103&lt;7.25,D103&gt;=1.55,D103&gt;=0.7,A103&gt;=5.55),4.82,IF(AND(G103&lt;0.353,G103&lt;0.537,G103&lt;0.743,D103&gt;=2.05,A103&lt;7.25,D103&gt;=1.55,D103&gt;=0.7,A103&gt;=5.55),5.425,IF(AND(G103&gt;=0.353,G103&lt;0.537,G103&lt;0.743,D103&gt;=2.05,A103&lt;7.25,D103&gt;=1.55,D103&gt;=0.7,A103&gt;=5.55),5.62,IF(AND(G103&lt;0.311,D103&lt;0.25,G103&lt;0.585,H103&lt;14.877,B103&gt;=3.45,A103&gt;=4.8,D103&lt;0.35,B103&gt;=2.8,A103&lt;5.55),1.5,IF(AND(G103&gt;=0.311,D103&lt;0.25,G103&lt;0.585,H103&lt;14.877,B103&gt;=3.45,A103&gt;=4.8,D103&lt;0.35,B103&gt;=2.8,A103&lt;5.55),1.4,IF(AND(B103&gt;=3.1,D103&gt;=1.75,H103&lt;13.795,B103&gt;=2.6,D103&lt;2.05,A103&lt;7.25,D103&gt;=1.55,D103&gt;=0.7,A103&gt;=5.55),5.1,IF(AND(B103&lt;2.85,B103&lt;3.1,D103&gt;=1.75,H103&lt;13.795,B103&gt;=2.6,D103&lt;2.05,A103&lt;7.25,D103&gt;=1.55,D103&gt;=0.7,A103&gt;=5.55),5.2,IF(AND(B103&gt;=2.85,B103&lt;3.1,D103&gt;=1.75,H103&lt;13.795,B103&gt;=2.6,D103&lt;2.05,A103&lt;7.25,D103&gt;=1.55,D103&gt;=0.7,A103&gt;=5.55),5.2,"shouldnthappen")))))))))))))))))))))))))))))))))))</f>
        <v>5.833</v>
      </c>
      <c r="AO103" s="1" t="n">
        <f aca="false">IF(AND(H103&gt;=14.529,G103&lt;0.633,D103&lt;0.8),1.3,IF(AND(A103&lt;5.05,G103&gt;=0.633,D103&lt;0.8),1.35,IF(AND(H103&gt;=14.379,H103&lt;14.529,G103&lt;0.633,D103&lt;0.8),1.7,IF(AND(B103&lt;3.35,A103&gt;=5.05,G103&gt;=0.633,D103&lt;0.8),1.7,IF(AND(D103&gt;=1.45,A103&lt;5.95,F103&lt;2.5,D103&gt;=0.8),4.5,IF(AND(D103&lt;1.35,A103&gt;=5.95,F103&lt;2.5,D103&gt;=0.8),4,IF(AND(D103&lt;1.85,G103&gt;=0.845,F103&gt;=2.5,D103&gt;=0.8),4.8,IF(AND(B103&gt;=4.3,H103&lt;14.379,H103&lt;14.529,G103&lt;0.633,D103&lt;0.8),1.5,IF(AND(A103&lt;5.25,B103&gt;=3.35,A103&gt;=5.05,G103&gt;=0.633,D103&lt;0.8),1.55,IF(AND(A103&gt;=5.25,B103&gt;=3.35,A103&gt;=5.05,G103&gt;=0.633,D103&lt;0.8),1.633,IF(AND(A103&lt;5.05,D103&lt;1.45,A103&lt;5.95,F103&lt;2.5,D103&gt;=0.8),3.3,IF(AND(G103&lt;0.293,D103&gt;=1.35,A103&gt;=5.95,F103&lt;2.5,D103&gt;=0.8),5,IF(AND(A103&gt;=6.6,D103&lt;2.05,G103&lt;0.845,F103&gt;=2.5,D103&gt;=0.8),5.8,IF(AND(B103&lt;3.05,D103&gt;=2.05,G103&lt;0.845,F103&gt;=2.5,D103&gt;=0.8),6.15,IF(AND(B103&lt;2.9,D103&gt;=1.85,G103&gt;=0.845,F103&gt;=2.5,D103&gt;=0.8),5.1,IF(AND(B103&gt;=2.9,D103&gt;=1.85,G103&gt;=0.845,F103&gt;=2.5,D103&gt;=0.8),5.2,IF(AND(B103&gt;=3.8,B103&lt;4.3,H103&lt;14.379,H103&lt;14.529,G103&lt;0.633,D103&lt;0.8),1.333,IF(AND(A103&lt;6.25,G103&gt;=0.293,D103&gt;=1.35,A103&gt;=5.95,F103&lt;2.5,D103&gt;=0.8),4.6,IF(AND(H103&lt;10.351,A103&lt;6.6,D103&lt;2.05,G103&lt;0.845,F103&gt;=2.5,D103&gt;=0.8),5.4,IF(AND(G103&gt;=0.364,B103&gt;=3.05,D103&gt;=2.05,G103&lt;0.845,F103&gt;=2.5,D103&gt;=0.8),5.66,IF(AND(G103&gt;=0.447,B103&lt;3.8,B103&lt;4.3,H103&lt;14.379,H103&lt;14.529,G103&lt;0.633,D103&lt;0.8),1.3,IF(AND(H103&lt;6.247,A103&lt;5.65,A103&gt;=5.05,D103&lt;1.45,A103&lt;5.95,F103&lt;2.5,D103&gt;=0.8),4.033,IF(AND(D103&lt;1.25,A103&gt;=5.65,A103&gt;=5.05,D103&lt;1.45,A103&lt;5.95,F103&lt;2.5,D103&gt;=0.8),3.88,IF(AND(D103&gt;=1.25,A103&gt;=5.65,A103&gt;=5.05,D103&lt;1.45,A103&lt;5.95,F103&lt;2.5,D103&gt;=0.8),4.35,IF(AND(B103&lt;2.65,A103&gt;=6.25,G103&gt;=0.293,D103&gt;=1.35,A103&gt;=5.95,F103&lt;2.5,D103&gt;=0.8),4.9,IF(AND(B103&lt;2.75,H103&gt;=10.351,A103&lt;6.6,D103&lt;2.05,G103&lt;0.845,F103&gt;=2.5,D103&gt;=0.8),5.1,IF(AND(B103&gt;=2.75,H103&gt;=10.351,A103&lt;6.6,D103&lt;2.05,G103&lt;0.845,F103&gt;=2.5,D103&gt;=0.8),4.95,IF(AND(B103&lt;3.15,G103&lt;0.364,B103&gt;=3.05,D103&gt;=2.05,G103&lt;0.845,F103&gt;=2.5,D103&gt;=0.8),5.28,IF(AND(B103&gt;=3.15,G103&lt;0.364,B103&gt;=3.05,D103&gt;=2.05,G103&lt;0.845,F103&gt;=2.5,D103&gt;=0.8),5.5,IF(AND(H103&lt;9.212,G103&lt;0.447,B103&lt;3.8,B103&lt;4.3,H103&lt;14.379,H103&lt;14.529,G103&lt;0.633,D103&lt;0.8),1.4,IF(AND(G103&lt;0.356,H103&gt;=6.247,A103&lt;5.65,A103&gt;=5.05,D103&lt;1.45,A103&lt;5.95,F103&lt;2.5,D103&gt;=0.8),4.2,IF(AND(B103&lt;3,B103&gt;=2.65,A103&gt;=6.25,G103&gt;=0.293,D103&gt;=1.35,A103&gt;=5.95,F103&lt;2.5,D103&gt;=0.8),4.6,IF(AND(B103&gt;=3,B103&gt;=2.65,A103&gt;=6.25,G103&gt;=0.293,D103&gt;=1.35,A103&gt;=5.95,F103&lt;2.5,D103&gt;=0.8),4.7,IF(AND(A103&lt;5.05,H103&gt;=9.212,G103&lt;0.447,B103&lt;3.8,B103&lt;4.3,H103&lt;14.379,H103&lt;14.529,G103&lt;0.633,D103&lt;0.8),1.533,IF(AND(A103&gt;=5.05,H103&gt;=9.212,G103&lt;0.447,B103&lt;3.8,B103&lt;4.3,H103&lt;14.379,H103&lt;14.529,G103&lt;0.633,D103&lt;0.8),1.425,IF(AND(A103&lt;5.35,G103&gt;=0.356,H103&gt;=6.247,A103&lt;5.65,A103&gt;=5.05,D103&lt;1.45,A103&lt;5.95,F103&lt;2.5,D103&gt;=0.8),3.9,IF(AND(A103&gt;=5.35,G103&gt;=0.356,H103&gt;=6.247,A103&lt;5.65,A103&gt;=5.05,D103&lt;1.45,A103&lt;5.95,F103&lt;2.5,D103&gt;=0.8),3.72,"shouldnthappen")))))))))))))))))))))))))))))))))))))</f>
        <v>5.66</v>
      </c>
      <c r="AP103" s="1" t="n">
        <f aca="false">IF(AND(F103&gt;=1.5,A103&lt;5.55),3.84,IF(AND(G103&gt;=0.52,A103&lt;4.75,F103&lt;1.5,A103&lt;5.55),1.16,IF(AND(A103&lt;5.65,A103&lt;5.85,D103&lt;1.55,A103&gt;=5.55),4.2,IF(AND(A103&gt;=5.65,A103&lt;5.85,D103&lt;1.55,A103&gt;=5.55),3.167,IF(AND(G103&gt;=0.798,A103&gt;=5.85,D103&lt;1.55,A103&gt;=5.55),4,IF(AND(F103&lt;2.5,H103&lt;14.1,D103&gt;=1.55,A103&gt;=5.55),4.84,IF(AND(A103&lt;7.2,H103&gt;=14.1,D103&gt;=1.55,A103&gt;=5.55),5.633,IF(AND(A103&gt;=7.2,H103&gt;=14.1,D103&gt;=1.55,A103&gt;=5.55),6.6,IF(AND(G103&lt;0.161,G103&lt;0.52,A103&lt;4.75,F103&lt;1.5,A103&lt;5.55),1.5,IF(AND(D103&gt;=0.5,G103&lt;0.676,A103&gt;=4.75,F103&lt;1.5,A103&lt;5.55),1.6,IF(AND(H103&lt;11.016,G103&gt;=0.676,A103&gt;=4.75,F103&lt;1.5,A103&lt;5.55),1.75,IF(AND(G103&lt;0.209,G103&lt;0.798,A103&gt;=5.85,D103&lt;1.55,A103&gt;=5.55),4.5,IF(AND(G103&gt;=0.74,F103&gt;=2.5,H103&lt;14.1,D103&gt;=1.55,A103&gt;=5.55),6.225,IF(AND(B103&lt;2.95,G103&gt;=0.161,G103&lt;0.52,A103&lt;4.75,F103&lt;1.5,A103&lt;5.55),1.4,IF(AND(B103&gt;=2.95,G103&gt;=0.161,G103&lt;0.52,A103&lt;4.75,F103&lt;1.5,A103&lt;5.55),1.34,IF(AND(B103&lt;3.15,D103&lt;0.5,G103&lt;0.676,A103&gt;=4.75,F103&lt;1.5,A103&lt;5.55),1.52,IF(AND(D103&lt;0.25,H103&gt;=11.016,G103&gt;=0.676,A103&gt;=4.75,F103&lt;1.5,A103&lt;5.55),1.567,IF(AND(D103&gt;=0.25,H103&gt;=11.016,G103&gt;=0.676,A103&gt;=4.75,F103&lt;1.5,A103&lt;5.55),1.5,IF(AND(H103&lt;7.47,G103&gt;=0.209,G103&lt;0.798,A103&gt;=5.85,D103&lt;1.55,A103&gt;=5.55),5.05,IF(AND(B103&lt;2.85,G103&lt;0.74,F103&gt;=2.5,H103&lt;14.1,D103&gt;=1.55,A103&gt;=5.55),5.35,IF(AND(B103&lt;3.3,B103&gt;=3.15,D103&lt;0.5,G103&lt;0.676,A103&gt;=4.75,F103&lt;1.5,A103&lt;5.55),1.2,IF(AND(D103&lt;1.45,H103&gt;=7.47,G103&gt;=0.209,G103&lt;0.798,A103&gt;=5.85,D103&lt;1.55,A103&gt;=5.55),4.66,IF(AND(D103&gt;=1.45,H103&gt;=7.47,G103&gt;=0.209,G103&lt;0.798,A103&gt;=5.85,D103&lt;1.55,A103&gt;=5.55),4.64,IF(AND(A103&gt;=7.05,B103&gt;=2.85,G103&lt;0.74,F103&gt;=2.5,H103&lt;14.1,D103&gt;=1.55,A103&gt;=5.55),5.8,IF(AND(B103&gt;=3.25,A103&lt;7.05,B103&gt;=2.85,G103&lt;0.74,F103&gt;=2.5,H103&lt;14.1,D103&gt;=1.55,A103&gt;=5.55),5.7,IF(AND(H103&gt;=13.641,D103&lt;0.25,B103&gt;=3.3,B103&gt;=3.15,D103&lt;0.5,G103&lt;0.676,A103&gt;=4.75,F103&lt;1.5,A103&lt;5.55),1.3,IF(AND(D103&lt;0.35,D103&gt;=0.25,B103&gt;=3.3,B103&gt;=3.15,D103&lt;0.5,G103&lt;0.676,A103&gt;=4.75,F103&lt;1.5,A103&lt;5.55),1.367,IF(AND(D103&gt;=0.35,D103&gt;=0.25,B103&gt;=3.3,B103&gt;=3.15,D103&lt;0.5,G103&lt;0.676,A103&gt;=4.75,F103&lt;1.5,A103&lt;5.55),1.3,IF(AND(A103&lt;6.35,B103&lt;3.25,A103&lt;7.05,B103&gt;=2.85,G103&lt;0.74,F103&gt;=2.5,H103&lt;14.1,D103&gt;=1.55,A103&gt;=5.55),5.6,IF(AND(A103&gt;=6.35,B103&lt;3.25,A103&lt;7.05,B103&gt;=2.85,G103&lt;0.74,F103&gt;=2.5,H103&lt;14.1,D103&gt;=1.55,A103&gt;=5.55),5.325,IF(AND(A103&lt;5.1,H103&lt;13.641,D103&lt;0.25,B103&gt;=3.3,B103&gt;=3.15,D103&lt;0.5,G103&lt;0.676,A103&gt;=4.75,F103&lt;1.5,A103&lt;5.55),1.4,IF(AND(H103&gt;=11.031,A103&gt;=5.1,H103&lt;13.641,D103&lt;0.25,B103&gt;=3.3,B103&gt;=3.15,D103&lt;0.5,G103&lt;0.676,A103&gt;=4.75,F103&lt;1.5,A103&lt;5.55),1.4,IF(AND(A103&lt;5.45,H103&lt;11.031,A103&gt;=5.1,H103&lt;13.641,D103&lt;0.25,B103&gt;=3.3,B103&gt;=3.15,D103&lt;0.5,G103&lt;0.676,A103&gt;=4.75,F103&lt;1.5,A103&lt;5.55),1.5,IF(AND(A103&gt;=5.45,H103&lt;11.031,A103&gt;=5.1,H103&lt;13.641,D103&lt;0.25,B103&gt;=3.3,B103&gt;=3.15,D103&lt;0.5,G103&lt;0.676,A103&gt;=4.75,F103&lt;1.5,A103&lt;5.55),1.4,"shouldnthappen"))))))))))))))))))))))))))))))))))</f>
        <v>6.225</v>
      </c>
      <c r="AQ103" s="1" t="n">
        <f aca="false">IF(AND(H103&lt;6.926,D103&gt;=0.35,F103&lt;1.5),1.9,IF(AND(G103&gt;=0.869,D103&gt;=1.75,F103&gt;=1.5),5.15,IF(AND(A103&lt;4.35,A103&lt;5.05,D103&lt;0.35,F103&lt;1.5),1.1,IF(AND(H103&lt;6.089,A103&gt;=5.05,D103&lt;0.35,F103&lt;1.5),1.7,IF(AND(H103&gt;=13.089,H103&gt;=6.926,D103&gt;=0.35,F103&lt;1.5),1.3,IF(AND(G103&lt;0.695,D103&lt;1.15,D103&lt;1.75,F103&gt;=1.5),3.62,IF(AND(G103&gt;=0.695,D103&lt;1.15,D103&lt;1.75,F103&gt;=1.5),3,IF(AND(G103&gt;=0.585,H103&gt;=6.089,A103&gt;=5.05,D103&lt;0.35,F103&lt;1.5),1.5,IF(AND(H103&lt;9.582,H103&lt;13.089,H103&gt;=6.926,D103&gt;=0.35,F103&lt;1.5),1.5,IF(AND(H103&gt;=9.582,H103&lt;13.089,H103&gt;=6.926,D103&gt;=0.35,F103&lt;1.5),1.6,IF(AND(D103&lt;1.35,H103&lt;9.349,D103&gt;=1.15,D103&lt;1.75,F103&gt;=1.5),3.867,IF(AND(D103&lt;2.05,A103&lt;7.05,G103&lt;0.869,D103&gt;=1.75,F103&gt;=1.5),4.9,IF(AND(B103&gt;=3.3,A103&gt;=7.05,G103&lt;0.869,D103&gt;=1.75,F103&gt;=1.5),6.1,IF(AND(G103&lt;0.347,H103&lt;11.218,A103&gt;=4.35,A103&lt;5.05,D103&lt;0.35,F103&lt;1.5),1.4,IF(AND(G103&gt;=0.347,H103&lt;11.218,A103&gt;=4.35,A103&lt;5.05,D103&lt;0.35,F103&lt;1.5),1.5,IF(AND(G103&gt;=0.265,H103&gt;=11.218,A103&gt;=4.35,A103&lt;5.05,D103&lt;0.35,F103&lt;1.5),1.45,IF(AND(A103&gt;=5.4,G103&lt;0.585,H103&gt;=6.089,A103&gt;=5.05,D103&lt;0.35,F103&lt;1.5),1.35,IF(AND(B103&gt;=2.9,D103&gt;=1.35,H103&lt;9.349,D103&gt;=1.15,D103&lt;1.75,F103&gt;=1.5),4.6,IF(AND(D103&gt;=1.35,A103&lt;6.15,H103&gt;=9.349,D103&gt;=1.15,D103&lt;1.75,F103&gt;=1.5),4.54,IF(AND(H103&lt;10.927,A103&gt;=6.15,H103&gt;=9.349,D103&gt;=1.15,D103&lt;1.75,F103&gt;=1.5),4.3,IF(AND(G103&lt;0.512,D103&gt;=2.05,A103&lt;7.05,G103&lt;0.869,D103&gt;=1.75,F103&gt;=1.5),5.533,IF(AND(G103&gt;=0.512,D103&gt;=2.05,A103&lt;7.05,G103&lt;0.869,D103&gt;=1.75,F103&gt;=1.5),5.88,IF(AND(H103&lt;11.551,B103&lt;3.3,A103&gt;=7.05,G103&lt;0.869,D103&gt;=1.75,F103&gt;=1.5),6.3,IF(AND(G103&lt;0.227,G103&lt;0.265,H103&gt;=11.218,A103&gt;=4.35,A103&lt;5.05,D103&lt;0.35,F103&lt;1.5),1.4,IF(AND(G103&gt;=0.227,G103&lt;0.265,H103&gt;=11.218,A103&gt;=4.35,A103&lt;5.05,D103&lt;0.35,F103&lt;1.5),1.26,IF(AND(H103&lt;11.031,A103&lt;5.4,G103&lt;0.585,H103&gt;=6.089,A103&gt;=5.05,D103&lt;0.35,F103&lt;1.5),1.5,IF(AND(H103&gt;=11.031,A103&lt;5.4,G103&lt;0.585,H103&gt;=6.089,A103&gt;=5.05,D103&lt;0.35,F103&lt;1.5),1.4,IF(AND(A103&lt;5.45,B103&lt;2.9,D103&gt;=1.35,H103&lt;9.349,D103&gt;=1.15,D103&lt;1.75,F103&gt;=1.5),4.5,IF(AND(A103&lt;5.9,D103&lt;1.35,A103&lt;6.15,H103&gt;=9.349,D103&gt;=1.15,D103&lt;1.75,F103&gt;=1.5),4.2,IF(AND(A103&gt;=5.9,D103&lt;1.35,A103&lt;6.15,H103&gt;=9.349,D103&gt;=1.15,D103&lt;1.75,F103&gt;=1.5),4,IF(AND(A103&gt;=6.75,H103&gt;=10.927,A103&gt;=6.15,H103&gt;=9.349,D103&gt;=1.15,D103&lt;1.75,F103&gt;=1.5),4.767,IF(AND(B103&lt;2.9,H103&gt;=11.551,B103&lt;3.3,A103&gt;=7.05,G103&lt;0.869,D103&gt;=1.75,F103&gt;=1.5),6.7,IF(AND(B103&gt;=2.9,H103&gt;=11.551,B103&lt;3.3,A103&gt;=7.05,G103&lt;0.869,D103&gt;=1.75,F103&gt;=1.5),6.6,IF(AND(B103&lt;2.45,A103&gt;=5.45,B103&lt;2.9,D103&gt;=1.35,H103&lt;9.349,D103&gt;=1.15,D103&lt;1.75,F103&gt;=1.5),5,IF(AND(B103&gt;=2.45,A103&gt;=5.45,B103&lt;2.9,D103&gt;=1.35,H103&lt;9.349,D103&gt;=1.15,D103&lt;1.75,F103&gt;=1.5),5.1,IF(AND(H103&lt;11.166,A103&lt;6.75,H103&gt;=10.927,A103&gt;=6.15,H103&gt;=9.349,D103&gt;=1.15,D103&lt;1.75,F103&gt;=1.5),4.9,IF(AND(G103&lt;0.228,H103&gt;=11.166,A103&lt;6.75,H103&gt;=10.927,A103&gt;=6.15,H103&gt;=9.349,D103&gt;=1.15,D103&lt;1.75,F103&gt;=1.5),4.7,IF(AND(H103&lt;13.531,G103&gt;=0.228,H103&gt;=11.166,A103&lt;6.75,H103&gt;=10.927,A103&gt;=6.15,H103&gt;=9.349,D103&gt;=1.15,D103&lt;1.75,F103&gt;=1.5),4.4,IF(AND(H103&gt;=13.531,G103&gt;=0.228,H103&gt;=11.166,A103&lt;6.75,H103&gt;=10.927,A103&gt;=6.15,H103&gt;=9.349,D103&gt;=1.15,D103&lt;1.75,F103&gt;=1.5),4.6,"shouldnthappen")))))))))))))))))))))))))))))))))))))))</f>
        <v>5.88</v>
      </c>
      <c r="AR103" s="1" t="n">
        <f aca="false">IF(AND(G103&gt;=0.93,B103&lt;3.65,F103&lt;1.5),1.7,IF(AND(H103&lt;6.542,B103&gt;=3.65,F103&lt;1.5),1.767,IF(AND(A103&gt;=7.05,D103&gt;=1.55,F103&gt;=1.5),6.3,IF(AND(G103&lt;0.123,H103&gt;=6.542,B103&gt;=3.65,F103&lt;1.5),1.367,IF(AND(A103&lt;5.15,A103&lt;5.65,D103&lt;1.55,F103&gt;=1.5),3.15,IF(AND(A103&lt;4.8,G103&gt;=0.447,G103&lt;0.93,B103&lt;3.65,F103&lt;1.5),1.24,IF(AND(A103&gt;=4.8,G103&gt;=0.447,G103&lt;0.93,B103&lt;3.65,F103&lt;1.5),1.4,IF(AND(G103&lt;0.151,G103&gt;=0.123,H103&gt;=6.542,B103&gt;=3.65,F103&lt;1.5),1.7,IF(AND(G103&gt;=0.151,G103&gt;=0.123,H103&gt;=6.542,B103&gt;=3.65,F103&lt;1.5),1.5,IF(AND(D103&gt;=1.45,A103&gt;=5.15,A103&lt;5.65,D103&lt;1.55,F103&gt;=1.5),4.5,IF(AND(B103&lt;2.65,D103&gt;=1.35,A103&gt;=5.65,D103&lt;1.55,F103&gt;=1.5),4.9,IF(AND(G103&lt;0.527,F103&lt;2.5,A103&lt;7.05,D103&gt;=1.55,F103&gt;=1.5),5.075,IF(AND(G103&gt;=0.527,F103&lt;2.5,A103&lt;7.05,D103&gt;=1.55,F103&gt;=1.5),4.7,IF(AND(A103&lt;4.65,G103&lt;0.265,G103&lt;0.447,G103&lt;0.93,B103&lt;3.65,F103&lt;1.5),1.42,IF(AND(G103&lt;0.3,G103&gt;=0.265,G103&lt;0.447,G103&lt;0.93,B103&lt;3.65,F103&lt;1.5),1.6,IF(AND(G103&gt;=0.3,G103&gt;=0.265,G103&lt;0.447,G103&lt;0.93,B103&lt;3.65,F103&lt;1.5),1.4,IF(AND(G103&lt;0.356,D103&lt;1.45,A103&gt;=5.15,A103&lt;5.65,D103&lt;1.55,F103&gt;=1.5),4.125,IF(AND(D103&lt;1.1,A103&lt;6.2,D103&lt;1.35,A103&gt;=5.65,D103&lt;1.55,F103&gt;=1.5),4.1,IF(AND(D103&gt;=1.1,A103&lt;6.2,D103&lt;1.35,A103&gt;=5.65,D103&lt;1.55,F103&gt;=1.5),4.175,IF(AND(H103&gt;=13.433,A103&gt;=6.2,D103&lt;1.35,A103&gt;=5.65,D103&lt;1.55,F103&gt;=1.5),4.6,IF(AND(G103&lt;0.437,B103&gt;=2.65,D103&gt;=1.35,A103&gt;=5.65,D103&lt;1.55,F103&gt;=1.5),4.625,IF(AND(G103&gt;=0.437,B103&gt;=2.65,D103&gt;=1.35,A103&gt;=5.65,D103&lt;1.55,F103&gt;=1.5),4.75,IF(AND(B103&gt;=3.15,H103&lt;11.146,F103&gt;=2.5,A103&lt;7.05,D103&gt;=1.55,F103&gt;=1.5),5.667,IF(AND(B103&lt;2.65,H103&gt;=11.146,F103&gt;=2.5,A103&lt;7.05,D103&gt;=1.55,F103&gt;=1.5),5.8,IF(AND(B103&lt;3.3,A103&gt;=4.65,G103&lt;0.265,G103&lt;0.447,G103&lt;0.93,B103&lt;3.65,F103&lt;1.5),1.32,IF(AND(B103&gt;=3.3,A103&gt;=4.65,G103&lt;0.265,G103&lt;0.447,G103&lt;0.93,B103&lt;3.65,F103&lt;1.5),1.425,IF(AND(B103&lt;2.8,G103&gt;=0.356,D103&lt;1.45,A103&gt;=5.15,A103&lt;5.65,D103&lt;1.55,F103&gt;=1.5),3.86,IF(AND(B103&gt;=2.8,G103&gt;=0.356,D103&lt;1.45,A103&gt;=5.15,A103&lt;5.65,D103&lt;1.55,F103&gt;=1.5),3.6,IF(AND(B103&lt;2.6,H103&lt;13.433,A103&gt;=6.2,D103&lt;1.35,A103&gt;=5.65,D103&lt;1.55,F103&gt;=1.5),4.4,IF(AND(B103&gt;=2.6,H103&lt;13.433,A103&gt;=6.2,D103&lt;1.35,A103&gt;=5.65,D103&lt;1.55,F103&gt;=1.5),4.3,IF(AND(G103&lt;0.151,B103&lt;3.15,H103&lt;11.146,F103&gt;=2.5,A103&lt;7.05,D103&gt;=1.55,F103&gt;=1.5),5.5,IF(AND(H103&lt;15.52,B103&gt;=2.65,H103&gt;=11.146,F103&gt;=2.5,A103&lt;7.05,D103&gt;=1.55,F103&gt;=1.5),5.4,IF(AND(H103&gt;=15.52,B103&gt;=2.65,H103&gt;=11.146,F103&gt;=2.5,A103&lt;7.05,D103&gt;=1.55,F103&gt;=1.5),5.733,IF(AND(H103&lt;10.74,G103&gt;=0.151,B103&lt;3.15,H103&lt;11.146,F103&gt;=2.5,A103&lt;7.05,D103&gt;=1.55,F103&gt;=1.5),5.12,IF(AND(H103&gt;=10.74,G103&gt;=0.151,B103&lt;3.15,H103&lt;11.146,F103&gt;=2.5,A103&lt;7.05,D103&gt;=1.55,F103&gt;=1.5),4.9,"shouldnthappen")))))))))))))))))))))))))))))))))))</f>
        <v>5.667</v>
      </c>
      <c r="AS103" s="1" t="n">
        <f aca="false">IF(AND(F103&gt;=1.5,A103&lt;5.55),4.18,IF(AND(F103&gt;=2.5,B103&lt;2.75,A103&gt;=5.55),5.38,IF(AND(G103&gt;=0.587,B103&lt;3.75,F103&lt;1.5,A103&lt;5.55),1.48,IF(AND(H103&lt;6.51,B103&gt;=3.75,F103&lt;1.5,A103&lt;5.55),1.9,IF(AND(H103&gt;=6.51,B103&gt;=3.75,F103&lt;1.5,A103&lt;5.55),1.425,IF(AND(G103&gt;=0.868,F103&lt;2.5,B103&lt;2.75,A103&gt;=5.55),4.65,IF(AND(F103&lt;1.5,D103&lt;1.55,B103&gt;=2.75,A103&gt;=5.55),1.7,IF(AND(G103&gt;=0.857,D103&gt;=1.55,B103&gt;=2.75,A103&gt;=5.55),5.033,IF(AND(G103&gt;=0.518,G103&lt;0.587,B103&lt;3.75,F103&lt;1.5,A103&lt;5.55),1,IF(AND(D103&lt;1.05,G103&lt;0.868,F103&lt;2.5,B103&lt;2.75,A103&gt;=5.55),3.5,IF(AND(G103&lt;0.404,D103&gt;=1.05,G103&lt;0.868,F103&lt;2.5,B103&lt;2.75,A103&gt;=5.55),4.2,IF(AND(G103&gt;=0.404,D103&gt;=1.05,G103&lt;0.868,F103&lt;2.5,B103&lt;2.75,A103&gt;=5.55),3.94,IF(AND(F103&lt;2.5,B103&lt;2.95,F103&gt;=1.5,D103&lt;1.55,B103&gt;=2.75,A103&gt;=5.55),4.68,IF(AND(F103&gt;=2.5,B103&lt;2.95,F103&gt;=1.5,D103&lt;1.55,B103&gt;=2.75,A103&gt;=5.55),5.1,IF(AND(H103&lt;10.883,B103&gt;=2.95,F103&gt;=1.5,D103&lt;1.55,B103&gt;=2.75,A103&gt;=5.55),4.15,IF(AND(H103&gt;=10.883,B103&gt;=2.95,F103&gt;=1.5,D103&lt;1.55,B103&gt;=2.75,A103&gt;=5.55),4.5,IF(AND(H103&gt;=14.1,D103&lt;2.05,G103&lt;0.857,D103&gt;=1.55,B103&gt;=2.75,A103&gt;=5.55),6.6,IF(AND(G103&lt;0.063,B103&lt;3.15,G103&lt;0.518,G103&lt;0.587,B103&lt;3.75,F103&lt;1.5,A103&lt;5.55),1.4,IF(AND(G103&gt;=0.063,B103&lt;3.15,G103&lt;0.518,G103&lt;0.587,B103&lt;3.75,F103&lt;1.5,A103&lt;5.55),1.5,IF(AND(H103&gt;=10.563,B103&gt;=3.15,G103&lt;0.518,G103&lt;0.587,B103&lt;3.75,F103&lt;1.5,A103&lt;5.55),1.325,IF(AND(B103&lt;2.95,H103&lt;14.1,D103&lt;2.05,G103&lt;0.857,D103&gt;=1.55,B103&gt;=2.75,A103&gt;=5.55),6.125,IF(AND(A103&lt;6.65,G103&lt;0.364,D103&gt;=2.05,G103&lt;0.857,D103&gt;=1.55,B103&gt;=2.75,A103&gt;=5.55),5.45,IF(AND(G103&gt;=0.774,G103&gt;=0.364,D103&gt;=2.05,G103&lt;0.857,D103&gt;=1.55,B103&gt;=2.75,A103&gt;=5.55),5.4,IF(AND(H103&gt;=9.279,H103&lt;10.563,B103&gt;=3.15,G103&lt;0.518,G103&lt;0.587,B103&lt;3.75,F103&lt;1.5,A103&lt;5.55),1.475,IF(AND(D103&lt;1.65,B103&gt;=2.95,H103&lt;14.1,D103&lt;2.05,G103&lt;0.857,D103&gt;=1.55,B103&gt;=2.75,A103&gt;=5.55),5.8,IF(AND(B103&lt;3.15,A103&gt;=6.65,G103&lt;0.364,D103&gt;=2.05,G103&lt;0.857,D103&gt;=1.55,B103&gt;=2.75,A103&gt;=5.55),5.3,IF(AND(B103&gt;=3.15,A103&gt;=6.65,G103&lt;0.364,D103&gt;=2.05,G103&lt;0.857,D103&gt;=1.55,B103&gt;=2.75,A103&gt;=5.55),5.7,IF(AND(A103&gt;=6.75,G103&lt;0.774,G103&gt;=0.364,D103&gt;=2.05,G103&lt;0.857,D103&gt;=1.55,B103&gt;=2.75,A103&gt;=5.55),5.9,IF(AND(G103&lt;0.417,H103&lt;9.279,H103&lt;10.563,B103&gt;=3.15,G103&lt;0.518,G103&lt;0.587,B103&lt;3.75,F103&lt;1.5,A103&lt;5.55),1.4,IF(AND(G103&gt;=0.417,H103&lt;9.279,H103&lt;10.563,B103&gt;=3.15,G103&lt;0.518,G103&lt;0.587,B103&lt;3.75,F103&lt;1.5,A103&lt;5.55),1.3,IF(AND(A103&lt;6.3,D103&gt;=1.65,B103&gt;=2.95,H103&lt;14.1,D103&lt;2.05,G103&lt;0.857,D103&gt;=1.55,B103&gt;=2.75,A103&gt;=5.55),4.9,IF(AND(A103&gt;=6.3,D103&gt;=1.65,B103&gt;=2.95,H103&lt;14.1,D103&lt;2.05,G103&lt;0.857,D103&gt;=1.55,B103&gt;=2.75,A103&gt;=5.55),5.3,IF(AND(G103&gt;=0.657,A103&lt;6.75,G103&lt;0.774,G103&gt;=0.364,D103&gt;=2.05,G103&lt;0.857,D103&gt;=1.55,B103&gt;=2.75,A103&gt;=5.55),6,IF(AND(B103&lt;3.2,G103&lt;0.657,A103&lt;6.75,G103&lt;0.774,G103&gt;=0.364,D103&gt;=2.05,G103&lt;0.857,D103&gt;=1.55,B103&gt;=2.75,A103&gt;=5.55),5.6,IF(AND(B103&gt;=3.2,G103&lt;0.657,A103&lt;6.75,G103&lt;0.774,G103&gt;=0.364,D103&gt;=2.05,G103&lt;0.857,D103&gt;=1.55,B103&gt;=2.75,A103&gt;=5.55),5.65,"shouldnthappen")))))))))))))))))))))))))))))))))))</f>
        <v>6</v>
      </c>
      <c r="AT103" s="1" t="n">
        <f aca="false">IF(AND(H103&gt;=16.284,A103&gt;=5.55),6.533,IF(AND(G103&gt;=0.52,A103&lt;4.85,A103&lt;5.55),1.05,IF(AND(G103&lt;0.227,G103&lt;0.52,A103&lt;4.85,A103&lt;5.55),1.4,IF(AND(G103&gt;=0.227,G103&lt;0.52,A103&lt;4.85,A103&lt;5.55),1.3,IF(AND(D103&gt;=0.45,F103&lt;1.5,A103&gt;=4.85,A103&lt;5.55),1.667,IF(AND(B103&gt;=2.75,F103&gt;=1.5,A103&gt;=4.85,A103&lt;5.55),4.5,IF(AND(F103&lt;2.5,B103&gt;=3.15,H103&lt;16.284,A103&gt;=5.55),4.7,IF(AND(G103&gt;=0.934,D103&lt;0.45,F103&lt;1.5,A103&gt;=4.85,A103&lt;5.55),1.7,IF(AND(D103&gt;=1.2,B103&lt;2.75,F103&gt;=1.5,A103&gt;=4.85,A103&lt;5.55),4.25,IF(AND(G103&gt;=0.774,F103&gt;=2.5,B103&gt;=3.15,H103&lt;16.284,A103&gt;=5.55),5.4,IF(AND(B103&lt;3.1,G103&lt;0.934,D103&lt;0.45,F103&lt;1.5,A103&gt;=4.85,A103&lt;5.55),1.6,IF(AND(D103&lt;1.05,D103&lt;1.2,B103&lt;2.75,F103&gt;=1.5,A103&gt;=4.85,A103&lt;5.55),3.433,IF(AND(D103&gt;=1.05,D103&lt;1.2,B103&lt;2.75,F103&gt;=1.5,A103&gt;=4.85,A103&lt;5.55),3.267,IF(AND(H103&lt;8.486,D103&lt;1.35,F103&lt;2.5,B103&lt;3.15,H103&lt;16.284,A103&gt;=5.55),3.85,IF(AND(D103&gt;=1.55,D103&gt;=1.35,F103&lt;2.5,B103&lt;3.15,H103&lt;16.284,A103&gt;=5.55),5.1,IF(AND(H103&lt;10.464,A103&lt;6.35,F103&gt;=2.5,B103&lt;3.15,H103&lt;16.284,A103&gt;=5.55),5.08,IF(AND(H103&gt;=10.464,A103&lt;6.35,F103&gt;=2.5,B103&lt;3.15,H103&lt;16.284,A103&gt;=5.55),4.9,IF(AND(D103&lt;1.85,A103&gt;=6.35,F103&gt;=2.5,B103&lt;3.15,H103&lt;16.284,A103&gt;=5.55),5.8,IF(AND(H103&gt;=10.393,G103&lt;0.774,F103&gt;=2.5,B103&gt;=3.15,H103&lt;16.284,A103&gt;=5.55),5.425,IF(AND(B103&lt;2.6,H103&gt;=8.486,D103&lt;1.35,F103&lt;2.5,B103&lt;3.15,H103&lt;16.284,A103&gt;=5.55),3.9,IF(AND(G103&gt;=0.567,D103&lt;1.55,D103&gt;=1.35,F103&lt;2.5,B103&lt;3.15,H103&lt;16.284,A103&gt;=5.55),4.4,IF(AND(B103&lt;3.25,H103&lt;10.393,G103&lt;0.774,F103&gt;=2.5,B103&gt;=3.15,H103&lt;16.284,A103&gt;=5.55),5.7,IF(AND(B103&gt;=3.25,H103&lt;10.393,G103&lt;0.774,F103&gt;=2.5,B103&gt;=3.15,H103&lt;16.284,A103&gt;=5.55),5.98,IF(AND(G103&lt;0.079,G103&lt;0.338,B103&gt;=3.1,G103&lt;0.934,D103&lt;0.45,F103&lt;1.5,A103&gt;=4.85,A103&lt;5.55),1.425,IF(AND(B103&lt;3.35,G103&gt;=0.338,B103&gt;=3.1,G103&lt;0.934,D103&lt;0.45,F103&lt;1.5,A103&gt;=4.85,A103&lt;5.55),1.4,IF(AND(G103&lt;0.404,B103&gt;=2.6,H103&gt;=8.486,D103&lt;1.35,F103&lt;2.5,B103&lt;3.15,H103&lt;16.284,A103&gt;=5.55),4.3,IF(AND(G103&gt;=0.404,B103&gt;=2.6,H103&gt;=8.486,D103&lt;1.35,F103&lt;2.5,B103&lt;3.15,H103&lt;16.284,A103&gt;=5.55),4.025,IF(AND(B103&gt;=3.05,G103&lt;0.567,D103&lt;1.55,D103&gt;=1.35,F103&lt;2.5,B103&lt;3.15,H103&lt;16.284,A103&gt;=5.55),4.7,IF(AND(A103&lt;6.45,H103&lt;10.667,D103&gt;=1.85,A103&gt;=6.35,F103&gt;=2.5,B103&lt;3.15,H103&lt;16.284,A103&gt;=5.55),5.3,IF(AND(A103&gt;=6.45,H103&lt;10.667,D103&gt;=1.85,A103&gt;=6.35,F103&gt;=2.5,B103&lt;3.15,H103&lt;16.284,A103&gt;=5.55),5.167,IF(AND(B103&lt;2.95,H103&gt;=10.667,D103&gt;=1.85,A103&gt;=6.35,F103&gt;=2.5,B103&lt;3.15,H103&lt;16.284,A103&gt;=5.55),5.6,IF(AND(B103&gt;=2.95,H103&gt;=10.667,D103&gt;=1.85,A103&gt;=6.35,F103&gt;=2.5,B103&lt;3.15,H103&lt;16.284,A103&gt;=5.55),5.5,IF(AND(H103&lt;10.325,G103&gt;=0.079,G103&lt;0.338,B103&gt;=3.1,G103&lt;0.934,D103&lt;0.45,F103&lt;1.5,A103&gt;=4.85,A103&lt;5.55),1.5,IF(AND(G103&lt;0.385,B103&gt;=3.35,G103&gt;=0.338,B103&gt;=3.1,G103&lt;0.934,D103&lt;0.45,F103&lt;1.5,A103&gt;=4.85,A103&lt;5.55),1.5,IF(AND(G103&gt;=0.385,B103&gt;=3.35,G103&gt;=0.338,B103&gt;=3.1,G103&lt;0.934,D103&lt;0.45,F103&lt;1.5,A103&gt;=4.85,A103&lt;5.55),1.42,IF(AND(B103&lt;2.5,B103&lt;3.05,G103&lt;0.567,D103&lt;1.55,D103&gt;=1.35,F103&lt;2.5,B103&lt;3.15,H103&lt;16.284,A103&gt;=5.55),4.5,IF(AND(B103&gt;=2.5,B103&lt;3.05,G103&lt;0.567,D103&lt;1.55,D103&gt;=1.35,F103&lt;2.5,B103&lt;3.15,H103&lt;16.284,A103&gt;=5.55),4.56,IF(AND(H103&lt;12.506,H103&gt;=10.325,G103&gt;=0.079,G103&lt;0.338,B103&gt;=3.1,G103&lt;0.934,D103&lt;0.45,F103&lt;1.5,A103&gt;=4.85,A103&lt;5.55),1.2,IF(AND(H103&gt;=12.506,H103&gt;=10.325,G103&gt;=0.079,G103&lt;0.338,B103&gt;=3.1,G103&lt;0.934,D103&lt;0.45,F103&lt;1.5,A103&gt;=4.85,A103&lt;5.55),1.3,"shouldnthappen")))))))))))))))))))))))))))))))))))))))</f>
        <v>5.98</v>
      </c>
      <c r="AU103" s="1" t="n">
        <f aca="false">IF(AND(G103&gt;=0.52,B103&lt;3.05,F103&lt;1.5),1.1,IF(AND(G103&lt;0.35,G103&lt;0.52,B103&lt;3.05,F103&lt;1.5),1.4,IF(AND(G103&gt;=0.35,G103&lt;0.52,B103&lt;3.05,F103&lt;1.5),1.3,IF(AND(G103&gt;=0.227,G103&lt;0.347,B103&gt;=3.05,F103&lt;1.5),1.32,IF(AND(H103&lt;6.417,G103&gt;=0.347,B103&gt;=3.05,F103&lt;1.5),1.7,IF(AND(A103&gt;=7.25,A103&gt;=6.6,F103&gt;=2.5,F103&gt;=1.5),6.35,IF(AND(G103&lt;0.11,G103&lt;0.227,G103&lt;0.347,B103&gt;=3.05,F103&lt;1.5),1.333,IF(AND(H103&lt;9.441,H103&gt;=6.417,G103&gt;=0.347,B103&gt;=3.05,F103&lt;1.5),1.425,IF(AND(B103&lt;2.75,G103&lt;0.451,H103&lt;10.266,F103&lt;2.5,F103&gt;=1.5),4,IF(AND(B103&gt;=2.75,G103&lt;0.451,H103&lt;10.266,F103&lt;2.5,F103&gt;=1.5),4.433,IF(AND(G103&gt;=0.865,G103&gt;=0.451,H103&lt;10.266,F103&lt;2.5,F103&gt;=1.5),4.2,IF(AND(B103&lt;2.45,H103&lt;13.665,H103&gt;=10.266,F103&lt;2.5,F103&gt;=1.5),3.7,IF(AND(G103&lt;0.302,H103&gt;=13.665,H103&gt;=10.266,F103&lt;2.5,F103&gt;=1.5),5,IF(AND(B103&lt;2.9,A103&lt;6.1,A103&lt;6.6,F103&gt;=2.5,F103&gt;=1.5),5.06,IF(AND(B103&gt;=2.9,A103&lt;6.1,A103&lt;6.6,F103&gt;=2.5,F103&gt;=1.5),4.8,IF(AND(B103&lt;3.05,A103&gt;=6.1,A103&lt;6.6,F103&gt;=2.5,F103&gt;=1.5),5.6,IF(AND(B103&gt;=3.05,A103&gt;=6.1,A103&lt;6.6,F103&gt;=2.5,F103&gt;=1.5),5.267,IF(AND(H103&gt;=14.564,A103&lt;7.25,A103&gt;=6.6,F103&gt;=2.5,F103&gt;=1.5),5.6,IF(AND(H103&gt;=14.309,G103&gt;=0.11,G103&lt;0.227,G103&lt;0.347,B103&gt;=3.05,F103&lt;1.5),1.7,IF(AND(D103&lt;0.4,H103&gt;=9.441,H103&gt;=6.417,G103&gt;=0.347,B103&gt;=3.05,F103&lt;1.5),1.5,IF(AND(D103&gt;=0.4,H103&gt;=9.441,H103&gt;=6.417,G103&gt;=0.347,B103&gt;=3.05,F103&lt;1.5),1.633,IF(AND(A103&lt;5.35,G103&lt;0.865,G103&gt;=0.451,H103&lt;10.266,F103&lt;2.5,F103&gt;=1.5),3.15,IF(AND(D103&lt;1.45,G103&gt;=0.302,H103&gt;=13.665,H103&gt;=10.266,F103&lt;2.5,F103&gt;=1.5),4.74,IF(AND(D103&gt;=1.45,G103&gt;=0.302,H103&gt;=13.665,H103&gt;=10.266,F103&lt;2.5,F103&gt;=1.5),4.567,IF(AND(H103&lt;8.836,H103&lt;14.564,A103&lt;7.25,A103&gt;=6.6,F103&gt;=2.5,F103&gt;=1.5),5.7,IF(AND(H103&gt;=8.836,H103&lt;14.564,A103&lt;7.25,A103&gt;=6.6,F103&gt;=2.5,F103&gt;=1.5),5.9,IF(AND(H103&lt;11.53,H103&lt;14.309,G103&gt;=0.11,G103&lt;0.227,G103&lt;0.347,B103&gt;=3.05,F103&lt;1.5),1.5,IF(AND(H103&gt;=11.53,H103&lt;14.309,G103&gt;=0.11,G103&lt;0.227,G103&lt;0.347,B103&gt;=3.05,F103&lt;1.5),1.467,IF(AND(H103&lt;9.386,A103&gt;=5.35,G103&lt;0.865,G103&gt;=0.451,H103&lt;10.266,F103&lt;2.5,F103&gt;=1.5),3.56,IF(AND(H103&gt;=9.386,A103&gt;=5.35,G103&lt;0.865,G103&gt;=0.451,H103&lt;10.266,F103&lt;2.5,F103&gt;=1.5),4.2,IF(AND(H103&lt;11.036,D103&lt;1.45,B103&gt;=2.45,H103&lt;13.665,H103&gt;=10.266,F103&lt;2.5,F103&gt;=1.5),4.45,IF(AND(H103&gt;=11.036,D103&lt;1.45,B103&gt;=2.45,H103&lt;13.665,H103&gt;=10.266,F103&lt;2.5,F103&gt;=1.5),4.1,IF(AND(G103&gt;=0.585,D103&gt;=1.45,B103&gt;=2.45,H103&lt;13.665,H103&gt;=10.266,F103&lt;2.5,F103&gt;=1.5),4.9,IF(AND(H103&lt;11.743,G103&lt;0.585,D103&gt;=1.45,B103&gt;=2.45,H103&lt;13.665,H103&gt;=10.266,F103&lt;2.5,F103&gt;=1.5),4.7,IF(AND(H103&gt;=11.743,G103&lt;0.585,D103&gt;=1.45,B103&gt;=2.45,H103&lt;13.665,H103&gt;=10.266,F103&lt;2.5,F103&gt;=1.5),4.5,"shouldnthappen")))))))))))))))))))))))))))))))))))</f>
        <v>5.267</v>
      </c>
      <c r="AV103" s="1" t="n">
        <f aca="false">IF(AND(G103&gt;=0.356,F103&gt;=1.5,A103&lt;5.75),3.52,IF(AND(A103&lt;7.25,A103&gt;=7.1,A103&gt;=5.75),5.875,IF(AND(A103&gt;=7.25,A103&gt;=7.1,A103&gt;=5.75),6.5,IF(AND(D103&gt;=0.35,G103&gt;=0.586,F103&lt;1.5,A103&lt;5.75),1.8,IF(AND(D103&lt;1.4,G103&lt;0.356,F103&gt;=1.5,A103&lt;5.75),4.2,IF(AND(D103&gt;=1.4,G103&lt;0.356,F103&gt;=1.5,A103&lt;5.75),4.5,IF(AND(H103&gt;=11.218,A103&lt;5.05,G103&lt;0.586,F103&lt;1.5,A103&lt;5.75),1.225,IF(AND(G103&gt;=0.253,A103&gt;=5.05,G103&lt;0.586,F103&lt;1.5,A103&lt;5.75),1.3,IF(AND(B103&gt;=3.75,D103&lt;0.35,G103&gt;=0.586,F103&lt;1.5,A103&lt;5.75),1.567,IF(AND(B103&lt;2.85,D103&lt;1.35,D103&lt;1.65,A103&lt;7.1,A103&gt;=5.75),4.26,IF(AND(B103&gt;=2.85,D103&lt;1.35,D103&lt;1.65,A103&lt;7.1,A103&gt;=5.75),4.45,IF(AND(A103&lt;6.05,H103&lt;12.921,D103&gt;=1.65,A103&lt;7.1,A103&gt;=5.75),5.1,IF(AND(H103&gt;=15.338,H103&gt;=12.921,D103&gt;=1.65,A103&lt;7.1,A103&gt;=5.75),5.55,IF(AND(G103&lt;0.418,H103&lt;11.218,A103&lt;5.05,G103&lt;0.586,F103&lt;1.5,A103&lt;5.75),1.42,IF(AND(G103&gt;=0.418,H103&lt;11.218,A103&lt;5.05,G103&lt;0.586,F103&lt;1.5,A103&lt;5.75),1.3,IF(AND(H103&gt;=13.321,G103&lt;0.253,A103&gt;=5.05,G103&lt;0.586,F103&lt;1.5,A103&lt;5.75),1.7,IF(AND(H103&lt;6.089,B103&lt;3.75,D103&lt;0.35,G103&gt;=0.586,F103&lt;1.5,A103&lt;5.75),1.7,IF(AND(H103&gt;=6.089,B103&lt;3.75,D103&lt;0.35,G103&gt;=0.586,F103&lt;1.5,A103&lt;5.75),1.5,IF(AND(B103&lt;2.9,D103&lt;1.45,D103&gt;=1.35,D103&lt;1.65,A103&lt;7.1,A103&gt;=5.75),4.8,IF(AND(B103&gt;=2.9,D103&lt;1.45,D103&gt;=1.35,D103&lt;1.65,A103&lt;7.1,A103&gt;=5.75),4.475,IF(AND(B103&lt;2.5,D103&gt;=1.45,D103&gt;=1.35,D103&lt;1.65,A103&lt;7.1,A103&gt;=5.75),4.5,IF(AND(H103&lt;8.884,A103&gt;=6.05,H103&lt;12.921,D103&gt;=1.65,A103&lt;7.1,A103&gt;=5.75),5.4,IF(AND(A103&lt;6.3,H103&lt;15.338,H103&gt;=12.921,D103&gt;=1.65,A103&lt;7.1,A103&gt;=5.75),4.967,IF(AND(A103&gt;=6.3,H103&lt;15.338,H103&gt;=12.921,D103&gt;=1.65,A103&lt;7.1,A103&gt;=5.75),5.133,IF(AND(H103&lt;10.826,H103&lt;13.321,G103&lt;0.253,A103&gt;=5.05,G103&lt;0.586,F103&lt;1.5,A103&lt;5.75),1.5,IF(AND(H103&gt;=10.826,H103&lt;13.321,G103&lt;0.253,A103&gt;=5.05,G103&lt;0.586,F103&lt;1.5,A103&lt;5.75),1.4,IF(AND(H103&lt;7.47,B103&gt;=2.5,D103&gt;=1.45,D103&gt;=1.35,D103&lt;1.65,A103&lt;7.1,A103&gt;=5.75),5.1,IF(AND(H103&gt;=7.47,B103&gt;=2.5,D103&gt;=1.45,D103&gt;=1.35,D103&lt;1.65,A103&lt;7.1,A103&gt;=5.75),4.725,IF(AND(H103&lt;9.637,H103&gt;=8.884,A103&gt;=6.05,H103&lt;12.921,D103&gt;=1.65,A103&lt;7.1,A103&gt;=5.75),5.9,IF(AND(B103&lt;2.6,H103&gt;=9.637,H103&gt;=8.884,A103&gt;=6.05,H103&lt;12.921,D103&gt;=1.65,A103&lt;7.1,A103&gt;=5.75),5.8,IF(AND(B103&lt;2.75,B103&gt;=2.6,H103&gt;=9.637,H103&gt;=8.884,A103&gt;=6.05,H103&lt;12.921,D103&gt;=1.65,A103&lt;7.1,A103&gt;=5.75),5.3,IF(AND(D103&lt;2.25,B103&gt;=2.75,B103&gt;=2.6,H103&gt;=9.637,H103&gt;=8.884,A103&gt;=6.05,H103&lt;12.921,D103&gt;=1.65,A103&lt;7.1,A103&gt;=5.75),5.6,IF(AND(D103&gt;=2.25,B103&gt;=2.75,B103&gt;=2.6,H103&gt;=9.637,H103&gt;=8.884,A103&gt;=6.05,H103&lt;12.921,D103&gt;=1.65,A103&lt;7.1,A103&gt;=5.75),5.5,"shouldnthappen")))))))))))))))))))))))))))))))))</f>
        <v>5.9</v>
      </c>
      <c r="AW103" s="1" t="n">
        <f aca="false">IF(AND(G103&gt;=0.905,F103&lt;1.5),1.767,IF(AND(H103&gt;=16.674,F103&gt;=1.5),6.55,IF(AND(A103&lt;4.35,H103&lt;14.344,G103&lt;0.905,F103&lt;1.5),1.1,IF(AND(B103&lt;3.65,H103&gt;=14.344,G103&lt;0.905,F103&lt;1.5),1.5,IF(AND(B103&gt;=3.65,H103&gt;=14.344,G103&lt;0.905,F103&lt;1.5),1.65,IF(AND(B103&lt;2.6,F103&gt;=2.5,H103&lt;16.674,F103&gt;=1.5),4.5,IF(AND(D103&gt;=0.45,A103&gt;=4.35,H103&lt;14.344,G103&lt;0.905,F103&lt;1.5),1.65,IF(AND(D103&lt;1.15,A103&lt;5.9,F103&lt;2.5,H103&lt;16.674,F103&gt;=1.5),3.56,IF(AND(B103&lt;2.75,A103&gt;=5.9,F103&lt;2.5,H103&lt;16.674,F103&gt;=1.5),5,IF(AND(H103&lt;13.531,B103&gt;=2.75,A103&gt;=5.9,F103&lt;2.5,H103&lt;16.674,F103&gt;=1.5),4.333,IF(AND(B103&lt;3.2,G103&gt;=0.669,B103&gt;=2.6,F103&gt;=2.5,H103&lt;16.674,F103&gt;=1.5),5.08,IF(AND(B103&gt;=3.2,G103&gt;=0.669,B103&gt;=2.6,F103&gt;=2.5,H103&lt;16.674,F103&gt;=1.5),5.4,IF(AND(B103&lt;3.15,A103&lt;5.05,D103&lt;0.45,A103&gt;=4.35,H103&lt;14.344,G103&lt;0.905,F103&lt;1.5),1.45,IF(AND(A103&gt;=5.55,A103&gt;=5.05,D103&lt;0.45,A103&gt;=4.35,H103&lt;14.344,G103&lt;0.905,F103&lt;1.5),1.5,IF(AND(A103&lt;5.55,A103&lt;5.65,D103&gt;=1.15,A103&lt;5.9,F103&lt;2.5,H103&lt;16.674,F103&gt;=1.5),3.95,IF(AND(A103&gt;=5.55,A103&lt;5.65,D103&gt;=1.15,A103&lt;5.9,F103&lt;2.5,H103&lt;16.674,F103&gt;=1.5),3.82,IF(AND(G103&lt;0.39,A103&gt;=5.65,D103&gt;=1.15,A103&lt;5.9,F103&lt;2.5,H103&lt;16.674,F103&gt;=1.5),4.35,IF(AND(G103&gt;=0.39,A103&gt;=5.65,D103&gt;=1.15,A103&lt;5.9,F103&lt;2.5,H103&lt;16.674,F103&gt;=1.5),3.95,IF(AND(G103&lt;0.466,H103&gt;=13.531,B103&gt;=2.75,A103&gt;=5.9,F103&lt;2.5,H103&lt;16.674,F103&gt;=1.5),4.8,IF(AND(G103&gt;=0.466,H103&gt;=13.531,B103&gt;=2.75,A103&gt;=5.9,F103&lt;2.5,H103&lt;16.674,F103&gt;=1.5),4.7,IF(AND(H103&lt;10.144,D103&lt;2.05,G103&lt;0.669,B103&gt;=2.6,F103&gt;=2.5,H103&lt;16.674,F103&gt;=1.5),5.3,IF(AND(H103&gt;=10.144,D103&lt;2.05,G103&lt;0.669,B103&gt;=2.6,F103&gt;=2.5,H103&lt;16.674,F103&gt;=1.5),5.133,IF(AND(D103&gt;=2.45,D103&gt;=2.05,G103&lt;0.669,B103&gt;=2.6,F103&gt;=2.5,H103&lt;16.674,F103&gt;=1.5),5.9,IF(AND(B103&lt;3.25,B103&gt;=3.15,A103&lt;5.05,D103&lt;0.45,A103&gt;=4.35,H103&lt;14.344,G103&lt;0.905,F103&lt;1.5),1.2,IF(AND(B103&gt;=3.25,B103&gt;=3.15,A103&lt;5.05,D103&lt;0.45,A103&gt;=4.35,H103&lt;14.344,G103&lt;0.905,F103&lt;1.5),1.36,IF(AND(B103&gt;=3.8,A103&lt;5.55,A103&gt;=5.05,D103&lt;0.45,A103&gt;=4.35,H103&lt;14.344,G103&lt;0.905,F103&lt;1.5),1.3,IF(AND(G103&lt;0.05,B103&lt;3.8,A103&lt;5.55,A103&gt;=5.05,D103&lt;0.45,A103&gt;=4.35,H103&lt;14.344,G103&lt;0.905,F103&lt;1.5),1.4,IF(AND(G103&lt;0.107,G103&lt;0.395,D103&lt;2.45,D103&gt;=2.05,G103&lt;0.669,B103&gt;=2.6,F103&gt;=2.5,H103&lt;16.674,F103&gt;=1.5),5.667,IF(AND(G103&lt;0.537,G103&gt;=0.395,D103&lt;2.45,D103&gt;=2.05,G103&lt;0.669,B103&gt;=2.6,F103&gt;=2.5,H103&lt;16.674,F103&gt;=1.5),5.6,IF(AND(G103&gt;=0.537,G103&gt;=0.395,D103&lt;2.45,D103&gt;=2.05,G103&lt;0.669,B103&gt;=2.6,F103&gt;=2.5,H103&lt;16.674,F103&gt;=1.5),5.775,IF(AND(B103&lt;3.6,G103&gt;=0.05,B103&lt;3.8,A103&lt;5.55,A103&gt;=5.05,D103&lt;0.45,A103&gt;=4.35,H103&lt;14.344,G103&lt;0.905,F103&lt;1.5),1.475,IF(AND(B103&gt;=3.6,G103&gt;=0.05,B103&lt;3.8,A103&lt;5.55,A103&gt;=5.05,D103&lt;0.45,A103&gt;=4.35,H103&lt;14.344,G103&lt;0.905,F103&lt;1.5),1.5,IF(AND(G103&lt;0.312,G103&gt;=0.107,G103&lt;0.395,D103&lt;2.45,D103&gt;=2.05,G103&lt;0.669,B103&gt;=2.6,F103&gt;=2.5,H103&lt;16.674,F103&gt;=1.5),5.18,IF(AND(G103&gt;=0.312,G103&gt;=0.107,G103&lt;0.395,D103&lt;2.45,D103&gt;=2.05,G103&lt;0.669,B103&gt;=2.6,F103&gt;=2.5,H103&lt;16.674,F103&gt;=1.5),5.4,"shouldnthappen"))))))))))))))))))))))))))))))))))</f>
        <v>5.4</v>
      </c>
      <c r="AX103" s="1" t="n">
        <f aca="false">IF(AND(D103&gt;=1.3,B103&gt;=3.45),6.25,IF(AND(B103&lt;2.75,A103&lt;5.25,B103&lt;3.45),3.9,IF(AND(D103&lt;0.25,D103&lt;1.3,B103&gt;=3.45),1.16,IF(AND(A103&gt;=5.05,B103&gt;=2.75,A103&lt;5.25,B103&lt;3.45),1.7,IF(AND(D103&lt;0.7,F103&lt;2.5,A103&gt;=5.25,B103&lt;3.45),1.5,IF(AND(H103&gt;=16.284,F103&gt;=2.5,A103&gt;=5.25,B103&lt;3.45),6.6,IF(AND(G103&lt;0.123,D103&gt;=0.25,D103&lt;1.3,B103&gt;=3.45),1.3,IF(AND(A103&lt;4.5,A103&lt;5.05,B103&gt;=2.75,A103&lt;5.25,B103&lt;3.45),1.3,IF(AND(A103&lt;5.05,G103&gt;=0.123,D103&gt;=0.25,D103&lt;1.3,B103&gt;=3.45),1.6,IF(AND(B103&lt;3.15,A103&gt;=4.5,A103&lt;5.05,B103&gt;=2.75,A103&lt;5.25,B103&lt;3.45),1.54,IF(AND(B103&gt;=3.15,A103&gt;=4.5,A103&lt;5.05,B103&gt;=2.75,A103&lt;5.25,B103&lt;3.45),1.35,IF(AND(D103&gt;=1.4,A103&lt;5.9,D103&gt;=0.7,F103&lt;2.5,A103&gt;=5.25,B103&lt;3.45),4.5,IF(AND(D103&gt;=1.55,A103&gt;=5.9,D103&gt;=0.7,F103&lt;2.5,A103&gt;=5.25,B103&lt;3.45),4.95,IF(AND(G103&gt;=0.682,D103&gt;=2.05,H103&lt;16.284,F103&gt;=2.5,A103&gt;=5.25,B103&lt;3.45),5.26,IF(AND(A103&lt;5.4,A103&gt;=5.05,G103&gt;=0.123,D103&gt;=0.25,D103&lt;1.3,B103&gt;=3.45),1.64,IF(AND(A103&gt;=5.4,A103&gt;=5.05,G103&gt;=0.123,D103&gt;=0.25,D103&lt;1.3,B103&gt;=3.45),1.6,IF(AND(G103&lt;0.372,D103&lt;1.4,A103&lt;5.9,D103&gt;=0.7,F103&lt;2.5,A103&gt;=5.25,B103&lt;3.45),4.175,IF(AND(D103&lt;1.35,D103&lt;1.55,A103&gt;=5.9,D103&gt;=0.7,F103&lt;2.5,A103&gt;=5.25,B103&lt;3.45),4.2,IF(AND(B103&lt;2.35,G103&lt;0.596,D103&lt;2.05,H103&lt;16.284,F103&gt;=2.5,A103&gt;=5.25,B103&lt;3.45),5,IF(AND(G103&gt;=0.888,G103&gt;=0.596,D103&lt;2.05,H103&lt;16.284,F103&gt;=2.5,A103&gt;=5.25,B103&lt;3.45),4.8,IF(AND(A103&gt;=6.85,G103&lt;0.682,D103&gt;=2.05,H103&lt;16.284,F103&gt;=2.5,A103&gt;=5.25,B103&lt;3.45),5.4,IF(AND(A103&gt;=5.75,G103&gt;=0.372,D103&lt;1.4,A103&lt;5.9,D103&gt;=0.7,F103&lt;2.5,A103&gt;=5.25,B103&lt;3.45),3.933,IF(AND(A103&gt;=6.75,D103&gt;=1.35,D103&lt;1.55,A103&gt;=5.9,D103&gt;=0.7,F103&lt;2.5,A103&gt;=5.25,B103&lt;3.45),4.8,IF(AND(H103&lt;11.084,B103&gt;=2.35,G103&lt;0.596,D103&lt;2.05,H103&lt;16.284,F103&gt;=2.5,A103&gt;=5.25,B103&lt;3.45),5.3,IF(AND(H103&lt;8.435,G103&lt;0.888,G103&gt;=0.596,D103&lt;2.05,H103&lt;16.284,F103&gt;=2.5,A103&gt;=5.25,B103&lt;3.45),5.1,IF(AND(H103&gt;=8.435,G103&lt;0.888,G103&gt;=0.596,D103&lt;2.05,H103&lt;16.284,F103&gt;=2.5,A103&gt;=5.25,B103&lt;3.45),4.94,IF(AND(B103&lt;3.15,A103&lt;6.85,G103&lt;0.682,D103&gt;=2.05,H103&lt;16.284,F103&gt;=2.5,A103&gt;=5.25,B103&lt;3.45),5.6,IF(AND(B103&gt;=3.15,A103&lt;6.85,G103&lt;0.682,D103&gt;=2.05,H103&lt;16.284,F103&gt;=2.5,A103&gt;=5.25,B103&lt;3.45),5.74,IF(AND(G103&lt;0.572,A103&lt;5.75,G103&gt;=0.372,D103&lt;1.4,A103&lt;5.9,D103&gt;=0.7,F103&lt;2.5,A103&gt;=5.25,B103&lt;3.45),3.7,IF(AND(D103&lt;1.45,A103&lt;6.75,D103&gt;=1.35,D103&lt;1.55,A103&gt;=5.9,D103&gt;=0.7,F103&lt;2.5,A103&gt;=5.25,B103&lt;3.45),4.46,IF(AND(D103&gt;=1.45,A103&lt;6.75,D103&gt;=1.35,D103&lt;1.55,A103&gt;=5.9,D103&gt;=0.7,F103&lt;2.5,A103&gt;=5.25,B103&lt;3.45),4.567,IF(AND(H103&lt;12.532,H103&gt;=11.084,B103&gt;=2.35,G103&lt;0.596,D103&lt;2.05,H103&lt;16.284,F103&gt;=2.5,A103&gt;=5.25,B103&lt;3.45),5.8,IF(AND(H103&gt;=12.532,H103&gt;=11.084,B103&gt;=2.35,G103&lt;0.596,D103&lt;2.05,H103&lt;16.284,F103&gt;=2.5,A103&gt;=5.25,B103&lt;3.45),5.667,IF(AND(A103&gt;=5.65,G103&gt;=0.572,A103&lt;5.75,G103&gt;=0.372,D103&lt;1.4,A103&lt;5.9,D103&gt;=0.7,F103&lt;2.5,A103&gt;=5.25,B103&lt;3.45),4.2,IF(AND(G103&lt;0.862,A103&lt;5.65,G103&gt;=0.572,A103&lt;5.75,G103&gt;=0.372,D103&lt;1.4,A103&lt;5.9,D103&gt;=0.7,F103&lt;2.5,A103&gt;=5.25,B103&lt;3.45),3.9,IF(AND(G103&gt;=0.862,A103&lt;5.65,G103&gt;=0.572,A103&lt;5.75,G103&gt;=0.372,D103&lt;1.4,A103&lt;5.9,D103&gt;=0.7,F103&lt;2.5,A103&gt;=5.25,B103&lt;3.45),4,"shouldnthappen"))))))))))))))))))))))))))))))))))))</f>
        <v>5.26</v>
      </c>
      <c r="AY103" s="1" t="n">
        <f aca="false">IF(AND(H103&gt;=8.233,D103&gt;=0.8,A103&lt;5.55),3.525,IF(AND(B103&lt;2.9,H103&gt;=15.534,A103&gt;=5.55),4.8,IF(AND(H103&gt;=12.259,A103&lt;4.75,D103&lt;0.8,A103&lt;5.55),1.25,IF(AND(B103&gt;=3.85,A103&gt;=4.75,D103&lt;0.8,A103&lt;5.55),1.425,IF(AND(D103&lt;1.55,H103&lt;8.233,D103&gt;=0.8,A103&lt;5.55),3.975,IF(AND(D103&gt;=1.55,H103&lt;8.233,D103&gt;=0.8,A103&lt;5.55),4.5,IF(AND(D103&lt;0.65,D103&lt;1.7,H103&lt;15.534,A103&gt;=5.55),1.7,IF(AND(A103&gt;=7.05,D103&gt;=1.7,H103&lt;15.534,A103&gt;=5.55),6.3,IF(AND(B103&gt;=3.35,B103&gt;=2.9,H103&gt;=15.534,A103&gt;=5.55),5.4,IF(AND(B103&lt;3.1,H103&lt;12.259,A103&lt;4.75,D103&lt;0.8,A103&lt;5.55),1.367,IF(AND(B103&gt;=3.1,H103&lt;12.259,A103&lt;4.75,D103&lt;0.8,A103&lt;5.55),1.4,IF(AND(G103&gt;=0.905,B103&lt;3.85,A103&gt;=4.75,D103&lt;0.8,A103&lt;5.55),1.9,IF(AND(H103&lt;15.681,B103&lt;3.35,B103&gt;=2.9,H103&gt;=15.534,A103&gt;=5.55),5.8,IF(AND(H103&gt;=15.681,B103&lt;3.35,B103&gt;=2.9,H103&gt;=15.534,A103&gt;=5.55),5.7,IF(AND(H103&gt;=14.877,G103&lt;0.905,B103&lt;3.85,A103&gt;=4.75,D103&lt;0.8,A103&lt;5.55),1.3,IF(AND(D103&gt;=1.25,B103&lt;2.65,D103&gt;=0.65,D103&lt;1.7,H103&lt;15.534,A103&gt;=5.55),4.433,IF(AND(G103&gt;=0.622,B103&lt;3.15,A103&lt;7.05,D103&gt;=1.7,H103&lt;15.534,A103&gt;=5.55),5.08,IF(AND(H103&gt;=13.42,B103&gt;=3.15,A103&lt;7.05,D103&gt;=1.7,H103&lt;15.534,A103&gt;=5.55),5.1,IF(AND(G103&lt;0.265,H103&lt;14.877,G103&lt;0.905,B103&lt;3.85,A103&gt;=4.75,D103&lt;0.8,A103&lt;5.55),1.2,IF(AND(A103&lt;5.75,D103&lt;1.25,B103&lt;2.65,D103&gt;=0.65,D103&lt;1.7,H103&lt;15.534,A103&gt;=5.55),3.7,IF(AND(A103&gt;=5.75,D103&lt;1.25,B103&lt;2.65,D103&gt;=0.65,D103&lt;1.7,H103&lt;15.534,A103&gt;=5.55),4,IF(AND(G103&gt;=0.652,D103&lt;1.35,B103&gt;=2.65,D103&gt;=0.65,D103&lt;1.7,H103&lt;15.534,A103&gt;=5.55),3.6,IF(AND(H103&lt;7.47,D103&gt;=1.35,B103&gt;=2.65,D103&gt;=0.65,D103&lt;1.7,H103&lt;15.534,A103&gt;=5.55),5.1,IF(AND(H103&lt;10.914,G103&lt;0.622,B103&lt;3.15,A103&lt;7.05,D103&gt;=1.7,H103&lt;15.534,A103&gt;=5.55),5.36,IF(AND(H103&gt;=10.914,G103&lt;0.622,B103&lt;3.15,A103&lt;7.05,D103&gt;=1.7,H103&lt;15.534,A103&gt;=5.55),5.64,IF(AND(G103&gt;=0.657,H103&lt;13.42,B103&gt;=3.15,A103&lt;7.05,D103&gt;=1.7,H103&lt;15.534,A103&gt;=5.55),6,IF(AND(G103&gt;=0.782,G103&gt;=0.265,H103&lt;14.877,G103&lt;0.905,B103&lt;3.85,A103&gt;=4.75,D103&lt;0.8,A103&lt;5.55),1.48,IF(AND(H103&lt;11.286,G103&lt;0.652,D103&lt;1.35,B103&gt;=2.65,D103&gt;=0.65,D103&lt;1.7,H103&lt;15.534,A103&gt;=5.55),4.24,IF(AND(H103&gt;=11.286,G103&lt;0.652,D103&lt;1.35,B103&gt;=2.65,D103&gt;=0.65,D103&lt;1.7,H103&lt;15.534,A103&gt;=5.55),4.05,IF(AND(G103&lt;0.413,H103&gt;=7.47,D103&gt;=1.35,B103&gt;=2.65,D103&gt;=0.65,D103&lt;1.7,H103&lt;15.534,A103&gt;=5.55),5.1,IF(AND(H103&lt;11.325,G103&lt;0.657,H103&lt;13.42,B103&gt;=3.15,A103&lt;7.05,D103&gt;=1.7,H103&lt;15.534,A103&gt;=5.55),5.8,IF(AND(H103&gt;=11.325,G103&lt;0.657,H103&lt;13.42,B103&gt;=3.15,A103&lt;7.05,D103&gt;=1.7,H103&lt;15.534,A103&gt;=5.55),5.6,IF(AND(D103&gt;=0.35,G103&lt;0.782,G103&gt;=0.265,H103&lt;14.877,G103&lt;0.905,B103&lt;3.85,A103&gt;=4.75,D103&lt;0.8,A103&lt;5.55),1.633,IF(AND(B103&lt;2.85,G103&gt;=0.413,H103&gt;=7.47,D103&gt;=1.35,B103&gt;=2.65,D103&gt;=0.65,D103&lt;1.7,H103&lt;15.534,A103&gt;=5.55),4.6,IF(AND(D103&lt;0.15,D103&lt;0.35,G103&lt;0.782,G103&gt;=0.265,H103&lt;14.877,G103&lt;0.905,B103&lt;3.85,A103&gt;=4.75,D103&lt;0.8,A103&lt;5.55),1.5,IF(AND(D103&gt;=0.15,D103&lt;0.35,G103&lt;0.782,G103&gt;=0.265,H103&lt;14.877,G103&lt;0.905,B103&lt;3.85,A103&gt;=4.75,D103&lt;0.8,A103&lt;5.55),1.543,IF(AND(A103&gt;=6.8,B103&gt;=2.85,G103&gt;=0.413,H103&gt;=7.47,D103&gt;=1.35,B103&gt;=2.65,D103&gt;=0.65,D103&lt;1.7,H103&lt;15.534,A103&gt;=5.55),4.9,IF(AND(H103&lt;13.531,A103&lt;6.8,B103&gt;=2.85,G103&gt;=0.413,H103&gt;=7.47,D103&gt;=1.35,B103&gt;=2.65,D103&gt;=0.65,D103&lt;1.7,H103&lt;15.534,A103&gt;=5.55),4.5,IF(AND(H103&gt;=13.531,A103&lt;6.8,B103&gt;=2.85,G103&gt;=0.413,H103&gt;=7.47,D103&gt;=1.35,B103&gt;=2.65,D103&gt;=0.65,D103&lt;1.7,H103&lt;15.534,A103&gt;=5.55),4.7,"shouldnthappen")))))))))))))))))))))))))))))))))))))))</f>
        <v>6</v>
      </c>
      <c r="AZ103" s="1" t="n">
        <f aca="false">IF(AND(H103&gt;=15.371,B103&gt;=3.35),5.4,IF(AND(G103&gt;=0.851,H103&gt;=15.244,B103&lt;3.35),4.75,IF(AND(F103&gt;=2,H103&lt;15.371,B103&gt;=3.35),5.6,IF(AND(B103&lt;2.75,A103&lt;5.15,H103&lt;15.244,B103&lt;3.35),3.42,IF(AND(A103&gt;=7.25,G103&lt;0.851,H103&gt;=15.244,B103&lt;3.35),6.6,IF(AND(A103&lt;4.45,B103&gt;=2.75,A103&lt;5.15,H103&lt;15.244,B103&lt;3.35),1.1,IF(AND(G103&lt;0.527,A103&lt;7.25,G103&lt;0.851,H103&gt;=15.244,B103&lt;3.35),5.08,IF(AND(G103&gt;=0.527,A103&lt;7.25,G103&lt;0.851,H103&gt;=15.244,B103&lt;3.35),5.8,IF(AND(D103&gt;=0.35,B103&lt;3.7,F103&lt;2,H103&lt;15.371,B103&gt;=3.35),1.55,IF(AND(H103&lt;6.542,B103&gt;=3.7,F103&lt;2,H103&lt;15.371,B103&gt;=3.35),1.9,IF(AND(B103&lt;3.25,A103&gt;=4.45,B103&gt;=2.75,A103&lt;5.15,H103&lt;15.244,B103&lt;3.35),1.46,IF(AND(B103&gt;=3.25,A103&gt;=4.45,B103&gt;=2.75,A103&lt;5.15,H103&lt;15.244,B103&lt;3.35),1.7,IF(AND(H103&lt;13.654,B103&gt;=2.95,D103&lt;1.45,A103&gt;=5.15,H103&lt;15.244,B103&lt;3.35),4.3,IF(AND(H103&gt;=13.654,B103&gt;=2.95,D103&lt;1.45,A103&gt;=5.15,H103&lt;15.244,B103&lt;3.35),4.625,IF(AND(F103&gt;=2.5,D103&lt;1.75,D103&gt;=1.45,A103&gt;=5.15,H103&lt;15.244,B103&lt;3.35),5.3,IF(AND(G103&gt;=0.853,D103&gt;=1.75,D103&gt;=1.45,A103&gt;=5.15,H103&lt;15.244,B103&lt;3.35),5.15,IF(AND(D103&gt;=0.25,D103&lt;0.35,B103&lt;3.7,F103&lt;2,H103&lt;15.371,B103&gt;=3.35),1.3,IF(AND(B103&lt;3.85,H103&gt;=6.542,B103&gt;=3.7,F103&lt;2,H103&lt;15.371,B103&gt;=3.35),1.633,IF(AND(H103&lt;7.02,H103&lt;10.688,B103&lt;2.95,D103&lt;1.45,A103&gt;=5.15,H103&lt;15.244,B103&lt;3.35),3.98,IF(AND(G103&lt;0.338,H103&gt;=10.688,B103&lt;2.95,D103&lt;1.45,A103&gt;=5.15,H103&lt;15.244,B103&lt;3.35),4.22,IF(AND(G103&gt;=0.338,H103&gt;=10.688,B103&lt;2.95,D103&lt;1.45,A103&gt;=5.15,H103&lt;15.244,B103&lt;3.35),3.9,IF(AND(B103&lt;2.75,F103&lt;2.5,D103&lt;1.75,D103&gt;=1.45,A103&gt;=5.15,H103&lt;15.244,B103&lt;3.35),5.1,IF(AND(B103&gt;=2.75,F103&lt;2.5,D103&lt;1.75,D103&gt;=1.45,A103&gt;=5.15,H103&lt;15.244,B103&lt;3.35),4.74,IF(AND(A103&gt;=7,G103&lt;0.853,D103&gt;=1.75,D103&gt;=1.45,A103&gt;=5.15,H103&lt;15.244,B103&lt;3.35),6.5,IF(AND(G103&gt;=0.934,D103&lt;0.25,D103&lt;0.35,B103&lt;3.7,F103&lt;2,H103&lt;15.371,B103&gt;=3.35),1.7,IF(AND(D103&lt;0.25,B103&gt;=3.85,H103&gt;=6.542,B103&gt;=3.7,F103&lt;2,H103&lt;15.371,B103&gt;=3.35),1.5,IF(AND(D103&gt;=0.25,B103&gt;=3.85,H103&gt;=6.542,B103&gt;=3.7,F103&lt;2,H103&lt;15.371,B103&gt;=3.35),1.4,IF(AND(B103&lt;2.5,H103&gt;=7.02,H103&lt;10.688,B103&lt;2.95,D103&lt;1.45,A103&gt;=5.15,H103&lt;15.244,B103&lt;3.35),3.8,IF(AND(G103&gt;=0.74,A103&lt;7,G103&lt;0.853,D103&gt;=1.75,D103&gt;=1.45,A103&gt;=5.15,H103&lt;15.244,B103&lt;3.35),6,IF(AND(G103&gt;=0.61,G103&lt;0.934,D103&lt;0.25,D103&lt;0.35,B103&lt;3.7,F103&lt;2,H103&lt;15.371,B103&gt;=3.35),1.5,IF(AND(D103&lt;1.15,B103&gt;=2.5,H103&gt;=7.02,H103&lt;10.688,B103&lt;2.95,D103&lt;1.45,A103&gt;=5.15,H103&lt;15.244,B103&lt;3.35),3.5,IF(AND(D103&gt;=1.15,B103&gt;=2.5,H103&gt;=7.02,H103&lt;10.688,B103&lt;2.95,D103&lt;1.45,A103&gt;=5.15,H103&lt;15.244,B103&lt;3.35),3.6,IF(AND(G103&gt;=0.626,G103&lt;0.74,A103&lt;7,G103&lt;0.853,D103&gt;=1.75,D103&gt;=1.45,A103&gt;=5.15,H103&lt;15.244,B103&lt;3.35),4.9,IF(AND(H103&lt;13.641,G103&lt;0.61,G103&lt;0.934,D103&lt;0.25,D103&lt;0.35,B103&lt;3.7,F103&lt;2,H103&lt;15.371,B103&gt;=3.35),1.425,IF(AND(H103&gt;=13.641,G103&lt;0.61,G103&lt;0.934,D103&lt;0.25,D103&lt;0.35,B103&lt;3.7,F103&lt;2,H103&lt;15.371,B103&gt;=3.35),1.3,IF(AND(B103&lt;3.05,G103&lt;0.626,G103&lt;0.74,A103&lt;7,G103&lt;0.853,D103&gt;=1.75,D103&gt;=1.45,A103&gt;=5.15,H103&lt;15.244,B103&lt;3.35),5.475,IF(AND(B103&gt;=3.05,G103&lt;0.626,G103&lt;0.74,A103&lt;7,G103&lt;0.853,D103&gt;=1.75,D103&gt;=1.45,A103&gt;=5.15,H103&lt;15.244,B103&lt;3.35),5.633,"shouldnthappen")))))))))))))))))))))))))))))))))))))</f>
        <v>6</v>
      </c>
      <c r="BA103" s="1" t="n">
        <f aca="false">IF(AND(F103&gt;=2,B103&gt;=3.4),6.1,IF(AND(B103&lt;2.75,A103&lt;5.15,B103&lt;3.4),3.225,IF(AND(G103&gt;=0.821,F103&lt;2,B103&gt;=3.4),1.9,IF(AND(B103&gt;=3.2,B103&gt;=2.75,A103&lt;5.15,B103&lt;3.4),1.7,IF(AND(A103&lt;4.8,G103&lt;0.821,F103&lt;2,B103&gt;=3.4),1,IF(AND(G103&gt;=0.446,B103&lt;3.2,B103&gt;=2.75,A103&lt;5.15,B103&lt;3.4),1.1,IF(AND(G103&lt;0.356,D103&lt;1.45,A103&lt;6.25,A103&gt;=5.15,B103&lt;3.4),4.32,IF(AND(G103&lt;0.591,D103&gt;=1.45,A103&lt;6.25,A103&gt;=5.15,B103&lt;3.4),4.6,IF(AND(D103&lt;1.75,G103&lt;0.597,A103&gt;=6.25,A103&gt;=5.15,B103&lt;3.4),4.86,IF(AND(H103&gt;=16.472,G103&gt;=0.597,A103&gt;=6.25,A103&gt;=5.15,B103&lt;3.4),6.6,IF(AND(G103&lt;0.063,G103&lt;0.446,B103&lt;3.2,B103&gt;=2.75,A103&lt;5.15,B103&lt;3.4),1.4,IF(AND(A103&gt;=5.95,G103&gt;=0.356,D103&lt;1.45,A103&lt;6.25,A103&gt;=5.15,B103&lt;3.4),4.6,IF(AND(B103&gt;=2.9,G103&gt;=0.591,D103&gt;=1.45,A103&lt;6.25,A103&gt;=5.15,B103&lt;3.4),4.867,IF(AND(D103&gt;=2.4,H103&lt;16.472,G103&gt;=0.597,A103&gt;=6.25,A103&gt;=5.15,B103&lt;3.4),6,IF(AND(A103&lt;5.45,B103&gt;=3.85,A103&gt;=4.8,G103&lt;0.821,F103&lt;2,B103&gt;=3.4),1.3,IF(AND(A103&gt;=5.45,B103&gt;=3.85,A103&gt;=4.8,G103&lt;0.821,F103&lt;2,B103&gt;=3.4),1.45,IF(AND(H103&lt;14.273,G103&gt;=0.063,G103&lt;0.446,B103&lt;3.2,B103&gt;=2.75,A103&lt;5.15,B103&lt;3.4),1.5,IF(AND(H103&gt;=14.273,G103&gt;=0.063,G103&lt;0.446,B103&lt;3.2,B103&gt;=2.75,A103&lt;5.15,B103&lt;3.4),1.6,IF(AND(G103&gt;=0.572,A103&lt;5.95,G103&gt;=0.356,D103&lt;1.45,A103&lt;6.25,A103&gt;=5.15,B103&lt;3.4),3.9,IF(AND(G103&lt;0.827,B103&lt;2.9,G103&gt;=0.591,D103&gt;=1.45,A103&lt;6.25,A103&gt;=5.15,B103&lt;3.4),4.9,IF(AND(G103&gt;=0.827,B103&lt;2.9,G103&gt;=0.591,D103&gt;=1.45,A103&lt;6.25,A103&gt;=5.15,B103&lt;3.4),5.1,IF(AND(A103&gt;=7.2,B103&lt;3.05,D103&gt;=1.75,G103&lt;0.597,A103&gt;=6.25,A103&gt;=5.15,B103&lt;3.4),6.7,IF(AND(G103&lt;0.353,B103&gt;=3.05,D103&gt;=1.75,G103&lt;0.597,A103&gt;=6.25,A103&gt;=5.15,B103&lt;3.4),5.22,IF(AND(G103&gt;=0.353,B103&gt;=3.05,D103&gt;=1.75,G103&lt;0.597,A103&gt;=6.25,A103&gt;=5.15,B103&lt;3.4),5.65,IF(AND(A103&lt;6.55,D103&lt;2.4,H103&lt;16.472,G103&gt;=0.597,A103&gt;=6.25,A103&gt;=5.15,B103&lt;3.4),5.033,IF(AND(H103&lt;12.719,G103&lt;0.385,B103&lt;3.85,A103&gt;=4.8,G103&lt;0.821,F103&lt;2,B103&gt;=3.4),1.54,IF(AND(H103&gt;=12.719,G103&lt;0.385,B103&lt;3.85,A103&gt;=4.8,G103&lt;0.821,F103&lt;2,B103&gt;=3.4),1.3,IF(AND(B103&lt;3.6,G103&gt;=0.385,B103&lt;3.85,A103&gt;=4.8,G103&lt;0.821,F103&lt;2,B103&gt;=3.4),1.325,IF(AND(B103&gt;=3.6,G103&gt;=0.385,B103&lt;3.85,A103&gt;=4.8,G103&lt;0.821,F103&lt;2,B103&gt;=3.4),1.55,IF(AND(D103&lt;1.05,G103&lt;0.572,A103&lt;5.95,G103&gt;=0.356,D103&lt;1.45,A103&lt;6.25,A103&gt;=5.15,B103&lt;3.4),3.633,IF(AND(D103&gt;=2.15,A103&lt;7.2,B103&lt;3.05,D103&gt;=1.75,G103&lt;0.597,A103&gt;=6.25,A103&gt;=5.15,B103&lt;3.4),5.667,IF(AND(H103&lt;13.094,A103&gt;=6.55,D103&lt;2.4,H103&lt;16.472,G103&gt;=0.597,A103&gt;=6.25,A103&gt;=5.15,B103&lt;3.4),5.2,IF(AND(D103&lt;1.15,D103&gt;=1.05,G103&lt;0.572,A103&lt;5.95,G103&gt;=0.356,D103&lt;1.45,A103&lt;6.25,A103&gt;=5.15,B103&lt;3.4),3.8,IF(AND(D103&gt;=1.15,D103&gt;=1.05,G103&lt;0.572,A103&lt;5.95,G103&gt;=0.356,D103&lt;1.45,A103&lt;6.25,A103&gt;=5.15,B103&lt;3.4),3.9,IF(AND(G103&gt;=0.487,D103&lt;2.15,A103&lt;7.2,B103&lt;3.05,D103&gt;=1.75,G103&lt;0.597,A103&gt;=6.25,A103&gt;=5.15,B103&lt;3.4),5.8,IF(AND(A103&lt;6.8,H103&gt;=13.094,A103&gt;=6.55,D103&lt;2.4,H103&lt;16.472,G103&gt;=0.597,A103&gt;=6.25,A103&gt;=5.15,B103&lt;3.4),4.52,IF(AND(A103&gt;=6.8,H103&gt;=13.094,A103&gt;=6.55,D103&lt;2.4,H103&lt;16.472,G103&gt;=0.597,A103&gt;=6.25,A103&gt;=5.15,B103&lt;3.4),4.75,IF(AND(B103&lt;2.95,G103&lt;0.487,D103&lt;2.15,A103&lt;7.2,B103&lt;3.05,D103&gt;=1.75,G103&lt;0.597,A103&gt;=6.25,A103&gt;=5.15,B103&lt;3.4),5.6,IF(AND(B103&gt;=2.95,G103&lt;0.487,D103&lt;2.15,A103&lt;7.2,B103&lt;3.05,D103&gt;=1.75,G103&lt;0.597,A103&gt;=6.25,A103&gt;=5.15,B103&lt;3.4),5.5,"shouldnthappen")))))))))))))))))))))))))))))))))))))))</f>
        <v>6</v>
      </c>
      <c r="BB103" s="1" t="n">
        <f aca="false">IF(AND(A103&lt;4.35,B103&lt;3.25,F103&lt;1.5),1.1,IF(AND(H103&lt;14.005,A103&gt;=4.35,B103&lt;3.25,F103&lt;1.5),1.3,IF(AND(H103&gt;=14.005,A103&gt;=4.35,B103&lt;3.25,F103&lt;1.5),1.6,IF(AND(G103&gt;=0.905,A103&lt;5.15,B103&gt;=3.25,F103&lt;1.5),1.9,IF(AND(B103&lt;3.45,A103&gt;=5.15,B103&gt;=3.25,F103&lt;1.5),1.6,IF(AND(F103&gt;=2.5,D103&gt;=1.35,D103&lt;1.75,F103&gt;=1.5),4.867,IF(AND(A103&gt;=7.05,D103&gt;=2.05,D103&gt;=1.75,F103&gt;=1.5),6.35,IF(AND(D103&gt;=0.4,G103&lt;0.905,A103&lt;5.15,B103&gt;=3.25,F103&lt;1.5),1.65,IF(AND(B103&lt;3.6,B103&gt;=3.45,A103&gt;=5.15,B103&gt;=3.25,F103&lt;1.5),1.35,IF(AND(H103&lt;6.808,H103&lt;9.386,D103&lt;1.35,D103&lt;1.75,F103&gt;=1.5),4.05,IF(AND(H103&gt;=6.808,H103&lt;9.386,D103&lt;1.35,D103&lt;1.75,F103&gt;=1.5),3.46,IF(AND(B103&lt;2.45,F103&lt;2.5,D103&gt;=1.35,D103&lt;1.75,F103&gt;=1.5),4.5,IF(AND(H103&gt;=13.115,D103&lt;1.95,D103&lt;2.05,D103&gt;=1.75,F103&gt;=1.5),4.85,IF(AND(G103&lt;0.196,D103&gt;=1.95,D103&lt;2.05,D103&gt;=1.75,F103&gt;=1.5),6.7,IF(AND(G103&gt;=0.196,D103&gt;=1.95,D103&lt;2.05,D103&gt;=1.75,F103&gt;=1.5),5.12,IF(AND(H103&lt;10.925,D103&lt;0.4,G103&lt;0.905,A103&lt;5.15,B103&gt;=3.25,F103&lt;1.5),1.4,IF(AND(H103&gt;=10.925,D103&lt;0.4,G103&lt;0.905,A103&lt;5.15,B103&gt;=3.25,F103&lt;1.5),1.45,IF(AND(H103&lt;14.096,B103&gt;=3.6,B103&gt;=3.45,A103&gt;=5.15,B103&gt;=3.25,F103&lt;1.5),1.42,IF(AND(H103&gt;=14.096,B103&gt;=3.6,B103&gt;=3.45,A103&gt;=5.15,B103&gt;=3.25,F103&lt;1.5),1.7,IF(AND(B103&lt;2.45,D103&lt;1.15,H103&gt;=9.386,D103&lt;1.35,D103&lt;1.75,F103&gt;=1.5),3.6,IF(AND(B103&gt;=2.45,D103&lt;1.15,H103&gt;=9.386,D103&lt;1.35,D103&lt;1.75,F103&gt;=1.5),3.9,IF(AND(G103&lt;0.246,D103&gt;=1.15,H103&gt;=9.386,D103&lt;1.35,D103&lt;1.75,F103&gt;=1.5),4.4,IF(AND(B103&lt;2.75,B103&gt;=2.45,F103&lt;2.5,D103&gt;=1.35,D103&lt;1.75,F103&gt;=1.5),5.1,IF(AND(H103&lt;11.084,H103&lt;13.115,D103&lt;1.95,D103&lt;2.05,D103&gt;=1.75,F103&gt;=1.5),5.35,IF(AND(H103&gt;=11.084,H103&lt;13.115,D103&lt;1.95,D103&lt;2.05,D103&gt;=1.75,F103&gt;=1.5),5.7,IF(AND(H103&lt;15.52,D103&lt;2.25,A103&lt;7.05,D103&gt;=2.05,D103&gt;=1.75,F103&gt;=1.5),5.45,IF(AND(H103&gt;=15.52,D103&lt;2.25,A103&lt;7.05,D103&gt;=2.05,D103&gt;=1.75,F103&gt;=1.5),5.725,IF(AND(G103&gt;=0.775,D103&gt;=2.25,A103&lt;7.05,D103&gt;=2.05,D103&gt;=1.75,F103&gt;=1.5),5.2,IF(AND(D103&lt;1.25,G103&gt;=0.246,D103&gt;=1.15,H103&gt;=9.386,D103&lt;1.35,D103&lt;1.75,F103&gt;=1.5),4.05,IF(AND(A103&lt;5.85,B103&gt;=2.75,B103&gt;=2.45,F103&lt;2.5,D103&gt;=1.35,D103&lt;1.75,F103&gt;=1.5),4.5,IF(AND(B103&lt;3.3,G103&lt;0.775,D103&gt;=2.25,A103&lt;7.05,D103&gt;=2.05,D103&gt;=1.75,F103&gt;=1.5),5.64,IF(AND(B103&gt;=3.3,G103&lt;0.775,D103&gt;=2.25,A103&lt;7.05,D103&gt;=2.05,D103&gt;=1.75,F103&gt;=1.5),5.6,IF(AND(A103&lt;5.9,D103&gt;=1.25,G103&gt;=0.246,D103&gt;=1.15,H103&gt;=9.386,D103&lt;1.35,D103&lt;1.75,F103&gt;=1.5),4.2,IF(AND(A103&gt;=5.9,D103&gt;=1.25,G103&gt;=0.246,D103&gt;=1.15,H103&gt;=9.386,D103&lt;1.35,D103&lt;1.75,F103&gt;=1.5),4,IF(AND(G103&gt;=0.437,A103&gt;=5.85,B103&gt;=2.75,B103&gt;=2.45,F103&lt;2.5,D103&gt;=1.35,D103&lt;1.75,F103&gt;=1.5),4.75,IF(AND(H103&lt;9.446,G103&lt;0.437,A103&gt;=5.85,B103&gt;=2.75,B103&gt;=2.45,F103&lt;2.5,D103&gt;=1.35,D103&lt;1.75,F103&gt;=1.5),4.6,IF(AND(H103&gt;=9.446,G103&lt;0.437,A103&gt;=5.85,B103&gt;=2.75,B103&gt;=2.45,F103&lt;2.5,D103&gt;=1.35,D103&lt;1.75,F103&gt;=1.5),4.7,"shouldnthappen")))))))))))))))))))))))))))))))))))))</f>
        <v>5.6</v>
      </c>
      <c r="BC103" s="1" t="n">
        <f aca="false">IF(AND(G103&gt;=0.905,F103&lt;1.5),1.65,IF(AND(D103&gt;=0.45,G103&lt;0.905,F103&lt;1.5),1.65,IF(AND(A103&lt;5.15,D103&lt;1.55,F103&gt;=1.5),3.225,IF(AND(F103&gt;=2.5,A103&gt;=5.15,D103&lt;1.55,F103&gt;=1.5),5.05,IF(AND(H103&lt;5.767,A103&lt;7.05,D103&gt;=1.55,F103&gt;=1.5),4.5,IF(AND(D103&lt;1.7,A103&gt;=7.05,D103&gt;=1.55,F103&gt;=1.5),5.8,IF(AND(A103&gt;=5.3,G103&lt;0.207,D103&lt;0.45,G103&lt;0.905,F103&lt;1.5),1.3,IF(AND(D103&gt;=0.35,G103&gt;=0.207,D103&lt;0.45,G103&lt;0.905,F103&lt;1.5),1.5,IF(AND(G103&lt;0.155,D103&gt;=1.7,A103&gt;=7.05,D103&gt;=1.55,F103&gt;=1.5),6.7,IF(AND(G103&gt;=0.155,D103&gt;=1.7,A103&gt;=7.05,D103&gt;=1.55,F103&gt;=1.5),6.34,IF(AND(G103&lt;0.05,A103&lt;5.3,G103&lt;0.207,D103&lt;0.45,G103&lt;0.905,F103&lt;1.5),1.4,IF(AND(G103&gt;=0.05,A103&lt;5.3,G103&lt;0.207,D103&lt;0.45,G103&lt;0.905,F103&lt;1.5),1.5,IF(AND(A103&lt;4.5,D103&lt;0.35,G103&gt;=0.207,D103&lt;0.45,G103&lt;0.905,F103&lt;1.5),1.3,IF(AND(G103&lt;0.308,A103&lt;6.2,F103&lt;2.5,A103&gt;=5.15,D103&lt;1.55,F103&gt;=1.5),4.5,IF(AND(D103&lt;1.35,A103&gt;=6.2,F103&lt;2.5,A103&gt;=5.15,D103&lt;1.55,F103&gt;=1.5),4.367,IF(AND(D103&lt;1.85,A103&lt;6.15,H103&gt;=5.767,A103&lt;7.05,D103&gt;=1.55,F103&gt;=1.5),4.933,IF(AND(G103&gt;=0.558,A103&gt;=4.5,D103&lt;0.35,G103&gt;=0.207,D103&lt;0.45,G103&lt;0.905,F103&lt;1.5),1.5,IF(AND(H103&gt;=13.383,G103&gt;=0.308,A103&lt;6.2,F103&lt;2.5,A103&gt;=5.15,D103&lt;1.55,F103&gt;=1.5),4.7,IF(AND(H103&gt;=12.206,D103&gt;=1.35,A103&gt;=6.2,F103&lt;2.5,A103&gt;=5.15,D103&lt;1.55,F103&gt;=1.5),4.575,IF(AND(A103&lt;5.7,D103&gt;=1.85,A103&lt;6.15,H103&gt;=5.767,A103&lt;7.05,D103&gt;=1.55,F103&gt;=1.5),4.9,IF(AND(A103&gt;=5.7,D103&gt;=1.85,A103&lt;6.15,H103&gt;=5.767,A103&lt;7.05,D103&gt;=1.55,F103&gt;=1.5),5.1,IF(AND(G103&lt;0.079,G103&lt;0.364,A103&gt;=6.15,H103&gt;=5.767,A103&lt;7.05,D103&gt;=1.55,F103&gt;=1.5),5.6,IF(AND(G103&gt;=0.079,G103&lt;0.364,A103&gt;=6.15,H103&gt;=5.767,A103&lt;7.05,D103&gt;=1.55,F103&gt;=1.5),5.25,IF(AND(G103&gt;=0.447,G103&lt;0.558,A103&gt;=4.5,D103&lt;0.35,G103&gt;=0.207,D103&lt;0.45,G103&lt;0.905,F103&lt;1.5),1.3,IF(AND(B103&gt;=2.95,H103&lt;13.383,G103&gt;=0.308,A103&lt;6.2,F103&lt;2.5,A103&gt;=5.15,D103&lt;1.55,F103&gt;=1.5),4.6,IF(AND(B103&lt;2.65,H103&lt;12.206,D103&gt;=1.35,A103&gt;=6.2,F103&lt;2.5,A103&gt;=5.15,D103&lt;1.55,F103&gt;=1.5),4.9,IF(AND(D103&lt;2.45,A103&lt;6.6,G103&gt;=0.364,A103&gt;=6.15,H103&gt;=5.767,A103&lt;7.05,D103&gt;=1.55,F103&gt;=1.5),5.6,IF(AND(D103&gt;=2.45,A103&lt;6.6,G103&gt;=0.364,A103&gt;=6.15,H103&gt;=5.767,A103&lt;7.05,D103&gt;=1.55,F103&gt;=1.5),6,IF(AND(H103&lt;12.921,A103&gt;=6.6,G103&gt;=0.364,A103&gt;=6.15,H103&gt;=5.767,A103&lt;7.05,D103&gt;=1.55,F103&gt;=1.5),5.725,IF(AND(H103&gt;=12.921,A103&gt;=6.6,G103&gt;=0.364,A103&gt;=6.15,H103&gt;=5.767,A103&lt;7.05,D103&gt;=1.55,F103&gt;=1.5),5.367,IF(AND(B103&lt;3.15,G103&lt;0.447,G103&lt;0.558,A103&gt;=4.5,D103&lt;0.35,G103&gt;=0.207,D103&lt;0.45,G103&lt;0.905,F103&lt;1.5),1.5,IF(AND(B103&gt;=3.15,G103&lt;0.447,G103&lt;0.558,A103&gt;=4.5,D103&lt;0.35,G103&gt;=0.207,D103&lt;0.45,G103&lt;0.905,F103&lt;1.5),1.36,IF(AND(B103&gt;=2.85,B103&lt;2.95,H103&lt;13.383,G103&gt;=0.308,A103&lt;6.2,F103&lt;2.5,A103&gt;=5.15,D103&lt;1.55,F103&gt;=1.5),3.6,IF(AND(H103&lt;9.446,B103&gt;=2.65,H103&lt;12.206,D103&gt;=1.35,A103&gt;=6.2,F103&lt;2.5,A103&gt;=5.15,D103&lt;1.55,F103&gt;=1.5),4.6,IF(AND(H103&gt;=9.446,B103&gt;=2.65,H103&lt;12.206,D103&gt;=1.35,A103&gt;=6.2,F103&lt;2.5,A103&gt;=5.15,D103&lt;1.55,F103&gt;=1.5),4.7,IF(AND(D103&lt;1.2,B103&lt;2.85,B103&lt;2.95,H103&lt;13.383,G103&gt;=0.308,A103&lt;6.2,F103&lt;2.5,A103&gt;=5.15,D103&lt;1.55,F103&gt;=1.5),3.75,IF(AND(G103&lt;0.356,D103&gt;=1.2,B103&lt;2.85,B103&lt;2.95,H103&lt;13.383,G103&gt;=0.308,A103&lt;6.2,F103&lt;2.5,A103&gt;=5.15,D103&lt;1.55,F103&gt;=1.5),4.2,IF(AND(G103&gt;=0.356,D103&gt;=1.2,B103&lt;2.85,B103&lt;2.95,H103&lt;13.383,G103&gt;=0.308,A103&lt;6.2,F103&lt;2.5,A103&gt;=5.15,D103&lt;1.55,F103&gt;=1.5),3.96,"shouldnthappen"))))))))))))))))))))))))))))))))))))))</f>
        <v>6</v>
      </c>
      <c r="BD103" s="1" t="n">
        <f aca="false">IF(AND(B103&lt;2.7,A103&lt;5.3,B103&lt;3.15),3.42,IF(AND(F103&lt;2.5,A103&gt;=5.85,B103&gt;=3.15),4.7,IF(AND(A103&lt;4.35,B103&gt;=2.7,A103&lt;5.3,B103&lt;3.15),1.1,IF(AND(A103&gt;=4.35,B103&gt;=2.7,A103&lt;5.3,B103&lt;3.15),1.42,IF(AND(A103&gt;=7.05,F103&gt;=2.5,A103&gt;=5.3,B103&lt;3.15),6.067,IF(AND(D103&gt;=0.45,A103&lt;5.05,A103&lt;5.85,B103&gt;=3.15),1.6,IF(AND(B103&lt;3.35,A103&gt;=5.05,A103&lt;5.85,B103&gt;=3.15),1.7,IF(AND(A103&gt;=6.85,F103&gt;=2.5,A103&gt;=5.85,B103&gt;=3.15),6.22,IF(AND(D103&lt;1.25,D103&lt;1.35,F103&lt;2.5,A103&gt;=5.3,B103&lt;3.15),4.033,IF(AND(D103&gt;=1.25,D103&lt;1.35,F103&lt;2.5,A103&gt;=5.3,B103&lt;3.15),4.233,IF(AND(A103&lt;6.05,D103&gt;=1.35,F103&lt;2.5,A103&gt;=5.3,B103&lt;3.15),5.1,IF(AND(H103&gt;=13.29,A103&lt;7.05,F103&gt;=2.5,A103&gt;=5.3,B103&lt;3.15),4.96,IF(AND(G103&gt;=0.858,D103&lt;0.45,A103&lt;5.05,A103&lt;5.85,B103&gt;=3.15),1.3,IF(AND(D103&gt;=0.35,B103&gt;=3.35,A103&gt;=5.05,A103&lt;5.85,B103&gt;=3.15),1.4,IF(AND(B103&lt;3.25,A103&lt;6.85,F103&gt;=2.5,A103&gt;=5.85,B103&gt;=3.15),5.233,IF(AND(A103&gt;=6.8,A103&gt;=6.05,D103&gt;=1.35,F103&lt;2.5,A103&gt;=5.3,B103&lt;3.15),4.9,IF(AND(G103&gt;=0.622,H103&lt;13.29,A103&lt;7.05,F103&gt;=2.5,A103&gt;=5.3,B103&lt;3.15),5.067,IF(AND(H103&lt;8.834,G103&lt;0.858,D103&lt;0.45,A103&lt;5.05,A103&lt;5.85,B103&gt;=3.15),1.4,IF(AND(G103&lt;0.774,B103&gt;=3.25,A103&lt;6.85,F103&gt;=2.5,A103&gt;=5.85,B103&gt;=3.15),5.8,IF(AND(G103&gt;=0.774,B103&gt;=3.25,A103&lt;6.85,F103&gt;=2.5,A103&gt;=5.85,B103&gt;=3.15),5.4,IF(AND(H103&gt;=12.206,A103&lt;6.8,A103&gt;=6.05,D103&gt;=1.35,F103&lt;2.5,A103&gt;=5.3,B103&lt;3.15),4.5,IF(AND(G103&gt;=0.439,G103&lt;0.622,H103&lt;13.29,A103&lt;7.05,F103&gt;=2.5,A103&gt;=5.3,B103&lt;3.15),5.667,IF(AND(G103&lt;0.227,H103&gt;=8.834,G103&lt;0.858,D103&lt;0.45,A103&lt;5.05,A103&lt;5.85,B103&gt;=3.15),1.4,IF(AND(G103&gt;=0.227,H103&gt;=8.834,G103&lt;0.858,D103&lt;0.45,A103&lt;5.05,A103&lt;5.85,B103&gt;=3.15),1.3,IF(AND(G103&gt;=0.934,B103&lt;3.75,D103&lt;0.35,B103&gt;=3.35,A103&gt;=5.05,A103&lt;5.85,B103&gt;=3.15),1.7,IF(AND(G103&lt;0.823,B103&gt;=3.75,D103&lt;0.35,B103&gt;=3.35,A103&gt;=5.05,A103&lt;5.85,B103&gt;=3.15),1.55,IF(AND(G103&gt;=0.823,B103&gt;=3.75,D103&lt;0.35,B103&gt;=3.35,A103&gt;=5.05,A103&lt;5.85,B103&gt;=3.15),1.5,IF(AND(A103&lt;6.2,H103&lt;12.206,A103&lt;6.8,A103&gt;=6.05,D103&gt;=1.35,F103&lt;2.5,A103&gt;=5.3,B103&lt;3.15),4.6,IF(AND(A103&gt;=6.2,H103&lt;12.206,A103&lt;6.8,A103&gt;=6.05,D103&gt;=1.35,F103&lt;2.5,A103&gt;=5.3,B103&lt;3.15),4.74,IF(AND(H103&gt;=10.667,G103&lt;0.439,G103&lt;0.622,H103&lt;13.29,A103&lt;7.05,F103&gt;=2.5,A103&gt;=5.3,B103&lt;3.15),5.6,IF(AND(H103&lt;13.67,G103&lt;0.934,B103&lt;3.75,D103&lt;0.35,B103&gt;=3.35,A103&gt;=5.05,A103&lt;5.85,B103&gt;=3.15),1.48,IF(AND(H103&gt;=13.67,G103&lt;0.934,B103&lt;3.75,D103&lt;0.35,B103&gt;=3.35,A103&gt;=5.05,A103&lt;5.85,B103&gt;=3.15),1.3,IF(AND(G103&lt;0.301,H103&lt;10.667,G103&lt;0.439,G103&lt;0.622,H103&lt;13.29,A103&lt;7.05,F103&gt;=2.5,A103&gt;=5.3,B103&lt;3.15),5.2,IF(AND(G103&gt;=0.301,H103&lt;10.667,G103&lt;0.439,G103&lt;0.622,H103&lt;13.29,A103&lt;7.05,F103&gt;=2.5,A103&gt;=5.3,B103&lt;3.15),5.067,"shouldnthappen"))))))))))))))))))))))))))))))))))</f>
        <v>5.8</v>
      </c>
      <c r="BE103" s="1" t="n">
        <f aca="false">IF(AND(B103&gt;=3.85,A103&gt;=5.05,F103&lt;1.5),1.4,IF(AND(A103&lt;5.25,A103&lt;5.75,F103&gt;=1.5),3.15,IF(AND(A103&lt;4.95,B103&lt;3.15,A103&lt;5.05,F103&lt;1.5),1.46,IF(AND(A103&gt;=4.95,B103&lt;3.15,A103&lt;5.05,F103&lt;1.5),1.6,IF(AND(H103&lt;8.834,B103&gt;=3.15,A103&lt;5.05,F103&lt;1.5),1.4,IF(AND(D103&lt;0.25,B103&lt;3.85,A103&gt;=5.05,F103&lt;1.5),1.48,IF(AND(D103&gt;=0.25,B103&lt;3.85,A103&gt;=5.05,F103&lt;1.5),1.7,IF(AND(F103&gt;=2.5,A103&gt;=5.25,A103&lt;5.75,F103&gt;=1.5),4.9,IF(AND(H103&lt;12.45,H103&gt;=8.834,B103&gt;=3.15,A103&lt;5.05,F103&lt;1.5),1.25,IF(AND(H103&gt;=12.45,H103&gt;=8.834,B103&gt;=3.15,A103&lt;5.05,F103&lt;1.5),1.32,IF(AND(G103&lt;0.283,F103&lt;2.5,A103&gt;=5.25,A103&lt;5.75,F103&gt;=1.5),4.3,IF(AND(H103&lt;6.712,H103&lt;11.275,D103&lt;1.55,A103&gt;=5.75,F103&gt;=1.5),5,IF(AND(H103&lt;13.101,H103&gt;=11.275,D103&lt;1.55,A103&gt;=5.75,F103&gt;=1.5),3.933,IF(AND(H103&gt;=13.101,H103&gt;=11.275,D103&lt;1.55,A103&gt;=5.75,F103&gt;=1.5),4.5,IF(AND(A103&gt;=7.3,D103&lt;2.45,D103&gt;=1.55,A103&gt;=5.75,F103&gt;=1.5),6.7,IF(AND(B103&lt;3.45,D103&gt;=2.45,D103&gt;=1.55,A103&gt;=5.75,F103&gt;=1.5),5.925,IF(AND(B103&gt;=3.45,D103&gt;=2.45,D103&gt;=1.55,A103&gt;=5.75,F103&gt;=1.5),6.1,IF(AND(B103&gt;=2.8,G103&gt;=0.283,F103&lt;2.5,A103&gt;=5.25,A103&lt;5.75,F103&gt;=1.5),4.2,IF(AND(D103&lt;1.35,H103&gt;=6.712,H103&lt;11.275,D103&lt;1.55,A103&gt;=5.75,F103&gt;=1.5),4.35,IF(AND(D103&lt;1.05,B103&lt;2.8,G103&gt;=0.283,F103&lt;2.5,A103&gt;=5.25,A103&lt;5.75,F103&gt;=1.5),3.567,IF(AND(D103&gt;=1.05,B103&lt;2.8,G103&gt;=0.283,F103&lt;2.5,A103&gt;=5.25,A103&lt;5.75,F103&gt;=1.5),3.925,IF(AND(B103&lt;2.65,D103&gt;=1.35,H103&gt;=6.712,H103&lt;11.275,D103&lt;1.55,A103&gt;=5.75,F103&gt;=1.5),4.9,IF(AND(B103&gt;=2.65,D103&gt;=1.35,H103&gt;=6.712,H103&lt;11.275,D103&lt;1.55,A103&gt;=5.75,F103&gt;=1.5),4.625,IF(AND(H103&gt;=14.683,G103&gt;=0.628,A103&lt;7.3,D103&lt;2.45,D103&gt;=1.55,A103&gt;=5.75,F103&gt;=1.5),5.4,IF(AND(D103&lt;1.95,H103&lt;8.884,G103&lt;0.628,A103&lt;7.3,D103&lt;2.45,D103&gt;=1.55,A103&gt;=5.75,F103&gt;=1.5),5.1,IF(AND(D103&gt;=1.95,H103&lt;8.884,G103&lt;0.628,A103&lt;7.3,D103&lt;2.45,D103&gt;=1.55,A103&gt;=5.75,F103&gt;=1.5),5.22,IF(AND(A103&lt;6.05,H103&gt;=8.884,G103&lt;0.628,A103&lt;7.3,D103&lt;2.45,D103&gt;=1.55,A103&gt;=5.75,F103&gt;=1.5),5.1,IF(AND(G103&lt;0.817,H103&lt;14.683,G103&gt;=0.628,A103&lt;7.3,D103&lt;2.45,D103&gt;=1.55,A103&gt;=5.75,F103&gt;=1.5),4.967,IF(AND(G103&gt;=0.817,H103&lt;14.683,G103&gt;=0.628,A103&lt;7.3,D103&lt;2.45,D103&gt;=1.55,A103&gt;=5.75,F103&gt;=1.5),5.1,IF(AND(H103&lt;9.637,A103&gt;=6.05,H103&gt;=8.884,G103&lt;0.628,A103&lt;7.3,D103&lt;2.45,D103&gt;=1.55,A103&gt;=5.75,F103&gt;=1.5),5.9,IF(AND(D103&lt;1.85,H103&gt;=9.637,A103&gt;=6.05,H103&gt;=8.884,G103&lt;0.628,A103&lt;7.3,D103&lt;2.45,D103&gt;=1.55,A103&gt;=5.75,F103&gt;=1.5),5.733,IF(AND(G103&gt;=0.388,D103&gt;=1.85,H103&gt;=9.637,A103&gt;=6.05,H103&gt;=8.884,G103&lt;0.628,A103&lt;7.3,D103&lt;2.45,D103&gt;=1.55,A103&gt;=5.75,F103&gt;=1.5),5.64,IF(AND(B103&lt;2.95,G103&lt;0.388,D103&gt;=1.85,H103&gt;=9.637,A103&gt;=6.05,H103&gt;=8.884,G103&lt;0.628,A103&lt;7.3,D103&lt;2.45,D103&gt;=1.55,A103&gt;=5.75,F103&gt;=1.5),5.5,IF(AND(B103&gt;=2.95,G103&lt;0.388,D103&gt;=1.85,H103&gt;=9.637,A103&gt;=6.05,H103&gt;=8.884,G103&lt;0.628,A103&lt;7.3,D103&lt;2.45,D103&gt;=1.55,A103&gt;=5.75,F103&gt;=1.5),5.333,"shouldnthappen"))))))))))))))))))))))))))))))))))</f>
        <v>5.925</v>
      </c>
      <c r="BF103" s="1" t="n">
        <f aca="false">IF(AND(D103&gt;=0.35,F103&lt;1.5),1.65,IF(AND(H103&gt;=16.227,D103&gt;=1.55,F103&gt;=1.5),6.533,IF(AND(A103&gt;=5.45,G103&lt;0.174,D103&lt;0.35,F103&lt;1.5),1.7,IF(AND(D103&lt;0.15,G103&gt;=0.174,D103&lt;0.35,F103&lt;1.5),1.38,IF(AND(D103&gt;=1.15,D103&lt;1.25,D103&lt;1.55,F103&gt;=1.5),3.967,IF(AND(H103&lt;8.376,A103&lt;5.45,G103&lt;0.174,D103&lt;0.35,F103&lt;1.5),1.4,IF(AND(H103&gt;=8.376,A103&lt;5.45,G103&lt;0.174,D103&lt;0.35,F103&lt;1.5),1.5,IF(AND(B103&lt;3.1,D103&gt;=0.15,G103&gt;=0.174,D103&lt;0.35,F103&lt;1.5),1.475,IF(AND(H103&lt;10.258,D103&lt;1.15,D103&lt;1.25,D103&lt;1.55,F103&gt;=1.5),3.24,IF(AND(H103&gt;=10.258,D103&lt;1.15,D103&lt;1.25,D103&lt;1.55,F103&gt;=1.5),3.875,IF(AND(F103&gt;=2.5,H103&lt;10.927,D103&gt;=1.25,D103&lt;1.55,F103&gt;=1.5),5.05,IF(AND(D103&lt;1.35,H103&gt;=10.927,D103&gt;=1.25,D103&lt;1.55,F103&gt;=1.5),4.25,IF(AND(A103&gt;=6.95,D103&lt;1.75,H103&lt;16.227,D103&gt;=1.55,F103&gt;=1.5),5.8,IF(AND(B103&lt;3.3,B103&gt;=3.1,D103&gt;=0.15,G103&gt;=0.174,D103&lt;0.35,F103&lt;1.5),1.3,IF(AND(H103&lt;12.278,D103&gt;=1.35,H103&gt;=10.927,D103&gt;=1.25,D103&lt;1.55,F103&gt;=1.5),4.9,IF(AND(G103&lt;0.226,A103&lt;6.95,D103&lt;1.75,H103&lt;16.227,D103&gt;=1.55,F103&gt;=1.5),5,IF(AND(G103&gt;=0.226,A103&lt;6.95,D103&lt;1.75,H103&lt;16.227,D103&gt;=1.55,F103&gt;=1.5),4.62,IF(AND(H103&lt;9.35,B103&lt;2.95,D103&gt;=1.75,H103&lt;16.227,D103&gt;=1.55,F103&gt;=1.5),6.3,IF(AND(H103&gt;=9.35,B103&lt;2.95,D103&gt;=1.75,H103&lt;16.227,D103&gt;=1.55,F103&gt;=1.5),5.58,IF(AND(A103&lt;5.05,B103&gt;=3.3,B103&gt;=3.1,D103&gt;=0.15,G103&gt;=0.174,D103&lt;0.35,F103&lt;1.5),1.35,IF(AND(A103&gt;=5.05,B103&gt;=3.3,B103&gt;=3.1,D103&gt;=0.15,G103&gt;=0.174,D103&lt;0.35,F103&lt;1.5),1.46,IF(AND(B103&lt;2.8,A103&lt;5.65,F103&lt;2.5,H103&lt;10.927,D103&gt;=1.25,D103&lt;1.55,F103&gt;=1.5),4.075,IF(AND(B103&gt;=2.8,A103&lt;5.65,F103&lt;2.5,H103&lt;10.927,D103&gt;=1.25,D103&lt;1.55,F103&gt;=1.5),3.933,IF(AND(A103&lt;6.25,A103&gt;=5.65,F103&lt;2.5,H103&lt;10.927,D103&gt;=1.25,D103&lt;1.55,F103&gt;=1.5),4.533,IF(AND(A103&gt;=6.25,A103&gt;=5.65,F103&lt;2.5,H103&lt;10.927,D103&gt;=1.25,D103&lt;1.55,F103&gt;=1.5),4.3,IF(AND(A103&lt;6.5,H103&gt;=12.278,D103&gt;=1.35,H103&gt;=10.927,D103&gt;=1.25,D103&lt;1.55,F103&gt;=1.5),4.55,IF(AND(A103&gt;=6.5,H103&gt;=12.278,D103&gt;=1.35,H103&gt;=10.927,D103&gt;=1.25,D103&lt;1.55,F103&gt;=1.5),4.775,IF(AND(H103&lt;9.884,D103&lt;2.1,B103&gt;=2.95,D103&gt;=1.75,H103&lt;16.227,D103&gt;=1.55,F103&gt;=1.5),5.5,IF(AND(H103&gt;=9.884,D103&lt;2.1,B103&gt;=2.95,D103&gt;=1.75,H103&lt;16.227,D103&gt;=1.55,F103&gt;=1.5),5.1,IF(AND(H103&lt;10.393,D103&gt;=2.1,B103&gt;=2.95,D103&gt;=1.75,H103&lt;16.227,D103&gt;=1.55,F103&gt;=1.5),5.74,IF(AND(D103&lt;2.25,H103&gt;=10.393,D103&gt;=2.1,B103&gt;=2.95,D103&gt;=1.75,H103&lt;16.227,D103&gt;=1.55,F103&gt;=1.5),5.8,IF(AND(D103&gt;=2.25,H103&gt;=10.393,D103&gt;=2.1,B103&gt;=2.95,D103&gt;=1.75,H103&lt;16.227,D103&gt;=1.55,F103&gt;=1.5),5.4,"shouldnthappen"))))))))))))))))))))))))))))))))</f>
        <v>5.74</v>
      </c>
      <c r="BG103" s="1" t="n">
        <f aca="false">IF(AND(G103&lt;0.096,A103&lt;5.45),2.95,IF(AND(F103&gt;=1.5,G103&gt;=0.096,A103&lt;5.45),3,IF(AND(D103&lt;0.6,A103&lt;5.9,A103&gt;=5.45),1.4,IF(AND(F103&gt;=2.5,D103&gt;=0.6,A103&lt;5.9,A103&gt;=5.45),5.1,IF(AND(A103&lt;7.45,A103&gt;=7.05,A103&gt;=5.9,A103&gt;=5.45),6.167,IF(AND(B103&gt;=3.55,G103&lt;0.587,F103&lt;1.5,G103&gt;=0.096,A103&lt;5.45),1,IF(AND(A103&lt;5.05,G103&gt;=0.587,F103&lt;1.5,G103&gt;=0.096,A103&lt;5.45),1.35,IF(AND(B103&lt;2.75,D103&lt;1.7,A103&lt;7.05,A103&gt;=5.9,A103&gt;=5.45),4.9,IF(AND(A103&lt;6.2,D103&gt;=1.7,A103&lt;7.05,A103&gt;=5.9,A103&gt;=5.45),4.833,IF(AND(H103&lt;17.32,A103&gt;=7.45,A103&gt;=7.05,A103&gt;=5.9,A103&gt;=5.45),6.68,IF(AND(H103&gt;=17.32,A103&gt;=7.45,A103&gt;=7.05,A103&gt;=5.9,A103&gt;=5.45),6.4,IF(AND(G103&lt;0.161,B103&lt;3.55,G103&lt;0.587,F103&lt;1.5,G103&gt;=0.096,A103&lt;5.45),1.5,IF(AND(H103&lt;11.016,A103&gt;=5.05,G103&gt;=0.587,F103&lt;1.5,G103&gt;=0.096,A103&lt;5.45),1.633,IF(AND(H103&lt;11.001,G103&lt;0.372,F103&lt;2.5,D103&gt;=0.6,A103&lt;5.9,A103&gt;=5.45),4.133,IF(AND(H103&gt;=11.001,G103&lt;0.372,F103&lt;2.5,D103&gt;=0.6,A103&lt;5.9,A103&gt;=5.45),4.3,IF(AND(H103&lt;6.808,G103&gt;=0.372,F103&lt;2.5,D103&gt;=0.6,A103&lt;5.9,A103&gt;=5.45),4,IF(AND(A103&gt;=6.75,B103&gt;=2.75,D103&lt;1.7,A103&lt;7.05,A103&gt;=5.9,A103&gt;=5.45),4.84,IF(AND(H103&lt;12.467,G103&gt;=0.161,B103&lt;3.55,G103&lt;0.587,F103&lt;1.5,G103&gt;=0.096,A103&lt;5.45),1.3,IF(AND(D103&lt;0.25,H103&gt;=11.016,A103&gt;=5.05,G103&gt;=0.587,F103&lt;1.5,G103&gt;=0.096,A103&lt;5.45),1.52,IF(AND(D103&gt;=0.25,H103&gt;=11.016,A103&gt;=5.05,G103&gt;=0.587,F103&lt;1.5,G103&gt;=0.096,A103&lt;5.45),1.5,IF(AND(H103&lt;11.218,H103&gt;=6.808,G103&gt;=0.372,F103&lt;2.5,D103&gt;=0.6,A103&lt;5.9,A103&gt;=5.45),3.7,IF(AND(H103&gt;=11.218,H103&gt;=6.808,G103&gt;=0.372,F103&lt;2.5,D103&gt;=0.6,A103&lt;5.9,A103&gt;=5.45),3.9,IF(AND(B103&lt;2.95,A103&lt;6.75,B103&gt;=2.75,D103&lt;1.7,A103&lt;7.05,A103&gt;=5.9,A103&gt;=5.45),4.2,IF(AND(B103&gt;=2.95,A103&lt;6.75,B103&gt;=2.75,D103&lt;1.7,A103&lt;7.05,A103&gt;=5.9,A103&gt;=5.45),4.6,IF(AND(D103&gt;=2.45,A103&lt;6.85,A103&gt;=6.2,D103&gt;=1.7,A103&lt;7.05,A103&gt;=5.9,A103&gt;=5.45),5.9,IF(AND(G103&lt;0.312,A103&gt;=6.85,A103&gt;=6.2,D103&gt;=1.7,A103&lt;7.05,A103&gt;=5.9,A103&gt;=5.45),5.1,IF(AND(G103&gt;=0.312,A103&gt;=6.85,A103&gt;=6.2,D103&gt;=1.7,A103&lt;7.05,A103&gt;=5.9,A103&gt;=5.45),5.4,IF(AND(G103&lt;0.251,H103&gt;=12.467,G103&gt;=0.161,B103&lt;3.55,G103&lt;0.587,F103&lt;1.5,G103&gt;=0.096,A103&lt;5.45),1.35,IF(AND(G103&gt;=0.251,H103&gt;=12.467,G103&gt;=0.161,B103&lt;3.55,G103&lt;0.587,F103&lt;1.5,G103&gt;=0.096,A103&lt;5.45),1.467,IF(AND(G103&gt;=0.628,D103&lt;2.45,A103&lt;6.85,A103&gt;=6.2,D103&gt;=1.7,A103&lt;7.05,A103&gt;=5.9,A103&gt;=5.45),5.1,IF(AND(A103&gt;=6.75,G103&lt;0.628,D103&lt;2.45,A103&lt;6.85,A103&gt;=6.2,D103&gt;=1.7,A103&lt;7.05,A103&gt;=5.9,A103&gt;=5.45),5.9,IF(AND(H103&lt;11.824,A103&lt;6.75,G103&lt;0.628,D103&lt;2.45,A103&lt;6.85,A103&gt;=6.2,D103&gt;=1.7,A103&lt;7.05,A103&gt;=5.9,A103&gt;=5.45),5.44,IF(AND(H103&lt;14.378,H103&gt;=11.824,A103&lt;6.75,G103&lt;0.628,D103&lt;2.45,A103&lt;6.85,A103&gt;=6.2,D103&gt;=1.7,A103&lt;7.05,A103&gt;=5.9,A103&gt;=5.45),5.6,IF(AND(H103&gt;=14.378,H103&gt;=11.824,A103&lt;6.75,G103&lt;0.628,D103&lt;2.45,A103&lt;6.85,A103&gt;=6.2,D103&gt;=1.7,A103&lt;7.05,A103&gt;=5.9,A103&gt;=5.45),5.8,"shouldnthappen"))))))))))))))))))))))))))))))))))</f>
        <v>5.9</v>
      </c>
      <c r="BH103" s="1" t="n">
        <f aca="false">IF(AND(G103&gt;=0.905,F103&lt;1.5),1.8,IF(AND(H103&lt;5.523,G103&lt;0.905,F103&lt;1.5),1,IF(AND(D103&gt;=0.4,H103&gt;=5.523,G103&lt;0.905,F103&lt;1.5),1.7,IF(AND(G103&gt;=0.878,D103&lt;1.35,F103&lt;2.5,F103&gt;=1.5),4.4,IF(AND(A103&lt;5.4,D103&gt;=1.35,F103&lt;2.5,F103&gt;=1.5),3.9,IF(AND(G103&lt;0.177,B103&lt;3.15,F103&gt;=2.5,F103&gt;=1.5),6.15,IF(AND(H103&lt;10.393,B103&gt;=3.15,F103&gt;=2.5,F103&gt;=1.5),5.94,IF(AND(H103&gt;=10.393,B103&gt;=3.15,F103&gt;=2.5,F103&gt;=1.5),5.467,IF(AND(D103&gt;=1.25,G103&lt;0.878,D103&lt;1.35,F103&lt;2.5,F103&gt;=1.5),4.18,IF(AND(G103&gt;=0.709,A103&gt;=5.4,D103&gt;=1.35,F103&lt;2.5,F103&gt;=1.5),4.9,IF(AND(B103&lt;2.6,G103&gt;=0.177,B103&lt;3.15,F103&gt;=2.5,F103&gt;=1.5),4.8,IF(AND(A103&lt;4.35,A103&lt;5.05,D103&lt;0.4,H103&gt;=5.523,G103&lt;0.905,F103&lt;1.5),1.1,IF(AND(A103&gt;=5.6,A103&gt;=5.05,D103&lt;0.4,H103&gt;=5.523,G103&lt;0.905,F103&lt;1.5),1.7,IF(AND(D103&lt;1.05,D103&lt;1.25,G103&lt;0.878,D103&lt;1.35,F103&lt;2.5,F103&gt;=1.5),3.6,IF(AND(D103&gt;=1.55,G103&lt;0.709,A103&gt;=5.4,D103&gt;=1.35,F103&lt;2.5,F103&gt;=1.5),4.975,IF(AND(D103&lt;1.7,B103&gt;=2.6,G103&gt;=0.177,B103&lt;3.15,F103&gt;=2.5,F103&gt;=1.5),5.8,IF(AND(B103&lt;3.15,A103&gt;=4.35,A103&lt;5.05,D103&lt;0.4,H103&gt;=5.523,G103&lt;0.905,F103&lt;1.5),1.46,IF(AND(A103&gt;=5.45,A103&lt;5.6,A103&gt;=5.05,D103&lt;0.4,H103&gt;=5.523,G103&lt;0.905,F103&lt;1.5),1.35,IF(AND(H103&lt;10.974,D103&gt;=1.05,D103&lt;1.25,G103&lt;0.878,D103&lt;1.35,F103&lt;2.5,F103&gt;=1.5),3.8,IF(AND(H103&gt;=13.654,D103&lt;1.55,G103&lt;0.709,A103&gt;=5.4,D103&gt;=1.35,F103&lt;2.5,F103&gt;=1.5),4.725,IF(AND(A103&lt;4.5,B103&gt;=3.15,A103&gt;=4.35,A103&lt;5.05,D103&lt;0.4,H103&gt;=5.523,G103&lt;0.905,F103&lt;1.5),1.3,IF(AND(G103&lt;0.676,A103&lt;5.45,A103&lt;5.6,A103&gt;=5.05,D103&lt;0.4,H103&gt;=5.523,G103&lt;0.905,F103&lt;1.5),1.5,IF(AND(G103&gt;=0.676,A103&lt;5.45,A103&lt;5.6,A103&gt;=5.05,D103&lt;0.4,H103&gt;=5.523,G103&lt;0.905,F103&lt;1.5),1.55,IF(AND(A103&lt;5.7,H103&gt;=10.974,D103&gt;=1.05,D103&lt;1.25,G103&lt;0.878,D103&lt;1.35,F103&lt;2.5,F103&gt;=1.5),3.9,IF(AND(A103&gt;=5.7,H103&gt;=10.974,D103&gt;=1.05,D103&lt;1.25,G103&lt;0.878,D103&lt;1.35,F103&lt;2.5,F103&gt;=1.5),3.933,IF(AND(G103&gt;=0.644,H103&lt;13.654,D103&lt;1.55,G103&lt;0.709,A103&gt;=5.4,D103&gt;=1.35,F103&lt;2.5,F103&gt;=1.5),4.4,IF(AND(B103&lt;2.9,A103&lt;6.2,D103&gt;=1.7,B103&gt;=2.6,G103&gt;=0.177,B103&lt;3.15,F103&gt;=2.5,F103&gt;=1.5),5.02,IF(AND(B103&gt;=2.9,A103&lt;6.2,D103&gt;=1.7,B103&gt;=2.6,G103&gt;=0.177,B103&lt;3.15,F103&gt;=2.5,F103&gt;=1.5),4.8,IF(AND(D103&lt;2.2,A103&gt;=6.2,D103&gt;=1.7,B103&gt;=2.6,G103&gt;=0.177,B103&lt;3.15,F103&gt;=2.5,F103&gt;=1.5),5.325,IF(AND(D103&gt;=2.2,A103&gt;=6.2,D103&gt;=1.7,B103&gt;=2.6,G103&gt;=0.177,B103&lt;3.15,F103&gt;=2.5,F103&gt;=1.5),5.1,IF(AND(D103&lt;0.25,A103&gt;=4.5,B103&gt;=3.15,A103&gt;=4.35,A103&lt;5.05,D103&lt;0.4,H103&gt;=5.523,G103&lt;0.905,F103&lt;1.5),1.357,IF(AND(D103&gt;=0.25,A103&gt;=4.5,B103&gt;=3.15,A103&gt;=4.35,A103&lt;5.05,D103&lt;0.4,H103&gt;=5.523,G103&lt;0.905,F103&lt;1.5),1.333,IF(AND(H103&lt;10.723,G103&lt;0.644,H103&lt;13.654,D103&lt;1.55,G103&lt;0.709,A103&gt;=5.4,D103&gt;=1.35,F103&lt;2.5,F103&gt;=1.5),4.6,IF(AND(H103&gt;=10.723,G103&lt;0.644,H103&lt;13.654,D103&lt;1.55,G103&lt;0.709,A103&gt;=5.4,D103&gt;=1.35,F103&lt;2.5,F103&gt;=1.5),4.5,"shouldnthappen"))))))))))))))))))))))))))))))))))</f>
        <v>5.94</v>
      </c>
      <c r="BI103" s="1" t="n">
        <f aca="false">IF(AND(D103&gt;=0.8,A103&lt;5.45),3.9,IF(AND(D103&gt;=0.45,D103&lt;0.8,A103&lt;5.45),1.66,IF(AND(H103&lt;16.447,B103&gt;=3.45,A103&gt;=5.45),1.525,IF(AND(H103&gt;=16.447,B103&gt;=3.45,A103&gt;=5.45),6.4,IF(AND(H103&lt;5.245,D103&lt;0.45,D103&lt;0.8,A103&lt;5.45),1,IF(AND(A103&gt;=7.2,G103&lt;0.154,B103&lt;3.45,A103&gt;=5.45),6.7,IF(AND(D103&lt;1.65,A103&lt;7.2,G103&lt;0.154,B103&lt;3.45,A103&gt;=5.45),4.7,IF(AND(D103&gt;=1.65,A103&lt;7.2,G103&lt;0.154,B103&lt;3.45,A103&gt;=5.45),5.52,IF(AND(D103&gt;=0.25,A103&lt;5.05,H103&gt;=5.245,D103&lt;0.45,D103&lt;0.8,A103&lt;5.45),1.35,IF(AND(H103&lt;6.089,A103&gt;=5.05,H103&gt;=5.245,D103&lt;0.45,D103&lt;0.8,A103&lt;5.45),1.7,IF(AND(D103&lt;1.2,B103&lt;2.6,A103&lt;5.75,G103&gt;=0.154,B103&lt;3.45,A103&gt;=5.45),3.85,IF(AND(D103&gt;=1.2,B103&lt;2.6,A103&lt;5.75,G103&gt;=0.154,B103&lt;3.45,A103&gt;=5.45),4,IF(AND(D103&gt;=1.65,B103&gt;=2.6,A103&lt;5.75,G103&gt;=0.154,B103&lt;3.45,A103&gt;=5.45),4.9,IF(AND(G103&lt;0.353,F103&lt;2.5,A103&gt;=5.75,G103&gt;=0.154,B103&lt;3.45,A103&gt;=5.45),4.25,IF(AND(A103&gt;=7.25,F103&gt;=2.5,A103&gt;=5.75,G103&gt;=0.154,B103&lt;3.45,A103&gt;=5.45),6.45,IF(AND(H103&lt;11.218,D103&lt;0.25,A103&lt;5.05,H103&gt;=5.245,D103&lt;0.45,D103&lt;0.8,A103&lt;5.45),1.42,IF(AND(G103&lt;0.517,H103&gt;=6.089,A103&gt;=5.05,H103&gt;=5.245,D103&lt;0.45,D103&lt;0.8,A103&lt;5.45),1.44,IF(AND(G103&gt;=0.517,H103&gt;=6.089,A103&gt;=5.05,H103&gt;=5.245,D103&lt;0.45,D103&lt;0.8,A103&lt;5.45),1.54,IF(AND(H103&gt;=10.194,D103&lt;1.65,B103&gt;=2.6,A103&lt;5.75,G103&gt;=0.154,B103&lt;3.45,A103&gt;=5.45),4.35,IF(AND(B103&gt;=3.15,G103&gt;=0.353,F103&lt;2.5,A103&gt;=5.75,G103&gt;=0.154,B103&lt;3.45,A103&gt;=5.45),4.7,IF(AND(H103&lt;7.716,A103&lt;7.25,F103&gt;=2.5,A103&gt;=5.75,G103&gt;=0.154,B103&lt;3.45,A103&gt;=5.45),5.04,IF(AND(G103&lt;0.175,H103&gt;=11.218,D103&lt;0.25,A103&lt;5.05,H103&gt;=5.245,D103&lt;0.45,D103&lt;0.8,A103&lt;5.45),1.5,IF(AND(H103&lt;7.713,H103&lt;10.194,D103&lt;1.65,B103&gt;=2.6,A103&lt;5.75,G103&gt;=0.154,B103&lt;3.45,A103&gt;=5.45),4.1,IF(AND(H103&gt;=7.713,H103&lt;10.194,D103&lt;1.65,B103&gt;=2.6,A103&lt;5.75,G103&gt;=0.154,B103&lt;3.45,A103&gt;=5.45),4.2,IF(AND(B103&gt;=3.05,B103&lt;3.15,G103&gt;=0.353,F103&lt;2.5,A103&gt;=5.75,G103&gt;=0.154,B103&lt;3.45,A103&gt;=5.45),4.4,IF(AND(D103&gt;=2.45,H103&gt;=7.716,A103&lt;7.25,F103&gt;=2.5,A103&gt;=5.75,G103&gt;=0.154,B103&lt;3.45,A103&gt;=5.45),5.85,IF(AND(D103&lt;0.15,G103&gt;=0.175,H103&gt;=11.218,D103&lt;0.25,A103&lt;5.05,H103&gt;=5.245,D103&lt;0.45,D103&lt;0.8,A103&lt;5.45),1.1,IF(AND(H103&gt;=16.317,B103&lt;3.05,B103&lt;3.15,G103&gt;=0.353,F103&lt;2.5,A103&gt;=5.75,G103&gt;=0.154,B103&lt;3.45,A103&gt;=5.45),4.8,IF(AND(G103&gt;=0.857,D103&lt;2.45,H103&gt;=7.716,A103&lt;7.25,F103&gt;=2.5,A103&gt;=5.75,G103&gt;=0.154,B103&lt;3.45,A103&gt;=5.45),5.05,IF(AND(G103&lt;0.245,D103&gt;=0.15,G103&gt;=0.175,H103&gt;=11.218,D103&lt;0.25,A103&lt;5.05,H103&gt;=5.245,D103&lt;0.45,D103&lt;0.8,A103&lt;5.45),1.3,IF(AND(G103&gt;=0.245,D103&gt;=0.15,G103&gt;=0.175,H103&gt;=11.218,D103&lt;0.25,A103&lt;5.05,H103&gt;=5.245,D103&lt;0.45,D103&lt;0.8,A103&lt;5.45),1.22,IF(AND(B103&lt;2.85,H103&lt;16.317,B103&lt;3.05,B103&lt;3.15,G103&gt;=0.353,F103&lt;2.5,A103&gt;=5.75,G103&gt;=0.154,B103&lt;3.45,A103&gt;=5.45),4.6,IF(AND(B103&gt;=2.85,H103&lt;16.317,B103&lt;3.05,B103&lt;3.15,G103&gt;=0.353,F103&lt;2.5,A103&gt;=5.75,G103&gt;=0.154,B103&lt;3.45,A103&gt;=5.45),4.633,IF(AND(D103&lt;1.85,G103&lt;0.857,D103&lt;2.45,H103&gt;=7.716,A103&lt;7.25,F103&gt;=2.5,A103&gt;=5.75,G103&gt;=0.154,B103&lt;3.45,A103&gt;=5.45),5.8,IF(AND(H103&lt;11.297,D103&gt;=1.85,G103&lt;0.857,D103&lt;2.45,H103&gt;=7.716,A103&lt;7.25,F103&gt;=2.5,A103&gt;=5.75,G103&gt;=0.154,B103&lt;3.45,A103&gt;=5.45),5.3,IF(AND(G103&lt;0.388,H103&gt;=11.297,D103&gt;=1.85,G103&lt;0.857,D103&lt;2.45,H103&gt;=7.716,A103&lt;7.25,F103&gt;=2.5,A103&gt;=5.75,G103&gt;=0.154,B103&lt;3.45,A103&gt;=5.45),5.4,IF(AND(G103&gt;=0.388,H103&gt;=11.297,D103&gt;=1.85,G103&lt;0.857,D103&lt;2.45,H103&gt;=7.716,A103&lt;7.25,F103&gt;=2.5,A103&gt;=5.75,G103&gt;=0.154,B103&lt;3.45,A103&gt;=5.45),5.6,"shouldnthappen")))))))))))))))))))))))))))))))))))))</f>
        <v>5.85</v>
      </c>
      <c r="BJ103" s="1" t="n">
        <f aca="false">IF(AND(F103&gt;=2,B103&gt;=3.35),6.1,IF(AND(H103&gt;=12.719,F103&lt;1.5,B103&lt;3.35),1.567,IF(AND(H103&lt;5.245,F103&lt;2,B103&gt;=3.35),1,IF(AND(D103&lt;0.15,H103&lt;12.719,F103&lt;1.5,B103&lt;3.35),1.5,IF(AND(D103&gt;=0.35,H103&gt;=5.245,F103&lt;2,B103&gt;=3.35),1.6,IF(AND(A103&lt;4.9,D103&gt;=0.15,H103&lt;12.719,F103&lt;1.5,B103&lt;3.35),1.36,IF(AND(B103&lt;2.65,G103&lt;0.572,D103&lt;1.45,F103&gt;=1.5,B103&lt;3.35),3.5,IF(AND(A103&lt;6.1,F103&lt;2.5,D103&gt;=1.45,F103&gt;=1.5,B103&lt;3.35),5.1,IF(AND(G103&gt;=0.607,D103&lt;0.35,H103&gt;=5.245,F103&lt;2,B103&gt;=3.35),1.65,IF(AND(G103&lt;0.546,A103&gt;=4.9,D103&gt;=0.15,H103&lt;12.719,F103&lt;1.5,B103&lt;3.35),1.2,IF(AND(G103&gt;=0.546,A103&gt;=4.9,D103&gt;=0.15,H103&lt;12.719,F103&lt;1.5,B103&lt;3.35),1.4,IF(AND(A103&gt;=6.3,B103&gt;=2.65,G103&lt;0.572,D103&lt;1.45,F103&gt;=1.5,B103&lt;3.35),4.8,IF(AND(D103&lt;1.15,B103&lt;2.85,G103&gt;=0.572,D103&lt;1.45,F103&gt;=1.5,B103&lt;3.35),3.9,IF(AND(B103&gt;=3.15,B103&gt;=2.85,G103&gt;=0.572,D103&lt;1.45,F103&gt;=1.5,B103&lt;3.35),4.7,IF(AND(B103&lt;2.95,A103&gt;=6.1,F103&lt;2.5,D103&gt;=1.45,F103&gt;=1.5,B103&lt;3.35),4.533,IF(AND(B103&gt;=2.95,A103&gt;=6.1,F103&lt;2.5,D103&gt;=1.45,F103&gt;=1.5,B103&lt;3.35),4.75,IF(AND(A103&gt;=6.7,G103&lt;0.107,F103&gt;=2.5,D103&gt;=1.45,F103&gt;=1.5,B103&lt;3.35),5.7,IF(AND(G103&gt;=0.385,G103&lt;0.607,D103&lt;0.35,H103&gt;=5.245,F103&lt;2,B103&gt;=3.35),1.325,IF(AND(D103&lt;1.25,A103&lt;6.3,B103&gt;=2.65,G103&lt;0.572,D103&lt;1.45,F103&gt;=1.5,B103&lt;3.35),4,IF(AND(D103&gt;=1.25,A103&lt;6.3,B103&gt;=2.65,G103&lt;0.572,D103&lt;1.45,F103&gt;=1.5,B103&lt;3.35),4.18,IF(AND(G103&lt;0.907,D103&gt;=1.15,B103&lt;2.85,G103&gt;=0.572,D103&lt;1.45,F103&gt;=1.5,B103&lt;3.35),4,IF(AND(G103&gt;=0.907,D103&gt;=1.15,B103&lt;2.85,G103&gt;=0.572,D103&lt;1.45,F103&gt;=1.5,B103&lt;3.35),4.4,IF(AND(H103&lt;8.326,B103&lt;3.15,B103&gt;=2.85,G103&gt;=0.572,D103&lt;1.45,F103&gt;=1.5,B103&lt;3.35),3.6,IF(AND(H103&gt;=8.326,B103&lt;3.15,B103&gt;=2.85,G103&gt;=0.572,D103&lt;1.45,F103&gt;=1.5,B103&lt;3.35),4.48,IF(AND(B103&lt;2.95,A103&lt;6.7,G103&lt;0.107,F103&gt;=2.5,D103&gt;=1.45,F103&gt;=1.5,B103&lt;3.35),5.6,IF(AND(B103&gt;=2.95,A103&lt;6.7,G103&lt;0.107,F103&gt;=2.5,D103&gt;=1.45,F103&gt;=1.5,B103&lt;3.35),5.5,IF(AND(G103&lt;0.205,G103&lt;0.432,G103&gt;=0.107,F103&gt;=2.5,D103&gt;=1.45,F103&gt;=1.5,B103&lt;3.35),5.3,IF(AND(B103&gt;=3.05,G103&gt;=0.432,G103&gt;=0.107,F103&gt;=2.5,D103&gt;=1.45,F103&gt;=1.5,B103&lt;3.35),5.86,IF(AND(H103&gt;=14.057,G103&lt;0.385,G103&lt;0.607,D103&lt;0.35,H103&gt;=5.245,F103&lt;2,B103&gt;=3.35),1.7,IF(AND(D103&lt;1.7,G103&gt;=0.205,G103&lt;0.432,G103&gt;=0.107,F103&gt;=2.5,D103&gt;=1.45,F103&gt;=1.5,B103&lt;3.35),5,IF(AND(G103&lt;0.779,B103&lt;3.05,G103&gt;=0.432,G103&gt;=0.107,F103&gt;=2.5,D103&gt;=1.45,F103&gt;=1.5,B103&lt;3.35),4.9,IF(AND(G103&gt;=0.779,B103&lt;3.05,G103&gt;=0.432,G103&gt;=0.107,F103&gt;=2.5,D103&gt;=1.45,F103&gt;=1.5,B103&lt;3.35),5.533,IF(AND(D103&gt;=0.25,H103&lt;14.057,G103&lt;0.385,G103&lt;0.607,D103&lt;0.35,H103&gt;=5.245,F103&lt;2,B103&gt;=3.35),1.4,IF(AND(B103&lt;2.85,D103&gt;=1.7,G103&gt;=0.205,G103&lt;0.432,G103&gt;=0.107,F103&gt;=2.5,D103&gt;=1.45,F103&gt;=1.5,B103&lt;3.35),5.1,IF(AND(B103&gt;=2.85,D103&gt;=1.7,G103&gt;=0.205,G103&lt;0.432,G103&gt;=0.107,F103&gt;=2.5,D103&gt;=1.45,F103&gt;=1.5,B103&lt;3.35),5.15,IF(AND(A103&lt;5.1,D103&lt;0.25,H103&lt;14.057,G103&lt;0.385,G103&lt;0.607,D103&lt;0.35,H103&gt;=5.245,F103&lt;2,B103&gt;=3.35),1.4,IF(AND(A103&gt;=5.1,D103&lt;0.25,H103&lt;14.057,G103&lt;0.385,G103&lt;0.607,D103&lt;0.35,H103&gt;=5.245,F103&lt;2,B103&gt;=3.35),1.5,"shouldnthappen")))))))))))))))))))))))))))))))))))))</f>
        <v>5.86</v>
      </c>
    </row>
    <row r="104" customFormat="false" ht="13.8" hidden="false" customHeight="false" outlineLevel="0" collapsed="false">
      <c r="A104" s="1" t="n">
        <v>5.8</v>
      </c>
      <c r="B104" s="1" t="n">
        <v>2.7</v>
      </c>
      <c r="C104" s="1" t="n">
        <v>5.1</v>
      </c>
      <c r="D104" s="1" t="n">
        <v>1.9</v>
      </c>
      <c r="E104" s="1" t="s">
        <v>93</v>
      </c>
      <c r="F104" s="1" t="n">
        <v>3</v>
      </c>
      <c r="G104" s="1" t="n">
        <v>0.867730547674</v>
      </c>
      <c r="H104" s="16" t="n">
        <v>5.92274544686079</v>
      </c>
      <c r="I104" s="11" t="n">
        <f aca="false">C104</f>
        <v>5.1</v>
      </c>
      <c r="J104" s="1" t="n">
        <f aca="false">AVERAGE(M104:BJ104)</f>
        <v>5.04732</v>
      </c>
      <c r="K104" s="15" t="n">
        <f aca="false">1-SQRT(VAR(M104:BJ104, I104)) / AVERAGE(M104:BJ104)</f>
        <v>0.908197282046704</v>
      </c>
      <c r="L104" s="1" t="n">
        <f aca="false">(J104-I104)/I104</f>
        <v>-0.0103294117647058</v>
      </c>
      <c r="M104" s="1" t="n">
        <f aca="false">IF(AND(H104&gt;=16.241,B104&gt;=3.35),6.4,IF(AND(D104&gt;=0.75,A104&lt;5.15,B104&lt;3.35),4.1,IF(AND(D104&gt;=1.5,H104&lt;16.241,B104&gt;=3.35),5.767,IF(AND(B104&gt;=3.25,D104&lt;0.75,A104&lt;5.15,B104&lt;3.35),1.58,IF(AND(A104&lt;4.95,D104&lt;1.5,H104&lt;16.241,B104&gt;=3.35),1.4,IF(AND(A104&lt;4.5,B104&lt;3.25,D104&lt;0.75,A104&lt;5.15,B104&lt;3.35),1.26,IF(AND(A104&gt;=4.5,B104&lt;3.25,D104&lt;0.75,A104&lt;5.15,B104&lt;3.35),1.48,IF(AND(G104&lt;0.356,H104&lt;12.557,D104&lt;1.45,A104&gt;=5.15,B104&lt;3.35),4.267,IF(AND(D104&lt;1.25,H104&gt;=12.557,D104&lt;1.45,A104&gt;=5.15,B104&lt;3.35),4.05,IF(AND(D104&gt;=1.35,G104&gt;=0.356,H104&lt;12.557,D104&lt;1.45,A104&gt;=5.15,B104&lt;3.35),4.25,IF(AND(H104&lt;15.086,D104&gt;=1.25,H104&gt;=12.557,D104&lt;1.45,A104&gt;=5.15,B104&lt;3.35),4.4,IF(AND(F104&lt;2.5,G104&gt;=0.44,D104&lt;2.05,D104&gt;=1.45,A104&gt;=5.15,B104&lt;3.35),4.7,IF(AND(H104&lt;10.391,B104&lt;3.15,D104&gt;=2.05,D104&gt;=1.45,A104&gt;=5.15,B104&lt;3.35),5.1,IF(AND(G104&lt;0.505,B104&gt;=3.15,D104&gt;=2.05,D104&gt;=1.45,A104&gt;=5.15,B104&lt;3.35),5.7,IF(AND(G104&gt;=0.505,B104&gt;=3.15,D104&gt;=2.05,D104&gt;=1.45,A104&gt;=5.15,B104&lt;3.35),5.95,IF(AND(D104&gt;=0.5,G104&lt;0.905,A104&gt;=4.95,D104&lt;1.5,H104&lt;16.241,B104&gt;=3.35),1.6,IF(AND(B104&lt;3.6,G104&gt;=0.905,A104&gt;=4.95,D104&lt;1.5,H104&lt;16.241,B104&gt;=3.35),1.7,IF(AND(B104&gt;=3.6,G104&gt;=0.905,A104&gt;=4.95,D104&lt;1.5,H104&lt;16.241,B104&gt;=3.35),1.767,IF(AND(A104&gt;=5.7,D104&lt;1.35,G104&gt;=0.356,H104&lt;12.557,D104&lt;1.45,A104&gt;=5.15,B104&lt;3.35),3.9,IF(AND(A104&lt;6.35,H104&gt;=15.086,D104&gt;=1.25,H104&gt;=12.557,D104&lt;1.45,A104&gt;=5.15,B104&lt;3.35),4.7,IF(AND(A104&gt;=6.35,H104&gt;=15.086,D104&gt;=1.25,H104&gt;=12.557,D104&lt;1.45,A104&gt;=5.15,B104&lt;3.35),4.6,IF(AND(H104&lt;9.252,D104&lt;1.55,G104&lt;0.44,D104&lt;2.05,D104&gt;=1.45,A104&gt;=5.15,B104&lt;3.35),5.08,IF(AND(H104&gt;=9.252,D104&lt;1.55,G104&lt;0.44,D104&lt;2.05,D104&gt;=1.45,A104&gt;=5.15,B104&lt;3.35),4.7,IF(AND(H104&lt;8.477,D104&gt;=1.55,G104&lt;0.44,D104&lt;2.05,D104&gt;=1.45,A104&gt;=5.15,B104&lt;3.35),5.1,IF(AND(H104&gt;=8.477,D104&gt;=1.55,G104&lt;0.44,D104&lt;2.05,D104&gt;=1.45,A104&gt;=5.15,B104&lt;3.35),5.4,IF(AND(H104&lt;8.435,F104&gt;=2.5,G104&gt;=0.44,D104&lt;2.05,D104&gt;=1.45,A104&gt;=5.15,B104&lt;3.35),5.1,IF(AND(H104&gt;=8.435,F104&gt;=2.5,G104&gt;=0.44,D104&lt;2.05,D104&gt;=1.45,A104&gt;=5.15,B104&lt;3.35),4.86,IF(AND(G104&lt;0.543,H104&gt;=10.391,B104&lt;3.15,D104&gt;=2.05,D104&gt;=1.45,A104&gt;=5.15,B104&lt;3.35),5.56,IF(AND(G104&gt;=0.543,H104&gt;=10.391,B104&lt;3.15,D104&gt;=2.05,D104&gt;=1.45,A104&gt;=5.15,B104&lt;3.35),5.8,IF(AND(A104&lt;5.05,D104&lt;0.5,G104&lt;0.905,A104&gt;=4.95,D104&lt;1.5,H104&lt;16.241,B104&gt;=3.35),1.3,IF(AND(H104&lt;6.583,A104&lt;5.7,D104&lt;1.35,G104&gt;=0.356,H104&lt;12.557,D104&lt;1.45,A104&gt;=5.15,B104&lt;3.35),4,IF(AND(G104&lt;0.585,A104&gt;=5.05,D104&lt;0.5,G104&lt;0.905,A104&gt;=4.95,D104&lt;1.5,H104&lt;16.241,B104&gt;=3.35),1.475,IF(AND(G104&lt;0.62,H104&gt;=6.583,A104&lt;5.7,D104&lt;1.35,G104&gt;=0.356,H104&lt;12.557,D104&lt;1.45,A104&gt;=5.15,B104&lt;3.35),3.75,IF(AND(G104&gt;=0.62,H104&gt;=6.583,A104&lt;5.7,D104&lt;1.35,G104&gt;=0.356,H104&lt;12.557,D104&lt;1.45,A104&gt;=5.15,B104&lt;3.35),3.6,IF(AND(B104&lt;3.75,G104&gt;=0.585,A104&gt;=5.05,D104&lt;0.5,G104&lt;0.905,A104&gt;=4.95,D104&lt;1.5,H104&lt;16.241,B104&gt;=3.35),1.5,IF(AND(B104&gt;=3.75,G104&gt;=0.585,A104&gt;=5.05,D104&lt;0.5,G104&lt;0.905,A104&gt;=4.95,D104&lt;1.5,H104&lt;16.241,B104&gt;=3.35),1.6,"shouldnthappen"))))))))))))))))))))))))))))))))))))</f>
        <v>5.1</v>
      </c>
      <c r="N104" s="1" t="n">
        <f aca="false">IF(AND(H104&lt;5.245,B104&lt;3.65,F104&lt;1.5),1,IF(AND(H104&gt;=14.096,B104&gt;=3.65,F104&lt;1.5),1.65,IF(AND(A104&gt;=5.45,H104&gt;=5.245,B104&lt;3.65,F104&lt;1.5),1.3,IF(AND(H104&gt;=13.586,H104&lt;14.096,B104&gt;=3.65,F104&lt;1.5),1.3,IF(AND(H104&lt;10.258,D104&lt;1.25,F104&lt;2.5,F104&gt;=1.5),3.38,IF(AND(H104&lt;6.982,D104&gt;=1.25,F104&lt;2.5,F104&gt;=1.5),3.96,IF(AND(H104&gt;=13.646,D104&lt;2.05,F104&gt;=2.5,F104&gt;=1.5),6.1,IF(AND(B104&lt;3.05,A104&lt;5.45,H104&gt;=5.245,B104&lt;3.65,F104&lt;1.5),1.375,IF(AND(H104&lt;6.543,H104&lt;13.586,H104&lt;14.096,B104&gt;=3.65,F104&lt;1.5),1.4,IF(AND(H104&gt;=6.543,H104&lt;13.586,H104&lt;14.096,B104&gt;=3.65,F104&lt;1.5),1.5,IF(AND(H104&lt;11.522,H104&gt;=10.258,D104&lt;1.25,F104&lt;2.5,F104&gt;=1.5),3.733,IF(AND(H104&gt;=11.522,H104&gt;=10.258,D104&lt;1.25,F104&lt;2.5,F104&gt;=1.5),3.92,IF(AND(H104&lt;5.767,H104&lt;13.646,D104&lt;2.05,F104&gt;=2.5,F104&gt;=1.5),4.5,IF(AND(A104&lt;6.8,B104&lt;3.15,D104&gt;=2.05,F104&gt;=2.5,F104&gt;=1.5),5.6,IF(AND(A104&gt;=6.8,B104&lt;3.15,D104&gt;=2.05,F104&gt;=2.5,F104&gt;=1.5),5.1,IF(AND(B104&lt;3.25,B104&gt;=3.15,D104&gt;=2.05,F104&gt;=2.5,F104&gt;=1.5),5.8,IF(AND(B104&gt;=3.25,B104&gt;=3.15,D104&gt;=2.05,F104&gt;=2.5,F104&gt;=1.5),5.65,IF(AND(B104&lt;3.15,B104&gt;=3.05,A104&lt;5.45,H104&gt;=5.245,B104&lt;3.65,F104&lt;1.5),1.5,IF(AND(G104&gt;=0.735,H104&lt;13.665,H104&gt;=6.982,D104&gt;=1.25,F104&lt;2.5,F104&gt;=1.5),4.2,IF(AND(H104&lt;14.03,H104&gt;=13.665,H104&gt;=6.982,D104&gt;=1.25,F104&lt;2.5,F104&gt;=1.5),4.8,IF(AND(A104&gt;=6.6,H104&gt;=5.767,H104&lt;13.646,D104&lt;2.05,F104&gt;=2.5,F104&gt;=1.5),6.05,IF(AND(G104&gt;=0.934,B104&gt;=3.15,B104&gt;=3.05,A104&lt;5.45,H104&gt;=5.245,B104&lt;3.65,F104&lt;1.5),1.7,IF(AND(D104&gt;=1.55,G104&lt;0.735,H104&lt;13.665,H104&gt;=6.982,D104&gt;=1.25,F104&lt;2.5,F104&gt;=1.5),5.1,IF(AND(D104&lt;1.45,H104&gt;=14.03,H104&gt;=13.665,H104&gt;=6.982,D104&gt;=1.25,F104&lt;2.5,F104&gt;=1.5),4.7,IF(AND(D104&gt;=1.45,H104&gt;=14.03,H104&gt;=13.665,H104&gt;=6.982,D104&gt;=1.25,F104&lt;2.5,F104&gt;=1.5),4.5,IF(AND(A104&gt;=6.2,A104&lt;6.6,H104&gt;=5.767,H104&lt;13.646,D104&lt;2.05,F104&gt;=2.5,F104&gt;=1.5),5.325,IF(AND(B104&lt;3.25,G104&lt;0.934,B104&gt;=3.15,B104&gt;=3.05,A104&lt;5.45,H104&gt;=5.245,B104&lt;3.65,F104&lt;1.5),1.3,IF(AND(D104&lt;1.35,D104&lt;1.55,G104&lt;0.735,H104&lt;13.665,H104&gt;=6.982,D104&gt;=1.25,F104&lt;2.5,F104&gt;=1.5),4.25,IF(AND(H104&lt;8.435,A104&lt;6.2,A104&lt;6.6,H104&gt;=5.767,H104&lt;13.646,D104&lt;2.05,F104&gt;=2.5,F104&gt;=1.5),5.1,IF(AND(H104&gt;=8.435,A104&lt;6.2,A104&lt;6.6,H104&gt;=5.767,H104&lt;13.646,D104&lt;2.05,F104&gt;=2.5,F104&gt;=1.5),4.9,IF(AND(A104&gt;=5.15,B104&gt;=3.25,G104&lt;0.934,B104&gt;=3.15,B104&gt;=3.05,A104&lt;5.45,H104&gt;=5.245,B104&lt;3.65,F104&lt;1.5),1.5,IF(AND(B104&lt;2.9,D104&gt;=1.35,D104&lt;1.55,G104&lt;0.735,H104&lt;13.665,H104&gt;=6.982,D104&gt;=1.25,F104&lt;2.5,F104&gt;=1.5),4.6,IF(AND(B104&gt;=2.9,D104&gt;=1.35,D104&lt;1.55,G104&lt;0.735,H104&lt;13.665,H104&gt;=6.982,D104&gt;=1.25,F104&lt;2.5,F104&gt;=1.5),4.52,IF(AND(G104&gt;=0.862,A104&lt;5.15,B104&gt;=3.25,G104&lt;0.934,B104&gt;=3.15,B104&gt;=3.05,A104&lt;5.45,H104&gt;=5.245,B104&lt;3.65,F104&lt;1.5),1.5,IF(AND(H104&lt;9.35,G104&lt;0.862,A104&lt;5.15,B104&gt;=3.25,G104&lt;0.934,B104&gt;=3.15,B104&gt;=3.05,A104&lt;5.45,H104&gt;=5.245,B104&lt;3.65,F104&lt;1.5),1.38,IF(AND(H104&gt;=9.35,G104&lt;0.862,A104&lt;5.15,B104&gt;=3.25,G104&lt;0.934,B104&gt;=3.15,B104&gt;=3.05,A104&lt;5.45,H104&gt;=5.245,B104&lt;3.65,F104&lt;1.5),1.4,"shouldnthappen"))))))))))))))))))))))))))))))))))))</f>
        <v>5.1</v>
      </c>
      <c r="O104" s="1" t="n">
        <f aca="false">IF(AND(B104&lt;2.75,A104&lt;5.55),3.96,IF(AND(H104&lt;9.205,A104&lt;5.9,A104&gt;=5.55),3.85,IF(AND(A104&lt;4.35,D104&lt;0.35,B104&gt;=2.75,A104&lt;5.55),1.1,IF(AND(B104&lt;3.65,D104&gt;=0.35,B104&gt;=2.75,A104&lt;5.55),1.65,IF(AND(B104&gt;=3.65,D104&gt;=0.35,B104&gt;=2.75,A104&lt;5.55),1.9,IF(AND(G104&gt;=0.732,H104&gt;=9.205,A104&lt;5.9,A104&gt;=5.55),4.9,IF(AND(G104&lt;0.273,G104&lt;0.732,H104&gt;=9.205,A104&lt;5.9,A104&gt;=5.55),4.5,IF(AND(A104&lt;6.3,G104&lt;0.422,F104&lt;2.5,A104&gt;=5.9,A104&gt;=5.55),5.1,IF(AND(A104&gt;=6.3,G104&lt;0.422,F104&lt;2.5,A104&gt;=5.9,A104&gt;=5.55),4.76,IF(AND(B104&lt;2.4,G104&gt;=0.422,F104&lt;2.5,A104&gt;=5.9,A104&gt;=5.55),4.45,IF(AND(A104&gt;=7,G104&gt;=0.628,F104&gt;=2.5,A104&gt;=5.9,A104&gt;=5.55),6.45,IF(AND(D104&lt;0.15,H104&lt;13.924,A104&gt;=4.35,D104&lt;0.35,B104&gt;=2.75,A104&lt;5.55),1.5,IF(AND(B104&lt;3.15,H104&gt;=13.924,A104&gt;=4.35,D104&lt;0.35,B104&gt;=2.75,A104&lt;5.55),1.56,IF(AND(B104&gt;=3.15,H104&gt;=13.924,A104&gt;=4.35,D104&lt;0.35,B104&gt;=2.75,A104&lt;5.55),1.3,IF(AND(H104&lt;14.316,G104&gt;=0.273,G104&lt;0.732,H104&gt;=9.205,A104&lt;5.9,A104&gt;=5.55),3.95,IF(AND(H104&gt;=14.316,G104&gt;=0.273,G104&lt;0.732,H104&gt;=9.205,A104&lt;5.9,A104&gt;=5.55),4.1,IF(AND(A104&lt;6.2,B104&gt;=2.4,G104&gt;=0.422,F104&lt;2.5,A104&gt;=5.9,A104&gt;=5.55),4.3,IF(AND(A104&gt;=7.05,G104&lt;0.364,G104&lt;0.628,F104&gt;=2.5,A104&gt;=5.9,A104&gt;=5.55),6.1,IF(AND(A104&gt;=7.55,G104&gt;=0.364,G104&lt;0.628,F104&gt;=2.5,A104&gt;=5.9,A104&gt;=5.55),6.4,IF(AND(A104&lt;6.15,A104&lt;7,G104&gt;=0.628,F104&gt;=2.5,A104&gt;=5.9,A104&gt;=5.55),4.9,IF(AND(D104&lt;1.45,A104&gt;=6.2,B104&gt;=2.4,G104&gt;=0.422,F104&lt;2.5,A104&gt;=5.9,A104&gt;=5.55),4.64,IF(AND(D104&gt;=1.45,A104&gt;=6.2,B104&gt;=2.4,G104&gt;=0.422,F104&lt;2.5,A104&gt;=5.9,A104&gt;=5.55),4.9,IF(AND(D104&lt;1.65,A104&lt;7.05,G104&lt;0.364,G104&lt;0.628,F104&gt;=2.5,A104&gt;=5.9,A104&gt;=5.55),5.1,IF(AND(D104&gt;=2.35,A104&lt;7.55,G104&gt;=0.364,G104&lt;0.628,F104&gt;=2.5,A104&gt;=5.9,A104&gt;=5.55),5.633,IF(AND(D104&lt;2.15,A104&gt;=6.15,A104&lt;7,G104&gt;=0.628,F104&gt;=2.5,A104&gt;=5.9,A104&gt;=5.55),5.1,IF(AND(D104&gt;=2.15,A104&gt;=6.15,A104&lt;7,G104&gt;=0.628,F104&gt;=2.5,A104&gt;=5.9,A104&gt;=5.55),5.267,IF(AND(A104&lt;4.9,A104&lt;5.05,D104&gt;=0.15,H104&lt;13.924,A104&gt;=4.35,D104&lt;0.35,B104&gt;=2.75,A104&lt;5.55),1.375,IF(AND(A104&gt;=4.9,A104&lt;5.05,D104&gt;=0.15,H104&lt;13.924,A104&gt;=4.35,D104&lt;0.35,B104&gt;=2.75,A104&lt;5.55),1.3,IF(AND(A104&lt;5.45,A104&gt;=5.05,D104&gt;=0.15,H104&lt;13.924,A104&gt;=4.35,D104&lt;0.35,B104&gt;=2.75,A104&lt;5.55),1.475,IF(AND(A104&gt;=5.45,A104&gt;=5.05,D104&gt;=0.15,H104&lt;13.924,A104&gt;=4.35,D104&lt;0.35,B104&gt;=2.75,A104&lt;5.55),1.4,IF(AND(B104&gt;=3.25,D104&lt;2.35,A104&lt;7.55,G104&gt;=0.364,G104&lt;0.628,F104&gt;=2.5,A104&gt;=5.9,A104&gt;=5.55),5.7,IF(AND(G104&lt;0.006,G104&lt;0.107,D104&gt;=1.65,A104&lt;7.05,G104&lt;0.364,G104&lt;0.628,F104&gt;=2.5,A104&gt;=5.9,A104&gt;=5.55),5.5,IF(AND(G104&gt;=0.006,G104&lt;0.107,D104&gt;=1.65,A104&lt;7.05,G104&lt;0.364,G104&lt;0.628,F104&gt;=2.5,A104&gt;=5.9,A104&gt;=5.55),5.667,IF(AND(D104&lt;2.2,G104&gt;=0.107,D104&gt;=1.65,A104&lt;7.05,G104&lt;0.364,G104&lt;0.628,F104&gt;=2.5,A104&gt;=5.9,A104&gt;=5.55),5.35,IF(AND(D104&gt;=2.2,G104&gt;=0.107,D104&gt;=1.65,A104&lt;7.05,G104&lt;0.364,G104&lt;0.628,F104&gt;=2.5,A104&gt;=5.9,A104&gt;=5.55),5.2,IF(AND(D104&lt;2.25,B104&lt;3.25,D104&lt;2.35,A104&lt;7.55,G104&gt;=0.364,G104&lt;0.628,F104&gt;=2.5,A104&gt;=5.9,A104&gt;=5.55),5.8,IF(AND(D104&gt;=2.25,B104&lt;3.25,D104&lt;2.35,A104&lt;7.55,G104&gt;=0.364,G104&lt;0.628,F104&gt;=2.5,A104&gt;=5.9,A104&gt;=5.55),5.9,"shouldnthappen")))))))))))))))))))))))))))))))))))))</f>
        <v>3.85</v>
      </c>
      <c r="P104" s="1" t="n">
        <f aca="false">IF(AND(D104&gt;=0.75,A104&lt;5.55),3.9,IF(AND(H104&lt;7.482,A104&gt;=5.55),3.45,IF(AND(B104&gt;=3.15,B104&lt;3.25,D104&lt;0.75,A104&lt;5.55),1.262,IF(AND(G104&gt;=0.446,B104&lt;3.15,B104&lt;3.25,D104&lt;0.75,A104&lt;5.55),1.1,IF(AND(G104&lt;0.408,A104&lt;5.05,B104&gt;=3.25,D104&lt;0.75,A104&lt;5.55),1.4,IF(AND(G104&gt;=0.408,A104&lt;5.05,B104&gt;=3.25,D104&lt;0.75,A104&lt;5.55),1.233,IF(AND(G104&gt;=0.676,A104&gt;=5.05,B104&gt;=3.25,D104&lt;0.75,A104&lt;5.55),1.72,IF(AND(H104&lt;9.386,A104&lt;5.85,F104&lt;2.5,H104&gt;=7.482,A104&gt;=5.55),3.5,IF(AND(H104&gt;=9.386,A104&lt;5.85,F104&lt;2.5,H104&gt;=7.482,A104&gt;=5.55),4.275,IF(AND(H104&gt;=16.284,G104&lt;0.865,F104&gt;=2.5,H104&gt;=7.482,A104&gt;=5.55),6.6,IF(AND(G104&lt;0.912,G104&gt;=0.865,F104&gt;=2.5,H104&gt;=7.482,A104&gt;=5.55),4.8,IF(AND(G104&gt;=0.912,G104&gt;=0.865,F104&gt;=2.5,H104&gt;=7.482,A104&gt;=5.55),5.175,IF(AND(A104&gt;=4.95,G104&lt;0.446,B104&lt;3.15,B104&lt;3.25,D104&lt;0.75,A104&lt;5.55),1.6,IF(AND(H104&gt;=12.974,G104&lt;0.676,A104&gt;=5.05,B104&gt;=3.25,D104&lt;0.75,A104&lt;5.55),1.3,IF(AND(D104&lt;1.45,H104&lt;13.531,A104&gt;=5.85,F104&lt;2.5,H104&gt;=7.482,A104&gt;=5.55),4.2,IF(AND(D104&gt;=1.45,H104&lt;13.531,A104&gt;=5.85,F104&lt;2.5,H104&gt;=7.482,A104&gt;=5.55),4.967,IF(AND(G104&lt;0.187,H104&gt;=13.531,A104&gt;=5.85,F104&lt;2.5,H104&gt;=7.482,A104&gt;=5.55),5,IF(AND(H104&gt;=12.675,A104&lt;4.95,G104&lt;0.446,B104&lt;3.15,B104&lt;3.25,D104&lt;0.75,A104&lt;5.55),1.5,IF(AND(H104&lt;10.826,H104&lt;12.974,G104&lt;0.676,A104&gt;=5.05,B104&gt;=3.25,D104&lt;0.75,A104&lt;5.55),1.46,IF(AND(H104&gt;=10.826,H104&lt;12.974,G104&lt;0.676,A104&gt;=5.05,B104&gt;=3.25,D104&lt;0.75,A104&lt;5.55),1.4,IF(AND(A104&lt;6.15,G104&gt;=0.187,H104&gt;=13.531,A104&gt;=5.85,F104&lt;2.5,H104&gt;=7.482,A104&gt;=5.55),4.7,IF(AND(A104&lt;6.85,B104&lt;2.95,H104&lt;16.284,G104&lt;0.865,F104&gt;=2.5,H104&gt;=7.482,A104&gt;=5.55),5.32,IF(AND(A104&gt;=6.85,B104&lt;2.95,H104&lt;16.284,G104&lt;0.865,F104&gt;=2.5,H104&gt;=7.482,A104&gt;=5.55),6.567,IF(AND(A104&lt;4.85,H104&lt;12.675,A104&lt;4.95,G104&lt;0.446,B104&lt;3.15,B104&lt;3.25,D104&lt;0.75,A104&lt;5.55),1.4,IF(AND(A104&gt;=4.85,H104&lt;12.675,A104&lt;4.95,G104&lt;0.446,B104&lt;3.15,B104&lt;3.25,D104&lt;0.75,A104&lt;5.55),1.5,IF(AND(B104&lt;3.1,A104&gt;=6.15,G104&gt;=0.187,H104&gt;=13.531,A104&gt;=5.85,F104&lt;2.5,H104&gt;=7.482,A104&gt;=5.55),4.467,IF(AND(B104&gt;=3.1,A104&gt;=6.15,G104&gt;=0.187,H104&gt;=13.531,A104&gt;=5.85,F104&lt;2.5,H104&gt;=7.482,A104&gt;=5.55),4.7,IF(AND(G104&gt;=0.379,B104&lt;3.15,B104&gt;=2.95,H104&lt;16.284,G104&lt;0.865,F104&gt;=2.5,H104&gt;=7.482,A104&gt;=5.55),5.733,IF(AND(A104&lt;6.6,B104&gt;=3.15,B104&gt;=2.95,H104&lt;16.284,G104&lt;0.865,F104&gt;=2.5,H104&gt;=7.482,A104&gt;=5.55),5.38,IF(AND(A104&lt;6.7,G104&lt;0.379,B104&lt;3.15,B104&gt;=2.95,H104&lt;16.284,G104&lt;0.865,F104&gt;=2.5,H104&gt;=7.482,A104&gt;=5.55),5.3,IF(AND(A104&gt;=6.7,G104&lt;0.379,B104&lt;3.15,B104&gt;=2.95,H104&lt;16.284,G104&lt;0.865,F104&gt;=2.5,H104&gt;=7.482,A104&gt;=5.55),5.16,IF(AND(A104&lt;7.05,A104&gt;=6.6,B104&gt;=3.15,B104&gt;=2.95,H104&lt;16.284,G104&lt;0.865,F104&gt;=2.5,H104&gt;=7.482,A104&gt;=5.55),5.78,IF(AND(A104&gt;=7.05,A104&gt;=6.6,B104&gt;=3.15,B104&gt;=2.95,H104&lt;16.284,G104&lt;0.865,F104&gt;=2.5,H104&gt;=7.482,A104&gt;=5.55),6.1,"shouldnthappen")))))))))))))))))))))))))))))))))</f>
        <v>3.45</v>
      </c>
      <c r="Q104" s="1" t="n">
        <f aca="false">IF(AND(G104&gt;=0.422,B104&lt;3.25,F104&lt;1.5),1.25,IF(AND(G104&gt;=0.082,G104&lt;0.125,F104&gt;=1.5),6.7,IF(AND(G104&lt;0.251,G104&lt;0.422,B104&lt;3.25,F104&lt;1.5),1.38,IF(AND(G104&gt;=0.251,G104&lt;0.422,B104&lt;3.25,F104&lt;1.5),1.55,IF(AND(G104&gt;=0.385,G104&lt;0.633,B104&gt;=3.25,F104&lt;1.5),1.367,IF(AND(B104&lt;3.35,G104&gt;=0.633,B104&gt;=3.25,F104&lt;1.5),1.7,IF(AND(A104&lt;5.85,G104&lt;0.082,G104&lt;0.125,F104&gt;=1.5),4.5,IF(AND(F104&gt;=2.5,D104&lt;1.6,G104&gt;=0.125,F104&gt;=1.5),5.05,IF(AND(H104&gt;=16.774,D104&gt;=1.6,G104&gt;=0.125,F104&gt;=1.5),6.4,IF(AND(D104&gt;=0.5,G104&lt;0.385,G104&lt;0.633,B104&gt;=3.25,F104&lt;1.5),1.6,IF(AND(B104&lt;3.6,B104&gt;=3.35,G104&gt;=0.633,B104&gt;=3.25,F104&lt;1.5),1.55,IF(AND(B104&gt;=3.6,B104&gt;=3.35,G104&gt;=0.633,B104&gt;=3.25,F104&lt;1.5),1.6,IF(AND(D104&lt;1.65,A104&gt;=5.85,G104&lt;0.082,G104&lt;0.125,F104&gt;=1.5),4.7,IF(AND(A104&lt;5.3,F104&lt;2.5,D104&lt;1.6,G104&gt;=0.125,F104&gt;=1.5),3.15,IF(AND(B104&gt;=3.2,H104&lt;16.774,D104&gt;=1.6,G104&gt;=0.125,F104&gt;=1.5),5.675,IF(AND(H104&lt;11.767,D104&lt;0.5,G104&lt;0.385,G104&lt;0.633,B104&gt;=3.25,F104&lt;1.5),1.5,IF(AND(H104&gt;=11.767,D104&lt;0.5,G104&lt;0.385,G104&lt;0.633,B104&gt;=3.25,F104&lt;1.5),1.367,IF(AND(H104&lt;8.367,D104&gt;=1.65,A104&gt;=5.85,G104&lt;0.082,G104&lt;0.125,F104&gt;=1.5),5.7,IF(AND(H104&gt;=8.367,D104&gt;=1.65,A104&gt;=5.85,G104&lt;0.082,G104&lt;0.125,F104&gt;=1.5),5.575,IF(AND(A104&gt;=7.1,B104&lt;3.2,H104&lt;16.774,D104&gt;=1.6,G104&gt;=0.125,F104&gt;=1.5),6.3,IF(AND(H104&gt;=15.395,B104&lt;2.85,A104&gt;=5.3,F104&lt;2.5,D104&lt;1.6,G104&gt;=0.125,F104&gt;=1.5),4.8,IF(AND(H104&lt;8.486,B104&gt;=2.85,A104&gt;=5.3,F104&lt;2.5,D104&lt;1.6,G104&gt;=0.125,F104&gt;=1.5),3.85,IF(AND(D104&gt;=2.1,A104&lt;7.1,B104&lt;3.2,H104&lt;16.774,D104&gt;=1.6,G104&gt;=0.125,F104&gt;=1.5),5.5,IF(AND(B104&gt;=2.75,H104&lt;15.395,B104&lt;2.85,A104&gt;=5.3,F104&lt;2.5,D104&lt;1.6,G104&gt;=0.125,F104&gt;=1.5),4.489,IF(AND(H104&gt;=15.168,H104&gt;=8.486,B104&gt;=2.85,A104&gt;=5.3,F104&lt;2.5,D104&lt;1.6,G104&gt;=0.125,F104&gt;=1.5),4.7,IF(AND(G104&gt;=0.519,D104&lt;2.1,A104&lt;7.1,B104&lt;3.2,H104&lt;16.774,D104&gt;=1.6,G104&gt;=0.125,F104&gt;=1.5),4.925,IF(AND(G104&gt;=0.897,B104&lt;2.75,H104&lt;15.395,B104&lt;2.85,A104&gt;=5.3,F104&lt;2.5,D104&lt;1.6,G104&gt;=0.125,F104&gt;=1.5),4.567,IF(AND(A104&lt;5.65,H104&lt;15.168,H104&gt;=8.486,B104&gt;=2.85,A104&gt;=5.3,F104&lt;2.5,D104&lt;1.6,G104&gt;=0.125,F104&gt;=1.5),4.5,IF(AND(G104&lt;0.23,G104&lt;0.519,D104&lt;2.1,A104&lt;7.1,B104&lt;3.2,H104&lt;16.774,D104&gt;=1.6,G104&gt;=0.125,F104&gt;=1.5),5,IF(AND(A104&lt;5.9,G104&lt;0.897,B104&lt;2.75,H104&lt;15.395,B104&lt;2.85,A104&gt;=5.3,F104&lt;2.5,D104&lt;1.6,G104&gt;=0.125,F104&gt;=1.5),4.1,IF(AND(A104&gt;=5.9,G104&lt;0.897,B104&lt;2.75,H104&lt;15.395,B104&lt;2.85,A104&gt;=5.3,F104&lt;2.5,D104&lt;1.6,G104&gt;=0.125,F104&gt;=1.5),4.5,IF(AND(A104&lt;6.05,A104&gt;=5.65,H104&lt;15.168,H104&gt;=8.486,B104&gt;=2.85,A104&gt;=5.3,F104&lt;2.5,D104&lt;1.6,G104&gt;=0.125,F104&gt;=1.5),4.2,IF(AND(A104&gt;=6.05,A104&gt;=5.65,H104&lt;15.168,H104&gt;=8.486,B104&gt;=2.85,A104&gt;=5.3,F104&lt;2.5,D104&lt;1.6,G104&gt;=0.125,F104&gt;=1.5),4.35,IF(AND(D104&lt;1.95,G104&gt;=0.23,G104&lt;0.519,D104&lt;2.1,A104&lt;7.1,B104&lt;3.2,H104&lt;16.774,D104&gt;=1.6,G104&gt;=0.125,F104&gt;=1.5),5.3,IF(AND(D104&gt;=1.95,G104&gt;=0.23,G104&lt;0.519,D104&lt;2.1,A104&lt;7.1,B104&lt;3.2,H104&lt;16.774,D104&gt;=1.6,G104&gt;=0.125,F104&gt;=1.5),5.2,"shouldnthappen")))))))))))))))))))))))))))))))))))</f>
        <v>4.925</v>
      </c>
      <c r="R104" s="1" t="n">
        <f aca="false">IF(AND(G104&gt;=0.901,F104&lt;1.5),1.9,IF(AND(H104&lt;5.523,D104&lt;0.35,G104&lt;0.901,F104&lt;1.5),1,IF(AND(B104&lt;3.6,D104&gt;=0.35,G104&lt;0.901,F104&lt;1.5),1.575,IF(AND(B104&gt;=3.6,D104&gt;=0.35,G104&lt;0.901,F104&lt;1.5),1.5,IF(AND(G104&gt;=0.837,D104&lt;1.15,D104&lt;1.45,F104&gt;=1.5),3,IF(AND(G104&gt;=0.66,D104&gt;=1.15,D104&lt;1.45,F104&gt;=1.5),4,IF(AND(F104&gt;=2.5,D104&lt;1.55,D104&gt;=1.45,F104&gt;=1.5),5.025,IF(AND(F104&lt;2.5,D104&gt;=1.55,D104&gt;=1.45,F104&gt;=1.5),4.933,IF(AND(B104&lt;2.45,G104&lt;0.837,D104&lt;1.15,D104&lt;1.45,F104&gt;=1.5),3.3,IF(AND(B104&gt;=2.45,G104&lt;0.837,D104&lt;1.15,D104&lt;1.45,F104&gt;=1.5),3.86,IF(AND(B104&gt;=3.05,F104&lt;2.5,D104&lt;1.55,D104&gt;=1.45,F104&gt;=1.5),4.8,IF(AND(D104&gt;=2.45,F104&gt;=2.5,D104&gt;=1.55,D104&gt;=1.45,F104&gt;=1.5),5.875,IF(AND(H104&lt;13.187,G104&lt;0.217,H104&gt;=5.523,D104&lt;0.35,G104&lt;0.901,F104&lt;1.5),1.4,IF(AND(H104&gt;=13.187,G104&lt;0.217,H104&gt;=5.523,D104&lt;0.35,G104&lt;0.901,F104&lt;1.5),1.5,IF(AND(G104&lt;0.33,G104&gt;=0.217,H104&gt;=5.523,D104&lt;0.35,G104&lt;0.901,F104&lt;1.5),1.28,IF(AND(A104&lt;6.05,D104&lt;1.35,G104&lt;0.66,D104&gt;=1.15,D104&lt;1.45,F104&gt;=1.5),4.175,IF(AND(A104&gt;=6.05,D104&lt;1.35,G104&lt;0.66,D104&gt;=1.15,D104&lt;1.45,F104&gt;=1.5),4.3,IF(AND(A104&lt;5.65,D104&gt;=1.35,G104&lt;0.66,D104&gt;=1.15,D104&lt;1.45,F104&gt;=1.5),3.9,IF(AND(A104&gt;=5.65,D104&gt;=1.35,G104&lt;0.66,D104&gt;=1.15,D104&lt;1.45,F104&gt;=1.5),4.52,IF(AND(A104&lt;6.25,B104&lt;3.05,F104&lt;2.5,D104&lt;1.55,D104&gt;=1.45,F104&gt;=1.5),4.5,IF(AND(A104&gt;=6.25,B104&lt;3.05,F104&lt;2.5,D104&lt;1.55,D104&gt;=1.45,F104&gt;=1.5),4.675,IF(AND(A104&gt;=7.25,D104&lt;2.45,F104&gt;=2.5,D104&gt;=1.55,D104&gt;=1.45,F104&gt;=1.5),6.433,IF(AND(D104&gt;=0.25,G104&gt;=0.33,G104&gt;=0.217,H104&gt;=5.523,D104&lt;0.35,G104&lt;0.901,F104&lt;1.5),1.4,IF(AND(A104&lt;6.15,A104&lt;7.25,D104&lt;2.45,F104&gt;=2.5,D104&gt;=1.55,D104&gt;=1.45,F104&gt;=1.5),5.025,IF(AND(H104&lt;6.439,D104&lt;0.25,G104&gt;=0.33,G104&gt;=0.217,H104&gt;=5.523,D104&lt;0.35,G104&lt;0.901,F104&lt;1.5),1.5,IF(AND(H104&gt;=6.439,D104&lt;0.25,G104&gt;=0.33,G104&gt;=0.217,H104&gt;=5.523,D104&lt;0.35,G104&lt;0.901,F104&lt;1.5),1.38,IF(AND(H104&gt;=13.711,A104&gt;=6.15,A104&lt;7.25,D104&lt;2.45,F104&gt;=2.5,D104&gt;=1.55,D104&gt;=1.45,F104&gt;=1.5),5.68,IF(AND(B104&gt;=3.3,H104&lt;13.711,A104&gt;=6.15,A104&lt;7.25,D104&lt;2.45,F104&gt;=2.5,D104&gt;=1.55,D104&gt;=1.45,F104&gt;=1.5),5.6,IF(AND(G104&lt;0.093,B104&lt;3.3,H104&lt;13.711,A104&gt;=6.15,A104&lt;7.25,D104&lt;2.45,F104&gt;=2.5,D104&gt;=1.55,D104&gt;=1.45,F104&gt;=1.5),5.56,IF(AND(D104&lt;1.95,G104&gt;=0.093,B104&lt;3.3,H104&lt;13.711,A104&gt;=6.15,A104&lt;7.25,D104&lt;2.45,F104&gt;=2.5,D104&gt;=1.55,D104&gt;=1.45,F104&gt;=1.5),5.3,IF(AND(B104&lt;3.15,D104&gt;=1.95,G104&gt;=0.093,B104&lt;3.3,H104&lt;13.711,A104&gt;=6.15,A104&lt;7.25,D104&lt;2.45,F104&gt;=2.5,D104&gt;=1.55,D104&gt;=1.45,F104&gt;=1.5),5.1,IF(AND(B104&gt;=3.15,D104&gt;=1.95,G104&gt;=0.093,B104&lt;3.3,H104&lt;13.711,A104&gt;=6.15,A104&lt;7.25,D104&lt;2.45,F104&gt;=2.5,D104&gt;=1.55,D104&gt;=1.45,F104&gt;=1.5),5.15,"shouldnthappen"))))))))))))))))))))))))))))))))</f>
        <v>5.025</v>
      </c>
      <c r="S104" s="1" t="n">
        <f aca="false">IF(AND(G104&gt;=0.859,D104&gt;=0.35,F104&lt;1.5),1.9,IF(AND(D104&lt;1.75,F104&gt;=2.5,F104&gt;=1.5),4.867,IF(AND(H104&lt;8.42,A104&lt;5.05,D104&lt;0.35,F104&lt;1.5),1.42,IF(AND(H104&gt;=14.877,A104&gt;=5.05,D104&lt;0.35,F104&lt;1.5),1.3,IF(AND(B104&lt;3.35,G104&lt;0.859,D104&gt;=0.35,F104&lt;1.5),1.7,IF(AND(B104&gt;=3.35,G104&lt;0.859,D104&gt;=0.35,F104&lt;1.5),1.5,IF(AND(A104&gt;=6.05,B104&lt;2.75,F104&lt;2.5,F104&gt;=1.5),4.733,IF(AND(G104&gt;=0.68,B104&gt;=2.75,F104&lt;2.5,F104&gt;=1.5),4.025,IF(AND(H104&gt;=16.284,D104&gt;=1.75,F104&gt;=2.5,F104&gt;=1.5),6.6,IF(AND(A104&lt;4.35,H104&gt;=8.42,A104&lt;5.05,D104&lt;0.35,F104&lt;1.5),1.1,IF(AND(G104&gt;=0.948,H104&lt;14.877,A104&gt;=5.05,D104&lt;0.35,F104&lt;1.5),1.7,IF(AND(A104&lt;5.3,A104&lt;6.05,B104&lt;2.75,F104&lt;2.5,F104&gt;=1.5),3,IF(AND(H104&gt;=15.168,G104&lt;0.68,B104&gt;=2.75,F104&lt;2.5,F104&gt;=1.5),4.75,IF(AND(H104&gt;=14.005,A104&gt;=4.35,H104&gt;=8.42,A104&lt;5.05,D104&lt;0.35,F104&lt;1.5),1.375,IF(AND(A104&gt;=5.55,G104&lt;0.948,H104&lt;14.877,A104&gt;=5.05,D104&lt;0.35,F104&lt;1.5),1.7,IF(AND(H104&lt;12.363,A104&gt;=5.3,A104&lt;6.05,B104&lt;2.75,F104&lt;2.5,F104&gt;=1.5),3.825,IF(AND(H104&gt;=12.363,A104&gt;=5.3,A104&lt;6.05,B104&lt;2.75,F104&lt;2.5,F104&gt;=1.5),4.033,IF(AND(H104&gt;=14.508,H104&lt;15.168,G104&lt;0.68,B104&gt;=2.75,F104&lt;2.5,F104&gt;=1.5),4.2,IF(AND(D104&gt;=2.35,D104&gt;=2.2,H104&lt;16.284,D104&gt;=1.75,F104&gt;=2.5,F104&gt;=1.5),5.267,IF(AND(G104&lt;0.231,H104&lt;14.005,A104&gt;=4.35,H104&gt;=8.42,A104&lt;5.05,D104&lt;0.35,F104&lt;1.5),1.4,IF(AND(H104&gt;=14.494,A104&lt;5.55,G104&lt;0.948,H104&lt;14.877,A104&gt;=5.05,D104&lt;0.35,F104&lt;1.5),1.6,IF(AND(A104&lt;6.1,H104&lt;14.508,H104&lt;15.168,G104&lt;0.68,B104&gt;=2.75,F104&lt;2.5,F104&gt;=1.5),4.5,IF(AND(A104&lt;6.1,H104&lt;11.8,D104&lt;2.2,H104&lt;16.284,D104&gt;=1.75,F104&gt;=2.5,F104&gt;=1.5),4.95,IF(AND(A104&gt;=6.1,H104&lt;11.8,D104&lt;2.2,H104&lt;16.284,D104&gt;=1.75,F104&gt;=2.5,F104&gt;=1.5),5.333,IF(AND(B104&lt;2.75,H104&gt;=11.8,D104&lt;2.2,H104&lt;16.284,D104&gt;=1.75,F104&gt;=2.5,F104&gt;=1.5),5.1,IF(AND(B104&gt;=3.15,D104&lt;2.35,D104&gt;=2.2,H104&lt;16.284,D104&gt;=1.75,F104&gt;=2.5,F104&gt;=1.5),5.5,IF(AND(B104&gt;=3.35,G104&gt;=0.231,H104&lt;14.005,A104&gt;=4.35,H104&gt;=8.42,A104&lt;5.05,D104&lt;0.35,F104&lt;1.5),1.3,IF(AND(H104&lt;13.869,H104&lt;14.494,A104&lt;5.55,G104&lt;0.948,H104&lt;14.877,A104&gt;=5.05,D104&lt;0.35,F104&lt;1.5),1.5,IF(AND(H104&gt;=13.869,H104&lt;14.494,A104&lt;5.55,G104&lt;0.948,H104&lt;14.877,A104&gt;=5.05,D104&lt;0.35,F104&lt;1.5),1.4,IF(AND(G104&lt;0.636,A104&gt;=6.1,H104&lt;14.508,H104&lt;15.168,G104&lt;0.68,B104&gt;=2.75,F104&lt;2.5,F104&gt;=1.5),4.68,IF(AND(G104&gt;=0.636,A104&gt;=6.1,H104&lt;14.508,H104&lt;15.168,G104&lt;0.68,B104&gt;=2.75,F104&lt;2.5,F104&gt;=1.5),4.4,IF(AND(B104&lt;2.85,B104&gt;=2.75,H104&gt;=11.8,D104&lt;2.2,H104&lt;16.284,D104&gt;=1.75,F104&gt;=2.5,F104&gt;=1.5),6.7,IF(AND(H104&lt;10.626,B104&lt;3.15,D104&lt;2.35,D104&gt;=2.2,H104&lt;16.284,D104&gt;=1.75,F104&gt;=2.5,F104&gt;=1.5),5.1,IF(AND(H104&gt;=10.626,B104&lt;3.15,D104&lt;2.35,D104&gt;=2.2,H104&lt;16.284,D104&gt;=1.75,F104&gt;=2.5,F104&gt;=1.5),5.2,IF(AND(G104&lt;0.378,B104&lt;3.35,G104&gt;=0.231,H104&lt;14.005,A104&gt;=4.35,H104&gt;=8.42,A104&lt;5.05,D104&lt;0.35,F104&lt;1.5),1.2,IF(AND(G104&gt;=0.378,B104&lt;3.35,G104&gt;=0.231,H104&lt;14.005,A104&gt;=4.35,H104&gt;=8.42,A104&lt;5.05,D104&lt;0.35,F104&lt;1.5),1.3,IF(AND(A104&lt;6.2,B104&gt;=2.85,B104&gt;=2.75,H104&gt;=11.8,D104&lt;2.2,H104&lt;16.284,D104&gt;=1.75,F104&gt;=2.5,F104&gt;=1.5),4.9,IF(AND(G104&lt;0.388,A104&gt;=6.2,B104&gt;=2.85,B104&gt;=2.75,H104&gt;=11.8,D104&lt;2.2,H104&lt;16.284,D104&gt;=1.75,F104&gt;=2.5,F104&gt;=1.5),5.52,IF(AND(G104&gt;=0.388,A104&gt;=6.2,B104&gt;=2.85,B104&gt;=2.75,H104&gt;=11.8,D104&lt;2.2,H104&lt;16.284,D104&gt;=1.75,F104&gt;=2.5,F104&gt;=1.5),5.7,"shouldnthappen")))))))))))))))))))))))))))))))))))))))</f>
        <v>4.95</v>
      </c>
      <c r="T104" s="1" t="n">
        <f aca="false">IF(AND(D104&gt;=0.8,A104&lt;5.45),3.7,IF(AND(D104&gt;=0.35,D104&lt;0.8,A104&lt;5.45),1.56,IF(AND(G104&lt;0.164,F104&lt;2.5,A104&gt;=5.45),1.6,IF(AND(H104&gt;=16.718,F104&gt;=2.5,A104&gt;=5.45),6.4,IF(AND(G104&gt;=0.719,H104&lt;16.718,F104&gt;=2.5,A104&gt;=5.45),5.05,IF(AND(A104&lt;4.35,A104&lt;5.05,D104&lt;0.35,D104&lt;0.8,A104&lt;5.45),1.1,IF(AND(H104&gt;=14.494,A104&gt;=5.05,D104&lt;0.35,D104&lt;0.8,A104&lt;5.45),1.6,IF(AND(G104&lt;0.338,D104&lt;1.25,G104&gt;=0.164,F104&lt;2.5,A104&gt;=5.45),4.1,IF(AND(H104&lt;8.397,D104&gt;=1.25,G104&gt;=0.164,F104&lt;2.5,A104&gt;=5.45),4,IF(AND(H104&lt;11.031,H104&lt;14.494,A104&gt;=5.05,D104&lt;0.35,D104&lt;0.8,A104&lt;5.45),1.5,IF(AND(H104&gt;=11.031,H104&lt;14.494,A104&gt;=5.05,D104&lt;0.35,D104&lt;0.8,A104&lt;5.45),1.44,IF(AND(B104&lt;2.65,H104&gt;=8.397,D104&gt;=1.25,G104&gt;=0.164,F104&lt;2.5,A104&gt;=5.45),4.767,IF(AND(H104&lt;7.388,G104&lt;0.487,G104&lt;0.719,H104&lt;16.718,F104&gt;=2.5,A104&gt;=5.45),5.067,IF(AND(G104&lt;0.533,G104&gt;=0.487,G104&lt;0.719,H104&lt;16.718,F104&gt;=2.5,A104&gt;=5.45),5.8,IF(AND(G104&gt;=0.533,G104&gt;=0.487,G104&lt;0.719,H104&lt;16.718,F104&gt;=2.5,A104&gt;=5.45),5.86,IF(AND(B104&lt;3.25,A104&gt;=4.95,A104&gt;=4.35,A104&lt;5.05,D104&lt;0.35,D104&lt;0.8,A104&lt;5.45),1.2,IF(AND(A104&lt;5.6,H104&lt;11.218,G104&gt;=0.338,D104&lt;1.25,G104&gt;=0.164,F104&lt;2.5,A104&gt;=5.45),3.7,IF(AND(A104&gt;=5.6,H104&lt;11.218,G104&gt;=0.338,D104&lt;1.25,G104&gt;=0.164,F104&lt;2.5,A104&gt;=5.45),3.5,IF(AND(H104&lt;12.668,H104&gt;=11.218,G104&gt;=0.338,D104&lt;1.25,G104&gt;=0.164,F104&lt;2.5,A104&gt;=5.45),3.9,IF(AND(H104&gt;=12.668,H104&gt;=11.218,G104&gt;=0.338,D104&lt;1.25,G104&gt;=0.164,F104&lt;2.5,A104&gt;=5.45),4,IF(AND(H104&gt;=15.705,B104&gt;=2.65,H104&gt;=8.397,D104&gt;=1.25,G104&gt;=0.164,F104&lt;2.5,A104&gt;=5.45),4.8,IF(AND(B104&lt;2.75,H104&gt;=7.388,G104&lt;0.487,G104&lt;0.719,H104&lt;16.718,F104&gt;=2.5,A104&gt;=5.45),5.26,IF(AND(B104&lt;2.95,A104&lt;4.5,A104&lt;4.95,A104&gt;=4.35,A104&lt;5.05,D104&lt;0.35,D104&lt;0.8,A104&lt;5.45),1.4,IF(AND(B104&gt;=2.95,A104&lt;4.5,A104&lt;4.95,A104&gt;=4.35,A104&lt;5.05,D104&lt;0.35,D104&lt;0.8,A104&lt;5.45),1.3,IF(AND(H104&gt;=13.924,A104&gt;=4.5,A104&lt;4.95,A104&gt;=4.35,A104&lt;5.05,D104&lt;0.35,D104&lt;0.8,A104&lt;5.45),1.5,IF(AND(G104&lt;0.252,B104&gt;=3.25,A104&gt;=4.95,A104&gt;=4.35,A104&lt;5.05,D104&lt;0.35,D104&lt;0.8,A104&lt;5.45),1.4,IF(AND(G104&gt;=0.252,B104&gt;=3.25,A104&gt;=4.95,A104&gt;=4.35,A104&lt;5.05,D104&lt;0.35,D104&lt;0.8,A104&lt;5.45),1.32,IF(AND(G104&gt;=0.473,H104&lt;15.705,B104&gt;=2.65,H104&gt;=8.397,D104&gt;=1.25,G104&gt;=0.164,F104&lt;2.5,A104&gt;=5.45),4.7,IF(AND(B104&gt;=3.15,B104&gt;=2.75,H104&gt;=7.388,G104&lt;0.487,G104&lt;0.719,H104&lt;16.718,F104&gt;=2.5,A104&gt;=5.45),5.7,IF(AND(B104&lt;3.15,H104&lt;13.924,A104&gt;=4.5,A104&lt;4.95,A104&gt;=4.35,A104&lt;5.05,D104&lt;0.35,D104&lt;0.8,A104&lt;5.45),1.433,IF(AND(B104&gt;=3.15,H104&lt;13.924,A104&gt;=4.5,A104&lt;4.95,A104&gt;=4.35,A104&lt;5.05,D104&lt;0.35,D104&lt;0.8,A104&lt;5.45),1.4,IF(AND(H104&gt;=14.81,G104&lt;0.473,H104&lt;15.705,B104&gt;=2.65,H104&gt;=8.397,D104&gt;=1.25,G104&gt;=0.164,F104&lt;2.5,A104&gt;=5.45),4.2,IF(AND(A104&lt;6.65,B104&lt;3.15,B104&gt;=2.75,H104&gt;=7.388,G104&lt;0.487,G104&lt;0.719,H104&lt;16.718,F104&gt;=2.5,A104&gt;=5.45),5.6,IF(AND(A104&gt;=6.65,B104&lt;3.15,B104&gt;=2.75,H104&gt;=7.388,G104&lt;0.487,G104&lt;0.719,H104&lt;16.718,F104&gt;=2.5,A104&gt;=5.45),5.4,IF(AND(A104&lt;6.15,H104&lt;14.81,G104&lt;0.473,H104&lt;15.705,B104&gt;=2.65,H104&gt;=8.397,D104&gt;=1.25,G104&gt;=0.164,F104&lt;2.5,A104&gt;=5.45),4.5,IF(AND(A104&gt;=6.15,H104&lt;14.81,G104&lt;0.473,H104&lt;15.705,B104&gt;=2.65,H104&gt;=8.397,D104&gt;=1.25,G104&gt;=0.164,F104&lt;2.5,A104&gt;=5.45),4.4,"shouldnthappen"))))))))))))))))))))))))))))))))))))</f>
        <v>5.05</v>
      </c>
      <c r="U104" s="1" t="n">
        <f aca="false">IF(AND(G104&gt;=0.934,F104&lt;1.5),1.7,IF(AND(D104&lt;0.15,D104&lt;0.25,G104&lt;0.934,F104&lt;1.5),1.38,IF(AND(H104&gt;=14.379,D104&gt;=0.25,G104&lt;0.934,F104&lt;1.5),1.7,IF(AND(A104&lt;5.3,D104&lt;1.35,F104&lt;2.5,F104&gt;=1.5),3.15,IF(AND(H104&lt;7.148,D104&gt;=1.35,F104&lt;2.5,F104&gt;=1.5),3.9,IF(AND(G104&lt;0.352,A104&lt;6.15,F104&gt;=2.5,F104&gt;=1.5),4.5,IF(AND(G104&gt;=0.352,A104&lt;6.15,F104&gt;=2.5,F104&gt;=1.5),4.92,IF(AND(B104&lt;2.85,A104&gt;=6.15,F104&gt;=2.5,F104&gt;=1.5),6.2,IF(AND(D104&gt;=0.45,H104&lt;14.379,D104&gt;=0.25,G104&lt;0.934,F104&lt;1.5),1.65,IF(AND(G104&gt;=0.857,A104&gt;=5.3,D104&lt;1.35,F104&lt;2.5,F104&gt;=1.5),4.3,IF(AND(A104&gt;=7.25,B104&gt;=2.85,A104&gt;=6.15,F104&gt;=2.5,F104&gt;=1.5),6.425,IF(AND(H104&lt;9.499,A104&lt;5.05,D104&gt;=0.15,D104&lt;0.25,G104&lt;0.934,F104&lt;1.5),1.4,IF(AND(A104&gt;=5.45,A104&gt;=5.05,D104&gt;=0.15,D104&lt;0.25,G104&lt;0.934,F104&lt;1.5),1.3,IF(AND(B104&gt;=4.15,D104&lt;0.45,H104&lt;14.379,D104&gt;=0.25,G104&lt;0.934,F104&lt;1.5),1.5,IF(AND(A104&gt;=5.75,G104&lt;0.857,A104&gt;=5.3,D104&lt;1.35,F104&lt;2.5,F104&gt;=1.5),4.02,IF(AND(A104&lt;6.65,G104&lt;0.333,H104&gt;=7.148,D104&gt;=1.35,F104&lt;2.5,F104&gt;=1.5),4.475,IF(AND(A104&gt;=6.65,G104&lt;0.333,H104&gt;=7.148,D104&gt;=1.35,F104&lt;2.5,F104&gt;=1.5),4.8,IF(AND(D104&gt;=1.45,G104&gt;=0.333,H104&gt;=7.148,D104&gt;=1.35,F104&lt;2.5,F104&gt;=1.5),4.85,IF(AND(G104&gt;=0.861,A104&lt;7.25,B104&gt;=2.85,A104&gt;=6.15,F104&gt;=2.5,F104&gt;=1.5),5.2,IF(AND(G104&lt;0.571,H104&gt;=9.499,A104&lt;5.05,D104&gt;=0.15,D104&lt;0.25,G104&lt;0.934,F104&lt;1.5),1.2,IF(AND(G104&gt;=0.571,H104&gt;=9.499,A104&lt;5.05,D104&gt;=0.15,D104&lt;0.25,G104&lt;0.934,F104&lt;1.5),1.3,IF(AND(H104&lt;9.283,A104&lt;5.45,A104&gt;=5.05,D104&gt;=0.15,D104&lt;0.25,G104&lt;0.934,F104&lt;1.5),1.5,IF(AND(H104&gt;=9.283,A104&lt;5.45,A104&gt;=5.05,D104&gt;=0.15,D104&lt;0.25,G104&lt;0.934,F104&lt;1.5),1.425,IF(AND(A104&lt;4.9,B104&lt;4.15,D104&lt;0.45,H104&lt;14.379,D104&gt;=0.25,G104&lt;0.934,F104&lt;1.5),1.4,IF(AND(A104&gt;=4.9,B104&lt;4.15,D104&lt;0.45,H104&lt;14.379,D104&gt;=0.25,G104&lt;0.934,F104&lt;1.5),1.325,IF(AND(G104&lt;0.572,A104&lt;5.75,G104&lt;0.857,A104&gt;=5.3,D104&lt;1.35,F104&lt;2.5,F104&gt;=1.5),3.65,IF(AND(G104&gt;=0.572,A104&lt;5.75,G104&lt;0.857,A104&gt;=5.3,D104&lt;1.35,F104&lt;2.5,F104&gt;=1.5),3.9,IF(AND(A104&lt;6.75,D104&lt;1.45,G104&gt;=0.333,H104&gt;=7.148,D104&gt;=1.35,F104&lt;2.5,F104&gt;=1.5),4.4,IF(AND(A104&gt;=6.75,D104&lt;1.45,G104&gt;=0.333,H104&gt;=7.148,D104&gt;=1.35,F104&lt;2.5,F104&gt;=1.5),4.78,IF(AND(A104&lt;6.6,B104&lt;3.25,G104&lt;0.861,A104&lt;7.25,B104&gt;=2.85,A104&gt;=6.15,F104&gt;=2.5,F104&gt;=1.5),5.333,IF(AND(H104&lt;11.461,B104&gt;=3.25,G104&lt;0.861,A104&lt;7.25,B104&gt;=2.85,A104&gt;=6.15,F104&gt;=2.5,F104&gt;=1.5),6.025,IF(AND(H104&gt;=11.461,B104&gt;=3.25,G104&lt;0.861,A104&lt;7.25,B104&gt;=2.85,A104&gt;=6.15,F104&gt;=2.5,F104&gt;=1.5),5.667,IF(AND(H104&gt;=14.564,A104&gt;=6.6,B104&lt;3.25,G104&lt;0.861,A104&lt;7.25,B104&gt;=2.85,A104&gt;=6.15,F104&gt;=2.5,F104&gt;=1.5),5.4,IF(AND(D104&gt;=2.35,H104&lt;14.564,A104&gt;=6.6,B104&lt;3.25,G104&lt;0.861,A104&lt;7.25,B104&gt;=2.85,A104&gt;=6.15,F104&gt;=2.5,F104&gt;=1.5),5.6,IF(AND(A104&lt;6.85,D104&lt;2.35,H104&lt;14.564,A104&gt;=6.6,B104&lt;3.25,G104&lt;0.861,A104&lt;7.25,B104&gt;=2.85,A104&gt;=6.15,F104&gt;=2.5,F104&gt;=1.5),5.9,IF(AND(A104&gt;=6.85,D104&lt;2.35,H104&lt;14.564,A104&gt;=6.6,B104&lt;3.25,G104&lt;0.861,A104&lt;7.25,B104&gt;=2.85,A104&gt;=6.15,F104&gt;=2.5,F104&gt;=1.5),5.78,"shouldnthappen"))))))))))))))))))))))))))))))))))))</f>
        <v>4.92</v>
      </c>
      <c r="V104" s="1" t="n">
        <f aca="false">IF(AND(H104&lt;5.748,A104&lt;5.05,D104&lt;0.75),1,IF(AND(B104&lt;3.15,H104&gt;=5.748,A104&lt;5.05,D104&lt;0.75),1.475,IF(AND(G104&gt;=0.801,D104&lt;0.25,A104&gt;=5.05,D104&lt;0.75),1.7,IF(AND(D104&gt;=0.45,D104&gt;=0.25,A104&gt;=5.05,D104&lt;0.75),1.7,IF(AND(B104&lt;2.35,F104&lt;2.5,B104&lt;2.75,D104&gt;=0.75),4.16,IF(AND(D104&lt;1.75,F104&gt;=2.5,B104&lt;2.75,D104&gt;=0.75),4.875,IF(AND(D104&gt;=1.75,F104&gt;=2.5,B104&lt;2.75,D104&gt;=0.75),5.333,IF(AND(H104&gt;=16.284,D104&gt;=1.55,B104&gt;=2.75,D104&gt;=0.75),6.6,IF(AND(H104&gt;=14.144,B104&gt;=3.15,H104&gt;=5.748,A104&lt;5.05,D104&lt;0.75),1.3,IF(AND(A104&lt;5.45,G104&lt;0.801,D104&lt;0.25,A104&gt;=5.05,D104&lt;0.75),1.5,IF(AND(A104&gt;=5.45,G104&lt;0.801,D104&lt;0.25,A104&gt;=5.05,D104&lt;0.75),1.34,IF(AND(B104&lt;3.75,D104&lt;0.45,D104&gt;=0.25,A104&gt;=5.05,D104&lt;0.75),1.467,IF(AND(B104&gt;=3.75,D104&lt;0.45,D104&gt;=0.25,A104&gt;=5.05,D104&lt;0.75),1.767,IF(AND(G104&gt;=0.896,B104&gt;=2.35,F104&lt;2.5,B104&lt;2.75,D104&gt;=0.75),4.9,IF(AND(H104&lt;15.504,D104&lt;1.35,D104&lt;1.55,B104&gt;=2.75,D104&gt;=0.75),4.2,IF(AND(H104&gt;=15.504,D104&lt;1.35,D104&lt;1.55,B104&gt;=2.75,D104&gt;=0.75),4.6,IF(AND(H104&lt;9.767,D104&gt;=1.35,D104&lt;1.55,B104&gt;=2.75,D104&gt;=0.75),5.1,IF(AND(A104&lt;4.5,H104&lt;14.144,B104&gt;=3.15,H104&gt;=5.748,A104&lt;5.05,D104&lt;0.75),1.3,IF(AND(A104&gt;=4.5,H104&lt;14.144,B104&gt;=3.15,H104&gt;=5.748,A104&lt;5.05,D104&lt;0.75),1.4,IF(AND(D104&gt;=1.15,G104&lt;0.896,B104&gt;=2.35,F104&lt;2.5,B104&lt;2.75,D104&gt;=0.75),4.04,IF(AND(B104&lt;2.9,H104&gt;=9.767,D104&gt;=1.35,D104&lt;1.55,B104&gt;=2.75,D104&gt;=0.75),4.8,IF(AND(D104&lt;1.7,A104&gt;=7.05,H104&lt;16.284,D104&gt;=1.55,B104&gt;=2.75,D104&gt;=0.75),5.8,IF(AND(D104&gt;=1.7,A104&gt;=7.05,H104&lt;16.284,D104&gt;=1.55,B104&gt;=2.75,D104&gt;=0.75),6.3,IF(AND(B104&lt;2.45,D104&lt;1.15,G104&lt;0.896,B104&gt;=2.35,F104&lt;2.5,B104&lt;2.75,D104&gt;=0.75),3.767,IF(AND(B104&gt;=2.45,D104&lt;1.15,G104&lt;0.896,B104&gt;=2.35,F104&lt;2.5,B104&lt;2.75,D104&gt;=0.75),3.167,IF(AND(B104&gt;=3.15,B104&gt;=2.9,H104&gt;=9.767,D104&gt;=1.35,D104&lt;1.55,B104&gt;=2.75,D104&gt;=0.75),4.7,IF(AND(D104&lt;1.9,D104&lt;2.05,A104&lt;7.05,H104&lt;16.284,D104&gt;=1.55,B104&gt;=2.75,D104&gt;=0.75),4.82,IF(AND(D104&gt;=1.9,D104&lt;2.05,A104&lt;7.05,H104&lt;16.284,D104&gt;=1.55,B104&gt;=2.75,D104&gt;=0.75),5.067,IF(AND(H104&lt;12.721,B104&lt;3.15,B104&gt;=2.9,H104&gt;=9.767,D104&gt;=1.35,D104&lt;1.55,B104&gt;=2.75,D104&gt;=0.75),4.5,IF(AND(H104&gt;=12.721,B104&lt;3.15,B104&gt;=2.9,H104&gt;=9.767,D104&gt;=1.35,D104&lt;1.55,B104&gt;=2.75,D104&gt;=0.75),4.433,IF(AND(H104&lt;9.525,G104&lt;0.364,D104&gt;=2.05,A104&lt;7.05,H104&lt;16.284,D104&gt;=1.55,B104&gt;=2.75,D104&gt;=0.75),5.1,IF(AND(A104&lt;6.25,G104&gt;=0.364,D104&gt;=2.05,A104&lt;7.05,H104&lt;16.284,D104&gt;=1.55,B104&gt;=2.75,D104&gt;=0.75),5.4,IF(AND(H104&lt;10.898,H104&gt;=9.525,G104&lt;0.364,D104&gt;=2.05,A104&lt;7.05,H104&lt;16.284,D104&gt;=1.55,B104&gt;=2.75,D104&gt;=0.75),5.6,IF(AND(H104&lt;8.711,A104&gt;=6.25,G104&gt;=0.364,D104&gt;=2.05,A104&lt;7.05,H104&lt;16.284,D104&gt;=1.55,B104&gt;=2.75,D104&gt;=0.75),5.7,IF(AND(H104&gt;=8.711,A104&gt;=6.25,G104&gt;=0.364,D104&gt;=2.05,A104&lt;7.05,H104&lt;16.284,D104&gt;=1.55,B104&gt;=2.75,D104&gt;=0.75),5.84,IF(AND(D104&lt;2.2,H104&gt;=10.898,H104&gt;=9.525,G104&lt;0.364,D104&gt;=2.05,A104&lt;7.05,H104&lt;16.284,D104&gt;=1.55,B104&gt;=2.75,D104&gt;=0.75),5.4,IF(AND(D104&gt;=2.2,H104&gt;=10.898,H104&gt;=9.525,G104&lt;0.364,D104&gt;=2.05,A104&lt;7.05,H104&lt;16.284,D104&gt;=1.55,B104&gt;=2.75,D104&gt;=0.75),5.3,"shouldnthappen")))))))))))))))))))))))))))))))))))))</f>
        <v>5.333</v>
      </c>
      <c r="W104" s="1" t="n">
        <f aca="false">IF(AND(H104&lt;6.926,D104&gt;=0.35,D104&lt;0.8),1.9,IF(AND(H104&gt;=6.926,D104&gt;=0.35,D104&lt;0.8),1.533,IF(AND(H104&lt;13.492,A104&lt;4.75,D104&lt;0.35,D104&lt;0.8),1.1,IF(AND(H104&gt;=13.492,A104&lt;4.75,D104&lt;0.35,D104&lt;0.8),1.375,IF(AND(B104&lt;2.75,A104&gt;=5.85,F104&lt;2.5,D104&gt;=0.8),4.833,IF(AND(B104&lt;3.3,A104&gt;=7.05,F104&gt;=2.5,D104&gt;=0.8),5.8,IF(AND(B104&gt;=3.3,A104&gt;=7.05,F104&gt;=2.5,D104&gt;=0.8),6.325,IF(AND(D104&gt;=0.25,A104&lt;5.05,A104&gt;=4.75,D104&lt;0.35,D104&lt;0.8),1.3,IF(AND(B104&lt;3.6,A104&gt;=5.05,A104&gt;=4.75,D104&lt;0.35,D104&lt;0.8),1.4,IF(AND(H104&lt;10.194,G104&lt;0.412,A104&lt;5.85,F104&lt;2.5,D104&gt;=0.8),4.133,IF(AND(H104&gt;=10.194,G104&lt;0.412,A104&lt;5.85,F104&lt;2.5,D104&gt;=0.8),4.5,IF(AND(A104&lt;5.35,G104&gt;=0.412,A104&lt;5.85,F104&lt;2.5,D104&gt;=0.8),3.15,IF(AND(A104&lt;6.2,B104&gt;=2.75,A104&gt;=5.85,F104&lt;2.5,D104&gt;=0.8),4.3,IF(AND(H104&lt;5.767,A104&lt;6.2,A104&lt;7.05,F104&gt;=2.5,D104&gt;=0.8),4.5,IF(AND(G104&gt;=0.861,A104&gt;=6.2,A104&lt;7.05,F104&gt;=2.5,D104&gt;=0.8),5.2,IF(AND(B104&lt;3.15,D104&lt;0.25,A104&lt;5.05,A104&gt;=4.75,D104&lt;0.35,D104&lt;0.8),1.55,IF(AND(A104&lt;5.45,B104&gt;=3.6,A104&gt;=5.05,A104&gt;=4.75,D104&lt;0.35,D104&lt;0.8),1.5,IF(AND(A104&gt;=5.45,B104&gt;=3.6,A104&gt;=5.05,A104&gt;=4.75,D104&lt;0.35,D104&lt;0.8),1.4,IF(AND(G104&gt;=0.772,A104&gt;=5.35,G104&gt;=0.412,A104&lt;5.85,F104&lt;2.5,D104&gt;=0.8),3.9,IF(AND(D104&gt;=1.45,A104&gt;=6.2,B104&gt;=2.75,A104&gt;=5.85,F104&lt;2.5,D104&gt;=0.8),4.775,IF(AND(G104&lt;0.5,H104&gt;=5.767,A104&lt;6.2,A104&lt;7.05,F104&gt;=2.5,D104&gt;=0.8),5.1,IF(AND(G104&gt;=0.5,H104&gt;=5.767,A104&lt;6.2,A104&lt;7.05,F104&gt;=2.5,D104&gt;=0.8),4.95,IF(AND(B104&gt;=3.25,G104&lt;0.861,A104&gt;=6.2,A104&lt;7.05,F104&gt;=2.5,D104&gt;=0.8),5.75,IF(AND(A104&lt;4.95,B104&gt;=3.15,D104&lt;0.25,A104&lt;5.05,A104&gt;=4.75,D104&lt;0.35,D104&lt;0.8),1.4,IF(AND(A104&lt;5.65,G104&lt;0.772,A104&gt;=5.35,G104&gt;=0.412,A104&lt;5.85,F104&lt;2.5,D104&gt;=0.8),3.6,IF(AND(A104&gt;=5.65,G104&lt;0.772,A104&gt;=5.35,G104&gt;=0.412,A104&lt;5.85,F104&lt;2.5,D104&gt;=0.8),3.5,IF(AND(B104&gt;=3.15,D104&lt;1.45,A104&gt;=6.2,B104&gt;=2.75,A104&gt;=5.85,F104&lt;2.5,D104&gt;=0.8),4.7,IF(AND(A104&gt;=6.65,B104&lt;3.25,G104&lt;0.861,A104&gt;=6.2,A104&lt;7.05,F104&gt;=2.5,D104&gt;=0.8),5.567,IF(AND(H104&lt;9.499,A104&gt;=4.95,B104&gt;=3.15,D104&lt;0.25,A104&lt;5.05,A104&gt;=4.75,D104&lt;0.35,D104&lt;0.8),1.4,IF(AND(H104&gt;=9.499,A104&gt;=4.95,B104&gt;=3.15,D104&lt;0.25,A104&lt;5.05,A104&gt;=4.75,D104&lt;0.35,D104&lt;0.8),1.2,IF(AND(G104&lt;0.765,B104&lt;3.15,D104&lt;1.45,A104&gt;=6.2,B104&gt;=2.75,A104&gt;=5.85,F104&lt;2.5,D104&gt;=0.8),4.4,IF(AND(G104&gt;=0.765,B104&lt;3.15,D104&lt;1.45,A104&gt;=6.2,B104&gt;=2.75,A104&gt;=5.85,F104&lt;2.5,D104&gt;=0.8),4.6,IF(AND(H104&lt;10.667,A104&lt;6.65,B104&lt;3.25,G104&lt;0.861,A104&gt;=6.2,A104&lt;7.05,F104&gt;=2.5,D104&gt;=0.8),5.167,IF(AND(G104&lt;0.627,H104&gt;=10.667,A104&lt;6.65,B104&lt;3.25,G104&lt;0.861,A104&gt;=6.2,A104&lt;7.05,F104&gt;=2.5,D104&gt;=0.8),5.64,IF(AND(G104&gt;=0.627,H104&gt;=10.667,A104&lt;6.65,B104&lt;3.25,G104&lt;0.861,A104&gt;=6.2,A104&lt;7.05,F104&gt;=2.5,D104&gt;=0.8),5.1,"shouldnthappen")))))))))))))))))))))))))))))))))))</f>
        <v>4.95</v>
      </c>
      <c r="X104" s="1" t="n">
        <f aca="false">IF(AND(B104&lt;3.05,H104&lt;6.697,A104&lt;5.45),4.1,IF(AND(B104&gt;=3.05,H104&lt;6.697,A104&lt;5.45),1.48,IF(AND(D104&lt;0.7,A104&lt;5.9,A104&gt;=5.45),1.4,IF(AND(A104&lt;4.35,B104&lt;3.3,H104&gt;=6.697,A104&lt;5.45),1.1,IF(AND(G104&lt;0.372,D104&gt;=0.7,A104&lt;5.9,A104&gt;=5.45),4.36,IF(AND(A104&gt;=4.9,A104&gt;=4.35,B104&lt;3.3,H104&gt;=6.697,A104&lt;5.45),1.6,IF(AND(H104&gt;=14.171,A104&lt;5.15,B104&gt;=3.3,H104&gt;=6.697,A104&lt;5.45),1.6,IF(AND(G104&lt;0.451,A104&gt;=5.15,B104&gt;=3.3,H104&gt;=6.697,A104&lt;5.45),1.367,IF(AND(G104&gt;=0.451,A104&gt;=5.15,B104&gt;=3.3,H104&gt;=6.697,A104&lt;5.45),1.5,IF(AND(G104&lt;0.332,D104&lt;1.45,F104&lt;2.5,A104&gt;=5.9,A104&gt;=5.45),4.35,IF(AND(A104&lt;6.15,D104&gt;=1.45,F104&lt;2.5,A104&gt;=5.9,A104&gt;=5.45),5.1,IF(AND(D104&gt;=2.4,G104&lt;0.432,F104&gt;=2.5,A104&gt;=5.9,A104&gt;=5.45),5.78,IF(AND(A104&lt;6.15,G104&gt;=0.432,F104&gt;=2.5,A104&gt;=5.9,A104&gt;=5.45),4.9,IF(AND(B104&lt;3.1,A104&lt;4.9,A104&gt;=4.35,B104&lt;3.3,H104&gt;=6.697,A104&lt;5.45),1.4,IF(AND(B104&gt;=3.1,A104&lt;4.9,A104&gt;=4.35,B104&lt;3.3,H104&gt;=6.697,A104&lt;5.45),1.3,IF(AND(G104&lt;0.343,H104&lt;14.171,A104&lt;5.15,B104&gt;=3.3,H104&gt;=6.697,A104&lt;5.45),1.433,IF(AND(G104&gt;=0.343,H104&lt;14.171,A104&lt;5.15,B104&gt;=3.3,H104&gt;=6.697,A104&lt;5.45),1.525,IF(AND(D104&lt;1.05,B104&lt;2.55,G104&gt;=0.372,D104&gt;=0.7,A104&lt;5.9,A104&gt;=5.45),3.7,IF(AND(H104&lt;10.596,B104&gt;=2.55,G104&gt;=0.372,D104&gt;=0.7,A104&lt;5.9,A104&gt;=5.45),3.525,IF(AND(H104&gt;=10.596,B104&gt;=2.55,G104&gt;=0.372,D104&gt;=0.7,A104&lt;5.9,A104&gt;=5.45),3.9,IF(AND(H104&lt;14.314,G104&gt;=0.332,D104&lt;1.45,F104&lt;2.5,A104&gt;=5.9,A104&gt;=5.45),4.4,IF(AND(H104&gt;=14.314,G104&gt;=0.332,D104&lt;1.45,F104&lt;2.5,A104&gt;=5.9,A104&gt;=5.45),4.7,IF(AND(H104&lt;13.906,A104&gt;=6.15,D104&gt;=1.45,F104&lt;2.5,A104&gt;=5.9,A104&gt;=5.45),4.675,IF(AND(H104&gt;=13.906,A104&gt;=6.15,D104&gt;=1.45,F104&lt;2.5,A104&gt;=5.9,A104&gt;=5.45),4.9,IF(AND(G104&lt;0.093,D104&lt;2.4,G104&lt;0.432,F104&gt;=2.5,A104&gt;=5.9,A104&gt;=5.45),5.6,IF(AND(B104&lt;2.95,A104&gt;=6.15,G104&gt;=0.432,F104&gt;=2.5,A104&gt;=5.9,A104&gt;=5.45),5.86,IF(AND(A104&lt;5.55,D104&gt;=1.05,B104&lt;2.55,G104&gt;=0.372,D104&gt;=0.7,A104&lt;5.9,A104&gt;=5.45),4,IF(AND(A104&gt;=5.55,D104&gt;=1.05,B104&lt;2.55,G104&gt;=0.372,D104&gt;=0.7,A104&lt;5.9,A104&gt;=5.45),3.9,IF(AND(D104&lt;1.7,G104&gt;=0.093,D104&lt;2.4,G104&lt;0.432,F104&gt;=2.5,A104&gt;=5.9,A104&gt;=5.45),5.05,IF(AND(G104&gt;=0.774,B104&gt;=2.95,A104&gt;=6.15,G104&gt;=0.432,F104&gt;=2.5,A104&gt;=5.9,A104&gt;=5.45),5.3,IF(AND(G104&gt;=0.312,D104&gt;=1.7,G104&gt;=0.093,D104&lt;2.4,G104&lt;0.432,F104&gt;=2.5,A104&gt;=5.9,A104&gt;=5.45),5.4,IF(AND(D104&lt;2.45,G104&lt;0.774,B104&gt;=2.95,A104&gt;=6.15,G104&gt;=0.432,F104&gt;=2.5,A104&gt;=5.9,A104&gt;=5.45),5.66,IF(AND(D104&gt;=2.45,G104&lt;0.774,B104&gt;=2.95,A104&gt;=6.15,G104&gt;=0.432,F104&gt;=2.5,A104&gt;=5.9,A104&gt;=5.45),6,IF(AND(G104&gt;=0.301,G104&lt;0.312,D104&gt;=1.7,G104&gt;=0.093,D104&lt;2.4,G104&lt;0.432,F104&gt;=2.5,A104&gt;=5.9,A104&gt;=5.45),5.1,IF(AND(A104&lt;6.45,G104&lt;0.301,G104&lt;0.312,D104&gt;=1.7,G104&gt;=0.093,D104&lt;2.4,G104&lt;0.432,F104&gt;=2.5,A104&gt;=5.9,A104&gt;=5.45),5.3,IF(AND(A104&gt;=6.45,G104&lt;0.301,G104&lt;0.312,D104&gt;=1.7,G104&gt;=0.093,D104&lt;2.4,G104&lt;0.432,F104&gt;=2.5,A104&gt;=5.9,A104&gt;=5.45),5.2,"shouldnthappen"))))))))))))))))))))))))))))))))))))</f>
        <v>3.525</v>
      </c>
      <c r="Y104" s="1" t="n">
        <f aca="false">IF(AND(H104&lt;6.51,F104&lt;1.5),1.8,IF(AND(H104&gt;=16.674,F104&gt;=1.5),6.533,IF(AND(D104&gt;=0.45,H104&gt;=6.51,F104&lt;1.5),1.667,IF(AND(H104&gt;=13.805,G104&lt;0.154,H104&lt;16.674,F104&gt;=1.5),6.7,IF(AND(D104&lt;0.15,A104&lt;5.05,D104&lt;0.45,H104&gt;=6.51,F104&lt;1.5),1.4,IF(AND(H104&gt;=13.586,A104&gt;=5.05,D104&lt;0.45,H104&gt;=6.51,F104&lt;1.5),1.3,IF(AND(F104&lt;2.5,H104&lt;13.805,G104&lt;0.154,H104&lt;16.674,F104&gt;=1.5),4.6,IF(AND(H104&lt;8.929,D104&lt;1.35,G104&gt;=0.154,H104&lt;16.674,F104&gt;=1.5),3.64,IF(AND(G104&lt;0.05,H104&lt;13.586,A104&gt;=5.05,D104&lt;0.45,H104&gt;=6.51,F104&lt;1.5),1.4,IF(AND(G104&gt;=0.107,F104&gt;=2.5,H104&lt;13.805,G104&lt;0.154,H104&lt;16.674,F104&gt;=1.5),5.3,IF(AND(B104&gt;=2.75,H104&gt;=8.929,D104&lt;1.35,G104&gt;=0.154,H104&lt;16.674,F104&gt;=1.5),4.433,IF(AND(D104&gt;=1.55,F104&lt;2.5,D104&gt;=1.35,G104&gt;=0.154,H104&lt;16.674,F104&gt;=1.5),4.975,IF(AND(H104&lt;6.93,F104&gt;=2.5,D104&gt;=1.35,G104&gt;=0.154,H104&lt;16.674,F104&gt;=1.5),4.5,IF(AND(H104&lt;12.675,G104&lt;0.217,D104&gt;=0.15,A104&lt;5.05,D104&lt;0.45,H104&gt;=6.51,F104&lt;1.5),1.4,IF(AND(H104&gt;=12.675,G104&lt;0.217,D104&gt;=0.15,A104&lt;5.05,D104&lt;0.45,H104&gt;=6.51,F104&lt;1.5),1.5,IF(AND(A104&lt;4.65,G104&gt;=0.217,D104&gt;=0.15,A104&lt;5.05,D104&lt;0.45,H104&gt;=6.51,F104&lt;1.5),1.35,IF(AND(D104&lt;0.25,G104&gt;=0.05,H104&lt;13.586,A104&gt;=5.05,D104&lt;0.45,H104&gt;=6.51,F104&lt;1.5),1.467,IF(AND(D104&gt;=0.25,G104&gt;=0.05,H104&lt;13.586,A104&gt;=5.05,D104&lt;0.45,H104&gt;=6.51,F104&lt;1.5),1.5,IF(AND(H104&lt;9.15,G104&lt;0.107,F104&gt;=2.5,H104&lt;13.805,G104&lt;0.154,H104&lt;16.674,F104&gt;=1.5),5.7,IF(AND(H104&gt;=9.15,G104&lt;0.107,F104&gt;=2.5,H104&lt;13.805,G104&lt;0.154,H104&lt;16.674,F104&gt;=1.5),5.6,IF(AND(G104&lt;0.404,B104&lt;2.75,H104&gt;=8.929,D104&lt;1.35,G104&gt;=0.154,H104&lt;16.674,F104&gt;=1.5),4.15,IF(AND(G104&gt;=0.404,B104&lt;2.75,H104&gt;=8.929,D104&lt;1.35,G104&gt;=0.154,H104&lt;16.674,F104&gt;=1.5),3.9,IF(AND(A104&gt;=6.75,D104&lt;1.55,F104&lt;2.5,D104&gt;=1.35,G104&gt;=0.154,H104&lt;16.674,F104&gt;=1.5),4.82,IF(AND(D104&lt;0.25,A104&gt;=4.65,G104&gt;=0.217,D104&gt;=0.15,A104&lt;5.05,D104&lt;0.45,H104&gt;=6.51,F104&lt;1.5),1.325,IF(AND(D104&gt;=0.25,A104&gt;=4.65,G104&gt;=0.217,D104&gt;=0.15,A104&lt;5.05,D104&lt;0.45,H104&gt;=6.51,F104&lt;1.5),1.3,IF(AND(A104&lt;6.55,A104&lt;6.75,D104&lt;1.55,F104&lt;2.5,D104&gt;=1.35,G104&gt;=0.154,H104&lt;16.674,F104&gt;=1.5),4.575,IF(AND(A104&gt;=6.55,A104&lt;6.75,D104&lt;1.55,F104&lt;2.5,D104&gt;=1.35,G104&gt;=0.154,H104&lt;16.674,F104&gt;=1.5),4.4,IF(AND(B104&lt;2.9,D104&lt;2.05,H104&gt;=6.93,F104&gt;=2.5,D104&gt;=1.35,G104&gt;=0.154,H104&lt;16.674,F104&gt;=1.5),5.05,IF(AND(H104&lt;8.884,D104&gt;=2.05,H104&gt;=6.93,F104&gt;=2.5,D104&gt;=1.35,G104&gt;=0.154,H104&lt;16.674,F104&gt;=1.5),5.1,IF(AND(H104&lt;13.711,B104&gt;=2.9,D104&lt;2.05,H104&gt;=6.93,F104&gt;=2.5,D104&gt;=1.35,G104&gt;=0.154,H104&lt;16.674,F104&gt;=1.5),5,IF(AND(H104&gt;=13.711,B104&gt;=2.9,D104&lt;2.05,H104&gt;=6.93,F104&gt;=2.5,D104&gt;=1.35,G104&gt;=0.154,H104&lt;16.674,F104&gt;=1.5),5.8,IF(AND(B104&lt;3.15,H104&gt;=8.884,D104&gt;=2.05,H104&gt;=6.93,F104&gt;=2.5,D104&gt;=1.35,G104&gt;=0.154,H104&lt;16.674,F104&gt;=1.5),5.56,IF(AND(B104&gt;=3.15,H104&gt;=8.884,D104&gt;=2.05,H104&gt;=6.93,F104&gt;=2.5,D104&gt;=1.35,G104&gt;=0.154,H104&lt;16.674,F104&gt;=1.5),5.9,"shouldnthappen")))))))))))))))))))))))))))))))))</f>
        <v>4.5</v>
      </c>
      <c r="Z104" s="1" t="n">
        <f aca="false">IF(AND(F104&gt;=2,B104&gt;=3.35),5.6,IF(AND(A104&lt;6.65,H104&gt;=15.076,B104&lt;3.35),4.8,IF(AND(A104&gt;=6.65,H104&gt;=15.076,B104&lt;3.35),6.15,IF(AND(H104&lt;6.542,F104&lt;2,B104&gt;=3.35),1.767,IF(AND(G104&gt;=0.653,D104&lt;0.75,H104&lt;15.076,B104&lt;3.35),1.55,IF(AND(D104&lt;0.15,G104&lt;0.653,D104&lt;0.75,H104&lt;15.076,B104&lt;3.35),1.1,IF(AND(G104&lt;0.356,A104&lt;5.05,H104&gt;=6.542,F104&lt;2,B104&gt;=3.35),1.4,IF(AND(G104&gt;=0.356,A104&lt;5.05,H104&gt;=6.542,F104&lt;2,B104&gt;=3.35),1.3,IF(AND(G104&gt;=0.566,A104&gt;=5.05,H104&gt;=6.542,F104&lt;2,B104&gt;=3.35),1.6,IF(AND(B104&gt;=3.1,D104&gt;=0.15,G104&lt;0.653,D104&lt;0.75,H104&lt;15.076,B104&lt;3.35),1.367,IF(AND(B104&gt;=2.65,D104&lt;1.45,B104&lt;2.75,D104&gt;=0.75,H104&lt;15.076,B104&lt;3.35),3.96,IF(AND(G104&lt;0.352,D104&gt;=1.45,B104&lt;2.75,D104&gt;=0.75,H104&lt;15.076,B104&lt;3.35),4.5,IF(AND(D104&gt;=1.35,A104&lt;6.2,B104&gt;=2.75,D104&gt;=0.75,H104&lt;15.076,B104&lt;3.35),4.733,IF(AND(A104&lt;4.7,B104&lt;3.1,D104&gt;=0.15,G104&lt;0.653,D104&lt;0.75,H104&lt;15.076,B104&lt;3.35),1.36,IF(AND(A104&gt;=4.7,B104&lt;3.1,D104&gt;=0.15,G104&lt;0.653,D104&lt;0.75,H104&lt;15.076,B104&lt;3.35),1.6,IF(AND(A104&lt;5.2,B104&lt;2.65,D104&lt;1.45,B104&lt;2.75,D104&gt;=0.75,H104&lt;15.076,B104&lt;3.35),3.3,IF(AND(A104&lt;6.5,G104&gt;=0.352,D104&gt;=1.45,B104&lt;2.75,D104&gt;=0.75,H104&lt;15.076,B104&lt;3.35),5,IF(AND(A104&gt;=6.5,G104&gt;=0.352,D104&gt;=1.45,B104&lt;2.75,D104&gt;=0.75,H104&lt;15.076,B104&lt;3.35),5.8,IF(AND(H104&lt;8.486,D104&lt;1.35,A104&lt;6.2,B104&gt;=2.75,D104&gt;=0.75,H104&lt;15.076,B104&lt;3.35),3.975,IF(AND(G104&lt;0.187,F104&lt;2.5,A104&gt;=6.2,B104&gt;=2.75,D104&gt;=0.75,H104&lt;15.076,B104&lt;3.35),5,IF(AND(G104&gt;=0.187,F104&lt;2.5,A104&gt;=6.2,B104&gt;=2.75,D104&gt;=0.75,H104&lt;15.076,B104&lt;3.35),4.525,IF(AND(A104&gt;=7.25,F104&gt;=2.5,A104&gt;=6.2,B104&gt;=2.75,D104&gt;=0.75,H104&lt;15.076,B104&lt;3.35),6.5,IF(AND(G104&lt;0.185,B104&lt;3.6,G104&lt;0.566,A104&gt;=5.05,H104&gt;=6.542,F104&lt;2,B104&gt;=3.35),1.45,IF(AND(G104&gt;=0.185,B104&lt;3.6,G104&lt;0.566,A104&gt;=5.05,H104&gt;=6.542,F104&lt;2,B104&gt;=3.35),1.34,IF(AND(G104&lt;0.13,B104&gt;=3.6,G104&lt;0.566,A104&gt;=5.05,H104&gt;=6.542,F104&lt;2,B104&gt;=3.35),1.45,IF(AND(G104&gt;=0.13,B104&gt;=3.6,G104&lt;0.566,A104&gt;=5.05,H104&gt;=6.542,F104&lt;2,B104&gt;=3.35),1.5,IF(AND(D104&lt;1.05,A104&gt;=5.2,B104&lt;2.65,D104&lt;1.45,B104&lt;2.75,D104&gt;=0.75,H104&lt;15.076,B104&lt;3.35),3.5,IF(AND(D104&gt;=1.05,A104&gt;=5.2,B104&lt;2.65,D104&lt;1.45,B104&lt;2.75,D104&gt;=0.75,H104&lt;15.076,B104&lt;3.35),3.94,IF(AND(H104&lt;10.983,H104&gt;=8.486,D104&lt;1.35,A104&lt;6.2,B104&gt;=2.75,D104&gt;=0.75,H104&lt;15.076,B104&lt;3.35),4.38,IF(AND(H104&gt;=10.983,H104&gt;=8.486,D104&lt;1.35,A104&lt;6.2,B104&gt;=2.75,D104&gt;=0.75,H104&lt;15.076,B104&lt;3.35),4.1,IF(AND(B104&gt;=3.25,A104&lt;7.25,F104&gt;=2.5,A104&gt;=6.2,B104&gt;=2.75,D104&gt;=0.75,H104&lt;15.076,B104&lt;3.35),5.7,IF(AND(B104&lt;2.95,B104&lt;3.25,A104&lt;7.25,F104&gt;=2.5,A104&gt;=6.2,B104&gt;=2.75,D104&gt;=0.75,H104&lt;15.076,B104&lt;3.35),5.6,IF(AND(H104&gt;=13.711,B104&gt;=2.95,B104&lt;3.25,A104&lt;7.25,F104&gt;=2.5,A104&gt;=6.2,B104&gt;=2.75,D104&gt;=0.75,H104&lt;15.076,B104&lt;3.35),5.8,IF(AND(A104&gt;=6.8,H104&lt;13.711,B104&gt;=2.95,B104&lt;3.25,A104&lt;7.25,F104&gt;=2.5,A104&gt;=6.2,B104&gt;=2.75,D104&gt;=0.75,H104&lt;15.076,B104&lt;3.35),5.1,IF(AND(H104&lt;12.921,A104&lt;6.8,H104&lt;13.711,B104&gt;=2.95,B104&lt;3.25,A104&lt;7.25,F104&gt;=2.5,A104&gt;=6.2,B104&gt;=2.75,D104&gt;=0.75,H104&lt;15.076,B104&lt;3.35),5.34,IF(AND(H104&gt;=12.921,A104&lt;6.8,H104&lt;13.711,B104&gt;=2.95,B104&lt;3.25,A104&lt;7.25,F104&gt;=2.5,A104&gt;=6.2,B104&gt;=2.75,D104&gt;=0.75,H104&lt;15.076,B104&lt;3.35),5.133,"shouldnthappen"))))))))))))))))))))))))))))))))))))</f>
        <v>5</v>
      </c>
      <c r="AA104" s="1" t="n">
        <f aca="false">IF(AND(D104&gt;=0.45,A104&lt;5.05,D104&lt;0.8),1.6,IF(AND(D104&gt;=0.45,A104&gt;=5.05,D104&lt;0.8),1.7,IF(AND(H104&gt;=16.244,F104&gt;=2.5,D104&gt;=0.8),6.533,IF(AND(A104&lt;4.35,D104&lt;0.45,A104&lt;5.05,D104&lt;0.8),1.1,IF(AND(H104&gt;=14.877,D104&lt;0.45,A104&gt;=5.05,D104&lt;0.8),1.3,IF(AND(D104&gt;=1.4,A104&lt;5.65,F104&lt;2.5,D104&gt;=0.8),4.5,IF(AND(A104&gt;=7.25,H104&lt;16.244,F104&gt;=2.5,D104&gt;=0.8),6.5,IF(AND(A104&gt;=4.75,A104&gt;=4.35,D104&lt;0.45,A104&lt;5.05,D104&lt;0.8),1.35,IF(AND(A104&lt;5.3,D104&lt;1.4,A104&lt;5.65,F104&lt;2.5,D104&gt;=0.8),3.1,IF(AND(A104&gt;=6.8,A104&gt;=6.55,A104&gt;=5.65,F104&lt;2.5,D104&gt;=0.8),4.9,IF(AND(H104&lt;5.767,A104&lt;7.25,H104&lt;16.244,F104&gt;=2.5,D104&gt;=0.8),4.5,IF(AND(G104&gt;=0.522,A104&lt;4.75,A104&gt;=4.35,D104&lt;0.45,A104&lt;5.05,D104&lt;0.8),1.2,IF(AND(G104&gt;=0.948,D104&lt;0.35,H104&lt;14.877,D104&lt;0.45,A104&gt;=5.05,D104&lt;0.8),1.7,IF(AND(H104&lt;13.089,D104&gt;=0.35,H104&lt;14.877,D104&lt;0.45,A104&gt;=5.05,D104&lt;0.8),1.5,IF(AND(H104&gt;=13.089,D104&gt;=0.35,H104&lt;14.877,D104&lt;0.45,A104&gt;=5.05,D104&lt;0.8),1.3,IF(AND(B104&gt;=2.95,A104&gt;=5.3,D104&lt;1.4,A104&lt;5.65,F104&lt;2.5,D104&gt;=0.8),4.1,IF(AND(H104&lt;9.181,A104&lt;6.05,A104&lt;6.55,A104&gt;=5.65,F104&lt;2.5,D104&gt;=0.8),5.1,IF(AND(H104&gt;=9.181,A104&lt;6.05,A104&lt;6.55,A104&gt;=5.65,F104&lt;2.5,D104&gt;=0.8),4.3,IF(AND(G104&gt;=0.867,A104&gt;=6.05,A104&lt;6.55,A104&gt;=5.65,F104&lt;2.5,D104&gt;=0.8),4.9,IF(AND(B104&lt;3.05,A104&lt;6.8,A104&gt;=6.55,A104&gt;=5.65,F104&lt;2.5,D104&gt;=0.8),5,IF(AND(B104&gt;=3.05,A104&lt;6.8,A104&gt;=6.55,A104&gt;=5.65,F104&lt;2.5,D104&gt;=0.8),4.55,IF(AND(H104&gt;=14.144,G104&lt;0.522,A104&lt;4.75,A104&gt;=4.35,D104&lt;0.45,A104&lt;5.05,D104&lt;0.8),1.3,IF(AND(B104&lt;2.7,B104&lt;2.95,A104&gt;=5.3,D104&lt;1.4,A104&lt;5.65,F104&lt;2.5,D104&gt;=0.8),3.78,IF(AND(B104&gt;=2.7,B104&lt;2.95,A104&gt;=5.3,D104&lt;1.4,A104&lt;5.65,F104&lt;2.5,D104&gt;=0.8),3.6,IF(AND(G104&lt;0.638,G104&lt;0.867,A104&gt;=6.05,A104&lt;6.55,A104&gt;=5.65,F104&lt;2.5,D104&gt;=0.8),4.433,IF(AND(G104&gt;=0.638,G104&lt;0.867,A104&gt;=6.05,A104&lt;6.55,A104&gt;=5.65,F104&lt;2.5,D104&gt;=0.8),4,IF(AND(A104&lt;6.35,H104&lt;11.146,H104&gt;=5.767,A104&lt;7.25,H104&lt;16.244,F104&gt;=2.5,D104&gt;=0.8),5.1,IF(AND(A104&lt;4.5,H104&lt;14.144,G104&lt;0.522,A104&lt;4.75,A104&gt;=4.35,D104&lt;0.45,A104&lt;5.05,D104&lt;0.8),1.35,IF(AND(A104&gt;=4.5,H104&lt;14.144,G104&lt;0.522,A104&lt;4.75,A104&gt;=4.35,D104&lt;0.45,A104&lt;5.05,D104&lt;0.8),1.4,IF(AND(A104&lt;5.15,B104&lt;3.75,G104&lt;0.948,D104&lt;0.35,H104&lt;14.877,D104&lt;0.45,A104&gt;=5.05,D104&lt;0.8),1.4,IF(AND(A104&gt;=5.15,B104&lt;3.75,G104&lt;0.948,D104&lt;0.35,H104&lt;14.877,D104&lt;0.45,A104&gt;=5.05,D104&lt;0.8),1.5,IF(AND(G104&lt;0.112,B104&gt;=3.75,G104&lt;0.948,D104&lt;0.35,H104&lt;14.877,D104&lt;0.45,A104&gt;=5.05,D104&lt;0.8),1.5,IF(AND(G104&gt;=0.112,B104&gt;=3.75,G104&lt;0.948,D104&lt;0.35,H104&lt;14.877,D104&lt;0.45,A104&gt;=5.05,D104&lt;0.8),1.6,IF(AND(G104&lt;0.075,A104&gt;=6.35,H104&lt;11.146,H104&gt;=5.767,A104&lt;7.25,H104&lt;16.244,F104&gt;=2.5,D104&gt;=0.8),5.5,IF(AND(G104&gt;=0.075,A104&gt;=6.35,H104&lt;11.146,H104&gt;=5.767,A104&lt;7.25,H104&lt;16.244,F104&gt;=2.5,D104&gt;=0.8),5.24,IF(AND(B104&lt;2.95,D104&lt;1.9,H104&gt;=11.146,H104&gt;=5.767,A104&lt;7.25,H104&lt;16.244,F104&gt;=2.5,D104&gt;=0.8),5.65,IF(AND(B104&gt;=2.95,D104&lt;1.9,H104&gt;=11.146,H104&gt;=5.767,A104&lt;7.25,H104&lt;16.244,F104&gt;=2.5,D104&gt;=0.8),5.8,IF(AND(H104&lt;13.42,D104&gt;=1.9,H104&gt;=11.146,H104&gt;=5.767,A104&lt;7.25,H104&lt;16.244,F104&gt;=2.5,D104&gt;=0.8),5.6,IF(AND(H104&gt;=13.42,D104&gt;=1.9,H104&gt;=11.146,H104&gt;=5.767,A104&lt;7.25,H104&lt;16.244,F104&gt;=2.5,D104&gt;=0.8),5.34,"shouldnthappen")))))))))))))))))))))))))))))))))))))))</f>
        <v>5.1</v>
      </c>
      <c r="AB104" s="1" t="n">
        <f aca="false">IF(AND(D104&gt;=0.35,F104&lt;1.5),1.5,IF(AND(F104&lt;2.5,D104&gt;=1.55,F104&gt;=1.5),4.85,IF(AND(H104&lt;8.308,D104&lt;0.15,D104&lt;0.35,F104&lt;1.5),1.5,IF(AND(H104&gt;=8.308,D104&lt;0.15,D104&lt;0.35,F104&lt;1.5),1.4,IF(AND(H104&lt;5.523,D104&gt;=0.15,D104&lt;0.35,F104&lt;1.5),1,IF(AND(G104&lt;0.572,H104&lt;10.688,D104&lt;1.55,F104&gt;=1.5),3.75,IF(AND(B104&gt;=3.5,F104&gt;=2.5,D104&gt;=1.55,F104&gt;=1.5),6.3,IF(AND(A104&gt;=5.65,G104&gt;=0.572,H104&lt;10.688,D104&lt;1.55,F104&gt;=1.5),4.45,IF(AND(B104&gt;=2.85,A104&lt;6.15,H104&gt;=10.688,D104&lt;1.55,F104&gt;=1.5),4.35,IF(AND(H104&gt;=16.284,B104&lt;3.5,F104&gt;=2.5,D104&gt;=1.55,F104&gt;=1.5),6.6,IF(AND(G104&gt;=0.241,G104&lt;0.338,H104&gt;=5.523,D104&gt;=0.15,D104&lt;0.35,F104&lt;1.5),1.25,IF(AND(A104&lt;5.05,G104&gt;=0.338,H104&gt;=5.523,D104&gt;=0.15,D104&lt;0.35,F104&lt;1.5),1.35,IF(AND(B104&lt;2.7,A104&lt;5.65,G104&gt;=0.572,H104&lt;10.688,D104&lt;1.55,F104&gt;=1.5),4,IF(AND(B104&gt;=2.7,A104&lt;5.65,G104&gt;=0.572,H104&lt;10.688,D104&lt;1.55,F104&gt;=1.5),3.6,IF(AND(B104&lt;2.45,B104&lt;2.85,A104&lt;6.15,H104&gt;=10.688,D104&lt;1.55,F104&gt;=1.5),3.7,IF(AND(A104&lt;6.25,B104&lt;2.85,A104&gt;=6.15,H104&gt;=10.688,D104&lt;1.55,F104&gt;=1.5),4.5,IF(AND(A104&gt;=6.25,B104&lt;2.85,A104&gt;=6.15,H104&gt;=10.688,D104&lt;1.55,F104&gt;=1.5),4.86,IF(AND(D104&gt;=1.45,B104&gt;=2.85,A104&gt;=6.15,H104&gt;=10.688,D104&lt;1.55,F104&gt;=1.5),4.8,IF(AND(H104&lt;8.202,H104&lt;16.284,B104&lt;3.5,F104&gt;=2.5,D104&gt;=1.55,F104&gt;=1.5),5.7,IF(AND(A104&gt;=5.1,G104&lt;0.241,G104&lt;0.338,H104&gt;=5.523,D104&gt;=0.15,D104&lt;0.35,F104&lt;1.5),1.5,IF(AND(B104&gt;=3.75,A104&gt;=5.05,G104&gt;=0.338,H104&gt;=5.523,D104&gt;=0.15,D104&lt;0.35,F104&lt;1.5),1.6,IF(AND(A104&lt;5.7,B104&gt;=2.45,B104&lt;2.85,A104&lt;6.15,H104&gt;=10.688,D104&lt;1.55,F104&gt;=1.5),3.9,IF(AND(A104&gt;=5.7,B104&gt;=2.45,B104&lt;2.85,A104&lt;6.15,H104&gt;=10.688,D104&lt;1.55,F104&gt;=1.5),4.02,IF(AND(H104&lt;13.654,D104&lt;1.45,B104&gt;=2.85,A104&gt;=6.15,H104&gt;=10.688,D104&lt;1.55,F104&gt;=1.5),4.333,IF(AND(H104&gt;=13.654,D104&lt;1.45,B104&gt;=2.85,A104&gt;=6.15,H104&gt;=10.688,D104&lt;1.55,F104&gt;=1.5),4.54,IF(AND(A104&lt;6.15,H104&gt;=8.202,H104&lt;16.284,B104&lt;3.5,F104&gt;=2.5,D104&gt;=1.55,F104&gt;=1.5),5,IF(AND(H104&lt;13.924,A104&lt;5.1,G104&lt;0.241,G104&lt;0.338,H104&gt;=5.523,D104&gt;=0.15,D104&lt;0.35,F104&lt;1.5),1.4,IF(AND(H104&gt;=13.924,A104&lt;5.1,G104&lt;0.241,G104&lt;0.338,H104&gt;=5.523,D104&gt;=0.15,D104&lt;0.35,F104&lt;1.5),1.5,IF(AND(D104&lt;0.25,B104&lt;3.75,A104&gt;=5.05,G104&gt;=0.338,H104&gt;=5.523,D104&gt;=0.15,D104&lt;0.35,F104&lt;1.5),1.5,IF(AND(D104&gt;=0.25,B104&lt;3.75,A104&gt;=5.05,G104&gt;=0.338,H104&gt;=5.523,D104&gt;=0.15,D104&lt;0.35,F104&lt;1.5),1.4,IF(AND(H104&lt;8.884,B104&gt;=3.05,A104&gt;=6.15,H104&gt;=8.202,H104&lt;16.284,B104&lt;3.5,F104&gt;=2.5,D104&gt;=1.55,F104&gt;=1.5),5.1,IF(AND(A104&lt;6.45,G104&lt;0.368,B104&lt;3.05,A104&gt;=6.15,H104&gt;=8.202,H104&lt;16.284,B104&lt;3.5,F104&gt;=2.5,D104&gt;=1.55,F104&gt;=1.5),5.525,IF(AND(A104&gt;=6.45,G104&lt;0.368,B104&lt;3.05,A104&gt;=6.15,H104&gt;=8.202,H104&lt;16.284,B104&lt;3.5,F104&gt;=2.5,D104&gt;=1.55,F104&gt;=1.5),5.35,IF(AND(D104&lt;2.25,G104&gt;=0.368,B104&lt;3.05,A104&gt;=6.15,H104&gt;=8.202,H104&lt;16.284,B104&lt;3.5,F104&gt;=2.5,D104&gt;=1.55,F104&gt;=1.5),5.8,IF(AND(D104&gt;=2.25,G104&gt;=0.368,B104&lt;3.05,A104&gt;=6.15,H104&gt;=8.202,H104&lt;16.284,B104&lt;3.5,F104&gt;=2.5,D104&gt;=1.55,F104&gt;=1.5),5.2,IF(AND(H104&lt;10.257,H104&gt;=8.884,B104&gt;=3.05,A104&gt;=6.15,H104&gt;=8.202,H104&lt;16.284,B104&lt;3.5,F104&gt;=2.5,D104&gt;=1.55,F104&gt;=1.5),5.9,IF(AND(H104&gt;=10.257,H104&gt;=8.884,B104&gt;=3.05,A104&gt;=6.15,H104&gt;=8.202,H104&lt;16.284,B104&lt;3.5,F104&gt;=2.5,D104&gt;=1.55,F104&gt;=1.5),5.48,"shouldnthappen")))))))))))))))))))))))))))))))))))))</f>
        <v>5.7</v>
      </c>
      <c r="AC104" s="1" t="n">
        <f aca="false">IF(AND(H104&lt;5.748,A104&lt;5.05,D104&lt;0.8),1,IF(AND(B104&lt;3.35,A104&gt;=5.05,D104&lt;0.8),1.7,IF(AND(A104&lt;5.85,G104&lt;0.154,D104&gt;=0.8),4.5,IF(AND(D104&gt;=0.45,H104&gt;=5.748,A104&lt;5.05,D104&lt;0.8),1.6,IF(AND(G104&gt;=0.934,B104&gt;=3.35,A104&gt;=5.05,D104&lt;0.8),1.7,IF(AND(D104&lt;2.1,A104&gt;=5.85,G104&lt;0.154,D104&gt;=0.8),6.15,IF(AND(D104&gt;=2.1,A104&gt;=5.85,G104&lt;0.154,D104&gt;=0.8),5.5,IF(AND(A104&lt;6.1,D104&gt;=1.55,G104&gt;=0.154,D104&gt;=0.8),5,IF(AND(H104&gt;=14.379,G104&lt;0.934,B104&gt;=3.35,A104&gt;=5.05,D104&lt;0.8),1.58,IF(AND(G104&lt;0.379,A104&gt;=6.1,D104&gt;=1.55,G104&gt;=0.154,D104&gt;=0.8),5.42,IF(AND(H104&lt;13.924,G104&lt;0.227,D104&lt;0.45,H104&gt;=5.748,A104&lt;5.05,D104&lt;0.8),1.4,IF(AND(H104&gt;=13.924,G104&lt;0.227,D104&lt;0.45,H104&gt;=5.748,A104&lt;5.05,D104&lt;0.8),1.5,IF(AND(B104&lt;3.1,G104&gt;=0.227,D104&lt;0.45,H104&gt;=5.748,A104&lt;5.05,D104&lt;0.8),1.1,IF(AND(G104&lt;0.13,H104&lt;14.379,G104&lt;0.934,B104&gt;=3.35,A104&gt;=5.05,D104&lt;0.8),1.4,IF(AND(D104&lt;1.05,A104&lt;5.65,D104&lt;1.35,D104&lt;1.55,G104&gt;=0.154,D104&gt;=0.8),3.7,IF(AND(D104&lt;1.25,A104&gt;=5.65,D104&lt;1.35,D104&lt;1.55,G104&gt;=0.154,D104&gt;=0.8),4.06,IF(AND(D104&gt;=1.25,A104&gt;=5.65,D104&lt;1.35,D104&lt;1.55,G104&gt;=0.154,D104&gt;=0.8),4.425,IF(AND(H104&lt;13.654,D104&lt;1.45,D104&gt;=1.35,D104&lt;1.55,G104&gt;=0.154,D104&gt;=0.8),4.275,IF(AND(G104&lt;0.259,D104&gt;=1.45,D104&gt;=1.35,D104&lt;1.55,G104&gt;=0.154,D104&gt;=0.8),5.1,IF(AND(B104&lt;2.95,G104&gt;=0.379,A104&gt;=6.1,D104&gt;=1.55,G104&gt;=0.154,D104&gt;=0.8),6.3,IF(AND(B104&lt;3.25,B104&gt;=3.1,G104&gt;=0.227,D104&lt;0.45,H104&gt;=5.748,A104&lt;5.05,D104&lt;0.8),1.3,IF(AND(B104&gt;=3.25,B104&gt;=3.1,G104&gt;=0.227,D104&lt;0.45,H104&gt;=5.748,A104&lt;5.05,D104&lt;0.8),1.4,IF(AND(H104&gt;=13.372,G104&gt;=0.13,H104&lt;14.379,G104&lt;0.934,B104&gt;=3.35,A104&gt;=5.05,D104&lt;0.8),1.4,IF(AND(H104&lt;6.69,D104&gt;=1.05,A104&lt;5.65,D104&lt;1.35,D104&lt;1.55,G104&gt;=0.154,D104&gt;=0.8),4.033,IF(AND(H104&gt;=6.69,D104&gt;=1.05,A104&lt;5.65,D104&lt;1.35,D104&lt;1.55,G104&gt;=0.154,D104&gt;=0.8),3.88,IF(AND(B104&lt;2.85,H104&gt;=13.654,D104&lt;1.45,D104&gt;=1.35,D104&lt;1.55,G104&gt;=0.154,D104&gt;=0.8),4.8,IF(AND(B104&gt;=2.85,H104&gt;=13.654,D104&lt;1.45,D104&gt;=1.35,D104&lt;1.55,G104&gt;=0.154,D104&gt;=0.8),4.7,IF(AND(H104&lt;11.681,G104&gt;=0.259,D104&gt;=1.45,D104&gt;=1.35,D104&lt;1.55,G104&gt;=0.154,D104&gt;=0.8),4.85,IF(AND(H104&gt;=11.681,G104&gt;=0.259,D104&gt;=1.45,D104&gt;=1.35,D104&lt;1.55,G104&gt;=0.154,D104&gt;=0.8),4.633,IF(AND(A104&lt;6.25,B104&gt;=2.95,G104&gt;=0.379,A104&gt;=6.1,D104&gt;=1.55,G104&gt;=0.154,D104&gt;=0.8),5.4,IF(AND(D104&lt;0.3,H104&lt;13.372,G104&gt;=0.13,H104&lt;14.379,G104&lt;0.934,B104&gt;=3.35,A104&gt;=5.05,D104&lt;0.8),1.475,IF(AND(D104&gt;=0.3,H104&lt;13.372,G104&gt;=0.13,H104&lt;14.379,G104&lt;0.934,B104&gt;=3.35,A104&gt;=5.05,D104&lt;0.8),1.5,IF(AND(B104&lt;3.15,A104&gt;=6.25,B104&gt;=2.95,G104&gt;=0.379,A104&gt;=6.1,D104&gt;=1.55,G104&gt;=0.154,D104&gt;=0.8),5.7,IF(AND(B104&gt;=3.15,A104&gt;=6.25,B104&gt;=2.95,G104&gt;=0.379,A104&gt;=6.1,D104&gt;=1.55,G104&gt;=0.154,D104&gt;=0.8),5.933,"shouldnthappen"))))))))))))))))))))))))))))))))))</f>
        <v>5</v>
      </c>
      <c r="AD104" s="1" t="n">
        <f aca="false">IF(AND(H104&lt;6.621,A104&lt;4.95,D104&lt;0.8),1,IF(AND(H104&lt;14.144,H104&gt;=6.621,A104&lt;4.95,D104&lt;0.8),1.4,IF(AND(H104&gt;=14.144,H104&gt;=6.621,A104&lt;4.95,D104&lt;0.8),1.3,IF(AND(G104&lt;0.13,B104&gt;=3.85,A104&gt;=4.95,D104&lt;0.8),1.3,IF(AND(G104&gt;=0.13,B104&gt;=3.85,A104&gt;=4.95,D104&lt;0.8),1.425,IF(AND(A104&gt;=6.05,B104&lt;2.75,D104&lt;1.55,D104&gt;=0.8),4.9,IF(AND(A104&gt;=7.3,G104&lt;0.119,D104&gt;=1.55,D104&gt;=0.8),6.7,IF(AND(H104&lt;6.555,D104&lt;0.25,B104&lt;3.85,A104&gt;=4.95,D104&lt;0.8),1.7,IF(AND(B104&lt;3.4,D104&gt;=0.25,B104&lt;3.85,A104&gt;=4.95,D104&lt;0.8),1.7,IF(AND(B104&gt;=3.4,D104&gt;=0.25,B104&lt;3.85,A104&gt;=4.95,D104&lt;0.8),1.6,IF(AND(A104&lt;5.05,A104&lt;6.05,B104&lt;2.75,D104&lt;1.55,D104&gt;=0.8),3.3,IF(AND(B104&lt;2.85,D104&lt;1.35,B104&gt;=2.75,D104&lt;1.55,D104&gt;=0.8),4.5,IF(AND(H104&lt;12.206,D104&gt;=1.35,B104&gt;=2.75,D104&lt;1.55,D104&gt;=0.8),4.7,IF(AND(H104&gt;=12.206,D104&gt;=1.35,B104&gt;=2.75,D104&lt;1.55,D104&gt;=0.8),4.52,IF(AND(G104&lt;0.024,A104&lt;7.3,G104&lt;0.119,D104&gt;=1.55,D104&gt;=0.8),5.7,IF(AND(G104&gt;=0.024,A104&lt;7.3,G104&lt;0.119,D104&gt;=1.55,D104&gt;=0.8),5.6,IF(AND(F104&lt;2.5,G104&lt;0.417,G104&gt;=0.119,D104&gt;=1.55,D104&gt;=0.8),5.05,IF(AND(B104&lt;3.15,H104&gt;=6.555,D104&lt;0.25,B104&lt;3.85,A104&gt;=4.95,D104&lt;0.8),1.6,IF(AND(G104&lt;0.356,A104&gt;=5.05,A104&lt;6.05,B104&lt;2.75,D104&lt;1.55,D104&gt;=0.8),4.12,IF(AND(A104&lt;5.65,B104&gt;=2.85,D104&lt;1.35,B104&gt;=2.75,D104&lt;1.55,D104&gt;=0.8),3.6,IF(AND(B104&lt;3.15,F104&gt;=2.5,G104&lt;0.417,G104&gt;=0.119,D104&gt;=1.55,D104&gt;=0.8),5.18,IF(AND(B104&gt;=3.15,F104&gt;=2.5,G104&lt;0.417,G104&gt;=0.119,D104&gt;=1.55,D104&gt;=0.8),5.3,IF(AND(D104&lt;1.7,A104&lt;6.95,G104&gt;=0.417,G104&gt;=0.119,D104&gt;=1.55,D104&gt;=0.8),4.7,IF(AND(A104&lt;7.25,A104&gt;=6.95,G104&gt;=0.417,G104&gt;=0.119,D104&gt;=1.55,D104&gt;=0.8),5.8,IF(AND(A104&gt;=7.25,A104&gt;=6.95,G104&gt;=0.417,G104&gt;=0.119,D104&gt;=1.55,D104&gt;=0.8),6.333,IF(AND(H104&lt;8.594,B104&gt;=3.15,H104&gt;=6.555,D104&lt;0.25,B104&lt;3.85,A104&gt;=4.95,D104&lt;0.8),1.4,IF(AND(H104&gt;=8.594,B104&gt;=3.15,H104&gt;=6.555,D104&lt;0.25,B104&lt;3.85,A104&gt;=4.95,D104&lt;0.8),1.5,IF(AND(H104&gt;=11.218,G104&gt;=0.356,A104&gt;=5.05,A104&lt;6.05,B104&lt;2.75,D104&lt;1.55,D104&gt;=0.8),3.925,IF(AND(A104&gt;=6.5,A104&gt;=5.65,B104&gt;=2.85,D104&lt;1.35,B104&gt;=2.75,D104&lt;1.55,D104&gt;=0.8),4.6,IF(AND(H104&lt;8.602,H104&lt;11.218,G104&gt;=0.356,A104&gt;=5.05,A104&lt;6.05,B104&lt;2.75,D104&lt;1.55,D104&gt;=0.8),3.95,IF(AND(H104&gt;=8.602,H104&lt;11.218,G104&gt;=0.356,A104&gt;=5.05,A104&lt;6.05,B104&lt;2.75,D104&lt;1.55,D104&gt;=0.8),3.75,IF(AND(H104&lt;10.129,A104&lt;6.5,A104&gt;=5.65,B104&gt;=2.85,D104&lt;1.35,B104&gt;=2.75,D104&lt;1.55,D104&gt;=0.8),4.2,IF(AND(H104&gt;=10.129,A104&lt;6.5,A104&gt;=5.65,B104&gt;=2.85,D104&lt;1.35,B104&gt;=2.75,D104&lt;1.55,D104&gt;=0.8),4.267,IF(AND(D104&lt;2.2,B104&lt;3.05,D104&gt;=1.7,A104&lt;6.95,G104&gt;=0.417,G104&gt;=0.119,D104&gt;=1.55,D104&gt;=0.8),5.3,IF(AND(D104&gt;=2.2,B104&lt;3.05,D104&gt;=1.7,A104&lt;6.95,G104&gt;=0.417,G104&gt;=0.119,D104&gt;=1.55,D104&gt;=0.8),5.133,IF(AND(D104&lt;2.45,B104&gt;=3.05,D104&gt;=1.7,A104&lt;6.95,G104&gt;=0.417,G104&gt;=0.119,D104&gt;=1.55,D104&gt;=0.8),5.6,IF(AND(D104&gt;=2.45,B104&gt;=3.05,D104&gt;=1.7,A104&lt;6.95,G104&gt;=0.417,G104&gt;=0.119,D104&gt;=1.55,D104&gt;=0.8),6,"shouldnthappen")))))))))))))))))))))))))))))))))))))</f>
        <v>5.3</v>
      </c>
      <c r="AE104" s="1" t="n">
        <f aca="false">IF(AND(G104&lt;0.123,D104&gt;=0.25,D104&lt;0.75),1.3,IF(AND(H104&gt;=16.774,D104&gt;=1.75,D104&gt;=0.75),6.4,IF(AND(B104&lt;3.4,A104&lt;4.8,D104&lt;0.25,D104&lt;0.75),1.22,IF(AND(B104&gt;=3.4,A104&lt;4.8,D104&lt;0.25,D104&lt;0.75),1,IF(AND(A104&gt;=5.45,A104&gt;=4.8,D104&lt;0.25,D104&lt;0.75),1.367,IF(AND(H104&gt;=10.688,D104&lt;1.35,D104&lt;1.75,D104&gt;=0.75),4.2,IF(AND(A104&lt;5.3,D104&gt;=1.35,D104&lt;1.75,D104&gt;=0.75),4.05,IF(AND(G104&gt;=0.857,H104&lt;16.774,D104&gt;=1.75,D104&gt;=0.75),5.02,IF(AND(H104&lt;6.089,A104&lt;5.45,A104&gt;=4.8,D104&lt;0.25,D104&lt;0.75),1.7,IF(AND(G104&lt;0.184,D104&lt;0.35,G104&gt;=0.123,D104&gt;=0.25,D104&lt;0.75),1.7,IF(AND(G104&gt;=0.184,D104&lt;0.35,G104&gt;=0.123,D104&gt;=0.25,D104&lt;0.75),1.48,IF(AND(A104&lt;5.25,D104&gt;=0.35,G104&gt;=0.123,D104&gt;=0.25,D104&lt;0.75),1.75,IF(AND(A104&gt;=5.25,D104&gt;=0.35,G104&gt;=0.123,D104&gt;=0.25,D104&lt;0.75),1.5,IF(AND(A104&lt;5.3,H104&lt;10.688,D104&lt;1.35,D104&lt;1.75,D104&gt;=0.75),3.15,IF(AND(H104&lt;9.474,A104&gt;=5.3,D104&gt;=1.35,D104&lt;1.75,D104&gt;=0.75),4.95,IF(AND(G104&gt;=0.779,G104&lt;0.857,H104&lt;16.774,D104&gt;=1.75,D104&gt;=0.75),6,IF(AND(G104&lt;0.05,H104&gt;=6.089,A104&lt;5.45,A104&gt;=4.8,D104&lt;0.25,D104&lt;0.75),1.4,IF(AND(H104&lt;6.69,A104&gt;=5.3,H104&lt;10.688,D104&lt;1.35,D104&lt;1.75,D104&gt;=0.75),4.033,IF(AND(H104&gt;=6.69,A104&gt;=5.3,H104&lt;10.688,D104&lt;1.35,D104&lt;1.75,D104&gt;=0.75),3.733,IF(AND(B104&lt;2.5,H104&gt;=9.474,A104&gt;=5.3,D104&gt;=1.35,D104&lt;1.75,D104&gt;=0.75),4.5,IF(AND(D104&gt;=2.45,G104&lt;0.779,G104&lt;0.857,H104&lt;16.774,D104&gt;=1.75,D104&gt;=0.75),6,IF(AND(B104&gt;=3.75,G104&gt;=0.05,H104&gt;=6.089,A104&lt;5.45,A104&gt;=4.8,D104&lt;0.25,D104&lt;0.75),1.6,IF(AND(H104&lt;13.695,B104&gt;=2.5,H104&gt;=9.474,A104&gt;=5.3,D104&gt;=1.35,D104&lt;1.75,D104&gt;=0.75),4.567,IF(AND(G104&gt;=0.654,D104&lt;2.45,G104&lt;0.779,G104&lt;0.857,H104&lt;16.774,D104&gt;=1.75,D104&gt;=0.75),4.9,IF(AND(G104&gt;=0.73,B104&lt;3.75,G104&gt;=0.05,H104&gt;=6.089,A104&lt;5.45,A104&gt;=4.8,D104&lt;0.25,D104&lt;0.75),1.4,IF(AND(A104&lt;6.65,H104&gt;=13.695,B104&gt;=2.5,H104&gt;=9.474,A104&gt;=5.3,D104&gt;=1.35,D104&lt;1.75,D104&gt;=0.75),4.4,IF(AND(A104&gt;=6.65,H104&gt;=13.695,B104&gt;=2.5,H104&gt;=9.474,A104&gt;=5.3,D104&gt;=1.35,D104&lt;1.75,D104&gt;=0.75),4.84,IF(AND(B104&lt;2.75,G104&lt;0.654,D104&lt;2.45,G104&lt;0.779,G104&lt;0.857,H104&lt;16.774,D104&gt;=1.75,D104&gt;=0.75),5.2,IF(AND(H104&lt;9.524,G104&lt;0.73,B104&lt;3.75,G104&gt;=0.05,H104&gt;=6.089,A104&lt;5.45,A104&gt;=4.8,D104&lt;0.25,D104&lt;0.75),1.5,IF(AND(H104&gt;=9.524,G104&lt;0.73,B104&lt;3.75,G104&gt;=0.05,H104&gt;=6.089,A104&lt;5.45,A104&gt;=4.8,D104&lt;0.25,D104&lt;0.75),1.4,IF(AND(H104&gt;=13.644,B104&gt;=2.75,G104&lt;0.654,D104&lt;2.45,G104&lt;0.779,G104&lt;0.857,H104&lt;16.774,D104&gt;=1.75,D104&gt;=0.75),6.033,IF(AND(A104&gt;=6.85,H104&lt;13.644,B104&gt;=2.75,G104&lt;0.654,D104&lt;2.45,G104&lt;0.779,G104&lt;0.857,H104&lt;16.774,D104&gt;=1.75,D104&gt;=0.75),5.1,IF(AND(A104&gt;=6.75,A104&lt;6.85,H104&lt;13.644,B104&gt;=2.75,G104&lt;0.654,D104&lt;2.45,G104&lt;0.779,G104&lt;0.857,H104&lt;16.774,D104&gt;=1.75,D104&gt;=0.75),5.9,IF(AND(D104&gt;=2.35,A104&lt;6.75,A104&lt;6.85,H104&lt;13.644,B104&gt;=2.75,G104&lt;0.654,D104&lt;2.45,G104&lt;0.779,G104&lt;0.857,H104&lt;16.774,D104&gt;=1.75,D104&gt;=0.75),5.6,IF(AND(H104&lt;11.146,D104&lt;2.35,A104&lt;6.75,A104&lt;6.85,H104&lt;13.644,B104&gt;=2.75,G104&lt;0.654,D104&lt;2.45,G104&lt;0.779,G104&lt;0.857,H104&lt;16.774,D104&gt;=1.75,D104&gt;=0.75),5.4,IF(AND(H104&gt;=11.146,D104&lt;2.35,A104&lt;6.75,A104&lt;6.85,H104&lt;13.644,B104&gt;=2.75,G104&lt;0.654,D104&lt;2.45,G104&lt;0.779,G104&lt;0.857,H104&lt;16.774,D104&gt;=1.75,D104&gt;=0.75),5.6,"shouldnthappen"))))))))))))))))))))))))))))))))))))</f>
        <v>5.02</v>
      </c>
      <c r="AF104" s="1" t="n">
        <f aca="false">IF(AND(A104&lt;4.5,D104&lt;0.8),1.233,IF(AND(B104&lt;3.05,A104&gt;=4.5,D104&lt;0.8),1.4,IF(AND(D104&gt;=0.45,B104&gt;=3.05,A104&gt;=4.5,D104&lt;0.8),1.667,IF(AND(D104&lt;1.05,D104&lt;1.35,A104&lt;6.25,D104&gt;=0.8),3.633,IF(AND(H104&lt;13.935,A104&gt;=7.05,A104&gt;=6.25,D104&gt;=0.8),6,IF(AND(G104&gt;=0.948,D104&lt;0.45,B104&gt;=3.05,A104&gt;=4.5,D104&lt;0.8),1.7,IF(AND(G104&lt;0.652,D104&gt;=1.05,D104&lt;1.35,A104&lt;6.25,D104&gt;=0.8),4.16,IF(AND(D104&gt;=2.15,D104&gt;=1.75,D104&gt;=1.35,A104&lt;6.25,D104&gt;=0.8),5.4,IF(AND(G104&gt;=0.912,F104&lt;2.5,A104&lt;7.05,A104&gt;=6.25,D104&gt;=0.8),4.4,IF(AND(B104&gt;=3.25,F104&gt;=2.5,A104&lt;7.05,A104&gt;=6.25,D104&gt;=0.8),5.85,IF(AND(H104&lt;17.32,H104&gt;=13.935,A104&gt;=7.05,A104&gt;=6.25,D104&gt;=0.8),6.65,IF(AND(H104&gt;=17.32,H104&gt;=13.935,A104&gt;=7.05,A104&gt;=6.25,D104&gt;=0.8),6.4,IF(AND(H104&gt;=13.547,G104&lt;0.948,D104&lt;0.45,B104&gt;=3.05,A104&gt;=4.5,D104&lt;0.8),1.38,IF(AND(B104&gt;=2.75,G104&gt;=0.652,D104&gt;=1.05,D104&lt;1.35,A104&lt;6.25,D104&gt;=0.8),3.6,IF(AND(H104&lt;9.417,G104&lt;0.404,D104&lt;1.75,D104&gt;=1.35,A104&lt;6.25,D104&gt;=0.8),4.2,IF(AND(H104&gt;=9.417,G104&lt;0.404,D104&lt;1.75,D104&gt;=1.35,A104&lt;6.25,D104&gt;=0.8),4.5,IF(AND(G104&lt;0.464,G104&gt;=0.404,D104&lt;1.75,D104&gt;=1.35,A104&lt;6.25,D104&gt;=0.8),4.5,IF(AND(G104&gt;=0.464,G104&gt;=0.404,D104&lt;1.75,D104&gt;=1.35,A104&lt;6.25,D104&gt;=0.8),4.625,IF(AND(D104&lt;1.85,D104&lt;2.15,D104&gt;=1.75,D104&gt;=1.35,A104&lt;6.25,D104&gt;=0.8),4.9,IF(AND(D104&gt;=1.85,D104&lt;2.15,D104&gt;=1.75,D104&gt;=1.35,A104&lt;6.25,D104&gt;=0.8),5.05,IF(AND(G104&lt;0.332,G104&lt;0.912,F104&lt;2.5,A104&lt;7.05,A104&gt;=6.25,D104&gt;=0.8),4.467,IF(AND(G104&gt;=0.332,G104&lt;0.912,F104&lt;2.5,A104&lt;7.05,A104&gt;=6.25,D104&gt;=0.8),4.767,IF(AND(D104&lt;0.15,H104&lt;13.547,G104&lt;0.948,D104&lt;0.45,B104&gt;=3.05,A104&gt;=4.5,D104&lt;0.8),1.5,IF(AND(D104&lt;1.15,B104&lt;2.75,G104&gt;=0.652,D104&gt;=1.05,D104&lt;1.35,A104&lt;6.25,D104&gt;=0.8),3.9,IF(AND(D104&gt;=1.15,B104&lt;2.75,G104&gt;=0.652,D104&gt;=1.05,D104&lt;1.35,A104&lt;6.25,D104&gt;=0.8),4,IF(AND(D104&gt;=2.25,B104&lt;3.15,B104&lt;3.25,F104&gt;=2.5,A104&lt;7.05,A104&gt;=6.25,D104&gt;=0.8),5.14,IF(AND(G104&lt;0.621,B104&gt;=3.15,B104&lt;3.25,F104&gt;=2.5,A104&lt;7.05,A104&gt;=6.25,D104&gt;=0.8),5.75,IF(AND(G104&gt;=0.621,B104&gt;=3.15,B104&lt;3.25,F104&gt;=2.5,A104&lt;7.05,A104&gt;=6.25,D104&gt;=0.8),5.1,IF(AND(G104&gt;=0.862,D104&gt;=0.15,H104&lt;13.547,G104&lt;0.948,D104&lt;0.45,B104&gt;=3.05,A104&gt;=4.5,D104&lt;0.8),1.5,IF(AND(A104&lt;6.35,D104&lt;2.25,B104&lt;3.15,B104&lt;3.25,F104&gt;=2.5,A104&lt;7.05,A104&gt;=6.25,D104&gt;=0.8),5.267,IF(AND(A104&gt;=6.35,D104&lt;2.25,B104&lt;3.15,B104&lt;3.25,F104&gt;=2.5,A104&lt;7.05,A104&gt;=6.25,D104&gt;=0.8),5.42,IF(AND(A104&lt;5.1,G104&lt;0.862,D104&gt;=0.15,H104&lt;13.547,G104&lt;0.948,D104&lt;0.45,B104&gt;=3.05,A104&gt;=4.5,D104&lt;0.8),1.35,IF(AND(B104&lt;3.95,A104&gt;=5.1,G104&lt;0.862,D104&gt;=0.15,H104&lt;13.547,G104&lt;0.948,D104&lt;0.45,B104&gt;=3.05,A104&gt;=4.5,D104&lt;0.8),1.5,IF(AND(B104&gt;=3.95,A104&gt;=5.1,G104&lt;0.862,D104&gt;=0.15,H104&lt;13.547,G104&lt;0.948,D104&lt;0.45,B104&gt;=3.05,A104&gt;=4.5,D104&lt;0.8),1.467,"shouldnthappen"))))))))))))))))))))))))))))))))))</f>
        <v>5.05</v>
      </c>
      <c r="AG104" s="1" t="n">
        <f aca="false">IF(AND(H104&lt;5.748,A104&lt;4.85,D104&lt;0.75),1,IF(AND(B104&gt;=3.5,D104&gt;=1.75,D104&gt;=0.75),6.2,IF(AND(A104&gt;=4.65,H104&gt;=5.748,A104&lt;4.85,D104&lt;0.75),1.333,IF(AND(H104&lt;6.417,B104&lt;3.45,A104&gt;=4.85,D104&lt;0.75),1.7,IF(AND(A104&lt;5.05,B104&gt;=3.45,A104&gt;=4.85,D104&lt;0.75),1.4,IF(AND(A104&gt;=5.05,B104&gt;=3.45,A104&gt;=4.85,D104&lt;0.75),1.5,IF(AND(F104&gt;=2.5,H104&lt;13.641,D104&lt;1.75,D104&gt;=0.75),4.667,IF(AND(G104&lt;0.187,H104&gt;=13.641,D104&lt;1.75,D104&gt;=0.75),5,IF(AND(A104&gt;=7.1,B104&lt;3.5,D104&gt;=1.75,D104&gt;=0.75),6.575,IF(AND(G104&lt;0.161,A104&lt;4.65,H104&gt;=5.748,A104&lt;4.85,D104&lt;0.75),1.5,IF(AND(H104&lt;8.399,H104&gt;=6.417,B104&lt;3.45,A104&gt;=4.85,D104&lt;0.75),1.5,IF(AND(H104&gt;=8.399,H104&gt;=6.417,B104&lt;3.45,A104&gt;=4.85,D104&lt;0.75),1.625,IF(AND(G104&lt;0.086,F104&lt;2.5,H104&lt;13.641,D104&lt;1.75,D104&gt;=0.75),4.7,IF(AND(D104&lt;1.35,G104&gt;=0.187,H104&gt;=13.641,D104&lt;1.75,D104&gt;=0.75),4.2,IF(AND(G104&lt;0.422,G104&gt;=0.161,A104&lt;4.65,H104&gt;=5.748,A104&lt;4.85,D104&lt;0.75),1.4,IF(AND(G104&gt;=0.422,G104&gt;=0.161,A104&lt;4.65,H104&gt;=5.748,A104&lt;4.85,D104&lt;0.75),1.3,IF(AND(B104&lt;2.5,D104&gt;=1.35,G104&gt;=0.187,H104&gt;=13.641,D104&lt;1.75,D104&gt;=0.75),4.5,IF(AND(B104&lt;2.75,A104&lt;6,A104&lt;7.1,B104&lt;3.5,D104&gt;=1.75,D104&gt;=0.75),5.1,IF(AND(B104&gt;=2.75,A104&lt;6,A104&lt;7.1,B104&lt;3.5,D104&gt;=1.75,D104&gt;=0.75),5.02,IF(AND(A104&lt;5.15,A104&lt;5.9,G104&gt;=0.086,F104&lt;2.5,H104&lt;13.641,D104&lt;1.75,D104&gt;=0.75),3,IF(AND(G104&lt;0.644,A104&gt;=5.9,G104&gt;=0.086,F104&lt;2.5,H104&lt;13.641,D104&lt;1.75,D104&gt;=0.75),4.65,IF(AND(G104&gt;=0.644,A104&gt;=5.9,G104&gt;=0.086,F104&lt;2.5,H104&lt;13.641,D104&lt;1.75,D104&gt;=0.75),4.24,IF(AND(D104&lt;1.45,B104&gt;=2.5,D104&gt;=1.35,G104&gt;=0.187,H104&gt;=13.641,D104&lt;1.75,D104&gt;=0.75),4.68,IF(AND(D104&gt;=1.45,B104&gt;=2.5,D104&gt;=1.35,G104&gt;=0.187,H104&gt;=13.641,D104&lt;1.75,D104&gt;=0.75),4.833,IF(AND(H104&lt;13.18,D104&lt;2.05,A104&gt;=6,A104&lt;7.1,B104&lt;3.5,D104&gt;=1.75,D104&gt;=0.75),5.44,IF(AND(H104&gt;=13.18,D104&lt;2.05,A104&gt;=6,A104&lt;7.1,B104&lt;3.5,D104&gt;=1.75,D104&gt;=0.75),5.1,IF(AND(H104&lt;8.759,D104&gt;=2.05,A104&gt;=6,A104&lt;7.1,B104&lt;3.5,D104&gt;=1.75,D104&gt;=0.75),5.4,IF(AND(A104&gt;=5.75,A104&gt;=5.15,A104&lt;5.9,G104&gt;=0.086,F104&lt;2.5,H104&lt;13.641,D104&lt;1.75,D104&gt;=0.75),3.967,IF(AND(H104&lt;10.159,H104&gt;=8.759,D104&gt;=2.05,A104&gt;=6,A104&lt;7.1,B104&lt;3.5,D104&gt;=1.75,D104&gt;=0.75),5.925,IF(AND(D104&lt;1.2,A104&lt;5.75,A104&gt;=5.15,A104&lt;5.9,G104&gt;=0.086,F104&lt;2.5,H104&lt;13.641,D104&lt;1.75,D104&gt;=0.75),3.667,IF(AND(D104&lt;2.25,H104&gt;=10.159,H104&gt;=8.759,D104&gt;=2.05,A104&gt;=6,A104&lt;7.1,B104&lt;3.5,D104&gt;=1.75,D104&gt;=0.75),5.66,IF(AND(D104&gt;=2.25,H104&gt;=10.159,H104&gt;=8.759,D104&gt;=2.05,A104&gt;=6,A104&lt;7.1,B104&lt;3.5,D104&gt;=1.75,D104&gt;=0.75),5.34,IF(AND(D104&lt;1.35,D104&gt;=1.2,A104&lt;5.75,A104&gt;=5.15,A104&lt;5.9,G104&gt;=0.086,F104&lt;2.5,H104&lt;13.641,D104&lt;1.75,D104&gt;=0.75),4.025,IF(AND(D104&gt;=1.35,D104&gt;=1.2,A104&lt;5.75,A104&gt;=5.15,A104&lt;5.9,G104&gt;=0.086,F104&lt;2.5,H104&lt;13.641,D104&lt;1.75,D104&gt;=0.75),3.9,"shouldnthappen"))))))))))))))))))))))))))))))))))</f>
        <v>5.1</v>
      </c>
      <c r="AH104" s="1" t="n">
        <f aca="false">IF(AND(F104&lt;1.5,H104&lt;6.799,A104&lt;5.45),1.7,IF(AND(F104&gt;=1.5,H104&lt;6.799,A104&lt;5.45),4.1,IF(AND(D104&gt;=0.8,H104&gt;=6.799,A104&lt;5.45),3.9,IF(AND(H104&lt;7.564,F104&lt;2.5,A104&gt;=5.45),3.925,IF(AND(H104&gt;=16.284,F104&gt;=2.5,A104&gt;=5.45),6.5,IF(AND(A104&lt;4.35,D104&lt;0.8,H104&gt;=6.799,A104&lt;5.45),1.1,IF(AND(B104&lt;2.8,D104&lt;1.35,H104&gt;=7.564,F104&lt;2.5,A104&gt;=5.45),4.1,IF(AND(B104&gt;=2.8,D104&lt;1.35,H104&gt;=7.564,F104&lt;2.5,A104&gt;=5.45),4.267,IF(AND(B104&lt;2.75,D104&gt;=1.35,H104&gt;=7.564,F104&lt;2.5,A104&gt;=5.45),5,IF(AND(G104&gt;=0.078,G104&lt;0.26,H104&lt;16.284,F104&gt;=2.5,A104&gt;=5.45),6.06,IF(AND(G104&gt;=0.805,G104&gt;=0.26,H104&lt;16.284,F104&gt;=2.5,A104&gt;=5.45),5.02,IF(AND(H104&gt;=10.109,B104&gt;=3.45,A104&gt;=4.35,D104&lt;0.8,H104&gt;=6.799,A104&lt;5.45),1.55,IF(AND(D104&lt;2.25,G104&lt;0.078,G104&lt;0.26,H104&lt;16.284,F104&gt;=2.5,A104&gt;=5.45),5.6,IF(AND(D104&gt;=2.25,G104&lt;0.078,G104&lt;0.26,H104&lt;16.284,F104&gt;=2.5,A104&gt;=5.45),5.7,IF(AND(A104&lt;6.15,G104&lt;0.805,G104&gt;=0.26,H104&lt;16.284,F104&gt;=2.5,A104&gt;=5.45),4.967,IF(AND(A104&lt;4.65,H104&lt;12.227,B104&lt;3.45,A104&gt;=4.35,D104&lt;0.8,H104&gt;=6.799,A104&lt;5.45),1.333,IF(AND(A104&lt;4.85,H104&gt;=12.227,B104&lt;3.45,A104&gt;=4.35,D104&lt;0.8,H104&gt;=6.799,A104&lt;5.45),1.42,IF(AND(A104&gt;=4.85,H104&gt;=12.227,B104&lt;3.45,A104&gt;=4.35,D104&lt;0.8,H104&gt;=6.799,A104&lt;5.45),1.533,IF(AND(A104&lt;5.05,H104&lt;10.109,B104&gt;=3.45,A104&gt;=4.35,D104&lt;0.8,H104&gt;=6.799,A104&lt;5.45),1.4,IF(AND(A104&gt;=5.05,H104&lt;10.109,B104&gt;=3.45,A104&gt;=4.35,D104&lt;0.8,H104&gt;=6.799,A104&lt;5.45),1.5,IF(AND(G104&lt;0.14,H104&lt;13.531,B104&gt;=2.75,D104&gt;=1.35,H104&gt;=7.564,F104&lt;2.5,A104&gt;=5.45),4.7,IF(AND(G104&lt;0.187,H104&gt;=13.531,B104&gt;=2.75,D104&gt;=1.35,H104&gt;=7.564,F104&lt;2.5,A104&gt;=5.45),5,IF(AND(G104&gt;=0.187,H104&gt;=13.531,B104&gt;=2.75,D104&gt;=1.35,H104&gt;=7.564,F104&lt;2.5,A104&gt;=5.45),4.66,IF(AND(A104&lt;6.35,A104&gt;=6.15,G104&lt;0.805,G104&gt;=0.26,H104&lt;16.284,F104&gt;=2.5,A104&gt;=5.45),6,IF(AND(D104&lt;0.15,A104&gt;=4.65,H104&lt;12.227,B104&lt;3.45,A104&gt;=4.35,D104&lt;0.8,H104&gt;=6.799,A104&lt;5.45),1.5,IF(AND(H104&lt;10.723,G104&gt;=0.14,H104&lt;13.531,B104&gt;=2.75,D104&gt;=1.35,H104&gt;=7.564,F104&lt;2.5,A104&gt;=5.45),4.6,IF(AND(H104&gt;=10.723,G104&gt;=0.14,H104&lt;13.531,B104&gt;=2.75,D104&gt;=1.35,H104&gt;=7.564,F104&lt;2.5,A104&gt;=5.45),4.46,IF(AND(G104&lt;0.364,A104&gt;=6.35,A104&gt;=6.15,G104&lt;0.805,G104&gt;=0.26,H104&lt;16.284,F104&gt;=2.5,A104&gt;=5.45),5.28,IF(AND(A104&lt;5.1,D104&gt;=0.15,A104&gt;=4.65,H104&lt;12.227,B104&lt;3.45,A104&gt;=4.35,D104&lt;0.8,H104&gt;=6.799,A104&lt;5.45),1.36,IF(AND(A104&gt;=5.1,D104&gt;=0.15,A104&gt;=4.65,H104&lt;12.227,B104&lt;3.45,A104&gt;=4.35,D104&lt;0.8,H104&gt;=6.799,A104&lt;5.45),1.4,IF(AND(G104&gt;=0.6,G104&gt;=0.364,A104&gt;=6.35,A104&gt;=6.15,G104&lt;0.805,G104&gt;=0.26,H104&lt;16.284,F104&gt;=2.5,A104&gt;=5.45),5.1,IF(AND(A104&gt;=6.95,G104&lt;0.6,G104&gt;=0.364,A104&gt;=6.35,A104&gt;=6.15,G104&lt;0.805,G104&gt;=0.26,H104&lt;16.284,F104&gt;=2.5,A104&gt;=5.45),5.8,IF(AND(B104&lt;3.2,A104&lt;6.95,G104&lt;0.6,G104&gt;=0.364,A104&gt;=6.35,A104&gt;=6.15,G104&lt;0.805,G104&gt;=0.26,H104&lt;16.284,F104&gt;=2.5,A104&gt;=5.45),5.6,IF(AND(B104&gt;=3.2,A104&lt;6.95,G104&lt;0.6,G104&gt;=0.364,A104&gt;=6.35,A104&gt;=6.15,G104&lt;0.805,G104&gt;=0.26,H104&lt;16.284,F104&gt;=2.5,A104&gt;=5.45),5.7,"shouldnthappen"))))))))))))))))))))))))))))))))))</f>
        <v>5.02</v>
      </c>
      <c r="AI104" s="1" t="n">
        <f aca="false">IF(AND(B104&gt;=3.55,A104&lt;5.05,F104&lt;1.5),1,IF(AND(H104&gt;=13.436,A104&gt;=5.05,F104&lt;1.5),1.633,IF(AND(A104&lt;4.35,B104&lt;3.55,A104&lt;5.05,F104&lt;1.5),1.1,IF(AND(A104&lt;5.15,H104&lt;13.436,A104&gt;=5.05,F104&lt;1.5),1.6,IF(AND(G104&lt;0.837,D104&lt;1.2,B104&lt;2.65,F104&gt;=1.5),3.7,IF(AND(G104&gt;=0.837,D104&lt;1.2,B104&lt;2.65,F104&gt;=1.5),3,IF(AND(D104&lt;1.4,D104&gt;=1.2,B104&lt;2.65,F104&gt;=1.5),4.133,IF(AND(D104&gt;=1.4,D104&gt;=1.2,B104&lt;2.65,F104&gt;=1.5),4.633,IF(AND(G104&lt;0.302,A104&gt;=4.35,B104&lt;3.55,A104&lt;5.05,F104&lt;1.5),1.34,IF(AND(D104&gt;=0.3,A104&gt;=5.15,H104&lt;13.436,A104&gt;=5.05,F104&lt;1.5),1.5,IF(AND(G104&lt;0.233,G104&lt;0.265,D104&lt;1.55,B104&gt;=2.65,F104&gt;=1.5),4.56,IF(AND(G104&gt;=0.233,G104&lt;0.265,D104&lt;1.55,B104&gt;=2.65,F104&gt;=1.5),5.1,IF(AND(G104&lt;0.395,G104&gt;=0.265,D104&lt;1.55,B104&gt;=2.65,F104&gt;=1.5),4.025,IF(AND(H104&lt;13.935,A104&gt;=7.05,D104&gt;=1.55,B104&gt;=2.65,F104&gt;=1.5),6.12,IF(AND(H104&gt;=13.935,A104&gt;=7.05,D104&gt;=1.55,B104&gt;=2.65,F104&gt;=1.5),6.64,IF(AND(G104&gt;=0.858,G104&gt;=0.302,A104&gt;=4.35,B104&lt;3.55,A104&lt;5.05,F104&lt;1.5),1.3,IF(AND(H104&lt;6.543,D104&lt;0.3,A104&gt;=5.15,H104&lt;13.436,A104&gt;=5.05,F104&lt;1.5),1.4,IF(AND(H104&gt;=6.543,D104&lt;0.3,A104&gt;=5.15,H104&lt;13.436,A104&gt;=5.05,F104&lt;1.5),1.48,IF(AND(A104&lt;6.3,G104&gt;=0.395,G104&gt;=0.265,D104&lt;1.55,B104&gt;=2.65,F104&gt;=1.5),4.14,IF(AND(A104&gt;=6.3,G104&gt;=0.395,G104&gt;=0.265,D104&lt;1.55,B104&gt;=2.65,F104&gt;=1.5),4.767,IF(AND(G104&gt;=0.669,B104&lt;3.15,A104&lt;7.05,D104&gt;=1.55,B104&gt;=2.65,F104&gt;=1.5),5,IF(AND(H104&lt;9.459,G104&lt;0.858,G104&gt;=0.302,A104&gt;=4.35,B104&lt;3.55,A104&lt;5.05,F104&lt;1.5),1.4,IF(AND(H104&gt;=9.459,G104&lt;0.858,G104&gt;=0.302,A104&gt;=4.35,B104&lt;3.55,A104&lt;5.05,F104&lt;1.5),1.6,IF(AND(G104&gt;=0.433,G104&lt;0.669,B104&lt;3.15,A104&lt;7.05,D104&gt;=1.55,B104&gt;=2.65,F104&gt;=1.5),5.68,IF(AND(G104&lt;0.481,H104&lt;10.257,B104&gt;=3.15,A104&lt;7.05,D104&gt;=1.55,B104&gt;=2.65,F104&gt;=1.5),5.7,IF(AND(G104&gt;=0.481,H104&lt;10.257,B104&gt;=3.15,A104&lt;7.05,D104&gt;=1.55,B104&gt;=2.65,F104&gt;=1.5),5.9,IF(AND(D104&lt;2.15,H104&gt;=10.257,B104&gt;=3.15,A104&lt;7.05,D104&gt;=1.55,B104&gt;=2.65,F104&gt;=1.5),5.1,IF(AND(D104&gt;=2.15,H104&gt;=10.257,B104&gt;=3.15,A104&lt;7.05,D104&gt;=1.55,B104&gt;=2.65,F104&gt;=1.5),5.42,IF(AND(G104&lt;0.098,G104&lt;0.433,G104&lt;0.669,B104&lt;3.15,A104&lt;7.05,D104&gt;=1.55,B104&gt;=2.65,F104&gt;=1.5),5.567,IF(AND(D104&lt;1.8,G104&gt;=0.098,G104&lt;0.433,G104&lt;0.669,B104&lt;3.15,A104&lt;7.05,D104&gt;=1.55,B104&gt;=2.65,F104&gt;=1.5),5.033,IF(AND(G104&gt;=0.312,D104&gt;=1.8,G104&gt;=0.098,G104&lt;0.433,G104&lt;0.669,B104&lt;3.15,A104&lt;7.05,D104&gt;=1.55,B104&gt;=2.65,F104&gt;=1.5),5.4,IF(AND(H104&lt;9.002,G104&lt;0.312,D104&gt;=1.8,G104&gt;=0.098,G104&lt;0.433,G104&lt;0.669,B104&lt;3.15,A104&lt;7.05,D104&gt;=1.55,B104&gt;=2.65,F104&gt;=1.5),5.1,IF(AND(H104&gt;=9.002,G104&lt;0.312,D104&gt;=1.8,G104&gt;=0.098,G104&lt;0.433,G104&lt;0.669,B104&lt;3.15,A104&lt;7.05,D104&gt;=1.55,B104&gt;=2.65,F104&gt;=1.5),5.26,"shouldnthappen")))))))))))))))))))))))))))))))))</f>
        <v>5</v>
      </c>
      <c r="AJ104" s="1" t="n">
        <f aca="false">IF(AND(A104&gt;=5.25,D104&gt;=0.35,D104&lt;0.8),1.433,IF(AND(F104&gt;=2.5,H104&lt;6.927,D104&gt;=0.8),5.1,IF(AND(H104&lt;5.85,B104&lt;3.65,D104&lt;0.35,D104&lt;0.8),1,IF(AND(A104&lt;5.55,B104&gt;=3.65,D104&lt;0.35,D104&lt;0.8),1.5,IF(AND(A104&gt;=5.55,B104&gt;=3.65,D104&lt;0.35,D104&lt;0.8),1.7,IF(AND(H104&lt;7.949,A104&lt;5.25,D104&gt;=0.35,D104&lt;0.8),1.9,IF(AND(H104&gt;=7.949,A104&lt;5.25,D104&gt;=0.35,D104&lt;0.8),1.54,IF(AND(A104&lt;5.55,F104&lt;2.5,H104&lt;6.927,D104&gt;=0.8),3.98,IF(AND(A104&gt;=5.55,F104&lt;2.5,H104&lt;6.927,D104&gt;=0.8),4.1,IF(AND(A104&gt;=7.25,D104&gt;=1.55,H104&gt;=6.927,D104&gt;=0.8),6.65,IF(AND(A104&lt;5.75,D104&lt;1.2,D104&lt;1.55,H104&gt;=6.927,D104&gt;=0.8),3.62,IF(AND(A104&gt;=5.75,D104&lt;1.2,D104&lt;1.55,H104&gt;=6.927,D104&gt;=0.8),4.1,IF(AND(G104&lt;0.175,A104&lt;4.8,H104&gt;=5.85,B104&lt;3.65,D104&lt;0.35,D104&lt;0.8),1.5,IF(AND(G104&gt;=0.175,A104&lt;4.8,H104&gt;=5.85,B104&lt;3.65,D104&lt;0.35,D104&lt;0.8),1.3,IF(AND(A104&gt;=5.05,A104&gt;=4.8,H104&gt;=5.85,B104&lt;3.65,D104&lt;0.35,D104&lt;0.8),1.5,IF(AND(G104&gt;=0.735,A104&lt;6.25,D104&gt;=1.2,D104&lt;1.55,H104&gt;=6.927,D104&gt;=0.8),4,IF(AND(H104&lt;10.464,A104&lt;6.2,A104&lt;7.25,D104&gt;=1.55,H104&gt;=6.927,D104&gt;=0.8),5.1,IF(AND(H104&gt;=10.464,A104&lt;6.2,A104&lt;7.25,D104&gt;=1.55,H104&gt;=6.927,D104&gt;=0.8),4.9,IF(AND(G104&lt;0.418,A104&lt;5.05,A104&gt;=4.8,H104&gt;=5.85,B104&lt;3.65,D104&lt;0.35,D104&lt;0.8),1.48,IF(AND(G104&gt;=0.418,A104&lt;5.05,A104&gt;=4.8,H104&gt;=5.85,B104&lt;3.65,D104&lt;0.35,D104&lt;0.8),1.3,IF(AND(B104&lt;2.75,G104&lt;0.735,A104&lt;6.25,D104&gt;=1.2,D104&lt;1.55,H104&gt;=6.927,D104&gt;=0.8),4.35,IF(AND(H104&lt;15.422,D104&lt;1.45,A104&gt;=6.25,D104&gt;=1.2,D104&lt;1.55,H104&gt;=6.927,D104&gt;=0.8),4.375,IF(AND(H104&gt;=15.422,D104&lt;1.45,A104&gt;=6.25,D104&gt;=1.2,D104&lt;1.55,H104&gt;=6.927,D104&gt;=0.8),4.7,IF(AND(A104&lt;6.4,D104&gt;=1.45,A104&gt;=6.25,D104&gt;=1.2,D104&lt;1.55,H104&gt;=6.927,D104&gt;=0.8),5.1,IF(AND(G104&gt;=0.576,D104&lt;2.15,A104&gt;=6.2,A104&lt;7.25,D104&gt;=1.55,H104&gt;=6.927,D104&gt;=0.8),5.1,IF(AND(G104&lt;0.537,D104&gt;=2.15,A104&gt;=6.2,A104&lt;7.25,D104&gt;=1.55,H104&gt;=6.927,D104&gt;=0.8),5.533,IF(AND(G104&gt;=0.537,D104&gt;=2.15,A104&gt;=6.2,A104&lt;7.25,D104&gt;=1.55,H104&gt;=6.927,D104&gt;=0.8),5.9,IF(AND(D104&lt;1.45,B104&gt;=2.75,G104&lt;0.735,A104&lt;6.25,D104&gt;=1.2,D104&lt;1.55,H104&gt;=6.927,D104&gt;=0.8),4.6,IF(AND(D104&gt;=1.45,B104&gt;=2.75,G104&lt;0.735,A104&lt;6.25,D104&gt;=1.2,D104&lt;1.55,H104&gt;=6.927,D104&gt;=0.8),4.5,IF(AND(H104&lt;12.582,A104&gt;=6.4,D104&gt;=1.45,A104&gt;=6.25,D104&gt;=1.2,D104&lt;1.55,H104&gt;=6.927,D104&gt;=0.8),4.66,IF(AND(H104&gt;=12.582,A104&gt;=6.4,D104&gt;=1.45,A104&gt;=6.25,D104&gt;=1.2,D104&lt;1.55,H104&gt;=6.927,D104&gt;=0.8),4.9,IF(AND(B104&lt;2.75,G104&lt;0.576,D104&lt;2.15,A104&gt;=6.2,A104&lt;7.25,D104&gt;=1.55,H104&gt;=6.927,D104&gt;=0.8),5.3,IF(AND(G104&gt;=0.395,B104&gt;=2.75,G104&lt;0.576,D104&lt;2.15,A104&gt;=6.2,A104&lt;7.25,D104&gt;=1.55,H104&gt;=6.927,D104&gt;=0.8),5.6,IF(AND(D104&gt;=1.9,G104&lt;0.395,B104&gt;=2.75,G104&lt;0.576,D104&lt;2.15,A104&gt;=6.2,A104&lt;7.25,D104&gt;=1.55,H104&gt;=6.927,D104&gt;=0.8),5.333,IF(AND(B104&lt;2.95,D104&lt;1.9,G104&lt;0.395,B104&gt;=2.75,G104&lt;0.576,D104&lt;2.15,A104&gt;=6.2,A104&lt;7.25,D104&gt;=1.55,H104&gt;=6.927,D104&gt;=0.8),5.6,IF(AND(B104&gt;=2.95,D104&lt;1.9,G104&lt;0.395,B104&gt;=2.75,G104&lt;0.576,D104&lt;2.15,A104&gt;=6.2,A104&lt;7.25,D104&gt;=1.55,H104&gt;=6.927,D104&gt;=0.8),5.5,"shouldnthappen"))))))))))))))))))))))))))))))))))))</f>
        <v>5.1</v>
      </c>
      <c r="AK104" s="1" t="n">
        <f aca="false">IF(AND(H104&lt;5.85,B104&lt;3.65,F104&lt;1.5),1,IF(AND(B104&gt;=3.95,B104&gt;=3.65,F104&lt;1.5),1.433,IF(AND(A104&lt;5.15,F104&lt;2.5,F104&gt;=1.5),3.075,IF(AND(D104&gt;=0.35,H104&gt;=5.85,B104&lt;3.65,F104&lt;1.5),1.5,IF(AND(G104&lt;0.168,B104&lt;3.95,B104&gt;=3.65,F104&lt;1.5),1.7,IF(AND(H104&lt;5.767,A104&lt;7.25,F104&gt;=2.5,F104&gt;=1.5),4.5,IF(AND(D104&lt;1.9,A104&gt;=7.25,F104&gt;=2.5,F104&gt;=1.5),6.3,IF(AND(D104&gt;=1.9,A104&gt;=7.25,F104&gt;=2.5,F104&gt;=1.5),6.575,IF(AND(B104&lt;3.75,G104&gt;=0.168,B104&lt;3.95,B104&gt;=3.65,F104&lt;1.5),1.5,IF(AND(B104&gt;=3.75,G104&gt;=0.168,B104&lt;3.95,B104&gt;=3.65,F104&lt;1.5),1.6,IF(AND(D104&gt;=1.35,A104&lt;6.15,A104&gt;=5.15,F104&lt;2.5,F104&gt;=1.5),4.42,IF(AND(D104&lt;1.4,A104&gt;=6.15,A104&gt;=5.15,F104&lt;2.5,F104&gt;=1.5),4.5,IF(AND(D104&gt;=1.4,A104&gt;=6.15,A104&gt;=5.15,F104&lt;2.5,F104&gt;=1.5),4.675,IF(AND(D104&lt;0.15,H104&lt;11.218,D104&lt;0.35,H104&gt;=5.85,B104&lt;3.65,F104&lt;1.5),1.5,IF(AND(D104&lt;0.15,H104&gt;=11.218,D104&lt;0.35,H104&gt;=5.85,B104&lt;3.65,F104&lt;1.5),1.1,IF(AND(B104&lt;2.7,D104&lt;1.35,A104&lt;6.15,A104&gt;=5.15,F104&lt;2.5,F104&gt;=1.5),3.82,IF(AND(A104&lt;6.15,G104&gt;=0.755,H104&gt;=5.767,A104&lt;7.25,F104&gt;=2.5,F104&gt;=1.5),4.98,IF(AND(A104&gt;=6.15,G104&gt;=0.755,H104&gt;=5.767,A104&lt;7.25,F104&gt;=2.5,F104&gt;=1.5),5.3,IF(AND(B104&lt;3.4,D104&gt;=0.15,H104&lt;11.218,D104&lt;0.35,H104&gt;=5.85,B104&lt;3.65,F104&lt;1.5),1.4,IF(AND(B104&gt;=3.4,D104&gt;=0.15,H104&lt;11.218,D104&lt;0.35,H104&gt;=5.85,B104&lt;3.65,F104&lt;1.5),1.3,IF(AND(H104&lt;11.731,D104&gt;=0.15,H104&gt;=11.218,D104&lt;0.35,H104&gt;=5.85,B104&lt;3.65,F104&lt;1.5),1.2,IF(AND(H104&lt;9.053,B104&gt;=2.7,D104&lt;1.35,A104&lt;6.15,A104&gt;=5.15,F104&lt;2.5,F104&gt;=1.5),3.85,IF(AND(D104&gt;=2.1,B104&lt;2.85,G104&lt;0.755,H104&gt;=5.767,A104&lt;7.25,F104&gt;=2.5,F104&gt;=1.5),5.6,IF(AND(D104&gt;=2.45,B104&gt;=2.85,G104&lt;0.755,H104&gt;=5.767,A104&lt;7.25,F104&gt;=2.5,F104&gt;=1.5),5.8,IF(AND(B104&gt;=3.45,H104&gt;=11.731,D104&gt;=0.15,H104&gt;=11.218,D104&lt;0.35,H104&gt;=5.85,B104&lt;3.65,F104&lt;1.5),1.3,IF(AND(A104&lt;5.9,H104&gt;=9.053,B104&gt;=2.7,D104&lt;1.35,A104&lt;6.15,A104&gt;=5.15,F104&lt;2.5,F104&gt;=1.5),4.3,IF(AND(A104&gt;=5.9,H104&gt;=9.053,B104&gt;=2.7,D104&lt;1.35,A104&lt;6.15,A104&gt;=5.15,F104&lt;2.5,F104&gt;=1.5),4,IF(AND(G104&gt;=0.519,D104&lt;2.1,B104&lt;2.85,G104&lt;0.755,H104&gt;=5.767,A104&lt;7.25,F104&gt;=2.5,F104&gt;=1.5),4.9,IF(AND(A104&gt;=7.05,D104&lt;2.45,B104&gt;=2.85,G104&lt;0.755,H104&gt;=5.767,A104&lt;7.25,F104&gt;=2.5,F104&gt;=1.5),5.8,IF(AND(H104&lt;14.396,B104&lt;3.45,H104&gt;=11.731,D104&gt;=0.15,H104&gt;=11.218,D104&lt;0.35,H104&gt;=5.85,B104&lt;3.65,F104&lt;1.5),1.44,IF(AND(H104&gt;=14.396,B104&lt;3.45,H104&gt;=11.731,D104&gt;=0.15,H104&gt;=11.218,D104&lt;0.35,H104&gt;=5.85,B104&lt;3.65,F104&lt;1.5),1.3,IF(AND(G104&lt;0.282,G104&lt;0.519,D104&lt;2.1,B104&lt;2.85,G104&lt;0.755,H104&gt;=5.767,A104&lt;7.25,F104&gt;=2.5,F104&gt;=1.5),5.1,IF(AND(G104&gt;=0.282,G104&lt;0.519,D104&lt;2.1,B104&lt;2.85,G104&lt;0.755,H104&gt;=5.767,A104&lt;7.25,F104&gt;=2.5,F104&gt;=1.5),5.3,IF(AND(A104&lt;6.4,D104&lt;1.9,A104&lt;7.05,D104&lt;2.45,B104&gt;=2.85,G104&lt;0.755,H104&gt;=5.767,A104&lt;7.25,F104&gt;=2.5,F104&gt;=1.5),5.6,IF(AND(A104&gt;=6.4,D104&lt;1.9,A104&lt;7.05,D104&lt;2.45,B104&gt;=2.85,G104&lt;0.755,H104&gt;=5.767,A104&lt;7.25,F104&gt;=2.5,F104&gt;=1.5),5.5,IF(AND(H104&lt;8.884,D104&gt;=1.9,A104&lt;7.05,D104&lt;2.45,B104&gt;=2.85,G104&lt;0.755,H104&gt;=5.767,A104&lt;7.25,F104&gt;=2.5,F104&gt;=1.5),5.3,IF(AND(H104&gt;=8.884,D104&gt;=1.9,A104&lt;7.05,D104&lt;2.45,B104&gt;=2.85,G104&lt;0.755,H104&gt;=5.767,A104&lt;7.25,F104&gt;=2.5,F104&gt;=1.5),5.52,"shouldnthappen")))))))))))))))))))))))))))))))))))))</f>
        <v>4.98</v>
      </c>
      <c r="AL104" s="1" t="n">
        <f aca="false">IF(AND(H104&lt;5.85,A104&lt;5.05,D104&lt;0.8),1,IF(AND(B104&lt;3.35,A104&gt;=5.05,D104&lt;0.8),1.7,IF(AND(D104&gt;=2.45,F104&gt;=2.5,D104&gt;=0.8),6.05,IF(AND(H104&gt;=11.218,H104&gt;=5.85,A104&lt;5.05,D104&lt;0.8),1.28,IF(AND(G104&gt;=0.948,B104&gt;=3.35,A104&gt;=5.05,D104&lt;0.8),1.7,IF(AND(G104&gt;=0.423,H104&lt;11.218,H104&gt;=5.85,A104&lt;5.05,D104&lt;0.8),1.3,IF(AND(B104&lt;3.6,G104&lt;0.948,B104&gt;=3.35,A104&gt;=5.05,D104&lt;0.8),1.4,IF(AND(H104&lt;10.258,D104&lt;1.15,A104&lt;5.9,F104&lt;2.5,D104&gt;=0.8),3.36,IF(AND(H104&gt;=10.258,D104&lt;1.15,A104&lt;5.9,F104&lt;2.5,D104&gt;=0.8),3.9,IF(AND(A104&lt;5.3,D104&gt;=1.15,A104&lt;5.9,F104&lt;2.5,D104&gt;=0.8),3.9,IF(AND(D104&lt;1.55,B104&lt;2.75,A104&gt;=5.9,F104&lt;2.5,D104&gt;=0.8),4.64,IF(AND(D104&gt;=1.55,B104&lt;2.75,A104&gt;=5.9,F104&lt;2.5,D104&gt;=0.8),5.1,IF(AND(D104&gt;=1.6,B104&gt;=2.75,A104&gt;=5.9,F104&lt;2.5,D104&gt;=0.8),5,IF(AND(H104&lt;5.767,H104&lt;8.598,D104&lt;2.45,F104&gt;=2.5,D104&gt;=0.8),4.5,IF(AND(A104&lt;6.25,H104&gt;=8.598,D104&lt;2.45,F104&gt;=2.5,D104&gt;=0.8),5.02,IF(AND(B104&lt;3.55,G104&lt;0.423,H104&lt;11.218,H104&gt;=5.85,A104&lt;5.05,D104&lt;0.8),1.525,IF(AND(B104&gt;=3.55,G104&lt;0.423,H104&lt;11.218,H104&gt;=5.85,A104&lt;5.05,D104&lt;0.8),1.4,IF(AND(H104&gt;=13.932,B104&gt;=3.6,G104&lt;0.948,B104&gt;=3.35,A104&gt;=5.05,D104&lt;0.8),1.65,IF(AND(G104&gt;=0.652,A104&gt;=5.3,D104&gt;=1.15,A104&lt;5.9,F104&lt;2.5,D104&gt;=0.8),3.8,IF(AND(D104&lt;1.35,D104&lt;1.6,B104&gt;=2.75,A104&gt;=5.9,F104&lt;2.5,D104&gt;=0.8),4.42,IF(AND(H104&lt;6.656,H104&gt;=5.767,H104&lt;8.598,D104&lt;2.45,F104&gt;=2.5,D104&gt;=0.8),5.033,IF(AND(H104&gt;=6.656,H104&gt;=5.767,H104&lt;8.598,D104&lt;2.45,F104&gt;=2.5,D104&gt;=0.8),5.1,IF(AND(G104&gt;=0.885,A104&gt;=6.25,H104&gt;=8.598,D104&lt;2.45,F104&gt;=2.5,D104&gt;=0.8),5.2,IF(AND(H104&lt;6.926,H104&lt;13.932,B104&gt;=3.6,G104&lt;0.948,B104&gt;=3.35,A104&gt;=5.05,D104&lt;0.8),1.433,IF(AND(H104&gt;=6.926,H104&lt;13.932,B104&gt;=3.6,G104&lt;0.948,B104&gt;=3.35,A104&gt;=5.05,D104&lt;0.8),1.5,IF(AND(A104&lt;5.65,G104&lt;0.652,A104&gt;=5.3,D104&gt;=1.15,A104&lt;5.9,F104&lt;2.5,D104&gt;=0.8),4.36,IF(AND(A104&gt;=5.65,G104&lt;0.652,A104&gt;=5.3,D104&gt;=1.15,A104&lt;5.9,F104&lt;2.5,D104&gt;=0.8),4.2,IF(AND(H104&gt;=13.561,D104&gt;=1.35,D104&lt;1.6,B104&gt;=2.75,A104&gt;=5.9,F104&lt;2.5,D104&gt;=0.8),4.767,IF(AND(H104&lt;9.091,G104&lt;0.885,A104&gt;=6.25,H104&gt;=8.598,D104&lt;2.45,F104&gt;=2.5,D104&gt;=0.8),6.3,IF(AND(H104&gt;=12.206,H104&lt;13.561,D104&gt;=1.35,D104&lt;1.6,B104&gt;=2.75,A104&gt;=5.9,F104&lt;2.5,D104&gt;=0.8),4.4,IF(AND(D104&gt;=2.25,H104&gt;=9.091,G104&lt;0.885,A104&gt;=6.25,H104&gt;=8.598,D104&lt;2.45,F104&gt;=2.5,D104&gt;=0.8),5.9,IF(AND(B104&lt;3.05,H104&lt;12.206,H104&lt;13.561,D104&gt;=1.35,D104&lt;1.6,B104&gt;=2.75,A104&gt;=5.9,F104&lt;2.5,D104&gt;=0.8),4.6,IF(AND(B104&gt;=3.05,H104&lt;12.206,H104&lt;13.561,D104&gt;=1.35,D104&lt;1.6,B104&gt;=2.75,A104&gt;=5.9,F104&lt;2.5,D104&gt;=0.8),4.7,IF(AND(G104&gt;=0.596,D104&lt;2.25,H104&gt;=9.091,G104&lt;0.885,A104&gt;=6.25,H104&gt;=8.598,D104&lt;2.45,F104&gt;=2.5,D104&gt;=0.8),5.1,IF(AND(G104&gt;=0.379,G104&lt;0.596,D104&lt;2.25,H104&gt;=9.091,G104&lt;0.885,A104&gt;=6.25,H104&gt;=8.598,D104&lt;2.45,F104&gt;=2.5,D104&gt;=0.8),5.767,IF(AND(D104&lt;2.15,G104&lt;0.379,G104&lt;0.596,D104&lt;2.25,H104&gt;=9.091,G104&lt;0.885,A104&gt;=6.25,H104&gt;=8.598,D104&lt;2.45,F104&gt;=2.5,D104&gt;=0.8),5.4,IF(AND(D104&gt;=2.15,G104&lt;0.379,G104&lt;0.596,D104&lt;2.25,H104&gt;=9.091,G104&lt;0.885,A104&gt;=6.25,H104&gt;=8.598,D104&lt;2.45,F104&gt;=2.5,D104&gt;=0.8),5.6,"shouldnthappen")))))))))))))))))))))))))))))))))))))</f>
        <v>5.033</v>
      </c>
      <c r="AM104" s="1" t="n">
        <f aca="false">IF(AND(H104&lt;5.245,D104&lt;0.8),1,IF(AND(A104&lt;4.5,H104&gt;=5.245,D104&lt;0.8),1.35,IF(AND(D104&gt;=0.5,A104&gt;=4.5,H104&gt;=5.245,D104&lt;0.8),1.6,IF(AND(H104&lt;7.25,B104&lt;2.6,A104&lt;6.15,D104&gt;=0.8),4.375,IF(AND(H104&gt;=7.25,B104&lt;2.6,A104&lt;6.15,D104&gt;=0.8),3.075,IF(AND(H104&lt;13.935,A104&gt;=7.05,A104&gt;=6.15,D104&gt;=0.8),6.067,IF(AND(H104&gt;=13.935,A104&gt;=7.05,A104&gt;=6.15,D104&gt;=0.8),6.525,IF(AND(G104&gt;=0.948,D104&lt;0.5,A104&gt;=4.5,H104&gt;=5.245,D104&lt;0.8),1.7,IF(AND(G104&lt;0.568,D104&gt;=1.55,B104&gt;=2.6,A104&lt;6.15,D104&gt;=0.8),5.1,IF(AND(G104&gt;=0.568,D104&gt;=1.55,B104&gt;=2.6,A104&lt;6.15,D104&gt;=0.8),5,IF(AND(A104&gt;=6.6,B104&gt;=3.15,A104&lt;7.05,A104&gt;=6.15,D104&gt;=0.8),5.78,IF(AND(G104&lt;0.165,G104&lt;0.273,D104&lt;1.55,B104&gt;=2.6,A104&lt;6.15,D104&gt;=0.8),4.1,IF(AND(G104&gt;=0.165,G104&lt;0.273,D104&lt;1.55,B104&gt;=2.6,A104&lt;6.15,D104&gt;=0.8),4.5,IF(AND(D104&lt;1.35,G104&gt;=0.273,D104&lt;1.55,B104&gt;=2.6,A104&lt;6.15,D104&gt;=0.8),4.08,IF(AND(D104&gt;=1.35,G104&gt;=0.273,D104&lt;1.55,B104&gt;=2.6,A104&lt;6.15,D104&gt;=0.8),4.4,IF(AND(D104&lt;1.45,F104&lt;2.5,B104&lt;3.15,A104&lt;7.05,A104&gt;=6.15,D104&gt;=0.8),4.38,IF(AND(D104&gt;=1.45,F104&lt;2.5,B104&lt;3.15,A104&lt;7.05,A104&gt;=6.15,D104&gt;=0.8),4.75,IF(AND(D104&gt;=2.25,F104&gt;=2.5,B104&lt;3.15,A104&lt;7.05,A104&gt;=6.15,D104&gt;=0.8),5.16,IF(AND(H104&lt;11.488,A104&lt;6.6,B104&gt;=3.15,A104&lt;7.05,A104&gt;=6.15,D104&gt;=0.8),6,IF(AND(H104&gt;=14.396,D104&lt;0.25,G104&lt;0.948,D104&lt;0.5,A104&gt;=4.5,H104&gt;=5.245,D104&lt;0.8),1.3,IF(AND(A104&gt;=5.55,D104&gt;=0.25,G104&lt;0.948,D104&lt;0.5,A104&gt;=4.5,H104&gt;=5.245,D104&lt;0.8),1.7,IF(AND(D104&lt;1.85,D104&lt;2.25,F104&gt;=2.5,B104&lt;3.15,A104&lt;7.05,A104&gt;=6.15,D104&gt;=0.8),5.6,IF(AND(G104&lt;0.669,H104&gt;=11.488,A104&lt;6.6,B104&gt;=3.15,A104&lt;7.05,A104&gt;=6.15,D104&gt;=0.8),4.7,IF(AND(G104&gt;=0.669,H104&gt;=11.488,A104&lt;6.6,B104&gt;=3.15,A104&lt;7.05,A104&gt;=6.15,D104&gt;=0.8),5.22,IF(AND(H104&lt;6.543,H104&lt;14.396,D104&lt;0.25,G104&lt;0.948,D104&lt;0.5,A104&gt;=4.5,H104&gt;=5.245,D104&lt;0.8),1.4,IF(AND(A104&lt;4.95,A104&lt;5.55,D104&gt;=0.25,G104&lt;0.948,D104&lt;0.5,A104&gt;=4.5,H104&gt;=5.245,D104&lt;0.8),1.4,IF(AND(A104&gt;=4.95,A104&lt;5.55,D104&gt;=0.25,G104&lt;0.948,D104&lt;0.5,A104&gt;=4.5,H104&gt;=5.245,D104&lt;0.8),1.48,IF(AND(H104&lt;10.667,D104&gt;=1.85,D104&lt;2.25,F104&gt;=2.5,B104&lt;3.15,A104&lt;7.05,A104&gt;=6.15,D104&gt;=0.8),5.25,IF(AND(H104&gt;=10.667,D104&gt;=1.85,D104&lt;2.25,F104&gt;=2.5,B104&lt;3.15,A104&lt;7.05,A104&gt;=6.15,D104&gt;=0.8),5.55,IF(AND(G104&lt;0.063,H104&gt;=6.543,H104&lt;14.396,D104&lt;0.25,G104&lt;0.948,D104&lt;0.5,A104&gt;=4.5,H104&gt;=5.245,D104&lt;0.8),1.4,IF(AND(H104&lt;9.212,G104&gt;=0.063,H104&gt;=6.543,H104&lt;14.396,D104&lt;0.25,G104&lt;0.948,D104&lt;0.5,A104&gt;=4.5,H104&gt;=5.245,D104&lt;0.8),1.475,IF(AND(H104&gt;=9.212,G104&gt;=0.063,H104&gt;=6.543,H104&lt;14.396,D104&lt;0.25,G104&lt;0.948,D104&lt;0.5,A104&gt;=4.5,H104&gt;=5.245,D104&lt;0.8),1.5,"shouldnthappen"))))))))))))))))))))))))))))))))</f>
        <v>5</v>
      </c>
      <c r="AN104" s="1" t="n">
        <f aca="false">IF(AND(D104&lt;0.7,A104&gt;=5.55),1.633,IF(AND(G104&lt;0.38,B104&lt;2.8,A104&lt;5.55),4.3,IF(AND(G104&gt;=0.38,B104&lt;2.8,A104&lt;5.55),3.325,IF(AND(D104&gt;=0.35,B104&gt;=2.8,A104&lt;5.55),1.6,IF(AND(B104&gt;=3.4,A104&lt;4.8,D104&lt;0.35,B104&gt;=2.8,A104&lt;5.55),1,IF(AND(H104&gt;=11.789,A104&lt;5.9,D104&lt;1.55,D104&gt;=0.7,A104&gt;=5.55),4.325,IF(AND(F104&gt;=2.5,A104&gt;=5.9,D104&lt;1.55,D104&gt;=0.7,A104&gt;=5.55),5.05,IF(AND(D104&lt;1.9,A104&gt;=7.25,D104&gt;=1.55,D104&gt;=0.7,A104&gt;=5.55),6.3,IF(AND(D104&gt;=1.9,A104&gt;=7.25,D104&gt;=1.55,D104&gt;=0.7,A104&gt;=5.55),6.4,IF(AND(A104&lt;4.35,B104&lt;3.4,A104&lt;4.8,D104&lt;0.35,B104&gt;=2.8,A104&lt;5.55),1.1,IF(AND(G104&gt;=0.934,B104&lt;3.45,A104&gt;=4.8,D104&lt;0.35,B104&gt;=2.8,A104&lt;5.55),1.7,IF(AND(H104&gt;=14.877,B104&gt;=3.45,A104&gt;=4.8,D104&lt;0.35,B104&gt;=2.8,A104&lt;5.55),1.3,IF(AND(B104&lt;2.6,H104&lt;11.789,A104&lt;5.9,D104&lt;1.55,D104&gt;=0.7,A104&gt;=5.55),3.9,IF(AND(B104&gt;=2.6,H104&lt;11.789,A104&lt;5.9,D104&lt;1.55,D104&gt;=0.7,A104&gt;=5.55),4.26,IF(AND(A104&lt;6.6,F104&lt;2.5,A104&gt;=5.9,D104&lt;1.55,D104&gt;=0.7,A104&gt;=5.55),4.625,IF(AND(A104&gt;=6.6,F104&lt;2.5,A104&gt;=5.9,D104&lt;1.55,D104&gt;=0.7,A104&gt;=5.55),4.475,IF(AND(B104&lt;2.6,D104&lt;2.05,A104&lt;7.25,D104&gt;=1.55,D104&gt;=0.7,A104&gt;=5.55),5.8,IF(AND(G104&gt;=0.743,D104&gt;=2.05,A104&lt;7.25,D104&gt;=1.55,D104&gt;=0.7,A104&gt;=5.55),5.1,IF(AND(G104&lt;0.422,A104&gt;=4.35,B104&lt;3.4,A104&lt;4.8,D104&lt;0.35,B104&gt;=2.8,A104&lt;5.55),1.367,IF(AND(G104&gt;=0.422,A104&gt;=4.35,B104&lt;3.4,A104&lt;4.8,D104&lt;0.35,B104&gt;=2.8,A104&lt;5.55),1.3,IF(AND(A104&lt;5.05,G104&lt;0.934,B104&lt;3.45,A104&gt;=4.8,D104&lt;0.35,B104&gt;=2.8,A104&lt;5.55),1.525,IF(AND(A104&gt;=5.05,G104&lt;0.934,B104&lt;3.45,A104&gt;=4.8,D104&lt;0.35,B104&gt;=2.8,A104&lt;5.55),1.5,IF(AND(G104&gt;=0.585,H104&lt;14.877,B104&gt;=3.45,A104&gt;=4.8,D104&lt;0.35,B104&gt;=2.8,A104&lt;5.55),1.54,IF(AND(G104&gt;=0.537,G104&lt;0.743,D104&gt;=2.05,A104&lt;7.25,D104&gt;=1.55,D104&gt;=0.7,A104&gt;=5.55),5.833,IF(AND(D104&gt;=0.25,G104&lt;0.585,H104&lt;14.877,B104&gt;=3.45,A104&gt;=4.8,D104&lt;0.35,B104&gt;=2.8,A104&lt;5.55),1.367,IF(AND(D104&lt;1.75,H104&lt;13.795,B104&gt;=2.6,D104&lt;2.05,A104&lt;7.25,D104&gt;=1.55,D104&gt;=0.7,A104&gt;=5.55),5.45,IF(AND(B104&lt;2.85,H104&gt;=13.795,B104&gt;=2.6,D104&lt;2.05,A104&lt;7.25,D104&gt;=1.55,D104&gt;=0.7,A104&gt;=5.55),5.1,IF(AND(B104&gt;=2.85,H104&gt;=13.795,B104&gt;=2.6,D104&lt;2.05,A104&lt;7.25,D104&gt;=1.55,D104&gt;=0.7,A104&gt;=5.55),4.82,IF(AND(G104&lt;0.353,G104&lt;0.537,G104&lt;0.743,D104&gt;=2.05,A104&lt;7.25,D104&gt;=1.55,D104&gt;=0.7,A104&gt;=5.55),5.425,IF(AND(G104&gt;=0.353,G104&lt;0.537,G104&lt;0.743,D104&gt;=2.05,A104&lt;7.25,D104&gt;=1.55,D104&gt;=0.7,A104&gt;=5.55),5.62,IF(AND(G104&lt;0.311,D104&lt;0.25,G104&lt;0.585,H104&lt;14.877,B104&gt;=3.45,A104&gt;=4.8,D104&lt;0.35,B104&gt;=2.8,A104&lt;5.55),1.5,IF(AND(G104&gt;=0.311,D104&lt;0.25,G104&lt;0.585,H104&lt;14.877,B104&gt;=3.45,A104&gt;=4.8,D104&lt;0.35,B104&gt;=2.8,A104&lt;5.55),1.4,IF(AND(B104&gt;=3.1,D104&gt;=1.75,H104&lt;13.795,B104&gt;=2.6,D104&lt;2.05,A104&lt;7.25,D104&gt;=1.55,D104&gt;=0.7,A104&gt;=5.55),5.1,IF(AND(B104&lt;2.85,B104&lt;3.1,D104&gt;=1.75,H104&lt;13.795,B104&gt;=2.6,D104&lt;2.05,A104&lt;7.25,D104&gt;=1.55,D104&gt;=0.7,A104&gt;=5.55),5.2,IF(AND(B104&gt;=2.85,B104&lt;3.1,D104&gt;=1.75,H104&lt;13.795,B104&gt;=2.6,D104&lt;2.05,A104&lt;7.25,D104&gt;=1.55,D104&gt;=0.7,A104&gt;=5.55),5.2,"shouldnthappen")))))))))))))))))))))))))))))))))))</f>
        <v>5.2</v>
      </c>
      <c r="AO104" s="1" t="n">
        <f aca="false">IF(AND(H104&gt;=14.529,G104&lt;0.633,D104&lt;0.8),1.3,IF(AND(A104&lt;5.05,G104&gt;=0.633,D104&lt;0.8),1.35,IF(AND(H104&gt;=14.379,H104&lt;14.529,G104&lt;0.633,D104&lt;0.8),1.7,IF(AND(B104&lt;3.35,A104&gt;=5.05,G104&gt;=0.633,D104&lt;0.8),1.7,IF(AND(D104&gt;=1.45,A104&lt;5.95,F104&lt;2.5,D104&gt;=0.8),4.5,IF(AND(D104&lt;1.35,A104&gt;=5.95,F104&lt;2.5,D104&gt;=0.8),4,IF(AND(D104&lt;1.85,G104&gt;=0.845,F104&gt;=2.5,D104&gt;=0.8),4.8,IF(AND(B104&gt;=4.3,H104&lt;14.379,H104&lt;14.529,G104&lt;0.633,D104&lt;0.8),1.5,IF(AND(A104&lt;5.25,B104&gt;=3.35,A104&gt;=5.05,G104&gt;=0.633,D104&lt;0.8),1.55,IF(AND(A104&gt;=5.25,B104&gt;=3.35,A104&gt;=5.05,G104&gt;=0.633,D104&lt;0.8),1.633,IF(AND(A104&lt;5.05,D104&lt;1.45,A104&lt;5.95,F104&lt;2.5,D104&gt;=0.8),3.3,IF(AND(G104&lt;0.293,D104&gt;=1.35,A104&gt;=5.95,F104&lt;2.5,D104&gt;=0.8),5,IF(AND(A104&gt;=6.6,D104&lt;2.05,G104&lt;0.845,F104&gt;=2.5,D104&gt;=0.8),5.8,IF(AND(B104&lt;3.05,D104&gt;=2.05,G104&lt;0.845,F104&gt;=2.5,D104&gt;=0.8),6.15,IF(AND(B104&lt;2.9,D104&gt;=1.85,G104&gt;=0.845,F104&gt;=2.5,D104&gt;=0.8),5.1,IF(AND(B104&gt;=2.9,D104&gt;=1.85,G104&gt;=0.845,F104&gt;=2.5,D104&gt;=0.8),5.2,IF(AND(B104&gt;=3.8,B104&lt;4.3,H104&lt;14.379,H104&lt;14.529,G104&lt;0.633,D104&lt;0.8),1.333,IF(AND(A104&lt;6.25,G104&gt;=0.293,D104&gt;=1.35,A104&gt;=5.95,F104&lt;2.5,D104&gt;=0.8),4.6,IF(AND(H104&lt;10.351,A104&lt;6.6,D104&lt;2.05,G104&lt;0.845,F104&gt;=2.5,D104&gt;=0.8),5.4,IF(AND(G104&gt;=0.364,B104&gt;=3.05,D104&gt;=2.05,G104&lt;0.845,F104&gt;=2.5,D104&gt;=0.8),5.66,IF(AND(G104&gt;=0.447,B104&lt;3.8,B104&lt;4.3,H104&lt;14.379,H104&lt;14.529,G104&lt;0.633,D104&lt;0.8),1.3,IF(AND(H104&lt;6.247,A104&lt;5.65,A104&gt;=5.05,D104&lt;1.45,A104&lt;5.95,F104&lt;2.5,D104&gt;=0.8),4.033,IF(AND(D104&lt;1.25,A104&gt;=5.65,A104&gt;=5.05,D104&lt;1.45,A104&lt;5.95,F104&lt;2.5,D104&gt;=0.8),3.88,IF(AND(D104&gt;=1.25,A104&gt;=5.65,A104&gt;=5.05,D104&lt;1.45,A104&lt;5.95,F104&lt;2.5,D104&gt;=0.8),4.35,IF(AND(B104&lt;2.65,A104&gt;=6.25,G104&gt;=0.293,D104&gt;=1.35,A104&gt;=5.95,F104&lt;2.5,D104&gt;=0.8),4.9,IF(AND(B104&lt;2.75,H104&gt;=10.351,A104&lt;6.6,D104&lt;2.05,G104&lt;0.845,F104&gt;=2.5,D104&gt;=0.8),5.1,IF(AND(B104&gt;=2.75,H104&gt;=10.351,A104&lt;6.6,D104&lt;2.05,G104&lt;0.845,F104&gt;=2.5,D104&gt;=0.8),4.95,IF(AND(B104&lt;3.15,G104&lt;0.364,B104&gt;=3.05,D104&gt;=2.05,G104&lt;0.845,F104&gt;=2.5,D104&gt;=0.8),5.28,IF(AND(B104&gt;=3.15,G104&lt;0.364,B104&gt;=3.05,D104&gt;=2.05,G104&lt;0.845,F104&gt;=2.5,D104&gt;=0.8),5.5,IF(AND(H104&lt;9.212,G104&lt;0.447,B104&lt;3.8,B104&lt;4.3,H104&lt;14.379,H104&lt;14.529,G104&lt;0.633,D104&lt;0.8),1.4,IF(AND(G104&lt;0.356,H104&gt;=6.247,A104&lt;5.65,A104&gt;=5.05,D104&lt;1.45,A104&lt;5.95,F104&lt;2.5,D104&gt;=0.8),4.2,IF(AND(B104&lt;3,B104&gt;=2.65,A104&gt;=6.25,G104&gt;=0.293,D104&gt;=1.35,A104&gt;=5.95,F104&lt;2.5,D104&gt;=0.8),4.6,IF(AND(B104&gt;=3,B104&gt;=2.65,A104&gt;=6.25,G104&gt;=0.293,D104&gt;=1.35,A104&gt;=5.95,F104&lt;2.5,D104&gt;=0.8),4.7,IF(AND(A104&lt;5.05,H104&gt;=9.212,G104&lt;0.447,B104&lt;3.8,B104&lt;4.3,H104&lt;14.379,H104&lt;14.529,G104&lt;0.633,D104&lt;0.8),1.533,IF(AND(A104&gt;=5.05,H104&gt;=9.212,G104&lt;0.447,B104&lt;3.8,B104&lt;4.3,H104&lt;14.379,H104&lt;14.529,G104&lt;0.633,D104&lt;0.8),1.425,IF(AND(A104&lt;5.35,G104&gt;=0.356,H104&gt;=6.247,A104&lt;5.65,A104&gt;=5.05,D104&lt;1.45,A104&lt;5.95,F104&lt;2.5,D104&gt;=0.8),3.9,IF(AND(A104&gt;=5.35,G104&gt;=0.356,H104&gt;=6.247,A104&lt;5.65,A104&gt;=5.05,D104&lt;1.45,A104&lt;5.95,F104&lt;2.5,D104&gt;=0.8),3.72,"shouldnthappen")))))))))))))))))))))))))))))))))))))</f>
        <v>5.1</v>
      </c>
      <c r="AP104" s="1" t="n">
        <f aca="false">IF(AND(F104&gt;=1.5,A104&lt;5.55),3.84,IF(AND(G104&gt;=0.52,A104&lt;4.75,F104&lt;1.5,A104&lt;5.55),1.16,IF(AND(A104&lt;5.65,A104&lt;5.85,D104&lt;1.55,A104&gt;=5.55),4.2,IF(AND(A104&gt;=5.65,A104&lt;5.85,D104&lt;1.55,A104&gt;=5.55),3.167,IF(AND(G104&gt;=0.798,A104&gt;=5.85,D104&lt;1.55,A104&gt;=5.55),4,IF(AND(F104&lt;2.5,H104&lt;14.1,D104&gt;=1.55,A104&gt;=5.55),4.84,IF(AND(A104&lt;7.2,H104&gt;=14.1,D104&gt;=1.55,A104&gt;=5.55),5.633,IF(AND(A104&gt;=7.2,H104&gt;=14.1,D104&gt;=1.55,A104&gt;=5.55),6.6,IF(AND(G104&lt;0.161,G104&lt;0.52,A104&lt;4.75,F104&lt;1.5,A104&lt;5.55),1.5,IF(AND(D104&gt;=0.5,G104&lt;0.676,A104&gt;=4.75,F104&lt;1.5,A104&lt;5.55),1.6,IF(AND(H104&lt;11.016,G104&gt;=0.676,A104&gt;=4.75,F104&lt;1.5,A104&lt;5.55),1.75,IF(AND(G104&lt;0.209,G104&lt;0.798,A104&gt;=5.85,D104&lt;1.55,A104&gt;=5.55),4.5,IF(AND(G104&gt;=0.74,F104&gt;=2.5,H104&lt;14.1,D104&gt;=1.55,A104&gt;=5.55),6.225,IF(AND(B104&lt;2.95,G104&gt;=0.161,G104&lt;0.52,A104&lt;4.75,F104&lt;1.5,A104&lt;5.55),1.4,IF(AND(B104&gt;=2.95,G104&gt;=0.161,G104&lt;0.52,A104&lt;4.75,F104&lt;1.5,A104&lt;5.55),1.34,IF(AND(B104&lt;3.15,D104&lt;0.5,G104&lt;0.676,A104&gt;=4.75,F104&lt;1.5,A104&lt;5.55),1.52,IF(AND(D104&lt;0.25,H104&gt;=11.016,G104&gt;=0.676,A104&gt;=4.75,F104&lt;1.5,A104&lt;5.55),1.567,IF(AND(D104&gt;=0.25,H104&gt;=11.016,G104&gt;=0.676,A104&gt;=4.75,F104&lt;1.5,A104&lt;5.55),1.5,IF(AND(H104&lt;7.47,G104&gt;=0.209,G104&lt;0.798,A104&gt;=5.85,D104&lt;1.55,A104&gt;=5.55),5.05,IF(AND(B104&lt;2.85,G104&lt;0.74,F104&gt;=2.5,H104&lt;14.1,D104&gt;=1.55,A104&gt;=5.55),5.35,IF(AND(B104&lt;3.3,B104&gt;=3.15,D104&lt;0.5,G104&lt;0.676,A104&gt;=4.75,F104&lt;1.5,A104&lt;5.55),1.2,IF(AND(D104&lt;1.45,H104&gt;=7.47,G104&gt;=0.209,G104&lt;0.798,A104&gt;=5.85,D104&lt;1.55,A104&gt;=5.55),4.66,IF(AND(D104&gt;=1.45,H104&gt;=7.47,G104&gt;=0.209,G104&lt;0.798,A104&gt;=5.85,D104&lt;1.55,A104&gt;=5.55),4.64,IF(AND(A104&gt;=7.05,B104&gt;=2.85,G104&lt;0.74,F104&gt;=2.5,H104&lt;14.1,D104&gt;=1.55,A104&gt;=5.55),5.8,IF(AND(B104&gt;=3.25,A104&lt;7.05,B104&gt;=2.85,G104&lt;0.74,F104&gt;=2.5,H104&lt;14.1,D104&gt;=1.55,A104&gt;=5.55),5.7,IF(AND(H104&gt;=13.641,D104&lt;0.25,B104&gt;=3.3,B104&gt;=3.15,D104&lt;0.5,G104&lt;0.676,A104&gt;=4.75,F104&lt;1.5,A104&lt;5.55),1.3,IF(AND(D104&lt;0.35,D104&gt;=0.25,B104&gt;=3.3,B104&gt;=3.15,D104&lt;0.5,G104&lt;0.676,A104&gt;=4.75,F104&lt;1.5,A104&lt;5.55),1.367,IF(AND(D104&gt;=0.35,D104&gt;=0.25,B104&gt;=3.3,B104&gt;=3.15,D104&lt;0.5,G104&lt;0.676,A104&gt;=4.75,F104&lt;1.5,A104&lt;5.55),1.3,IF(AND(A104&lt;6.35,B104&lt;3.25,A104&lt;7.05,B104&gt;=2.85,G104&lt;0.74,F104&gt;=2.5,H104&lt;14.1,D104&gt;=1.55,A104&gt;=5.55),5.6,IF(AND(A104&gt;=6.35,B104&lt;3.25,A104&lt;7.05,B104&gt;=2.85,G104&lt;0.74,F104&gt;=2.5,H104&lt;14.1,D104&gt;=1.55,A104&gt;=5.55),5.325,IF(AND(A104&lt;5.1,H104&lt;13.641,D104&lt;0.25,B104&gt;=3.3,B104&gt;=3.15,D104&lt;0.5,G104&lt;0.676,A104&gt;=4.75,F104&lt;1.5,A104&lt;5.55),1.4,IF(AND(H104&gt;=11.031,A104&gt;=5.1,H104&lt;13.641,D104&lt;0.25,B104&gt;=3.3,B104&gt;=3.15,D104&lt;0.5,G104&lt;0.676,A104&gt;=4.75,F104&lt;1.5,A104&lt;5.55),1.4,IF(AND(A104&lt;5.45,H104&lt;11.031,A104&gt;=5.1,H104&lt;13.641,D104&lt;0.25,B104&gt;=3.3,B104&gt;=3.15,D104&lt;0.5,G104&lt;0.676,A104&gt;=4.75,F104&lt;1.5,A104&lt;5.55),1.5,IF(AND(A104&gt;=5.45,H104&lt;11.031,A104&gt;=5.1,H104&lt;13.641,D104&lt;0.25,B104&gt;=3.3,B104&gt;=3.15,D104&lt;0.5,G104&lt;0.676,A104&gt;=4.75,F104&lt;1.5,A104&lt;5.55),1.4,"shouldnthappen"))))))))))))))))))))))))))))))))))</f>
        <v>6.225</v>
      </c>
      <c r="AQ104" s="1" t="n">
        <f aca="false">IF(AND(H104&lt;6.926,D104&gt;=0.35,F104&lt;1.5),1.9,IF(AND(G104&gt;=0.869,D104&gt;=1.75,F104&gt;=1.5),5.15,IF(AND(A104&lt;4.35,A104&lt;5.05,D104&lt;0.35,F104&lt;1.5),1.1,IF(AND(H104&lt;6.089,A104&gt;=5.05,D104&lt;0.35,F104&lt;1.5),1.7,IF(AND(H104&gt;=13.089,H104&gt;=6.926,D104&gt;=0.35,F104&lt;1.5),1.3,IF(AND(G104&lt;0.695,D104&lt;1.15,D104&lt;1.75,F104&gt;=1.5),3.62,IF(AND(G104&gt;=0.695,D104&lt;1.15,D104&lt;1.75,F104&gt;=1.5),3,IF(AND(G104&gt;=0.585,H104&gt;=6.089,A104&gt;=5.05,D104&lt;0.35,F104&lt;1.5),1.5,IF(AND(H104&lt;9.582,H104&lt;13.089,H104&gt;=6.926,D104&gt;=0.35,F104&lt;1.5),1.5,IF(AND(H104&gt;=9.582,H104&lt;13.089,H104&gt;=6.926,D104&gt;=0.35,F104&lt;1.5),1.6,IF(AND(D104&lt;1.35,H104&lt;9.349,D104&gt;=1.15,D104&lt;1.75,F104&gt;=1.5),3.867,IF(AND(D104&lt;2.05,A104&lt;7.05,G104&lt;0.869,D104&gt;=1.75,F104&gt;=1.5),4.9,IF(AND(B104&gt;=3.3,A104&gt;=7.05,G104&lt;0.869,D104&gt;=1.75,F104&gt;=1.5),6.1,IF(AND(G104&lt;0.347,H104&lt;11.218,A104&gt;=4.35,A104&lt;5.05,D104&lt;0.35,F104&lt;1.5),1.4,IF(AND(G104&gt;=0.347,H104&lt;11.218,A104&gt;=4.35,A104&lt;5.05,D104&lt;0.35,F104&lt;1.5),1.5,IF(AND(G104&gt;=0.265,H104&gt;=11.218,A104&gt;=4.35,A104&lt;5.05,D104&lt;0.35,F104&lt;1.5),1.45,IF(AND(A104&gt;=5.4,G104&lt;0.585,H104&gt;=6.089,A104&gt;=5.05,D104&lt;0.35,F104&lt;1.5),1.35,IF(AND(B104&gt;=2.9,D104&gt;=1.35,H104&lt;9.349,D104&gt;=1.15,D104&lt;1.75,F104&gt;=1.5),4.6,IF(AND(D104&gt;=1.35,A104&lt;6.15,H104&gt;=9.349,D104&gt;=1.15,D104&lt;1.75,F104&gt;=1.5),4.54,IF(AND(H104&lt;10.927,A104&gt;=6.15,H104&gt;=9.349,D104&gt;=1.15,D104&lt;1.75,F104&gt;=1.5),4.3,IF(AND(G104&lt;0.512,D104&gt;=2.05,A104&lt;7.05,G104&lt;0.869,D104&gt;=1.75,F104&gt;=1.5),5.533,IF(AND(G104&gt;=0.512,D104&gt;=2.05,A104&lt;7.05,G104&lt;0.869,D104&gt;=1.75,F104&gt;=1.5),5.88,IF(AND(H104&lt;11.551,B104&lt;3.3,A104&gt;=7.05,G104&lt;0.869,D104&gt;=1.75,F104&gt;=1.5),6.3,IF(AND(G104&lt;0.227,G104&lt;0.265,H104&gt;=11.218,A104&gt;=4.35,A104&lt;5.05,D104&lt;0.35,F104&lt;1.5),1.4,IF(AND(G104&gt;=0.227,G104&lt;0.265,H104&gt;=11.218,A104&gt;=4.35,A104&lt;5.05,D104&lt;0.35,F104&lt;1.5),1.26,IF(AND(H104&lt;11.031,A104&lt;5.4,G104&lt;0.585,H104&gt;=6.089,A104&gt;=5.05,D104&lt;0.35,F104&lt;1.5),1.5,IF(AND(H104&gt;=11.031,A104&lt;5.4,G104&lt;0.585,H104&gt;=6.089,A104&gt;=5.05,D104&lt;0.35,F104&lt;1.5),1.4,IF(AND(A104&lt;5.45,B104&lt;2.9,D104&gt;=1.35,H104&lt;9.349,D104&gt;=1.15,D104&lt;1.75,F104&gt;=1.5),4.5,IF(AND(A104&lt;5.9,D104&lt;1.35,A104&lt;6.15,H104&gt;=9.349,D104&gt;=1.15,D104&lt;1.75,F104&gt;=1.5),4.2,IF(AND(A104&gt;=5.9,D104&lt;1.35,A104&lt;6.15,H104&gt;=9.349,D104&gt;=1.15,D104&lt;1.75,F104&gt;=1.5),4,IF(AND(A104&gt;=6.75,H104&gt;=10.927,A104&gt;=6.15,H104&gt;=9.349,D104&gt;=1.15,D104&lt;1.75,F104&gt;=1.5),4.767,IF(AND(B104&lt;2.9,H104&gt;=11.551,B104&lt;3.3,A104&gt;=7.05,G104&lt;0.869,D104&gt;=1.75,F104&gt;=1.5),6.7,IF(AND(B104&gt;=2.9,H104&gt;=11.551,B104&lt;3.3,A104&gt;=7.05,G104&lt;0.869,D104&gt;=1.75,F104&gt;=1.5),6.6,IF(AND(B104&lt;2.45,A104&gt;=5.45,B104&lt;2.9,D104&gt;=1.35,H104&lt;9.349,D104&gt;=1.15,D104&lt;1.75,F104&gt;=1.5),5,IF(AND(B104&gt;=2.45,A104&gt;=5.45,B104&lt;2.9,D104&gt;=1.35,H104&lt;9.349,D104&gt;=1.15,D104&lt;1.75,F104&gt;=1.5),5.1,IF(AND(H104&lt;11.166,A104&lt;6.75,H104&gt;=10.927,A104&gt;=6.15,H104&gt;=9.349,D104&gt;=1.15,D104&lt;1.75,F104&gt;=1.5),4.9,IF(AND(G104&lt;0.228,H104&gt;=11.166,A104&lt;6.75,H104&gt;=10.927,A104&gt;=6.15,H104&gt;=9.349,D104&gt;=1.15,D104&lt;1.75,F104&gt;=1.5),4.7,IF(AND(H104&lt;13.531,G104&gt;=0.228,H104&gt;=11.166,A104&lt;6.75,H104&gt;=10.927,A104&gt;=6.15,H104&gt;=9.349,D104&gt;=1.15,D104&lt;1.75,F104&gt;=1.5),4.4,IF(AND(H104&gt;=13.531,G104&gt;=0.228,H104&gt;=11.166,A104&lt;6.75,H104&gt;=10.927,A104&gt;=6.15,H104&gt;=9.349,D104&gt;=1.15,D104&lt;1.75,F104&gt;=1.5),4.6,"shouldnthappen")))))))))))))))))))))))))))))))))))))))</f>
        <v>4.9</v>
      </c>
      <c r="AR104" s="1" t="n">
        <f aca="false">IF(AND(G104&gt;=0.93,B104&lt;3.65,F104&lt;1.5),1.7,IF(AND(H104&lt;6.542,B104&gt;=3.65,F104&lt;1.5),1.767,IF(AND(A104&gt;=7.05,D104&gt;=1.55,F104&gt;=1.5),6.3,IF(AND(G104&lt;0.123,H104&gt;=6.542,B104&gt;=3.65,F104&lt;1.5),1.367,IF(AND(A104&lt;5.15,A104&lt;5.65,D104&lt;1.55,F104&gt;=1.5),3.15,IF(AND(A104&lt;4.8,G104&gt;=0.447,G104&lt;0.93,B104&lt;3.65,F104&lt;1.5),1.24,IF(AND(A104&gt;=4.8,G104&gt;=0.447,G104&lt;0.93,B104&lt;3.65,F104&lt;1.5),1.4,IF(AND(G104&lt;0.151,G104&gt;=0.123,H104&gt;=6.542,B104&gt;=3.65,F104&lt;1.5),1.7,IF(AND(G104&gt;=0.151,G104&gt;=0.123,H104&gt;=6.542,B104&gt;=3.65,F104&lt;1.5),1.5,IF(AND(D104&gt;=1.45,A104&gt;=5.15,A104&lt;5.65,D104&lt;1.55,F104&gt;=1.5),4.5,IF(AND(B104&lt;2.65,D104&gt;=1.35,A104&gt;=5.65,D104&lt;1.55,F104&gt;=1.5),4.9,IF(AND(G104&lt;0.527,F104&lt;2.5,A104&lt;7.05,D104&gt;=1.55,F104&gt;=1.5),5.075,IF(AND(G104&gt;=0.527,F104&lt;2.5,A104&lt;7.05,D104&gt;=1.55,F104&gt;=1.5),4.7,IF(AND(A104&lt;4.65,G104&lt;0.265,G104&lt;0.447,G104&lt;0.93,B104&lt;3.65,F104&lt;1.5),1.42,IF(AND(G104&lt;0.3,G104&gt;=0.265,G104&lt;0.447,G104&lt;0.93,B104&lt;3.65,F104&lt;1.5),1.6,IF(AND(G104&gt;=0.3,G104&gt;=0.265,G104&lt;0.447,G104&lt;0.93,B104&lt;3.65,F104&lt;1.5),1.4,IF(AND(G104&lt;0.356,D104&lt;1.45,A104&gt;=5.15,A104&lt;5.65,D104&lt;1.55,F104&gt;=1.5),4.125,IF(AND(D104&lt;1.1,A104&lt;6.2,D104&lt;1.35,A104&gt;=5.65,D104&lt;1.55,F104&gt;=1.5),4.1,IF(AND(D104&gt;=1.1,A104&lt;6.2,D104&lt;1.35,A104&gt;=5.65,D104&lt;1.55,F104&gt;=1.5),4.175,IF(AND(H104&gt;=13.433,A104&gt;=6.2,D104&lt;1.35,A104&gt;=5.65,D104&lt;1.55,F104&gt;=1.5),4.6,IF(AND(G104&lt;0.437,B104&gt;=2.65,D104&gt;=1.35,A104&gt;=5.65,D104&lt;1.55,F104&gt;=1.5),4.625,IF(AND(G104&gt;=0.437,B104&gt;=2.65,D104&gt;=1.35,A104&gt;=5.65,D104&lt;1.55,F104&gt;=1.5),4.75,IF(AND(B104&gt;=3.15,H104&lt;11.146,F104&gt;=2.5,A104&lt;7.05,D104&gt;=1.55,F104&gt;=1.5),5.667,IF(AND(B104&lt;2.65,H104&gt;=11.146,F104&gt;=2.5,A104&lt;7.05,D104&gt;=1.55,F104&gt;=1.5),5.8,IF(AND(B104&lt;3.3,A104&gt;=4.65,G104&lt;0.265,G104&lt;0.447,G104&lt;0.93,B104&lt;3.65,F104&lt;1.5),1.32,IF(AND(B104&gt;=3.3,A104&gt;=4.65,G104&lt;0.265,G104&lt;0.447,G104&lt;0.93,B104&lt;3.65,F104&lt;1.5),1.425,IF(AND(B104&lt;2.8,G104&gt;=0.356,D104&lt;1.45,A104&gt;=5.15,A104&lt;5.65,D104&lt;1.55,F104&gt;=1.5),3.86,IF(AND(B104&gt;=2.8,G104&gt;=0.356,D104&lt;1.45,A104&gt;=5.15,A104&lt;5.65,D104&lt;1.55,F104&gt;=1.5),3.6,IF(AND(B104&lt;2.6,H104&lt;13.433,A104&gt;=6.2,D104&lt;1.35,A104&gt;=5.65,D104&lt;1.55,F104&gt;=1.5),4.4,IF(AND(B104&gt;=2.6,H104&lt;13.433,A104&gt;=6.2,D104&lt;1.35,A104&gt;=5.65,D104&lt;1.55,F104&gt;=1.5),4.3,IF(AND(G104&lt;0.151,B104&lt;3.15,H104&lt;11.146,F104&gt;=2.5,A104&lt;7.05,D104&gt;=1.55,F104&gt;=1.5),5.5,IF(AND(H104&lt;15.52,B104&gt;=2.65,H104&gt;=11.146,F104&gt;=2.5,A104&lt;7.05,D104&gt;=1.55,F104&gt;=1.5),5.4,IF(AND(H104&gt;=15.52,B104&gt;=2.65,H104&gt;=11.146,F104&gt;=2.5,A104&lt;7.05,D104&gt;=1.55,F104&gt;=1.5),5.733,IF(AND(H104&lt;10.74,G104&gt;=0.151,B104&lt;3.15,H104&lt;11.146,F104&gt;=2.5,A104&lt;7.05,D104&gt;=1.55,F104&gt;=1.5),5.12,IF(AND(H104&gt;=10.74,G104&gt;=0.151,B104&lt;3.15,H104&lt;11.146,F104&gt;=2.5,A104&lt;7.05,D104&gt;=1.55,F104&gt;=1.5),4.9,"shouldnthappen")))))))))))))))))))))))))))))))))))</f>
        <v>5.12</v>
      </c>
      <c r="AS104" s="1" t="n">
        <f aca="false">IF(AND(F104&gt;=1.5,A104&lt;5.55),4.18,IF(AND(F104&gt;=2.5,B104&lt;2.75,A104&gt;=5.55),5.38,IF(AND(G104&gt;=0.587,B104&lt;3.75,F104&lt;1.5,A104&lt;5.55),1.48,IF(AND(H104&lt;6.51,B104&gt;=3.75,F104&lt;1.5,A104&lt;5.55),1.9,IF(AND(H104&gt;=6.51,B104&gt;=3.75,F104&lt;1.5,A104&lt;5.55),1.425,IF(AND(G104&gt;=0.868,F104&lt;2.5,B104&lt;2.75,A104&gt;=5.55),4.65,IF(AND(F104&lt;1.5,D104&lt;1.55,B104&gt;=2.75,A104&gt;=5.55),1.7,IF(AND(G104&gt;=0.857,D104&gt;=1.55,B104&gt;=2.75,A104&gt;=5.55),5.033,IF(AND(G104&gt;=0.518,G104&lt;0.587,B104&lt;3.75,F104&lt;1.5,A104&lt;5.55),1,IF(AND(D104&lt;1.05,G104&lt;0.868,F104&lt;2.5,B104&lt;2.75,A104&gt;=5.55),3.5,IF(AND(G104&lt;0.404,D104&gt;=1.05,G104&lt;0.868,F104&lt;2.5,B104&lt;2.75,A104&gt;=5.55),4.2,IF(AND(G104&gt;=0.404,D104&gt;=1.05,G104&lt;0.868,F104&lt;2.5,B104&lt;2.75,A104&gt;=5.55),3.94,IF(AND(F104&lt;2.5,B104&lt;2.95,F104&gt;=1.5,D104&lt;1.55,B104&gt;=2.75,A104&gt;=5.55),4.68,IF(AND(F104&gt;=2.5,B104&lt;2.95,F104&gt;=1.5,D104&lt;1.55,B104&gt;=2.75,A104&gt;=5.55),5.1,IF(AND(H104&lt;10.883,B104&gt;=2.95,F104&gt;=1.5,D104&lt;1.55,B104&gt;=2.75,A104&gt;=5.55),4.15,IF(AND(H104&gt;=10.883,B104&gt;=2.95,F104&gt;=1.5,D104&lt;1.55,B104&gt;=2.75,A104&gt;=5.55),4.5,IF(AND(H104&gt;=14.1,D104&lt;2.05,G104&lt;0.857,D104&gt;=1.55,B104&gt;=2.75,A104&gt;=5.55),6.6,IF(AND(G104&lt;0.063,B104&lt;3.15,G104&lt;0.518,G104&lt;0.587,B104&lt;3.75,F104&lt;1.5,A104&lt;5.55),1.4,IF(AND(G104&gt;=0.063,B104&lt;3.15,G104&lt;0.518,G104&lt;0.587,B104&lt;3.75,F104&lt;1.5,A104&lt;5.55),1.5,IF(AND(H104&gt;=10.563,B104&gt;=3.15,G104&lt;0.518,G104&lt;0.587,B104&lt;3.75,F104&lt;1.5,A104&lt;5.55),1.325,IF(AND(B104&lt;2.95,H104&lt;14.1,D104&lt;2.05,G104&lt;0.857,D104&gt;=1.55,B104&gt;=2.75,A104&gt;=5.55),6.125,IF(AND(A104&lt;6.65,G104&lt;0.364,D104&gt;=2.05,G104&lt;0.857,D104&gt;=1.55,B104&gt;=2.75,A104&gt;=5.55),5.45,IF(AND(G104&gt;=0.774,G104&gt;=0.364,D104&gt;=2.05,G104&lt;0.857,D104&gt;=1.55,B104&gt;=2.75,A104&gt;=5.55),5.4,IF(AND(H104&gt;=9.279,H104&lt;10.563,B104&gt;=3.15,G104&lt;0.518,G104&lt;0.587,B104&lt;3.75,F104&lt;1.5,A104&lt;5.55),1.475,IF(AND(D104&lt;1.65,B104&gt;=2.95,H104&lt;14.1,D104&lt;2.05,G104&lt;0.857,D104&gt;=1.55,B104&gt;=2.75,A104&gt;=5.55),5.8,IF(AND(B104&lt;3.15,A104&gt;=6.65,G104&lt;0.364,D104&gt;=2.05,G104&lt;0.857,D104&gt;=1.55,B104&gt;=2.75,A104&gt;=5.55),5.3,IF(AND(B104&gt;=3.15,A104&gt;=6.65,G104&lt;0.364,D104&gt;=2.05,G104&lt;0.857,D104&gt;=1.55,B104&gt;=2.75,A104&gt;=5.55),5.7,IF(AND(A104&gt;=6.75,G104&lt;0.774,G104&gt;=0.364,D104&gt;=2.05,G104&lt;0.857,D104&gt;=1.55,B104&gt;=2.75,A104&gt;=5.55),5.9,IF(AND(G104&lt;0.417,H104&lt;9.279,H104&lt;10.563,B104&gt;=3.15,G104&lt;0.518,G104&lt;0.587,B104&lt;3.75,F104&lt;1.5,A104&lt;5.55),1.4,IF(AND(G104&gt;=0.417,H104&lt;9.279,H104&lt;10.563,B104&gt;=3.15,G104&lt;0.518,G104&lt;0.587,B104&lt;3.75,F104&lt;1.5,A104&lt;5.55),1.3,IF(AND(A104&lt;6.3,D104&gt;=1.65,B104&gt;=2.95,H104&lt;14.1,D104&lt;2.05,G104&lt;0.857,D104&gt;=1.55,B104&gt;=2.75,A104&gt;=5.55),4.9,IF(AND(A104&gt;=6.3,D104&gt;=1.65,B104&gt;=2.95,H104&lt;14.1,D104&lt;2.05,G104&lt;0.857,D104&gt;=1.55,B104&gt;=2.75,A104&gt;=5.55),5.3,IF(AND(G104&gt;=0.657,A104&lt;6.75,G104&lt;0.774,G104&gt;=0.364,D104&gt;=2.05,G104&lt;0.857,D104&gt;=1.55,B104&gt;=2.75,A104&gt;=5.55),6,IF(AND(B104&lt;3.2,G104&lt;0.657,A104&lt;6.75,G104&lt;0.774,G104&gt;=0.364,D104&gt;=2.05,G104&lt;0.857,D104&gt;=1.55,B104&gt;=2.75,A104&gt;=5.55),5.6,IF(AND(B104&gt;=3.2,G104&lt;0.657,A104&lt;6.75,G104&lt;0.774,G104&gt;=0.364,D104&gt;=2.05,G104&lt;0.857,D104&gt;=1.55,B104&gt;=2.75,A104&gt;=5.55),5.65,"shouldnthappen")))))))))))))))))))))))))))))))))))</f>
        <v>5.38</v>
      </c>
      <c r="AT104" s="1" t="n">
        <f aca="false">IF(AND(H104&gt;=16.284,A104&gt;=5.55),6.533,IF(AND(G104&gt;=0.52,A104&lt;4.85,A104&lt;5.55),1.05,IF(AND(G104&lt;0.227,G104&lt;0.52,A104&lt;4.85,A104&lt;5.55),1.4,IF(AND(G104&gt;=0.227,G104&lt;0.52,A104&lt;4.85,A104&lt;5.55),1.3,IF(AND(D104&gt;=0.45,F104&lt;1.5,A104&gt;=4.85,A104&lt;5.55),1.667,IF(AND(B104&gt;=2.75,F104&gt;=1.5,A104&gt;=4.85,A104&lt;5.55),4.5,IF(AND(F104&lt;2.5,B104&gt;=3.15,H104&lt;16.284,A104&gt;=5.55),4.7,IF(AND(G104&gt;=0.934,D104&lt;0.45,F104&lt;1.5,A104&gt;=4.85,A104&lt;5.55),1.7,IF(AND(D104&gt;=1.2,B104&lt;2.75,F104&gt;=1.5,A104&gt;=4.85,A104&lt;5.55),4.25,IF(AND(G104&gt;=0.774,F104&gt;=2.5,B104&gt;=3.15,H104&lt;16.284,A104&gt;=5.55),5.4,IF(AND(B104&lt;3.1,G104&lt;0.934,D104&lt;0.45,F104&lt;1.5,A104&gt;=4.85,A104&lt;5.55),1.6,IF(AND(D104&lt;1.05,D104&lt;1.2,B104&lt;2.75,F104&gt;=1.5,A104&gt;=4.85,A104&lt;5.55),3.433,IF(AND(D104&gt;=1.05,D104&lt;1.2,B104&lt;2.75,F104&gt;=1.5,A104&gt;=4.85,A104&lt;5.55),3.267,IF(AND(H104&lt;8.486,D104&lt;1.35,F104&lt;2.5,B104&lt;3.15,H104&lt;16.284,A104&gt;=5.55),3.85,IF(AND(D104&gt;=1.55,D104&gt;=1.35,F104&lt;2.5,B104&lt;3.15,H104&lt;16.284,A104&gt;=5.55),5.1,IF(AND(H104&lt;10.464,A104&lt;6.35,F104&gt;=2.5,B104&lt;3.15,H104&lt;16.284,A104&gt;=5.55),5.08,IF(AND(H104&gt;=10.464,A104&lt;6.35,F104&gt;=2.5,B104&lt;3.15,H104&lt;16.284,A104&gt;=5.55),4.9,IF(AND(D104&lt;1.85,A104&gt;=6.35,F104&gt;=2.5,B104&lt;3.15,H104&lt;16.284,A104&gt;=5.55),5.8,IF(AND(H104&gt;=10.393,G104&lt;0.774,F104&gt;=2.5,B104&gt;=3.15,H104&lt;16.284,A104&gt;=5.55),5.425,IF(AND(B104&lt;2.6,H104&gt;=8.486,D104&lt;1.35,F104&lt;2.5,B104&lt;3.15,H104&lt;16.284,A104&gt;=5.55),3.9,IF(AND(G104&gt;=0.567,D104&lt;1.55,D104&gt;=1.35,F104&lt;2.5,B104&lt;3.15,H104&lt;16.284,A104&gt;=5.55),4.4,IF(AND(B104&lt;3.25,H104&lt;10.393,G104&lt;0.774,F104&gt;=2.5,B104&gt;=3.15,H104&lt;16.284,A104&gt;=5.55),5.7,IF(AND(B104&gt;=3.25,H104&lt;10.393,G104&lt;0.774,F104&gt;=2.5,B104&gt;=3.15,H104&lt;16.284,A104&gt;=5.55),5.98,IF(AND(G104&lt;0.079,G104&lt;0.338,B104&gt;=3.1,G104&lt;0.934,D104&lt;0.45,F104&lt;1.5,A104&gt;=4.85,A104&lt;5.55),1.425,IF(AND(B104&lt;3.35,G104&gt;=0.338,B104&gt;=3.1,G104&lt;0.934,D104&lt;0.45,F104&lt;1.5,A104&gt;=4.85,A104&lt;5.55),1.4,IF(AND(G104&lt;0.404,B104&gt;=2.6,H104&gt;=8.486,D104&lt;1.35,F104&lt;2.5,B104&lt;3.15,H104&lt;16.284,A104&gt;=5.55),4.3,IF(AND(G104&gt;=0.404,B104&gt;=2.6,H104&gt;=8.486,D104&lt;1.35,F104&lt;2.5,B104&lt;3.15,H104&lt;16.284,A104&gt;=5.55),4.025,IF(AND(B104&gt;=3.05,G104&lt;0.567,D104&lt;1.55,D104&gt;=1.35,F104&lt;2.5,B104&lt;3.15,H104&lt;16.284,A104&gt;=5.55),4.7,IF(AND(A104&lt;6.45,H104&lt;10.667,D104&gt;=1.85,A104&gt;=6.35,F104&gt;=2.5,B104&lt;3.15,H104&lt;16.284,A104&gt;=5.55),5.3,IF(AND(A104&gt;=6.45,H104&lt;10.667,D104&gt;=1.85,A104&gt;=6.35,F104&gt;=2.5,B104&lt;3.15,H104&lt;16.284,A104&gt;=5.55),5.167,IF(AND(B104&lt;2.95,H104&gt;=10.667,D104&gt;=1.85,A104&gt;=6.35,F104&gt;=2.5,B104&lt;3.15,H104&lt;16.284,A104&gt;=5.55),5.6,IF(AND(B104&gt;=2.95,H104&gt;=10.667,D104&gt;=1.85,A104&gt;=6.35,F104&gt;=2.5,B104&lt;3.15,H104&lt;16.284,A104&gt;=5.55),5.5,IF(AND(H104&lt;10.325,G104&gt;=0.079,G104&lt;0.338,B104&gt;=3.1,G104&lt;0.934,D104&lt;0.45,F104&lt;1.5,A104&gt;=4.85,A104&lt;5.55),1.5,IF(AND(G104&lt;0.385,B104&gt;=3.35,G104&gt;=0.338,B104&gt;=3.1,G104&lt;0.934,D104&lt;0.45,F104&lt;1.5,A104&gt;=4.85,A104&lt;5.55),1.5,IF(AND(G104&gt;=0.385,B104&gt;=3.35,G104&gt;=0.338,B104&gt;=3.1,G104&lt;0.934,D104&lt;0.45,F104&lt;1.5,A104&gt;=4.85,A104&lt;5.55),1.42,IF(AND(B104&lt;2.5,B104&lt;3.05,G104&lt;0.567,D104&lt;1.55,D104&gt;=1.35,F104&lt;2.5,B104&lt;3.15,H104&lt;16.284,A104&gt;=5.55),4.5,IF(AND(B104&gt;=2.5,B104&lt;3.05,G104&lt;0.567,D104&lt;1.55,D104&gt;=1.35,F104&lt;2.5,B104&lt;3.15,H104&lt;16.284,A104&gt;=5.55),4.56,IF(AND(H104&lt;12.506,H104&gt;=10.325,G104&gt;=0.079,G104&lt;0.338,B104&gt;=3.1,G104&lt;0.934,D104&lt;0.45,F104&lt;1.5,A104&gt;=4.85,A104&lt;5.55),1.2,IF(AND(H104&gt;=12.506,H104&gt;=10.325,G104&gt;=0.079,G104&lt;0.338,B104&gt;=3.1,G104&lt;0.934,D104&lt;0.45,F104&lt;1.5,A104&gt;=4.85,A104&lt;5.55),1.3,"shouldnthappen")))))))))))))))))))))))))))))))))))))))</f>
        <v>5.08</v>
      </c>
      <c r="AU104" s="1" t="n">
        <f aca="false">IF(AND(G104&gt;=0.52,B104&lt;3.05,F104&lt;1.5),1.1,IF(AND(G104&lt;0.35,G104&lt;0.52,B104&lt;3.05,F104&lt;1.5),1.4,IF(AND(G104&gt;=0.35,G104&lt;0.52,B104&lt;3.05,F104&lt;1.5),1.3,IF(AND(G104&gt;=0.227,G104&lt;0.347,B104&gt;=3.05,F104&lt;1.5),1.32,IF(AND(H104&lt;6.417,G104&gt;=0.347,B104&gt;=3.05,F104&lt;1.5),1.7,IF(AND(A104&gt;=7.25,A104&gt;=6.6,F104&gt;=2.5,F104&gt;=1.5),6.35,IF(AND(G104&lt;0.11,G104&lt;0.227,G104&lt;0.347,B104&gt;=3.05,F104&lt;1.5),1.333,IF(AND(H104&lt;9.441,H104&gt;=6.417,G104&gt;=0.347,B104&gt;=3.05,F104&lt;1.5),1.425,IF(AND(B104&lt;2.75,G104&lt;0.451,H104&lt;10.266,F104&lt;2.5,F104&gt;=1.5),4,IF(AND(B104&gt;=2.75,G104&lt;0.451,H104&lt;10.266,F104&lt;2.5,F104&gt;=1.5),4.433,IF(AND(G104&gt;=0.865,G104&gt;=0.451,H104&lt;10.266,F104&lt;2.5,F104&gt;=1.5),4.2,IF(AND(B104&lt;2.45,H104&lt;13.665,H104&gt;=10.266,F104&lt;2.5,F104&gt;=1.5),3.7,IF(AND(G104&lt;0.302,H104&gt;=13.665,H104&gt;=10.266,F104&lt;2.5,F104&gt;=1.5),5,IF(AND(B104&lt;2.9,A104&lt;6.1,A104&lt;6.6,F104&gt;=2.5,F104&gt;=1.5),5.06,IF(AND(B104&gt;=2.9,A104&lt;6.1,A104&lt;6.6,F104&gt;=2.5,F104&gt;=1.5),4.8,IF(AND(B104&lt;3.05,A104&gt;=6.1,A104&lt;6.6,F104&gt;=2.5,F104&gt;=1.5),5.6,IF(AND(B104&gt;=3.05,A104&gt;=6.1,A104&lt;6.6,F104&gt;=2.5,F104&gt;=1.5),5.267,IF(AND(H104&gt;=14.564,A104&lt;7.25,A104&gt;=6.6,F104&gt;=2.5,F104&gt;=1.5),5.6,IF(AND(H104&gt;=14.309,G104&gt;=0.11,G104&lt;0.227,G104&lt;0.347,B104&gt;=3.05,F104&lt;1.5),1.7,IF(AND(D104&lt;0.4,H104&gt;=9.441,H104&gt;=6.417,G104&gt;=0.347,B104&gt;=3.05,F104&lt;1.5),1.5,IF(AND(D104&gt;=0.4,H104&gt;=9.441,H104&gt;=6.417,G104&gt;=0.347,B104&gt;=3.05,F104&lt;1.5),1.633,IF(AND(A104&lt;5.35,G104&lt;0.865,G104&gt;=0.451,H104&lt;10.266,F104&lt;2.5,F104&gt;=1.5),3.15,IF(AND(D104&lt;1.45,G104&gt;=0.302,H104&gt;=13.665,H104&gt;=10.266,F104&lt;2.5,F104&gt;=1.5),4.74,IF(AND(D104&gt;=1.45,G104&gt;=0.302,H104&gt;=13.665,H104&gt;=10.266,F104&lt;2.5,F104&gt;=1.5),4.567,IF(AND(H104&lt;8.836,H104&lt;14.564,A104&lt;7.25,A104&gt;=6.6,F104&gt;=2.5,F104&gt;=1.5),5.7,IF(AND(H104&gt;=8.836,H104&lt;14.564,A104&lt;7.25,A104&gt;=6.6,F104&gt;=2.5,F104&gt;=1.5),5.9,IF(AND(H104&lt;11.53,H104&lt;14.309,G104&gt;=0.11,G104&lt;0.227,G104&lt;0.347,B104&gt;=3.05,F104&lt;1.5),1.5,IF(AND(H104&gt;=11.53,H104&lt;14.309,G104&gt;=0.11,G104&lt;0.227,G104&lt;0.347,B104&gt;=3.05,F104&lt;1.5),1.467,IF(AND(H104&lt;9.386,A104&gt;=5.35,G104&lt;0.865,G104&gt;=0.451,H104&lt;10.266,F104&lt;2.5,F104&gt;=1.5),3.56,IF(AND(H104&gt;=9.386,A104&gt;=5.35,G104&lt;0.865,G104&gt;=0.451,H104&lt;10.266,F104&lt;2.5,F104&gt;=1.5),4.2,IF(AND(H104&lt;11.036,D104&lt;1.45,B104&gt;=2.45,H104&lt;13.665,H104&gt;=10.266,F104&lt;2.5,F104&gt;=1.5),4.45,IF(AND(H104&gt;=11.036,D104&lt;1.45,B104&gt;=2.45,H104&lt;13.665,H104&gt;=10.266,F104&lt;2.5,F104&gt;=1.5),4.1,IF(AND(G104&gt;=0.585,D104&gt;=1.45,B104&gt;=2.45,H104&lt;13.665,H104&gt;=10.266,F104&lt;2.5,F104&gt;=1.5),4.9,IF(AND(H104&lt;11.743,G104&lt;0.585,D104&gt;=1.45,B104&gt;=2.45,H104&lt;13.665,H104&gt;=10.266,F104&lt;2.5,F104&gt;=1.5),4.7,IF(AND(H104&gt;=11.743,G104&lt;0.585,D104&gt;=1.45,B104&gt;=2.45,H104&lt;13.665,H104&gt;=10.266,F104&lt;2.5,F104&gt;=1.5),4.5,"shouldnthappen")))))))))))))))))))))))))))))))))))</f>
        <v>5.06</v>
      </c>
      <c r="AV104" s="1" t="n">
        <f aca="false">IF(AND(G104&gt;=0.356,F104&gt;=1.5,A104&lt;5.75),3.52,IF(AND(A104&lt;7.25,A104&gt;=7.1,A104&gt;=5.75),5.875,IF(AND(A104&gt;=7.25,A104&gt;=7.1,A104&gt;=5.75),6.5,IF(AND(D104&gt;=0.35,G104&gt;=0.586,F104&lt;1.5,A104&lt;5.75),1.8,IF(AND(D104&lt;1.4,G104&lt;0.356,F104&gt;=1.5,A104&lt;5.75),4.2,IF(AND(D104&gt;=1.4,G104&lt;0.356,F104&gt;=1.5,A104&lt;5.75),4.5,IF(AND(H104&gt;=11.218,A104&lt;5.05,G104&lt;0.586,F104&lt;1.5,A104&lt;5.75),1.225,IF(AND(G104&gt;=0.253,A104&gt;=5.05,G104&lt;0.586,F104&lt;1.5,A104&lt;5.75),1.3,IF(AND(B104&gt;=3.75,D104&lt;0.35,G104&gt;=0.586,F104&lt;1.5,A104&lt;5.75),1.567,IF(AND(B104&lt;2.85,D104&lt;1.35,D104&lt;1.65,A104&lt;7.1,A104&gt;=5.75),4.26,IF(AND(B104&gt;=2.85,D104&lt;1.35,D104&lt;1.65,A104&lt;7.1,A104&gt;=5.75),4.45,IF(AND(A104&lt;6.05,H104&lt;12.921,D104&gt;=1.65,A104&lt;7.1,A104&gt;=5.75),5.1,IF(AND(H104&gt;=15.338,H104&gt;=12.921,D104&gt;=1.65,A104&lt;7.1,A104&gt;=5.75),5.55,IF(AND(G104&lt;0.418,H104&lt;11.218,A104&lt;5.05,G104&lt;0.586,F104&lt;1.5,A104&lt;5.75),1.42,IF(AND(G104&gt;=0.418,H104&lt;11.218,A104&lt;5.05,G104&lt;0.586,F104&lt;1.5,A104&lt;5.75),1.3,IF(AND(H104&gt;=13.321,G104&lt;0.253,A104&gt;=5.05,G104&lt;0.586,F104&lt;1.5,A104&lt;5.75),1.7,IF(AND(H104&lt;6.089,B104&lt;3.75,D104&lt;0.35,G104&gt;=0.586,F104&lt;1.5,A104&lt;5.75),1.7,IF(AND(H104&gt;=6.089,B104&lt;3.75,D104&lt;0.35,G104&gt;=0.586,F104&lt;1.5,A104&lt;5.75),1.5,IF(AND(B104&lt;2.9,D104&lt;1.45,D104&gt;=1.35,D104&lt;1.65,A104&lt;7.1,A104&gt;=5.75),4.8,IF(AND(B104&gt;=2.9,D104&lt;1.45,D104&gt;=1.35,D104&lt;1.65,A104&lt;7.1,A104&gt;=5.75),4.475,IF(AND(B104&lt;2.5,D104&gt;=1.45,D104&gt;=1.35,D104&lt;1.65,A104&lt;7.1,A104&gt;=5.75),4.5,IF(AND(H104&lt;8.884,A104&gt;=6.05,H104&lt;12.921,D104&gt;=1.65,A104&lt;7.1,A104&gt;=5.75),5.4,IF(AND(A104&lt;6.3,H104&lt;15.338,H104&gt;=12.921,D104&gt;=1.65,A104&lt;7.1,A104&gt;=5.75),4.967,IF(AND(A104&gt;=6.3,H104&lt;15.338,H104&gt;=12.921,D104&gt;=1.65,A104&lt;7.1,A104&gt;=5.75),5.133,IF(AND(H104&lt;10.826,H104&lt;13.321,G104&lt;0.253,A104&gt;=5.05,G104&lt;0.586,F104&lt;1.5,A104&lt;5.75),1.5,IF(AND(H104&gt;=10.826,H104&lt;13.321,G104&lt;0.253,A104&gt;=5.05,G104&lt;0.586,F104&lt;1.5,A104&lt;5.75),1.4,IF(AND(H104&lt;7.47,B104&gt;=2.5,D104&gt;=1.45,D104&gt;=1.35,D104&lt;1.65,A104&lt;7.1,A104&gt;=5.75),5.1,IF(AND(H104&gt;=7.47,B104&gt;=2.5,D104&gt;=1.45,D104&gt;=1.35,D104&lt;1.65,A104&lt;7.1,A104&gt;=5.75),4.725,IF(AND(H104&lt;9.637,H104&gt;=8.884,A104&gt;=6.05,H104&lt;12.921,D104&gt;=1.65,A104&lt;7.1,A104&gt;=5.75),5.9,IF(AND(B104&lt;2.6,H104&gt;=9.637,H104&gt;=8.884,A104&gt;=6.05,H104&lt;12.921,D104&gt;=1.65,A104&lt;7.1,A104&gt;=5.75),5.8,IF(AND(B104&lt;2.75,B104&gt;=2.6,H104&gt;=9.637,H104&gt;=8.884,A104&gt;=6.05,H104&lt;12.921,D104&gt;=1.65,A104&lt;7.1,A104&gt;=5.75),5.3,IF(AND(D104&lt;2.25,B104&gt;=2.75,B104&gt;=2.6,H104&gt;=9.637,H104&gt;=8.884,A104&gt;=6.05,H104&lt;12.921,D104&gt;=1.65,A104&lt;7.1,A104&gt;=5.75),5.6,IF(AND(D104&gt;=2.25,B104&gt;=2.75,B104&gt;=2.6,H104&gt;=9.637,H104&gt;=8.884,A104&gt;=6.05,H104&lt;12.921,D104&gt;=1.65,A104&lt;7.1,A104&gt;=5.75),5.5,"shouldnthappen")))))))))))))))))))))))))))))))))</f>
        <v>5.1</v>
      </c>
      <c r="AW104" s="1" t="n">
        <f aca="false">IF(AND(G104&gt;=0.905,F104&lt;1.5),1.767,IF(AND(H104&gt;=16.674,F104&gt;=1.5),6.55,IF(AND(A104&lt;4.35,H104&lt;14.344,G104&lt;0.905,F104&lt;1.5),1.1,IF(AND(B104&lt;3.65,H104&gt;=14.344,G104&lt;0.905,F104&lt;1.5),1.5,IF(AND(B104&gt;=3.65,H104&gt;=14.344,G104&lt;0.905,F104&lt;1.5),1.65,IF(AND(B104&lt;2.6,F104&gt;=2.5,H104&lt;16.674,F104&gt;=1.5),4.5,IF(AND(D104&gt;=0.45,A104&gt;=4.35,H104&lt;14.344,G104&lt;0.905,F104&lt;1.5),1.65,IF(AND(D104&lt;1.15,A104&lt;5.9,F104&lt;2.5,H104&lt;16.674,F104&gt;=1.5),3.56,IF(AND(B104&lt;2.75,A104&gt;=5.9,F104&lt;2.5,H104&lt;16.674,F104&gt;=1.5),5,IF(AND(H104&lt;13.531,B104&gt;=2.75,A104&gt;=5.9,F104&lt;2.5,H104&lt;16.674,F104&gt;=1.5),4.333,IF(AND(B104&lt;3.2,G104&gt;=0.669,B104&gt;=2.6,F104&gt;=2.5,H104&lt;16.674,F104&gt;=1.5),5.08,IF(AND(B104&gt;=3.2,G104&gt;=0.669,B104&gt;=2.6,F104&gt;=2.5,H104&lt;16.674,F104&gt;=1.5),5.4,IF(AND(B104&lt;3.15,A104&lt;5.05,D104&lt;0.45,A104&gt;=4.35,H104&lt;14.344,G104&lt;0.905,F104&lt;1.5),1.45,IF(AND(A104&gt;=5.55,A104&gt;=5.05,D104&lt;0.45,A104&gt;=4.35,H104&lt;14.344,G104&lt;0.905,F104&lt;1.5),1.5,IF(AND(A104&lt;5.55,A104&lt;5.65,D104&gt;=1.15,A104&lt;5.9,F104&lt;2.5,H104&lt;16.674,F104&gt;=1.5),3.95,IF(AND(A104&gt;=5.55,A104&lt;5.65,D104&gt;=1.15,A104&lt;5.9,F104&lt;2.5,H104&lt;16.674,F104&gt;=1.5),3.82,IF(AND(G104&lt;0.39,A104&gt;=5.65,D104&gt;=1.15,A104&lt;5.9,F104&lt;2.5,H104&lt;16.674,F104&gt;=1.5),4.35,IF(AND(G104&gt;=0.39,A104&gt;=5.65,D104&gt;=1.15,A104&lt;5.9,F104&lt;2.5,H104&lt;16.674,F104&gt;=1.5),3.95,IF(AND(G104&lt;0.466,H104&gt;=13.531,B104&gt;=2.75,A104&gt;=5.9,F104&lt;2.5,H104&lt;16.674,F104&gt;=1.5),4.8,IF(AND(G104&gt;=0.466,H104&gt;=13.531,B104&gt;=2.75,A104&gt;=5.9,F104&lt;2.5,H104&lt;16.674,F104&gt;=1.5),4.7,IF(AND(H104&lt;10.144,D104&lt;2.05,G104&lt;0.669,B104&gt;=2.6,F104&gt;=2.5,H104&lt;16.674,F104&gt;=1.5),5.3,IF(AND(H104&gt;=10.144,D104&lt;2.05,G104&lt;0.669,B104&gt;=2.6,F104&gt;=2.5,H104&lt;16.674,F104&gt;=1.5),5.133,IF(AND(D104&gt;=2.45,D104&gt;=2.05,G104&lt;0.669,B104&gt;=2.6,F104&gt;=2.5,H104&lt;16.674,F104&gt;=1.5),5.9,IF(AND(B104&lt;3.25,B104&gt;=3.15,A104&lt;5.05,D104&lt;0.45,A104&gt;=4.35,H104&lt;14.344,G104&lt;0.905,F104&lt;1.5),1.2,IF(AND(B104&gt;=3.25,B104&gt;=3.15,A104&lt;5.05,D104&lt;0.45,A104&gt;=4.35,H104&lt;14.344,G104&lt;0.905,F104&lt;1.5),1.36,IF(AND(B104&gt;=3.8,A104&lt;5.55,A104&gt;=5.05,D104&lt;0.45,A104&gt;=4.35,H104&lt;14.344,G104&lt;0.905,F104&lt;1.5),1.3,IF(AND(G104&lt;0.05,B104&lt;3.8,A104&lt;5.55,A104&gt;=5.05,D104&lt;0.45,A104&gt;=4.35,H104&lt;14.344,G104&lt;0.905,F104&lt;1.5),1.4,IF(AND(G104&lt;0.107,G104&lt;0.395,D104&lt;2.45,D104&gt;=2.05,G104&lt;0.669,B104&gt;=2.6,F104&gt;=2.5,H104&lt;16.674,F104&gt;=1.5),5.667,IF(AND(G104&lt;0.537,G104&gt;=0.395,D104&lt;2.45,D104&gt;=2.05,G104&lt;0.669,B104&gt;=2.6,F104&gt;=2.5,H104&lt;16.674,F104&gt;=1.5),5.6,IF(AND(G104&gt;=0.537,G104&gt;=0.395,D104&lt;2.45,D104&gt;=2.05,G104&lt;0.669,B104&gt;=2.6,F104&gt;=2.5,H104&lt;16.674,F104&gt;=1.5),5.775,IF(AND(B104&lt;3.6,G104&gt;=0.05,B104&lt;3.8,A104&lt;5.55,A104&gt;=5.05,D104&lt;0.45,A104&gt;=4.35,H104&lt;14.344,G104&lt;0.905,F104&lt;1.5),1.475,IF(AND(B104&gt;=3.6,G104&gt;=0.05,B104&lt;3.8,A104&lt;5.55,A104&gt;=5.05,D104&lt;0.45,A104&gt;=4.35,H104&lt;14.344,G104&lt;0.905,F104&lt;1.5),1.5,IF(AND(G104&lt;0.312,G104&gt;=0.107,G104&lt;0.395,D104&lt;2.45,D104&gt;=2.05,G104&lt;0.669,B104&gt;=2.6,F104&gt;=2.5,H104&lt;16.674,F104&gt;=1.5),5.18,IF(AND(G104&gt;=0.312,G104&gt;=0.107,G104&lt;0.395,D104&lt;2.45,D104&gt;=2.05,G104&lt;0.669,B104&gt;=2.6,F104&gt;=2.5,H104&lt;16.674,F104&gt;=1.5),5.4,"shouldnthappen"))))))))))))))))))))))))))))))))))</f>
        <v>5.08</v>
      </c>
      <c r="AX104" s="1" t="n">
        <f aca="false">IF(AND(D104&gt;=1.3,B104&gt;=3.45),6.25,IF(AND(B104&lt;2.75,A104&lt;5.25,B104&lt;3.45),3.9,IF(AND(D104&lt;0.25,D104&lt;1.3,B104&gt;=3.45),1.16,IF(AND(A104&gt;=5.05,B104&gt;=2.75,A104&lt;5.25,B104&lt;3.45),1.7,IF(AND(D104&lt;0.7,F104&lt;2.5,A104&gt;=5.25,B104&lt;3.45),1.5,IF(AND(H104&gt;=16.284,F104&gt;=2.5,A104&gt;=5.25,B104&lt;3.45),6.6,IF(AND(G104&lt;0.123,D104&gt;=0.25,D104&lt;1.3,B104&gt;=3.45),1.3,IF(AND(A104&lt;4.5,A104&lt;5.05,B104&gt;=2.75,A104&lt;5.25,B104&lt;3.45),1.3,IF(AND(A104&lt;5.05,G104&gt;=0.123,D104&gt;=0.25,D104&lt;1.3,B104&gt;=3.45),1.6,IF(AND(B104&lt;3.15,A104&gt;=4.5,A104&lt;5.05,B104&gt;=2.75,A104&lt;5.25,B104&lt;3.45),1.54,IF(AND(B104&gt;=3.15,A104&gt;=4.5,A104&lt;5.05,B104&gt;=2.75,A104&lt;5.25,B104&lt;3.45),1.35,IF(AND(D104&gt;=1.4,A104&lt;5.9,D104&gt;=0.7,F104&lt;2.5,A104&gt;=5.25,B104&lt;3.45),4.5,IF(AND(D104&gt;=1.55,A104&gt;=5.9,D104&gt;=0.7,F104&lt;2.5,A104&gt;=5.25,B104&lt;3.45),4.95,IF(AND(G104&gt;=0.682,D104&gt;=2.05,H104&lt;16.284,F104&gt;=2.5,A104&gt;=5.25,B104&lt;3.45),5.26,IF(AND(A104&lt;5.4,A104&gt;=5.05,G104&gt;=0.123,D104&gt;=0.25,D104&lt;1.3,B104&gt;=3.45),1.64,IF(AND(A104&gt;=5.4,A104&gt;=5.05,G104&gt;=0.123,D104&gt;=0.25,D104&lt;1.3,B104&gt;=3.45),1.6,IF(AND(G104&lt;0.372,D104&lt;1.4,A104&lt;5.9,D104&gt;=0.7,F104&lt;2.5,A104&gt;=5.25,B104&lt;3.45),4.175,IF(AND(D104&lt;1.35,D104&lt;1.55,A104&gt;=5.9,D104&gt;=0.7,F104&lt;2.5,A104&gt;=5.25,B104&lt;3.45),4.2,IF(AND(B104&lt;2.35,G104&lt;0.596,D104&lt;2.05,H104&lt;16.284,F104&gt;=2.5,A104&gt;=5.25,B104&lt;3.45),5,IF(AND(G104&gt;=0.888,G104&gt;=0.596,D104&lt;2.05,H104&lt;16.284,F104&gt;=2.5,A104&gt;=5.25,B104&lt;3.45),4.8,IF(AND(A104&gt;=6.85,G104&lt;0.682,D104&gt;=2.05,H104&lt;16.284,F104&gt;=2.5,A104&gt;=5.25,B104&lt;3.45),5.4,IF(AND(A104&gt;=5.75,G104&gt;=0.372,D104&lt;1.4,A104&lt;5.9,D104&gt;=0.7,F104&lt;2.5,A104&gt;=5.25,B104&lt;3.45),3.933,IF(AND(A104&gt;=6.75,D104&gt;=1.35,D104&lt;1.55,A104&gt;=5.9,D104&gt;=0.7,F104&lt;2.5,A104&gt;=5.25,B104&lt;3.45),4.8,IF(AND(H104&lt;11.084,B104&gt;=2.35,G104&lt;0.596,D104&lt;2.05,H104&lt;16.284,F104&gt;=2.5,A104&gt;=5.25,B104&lt;3.45),5.3,IF(AND(H104&lt;8.435,G104&lt;0.888,G104&gt;=0.596,D104&lt;2.05,H104&lt;16.284,F104&gt;=2.5,A104&gt;=5.25,B104&lt;3.45),5.1,IF(AND(H104&gt;=8.435,G104&lt;0.888,G104&gt;=0.596,D104&lt;2.05,H104&lt;16.284,F104&gt;=2.5,A104&gt;=5.25,B104&lt;3.45),4.94,IF(AND(B104&lt;3.15,A104&lt;6.85,G104&lt;0.682,D104&gt;=2.05,H104&lt;16.284,F104&gt;=2.5,A104&gt;=5.25,B104&lt;3.45),5.6,IF(AND(B104&gt;=3.15,A104&lt;6.85,G104&lt;0.682,D104&gt;=2.05,H104&lt;16.284,F104&gt;=2.5,A104&gt;=5.25,B104&lt;3.45),5.74,IF(AND(G104&lt;0.572,A104&lt;5.75,G104&gt;=0.372,D104&lt;1.4,A104&lt;5.9,D104&gt;=0.7,F104&lt;2.5,A104&gt;=5.25,B104&lt;3.45),3.7,IF(AND(D104&lt;1.45,A104&lt;6.75,D104&gt;=1.35,D104&lt;1.55,A104&gt;=5.9,D104&gt;=0.7,F104&lt;2.5,A104&gt;=5.25,B104&lt;3.45),4.46,IF(AND(D104&gt;=1.45,A104&lt;6.75,D104&gt;=1.35,D104&lt;1.55,A104&gt;=5.9,D104&gt;=0.7,F104&lt;2.5,A104&gt;=5.25,B104&lt;3.45),4.567,IF(AND(H104&lt;12.532,H104&gt;=11.084,B104&gt;=2.35,G104&lt;0.596,D104&lt;2.05,H104&lt;16.284,F104&gt;=2.5,A104&gt;=5.25,B104&lt;3.45),5.8,IF(AND(H104&gt;=12.532,H104&gt;=11.084,B104&gt;=2.35,G104&lt;0.596,D104&lt;2.05,H104&lt;16.284,F104&gt;=2.5,A104&gt;=5.25,B104&lt;3.45),5.667,IF(AND(A104&gt;=5.65,G104&gt;=0.572,A104&lt;5.75,G104&gt;=0.372,D104&lt;1.4,A104&lt;5.9,D104&gt;=0.7,F104&lt;2.5,A104&gt;=5.25,B104&lt;3.45),4.2,IF(AND(G104&lt;0.862,A104&lt;5.65,G104&gt;=0.572,A104&lt;5.75,G104&gt;=0.372,D104&lt;1.4,A104&lt;5.9,D104&gt;=0.7,F104&lt;2.5,A104&gt;=5.25,B104&lt;3.45),3.9,IF(AND(G104&gt;=0.862,A104&lt;5.65,G104&gt;=0.572,A104&lt;5.75,G104&gt;=0.372,D104&lt;1.4,A104&lt;5.9,D104&gt;=0.7,F104&lt;2.5,A104&gt;=5.25,B104&lt;3.45),4,"shouldnthappen"))))))))))))))))))))))))))))))))))))</f>
        <v>5.1</v>
      </c>
      <c r="AY104" s="1" t="n">
        <f aca="false">IF(AND(H104&gt;=8.233,D104&gt;=0.8,A104&lt;5.55),3.525,IF(AND(B104&lt;2.9,H104&gt;=15.534,A104&gt;=5.55),4.8,IF(AND(H104&gt;=12.259,A104&lt;4.75,D104&lt;0.8,A104&lt;5.55),1.25,IF(AND(B104&gt;=3.85,A104&gt;=4.75,D104&lt;0.8,A104&lt;5.55),1.425,IF(AND(D104&lt;1.55,H104&lt;8.233,D104&gt;=0.8,A104&lt;5.55),3.975,IF(AND(D104&gt;=1.55,H104&lt;8.233,D104&gt;=0.8,A104&lt;5.55),4.5,IF(AND(D104&lt;0.65,D104&lt;1.7,H104&lt;15.534,A104&gt;=5.55),1.7,IF(AND(A104&gt;=7.05,D104&gt;=1.7,H104&lt;15.534,A104&gt;=5.55),6.3,IF(AND(B104&gt;=3.35,B104&gt;=2.9,H104&gt;=15.534,A104&gt;=5.55),5.4,IF(AND(B104&lt;3.1,H104&lt;12.259,A104&lt;4.75,D104&lt;0.8,A104&lt;5.55),1.367,IF(AND(B104&gt;=3.1,H104&lt;12.259,A104&lt;4.75,D104&lt;0.8,A104&lt;5.55),1.4,IF(AND(G104&gt;=0.905,B104&lt;3.85,A104&gt;=4.75,D104&lt;0.8,A104&lt;5.55),1.9,IF(AND(H104&lt;15.681,B104&lt;3.35,B104&gt;=2.9,H104&gt;=15.534,A104&gt;=5.55),5.8,IF(AND(H104&gt;=15.681,B104&lt;3.35,B104&gt;=2.9,H104&gt;=15.534,A104&gt;=5.55),5.7,IF(AND(H104&gt;=14.877,G104&lt;0.905,B104&lt;3.85,A104&gt;=4.75,D104&lt;0.8,A104&lt;5.55),1.3,IF(AND(D104&gt;=1.25,B104&lt;2.65,D104&gt;=0.65,D104&lt;1.7,H104&lt;15.534,A104&gt;=5.55),4.433,IF(AND(G104&gt;=0.622,B104&lt;3.15,A104&lt;7.05,D104&gt;=1.7,H104&lt;15.534,A104&gt;=5.55),5.08,IF(AND(H104&gt;=13.42,B104&gt;=3.15,A104&lt;7.05,D104&gt;=1.7,H104&lt;15.534,A104&gt;=5.55),5.1,IF(AND(G104&lt;0.265,H104&lt;14.877,G104&lt;0.905,B104&lt;3.85,A104&gt;=4.75,D104&lt;0.8,A104&lt;5.55),1.2,IF(AND(A104&lt;5.75,D104&lt;1.25,B104&lt;2.65,D104&gt;=0.65,D104&lt;1.7,H104&lt;15.534,A104&gt;=5.55),3.7,IF(AND(A104&gt;=5.75,D104&lt;1.25,B104&lt;2.65,D104&gt;=0.65,D104&lt;1.7,H104&lt;15.534,A104&gt;=5.55),4,IF(AND(G104&gt;=0.652,D104&lt;1.35,B104&gt;=2.65,D104&gt;=0.65,D104&lt;1.7,H104&lt;15.534,A104&gt;=5.55),3.6,IF(AND(H104&lt;7.47,D104&gt;=1.35,B104&gt;=2.65,D104&gt;=0.65,D104&lt;1.7,H104&lt;15.534,A104&gt;=5.55),5.1,IF(AND(H104&lt;10.914,G104&lt;0.622,B104&lt;3.15,A104&lt;7.05,D104&gt;=1.7,H104&lt;15.534,A104&gt;=5.55),5.36,IF(AND(H104&gt;=10.914,G104&lt;0.622,B104&lt;3.15,A104&lt;7.05,D104&gt;=1.7,H104&lt;15.534,A104&gt;=5.55),5.64,IF(AND(G104&gt;=0.657,H104&lt;13.42,B104&gt;=3.15,A104&lt;7.05,D104&gt;=1.7,H104&lt;15.534,A104&gt;=5.55),6,IF(AND(G104&gt;=0.782,G104&gt;=0.265,H104&lt;14.877,G104&lt;0.905,B104&lt;3.85,A104&gt;=4.75,D104&lt;0.8,A104&lt;5.55),1.48,IF(AND(H104&lt;11.286,G104&lt;0.652,D104&lt;1.35,B104&gt;=2.65,D104&gt;=0.65,D104&lt;1.7,H104&lt;15.534,A104&gt;=5.55),4.24,IF(AND(H104&gt;=11.286,G104&lt;0.652,D104&lt;1.35,B104&gt;=2.65,D104&gt;=0.65,D104&lt;1.7,H104&lt;15.534,A104&gt;=5.55),4.05,IF(AND(G104&lt;0.413,H104&gt;=7.47,D104&gt;=1.35,B104&gt;=2.65,D104&gt;=0.65,D104&lt;1.7,H104&lt;15.534,A104&gt;=5.55),5.1,IF(AND(H104&lt;11.325,G104&lt;0.657,H104&lt;13.42,B104&gt;=3.15,A104&lt;7.05,D104&gt;=1.7,H104&lt;15.534,A104&gt;=5.55),5.8,IF(AND(H104&gt;=11.325,G104&lt;0.657,H104&lt;13.42,B104&gt;=3.15,A104&lt;7.05,D104&gt;=1.7,H104&lt;15.534,A104&gt;=5.55),5.6,IF(AND(D104&gt;=0.35,G104&lt;0.782,G104&gt;=0.265,H104&lt;14.877,G104&lt;0.905,B104&lt;3.85,A104&gt;=4.75,D104&lt;0.8,A104&lt;5.55),1.633,IF(AND(B104&lt;2.85,G104&gt;=0.413,H104&gt;=7.47,D104&gt;=1.35,B104&gt;=2.65,D104&gt;=0.65,D104&lt;1.7,H104&lt;15.534,A104&gt;=5.55),4.6,IF(AND(D104&lt;0.15,D104&lt;0.35,G104&lt;0.782,G104&gt;=0.265,H104&lt;14.877,G104&lt;0.905,B104&lt;3.85,A104&gt;=4.75,D104&lt;0.8,A104&lt;5.55),1.5,IF(AND(D104&gt;=0.15,D104&lt;0.35,G104&lt;0.782,G104&gt;=0.265,H104&lt;14.877,G104&lt;0.905,B104&lt;3.85,A104&gt;=4.75,D104&lt;0.8,A104&lt;5.55),1.543,IF(AND(A104&gt;=6.8,B104&gt;=2.85,G104&gt;=0.413,H104&gt;=7.47,D104&gt;=1.35,B104&gt;=2.65,D104&gt;=0.65,D104&lt;1.7,H104&lt;15.534,A104&gt;=5.55),4.9,IF(AND(H104&lt;13.531,A104&lt;6.8,B104&gt;=2.85,G104&gt;=0.413,H104&gt;=7.47,D104&gt;=1.35,B104&gt;=2.65,D104&gt;=0.65,D104&lt;1.7,H104&lt;15.534,A104&gt;=5.55),4.5,IF(AND(H104&gt;=13.531,A104&lt;6.8,B104&gt;=2.85,G104&gt;=0.413,H104&gt;=7.47,D104&gt;=1.35,B104&gt;=2.65,D104&gt;=0.65,D104&lt;1.7,H104&lt;15.534,A104&gt;=5.55),4.7,"shouldnthappen")))))))))))))))))))))))))))))))))))))))</f>
        <v>5.08</v>
      </c>
      <c r="AZ104" s="1" t="n">
        <f aca="false">IF(AND(H104&gt;=15.371,B104&gt;=3.35),5.4,IF(AND(G104&gt;=0.851,H104&gt;=15.244,B104&lt;3.35),4.75,IF(AND(F104&gt;=2,H104&lt;15.371,B104&gt;=3.35),5.6,IF(AND(B104&lt;2.75,A104&lt;5.15,H104&lt;15.244,B104&lt;3.35),3.42,IF(AND(A104&gt;=7.25,G104&lt;0.851,H104&gt;=15.244,B104&lt;3.35),6.6,IF(AND(A104&lt;4.45,B104&gt;=2.75,A104&lt;5.15,H104&lt;15.244,B104&lt;3.35),1.1,IF(AND(G104&lt;0.527,A104&lt;7.25,G104&lt;0.851,H104&gt;=15.244,B104&lt;3.35),5.08,IF(AND(G104&gt;=0.527,A104&lt;7.25,G104&lt;0.851,H104&gt;=15.244,B104&lt;3.35),5.8,IF(AND(D104&gt;=0.35,B104&lt;3.7,F104&lt;2,H104&lt;15.371,B104&gt;=3.35),1.55,IF(AND(H104&lt;6.542,B104&gt;=3.7,F104&lt;2,H104&lt;15.371,B104&gt;=3.35),1.9,IF(AND(B104&lt;3.25,A104&gt;=4.45,B104&gt;=2.75,A104&lt;5.15,H104&lt;15.244,B104&lt;3.35),1.46,IF(AND(B104&gt;=3.25,A104&gt;=4.45,B104&gt;=2.75,A104&lt;5.15,H104&lt;15.244,B104&lt;3.35),1.7,IF(AND(H104&lt;13.654,B104&gt;=2.95,D104&lt;1.45,A104&gt;=5.15,H104&lt;15.244,B104&lt;3.35),4.3,IF(AND(H104&gt;=13.654,B104&gt;=2.95,D104&lt;1.45,A104&gt;=5.15,H104&lt;15.244,B104&lt;3.35),4.625,IF(AND(F104&gt;=2.5,D104&lt;1.75,D104&gt;=1.45,A104&gt;=5.15,H104&lt;15.244,B104&lt;3.35),5.3,IF(AND(G104&gt;=0.853,D104&gt;=1.75,D104&gt;=1.45,A104&gt;=5.15,H104&lt;15.244,B104&lt;3.35),5.15,IF(AND(D104&gt;=0.25,D104&lt;0.35,B104&lt;3.7,F104&lt;2,H104&lt;15.371,B104&gt;=3.35),1.3,IF(AND(B104&lt;3.85,H104&gt;=6.542,B104&gt;=3.7,F104&lt;2,H104&lt;15.371,B104&gt;=3.35),1.633,IF(AND(H104&lt;7.02,H104&lt;10.688,B104&lt;2.95,D104&lt;1.45,A104&gt;=5.15,H104&lt;15.244,B104&lt;3.35),3.98,IF(AND(G104&lt;0.338,H104&gt;=10.688,B104&lt;2.95,D104&lt;1.45,A104&gt;=5.15,H104&lt;15.244,B104&lt;3.35),4.22,IF(AND(G104&gt;=0.338,H104&gt;=10.688,B104&lt;2.95,D104&lt;1.45,A104&gt;=5.15,H104&lt;15.244,B104&lt;3.35),3.9,IF(AND(B104&lt;2.75,F104&lt;2.5,D104&lt;1.75,D104&gt;=1.45,A104&gt;=5.15,H104&lt;15.244,B104&lt;3.35),5.1,IF(AND(B104&gt;=2.75,F104&lt;2.5,D104&lt;1.75,D104&gt;=1.45,A104&gt;=5.15,H104&lt;15.244,B104&lt;3.35),4.74,IF(AND(A104&gt;=7,G104&lt;0.853,D104&gt;=1.75,D104&gt;=1.45,A104&gt;=5.15,H104&lt;15.244,B104&lt;3.35),6.5,IF(AND(G104&gt;=0.934,D104&lt;0.25,D104&lt;0.35,B104&lt;3.7,F104&lt;2,H104&lt;15.371,B104&gt;=3.35),1.7,IF(AND(D104&lt;0.25,B104&gt;=3.85,H104&gt;=6.542,B104&gt;=3.7,F104&lt;2,H104&lt;15.371,B104&gt;=3.35),1.5,IF(AND(D104&gt;=0.25,B104&gt;=3.85,H104&gt;=6.542,B104&gt;=3.7,F104&lt;2,H104&lt;15.371,B104&gt;=3.35),1.4,IF(AND(B104&lt;2.5,H104&gt;=7.02,H104&lt;10.688,B104&lt;2.95,D104&lt;1.45,A104&gt;=5.15,H104&lt;15.244,B104&lt;3.35),3.8,IF(AND(G104&gt;=0.74,A104&lt;7,G104&lt;0.853,D104&gt;=1.75,D104&gt;=1.45,A104&gt;=5.15,H104&lt;15.244,B104&lt;3.35),6,IF(AND(G104&gt;=0.61,G104&lt;0.934,D104&lt;0.25,D104&lt;0.35,B104&lt;3.7,F104&lt;2,H104&lt;15.371,B104&gt;=3.35),1.5,IF(AND(D104&lt;1.15,B104&gt;=2.5,H104&gt;=7.02,H104&lt;10.688,B104&lt;2.95,D104&lt;1.45,A104&gt;=5.15,H104&lt;15.244,B104&lt;3.35),3.5,IF(AND(D104&gt;=1.15,B104&gt;=2.5,H104&gt;=7.02,H104&lt;10.688,B104&lt;2.95,D104&lt;1.45,A104&gt;=5.15,H104&lt;15.244,B104&lt;3.35),3.6,IF(AND(G104&gt;=0.626,G104&lt;0.74,A104&lt;7,G104&lt;0.853,D104&gt;=1.75,D104&gt;=1.45,A104&gt;=5.15,H104&lt;15.244,B104&lt;3.35),4.9,IF(AND(H104&lt;13.641,G104&lt;0.61,G104&lt;0.934,D104&lt;0.25,D104&lt;0.35,B104&lt;3.7,F104&lt;2,H104&lt;15.371,B104&gt;=3.35),1.425,IF(AND(H104&gt;=13.641,G104&lt;0.61,G104&lt;0.934,D104&lt;0.25,D104&lt;0.35,B104&lt;3.7,F104&lt;2,H104&lt;15.371,B104&gt;=3.35),1.3,IF(AND(B104&lt;3.05,G104&lt;0.626,G104&lt;0.74,A104&lt;7,G104&lt;0.853,D104&gt;=1.75,D104&gt;=1.45,A104&gt;=5.15,H104&lt;15.244,B104&lt;3.35),5.475,IF(AND(B104&gt;=3.05,G104&lt;0.626,G104&lt;0.74,A104&lt;7,G104&lt;0.853,D104&gt;=1.75,D104&gt;=1.45,A104&gt;=5.15,H104&lt;15.244,B104&lt;3.35),5.633,"shouldnthappen")))))))))))))))))))))))))))))))))))))</f>
        <v>5.15</v>
      </c>
      <c r="BA104" s="1" t="n">
        <f aca="false">IF(AND(F104&gt;=2,B104&gt;=3.4),6.1,IF(AND(B104&lt;2.75,A104&lt;5.15,B104&lt;3.4),3.225,IF(AND(G104&gt;=0.821,F104&lt;2,B104&gt;=3.4),1.9,IF(AND(B104&gt;=3.2,B104&gt;=2.75,A104&lt;5.15,B104&lt;3.4),1.7,IF(AND(A104&lt;4.8,G104&lt;0.821,F104&lt;2,B104&gt;=3.4),1,IF(AND(G104&gt;=0.446,B104&lt;3.2,B104&gt;=2.75,A104&lt;5.15,B104&lt;3.4),1.1,IF(AND(G104&lt;0.356,D104&lt;1.45,A104&lt;6.25,A104&gt;=5.15,B104&lt;3.4),4.32,IF(AND(G104&lt;0.591,D104&gt;=1.45,A104&lt;6.25,A104&gt;=5.15,B104&lt;3.4),4.6,IF(AND(D104&lt;1.75,G104&lt;0.597,A104&gt;=6.25,A104&gt;=5.15,B104&lt;3.4),4.86,IF(AND(H104&gt;=16.472,G104&gt;=0.597,A104&gt;=6.25,A104&gt;=5.15,B104&lt;3.4),6.6,IF(AND(G104&lt;0.063,G104&lt;0.446,B104&lt;3.2,B104&gt;=2.75,A104&lt;5.15,B104&lt;3.4),1.4,IF(AND(A104&gt;=5.95,G104&gt;=0.356,D104&lt;1.45,A104&lt;6.25,A104&gt;=5.15,B104&lt;3.4),4.6,IF(AND(B104&gt;=2.9,G104&gt;=0.591,D104&gt;=1.45,A104&lt;6.25,A104&gt;=5.15,B104&lt;3.4),4.867,IF(AND(D104&gt;=2.4,H104&lt;16.472,G104&gt;=0.597,A104&gt;=6.25,A104&gt;=5.15,B104&lt;3.4),6,IF(AND(A104&lt;5.45,B104&gt;=3.85,A104&gt;=4.8,G104&lt;0.821,F104&lt;2,B104&gt;=3.4),1.3,IF(AND(A104&gt;=5.45,B104&gt;=3.85,A104&gt;=4.8,G104&lt;0.821,F104&lt;2,B104&gt;=3.4),1.45,IF(AND(H104&lt;14.273,G104&gt;=0.063,G104&lt;0.446,B104&lt;3.2,B104&gt;=2.75,A104&lt;5.15,B104&lt;3.4),1.5,IF(AND(H104&gt;=14.273,G104&gt;=0.063,G104&lt;0.446,B104&lt;3.2,B104&gt;=2.75,A104&lt;5.15,B104&lt;3.4),1.6,IF(AND(G104&gt;=0.572,A104&lt;5.95,G104&gt;=0.356,D104&lt;1.45,A104&lt;6.25,A104&gt;=5.15,B104&lt;3.4),3.9,IF(AND(G104&lt;0.827,B104&lt;2.9,G104&gt;=0.591,D104&gt;=1.45,A104&lt;6.25,A104&gt;=5.15,B104&lt;3.4),4.9,IF(AND(G104&gt;=0.827,B104&lt;2.9,G104&gt;=0.591,D104&gt;=1.45,A104&lt;6.25,A104&gt;=5.15,B104&lt;3.4),5.1,IF(AND(A104&gt;=7.2,B104&lt;3.05,D104&gt;=1.75,G104&lt;0.597,A104&gt;=6.25,A104&gt;=5.15,B104&lt;3.4),6.7,IF(AND(G104&lt;0.353,B104&gt;=3.05,D104&gt;=1.75,G104&lt;0.597,A104&gt;=6.25,A104&gt;=5.15,B104&lt;3.4),5.22,IF(AND(G104&gt;=0.353,B104&gt;=3.05,D104&gt;=1.75,G104&lt;0.597,A104&gt;=6.25,A104&gt;=5.15,B104&lt;3.4),5.65,IF(AND(A104&lt;6.55,D104&lt;2.4,H104&lt;16.472,G104&gt;=0.597,A104&gt;=6.25,A104&gt;=5.15,B104&lt;3.4),5.033,IF(AND(H104&lt;12.719,G104&lt;0.385,B104&lt;3.85,A104&gt;=4.8,G104&lt;0.821,F104&lt;2,B104&gt;=3.4),1.54,IF(AND(H104&gt;=12.719,G104&lt;0.385,B104&lt;3.85,A104&gt;=4.8,G104&lt;0.821,F104&lt;2,B104&gt;=3.4),1.3,IF(AND(B104&lt;3.6,G104&gt;=0.385,B104&lt;3.85,A104&gt;=4.8,G104&lt;0.821,F104&lt;2,B104&gt;=3.4),1.325,IF(AND(B104&gt;=3.6,G104&gt;=0.385,B104&lt;3.85,A104&gt;=4.8,G104&lt;0.821,F104&lt;2,B104&gt;=3.4),1.55,IF(AND(D104&lt;1.05,G104&lt;0.572,A104&lt;5.95,G104&gt;=0.356,D104&lt;1.45,A104&lt;6.25,A104&gt;=5.15,B104&lt;3.4),3.633,IF(AND(D104&gt;=2.15,A104&lt;7.2,B104&lt;3.05,D104&gt;=1.75,G104&lt;0.597,A104&gt;=6.25,A104&gt;=5.15,B104&lt;3.4),5.667,IF(AND(H104&lt;13.094,A104&gt;=6.55,D104&lt;2.4,H104&lt;16.472,G104&gt;=0.597,A104&gt;=6.25,A104&gt;=5.15,B104&lt;3.4),5.2,IF(AND(D104&lt;1.15,D104&gt;=1.05,G104&lt;0.572,A104&lt;5.95,G104&gt;=0.356,D104&lt;1.45,A104&lt;6.25,A104&gt;=5.15,B104&lt;3.4),3.8,IF(AND(D104&gt;=1.15,D104&gt;=1.05,G104&lt;0.572,A104&lt;5.95,G104&gt;=0.356,D104&lt;1.45,A104&lt;6.25,A104&gt;=5.15,B104&lt;3.4),3.9,IF(AND(G104&gt;=0.487,D104&lt;2.15,A104&lt;7.2,B104&lt;3.05,D104&gt;=1.75,G104&lt;0.597,A104&gt;=6.25,A104&gt;=5.15,B104&lt;3.4),5.8,IF(AND(A104&lt;6.8,H104&gt;=13.094,A104&gt;=6.55,D104&lt;2.4,H104&lt;16.472,G104&gt;=0.597,A104&gt;=6.25,A104&gt;=5.15,B104&lt;3.4),4.52,IF(AND(A104&gt;=6.8,H104&gt;=13.094,A104&gt;=6.55,D104&lt;2.4,H104&lt;16.472,G104&gt;=0.597,A104&gt;=6.25,A104&gt;=5.15,B104&lt;3.4),4.75,IF(AND(B104&lt;2.95,G104&lt;0.487,D104&lt;2.15,A104&lt;7.2,B104&lt;3.05,D104&gt;=1.75,G104&lt;0.597,A104&gt;=6.25,A104&gt;=5.15,B104&lt;3.4),5.6,IF(AND(B104&gt;=2.95,G104&lt;0.487,D104&lt;2.15,A104&lt;7.2,B104&lt;3.05,D104&gt;=1.75,G104&lt;0.597,A104&gt;=6.25,A104&gt;=5.15,B104&lt;3.4),5.5,"shouldnthappen")))))))))))))))))))))))))))))))))))))))</f>
        <v>5.1</v>
      </c>
      <c r="BB104" s="1" t="n">
        <f aca="false">IF(AND(A104&lt;4.35,B104&lt;3.25,F104&lt;1.5),1.1,IF(AND(H104&lt;14.005,A104&gt;=4.35,B104&lt;3.25,F104&lt;1.5),1.3,IF(AND(H104&gt;=14.005,A104&gt;=4.35,B104&lt;3.25,F104&lt;1.5),1.6,IF(AND(G104&gt;=0.905,A104&lt;5.15,B104&gt;=3.25,F104&lt;1.5),1.9,IF(AND(B104&lt;3.45,A104&gt;=5.15,B104&gt;=3.25,F104&lt;1.5),1.6,IF(AND(F104&gt;=2.5,D104&gt;=1.35,D104&lt;1.75,F104&gt;=1.5),4.867,IF(AND(A104&gt;=7.05,D104&gt;=2.05,D104&gt;=1.75,F104&gt;=1.5),6.35,IF(AND(D104&gt;=0.4,G104&lt;0.905,A104&lt;5.15,B104&gt;=3.25,F104&lt;1.5),1.65,IF(AND(B104&lt;3.6,B104&gt;=3.45,A104&gt;=5.15,B104&gt;=3.25,F104&lt;1.5),1.35,IF(AND(H104&lt;6.808,H104&lt;9.386,D104&lt;1.35,D104&lt;1.75,F104&gt;=1.5),4.05,IF(AND(H104&gt;=6.808,H104&lt;9.386,D104&lt;1.35,D104&lt;1.75,F104&gt;=1.5),3.46,IF(AND(B104&lt;2.45,F104&lt;2.5,D104&gt;=1.35,D104&lt;1.75,F104&gt;=1.5),4.5,IF(AND(H104&gt;=13.115,D104&lt;1.95,D104&lt;2.05,D104&gt;=1.75,F104&gt;=1.5),4.85,IF(AND(G104&lt;0.196,D104&gt;=1.95,D104&lt;2.05,D104&gt;=1.75,F104&gt;=1.5),6.7,IF(AND(G104&gt;=0.196,D104&gt;=1.95,D104&lt;2.05,D104&gt;=1.75,F104&gt;=1.5),5.12,IF(AND(H104&lt;10.925,D104&lt;0.4,G104&lt;0.905,A104&lt;5.15,B104&gt;=3.25,F104&lt;1.5),1.4,IF(AND(H104&gt;=10.925,D104&lt;0.4,G104&lt;0.905,A104&lt;5.15,B104&gt;=3.25,F104&lt;1.5),1.45,IF(AND(H104&lt;14.096,B104&gt;=3.6,B104&gt;=3.45,A104&gt;=5.15,B104&gt;=3.25,F104&lt;1.5),1.42,IF(AND(H104&gt;=14.096,B104&gt;=3.6,B104&gt;=3.45,A104&gt;=5.15,B104&gt;=3.25,F104&lt;1.5),1.7,IF(AND(B104&lt;2.45,D104&lt;1.15,H104&gt;=9.386,D104&lt;1.35,D104&lt;1.75,F104&gt;=1.5),3.6,IF(AND(B104&gt;=2.45,D104&lt;1.15,H104&gt;=9.386,D104&lt;1.35,D104&lt;1.75,F104&gt;=1.5),3.9,IF(AND(G104&lt;0.246,D104&gt;=1.15,H104&gt;=9.386,D104&lt;1.35,D104&lt;1.75,F104&gt;=1.5),4.4,IF(AND(B104&lt;2.75,B104&gt;=2.45,F104&lt;2.5,D104&gt;=1.35,D104&lt;1.75,F104&gt;=1.5),5.1,IF(AND(H104&lt;11.084,H104&lt;13.115,D104&lt;1.95,D104&lt;2.05,D104&gt;=1.75,F104&gt;=1.5),5.35,IF(AND(H104&gt;=11.084,H104&lt;13.115,D104&lt;1.95,D104&lt;2.05,D104&gt;=1.75,F104&gt;=1.5),5.7,IF(AND(H104&lt;15.52,D104&lt;2.25,A104&lt;7.05,D104&gt;=2.05,D104&gt;=1.75,F104&gt;=1.5),5.45,IF(AND(H104&gt;=15.52,D104&lt;2.25,A104&lt;7.05,D104&gt;=2.05,D104&gt;=1.75,F104&gt;=1.5),5.725,IF(AND(G104&gt;=0.775,D104&gt;=2.25,A104&lt;7.05,D104&gt;=2.05,D104&gt;=1.75,F104&gt;=1.5),5.2,IF(AND(D104&lt;1.25,G104&gt;=0.246,D104&gt;=1.15,H104&gt;=9.386,D104&lt;1.35,D104&lt;1.75,F104&gt;=1.5),4.05,IF(AND(A104&lt;5.85,B104&gt;=2.75,B104&gt;=2.45,F104&lt;2.5,D104&gt;=1.35,D104&lt;1.75,F104&gt;=1.5),4.5,IF(AND(B104&lt;3.3,G104&lt;0.775,D104&gt;=2.25,A104&lt;7.05,D104&gt;=2.05,D104&gt;=1.75,F104&gt;=1.5),5.64,IF(AND(B104&gt;=3.3,G104&lt;0.775,D104&gt;=2.25,A104&lt;7.05,D104&gt;=2.05,D104&gt;=1.75,F104&gt;=1.5),5.6,IF(AND(A104&lt;5.9,D104&gt;=1.25,G104&gt;=0.246,D104&gt;=1.15,H104&gt;=9.386,D104&lt;1.35,D104&lt;1.75,F104&gt;=1.5),4.2,IF(AND(A104&gt;=5.9,D104&gt;=1.25,G104&gt;=0.246,D104&gt;=1.15,H104&gt;=9.386,D104&lt;1.35,D104&lt;1.75,F104&gt;=1.5),4,IF(AND(G104&gt;=0.437,A104&gt;=5.85,B104&gt;=2.75,B104&gt;=2.45,F104&lt;2.5,D104&gt;=1.35,D104&lt;1.75,F104&gt;=1.5),4.75,IF(AND(H104&lt;9.446,G104&lt;0.437,A104&gt;=5.85,B104&gt;=2.75,B104&gt;=2.45,F104&lt;2.5,D104&gt;=1.35,D104&lt;1.75,F104&gt;=1.5),4.6,IF(AND(H104&gt;=9.446,G104&lt;0.437,A104&gt;=5.85,B104&gt;=2.75,B104&gt;=2.45,F104&lt;2.5,D104&gt;=1.35,D104&lt;1.75,F104&gt;=1.5),4.7,"shouldnthappen")))))))))))))))))))))))))))))))))))))</f>
        <v>5.35</v>
      </c>
      <c r="BC104" s="1" t="n">
        <f aca="false">IF(AND(G104&gt;=0.905,F104&lt;1.5),1.65,IF(AND(D104&gt;=0.45,G104&lt;0.905,F104&lt;1.5),1.65,IF(AND(A104&lt;5.15,D104&lt;1.55,F104&gt;=1.5),3.225,IF(AND(F104&gt;=2.5,A104&gt;=5.15,D104&lt;1.55,F104&gt;=1.5),5.05,IF(AND(H104&lt;5.767,A104&lt;7.05,D104&gt;=1.55,F104&gt;=1.5),4.5,IF(AND(D104&lt;1.7,A104&gt;=7.05,D104&gt;=1.55,F104&gt;=1.5),5.8,IF(AND(A104&gt;=5.3,G104&lt;0.207,D104&lt;0.45,G104&lt;0.905,F104&lt;1.5),1.3,IF(AND(D104&gt;=0.35,G104&gt;=0.207,D104&lt;0.45,G104&lt;0.905,F104&lt;1.5),1.5,IF(AND(G104&lt;0.155,D104&gt;=1.7,A104&gt;=7.05,D104&gt;=1.55,F104&gt;=1.5),6.7,IF(AND(G104&gt;=0.155,D104&gt;=1.7,A104&gt;=7.05,D104&gt;=1.55,F104&gt;=1.5),6.34,IF(AND(G104&lt;0.05,A104&lt;5.3,G104&lt;0.207,D104&lt;0.45,G104&lt;0.905,F104&lt;1.5),1.4,IF(AND(G104&gt;=0.05,A104&lt;5.3,G104&lt;0.207,D104&lt;0.45,G104&lt;0.905,F104&lt;1.5),1.5,IF(AND(A104&lt;4.5,D104&lt;0.35,G104&gt;=0.207,D104&lt;0.45,G104&lt;0.905,F104&lt;1.5),1.3,IF(AND(G104&lt;0.308,A104&lt;6.2,F104&lt;2.5,A104&gt;=5.15,D104&lt;1.55,F104&gt;=1.5),4.5,IF(AND(D104&lt;1.35,A104&gt;=6.2,F104&lt;2.5,A104&gt;=5.15,D104&lt;1.55,F104&gt;=1.5),4.367,IF(AND(D104&lt;1.85,A104&lt;6.15,H104&gt;=5.767,A104&lt;7.05,D104&gt;=1.55,F104&gt;=1.5),4.933,IF(AND(G104&gt;=0.558,A104&gt;=4.5,D104&lt;0.35,G104&gt;=0.207,D104&lt;0.45,G104&lt;0.905,F104&lt;1.5),1.5,IF(AND(H104&gt;=13.383,G104&gt;=0.308,A104&lt;6.2,F104&lt;2.5,A104&gt;=5.15,D104&lt;1.55,F104&gt;=1.5),4.7,IF(AND(H104&gt;=12.206,D104&gt;=1.35,A104&gt;=6.2,F104&lt;2.5,A104&gt;=5.15,D104&lt;1.55,F104&gt;=1.5),4.575,IF(AND(A104&lt;5.7,D104&gt;=1.85,A104&lt;6.15,H104&gt;=5.767,A104&lt;7.05,D104&gt;=1.55,F104&gt;=1.5),4.9,IF(AND(A104&gt;=5.7,D104&gt;=1.85,A104&lt;6.15,H104&gt;=5.767,A104&lt;7.05,D104&gt;=1.55,F104&gt;=1.5),5.1,IF(AND(G104&lt;0.079,G104&lt;0.364,A104&gt;=6.15,H104&gt;=5.767,A104&lt;7.05,D104&gt;=1.55,F104&gt;=1.5),5.6,IF(AND(G104&gt;=0.079,G104&lt;0.364,A104&gt;=6.15,H104&gt;=5.767,A104&lt;7.05,D104&gt;=1.55,F104&gt;=1.5),5.25,IF(AND(G104&gt;=0.447,G104&lt;0.558,A104&gt;=4.5,D104&lt;0.35,G104&gt;=0.207,D104&lt;0.45,G104&lt;0.905,F104&lt;1.5),1.3,IF(AND(B104&gt;=2.95,H104&lt;13.383,G104&gt;=0.308,A104&lt;6.2,F104&lt;2.5,A104&gt;=5.15,D104&lt;1.55,F104&gt;=1.5),4.6,IF(AND(B104&lt;2.65,H104&lt;12.206,D104&gt;=1.35,A104&gt;=6.2,F104&lt;2.5,A104&gt;=5.15,D104&lt;1.55,F104&gt;=1.5),4.9,IF(AND(D104&lt;2.45,A104&lt;6.6,G104&gt;=0.364,A104&gt;=6.15,H104&gt;=5.767,A104&lt;7.05,D104&gt;=1.55,F104&gt;=1.5),5.6,IF(AND(D104&gt;=2.45,A104&lt;6.6,G104&gt;=0.364,A104&gt;=6.15,H104&gt;=5.767,A104&lt;7.05,D104&gt;=1.55,F104&gt;=1.5),6,IF(AND(H104&lt;12.921,A104&gt;=6.6,G104&gt;=0.364,A104&gt;=6.15,H104&gt;=5.767,A104&lt;7.05,D104&gt;=1.55,F104&gt;=1.5),5.725,IF(AND(H104&gt;=12.921,A104&gt;=6.6,G104&gt;=0.364,A104&gt;=6.15,H104&gt;=5.767,A104&lt;7.05,D104&gt;=1.55,F104&gt;=1.5),5.367,IF(AND(B104&lt;3.15,G104&lt;0.447,G104&lt;0.558,A104&gt;=4.5,D104&lt;0.35,G104&gt;=0.207,D104&lt;0.45,G104&lt;0.905,F104&lt;1.5),1.5,IF(AND(B104&gt;=3.15,G104&lt;0.447,G104&lt;0.558,A104&gt;=4.5,D104&lt;0.35,G104&gt;=0.207,D104&lt;0.45,G104&lt;0.905,F104&lt;1.5),1.36,IF(AND(B104&gt;=2.85,B104&lt;2.95,H104&lt;13.383,G104&gt;=0.308,A104&lt;6.2,F104&lt;2.5,A104&gt;=5.15,D104&lt;1.55,F104&gt;=1.5),3.6,IF(AND(H104&lt;9.446,B104&gt;=2.65,H104&lt;12.206,D104&gt;=1.35,A104&gt;=6.2,F104&lt;2.5,A104&gt;=5.15,D104&lt;1.55,F104&gt;=1.5),4.6,IF(AND(H104&gt;=9.446,B104&gt;=2.65,H104&lt;12.206,D104&gt;=1.35,A104&gt;=6.2,F104&lt;2.5,A104&gt;=5.15,D104&lt;1.55,F104&gt;=1.5),4.7,IF(AND(D104&lt;1.2,B104&lt;2.85,B104&lt;2.95,H104&lt;13.383,G104&gt;=0.308,A104&lt;6.2,F104&lt;2.5,A104&gt;=5.15,D104&lt;1.55,F104&gt;=1.5),3.75,IF(AND(G104&lt;0.356,D104&gt;=1.2,B104&lt;2.85,B104&lt;2.95,H104&lt;13.383,G104&gt;=0.308,A104&lt;6.2,F104&lt;2.5,A104&gt;=5.15,D104&lt;1.55,F104&gt;=1.5),4.2,IF(AND(G104&gt;=0.356,D104&gt;=1.2,B104&lt;2.85,B104&lt;2.95,H104&lt;13.383,G104&gt;=0.308,A104&lt;6.2,F104&lt;2.5,A104&gt;=5.15,D104&lt;1.55,F104&gt;=1.5),3.96,"shouldnthappen"))))))))))))))))))))))))))))))))))))))</f>
        <v>5.1</v>
      </c>
      <c r="BD104" s="1" t="n">
        <f aca="false">IF(AND(B104&lt;2.7,A104&lt;5.3,B104&lt;3.15),3.42,IF(AND(F104&lt;2.5,A104&gt;=5.85,B104&gt;=3.15),4.7,IF(AND(A104&lt;4.35,B104&gt;=2.7,A104&lt;5.3,B104&lt;3.15),1.1,IF(AND(A104&gt;=4.35,B104&gt;=2.7,A104&lt;5.3,B104&lt;3.15),1.42,IF(AND(A104&gt;=7.05,F104&gt;=2.5,A104&gt;=5.3,B104&lt;3.15),6.067,IF(AND(D104&gt;=0.45,A104&lt;5.05,A104&lt;5.85,B104&gt;=3.15),1.6,IF(AND(B104&lt;3.35,A104&gt;=5.05,A104&lt;5.85,B104&gt;=3.15),1.7,IF(AND(A104&gt;=6.85,F104&gt;=2.5,A104&gt;=5.85,B104&gt;=3.15),6.22,IF(AND(D104&lt;1.25,D104&lt;1.35,F104&lt;2.5,A104&gt;=5.3,B104&lt;3.15),4.033,IF(AND(D104&gt;=1.25,D104&lt;1.35,F104&lt;2.5,A104&gt;=5.3,B104&lt;3.15),4.233,IF(AND(A104&lt;6.05,D104&gt;=1.35,F104&lt;2.5,A104&gt;=5.3,B104&lt;3.15),5.1,IF(AND(H104&gt;=13.29,A104&lt;7.05,F104&gt;=2.5,A104&gt;=5.3,B104&lt;3.15),4.96,IF(AND(G104&gt;=0.858,D104&lt;0.45,A104&lt;5.05,A104&lt;5.85,B104&gt;=3.15),1.3,IF(AND(D104&gt;=0.35,B104&gt;=3.35,A104&gt;=5.05,A104&lt;5.85,B104&gt;=3.15),1.4,IF(AND(B104&lt;3.25,A104&lt;6.85,F104&gt;=2.5,A104&gt;=5.85,B104&gt;=3.15),5.233,IF(AND(A104&gt;=6.8,A104&gt;=6.05,D104&gt;=1.35,F104&lt;2.5,A104&gt;=5.3,B104&lt;3.15),4.9,IF(AND(G104&gt;=0.622,H104&lt;13.29,A104&lt;7.05,F104&gt;=2.5,A104&gt;=5.3,B104&lt;3.15),5.067,IF(AND(H104&lt;8.834,G104&lt;0.858,D104&lt;0.45,A104&lt;5.05,A104&lt;5.85,B104&gt;=3.15),1.4,IF(AND(G104&lt;0.774,B104&gt;=3.25,A104&lt;6.85,F104&gt;=2.5,A104&gt;=5.85,B104&gt;=3.15),5.8,IF(AND(G104&gt;=0.774,B104&gt;=3.25,A104&lt;6.85,F104&gt;=2.5,A104&gt;=5.85,B104&gt;=3.15),5.4,IF(AND(H104&gt;=12.206,A104&lt;6.8,A104&gt;=6.05,D104&gt;=1.35,F104&lt;2.5,A104&gt;=5.3,B104&lt;3.15),4.5,IF(AND(G104&gt;=0.439,G104&lt;0.622,H104&lt;13.29,A104&lt;7.05,F104&gt;=2.5,A104&gt;=5.3,B104&lt;3.15),5.667,IF(AND(G104&lt;0.227,H104&gt;=8.834,G104&lt;0.858,D104&lt;0.45,A104&lt;5.05,A104&lt;5.85,B104&gt;=3.15),1.4,IF(AND(G104&gt;=0.227,H104&gt;=8.834,G104&lt;0.858,D104&lt;0.45,A104&lt;5.05,A104&lt;5.85,B104&gt;=3.15),1.3,IF(AND(G104&gt;=0.934,B104&lt;3.75,D104&lt;0.35,B104&gt;=3.35,A104&gt;=5.05,A104&lt;5.85,B104&gt;=3.15),1.7,IF(AND(G104&lt;0.823,B104&gt;=3.75,D104&lt;0.35,B104&gt;=3.35,A104&gt;=5.05,A104&lt;5.85,B104&gt;=3.15),1.55,IF(AND(G104&gt;=0.823,B104&gt;=3.75,D104&lt;0.35,B104&gt;=3.35,A104&gt;=5.05,A104&lt;5.85,B104&gt;=3.15),1.5,IF(AND(A104&lt;6.2,H104&lt;12.206,A104&lt;6.8,A104&gt;=6.05,D104&gt;=1.35,F104&lt;2.5,A104&gt;=5.3,B104&lt;3.15),4.6,IF(AND(A104&gt;=6.2,H104&lt;12.206,A104&lt;6.8,A104&gt;=6.05,D104&gt;=1.35,F104&lt;2.5,A104&gt;=5.3,B104&lt;3.15),4.74,IF(AND(H104&gt;=10.667,G104&lt;0.439,G104&lt;0.622,H104&lt;13.29,A104&lt;7.05,F104&gt;=2.5,A104&gt;=5.3,B104&lt;3.15),5.6,IF(AND(H104&lt;13.67,G104&lt;0.934,B104&lt;3.75,D104&lt;0.35,B104&gt;=3.35,A104&gt;=5.05,A104&lt;5.85,B104&gt;=3.15),1.48,IF(AND(H104&gt;=13.67,G104&lt;0.934,B104&lt;3.75,D104&lt;0.35,B104&gt;=3.35,A104&gt;=5.05,A104&lt;5.85,B104&gt;=3.15),1.3,IF(AND(G104&lt;0.301,H104&lt;10.667,G104&lt;0.439,G104&lt;0.622,H104&lt;13.29,A104&lt;7.05,F104&gt;=2.5,A104&gt;=5.3,B104&lt;3.15),5.2,IF(AND(G104&gt;=0.301,H104&lt;10.667,G104&lt;0.439,G104&lt;0.622,H104&lt;13.29,A104&lt;7.05,F104&gt;=2.5,A104&gt;=5.3,B104&lt;3.15),5.067,"shouldnthappen"))))))))))))))))))))))))))))))))))</f>
        <v>5.067</v>
      </c>
      <c r="BE104" s="1" t="n">
        <f aca="false">IF(AND(B104&gt;=3.85,A104&gt;=5.05,F104&lt;1.5),1.4,IF(AND(A104&lt;5.25,A104&lt;5.75,F104&gt;=1.5),3.15,IF(AND(A104&lt;4.95,B104&lt;3.15,A104&lt;5.05,F104&lt;1.5),1.46,IF(AND(A104&gt;=4.95,B104&lt;3.15,A104&lt;5.05,F104&lt;1.5),1.6,IF(AND(H104&lt;8.834,B104&gt;=3.15,A104&lt;5.05,F104&lt;1.5),1.4,IF(AND(D104&lt;0.25,B104&lt;3.85,A104&gt;=5.05,F104&lt;1.5),1.48,IF(AND(D104&gt;=0.25,B104&lt;3.85,A104&gt;=5.05,F104&lt;1.5),1.7,IF(AND(F104&gt;=2.5,A104&gt;=5.25,A104&lt;5.75,F104&gt;=1.5),4.9,IF(AND(H104&lt;12.45,H104&gt;=8.834,B104&gt;=3.15,A104&lt;5.05,F104&lt;1.5),1.25,IF(AND(H104&gt;=12.45,H104&gt;=8.834,B104&gt;=3.15,A104&lt;5.05,F104&lt;1.5),1.32,IF(AND(G104&lt;0.283,F104&lt;2.5,A104&gt;=5.25,A104&lt;5.75,F104&gt;=1.5),4.3,IF(AND(H104&lt;6.712,H104&lt;11.275,D104&lt;1.55,A104&gt;=5.75,F104&gt;=1.5),5,IF(AND(H104&lt;13.101,H104&gt;=11.275,D104&lt;1.55,A104&gt;=5.75,F104&gt;=1.5),3.933,IF(AND(H104&gt;=13.101,H104&gt;=11.275,D104&lt;1.55,A104&gt;=5.75,F104&gt;=1.5),4.5,IF(AND(A104&gt;=7.3,D104&lt;2.45,D104&gt;=1.55,A104&gt;=5.75,F104&gt;=1.5),6.7,IF(AND(B104&lt;3.45,D104&gt;=2.45,D104&gt;=1.55,A104&gt;=5.75,F104&gt;=1.5),5.925,IF(AND(B104&gt;=3.45,D104&gt;=2.45,D104&gt;=1.55,A104&gt;=5.75,F104&gt;=1.5),6.1,IF(AND(B104&gt;=2.8,G104&gt;=0.283,F104&lt;2.5,A104&gt;=5.25,A104&lt;5.75,F104&gt;=1.5),4.2,IF(AND(D104&lt;1.35,H104&gt;=6.712,H104&lt;11.275,D104&lt;1.55,A104&gt;=5.75,F104&gt;=1.5),4.35,IF(AND(D104&lt;1.05,B104&lt;2.8,G104&gt;=0.283,F104&lt;2.5,A104&gt;=5.25,A104&lt;5.75,F104&gt;=1.5),3.567,IF(AND(D104&gt;=1.05,B104&lt;2.8,G104&gt;=0.283,F104&lt;2.5,A104&gt;=5.25,A104&lt;5.75,F104&gt;=1.5),3.925,IF(AND(B104&lt;2.65,D104&gt;=1.35,H104&gt;=6.712,H104&lt;11.275,D104&lt;1.55,A104&gt;=5.75,F104&gt;=1.5),4.9,IF(AND(B104&gt;=2.65,D104&gt;=1.35,H104&gt;=6.712,H104&lt;11.275,D104&lt;1.55,A104&gt;=5.75,F104&gt;=1.5),4.625,IF(AND(H104&gt;=14.683,G104&gt;=0.628,A104&lt;7.3,D104&lt;2.45,D104&gt;=1.55,A104&gt;=5.75,F104&gt;=1.5),5.4,IF(AND(D104&lt;1.95,H104&lt;8.884,G104&lt;0.628,A104&lt;7.3,D104&lt;2.45,D104&gt;=1.55,A104&gt;=5.75,F104&gt;=1.5),5.1,IF(AND(D104&gt;=1.95,H104&lt;8.884,G104&lt;0.628,A104&lt;7.3,D104&lt;2.45,D104&gt;=1.55,A104&gt;=5.75,F104&gt;=1.5),5.22,IF(AND(A104&lt;6.05,H104&gt;=8.884,G104&lt;0.628,A104&lt;7.3,D104&lt;2.45,D104&gt;=1.55,A104&gt;=5.75,F104&gt;=1.5),5.1,IF(AND(G104&lt;0.817,H104&lt;14.683,G104&gt;=0.628,A104&lt;7.3,D104&lt;2.45,D104&gt;=1.55,A104&gt;=5.75,F104&gt;=1.5),4.967,IF(AND(G104&gt;=0.817,H104&lt;14.683,G104&gt;=0.628,A104&lt;7.3,D104&lt;2.45,D104&gt;=1.55,A104&gt;=5.75,F104&gt;=1.5),5.1,IF(AND(H104&lt;9.637,A104&gt;=6.05,H104&gt;=8.884,G104&lt;0.628,A104&lt;7.3,D104&lt;2.45,D104&gt;=1.55,A104&gt;=5.75,F104&gt;=1.5),5.9,IF(AND(D104&lt;1.85,H104&gt;=9.637,A104&gt;=6.05,H104&gt;=8.884,G104&lt;0.628,A104&lt;7.3,D104&lt;2.45,D104&gt;=1.55,A104&gt;=5.75,F104&gt;=1.5),5.733,IF(AND(G104&gt;=0.388,D104&gt;=1.85,H104&gt;=9.637,A104&gt;=6.05,H104&gt;=8.884,G104&lt;0.628,A104&lt;7.3,D104&lt;2.45,D104&gt;=1.55,A104&gt;=5.75,F104&gt;=1.5),5.64,IF(AND(B104&lt;2.95,G104&lt;0.388,D104&gt;=1.85,H104&gt;=9.637,A104&gt;=6.05,H104&gt;=8.884,G104&lt;0.628,A104&lt;7.3,D104&lt;2.45,D104&gt;=1.55,A104&gt;=5.75,F104&gt;=1.5),5.5,IF(AND(B104&gt;=2.95,G104&lt;0.388,D104&gt;=1.85,H104&gt;=9.637,A104&gt;=6.05,H104&gt;=8.884,G104&lt;0.628,A104&lt;7.3,D104&lt;2.45,D104&gt;=1.55,A104&gt;=5.75,F104&gt;=1.5),5.333,"shouldnthappen"))))))))))))))))))))))))))))))))))</f>
        <v>5.1</v>
      </c>
      <c r="BF104" s="1" t="n">
        <f aca="false">IF(AND(D104&gt;=0.35,F104&lt;1.5),1.65,IF(AND(H104&gt;=16.227,D104&gt;=1.55,F104&gt;=1.5),6.533,IF(AND(A104&gt;=5.45,G104&lt;0.174,D104&lt;0.35,F104&lt;1.5),1.7,IF(AND(D104&lt;0.15,G104&gt;=0.174,D104&lt;0.35,F104&lt;1.5),1.38,IF(AND(D104&gt;=1.15,D104&lt;1.25,D104&lt;1.55,F104&gt;=1.5),3.967,IF(AND(H104&lt;8.376,A104&lt;5.45,G104&lt;0.174,D104&lt;0.35,F104&lt;1.5),1.4,IF(AND(H104&gt;=8.376,A104&lt;5.45,G104&lt;0.174,D104&lt;0.35,F104&lt;1.5),1.5,IF(AND(B104&lt;3.1,D104&gt;=0.15,G104&gt;=0.174,D104&lt;0.35,F104&lt;1.5),1.475,IF(AND(H104&lt;10.258,D104&lt;1.15,D104&lt;1.25,D104&lt;1.55,F104&gt;=1.5),3.24,IF(AND(H104&gt;=10.258,D104&lt;1.15,D104&lt;1.25,D104&lt;1.55,F104&gt;=1.5),3.875,IF(AND(F104&gt;=2.5,H104&lt;10.927,D104&gt;=1.25,D104&lt;1.55,F104&gt;=1.5),5.05,IF(AND(D104&lt;1.35,H104&gt;=10.927,D104&gt;=1.25,D104&lt;1.55,F104&gt;=1.5),4.25,IF(AND(A104&gt;=6.95,D104&lt;1.75,H104&lt;16.227,D104&gt;=1.55,F104&gt;=1.5),5.8,IF(AND(B104&lt;3.3,B104&gt;=3.1,D104&gt;=0.15,G104&gt;=0.174,D104&lt;0.35,F104&lt;1.5),1.3,IF(AND(H104&lt;12.278,D104&gt;=1.35,H104&gt;=10.927,D104&gt;=1.25,D104&lt;1.55,F104&gt;=1.5),4.9,IF(AND(G104&lt;0.226,A104&lt;6.95,D104&lt;1.75,H104&lt;16.227,D104&gt;=1.55,F104&gt;=1.5),5,IF(AND(G104&gt;=0.226,A104&lt;6.95,D104&lt;1.75,H104&lt;16.227,D104&gt;=1.55,F104&gt;=1.5),4.62,IF(AND(H104&lt;9.35,B104&lt;2.95,D104&gt;=1.75,H104&lt;16.227,D104&gt;=1.55,F104&gt;=1.5),6.3,IF(AND(H104&gt;=9.35,B104&lt;2.95,D104&gt;=1.75,H104&lt;16.227,D104&gt;=1.55,F104&gt;=1.5),5.58,IF(AND(A104&lt;5.05,B104&gt;=3.3,B104&gt;=3.1,D104&gt;=0.15,G104&gt;=0.174,D104&lt;0.35,F104&lt;1.5),1.35,IF(AND(A104&gt;=5.05,B104&gt;=3.3,B104&gt;=3.1,D104&gt;=0.15,G104&gt;=0.174,D104&lt;0.35,F104&lt;1.5),1.46,IF(AND(B104&lt;2.8,A104&lt;5.65,F104&lt;2.5,H104&lt;10.927,D104&gt;=1.25,D104&lt;1.55,F104&gt;=1.5),4.075,IF(AND(B104&gt;=2.8,A104&lt;5.65,F104&lt;2.5,H104&lt;10.927,D104&gt;=1.25,D104&lt;1.55,F104&gt;=1.5),3.933,IF(AND(A104&lt;6.25,A104&gt;=5.65,F104&lt;2.5,H104&lt;10.927,D104&gt;=1.25,D104&lt;1.55,F104&gt;=1.5),4.533,IF(AND(A104&gt;=6.25,A104&gt;=5.65,F104&lt;2.5,H104&lt;10.927,D104&gt;=1.25,D104&lt;1.55,F104&gt;=1.5),4.3,IF(AND(A104&lt;6.5,H104&gt;=12.278,D104&gt;=1.35,H104&gt;=10.927,D104&gt;=1.25,D104&lt;1.55,F104&gt;=1.5),4.55,IF(AND(A104&gt;=6.5,H104&gt;=12.278,D104&gt;=1.35,H104&gt;=10.927,D104&gt;=1.25,D104&lt;1.55,F104&gt;=1.5),4.775,IF(AND(H104&lt;9.884,D104&lt;2.1,B104&gt;=2.95,D104&gt;=1.75,H104&lt;16.227,D104&gt;=1.55,F104&gt;=1.5),5.5,IF(AND(H104&gt;=9.884,D104&lt;2.1,B104&gt;=2.95,D104&gt;=1.75,H104&lt;16.227,D104&gt;=1.55,F104&gt;=1.5),5.1,IF(AND(H104&lt;10.393,D104&gt;=2.1,B104&gt;=2.95,D104&gt;=1.75,H104&lt;16.227,D104&gt;=1.55,F104&gt;=1.5),5.74,IF(AND(D104&lt;2.25,H104&gt;=10.393,D104&gt;=2.1,B104&gt;=2.95,D104&gt;=1.75,H104&lt;16.227,D104&gt;=1.55,F104&gt;=1.5),5.8,IF(AND(D104&gt;=2.25,H104&gt;=10.393,D104&gt;=2.1,B104&gt;=2.95,D104&gt;=1.75,H104&lt;16.227,D104&gt;=1.55,F104&gt;=1.5),5.4,"shouldnthappen"))))))))))))))))))))))))))))))))</f>
        <v>6.3</v>
      </c>
      <c r="BG104" s="1" t="n">
        <f aca="false">IF(AND(G104&lt;0.096,A104&lt;5.45),2.95,IF(AND(F104&gt;=1.5,G104&gt;=0.096,A104&lt;5.45),3,IF(AND(D104&lt;0.6,A104&lt;5.9,A104&gt;=5.45),1.4,IF(AND(F104&gt;=2.5,D104&gt;=0.6,A104&lt;5.9,A104&gt;=5.45),5.1,IF(AND(A104&lt;7.45,A104&gt;=7.05,A104&gt;=5.9,A104&gt;=5.45),6.167,IF(AND(B104&gt;=3.55,G104&lt;0.587,F104&lt;1.5,G104&gt;=0.096,A104&lt;5.45),1,IF(AND(A104&lt;5.05,G104&gt;=0.587,F104&lt;1.5,G104&gt;=0.096,A104&lt;5.45),1.35,IF(AND(B104&lt;2.75,D104&lt;1.7,A104&lt;7.05,A104&gt;=5.9,A104&gt;=5.45),4.9,IF(AND(A104&lt;6.2,D104&gt;=1.7,A104&lt;7.05,A104&gt;=5.9,A104&gt;=5.45),4.833,IF(AND(H104&lt;17.32,A104&gt;=7.45,A104&gt;=7.05,A104&gt;=5.9,A104&gt;=5.45),6.68,IF(AND(H104&gt;=17.32,A104&gt;=7.45,A104&gt;=7.05,A104&gt;=5.9,A104&gt;=5.45),6.4,IF(AND(G104&lt;0.161,B104&lt;3.55,G104&lt;0.587,F104&lt;1.5,G104&gt;=0.096,A104&lt;5.45),1.5,IF(AND(H104&lt;11.016,A104&gt;=5.05,G104&gt;=0.587,F104&lt;1.5,G104&gt;=0.096,A104&lt;5.45),1.633,IF(AND(H104&lt;11.001,G104&lt;0.372,F104&lt;2.5,D104&gt;=0.6,A104&lt;5.9,A104&gt;=5.45),4.133,IF(AND(H104&gt;=11.001,G104&lt;0.372,F104&lt;2.5,D104&gt;=0.6,A104&lt;5.9,A104&gt;=5.45),4.3,IF(AND(H104&lt;6.808,G104&gt;=0.372,F104&lt;2.5,D104&gt;=0.6,A104&lt;5.9,A104&gt;=5.45),4,IF(AND(A104&gt;=6.75,B104&gt;=2.75,D104&lt;1.7,A104&lt;7.05,A104&gt;=5.9,A104&gt;=5.45),4.84,IF(AND(H104&lt;12.467,G104&gt;=0.161,B104&lt;3.55,G104&lt;0.587,F104&lt;1.5,G104&gt;=0.096,A104&lt;5.45),1.3,IF(AND(D104&lt;0.25,H104&gt;=11.016,A104&gt;=5.05,G104&gt;=0.587,F104&lt;1.5,G104&gt;=0.096,A104&lt;5.45),1.52,IF(AND(D104&gt;=0.25,H104&gt;=11.016,A104&gt;=5.05,G104&gt;=0.587,F104&lt;1.5,G104&gt;=0.096,A104&lt;5.45),1.5,IF(AND(H104&lt;11.218,H104&gt;=6.808,G104&gt;=0.372,F104&lt;2.5,D104&gt;=0.6,A104&lt;5.9,A104&gt;=5.45),3.7,IF(AND(H104&gt;=11.218,H104&gt;=6.808,G104&gt;=0.372,F104&lt;2.5,D104&gt;=0.6,A104&lt;5.9,A104&gt;=5.45),3.9,IF(AND(B104&lt;2.95,A104&lt;6.75,B104&gt;=2.75,D104&lt;1.7,A104&lt;7.05,A104&gt;=5.9,A104&gt;=5.45),4.2,IF(AND(B104&gt;=2.95,A104&lt;6.75,B104&gt;=2.75,D104&lt;1.7,A104&lt;7.05,A104&gt;=5.9,A104&gt;=5.45),4.6,IF(AND(D104&gt;=2.45,A104&lt;6.85,A104&gt;=6.2,D104&gt;=1.7,A104&lt;7.05,A104&gt;=5.9,A104&gt;=5.45),5.9,IF(AND(G104&lt;0.312,A104&gt;=6.85,A104&gt;=6.2,D104&gt;=1.7,A104&lt;7.05,A104&gt;=5.9,A104&gt;=5.45),5.1,IF(AND(G104&gt;=0.312,A104&gt;=6.85,A104&gt;=6.2,D104&gt;=1.7,A104&lt;7.05,A104&gt;=5.9,A104&gt;=5.45),5.4,IF(AND(G104&lt;0.251,H104&gt;=12.467,G104&gt;=0.161,B104&lt;3.55,G104&lt;0.587,F104&lt;1.5,G104&gt;=0.096,A104&lt;5.45),1.35,IF(AND(G104&gt;=0.251,H104&gt;=12.467,G104&gt;=0.161,B104&lt;3.55,G104&lt;0.587,F104&lt;1.5,G104&gt;=0.096,A104&lt;5.45),1.467,IF(AND(G104&gt;=0.628,D104&lt;2.45,A104&lt;6.85,A104&gt;=6.2,D104&gt;=1.7,A104&lt;7.05,A104&gt;=5.9,A104&gt;=5.45),5.1,IF(AND(A104&gt;=6.75,G104&lt;0.628,D104&lt;2.45,A104&lt;6.85,A104&gt;=6.2,D104&gt;=1.7,A104&lt;7.05,A104&gt;=5.9,A104&gt;=5.45),5.9,IF(AND(H104&lt;11.824,A104&lt;6.75,G104&lt;0.628,D104&lt;2.45,A104&lt;6.85,A104&gt;=6.2,D104&gt;=1.7,A104&lt;7.05,A104&gt;=5.9,A104&gt;=5.45),5.44,IF(AND(H104&lt;14.378,H104&gt;=11.824,A104&lt;6.75,G104&lt;0.628,D104&lt;2.45,A104&lt;6.85,A104&gt;=6.2,D104&gt;=1.7,A104&lt;7.05,A104&gt;=5.9,A104&gt;=5.45),5.6,IF(AND(H104&gt;=14.378,H104&gt;=11.824,A104&lt;6.75,G104&lt;0.628,D104&lt;2.45,A104&lt;6.85,A104&gt;=6.2,D104&gt;=1.7,A104&lt;7.05,A104&gt;=5.9,A104&gt;=5.45),5.8,"shouldnthappen"))))))))))))))))))))))))))))))))))</f>
        <v>5.1</v>
      </c>
      <c r="BH104" s="1" t="n">
        <f aca="false">IF(AND(G104&gt;=0.905,F104&lt;1.5),1.8,IF(AND(H104&lt;5.523,G104&lt;0.905,F104&lt;1.5),1,IF(AND(D104&gt;=0.4,H104&gt;=5.523,G104&lt;0.905,F104&lt;1.5),1.7,IF(AND(G104&gt;=0.878,D104&lt;1.35,F104&lt;2.5,F104&gt;=1.5),4.4,IF(AND(A104&lt;5.4,D104&gt;=1.35,F104&lt;2.5,F104&gt;=1.5),3.9,IF(AND(G104&lt;0.177,B104&lt;3.15,F104&gt;=2.5,F104&gt;=1.5),6.15,IF(AND(H104&lt;10.393,B104&gt;=3.15,F104&gt;=2.5,F104&gt;=1.5),5.94,IF(AND(H104&gt;=10.393,B104&gt;=3.15,F104&gt;=2.5,F104&gt;=1.5),5.467,IF(AND(D104&gt;=1.25,G104&lt;0.878,D104&lt;1.35,F104&lt;2.5,F104&gt;=1.5),4.18,IF(AND(G104&gt;=0.709,A104&gt;=5.4,D104&gt;=1.35,F104&lt;2.5,F104&gt;=1.5),4.9,IF(AND(B104&lt;2.6,G104&gt;=0.177,B104&lt;3.15,F104&gt;=2.5,F104&gt;=1.5),4.8,IF(AND(A104&lt;4.35,A104&lt;5.05,D104&lt;0.4,H104&gt;=5.523,G104&lt;0.905,F104&lt;1.5),1.1,IF(AND(A104&gt;=5.6,A104&gt;=5.05,D104&lt;0.4,H104&gt;=5.523,G104&lt;0.905,F104&lt;1.5),1.7,IF(AND(D104&lt;1.05,D104&lt;1.25,G104&lt;0.878,D104&lt;1.35,F104&lt;2.5,F104&gt;=1.5),3.6,IF(AND(D104&gt;=1.55,G104&lt;0.709,A104&gt;=5.4,D104&gt;=1.35,F104&lt;2.5,F104&gt;=1.5),4.975,IF(AND(D104&lt;1.7,B104&gt;=2.6,G104&gt;=0.177,B104&lt;3.15,F104&gt;=2.5,F104&gt;=1.5),5.8,IF(AND(B104&lt;3.15,A104&gt;=4.35,A104&lt;5.05,D104&lt;0.4,H104&gt;=5.523,G104&lt;0.905,F104&lt;1.5),1.46,IF(AND(A104&gt;=5.45,A104&lt;5.6,A104&gt;=5.05,D104&lt;0.4,H104&gt;=5.523,G104&lt;0.905,F104&lt;1.5),1.35,IF(AND(H104&lt;10.974,D104&gt;=1.05,D104&lt;1.25,G104&lt;0.878,D104&lt;1.35,F104&lt;2.5,F104&gt;=1.5),3.8,IF(AND(H104&gt;=13.654,D104&lt;1.55,G104&lt;0.709,A104&gt;=5.4,D104&gt;=1.35,F104&lt;2.5,F104&gt;=1.5),4.725,IF(AND(A104&lt;4.5,B104&gt;=3.15,A104&gt;=4.35,A104&lt;5.05,D104&lt;0.4,H104&gt;=5.523,G104&lt;0.905,F104&lt;1.5),1.3,IF(AND(G104&lt;0.676,A104&lt;5.45,A104&lt;5.6,A104&gt;=5.05,D104&lt;0.4,H104&gt;=5.523,G104&lt;0.905,F104&lt;1.5),1.5,IF(AND(G104&gt;=0.676,A104&lt;5.45,A104&lt;5.6,A104&gt;=5.05,D104&lt;0.4,H104&gt;=5.523,G104&lt;0.905,F104&lt;1.5),1.55,IF(AND(A104&lt;5.7,H104&gt;=10.974,D104&gt;=1.05,D104&lt;1.25,G104&lt;0.878,D104&lt;1.35,F104&lt;2.5,F104&gt;=1.5),3.9,IF(AND(A104&gt;=5.7,H104&gt;=10.974,D104&gt;=1.05,D104&lt;1.25,G104&lt;0.878,D104&lt;1.35,F104&lt;2.5,F104&gt;=1.5),3.933,IF(AND(G104&gt;=0.644,H104&lt;13.654,D104&lt;1.55,G104&lt;0.709,A104&gt;=5.4,D104&gt;=1.35,F104&lt;2.5,F104&gt;=1.5),4.4,IF(AND(B104&lt;2.9,A104&lt;6.2,D104&gt;=1.7,B104&gt;=2.6,G104&gt;=0.177,B104&lt;3.15,F104&gt;=2.5,F104&gt;=1.5),5.02,IF(AND(B104&gt;=2.9,A104&lt;6.2,D104&gt;=1.7,B104&gt;=2.6,G104&gt;=0.177,B104&lt;3.15,F104&gt;=2.5,F104&gt;=1.5),4.8,IF(AND(D104&lt;2.2,A104&gt;=6.2,D104&gt;=1.7,B104&gt;=2.6,G104&gt;=0.177,B104&lt;3.15,F104&gt;=2.5,F104&gt;=1.5),5.325,IF(AND(D104&gt;=2.2,A104&gt;=6.2,D104&gt;=1.7,B104&gt;=2.6,G104&gt;=0.177,B104&lt;3.15,F104&gt;=2.5,F104&gt;=1.5),5.1,IF(AND(D104&lt;0.25,A104&gt;=4.5,B104&gt;=3.15,A104&gt;=4.35,A104&lt;5.05,D104&lt;0.4,H104&gt;=5.523,G104&lt;0.905,F104&lt;1.5),1.357,IF(AND(D104&gt;=0.25,A104&gt;=4.5,B104&gt;=3.15,A104&gt;=4.35,A104&lt;5.05,D104&lt;0.4,H104&gt;=5.523,G104&lt;0.905,F104&lt;1.5),1.333,IF(AND(H104&lt;10.723,G104&lt;0.644,H104&lt;13.654,D104&lt;1.55,G104&lt;0.709,A104&gt;=5.4,D104&gt;=1.35,F104&lt;2.5,F104&gt;=1.5),4.6,IF(AND(H104&gt;=10.723,G104&lt;0.644,H104&lt;13.654,D104&lt;1.55,G104&lt;0.709,A104&gt;=5.4,D104&gt;=1.35,F104&lt;2.5,F104&gt;=1.5),4.5,"shouldnthappen"))))))))))))))))))))))))))))))))))</f>
        <v>5.02</v>
      </c>
      <c r="BI104" s="1" t="n">
        <f aca="false">IF(AND(D104&gt;=0.8,A104&lt;5.45),3.9,IF(AND(D104&gt;=0.45,D104&lt;0.8,A104&lt;5.45),1.66,IF(AND(H104&lt;16.447,B104&gt;=3.45,A104&gt;=5.45),1.525,IF(AND(H104&gt;=16.447,B104&gt;=3.45,A104&gt;=5.45),6.4,IF(AND(H104&lt;5.245,D104&lt;0.45,D104&lt;0.8,A104&lt;5.45),1,IF(AND(A104&gt;=7.2,G104&lt;0.154,B104&lt;3.45,A104&gt;=5.45),6.7,IF(AND(D104&lt;1.65,A104&lt;7.2,G104&lt;0.154,B104&lt;3.45,A104&gt;=5.45),4.7,IF(AND(D104&gt;=1.65,A104&lt;7.2,G104&lt;0.154,B104&lt;3.45,A104&gt;=5.45),5.52,IF(AND(D104&gt;=0.25,A104&lt;5.05,H104&gt;=5.245,D104&lt;0.45,D104&lt;0.8,A104&lt;5.45),1.35,IF(AND(H104&lt;6.089,A104&gt;=5.05,H104&gt;=5.245,D104&lt;0.45,D104&lt;0.8,A104&lt;5.45),1.7,IF(AND(D104&lt;1.2,B104&lt;2.6,A104&lt;5.75,G104&gt;=0.154,B104&lt;3.45,A104&gt;=5.45),3.85,IF(AND(D104&gt;=1.2,B104&lt;2.6,A104&lt;5.75,G104&gt;=0.154,B104&lt;3.45,A104&gt;=5.45),4,IF(AND(D104&gt;=1.65,B104&gt;=2.6,A104&lt;5.75,G104&gt;=0.154,B104&lt;3.45,A104&gt;=5.45),4.9,IF(AND(G104&lt;0.353,F104&lt;2.5,A104&gt;=5.75,G104&gt;=0.154,B104&lt;3.45,A104&gt;=5.45),4.25,IF(AND(A104&gt;=7.25,F104&gt;=2.5,A104&gt;=5.75,G104&gt;=0.154,B104&lt;3.45,A104&gt;=5.45),6.45,IF(AND(H104&lt;11.218,D104&lt;0.25,A104&lt;5.05,H104&gt;=5.245,D104&lt;0.45,D104&lt;0.8,A104&lt;5.45),1.42,IF(AND(G104&lt;0.517,H104&gt;=6.089,A104&gt;=5.05,H104&gt;=5.245,D104&lt;0.45,D104&lt;0.8,A104&lt;5.45),1.44,IF(AND(G104&gt;=0.517,H104&gt;=6.089,A104&gt;=5.05,H104&gt;=5.245,D104&lt;0.45,D104&lt;0.8,A104&lt;5.45),1.54,IF(AND(H104&gt;=10.194,D104&lt;1.65,B104&gt;=2.6,A104&lt;5.75,G104&gt;=0.154,B104&lt;3.45,A104&gt;=5.45),4.35,IF(AND(B104&gt;=3.15,G104&gt;=0.353,F104&lt;2.5,A104&gt;=5.75,G104&gt;=0.154,B104&lt;3.45,A104&gt;=5.45),4.7,IF(AND(H104&lt;7.716,A104&lt;7.25,F104&gt;=2.5,A104&gt;=5.75,G104&gt;=0.154,B104&lt;3.45,A104&gt;=5.45),5.04,IF(AND(G104&lt;0.175,H104&gt;=11.218,D104&lt;0.25,A104&lt;5.05,H104&gt;=5.245,D104&lt;0.45,D104&lt;0.8,A104&lt;5.45),1.5,IF(AND(H104&lt;7.713,H104&lt;10.194,D104&lt;1.65,B104&gt;=2.6,A104&lt;5.75,G104&gt;=0.154,B104&lt;3.45,A104&gt;=5.45),4.1,IF(AND(H104&gt;=7.713,H104&lt;10.194,D104&lt;1.65,B104&gt;=2.6,A104&lt;5.75,G104&gt;=0.154,B104&lt;3.45,A104&gt;=5.45),4.2,IF(AND(B104&gt;=3.05,B104&lt;3.15,G104&gt;=0.353,F104&lt;2.5,A104&gt;=5.75,G104&gt;=0.154,B104&lt;3.45,A104&gt;=5.45),4.4,IF(AND(D104&gt;=2.45,H104&gt;=7.716,A104&lt;7.25,F104&gt;=2.5,A104&gt;=5.75,G104&gt;=0.154,B104&lt;3.45,A104&gt;=5.45),5.85,IF(AND(D104&lt;0.15,G104&gt;=0.175,H104&gt;=11.218,D104&lt;0.25,A104&lt;5.05,H104&gt;=5.245,D104&lt;0.45,D104&lt;0.8,A104&lt;5.45),1.1,IF(AND(H104&gt;=16.317,B104&lt;3.05,B104&lt;3.15,G104&gt;=0.353,F104&lt;2.5,A104&gt;=5.75,G104&gt;=0.154,B104&lt;3.45,A104&gt;=5.45),4.8,IF(AND(G104&gt;=0.857,D104&lt;2.45,H104&gt;=7.716,A104&lt;7.25,F104&gt;=2.5,A104&gt;=5.75,G104&gt;=0.154,B104&lt;3.45,A104&gt;=5.45),5.05,IF(AND(G104&lt;0.245,D104&gt;=0.15,G104&gt;=0.175,H104&gt;=11.218,D104&lt;0.25,A104&lt;5.05,H104&gt;=5.245,D104&lt;0.45,D104&lt;0.8,A104&lt;5.45),1.3,IF(AND(G104&gt;=0.245,D104&gt;=0.15,G104&gt;=0.175,H104&gt;=11.218,D104&lt;0.25,A104&lt;5.05,H104&gt;=5.245,D104&lt;0.45,D104&lt;0.8,A104&lt;5.45),1.22,IF(AND(B104&lt;2.85,H104&lt;16.317,B104&lt;3.05,B104&lt;3.15,G104&gt;=0.353,F104&lt;2.5,A104&gt;=5.75,G104&gt;=0.154,B104&lt;3.45,A104&gt;=5.45),4.6,IF(AND(B104&gt;=2.85,H104&lt;16.317,B104&lt;3.05,B104&lt;3.15,G104&gt;=0.353,F104&lt;2.5,A104&gt;=5.75,G104&gt;=0.154,B104&lt;3.45,A104&gt;=5.45),4.633,IF(AND(D104&lt;1.85,G104&lt;0.857,D104&lt;2.45,H104&gt;=7.716,A104&lt;7.25,F104&gt;=2.5,A104&gt;=5.75,G104&gt;=0.154,B104&lt;3.45,A104&gt;=5.45),5.8,IF(AND(H104&lt;11.297,D104&gt;=1.85,G104&lt;0.857,D104&lt;2.45,H104&gt;=7.716,A104&lt;7.25,F104&gt;=2.5,A104&gt;=5.75,G104&gt;=0.154,B104&lt;3.45,A104&gt;=5.45),5.3,IF(AND(G104&lt;0.388,H104&gt;=11.297,D104&gt;=1.85,G104&lt;0.857,D104&lt;2.45,H104&gt;=7.716,A104&lt;7.25,F104&gt;=2.5,A104&gt;=5.75,G104&gt;=0.154,B104&lt;3.45,A104&gt;=5.45),5.4,IF(AND(G104&gt;=0.388,H104&gt;=11.297,D104&gt;=1.85,G104&lt;0.857,D104&lt;2.45,H104&gt;=7.716,A104&lt;7.25,F104&gt;=2.5,A104&gt;=5.75,G104&gt;=0.154,B104&lt;3.45,A104&gt;=5.45),5.6,"shouldnthappen")))))))))))))))))))))))))))))))))))))</f>
        <v>5.04</v>
      </c>
      <c r="BJ104" s="1" t="n">
        <f aca="false">IF(AND(F104&gt;=2,B104&gt;=3.35),6.1,IF(AND(H104&gt;=12.719,F104&lt;1.5,B104&lt;3.35),1.567,IF(AND(H104&lt;5.245,F104&lt;2,B104&gt;=3.35),1,IF(AND(D104&lt;0.15,H104&lt;12.719,F104&lt;1.5,B104&lt;3.35),1.5,IF(AND(D104&gt;=0.35,H104&gt;=5.245,F104&lt;2,B104&gt;=3.35),1.6,IF(AND(A104&lt;4.9,D104&gt;=0.15,H104&lt;12.719,F104&lt;1.5,B104&lt;3.35),1.36,IF(AND(B104&lt;2.65,G104&lt;0.572,D104&lt;1.45,F104&gt;=1.5,B104&lt;3.35),3.5,IF(AND(A104&lt;6.1,F104&lt;2.5,D104&gt;=1.45,F104&gt;=1.5,B104&lt;3.35),5.1,IF(AND(G104&gt;=0.607,D104&lt;0.35,H104&gt;=5.245,F104&lt;2,B104&gt;=3.35),1.65,IF(AND(G104&lt;0.546,A104&gt;=4.9,D104&gt;=0.15,H104&lt;12.719,F104&lt;1.5,B104&lt;3.35),1.2,IF(AND(G104&gt;=0.546,A104&gt;=4.9,D104&gt;=0.15,H104&lt;12.719,F104&lt;1.5,B104&lt;3.35),1.4,IF(AND(A104&gt;=6.3,B104&gt;=2.65,G104&lt;0.572,D104&lt;1.45,F104&gt;=1.5,B104&lt;3.35),4.8,IF(AND(D104&lt;1.15,B104&lt;2.85,G104&gt;=0.572,D104&lt;1.45,F104&gt;=1.5,B104&lt;3.35),3.9,IF(AND(B104&gt;=3.15,B104&gt;=2.85,G104&gt;=0.572,D104&lt;1.45,F104&gt;=1.5,B104&lt;3.35),4.7,IF(AND(B104&lt;2.95,A104&gt;=6.1,F104&lt;2.5,D104&gt;=1.45,F104&gt;=1.5,B104&lt;3.35),4.533,IF(AND(B104&gt;=2.95,A104&gt;=6.1,F104&lt;2.5,D104&gt;=1.45,F104&gt;=1.5,B104&lt;3.35),4.75,IF(AND(A104&gt;=6.7,G104&lt;0.107,F104&gt;=2.5,D104&gt;=1.45,F104&gt;=1.5,B104&lt;3.35),5.7,IF(AND(G104&gt;=0.385,G104&lt;0.607,D104&lt;0.35,H104&gt;=5.245,F104&lt;2,B104&gt;=3.35),1.325,IF(AND(D104&lt;1.25,A104&lt;6.3,B104&gt;=2.65,G104&lt;0.572,D104&lt;1.45,F104&gt;=1.5,B104&lt;3.35),4,IF(AND(D104&gt;=1.25,A104&lt;6.3,B104&gt;=2.65,G104&lt;0.572,D104&lt;1.45,F104&gt;=1.5,B104&lt;3.35),4.18,IF(AND(G104&lt;0.907,D104&gt;=1.15,B104&lt;2.85,G104&gt;=0.572,D104&lt;1.45,F104&gt;=1.5,B104&lt;3.35),4,IF(AND(G104&gt;=0.907,D104&gt;=1.15,B104&lt;2.85,G104&gt;=0.572,D104&lt;1.45,F104&gt;=1.5,B104&lt;3.35),4.4,IF(AND(H104&lt;8.326,B104&lt;3.15,B104&gt;=2.85,G104&gt;=0.572,D104&lt;1.45,F104&gt;=1.5,B104&lt;3.35),3.6,IF(AND(H104&gt;=8.326,B104&lt;3.15,B104&gt;=2.85,G104&gt;=0.572,D104&lt;1.45,F104&gt;=1.5,B104&lt;3.35),4.48,IF(AND(B104&lt;2.95,A104&lt;6.7,G104&lt;0.107,F104&gt;=2.5,D104&gt;=1.45,F104&gt;=1.5,B104&lt;3.35),5.6,IF(AND(B104&gt;=2.95,A104&lt;6.7,G104&lt;0.107,F104&gt;=2.5,D104&gt;=1.45,F104&gt;=1.5,B104&lt;3.35),5.5,IF(AND(G104&lt;0.205,G104&lt;0.432,G104&gt;=0.107,F104&gt;=2.5,D104&gt;=1.45,F104&gt;=1.5,B104&lt;3.35),5.3,IF(AND(B104&gt;=3.05,G104&gt;=0.432,G104&gt;=0.107,F104&gt;=2.5,D104&gt;=1.45,F104&gt;=1.5,B104&lt;3.35),5.86,IF(AND(H104&gt;=14.057,G104&lt;0.385,G104&lt;0.607,D104&lt;0.35,H104&gt;=5.245,F104&lt;2,B104&gt;=3.35),1.7,IF(AND(D104&lt;1.7,G104&gt;=0.205,G104&lt;0.432,G104&gt;=0.107,F104&gt;=2.5,D104&gt;=1.45,F104&gt;=1.5,B104&lt;3.35),5,IF(AND(G104&lt;0.779,B104&lt;3.05,G104&gt;=0.432,G104&gt;=0.107,F104&gt;=2.5,D104&gt;=1.45,F104&gt;=1.5,B104&lt;3.35),4.9,IF(AND(G104&gt;=0.779,B104&lt;3.05,G104&gt;=0.432,G104&gt;=0.107,F104&gt;=2.5,D104&gt;=1.45,F104&gt;=1.5,B104&lt;3.35),5.533,IF(AND(D104&gt;=0.25,H104&lt;14.057,G104&lt;0.385,G104&lt;0.607,D104&lt;0.35,H104&gt;=5.245,F104&lt;2,B104&gt;=3.35),1.4,IF(AND(B104&lt;2.85,D104&gt;=1.7,G104&gt;=0.205,G104&lt;0.432,G104&gt;=0.107,F104&gt;=2.5,D104&gt;=1.45,F104&gt;=1.5,B104&lt;3.35),5.1,IF(AND(B104&gt;=2.85,D104&gt;=1.7,G104&gt;=0.205,G104&lt;0.432,G104&gt;=0.107,F104&gt;=2.5,D104&gt;=1.45,F104&gt;=1.5,B104&lt;3.35),5.15,IF(AND(A104&lt;5.1,D104&lt;0.25,H104&lt;14.057,G104&lt;0.385,G104&lt;0.607,D104&lt;0.35,H104&gt;=5.245,F104&lt;2,B104&gt;=3.35),1.4,IF(AND(A104&gt;=5.1,D104&lt;0.25,H104&lt;14.057,G104&lt;0.385,G104&lt;0.607,D104&lt;0.35,H104&gt;=5.245,F104&lt;2,B104&gt;=3.35),1.5,"shouldnthappen")))))))))))))))))))))))))))))))))))))</f>
        <v>5.533</v>
      </c>
    </row>
    <row r="105" customFormat="false" ht="13.8" hidden="false" customHeight="false" outlineLevel="0" collapsed="false">
      <c r="A105" s="1" t="n">
        <v>7.1</v>
      </c>
      <c r="B105" s="1" t="n">
        <v>3</v>
      </c>
      <c r="C105" s="1" t="n">
        <v>5.9</v>
      </c>
      <c r="D105" s="1" t="n">
        <v>2.1</v>
      </c>
      <c r="E105" s="1" t="s">
        <v>93</v>
      </c>
      <c r="F105" s="1" t="n">
        <v>3</v>
      </c>
      <c r="G105" s="1" t="n">
        <v>0.0320943994447589</v>
      </c>
      <c r="H105" s="16" t="n">
        <v>10.3201091130264</v>
      </c>
      <c r="I105" s="11" t="n">
        <f aca="false">C105</f>
        <v>5.9</v>
      </c>
      <c r="J105" s="1" t="n">
        <f aca="false">AVERAGE(M105:BJ105)</f>
        <v>5.73528</v>
      </c>
      <c r="K105" s="15" t="n">
        <f aca="false">1-SQRT(VAR(M105:BJ105, I105)) / AVERAGE(M105:BJ105)</f>
        <v>0.92628667256125</v>
      </c>
      <c r="L105" s="1" t="n">
        <f aca="false">(J105-I105)/I105</f>
        <v>-0.0279186440677966</v>
      </c>
      <c r="M105" s="1" t="n">
        <f aca="false">IF(AND(H105&gt;=16.241,B105&gt;=3.35),6.4,IF(AND(D105&gt;=0.75,A105&lt;5.15,B105&lt;3.35),4.1,IF(AND(D105&gt;=1.5,H105&lt;16.241,B105&gt;=3.35),5.767,IF(AND(B105&gt;=3.25,D105&lt;0.75,A105&lt;5.15,B105&lt;3.35),1.58,IF(AND(A105&lt;4.95,D105&lt;1.5,H105&lt;16.241,B105&gt;=3.35),1.4,IF(AND(A105&lt;4.5,B105&lt;3.25,D105&lt;0.75,A105&lt;5.15,B105&lt;3.35),1.26,IF(AND(A105&gt;=4.5,B105&lt;3.25,D105&lt;0.75,A105&lt;5.15,B105&lt;3.35),1.48,IF(AND(G105&lt;0.356,H105&lt;12.557,D105&lt;1.45,A105&gt;=5.15,B105&lt;3.35),4.267,IF(AND(D105&lt;1.25,H105&gt;=12.557,D105&lt;1.45,A105&gt;=5.15,B105&lt;3.35),4.05,IF(AND(D105&gt;=1.35,G105&gt;=0.356,H105&lt;12.557,D105&lt;1.45,A105&gt;=5.15,B105&lt;3.35),4.25,IF(AND(H105&lt;15.086,D105&gt;=1.25,H105&gt;=12.557,D105&lt;1.45,A105&gt;=5.15,B105&lt;3.35),4.4,IF(AND(F105&lt;2.5,G105&gt;=0.44,D105&lt;2.05,D105&gt;=1.45,A105&gt;=5.15,B105&lt;3.35),4.7,IF(AND(H105&lt;10.391,B105&lt;3.15,D105&gt;=2.05,D105&gt;=1.45,A105&gt;=5.15,B105&lt;3.35),5.1,IF(AND(G105&lt;0.505,B105&gt;=3.15,D105&gt;=2.05,D105&gt;=1.45,A105&gt;=5.15,B105&lt;3.35),5.7,IF(AND(G105&gt;=0.505,B105&gt;=3.15,D105&gt;=2.05,D105&gt;=1.45,A105&gt;=5.15,B105&lt;3.35),5.95,IF(AND(D105&gt;=0.5,G105&lt;0.905,A105&gt;=4.95,D105&lt;1.5,H105&lt;16.241,B105&gt;=3.35),1.6,IF(AND(B105&lt;3.6,G105&gt;=0.905,A105&gt;=4.95,D105&lt;1.5,H105&lt;16.241,B105&gt;=3.35),1.7,IF(AND(B105&gt;=3.6,G105&gt;=0.905,A105&gt;=4.95,D105&lt;1.5,H105&lt;16.241,B105&gt;=3.35),1.767,IF(AND(A105&gt;=5.7,D105&lt;1.35,G105&gt;=0.356,H105&lt;12.557,D105&lt;1.45,A105&gt;=5.15,B105&lt;3.35),3.9,IF(AND(A105&lt;6.35,H105&gt;=15.086,D105&gt;=1.25,H105&gt;=12.557,D105&lt;1.45,A105&gt;=5.15,B105&lt;3.35),4.7,IF(AND(A105&gt;=6.35,H105&gt;=15.086,D105&gt;=1.25,H105&gt;=12.557,D105&lt;1.45,A105&gt;=5.15,B105&lt;3.35),4.6,IF(AND(H105&lt;9.252,D105&lt;1.55,G105&lt;0.44,D105&lt;2.05,D105&gt;=1.45,A105&gt;=5.15,B105&lt;3.35),5.08,IF(AND(H105&gt;=9.252,D105&lt;1.55,G105&lt;0.44,D105&lt;2.05,D105&gt;=1.45,A105&gt;=5.15,B105&lt;3.35),4.7,IF(AND(H105&lt;8.477,D105&gt;=1.55,G105&lt;0.44,D105&lt;2.05,D105&gt;=1.45,A105&gt;=5.15,B105&lt;3.35),5.1,IF(AND(H105&gt;=8.477,D105&gt;=1.55,G105&lt;0.44,D105&lt;2.05,D105&gt;=1.45,A105&gt;=5.15,B105&lt;3.35),5.4,IF(AND(H105&lt;8.435,F105&gt;=2.5,G105&gt;=0.44,D105&lt;2.05,D105&gt;=1.45,A105&gt;=5.15,B105&lt;3.35),5.1,IF(AND(H105&gt;=8.435,F105&gt;=2.5,G105&gt;=0.44,D105&lt;2.05,D105&gt;=1.45,A105&gt;=5.15,B105&lt;3.35),4.86,IF(AND(G105&lt;0.543,H105&gt;=10.391,B105&lt;3.15,D105&gt;=2.05,D105&gt;=1.45,A105&gt;=5.15,B105&lt;3.35),5.56,IF(AND(G105&gt;=0.543,H105&gt;=10.391,B105&lt;3.15,D105&gt;=2.05,D105&gt;=1.45,A105&gt;=5.15,B105&lt;3.35),5.8,IF(AND(A105&lt;5.05,D105&lt;0.5,G105&lt;0.905,A105&gt;=4.95,D105&lt;1.5,H105&lt;16.241,B105&gt;=3.35),1.3,IF(AND(H105&lt;6.583,A105&lt;5.7,D105&lt;1.35,G105&gt;=0.356,H105&lt;12.557,D105&lt;1.45,A105&gt;=5.15,B105&lt;3.35),4,IF(AND(G105&lt;0.585,A105&gt;=5.05,D105&lt;0.5,G105&lt;0.905,A105&gt;=4.95,D105&lt;1.5,H105&lt;16.241,B105&gt;=3.35),1.475,IF(AND(G105&lt;0.62,H105&gt;=6.583,A105&lt;5.7,D105&lt;1.35,G105&gt;=0.356,H105&lt;12.557,D105&lt;1.45,A105&gt;=5.15,B105&lt;3.35),3.75,IF(AND(G105&gt;=0.62,H105&gt;=6.583,A105&lt;5.7,D105&lt;1.35,G105&gt;=0.356,H105&lt;12.557,D105&lt;1.45,A105&gt;=5.15,B105&lt;3.35),3.6,IF(AND(B105&lt;3.75,G105&gt;=0.585,A105&gt;=5.05,D105&lt;0.5,G105&lt;0.905,A105&gt;=4.95,D105&lt;1.5,H105&lt;16.241,B105&gt;=3.35),1.5,IF(AND(B105&gt;=3.75,G105&gt;=0.585,A105&gt;=5.05,D105&lt;0.5,G105&lt;0.905,A105&gt;=4.95,D105&lt;1.5,H105&lt;16.241,B105&gt;=3.35),1.6,"shouldnthappen"))))))))))))))))))))))))))))))))))))</f>
        <v>5.1</v>
      </c>
      <c r="N105" s="1" t="n">
        <f aca="false">IF(AND(H105&lt;5.245,B105&lt;3.65,F105&lt;1.5),1,IF(AND(H105&gt;=14.096,B105&gt;=3.65,F105&lt;1.5),1.65,IF(AND(A105&gt;=5.45,H105&gt;=5.245,B105&lt;3.65,F105&lt;1.5),1.3,IF(AND(H105&gt;=13.586,H105&lt;14.096,B105&gt;=3.65,F105&lt;1.5),1.3,IF(AND(H105&lt;10.258,D105&lt;1.25,F105&lt;2.5,F105&gt;=1.5),3.38,IF(AND(H105&lt;6.982,D105&gt;=1.25,F105&lt;2.5,F105&gt;=1.5),3.96,IF(AND(H105&gt;=13.646,D105&lt;2.05,F105&gt;=2.5,F105&gt;=1.5),6.1,IF(AND(B105&lt;3.05,A105&lt;5.45,H105&gt;=5.245,B105&lt;3.65,F105&lt;1.5),1.375,IF(AND(H105&lt;6.543,H105&lt;13.586,H105&lt;14.096,B105&gt;=3.65,F105&lt;1.5),1.4,IF(AND(H105&gt;=6.543,H105&lt;13.586,H105&lt;14.096,B105&gt;=3.65,F105&lt;1.5),1.5,IF(AND(H105&lt;11.522,H105&gt;=10.258,D105&lt;1.25,F105&lt;2.5,F105&gt;=1.5),3.733,IF(AND(H105&gt;=11.522,H105&gt;=10.258,D105&lt;1.25,F105&lt;2.5,F105&gt;=1.5),3.92,IF(AND(H105&lt;5.767,H105&lt;13.646,D105&lt;2.05,F105&gt;=2.5,F105&gt;=1.5),4.5,IF(AND(A105&lt;6.8,B105&lt;3.15,D105&gt;=2.05,F105&gt;=2.5,F105&gt;=1.5),5.6,IF(AND(A105&gt;=6.8,B105&lt;3.15,D105&gt;=2.05,F105&gt;=2.5,F105&gt;=1.5),5.1,IF(AND(B105&lt;3.25,B105&gt;=3.15,D105&gt;=2.05,F105&gt;=2.5,F105&gt;=1.5),5.8,IF(AND(B105&gt;=3.25,B105&gt;=3.15,D105&gt;=2.05,F105&gt;=2.5,F105&gt;=1.5),5.65,IF(AND(B105&lt;3.15,B105&gt;=3.05,A105&lt;5.45,H105&gt;=5.245,B105&lt;3.65,F105&lt;1.5),1.5,IF(AND(G105&gt;=0.735,H105&lt;13.665,H105&gt;=6.982,D105&gt;=1.25,F105&lt;2.5,F105&gt;=1.5),4.2,IF(AND(H105&lt;14.03,H105&gt;=13.665,H105&gt;=6.982,D105&gt;=1.25,F105&lt;2.5,F105&gt;=1.5),4.8,IF(AND(A105&gt;=6.6,H105&gt;=5.767,H105&lt;13.646,D105&lt;2.05,F105&gt;=2.5,F105&gt;=1.5),6.05,IF(AND(G105&gt;=0.934,B105&gt;=3.15,B105&gt;=3.05,A105&lt;5.45,H105&gt;=5.245,B105&lt;3.65,F105&lt;1.5),1.7,IF(AND(D105&gt;=1.55,G105&lt;0.735,H105&lt;13.665,H105&gt;=6.982,D105&gt;=1.25,F105&lt;2.5,F105&gt;=1.5),5.1,IF(AND(D105&lt;1.45,H105&gt;=14.03,H105&gt;=13.665,H105&gt;=6.982,D105&gt;=1.25,F105&lt;2.5,F105&gt;=1.5),4.7,IF(AND(D105&gt;=1.45,H105&gt;=14.03,H105&gt;=13.665,H105&gt;=6.982,D105&gt;=1.25,F105&lt;2.5,F105&gt;=1.5),4.5,IF(AND(A105&gt;=6.2,A105&lt;6.6,H105&gt;=5.767,H105&lt;13.646,D105&lt;2.05,F105&gt;=2.5,F105&gt;=1.5),5.325,IF(AND(B105&lt;3.25,G105&lt;0.934,B105&gt;=3.15,B105&gt;=3.05,A105&lt;5.45,H105&gt;=5.245,B105&lt;3.65,F105&lt;1.5),1.3,IF(AND(D105&lt;1.35,D105&lt;1.55,G105&lt;0.735,H105&lt;13.665,H105&gt;=6.982,D105&gt;=1.25,F105&lt;2.5,F105&gt;=1.5),4.25,IF(AND(H105&lt;8.435,A105&lt;6.2,A105&lt;6.6,H105&gt;=5.767,H105&lt;13.646,D105&lt;2.05,F105&gt;=2.5,F105&gt;=1.5),5.1,IF(AND(H105&gt;=8.435,A105&lt;6.2,A105&lt;6.6,H105&gt;=5.767,H105&lt;13.646,D105&lt;2.05,F105&gt;=2.5,F105&gt;=1.5),4.9,IF(AND(A105&gt;=5.15,B105&gt;=3.25,G105&lt;0.934,B105&gt;=3.15,B105&gt;=3.05,A105&lt;5.45,H105&gt;=5.245,B105&lt;3.65,F105&lt;1.5),1.5,IF(AND(B105&lt;2.9,D105&gt;=1.35,D105&lt;1.55,G105&lt;0.735,H105&lt;13.665,H105&gt;=6.982,D105&gt;=1.25,F105&lt;2.5,F105&gt;=1.5),4.6,IF(AND(B105&gt;=2.9,D105&gt;=1.35,D105&lt;1.55,G105&lt;0.735,H105&lt;13.665,H105&gt;=6.982,D105&gt;=1.25,F105&lt;2.5,F105&gt;=1.5),4.52,IF(AND(G105&gt;=0.862,A105&lt;5.15,B105&gt;=3.25,G105&lt;0.934,B105&gt;=3.15,B105&gt;=3.05,A105&lt;5.45,H105&gt;=5.245,B105&lt;3.65,F105&lt;1.5),1.5,IF(AND(H105&lt;9.35,G105&lt;0.862,A105&lt;5.15,B105&gt;=3.25,G105&lt;0.934,B105&gt;=3.15,B105&gt;=3.05,A105&lt;5.45,H105&gt;=5.245,B105&lt;3.65,F105&lt;1.5),1.38,IF(AND(H105&gt;=9.35,G105&lt;0.862,A105&lt;5.15,B105&gt;=3.25,G105&lt;0.934,B105&gt;=3.15,B105&gt;=3.05,A105&lt;5.45,H105&gt;=5.245,B105&lt;3.65,F105&lt;1.5),1.4,"shouldnthappen"))))))))))))))))))))))))))))))))))))</f>
        <v>5.1</v>
      </c>
      <c r="O105" s="1" t="n">
        <f aca="false">IF(AND(B105&lt;2.75,A105&lt;5.55),3.96,IF(AND(H105&lt;9.205,A105&lt;5.9,A105&gt;=5.55),3.85,IF(AND(A105&lt;4.35,D105&lt;0.35,B105&gt;=2.75,A105&lt;5.55),1.1,IF(AND(B105&lt;3.65,D105&gt;=0.35,B105&gt;=2.75,A105&lt;5.55),1.65,IF(AND(B105&gt;=3.65,D105&gt;=0.35,B105&gt;=2.75,A105&lt;5.55),1.9,IF(AND(G105&gt;=0.732,H105&gt;=9.205,A105&lt;5.9,A105&gt;=5.55),4.9,IF(AND(G105&lt;0.273,G105&lt;0.732,H105&gt;=9.205,A105&lt;5.9,A105&gt;=5.55),4.5,IF(AND(A105&lt;6.3,G105&lt;0.422,F105&lt;2.5,A105&gt;=5.9,A105&gt;=5.55),5.1,IF(AND(A105&gt;=6.3,G105&lt;0.422,F105&lt;2.5,A105&gt;=5.9,A105&gt;=5.55),4.76,IF(AND(B105&lt;2.4,G105&gt;=0.422,F105&lt;2.5,A105&gt;=5.9,A105&gt;=5.55),4.45,IF(AND(A105&gt;=7,G105&gt;=0.628,F105&gt;=2.5,A105&gt;=5.9,A105&gt;=5.55),6.45,IF(AND(D105&lt;0.15,H105&lt;13.924,A105&gt;=4.35,D105&lt;0.35,B105&gt;=2.75,A105&lt;5.55),1.5,IF(AND(B105&lt;3.15,H105&gt;=13.924,A105&gt;=4.35,D105&lt;0.35,B105&gt;=2.75,A105&lt;5.55),1.56,IF(AND(B105&gt;=3.15,H105&gt;=13.924,A105&gt;=4.35,D105&lt;0.35,B105&gt;=2.75,A105&lt;5.55),1.3,IF(AND(H105&lt;14.316,G105&gt;=0.273,G105&lt;0.732,H105&gt;=9.205,A105&lt;5.9,A105&gt;=5.55),3.95,IF(AND(H105&gt;=14.316,G105&gt;=0.273,G105&lt;0.732,H105&gt;=9.205,A105&lt;5.9,A105&gt;=5.55),4.1,IF(AND(A105&lt;6.2,B105&gt;=2.4,G105&gt;=0.422,F105&lt;2.5,A105&gt;=5.9,A105&gt;=5.55),4.3,IF(AND(A105&gt;=7.05,G105&lt;0.364,G105&lt;0.628,F105&gt;=2.5,A105&gt;=5.9,A105&gt;=5.55),6.1,IF(AND(A105&gt;=7.55,G105&gt;=0.364,G105&lt;0.628,F105&gt;=2.5,A105&gt;=5.9,A105&gt;=5.55),6.4,IF(AND(A105&lt;6.15,A105&lt;7,G105&gt;=0.628,F105&gt;=2.5,A105&gt;=5.9,A105&gt;=5.55),4.9,IF(AND(D105&lt;1.45,A105&gt;=6.2,B105&gt;=2.4,G105&gt;=0.422,F105&lt;2.5,A105&gt;=5.9,A105&gt;=5.55),4.64,IF(AND(D105&gt;=1.45,A105&gt;=6.2,B105&gt;=2.4,G105&gt;=0.422,F105&lt;2.5,A105&gt;=5.9,A105&gt;=5.55),4.9,IF(AND(D105&lt;1.65,A105&lt;7.05,G105&lt;0.364,G105&lt;0.628,F105&gt;=2.5,A105&gt;=5.9,A105&gt;=5.55),5.1,IF(AND(D105&gt;=2.35,A105&lt;7.55,G105&gt;=0.364,G105&lt;0.628,F105&gt;=2.5,A105&gt;=5.9,A105&gt;=5.55),5.633,IF(AND(D105&lt;2.15,A105&gt;=6.15,A105&lt;7,G105&gt;=0.628,F105&gt;=2.5,A105&gt;=5.9,A105&gt;=5.55),5.1,IF(AND(D105&gt;=2.15,A105&gt;=6.15,A105&lt;7,G105&gt;=0.628,F105&gt;=2.5,A105&gt;=5.9,A105&gt;=5.55),5.267,IF(AND(A105&lt;4.9,A105&lt;5.05,D105&gt;=0.15,H105&lt;13.924,A105&gt;=4.35,D105&lt;0.35,B105&gt;=2.75,A105&lt;5.55),1.375,IF(AND(A105&gt;=4.9,A105&lt;5.05,D105&gt;=0.15,H105&lt;13.924,A105&gt;=4.35,D105&lt;0.35,B105&gt;=2.75,A105&lt;5.55),1.3,IF(AND(A105&lt;5.45,A105&gt;=5.05,D105&gt;=0.15,H105&lt;13.924,A105&gt;=4.35,D105&lt;0.35,B105&gt;=2.75,A105&lt;5.55),1.475,IF(AND(A105&gt;=5.45,A105&gt;=5.05,D105&gt;=0.15,H105&lt;13.924,A105&gt;=4.35,D105&lt;0.35,B105&gt;=2.75,A105&lt;5.55),1.4,IF(AND(B105&gt;=3.25,D105&lt;2.35,A105&lt;7.55,G105&gt;=0.364,G105&lt;0.628,F105&gt;=2.5,A105&gt;=5.9,A105&gt;=5.55),5.7,IF(AND(G105&lt;0.006,G105&lt;0.107,D105&gt;=1.65,A105&lt;7.05,G105&lt;0.364,G105&lt;0.628,F105&gt;=2.5,A105&gt;=5.9,A105&gt;=5.55),5.5,IF(AND(G105&gt;=0.006,G105&lt;0.107,D105&gt;=1.65,A105&lt;7.05,G105&lt;0.364,G105&lt;0.628,F105&gt;=2.5,A105&gt;=5.9,A105&gt;=5.55),5.667,IF(AND(D105&lt;2.2,G105&gt;=0.107,D105&gt;=1.65,A105&lt;7.05,G105&lt;0.364,G105&lt;0.628,F105&gt;=2.5,A105&gt;=5.9,A105&gt;=5.55),5.35,IF(AND(D105&gt;=2.2,G105&gt;=0.107,D105&gt;=1.65,A105&lt;7.05,G105&lt;0.364,G105&lt;0.628,F105&gt;=2.5,A105&gt;=5.9,A105&gt;=5.55),5.2,IF(AND(D105&lt;2.25,B105&lt;3.25,D105&lt;2.35,A105&lt;7.55,G105&gt;=0.364,G105&lt;0.628,F105&gt;=2.5,A105&gt;=5.9,A105&gt;=5.55),5.8,IF(AND(D105&gt;=2.25,B105&lt;3.25,D105&lt;2.35,A105&lt;7.55,G105&gt;=0.364,G105&lt;0.628,F105&gt;=2.5,A105&gt;=5.9,A105&gt;=5.55),5.9,"shouldnthappen")))))))))))))))))))))))))))))))))))))</f>
        <v>6.1</v>
      </c>
      <c r="P105" s="1" t="n">
        <f aca="false">IF(AND(D105&gt;=0.75,A105&lt;5.55),3.9,IF(AND(H105&lt;7.482,A105&gt;=5.55),3.45,IF(AND(B105&gt;=3.15,B105&lt;3.25,D105&lt;0.75,A105&lt;5.55),1.262,IF(AND(G105&gt;=0.446,B105&lt;3.15,B105&lt;3.25,D105&lt;0.75,A105&lt;5.55),1.1,IF(AND(G105&lt;0.408,A105&lt;5.05,B105&gt;=3.25,D105&lt;0.75,A105&lt;5.55),1.4,IF(AND(G105&gt;=0.408,A105&lt;5.05,B105&gt;=3.25,D105&lt;0.75,A105&lt;5.55),1.233,IF(AND(G105&gt;=0.676,A105&gt;=5.05,B105&gt;=3.25,D105&lt;0.75,A105&lt;5.55),1.72,IF(AND(H105&lt;9.386,A105&lt;5.85,F105&lt;2.5,H105&gt;=7.482,A105&gt;=5.55),3.5,IF(AND(H105&gt;=9.386,A105&lt;5.85,F105&lt;2.5,H105&gt;=7.482,A105&gt;=5.55),4.275,IF(AND(H105&gt;=16.284,G105&lt;0.865,F105&gt;=2.5,H105&gt;=7.482,A105&gt;=5.55),6.6,IF(AND(G105&lt;0.912,G105&gt;=0.865,F105&gt;=2.5,H105&gt;=7.482,A105&gt;=5.55),4.8,IF(AND(G105&gt;=0.912,G105&gt;=0.865,F105&gt;=2.5,H105&gt;=7.482,A105&gt;=5.55),5.175,IF(AND(A105&gt;=4.95,G105&lt;0.446,B105&lt;3.15,B105&lt;3.25,D105&lt;0.75,A105&lt;5.55),1.6,IF(AND(H105&gt;=12.974,G105&lt;0.676,A105&gt;=5.05,B105&gt;=3.25,D105&lt;0.75,A105&lt;5.55),1.3,IF(AND(D105&lt;1.45,H105&lt;13.531,A105&gt;=5.85,F105&lt;2.5,H105&gt;=7.482,A105&gt;=5.55),4.2,IF(AND(D105&gt;=1.45,H105&lt;13.531,A105&gt;=5.85,F105&lt;2.5,H105&gt;=7.482,A105&gt;=5.55),4.967,IF(AND(G105&lt;0.187,H105&gt;=13.531,A105&gt;=5.85,F105&lt;2.5,H105&gt;=7.482,A105&gt;=5.55),5,IF(AND(H105&gt;=12.675,A105&lt;4.95,G105&lt;0.446,B105&lt;3.15,B105&lt;3.25,D105&lt;0.75,A105&lt;5.55),1.5,IF(AND(H105&lt;10.826,H105&lt;12.974,G105&lt;0.676,A105&gt;=5.05,B105&gt;=3.25,D105&lt;0.75,A105&lt;5.55),1.46,IF(AND(H105&gt;=10.826,H105&lt;12.974,G105&lt;0.676,A105&gt;=5.05,B105&gt;=3.25,D105&lt;0.75,A105&lt;5.55),1.4,IF(AND(A105&lt;6.15,G105&gt;=0.187,H105&gt;=13.531,A105&gt;=5.85,F105&lt;2.5,H105&gt;=7.482,A105&gt;=5.55),4.7,IF(AND(A105&lt;6.85,B105&lt;2.95,H105&lt;16.284,G105&lt;0.865,F105&gt;=2.5,H105&gt;=7.482,A105&gt;=5.55),5.32,IF(AND(A105&gt;=6.85,B105&lt;2.95,H105&lt;16.284,G105&lt;0.865,F105&gt;=2.5,H105&gt;=7.482,A105&gt;=5.55),6.567,IF(AND(A105&lt;4.85,H105&lt;12.675,A105&lt;4.95,G105&lt;0.446,B105&lt;3.15,B105&lt;3.25,D105&lt;0.75,A105&lt;5.55),1.4,IF(AND(A105&gt;=4.85,H105&lt;12.675,A105&lt;4.95,G105&lt;0.446,B105&lt;3.15,B105&lt;3.25,D105&lt;0.75,A105&lt;5.55),1.5,IF(AND(B105&lt;3.1,A105&gt;=6.15,G105&gt;=0.187,H105&gt;=13.531,A105&gt;=5.85,F105&lt;2.5,H105&gt;=7.482,A105&gt;=5.55),4.467,IF(AND(B105&gt;=3.1,A105&gt;=6.15,G105&gt;=0.187,H105&gt;=13.531,A105&gt;=5.85,F105&lt;2.5,H105&gt;=7.482,A105&gt;=5.55),4.7,IF(AND(G105&gt;=0.379,B105&lt;3.15,B105&gt;=2.95,H105&lt;16.284,G105&lt;0.865,F105&gt;=2.5,H105&gt;=7.482,A105&gt;=5.55),5.733,IF(AND(A105&lt;6.6,B105&gt;=3.15,B105&gt;=2.95,H105&lt;16.284,G105&lt;0.865,F105&gt;=2.5,H105&gt;=7.482,A105&gt;=5.55),5.38,IF(AND(A105&lt;6.7,G105&lt;0.379,B105&lt;3.15,B105&gt;=2.95,H105&lt;16.284,G105&lt;0.865,F105&gt;=2.5,H105&gt;=7.482,A105&gt;=5.55),5.3,IF(AND(A105&gt;=6.7,G105&lt;0.379,B105&lt;3.15,B105&gt;=2.95,H105&lt;16.284,G105&lt;0.865,F105&gt;=2.5,H105&gt;=7.482,A105&gt;=5.55),5.16,IF(AND(A105&lt;7.05,A105&gt;=6.6,B105&gt;=3.15,B105&gt;=2.95,H105&lt;16.284,G105&lt;0.865,F105&gt;=2.5,H105&gt;=7.482,A105&gt;=5.55),5.78,IF(AND(A105&gt;=7.05,A105&gt;=6.6,B105&gt;=3.15,B105&gt;=2.95,H105&lt;16.284,G105&lt;0.865,F105&gt;=2.5,H105&gt;=7.482,A105&gt;=5.55),6.1,"shouldnthappen")))))))))))))))))))))))))))))))))</f>
        <v>5.16</v>
      </c>
      <c r="Q105" s="1" t="n">
        <f aca="false">IF(AND(G105&gt;=0.422,B105&lt;3.25,F105&lt;1.5),1.25,IF(AND(G105&gt;=0.082,G105&lt;0.125,F105&gt;=1.5),6.7,IF(AND(G105&lt;0.251,G105&lt;0.422,B105&lt;3.25,F105&lt;1.5),1.38,IF(AND(G105&gt;=0.251,G105&lt;0.422,B105&lt;3.25,F105&lt;1.5),1.55,IF(AND(G105&gt;=0.385,G105&lt;0.633,B105&gt;=3.25,F105&lt;1.5),1.367,IF(AND(B105&lt;3.35,G105&gt;=0.633,B105&gt;=3.25,F105&lt;1.5),1.7,IF(AND(A105&lt;5.85,G105&lt;0.082,G105&lt;0.125,F105&gt;=1.5),4.5,IF(AND(F105&gt;=2.5,D105&lt;1.6,G105&gt;=0.125,F105&gt;=1.5),5.05,IF(AND(H105&gt;=16.774,D105&gt;=1.6,G105&gt;=0.125,F105&gt;=1.5),6.4,IF(AND(D105&gt;=0.5,G105&lt;0.385,G105&lt;0.633,B105&gt;=3.25,F105&lt;1.5),1.6,IF(AND(B105&lt;3.6,B105&gt;=3.35,G105&gt;=0.633,B105&gt;=3.25,F105&lt;1.5),1.55,IF(AND(B105&gt;=3.6,B105&gt;=3.35,G105&gt;=0.633,B105&gt;=3.25,F105&lt;1.5),1.6,IF(AND(D105&lt;1.65,A105&gt;=5.85,G105&lt;0.082,G105&lt;0.125,F105&gt;=1.5),4.7,IF(AND(A105&lt;5.3,F105&lt;2.5,D105&lt;1.6,G105&gt;=0.125,F105&gt;=1.5),3.15,IF(AND(B105&gt;=3.2,H105&lt;16.774,D105&gt;=1.6,G105&gt;=0.125,F105&gt;=1.5),5.675,IF(AND(H105&lt;11.767,D105&lt;0.5,G105&lt;0.385,G105&lt;0.633,B105&gt;=3.25,F105&lt;1.5),1.5,IF(AND(H105&gt;=11.767,D105&lt;0.5,G105&lt;0.385,G105&lt;0.633,B105&gt;=3.25,F105&lt;1.5),1.367,IF(AND(H105&lt;8.367,D105&gt;=1.65,A105&gt;=5.85,G105&lt;0.082,G105&lt;0.125,F105&gt;=1.5),5.7,IF(AND(H105&gt;=8.367,D105&gt;=1.65,A105&gt;=5.85,G105&lt;0.082,G105&lt;0.125,F105&gt;=1.5),5.575,IF(AND(A105&gt;=7.1,B105&lt;3.2,H105&lt;16.774,D105&gt;=1.6,G105&gt;=0.125,F105&gt;=1.5),6.3,IF(AND(H105&gt;=15.395,B105&lt;2.85,A105&gt;=5.3,F105&lt;2.5,D105&lt;1.6,G105&gt;=0.125,F105&gt;=1.5),4.8,IF(AND(H105&lt;8.486,B105&gt;=2.85,A105&gt;=5.3,F105&lt;2.5,D105&lt;1.6,G105&gt;=0.125,F105&gt;=1.5),3.85,IF(AND(D105&gt;=2.1,A105&lt;7.1,B105&lt;3.2,H105&lt;16.774,D105&gt;=1.6,G105&gt;=0.125,F105&gt;=1.5),5.5,IF(AND(B105&gt;=2.75,H105&lt;15.395,B105&lt;2.85,A105&gt;=5.3,F105&lt;2.5,D105&lt;1.6,G105&gt;=0.125,F105&gt;=1.5),4.489,IF(AND(H105&gt;=15.168,H105&gt;=8.486,B105&gt;=2.85,A105&gt;=5.3,F105&lt;2.5,D105&lt;1.6,G105&gt;=0.125,F105&gt;=1.5),4.7,IF(AND(G105&gt;=0.519,D105&lt;2.1,A105&lt;7.1,B105&lt;3.2,H105&lt;16.774,D105&gt;=1.6,G105&gt;=0.125,F105&gt;=1.5),4.925,IF(AND(G105&gt;=0.897,B105&lt;2.75,H105&lt;15.395,B105&lt;2.85,A105&gt;=5.3,F105&lt;2.5,D105&lt;1.6,G105&gt;=0.125,F105&gt;=1.5),4.567,IF(AND(A105&lt;5.65,H105&lt;15.168,H105&gt;=8.486,B105&gt;=2.85,A105&gt;=5.3,F105&lt;2.5,D105&lt;1.6,G105&gt;=0.125,F105&gt;=1.5),4.5,IF(AND(G105&lt;0.23,G105&lt;0.519,D105&lt;2.1,A105&lt;7.1,B105&lt;3.2,H105&lt;16.774,D105&gt;=1.6,G105&gt;=0.125,F105&gt;=1.5),5,IF(AND(A105&lt;5.9,G105&lt;0.897,B105&lt;2.75,H105&lt;15.395,B105&lt;2.85,A105&gt;=5.3,F105&lt;2.5,D105&lt;1.6,G105&gt;=0.125,F105&gt;=1.5),4.1,IF(AND(A105&gt;=5.9,G105&lt;0.897,B105&lt;2.75,H105&lt;15.395,B105&lt;2.85,A105&gt;=5.3,F105&lt;2.5,D105&lt;1.6,G105&gt;=0.125,F105&gt;=1.5),4.5,IF(AND(A105&lt;6.05,A105&gt;=5.65,H105&lt;15.168,H105&gt;=8.486,B105&gt;=2.85,A105&gt;=5.3,F105&lt;2.5,D105&lt;1.6,G105&gt;=0.125,F105&gt;=1.5),4.2,IF(AND(A105&gt;=6.05,A105&gt;=5.65,H105&lt;15.168,H105&gt;=8.486,B105&gt;=2.85,A105&gt;=5.3,F105&lt;2.5,D105&lt;1.6,G105&gt;=0.125,F105&gt;=1.5),4.35,IF(AND(D105&lt;1.95,G105&gt;=0.23,G105&lt;0.519,D105&lt;2.1,A105&lt;7.1,B105&lt;3.2,H105&lt;16.774,D105&gt;=1.6,G105&gt;=0.125,F105&gt;=1.5),5.3,IF(AND(D105&gt;=1.95,G105&gt;=0.23,G105&lt;0.519,D105&lt;2.1,A105&lt;7.1,B105&lt;3.2,H105&lt;16.774,D105&gt;=1.6,G105&gt;=0.125,F105&gt;=1.5),5.2,"shouldnthappen")))))))))))))))))))))))))))))))))))</f>
        <v>5.575</v>
      </c>
      <c r="R105" s="1" t="n">
        <f aca="false">IF(AND(G105&gt;=0.901,F105&lt;1.5),1.9,IF(AND(H105&lt;5.523,D105&lt;0.35,G105&lt;0.901,F105&lt;1.5),1,IF(AND(B105&lt;3.6,D105&gt;=0.35,G105&lt;0.901,F105&lt;1.5),1.575,IF(AND(B105&gt;=3.6,D105&gt;=0.35,G105&lt;0.901,F105&lt;1.5),1.5,IF(AND(G105&gt;=0.837,D105&lt;1.15,D105&lt;1.45,F105&gt;=1.5),3,IF(AND(G105&gt;=0.66,D105&gt;=1.15,D105&lt;1.45,F105&gt;=1.5),4,IF(AND(F105&gt;=2.5,D105&lt;1.55,D105&gt;=1.45,F105&gt;=1.5),5.025,IF(AND(F105&lt;2.5,D105&gt;=1.55,D105&gt;=1.45,F105&gt;=1.5),4.933,IF(AND(B105&lt;2.45,G105&lt;0.837,D105&lt;1.15,D105&lt;1.45,F105&gt;=1.5),3.3,IF(AND(B105&gt;=2.45,G105&lt;0.837,D105&lt;1.15,D105&lt;1.45,F105&gt;=1.5),3.86,IF(AND(B105&gt;=3.05,F105&lt;2.5,D105&lt;1.55,D105&gt;=1.45,F105&gt;=1.5),4.8,IF(AND(D105&gt;=2.45,F105&gt;=2.5,D105&gt;=1.55,D105&gt;=1.45,F105&gt;=1.5),5.875,IF(AND(H105&lt;13.187,G105&lt;0.217,H105&gt;=5.523,D105&lt;0.35,G105&lt;0.901,F105&lt;1.5),1.4,IF(AND(H105&gt;=13.187,G105&lt;0.217,H105&gt;=5.523,D105&lt;0.35,G105&lt;0.901,F105&lt;1.5),1.5,IF(AND(G105&lt;0.33,G105&gt;=0.217,H105&gt;=5.523,D105&lt;0.35,G105&lt;0.901,F105&lt;1.5),1.28,IF(AND(A105&lt;6.05,D105&lt;1.35,G105&lt;0.66,D105&gt;=1.15,D105&lt;1.45,F105&gt;=1.5),4.175,IF(AND(A105&gt;=6.05,D105&lt;1.35,G105&lt;0.66,D105&gt;=1.15,D105&lt;1.45,F105&gt;=1.5),4.3,IF(AND(A105&lt;5.65,D105&gt;=1.35,G105&lt;0.66,D105&gt;=1.15,D105&lt;1.45,F105&gt;=1.5),3.9,IF(AND(A105&gt;=5.65,D105&gt;=1.35,G105&lt;0.66,D105&gt;=1.15,D105&lt;1.45,F105&gt;=1.5),4.52,IF(AND(A105&lt;6.25,B105&lt;3.05,F105&lt;2.5,D105&lt;1.55,D105&gt;=1.45,F105&gt;=1.5),4.5,IF(AND(A105&gt;=6.25,B105&lt;3.05,F105&lt;2.5,D105&lt;1.55,D105&gt;=1.45,F105&gt;=1.5),4.675,IF(AND(A105&gt;=7.25,D105&lt;2.45,F105&gt;=2.5,D105&gt;=1.55,D105&gt;=1.45,F105&gt;=1.5),6.433,IF(AND(D105&gt;=0.25,G105&gt;=0.33,G105&gt;=0.217,H105&gt;=5.523,D105&lt;0.35,G105&lt;0.901,F105&lt;1.5),1.4,IF(AND(A105&lt;6.15,A105&lt;7.25,D105&lt;2.45,F105&gt;=2.5,D105&gt;=1.55,D105&gt;=1.45,F105&gt;=1.5),5.025,IF(AND(H105&lt;6.439,D105&lt;0.25,G105&gt;=0.33,G105&gt;=0.217,H105&gt;=5.523,D105&lt;0.35,G105&lt;0.901,F105&lt;1.5),1.5,IF(AND(H105&gt;=6.439,D105&lt;0.25,G105&gt;=0.33,G105&gt;=0.217,H105&gt;=5.523,D105&lt;0.35,G105&lt;0.901,F105&lt;1.5),1.38,IF(AND(H105&gt;=13.711,A105&gt;=6.15,A105&lt;7.25,D105&lt;2.45,F105&gt;=2.5,D105&gt;=1.55,D105&gt;=1.45,F105&gt;=1.5),5.68,IF(AND(B105&gt;=3.3,H105&lt;13.711,A105&gt;=6.15,A105&lt;7.25,D105&lt;2.45,F105&gt;=2.5,D105&gt;=1.55,D105&gt;=1.45,F105&gt;=1.5),5.6,IF(AND(G105&lt;0.093,B105&lt;3.3,H105&lt;13.711,A105&gt;=6.15,A105&lt;7.25,D105&lt;2.45,F105&gt;=2.5,D105&gt;=1.55,D105&gt;=1.45,F105&gt;=1.5),5.56,IF(AND(D105&lt;1.95,G105&gt;=0.093,B105&lt;3.3,H105&lt;13.711,A105&gt;=6.15,A105&lt;7.25,D105&lt;2.45,F105&gt;=2.5,D105&gt;=1.55,D105&gt;=1.45,F105&gt;=1.5),5.3,IF(AND(B105&lt;3.15,D105&gt;=1.95,G105&gt;=0.093,B105&lt;3.3,H105&lt;13.711,A105&gt;=6.15,A105&lt;7.25,D105&lt;2.45,F105&gt;=2.5,D105&gt;=1.55,D105&gt;=1.45,F105&gt;=1.5),5.1,IF(AND(B105&gt;=3.15,D105&gt;=1.95,G105&gt;=0.093,B105&lt;3.3,H105&lt;13.711,A105&gt;=6.15,A105&lt;7.25,D105&lt;2.45,F105&gt;=2.5,D105&gt;=1.55,D105&gt;=1.45,F105&gt;=1.5),5.15,"shouldnthappen"))))))))))))))))))))))))))))))))</f>
        <v>5.56</v>
      </c>
      <c r="S105" s="1" t="n">
        <f aca="false">IF(AND(G105&gt;=0.859,D105&gt;=0.35,F105&lt;1.5),1.9,IF(AND(D105&lt;1.75,F105&gt;=2.5,F105&gt;=1.5),4.867,IF(AND(H105&lt;8.42,A105&lt;5.05,D105&lt;0.35,F105&lt;1.5),1.42,IF(AND(H105&gt;=14.877,A105&gt;=5.05,D105&lt;0.35,F105&lt;1.5),1.3,IF(AND(B105&lt;3.35,G105&lt;0.859,D105&gt;=0.35,F105&lt;1.5),1.7,IF(AND(B105&gt;=3.35,G105&lt;0.859,D105&gt;=0.35,F105&lt;1.5),1.5,IF(AND(A105&gt;=6.05,B105&lt;2.75,F105&lt;2.5,F105&gt;=1.5),4.733,IF(AND(G105&gt;=0.68,B105&gt;=2.75,F105&lt;2.5,F105&gt;=1.5),4.025,IF(AND(H105&gt;=16.284,D105&gt;=1.75,F105&gt;=2.5,F105&gt;=1.5),6.6,IF(AND(A105&lt;4.35,H105&gt;=8.42,A105&lt;5.05,D105&lt;0.35,F105&lt;1.5),1.1,IF(AND(G105&gt;=0.948,H105&lt;14.877,A105&gt;=5.05,D105&lt;0.35,F105&lt;1.5),1.7,IF(AND(A105&lt;5.3,A105&lt;6.05,B105&lt;2.75,F105&lt;2.5,F105&gt;=1.5),3,IF(AND(H105&gt;=15.168,G105&lt;0.68,B105&gt;=2.75,F105&lt;2.5,F105&gt;=1.5),4.75,IF(AND(H105&gt;=14.005,A105&gt;=4.35,H105&gt;=8.42,A105&lt;5.05,D105&lt;0.35,F105&lt;1.5),1.375,IF(AND(A105&gt;=5.55,G105&lt;0.948,H105&lt;14.877,A105&gt;=5.05,D105&lt;0.35,F105&lt;1.5),1.7,IF(AND(H105&lt;12.363,A105&gt;=5.3,A105&lt;6.05,B105&lt;2.75,F105&lt;2.5,F105&gt;=1.5),3.825,IF(AND(H105&gt;=12.363,A105&gt;=5.3,A105&lt;6.05,B105&lt;2.75,F105&lt;2.5,F105&gt;=1.5),4.033,IF(AND(H105&gt;=14.508,H105&lt;15.168,G105&lt;0.68,B105&gt;=2.75,F105&lt;2.5,F105&gt;=1.5),4.2,IF(AND(D105&gt;=2.35,D105&gt;=2.2,H105&lt;16.284,D105&gt;=1.75,F105&gt;=2.5,F105&gt;=1.5),5.267,IF(AND(G105&lt;0.231,H105&lt;14.005,A105&gt;=4.35,H105&gt;=8.42,A105&lt;5.05,D105&lt;0.35,F105&lt;1.5),1.4,IF(AND(H105&gt;=14.494,A105&lt;5.55,G105&lt;0.948,H105&lt;14.877,A105&gt;=5.05,D105&lt;0.35,F105&lt;1.5),1.6,IF(AND(A105&lt;6.1,H105&lt;14.508,H105&lt;15.168,G105&lt;0.68,B105&gt;=2.75,F105&lt;2.5,F105&gt;=1.5),4.5,IF(AND(A105&lt;6.1,H105&lt;11.8,D105&lt;2.2,H105&lt;16.284,D105&gt;=1.75,F105&gt;=2.5,F105&gt;=1.5),4.95,IF(AND(A105&gt;=6.1,H105&lt;11.8,D105&lt;2.2,H105&lt;16.284,D105&gt;=1.75,F105&gt;=2.5,F105&gt;=1.5),5.333,IF(AND(B105&lt;2.75,H105&gt;=11.8,D105&lt;2.2,H105&lt;16.284,D105&gt;=1.75,F105&gt;=2.5,F105&gt;=1.5),5.1,IF(AND(B105&gt;=3.15,D105&lt;2.35,D105&gt;=2.2,H105&lt;16.284,D105&gt;=1.75,F105&gt;=2.5,F105&gt;=1.5),5.5,IF(AND(B105&gt;=3.35,G105&gt;=0.231,H105&lt;14.005,A105&gt;=4.35,H105&gt;=8.42,A105&lt;5.05,D105&lt;0.35,F105&lt;1.5),1.3,IF(AND(H105&lt;13.869,H105&lt;14.494,A105&lt;5.55,G105&lt;0.948,H105&lt;14.877,A105&gt;=5.05,D105&lt;0.35,F105&lt;1.5),1.5,IF(AND(H105&gt;=13.869,H105&lt;14.494,A105&lt;5.55,G105&lt;0.948,H105&lt;14.877,A105&gt;=5.05,D105&lt;0.35,F105&lt;1.5),1.4,IF(AND(G105&lt;0.636,A105&gt;=6.1,H105&lt;14.508,H105&lt;15.168,G105&lt;0.68,B105&gt;=2.75,F105&lt;2.5,F105&gt;=1.5),4.68,IF(AND(G105&gt;=0.636,A105&gt;=6.1,H105&lt;14.508,H105&lt;15.168,G105&lt;0.68,B105&gt;=2.75,F105&lt;2.5,F105&gt;=1.5),4.4,IF(AND(B105&lt;2.85,B105&gt;=2.75,H105&gt;=11.8,D105&lt;2.2,H105&lt;16.284,D105&gt;=1.75,F105&gt;=2.5,F105&gt;=1.5),6.7,IF(AND(H105&lt;10.626,B105&lt;3.15,D105&lt;2.35,D105&gt;=2.2,H105&lt;16.284,D105&gt;=1.75,F105&gt;=2.5,F105&gt;=1.5),5.1,IF(AND(H105&gt;=10.626,B105&lt;3.15,D105&lt;2.35,D105&gt;=2.2,H105&lt;16.284,D105&gt;=1.75,F105&gt;=2.5,F105&gt;=1.5),5.2,IF(AND(G105&lt;0.378,B105&lt;3.35,G105&gt;=0.231,H105&lt;14.005,A105&gt;=4.35,H105&gt;=8.42,A105&lt;5.05,D105&lt;0.35,F105&lt;1.5),1.2,IF(AND(G105&gt;=0.378,B105&lt;3.35,G105&gt;=0.231,H105&lt;14.005,A105&gt;=4.35,H105&gt;=8.42,A105&lt;5.05,D105&lt;0.35,F105&lt;1.5),1.3,IF(AND(A105&lt;6.2,B105&gt;=2.85,B105&gt;=2.75,H105&gt;=11.8,D105&lt;2.2,H105&lt;16.284,D105&gt;=1.75,F105&gt;=2.5,F105&gt;=1.5),4.9,IF(AND(G105&lt;0.388,A105&gt;=6.2,B105&gt;=2.85,B105&gt;=2.75,H105&gt;=11.8,D105&lt;2.2,H105&lt;16.284,D105&gt;=1.75,F105&gt;=2.5,F105&gt;=1.5),5.52,IF(AND(G105&gt;=0.388,A105&gt;=6.2,B105&gt;=2.85,B105&gt;=2.75,H105&gt;=11.8,D105&lt;2.2,H105&lt;16.284,D105&gt;=1.75,F105&gt;=2.5,F105&gt;=1.5),5.7,"shouldnthappen")))))))))))))))))))))))))))))))))))))))</f>
        <v>5.333</v>
      </c>
      <c r="T105" s="1" t="n">
        <f aca="false">IF(AND(D105&gt;=0.8,A105&lt;5.45),3.7,IF(AND(D105&gt;=0.35,D105&lt;0.8,A105&lt;5.45),1.56,IF(AND(G105&lt;0.164,F105&lt;2.5,A105&gt;=5.45),1.6,IF(AND(H105&gt;=16.718,F105&gt;=2.5,A105&gt;=5.45),6.4,IF(AND(G105&gt;=0.719,H105&lt;16.718,F105&gt;=2.5,A105&gt;=5.45),5.05,IF(AND(A105&lt;4.35,A105&lt;5.05,D105&lt;0.35,D105&lt;0.8,A105&lt;5.45),1.1,IF(AND(H105&gt;=14.494,A105&gt;=5.05,D105&lt;0.35,D105&lt;0.8,A105&lt;5.45),1.6,IF(AND(G105&lt;0.338,D105&lt;1.25,G105&gt;=0.164,F105&lt;2.5,A105&gt;=5.45),4.1,IF(AND(H105&lt;8.397,D105&gt;=1.25,G105&gt;=0.164,F105&lt;2.5,A105&gt;=5.45),4,IF(AND(H105&lt;11.031,H105&lt;14.494,A105&gt;=5.05,D105&lt;0.35,D105&lt;0.8,A105&lt;5.45),1.5,IF(AND(H105&gt;=11.031,H105&lt;14.494,A105&gt;=5.05,D105&lt;0.35,D105&lt;0.8,A105&lt;5.45),1.44,IF(AND(B105&lt;2.65,H105&gt;=8.397,D105&gt;=1.25,G105&gt;=0.164,F105&lt;2.5,A105&gt;=5.45),4.767,IF(AND(H105&lt;7.388,G105&lt;0.487,G105&lt;0.719,H105&lt;16.718,F105&gt;=2.5,A105&gt;=5.45),5.067,IF(AND(G105&lt;0.533,G105&gt;=0.487,G105&lt;0.719,H105&lt;16.718,F105&gt;=2.5,A105&gt;=5.45),5.8,IF(AND(G105&gt;=0.533,G105&gt;=0.487,G105&lt;0.719,H105&lt;16.718,F105&gt;=2.5,A105&gt;=5.45),5.86,IF(AND(B105&lt;3.25,A105&gt;=4.95,A105&gt;=4.35,A105&lt;5.05,D105&lt;0.35,D105&lt;0.8,A105&lt;5.45),1.2,IF(AND(A105&lt;5.6,H105&lt;11.218,G105&gt;=0.338,D105&lt;1.25,G105&gt;=0.164,F105&lt;2.5,A105&gt;=5.45),3.7,IF(AND(A105&gt;=5.6,H105&lt;11.218,G105&gt;=0.338,D105&lt;1.25,G105&gt;=0.164,F105&lt;2.5,A105&gt;=5.45),3.5,IF(AND(H105&lt;12.668,H105&gt;=11.218,G105&gt;=0.338,D105&lt;1.25,G105&gt;=0.164,F105&lt;2.5,A105&gt;=5.45),3.9,IF(AND(H105&gt;=12.668,H105&gt;=11.218,G105&gt;=0.338,D105&lt;1.25,G105&gt;=0.164,F105&lt;2.5,A105&gt;=5.45),4,IF(AND(H105&gt;=15.705,B105&gt;=2.65,H105&gt;=8.397,D105&gt;=1.25,G105&gt;=0.164,F105&lt;2.5,A105&gt;=5.45),4.8,IF(AND(B105&lt;2.75,H105&gt;=7.388,G105&lt;0.487,G105&lt;0.719,H105&lt;16.718,F105&gt;=2.5,A105&gt;=5.45),5.26,IF(AND(B105&lt;2.95,A105&lt;4.5,A105&lt;4.95,A105&gt;=4.35,A105&lt;5.05,D105&lt;0.35,D105&lt;0.8,A105&lt;5.45),1.4,IF(AND(B105&gt;=2.95,A105&lt;4.5,A105&lt;4.95,A105&gt;=4.35,A105&lt;5.05,D105&lt;0.35,D105&lt;0.8,A105&lt;5.45),1.3,IF(AND(H105&gt;=13.924,A105&gt;=4.5,A105&lt;4.95,A105&gt;=4.35,A105&lt;5.05,D105&lt;0.35,D105&lt;0.8,A105&lt;5.45),1.5,IF(AND(G105&lt;0.252,B105&gt;=3.25,A105&gt;=4.95,A105&gt;=4.35,A105&lt;5.05,D105&lt;0.35,D105&lt;0.8,A105&lt;5.45),1.4,IF(AND(G105&gt;=0.252,B105&gt;=3.25,A105&gt;=4.95,A105&gt;=4.35,A105&lt;5.05,D105&lt;0.35,D105&lt;0.8,A105&lt;5.45),1.32,IF(AND(G105&gt;=0.473,H105&lt;15.705,B105&gt;=2.65,H105&gt;=8.397,D105&gt;=1.25,G105&gt;=0.164,F105&lt;2.5,A105&gt;=5.45),4.7,IF(AND(B105&gt;=3.15,B105&gt;=2.75,H105&gt;=7.388,G105&lt;0.487,G105&lt;0.719,H105&lt;16.718,F105&gt;=2.5,A105&gt;=5.45),5.7,IF(AND(B105&lt;3.15,H105&lt;13.924,A105&gt;=4.5,A105&lt;4.95,A105&gt;=4.35,A105&lt;5.05,D105&lt;0.35,D105&lt;0.8,A105&lt;5.45),1.433,IF(AND(B105&gt;=3.15,H105&lt;13.924,A105&gt;=4.5,A105&lt;4.95,A105&gt;=4.35,A105&lt;5.05,D105&lt;0.35,D105&lt;0.8,A105&lt;5.45),1.4,IF(AND(H105&gt;=14.81,G105&lt;0.473,H105&lt;15.705,B105&gt;=2.65,H105&gt;=8.397,D105&gt;=1.25,G105&gt;=0.164,F105&lt;2.5,A105&gt;=5.45),4.2,IF(AND(A105&lt;6.65,B105&lt;3.15,B105&gt;=2.75,H105&gt;=7.388,G105&lt;0.487,G105&lt;0.719,H105&lt;16.718,F105&gt;=2.5,A105&gt;=5.45),5.6,IF(AND(A105&gt;=6.65,B105&lt;3.15,B105&gt;=2.75,H105&gt;=7.388,G105&lt;0.487,G105&lt;0.719,H105&lt;16.718,F105&gt;=2.5,A105&gt;=5.45),5.4,IF(AND(A105&lt;6.15,H105&lt;14.81,G105&lt;0.473,H105&lt;15.705,B105&gt;=2.65,H105&gt;=8.397,D105&gt;=1.25,G105&gt;=0.164,F105&lt;2.5,A105&gt;=5.45),4.5,IF(AND(A105&gt;=6.15,H105&lt;14.81,G105&lt;0.473,H105&lt;15.705,B105&gt;=2.65,H105&gt;=8.397,D105&gt;=1.25,G105&gt;=0.164,F105&lt;2.5,A105&gt;=5.45),4.4,"shouldnthappen"))))))))))))))))))))))))))))))))))))</f>
        <v>5.4</v>
      </c>
      <c r="U105" s="1" t="n">
        <f aca="false">IF(AND(G105&gt;=0.934,F105&lt;1.5),1.7,IF(AND(D105&lt;0.15,D105&lt;0.25,G105&lt;0.934,F105&lt;1.5),1.38,IF(AND(H105&gt;=14.379,D105&gt;=0.25,G105&lt;0.934,F105&lt;1.5),1.7,IF(AND(A105&lt;5.3,D105&lt;1.35,F105&lt;2.5,F105&gt;=1.5),3.15,IF(AND(H105&lt;7.148,D105&gt;=1.35,F105&lt;2.5,F105&gt;=1.5),3.9,IF(AND(G105&lt;0.352,A105&lt;6.15,F105&gt;=2.5,F105&gt;=1.5),4.5,IF(AND(G105&gt;=0.352,A105&lt;6.15,F105&gt;=2.5,F105&gt;=1.5),4.92,IF(AND(B105&lt;2.85,A105&gt;=6.15,F105&gt;=2.5,F105&gt;=1.5),6.2,IF(AND(D105&gt;=0.45,H105&lt;14.379,D105&gt;=0.25,G105&lt;0.934,F105&lt;1.5),1.65,IF(AND(G105&gt;=0.857,A105&gt;=5.3,D105&lt;1.35,F105&lt;2.5,F105&gt;=1.5),4.3,IF(AND(A105&gt;=7.25,B105&gt;=2.85,A105&gt;=6.15,F105&gt;=2.5,F105&gt;=1.5),6.425,IF(AND(H105&lt;9.499,A105&lt;5.05,D105&gt;=0.15,D105&lt;0.25,G105&lt;0.934,F105&lt;1.5),1.4,IF(AND(A105&gt;=5.45,A105&gt;=5.05,D105&gt;=0.15,D105&lt;0.25,G105&lt;0.934,F105&lt;1.5),1.3,IF(AND(B105&gt;=4.15,D105&lt;0.45,H105&lt;14.379,D105&gt;=0.25,G105&lt;0.934,F105&lt;1.5),1.5,IF(AND(A105&gt;=5.75,G105&lt;0.857,A105&gt;=5.3,D105&lt;1.35,F105&lt;2.5,F105&gt;=1.5),4.02,IF(AND(A105&lt;6.65,G105&lt;0.333,H105&gt;=7.148,D105&gt;=1.35,F105&lt;2.5,F105&gt;=1.5),4.475,IF(AND(A105&gt;=6.65,G105&lt;0.333,H105&gt;=7.148,D105&gt;=1.35,F105&lt;2.5,F105&gt;=1.5),4.8,IF(AND(D105&gt;=1.45,G105&gt;=0.333,H105&gt;=7.148,D105&gt;=1.35,F105&lt;2.5,F105&gt;=1.5),4.85,IF(AND(G105&gt;=0.861,A105&lt;7.25,B105&gt;=2.85,A105&gt;=6.15,F105&gt;=2.5,F105&gt;=1.5),5.2,IF(AND(G105&lt;0.571,H105&gt;=9.499,A105&lt;5.05,D105&gt;=0.15,D105&lt;0.25,G105&lt;0.934,F105&lt;1.5),1.2,IF(AND(G105&gt;=0.571,H105&gt;=9.499,A105&lt;5.05,D105&gt;=0.15,D105&lt;0.25,G105&lt;0.934,F105&lt;1.5),1.3,IF(AND(H105&lt;9.283,A105&lt;5.45,A105&gt;=5.05,D105&gt;=0.15,D105&lt;0.25,G105&lt;0.934,F105&lt;1.5),1.5,IF(AND(H105&gt;=9.283,A105&lt;5.45,A105&gt;=5.05,D105&gt;=0.15,D105&lt;0.25,G105&lt;0.934,F105&lt;1.5),1.425,IF(AND(A105&lt;4.9,B105&lt;4.15,D105&lt;0.45,H105&lt;14.379,D105&gt;=0.25,G105&lt;0.934,F105&lt;1.5),1.4,IF(AND(A105&gt;=4.9,B105&lt;4.15,D105&lt;0.45,H105&lt;14.379,D105&gt;=0.25,G105&lt;0.934,F105&lt;1.5),1.325,IF(AND(G105&lt;0.572,A105&lt;5.75,G105&lt;0.857,A105&gt;=5.3,D105&lt;1.35,F105&lt;2.5,F105&gt;=1.5),3.65,IF(AND(G105&gt;=0.572,A105&lt;5.75,G105&lt;0.857,A105&gt;=5.3,D105&lt;1.35,F105&lt;2.5,F105&gt;=1.5),3.9,IF(AND(A105&lt;6.75,D105&lt;1.45,G105&gt;=0.333,H105&gt;=7.148,D105&gt;=1.35,F105&lt;2.5,F105&gt;=1.5),4.4,IF(AND(A105&gt;=6.75,D105&lt;1.45,G105&gt;=0.333,H105&gt;=7.148,D105&gt;=1.35,F105&lt;2.5,F105&gt;=1.5),4.78,IF(AND(A105&lt;6.6,B105&lt;3.25,G105&lt;0.861,A105&lt;7.25,B105&gt;=2.85,A105&gt;=6.15,F105&gt;=2.5,F105&gt;=1.5),5.333,IF(AND(H105&lt;11.461,B105&gt;=3.25,G105&lt;0.861,A105&lt;7.25,B105&gt;=2.85,A105&gt;=6.15,F105&gt;=2.5,F105&gt;=1.5),6.025,IF(AND(H105&gt;=11.461,B105&gt;=3.25,G105&lt;0.861,A105&lt;7.25,B105&gt;=2.85,A105&gt;=6.15,F105&gt;=2.5,F105&gt;=1.5),5.667,IF(AND(H105&gt;=14.564,A105&gt;=6.6,B105&lt;3.25,G105&lt;0.861,A105&lt;7.25,B105&gt;=2.85,A105&gt;=6.15,F105&gt;=2.5,F105&gt;=1.5),5.4,IF(AND(D105&gt;=2.35,H105&lt;14.564,A105&gt;=6.6,B105&lt;3.25,G105&lt;0.861,A105&lt;7.25,B105&gt;=2.85,A105&gt;=6.15,F105&gt;=2.5,F105&gt;=1.5),5.6,IF(AND(A105&lt;6.85,D105&lt;2.35,H105&lt;14.564,A105&gt;=6.6,B105&lt;3.25,G105&lt;0.861,A105&lt;7.25,B105&gt;=2.85,A105&gt;=6.15,F105&gt;=2.5,F105&gt;=1.5),5.9,IF(AND(A105&gt;=6.85,D105&lt;2.35,H105&lt;14.564,A105&gt;=6.6,B105&lt;3.25,G105&lt;0.861,A105&lt;7.25,B105&gt;=2.85,A105&gt;=6.15,F105&gt;=2.5,F105&gt;=1.5),5.78,"shouldnthappen"))))))))))))))))))))))))))))))))))))</f>
        <v>5.78</v>
      </c>
      <c r="V105" s="1" t="n">
        <f aca="false">IF(AND(H105&lt;5.748,A105&lt;5.05,D105&lt;0.75),1,IF(AND(B105&lt;3.15,H105&gt;=5.748,A105&lt;5.05,D105&lt;0.75),1.475,IF(AND(G105&gt;=0.801,D105&lt;0.25,A105&gt;=5.05,D105&lt;0.75),1.7,IF(AND(D105&gt;=0.45,D105&gt;=0.25,A105&gt;=5.05,D105&lt;0.75),1.7,IF(AND(B105&lt;2.35,F105&lt;2.5,B105&lt;2.75,D105&gt;=0.75),4.16,IF(AND(D105&lt;1.75,F105&gt;=2.5,B105&lt;2.75,D105&gt;=0.75),4.875,IF(AND(D105&gt;=1.75,F105&gt;=2.5,B105&lt;2.75,D105&gt;=0.75),5.333,IF(AND(H105&gt;=16.284,D105&gt;=1.55,B105&gt;=2.75,D105&gt;=0.75),6.6,IF(AND(H105&gt;=14.144,B105&gt;=3.15,H105&gt;=5.748,A105&lt;5.05,D105&lt;0.75),1.3,IF(AND(A105&lt;5.45,G105&lt;0.801,D105&lt;0.25,A105&gt;=5.05,D105&lt;0.75),1.5,IF(AND(A105&gt;=5.45,G105&lt;0.801,D105&lt;0.25,A105&gt;=5.05,D105&lt;0.75),1.34,IF(AND(B105&lt;3.75,D105&lt;0.45,D105&gt;=0.25,A105&gt;=5.05,D105&lt;0.75),1.467,IF(AND(B105&gt;=3.75,D105&lt;0.45,D105&gt;=0.25,A105&gt;=5.05,D105&lt;0.75),1.767,IF(AND(G105&gt;=0.896,B105&gt;=2.35,F105&lt;2.5,B105&lt;2.75,D105&gt;=0.75),4.9,IF(AND(H105&lt;15.504,D105&lt;1.35,D105&lt;1.55,B105&gt;=2.75,D105&gt;=0.75),4.2,IF(AND(H105&gt;=15.504,D105&lt;1.35,D105&lt;1.55,B105&gt;=2.75,D105&gt;=0.75),4.6,IF(AND(H105&lt;9.767,D105&gt;=1.35,D105&lt;1.55,B105&gt;=2.75,D105&gt;=0.75),5.1,IF(AND(A105&lt;4.5,H105&lt;14.144,B105&gt;=3.15,H105&gt;=5.748,A105&lt;5.05,D105&lt;0.75),1.3,IF(AND(A105&gt;=4.5,H105&lt;14.144,B105&gt;=3.15,H105&gt;=5.748,A105&lt;5.05,D105&lt;0.75),1.4,IF(AND(D105&gt;=1.15,G105&lt;0.896,B105&gt;=2.35,F105&lt;2.5,B105&lt;2.75,D105&gt;=0.75),4.04,IF(AND(B105&lt;2.9,H105&gt;=9.767,D105&gt;=1.35,D105&lt;1.55,B105&gt;=2.75,D105&gt;=0.75),4.8,IF(AND(D105&lt;1.7,A105&gt;=7.05,H105&lt;16.284,D105&gt;=1.55,B105&gt;=2.75,D105&gt;=0.75),5.8,IF(AND(D105&gt;=1.7,A105&gt;=7.05,H105&lt;16.284,D105&gt;=1.55,B105&gt;=2.75,D105&gt;=0.75),6.3,IF(AND(B105&lt;2.45,D105&lt;1.15,G105&lt;0.896,B105&gt;=2.35,F105&lt;2.5,B105&lt;2.75,D105&gt;=0.75),3.767,IF(AND(B105&gt;=2.45,D105&lt;1.15,G105&lt;0.896,B105&gt;=2.35,F105&lt;2.5,B105&lt;2.75,D105&gt;=0.75),3.167,IF(AND(B105&gt;=3.15,B105&gt;=2.9,H105&gt;=9.767,D105&gt;=1.35,D105&lt;1.55,B105&gt;=2.75,D105&gt;=0.75),4.7,IF(AND(D105&lt;1.9,D105&lt;2.05,A105&lt;7.05,H105&lt;16.284,D105&gt;=1.55,B105&gt;=2.75,D105&gt;=0.75),4.82,IF(AND(D105&gt;=1.9,D105&lt;2.05,A105&lt;7.05,H105&lt;16.284,D105&gt;=1.55,B105&gt;=2.75,D105&gt;=0.75),5.067,IF(AND(H105&lt;12.721,B105&lt;3.15,B105&gt;=2.9,H105&gt;=9.767,D105&gt;=1.35,D105&lt;1.55,B105&gt;=2.75,D105&gt;=0.75),4.5,IF(AND(H105&gt;=12.721,B105&lt;3.15,B105&gt;=2.9,H105&gt;=9.767,D105&gt;=1.35,D105&lt;1.55,B105&gt;=2.75,D105&gt;=0.75),4.433,IF(AND(H105&lt;9.525,G105&lt;0.364,D105&gt;=2.05,A105&lt;7.05,H105&lt;16.284,D105&gt;=1.55,B105&gt;=2.75,D105&gt;=0.75),5.1,IF(AND(A105&lt;6.25,G105&gt;=0.364,D105&gt;=2.05,A105&lt;7.05,H105&lt;16.284,D105&gt;=1.55,B105&gt;=2.75,D105&gt;=0.75),5.4,IF(AND(H105&lt;10.898,H105&gt;=9.525,G105&lt;0.364,D105&gt;=2.05,A105&lt;7.05,H105&lt;16.284,D105&gt;=1.55,B105&gt;=2.75,D105&gt;=0.75),5.6,IF(AND(H105&lt;8.711,A105&gt;=6.25,G105&gt;=0.364,D105&gt;=2.05,A105&lt;7.05,H105&lt;16.284,D105&gt;=1.55,B105&gt;=2.75,D105&gt;=0.75),5.7,IF(AND(H105&gt;=8.711,A105&gt;=6.25,G105&gt;=0.364,D105&gt;=2.05,A105&lt;7.05,H105&lt;16.284,D105&gt;=1.55,B105&gt;=2.75,D105&gt;=0.75),5.84,IF(AND(D105&lt;2.2,H105&gt;=10.898,H105&gt;=9.525,G105&lt;0.364,D105&gt;=2.05,A105&lt;7.05,H105&lt;16.284,D105&gt;=1.55,B105&gt;=2.75,D105&gt;=0.75),5.4,IF(AND(D105&gt;=2.2,H105&gt;=10.898,H105&gt;=9.525,G105&lt;0.364,D105&gt;=2.05,A105&lt;7.05,H105&lt;16.284,D105&gt;=1.55,B105&gt;=2.75,D105&gt;=0.75),5.3,"shouldnthappen")))))))))))))))))))))))))))))))))))))</f>
        <v>6.3</v>
      </c>
      <c r="W105" s="1" t="n">
        <f aca="false">IF(AND(H105&lt;6.926,D105&gt;=0.35,D105&lt;0.8),1.9,IF(AND(H105&gt;=6.926,D105&gt;=0.35,D105&lt;0.8),1.533,IF(AND(H105&lt;13.492,A105&lt;4.75,D105&lt;0.35,D105&lt;0.8),1.1,IF(AND(H105&gt;=13.492,A105&lt;4.75,D105&lt;0.35,D105&lt;0.8),1.375,IF(AND(B105&lt;2.75,A105&gt;=5.85,F105&lt;2.5,D105&gt;=0.8),4.833,IF(AND(B105&lt;3.3,A105&gt;=7.05,F105&gt;=2.5,D105&gt;=0.8),5.8,IF(AND(B105&gt;=3.3,A105&gt;=7.05,F105&gt;=2.5,D105&gt;=0.8),6.325,IF(AND(D105&gt;=0.25,A105&lt;5.05,A105&gt;=4.75,D105&lt;0.35,D105&lt;0.8),1.3,IF(AND(B105&lt;3.6,A105&gt;=5.05,A105&gt;=4.75,D105&lt;0.35,D105&lt;0.8),1.4,IF(AND(H105&lt;10.194,G105&lt;0.412,A105&lt;5.85,F105&lt;2.5,D105&gt;=0.8),4.133,IF(AND(H105&gt;=10.194,G105&lt;0.412,A105&lt;5.85,F105&lt;2.5,D105&gt;=0.8),4.5,IF(AND(A105&lt;5.35,G105&gt;=0.412,A105&lt;5.85,F105&lt;2.5,D105&gt;=0.8),3.15,IF(AND(A105&lt;6.2,B105&gt;=2.75,A105&gt;=5.85,F105&lt;2.5,D105&gt;=0.8),4.3,IF(AND(H105&lt;5.767,A105&lt;6.2,A105&lt;7.05,F105&gt;=2.5,D105&gt;=0.8),4.5,IF(AND(G105&gt;=0.861,A105&gt;=6.2,A105&lt;7.05,F105&gt;=2.5,D105&gt;=0.8),5.2,IF(AND(B105&lt;3.15,D105&lt;0.25,A105&lt;5.05,A105&gt;=4.75,D105&lt;0.35,D105&lt;0.8),1.55,IF(AND(A105&lt;5.45,B105&gt;=3.6,A105&gt;=5.05,A105&gt;=4.75,D105&lt;0.35,D105&lt;0.8),1.5,IF(AND(A105&gt;=5.45,B105&gt;=3.6,A105&gt;=5.05,A105&gt;=4.75,D105&lt;0.35,D105&lt;0.8),1.4,IF(AND(G105&gt;=0.772,A105&gt;=5.35,G105&gt;=0.412,A105&lt;5.85,F105&lt;2.5,D105&gt;=0.8),3.9,IF(AND(D105&gt;=1.45,A105&gt;=6.2,B105&gt;=2.75,A105&gt;=5.85,F105&lt;2.5,D105&gt;=0.8),4.775,IF(AND(G105&lt;0.5,H105&gt;=5.767,A105&lt;6.2,A105&lt;7.05,F105&gt;=2.5,D105&gt;=0.8),5.1,IF(AND(G105&gt;=0.5,H105&gt;=5.767,A105&lt;6.2,A105&lt;7.05,F105&gt;=2.5,D105&gt;=0.8),4.95,IF(AND(B105&gt;=3.25,G105&lt;0.861,A105&gt;=6.2,A105&lt;7.05,F105&gt;=2.5,D105&gt;=0.8),5.75,IF(AND(A105&lt;4.95,B105&gt;=3.15,D105&lt;0.25,A105&lt;5.05,A105&gt;=4.75,D105&lt;0.35,D105&lt;0.8),1.4,IF(AND(A105&lt;5.65,G105&lt;0.772,A105&gt;=5.35,G105&gt;=0.412,A105&lt;5.85,F105&lt;2.5,D105&gt;=0.8),3.6,IF(AND(A105&gt;=5.65,G105&lt;0.772,A105&gt;=5.35,G105&gt;=0.412,A105&lt;5.85,F105&lt;2.5,D105&gt;=0.8),3.5,IF(AND(B105&gt;=3.15,D105&lt;1.45,A105&gt;=6.2,B105&gt;=2.75,A105&gt;=5.85,F105&lt;2.5,D105&gt;=0.8),4.7,IF(AND(A105&gt;=6.65,B105&lt;3.25,G105&lt;0.861,A105&gt;=6.2,A105&lt;7.05,F105&gt;=2.5,D105&gt;=0.8),5.567,IF(AND(H105&lt;9.499,A105&gt;=4.95,B105&gt;=3.15,D105&lt;0.25,A105&lt;5.05,A105&gt;=4.75,D105&lt;0.35,D105&lt;0.8),1.4,IF(AND(H105&gt;=9.499,A105&gt;=4.95,B105&gt;=3.15,D105&lt;0.25,A105&lt;5.05,A105&gt;=4.75,D105&lt;0.35,D105&lt;0.8),1.2,IF(AND(G105&lt;0.765,B105&lt;3.15,D105&lt;1.45,A105&gt;=6.2,B105&gt;=2.75,A105&gt;=5.85,F105&lt;2.5,D105&gt;=0.8),4.4,IF(AND(G105&gt;=0.765,B105&lt;3.15,D105&lt;1.45,A105&gt;=6.2,B105&gt;=2.75,A105&gt;=5.85,F105&lt;2.5,D105&gt;=0.8),4.6,IF(AND(H105&lt;10.667,A105&lt;6.65,B105&lt;3.25,G105&lt;0.861,A105&gt;=6.2,A105&lt;7.05,F105&gt;=2.5,D105&gt;=0.8),5.167,IF(AND(G105&lt;0.627,H105&gt;=10.667,A105&lt;6.65,B105&lt;3.25,G105&lt;0.861,A105&gt;=6.2,A105&lt;7.05,F105&gt;=2.5,D105&gt;=0.8),5.64,IF(AND(G105&gt;=0.627,H105&gt;=10.667,A105&lt;6.65,B105&lt;3.25,G105&lt;0.861,A105&gt;=6.2,A105&lt;7.05,F105&gt;=2.5,D105&gt;=0.8),5.1,"shouldnthappen")))))))))))))))))))))))))))))))))))</f>
        <v>5.8</v>
      </c>
      <c r="X105" s="1" t="n">
        <f aca="false">IF(AND(B105&lt;3.05,H105&lt;6.697,A105&lt;5.45),4.1,IF(AND(B105&gt;=3.05,H105&lt;6.697,A105&lt;5.45),1.48,IF(AND(D105&lt;0.7,A105&lt;5.9,A105&gt;=5.45),1.4,IF(AND(A105&lt;4.35,B105&lt;3.3,H105&gt;=6.697,A105&lt;5.45),1.1,IF(AND(G105&lt;0.372,D105&gt;=0.7,A105&lt;5.9,A105&gt;=5.45),4.36,IF(AND(A105&gt;=4.9,A105&gt;=4.35,B105&lt;3.3,H105&gt;=6.697,A105&lt;5.45),1.6,IF(AND(H105&gt;=14.171,A105&lt;5.15,B105&gt;=3.3,H105&gt;=6.697,A105&lt;5.45),1.6,IF(AND(G105&lt;0.451,A105&gt;=5.15,B105&gt;=3.3,H105&gt;=6.697,A105&lt;5.45),1.367,IF(AND(G105&gt;=0.451,A105&gt;=5.15,B105&gt;=3.3,H105&gt;=6.697,A105&lt;5.45),1.5,IF(AND(G105&lt;0.332,D105&lt;1.45,F105&lt;2.5,A105&gt;=5.9,A105&gt;=5.45),4.35,IF(AND(A105&lt;6.15,D105&gt;=1.45,F105&lt;2.5,A105&gt;=5.9,A105&gt;=5.45),5.1,IF(AND(D105&gt;=2.4,G105&lt;0.432,F105&gt;=2.5,A105&gt;=5.9,A105&gt;=5.45),5.78,IF(AND(A105&lt;6.15,G105&gt;=0.432,F105&gt;=2.5,A105&gt;=5.9,A105&gt;=5.45),4.9,IF(AND(B105&lt;3.1,A105&lt;4.9,A105&gt;=4.35,B105&lt;3.3,H105&gt;=6.697,A105&lt;5.45),1.4,IF(AND(B105&gt;=3.1,A105&lt;4.9,A105&gt;=4.35,B105&lt;3.3,H105&gt;=6.697,A105&lt;5.45),1.3,IF(AND(G105&lt;0.343,H105&lt;14.171,A105&lt;5.15,B105&gt;=3.3,H105&gt;=6.697,A105&lt;5.45),1.433,IF(AND(G105&gt;=0.343,H105&lt;14.171,A105&lt;5.15,B105&gt;=3.3,H105&gt;=6.697,A105&lt;5.45),1.525,IF(AND(D105&lt;1.05,B105&lt;2.55,G105&gt;=0.372,D105&gt;=0.7,A105&lt;5.9,A105&gt;=5.45),3.7,IF(AND(H105&lt;10.596,B105&gt;=2.55,G105&gt;=0.372,D105&gt;=0.7,A105&lt;5.9,A105&gt;=5.45),3.525,IF(AND(H105&gt;=10.596,B105&gt;=2.55,G105&gt;=0.372,D105&gt;=0.7,A105&lt;5.9,A105&gt;=5.45),3.9,IF(AND(H105&lt;14.314,G105&gt;=0.332,D105&lt;1.45,F105&lt;2.5,A105&gt;=5.9,A105&gt;=5.45),4.4,IF(AND(H105&gt;=14.314,G105&gt;=0.332,D105&lt;1.45,F105&lt;2.5,A105&gt;=5.9,A105&gt;=5.45),4.7,IF(AND(H105&lt;13.906,A105&gt;=6.15,D105&gt;=1.45,F105&lt;2.5,A105&gt;=5.9,A105&gt;=5.45),4.675,IF(AND(H105&gt;=13.906,A105&gt;=6.15,D105&gt;=1.45,F105&lt;2.5,A105&gt;=5.9,A105&gt;=5.45),4.9,IF(AND(G105&lt;0.093,D105&lt;2.4,G105&lt;0.432,F105&gt;=2.5,A105&gt;=5.9,A105&gt;=5.45),5.6,IF(AND(B105&lt;2.95,A105&gt;=6.15,G105&gt;=0.432,F105&gt;=2.5,A105&gt;=5.9,A105&gt;=5.45),5.86,IF(AND(A105&lt;5.55,D105&gt;=1.05,B105&lt;2.55,G105&gt;=0.372,D105&gt;=0.7,A105&lt;5.9,A105&gt;=5.45),4,IF(AND(A105&gt;=5.55,D105&gt;=1.05,B105&lt;2.55,G105&gt;=0.372,D105&gt;=0.7,A105&lt;5.9,A105&gt;=5.45),3.9,IF(AND(D105&lt;1.7,G105&gt;=0.093,D105&lt;2.4,G105&lt;0.432,F105&gt;=2.5,A105&gt;=5.9,A105&gt;=5.45),5.05,IF(AND(G105&gt;=0.774,B105&gt;=2.95,A105&gt;=6.15,G105&gt;=0.432,F105&gt;=2.5,A105&gt;=5.9,A105&gt;=5.45),5.3,IF(AND(G105&gt;=0.312,D105&gt;=1.7,G105&gt;=0.093,D105&lt;2.4,G105&lt;0.432,F105&gt;=2.5,A105&gt;=5.9,A105&gt;=5.45),5.4,IF(AND(D105&lt;2.45,G105&lt;0.774,B105&gt;=2.95,A105&gt;=6.15,G105&gt;=0.432,F105&gt;=2.5,A105&gt;=5.9,A105&gt;=5.45),5.66,IF(AND(D105&gt;=2.45,G105&lt;0.774,B105&gt;=2.95,A105&gt;=6.15,G105&gt;=0.432,F105&gt;=2.5,A105&gt;=5.9,A105&gt;=5.45),6,IF(AND(G105&gt;=0.301,G105&lt;0.312,D105&gt;=1.7,G105&gt;=0.093,D105&lt;2.4,G105&lt;0.432,F105&gt;=2.5,A105&gt;=5.9,A105&gt;=5.45),5.1,IF(AND(A105&lt;6.45,G105&lt;0.301,G105&lt;0.312,D105&gt;=1.7,G105&gt;=0.093,D105&lt;2.4,G105&lt;0.432,F105&gt;=2.5,A105&gt;=5.9,A105&gt;=5.45),5.3,IF(AND(A105&gt;=6.45,G105&lt;0.301,G105&lt;0.312,D105&gt;=1.7,G105&gt;=0.093,D105&lt;2.4,G105&lt;0.432,F105&gt;=2.5,A105&gt;=5.9,A105&gt;=5.45),5.2,"shouldnthappen"))))))))))))))))))))))))))))))))))))</f>
        <v>5.6</v>
      </c>
      <c r="Y105" s="1" t="n">
        <f aca="false">IF(AND(H105&lt;6.51,F105&lt;1.5),1.8,IF(AND(H105&gt;=16.674,F105&gt;=1.5),6.533,IF(AND(D105&gt;=0.45,H105&gt;=6.51,F105&lt;1.5),1.667,IF(AND(H105&gt;=13.805,G105&lt;0.154,H105&lt;16.674,F105&gt;=1.5),6.7,IF(AND(D105&lt;0.15,A105&lt;5.05,D105&lt;0.45,H105&gt;=6.51,F105&lt;1.5),1.4,IF(AND(H105&gt;=13.586,A105&gt;=5.05,D105&lt;0.45,H105&gt;=6.51,F105&lt;1.5),1.3,IF(AND(F105&lt;2.5,H105&lt;13.805,G105&lt;0.154,H105&lt;16.674,F105&gt;=1.5),4.6,IF(AND(H105&lt;8.929,D105&lt;1.35,G105&gt;=0.154,H105&lt;16.674,F105&gt;=1.5),3.64,IF(AND(G105&lt;0.05,H105&lt;13.586,A105&gt;=5.05,D105&lt;0.45,H105&gt;=6.51,F105&lt;1.5),1.4,IF(AND(G105&gt;=0.107,F105&gt;=2.5,H105&lt;13.805,G105&lt;0.154,H105&lt;16.674,F105&gt;=1.5),5.3,IF(AND(B105&gt;=2.75,H105&gt;=8.929,D105&lt;1.35,G105&gt;=0.154,H105&lt;16.674,F105&gt;=1.5),4.433,IF(AND(D105&gt;=1.55,F105&lt;2.5,D105&gt;=1.35,G105&gt;=0.154,H105&lt;16.674,F105&gt;=1.5),4.975,IF(AND(H105&lt;6.93,F105&gt;=2.5,D105&gt;=1.35,G105&gt;=0.154,H105&lt;16.674,F105&gt;=1.5),4.5,IF(AND(H105&lt;12.675,G105&lt;0.217,D105&gt;=0.15,A105&lt;5.05,D105&lt;0.45,H105&gt;=6.51,F105&lt;1.5),1.4,IF(AND(H105&gt;=12.675,G105&lt;0.217,D105&gt;=0.15,A105&lt;5.05,D105&lt;0.45,H105&gt;=6.51,F105&lt;1.5),1.5,IF(AND(A105&lt;4.65,G105&gt;=0.217,D105&gt;=0.15,A105&lt;5.05,D105&lt;0.45,H105&gt;=6.51,F105&lt;1.5),1.35,IF(AND(D105&lt;0.25,G105&gt;=0.05,H105&lt;13.586,A105&gt;=5.05,D105&lt;0.45,H105&gt;=6.51,F105&lt;1.5),1.467,IF(AND(D105&gt;=0.25,G105&gt;=0.05,H105&lt;13.586,A105&gt;=5.05,D105&lt;0.45,H105&gt;=6.51,F105&lt;1.5),1.5,IF(AND(H105&lt;9.15,G105&lt;0.107,F105&gt;=2.5,H105&lt;13.805,G105&lt;0.154,H105&lt;16.674,F105&gt;=1.5),5.7,IF(AND(H105&gt;=9.15,G105&lt;0.107,F105&gt;=2.5,H105&lt;13.805,G105&lt;0.154,H105&lt;16.674,F105&gt;=1.5),5.6,IF(AND(G105&lt;0.404,B105&lt;2.75,H105&gt;=8.929,D105&lt;1.35,G105&gt;=0.154,H105&lt;16.674,F105&gt;=1.5),4.15,IF(AND(G105&gt;=0.404,B105&lt;2.75,H105&gt;=8.929,D105&lt;1.35,G105&gt;=0.154,H105&lt;16.674,F105&gt;=1.5),3.9,IF(AND(A105&gt;=6.75,D105&lt;1.55,F105&lt;2.5,D105&gt;=1.35,G105&gt;=0.154,H105&lt;16.674,F105&gt;=1.5),4.82,IF(AND(D105&lt;0.25,A105&gt;=4.65,G105&gt;=0.217,D105&gt;=0.15,A105&lt;5.05,D105&lt;0.45,H105&gt;=6.51,F105&lt;1.5),1.325,IF(AND(D105&gt;=0.25,A105&gt;=4.65,G105&gt;=0.217,D105&gt;=0.15,A105&lt;5.05,D105&lt;0.45,H105&gt;=6.51,F105&lt;1.5),1.3,IF(AND(A105&lt;6.55,A105&lt;6.75,D105&lt;1.55,F105&lt;2.5,D105&gt;=1.35,G105&gt;=0.154,H105&lt;16.674,F105&gt;=1.5),4.575,IF(AND(A105&gt;=6.55,A105&lt;6.75,D105&lt;1.55,F105&lt;2.5,D105&gt;=1.35,G105&gt;=0.154,H105&lt;16.674,F105&gt;=1.5),4.4,IF(AND(B105&lt;2.9,D105&lt;2.05,H105&gt;=6.93,F105&gt;=2.5,D105&gt;=1.35,G105&gt;=0.154,H105&lt;16.674,F105&gt;=1.5),5.05,IF(AND(H105&lt;8.884,D105&gt;=2.05,H105&gt;=6.93,F105&gt;=2.5,D105&gt;=1.35,G105&gt;=0.154,H105&lt;16.674,F105&gt;=1.5),5.1,IF(AND(H105&lt;13.711,B105&gt;=2.9,D105&lt;2.05,H105&gt;=6.93,F105&gt;=2.5,D105&gt;=1.35,G105&gt;=0.154,H105&lt;16.674,F105&gt;=1.5),5,IF(AND(H105&gt;=13.711,B105&gt;=2.9,D105&lt;2.05,H105&gt;=6.93,F105&gt;=2.5,D105&gt;=1.35,G105&gt;=0.154,H105&lt;16.674,F105&gt;=1.5),5.8,IF(AND(B105&lt;3.15,H105&gt;=8.884,D105&gt;=2.05,H105&gt;=6.93,F105&gt;=2.5,D105&gt;=1.35,G105&gt;=0.154,H105&lt;16.674,F105&gt;=1.5),5.56,IF(AND(B105&gt;=3.15,H105&gt;=8.884,D105&gt;=2.05,H105&gt;=6.93,F105&gt;=2.5,D105&gt;=1.35,G105&gt;=0.154,H105&lt;16.674,F105&gt;=1.5),5.9,"shouldnthappen")))))))))))))))))))))))))))))))))</f>
        <v>5.6</v>
      </c>
      <c r="Z105" s="1" t="n">
        <f aca="false">IF(AND(F105&gt;=2,B105&gt;=3.35),5.6,IF(AND(A105&lt;6.65,H105&gt;=15.076,B105&lt;3.35),4.8,IF(AND(A105&gt;=6.65,H105&gt;=15.076,B105&lt;3.35),6.15,IF(AND(H105&lt;6.542,F105&lt;2,B105&gt;=3.35),1.767,IF(AND(G105&gt;=0.653,D105&lt;0.75,H105&lt;15.076,B105&lt;3.35),1.55,IF(AND(D105&lt;0.15,G105&lt;0.653,D105&lt;0.75,H105&lt;15.076,B105&lt;3.35),1.1,IF(AND(G105&lt;0.356,A105&lt;5.05,H105&gt;=6.542,F105&lt;2,B105&gt;=3.35),1.4,IF(AND(G105&gt;=0.356,A105&lt;5.05,H105&gt;=6.542,F105&lt;2,B105&gt;=3.35),1.3,IF(AND(G105&gt;=0.566,A105&gt;=5.05,H105&gt;=6.542,F105&lt;2,B105&gt;=3.35),1.6,IF(AND(B105&gt;=3.1,D105&gt;=0.15,G105&lt;0.653,D105&lt;0.75,H105&lt;15.076,B105&lt;3.35),1.367,IF(AND(B105&gt;=2.65,D105&lt;1.45,B105&lt;2.75,D105&gt;=0.75,H105&lt;15.076,B105&lt;3.35),3.96,IF(AND(G105&lt;0.352,D105&gt;=1.45,B105&lt;2.75,D105&gt;=0.75,H105&lt;15.076,B105&lt;3.35),4.5,IF(AND(D105&gt;=1.35,A105&lt;6.2,B105&gt;=2.75,D105&gt;=0.75,H105&lt;15.076,B105&lt;3.35),4.733,IF(AND(A105&lt;4.7,B105&lt;3.1,D105&gt;=0.15,G105&lt;0.653,D105&lt;0.75,H105&lt;15.076,B105&lt;3.35),1.36,IF(AND(A105&gt;=4.7,B105&lt;3.1,D105&gt;=0.15,G105&lt;0.653,D105&lt;0.75,H105&lt;15.076,B105&lt;3.35),1.6,IF(AND(A105&lt;5.2,B105&lt;2.65,D105&lt;1.45,B105&lt;2.75,D105&gt;=0.75,H105&lt;15.076,B105&lt;3.35),3.3,IF(AND(A105&lt;6.5,G105&gt;=0.352,D105&gt;=1.45,B105&lt;2.75,D105&gt;=0.75,H105&lt;15.076,B105&lt;3.35),5,IF(AND(A105&gt;=6.5,G105&gt;=0.352,D105&gt;=1.45,B105&lt;2.75,D105&gt;=0.75,H105&lt;15.076,B105&lt;3.35),5.8,IF(AND(H105&lt;8.486,D105&lt;1.35,A105&lt;6.2,B105&gt;=2.75,D105&gt;=0.75,H105&lt;15.076,B105&lt;3.35),3.975,IF(AND(G105&lt;0.187,F105&lt;2.5,A105&gt;=6.2,B105&gt;=2.75,D105&gt;=0.75,H105&lt;15.076,B105&lt;3.35),5,IF(AND(G105&gt;=0.187,F105&lt;2.5,A105&gt;=6.2,B105&gt;=2.75,D105&gt;=0.75,H105&lt;15.076,B105&lt;3.35),4.525,IF(AND(A105&gt;=7.25,F105&gt;=2.5,A105&gt;=6.2,B105&gt;=2.75,D105&gt;=0.75,H105&lt;15.076,B105&lt;3.35),6.5,IF(AND(G105&lt;0.185,B105&lt;3.6,G105&lt;0.566,A105&gt;=5.05,H105&gt;=6.542,F105&lt;2,B105&gt;=3.35),1.45,IF(AND(G105&gt;=0.185,B105&lt;3.6,G105&lt;0.566,A105&gt;=5.05,H105&gt;=6.542,F105&lt;2,B105&gt;=3.35),1.34,IF(AND(G105&lt;0.13,B105&gt;=3.6,G105&lt;0.566,A105&gt;=5.05,H105&gt;=6.542,F105&lt;2,B105&gt;=3.35),1.45,IF(AND(G105&gt;=0.13,B105&gt;=3.6,G105&lt;0.566,A105&gt;=5.05,H105&gt;=6.542,F105&lt;2,B105&gt;=3.35),1.5,IF(AND(D105&lt;1.05,A105&gt;=5.2,B105&lt;2.65,D105&lt;1.45,B105&lt;2.75,D105&gt;=0.75,H105&lt;15.076,B105&lt;3.35),3.5,IF(AND(D105&gt;=1.05,A105&gt;=5.2,B105&lt;2.65,D105&lt;1.45,B105&lt;2.75,D105&gt;=0.75,H105&lt;15.076,B105&lt;3.35),3.94,IF(AND(H105&lt;10.983,H105&gt;=8.486,D105&lt;1.35,A105&lt;6.2,B105&gt;=2.75,D105&gt;=0.75,H105&lt;15.076,B105&lt;3.35),4.38,IF(AND(H105&gt;=10.983,H105&gt;=8.486,D105&lt;1.35,A105&lt;6.2,B105&gt;=2.75,D105&gt;=0.75,H105&lt;15.076,B105&lt;3.35),4.1,IF(AND(B105&gt;=3.25,A105&lt;7.25,F105&gt;=2.5,A105&gt;=6.2,B105&gt;=2.75,D105&gt;=0.75,H105&lt;15.076,B105&lt;3.35),5.7,IF(AND(B105&lt;2.95,B105&lt;3.25,A105&lt;7.25,F105&gt;=2.5,A105&gt;=6.2,B105&gt;=2.75,D105&gt;=0.75,H105&lt;15.076,B105&lt;3.35),5.6,IF(AND(H105&gt;=13.711,B105&gt;=2.95,B105&lt;3.25,A105&lt;7.25,F105&gt;=2.5,A105&gt;=6.2,B105&gt;=2.75,D105&gt;=0.75,H105&lt;15.076,B105&lt;3.35),5.8,IF(AND(A105&gt;=6.8,H105&lt;13.711,B105&gt;=2.95,B105&lt;3.25,A105&lt;7.25,F105&gt;=2.5,A105&gt;=6.2,B105&gt;=2.75,D105&gt;=0.75,H105&lt;15.076,B105&lt;3.35),5.1,IF(AND(H105&lt;12.921,A105&lt;6.8,H105&lt;13.711,B105&gt;=2.95,B105&lt;3.25,A105&lt;7.25,F105&gt;=2.5,A105&gt;=6.2,B105&gt;=2.75,D105&gt;=0.75,H105&lt;15.076,B105&lt;3.35),5.34,IF(AND(H105&gt;=12.921,A105&lt;6.8,H105&lt;13.711,B105&gt;=2.95,B105&lt;3.25,A105&lt;7.25,F105&gt;=2.5,A105&gt;=6.2,B105&gt;=2.75,D105&gt;=0.75,H105&lt;15.076,B105&lt;3.35),5.133,"shouldnthappen"))))))))))))))))))))))))))))))))))))</f>
        <v>5.1</v>
      </c>
      <c r="AA105" s="1" t="n">
        <f aca="false">IF(AND(D105&gt;=0.45,A105&lt;5.05,D105&lt;0.8),1.6,IF(AND(D105&gt;=0.45,A105&gt;=5.05,D105&lt;0.8),1.7,IF(AND(H105&gt;=16.244,F105&gt;=2.5,D105&gt;=0.8),6.533,IF(AND(A105&lt;4.35,D105&lt;0.45,A105&lt;5.05,D105&lt;0.8),1.1,IF(AND(H105&gt;=14.877,D105&lt;0.45,A105&gt;=5.05,D105&lt;0.8),1.3,IF(AND(D105&gt;=1.4,A105&lt;5.65,F105&lt;2.5,D105&gt;=0.8),4.5,IF(AND(A105&gt;=7.25,H105&lt;16.244,F105&gt;=2.5,D105&gt;=0.8),6.5,IF(AND(A105&gt;=4.75,A105&gt;=4.35,D105&lt;0.45,A105&lt;5.05,D105&lt;0.8),1.35,IF(AND(A105&lt;5.3,D105&lt;1.4,A105&lt;5.65,F105&lt;2.5,D105&gt;=0.8),3.1,IF(AND(A105&gt;=6.8,A105&gt;=6.55,A105&gt;=5.65,F105&lt;2.5,D105&gt;=0.8),4.9,IF(AND(H105&lt;5.767,A105&lt;7.25,H105&lt;16.244,F105&gt;=2.5,D105&gt;=0.8),4.5,IF(AND(G105&gt;=0.522,A105&lt;4.75,A105&gt;=4.35,D105&lt;0.45,A105&lt;5.05,D105&lt;0.8),1.2,IF(AND(G105&gt;=0.948,D105&lt;0.35,H105&lt;14.877,D105&lt;0.45,A105&gt;=5.05,D105&lt;0.8),1.7,IF(AND(H105&lt;13.089,D105&gt;=0.35,H105&lt;14.877,D105&lt;0.45,A105&gt;=5.05,D105&lt;0.8),1.5,IF(AND(H105&gt;=13.089,D105&gt;=0.35,H105&lt;14.877,D105&lt;0.45,A105&gt;=5.05,D105&lt;0.8),1.3,IF(AND(B105&gt;=2.95,A105&gt;=5.3,D105&lt;1.4,A105&lt;5.65,F105&lt;2.5,D105&gt;=0.8),4.1,IF(AND(H105&lt;9.181,A105&lt;6.05,A105&lt;6.55,A105&gt;=5.65,F105&lt;2.5,D105&gt;=0.8),5.1,IF(AND(H105&gt;=9.181,A105&lt;6.05,A105&lt;6.55,A105&gt;=5.65,F105&lt;2.5,D105&gt;=0.8),4.3,IF(AND(G105&gt;=0.867,A105&gt;=6.05,A105&lt;6.55,A105&gt;=5.65,F105&lt;2.5,D105&gt;=0.8),4.9,IF(AND(B105&lt;3.05,A105&lt;6.8,A105&gt;=6.55,A105&gt;=5.65,F105&lt;2.5,D105&gt;=0.8),5,IF(AND(B105&gt;=3.05,A105&lt;6.8,A105&gt;=6.55,A105&gt;=5.65,F105&lt;2.5,D105&gt;=0.8),4.55,IF(AND(H105&gt;=14.144,G105&lt;0.522,A105&lt;4.75,A105&gt;=4.35,D105&lt;0.45,A105&lt;5.05,D105&lt;0.8),1.3,IF(AND(B105&lt;2.7,B105&lt;2.95,A105&gt;=5.3,D105&lt;1.4,A105&lt;5.65,F105&lt;2.5,D105&gt;=0.8),3.78,IF(AND(B105&gt;=2.7,B105&lt;2.95,A105&gt;=5.3,D105&lt;1.4,A105&lt;5.65,F105&lt;2.5,D105&gt;=0.8),3.6,IF(AND(G105&lt;0.638,G105&lt;0.867,A105&gt;=6.05,A105&lt;6.55,A105&gt;=5.65,F105&lt;2.5,D105&gt;=0.8),4.433,IF(AND(G105&gt;=0.638,G105&lt;0.867,A105&gt;=6.05,A105&lt;6.55,A105&gt;=5.65,F105&lt;2.5,D105&gt;=0.8),4,IF(AND(A105&lt;6.35,H105&lt;11.146,H105&gt;=5.767,A105&lt;7.25,H105&lt;16.244,F105&gt;=2.5,D105&gt;=0.8),5.1,IF(AND(A105&lt;4.5,H105&lt;14.144,G105&lt;0.522,A105&lt;4.75,A105&gt;=4.35,D105&lt;0.45,A105&lt;5.05,D105&lt;0.8),1.35,IF(AND(A105&gt;=4.5,H105&lt;14.144,G105&lt;0.522,A105&lt;4.75,A105&gt;=4.35,D105&lt;0.45,A105&lt;5.05,D105&lt;0.8),1.4,IF(AND(A105&lt;5.15,B105&lt;3.75,G105&lt;0.948,D105&lt;0.35,H105&lt;14.877,D105&lt;0.45,A105&gt;=5.05,D105&lt;0.8),1.4,IF(AND(A105&gt;=5.15,B105&lt;3.75,G105&lt;0.948,D105&lt;0.35,H105&lt;14.877,D105&lt;0.45,A105&gt;=5.05,D105&lt;0.8),1.5,IF(AND(G105&lt;0.112,B105&gt;=3.75,G105&lt;0.948,D105&lt;0.35,H105&lt;14.877,D105&lt;0.45,A105&gt;=5.05,D105&lt;0.8),1.5,IF(AND(G105&gt;=0.112,B105&gt;=3.75,G105&lt;0.948,D105&lt;0.35,H105&lt;14.877,D105&lt;0.45,A105&gt;=5.05,D105&lt;0.8),1.6,IF(AND(G105&lt;0.075,A105&gt;=6.35,H105&lt;11.146,H105&gt;=5.767,A105&lt;7.25,H105&lt;16.244,F105&gt;=2.5,D105&gt;=0.8),5.5,IF(AND(G105&gt;=0.075,A105&gt;=6.35,H105&lt;11.146,H105&gt;=5.767,A105&lt;7.25,H105&lt;16.244,F105&gt;=2.5,D105&gt;=0.8),5.24,IF(AND(B105&lt;2.95,D105&lt;1.9,H105&gt;=11.146,H105&gt;=5.767,A105&lt;7.25,H105&lt;16.244,F105&gt;=2.5,D105&gt;=0.8),5.65,IF(AND(B105&gt;=2.95,D105&lt;1.9,H105&gt;=11.146,H105&gt;=5.767,A105&lt;7.25,H105&lt;16.244,F105&gt;=2.5,D105&gt;=0.8),5.8,IF(AND(H105&lt;13.42,D105&gt;=1.9,H105&gt;=11.146,H105&gt;=5.767,A105&lt;7.25,H105&lt;16.244,F105&gt;=2.5,D105&gt;=0.8),5.6,IF(AND(H105&gt;=13.42,D105&gt;=1.9,H105&gt;=11.146,H105&gt;=5.767,A105&lt;7.25,H105&lt;16.244,F105&gt;=2.5,D105&gt;=0.8),5.34,"shouldnthappen")))))))))))))))))))))))))))))))))))))))</f>
        <v>5.5</v>
      </c>
      <c r="AB105" s="1" t="n">
        <f aca="false">IF(AND(D105&gt;=0.35,F105&lt;1.5),1.5,IF(AND(F105&lt;2.5,D105&gt;=1.55,F105&gt;=1.5),4.85,IF(AND(H105&lt;8.308,D105&lt;0.15,D105&lt;0.35,F105&lt;1.5),1.5,IF(AND(H105&gt;=8.308,D105&lt;0.15,D105&lt;0.35,F105&lt;1.5),1.4,IF(AND(H105&lt;5.523,D105&gt;=0.15,D105&lt;0.35,F105&lt;1.5),1,IF(AND(G105&lt;0.572,H105&lt;10.688,D105&lt;1.55,F105&gt;=1.5),3.75,IF(AND(B105&gt;=3.5,F105&gt;=2.5,D105&gt;=1.55,F105&gt;=1.5),6.3,IF(AND(A105&gt;=5.65,G105&gt;=0.572,H105&lt;10.688,D105&lt;1.55,F105&gt;=1.5),4.45,IF(AND(B105&gt;=2.85,A105&lt;6.15,H105&gt;=10.688,D105&lt;1.55,F105&gt;=1.5),4.35,IF(AND(H105&gt;=16.284,B105&lt;3.5,F105&gt;=2.5,D105&gt;=1.55,F105&gt;=1.5),6.6,IF(AND(G105&gt;=0.241,G105&lt;0.338,H105&gt;=5.523,D105&gt;=0.15,D105&lt;0.35,F105&lt;1.5),1.25,IF(AND(A105&lt;5.05,G105&gt;=0.338,H105&gt;=5.523,D105&gt;=0.15,D105&lt;0.35,F105&lt;1.5),1.35,IF(AND(B105&lt;2.7,A105&lt;5.65,G105&gt;=0.572,H105&lt;10.688,D105&lt;1.55,F105&gt;=1.5),4,IF(AND(B105&gt;=2.7,A105&lt;5.65,G105&gt;=0.572,H105&lt;10.688,D105&lt;1.55,F105&gt;=1.5),3.6,IF(AND(B105&lt;2.45,B105&lt;2.85,A105&lt;6.15,H105&gt;=10.688,D105&lt;1.55,F105&gt;=1.5),3.7,IF(AND(A105&lt;6.25,B105&lt;2.85,A105&gt;=6.15,H105&gt;=10.688,D105&lt;1.55,F105&gt;=1.5),4.5,IF(AND(A105&gt;=6.25,B105&lt;2.85,A105&gt;=6.15,H105&gt;=10.688,D105&lt;1.55,F105&gt;=1.5),4.86,IF(AND(D105&gt;=1.45,B105&gt;=2.85,A105&gt;=6.15,H105&gt;=10.688,D105&lt;1.55,F105&gt;=1.5),4.8,IF(AND(H105&lt;8.202,H105&lt;16.284,B105&lt;3.5,F105&gt;=2.5,D105&gt;=1.55,F105&gt;=1.5),5.7,IF(AND(A105&gt;=5.1,G105&lt;0.241,G105&lt;0.338,H105&gt;=5.523,D105&gt;=0.15,D105&lt;0.35,F105&lt;1.5),1.5,IF(AND(B105&gt;=3.75,A105&gt;=5.05,G105&gt;=0.338,H105&gt;=5.523,D105&gt;=0.15,D105&lt;0.35,F105&lt;1.5),1.6,IF(AND(A105&lt;5.7,B105&gt;=2.45,B105&lt;2.85,A105&lt;6.15,H105&gt;=10.688,D105&lt;1.55,F105&gt;=1.5),3.9,IF(AND(A105&gt;=5.7,B105&gt;=2.45,B105&lt;2.85,A105&lt;6.15,H105&gt;=10.688,D105&lt;1.55,F105&gt;=1.5),4.02,IF(AND(H105&lt;13.654,D105&lt;1.45,B105&gt;=2.85,A105&gt;=6.15,H105&gt;=10.688,D105&lt;1.55,F105&gt;=1.5),4.333,IF(AND(H105&gt;=13.654,D105&lt;1.45,B105&gt;=2.85,A105&gt;=6.15,H105&gt;=10.688,D105&lt;1.55,F105&gt;=1.5),4.54,IF(AND(A105&lt;6.15,H105&gt;=8.202,H105&lt;16.284,B105&lt;3.5,F105&gt;=2.5,D105&gt;=1.55,F105&gt;=1.5),5,IF(AND(H105&lt;13.924,A105&lt;5.1,G105&lt;0.241,G105&lt;0.338,H105&gt;=5.523,D105&gt;=0.15,D105&lt;0.35,F105&lt;1.5),1.4,IF(AND(H105&gt;=13.924,A105&lt;5.1,G105&lt;0.241,G105&lt;0.338,H105&gt;=5.523,D105&gt;=0.15,D105&lt;0.35,F105&lt;1.5),1.5,IF(AND(D105&lt;0.25,B105&lt;3.75,A105&gt;=5.05,G105&gt;=0.338,H105&gt;=5.523,D105&gt;=0.15,D105&lt;0.35,F105&lt;1.5),1.5,IF(AND(D105&gt;=0.25,B105&lt;3.75,A105&gt;=5.05,G105&gt;=0.338,H105&gt;=5.523,D105&gt;=0.15,D105&lt;0.35,F105&lt;1.5),1.4,IF(AND(H105&lt;8.884,B105&gt;=3.05,A105&gt;=6.15,H105&gt;=8.202,H105&lt;16.284,B105&lt;3.5,F105&gt;=2.5,D105&gt;=1.55,F105&gt;=1.5),5.1,IF(AND(A105&lt;6.45,G105&lt;0.368,B105&lt;3.05,A105&gt;=6.15,H105&gt;=8.202,H105&lt;16.284,B105&lt;3.5,F105&gt;=2.5,D105&gt;=1.55,F105&gt;=1.5),5.525,IF(AND(A105&gt;=6.45,G105&lt;0.368,B105&lt;3.05,A105&gt;=6.15,H105&gt;=8.202,H105&lt;16.284,B105&lt;3.5,F105&gt;=2.5,D105&gt;=1.55,F105&gt;=1.5),5.35,IF(AND(D105&lt;2.25,G105&gt;=0.368,B105&lt;3.05,A105&gt;=6.15,H105&gt;=8.202,H105&lt;16.284,B105&lt;3.5,F105&gt;=2.5,D105&gt;=1.55,F105&gt;=1.5),5.8,IF(AND(D105&gt;=2.25,G105&gt;=0.368,B105&lt;3.05,A105&gt;=6.15,H105&gt;=8.202,H105&lt;16.284,B105&lt;3.5,F105&gt;=2.5,D105&gt;=1.55,F105&gt;=1.5),5.2,IF(AND(H105&lt;10.257,H105&gt;=8.884,B105&gt;=3.05,A105&gt;=6.15,H105&gt;=8.202,H105&lt;16.284,B105&lt;3.5,F105&gt;=2.5,D105&gt;=1.55,F105&gt;=1.5),5.9,IF(AND(H105&gt;=10.257,H105&gt;=8.884,B105&gt;=3.05,A105&gt;=6.15,H105&gt;=8.202,H105&lt;16.284,B105&lt;3.5,F105&gt;=2.5,D105&gt;=1.55,F105&gt;=1.5),5.48,"shouldnthappen")))))))))))))))))))))))))))))))))))))</f>
        <v>5.35</v>
      </c>
      <c r="AC105" s="1" t="n">
        <f aca="false">IF(AND(H105&lt;5.748,A105&lt;5.05,D105&lt;0.8),1,IF(AND(B105&lt;3.35,A105&gt;=5.05,D105&lt;0.8),1.7,IF(AND(A105&lt;5.85,G105&lt;0.154,D105&gt;=0.8),4.5,IF(AND(D105&gt;=0.45,H105&gt;=5.748,A105&lt;5.05,D105&lt;0.8),1.6,IF(AND(G105&gt;=0.934,B105&gt;=3.35,A105&gt;=5.05,D105&lt;0.8),1.7,IF(AND(D105&lt;2.1,A105&gt;=5.85,G105&lt;0.154,D105&gt;=0.8),6.15,IF(AND(D105&gt;=2.1,A105&gt;=5.85,G105&lt;0.154,D105&gt;=0.8),5.5,IF(AND(A105&lt;6.1,D105&gt;=1.55,G105&gt;=0.154,D105&gt;=0.8),5,IF(AND(H105&gt;=14.379,G105&lt;0.934,B105&gt;=3.35,A105&gt;=5.05,D105&lt;0.8),1.58,IF(AND(G105&lt;0.379,A105&gt;=6.1,D105&gt;=1.55,G105&gt;=0.154,D105&gt;=0.8),5.42,IF(AND(H105&lt;13.924,G105&lt;0.227,D105&lt;0.45,H105&gt;=5.748,A105&lt;5.05,D105&lt;0.8),1.4,IF(AND(H105&gt;=13.924,G105&lt;0.227,D105&lt;0.45,H105&gt;=5.748,A105&lt;5.05,D105&lt;0.8),1.5,IF(AND(B105&lt;3.1,G105&gt;=0.227,D105&lt;0.45,H105&gt;=5.748,A105&lt;5.05,D105&lt;0.8),1.1,IF(AND(G105&lt;0.13,H105&lt;14.379,G105&lt;0.934,B105&gt;=3.35,A105&gt;=5.05,D105&lt;0.8),1.4,IF(AND(D105&lt;1.05,A105&lt;5.65,D105&lt;1.35,D105&lt;1.55,G105&gt;=0.154,D105&gt;=0.8),3.7,IF(AND(D105&lt;1.25,A105&gt;=5.65,D105&lt;1.35,D105&lt;1.55,G105&gt;=0.154,D105&gt;=0.8),4.06,IF(AND(D105&gt;=1.25,A105&gt;=5.65,D105&lt;1.35,D105&lt;1.55,G105&gt;=0.154,D105&gt;=0.8),4.425,IF(AND(H105&lt;13.654,D105&lt;1.45,D105&gt;=1.35,D105&lt;1.55,G105&gt;=0.154,D105&gt;=0.8),4.275,IF(AND(G105&lt;0.259,D105&gt;=1.45,D105&gt;=1.35,D105&lt;1.55,G105&gt;=0.154,D105&gt;=0.8),5.1,IF(AND(B105&lt;2.95,G105&gt;=0.379,A105&gt;=6.1,D105&gt;=1.55,G105&gt;=0.154,D105&gt;=0.8),6.3,IF(AND(B105&lt;3.25,B105&gt;=3.1,G105&gt;=0.227,D105&lt;0.45,H105&gt;=5.748,A105&lt;5.05,D105&lt;0.8),1.3,IF(AND(B105&gt;=3.25,B105&gt;=3.1,G105&gt;=0.227,D105&lt;0.45,H105&gt;=5.748,A105&lt;5.05,D105&lt;0.8),1.4,IF(AND(H105&gt;=13.372,G105&gt;=0.13,H105&lt;14.379,G105&lt;0.934,B105&gt;=3.35,A105&gt;=5.05,D105&lt;0.8),1.4,IF(AND(H105&lt;6.69,D105&gt;=1.05,A105&lt;5.65,D105&lt;1.35,D105&lt;1.55,G105&gt;=0.154,D105&gt;=0.8),4.033,IF(AND(H105&gt;=6.69,D105&gt;=1.05,A105&lt;5.65,D105&lt;1.35,D105&lt;1.55,G105&gt;=0.154,D105&gt;=0.8),3.88,IF(AND(B105&lt;2.85,H105&gt;=13.654,D105&lt;1.45,D105&gt;=1.35,D105&lt;1.55,G105&gt;=0.154,D105&gt;=0.8),4.8,IF(AND(B105&gt;=2.85,H105&gt;=13.654,D105&lt;1.45,D105&gt;=1.35,D105&lt;1.55,G105&gt;=0.154,D105&gt;=0.8),4.7,IF(AND(H105&lt;11.681,G105&gt;=0.259,D105&gt;=1.45,D105&gt;=1.35,D105&lt;1.55,G105&gt;=0.154,D105&gt;=0.8),4.85,IF(AND(H105&gt;=11.681,G105&gt;=0.259,D105&gt;=1.45,D105&gt;=1.35,D105&lt;1.55,G105&gt;=0.154,D105&gt;=0.8),4.633,IF(AND(A105&lt;6.25,B105&gt;=2.95,G105&gt;=0.379,A105&gt;=6.1,D105&gt;=1.55,G105&gt;=0.154,D105&gt;=0.8),5.4,IF(AND(D105&lt;0.3,H105&lt;13.372,G105&gt;=0.13,H105&lt;14.379,G105&lt;0.934,B105&gt;=3.35,A105&gt;=5.05,D105&lt;0.8),1.475,IF(AND(D105&gt;=0.3,H105&lt;13.372,G105&gt;=0.13,H105&lt;14.379,G105&lt;0.934,B105&gt;=3.35,A105&gt;=5.05,D105&lt;0.8),1.5,IF(AND(B105&lt;3.15,A105&gt;=6.25,B105&gt;=2.95,G105&gt;=0.379,A105&gt;=6.1,D105&gt;=1.55,G105&gt;=0.154,D105&gt;=0.8),5.7,IF(AND(B105&gt;=3.15,A105&gt;=6.25,B105&gt;=2.95,G105&gt;=0.379,A105&gt;=6.1,D105&gt;=1.55,G105&gt;=0.154,D105&gt;=0.8),5.933,"shouldnthappen"))))))))))))))))))))))))))))))))))</f>
        <v>5.5</v>
      </c>
      <c r="AD105" s="1" t="n">
        <f aca="false">IF(AND(H105&lt;6.621,A105&lt;4.95,D105&lt;0.8),1,IF(AND(H105&lt;14.144,H105&gt;=6.621,A105&lt;4.95,D105&lt;0.8),1.4,IF(AND(H105&gt;=14.144,H105&gt;=6.621,A105&lt;4.95,D105&lt;0.8),1.3,IF(AND(G105&lt;0.13,B105&gt;=3.85,A105&gt;=4.95,D105&lt;0.8),1.3,IF(AND(G105&gt;=0.13,B105&gt;=3.85,A105&gt;=4.95,D105&lt;0.8),1.425,IF(AND(A105&gt;=6.05,B105&lt;2.75,D105&lt;1.55,D105&gt;=0.8),4.9,IF(AND(A105&gt;=7.3,G105&lt;0.119,D105&gt;=1.55,D105&gt;=0.8),6.7,IF(AND(H105&lt;6.555,D105&lt;0.25,B105&lt;3.85,A105&gt;=4.95,D105&lt;0.8),1.7,IF(AND(B105&lt;3.4,D105&gt;=0.25,B105&lt;3.85,A105&gt;=4.95,D105&lt;0.8),1.7,IF(AND(B105&gt;=3.4,D105&gt;=0.25,B105&lt;3.85,A105&gt;=4.95,D105&lt;0.8),1.6,IF(AND(A105&lt;5.05,A105&lt;6.05,B105&lt;2.75,D105&lt;1.55,D105&gt;=0.8),3.3,IF(AND(B105&lt;2.85,D105&lt;1.35,B105&gt;=2.75,D105&lt;1.55,D105&gt;=0.8),4.5,IF(AND(H105&lt;12.206,D105&gt;=1.35,B105&gt;=2.75,D105&lt;1.55,D105&gt;=0.8),4.7,IF(AND(H105&gt;=12.206,D105&gt;=1.35,B105&gt;=2.75,D105&lt;1.55,D105&gt;=0.8),4.52,IF(AND(G105&lt;0.024,A105&lt;7.3,G105&lt;0.119,D105&gt;=1.55,D105&gt;=0.8),5.7,IF(AND(G105&gt;=0.024,A105&lt;7.3,G105&lt;0.119,D105&gt;=1.55,D105&gt;=0.8),5.6,IF(AND(F105&lt;2.5,G105&lt;0.417,G105&gt;=0.119,D105&gt;=1.55,D105&gt;=0.8),5.05,IF(AND(B105&lt;3.15,H105&gt;=6.555,D105&lt;0.25,B105&lt;3.85,A105&gt;=4.95,D105&lt;0.8),1.6,IF(AND(G105&lt;0.356,A105&gt;=5.05,A105&lt;6.05,B105&lt;2.75,D105&lt;1.55,D105&gt;=0.8),4.12,IF(AND(A105&lt;5.65,B105&gt;=2.85,D105&lt;1.35,B105&gt;=2.75,D105&lt;1.55,D105&gt;=0.8),3.6,IF(AND(B105&lt;3.15,F105&gt;=2.5,G105&lt;0.417,G105&gt;=0.119,D105&gt;=1.55,D105&gt;=0.8),5.18,IF(AND(B105&gt;=3.15,F105&gt;=2.5,G105&lt;0.417,G105&gt;=0.119,D105&gt;=1.55,D105&gt;=0.8),5.3,IF(AND(D105&lt;1.7,A105&lt;6.95,G105&gt;=0.417,G105&gt;=0.119,D105&gt;=1.55,D105&gt;=0.8),4.7,IF(AND(A105&lt;7.25,A105&gt;=6.95,G105&gt;=0.417,G105&gt;=0.119,D105&gt;=1.55,D105&gt;=0.8),5.8,IF(AND(A105&gt;=7.25,A105&gt;=6.95,G105&gt;=0.417,G105&gt;=0.119,D105&gt;=1.55,D105&gt;=0.8),6.333,IF(AND(H105&lt;8.594,B105&gt;=3.15,H105&gt;=6.555,D105&lt;0.25,B105&lt;3.85,A105&gt;=4.95,D105&lt;0.8),1.4,IF(AND(H105&gt;=8.594,B105&gt;=3.15,H105&gt;=6.555,D105&lt;0.25,B105&lt;3.85,A105&gt;=4.95,D105&lt;0.8),1.5,IF(AND(H105&gt;=11.218,G105&gt;=0.356,A105&gt;=5.05,A105&lt;6.05,B105&lt;2.75,D105&lt;1.55,D105&gt;=0.8),3.925,IF(AND(A105&gt;=6.5,A105&gt;=5.65,B105&gt;=2.85,D105&lt;1.35,B105&gt;=2.75,D105&lt;1.55,D105&gt;=0.8),4.6,IF(AND(H105&lt;8.602,H105&lt;11.218,G105&gt;=0.356,A105&gt;=5.05,A105&lt;6.05,B105&lt;2.75,D105&lt;1.55,D105&gt;=0.8),3.95,IF(AND(H105&gt;=8.602,H105&lt;11.218,G105&gt;=0.356,A105&gt;=5.05,A105&lt;6.05,B105&lt;2.75,D105&lt;1.55,D105&gt;=0.8),3.75,IF(AND(H105&lt;10.129,A105&lt;6.5,A105&gt;=5.65,B105&gt;=2.85,D105&lt;1.35,B105&gt;=2.75,D105&lt;1.55,D105&gt;=0.8),4.2,IF(AND(H105&gt;=10.129,A105&lt;6.5,A105&gt;=5.65,B105&gt;=2.85,D105&lt;1.35,B105&gt;=2.75,D105&lt;1.55,D105&gt;=0.8),4.267,IF(AND(D105&lt;2.2,B105&lt;3.05,D105&gt;=1.7,A105&lt;6.95,G105&gt;=0.417,G105&gt;=0.119,D105&gt;=1.55,D105&gt;=0.8),5.3,IF(AND(D105&gt;=2.2,B105&lt;3.05,D105&gt;=1.7,A105&lt;6.95,G105&gt;=0.417,G105&gt;=0.119,D105&gt;=1.55,D105&gt;=0.8),5.133,IF(AND(D105&lt;2.45,B105&gt;=3.05,D105&gt;=1.7,A105&lt;6.95,G105&gt;=0.417,G105&gt;=0.119,D105&gt;=1.55,D105&gt;=0.8),5.6,IF(AND(D105&gt;=2.45,B105&gt;=3.05,D105&gt;=1.7,A105&lt;6.95,G105&gt;=0.417,G105&gt;=0.119,D105&gt;=1.55,D105&gt;=0.8),6,"shouldnthappen")))))))))))))))))))))))))))))))))))))</f>
        <v>5.6</v>
      </c>
      <c r="AE105" s="1" t="n">
        <f aca="false">IF(AND(G105&lt;0.123,D105&gt;=0.25,D105&lt;0.75),1.3,IF(AND(H105&gt;=16.774,D105&gt;=1.75,D105&gt;=0.75),6.4,IF(AND(B105&lt;3.4,A105&lt;4.8,D105&lt;0.25,D105&lt;0.75),1.22,IF(AND(B105&gt;=3.4,A105&lt;4.8,D105&lt;0.25,D105&lt;0.75),1,IF(AND(A105&gt;=5.45,A105&gt;=4.8,D105&lt;0.25,D105&lt;0.75),1.367,IF(AND(H105&gt;=10.688,D105&lt;1.35,D105&lt;1.75,D105&gt;=0.75),4.2,IF(AND(A105&lt;5.3,D105&gt;=1.35,D105&lt;1.75,D105&gt;=0.75),4.05,IF(AND(G105&gt;=0.857,H105&lt;16.774,D105&gt;=1.75,D105&gt;=0.75),5.02,IF(AND(H105&lt;6.089,A105&lt;5.45,A105&gt;=4.8,D105&lt;0.25,D105&lt;0.75),1.7,IF(AND(G105&lt;0.184,D105&lt;0.35,G105&gt;=0.123,D105&gt;=0.25,D105&lt;0.75),1.7,IF(AND(G105&gt;=0.184,D105&lt;0.35,G105&gt;=0.123,D105&gt;=0.25,D105&lt;0.75),1.48,IF(AND(A105&lt;5.25,D105&gt;=0.35,G105&gt;=0.123,D105&gt;=0.25,D105&lt;0.75),1.75,IF(AND(A105&gt;=5.25,D105&gt;=0.35,G105&gt;=0.123,D105&gt;=0.25,D105&lt;0.75),1.5,IF(AND(A105&lt;5.3,H105&lt;10.688,D105&lt;1.35,D105&lt;1.75,D105&gt;=0.75),3.15,IF(AND(H105&lt;9.474,A105&gt;=5.3,D105&gt;=1.35,D105&lt;1.75,D105&gt;=0.75),4.95,IF(AND(G105&gt;=0.779,G105&lt;0.857,H105&lt;16.774,D105&gt;=1.75,D105&gt;=0.75),6,IF(AND(G105&lt;0.05,H105&gt;=6.089,A105&lt;5.45,A105&gt;=4.8,D105&lt;0.25,D105&lt;0.75),1.4,IF(AND(H105&lt;6.69,A105&gt;=5.3,H105&lt;10.688,D105&lt;1.35,D105&lt;1.75,D105&gt;=0.75),4.033,IF(AND(H105&gt;=6.69,A105&gt;=5.3,H105&lt;10.688,D105&lt;1.35,D105&lt;1.75,D105&gt;=0.75),3.733,IF(AND(B105&lt;2.5,H105&gt;=9.474,A105&gt;=5.3,D105&gt;=1.35,D105&lt;1.75,D105&gt;=0.75),4.5,IF(AND(D105&gt;=2.45,G105&lt;0.779,G105&lt;0.857,H105&lt;16.774,D105&gt;=1.75,D105&gt;=0.75),6,IF(AND(B105&gt;=3.75,G105&gt;=0.05,H105&gt;=6.089,A105&lt;5.45,A105&gt;=4.8,D105&lt;0.25,D105&lt;0.75),1.6,IF(AND(H105&lt;13.695,B105&gt;=2.5,H105&gt;=9.474,A105&gt;=5.3,D105&gt;=1.35,D105&lt;1.75,D105&gt;=0.75),4.567,IF(AND(G105&gt;=0.654,D105&lt;2.45,G105&lt;0.779,G105&lt;0.857,H105&lt;16.774,D105&gt;=1.75,D105&gt;=0.75),4.9,IF(AND(G105&gt;=0.73,B105&lt;3.75,G105&gt;=0.05,H105&gt;=6.089,A105&lt;5.45,A105&gt;=4.8,D105&lt;0.25,D105&lt;0.75),1.4,IF(AND(A105&lt;6.65,H105&gt;=13.695,B105&gt;=2.5,H105&gt;=9.474,A105&gt;=5.3,D105&gt;=1.35,D105&lt;1.75,D105&gt;=0.75),4.4,IF(AND(A105&gt;=6.65,H105&gt;=13.695,B105&gt;=2.5,H105&gt;=9.474,A105&gt;=5.3,D105&gt;=1.35,D105&lt;1.75,D105&gt;=0.75),4.84,IF(AND(B105&lt;2.75,G105&lt;0.654,D105&lt;2.45,G105&lt;0.779,G105&lt;0.857,H105&lt;16.774,D105&gt;=1.75,D105&gt;=0.75),5.2,IF(AND(H105&lt;9.524,G105&lt;0.73,B105&lt;3.75,G105&gt;=0.05,H105&gt;=6.089,A105&lt;5.45,A105&gt;=4.8,D105&lt;0.25,D105&lt;0.75),1.5,IF(AND(H105&gt;=9.524,G105&lt;0.73,B105&lt;3.75,G105&gt;=0.05,H105&gt;=6.089,A105&lt;5.45,A105&gt;=4.8,D105&lt;0.25,D105&lt;0.75),1.4,IF(AND(H105&gt;=13.644,B105&gt;=2.75,G105&lt;0.654,D105&lt;2.45,G105&lt;0.779,G105&lt;0.857,H105&lt;16.774,D105&gt;=1.75,D105&gt;=0.75),6.033,IF(AND(A105&gt;=6.85,H105&lt;13.644,B105&gt;=2.75,G105&lt;0.654,D105&lt;2.45,G105&lt;0.779,G105&lt;0.857,H105&lt;16.774,D105&gt;=1.75,D105&gt;=0.75),5.1,IF(AND(A105&gt;=6.75,A105&lt;6.85,H105&lt;13.644,B105&gt;=2.75,G105&lt;0.654,D105&lt;2.45,G105&lt;0.779,G105&lt;0.857,H105&lt;16.774,D105&gt;=1.75,D105&gt;=0.75),5.9,IF(AND(D105&gt;=2.35,A105&lt;6.75,A105&lt;6.85,H105&lt;13.644,B105&gt;=2.75,G105&lt;0.654,D105&lt;2.45,G105&lt;0.779,G105&lt;0.857,H105&lt;16.774,D105&gt;=1.75,D105&gt;=0.75),5.6,IF(AND(H105&lt;11.146,D105&lt;2.35,A105&lt;6.75,A105&lt;6.85,H105&lt;13.644,B105&gt;=2.75,G105&lt;0.654,D105&lt;2.45,G105&lt;0.779,G105&lt;0.857,H105&lt;16.774,D105&gt;=1.75,D105&gt;=0.75),5.4,IF(AND(H105&gt;=11.146,D105&lt;2.35,A105&lt;6.75,A105&lt;6.85,H105&lt;13.644,B105&gt;=2.75,G105&lt;0.654,D105&lt;2.45,G105&lt;0.779,G105&lt;0.857,H105&lt;16.774,D105&gt;=1.75,D105&gt;=0.75),5.6,"shouldnthappen"))))))))))))))))))))))))))))))))))))</f>
        <v>5.1</v>
      </c>
      <c r="AF105" s="1" t="n">
        <f aca="false">IF(AND(A105&lt;4.5,D105&lt;0.8),1.233,IF(AND(B105&lt;3.05,A105&gt;=4.5,D105&lt;0.8),1.4,IF(AND(D105&gt;=0.45,B105&gt;=3.05,A105&gt;=4.5,D105&lt;0.8),1.667,IF(AND(D105&lt;1.05,D105&lt;1.35,A105&lt;6.25,D105&gt;=0.8),3.633,IF(AND(H105&lt;13.935,A105&gt;=7.05,A105&gt;=6.25,D105&gt;=0.8),6,IF(AND(G105&gt;=0.948,D105&lt;0.45,B105&gt;=3.05,A105&gt;=4.5,D105&lt;0.8),1.7,IF(AND(G105&lt;0.652,D105&gt;=1.05,D105&lt;1.35,A105&lt;6.25,D105&gt;=0.8),4.16,IF(AND(D105&gt;=2.15,D105&gt;=1.75,D105&gt;=1.35,A105&lt;6.25,D105&gt;=0.8),5.4,IF(AND(G105&gt;=0.912,F105&lt;2.5,A105&lt;7.05,A105&gt;=6.25,D105&gt;=0.8),4.4,IF(AND(B105&gt;=3.25,F105&gt;=2.5,A105&lt;7.05,A105&gt;=6.25,D105&gt;=0.8),5.85,IF(AND(H105&lt;17.32,H105&gt;=13.935,A105&gt;=7.05,A105&gt;=6.25,D105&gt;=0.8),6.65,IF(AND(H105&gt;=17.32,H105&gt;=13.935,A105&gt;=7.05,A105&gt;=6.25,D105&gt;=0.8),6.4,IF(AND(H105&gt;=13.547,G105&lt;0.948,D105&lt;0.45,B105&gt;=3.05,A105&gt;=4.5,D105&lt;0.8),1.38,IF(AND(B105&gt;=2.75,G105&gt;=0.652,D105&gt;=1.05,D105&lt;1.35,A105&lt;6.25,D105&gt;=0.8),3.6,IF(AND(H105&lt;9.417,G105&lt;0.404,D105&lt;1.75,D105&gt;=1.35,A105&lt;6.25,D105&gt;=0.8),4.2,IF(AND(H105&gt;=9.417,G105&lt;0.404,D105&lt;1.75,D105&gt;=1.35,A105&lt;6.25,D105&gt;=0.8),4.5,IF(AND(G105&lt;0.464,G105&gt;=0.404,D105&lt;1.75,D105&gt;=1.35,A105&lt;6.25,D105&gt;=0.8),4.5,IF(AND(G105&gt;=0.464,G105&gt;=0.404,D105&lt;1.75,D105&gt;=1.35,A105&lt;6.25,D105&gt;=0.8),4.625,IF(AND(D105&lt;1.85,D105&lt;2.15,D105&gt;=1.75,D105&gt;=1.35,A105&lt;6.25,D105&gt;=0.8),4.9,IF(AND(D105&gt;=1.85,D105&lt;2.15,D105&gt;=1.75,D105&gt;=1.35,A105&lt;6.25,D105&gt;=0.8),5.05,IF(AND(G105&lt;0.332,G105&lt;0.912,F105&lt;2.5,A105&lt;7.05,A105&gt;=6.25,D105&gt;=0.8),4.467,IF(AND(G105&gt;=0.332,G105&lt;0.912,F105&lt;2.5,A105&lt;7.05,A105&gt;=6.25,D105&gt;=0.8),4.767,IF(AND(D105&lt;0.15,H105&lt;13.547,G105&lt;0.948,D105&lt;0.45,B105&gt;=3.05,A105&gt;=4.5,D105&lt;0.8),1.5,IF(AND(D105&lt;1.15,B105&lt;2.75,G105&gt;=0.652,D105&gt;=1.05,D105&lt;1.35,A105&lt;6.25,D105&gt;=0.8),3.9,IF(AND(D105&gt;=1.15,B105&lt;2.75,G105&gt;=0.652,D105&gt;=1.05,D105&lt;1.35,A105&lt;6.25,D105&gt;=0.8),4,IF(AND(D105&gt;=2.25,B105&lt;3.15,B105&lt;3.25,F105&gt;=2.5,A105&lt;7.05,A105&gt;=6.25,D105&gt;=0.8),5.14,IF(AND(G105&lt;0.621,B105&gt;=3.15,B105&lt;3.25,F105&gt;=2.5,A105&lt;7.05,A105&gt;=6.25,D105&gt;=0.8),5.75,IF(AND(G105&gt;=0.621,B105&gt;=3.15,B105&lt;3.25,F105&gt;=2.5,A105&lt;7.05,A105&gt;=6.25,D105&gt;=0.8),5.1,IF(AND(G105&gt;=0.862,D105&gt;=0.15,H105&lt;13.547,G105&lt;0.948,D105&lt;0.45,B105&gt;=3.05,A105&gt;=4.5,D105&lt;0.8),1.5,IF(AND(A105&lt;6.35,D105&lt;2.25,B105&lt;3.15,B105&lt;3.25,F105&gt;=2.5,A105&lt;7.05,A105&gt;=6.25,D105&gt;=0.8),5.267,IF(AND(A105&gt;=6.35,D105&lt;2.25,B105&lt;3.15,B105&lt;3.25,F105&gt;=2.5,A105&lt;7.05,A105&gt;=6.25,D105&gt;=0.8),5.42,IF(AND(A105&lt;5.1,G105&lt;0.862,D105&gt;=0.15,H105&lt;13.547,G105&lt;0.948,D105&lt;0.45,B105&gt;=3.05,A105&gt;=4.5,D105&lt;0.8),1.35,IF(AND(B105&lt;3.95,A105&gt;=5.1,G105&lt;0.862,D105&gt;=0.15,H105&lt;13.547,G105&lt;0.948,D105&lt;0.45,B105&gt;=3.05,A105&gt;=4.5,D105&lt;0.8),1.5,IF(AND(B105&gt;=3.95,A105&gt;=5.1,G105&lt;0.862,D105&gt;=0.15,H105&lt;13.547,G105&lt;0.948,D105&lt;0.45,B105&gt;=3.05,A105&gt;=4.5,D105&lt;0.8),1.467,"shouldnthappen"))))))))))))))))))))))))))))))))))</f>
        <v>6</v>
      </c>
      <c r="AG105" s="1" t="n">
        <f aca="false">IF(AND(H105&lt;5.748,A105&lt;4.85,D105&lt;0.75),1,IF(AND(B105&gt;=3.5,D105&gt;=1.75,D105&gt;=0.75),6.2,IF(AND(A105&gt;=4.65,H105&gt;=5.748,A105&lt;4.85,D105&lt;0.75),1.333,IF(AND(H105&lt;6.417,B105&lt;3.45,A105&gt;=4.85,D105&lt;0.75),1.7,IF(AND(A105&lt;5.05,B105&gt;=3.45,A105&gt;=4.85,D105&lt;0.75),1.4,IF(AND(A105&gt;=5.05,B105&gt;=3.45,A105&gt;=4.85,D105&lt;0.75),1.5,IF(AND(F105&gt;=2.5,H105&lt;13.641,D105&lt;1.75,D105&gt;=0.75),4.667,IF(AND(G105&lt;0.187,H105&gt;=13.641,D105&lt;1.75,D105&gt;=0.75),5,IF(AND(A105&gt;=7.1,B105&lt;3.5,D105&gt;=1.75,D105&gt;=0.75),6.575,IF(AND(G105&lt;0.161,A105&lt;4.65,H105&gt;=5.748,A105&lt;4.85,D105&lt;0.75),1.5,IF(AND(H105&lt;8.399,H105&gt;=6.417,B105&lt;3.45,A105&gt;=4.85,D105&lt;0.75),1.5,IF(AND(H105&gt;=8.399,H105&gt;=6.417,B105&lt;3.45,A105&gt;=4.85,D105&lt;0.75),1.625,IF(AND(G105&lt;0.086,F105&lt;2.5,H105&lt;13.641,D105&lt;1.75,D105&gt;=0.75),4.7,IF(AND(D105&lt;1.35,G105&gt;=0.187,H105&gt;=13.641,D105&lt;1.75,D105&gt;=0.75),4.2,IF(AND(G105&lt;0.422,G105&gt;=0.161,A105&lt;4.65,H105&gt;=5.748,A105&lt;4.85,D105&lt;0.75),1.4,IF(AND(G105&gt;=0.422,G105&gt;=0.161,A105&lt;4.65,H105&gt;=5.748,A105&lt;4.85,D105&lt;0.75),1.3,IF(AND(B105&lt;2.5,D105&gt;=1.35,G105&gt;=0.187,H105&gt;=13.641,D105&lt;1.75,D105&gt;=0.75),4.5,IF(AND(B105&lt;2.75,A105&lt;6,A105&lt;7.1,B105&lt;3.5,D105&gt;=1.75,D105&gt;=0.75),5.1,IF(AND(B105&gt;=2.75,A105&lt;6,A105&lt;7.1,B105&lt;3.5,D105&gt;=1.75,D105&gt;=0.75),5.02,IF(AND(A105&lt;5.15,A105&lt;5.9,G105&gt;=0.086,F105&lt;2.5,H105&lt;13.641,D105&lt;1.75,D105&gt;=0.75),3,IF(AND(G105&lt;0.644,A105&gt;=5.9,G105&gt;=0.086,F105&lt;2.5,H105&lt;13.641,D105&lt;1.75,D105&gt;=0.75),4.65,IF(AND(G105&gt;=0.644,A105&gt;=5.9,G105&gt;=0.086,F105&lt;2.5,H105&lt;13.641,D105&lt;1.75,D105&gt;=0.75),4.24,IF(AND(D105&lt;1.45,B105&gt;=2.5,D105&gt;=1.35,G105&gt;=0.187,H105&gt;=13.641,D105&lt;1.75,D105&gt;=0.75),4.68,IF(AND(D105&gt;=1.45,B105&gt;=2.5,D105&gt;=1.35,G105&gt;=0.187,H105&gt;=13.641,D105&lt;1.75,D105&gt;=0.75),4.833,IF(AND(H105&lt;13.18,D105&lt;2.05,A105&gt;=6,A105&lt;7.1,B105&lt;3.5,D105&gt;=1.75,D105&gt;=0.75),5.44,IF(AND(H105&gt;=13.18,D105&lt;2.05,A105&gt;=6,A105&lt;7.1,B105&lt;3.5,D105&gt;=1.75,D105&gt;=0.75),5.1,IF(AND(H105&lt;8.759,D105&gt;=2.05,A105&gt;=6,A105&lt;7.1,B105&lt;3.5,D105&gt;=1.75,D105&gt;=0.75),5.4,IF(AND(A105&gt;=5.75,A105&gt;=5.15,A105&lt;5.9,G105&gt;=0.086,F105&lt;2.5,H105&lt;13.641,D105&lt;1.75,D105&gt;=0.75),3.967,IF(AND(H105&lt;10.159,H105&gt;=8.759,D105&gt;=2.05,A105&gt;=6,A105&lt;7.1,B105&lt;3.5,D105&gt;=1.75,D105&gt;=0.75),5.925,IF(AND(D105&lt;1.2,A105&lt;5.75,A105&gt;=5.15,A105&lt;5.9,G105&gt;=0.086,F105&lt;2.5,H105&lt;13.641,D105&lt;1.75,D105&gt;=0.75),3.667,IF(AND(D105&lt;2.25,H105&gt;=10.159,H105&gt;=8.759,D105&gt;=2.05,A105&gt;=6,A105&lt;7.1,B105&lt;3.5,D105&gt;=1.75,D105&gt;=0.75),5.66,IF(AND(D105&gt;=2.25,H105&gt;=10.159,H105&gt;=8.759,D105&gt;=2.05,A105&gt;=6,A105&lt;7.1,B105&lt;3.5,D105&gt;=1.75,D105&gt;=0.75),5.34,IF(AND(D105&lt;1.35,D105&gt;=1.2,A105&lt;5.75,A105&gt;=5.15,A105&lt;5.9,G105&gt;=0.086,F105&lt;2.5,H105&lt;13.641,D105&lt;1.75,D105&gt;=0.75),4.025,IF(AND(D105&gt;=1.35,D105&gt;=1.2,A105&lt;5.75,A105&gt;=5.15,A105&lt;5.9,G105&gt;=0.086,F105&lt;2.5,H105&lt;13.641,D105&lt;1.75,D105&gt;=0.75),3.9,"shouldnthappen"))))))))))))))))))))))))))))))))))</f>
        <v>6.575</v>
      </c>
      <c r="AH105" s="1" t="n">
        <f aca="false">IF(AND(F105&lt;1.5,H105&lt;6.799,A105&lt;5.45),1.7,IF(AND(F105&gt;=1.5,H105&lt;6.799,A105&lt;5.45),4.1,IF(AND(D105&gt;=0.8,H105&gt;=6.799,A105&lt;5.45),3.9,IF(AND(H105&lt;7.564,F105&lt;2.5,A105&gt;=5.45),3.925,IF(AND(H105&gt;=16.284,F105&gt;=2.5,A105&gt;=5.45),6.5,IF(AND(A105&lt;4.35,D105&lt;0.8,H105&gt;=6.799,A105&lt;5.45),1.1,IF(AND(B105&lt;2.8,D105&lt;1.35,H105&gt;=7.564,F105&lt;2.5,A105&gt;=5.45),4.1,IF(AND(B105&gt;=2.8,D105&lt;1.35,H105&gt;=7.564,F105&lt;2.5,A105&gt;=5.45),4.267,IF(AND(B105&lt;2.75,D105&gt;=1.35,H105&gt;=7.564,F105&lt;2.5,A105&gt;=5.45),5,IF(AND(G105&gt;=0.078,G105&lt;0.26,H105&lt;16.284,F105&gt;=2.5,A105&gt;=5.45),6.06,IF(AND(G105&gt;=0.805,G105&gt;=0.26,H105&lt;16.284,F105&gt;=2.5,A105&gt;=5.45),5.02,IF(AND(H105&gt;=10.109,B105&gt;=3.45,A105&gt;=4.35,D105&lt;0.8,H105&gt;=6.799,A105&lt;5.45),1.55,IF(AND(D105&lt;2.25,G105&lt;0.078,G105&lt;0.26,H105&lt;16.284,F105&gt;=2.5,A105&gt;=5.45),5.6,IF(AND(D105&gt;=2.25,G105&lt;0.078,G105&lt;0.26,H105&lt;16.284,F105&gt;=2.5,A105&gt;=5.45),5.7,IF(AND(A105&lt;6.15,G105&lt;0.805,G105&gt;=0.26,H105&lt;16.284,F105&gt;=2.5,A105&gt;=5.45),4.967,IF(AND(A105&lt;4.65,H105&lt;12.227,B105&lt;3.45,A105&gt;=4.35,D105&lt;0.8,H105&gt;=6.799,A105&lt;5.45),1.333,IF(AND(A105&lt;4.85,H105&gt;=12.227,B105&lt;3.45,A105&gt;=4.35,D105&lt;0.8,H105&gt;=6.799,A105&lt;5.45),1.42,IF(AND(A105&gt;=4.85,H105&gt;=12.227,B105&lt;3.45,A105&gt;=4.35,D105&lt;0.8,H105&gt;=6.799,A105&lt;5.45),1.533,IF(AND(A105&lt;5.05,H105&lt;10.109,B105&gt;=3.45,A105&gt;=4.35,D105&lt;0.8,H105&gt;=6.799,A105&lt;5.45),1.4,IF(AND(A105&gt;=5.05,H105&lt;10.109,B105&gt;=3.45,A105&gt;=4.35,D105&lt;0.8,H105&gt;=6.799,A105&lt;5.45),1.5,IF(AND(G105&lt;0.14,H105&lt;13.531,B105&gt;=2.75,D105&gt;=1.35,H105&gt;=7.564,F105&lt;2.5,A105&gt;=5.45),4.7,IF(AND(G105&lt;0.187,H105&gt;=13.531,B105&gt;=2.75,D105&gt;=1.35,H105&gt;=7.564,F105&lt;2.5,A105&gt;=5.45),5,IF(AND(G105&gt;=0.187,H105&gt;=13.531,B105&gt;=2.75,D105&gt;=1.35,H105&gt;=7.564,F105&lt;2.5,A105&gt;=5.45),4.66,IF(AND(A105&lt;6.35,A105&gt;=6.15,G105&lt;0.805,G105&gt;=0.26,H105&lt;16.284,F105&gt;=2.5,A105&gt;=5.45),6,IF(AND(D105&lt;0.15,A105&gt;=4.65,H105&lt;12.227,B105&lt;3.45,A105&gt;=4.35,D105&lt;0.8,H105&gt;=6.799,A105&lt;5.45),1.5,IF(AND(H105&lt;10.723,G105&gt;=0.14,H105&lt;13.531,B105&gt;=2.75,D105&gt;=1.35,H105&gt;=7.564,F105&lt;2.5,A105&gt;=5.45),4.6,IF(AND(H105&gt;=10.723,G105&gt;=0.14,H105&lt;13.531,B105&gt;=2.75,D105&gt;=1.35,H105&gt;=7.564,F105&lt;2.5,A105&gt;=5.45),4.46,IF(AND(G105&lt;0.364,A105&gt;=6.35,A105&gt;=6.15,G105&lt;0.805,G105&gt;=0.26,H105&lt;16.284,F105&gt;=2.5,A105&gt;=5.45),5.28,IF(AND(A105&lt;5.1,D105&gt;=0.15,A105&gt;=4.65,H105&lt;12.227,B105&lt;3.45,A105&gt;=4.35,D105&lt;0.8,H105&gt;=6.799,A105&lt;5.45),1.36,IF(AND(A105&gt;=5.1,D105&gt;=0.15,A105&gt;=4.65,H105&lt;12.227,B105&lt;3.45,A105&gt;=4.35,D105&lt;0.8,H105&gt;=6.799,A105&lt;5.45),1.4,IF(AND(G105&gt;=0.6,G105&gt;=0.364,A105&gt;=6.35,A105&gt;=6.15,G105&lt;0.805,G105&gt;=0.26,H105&lt;16.284,F105&gt;=2.5,A105&gt;=5.45),5.1,IF(AND(A105&gt;=6.95,G105&lt;0.6,G105&gt;=0.364,A105&gt;=6.35,A105&gt;=6.15,G105&lt;0.805,G105&gt;=0.26,H105&lt;16.284,F105&gt;=2.5,A105&gt;=5.45),5.8,IF(AND(B105&lt;3.2,A105&lt;6.95,G105&lt;0.6,G105&gt;=0.364,A105&gt;=6.35,A105&gt;=6.15,G105&lt;0.805,G105&gt;=0.26,H105&lt;16.284,F105&gt;=2.5,A105&gt;=5.45),5.6,IF(AND(B105&gt;=3.2,A105&lt;6.95,G105&lt;0.6,G105&gt;=0.364,A105&gt;=6.35,A105&gt;=6.15,G105&lt;0.805,G105&gt;=0.26,H105&lt;16.284,F105&gt;=2.5,A105&gt;=5.45),5.7,"shouldnthappen"))))))))))))))))))))))))))))))))))</f>
        <v>5.6</v>
      </c>
      <c r="AI105" s="1" t="n">
        <f aca="false">IF(AND(B105&gt;=3.55,A105&lt;5.05,F105&lt;1.5),1,IF(AND(H105&gt;=13.436,A105&gt;=5.05,F105&lt;1.5),1.633,IF(AND(A105&lt;4.35,B105&lt;3.55,A105&lt;5.05,F105&lt;1.5),1.1,IF(AND(A105&lt;5.15,H105&lt;13.436,A105&gt;=5.05,F105&lt;1.5),1.6,IF(AND(G105&lt;0.837,D105&lt;1.2,B105&lt;2.65,F105&gt;=1.5),3.7,IF(AND(G105&gt;=0.837,D105&lt;1.2,B105&lt;2.65,F105&gt;=1.5),3,IF(AND(D105&lt;1.4,D105&gt;=1.2,B105&lt;2.65,F105&gt;=1.5),4.133,IF(AND(D105&gt;=1.4,D105&gt;=1.2,B105&lt;2.65,F105&gt;=1.5),4.633,IF(AND(G105&lt;0.302,A105&gt;=4.35,B105&lt;3.55,A105&lt;5.05,F105&lt;1.5),1.34,IF(AND(D105&gt;=0.3,A105&gt;=5.15,H105&lt;13.436,A105&gt;=5.05,F105&lt;1.5),1.5,IF(AND(G105&lt;0.233,G105&lt;0.265,D105&lt;1.55,B105&gt;=2.65,F105&gt;=1.5),4.56,IF(AND(G105&gt;=0.233,G105&lt;0.265,D105&lt;1.55,B105&gt;=2.65,F105&gt;=1.5),5.1,IF(AND(G105&lt;0.395,G105&gt;=0.265,D105&lt;1.55,B105&gt;=2.65,F105&gt;=1.5),4.025,IF(AND(H105&lt;13.935,A105&gt;=7.05,D105&gt;=1.55,B105&gt;=2.65,F105&gt;=1.5),6.12,IF(AND(H105&gt;=13.935,A105&gt;=7.05,D105&gt;=1.55,B105&gt;=2.65,F105&gt;=1.5),6.64,IF(AND(G105&gt;=0.858,G105&gt;=0.302,A105&gt;=4.35,B105&lt;3.55,A105&lt;5.05,F105&lt;1.5),1.3,IF(AND(H105&lt;6.543,D105&lt;0.3,A105&gt;=5.15,H105&lt;13.436,A105&gt;=5.05,F105&lt;1.5),1.4,IF(AND(H105&gt;=6.543,D105&lt;0.3,A105&gt;=5.15,H105&lt;13.436,A105&gt;=5.05,F105&lt;1.5),1.48,IF(AND(A105&lt;6.3,G105&gt;=0.395,G105&gt;=0.265,D105&lt;1.55,B105&gt;=2.65,F105&gt;=1.5),4.14,IF(AND(A105&gt;=6.3,G105&gt;=0.395,G105&gt;=0.265,D105&lt;1.55,B105&gt;=2.65,F105&gt;=1.5),4.767,IF(AND(G105&gt;=0.669,B105&lt;3.15,A105&lt;7.05,D105&gt;=1.55,B105&gt;=2.65,F105&gt;=1.5),5,IF(AND(H105&lt;9.459,G105&lt;0.858,G105&gt;=0.302,A105&gt;=4.35,B105&lt;3.55,A105&lt;5.05,F105&lt;1.5),1.4,IF(AND(H105&gt;=9.459,G105&lt;0.858,G105&gt;=0.302,A105&gt;=4.35,B105&lt;3.55,A105&lt;5.05,F105&lt;1.5),1.6,IF(AND(G105&gt;=0.433,G105&lt;0.669,B105&lt;3.15,A105&lt;7.05,D105&gt;=1.55,B105&gt;=2.65,F105&gt;=1.5),5.68,IF(AND(G105&lt;0.481,H105&lt;10.257,B105&gt;=3.15,A105&lt;7.05,D105&gt;=1.55,B105&gt;=2.65,F105&gt;=1.5),5.7,IF(AND(G105&gt;=0.481,H105&lt;10.257,B105&gt;=3.15,A105&lt;7.05,D105&gt;=1.55,B105&gt;=2.65,F105&gt;=1.5),5.9,IF(AND(D105&lt;2.15,H105&gt;=10.257,B105&gt;=3.15,A105&lt;7.05,D105&gt;=1.55,B105&gt;=2.65,F105&gt;=1.5),5.1,IF(AND(D105&gt;=2.15,H105&gt;=10.257,B105&gt;=3.15,A105&lt;7.05,D105&gt;=1.55,B105&gt;=2.65,F105&gt;=1.5),5.42,IF(AND(G105&lt;0.098,G105&lt;0.433,G105&lt;0.669,B105&lt;3.15,A105&lt;7.05,D105&gt;=1.55,B105&gt;=2.65,F105&gt;=1.5),5.567,IF(AND(D105&lt;1.8,G105&gt;=0.098,G105&lt;0.433,G105&lt;0.669,B105&lt;3.15,A105&lt;7.05,D105&gt;=1.55,B105&gt;=2.65,F105&gt;=1.5),5.033,IF(AND(G105&gt;=0.312,D105&gt;=1.8,G105&gt;=0.098,G105&lt;0.433,G105&lt;0.669,B105&lt;3.15,A105&lt;7.05,D105&gt;=1.55,B105&gt;=2.65,F105&gt;=1.5),5.4,IF(AND(H105&lt;9.002,G105&lt;0.312,D105&gt;=1.8,G105&gt;=0.098,G105&lt;0.433,G105&lt;0.669,B105&lt;3.15,A105&lt;7.05,D105&gt;=1.55,B105&gt;=2.65,F105&gt;=1.5),5.1,IF(AND(H105&gt;=9.002,G105&lt;0.312,D105&gt;=1.8,G105&gt;=0.098,G105&lt;0.433,G105&lt;0.669,B105&lt;3.15,A105&lt;7.05,D105&gt;=1.55,B105&gt;=2.65,F105&gt;=1.5),5.26,"shouldnthappen")))))))))))))))))))))))))))))))))</f>
        <v>6.12</v>
      </c>
      <c r="AJ105" s="1" t="n">
        <f aca="false">IF(AND(A105&gt;=5.25,D105&gt;=0.35,D105&lt;0.8),1.433,IF(AND(F105&gt;=2.5,H105&lt;6.927,D105&gt;=0.8),5.1,IF(AND(H105&lt;5.85,B105&lt;3.65,D105&lt;0.35,D105&lt;0.8),1,IF(AND(A105&lt;5.55,B105&gt;=3.65,D105&lt;0.35,D105&lt;0.8),1.5,IF(AND(A105&gt;=5.55,B105&gt;=3.65,D105&lt;0.35,D105&lt;0.8),1.7,IF(AND(H105&lt;7.949,A105&lt;5.25,D105&gt;=0.35,D105&lt;0.8),1.9,IF(AND(H105&gt;=7.949,A105&lt;5.25,D105&gt;=0.35,D105&lt;0.8),1.54,IF(AND(A105&lt;5.55,F105&lt;2.5,H105&lt;6.927,D105&gt;=0.8),3.98,IF(AND(A105&gt;=5.55,F105&lt;2.5,H105&lt;6.927,D105&gt;=0.8),4.1,IF(AND(A105&gt;=7.25,D105&gt;=1.55,H105&gt;=6.927,D105&gt;=0.8),6.65,IF(AND(A105&lt;5.75,D105&lt;1.2,D105&lt;1.55,H105&gt;=6.927,D105&gt;=0.8),3.62,IF(AND(A105&gt;=5.75,D105&lt;1.2,D105&lt;1.55,H105&gt;=6.927,D105&gt;=0.8),4.1,IF(AND(G105&lt;0.175,A105&lt;4.8,H105&gt;=5.85,B105&lt;3.65,D105&lt;0.35,D105&lt;0.8),1.5,IF(AND(G105&gt;=0.175,A105&lt;4.8,H105&gt;=5.85,B105&lt;3.65,D105&lt;0.35,D105&lt;0.8),1.3,IF(AND(A105&gt;=5.05,A105&gt;=4.8,H105&gt;=5.85,B105&lt;3.65,D105&lt;0.35,D105&lt;0.8),1.5,IF(AND(G105&gt;=0.735,A105&lt;6.25,D105&gt;=1.2,D105&lt;1.55,H105&gt;=6.927,D105&gt;=0.8),4,IF(AND(H105&lt;10.464,A105&lt;6.2,A105&lt;7.25,D105&gt;=1.55,H105&gt;=6.927,D105&gt;=0.8),5.1,IF(AND(H105&gt;=10.464,A105&lt;6.2,A105&lt;7.25,D105&gt;=1.55,H105&gt;=6.927,D105&gt;=0.8),4.9,IF(AND(G105&lt;0.418,A105&lt;5.05,A105&gt;=4.8,H105&gt;=5.85,B105&lt;3.65,D105&lt;0.35,D105&lt;0.8),1.48,IF(AND(G105&gt;=0.418,A105&lt;5.05,A105&gt;=4.8,H105&gt;=5.85,B105&lt;3.65,D105&lt;0.35,D105&lt;0.8),1.3,IF(AND(B105&lt;2.75,G105&lt;0.735,A105&lt;6.25,D105&gt;=1.2,D105&lt;1.55,H105&gt;=6.927,D105&gt;=0.8),4.35,IF(AND(H105&lt;15.422,D105&lt;1.45,A105&gt;=6.25,D105&gt;=1.2,D105&lt;1.55,H105&gt;=6.927,D105&gt;=0.8),4.375,IF(AND(H105&gt;=15.422,D105&lt;1.45,A105&gt;=6.25,D105&gt;=1.2,D105&lt;1.55,H105&gt;=6.927,D105&gt;=0.8),4.7,IF(AND(A105&lt;6.4,D105&gt;=1.45,A105&gt;=6.25,D105&gt;=1.2,D105&lt;1.55,H105&gt;=6.927,D105&gt;=0.8),5.1,IF(AND(G105&gt;=0.576,D105&lt;2.15,A105&gt;=6.2,A105&lt;7.25,D105&gt;=1.55,H105&gt;=6.927,D105&gt;=0.8),5.1,IF(AND(G105&lt;0.537,D105&gt;=2.15,A105&gt;=6.2,A105&lt;7.25,D105&gt;=1.55,H105&gt;=6.927,D105&gt;=0.8),5.533,IF(AND(G105&gt;=0.537,D105&gt;=2.15,A105&gt;=6.2,A105&lt;7.25,D105&gt;=1.55,H105&gt;=6.927,D105&gt;=0.8),5.9,IF(AND(D105&lt;1.45,B105&gt;=2.75,G105&lt;0.735,A105&lt;6.25,D105&gt;=1.2,D105&lt;1.55,H105&gt;=6.927,D105&gt;=0.8),4.6,IF(AND(D105&gt;=1.45,B105&gt;=2.75,G105&lt;0.735,A105&lt;6.25,D105&gt;=1.2,D105&lt;1.55,H105&gt;=6.927,D105&gt;=0.8),4.5,IF(AND(H105&lt;12.582,A105&gt;=6.4,D105&gt;=1.45,A105&gt;=6.25,D105&gt;=1.2,D105&lt;1.55,H105&gt;=6.927,D105&gt;=0.8),4.66,IF(AND(H105&gt;=12.582,A105&gt;=6.4,D105&gt;=1.45,A105&gt;=6.25,D105&gt;=1.2,D105&lt;1.55,H105&gt;=6.927,D105&gt;=0.8),4.9,IF(AND(B105&lt;2.75,G105&lt;0.576,D105&lt;2.15,A105&gt;=6.2,A105&lt;7.25,D105&gt;=1.55,H105&gt;=6.927,D105&gt;=0.8),5.3,IF(AND(G105&gt;=0.395,B105&gt;=2.75,G105&lt;0.576,D105&lt;2.15,A105&gt;=6.2,A105&lt;7.25,D105&gt;=1.55,H105&gt;=6.927,D105&gt;=0.8),5.6,IF(AND(D105&gt;=1.9,G105&lt;0.395,B105&gt;=2.75,G105&lt;0.576,D105&lt;2.15,A105&gt;=6.2,A105&lt;7.25,D105&gt;=1.55,H105&gt;=6.927,D105&gt;=0.8),5.333,IF(AND(B105&lt;2.95,D105&lt;1.9,G105&lt;0.395,B105&gt;=2.75,G105&lt;0.576,D105&lt;2.15,A105&gt;=6.2,A105&lt;7.25,D105&gt;=1.55,H105&gt;=6.927,D105&gt;=0.8),5.6,IF(AND(B105&gt;=2.95,D105&lt;1.9,G105&lt;0.395,B105&gt;=2.75,G105&lt;0.576,D105&lt;2.15,A105&gt;=6.2,A105&lt;7.25,D105&gt;=1.55,H105&gt;=6.927,D105&gt;=0.8),5.5,"shouldnthappen"))))))))))))))))))))))))))))))))))))</f>
        <v>5.333</v>
      </c>
      <c r="AK105" s="1" t="n">
        <f aca="false">IF(AND(H105&lt;5.85,B105&lt;3.65,F105&lt;1.5),1,IF(AND(B105&gt;=3.95,B105&gt;=3.65,F105&lt;1.5),1.433,IF(AND(A105&lt;5.15,F105&lt;2.5,F105&gt;=1.5),3.075,IF(AND(D105&gt;=0.35,H105&gt;=5.85,B105&lt;3.65,F105&lt;1.5),1.5,IF(AND(G105&lt;0.168,B105&lt;3.95,B105&gt;=3.65,F105&lt;1.5),1.7,IF(AND(H105&lt;5.767,A105&lt;7.25,F105&gt;=2.5,F105&gt;=1.5),4.5,IF(AND(D105&lt;1.9,A105&gt;=7.25,F105&gt;=2.5,F105&gt;=1.5),6.3,IF(AND(D105&gt;=1.9,A105&gt;=7.25,F105&gt;=2.5,F105&gt;=1.5),6.575,IF(AND(B105&lt;3.75,G105&gt;=0.168,B105&lt;3.95,B105&gt;=3.65,F105&lt;1.5),1.5,IF(AND(B105&gt;=3.75,G105&gt;=0.168,B105&lt;3.95,B105&gt;=3.65,F105&lt;1.5),1.6,IF(AND(D105&gt;=1.35,A105&lt;6.15,A105&gt;=5.15,F105&lt;2.5,F105&gt;=1.5),4.42,IF(AND(D105&lt;1.4,A105&gt;=6.15,A105&gt;=5.15,F105&lt;2.5,F105&gt;=1.5),4.5,IF(AND(D105&gt;=1.4,A105&gt;=6.15,A105&gt;=5.15,F105&lt;2.5,F105&gt;=1.5),4.675,IF(AND(D105&lt;0.15,H105&lt;11.218,D105&lt;0.35,H105&gt;=5.85,B105&lt;3.65,F105&lt;1.5),1.5,IF(AND(D105&lt;0.15,H105&gt;=11.218,D105&lt;0.35,H105&gt;=5.85,B105&lt;3.65,F105&lt;1.5),1.1,IF(AND(B105&lt;2.7,D105&lt;1.35,A105&lt;6.15,A105&gt;=5.15,F105&lt;2.5,F105&gt;=1.5),3.82,IF(AND(A105&lt;6.15,G105&gt;=0.755,H105&gt;=5.767,A105&lt;7.25,F105&gt;=2.5,F105&gt;=1.5),4.98,IF(AND(A105&gt;=6.15,G105&gt;=0.755,H105&gt;=5.767,A105&lt;7.25,F105&gt;=2.5,F105&gt;=1.5),5.3,IF(AND(B105&lt;3.4,D105&gt;=0.15,H105&lt;11.218,D105&lt;0.35,H105&gt;=5.85,B105&lt;3.65,F105&lt;1.5),1.4,IF(AND(B105&gt;=3.4,D105&gt;=0.15,H105&lt;11.218,D105&lt;0.35,H105&gt;=5.85,B105&lt;3.65,F105&lt;1.5),1.3,IF(AND(H105&lt;11.731,D105&gt;=0.15,H105&gt;=11.218,D105&lt;0.35,H105&gt;=5.85,B105&lt;3.65,F105&lt;1.5),1.2,IF(AND(H105&lt;9.053,B105&gt;=2.7,D105&lt;1.35,A105&lt;6.15,A105&gt;=5.15,F105&lt;2.5,F105&gt;=1.5),3.85,IF(AND(D105&gt;=2.1,B105&lt;2.85,G105&lt;0.755,H105&gt;=5.767,A105&lt;7.25,F105&gt;=2.5,F105&gt;=1.5),5.6,IF(AND(D105&gt;=2.45,B105&gt;=2.85,G105&lt;0.755,H105&gt;=5.767,A105&lt;7.25,F105&gt;=2.5,F105&gt;=1.5),5.8,IF(AND(B105&gt;=3.45,H105&gt;=11.731,D105&gt;=0.15,H105&gt;=11.218,D105&lt;0.35,H105&gt;=5.85,B105&lt;3.65,F105&lt;1.5),1.3,IF(AND(A105&lt;5.9,H105&gt;=9.053,B105&gt;=2.7,D105&lt;1.35,A105&lt;6.15,A105&gt;=5.15,F105&lt;2.5,F105&gt;=1.5),4.3,IF(AND(A105&gt;=5.9,H105&gt;=9.053,B105&gt;=2.7,D105&lt;1.35,A105&lt;6.15,A105&gt;=5.15,F105&lt;2.5,F105&gt;=1.5),4,IF(AND(G105&gt;=0.519,D105&lt;2.1,B105&lt;2.85,G105&lt;0.755,H105&gt;=5.767,A105&lt;7.25,F105&gt;=2.5,F105&gt;=1.5),4.9,IF(AND(A105&gt;=7.05,D105&lt;2.45,B105&gt;=2.85,G105&lt;0.755,H105&gt;=5.767,A105&lt;7.25,F105&gt;=2.5,F105&gt;=1.5),5.8,IF(AND(H105&lt;14.396,B105&lt;3.45,H105&gt;=11.731,D105&gt;=0.15,H105&gt;=11.218,D105&lt;0.35,H105&gt;=5.85,B105&lt;3.65,F105&lt;1.5),1.44,IF(AND(H105&gt;=14.396,B105&lt;3.45,H105&gt;=11.731,D105&gt;=0.15,H105&gt;=11.218,D105&lt;0.35,H105&gt;=5.85,B105&lt;3.65,F105&lt;1.5),1.3,IF(AND(G105&lt;0.282,G105&lt;0.519,D105&lt;2.1,B105&lt;2.85,G105&lt;0.755,H105&gt;=5.767,A105&lt;7.25,F105&gt;=2.5,F105&gt;=1.5),5.1,IF(AND(G105&gt;=0.282,G105&lt;0.519,D105&lt;2.1,B105&lt;2.85,G105&lt;0.755,H105&gt;=5.767,A105&lt;7.25,F105&gt;=2.5,F105&gt;=1.5),5.3,IF(AND(A105&lt;6.4,D105&lt;1.9,A105&lt;7.05,D105&lt;2.45,B105&gt;=2.85,G105&lt;0.755,H105&gt;=5.767,A105&lt;7.25,F105&gt;=2.5,F105&gt;=1.5),5.6,IF(AND(A105&gt;=6.4,D105&lt;1.9,A105&lt;7.05,D105&lt;2.45,B105&gt;=2.85,G105&lt;0.755,H105&gt;=5.767,A105&lt;7.25,F105&gt;=2.5,F105&gt;=1.5),5.5,IF(AND(H105&lt;8.884,D105&gt;=1.9,A105&lt;7.05,D105&lt;2.45,B105&gt;=2.85,G105&lt;0.755,H105&gt;=5.767,A105&lt;7.25,F105&gt;=2.5,F105&gt;=1.5),5.3,IF(AND(H105&gt;=8.884,D105&gt;=1.9,A105&lt;7.05,D105&lt;2.45,B105&gt;=2.85,G105&lt;0.755,H105&gt;=5.767,A105&lt;7.25,F105&gt;=2.5,F105&gt;=1.5),5.52,"shouldnthappen")))))))))))))))))))))))))))))))))))))</f>
        <v>5.8</v>
      </c>
      <c r="AL105" s="1" t="n">
        <f aca="false">IF(AND(H105&lt;5.85,A105&lt;5.05,D105&lt;0.8),1,IF(AND(B105&lt;3.35,A105&gt;=5.05,D105&lt;0.8),1.7,IF(AND(D105&gt;=2.45,F105&gt;=2.5,D105&gt;=0.8),6.05,IF(AND(H105&gt;=11.218,H105&gt;=5.85,A105&lt;5.05,D105&lt;0.8),1.28,IF(AND(G105&gt;=0.948,B105&gt;=3.35,A105&gt;=5.05,D105&lt;0.8),1.7,IF(AND(G105&gt;=0.423,H105&lt;11.218,H105&gt;=5.85,A105&lt;5.05,D105&lt;0.8),1.3,IF(AND(B105&lt;3.6,G105&lt;0.948,B105&gt;=3.35,A105&gt;=5.05,D105&lt;0.8),1.4,IF(AND(H105&lt;10.258,D105&lt;1.15,A105&lt;5.9,F105&lt;2.5,D105&gt;=0.8),3.36,IF(AND(H105&gt;=10.258,D105&lt;1.15,A105&lt;5.9,F105&lt;2.5,D105&gt;=0.8),3.9,IF(AND(A105&lt;5.3,D105&gt;=1.15,A105&lt;5.9,F105&lt;2.5,D105&gt;=0.8),3.9,IF(AND(D105&lt;1.55,B105&lt;2.75,A105&gt;=5.9,F105&lt;2.5,D105&gt;=0.8),4.64,IF(AND(D105&gt;=1.55,B105&lt;2.75,A105&gt;=5.9,F105&lt;2.5,D105&gt;=0.8),5.1,IF(AND(D105&gt;=1.6,B105&gt;=2.75,A105&gt;=5.9,F105&lt;2.5,D105&gt;=0.8),5,IF(AND(H105&lt;5.767,H105&lt;8.598,D105&lt;2.45,F105&gt;=2.5,D105&gt;=0.8),4.5,IF(AND(A105&lt;6.25,H105&gt;=8.598,D105&lt;2.45,F105&gt;=2.5,D105&gt;=0.8),5.02,IF(AND(B105&lt;3.55,G105&lt;0.423,H105&lt;11.218,H105&gt;=5.85,A105&lt;5.05,D105&lt;0.8),1.525,IF(AND(B105&gt;=3.55,G105&lt;0.423,H105&lt;11.218,H105&gt;=5.85,A105&lt;5.05,D105&lt;0.8),1.4,IF(AND(H105&gt;=13.932,B105&gt;=3.6,G105&lt;0.948,B105&gt;=3.35,A105&gt;=5.05,D105&lt;0.8),1.65,IF(AND(G105&gt;=0.652,A105&gt;=5.3,D105&gt;=1.15,A105&lt;5.9,F105&lt;2.5,D105&gt;=0.8),3.8,IF(AND(D105&lt;1.35,D105&lt;1.6,B105&gt;=2.75,A105&gt;=5.9,F105&lt;2.5,D105&gt;=0.8),4.42,IF(AND(H105&lt;6.656,H105&gt;=5.767,H105&lt;8.598,D105&lt;2.45,F105&gt;=2.5,D105&gt;=0.8),5.033,IF(AND(H105&gt;=6.656,H105&gt;=5.767,H105&lt;8.598,D105&lt;2.45,F105&gt;=2.5,D105&gt;=0.8),5.1,IF(AND(G105&gt;=0.885,A105&gt;=6.25,H105&gt;=8.598,D105&lt;2.45,F105&gt;=2.5,D105&gt;=0.8),5.2,IF(AND(H105&lt;6.926,H105&lt;13.932,B105&gt;=3.6,G105&lt;0.948,B105&gt;=3.35,A105&gt;=5.05,D105&lt;0.8),1.433,IF(AND(H105&gt;=6.926,H105&lt;13.932,B105&gt;=3.6,G105&lt;0.948,B105&gt;=3.35,A105&gt;=5.05,D105&lt;0.8),1.5,IF(AND(A105&lt;5.65,G105&lt;0.652,A105&gt;=5.3,D105&gt;=1.15,A105&lt;5.9,F105&lt;2.5,D105&gt;=0.8),4.36,IF(AND(A105&gt;=5.65,G105&lt;0.652,A105&gt;=5.3,D105&gt;=1.15,A105&lt;5.9,F105&lt;2.5,D105&gt;=0.8),4.2,IF(AND(H105&gt;=13.561,D105&gt;=1.35,D105&lt;1.6,B105&gt;=2.75,A105&gt;=5.9,F105&lt;2.5,D105&gt;=0.8),4.767,IF(AND(H105&lt;9.091,G105&lt;0.885,A105&gt;=6.25,H105&gt;=8.598,D105&lt;2.45,F105&gt;=2.5,D105&gt;=0.8),6.3,IF(AND(H105&gt;=12.206,H105&lt;13.561,D105&gt;=1.35,D105&lt;1.6,B105&gt;=2.75,A105&gt;=5.9,F105&lt;2.5,D105&gt;=0.8),4.4,IF(AND(D105&gt;=2.25,H105&gt;=9.091,G105&lt;0.885,A105&gt;=6.25,H105&gt;=8.598,D105&lt;2.45,F105&gt;=2.5,D105&gt;=0.8),5.9,IF(AND(B105&lt;3.05,H105&lt;12.206,H105&lt;13.561,D105&gt;=1.35,D105&lt;1.6,B105&gt;=2.75,A105&gt;=5.9,F105&lt;2.5,D105&gt;=0.8),4.6,IF(AND(B105&gt;=3.05,H105&lt;12.206,H105&lt;13.561,D105&gt;=1.35,D105&lt;1.6,B105&gt;=2.75,A105&gt;=5.9,F105&lt;2.5,D105&gt;=0.8),4.7,IF(AND(G105&gt;=0.596,D105&lt;2.25,H105&gt;=9.091,G105&lt;0.885,A105&gt;=6.25,H105&gt;=8.598,D105&lt;2.45,F105&gt;=2.5,D105&gt;=0.8),5.1,IF(AND(G105&gt;=0.379,G105&lt;0.596,D105&lt;2.25,H105&gt;=9.091,G105&lt;0.885,A105&gt;=6.25,H105&gt;=8.598,D105&lt;2.45,F105&gt;=2.5,D105&gt;=0.8),5.767,IF(AND(D105&lt;2.15,G105&lt;0.379,G105&lt;0.596,D105&lt;2.25,H105&gt;=9.091,G105&lt;0.885,A105&gt;=6.25,H105&gt;=8.598,D105&lt;2.45,F105&gt;=2.5,D105&gt;=0.8),5.4,IF(AND(D105&gt;=2.15,G105&lt;0.379,G105&lt;0.596,D105&lt;2.25,H105&gt;=9.091,G105&lt;0.885,A105&gt;=6.25,H105&gt;=8.598,D105&lt;2.45,F105&gt;=2.5,D105&gt;=0.8),5.6,"shouldnthappen")))))))))))))))))))))))))))))))))))))</f>
        <v>5.4</v>
      </c>
      <c r="AM105" s="1" t="n">
        <f aca="false">IF(AND(H105&lt;5.245,D105&lt;0.8),1,IF(AND(A105&lt;4.5,H105&gt;=5.245,D105&lt;0.8),1.35,IF(AND(D105&gt;=0.5,A105&gt;=4.5,H105&gt;=5.245,D105&lt;0.8),1.6,IF(AND(H105&lt;7.25,B105&lt;2.6,A105&lt;6.15,D105&gt;=0.8),4.375,IF(AND(H105&gt;=7.25,B105&lt;2.6,A105&lt;6.15,D105&gt;=0.8),3.075,IF(AND(H105&lt;13.935,A105&gt;=7.05,A105&gt;=6.15,D105&gt;=0.8),6.067,IF(AND(H105&gt;=13.935,A105&gt;=7.05,A105&gt;=6.15,D105&gt;=0.8),6.525,IF(AND(G105&gt;=0.948,D105&lt;0.5,A105&gt;=4.5,H105&gt;=5.245,D105&lt;0.8),1.7,IF(AND(G105&lt;0.568,D105&gt;=1.55,B105&gt;=2.6,A105&lt;6.15,D105&gt;=0.8),5.1,IF(AND(G105&gt;=0.568,D105&gt;=1.55,B105&gt;=2.6,A105&lt;6.15,D105&gt;=0.8),5,IF(AND(A105&gt;=6.6,B105&gt;=3.15,A105&lt;7.05,A105&gt;=6.15,D105&gt;=0.8),5.78,IF(AND(G105&lt;0.165,G105&lt;0.273,D105&lt;1.55,B105&gt;=2.6,A105&lt;6.15,D105&gt;=0.8),4.1,IF(AND(G105&gt;=0.165,G105&lt;0.273,D105&lt;1.55,B105&gt;=2.6,A105&lt;6.15,D105&gt;=0.8),4.5,IF(AND(D105&lt;1.35,G105&gt;=0.273,D105&lt;1.55,B105&gt;=2.6,A105&lt;6.15,D105&gt;=0.8),4.08,IF(AND(D105&gt;=1.35,G105&gt;=0.273,D105&lt;1.55,B105&gt;=2.6,A105&lt;6.15,D105&gt;=0.8),4.4,IF(AND(D105&lt;1.45,F105&lt;2.5,B105&lt;3.15,A105&lt;7.05,A105&gt;=6.15,D105&gt;=0.8),4.38,IF(AND(D105&gt;=1.45,F105&lt;2.5,B105&lt;3.15,A105&lt;7.05,A105&gt;=6.15,D105&gt;=0.8),4.75,IF(AND(D105&gt;=2.25,F105&gt;=2.5,B105&lt;3.15,A105&lt;7.05,A105&gt;=6.15,D105&gt;=0.8),5.16,IF(AND(H105&lt;11.488,A105&lt;6.6,B105&gt;=3.15,A105&lt;7.05,A105&gt;=6.15,D105&gt;=0.8),6,IF(AND(H105&gt;=14.396,D105&lt;0.25,G105&lt;0.948,D105&lt;0.5,A105&gt;=4.5,H105&gt;=5.245,D105&lt;0.8),1.3,IF(AND(A105&gt;=5.55,D105&gt;=0.25,G105&lt;0.948,D105&lt;0.5,A105&gt;=4.5,H105&gt;=5.245,D105&lt;0.8),1.7,IF(AND(D105&lt;1.85,D105&lt;2.25,F105&gt;=2.5,B105&lt;3.15,A105&lt;7.05,A105&gt;=6.15,D105&gt;=0.8),5.6,IF(AND(G105&lt;0.669,H105&gt;=11.488,A105&lt;6.6,B105&gt;=3.15,A105&lt;7.05,A105&gt;=6.15,D105&gt;=0.8),4.7,IF(AND(G105&gt;=0.669,H105&gt;=11.488,A105&lt;6.6,B105&gt;=3.15,A105&lt;7.05,A105&gt;=6.15,D105&gt;=0.8),5.22,IF(AND(H105&lt;6.543,H105&lt;14.396,D105&lt;0.25,G105&lt;0.948,D105&lt;0.5,A105&gt;=4.5,H105&gt;=5.245,D105&lt;0.8),1.4,IF(AND(A105&lt;4.95,A105&lt;5.55,D105&gt;=0.25,G105&lt;0.948,D105&lt;0.5,A105&gt;=4.5,H105&gt;=5.245,D105&lt;0.8),1.4,IF(AND(A105&gt;=4.95,A105&lt;5.55,D105&gt;=0.25,G105&lt;0.948,D105&lt;0.5,A105&gt;=4.5,H105&gt;=5.245,D105&lt;0.8),1.48,IF(AND(H105&lt;10.667,D105&gt;=1.85,D105&lt;2.25,F105&gt;=2.5,B105&lt;3.15,A105&lt;7.05,A105&gt;=6.15,D105&gt;=0.8),5.25,IF(AND(H105&gt;=10.667,D105&gt;=1.85,D105&lt;2.25,F105&gt;=2.5,B105&lt;3.15,A105&lt;7.05,A105&gt;=6.15,D105&gt;=0.8),5.55,IF(AND(G105&lt;0.063,H105&gt;=6.543,H105&lt;14.396,D105&lt;0.25,G105&lt;0.948,D105&lt;0.5,A105&gt;=4.5,H105&gt;=5.245,D105&lt;0.8),1.4,IF(AND(H105&lt;9.212,G105&gt;=0.063,H105&gt;=6.543,H105&lt;14.396,D105&lt;0.25,G105&lt;0.948,D105&lt;0.5,A105&gt;=4.5,H105&gt;=5.245,D105&lt;0.8),1.475,IF(AND(H105&gt;=9.212,G105&gt;=0.063,H105&gt;=6.543,H105&lt;14.396,D105&lt;0.25,G105&lt;0.948,D105&lt;0.5,A105&gt;=4.5,H105&gt;=5.245,D105&lt;0.8),1.5,"shouldnthappen"))))))))))))))))))))))))))))))))</f>
        <v>6.067</v>
      </c>
      <c r="AN105" s="1" t="n">
        <f aca="false">IF(AND(D105&lt;0.7,A105&gt;=5.55),1.633,IF(AND(G105&lt;0.38,B105&lt;2.8,A105&lt;5.55),4.3,IF(AND(G105&gt;=0.38,B105&lt;2.8,A105&lt;5.55),3.325,IF(AND(D105&gt;=0.35,B105&gt;=2.8,A105&lt;5.55),1.6,IF(AND(B105&gt;=3.4,A105&lt;4.8,D105&lt;0.35,B105&gt;=2.8,A105&lt;5.55),1,IF(AND(H105&gt;=11.789,A105&lt;5.9,D105&lt;1.55,D105&gt;=0.7,A105&gt;=5.55),4.325,IF(AND(F105&gt;=2.5,A105&gt;=5.9,D105&lt;1.55,D105&gt;=0.7,A105&gt;=5.55),5.05,IF(AND(D105&lt;1.9,A105&gt;=7.25,D105&gt;=1.55,D105&gt;=0.7,A105&gt;=5.55),6.3,IF(AND(D105&gt;=1.9,A105&gt;=7.25,D105&gt;=1.55,D105&gt;=0.7,A105&gt;=5.55),6.4,IF(AND(A105&lt;4.35,B105&lt;3.4,A105&lt;4.8,D105&lt;0.35,B105&gt;=2.8,A105&lt;5.55),1.1,IF(AND(G105&gt;=0.934,B105&lt;3.45,A105&gt;=4.8,D105&lt;0.35,B105&gt;=2.8,A105&lt;5.55),1.7,IF(AND(H105&gt;=14.877,B105&gt;=3.45,A105&gt;=4.8,D105&lt;0.35,B105&gt;=2.8,A105&lt;5.55),1.3,IF(AND(B105&lt;2.6,H105&lt;11.789,A105&lt;5.9,D105&lt;1.55,D105&gt;=0.7,A105&gt;=5.55),3.9,IF(AND(B105&gt;=2.6,H105&lt;11.789,A105&lt;5.9,D105&lt;1.55,D105&gt;=0.7,A105&gt;=5.55),4.26,IF(AND(A105&lt;6.6,F105&lt;2.5,A105&gt;=5.9,D105&lt;1.55,D105&gt;=0.7,A105&gt;=5.55),4.625,IF(AND(A105&gt;=6.6,F105&lt;2.5,A105&gt;=5.9,D105&lt;1.55,D105&gt;=0.7,A105&gt;=5.55),4.475,IF(AND(B105&lt;2.6,D105&lt;2.05,A105&lt;7.25,D105&gt;=1.55,D105&gt;=0.7,A105&gt;=5.55),5.8,IF(AND(G105&gt;=0.743,D105&gt;=2.05,A105&lt;7.25,D105&gt;=1.55,D105&gt;=0.7,A105&gt;=5.55),5.1,IF(AND(G105&lt;0.422,A105&gt;=4.35,B105&lt;3.4,A105&lt;4.8,D105&lt;0.35,B105&gt;=2.8,A105&lt;5.55),1.367,IF(AND(G105&gt;=0.422,A105&gt;=4.35,B105&lt;3.4,A105&lt;4.8,D105&lt;0.35,B105&gt;=2.8,A105&lt;5.55),1.3,IF(AND(A105&lt;5.05,G105&lt;0.934,B105&lt;3.45,A105&gt;=4.8,D105&lt;0.35,B105&gt;=2.8,A105&lt;5.55),1.525,IF(AND(A105&gt;=5.05,G105&lt;0.934,B105&lt;3.45,A105&gt;=4.8,D105&lt;0.35,B105&gt;=2.8,A105&lt;5.55),1.5,IF(AND(G105&gt;=0.585,H105&lt;14.877,B105&gt;=3.45,A105&gt;=4.8,D105&lt;0.35,B105&gt;=2.8,A105&lt;5.55),1.54,IF(AND(G105&gt;=0.537,G105&lt;0.743,D105&gt;=2.05,A105&lt;7.25,D105&gt;=1.55,D105&gt;=0.7,A105&gt;=5.55),5.833,IF(AND(D105&gt;=0.25,G105&lt;0.585,H105&lt;14.877,B105&gt;=3.45,A105&gt;=4.8,D105&lt;0.35,B105&gt;=2.8,A105&lt;5.55),1.367,IF(AND(D105&lt;1.75,H105&lt;13.795,B105&gt;=2.6,D105&lt;2.05,A105&lt;7.25,D105&gt;=1.55,D105&gt;=0.7,A105&gt;=5.55),5.45,IF(AND(B105&lt;2.85,H105&gt;=13.795,B105&gt;=2.6,D105&lt;2.05,A105&lt;7.25,D105&gt;=1.55,D105&gt;=0.7,A105&gt;=5.55),5.1,IF(AND(B105&gt;=2.85,H105&gt;=13.795,B105&gt;=2.6,D105&lt;2.05,A105&lt;7.25,D105&gt;=1.55,D105&gt;=0.7,A105&gt;=5.55),4.82,IF(AND(G105&lt;0.353,G105&lt;0.537,G105&lt;0.743,D105&gt;=2.05,A105&lt;7.25,D105&gt;=1.55,D105&gt;=0.7,A105&gt;=5.55),5.425,IF(AND(G105&gt;=0.353,G105&lt;0.537,G105&lt;0.743,D105&gt;=2.05,A105&lt;7.25,D105&gt;=1.55,D105&gt;=0.7,A105&gt;=5.55),5.62,IF(AND(G105&lt;0.311,D105&lt;0.25,G105&lt;0.585,H105&lt;14.877,B105&gt;=3.45,A105&gt;=4.8,D105&lt;0.35,B105&gt;=2.8,A105&lt;5.55),1.5,IF(AND(G105&gt;=0.311,D105&lt;0.25,G105&lt;0.585,H105&lt;14.877,B105&gt;=3.45,A105&gt;=4.8,D105&lt;0.35,B105&gt;=2.8,A105&lt;5.55),1.4,IF(AND(B105&gt;=3.1,D105&gt;=1.75,H105&lt;13.795,B105&gt;=2.6,D105&lt;2.05,A105&lt;7.25,D105&gt;=1.55,D105&gt;=0.7,A105&gt;=5.55),5.1,IF(AND(B105&lt;2.85,B105&lt;3.1,D105&gt;=1.75,H105&lt;13.795,B105&gt;=2.6,D105&lt;2.05,A105&lt;7.25,D105&gt;=1.55,D105&gt;=0.7,A105&gt;=5.55),5.2,IF(AND(B105&gt;=2.85,B105&lt;3.1,D105&gt;=1.75,H105&lt;13.795,B105&gt;=2.6,D105&lt;2.05,A105&lt;7.25,D105&gt;=1.55,D105&gt;=0.7,A105&gt;=5.55),5.2,"shouldnthappen")))))))))))))))))))))))))))))))))))</f>
        <v>5.425</v>
      </c>
      <c r="AO105" s="1" t="n">
        <f aca="false">IF(AND(H105&gt;=14.529,G105&lt;0.633,D105&lt;0.8),1.3,IF(AND(A105&lt;5.05,G105&gt;=0.633,D105&lt;0.8),1.35,IF(AND(H105&gt;=14.379,H105&lt;14.529,G105&lt;0.633,D105&lt;0.8),1.7,IF(AND(B105&lt;3.35,A105&gt;=5.05,G105&gt;=0.633,D105&lt;0.8),1.7,IF(AND(D105&gt;=1.45,A105&lt;5.95,F105&lt;2.5,D105&gt;=0.8),4.5,IF(AND(D105&lt;1.35,A105&gt;=5.95,F105&lt;2.5,D105&gt;=0.8),4,IF(AND(D105&lt;1.85,G105&gt;=0.845,F105&gt;=2.5,D105&gt;=0.8),4.8,IF(AND(B105&gt;=4.3,H105&lt;14.379,H105&lt;14.529,G105&lt;0.633,D105&lt;0.8),1.5,IF(AND(A105&lt;5.25,B105&gt;=3.35,A105&gt;=5.05,G105&gt;=0.633,D105&lt;0.8),1.55,IF(AND(A105&gt;=5.25,B105&gt;=3.35,A105&gt;=5.05,G105&gt;=0.633,D105&lt;0.8),1.633,IF(AND(A105&lt;5.05,D105&lt;1.45,A105&lt;5.95,F105&lt;2.5,D105&gt;=0.8),3.3,IF(AND(G105&lt;0.293,D105&gt;=1.35,A105&gt;=5.95,F105&lt;2.5,D105&gt;=0.8),5,IF(AND(A105&gt;=6.6,D105&lt;2.05,G105&lt;0.845,F105&gt;=2.5,D105&gt;=0.8),5.8,IF(AND(B105&lt;3.05,D105&gt;=2.05,G105&lt;0.845,F105&gt;=2.5,D105&gt;=0.8),6.15,IF(AND(B105&lt;2.9,D105&gt;=1.85,G105&gt;=0.845,F105&gt;=2.5,D105&gt;=0.8),5.1,IF(AND(B105&gt;=2.9,D105&gt;=1.85,G105&gt;=0.845,F105&gt;=2.5,D105&gt;=0.8),5.2,IF(AND(B105&gt;=3.8,B105&lt;4.3,H105&lt;14.379,H105&lt;14.529,G105&lt;0.633,D105&lt;0.8),1.333,IF(AND(A105&lt;6.25,G105&gt;=0.293,D105&gt;=1.35,A105&gt;=5.95,F105&lt;2.5,D105&gt;=0.8),4.6,IF(AND(H105&lt;10.351,A105&lt;6.6,D105&lt;2.05,G105&lt;0.845,F105&gt;=2.5,D105&gt;=0.8),5.4,IF(AND(G105&gt;=0.364,B105&gt;=3.05,D105&gt;=2.05,G105&lt;0.845,F105&gt;=2.5,D105&gt;=0.8),5.66,IF(AND(G105&gt;=0.447,B105&lt;3.8,B105&lt;4.3,H105&lt;14.379,H105&lt;14.529,G105&lt;0.633,D105&lt;0.8),1.3,IF(AND(H105&lt;6.247,A105&lt;5.65,A105&gt;=5.05,D105&lt;1.45,A105&lt;5.95,F105&lt;2.5,D105&gt;=0.8),4.033,IF(AND(D105&lt;1.25,A105&gt;=5.65,A105&gt;=5.05,D105&lt;1.45,A105&lt;5.95,F105&lt;2.5,D105&gt;=0.8),3.88,IF(AND(D105&gt;=1.25,A105&gt;=5.65,A105&gt;=5.05,D105&lt;1.45,A105&lt;5.95,F105&lt;2.5,D105&gt;=0.8),4.35,IF(AND(B105&lt;2.65,A105&gt;=6.25,G105&gt;=0.293,D105&gt;=1.35,A105&gt;=5.95,F105&lt;2.5,D105&gt;=0.8),4.9,IF(AND(B105&lt;2.75,H105&gt;=10.351,A105&lt;6.6,D105&lt;2.05,G105&lt;0.845,F105&gt;=2.5,D105&gt;=0.8),5.1,IF(AND(B105&gt;=2.75,H105&gt;=10.351,A105&lt;6.6,D105&lt;2.05,G105&lt;0.845,F105&gt;=2.5,D105&gt;=0.8),4.95,IF(AND(B105&lt;3.15,G105&lt;0.364,B105&gt;=3.05,D105&gt;=2.05,G105&lt;0.845,F105&gt;=2.5,D105&gt;=0.8),5.28,IF(AND(B105&gt;=3.15,G105&lt;0.364,B105&gt;=3.05,D105&gt;=2.05,G105&lt;0.845,F105&gt;=2.5,D105&gt;=0.8),5.5,IF(AND(H105&lt;9.212,G105&lt;0.447,B105&lt;3.8,B105&lt;4.3,H105&lt;14.379,H105&lt;14.529,G105&lt;0.633,D105&lt;0.8),1.4,IF(AND(G105&lt;0.356,H105&gt;=6.247,A105&lt;5.65,A105&gt;=5.05,D105&lt;1.45,A105&lt;5.95,F105&lt;2.5,D105&gt;=0.8),4.2,IF(AND(B105&lt;3,B105&gt;=2.65,A105&gt;=6.25,G105&gt;=0.293,D105&gt;=1.35,A105&gt;=5.95,F105&lt;2.5,D105&gt;=0.8),4.6,IF(AND(B105&gt;=3,B105&gt;=2.65,A105&gt;=6.25,G105&gt;=0.293,D105&gt;=1.35,A105&gt;=5.95,F105&lt;2.5,D105&gt;=0.8),4.7,IF(AND(A105&lt;5.05,H105&gt;=9.212,G105&lt;0.447,B105&lt;3.8,B105&lt;4.3,H105&lt;14.379,H105&lt;14.529,G105&lt;0.633,D105&lt;0.8),1.533,IF(AND(A105&gt;=5.05,H105&gt;=9.212,G105&lt;0.447,B105&lt;3.8,B105&lt;4.3,H105&lt;14.379,H105&lt;14.529,G105&lt;0.633,D105&lt;0.8),1.425,IF(AND(A105&lt;5.35,G105&gt;=0.356,H105&gt;=6.247,A105&lt;5.65,A105&gt;=5.05,D105&lt;1.45,A105&lt;5.95,F105&lt;2.5,D105&gt;=0.8),3.9,IF(AND(A105&gt;=5.35,G105&gt;=0.356,H105&gt;=6.247,A105&lt;5.65,A105&gt;=5.05,D105&lt;1.45,A105&lt;5.95,F105&lt;2.5,D105&gt;=0.8),3.72,"shouldnthappen")))))))))))))))))))))))))))))))))))))</f>
        <v>6.15</v>
      </c>
      <c r="AP105" s="1" t="n">
        <f aca="false">IF(AND(F105&gt;=1.5,A105&lt;5.55),3.84,IF(AND(G105&gt;=0.52,A105&lt;4.75,F105&lt;1.5,A105&lt;5.55),1.16,IF(AND(A105&lt;5.65,A105&lt;5.85,D105&lt;1.55,A105&gt;=5.55),4.2,IF(AND(A105&gt;=5.65,A105&lt;5.85,D105&lt;1.55,A105&gt;=5.55),3.167,IF(AND(G105&gt;=0.798,A105&gt;=5.85,D105&lt;1.55,A105&gt;=5.55),4,IF(AND(F105&lt;2.5,H105&lt;14.1,D105&gt;=1.55,A105&gt;=5.55),4.84,IF(AND(A105&lt;7.2,H105&gt;=14.1,D105&gt;=1.55,A105&gt;=5.55),5.633,IF(AND(A105&gt;=7.2,H105&gt;=14.1,D105&gt;=1.55,A105&gt;=5.55),6.6,IF(AND(G105&lt;0.161,G105&lt;0.52,A105&lt;4.75,F105&lt;1.5,A105&lt;5.55),1.5,IF(AND(D105&gt;=0.5,G105&lt;0.676,A105&gt;=4.75,F105&lt;1.5,A105&lt;5.55),1.6,IF(AND(H105&lt;11.016,G105&gt;=0.676,A105&gt;=4.75,F105&lt;1.5,A105&lt;5.55),1.75,IF(AND(G105&lt;0.209,G105&lt;0.798,A105&gt;=5.85,D105&lt;1.55,A105&gt;=5.55),4.5,IF(AND(G105&gt;=0.74,F105&gt;=2.5,H105&lt;14.1,D105&gt;=1.55,A105&gt;=5.55),6.225,IF(AND(B105&lt;2.95,G105&gt;=0.161,G105&lt;0.52,A105&lt;4.75,F105&lt;1.5,A105&lt;5.55),1.4,IF(AND(B105&gt;=2.95,G105&gt;=0.161,G105&lt;0.52,A105&lt;4.75,F105&lt;1.5,A105&lt;5.55),1.34,IF(AND(B105&lt;3.15,D105&lt;0.5,G105&lt;0.676,A105&gt;=4.75,F105&lt;1.5,A105&lt;5.55),1.52,IF(AND(D105&lt;0.25,H105&gt;=11.016,G105&gt;=0.676,A105&gt;=4.75,F105&lt;1.5,A105&lt;5.55),1.567,IF(AND(D105&gt;=0.25,H105&gt;=11.016,G105&gt;=0.676,A105&gt;=4.75,F105&lt;1.5,A105&lt;5.55),1.5,IF(AND(H105&lt;7.47,G105&gt;=0.209,G105&lt;0.798,A105&gt;=5.85,D105&lt;1.55,A105&gt;=5.55),5.05,IF(AND(B105&lt;2.85,G105&lt;0.74,F105&gt;=2.5,H105&lt;14.1,D105&gt;=1.55,A105&gt;=5.55),5.35,IF(AND(B105&lt;3.3,B105&gt;=3.15,D105&lt;0.5,G105&lt;0.676,A105&gt;=4.75,F105&lt;1.5,A105&lt;5.55),1.2,IF(AND(D105&lt;1.45,H105&gt;=7.47,G105&gt;=0.209,G105&lt;0.798,A105&gt;=5.85,D105&lt;1.55,A105&gt;=5.55),4.66,IF(AND(D105&gt;=1.45,H105&gt;=7.47,G105&gt;=0.209,G105&lt;0.798,A105&gt;=5.85,D105&lt;1.55,A105&gt;=5.55),4.64,IF(AND(A105&gt;=7.05,B105&gt;=2.85,G105&lt;0.74,F105&gt;=2.5,H105&lt;14.1,D105&gt;=1.55,A105&gt;=5.55),5.8,IF(AND(B105&gt;=3.25,A105&lt;7.05,B105&gt;=2.85,G105&lt;0.74,F105&gt;=2.5,H105&lt;14.1,D105&gt;=1.55,A105&gt;=5.55),5.7,IF(AND(H105&gt;=13.641,D105&lt;0.25,B105&gt;=3.3,B105&gt;=3.15,D105&lt;0.5,G105&lt;0.676,A105&gt;=4.75,F105&lt;1.5,A105&lt;5.55),1.3,IF(AND(D105&lt;0.35,D105&gt;=0.25,B105&gt;=3.3,B105&gt;=3.15,D105&lt;0.5,G105&lt;0.676,A105&gt;=4.75,F105&lt;1.5,A105&lt;5.55),1.367,IF(AND(D105&gt;=0.35,D105&gt;=0.25,B105&gt;=3.3,B105&gt;=3.15,D105&lt;0.5,G105&lt;0.676,A105&gt;=4.75,F105&lt;1.5,A105&lt;5.55),1.3,IF(AND(A105&lt;6.35,B105&lt;3.25,A105&lt;7.05,B105&gt;=2.85,G105&lt;0.74,F105&gt;=2.5,H105&lt;14.1,D105&gt;=1.55,A105&gt;=5.55),5.6,IF(AND(A105&gt;=6.35,B105&lt;3.25,A105&lt;7.05,B105&gt;=2.85,G105&lt;0.74,F105&gt;=2.5,H105&lt;14.1,D105&gt;=1.55,A105&gt;=5.55),5.325,IF(AND(A105&lt;5.1,H105&lt;13.641,D105&lt;0.25,B105&gt;=3.3,B105&gt;=3.15,D105&lt;0.5,G105&lt;0.676,A105&gt;=4.75,F105&lt;1.5,A105&lt;5.55),1.4,IF(AND(H105&gt;=11.031,A105&gt;=5.1,H105&lt;13.641,D105&lt;0.25,B105&gt;=3.3,B105&gt;=3.15,D105&lt;0.5,G105&lt;0.676,A105&gt;=4.75,F105&lt;1.5,A105&lt;5.55),1.4,IF(AND(A105&lt;5.45,H105&lt;11.031,A105&gt;=5.1,H105&lt;13.641,D105&lt;0.25,B105&gt;=3.3,B105&gt;=3.15,D105&lt;0.5,G105&lt;0.676,A105&gt;=4.75,F105&lt;1.5,A105&lt;5.55),1.5,IF(AND(A105&gt;=5.45,H105&lt;11.031,A105&gt;=5.1,H105&lt;13.641,D105&lt;0.25,B105&gt;=3.3,B105&gt;=3.15,D105&lt;0.5,G105&lt;0.676,A105&gt;=4.75,F105&lt;1.5,A105&lt;5.55),1.4,"shouldnthappen"))))))))))))))))))))))))))))))))))</f>
        <v>5.8</v>
      </c>
      <c r="AQ105" s="1" t="n">
        <f aca="false">IF(AND(H105&lt;6.926,D105&gt;=0.35,F105&lt;1.5),1.9,IF(AND(G105&gt;=0.869,D105&gt;=1.75,F105&gt;=1.5),5.15,IF(AND(A105&lt;4.35,A105&lt;5.05,D105&lt;0.35,F105&lt;1.5),1.1,IF(AND(H105&lt;6.089,A105&gt;=5.05,D105&lt;0.35,F105&lt;1.5),1.7,IF(AND(H105&gt;=13.089,H105&gt;=6.926,D105&gt;=0.35,F105&lt;1.5),1.3,IF(AND(G105&lt;0.695,D105&lt;1.15,D105&lt;1.75,F105&gt;=1.5),3.62,IF(AND(G105&gt;=0.695,D105&lt;1.15,D105&lt;1.75,F105&gt;=1.5),3,IF(AND(G105&gt;=0.585,H105&gt;=6.089,A105&gt;=5.05,D105&lt;0.35,F105&lt;1.5),1.5,IF(AND(H105&lt;9.582,H105&lt;13.089,H105&gt;=6.926,D105&gt;=0.35,F105&lt;1.5),1.5,IF(AND(H105&gt;=9.582,H105&lt;13.089,H105&gt;=6.926,D105&gt;=0.35,F105&lt;1.5),1.6,IF(AND(D105&lt;1.35,H105&lt;9.349,D105&gt;=1.15,D105&lt;1.75,F105&gt;=1.5),3.867,IF(AND(D105&lt;2.05,A105&lt;7.05,G105&lt;0.869,D105&gt;=1.75,F105&gt;=1.5),4.9,IF(AND(B105&gt;=3.3,A105&gt;=7.05,G105&lt;0.869,D105&gt;=1.75,F105&gt;=1.5),6.1,IF(AND(G105&lt;0.347,H105&lt;11.218,A105&gt;=4.35,A105&lt;5.05,D105&lt;0.35,F105&lt;1.5),1.4,IF(AND(G105&gt;=0.347,H105&lt;11.218,A105&gt;=4.35,A105&lt;5.05,D105&lt;0.35,F105&lt;1.5),1.5,IF(AND(G105&gt;=0.265,H105&gt;=11.218,A105&gt;=4.35,A105&lt;5.05,D105&lt;0.35,F105&lt;1.5),1.45,IF(AND(A105&gt;=5.4,G105&lt;0.585,H105&gt;=6.089,A105&gt;=5.05,D105&lt;0.35,F105&lt;1.5),1.35,IF(AND(B105&gt;=2.9,D105&gt;=1.35,H105&lt;9.349,D105&gt;=1.15,D105&lt;1.75,F105&gt;=1.5),4.6,IF(AND(D105&gt;=1.35,A105&lt;6.15,H105&gt;=9.349,D105&gt;=1.15,D105&lt;1.75,F105&gt;=1.5),4.54,IF(AND(H105&lt;10.927,A105&gt;=6.15,H105&gt;=9.349,D105&gt;=1.15,D105&lt;1.75,F105&gt;=1.5),4.3,IF(AND(G105&lt;0.512,D105&gt;=2.05,A105&lt;7.05,G105&lt;0.869,D105&gt;=1.75,F105&gt;=1.5),5.533,IF(AND(G105&gt;=0.512,D105&gt;=2.05,A105&lt;7.05,G105&lt;0.869,D105&gt;=1.75,F105&gt;=1.5),5.88,IF(AND(H105&lt;11.551,B105&lt;3.3,A105&gt;=7.05,G105&lt;0.869,D105&gt;=1.75,F105&gt;=1.5),6.3,IF(AND(G105&lt;0.227,G105&lt;0.265,H105&gt;=11.218,A105&gt;=4.35,A105&lt;5.05,D105&lt;0.35,F105&lt;1.5),1.4,IF(AND(G105&gt;=0.227,G105&lt;0.265,H105&gt;=11.218,A105&gt;=4.35,A105&lt;5.05,D105&lt;0.35,F105&lt;1.5),1.26,IF(AND(H105&lt;11.031,A105&lt;5.4,G105&lt;0.585,H105&gt;=6.089,A105&gt;=5.05,D105&lt;0.35,F105&lt;1.5),1.5,IF(AND(H105&gt;=11.031,A105&lt;5.4,G105&lt;0.585,H105&gt;=6.089,A105&gt;=5.05,D105&lt;0.35,F105&lt;1.5),1.4,IF(AND(A105&lt;5.45,B105&lt;2.9,D105&gt;=1.35,H105&lt;9.349,D105&gt;=1.15,D105&lt;1.75,F105&gt;=1.5),4.5,IF(AND(A105&lt;5.9,D105&lt;1.35,A105&lt;6.15,H105&gt;=9.349,D105&gt;=1.15,D105&lt;1.75,F105&gt;=1.5),4.2,IF(AND(A105&gt;=5.9,D105&lt;1.35,A105&lt;6.15,H105&gt;=9.349,D105&gt;=1.15,D105&lt;1.75,F105&gt;=1.5),4,IF(AND(A105&gt;=6.75,H105&gt;=10.927,A105&gt;=6.15,H105&gt;=9.349,D105&gt;=1.15,D105&lt;1.75,F105&gt;=1.5),4.767,IF(AND(B105&lt;2.9,H105&gt;=11.551,B105&lt;3.3,A105&gt;=7.05,G105&lt;0.869,D105&gt;=1.75,F105&gt;=1.5),6.7,IF(AND(B105&gt;=2.9,H105&gt;=11.551,B105&lt;3.3,A105&gt;=7.05,G105&lt;0.869,D105&gt;=1.75,F105&gt;=1.5),6.6,IF(AND(B105&lt;2.45,A105&gt;=5.45,B105&lt;2.9,D105&gt;=1.35,H105&lt;9.349,D105&gt;=1.15,D105&lt;1.75,F105&gt;=1.5),5,IF(AND(B105&gt;=2.45,A105&gt;=5.45,B105&lt;2.9,D105&gt;=1.35,H105&lt;9.349,D105&gt;=1.15,D105&lt;1.75,F105&gt;=1.5),5.1,IF(AND(H105&lt;11.166,A105&lt;6.75,H105&gt;=10.927,A105&gt;=6.15,H105&gt;=9.349,D105&gt;=1.15,D105&lt;1.75,F105&gt;=1.5),4.9,IF(AND(G105&lt;0.228,H105&gt;=11.166,A105&lt;6.75,H105&gt;=10.927,A105&gt;=6.15,H105&gt;=9.349,D105&gt;=1.15,D105&lt;1.75,F105&gt;=1.5),4.7,IF(AND(H105&lt;13.531,G105&gt;=0.228,H105&gt;=11.166,A105&lt;6.75,H105&gt;=10.927,A105&gt;=6.15,H105&gt;=9.349,D105&gt;=1.15,D105&lt;1.75,F105&gt;=1.5),4.4,IF(AND(H105&gt;=13.531,G105&gt;=0.228,H105&gt;=11.166,A105&lt;6.75,H105&gt;=10.927,A105&gt;=6.15,H105&gt;=9.349,D105&gt;=1.15,D105&lt;1.75,F105&gt;=1.5),4.6,"shouldnthappen")))))))))))))))))))))))))))))))))))))))</f>
        <v>6.3</v>
      </c>
      <c r="AR105" s="1" t="n">
        <f aca="false">IF(AND(G105&gt;=0.93,B105&lt;3.65,F105&lt;1.5),1.7,IF(AND(H105&lt;6.542,B105&gt;=3.65,F105&lt;1.5),1.767,IF(AND(A105&gt;=7.05,D105&gt;=1.55,F105&gt;=1.5),6.3,IF(AND(G105&lt;0.123,H105&gt;=6.542,B105&gt;=3.65,F105&lt;1.5),1.367,IF(AND(A105&lt;5.15,A105&lt;5.65,D105&lt;1.55,F105&gt;=1.5),3.15,IF(AND(A105&lt;4.8,G105&gt;=0.447,G105&lt;0.93,B105&lt;3.65,F105&lt;1.5),1.24,IF(AND(A105&gt;=4.8,G105&gt;=0.447,G105&lt;0.93,B105&lt;3.65,F105&lt;1.5),1.4,IF(AND(G105&lt;0.151,G105&gt;=0.123,H105&gt;=6.542,B105&gt;=3.65,F105&lt;1.5),1.7,IF(AND(G105&gt;=0.151,G105&gt;=0.123,H105&gt;=6.542,B105&gt;=3.65,F105&lt;1.5),1.5,IF(AND(D105&gt;=1.45,A105&gt;=5.15,A105&lt;5.65,D105&lt;1.55,F105&gt;=1.5),4.5,IF(AND(B105&lt;2.65,D105&gt;=1.35,A105&gt;=5.65,D105&lt;1.55,F105&gt;=1.5),4.9,IF(AND(G105&lt;0.527,F105&lt;2.5,A105&lt;7.05,D105&gt;=1.55,F105&gt;=1.5),5.075,IF(AND(G105&gt;=0.527,F105&lt;2.5,A105&lt;7.05,D105&gt;=1.55,F105&gt;=1.5),4.7,IF(AND(A105&lt;4.65,G105&lt;0.265,G105&lt;0.447,G105&lt;0.93,B105&lt;3.65,F105&lt;1.5),1.42,IF(AND(G105&lt;0.3,G105&gt;=0.265,G105&lt;0.447,G105&lt;0.93,B105&lt;3.65,F105&lt;1.5),1.6,IF(AND(G105&gt;=0.3,G105&gt;=0.265,G105&lt;0.447,G105&lt;0.93,B105&lt;3.65,F105&lt;1.5),1.4,IF(AND(G105&lt;0.356,D105&lt;1.45,A105&gt;=5.15,A105&lt;5.65,D105&lt;1.55,F105&gt;=1.5),4.125,IF(AND(D105&lt;1.1,A105&lt;6.2,D105&lt;1.35,A105&gt;=5.65,D105&lt;1.55,F105&gt;=1.5),4.1,IF(AND(D105&gt;=1.1,A105&lt;6.2,D105&lt;1.35,A105&gt;=5.65,D105&lt;1.55,F105&gt;=1.5),4.175,IF(AND(H105&gt;=13.433,A105&gt;=6.2,D105&lt;1.35,A105&gt;=5.65,D105&lt;1.55,F105&gt;=1.5),4.6,IF(AND(G105&lt;0.437,B105&gt;=2.65,D105&gt;=1.35,A105&gt;=5.65,D105&lt;1.55,F105&gt;=1.5),4.625,IF(AND(G105&gt;=0.437,B105&gt;=2.65,D105&gt;=1.35,A105&gt;=5.65,D105&lt;1.55,F105&gt;=1.5),4.75,IF(AND(B105&gt;=3.15,H105&lt;11.146,F105&gt;=2.5,A105&lt;7.05,D105&gt;=1.55,F105&gt;=1.5),5.667,IF(AND(B105&lt;2.65,H105&gt;=11.146,F105&gt;=2.5,A105&lt;7.05,D105&gt;=1.55,F105&gt;=1.5),5.8,IF(AND(B105&lt;3.3,A105&gt;=4.65,G105&lt;0.265,G105&lt;0.447,G105&lt;0.93,B105&lt;3.65,F105&lt;1.5),1.32,IF(AND(B105&gt;=3.3,A105&gt;=4.65,G105&lt;0.265,G105&lt;0.447,G105&lt;0.93,B105&lt;3.65,F105&lt;1.5),1.425,IF(AND(B105&lt;2.8,G105&gt;=0.356,D105&lt;1.45,A105&gt;=5.15,A105&lt;5.65,D105&lt;1.55,F105&gt;=1.5),3.86,IF(AND(B105&gt;=2.8,G105&gt;=0.356,D105&lt;1.45,A105&gt;=5.15,A105&lt;5.65,D105&lt;1.55,F105&gt;=1.5),3.6,IF(AND(B105&lt;2.6,H105&lt;13.433,A105&gt;=6.2,D105&lt;1.35,A105&gt;=5.65,D105&lt;1.55,F105&gt;=1.5),4.4,IF(AND(B105&gt;=2.6,H105&lt;13.433,A105&gt;=6.2,D105&lt;1.35,A105&gt;=5.65,D105&lt;1.55,F105&gt;=1.5),4.3,IF(AND(G105&lt;0.151,B105&lt;3.15,H105&lt;11.146,F105&gt;=2.5,A105&lt;7.05,D105&gt;=1.55,F105&gt;=1.5),5.5,IF(AND(H105&lt;15.52,B105&gt;=2.65,H105&gt;=11.146,F105&gt;=2.5,A105&lt;7.05,D105&gt;=1.55,F105&gt;=1.5),5.4,IF(AND(H105&gt;=15.52,B105&gt;=2.65,H105&gt;=11.146,F105&gt;=2.5,A105&lt;7.05,D105&gt;=1.55,F105&gt;=1.5),5.733,IF(AND(H105&lt;10.74,G105&gt;=0.151,B105&lt;3.15,H105&lt;11.146,F105&gt;=2.5,A105&lt;7.05,D105&gt;=1.55,F105&gt;=1.5),5.12,IF(AND(H105&gt;=10.74,G105&gt;=0.151,B105&lt;3.15,H105&lt;11.146,F105&gt;=2.5,A105&lt;7.05,D105&gt;=1.55,F105&gt;=1.5),4.9,"shouldnthappen")))))))))))))))))))))))))))))))))))</f>
        <v>6.3</v>
      </c>
      <c r="AS105" s="1" t="n">
        <f aca="false">IF(AND(F105&gt;=1.5,A105&lt;5.55),4.18,IF(AND(F105&gt;=2.5,B105&lt;2.75,A105&gt;=5.55),5.38,IF(AND(G105&gt;=0.587,B105&lt;3.75,F105&lt;1.5,A105&lt;5.55),1.48,IF(AND(H105&lt;6.51,B105&gt;=3.75,F105&lt;1.5,A105&lt;5.55),1.9,IF(AND(H105&gt;=6.51,B105&gt;=3.75,F105&lt;1.5,A105&lt;5.55),1.425,IF(AND(G105&gt;=0.868,F105&lt;2.5,B105&lt;2.75,A105&gt;=5.55),4.65,IF(AND(F105&lt;1.5,D105&lt;1.55,B105&gt;=2.75,A105&gt;=5.55),1.7,IF(AND(G105&gt;=0.857,D105&gt;=1.55,B105&gt;=2.75,A105&gt;=5.55),5.033,IF(AND(G105&gt;=0.518,G105&lt;0.587,B105&lt;3.75,F105&lt;1.5,A105&lt;5.55),1,IF(AND(D105&lt;1.05,G105&lt;0.868,F105&lt;2.5,B105&lt;2.75,A105&gt;=5.55),3.5,IF(AND(G105&lt;0.404,D105&gt;=1.05,G105&lt;0.868,F105&lt;2.5,B105&lt;2.75,A105&gt;=5.55),4.2,IF(AND(G105&gt;=0.404,D105&gt;=1.05,G105&lt;0.868,F105&lt;2.5,B105&lt;2.75,A105&gt;=5.55),3.94,IF(AND(F105&lt;2.5,B105&lt;2.95,F105&gt;=1.5,D105&lt;1.55,B105&gt;=2.75,A105&gt;=5.55),4.68,IF(AND(F105&gt;=2.5,B105&lt;2.95,F105&gt;=1.5,D105&lt;1.55,B105&gt;=2.75,A105&gt;=5.55),5.1,IF(AND(H105&lt;10.883,B105&gt;=2.95,F105&gt;=1.5,D105&lt;1.55,B105&gt;=2.75,A105&gt;=5.55),4.15,IF(AND(H105&gt;=10.883,B105&gt;=2.95,F105&gt;=1.5,D105&lt;1.55,B105&gt;=2.75,A105&gt;=5.55),4.5,IF(AND(H105&gt;=14.1,D105&lt;2.05,G105&lt;0.857,D105&gt;=1.55,B105&gt;=2.75,A105&gt;=5.55),6.6,IF(AND(G105&lt;0.063,B105&lt;3.15,G105&lt;0.518,G105&lt;0.587,B105&lt;3.75,F105&lt;1.5,A105&lt;5.55),1.4,IF(AND(G105&gt;=0.063,B105&lt;3.15,G105&lt;0.518,G105&lt;0.587,B105&lt;3.75,F105&lt;1.5,A105&lt;5.55),1.5,IF(AND(H105&gt;=10.563,B105&gt;=3.15,G105&lt;0.518,G105&lt;0.587,B105&lt;3.75,F105&lt;1.5,A105&lt;5.55),1.325,IF(AND(B105&lt;2.95,H105&lt;14.1,D105&lt;2.05,G105&lt;0.857,D105&gt;=1.55,B105&gt;=2.75,A105&gt;=5.55),6.125,IF(AND(A105&lt;6.65,G105&lt;0.364,D105&gt;=2.05,G105&lt;0.857,D105&gt;=1.55,B105&gt;=2.75,A105&gt;=5.55),5.45,IF(AND(G105&gt;=0.774,G105&gt;=0.364,D105&gt;=2.05,G105&lt;0.857,D105&gt;=1.55,B105&gt;=2.75,A105&gt;=5.55),5.4,IF(AND(H105&gt;=9.279,H105&lt;10.563,B105&gt;=3.15,G105&lt;0.518,G105&lt;0.587,B105&lt;3.75,F105&lt;1.5,A105&lt;5.55),1.475,IF(AND(D105&lt;1.65,B105&gt;=2.95,H105&lt;14.1,D105&lt;2.05,G105&lt;0.857,D105&gt;=1.55,B105&gt;=2.75,A105&gt;=5.55),5.8,IF(AND(B105&lt;3.15,A105&gt;=6.65,G105&lt;0.364,D105&gt;=2.05,G105&lt;0.857,D105&gt;=1.55,B105&gt;=2.75,A105&gt;=5.55),5.3,IF(AND(B105&gt;=3.15,A105&gt;=6.65,G105&lt;0.364,D105&gt;=2.05,G105&lt;0.857,D105&gt;=1.55,B105&gt;=2.75,A105&gt;=5.55),5.7,IF(AND(A105&gt;=6.75,G105&lt;0.774,G105&gt;=0.364,D105&gt;=2.05,G105&lt;0.857,D105&gt;=1.55,B105&gt;=2.75,A105&gt;=5.55),5.9,IF(AND(G105&lt;0.417,H105&lt;9.279,H105&lt;10.563,B105&gt;=3.15,G105&lt;0.518,G105&lt;0.587,B105&lt;3.75,F105&lt;1.5,A105&lt;5.55),1.4,IF(AND(G105&gt;=0.417,H105&lt;9.279,H105&lt;10.563,B105&gt;=3.15,G105&lt;0.518,G105&lt;0.587,B105&lt;3.75,F105&lt;1.5,A105&lt;5.55),1.3,IF(AND(A105&lt;6.3,D105&gt;=1.65,B105&gt;=2.95,H105&lt;14.1,D105&lt;2.05,G105&lt;0.857,D105&gt;=1.55,B105&gt;=2.75,A105&gt;=5.55),4.9,IF(AND(A105&gt;=6.3,D105&gt;=1.65,B105&gt;=2.95,H105&lt;14.1,D105&lt;2.05,G105&lt;0.857,D105&gt;=1.55,B105&gt;=2.75,A105&gt;=5.55),5.3,IF(AND(G105&gt;=0.657,A105&lt;6.75,G105&lt;0.774,G105&gt;=0.364,D105&gt;=2.05,G105&lt;0.857,D105&gt;=1.55,B105&gt;=2.75,A105&gt;=5.55),6,IF(AND(B105&lt;3.2,G105&lt;0.657,A105&lt;6.75,G105&lt;0.774,G105&gt;=0.364,D105&gt;=2.05,G105&lt;0.857,D105&gt;=1.55,B105&gt;=2.75,A105&gt;=5.55),5.6,IF(AND(B105&gt;=3.2,G105&lt;0.657,A105&lt;6.75,G105&lt;0.774,G105&gt;=0.364,D105&gt;=2.05,G105&lt;0.857,D105&gt;=1.55,B105&gt;=2.75,A105&gt;=5.55),5.65,"shouldnthappen")))))))))))))))))))))))))))))))))))</f>
        <v>5.3</v>
      </c>
      <c r="AT105" s="1" t="n">
        <f aca="false">IF(AND(H105&gt;=16.284,A105&gt;=5.55),6.533,IF(AND(G105&gt;=0.52,A105&lt;4.85,A105&lt;5.55),1.05,IF(AND(G105&lt;0.227,G105&lt;0.52,A105&lt;4.85,A105&lt;5.55),1.4,IF(AND(G105&gt;=0.227,G105&lt;0.52,A105&lt;4.85,A105&lt;5.55),1.3,IF(AND(D105&gt;=0.45,F105&lt;1.5,A105&gt;=4.85,A105&lt;5.55),1.667,IF(AND(B105&gt;=2.75,F105&gt;=1.5,A105&gt;=4.85,A105&lt;5.55),4.5,IF(AND(F105&lt;2.5,B105&gt;=3.15,H105&lt;16.284,A105&gt;=5.55),4.7,IF(AND(G105&gt;=0.934,D105&lt;0.45,F105&lt;1.5,A105&gt;=4.85,A105&lt;5.55),1.7,IF(AND(D105&gt;=1.2,B105&lt;2.75,F105&gt;=1.5,A105&gt;=4.85,A105&lt;5.55),4.25,IF(AND(G105&gt;=0.774,F105&gt;=2.5,B105&gt;=3.15,H105&lt;16.284,A105&gt;=5.55),5.4,IF(AND(B105&lt;3.1,G105&lt;0.934,D105&lt;0.45,F105&lt;1.5,A105&gt;=4.85,A105&lt;5.55),1.6,IF(AND(D105&lt;1.05,D105&lt;1.2,B105&lt;2.75,F105&gt;=1.5,A105&gt;=4.85,A105&lt;5.55),3.433,IF(AND(D105&gt;=1.05,D105&lt;1.2,B105&lt;2.75,F105&gt;=1.5,A105&gt;=4.85,A105&lt;5.55),3.267,IF(AND(H105&lt;8.486,D105&lt;1.35,F105&lt;2.5,B105&lt;3.15,H105&lt;16.284,A105&gt;=5.55),3.85,IF(AND(D105&gt;=1.55,D105&gt;=1.35,F105&lt;2.5,B105&lt;3.15,H105&lt;16.284,A105&gt;=5.55),5.1,IF(AND(H105&lt;10.464,A105&lt;6.35,F105&gt;=2.5,B105&lt;3.15,H105&lt;16.284,A105&gt;=5.55),5.08,IF(AND(H105&gt;=10.464,A105&lt;6.35,F105&gt;=2.5,B105&lt;3.15,H105&lt;16.284,A105&gt;=5.55),4.9,IF(AND(D105&lt;1.85,A105&gt;=6.35,F105&gt;=2.5,B105&lt;3.15,H105&lt;16.284,A105&gt;=5.55),5.8,IF(AND(H105&gt;=10.393,G105&lt;0.774,F105&gt;=2.5,B105&gt;=3.15,H105&lt;16.284,A105&gt;=5.55),5.425,IF(AND(B105&lt;2.6,H105&gt;=8.486,D105&lt;1.35,F105&lt;2.5,B105&lt;3.15,H105&lt;16.284,A105&gt;=5.55),3.9,IF(AND(G105&gt;=0.567,D105&lt;1.55,D105&gt;=1.35,F105&lt;2.5,B105&lt;3.15,H105&lt;16.284,A105&gt;=5.55),4.4,IF(AND(B105&lt;3.25,H105&lt;10.393,G105&lt;0.774,F105&gt;=2.5,B105&gt;=3.15,H105&lt;16.284,A105&gt;=5.55),5.7,IF(AND(B105&gt;=3.25,H105&lt;10.393,G105&lt;0.774,F105&gt;=2.5,B105&gt;=3.15,H105&lt;16.284,A105&gt;=5.55),5.98,IF(AND(G105&lt;0.079,G105&lt;0.338,B105&gt;=3.1,G105&lt;0.934,D105&lt;0.45,F105&lt;1.5,A105&gt;=4.85,A105&lt;5.55),1.425,IF(AND(B105&lt;3.35,G105&gt;=0.338,B105&gt;=3.1,G105&lt;0.934,D105&lt;0.45,F105&lt;1.5,A105&gt;=4.85,A105&lt;5.55),1.4,IF(AND(G105&lt;0.404,B105&gt;=2.6,H105&gt;=8.486,D105&lt;1.35,F105&lt;2.5,B105&lt;3.15,H105&lt;16.284,A105&gt;=5.55),4.3,IF(AND(G105&gt;=0.404,B105&gt;=2.6,H105&gt;=8.486,D105&lt;1.35,F105&lt;2.5,B105&lt;3.15,H105&lt;16.284,A105&gt;=5.55),4.025,IF(AND(B105&gt;=3.05,G105&lt;0.567,D105&lt;1.55,D105&gt;=1.35,F105&lt;2.5,B105&lt;3.15,H105&lt;16.284,A105&gt;=5.55),4.7,IF(AND(A105&lt;6.45,H105&lt;10.667,D105&gt;=1.85,A105&gt;=6.35,F105&gt;=2.5,B105&lt;3.15,H105&lt;16.284,A105&gt;=5.55),5.3,IF(AND(A105&gt;=6.45,H105&lt;10.667,D105&gt;=1.85,A105&gt;=6.35,F105&gt;=2.5,B105&lt;3.15,H105&lt;16.284,A105&gt;=5.55),5.167,IF(AND(B105&lt;2.95,H105&gt;=10.667,D105&gt;=1.85,A105&gt;=6.35,F105&gt;=2.5,B105&lt;3.15,H105&lt;16.284,A105&gt;=5.55),5.6,IF(AND(B105&gt;=2.95,H105&gt;=10.667,D105&gt;=1.85,A105&gt;=6.35,F105&gt;=2.5,B105&lt;3.15,H105&lt;16.284,A105&gt;=5.55),5.5,IF(AND(H105&lt;10.325,G105&gt;=0.079,G105&lt;0.338,B105&gt;=3.1,G105&lt;0.934,D105&lt;0.45,F105&lt;1.5,A105&gt;=4.85,A105&lt;5.55),1.5,IF(AND(G105&lt;0.385,B105&gt;=3.35,G105&gt;=0.338,B105&gt;=3.1,G105&lt;0.934,D105&lt;0.45,F105&lt;1.5,A105&gt;=4.85,A105&lt;5.55),1.5,IF(AND(G105&gt;=0.385,B105&gt;=3.35,G105&gt;=0.338,B105&gt;=3.1,G105&lt;0.934,D105&lt;0.45,F105&lt;1.5,A105&gt;=4.85,A105&lt;5.55),1.42,IF(AND(B105&lt;2.5,B105&lt;3.05,G105&lt;0.567,D105&lt;1.55,D105&gt;=1.35,F105&lt;2.5,B105&lt;3.15,H105&lt;16.284,A105&gt;=5.55),4.5,IF(AND(B105&gt;=2.5,B105&lt;3.05,G105&lt;0.567,D105&lt;1.55,D105&gt;=1.35,F105&lt;2.5,B105&lt;3.15,H105&lt;16.284,A105&gt;=5.55),4.56,IF(AND(H105&lt;12.506,H105&gt;=10.325,G105&gt;=0.079,G105&lt;0.338,B105&gt;=3.1,G105&lt;0.934,D105&lt;0.45,F105&lt;1.5,A105&gt;=4.85,A105&lt;5.55),1.2,IF(AND(H105&gt;=12.506,H105&gt;=10.325,G105&gt;=0.079,G105&lt;0.338,B105&gt;=3.1,G105&lt;0.934,D105&lt;0.45,F105&lt;1.5,A105&gt;=4.85,A105&lt;5.55),1.3,"shouldnthappen")))))))))))))))))))))))))))))))))))))))</f>
        <v>5.167</v>
      </c>
      <c r="AU105" s="1" t="n">
        <f aca="false">IF(AND(G105&gt;=0.52,B105&lt;3.05,F105&lt;1.5),1.1,IF(AND(G105&lt;0.35,G105&lt;0.52,B105&lt;3.05,F105&lt;1.5),1.4,IF(AND(G105&gt;=0.35,G105&lt;0.52,B105&lt;3.05,F105&lt;1.5),1.3,IF(AND(G105&gt;=0.227,G105&lt;0.347,B105&gt;=3.05,F105&lt;1.5),1.32,IF(AND(H105&lt;6.417,G105&gt;=0.347,B105&gt;=3.05,F105&lt;1.5),1.7,IF(AND(A105&gt;=7.25,A105&gt;=6.6,F105&gt;=2.5,F105&gt;=1.5),6.35,IF(AND(G105&lt;0.11,G105&lt;0.227,G105&lt;0.347,B105&gt;=3.05,F105&lt;1.5),1.333,IF(AND(H105&lt;9.441,H105&gt;=6.417,G105&gt;=0.347,B105&gt;=3.05,F105&lt;1.5),1.425,IF(AND(B105&lt;2.75,G105&lt;0.451,H105&lt;10.266,F105&lt;2.5,F105&gt;=1.5),4,IF(AND(B105&gt;=2.75,G105&lt;0.451,H105&lt;10.266,F105&lt;2.5,F105&gt;=1.5),4.433,IF(AND(G105&gt;=0.865,G105&gt;=0.451,H105&lt;10.266,F105&lt;2.5,F105&gt;=1.5),4.2,IF(AND(B105&lt;2.45,H105&lt;13.665,H105&gt;=10.266,F105&lt;2.5,F105&gt;=1.5),3.7,IF(AND(G105&lt;0.302,H105&gt;=13.665,H105&gt;=10.266,F105&lt;2.5,F105&gt;=1.5),5,IF(AND(B105&lt;2.9,A105&lt;6.1,A105&lt;6.6,F105&gt;=2.5,F105&gt;=1.5),5.06,IF(AND(B105&gt;=2.9,A105&lt;6.1,A105&lt;6.6,F105&gt;=2.5,F105&gt;=1.5),4.8,IF(AND(B105&lt;3.05,A105&gt;=6.1,A105&lt;6.6,F105&gt;=2.5,F105&gt;=1.5),5.6,IF(AND(B105&gt;=3.05,A105&gt;=6.1,A105&lt;6.6,F105&gt;=2.5,F105&gt;=1.5),5.267,IF(AND(H105&gt;=14.564,A105&lt;7.25,A105&gt;=6.6,F105&gt;=2.5,F105&gt;=1.5),5.6,IF(AND(H105&gt;=14.309,G105&gt;=0.11,G105&lt;0.227,G105&lt;0.347,B105&gt;=3.05,F105&lt;1.5),1.7,IF(AND(D105&lt;0.4,H105&gt;=9.441,H105&gt;=6.417,G105&gt;=0.347,B105&gt;=3.05,F105&lt;1.5),1.5,IF(AND(D105&gt;=0.4,H105&gt;=9.441,H105&gt;=6.417,G105&gt;=0.347,B105&gt;=3.05,F105&lt;1.5),1.633,IF(AND(A105&lt;5.35,G105&lt;0.865,G105&gt;=0.451,H105&lt;10.266,F105&lt;2.5,F105&gt;=1.5),3.15,IF(AND(D105&lt;1.45,G105&gt;=0.302,H105&gt;=13.665,H105&gt;=10.266,F105&lt;2.5,F105&gt;=1.5),4.74,IF(AND(D105&gt;=1.45,G105&gt;=0.302,H105&gt;=13.665,H105&gt;=10.266,F105&lt;2.5,F105&gt;=1.5),4.567,IF(AND(H105&lt;8.836,H105&lt;14.564,A105&lt;7.25,A105&gt;=6.6,F105&gt;=2.5,F105&gt;=1.5),5.7,IF(AND(H105&gt;=8.836,H105&lt;14.564,A105&lt;7.25,A105&gt;=6.6,F105&gt;=2.5,F105&gt;=1.5),5.9,IF(AND(H105&lt;11.53,H105&lt;14.309,G105&gt;=0.11,G105&lt;0.227,G105&lt;0.347,B105&gt;=3.05,F105&lt;1.5),1.5,IF(AND(H105&gt;=11.53,H105&lt;14.309,G105&gt;=0.11,G105&lt;0.227,G105&lt;0.347,B105&gt;=3.05,F105&lt;1.5),1.467,IF(AND(H105&lt;9.386,A105&gt;=5.35,G105&lt;0.865,G105&gt;=0.451,H105&lt;10.266,F105&lt;2.5,F105&gt;=1.5),3.56,IF(AND(H105&gt;=9.386,A105&gt;=5.35,G105&lt;0.865,G105&gt;=0.451,H105&lt;10.266,F105&lt;2.5,F105&gt;=1.5),4.2,IF(AND(H105&lt;11.036,D105&lt;1.45,B105&gt;=2.45,H105&lt;13.665,H105&gt;=10.266,F105&lt;2.5,F105&gt;=1.5),4.45,IF(AND(H105&gt;=11.036,D105&lt;1.45,B105&gt;=2.45,H105&lt;13.665,H105&gt;=10.266,F105&lt;2.5,F105&gt;=1.5),4.1,IF(AND(G105&gt;=0.585,D105&gt;=1.45,B105&gt;=2.45,H105&lt;13.665,H105&gt;=10.266,F105&lt;2.5,F105&gt;=1.5),4.9,IF(AND(H105&lt;11.743,G105&lt;0.585,D105&gt;=1.45,B105&gt;=2.45,H105&lt;13.665,H105&gt;=10.266,F105&lt;2.5,F105&gt;=1.5),4.7,IF(AND(H105&gt;=11.743,G105&lt;0.585,D105&gt;=1.45,B105&gt;=2.45,H105&lt;13.665,H105&gt;=10.266,F105&lt;2.5,F105&gt;=1.5),4.5,"shouldnthappen")))))))))))))))))))))))))))))))))))</f>
        <v>5.9</v>
      </c>
      <c r="AV105" s="1" t="n">
        <f aca="false">IF(AND(G105&gt;=0.356,F105&gt;=1.5,A105&lt;5.75),3.52,IF(AND(A105&lt;7.25,A105&gt;=7.1,A105&gt;=5.75),5.875,IF(AND(A105&gt;=7.25,A105&gt;=7.1,A105&gt;=5.75),6.5,IF(AND(D105&gt;=0.35,G105&gt;=0.586,F105&lt;1.5,A105&lt;5.75),1.8,IF(AND(D105&lt;1.4,G105&lt;0.356,F105&gt;=1.5,A105&lt;5.75),4.2,IF(AND(D105&gt;=1.4,G105&lt;0.356,F105&gt;=1.5,A105&lt;5.75),4.5,IF(AND(H105&gt;=11.218,A105&lt;5.05,G105&lt;0.586,F105&lt;1.5,A105&lt;5.75),1.225,IF(AND(G105&gt;=0.253,A105&gt;=5.05,G105&lt;0.586,F105&lt;1.5,A105&lt;5.75),1.3,IF(AND(B105&gt;=3.75,D105&lt;0.35,G105&gt;=0.586,F105&lt;1.5,A105&lt;5.75),1.567,IF(AND(B105&lt;2.85,D105&lt;1.35,D105&lt;1.65,A105&lt;7.1,A105&gt;=5.75),4.26,IF(AND(B105&gt;=2.85,D105&lt;1.35,D105&lt;1.65,A105&lt;7.1,A105&gt;=5.75),4.45,IF(AND(A105&lt;6.05,H105&lt;12.921,D105&gt;=1.65,A105&lt;7.1,A105&gt;=5.75),5.1,IF(AND(H105&gt;=15.338,H105&gt;=12.921,D105&gt;=1.65,A105&lt;7.1,A105&gt;=5.75),5.55,IF(AND(G105&lt;0.418,H105&lt;11.218,A105&lt;5.05,G105&lt;0.586,F105&lt;1.5,A105&lt;5.75),1.42,IF(AND(G105&gt;=0.418,H105&lt;11.218,A105&lt;5.05,G105&lt;0.586,F105&lt;1.5,A105&lt;5.75),1.3,IF(AND(H105&gt;=13.321,G105&lt;0.253,A105&gt;=5.05,G105&lt;0.586,F105&lt;1.5,A105&lt;5.75),1.7,IF(AND(H105&lt;6.089,B105&lt;3.75,D105&lt;0.35,G105&gt;=0.586,F105&lt;1.5,A105&lt;5.75),1.7,IF(AND(H105&gt;=6.089,B105&lt;3.75,D105&lt;0.35,G105&gt;=0.586,F105&lt;1.5,A105&lt;5.75),1.5,IF(AND(B105&lt;2.9,D105&lt;1.45,D105&gt;=1.35,D105&lt;1.65,A105&lt;7.1,A105&gt;=5.75),4.8,IF(AND(B105&gt;=2.9,D105&lt;1.45,D105&gt;=1.35,D105&lt;1.65,A105&lt;7.1,A105&gt;=5.75),4.475,IF(AND(B105&lt;2.5,D105&gt;=1.45,D105&gt;=1.35,D105&lt;1.65,A105&lt;7.1,A105&gt;=5.75),4.5,IF(AND(H105&lt;8.884,A105&gt;=6.05,H105&lt;12.921,D105&gt;=1.65,A105&lt;7.1,A105&gt;=5.75),5.4,IF(AND(A105&lt;6.3,H105&lt;15.338,H105&gt;=12.921,D105&gt;=1.65,A105&lt;7.1,A105&gt;=5.75),4.967,IF(AND(A105&gt;=6.3,H105&lt;15.338,H105&gt;=12.921,D105&gt;=1.65,A105&lt;7.1,A105&gt;=5.75),5.133,IF(AND(H105&lt;10.826,H105&lt;13.321,G105&lt;0.253,A105&gt;=5.05,G105&lt;0.586,F105&lt;1.5,A105&lt;5.75),1.5,IF(AND(H105&gt;=10.826,H105&lt;13.321,G105&lt;0.253,A105&gt;=5.05,G105&lt;0.586,F105&lt;1.5,A105&lt;5.75),1.4,IF(AND(H105&lt;7.47,B105&gt;=2.5,D105&gt;=1.45,D105&gt;=1.35,D105&lt;1.65,A105&lt;7.1,A105&gt;=5.75),5.1,IF(AND(H105&gt;=7.47,B105&gt;=2.5,D105&gt;=1.45,D105&gt;=1.35,D105&lt;1.65,A105&lt;7.1,A105&gt;=5.75),4.725,IF(AND(H105&lt;9.637,H105&gt;=8.884,A105&gt;=6.05,H105&lt;12.921,D105&gt;=1.65,A105&lt;7.1,A105&gt;=5.75),5.9,IF(AND(B105&lt;2.6,H105&gt;=9.637,H105&gt;=8.884,A105&gt;=6.05,H105&lt;12.921,D105&gt;=1.65,A105&lt;7.1,A105&gt;=5.75),5.8,IF(AND(B105&lt;2.75,B105&gt;=2.6,H105&gt;=9.637,H105&gt;=8.884,A105&gt;=6.05,H105&lt;12.921,D105&gt;=1.65,A105&lt;7.1,A105&gt;=5.75),5.3,IF(AND(D105&lt;2.25,B105&gt;=2.75,B105&gt;=2.6,H105&gt;=9.637,H105&gt;=8.884,A105&gt;=6.05,H105&lt;12.921,D105&gt;=1.65,A105&lt;7.1,A105&gt;=5.75),5.6,IF(AND(D105&gt;=2.25,B105&gt;=2.75,B105&gt;=2.6,H105&gt;=9.637,H105&gt;=8.884,A105&gt;=6.05,H105&lt;12.921,D105&gt;=1.65,A105&lt;7.1,A105&gt;=5.75),5.5,"shouldnthappen")))))))))))))))))))))))))))))))))</f>
        <v>5.875</v>
      </c>
      <c r="AW105" s="1" t="n">
        <f aca="false">IF(AND(G105&gt;=0.905,F105&lt;1.5),1.767,IF(AND(H105&gt;=16.674,F105&gt;=1.5),6.55,IF(AND(A105&lt;4.35,H105&lt;14.344,G105&lt;0.905,F105&lt;1.5),1.1,IF(AND(B105&lt;3.65,H105&gt;=14.344,G105&lt;0.905,F105&lt;1.5),1.5,IF(AND(B105&gt;=3.65,H105&gt;=14.344,G105&lt;0.905,F105&lt;1.5),1.65,IF(AND(B105&lt;2.6,F105&gt;=2.5,H105&lt;16.674,F105&gt;=1.5),4.5,IF(AND(D105&gt;=0.45,A105&gt;=4.35,H105&lt;14.344,G105&lt;0.905,F105&lt;1.5),1.65,IF(AND(D105&lt;1.15,A105&lt;5.9,F105&lt;2.5,H105&lt;16.674,F105&gt;=1.5),3.56,IF(AND(B105&lt;2.75,A105&gt;=5.9,F105&lt;2.5,H105&lt;16.674,F105&gt;=1.5),5,IF(AND(H105&lt;13.531,B105&gt;=2.75,A105&gt;=5.9,F105&lt;2.5,H105&lt;16.674,F105&gt;=1.5),4.333,IF(AND(B105&lt;3.2,G105&gt;=0.669,B105&gt;=2.6,F105&gt;=2.5,H105&lt;16.674,F105&gt;=1.5),5.08,IF(AND(B105&gt;=3.2,G105&gt;=0.669,B105&gt;=2.6,F105&gt;=2.5,H105&lt;16.674,F105&gt;=1.5),5.4,IF(AND(B105&lt;3.15,A105&lt;5.05,D105&lt;0.45,A105&gt;=4.35,H105&lt;14.344,G105&lt;0.905,F105&lt;1.5),1.45,IF(AND(A105&gt;=5.55,A105&gt;=5.05,D105&lt;0.45,A105&gt;=4.35,H105&lt;14.344,G105&lt;0.905,F105&lt;1.5),1.5,IF(AND(A105&lt;5.55,A105&lt;5.65,D105&gt;=1.15,A105&lt;5.9,F105&lt;2.5,H105&lt;16.674,F105&gt;=1.5),3.95,IF(AND(A105&gt;=5.55,A105&lt;5.65,D105&gt;=1.15,A105&lt;5.9,F105&lt;2.5,H105&lt;16.674,F105&gt;=1.5),3.82,IF(AND(G105&lt;0.39,A105&gt;=5.65,D105&gt;=1.15,A105&lt;5.9,F105&lt;2.5,H105&lt;16.674,F105&gt;=1.5),4.35,IF(AND(G105&gt;=0.39,A105&gt;=5.65,D105&gt;=1.15,A105&lt;5.9,F105&lt;2.5,H105&lt;16.674,F105&gt;=1.5),3.95,IF(AND(G105&lt;0.466,H105&gt;=13.531,B105&gt;=2.75,A105&gt;=5.9,F105&lt;2.5,H105&lt;16.674,F105&gt;=1.5),4.8,IF(AND(G105&gt;=0.466,H105&gt;=13.531,B105&gt;=2.75,A105&gt;=5.9,F105&lt;2.5,H105&lt;16.674,F105&gt;=1.5),4.7,IF(AND(H105&lt;10.144,D105&lt;2.05,G105&lt;0.669,B105&gt;=2.6,F105&gt;=2.5,H105&lt;16.674,F105&gt;=1.5),5.3,IF(AND(H105&gt;=10.144,D105&lt;2.05,G105&lt;0.669,B105&gt;=2.6,F105&gt;=2.5,H105&lt;16.674,F105&gt;=1.5),5.133,IF(AND(D105&gt;=2.45,D105&gt;=2.05,G105&lt;0.669,B105&gt;=2.6,F105&gt;=2.5,H105&lt;16.674,F105&gt;=1.5),5.9,IF(AND(B105&lt;3.25,B105&gt;=3.15,A105&lt;5.05,D105&lt;0.45,A105&gt;=4.35,H105&lt;14.344,G105&lt;0.905,F105&lt;1.5),1.2,IF(AND(B105&gt;=3.25,B105&gt;=3.15,A105&lt;5.05,D105&lt;0.45,A105&gt;=4.35,H105&lt;14.344,G105&lt;0.905,F105&lt;1.5),1.36,IF(AND(B105&gt;=3.8,A105&lt;5.55,A105&gt;=5.05,D105&lt;0.45,A105&gt;=4.35,H105&lt;14.344,G105&lt;0.905,F105&lt;1.5),1.3,IF(AND(G105&lt;0.05,B105&lt;3.8,A105&lt;5.55,A105&gt;=5.05,D105&lt;0.45,A105&gt;=4.35,H105&lt;14.344,G105&lt;0.905,F105&lt;1.5),1.4,IF(AND(G105&lt;0.107,G105&lt;0.395,D105&lt;2.45,D105&gt;=2.05,G105&lt;0.669,B105&gt;=2.6,F105&gt;=2.5,H105&lt;16.674,F105&gt;=1.5),5.667,IF(AND(G105&lt;0.537,G105&gt;=0.395,D105&lt;2.45,D105&gt;=2.05,G105&lt;0.669,B105&gt;=2.6,F105&gt;=2.5,H105&lt;16.674,F105&gt;=1.5),5.6,IF(AND(G105&gt;=0.537,G105&gt;=0.395,D105&lt;2.45,D105&gt;=2.05,G105&lt;0.669,B105&gt;=2.6,F105&gt;=2.5,H105&lt;16.674,F105&gt;=1.5),5.775,IF(AND(B105&lt;3.6,G105&gt;=0.05,B105&lt;3.8,A105&lt;5.55,A105&gt;=5.05,D105&lt;0.45,A105&gt;=4.35,H105&lt;14.344,G105&lt;0.905,F105&lt;1.5),1.475,IF(AND(B105&gt;=3.6,G105&gt;=0.05,B105&lt;3.8,A105&lt;5.55,A105&gt;=5.05,D105&lt;0.45,A105&gt;=4.35,H105&lt;14.344,G105&lt;0.905,F105&lt;1.5),1.5,IF(AND(G105&lt;0.312,G105&gt;=0.107,G105&lt;0.395,D105&lt;2.45,D105&gt;=2.05,G105&lt;0.669,B105&gt;=2.6,F105&gt;=2.5,H105&lt;16.674,F105&gt;=1.5),5.18,IF(AND(G105&gt;=0.312,G105&gt;=0.107,G105&lt;0.395,D105&lt;2.45,D105&gt;=2.05,G105&lt;0.669,B105&gt;=2.6,F105&gt;=2.5,H105&lt;16.674,F105&gt;=1.5),5.4,"shouldnthappen"))))))))))))))))))))))))))))))))))</f>
        <v>5.667</v>
      </c>
      <c r="AX105" s="1" t="n">
        <f aca="false">IF(AND(D105&gt;=1.3,B105&gt;=3.45),6.25,IF(AND(B105&lt;2.75,A105&lt;5.25,B105&lt;3.45),3.9,IF(AND(D105&lt;0.25,D105&lt;1.3,B105&gt;=3.45),1.16,IF(AND(A105&gt;=5.05,B105&gt;=2.75,A105&lt;5.25,B105&lt;3.45),1.7,IF(AND(D105&lt;0.7,F105&lt;2.5,A105&gt;=5.25,B105&lt;3.45),1.5,IF(AND(H105&gt;=16.284,F105&gt;=2.5,A105&gt;=5.25,B105&lt;3.45),6.6,IF(AND(G105&lt;0.123,D105&gt;=0.25,D105&lt;1.3,B105&gt;=3.45),1.3,IF(AND(A105&lt;4.5,A105&lt;5.05,B105&gt;=2.75,A105&lt;5.25,B105&lt;3.45),1.3,IF(AND(A105&lt;5.05,G105&gt;=0.123,D105&gt;=0.25,D105&lt;1.3,B105&gt;=3.45),1.6,IF(AND(B105&lt;3.15,A105&gt;=4.5,A105&lt;5.05,B105&gt;=2.75,A105&lt;5.25,B105&lt;3.45),1.54,IF(AND(B105&gt;=3.15,A105&gt;=4.5,A105&lt;5.05,B105&gt;=2.75,A105&lt;5.25,B105&lt;3.45),1.35,IF(AND(D105&gt;=1.4,A105&lt;5.9,D105&gt;=0.7,F105&lt;2.5,A105&gt;=5.25,B105&lt;3.45),4.5,IF(AND(D105&gt;=1.55,A105&gt;=5.9,D105&gt;=0.7,F105&lt;2.5,A105&gt;=5.25,B105&lt;3.45),4.95,IF(AND(G105&gt;=0.682,D105&gt;=2.05,H105&lt;16.284,F105&gt;=2.5,A105&gt;=5.25,B105&lt;3.45),5.26,IF(AND(A105&lt;5.4,A105&gt;=5.05,G105&gt;=0.123,D105&gt;=0.25,D105&lt;1.3,B105&gt;=3.45),1.64,IF(AND(A105&gt;=5.4,A105&gt;=5.05,G105&gt;=0.123,D105&gt;=0.25,D105&lt;1.3,B105&gt;=3.45),1.6,IF(AND(G105&lt;0.372,D105&lt;1.4,A105&lt;5.9,D105&gt;=0.7,F105&lt;2.5,A105&gt;=5.25,B105&lt;3.45),4.175,IF(AND(D105&lt;1.35,D105&lt;1.55,A105&gt;=5.9,D105&gt;=0.7,F105&lt;2.5,A105&gt;=5.25,B105&lt;3.45),4.2,IF(AND(B105&lt;2.35,G105&lt;0.596,D105&lt;2.05,H105&lt;16.284,F105&gt;=2.5,A105&gt;=5.25,B105&lt;3.45),5,IF(AND(G105&gt;=0.888,G105&gt;=0.596,D105&lt;2.05,H105&lt;16.284,F105&gt;=2.5,A105&gt;=5.25,B105&lt;3.45),4.8,IF(AND(A105&gt;=6.85,G105&lt;0.682,D105&gt;=2.05,H105&lt;16.284,F105&gt;=2.5,A105&gt;=5.25,B105&lt;3.45),5.4,IF(AND(A105&gt;=5.75,G105&gt;=0.372,D105&lt;1.4,A105&lt;5.9,D105&gt;=0.7,F105&lt;2.5,A105&gt;=5.25,B105&lt;3.45),3.933,IF(AND(A105&gt;=6.75,D105&gt;=1.35,D105&lt;1.55,A105&gt;=5.9,D105&gt;=0.7,F105&lt;2.5,A105&gt;=5.25,B105&lt;3.45),4.8,IF(AND(H105&lt;11.084,B105&gt;=2.35,G105&lt;0.596,D105&lt;2.05,H105&lt;16.284,F105&gt;=2.5,A105&gt;=5.25,B105&lt;3.45),5.3,IF(AND(H105&lt;8.435,G105&lt;0.888,G105&gt;=0.596,D105&lt;2.05,H105&lt;16.284,F105&gt;=2.5,A105&gt;=5.25,B105&lt;3.45),5.1,IF(AND(H105&gt;=8.435,G105&lt;0.888,G105&gt;=0.596,D105&lt;2.05,H105&lt;16.284,F105&gt;=2.5,A105&gt;=5.25,B105&lt;3.45),4.94,IF(AND(B105&lt;3.15,A105&lt;6.85,G105&lt;0.682,D105&gt;=2.05,H105&lt;16.284,F105&gt;=2.5,A105&gt;=5.25,B105&lt;3.45),5.6,IF(AND(B105&gt;=3.15,A105&lt;6.85,G105&lt;0.682,D105&gt;=2.05,H105&lt;16.284,F105&gt;=2.5,A105&gt;=5.25,B105&lt;3.45),5.74,IF(AND(G105&lt;0.572,A105&lt;5.75,G105&gt;=0.372,D105&lt;1.4,A105&lt;5.9,D105&gt;=0.7,F105&lt;2.5,A105&gt;=5.25,B105&lt;3.45),3.7,IF(AND(D105&lt;1.45,A105&lt;6.75,D105&gt;=1.35,D105&lt;1.55,A105&gt;=5.9,D105&gt;=0.7,F105&lt;2.5,A105&gt;=5.25,B105&lt;3.45),4.46,IF(AND(D105&gt;=1.45,A105&lt;6.75,D105&gt;=1.35,D105&lt;1.55,A105&gt;=5.9,D105&gt;=0.7,F105&lt;2.5,A105&gt;=5.25,B105&lt;3.45),4.567,IF(AND(H105&lt;12.532,H105&gt;=11.084,B105&gt;=2.35,G105&lt;0.596,D105&lt;2.05,H105&lt;16.284,F105&gt;=2.5,A105&gt;=5.25,B105&lt;3.45),5.8,IF(AND(H105&gt;=12.532,H105&gt;=11.084,B105&gt;=2.35,G105&lt;0.596,D105&lt;2.05,H105&lt;16.284,F105&gt;=2.5,A105&gt;=5.25,B105&lt;3.45),5.667,IF(AND(A105&gt;=5.65,G105&gt;=0.572,A105&lt;5.75,G105&gt;=0.372,D105&lt;1.4,A105&lt;5.9,D105&gt;=0.7,F105&lt;2.5,A105&gt;=5.25,B105&lt;3.45),4.2,IF(AND(G105&lt;0.862,A105&lt;5.65,G105&gt;=0.572,A105&lt;5.75,G105&gt;=0.372,D105&lt;1.4,A105&lt;5.9,D105&gt;=0.7,F105&lt;2.5,A105&gt;=5.25,B105&lt;3.45),3.9,IF(AND(G105&gt;=0.862,A105&lt;5.65,G105&gt;=0.572,A105&lt;5.75,G105&gt;=0.372,D105&lt;1.4,A105&lt;5.9,D105&gt;=0.7,F105&lt;2.5,A105&gt;=5.25,B105&lt;3.45),4,"shouldnthappen"))))))))))))))))))))))))))))))))))))</f>
        <v>5.4</v>
      </c>
      <c r="AY105" s="1" t="n">
        <f aca="false">IF(AND(H105&gt;=8.233,D105&gt;=0.8,A105&lt;5.55),3.525,IF(AND(B105&lt;2.9,H105&gt;=15.534,A105&gt;=5.55),4.8,IF(AND(H105&gt;=12.259,A105&lt;4.75,D105&lt;0.8,A105&lt;5.55),1.25,IF(AND(B105&gt;=3.85,A105&gt;=4.75,D105&lt;0.8,A105&lt;5.55),1.425,IF(AND(D105&lt;1.55,H105&lt;8.233,D105&gt;=0.8,A105&lt;5.55),3.975,IF(AND(D105&gt;=1.55,H105&lt;8.233,D105&gt;=0.8,A105&lt;5.55),4.5,IF(AND(D105&lt;0.65,D105&lt;1.7,H105&lt;15.534,A105&gt;=5.55),1.7,IF(AND(A105&gt;=7.05,D105&gt;=1.7,H105&lt;15.534,A105&gt;=5.55),6.3,IF(AND(B105&gt;=3.35,B105&gt;=2.9,H105&gt;=15.534,A105&gt;=5.55),5.4,IF(AND(B105&lt;3.1,H105&lt;12.259,A105&lt;4.75,D105&lt;0.8,A105&lt;5.55),1.367,IF(AND(B105&gt;=3.1,H105&lt;12.259,A105&lt;4.75,D105&lt;0.8,A105&lt;5.55),1.4,IF(AND(G105&gt;=0.905,B105&lt;3.85,A105&gt;=4.75,D105&lt;0.8,A105&lt;5.55),1.9,IF(AND(H105&lt;15.681,B105&lt;3.35,B105&gt;=2.9,H105&gt;=15.534,A105&gt;=5.55),5.8,IF(AND(H105&gt;=15.681,B105&lt;3.35,B105&gt;=2.9,H105&gt;=15.534,A105&gt;=5.55),5.7,IF(AND(H105&gt;=14.877,G105&lt;0.905,B105&lt;3.85,A105&gt;=4.75,D105&lt;0.8,A105&lt;5.55),1.3,IF(AND(D105&gt;=1.25,B105&lt;2.65,D105&gt;=0.65,D105&lt;1.7,H105&lt;15.534,A105&gt;=5.55),4.433,IF(AND(G105&gt;=0.622,B105&lt;3.15,A105&lt;7.05,D105&gt;=1.7,H105&lt;15.534,A105&gt;=5.55),5.08,IF(AND(H105&gt;=13.42,B105&gt;=3.15,A105&lt;7.05,D105&gt;=1.7,H105&lt;15.534,A105&gt;=5.55),5.1,IF(AND(G105&lt;0.265,H105&lt;14.877,G105&lt;0.905,B105&lt;3.85,A105&gt;=4.75,D105&lt;0.8,A105&lt;5.55),1.2,IF(AND(A105&lt;5.75,D105&lt;1.25,B105&lt;2.65,D105&gt;=0.65,D105&lt;1.7,H105&lt;15.534,A105&gt;=5.55),3.7,IF(AND(A105&gt;=5.75,D105&lt;1.25,B105&lt;2.65,D105&gt;=0.65,D105&lt;1.7,H105&lt;15.534,A105&gt;=5.55),4,IF(AND(G105&gt;=0.652,D105&lt;1.35,B105&gt;=2.65,D105&gt;=0.65,D105&lt;1.7,H105&lt;15.534,A105&gt;=5.55),3.6,IF(AND(H105&lt;7.47,D105&gt;=1.35,B105&gt;=2.65,D105&gt;=0.65,D105&lt;1.7,H105&lt;15.534,A105&gt;=5.55),5.1,IF(AND(H105&lt;10.914,G105&lt;0.622,B105&lt;3.15,A105&lt;7.05,D105&gt;=1.7,H105&lt;15.534,A105&gt;=5.55),5.36,IF(AND(H105&gt;=10.914,G105&lt;0.622,B105&lt;3.15,A105&lt;7.05,D105&gt;=1.7,H105&lt;15.534,A105&gt;=5.55),5.64,IF(AND(G105&gt;=0.657,H105&lt;13.42,B105&gt;=3.15,A105&lt;7.05,D105&gt;=1.7,H105&lt;15.534,A105&gt;=5.55),6,IF(AND(G105&gt;=0.782,G105&gt;=0.265,H105&lt;14.877,G105&lt;0.905,B105&lt;3.85,A105&gt;=4.75,D105&lt;0.8,A105&lt;5.55),1.48,IF(AND(H105&lt;11.286,G105&lt;0.652,D105&lt;1.35,B105&gt;=2.65,D105&gt;=0.65,D105&lt;1.7,H105&lt;15.534,A105&gt;=5.55),4.24,IF(AND(H105&gt;=11.286,G105&lt;0.652,D105&lt;1.35,B105&gt;=2.65,D105&gt;=0.65,D105&lt;1.7,H105&lt;15.534,A105&gt;=5.55),4.05,IF(AND(G105&lt;0.413,H105&gt;=7.47,D105&gt;=1.35,B105&gt;=2.65,D105&gt;=0.65,D105&lt;1.7,H105&lt;15.534,A105&gt;=5.55),5.1,IF(AND(H105&lt;11.325,G105&lt;0.657,H105&lt;13.42,B105&gt;=3.15,A105&lt;7.05,D105&gt;=1.7,H105&lt;15.534,A105&gt;=5.55),5.8,IF(AND(H105&gt;=11.325,G105&lt;0.657,H105&lt;13.42,B105&gt;=3.15,A105&lt;7.05,D105&gt;=1.7,H105&lt;15.534,A105&gt;=5.55),5.6,IF(AND(D105&gt;=0.35,G105&lt;0.782,G105&gt;=0.265,H105&lt;14.877,G105&lt;0.905,B105&lt;3.85,A105&gt;=4.75,D105&lt;0.8,A105&lt;5.55),1.633,IF(AND(B105&lt;2.85,G105&gt;=0.413,H105&gt;=7.47,D105&gt;=1.35,B105&gt;=2.65,D105&gt;=0.65,D105&lt;1.7,H105&lt;15.534,A105&gt;=5.55),4.6,IF(AND(D105&lt;0.15,D105&lt;0.35,G105&lt;0.782,G105&gt;=0.265,H105&lt;14.877,G105&lt;0.905,B105&lt;3.85,A105&gt;=4.75,D105&lt;0.8,A105&lt;5.55),1.5,IF(AND(D105&gt;=0.15,D105&lt;0.35,G105&lt;0.782,G105&gt;=0.265,H105&lt;14.877,G105&lt;0.905,B105&lt;3.85,A105&gt;=4.75,D105&lt;0.8,A105&lt;5.55),1.543,IF(AND(A105&gt;=6.8,B105&gt;=2.85,G105&gt;=0.413,H105&gt;=7.47,D105&gt;=1.35,B105&gt;=2.65,D105&gt;=0.65,D105&lt;1.7,H105&lt;15.534,A105&gt;=5.55),4.9,IF(AND(H105&lt;13.531,A105&lt;6.8,B105&gt;=2.85,G105&gt;=0.413,H105&gt;=7.47,D105&gt;=1.35,B105&gt;=2.65,D105&gt;=0.65,D105&lt;1.7,H105&lt;15.534,A105&gt;=5.55),4.5,IF(AND(H105&gt;=13.531,A105&lt;6.8,B105&gt;=2.85,G105&gt;=0.413,H105&gt;=7.47,D105&gt;=1.35,B105&gt;=2.65,D105&gt;=0.65,D105&lt;1.7,H105&lt;15.534,A105&gt;=5.55),4.7,"shouldnthappen")))))))))))))))))))))))))))))))))))))))</f>
        <v>6.3</v>
      </c>
      <c r="AZ105" s="1" t="n">
        <f aca="false">IF(AND(H105&gt;=15.371,B105&gt;=3.35),5.4,IF(AND(G105&gt;=0.851,H105&gt;=15.244,B105&lt;3.35),4.75,IF(AND(F105&gt;=2,H105&lt;15.371,B105&gt;=3.35),5.6,IF(AND(B105&lt;2.75,A105&lt;5.15,H105&lt;15.244,B105&lt;3.35),3.42,IF(AND(A105&gt;=7.25,G105&lt;0.851,H105&gt;=15.244,B105&lt;3.35),6.6,IF(AND(A105&lt;4.45,B105&gt;=2.75,A105&lt;5.15,H105&lt;15.244,B105&lt;3.35),1.1,IF(AND(G105&lt;0.527,A105&lt;7.25,G105&lt;0.851,H105&gt;=15.244,B105&lt;3.35),5.08,IF(AND(G105&gt;=0.527,A105&lt;7.25,G105&lt;0.851,H105&gt;=15.244,B105&lt;3.35),5.8,IF(AND(D105&gt;=0.35,B105&lt;3.7,F105&lt;2,H105&lt;15.371,B105&gt;=3.35),1.55,IF(AND(H105&lt;6.542,B105&gt;=3.7,F105&lt;2,H105&lt;15.371,B105&gt;=3.35),1.9,IF(AND(B105&lt;3.25,A105&gt;=4.45,B105&gt;=2.75,A105&lt;5.15,H105&lt;15.244,B105&lt;3.35),1.46,IF(AND(B105&gt;=3.25,A105&gt;=4.45,B105&gt;=2.75,A105&lt;5.15,H105&lt;15.244,B105&lt;3.35),1.7,IF(AND(H105&lt;13.654,B105&gt;=2.95,D105&lt;1.45,A105&gt;=5.15,H105&lt;15.244,B105&lt;3.35),4.3,IF(AND(H105&gt;=13.654,B105&gt;=2.95,D105&lt;1.45,A105&gt;=5.15,H105&lt;15.244,B105&lt;3.35),4.625,IF(AND(F105&gt;=2.5,D105&lt;1.75,D105&gt;=1.45,A105&gt;=5.15,H105&lt;15.244,B105&lt;3.35),5.3,IF(AND(G105&gt;=0.853,D105&gt;=1.75,D105&gt;=1.45,A105&gt;=5.15,H105&lt;15.244,B105&lt;3.35),5.15,IF(AND(D105&gt;=0.25,D105&lt;0.35,B105&lt;3.7,F105&lt;2,H105&lt;15.371,B105&gt;=3.35),1.3,IF(AND(B105&lt;3.85,H105&gt;=6.542,B105&gt;=3.7,F105&lt;2,H105&lt;15.371,B105&gt;=3.35),1.633,IF(AND(H105&lt;7.02,H105&lt;10.688,B105&lt;2.95,D105&lt;1.45,A105&gt;=5.15,H105&lt;15.244,B105&lt;3.35),3.98,IF(AND(G105&lt;0.338,H105&gt;=10.688,B105&lt;2.95,D105&lt;1.45,A105&gt;=5.15,H105&lt;15.244,B105&lt;3.35),4.22,IF(AND(G105&gt;=0.338,H105&gt;=10.688,B105&lt;2.95,D105&lt;1.45,A105&gt;=5.15,H105&lt;15.244,B105&lt;3.35),3.9,IF(AND(B105&lt;2.75,F105&lt;2.5,D105&lt;1.75,D105&gt;=1.45,A105&gt;=5.15,H105&lt;15.244,B105&lt;3.35),5.1,IF(AND(B105&gt;=2.75,F105&lt;2.5,D105&lt;1.75,D105&gt;=1.45,A105&gt;=5.15,H105&lt;15.244,B105&lt;3.35),4.74,IF(AND(A105&gt;=7,G105&lt;0.853,D105&gt;=1.75,D105&gt;=1.45,A105&gt;=5.15,H105&lt;15.244,B105&lt;3.35),6.5,IF(AND(G105&gt;=0.934,D105&lt;0.25,D105&lt;0.35,B105&lt;3.7,F105&lt;2,H105&lt;15.371,B105&gt;=3.35),1.7,IF(AND(D105&lt;0.25,B105&gt;=3.85,H105&gt;=6.542,B105&gt;=3.7,F105&lt;2,H105&lt;15.371,B105&gt;=3.35),1.5,IF(AND(D105&gt;=0.25,B105&gt;=3.85,H105&gt;=6.542,B105&gt;=3.7,F105&lt;2,H105&lt;15.371,B105&gt;=3.35),1.4,IF(AND(B105&lt;2.5,H105&gt;=7.02,H105&lt;10.688,B105&lt;2.95,D105&lt;1.45,A105&gt;=5.15,H105&lt;15.244,B105&lt;3.35),3.8,IF(AND(G105&gt;=0.74,A105&lt;7,G105&lt;0.853,D105&gt;=1.75,D105&gt;=1.45,A105&gt;=5.15,H105&lt;15.244,B105&lt;3.35),6,IF(AND(G105&gt;=0.61,G105&lt;0.934,D105&lt;0.25,D105&lt;0.35,B105&lt;3.7,F105&lt;2,H105&lt;15.371,B105&gt;=3.35),1.5,IF(AND(D105&lt;1.15,B105&gt;=2.5,H105&gt;=7.02,H105&lt;10.688,B105&lt;2.95,D105&lt;1.45,A105&gt;=5.15,H105&lt;15.244,B105&lt;3.35),3.5,IF(AND(D105&gt;=1.15,B105&gt;=2.5,H105&gt;=7.02,H105&lt;10.688,B105&lt;2.95,D105&lt;1.45,A105&gt;=5.15,H105&lt;15.244,B105&lt;3.35),3.6,IF(AND(G105&gt;=0.626,G105&lt;0.74,A105&lt;7,G105&lt;0.853,D105&gt;=1.75,D105&gt;=1.45,A105&gt;=5.15,H105&lt;15.244,B105&lt;3.35),4.9,IF(AND(H105&lt;13.641,G105&lt;0.61,G105&lt;0.934,D105&lt;0.25,D105&lt;0.35,B105&lt;3.7,F105&lt;2,H105&lt;15.371,B105&gt;=3.35),1.425,IF(AND(H105&gt;=13.641,G105&lt;0.61,G105&lt;0.934,D105&lt;0.25,D105&lt;0.35,B105&lt;3.7,F105&lt;2,H105&lt;15.371,B105&gt;=3.35),1.3,IF(AND(B105&lt;3.05,G105&lt;0.626,G105&lt;0.74,A105&lt;7,G105&lt;0.853,D105&gt;=1.75,D105&gt;=1.45,A105&gt;=5.15,H105&lt;15.244,B105&lt;3.35),5.475,IF(AND(B105&gt;=3.05,G105&lt;0.626,G105&lt;0.74,A105&lt;7,G105&lt;0.853,D105&gt;=1.75,D105&gt;=1.45,A105&gt;=5.15,H105&lt;15.244,B105&lt;3.35),5.633,"shouldnthappen")))))))))))))))))))))))))))))))))))))</f>
        <v>6.5</v>
      </c>
      <c r="BA105" s="1" t="n">
        <f aca="false">IF(AND(F105&gt;=2,B105&gt;=3.4),6.1,IF(AND(B105&lt;2.75,A105&lt;5.15,B105&lt;3.4),3.225,IF(AND(G105&gt;=0.821,F105&lt;2,B105&gt;=3.4),1.9,IF(AND(B105&gt;=3.2,B105&gt;=2.75,A105&lt;5.15,B105&lt;3.4),1.7,IF(AND(A105&lt;4.8,G105&lt;0.821,F105&lt;2,B105&gt;=3.4),1,IF(AND(G105&gt;=0.446,B105&lt;3.2,B105&gt;=2.75,A105&lt;5.15,B105&lt;3.4),1.1,IF(AND(G105&lt;0.356,D105&lt;1.45,A105&lt;6.25,A105&gt;=5.15,B105&lt;3.4),4.32,IF(AND(G105&lt;0.591,D105&gt;=1.45,A105&lt;6.25,A105&gt;=5.15,B105&lt;3.4),4.6,IF(AND(D105&lt;1.75,G105&lt;0.597,A105&gt;=6.25,A105&gt;=5.15,B105&lt;3.4),4.86,IF(AND(H105&gt;=16.472,G105&gt;=0.597,A105&gt;=6.25,A105&gt;=5.15,B105&lt;3.4),6.6,IF(AND(G105&lt;0.063,G105&lt;0.446,B105&lt;3.2,B105&gt;=2.75,A105&lt;5.15,B105&lt;3.4),1.4,IF(AND(A105&gt;=5.95,G105&gt;=0.356,D105&lt;1.45,A105&lt;6.25,A105&gt;=5.15,B105&lt;3.4),4.6,IF(AND(B105&gt;=2.9,G105&gt;=0.591,D105&gt;=1.45,A105&lt;6.25,A105&gt;=5.15,B105&lt;3.4),4.867,IF(AND(D105&gt;=2.4,H105&lt;16.472,G105&gt;=0.597,A105&gt;=6.25,A105&gt;=5.15,B105&lt;3.4),6,IF(AND(A105&lt;5.45,B105&gt;=3.85,A105&gt;=4.8,G105&lt;0.821,F105&lt;2,B105&gt;=3.4),1.3,IF(AND(A105&gt;=5.45,B105&gt;=3.85,A105&gt;=4.8,G105&lt;0.821,F105&lt;2,B105&gt;=3.4),1.45,IF(AND(H105&lt;14.273,G105&gt;=0.063,G105&lt;0.446,B105&lt;3.2,B105&gt;=2.75,A105&lt;5.15,B105&lt;3.4),1.5,IF(AND(H105&gt;=14.273,G105&gt;=0.063,G105&lt;0.446,B105&lt;3.2,B105&gt;=2.75,A105&lt;5.15,B105&lt;3.4),1.6,IF(AND(G105&gt;=0.572,A105&lt;5.95,G105&gt;=0.356,D105&lt;1.45,A105&lt;6.25,A105&gt;=5.15,B105&lt;3.4),3.9,IF(AND(G105&lt;0.827,B105&lt;2.9,G105&gt;=0.591,D105&gt;=1.45,A105&lt;6.25,A105&gt;=5.15,B105&lt;3.4),4.9,IF(AND(G105&gt;=0.827,B105&lt;2.9,G105&gt;=0.591,D105&gt;=1.45,A105&lt;6.25,A105&gt;=5.15,B105&lt;3.4),5.1,IF(AND(A105&gt;=7.2,B105&lt;3.05,D105&gt;=1.75,G105&lt;0.597,A105&gt;=6.25,A105&gt;=5.15,B105&lt;3.4),6.7,IF(AND(G105&lt;0.353,B105&gt;=3.05,D105&gt;=1.75,G105&lt;0.597,A105&gt;=6.25,A105&gt;=5.15,B105&lt;3.4),5.22,IF(AND(G105&gt;=0.353,B105&gt;=3.05,D105&gt;=1.75,G105&lt;0.597,A105&gt;=6.25,A105&gt;=5.15,B105&lt;3.4),5.65,IF(AND(A105&lt;6.55,D105&lt;2.4,H105&lt;16.472,G105&gt;=0.597,A105&gt;=6.25,A105&gt;=5.15,B105&lt;3.4),5.033,IF(AND(H105&lt;12.719,G105&lt;0.385,B105&lt;3.85,A105&gt;=4.8,G105&lt;0.821,F105&lt;2,B105&gt;=3.4),1.54,IF(AND(H105&gt;=12.719,G105&lt;0.385,B105&lt;3.85,A105&gt;=4.8,G105&lt;0.821,F105&lt;2,B105&gt;=3.4),1.3,IF(AND(B105&lt;3.6,G105&gt;=0.385,B105&lt;3.85,A105&gt;=4.8,G105&lt;0.821,F105&lt;2,B105&gt;=3.4),1.325,IF(AND(B105&gt;=3.6,G105&gt;=0.385,B105&lt;3.85,A105&gt;=4.8,G105&lt;0.821,F105&lt;2,B105&gt;=3.4),1.55,IF(AND(D105&lt;1.05,G105&lt;0.572,A105&lt;5.95,G105&gt;=0.356,D105&lt;1.45,A105&lt;6.25,A105&gt;=5.15,B105&lt;3.4),3.633,IF(AND(D105&gt;=2.15,A105&lt;7.2,B105&lt;3.05,D105&gt;=1.75,G105&lt;0.597,A105&gt;=6.25,A105&gt;=5.15,B105&lt;3.4),5.667,IF(AND(H105&lt;13.094,A105&gt;=6.55,D105&lt;2.4,H105&lt;16.472,G105&gt;=0.597,A105&gt;=6.25,A105&gt;=5.15,B105&lt;3.4),5.2,IF(AND(D105&lt;1.15,D105&gt;=1.05,G105&lt;0.572,A105&lt;5.95,G105&gt;=0.356,D105&lt;1.45,A105&lt;6.25,A105&gt;=5.15,B105&lt;3.4),3.8,IF(AND(D105&gt;=1.15,D105&gt;=1.05,G105&lt;0.572,A105&lt;5.95,G105&gt;=0.356,D105&lt;1.45,A105&lt;6.25,A105&gt;=5.15,B105&lt;3.4),3.9,IF(AND(G105&gt;=0.487,D105&lt;2.15,A105&lt;7.2,B105&lt;3.05,D105&gt;=1.75,G105&lt;0.597,A105&gt;=6.25,A105&gt;=5.15,B105&lt;3.4),5.8,IF(AND(A105&lt;6.8,H105&gt;=13.094,A105&gt;=6.55,D105&lt;2.4,H105&lt;16.472,G105&gt;=0.597,A105&gt;=6.25,A105&gt;=5.15,B105&lt;3.4),4.52,IF(AND(A105&gt;=6.8,H105&gt;=13.094,A105&gt;=6.55,D105&lt;2.4,H105&lt;16.472,G105&gt;=0.597,A105&gt;=6.25,A105&gt;=5.15,B105&lt;3.4),4.75,IF(AND(B105&lt;2.95,G105&lt;0.487,D105&lt;2.15,A105&lt;7.2,B105&lt;3.05,D105&gt;=1.75,G105&lt;0.597,A105&gt;=6.25,A105&gt;=5.15,B105&lt;3.4),5.6,IF(AND(B105&gt;=2.95,G105&lt;0.487,D105&lt;2.15,A105&lt;7.2,B105&lt;3.05,D105&gt;=1.75,G105&lt;0.597,A105&gt;=6.25,A105&gt;=5.15,B105&lt;3.4),5.5,"shouldnthappen")))))))))))))))))))))))))))))))))))))))</f>
        <v>5.5</v>
      </c>
      <c r="BB105" s="1" t="n">
        <f aca="false">IF(AND(A105&lt;4.35,B105&lt;3.25,F105&lt;1.5),1.1,IF(AND(H105&lt;14.005,A105&gt;=4.35,B105&lt;3.25,F105&lt;1.5),1.3,IF(AND(H105&gt;=14.005,A105&gt;=4.35,B105&lt;3.25,F105&lt;1.5),1.6,IF(AND(G105&gt;=0.905,A105&lt;5.15,B105&gt;=3.25,F105&lt;1.5),1.9,IF(AND(B105&lt;3.45,A105&gt;=5.15,B105&gt;=3.25,F105&lt;1.5),1.6,IF(AND(F105&gt;=2.5,D105&gt;=1.35,D105&lt;1.75,F105&gt;=1.5),4.867,IF(AND(A105&gt;=7.05,D105&gt;=2.05,D105&gt;=1.75,F105&gt;=1.5),6.35,IF(AND(D105&gt;=0.4,G105&lt;0.905,A105&lt;5.15,B105&gt;=3.25,F105&lt;1.5),1.65,IF(AND(B105&lt;3.6,B105&gt;=3.45,A105&gt;=5.15,B105&gt;=3.25,F105&lt;1.5),1.35,IF(AND(H105&lt;6.808,H105&lt;9.386,D105&lt;1.35,D105&lt;1.75,F105&gt;=1.5),4.05,IF(AND(H105&gt;=6.808,H105&lt;9.386,D105&lt;1.35,D105&lt;1.75,F105&gt;=1.5),3.46,IF(AND(B105&lt;2.45,F105&lt;2.5,D105&gt;=1.35,D105&lt;1.75,F105&gt;=1.5),4.5,IF(AND(H105&gt;=13.115,D105&lt;1.95,D105&lt;2.05,D105&gt;=1.75,F105&gt;=1.5),4.85,IF(AND(G105&lt;0.196,D105&gt;=1.95,D105&lt;2.05,D105&gt;=1.75,F105&gt;=1.5),6.7,IF(AND(G105&gt;=0.196,D105&gt;=1.95,D105&lt;2.05,D105&gt;=1.75,F105&gt;=1.5),5.12,IF(AND(H105&lt;10.925,D105&lt;0.4,G105&lt;0.905,A105&lt;5.15,B105&gt;=3.25,F105&lt;1.5),1.4,IF(AND(H105&gt;=10.925,D105&lt;0.4,G105&lt;0.905,A105&lt;5.15,B105&gt;=3.25,F105&lt;1.5),1.45,IF(AND(H105&lt;14.096,B105&gt;=3.6,B105&gt;=3.45,A105&gt;=5.15,B105&gt;=3.25,F105&lt;1.5),1.42,IF(AND(H105&gt;=14.096,B105&gt;=3.6,B105&gt;=3.45,A105&gt;=5.15,B105&gt;=3.25,F105&lt;1.5),1.7,IF(AND(B105&lt;2.45,D105&lt;1.15,H105&gt;=9.386,D105&lt;1.35,D105&lt;1.75,F105&gt;=1.5),3.6,IF(AND(B105&gt;=2.45,D105&lt;1.15,H105&gt;=9.386,D105&lt;1.35,D105&lt;1.75,F105&gt;=1.5),3.9,IF(AND(G105&lt;0.246,D105&gt;=1.15,H105&gt;=9.386,D105&lt;1.35,D105&lt;1.75,F105&gt;=1.5),4.4,IF(AND(B105&lt;2.75,B105&gt;=2.45,F105&lt;2.5,D105&gt;=1.35,D105&lt;1.75,F105&gt;=1.5),5.1,IF(AND(H105&lt;11.084,H105&lt;13.115,D105&lt;1.95,D105&lt;2.05,D105&gt;=1.75,F105&gt;=1.5),5.35,IF(AND(H105&gt;=11.084,H105&lt;13.115,D105&lt;1.95,D105&lt;2.05,D105&gt;=1.75,F105&gt;=1.5),5.7,IF(AND(H105&lt;15.52,D105&lt;2.25,A105&lt;7.05,D105&gt;=2.05,D105&gt;=1.75,F105&gt;=1.5),5.45,IF(AND(H105&gt;=15.52,D105&lt;2.25,A105&lt;7.05,D105&gt;=2.05,D105&gt;=1.75,F105&gt;=1.5),5.725,IF(AND(G105&gt;=0.775,D105&gt;=2.25,A105&lt;7.05,D105&gt;=2.05,D105&gt;=1.75,F105&gt;=1.5),5.2,IF(AND(D105&lt;1.25,G105&gt;=0.246,D105&gt;=1.15,H105&gt;=9.386,D105&lt;1.35,D105&lt;1.75,F105&gt;=1.5),4.05,IF(AND(A105&lt;5.85,B105&gt;=2.75,B105&gt;=2.45,F105&lt;2.5,D105&gt;=1.35,D105&lt;1.75,F105&gt;=1.5),4.5,IF(AND(B105&lt;3.3,G105&lt;0.775,D105&gt;=2.25,A105&lt;7.05,D105&gt;=2.05,D105&gt;=1.75,F105&gt;=1.5),5.64,IF(AND(B105&gt;=3.3,G105&lt;0.775,D105&gt;=2.25,A105&lt;7.05,D105&gt;=2.05,D105&gt;=1.75,F105&gt;=1.5),5.6,IF(AND(A105&lt;5.9,D105&gt;=1.25,G105&gt;=0.246,D105&gt;=1.15,H105&gt;=9.386,D105&lt;1.35,D105&lt;1.75,F105&gt;=1.5),4.2,IF(AND(A105&gt;=5.9,D105&gt;=1.25,G105&gt;=0.246,D105&gt;=1.15,H105&gt;=9.386,D105&lt;1.35,D105&lt;1.75,F105&gt;=1.5),4,IF(AND(G105&gt;=0.437,A105&gt;=5.85,B105&gt;=2.75,B105&gt;=2.45,F105&lt;2.5,D105&gt;=1.35,D105&lt;1.75,F105&gt;=1.5),4.75,IF(AND(H105&lt;9.446,G105&lt;0.437,A105&gt;=5.85,B105&gt;=2.75,B105&gt;=2.45,F105&lt;2.5,D105&gt;=1.35,D105&lt;1.75,F105&gt;=1.5),4.6,IF(AND(H105&gt;=9.446,G105&lt;0.437,A105&gt;=5.85,B105&gt;=2.75,B105&gt;=2.45,F105&lt;2.5,D105&gt;=1.35,D105&lt;1.75,F105&gt;=1.5),4.7,"shouldnthappen")))))))))))))))))))))))))))))))))))))</f>
        <v>6.35</v>
      </c>
      <c r="BC105" s="1" t="n">
        <f aca="false">IF(AND(G105&gt;=0.905,F105&lt;1.5),1.65,IF(AND(D105&gt;=0.45,G105&lt;0.905,F105&lt;1.5),1.65,IF(AND(A105&lt;5.15,D105&lt;1.55,F105&gt;=1.5),3.225,IF(AND(F105&gt;=2.5,A105&gt;=5.15,D105&lt;1.55,F105&gt;=1.5),5.05,IF(AND(H105&lt;5.767,A105&lt;7.05,D105&gt;=1.55,F105&gt;=1.5),4.5,IF(AND(D105&lt;1.7,A105&gt;=7.05,D105&gt;=1.55,F105&gt;=1.5),5.8,IF(AND(A105&gt;=5.3,G105&lt;0.207,D105&lt;0.45,G105&lt;0.905,F105&lt;1.5),1.3,IF(AND(D105&gt;=0.35,G105&gt;=0.207,D105&lt;0.45,G105&lt;0.905,F105&lt;1.5),1.5,IF(AND(G105&lt;0.155,D105&gt;=1.7,A105&gt;=7.05,D105&gt;=1.55,F105&gt;=1.5),6.7,IF(AND(G105&gt;=0.155,D105&gt;=1.7,A105&gt;=7.05,D105&gt;=1.55,F105&gt;=1.5),6.34,IF(AND(G105&lt;0.05,A105&lt;5.3,G105&lt;0.207,D105&lt;0.45,G105&lt;0.905,F105&lt;1.5),1.4,IF(AND(G105&gt;=0.05,A105&lt;5.3,G105&lt;0.207,D105&lt;0.45,G105&lt;0.905,F105&lt;1.5),1.5,IF(AND(A105&lt;4.5,D105&lt;0.35,G105&gt;=0.207,D105&lt;0.45,G105&lt;0.905,F105&lt;1.5),1.3,IF(AND(G105&lt;0.308,A105&lt;6.2,F105&lt;2.5,A105&gt;=5.15,D105&lt;1.55,F105&gt;=1.5),4.5,IF(AND(D105&lt;1.35,A105&gt;=6.2,F105&lt;2.5,A105&gt;=5.15,D105&lt;1.55,F105&gt;=1.5),4.367,IF(AND(D105&lt;1.85,A105&lt;6.15,H105&gt;=5.767,A105&lt;7.05,D105&gt;=1.55,F105&gt;=1.5),4.933,IF(AND(G105&gt;=0.558,A105&gt;=4.5,D105&lt;0.35,G105&gt;=0.207,D105&lt;0.45,G105&lt;0.905,F105&lt;1.5),1.5,IF(AND(H105&gt;=13.383,G105&gt;=0.308,A105&lt;6.2,F105&lt;2.5,A105&gt;=5.15,D105&lt;1.55,F105&gt;=1.5),4.7,IF(AND(H105&gt;=12.206,D105&gt;=1.35,A105&gt;=6.2,F105&lt;2.5,A105&gt;=5.15,D105&lt;1.55,F105&gt;=1.5),4.575,IF(AND(A105&lt;5.7,D105&gt;=1.85,A105&lt;6.15,H105&gt;=5.767,A105&lt;7.05,D105&gt;=1.55,F105&gt;=1.5),4.9,IF(AND(A105&gt;=5.7,D105&gt;=1.85,A105&lt;6.15,H105&gt;=5.767,A105&lt;7.05,D105&gt;=1.55,F105&gt;=1.5),5.1,IF(AND(G105&lt;0.079,G105&lt;0.364,A105&gt;=6.15,H105&gt;=5.767,A105&lt;7.05,D105&gt;=1.55,F105&gt;=1.5),5.6,IF(AND(G105&gt;=0.079,G105&lt;0.364,A105&gt;=6.15,H105&gt;=5.767,A105&lt;7.05,D105&gt;=1.55,F105&gt;=1.5),5.25,IF(AND(G105&gt;=0.447,G105&lt;0.558,A105&gt;=4.5,D105&lt;0.35,G105&gt;=0.207,D105&lt;0.45,G105&lt;0.905,F105&lt;1.5),1.3,IF(AND(B105&gt;=2.95,H105&lt;13.383,G105&gt;=0.308,A105&lt;6.2,F105&lt;2.5,A105&gt;=5.15,D105&lt;1.55,F105&gt;=1.5),4.6,IF(AND(B105&lt;2.65,H105&lt;12.206,D105&gt;=1.35,A105&gt;=6.2,F105&lt;2.5,A105&gt;=5.15,D105&lt;1.55,F105&gt;=1.5),4.9,IF(AND(D105&lt;2.45,A105&lt;6.6,G105&gt;=0.364,A105&gt;=6.15,H105&gt;=5.767,A105&lt;7.05,D105&gt;=1.55,F105&gt;=1.5),5.6,IF(AND(D105&gt;=2.45,A105&lt;6.6,G105&gt;=0.364,A105&gt;=6.15,H105&gt;=5.767,A105&lt;7.05,D105&gt;=1.55,F105&gt;=1.5),6,IF(AND(H105&lt;12.921,A105&gt;=6.6,G105&gt;=0.364,A105&gt;=6.15,H105&gt;=5.767,A105&lt;7.05,D105&gt;=1.55,F105&gt;=1.5),5.725,IF(AND(H105&gt;=12.921,A105&gt;=6.6,G105&gt;=0.364,A105&gt;=6.15,H105&gt;=5.767,A105&lt;7.05,D105&gt;=1.55,F105&gt;=1.5),5.367,IF(AND(B105&lt;3.15,G105&lt;0.447,G105&lt;0.558,A105&gt;=4.5,D105&lt;0.35,G105&gt;=0.207,D105&lt;0.45,G105&lt;0.905,F105&lt;1.5),1.5,IF(AND(B105&gt;=3.15,G105&lt;0.447,G105&lt;0.558,A105&gt;=4.5,D105&lt;0.35,G105&gt;=0.207,D105&lt;0.45,G105&lt;0.905,F105&lt;1.5),1.36,IF(AND(B105&gt;=2.85,B105&lt;2.95,H105&lt;13.383,G105&gt;=0.308,A105&lt;6.2,F105&lt;2.5,A105&gt;=5.15,D105&lt;1.55,F105&gt;=1.5),3.6,IF(AND(H105&lt;9.446,B105&gt;=2.65,H105&lt;12.206,D105&gt;=1.35,A105&gt;=6.2,F105&lt;2.5,A105&gt;=5.15,D105&lt;1.55,F105&gt;=1.5),4.6,IF(AND(H105&gt;=9.446,B105&gt;=2.65,H105&lt;12.206,D105&gt;=1.35,A105&gt;=6.2,F105&lt;2.5,A105&gt;=5.15,D105&lt;1.55,F105&gt;=1.5),4.7,IF(AND(D105&lt;1.2,B105&lt;2.85,B105&lt;2.95,H105&lt;13.383,G105&gt;=0.308,A105&lt;6.2,F105&lt;2.5,A105&gt;=5.15,D105&lt;1.55,F105&gt;=1.5),3.75,IF(AND(G105&lt;0.356,D105&gt;=1.2,B105&lt;2.85,B105&lt;2.95,H105&lt;13.383,G105&gt;=0.308,A105&lt;6.2,F105&lt;2.5,A105&gt;=5.15,D105&lt;1.55,F105&gt;=1.5),4.2,IF(AND(G105&gt;=0.356,D105&gt;=1.2,B105&lt;2.85,B105&lt;2.95,H105&lt;13.383,G105&gt;=0.308,A105&lt;6.2,F105&lt;2.5,A105&gt;=5.15,D105&lt;1.55,F105&gt;=1.5),3.96,"shouldnthappen"))))))))))))))))))))))))))))))))))))))</f>
        <v>6.7</v>
      </c>
      <c r="BD105" s="1" t="n">
        <f aca="false">IF(AND(B105&lt;2.7,A105&lt;5.3,B105&lt;3.15),3.42,IF(AND(F105&lt;2.5,A105&gt;=5.85,B105&gt;=3.15),4.7,IF(AND(A105&lt;4.35,B105&gt;=2.7,A105&lt;5.3,B105&lt;3.15),1.1,IF(AND(A105&gt;=4.35,B105&gt;=2.7,A105&lt;5.3,B105&lt;3.15),1.42,IF(AND(A105&gt;=7.05,F105&gt;=2.5,A105&gt;=5.3,B105&lt;3.15),6.067,IF(AND(D105&gt;=0.45,A105&lt;5.05,A105&lt;5.85,B105&gt;=3.15),1.6,IF(AND(B105&lt;3.35,A105&gt;=5.05,A105&lt;5.85,B105&gt;=3.15),1.7,IF(AND(A105&gt;=6.85,F105&gt;=2.5,A105&gt;=5.85,B105&gt;=3.15),6.22,IF(AND(D105&lt;1.25,D105&lt;1.35,F105&lt;2.5,A105&gt;=5.3,B105&lt;3.15),4.033,IF(AND(D105&gt;=1.25,D105&lt;1.35,F105&lt;2.5,A105&gt;=5.3,B105&lt;3.15),4.233,IF(AND(A105&lt;6.05,D105&gt;=1.35,F105&lt;2.5,A105&gt;=5.3,B105&lt;3.15),5.1,IF(AND(H105&gt;=13.29,A105&lt;7.05,F105&gt;=2.5,A105&gt;=5.3,B105&lt;3.15),4.96,IF(AND(G105&gt;=0.858,D105&lt;0.45,A105&lt;5.05,A105&lt;5.85,B105&gt;=3.15),1.3,IF(AND(D105&gt;=0.35,B105&gt;=3.35,A105&gt;=5.05,A105&lt;5.85,B105&gt;=3.15),1.4,IF(AND(B105&lt;3.25,A105&lt;6.85,F105&gt;=2.5,A105&gt;=5.85,B105&gt;=3.15),5.233,IF(AND(A105&gt;=6.8,A105&gt;=6.05,D105&gt;=1.35,F105&lt;2.5,A105&gt;=5.3,B105&lt;3.15),4.9,IF(AND(G105&gt;=0.622,H105&lt;13.29,A105&lt;7.05,F105&gt;=2.5,A105&gt;=5.3,B105&lt;3.15),5.067,IF(AND(H105&lt;8.834,G105&lt;0.858,D105&lt;0.45,A105&lt;5.05,A105&lt;5.85,B105&gt;=3.15),1.4,IF(AND(G105&lt;0.774,B105&gt;=3.25,A105&lt;6.85,F105&gt;=2.5,A105&gt;=5.85,B105&gt;=3.15),5.8,IF(AND(G105&gt;=0.774,B105&gt;=3.25,A105&lt;6.85,F105&gt;=2.5,A105&gt;=5.85,B105&gt;=3.15),5.4,IF(AND(H105&gt;=12.206,A105&lt;6.8,A105&gt;=6.05,D105&gt;=1.35,F105&lt;2.5,A105&gt;=5.3,B105&lt;3.15),4.5,IF(AND(G105&gt;=0.439,G105&lt;0.622,H105&lt;13.29,A105&lt;7.05,F105&gt;=2.5,A105&gt;=5.3,B105&lt;3.15),5.667,IF(AND(G105&lt;0.227,H105&gt;=8.834,G105&lt;0.858,D105&lt;0.45,A105&lt;5.05,A105&lt;5.85,B105&gt;=3.15),1.4,IF(AND(G105&gt;=0.227,H105&gt;=8.834,G105&lt;0.858,D105&lt;0.45,A105&lt;5.05,A105&lt;5.85,B105&gt;=3.15),1.3,IF(AND(G105&gt;=0.934,B105&lt;3.75,D105&lt;0.35,B105&gt;=3.35,A105&gt;=5.05,A105&lt;5.85,B105&gt;=3.15),1.7,IF(AND(G105&lt;0.823,B105&gt;=3.75,D105&lt;0.35,B105&gt;=3.35,A105&gt;=5.05,A105&lt;5.85,B105&gt;=3.15),1.55,IF(AND(G105&gt;=0.823,B105&gt;=3.75,D105&lt;0.35,B105&gt;=3.35,A105&gt;=5.05,A105&lt;5.85,B105&gt;=3.15),1.5,IF(AND(A105&lt;6.2,H105&lt;12.206,A105&lt;6.8,A105&gt;=6.05,D105&gt;=1.35,F105&lt;2.5,A105&gt;=5.3,B105&lt;3.15),4.6,IF(AND(A105&gt;=6.2,H105&lt;12.206,A105&lt;6.8,A105&gt;=6.05,D105&gt;=1.35,F105&lt;2.5,A105&gt;=5.3,B105&lt;3.15),4.74,IF(AND(H105&gt;=10.667,G105&lt;0.439,G105&lt;0.622,H105&lt;13.29,A105&lt;7.05,F105&gt;=2.5,A105&gt;=5.3,B105&lt;3.15),5.6,IF(AND(H105&lt;13.67,G105&lt;0.934,B105&lt;3.75,D105&lt;0.35,B105&gt;=3.35,A105&gt;=5.05,A105&lt;5.85,B105&gt;=3.15),1.48,IF(AND(H105&gt;=13.67,G105&lt;0.934,B105&lt;3.75,D105&lt;0.35,B105&gt;=3.35,A105&gt;=5.05,A105&lt;5.85,B105&gt;=3.15),1.3,IF(AND(G105&lt;0.301,H105&lt;10.667,G105&lt;0.439,G105&lt;0.622,H105&lt;13.29,A105&lt;7.05,F105&gt;=2.5,A105&gt;=5.3,B105&lt;3.15),5.2,IF(AND(G105&gt;=0.301,H105&lt;10.667,G105&lt;0.439,G105&lt;0.622,H105&lt;13.29,A105&lt;7.05,F105&gt;=2.5,A105&gt;=5.3,B105&lt;3.15),5.067,"shouldnthappen"))))))))))))))))))))))))))))))))))</f>
        <v>6.067</v>
      </c>
      <c r="BE105" s="1" t="n">
        <f aca="false">IF(AND(B105&gt;=3.85,A105&gt;=5.05,F105&lt;1.5),1.4,IF(AND(A105&lt;5.25,A105&lt;5.75,F105&gt;=1.5),3.15,IF(AND(A105&lt;4.95,B105&lt;3.15,A105&lt;5.05,F105&lt;1.5),1.46,IF(AND(A105&gt;=4.95,B105&lt;3.15,A105&lt;5.05,F105&lt;1.5),1.6,IF(AND(H105&lt;8.834,B105&gt;=3.15,A105&lt;5.05,F105&lt;1.5),1.4,IF(AND(D105&lt;0.25,B105&lt;3.85,A105&gt;=5.05,F105&lt;1.5),1.48,IF(AND(D105&gt;=0.25,B105&lt;3.85,A105&gt;=5.05,F105&lt;1.5),1.7,IF(AND(F105&gt;=2.5,A105&gt;=5.25,A105&lt;5.75,F105&gt;=1.5),4.9,IF(AND(H105&lt;12.45,H105&gt;=8.834,B105&gt;=3.15,A105&lt;5.05,F105&lt;1.5),1.25,IF(AND(H105&gt;=12.45,H105&gt;=8.834,B105&gt;=3.15,A105&lt;5.05,F105&lt;1.5),1.32,IF(AND(G105&lt;0.283,F105&lt;2.5,A105&gt;=5.25,A105&lt;5.75,F105&gt;=1.5),4.3,IF(AND(H105&lt;6.712,H105&lt;11.275,D105&lt;1.55,A105&gt;=5.75,F105&gt;=1.5),5,IF(AND(H105&lt;13.101,H105&gt;=11.275,D105&lt;1.55,A105&gt;=5.75,F105&gt;=1.5),3.933,IF(AND(H105&gt;=13.101,H105&gt;=11.275,D105&lt;1.55,A105&gt;=5.75,F105&gt;=1.5),4.5,IF(AND(A105&gt;=7.3,D105&lt;2.45,D105&gt;=1.55,A105&gt;=5.75,F105&gt;=1.5),6.7,IF(AND(B105&lt;3.45,D105&gt;=2.45,D105&gt;=1.55,A105&gt;=5.75,F105&gt;=1.5),5.925,IF(AND(B105&gt;=3.45,D105&gt;=2.45,D105&gt;=1.55,A105&gt;=5.75,F105&gt;=1.5),6.1,IF(AND(B105&gt;=2.8,G105&gt;=0.283,F105&lt;2.5,A105&gt;=5.25,A105&lt;5.75,F105&gt;=1.5),4.2,IF(AND(D105&lt;1.35,H105&gt;=6.712,H105&lt;11.275,D105&lt;1.55,A105&gt;=5.75,F105&gt;=1.5),4.35,IF(AND(D105&lt;1.05,B105&lt;2.8,G105&gt;=0.283,F105&lt;2.5,A105&gt;=5.25,A105&lt;5.75,F105&gt;=1.5),3.567,IF(AND(D105&gt;=1.05,B105&lt;2.8,G105&gt;=0.283,F105&lt;2.5,A105&gt;=5.25,A105&lt;5.75,F105&gt;=1.5),3.925,IF(AND(B105&lt;2.65,D105&gt;=1.35,H105&gt;=6.712,H105&lt;11.275,D105&lt;1.55,A105&gt;=5.75,F105&gt;=1.5),4.9,IF(AND(B105&gt;=2.65,D105&gt;=1.35,H105&gt;=6.712,H105&lt;11.275,D105&lt;1.55,A105&gt;=5.75,F105&gt;=1.5),4.625,IF(AND(H105&gt;=14.683,G105&gt;=0.628,A105&lt;7.3,D105&lt;2.45,D105&gt;=1.55,A105&gt;=5.75,F105&gt;=1.5),5.4,IF(AND(D105&lt;1.95,H105&lt;8.884,G105&lt;0.628,A105&lt;7.3,D105&lt;2.45,D105&gt;=1.55,A105&gt;=5.75,F105&gt;=1.5),5.1,IF(AND(D105&gt;=1.95,H105&lt;8.884,G105&lt;0.628,A105&lt;7.3,D105&lt;2.45,D105&gt;=1.55,A105&gt;=5.75,F105&gt;=1.5),5.22,IF(AND(A105&lt;6.05,H105&gt;=8.884,G105&lt;0.628,A105&lt;7.3,D105&lt;2.45,D105&gt;=1.55,A105&gt;=5.75,F105&gt;=1.5),5.1,IF(AND(G105&lt;0.817,H105&lt;14.683,G105&gt;=0.628,A105&lt;7.3,D105&lt;2.45,D105&gt;=1.55,A105&gt;=5.75,F105&gt;=1.5),4.967,IF(AND(G105&gt;=0.817,H105&lt;14.683,G105&gt;=0.628,A105&lt;7.3,D105&lt;2.45,D105&gt;=1.55,A105&gt;=5.75,F105&gt;=1.5),5.1,IF(AND(H105&lt;9.637,A105&gt;=6.05,H105&gt;=8.884,G105&lt;0.628,A105&lt;7.3,D105&lt;2.45,D105&gt;=1.55,A105&gt;=5.75,F105&gt;=1.5),5.9,IF(AND(D105&lt;1.85,H105&gt;=9.637,A105&gt;=6.05,H105&gt;=8.884,G105&lt;0.628,A105&lt;7.3,D105&lt;2.45,D105&gt;=1.55,A105&gt;=5.75,F105&gt;=1.5),5.733,IF(AND(G105&gt;=0.388,D105&gt;=1.85,H105&gt;=9.637,A105&gt;=6.05,H105&gt;=8.884,G105&lt;0.628,A105&lt;7.3,D105&lt;2.45,D105&gt;=1.55,A105&gt;=5.75,F105&gt;=1.5),5.64,IF(AND(B105&lt;2.95,G105&lt;0.388,D105&gt;=1.85,H105&gt;=9.637,A105&gt;=6.05,H105&gt;=8.884,G105&lt;0.628,A105&lt;7.3,D105&lt;2.45,D105&gt;=1.55,A105&gt;=5.75,F105&gt;=1.5),5.5,IF(AND(B105&gt;=2.95,G105&lt;0.388,D105&gt;=1.85,H105&gt;=9.637,A105&gt;=6.05,H105&gt;=8.884,G105&lt;0.628,A105&lt;7.3,D105&lt;2.45,D105&gt;=1.55,A105&gt;=5.75,F105&gt;=1.5),5.333,"shouldnthappen"))))))))))))))))))))))))))))))))))</f>
        <v>5.333</v>
      </c>
      <c r="BF105" s="1" t="n">
        <f aca="false">IF(AND(D105&gt;=0.35,F105&lt;1.5),1.65,IF(AND(H105&gt;=16.227,D105&gt;=1.55,F105&gt;=1.5),6.533,IF(AND(A105&gt;=5.45,G105&lt;0.174,D105&lt;0.35,F105&lt;1.5),1.7,IF(AND(D105&lt;0.15,G105&gt;=0.174,D105&lt;0.35,F105&lt;1.5),1.38,IF(AND(D105&gt;=1.15,D105&lt;1.25,D105&lt;1.55,F105&gt;=1.5),3.967,IF(AND(H105&lt;8.376,A105&lt;5.45,G105&lt;0.174,D105&lt;0.35,F105&lt;1.5),1.4,IF(AND(H105&gt;=8.376,A105&lt;5.45,G105&lt;0.174,D105&lt;0.35,F105&lt;1.5),1.5,IF(AND(B105&lt;3.1,D105&gt;=0.15,G105&gt;=0.174,D105&lt;0.35,F105&lt;1.5),1.475,IF(AND(H105&lt;10.258,D105&lt;1.15,D105&lt;1.25,D105&lt;1.55,F105&gt;=1.5),3.24,IF(AND(H105&gt;=10.258,D105&lt;1.15,D105&lt;1.25,D105&lt;1.55,F105&gt;=1.5),3.875,IF(AND(F105&gt;=2.5,H105&lt;10.927,D105&gt;=1.25,D105&lt;1.55,F105&gt;=1.5),5.05,IF(AND(D105&lt;1.35,H105&gt;=10.927,D105&gt;=1.25,D105&lt;1.55,F105&gt;=1.5),4.25,IF(AND(A105&gt;=6.95,D105&lt;1.75,H105&lt;16.227,D105&gt;=1.55,F105&gt;=1.5),5.8,IF(AND(B105&lt;3.3,B105&gt;=3.1,D105&gt;=0.15,G105&gt;=0.174,D105&lt;0.35,F105&lt;1.5),1.3,IF(AND(H105&lt;12.278,D105&gt;=1.35,H105&gt;=10.927,D105&gt;=1.25,D105&lt;1.55,F105&gt;=1.5),4.9,IF(AND(G105&lt;0.226,A105&lt;6.95,D105&lt;1.75,H105&lt;16.227,D105&gt;=1.55,F105&gt;=1.5),5,IF(AND(G105&gt;=0.226,A105&lt;6.95,D105&lt;1.75,H105&lt;16.227,D105&gt;=1.55,F105&gt;=1.5),4.62,IF(AND(H105&lt;9.35,B105&lt;2.95,D105&gt;=1.75,H105&lt;16.227,D105&gt;=1.55,F105&gt;=1.5),6.3,IF(AND(H105&gt;=9.35,B105&lt;2.95,D105&gt;=1.75,H105&lt;16.227,D105&gt;=1.55,F105&gt;=1.5),5.58,IF(AND(A105&lt;5.05,B105&gt;=3.3,B105&gt;=3.1,D105&gt;=0.15,G105&gt;=0.174,D105&lt;0.35,F105&lt;1.5),1.35,IF(AND(A105&gt;=5.05,B105&gt;=3.3,B105&gt;=3.1,D105&gt;=0.15,G105&gt;=0.174,D105&lt;0.35,F105&lt;1.5),1.46,IF(AND(B105&lt;2.8,A105&lt;5.65,F105&lt;2.5,H105&lt;10.927,D105&gt;=1.25,D105&lt;1.55,F105&gt;=1.5),4.075,IF(AND(B105&gt;=2.8,A105&lt;5.65,F105&lt;2.5,H105&lt;10.927,D105&gt;=1.25,D105&lt;1.55,F105&gt;=1.5),3.933,IF(AND(A105&lt;6.25,A105&gt;=5.65,F105&lt;2.5,H105&lt;10.927,D105&gt;=1.25,D105&lt;1.55,F105&gt;=1.5),4.533,IF(AND(A105&gt;=6.25,A105&gt;=5.65,F105&lt;2.5,H105&lt;10.927,D105&gt;=1.25,D105&lt;1.55,F105&gt;=1.5),4.3,IF(AND(A105&lt;6.5,H105&gt;=12.278,D105&gt;=1.35,H105&gt;=10.927,D105&gt;=1.25,D105&lt;1.55,F105&gt;=1.5),4.55,IF(AND(A105&gt;=6.5,H105&gt;=12.278,D105&gt;=1.35,H105&gt;=10.927,D105&gt;=1.25,D105&lt;1.55,F105&gt;=1.5),4.775,IF(AND(H105&lt;9.884,D105&lt;2.1,B105&gt;=2.95,D105&gt;=1.75,H105&lt;16.227,D105&gt;=1.55,F105&gt;=1.5),5.5,IF(AND(H105&gt;=9.884,D105&lt;2.1,B105&gt;=2.95,D105&gt;=1.75,H105&lt;16.227,D105&gt;=1.55,F105&gt;=1.5),5.1,IF(AND(H105&lt;10.393,D105&gt;=2.1,B105&gt;=2.95,D105&gt;=1.75,H105&lt;16.227,D105&gt;=1.55,F105&gt;=1.5),5.74,IF(AND(D105&lt;2.25,H105&gt;=10.393,D105&gt;=2.1,B105&gt;=2.95,D105&gt;=1.75,H105&lt;16.227,D105&gt;=1.55,F105&gt;=1.5),5.8,IF(AND(D105&gt;=2.25,H105&gt;=10.393,D105&gt;=2.1,B105&gt;=2.95,D105&gt;=1.75,H105&lt;16.227,D105&gt;=1.55,F105&gt;=1.5),5.4,"shouldnthappen"))))))))))))))))))))))))))))))))</f>
        <v>5.74</v>
      </c>
      <c r="BG105" s="1" t="n">
        <f aca="false">IF(AND(G105&lt;0.096,A105&lt;5.45),2.95,IF(AND(F105&gt;=1.5,G105&gt;=0.096,A105&lt;5.45),3,IF(AND(D105&lt;0.6,A105&lt;5.9,A105&gt;=5.45),1.4,IF(AND(F105&gt;=2.5,D105&gt;=0.6,A105&lt;5.9,A105&gt;=5.45),5.1,IF(AND(A105&lt;7.45,A105&gt;=7.05,A105&gt;=5.9,A105&gt;=5.45),6.167,IF(AND(B105&gt;=3.55,G105&lt;0.587,F105&lt;1.5,G105&gt;=0.096,A105&lt;5.45),1,IF(AND(A105&lt;5.05,G105&gt;=0.587,F105&lt;1.5,G105&gt;=0.096,A105&lt;5.45),1.35,IF(AND(B105&lt;2.75,D105&lt;1.7,A105&lt;7.05,A105&gt;=5.9,A105&gt;=5.45),4.9,IF(AND(A105&lt;6.2,D105&gt;=1.7,A105&lt;7.05,A105&gt;=5.9,A105&gt;=5.45),4.833,IF(AND(H105&lt;17.32,A105&gt;=7.45,A105&gt;=7.05,A105&gt;=5.9,A105&gt;=5.45),6.68,IF(AND(H105&gt;=17.32,A105&gt;=7.45,A105&gt;=7.05,A105&gt;=5.9,A105&gt;=5.45),6.4,IF(AND(G105&lt;0.161,B105&lt;3.55,G105&lt;0.587,F105&lt;1.5,G105&gt;=0.096,A105&lt;5.45),1.5,IF(AND(H105&lt;11.016,A105&gt;=5.05,G105&gt;=0.587,F105&lt;1.5,G105&gt;=0.096,A105&lt;5.45),1.633,IF(AND(H105&lt;11.001,G105&lt;0.372,F105&lt;2.5,D105&gt;=0.6,A105&lt;5.9,A105&gt;=5.45),4.133,IF(AND(H105&gt;=11.001,G105&lt;0.372,F105&lt;2.5,D105&gt;=0.6,A105&lt;5.9,A105&gt;=5.45),4.3,IF(AND(H105&lt;6.808,G105&gt;=0.372,F105&lt;2.5,D105&gt;=0.6,A105&lt;5.9,A105&gt;=5.45),4,IF(AND(A105&gt;=6.75,B105&gt;=2.75,D105&lt;1.7,A105&lt;7.05,A105&gt;=5.9,A105&gt;=5.45),4.84,IF(AND(H105&lt;12.467,G105&gt;=0.161,B105&lt;3.55,G105&lt;0.587,F105&lt;1.5,G105&gt;=0.096,A105&lt;5.45),1.3,IF(AND(D105&lt;0.25,H105&gt;=11.016,A105&gt;=5.05,G105&gt;=0.587,F105&lt;1.5,G105&gt;=0.096,A105&lt;5.45),1.52,IF(AND(D105&gt;=0.25,H105&gt;=11.016,A105&gt;=5.05,G105&gt;=0.587,F105&lt;1.5,G105&gt;=0.096,A105&lt;5.45),1.5,IF(AND(H105&lt;11.218,H105&gt;=6.808,G105&gt;=0.372,F105&lt;2.5,D105&gt;=0.6,A105&lt;5.9,A105&gt;=5.45),3.7,IF(AND(H105&gt;=11.218,H105&gt;=6.808,G105&gt;=0.372,F105&lt;2.5,D105&gt;=0.6,A105&lt;5.9,A105&gt;=5.45),3.9,IF(AND(B105&lt;2.95,A105&lt;6.75,B105&gt;=2.75,D105&lt;1.7,A105&lt;7.05,A105&gt;=5.9,A105&gt;=5.45),4.2,IF(AND(B105&gt;=2.95,A105&lt;6.75,B105&gt;=2.75,D105&lt;1.7,A105&lt;7.05,A105&gt;=5.9,A105&gt;=5.45),4.6,IF(AND(D105&gt;=2.45,A105&lt;6.85,A105&gt;=6.2,D105&gt;=1.7,A105&lt;7.05,A105&gt;=5.9,A105&gt;=5.45),5.9,IF(AND(G105&lt;0.312,A105&gt;=6.85,A105&gt;=6.2,D105&gt;=1.7,A105&lt;7.05,A105&gt;=5.9,A105&gt;=5.45),5.1,IF(AND(G105&gt;=0.312,A105&gt;=6.85,A105&gt;=6.2,D105&gt;=1.7,A105&lt;7.05,A105&gt;=5.9,A105&gt;=5.45),5.4,IF(AND(G105&lt;0.251,H105&gt;=12.467,G105&gt;=0.161,B105&lt;3.55,G105&lt;0.587,F105&lt;1.5,G105&gt;=0.096,A105&lt;5.45),1.35,IF(AND(G105&gt;=0.251,H105&gt;=12.467,G105&gt;=0.161,B105&lt;3.55,G105&lt;0.587,F105&lt;1.5,G105&gt;=0.096,A105&lt;5.45),1.467,IF(AND(G105&gt;=0.628,D105&lt;2.45,A105&lt;6.85,A105&gt;=6.2,D105&gt;=1.7,A105&lt;7.05,A105&gt;=5.9,A105&gt;=5.45),5.1,IF(AND(A105&gt;=6.75,G105&lt;0.628,D105&lt;2.45,A105&lt;6.85,A105&gt;=6.2,D105&gt;=1.7,A105&lt;7.05,A105&gt;=5.9,A105&gt;=5.45),5.9,IF(AND(H105&lt;11.824,A105&lt;6.75,G105&lt;0.628,D105&lt;2.45,A105&lt;6.85,A105&gt;=6.2,D105&gt;=1.7,A105&lt;7.05,A105&gt;=5.9,A105&gt;=5.45),5.44,IF(AND(H105&lt;14.378,H105&gt;=11.824,A105&lt;6.75,G105&lt;0.628,D105&lt;2.45,A105&lt;6.85,A105&gt;=6.2,D105&gt;=1.7,A105&lt;7.05,A105&gt;=5.9,A105&gt;=5.45),5.6,IF(AND(H105&gt;=14.378,H105&gt;=11.824,A105&lt;6.75,G105&lt;0.628,D105&lt;2.45,A105&lt;6.85,A105&gt;=6.2,D105&gt;=1.7,A105&lt;7.05,A105&gt;=5.9,A105&gt;=5.45),5.8,"shouldnthappen"))))))))))))))))))))))))))))))))))</f>
        <v>6.167</v>
      </c>
      <c r="BH105" s="1" t="n">
        <f aca="false">IF(AND(G105&gt;=0.905,F105&lt;1.5),1.8,IF(AND(H105&lt;5.523,G105&lt;0.905,F105&lt;1.5),1,IF(AND(D105&gt;=0.4,H105&gt;=5.523,G105&lt;0.905,F105&lt;1.5),1.7,IF(AND(G105&gt;=0.878,D105&lt;1.35,F105&lt;2.5,F105&gt;=1.5),4.4,IF(AND(A105&lt;5.4,D105&gt;=1.35,F105&lt;2.5,F105&gt;=1.5),3.9,IF(AND(G105&lt;0.177,B105&lt;3.15,F105&gt;=2.5,F105&gt;=1.5),6.15,IF(AND(H105&lt;10.393,B105&gt;=3.15,F105&gt;=2.5,F105&gt;=1.5),5.94,IF(AND(H105&gt;=10.393,B105&gt;=3.15,F105&gt;=2.5,F105&gt;=1.5),5.467,IF(AND(D105&gt;=1.25,G105&lt;0.878,D105&lt;1.35,F105&lt;2.5,F105&gt;=1.5),4.18,IF(AND(G105&gt;=0.709,A105&gt;=5.4,D105&gt;=1.35,F105&lt;2.5,F105&gt;=1.5),4.9,IF(AND(B105&lt;2.6,G105&gt;=0.177,B105&lt;3.15,F105&gt;=2.5,F105&gt;=1.5),4.8,IF(AND(A105&lt;4.35,A105&lt;5.05,D105&lt;0.4,H105&gt;=5.523,G105&lt;0.905,F105&lt;1.5),1.1,IF(AND(A105&gt;=5.6,A105&gt;=5.05,D105&lt;0.4,H105&gt;=5.523,G105&lt;0.905,F105&lt;1.5),1.7,IF(AND(D105&lt;1.05,D105&lt;1.25,G105&lt;0.878,D105&lt;1.35,F105&lt;2.5,F105&gt;=1.5),3.6,IF(AND(D105&gt;=1.55,G105&lt;0.709,A105&gt;=5.4,D105&gt;=1.35,F105&lt;2.5,F105&gt;=1.5),4.975,IF(AND(D105&lt;1.7,B105&gt;=2.6,G105&gt;=0.177,B105&lt;3.15,F105&gt;=2.5,F105&gt;=1.5),5.8,IF(AND(B105&lt;3.15,A105&gt;=4.35,A105&lt;5.05,D105&lt;0.4,H105&gt;=5.523,G105&lt;0.905,F105&lt;1.5),1.46,IF(AND(A105&gt;=5.45,A105&lt;5.6,A105&gt;=5.05,D105&lt;0.4,H105&gt;=5.523,G105&lt;0.905,F105&lt;1.5),1.35,IF(AND(H105&lt;10.974,D105&gt;=1.05,D105&lt;1.25,G105&lt;0.878,D105&lt;1.35,F105&lt;2.5,F105&gt;=1.5),3.8,IF(AND(H105&gt;=13.654,D105&lt;1.55,G105&lt;0.709,A105&gt;=5.4,D105&gt;=1.35,F105&lt;2.5,F105&gt;=1.5),4.725,IF(AND(A105&lt;4.5,B105&gt;=3.15,A105&gt;=4.35,A105&lt;5.05,D105&lt;0.4,H105&gt;=5.523,G105&lt;0.905,F105&lt;1.5),1.3,IF(AND(G105&lt;0.676,A105&lt;5.45,A105&lt;5.6,A105&gt;=5.05,D105&lt;0.4,H105&gt;=5.523,G105&lt;0.905,F105&lt;1.5),1.5,IF(AND(G105&gt;=0.676,A105&lt;5.45,A105&lt;5.6,A105&gt;=5.05,D105&lt;0.4,H105&gt;=5.523,G105&lt;0.905,F105&lt;1.5),1.55,IF(AND(A105&lt;5.7,H105&gt;=10.974,D105&gt;=1.05,D105&lt;1.25,G105&lt;0.878,D105&lt;1.35,F105&lt;2.5,F105&gt;=1.5),3.9,IF(AND(A105&gt;=5.7,H105&gt;=10.974,D105&gt;=1.05,D105&lt;1.25,G105&lt;0.878,D105&lt;1.35,F105&lt;2.5,F105&gt;=1.5),3.933,IF(AND(G105&gt;=0.644,H105&lt;13.654,D105&lt;1.55,G105&lt;0.709,A105&gt;=5.4,D105&gt;=1.35,F105&lt;2.5,F105&gt;=1.5),4.4,IF(AND(B105&lt;2.9,A105&lt;6.2,D105&gt;=1.7,B105&gt;=2.6,G105&gt;=0.177,B105&lt;3.15,F105&gt;=2.5,F105&gt;=1.5),5.02,IF(AND(B105&gt;=2.9,A105&lt;6.2,D105&gt;=1.7,B105&gt;=2.6,G105&gt;=0.177,B105&lt;3.15,F105&gt;=2.5,F105&gt;=1.5),4.8,IF(AND(D105&lt;2.2,A105&gt;=6.2,D105&gt;=1.7,B105&gt;=2.6,G105&gt;=0.177,B105&lt;3.15,F105&gt;=2.5,F105&gt;=1.5),5.325,IF(AND(D105&gt;=2.2,A105&gt;=6.2,D105&gt;=1.7,B105&gt;=2.6,G105&gt;=0.177,B105&lt;3.15,F105&gt;=2.5,F105&gt;=1.5),5.1,IF(AND(D105&lt;0.25,A105&gt;=4.5,B105&gt;=3.15,A105&gt;=4.35,A105&lt;5.05,D105&lt;0.4,H105&gt;=5.523,G105&lt;0.905,F105&lt;1.5),1.357,IF(AND(D105&gt;=0.25,A105&gt;=4.5,B105&gt;=3.15,A105&gt;=4.35,A105&lt;5.05,D105&lt;0.4,H105&gt;=5.523,G105&lt;0.905,F105&lt;1.5),1.333,IF(AND(H105&lt;10.723,G105&lt;0.644,H105&lt;13.654,D105&lt;1.55,G105&lt;0.709,A105&gt;=5.4,D105&gt;=1.35,F105&lt;2.5,F105&gt;=1.5),4.6,IF(AND(H105&gt;=10.723,G105&lt;0.644,H105&lt;13.654,D105&lt;1.55,G105&lt;0.709,A105&gt;=5.4,D105&gt;=1.35,F105&lt;2.5,F105&gt;=1.5),4.5,"shouldnthappen"))))))))))))))))))))))))))))))))))</f>
        <v>6.15</v>
      </c>
      <c r="BI105" s="1" t="n">
        <f aca="false">IF(AND(D105&gt;=0.8,A105&lt;5.45),3.9,IF(AND(D105&gt;=0.45,D105&lt;0.8,A105&lt;5.45),1.66,IF(AND(H105&lt;16.447,B105&gt;=3.45,A105&gt;=5.45),1.525,IF(AND(H105&gt;=16.447,B105&gt;=3.45,A105&gt;=5.45),6.4,IF(AND(H105&lt;5.245,D105&lt;0.45,D105&lt;0.8,A105&lt;5.45),1,IF(AND(A105&gt;=7.2,G105&lt;0.154,B105&lt;3.45,A105&gt;=5.45),6.7,IF(AND(D105&lt;1.65,A105&lt;7.2,G105&lt;0.154,B105&lt;3.45,A105&gt;=5.45),4.7,IF(AND(D105&gt;=1.65,A105&lt;7.2,G105&lt;0.154,B105&lt;3.45,A105&gt;=5.45),5.52,IF(AND(D105&gt;=0.25,A105&lt;5.05,H105&gt;=5.245,D105&lt;0.45,D105&lt;0.8,A105&lt;5.45),1.35,IF(AND(H105&lt;6.089,A105&gt;=5.05,H105&gt;=5.245,D105&lt;0.45,D105&lt;0.8,A105&lt;5.45),1.7,IF(AND(D105&lt;1.2,B105&lt;2.6,A105&lt;5.75,G105&gt;=0.154,B105&lt;3.45,A105&gt;=5.45),3.85,IF(AND(D105&gt;=1.2,B105&lt;2.6,A105&lt;5.75,G105&gt;=0.154,B105&lt;3.45,A105&gt;=5.45),4,IF(AND(D105&gt;=1.65,B105&gt;=2.6,A105&lt;5.75,G105&gt;=0.154,B105&lt;3.45,A105&gt;=5.45),4.9,IF(AND(G105&lt;0.353,F105&lt;2.5,A105&gt;=5.75,G105&gt;=0.154,B105&lt;3.45,A105&gt;=5.45),4.25,IF(AND(A105&gt;=7.25,F105&gt;=2.5,A105&gt;=5.75,G105&gt;=0.154,B105&lt;3.45,A105&gt;=5.45),6.45,IF(AND(H105&lt;11.218,D105&lt;0.25,A105&lt;5.05,H105&gt;=5.245,D105&lt;0.45,D105&lt;0.8,A105&lt;5.45),1.42,IF(AND(G105&lt;0.517,H105&gt;=6.089,A105&gt;=5.05,H105&gt;=5.245,D105&lt;0.45,D105&lt;0.8,A105&lt;5.45),1.44,IF(AND(G105&gt;=0.517,H105&gt;=6.089,A105&gt;=5.05,H105&gt;=5.245,D105&lt;0.45,D105&lt;0.8,A105&lt;5.45),1.54,IF(AND(H105&gt;=10.194,D105&lt;1.65,B105&gt;=2.6,A105&lt;5.75,G105&gt;=0.154,B105&lt;3.45,A105&gt;=5.45),4.35,IF(AND(B105&gt;=3.15,G105&gt;=0.353,F105&lt;2.5,A105&gt;=5.75,G105&gt;=0.154,B105&lt;3.45,A105&gt;=5.45),4.7,IF(AND(H105&lt;7.716,A105&lt;7.25,F105&gt;=2.5,A105&gt;=5.75,G105&gt;=0.154,B105&lt;3.45,A105&gt;=5.45),5.04,IF(AND(G105&lt;0.175,H105&gt;=11.218,D105&lt;0.25,A105&lt;5.05,H105&gt;=5.245,D105&lt;0.45,D105&lt;0.8,A105&lt;5.45),1.5,IF(AND(H105&lt;7.713,H105&lt;10.194,D105&lt;1.65,B105&gt;=2.6,A105&lt;5.75,G105&gt;=0.154,B105&lt;3.45,A105&gt;=5.45),4.1,IF(AND(H105&gt;=7.713,H105&lt;10.194,D105&lt;1.65,B105&gt;=2.6,A105&lt;5.75,G105&gt;=0.154,B105&lt;3.45,A105&gt;=5.45),4.2,IF(AND(B105&gt;=3.05,B105&lt;3.15,G105&gt;=0.353,F105&lt;2.5,A105&gt;=5.75,G105&gt;=0.154,B105&lt;3.45,A105&gt;=5.45),4.4,IF(AND(D105&gt;=2.45,H105&gt;=7.716,A105&lt;7.25,F105&gt;=2.5,A105&gt;=5.75,G105&gt;=0.154,B105&lt;3.45,A105&gt;=5.45),5.85,IF(AND(D105&lt;0.15,G105&gt;=0.175,H105&gt;=11.218,D105&lt;0.25,A105&lt;5.05,H105&gt;=5.245,D105&lt;0.45,D105&lt;0.8,A105&lt;5.45),1.1,IF(AND(H105&gt;=16.317,B105&lt;3.05,B105&lt;3.15,G105&gt;=0.353,F105&lt;2.5,A105&gt;=5.75,G105&gt;=0.154,B105&lt;3.45,A105&gt;=5.45),4.8,IF(AND(G105&gt;=0.857,D105&lt;2.45,H105&gt;=7.716,A105&lt;7.25,F105&gt;=2.5,A105&gt;=5.75,G105&gt;=0.154,B105&lt;3.45,A105&gt;=5.45),5.05,IF(AND(G105&lt;0.245,D105&gt;=0.15,G105&gt;=0.175,H105&gt;=11.218,D105&lt;0.25,A105&lt;5.05,H105&gt;=5.245,D105&lt;0.45,D105&lt;0.8,A105&lt;5.45),1.3,IF(AND(G105&gt;=0.245,D105&gt;=0.15,G105&gt;=0.175,H105&gt;=11.218,D105&lt;0.25,A105&lt;5.05,H105&gt;=5.245,D105&lt;0.45,D105&lt;0.8,A105&lt;5.45),1.22,IF(AND(B105&lt;2.85,H105&lt;16.317,B105&lt;3.05,B105&lt;3.15,G105&gt;=0.353,F105&lt;2.5,A105&gt;=5.75,G105&gt;=0.154,B105&lt;3.45,A105&gt;=5.45),4.6,IF(AND(B105&gt;=2.85,H105&lt;16.317,B105&lt;3.05,B105&lt;3.15,G105&gt;=0.353,F105&lt;2.5,A105&gt;=5.75,G105&gt;=0.154,B105&lt;3.45,A105&gt;=5.45),4.633,IF(AND(D105&lt;1.85,G105&lt;0.857,D105&lt;2.45,H105&gt;=7.716,A105&lt;7.25,F105&gt;=2.5,A105&gt;=5.75,G105&gt;=0.154,B105&lt;3.45,A105&gt;=5.45),5.8,IF(AND(H105&lt;11.297,D105&gt;=1.85,G105&lt;0.857,D105&lt;2.45,H105&gt;=7.716,A105&lt;7.25,F105&gt;=2.5,A105&gt;=5.75,G105&gt;=0.154,B105&lt;3.45,A105&gt;=5.45),5.3,IF(AND(G105&lt;0.388,H105&gt;=11.297,D105&gt;=1.85,G105&lt;0.857,D105&lt;2.45,H105&gt;=7.716,A105&lt;7.25,F105&gt;=2.5,A105&gt;=5.75,G105&gt;=0.154,B105&lt;3.45,A105&gt;=5.45),5.4,IF(AND(G105&gt;=0.388,H105&gt;=11.297,D105&gt;=1.85,G105&lt;0.857,D105&lt;2.45,H105&gt;=7.716,A105&lt;7.25,F105&gt;=2.5,A105&gt;=5.75,G105&gt;=0.154,B105&lt;3.45,A105&gt;=5.45),5.6,"shouldnthappen")))))))))))))))))))))))))))))))))))))</f>
        <v>5.52</v>
      </c>
      <c r="BJ105" s="1" t="n">
        <f aca="false">IF(AND(F105&gt;=2,B105&gt;=3.35),6.1,IF(AND(H105&gt;=12.719,F105&lt;1.5,B105&lt;3.35),1.567,IF(AND(H105&lt;5.245,F105&lt;2,B105&gt;=3.35),1,IF(AND(D105&lt;0.15,H105&lt;12.719,F105&lt;1.5,B105&lt;3.35),1.5,IF(AND(D105&gt;=0.35,H105&gt;=5.245,F105&lt;2,B105&gt;=3.35),1.6,IF(AND(A105&lt;4.9,D105&gt;=0.15,H105&lt;12.719,F105&lt;1.5,B105&lt;3.35),1.36,IF(AND(B105&lt;2.65,G105&lt;0.572,D105&lt;1.45,F105&gt;=1.5,B105&lt;3.35),3.5,IF(AND(A105&lt;6.1,F105&lt;2.5,D105&gt;=1.45,F105&gt;=1.5,B105&lt;3.35),5.1,IF(AND(G105&gt;=0.607,D105&lt;0.35,H105&gt;=5.245,F105&lt;2,B105&gt;=3.35),1.65,IF(AND(G105&lt;0.546,A105&gt;=4.9,D105&gt;=0.15,H105&lt;12.719,F105&lt;1.5,B105&lt;3.35),1.2,IF(AND(G105&gt;=0.546,A105&gt;=4.9,D105&gt;=0.15,H105&lt;12.719,F105&lt;1.5,B105&lt;3.35),1.4,IF(AND(A105&gt;=6.3,B105&gt;=2.65,G105&lt;0.572,D105&lt;1.45,F105&gt;=1.5,B105&lt;3.35),4.8,IF(AND(D105&lt;1.15,B105&lt;2.85,G105&gt;=0.572,D105&lt;1.45,F105&gt;=1.5,B105&lt;3.35),3.9,IF(AND(B105&gt;=3.15,B105&gt;=2.85,G105&gt;=0.572,D105&lt;1.45,F105&gt;=1.5,B105&lt;3.35),4.7,IF(AND(B105&lt;2.95,A105&gt;=6.1,F105&lt;2.5,D105&gt;=1.45,F105&gt;=1.5,B105&lt;3.35),4.533,IF(AND(B105&gt;=2.95,A105&gt;=6.1,F105&lt;2.5,D105&gt;=1.45,F105&gt;=1.5,B105&lt;3.35),4.75,IF(AND(A105&gt;=6.7,G105&lt;0.107,F105&gt;=2.5,D105&gt;=1.45,F105&gt;=1.5,B105&lt;3.35),5.7,IF(AND(G105&gt;=0.385,G105&lt;0.607,D105&lt;0.35,H105&gt;=5.245,F105&lt;2,B105&gt;=3.35),1.325,IF(AND(D105&lt;1.25,A105&lt;6.3,B105&gt;=2.65,G105&lt;0.572,D105&lt;1.45,F105&gt;=1.5,B105&lt;3.35),4,IF(AND(D105&gt;=1.25,A105&lt;6.3,B105&gt;=2.65,G105&lt;0.572,D105&lt;1.45,F105&gt;=1.5,B105&lt;3.35),4.18,IF(AND(G105&lt;0.907,D105&gt;=1.15,B105&lt;2.85,G105&gt;=0.572,D105&lt;1.45,F105&gt;=1.5,B105&lt;3.35),4,IF(AND(G105&gt;=0.907,D105&gt;=1.15,B105&lt;2.85,G105&gt;=0.572,D105&lt;1.45,F105&gt;=1.5,B105&lt;3.35),4.4,IF(AND(H105&lt;8.326,B105&lt;3.15,B105&gt;=2.85,G105&gt;=0.572,D105&lt;1.45,F105&gt;=1.5,B105&lt;3.35),3.6,IF(AND(H105&gt;=8.326,B105&lt;3.15,B105&gt;=2.85,G105&gt;=0.572,D105&lt;1.45,F105&gt;=1.5,B105&lt;3.35),4.48,IF(AND(B105&lt;2.95,A105&lt;6.7,G105&lt;0.107,F105&gt;=2.5,D105&gt;=1.45,F105&gt;=1.5,B105&lt;3.35),5.6,IF(AND(B105&gt;=2.95,A105&lt;6.7,G105&lt;0.107,F105&gt;=2.5,D105&gt;=1.45,F105&gt;=1.5,B105&lt;3.35),5.5,IF(AND(G105&lt;0.205,G105&lt;0.432,G105&gt;=0.107,F105&gt;=2.5,D105&gt;=1.45,F105&gt;=1.5,B105&lt;3.35),5.3,IF(AND(B105&gt;=3.05,G105&gt;=0.432,G105&gt;=0.107,F105&gt;=2.5,D105&gt;=1.45,F105&gt;=1.5,B105&lt;3.35),5.86,IF(AND(H105&gt;=14.057,G105&lt;0.385,G105&lt;0.607,D105&lt;0.35,H105&gt;=5.245,F105&lt;2,B105&gt;=3.35),1.7,IF(AND(D105&lt;1.7,G105&gt;=0.205,G105&lt;0.432,G105&gt;=0.107,F105&gt;=2.5,D105&gt;=1.45,F105&gt;=1.5,B105&lt;3.35),5,IF(AND(G105&lt;0.779,B105&lt;3.05,G105&gt;=0.432,G105&gt;=0.107,F105&gt;=2.5,D105&gt;=1.45,F105&gt;=1.5,B105&lt;3.35),4.9,IF(AND(G105&gt;=0.779,B105&lt;3.05,G105&gt;=0.432,G105&gt;=0.107,F105&gt;=2.5,D105&gt;=1.45,F105&gt;=1.5,B105&lt;3.35),5.533,IF(AND(D105&gt;=0.25,H105&lt;14.057,G105&lt;0.385,G105&lt;0.607,D105&lt;0.35,H105&gt;=5.245,F105&lt;2,B105&gt;=3.35),1.4,IF(AND(B105&lt;2.85,D105&gt;=1.7,G105&gt;=0.205,G105&lt;0.432,G105&gt;=0.107,F105&gt;=2.5,D105&gt;=1.45,F105&gt;=1.5,B105&lt;3.35),5.1,IF(AND(B105&gt;=2.85,D105&gt;=1.7,G105&gt;=0.205,G105&lt;0.432,G105&gt;=0.107,F105&gt;=2.5,D105&gt;=1.45,F105&gt;=1.5,B105&lt;3.35),5.15,IF(AND(A105&lt;5.1,D105&lt;0.25,H105&lt;14.057,G105&lt;0.385,G105&lt;0.607,D105&lt;0.35,H105&gt;=5.245,F105&lt;2,B105&gt;=3.35),1.4,IF(AND(A105&gt;=5.1,D105&lt;0.25,H105&lt;14.057,G105&lt;0.385,G105&lt;0.607,D105&lt;0.35,H105&gt;=5.245,F105&lt;2,B105&gt;=3.35),1.5,"shouldnthappen")))))))))))))))))))))))))))))))))))))</f>
        <v>5.7</v>
      </c>
    </row>
    <row r="106" customFormat="false" ht="13.8" hidden="false" customHeight="false" outlineLevel="0" collapsed="false">
      <c r="A106" s="1" t="n">
        <v>6.3</v>
      </c>
      <c r="B106" s="1" t="n">
        <v>2.9</v>
      </c>
      <c r="C106" s="1" t="n">
        <v>5.6</v>
      </c>
      <c r="D106" s="1" t="n">
        <v>1.8</v>
      </c>
      <c r="E106" s="1" t="s">
        <v>93</v>
      </c>
      <c r="F106" s="1" t="n">
        <v>3</v>
      </c>
      <c r="G106" s="1" t="n">
        <v>0.0376390730962157</v>
      </c>
      <c r="H106" s="16" t="n">
        <v>12.6520918693393</v>
      </c>
      <c r="I106" s="11" t="n">
        <f aca="false">C106</f>
        <v>5.6</v>
      </c>
      <c r="J106" s="1" t="n">
        <f aca="false">AVERAGE(M106:BJ106)</f>
        <v>5.52064</v>
      </c>
      <c r="K106" s="15" t="n">
        <f aca="false">1-SQRT(VAR(M106:BJ106, I106)) / AVERAGE(M106:BJ106)</f>
        <v>0.951919284444516</v>
      </c>
      <c r="L106" s="1" t="n">
        <f aca="false">(J106-I106)/I106</f>
        <v>-0.0141714285714286</v>
      </c>
      <c r="M106" s="1" t="n">
        <f aca="false">IF(AND(H106&gt;=16.241,B106&gt;=3.35),6.4,IF(AND(D106&gt;=0.75,A106&lt;5.15,B106&lt;3.35),4.1,IF(AND(D106&gt;=1.5,H106&lt;16.241,B106&gt;=3.35),5.767,IF(AND(B106&gt;=3.25,D106&lt;0.75,A106&lt;5.15,B106&lt;3.35),1.58,IF(AND(A106&lt;4.95,D106&lt;1.5,H106&lt;16.241,B106&gt;=3.35),1.4,IF(AND(A106&lt;4.5,B106&lt;3.25,D106&lt;0.75,A106&lt;5.15,B106&lt;3.35),1.26,IF(AND(A106&gt;=4.5,B106&lt;3.25,D106&lt;0.75,A106&lt;5.15,B106&lt;3.35),1.48,IF(AND(G106&lt;0.356,H106&lt;12.557,D106&lt;1.45,A106&gt;=5.15,B106&lt;3.35),4.267,IF(AND(D106&lt;1.25,H106&gt;=12.557,D106&lt;1.45,A106&gt;=5.15,B106&lt;3.35),4.05,IF(AND(D106&gt;=1.35,G106&gt;=0.356,H106&lt;12.557,D106&lt;1.45,A106&gt;=5.15,B106&lt;3.35),4.25,IF(AND(H106&lt;15.086,D106&gt;=1.25,H106&gt;=12.557,D106&lt;1.45,A106&gt;=5.15,B106&lt;3.35),4.4,IF(AND(F106&lt;2.5,G106&gt;=0.44,D106&lt;2.05,D106&gt;=1.45,A106&gt;=5.15,B106&lt;3.35),4.7,IF(AND(H106&lt;10.391,B106&lt;3.15,D106&gt;=2.05,D106&gt;=1.45,A106&gt;=5.15,B106&lt;3.35),5.1,IF(AND(G106&lt;0.505,B106&gt;=3.15,D106&gt;=2.05,D106&gt;=1.45,A106&gt;=5.15,B106&lt;3.35),5.7,IF(AND(G106&gt;=0.505,B106&gt;=3.15,D106&gt;=2.05,D106&gt;=1.45,A106&gt;=5.15,B106&lt;3.35),5.95,IF(AND(D106&gt;=0.5,G106&lt;0.905,A106&gt;=4.95,D106&lt;1.5,H106&lt;16.241,B106&gt;=3.35),1.6,IF(AND(B106&lt;3.6,G106&gt;=0.905,A106&gt;=4.95,D106&lt;1.5,H106&lt;16.241,B106&gt;=3.35),1.7,IF(AND(B106&gt;=3.6,G106&gt;=0.905,A106&gt;=4.95,D106&lt;1.5,H106&lt;16.241,B106&gt;=3.35),1.767,IF(AND(A106&gt;=5.7,D106&lt;1.35,G106&gt;=0.356,H106&lt;12.557,D106&lt;1.45,A106&gt;=5.15,B106&lt;3.35),3.9,IF(AND(A106&lt;6.35,H106&gt;=15.086,D106&gt;=1.25,H106&gt;=12.557,D106&lt;1.45,A106&gt;=5.15,B106&lt;3.35),4.7,IF(AND(A106&gt;=6.35,H106&gt;=15.086,D106&gt;=1.25,H106&gt;=12.557,D106&lt;1.45,A106&gt;=5.15,B106&lt;3.35),4.6,IF(AND(H106&lt;9.252,D106&lt;1.55,G106&lt;0.44,D106&lt;2.05,D106&gt;=1.45,A106&gt;=5.15,B106&lt;3.35),5.08,IF(AND(H106&gt;=9.252,D106&lt;1.55,G106&lt;0.44,D106&lt;2.05,D106&gt;=1.45,A106&gt;=5.15,B106&lt;3.35),4.7,IF(AND(H106&lt;8.477,D106&gt;=1.55,G106&lt;0.44,D106&lt;2.05,D106&gt;=1.45,A106&gt;=5.15,B106&lt;3.35),5.1,IF(AND(H106&gt;=8.477,D106&gt;=1.55,G106&lt;0.44,D106&lt;2.05,D106&gt;=1.45,A106&gt;=5.15,B106&lt;3.35),5.4,IF(AND(H106&lt;8.435,F106&gt;=2.5,G106&gt;=0.44,D106&lt;2.05,D106&gt;=1.45,A106&gt;=5.15,B106&lt;3.35),5.1,IF(AND(H106&gt;=8.435,F106&gt;=2.5,G106&gt;=0.44,D106&lt;2.05,D106&gt;=1.45,A106&gt;=5.15,B106&lt;3.35),4.86,IF(AND(G106&lt;0.543,H106&gt;=10.391,B106&lt;3.15,D106&gt;=2.05,D106&gt;=1.45,A106&gt;=5.15,B106&lt;3.35),5.56,IF(AND(G106&gt;=0.543,H106&gt;=10.391,B106&lt;3.15,D106&gt;=2.05,D106&gt;=1.45,A106&gt;=5.15,B106&lt;3.35),5.8,IF(AND(A106&lt;5.05,D106&lt;0.5,G106&lt;0.905,A106&gt;=4.95,D106&lt;1.5,H106&lt;16.241,B106&gt;=3.35),1.3,IF(AND(H106&lt;6.583,A106&lt;5.7,D106&lt;1.35,G106&gt;=0.356,H106&lt;12.557,D106&lt;1.45,A106&gt;=5.15,B106&lt;3.35),4,IF(AND(G106&lt;0.585,A106&gt;=5.05,D106&lt;0.5,G106&lt;0.905,A106&gt;=4.95,D106&lt;1.5,H106&lt;16.241,B106&gt;=3.35),1.475,IF(AND(G106&lt;0.62,H106&gt;=6.583,A106&lt;5.7,D106&lt;1.35,G106&gt;=0.356,H106&lt;12.557,D106&lt;1.45,A106&gt;=5.15,B106&lt;3.35),3.75,IF(AND(G106&gt;=0.62,H106&gt;=6.583,A106&lt;5.7,D106&lt;1.35,G106&gt;=0.356,H106&lt;12.557,D106&lt;1.45,A106&gt;=5.15,B106&lt;3.35),3.6,IF(AND(B106&lt;3.75,G106&gt;=0.585,A106&gt;=5.05,D106&lt;0.5,G106&lt;0.905,A106&gt;=4.95,D106&lt;1.5,H106&lt;16.241,B106&gt;=3.35),1.5,IF(AND(B106&gt;=3.75,G106&gt;=0.585,A106&gt;=5.05,D106&lt;0.5,G106&lt;0.905,A106&gt;=4.95,D106&lt;1.5,H106&lt;16.241,B106&gt;=3.35),1.6,"shouldnthappen"))))))))))))))))))))))))))))))))))))</f>
        <v>5.4</v>
      </c>
      <c r="N106" s="1" t="n">
        <f aca="false">IF(AND(H106&lt;5.245,B106&lt;3.65,F106&lt;1.5),1,IF(AND(H106&gt;=14.096,B106&gt;=3.65,F106&lt;1.5),1.65,IF(AND(A106&gt;=5.45,H106&gt;=5.245,B106&lt;3.65,F106&lt;1.5),1.3,IF(AND(H106&gt;=13.586,H106&lt;14.096,B106&gt;=3.65,F106&lt;1.5),1.3,IF(AND(H106&lt;10.258,D106&lt;1.25,F106&lt;2.5,F106&gt;=1.5),3.38,IF(AND(H106&lt;6.982,D106&gt;=1.25,F106&lt;2.5,F106&gt;=1.5),3.96,IF(AND(H106&gt;=13.646,D106&lt;2.05,F106&gt;=2.5,F106&gt;=1.5),6.1,IF(AND(B106&lt;3.05,A106&lt;5.45,H106&gt;=5.245,B106&lt;3.65,F106&lt;1.5),1.375,IF(AND(H106&lt;6.543,H106&lt;13.586,H106&lt;14.096,B106&gt;=3.65,F106&lt;1.5),1.4,IF(AND(H106&gt;=6.543,H106&lt;13.586,H106&lt;14.096,B106&gt;=3.65,F106&lt;1.5),1.5,IF(AND(H106&lt;11.522,H106&gt;=10.258,D106&lt;1.25,F106&lt;2.5,F106&gt;=1.5),3.733,IF(AND(H106&gt;=11.522,H106&gt;=10.258,D106&lt;1.25,F106&lt;2.5,F106&gt;=1.5),3.92,IF(AND(H106&lt;5.767,H106&lt;13.646,D106&lt;2.05,F106&gt;=2.5,F106&gt;=1.5),4.5,IF(AND(A106&lt;6.8,B106&lt;3.15,D106&gt;=2.05,F106&gt;=2.5,F106&gt;=1.5),5.6,IF(AND(A106&gt;=6.8,B106&lt;3.15,D106&gt;=2.05,F106&gt;=2.5,F106&gt;=1.5),5.1,IF(AND(B106&lt;3.25,B106&gt;=3.15,D106&gt;=2.05,F106&gt;=2.5,F106&gt;=1.5),5.8,IF(AND(B106&gt;=3.25,B106&gt;=3.15,D106&gt;=2.05,F106&gt;=2.5,F106&gt;=1.5),5.65,IF(AND(B106&lt;3.15,B106&gt;=3.05,A106&lt;5.45,H106&gt;=5.245,B106&lt;3.65,F106&lt;1.5),1.5,IF(AND(G106&gt;=0.735,H106&lt;13.665,H106&gt;=6.982,D106&gt;=1.25,F106&lt;2.5,F106&gt;=1.5),4.2,IF(AND(H106&lt;14.03,H106&gt;=13.665,H106&gt;=6.982,D106&gt;=1.25,F106&lt;2.5,F106&gt;=1.5),4.8,IF(AND(A106&gt;=6.6,H106&gt;=5.767,H106&lt;13.646,D106&lt;2.05,F106&gt;=2.5,F106&gt;=1.5),6.05,IF(AND(G106&gt;=0.934,B106&gt;=3.15,B106&gt;=3.05,A106&lt;5.45,H106&gt;=5.245,B106&lt;3.65,F106&lt;1.5),1.7,IF(AND(D106&gt;=1.55,G106&lt;0.735,H106&lt;13.665,H106&gt;=6.982,D106&gt;=1.25,F106&lt;2.5,F106&gt;=1.5),5.1,IF(AND(D106&lt;1.45,H106&gt;=14.03,H106&gt;=13.665,H106&gt;=6.982,D106&gt;=1.25,F106&lt;2.5,F106&gt;=1.5),4.7,IF(AND(D106&gt;=1.45,H106&gt;=14.03,H106&gt;=13.665,H106&gt;=6.982,D106&gt;=1.25,F106&lt;2.5,F106&gt;=1.5),4.5,IF(AND(A106&gt;=6.2,A106&lt;6.6,H106&gt;=5.767,H106&lt;13.646,D106&lt;2.05,F106&gt;=2.5,F106&gt;=1.5),5.325,IF(AND(B106&lt;3.25,G106&lt;0.934,B106&gt;=3.15,B106&gt;=3.05,A106&lt;5.45,H106&gt;=5.245,B106&lt;3.65,F106&lt;1.5),1.3,IF(AND(D106&lt;1.35,D106&lt;1.55,G106&lt;0.735,H106&lt;13.665,H106&gt;=6.982,D106&gt;=1.25,F106&lt;2.5,F106&gt;=1.5),4.25,IF(AND(H106&lt;8.435,A106&lt;6.2,A106&lt;6.6,H106&gt;=5.767,H106&lt;13.646,D106&lt;2.05,F106&gt;=2.5,F106&gt;=1.5),5.1,IF(AND(H106&gt;=8.435,A106&lt;6.2,A106&lt;6.6,H106&gt;=5.767,H106&lt;13.646,D106&lt;2.05,F106&gt;=2.5,F106&gt;=1.5),4.9,IF(AND(A106&gt;=5.15,B106&gt;=3.25,G106&lt;0.934,B106&gt;=3.15,B106&gt;=3.05,A106&lt;5.45,H106&gt;=5.245,B106&lt;3.65,F106&lt;1.5),1.5,IF(AND(B106&lt;2.9,D106&gt;=1.35,D106&lt;1.55,G106&lt;0.735,H106&lt;13.665,H106&gt;=6.982,D106&gt;=1.25,F106&lt;2.5,F106&gt;=1.5),4.6,IF(AND(B106&gt;=2.9,D106&gt;=1.35,D106&lt;1.55,G106&lt;0.735,H106&lt;13.665,H106&gt;=6.982,D106&gt;=1.25,F106&lt;2.5,F106&gt;=1.5),4.52,IF(AND(G106&gt;=0.862,A106&lt;5.15,B106&gt;=3.25,G106&lt;0.934,B106&gt;=3.15,B106&gt;=3.05,A106&lt;5.45,H106&gt;=5.245,B106&lt;3.65,F106&lt;1.5),1.5,IF(AND(H106&lt;9.35,G106&lt;0.862,A106&lt;5.15,B106&gt;=3.25,G106&lt;0.934,B106&gt;=3.15,B106&gt;=3.05,A106&lt;5.45,H106&gt;=5.245,B106&lt;3.65,F106&lt;1.5),1.38,IF(AND(H106&gt;=9.35,G106&lt;0.862,A106&lt;5.15,B106&gt;=3.25,G106&lt;0.934,B106&gt;=3.15,B106&gt;=3.05,A106&lt;5.45,H106&gt;=5.245,B106&lt;3.65,F106&lt;1.5),1.4,"shouldnthappen"))))))))))))))))))))))))))))))))))))</f>
        <v>5.325</v>
      </c>
      <c r="O106" s="1" t="n">
        <f aca="false">IF(AND(B106&lt;2.75,A106&lt;5.55),3.96,IF(AND(H106&lt;9.205,A106&lt;5.9,A106&gt;=5.55),3.85,IF(AND(A106&lt;4.35,D106&lt;0.35,B106&gt;=2.75,A106&lt;5.55),1.1,IF(AND(B106&lt;3.65,D106&gt;=0.35,B106&gt;=2.75,A106&lt;5.55),1.65,IF(AND(B106&gt;=3.65,D106&gt;=0.35,B106&gt;=2.75,A106&lt;5.55),1.9,IF(AND(G106&gt;=0.732,H106&gt;=9.205,A106&lt;5.9,A106&gt;=5.55),4.9,IF(AND(G106&lt;0.273,G106&lt;0.732,H106&gt;=9.205,A106&lt;5.9,A106&gt;=5.55),4.5,IF(AND(A106&lt;6.3,G106&lt;0.422,F106&lt;2.5,A106&gt;=5.9,A106&gt;=5.55),5.1,IF(AND(A106&gt;=6.3,G106&lt;0.422,F106&lt;2.5,A106&gt;=5.9,A106&gt;=5.55),4.76,IF(AND(B106&lt;2.4,G106&gt;=0.422,F106&lt;2.5,A106&gt;=5.9,A106&gt;=5.55),4.45,IF(AND(A106&gt;=7,G106&gt;=0.628,F106&gt;=2.5,A106&gt;=5.9,A106&gt;=5.55),6.45,IF(AND(D106&lt;0.15,H106&lt;13.924,A106&gt;=4.35,D106&lt;0.35,B106&gt;=2.75,A106&lt;5.55),1.5,IF(AND(B106&lt;3.15,H106&gt;=13.924,A106&gt;=4.35,D106&lt;0.35,B106&gt;=2.75,A106&lt;5.55),1.56,IF(AND(B106&gt;=3.15,H106&gt;=13.924,A106&gt;=4.35,D106&lt;0.35,B106&gt;=2.75,A106&lt;5.55),1.3,IF(AND(H106&lt;14.316,G106&gt;=0.273,G106&lt;0.732,H106&gt;=9.205,A106&lt;5.9,A106&gt;=5.55),3.95,IF(AND(H106&gt;=14.316,G106&gt;=0.273,G106&lt;0.732,H106&gt;=9.205,A106&lt;5.9,A106&gt;=5.55),4.1,IF(AND(A106&lt;6.2,B106&gt;=2.4,G106&gt;=0.422,F106&lt;2.5,A106&gt;=5.9,A106&gt;=5.55),4.3,IF(AND(A106&gt;=7.05,G106&lt;0.364,G106&lt;0.628,F106&gt;=2.5,A106&gt;=5.9,A106&gt;=5.55),6.1,IF(AND(A106&gt;=7.55,G106&gt;=0.364,G106&lt;0.628,F106&gt;=2.5,A106&gt;=5.9,A106&gt;=5.55),6.4,IF(AND(A106&lt;6.15,A106&lt;7,G106&gt;=0.628,F106&gt;=2.5,A106&gt;=5.9,A106&gt;=5.55),4.9,IF(AND(D106&lt;1.45,A106&gt;=6.2,B106&gt;=2.4,G106&gt;=0.422,F106&lt;2.5,A106&gt;=5.9,A106&gt;=5.55),4.64,IF(AND(D106&gt;=1.45,A106&gt;=6.2,B106&gt;=2.4,G106&gt;=0.422,F106&lt;2.5,A106&gt;=5.9,A106&gt;=5.55),4.9,IF(AND(D106&lt;1.65,A106&lt;7.05,G106&lt;0.364,G106&lt;0.628,F106&gt;=2.5,A106&gt;=5.9,A106&gt;=5.55),5.1,IF(AND(D106&gt;=2.35,A106&lt;7.55,G106&gt;=0.364,G106&lt;0.628,F106&gt;=2.5,A106&gt;=5.9,A106&gt;=5.55),5.633,IF(AND(D106&lt;2.15,A106&gt;=6.15,A106&lt;7,G106&gt;=0.628,F106&gt;=2.5,A106&gt;=5.9,A106&gt;=5.55),5.1,IF(AND(D106&gt;=2.15,A106&gt;=6.15,A106&lt;7,G106&gt;=0.628,F106&gt;=2.5,A106&gt;=5.9,A106&gt;=5.55),5.267,IF(AND(A106&lt;4.9,A106&lt;5.05,D106&gt;=0.15,H106&lt;13.924,A106&gt;=4.35,D106&lt;0.35,B106&gt;=2.75,A106&lt;5.55),1.375,IF(AND(A106&gt;=4.9,A106&lt;5.05,D106&gt;=0.15,H106&lt;13.924,A106&gt;=4.35,D106&lt;0.35,B106&gt;=2.75,A106&lt;5.55),1.3,IF(AND(A106&lt;5.45,A106&gt;=5.05,D106&gt;=0.15,H106&lt;13.924,A106&gt;=4.35,D106&lt;0.35,B106&gt;=2.75,A106&lt;5.55),1.475,IF(AND(A106&gt;=5.45,A106&gt;=5.05,D106&gt;=0.15,H106&lt;13.924,A106&gt;=4.35,D106&lt;0.35,B106&gt;=2.75,A106&lt;5.55),1.4,IF(AND(B106&gt;=3.25,D106&lt;2.35,A106&lt;7.55,G106&gt;=0.364,G106&lt;0.628,F106&gt;=2.5,A106&gt;=5.9,A106&gt;=5.55),5.7,IF(AND(G106&lt;0.006,G106&lt;0.107,D106&gt;=1.65,A106&lt;7.05,G106&lt;0.364,G106&lt;0.628,F106&gt;=2.5,A106&gt;=5.9,A106&gt;=5.55),5.5,IF(AND(G106&gt;=0.006,G106&lt;0.107,D106&gt;=1.65,A106&lt;7.05,G106&lt;0.364,G106&lt;0.628,F106&gt;=2.5,A106&gt;=5.9,A106&gt;=5.55),5.667,IF(AND(D106&lt;2.2,G106&gt;=0.107,D106&gt;=1.65,A106&lt;7.05,G106&lt;0.364,G106&lt;0.628,F106&gt;=2.5,A106&gt;=5.9,A106&gt;=5.55),5.35,IF(AND(D106&gt;=2.2,G106&gt;=0.107,D106&gt;=1.65,A106&lt;7.05,G106&lt;0.364,G106&lt;0.628,F106&gt;=2.5,A106&gt;=5.9,A106&gt;=5.55),5.2,IF(AND(D106&lt;2.25,B106&lt;3.25,D106&lt;2.35,A106&lt;7.55,G106&gt;=0.364,G106&lt;0.628,F106&gt;=2.5,A106&gt;=5.9,A106&gt;=5.55),5.8,IF(AND(D106&gt;=2.25,B106&lt;3.25,D106&lt;2.35,A106&lt;7.55,G106&gt;=0.364,G106&lt;0.628,F106&gt;=2.5,A106&gt;=5.9,A106&gt;=5.55),5.9,"shouldnthappen")))))))))))))))))))))))))))))))))))))</f>
        <v>5.667</v>
      </c>
      <c r="P106" s="1" t="n">
        <f aca="false">IF(AND(D106&gt;=0.75,A106&lt;5.55),3.9,IF(AND(H106&lt;7.482,A106&gt;=5.55),3.45,IF(AND(B106&gt;=3.15,B106&lt;3.25,D106&lt;0.75,A106&lt;5.55),1.262,IF(AND(G106&gt;=0.446,B106&lt;3.15,B106&lt;3.25,D106&lt;0.75,A106&lt;5.55),1.1,IF(AND(G106&lt;0.408,A106&lt;5.05,B106&gt;=3.25,D106&lt;0.75,A106&lt;5.55),1.4,IF(AND(G106&gt;=0.408,A106&lt;5.05,B106&gt;=3.25,D106&lt;0.75,A106&lt;5.55),1.233,IF(AND(G106&gt;=0.676,A106&gt;=5.05,B106&gt;=3.25,D106&lt;0.75,A106&lt;5.55),1.72,IF(AND(H106&lt;9.386,A106&lt;5.85,F106&lt;2.5,H106&gt;=7.482,A106&gt;=5.55),3.5,IF(AND(H106&gt;=9.386,A106&lt;5.85,F106&lt;2.5,H106&gt;=7.482,A106&gt;=5.55),4.275,IF(AND(H106&gt;=16.284,G106&lt;0.865,F106&gt;=2.5,H106&gt;=7.482,A106&gt;=5.55),6.6,IF(AND(G106&lt;0.912,G106&gt;=0.865,F106&gt;=2.5,H106&gt;=7.482,A106&gt;=5.55),4.8,IF(AND(G106&gt;=0.912,G106&gt;=0.865,F106&gt;=2.5,H106&gt;=7.482,A106&gt;=5.55),5.175,IF(AND(A106&gt;=4.95,G106&lt;0.446,B106&lt;3.15,B106&lt;3.25,D106&lt;0.75,A106&lt;5.55),1.6,IF(AND(H106&gt;=12.974,G106&lt;0.676,A106&gt;=5.05,B106&gt;=3.25,D106&lt;0.75,A106&lt;5.55),1.3,IF(AND(D106&lt;1.45,H106&lt;13.531,A106&gt;=5.85,F106&lt;2.5,H106&gt;=7.482,A106&gt;=5.55),4.2,IF(AND(D106&gt;=1.45,H106&lt;13.531,A106&gt;=5.85,F106&lt;2.5,H106&gt;=7.482,A106&gt;=5.55),4.967,IF(AND(G106&lt;0.187,H106&gt;=13.531,A106&gt;=5.85,F106&lt;2.5,H106&gt;=7.482,A106&gt;=5.55),5,IF(AND(H106&gt;=12.675,A106&lt;4.95,G106&lt;0.446,B106&lt;3.15,B106&lt;3.25,D106&lt;0.75,A106&lt;5.55),1.5,IF(AND(H106&lt;10.826,H106&lt;12.974,G106&lt;0.676,A106&gt;=5.05,B106&gt;=3.25,D106&lt;0.75,A106&lt;5.55),1.46,IF(AND(H106&gt;=10.826,H106&lt;12.974,G106&lt;0.676,A106&gt;=5.05,B106&gt;=3.25,D106&lt;0.75,A106&lt;5.55),1.4,IF(AND(A106&lt;6.15,G106&gt;=0.187,H106&gt;=13.531,A106&gt;=5.85,F106&lt;2.5,H106&gt;=7.482,A106&gt;=5.55),4.7,IF(AND(A106&lt;6.85,B106&lt;2.95,H106&lt;16.284,G106&lt;0.865,F106&gt;=2.5,H106&gt;=7.482,A106&gt;=5.55),5.32,IF(AND(A106&gt;=6.85,B106&lt;2.95,H106&lt;16.284,G106&lt;0.865,F106&gt;=2.5,H106&gt;=7.482,A106&gt;=5.55),6.567,IF(AND(A106&lt;4.85,H106&lt;12.675,A106&lt;4.95,G106&lt;0.446,B106&lt;3.15,B106&lt;3.25,D106&lt;0.75,A106&lt;5.55),1.4,IF(AND(A106&gt;=4.85,H106&lt;12.675,A106&lt;4.95,G106&lt;0.446,B106&lt;3.15,B106&lt;3.25,D106&lt;0.75,A106&lt;5.55),1.5,IF(AND(B106&lt;3.1,A106&gt;=6.15,G106&gt;=0.187,H106&gt;=13.531,A106&gt;=5.85,F106&lt;2.5,H106&gt;=7.482,A106&gt;=5.55),4.467,IF(AND(B106&gt;=3.1,A106&gt;=6.15,G106&gt;=0.187,H106&gt;=13.531,A106&gt;=5.85,F106&lt;2.5,H106&gt;=7.482,A106&gt;=5.55),4.7,IF(AND(G106&gt;=0.379,B106&lt;3.15,B106&gt;=2.95,H106&lt;16.284,G106&lt;0.865,F106&gt;=2.5,H106&gt;=7.482,A106&gt;=5.55),5.733,IF(AND(A106&lt;6.6,B106&gt;=3.15,B106&gt;=2.95,H106&lt;16.284,G106&lt;0.865,F106&gt;=2.5,H106&gt;=7.482,A106&gt;=5.55),5.38,IF(AND(A106&lt;6.7,G106&lt;0.379,B106&lt;3.15,B106&gt;=2.95,H106&lt;16.284,G106&lt;0.865,F106&gt;=2.5,H106&gt;=7.482,A106&gt;=5.55),5.3,IF(AND(A106&gt;=6.7,G106&lt;0.379,B106&lt;3.15,B106&gt;=2.95,H106&lt;16.284,G106&lt;0.865,F106&gt;=2.5,H106&gt;=7.482,A106&gt;=5.55),5.16,IF(AND(A106&lt;7.05,A106&gt;=6.6,B106&gt;=3.15,B106&gt;=2.95,H106&lt;16.284,G106&lt;0.865,F106&gt;=2.5,H106&gt;=7.482,A106&gt;=5.55),5.78,IF(AND(A106&gt;=7.05,A106&gt;=6.6,B106&gt;=3.15,B106&gt;=2.95,H106&lt;16.284,G106&lt;0.865,F106&gt;=2.5,H106&gt;=7.482,A106&gt;=5.55),6.1,"shouldnthappen")))))))))))))))))))))))))))))))))</f>
        <v>5.32</v>
      </c>
      <c r="Q106" s="1" t="n">
        <f aca="false">IF(AND(G106&gt;=0.422,B106&lt;3.25,F106&lt;1.5),1.25,IF(AND(G106&gt;=0.082,G106&lt;0.125,F106&gt;=1.5),6.7,IF(AND(G106&lt;0.251,G106&lt;0.422,B106&lt;3.25,F106&lt;1.5),1.38,IF(AND(G106&gt;=0.251,G106&lt;0.422,B106&lt;3.25,F106&lt;1.5),1.55,IF(AND(G106&gt;=0.385,G106&lt;0.633,B106&gt;=3.25,F106&lt;1.5),1.367,IF(AND(B106&lt;3.35,G106&gt;=0.633,B106&gt;=3.25,F106&lt;1.5),1.7,IF(AND(A106&lt;5.85,G106&lt;0.082,G106&lt;0.125,F106&gt;=1.5),4.5,IF(AND(F106&gt;=2.5,D106&lt;1.6,G106&gt;=0.125,F106&gt;=1.5),5.05,IF(AND(H106&gt;=16.774,D106&gt;=1.6,G106&gt;=0.125,F106&gt;=1.5),6.4,IF(AND(D106&gt;=0.5,G106&lt;0.385,G106&lt;0.633,B106&gt;=3.25,F106&lt;1.5),1.6,IF(AND(B106&lt;3.6,B106&gt;=3.35,G106&gt;=0.633,B106&gt;=3.25,F106&lt;1.5),1.55,IF(AND(B106&gt;=3.6,B106&gt;=3.35,G106&gt;=0.633,B106&gt;=3.25,F106&lt;1.5),1.6,IF(AND(D106&lt;1.65,A106&gt;=5.85,G106&lt;0.082,G106&lt;0.125,F106&gt;=1.5),4.7,IF(AND(A106&lt;5.3,F106&lt;2.5,D106&lt;1.6,G106&gt;=0.125,F106&gt;=1.5),3.15,IF(AND(B106&gt;=3.2,H106&lt;16.774,D106&gt;=1.6,G106&gt;=0.125,F106&gt;=1.5),5.675,IF(AND(H106&lt;11.767,D106&lt;0.5,G106&lt;0.385,G106&lt;0.633,B106&gt;=3.25,F106&lt;1.5),1.5,IF(AND(H106&gt;=11.767,D106&lt;0.5,G106&lt;0.385,G106&lt;0.633,B106&gt;=3.25,F106&lt;1.5),1.367,IF(AND(H106&lt;8.367,D106&gt;=1.65,A106&gt;=5.85,G106&lt;0.082,G106&lt;0.125,F106&gt;=1.5),5.7,IF(AND(H106&gt;=8.367,D106&gt;=1.65,A106&gt;=5.85,G106&lt;0.082,G106&lt;0.125,F106&gt;=1.5),5.575,IF(AND(A106&gt;=7.1,B106&lt;3.2,H106&lt;16.774,D106&gt;=1.6,G106&gt;=0.125,F106&gt;=1.5),6.3,IF(AND(H106&gt;=15.395,B106&lt;2.85,A106&gt;=5.3,F106&lt;2.5,D106&lt;1.6,G106&gt;=0.125,F106&gt;=1.5),4.8,IF(AND(H106&lt;8.486,B106&gt;=2.85,A106&gt;=5.3,F106&lt;2.5,D106&lt;1.6,G106&gt;=0.125,F106&gt;=1.5),3.85,IF(AND(D106&gt;=2.1,A106&lt;7.1,B106&lt;3.2,H106&lt;16.774,D106&gt;=1.6,G106&gt;=0.125,F106&gt;=1.5),5.5,IF(AND(B106&gt;=2.75,H106&lt;15.395,B106&lt;2.85,A106&gt;=5.3,F106&lt;2.5,D106&lt;1.6,G106&gt;=0.125,F106&gt;=1.5),4.489,IF(AND(H106&gt;=15.168,H106&gt;=8.486,B106&gt;=2.85,A106&gt;=5.3,F106&lt;2.5,D106&lt;1.6,G106&gt;=0.125,F106&gt;=1.5),4.7,IF(AND(G106&gt;=0.519,D106&lt;2.1,A106&lt;7.1,B106&lt;3.2,H106&lt;16.774,D106&gt;=1.6,G106&gt;=0.125,F106&gt;=1.5),4.925,IF(AND(G106&gt;=0.897,B106&lt;2.75,H106&lt;15.395,B106&lt;2.85,A106&gt;=5.3,F106&lt;2.5,D106&lt;1.6,G106&gt;=0.125,F106&gt;=1.5),4.567,IF(AND(A106&lt;5.65,H106&lt;15.168,H106&gt;=8.486,B106&gt;=2.85,A106&gt;=5.3,F106&lt;2.5,D106&lt;1.6,G106&gt;=0.125,F106&gt;=1.5),4.5,IF(AND(G106&lt;0.23,G106&lt;0.519,D106&lt;2.1,A106&lt;7.1,B106&lt;3.2,H106&lt;16.774,D106&gt;=1.6,G106&gt;=0.125,F106&gt;=1.5),5,IF(AND(A106&lt;5.9,G106&lt;0.897,B106&lt;2.75,H106&lt;15.395,B106&lt;2.85,A106&gt;=5.3,F106&lt;2.5,D106&lt;1.6,G106&gt;=0.125,F106&gt;=1.5),4.1,IF(AND(A106&gt;=5.9,G106&lt;0.897,B106&lt;2.75,H106&lt;15.395,B106&lt;2.85,A106&gt;=5.3,F106&lt;2.5,D106&lt;1.6,G106&gt;=0.125,F106&gt;=1.5),4.5,IF(AND(A106&lt;6.05,A106&gt;=5.65,H106&lt;15.168,H106&gt;=8.486,B106&gt;=2.85,A106&gt;=5.3,F106&lt;2.5,D106&lt;1.6,G106&gt;=0.125,F106&gt;=1.5),4.2,IF(AND(A106&gt;=6.05,A106&gt;=5.65,H106&lt;15.168,H106&gt;=8.486,B106&gt;=2.85,A106&gt;=5.3,F106&lt;2.5,D106&lt;1.6,G106&gt;=0.125,F106&gt;=1.5),4.35,IF(AND(D106&lt;1.95,G106&gt;=0.23,G106&lt;0.519,D106&lt;2.1,A106&lt;7.1,B106&lt;3.2,H106&lt;16.774,D106&gt;=1.6,G106&gt;=0.125,F106&gt;=1.5),5.3,IF(AND(D106&gt;=1.95,G106&gt;=0.23,G106&lt;0.519,D106&lt;2.1,A106&lt;7.1,B106&lt;3.2,H106&lt;16.774,D106&gt;=1.6,G106&gt;=0.125,F106&gt;=1.5),5.2,"shouldnthappen")))))))))))))))))))))))))))))))))))</f>
        <v>5.575</v>
      </c>
      <c r="R106" s="1" t="n">
        <f aca="false">IF(AND(G106&gt;=0.901,F106&lt;1.5),1.9,IF(AND(H106&lt;5.523,D106&lt;0.35,G106&lt;0.901,F106&lt;1.5),1,IF(AND(B106&lt;3.6,D106&gt;=0.35,G106&lt;0.901,F106&lt;1.5),1.575,IF(AND(B106&gt;=3.6,D106&gt;=0.35,G106&lt;0.901,F106&lt;1.5),1.5,IF(AND(G106&gt;=0.837,D106&lt;1.15,D106&lt;1.45,F106&gt;=1.5),3,IF(AND(G106&gt;=0.66,D106&gt;=1.15,D106&lt;1.45,F106&gt;=1.5),4,IF(AND(F106&gt;=2.5,D106&lt;1.55,D106&gt;=1.45,F106&gt;=1.5),5.025,IF(AND(F106&lt;2.5,D106&gt;=1.55,D106&gt;=1.45,F106&gt;=1.5),4.933,IF(AND(B106&lt;2.45,G106&lt;0.837,D106&lt;1.15,D106&lt;1.45,F106&gt;=1.5),3.3,IF(AND(B106&gt;=2.45,G106&lt;0.837,D106&lt;1.15,D106&lt;1.45,F106&gt;=1.5),3.86,IF(AND(B106&gt;=3.05,F106&lt;2.5,D106&lt;1.55,D106&gt;=1.45,F106&gt;=1.5),4.8,IF(AND(D106&gt;=2.45,F106&gt;=2.5,D106&gt;=1.55,D106&gt;=1.45,F106&gt;=1.5),5.875,IF(AND(H106&lt;13.187,G106&lt;0.217,H106&gt;=5.523,D106&lt;0.35,G106&lt;0.901,F106&lt;1.5),1.4,IF(AND(H106&gt;=13.187,G106&lt;0.217,H106&gt;=5.523,D106&lt;0.35,G106&lt;0.901,F106&lt;1.5),1.5,IF(AND(G106&lt;0.33,G106&gt;=0.217,H106&gt;=5.523,D106&lt;0.35,G106&lt;0.901,F106&lt;1.5),1.28,IF(AND(A106&lt;6.05,D106&lt;1.35,G106&lt;0.66,D106&gt;=1.15,D106&lt;1.45,F106&gt;=1.5),4.175,IF(AND(A106&gt;=6.05,D106&lt;1.35,G106&lt;0.66,D106&gt;=1.15,D106&lt;1.45,F106&gt;=1.5),4.3,IF(AND(A106&lt;5.65,D106&gt;=1.35,G106&lt;0.66,D106&gt;=1.15,D106&lt;1.45,F106&gt;=1.5),3.9,IF(AND(A106&gt;=5.65,D106&gt;=1.35,G106&lt;0.66,D106&gt;=1.15,D106&lt;1.45,F106&gt;=1.5),4.52,IF(AND(A106&lt;6.25,B106&lt;3.05,F106&lt;2.5,D106&lt;1.55,D106&gt;=1.45,F106&gt;=1.5),4.5,IF(AND(A106&gt;=6.25,B106&lt;3.05,F106&lt;2.5,D106&lt;1.55,D106&gt;=1.45,F106&gt;=1.5),4.675,IF(AND(A106&gt;=7.25,D106&lt;2.45,F106&gt;=2.5,D106&gt;=1.55,D106&gt;=1.45,F106&gt;=1.5),6.433,IF(AND(D106&gt;=0.25,G106&gt;=0.33,G106&gt;=0.217,H106&gt;=5.523,D106&lt;0.35,G106&lt;0.901,F106&lt;1.5),1.4,IF(AND(A106&lt;6.15,A106&lt;7.25,D106&lt;2.45,F106&gt;=2.5,D106&gt;=1.55,D106&gt;=1.45,F106&gt;=1.5),5.025,IF(AND(H106&lt;6.439,D106&lt;0.25,G106&gt;=0.33,G106&gt;=0.217,H106&gt;=5.523,D106&lt;0.35,G106&lt;0.901,F106&lt;1.5),1.5,IF(AND(H106&gt;=6.439,D106&lt;0.25,G106&gt;=0.33,G106&gt;=0.217,H106&gt;=5.523,D106&lt;0.35,G106&lt;0.901,F106&lt;1.5),1.38,IF(AND(H106&gt;=13.711,A106&gt;=6.15,A106&lt;7.25,D106&lt;2.45,F106&gt;=2.5,D106&gt;=1.55,D106&gt;=1.45,F106&gt;=1.5),5.68,IF(AND(B106&gt;=3.3,H106&lt;13.711,A106&gt;=6.15,A106&lt;7.25,D106&lt;2.45,F106&gt;=2.5,D106&gt;=1.55,D106&gt;=1.45,F106&gt;=1.5),5.6,IF(AND(G106&lt;0.093,B106&lt;3.3,H106&lt;13.711,A106&gt;=6.15,A106&lt;7.25,D106&lt;2.45,F106&gt;=2.5,D106&gt;=1.55,D106&gt;=1.45,F106&gt;=1.5),5.56,IF(AND(D106&lt;1.95,G106&gt;=0.093,B106&lt;3.3,H106&lt;13.711,A106&gt;=6.15,A106&lt;7.25,D106&lt;2.45,F106&gt;=2.5,D106&gt;=1.55,D106&gt;=1.45,F106&gt;=1.5),5.3,IF(AND(B106&lt;3.15,D106&gt;=1.95,G106&gt;=0.093,B106&lt;3.3,H106&lt;13.711,A106&gt;=6.15,A106&lt;7.25,D106&lt;2.45,F106&gt;=2.5,D106&gt;=1.55,D106&gt;=1.45,F106&gt;=1.5),5.1,IF(AND(B106&gt;=3.15,D106&gt;=1.95,G106&gt;=0.093,B106&lt;3.3,H106&lt;13.711,A106&gt;=6.15,A106&lt;7.25,D106&lt;2.45,F106&gt;=2.5,D106&gt;=1.55,D106&gt;=1.45,F106&gt;=1.5),5.15,"shouldnthappen"))))))))))))))))))))))))))))))))</f>
        <v>5.56</v>
      </c>
      <c r="S106" s="1" t="n">
        <f aca="false">IF(AND(G106&gt;=0.859,D106&gt;=0.35,F106&lt;1.5),1.9,IF(AND(D106&lt;1.75,F106&gt;=2.5,F106&gt;=1.5),4.867,IF(AND(H106&lt;8.42,A106&lt;5.05,D106&lt;0.35,F106&lt;1.5),1.42,IF(AND(H106&gt;=14.877,A106&gt;=5.05,D106&lt;0.35,F106&lt;1.5),1.3,IF(AND(B106&lt;3.35,G106&lt;0.859,D106&gt;=0.35,F106&lt;1.5),1.7,IF(AND(B106&gt;=3.35,G106&lt;0.859,D106&gt;=0.35,F106&lt;1.5),1.5,IF(AND(A106&gt;=6.05,B106&lt;2.75,F106&lt;2.5,F106&gt;=1.5),4.733,IF(AND(G106&gt;=0.68,B106&gt;=2.75,F106&lt;2.5,F106&gt;=1.5),4.025,IF(AND(H106&gt;=16.284,D106&gt;=1.75,F106&gt;=2.5,F106&gt;=1.5),6.6,IF(AND(A106&lt;4.35,H106&gt;=8.42,A106&lt;5.05,D106&lt;0.35,F106&lt;1.5),1.1,IF(AND(G106&gt;=0.948,H106&lt;14.877,A106&gt;=5.05,D106&lt;0.35,F106&lt;1.5),1.7,IF(AND(A106&lt;5.3,A106&lt;6.05,B106&lt;2.75,F106&lt;2.5,F106&gt;=1.5),3,IF(AND(H106&gt;=15.168,G106&lt;0.68,B106&gt;=2.75,F106&lt;2.5,F106&gt;=1.5),4.75,IF(AND(H106&gt;=14.005,A106&gt;=4.35,H106&gt;=8.42,A106&lt;5.05,D106&lt;0.35,F106&lt;1.5),1.375,IF(AND(A106&gt;=5.55,G106&lt;0.948,H106&lt;14.877,A106&gt;=5.05,D106&lt;0.35,F106&lt;1.5),1.7,IF(AND(H106&lt;12.363,A106&gt;=5.3,A106&lt;6.05,B106&lt;2.75,F106&lt;2.5,F106&gt;=1.5),3.825,IF(AND(H106&gt;=12.363,A106&gt;=5.3,A106&lt;6.05,B106&lt;2.75,F106&lt;2.5,F106&gt;=1.5),4.033,IF(AND(H106&gt;=14.508,H106&lt;15.168,G106&lt;0.68,B106&gt;=2.75,F106&lt;2.5,F106&gt;=1.5),4.2,IF(AND(D106&gt;=2.35,D106&gt;=2.2,H106&lt;16.284,D106&gt;=1.75,F106&gt;=2.5,F106&gt;=1.5),5.267,IF(AND(G106&lt;0.231,H106&lt;14.005,A106&gt;=4.35,H106&gt;=8.42,A106&lt;5.05,D106&lt;0.35,F106&lt;1.5),1.4,IF(AND(H106&gt;=14.494,A106&lt;5.55,G106&lt;0.948,H106&lt;14.877,A106&gt;=5.05,D106&lt;0.35,F106&lt;1.5),1.6,IF(AND(A106&lt;6.1,H106&lt;14.508,H106&lt;15.168,G106&lt;0.68,B106&gt;=2.75,F106&lt;2.5,F106&gt;=1.5),4.5,IF(AND(A106&lt;6.1,H106&lt;11.8,D106&lt;2.2,H106&lt;16.284,D106&gt;=1.75,F106&gt;=2.5,F106&gt;=1.5),4.95,IF(AND(A106&gt;=6.1,H106&lt;11.8,D106&lt;2.2,H106&lt;16.284,D106&gt;=1.75,F106&gt;=2.5,F106&gt;=1.5),5.333,IF(AND(B106&lt;2.75,H106&gt;=11.8,D106&lt;2.2,H106&lt;16.284,D106&gt;=1.75,F106&gt;=2.5,F106&gt;=1.5),5.1,IF(AND(B106&gt;=3.15,D106&lt;2.35,D106&gt;=2.2,H106&lt;16.284,D106&gt;=1.75,F106&gt;=2.5,F106&gt;=1.5),5.5,IF(AND(B106&gt;=3.35,G106&gt;=0.231,H106&lt;14.005,A106&gt;=4.35,H106&gt;=8.42,A106&lt;5.05,D106&lt;0.35,F106&lt;1.5),1.3,IF(AND(H106&lt;13.869,H106&lt;14.494,A106&lt;5.55,G106&lt;0.948,H106&lt;14.877,A106&gt;=5.05,D106&lt;0.35,F106&lt;1.5),1.5,IF(AND(H106&gt;=13.869,H106&lt;14.494,A106&lt;5.55,G106&lt;0.948,H106&lt;14.877,A106&gt;=5.05,D106&lt;0.35,F106&lt;1.5),1.4,IF(AND(G106&lt;0.636,A106&gt;=6.1,H106&lt;14.508,H106&lt;15.168,G106&lt;0.68,B106&gt;=2.75,F106&lt;2.5,F106&gt;=1.5),4.68,IF(AND(G106&gt;=0.636,A106&gt;=6.1,H106&lt;14.508,H106&lt;15.168,G106&lt;0.68,B106&gt;=2.75,F106&lt;2.5,F106&gt;=1.5),4.4,IF(AND(B106&lt;2.85,B106&gt;=2.75,H106&gt;=11.8,D106&lt;2.2,H106&lt;16.284,D106&gt;=1.75,F106&gt;=2.5,F106&gt;=1.5),6.7,IF(AND(H106&lt;10.626,B106&lt;3.15,D106&lt;2.35,D106&gt;=2.2,H106&lt;16.284,D106&gt;=1.75,F106&gt;=2.5,F106&gt;=1.5),5.1,IF(AND(H106&gt;=10.626,B106&lt;3.15,D106&lt;2.35,D106&gt;=2.2,H106&lt;16.284,D106&gt;=1.75,F106&gt;=2.5,F106&gt;=1.5),5.2,IF(AND(G106&lt;0.378,B106&lt;3.35,G106&gt;=0.231,H106&lt;14.005,A106&gt;=4.35,H106&gt;=8.42,A106&lt;5.05,D106&lt;0.35,F106&lt;1.5),1.2,IF(AND(G106&gt;=0.378,B106&lt;3.35,G106&gt;=0.231,H106&lt;14.005,A106&gt;=4.35,H106&gt;=8.42,A106&lt;5.05,D106&lt;0.35,F106&lt;1.5),1.3,IF(AND(A106&lt;6.2,B106&gt;=2.85,B106&gt;=2.75,H106&gt;=11.8,D106&lt;2.2,H106&lt;16.284,D106&gt;=1.75,F106&gt;=2.5,F106&gt;=1.5),4.9,IF(AND(G106&lt;0.388,A106&gt;=6.2,B106&gt;=2.85,B106&gt;=2.75,H106&gt;=11.8,D106&lt;2.2,H106&lt;16.284,D106&gt;=1.75,F106&gt;=2.5,F106&gt;=1.5),5.52,IF(AND(G106&gt;=0.388,A106&gt;=6.2,B106&gt;=2.85,B106&gt;=2.75,H106&gt;=11.8,D106&lt;2.2,H106&lt;16.284,D106&gt;=1.75,F106&gt;=2.5,F106&gt;=1.5),5.7,"shouldnthappen")))))))))))))))))))))))))))))))))))))))</f>
        <v>5.52</v>
      </c>
      <c r="T106" s="1" t="n">
        <f aca="false">IF(AND(D106&gt;=0.8,A106&lt;5.45),3.7,IF(AND(D106&gt;=0.35,D106&lt;0.8,A106&lt;5.45),1.56,IF(AND(G106&lt;0.164,F106&lt;2.5,A106&gt;=5.45),1.6,IF(AND(H106&gt;=16.718,F106&gt;=2.5,A106&gt;=5.45),6.4,IF(AND(G106&gt;=0.719,H106&lt;16.718,F106&gt;=2.5,A106&gt;=5.45),5.05,IF(AND(A106&lt;4.35,A106&lt;5.05,D106&lt;0.35,D106&lt;0.8,A106&lt;5.45),1.1,IF(AND(H106&gt;=14.494,A106&gt;=5.05,D106&lt;0.35,D106&lt;0.8,A106&lt;5.45),1.6,IF(AND(G106&lt;0.338,D106&lt;1.25,G106&gt;=0.164,F106&lt;2.5,A106&gt;=5.45),4.1,IF(AND(H106&lt;8.397,D106&gt;=1.25,G106&gt;=0.164,F106&lt;2.5,A106&gt;=5.45),4,IF(AND(H106&lt;11.031,H106&lt;14.494,A106&gt;=5.05,D106&lt;0.35,D106&lt;0.8,A106&lt;5.45),1.5,IF(AND(H106&gt;=11.031,H106&lt;14.494,A106&gt;=5.05,D106&lt;0.35,D106&lt;0.8,A106&lt;5.45),1.44,IF(AND(B106&lt;2.65,H106&gt;=8.397,D106&gt;=1.25,G106&gt;=0.164,F106&lt;2.5,A106&gt;=5.45),4.767,IF(AND(H106&lt;7.388,G106&lt;0.487,G106&lt;0.719,H106&lt;16.718,F106&gt;=2.5,A106&gt;=5.45),5.067,IF(AND(G106&lt;0.533,G106&gt;=0.487,G106&lt;0.719,H106&lt;16.718,F106&gt;=2.5,A106&gt;=5.45),5.8,IF(AND(G106&gt;=0.533,G106&gt;=0.487,G106&lt;0.719,H106&lt;16.718,F106&gt;=2.5,A106&gt;=5.45),5.86,IF(AND(B106&lt;3.25,A106&gt;=4.95,A106&gt;=4.35,A106&lt;5.05,D106&lt;0.35,D106&lt;0.8,A106&lt;5.45),1.2,IF(AND(A106&lt;5.6,H106&lt;11.218,G106&gt;=0.338,D106&lt;1.25,G106&gt;=0.164,F106&lt;2.5,A106&gt;=5.45),3.7,IF(AND(A106&gt;=5.6,H106&lt;11.218,G106&gt;=0.338,D106&lt;1.25,G106&gt;=0.164,F106&lt;2.5,A106&gt;=5.45),3.5,IF(AND(H106&lt;12.668,H106&gt;=11.218,G106&gt;=0.338,D106&lt;1.25,G106&gt;=0.164,F106&lt;2.5,A106&gt;=5.45),3.9,IF(AND(H106&gt;=12.668,H106&gt;=11.218,G106&gt;=0.338,D106&lt;1.25,G106&gt;=0.164,F106&lt;2.5,A106&gt;=5.45),4,IF(AND(H106&gt;=15.705,B106&gt;=2.65,H106&gt;=8.397,D106&gt;=1.25,G106&gt;=0.164,F106&lt;2.5,A106&gt;=5.45),4.8,IF(AND(B106&lt;2.75,H106&gt;=7.388,G106&lt;0.487,G106&lt;0.719,H106&lt;16.718,F106&gt;=2.5,A106&gt;=5.45),5.26,IF(AND(B106&lt;2.95,A106&lt;4.5,A106&lt;4.95,A106&gt;=4.35,A106&lt;5.05,D106&lt;0.35,D106&lt;0.8,A106&lt;5.45),1.4,IF(AND(B106&gt;=2.95,A106&lt;4.5,A106&lt;4.95,A106&gt;=4.35,A106&lt;5.05,D106&lt;0.35,D106&lt;0.8,A106&lt;5.45),1.3,IF(AND(H106&gt;=13.924,A106&gt;=4.5,A106&lt;4.95,A106&gt;=4.35,A106&lt;5.05,D106&lt;0.35,D106&lt;0.8,A106&lt;5.45),1.5,IF(AND(G106&lt;0.252,B106&gt;=3.25,A106&gt;=4.95,A106&gt;=4.35,A106&lt;5.05,D106&lt;0.35,D106&lt;0.8,A106&lt;5.45),1.4,IF(AND(G106&gt;=0.252,B106&gt;=3.25,A106&gt;=4.95,A106&gt;=4.35,A106&lt;5.05,D106&lt;0.35,D106&lt;0.8,A106&lt;5.45),1.32,IF(AND(G106&gt;=0.473,H106&lt;15.705,B106&gt;=2.65,H106&gt;=8.397,D106&gt;=1.25,G106&gt;=0.164,F106&lt;2.5,A106&gt;=5.45),4.7,IF(AND(B106&gt;=3.15,B106&gt;=2.75,H106&gt;=7.388,G106&lt;0.487,G106&lt;0.719,H106&lt;16.718,F106&gt;=2.5,A106&gt;=5.45),5.7,IF(AND(B106&lt;3.15,H106&lt;13.924,A106&gt;=4.5,A106&lt;4.95,A106&gt;=4.35,A106&lt;5.05,D106&lt;0.35,D106&lt;0.8,A106&lt;5.45),1.433,IF(AND(B106&gt;=3.15,H106&lt;13.924,A106&gt;=4.5,A106&lt;4.95,A106&gt;=4.35,A106&lt;5.05,D106&lt;0.35,D106&lt;0.8,A106&lt;5.45),1.4,IF(AND(H106&gt;=14.81,G106&lt;0.473,H106&lt;15.705,B106&gt;=2.65,H106&gt;=8.397,D106&gt;=1.25,G106&gt;=0.164,F106&lt;2.5,A106&gt;=5.45),4.2,IF(AND(A106&lt;6.65,B106&lt;3.15,B106&gt;=2.75,H106&gt;=7.388,G106&lt;0.487,G106&lt;0.719,H106&lt;16.718,F106&gt;=2.5,A106&gt;=5.45),5.6,IF(AND(A106&gt;=6.65,B106&lt;3.15,B106&gt;=2.75,H106&gt;=7.388,G106&lt;0.487,G106&lt;0.719,H106&lt;16.718,F106&gt;=2.5,A106&gt;=5.45),5.4,IF(AND(A106&lt;6.15,H106&lt;14.81,G106&lt;0.473,H106&lt;15.705,B106&gt;=2.65,H106&gt;=8.397,D106&gt;=1.25,G106&gt;=0.164,F106&lt;2.5,A106&gt;=5.45),4.5,IF(AND(A106&gt;=6.15,H106&lt;14.81,G106&lt;0.473,H106&lt;15.705,B106&gt;=2.65,H106&gt;=8.397,D106&gt;=1.25,G106&gt;=0.164,F106&lt;2.5,A106&gt;=5.45),4.4,"shouldnthappen"))))))))))))))))))))))))))))))))))))</f>
        <v>5.6</v>
      </c>
      <c r="U106" s="1" t="n">
        <f aca="false">IF(AND(G106&gt;=0.934,F106&lt;1.5),1.7,IF(AND(D106&lt;0.15,D106&lt;0.25,G106&lt;0.934,F106&lt;1.5),1.38,IF(AND(H106&gt;=14.379,D106&gt;=0.25,G106&lt;0.934,F106&lt;1.5),1.7,IF(AND(A106&lt;5.3,D106&lt;1.35,F106&lt;2.5,F106&gt;=1.5),3.15,IF(AND(H106&lt;7.148,D106&gt;=1.35,F106&lt;2.5,F106&gt;=1.5),3.9,IF(AND(G106&lt;0.352,A106&lt;6.15,F106&gt;=2.5,F106&gt;=1.5),4.5,IF(AND(G106&gt;=0.352,A106&lt;6.15,F106&gt;=2.5,F106&gt;=1.5),4.92,IF(AND(B106&lt;2.85,A106&gt;=6.15,F106&gt;=2.5,F106&gt;=1.5),6.2,IF(AND(D106&gt;=0.45,H106&lt;14.379,D106&gt;=0.25,G106&lt;0.934,F106&lt;1.5),1.65,IF(AND(G106&gt;=0.857,A106&gt;=5.3,D106&lt;1.35,F106&lt;2.5,F106&gt;=1.5),4.3,IF(AND(A106&gt;=7.25,B106&gt;=2.85,A106&gt;=6.15,F106&gt;=2.5,F106&gt;=1.5),6.425,IF(AND(H106&lt;9.499,A106&lt;5.05,D106&gt;=0.15,D106&lt;0.25,G106&lt;0.934,F106&lt;1.5),1.4,IF(AND(A106&gt;=5.45,A106&gt;=5.05,D106&gt;=0.15,D106&lt;0.25,G106&lt;0.934,F106&lt;1.5),1.3,IF(AND(B106&gt;=4.15,D106&lt;0.45,H106&lt;14.379,D106&gt;=0.25,G106&lt;0.934,F106&lt;1.5),1.5,IF(AND(A106&gt;=5.75,G106&lt;0.857,A106&gt;=5.3,D106&lt;1.35,F106&lt;2.5,F106&gt;=1.5),4.02,IF(AND(A106&lt;6.65,G106&lt;0.333,H106&gt;=7.148,D106&gt;=1.35,F106&lt;2.5,F106&gt;=1.5),4.475,IF(AND(A106&gt;=6.65,G106&lt;0.333,H106&gt;=7.148,D106&gt;=1.35,F106&lt;2.5,F106&gt;=1.5),4.8,IF(AND(D106&gt;=1.45,G106&gt;=0.333,H106&gt;=7.148,D106&gt;=1.35,F106&lt;2.5,F106&gt;=1.5),4.85,IF(AND(G106&gt;=0.861,A106&lt;7.25,B106&gt;=2.85,A106&gt;=6.15,F106&gt;=2.5,F106&gt;=1.5),5.2,IF(AND(G106&lt;0.571,H106&gt;=9.499,A106&lt;5.05,D106&gt;=0.15,D106&lt;0.25,G106&lt;0.934,F106&lt;1.5),1.2,IF(AND(G106&gt;=0.571,H106&gt;=9.499,A106&lt;5.05,D106&gt;=0.15,D106&lt;0.25,G106&lt;0.934,F106&lt;1.5),1.3,IF(AND(H106&lt;9.283,A106&lt;5.45,A106&gt;=5.05,D106&gt;=0.15,D106&lt;0.25,G106&lt;0.934,F106&lt;1.5),1.5,IF(AND(H106&gt;=9.283,A106&lt;5.45,A106&gt;=5.05,D106&gt;=0.15,D106&lt;0.25,G106&lt;0.934,F106&lt;1.5),1.425,IF(AND(A106&lt;4.9,B106&lt;4.15,D106&lt;0.45,H106&lt;14.379,D106&gt;=0.25,G106&lt;0.934,F106&lt;1.5),1.4,IF(AND(A106&gt;=4.9,B106&lt;4.15,D106&lt;0.45,H106&lt;14.379,D106&gt;=0.25,G106&lt;0.934,F106&lt;1.5),1.325,IF(AND(G106&lt;0.572,A106&lt;5.75,G106&lt;0.857,A106&gt;=5.3,D106&lt;1.35,F106&lt;2.5,F106&gt;=1.5),3.65,IF(AND(G106&gt;=0.572,A106&lt;5.75,G106&lt;0.857,A106&gt;=5.3,D106&lt;1.35,F106&lt;2.5,F106&gt;=1.5),3.9,IF(AND(A106&lt;6.75,D106&lt;1.45,G106&gt;=0.333,H106&gt;=7.148,D106&gt;=1.35,F106&lt;2.5,F106&gt;=1.5),4.4,IF(AND(A106&gt;=6.75,D106&lt;1.45,G106&gt;=0.333,H106&gt;=7.148,D106&gt;=1.35,F106&lt;2.5,F106&gt;=1.5),4.78,IF(AND(A106&lt;6.6,B106&lt;3.25,G106&lt;0.861,A106&lt;7.25,B106&gt;=2.85,A106&gt;=6.15,F106&gt;=2.5,F106&gt;=1.5),5.333,IF(AND(H106&lt;11.461,B106&gt;=3.25,G106&lt;0.861,A106&lt;7.25,B106&gt;=2.85,A106&gt;=6.15,F106&gt;=2.5,F106&gt;=1.5),6.025,IF(AND(H106&gt;=11.461,B106&gt;=3.25,G106&lt;0.861,A106&lt;7.25,B106&gt;=2.85,A106&gt;=6.15,F106&gt;=2.5,F106&gt;=1.5),5.667,IF(AND(H106&gt;=14.564,A106&gt;=6.6,B106&lt;3.25,G106&lt;0.861,A106&lt;7.25,B106&gt;=2.85,A106&gt;=6.15,F106&gt;=2.5,F106&gt;=1.5),5.4,IF(AND(D106&gt;=2.35,H106&lt;14.564,A106&gt;=6.6,B106&lt;3.25,G106&lt;0.861,A106&lt;7.25,B106&gt;=2.85,A106&gt;=6.15,F106&gt;=2.5,F106&gt;=1.5),5.6,IF(AND(A106&lt;6.85,D106&lt;2.35,H106&lt;14.564,A106&gt;=6.6,B106&lt;3.25,G106&lt;0.861,A106&lt;7.25,B106&gt;=2.85,A106&gt;=6.15,F106&gt;=2.5,F106&gt;=1.5),5.9,IF(AND(A106&gt;=6.85,D106&lt;2.35,H106&lt;14.564,A106&gt;=6.6,B106&lt;3.25,G106&lt;0.861,A106&lt;7.25,B106&gt;=2.85,A106&gt;=6.15,F106&gt;=2.5,F106&gt;=1.5),5.78,"shouldnthappen"))))))))))))))))))))))))))))))))))))</f>
        <v>5.333</v>
      </c>
      <c r="V106" s="1" t="n">
        <f aca="false">IF(AND(H106&lt;5.748,A106&lt;5.05,D106&lt;0.75),1,IF(AND(B106&lt;3.15,H106&gt;=5.748,A106&lt;5.05,D106&lt;0.75),1.475,IF(AND(G106&gt;=0.801,D106&lt;0.25,A106&gt;=5.05,D106&lt;0.75),1.7,IF(AND(D106&gt;=0.45,D106&gt;=0.25,A106&gt;=5.05,D106&lt;0.75),1.7,IF(AND(B106&lt;2.35,F106&lt;2.5,B106&lt;2.75,D106&gt;=0.75),4.16,IF(AND(D106&lt;1.75,F106&gt;=2.5,B106&lt;2.75,D106&gt;=0.75),4.875,IF(AND(D106&gt;=1.75,F106&gt;=2.5,B106&lt;2.75,D106&gt;=0.75),5.333,IF(AND(H106&gt;=16.284,D106&gt;=1.55,B106&gt;=2.75,D106&gt;=0.75),6.6,IF(AND(H106&gt;=14.144,B106&gt;=3.15,H106&gt;=5.748,A106&lt;5.05,D106&lt;0.75),1.3,IF(AND(A106&lt;5.45,G106&lt;0.801,D106&lt;0.25,A106&gt;=5.05,D106&lt;0.75),1.5,IF(AND(A106&gt;=5.45,G106&lt;0.801,D106&lt;0.25,A106&gt;=5.05,D106&lt;0.75),1.34,IF(AND(B106&lt;3.75,D106&lt;0.45,D106&gt;=0.25,A106&gt;=5.05,D106&lt;0.75),1.467,IF(AND(B106&gt;=3.75,D106&lt;0.45,D106&gt;=0.25,A106&gt;=5.05,D106&lt;0.75),1.767,IF(AND(G106&gt;=0.896,B106&gt;=2.35,F106&lt;2.5,B106&lt;2.75,D106&gt;=0.75),4.9,IF(AND(H106&lt;15.504,D106&lt;1.35,D106&lt;1.55,B106&gt;=2.75,D106&gt;=0.75),4.2,IF(AND(H106&gt;=15.504,D106&lt;1.35,D106&lt;1.55,B106&gt;=2.75,D106&gt;=0.75),4.6,IF(AND(H106&lt;9.767,D106&gt;=1.35,D106&lt;1.55,B106&gt;=2.75,D106&gt;=0.75),5.1,IF(AND(A106&lt;4.5,H106&lt;14.144,B106&gt;=3.15,H106&gt;=5.748,A106&lt;5.05,D106&lt;0.75),1.3,IF(AND(A106&gt;=4.5,H106&lt;14.144,B106&gt;=3.15,H106&gt;=5.748,A106&lt;5.05,D106&lt;0.75),1.4,IF(AND(D106&gt;=1.15,G106&lt;0.896,B106&gt;=2.35,F106&lt;2.5,B106&lt;2.75,D106&gt;=0.75),4.04,IF(AND(B106&lt;2.9,H106&gt;=9.767,D106&gt;=1.35,D106&lt;1.55,B106&gt;=2.75,D106&gt;=0.75),4.8,IF(AND(D106&lt;1.7,A106&gt;=7.05,H106&lt;16.284,D106&gt;=1.55,B106&gt;=2.75,D106&gt;=0.75),5.8,IF(AND(D106&gt;=1.7,A106&gt;=7.05,H106&lt;16.284,D106&gt;=1.55,B106&gt;=2.75,D106&gt;=0.75),6.3,IF(AND(B106&lt;2.45,D106&lt;1.15,G106&lt;0.896,B106&gt;=2.35,F106&lt;2.5,B106&lt;2.75,D106&gt;=0.75),3.767,IF(AND(B106&gt;=2.45,D106&lt;1.15,G106&lt;0.896,B106&gt;=2.35,F106&lt;2.5,B106&lt;2.75,D106&gt;=0.75),3.167,IF(AND(B106&gt;=3.15,B106&gt;=2.9,H106&gt;=9.767,D106&gt;=1.35,D106&lt;1.55,B106&gt;=2.75,D106&gt;=0.75),4.7,IF(AND(D106&lt;1.9,D106&lt;2.05,A106&lt;7.05,H106&lt;16.284,D106&gt;=1.55,B106&gt;=2.75,D106&gt;=0.75),4.82,IF(AND(D106&gt;=1.9,D106&lt;2.05,A106&lt;7.05,H106&lt;16.284,D106&gt;=1.55,B106&gt;=2.75,D106&gt;=0.75),5.067,IF(AND(H106&lt;12.721,B106&lt;3.15,B106&gt;=2.9,H106&gt;=9.767,D106&gt;=1.35,D106&lt;1.55,B106&gt;=2.75,D106&gt;=0.75),4.5,IF(AND(H106&gt;=12.721,B106&lt;3.15,B106&gt;=2.9,H106&gt;=9.767,D106&gt;=1.35,D106&lt;1.55,B106&gt;=2.75,D106&gt;=0.75),4.433,IF(AND(H106&lt;9.525,G106&lt;0.364,D106&gt;=2.05,A106&lt;7.05,H106&lt;16.284,D106&gt;=1.55,B106&gt;=2.75,D106&gt;=0.75),5.1,IF(AND(A106&lt;6.25,G106&gt;=0.364,D106&gt;=2.05,A106&lt;7.05,H106&lt;16.284,D106&gt;=1.55,B106&gt;=2.75,D106&gt;=0.75),5.4,IF(AND(H106&lt;10.898,H106&gt;=9.525,G106&lt;0.364,D106&gt;=2.05,A106&lt;7.05,H106&lt;16.284,D106&gt;=1.55,B106&gt;=2.75,D106&gt;=0.75),5.6,IF(AND(H106&lt;8.711,A106&gt;=6.25,G106&gt;=0.364,D106&gt;=2.05,A106&lt;7.05,H106&lt;16.284,D106&gt;=1.55,B106&gt;=2.75,D106&gt;=0.75),5.7,IF(AND(H106&gt;=8.711,A106&gt;=6.25,G106&gt;=0.364,D106&gt;=2.05,A106&lt;7.05,H106&lt;16.284,D106&gt;=1.55,B106&gt;=2.75,D106&gt;=0.75),5.84,IF(AND(D106&lt;2.2,H106&gt;=10.898,H106&gt;=9.525,G106&lt;0.364,D106&gt;=2.05,A106&lt;7.05,H106&lt;16.284,D106&gt;=1.55,B106&gt;=2.75,D106&gt;=0.75),5.4,IF(AND(D106&gt;=2.2,H106&gt;=10.898,H106&gt;=9.525,G106&lt;0.364,D106&gt;=2.05,A106&lt;7.05,H106&lt;16.284,D106&gt;=1.55,B106&gt;=2.75,D106&gt;=0.75),5.3,"shouldnthappen")))))))))))))))))))))))))))))))))))))</f>
        <v>4.82</v>
      </c>
      <c r="W106" s="1" t="n">
        <f aca="false">IF(AND(H106&lt;6.926,D106&gt;=0.35,D106&lt;0.8),1.9,IF(AND(H106&gt;=6.926,D106&gt;=0.35,D106&lt;0.8),1.533,IF(AND(H106&lt;13.492,A106&lt;4.75,D106&lt;0.35,D106&lt;0.8),1.1,IF(AND(H106&gt;=13.492,A106&lt;4.75,D106&lt;0.35,D106&lt;0.8),1.375,IF(AND(B106&lt;2.75,A106&gt;=5.85,F106&lt;2.5,D106&gt;=0.8),4.833,IF(AND(B106&lt;3.3,A106&gt;=7.05,F106&gt;=2.5,D106&gt;=0.8),5.8,IF(AND(B106&gt;=3.3,A106&gt;=7.05,F106&gt;=2.5,D106&gt;=0.8),6.325,IF(AND(D106&gt;=0.25,A106&lt;5.05,A106&gt;=4.75,D106&lt;0.35,D106&lt;0.8),1.3,IF(AND(B106&lt;3.6,A106&gt;=5.05,A106&gt;=4.75,D106&lt;0.35,D106&lt;0.8),1.4,IF(AND(H106&lt;10.194,G106&lt;0.412,A106&lt;5.85,F106&lt;2.5,D106&gt;=0.8),4.133,IF(AND(H106&gt;=10.194,G106&lt;0.412,A106&lt;5.85,F106&lt;2.5,D106&gt;=0.8),4.5,IF(AND(A106&lt;5.35,G106&gt;=0.412,A106&lt;5.85,F106&lt;2.5,D106&gt;=0.8),3.15,IF(AND(A106&lt;6.2,B106&gt;=2.75,A106&gt;=5.85,F106&lt;2.5,D106&gt;=0.8),4.3,IF(AND(H106&lt;5.767,A106&lt;6.2,A106&lt;7.05,F106&gt;=2.5,D106&gt;=0.8),4.5,IF(AND(G106&gt;=0.861,A106&gt;=6.2,A106&lt;7.05,F106&gt;=2.5,D106&gt;=0.8),5.2,IF(AND(B106&lt;3.15,D106&lt;0.25,A106&lt;5.05,A106&gt;=4.75,D106&lt;0.35,D106&lt;0.8),1.55,IF(AND(A106&lt;5.45,B106&gt;=3.6,A106&gt;=5.05,A106&gt;=4.75,D106&lt;0.35,D106&lt;0.8),1.5,IF(AND(A106&gt;=5.45,B106&gt;=3.6,A106&gt;=5.05,A106&gt;=4.75,D106&lt;0.35,D106&lt;0.8),1.4,IF(AND(G106&gt;=0.772,A106&gt;=5.35,G106&gt;=0.412,A106&lt;5.85,F106&lt;2.5,D106&gt;=0.8),3.9,IF(AND(D106&gt;=1.45,A106&gt;=6.2,B106&gt;=2.75,A106&gt;=5.85,F106&lt;2.5,D106&gt;=0.8),4.775,IF(AND(G106&lt;0.5,H106&gt;=5.767,A106&lt;6.2,A106&lt;7.05,F106&gt;=2.5,D106&gt;=0.8),5.1,IF(AND(G106&gt;=0.5,H106&gt;=5.767,A106&lt;6.2,A106&lt;7.05,F106&gt;=2.5,D106&gt;=0.8),4.95,IF(AND(B106&gt;=3.25,G106&lt;0.861,A106&gt;=6.2,A106&lt;7.05,F106&gt;=2.5,D106&gt;=0.8),5.75,IF(AND(A106&lt;4.95,B106&gt;=3.15,D106&lt;0.25,A106&lt;5.05,A106&gt;=4.75,D106&lt;0.35,D106&lt;0.8),1.4,IF(AND(A106&lt;5.65,G106&lt;0.772,A106&gt;=5.35,G106&gt;=0.412,A106&lt;5.85,F106&lt;2.5,D106&gt;=0.8),3.6,IF(AND(A106&gt;=5.65,G106&lt;0.772,A106&gt;=5.35,G106&gt;=0.412,A106&lt;5.85,F106&lt;2.5,D106&gt;=0.8),3.5,IF(AND(B106&gt;=3.15,D106&lt;1.45,A106&gt;=6.2,B106&gt;=2.75,A106&gt;=5.85,F106&lt;2.5,D106&gt;=0.8),4.7,IF(AND(A106&gt;=6.65,B106&lt;3.25,G106&lt;0.861,A106&gt;=6.2,A106&lt;7.05,F106&gt;=2.5,D106&gt;=0.8),5.567,IF(AND(H106&lt;9.499,A106&gt;=4.95,B106&gt;=3.15,D106&lt;0.25,A106&lt;5.05,A106&gt;=4.75,D106&lt;0.35,D106&lt;0.8),1.4,IF(AND(H106&gt;=9.499,A106&gt;=4.95,B106&gt;=3.15,D106&lt;0.25,A106&lt;5.05,A106&gt;=4.75,D106&lt;0.35,D106&lt;0.8),1.2,IF(AND(G106&lt;0.765,B106&lt;3.15,D106&lt;1.45,A106&gt;=6.2,B106&gt;=2.75,A106&gt;=5.85,F106&lt;2.5,D106&gt;=0.8),4.4,IF(AND(G106&gt;=0.765,B106&lt;3.15,D106&lt;1.45,A106&gt;=6.2,B106&gt;=2.75,A106&gt;=5.85,F106&lt;2.5,D106&gt;=0.8),4.6,IF(AND(H106&lt;10.667,A106&lt;6.65,B106&lt;3.25,G106&lt;0.861,A106&gt;=6.2,A106&lt;7.05,F106&gt;=2.5,D106&gt;=0.8),5.167,IF(AND(G106&lt;0.627,H106&gt;=10.667,A106&lt;6.65,B106&lt;3.25,G106&lt;0.861,A106&gt;=6.2,A106&lt;7.05,F106&gt;=2.5,D106&gt;=0.8),5.64,IF(AND(G106&gt;=0.627,H106&gt;=10.667,A106&lt;6.65,B106&lt;3.25,G106&lt;0.861,A106&gt;=6.2,A106&lt;7.05,F106&gt;=2.5,D106&gt;=0.8),5.1,"shouldnthappen")))))))))))))))))))))))))))))))))))</f>
        <v>5.64</v>
      </c>
      <c r="X106" s="1" t="n">
        <f aca="false">IF(AND(B106&lt;3.05,H106&lt;6.697,A106&lt;5.45),4.1,IF(AND(B106&gt;=3.05,H106&lt;6.697,A106&lt;5.45),1.48,IF(AND(D106&lt;0.7,A106&lt;5.9,A106&gt;=5.45),1.4,IF(AND(A106&lt;4.35,B106&lt;3.3,H106&gt;=6.697,A106&lt;5.45),1.1,IF(AND(G106&lt;0.372,D106&gt;=0.7,A106&lt;5.9,A106&gt;=5.45),4.36,IF(AND(A106&gt;=4.9,A106&gt;=4.35,B106&lt;3.3,H106&gt;=6.697,A106&lt;5.45),1.6,IF(AND(H106&gt;=14.171,A106&lt;5.15,B106&gt;=3.3,H106&gt;=6.697,A106&lt;5.45),1.6,IF(AND(G106&lt;0.451,A106&gt;=5.15,B106&gt;=3.3,H106&gt;=6.697,A106&lt;5.45),1.367,IF(AND(G106&gt;=0.451,A106&gt;=5.15,B106&gt;=3.3,H106&gt;=6.697,A106&lt;5.45),1.5,IF(AND(G106&lt;0.332,D106&lt;1.45,F106&lt;2.5,A106&gt;=5.9,A106&gt;=5.45),4.35,IF(AND(A106&lt;6.15,D106&gt;=1.45,F106&lt;2.5,A106&gt;=5.9,A106&gt;=5.45),5.1,IF(AND(D106&gt;=2.4,G106&lt;0.432,F106&gt;=2.5,A106&gt;=5.9,A106&gt;=5.45),5.78,IF(AND(A106&lt;6.15,G106&gt;=0.432,F106&gt;=2.5,A106&gt;=5.9,A106&gt;=5.45),4.9,IF(AND(B106&lt;3.1,A106&lt;4.9,A106&gt;=4.35,B106&lt;3.3,H106&gt;=6.697,A106&lt;5.45),1.4,IF(AND(B106&gt;=3.1,A106&lt;4.9,A106&gt;=4.35,B106&lt;3.3,H106&gt;=6.697,A106&lt;5.45),1.3,IF(AND(G106&lt;0.343,H106&lt;14.171,A106&lt;5.15,B106&gt;=3.3,H106&gt;=6.697,A106&lt;5.45),1.433,IF(AND(G106&gt;=0.343,H106&lt;14.171,A106&lt;5.15,B106&gt;=3.3,H106&gt;=6.697,A106&lt;5.45),1.525,IF(AND(D106&lt;1.05,B106&lt;2.55,G106&gt;=0.372,D106&gt;=0.7,A106&lt;5.9,A106&gt;=5.45),3.7,IF(AND(H106&lt;10.596,B106&gt;=2.55,G106&gt;=0.372,D106&gt;=0.7,A106&lt;5.9,A106&gt;=5.45),3.525,IF(AND(H106&gt;=10.596,B106&gt;=2.55,G106&gt;=0.372,D106&gt;=0.7,A106&lt;5.9,A106&gt;=5.45),3.9,IF(AND(H106&lt;14.314,G106&gt;=0.332,D106&lt;1.45,F106&lt;2.5,A106&gt;=5.9,A106&gt;=5.45),4.4,IF(AND(H106&gt;=14.314,G106&gt;=0.332,D106&lt;1.45,F106&lt;2.5,A106&gt;=5.9,A106&gt;=5.45),4.7,IF(AND(H106&lt;13.906,A106&gt;=6.15,D106&gt;=1.45,F106&lt;2.5,A106&gt;=5.9,A106&gt;=5.45),4.675,IF(AND(H106&gt;=13.906,A106&gt;=6.15,D106&gt;=1.45,F106&lt;2.5,A106&gt;=5.9,A106&gt;=5.45),4.9,IF(AND(G106&lt;0.093,D106&lt;2.4,G106&lt;0.432,F106&gt;=2.5,A106&gt;=5.9,A106&gt;=5.45),5.6,IF(AND(B106&lt;2.95,A106&gt;=6.15,G106&gt;=0.432,F106&gt;=2.5,A106&gt;=5.9,A106&gt;=5.45),5.86,IF(AND(A106&lt;5.55,D106&gt;=1.05,B106&lt;2.55,G106&gt;=0.372,D106&gt;=0.7,A106&lt;5.9,A106&gt;=5.45),4,IF(AND(A106&gt;=5.55,D106&gt;=1.05,B106&lt;2.55,G106&gt;=0.372,D106&gt;=0.7,A106&lt;5.9,A106&gt;=5.45),3.9,IF(AND(D106&lt;1.7,G106&gt;=0.093,D106&lt;2.4,G106&lt;0.432,F106&gt;=2.5,A106&gt;=5.9,A106&gt;=5.45),5.05,IF(AND(G106&gt;=0.774,B106&gt;=2.95,A106&gt;=6.15,G106&gt;=0.432,F106&gt;=2.5,A106&gt;=5.9,A106&gt;=5.45),5.3,IF(AND(G106&gt;=0.312,D106&gt;=1.7,G106&gt;=0.093,D106&lt;2.4,G106&lt;0.432,F106&gt;=2.5,A106&gt;=5.9,A106&gt;=5.45),5.4,IF(AND(D106&lt;2.45,G106&lt;0.774,B106&gt;=2.95,A106&gt;=6.15,G106&gt;=0.432,F106&gt;=2.5,A106&gt;=5.9,A106&gt;=5.45),5.66,IF(AND(D106&gt;=2.45,G106&lt;0.774,B106&gt;=2.95,A106&gt;=6.15,G106&gt;=0.432,F106&gt;=2.5,A106&gt;=5.9,A106&gt;=5.45),6,IF(AND(G106&gt;=0.301,G106&lt;0.312,D106&gt;=1.7,G106&gt;=0.093,D106&lt;2.4,G106&lt;0.432,F106&gt;=2.5,A106&gt;=5.9,A106&gt;=5.45),5.1,IF(AND(A106&lt;6.45,G106&lt;0.301,G106&lt;0.312,D106&gt;=1.7,G106&gt;=0.093,D106&lt;2.4,G106&lt;0.432,F106&gt;=2.5,A106&gt;=5.9,A106&gt;=5.45),5.3,IF(AND(A106&gt;=6.45,G106&lt;0.301,G106&lt;0.312,D106&gt;=1.7,G106&gt;=0.093,D106&lt;2.4,G106&lt;0.432,F106&gt;=2.5,A106&gt;=5.9,A106&gt;=5.45),5.2,"shouldnthappen"))))))))))))))))))))))))))))))))))))</f>
        <v>5.6</v>
      </c>
      <c r="Y106" s="1" t="n">
        <f aca="false">IF(AND(H106&lt;6.51,F106&lt;1.5),1.8,IF(AND(H106&gt;=16.674,F106&gt;=1.5),6.533,IF(AND(D106&gt;=0.45,H106&gt;=6.51,F106&lt;1.5),1.667,IF(AND(H106&gt;=13.805,G106&lt;0.154,H106&lt;16.674,F106&gt;=1.5),6.7,IF(AND(D106&lt;0.15,A106&lt;5.05,D106&lt;0.45,H106&gt;=6.51,F106&lt;1.5),1.4,IF(AND(H106&gt;=13.586,A106&gt;=5.05,D106&lt;0.45,H106&gt;=6.51,F106&lt;1.5),1.3,IF(AND(F106&lt;2.5,H106&lt;13.805,G106&lt;0.154,H106&lt;16.674,F106&gt;=1.5),4.6,IF(AND(H106&lt;8.929,D106&lt;1.35,G106&gt;=0.154,H106&lt;16.674,F106&gt;=1.5),3.64,IF(AND(G106&lt;0.05,H106&lt;13.586,A106&gt;=5.05,D106&lt;0.45,H106&gt;=6.51,F106&lt;1.5),1.4,IF(AND(G106&gt;=0.107,F106&gt;=2.5,H106&lt;13.805,G106&lt;0.154,H106&lt;16.674,F106&gt;=1.5),5.3,IF(AND(B106&gt;=2.75,H106&gt;=8.929,D106&lt;1.35,G106&gt;=0.154,H106&lt;16.674,F106&gt;=1.5),4.433,IF(AND(D106&gt;=1.55,F106&lt;2.5,D106&gt;=1.35,G106&gt;=0.154,H106&lt;16.674,F106&gt;=1.5),4.975,IF(AND(H106&lt;6.93,F106&gt;=2.5,D106&gt;=1.35,G106&gt;=0.154,H106&lt;16.674,F106&gt;=1.5),4.5,IF(AND(H106&lt;12.675,G106&lt;0.217,D106&gt;=0.15,A106&lt;5.05,D106&lt;0.45,H106&gt;=6.51,F106&lt;1.5),1.4,IF(AND(H106&gt;=12.675,G106&lt;0.217,D106&gt;=0.15,A106&lt;5.05,D106&lt;0.45,H106&gt;=6.51,F106&lt;1.5),1.5,IF(AND(A106&lt;4.65,G106&gt;=0.217,D106&gt;=0.15,A106&lt;5.05,D106&lt;0.45,H106&gt;=6.51,F106&lt;1.5),1.35,IF(AND(D106&lt;0.25,G106&gt;=0.05,H106&lt;13.586,A106&gt;=5.05,D106&lt;0.45,H106&gt;=6.51,F106&lt;1.5),1.467,IF(AND(D106&gt;=0.25,G106&gt;=0.05,H106&lt;13.586,A106&gt;=5.05,D106&lt;0.45,H106&gt;=6.51,F106&lt;1.5),1.5,IF(AND(H106&lt;9.15,G106&lt;0.107,F106&gt;=2.5,H106&lt;13.805,G106&lt;0.154,H106&lt;16.674,F106&gt;=1.5),5.7,IF(AND(H106&gt;=9.15,G106&lt;0.107,F106&gt;=2.5,H106&lt;13.805,G106&lt;0.154,H106&lt;16.674,F106&gt;=1.5),5.6,IF(AND(G106&lt;0.404,B106&lt;2.75,H106&gt;=8.929,D106&lt;1.35,G106&gt;=0.154,H106&lt;16.674,F106&gt;=1.5),4.15,IF(AND(G106&gt;=0.404,B106&lt;2.75,H106&gt;=8.929,D106&lt;1.35,G106&gt;=0.154,H106&lt;16.674,F106&gt;=1.5),3.9,IF(AND(A106&gt;=6.75,D106&lt;1.55,F106&lt;2.5,D106&gt;=1.35,G106&gt;=0.154,H106&lt;16.674,F106&gt;=1.5),4.82,IF(AND(D106&lt;0.25,A106&gt;=4.65,G106&gt;=0.217,D106&gt;=0.15,A106&lt;5.05,D106&lt;0.45,H106&gt;=6.51,F106&lt;1.5),1.325,IF(AND(D106&gt;=0.25,A106&gt;=4.65,G106&gt;=0.217,D106&gt;=0.15,A106&lt;5.05,D106&lt;0.45,H106&gt;=6.51,F106&lt;1.5),1.3,IF(AND(A106&lt;6.55,A106&lt;6.75,D106&lt;1.55,F106&lt;2.5,D106&gt;=1.35,G106&gt;=0.154,H106&lt;16.674,F106&gt;=1.5),4.575,IF(AND(A106&gt;=6.55,A106&lt;6.75,D106&lt;1.55,F106&lt;2.5,D106&gt;=1.35,G106&gt;=0.154,H106&lt;16.674,F106&gt;=1.5),4.4,IF(AND(B106&lt;2.9,D106&lt;2.05,H106&gt;=6.93,F106&gt;=2.5,D106&gt;=1.35,G106&gt;=0.154,H106&lt;16.674,F106&gt;=1.5),5.05,IF(AND(H106&lt;8.884,D106&gt;=2.05,H106&gt;=6.93,F106&gt;=2.5,D106&gt;=1.35,G106&gt;=0.154,H106&lt;16.674,F106&gt;=1.5),5.1,IF(AND(H106&lt;13.711,B106&gt;=2.9,D106&lt;2.05,H106&gt;=6.93,F106&gt;=2.5,D106&gt;=1.35,G106&gt;=0.154,H106&lt;16.674,F106&gt;=1.5),5,IF(AND(H106&gt;=13.711,B106&gt;=2.9,D106&lt;2.05,H106&gt;=6.93,F106&gt;=2.5,D106&gt;=1.35,G106&gt;=0.154,H106&lt;16.674,F106&gt;=1.5),5.8,IF(AND(B106&lt;3.15,H106&gt;=8.884,D106&gt;=2.05,H106&gt;=6.93,F106&gt;=2.5,D106&gt;=1.35,G106&gt;=0.154,H106&lt;16.674,F106&gt;=1.5),5.56,IF(AND(B106&gt;=3.15,H106&gt;=8.884,D106&gt;=2.05,H106&gt;=6.93,F106&gt;=2.5,D106&gt;=1.35,G106&gt;=0.154,H106&lt;16.674,F106&gt;=1.5),5.9,"shouldnthappen")))))))))))))))))))))))))))))))))</f>
        <v>5.6</v>
      </c>
      <c r="Z106" s="1" t="n">
        <f aca="false">IF(AND(F106&gt;=2,B106&gt;=3.35),5.6,IF(AND(A106&lt;6.65,H106&gt;=15.076,B106&lt;3.35),4.8,IF(AND(A106&gt;=6.65,H106&gt;=15.076,B106&lt;3.35),6.15,IF(AND(H106&lt;6.542,F106&lt;2,B106&gt;=3.35),1.767,IF(AND(G106&gt;=0.653,D106&lt;0.75,H106&lt;15.076,B106&lt;3.35),1.55,IF(AND(D106&lt;0.15,G106&lt;0.653,D106&lt;0.75,H106&lt;15.076,B106&lt;3.35),1.1,IF(AND(G106&lt;0.356,A106&lt;5.05,H106&gt;=6.542,F106&lt;2,B106&gt;=3.35),1.4,IF(AND(G106&gt;=0.356,A106&lt;5.05,H106&gt;=6.542,F106&lt;2,B106&gt;=3.35),1.3,IF(AND(G106&gt;=0.566,A106&gt;=5.05,H106&gt;=6.542,F106&lt;2,B106&gt;=3.35),1.6,IF(AND(B106&gt;=3.1,D106&gt;=0.15,G106&lt;0.653,D106&lt;0.75,H106&lt;15.076,B106&lt;3.35),1.367,IF(AND(B106&gt;=2.65,D106&lt;1.45,B106&lt;2.75,D106&gt;=0.75,H106&lt;15.076,B106&lt;3.35),3.96,IF(AND(G106&lt;0.352,D106&gt;=1.45,B106&lt;2.75,D106&gt;=0.75,H106&lt;15.076,B106&lt;3.35),4.5,IF(AND(D106&gt;=1.35,A106&lt;6.2,B106&gt;=2.75,D106&gt;=0.75,H106&lt;15.076,B106&lt;3.35),4.733,IF(AND(A106&lt;4.7,B106&lt;3.1,D106&gt;=0.15,G106&lt;0.653,D106&lt;0.75,H106&lt;15.076,B106&lt;3.35),1.36,IF(AND(A106&gt;=4.7,B106&lt;3.1,D106&gt;=0.15,G106&lt;0.653,D106&lt;0.75,H106&lt;15.076,B106&lt;3.35),1.6,IF(AND(A106&lt;5.2,B106&lt;2.65,D106&lt;1.45,B106&lt;2.75,D106&gt;=0.75,H106&lt;15.076,B106&lt;3.35),3.3,IF(AND(A106&lt;6.5,G106&gt;=0.352,D106&gt;=1.45,B106&lt;2.75,D106&gt;=0.75,H106&lt;15.076,B106&lt;3.35),5,IF(AND(A106&gt;=6.5,G106&gt;=0.352,D106&gt;=1.45,B106&lt;2.75,D106&gt;=0.75,H106&lt;15.076,B106&lt;3.35),5.8,IF(AND(H106&lt;8.486,D106&lt;1.35,A106&lt;6.2,B106&gt;=2.75,D106&gt;=0.75,H106&lt;15.076,B106&lt;3.35),3.975,IF(AND(G106&lt;0.187,F106&lt;2.5,A106&gt;=6.2,B106&gt;=2.75,D106&gt;=0.75,H106&lt;15.076,B106&lt;3.35),5,IF(AND(G106&gt;=0.187,F106&lt;2.5,A106&gt;=6.2,B106&gt;=2.75,D106&gt;=0.75,H106&lt;15.076,B106&lt;3.35),4.525,IF(AND(A106&gt;=7.25,F106&gt;=2.5,A106&gt;=6.2,B106&gt;=2.75,D106&gt;=0.75,H106&lt;15.076,B106&lt;3.35),6.5,IF(AND(G106&lt;0.185,B106&lt;3.6,G106&lt;0.566,A106&gt;=5.05,H106&gt;=6.542,F106&lt;2,B106&gt;=3.35),1.45,IF(AND(G106&gt;=0.185,B106&lt;3.6,G106&lt;0.566,A106&gt;=5.05,H106&gt;=6.542,F106&lt;2,B106&gt;=3.35),1.34,IF(AND(G106&lt;0.13,B106&gt;=3.6,G106&lt;0.566,A106&gt;=5.05,H106&gt;=6.542,F106&lt;2,B106&gt;=3.35),1.45,IF(AND(G106&gt;=0.13,B106&gt;=3.6,G106&lt;0.566,A106&gt;=5.05,H106&gt;=6.542,F106&lt;2,B106&gt;=3.35),1.5,IF(AND(D106&lt;1.05,A106&gt;=5.2,B106&lt;2.65,D106&lt;1.45,B106&lt;2.75,D106&gt;=0.75,H106&lt;15.076,B106&lt;3.35),3.5,IF(AND(D106&gt;=1.05,A106&gt;=5.2,B106&lt;2.65,D106&lt;1.45,B106&lt;2.75,D106&gt;=0.75,H106&lt;15.076,B106&lt;3.35),3.94,IF(AND(H106&lt;10.983,H106&gt;=8.486,D106&lt;1.35,A106&lt;6.2,B106&gt;=2.75,D106&gt;=0.75,H106&lt;15.076,B106&lt;3.35),4.38,IF(AND(H106&gt;=10.983,H106&gt;=8.486,D106&lt;1.35,A106&lt;6.2,B106&gt;=2.75,D106&gt;=0.75,H106&lt;15.076,B106&lt;3.35),4.1,IF(AND(B106&gt;=3.25,A106&lt;7.25,F106&gt;=2.5,A106&gt;=6.2,B106&gt;=2.75,D106&gt;=0.75,H106&lt;15.076,B106&lt;3.35),5.7,IF(AND(B106&lt;2.95,B106&lt;3.25,A106&lt;7.25,F106&gt;=2.5,A106&gt;=6.2,B106&gt;=2.75,D106&gt;=0.75,H106&lt;15.076,B106&lt;3.35),5.6,IF(AND(H106&gt;=13.711,B106&gt;=2.95,B106&lt;3.25,A106&lt;7.25,F106&gt;=2.5,A106&gt;=6.2,B106&gt;=2.75,D106&gt;=0.75,H106&lt;15.076,B106&lt;3.35),5.8,IF(AND(A106&gt;=6.8,H106&lt;13.711,B106&gt;=2.95,B106&lt;3.25,A106&lt;7.25,F106&gt;=2.5,A106&gt;=6.2,B106&gt;=2.75,D106&gt;=0.75,H106&lt;15.076,B106&lt;3.35),5.1,IF(AND(H106&lt;12.921,A106&lt;6.8,H106&lt;13.711,B106&gt;=2.95,B106&lt;3.25,A106&lt;7.25,F106&gt;=2.5,A106&gt;=6.2,B106&gt;=2.75,D106&gt;=0.75,H106&lt;15.076,B106&lt;3.35),5.34,IF(AND(H106&gt;=12.921,A106&lt;6.8,H106&lt;13.711,B106&gt;=2.95,B106&lt;3.25,A106&lt;7.25,F106&gt;=2.5,A106&gt;=6.2,B106&gt;=2.75,D106&gt;=0.75,H106&lt;15.076,B106&lt;3.35),5.133,"shouldnthappen"))))))))))))))))))))))))))))))))))))</f>
        <v>5.6</v>
      </c>
      <c r="AA106" s="1" t="n">
        <f aca="false">IF(AND(D106&gt;=0.45,A106&lt;5.05,D106&lt;0.8),1.6,IF(AND(D106&gt;=0.45,A106&gt;=5.05,D106&lt;0.8),1.7,IF(AND(H106&gt;=16.244,F106&gt;=2.5,D106&gt;=0.8),6.533,IF(AND(A106&lt;4.35,D106&lt;0.45,A106&lt;5.05,D106&lt;0.8),1.1,IF(AND(H106&gt;=14.877,D106&lt;0.45,A106&gt;=5.05,D106&lt;0.8),1.3,IF(AND(D106&gt;=1.4,A106&lt;5.65,F106&lt;2.5,D106&gt;=0.8),4.5,IF(AND(A106&gt;=7.25,H106&lt;16.244,F106&gt;=2.5,D106&gt;=0.8),6.5,IF(AND(A106&gt;=4.75,A106&gt;=4.35,D106&lt;0.45,A106&lt;5.05,D106&lt;0.8),1.35,IF(AND(A106&lt;5.3,D106&lt;1.4,A106&lt;5.65,F106&lt;2.5,D106&gt;=0.8),3.1,IF(AND(A106&gt;=6.8,A106&gt;=6.55,A106&gt;=5.65,F106&lt;2.5,D106&gt;=0.8),4.9,IF(AND(H106&lt;5.767,A106&lt;7.25,H106&lt;16.244,F106&gt;=2.5,D106&gt;=0.8),4.5,IF(AND(G106&gt;=0.522,A106&lt;4.75,A106&gt;=4.35,D106&lt;0.45,A106&lt;5.05,D106&lt;0.8),1.2,IF(AND(G106&gt;=0.948,D106&lt;0.35,H106&lt;14.877,D106&lt;0.45,A106&gt;=5.05,D106&lt;0.8),1.7,IF(AND(H106&lt;13.089,D106&gt;=0.35,H106&lt;14.877,D106&lt;0.45,A106&gt;=5.05,D106&lt;0.8),1.5,IF(AND(H106&gt;=13.089,D106&gt;=0.35,H106&lt;14.877,D106&lt;0.45,A106&gt;=5.05,D106&lt;0.8),1.3,IF(AND(B106&gt;=2.95,A106&gt;=5.3,D106&lt;1.4,A106&lt;5.65,F106&lt;2.5,D106&gt;=0.8),4.1,IF(AND(H106&lt;9.181,A106&lt;6.05,A106&lt;6.55,A106&gt;=5.65,F106&lt;2.5,D106&gt;=0.8),5.1,IF(AND(H106&gt;=9.181,A106&lt;6.05,A106&lt;6.55,A106&gt;=5.65,F106&lt;2.5,D106&gt;=0.8),4.3,IF(AND(G106&gt;=0.867,A106&gt;=6.05,A106&lt;6.55,A106&gt;=5.65,F106&lt;2.5,D106&gt;=0.8),4.9,IF(AND(B106&lt;3.05,A106&lt;6.8,A106&gt;=6.55,A106&gt;=5.65,F106&lt;2.5,D106&gt;=0.8),5,IF(AND(B106&gt;=3.05,A106&lt;6.8,A106&gt;=6.55,A106&gt;=5.65,F106&lt;2.5,D106&gt;=0.8),4.55,IF(AND(H106&gt;=14.144,G106&lt;0.522,A106&lt;4.75,A106&gt;=4.35,D106&lt;0.45,A106&lt;5.05,D106&lt;0.8),1.3,IF(AND(B106&lt;2.7,B106&lt;2.95,A106&gt;=5.3,D106&lt;1.4,A106&lt;5.65,F106&lt;2.5,D106&gt;=0.8),3.78,IF(AND(B106&gt;=2.7,B106&lt;2.95,A106&gt;=5.3,D106&lt;1.4,A106&lt;5.65,F106&lt;2.5,D106&gt;=0.8),3.6,IF(AND(G106&lt;0.638,G106&lt;0.867,A106&gt;=6.05,A106&lt;6.55,A106&gt;=5.65,F106&lt;2.5,D106&gt;=0.8),4.433,IF(AND(G106&gt;=0.638,G106&lt;0.867,A106&gt;=6.05,A106&lt;6.55,A106&gt;=5.65,F106&lt;2.5,D106&gt;=0.8),4,IF(AND(A106&lt;6.35,H106&lt;11.146,H106&gt;=5.767,A106&lt;7.25,H106&lt;16.244,F106&gt;=2.5,D106&gt;=0.8),5.1,IF(AND(A106&lt;4.5,H106&lt;14.144,G106&lt;0.522,A106&lt;4.75,A106&gt;=4.35,D106&lt;0.45,A106&lt;5.05,D106&lt;0.8),1.35,IF(AND(A106&gt;=4.5,H106&lt;14.144,G106&lt;0.522,A106&lt;4.75,A106&gt;=4.35,D106&lt;0.45,A106&lt;5.05,D106&lt;0.8),1.4,IF(AND(A106&lt;5.15,B106&lt;3.75,G106&lt;0.948,D106&lt;0.35,H106&lt;14.877,D106&lt;0.45,A106&gt;=5.05,D106&lt;0.8),1.4,IF(AND(A106&gt;=5.15,B106&lt;3.75,G106&lt;0.948,D106&lt;0.35,H106&lt;14.877,D106&lt;0.45,A106&gt;=5.05,D106&lt;0.8),1.5,IF(AND(G106&lt;0.112,B106&gt;=3.75,G106&lt;0.948,D106&lt;0.35,H106&lt;14.877,D106&lt;0.45,A106&gt;=5.05,D106&lt;0.8),1.5,IF(AND(G106&gt;=0.112,B106&gt;=3.75,G106&lt;0.948,D106&lt;0.35,H106&lt;14.877,D106&lt;0.45,A106&gt;=5.05,D106&lt;0.8),1.6,IF(AND(G106&lt;0.075,A106&gt;=6.35,H106&lt;11.146,H106&gt;=5.767,A106&lt;7.25,H106&lt;16.244,F106&gt;=2.5,D106&gt;=0.8),5.5,IF(AND(G106&gt;=0.075,A106&gt;=6.35,H106&lt;11.146,H106&gt;=5.767,A106&lt;7.25,H106&lt;16.244,F106&gt;=2.5,D106&gt;=0.8),5.24,IF(AND(B106&lt;2.95,D106&lt;1.9,H106&gt;=11.146,H106&gt;=5.767,A106&lt;7.25,H106&lt;16.244,F106&gt;=2.5,D106&gt;=0.8),5.65,IF(AND(B106&gt;=2.95,D106&lt;1.9,H106&gt;=11.146,H106&gt;=5.767,A106&lt;7.25,H106&lt;16.244,F106&gt;=2.5,D106&gt;=0.8),5.8,IF(AND(H106&lt;13.42,D106&gt;=1.9,H106&gt;=11.146,H106&gt;=5.767,A106&lt;7.25,H106&lt;16.244,F106&gt;=2.5,D106&gt;=0.8),5.6,IF(AND(H106&gt;=13.42,D106&gt;=1.9,H106&gt;=11.146,H106&gt;=5.767,A106&lt;7.25,H106&lt;16.244,F106&gt;=2.5,D106&gt;=0.8),5.34,"shouldnthappen")))))))))))))))))))))))))))))))))))))))</f>
        <v>5.65</v>
      </c>
      <c r="AB106" s="1" t="n">
        <f aca="false">IF(AND(D106&gt;=0.35,F106&lt;1.5),1.5,IF(AND(F106&lt;2.5,D106&gt;=1.55,F106&gt;=1.5),4.85,IF(AND(H106&lt;8.308,D106&lt;0.15,D106&lt;0.35,F106&lt;1.5),1.5,IF(AND(H106&gt;=8.308,D106&lt;0.15,D106&lt;0.35,F106&lt;1.5),1.4,IF(AND(H106&lt;5.523,D106&gt;=0.15,D106&lt;0.35,F106&lt;1.5),1,IF(AND(G106&lt;0.572,H106&lt;10.688,D106&lt;1.55,F106&gt;=1.5),3.75,IF(AND(B106&gt;=3.5,F106&gt;=2.5,D106&gt;=1.55,F106&gt;=1.5),6.3,IF(AND(A106&gt;=5.65,G106&gt;=0.572,H106&lt;10.688,D106&lt;1.55,F106&gt;=1.5),4.45,IF(AND(B106&gt;=2.85,A106&lt;6.15,H106&gt;=10.688,D106&lt;1.55,F106&gt;=1.5),4.35,IF(AND(H106&gt;=16.284,B106&lt;3.5,F106&gt;=2.5,D106&gt;=1.55,F106&gt;=1.5),6.6,IF(AND(G106&gt;=0.241,G106&lt;0.338,H106&gt;=5.523,D106&gt;=0.15,D106&lt;0.35,F106&lt;1.5),1.25,IF(AND(A106&lt;5.05,G106&gt;=0.338,H106&gt;=5.523,D106&gt;=0.15,D106&lt;0.35,F106&lt;1.5),1.35,IF(AND(B106&lt;2.7,A106&lt;5.65,G106&gt;=0.572,H106&lt;10.688,D106&lt;1.55,F106&gt;=1.5),4,IF(AND(B106&gt;=2.7,A106&lt;5.65,G106&gt;=0.572,H106&lt;10.688,D106&lt;1.55,F106&gt;=1.5),3.6,IF(AND(B106&lt;2.45,B106&lt;2.85,A106&lt;6.15,H106&gt;=10.688,D106&lt;1.55,F106&gt;=1.5),3.7,IF(AND(A106&lt;6.25,B106&lt;2.85,A106&gt;=6.15,H106&gt;=10.688,D106&lt;1.55,F106&gt;=1.5),4.5,IF(AND(A106&gt;=6.25,B106&lt;2.85,A106&gt;=6.15,H106&gt;=10.688,D106&lt;1.55,F106&gt;=1.5),4.86,IF(AND(D106&gt;=1.45,B106&gt;=2.85,A106&gt;=6.15,H106&gt;=10.688,D106&lt;1.55,F106&gt;=1.5),4.8,IF(AND(H106&lt;8.202,H106&lt;16.284,B106&lt;3.5,F106&gt;=2.5,D106&gt;=1.55,F106&gt;=1.5),5.7,IF(AND(A106&gt;=5.1,G106&lt;0.241,G106&lt;0.338,H106&gt;=5.523,D106&gt;=0.15,D106&lt;0.35,F106&lt;1.5),1.5,IF(AND(B106&gt;=3.75,A106&gt;=5.05,G106&gt;=0.338,H106&gt;=5.523,D106&gt;=0.15,D106&lt;0.35,F106&lt;1.5),1.6,IF(AND(A106&lt;5.7,B106&gt;=2.45,B106&lt;2.85,A106&lt;6.15,H106&gt;=10.688,D106&lt;1.55,F106&gt;=1.5),3.9,IF(AND(A106&gt;=5.7,B106&gt;=2.45,B106&lt;2.85,A106&lt;6.15,H106&gt;=10.688,D106&lt;1.55,F106&gt;=1.5),4.02,IF(AND(H106&lt;13.654,D106&lt;1.45,B106&gt;=2.85,A106&gt;=6.15,H106&gt;=10.688,D106&lt;1.55,F106&gt;=1.5),4.333,IF(AND(H106&gt;=13.654,D106&lt;1.45,B106&gt;=2.85,A106&gt;=6.15,H106&gt;=10.688,D106&lt;1.55,F106&gt;=1.5),4.54,IF(AND(A106&lt;6.15,H106&gt;=8.202,H106&lt;16.284,B106&lt;3.5,F106&gt;=2.5,D106&gt;=1.55,F106&gt;=1.5),5,IF(AND(H106&lt;13.924,A106&lt;5.1,G106&lt;0.241,G106&lt;0.338,H106&gt;=5.523,D106&gt;=0.15,D106&lt;0.35,F106&lt;1.5),1.4,IF(AND(H106&gt;=13.924,A106&lt;5.1,G106&lt;0.241,G106&lt;0.338,H106&gt;=5.523,D106&gt;=0.15,D106&lt;0.35,F106&lt;1.5),1.5,IF(AND(D106&lt;0.25,B106&lt;3.75,A106&gt;=5.05,G106&gt;=0.338,H106&gt;=5.523,D106&gt;=0.15,D106&lt;0.35,F106&lt;1.5),1.5,IF(AND(D106&gt;=0.25,B106&lt;3.75,A106&gt;=5.05,G106&gt;=0.338,H106&gt;=5.523,D106&gt;=0.15,D106&lt;0.35,F106&lt;1.5),1.4,IF(AND(H106&lt;8.884,B106&gt;=3.05,A106&gt;=6.15,H106&gt;=8.202,H106&lt;16.284,B106&lt;3.5,F106&gt;=2.5,D106&gt;=1.55,F106&gt;=1.5),5.1,IF(AND(A106&lt;6.45,G106&lt;0.368,B106&lt;3.05,A106&gt;=6.15,H106&gt;=8.202,H106&lt;16.284,B106&lt;3.5,F106&gt;=2.5,D106&gt;=1.55,F106&gt;=1.5),5.525,IF(AND(A106&gt;=6.45,G106&lt;0.368,B106&lt;3.05,A106&gt;=6.15,H106&gt;=8.202,H106&lt;16.284,B106&lt;3.5,F106&gt;=2.5,D106&gt;=1.55,F106&gt;=1.5),5.35,IF(AND(D106&lt;2.25,G106&gt;=0.368,B106&lt;3.05,A106&gt;=6.15,H106&gt;=8.202,H106&lt;16.284,B106&lt;3.5,F106&gt;=2.5,D106&gt;=1.55,F106&gt;=1.5),5.8,IF(AND(D106&gt;=2.25,G106&gt;=0.368,B106&lt;3.05,A106&gt;=6.15,H106&gt;=8.202,H106&lt;16.284,B106&lt;3.5,F106&gt;=2.5,D106&gt;=1.55,F106&gt;=1.5),5.2,IF(AND(H106&lt;10.257,H106&gt;=8.884,B106&gt;=3.05,A106&gt;=6.15,H106&gt;=8.202,H106&lt;16.284,B106&lt;3.5,F106&gt;=2.5,D106&gt;=1.55,F106&gt;=1.5),5.9,IF(AND(H106&gt;=10.257,H106&gt;=8.884,B106&gt;=3.05,A106&gt;=6.15,H106&gt;=8.202,H106&lt;16.284,B106&lt;3.5,F106&gt;=2.5,D106&gt;=1.55,F106&gt;=1.5),5.48,"shouldnthappen")))))))))))))))))))))))))))))))))))))</f>
        <v>5.525</v>
      </c>
      <c r="AC106" s="1" t="n">
        <f aca="false">IF(AND(H106&lt;5.748,A106&lt;5.05,D106&lt;0.8),1,IF(AND(B106&lt;3.35,A106&gt;=5.05,D106&lt;0.8),1.7,IF(AND(A106&lt;5.85,G106&lt;0.154,D106&gt;=0.8),4.5,IF(AND(D106&gt;=0.45,H106&gt;=5.748,A106&lt;5.05,D106&lt;0.8),1.6,IF(AND(G106&gt;=0.934,B106&gt;=3.35,A106&gt;=5.05,D106&lt;0.8),1.7,IF(AND(D106&lt;2.1,A106&gt;=5.85,G106&lt;0.154,D106&gt;=0.8),6.15,IF(AND(D106&gt;=2.1,A106&gt;=5.85,G106&lt;0.154,D106&gt;=0.8),5.5,IF(AND(A106&lt;6.1,D106&gt;=1.55,G106&gt;=0.154,D106&gt;=0.8),5,IF(AND(H106&gt;=14.379,G106&lt;0.934,B106&gt;=3.35,A106&gt;=5.05,D106&lt;0.8),1.58,IF(AND(G106&lt;0.379,A106&gt;=6.1,D106&gt;=1.55,G106&gt;=0.154,D106&gt;=0.8),5.42,IF(AND(H106&lt;13.924,G106&lt;0.227,D106&lt;0.45,H106&gt;=5.748,A106&lt;5.05,D106&lt;0.8),1.4,IF(AND(H106&gt;=13.924,G106&lt;0.227,D106&lt;0.45,H106&gt;=5.748,A106&lt;5.05,D106&lt;0.8),1.5,IF(AND(B106&lt;3.1,G106&gt;=0.227,D106&lt;0.45,H106&gt;=5.748,A106&lt;5.05,D106&lt;0.8),1.1,IF(AND(G106&lt;0.13,H106&lt;14.379,G106&lt;0.934,B106&gt;=3.35,A106&gt;=5.05,D106&lt;0.8),1.4,IF(AND(D106&lt;1.05,A106&lt;5.65,D106&lt;1.35,D106&lt;1.55,G106&gt;=0.154,D106&gt;=0.8),3.7,IF(AND(D106&lt;1.25,A106&gt;=5.65,D106&lt;1.35,D106&lt;1.55,G106&gt;=0.154,D106&gt;=0.8),4.06,IF(AND(D106&gt;=1.25,A106&gt;=5.65,D106&lt;1.35,D106&lt;1.55,G106&gt;=0.154,D106&gt;=0.8),4.425,IF(AND(H106&lt;13.654,D106&lt;1.45,D106&gt;=1.35,D106&lt;1.55,G106&gt;=0.154,D106&gt;=0.8),4.275,IF(AND(G106&lt;0.259,D106&gt;=1.45,D106&gt;=1.35,D106&lt;1.55,G106&gt;=0.154,D106&gt;=0.8),5.1,IF(AND(B106&lt;2.95,G106&gt;=0.379,A106&gt;=6.1,D106&gt;=1.55,G106&gt;=0.154,D106&gt;=0.8),6.3,IF(AND(B106&lt;3.25,B106&gt;=3.1,G106&gt;=0.227,D106&lt;0.45,H106&gt;=5.748,A106&lt;5.05,D106&lt;0.8),1.3,IF(AND(B106&gt;=3.25,B106&gt;=3.1,G106&gt;=0.227,D106&lt;0.45,H106&gt;=5.748,A106&lt;5.05,D106&lt;0.8),1.4,IF(AND(H106&gt;=13.372,G106&gt;=0.13,H106&lt;14.379,G106&lt;0.934,B106&gt;=3.35,A106&gt;=5.05,D106&lt;0.8),1.4,IF(AND(H106&lt;6.69,D106&gt;=1.05,A106&lt;5.65,D106&lt;1.35,D106&lt;1.55,G106&gt;=0.154,D106&gt;=0.8),4.033,IF(AND(H106&gt;=6.69,D106&gt;=1.05,A106&lt;5.65,D106&lt;1.35,D106&lt;1.55,G106&gt;=0.154,D106&gt;=0.8),3.88,IF(AND(B106&lt;2.85,H106&gt;=13.654,D106&lt;1.45,D106&gt;=1.35,D106&lt;1.55,G106&gt;=0.154,D106&gt;=0.8),4.8,IF(AND(B106&gt;=2.85,H106&gt;=13.654,D106&lt;1.45,D106&gt;=1.35,D106&lt;1.55,G106&gt;=0.154,D106&gt;=0.8),4.7,IF(AND(H106&lt;11.681,G106&gt;=0.259,D106&gt;=1.45,D106&gt;=1.35,D106&lt;1.55,G106&gt;=0.154,D106&gt;=0.8),4.85,IF(AND(H106&gt;=11.681,G106&gt;=0.259,D106&gt;=1.45,D106&gt;=1.35,D106&lt;1.55,G106&gt;=0.154,D106&gt;=0.8),4.633,IF(AND(A106&lt;6.25,B106&gt;=2.95,G106&gt;=0.379,A106&gt;=6.1,D106&gt;=1.55,G106&gt;=0.154,D106&gt;=0.8),5.4,IF(AND(D106&lt;0.3,H106&lt;13.372,G106&gt;=0.13,H106&lt;14.379,G106&lt;0.934,B106&gt;=3.35,A106&gt;=5.05,D106&lt;0.8),1.475,IF(AND(D106&gt;=0.3,H106&lt;13.372,G106&gt;=0.13,H106&lt;14.379,G106&lt;0.934,B106&gt;=3.35,A106&gt;=5.05,D106&lt;0.8),1.5,IF(AND(B106&lt;3.15,A106&gt;=6.25,B106&gt;=2.95,G106&gt;=0.379,A106&gt;=6.1,D106&gt;=1.55,G106&gt;=0.154,D106&gt;=0.8),5.7,IF(AND(B106&gt;=3.15,A106&gt;=6.25,B106&gt;=2.95,G106&gt;=0.379,A106&gt;=6.1,D106&gt;=1.55,G106&gt;=0.154,D106&gt;=0.8),5.933,"shouldnthappen"))))))))))))))))))))))))))))))))))</f>
        <v>6.15</v>
      </c>
      <c r="AD106" s="1" t="n">
        <f aca="false">IF(AND(H106&lt;6.621,A106&lt;4.95,D106&lt;0.8),1,IF(AND(H106&lt;14.144,H106&gt;=6.621,A106&lt;4.95,D106&lt;0.8),1.4,IF(AND(H106&gt;=14.144,H106&gt;=6.621,A106&lt;4.95,D106&lt;0.8),1.3,IF(AND(G106&lt;0.13,B106&gt;=3.85,A106&gt;=4.95,D106&lt;0.8),1.3,IF(AND(G106&gt;=0.13,B106&gt;=3.85,A106&gt;=4.95,D106&lt;0.8),1.425,IF(AND(A106&gt;=6.05,B106&lt;2.75,D106&lt;1.55,D106&gt;=0.8),4.9,IF(AND(A106&gt;=7.3,G106&lt;0.119,D106&gt;=1.55,D106&gt;=0.8),6.7,IF(AND(H106&lt;6.555,D106&lt;0.25,B106&lt;3.85,A106&gt;=4.95,D106&lt;0.8),1.7,IF(AND(B106&lt;3.4,D106&gt;=0.25,B106&lt;3.85,A106&gt;=4.95,D106&lt;0.8),1.7,IF(AND(B106&gt;=3.4,D106&gt;=0.25,B106&lt;3.85,A106&gt;=4.95,D106&lt;0.8),1.6,IF(AND(A106&lt;5.05,A106&lt;6.05,B106&lt;2.75,D106&lt;1.55,D106&gt;=0.8),3.3,IF(AND(B106&lt;2.85,D106&lt;1.35,B106&gt;=2.75,D106&lt;1.55,D106&gt;=0.8),4.5,IF(AND(H106&lt;12.206,D106&gt;=1.35,B106&gt;=2.75,D106&lt;1.55,D106&gt;=0.8),4.7,IF(AND(H106&gt;=12.206,D106&gt;=1.35,B106&gt;=2.75,D106&lt;1.55,D106&gt;=0.8),4.52,IF(AND(G106&lt;0.024,A106&lt;7.3,G106&lt;0.119,D106&gt;=1.55,D106&gt;=0.8),5.7,IF(AND(G106&gt;=0.024,A106&lt;7.3,G106&lt;0.119,D106&gt;=1.55,D106&gt;=0.8),5.6,IF(AND(F106&lt;2.5,G106&lt;0.417,G106&gt;=0.119,D106&gt;=1.55,D106&gt;=0.8),5.05,IF(AND(B106&lt;3.15,H106&gt;=6.555,D106&lt;0.25,B106&lt;3.85,A106&gt;=4.95,D106&lt;0.8),1.6,IF(AND(G106&lt;0.356,A106&gt;=5.05,A106&lt;6.05,B106&lt;2.75,D106&lt;1.55,D106&gt;=0.8),4.12,IF(AND(A106&lt;5.65,B106&gt;=2.85,D106&lt;1.35,B106&gt;=2.75,D106&lt;1.55,D106&gt;=0.8),3.6,IF(AND(B106&lt;3.15,F106&gt;=2.5,G106&lt;0.417,G106&gt;=0.119,D106&gt;=1.55,D106&gt;=0.8),5.18,IF(AND(B106&gt;=3.15,F106&gt;=2.5,G106&lt;0.417,G106&gt;=0.119,D106&gt;=1.55,D106&gt;=0.8),5.3,IF(AND(D106&lt;1.7,A106&lt;6.95,G106&gt;=0.417,G106&gt;=0.119,D106&gt;=1.55,D106&gt;=0.8),4.7,IF(AND(A106&lt;7.25,A106&gt;=6.95,G106&gt;=0.417,G106&gt;=0.119,D106&gt;=1.55,D106&gt;=0.8),5.8,IF(AND(A106&gt;=7.25,A106&gt;=6.95,G106&gt;=0.417,G106&gt;=0.119,D106&gt;=1.55,D106&gt;=0.8),6.333,IF(AND(H106&lt;8.594,B106&gt;=3.15,H106&gt;=6.555,D106&lt;0.25,B106&lt;3.85,A106&gt;=4.95,D106&lt;0.8),1.4,IF(AND(H106&gt;=8.594,B106&gt;=3.15,H106&gt;=6.555,D106&lt;0.25,B106&lt;3.85,A106&gt;=4.95,D106&lt;0.8),1.5,IF(AND(H106&gt;=11.218,G106&gt;=0.356,A106&gt;=5.05,A106&lt;6.05,B106&lt;2.75,D106&lt;1.55,D106&gt;=0.8),3.925,IF(AND(A106&gt;=6.5,A106&gt;=5.65,B106&gt;=2.85,D106&lt;1.35,B106&gt;=2.75,D106&lt;1.55,D106&gt;=0.8),4.6,IF(AND(H106&lt;8.602,H106&lt;11.218,G106&gt;=0.356,A106&gt;=5.05,A106&lt;6.05,B106&lt;2.75,D106&lt;1.55,D106&gt;=0.8),3.95,IF(AND(H106&gt;=8.602,H106&lt;11.218,G106&gt;=0.356,A106&gt;=5.05,A106&lt;6.05,B106&lt;2.75,D106&lt;1.55,D106&gt;=0.8),3.75,IF(AND(H106&lt;10.129,A106&lt;6.5,A106&gt;=5.65,B106&gt;=2.85,D106&lt;1.35,B106&gt;=2.75,D106&lt;1.55,D106&gt;=0.8),4.2,IF(AND(H106&gt;=10.129,A106&lt;6.5,A106&gt;=5.65,B106&gt;=2.85,D106&lt;1.35,B106&gt;=2.75,D106&lt;1.55,D106&gt;=0.8),4.267,IF(AND(D106&lt;2.2,B106&lt;3.05,D106&gt;=1.7,A106&lt;6.95,G106&gt;=0.417,G106&gt;=0.119,D106&gt;=1.55,D106&gt;=0.8),5.3,IF(AND(D106&gt;=2.2,B106&lt;3.05,D106&gt;=1.7,A106&lt;6.95,G106&gt;=0.417,G106&gt;=0.119,D106&gt;=1.55,D106&gt;=0.8),5.133,IF(AND(D106&lt;2.45,B106&gt;=3.05,D106&gt;=1.7,A106&lt;6.95,G106&gt;=0.417,G106&gt;=0.119,D106&gt;=1.55,D106&gt;=0.8),5.6,IF(AND(D106&gt;=2.45,B106&gt;=3.05,D106&gt;=1.7,A106&lt;6.95,G106&gt;=0.417,G106&gt;=0.119,D106&gt;=1.55,D106&gt;=0.8),6,"shouldnthappen")))))))))))))))))))))))))))))))))))))</f>
        <v>5.6</v>
      </c>
      <c r="AE106" s="1" t="n">
        <f aca="false">IF(AND(G106&lt;0.123,D106&gt;=0.25,D106&lt;0.75),1.3,IF(AND(H106&gt;=16.774,D106&gt;=1.75,D106&gt;=0.75),6.4,IF(AND(B106&lt;3.4,A106&lt;4.8,D106&lt;0.25,D106&lt;0.75),1.22,IF(AND(B106&gt;=3.4,A106&lt;4.8,D106&lt;0.25,D106&lt;0.75),1,IF(AND(A106&gt;=5.45,A106&gt;=4.8,D106&lt;0.25,D106&lt;0.75),1.367,IF(AND(H106&gt;=10.688,D106&lt;1.35,D106&lt;1.75,D106&gt;=0.75),4.2,IF(AND(A106&lt;5.3,D106&gt;=1.35,D106&lt;1.75,D106&gt;=0.75),4.05,IF(AND(G106&gt;=0.857,H106&lt;16.774,D106&gt;=1.75,D106&gt;=0.75),5.02,IF(AND(H106&lt;6.089,A106&lt;5.45,A106&gt;=4.8,D106&lt;0.25,D106&lt;0.75),1.7,IF(AND(G106&lt;0.184,D106&lt;0.35,G106&gt;=0.123,D106&gt;=0.25,D106&lt;0.75),1.7,IF(AND(G106&gt;=0.184,D106&lt;0.35,G106&gt;=0.123,D106&gt;=0.25,D106&lt;0.75),1.48,IF(AND(A106&lt;5.25,D106&gt;=0.35,G106&gt;=0.123,D106&gt;=0.25,D106&lt;0.75),1.75,IF(AND(A106&gt;=5.25,D106&gt;=0.35,G106&gt;=0.123,D106&gt;=0.25,D106&lt;0.75),1.5,IF(AND(A106&lt;5.3,H106&lt;10.688,D106&lt;1.35,D106&lt;1.75,D106&gt;=0.75),3.15,IF(AND(H106&lt;9.474,A106&gt;=5.3,D106&gt;=1.35,D106&lt;1.75,D106&gt;=0.75),4.95,IF(AND(G106&gt;=0.779,G106&lt;0.857,H106&lt;16.774,D106&gt;=1.75,D106&gt;=0.75),6,IF(AND(G106&lt;0.05,H106&gt;=6.089,A106&lt;5.45,A106&gt;=4.8,D106&lt;0.25,D106&lt;0.75),1.4,IF(AND(H106&lt;6.69,A106&gt;=5.3,H106&lt;10.688,D106&lt;1.35,D106&lt;1.75,D106&gt;=0.75),4.033,IF(AND(H106&gt;=6.69,A106&gt;=5.3,H106&lt;10.688,D106&lt;1.35,D106&lt;1.75,D106&gt;=0.75),3.733,IF(AND(B106&lt;2.5,H106&gt;=9.474,A106&gt;=5.3,D106&gt;=1.35,D106&lt;1.75,D106&gt;=0.75),4.5,IF(AND(D106&gt;=2.45,G106&lt;0.779,G106&lt;0.857,H106&lt;16.774,D106&gt;=1.75,D106&gt;=0.75),6,IF(AND(B106&gt;=3.75,G106&gt;=0.05,H106&gt;=6.089,A106&lt;5.45,A106&gt;=4.8,D106&lt;0.25,D106&lt;0.75),1.6,IF(AND(H106&lt;13.695,B106&gt;=2.5,H106&gt;=9.474,A106&gt;=5.3,D106&gt;=1.35,D106&lt;1.75,D106&gt;=0.75),4.567,IF(AND(G106&gt;=0.654,D106&lt;2.45,G106&lt;0.779,G106&lt;0.857,H106&lt;16.774,D106&gt;=1.75,D106&gt;=0.75),4.9,IF(AND(G106&gt;=0.73,B106&lt;3.75,G106&gt;=0.05,H106&gt;=6.089,A106&lt;5.45,A106&gt;=4.8,D106&lt;0.25,D106&lt;0.75),1.4,IF(AND(A106&lt;6.65,H106&gt;=13.695,B106&gt;=2.5,H106&gt;=9.474,A106&gt;=5.3,D106&gt;=1.35,D106&lt;1.75,D106&gt;=0.75),4.4,IF(AND(A106&gt;=6.65,H106&gt;=13.695,B106&gt;=2.5,H106&gt;=9.474,A106&gt;=5.3,D106&gt;=1.35,D106&lt;1.75,D106&gt;=0.75),4.84,IF(AND(B106&lt;2.75,G106&lt;0.654,D106&lt;2.45,G106&lt;0.779,G106&lt;0.857,H106&lt;16.774,D106&gt;=1.75,D106&gt;=0.75),5.2,IF(AND(H106&lt;9.524,G106&lt;0.73,B106&lt;3.75,G106&gt;=0.05,H106&gt;=6.089,A106&lt;5.45,A106&gt;=4.8,D106&lt;0.25,D106&lt;0.75),1.5,IF(AND(H106&gt;=9.524,G106&lt;0.73,B106&lt;3.75,G106&gt;=0.05,H106&gt;=6.089,A106&lt;5.45,A106&gt;=4.8,D106&lt;0.25,D106&lt;0.75),1.4,IF(AND(H106&gt;=13.644,B106&gt;=2.75,G106&lt;0.654,D106&lt;2.45,G106&lt;0.779,G106&lt;0.857,H106&lt;16.774,D106&gt;=1.75,D106&gt;=0.75),6.033,IF(AND(A106&gt;=6.85,H106&lt;13.644,B106&gt;=2.75,G106&lt;0.654,D106&lt;2.45,G106&lt;0.779,G106&lt;0.857,H106&lt;16.774,D106&gt;=1.75,D106&gt;=0.75),5.1,IF(AND(A106&gt;=6.75,A106&lt;6.85,H106&lt;13.644,B106&gt;=2.75,G106&lt;0.654,D106&lt;2.45,G106&lt;0.779,G106&lt;0.857,H106&lt;16.774,D106&gt;=1.75,D106&gt;=0.75),5.9,IF(AND(D106&gt;=2.35,A106&lt;6.75,A106&lt;6.85,H106&lt;13.644,B106&gt;=2.75,G106&lt;0.654,D106&lt;2.45,G106&lt;0.779,G106&lt;0.857,H106&lt;16.774,D106&gt;=1.75,D106&gt;=0.75),5.6,IF(AND(H106&lt;11.146,D106&lt;2.35,A106&lt;6.75,A106&lt;6.85,H106&lt;13.644,B106&gt;=2.75,G106&lt;0.654,D106&lt;2.45,G106&lt;0.779,G106&lt;0.857,H106&lt;16.774,D106&gt;=1.75,D106&gt;=0.75),5.4,IF(AND(H106&gt;=11.146,D106&lt;2.35,A106&lt;6.75,A106&lt;6.85,H106&lt;13.644,B106&gt;=2.75,G106&lt;0.654,D106&lt;2.45,G106&lt;0.779,G106&lt;0.857,H106&lt;16.774,D106&gt;=1.75,D106&gt;=0.75),5.6,"shouldnthappen"))))))))))))))))))))))))))))))))))))</f>
        <v>5.6</v>
      </c>
      <c r="AF106" s="1" t="n">
        <f aca="false">IF(AND(A106&lt;4.5,D106&lt;0.8),1.233,IF(AND(B106&lt;3.05,A106&gt;=4.5,D106&lt;0.8),1.4,IF(AND(D106&gt;=0.45,B106&gt;=3.05,A106&gt;=4.5,D106&lt;0.8),1.667,IF(AND(D106&lt;1.05,D106&lt;1.35,A106&lt;6.25,D106&gt;=0.8),3.633,IF(AND(H106&lt;13.935,A106&gt;=7.05,A106&gt;=6.25,D106&gt;=0.8),6,IF(AND(G106&gt;=0.948,D106&lt;0.45,B106&gt;=3.05,A106&gt;=4.5,D106&lt;0.8),1.7,IF(AND(G106&lt;0.652,D106&gt;=1.05,D106&lt;1.35,A106&lt;6.25,D106&gt;=0.8),4.16,IF(AND(D106&gt;=2.15,D106&gt;=1.75,D106&gt;=1.35,A106&lt;6.25,D106&gt;=0.8),5.4,IF(AND(G106&gt;=0.912,F106&lt;2.5,A106&lt;7.05,A106&gt;=6.25,D106&gt;=0.8),4.4,IF(AND(B106&gt;=3.25,F106&gt;=2.5,A106&lt;7.05,A106&gt;=6.25,D106&gt;=0.8),5.85,IF(AND(H106&lt;17.32,H106&gt;=13.935,A106&gt;=7.05,A106&gt;=6.25,D106&gt;=0.8),6.65,IF(AND(H106&gt;=17.32,H106&gt;=13.935,A106&gt;=7.05,A106&gt;=6.25,D106&gt;=0.8),6.4,IF(AND(H106&gt;=13.547,G106&lt;0.948,D106&lt;0.45,B106&gt;=3.05,A106&gt;=4.5,D106&lt;0.8),1.38,IF(AND(B106&gt;=2.75,G106&gt;=0.652,D106&gt;=1.05,D106&lt;1.35,A106&lt;6.25,D106&gt;=0.8),3.6,IF(AND(H106&lt;9.417,G106&lt;0.404,D106&lt;1.75,D106&gt;=1.35,A106&lt;6.25,D106&gt;=0.8),4.2,IF(AND(H106&gt;=9.417,G106&lt;0.404,D106&lt;1.75,D106&gt;=1.35,A106&lt;6.25,D106&gt;=0.8),4.5,IF(AND(G106&lt;0.464,G106&gt;=0.404,D106&lt;1.75,D106&gt;=1.35,A106&lt;6.25,D106&gt;=0.8),4.5,IF(AND(G106&gt;=0.464,G106&gt;=0.404,D106&lt;1.75,D106&gt;=1.35,A106&lt;6.25,D106&gt;=0.8),4.625,IF(AND(D106&lt;1.85,D106&lt;2.15,D106&gt;=1.75,D106&gt;=1.35,A106&lt;6.25,D106&gt;=0.8),4.9,IF(AND(D106&gt;=1.85,D106&lt;2.15,D106&gt;=1.75,D106&gt;=1.35,A106&lt;6.25,D106&gt;=0.8),5.05,IF(AND(G106&lt;0.332,G106&lt;0.912,F106&lt;2.5,A106&lt;7.05,A106&gt;=6.25,D106&gt;=0.8),4.467,IF(AND(G106&gt;=0.332,G106&lt;0.912,F106&lt;2.5,A106&lt;7.05,A106&gt;=6.25,D106&gt;=0.8),4.767,IF(AND(D106&lt;0.15,H106&lt;13.547,G106&lt;0.948,D106&lt;0.45,B106&gt;=3.05,A106&gt;=4.5,D106&lt;0.8),1.5,IF(AND(D106&lt;1.15,B106&lt;2.75,G106&gt;=0.652,D106&gt;=1.05,D106&lt;1.35,A106&lt;6.25,D106&gt;=0.8),3.9,IF(AND(D106&gt;=1.15,B106&lt;2.75,G106&gt;=0.652,D106&gt;=1.05,D106&lt;1.35,A106&lt;6.25,D106&gt;=0.8),4,IF(AND(D106&gt;=2.25,B106&lt;3.15,B106&lt;3.25,F106&gt;=2.5,A106&lt;7.05,A106&gt;=6.25,D106&gt;=0.8),5.14,IF(AND(G106&lt;0.621,B106&gt;=3.15,B106&lt;3.25,F106&gt;=2.5,A106&lt;7.05,A106&gt;=6.25,D106&gt;=0.8),5.75,IF(AND(G106&gt;=0.621,B106&gt;=3.15,B106&lt;3.25,F106&gt;=2.5,A106&lt;7.05,A106&gt;=6.25,D106&gt;=0.8),5.1,IF(AND(G106&gt;=0.862,D106&gt;=0.15,H106&lt;13.547,G106&lt;0.948,D106&lt;0.45,B106&gt;=3.05,A106&gt;=4.5,D106&lt;0.8),1.5,IF(AND(A106&lt;6.35,D106&lt;2.25,B106&lt;3.15,B106&lt;3.25,F106&gt;=2.5,A106&lt;7.05,A106&gt;=6.25,D106&gt;=0.8),5.267,IF(AND(A106&gt;=6.35,D106&lt;2.25,B106&lt;3.15,B106&lt;3.25,F106&gt;=2.5,A106&lt;7.05,A106&gt;=6.25,D106&gt;=0.8),5.42,IF(AND(A106&lt;5.1,G106&lt;0.862,D106&gt;=0.15,H106&lt;13.547,G106&lt;0.948,D106&lt;0.45,B106&gt;=3.05,A106&gt;=4.5,D106&lt;0.8),1.35,IF(AND(B106&lt;3.95,A106&gt;=5.1,G106&lt;0.862,D106&gt;=0.15,H106&lt;13.547,G106&lt;0.948,D106&lt;0.45,B106&gt;=3.05,A106&gt;=4.5,D106&lt;0.8),1.5,IF(AND(B106&gt;=3.95,A106&gt;=5.1,G106&lt;0.862,D106&gt;=0.15,H106&lt;13.547,G106&lt;0.948,D106&lt;0.45,B106&gt;=3.05,A106&gt;=4.5,D106&lt;0.8),1.467,"shouldnthappen"))))))))))))))))))))))))))))))))))</f>
        <v>5.267</v>
      </c>
      <c r="AG106" s="1" t="n">
        <f aca="false">IF(AND(H106&lt;5.748,A106&lt;4.85,D106&lt;0.75),1,IF(AND(B106&gt;=3.5,D106&gt;=1.75,D106&gt;=0.75),6.2,IF(AND(A106&gt;=4.65,H106&gt;=5.748,A106&lt;4.85,D106&lt;0.75),1.333,IF(AND(H106&lt;6.417,B106&lt;3.45,A106&gt;=4.85,D106&lt;0.75),1.7,IF(AND(A106&lt;5.05,B106&gt;=3.45,A106&gt;=4.85,D106&lt;0.75),1.4,IF(AND(A106&gt;=5.05,B106&gt;=3.45,A106&gt;=4.85,D106&lt;0.75),1.5,IF(AND(F106&gt;=2.5,H106&lt;13.641,D106&lt;1.75,D106&gt;=0.75),4.667,IF(AND(G106&lt;0.187,H106&gt;=13.641,D106&lt;1.75,D106&gt;=0.75),5,IF(AND(A106&gt;=7.1,B106&lt;3.5,D106&gt;=1.75,D106&gt;=0.75),6.575,IF(AND(G106&lt;0.161,A106&lt;4.65,H106&gt;=5.748,A106&lt;4.85,D106&lt;0.75),1.5,IF(AND(H106&lt;8.399,H106&gt;=6.417,B106&lt;3.45,A106&gt;=4.85,D106&lt;0.75),1.5,IF(AND(H106&gt;=8.399,H106&gt;=6.417,B106&lt;3.45,A106&gt;=4.85,D106&lt;0.75),1.625,IF(AND(G106&lt;0.086,F106&lt;2.5,H106&lt;13.641,D106&lt;1.75,D106&gt;=0.75),4.7,IF(AND(D106&lt;1.35,G106&gt;=0.187,H106&gt;=13.641,D106&lt;1.75,D106&gt;=0.75),4.2,IF(AND(G106&lt;0.422,G106&gt;=0.161,A106&lt;4.65,H106&gt;=5.748,A106&lt;4.85,D106&lt;0.75),1.4,IF(AND(G106&gt;=0.422,G106&gt;=0.161,A106&lt;4.65,H106&gt;=5.748,A106&lt;4.85,D106&lt;0.75),1.3,IF(AND(B106&lt;2.5,D106&gt;=1.35,G106&gt;=0.187,H106&gt;=13.641,D106&lt;1.75,D106&gt;=0.75),4.5,IF(AND(B106&lt;2.75,A106&lt;6,A106&lt;7.1,B106&lt;3.5,D106&gt;=1.75,D106&gt;=0.75),5.1,IF(AND(B106&gt;=2.75,A106&lt;6,A106&lt;7.1,B106&lt;3.5,D106&gt;=1.75,D106&gt;=0.75),5.02,IF(AND(A106&lt;5.15,A106&lt;5.9,G106&gt;=0.086,F106&lt;2.5,H106&lt;13.641,D106&lt;1.75,D106&gt;=0.75),3,IF(AND(G106&lt;0.644,A106&gt;=5.9,G106&gt;=0.086,F106&lt;2.5,H106&lt;13.641,D106&lt;1.75,D106&gt;=0.75),4.65,IF(AND(G106&gt;=0.644,A106&gt;=5.9,G106&gt;=0.086,F106&lt;2.5,H106&lt;13.641,D106&lt;1.75,D106&gt;=0.75),4.24,IF(AND(D106&lt;1.45,B106&gt;=2.5,D106&gt;=1.35,G106&gt;=0.187,H106&gt;=13.641,D106&lt;1.75,D106&gt;=0.75),4.68,IF(AND(D106&gt;=1.45,B106&gt;=2.5,D106&gt;=1.35,G106&gt;=0.187,H106&gt;=13.641,D106&lt;1.75,D106&gt;=0.75),4.833,IF(AND(H106&lt;13.18,D106&lt;2.05,A106&gt;=6,A106&lt;7.1,B106&lt;3.5,D106&gt;=1.75,D106&gt;=0.75),5.44,IF(AND(H106&gt;=13.18,D106&lt;2.05,A106&gt;=6,A106&lt;7.1,B106&lt;3.5,D106&gt;=1.75,D106&gt;=0.75),5.1,IF(AND(H106&lt;8.759,D106&gt;=2.05,A106&gt;=6,A106&lt;7.1,B106&lt;3.5,D106&gt;=1.75,D106&gt;=0.75),5.4,IF(AND(A106&gt;=5.75,A106&gt;=5.15,A106&lt;5.9,G106&gt;=0.086,F106&lt;2.5,H106&lt;13.641,D106&lt;1.75,D106&gt;=0.75),3.967,IF(AND(H106&lt;10.159,H106&gt;=8.759,D106&gt;=2.05,A106&gt;=6,A106&lt;7.1,B106&lt;3.5,D106&gt;=1.75,D106&gt;=0.75),5.925,IF(AND(D106&lt;1.2,A106&lt;5.75,A106&gt;=5.15,A106&lt;5.9,G106&gt;=0.086,F106&lt;2.5,H106&lt;13.641,D106&lt;1.75,D106&gt;=0.75),3.667,IF(AND(D106&lt;2.25,H106&gt;=10.159,H106&gt;=8.759,D106&gt;=2.05,A106&gt;=6,A106&lt;7.1,B106&lt;3.5,D106&gt;=1.75,D106&gt;=0.75),5.66,IF(AND(D106&gt;=2.25,H106&gt;=10.159,H106&gt;=8.759,D106&gt;=2.05,A106&gt;=6,A106&lt;7.1,B106&lt;3.5,D106&gt;=1.75,D106&gt;=0.75),5.34,IF(AND(D106&lt;1.35,D106&gt;=1.2,A106&lt;5.75,A106&gt;=5.15,A106&lt;5.9,G106&gt;=0.086,F106&lt;2.5,H106&lt;13.641,D106&lt;1.75,D106&gt;=0.75),4.025,IF(AND(D106&gt;=1.35,D106&gt;=1.2,A106&lt;5.75,A106&gt;=5.15,A106&lt;5.9,G106&gt;=0.086,F106&lt;2.5,H106&lt;13.641,D106&lt;1.75,D106&gt;=0.75),3.9,"shouldnthappen"))))))))))))))))))))))))))))))))))</f>
        <v>5.44</v>
      </c>
      <c r="AH106" s="1" t="n">
        <f aca="false">IF(AND(F106&lt;1.5,H106&lt;6.799,A106&lt;5.45),1.7,IF(AND(F106&gt;=1.5,H106&lt;6.799,A106&lt;5.45),4.1,IF(AND(D106&gt;=0.8,H106&gt;=6.799,A106&lt;5.45),3.9,IF(AND(H106&lt;7.564,F106&lt;2.5,A106&gt;=5.45),3.925,IF(AND(H106&gt;=16.284,F106&gt;=2.5,A106&gt;=5.45),6.5,IF(AND(A106&lt;4.35,D106&lt;0.8,H106&gt;=6.799,A106&lt;5.45),1.1,IF(AND(B106&lt;2.8,D106&lt;1.35,H106&gt;=7.564,F106&lt;2.5,A106&gt;=5.45),4.1,IF(AND(B106&gt;=2.8,D106&lt;1.35,H106&gt;=7.564,F106&lt;2.5,A106&gt;=5.45),4.267,IF(AND(B106&lt;2.75,D106&gt;=1.35,H106&gt;=7.564,F106&lt;2.5,A106&gt;=5.45),5,IF(AND(G106&gt;=0.078,G106&lt;0.26,H106&lt;16.284,F106&gt;=2.5,A106&gt;=5.45),6.06,IF(AND(G106&gt;=0.805,G106&gt;=0.26,H106&lt;16.284,F106&gt;=2.5,A106&gt;=5.45),5.02,IF(AND(H106&gt;=10.109,B106&gt;=3.45,A106&gt;=4.35,D106&lt;0.8,H106&gt;=6.799,A106&lt;5.45),1.55,IF(AND(D106&lt;2.25,G106&lt;0.078,G106&lt;0.26,H106&lt;16.284,F106&gt;=2.5,A106&gt;=5.45),5.6,IF(AND(D106&gt;=2.25,G106&lt;0.078,G106&lt;0.26,H106&lt;16.284,F106&gt;=2.5,A106&gt;=5.45),5.7,IF(AND(A106&lt;6.15,G106&lt;0.805,G106&gt;=0.26,H106&lt;16.284,F106&gt;=2.5,A106&gt;=5.45),4.967,IF(AND(A106&lt;4.65,H106&lt;12.227,B106&lt;3.45,A106&gt;=4.35,D106&lt;0.8,H106&gt;=6.799,A106&lt;5.45),1.333,IF(AND(A106&lt;4.85,H106&gt;=12.227,B106&lt;3.45,A106&gt;=4.35,D106&lt;0.8,H106&gt;=6.799,A106&lt;5.45),1.42,IF(AND(A106&gt;=4.85,H106&gt;=12.227,B106&lt;3.45,A106&gt;=4.35,D106&lt;0.8,H106&gt;=6.799,A106&lt;5.45),1.533,IF(AND(A106&lt;5.05,H106&lt;10.109,B106&gt;=3.45,A106&gt;=4.35,D106&lt;0.8,H106&gt;=6.799,A106&lt;5.45),1.4,IF(AND(A106&gt;=5.05,H106&lt;10.109,B106&gt;=3.45,A106&gt;=4.35,D106&lt;0.8,H106&gt;=6.799,A106&lt;5.45),1.5,IF(AND(G106&lt;0.14,H106&lt;13.531,B106&gt;=2.75,D106&gt;=1.35,H106&gt;=7.564,F106&lt;2.5,A106&gt;=5.45),4.7,IF(AND(G106&lt;0.187,H106&gt;=13.531,B106&gt;=2.75,D106&gt;=1.35,H106&gt;=7.564,F106&lt;2.5,A106&gt;=5.45),5,IF(AND(G106&gt;=0.187,H106&gt;=13.531,B106&gt;=2.75,D106&gt;=1.35,H106&gt;=7.564,F106&lt;2.5,A106&gt;=5.45),4.66,IF(AND(A106&lt;6.35,A106&gt;=6.15,G106&lt;0.805,G106&gt;=0.26,H106&lt;16.284,F106&gt;=2.5,A106&gt;=5.45),6,IF(AND(D106&lt;0.15,A106&gt;=4.65,H106&lt;12.227,B106&lt;3.45,A106&gt;=4.35,D106&lt;0.8,H106&gt;=6.799,A106&lt;5.45),1.5,IF(AND(H106&lt;10.723,G106&gt;=0.14,H106&lt;13.531,B106&gt;=2.75,D106&gt;=1.35,H106&gt;=7.564,F106&lt;2.5,A106&gt;=5.45),4.6,IF(AND(H106&gt;=10.723,G106&gt;=0.14,H106&lt;13.531,B106&gt;=2.75,D106&gt;=1.35,H106&gt;=7.564,F106&lt;2.5,A106&gt;=5.45),4.46,IF(AND(G106&lt;0.364,A106&gt;=6.35,A106&gt;=6.15,G106&lt;0.805,G106&gt;=0.26,H106&lt;16.284,F106&gt;=2.5,A106&gt;=5.45),5.28,IF(AND(A106&lt;5.1,D106&gt;=0.15,A106&gt;=4.65,H106&lt;12.227,B106&lt;3.45,A106&gt;=4.35,D106&lt;0.8,H106&gt;=6.799,A106&lt;5.45),1.36,IF(AND(A106&gt;=5.1,D106&gt;=0.15,A106&gt;=4.65,H106&lt;12.227,B106&lt;3.45,A106&gt;=4.35,D106&lt;0.8,H106&gt;=6.799,A106&lt;5.45),1.4,IF(AND(G106&gt;=0.6,G106&gt;=0.364,A106&gt;=6.35,A106&gt;=6.15,G106&lt;0.805,G106&gt;=0.26,H106&lt;16.284,F106&gt;=2.5,A106&gt;=5.45),5.1,IF(AND(A106&gt;=6.95,G106&lt;0.6,G106&gt;=0.364,A106&gt;=6.35,A106&gt;=6.15,G106&lt;0.805,G106&gt;=0.26,H106&lt;16.284,F106&gt;=2.5,A106&gt;=5.45),5.8,IF(AND(B106&lt;3.2,A106&lt;6.95,G106&lt;0.6,G106&gt;=0.364,A106&gt;=6.35,A106&gt;=6.15,G106&lt;0.805,G106&gt;=0.26,H106&lt;16.284,F106&gt;=2.5,A106&gt;=5.45),5.6,IF(AND(B106&gt;=3.2,A106&lt;6.95,G106&lt;0.6,G106&gt;=0.364,A106&gt;=6.35,A106&gt;=6.15,G106&lt;0.805,G106&gt;=0.26,H106&lt;16.284,F106&gt;=2.5,A106&gt;=5.45),5.7,"shouldnthappen"))))))))))))))))))))))))))))))))))</f>
        <v>5.6</v>
      </c>
      <c r="AI106" s="1" t="n">
        <f aca="false">IF(AND(B106&gt;=3.55,A106&lt;5.05,F106&lt;1.5),1,IF(AND(H106&gt;=13.436,A106&gt;=5.05,F106&lt;1.5),1.633,IF(AND(A106&lt;4.35,B106&lt;3.55,A106&lt;5.05,F106&lt;1.5),1.1,IF(AND(A106&lt;5.15,H106&lt;13.436,A106&gt;=5.05,F106&lt;1.5),1.6,IF(AND(G106&lt;0.837,D106&lt;1.2,B106&lt;2.65,F106&gt;=1.5),3.7,IF(AND(G106&gt;=0.837,D106&lt;1.2,B106&lt;2.65,F106&gt;=1.5),3,IF(AND(D106&lt;1.4,D106&gt;=1.2,B106&lt;2.65,F106&gt;=1.5),4.133,IF(AND(D106&gt;=1.4,D106&gt;=1.2,B106&lt;2.65,F106&gt;=1.5),4.633,IF(AND(G106&lt;0.302,A106&gt;=4.35,B106&lt;3.55,A106&lt;5.05,F106&lt;1.5),1.34,IF(AND(D106&gt;=0.3,A106&gt;=5.15,H106&lt;13.436,A106&gt;=5.05,F106&lt;1.5),1.5,IF(AND(G106&lt;0.233,G106&lt;0.265,D106&lt;1.55,B106&gt;=2.65,F106&gt;=1.5),4.56,IF(AND(G106&gt;=0.233,G106&lt;0.265,D106&lt;1.55,B106&gt;=2.65,F106&gt;=1.5),5.1,IF(AND(G106&lt;0.395,G106&gt;=0.265,D106&lt;1.55,B106&gt;=2.65,F106&gt;=1.5),4.025,IF(AND(H106&lt;13.935,A106&gt;=7.05,D106&gt;=1.55,B106&gt;=2.65,F106&gt;=1.5),6.12,IF(AND(H106&gt;=13.935,A106&gt;=7.05,D106&gt;=1.55,B106&gt;=2.65,F106&gt;=1.5),6.64,IF(AND(G106&gt;=0.858,G106&gt;=0.302,A106&gt;=4.35,B106&lt;3.55,A106&lt;5.05,F106&lt;1.5),1.3,IF(AND(H106&lt;6.543,D106&lt;0.3,A106&gt;=5.15,H106&lt;13.436,A106&gt;=5.05,F106&lt;1.5),1.4,IF(AND(H106&gt;=6.543,D106&lt;0.3,A106&gt;=5.15,H106&lt;13.436,A106&gt;=5.05,F106&lt;1.5),1.48,IF(AND(A106&lt;6.3,G106&gt;=0.395,G106&gt;=0.265,D106&lt;1.55,B106&gt;=2.65,F106&gt;=1.5),4.14,IF(AND(A106&gt;=6.3,G106&gt;=0.395,G106&gt;=0.265,D106&lt;1.55,B106&gt;=2.65,F106&gt;=1.5),4.767,IF(AND(G106&gt;=0.669,B106&lt;3.15,A106&lt;7.05,D106&gt;=1.55,B106&gt;=2.65,F106&gt;=1.5),5,IF(AND(H106&lt;9.459,G106&lt;0.858,G106&gt;=0.302,A106&gt;=4.35,B106&lt;3.55,A106&lt;5.05,F106&lt;1.5),1.4,IF(AND(H106&gt;=9.459,G106&lt;0.858,G106&gt;=0.302,A106&gt;=4.35,B106&lt;3.55,A106&lt;5.05,F106&lt;1.5),1.6,IF(AND(G106&gt;=0.433,G106&lt;0.669,B106&lt;3.15,A106&lt;7.05,D106&gt;=1.55,B106&gt;=2.65,F106&gt;=1.5),5.68,IF(AND(G106&lt;0.481,H106&lt;10.257,B106&gt;=3.15,A106&lt;7.05,D106&gt;=1.55,B106&gt;=2.65,F106&gt;=1.5),5.7,IF(AND(G106&gt;=0.481,H106&lt;10.257,B106&gt;=3.15,A106&lt;7.05,D106&gt;=1.55,B106&gt;=2.65,F106&gt;=1.5),5.9,IF(AND(D106&lt;2.15,H106&gt;=10.257,B106&gt;=3.15,A106&lt;7.05,D106&gt;=1.55,B106&gt;=2.65,F106&gt;=1.5),5.1,IF(AND(D106&gt;=2.15,H106&gt;=10.257,B106&gt;=3.15,A106&lt;7.05,D106&gt;=1.55,B106&gt;=2.65,F106&gt;=1.5),5.42,IF(AND(G106&lt;0.098,G106&lt;0.433,G106&lt;0.669,B106&lt;3.15,A106&lt;7.05,D106&gt;=1.55,B106&gt;=2.65,F106&gt;=1.5),5.567,IF(AND(D106&lt;1.8,G106&gt;=0.098,G106&lt;0.433,G106&lt;0.669,B106&lt;3.15,A106&lt;7.05,D106&gt;=1.55,B106&gt;=2.65,F106&gt;=1.5),5.033,IF(AND(G106&gt;=0.312,D106&gt;=1.8,G106&gt;=0.098,G106&lt;0.433,G106&lt;0.669,B106&lt;3.15,A106&lt;7.05,D106&gt;=1.55,B106&gt;=2.65,F106&gt;=1.5),5.4,IF(AND(H106&lt;9.002,G106&lt;0.312,D106&gt;=1.8,G106&gt;=0.098,G106&lt;0.433,G106&lt;0.669,B106&lt;3.15,A106&lt;7.05,D106&gt;=1.55,B106&gt;=2.65,F106&gt;=1.5),5.1,IF(AND(H106&gt;=9.002,G106&lt;0.312,D106&gt;=1.8,G106&gt;=0.098,G106&lt;0.433,G106&lt;0.669,B106&lt;3.15,A106&lt;7.05,D106&gt;=1.55,B106&gt;=2.65,F106&gt;=1.5),5.26,"shouldnthappen")))))))))))))))))))))))))))))))))</f>
        <v>5.567</v>
      </c>
      <c r="AJ106" s="1" t="n">
        <f aca="false">IF(AND(A106&gt;=5.25,D106&gt;=0.35,D106&lt;0.8),1.433,IF(AND(F106&gt;=2.5,H106&lt;6.927,D106&gt;=0.8),5.1,IF(AND(H106&lt;5.85,B106&lt;3.65,D106&lt;0.35,D106&lt;0.8),1,IF(AND(A106&lt;5.55,B106&gt;=3.65,D106&lt;0.35,D106&lt;0.8),1.5,IF(AND(A106&gt;=5.55,B106&gt;=3.65,D106&lt;0.35,D106&lt;0.8),1.7,IF(AND(H106&lt;7.949,A106&lt;5.25,D106&gt;=0.35,D106&lt;0.8),1.9,IF(AND(H106&gt;=7.949,A106&lt;5.25,D106&gt;=0.35,D106&lt;0.8),1.54,IF(AND(A106&lt;5.55,F106&lt;2.5,H106&lt;6.927,D106&gt;=0.8),3.98,IF(AND(A106&gt;=5.55,F106&lt;2.5,H106&lt;6.927,D106&gt;=0.8),4.1,IF(AND(A106&gt;=7.25,D106&gt;=1.55,H106&gt;=6.927,D106&gt;=0.8),6.65,IF(AND(A106&lt;5.75,D106&lt;1.2,D106&lt;1.55,H106&gt;=6.927,D106&gt;=0.8),3.62,IF(AND(A106&gt;=5.75,D106&lt;1.2,D106&lt;1.55,H106&gt;=6.927,D106&gt;=0.8),4.1,IF(AND(G106&lt;0.175,A106&lt;4.8,H106&gt;=5.85,B106&lt;3.65,D106&lt;0.35,D106&lt;0.8),1.5,IF(AND(G106&gt;=0.175,A106&lt;4.8,H106&gt;=5.85,B106&lt;3.65,D106&lt;0.35,D106&lt;0.8),1.3,IF(AND(A106&gt;=5.05,A106&gt;=4.8,H106&gt;=5.85,B106&lt;3.65,D106&lt;0.35,D106&lt;0.8),1.5,IF(AND(G106&gt;=0.735,A106&lt;6.25,D106&gt;=1.2,D106&lt;1.55,H106&gt;=6.927,D106&gt;=0.8),4,IF(AND(H106&lt;10.464,A106&lt;6.2,A106&lt;7.25,D106&gt;=1.55,H106&gt;=6.927,D106&gt;=0.8),5.1,IF(AND(H106&gt;=10.464,A106&lt;6.2,A106&lt;7.25,D106&gt;=1.55,H106&gt;=6.927,D106&gt;=0.8),4.9,IF(AND(G106&lt;0.418,A106&lt;5.05,A106&gt;=4.8,H106&gt;=5.85,B106&lt;3.65,D106&lt;0.35,D106&lt;0.8),1.48,IF(AND(G106&gt;=0.418,A106&lt;5.05,A106&gt;=4.8,H106&gt;=5.85,B106&lt;3.65,D106&lt;0.35,D106&lt;0.8),1.3,IF(AND(B106&lt;2.75,G106&lt;0.735,A106&lt;6.25,D106&gt;=1.2,D106&lt;1.55,H106&gt;=6.927,D106&gt;=0.8),4.35,IF(AND(H106&lt;15.422,D106&lt;1.45,A106&gt;=6.25,D106&gt;=1.2,D106&lt;1.55,H106&gt;=6.927,D106&gt;=0.8),4.375,IF(AND(H106&gt;=15.422,D106&lt;1.45,A106&gt;=6.25,D106&gt;=1.2,D106&lt;1.55,H106&gt;=6.927,D106&gt;=0.8),4.7,IF(AND(A106&lt;6.4,D106&gt;=1.45,A106&gt;=6.25,D106&gt;=1.2,D106&lt;1.55,H106&gt;=6.927,D106&gt;=0.8),5.1,IF(AND(G106&gt;=0.576,D106&lt;2.15,A106&gt;=6.2,A106&lt;7.25,D106&gt;=1.55,H106&gt;=6.927,D106&gt;=0.8),5.1,IF(AND(G106&lt;0.537,D106&gt;=2.15,A106&gt;=6.2,A106&lt;7.25,D106&gt;=1.55,H106&gt;=6.927,D106&gt;=0.8),5.533,IF(AND(G106&gt;=0.537,D106&gt;=2.15,A106&gt;=6.2,A106&lt;7.25,D106&gt;=1.55,H106&gt;=6.927,D106&gt;=0.8),5.9,IF(AND(D106&lt;1.45,B106&gt;=2.75,G106&lt;0.735,A106&lt;6.25,D106&gt;=1.2,D106&lt;1.55,H106&gt;=6.927,D106&gt;=0.8),4.6,IF(AND(D106&gt;=1.45,B106&gt;=2.75,G106&lt;0.735,A106&lt;6.25,D106&gt;=1.2,D106&lt;1.55,H106&gt;=6.927,D106&gt;=0.8),4.5,IF(AND(H106&lt;12.582,A106&gt;=6.4,D106&gt;=1.45,A106&gt;=6.25,D106&gt;=1.2,D106&lt;1.55,H106&gt;=6.927,D106&gt;=0.8),4.66,IF(AND(H106&gt;=12.582,A106&gt;=6.4,D106&gt;=1.45,A106&gt;=6.25,D106&gt;=1.2,D106&lt;1.55,H106&gt;=6.927,D106&gt;=0.8),4.9,IF(AND(B106&lt;2.75,G106&lt;0.576,D106&lt;2.15,A106&gt;=6.2,A106&lt;7.25,D106&gt;=1.55,H106&gt;=6.927,D106&gt;=0.8),5.3,IF(AND(G106&gt;=0.395,B106&gt;=2.75,G106&lt;0.576,D106&lt;2.15,A106&gt;=6.2,A106&lt;7.25,D106&gt;=1.55,H106&gt;=6.927,D106&gt;=0.8),5.6,IF(AND(D106&gt;=1.9,G106&lt;0.395,B106&gt;=2.75,G106&lt;0.576,D106&lt;2.15,A106&gt;=6.2,A106&lt;7.25,D106&gt;=1.55,H106&gt;=6.927,D106&gt;=0.8),5.333,IF(AND(B106&lt;2.95,D106&lt;1.9,G106&lt;0.395,B106&gt;=2.75,G106&lt;0.576,D106&lt;2.15,A106&gt;=6.2,A106&lt;7.25,D106&gt;=1.55,H106&gt;=6.927,D106&gt;=0.8),5.6,IF(AND(B106&gt;=2.95,D106&lt;1.9,G106&lt;0.395,B106&gt;=2.75,G106&lt;0.576,D106&lt;2.15,A106&gt;=6.2,A106&lt;7.25,D106&gt;=1.55,H106&gt;=6.927,D106&gt;=0.8),5.5,"shouldnthappen"))))))))))))))))))))))))))))))))))))</f>
        <v>5.6</v>
      </c>
      <c r="AK106" s="1" t="n">
        <f aca="false">IF(AND(H106&lt;5.85,B106&lt;3.65,F106&lt;1.5),1,IF(AND(B106&gt;=3.95,B106&gt;=3.65,F106&lt;1.5),1.433,IF(AND(A106&lt;5.15,F106&lt;2.5,F106&gt;=1.5),3.075,IF(AND(D106&gt;=0.35,H106&gt;=5.85,B106&lt;3.65,F106&lt;1.5),1.5,IF(AND(G106&lt;0.168,B106&lt;3.95,B106&gt;=3.65,F106&lt;1.5),1.7,IF(AND(H106&lt;5.767,A106&lt;7.25,F106&gt;=2.5,F106&gt;=1.5),4.5,IF(AND(D106&lt;1.9,A106&gt;=7.25,F106&gt;=2.5,F106&gt;=1.5),6.3,IF(AND(D106&gt;=1.9,A106&gt;=7.25,F106&gt;=2.5,F106&gt;=1.5),6.575,IF(AND(B106&lt;3.75,G106&gt;=0.168,B106&lt;3.95,B106&gt;=3.65,F106&lt;1.5),1.5,IF(AND(B106&gt;=3.75,G106&gt;=0.168,B106&lt;3.95,B106&gt;=3.65,F106&lt;1.5),1.6,IF(AND(D106&gt;=1.35,A106&lt;6.15,A106&gt;=5.15,F106&lt;2.5,F106&gt;=1.5),4.42,IF(AND(D106&lt;1.4,A106&gt;=6.15,A106&gt;=5.15,F106&lt;2.5,F106&gt;=1.5),4.5,IF(AND(D106&gt;=1.4,A106&gt;=6.15,A106&gt;=5.15,F106&lt;2.5,F106&gt;=1.5),4.675,IF(AND(D106&lt;0.15,H106&lt;11.218,D106&lt;0.35,H106&gt;=5.85,B106&lt;3.65,F106&lt;1.5),1.5,IF(AND(D106&lt;0.15,H106&gt;=11.218,D106&lt;0.35,H106&gt;=5.85,B106&lt;3.65,F106&lt;1.5),1.1,IF(AND(B106&lt;2.7,D106&lt;1.35,A106&lt;6.15,A106&gt;=5.15,F106&lt;2.5,F106&gt;=1.5),3.82,IF(AND(A106&lt;6.15,G106&gt;=0.755,H106&gt;=5.767,A106&lt;7.25,F106&gt;=2.5,F106&gt;=1.5),4.98,IF(AND(A106&gt;=6.15,G106&gt;=0.755,H106&gt;=5.767,A106&lt;7.25,F106&gt;=2.5,F106&gt;=1.5),5.3,IF(AND(B106&lt;3.4,D106&gt;=0.15,H106&lt;11.218,D106&lt;0.35,H106&gt;=5.85,B106&lt;3.65,F106&lt;1.5),1.4,IF(AND(B106&gt;=3.4,D106&gt;=0.15,H106&lt;11.218,D106&lt;0.35,H106&gt;=5.85,B106&lt;3.65,F106&lt;1.5),1.3,IF(AND(H106&lt;11.731,D106&gt;=0.15,H106&gt;=11.218,D106&lt;0.35,H106&gt;=5.85,B106&lt;3.65,F106&lt;1.5),1.2,IF(AND(H106&lt;9.053,B106&gt;=2.7,D106&lt;1.35,A106&lt;6.15,A106&gt;=5.15,F106&lt;2.5,F106&gt;=1.5),3.85,IF(AND(D106&gt;=2.1,B106&lt;2.85,G106&lt;0.755,H106&gt;=5.767,A106&lt;7.25,F106&gt;=2.5,F106&gt;=1.5),5.6,IF(AND(D106&gt;=2.45,B106&gt;=2.85,G106&lt;0.755,H106&gt;=5.767,A106&lt;7.25,F106&gt;=2.5,F106&gt;=1.5),5.8,IF(AND(B106&gt;=3.45,H106&gt;=11.731,D106&gt;=0.15,H106&gt;=11.218,D106&lt;0.35,H106&gt;=5.85,B106&lt;3.65,F106&lt;1.5),1.3,IF(AND(A106&lt;5.9,H106&gt;=9.053,B106&gt;=2.7,D106&lt;1.35,A106&lt;6.15,A106&gt;=5.15,F106&lt;2.5,F106&gt;=1.5),4.3,IF(AND(A106&gt;=5.9,H106&gt;=9.053,B106&gt;=2.7,D106&lt;1.35,A106&lt;6.15,A106&gt;=5.15,F106&lt;2.5,F106&gt;=1.5),4,IF(AND(G106&gt;=0.519,D106&lt;2.1,B106&lt;2.85,G106&lt;0.755,H106&gt;=5.767,A106&lt;7.25,F106&gt;=2.5,F106&gt;=1.5),4.9,IF(AND(A106&gt;=7.05,D106&lt;2.45,B106&gt;=2.85,G106&lt;0.755,H106&gt;=5.767,A106&lt;7.25,F106&gt;=2.5,F106&gt;=1.5),5.8,IF(AND(H106&lt;14.396,B106&lt;3.45,H106&gt;=11.731,D106&gt;=0.15,H106&gt;=11.218,D106&lt;0.35,H106&gt;=5.85,B106&lt;3.65,F106&lt;1.5),1.44,IF(AND(H106&gt;=14.396,B106&lt;3.45,H106&gt;=11.731,D106&gt;=0.15,H106&gt;=11.218,D106&lt;0.35,H106&gt;=5.85,B106&lt;3.65,F106&lt;1.5),1.3,IF(AND(G106&lt;0.282,G106&lt;0.519,D106&lt;2.1,B106&lt;2.85,G106&lt;0.755,H106&gt;=5.767,A106&lt;7.25,F106&gt;=2.5,F106&gt;=1.5),5.1,IF(AND(G106&gt;=0.282,G106&lt;0.519,D106&lt;2.1,B106&lt;2.85,G106&lt;0.755,H106&gt;=5.767,A106&lt;7.25,F106&gt;=2.5,F106&gt;=1.5),5.3,IF(AND(A106&lt;6.4,D106&lt;1.9,A106&lt;7.05,D106&lt;2.45,B106&gt;=2.85,G106&lt;0.755,H106&gt;=5.767,A106&lt;7.25,F106&gt;=2.5,F106&gt;=1.5),5.6,IF(AND(A106&gt;=6.4,D106&lt;1.9,A106&lt;7.05,D106&lt;2.45,B106&gt;=2.85,G106&lt;0.755,H106&gt;=5.767,A106&lt;7.25,F106&gt;=2.5,F106&gt;=1.5),5.5,IF(AND(H106&lt;8.884,D106&gt;=1.9,A106&lt;7.05,D106&lt;2.45,B106&gt;=2.85,G106&lt;0.755,H106&gt;=5.767,A106&lt;7.25,F106&gt;=2.5,F106&gt;=1.5),5.3,IF(AND(H106&gt;=8.884,D106&gt;=1.9,A106&lt;7.05,D106&lt;2.45,B106&gt;=2.85,G106&lt;0.755,H106&gt;=5.767,A106&lt;7.25,F106&gt;=2.5,F106&gt;=1.5),5.52,"shouldnthappen")))))))))))))))))))))))))))))))))))))</f>
        <v>5.6</v>
      </c>
      <c r="AL106" s="1" t="n">
        <f aca="false">IF(AND(H106&lt;5.85,A106&lt;5.05,D106&lt;0.8),1,IF(AND(B106&lt;3.35,A106&gt;=5.05,D106&lt;0.8),1.7,IF(AND(D106&gt;=2.45,F106&gt;=2.5,D106&gt;=0.8),6.05,IF(AND(H106&gt;=11.218,H106&gt;=5.85,A106&lt;5.05,D106&lt;0.8),1.28,IF(AND(G106&gt;=0.948,B106&gt;=3.35,A106&gt;=5.05,D106&lt;0.8),1.7,IF(AND(G106&gt;=0.423,H106&lt;11.218,H106&gt;=5.85,A106&lt;5.05,D106&lt;0.8),1.3,IF(AND(B106&lt;3.6,G106&lt;0.948,B106&gt;=3.35,A106&gt;=5.05,D106&lt;0.8),1.4,IF(AND(H106&lt;10.258,D106&lt;1.15,A106&lt;5.9,F106&lt;2.5,D106&gt;=0.8),3.36,IF(AND(H106&gt;=10.258,D106&lt;1.15,A106&lt;5.9,F106&lt;2.5,D106&gt;=0.8),3.9,IF(AND(A106&lt;5.3,D106&gt;=1.15,A106&lt;5.9,F106&lt;2.5,D106&gt;=0.8),3.9,IF(AND(D106&lt;1.55,B106&lt;2.75,A106&gt;=5.9,F106&lt;2.5,D106&gt;=0.8),4.64,IF(AND(D106&gt;=1.55,B106&lt;2.75,A106&gt;=5.9,F106&lt;2.5,D106&gt;=0.8),5.1,IF(AND(D106&gt;=1.6,B106&gt;=2.75,A106&gt;=5.9,F106&lt;2.5,D106&gt;=0.8),5,IF(AND(H106&lt;5.767,H106&lt;8.598,D106&lt;2.45,F106&gt;=2.5,D106&gt;=0.8),4.5,IF(AND(A106&lt;6.25,H106&gt;=8.598,D106&lt;2.45,F106&gt;=2.5,D106&gt;=0.8),5.02,IF(AND(B106&lt;3.55,G106&lt;0.423,H106&lt;11.218,H106&gt;=5.85,A106&lt;5.05,D106&lt;0.8),1.525,IF(AND(B106&gt;=3.55,G106&lt;0.423,H106&lt;11.218,H106&gt;=5.85,A106&lt;5.05,D106&lt;0.8),1.4,IF(AND(H106&gt;=13.932,B106&gt;=3.6,G106&lt;0.948,B106&gt;=3.35,A106&gt;=5.05,D106&lt;0.8),1.65,IF(AND(G106&gt;=0.652,A106&gt;=5.3,D106&gt;=1.15,A106&lt;5.9,F106&lt;2.5,D106&gt;=0.8),3.8,IF(AND(D106&lt;1.35,D106&lt;1.6,B106&gt;=2.75,A106&gt;=5.9,F106&lt;2.5,D106&gt;=0.8),4.42,IF(AND(H106&lt;6.656,H106&gt;=5.767,H106&lt;8.598,D106&lt;2.45,F106&gt;=2.5,D106&gt;=0.8),5.033,IF(AND(H106&gt;=6.656,H106&gt;=5.767,H106&lt;8.598,D106&lt;2.45,F106&gt;=2.5,D106&gt;=0.8),5.1,IF(AND(G106&gt;=0.885,A106&gt;=6.25,H106&gt;=8.598,D106&lt;2.45,F106&gt;=2.5,D106&gt;=0.8),5.2,IF(AND(H106&lt;6.926,H106&lt;13.932,B106&gt;=3.6,G106&lt;0.948,B106&gt;=3.35,A106&gt;=5.05,D106&lt;0.8),1.433,IF(AND(H106&gt;=6.926,H106&lt;13.932,B106&gt;=3.6,G106&lt;0.948,B106&gt;=3.35,A106&gt;=5.05,D106&lt;0.8),1.5,IF(AND(A106&lt;5.65,G106&lt;0.652,A106&gt;=5.3,D106&gt;=1.15,A106&lt;5.9,F106&lt;2.5,D106&gt;=0.8),4.36,IF(AND(A106&gt;=5.65,G106&lt;0.652,A106&gt;=5.3,D106&gt;=1.15,A106&lt;5.9,F106&lt;2.5,D106&gt;=0.8),4.2,IF(AND(H106&gt;=13.561,D106&gt;=1.35,D106&lt;1.6,B106&gt;=2.75,A106&gt;=5.9,F106&lt;2.5,D106&gt;=0.8),4.767,IF(AND(H106&lt;9.091,G106&lt;0.885,A106&gt;=6.25,H106&gt;=8.598,D106&lt;2.45,F106&gt;=2.5,D106&gt;=0.8),6.3,IF(AND(H106&gt;=12.206,H106&lt;13.561,D106&gt;=1.35,D106&lt;1.6,B106&gt;=2.75,A106&gt;=5.9,F106&lt;2.5,D106&gt;=0.8),4.4,IF(AND(D106&gt;=2.25,H106&gt;=9.091,G106&lt;0.885,A106&gt;=6.25,H106&gt;=8.598,D106&lt;2.45,F106&gt;=2.5,D106&gt;=0.8),5.9,IF(AND(B106&lt;3.05,H106&lt;12.206,H106&lt;13.561,D106&gt;=1.35,D106&lt;1.6,B106&gt;=2.75,A106&gt;=5.9,F106&lt;2.5,D106&gt;=0.8),4.6,IF(AND(B106&gt;=3.05,H106&lt;12.206,H106&lt;13.561,D106&gt;=1.35,D106&lt;1.6,B106&gt;=2.75,A106&gt;=5.9,F106&lt;2.5,D106&gt;=0.8),4.7,IF(AND(G106&gt;=0.596,D106&lt;2.25,H106&gt;=9.091,G106&lt;0.885,A106&gt;=6.25,H106&gt;=8.598,D106&lt;2.45,F106&gt;=2.5,D106&gt;=0.8),5.1,IF(AND(G106&gt;=0.379,G106&lt;0.596,D106&lt;2.25,H106&gt;=9.091,G106&lt;0.885,A106&gt;=6.25,H106&gt;=8.598,D106&lt;2.45,F106&gt;=2.5,D106&gt;=0.8),5.767,IF(AND(D106&lt;2.15,G106&lt;0.379,G106&lt;0.596,D106&lt;2.25,H106&gt;=9.091,G106&lt;0.885,A106&gt;=6.25,H106&gt;=8.598,D106&lt;2.45,F106&gt;=2.5,D106&gt;=0.8),5.4,IF(AND(D106&gt;=2.15,G106&lt;0.379,G106&lt;0.596,D106&lt;2.25,H106&gt;=9.091,G106&lt;0.885,A106&gt;=6.25,H106&gt;=8.598,D106&lt;2.45,F106&gt;=2.5,D106&gt;=0.8),5.6,"shouldnthappen")))))))))))))))))))))))))))))))))))))</f>
        <v>5.4</v>
      </c>
      <c r="AM106" s="1" t="n">
        <f aca="false">IF(AND(H106&lt;5.245,D106&lt;0.8),1,IF(AND(A106&lt;4.5,H106&gt;=5.245,D106&lt;0.8),1.35,IF(AND(D106&gt;=0.5,A106&gt;=4.5,H106&gt;=5.245,D106&lt;0.8),1.6,IF(AND(H106&lt;7.25,B106&lt;2.6,A106&lt;6.15,D106&gt;=0.8),4.375,IF(AND(H106&gt;=7.25,B106&lt;2.6,A106&lt;6.15,D106&gt;=0.8),3.075,IF(AND(H106&lt;13.935,A106&gt;=7.05,A106&gt;=6.15,D106&gt;=0.8),6.067,IF(AND(H106&gt;=13.935,A106&gt;=7.05,A106&gt;=6.15,D106&gt;=0.8),6.525,IF(AND(G106&gt;=0.948,D106&lt;0.5,A106&gt;=4.5,H106&gt;=5.245,D106&lt;0.8),1.7,IF(AND(G106&lt;0.568,D106&gt;=1.55,B106&gt;=2.6,A106&lt;6.15,D106&gt;=0.8),5.1,IF(AND(G106&gt;=0.568,D106&gt;=1.55,B106&gt;=2.6,A106&lt;6.15,D106&gt;=0.8),5,IF(AND(A106&gt;=6.6,B106&gt;=3.15,A106&lt;7.05,A106&gt;=6.15,D106&gt;=0.8),5.78,IF(AND(G106&lt;0.165,G106&lt;0.273,D106&lt;1.55,B106&gt;=2.6,A106&lt;6.15,D106&gt;=0.8),4.1,IF(AND(G106&gt;=0.165,G106&lt;0.273,D106&lt;1.55,B106&gt;=2.6,A106&lt;6.15,D106&gt;=0.8),4.5,IF(AND(D106&lt;1.35,G106&gt;=0.273,D106&lt;1.55,B106&gt;=2.6,A106&lt;6.15,D106&gt;=0.8),4.08,IF(AND(D106&gt;=1.35,G106&gt;=0.273,D106&lt;1.55,B106&gt;=2.6,A106&lt;6.15,D106&gt;=0.8),4.4,IF(AND(D106&lt;1.45,F106&lt;2.5,B106&lt;3.15,A106&lt;7.05,A106&gt;=6.15,D106&gt;=0.8),4.38,IF(AND(D106&gt;=1.45,F106&lt;2.5,B106&lt;3.15,A106&lt;7.05,A106&gt;=6.15,D106&gt;=0.8),4.75,IF(AND(D106&gt;=2.25,F106&gt;=2.5,B106&lt;3.15,A106&lt;7.05,A106&gt;=6.15,D106&gt;=0.8),5.16,IF(AND(H106&lt;11.488,A106&lt;6.6,B106&gt;=3.15,A106&lt;7.05,A106&gt;=6.15,D106&gt;=0.8),6,IF(AND(H106&gt;=14.396,D106&lt;0.25,G106&lt;0.948,D106&lt;0.5,A106&gt;=4.5,H106&gt;=5.245,D106&lt;0.8),1.3,IF(AND(A106&gt;=5.55,D106&gt;=0.25,G106&lt;0.948,D106&lt;0.5,A106&gt;=4.5,H106&gt;=5.245,D106&lt;0.8),1.7,IF(AND(D106&lt;1.85,D106&lt;2.25,F106&gt;=2.5,B106&lt;3.15,A106&lt;7.05,A106&gt;=6.15,D106&gt;=0.8),5.6,IF(AND(G106&lt;0.669,H106&gt;=11.488,A106&lt;6.6,B106&gt;=3.15,A106&lt;7.05,A106&gt;=6.15,D106&gt;=0.8),4.7,IF(AND(G106&gt;=0.669,H106&gt;=11.488,A106&lt;6.6,B106&gt;=3.15,A106&lt;7.05,A106&gt;=6.15,D106&gt;=0.8),5.22,IF(AND(H106&lt;6.543,H106&lt;14.396,D106&lt;0.25,G106&lt;0.948,D106&lt;0.5,A106&gt;=4.5,H106&gt;=5.245,D106&lt;0.8),1.4,IF(AND(A106&lt;4.95,A106&lt;5.55,D106&gt;=0.25,G106&lt;0.948,D106&lt;0.5,A106&gt;=4.5,H106&gt;=5.245,D106&lt;0.8),1.4,IF(AND(A106&gt;=4.95,A106&lt;5.55,D106&gt;=0.25,G106&lt;0.948,D106&lt;0.5,A106&gt;=4.5,H106&gt;=5.245,D106&lt;0.8),1.48,IF(AND(H106&lt;10.667,D106&gt;=1.85,D106&lt;2.25,F106&gt;=2.5,B106&lt;3.15,A106&lt;7.05,A106&gt;=6.15,D106&gt;=0.8),5.25,IF(AND(H106&gt;=10.667,D106&gt;=1.85,D106&lt;2.25,F106&gt;=2.5,B106&lt;3.15,A106&lt;7.05,A106&gt;=6.15,D106&gt;=0.8),5.55,IF(AND(G106&lt;0.063,H106&gt;=6.543,H106&lt;14.396,D106&lt;0.25,G106&lt;0.948,D106&lt;0.5,A106&gt;=4.5,H106&gt;=5.245,D106&lt;0.8),1.4,IF(AND(H106&lt;9.212,G106&gt;=0.063,H106&gt;=6.543,H106&lt;14.396,D106&lt;0.25,G106&lt;0.948,D106&lt;0.5,A106&gt;=4.5,H106&gt;=5.245,D106&lt;0.8),1.475,IF(AND(H106&gt;=9.212,G106&gt;=0.063,H106&gt;=6.543,H106&lt;14.396,D106&lt;0.25,G106&lt;0.948,D106&lt;0.5,A106&gt;=4.5,H106&gt;=5.245,D106&lt;0.8),1.5,"shouldnthappen"))))))))))))))))))))))))))))))))</f>
        <v>5.6</v>
      </c>
      <c r="AN106" s="1" t="n">
        <f aca="false">IF(AND(D106&lt;0.7,A106&gt;=5.55),1.633,IF(AND(G106&lt;0.38,B106&lt;2.8,A106&lt;5.55),4.3,IF(AND(G106&gt;=0.38,B106&lt;2.8,A106&lt;5.55),3.325,IF(AND(D106&gt;=0.35,B106&gt;=2.8,A106&lt;5.55),1.6,IF(AND(B106&gt;=3.4,A106&lt;4.8,D106&lt;0.35,B106&gt;=2.8,A106&lt;5.55),1,IF(AND(H106&gt;=11.789,A106&lt;5.9,D106&lt;1.55,D106&gt;=0.7,A106&gt;=5.55),4.325,IF(AND(F106&gt;=2.5,A106&gt;=5.9,D106&lt;1.55,D106&gt;=0.7,A106&gt;=5.55),5.05,IF(AND(D106&lt;1.9,A106&gt;=7.25,D106&gt;=1.55,D106&gt;=0.7,A106&gt;=5.55),6.3,IF(AND(D106&gt;=1.9,A106&gt;=7.25,D106&gt;=1.55,D106&gt;=0.7,A106&gt;=5.55),6.4,IF(AND(A106&lt;4.35,B106&lt;3.4,A106&lt;4.8,D106&lt;0.35,B106&gt;=2.8,A106&lt;5.55),1.1,IF(AND(G106&gt;=0.934,B106&lt;3.45,A106&gt;=4.8,D106&lt;0.35,B106&gt;=2.8,A106&lt;5.55),1.7,IF(AND(H106&gt;=14.877,B106&gt;=3.45,A106&gt;=4.8,D106&lt;0.35,B106&gt;=2.8,A106&lt;5.55),1.3,IF(AND(B106&lt;2.6,H106&lt;11.789,A106&lt;5.9,D106&lt;1.55,D106&gt;=0.7,A106&gt;=5.55),3.9,IF(AND(B106&gt;=2.6,H106&lt;11.789,A106&lt;5.9,D106&lt;1.55,D106&gt;=0.7,A106&gt;=5.55),4.26,IF(AND(A106&lt;6.6,F106&lt;2.5,A106&gt;=5.9,D106&lt;1.55,D106&gt;=0.7,A106&gt;=5.55),4.625,IF(AND(A106&gt;=6.6,F106&lt;2.5,A106&gt;=5.9,D106&lt;1.55,D106&gt;=0.7,A106&gt;=5.55),4.475,IF(AND(B106&lt;2.6,D106&lt;2.05,A106&lt;7.25,D106&gt;=1.55,D106&gt;=0.7,A106&gt;=5.55),5.8,IF(AND(G106&gt;=0.743,D106&gt;=2.05,A106&lt;7.25,D106&gt;=1.55,D106&gt;=0.7,A106&gt;=5.55),5.1,IF(AND(G106&lt;0.422,A106&gt;=4.35,B106&lt;3.4,A106&lt;4.8,D106&lt;0.35,B106&gt;=2.8,A106&lt;5.55),1.367,IF(AND(G106&gt;=0.422,A106&gt;=4.35,B106&lt;3.4,A106&lt;4.8,D106&lt;0.35,B106&gt;=2.8,A106&lt;5.55),1.3,IF(AND(A106&lt;5.05,G106&lt;0.934,B106&lt;3.45,A106&gt;=4.8,D106&lt;0.35,B106&gt;=2.8,A106&lt;5.55),1.525,IF(AND(A106&gt;=5.05,G106&lt;0.934,B106&lt;3.45,A106&gt;=4.8,D106&lt;0.35,B106&gt;=2.8,A106&lt;5.55),1.5,IF(AND(G106&gt;=0.585,H106&lt;14.877,B106&gt;=3.45,A106&gt;=4.8,D106&lt;0.35,B106&gt;=2.8,A106&lt;5.55),1.54,IF(AND(G106&gt;=0.537,G106&lt;0.743,D106&gt;=2.05,A106&lt;7.25,D106&gt;=1.55,D106&gt;=0.7,A106&gt;=5.55),5.833,IF(AND(D106&gt;=0.25,G106&lt;0.585,H106&lt;14.877,B106&gt;=3.45,A106&gt;=4.8,D106&lt;0.35,B106&gt;=2.8,A106&lt;5.55),1.367,IF(AND(D106&lt;1.75,H106&lt;13.795,B106&gt;=2.6,D106&lt;2.05,A106&lt;7.25,D106&gt;=1.55,D106&gt;=0.7,A106&gt;=5.55),5.45,IF(AND(B106&lt;2.85,H106&gt;=13.795,B106&gt;=2.6,D106&lt;2.05,A106&lt;7.25,D106&gt;=1.55,D106&gt;=0.7,A106&gt;=5.55),5.1,IF(AND(B106&gt;=2.85,H106&gt;=13.795,B106&gt;=2.6,D106&lt;2.05,A106&lt;7.25,D106&gt;=1.55,D106&gt;=0.7,A106&gt;=5.55),4.82,IF(AND(G106&lt;0.353,G106&lt;0.537,G106&lt;0.743,D106&gt;=2.05,A106&lt;7.25,D106&gt;=1.55,D106&gt;=0.7,A106&gt;=5.55),5.425,IF(AND(G106&gt;=0.353,G106&lt;0.537,G106&lt;0.743,D106&gt;=2.05,A106&lt;7.25,D106&gt;=1.55,D106&gt;=0.7,A106&gt;=5.55),5.62,IF(AND(G106&lt;0.311,D106&lt;0.25,G106&lt;0.585,H106&lt;14.877,B106&gt;=3.45,A106&gt;=4.8,D106&lt;0.35,B106&gt;=2.8,A106&lt;5.55),1.5,IF(AND(G106&gt;=0.311,D106&lt;0.25,G106&lt;0.585,H106&lt;14.877,B106&gt;=3.45,A106&gt;=4.8,D106&lt;0.35,B106&gt;=2.8,A106&lt;5.55),1.4,IF(AND(B106&gt;=3.1,D106&gt;=1.75,H106&lt;13.795,B106&gt;=2.6,D106&lt;2.05,A106&lt;7.25,D106&gt;=1.55,D106&gt;=0.7,A106&gt;=5.55),5.1,IF(AND(B106&lt;2.85,B106&lt;3.1,D106&gt;=1.75,H106&lt;13.795,B106&gt;=2.6,D106&lt;2.05,A106&lt;7.25,D106&gt;=1.55,D106&gt;=0.7,A106&gt;=5.55),5.2,IF(AND(B106&gt;=2.85,B106&lt;3.1,D106&gt;=1.75,H106&lt;13.795,B106&gt;=2.6,D106&lt;2.05,A106&lt;7.25,D106&gt;=1.55,D106&gt;=0.7,A106&gt;=5.55),5.2,"shouldnthappen")))))))))))))))))))))))))))))))))))</f>
        <v>5.2</v>
      </c>
      <c r="AO106" s="1" t="n">
        <f aca="false">IF(AND(H106&gt;=14.529,G106&lt;0.633,D106&lt;0.8),1.3,IF(AND(A106&lt;5.05,G106&gt;=0.633,D106&lt;0.8),1.35,IF(AND(H106&gt;=14.379,H106&lt;14.529,G106&lt;0.633,D106&lt;0.8),1.7,IF(AND(B106&lt;3.35,A106&gt;=5.05,G106&gt;=0.633,D106&lt;0.8),1.7,IF(AND(D106&gt;=1.45,A106&lt;5.95,F106&lt;2.5,D106&gt;=0.8),4.5,IF(AND(D106&lt;1.35,A106&gt;=5.95,F106&lt;2.5,D106&gt;=0.8),4,IF(AND(D106&lt;1.85,G106&gt;=0.845,F106&gt;=2.5,D106&gt;=0.8),4.8,IF(AND(B106&gt;=4.3,H106&lt;14.379,H106&lt;14.529,G106&lt;0.633,D106&lt;0.8),1.5,IF(AND(A106&lt;5.25,B106&gt;=3.35,A106&gt;=5.05,G106&gt;=0.633,D106&lt;0.8),1.55,IF(AND(A106&gt;=5.25,B106&gt;=3.35,A106&gt;=5.05,G106&gt;=0.633,D106&lt;0.8),1.633,IF(AND(A106&lt;5.05,D106&lt;1.45,A106&lt;5.95,F106&lt;2.5,D106&gt;=0.8),3.3,IF(AND(G106&lt;0.293,D106&gt;=1.35,A106&gt;=5.95,F106&lt;2.5,D106&gt;=0.8),5,IF(AND(A106&gt;=6.6,D106&lt;2.05,G106&lt;0.845,F106&gt;=2.5,D106&gt;=0.8),5.8,IF(AND(B106&lt;3.05,D106&gt;=2.05,G106&lt;0.845,F106&gt;=2.5,D106&gt;=0.8),6.15,IF(AND(B106&lt;2.9,D106&gt;=1.85,G106&gt;=0.845,F106&gt;=2.5,D106&gt;=0.8),5.1,IF(AND(B106&gt;=2.9,D106&gt;=1.85,G106&gt;=0.845,F106&gt;=2.5,D106&gt;=0.8),5.2,IF(AND(B106&gt;=3.8,B106&lt;4.3,H106&lt;14.379,H106&lt;14.529,G106&lt;0.633,D106&lt;0.8),1.333,IF(AND(A106&lt;6.25,G106&gt;=0.293,D106&gt;=1.35,A106&gt;=5.95,F106&lt;2.5,D106&gt;=0.8),4.6,IF(AND(H106&lt;10.351,A106&lt;6.6,D106&lt;2.05,G106&lt;0.845,F106&gt;=2.5,D106&gt;=0.8),5.4,IF(AND(G106&gt;=0.364,B106&gt;=3.05,D106&gt;=2.05,G106&lt;0.845,F106&gt;=2.5,D106&gt;=0.8),5.66,IF(AND(G106&gt;=0.447,B106&lt;3.8,B106&lt;4.3,H106&lt;14.379,H106&lt;14.529,G106&lt;0.633,D106&lt;0.8),1.3,IF(AND(H106&lt;6.247,A106&lt;5.65,A106&gt;=5.05,D106&lt;1.45,A106&lt;5.95,F106&lt;2.5,D106&gt;=0.8),4.033,IF(AND(D106&lt;1.25,A106&gt;=5.65,A106&gt;=5.05,D106&lt;1.45,A106&lt;5.95,F106&lt;2.5,D106&gt;=0.8),3.88,IF(AND(D106&gt;=1.25,A106&gt;=5.65,A106&gt;=5.05,D106&lt;1.45,A106&lt;5.95,F106&lt;2.5,D106&gt;=0.8),4.35,IF(AND(B106&lt;2.65,A106&gt;=6.25,G106&gt;=0.293,D106&gt;=1.35,A106&gt;=5.95,F106&lt;2.5,D106&gt;=0.8),4.9,IF(AND(B106&lt;2.75,H106&gt;=10.351,A106&lt;6.6,D106&lt;2.05,G106&lt;0.845,F106&gt;=2.5,D106&gt;=0.8),5.1,IF(AND(B106&gt;=2.75,H106&gt;=10.351,A106&lt;6.6,D106&lt;2.05,G106&lt;0.845,F106&gt;=2.5,D106&gt;=0.8),4.95,IF(AND(B106&lt;3.15,G106&lt;0.364,B106&gt;=3.05,D106&gt;=2.05,G106&lt;0.845,F106&gt;=2.5,D106&gt;=0.8),5.28,IF(AND(B106&gt;=3.15,G106&lt;0.364,B106&gt;=3.05,D106&gt;=2.05,G106&lt;0.845,F106&gt;=2.5,D106&gt;=0.8),5.5,IF(AND(H106&lt;9.212,G106&lt;0.447,B106&lt;3.8,B106&lt;4.3,H106&lt;14.379,H106&lt;14.529,G106&lt;0.633,D106&lt;0.8),1.4,IF(AND(G106&lt;0.356,H106&gt;=6.247,A106&lt;5.65,A106&gt;=5.05,D106&lt;1.45,A106&lt;5.95,F106&lt;2.5,D106&gt;=0.8),4.2,IF(AND(B106&lt;3,B106&gt;=2.65,A106&gt;=6.25,G106&gt;=0.293,D106&gt;=1.35,A106&gt;=5.95,F106&lt;2.5,D106&gt;=0.8),4.6,IF(AND(B106&gt;=3,B106&gt;=2.65,A106&gt;=6.25,G106&gt;=0.293,D106&gt;=1.35,A106&gt;=5.95,F106&lt;2.5,D106&gt;=0.8),4.7,IF(AND(A106&lt;5.05,H106&gt;=9.212,G106&lt;0.447,B106&lt;3.8,B106&lt;4.3,H106&lt;14.379,H106&lt;14.529,G106&lt;0.633,D106&lt;0.8),1.533,IF(AND(A106&gt;=5.05,H106&gt;=9.212,G106&lt;0.447,B106&lt;3.8,B106&lt;4.3,H106&lt;14.379,H106&lt;14.529,G106&lt;0.633,D106&lt;0.8),1.425,IF(AND(A106&lt;5.35,G106&gt;=0.356,H106&gt;=6.247,A106&lt;5.65,A106&gt;=5.05,D106&lt;1.45,A106&lt;5.95,F106&lt;2.5,D106&gt;=0.8),3.9,IF(AND(A106&gt;=5.35,G106&gt;=0.356,H106&gt;=6.247,A106&lt;5.65,A106&gt;=5.05,D106&lt;1.45,A106&lt;5.95,F106&lt;2.5,D106&gt;=0.8),3.72,"shouldnthappen")))))))))))))))))))))))))))))))))))))</f>
        <v>4.95</v>
      </c>
      <c r="AP106" s="1" t="n">
        <f aca="false">IF(AND(F106&gt;=1.5,A106&lt;5.55),3.84,IF(AND(G106&gt;=0.52,A106&lt;4.75,F106&lt;1.5,A106&lt;5.55),1.16,IF(AND(A106&lt;5.65,A106&lt;5.85,D106&lt;1.55,A106&gt;=5.55),4.2,IF(AND(A106&gt;=5.65,A106&lt;5.85,D106&lt;1.55,A106&gt;=5.55),3.167,IF(AND(G106&gt;=0.798,A106&gt;=5.85,D106&lt;1.55,A106&gt;=5.55),4,IF(AND(F106&lt;2.5,H106&lt;14.1,D106&gt;=1.55,A106&gt;=5.55),4.84,IF(AND(A106&lt;7.2,H106&gt;=14.1,D106&gt;=1.55,A106&gt;=5.55),5.633,IF(AND(A106&gt;=7.2,H106&gt;=14.1,D106&gt;=1.55,A106&gt;=5.55),6.6,IF(AND(G106&lt;0.161,G106&lt;0.52,A106&lt;4.75,F106&lt;1.5,A106&lt;5.55),1.5,IF(AND(D106&gt;=0.5,G106&lt;0.676,A106&gt;=4.75,F106&lt;1.5,A106&lt;5.55),1.6,IF(AND(H106&lt;11.016,G106&gt;=0.676,A106&gt;=4.75,F106&lt;1.5,A106&lt;5.55),1.75,IF(AND(G106&lt;0.209,G106&lt;0.798,A106&gt;=5.85,D106&lt;1.55,A106&gt;=5.55),4.5,IF(AND(G106&gt;=0.74,F106&gt;=2.5,H106&lt;14.1,D106&gt;=1.55,A106&gt;=5.55),6.225,IF(AND(B106&lt;2.95,G106&gt;=0.161,G106&lt;0.52,A106&lt;4.75,F106&lt;1.5,A106&lt;5.55),1.4,IF(AND(B106&gt;=2.95,G106&gt;=0.161,G106&lt;0.52,A106&lt;4.75,F106&lt;1.5,A106&lt;5.55),1.34,IF(AND(B106&lt;3.15,D106&lt;0.5,G106&lt;0.676,A106&gt;=4.75,F106&lt;1.5,A106&lt;5.55),1.52,IF(AND(D106&lt;0.25,H106&gt;=11.016,G106&gt;=0.676,A106&gt;=4.75,F106&lt;1.5,A106&lt;5.55),1.567,IF(AND(D106&gt;=0.25,H106&gt;=11.016,G106&gt;=0.676,A106&gt;=4.75,F106&lt;1.5,A106&lt;5.55),1.5,IF(AND(H106&lt;7.47,G106&gt;=0.209,G106&lt;0.798,A106&gt;=5.85,D106&lt;1.55,A106&gt;=5.55),5.05,IF(AND(B106&lt;2.85,G106&lt;0.74,F106&gt;=2.5,H106&lt;14.1,D106&gt;=1.55,A106&gt;=5.55),5.35,IF(AND(B106&lt;3.3,B106&gt;=3.15,D106&lt;0.5,G106&lt;0.676,A106&gt;=4.75,F106&lt;1.5,A106&lt;5.55),1.2,IF(AND(D106&lt;1.45,H106&gt;=7.47,G106&gt;=0.209,G106&lt;0.798,A106&gt;=5.85,D106&lt;1.55,A106&gt;=5.55),4.66,IF(AND(D106&gt;=1.45,H106&gt;=7.47,G106&gt;=0.209,G106&lt;0.798,A106&gt;=5.85,D106&lt;1.55,A106&gt;=5.55),4.64,IF(AND(A106&gt;=7.05,B106&gt;=2.85,G106&lt;0.74,F106&gt;=2.5,H106&lt;14.1,D106&gt;=1.55,A106&gt;=5.55),5.8,IF(AND(B106&gt;=3.25,A106&lt;7.05,B106&gt;=2.85,G106&lt;0.74,F106&gt;=2.5,H106&lt;14.1,D106&gt;=1.55,A106&gt;=5.55),5.7,IF(AND(H106&gt;=13.641,D106&lt;0.25,B106&gt;=3.3,B106&gt;=3.15,D106&lt;0.5,G106&lt;0.676,A106&gt;=4.75,F106&lt;1.5,A106&lt;5.55),1.3,IF(AND(D106&lt;0.35,D106&gt;=0.25,B106&gt;=3.3,B106&gt;=3.15,D106&lt;0.5,G106&lt;0.676,A106&gt;=4.75,F106&lt;1.5,A106&lt;5.55),1.367,IF(AND(D106&gt;=0.35,D106&gt;=0.25,B106&gt;=3.3,B106&gt;=3.15,D106&lt;0.5,G106&lt;0.676,A106&gt;=4.75,F106&lt;1.5,A106&lt;5.55),1.3,IF(AND(A106&lt;6.35,B106&lt;3.25,A106&lt;7.05,B106&gt;=2.85,G106&lt;0.74,F106&gt;=2.5,H106&lt;14.1,D106&gt;=1.55,A106&gt;=5.55),5.6,IF(AND(A106&gt;=6.35,B106&lt;3.25,A106&lt;7.05,B106&gt;=2.85,G106&lt;0.74,F106&gt;=2.5,H106&lt;14.1,D106&gt;=1.55,A106&gt;=5.55),5.325,IF(AND(A106&lt;5.1,H106&lt;13.641,D106&lt;0.25,B106&gt;=3.3,B106&gt;=3.15,D106&lt;0.5,G106&lt;0.676,A106&gt;=4.75,F106&lt;1.5,A106&lt;5.55),1.4,IF(AND(H106&gt;=11.031,A106&gt;=5.1,H106&lt;13.641,D106&lt;0.25,B106&gt;=3.3,B106&gt;=3.15,D106&lt;0.5,G106&lt;0.676,A106&gt;=4.75,F106&lt;1.5,A106&lt;5.55),1.4,IF(AND(A106&lt;5.45,H106&lt;11.031,A106&gt;=5.1,H106&lt;13.641,D106&lt;0.25,B106&gt;=3.3,B106&gt;=3.15,D106&lt;0.5,G106&lt;0.676,A106&gt;=4.75,F106&lt;1.5,A106&lt;5.55),1.5,IF(AND(A106&gt;=5.45,H106&lt;11.031,A106&gt;=5.1,H106&lt;13.641,D106&lt;0.25,B106&gt;=3.3,B106&gt;=3.15,D106&lt;0.5,G106&lt;0.676,A106&gt;=4.75,F106&lt;1.5,A106&lt;5.55),1.4,"shouldnthappen"))))))))))))))))))))))))))))))))))</f>
        <v>5.6</v>
      </c>
      <c r="AQ106" s="1" t="n">
        <f aca="false">IF(AND(H106&lt;6.926,D106&gt;=0.35,F106&lt;1.5),1.9,IF(AND(G106&gt;=0.869,D106&gt;=1.75,F106&gt;=1.5),5.15,IF(AND(A106&lt;4.35,A106&lt;5.05,D106&lt;0.35,F106&lt;1.5),1.1,IF(AND(H106&lt;6.089,A106&gt;=5.05,D106&lt;0.35,F106&lt;1.5),1.7,IF(AND(H106&gt;=13.089,H106&gt;=6.926,D106&gt;=0.35,F106&lt;1.5),1.3,IF(AND(G106&lt;0.695,D106&lt;1.15,D106&lt;1.75,F106&gt;=1.5),3.62,IF(AND(G106&gt;=0.695,D106&lt;1.15,D106&lt;1.75,F106&gt;=1.5),3,IF(AND(G106&gt;=0.585,H106&gt;=6.089,A106&gt;=5.05,D106&lt;0.35,F106&lt;1.5),1.5,IF(AND(H106&lt;9.582,H106&lt;13.089,H106&gt;=6.926,D106&gt;=0.35,F106&lt;1.5),1.5,IF(AND(H106&gt;=9.582,H106&lt;13.089,H106&gt;=6.926,D106&gt;=0.35,F106&lt;1.5),1.6,IF(AND(D106&lt;1.35,H106&lt;9.349,D106&gt;=1.15,D106&lt;1.75,F106&gt;=1.5),3.867,IF(AND(D106&lt;2.05,A106&lt;7.05,G106&lt;0.869,D106&gt;=1.75,F106&gt;=1.5),4.9,IF(AND(B106&gt;=3.3,A106&gt;=7.05,G106&lt;0.869,D106&gt;=1.75,F106&gt;=1.5),6.1,IF(AND(G106&lt;0.347,H106&lt;11.218,A106&gt;=4.35,A106&lt;5.05,D106&lt;0.35,F106&lt;1.5),1.4,IF(AND(G106&gt;=0.347,H106&lt;11.218,A106&gt;=4.35,A106&lt;5.05,D106&lt;0.35,F106&lt;1.5),1.5,IF(AND(G106&gt;=0.265,H106&gt;=11.218,A106&gt;=4.35,A106&lt;5.05,D106&lt;0.35,F106&lt;1.5),1.45,IF(AND(A106&gt;=5.4,G106&lt;0.585,H106&gt;=6.089,A106&gt;=5.05,D106&lt;0.35,F106&lt;1.5),1.35,IF(AND(B106&gt;=2.9,D106&gt;=1.35,H106&lt;9.349,D106&gt;=1.15,D106&lt;1.75,F106&gt;=1.5),4.6,IF(AND(D106&gt;=1.35,A106&lt;6.15,H106&gt;=9.349,D106&gt;=1.15,D106&lt;1.75,F106&gt;=1.5),4.54,IF(AND(H106&lt;10.927,A106&gt;=6.15,H106&gt;=9.349,D106&gt;=1.15,D106&lt;1.75,F106&gt;=1.5),4.3,IF(AND(G106&lt;0.512,D106&gt;=2.05,A106&lt;7.05,G106&lt;0.869,D106&gt;=1.75,F106&gt;=1.5),5.533,IF(AND(G106&gt;=0.512,D106&gt;=2.05,A106&lt;7.05,G106&lt;0.869,D106&gt;=1.75,F106&gt;=1.5),5.88,IF(AND(H106&lt;11.551,B106&lt;3.3,A106&gt;=7.05,G106&lt;0.869,D106&gt;=1.75,F106&gt;=1.5),6.3,IF(AND(G106&lt;0.227,G106&lt;0.265,H106&gt;=11.218,A106&gt;=4.35,A106&lt;5.05,D106&lt;0.35,F106&lt;1.5),1.4,IF(AND(G106&gt;=0.227,G106&lt;0.265,H106&gt;=11.218,A106&gt;=4.35,A106&lt;5.05,D106&lt;0.35,F106&lt;1.5),1.26,IF(AND(H106&lt;11.031,A106&lt;5.4,G106&lt;0.585,H106&gt;=6.089,A106&gt;=5.05,D106&lt;0.35,F106&lt;1.5),1.5,IF(AND(H106&gt;=11.031,A106&lt;5.4,G106&lt;0.585,H106&gt;=6.089,A106&gt;=5.05,D106&lt;0.35,F106&lt;1.5),1.4,IF(AND(A106&lt;5.45,B106&lt;2.9,D106&gt;=1.35,H106&lt;9.349,D106&gt;=1.15,D106&lt;1.75,F106&gt;=1.5),4.5,IF(AND(A106&lt;5.9,D106&lt;1.35,A106&lt;6.15,H106&gt;=9.349,D106&gt;=1.15,D106&lt;1.75,F106&gt;=1.5),4.2,IF(AND(A106&gt;=5.9,D106&lt;1.35,A106&lt;6.15,H106&gt;=9.349,D106&gt;=1.15,D106&lt;1.75,F106&gt;=1.5),4,IF(AND(A106&gt;=6.75,H106&gt;=10.927,A106&gt;=6.15,H106&gt;=9.349,D106&gt;=1.15,D106&lt;1.75,F106&gt;=1.5),4.767,IF(AND(B106&lt;2.9,H106&gt;=11.551,B106&lt;3.3,A106&gt;=7.05,G106&lt;0.869,D106&gt;=1.75,F106&gt;=1.5),6.7,IF(AND(B106&gt;=2.9,H106&gt;=11.551,B106&lt;3.3,A106&gt;=7.05,G106&lt;0.869,D106&gt;=1.75,F106&gt;=1.5),6.6,IF(AND(B106&lt;2.45,A106&gt;=5.45,B106&lt;2.9,D106&gt;=1.35,H106&lt;9.349,D106&gt;=1.15,D106&lt;1.75,F106&gt;=1.5),5,IF(AND(B106&gt;=2.45,A106&gt;=5.45,B106&lt;2.9,D106&gt;=1.35,H106&lt;9.349,D106&gt;=1.15,D106&lt;1.75,F106&gt;=1.5),5.1,IF(AND(H106&lt;11.166,A106&lt;6.75,H106&gt;=10.927,A106&gt;=6.15,H106&gt;=9.349,D106&gt;=1.15,D106&lt;1.75,F106&gt;=1.5),4.9,IF(AND(G106&lt;0.228,H106&gt;=11.166,A106&lt;6.75,H106&gt;=10.927,A106&gt;=6.15,H106&gt;=9.349,D106&gt;=1.15,D106&lt;1.75,F106&gt;=1.5),4.7,IF(AND(H106&lt;13.531,G106&gt;=0.228,H106&gt;=11.166,A106&lt;6.75,H106&gt;=10.927,A106&gt;=6.15,H106&gt;=9.349,D106&gt;=1.15,D106&lt;1.75,F106&gt;=1.5),4.4,IF(AND(H106&gt;=13.531,G106&gt;=0.228,H106&gt;=11.166,A106&lt;6.75,H106&gt;=10.927,A106&gt;=6.15,H106&gt;=9.349,D106&gt;=1.15,D106&lt;1.75,F106&gt;=1.5),4.6,"shouldnthappen")))))))))))))))))))))))))))))))))))))))</f>
        <v>4.9</v>
      </c>
      <c r="AR106" s="1" t="n">
        <f aca="false">IF(AND(G106&gt;=0.93,B106&lt;3.65,F106&lt;1.5),1.7,IF(AND(H106&lt;6.542,B106&gt;=3.65,F106&lt;1.5),1.767,IF(AND(A106&gt;=7.05,D106&gt;=1.55,F106&gt;=1.5),6.3,IF(AND(G106&lt;0.123,H106&gt;=6.542,B106&gt;=3.65,F106&lt;1.5),1.367,IF(AND(A106&lt;5.15,A106&lt;5.65,D106&lt;1.55,F106&gt;=1.5),3.15,IF(AND(A106&lt;4.8,G106&gt;=0.447,G106&lt;0.93,B106&lt;3.65,F106&lt;1.5),1.24,IF(AND(A106&gt;=4.8,G106&gt;=0.447,G106&lt;0.93,B106&lt;3.65,F106&lt;1.5),1.4,IF(AND(G106&lt;0.151,G106&gt;=0.123,H106&gt;=6.542,B106&gt;=3.65,F106&lt;1.5),1.7,IF(AND(G106&gt;=0.151,G106&gt;=0.123,H106&gt;=6.542,B106&gt;=3.65,F106&lt;1.5),1.5,IF(AND(D106&gt;=1.45,A106&gt;=5.15,A106&lt;5.65,D106&lt;1.55,F106&gt;=1.5),4.5,IF(AND(B106&lt;2.65,D106&gt;=1.35,A106&gt;=5.65,D106&lt;1.55,F106&gt;=1.5),4.9,IF(AND(G106&lt;0.527,F106&lt;2.5,A106&lt;7.05,D106&gt;=1.55,F106&gt;=1.5),5.075,IF(AND(G106&gt;=0.527,F106&lt;2.5,A106&lt;7.05,D106&gt;=1.55,F106&gt;=1.5),4.7,IF(AND(A106&lt;4.65,G106&lt;0.265,G106&lt;0.447,G106&lt;0.93,B106&lt;3.65,F106&lt;1.5),1.42,IF(AND(G106&lt;0.3,G106&gt;=0.265,G106&lt;0.447,G106&lt;0.93,B106&lt;3.65,F106&lt;1.5),1.6,IF(AND(G106&gt;=0.3,G106&gt;=0.265,G106&lt;0.447,G106&lt;0.93,B106&lt;3.65,F106&lt;1.5),1.4,IF(AND(G106&lt;0.356,D106&lt;1.45,A106&gt;=5.15,A106&lt;5.65,D106&lt;1.55,F106&gt;=1.5),4.125,IF(AND(D106&lt;1.1,A106&lt;6.2,D106&lt;1.35,A106&gt;=5.65,D106&lt;1.55,F106&gt;=1.5),4.1,IF(AND(D106&gt;=1.1,A106&lt;6.2,D106&lt;1.35,A106&gt;=5.65,D106&lt;1.55,F106&gt;=1.5),4.175,IF(AND(H106&gt;=13.433,A106&gt;=6.2,D106&lt;1.35,A106&gt;=5.65,D106&lt;1.55,F106&gt;=1.5),4.6,IF(AND(G106&lt;0.437,B106&gt;=2.65,D106&gt;=1.35,A106&gt;=5.65,D106&lt;1.55,F106&gt;=1.5),4.625,IF(AND(G106&gt;=0.437,B106&gt;=2.65,D106&gt;=1.35,A106&gt;=5.65,D106&lt;1.55,F106&gt;=1.5),4.75,IF(AND(B106&gt;=3.15,H106&lt;11.146,F106&gt;=2.5,A106&lt;7.05,D106&gt;=1.55,F106&gt;=1.5),5.667,IF(AND(B106&lt;2.65,H106&gt;=11.146,F106&gt;=2.5,A106&lt;7.05,D106&gt;=1.55,F106&gt;=1.5),5.8,IF(AND(B106&lt;3.3,A106&gt;=4.65,G106&lt;0.265,G106&lt;0.447,G106&lt;0.93,B106&lt;3.65,F106&lt;1.5),1.32,IF(AND(B106&gt;=3.3,A106&gt;=4.65,G106&lt;0.265,G106&lt;0.447,G106&lt;0.93,B106&lt;3.65,F106&lt;1.5),1.425,IF(AND(B106&lt;2.8,G106&gt;=0.356,D106&lt;1.45,A106&gt;=5.15,A106&lt;5.65,D106&lt;1.55,F106&gt;=1.5),3.86,IF(AND(B106&gt;=2.8,G106&gt;=0.356,D106&lt;1.45,A106&gt;=5.15,A106&lt;5.65,D106&lt;1.55,F106&gt;=1.5),3.6,IF(AND(B106&lt;2.6,H106&lt;13.433,A106&gt;=6.2,D106&lt;1.35,A106&gt;=5.65,D106&lt;1.55,F106&gt;=1.5),4.4,IF(AND(B106&gt;=2.6,H106&lt;13.433,A106&gt;=6.2,D106&lt;1.35,A106&gt;=5.65,D106&lt;1.55,F106&gt;=1.5),4.3,IF(AND(G106&lt;0.151,B106&lt;3.15,H106&lt;11.146,F106&gt;=2.5,A106&lt;7.05,D106&gt;=1.55,F106&gt;=1.5),5.5,IF(AND(H106&lt;15.52,B106&gt;=2.65,H106&gt;=11.146,F106&gt;=2.5,A106&lt;7.05,D106&gt;=1.55,F106&gt;=1.5),5.4,IF(AND(H106&gt;=15.52,B106&gt;=2.65,H106&gt;=11.146,F106&gt;=2.5,A106&lt;7.05,D106&gt;=1.55,F106&gt;=1.5),5.733,IF(AND(H106&lt;10.74,G106&gt;=0.151,B106&lt;3.15,H106&lt;11.146,F106&gt;=2.5,A106&lt;7.05,D106&gt;=1.55,F106&gt;=1.5),5.12,IF(AND(H106&gt;=10.74,G106&gt;=0.151,B106&lt;3.15,H106&lt;11.146,F106&gt;=2.5,A106&lt;7.05,D106&gt;=1.55,F106&gt;=1.5),4.9,"shouldnthappen")))))))))))))))))))))))))))))))))))</f>
        <v>5.4</v>
      </c>
      <c r="AS106" s="1" t="n">
        <f aca="false">IF(AND(F106&gt;=1.5,A106&lt;5.55),4.18,IF(AND(F106&gt;=2.5,B106&lt;2.75,A106&gt;=5.55),5.38,IF(AND(G106&gt;=0.587,B106&lt;3.75,F106&lt;1.5,A106&lt;5.55),1.48,IF(AND(H106&lt;6.51,B106&gt;=3.75,F106&lt;1.5,A106&lt;5.55),1.9,IF(AND(H106&gt;=6.51,B106&gt;=3.75,F106&lt;1.5,A106&lt;5.55),1.425,IF(AND(G106&gt;=0.868,F106&lt;2.5,B106&lt;2.75,A106&gt;=5.55),4.65,IF(AND(F106&lt;1.5,D106&lt;1.55,B106&gt;=2.75,A106&gt;=5.55),1.7,IF(AND(G106&gt;=0.857,D106&gt;=1.55,B106&gt;=2.75,A106&gt;=5.55),5.033,IF(AND(G106&gt;=0.518,G106&lt;0.587,B106&lt;3.75,F106&lt;1.5,A106&lt;5.55),1,IF(AND(D106&lt;1.05,G106&lt;0.868,F106&lt;2.5,B106&lt;2.75,A106&gt;=5.55),3.5,IF(AND(G106&lt;0.404,D106&gt;=1.05,G106&lt;0.868,F106&lt;2.5,B106&lt;2.75,A106&gt;=5.55),4.2,IF(AND(G106&gt;=0.404,D106&gt;=1.05,G106&lt;0.868,F106&lt;2.5,B106&lt;2.75,A106&gt;=5.55),3.94,IF(AND(F106&lt;2.5,B106&lt;2.95,F106&gt;=1.5,D106&lt;1.55,B106&gt;=2.75,A106&gt;=5.55),4.68,IF(AND(F106&gt;=2.5,B106&lt;2.95,F106&gt;=1.5,D106&lt;1.55,B106&gt;=2.75,A106&gt;=5.55),5.1,IF(AND(H106&lt;10.883,B106&gt;=2.95,F106&gt;=1.5,D106&lt;1.55,B106&gt;=2.75,A106&gt;=5.55),4.15,IF(AND(H106&gt;=10.883,B106&gt;=2.95,F106&gt;=1.5,D106&lt;1.55,B106&gt;=2.75,A106&gt;=5.55),4.5,IF(AND(H106&gt;=14.1,D106&lt;2.05,G106&lt;0.857,D106&gt;=1.55,B106&gt;=2.75,A106&gt;=5.55),6.6,IF(AND(G106&lt;0.063,B106&lt;3.15,G106&lt;0.518,G106&lt;0.587,B106&lt;3.75,F106&lt;1.5,A106&lt;5.55),1.4,IF(AND(G106&gt;=0.063,B106&lt;3.15,G106&lt;0.518,G106&lt;0.587,B106&lt;3.75,F106&lt;1.5,A106&lt;5.55),1.5,IF(AND(H106&gt;=10.563,B106&gt;=3.15,G106&lt;0.518,G106&lt;0.587,B106&lt;3.75,F106&lt;1.5,A106&lt;5.55),1.325,IF(AND(B106&lt;2.95,H106&lt;14.1,D106&lt;2.05,G106&lt;0.857,D106&gt;=1.55,B106&gt;=2.75,A106&gt;=5.55),6.125,IF(AND(A106&lt;6.65,G106&lt;0.364,D106&gt;=2.05,G106&lt;0.857,D106&gt;=1.55,B106&gt;=2.75,A106&gt;=5.55),5.45,IF(AND(G106&gt;=0.774,G106&gt;=0.364,D106&gt;=2.05,G106&lt;0.857,D106&gt;=1.55,B106&gt;=2.75,A106&gt;=5.55),5.4,IF(AND(H106&gt;=9.279,H106&lt;10.563,B106&gt;=3.15,G106&lt;0.518,G106&lt;0.587,B106&lt;3.75,F106&lt;1.5,A106&lt;5.55),1.475,IF(AND(D106&lt;1.65,B106&gt;=2.95,H106&lt;14.1,D106&lt;2.05,G106&lt;0.857,D106&gt;=1.55,B106&gt;=2.75,A106&gt;=5.55),5.8,IF(AND(B106&lt;3.15,A106&gt;=6.65,G106&lt;0.364,D106&gt;=2.05,G106&lt;0.857,D106&gt;=1.55,B106&gt;=2.75,A106&gt;=5.55),5.3,IF(AND(B106&gt;=3.15,A106&gt;=6.65,G106&lt;0.364,D106&gt;=2.05,G106&lt;0.857,D106&gt;=1.55,B106&gt;=2.75,A106&gt;=5.55),5.7,IF(AND(A106&gt;=6.75,G106&lt;0.774,G106&gt;=0.364,D106&gt;=2.05,G106&lt;0.857,D106&gt;=1.55,B106&gt;=2.75,A106&gt;=5.55),5.9,IF(AND(G106&lt;0.417,H106&lt;9.279,H106&lt;10.563,B106&gt;=3.15,G106&lt;0.518,G106&lt;0.587,B106&lt;3.75,F106&lt;1.5,A106&lt;5.55),1.4,IF(AND(G106&gt;=0.417,H106&lt;9.279,H106&lt;10.563,B106&gt;=3.15,G106&lt;0.518,G106&lt;0.587,B106&lt;3.75,F106&lt;1.5,A106&lt;5.55),1.3,IF(AND(A106&lt;6.3,D106&gt;=1.65,B106&gt;=2.95,H106&lt;14.1,D106&lt;2.05,G106&lt;0.857,D106&gt;=1.55,B106&gt;=2.75,A106&gt;=5.55),4.9,IF(AND(A106&gt;=6.3,D106&gt;=1.65,B106&gt;=2.95,H106&lt;14.1,D106&lt;2.05,G106&lt;0.857,D106&gt;=1.55,B106&gt;=2.75,A106&gt;=5.55),5.3,IF(AND(G106&gt;=0.657,A106&lt;6.75,G106&lt;0.774,G106&gt;=0.364,D106&gt;=2.05,G106&lt;0.857,D106&gt;=1.55,B106&gt;=2.75,A106&gt;=5.55),6,IF(AND(B106&lt;3.2,G106&lt;0.657,A106&lt;6.75,G106&lt;0.774,G106&gt;=0.364,D106&gt;=2.05,G106&lt;0.857,D106&gt;=1.55,B106&gt;=2.75,A106&gt;=5.55),5.6,IF(AND(B106&gt;=3.2,G106&lt;0.657,A106&lt;6.75,G106&lt;0.774,G106&gt;=0.364,D106&gt;=2.05,G106&lt;0.857,D106&gt;=1.55,B106&gt;=2.75,A106&gt;=5.55),5.65,"shouldnthappen")))))))))))))))))))))))))))))))))))</f>
        <v>6.125</v>
      </c>
      <c r="AT106" s="1" t="n">
        <f aca="false">IF(AND(H106&gt;=16.284,A106&gt;=5.55),6.533,IF(AND(G106&gt;=0.52,A106&lt;4.85,A106&lt;5.55),1.05,IF(AND(G106&lt;0.227,G106&lt;0.52,A106&lt;4.85,A106&lt;5.55),1.4,IF(AND(G106&gt;=0.227,G106&lt;0.52,A106&lt;4.85,A106&lt;5.55),1.3,IF(AND(D106&gt;=0.45,F106&lt;1.5,A106&gt;=4.85,A106&lt;5.55),1.667,IF(AND(B106&gt;=2.75,F106&gt;=1.5,A106&gt;=4.85,A106&lt;5.55),4.5,IF(AND(F106&lt;2.5,B106&gt;=3.15,H106&lt;16.284,A106&gt;=5.55),4.7,IF(AND(G106&gt;=0.934,D106&lt;0.45,F106&lt;1.5,A106&gt;=4.85,A106&lt;5.55),1.7,IF(AND(D106&gt;=1.2,B106&lt;2.75,F106&gt;=1.5,A106&gt;=4.85,A106&lt;5.55),4.25,IF(AND(G106&gt;=0.774,F106&gt;=2.5,B106&gt;=3.15,H106&lt;16.284,A106&gt;=5.55),5.4,IF(AND(B106&lt;3.1,G106&lt;0.934,D106&lt;0.45,F106&lt;1.5,A106&gt;=4.85,A106&lt;5.55),1.6,IF(AND(D106&lt;1.05,D106&lt;1.2,B106&lt;2.75,F106&gt;=1.5,A106&gt;=4.85,A106&lt;5.55),3.433,IF(AND(D106&gt;=1.05,D106&lt;1.2,B106&lt;2.75,F106&gt;=1.5,A106&gt;=4.85,A106&lt;5.55),3.267,IF(AND(H106&lt;8.486,D106&lt;1.35,F106&lt;2.5,B106&lt;3.15,H106&lt;16.284,A106&gt;=5.55),3.85,IF(AND(D106&gt;=1.55,D106&gt;=1.35,F106&lt;2.5,B106&lt;3.15,H106&lt;16.284,A106&gt;=5.55),5.1,IF(AND(H106&lt;10.464,A106&lt;6.35,F106&gt;=2.5,B106&lt;3.15,H106&lt;16.284,A106&gt;=5.55),5.08,IF(AND(H106&gt;=10.464,A106&lt;6.35,F106&gt;=2.5,B106&lt;3.15,H106&lt;16.284,A106&gt;=5.55),4.9,IF(AND(D106&lt;1.85,A106&gt;=6.35,F106&gt;=2.5,B106&lt;3.15,H106&lt;16.284,A106&gt;=5.55),5.8,IF(AND(H106&gt;=10.393,G106&lt;0.774,F106&gt;=2.5,B106&gt;=3.15,H106&lt;16.284,A106&gt;=5.55),5.425,IF(AND(B106&lt;2.6,H106&gt;=8.486,D106&lt;1.35,F106&lt;2.5,B106&lt;3.15,H106&lt;16.284,A106&gt;=5.55),3.9,IF(AND(G106&gt;=0.567,D106&lt;1.55,D106&gt;=1.35,F106&lt;2.5,B106&lt;3.15,H106&lt;16.284,A106&gt;=5.55),4.4,IF(AND(B106&lt;3.25,H106&lt;10.393,G106&lt;0.774,F106&gt;=2.5,B106&gt;=3.15,H106&lt;16.284,A106&gt;=5.55),5.7,IF(AND(B106&gt;=3.25,H106&lt;10.393,G106&lt;0.774,F106&gt;=2.5,B106&gt;=3.15,H106&lt;16.284,A106&gt;=5.55),5.98,IF(AND(G106&lt;0.079,G106&lt;0.338,B106&gt;=3.1,G106&lt;0.934,D106&lt;0.45,F106&lt;1.5,A106&gt;=4.85,A106&lt;5.55),1.425,IF(AND(B106&lt;3.35,G106&gt;=0.338,B106&gt;=3.1,G106&lt;0.934,D106&lt;0.45,F106&lt;1.5,A106&gt;=4.85,A106&lt;5.55),1.4,IF(AND(G106&lt;0.404,B106&gt;=2.6,H106&gt;=8.486,D106&lt;1.35,F106&lt;2.5,B106&lt;3.15,H106&lt;16.284,A106&gt;=5.55),4.3,IF(AND(G106&gt;=0.404,B106&gt;=2.6,H106&gt;=8.486,D106&lt;1.35,F106&lt;2.5,B106&lt;3.15,H106&lt;16.284,A106&gt;=5.55),4.025,IF(AND(B106&gt;=3.05,G106&lt;0.567,D106&lt;1.55,D106&gt;=1.35,F106&lt;2.5,B106&lt;3.15,H106&lt;16.284,A106&gt;=5.55),4.7,IF(AND(A106&lt;6.45,H106&lt;10.667,D106&gt;=1.85,A106&gt;=6.35,F106&gt;=2.5,B106&lt;3.15,H106&lt;16.284,A106&gt;=5.55),5.3,IF(AND(A106&gt;=6.45,H106&lt;10.667,D106&gt;=1.85,A106&gt;=6.35,F106&gt;=2.5,B106&lt;3.15,H106&lt;16.284,A106&gt;=5.55),5.167,IF(AND(B106&lt;2.95,H106&gt;=10.667,D106&gt;=1.85,A106&gt;=6.35,F106&gt;=2.5,B106&lt;3.15,H106&lt;16.284,A106&gt;=5.55),5.6,IF(AND(B106&gt;=2.95,H106&gt;=10.667,D106&gt;=1.85,A106&gt;=6.35,F106&gt;=2.5,B106&lt;3.15,H106&lt;16.284,A106&gt;=5.55),5.5,IF(AND(H106&lt;10.325,G106&gt;=0.079,G106&lt;0.338,B106&gt;=3.1,G106&lt;0.934,D106&lt;0.45,F106&lt;1.5,A106&gt;=4.85,A106&lt;5.55),1.5,IF(AND(G106&lt;0.385,B106&gt;=3.35,G106&gt;=0.338,B106&gt;=3.1,G106&lt;0.934,D106&lt;0.45,F106&lt;1.5,A106&gt;=4.85,A106&lt;5.55),1.5,IF(AND(G106&gt;=0.385,B106&gt;=3.35,G106&gt;=0.338,B106&gt;=3.1,G106&lt;0.934,D106&lt;0.45,F106&lt;1.5,A106&gt;=4.85,A106&lt;5.55),1.42,IF(AND(B106&lt;2.5,B106&lt;3.05,G106&lt;0.567,D106&lt;1.55,D106&gt;=1.35,F106&lt;2.5,B106&lt;3.15,H106&lt;16.284,A106&gt;=5.55),4.5,IF(AND(B106&gt;=2.5,B106&lt;3.05,G106&lt;0.567,D106&lt;1.55,D106&gt;=1.35,F106&lt;2.5,B106&lt;3.15,H106&lt;16.284,A106&gt;=5.55),4.56,IF(AND(H106&lt;12.506,H106&gt;=10.325,G106&gt;=0.079,G106&lt;0.338,B106&gt;=3.1,G106&lt;0.934,D106&lt;0.45,F106&lt;1.5,A106&gt;=4.85,A106&lt;5.55),1.2,IF(AND(H106&gt;=12.506,H106&gt;=10.325,G106&gt;=0.079,G106&lt;0.338,B106&gt;=3.1,G106&lt;0.934,D106&lt;0.45,F106&lt;1.5,A106&gt;=4.85,A106&lt;5.55),1.3,"shouldnthappen")))))))))))))))))))))))))))))))))))))))</f>
        <v>4.9</v>
      </c>
      <c r="AU106" s="1" t="n">
        <f aca="false">IF(AND(G106&gt;=0.52,B106&lt;3.05,F106&lt;1.5),1.1,IF(AND(G106&lt;0.35,G106&lt;0.52,B106&lt;3.05,F106&lt;1.5),1.4,IF(AND(G106&gt;=0.35,G106&lt;0.52,B106&lt;3.05,F106&lt;1.5),1.3,IF(AND(G106&gt;=0.227,G106&lt;0.347,B106&gt;=3.05,F106&lt;1.5),1.32,IF(AND(H106&lt;6.417,G106&gt;=0.347,B106&gt;=3.05,F106&lt;1.5),1.7,IF(AND(A106&gt;=7.25,A106&gt;=6.6,F106&gt;=2.5,F106&gt;=1.5),6.35,IF(AND(G106&lt;0.11,G106&lt;0.227,G106&lt;0.347,B106&gt;=3.05,F106&lt;1.5),1.333,IF(AND(H106&lt;9.441,H106&gt;=6.417,G106&gt;=0.347,B106&gt;=3.05,F106&lt;1.5),1.425,IF(AND(B106&lt;2.75,G106&lt;0.451,H106&lt;10.266,F106&lt;2.5,F106&gt;=1.5),4,IF(AND(B106&gt;=2.75,G106&lt;0.451,H106&lt;10.266,F106&lt;2.5,F106&gt;=1.5),4.433,IF(AND(G106&gt;=0.865,G106&gt;=0.451,H106&lt;10.266,F106&lt;2.5,F106&gt;=1.5),4.2,IF(AND(B106&lt;2.45,H106&lt;13.665,H106&gt;=10.266,F106&lt;2.5,F106&gt;=1.5),3.7,IF(AND(G106&lt;0.302,H106&gt;=13.665,H106&gt;=10.266,F106&lt;2.5,F106&gt;=1.5),5,IF(AND(B106&lt;2.9,A106&lt;6.1,A106&lt;6.6,F106&gt;=2.5,F106&gt;=1.5),5.06,IF(AND(B106&gt;=2.9,A106&lt;6.1,A106&lt;6.6,F106&gt;=2.5,F106&gt;=1.5),4.8,IF(AND(B106&lt;3.05,A106&gt;=6.1,A106&lt;6.6,F106&gt;=2.5,F106&gt;=1.5),5.6,IF(AND(B106&gt;=3.05,A106&gt;=6.1,A106&lt;6.6,F106&gt;=2.5,F106&gt;=1.5),5.267,IF(AND(H106&gt;=14.564,A106&lt;7.25,A106&gt;=6.6,F106&gt;=2.5,F106&gt;=1.5),5.6,IF(AND(H106&gt;=14.309,G106&gt;=0.11,G106&lt;0.227,G106&lt;0.347,B106&gt;=3.05,F106&lt;1.5),1.7,IF(AND(D106&lt;0.4,H106&gt;=9.441,H106&gt;=6.417,G106&gt;=0.347,B106&gt;=3.05,F106&lt;1.5),1.5,IF(AND(D106&gt;=0.4,H106&gt;=9.441,H106&gt;=6.417,G106&gt;=0.347,B106&gt;=3.05,F106&lt;1.5),1.633,IF(AND(A106&lt;5.35,G106&lt;0.865,G106&gt;=0.451,H106&lt;10.266,F106&lt;2.5,F106&gt;=1.5),3.15,IF(AND(D106&lt;1.45,G106&gt;=0.302,H106&gt;=13.665,H106&gt;=10.266,F106&lt;2.5,F106&gt;=1.5),4.74,IF(AND(D106&gt;=1.45,G106&gt;=0.302,H106&gt;=13.665,H106&gt;=10.266,F106&lt;2.5,F106&gt;=1.5),4.567,IF(AND(H106&lt;8.836,H106&lt;14.564,A106&lt;7.25,A106&gt;=6.6,F106&gt;=2.5,F106&gt;=1.5),5.7,IF(AND(H106&gt;=8.836,H106&lt;14.564,A106&lt;7.25,A106&gt;=6.6,F106&gt;=2.5,F106&gt;=1.5),5.9,IF(AND(H106&lt;11.53,H106&lt;14.309,G106&gt;=0.11,G106&lt;0.227,G106&lt;0.347,B106&gt;=3.05,F106&lt;1.5),1.5,IF(AND(H106&gt;=11.53,H106&lt;14.309,G106&gt;=0.11,G106&lt;0.227,G106&lt;0.347,B106&gt;=3.05,F106&lt;1.5),1.467,IF(AND(H106&lt;9.386,A106&gt;=5.35,G106&lt;0.865,G106&gt;=0.451,H106&lt;10.266,F106&lt;2.5,F106&gt;=1.5),3.56,IF(AND(H106&gt;=9.386,A106&gt;=5.35,G106&lt;0.865,G106&gt;=0.451,H106&lt;10.266,F106&lt;2.5,F106&gt;=1.5),4.2,IF(AND(H106&lt;11.036,D106&lt;1.45,B106&gt;=2.45,H106&lt;13.665,H106&gt;=10.266,F106&lt;2.5,F106&gt;=1.5),4.45,IF(AND(H106&gt;=11.036,D106&lt;1.45,B106&gt;=2.45,H106&lt;13.665,H106&gt;=10.266,F106&lt;2.5,F106&gt;=1.5),4.1,IF(AND(G106&gt;=0.585,D106&gt;=1.45,B106&gt;=2.45,H106&lt;13.665,H106&gt;=10.266,F106&lt;2.5,F106&gt;=1.5),4.9,IF(AND(H106&lt;11.743,G106&lt;0.585,D106&gt;=1.45,B106&gt;=2.45,H106&lt;13.665,H106&gt;=10.266,F106&lt;2.5,F106&gt;=1.5),4.7,IF(AND(H106&gt;=11.743,G106&lt;0.585,D106&gt;=1.45,B106&gt;=2.45,H106&lt;13.665,H106&gt;=10.266,F106&lt;2.5,F106&gt;=1.5),4.5,"shouldnthappen")))))))))))))))))))))))))))))))))))</f>
        <v>5.6</v>
      </c>
      <c r="AV106" s="1" t="n">
        <f aca="false">IF(AND(G106&gt;=0.356,F106&gt;=1.5,A106&lt;5.75),3.52,IF(AND(A106&lt;7.25,A106&gt;=7.1,A106&gt;=5.75),5.875,IF(AND(A106&gt;=7.25,A106&gt;=7.1,A106&gt;=5.75),6.5,IF(AND(D106&gt;=0.35,G106&gt;=0.586,F106&lt;1.5,A106&lt;5.75),1.8,IF(AND(D106&lt;1.4,G106&lt;0.356,F106&gt;=1.5,A106&lt;5.75),4.2,IF(AND(D106&gt;=1.4,G106&lt;0.356,F106&gt;=1.5,A106&lt;5.75),4.5,IF(AND(H106&gt;=11.218,A106&lt;5.05,G106&lt;0.586,F106&lt;1.5,A106&lt;5.75),1.225,IF(AND(G106&gt;=0.253,A106&gt;=5.05,G106&lt;0.586,F106&lt;1.5,A106&lt;5.75),1.3,IF(AND(B106&gt;=3.75,D106&lt;0.35,G106&gt;=0.586,F106&lt;1.5,A106&lt;5.75),1.567,IF(AND(B106&lt;2.85,D106&lt;1.35,D106&lt;1.65,A106&lt;7.1,A106&gt;=5.75),4.26,IF(AND(B106&gt;=2.85,D106&lt;1.35,D106&lt;1.65,A106&lt;7.1,A106&gt;=5.75),4.45,IF(AND(A106&lt;6.05,H106&lt;12.921,D106&gt;=1.65,A106&lt;7.1,A106&gt;=5.75),5.1,IF(AND(H106&gt;=15.338,H106&gt;=12.921,D106&gt;=1.65,A106&lt;7.1,A106&gt;=5.75),5.55,IF(AND(G106&lt;0.418,H106&lt;11.218,A106&lt;5.05,G106&lt;0.586,F106&lt;1.5,A106&lt;5.75),1.42,IF(AND(G106&gt;=0.418,H106&lt;11.218,A106&lt;5.05,G106&lt;0.586,F106&lt;1.5,A106&lt;5.75),1.3,IF(AND(H106&gt;=13.321,G106&lt;0.253,A106&gt;=5.05,G106&lt;0.586,F106&lt;1.5,A106&lt;5.75),1.7,IF(AND(H106&lt;6.089,B106&lt;3.75,D106&lt;0.35,G106&gt;=0.586,F106&lt;1.5,A106&lt;5.75),1.7,IF(AND(H106&gt;=6.089,B106&lt;3.75,D106&lt;0.35,G106&gt;=0.586,F106&lt;1.5,A106&lt;5.75),1.5,IF(AND(B106&lt;2.9,D106&lt;1.45,D106&gt;=1.35,D106&lt;1.65,A106&lt;7.1,A106&gt;=5.75),4.8,IF(AND(B106&gt;=2.9,D106&lt;1.45,D106&gt;=1.35,D106&lt;1.65,A106&lt;7.1,A106&gt;=5.75),4.475,IF(AND(B106&lt;2.5,D106&gt;=1.45,D106&gt;=1.35,D106&lt;1.65,A106&lt;7.1,A106&gt;=5.75),4.5,IF(AND(H106&lt;8.884,A106&gt;=6.05,H106&lt;12.921,D106&gt;=1.65,A106&lt;7.1,A106&gt;=5.75),5.4,IF(AND(A106&lt;6.3,H106&lt;15.338,H106&gt;=12.921,D106&gt;=1.65,A106&lt;7.1,A106&gt;=5.75),4.967,IF(AND(A106&gt;=6.3,H106&lt;15.338,H106&gt;=12.921,D106&gt;=1.65,A106&lt;7.1,A106&gt;=5.75),5.133,IF(AND(H106&lt;10.826,H106&lt;13.321,G106&lt;0.253,A106&gt;=5.05,G106&lt;0.586,F106&lt;1.5,A106&lt;5.75),1.5,IF(AND(H106&gt;=10.826,H106&lt;13.321,G106&lt;0.253,A106&gt;=5.05,G106&lt;0.586,F106&lt;1.5,A106&lt;5.75),1.4,IF(AND(H106&lt;7.47,B106&gt;=2.5,D106&gt;=1.45,D106&gt;=1.35,D106&lt;1.65,A106&lt;7.1,A106&gt;=5.75),5.1,IF(AND(H106&gt;=7.47,B106&gt;=2.5,D106&gt;=1.45,D106&gt;=1.35,D106&lt;1.65,A106&lt;7.1,A106&gt;=5.75),4.725,IF(AND(H106&lt;9.637,H106&gt;=8.884,A106&gt;=6.05,H106&lt;12.921,D106&gt;=1.65,A106&lt;7.1,A106&gt;=5.75),5.9,IF(AND(B106&lt;2.6,H106&gt;=9.637,H106&gt;=8.884,A106&gt;=6.05,H106&lt;12.921,D106&gt;=1.65,A106&lt;7.1,A106&gt;=5.75),5.8,IF(AND(B106&lt;2.75,B106&gt;=2.6,H106&gt;=9.637,H106&gt;=8.884,A106&gt;=6.05,H106&lt;12.921,D106&gt;=1.65,A106&lt;7.1,A106&gt;=5.75),5.3,IF(AND(D106&lt;2.25,B106&gt;=2.75,B106&gt;=2.6,H106&gt;=9.637,H106&gt;=8.884,A106&gt;=6.05,H106&lt;12.921,D106&gt;=1.65,A106&lt;7.1,A106&gt;=5.75),5.6,IF(AND(D106&gt;=2.25,B106&gt;=2.75,B106&gt;=2.6,H106&gt;=9.637,H106&gt;=8.884,A106&gt;=6.05,H106&lt;12.921,D106&gt;=1.65,A106&lt;7.1,A106&gt;=5.75),5.5,"shouldnthappen")))))))))))))))))))))))))))))))))</f>
        <v>5.6</v>
      </c>
      <c r="AW106" s="1" t="n">
        <f aca="false">IF(AND(G106&gt;=0.905,F106&lt;1.5),1.767,IF(AND(H106&gt;=16.674,F106&gt;=1.5),6.55,IF(AND(A106&lt;4.35,H106&lt;14.344,G106&lt;0.905,F106&lt;1.5),1.1,IF(AND(B106&lt;3.65,H106&gt;=14.344,G106&lt;0.905,F106&lt;1.5),1.5,IF(AND(B106&gt;=3.65,H106&gt;=14.344,G106&lt;0.905,F106&lt;1.5),1.65,IF(AND(B106&lt;2.6,F106&gt;=2.5,H106&lt;16.674,F106&gt;=1.5),4.5,IF(AND(D106&gt;=0.45,A106&gt;=4.35,H106&lt;14.344,G106&lt;0.905,F106&lt;1.5),1.65,IF(AND(D106&lt;1.15,A106&lt;5.9,F106&lt;2.5,H106&lt;16.674,F106&gt;=1.5),3.56,IF(AND(B106&lt;2.75,A106&gt;=5.9,F106&lt;2.5,H106&lt;16.674,F106&gt;=1.5),5,IF(AND(H106&lt;13.531,B106&gt;=2.75,A106&gt;=5.9,F106&lt;2.5,H106&lt;16.674,F106&gt;=1.5),4.333,IF(AND(B106&lt;3.2,G106&gt;=0.669,B106&gt;=2.6,F106&gt;=2.5,H106&lt;16.674,F106&gt;=1.5),5.08,IF(AND(B106&gt;=3.2,G106&gt;=0.669,B106&gt;=2.6,F106&gt;=2.5,H106&lt;16.674,F106&gt;=1.5),5.4,IF(AND(B106&lt;3.15,A106&lt;5.05,D106&lt;0.45,A106&gt;=4.35,H106&lt;14.344,G106&lt;0.905,F106&lt;1.5),1.45,IF(AND(A106&gt;=5.55,A106&gt;=5.05,D106&lt;0.45,A106&gt;=4.35,H106&lt;14.344,G106&lt;0.905,F106&lt;1.5),1.5,IF(AND(A106&lt;5.55,A106&lt;5.65,D106&gt;=1.15,A106&lt;5.9,F106&lt;2.5,H106&lt;16.674,F106&gt;=1.5),3.95,IF(AND(A106&gt;=5.55,A106&lt;5.65,D106&gt;=1.15,A106&lt;5.9,F106&lt;2.5,H106&lt;16.674,F106&gt;=1.5),3.82,IF(AND(G106&lt;0.39,A106&gt;=5.65,D106&gt;=1.15,A106&lt;5.9,F106&lt;2.5,H106&lt;16.674,F106&gt;=1.5),4.35,IF(AND(G106&gt;=0.39,A106&gt;=5.65,D106&gt;=1.15,A106&lt;5.9,F106&lt;2.5,H106&lt;16.674,F106&gt;=1.5),3.95,IF(AND(G106&lt;0.466,H106&gt;=13.531,B106&gt;=2.75,A106&gt;=5.9,F106&lt;2.5,H106&lt;16.674,F106&gt;=1.5),4.8,IF(AND(G106&gt;=0.466,H106&gt;=13.531,B106&gt;=2.75,A106&gt;=5.9,F106&lt;2.5,H106&lt;16.674,F106&gt;=1.5),4.7,IF(AND(H106&lt;10.144,D106&lt;2.05,G106&lt;0.669,B106&gt;=2.6,F106&gt;=2.5,H106&lt;16.674,F106&gt;=1.5),5.3,IF(AND(H106&gt;=10.144,D106&lt;2.05,G106&lt;0.669,B106&gt;=2.6,F106&gt;=2.5,H106&lt;16.674,F106&gt;=1.5),5.133,IF(AND(D106&gt;=2.45,D106&gt;=2.05,G106&lt;0.669,B106&gt;=2.6,F106&gt;=2.5,H106&lt;16.674,F106&gt;=1.5),5.9,IF(AND(B106&lt;3.25,B106&gt;=3.15,A106&lt;5.05,D106&lt;0.45,A106&gt;=4.35,H106&lt;14.344,G106&lt;0.905,F106&lt;1.5),1.2,IF(AND(B106&gt;=3.25,B106&gt;=3.15,A106&lt;5.05,D106&lt;0.45,A106&gt;=4.35,H106&lt;14.344,G106&lt;0.905,F106&lt;1.5),1.36,IF(AND(B106&gt;=3.8,A106&lt;5.55,A106&gt;=5.05,D106&lt;0.45,A106&gt;=4.35,H106&lt;14.344,G106&lt;0.905,F106&lt;1.5),1.3,IF(AND(G106&lt;0.05,B106&lt;3.8,A106&lt;5.55,A106&gt;=5.05,D106&lt;0.45,A106&gt;=4.35,H106&lt;14.344,G106&lt;0.905,F106&lt;1.5),1.4,IF(AND(G106&lt;0.107,G106&lt;0.395,D106&lt;2.45,D106&gt;=2.05,G106&lt;0.669,B106&gt;=2.6,F106&gt;=2.5,H106&lt;16.674,F106&gt;=1.5),5.667,IF(AND(G106&lt;0.537,G106&gt;=0.395,D106&lt;2.45,D106&gt;=2.05,G106&lt;0.669,B106&gt;=2.6,F106&gt;=2.5,H106&lt;16.674,F106&gt;=1.5),5.6,IF(AND(G106&gt;=0.537,G106&gt;=0.395,D106&lt;2.45,D106&gt;=2.05,G106&lt;0.669,B106&gt;=2.6,F106&gt;=2.5,H106&lt;16.674,F106&gt;=1.5),5.775,IF(AND(B106&lt;3.6,G106&gt;=0.05,B106&lt;3.8,A106&lt;5.55,A106&gt;=5.05,D106&lt;0.45,A106&gt;=4.35,H106&lt;14.344,G106&lt;0.905,F106&lt;1.5),1.475,IF(AND(B106&gt;=3.6,G106&gt;=0.05,B106&lt;3.8,A106&lt;5.55,A106&gt;=5.05,D106&lt;0.45,A106&gt;=4.35,H106&lt;14.344,G106&lt;0.905,F106&lt;1.5),1.5,IF(AND(G106&lt;0.312,G106&gt;=0.107,G106&lt;0.395,D106&lt;2.45,D106&gt;=2.05,G106&lt;0.669,B106&gt;=2.6,F106&gt;=2.5,H106&lt;16.674,F106&gt;=1.5),5.18,IF(AND(G106&gt;=0.312,G106&gt;=0.107,G106&lt;0.395,D106&lt;2.45,D106&gt;=2.05,G106&lt;0.669,B106&gt;=2.6,F106&gt;=2.5,H106&lt;16.674,F106&gt;=1.5),5.4,"shouldnthappen"))))))))))))))))))))))))))))))))))</f>
        <v>5.133</v>
      </c>
      <c r="AX106" s="1" t="n">
        <f aca="false">IF(AND(D106&gt;=1.3,B106&gt;=3.45),6.25,IF(AND(B106&lt;2.75,A106&lt;5.25,B106&lt;3.45),3.9,IF(AND(D106&lt;0.25,D106&lt;1.3,B106&gt;=3.45),1.16,IF(AND(A106&gt;=5.05,B106&gt;=2.75,A106&lt;5.25,B106&lt;3.45),1.7,IF(AND(D106&lt;0.7,F106&lt;2.5,A106&gt;=5.25,B106&lt;3.45),1.5,IF(AND(H106&gt;=16.284,F106&gt;=2.5,A106&gt;=5.25,B106&lt;3.45),6.6,IF(AND(G106&lt;0.123,D106&gt;=0.25,D106&lt;1.3,B106&gt;=3.45),1.3,IF(AND(A106&lt;4.5,A106&lt;5.05,B106&gt;=2.75,A106&lt;5.25,B106&lt;3.45),1.3,IF(AND(A106&lt;5.05,G106&gt;=0.123,D106&gt;=0.25,D106&lt;1.3,B106&gt;=3.45),1.6,IF(AND(B106&lt;3.15,A106&gt;=4.5,A106&lt;5.05,B106&gt;=2.75,A106&lt;5.25,B106&lt;3.45),1.54,IF(AND(B106&gt;=3.15,A106&gt;=4.5,A106&lt;5.05,B106&gt;=2.75,A106&lt;5.25,B106&lt;3.45),1.35,IF(AND(D106&gt;=1.4,A106&lt;5.9,D106&gt;=0.7,F106&lt;2.5,A106&gt;=5.25,B106&lt;3.45),4.5,IF(AND(D106&gt;=1.55,A106&gt;=5.9,D106&gt;=0.7,F106&lt;2.5,A106&gt;=5.25,B106&lt;3.45),4.95,IF(AND(G106&gt;=0.682,D106&gt;=2.05,H106&lt;16.284,F106&gt;=2.5,A106&gt;=5.25,B106&lt;3.45),5.26,IF(AND(A106&lt;5.4,A106&gt;=5.05,G106&gt;=0.123,D106&gt;=0.25,D106&lt;1.3,B106&gt;=3.45),1.64,IF(AND(A106&gt;=5.4,A106&gt;=5.05,G106&gt;=0.123,D106&gt;=0.25,D106&lt;1.3,B106&gt;=3.45),1.6,IF(AND(G106&lt;0.372,D106&lt;1.4,A106&lt;5.9,D106&gt;=0.7,F106&lt;2.5,A106&gt;=5.25,B106&lt;3.45),4.175,IF(AND(D106&lt;1.35,D106&lt;1.55,A106&gt;=5.9,D106&gt;=0.7,F106&lt;2.5,A106&gt;=5.25,B106&lt;3.45),4.2,IF(AND(B106&lt;2.35,G106&lt;0.596,D106&lt;2.05,H106&lt;16.284,F106&gt;=2.5,A106&gt;=5.25,B106&lt;3.45),5,IF(AND(G106&gt;=0.888,G106&gt;=0.596,D106&lt;2.05,H106&lt;16.284,F106&gt;=2.5,A106&gt;=5.25,B106&lt;3.45),4.8,IF(AND(A106&gt;=6.85,G106&lt;0.682,D106&gt;=2.05,H106&lt;16.284,F106&gt;=2.5,A106&gt;=5.25,B106&lt;3.45),5.4,IF(AND(A106&gt;=5.75,G106&gt;=0.372,D106&lt;1.4,A106&lt;5.9,D106&gt;=0.7,F106&lt;2.5,A106&gt;=5.25,B106&lt;3.45),3.933,IF(AND(A106&gt;=6.75,D106&gt;=1.35,D106&lt;1.55,A106&gt;=5.9,D106&gt;=0.7,F106&lt;2.5,A106&gt;=5.25,B106&lt;3.45),4.8,IF(AND(H106&lt;11.084,B106&gt;=2.35,G106&lt;0.596,D106&lt;2.05,H106&lt;16.284,F106&gt;=2.5,A106&gt;=5.25,B106&lt;3.45),5.3,IF(AND(H106&lt;8.435,G106&lt;0.888,G106&gt;=0.596,D106&lt;2.05,H106&lt;16.284,F106&gt;=2.5,A106&gt;=5.25,B106&lt;3.45),5.1,IF(AND(H106&gt;=8.435,G106&lt;0.888,G106&gt;=0.596,D106&lt;2.05,H106&lt;16.284,F106&gt;=2.5,A106&gt;=5.25,B106&lt;3.45),4.94,IF(AND(B106&lt;3.15,A106&lt;6.85,G106&lt;0.682,D106&gt;=2.05,H106&lt;16.284,F106&gt;=2.5,A106&gt;=5.25,B106&lt;3.45),5.6,IF(AND(B106&gt;=3.15,A106&lt;6.85,G106&lt;0.682,D106&gt;=2.05,H106&lt;16.284,F106&gt;=2.5,A106&gt;=5.25,B106&lt;3.45),5.74,IF(AND(G106&lt;0.572,A106&lt;5.75,G106&gt;=0.372,D106&lt;1.4,A106&lt;5.9,D106&gt;=0.7,F106&lt;2.5,A106&gt;=5.25,B106&lt;3.45),3.7,IF(AND(D106&lt;1.45,A106&lt;6.75,D106&gt;=1.35,D106&lt;1.55,A106&gt;=5.9,D106&gt;=0.7,F106&lt;2.5,A106&gt;=5.25,B106&lt;3.45),4.46,IF(AND(D106&gt;=1.45,A106&lt;6.75,D106&gt;=1.35,D106&lt;1.55,A106&gt;=5.9,D106&gt;=0.7,F106&lt;2.5,A106&gt;=5.25,B106&lt;3.45),4.567,IF(AND(H106&lt;12.532,H106&gt;=11.084,B106&gt;=2.35,G106&lt;0.596,D106&lt;2.05,H106&lt;16.284,F106&gt;=2.5,A106&gt;=5.25,B106&lt;3.45),5.8,IF(AND(H106&gt;=12.532,H106&gt;=11.084,B106&gt;=2.35,G106&lt;0.596,D106&lt;2.05,H106&lt;16.284,F106&gt;=2.5,A106&gt;=5.25,B106&lt;3.45),5.667,IF(AND(A106&gt;=5.65,G106&gt;=0.572,A106&lt;5.75,G106&gt;=0.372,D106&lt;1.4,A106&lt;5.9,D106&gt;=0.7,F106&lt;2.5,A106&gt;=5.25,B106&lt;3.45),4.2,IF(AND(G106&lt;0.862,A106&lt;5.65,G106&gt;=0.572,A106&lt;5.75,G106&gt;=0.372,D106&lt;1.4,A106&lt;5.9,D106&gt;=0.7,F106&lt;2.5,A106&gt;=5.25,B106&lt;3.45),3.9,IF(AND(G106&gt;=0.862,A106&lt;5.65,G106&gt;=0.572,A106&lt;5.75,G106&gt;=0.372,D106&lt;1.4,A106&lt;5.9,D106&gt;=0.7,F106&lt;2.5,A106&gt;=5.25,B106&lt;3.45),4,"shouldnthappen"))))))))))))))))))))))))))))))))))))</f>
        <v>5.667</v>
      </c>
      <c r="AY106" s="1" t="n">
        <f aca="false">IF(AND(H106&gt;=8.233,D106&gt;=0.8,A106&lt;5.55),3.525,IF(AND(B106&lt;2.9,H106&gt;=15.534,A106&gt;=5.55),4.8,IF(AND(H106&gt;=12.259,A106&lt;4.75,D106&lt;0.8,A106&lt;5.55),1.25,IF(AND(B106&gt;=3.85,A106&gt;=4.75,D106&lt;0.8,A106&lt;5.55),1.425,IF(AND(D106&lt;1.55,H106&lt;8.233,D106&gt;=0.8,A106&lt;5.55),3.975,IF(AND(D106&gt;=1.55,H106&lt;8.233,D106&gt;=0.8,A106&lt;5.55),4.5,IF(AND(D106&lt;0.65,D106&lt;1.7,H106&lt;15.534,A106&gt;=5.55),1.7,IF(AND(A106&gt;=7.05,D106&gt;=1.7,H106&lt;15.534,A106&gt;=5.55),6.3,IF(AND(B106&gt;=3.35,B106&gt;=2.9,H106&gt;=15.534,A106&gt;=5.55),5.4,IF(AND(B106&lt;3.1,H106&lt;12.259,A106&lt;4.75,D106&lt;0.8,A106&lt;5.55),1.367,IF(AND(B106&gt;=3.1,H106&lt;12.259,A106&lt;4.75,D106&lt;0.8,A106&lt;5.55),1.4,IF(AND(G106&gt;=0.905,B106&lt;3.85,A106&gt;=4.75,D106&lt;0.8,A106&lt;5.55),1.9,IF(AND(H106&lt;15.681,B106&lt;3.35,B106&gt;=2.9,H106&gt;=15.534,A106&gt;=5.55),5.8,IF(AND(H106&gt;=15.681,B106&lt;3.35,B106&gt;=2.9,H106&gt;=15.534,A106&gt;=5.55),5.7,IF(AND(H106&gt;=14.877,G106&lt;0.905,B106&lt;3.85,A106&gt;=4.75,D106&lt;0.8,A106&lt;5.55),1.3,IF(AND(D106&gt;=1.25,B106&lt;2.65,D106&gt;=0.65,D106&lt;1.7,H106&lt;15.534,A106&gt;=5.55),4.433,IF(AND(G106&gt;=0.622,B106&lt;3.15,A106&lt;7.05,D106&gt;=1.7,H106&lt;15.534,A106&gt;=5.55),5.08,IF(AND(H106&gt;=13.42,B106&gt;=3.15,A106&lt;7.05,D106&gt;=1.7,H106&lt;15.534,A106&gt;=5.55),5.1,IF(AND(G106&lt;0.265,H106&lt;14.877,G106&lt;0.905,B106&lt;3.85,A106&gt;=4.75,D106&lt;0.8,A106&lt;5.55),1.2,IF(AND(A106&lt;5.75,D106&lt;1.25,B106&lt;2.65,D106&gt;=0.65,D106&lt;1.7,H106&lt;15.534,A106&gt;=5.55),3.7,IF(AND(A106&gt;=5.75,D106&lt;1.25,B106&lt;2.65,D106&gt;=0.65,D106&lt;1.7,H106&lt;15.534,A106&gt;=5.55),4,IF(AND(G106&gt;=0.652,D106&lt;1.35,B106&gt;=2.65,D106&gt;=0.65,D106&lt;1.7,H106&lt;15.534,A106&gt;=5.55),3.6,IF(AND(H106&lt;7.47,D106&gt;=1.35,B106&gt;=2.65,D106&gt;=0.65,D106&lt;1.7,H106&lt;15.534,A106&gt;=5.55),5.1,IF(AND(H106&lt;10.914,G106&lt;0.622,B106&lt;3.15,A106&lt;7.05,D106&gt;=1.7,H106&lt;15.534,A106&gt;=5.55),5.36,IF(AND(H106&gt;=10.914,G106&lt;0.622,B106&lt;3.15,A106&lt;7.05,D106&gt;=1.7,H106&lt;15.534,A106&gt;=5.55),5.64,IF(AND(G106&gt;=0.657,H106&lt;13.42,B106&gt;=3.15,A106&lt;7.05,D106&gt;=1.7,H106&lt;15.534,A106&gt;=5.55),6,IF(AND(G106&gt;=0.782,G106&gt;=0.265,H106&lt;14.877,G106&lt;0.905,B106&lt;3.85,A106&gt;=4.75,D106&lt;0.8,A106&lt;5.55),1.48,IF(AND(H106&lt;11.286,G106&lt;0.652,D106&lt;1.35,B106&gt;=2.65,D106&gt;=0.65,D106&lt;1.7,H106&lt;15.534,A106&gt;=5.55),4.24,IF(AND(H106&gt;=11.286,G106&lt;0.652,D106&lt;1.35,B106&gt;=2.65,D106&gt;=0.65,D106&lt;1.7,H106&lt;15.534,A106&gt;=5.55),4.05,IF(AND(G106&lt;0.413,H106&gt;=7.47,D106&gt;=1.35,B106&gt;=2.65,D106&gt;=0.65,D106&lt;1.7,H106&lt;15.534,A106&gt;=5.55),5.1,IF(AND(H106&lt;11.325,G106&lt;0.657,H106&lt;13.42,B106&gt;=3.15,A106&lt;7.05,D106&gt;=1.7,H106&lt;15.534,A106&gt;=5.55),5.8,IF(AND(H106&gt;=11.325,G106&lt;0.657,H106&lt;13.42,B106&gt;=3.15,A106&lt;7.05,D106&gt;=1.7,H106&lt;15.534,A106&gt;=5.55),5.6,IF(AND(D106&gt;=0.35,G106&lt;0.782,G106&gt;=0.265,H106&lt;14.877,G106&lt;0.905,B106&lt;3.85,A106&gt;=4.75,D106&lt;0.8,A106&lt;5.55),1.633,IF(AND(B106&lt;2.85,G106&gt;=0.413,H106&gt;=7.47,D106&gt;=1.35,B106&gt;=2.65,D106&gt;=0.65,D106&lt;1.7,H106&lt;15.534,A106&gt;=5.55),4.6,IF(AND(D106&lt;0.15,D106&lt;0.35,G106&lt;0.782,G106&gt;=0.265,H106&lt;14.877,G106&lt;0.905,B106&lt;3.85,A106&gt;=4.75,D106&lt;0.8,A106&lt;5.55),1.5,IF(AND(D106&gt;=0.15,D106&lt;0.35,G106&lt;0.782,G106&gt;=0.265,H106&lt;14.877,G106&lt;0.905,B106&lt;3.85,A106&gt;=4.75,D106&lt;0.8,A106&lt;5.55),1.543,IF(AND(A106&gt;=6.8,B106&gt;=2.85,G106&gt;=0.413,H106&gt;=7.47,D106&gt;=1.35,B106&gt;=2.65,D106&gt;=0.65,D106&lt;1.7,H106&lt;15.534,A106&gt;=5.55),4.9,IF(AND(H106&lt;13.531,A106&lt;6.8,B106&gt;=2.85,G106&gt;=0.413,H106&gt;=7.47,D106&gt;=1.35,B106&gt;=2.65,D106&gt;=0.65,D106&lt;1.7,H106&lt;15.534,A106&gt;=5.55),4.5,IF(AND(H106&gt;=13.531,A106&lt;6.8,B106&gt;=2.85,G106&gt;=0.413,H106&gt;=7.47,D106&gt;=1.35,B106&gt;=2.65,D106&gt;=0.65,D106&lt;1.7,H106&lt;15.534,A106&gt;=5.55),4.7,"shouldnthappen")))))))))))))))))))))))))))))))))))))))</f>
        <v>5.64</v>
      </c>
      <c r="AZ106" s="1" t="n">
        <f aca="false">IF(AND(H106&gt;=15.371,B106&gt;=3.35),5.4,IF(AND(G106&gt;=0.851,H106&gt;=15.244,B106&lt;3.35),4.75,IF(AND(F106&gt;=2,H106&lt;15.371,B106&gt;=3.35),5.6,IF(AND(B106&lt;2.75,A106&lt;5.15,H106&lt;15.244,B106&lt;3.35),3.42,IF(AND(A106&gt;=7.25,G106&lt;0.851,H106&gt;=15.244,B106&lt;3.35),6.6,IF(AND(A106&lt;4.45,B106&gt;=2.75,A106&lt;5.15,H106&lt;15.244,B106&lt;3.35),1.1,IF(AND(G106&lt;0.527,A106&lt;7.25,G106&lt;0.851,H106&gt;=15.244,B106&lt;3.35),5.08,IF(AND(G106&gt;=0.527,A106&lt;7.25,G106&lt;0.851,H106&gt;=15.244,B106&lt;3.35),5.8,IF(AND(D106&gt;=0.35,B106&lt;3.7,F106&lt;2,H106&lt;15.371,B106&gt;=3.35),1.55,IF(AND(H106&lt;6.542,B106&gt;=3.7,F106&lt;2,H106&lt;15.371,B106&gt;=3.35),1.9,IF(AND(B106&lt;3.25,A106&gt;=4.45,B106&gt;=2.75,A106&lt;5.15,H106&lt;15.244,B106&lt;3.35),1.46,IF(AND(B106&gt;=3.25,A106&gt;=4.45,B106&gt;=2.75,A106&lt;5.15,H106&lt;15.244,B106&lt;3.35),1.7,IF(AND(H106&lt;13.654,B106&gt;=2.95,D106&lt;1.45,A106&gt;=5.15,H106&lt;15.244,B106&lt;3.35),4.3,IF(AND(H106&gt;=13.654,B106&gt;=2.95,D106&lt;1.45,A106&gt;=5.15,H106&lt;15.244,B106&lt;3.35),4.625,IF(AND(F106&gt;=2.5,D106&lt;1.75,D106&gt;=1.45,A106&gt;=5.15,H106&lt;15.244,B106&lt;3.35),5.3,IF(AND(G106&gt;=0.853,D106&gt;=1.75,D106&gt;=1.45,A106&gt;=5.15,H106&lt;15.244,B106&lt;3.35),5.15,IF(AND(D106&gt;=0.25,D106&lt;0.35,B106&lt;3.7,F106&lt;2,H106&lt;15.371,B106&gt;=3.35),1.3,IF(AND(B106&lt;3.85,H106&gt;=6.542,B106&gt;=3.7,F106&lt;2,H106&lt;15.371,B106&gt;=3.35),1.633,IF(AND(H106&lt;7.02,H106&lt;10.688,B106&lt;2.95,D106&lt;1.45,A106&gt;=5.15,H106&lt;15.244,B106&lt;3.35),3.98,IF(AND(G106&lt;0.338,H106&gt;=10.688,B106&lt;2.95,D106&lt;1.45,A106&gt;=5.15,H106&lt;15.244,B106&lt;3.35),4.22,IF(AND(G106&gt;=0.338,H106&gt;=10.688,B106&lt;2.95,D106&lt;1.45,A106&gt;=5.15,H106&lt;15.244,B106&lt;3.35),3.9,IF(AND(B106&lt;2.75,F106&lt;2.5,D106&lt;1.75,D106&gt;=1.45,A106&gt;=5.15,H106&lt;15.244,B106&lt;3.35),5.1,IF(AND(B106&gt;=2.75,F106&lt;2.5,D106&lt;1.75,D106&gt;=1.45,A106&gt;=5.15,H106&lt;15.244,B106&lt;3.35),4.74,IF(AND(A106&gt;=7,G106&lt;0.853,D106&gt;=1.75,D106&gt;=1.45,A106&gt;=5.15,H106&lt;15.244,B106&lt;3.35),6.5,IF(AND(G106&gt;=0.934,D106&lt;0.25,D106&lt;0.35,B106&lt;3.7,F106&lt;2,H106&lt;15.371,B106&gt;=3.35),1.7,IF(AND(D106&lt;0.25,B106&gt;=3.85,H106&gt;=6.542,B106&gt;=3.7,F106&lt;2,H106&lt;15.371,B106&gt;=3.35),1.5,IF(AND(D106&gt;=0.25,B106&gt;=3.85,H106&gt;=6.542,B106&gt;=3.7,F106&lt;2,H106&lt;15.371,B106&gt;=3.35),1.4,IF(AND(B106&lt;2.5,H106&gt;=7.02,H106&lt;10.688,B106&lt;2.95,D106&lt;1.45,A106&gt;=5.15,H106&lt;15.244,B106&lt;3.35),3.8,IF(AND(G106&gt;=0.74,A106&lt;7,G106&lt;0.853,D106&gt;=1.75,D106&gt;=1.45,A106&gt;=5.15,H106&lt;15.244,B106&lt;3.35),6,IF(AND(G106&gt;=0.61,G106&lt;0.934,D106&lt;0.25,D106&lt;0.35,B106&lt;3.7,F106&lt;2,H106&lt;15.371,B106&gt;=3.35),1.5,IF(AND(D106&lt;1.15,B106&gt;=2.5,H106&gt;=7.02,H106&lt;10.688,B106&lt;2.95,D106&lt;1.45,A106&gt;=5.15,H106&lt;15.244,B106&lt;3.35),3.5,IF(AND(D106&gt;=1.15,B106&gt;=2.5,H106&gt;=7.02,H106&lt;10.688,B106&lt;2.95,D106&lt;1.45,A106&gt;=5.15,H106&lt;15.244,B106&lt;3.35),3.6,IF(AND(G106&gt;=0.626,G106&lt;0.74,A106&lt;7,G106&lt;0.853,D106&gt;=1.75,D106&gt;=1.45,A106&gt;=5.15,H106&lt;15.244,B106&lt;3.35),4.9,IF(AND(H106&lt;13.641,G106&lt;0.61,G106&lt;0.934,D106&lt;0.25,D106&lt;0.35,B106&lt;3.7,F106&lt;2,H106&lt;15.371,B106&gt;=3.35),1.425,IF(AND(H106&gt;=13.641,G106&lt;0.61,G106&lt;0.934,D106&lt;0.25,D106&lt;0.35,B106&lt;3.7,F106&lt;2,H106&lt;15.371,B106&gt;=3.35),1.3,IF(AND(B106&lt;3.05,G106&lt;0.626,G106&lt;0.74,A106&lt;7,G106&lt;0.853,D106&gt;=1.75,D106&gt;=1.45,A106&gt;=5.15,H106&lt;15.244,B106&lt;3.35),5.475,IF(AND(B106&gt;=3.05,G106&lt;0.626,G106&lt;0.74,A106&lt;7,G106&lt;0.853,D106&gt;=1.75,D106&gt;=1.45,A106&gt;=5.15,H106&lt;15.244,B106&lt;3.35),5.633,"shouldnthappen")))))))))))))))))))))))))))))))))))))</f>
        <v>5.475</v>
      </c>
      <c r="BA106" s="1" t="n">
        <f aca="false">IF(AND(F106&gt;=2,B106&gt;=3.4),6.1,IF(AND(B106&lt;2.75,A106&lt;5.15,B106&lt;3.4),3.225,IF(AND(G106&gt;=0.821,F106&lt;2,B106&gt;=3.4),1.9,IF(AND(B106&gt;=3.2,B106&gt;=2.75,A106&lt;5.15,B106&lt;3.4),1.7,IF(AND(A106&lt;4.8,G106&lt;0.821,F106&lt;2,B106&gt;=3.4),1,IF(AND(G106&gt;=0.446,B106&lt;3.2,B106&gt;=2.75,A106&lt;5.15,B106&lt;3.4),1.1,IF(AND(G106&lt;0.356,D106&lt;1.45,A106&lt;6.25,A106&gt;=5.15,B106&lt;3.4),4.32,IF(AND(G106&lt;0.591,D106&gt;=1.45,A106&lt;6.25,A106&gt;=5.15,B106&lt;3.4),4.6,IF(AND(D106&lt;1.75,G106&lt;0.597,A106&gt;=6.25,A106&gt;=5.15,B106&lt;3.4),4.86,IF(AND(H106&gt;=16.472,G106&gt;=0.597,A106&gt;=6.25,A106&gt;=5.15,B106&lt;3.4),6.6,IF(AND(G106&lt;0.063,G106&lt;0.446,B106&lt;3.2,B106&gt;=2.75,A106&lt;5.15,B106&lt;3.4),1.4,IF(AND(A106&gt;=5.95,G106&gt;=0.356,D106&lt;1.45,A106&lt;6.25,A106&gt;=5.15,B106&lt;3.4),4.6,IF(AND(B106&gt;=2.9,G106&gt;=0.591,D106&gt;=1.45,A106&lt;6.25,A106&gt;=5.15,B106&lt;3.4),4.867,IF(AND(D106&gt;=2.4,H106&lt;16.472,G106&gt;=0.597,A106&gt;=6.25,A106&gt;=5.15,B106&lt;3.4),6,IF(AND(A106&lt;5.45,B106&gt;=3.85,A106&gt;=4.8,G106&lt;0.821,F106&lt;2,B106&gt;=3.4),1.3,IF(AND(A106&gt;=5.45,B106&gt;=3.85,A106&gt;=4.8,G106&lt;0.821,F106&lt;2,B106&gt;=3.4),1.45,IF(AND(H106&lt;14.273,G106&gt;=0.063,G106&lt;0.446,B106&lt;3.2,B106&gt;=2.75,A106&lt;5.15,B106&lt;3.4),1.5,IF(AND(H106&gt;=14.273,G106&gt;=0.063,G106&lt;0.446,B106&lt;3.2,B106&gt;=2.75,A106&lt;5.15,B106&lt;3.4),1.6,IF(AND(G106&gt;=0.572,A106&lt;5.95,G106&gt;=0.356,D106&lt;1.45,A106&lt;6.25,A106&gt;=5.15,B106&lt;3.4),3.9,IF(AND(G106&lt;0.827,B106&lt;2.9,G106&gt;=0.591,D106&gt;=1.45,A106&lt;6.25,A106&gt;=5.15,B106&lt;3.4),4.9,IF(AND(G106&gt;=0.827,B106&lt;2.9,G106&gt;=0.591,D106&gt;=1.45,A106&lt;6.25,A106&gt;=5.15,B106&lt;3.4),5.1,IF(AND(A106&gt;=7.2,B106&lt;3.05,D106&gt;=1.75,G106&lt;0.597,A106&gt;=6.25,A106&gt;=5.15,B106&lt;3.4),6.7,IF(AND(G106&lt;0.353,B106&gt;=3.05,D106&gt;=1.75,G106&lt;0.597,A106&gt;=6.25,A106&gt;=5.15,B106&lt;3.4),5.22,IF(AND(G106&gt;=0.353,B106&gt;=3.05,D106&gt;=1.75,G106&lt;0.597,A106&gt;=6.25,A106&gt;=5.15,B106&lt;3.4),5.65,IF(AND(A106&lt;6.55,D106&lt;2.4,H106&lt;16.472,G106&gt;=0.597,A106&gt;=6.25,A106&gt;=5.15,B106&lt;3.4),5.033,IF(AND(H106&lt;12.719,G106&lt;0.385,B106&lt;3.85,A106&gt;=4.8,G106&lt;0.821,F106&lt;2,B106&gt;=3.4),1.54,IF(AND(H106&gt;=12.719,G106&lt;0.385,B106&lt;3.85,A106&gt;=4.8,G106&lt;0.821,F106&lt;2,B106&gt;=3.4),1.3,IF(AND(B106&lt;3.6,G106&gt;=0.385,B106&lt;3.85,A106&gt;=4.8,G106&lt;0.821,F106&lt;2,B106&gt;=3.4),1.325,IF(AND(B106&gt;=3.6,G106&gt;=0.385,B106&lt;3.85,A106&gt;=4.8,G106&lt;0.821,F106&lt;2,B106&gt;=3.4),1.55,IF(AND(D106&lt;1.05,G106&lt;0.572,A106&lt;5.95,G106&gt;=0.356,D106&lt;1.45,A106&lt;6.25,A106&gt;=5.15,B106&lt;3.4),3.633,IF(AND(D106&gt;=2.15,A106&lt;7.2,B106&lt;3.05,D106&gt;=1.75,G106&lt;0.597,A106&gt;=6.25,A106&gt;=5.15,B106&lt;3.4),5.667,IF(AND(H106&lt;13.094,A106&gt;=6.55,D106&lt;2.4,H106&lt;16.472,G106&gt;=0.597,A106&gt;=6.25,A106&gt;=5.15,B106&lt;3.4),5.2,IF(AND(D106&lt;1.15,D106&gt;=1.05,G106&lt;0.572,A106&lt;5.95,G106&gt;=0.356,D106&lt;1.45,A106&lt;6.25,A106&gt;=5.15,B106&lt;3.4),3.8,IF(AND(D106&gt;=1.15,D106&gt;=1.05,G106&lt;0.572,A106&lt;5.95,G106&gt;=0.356,D106&lt;1.45,A106&lt;6.25,A106&gt;=5.15,B106&lt;3.4),3.9,IF(AND(G106&gt;=0.487,D106&lt;2.15,A106&lt;7.2,B106&lt;3.05,D106&gt;=1.75,G106&lt;0.597,A106&gt;=6.25,A106&gt;=5.15,B106&lt;3.4),5.8,IF(AND(A106&lt;6.8,H106&gt;=13.094,A106&gt;=6.55,D106&lt;2.4,H106&lt;16.472,G106&gt;=0.597,A106&gt;=6.25,A106&gt;=5.15,B106&lt;3.4),4.52,IF(AND(A106&gt;=6.8,H106&gt;=13.094,A106&gt;=6.55,D106&lt;2.4,H106&lt;16.472,G106&gt;=0.597,A106&gt;=6.25,A106&gt;=5.15,B106&lt;3.4),4.75,IF(AND(B106&lt;2.95,G106&lt;0.487,D106&lt;2.15,A106&lt;7.2,B106&lt;3.05,D106&gt;=1.75,G106&lt;0.597,A106&gt;=6.25,A106&gt;=5.15,B106&lt;3.4),5.6,IF(AND(B106&gt;=2.95,G106&lt;0.487,D106&lt;2.15,A106&lt;7.2,B106&lt;3.05,D106&gt;=1.75,G106&lt;0.597,A106&gt;=6.25,A106&gt;=5.15,B106&lt;3.4),5.5,"shouldnthappen")))))))))))))))))))))))))))))))))))))))</f>
        <v>5.6</v>
      </c>
      <c r="BB106" s="1" t="n">
        <f aca="false">IF(AND(A106&lt;4.35,B106&lt;3.25,F106&lt;1.5),1.1,IF(AND(H106&lt;14.005,A106&gt;=4.35,B106&lt;3.25,F106&lt;1.5),1.3,IF(AND(H106&gt;=14.005,A106&gt;=4.35,B106&lt;3.25,F106&lt;1.5),1.6,IF(AND(G106&gt;=0.905,A106&lt;5.15,B106&gt;=3.25,F106&lt;1.5),1.9,IF(AND(B106&lt;3.45,A106&gt;=5.15,B106&gt;=3.25,F106&lt;1.5),1.6,IF(AND(F106&gt;=2.5,D106&gt;=1.35,D106&lt;1.75,F106&gt;=1.5),4.867,IF(AND(A106&gt;=7.05,D106&gt;=2.05,D106&gt;=1.75,F106&gt;=1.5),6.35,IF(AND(D106&gt;=0.4,G106&lt;0.905,A106&lt;5.15,B106&gt;=3.25,F106&lt;1.5),1.65,IF(AND(B106&lt;3.6,B106&gt;=3.45,A106&gt;=5.15,B106&gt;=3.25,F106&lt;1.5),1.35,IF(AND(H106&lt;6.808,H106&lt;9.386,D106&lt;1.35,D106&lt;1.75,F106&gt;=1.5),4.05,IF(AND(H106&gt;=6.808,H106&lt;9.386,D106&lt;1.35,D106&lt;1.75,F106&gt;=1.5),3.46,IF(AND(B106&lt;2.45,F106&lt;2.5,D106&gt;=1.35,D106&lt;1.75,F106&gt;=1.5),4.5,IF(AND(H106&gt;=13.115,D106&lt;1.95,D106&lt;2.05,D106&gt;=1.75,F106&gt;=1.5),4.85,IF(AND(G106&lt;0.196,D106&gt;=1.95,D106&lt;2.05,D106&gt;=1.75,F106&gt;=1.5),6.7,IF(AND(G106&gt;=0.196,D106&gt;=1.95,D106&lt;2.05,D106&gt;=1.75,F106&gt;=1.5),5.12,IF(AND(H106&lt;10.925,D106&lt;0.4,G106&lt;0.905,A106&lt;5.15,B106&gt;=3.25,F106&lt;1.5),1.4,IF(AND(H106&gt;=10.925,D106&lt;0.4,G106&lt;0.905,A106&lt;5.15,B106&gt;=3.25,F106&lt;1.5),1.45,IF(AND(H106&lt;14.096,B106&gt;=3.6,B106&gt;=3.45,A106&gt;=5.15,B106&gt;=3.25,F106&lt;1.5),1.42,IF(AND(H106&gt;=14.096,B106&gt;=3.6,B106&gt;=3.45,A106&gt;=5.15,B106&gt;=3.25,F106&lt;1.5),1.7,IF(AND(B106&lt;2.45,D106&lt;1.15,H106&gt;=9.386,D106&lt;1.35,D106&lt;1.75,F106&gt;=1.5),3.6,IF(AND(B106&gt;=2.45,D106&lt;1.15,H106&gt;=9.386,D106&lt;1.35,D106&lt;1.75,F106&gt;=1.5),3.9,IF(AND(G106&lt;0.246,D106&gt;=1.15,H106&gt;=9.386,D106&lt;1.35,D106&lt;1.75,F106&gt;=1.5),4.4,IF(AND(B106&lt;2.75,B106&gt;=2.45,F106&lt;2.5,D106&gt;=1.35,D106&lt;1.75,F106&gt;=1.5),5.1,IF(AND(H106&lt;11.084,H106&lt;13.115,D106&lt;1.95,D106&lt;2.05,D106&gt;=1.75,F106&gt;=1.5),5.35,IF(AND(H106&gt;=11.084,H106&lt;13.115,D106&lt;1.95,D106&lt;2.05,D106&gt;=1.75,F106&gt;=1.5),5.7,IF(AND(H106&lt;15.52,D106&lt;2.25,A106&lt;7.05,D106&gt;=2.05,D106&gt;=1.75,F106&gt;=1.5),5.45,IF(AND(H106&gt;=15.52,D106&lt;2.25,A106&lt;7.05,D106&gt;=2.05,D106&gt;=1.75,F106&gt;=1.5),5.725,IF(AND(G106&gt;=0.775,D106&gt;=2.25,A106&lt;7.05,D106&gt;=2.05,D106&gt;=1.75,F106&gt;=1.5),5.2,IF(AND(D106&lt;1.25,G106&gt;=0.246,D106&gt;=1.15,H106&gt;=9.386,D106&lt;1.35,D106&lt;1.75,F106&gt;=1.5),4.05,IF(AND(A106&lt;5.85,B106&gt;=2.75,B106&gt;=2.45,F106&lt;2.5,D106&gt;=1.35,D106&lt;1.75,F106&gt;=1.5),4.5,IF(AND(B106&lt;3.3,G106&lt;0.775,D106&gt;=2.25,A106&lt;7.05,D106&gt;=2.05,D106&gt;=1.75,F106&gt;=1.5),5.64,IF(AND(B106&gt;=3.3,G106&lt;0.775,D106&gt;=2.25,A106&lt;7.05,D106&gt;=2.05,D106&gt;=1.75,F106&gt;=1.5),5.6,IF(AND(A106&lt;5.9,D106&gt;=1.25,G106&gt;=0.246,D106&gt;=1.15,H106&gt;=9.386,D106&lt;1.35,D106&lt;1.75,F106&gt;=1.5),4.2,IF(AND(A106&gt;=5.9,D106&gt;=1.25,G106&gt;=0.246,D106&gt;=1.15,H106&gt;=9.386,D106&lt;1.35,D106&lt;1.75,F106&gt;=1.5),4,IF(AND(G106&gt;=0.437,A106&gt;=5.85,B106&gt;=2.75,B106&gt;=2.45,F106&lt;2.5,D106&gt;=1.35,D106&lt;1.75,F106&gt;=1.5),4.75,IF(AND(H106&lt;9.446,G106&lt;0.437,A106&gt;=5.85,B106&gt;=2.75,B106&gt;=2.45,F106&lt;2.5,D106&gt;=1.35,D106&lt;1.75,F106&gt;=1.5),4.6,IF(AND(H106&gt;=9.446,G106&lt;0.437,A106&gt;=5.85,B106&gt;=2.75,B106&gt;=2.45,F106&lt;2.5,D106&gt;=1.35,D106&lt;1.75,F106&gt;=1.5),4.7,"shouldnthappen")))))))))))))))))))))))))))))))))))))</f>
        <v>5.7</v>
      </c>
      <c r="BC106" s="1" t="n">
        <f aca="false">IF(AND(G106&gt;=0.905,F106&lt;1.5),1.65,IF(AND(D106&gt;=0.45,G106&lt;0.905,F106&lt;1.5),1.65,IF(AND(A106&lt;5.15,D106&lt;1.55,F106&gt;=1.5),3.225,IF(AND(F106&gt;=2.5,A106&gt;=5.15,D106&lt;1.55,F106&gt;=1.5),5.05,IF(AND(H106&lt;5.767,A106&lt;7.05,D106&gt;=1.55,F106&gt;=1.5),4.5,IF(AND(D106&lt;1.7,A106&gt;=7.05,D106&gt;=1.55,F106&gt;=1.5),5.8,IF(AND(A106&gt;=5.3,G106&lt;0.207,D106&lt;0.45,G106&lt;0.905,F106&lt;1.5),1.3,IF(AND(D106&gt;=0.35,G106&gt;=0.207,D106&lt;0.45,G106&lt;0.905,F106&lt;1.5),1.5,IF(AND(G106&lt;0.155,D106&gt;=1.7,A106&gt;=7.05,D106&gt;=1.55,F106&gt;=1.5),6.7,IF(AND(G106&gt;=0.155,D106&gt;=1.7,A106&gt;=7.05,D106&gt;=1.55,F106&gt;=1.5),6.34,IF(AND(G106&lt;0.05,A106&lt;5.3,G106&lt;0.207,D106&lt;0.45,G106&lt;0.905,F106&lt;1.5),1.4,IF(AND(G106&gt;=0.05,A106&lt;5.3,G106&lt;0.207,D106&lt;0.45,G106&lt;0.905,F106&lt;1.5),1.5,IF(AND(A106&lt;4.5,D106&lt;0.35,G106&gt;=0.207,D106&lt;0.45,G106&lt;0.905,F106&lt;1.5),1.3,IF(AND(G106&lt;0.308,A106&lt;6.2,F106&lt;2.5,A106&gt;=5.15,D106&lt;1.55,F106&gt;=1.5),4.5,IF(AND(D106&lt;1.35,A106&gt;=6.2,F106&lt;2.5,A106&gt;=5.15,D106&lt;1.55,F106&gt;=1.5),4.367,IF(AND(D106&lt;1.85,A106&lt;6.15,H106&gt;=5.767,A106&lt;7.05,D106&gt;=1.55,F106&gt;=1.5),4.933,IF(AND(G106&gt;=0.558,A106&gt;=4.5,D106&lt;0.35,G106&gt;=0.207,D106&lt;0.45,G106&lt;0.905,F106&lt;1.5),1.5,IF(AND(H106&gt;=13.383,G106&gt;=0.308,A106&lt;6.2,F106&lt;2.5,A106&gt;=5.15,D106&lt;1.55,F106&gt;=1.5),4.7,IF(AND(H106&gt;=12.206,D106&gt;=1.35,A106&gt;=6.2,F106&lt;2.5,A106&gt;=5.15,D106&lt;1.55,F106&gt;=1.5),4.575,IF(AND(A106&lt;5.7,D106&gt;=1.85,A106&lt;6.15,H106&gt;=5.767,A106&lt;7.05,D106&gt;=1.55,F106&gt;=1.5),4.9,IF(AND(A106&gt;=5.7,D106&gt;=1.85,A106&lt;6.15,H106&gt;=5.767,A106&lt;7.05,D106&gt;=1.55,F106&gt;=1.5),5.1,IF(AND(G106&lt;0.079,G106&lt;0.364,A106&gt;=6.15,H106&gt;=5.767,A106&lt;7.05,D106&gt;=1.55,F106&gt;=1.5),5.6,IF(AND(G106&gt;=0.079,G106&lt;0.364,A106&gt;=6.15,H106&gt;=5.767,A106&lt;7.05,D106&gt;=1.55,F106&gt;=1.5),5.25,IF(AND(G106&gt;=0.447,G106&lt;0.558,A106&gt;=4.5,D106&lt;0.35,G106&gt;=0.207,D106&lt;0.45,G106&lt;0.905,F106&lt;1.5),1.3,IF(AND(B106&gt;=2.95,H106&lt;13.383,G106&gt;=0.308,A106&lt;6.2,F106&lt;2.5,A106&gt;=5.15,D106&lt;1.55,F106&gt;=1.5),4.6,IF(AND(B106&lt;2.65,H106&lt;12.206,D106&gt;=1.35,A106&gt;=6.2,F106&lt;2.5,A106&gt;=5.15,D106&lt;1.55,F106&gt;=1.5),4.9,IF(AND(D106&lt;2.45,A106&lt;6.6,G106&gt;=0.364,A106&gt;=6.15,H106&gt;=5.767,A106&lt;7.05,D106&gt;=1.55,F106&gt;=1.5),5.6,IF(AND(D106&gt;=2.45,A106&lt;6.6,G106&gt;=0.364,A106&gt;=6.15,H106&gt;=5.767,A106&lt;7.05,D106&gt;=1.55,F106&gt;=1.5),6,IF(AND(H106&lt;12.921,A106&gt;=6.6,G106&gt;=0.364,A106&gt;=6.15,H106&gt;=5.767,A106&lt;7.05,D106&gt;=1.55,F106&gt;=1.5),5.725,IF(AND(H106&gt;=12.921,A106&gt;=6.6,G106&gt;=0.364,A106&gt;=6.15,H106&gt;=5.767,A106&lt;7.05,D106&gt;=1.55,F106&gt;=1.5),5.367,IF(AND(B106&lt;3.15,G106&lt;0.447,G106&lt;0.558,A106&gt;=4.5,D106&lt;0.35,G106&gt;=0.207,D106&lt;0.45,G106&lt;0.905,F106&lt;1.5),1.5,IF(AND(B106&gt;=3.15,G106&lt;0.447,G106&lt;0.558,A106&gt;=4.5,D106&lt;0.35,G106&gt;=0.207,D106&lt;0.45,G106&lt;0.905,F106&lt;1.5),1.36,IF(AND(B106&gt;=2.85,B106&lt;2.95,H106&lt;13.383,G106&gt;=0.308,A106&lt;6.2,F106&lt;2.5,A106&gt;=5.15,D106&lt;1.55,F106&gt;=1.5),3.6,IF(AND(H106&lt;9.446,B106&gt;=2.65,H106&lt;12.206,D106&gt;=1.35,A106&gt;=6.2,F106&lt;2.5,A106&gt;=5.15,D106&lt;1.55,F106&gt;=1.5),4.6,IF(AND(H106&gt;=9.446,B106&gt;=2.65,H106&lt;12.206,D106&gt;=1.35,A106&gt;=6.2,F106&lt;2.5,A106&gt;=5.15,D106&lt;1.55,F106&gt;=1.5),4.7,IF(AND(D106&lt;1.2,B106&lt;2.85,B106&lt;2.95,H106&lt;13.383,G106&gt;=0.308,A106&lt;6.2,F106&lt;2.5,A106&gt;=5.15,D106&lt;1.55,F106&gt;=1.5),3.75,IF(AND(G106&lt;0.356,D106&gt;=1.2,B106&lt;2.85,B106&lt;2.95,H106&lt;13.383,G106&gt;=0.308,A106&lt;6.2,F106&lt;2.5,A106&gt;=5.15,D106&lt;1.55,F106&gt;=1.5),4.2,IF(AND(G106&gt;=0.356,D106&gt;=1.2,B106&lt;2.85,B106&lt;2.95,H106&lt;13.383,G106&gt;=0.308,A106&lt;6.2,F106&lt;2.5,A106&gt;=5.15,D106&lt;1.55,F106&gt;=1.5),3.96,"shouldnthappen"))))))))))))))))))))))))))))))))))))))</f>
        <v>5.6</v>
      </c>
      <c r="BD106" s="1" t="n">
        <f aca="false">IF(AND(B106&lt;2.7,A106&lt;5.3,B106&lt;3.15),3.42,IF(AND(F106&lt;2.5,A106&gt;=5.85,B106&gt;=3.15),4.7,IF(AND(A106&lt;4.35,B106&gt;=2.7,A106&lt;5.3,B106&lt;3.15),1.1,IF(AND(A106&gt;=4.35,B106&gt;=2.7,A106&lt;5.3,B106&lt;3.15),1.42,IF(AND(A106&gt;=7.05,F106&gt;=2.5,A106&gt;=5.3,B106&lt;3.15),6.067,IF(AND(D106&gt;=0.45,A106&lt;5.05,A106&lt;5.85,B106&gt;=3.15),1.6,IF(AND(B106&lt;3.35,A106&gt;=5.05,A106&lt;5.85,B106&gt;=3.15),1.7,IF(AND(A106&gt;=6.85,F106&gt;=2.5,A106&gt;=5.85,B106&gt;=3.15),6.22,IF(AND(D106&lt;1.25,D106&lt;1.35,F106&lt;2.5,A106&gt;=5.3,B106&lt;3.15),4.033,IF(AND(D106&gt;=1.25,D106&lt;1.35,F106&lt;2.5,A106&gt;=5.3,B106&lt;3.15),4.233,IF(AND(A106&lt;6.05,D106&gt;=1.35,F106&lt;2.5,A106&gt;=5.3,B106&lt;3.15),5.1,IF(AND(H106&gt;=13.29,A106&lt;7.05,F106&gt;=2.5,A106&gt;=5.3,B106&lt;3.15),4.96,IF(AND(G106&gt;=0.858,D106&lt;0.45,A106&lt;5.05,A106&lt;5.85,B106&gt;=3.15),1.3,IF(AND(D106&gt;=0.35,B106&gt;=3.35,A106&gt;=5.05,A106&lt;5.85,B106&gt;=3.15),1.4,IF(AND(B106&lt;3.25,A106&lt;6.85,F106&gt;=2.5,A106&gt;=5.85,B106&gt;=3.15),5.233,IF(AND(A106&gt;=6.8,A106&gt;=6.05,D106&gt;=1.35,F106&lt;2.5,A106&gt;=5.3,B106&lt;3.15),4.9,IF(AND(G106&gt;=0.622,H106&lt;13.29,A106&lt;7.05,F106&gt;=2.5,A106&gt;=5.3,B106&lt;3.15),5.067,IF(AND(H106&lt;8.834,G106&lt;0.858,D106&lt;0.45,A106&lt;5.05,A106&lt;5.85,B106&gt;=3.15),1.4,IF(AND(G106&lt;0.774,B106&gt;=3.25,A106&lt;6.85,F106&gt;=2.5,A106&gt;=5.85,B106&gt;=3.15),5.8,IF(AND(G106&gt;=0.774,B106&gt;=3.25,A106&lt;6.85,F106&gt;=2.5,A106&gt;=5.85,B106&gt;=3.15),5.4,IF(AND(H106&gt;=12.206,A106&lt;6.8,A106&gt;=6.05,D106&gt;=1.35,F106&lt;2.5,A106&gt;=5.3,B106&lt;3.15),4.5,IF(AND(G106&gt;=0.439,G106&lt;0.622,H106&lt;13.29,A106&lt;7.05,F106&gt;=2.5,A106&gt;=5.3,B106&lt;3.15),5.667,IF(AND(G106&lt;0.227,H106&gt;=8.834,G106&lt;0.858,D106&lt;0.45,A106&lt;5.05,A106&lt;5.85,B106&gt;=3.15),1.4,IF(AND(G106&gt;=0.227,H106&gt;=8.834,G106&lt;0.858,D106&lt;0.45,A106&lt;5.05,A106&lt;5.85,B106&gt;=3.15),1.3,IF(AND(G106&gt;=0.934,B106&lt;3.75,D106&lt;0.35,B106&gt;=3.35,A106&gt;=5.05,A106&lt;5.85,B106&gt;=3.15),1.7,IF(AND(G106&lt;0.823,B106&gt;=3.75,D106&lt;0.35,B106&gt;=3.35,A106&gt;=5.05,A106&lt;5.85,B106&gt;=3.15),1.55,IF(AND(G106&gt;=0.823,B106&gt;=3.75,D106&lt;0.35,B106&gt;=3.35,A106&gt;=5.05,A106&lt;5.85,B106&gt;=3.15),1.5,IF(AND(A106&lt;6.2,H106&lt;12.206,A106&lt;6.8,A106&gt;=6.05,D106&gt;=1.35,F106&lt;2.5,A106&gt;=5.3,B106&lt;3.15),4.6,IF(AND(A106&gt;=6.2,H106&lt;12.206,A106&lt;6.8,A106&gt;=6.05,D106&gt;=1.35,F106&lt;2.5,A106&gt;=5.3,B106&lt;3.15),4.74,IF(AND(H106&gt;=10.667,G106&lt;0.439,G106&lt;0.622,H106&lt;13.29,A106&lt;7.05,F106&gt;=2.5,A106&gt;=5.3,B106&lt;3.15),5.6,IF(AND(H106&lt;13.67,G106&lt;0.934,B106&lt;3.75,D106&lt;0.35,B106&gt;=3.35,A106&gt;=5.05,A106&lt;5.85,B106&gt;=3.15),1.48,IF(AND(H106&gt;=13.67,G106&lt;0.934,B106&lt;3.75,D106&lt;0.35,B106&gt;=3.35,A106&gt;=5.05,A106&lt;5.85,B106&gt;=3.15),1.3,IF(AND(G106&lt;0.301,H106&lt;10.667,G106&lt;0.439,G106&lt;0.622,H106&lt;13.29,A106&lt;7.05,F106&gt;=2.5,A106&gt;=5.3,B106&lt;3.15),5.2,IF(AND(G106&gt;=0.301,H106&lt;10.667,G106&lt;0.439,G106&lt;0.622,H106&lt;13.29,A106&lt;7.05,F106&gt;=2.5,A106&gt;=5.3,B106&lt;3.15),5.067,"shouldnthappen"))))))))))))))))))))))))))))))))))</f>
        <v>5.6</v>
      </c>
      <c r="BE106" s="1" t="n">
        <f aca="false">IF(AND(B106&gt;=3.85,A106&gt;=5.05,F106&lt;1.5),1.4,IF(AND(A106&lt;5.25,A106&lt;5.75,F106&gt;=1.5),3.15,IF(AND(A106&lt;4.95,B106&lt;3.15,A106&lt;5.05,F106&lt;1.5),1.46,IF(AND(A106&gt;=4.95,B106&lt;3.15,A106&lt;5.05,F106&lt;1.5),1.6,IF(AND(H106&lt;8.834,B106&gt;=3.15,A106&lt;5.05,F106&lt;1.5),1.4,IF(AND(D106&lt;0.25,B106&lt;3.85,A106&gt;=5.05,F106&lt;1.5),1.48,IF(AND(D106&gt;=0.25,B106&lt;3.85,A106&gt;=5.05,F106&lt;1.5),1.7,IF(AND(F106&gt;=2.5,A106&gt;=5.25,A106&lt;5.75,F106&gt;=1.5),4.9,IF(AND(H106&lt;12.45,H106&gt;=8.834,B106&gt;=3.15,A106&lt;5.05,F106&lt;1.5),1.25,IF(AND(H106&gt;=12.45,H106&gt;=8.834,B106&gt;=3.15,A106&lt;5.05,F106&lt;1.5),1.32,IF(AND(G106&lt;0.283,F106&lt;2.5,A106&gt;=5.25,A106&lt;5.75,F106&gt;=1.5),4.3,IF(AND(H106&lt;6.712,H106&lt;11.275,D106&lt;1.55,A106&gt;=5.75,F106&gt;=1.5),5,IF(AND(H106&lt;13.101,H106&gt;=11.275,D106&lt;1.55,A106&gt;=5.75,F106&gt;=1.5),3.933,IF(AND(H106&gt;=13.101,H106&gt;=11.275,D106&lt;1.55,A106&gt;=5.75,F106&gt;=1.5),4.5,IF(AND(A106&gt;=7.3,D106&lt;2.45,D106&gt;=1.55,A106&gt;=5.75,F106&gt;=1.5),6.7,IF(AND(B106&lt;3.45,D106&gt;=2.45,D106&gt;=1.55,A106&gt;=5.75,F106&gt;=1.5),5.925,IF(AND(B106&gt;=3.45,D106&gt;=2.45,D106&gt;=1.55,A106&gt;=5.75,F106&gt;=1.5),6.1,IF(AND(B106&gt;=2.8,G106&gt;=0.283,F106&lt;2.5,A106&gt;=5.25,A106&lt;5.75,F106&gt;=1.5),4.2,IF(AND(D106&lt;1.35,H106&gt;=6.712,H106&lt;11.275,D106&lt;1.55,A106&gt;=5.75,F106&gt;=1.5),4.35,IF(AND(D106&lt;1.05,B106&lt;2.8,G106&gt;=0.283,F106&lt;2.5,A106&gt;=5.25,A106&lt;5.75,F106&gt;=1.5),3.567,IF(AND(D106&gt;=1.05,B106&lt;2.8,G106&gt;=0.283,F106&lt;2.5,A106&gt;=5.25,A106&lt;5.75,F106&gt;=1.5),3.925,IF(AND(B106&lt;2.65,D106&gt;=1.35,H106&gt;=6.712,H106&lt;11.275,D106&lt;1.55,A106&gt;=5.75,F106&gt;=1.5),4.9,IF(AND(B106&gt;=2.65,D106&gt;=1.35,H106&gt;=6.712,H106&lt;11.275,D106&lt;1.55,A106&gt;=5.75,F106&gt;=1.5),4.625,IF(AND(H106&gt;=14.683,G106&gt;=0.628,A106&lt;7.3,D106&lt;2.45,D106&gt;=1.55,A106&gt;=5.75,F106&gt;=1.5),5.4,IF(AND(D106&lt;1.95,H106&lt;8.884,G106&lt;0.628,A106&lt;7.3,D106&lt;2.45,D106&gt;=1.55,A106&gt;=5.75,F106&gt;=1.5),5.1,IF(AND(D106&gt;=1.95,H106&lt;8.884,G106&lt;0.628,A106&lt;7.3,D106&lt;2.45,D106&gt;=1.55,A106&gt;=5.75,F106&gt;=1.5),5.22,IF(AND(A106&lt;6.05,H106&gt;=8.884,G106&lt;0.628,A106&lt;7.3,D106&lt;2.45,D106&gt;=1.55,A106&gt;=5.75,F106&gt;=1.5),5.1,IF(AND(G106&lt;0.817,H106&lt;14.683,G106&gt;=0.628,A106&lt;7.3,D106&lt;2.45,D106&gt;=1.55,A106&gt;=5.75,F106&gt;=1.5),4.967,IF(AND(G106&gt;=0.817,H106&lt;14.683,G106&gt;=0.628,A106&lt;7.3,D106&lt;2.45,D106&gt;=1.55,A106&gt;=5.75,F106&gt;=1.5),5.1,IF(AND(H106&lt;9.637,A106&gt;=6.05,H106&gt;=8.884,G106&lt;0.628,A106&lt;7.3,D106&lt;2.45,D106&gt;=1.55,A106&gt;=5.75,F106&gt;=1.5),5.9,IF(AND(D106&lt;1.85,H106&gt;=9.637,A106&gt;=6.05,H106&gt;=8.884,G106&lt;0.628,A106&lt;7.3,D106&lt;2.45,D106&gt;=1.55,A106&gt;=5.75,F106&gt;=1.5),5.733,IF(AND(G106&gt;=0.388,D106&gt;=1.85,H106&gt;=9.637,A106&gt;=6.05,H106&gt;=8.884,G106&lt;0.628,A106&lt;7.3,D106&lt;2.45,D106&gt;=1.55,A106&gt;=5.75,F106&gt;=1.5),5.64,IF(AND(B106&lt;2.95,G106&lt;0.388,D106&gt;=1.85,H106&gt;=9.637,A106&gt;=6.05,H106&gt;=8.884,G106&lt;0.628,A106&lt;7.3,D106&lt;2.45,D106&gt;=1.55,A106&gt;=5.75,F106&gt;=1.5),5.5,IF(AND(B106&gt;=2.95,G106&lt;0.388,D106&gt;=1.85,H106&gt;=9.637,A106&gt;=6.05,H106&gt;=8.884,G106&lt;0.628,A106&lt;7.3,D106&lt;2.45,D106&gt;=1.55,A106&gt;=5.75,F106&gt;=1.5),5.333,"shouldnthappen"))))))))))))))))))))))))))))))))))</f>
        <v>5.733</v>
      </c>
      <c r="BF106" s="1" t="n">
        <f aca="false">IF(AND(D106&gt;=0.35,F106&lt;1.5),1.65,IF(AND(H106&gt;=16.227,D106&gt;=1.55,F106&gt;=1.5),6.533,IF(AND(A106&gt;=5.45,G106&lt;0.174,D106&lt;0.35,F106&lt;1.5),1.7,IF(AND(D106&lt;0.15,G106&gt;=0.174,D106&lt;0.35,F106&lt;1.5),1.38,IF(AND(D106&gt;=1.15,D106&lt;1.25,D106&lt;1.55,F106&gt;=1.5),3.967,IF(AND(H106&lt;8.376,A106&lt;5.45,G106&lt;0.174,D106&lt;0.35,F106&lt;1.5),1.4,IF(AND(H106&gt;=8.376,A106&lt;5.45,G106&lt;0.174,D106&lt;0.35,F106&lt;1.5),1.5,IF(AND(B106&lt;3.1,D106&gt;=0.15,G106&gt;=0.174,D106&lt;0.35,F106&lt;1.5),1.475,IF(AND(H106&lt;10.258,D106&lt;1.15,D106&lt;1.25,D106&lt;1.55,F106&gt;=1.5),3.24,IF(AND(H106&gt;=10.258,D106&lt;1.15,D106&lt;1.25,D106&lt;1.55,F106&gt;=1.5),3.875,IF(AND(F106&gt;=2.5,H106&lt;10.927,D106&gt;=1.25,D106&lt;1.55,F106&gt;=1.5),5.05,IF(AND(D106&lt;1.35,H106&gt;=10.927,D106&gt;=1.25,D106&lt;1.55,F106&gt;=1.5),4.25,IF(AND(A106&gt;=6.95,D106&lt;1.75,H106&lt;16.227,D106&gt;=1.55,F106&gt;=1.5),5.8,IF(AND(B106&lt;3.3,B106&gt;=3.1,D106&gt;=0.15,G106&gt;=0.174,D106&lt;0.35,F106&lt;1.5),1.3,IF(AND(H106&lt;12.278,D106&gt;=1.35,H106&gt;=10.927,D106&gt;=1.25,D106&lt;1.55,F106&gt;=1.5),4.9,IF(AND(G106&lt;0.226,A106&lt;6.95,D106&lt;1.75,H106&lt;16.227,D106&gt;=1.55,F106&gt;=1.5),5,IF(AND(G106&gt;=0.226,A106&lt;6.95,D106&lt;1.75,H106&lt;16.227,D106&gt;=1.55,F106&gt;=1.5),4.62,IF(AND(H106&lt;9.35,B106&lt;2.95,D106&gt;=1.75,H106&lt;16.227,D106&gt;=1.55,F106&gt;=1.5),6.3,IF(AND(H106&gt;=9.35,B106&lt;2.95,D106&gt;=1.75,H106&lt;16.227,D106&gt;=1.55,F106&gt;=1.5),5.58,IF(AND(A106&lt;5.05,B106&gt;=3.3,B106&gt;=3.1,D106&gt;=0.15,G106&gt;=0.174,D106&lt;0.35,F106&lt;1.5),1.35,IF(AND(A106&gt;=5.05,B106&gt;=3.3,B106&gt;=3.1,D106&gt;=0.15,G106&gt;=0.174,D106&lt;0.35,F106&lt;1.5),1.46,IF(AND(B106&lt;2.8,A106&lt;5.65,F106&lt;2.5,H106&lt;10.927,D106&gt;=1.25,D106&lt;1.55,F106&gt;=1.5),4.075,IF(AND(B106&gt;=2.8,A106&lt;5.65,F106&lt;2.5,H106&lt;10.927,D106&gt;=1.25,D106&lt;1.55,F106&gt;=1.5),3.933,IF(AND(A106&lt;6.25,A106&gt;=5.65,F106&lt;2.5,H106&lt;10.927,D106&gt;=1.25,D106&lt;1.55,F106&gt;=1.5),4.533,IF(AND(A106&gt;=6.25,A106&gt;=5.65,F106&lt;2.5,H106&lt;10.927,D106&gt;=1.25,D106&lt;1.55,F106&gt;=1.5),4.3,IF(AND(A106&lt;6.5,H106&gt;=12.278,D106&gt;=1.35,H106&gt;=10.927,D106&gt;=1.25,D106&lt;1.55,F106&gt;=1.5),4.55,IF(AND(A106&gt;=6.5,H106&gt;=12.278,D106&gt;=1.35,H106&gt;=10.927,D106&gt;=1.25,D106&lt;1.55,F106&gt;=1.5),4.775,IF(AND(H106&lt;9.884,D106&lt;2.1,B106&gt;=2.95,D106&gt;=1.75,H106&lt;16.227,D106&gt;=1.55,F106&gt;=1.5),5.5,IF(AND(H106&gt;=9.884,D106&lt;2.1,B106&gt;=2.95,D106&gt;=1.75,H106&lt;16.227,D106&gt;=1.55,F106&gt;=1.5),5.1,IF(AND(H106&lt;10.393,D106&gt;=2.1,B106&gt;=2.95,D106&gt;=1.75,H106&lt;16.227,D106&gt;=1.55,F106&gt;=1.5),5.74,IF(AND(D106&lt;2.25,H106&gt;=10.393,D106&gt;=2.1,B106&gt;=2.95,D106&gt;=1.75,H106&lt;16.227,D106&gt;=1.55,F106&gt;=1.5),5.8,IF(AND(D106&gt;=2.25,H106&gt;=10.393,D106&gt;=2.1,B106&gt;=2.95,D106&gt;=1.75,H106&lt;16.227,D106&gt;=1.55,F106&gt;=1.5),5.4,"shouldnthappen"))))))))))))))))))))))))))))))))</f>
        <v>5.58</v>
      </c>
      <c r="BG106" s="1" t="n">
        <f aca="false">IF(AND(G106&lt;0.096,A106&lt;5.45),2.95,IF(AND(F106&gt;=1.5,G106&gt;=0.096,A106&lt;5.45),3,IF(AND(D106&lt;0.6,A106&lt;5.9,A106&gt;=5.45),1.4,IF(AND(F106&gt;=2.5,D106&gt;=0.6,A106&lt;5.9,A106&gt;=5.45),5.1,IF(AND(A106&lt;7.45,A106&gt;=7.05,A106&gt;=5.9,A106&gt;=5.45),6.167,IF(AND(B106&gt;=3.55,G106&lt;0.587,F106&lt;1.5,G106&gt;=0.096,A106&lt;5.45),1,IF(AND(A106&lt;5.05,G106&gt;=0.587,F106&lt;1.5,G106&gt;=0.096,A106&lt;5.45),1.35,IF(AND(B106&lt;2.75,D106&lt;1.7,A106&lt;7.05,A106&gt;=5.9,A106&gt;=5.45),4.9,IF(AND(A106&lt;6.2,D106&gt;=1.7,A106&lt;7.05,A106&gt;=5.9,A106&gt;=5.45),4.833,IF(AND(H106&lt;17.32,A106&gt;=7.45,A106&gt;=7.05,A106&gt;=5.9,A106&gt;=5.45),6.68,IF(AND(H106&gt;=17.32,A106&gt;=7.45,A106&gt;=7.05,A106&gt;=5.9,A106&gt;=5.45),6.4,IF(AND(G106&lt;0.161,B106&lt;3.55,G106&lt;0.587,F106&lt;1.5,G106&gt;=0.096,A106&lt;5.45),1.5,IF(AND(H106&lt;11.016,A106&gt;=5.05,G106&gt;=0.587,F106&lt;1.5,G106&gt;=0.096,A106&lt;5.45),1.633,IF(AND(H106&lt;11.001,G106&lt;0.372,F106&lt;2.5,D106&gt;=0.6,A106&lt;5.9,A106&gt;=5.45),4.133,IF(AND(H106&gt;=11.001,G106&lt;0.372,F106&lt;2.5,D106&gt;=0.6,A106&lt;5.9,A106&gt;=5.45),4.3,IF(AND(H106&lt;6.808,G106&gt;=0.372,F106&lt;2.5,D106&gt;=0.6,A106&lt;5.9,A106&gt;=5.45),4,IF(AND(A106&gt;=6.75,B106&gt;=2.75,D106&lt;1.7,A106&lt;7.05,A106&gt;=5.9,A106&gt;=5.45),4.84,IF(AND(H106&lt;12.467,G106&gt;=0.161,B106&lt;3.55,G106&lt;0.587,F106&lt;1.5,G106&gt;=0.096,A106&lt;5.45),1.3,IF(AND(D106&lt;0.25,H106&gt;=11.016,A106&gt;=5.05,G106&gt;=0.587,F106&lt;1.5,G106&gt;=0.096,A106&lt;5.45),1.52,IF(AND(D106&gt;=0.25,H106&gt;=11.016,A106&gt;=5.05,G106&gt;=0.587,F106&lt;1.5,G106&gt;=0.096,A106&lt;5.45),1.5,IF(AND(H106&lt;11.218,H106&gt;=6.808,G106&gt;=0.372,F106&lt;2.5,D106&gt;=0.6,A106&lt;5.9,A106&gt;=5.45),3.7,IF(AND(H106&gt;=11.218,H106&gt;=6.808,G106&gt;=0.372,F106&lt;2.5,D106&gt;=0.6,A106&lt;5.9,A106&gt;=5.45),3.9,IF(AND(B106&lt;2.95,A106&lt;6.75,B106&gt;=2.75,D106&lt;1.7,A106&lt;7.05,A106&gt;=5.9,A106&gt;=5.45),4.2,IF(AND(B106&gt;=2.95,A106&lt;6.75,B106&gt;=2.75,D106&lt;1.7,A106&lt;7.05,A106&gt;=5.9,A106&gt;=5.45),4.6,IF(AND(D106&gt;=2.45,A106&lt;6.85,A106&gt;=6.2,D106&gt;=1.7,A106&lt;7.05,A106&gt;=5.9,A106&gt;=5.45),5.9,IF(AND(G106&lt;0.312,A106&gt;=6.85,A106&gt;=6.2,D106&gt;=1.7,A106&lt;7.05,A106&gt;=5.9,A106&gt;=5.45),5.1,IF(AND(G106&gt;=0.312,A106&gt;=6.85,A106&gt;=6.2,D106&gt;=1.7,A106&lt;7.05,A106&gt;=5.9,A106&gt;=5.45),5.4,IF(AND(G106&lt;0.251,H106&gt;=12.467,G106&gt;=0.161,B106&lt;3.55,G106&lt;0.587,F106&lt;1.5,G106&gt;=0.096,A106&lt;5.45),1.35,IF(AND(G106&gt;=0.251,H106&gt;=12.467,G106&gt;=0.161,B106&lt;3.55,G106&lt;0.587,F106&lt;1.5,G106&gt;=0.096,A106&lt;5.45),1.467,IF(AND(G106&gt;=0.628,D106&lt;2.45,A106&lt;6.85,A106&gt;=6.2,D106&gt;=1.7,A106&lt;7.05,A106&gt;=5.9,A106&gt;=5.45),5.1,IF(AND(A106&gt;=6.75,G106&lt;0.628,D106&lt;2.45,A106&lt;6.85,A106&gt;=6.2,D106&gt;=1.7,A106&lt;7.05,A106&gt;=5.9,A106&gt;=5.45),5.9,IF(AND(H106&lt;11.824,A106&lt;6.75,G106&lt;0.628,D106&lt;2.45,A106&lt;6.85,A106&gt;=6.2,D106&gt;=1.7,A106&lt;7.05,A106&gt;=5.9,A106&gt;=5.45),5.44,IF(AND(H106&lt;14.378,H106&gt;=11.824,A106&lt;6.75,G106&lt;0.628,D106&lt;2.45,A106&lt;6.85,A106&gt;=6.2,D106&gt;=1.7,A106&lt;7.05,A106&gt;=5.9,A106&gt;=5.45),5.6,IF(AND(H106&gt;=14.378,H106&gt;=11.824,A106&lt;6.75,G106&lt;0.628,D106&lt;2.45,A106&lt;6.85,A106&gt;=6.2,D106&gt;=1.7,A106&lt;7.05,A106&gt;=5.9,A106&gt;=5.45),5.8,"shouldnthappen"))))))))))))))))))))))))))))))))))</f>
        <v>5.6</v>
      </c>
      <c r="BH106" s="1" t="n">
        <f aca="false">IF(AND(G106&gt;=0.905,F106&lt;1.5),1.8,IF(AND(H106&lt;5.523,G106&lt;0.905,F106&lt;1.5),1,IF(AND(D106&gt;=0.4,H106&gt;=5.523,G106&lt;0.905,F106&lt;1.5),1.7,IF(AND(G106&gt;=0.878,D106&lt;1.35,F106&lt;2.5,F106&gt;=1.5),4.4,IF(AND(A106&lt;5.4,D106&gt;=1.35,F106&lt;2.5,F106&gt;=1.5),3.9,IF(AND(G106&lt;0.177,B106&lt;3.15,F106&gt;=2.5,F106&gt;=1.5),6.15,IF(AND(H106&lt;10.393,B106&gt;=3.15,F106&gt;=2.5,F106&gt;=1.5),5.94,IF(AND(H106&gt;=10.393,B106&gt;=3.15,F106&gt;=2.5,F106&gt;=1.5),5.467,IF(AND(D106&gt;=1.25,G106&lt;0.878,D106&lt;1.35,F106&lt;2.5,F106&gt;=1.5),4.18,IF(AND(G106&gt;=0.709,A106&gt;=5.4,D106&gt;=1.35,F106&lt;2.5,F106&gt;=1.5),4.9,IF(AND(B106&lt;2.6,G106&gt;=0.177,B106&lt;3.15,F106&gt;=2.5,F106&gt;=1.5),4.8,IF(AND(A106&lt;4.35,A106&lt;5.05,D106&lt;0.4,H106&gt;=5.523,G106&lt;0.905,F106&lt;1.5),1.1,IF(AND(A106&gt;=5.6,A106&gt;=5.05,D106&lt;0.4,H106&gt;=5.523,G106&lt;0.905,F106&lt;1.5),1.7,IF(AND(D106&lt;1.05,D106&lt;1.25,G106&lt;0.878,D106&lt;1.35,F106&lt;2.5,F106&gt;=1.5),3.6,IF(AND(D106&gt;=1.55,G106&lt;0.709,A106&gt;=5.4,D106&gt;=1.35,F106&lt;2.5,F106&gt;=1.5),4.975,IF(AND(D106&lt;1.7,B106&gt;=2.6,G106&gt;=0.177,B106&lt;3.15,F106&gt;=2.5,F106&gt;=1.5),5.8,IF(AND(B106&lt;3.15,A106&gt;=4.35,A106&lt;5.05,D106&lt;0.4,H106&gt;=5.523,G106&lt;0.905,F106&lt;1.5),1.46,IF(AND(A106&gt;=5.45,A106&lt;5.6,A106&gt;=5.05,D106&lt;0.4,H106&gt;=5.523,G106&lt;0.905,F106&lt;1.5),1.35,IF(AND(H106&lt;10.974,D106&gt;=1.05,D106&lt;1.25,G106&lt;0.878,D106&lt;1.35,F106&lt;2.5,F106&gt;=1.5),3.8,IF(AND(H106&gt;=13.654,D106&lt;1.55,G106&lt;0.709,A106&gt;=5.4,D106&gt;=1.35,F106&lt;2.5,F106&gt;=1.5),4.725,IF(AND(A106&lt;4.5,B106&gt;=3.15,A106&gt;=4.35,A106&lt;5.05,D106&lt;0.4,H106&gt;=5.523,G106&lt;0.905,F106&lt;1.5),1.3,IF(AND(G106&lt;0.676,A106&lt;5.45,A106&lt;5.6,A106&gt;=5.05,D106&lt;0.4,H106&gt;=5.523,G106&lt;0.905,F106&lt;1.5),1.5,IF(AND(G106&gt;=0.676,A106&lt;5.45,A106&lt;5.6,A106&gt;=5.05,D106&lt;0.4,H106&gt;=5.523,G106&lt;0.905,F106&lt;1.5),1.55,IF(AND(A106&lt;5.7,H106&gt;=10.974,D106&gt;=1.05,D106&lt;1.25,G106&lt;0.878,D106&lt;1.35,F106&lt;2.5,F106&gt;=1.5),3.9,IF(AND(A106&gt;=5.7,H106&gt;=10.974,D106&gt;=1.05,D106&lt;1.25,G106&lt;0.878,D106&lt;1.35,F106&lt;2.5,F106&gt;=1.5),3.933,IF(AND(G106&gt;=0.644,H106&lt;13.654,D106&lt;1.55,G106&lt;0.709,A106&gt;=5.4,D106&gt;=1.35,F106&lt;2.5,F106&gt;=1.5),4.4,IF(AND(B106&lt;2.9,A106&lt;6.2,D106&gt;=1.7,B106&gt;=2.6,G106&gt;=0.177,B106&lt;3.15,F106&gt;=2.5,F106&gt;=1.5),5.02,IF(AND(B106&gt;=2.9,A106&lt;6.2,D106&gt;=1.7,B106&gt;=2.6,G106&gt;=0.177,B106&lt;3.15,F106&gt;=2.5,F106&gt;=1.5),4.8,IF(AND(D106&lt;2.2,A106&gt;=6.2,D106&gt;=1.7,B106&gt;=2.6,G106&gt;=0.177,B106&lt;3.15,F106&gt;=2.5,F106&gt;=1.5),5.325,IF(AND(D106&gt;=2.2,A106&gt;=6.2,D106&gt;=1.7,B106&gt;=2.6,G106&gt;=0.177,B106&lt;3.15,F106&gt;=2.5,F106&gt;=1.5),5.1,IF(AND(D106&lt;0.25,A106&gt;=4.5,B106&gt;=3.15,A106&gt;=4.35,A106&lt;5.05,D106&lt;0.4,H106&gt;=5.523,G106&lt;0.905,F106&lt;1.5),1.357,IF(AND(D106&gt;=0.25,A106&gt;=4.5,B106&gt;=3.15,A106&gt;=4.35,A106&lt;5.05,D106&lt;0.4,H106&gt;=5.523,G106&lt;0.905,F106&lt;1.5),1.333,IF(AND(H106&lt;10.723,G106&lt;0.644,H106&lt;13.654,D106&lt;1.55,G106&lt;0.709,A106&gt;=5.4,D106&gt;=1.35,F106&lt;2.5,F106&gt;=1.5),4.6,IF(AND(H106&gt;=10.723,G106&lt;0.644,H106&lt;13.654,D106&lt;1.55,G106&lt;0.709,A106&gt;=5.4,D106&gt;=1.35,F106&lt;2.5,F106&gt;=1.5),4.5,"shouldnthappen"))))))))))))))))))))))))))))))))))</f>
        <v>6.15</v>
      </c>
      <c r="BI106" s="1" t="n">
        <f aca="false">IF(AND(D106&gt;=0.8,A106&lt;5.45),3.9,IF(AND(D106&gt;=0.45,D106&lt;0.8,A106&lt;5.45),1.66,IF(AND(H106&lt;16.447,B106&gt;=3.45,A106&gt;=5.45),1.525,IF(AND(H106&gt;=16.447,B106&gt;=3.45,A106&gt;=5.45),6.4,IF(AND(H106&lt;5.245,D106&lt;0.45,D106&lt;0.8,A106&lt;5.45),1,IF(AND(A106&gt;=7.2,G106&lt;0.154,B106&lt;3.45,A106&gt;=5.45),6.7,IF(AND(D106&lt;1.65,A106&lt;7.2,G106&lt;0.154,B106&lt;3.45,A106&gt;=5.45),4.7,IF(AND(D106&gt;=1.65,A106&lt;7.2,G106&lt;0.154,B106&lt;3.45,A106&gt;=5.45),5.52,IF(AND(D106&gt;=0.25,A106&lt;5.05,H106&gt;=5.245,D106&lt;0.45,D106&lt;0.8,A106&lt;5.45),1.35,IF(AND(H106&lt;6.089,A106&gt;=5.05,H106&gt;=5.245,D106&lt;0.45,D106&lt;0.8,A106&lt;5.45),1.7,IF(AND(D106&lt;1.2,B106&lt;2.6,A106&lt;5.75,G106&gt;=0.154,B106&lt;3.45,A106&gt;=5.45),3.85,IF(AND(D106&gt;=1.2,B106&lt;2.6,A106&lt;5.75,G106&gt;=0.154,B106&lt;3.45,A106&gt;=5.45),4,IF(AND(D106&gt;=1.65,B106&gt;=2.6,A106&lt;5.75,G106&gt;=0.154,B106&lt;3.45,A106&gt;=5.45),4.9,IF(AND(G106&lt;0.353,F106&lt;2.5,A106&gt;=5.75,G106&gt;=0.154,B106&lt;3.45,A106&gt;=5.45),4.25,IF(AND(A106&gt;=7.25,F106&gt;=2.5,A106&gt;=5.75,G106&gt;=0.154,B106&lt;3.45,A106&gt;=5.45),6.45,IF(AND(H106&lt;11.218,D106&lt;0.25,A106&lt;5.05,H106&gt;=5.245,D106&lt;0.45,D106&lt;0.8,A106&lt;5.45),1.42,IF(AND(G106&lt;0.517,H106&gt;=6.089,A106&gt;=5.05,H106&gt;=5.245,D106&lt;0.45,D106&lt;0.8,A106&lt;5.45),1.44,IF(AND(G106&gt;=0.517,H106&gt;=6.089,A106&gt;=5.05,H106&gt;=5.245,D106&lt;0.45,D106&lt;0.8,A106&lt;5.45),1.54,IF(AND(H106&gt;=10.194,D106&lt;1.65,B106&gt;=2.6,A106&lt;5.75,G106&gt;=0.154,B106&lt;3.45,A106&gt;=5.45),4.35,IF(AND(B106&gt;=3.15,G106&gt;=0.353,F106&lt;2.5,A106&gt;=5.75,G106&gt;=0.154,B106&lt;3.45,A106&gt;=5.45),4.7,IF(AND(H106&lt;7.716,A106&lt;7.25,F106&gt;=2.5,A106&gt;=5.75,G106&gt;=0.154,B106&lt;3.45,A106&gt;=5.45),5.04,IF(AND(G106&lt;0.175,H106&gt;=11.218,D106&lt;0.25,A106&lt;5.05,H106&gt;=5.245,D106&lt;0.45,D106&lt;0.8,A106&lt;5.45),1.5,IF(AND(H106&lt;7.713,H106&lt;10.194,D106&lt;1.65,B106&gt;=2.6,A106&lt;5.75,G106&gt;=0.154,B106&lt;3.45,A106&gt;=5.45),4.1,IF(AND(H106&gt;=7.713,H106&lt;10.194,D106&lt;1.65,B106&gt;=2.6,A106&lt;5.75,G106&gt;=0.154,B106&lt;3.45,A106&gt;=5.45),4.2,IF(AND(B106&gt;=3.05,B106&lt;3.15,G106&gt;=0.353,F106&lt;2.5,A106&gt;=5.75,G106&gt;=0.154,B106&lt;3.45,A106&gt;=5.45),4.4,IF(AND(D106&gt;=2.45,H106&gt;=7.716,A106&lt;7.25,F106&gt;=2.5,A106&gt;=5.75,G106&gt;=0.154,B106&lt;3.45,A106&gt;=5.45),5.85,IF(AND(D106&lt;0.15,G106&gt;=0.175,H106&gt;=11.218,D106&lt;0.25,A106&lt;5.05,H106&gt;=5.245,D106&lt;0.45,D106&lt;0.8,A106&lt;5.45),1.1,IF(AND(H106&gt;=16.317,B106&lt;3.05,B106&lt;3.15,G106&gt;=0.353,F106&lt;2.5,A106&gt;=5.75,G106&gt;=0.154,B106&lt;3.45,A106&gt;=5.45),4.8,IF(AND(G106&gt;=0.857,D106&lt;2.45,H106&gt;=7.716,A106&lt;7.25,F106&gt;=2.5,A106&gt;=5.75,G106&gt;=0.154,B106&lt;3.45,A106&gt;=5.45),5.05,IF(AND(G106&lt;0.245,D106&gt;=0.15,G106&gt;=0.175,H106&gt;=11.218,D106&lt;0.25,A106&lt;5.05,H106&gt;=5.245,D106&lt;0.45,D106&lt;0.8,A106&lt;5.45),1.3,IF(AND(G106&gt;=0.245,D106&gt;=0.15,G106&gt;=0.175,H106&gt;=11.218,D106&lt;0.25,A106&lt;5.05,H106&gt;=5.245,D106&lt;0.45,D106&lt;0.8,A106&lt;5.45),1.22,IF(AND(B106&lt;2.85,H106&lt;16.317,B106&lt;3.05,B106&lt;3.15,G106&gt;=0.353,F106&lt;2.5,A106&gt;=5.75,G106&gt;=0.154,B106&lt;3.45,A106&gt;=5.45),4.6,IF(AND(B106&gt;=2.85,H106&lt;16.317,B106&lt;3.05,B106&lt;3.15,G106&gt;=0.353,F106&lt;2.5,A106&gt;=5.75,G106&gt;=0.154,B106&lt;3.45,A106&gt;=5.45),4.633,IF(AND(D106&lt;1.85,G106&lt;0.857,D106&lt;2.45,H106&gt;=7.716,A106&lt;7.25,F106&gt;=2.5,A106&gt;=5.75,G106&gt;=0.154,B106&lt;3.45,A106&gt;=5.45),5.8,IF(AND(H106&lt;11.297,D106&gt;=1.85,G106&lt;0.857,D106&lt;2.45,H106&gt;=7.716,A106&lt;7.25,F106&gt;=2.5,A106&gt;=5.75,G106&gt;=0.154,B106&lt;3.45,A106&gt;=5.45),5.3,IF(AND(G106&lt;0.388,H106&gt;=11.297,D106&gt;=1.85,G106&lt;0.857,D106&lt;2.45,H106&gt;=7.716,A106&lt;7.25,F106&gt;=2.5,A106&gt;=5.75,G106&gt;=0.154,B106&lt;3.45,A106&gt;=5.45),5.4,IF(AND(G106&gt;=0.388,H106&gt;=11.297,D106&gt;=1.85,G106&lt;0.857,D106&lt;2.45,H106&gt;=7.716,A106&lt;7.25,F106&gt;=2.5,A106&gt;=5.75,G106&gt;=0.154,B106&lt;3.45,A106&gt;=5.45),5.6,"shouldnthappen")))))))))))))))))))))))))))))))))))))</f>
        <v>5.52</v>
      </c>
      <c r="BJ106" s="1" t="n">
        <f aca="false">IF(AND(F106&gt;=2,B106&gt;=3.35),6.1,IF(AND(H106&gt;=12.719,F106&lt;1.5,B106&lt;3.35),1.567,IF(AND(H106&lt;5.245,F106&lt;2,B106&gt;=3.35),1,IF(AND(D106&lt;0.15,H106&lt;12.719,F106&lt;1.5,B106&lt;3.35),1.5,IF(AND(D106&gt;=0.35,H106&gt;=5.245,F106&lt;2,B106&gt;=3.35),1.6,IF(AND(A106&lt;4.9,D106&gt;=0.15,H106&lt;12.719,F106&lt;1.5,B106&lt;3.35),1.36,IF(AND(B106&lt;2.65,G106&lt;0.572,D106&lt;1.45,F106&gt;=1.5,B106&lt;3.35),3.5,IF(AND(A106&lt;6.1,F106&lt;2.5,D106&gt;=1.45,F106&gt;=1.5,B106&lt;3.35),5.1,IF(AND(G106&gt;=0.607,D106&lt;0.35,H106&gt;=5.245,F106&lt;2,B106&gt;=3.35),1.65,IF(AND(G106&lt;0.546,A106&gt;=4.9,D106&gt;=0.15,H106&lt;12.719,F106&lt;1.5,B106&lt;3.35),1.2,IF(AND(G106&gt;=0.546,A106&gt;=4.9,D106&gt;=0.15,H106&lt;12.719,F106&lt;1.5,B106&lt;3.35),1.4,IF(AND(A106&gt;=6.3,B106&gt;=2.65,G106&lt;0.572,D106&lt;1.45,F106&gt;=1.5,B106&lt;3.35),4.8,IF(AND(D106&lt;1.15,B106&lt;2.85,G106&gt;=0.572,D106&lt;1.45,F106&gt;=1.5,B106&lt;3.35),3.9,IF(AND(B106&gt;=3.15,B106&gt;=2.85,G106&gt;=0.572,D106&lt;1.45,F106&gt;=1.5,B106&lt;3.35),4.7,IF(AND(B106&lt;2.95,A106&gt;=6.1,F106&lt;2.5,D106&gt;=1.45,F106&gt;=1.5,B106&lt;3.35),4.533,IF(AND(B106&gt;=2.95,A106&gt;=6.1,F106&lt;2.5,D106&gt;=1.45,F106&gt;=1.5,B106&lt;3.35),4.75,IF(AND(A106&gt;=6.7,G106&lt;0.107,F106&gt;=2.5,D106&gt;=1.45,F106&gt;=1.5,B106&lt;3.35),5.7,IF(AND(G106&gt;=0.385,G106&lt;0.607,D106&lt;0.35,H106&gt;=5.245,F106&lt;2,B106&gt;=3.35),1.325,IF(AND(D106&lt;1.25,A106&lt;6.3,B106&gt;=2.65,G106&lt;0.572,D106&lt;1.45,F106&gt;=1.5,B106&lt;3.35),4,IF(AND(D106&gt;=1.25,A106&lt;6.3,B106&gt;=2.65,G106&lt;0.572,D106&lt;1.45,F106&gt;=1.5,B106&lt;3.35),4.18,IF(AND(G106&lt;0.907,D106&gt;=1.15,B106&lt;2.85,G106&gt;=0.572,D106&lt;1.45,F106&gt;=1.5,B106&lt;3.35),4,IF(AND(G106&gt;=0.907,D106&gt;=1.15,B106&lt;2.85,G106&gt;=0.572,D106&lt;1.45,F106&gt;=1.5,B106&lt;3.35),4.4,IF(AND(H106&lt;8.326,B106&lt;3.15,B106&gt;=2.85,G106&gt;=0.572,D106&lt;1.45,F106&gt;=1.5,B106&lt;3.35),3.6,IF(AND(H106&gt;=8.326,B106&lt;3.15,B106&gt;=2.85,G106&gt;=0.572,D106&lt;1.45,F106&gt;=1.5,B106&lt;3.35),4.48,IF(AND(B106&lt;2.95,A106&lt;6.7,G106&lt;0.107,F106&gt;=2.5,D106&gt;=1.45,F106&gt;=1.5,B106&lt;3.35),5.6,IF(AND(B106&gt;=2.95,A106&lt;6.7,G106&lt;0.107,F106&gt;=2.5,D106&gt;=1.45,F106&gt;=1.5,B106&lt;3.35),5.5,IF(AND(G106&lt;0.205,G106&lt;0.432,G106&gt;=0.107,F106&gt;=2.5,D106&gt;=1.45,F106&gt;=1.5,B106&lt;3.35),5.3,IF(AND(B106&gt;=3.05,G106&gt;=0.432,G106&gt;=0.107,F106&gt;=2.5,D106&gt;=1.45,F106&gt;=1.5,B106&lt;3.35),5.86,IF(AND(H106&gt;=14.057,G106&lt;0.385,G106&lt;0.607,D106&lt;0.35,H106&gt;=5.245,F106&lt;2,B106&gt;=3.35),1.7,IF(AND(D106&lt;1.7,G106&gt;=0.205,G106&lt;0.432,G106&gt;=0.107,F106&gt;=2.5,D106&gt;=1.45,F106&gt;=1.5,B106&lt;3.35),5,IF(AND(G106&lt;0.779,B106&lt;3.05,G106&gt;=0.432,G106&gt;=0.107,F106&gt;=2.5,D106&gt;=1.45,F106&gt;=1.5,B106&lt;3.35),4.9,IF(AND(G106&gt;=0.779,B106&lt;3.05,G106&gt;=0.432,G106&gt;=0.107,F106&gt;=2.5,D106&gt;=1.45,F106&gt;=1.5,B106&lt;3.35),5.533,IF(AND(D106&gt;=0.25,H106&lt;14.057,G106&lt;0.385,G106&lt;0.607,D106&lt;0.35,H106&gt;=5.245,F106&lt;2,B106&gt;=3.35),1.4,IF(AND(B106&lt;2.85,D106&gt;=1.7,G106&gt;=0.205,G106&lt;0.432,G106&gt;=0.107,F106&gt;=2.5,D106&gt;=1.45,F106&gt;=1.5,B106&lt;3.35),5.1,IF(AND(B106&gt;=2.85,D106&gt;=1.7,G106&gt;=0.205,G106&lt;0.432,G106&gt;=0.107,F106&gt;=2.5,D106&gt;=1.45,F106&gt;=1.5,B106&lt;3.35),5.15,IF(AND(A106&lt;5.1,D106&lt;0.25,H106&lt;14.057,G106&lt;0.385,G106&lt;0.607,D106&lt;0.35,H106&gt;=5.245,F106&lt;2,B106&gt;=3.35),1.4,IF(AND(A106&gt;=5.1,D106&lt;0.25,H106&lt;14.057,G106&lt;0.385,G106&lt;0.607,D106&lt;0.35,H106&gt;=5.245,F106&lt;2,B106&gt;=3.35),1.5,"shouldnthappen")))))))))))))))))))))))))))))))))))))</f>
        <v>5.6</v>
      </c>
    </row>
    <row r="107" customFormat="false" ht="13.8" hidden="false" customHeight="false" outlineLevel="0" collapsed="false">
      <c r="A107" s="1" t="n">
        <v>6.5</v>
      </c>
      <c r="B107" s="1" t="n">
        <v>3</v>
      </c>
      <c r="C107" s="1" t="n">
        <v>5.8</v>
      </c>
      <c r="D107" s="1" t="n">
        <v>2.2</v>
      </c>
      <c r="E107" s="1" t="s">
        <v>93</v>
      </c>
      <c r="F107" s="1" t="n">
        <v>3</v>
      </c>
      <c r="G107" s="1" t="n">
        <v>0.570371597772464</v>
      </c>
      <c r="H107" s="16" t="n">
        <v>15.6249588364735</v>
      </c>
      <c r="I107" s="11" t="n">
        <f aca="false">C107</f>
        <v>5.8</v>
      </c>
      <c r="J107" s="1" t="n">
        <f aca="false">AVERAGE(M107:BJ107)</f>
        <v>5.6071</v>
      </c>
      <c r="K107" s="15" t="n">
        <f aca="false">1-SQRT(VAR(M107:BJ107, I107)) / AVERAGE(M107:BJ107)</f>
        <v>0.951668017020185</v>
      </c>
      <c r="L107" s="1" t="n">
        <f aca="false">(J107-I107)/I107</f>
        <v>-0.0332586206896552</v>
      </c>
      <c r="M107" s="1" t="n">
        <f aca="false">IF(AND(H107&gt;=16.241,B107&gt;=3.35),6.4,IF(AND(D107&gt;=0.75,A107&lt;5.15,B107&lt;3.35),4.1,IF(AND(D107&gt;=1.5,H107&lt;16.241,B107&gt;=3.35),5.767,IF(AND(B107&gt;=3.25,D107&lt;0.75,A107&lt;5.15,B107&lt;3.35),1.58,IF(AND(A107&lt;4.95,D107&lt;1.5,H107&lt;16.241,B107&gt;=3.35),1.4,IF(AND(A107&lt;4.5,B107&lt;3.25,D107&lt;0.75,A107&lt;5.15,B107&lt;3.35),1.26,IF(AND(A107&gt;=4.5,B107&lt;3.25,D107&lt;0.75,A107&lt;5.15,B107&lt;3.35),1.48,IF(AND(G107&lt;0.356,H107&lt;12.557,D107&lt;1.45,A107&gt;=5.15,B107&lt;3.35),4.267,IF(AND(D107&lt;1.25,H107&gt;=12.557,D107&lt;1.45,A107&gt;=5.15,B107&lt;3.35),4.05,IF(AND(D107&gt;=1.35,G107&gt;=0.356,H107&lt;12.557,D107&lt;1.45,A107&gt;=5.15,B107&lt;3.35),4.25,IF(AND(H107&lt;15.086,D107&gt;=1.25,H107&gt;=12.557,D107&lt;1.45,A107&gt;=5.15,B107&lt;3.35),4.4,IF(AND(F107&lt;2.5,G107&gt;=0.44,D107&lt;2.05,D107&gt;=1.45,A107&gt;=5.15,B107&lt;3.35),4.7,IF(AND(H107&lt;10.391,B107&lt;3.15,D107&gt;=2.05,D107&gt;=1.45,A107&gt;=5.15,B107&lt;3.35),5.1,IF(AND(G107&lt;0.505,B107&gt;=3.15,D107&gt;=2.05,D107&gt;=1.45,A107&gt;=5.15,B107&lt;3.35),5.7,IF(AND(G107&gt;=0.505,B107&gt;=3.15,D107&gt;=2.05,D107&gt;=1.45,A107&gt;=5.15,B107&lt;3.35),5.95,IF(AND(D107&gt;=0.5,G107&lt;0.905,A107&gt;=4.95,D107&lt;1.5,H107&lt;16.241,B107&gt;=3.35),1.6,IF(AND(B107&lt;3.6,G107&gt;=0.905,A107&gt;=4.95,D107&lt;1.5,H107&lt;16.241,B107&gt;=3.35),1.7,IF(AND(B107&gt;=3.6,G107&gt;=0.905,A107&gt;=4.95,D107&lt;1.5,H107&lt;16.241,B107&gt;=3.35),1.767,IF(AND(A107&gt;=5.7,D107&lt;1.35,G107&gt;=0.356,H107&lt;12.557,D107&lt;1.45,A107&gt;=5.15,B107&lt;3.35),3.9,IF(AND(A107&lt;6.35,H107&gt;=15.086,D107&gt;=1.25,H107&gt;=12.557,D107&lt;1.45,A107&gt;=5.15,B107&lt;3.35),4.7,IF(AND(A107&gt;=6.35,H107&gt;=15.086,D107&gt;=1.25,H107&gt;=12.557,D107&lt;1.45,A107&gt;=5.15,B107&lt;3.35),4.6,IF(AND(H107&lt;9.252,D107&lt;1.55,G107&lt;0.44,D107&lt;2.05,D107&gt;=1.45,A107&gt;=5.15,B107&lt;3.35),5.08,IF(AND(H107&gt;=9.252,D107&lt;1.55,G107&lt;0.44,D107&lt;2.05,D107&gt;=1.45,A107&gt;=5.15,B107&lt;3.35),4.7,IF(AND(H107&lt;8.477,D107&gt;=1.55,G107&lt;0.44,D107&lt;2.05,D107&gt;=1.45,A107&gt;=5.15,B107&lt;3.35),5.1,IF(AND(H107&gt;=8.477,D107&gt;=1.55,G107&lt;0.44,D107&lt;2.05,D107&gt;=1.45,A107&gt;=5.15,B107&lt;3.35),5.4,IF(AND(H107&lt;8.435,F107&gt;=2.5,G107&gt;=0.44,D107&lt;2.05,D107&gt;=1.45,A107&gt;=5.15,B107&lt;3.35),5.1,IF(AND(H107&gt;=8.435,F107&gt;=2.5,G107&gt;=0.44,D107&lt;2.05,D107&gt;=1.45,A107&gt;=5.15,B107&lt;3.35),4.86,IF(AND(G107&lt;0.543,H107&gt;=10.391,B107&lt;3.15,D107&gt;=2.05,D107&gt;=1.45,A107&gt;=5.15,B107&lt;3.35),5.56,IF(AND(G107&gt;=0.543,H107&gt;=10.391,B107&lt;3.15,D107&gt;=2.05,D107&gt;=1.45,A107&gt;=5.15,B107&lt;3.35),5.8,IF(AND(A107&lt;5.05,D107&lt;0.5,G107&lt;0.905,A107&gt;=4.95,D107&lt;1.5,H107&lt;16.241,B107&gt;=3.35),1.3,IF(AND(H107&lt;6.583,A107&lt;5.7,D107&lt;1.35,G107&gt;=0.356,H107&lt;12.557,D107&lt;1.45,A107&gt;=5.15,B107&lt;3.35),4,IF(AND(G107&lt;0.585,A107&gt;=5.05,D107&lt;0.5,G107&lt;0.905,A107&gt;=4.95,D107&lt;1.5,H107&lt;16.241,B107&gt;=3.35),1.475,IF(AND(G107&lt;0.62,H107&gt;=6.583,A107&lt;5.7,D107&lt;1.35,G107&gt;=0.356,H107&lt;12.557,D107&lt;1.45,A107&gt;=5.15,B107&lt;3.35),3.75,IF(AND(G107&gt;=0.62,H107&gt;=6.583,A107&lt;5.7,D107&lt;1.35,G107&gt;=0.356,H107&lt;12.557,D107&lt;1.45,A107&gt;=5.15,B107&lt;3.35),3.6,IF(AND(B107&lt;3.75,G107&gt;=0.585,A107&gt;=5.05,D107&lt;0.5,G107&lt;0.905,A107&gt;=4.95,D107&lt;1.5,H107&lt;16.241,B107&gt;=3.35),1.5,IF(AND(B107&gt;=3.75,G107&gt;=0.585,A107&gt;=5.05,D107&lt;0.5,G107&lt;0.905,A107&gt;=4.95,D107&lt;1.5,H107&lt;16.241,B107&gt;=3.35),1.6,"shouldnthappen"))))))))))))))))))))))))))))))))))))</f>
        <v>5.8</v>
      </c>
      <c r="N107" s="1" t="n">
        <f aca="false">IF(AND(H107&lt;5.245,B107&lt;3.65,F107&lt;1.5),1,IF(AND(H107&gt;=14.096,B107&gt;=3.65,F107&lt;1.5),1.65,IF(AND(A107&gt;=5.45,H107&gt;=5.245,B107&lt;3.65,F107&lt;1.5),1.3,IF(AND(H107&gt;=13.586,H107&lt;14.096,B107&gt;=3.65,F107&lt;1.5),1.3,IF(AND(H107&lt;10.258,D107&lt;1.25,F107&lt;2.5,F107&gt;=1.5),3.38,IF(AND(H107&lt;6.982,D107&gt;=1.25,F107&lt;2.5,F107&gt;=1.5),3.96,IF(AND(H107&gt;=13.646,D107&lt;2.05,F107&gt;=2.5,F107&gt;=1.5),6.1,IF(AND(B107&lt;3.05,A107&lt;5.45,H107&gt;=5.245,B107&lt;3.65,F107&lt;1.5),1.375,IF(AND(H107&lt;6.543,H107&lt;13.586,H107&lt;14.096,B107&gt;=3.65,F107&lt;1.5),1.4,IF(AND(H107&gt;=6.543,H107&lt;13.586,H107&lt;14.096,B107&gt;=3.65,F107&lt;1.5),1.5,IF(AND(H107&lt;11.522,H107&gt;=10.258,D107&lt;1.25,F107&lt;2.5,F107&gt;=1.5),3.733,IF(AND(H107&gt;=11.522,H107&gt;=10.258,D107&lt;1.25,F107&lt;2.5,F107&gt;=1.5),3.92,IF(AND(H107&lt;5.767,H107&lt;13.646,D107&lt;2.05,F107&gt;=2.5,F107&gt;=1.5),4.5,IF(AND(A107&lt;6.8,B107&lt;3.15,D107&gt;=2.05,F107&gt;=2.5,F107&gt;=1.5),5.6,IF(AND(A107&gt;=6.8,B107&lt;3.15,D107&gt;=2.05,F107&gt;=2.5,F107&gt;=1.5),5.1,IF(AND(B107&lt;3.25,B107&gt;=3.15,D107&gt;=2.05,F107&gt;=2.5,F107&gt;=1.5),5.8,IF(AND(B107&gt;=3.25,B107&gt;=3.15,D107&gt;=2.05,F107&gt;=2.5,F107&gt;=1.5),5.65,IF(AND(B107&lt;3.15,B107&gt;=3.05,A107&lt;5.45,H107&gt;=5.245,B107&lt;3.65,F107&lt;1.5),1.5,IF(AND(G107&gt;=0.735,H107&lt;13.665,H107&gt;=6.982,D107&gt;=1.25,F107&lt;2.5,F107&gt;=1.5),4.2,IF(AND(H107&lt;14.03,H107&gt;=13.665,H107&gt;=6.982,D107&gt;=1.25,F107&lt;2.5,F107&gt;=1.5),4.8,IF(AND(A107&gt;=6.6,H107&gt;=5.767,H107&lt;13.646,D107&lt;2.05,F107&gt;=2.5,F107&gt;=1.5),6.05,IF(AND(G107&gt;=0.934,B107&gt;=3.15,B107&gt;=3.05,A107&lt;5.45,H107&gt;=5.245,B107&lt;3.65,F107&lt;1.5),1.7,IF(AND(D107&gt;=1.55,G107&lt;0.735,H107&lt;13.665,H107&gt;=6.982,D107&gt;=1.25,F107&lt;2.5,F107&gt;=1.5),5.1,IF(AND(D107&lt;1.45,H107&gt;=14.03,H107&gt;=13.665,H107&gt;=6.982,D107&gt;=1.25,F107&lt;2.5,F107&gt;=1.5),4.7,IF(AND(D107&gt;=1.45,H107&gt;=14.03,H107&gt;=13.665,H107&gt;=6.982,D107&gt;=1.25,F107&lt;2.5,F107&gt;=1.5),4.5,IF(AND(A107&gt;=6.2,A107&lt;6.6,H107&gt;=5.767,H107&lt;13.646,D107&lt;2.05,F107&gt;=2.5,F107&gt;=1.5),5.325,IF(AND(B107&lt;3.25,G107&lt;0.934,B107&gt;=3.15,B107&gt;=3.05,A107&lt;5.45,H107&gt;=5.245,B107&lt;3.65,F107&lt;1.5),1.3,IF(AND(D107&lt;1.35,D107&lt;1.55,G107&lt;0.735,H107&lt;13.665,H107&gt;=6.982,D107&gt;=1.25,F107&lt;2.5,F107&gt;=1.5),4.25,IF(AND(H107&lt;8.435,A107&lt;6.2,A107&lt;6.6,H107&gt;=5.767,H107&lt;13.646,D107&lt;2.05,F107&gt;=2.5,F107&gt;=1.5),5.1,IF(AND(H107&gt;=8.435,A107&lt;6.2,A107&lt;6.6,H107&gt;=5.767,H107&lt;13.646,D107&lt;2.05,F107&gt;=2.5,F107&gt;=1.5),4.9,IF(AND(A107&gt;=5.15,B107&gt;=3.25,G107&lt;0.934,B107&gt;=3.15,B107&gt;=3.05,A107&lt;5.45,H107&gt;=5.245,B107&lt;3.65,F107&lt;1.5),1.5,IF(AND(B107&lt;2.9,D107&gt;=1.35,D107&lt;1.55,G107&lt;0.735,H107&lt;13.665,H107&gt;=6.982,D107&gt;=1.25,F107&lt;2.5,F107&gt;=1.5),4.6,IF(AND(B107&gt;=2.9,D107&gt;=1.35,D107&lt;1.55,G107&lt;0.735,H107&lt;13.665,H107&gt;=6.982,D107&gt;=1.25,F107&lt;2.5,F107&gt;=1.5),4.52,IF(AND(G107&gt;=0.862,A107&lt;5.15,B107&gt;=3.25,G107&lt;0.934,B107&gt;=3.15,B107&gt;=3.05,A107&lt;5.45,H107&gt;=5.245,B107&lt;3.65,F107&lt;1.5),1.5,IF(AND(H107&lt;9.35,G107&lt;0.862,A107&lt;5.15,B107&gt;=3.25,G107&lt;0.934,B107&gt;=3.15,B107&gt;=3.05,A107&lt;5.45,H107&gt;=5.245,B107&lt;3.65,F107&lt;1.5),1.38,IF(AND(H107&gt;=9.35,G107&lt;0.862,A107&lt;5.15,B107&gt;=3.25,G107&lt;0.934,B107&gt;=3.15,B107&gt;=3.05,A107&lt;5.45,H107&gt;=5.245,B107&lt;3.65,F107&lt;1.5),1.4,"shouldnthappen"))))))))))))))))))))))))))))))))))))</f>
        <v>5.6</v>
      </c>
      <c r="O107" s="1" t="n">
        <f aca="false">IF(AND(B107&lt;2.75,A107&lt;5.55),3.96,IF(AND(H107&lt;9.205,A107&lt;5.9,A107&gt;=5.55),3.85,IF(AND(A107&lt;4.35,D107&lt;0.35,B107&gt;=2.75,A107&lt;5.55),1.1,IF(AND(B107&lt;3.65,D107&gt;=0.35,B107&gt;=2.75,A107&lt;5.55),1.65,IF(AND(B107&gt;=3.65,D107&gt;=0.35,B107&gt;=2.75,A107&lt;5.55),1.9,IF(AND(G107&gt;=0.732,H107&gt;=9.205,A107&lt;5.9,A107&gt;=5.55),4.9,IF(AND(G107&lt;0.273,G107&lt;0.732,H107&gt;=9.205,A107&lt;5.9,A107&gt;=5.55),4.5,IF(AND(A107&lt;6.3,G107&lt;0.422,F107&lt;2.5,A107&gt;=5.9,A107&gt;=5.55),5.1,IF(AND(A107&gt;=6.3,G107&lt;0.422,F107&lt;2.5,A107&gt;=5.9,A107&gt;=5.55),4.76,IF(AND(B107&lt;2.4,G107&gt;=0.422,F107&lt;2.5,A107&gt;=5.9,A107&gt;=5.55),4.45,IF(AND(A107&gt;=7,G107&gt;=0.628,F107&gt;=2.5,A107&gt;=5.9,A107&gt;=5.55),6.45,IF(AND(D107&lt;0.15,H107&lt;13.924,A107&gt;=4.35,D107&lt;0.35,B107&gt;=2.75,A107&lt;5.55),1.5,IF(AND(B107&lt;3.15,H107&gt;=13.924,A107&gt;=4.35,D107&lt;0.35,B107&gt;=2.75,A107&lt;5.55),1.56,IF(AND(B107&gt;=3.15,H107&gt;=13.924,A107&gt;=4.35,D107&lt;0.35,B107&gt;=2.75,A107&lt;5.55),1.3,IF(AND(H107&lt;14.316,G107&gt;=0.273,G107&lt;0.732,H107&gt;=9.205,A107&lt;5.9,A107&gt;=5.55),3.95,IF(AND(H107&gt;=14.316,G107&gt;=0.273,G107&lt;0.732,H107&gt;=9.205,A107&lt;5.9,A107&gt;=5.55),4.1,IF(AND(A107&lt;6.2,B107&gt;=2.4,G107&gt;=0.422,F107&lt;2.5,A107&gt;=5.9,A107&gt;=5.55),4.3,IF(AND(A107&gt;=7.05,G107&lt;0.364,G107&lt;0.628,F107&gt;=2.5,A107&gt;=5.9,A107&gt;=5.55),6.1,IF(AND(A107&gt;=7.55,G107&gt;=0.364,G107&lt;0.628,F107&gt;=2.5,A107&gt;=5.9,A107&gt;=5.55),6.4,IF(AND(A107&lt;6.15,A107&lt;7,G107&gt;=0.628,F107&gt;=2.5,A107&gt;=5.9,A107&gt;=5.55),4.9,IF(AND(D107&lt;1.45,A107&gt;=6.2,B107&gt;=2.4,G107&gt;=0.422,F107&lt;2.5,A107&gt;=5.9,A107&gt;=5.55),4.64,IF(AND(D107&gt;=1.45,A107&gt;=6.2,B107&gt;=2.4,G107&gt;=0.422,F107&lt;2.5,A107&gt;=5.9,A107&gt;=5.55),4.9,IF(AND(D107&lt;1.65,A107&lt;7.05,G107&lt;0.364,G107&lt;0.628,F107&gt;=2.5,A107&gt;=5.9,A107&gt;=5.55),5.1,IF(AND(D107&gt;=2.35,A107&lt;7.55,G107&gt;=0.364,G107&lt;0.628,F107&gt;=2.5,A107&gt;=5.9,A107&gt;=5.55),5.633,IF(AND(D107&lt;2.15,A107&gt;=6.15,A107&lt;7,G107&gt;=0.628,F107&gt;=2.5,A107&gt;=5.9,A107&gt;=5.55),5.1,IF(AND(D107&gt;=2.15,A107&gt;=6.15,A107&lt;7,G107&gt;=0.628,F107&gt;=2.5,A107&gt;=5.9,A107&gt;=5.55),5.267,IF(AND(A107&lt;4.9,A107&lt;5.05,D107&gt;=0.15,H107&lt;13.924,A107&gt;=4.35,D107&lt;0.35,B107&gt;=2.75,A107&lt;5.55),1.375,IF(AND(A107&gt;=4.9,A107&lt;5.05,D107&gt;=0.15,H107&lt;13.924,A107&gt;=4.35,D107&lt;0.35,B107&gt;=2.75,A107&lt;5.55),1.3,IF(AND(A107&lt;5.45,A107&gt;=5.05,D107&gt;=0.15,H107&lt;13.924,A107&gt;=4.35,D107&lt;0.35,B107&gt;=2.75,A107&lt;5.55),1.475,IF(AND(A107&gt;=5.45,A107&gt;=5.05,D107&gt;=0.15,H107&lt;13.924,A107&gt;=4.35,D107&lt;0.35,B107&gt;=2.75,A107&lt;5.55),1.4,IF(AND(B107&gt;=3.25,D107&lt;2.35,A107&lt;7.55,G107&gt;=0.364,G107&lt;0.628,F107&gt;=2.5,A107&gt;=5.9,A107&gt;=5.55),5.7,IF(AND(G107&lt;0.006,G107&lt;0.107,D107&gt;=1.65,A107&lt;7.05,G107&lt;0.364,G107&lt;0.628,F107&gt;=2.5,A107&gt;=5.9,A107&gt;=5.55),5.5,IF(AND(G107&gt;=0.006,G107&lt;0.107,D107&gt;=1.65,A107&lt;7.05,G107&lt;0.364,G107&lt;0.628,F107&gt;=2.5,A107&gt;=5.9,A107&gt;=5.55),5.667,IF(AND(D107&lt;2.2,G107&gt;=0.107,D107&gt;=1.65,A107&lt;7.05,G107&lt;0.364,G107&lt;0.628,F107&gt;=2.5,A107&gt;=5.9,A107&gt;=5.55),5.35,IF(AND(D107&gt;=2.2,G107&gt;=0.107,D107&gt;=1.65,A107&lt;7.05,G107&lt;0.364,G107&lt;0.628,F107&gt;=2.5,A107&gt;=5.9,A107&gt;=5.55),5.2,IF(AND(D107&lt;2.25,B107&lt;3.25,D107&lt;2.35,A107&lt;7.55,G107&gt;=0.364,G107&lt;0.628,F107&gt;=2.5,A107&gt;=5.9,A107&gt;=5.55),5.8,IF(AND(D107&gt;=2.25,B107&lt;3.25,D107&lt;2.35,A107&lt;7.55,G107&gt;=0.364,G107&lt;0.628,F107&gt;=2.5,A107&gt;=5.9,A107&gt;=5.55),5.9,"shouldnthappen")))))))))))))))))))))))))))))))))))))</f>
        <v>5.8</v>
      </c>
      <c r="P107" s="1" t="n">
        <f aca="false">IF(AND(D107&gt;=0.75,A107&lt;5.55),3.9,IF(AND(H107&lt;7.482,A107&gt;=5.55),3.45,IF(AND(B107&gt;=3.15,B107&lt;3.25,D107&lt;0.75,A107&lt;5.55),1.262,IF(AND(G107&gt;=0.446,B107&lt;3.15,B107&lt;3.25,D107&lt;0.75,A107&lt;5.55),1.1,IF(AND(G107&lt;0.408,A107&lt;5.05,B107&gt;=3.25,D107&lt;0.75,A107&lt;5.55),1.4,IF(AND(G107&gt;=0.408,A107&lt;5.05,B107&gt;=3.25,D107&lt;0.75,A107&lt;5.55),1.233,IF(AND(G107&gt;=0.676,A107&gt;=5.05,B107&gt;=3.25,D107&lt;0.75,A107&lt;5.55),1.72,IF(AND(H107&lt;9.386,A107&lt;5.85,F107&lt;2.5,H107&gt;=7.482,A107&gt;=5.55),3.5,IF(AND(H107&gt;=9.386,A107&lt;5.85,F107&lt;2.5,H107&gt;=7.482,A107&gt;=5.55),4.275,IF(AND(H107&gt;=16.284,G107&lt;0.865,F107&gt;=2.5,H107&gt;=7.482,A107&gt;=5.55),6.6,IF(AND(G107&lt;0.912,G107&gt;=0.865,F107&gt;=2.5,H107&gt;=7.482,A107&gt;=5.55),4.8,IF(AND(G107&gt;=0.912,G107&gt;=0.865,F107&gt;=2.5,H107&gt;=7.482,A107&gt;=5.55),5.175,IF(AND(A107&gt;=4.95,G107&lt;0.446,B107&lt;3.15,B107&lt;3.25,D107&lt;0.75,A107&lt;5.55),1.6,IF(AND(H107&gt;=12.974,G107&lt;0.676,A107&gt;=5.05,B107&gt;=3.25,D107&lt;0.75,A107&lt;5.55),1.3,IF(AND(D107&lt;1.45,H107&lt;13.531,A107&gt;=5.85,F107&lt;2.5,H107&gt;=7.482,A107&gt;=5.55),4.2,IF(AND(D107&gt;=1.45,H107&lt;13.531,A107&gt;=5.85,F107&lt;2.5,H107&gt;=7.482,A107&gt;=5.55),4.967,IF(AND(G107&lt;0.187,H107&gt;=13.531,A107&gt;=5.85,F107&lt;2.5,H107&gt;=7.482,A107&gt;=5.55),5,IF(AND(H107&gt;=12.675,A107&lt;4.95,G107&lt;0.446,B107&lt;3.15,B107&lt;3.25,D107&lt;0.75,A107&lt;5.55),1.5,IF(AND(H107&lt;10.826,H107&lt;12.974,G107&lt;0.676,A107&gt;=5.05,B107&gt;=3.25,D107&lt;0.75,A107&lt;5.55),1.46,IF(AND(H107&gt;=10.826,H107&lt;12.974,G107&lt;0.676,A107&gt;=5.05,B107&gt;=3.25,D107&lt;0.75,A107&lt;5.55),1.4,IF(AND(A107&lt;6.15,G107&gt;=0.187,H107&gt;=13.531,A107&gt;=5.85,F107&lt;2.5,H107&gt;=7.482,A107&gt;=5.55),4.7,IF(AND(A107&lt;6.85,B107&lt;2.95,H107&lt;16.284,G107&lt;0.865,F107&gt;=2.5,H107&gt;=7.482,A107&gt;=5.55),5.32,IF(AND(A107&gt;=6.85,B107&lt;2.95,H107&lt;16.284,G107&lt;0.865,F107&gt;=2.5,H107&gt;=7.482,A107&gt;=5.55),6.567,IF(AND(A107&lt;4.85,H107&lt;12.675,A107&lt;4.95,G107&lt;0.446,B107&lt;3.15,B107&lt;3.25,D107&lt;0.75,A107&lt;5.55),1.4,IF(AND(A107&gt;=4.85,H107&lt;12.675,A107&lt;4.95,G107&lt;0.446,B107&lt;3.15,B107&lt;3.25,D107&lt;0.75,A107&lt;5.55),1.5,IF(AND(B107&lt;3.1,A107&gt;=6.15,G107&gt;=0.187,H107&gt;=13.531,A107&gt;=5.85,F107&lt;2.5,H107&gt;=7.482,A107&gt;=5.55),4.467,IF(AND(B107&gt;=3.1,A107&gt;=6.15,G107&gt;=0.187,H107&gt;=13.531,A107&gt;=5.85,F107&lt;2.5,H107&gt;=7.482,A107&gt;=5.55),4.7,IF(AND(G107&gt;=0.379,B107&lt;3.15,B107&gt;=2.95,H107&lt;16.284,G107&lt;0.865,F107&gt;=2.5,H107&gt;=7.482,A107&gt;=5.55),5.733,IF(AND(A107&lt;6.6,B107&gt;=3.15,B107&gt;=2.95,H107&lt;16.284,G107&lt;0.865,F107&gt;=2.5,H107&gt;=7.482,A107&gt;=5.55),5.38,IF(AND(A107&lt;6.7,G107&lt;0.379,B107&lt;3.15,B107&gt;=2.95,H107&lt;16.284,G107&lt;0.865,F107&gt;=2.5,H107&gt;=7.482,A107&gt;=5.55),5.3,IF(AND(A107&gt;=6.7,G107&lt;0.379,B107&lt;3.15,B107&gt;=2.95,H107&lt;16.284,G107&lt;0.865,F107&gt;=2.5,H107&gt;=7.482,A107&gt;=5.55),5.16,IF(AND(A107&lt;7.05,A107&gt;=6.6,B107&gt;=3.15,B107&gt;=2.95,H107&lt;16.284,G107&lt;0.865,F107&gt;=2.5,H107&gt;=7.482,A107&gt;=5.55),5.78,IF(AND(A107&gt;=7.05,A107&gt;=6.6,B107&gt;=3.15,B107&gt;=2.95,H107&lt;16.284,G107&lt;0.865,F107&gt;=2.5,H107&gt;=7.482,A107&gt;=5.55),6.1,"shouldnthappen")))))))))))))))))))))))))))))))))</f>
        <v>5.733</v>
      </c>
      <c r="Q107" s="1" t="n">
        <f aca="false">IF(AND(G107&gt;=0.422,B107&lt;3.25,F107&lt;1.5),1.25,IF(AND(G107&gt;=0.082,G107&lt;0.125,F107&gt;=1.5),6.7,IF(AND(G107&lt;0.251,G107&lt;0.422,B107&lt;3.25,F107&lt;1.5),1.38,IF(AND(G107&gt;=0.251,G107&lt;0.422,B107&lt;3.25,F107&lt;1.5),1.55,IF(AND(G107&gt;=0.385,G107&lt;0.633,B107&gt;=3.25,F107&lt;1.5),1.367,IF(AND(B107&lt;3.35,G107&gt;=0.633,B107&gt;=3.25,F107&lt;1.5),1.7,IF(AND(A107&lt;5.85,G107&lt;0.082,G107&lt;0.125,F107&gt;=1.5),4.5,IF(AND(F107&gt;=2.5,D107&lt;1.6,G107&gt;=0.125,F107&gt;=1.5),5.05,IF(AND(H107&gt;=16.774,D107&gt;=1.6,G107&gt;=0.125,F107&gt;=1.5),6.4,IF(AND(D107&gt;=0.5,G107&lt;0.385,G107&lt;0.633,B107&gt;=3.25,F107&lt;1.5),1.6,IF(AND(B107&lt;3.6,B107&gt;=3.35,G107&gt;=0.633,B107&gt;=3.25,F107&lt;1.5),1.55,IF(AND(B107&gt;=3.6,B107&gt;=3.35,G107&gt;=0.633,B107&gt;=3.25,F107&lt;1.5),1.6,IF(AND(D107&lt;1.65,A107&gt;=5.85,G107&lt;0.082,G107&lt;0.125,F107&gt;=1.5),4.7,IF(AND(A107&lt;5.3,F107&lt;2.5,D107&lt;1.6,G107&gt;=0.125,F107&gt;=1.5),3.15,IF(AND(B107&gt;=3.2,H107&lt;16.774,D107&gt;=1.6,G107&gt;=0.125,F107&gt;=1.5),5.675,IF(AND(H107&lt;11.767,D107&lt;0.5,G107&lt;0.385,G107&lt;0.633,B107&gt;=3.25,F107&lt;1.5),1.5,IF(AND(H107&gt;=11.767,D107&lt;0.5,G107&lt;0.385,G107&lt;0.633,B107&gt;=3.25,F107&lt;1.5),1.367,IF(AND(H107&lt;8.367,D107&gt;=1.65,A107&gt;=5.85,G107&lt;0.082,G107&lt;0.125,F107&gt;=1.5),5.7,IF(AND(H107&gt;=8.367,D107&gt;=1.65,A107&gt;=5.85,G107&lt;0.082,G107&lt;0.125,F107&gt;=1.5),5.575,IF(AND(A107&gt;=7.1,B107&lt;3.2,H107&lt;16.774,D107&gt;=1.6,G107&gt;=0.125,F107&gt;=1.5),6.3,IF(AND(H107&gt;=15.395,B107&lt;2.85,A107&gt;=5.3,F107&lt;2.5,D107&lt;1.6,G107&gt;=0.125,F107&gt;=1.5),4.8,IF(AND(H107&lt;8.486,B107&gt;=2.85,A107&gt;=5.3,F107&lt;2.5,D107&lt;1.6,G107&gt;=0.125,F107&gt;=1.5),3.85,IF(AND(D107&gt;=2.1,A107&lt;7.1,B107&lt;3.2,H107&lt;16.774,D107&gt;=1.6,G107&gt;=0.125,F107&gt;=1.5),5.5,IF(AND(B107&gt;=2.75,H107&lt;15.395,B107&lt;2.85,A107&gt;=5.3,F107&lt;2.5,D107&lt;1.6,G107&gt;=0.125,F107&gt;=1.5),4.489,IF(AND(H107&gt;=15.168,H107&gt;=8.486,B107&gt;=2.85,A107&gt;=5.3,F107&lt;2.5,D107&lt;1.6,G107&gt;=0.125,F107&gt;=1.5),4.7,IF(AND(G107&gt;=0.519,D107&lt;2.1,A107&lt;7.1,B107&lt;3.2,H107&lt;16.774,D107&gt;=1.6,G107&gt;=0.125,F107&gt;=1.5),4.925,IF(AND(G107&gt;=0.897,B107&lt;2.75,H107&lt;15.395,B107&lt;2.85,A107&gt;=5.3,F107&lt;2.5,D107&lt;1.6,G107&gt;=0.125,F107&gt;=1.5),4.567,IF(AND(A107&lt;5.65,H107&lt;15.168,H107&gt;=8.486,B107&gt;=2.85,A107&gt;=5.3,F107&lt;2.5,D107&lt;1.6,G107&gt;=0.125,F107&gt;=1.5),4.5,IF(AND(G107&lt;0.23,G107&lt;0.519,D107&lt;2.1,A107&lt;7.1,B107&lt;3.2,H107&lt;16.774,D107&gt;=1.6,G107&gt;=0.125,F107&gt;=1.5),5,IF(AND(A107&lt;5.9,G107&lt;0.897,B107&lt;2.75,H107&lt;15.395,B107&lt;2.85,A107&gt;=5.3,F107&lt;2.5,D107&lt;1.6,G107&gt;=0.125,F107&gt;=1.5),4.1,IF(AND(A107&gt;=5.9,G107&lt;0.897,B107&lt;2.75,H107&lt;15.395,B107&lt;2.85,A107&gt;=5.3,F107&lt;2.5,D107&lt;1.6,G107&gt;=0.125,F107&gt;=1.5),4.5,IF(AND(A107&lt;6.05,A107&gt;=5.65,H107&lt;15.168,H107&gt;=8.486,B107&gt;=2.85,A107&gt;=5.3,F107&lt;2.5,D107&lt;1.6,G107&gt;=0.125,F107&gt;=1.5),4.2,IF(AND(A107&gt;=6.05,A107&gt;=5.65,H107&lt;15.168,H107&gt;=8.486,B107&gt;=2.85,A107&gt;=5.3,F107&lt;2.5,D107&lt;1.6,G107&gt;=0.125,F107&gt;=1.5),4.35,IF(AND(D107&lt;1.95,G107&gt;=0.23,G107&lt;0.519,D107&lt;2.1,A107&lt;7.1,B107&lt;3.2,H107&lt;16.774,D107&gt;=1.6,G107&gt;=0.125,F107&gt;=1.5),5.3,IF(AND(D107&gt;=1.95,G107&gt;=0.23,G107&lt;0.519,D107&lt;2.1,A107&lt;7.1,B107&lt;3.2,H107&lt;16.774,D107&gt;=1.6,G107&gt;=0.125,F107&gt;=1.5),5.2,"shouldnthappen")))))))))))))))))))))))))))))))))))</f>
        <v>5.5</v>
      </c>
      <c r="R107" s="1" t="n">
        <f aca="false">IF(AND(G107&gt;=0.901,F107&lt;1.5),1.9,IF(AND(H107&lt;5.523,D107&lt;0.35,G107&lt;0.901,F107&lt;1.5),1,IF(AND(B107&lt;3.6,D107&gt;=0.35,G107&lt;0.901,F107&lt;1.5),1.575,IF(AND(B107&gt;=3.6,D107&gt;=0.35,G107&lt;0.901,F107&lt;1.5),1.5,IF(AND(G107&gt;=0.837,D107&lt;1.15,D107&lt;1.45,F107&gt;=1.5),3,IF(AND(G107&gt;=0.66,D107&gt;=1.15,D107&lt;1.45,F107&gt;=1.5),4,IF(AND(F107&gt;=2.5,D107&lt;1.55,D107&gt;=1.45,F107&gt;=1.5),5.025,IF(AND(F107&lt;2.5,D107&gt;=1.55,D107&gt;=1.45,F107&gt;=1.5),4.933,IF(AND(B107&lt;2.45,G107&lt;0.837,D107&lt;1.15,D107&lt;1.45,F107&gt;=1.5),3.3,IF(AND(B107&gt;=2.45,G107&lt;0.837,D107&lt;1.15,D107&lt;1.45,F107&gt;=1.5),3.86,IF(AND(B107&gt;=3.05,F107&lt;2.5,D107&lt;1.55,D107&gt;=1.45,F107&gt;=1.5),4.8,IF(AND(D107&gt;=2.45,F107&gt;=2.5,D107&gt;=1.55,D107&gt;=1.45,F107&gt;=1.5),5.875,IF(AND(H107&lt;13.187,G107&lt;0.217,H107&gt;=5.523,D107&lt;0.35,G107&lt;0.901,F107&lt;1.5),1.4,IF(AND(H107&gt;=13.187,G107&lt;0.217,H107&gt;=5.523,D107&lt;0.35,G107&lt;0.901,F107&lt;1.5),1.5,IF(AND(G107&lt;0.33,G107&gt;=0.217,H107&gt;=5.523,D107&lt;0.35,G107&lt;0.901,F107&lt;1.5),1.28,IF(AND(A107&lt;6.05,D107&lt;1.35,G107&lt;0.66,D107&gt;=1.15,D107&lt;1.45,F107&gt;=1.5),4.175,IF(AND(A107&gt;=6.05,D107&lt;1.35,G107&lt;0.66,D107&gt;=1.15,D107&lt;1.45,F107&gt;=1.5),4.3,IF(AND(A107&lt;5.65,D107&gt;=1.35,G107&lt;0.66,D107&gt;=1.15,D107&lt;1.45,F107&gt;=1.5),3.9,IF(AND(A107&gt;=5.65,D107&gt;=1.35,G107&lt;0.66,D107&gt;=1.15,D107&lt;1.45,F107&gt;=1.5),4.52,IF(AND(A107&lt;6.25,B107&lt;3.05,F107&lt;2.5,D107&lt;1.55,D107&gt;=1.45,F107&gt;=1.5),4.5,IF(AND(A107&gt;=6.25,B107&lt;3.05,F107&lt;2.5,D107&lt;1.55,D107&gt;=1.45,F107&gt;=1.5),4.675,IF(AND(A107&gt;=7.25,D107&lt;2.45,F107&gt;=2.5,D107&gt;=1.55,D107&gt;=1.45,F107&gt;=1.5),6.433,IF(AND(D107&gt;=0.25,G107&gt;=0.33,G107&gt;=0.217,H107&gt;=5.523,D107&lt;0.35,G107&lt;0.901,F107&lt;1.5),1.4,IF(AND(A107&lt;6.15,A107&lt;7.25,D107&lt;2.45,F107&gt;=2.5,D107&gt;=1.55,D107&gt;=1.45,F107&gt;=1.5),5.025,IF(AND(H107&lt;6.439,D107&lt;0.25,G107&gt;=0.33,G107&gt;=0.217,H107&gt;=5.523,D107&lt;0.35,G107&lt;0.901,F107&lt;1.5),1.5,IF(AND(H107&gt;=6.439,D107&lt;0.25,G107&gt;=0.33,G107&gt;=0.217,H107&gt;=5.523,D107&lt;0.35,G107&lt;0.901,F107&lt;1.5),1.38,IF(AND(H107&gt;=13.711,A107&gt;=6.15,A107&lt;7.25,D107&lt;2.45,F107&gt;=2.5,D107&gt;=1.55,D107&gt;=1.45,F107&gt;=1.5),5.68,IF(AND(B107&gt;=3.3,H107&lt;13.711,A107&gt;=6.15,A107&lt;7.25,D107&lt;2.45,F107&gt;=2.5,D107&gt;=1.55,D107&gt;=1.45,F107&gt;=1.5),5.6,IF(AND(G107&lt;0.093,B107&lt;3.3,H107&lt;13.711,A107&gt;=6.15,A107&lt;7.25,D107&lt;2.45,F107&gt;=2.5,D107&gt;=1.55,D107&gt;=1.45,F107&gt;=1.5),5.56,IF(AND(D107&lt;1.95,G107&gt;=0.093,B107&lt;3.3,H107&lt;13.711,A107&gt;=6.15,A107&lt;7.25,D107&lt;2.45,F107&gt;=2.5,D107&gt;=1.55,D107&gt;=1.45,F107&gt;=1.5),5.3,IF(AND(B107&lt;3.15,D107&gt;=1.95,G107&gt;=0.093,B107&lt;3.3,H107&lt;13.711,A107&gt;=6.15,A107&lt;7.25,D107&lt;2.45,F107&gt;=2.5,D107&gt;=1.55,D107&gt;=1.45,F107&gt;=1.5),5.1,IF(AND(B107&gt;=3.15,D107&gt;=1.95,G107&gt;=0.093,B107&lt;3.3,H107&lt;13.711,A107&gt;=6.15,A107&lt;7.25,D107&lt;2.45,F107&gt;=2.5,D107&gt;=1.55,D107&gt;=1.45,F107&gt;=1.5),5.15,"shouldnthappen"))))))))))))))))))))))))))))))))</f>
        <v>5.68</v>
      </c>
      <c r="S107" s="1" t="n">
        <f aca="false">IF(AND(G107&gt;=0.859,D107&gt;=0.35,F107&lt;1.5),1.9,IF(AND(D107&lt;1.75,F107&gt;=2.5,F107&gt;=1.5),4.867,IF(AND(H107&lt;8.42,A107&lt;5.05,D107&lt;0.35,F107&lt;1.5),1.42,IF(AND(H107&gt;=14.877,A107&gt;=5.05,D107&lt;0.35,F107&lt;1.5),1.3,IF(AND(B107&lt;3.35,G107&lt;0.859,D107&gt;=0.35,F107&lt;1.5),1.7,IF(AND(B107&gt;=3.35,G107&lt;0.859,D107&gt;=0.35,F107&lt;1.5),1.5,IF(AND(A107&gt;=6.05,B107&lt;2.75,F107&lt;2.5,F107&gt;=1.5),4.733,IF(AND(G107&gt;=0.68,B107&gt;=2.75,F107&lt;2.5,F107&gt;=1.5),4.025,IF(AND(H107&gt;=16.284,D107&gt;=1.75,F107&gt;=2.5,F107&gt;=1.5),6.6,IF(AND(A107&lt;4.35,H107&gt;=8.42,A107&lt;5.05,D107&lt;0.35,F107&lt;1.5),1.1,IF(AND(G107&gt;=0.948,H107&lt;14.877,A107&gt;=5.05,D107&lt;0.35,F107&lt;1.5),1.7,IF(AND(A107&lt;5.3,A107&lt;6.05,B107&lt;2.75,F107&lt;2.5,F107&gt;=1.5),3,IF(AND(H107&gt;=15.168,G107&lt;0.68,B107&gt;=2.75,F107&lt;2.5,F107&gt;=1.5),4.75,IF(AND(H107&gt;=14.005,A107&gt;=4.35,H107&gt;=8.42,A107&lt;5.05,D107&lt;0.35,F107&lt;1.5),1.375,IF(AND(A107&gt;=5.55,G107&lt;0.948,H107&lt;14.877,A107&gt;=5.05,D107&lt;0.35,F107&lt;1.5),1.7,IF(AND(H107&lt;12.363,A107&gt;=5.3,A107&lt;6.05,B107&lt;2.75,F107&lt;2.5,F107&gt;=1.5),3.825,IF(AND(H107&gt;=12.363,A107&gt;=5.3,A107&lt;6.05,B107&lt;2.75,F107&lt;2.5,F107&gt;=1.5),4.033,IF(AND(H107&gt;=14.508,H107&lt;15.168,G107&lt;0.68,B107&gt;=2.75,F107&lt;2.5,F107&gt;=1.5),4.2,IF(AND(D107&gt;=2.35,D107&gt;=2.2,H107&lt;16.284,D107&gt;=1.75,F107&gt;=2.5,F107&gt;=1.5),5.267,IF(AND(G107&lt;0.231,H107&lt;14.005,A107&gt;=4.35,H107&gt;=8.42,A107&lt;5.05,D107&lt;0.35,F107&lt;1.5),1.4,IF(AND(H107&gt;=14.494,A107&lt;5.55,G107&lt;0.948,H107&lt;14.877,A107&gt;=5.05,D107&lt;0.35,F107&lt;1.5),1.6,IF(AND(A107&lt;6.1,H107&lt;14.508,H107&lt;15.168,G107&lt;0.68,B107&gt;=2.75,F107&lt;2.5,F107&gt;=1.5),4.5,IF(AND(A107&lt;6.1,H107&lt;11.8,D107&lt;2.2,H107&lt;16.284,D107&gt;=1.75,F107&gt;=2.5,F107&gt;=1.5),4.95,IF(AND(A107&gt;=6.1,H107&lt;11.8,D107&lt;2.2,H107&lt;16.284,D107&gt;=1.75,F107&gt;=2.5,F107&gt;=1.5),5.333,IF(AND(B107&lt;2.75,H107&gt;=11.8,D107&lt;2.2,H107&lt;16.284,D107&gt;=1.75,F107&gt;=2.5,F107&gt;=1.5),5.1,IF(AND(B107&gt;=3.15,D107&lt;2.35,D107&gt;=2.2,H107&lt;16.284,D107&gt;=1.75,F107&gt;=2.5,F107&gt;=1.5),5.5,IF(AND(B107&gt;=3.35,G107&gt;=0.231,H107&lt;14.005,A107&gt;=4.35,H107&gt;=8.42,A107&lt;5.05,D107&lt;0.35,F107&lt;1.5),1.3,IF(AND(H107&lt;13.869,H107&lt;14.494,A107&lt;5.55,G107&lt;0.948,H107&lt;14.877,A107&gt;=5.05,D107&lt;0.35,F107&lt;1.5),1.5,IF(AND(H107&gt;=13.869,H107&lt;14.494,A107&lt;5.55,G107&lt;0.948,H107&lt;14.877,A107&gt;=5.05,D107&lt;0.35,F107&lt;1.5),1.4,IF(AND(G107&lt;0.636,A107&gt;=6.1,H107&lt;14.508,H107&lt;15.168,G107&lt;0.68,B107&gt;=2.75,F107&lt;2.5,F107&gt;=1.5),4.68,IF(AND(G107&gt;=0.636,A107&gt;=6.1,H107&lt;14.508,H107&lt;15.168,G107&lt;0.68,B107&gt;=2.75,F107&lt;2.5,F107&gt;=1.5),4.4,IF(AND(B107&lt;2.85,B107&gt;=2.75,H107&gt;=11.8,D107&lt;2.2,H107&lt;16.284,D107&gt;=1.75,F107&gt;=2.5,F107&gt;=1.5),6.7,IF(AND(H107&lt;10.626,B107&lt;3.15,D107&lt;2.35,D107&gt;=2.2,H107&lt;16.284,D107&gt;=1.75,F107&gt;=2.5,F107&gt;=1.5),5.1,IF(AND(H107&gt;=10.626,B107&lt;3.15,D107&lt;2.35,D107&gt;=2.2,H107&lt;16.284,D107&gt;=1.75,F107&gt;=2.5,F107&gt;=1.5),5.2,IF(AND(G107&lt;0.378,B107&lt;3.35,G107&gt;=0.231,H107&lt;14.005,A107&gt;=4.35,H107&gt;=8.42,A107&lt;5.05,D107&lt;0.35,F107&lt;1.5),1.2,IF(AND(G107&gt;=0.378,B107&lt;3.35,G107&gt;=0.231,H107&lt;14.005,A107&gt;=4.35,H107&gt;=8.42,A107&lt;5.05,D107&lt;0.35,F107&lt;1.5),1.3,IF(AND(A107&lt;6.2,B107&gt;=2.85,B107&gt;=2.75,H107&gt;=11.8,D107&lt;2.2,H107&lt;16.284,D107&gt;=1.75,F107&gt;=2.5,F107&gt;=1.5),4.9,IF(AND(G107&lt;0.388,A107&gt;=6.2,B107&gt;=2.85,B107&gt;=2.75,H107&gt;=11.8,D107&lt;2.2,H107&lt;16.284,D107&gt;=1.75,F107&gt;=2.5,F107&gt;=1.5),5.52,IF(AND(G107&gt;=0.388,A107&gt;=6.2,B107&gt;=2.85,B107&gt;=2.75,H107&gt;=11.8,D107&lt;2.2,H107&lt;16.284,D107&gt;=1.75,F107&gt;=2.5,F107&gt;=1.5),5.7,"shouldnthappen")))))))))))))))))))))))))))))))))))))))</f>
        <v>5.2</v>
      </c>
      <c r="T107" s="1" t="n">
        <f aca="false">IF(AND(D107&gt;=0.8,A107&lt;5.45),3.7,IF(AND(D107&gt;=0.35,D107&lt;0.8,A107&lt;5.45),1.56,IF(AND(G107&lt;0.164,F107&lt;2.5,A107&gt;=5.45),1.6,IF(AND(H107&gt;=16.718,F107&gt;=2.5,A107&gt;=5.45),6.4,IF(AND(G107&gt;=0.719,H107&lt;16.718,F107&gt;=2.5,A107&gt;=5.45),5.05,IF(AND(A107&lt;4.35,A107&lt;5.05,D107&lt;0.35,D107&lt;0.8,A107&lt;5.45),1.1,IF(AND(H107&gt;=14.494,A107&gt;=5.05,D107&lt;0.35,D107&lt;0.8,A107&lt;5.45),1.6,IF(AND(G107&lt;0.338,D107&lt;1.25,G107&gt;=0.164,F107&lt;2.5,A107&gt;=5.45),4.1,IF(AND(H107&lt;8.397,D107&gt;=1.25,G107&gt;=0.164,F107&lt;2.5,A107&gt;=5.45),4,IF(AND(H107&lt;11.031,H107&lt;14.494,A107&gt;=5.05,D107&lt;0.35,D107&lt;0.8,A107&lt;5.45),1.5,IF(AND(H107&gt;=11.031,H107&lt;14.494,A107&gt;=5.05,D107&lt;0.35,D107&lt;0.8,A107&lt;5.45),1.44,IF(AND(B107&lt;2.65,H107&gt;=8.397,D107&gt;=1.25,G107&gt;=0.164,F107&lt;2.5,A107&gt;=5.45),4.767,IF(AND(H107&lt;7.388,G107&lt;0.487,G107&lt;0.719,H107&lt;16.718,F107&gt;=2.5,A107&gt;=5.45),5.067,IF(AND(G107&lt;0.533,G107&gt;=0.487,G107&lt;0.719,H107&lt;16.718,F107&gt;=2.5,A107&gt;=5.45),5.8,IF(AND(G107&gt;=0.533,G107&gt;=0.487,G107&lt;0.719,H107&lt;16.718,F107&gt;=2.5,A107&gt;=5.45),5.86,IF(AND(B107&lt;3.25,A107&gt;=4.95,A107&gt;=4.35,A107&lt;5.05,D107&lt;0.35,D107&lt;0.8,A107&lt;5.45),1.2,IF(AND(A107&lt;5.6,H107&lt;11.218,G107&gt;=0.338,D107&lt;1.25,G107&gt;=0.164,F107&lt;2.5,A107&gt;=5.45),3.7,IF(AND(A107&gt;=5.6,H107&lt;11.218,G107&gt;=0.338,D107&lt;1.25,G107&gt;=0.164,F107&lt;2.5,A107&gt;=5.45),3.5,IF(AND(H107&lt;12.668,H107&gt;=11.218,G107&gt;=0.338,D107&lt;1.25,G107&gt;=0.164,F107&lt;2.5,A107&gt;=5.45),3.9,IF(AND(H107&gt;=12.668,H107&gt;=11.218,G107&gt;=0.338,D107&lt;1.25,G107&gt;=0.164,F107&lt;2.5,A107&gt;=5.45),4,IF(AND(H107&gt;=15.705,B107&gt;=2.65,H107&gt;=8.397,D107&gt;=1.25,G107&gt;=0.164,F107&lt;2.5,A107&gt;=5.45),4.8,IF(AND(B107&lt;2.75,H107&gt;=7.388,G107&lt;0.487,G107&lt;0.719,H107&lt;16.718,F107&gt;=2.5,A107&gt;=5.45),5.26,IF(AND(B107&lt;2.95,A107&lt;4.5,A107&lt;4.95,A107&gt;=4.35,A107&lt;5.05,D107&lt;0.35,D107&lt;0.8,A107&lt;5.45),1.4,IF(AND(B107&gt;=2.95,A107&lt;4.5,A107&lt;4.95,A107&gt;=4.35,A107&lt;5.05,D107&lt;0.35,D107&lt;0.8,A107&lt;5.45),1.3,IF(AND(H107&gt;=13.924,A107&gt;=4.5,A107&lt;4.95,A107&gt;=4.35,A107&lt;5.05,D107&lt;0.35,D107&lt;0.8,A107&lt;5.45),1.5,IF(AND(G107&lt;0.252,B107&gt;=3.25,A107&gt;=4.95,A107&gt;=4.35,A107&lt;5.05,D107&lt;0.35,D107&lt;0.8,A107&lt;5.45),1.4,IF(AND(G107&gt;=0.252,B107&gt;=3.25,A107&gt;=4.95,A107&gt;=4.35,A107&lt;5.05,D107&lt;0.35,D107&lt;0.8,A107&lt;5.45),1.32,IF(AND(G107&gt;=0.473,H107&lt;15.705,B107&gt;=2.65,H107&gt;=8.397,D107&gt;=1.25,G107&gt;=0.164,F107&lt;2.5,A107&gt;=5.45),4.7,IF(AND(B107&gt;=3.15,B107&gt;=2.75,H107&gt;=7.388,G107&lt;0.487,G107&lt;0.719,H107&lt;16.718,F107&gt;=2.5,A107&gt;=5.45),5.7,IF(AND(B107&lt;3.15,H107&lt;13.924,A107&gt;=4.5,A107&lt;4.95,A107&gt;=4.35,A107&lt;5.05,D107&lt;0.35,D107&lt;0.8,A107&lt;5.45),1.433,IF(AND(B107&gt;=3.15,H107&lt;13.924,A107&gt;=4.5,A107&lt;4.95,A107&gt;=4.35,A107&lt;5.05,D107&lt;0.35,D107&lt;0.8,A107&lt;5.45),1.4,IF(AND(H107&gt;=14.81,G107&lt;0.473,H107&lt;15.705,B107&gt;=2.65,H107&gt;=8.397,D107&gt;=1.25,G107&gt;=0.164,F107&lt;2.5,A107&gt;=5.45),4.2,IF(AND(A107&lt;6.65,B107&lt;3.15,B107&gt;=2.75,H107&gt;=7.388,G107&lt;0.487,G107&lt;0.719,H107&lt;16.718,F107&gt;=2.5,A107&gt;=5.45),5.6,IF(AND(A107&gt;=6.65,B107&lt;3.15,B107&gt;=2.75,H107&gt;=7.388,G107&lt;0.487,G107&lt;0.719,H107&lt;16.718,F107&gt;=2.5,A107&gt;=5.45),5.4,IF(AND(A107&lt;6.15,H107&lt;14.81,G107&lt;0.473,H107&lt;15.705,B107&gt;=2.65,H107&gt;=8.397,D107&gt;=1.25,G107&gt;=0.164,F107&lt;2.5,A107&gt;=5.45),4.5,IF(AND(A107&gt;=6.15,H107&lt;14.81,G107&lt;0.473,H107&lt;15.705,B107&gt;=2.65,H107&gt;=8.397,D107&gt;=1.25,G107&gt;=0.164,F107&lt;2.5,A107&gt;=5.45),4.4,"shouldnthappen"))))))))))))))))))))))))))))))))))))</f>
        <v>5.86</v>
      </c>
      <c r="U107" s="1" t="n">
        <f aca="false">IF(AND(G107&gt;=0.934,F107&lt;1.5),1.7,IF(AND(D107&lt;0.15,D107&lt;0.25,G107&lt;0.934,F107&lt;1.5),1.38,IF(AND(H107&gt;=14.379,D107&gt;=0.25,G107&lt;0.934,F107&lt;1.5),1.7,IF(AND(A107&lt;5.3,D107&lt;1.35,F107&lt;2.5,F107&gt;=1.5),3.15,IF(AND(H107&lt;7.148,D107&gt;=1.35,F107&lt;2.5,F107&gt;=1.5),3.9,IF(AND(G107&lt;0.352,A107&lt;6.15,F107&gt;=2.5,F107&gt;=1.5),4.5,IF(AND(G107&gt;=0.352,A107&lt;6.15,F107&gt;=2.5,F107&gt;=1.5),4.92,IF(AND(B107&lt;2.85,A107&gt;=6.15,F107&gt;=2.5,F107&gt;=1.5),6.2,IF(AND(D107&gt;=0.45,H107&lt;14.379,D107&gt;=0.25,G107&lt;0.934,F107&lt;1.5),1.65,IF(AND(G107&gt;=0.857,A107&gt;=5.3,D107&lt;1.35,F107&lt;2.5,F107&gt;=1.5),4.3,IF(AND(A107&gt;=7.25,B107&gt;=2.85,A107&gt;=6.15,F107&gt;=2.5,F107&gt;=1.5),6.425,IF(AND(H107&lt;9.499,A107&lt;5.05,D107&gt;=0.15,D107&lt;0.25,G107&lt;0.934,F107&lt;1.5),1.4,IF(AND(A107&gt;=5.45,A107&gt;=5.05,D107&gt;=0.15,D107&lt;0.25,G107&lt;0.934,F107&lt;1.5),1.3,IF(AND(B107&gt;=4.15,D107&lt;0.45,H107&lt;14.379,D107&gt;=0.25,G107&lt;0.934,F107&lt;1.5),1.5,IF(AND(A107&gt;=5.75,G107&lt;0.857,A107&gt;=5.3,D107&lt;1.35,F107&lt;2.5,F107&gt;=1.5),4.02,IF(AND(A107&lt;6.65,G107&lt;0.333,H107&gt;=7.148,D107&gt;=1.35,F107&lt;2.5,F107&gt;=1.5),4.475,IF(AND(A107&gt;=6.65,G107&lt;0.333,H107&gt;=7.148,D107&gt;=1.35,F107&lt;2.5,F107&gt;=1.5),4.8,IF(AND(D107&gt;=1.45,G107&gt;=0.333,H107&gt;=7.148,D107&gt;=1.35,F107&lt;2.5,F107&gt;=1.5),4.85,IF(AND(G107&gt;=0.861,A107&lt;7.25,B107&gt;=2.85,A107&gt;=6.15,F107&gt;=2.5,F107&gt;=1.5),5.2,IF(AND(G107&lt;0.571,H107&gt;=9.499,A107&lt;5.05,D107&gt;=0.15,D107&lt;0.25,G107&lt;0.934,F107&lt;1.5),1.2,IF(AND(G107&gt;=0.571,H107&gt;=9.499,A107&lt;5.05,D107&gt;=0.15,D107&lt;0.25,G107&lt;0.934,F107&lt;1.5),1.3,IF(AND(H107&lt;9.283,A107&lt;5.45,A107&gt;=5.05,D107&gt;=0.15,D107&lt;0.25,G107&lt;0.934,F107&lt;1.5),1.5,IF(AND(H107&gt;=9.283,A107&lt;5.45,A107&gt;=5.05,D107&gt;=0.15,D107&lt;0.25,G107&lt;0.934,F107&lt;1.5),1.425,IF(AND(A107&lt;4.9,B107&lt;4.15,D107&lt;0.45,H107&lt;14.379,D107&gt;=0.25,G107&lt;0.934,F107&lt;1.5),1.4,IF(AND(A107&gt;=4.9,B107&lt;4.15,D107&lt;0.45,H107&lt;14.379,D107&gt;=0.25,G107&lt;0.934,F107&lt;1.5),1.325,IF(AND(G107&lt;0.572,A107&lt;5.75,G107&lt;0.857,A107&gt;=5.3,D107&lt;1.35,F107&lt;2.5,F107&gt;=1.5),3.65,IF(AND(G107&gt;=0.572,A107&lt;5.75,G107&lt;0.857,A107&gt;=5.3,D107&lt;1.35,F107&lt;2.5,F107&gt;=1.5),3.9,IF(AND(A107&lt;6.75,D107&lt;1.45,G107&gt;=0.333,H107&gt;=7.148,D107&gt;=1.35,F107&lt;2.5,F107&gt;=1.5),4.4,IF(AND(A107&gt;=6.75,D107&lt;1.45,G107&gt;=0.333,H107&gt;=7.148,D107&gt;=1.35,F107&lt;2.5,F107&gt;=1.5),4.78,IF(AND(A107&lt;6.6,B107&lt;3.25,G107&lt;0.861,A107&lt;7.25,B107&gt;=2.85,A107&gt;=6.15,F107&gt;=2.5,F107&gt;=1.5),5.333,IF(AND(H107&lt;11.461,B107&gt;=3.25,G107&lt;0.861,A107&lt;7.25,B107&gt;=2.85,A107&gt;=6.15,F107&gt;=2.5,F107&gt;=1.5),6.025,IF(AND(H107&gt;=11.461,B107&gt;=3.25,G107&lt;0.861,A107&lt;7.25,B107&gt;=2.85,A107&gt;=6.15,F107&gt;=2.5,F107&gt;=1.5),5.667,IF(AND(H107&gt;=14.564,A107&gt;=6.6,B107&lt;3.25,G107&lt;0.861,A107&lt;7.25,B107&gt;=2.85,A107&gt;=6.15,F107&gt;=2.5,F107&gt;=1.5),5.4,IF(AND(D107&gt;=2.35,H107&lt;14.564,A107&gt;=6.6,B107&lt;3.25,G107&lt;0.861,A107&lt;7.25,B107&gt;=2.85,A107&gt;=6.15,F107&gt;=2.5,F107&gt;=1.5),5.6,IF(AND(A107&lt;6.85,D107&lt;2.35,H107&lt;14.564,A107&gt;=6.6,B107&lt;3.25,G107&lt;0.861,A107&lt;7.25,B107&gt;=2.85,A107&gt;=6.15,F107&gt;=2.5,F107&gt;=1.5),5.9,IF(AND(A107&gt;=6.85,D107&lt;2.35,H107&lt;14.564,A107&gt;=6.6,B107&lt;3.25,G107&lt;0.861,A107&lt;7.25,B107&gt;=2.85,A107&gt;=6.15,F107&gt;=2.5,F107&gt;=1.5),5.78,"shouldnthappen"))))))))))))))))))))))))))))))))))))</f>
        <v>5.333</v>
      </c>
      <c r="V107" s="1" t="n">
        <f aca="false">IF(AND(H107&lt;5.748,A107&lt;5.05,D107&lt;0.75),1,IF(AND(B107&lt;3.15,H107&gt;=5.748,A107&lt;5.05,D107&lt;0.75),1.475,IF(AND(G107&gt;=0.801,D107&lt;0.25,A107&gt;=5.05,D107&lt;0.75),1.7,IF(AND(D107&gt;=0.45,D107&gt;=0.25,A107&gt;=5.05,D107&lt;0.75),1.7,IF(AND(B107&lt;2.35,F107&lt;2.5,B107&lt;2.75,D107&gt;=0.75),4.16,IF(AND(D107&lt;1.75,F107&gt;=2.5,B107&lt;2.75,D107&gt;=0.75),4.875,IF(AND(D107&gt;=1.75,F107&gt;=2.5,B107&lt;2.75,D107&gt;=0.75),5.333,IF(AND(H107&gt;=16.284,D107&gt;=1.55,B107&gt;=2.75,D107&gt;=0.75),6.6,IF(AND(H107&gt;=14.144,B107&gt;=3.15,H107&gt;=5.748,A107&lt;5.05,D107&lt;0.75),1.3,IF(AND(A107&lt;5.45,G107&lt;0.801,D107&lt;0.25,A107&gt;=5.05,D107&lt;0.75),1.5,IF(AND(A107&gt;=5.45,G107&lt;0.801,D107&lt;0.25,A107&gt;=5.05,D107&lt;0.75),1.34,IF(AND(B107&lt;3.75,D107&lt;0.45,D107&gt;=0.25,A107&gt;=5.05,D107&lt;0.75),1.467,IF(AND(B107&gt;=3.75,D107&lt;0.45,D107&gt;=0.25,A107&gt;=5.05,D107&lt;0.75),1.767,IF(AND(G107&gt;=0.896,B107&gt;=2.35,F107&lt;2.5,B107&lt;2.75,D107&gt;=0.75),4.9,IF(AND(H107&lt;15.504,D107&lt;1.35,D107&lt;1.55,B107&gt;=2.75,D107&gt;=0.75),4.2,IF(AND(H107&gt;=15.504,D107&lt;1.35,D107&lt;1.55,B107&gt;=2.75,D107&gt;=0.75),4.6,IF(AND(H107&lt;9.767,D107&gt;=1.35,D107&lt;1.55,B107&gt;=2.75,D107&gt;=0.75),5.1,IF(AND(A107&lt;4.5,H107&lt;14.144,B107&gt;=3.15,H107&gt;=5.748,A107&lt;5.05,D107&lt;0.75),1.3,IF(AND(A107&gt;=4.5,H107&lt;14.144,B107&gt;=3.15,H107&gt;=5.748,A107&lt;5.05,D107&lt;0.75),1.4,IF(AND(D107&gt;=1.15,G107&lt;0.896,B107&gt;=2.35,F107&lt;2.5,B107&lt;2.75,D107&gt;=0.75),4.04,IF(AND(B107&lt;2.9,H107&gt;=9.767,D107&gt;=1.35,D107&lt;1.55,B107&gt;=2.75,D107&gt;=0.75),4.8,IF(AND(D107&lt;1.7,A107&gt;=7.05,H107&lt;16.284,D107&gt;=1.55,B107&gt;=2.75,D107&gt;=0.75),5.8,IF(AND(D107&gt;=1.7,A107&gt;=7.05,H107&lt;16.284,D107&gt;=1.55,B107&gt;=2.75,D107&gt;=0.75),6.3,IF(AND(B107&lt;2.45,D107&lt;1.15,G107&lt;0.896,B107&gt;=2.35,F107&lt;2.5,B107&lt;2.75,D107&gt;=0.75),3.767,IF(AND(B107&gt;=2.45,D107&lt;1.15,G107&lt;0.896,B107&gt;=2.35,F107&lt;2.5,B107&lt;2.75,D107&gt;=0.75),3.167,IF(AND(B107&gt;=3.15,B107&gt;=2.9,H107&gt;=9.767,D107&gt;=1.35,D107&lt;1.55,B107&gt;=2.75,D107&gt;=0.75),4.7,IF(AND(D107&lt;1.9,D107&lt;2.05,A107&lt;7.05,H107&lt;16.284,D107&gt;=1.55,B107&gt;=2.75,D107&gt;=0.75),4.82,IF(AND(D107&gt;=1.9,D107&lt;2.05,A107&lt;7.05,H107&lt;16.284,D107&gt;=1.55,B107&gt;=2.75,D107&gt;=0.75),5.067,IF(AND(H107&lt;12.721,B107&lt;3.15,B107&gt;=2.9,H107&gt;=9.767,D107&gt;=1.35,D107&lt;1.55,B107&gt;=2.75,D107&gt;=0.75),4.5,IF(AND(H107&gt;=12.721,B107&lt;3.15,B107&gt;=2.9,H107&gt;=9.767,D107&gt;=1.35,D107&lt;1.55,B107&gt;=2.75,D107&gt;=0.75),4.433,IF(AND(H107&lt;9.525,G107&lt;0.364,D107&gt;=2.05,A107&lt;7.05,H107&lt;16.284,D107&gt;=1.55,B107&gt;=2.75,D107&gt;=0.75),5.1,IF(AND(A107&lt;6.25,G107&gt;=0.364,D107&gt;=2.05,A107&lt;7.05,H107&lt;16.284,D107&gt;=1.55,B107&gt;=2.75,D107&gt;=0.75),5.4,IF(AND(H107&lt;10.898,H107&gt;=9.525,G107&lt;0.364,D107&gt;=2.05,A107&lt;7.05,H107&lt;16.284,D107&gt;=1.55,B107&gt;=2.75,D107&gt;=0.75),5.6,IF(AND(H107&lt;8.711,A107&gt;=6.25,G107&gt;=0.364,D107&gt;=2.05,A107&lt;7.05,H107&lt;16.284,D107&gt;=1.55,B107&gt;=2.75,D107&gt;=0.75),5.7,IF(AND(H107&gt;=8.711,A107&gt;=6.25,G107&gt;=0.364,D107&gt;=2.05,A107&lt;7.05,H107&lt;16.284,D107&gt;=1.55,B107&gt;=2.75,D107&gt;=0.75),5.84,IF(AND(D107&lt;2.2,H107&gt;=10.898,H107&gt;=9.525,G107&lt;0.364,D107&gt;=2.05,A107&lt;7.05,H107&lt;16.284,D107&gt;=1.55,B107&gt;=2.75,D107&gt;=0.75),5.4,IF(AND(D107&gt;=2.2,H107&gt;=10.898,H107&gt;=9.525,G107&lt;0.364,D107&gt;=2.05,A107&lt;7.05,H107&lt;16.284,D107&gt;=1.55,B107&gt;=2.75,D107&gt;=0.75),5.3,"shouldnthappen")))))))))))))))))))))))))))))))))))))</f>
        <v>5.84</v>
      </c>
      <c r="W107" s="1" t="n">
        <f aca="false">IF(AND(H107&lt;6.926,D107&gt;=0.35,D107&lt;0.8),1.9,IF(AND(H107&gt;=6.926,D107&gt;=0.35,D107&lt;0.8),1.533,IF(AND(H107&lt;13.492,A107&lt;4.75,D107&lt;0.35,D107&lt;0.8),1.1,IF(AND(H107&gt;=13.492,A107&lt;4.75,D107&lt;0.35,D107&lt;0.8),1.375,IF(AND(B107&lt;2.75,A107&gt;=5.85,F107&lt;2.5,D107&gt;=0.8),4.833,IF(AND(B107&lt;3.3,A107&gt;=7.05,F107&gt;=2.5,D107&gt;=0.8),5.8,IF(AND(B107&gt;=3.3,A107&gt;=7.05,F107&gt;=2.5,D107&gt;=0.8),6.325,IF(AND(D107&gt;=0.25,A107&lt;5.05,A107&gt;=4.75,D107&lt;0.35,D107&lt;0.8),1.3,IF(AND(B107&lt;3.6,A107&gt;=5.05,A107&gt;=4.75,D107&lt;0.35,D107&lt;0.8),1.4,IF(AND(H107&lt;10.194,G107&lt;0.412,A107&lt;5.85,F107&lt;2.5,D107&gt;=0.8),4.133,IF(AND(H107&gt;=10.194,G107&lt;0.412,A107&lt;5.85,F107&lt;2.5,D107&gt;=0.8),4.5,IF(AND(A107&lt;5.35,G107&gt;=0.412,A107&lt;5.85,F107&lt;2.5,D107&gt;=0.8),3.15,IF(AND(A107&lt;6.2,B107&gt;=2.75,A107&gt;=5.85,F107&lt;2.5,D107&gt;=0.8),4.3,IF(AND(H107&lt;5.767,A107&lt;6.2,A107&lt;7.05,F107&gt;=2.5,D107&gt;=0.8),4.5,IF(AND(G107&gt;=0.861,A107&gt;=6.2,A107&lt;7.05,F107&gt;=2.5,D107&gt;=0.8),5.2,IF(AND(B107&lt;3.15,D107&lt;0.25,A107&lt;5.05,A107&gt;=4.75,D107&lt;0.35,D107&lt;0.8),1.55,IF(AND(A107&lt;5.45,B107&gt;=3.6,A107&gt;=5.05,A107&gt;=4.75,D107&lt;0.35,D107&lt;0.8),1.5,IF(AND(A107&gt;=5.45,B107&gt;=3.6,A107&gt;=5.05,A107&gt;=4.75,D107&lt;0.35,D107&lt;0.8),1.4,IF(AND(G107&gt;=0.772,A107&gt;=5.35,G107&gt;=0.412,A107&lt;5.85,F107&lt;2.5,D107&gt;=0.8),3.9,IF(AND(D107&gt;=1.45,A107&gt;=6.2,B107&gt;=2.75,A107&gt;=5.85,F107&lt;2.5,D107&gt;=0.8),4.775,IF(AND(G107&lt;0.5,H107&gt;=5.767,A107&lt;6.2,A107&lt;7.05,F107&gt;=2.5,D107&gt;=0.8),5.1,IF(AND(G107&gt;=0.5,H107&gt;=5.767,A107&lt;6.2,A107&lt;7.05,F107&gt;=2.5,D107&gt;=0.8),4.95,IF(AND(B107&gt;=3.25,G107&lt;0.861,A107&gt;=6.2,A107&lt;7.05,F107&gt;=2.5,D107&gt;=0.8),5.75,IF(AND(A107&lt;4.95,B107&gt;=3.15,D107&lt;0.25,A107&lt;5.05,A107&gt;=4.75,D107&lt;0.35,D107&lt;0.8),1.4,IF(AND(A107&lt;5.65,G107&lt;0.772,A107&gt;=5.35,G107&gt;=0.412,A107&lt;5.85,F107&lt;2.5,D107&gt;=0.8),3.6,IF(AND(A107&gt;=5.65,G107&lt;0.772,A107&gt;=5.35,G107&gt;=0.412,A107&lt;5.85,F107&lt;2.5,D107&gt;=0.8),3.5,IF(AND(B107&gt;=3.15,D107&lt;1.45,A107&gt;=6.2,B107&gt;=2.75,A107&gt;=5.85,F107&lt;2.5,D107&gt;=0.8),4.7,IF(AND(A107&gt;=6.65,B107&lt;3.25,G107&lt;0.861,A107&gt;=6.2,A107&lt;7.05,F107&gt;=2.5,D107&gt;=0.8),5.567,IF(AND(H107&lt;9.499,A107&gt;=4.95,B107&gt;=3.15,D107&lt;0.25,A107&lt;5.05,A107&gt;=4.75,D107&lt;0.35,D107&lt;0.8),1.4,IF(AND(H107&gt;=9.499,A107&gt;=4.95,B107&gt;=3.15,D107&lt;0.25,A107&lt;5.05,A107&gt;=4.75,D107&lt;0.35,D107&lt;0.8),1.2,IF(AND(G107&lt;0.765,B107&lt;3.15,D107&lt;1.45,A107&gt;=6.2,B107&gt;=2.75,A107&gt;=5.85,F107&lt;2.5,D107&gt;=0.8),4.4,IF(AND(G107&gt;=0.765,B107&lt;3.15,D107&lt;1.45,A107&gt;=6.2,B107&gt;=2.75,A107&gt;=5.85,F107&lt;2.5,D107&gt;=0.8),4.6,IF(AND(H107&lt;10.667,A107&lt;6.65,B107&lt;3.25,G107&lt;0.861,A107&gt;=6.2,A107&lt;7.05,F107&gt;=2.5,D107&gt;=0.8),5.167,IF(AND(G107&lt;0.627,H107&gt;=10.667,A107&lt;6.65,B107&lt;3.25,G107&lt;0.861,A107&gt;=6.2,A107&lt;7.05,F107&gt;=2.5,D107&gt;=0.8),5.64,IF(AND(G107&gt;=0.627,H107&gt;=10.667,A107&lt;6.65,B107&lt;3.25,G107&lt;0.861,A107&gt;=6.2,A107&lt;7.05,F107&gt;=2.5,D107&gt;=0.8),5.1,"shouldnthappen")))))))))))))))))))))))))))))))))))</f>
        <v>5.64</v>
      </c>
      <c r="X107" s="1" t="n">
        <f aca="false">IF(AND(B107&lt;3.05,H107&lt;6.697,A107&lt;5.45),4.1,IF(AND(B107&gt;=3.05,H107&lt;6.697,A107&lt;5.45),1.48,IF(AND(D107&lt;0.7,A107&lt;5.9,A107&gt;=5.45),1.4,IF(AND(A107&lt;4.35,B107&lt;3.3,H107&gt;=6.697,A107&lt;5.45),1.1,IF(AND(G107&lt;0.372,D107&gt;=0.7,A107&lt;5.9,A107&gt;=5.45),4.36,IF(AND(A107&gt;=4.9,A107&gt;=4.35,B107&lt;3.3,H107&gt;=6.697,A107&lt;5.45),1.6,IF(AND(H107&gt;=14.171,A107&lt;5.15,B107&gt;=3.3,H107&gt;=6.697,A107&lt;5.45),1.6,IF(AND(G107&lt;0.451,A107&gt;=5.15,B107&gt;=3.3,H107&gt;=6.697,A107&lt;5.45),1.367,IF(AND(G107&gt;=0.451,A107&gt;=5.15,B107&gt;=3.3,H107&gt;=6.697,A107&lt;5.45),1.5,IF(AND(G107&lt;0.332,D107&lt;1.45,F107&lt;2.5,A107&gt;=5.9,A107&gt;=5.45),4.35,IF(AND(A107&lt;6.15,D107&gt;=1.45,F107&lt;2.5,A107&gt;=5.9,A107&gt;=5.45),5.1,IF(AND(D107&gt;=2.4,G107&lt;0.432,F107&gt;=2.5,A107&gt;=5.9,A107&gt;=5.45),5.78,IF(AND(A107&lt;6.15,G107&gt;=0.432,F107&gt;=2.5,A107&gt;=5.9,A107&gt;=5.45),4.9,IF(AND(B107&lt;3.1,A107&lt;4.9,A107&gt;=4.35,B107&lt;3.3,H107&gt;=6.697,A107&lt;5.45),1.4,IF(AND(B107&gt;=3.1,A107&lt;4.9,A107&gt;=4.35,B107&lt;3.3,H107&gt;=6.697,A107&lt;5.45),1.3,IF(AND(G107&lt;0.343,H107&lt;14.171,A107&lt;5.15,B107&gt;=3.3,H107&gt;=6.697,A107&lt;5.45),1.433,IF(AND(G107&gt;=0.343,H107&lt;14.171,A107&lt;5.15,B107&gt;=3.3,H107&gt;=6.697,A107&lt;5.45),1.525,IF(AND(D107&lt;1.05,B107&lt;2.55,G107&gt;=0.372,D107&gt;=0.7,A107&lt;5.9,A107&gt;=5.45),3.7,IF(AND(H107&lt;10.596,B107&gt;=2.55,G107&gt;=0.372,D107&gt;=0.7,A107&lt;5.9,A107&gt;=5.45),3.525,IF(AND(H107&gt;=10.596,B107&gt;=2.55,G107&gt;=0.372,D107&gt;=0.7,A107&lt;5.9,A107&gt;=5.45),3.9,IF(AND(H107&lt;14.314,G107&gt;=0.332,D107&lt;1.45,F107&lt;2.5,A107&gt;=5.9,A107&gt;=5.45),4.4,IF(AND(H107&gt;=14.314,G107&gt;=0.332,D107&lt;1.45,F107&lt;2.5,A107&gt;=5.9,A107&gt;=5.45),4.7,IF(AND(H107&lt;13.906,A107&gt;=6.15,D107&gt;=1.45,F107&lt;2.5,A107&gt;=5.9,A107&gt;=5.45),4.675,IF(AND(H107&gt;=13.906,A107&gt;=6.15,D107&gt;=1.45,F107&lt;2.5,A107&gt;=5.9,A107&gt;=5.45),4.9,IF(AND(G107&lt;0.093,D107&lt;2.4,G107&lt;0.432,F107&gt;=2.5,A107&gt;=5.9,A107&gt;=5.45),5.6,IF(AND(B107&lt;2.95,A107&gt;=6.15,G107&gt;=0.432,F107&gt;=2.5,A107&gt;=5.9,A107&gt;=5.45),5.86,IF(AND(A107&lt;5.55,D107&gt;=1.05,B107&lt;2.55,G107&gt;=0.372,D107&gt;=0.7,A107&lt;5.9,A107&gt;=5.45),4,IF(AND(A107&gt;=5.55,D107&gt;=1.05,B107&lt;2.55,G107&gt;=0.372,D107&gt;=0.7,A107&lt;5.9,A107&gt;=5.45),3.9,IF(AND(D107&lt;1.7,G107&gt;=0.093,D107&lt;2.4,G107&lt;0.432,F107&gt;=2.5,A107&gt;=5.9,A107&gt;=5.45),5.05,IF(AND(G107&gt;=0.774,B107&gt;=2.95,A107&gt;=6.15,G107&gt;=0.432,F107&gt;=2.5,A107&gt;=5.9,A107&gt;=5.45),5.3,IF(AND(G107&gt;=0.312,D107&gt;=1.7,G107&gt;=0.093,D107&lt;2.4,G107&lt;0.432,F107&gt;=2.5,A107&gt;=5.9,A107&gt;=5.45),5.4,IF(AND(D107&lt;2.45,G107&lt;0.774,B107&gt;=2.95,A107&gt;=6.15,G107&gt;=0.432,F107&gt;=2.5,A107&gt;=5.9,A107&gt;=5.45),5.66,IF(AND(D107&gt;=2.45,G107&lt;0.774,B107&gt;=2.95,A107&gt;=6.15,G107&gt;=0.432,F107&gt;=2.5,A107&gt;=5.9,A107&gt;=5.45),6,IF(AND(G107&gt;=0.301,G107&lt;0.312,D107&gt;=1.7,G107&gt;=0.093,D107&lt;2.4,G107&lt;0.432,F107&gt;=2.5,A107&gt;=5.9,A107&gt;=5.45),5.1,IF(AND(A107&lt;6.45,G107&lt;0.301,G107&lt;0.312,D107&gt;=1.7,G107&gt;=0.093,D107&lt;2.4,G107&lt;0.432,F107&gt;=2.5,A107&gt;=5.9,A107&gt;=5.45),5.3,IF(AND(A107&gt;=6.45,G107&lt;0.301,G107&lt;0.312,D107&gt;=1.7,G107&gt;=0.093,D107&lt;2.4,G107&lt;0.432,F107&gt;=2.5,A107&gt;=5.9,A107&gt;=5.45),5.2,"shouldnthappen"))))))))))))))))))))))))))))))))))))</f>
        <v>5.66</v>
      </c>
      <c r="Y107" s="1" t="n">
        <f aca="false">IF(AND(H107&lt;6.51,F107&lt;1.5),1.8,IF(AND(H107&gt;=16.674,F107&gt;=1.5),6.533,IF(AND(D107&gt;=0.45,H107&gt;=6.51,F107&lt;1.5),1.667,IF(AND(H107&gt;=13.805,G107&lt;0.154,H107&lt;16.674,F107&gt;=1.5),6.7,IF(AND(D107&lt;0.15,A107&lt;5.05,D107&lt;0.45,H107&gt;=6.51,F107&lt;1.5),1.4,IF(AND(H107&gt;=13.586,A107&gt;=5.05,D107&lt;0.45,H107&gt;=6.51,F107&lt;1.5),1.3,IF(AND(F107&lt;2.5,H107&lt;13.805,G107&lt;0.154,H107&lt;16.674,F107&gt;=1.5),4.6,IF(AND(H107&lt;8.929,D107&lt;1.35,G107&gt;=0.154,H107&lt;16.674,F107&gt;=1.5),3.64,IF(AND(G107&lt;0.05,H107&lt;13.586,A107&gt;=5.05,D107&lt;0.45,H107&gt;=6.51,F107&lt;1.5),1.4,IF(AND(G107&gt;=0.107,F107&gt;=2.5,H107&lt;13.805,G107&lt;0.154,H107&lt;16.674,F107&gt;=1.5),5.3,IF(AND(B107&gt;=2.75,H107&gt;=8.929,D107&lt;1.35,G107&gt;=0.154,H107&lt;16.674,F107&gt;=1.5),4.433,IF(AND(D107&gt;=1.55,F107&lt;2.5,D107&gt;=1.35,G107&gt;=0.154,H107&lt;16.674,F107&gt;=1.5),4.975,IF(AND(H107&lt;6.93,F107&gt;=2.5,D107&gt;=1.35,G107&gt;=0.154,H107&lt;16.674,F107&gt;=1.5),4.5,IF(AND(H107&lt;12.675,G107&lt;0.217,D107&gt;=0.15,A107&lt;5.05,D107&lt;0.45,H107&gt;=6.51,F107&lt;1.5),1.4,IF(AND(H107&gt;=12.675,G107&lt;0.217,D107&gt;=0.15,A107&lt;5.05,D107&lt;0.45,H107&gt;=6.51,F107&lt;1.5),1.5,IF(AND(A107&lt;4.65,G107&gt;=0.217,D107&gt;=0.15,A107&lt;5.05,D107&lt;0.45,H107&gt;=6.51,F107&lt;1.5),1.35,IF(AND(D107&lt;0.25,G107&gt;=0.05,H107&lt;13.586,A107&gt;=5.05,D107&lt;0.45,H107&gt;=6.51,F107&lt;1.5),1.467,IF(AND(D107&gt;=0.25,G107&gt;=0.05,H107&lt;13.586,A107&gt;=5.05,D107&lt;0.45,H107&gt;=6.51,F107&lt;1.5),1.5,IF(AND(H107&lt;9.15,G107&lt;0.107,F107&gt;=2.5,H107&lt;13.805,G107&lt;0.154,H107&lt;16.674,F107&gt;=1.5),5.7,IF(AND(H107&gt;=9.15,G107&lt;0.107,F107&gt;=2.5,H107&lt;13.805,G107&lt;0.154,H107&lt;16.674,F107&gt;=1.5),5.6,IF(AND(G107&lt;0.404,B107&lt;2.75,H107&gt;=8.929,D107&lt;1.35,G107&gt;=0.154,H107&lt;16.674,F107&gt;=1.5),4.15,IF(AND(G107&gt;=0.404,B107&lt;2.75,H107&gt;=8.929,D107&lt;1.35,G107&gt;=0.154,H107&lt;16.674,F107&gt;=1.5),3.9,IF(AND(A107&gt;=6.75,D107&lt;1.55,F107&lt;2.5,D107&gt;=1.35,G107&gt;=0.154,H107&lt;16.674,F107&gt;=1.5),4.82,IF(AND(D107&lt;0.25,A107&gt;=4.65,G107&gt;=0.217,D107&gt;=0.15,A107&lt;5.05,D107&lt;0.45,H107&gt;=6.51,F107&lt;1.5),1.325,IF(AND(D107&gt;=0.25,A107&gt;=4.65,G107&gt;=0.217,D107&gt;=0.15,A107&lt;5.05,D107&lt;0.45,H107&gt;=6.51,F107&lt;1.5),1.3,IF(AND(A107&lt;6.55,A107&lt;6.75,D107&lt;1.55,F107&lt;2.5,D107&gt;=1.35,G107&gt;=0.154,H107&lt;16.674,F107&gt;=1.5),4.575,IF(AND(A107&gt;=6.55,A107&lt;6.75,D107&lt;1.55,F107&lt;2.5,D107&gt;=1.35,G107&gt;=0.154,H107&lt;16.674,F107&gt;=1.5),4.4,IF(AND(B107&lt;2.9,D107&lt;2.05,H107&gt;=6.93,F107&gt;=2.5,D107&gt;=1.35,G107&gt;=0.154,H107&lt;16.674,F107&gt;=1.5),5.05,IF(AND(H107&lt;8.884,D107&gt;=2.05,H107&gt;=6.93,F107&gt;=2.5,D107&gt;=1.35,G107&gt;=0.154,H107&lt;16.674,F107&gt;=1.5),5.1,IF(AND(H107&lt;13.711,B107&gt;=2.9,D107&lt;2.05,H107&gt;=6.93,F107&gt;=2.5,D107&gt;=1.35,G107&gt;=0.154,H107&lt;16.674,F107&gt;=1.5),5,IF(AND(H107&gt;=13.711,B107&gt;=2.9,D107&lt;2.05,H107&gt;=6.93,F107&gt;=2.5,D107&gt;=1.35,G107&gt;=0.154,H107&lt;16.674,F107&gt;=1.5),5.8,IF(AND(B107&lt;3.15,H107&gt;=8.884,D107&gt;=2.05,H107&gt;=6.93,F107&gt;=2.5,D107&gt;=1.35,G107&gt;=0.154,H107&lt;16.674,F107&gt;=1.5),5.56,IF(AND(B107&gt;=3.15,H107&gt;=8.884,D107&gt;=2.05,H107&gt;=6.93,F107&gt;=2.5,D107&gt;=1.35,G107&gt;=0.154,H107&lt;16.674,F107&gt;=1.5),5.9,"shouldnthappen")))))))))))))))))))))))))))))))))</f>
        <v>5.56</v>
      </c>
      <c r="Z107" s="1" t="n">
        <f aca="false">IF(AND(F107&gt;=2,B107&gt;=3.35),5.6,IF(AND(A107&lt;6.65,H107&gt;=15.076,B107&lt;3.35),4.8,IF(AND(A107&gt;=6.65,H107&gt;=15.076,B107&lt;3.35),6.15,IF(AND(H107&lt;6.542,F107&lt;2,B107&gt;=3.35),1.767,IF(AND(G107&gt;=0.653,D107&lt;0.75,H107&lt;15.076,B107&lt;3.35),1.55,IF(AND(D107&lt;0.15,G107&lt;0.653,D107&lt;0.75,H107&lt;15.076,B107&lt;3.35),1.1,IF(AND(G107&lt;0.356,A107&lt;5.05,H107&gt;=6.542,F107&lt;2,B107&gt;=3.35),1.4,IF(AND(G107&gt;=0.356,A107&lt;5.05,H107&gt;=6.542,F107&lt;2,B107&gt;=3.35),1.3,IF(AND(G107&gt;=0.566,A107&gt;=5.05,H107&gt;=6.542,F107&lt;2,B107&gt;=3.35),1.6,IF(AND(B107&gt;=3.1,D107&gt;=0.15,G107&lt;0.653,D107&lt;0.75,H107&lt;15.076,B107&lt;3.35),1.367,IF(AND(B107&gt;=2.65,D107&lt;1.45,B107&lt;2.75,D107&gt;=0.75,H107&lt;15.076,B107&lt;3.35),3.96,IF(AND(G107&lt;0.352,D107&gt;=1.45,B107&lt;2.75,D107&gt;=0.75,H107&lt;15.076,B107&lt;3.35),4.5,IF(AND(D107&gt;=1.35,A107&lt;6.2,B107&gt;=2.75,D107&gt;=0.75,H107&lt;15.076,B107&lt;3.35),4.733,IF(AND(A107&lt;4.7,B107&lt;3.1,D107&gt;=0.15,G107&lt;0.653,D107&lt;0.75,H107&lt;15.076,B107&lt;3.35),1.36,IF(AND(A107&gt;=4.7,B107&lt;3.1,D107&gt;=0.15,G107&lt;0.653,D107&lt;0.75,H107&lt;15.076,B107&lt;3.35),1.6,IF(AND(A107&lt;5.2,B107&lt;2.65,D107&lt;1.45,B107&lt;2.75,D107&gt;=0.75,H107&lt;15.076,B107&lt;3.35),3.3,IF(AND(A107&lt;6.5,G107&gt;=0.352,D107&gt;=1.45,B107&lt;2.75,D107&gt;=0.75,H107&lt;15.076,B107&lt;3.35),5,IF(AND(A107&gt;=6.5,G107&gt;=0.352,D107&gt;=1.45,B107&lt;2.75,D107&gt;=0.75,H107&lt;15.076,B107&lt;3.35),5.8,IF(AND(H107&lt;8.486,D107&lt;1.35,A107&lt;6.2,B107&gt;=2.75,D107&gt;=0.75,H107&lt;15.076,B107&lt;3.35),3.975,IF(AND(G107&lt;0.187,F107&lt;2.5,A107&gt;=6.2,B107&gt;=2.75,D107&gt;=0.75,H107&lt;15.076,B107&lt;3.35),5,IF(AND(G107&gt;=0.187,F107&lt;2.5,A107&gt;=6.2,B107&gt;=2.75,D107&gt;=0.75,H107&lt;15.076,B107&lt;3.35),4.525,IF(AND(A107&gt;=7.25,F107&gt;=2.5,A107&gt;=6.2,B107&gt;=2.75,D107&gt;=0.75,H107&lt;15.076,B107&lt;3.35),6.5,IF(AND(G107&lt;0.185,B107&lt;3.6,G107&lt;0.566,A107&gt;=5.05,H107&gt;=6.542,F107&lt;2,B107&gt;=3.35),1.45,IF(AND(G107&gt;=0.185,B107&lt;3.6,G107&lt;0.566,A107&gt;=5.05,H107&gt;=6.542,F107&lt;2,B107&gt;=3.35),1.34,IF(AND(G107&lt;0.13,B107&gt;=3.6,G107&lt;0.566,A107&gt;=5.05,H107&gt;=6.542,F107&lt;2,B107&gt;=3.35),1.45,IF(AND(G107&gt;=0.13,B107&gt;=3.6,G107&lt;0.566,A107&gt;=5.05,H107&gt;=6.542,F107&lt;2,B107&gt;=3.35),1.5,IF(AND(D107&lt;1.05,A107&gt;=5.2,B107&lt;2.65,D107&lt;1.45,B107&lt;2.75,D107&gt;=0.75,H107&lt;15.076,B107&lt;3.35),3.5,IF(AND(D107&gt;=1.05,A107&gt;=5.2,B107&lt;2.65,D107&lt;1.45,B107&lt;2.75,D107&gt;=0.75,H107&lt;15.076,B107&lt;3.35),3.94,IF(AND(H107&lt;10.983,H107&gt;=8.486,D107&lt;1.35,A107&lt;6.2,B107&gt;=2.75,D107&gt;=0.75,H107&lt;15.076,B107&lt;3.35),4.38,IF(AND(H107&gt;=10.983,H107&gt;=8.486,D107&lt;1.35,A107&lt;6.2,B107&gt;=2.75,D107&gt;=0.75,H107&lt;15.076,B107&lt;3.35),4.1,IF(AND(B107&gt;=3.25,A107&lt;7.25,F107&gt;=2.5,A107&gt;=6.2,B107&gt;=2.75,D107&gt;=0.75,H107&lt;15.076,B107&lt;3.35),5.7,IF(AND(B107&lt;2.95,B107&lt;3.25,A107&lt;7.25,F107&gt;=2.5,A107&gt;=6.2,B107&gt;=2.75,D107&gt;=0.75,H107&lt;15.076,B107&lt;3.35),5.6,IF(AND(H107&gt;=13.711,B107&gt;=2.95,B107&lt;3.25,A107&lt;7.25,F107&gt;=2.5,A107&gt;=6.2,B107&gt;=2.75,D107&gt;=0.75,H107&lt;15.076,B107&lt;3.35),5.8,IF(AND(A107&gt;=6.8,H107&lt;13.711,B107&gt;=2.95,B107&lt;3.25,A107&lt;7.25,F107&gt;=2.5,A107&gt;=6.2,B107&gt;=2.75,D107&gt;=0.75,H107&lt;15.076,B107&lt;3.35),5.1,IF(AND(H107&lt;12.921,A107&lt;6.8,H107&lt;13.711,B107&gt;=2.95,B107&lt;3.25,A107&lt;7.25,F107&gt;=2.5,A107&gt;=6.2,B107&gt;=2.75,D107&gt;=0.75,H107&lt;15.076,B107&lt;3.35),5.34,IF(AND(H107&gt;=12.921,A107&lt;6.8,H107&lt;13.711,B107&gt;=2.95,B107&lt;3.25,A107&lt;7.25,F107&gt;=2.5,A107&gt;=6.2,B107&gt;=2.75,D107&gt;=0.75,H107&lt;15.076,B107&lt;3.35),5.133,"shouldnthappen"))))))))))))))))))))))))))))))))))))</f>
        <v>4.8</v>
      </c>
      <c r="AA107" s="1" t="n">
        <f aca="false">IF(AND(D107&gt;=0.45,A107&lt;5.05,D107&lt;0.8),1.6,IF(AND(D107&gt;=0.45,A107&gt;=5.05,D107&lt;0.8),1.7,IF(AND(H107&gt;=16.244,F107&gt;=2.5,D107&gt;=0.8),6.533,IF(AND(A107&lt;4.35,D107&lt;0.45,A107&lt;5.05,D107&lt;0.8),1.1,IF(AND(H107&gt;=14.877,D107&lt;0.45,A107&gt;=5.05,D107&lt;0.8),1.3,IF(AND(D107&gt;=1.4,A107&lt;5.65,F107&lt;2.5,D107&gt;=0.8),4.5,IF(AND(A107&gt;=7.25,H107&lt;16.244,F107&gt;=2.5,D107&gt;=0.8),6.5,IF(AND(A107&gt;=4.75,A107&gt;=4.35,D107&lt;0.45,A107&lt;5.05,D107&lt;0.8),1.35,IF(AND(A107&lt;5.3,D107&lt;1.4,A107&lt;5.65,F107&lt;2.5,D107&gt;=0.8),3.1,IF(AND(A107&gt;=6.8,A107&gt;=6.55,A107&gt;=5.65,F107&lt;2.5,D107&gt;=0.8),4.9,IF(AND(H107&lt;5.767,A107&lt;7.25,H107&lt;16.244,F107&gt;=2.5,D107&gt;=0.8),4.5,IF(AND(G107&gt;=0.522,A107&lt;4.75,A107&gt;=4.35,D107&lt;0.45,A107&lt;5.05,D107&lt;0.8),1.2,IF(AND(G107&gt;=0.948,D107&lt;0.35,H107&lt;14.877,D107&lt;0.45,A107&gt;=5.05,D107&lt;0.8),1.7,IF(AND(H107&lt;13.089,D107&gt;=0.35,H107&lt;14.877,D107&lt;0.45,A107&gt;=5.05,D107&lt;0.8),1.5,IF(AND(H107&gt;=13.089,D107&gt;=0.35,H107&lt;14.877,D107&lt;0.45,A107&gt;=5.05,D107&lt;0.8),1.3,IF(AND(B107&gt;=2.95,A107&gt;=5.3,D107&lt;1.4,A107&lt;5.65,F107&lt;2.5,D107&gt;=0.8),4.1,IF(AND(H107&lt;9.181,A107&lt;6.05,A107&lt;6.55,A107&gt;=5.65,F107&lt;2.5,D107&gt;=0.8),5.1,IF(AND(H107&gt;=9.181,A107&lt;6.05,A107&lt;6.55,A107&gt;=5.65,F107&lt;2.5,D107&gt;=0.8),4.3,IF(AND(G107&gt;=0.867,A107&gt;=6.05,A107&lt;6.55,A107&gt;=5.65,F107&lt;2.5,D107&gt;=0.8),4.9,IF(AND(B107&lt;3.05,A107&lt;6.8,A107&gt;=6.55,A107&gt;=5.65,F107&lt;2.5,D107&gt;=0.8),5,IF(AND(B107&gt;=3.05,A107&lt;6.8,A107&gt;=6.55,A107&gt;=5.65,F107&lt;2.5,D107&gt;=0.8),4.55,IF(AND(H107&gt;=14.144,G107&lt;0.522,A107&lt;4.75,A107&gt;=4.35,D107&lt;0.45,A107&lt;5.05,D107&lt;0.8),1.3,IF(AND(B107&lt;2.7,B107&lt;2.95,A107&gt;=5.3,D107&lt;1.4,A107&lt;5.65,F107&lt;2.5,D107&gt;=0.8),3.78,IF(AND(B107&gt;=2.7,B107&lt;2.95,A107&gt;=5.3,D107&lt;1.4,A107&lt;5.65,F107&lt;2.5,D107&gt;=0.8),3.6,IF(AND(G107&lt;0.638,G107&lt;0.867,A107&gt;=6.05,A107&lt;6.55,A107&gt;=5.65,F107&lt;2.5,D107&gt;=0.8),4.433,IF(AND(G107&gt;=0.638,G107&lt;0.867,A107&gt;=6.05,A107&lt;6.55,A107&gt;=5.65,F107&lt;2.5,D107&gt;=0.8),4,IF(AND(A107&lt;6.35,H107&lt;11.146,H107&gt;=5.767,A107&lt;7.25,H107&lt;16.244,F107&gt;=2.5,D107&gt;=0.8),5.1,IF(AND(A107&lt;4.5,H107&lt;14.144,G107&lt;0.522,A107&lt;4.75,A107&gt;=4.35,D107&lt;0.45,A107&lt;5.05,D107&lt;0.8),1.35,IF(AND(A107&gt;=4.5,H107&lt;14.144,G107&lt;0.522,A107&lt;4.75,A107&gt;=4.35,D107&lt;0.45,A107&lt;5.05,D107&lt;0.8),1.4,IF(AND(A107&lt;5.15,B107&lt;3.75,G107&lt;0.948,D107&lt;0.35,H107&lt;14.877,D107&lt;0.45,A107&gt;=5.05,D107&lt;0.8),1.4,IF(AND(A107&gt;=5.15,B107&lt;3.75,G107&lt;0.948,D107&lt;0.35,H107&lt;14.877,D107&lt;0.45,A107&gt;=5.05,D107&lt;0.8),1.5,IF(AND(G107&lt;0.112,B107&gt;=3.75,G107&lt;0.948,D107&lt;0.35,H107&lt;14.877,D107&lt;0.45,A107&gt;=5.05,D107&lt;0.8),1.5,IF(AND(G107&gt;=0.112,B107&gt;=3.75,G107&lt;0.948,D107&lt;0.35,H107&lt;14.877,D107&lt;0.45,A107&gt;=5.05,D107&lt;0.8),1.6,IF(AND(G107&lt;0.075,A107&gt;=6.35,H107&lt;11.146,H107&gt;=5.767,A107&lt;7.25,H107&lt;16.244,F107&gt;=2.5,D107&gt;=0.8),5.5,IF(AND(G107&gt;=0.075,A107&gt;=6.35,H107&lt;11.146,H107&gt;=5.767,A107&lt;7.25,H107&lt;16.244,F107&gt;=2.5,D107&gt;=0.8),5.24,IF(AND(B107&lt;2.95,D107&lt;1.9,H107&gt;=11.146,H107&gt;=5.767,A107&lt;7.25,H107&lt;16.244,F107&gt;=2.5,D107&gt;=0.8),5.65,IF(AND(B107&gt;=2.95,D107&lt;1.9,H107&gt;=11.146,H107&gt;=5.767,A107&lt;7.25,H107&lt;16.244,F107&gt;=2.5,D107&gt;=0.8),5.8,IF(AND(H107&lt;13.42,D107&gt;=1.9,H107&gt;=11.146,H107&gt;=5.767,A107&lt;7.25,H107&lt;16.244,F107&gt;=2.5,D107&gt;=0.8),5.6,IF(AND(H107&gt;=13.42,D107&gt;=1.9,H107&gt;=11.146,H107&gt;=5.767,A107&lt;7.25,H107&lt;16.244,F107&gt;=2.5,D107&gt;=0.8),5.34,"shouldnthappen")))))))))))))))))))))))))))))))))))))))</f>
        <v>5.34</v>
      </c>
      <c r="AB107" s="1" t="n">
        <f aca="false">IF(AND(D107&gt;=0.35,F107&lt;1.5),1.5,IF(AND(F107&lt;2.5,D107&gt;=1.55,F107&gt;=1.5),4.85,IF(AND(H107&lt;8.308,D107&lt;0.15,D107&lt;0.35,F107&lt;1.5),1.5,IF(AND(H107&gt;=8.308,D107&lt;0.15,D107&lt;0.35,F107&lt;1.5),1.4,IF(AND(H107&lt;5.523,D107&gt;=0.15,D107&lt;0.35,F107&lt;1.5),1,IF(AND(G107&lt;0.572,H107&lt;10.688,D107&lt;1.55,F107&gt;=1.5),3.75,IF(AND(B107&gt;=3.5,F107&gt;=2.5,D107&gt;=1.55,F107&gt;=1.5),6.3,IF(AND(A107&gt;=5.65,G107&gt;=0.572,H107&lt;10.688,D107&lt;1.55,F107&gt;=1.5),4.45,IF(AND(B107&gt;=2.85,A107&lt;6.15,H107&gt;=10.688,D107&lt;1.55,F107&gt;=1.5),4.35,IF(AND(H107&gt;=16.284,B107&lt;3.5,F107&gt;=2.5,D107&gt;=1.55,F107&gt;=1.5),6.6,IF(AND(G107&gt;=0.241,G107&lt;0.338,H107&gt;=5.523,D107&gt;=0.15,D107&lt;0.35,F107&lt;1.5),1.25,IF(AND(A107&lt;5.05,G107&gt;=0.338,H107&gt;=5.523,D107&gt;=0.15,D107&lt;0.35,F107&lt;1.5),1.35,IF(AND(B107&lt;2.7,A107&lt;5.65,G107&gt;=0.572,H107&lt;10.688,D107&lt;1.55,F107&gt;=1.5),4,IF(AND(B107&gt;=2.7,A107&lt;5.65,G107&gt;=0.572,H107&lt;10.688,D107&lt;1.55,F107&gt;=1.5),3.6,IF(AND(B107&lt;2.45,B107&lt;2.85,A107&lt;6.15,H107&gt;=10.688,D107&lt;1.55,F107&gt;=1.5),3.7,IF(AND(A107&lt;6.25,B107&lt;2.85,A107&gt;=6.15,H107&gt;=10.688,D107&lt;1.55,F107&gt;=1.5),4.5,IF(AND(A107&gt;=6.25,B107&lt;2.85,A107&gt;=6.15,H107&gt;=10.688,D107&lt;1.55,F107&gt;=1.5),4.86,IF(AND(D107&gt;=1.45,B107&gt;=2.85,A107&gt;=6.15,H107&gt;=10.688,D107&lt;1.55,F107&gt;=1.5),4.8,IF(AND(H107&lt;8.202,H107&lt;16.284,B107&lt;3.5,F107&gt;=2.5,D107&gt;=1.55,F107&gt;=1.5),5.7,IF(AND(A107&gt;=5.1,G107&lt;0.241,G107&lt;0.338,H107&gt;=5.523,D107&gt;=0.15,D107&lt;0.35,F107&lt;1.5),1.5,IF(AND(B107&gt;=3.75,A107&gt;=5.05,G107&gt;=0.338,H107&gt;=5.523,D107&gt;=0.15,D107&lt;0.35,F107&lt;1.5),1.6,IF(AND(A107&lt;5.7,B107&gt;=2.45,B107&lt;2.85,A107&lt;6.15,H107&gt;=10.688,D107&lt;1.55,F107&gt;=1.5),3.9,IF(AND(A107&gt;=5.7,B107&gt;=2.45,B107&lt;2.85,A107&lt;6.15,H107&gt;=10.688,D107&lt;1.55,F107&gt;=1.5),4.02,IF(AND(H107&lt;13.654,D107&lt;1.45,B107&gt;=2.85,A107&gt;=6.15,H107&gt;=10.688,D107&lt;1.55,F107&gt;=1.5),4.333,IF(AND(H107&gt;=13.654,D107&lt;1.45,B107&gt;=2.85,A107&gt;=6.15,H107&gt;=10.688,D107&lt;1.55,F107&gt;=1.5),4.54,IF(AND(A107&lt;6.15,H107&gt;=8.202,H107&lt;16.284,B107&lt;3.5,F107&gt;=2.5,D107&gt;=1.55,F107&gt;=1.5),5,IF(AND(H107&lt;13.924,A107&lt;5.1,G107&lt;0.241,G107&lt;0.338,H107&gt;=5.523,D107&gt;=0.15,D107&lt;0.35,F107&lt;1.5),1.4,IF(AND(H107&gt;=13.924,A107&lt;5.1,G107&lt;0.241,G107&lt;0.338,H107&gt;=5.523,D107&gt;=0.15,D107&lt;0.35,F107&lt;1.5),1.5,IF(AND(D107&lt;0.25,B107&lt;3.75,A107&gt;=5.05,G107&gt;=0.338,H107&gt;=5.523,D107&gt;=0.15,D107&lt;0.35,F107&lt;1.5),1.5,IF(AND(D107&gt;=0.25,B107&lt;3.75,A107&gt;=5.05,G107&gt;=0.338,H107&gt;=5.523,D107&gt;=0.15,D107&lt;0.35,F107&lt;1.5),1.4,IF(AND(H107&lt;8.884,B107&gt;=3.05,A107&gt;=6.15,H107&gt;=8.202,H107&lt;16.284,B107&lt;3.5,F107&gt;=2.5,D107&gt;=1.55,F107&gt;=1.5),5.1,IF(AND(A107&lt;6.45,G107&lt;0.368,B107&lt;3.05,A107&gt;=6.15,H107&gt;=8.202,H107&lt;16.284,B107&lt;3.5,F107&gt;=2.5,D107&gt;=1.55,F107&gt;=1.5),5.525,IF(AND(A107&gt;=6.45,G107&lt;0.368,B107&lt;3.05,A107&gt;=6.15,H107&gt;=8.202,H107&lt;16.284,B107&lt;3.5,F107&gt;=2.5,D107&gt;=1.55,F107&gt;=1.5),5.35,IF(AND(D107&lt;2.25,G107&gt;=0.368,B107&lt;3.05,A107&gt;=6.15,H107&gt;=8.202,H107&lt;16.284,B107&lt;3.5,F107&gt;=2.5,D107&gt;=1.55,F107&gt;=1.5),5.8,IF(AND(D107&gt;=2.25,G107&gt;=0.368,B107&lt;3.05,A107&gt;=6.15,H107&gt;=8.202,H107&lt;16.284,B107&lt;3.5,F107&gt;=2.5,D107&gt;=1.55,F107&gt;=1.5),5.2,IF(AND(H107&lt;10.257,H107&gt;=8.884,B107&gt;=3.05,A107&gt;=6.15,H107&gt;=8.202,H107&lt;16.284,B107&lt;3.5,F107&gt;=2.5,D107&gt;=1.55,F107&gt;=1.5),5.9,IF(AND(H107&gt;=10.257,H107&gt;=8.884,B107&gt;=3.05,A107&gt;=6.15,H107&gt;=8.202,H107&lt;16.284,B107&lt;3.5,F107&gt;=2.5,D107&gt;=1.55,F107&gt;=1.5),5.48,"shouldnthappen")))))))))))))))))))))))))))))))))))))</f>
        <v>5.8</v>
      </c>
      <c r="AC107" s="1" t="n">
        <f aca="false">IF(AND(H107&lt;5.748,A107&lt;5.05,D107&lt;0.8),1,IF(AND(B107&lt;3.35,A107&gt;=5.05,D107&lt;0.8),1.7,IF(AND(A107&lt;5.85,G107&lt;0.154,D107&gt;=0.8),4.5,IF(AND(D107&gt;=0.45,H107&gt;=5.748,A107&lt;5.05,D107&lt;0.8),1.6,IF(AND(G107&gt;=0.934,B107&gt;=3.35,A107&gt;=5.05,D107&lt;0.8),1.7,IF(AND(D107&lt;2.1,A107&gt;=5.85,G107&lt;0.154,D107&gt;=0.8),6.15,IF(AND(D107&gt;=2.1,A107&gt;=5.85,G107&lt;0.154,D107&gt;=0.8),5.5,IF(AND(A107&lt;6.1,D107&gt;=1.55,G107&gt;=0.154,D107&gt;=0.8),5,IF(AND(H107&gt;=14.379,G107&lt;0.934,B107&gt;=3.35,A107&gt;=5.05,D107&lt;0.8),1.58,IF(AND(G107&lt;0.379,A107&gt;=6.1,D107&gt;=1.55,G107&gt;=0.154,D107&gt;=0.8),5.42,IF(AND(H107&lt;13.924,G107&lt;0.227,D107&lt;0.45,H107&gt;=5.748,A107&lt;5.05,D107&lt;0.8),1.4,IF(AND(H107&gt;=13.924,G107&lt;0.227,D107&lt;0.45,H107&gt;=5.748,A107&lt;5.05,D107&lt;0.8),1.5,IF(AND(B107&lt;3.1,G107&gt;=0.227,D107&lt;0.45,H107&gt;=5.748,A107&lt;5.05,D107&lt;0.8),1.1,IF(AND(G107&lt;0.13,H107&lt;14.379,G107&lt;0.934,B107&gt;=3.35,A107&gt;=5.05,D107&lt;0.8),1.4,IF(AND(D107&lt;1.05,A107&lt;5.65,D107&lt;1.35,D107&lt;1.55,G107&gt;=0.154,D107&gt;=0.8),3.7,IF(AND(D107&lt;1.25,A107&gt;=5.65,D107&lt;1.35,D107&lt;1.55,G107&gt;=0.154,D107&gt;=0.8),4.06,IF(AND(D107&gt;=1.25,A107&gt;=5.65,D107&lt;1.35,D107&lt;1.55,G107&gt;=0.154,D107&gt;=0.8),4.425,IF(AND(H107&lt;13.654,D107&lt;1.45,D107&gt;=1.35,D107&lt;1.55,G107&gt;=0.154,D107&gt;=0.8),4.275,IF(AND(G107&lt;0.259,D107&gt;=1.45,D107&gt;=1.35,D107&lt;1.55,G107&gt;=0.154,D107&gt;=0.8),5.1,IF(AND(B107&lt;2.95,G107&gt;=0.379,A107&gt;=6.1,D107&gt;=1.55,G107&gt;=0.154,D107&gt;=0.8),6.3,IF(AND(B107&lt;3.25,B107&gt;=3.1,G107&gt;=0.227,D107&lt;0.45,H107&gt;=5.748,A107&lt;5.05,D107&lt;0.8),1.3,IF(AND(B107&gt;=3.25,B107&gt;=3.1,G107&gt;=0.227,D107&lt;0.45,H107&gt;=5.748,A107&lt;5.05,D107&lt;0.8),1.4,IF(AND(H107&gt;=13.372,G107&gt;=0.13,H107&lt;14.379,G107&lt;0.934,B107&gt;=3.35,A107&gt;=5.05,D107&lt;0.8),1.4,IF(AND(H107&lt;6.69,D107&gt;=1.05,A107&lt;5.65,D107&lt;1.35,D107&lt;1.55,G107&gt;=0.154,D107&gt;=0.8),4.033,IF(AND(H107&gt;=6.69,D107&gt;=1.05,A107&lt;5.65,D107&lt;1.35,D107&lt;1.55,G107&gt;=0.154,D107&gt;=0.8),3.88,IF(AND(B107&lt;2.85,H107&gt;=13.654,D107&lt;1.45,D107&gt;=1.35,D107&lt;1.55,G107&gt;=0.154,D107&gt;=0.8),4.8,IF(AND(B107&gt;=2.85,H107&gt;=13.654,D107&lt;1.45,D107&gt;=1.35,D107&lt;1.55,G107&gt;=0.154,D107&gt;=0.8),4.7,IF(AND(H107&lt;11.681,G107&gt;=0.259,D107&gt;=1.45,D107&gt;=1.35,D107&lt;1.55,G107&gt;=0.154,D107&gt;=0.8),4.85,IF(AND(H107&gt;=11.681,G107&gt;=0.259,D107&gt;=1.45,D107&gt;=1.35,D107&lt;1.55,G107&gt;=0.154,D107&gt;=0.8),4.633,IF(AND(A107&lt;6.25,B107&gt;=2.95,G107&gt;=0.379,A107&gt;=6.1,D107&gt;=1.55,G107&gt;=0.154,D107&gt;=0.8),5.4,IF(AND(D107&lt;0.3,H107&lt;13.372,G107&gt;=0.13,H107&lt;14.379,G107&lt;0.934,B107&gt;=3.35,A107&gt;=5.05,D107&lt;0.8),1.475,IF(AND(D107&gt;=0.3,H107&lt;13.372,G107&gt;=0.13,H107&lt;14.379,G107&lt;0.934,B107&gt;=3.35,A107&gt;=5.05,D107&lt;0.8),1.5,IF(AND(B107&lt;3.15,A107&gt;=6.25,B107&gt;=2.95,G107&gt;=0.379,A107&gt;=6.1,D107&gt;=1.55,G107&gt;=0.154,D107&gt;=0.8),5.7,IF(AND(B107&gt;=3.15,A107&gt;=6.25,B107&gt;=2.95,G107&gt;=0.379,A107&gt;=6.1,D107&gt;=1.55,G107&gt;=0.154,D107&gt;=0.8),5.933,"shouldnthappen"))))))))))))))))))))))))))))))))))</f>
        <v>5.7</v>
      </c>
      <c r="AD107" s="1" t="n">
        <f aca="false">IF(AND(H107&lt;6.621,A107&lt;4.95,D107&lt;0.8),1,IF(AND(H107&lt;14.144,H107&gt;=6.621,A107&lt;4.95,D107&lt;0.8),1.4,IF(AND(H107&gt;=14.144,H107&gt;=6.621,A107&lt;4.95,D107&lt;0.8),1.3,IF(AND(G107&lt;0.13,B107&gt;=3.85,A107&gt;=4.95,D107&lt;0.8),1.3,IF(AND(G107&gt;=0.13,B107&gt;=3.85,A107&gt;=4.95,D107&lt;0.8),1.425,IF(AND(A107&gt;=6.05,B107&lt;2.75,D107&lt;1.55,D107&gt;=0.8),4.9,IF(AND(A107&gt;=7.3,G107&lt;0.119,D107&gt;=1.55,D107&gt;=0.8),6.7,IF(AND(H107&lt;6.555,D107&lt;0.25,B107&lt;3.85,A107&gt;=4.95,D107&lt;0.8),1.7,IF(AND(B107&lt;3.4,D107&gt;=0.25,B107&lt;3.85,A107&gt;=4.95,D107&lt;0.8),1.7,IF(AND(B107&gt;=3.4,D107&gt;=0.25,B107&lt;3.85,A107&gt;=4.95,D107&lt;0.8),1.6,IF(AND(A107&lt;5.05,A107&lt;6.05,B107&lt;2.75,D107&lt;1.55,D107&gt;=0.8),3.3,IF(AND(B107&lt;2.85,D107&lt;1.35,B107&gt;=2.75,D107&lt;1.55,D107&gt;=0.8),4.5,IF(AND(H107&lt;12.206,D107&gt;=1.35,B107&gt;=2.75,D107&lt;1.55,D107&gt;=0.8),4.7,IF(AND(H107&gt;=12.206,D107&gt;=1.35,B107&gt;=2.75,D107&lt;1.55,D107&gt;=0.8),4.52,IF(AND(G107&lt;0.024,A107&lt;7.3,G107&lt;0.119,D107&gt;=1.55,D107&gt;=0.8),5.7,IF(AND(G107&gt;=0.024,A107&lt;7.3,G107&lt;0.119,D107&gt;=1.55,D107&gt;=0.8),5.6,IF(AND(F107&lt;2.5,G107&lt;0.417,G107&gt;=0.119,D107&gt;=1.55,D107&gt;=0.8),5.05,IF(AND(B107&lt;3.15,H107&gt;=6.555,D107&lt;0.25,B107&lt;3.85,A107&gt;=4.95,D107&lt;0.8),1.6,IF(AND(G107&lt;0.356,A107&gt;=5.05,A107&lt;6.05,B107&lt;2.75,D107&lt;1.55,D107&gt;=0.8),4.12,IF(AND(A107&lt;5.65,B107&gt;=2.85,D107&lt;1.35,B107&gt;=2.75,D107&lt;1.55,D107&gt;=0.8),3.6,IF(AND(B107&lt;3.15,F107&gt;=2.5,G107&lt;0.417,G107&gt;=0.119,D107&gt;=1.55,D107&gt;=0.8),5.18,IF(AND(B107&gt;=3.15,F107&gt;=2.5,G107&lt;0.417,G107&gt;=0.119,D107&gt;=1.55,D107&gt;=0.8),5.3,IF(AND(D107&lt;1.7,A107&lt;6.95,G107&gt;=0.417,G107&gt;=0.119,D107&gt;=1.55,D107&gt;=0.8),4.7,IF(AND(A107&lt;7.25,A107&gt;=6.95,G107&gt;=0.417,G107&gt;=0.119,D107&gt;=1.55,D107&gt;=0.8),5.8,IF(AND(A107&gt;=7.25,A107&gt;=6.95,G107&gt;=0.417,G107&gt;=0.119,D107&gt;=1.55,D107&gt;=0.8),6.333,IF(AND(H107&lt;8.594,B107&gt;=3.15,H107&gt;=6.555,D107&lt;0.25,B107&lt;3.85,A107&gt;=4.95,D107&lt;0.8),1.4,IF(AND(H107&gt;=8.594,B107&gt;=3.15,H107&gt;=6.555,D107&lt;0.25,B107&lt;3.85,A107&gt;=4.95,D107&lt;0.8),1.5,IF(AND(H107&gt;=11.218,G107&gt;=0.356,A107&gt;=5.05,A107&lt;6.05,B107&lt;2.75,D107&lt;1.55,D107&gt;=0.8),3.925,IF(AND(A107&gt;=6.5,A107&gt;=5.65,B107&gt;=2.85,D107&lt;1.35,B107&gt;=2.75,D107&lt;1.55,D107&gt;=0.8),4.6,IF(AND(H107&lt;8.602,H107&lt;11.218,G107&gt;=0.356,A107&gt;=5.05,A107&lt;6.05,B107&lt;2.75,D107&lt;1.55,D107&gt;=0.8),3.95,IF(AND(H107&gt;=8.602,H107&lt;11.218,G107&gt;=0.356,A107&gt;=5.05,A107&lt;6.05,B107&lt;2.75,D107&lt;1.55,D107&gt;=0.8),3.75,IF(AND(H107&lt;10.129,A107&lt;6.5,A107&gt;=5.65,B107&gt;=2.85,D107&lt;1.35,B107&gt;=2.75,D107&lt;1.55,D107&gt;=0.8),4.2,IF(AND(H107&gt;=10.129,A107&lt;6.5,A107&gt;=5.65,B107&gt;=2.85,D107&lt;1.35,B107&gt;=2.75,D107&lt;1.55,D107&gt;=0.8),4.267,IF(AND(D107&lt;2.2,B107&lt;3.05,D107&gt;=1.7,A107&lt;6.95,G107&gt;=0.417,G107&gt;=0.119,D107&gt;=1.55,D107&gt;=0.8),5.3,IF(AND(D107&gt;=2.2,B107&lt;3.05,D107&gt;=1.7,A107&lt;6.95,G107&gt;=0.417,G107&gt;=0.119,D107&gt;=1.55,D107&gt;=0.8),5.133,IF(AND(D107&lt;2.45,B107&gt;=3.05,D107&gt;=1.7,A107&lt;6.95,G107&gt;=0.417,G107&gt;=0.119,D107&gt;=1.55,D107&gt;=0.8),5.6,IF(AND(D107&gt;=2.45,B107&gt;=3.05,D107&gt;=1.7,A107&lt;6.95,G107&gt;=0.417,G107&gt;=0.119,D107&gt;=1.55,D107&gt;=0.8),6,"shouldnthappen")))))))))))))))))))))))))))))))))))))</f>
        <v>5.133</v>
      </c>
      <c r="AE107" s="1" t="n">
        <f aca="false">IF(AND(G107&lt;0.123,D107&gt;=0.25,D107&lt;0.75),1.3,IF(AND(H107&gt;=16.774,D107&gt;=1.75,D107&gt;=0.75),6.4,IF(AND(B107&lt;3.4,A107&lt;4.8,D107&lt;0.25,D107&lt;0.75),1.22,IF(AND(B107&gt;=3.4,A107&lt;4.8,D107&lt;0.25,D107&lt;0.75),1,IF(AND(A107&gt;=5.45,A107&gt;=4.8,D107&lt;0.25,D107&lt;0.75),1.367,IF(AND(H107&gt;=10.688,D107&lt;1.35,D107&lt;1.75,D107&gt;=0.75),4.2,IF(AND(A107&lt;5.3,D107&gt;=1.35,D107&lt;1.75,D107&gt;=0.75),4.05,IF(AND(G107&gt;=0.857,H107&lt;16.774,D107&gt;=1.75,D107&gt;=0.75),5.02,IF(AND(H107&lt;6.089,A107&lt;5.45,A107&gt;=4.8,D107&lt;0.25,D107&lt;0.75),1.7,IF(AND(G107&lt;0.184,D107&lt;0.35,G107&gt;=0.123,D107&gt;=0.25,D107&lt;0.75),1.7,IF(AND(G107&gt;=0.184,D107&lt;0.35,G107&gt;=0.123,D107&gt;=0.25,D107&lt;0.75),1.48,IF(AND(A107&lt;5.25,D107&gt;=0.35,G107&gt;=0.123,D107&gt;=0.25,D107&lt;0.75),1.75,IF(AND(A107&gt;=5.25,D107&gt;=0.35,G107&gt;=0.123,D107&gt;=0.25,D107&lt;0.75),1.5,IF(AND(A107&lt;5.3,H107&lt;10.688,D107&lt;1.35,D107&lt;1.75,D107&gt;=0.75),3.15,IF(AND(H107&lt;9.474,A107&gt;=5.3,D107&gt;=1.35,D107&lt;1.75,D107&gt;=0.75),4.95,IF(AND(G107&gt;=0.779,G107&lt;0.857,H107&lt;16.774,D107&gt;=1.75,D107&gt;=0.75),6,IF(AND(G107&lt;0.05,H107&gt;=6.089,A107&lt;5.45,A107&gt;=4.8,D107&lt;0.25,D107&lt;0.75),1.4,IF(AND(H107&lt;6.69,A107&gt;=5.3,H107&lt;10.688,D107&lt;1.35,D107&lt;1.75,D107&gt;=0.75),4.033,IF(AND(H107&gt;=6.69,A107&gt;=5.3,H107&lt;10.688,D107&lt;1.35,D107&lt;1.75,D107&gt;=0.75),3.733,IF(AND(B107&lt;2.5,H107&gt;=9.474,A107&gt;=5.3,D107&gt;=1.35,D107&lt;1.75,D107&gt;=0.75),4.5,IF(AND(D107&gt;=2.45,G107&lt;0.779,G107&lt;0.857,H107&lt;16.774,D107&gt;=1.75,D107&gt;=0.75),6,IF(AND(B107&gt;=3.75,G107&gt;=0.05,H107&gt;=6.089,A107&lt;5.45,A107&gt;=4.8,D107&lt;0.25,D107&lt;0.75),1.6,IF(AND(H107&lt;13.695,B107&gt;=2.5,H107&gt;=9.474,A107&gt;=5.3,D107&gt;=1.35,D107&lt;1.75,D107&gt;=0.75),4.567,IF(AND(G107&gt;=0.654,D107&lt;2.45,G107&lt;0.779,G107&lt;0.857,H107&lt;16.774,D107&gt;=1.75,D107&gt;=0.75),4.9,IF(AND(G107&gt;=0.73,B107&lt;3.75,G107&gt;=0.05,H107&gt;=6.089,A107&lt;5.45,A107&gt;=4.8,D107&lt;0.25,D107&lt;0.75),1.4,IF(AND(A107&lt;6.65,H107&gt;=13.695,B107&gt;=2.5,H107&gt;=9.474,A107&gt;=5.3,D107&gt;=1.35,D107&lt;1.75,D107&gt;=0.75),4.4,IF(AND(A107&gt;=6.65,H107&gt;=13.695,B107&gt;=2.5,H107&gt;=9.474,A107&gt;=5.3,D107&gt;=1.35,D107&lt;1.75,D107&gt;=0.75),4.84,IF(AND(B107&lt;2.75,G107&lt;0.654,D107&lt;2.45,G107&lt;0.779,G107&lt;0.857,H107&lt;16.774,D107&gt;=1.75,D107&gt;=0.75),5.2,IF(AND(H107&lt;9.524,G107&lt;0.73,B107&lt;3.75,G107&gt;=0.05,H107&gt;=6.089,A107&lt;5.45,A107&gt;=4.8,D107&lt;0.25,D107&lt;0.75),1.5,IF(AND(H107&gt;=9.524,G107&lt;0.73,B107&lt;3.75,G107&gt;=0.05,H107&gt;=6.089,A107&lt;5.45,A107&gt;=4.8,D107&lt;0.25,D107&lt;0.75),1.4,IF(AND(H107&gt;=13.644,B107&gt;=2.75,G107&lt;0.654,D107&lt;2.45,G107&lt;0.779,G107&lt;0.857,H107&lt;16.774,D107&gt;=1.75,D107&gt;=0.75),6.033,IF(AND(A107&gt;=6.85,H107&lt;13.644,B107&gt;=2.75,G107&lt;0.654,D107&lt;2.45,G107&lt;0.779,G107&lt;0.857,H107&lt;16.774,D107&gt;=1.75,D107&gt;=0.75),5.1,IF(AND(A107&gt;=6.75,A107&lt;6.85,H107&lt;13.644,B107&gt;=2.75,G107&lt;0.654,D107&lt;2.45,G107&lt;0.779,G107&lt;0.857,H107&lt;16.774,D107&gt;=1.75,D107&gt;=0.75),5.9,IF(AND(D107&gt;=2.35,A107&lt;6.75,A107&lt;6.85,H107&lt;13.644,B107&gt;=2.75,G107&lt;0.654,D107&lt;2.45,G107&lt;0.779,G107&lt;0.857,H107&lt;16.774,D107&gt;=1.75,D107&gt;=0.75),5.6,IF(AND(H107&lt;11.146,D107&lt;2.35,A107&lt;6.75,A107&lt;6.85,H107&lt;13.644,B107&gt;=2.75,G107&lt;0.654,D107&lt;2.45,G107&lt;0.779,G107&lt;0.857,H107&lt;16.774,D107&gt;=1.75,D107&gt;=0.75),5.4,IF(AND(H107&gt;=11.146,D107&lt;2.35,A107&lt;6.75,A107&lt;6.85,H107&lt;13.644,B107&gt;=2.75,G107&lt;0.654,D107&lt;2.45,G107&lt;0.779,G107&lt;0.857,H107&lt;16.774,D107&gt;=1.75,D107&gt;=0.75),5.6,"shouldnthappen"))))))))))))))))))))))))))))))))))))</f>
        <v>6.033</v>
      </c>
      <c r="AF107" s="1" t="n">
        <f aca="false">IF(AND(A107&lt;4.5,D107&lt;0.8),1.233,IF(AND(B107&lt;3.05,A107&gt;=4.5,D107&lt;0.8),1.4,IF(AND(D107&gt;=0.45,B107&gt;=3.05,A107&gt;=4.5,D107&lt;0.8),1.667,IF(AND(D107&lt;1.05,D107&lt;1.35,A107&lt;6.25,D107&gt;=0.8),3.633,IF(AND(H107&lt;13.935,A107&gt;=7.05,A107&gt;=6.25,D107&gt;=0.8),6,IF(AND(G107&gt;=0.948,D107&lt;0.45,B107&gt;=3.05,A107&gt;=4.5,D107&lt;0.8),1.7,IF(AND(G107&lt;0.652,D107&gt;=1.05,D107&lt;1.35,A107&lt;6.25,D107&gt;=0.8),4.16,IF(AND(D107&gt;=2.15,D107&gt;=1.75,D107&gt;=1.35,A107&lt;6.25,D107&gt;=0.8),5.4,IF(AND(G107&gt;=0.912,F107&lt;2.5,A107&lt;7.05,A107&gt;=6.25,D107&gt;=0.8),4.4,IF(AND(B107&gt;=3.25,F107&gt;=2.5,A107&lt;7.05,A107&gt;=6.25,D107&gt;=0.8),5.85,IF(AND(H107&lt;17.32,H107&gt;=13.935,A107&gt;=7.05,A107&gt;=6.25,D107&gt;=0.8),6.65,IF(AND(H107&gt;=17.32,H107&gt;=13.935,A107&gt;=7.05,A107&gt;=6.25,D107&gt;=0.8),6.4,IF(AND(H107&gt;=13.547,G107&lt;0.948,D107&lt;0.45,B107&gt;=3.05,A107&gt;=4.5,D107&lt;0.8),1.38,IF(AND(B107&gt;=2.75,G107&gt;=0.652,D107&gt;=1.05,D107&lt;1.35,A107&lt;6.25,D107&gt;=0.8),3.6,IF(AND(H107&lt;9.417,G107&lt;0.404,D107&lt;1.75,D107&gt;=1.35,A107&lt;6.25,D107&gt;=0.8),4.2,IF(AND(H107&gt;=9.417,G107&lt;0.404,D107&lt;1.75,D107&gt;=1.35,A107&lt;6.25,D107&gt;=0.8),4.5,IF(AND(G107&lt;0.464,G107&gt;=0.404,D107&lt;1.75,D107&gt;=1.35,A107&lt;6.25,D107&gt;=0.8),4.5,IF(AND(G107&gt;=0.464,G107&gt;=0.404,D107&lt;1.75,D107&gt;=1.35,A107&lt;6.25,D107&gt;=0.8),4.625,IF(AND(D107&lt;1.85,D107&lt;2.15,D107&gt;=1.75,D107&gt;=1.35,A107&lt;6.25,D107&gt;=0.8),4.9,IF(AND(D107&gt;=1.85,D107&lt;2.15,D107&gt;=1.75,D107&gt;=1.35,A107&lt;6.25,D107&gt;=0.8),5.05,IF(AND(G107&lt;0.332,G107&lt;0.912,F107&lt;2.5,A107&lt;7.05,A107&gt;=6.25,D107&gt;=0.8),4.467,IF(AND(G107&gt;=0.332,G107&lt;0.912,F107&lt;2.5,A107&lt;7.05,A107&gt;=6.25,D107&gt;=0.8),4.767,IF(AND(D107&lt;0.15,H107&lt;13.547,G107&lt;0.948,D107&lt;0.45,B107&gt;=3.05,A107&gt;=4.5,D107&lt;0.8),1.5,IF(AND(D107&lt;1.15,B107&lt;2.75,G107&gt;=0.652,D107&gt;=1.05,D107&lt;1.35,A107&lt;6.25,D107&gt;=0.8),3.9,IF(AND(D107&gt;=1.15,B107&lt;2.75,G107&gt;=0.652,D107&gt;=1.05,D107&lt;1.35,A107&lt;6.25,D107&gt;=0.8),4,IF(AND(D107&gt;=2.25,B107&lt;3.15,B107&lt;3.25,F107&gt;=2.5,A107&lt;7.05,A107&gt;=6.25,D107&gt;=0.8),5.14,IF(AND(G107&lt;0.621,B107&gt;=3.15,B107&lt;3.25,F107&gt;=2.5,A107&lt;7.05,A107&gt;=6.25,D107&gt;=0.8),5.75,IF(AND(G107&gt;=0.621,B107&gt;=3.15,B107&lt;3.25,F107&gt;=2.5,A107&lt;7.05,A107&gt;=6.25,D107&gt;=0.8),5.1,IF(AND(G107&gt;=0.862,D107&gt;=0.15,H107&lt;13.547,G107&lt;0.948,D107&lt;0.45,B107&gt;=3.05,A107&gt;=4.5,D107&lt;0.8),1.5,IF(AND(A107&lt;6.35,D107&lt;2.25,B107&lt;3.15,B107&lt;3.25,F107&gt;=2.5,A107&lt;7.05,A107&gt;=6.25,D107&gt;=0.8),5.267,IF(AND(A107&gt;=6.35,D107&lt;2.25,B107&lt;3.15,B107&lt;3.25,F107&gt;=2.5,A107&lt;7.05,A107&gt;=6.25,D107&gt;=0.8),5.42,IF(AND(A107&lt;5.1,G107&lt;0.862,D107&gt;=0.15,H107&lt;13.547,G107&lt;0.948,D107&lt;0.45,B107&gt;=3.05,A107&gt;=4.5,D107&lt;0.8),1.35,IF(AND(B107&lt;3.95,A107&gt;=5.1,G107&lt;0.862,D107&gt;=0.15,H107&lt;13.547,G107&lt;0.948,D107&lt;0.45,B107&gt;=3.05,A107&gt;=4.5,D107&lt;0.8),1.5,IF(AND(B107&gt;=3.95,A107&gt;=5.1,G107&lt;0.862,D107&gt;=0.15,H107&lt;13.547,G107&lt;0.948,D107&lt;0.45,B107&gt;=3.05,A107&gt;=4.5,D107&lt;0.8),1.467,"shouldnthappen"))))))))))))))))))))))))))))))))))</f>
        <v>5.42</v>
      </c>
      <c r="AG107" s="1" t="n">
        <f aca="false">IF(AND(H107&lt;5.748,A107&lt;4.85,D107&lt;0.75),1,IF(AND(B107&gt;=3.5,D107&gt;=1.75,D107&gt;=0.75),6.2,IF(AND(A107&gt;=4.65,H107&gt;=5.748,A107&lt;4.85,D107&lt;0.75),1.333,IF(AND(H107&lt;6.417,B107&lt;3.45,A107&gt;=4.85,D107&lt;0.75),1.7,IF(AND(A107&lt;5.05,B107&gt;=3.45,A107&gt;=4.85,D107&lt;0.75),1.4,IF(AND(A107&gt;=5.05,B107&gt;=3.45,A107&gt;=4.85,D107&lt;0.75),1.5,IF(AND(F107&gt;=2.5,H107&lt;13.641,D107&lt;1.75,D107&gt;=0.75),4.667,IF(AND(G107&lt;0.187,H107&gt;=13.641,D107&lt;1.75,D107&gt;=0.75),5,IF(AND(A107&gt;=7.1,B107&lt;3.5,D107&gt;=1.75,D107&gt;=0.75),6.575,IF(AND(G107&lt;0.161,A107&lt;4.65,H107&gt;=5.748,A107&lt;4.85,D107&lt;0.75),1.5,IF(AND(H107&lt;8.399,H107&gt;=6.417,B107&lt;3.45,A107&gt;=4.85,D107&lt;0.75),1.5,IF(AND(H107&gt;=8.399,H107&gt;=6.417,B107&lt;3.45,A107&gt;=4.85,D107&lt;0.75),1.625,IF(AND(G107&lt;0.086,F107&lt;2.5,H107&lt;13.641,D107&lt;1.75,D107&gt;=0.75),4.7,IF(AND(D107&lt;1.35,G107&gt;=0.187,H107&gt;=13.641,D107&lt;1.75,D107&gt;=0.75),4.2,IF(AND(G107&lt;0.422,G107&gt;=0.161,A107&lt;4.65,H107&gt;=5.748,A107&lt;4.85,D107&lt;0.75),1.4,IF(AND(G107&gt;=0.422,G107&gt;=0.161,A107&lt;4.65,H107&gt;=5.748,A107&lt;4.85,D107&lt;0.75),1.3,IF(AND(B107&lt;2.5,D107&gt;=1.35,G107&gt;=0.187,H107&gt;=13.641,D107&lt;1.75,D107&gt;=0.75),4.5,IF(AND(B107&lt;2.75,A107&lt;6,A107&lt;7.1,B107&lt;3.5,D107&gt;=1.75,D107&gt;=0.75),5.1,IF(AND(B107&gt;=2.75,A107&lt;6,A107&lt;7.1,B107&lt;3.5,D107&gt;=1.75,D107&gt;=0.75),5.02,IF(AND(A107&lt;5.15,A107&lt;5.9,G107&gt;=0.086,F107&lt;2.5,H107&lt;13.641,D107&lt;1.75,D107&gt;=0.75),3,IF(AND(G107&lt;0.644,A107&gt;=5.9,G107&gt;=0.086,F107&lt;2.5,H107&lt;13.641,D107&lt;1.75,D107&gt;=0.75),4.65,IF(AND(G107&gt;=0.644,A107&gt;=5.9,G107&gt;=0.086,F107&lt;2.5,H107&lt;13.641,D107&lt;1.75,D107&gt;=0.75),4.24,IF(AND(D107&lt;1.45,B107&gt;=2.5,D107&gt;=1.35,G107&gt;=0.187,H107&gt;=13.641,D107&lt;1.75,D107&gt;=0.75),4.68,IF(AND(D107&gt;=1.45,B107&gt;=2.5,D107&gt;=1.35,G107&gt;=0.187,H107&gt;=13.641,D107&lt;1.75,D107&gt;=0.75),4.833,IF(AND(H107&lt;13.18,D107&lt;2.05,A107&gt;=6,A107&lt;7.1,B107&lt;3.5,D107&gt;=1.75,D107&gt;=0.75),5.44,IF(AND(H107&gt;=13.18,D107&lt;2.05,A107&gt;=6,A107&lt;7.1,B107&lt;3.5,D107&gt;=1.75,D107&gt;=0.75),5.1,IF(AND(H107&lt;8.759,D107&gt;=2.05,A107&gt;=6,A107&lt;7.1,B107&lt;3.5,D107&gt;=1.75,D107&gt;=0.75),5.4,IF(AND(A107&gt;=5.75,A107&gt;=5.15,A107&lt;5.9,G107&gt;=0.086,F107&lt;2.5,H107&lt;13.641,D107&lt;1.75,D107&gt;=0.75),3.967,IF(AND(H107&lt;10.159,H107&gt;=8.759,D107&gt;=2.05,A107&gt;=6,A107&lt;7.1,B107&lt;3.5,D107&gt;=1.75,D107&gt;=0.75),5.925,IF(AND(D107&lt;1.2,A107&lt;5.75,A107&gt;=5.15,A107&lt;5.9,G107&gt;=0.086,F107&lt;2.5,H107&lt;13.641,D107&lt;1.75,D107&gt;=0.75),3.667,IF(AND(D107&lt;2.25,H107&gt;=10.159,H107&gt;=8.759,D107&gt;=2.05,A107&gt;=6,A107&lt;7.1,B107&lt;3.5,D107&gt;=1.75,D107&gt;=0.75),5.66,IF(AND(D107&gt;=2.25,H107&gt;=10.159,H107&gt;=8.759,D107&gt;=2.05,A107&gt;=6,A107&lt;7.1,B107&lt;3.5,D107&gt;=1.75,D107&gt;=0.75),5.34,IF(AND(D107&lt;1.35,D107&gt;=1.2,A107&lt;5.75,A107&gt;=5.15,A107&lt;5.9,G107&gt;=0.086,F107&lt;2.5,H107&lt;13.641,D107&lt;1.75,D107&gt;=0.75),4.025,IF(AND(D107&gt;=1.35,D107&gt;=1.2,A107&lt;5.75,A107&gt;=5.15,A107&lt;5.9,G107&gt;=0.086,F107&lt;2.5,H107&lt;13.641,D107&lt;1.75,D107&gt;=0.75),3.9,"shouldnthappen"))))))))))))))))))))))))))))))))))</f>
        <v>5.66</v>
      </c>
      <c r="AH107" s="1" t="n">
        <f aca="false">IF(AND(F107&lt;1.5,H107&lt;6.799,A107&lt;5.45),1.7,IF(AND(F107&gt;=1.5,H107&lt;6.799,A107&lt;5.45),4.1,IF(AND(D107&gt;=0.8,H107&gt;=6.799,A107&lt;5.45),3.9,IF(AND(H107&lt;7.564,F107&lt;2.5,A107&gt;=5.45),3.925,IF(AND(H107&gt;=16.284,F107&gt;=2.5,A107&gt;=5.45),6.5,IF(AND(A107&lt;4.35,D107&lt;0.8,H107&gt;=6.799,A107&lt;5.45),1.1,IF(AND(B107&lt;2.8,D107&lt;1.35,H107&gt;=7.564,F107&lt;2.5,A107&gt;=5.45),4.1,IF(AND(B107&gt;=2.8,D107&lt;1.35,H107&gt;=7.564,F107&lt;2.5,A107&gt;=5.45),4.267,IF(AND(B107&lt;2.75,D107&gt;=1.35,H107&gt;=7.564,F107&lt;2.5,A107&gt;=5.45),5,IF(AND(G107&gt;=0.078,G107&lt;0.26,H107&lt;16.284,F107&gt;=2.5,A107&gt;=5.45),6.06,IF(AND(G107&gt;=0.805,G107&gt;=0.26,H107&lt;16.284,F107&gt;=2.5,A107&gt;=5.45),5.02,IF(AND(H107&gt;=10.109,B107&gt;=3.45,A107&gt;=4.35,D107&lt;0.8,H107&gt;=6.799,A107&lt;5.45),1.55,IF(AND(D107&lt;2.25,G107&lt;0.078,G107&lt;0.26,H107&lt;16.284,F107&gt;=2.5,A107&gt;=5.45),5.6,IF(AND(D107&gt;=2.25,G107&lt;0.078,G107&lt;0.26,H107&lt;16.284,F107&gt;=2.5,A107&gt;=5.45),5.7,IF(AND(A107&lt;6.15,G107&lt;0.805,G107&gt;=0.26,H107&lt;16.284,F107&gt;=2.5,A107&gt;=5.45),4.967,IF(AND(A107&lt;4.65,H107&lt;12.227,B107&lt;3.45,A107&gt;=4.35,D107&lt;0.8,H107&gt;=6.799,A107&lt;5.45),1.333,IF(AND(A107&lt;4.85,H107&gt;=12.227,B107&lt;3.45,A107&gt;=4.35,D107&lt;0.8,H107&gt;=6.799,A107&lt;5.45),1.42,IF(AND(A107&gt;=4.85,H107&gt;=12.227,B107&lt;3.45,A107&gt;=4.35,D107&lt;0.8,H107&gt;=6.799,A107&lt;5.45),1.533,IF(AND(A107&lt;5.05,H107&lt;10.109,B107&gt;=3.45,A107&gt;=4.35,D107&lt;0.8,H107&gt;=6.799,A107&lt;5.45),1.4,IF(AND(A107&gt;=5.05,H107&lt;10.109,B107&gt;=3.45,A107&gt;=4.35,D107&lt;0.8,H107&gt;=6.799,A107&lt;5.45),1.5,IF(AND(G107&lt;0.14,H107&lt;13.531,B107&gt;=2.75,D107&gt;=1.35,H107&gt;=7.564,F107&lt;2.5,A107&gt;=5.45),4.7,IF(AND(G107&lt;0.187,H107&gt;=13.531,B107&gt;=2.75,D107&gt;=1.35,H107&gt;=7.564,F107&lt;2.5,A107&gt;=5.45),5,IF(AND(G107&gt;=0.187,H107&gt;=13.531,B107&gt;=2.75,D107&gt;=1.35,H107&gt;=7.564,F107&lt;2.5,A107&gt;=5.45),4.66,IF(AND(A107&lt;6.35,A107&gt;=6.15,G107&lt;0.805,G107&gt;=0.26,H107&lt;16.284,F107&gt;=2.5,A107&gt;=5.45),6,IF(AND(D107&lt;0.15,A107&gt;=4.65,H107&lt;12.227,B107&lt;3.45,A107&gt;=4.35,D107&lt;0.8,H107&gt;=6.799,A107&lt;5.45),1.5,IF(AND(H107&lt;10.723,G107&gt;=0.14,H107&lt;13.531,B107&gt;=2.75,D107&gt;=1.35,H107&gt;=7.564,F107&lt;2.5,A107&gt;=5.45),4.6,IF(AND(H107&gt;=10.723,G107&gt;=0.14,H107&lt;13.531,B107&gt;=2.75,D107&gt;=1.35,H107&gt;=7.564,F107&lt;2.5,A107&gt;=5.45),4.46,IF(AND(G107&lt;0.364,A107&gt;=6.35,A107&gt;=6.15,G107&lt;0.805,G107&gt;=0.26,H107&lt;16.284,F107&gt;=2.5,A107&gt;=5.45),5.28,IF(AND(A107&lt;5.1,D107&gt;=0.15,A107&gt;=4.65,H107&lt;12.227,B107&lt;3.45,A107&gt;=4.35,D107&lt;0.8,H107&gt;=6.799,A107&lt;5.45),1.36,IF(AND(A107&gt;=5.1,D107&gt;=0.15,A107&gt;=4.65,H107&lt;12.227,B107&lt;3.45,A107&gt;=4.35,D107&lt;0.8,H107&gt;=6.799,A107&lt;5.45),1.4,IF(AND(G107&gt;=0.6,G107&gt;=0.364,A107&gt;=6.35,A107&gt;=6.15,G107&lt;0.805,G107&gt;=0.26,H107&lt;16.284,F107&gt;=2.5,A107&gt;=5.45),5.1,IF(AND(A107&gt;=6.95,G107&lt;0.6,G107&gt;=0.364,A107&gt;=6.35,A107&gt;=6.15,G107&lt;0.805,G107&gt;=0.26,H107&lt;16.284,F107&gt;=2.5,A107&gt;=5.45),5.8,IF(AND(B107&lt;3.2,A107&lt;6.95,G107&lt;0.6,G107&gt;=0.364,A107&gt;=6.35,A107&gt;=6.15,G107&lt;0.805,G107&gt;=0.26,H107&lt;16.284,F107&gt;=2.5,A107&gt;=5.45),5.6,IF(AND(B107&gt;=3.2,A107&lt;6.95,G107&lt;0.6,G107&gt;=0.364,A107&gt;=6.35,A107&gt;=6.15,G107&lt;0.805,G107&gt;=0.26,H107&lt;16.284,F107&gt;=2.5,A107&gt;=5.45),5.7,"shouldnthappen"))))))))))))))))))))))))))))))))))</f>
        <v>5.6</v>
      </c>
      <c r="AI107" s="1" t="n">
        <f aca="false">IF(AND(B107&gt;=3.55,A107&lt;5.05,F107&lt;1.5),1,IF(AND(H107&gt;=13.436,A107&gt;=5.05,F107&lt;1.5),1.633,IF(AND(A107&lt;4.35,B107&lt;3.55,A107&lt;5.05,F107&lt;1.5),1.1,IF(AND(A107&lt;5.15,H107&lt;13.436,A107&gt;=5.05,F107&lt;1.5),1.6,IF(AND(G107&lt;0.837,D107&lt;1.2,B107&lt;2.65,F107&gt;=1.5),3.7,IF(AND(G107&gt;=0.837,D107&lt;1.2,B107&lt;2.65,F107&gt;=1.5),3,IF(AND(D107&lt;1.4,D107&gt;=1.2,B107&lt;2.65,F107&gt;=1.5),4.133,IF(AND(D107&gt;=1.4,D107&gt;=1.2,B107&lt;2.65,F107&gt;=1.5),4.633,IF(AND(G107&lt;0.302,A107&gt;=4.35,B107&lt;3.55,A107&lt;5.05,F107&lt;1.5),1.34,IF(AND(D107&gt;=0.3,A107&gt;=5.15,H107&lt;13.436,A107&gt;=5.05,F107&lt;1.5),1.5,IF(AND(G107&lt;0.233,G107&lt;0.265,D107&lt;1.55,B107&gt;=2.65,F107&gt;=1.5),4.56,IF(AND(G107&gt;=0.233,G107&lt;0.265,D107&lt;1.55,B107&gt;=2.65,F107&gt;=1.5),5.1,IF(AND(G107&lt;0.395,G107&gt;=0.265,D107&lt;1.55,B107&gt;=2.65,F107&gt;=1.5),4.025,IF(AND(H107&lt;13.935,A107&gt;=7.05,D107&gt;=1.55,B107&gt;=2.65,F107&gt;=1.5),6.12,IF(AND(H107&gt;=13.935,A107&gt;=7.05,D107&gt;=1.55,B107&gt;=2.65,F107&gt;=1.5),6.64,IF(AND(G107&gt;=0.858,G107&gt;=0.302,A107&gt;=4.35,B107&lt;3.55,A107&lt;5.05,F107&lt;1.5),1.3,IF(AND(H107&lt;6.543,D107&lt;0.3,A107&gt;=5.15,H107&lt;13.436,A107&gt;=5.05,F107&lt;1.5),1.4,IF(AND(H107&gt;=6.543,D107&lt;0.3,A107&gt;=5.15,H107&lt;13.436,A107&gt;=5.05,F107&lt;1.5),1.48,IF(AND(A107&lt;6.3,G107&gt;=0.395,G107&gt;=0.265,D107&lt;1.55,B107&gt;=2.65,F107&gt;=1.5),4.14,IF(AND(A107&gt;=6.3,G107&gt;=0.395,G107&gt;=0.265,D107&lt;1.55,B107&gt;=2.65,F107&gt;=1.5),4.767,IF(AND(G107&gt;=0.669,B107&lt;3.15,A107&lt;7.05,D107&gt;=1.55,B107&gt;=2.65,F107&gt;=1.5),5,IF(AND(H107&lt;9.459,G107&lt;0.858,G107&gt;=0.302,A107&gt;=4.35,B107&lt;3.55,A107&lt;5.05,F107&lt;1.5),1.4,IF(AND(H107&gt;=9.459,G107&lt;0.858,G107&gt;=0.302,A107&gt;=4.35,B107&lt;3.55,A107&lt;5.05,F107&lt;1.5),1.6,IF(AND(G107&gt;=0.433,G107&lt;0.669,B107&lt;3.15,A107&lt;7.05,D107&gt;=1.55,B107&gt;=2.65,F107&gt;=1.5),5.68,IF(AND(G107&lt;0.481,H107&lt;10.257,B107&gt;=3.15,A107&lt;7.05,D107&gt;=1.55,B107&gt;=2.65,F107&gt;=1.5),5.7,IF(AND(G107&gt;=0.481,H107&lt;10.257,B107&gt;=3.15,A107&lt;7.05,D107&gt;=1.55,B107&gt;=2.65,F107&gt;=1.5),5.9,IF(AND(D107&lt;2.15,H107&gt;=10.257,B107&gt;=3.15,A107&lt;7.05,D107&gt;=1.55,B107&gt;=2.65,F107&gt;=1.5),5.1,IF(AND(D107&gt;=2.15,H107&gt;=10.257,B107&gt;=3.15,A107&lt;7.05,D107&gt;=1.55,B107&gt;=2.65,F107&gt;=1.5),5.42,IF(AND(G107&lt;0.098,G107&lt;0.433,G107&lt;0.669,B107&lt;3.15,A107&lt;7.05,D107&gt;=1.55,B107&gt;=2.65,F107&gt;=1.5),5.567,IF(AND(D107&lt;1.8,G107&gt;=0.098,G107&lt;0.433,G107&lt;0.669,B107&lt;3.15,A107&lt;7.05,D107&gt;=1.55,B107&gt;=2.65,F107&gt;=1.5),5.033,IF(AND(G107&gt;=0.312,D107&gt;=1.8,G107&gt;=0.098,G107&lt;0.433,G107&lt;0.669,B107&lt;3.15,A107&lt;7.05,D107&gt;=1.55,B107&gt;=2.65,F107&gt;=1.5),5.4,IF(AND(H107&lt;9.002,G107&lt;0.312,D107&gt;=1.8,G107&gt;=0.098,G107&lt;0.433,G107&lt;0.669,B107&lt;3.15,A107&lt;7.05,D107&gt;=1.55,B107&gt;=2.65,F107&gt;=1.5),5.1,IF(AND(H107&gt;=9.002,G107&lt;0.312,D107&gt;=1.8,G107&gt;=0.098,G107&lt;0.433,G107&lt;0.669,B107&lt;3.15,A107&lt;7.05,D107&gt;=1.55,B107&gt;=2.65,F107&gt;=1.5),5.26,"shouldnthappen")))))))))))))))))))))))))))))))))</f>
        <v>5.68</v>
      </c>
      <c r="AJ107" s="1" t="n">
        <f aca="false">IF(AND(A107&gt;=5.25,D107&gt;=0.35,D107&lt;0.8),1.433,IF(AND(F107&gt;=2.5,H107&lt;6.927,D107&gt;=0.8),5.1,IF(AND(H107&lt;5.85,B107&lt;3.65,D107&lt;0.35,D107&lt;0.8),1,IF(AND(A107&lt;5.55,B107&gt;=3.65,D107&lt;0.35,D107&lt;0.8),1.5,IF(AND(A107&gt;=5.55,B107&gt;=3.65,D107&lt;0.35,D107&lt;0.8),1.7,IF(AND(H107&lt;7.949,A107&lt;5.25,D107&gt;=0.35,D107&lt;0.8),1.9,IF(AND(H107&gt;=7.949,A107&lt;5.25,D107&gt;=0.35,D107&lt;0.8),1.54,IF(AND(A107&lt;5.55,F107&lt;2.5,H107&lt;6.927,D107&gt;=0.8),3.98,IF(AND(A107&gt;=5.55,F107&lt;2.5,H107&lt;6.927,D107&gt;=0.8),4.1,IF(AND(A107&gt;=7.25,D107&gt;=1.55,H107&gt;=6.927,D107&gt;=0.8),6.65,IF(AND(A107&lt;5.75,D107&lt;1.2,D107&lt;1.55,H107&gt;=6.927,D107&gt;=0.8),3.62,IF(AND(A107&gt;=5.75,D107&lt;1.2,D107&lt;1.55,H107&gt;=6.927,D107&gt;=0.8),4.1,IF(AND(G107&lt;0.175,A107&lt;4.8,H107&gt;=5.85,B107&lt;3.65,D107&lt;0.35,D107&lt;0.8),1.5,IF(AND(G107&gt;=0.175,A107&lt;4.8,H107&gt;=5.85,B107&lt;3.65,D107&lt;0.35,D107&lt;0.8),1.3,IF(AND(A107&gt;=5.05,A107&gt;=4.8,H107&gt;=5.85,B107&lt;3.65,D107&lt;0.35,D107&lt;0.8),1.5,IF(AND(G107&gt;=0.735,A107&lt;6.25,D107&gt;=1.2,D107&lt;1.55,H107&gt;=6.927,D107&gt;=0.8),4,IF(AND(H107&lt;10.464,A107&lt;6.2,A107&lt;7.25,D107&gt;=1.55,H107&gt;=6.927,D107&gt;=0.8),5.1,IF(AND(H107&gt;=10.464,A107&lt;6.2,A107&lt;7.25,D107&gt;=1.55,H107&gt;=6.927,D107&gt;=0.8),4.9,IF(AND(G107&lt;0.418,A107&lt;5.05,A107&gt;=4.8,H107&gt;=5.85,B107&lt;3.65,D107&lt;0.35,D107&lt;0.8),1.48,IF(AND(G107&gt;=0.418,A107&lt;5.05,A107&gt;=4.8,H107&gt;=5.85,B107&lt;3.65,D107&lt;0.35,D107&lt;0.8),1.3,IF(AND(B107&lt;2.75,G107&lt;0.735,A107&lt;6.25,D107&gt;=1.2,D107&lt;1.55,H107&gt;=6.927,D107&gt;=0.8),4.35,IF(AND(H107&lt;15.422,D107&lt;1.45,A107&gt;=6.25,D107&gt;=1.2,D107&lt;1.55,H107&gt;=6.927,D107&gt;=0.8),4.375,IF(AND(H107&gt;=15.422,D107&lt;1.45,A107&gt;=6.25,D107&gt;=1.2,D107&lt;1.55,H107&gt;=6.927,D107&gt;=0.8),4.7,IF(AND(A107&lt;6.4,D107&gt;=1.45,A107&gt;=6.25,D107&gt;=1.2,D107&lt;1.55,H107&gt;=6.927,D107&gt;=0.8),5.1,IF(AND(G107&gt;=0.576,D107&lt;2.15,A107&gt;=6.2,A107&lt;7.25,D107&gt;=1.55,H107&gt;=6.927,D107&gt;=0.8),5.1,IF(AND(G107&lt;0.537,D107&gt;=2.15,A107&gt;=6.2,A107&lt;7.25,D107&gt;=1.55,H107&gt;=6.927,D107&gt;=0.8),5.533,IF(AND(G107&gt;=0.537,D107&gt;=2.15,A107&gt;=6.2,A107&lt;7.25,D107&gt;=1.55,H107&gt;=6.927,D107&gt;=0.8),5.9,IF(AND(D107&lt;1.45,B107&gt;=2.75,G107&lt;0.735,A107&lt;6.25,D107&gt;=1.2,D107&lt;1.55,H107&gt;=6.927,D107&gt;=0.8),4.6,IF(AND(D107&gt;=1.45,B107&gt;=2.75,G107&lt;0.735,A107&lt;6.25,D107&gt;=1.2,D107&lt;1.55,H107&gt;=6.927,D107&gt;=0.8),4.5,IF(AND(H107&lt;12.582,A107&gt;=6.4,D107&gt;=1.45,A107&gt;=6.25,D107&gt;=1.2,D107&lt;1.55,H107&gt;=6.927,D107&gt;=0.8),4.66,IF(AND(H107&gt;=12.582,A107&gt;=6.4,D107&gt;=1.45,A107&gt;=6.25,D107&gt;=1.2,D107&lt;1.55,H107&gt;=6.927,D107&gt;=0.8),4.9,IF(AND(B107&lt;2.75,G107&lt;0.576,D107&lt;2.15,A107&gt;=6.2,A107&lt;7.25,D107&gt;=1.55,H107&gt;=6.927,D107&gt;=0.8),5.3,IF(AND(G107&gt;=0.395,B107&gt;=2.75,G107&lt;0.576,D107&lt;2.15,A107&gt;=6.2,A107&lt;7.25,D107&gt;=1.55,H107&gt;=6.927,D107&gt;=0.8),5.6,IF(AND(D107&gt;=1.9,G107&lt;0.395,B107&gt;=2.75,G107&lt;0.576,D107&lt;2.15,A107&gt;=6.2,A107&lt;7.25,D107&gt;=1.55,H107&gt;=6.927,D107&gt;=0.8),5.333,IF(AND(B107&lt;2.95,D107&lt;1.9,G107&lt;0.395,B107&gt;=2.75,G107&lt;0.576,D107&lt;2.15,A107&gt;=6.2,A107&lt;7.25,D107&gt;=1.55,H107&gt;=6.927,D107&gt;=0.8),5.6,IF(AND(B107&gt;=2.95,D107&lt;1.9,G107&lt;0.395,B107&gt;=2.75,G107&lt;0.576,D107&lt;2.15,A107&gt;=6.2,A107&lt;7.25,D107&gt;=1.55,H107&gt;=6.927,D107&gt;=0.8),5.5,"shouldnthappen"))))))))))))))))))))))))))))))))))))</f>
        <v>5.9</v>
      </c>
      <c r="AK107" s="1" t="n">
        <f aca="false">IF(AND(H107&lt;5.85,B107&lt;3.65,F107&lt;1.5),1,IF(AND(B107&gt;=3.95,B107&gt;=3.65,F107&lt;1.5),1.433,IF(AND(A107&lt;5.15,F107&lt;2.5,F107&gt;=1.5),3.075,IF(AND(D107&gt;=0.35,H107&gt;=5.85,B107&lt;3.65,F107&lt;1.5),1.5,IF(AND(G107&lt;0.168,B107&lt;3.95,B107&gt;=3.65,F107&lt;1.5),1.7,IF(AND(H107&lt;5.767,A107&lt;7.25,F107&gt;=2.5,F107&gt;=1.5),4.5,IF(AND(D107&lt;1.9,A107&gt;=7.25,F107&gt;=2.5,F107&gt;=1.5),6.3,IF(AND(D107&gt;=1.9,A107&gt;=7.25,F107&gt;=2.5,F107&gt;=1.5),6.575,IF(AND(B107&lt;3.75,G107&gt;=0.168,B107&lt;3.95,B107&gt;=3.65,F107&lt;1.5),1.5,IF(AND(B107&gt;=3.75,G107&gt;=0.168,B107&lt;3.95,B107&gt;=3.65,F107&lt;1.5),1.6,IF(AND(D107&gt;=1.35,A107&lt;6.15,A107&gt;=5.15,F107&lt;2.5,F107&gt;=1.5),4.42,IF(AND(D107&lt;1.4,A107&gt;=6.15,A107&gt;=5.15,F107&lt;2.5,F107&gt;=1.5),4.5,IF(AND(D107&gt;=1.4,A107&gt;=6.15,A107&gt;=5.15,F107&lt;2.5,F107&gt;=1.5),4.675,IF(AND(D107&lt;0.15,H107&lt;11.218,D107&lt;0.35,H107&gt;=5.85,B107&lt;3.65,F107&lt;1.5),1.5,IF(AND(D107&lt;0.15,H107&gt;=11.218,D107&lt;0.35,H107&gt;=5.85,B107&lt;3.65,F107&lt;1.5),1.1,IF(AND(B107&lt;2.7,D107&lt;1.35,A107&lt;6.15,A107&gt;=5.15,F107&lt;2.5,F107&gt;=1.5),3.82,IF(AND(A107&lt;6.15,G107&gt;=0.755,H107&gt;=5.767,A107&lt;7.25,F107&gt;=2.5,F107&gt;=1.5),4.98,IF(AND(A107&gt;=6.15,G107&gt;=0.755,H107&gt;=5.767,A107&lt;7.25,F107&gt;=2.5,F107&gt;=1.5),5.3,IF(AND(B107&lt;3.4,D107&gt;=0.15,H107&lt;11.218,D107&lt;0.35,H107&gt;=5.85,B107&lt;3.65,F107&lt;1.5),1.4,IF(AND(B107&gt;=3.4,D107&gt;=0.15,H107&lt;11.218,D107&lt;0.35,H107&gt;=5.85,B107&lt;3.65,F107&lt;1.5),1.3,IF(AND(H107&lt;11.731,D107&gt;=0.15,H107&gt;=11.218,D107&lt;0.35,H107&gt;=5.85,B107&lt;3.65,F107&lt;1.5),1.2,IF(AND(H107&lt;9.053,B107&gt;=2.7,D107&lt;1.35,A107&lt;6.15,A107&gt;=5.15,F107&lt;2.5,F107&gt;=1.5),3.85,IF(AND(D107&gt;=2.1,B107&lt;2.85,G107&lt;0.755,H107&gt;=5.767,A107&lt;7.25,F107&gt;=2.5,F107&gt;=1.5),5.6,IF(AND(D107&gt;=2.45,B107&gt;=2.85,G107&lt;0.755,H107&gt;=5.767,A107&lt;7.25,F107&gt;=2.5,F107&gt;=1.5),5.8,IF(AND(B107&gt;=3.45,H107&gt;=11.731,D107&gt;=0.15,H107&gt;=11.218,D107&lt;0.35,H107&gt;=5.85,B107&lt;3.65,F107&lt;1.5),1.3,IF(AND(A107&lt;5.9,H107&gt;=9.053,B107&gt;=2.7,D107&lt;1.35,A107&lt;6.15,A107&gt;=5.15,F107&lt;2.5,F107&gt;=1.5),4.3,IF(AND(A107&gt;=5.9,H107&gt;=9.053,B107&gt;=2.7,D107&lt;1.35,A107&lt;6.15,A107&gt;=5.15,F107&lt;2.5,F107&gt;=1.5),4,IF(AND(G107&gt;=0.519,D107&lt;2.1,B107&lt;2.85,G107&lt;0.755,H107&gt;=5.767,A107&lt;7.25,F107&gt;=2.5,F107&gt;=1.5),4.9,IF(AND(A107&gt;=7.05,D107&lt;2.45,B107&gt;=2.85,G107&lt;0.755,H107&gt;=5.767,A107&lt;7.25,F107&gt;=2.5,F107&gt;=1.5),5.8,IF(AND(H107&lt;14.396,B107&lt;3.45,H107&gt;=11.731,D107&gt;=0.15,H107&gt;=11.218,D107&lt;0.35,H107&gt;=5.85,B107&lt;3.65,F107&lt;1.5),1.44,IF(AND(H107&gt;=14.396,B107&lt;3.45,H107&gt;=11.731,D107&gt;=0.15,H107&gt;=11.218,D107&lt;0.35,H107&gt;=5.85,B107&lt;3.65,F107&lt;1.5),1.3,IF(AND(G107&lt;0.282,G107&lt;0.519,D107&lt;2.1,B107&lt;2.85,G107&lt;0.755,H107&gt;=5.767,A107&lt;7.25,F107&gt;=2.5,F107&gt;=1.5),5.1,IF(AND(G107&gt;=0.282,G107&lt;0.519,D107&lt;2.1,B107&lt;2.85,G107&lt;0.755,H107&gt;=5.767,A107&lt;7.25,F107&gt;=2.5,F107&gt;=1.5),5.3,IF(AND(A107&lt;6.4,D107&lt;1.9,A107&lt;7.05,D107&lt;2.45,B107&gt;=2.85,G107&lt;0.755,H107&gt;=5.767,A107&lt;7.25,F107&gt;=2.5,F107&gt;=1.5),5.6,IF(AND(A107&gt;=6.4,D107&lt;1.9,A107&lt;7.05,D107&lt;2.45,B107&gt;=2.85,G107&lt;0.755,H107&gt;=5.767,A107&lt;7.25,F107&gt;=2.5,F107&gt;=1.5),5.5,IF(AND(H107&lt;8.884,D107&gt;=1.9,A107&lt;7.05,D107&lt;2.45,B107&gt;=2.85,G107&lt;0.755,H107&gt;=5.767,A107&lt;7.25,F107&gt;=2.5,F107&gt;=1.5),5.3,IF(AND(H107&gt;=8.884,D107&gt;=1.9,A107&lt;7.05,D107&lt;2.45,B107&gt;=2.85,G107&lt;0.755,H107&gt;=5.767,A107&lt;7.25,F107&gt;=2.5,F107&gt;=1.5),5.52,"shouldnthappen")))))))))))))))))))))))))))))))))))))</f>
        <v>5.52</v>
      </c>
      <c r="AL107" s="1" t="n">
        <f aca="false">IF(AND(H107&lt;5.85,A107&lt;5.05,D107&lt;0.8),1,IF(AND(B107&lt;3.35,A107&gt;=5.05,D107&lt;0.8),1.7,IF(AND(D107&gt;=2.45,F107&gt;=2.5,D107&gt;=0.8),6.05,IF(AND(H107&gt;=11.218,H107&gt;=5.85,A107&lt;5.05,D107&lt;0.8),1.28,IF(AND(G107&gt;=0.948,B107&gt;=3.35,A107&gt;=5.05,D107&lt;0.8),1.7,IF(AND(G107&gt;=0.423,H107&lt;11.218,H107&gt;=5.85,A107&lt;5.05,D107&lt;0.8),1.3,IF(AND(B107&lt;3.6,G107&lt;0.948,B107&gt;=3.35,A107&gt;=5.05,D107&lt;0.8),1.4,IF(AND(H107&lt;10.258,D107&lt;1.15,A107&lt;5.9,F107&lt;2.5,D107&gt;=0.8),3.36,IF(AND(H107&gt;=10.258,D107&lt;1.15,A107&lt;5.9,F107&lt;2.5,D107&gt;=0.8),3.9,IF(AND(A107&lt;5.3,D107&gt;=1.15,A107&lt;5.9,F107&lt;2.5,D107&gt;=0.8),3.9,IF(AND(D107&lt;1.55,B107&lt;2.75,A107&gt;=5.9,F107&lt;2.5,D107&gt;=0.8),4.64,IF(AND(D107&gt;=1.55,B107&lt;2.75,A107&gt;=5.9,F107&lt;2.5,D107&gt;=0.8),5.1,IF(AND(D107&gt;=1.6,B107&gt;=2.75,A107&gt;=5.9,F107&lt;2.5,D107&gt;=0.8),5,IF(AND(H107&lt;5.767,H107&lt;8.598,D107&lt;2.45,F107&gt;=2.5,D107&gt;=0.8),4.5,IF(AND(A107&lt;6.25,H107&gt;=8.598,D107&lt;2.45,F107&gt;=2.5,D107&gt;=0.8),5.02,IF(AND(B107&lt;3.55,G107&lt;0.423,H107&lt;11.218,H107&gt;=5.85,A107&lt;5.05,D107&lt;0.8),1.525,IF(AND(B107&gt;=3.55,G107&lt;0.423,H107&lt;11.218,H107&gt;=5.85,A107&lt;5.05,D107&lt;0.8),1.4,IF(AND(H107&gt;=13.932,B107&gt;=3.6,G107&lt;0.948,B107&gt;=3.35,A107&gt;=5.05,D107&lt;0.8),1.65,IF(AND(G107&gt;=0.652,A107&gt;=5.3,D107&gt;=1.15,A107&lt;5.9,F107&lt;2.5,D107&gt;=0.8),3.8,IF(AND(D107&lt;1.35,D107&lt;1.6,B107&gt;=2.75,A107&gt;=5.9,F107&lt;2.5,D107&gt;=0.8),4.42,IF(AND(H107&lt;6.656,H107&gt;=5.767,H107&lt;8.598,D107&lt;2.45,F107&gt;=2.5,D107&gt;=0.8),5.033,IF(AND(H107&gt;=6.656,H107&gt;=5.767,H107&lt;8.598,D107&lt;2.45,F107&gt;=2.5,D107&gt;=0.8),5.1,IF(AND(G107&gt;=0.885,A107&gt;=6.25,H107&gt;=8.598,D107&lt;2.45,F107&gt;=2.5,D107&gt;=0.8),5.2,IF(AND(H107&lt;6.926,H107&lt;13.932,B107&gt;=3.6,G107&lt;0.948,B107&gt;=3.35,A107&gt;=5.05,D107&lt;0.8),1.433,IF(AND(H107&gt;=6.926,H107&lt;13.932,B107&gt;=3.6,G107&lt;0.948,B107&gt;=3.35,A107&gt;=5.05,D107&lt;0.8),1.5,IF(AND(A107&lt;5.65,G107&lt;0.652,A107&gt;=5.3,D107&gt;=1.15,A107&lt;5.9,F107&lt;2.5,D107&gt;=0.8),4.36,IF(AND(A107&gt;=5.65,G107&lt;0.652,A107&gt;=5.3,D107&gt;=1.15,A107&lt;5.9,F107&lt;2.5,D107&gt;=0.8),4.2,IF(AND(H107&gt;=13.561,D107&gt;=1.35,D107&lt;1.6,B107&gt;=2.75,A107&gt;=5.9,F107&lt;2.5,D107&gt;=0.8),4.767,IF(AND(H107&lt;9.091,G107&lt;0.885,A107&gt;=6.25,H107&gt;=8.598,D107&lt;2.45,F107&gt;=2.5,D107&gt;=0.8),6.3,IF(AND(H107&gt;=12.206,H107&lt;13.561,D107&gt;=1.35,D107&lt;1.6,B107&gt;=2.75,A107&gt;=5.9,F107&lt;2.5,D107&gt;=0.8),4.4,IF(AND(D107&gt;=2.25,H107&gt;=9.091,G107&lt;0.885,A107&gt;=6.25,H107&gt;=8.598,D107&lt;2.45,F107&gt;=2.5,D107&gt;=0.8),5.9,IF(AND(B107&lt;3.05,H107&lt;12.206,H107&lt;13.561,D107&gt;=1.35,D107&lt;1.6,B107&gt;=2.75,A107&gt;=5.9,F107&lt;2.5,D107&gt;=0.8),4.6,IF(AND(B107&gt;=3.05,H107&lt;12.206,H107&lt;13.561,D107&gt;=1.35,D107&lt;1.6,B107&gt;=2.75,A107&gt;=5.9,F107&lt;2.5,D107&gt;=0.8),4.7,IF(AND(G107&gt;=0.596,D107&lt;2.25,H107&gt;=9.091,G107&lt;0.885,A107&gt;=6.25,H107&gt;=8.598,D107&lt;2.45,F107&gt;=2.5,D107&gt;=0.8),5.1,IF(AND(G107&gt;=0.379,G107&lt;0.596,D107&lt;2.25,H107&gt;=9.091,G107&lt;0.885,A107&gt;=6.25,H107&gt;=8.598,D107&lt;2.45,F107&gt;=2.5,D107&gt;=0.8),5.767,IF(AND(D107&lt;2.15,G107&lt;0.379,G107&lt;0.596,D107&lt;2.25,H107&gt;=9.091,G107&lt;0.885,A107&gt;=6.25,H107&gt;=8.598,D107&lt;2.45,F107&gt;=2.5,D107&gt;=0.8),5.4,IF(AND(D107&gt;=2.15,G107&lt;0.379,G107&lt;0.596,D107&lt;2.25,H107&gt;=9.091,G107&lt;0.885,A107&gt;=6.25,H107&gt;=8.598,D107&lt;2.45,F107&gt;=2.5,D107&gt;=0.8),5.6,"shouldnthappen")))))))))))))))))))))))))))))))))))))</f>
        <v>5.767</v>
      </c>
      <c r="AM107" s="1" t="n">
        <f aca="false">IF(AND(H107&lt;5.245,D107&lt;0.8),1,IF(AND(A107&lt;4.5,H107&gt;=5.245,D107&lt;0.8),1.35,IF(AND(D107&gt;=0.5,A107&gt;=4.5,H107&gt;=5.245,D107&lt;0.8),1.6,IF(AND(H107&lt;7.25,B107&lt;2.6,A107&lt;6.15,D107&gt;=0.8),4.375,IF(AND(H107&gt;=7.25,B107&lt;2.6,A107&lt;6.15,D107&gt;=0.8),3.075,IF(AND(H107&lt;13.935,A107&gt;=7.05,A107&gt;=6.15,D107&gt;=0.8),6.067,IF(AND(H107&gt;=13.935,A107&gt;=7.05,A107&gt;=6.15,D107&gt;=0.8),6.525,IF(AND(G107&gt;=0.948,D107&lt;0.5,A107&gt;=4.5,H107&gt;=5.245,D107&lt;0.8),1.7,IF(AND(G107&lt;0.568,D107&gt;=1.55,B107&gt;=2.6,A107&lt;6.15,D107&gt;=0.8),5.1,IF(AND(G107&gt;=0.568,D107&gt;=1.55,B107&gt;=2.6,A107&lt;6.15,D107&gt;=0.8),5,IF(AND(A107&gt;=6.6,B107&gt;=3.15,A107&lt;7.05,A107&gt;=6.15,D107&gt;=0.8),5.78,IF(AND(G107&lt;0.165,G107&lt;0.273,D107&lt;1.55,B107&gt;=2.6,A107&lt;6.15,D107&gt;=0.8),4.1,IF(AND(G107&gt;=0.165,G107&lt;0.273,D107&lt;1.55,B107&gt;=2.6,A107&lt;6.15,D107&gt;=0.8),4.5,IF(AND(D107&lt;1.35,G107&gt;=0.273,D107&lt;1.55,B107&gt;=2.6,A107&lt;6.15,D107&gt;=0.8),4.08,IF(AND(D107&gt;=1.35,G107&gt;=0.273,D107&lt;1.55,B107&gt;=2.6,A107&lt;6.15,D107&gt;=0.8),4.4,IF(AND(D107&lt;1.45,F107&lt;2.5,B107&lt;3.15,A107&lt;7.05,A107&gt;=6.15,D107&gt;=0.8),4.38,IF(AND(D107&gt;=1.45,F107&lt;2.5,B107&lt;3.15,A107&lt;7.05,A107&gt;=6.15,D107&gt;=0.8),4.75,IF(AND(D107&gt;=2.25,F107&gt;=2.5,B107&lt;3.15,A107&lt;7.05,A107&gt;=6.15,D107&gt;=0.8),5.16,IF(AND(H107&lt;11.488,A107&lt;6.6,B107&gt;=3.15,A107&lt;7.05,A107&gt;=6.15,D107&gt;=0.8),6,IF(AND(H107&gt;=14.396,D107&lt;0.25,G107&lt;0.948,D107&lt;0.5,A107&gt;=4.5,H107&gt;=5.245,D107&lt;0.8),1.3,IF(AND(A107&gt;=5.55,D107&gt;=0.25,G107&lt;0.948,D107&lt;0.5,A107&gt;=4.5,H107&gt;=5.245,D107&lt;0.8),1.7,IF(AND(D107&lt;1.85,D107&lt;2.25,F107&gt;=2.5,B107&lt;3.15,A107&lt;7.05,A107&gt;=6.15,D107&gt;=0.8),5.6,IF(AND(G107&lt;0.669,H107&gt;=11.488,A107&lt;6.6,B107&gt;=3.15,A107&lt;7.05,A107&gt;=6.15,D107&gt;=0.8),4.7,IF(AND(G107&gt;=0.669,H107&gt;=11.488,A107&lt;6.6,B107&gt;=3.15,A107&lt;7.05,A107&gt;=6.15,D107&gt;=0.8),5.22,IF(AND(H107&lt;6.543,H107&lt;14.396,D107&lt;0.25,G107&lt;0.948,D107&lt;0.5,A107&gt;=4.5,H107&gt;=5.245,D107&lt;0.8),1.4,IF(AND(A107&lt;4.95,A107&lt;5.55,D107&gt;=0.25,G107&lt;0.948,D107&lt;0.5,A107&gt;=4.5,H107&gt;=5.245,D107&lt;0.8),1.4,IF(AND(A107&gt;=4.95,A107&lt;5.55,D107&gt;=0.25,G107&lt;0.948,D107&lt;0.5,A107&gt;=4.5,H107&gt;=5.245,D107&lt;0.8),1.48,IF(AND(H107&lt;10.667,D107&gt;=1.85,D107&lt;2.25,F107&gt;=2.5,B107&lt;3.15,A107&lt;7.05,A107&gt;=6.15,D107&gt;=0.8),5.25,IF(AND(H107&gt;=10.667,D107&gt;=1.85,D107&lt;2.25,F107&gt;=2.5,B107&lt;3.15,A107&lt;7.05,A107&gt;=6.15,D107&gt;=0.8),5.55,IF(AND(G107&lt;0.063,H107&gt;=6.543,H107&lt;14.396,D107&lt;0.25,G107&lt;0.948,D107&lt;0.5,A107&gt;=4.5,H107&gt;=5.245,D107&lt;0.8),1.4,IF(AND(H107&lt;9.212,G107&gt;=0.063,H107&gt;=6.543,H107&lt;14.396,D107&lt;0.25,G107&lt;0.948,D107&lt;0.5,A107&gt;=4.5,H107&gt;=5.245,D107&lt;0.8),1.475,IF(AND(H107&gt;=9.212,G107&gt;=0.063,H107&gt;=6.543,H107&lt;14.396,D107&lt;0.25,G107&lt;0.948,D107&lt;0.5,A107&gt;=4.5,H107&gt;=5.245,D107&lt;0.8),1.5,"shouldnthappen"))))))))))))))))))))))))))))))))</f>
        <v>5.55</v>
      </c>
      <c r="AN107" s="1" t="n">
        <f aca="false">IF(AND(D107&lt;0.7,A107&gt;=5.55),1.633,IF(AND(G107&lt;0.38,B107&lt;2.8,A107&lt;5.55),4.3,IF(AND(G107&gt;=0.38,B107&lt;2.8,A107&lt;5.55),3.325,IF(AND(D107&gt;=0.35,B107&gt;=2.8,A107&lt;5.55),1.6,IF(AND(B107&gt;=3.4,A107&lt;4.8,D107&lt;0.35,B107&gt;=2.8,A107&lt;5.55),1,IF(AND(H107&gt;=11.789,A107&lt;5.9,D107&lt;1.55,D107&gt;=0.7,A107&gt;=5.55),4.325,IF(AND(F107&gt;=2.5,A107&gt;=5.9,D107&lt;1.55,D107&gt;=0.7,A107&gt;=5.55),5.05,IF(AND(D107&lt;1.9,A107&gt;=7.25,D107&gt;=1.55,D107&gt;=0.7,A107&gt;=5.55),6.3,IF(AND(D107&gt;=1.9,A107&gt;=7.25,D107&gt;=1.55,D107&gt;=0.7,A107&gt;=5.55),6.4,IF(AND(A107&lt;4.35,B107&lt;3.4,A107&lt;4.8,D107&lt;0.35,B107&gt;=2.8,A107&lt;5.55),1.1,IF(AND(G107&gt;=0.934,B107&lt;3.45,A107&gt;=4.8,D107&lt;0.35,B107&gt;=2.8,A107&lt;5.55),1.7,IF(AND(H107&gt;=14.877,B107&gt;=3.45,A107&gt;=4.8,D107&lt;0.35,B107&gt;=2.8,A107&lt;5.55),1.3,IF(AND(B107&lt;2.6,H107&lt;11.789,A107&lt;5.9,D107&lt;1.55,D107&gt;=0.7,A107&gt;=5.55),3.9,IF(AND(B107&gt;=2.6,H107&lt;11.789,A107&lt;5.9,D107&lt;1.55,D107&gt;=0.7,A107&gt;=5.55),4.26,IF(AND(A107&lt;6.6,F107&lt;2.5,A107&gt;=5.9,D107&lt;1.55,D107&gt;=0.7,A107&gt;=5.55),4.625,IF(AND(A107&gt;=6.6,F107&lt;2.5,A107&gt;=5.9,D107&lt;1.55,D107&gt;=0.7,A107&gt;=5.55),4.475,IF(AND(B107&lt;2.6,D107&lt;2.05,A107&lt;7.25,D107&gt;=1.55,D107&gt;=0.7,A107&gt;=5.55),5.8,IF(AND(G107&gt;=0.743,D107&gt;=2.05,A107&lt;7.25,D107&gt;=1.55,D107&gt;=0.7,A107&gt;=5.55),5.1,IF(AND(G107&lt;0.422,A107&gt;=4.35,B107&lt;3.4,A107&lt;4.8,D107&lt;0.35,B107&gt;=2.8,A107&lt;5.55),1.367,IF(AND(G107&gt;=0.422,A107&gt;=4.35,B107&lt;3.4,A107&lt;4.8,D107&lt;0.35,B107&gt;=2.8,A107&lt;5.55),1.3,IF(AND(A107&lt;5.05,G107&lt;0.934,B107&lt;3.45,A107&gt;=4.8,D107&lt;0.35,B107&gt;=2.8,A107&lt;5.55),1.525,IF(AND(A107&gt;=5.05,G107&lt;0.934,B107&lt;3.45,A107&gt;=4.8,D107&lt;0.35,B107&gt;=2.8,A107&lt;5.55),1.5,IF(AND(G107&gt;=0.585,H107&lt;14.877,B107&gt;=3.45,A107&gt;=4.8,D107&lt;0.35,B107&gt;=2.8,A107&lt;5.55),1.54,IF(AND(G107&gt;=0.537,G107&lt;0.743,D107&gt;=2.05,A107&lt;7.25,D107&gt;=1.55,D107&gt;=0.7,A107&gt;=5.55),5.833,IF(AND(D107&gt;=0.25,G107&lt;0.585,H107&lt;14.877,B107&gt;=3.45,A107&gt;=4.8,D107&lt;0.35,B107&gt;=2.8,A107&lt;5.55),1.367,IF(AND(D107&lt;1.75,H107&lt;13.795,B107&gt;=2.6,D107&lt;2.05,A107&lt;7.25,D107&gt;=1.55,D107&gt;=0.7,A107&gt;=5.55),5.45,IF(AND(B107&lt;2.85,H107&gt;=13.795,B107&gt;=2.6,D107&lt;2.05,A107&lt;7.25,D107&gt;=1.55,D107&gt;=0.7,A107&gt;=5.55),5.1,IF(AND(B107&gt;=2.85,H107&gt;=13.795,B107&gt;=2.6,D107&lt;2.05,A107&lt;7.25,D107&gt;=1.55,D107&gt;=0.7,A107&gt;=5.55),4.82,IF(AND(G107&lt;0.353,G107&lt;0.537,G107&lt;0.743,D107&gt;=2.05,A107&lt;7.25,D107&gt;=1.55,D107&gt;=0.7,A107&gt;=5.55),5.425,IF(AND(G107&gt;=0.353,G107&lt;0.537,G107&lt;0.743,D107&gt;=2.05,A107&lt;7.25,D107&gt;=1.55,D107&gt;=0.7,A107&gt;=5.55),5.62,IF(AND(G107&lt;0.311,D107&lt;0.25,G107&lt;0.585,H107&lt;14.877,B107&gt;=3.45,A107&gt;=4.8,D107&lt;0.35,B107&gt;=2.8,A107&lt;5.55),1.5,IF(AND(G107&gt;=0.311,D107&lt;0.25,G107&lt;0.585,H107&lt;14.877,B107&gt;=3.45,A107&gt;=4.8,D107&lt;0.35,B107&gt;=2.8,A107&lt;5.55),1.4,IF(AND(B107&gt;=3.1,D107&gt;=1.75,H107&lt;13.795,B107&gt;=2.6,D107&lt;2.05,A107&lt;7.25,D107&gt;=1.55,D107&gt;=0.7,A107&gt;=5.55),5.1,IF(AND(B107&lt;2.85,B107&lt;3.1,D107&gt;=1.75,H107&lt;13.795,B107&gt;=2.6,D107&lt;2.05,A107&lt;7.25,D107&gt;=1.55,D107&gt;=0.7,A107&gt;=5.55),5.2,IF(AND(B107&gt;=2.85,B107&lt;3.1,D107&gt;=1.75,H107&lt;13.795,B107&gt;=2.6,D107&lt;2.05,A107&lt;7.25,D107&gt;=1.55,D107&gt;=0.7,A107&gt;=5.55),5.2,"shouldnthappen")))))))))))))))))))))))))))))))))))</f>
        <v>5.833</v>
      </c>
      <c r="AO107" s="1" t="n">
        <f aca="false">IF(AND(H107&gt;=14.529,G107&lt;0.633,D107&lt;0.8),1.3,IF(AND(A107&lt;5.05,G107&gt;=0.633,D107&lt;0.8),1.35,IF(AND(H107&gt;=14.379,H107&lt;14.529,G107&lt;0.633,D107&lt;0.8),1.7,IF(AND(B107&lt;3.35,A107&gt;=5.05,G107&gt;=0.633,D107&lt;0.8),1.7,IF(AND(D107&gt;=1.45,A107&lt;5.95,F107&lt;2.5,D107&gt;=0.8),4.5,IF(AND(D107&lt;1.35,A107&gt;=5.95,F107&lt;2.5,D107&gt;=0.8),4,IF(AND(D107&lt;1.85,G107&gt;=0.845,F107&gt;=2.5,D107&gt;=0.8),4.8,IF(AND(B107&gt;=4.3,H107&lt;14.379,H107&lt;14.529,G107&lt;0.633,D107&lt;0.8),1.5,IF(AND(A107&lt;5.25,B107&gt;=3.35,A107&gt;=5.05,G107&gt;=0.633,D107&lt;0.8),1.55,IF(AND(A107&gt;=5.25,B107&gt;=3.35,A107&gt;=5.05,G107&gt;=0.633,D107&lt;0.8),1.633,IF(AND(A107&lt;5.05,D107&lt;1.45,A107&lt;5.95,F107&lt;2.5,D107&gt;=0.8),3.3,IF(AND(G107&lt;0.293,D107&gt;=1.35,A107&gt;=5.95,F107&lt;2.5,D107&gt;=0.8),5,IF(AND(A107&gt;=6.6,D107&lt;2.05,G107&lt;0.845,F107&gt;=2.5,D107&gt;=0.8),5.8,IF(AND(B107&lt;3.05,D107&gt;=2.05,G107&lt;0.845,F107&gt;=2.5,D107&gt;=0.8),6.15,IF(AND(B107&lt;2.9,D107&gt;=1.85,G107&gt;=0.845,F107&gt;=2.5,D107&gt;=0.8),5.1,IF(AND(B107&gt;=2.9,D107&gt;=1.85,G107&gt;=0.845,F107&gt;=2.5,D107&gt;=0.8),5.2,IF(AND(B107&gt;=3.8,B107&lt;4.3,H107&lt;14.379,H107&lt;14.529,G107&lt;0.633,D107&lt;0.8),1.333,IF(AND(A107&lt;6.25,G107&gt;=0.293,D107&gt;=1.35,A107&gt;=5.95,F107&lt;2.5,D107&gt;=0.8),4.6,IF(AND(H107&lt;10.351,A107&lt;6.6,D107&lt;2.05,G107&lt;0.845,F107&gt;=2.5,D107&gt;=0.8),5.4,IF(AND(G107&gt;=0.364,B107&gt;=3.05,D107&gt;=2.05,G107&lt;0.845,F107&gt;=2.5,D107&gt;=0.8),5.66,IF(AND(G107&gt;=0.447,B107&lt;3.8,B107&lt;4.3,H107&lt;14.379,H107&lt;14.529,G107&lt;0.633,D107&lt;0.8),1.3,IF(AND(H107&lt;6.247,A107&lt;5.65,A107&gt;=5.05,D107&lt;1.45,A107&lt;5.95,F107&lt;2.5,D107&gt;=0.8),4.033,IF(AND(D107&lt;1.25,A107&gt;=5.65,A107&gt;=5.05,D107&lt;1.45,A107&lt;5.95,F107&lt;2.5,D107&gt;=0.8),3.88,IF(AND(D107&gt;=1.25,A107&gt;=5.65,A107&gt;=5.05,D107&lt;1.45,A107&lt;5.95,F107&lt;2.5,D107&gt;=0.8),4.35,IF(AND(B107&lt;2.65,A107&gt;=6.25,G107&gt;=0.293,D107&gt;=1.35,A107&gt;=5.95,F107&lt;2.5,D107&gt;=0.8),4.9,IF(AND(B107&lt;2.75,H107&gt;=10.351,A107&lt;6.6,D107&lt;2.05,G107&lt;0.845,F107&gt;=2.5,D107&gt;=0.8),5.1,IF(AND(B107&gt;=2.75,H107&gt;=10.351,A107&lt;6.6,D107&lt;2.05,G107&lt;0.845,F107&gt;=2.5,D107&gt;=0.8),4.95,IF(AND(B107&lt;3.15,G107&lt;0.364,B107&gt;=3.05,D107&gt;=2.05,G107&lt;0.845,F107&gt;=2.5,D107&gt;=0.8),5.28,IF(AND(B107&gt;=3.15,G107&lt;0.364,B107&gt;=3.05,D107&gt;=2.05,G107&lt;0.845,F107&gt;=2.5,D107&gt;=0.8),5.5,IF(AND(H107&lt;9.212,G107&lt;0.447,B107&lt;3.8,B107&lt;4.3,H107&lt;14.379,H107&lt;14.529,G107&lt;0.633,D107&lt;0.8),1.4,IF(AND(G107&lt;0.356,H107&gt;=6.247,A107&lt;5.65,A107&gt;=5.05,D107&lt;1.45,A107&lt;5.95,F107&lt;2.5,D107&gt;=0.8),4.2,IF(AND(B107&lt;3,B107&gt;=2.65,A107&gt;=6.25,G107&gt;=0.293,D107&gt;=1.35,A107&gt;=5.95,F107&lt;2.5,D107&gt;=0.8),4.6,IF(AND(B107&gt;=3,B107&gt;=2.65,A107&gt;=6.25,G107&gt;=0.293,D107&gt;=1.35,A107&gt;=5.95,F107&lt;2.5,D107&gt;=0.8),4.7,IF(AND(A107&lt;5.05,H107&gt;=9.212,G107&lt;0.447,B107&lt;3.8,B107&lt;4.3,H107&lt;14.379,H107&lt;14.529,G107&lt;0.633,D107&lt;0.8),1.533,IF(AND(A107&gt;=5.05,H107&gt;=9.212,G107&lt;0.447,B107&lt;3.8,B107&lt;4.3,H107&lt;14.379,H107&lt;14.529,G107&lt;0.633,D107&lt;0.8),1.425,IF(AND(A107&lt;5.35,G107&gt;=0.356,H107&gt;=6.247,A107&lt;5.65,A107&gt;=5.05,D107&lt;1.45,A107&lt;5.95,F107&lt;2.5,D107&gt;=0.8),3.9,IF(AND(A107&gt;=5.35,G107&gt;=0.356,H107&gt;=6.247,A107&lt;5.65,A107&gt;=5.05,D107&lt;1.45,A107&lt;5.95,F107&lt;2.5,D107&gt;=0.8),3.72,"shouldnthappen")))))))))))))))))))))))))))))))))))))</f>
        <v>6.15</v>
      </c>
      <c r="AP107" s="1" t="n">
        <f aca="false">IF(AND(F107&gt;=1.5,A107&lt;5.55),3.84,IF(AND(G107&gt;=0.52,A107&lt;4.75,F107&lt;1.5,A107&lt;5.55),1.16,IF(AND(A107&lt;5.65,A107&lt;5.85,D107&lt;1.55,A107&gt;=5.55),4.2,IF(AND(A107&gt;=5.65,A107&lt;5.85,D107&lt;1.55,A107&gt;=5.55),3.167,IF(AND(G107&gt;=0.798,A107&gt;=5.85,D107&lt;1.55,A107&gt;=5.55),4,IF(AND(F107&lt;2.5,H107&lt;14.1,D107&gt;=1.55,A107&gt;=5.55),4.84,IF(AND(A107&lt;7.2,H107&gt;=14.1,D107&gt;=1.55,A107&gt;=5.55),5.633,IF(AND(A107&gt;=7.2,H107&gt;=14.1,D107&gt;=1.55,A107&gt;=5.55),6.6,IF(AND(G107&lt;0.161,G107&lt;0.52,A107&lt;4.75,F107&lt;1.5,A107&lt;5.55),1.5,IF(AND(D107&gt;=0.5,G107&lt;0.676,A107&gt;=4.75,F107&lt;1.5,A107&lt;5.55),1.6,IF(AND(H107&lt;11.016,G107&gt;=0.676,A107&gt;=4.75,F107&lt;1.5,A107&lt;5.55),1.75,IF(AND(G107&lt;0.209,G107&lt;0.798,A107&gt;=5.85,D107&lt;1.55,A107&gt;=5.55),4.5,IF(AND(G107&gt;=0.74,F107&gt;=2.5,H107&lt;14.1,D107&gt;=1.55,A107&gt;=5.55),6.225,IF(AND(B107&lt;2.95,G107&gt;=0.161,G107&lt;0.52,A107&lt;4.75,F107&lt;1.5,A107&lt;5.55),1.4,IF(AND(B107&gt;=2.95,G107&gt;=0.161,G107&lt;0.52,A107&lt;4.75,F107&lt;1.5,A107&lt;5.55),1.34,IF(AND(B107&lt;3.15,D107&lt;0.5,G107&lt;0.676,A107&gt;=4.75,F107&lt;1.5,A107&lt;5.55),1.52,IF(AND(D107&lt;0.25,H107&gt;=11.016,G107&gt;=0.676,A107&gt;=4.75,F107&lt;1.5,A107&lt;5.55),1.567,IF(AND(D107&gt;=0.25,H107&gt;=11.016,G107&gt;=0.676,A107&gt;=4.75,F107&lt;1.5,A107&lt;5.55),1.5,IF(AND(H107&lt;7.47,G107&gt;=0.209,G107&lt;0.798,A107&gt;=5.85,D107&lt;1.55,A107&gt;=5.55),5.05,IF(AND(B107&lt;2.85,G107&lt;0.74,F107&gt;=2.5,H107&lt;14.1,D107&gt;=1.55,A107&gt;=5.55),5.35,IF(AND(B107&lt;3.3,B107&gt;=3.15,D107&lt;0.5,G107&lt;0.676,A107&gt;=4.75,F107&lt;1.5,A107&lt;5.55),1.2,IF(AND(D107&lt;1.45,H107&gt;=7.47,G107&gt;=0.209,G107&lt;0.798,A107&gt;=5.85,D107&lt;1.55,A107&gt;=5.55),4.66,IF(AND(D107&gt;=1.45,H107&gt;=7.47,G107&gt;=0.209,G107&lt;0.798,A107&gt;=5.85,D107&lt;1.55,A107&gt;=5.55),4.64,IF(AND(A107&gt;=7.05,B107&gt;=2.85,G107&lt;0.74,F107&gt;=2.5,H107&lt;14.1,D107&gt;=1.55,A107&gt;=5.55),5.8,IF(AND(B107&gt;=3.25,A107&lt;7.05,B107&gt;=2.85,G107&lt;0.74,F107&gt;=2.5,H107&lt;14.1,D107&gt;=1.55,A107&gt;=5.55),5.7,IF(AND(H107&gt;=13.641,D107&lt;0.25,B107&gt;=3.3,B107&gt;=3.15,D107&lt;0.5,G107&lt;0.676,A107&gt;=4.75,F107&lt;1.5,A107&lt;5.55),1.3,IF(AND(D107&lt;0.35,D107&gt;=0.25,B107&gt;=3.3,B107&gt;=3.15,D107&lt;0.5,G107&lt;0.676,A107&gt;=4.75,F107&lt;1.5,A107&lt;5.55),1.367,IF(AND(D107&gt;=0.35,D107&gt;=0.25,B107&gt;=3.3,B107&gt;=3.15,D107&lt;0.5,G107&lt;0.676,A107&gt;=4.75,F107&lt;1.5,A107&lt;5.55),1.3,IF(AND(A107&lt;6.35,B107&lt;3.25,A107&lt;7.05,B107&gt;=2.85,G107&lt;0.74,F107&gt;=2.5,H107&lt;14.1,D107&gt;=1.55,A107&gt;=5.55),5.6,IF(AND(A107&gt;=6.35,B107&lt;3.25,A107&lt;7.05,B107&gt;=2.85,G107&lt;0.74,F107&gt;=2.5,H107&lt;14.1,D107&gt;=1.55,A107&gt;=5.55),5.325,IF(AND(A107&lt;5.1,H107&lt;13.641,D107&lt;0.25,B107&gt;=3.3,B107&gt;=3.15,D107&lt;0.5,G107&lt;0.676,A107&gt;=4.75,F107&lt;1.5,A107&lt;5.55),1.4,IF(AND(H107&gt;=11.031,A107&gt;=5.1,H107&lt;13.641,D107&lt;0.25,B107&gt;=3.3,B107&gt;=3.15,D107&lt;0.5,G107&lt;0.676,A107&gt;=4.75,F107&lt;1.5,A107&lt;5.55),1.4,IF(AND(A107&lt;5.45,H107&lt;11.031,A107&gt;=5.1,H107&lt;13.641,D107&lt;0.25,B107&gt;=3.3,B107&gt;=3.15,D107&lt;0.5,G107&lt;0.676,A107&gt;=4.75,F107&lt;1.5,A107&lt;5.55),1.5,IF(AND(A107&gt;=5.45,H107&lt;11.031,A107&gt;=5.1,H107&lt;13.641,D107&lt;0.25,B107&gt;=3.3,B107&gt;=3.15,D107&lt;0.5,G107&lt;0.676,A107&gt;=4.75,F107&lt;1.5,A107&lt;5.55),1.4,"shouldnthappen"))))))))))))))))))))))))))))))))))</f>
        <v>5.633</v>
      </c>
      <c r="AQ107" s="1" t="n">
        <f aca="false">IF(AND(H107&lt;6.926,D107&gt;=0.35,F107&lt;1.5),1.9,IF(AND(G107&gt;=0.869,D107&gt;=1.75,F107&gt;=1.5),5.15,IF(AND(A107&lt;4.35,A107&lt;5.05,D107&lt;0.35,F107&lt;1.5),1.1,IF(AND(H107&lt;6.089,A107&gt;=5.05,D107&lt;0.35,F107&lt;1.5),1.7,IF(AND(H107&gt;=13.089,H107&gt;=6.926,D107&gt;=0.35,F107&lt;1.5),1.3,IF(AND(G107&lt;0.695,D107&lt;1.15,D107&lt;1.75,F107&gt;=1.5),3.62,IF(AND(G107&gt;=0.695,D107&lt;1.15,D107&lt;1.75,F107&gt;=1.5),3,IF(AND(G107&gt;=0.585,H107&gt;=6.089,A107&gt;=5.05,D107&lt;0.35,F107&lt;1.5),1.5,IF(AND(H107&lt;9.582,H107&lt;13.089,H107&gt;=6.926,D107&gt;=0.35,F107&lt;1.5),1.5,IF(AND(H107&gt;=9.582,H107&lt;13.089,H107&gt;=6.926,D107&gt;=0.35,F107&lt;1.5),1.6,IF(AND(D107&lt;1.35,H107&lt;9.349,D107&gt;=1.15,D107&lt;1.75,F107&gt;=1.5),3.867,IF(AND(D107&lt;2.05,A107&lt;7.05,G107&lt;0.869,D107&gt;=1.75,F107&gt;=1.5),4.9,IF(AND(B107&gt;=3.3,A107&gt;=7.05,G107&lt;0.869,D107&gt;=1.75,F107&gt;=1.5),6.1,IF(AND(G107&lt;0.347,H107&lt;11.218,A107&gt;=4.35,A107&lt;5.05,D107&lt;0.35,F107&lt;1.5),1.4,IF(AND(G107&gt;=0.347,H107&lt;11.218,A107&gt;=4.35,A107&lt;5.05,D107&lt;0.35,F107&lt;1.5),1.5,IF(AND(G107&gt;=0.265,H107&gt;=11.218,A107&gt;=4.35,A107&lt;5.05,D107&lt;0.35,F107&lt;1.5),1.45,IF(AND(A107&gt;=5.4,G107&lt;0.585,H107&gt;=6.089,A107&gt;=5.05,D107&lt;0.35,F107&lt;1.5),1.35,IF(AND(B107&gt;=2.9,D107&gt;=1.35,H107&lt;9.349,D107&gt;=1.15,D107&lt;1.75,F107&gt;=1.5),4.6,IF(AND(D107&gt;=1.35,A107&lt;6.15,H107&gt;=9.349,D107&gt;=1.15,D107&lt;1.75,F107&gt;=1.5),4.54,IF(AND(H107&lt;10.927,A107&gt;=6.15,H107&gt;=9.349,D107&gt;=1.15,D107&lt;1.75,F107&gt;=1.5),4.3,IF(AND(G107&lt;0.512,D107&gt;=2.05,A107&lt;7.05,G107&lt;0.869,D107&gt;=1.75,F107&gt;=1.5),5.533,IF(AND(G107&gt;=0.512,D107&gt;=2.05,A107&lt;7.05,G107&lt;0.869,D107&gt;=1.75,F107&gt;=1.5),5.88,IF(AND(H107&lt;11.551,B107&lt;3.3,A107&gt;=7.05,G107&lt;0.869,D107&gt;=1.75,F107&gt;=1.5),6.3,IF(AND(G107&lt;0.227,G107&lt;0.265,H107&gt;=11.218,A107&gt;=4.35,A107&lt;5.05,D107&lt;0.35,F107&lt;1.5),1.4,IF(AND(G107&gt;=0.227,G107&lt;0.265,H107&gt;=11.218,A107&gt;=4.35,A107&lt;5.05,D107&lt;0.35,F107&lt;1.5),1.26,IF(AND(H107&lt;11.031,A107&lt;5.4,G107&lt;0.585,H107&gt;=6.089,A107&gt;=5.05,D107&lt;0.35,F107&lt;1.5),1.5,IF(AND(H107&gt;=11.031,A107&lt;5.4,G107&lt;0.585,H107&gt;=6.089,A107&gt;=5.05,D107&lt;0.35,F107&lt;1.5),1.4,IF(AND(A107&lt;5.45,B107&lt;2.9,D107&gt;=1.35,H107&lt;9.349,D107&gt;=1.15,D107&lt;1.75,F107&gt;=1.5),4.5,IF(AND(A107&lt;5.9,D107&lt;1.35,A107&lt;6.15,H107&gt;=9.349,D107&gt;=1.15,D107&lt;1.75,F107&gt;=1.5),4.2,IF(AND(A107&gt;=5.9,D107&lt;1.35,A107&lt;6.15,H107&gt;=9.349,D107&gt;=1.15,D107&lt;1.75,F107&gt;=1.5),4,IF(AND(A107&gt;=6.75,H107&gt;=10.927,A107&gt;=6.15,H107&gt;=9.349,D107&gt;=1.15,D107&lt;1.75,F107&gt;=1.5),4.767,IF(AND(B107&lt;2.9,H107&gt;=11.551,B107&lt;3.3,A107&gt;=7.05,G107&lt;0.869,D107&gt;=1.75,F107&gt;=1.5),6.7,IF(AND(B107&gt;=2.9,H107&gt;=11.551,B107&lt;3.3,A107&gt;=7.05,G107&lt;0.869,D107&gt;=1.75,F107&gt;=1.5),6.6,IF(AND(B107&lt;2.45,A107&gt;=5.45,B107&lt;2.9,D107&gt;=1.35,H107&lt;9.349,D107&gt;=1.15,D107&lt;1.75,F107&gt;=1.5),5,IF(AND(B107&gt;=2.45,A107&gt;=5.45,B107&lt;2.9,D107&gt;=1.35,H107&lt;9.349,D107&gt;=1.15,D107&lt;1.75,F107&gt;=1.5),5.1,IF(AND(H107&lt;11.166,A107&lt;6.75,H107&gt;=10.927,A107&gt;=6.15,H107&gt;=9.349,D107&gt;=1.15,D107&lt;1.75,F107&gt;=1.5),4.9,IF(AND(G107&lt;0.228,H107&gt;=11.166,A107&lt;6.75,H107&gt;=10.927,A107&gt;=6.15,H107&gt;=9.349,D107&gt;=1.15,D107&lt;1.75,F107&gt;=1.5),4.7,IF(AND(H107&lt;13.531,G107&gt;=0.228,H107&gt;=11.166,A107&lt;6.75,H107&gt;=10.927,A107&gt;=6.15,H107&gt;=9.349,D107&gt;=1.15,D107&lt;1.75,F107&gt;=1.5),4.4,IF(AND(H107&gt;=13.531,G107&gt;=0.228,H107&gt;=11.166,A107&lt;6.75,H107&gt;=10.927,A107&gt;=6.15,H107&gt;=9.349,D107&gt;=1.15,D107&lt;1.75,F107&gt;=1.5),4.6,"shouldnthappen")))))))))))))))))))))))))))))))))))))))</f>
        <v>5.88</v>
      </c>
      <c r="AR107" s="1" t="n">
        <f aca="false">IF(AND(G107&gt;=0.93,B107&lt;3.65,F107&lt;1.5),1.7,IF(AND(H107&lt;6.542,B107&gt;=3.65,F107&lt;1.5),1.767,IF(AND(A107&gt;=7.05,D107&gt;=1.55,F107&gt;=1.5),6.3,IF(AND(G107&lt;0.123,H107&gt;=6.542,B107&gt;=3.65,F107&lt;1.5),1.367,IF(AND(A107&lt;5.15,A107&lt;5.65,D107&lt;1.55,F107&gt;=1.5),3.15,IF(AND(A107&lt;4.8,G107&gt;=0.447,G107&lt;0.93,B107&lt;3.65,F107&lt;1.5),1.24,IF(AND(A107&gt;=4.8,G107&gt;=0.447,G107&lt;0.93,B107&lt;3.65,F107&lt;1.5),1.4,IF(AND(G107&lt;0.151,G107&gt;=0.123,H107&gt;=6.542,B107&gt;=3.65,F107&lt;1.5),1.7,IF(AND(G107&gt;=0.151,G107&gt;=0.123,H107&gt;=6.542,B107&gt;=3.65,F107&lt;1.5),1.5,IF(AND(D107&gt;=1.45,A107&gt;=5.15,A107&lt;5.65,D107&lt;1.55,F107&gt;=1.5),4.5,IF(AND(B107&lt;2.65,D107&gt;=1.35,A107&gt;=5.65,D107&lt;1.55,F107&gt;=1.5),4.9,IF(AND(G107&lt;0.527,F107&lt;2.5,A107&lt;7.05,D107&gt;=1.55,F107&gt;=1.5),5.075,IF(AND(G107&gt;=0.527,F107&lt;2.5,A107&lt;7.05,D107&gt;=1.55,F107&gt;=1.5),4.7,IF(AND(A107&lt;4.65,G107&lt;0.265,G107&lt;0.447,G107&lt;0.93,B107&lt;3.65,F107&lt;1.5),1.42,IF(AND(G107&lt;0.3,G107&gt;=0.265,G107&lt;0.447,G107&lt;0.93,B107&lt;3.65,F107&lt;1.5),1.6,IF(AND(G107&gt;=0.3,G107&gt;=0.265,G107&lt;0.447,G107&lt;0.93,B107&lt;3.65,F107&lt;1.5),1.4,IF(AND(G107&lt;0.356,D107&lt;1.45,A107&gt;=5.15,A107&lt;5.65,D107&lt;1.55,F107&gt;=1.5),4.125,IF(AND(D107&lt;1.1,A107&lt;6.2,D107&lt;1.35,A107&gt;=5.65,D107&lt;1.55,F107&gt;=1.5),4.1,IF(AND(D107&gt;=1.1,A107&lt;6.2,D107&lt;1.35,A107&gt;=5.65,D107&lt;1.55,F107&gt;=1.5),4.175,IF(AND(H107&gt;=13.433,A107&gt;=6.2,D107&lt;1.35,A107&gt;=5.65,D107&lt;1.55,F107&gt;=1.5),4.6,IF(AND(G107&lt;0.437,B107&gt;=2.65,D107&gt;=1.35,A107&gt;=5.65,D107&lt;1.55,F107&gt;=1.5),4.625,IF(AND(G107&gt;=0.437,B107&gt;=2.65,D107&gt;=1.35,A107&gt;=5.65,D107&lt;1.55,F107&gt;=1.5),4.75,IF(AND(B107&gt;=3.15,H107&lt;11.146,F107&gt;=2.5,A107&lt;7.05,D107&gt;=1.55,F107&gt;=1.5),5.667,IF(AND(B107&lt;2.65,H107&gt;=11.146,F107&gt;=2.5,A107&lt;7.05,D107&gt;=1.55,F107&gt;=1.5),5.8,IF(AND(B107&lt;3.3,A107&gt;=4.65,G107&lt;0.265,G107&lt;0.447,G107&lt;0.93,B107&lt;3.65,F107&lt;1.5),1.32,IF(AND(B107&gt;=3.3,A107&gt;=4.65,G107&lt;0.265,G107&lt;0.447,G107&lt;0.93,B107&lt;3.65,F107&lt;1.5),1.425,IF(AND(B107&lt;2.8,G107&gt;=0.356,D107&lt;1.45,A107&gt;=5.15,A107&lt;5.65,D107&lt;1.55,F107&gt;=1.5),3.86,IF(AND(B107&gt;=2.8,G107&gt;=0.356,D107&lt;1.45,A107&gt;=5.15,A107&lt;5.65,D107&lt;1.55,F107&gt;=1.5),3.6,IF(AND(B107&lt;2.6,H107&lt;13.433,A107&gt;=6.2,D107&lt;1.35,A107&gt;=5.65,D107&lt;1.55,F107&gt;=1.5),4.4,IF(AND(B107&gt;=2.6,H107&lt;13.433,A107&gt;=6.2,D107&lt;1.35,A107&gt;=5.65,D107&lt;1.55,F107&gt;=1.5),4.3,IF(AND(G107&lt;0.151,B107&lt;3.15,H107&lt;11.146,F107&gt;=2.5,A107&lt;7.05,D107&gt;=1.55,F107&gt;=1.5),5.5,IF(AND(H107&lt;15.52,B107&gt;=2.65,H107&gt;=11.146,F107&gt;=2.5,A107&lt;7.05,D107&gt;=1.55,F107&gt;=1.5),5.4,IF(AND(H107&gt;=15.52,B107&gt;=2.65,H107&gt;=11.146,F107&gt;=2.5,A107&lt;7.05,D107&gt;=1.55,F107&gt;=1.5),5.733,IF(AND(H107&lt;10.74,G107&gt;=0.151,B107&lt;3.15,H107&lt;11.146,F107&gt;=2.5,A107&lt;7.05,D107&gt;=1.55,F107&gt;=1.5),5.12,IF(AND(H107&gt;=10.74,G107&gt;=0.151,B107&lt;3.15,H107&lt;11.146,F107&gt;=2.5,A107&lt;7.05,D107&gt;=1.55,F107&gt;=1.5),4.9,"shouldnthappen")))))))))))))))))))))))))))))))))))</f>
        <v>5.733</v>
      </c>
      <c r="AS107" s="1" t="n">
        <f aca="false">IF(AND(F107&gt;=1.5,A107&lt;5.55),4.18,IF(AND(F107&gt;=2.5,B107&lt;2.75,A107&gt;=5.55),5.38,IF(AND(G107&gt;=0.587,B107&lt;3.75,F107&lt;1.5,A107&lt;5.55),1.48,IF(AND(H107&lt;6.51,B107&gt;=3.75,F107&lt;1.5,A107&lt;5.55),1.9,IF(AND(H107&gt;=6.51,B107&gt;=3.75,F107&lt;1.5,A107&lt;5.55),1.425,IF(AND(G107&gt;=0.868,F107&lt;2.5,B107&lt;2.75,A107&gt;=5.55),4.65,IF(AND(F107&lt;1.5,D107&lt;1.55,B107&gt;=2.75,A107&gt;=5.55),1.7,IF(AND(G107&gt;=0.857,D107&gt;=1.55,B107&gt;=2.75,A107&gt;=5.55),5.033,IF(AND(G107&gt;=0.518,G107&lt;0.587,B107&lt;3.75,F107&lt;1.5,A107&lt;5.55),1,IF(AND(D107&lt;1.05,G107&lt;0.868,F107&lt;2.5,B107&lt;2.75,A107&gt;=5.55),3.5,IF(AND(G107&lt;0.404,D107&gt;=1.05,G107&lt;0.868,F107&lt;2.5,B107&lt;2.75,A107&gt;=5.55),4.2,IF(AND(G107&gt;=0.404,D107&gt;=1.05,G107&lt;0.868,F107&lt;2.5,B107&lt;2.75,A107&gt;=5.55),3.94,IF(AND(F107&lt;2.5,B107&lt;2.95,F107&gt;=1.5,D107&lt;1.55,B107&gt;=2.75,A107&gt;=5.55),4.68,IF(AND(F107&gt;=2.5,B107&lt;2.95,F107&gt;=1.5,D107&lt;1.55,B107&gt;=2.75,A107&gt;=5.55),5.1,IF(AND(H107&lt;10.883,B107&gt;=2.95,F107&gt;=1.5,D107&lt;1.55,B107&gt;=2.75,A107&gt;=5.55),4.15,IF(AND(H107&gt;=10.883,B107&gt;=2.95,F107&gt;=1.5,D107&lt;1.55,B107&gt;=2.75,A107&gt;=5.55),4.5,IF(AND(H107&gt;=14.1,D107&lt;2.05,G107&lt;0.857,D107&gt;=1.55,B107&gt;=2.75,A107&gt;=5.55),6.6,IF(AND(G107&lt;0.063,B107&lt;3.15,G107&lt;0.518,G107&lt;0.587,B107&lt;3.75,F107&lt;1.5,A107&lt;5.55),1.4,IF(AND(G107&gt;=0.063,B107&lt;3.15,G107&lt;0.518,G107&lt;0.587,B107&lt;3.75,F107&lt;1.5,A107&lt;5.55),1.5,IF(AND(H107&gt;=10.563,B107&gt;=3.15,G107&lt;0.518,G107&lt;0.587,B107&lt;3.75,F107&lt;1.5,A107&lt;5.55),1.325,IF(AND(B107&lt;2.95,H107&lt;14.1,D107&lt;2.05,G107&lt;0.857,D107&gt;=1.55,B107&gt;=2.75,A107&gt;=5.55),6.125,IF(AND(A107&lt;6.65,G107&lt;0.364,D107&gt;=2.05,G107&lt;0.857,D107&gt;=1.55,B107&gt;=2.75,A107&gt;=5.55),5.45,IF(AND(G107&gt;=0.774,G107&gt;=0.364,D107&gt;=2.05,G107&lt;0.857,D107&gt;=1.55,B107&gt;=2.75,A107&gt;=5.55),5.4,IF(AND(H107&gt;=9.279,H107&lt;10.563,B107&gt;=3.15,G107&lt;0.518,G107&lt;0.587,B107&lt;3.75,F107&lt;1.5,A107&lt;5.55),1.475,IF(AND(D107&lt;1.65,B107&gt;=2.95,H107&lt;14.1,D107&lt;2.05,G107&lt;0.857,D107&gt;=1.55,B107&gt;=2.75,A107&gt;=5.55),5.8,IF(AND(B107&lt;3.15,A107&gt;=6.65,G107&lt;0.364,D107&gt;=2.05,G107&lt;0.857,D107&gt;=1.55,B107&gt;=2.75,A107&gt;=5.55),5.3,IF(AND(B107&gt;=3.15,A107&gt;=6.65,G107&lt;0.364,D107&gt;=2.05,G107&lt;0.857,D107&gt;=1.55,B107&gt;=2.75,A107&gt;=5.55),5.7,IF(AND(A107&gt;=6.75,G107&lt;0.774,G107&gt;=0.364,D107&gt;=2.05,G107&lt;0.857,D107&gt;=1.55,B107&gt;=2.75,A107&gt;=5.55),5.9,IF(AND(G107&lt;0.417,H107&lt;9.279,H107&lt;10.563,B107&gt;=3.15,G107&lt;0.518,G107&lt;0.587,B107&lt;3.75,F107&lt;1.5,A107&lt;5.55),1.4,IF(AND(G107&gt;=0.417,H107&lt;9.279,H107&lt;10.563,B107&gt;=3.15,G107&lt;0.518,G107&lt;0.587,B107&lt;3.75,F107&lt;1.5,A107&lt;5.55),1.3,IF(AND(A107&lt;6.3,D107&gt;=1.65,B107&gt;=2.95,H107&lt;14.1,D107&lt;2.05,G107&lt;0.857,D107&gt;=1.55,B107&gt;=2.75,A107&gt;=5.55),4.9,IF(AND(A107&gt;=6.3,D107&gt;=1.65,B107&gt;=2.95,H107&lt;14.1,D107&lt;2.05,G107&lt;0.857,D107&gt;=1.55,B107&gt;=2.75,A107&gt;=5.55),5.3,IF(AND(G107&gt;=0.657,A107&lt;6.75,G107&lt;0.774,G107&gt;=0.364,D107&gt;=2.05,G107&lt;0.857,D107&gt;=1.55,B107&gt;=2.75,A107&gt;=5.55),6,IF(AND(B107&lt;3.2,G107&lt;0.657,A107&lt;6.75,G107&lt;0.774,G107&gt;=0.364,D107&gt;=2.05,G107&lt;0.857,D107&gt;=1.55,B107&gt;=2.75,A107&gt;=5.55),5.6,IF(AND(B107&gt;=3.2,G107&lt;0.657,A107&lt;6.75,G107&lt;0.774,G107&gt;=0.364,D107&gt;=2.05,G107&lt;0.857,D107&gt;=1.55,B107&gt;=2.75,A107&gt;=5.55),5.65,"shouldnthappen")))))))))))))))))))))))))))))))))))</f>
        <v>5.6</v>
      </c>
      <c r="AT107" s="1" t="n">
        <f aca="false">IF(AND(H107&gt;=16.284,A107&gt;=5.55),6.533,IF(AND(G107&gt;=0.52,A107&lt;4.85,A107&lt;5.55),1.05,IF(AND(G107&lt;0.227,G107&lt;0.52,A107&lt;4.85,A107&lt;5.55),1.4,IF(AND(G107&gt;=0.227,G107&lt;0.52,A107&lt;4.85,A107&lt;5.55),1.3,IF(AND(D107&gt;=0.45,F107&lt;1.5,A107&gt;=4.85,A107&lt;5.55),1.667,IF(AND(B107&gt;=2.75,F107&gt;=1.5,A107&gt;=4.85,A107&lt;5.55),4.5,IF(AND(F107&lt;2.5,B107&gt;=3.15,H107&lt;16.284,A107&gt;=5.55),4.7,IF(AND(G107&gt;=0.934,D107&lt;0.45,F107&lt;1.5,A107&gt;=4.85,A107&lt;5.55),1.7,IF(AND(D107&gt;=1.2,B107&lt;2.75,F107&gt;=1.5,A107&gt;=4.85,A107&lt;5.55),4.25,IF(AND(G107&gt;=0.774,F107&gt;=2.5,B107&gt;=3.15,H107&lt;16.284,A107&gt;=5.55),5.4,IF(AND(B107&lt;3.1,G107&lt;0.934,D107&lt;0.45,F107&lt;1.5,A107&gt;=4.85,A107&lt;5.55),1.6,IF(AND(D107&lt;1.05,D107&lt;1.2,B107&lt;2.75,F107&gt;=1.5,A107&gt;=4.85,A107&lt;5.55),3.433,IF(AND(D107&gt;=1.05,D107&lt;1.2,B107&lt;2.75,F107&gt;=1.5,A107&gt;=4.85,A107&lt;5.55),3.267,IF(AND(H107&lt;8.486,D107&lt;1.35,F107&lt;2.5,B107&lt;3.15,H107&lt;16.284,A107&gt;=5.55),3.85,IF(AND(D107&gt;=1.55,D107&gt;=1.35,F107&lt;2.5,B107&lt;3.15,H107&lt;16.284,A107&gt;=5.55),5.1,IF(AND(H107&lt;10.464,A107&lt;6.35,F107&gt;=2.5,B107&lt;3.15,H107&lt;16.284,A107&gt;=5.55),5.08,IF(AND(H107&gt;=10.464,A107&lt;6.35,F107&gt;=2.5,B107&lt;3.15,H107&lt;16.284,A107&gt;=5.55),4.9,IF(AND(D107&lt;1.85,A107&gt;=6.35,F107&gt;=2.5,B107&lt;3.15,H107&lt;16.284,A107&gt;=5.55),5.8,IF(AND(H107&gt;=10.393,G107&lt;0.774,F107&gt;=2.5,B107&gt;=3.15,H107&lt;16.284,A107&gt;=5.55),5.425,IF(AND(B107&lt;2.6,H107&gt;=8.486,D107&lt;1.35,F107&lt;2.5,B107&lt;3.15,H107&lt;16.284,A107&gt;=5.55),3.9,IF(AND(G107&gt;=0.567,D107&lt;1.55,D107&gt;=1.35,F107&lt;2.5,B107&lt;3.15,H107&lt;16.284,A107&gt;=5.55),4.4,IF(AND(B107&lt;3.25,H107&lt;10.393,G107&lt;0.774,F107&gt;=2.5,B107&gt;=3.15,H107&lt;16.284,A107&gt;=5.55),5.7,IF(AND(B107&gt;=3.25,H107&lt;10.393,G107&lt;0.774,F107&gt;=2.5,B107&gt;=3.15,H107&lt;16.284,A107&gt;=5.55),5.98,IF(AND(G107&lt;0.079,G107&lt;0.338,B107&gt;=3.1,G107&lt;0.934,D107&lt;0.45,F107&lt;1.5,A107&gt;=4.85,A107&lt;5.55),1.425,IF(AND(B107&lt;3.35,G107&gt;=0.338,B107&gt;=3.1,G107&lt;0.934,D107&lt;0.45,F107&lt;1.5,A107&gt;=4.85,A107&lt;5.55),1.4,IF(AND(G107&lt;0.404,B107&gt;=2.6,H107&gt;=8.486,D107&lt;1.35,F107&lt;2.5,B107&lt;3.15,H107&lt;16.284,A107&gt;=5.55),4.3,IF(AND(G107&gt;=0.404,B107&gt;=2.6,H107&gt;=8.486,D107&lt;1.35,F107&lt;2.5,B107&lt;3.15,H107&lt;16.284,A107&gt;=5.55),4.025,IF(AND(B107&gt;=3.05,G107&lt;0.567,D107&lt;1.55,D107&gt;=1.35,F107&lt;2.5,B107&lt;3.15,H107&lt;16.284,A107&gt;=5.55),4.7,IF(AND(A107&lt;6.45,H107&lt;10.667,D107&gt;=1.85,A107&gt;=6.35,F107&gt;=2.5,B107&lt;3.15,H107&lt;16.284,A107&gt;=5.55),5.3,IF(AND(A107&gt;=6.45,H107&lt;10.667,D107&gt;=1.85,A107&gt;=6.35,F107&gt;=2.5,B107&lt;3.15,H107&lt;16.284,A107&gt;=5.55),5.167,IF(AND(B107&lt;2.95,H107&gt;=10.667,D107&gt;=1.85,A107&gt;=6.35,F107&gt;=2.5,B107&lt;3.15,H107&lt;16.284,A107&gt;=5.55),5.6,IF(AND(B107&gt;=2.95,H107&gt;=10.667,D107&gt;=1.85,A107&gt;=6.35,F107&gt;=2.5,B107&lt;3.15,H107&lt;16.284,A107&gt;=5.55),5.5,IF(AND(H107&lt;10.325,G107&gt;=0.079,G107&lt;0.338,B107&gt;=3.1,G107&lt;0.934,D107&lt;0.45,F107&lt;1.5,A107&gt;=4.85,A107&lt;5.55),1.5,IF(AND(G107&lt;0.385,B107&gt;=3.35,G107&gt;=0.338,B107&gt;=3.1,G107&lt;0.934,D107&lt;0.45,F107&lt;1.5,A107&gt;=4.85,A107&lt;5.55),1.5,IF(AND(G107&gt;=0.385,B107&gt;=3.35,G107&gt;=0.338,B107&gt;=3.1,G107&lt;0.934,D107&lt;0.45,F107&lt;1.5,A107&gt;=4.85,A107&lt;5.55),1.42,IF(AND(B107&lt;2.5,B107&lt;3.05,G107&lt;0.567,D107&lt;1.55,D107&gt;=1.35,F107&lt;2.5,B107&lt;3.15,H107&lt;16.284,A107&gt;=5.55),4.5,IF(AND(B107&gt;=2.5,B107&lt;3.05,G107&lt;0.567,D107&lt;1.55,D107&gt;=1.35,F107&lt;2.5,B107&lt;3.15,H107&lt;16.284,A107&gt;=5.55),4.56,IF(AND(H107&lt;12.506,H107&gt;=10.325,G107&gt;=0.079,G107&lt;0.338,B107&gt;=3.1,G107&lt;0.934,D107&lt;0.45,F107&lt;1.5,A107&gt;=4.85,A107&lt;5.55),1.2,IF(AND(H107&gt;=12.506,H107&gt;=10.325,G107&gt;=0.079,G107&lt;0.338,B107&gt;=3.1,G107&lt;0.934,D107&lt;0.45,F107&lt;1.5,A107&gt;=4.85,A107&lt;5.55),1.3,"shouldnthappen")))))))))))))))))))))))))))))))))))))))</f>
        <v>5.5</v>
      </c>
      <c r="AU107" s="1" t="n">
        <f aca="false">IF(AND(G107&gt;=0.52,B107&lt;3.05,F107&lt;1.5),1.1,IF(AND(G107&lt;0.35,G107&lt;0.52,B107&lt;3.05,F107&lt;1.5),1.4,IF(AND(G107&gt;=0.35,G107&lt;0.52,B107&lt;3.05,F107&lt;1.5),1.3,IF(AND(G107&gt;=0.227,G107&lt;0.347,B107&gt;=3.05,F107&lt;1.5),1.32,IF(AND(H107&lt;6.417,G107&gt;=0.347,B107&gt;=3.05,F107&lt;1.5),1.7,IF(AND(A107&gt;=7.25,A107&gt;=6.6,F107&gt;=2.5,F107&gt;=1.5),6.35,IF(AND(G107&lt;0.11,G107&lt;0.227,G107&lt;0.347,B107&gt;=3.05,F107&lt;1.5),1.333,IF(AND(H107&lt;9.441,H107&gt;=6.417,G107&gt;=0.347,B107&gt;=3.05,F107&lt;1.5),1.425,IF(AND(B107&lt;2.75,G107&lt;0.451,H107&lt;10.266,F107&lt;2.5,F107&gt;=1.5),4,IF(AND(B107&gt;=2.75,G107&lt;0.451,H107&lt;10.266,F107&lt;2.5,F107&gt;=1.5),4.433,IF(AND(G107&gt;=0.865,G107&gt;=0.451,H107&lt;10.266,F107&lt;2.5,F107&gt;=1.5),4.2,IF(AND(B107&lt;2.45,H107&lt;13.665,H107&gt;=10.266,F107&lt;2.5,F107&gt;=1.5),3.7,IF(AND(G107&lt;0.302,H107&gt;=13.665,H107&gt;=10.266,F107&lt;2.5,F107&gt;=1.5),5,IF(AND(B107&lt;2.9,A107&lt;6.1,A107&lt;6.6,F107&gt;=2.5,F107&gt;=1.5),5.06,IF(AND(B107&gt;=2.9,A107&lt;6.1,A107&lt;6.6,F107&gt;=2.5,F107&gt;=1.5),4.8,IF(AND(B107&lt;3.05,A107&gt;=6.1,A107&lt;6.6,F107&gt;=2.5,F107&gt;=1.5),5.6,IF(AND(B107&gt;=3.05,A107&gt;=6.1,A107&lt;6.6,F107&gt;=2.5,F107&gt;=1.5),5.267,IF(AND(H107&gt;=14.564,A107&lt;7.25,A107&gt;=6.6,F107&gt;=2.5,F107&gt;=1.5),5.6,IF(AND(H107&gt;=14.309,G107&gt;=0.11,G107&lt;0.227,G107&lt;0.347,B107&gt;=3.05,F107&lt;1.5),1.7,IF(AND(D107&lt;0.4,H107&gt;=9.441,H107&gt;=6.417,G107&gt;=0.347,B107&gt;=3.05,F107&lt;1.5),1.5,IF(AND(D107&gt;=0.4,H107&gt;=9.441,H107&gt;=6.417,G107&gt;=0.347,B107&gt;=3.05,F107&lt;1.5),1.633,IF(AND(A107&lt;5.35,G107&lt;0.865,G107&gt;=0.451,H107&lt;10.266,F107&lt;2.5,F107&gt;=1.5),3.15,IF(AND(D107&lt;1.45,G107&gt;=0.302,H107&gt;=13.665,H107&gt;=10.266,F107&lt;2.5,F107&gt;=1.5),4.74,IF(AND(D107&gt;=1.45,G107&gt;=0.302,H107&gt;=13.665,H107&gt;=10.266,F107&lt;2.5,F107&gt;=1.5),4.567,IF(AND(H107&lt;8.836,H107&lt;14.564,A107&lt;7.25,A107&gt;=6.6,F107&gt;=2.5,F107&gt;=1.5),5.7,IF(AND(H107&gt;=8.836,H107&lt;14.564,A107&lt;7.25,A107&gt;=6.6,F107&gt;=2.5,F107&gt;=1.5),5.9,IF(AND(H107&lt;11.53,H107&lt;14.309,G107&gt;=0.11,G107&lt;0.227,G107&lt;0.347,B107&gt;=3.05,F107&lt;1.5),1.5,IF(AND(H107&gt;=11.53,H107&lt;14.309,G107&gt;=0.11,G107&lt;0.227,G107&lt;0.347,B107&gt;=3.05,F107&lt;1.5),1.467,IF(AND(H107&lt;9.386,A107&gt;=5.35,G107&lt;0.865,G107&gt;=0.451,H107&lt;10.266,F107&lt;2.5,F107&gt;=1.5),3.56,IF(AND(H107&gt;=9.386,A107&gt;=5.35,G107&lt;0.865,G107&gt;=0.451,H107&lt;10.266,F107&lt;2.5,F107&gt;=1.5),4.2,IF(AND(H107&lt;11.036,D107&lt;1.45,B107&gt;=2.45,H107&lt;13.665,H107&gt;=10.266,F107&lt;2.5,F107&gt;=1.5),4.45,IF(AND(H107&gt;=11.036,D107&lt;1.45,B107&gt;=2.45,H107&lt;13.665,H107&gt;=10.266,F107&lt;2.5,F107&gt;=1.5),4.1,IF(AND(G107&gt;=0.585,D107&gt;=1.45,B107&gt;=2.45,H107&lt;13.665,H107&gt;=10.266,F107&lt;2.5,F107&gt;=1.5),4.9,IF(AND(H107&lt;11.743,G107&lt;0.585,D107&gt;=1.45,B107&gt;=2.45,H107&lt;13.665,H107&gt;=10.266,F107&lt;2.5,F107&gt;=1.5),4.7,IF(AND(H107&gt;=11.743,G107&lt;0.585,D107&gt;=1.45,B107&gt;=2.45,H107&lt;13.665,H107&gt;=10.266,F107&lt;2.5,F107&gt;=1.5),4.5,"shouldnthappen")))))))))))))))))))))))))))))))))))</f>
        <v>5.6</v>
      </c>
      <c r="AV107" s="1" t="n">
        <f aca="false">IF(AND(G107&gt;=0.356,F107&gt;=1.5,A107&lt;5.75),3.52,IF(AND(A107&lt;7.25,A107&gt;=7.1,A107&gt;=5.75),5.875,IF(AND(A107&gt;=7.25,A107&gt;=7.1,A107&gt;=5.75),6.5,IF(AND(D107&gt;=0.35,G107&gt;=0.586,F107&lt;1.5,A107&lt;5.75),1.8,IF(AND(D107&lt;1.4,G107&lt;0.356,F107&gt;=1.5,A107&lt;5.75),4.2,IF(AND(D107&gt;=1.4,G107&lt;0.356,F107&gt;=1.5,A107&lt;5.75),4.5,IF(AND(H107&gt;=11.218,A107&lt;5.05,G107&lt;0.586,F107&lt;1.5,A107&lt;5.75),1.225,IF(AND(G107&gt;=0.253,A107&gt;=5.05,G107&lt;0.586,F107&lt;1.5,A107&lt;5.75),1.3,IF(AND(B107&gt;=3.75,D107&lt;0.35,G107&gt;=0.586,F107&lt;1.5,A107&lt;5.75),1.567,IF(AND(B107&lt;2.85,D107&lt;1.35,D107&lt;1.65,A107&lt;7.1,A107&gt;=5.75),4.26,IF(AND(B107&gt;=2.85,D107&lt;1.35,D107&lt;1.65,A107&lt;7.1,A107&gt;=5.75),4.45,IF(AND(A107&lt;6.05,H107&lt;12.921,D107&gt;=1.65,A107&lt;7.1,A107&gt;=5.75),5.1,IF(AND(H107&gt;=15.338,H107&gt;=12.921,D107&gt;=1.65,A107&lt;7.1,A107&gt;=5.75),5.55,IF(AND(G107&lt;0.418,H107&lt;11.218,A107&lt;5.05,G107&lt;0.586,F107&lt;1.5,A107&lt;5.75),1.42,IF(AND(G107&gt;=0.418,H107&lt;11.218,A107&lt;5.05,G107&lt;0.586,F107&lt;1.5,A107&lt;5.75),1.3,IF(AND(H107&gt;=13.321,G107&lt;0.253,A107&gt;=5.05,G107&lt;0.586,F107&lt;1.5,A107&lt;5.75),1.7,IF(AND(H107&lt;6.089,B107&lt;3.75,D107&lt;0.35,G107&gt;=0.586,F107&lt;1.5,A107&lt;5.75),1.7,IF(AND(H107&gt;=6.089,B107&lt;3.75,D107&lt;0.35,G107&gt;=0.586,F107&lt;1.5,A107&lt;5.75),1.5,IF(AND(B107&lt;2.9,D107&lt;1.45,D107&gt;=1.35,D107&lt;1.65,A107&lt;7.1,A107&gt;=5.75),4.8,IF(AND(B107&gt;=2.9,D107&lt;1.45,D107&gt;=1.35,D107&lt;1.65,A107&lt;7.1,A107&gt;=5.75),4.475,IF(AND(B107&lt;2.5,D107&gt;=1.45,D107&gt;=1.35,D107&lt;1.65,A107&lt;7.1,A107&gt;=5.75),4.5,IF(AND(H107&lt;8.884,A107&gt;=6.05,H107&lt;12.921,D107&gt;=1.65,A107&lt;7.1,A107&gt;=5.75),5.4,IF(AND(A107&lt;6.3,H107&lt;15.338,H107&gt;=12.921,D107&gt;=1.65,A107&lt;7.1,A107&gt;=5.75),4.967,IF(AND(A107&gt;=6.3,H107&lt;15.338,H107&gt;=12.921,D107&gt;=1.65,A107&lt;7.1,A107&gt;=5.75),5.133,IF(AND(H107&lt;10.826,H107&lt;13.321,G107&lt;0.253,A107&gt;=5.05,G107&lt;0.586,F107&lt;1.5,A107&lt;5.75),1.5,IF(AND(H107&gt;=10.826,H107&lt;13.321,G107&lt;0.253,A107&gt;=5.05,G107&lt;0.586,F107&lt;1.5,A107&lt;5.75),1.4,IF(AND(H107&lt;7.47,B107&gt;=2.5,D107&gt;=1.45,D107&gt;=1.35,D107&lt;1.65,A107&lt;7.1,A107&gt;=5.75),5.1,IF(AND(H107&gt;=7.47,B107&gt;=2.5,D107&gt;=1.45,D107&gt;=1.35,D107&lt;1.65,A107&lt;7.1,A107&gt;=5.75),4.725,IF(AND(H107&lt;9.637,H107&gt;=8.884,A107&gt;=6.05,H107&lt;12.921,D107&gt;=1.65,A107&lt;7.1,A107&gt;=5.75),5.9,IF(AND(B107&lt;2.6,H107&gt;=9.637,H107&gt;=8.884,A107&gt;=6.05,H107&lt;12.921,D107&gt;=1.65,A107&lt;7.1,A107&gt;=5.75),5.8,IF(AND(B107&lt;2.75,B107&gt;=2.6,H107&gt;=9.637,H107&gt;=8.884,A107&gt;=6.05,H107&lt;12.921,D107&gt;=1.65,A107&lt;7.1,A107&gt;=5.75),5.3,IF(AND(D107&lt;2.25,B107&gt;=2.75,B107&gt;=2.6,H107&gt;=9.637,H107&gt;=8.884,A107&gt;=6.05,H107&lt;12.921,D107&gt;=1.65,A107&lt;7.1,A107&gt;=5.75),5.6,IF(AND(D107&gt;=2.25,B107&gt;=2.75,B107&gt;=2.6,H107&gt;=9.637,H107&gt;=8.884,A107&gt;=6.05,H107&lt;12.921,D107&gt;=1.65,A107&lt;7.1,A107&gt;=5.75),5.5,"shouldnthappen")))))))))))))))))))))))))))))))))</f>
        <v>5.55</v>
      </c>
      <c r="AW107" s="1" t="n">
        <f aca="false">IF(AND(G107&gt;=0.905,F107&lt;1.5),1.767,IF(AND(H107&gt;=16.674,F107&gt;=1.5),6.55,IF(AND(A107&lt;4.35,H107&lt;14.344,G107&lt;0.905,F107&lt;1.5),1.1,IF(AND(B107&lt;3.65,H107&gt;=14.344,G107&lt;0.905,F107&lt;1.5),1.5,IF(AND(B107&gt;=3.65,H107&gt;=14.344,G107&lt;0.905,F107&lt;1.5),1.65,IF(AND(B107&lt;2.6,F107&gt;=2.5,H107&lt;16.674,F107&gt;=1.5),4.5,IF(AND(D107&gt;=0.45,A107&gt;=4.35,H107&lt;14.344,G107&lt;0.905,F107&lt;1.5),1.65,IF(AND(D107&lt;1.15,A107&lt;5.9,F107&lt;2.5,H107&lt;16.674,F107&gt;=1.5),3.56,IF(AND(B107&lt;2.75,A107&gt;=5.9,F107&lt;2.5,H107&lt;16.674,F107&gt;=1.5),5,IF(AND(H107&lt;13.531,B107&gt;=2.75,A107&gt;=5.9,F107&lt;2.5,H107&lt;16.674,F107&gt;=1.5),4.333,IF(AND(B107&lt;3.2,G107&gt;=0.669,B107&gt;=2.6,F107&gt;=2.5,H107&lt;16.674,F107&gt;=1.5),5.08,IF(AND(B107&gt;=3.2,G107&gt;=0.669,B107&gt;=2.6,F107&gt;=2.5,H107&lt;16.674,F107&gt;=1.5),5.4,IF(AND(B107&lt;3.15,A107&lt;5.05,D107&lt;0.45,A107&gt;=4.35,H107&lt;14.344,G107&lt;0.905,F107&lt;1.5),1.45,IF(AND(A107&gt;=5.55,A107&gt;=5.05,D107&lt;0.45,A107&gt;=4.35,H107&lt;14.344,G107&lt;0.905,F107&lt;1.5),1.5,IF(AND(A107&lt;5.55,A107&lt;5.65,D107&gt;=1.15,A107&lt;5.9,F107&lt;2.5,H107&lt;16.674,F107&gt;=1.5),3.95,IF(AND(A107&gt;=5.55,A107&lt;5.65,D107&gt;=1.15,A107&lt;5.9,F107&lt;2.5,H107&lt;16.674,F107&gt;=1.5),3.82,IF(AND(G107&lt;0.39,A107&gt;=5.65,D107&gt;=1.15,A107&lt;5.9,F107&lt;2.5,H107&lt;16.674,F107&gt;=1.5),4.35,IF(AND(G107&gt;=0.39,A107&gt;=5.65,D107&gt;=1.15,A107&lt;5.9,F107&lt;2.5,H107&lt;16.674,F107&gt;=1.5),3.95,IF(AND(G107&lt;0.466,H107&gt;=13.531,B107&gt;=2.75,A107&gt;=5.9,F107&lt;2.5,H107&lt;16.674,F107&gt;=1.5),4.8,IF(AND(G107&gt;=0.466,H107&gt;=13.531,B107&gt;=2.75,A107&gt;=5.9,F107&lt;2.5,H107&lt;16.674,F107&gt;=1.5),4.7,IF(AND(H107&lt;10.144,D107&lt;2.05,G107&lt;0.669,B107&gt;=2.6,F107&gt;=2.5,H107&lt;16.674,F107&gt;=1.5),5.3,IF(AND(H107&gt;=10.144,D107&lt;2.05,G107&lt;0.669,B107&gt;=2.6,F107&gt;=2.5,H107&lt;16.674,F107&gt;=1.5),5.133,IF(AND(D107&gt;=2.45,D107&gt;=2.05,G107&lt;0.669,B107&gt;=2.6,F107&gt;=2.5,H107&lt;16.674,F107&gt;=1.5),5.9,IF(AND(B107&lt;3.25,B107&gt;=3.15,A107&lt;5.05,D107&lt;0.45,A107&gt;=4.35,H107&lt;14.344,G107&lt;0.905,F107&lt;1.5),1.2,IF(AND(B107&gt;=3.25,B107&gt;=3.15,A107&lt;5.05,D107&lt;0.45,A107&gt;=4.35,H107&lt;14.344,G107&lt;0.905,F107&lt;1.5),1.36,IF(AND(B107&gt;=3.8,A107&lt;5.55,A107&gt;=5.05,D107&lt;0.45,A107&gt;=4.35,H107&lt;14.344,G107&lt;0.905,F107&lt;1.5),1.3,IF(AND(G107&lt;0.05,B107&lt;3.8,A107&lt;5.55,A107&gt;=5.05,D107&lt;0.45,A107&gt;=4.35,H107&lt;14.344,G107&lt;0.905,F107&lt;1.5),1.4,IF(AND(G107&lt;0.107,G107&lt;0.395,D107&lt;2.45,D107&gt;=2.05,G107&lt;0.669,B107&gt;=2.6,F107&gt;=2.5,H107&lt;16.674,F107&gt;=1.5),5.667,IF(AND(G107&lt;0.537,G107&gt;=0.395,D107&lt;2.45,D107&gt;=2.05,G107&lt;0.669,B107&gt;=2.6,F107&gt;=2.5,H107&lt;16.674,F107&gt;=1.5),5.6,IF(AND(G107&gt;=0.537,G107&gt;=0.395,D107&lt;2.45,D107&gt;=2.05,G107&lt;0.669,B107&gt;=2.6,F107&gt;=2.5,H107&lt;16.674,F107&gt;=1.5),5.775,IF(AND(B107&lt;3.6,G107&gt;=0.05,B107&lt;3.8,A107&lt;5.55,A107&gt;=5.05,D107&lt;0.45,A107&gt;=4.35,H107&lt;14.344,G107&lt;0.905,F107&lt;1.5),1.475,IF(AND(B107&gt;=3.6,G107&gt;=0.05,B107&lt;3.8,A107&lt;5.55,A107&gt;=5.05,D107&lt;0.45,A107&gt;=4.35,H107&lt;14.344,G107&lt;0.905,F107&lt;1.5),1.5,IF(AND(G107&lt;0.312,G107&gt;=0.107,G107&lt;0.395,D107&lt;2.45,D107&gt;=2.05,G107&lt;0.669,B107&gt;=2.6,F107&gt;=2.5,H107&lt;16.674,F107&gt;=1.5),5.18,IF(AND(G107&gt;=0.312,G107&gt;=0.107,G107&lt;0.395,D107&lt;2.45,D107&gt;=2.05,G107&lt;0.669,B107&gt;=2.6,F107&gt;=2.5,H107&lt;16.674,F107&gt;=1.5),5.4,"shouldnthappen"))))))))))))))))))))))))))))))))))</f>
        <v>5.775</v>
      </c>
      <c r="AX107" s="1" t="n">
        <f aca="false">IF(AND(D107&gt;=1.3,B107&gt;=3.45),6.25,IF(AND(B107&lt;2.75,A107&lt;5.25,B107&lt;3.45),3.9,IF(AND(D107&lt;0.25,D107&lt;1.3,B107&gt;=3.45),1.16,IF(AND(A107&gt;=5.05,B107&gt;=2.75,A107&lt;5.25,B107&lt;3.45),1.7,IF(AND(D107&lt;0.7,F107&lt;2.5,A107&gt;=5.25,B107&lt;3.45),1.5,IF(AND(H107&gt;=16.284,F107&gt;=2.5,A107&gt;=5.25,B107&lt;3.45),6.6,IF(AND(G107&lt;0.123,D107&gt;=0.25,D107&lt;1.3,B107&gt;=3.45),1.3,IF(AND(A107&lt;4.5,A107&lt;5.05,B107&gt;=2.75,A107&lt;5.25,B107&lt;3.45),1.3,IF(AND(A107&lt;5.05,G107&gt;=0.123,D107&gt;=0.25,D107&lt;1.3,B107&gt;=3.45),1.6,IF(AND(B107&lt;3.15,A107&gt;=4.5,A107&lt;5.05,B107&gt;=2.75,A107&lt;5.25,B107&lt;3.45),1.54,IF(AND(B107&gt;=3.15,A107&gt;=4.5,A107&lt;5.05,B107&gt;=2.75,A107&lt;5.25,B107&lt;3.45),1.35,IF(AND(D107&gt;=1.4,A107&lt;5.9,D107&gt;=0.7,F107&lt;2.5,A107&gt;=5.25,B107&lt;3.45),4.5,IF(AND(D107&gt;=1.55,A107&gt;=5.9,D107&gt;=0.7,F107&lt;2.5,A107&gt;=5.25,B107&lt;3.45),4.95,IF(AND(G107&gt;=0.682,D107&gt;=2.05,H107&lt;16.284,F107&gt;=2.5,A107&gt;=5.25,B107&lt;3.45),5.26,IF(AND(A107&lt;5.4,A107&gt;=5.05,G107&gt;=0.123,D107&gt;=0.25,D107&lt;1.3,B107&gt;=3.45),1.64,IF(AND(A107&gt;=5.4,A107&gt;=5.05,G107&gt;=0.123,D107&gt;=0.25,D107&lt;1.3,B107&gt;=3.45),1.6,IF(AND(G107&lt;0.372,D107&lt;1.4,A107&lt;5.9,D107&gt;=0.7,F107&lt;2.5,A107&gt;=5.25,B107&lt;3.45),4.175,IF(AND(D107&lt;1.35,D107&lt;1.55,A107&gt;=5.9,D107&gt;=0.7,F107&lt;2.5,A107&gt;=5.25,B107&lt;3.45),4.2,IF(AND(B107&lt;2.35,G107&lt;0.596,D107&lt;2.05,H107&lt;16.284,F107&gt;=2.5,A107&gt;=5.25,B107&lt;3.45),5,IF(AND(G107&gt;=0.888,G107&gt;=0.596,D107&lt;2.05,H107&lt;16.284,F107&gt;=2.5,A107&gt;=5.25,B107&lt;3.45),4.8,IF(AND(A107&gt;=6.85,G107&lt;0.682,D107&gt;=2.05,H107&lt;16.284,F107&gt;=2.5,A107&gt;=5.25,B107&lt;3.45),5.4,IF(AND(A107&gt;=5.75,G107&gt;=0.372,D107&lt;1.4,A107&lt;5.9,D107&gt;=0.7,F107&lt;2.5,A107&gt;=5.25,B107&lt;3.45),3.933,IF(AND(A107&gt;=6.75,D107&gt;=1.35,D107&lt;1.55,A107&gt;=5.9,D107&gt;=0.7,F107&lt;2.5,A107&gt;=5.25,B107&lt;3.45),4.8,IF(AND(H107&lt;11.084,B107&gt;=2.35,G107&lt;0.596,D107&lt;2.05,H107&lt;16.284,F107&gt;=2.5,A107&gt;=5.25,B107&lt;3.45),5.3,IF(AND(H107&lt;8.435,G107&lt;0.888,G107&gt;=0.596,D107&lt;2.05,H107&lt;16.284,F107&gt;=2.5,A107&gt;=5.25,B107&lt;3.45),5.1,IF(AND(H107&gt;=8.435,G107&lt;0.888,G107&gt;=0.596,D107&lt;2.05,H107&lt;16.284,F107&gt;=2.5,A107&gt;=5.25,B107&lt;3.45),4.94,IF(AND(B107&lt;3.15,A107&lt;6.85,G107&lt;0.682,D107&gt;=2.05,H107&lt;16.284,F107&gt;=2.5,A107&gt;=5.25,B107&lt;3.45),5.6,IF(AND(B107&gt;=3.15,A107&lt;6.85,G107&lt;0.682,D107&gt;=2.05,H107&lt;16.284,F107&gt;=2.5,A107&gt;=5.25,B107&lt;3.45),5.74,IF(AND(G107&lt;0.572,A107&lt;5.75,G107&gt;=0.372,D107&lt;1.4,A107&lt;5.9,D107&gt;=0.7,F107&lt;2.5,A107&gt;=5.25,B107&lt;3.45),3.7,IF(AND(D107&lt;1.45,A107&lt;6.75,D107&gt;=1.35,D107&lt;1.55,A107&gt;=5.9,D107&gt;=0.7,F107&lt;2.5,A107&gt;=5.25,B107&lt;3.45),4.46,IF(AND(D107&gt;=1.45,A107&lt;6.75,D107&gt;=1.35,D107&lt;1.55,A107&gt;=5.9,D107&gt;=0.7,F107&lt;2.5,A107&gt;=5.25,B107&lt;3.45),4.567,IF(AND(H107&lt;12.532,H107&gt;=11.084,B107&gt;=2.35,G107&lt;0.596,D107&lt;2.05,H107&lt;16.284,F107&gt;=2.5,A107&gt;=5.25,B107&lt;3.45),5.8,IF(AND(H107&gt;=12.532,H107&gt;=11.084,B107&gt;=2.35,G107&lt;0.596,D107&lt;2.05,H107&lt;16.284,F107&gt;=2.5,A107&gt;=5.25,B107&lt;3.45),5.667,IF(AND(A107&gt;=5.65,G107&gt;=0.572,A107&lt;5.75,G107&gt;=0.372,D107&lt;1.4,A107&lt;5.9,D107&gt;=0.7,F107&lt;2.5,A107&gt;=5.25,B107&lt;3.45),4.2,IF(AND(G107&lt;0.862,A107&lt;5.65,G107&gt;=0.572,A107&lt;5.75,G107&gt;=0.372,D107&lt;1.4,A107&lt;5.9,D107&gt;=0.7,F107&lt;2.5,A107&gt;=5.25,B107&lt;3.45),3.9,IF(AND(G107&gt;=0.862,A107&lt;5.65,G107&gt;=0.572,A107&lt;5.75,G107&gt;=0.372,D107&lt;1.4,A107&lt;5.9,D107&gt;=0.7,F107&lt;2.5,A107&gt;=5.25,B107&lt;3.45),4,"shouldnthappen"))))))))))))))))))))))))))))))))))))</f>
        <v>5.6</v>
      </c>
      <c r="AY107" s="1" t="n">
        <f aca="false">IF(AND(H107&gt;=8.233,D107&gt;=0.8,A107&lt;5.55),3.525,IF(AND(B107&lt;2.9,H107&gt;=15.534,A107&gt;=5.55),4.8,IF(AND(H107&gt;=12.259,A107&lt;4.75,D107&lt;0.8,A107&lt;5.55),1.25,IF(AND(B107&gt;=3.85,A107&gt;=4.75,D107&lt;0.8,A107&lt;5.55),1.425,IF(AND(D107&lt;1.55,H107&lt;8.233,D107&gt;=0.8,A107&lt;5.55),3.975,IF(AND(D107&gt;=1.55,H107&lt;8.233,D107&gt;=0.8,A107&lt;5.55),4.5,IF(AND(D107&lt;0.65,D107&lt;1.7,H107&lt;15.534,A107&gt;=5.55),1.7,IF(AND(A107&gt;=7.05,D107&gt;=1.7,H107&lt;15.534,A107&gt;=5.55),6.3,IF(AND(B107&gt;=3.35,B107&gt;=2.9,H107&gt;=15.534,A107&gt;=5.55),5.4,IF(AND(B107&lt;3.1,H107&lt;12.259,A107&lt;4.75,D107&lt;0.8,A107&lt;5.55),1.367,IF(AND(B107&gt;=3.1,H107&lt;12.259,A107&lt;4.75,D107&lt;0.8,A107&lt;5.55),1.4,IF(AND(G107&gt;=0.905,B107&lt;3.85,A107&gt;=4.75,D107&lt;0.8,A107&lt;5.55),1.9,IF(AND(H107&lt;15.681,B107&lt;3.35,B107&gt;=2.9,H107&gt;=15.534,A107&gt;=5.55),5.8,IF(AND(H107&gt;=15.681,B107&lt;3.35,B107&gt;=2.9,H107&gt;=15.534,A107&gt;=5.55),5.7,IF(AND(H107&gt;=14.877,G107&lt;0.905,B107&lt;3.85,A107&gt;=4.75,D107&lt;0.8,A107&lt;5.55),1.3,IF(AND(D107&gt;=1.25,B107&lt;2.65,D107&gt;=0.65,D107&lt;1.7,H107&lt;15.534,A107&gt;=5.55),4.433,IF(AND(G107&gt;=0.622,B107&lt;3.15,A107&lt;7.05,D107&gt;=1.7,H107&lt;15.534,A107&gt;=5.55),5.08,IF(AND(H107&gt;=13.42,B107&gt;=3.15,A107&lt;7.05,D107&gt;=1.7,H107&lt;15.534,A107&gt;=5.55),5.1,IF(AND(G107&lt;0.265,H107&lt;14.877,G107&lt;0.905,B107&lt;3.85,A107&gt;=4.75,D107&lt;0.8,A107&lt;5.55),1.2,IF(AND(A107&lt;5.75,D107&lt;1.25,B107&lt;2.65,D107&gt;=0.65,D107&lt;1.7,H107&lt;15.534,A107&gt;=5.55),3.7,IF(AND(A107&gt;=5.75,D107&lt;1.25,B107&lt;2.65,D107&gt;=0.65,D107&lt;1.7,H107&lt;15.534,A107&gt;=5.55),4,IF(AND(G107&gt;=0.652,D107&lt;1.35,B107&gt;=2.65,D107&gt;=0.65,D107&lt;1.7,H107&lt;15.534,A107&gt;=5.55),3.6,IF(AND(H107&lt;7.47,D107&gt;=1.35,B107&gt;=2.65,D107&gt;=0.65,D107&lt;1.7,H107&lt;15.534,A107&gt;=5.55),5.1,IF(AND(H107&lt;10.914,G107&lt;0.622,B107&lt;3.15,A107&lt;7.05,D107&gt;=1.7,H107&lt;15.534,A107&gt;=5.55),5.36,IF(AND(H107&gt;=10.914,G107&lt;0.622,B107&lt;3.15,A107&lt;7.05,D107&gt;=1.7,H107&lt;15.534,A107&gt;=5.55),5.64,IF(AND(G107&gt;=0.657,H107&lt;13.42,B107&gt;=3.15,A107&lt;7.05,D107&gt;=1.7,H107&lt;15.534,A107&gt;=5.55),6,IF(AND(G107&gt;=0.782,G107&gt;=0.265,H107&lt;14.877,G107&lt;0.905,B107&lt;3.85,A107&gt;=4.75,D107&lt;0.8,A107&lt;5.55),1.48,IF(AND(H107&lt;11.286,G107&lt;0.652,D107&lt;1.35,B107&gt;=2.65,D107&gt;=0.65,D107&lt;1.7,H107&lt;15.534,A107&gt;=5.55),4.24,IF(AND(H107&gt;=11.286,G107&lt;0.652,D107&lt;1.35,B107&gt;=2.65,D107&gt;=0.65,D107&lt;1.7,H107&lt;15.534,A107&gt;=5.55),4.05,IF(AND(G107&lt;0.413,H107&gt;=7.47,D107&gt;=1.35,B107&gt;=2.65,D107&gt;=0.65,D107&lt;1.7,H107&lt;15.534,A107&gt;=5.55),5.1,IF(AND(H107&lt;11.325,G107&lt;0.657,H107&lt;13.42,B107&gt;=3.15,A107&lt;7.05,D107&gt;=1.7,H107&lt;15.534,A107&gt;=5.55),5.8,IF(AND(H107&gt;=11.325,G107&lt;0.657,H107&lt;13.42,B107&gt;=3.15,A107&lt;7.05,D107&gt;=1.7,H107&lt;15.534,A107&gt;=5.55),5.6,IF(AND(D107&gt;=0.35,G107&lt;0.782,G107&gt;=0.265,H107&lt;14.877,G107&lt;0.905,B107&lt;3.85,A107&gt;=4.75,D107&lt;0.8,A107&lt;5.55),1.633,IF(AND(B107&lt;2.85,G107&gt;=0.413,H107&gt;=7.47,D107&gt;=1.35,B107&gt;=2.65,D107&gt;=0.65,D107&lt;1.7,H107&lt;15.534,A107&gt;=5.55),4.6,IF(AND(D107&lt;0.15,D107&lt;0.35,G107&lt;0.782,G107&gt;=0.265,H107&lt;14.877,G107&lt;0.905,B107&lt;3.85,A107&gt;=4.75,D107&lt;0.8,A107&lt;5.55),1.5,IF(AND(D107&gt;=0.15,D107&lt;0.35,G107&lt;0.782,G107&gt;=0.265,H107&lt;14.877,G107&lt;0.905,B107&lt;3.85,A107&gt;=4.75,D107&lt;0.8,A107&lt;5.55),1.543,IF(AND(A107&gt;=6.8,B107&gt;=2.85,G107&gt;=0.413,H107&gt;=7.47,D107&gt;=1.35,B107&gt;=2.65,D107&gt;=0.65,D107&lt;1.7,H107&lt;15.534,A107&gt;=5.55),4.9,IF(AND(H107&lt;13.531,A107&lt;6.8,B107&gt;=2.85,G107&gt;=0.413,H107&gt;=7.47,D107&gt;=1.35,B107&gt;=2.65,D107&gt;=0.65,D107&lt;1.7,H107&lt;15.534,A107&gt;=5.55),4.5,IF(AND(H107&gt;=13.531,A107&lt;6.8,B107&gt;=2.85,G107&gt;=0.413,H107&gt;=7.47,D107&gt;=1.35,B107&gt;=2.65,D107&gt;=0.65,D107&lt;1.7,H107&lt;15.534,A107&gt;=5.55),4.7,"shouldnthappen")))))))))))))))))))))))))))))))))))))))</f>
        <v>5.8</v>
      </c>
      <c r="AZ107" s="1" t="n">
        <f aca="false">IF(AND(H107&gt;=15.371,B107&gt;=3.35),5.4,IF(AND(G107&gt;=0.851,H107&gt;=15.244,B107&lt;3.35),4.75,IF(AND(F107&gt;=2,H107&lt;15.371,B107&gt;=3.35),5.6,IF(AND(B107&lt;2.75,A107&lt;5.15,H107&lt;15.244,B107&lt;3.35),3.42,IF(AND(A107&gt;=7.25,G107&lt;0.851,H107&gt;=15.244,B107&lt;3.35),6.6,IF(AND(A107&lt;4.45,B107&gt;=2.75,A107&lt;5.15,H107&lt;15.244,B107&lt;3.35),1.1,IF(AND(G107&lt;0.527,A107&lt;7.25,G107&lt;0.851,H107&gt;=15.244,B107&lt;3.35),5.08,IF(AND(G107&gt;=0.527,A107&lt;7.25,G107&lt;0.851,H107&gt;=15.244,B107&lt;3.35),5.8,IF(AND(D107&gt;=0.35,B107&lt;3.7,F107&lt;2,H107&lt;15.371,B107&gt;=3.35),1.55,IF(AND(H107&lt;6.542,B107&gt;=3.7,F107&lt;2,H107&lt;15.371,B107&gt;=3.35),1.9,IF(AND(B107&lt;3.25,A107&gt;=4.45,B107&gt;=2.75,A107&lt;5.15,H107&lt;15.244,B107&lt;3.35),1.46,IF(AND(B107&gt;=3.25,A107&gt;=4.45,B107&gt;=2.75,A107&lt;5.15,H107&lt;15.244,B107&lt;3.35),1.7,IF(AND(H107&lt;13.654,B107&gt;=2.95,D107&lt;1.45,A107&gt;=5.15,H107&lt;15.244,B107&lt;3.35),4.3,IF(AND(H107&gt;=13.654,B107&gt;=2.95,D107&lt;1.45,A107&gt;=5.15,H107&lt;15.244,B107&lt;3.35),4.625,IF(AND(F107&gt;=2.5,D107&lt;1.75,D107&gt;=1.45,A107&gt;=5.15,H107&lt;15.244,B107&lt;3.35),5.3,IF(AND(G107&gt;=0.853,D107&gt;=1.75,D107&gt;=1.45,A107&gt;=5.15,H107&lt;15.244,B107&lt;3.35),5.15,IF(AND(D107&gt;=0.25,D107&lt;0.35,B107&lt;3.7,F107&lt;2,H107&lt;15.371,B107&gt;=3.35),1.3,IF(AND(B107&lt;3.85,H107&gt;=6.542,B107&gt;=3.7,F107&lt;2,H107&lt;15.371,B107&gt;=3.35),1.633,IF(AND(H107&lt;7.02,H107&lt;10.688,B107&lt;2.95,D107&lt;1.45,A107&gt;=5.15,H107&lt;15.244,B107&lt;3.35),3.98,IF(AND(G107&lt;0.338,H107&gt;=10.688,B107&lt;2.95,D107&lt;1.45,A107&gt;=5.15,H107&lt;15.244,B107&lt;3.35),4.22,IF(AND(G107&gt;=0.338,H107&gt;=10.688,B107&lt;2.95,D107&lt;1.45,A107&gt;=5.15,H107&lt;15.244,B107&lt;3.35),3.9,IF(AND(B107&lt;2.75,F107&lt;2.5,D107&lt;1.75,D107&gt;=1.45,A107&gt;=5.15,H107&lt;15.244,B107&lt;3.35),5.1,IF(AND(B107&gt;=2.75,F107&lt;2.5,D107&lt;1.75,D107&gt;=1.45,A107&gt;=5.15,H107&lt;15.244,B107&lt;3.35),4.74,IF(AND(A107&gt;=7,G107&lt;0.853,D107&gt;=1.75,D107&gt;=1.45,A107&gt;=5.15,H107&lt;15.244,B107&lt;3.35),6.5,IF(AND(G107&gt;=0.934,D107&lt;0.25,D107&lt;0.35,B107&lt;3.7,F107&lt;2,H107&lt;15.371,B107&gt;=3.35),1.7,IF(AND(D107&lt;0.25,B107&gt;=3.85,H107&gt;=6.542,B107&gt;=3.7,F107&lt;2,H107&lt;15.371,B107&gt;=3.35),1.5,IF(AND(D107&gt;=0.25,B107&gt;=3.85,H107&gt;=6.542,B107&gt;=3.7,F107&lt;2,H107&lt;15.371,B107&gt;=3.35),1.4,IF(AND(B107&lt;2.5,H107&gt;=7.02,H107&lt;10.688,B107&lt;2.95,D107&lt;1.45,A107&gt;=5.15,H107&lt;15.244,B107&lt;3.35),3.8,IF(AND(G107&gt;=0.74,A107&lt;7,G107&lt;0.853,D107&gt;=1.75,D107&gt;=1.45,A107&gt;=5.15,H107&lt;15.244,B107&lt;3.35),6,IF(AND(G107&gt;=0.61,G107&lt;0.934,D107&lt;0.25,D107&lt;0.35,B107&lt;3.7,F107&lt;2,H107&lt;15.371,B107&gt;=3.35),1.5,IF(AND(D107&lt;1.15,B107&gt;=2.5,H107&gt;=7.02,H107&lt;10.688,B107&lt;2.95,D107&lt;1.45,A107&gt;=5.15,H107&lt;15.244,B107&lt;3.35),3.5,IF(AND(D107&gt;=1.15,B107&gt;=2.5,H107&gt;=7.02,H107&lt;10.688,B107&lt;2.95,D107&lt;1.45,A107&gt;=5.15,H107&lt;15.244,B107&lt;3.35),3.6,IF(AND(G107&gt;=0.626,G107&lt;0.74,A107&lt;7,G107&lt;0.853,D107&gt;=1.75,D107&gt;=1.45,A107&gt;=5.15,H107&lt;15.244,B107&lt;3.35),4.9,IF(AND(H107&lt;13.641,G107&lt;0.61,G107&lt;0.934,D107&lt;0.25,D107&lt;0.35,B107&lt;3.7,F107&lt;2,H107&lt;15.371,B107&gt;=3.35),1.425,IF(AND(H107&gt;=13.641,G107&lt;0.61,G107&lt;0.934,D107&lt;0.25,D107&lt;0.35,B107&lt;3.7,F107&lt;2,H107&lt;15.371,B107&gt;=3.35),1.3,IF(AND(B107&lt;3.05,G107&lt;0.626,G107&lt;0.74,A107&lt;7,G107&lt;0.853,D107&gt;=1.75,D107&gt;=1.45,A107&gt;=5.15,H107&lt;15.244,B107&lt;3.35),5.475,IF(AND(B107&gt;=3.05,G107&lt;0.626,G107&lt;0.74,A107&lt;7,G107&lt;0.853,D107&gt;=1.75,D107&gt;=1.45,A107&gt;=5.15,H107&lt;15.244,B107&lt;3.35),5.633,"shouldnthappen")))))))))))))))))))))))))))))))))))))</f>
        <v>5.8</v>
      </c>
      <c r="BA107" s="1" t="n">
        <f aca="false">IF(AND(F107&gt;=2,B107&gt;=3.4),6.1,IF(AND(B107&lt;2.75,A107&lt;5.15,B107&lt;3.4),3.225,IF(AND(G107&gt;=0.821,F107&lt;2,B107&gt;=3.4),1.9,IF(AND(B107&gt;=3.2,B107&gt;=2.75,A107&lt;5.15,B107&lt;3.4),1.7,IF(AND(A107&lt;4.8,G107&lt;0.821,F107&lt;2,B107&gt;=3.4),1,IF(AND(G107&gt;=0.446,B107&lt;3.2,B107&gt;=2.75,A107&lt;5.15,B107&lt;3.4),1.1,IF(AND(G107&lt;0.356,D107&lt;1.45,A107&lt;6.25,A107&gt;=5.15,B107&lt;3.4),4.32,IF(AND(G107&lt;0.591,D107&gt;=1.45,A107&lt;6.25,A107&gt;=5.15,B107&lt;3.4),4.6,IF(AND(D107&lt;1.75,G107&lt;0.597,A107&gt;=6.25,A107&gt;=5.15,B107&lt;3.4),4.86,IF(AND(H107&gt;=16.472,G107&gt;=0.597,A107&gt;=6.25,A107&gt;=5.15,B107&lt;3.4),6.6,IF(AND(G107&lt;0.063,G107&lt;0.446,B107&lt;3.2,B107&gt;=2.75,A107&lt;5.15,B107&lt;3.4),1.4,IF(AND(A107&gt;=5.95,G107&gt;=0.356,D107&lt;1.45,A107&lt;6.25,A107&gt;=5.15,B107&lt;3.4),4.6,IF(AND(B107&gt;=2.9,G107&gt;=0.591,D107&gt;=1.45,A107&lt;6.25,A107&gt;=5.15,B107&lt;3.4),4.867,IF(AND(D107&gt;=2.4,H107&lt;16.472,G107&gt;=0.597,A107&gt;=6.25,A107&gt;=5.15,B107&lt;3.4),6,IF(AND(A107&lt;5.45,B107&gt;=3.85,A107&gt;=4.8,G107&lt;0.821,F107&lt;2,B107&gt;=3.4),1.3,IF(AND(A107&gt;=5.45,B107&gt;=3.85,A107&gt;=4.8,G107&lt;0.821,F107&lt;2,B107&gt;=3.4),1.45,IF(AND(H107&lt;14.273,G107&gt;=0.063,G107&lt;0.446,B107&lt;3.2,B107&gt;=2.75,A107&lt;5.15,B107&lt;3.4),1.5,IF(AND(H107&gt;=14.273,G107&gt;=0.063,G107&lt;0.446,B107&lt;3.2,B107&gt;=2.75,A107&lt;5.15,B107&lt;3.4),1.6,IF(AND(G107&gt;=0.572,A107&lt;5.95,G107&gt;=0.356,D107&lt;1.45,A107&lt;6.25,A107&gt;=5.15,B107&lt;3.4),3.9,IF(AND(G107&lt;0.827,B107&lt;2.9,G107&gt;=0.591,D107&gt;=1.45,A107&lt;6.25,A107&gt;=5.15,B107&lt;3.4),4.9,IF(AND(G107&gt;=0.827,B107&lt;2.9,G107&gt;=0.591,D107&gt;=1.45,A107&lt;6.25,A107&gt;=5.15,B107&lt;3.4),5.1,IF(AND(A107&gt;=7.2,B107&lt;3.05,D107&gt;=1.75,G107&lt;0.597,A107&gt;=6.25,A107&gt;=5.15,B107&lt;3.4),6.7,IF(AND(G107&lt;0.353,B107&gt;=3.05,D107&gt;=1.75,G107&lt;0.597,A107&gt;=6.25,A107&gt;=5.15,B107&lt;3.4),5.22,IF(AND(G107&gt;=0.353,B107&gt;=3.05,D107&gt;=1.75,G107&lt;0.597,A107&gt;=6.25,A107&gt;=5.15,B107&lt;3.4),5.65,IF(AND(A107&lt;6.55,D107&lt;2.4,H107&lt;16.472,G107&gt;=0.597,A107&gt;=6.25,A107&gt;=5.15,B107&lt;3.4),5.033,IF(AND(H107&lt;12.719,G107&lt;0.385,B107&lt;3.85,A107&gt;=4.8,G107&lt;0.821,F107&lt;2,B107&gt;=3.4),1.54,IF(AND(H107&gt;=12.719,G107&lt;0.385,B107&lt;3.85,A107&gt;=4.8,G107&lt;0.821,F107&lt;2,B107&gt;=3.4),1.3,IF(AND(B107&lt;3.6,G107&gt;=0.385,B107&lt;3.85,A107&gt;=4.8,G107&lt;0.821,F107&lt;2,B107&gt;=3.4),1.325,IF(AND(B107&gt;=3.6,G107&gt;=0.385,B107&lt;3.85,A107&gt;=4.8,G107&lt;0.821,F107&lt;2,B107&gt;=3.4),1.55,IF(AND(D107&lt;1.05,G107&lt;0.572,A107&lt;5.95,G107&gt;=0.356,D107&lt;1.45,A107&lt;6.25,A107&gt;=5.15,B107&lt;3.4),3.633,IF(AND(D107&gt;=2.15,A107&lt;7.2,B107&lt;3.05,D107&gt;=1.75,G107&lt;0.597,A107&gt;=6.25,A107&gt;=5.15,B107&lt;3.4),5.667,IF(AND(H107&lt;13.094,A107&gt;=6.55,D107&lt;2.4,H107&lt;16.472,G107&gt;=0.597,A107&gt;=6.25,A107&gt;=5.15,B107&lt;3.4),5.2,IF(AND(D107&lt;1.15,D107&gt;=1.05,G107&lt;0.572,A107&lt;5.95,G107&gt;=0.356,D107&lt;1.45,A107&lt;6.25,A107&gt;=5.15,B107&lt;3.4),3.8,IF(AND(D107&gt;=1.15,D107&gt;=1.05,G107&lt;0.572,A107&lt;5.95,G107&gt;=0.356,D107&lt;1.45,A107&lt;6.25,A107&gt;=5.15,B107&lt;3.4),3.9,IF(AND(G107&gt;=0.487,D107&lt;2.15,A107&lt;7.2,B107&lt;3.05,D107&gt;=1.75,G107&lt;0.597,A107&gt;=6.25,A107&gt;=5.15,B107&lt;3.4),5.8,IF(AND(A107&lt;6.8,H107&gt;=13.094,A107&gt;=6.55,D107&lt;2.4,H107&lt;16.472,G107&gt;=0.597,A107&gt;=6.25,A107&gt;=5.15,B107&lt;3.4),4.52,IF(AND(A107&gt;=6.8,H107&gt;=13.094,A107&gt;=6.55,D107&lt;2.4,H107&lt;16.472,G107&gt;=0.597,A107&gt;=6.25,A107&gt;=5.15,B107&lt;3.4),4.75,IF(AND(B107&lt;2.95,G107&lt;0.487,D107&lt;2.15,A107&lt;7.2,B107&lt;3.05,D107&gt;=1.75,G107&lt;0.597,A107&gt;=6.25,A107&gt;=5.15,B107&lt;3.4),5.6,IF(AND(B107&gt;=2.95,G107&lt;0.487,D107&lt;2.15,A107&lt;7.2,B107&lt;3.05,D107&gt;=1.75,G107&lt;0.597,A107&gt;=6.25,A107&gt;=5.15,B107&lt;3.4),5.5,"shouldnthappen")))))))))))))))))))))))))))))))))))))))</f>
        <v>5.667</v>
      </c>
      <c r="BB107" s="1" t="n">
        <f aca="false">IF(AND(A107&lt;4.35,B107&lt;3.25,F107&lt;1.5),1.1,IF(AND(H107&lt;14.005,A107&gt;=4.35,B107&lt;3.25,F107&lt;1.5),1.3,IF(AND(H107&gt;=14.005,A107&gt;=4.35,B107&lt;3.25,F107&lt;1.5),1.6,IF(AND(G107&gt;=0.905,A107&lt;5.15,B107&gt;=3.25,F107&lt;1.5),1.9,IF(AND(B107&lt;3.45,A107&gt;=5.15,B107&gt;=3.25,F107&lt;1.5),1.6,IF(AND(F107&gt;=2.5,D107&gt;=1.35,D107&lt;1.75,F107&gt;=1.5),4.867,IF(AND(A107&gt;=7.05,D107&gt;=2.05,D107&gt;=1.75,F107&gt;=1.5),6.35,IF(AND(D107&gt;=0.4,G107&lt;0.905,A107&lt;5.15,B107&gt;=3.25,F107&lt;1.5),1.65,IF(AND(B107&lt;3.6,B107&gt;=3.45,A107&gt;=5.15,B107&gt;=3.25,F107&lt;1.5),1.35,IF(AND(H107&lt;6.808,H107&lt;9.386,D107&lt;1.35,D107&lt;1.75,F107&gt;=1.5),4.05,IF(AND(H107&gt;=6.808,H107&lt;9.386,D107&lt;1.35,D107&lt;1.75,F107&gt;=1.5),3.46,IF(AND(B107&lt;2.45,F107&lt;2.5,D107&gt;=1.35,D107&lt;1.75,F107&gt;=1.5),4.5,IF(AND(H107&gt;=13.115,D107&lt;1.95,D107&lt;2.05,D107&gt;=1.75,F107&gt;=1.5),4.85,IF(AND(G107&lt;0.196,D107&gt;=1.95,D107&lt;2.05,D107&gt;=1.75,F107&gt;=1.5),6.7,IF(AND(G107&gt;=0.196,D107&gt;=1.95,D107&lt;2.05,D107&gt;=1.75,F107&gt;=1.5),5.12,IF(AND(H107&lt;10.925,D107&lt;0.4,G107&lt;0.905,A107&lt;5.15,B107&gt;=3.25,F107&lt;1.5),1.4,IF(AND(H107&gt;=10.925,D107&lt;0.4,G107&lt;0.905,A107&lt;5.15,B107&gt;=3.25,F107&lt;1.5),1.45,IF(AND(H107&lt;14.096,B107&gt;=3.6,B107&gt;=3.45,A107&gt;=5.15,B107&gt;=3.25,F107&lt;1.5),1.42,IF(AND(H107&gt;=14.096,B107&gt;=3.6,B107&gt;=3.45,A107&gt;=5.15,B107&gt;=3.25,F107&lt;1.5),1.7,IF(AND(B107&lt;2.45,D107&lt;1.15,H107&gt;=9.386,D107&lt;1.35,D107&lt;1.75,F107&gt;=1.5),3.6,IF(AND(B107&gt;=2.45,D107&lt;1.15,H107&gt;=9.386,D107&lt;1.35,D107&lt;1.75,F107&gt;=1.5),3.9,IF(AND(G107&lt;0.246,D107&gt;=1.15,H107&gt;=9.386,D107&lt;1.35,D107&lt;1.75,F107&gt;=1.5),4.4,IF(AND(B107&lt;2.75,B107&gt;=2.45,F107&lt;2.5,D107&gt;=1.35,D107&lt;1.75,F107&gt;=1.5),5.1,IF(AND(H107&lt;11.084,H107&lt;13.115,D107&lt;1.95,D107&lt;2.05,D107&gt;=1.75,F107&gt;=1.5),5.35,IF(AND(H107&gt;=11.084,H107&lt;13.115,D107&lt;1.95,D107&lt;2.05,D107&gt;=1.75,F107&gt;=1.5),5.7,IF(AND(H107&lt;15.52,D107&lt;2.25,A107&lt;7.05,D107&gt;=2.05,D107&gt;=1.75,F107&gt;=1.5),5.45,IF(AND(H107&gt;=15.52,D107&lt;2.25,A107&lt;7.05,D107&gt;=2.05,D107&gt;=1.75,F107&gt;=1.5),5.725,IF(AND(G107&gt;=0.775,D107&gt;=2.25,A107&lt;7.05,D107&gt;=2.05,D107&gt;=1.75,F107&gt;=1.5),5.2,IF(AND(D107&lt;1.25,G107&gt;=0.246,D107&gt;=1.15,H107&gt;=9.386,D107&lt;1.35,D107&lt;1.75,F107&gt;=1.5),4.05,IF(AND(A107&lt;5.85,B107&gt;=2.75,B107&gt;=2.45,F107&lt;2.5,D107&gt;=1.35,D107&lt;1.75,F107&gt;=1.5),4.5,IF(AND(B107&lt;3.3,G107&lt;0.775,D107&gt;=2.25,A107&lt;7.05,D107&gt;=2.05,D107&gt;=1.75,F107&gt;=1.5),5.64,IF(AND(B107&gt;=3.3,G107&lt;0.775,D107&gt;=2.25,A107&lt;7.05,D107&gt;=2.05,D107&gt;=1.75,F107&gt;=1.5),5.6,IF(AND(A107&lt;5.9,D107&gt;=1.25,G107&gt;=0.246,D107&gt;=1.15,H107&gt;=9.386,D107&lt;1.35,D107&lt;1.75,F107&gt;=1.5),4.2,IF(AND(A107&gt;=5.9,D107&gt;=1.25,G107&gt;=0.246,D107&gt;=1.15,H107&gt;=9.386,D107&lt;1.35,D107&lt;1.75,F107&gt;=1.5),4,IF(AND(G107&gt;=0.437,A107&gt;=5.85,B107&gt;=2.75,B107&gt;=2.45,F107&lt;2.5,D107&gt;=1.35,D107&lt;1.75,F107&gt;=1.5),4.75,IF(AND(H107&lt;9.446,G107&lt;0.437,A107&gt;=5.85,B107&gt;=2.75,B107&gt;=2.45,F107&lt;2.5,D107&gt;=1.35,D107&lt;1.75,F107&gt;=1.5),4.6,IF(AND(H107&gt;=9.446,G107&lt;0.437,A107&gt;=5.85,B107&gt;=2.75,B107&gt;=2.45,F107&lt;2.5,D107&gt;=1.35,D107&lt;1.75,F107&gt;=1.5),4.7,"shouldnthappen")))))))))))))))))))))))))))))))))))))</f>
        <v>5.725</v>
      </c>
      <c r="BC107" s="1" t="n">
        <f aca="false">IF(AND(G107&gt;=0.905,F107&lt;1.5),1.65,IF(AND(D107&gt;=0.45,G107&lt;0.905,F107&lt;1.5),1.65,IF(AND(A107&lt;5.15,D107&lt;1.55,F107&gt;=1.5),3.225,IF(AND(F107&gt;=2.5,A107&gt;=5.15,D107&lt;1.55,F107&gt;=1.5),5.05,IF(AND(H107&lt;5.767,A107&lt;7.05,D107&gt;=1.55,F107&gt;=1.5),4.5,IF(AND(D107&lt;1.7,A107&gt;=7.05,D107&gt;=1.55,F107&gt;=1.5),5.8,IF(AND(A107&gt;=5.3,G107&lt;0.207,D107&lt;0.45,G107&lt;0.905,F107&lt;1.5),1.3,IF(AND(D107&gt;=0.35,G107&gt;=0.207,D107&lt;0.45,G107&lt;0.905,F107&lt;1.5),1.5,IF(AND(G107&lt;0.155,D107&gt;=1.7,A107&gt;=7.05,D107&gt;=1.55,F107&gt;=1.5),6.7,IF(AND(G107&gt;=0.155,D107&gt;=1.7,A107&gt;=7.05,D107&gt;=1.55,F107&gt;=1.5),6.34,IF(AND(G107&lt;0.05,A107&lt;5.3,G107&lt;0.207,D107&lt;0.45,G107&lt;0.905,F107&lt;1.5),1.4,IF(AND(G107&gt;=0.05,A107&lt;5.3,G107&lt;0.207,D107&lt;0.45,G107&lt;0.905,F107&lt;1.5),1.5,IF(AND(A107&lt;4.5,D107&lt;0.35,G107&gt;=0.207,D107&lt;0.45,G107&lt;0.905,F107&lt;1.5),1.3,IF(AND(G107&lt;0.308,A107&lt;6.2,F107&lt;2.5,A107&gt;=5.15,D107&lt;1.55,F107&gt;=1.5),4.5,IF(AND(D107&lt;1.35,A107&gt;=6.2,F107&lt;2.5,A107&gt;=5.15,D107&lt;1.55,F107&gt;=1.5),4.367,IF(AND(D107&lt;1.85,A107&lt;6.15,H107&gt;=5.767,A107&lt;7.05,D107&gt;=1.55,F107&gt;=1.5),4.933,IF(AND(G107&gt;=0.558,A107&gt;=4.5,D107&lt;0.35,G107&gt;=0.207,D107&lt;0.45,G107&lt;0.905,F107&lt;1.5),1.5,IF(AND(H107&gt;=13.383,G107&gt;=0.308,A107&lt;6.2,F107&lt;2.5,A107&gt;=5.15,D107&lt;1.55,F107&gt;=1.5),4.7,IF(AND(H107&gt;=12.206,D107&gt;=1.35,A107&gt;=6.2,F107&lt;2.5,A107&gt;=5.15,D107&lt;1.55,F107&gt;=1.5),4.575,IF(AND(A107&lt;5.7,D107&gt;=1.85,A107&lt;6.15,H107&gt;=5.767,A107&lt;7.05,D107&gt;=1.55,F107&gt;=1.5),4.9,IF(AND(A107&gt;=5.7,D107&gt;=1.85,A107&lt;6.15,H107&gt;=5.767,A107&lt;7.05,D107&gt;=1.55,F107&gt;=1.5),5.1,IF(AND(G107&lt;0.079,G107&lt;0.364,A107&gt;=6.15,H107&gt;=5.767,A107&lt;7.05,D107&gt;=1.55,F107&gt;=1.5),5.6,IF(AND(G107&gt;=0.079,G107&lt;0.364,A107&gt;=6.15,H107&gt;=5.767,A107&lt;7.05,D107&gt;=1.55,F107&gt;=1.5),5.25,IF(AND(G107&gt;=0.447,G107&lt;0.558,A107&gt;=4.5,D107&lt;0.35,G107&gt;=0.207,D107&lt;0.45,G107&lt;0.905,F107&lt;1.5),1.3,IF(AND(B107&gt;=2.95,H107&lt;13.383,G107&gt;=0.308,A107&lt;6.2,F107&lt;2.5,A107&gt;=5.15,D107&lt;1.55,F107&gt;=1.5),4.6,IF(AND(B107&lt;2.65,H107&lt;12.206,D107&gt;=1.35,A107&gt;=6.2,F107&lt;2.5,A107&gt;=5.15,D107&lt;1.55,F107&gt;=1.5),4.9,IF(AND(D107&lt;2.45,A107&lt;6.6,G107&gt;=0.364,A107&gt;=6.15,H107&gt;=5.767,A107&lt;7.05,D107&gt;=1.55,F107&gt;=1.5),5.6,IF(AND(D107&gt;=2.45,A107&lt;6.6,G107&gt;=0.364,A107&gt;=6.15,H107&gt;=5.767,A107&lt;7.05,D107&gt;=1.55,F107&gt;=1.5),6,IF(AND(H107&lt;12.921,A107&gt;=6.6,G107&gt;=0.364,A107&gt;=6.15,H107&gt;=5.767,A107&lt;7.05,D107&gt;=1.55,F107&gt;=1.5),5.725,IF(AND(H107&gt;=12.921,A107&gt;=6.6,G107&gt;=0.364,A107&gt;=6.15,H107&gt;=5.767,A107&lt;7.05,D107&gt;=1.55,F107&gt;=1.5),5.367,IF(AND(B107&lt;3.15,G107&lt;0.447,G107&lt;0.558,A107&gt;=4.5,D107&lt;0.35,G107&gt;=0.207,D107&lt;0.45,G107&lt;0.905,F107&lt;1.5),1.5,IF(AND(B107&gt;=3.15,G107&lt;0.447,G107&lt;0.558,A107&gt;=4.5,D107&lt;0.35,G107&gt;=0.207,D107&lt;0.45,G107&lt;0.905,F107&lt;1.5),1.36,IF(AND(B107&gt;=2.85,B107&lt;2.95,H107&lt;13.383,G107&gt;=0.308,A107&lt;6.2,F107&lt;2.5,A107&gt;=5.15,D107&lt;1.55,F107&gt;=1.5),3.6,IF(AND(H107&lt;9.446,B107&gt;=2.65,H107&lt;12.206,D107&gt;=1.35,A107&gt;=6.2,F107&lt;2.5,A107&gt;=5.15,D107&lt;1.55,F107&gt;=1.5),4.6,IF(AND(H107&gt;=9.446,B107&gt;=2.65,H107&lt;12.206,D107&gt;=1.35,A107&gt;=6.2,F107&lt;2.5,A107&gt;=5.15,D107&lt;1.55,F107&gt;=1.5),4.7,IF(AND(D107&lt;1.2,B107&lt;2.85,B107&lt;2.95,H107&lt;13.383,G107&gt;=0.308,A107&lt;6.2,F107&lt;2.5,A107&gt;=5.15,D107&lt;1.55,F107&gt;=1.5),3.75,IF(AND(G107&lt;0.356,D107&gt;=1.2,B107&lt;2.85,B107&lt;2.95,H107&lt;13.383,G107&gt;=0.308,A107&lt;6.2,F107&lt;2.5,A107&gt;=5.15,D107&lt;1.55,F107&gt;=1.5),4.2,IF(AND(G107&gt;=0.356,D107&gt;=1.2,B107&lt;2.85,B107&lt;2.95,H107&lt;13.383,G107&gt;=0.308,A107&lt;6.2,F107&lt;2.5,A107&gt;=5.15,D107&lt;1.55,F107&gt;=1.5),3.96,"shouldnthappen"))))))))))))))))))))))))))))))))))))))</f>
        <v>5.6</v>
      </c>
      <c r="BD107" s="1" t="n">
        <f aca="false">IF(AND(B107&lt;2.7,A107&lt;5.3,B107&lt;3.15),3.42,IF(AND(F107&lt;2.5,A107&gt;=5.85,B107&gt;=3.15),4.7,IF(AND(A107&lt;4.35,B107&gt;=2.7,A107&lt;5.3,B107&lt;3.15),1.1,IF(AND(A107&gt;=4.35,B107&gt;=2.7,A107&lt;5.3,B107&lt;3.15),1.42,IF(AND(A107&gt;=7.05,F107&gt;=2.5,A107&gt;=5.3,B107&lt;3.15),6.067,IF(AND(D107&gt;=0.45,A107&lt;5.05,A107&lt;5.85,B107&gt;=3.15),1.6,IF(AND(B107&lt;3.35,A107&gt;=5.05,A107&lt;5.85,B107&gt;=3.15),1.7,IF(AND(A107&gt;=6.85,F107&gt;=2.5,A107&gt;=5.85,B107&gt;=3.15),6.22,IF(AND(D107&lt;1.25,D107&lt;1.35,F107&lt;2.5,A107&gt;=5.3,B107&lt;3.15),4.033,IF(AND(D107&gt;=1.25,D107&lt;1.35,F107&lt;2.5,A107&gt;=5.3,B107&lt;3.15),4.233,IF(AND(A107&lt;6.05,D107&gt;=1.35,F107&lt;2.5,A107&gt;=5.3,B107&lt;3.15),5.1,IF(AND(H107&gt;=13.29,A107&lt;7.05,F107&gt;=2.5,A107&gt;=5.3,B107&lt;3.15),4.96,IF(AND(G107&gt;=0.858,D107&lt;0.45,A107&lt;5.05,A107&lt;5.85,B107&gt;=3.15),1.3,IF(AND(D107&gt;=0.35,B107&gt;=3.35,A107&gt;=5.05,A107&lt;5.85,B107&gt;=3.15),1.4,IF(AND(B107&lt;3.25,A107&lt;6.85,F107&gt;=2.5,A107&gt;=5.85,B107&gt;=3.15),5.233,IF(AND(A107&gt;=6.8,A107&gt;=6.05,D107&gt;=1.35,F107&lt;2.5,A107&gt;=5.3,B107&lt;3.15),4.9,IF(AND(G107&gt;=0.622,H107&lt;13.29,A107&lt;7.05,F107&gt;=2.5,A107&gt;=5.3,B107&lt;3.15),5.067,IF(AND(H107&lt;8.834,G107&lt;0.858,D107&lt;0.45,A107&lt;5.05,A107&lt;5.85,B107&gt;=3.15),1.4,IF(AND(G107&lt;0.774,B107&gt;=3.25,A107&lt;6.85,F107&gt;=2.5,A107&gt;=5.85,B107&gt;=3.15),5.8,IF(AND(G107&gt;=0.774,B107&gt;=3.25,A107&lt;6.85,F107&gt;=2.5,A107&gt;=5.85,B107&gt;=3.15),5.4,IF(AND(H107&gt;=12.206,A107&lt;6.8,A107&gt;=6.05,D107&gt;=1.35,F107&lt;2.5,A107&gt;=5.3,B107&lt;3.15),4.5,IF(AND(G107&gt;=0.439,G107&lt;0.622,H107&lt;13.29,A107&lt;7.05,F107&gt;=2.5,A107&gt;=5.3,B107&lt;3.15),5.667,IF(AND(G107&lt;0.227,H107&gt;=8.834,G107&lt;0.858,D107&lt;0.45,A107&lt;5.05,A107&lt;5.85,B107&gt;=3.15),1.4,IF(AND(G107&gt;=0.227,H107&gt;=8.834,G107&lt;0.858,D107&lt;0.45,A107&lt;5.05,A107&lt;5.85,B107&gt;=3.15),1.3,IF(AND(G107&gt;=0.934,B107&lt;3.75,D107&lt;0.35,B107&gt;=3.35,A107&gt;=5.05,A107&lt;5.85,B107&gt;=3.15),1.7,IF(AND(G107&lt;0.823,B107&gt;=3.75,D107&lt;0.35,B107&gt;=3.35,A107&gt;=5.05,A107&lt;5.85,B107&gt;=3.15),1.55,IF(AND(G107&gt;=0.823,B107&gt;=3.75,D107&lt;0.35,B107&gt;=3.35,A107&gt;=5.05,A107&lt;5.85,B107&gt;=3.15),1.5,IF(AND(A107&lt;6.2,H107&lt;12.206,A107&lt;6.8,A107&gt;=6.05,D107&gt;=1.35,F107&lt;2.5,A107&gt;=5.3,B107&lt;3.15),4.6,IF(AND(A107&gt;=6.2,H107&lt;12.206,A107&lt;6.8,A107&gt;=6.05,D107&gt;=1.35,F107&lt;2.5,A107&gt;=5.3,B107&lt;3.15),4.74,IF(AND(H107&gt;=10.667,G107&lt;0.439,G107&lt;0.622,H107&lt;13.29,A107&lt;7.05,F107&gt;=2.5,A107&gt;=5.3,B107&lt;3.15),5.6,IF(AND(H107&lt;13.67,G107&lt;0.934,B107&lt;3.75,D107&lt;0.35,B107&gt;=3.35,A107&gt;=5.05,A107&lt;5.85,B107&gt;=3.15),1.48,IF(AND(H107&gt;=13.67,G107&lt;0.934,B107&lt;3.75,D107&lt;0.35,B107&gt;=3.35,A107&gt;=5.05,A107&lt;5.85,B107&gt;=3.15),1.3,IF(AND(G107&lt;0.301,H107&lt;10.667,G107&lt;0.439,G107&lt;0.622,H107&lt;13.29,A107&lt;7.05,F107&gt;=2.5,A107&gt;=5.3,B107&lt;3.15),5.2,IF(AND(G107&gt;=0.301,H107&lt;10.667,G107&lt;0.439,G107&lt;0.622,H107&lt;13.29,A107&lt;7.05,F107&gt;=2.5,A107&gt;=5.3,B107&lt;3.15),5.067,"shouldnthappen"))))))))))))))))))))))))))))))))))</f>
        <v>4.96</v>
      </c>
      <c r="BE107" s="1" t="n">
        <f aca="false">IF(AND(B107&gt;=3.85,A107&gt;=5.05,F107&lt;1.5),1.4,IF(AND(A107&lt;5.25,A107&lt;5.75,F107&gt;=1.5),3.15,IF(AND(A107&lt;4.95,B107&lt;3.15,A107&lt;5.05,F107&lt;1.5),1.46,IF(AND(A107&gt;=4.95,B107&lt;3.15,A107&lt;5.05,F107&lt;1.5),1.6,IF(AND(H107&lt;8.834,B107&gt;=3.15,A107&lt;5.05,F107&lt;1.5),1.4,IF(AND(D107&lt;0.25,B107&lt;3.85,A107&gt;=5.05,F107&lt;1.5),1.48,IF(AND(D107&gt;=0.25,B107&lt;3.85,A107&gt;=5.05,F107&lt;1.5),1.7,IF(AND(F107&gt;=2.5,A107&gt;=5.25,A107&lt;5.75,F107&gt;=1.5),4.9,IF(AND(H107&lt;12.45,H107&gt;=8.834,B107&gt;=3.15,A107&lt;5.05,F107&lt;1.5),1.25,IF(AND(H107&gt;=12.45,H107&gt;=8.834,B107&gt;=3.15,A107&lt;5.05,F107&lt;1.5),1.32,IF(AND(G107&lt;0.283,F107&lt;2.5,A107&gt;=5.25,A107&lt;5.75,F107&gt;=1.5),4.3,IF(AND(H107&lt;6.712,H107&lt;11.275,D107&lt;1.55,A107&gt;=5.75,F107&gt;=1.5),5,IF(AND(H107&lt;13.101,H107&gt;=11.275,D107&lt;1.55,A107&gt;=5.75,F107&gt;=1.5),3.933,IF(AND(H107&gt;=13.101,H107&gt;=11.275,D107&lt;1.55,A107&gt;=5.75,F107&gt;=1.5),4.5,IF(AND(A107&gt;=7.3,D107&lt;2.45,D107&gt;=1.55,A107&gt;=5.75,F107&gt;=1.5),6.7,IF(AND(B107&lt;3.45,D107&gt;=2.45,D107&gt;=1.55,A107&gt;=5.75,F107&gt;=1.5),5.925,IF(AND(B107&gt;=3.45,D107&gt;=2.45,D107&gt;=1.55,A107&gt;=5.75,F107&gt;=1.5),6.1,IF(AND(B107&gt;=2.8,G107&gt;=0.283,F107&lt;2.5,A107&gt;=5.25,A107&lt;5.75,F107&gt;=1.5),4.2,IF(AND(D107&lt;1.35,H107&gt;=6.712,H107&lt;11.275,D107&lt;1.55,A107&gt;=5.75,F107&gt;=1.5),4.35,IF(AND(D107&lt;1.05,B107&lt;2.8,G107&gt;=0.283,F107&lt;2.5,A107&gt;=5.25,A107&lt;5.75,F107&gt;=1.5),3.567,IF(AND(D107&gt;=1.05,B107&lt;2.8,G107&gt;=0.283,F107&lt;2.5,A107&gt;=5.25,A107&lt;5.75,F107&gt;=1.5),3.925,IF(AND(B107&lt;2.65,D107&gt;=1.35,H107&gt;=6.712,H107&lt;11.275,D107&lt;1.55,A107&gt;=5.75,F107&gt;=1.5),4.9,IF(AND(B107&gt;=2.65,D107&gt;=1.35,H107&gt;=6.712,H107&lt;11.275,D107&lt;1.55,A107&gt;=5.75,F107&gt;=1.5),4.625,IF(AND(H107&gt;=14.683,G107&gt;=0.628,A107&lt;7.3,D107&lt;2.45,D107&gt;=1.55,A107&gt;=5.75,F107&gt;=1.5),5.4,IF(AND(D107&lt;1.95,H107&lt;8.884,G107&lt;0.628,A107&lt;7.3,D107&lt;2.45,D107&gt;=1.55,A107&gt;=5.75,F107&gt;=1.5),5.1,IF(AND(D107&gt;=1.95,H107&lt;8.884,G107&lt;0.628,A107&lt;7.3,D107&lt;2.45,D107&gt;=1.55,A107&gt;=5.75,F107&gt;=1.5),5.22,IF(AND(A107&lt;6.05,H107&gt;=8.884,G107&lt;0.628,A107&lt;7.3,D107&lt;2.45,D107&gt;=1.55,A107&gt;=5.75,F107&gt;=1.5),5.1,IF(AND(G107&lt;0.817,H107&lt;14.683,G107&gt;=0.628,A107&lt;7.3,D107&lt;2.45,D107&gt;=1.55,A107&gt;=5.75,F107&gt;=1.5),4.967,IF(AND(G107&gt;=0.817,H107&lt;14.683,G107&gt;=0.628,A107&lt;7.3,D107&lt;2.45,D107&gt;=1.55,A107&gt;=5.75,F107&gt;=1.5),5.1,IF(AND(H107&lt;9.637,A107&gt;=6.05,H107&gt;=8.884,G107&lt;0.628,A107&lt;7.3,D107&lt;2.45,D107&gt;=1.55,A107&gt;=5.75,F107&gt;=1.5),5.9,IF(AND(D107&lt;1.85,H107&gt;=9.637,A107&gt;=6.05,H107&gt;=8.884,G107&lt;0.628,A107&lt;7.3,D107&lt;2.45,D107&gt;=1.55,A107&gt;=5.75,F107&gt;=1.5),5.733,IF(AND(G107&gt;=0.388,D107&gt;=1.85,H107&gt;=9.637,A107&gt;=6.05,H107&gt;=8.884,G107&lt;0.628,A107&lt;7.3,D107&lt;2.45,D107&gt;=1.55,A107&gt;=5.75,F107&gt;=1.5),5.64,IF(AND(B107&lt;2.95,G107&lt;0.388,D107&gt;=1.85,H107&gt;=9.637,A107&gt;=6.05,H107&gt;=8.884,G107&lt;0.628,A107&lt;7.3,D107&lt;2.45,D107&gt;=1.55,A107&gt;=5.75,F107&gt;=1.5),5.5,IF(AND(B107&gt;=2.95,G107&lt;0.388,D107&gt;=1.85,H107&gt;=9.637,A107&gt;=6.05,H107&gt;=8.884,G107&lt;0.628,A107&lt;7.3,D107&lt;2.45,D107&gt;=1.55,A107&gt;=5.75,F107&gt;=1.5),5.333,"shouldnthappen"))))))))))))))))))))))))))))))))))</f>
        <v>5.64</v>
      </c>
      <c r="BF107" s="1" t="n">
        <f aca="false">IF(AND(D107&gt;=0.35,F107&lt;1.5),1.65,IF(AND(H107&gt;=16.227,D107&gt;=1.55,F107&gt;=1.5),6.533,IF(AND(A107&gt;=5.45,G107&lt;0.174,D107&lt;0.35,F107&lt;1.5),1.7,IF(AND(D107&lt;0.15,G107&gt;=0.174,D107&lt;0.35,F107&lt;1.5),1.38,IF(AND(D107&gt;=1.15,D107&lt;1.25,D107&lt;1.55,F107&gt;=1.5),3.967,IF(AND(H107&lt;8.376,A107&lt;5.45,G107&lt;0.174,D107&lt;0.35,F107&lt;1.5),1.4,IF(AND(H107&gt;=8.376,A107&lt;5.45,G107&lt;0.174,D107&lt;0.35,F107&lt;1.5),1.5,IF(AND(B107&lt;3.1,D107&gt;=0.15,G107&gt;=0.174,D107&lt;0.35,F107&lt;1.5),1.475,IF(AND(H107&lt;10.258,D107&lt;1.15,D107&lt;1.25,D107&lt;1.55,F107&gt;=1.5),3.24,IF(AND(H107&gt;=10.258,D107&lt;1.15,D107&lt;1.25,D107&lt;1.55,F107&gt;=1.5),3.875,IF(AND(F107&gt;=2.5,H107&lt;10.927,D107&gt;=1.25,D107&lt;1.55,F107&gt;=1.5),5.05,IF(AND(D107&lt;1.35,H107&gt;=10.927,D107&gt;=1.25,D107&lt;1.55,F107&gt;=1.5),4.25,IF(AND(A107&gt;=6.95,D107&lt;1.75,H107&lt;16.227,D107&gt;=1.55,F107&gt;=1.5),5.8,IF(AND(B107&lt;3.3,B107&gt;=3.1,D107&gt;=0.15,G107&gt;=0.174,D107&lt;0.35,F107&lt;1.5),1.3,IF(AND(H107&lt;12.278,D107&gt;=1.35,H107&gt;=10.927,D107&gt;=1.25,D107&lt;1.55,F107&gt;=1.5),4.9,IF(AND(G107&lt;0.226,A107&lt;6.95,D107&lt;1.75,H107&lt;16.227,D107&gt;=1.55,F107&gt;=1.5),5,IF(AND(G107&gt;=0.226,A107&lt;6.95,D107&lt;1.75,H107&lt;16.227,D107&gt;=1.55,F107&gt;=1.5),4.62,IF(AND(H107&lt;9.35,B107&lt;2.95,D107&gt;=1.75,H107&lt;16.227,D107&gt;=1.55,F107&gt;=1.5),6.3,IF(AND(H107&gt;=9.35,B107&lt;2.95,D107&gt;=1.75,H107&lt;16.227,D107&gt;=1.55,F107&gt;=1.5),5.58,IF(AND(A107&lt;5.05,B107&gt;=3.3,B107&gt;=3.1,D107&gt;=0.15,G107&gt;=0.174,D107&lt;0.35,F107&lt;1.5),1.35,IF(AND(A107&gt;=5.05,B107&gt;=3.3,B107&gt;=3.1,D107&gt;=0.15,G107&gt;=0.174,D107&lt;0.35,F107&lt;1.5),1.46,IF(AND(B107&lt;2.8,A107&lt;5.65,F107&lt;2.5,H107&lt;10.927,D107&gt;=1.25,D107&lt;1.55,F107&gt;=1.5),4.075,IF(AND(B107&gt;=2.8,A107&lt;5.65,F107&lt;2.5,H107&lt;10.927,D107&gt;=1.25,D107&lt;1.55,F107&gt;=1.5),3.933,IF(AND(A107&lt;6.25,A107&gt;=5.65,F107&lt;2.5,H107&lt;10.927,D107&gt;=1.25,D107&lt;1.55,F107&gt;=1.5),4.533,IF(AND(A107&gt;=6.25,A107&gt;=5.65,F107&lt;2.5,H107&lt;10.927,D107&gt;=1.25,D107&lt;1.55,F107&gt;=1.5),4.3,IF(AND(A107&lt;6.5,H107&gt;=12.278,D107&gt;=1.35,H107&gt;=10.927,D107&gt;=1.25,D107&lt;1.55,F107&gt;=1.5),4.55,IF(AND(A107&gt;=6.5,H107&gt;=12.278,D107&gt;=1.35,H107&gt;=10.927,D107&gt;=1.25,D107&lt;1.55,F107&gt;=1.5),4.775,IF(AND(H107&lt;9.884,D107&lt;2.1,B107&gt;=2.95,D107&gt;=1.75,H107&lt;16.227,D107&gt;=1.55,F107&gt;=1.5),5.5,IF(AND(H107&gt;=9.884,D107&lt;2.1,B107&gt;=2.95,D107&gt;=1.75,H107&lt;16.227,D107&gt;=1.55,F107&gt;=1.5),5.1,IF(AND(H107&lt;10.393,D107&gt;=2.1,B107&gt;=2.95,D107&gt;=1.75,H107&lt;16.227,D107&gt;=1.55,F107&gt;=1.5),5.74,IF(AND(D107&lt;2.25,H107&gt;=10.393,D107&gt;=2.1,B107&gt;=2.95,D107&gt;=1.75,H107&lt;16.227,D107&gt;=1.55,F107&gt;=1.5),5.8,IF(AND(D107&gt;=2.25,H107&gt;=10.393,D107&gt;=2.1,B107&gt;=2.95,D107&gt;=1.75,H107&lt;16.227,D107&gt;=1.55,F107&gt;=1.5),5.4,"shouldnthappen"))))))))))))))))))))))))))))))))</f>
        <v>5.8</v>
      </c>
      <c r="BG107" s="1" t="n">
        <f aca="false">IF(AND(G107&lt;0.096,A107&lt;5.45),2.95,IF(AND(F107&gt;=1.5,G107&gt;=0.096,A107&lt;5.45),3,IF(AND(D107&lt;0.6,A107&lt;5.9,A107&gt;=5.45),1.4,IF(AND(F107&gt;=2.5,D107&gt;=0.6,A107&lt;5.9,A107&gt;=5.45),5.1,IF(AND(A107&lt;7.45,A107&gt;=7.05,A107&gt;=5.9,A107&gt;=5.45),6.167,IF(AND(B107&gt;=3.55,G107&lt;0.587,F107&lt;1.5,G107&gt;=0.096,A107&lt;5.45),1,IF(AND(A107&lt;5.05,G107&gt;=0.587,F107&lt;1.5,G107&gt;=0.096,A107&lt;5.45),1.35,IF(AND(B107&lt;2.75,D107&lt;1.7,A107&lt;7.05,A107&gt;=5.9,A107&gt;=5.45),4.9,IF(AND(A107&lt;6.2,D107&gt;=1.7,A107&lt;7.05,A107&gt;=5.9,A107&gt;=5.45),4.833,IF(AND(H107&lt;17.32,A107&gt;=7.45,A107&gt;=7.05,A107&gt;=5.9,A107&gt;=5.45),6.68,IF(AND(H107&gt;=17.32,A107&gt;=7.45,A107&gt;=7.05,A107&gt;=5.9,A107&gt;=5.45),6.4,IF(AND(G107&lt;0.161,B107&lt;3.55,G107&lt;0.587,F107&lt;1.5,G107&gt;=0.096,A107&lt;5.45),1.5,IF(AND(H107&lt;11.016,A107&gt;=5.05,G107&gt;=0.587,F107&lt;1.5,G107&gt;=0.096,A107&lt;5.45),1.633,IF(AND(H107&lt;11.001,G107&lt;0.372,F107&lt;2.5,D107&gt;=0.6,A107&lt;5.9,A107&gt;=5.45),4.133,IF(AND(H107&gt;=11.001,G107&lt;0.372,F107&lt;2.5,D107&gt;=0.6,A107&lt;5.9,A107&gt;=5.45),4.3,IF(AND(H107&lt;6.808,G107&gt;=0.372,F107&lt;2.5,D107&gt;=0.6,A107&lt;5.9,A107&gt;=5.45),4,IF(AND(A107&gt;=6.75,B107&gt;=2.75,D107&lt;1.7,A107&lt;7.05,A107&gt;=5.9,A107&gt;=5.45),4.84,IF(AND(H107&lt;12.467,G107&gt;=0.161,B107&lt;3.55,G107&lt;0.587,F107&lt;1.5,G107&gt;=0.096,A107&lt;5.45),1.3,IF(AND(D107&lt;0.25,H107&gt;=11.016,A107&gt;=5.05,G107&gt;=0.587,F107&lt;1.5,G107&gt;=0.096,A107&lt;5.45),1.52,IF(AND(D107&gt;=0.25,H107&gt;=11.016,A107&gt;=5.05,G107&gt;=0.587,F107&lt;1.5,G107&gt;=0.096,A107&lt;5.45),1.5,IF(AND(H107&lt;11.218,H107&gt;=6.808,G107&gt;=0.372,F107&lt;2.5,D107&gt;=0.6,A107&lt;5.9,A107&gt;=5.45),3.7,IF(AND(H107&gt;=11.218,H107&gt;=6.808,G107&gt;=0.372,F107&lt;2.5,D107&gt;=0.6,A107&lt;5.9,A107&gt;=5.45),3.9,IF(AND(B107&lt;2.95,A107&lt;6.75,B107&gt;=2.75,D107&lt;1.7,A107&lt;7.05,A107&gt;=5.9,A107&gt;=5.45),4.2,IF(AND(B107&gt;=2.95,A107&lt;6.75,B107&gt;=2.75,D107&lt;1.7,A107&lt;7.05,A107&gt;=5.9,A107&gt;=5.45),4.6,IF(AND(D107&gt;=2.45,A107&lt;6.85,A107&gt;=6.2,D107&gt;=1.7,A107&lt;7.05,A107&gt;=5.9,A107&gt;=5.45),5.9,IF(AND(G107&lt;0.312,A107&gt;=6.85,A107&gt;=6.2,D107&gt;=1.7,A107&lt;7.05,A107&gt;=5.9,A107&gt;=5.45),5.1,IF(AND(G107&gt;=0.312,A107&gt;=6.85,A107&gt;=6.2,D107&gt;=1.7,A107&lt;7.05,A107&gt;=5.9,A107&gt;=5.45),5.4,IF(AND(G107&lt;0.251,H107&gt;=12.467,G107&gt;=0.161,B107&lt;3.55,G107&lt;0.587,F107&lt;1.5,G107&gt;=0.096,A107&lt;5.45),1.35,IF(AND(G107&gt;=0.251,H107&gt;=12.467,G107&gt;=0.161,B107&lt;3.55,G107&lt;0.587,F107&lt;1.5,G107&gt;=0.096,A107&lt;5.45),1.467,IF(AND(G107&gt;=0.628,D107&lt;2.45,A107&lt;6.85,A107&gt;=6.2,D107&gt;=1.7,A107&lt;7.05,A107&gt;=5.9,A107&gt;=5.45),5.1,IF(AND(A107&gt;=6.75,G107&lt;0.628,D107&lt;2.45,A107&lt;6.85,A107&gt;=6.2,D107&gt;=1.7,A107&lt;7.05,A107&gt;=5.9,A107&gt;=5.45),5.9,IF(AND(H107&lt;11.824,A107&lt;6.75,G107&lt;0.628,D107&lt;2.45,A107&lt;6.85,A107&gt;=6.2,D107&gt;=1.7,A107&lt;7.05,A107&gt;=5.9,A107&gt;=5.45),5.44,IF(AND(H107&lt;14.378,H107&gt;=11.824,A107&lt;6.75,G107&lt;0.628,D107&lt;2.45,A107&lt;6.85,A107&gt;=6.2,D107&gt;=1.7,A107&lt;7.05,A107&gt;=5.9,A107&gt;=5.45),5.6,IF(AND(H107&gt;=14.378,H107&gt;=11.824,A107&lt;6.75,G107&lt;0.628,D107&lt;2.45,A107&lt;6.85,A107&gt;=6.2,D107&gt;=1.7,A107&lt;7.05,A107&gt;=5.9,A107&gt;=5.45),5.8,"shouldnthappen"))))))))))))))))))))))))))))))))))</f>
        <v>5.8</v>
      </c>
      <c r="BH107" s="1" t="n">
        <f aca="false">IF(AND(G107&gt;=0.905,F107&lt;1.5),1.8,IF(AND(H107&lt;5.523,G107&lt;0.905,F107&lt;1.5),1,IF(AND(D107&gt;=0.4,H107&gt;=5.523,G107&lt;0.905,F107&lt;1.5),1.7,IF(AND(G107&gt;=0.878,D107&lt;1.35,F107&lt;2.5,F107&gt;=1.5),4.4,IF(AND(A107&lt;5.4,D107&gt;=1.35,F107&lt;2.5,F107&gt;=1.5),3.9,IF(AND(G107&lt;0.177,B107&lt;3.15,F107&gt;=2.5,F107&gt;=1.5),6.15,IF(AND(H107&lt;10.393,B107&gt;=3.15,F107&gt;=2.5,F107&gt;=1.5),5.94,IF(AND(H107&gt;=10.393,B107&gt;=3.15,F107&gt;=2.5,F107&gt;=1.5),5.467,IF(AND(D107&gt;=1.25,G107&lt;0.878,D107&lt;1.35,F107&lt;2.5,F107&gt;=1.5),4.18,IF(AND(G107&gt;=0.709,A107&gt;=5.4,D107&gt;=1.35,F107&lt;2.5,F107&gt;=1.5),4.9,IF(AND(B107&lt;2.6,G107&gt;=0.177,B107&lt;3.15,F107&gt;=2.5,F107&gt;=1.5),4.8,IF(AND(A107&lt;4.35,A107&lt;5.05,D107&lt;0.4,H107&gt;=5.523,G107&lt;0.905,F107&lt;1.5),1.1,IF(AND(A107&gt;=5.6,A107&gt;=5.05,D107&lt;0.4,H107&gt;=5.523,G107&lt;0.905,F107&lt;1.5),1.7,IF(AND(D107&lt;1.05,D107&lt;1.25,G107&lt;0.878,D107&lt;1.35,F107&lt;2.5,F107&gt;=1.5),3.6,IF(AND(D107&gt;=1.55,G107&lt;0.709,A107&gt;=5.4,D107&gt;=1.35,F107&lt;2.5,F107&gt;=1.5),4.975,IF(AND(D107&lt;1.7,B107&gt;=2.6,G107&gt;=0.177,B107&lt;3.15,F107&gt;=2.5,F107&gt;=1.5),5.8,IF(AND(B107&lt;3.15,A107&gt;=4.35,A107&lt;5.05,D107&lt;0.4,H107&gt;=5.523,G107&lt;0.905,F107&lt;1.5),1.46,IF(AND(A107&gt;=5.45,A107&lt;5.6,A107&gt;=5.05,D107&lt;0.4,H107&gt;=5.523,G107&lt;0.905,F107&lt;1.5),1.35,IF(AND(H107&lt;10.974,D107&gt;=1.05,D107&lt;1.25,G107&lt;0.878,D107&lt;1.35,F107&lt;2.5,F107&gt;=1.5),3.8,IF(AND(H107&gt;=13.654,D107&lt;1.55,G107&lt;0.709,A107&gt;=5.4,D107&gt;=1.35,F107&lt;2.5,F107&gt;=1.5),4.725,IF(AND(A107&lt;4.5,B107&gt;=3.15,A107&gt;=4.35,A107&lt;5.05,D107&lt;0.4,H107&gt;=5.523,G107&lt;0.905,F107&lt;1.5),1.3,IF(AND(G107&lt;0.676,A107&lt;5.45,A107&lt;5.6,A107&gt;=5.05,D107&lt;0.4,H107&gt;=5.523,G107&lt;0.905,F107&lt;1.5),1.5,IF(AND(G107&gt;=0.676,A107&lt;5.45,A107&lt;5.6,A107&gt;=5.05,D107&lt;0.4,H107&gt;=5.523,G107&lt;0.905,F107&lt;1.5),1.55,IF(AND(A107&lt;5.7,H107&gt;=10.974,D107&gt;=1.05,D107&lt;1.25,G107&lt;0.878,D107&lt;1.35,F107&lt;2.5,F107&gt;=1.5),3.9,IF(AND(A107&gt;=5.7,H107&gt;=10.974,D107&gt;=1.05,D107&lt;1.25,G107&lt;0.878,D107&lt;1.35,F107&lt;2.5,F107&gt;=1.5),3.933,IF(AND(G107&gt;=0.644,H107&lt;13.654,D107&lt;1.55,G107&lt;0.709,A107&gt;=5.4,D107&gt;=1.35,F107&lt;2.5,F107&gt;=1.5),4.4,IF(AND(B107&lt;2.9,A107&lt;6.2,D107&gt;=1.7,B107&gt;=2.6,G107&gt;=0.177,B107&lt;3.15,F107&gt;=2.5,F107&gt;=1.5),5.02,IF(AND(B107&gt;=2.9,A107&lt;6.2,D107&gt;=1.7,B107&gt;=2.6,G107&gt;=0.177,B107&lt;3.15,F107&gt;=2.5,F107&gt;=1.5),4.8,IF(AND(D107&lt;2.2,A107&gt;=6.2,D107&gt;=1.7,B107&gt;=2.6,G107&gt;=0.177,B107&lt;3.15,F107&gt;=2.5,F107&gt;=1.5),5.325,IF(AND(D107&gt;=2.2,A107&gt;=6.2,D107&gt;=1.7,B107&gt;=2.6,G107&gt;=0.177,B107&lt;3.15,F107&gt;=2.5,F107&gt;=1.5),5.1,IF(AND(D107&lt;0.25,A107&gt;=4.5,B107&gt;=3.15,A107&gt;=4.35,A107&lt;5.05,D107&lt;0.4,H107&gt;=5.523,G107&lt;0.905,F107&lt;1.5),1.357,IF(AND(D107&gt;=0.25,A107&gt;=4.5,B107&gt;=3.15,A107&gt;=4.35,A107&lt;5.05,D107&lt;0.4,H107&gt;=5.523,G107&lt;0.905,F107&lt;1.5),1.333,IF(AND(H107&lt;10.723,G107&lt;0.644,H107&lt;13.654,D107&lt;1.55,G107&lt;0.709,A107&gt;=5.4,D107&gt;=1.35,F107&lt;2.5,F107&gt;=1.5),4.6,IF(AND(H107&gt;=10.723,G107&lt;0.644,H107&lt;13.654,D107&lt;1.55,G107&lt;0.709,A107&gt;=5.4,D107&gt;=1.35,F107&lt;2.5,F107&gt;=1.5),4.5,"shouldnthappen"))))))))))))))))))))))))))))))))))</f>
        <v>5.1</v>
      </c>
      <c r="BI107" s="1" t="n">
        <f aca="false">IF(AND(D107&gt;=0.8,A107&lt;5.45),3.9,IF(AND(D107&gt;=0.45,D107&lt;0.8,A107&lt;5.45),1.66,IF(AND(H107&lt;16.447,B107&gt;=3.45,A107&gt;=5.45),1.525,IF(AND(H107&gt;=16.447,B107&gt;=3.45,A107&gt;=5.45),6.4,IF(AND(H107&lt;5.245,D107&lt;0.45,D107&lt;0.8,A107&lt;5.45),1,IF(AND(A107&gt;=7.2,G107&lt;0.154,B107&lt;3.45,A107&gt;=5.45),6.7,IF(AND(D107&lt;1.65,A107&lt;7.2,G107&lt;0.154,B107&lt;3.45,A107&gt;=5.45),4.7,IF(AND(D107&gt;=1.65,A107&lt;7.2,G107&lt;0.154,B107&lt;3.45,A107&gt;=5.45),5.52,IF(AND(D107&gt;=0.25,A107&lt;5.05,H107&gt;=5.245,D107&lt;0.45,D107&lt;0.8,A107&lt;5.45),1.35,IF(AND(H107&lt;6.089,A107&gt;=5.05,H107&gt;=5.245,D107&lt;0.45,D107&lt;0.8,A107&lt;5.45),1.7,IF(AND(D107&lt;1.2,B107&lt;2.6,A107&lt;5.75,G107&gt;=0.154,B107&lt;3.45,A107&gt;=5.45),3.85,IF(AND(D107&gt;=1.2,B107&lt;2.6,A107&lt;5.75,G107&gt;=0.154,B107&lt;3.45,A107&gt;=5.45),4,IF(AND(D107&gt;=1.65,B107&gt;=2.6,A107&lt;5.75,G107&gt;=0.154,B107&lt;3.45,A107&gt;=5.45),4.9,IF(AND(G107&lt;0.353,F107&lt;2.5,A107&gt;=5.75,G107&gt;=0.154,B107&lt;3.45,A107&gt;=5.45),4.25,IF(AND(A107&gt;=7.25,F107&gt;=2.5,A107&gt;=5.75,G107&gt;=0.154,B107&lt;3.45,A107&gt;=5.45),6.45,IF(AND(H107&lt;11.218,D107&lt;0.25,A107&lt;5.05,H107&gt;=5.245,D107&lt;0.45,D107&lt;0.8,A107&lt;5.45),1.42,IF(AND(G107&lt;0.517,H107&gt;=6.089,A107&gt;=5.05,H107&gt;=5.245,D107&lt;0.45,D107&lt;0.8,A107&lt;5.45),1.44,IF(AND(G107&gt;=0.517,H107&gt;=6.089,A107&gt;=5.05,H107&gt;=5.245,D107&lt;0.45,D107&lt;0.8,A107&lt;5.45),1.54,IF(AND(H107&gt;=10.194,D107&lt;1.65,B107&gt;=2.6,A107&lt;5.75,G107&gt;=0.154,B107&lt;3.45,A107&gt;=5.45),4.35,IF(AND(B107&gt;=3.15,G107&gt;=0.353,F107&lt;2.5,A107&gt;=5.75,G107&gt;=0.154,B107&lt;3.45,A107&gt;=5.45),4.7,IF(AND(H107&lt;7.716,A107&lt;7.25,F107&gt;=2.5,A107&gt;=5.75,G107&gt;=0.154,B107&lt;3.45,A107&gt;=5.45),5.04,IF(AND(G107&lt;0.175,H107&gt;=11.218,D107&lt;0.25,A107&lt;5.05,H107&gt;=5.245,D107&lt;0.45,D107&lt;0.8,A107&lt;5.45),1.5,IF(AND(H107&lt;7.713,H107&lt;10.194,D107&lt;1.65,B107&gt;=2.6,A107&lt;5.75,G107&gt;=0.154,B107&lt;3.45,A107&gt;=5.45),4.1,IF(AND(H107&gt;=7.713,H107&lt;10.194,D107&lt;1.65,B107&gt;=2.6,A107&lt;5.75,G107&gt;=0.154,B107&lt;3.45,A107&gt;=5.45),4.2,IF(AND(B107&gt;=3.05,B107&lt;3.15,G107&gt;=0.353,F107&lt;2.5,A107&gt;=5.75,G107&gt;=0.154,B107&lt;3.45,A107&gt;=5.45),4.4,IF(AND(D107&gt;=2.45,H107&gt;=7.716,A107&lt;7.25,F107&gt;=2.5,A107&gt;=5.75,G107&gt;=0.154,B107&lt;3.45,A107&gt;=5.45),5.85,IF(AND(D107&lt;0.15,G107&gt;=0.175,H107&gt;=11.218,D107&lt;0.25,A107&lt;5.05,H107&gt;=5.245,D107&lt;0.45,D107&lt;0.8,A107&lt;5.45),1.1,IF(AND(H107&gt;=16.317,B107&lt;3.05,B107&lt;3.15,G107&gt;=0.353,F107&lt;2.5,A107&gt;=5.75,G107&gt;=0.154,B107&lt;3.45,A107&gt;=5.45),4.8,IF(AND(G107&gt;=0.857,D107&lt;2.45,H107&gt;=7.716,A107&lt;7.25,F107&gt;=2.5,A107&gt;=5.75,G107&gt;=0.154,B107&lt;3.45,A107&gt;=5.45),5.05,IF(AND(G107&lt;0.245,D107&gt;=0.15,G107&gt;=0.175,H107&gt;=11.218,D107&lt;0.25,A107&lt;5.05,H107&gt;=5.245,D107&lt;0.45,D107&lt;0.8,A107&lt;5.45),1.3,IF(AND(G107&gt;=0.245,D107&gt;=0.15,G107&gt;=0.175,H107&gt;=11.218,D107&lt;0.25,A107&lt;5.05,H107&gt;=5.245,D107&lt;0.45,D107&lt;0.8,A107&lt;5.45),1.22,IF(AND(B107&lt;2.85,H107&lt;16.317,B107&lt;3.05,B107&lt;3.15,G107&gt;=0.353,F107&lt;2.5,A107&gt;=5.75,G107&gt;=0.154,B107&lt;3.45,A107&gt;=5.45),4.6,IF(AND(B107&gt;=2.85,H107&lt;16.317,B107&lt;3.05,B107&lt;3.15,G107&gt;=0.353,F107&lt;2.5,A107&gt;=5.75,G107&gt;=0.154,B107&lt;3.45,A107&gt;=5.45),4.633,IF(AND(D107&lt;1.85,G107&lt;0.857,D107&lt;2.45,H107&gt;=7.716,A107&lt;7.25,F107&gt;=2.5,A107&gt;=5.75,G107&gt;=0.154,B107&lt;3.45,A107&gt;=5.45),5.8,IF(AND(H107&lt;11.297,D107&gt;=1.85,G107&lt;0.857,D107&lt;2.45,H107&gt;=7.716,A107&lt;7.25,F107&gt;=2.5,A107&gt;=5.75,G107&gt;=0.154,B107&lt;3.45,A107&gt;=5.45),5.3,IF(AND(G107&lt;0.388,H107&gt;=11.297,D107&gt;=1.85,G107&lt;0.857,D107&lt;2.45,H107&gt;=7.716,A107&lt;7.25,F107&gt;=2.5,A107&gt;=5.75,G107&gt;=0.154,B107&lt;3.45,A107&gt;=5.45),5.4,IF(AND(G107&gt;=0.388,H107&gt;=11.297,D107&gt;=1.85,G107&lt;0.857,D107&lt;2.45,H107&gt;=7.716,A107&lt;7.25,F107&gt;=2.5,A107&gt;=5.75,G107&gt;=0.154,B107&lt;3.45,A107&gt;=5.45),5.6,"shouldnthappen")))))))))))))))))))))))))))))))))))))</f>
        <v>5.6</v>
      </c>
      <c r="BJ107" s="1" t="n">
        <f aca="false">IF(AND(F107&gt;=2,B107&gt;=3.35),6.1,IF(AND(H107&gt;=12.719,F107&lt;1.5,B107&lt;3.35),1.567,IF(AND(H107&lt;5.245,F107&lt;2,B107&gt;=3.35),1,IF(AND(D107&lt;0.15,H107&lt;12.719,F107&lt;1.5,B107&lt;3.35),1.5,IF(AND(D107&gt;=0.35,H107&gt;=5.245,F107&lt;2,B107&gt;=3.35),1.6,IF(AND(A107&lt;4.9,D107&gt;=0.15,H107&lt;12.719,F107&lt;1.5,B107&lt;3.35),1.36,IF(AND(B107&lt;2.65,G107&lt;0.572,D107&lt;1.45,F107&gt;=1.5,B107&lt;3.35),3.5,IF(AND(A107&lt;6.1,F107&lt;2.5,D107&gt;=1.45,F107&gt;=1.5,B107&lt;3.35),5.1,IF(AND(G107&gt;=0.607,D107&lt;0.35,H107&gt;=5.245,F107&lt;2,B107&gt;=3.35),1.65,IF(AND(G107&lt;0.546,A107&gt;=4.9,D107&gt;=0.15,H107&lt;12.719,F107&lt;1.5,B107&lt;3.35),1.2,IF(AND(G107&gt;=0.546,A107&gt;=4.9,D107&gt;=0.15,H107&lt;12.719,F107&lt;1.5,B107&lt;3.35),1.4,IF(AND(A107&gt;=6.3,B107&gt;=2.65,G107&lt;0.572,D107&lt;1.45,F107&gt;=1.5,B107&lt;3.35),4.8,IF(AND(D107&lt;1.15,B107&lt;2.85,G107&gt;=0.572,D107&lt;1.45,F107&gt;=1.5,B107&lt;3.35),3.9,IF(AND(B107&gt;=3.15,B107&gt;=2.85,G107&gt;=0.572,D107&lt;1.45,F107&gt;=1.5,B107&lt;3.35),4.7,IF(AND(B107&lt;2.95,A107&gt;=6.1,F107&lt;2.5,D107&gt;=1.45,F107&gt;=1.5,B107&lt;3.35),4.533,IF(AND(B107&gt;=2.95,A107&gt;=6.1,F107&lt;2.5,D107&gt;=1.45,F107&gt;=1.5,B107&lt;3.35),4.75,IF(AND(A107&gt;=6.7,G107&lt;0.107,F107&gt;=2.5,D107&gt;=1.45,F107&gt;=1.5,B107&lt;3.35),5.7,IF(AND(G107&gt;=0.385,G107&lt;0.607,D107&lt;0.35,H107&gt;=5.245,F107&lt;2,B107&gt;=3.35),1.325,IF(AND(D107&lt;1.25,A107&lt;6.3,B107&gt;=2.65,G107&lt;0.572,D107&lt;1.45,F107&gt;=1.5,B107&lt;3.35),4,IF(AND(D107&gt;=1.25,A107&lt;6.3,B107&gt;=2.65,G107&lt;0.572,D107&lt;1.45,F107&gt;=1.5,B107&lt;3.35),4.18,IF(AND(G107&lt;0.907,D107&gt;=1.15,B107&lt;2.85,G107&gt;=0.572,D107&lt;1.45,F107&gt;=1.5,B107&lt;3.35),4,IF(AND(G107&gt;=0.907,D107&gt;=1.15,B107&lt;2.85,G107&gt;=0.572,D107&lt;1.45,F107&gt;=1.5,B107&lt;3.35),4.4,IF(AND(H107&lt;8.326,B107&lt;3.15,B107&gt;=2.85,G107&gt;=0.572,D107&lt;1.45,F107&gt;=1.5,B107&lt;3.35),3.6,IF(AND(H107&gt;=8.326,B107&lt;3.15,B107&gt;=2.85,G107&gt;=0.572,D107&lt;1.45,F107&gt;=1.5,B107&lt;3.35),4.48,IF(AND(B107&lt;2.95,A107&lt;6.7,G107&lt;0.107,F107&gt;=2.5,D107&gt;=1.45,F107&gt;=1.5,B107&lt;3.35),5.6,IF(AND(B107&gt;=2.95,A107&lt;6.7,G107&lt;0.107,F107&gt;=2.5,D107&gt;=1.45,F107&gt;=1.5,B107&lt;3.35),5.5,IF(AND(G107&lt;0.205,G107&lt;0.432,G107&gt;=0.107,F107&gt;=2.5,D107&gt;=1.45,F107&gt;=1.5,B107&lt;3.35),5.3,IF(AND(B107&gt;=3.05,G107&gt;=0.432,G107&gt;=0.107,F107&gt;=2.5,D107&gt;=1.45,F107&gt;=1.5,B107&lt;3.35),5.86,IF(AND(H107&gt;=14.057,G107&lt;0.385,G107&lt;0.607,D107&lt;0.35,H107&gt;=5.245,F107&lt;2,B107&gt;=3.35),1.7,IF(AND(D107&lt;1.7,G107&gt;=0.205,G107&lt;0.432,G107&gt;=0.107,F107&gt;=2.5,D107&gt;=1.45,F107&gt;=1.5,B107&lt;3.35),5,IF(AND(G107&lt;0.779,B107&lt;3.05,G107&gt;=0.432,G107&gt;=0.107,F107&gt;=2.5,D107&gt;=1.45,F107&gt;=1.5,B107&lt;3.35),4.9,IF(AND(G107&gt;=0.779,B107&lt;3.05,G107&gt;=0.432,G107&gt;=0.107,F107&gt;=2.5,D107&gt;=1.45,F107&gt;=1.5,B107&lt;3.35),5.533,IF(AND(D107&gt;=0.25,H107&lt;14.057,G107&lt;0.385,G107&lt;0.607,D107&lt;0.35,H107&gt;=5.245,F107&lt;2,B107&gt;=3.35),1.4,IF(AND(B107&lt;2.85,D107&gt;=1.7,G107&gt;=0.205,G107&lt;0.432,G107&gt;=0.107,F107&gt;=2.5,D107&gt;=1.45,F107&gt;=1.5,B107&lt;3.35),5.1,IF(AND(B107&gt;=2.85,D107&gt;=1.7,G107&gt;=0.205,G107&lt;0.432,G107&gt;=0.107,F107&gt;=2.5,D107&gt;=1.45,F107&gt;=1.5,B107&lt;3.35),5.15,IF(AND(A107&lt;5.1,D107&lt;0.25,H107&lt;14.057,G107&lt;0.385,G107&lt;0.607,D107&lt;0.35,H107&gt;=5.245,F107&lt;2,B107&gt;=3.35),1.4,IF(AND(A107&gt;=5.1,D107&lt;0.25,H107&lt;14.057,G107&lt;0.385,G107&lt;0.607,D107&lt;0.35,H107&gt;=5.245,F107&lt;2,B107&gt;=3.35),1.5,"shouldnthappen")))))))))))))))))))))))))))))))))))))</f>
        <v>4.9</v>
      </c>
    </row>
    <row r="108" customFormat="false" ht="13.8" hidden="false" customHeight="false" outlineLevel="0" collapsed="false">
      <c r="A108" s="1" t="n">
        <v>7.6</v>
      </c>
      <c r="B108" s="1" t="n">
        <v>3</v>
      </c>
      <c r="C108" s="1" t="n">
        <v>6.6</v>
      </c>
      <c r="D108" s="1" t="n">
        <v>2.1</v>
      </c>
      <c r="E108" s="1" t="s">
        <v>93</v>
      </c>
      <c r="F108" s="1" t="n">
        <v>3</v>
      </c>
      <c r="G108" s="1" t="n">
        <v>0.821747906273231</v>
      </c>
      <c r="H108" s="16" t="n">
        <v>16.8294007004239</v>
      </c>
      <c r="I108" s="11" t="n">
        <f aca="false">C108</f>
        <v>6.6</v>
      </c>
      <c r="J108" s="1" t="n">
        <f aca="false">AVERAGE(M108:BJ108)</f>
        <v>6.28466</v>
      </c>
      <c r="K108" s="15" t="n">
        <f aca="false">1-SQRT(VAR(M108:BJ108, I108)) / AVERAGE(M108:BJ108)</f>
        <v>0.929568358258835</v>
      </c>
      <c r="L108" s="1" t="n">
        <f aca="false">(J108-I108)/I108</f>
        <v>-0.0477787878787879</v>
      </c>
      <c r="M108" s="1" t="n">
        <f aca="false">IF(AND(H108&gt;=16.241,B108&gt;=3.35),6.4,IF(AND(D108&gt;=0.75,A108&lt;5.15,B108&lt;3.35),4.1,IF(AND(D108&gt;=1.5,H108&lt;16.241,B108&gt;=3.35),5.767,IF(AND(B108&gt;=3.25,D108&lt;0.75,A108&lt;5.15,B108&lt;3.35),1.58,IF(AND(A108&lt;4.95,D108&lt;1.5,H108&lt;16.241,B108&gt;=3.35),1.4,IF(AND(A108&lt;4.5,B108&lt;3.25,D108&lt;0.75,A108&lt;5.15,B108&lt;3.35),1.26,IF(AND(A108&gt;=4.5,B108&lt;3.25,D108&lt;0.75,A108&lt;5.15,B108&lt;3.35),1.48,IF(AND(G108&lt;0.356,H108&lt;12.557,D108&lt;1.45,A108&gt;=5.15,B108&lt;3.35),4.267,IF(AND(D108&lt;1.25,H108&gt;=12.557,D108&lt;1.45,A108&gt;=5.15,B108&lt;3.35),4.05,IF(AND(D108&gt;=1.35,G108&gt;=0.356,H108&lt;12.557,D108&lt;1.45,A108&gt;=5.15,B108&lt;3.35),4.25,IF(AND(H108&lt;15.086,D108&gt;=1.25,H108&gt;=12.557,D108&lt;1.45,A108&gt;=5.15,B108&lt;3.35),4.4,IF(AND(F108&lt;2.5,G108&gt;=0.44,D108&lt;2.05,D108&gt;=1.45,A108&gt;=5.15,B108&lt;3.35),4.7,IF(AND(H108&lt;10.391,B108&lt;3.15,D108&gt;=2.05,D108&gt;=1.45,A108&gt;=5.15,B108&lt;3.35),5.1,IF(AND(G108&lt;0.505,B108&gt;=3.15,D108&gt;=2.05,D108&gt;=1.45,A108&gt;=5.15,B108&lt;3.35),5.7,IF(AND(G108&gt;=0.505,B108&gt;=3.15,D108&gt;=2.05,D108&gt;=1.45,A108&gt;=5.15,B108&lt;3.35),5.95,IF(AND(D108&gt;=0.5,G108&lt;0.905,A108&gt;=4.95,D108&lt;1.5,H108&lt;16.241,B108&gt;=3.35),1.6,IF(AND(B108&lt;3.6,G108&gt;=0.905,A108&gt;=4.95,D108&lt;1.5,H108&lt;16.241,B108&gt;=3.35),1.7,IF(AND(B108&gt;=3.6,G108&gt;=0.905,A108&gt;=4.95,D108&lt;1.5,H108&lt;16.241,B108&gt;=3.35),1.767,IF(AND(A108&gt;=5.7,D108&lt;1.35,G108&gt;=0.356,H108&lt;12.557,D108&lt;1.45,A108&gt;=5.15,B108&lt;3.35),3.9,IF(AND(A108&lt;6.35,H108&gt;=15.086,D108&gt;=1.25,H108&gt;=12.557,D108&lt;1.45,A108&gt;=5.15,B108&lt;3.35),4.7,IF(AND(A108&gt;=6.35,H108&gt;=15.086,D108&gt;=1.25,H108&gt;=12.557,D108&lt;1.45,A108&gt;=5.15,B108&lt;3.35),4.6,IF(AND(H108&lt;9.252,D108&lt;1.55,G108&lt;0.44,D108&lt;2.05,D108&gt;=1.45,A108&gt;=5.15,B108&lt;3.35),5.08,IF(AND(H108&gt;=9.252,D108&lt;1.55,G108&lt;0.44,D108&lt;2.05,D108&gt;=1.45,A108&gt;=5.15,B108&lt;3.35),4.7,IF(AND(H108&lt;8.477,D108&gt;=1.55,G108&lt;0.44,D108&lt;2.05,D108&gt;=1.45,A108&gt;=5.15,B108&lt;3.35),5.1,IF(AND(H108&gt;=8.477,D108&gt;=1.55,G108&lt;0.44,D108&lt;2.05,D108&gt;=1.45,A108&gt;=5.15,B108&lt;3.35),5.4,IF(AND(H108&lt;8.435,F108&gt;=2.5,G108&gt;=0.44,D108&lt;2.05,D108&gt;=1.45,A108&gt;=5.15,B108&lt;3.35),5.1,IF(AND(H108&gt;=8.435,F108&gt;=2.5,G108&gt;=0.44,D108&lt;2.05,D108&gt;=1.45,A108&gt;=5.15,B108&lt;3.35),4.86,IF(AND(G108&lt;0.543,H108&gt;=10.391,B108&lt;3.15,D108&gt;=2.05,D108&gt;=1.45,A108&gt;=5.15,B108&lt;3.35),5.56,IF(AND(G108&gt;=0.543,H108&gt;=10.391,B108&lt;3.15,D108&gt;=2.05,D108&gt;=1.45,A108&gt;=5.15,B108&lt;3.35),5.8,IF(AND(A108&lt;5.05,D108&lt;0.5,G108&lt;0.905,A108&gt;=4.95,D108&lt;1.5,H108&lt;16.241,B108&gt;=3.35),1.3,IF(AND(H108&lt;6.583,A108&lt;5.7,D108&lt;1.35,G108&gt;=0.356,H108&lt;12.557,D108&lt;1.45,A108&gt;=5.15,B108&lt;3.35),4,IF(AND(G108&lt;0.585,A108&gt;=5.05,D108&lt;0.5,G108&lt;0.905,A108&gt;=4.95,D108&lt;1.5,H108&lt;16.241,B108&gt;=3.35),1.475,IF(AND(G108&lt;0.62,H108&gt;=6.583,A108&lt;5.7,D108&lt;1.35,G108&gt;=0.356,H108&lt;12.557,D108&lt;1.45,A108&gt;=5.15,B108&lt;3.35),3.75,IF(AND(G108&gt;=0.62,H108&gt;=6.583,A108&lt;5.7,D108&lt;1.35,G108&gt;=0.356,H108&lt;12.557,D108&lt;1.45,A108&gt;=5.15,B108&lt;3.35),3.6,IF(AND(B108&lt;3.75,G108&gt;=0.585,A108&gt;=5.05,D108&lt;0.5,G108&lt;0.905,A108&gt;=4.95,D108&lt;1.5,H108&lt;16.241,B108&gt;=3.35),1.5,IF(AND(B108&gt;=3.75,G108&gt;=0.585,A108&gt;=5.05,D108&lt;0.5,G108&lt;0.905,A108&gt;=4.95,D108&lt;1.5,H108&lt;16.241,B108&gt;=3.35),1.6,"shouldnthappen"))))))))))))))))))))))))))))))))))))</f>
        <v>5.8</v>
      </c>
      <c r="N108" s="1" t="n">
        <f aca="false">IF(AND(H108&lt;5.245,B108&lt;3.65,F108&lt;1.5),1,IF(AND(H108&gt;=14.096,B108&gt;=3.65,F108&lt;1.5),1.65,IF(AND(A108&gt;=5.45,H108&gt;=5.245,B108&lt;3.65,F108&lt;1.5),1.3,IF(AND(H108&gt;=13.586,H108&lt;14.096,B108&gt;=3.65,F108&lt;1.5),1.3,IF(AND(H108&lt;10.258,D108&lt;1.25,F108&lt;2.5,F108&gt;=1.5),3.38,IF(AND(H108&lt;6.982,D108&gt;=1.25,F108&lt;2.5,F108&gt;=1.5),3.96,IF(AND(H108&gt;=13.646,D108&lt;2.05,F108&gt;=2.5,F108&gt;=1.5),6.1,IF(AND(B108&lt;3.05,A108&lt;5.45,H108&gt;=5.245,B108&lt;3.65,F108&lt;1.5),1.375,IF(AND(H108&lt;6.543,H108&lt;13.586,H108&lt;14.096,B108&gt;=3.65,F108&lt;1.5),1.4,IF(AND(H108&gt;=6.543,H108&lt;13.586,H108&lt;14.096,B108&gt;=3.65,F108&lt;1.5),1.5,IF(AND(H108&lt;11.522,H108&gt;=10.258,D108&lt;1.25,F108&lt;2.5,F108&gt;=1.5),3.733,IF(AND(H108&gt;=11.522,H108&gt;=10.258,D108&lt;1.25,F108&lt;2.5,F108&gt;=1.5),3.92,IF(AND(H108&lt;5.767,H108&lt;13.646,D108&lt;2.05,F108&gt;=2.5,F108&gt;=1.5),4.5,IF(AND(A108&lt;6.8,B108&lt;3.15,D108&gt;=2.05,F108&gt;=2.5,F108&gt;=1.5),5.6,IF(AND(A108&gt;=6.8,B108&lt;3.15,D108&gt;=2.05,F108&gt;=2.5,F108&gt;=1.5),5.1,IF(AND(B108&lt;3.25,B108&gt;=3.15,D108&gt;=2.05,F108&gt;=2.5,F108&gt;=1.5),5.8,IF(AND(B108&gt;=3.25,B108&gt;=3.15,D108&gt;=2.05,F108&gt;=2.5,F108&gt;=1.5),5.65,IF(AND(B108&lt;3.15,B108&gt;=3.05,A108&lt;5.45,H108&gt;=5.245,B108&lt;3.65,F108&lt;1.5),1.5,IF(AND(G108&gt;=0.735,H108&lt;13.665,H108&gt;=6.982,D108&gt;=1.25,F108&lt;2.5,F108&gt;=1.5),4.2,IF(AND(H108&lt;14.03,H108&gt;=13.665,H108&gt;=6.982,D108&gt;=1.25,F108&lt;2.5,F108&gt;=1.5),4.8,IF(AND(A108&gt;=6.6,H108&gt;=5.767,H108&lt;13.646,D108&lt;2.05,F108&gt;=2.5,F108&gt;=1.5),6.05,IF(AND(G108&gt;=0.934,B108&gt;=3.15,B108&gt;=3.05,A108&lt;5.45,H108&gt;=5.245,B108&lt;3.65,F108&lt;1.5),1.7,IF(AND(D108&gt;=1.55,G108&lt;0.735,H108&lt;13.665,H108&gt;=6.982,D108&gt;=1.25,F108&lt;2.5,F108&gt;=1.5),5.1,IF(AND(D108&lt;1.45,H108&gt;=14.03,H108&gt;=13.665,H108&gt;=6.982,D108&gt;=1.25,F108&lt;2.5,F108&gt;=1.5),4.7,IF(AND(D108&gt;=1.45,H108&gt;=14.03,H108&gt;=13.665,H108&gt;=6.982,D108&gt;=1.25,F108&lt;2.5,F108&gt;=1.5),4.5,IF(AND(A108&gt;=6.2,A108&lt;6.6,H108&gt;=5.767,H108&lt;13.646,D108&lt;2.05,F108&gt;=2.5,F108&gt;=1.5),5.325,IF(AND(B108&lt;3.25,G108&lt;0.934,B108&gt;=3.15,B108&gt;=3.05,A108&lt;5.45,H108&gt;=5.245,B108&lt;3.65,F108&lt;1.5),1.3,IF(AND(D108&lt;1.35,D108&lt;1.55,G108&lt;0.735,H108&lt;13.665,H108&gt;=6.982,D108&gt;=1.25,F108&lt;2.5,F108&gt;=1.5),4.25,IF(AND(H108&lt;8.435,A108&lt;6.2,A108&lt;6.6,H108&gt;=5.767,H108&lt;13.646,D108&lt;2.05,F108&gt;=2.5,F108&gt;=1.5),5.1,IF(AND(H108&gt;=8.435,A108&lt;6.2,A108&lt;6.6,H108&gt;=5.767,H108&lt;13.646,D108&lt;2.05,F108&gt;=2.5,F108&gt;=1.5),4.9,IF(AND(A108&gt;=5.15,B108&gt;=3.25,G108&lt;0.934,B108&gt;=3.15,B108&gt;=3.05,A108&lt;5.45,H108&gt;=5.245,B108&lt;3.65,F108&lt;1.5),1.5,IF(AND(B108&lt;2.9,D108&gt;=1.35,D108&lt;1.55,G108&lt;0.735,H108&lt;13.665,H108&gt;=6.982,D108&gt;=1.25,F108&lt;2.5,F108&gt;=1.5),4.6,IF(AND(B108&gt;=2.9,D108&gt;=1.35,D108&lt;1.55,G108&lt;0.735,H108&lt;13.665,H108&gt;=6.982,D108&gt;=1.25,F108&lt;2.5,F108&gt;=1.5),4.52,IF(AND(G108&gt;=0.862,A108&lt;5.15,B108&gt;=3.25,G108&lt;0.934,B108&gt;=3.15,B108&gt;=3.05,A108&lt;5.45,H108&gt;=5.245,B108&lt;3.65,F108&lt;1.5),1.5,IF(AND(H108&lt;9.35,G108&lt;0.862,A108&lt;5.15,B108&gt;=3.25,G108&lt;0.934,B108&gt;=3.15,B108&gt;=3.05,A108&lt;5.45,H108&gt;=5.245,B108&lt;3.65,F108&lt;1.5),1.38,IF(AND(H108&gt;=9.35,G108&lt;0.862,A108&lt;5.15,B108&gt;=3.25,G108&lt;0.934,B108&gt;=3.15,B108&gt;=3.05,A108&lt;5.45,H108&gt;=5.245,B108&lt;3.65,F108&lt;1.5),1.4,"shouldnthappen"))))))))))))))))))))))))))))))))))))</f>
        <v>5.1</v>
      </c>
      <c r="O108" s="1" t="n">
        <f aca="false">IF(AND(B108&lt;2.75,A108&lt;5.55),3.96,IF(AND(H108&lt;9.205,A108&lt;5.9,A108&gt;=5.55),3.85,IF(AND(A108&lt;4.35,D108&lt;0.35,B108&gt;=2.75,A108&lt;5.55),1.1,IF(AND(B108&lt;3.65,D108&gt;=0.35,B108&gt;=2.75,A108&lt;5.55),1.65,IF(AND(B108&gt;=3.65,D108&gt;=0.35,B108&gt;=2.75,A108&lt;5.55),1.9,IF(AND(G108&gt;=0.732,H108&gt;=9.205,A108&lt;5.9,A108&gt;=5.55),4.9,IF(AND(G108&lt;0.273,G108&lt;0.732,H108&gt;=9.205,A108&lt;5.9,A108&gt;=5.55),4.5,IF(AND(A108&lt;6.3,G108&lt;0.422,F108&lt;2.5,A108&gt;=5.9,A108&gt;=5.55),5.1,IF(AND(A108&gt;=6.3,G108&lt;0.422,F108&lt;2.5,A108&gt;=5.9,A108&gt;=5.55),4.76,IF(AND(B108&lt;2.4,G108&gt;=0.422,F108&lt;2.5,A108&gt;=5.9,A108&gt;=5.55),4.45,IF(AND(A108&gt;=7,G108&gt;=0.628,F108&gt;=2.5,A108&gt;=5.9,A108&gt;=5.55),6.45,IF(AND(D108&lt;0.15,H108&lt;13.924,A108&gt;=4.35,D108&lt;0.35,B108&gt;=2.75,A108&lt;5.55),1.5,IF(AND(B108&lt;3.15,H108&gt;=13.924,A108&gt;=4.35,D108&lt;0.35,B108&gt;=2.75,A108&lt;5.55),1.56,IF(AND(B108&gt;=3.15,H108&gt;=13.924,A108&gt;=4.35,D108&lt;0.35,B108&gt;=2.75,A108&lt;5.55),1.3,IF(AND(H108&lt;14.316,G108&gt;=0.273,G108&lt;0.732,H108&gt;=9.205,A108&lt;5.9,A108&gt;=5.55),3.95,IF(AND(H108&gt;=14.316,G108&gt;=0.273,G108&lt;0.732,H108&gt;=9.205,A108&lt;5.9,A108&gt;=5.55),4.1,IF(AND(A108&lt;6.2,B108&gt;=2.4,G108&gt;=0.422,F108&lt;2.5,A108&gt;=5.9,A108&gt;=5.55),4.3,IF(AND(A108&gt;=7.05,G108&lt;0.364,G108&lt;0.628,F108&gt;=2.5,A108&gt;=5.9,A108&gt;=5.55),6.1,IF(AND(A108&gt;=7.55,G108&gt;=0.364,G108&lt;0.628,F108&gt;=2.5,A108&gt;=5.9,A108&gt;=5.55),6.4,IF(AND(A108&lt;6.15,A108&lt;7,G108&gt;=0.628,F108&gt;=2.5,A108&gt;=5.9,A108&gt;=5.55),4.9,IF(AND(D108&lt;1.45,A108&gt;=6.2,B108&gt;=2.4,G108&gt;=0.422,F108&lt;2.5,A108&gt;=5.9,A108&gt;=5.55),4.64,IF(AND(D108&gt;=1.45,A108&gt;=6.2,B108&gt;=2.4,G108&gt;=0.422,F108&lt;2.5,A108&gt;=5.9,A108&gt;=5.55),4.9,IF(AND(D108&lt;1.65,A108&lt;7.05,G108&lt;0.364,G108&lt;0.628,F108&gt;=2.5,A108&gt;=5.9,A108&gt;=5.55),5.1,IF(AND(D108&gt;=2.35,A108&lt;7.55,G108&gt;=0.364,G108&lt;0.628,F108&gt;=2.5,A108&gt;=5.9,A108&gt;=5.55),5.633,IF(AND(D108&lt;2.15,A108&gt;=6.15,A108&lt;7,G108&gt;=0.628,F108&gt;=2.5,A108&gt;=5.9,A108&gt;=5.55),5.1,IF(AND(D108&gt;=2.15,A108&gt;=6.15,A108&lt;7,G108&gt;=0.628,F108&gt;=2.5,A108&gt;=5.9,A108&gt;=5.55),5.267,IF(AND(A108&lt;4.9,A108&lt;5.05,D108&gt;=0.15,H108&lt;13.924,A108&gt;=4.35,D108&lt;0.35,B108&gt;=2.75,A108&lt;5.55),1.375,IF(AND(A108&gt;=4.9,A108&lt;5.05,D108&gt;=0.15,H108&lt;13.924,A108&gt;=4.35,D108&lt;0.35,B108&gt;=2.75,A108&lt;5.55),1.3,IF(AND(A108&lt;5.45,A108&gt;=5.05,D108&gt;=0.15,H108&lt;13.924,A108&gt;=4.35,D108&lt;0.35,B108&gt;=2.75,A108&lt;5.55),1.475,IF(AND(A108&gt;=5.45,A108&gt;=5.05,D108&gt;=0.15,H108&lt;13.924,A108&gt;=4.35,D108&lt;0.35,B108&gt;=2.75,A108&lt;5.55),1.4,IF(AND(B108&gt;=3.25,D108&lt;2.35,A108&lt;7.55,G108&gt;=0.364,G108&lt;0.628,F108&gt;=2.5,A108&gt;=5.9,A108&gt;=5.55),5.7,IF(AND(G108&lt;0.006,G108&lt;0.107,D108&gt;=1.65,A108&lt;7.05,G108&lt;0.364,G108&lt;0.628,F108&gt;=2.5,A108&gt;=5.9,A108&gt;=5.55),5.5,IF(AND(G108&gt;=0.006,G108&lt;0.107,D108&gt;=1.65,A108&lt;7.05,G108&lt;0.364,G108&lt;0.628,F108&gt;=2.5,A108&gt;=5.9,A108&gt;=5.55),5.667,IF(AND(D108&lt;2.2,G108&gt;=0.107,D108&gt;=1.65,A108&lt;7.05,G108&lt;0.364,G108&lt;0.628,F108&gt;=2.5,A108&gt;=5.9,A108&gt;=5.55),5.35,IF(AND(D108&gt;=2.2,G108&gt;=0.107,D108&gt;=1.65,A108&lt;7.05,G108&lt;0.364,G108&lt;0.628,F108&gt;=2.5,A108&gt;=5.9,A108&gt;=5.55),5.2,IF(AND(D108&lt;2.25,B108&lt;3.25,D108&lt;2.35,A108&lt;7.55,G108&gt;=0.364,G108&lt;0.628,F108&gt;=2.5,A108&gt;=5.9,A108&gt;=5.55),5.8,IF(AND(D108&gt;=2.25,B108&lt;3.25,D108&lt;2.35,A108&lt;7.55,G108&gt;=0.364,G108&lt;0.628,F108&gt;=2.5,A108&gt;=5.9,A108&gt;=5.55),5.9,"shouldnthappen")))))))))))))))))))))))))))))))))))))</f>
        <v>6.45</v>
      </c>
      <c r="P108" s="1" t="n">
        <f aca="false">IF(AND(D108&gt;=0.75,A108&lt;5.55),3.9,IF(AND(H108&lt;7.482,A108&gt;=5.55),3.45,IF(AND(B108&gt;=3.15,B108&lt;3.25,D108&lt;0.75,A108&lt;5.55),1.262,IF(AND(G108&gt;=0.446,B108&lt;3.15,B108&lt;3.25,D108&lt;0.75,A108&lt;5.55),1.1,IF(AND(G108&lt;0.408,A108&lt;5.05,B108&gt;=3.25,D108&lt;0.75,A108&lt;5.55),1.4,IF(AND(G108&gt;=0.408,A108&lt;5.05,B108&gt;=3.25,D108&lt;0.75,A108&lt;5.55),1.233,IF(AND(G108&gt;=0.676,A108&gt;=5.05,B108&gt;=3.25,D108&lt;0.75,A108&lt;5.55),1.72,IF(AND(H108&lt;9.386,A108&lt;5.85,F108&lt;2.5,H108&gt;=7.482,A108&gt;=5.55),3.5,IF(AND(H108&gt;=9.386,A108&lt;5.85,F108&lt;2.5,H108&gt;=7.482,A108&gt;=5.55),4.275,IF(AND(H108&gt;=16.284,G108&lt;0.865,F108&gt;=2.5,H108&gt;=7.482,A108&gt;=5.55),6.6,IF(AND(G108&lt;0.912,G108&gt;=0.865,F108&gt;=2.5,H108&gt;=7.482,A108&gt;=5.55),4.8,IF(AND(G108&gt;=0.912,G108&gt;=0.865,F108&gt;=2.5,H108&gt;=7.482,A108&gt;=5.55),5.175,IF(AND(A108&gt;=4.95,G108&lt;0.446,B108&lt;3.15,B108&lt;3.25,D108&lt;0.75,A108&lt;5.55),1.6,IF(AND(H108&gt;=12.974,G108&lt;0.676,A108&gt;=5.05,B108&gt;=3.25,D108&lt;0.75,A108&lt;5.55),1.3,IF(AND(D108&lt;1.45,H108&lt;13.531,A108&gt;=5.85,F108&lt;2.5,H108&gt;=7.482,A108&gt;=5.55),4.2,IF(AND(D108&gt;=1.45,H108&lt;13.531,A108&gt;=5.85,F108&lt;2.5,H108&gt;=7.482,A108&gt;=5.55),4.967,IF(AND(G108&lt;0.187,H108&gt;=13.531,A108&gt;=5.85,F108&lt;2.5,H108&gt;=7.482,A108&gt;=5.55),5,IF(AND(H108&gt;=12.675,A108&lt;4.95,G108&lt;0.446,B108&lt;3.15,B108&lt;3.25,D108&lt;0.75,A108&lt;5.55),1.5,IF(AND(H108&lt;10.826,H108&lt;12.974,G108&lt;0.676,A108&gt;=5.05,B108&gt;=3.25,D108&lt;0.75,A108&lt;5.55),1.46,IF(AND(H108&gt;=10.826,H108&lt;12.974,G108&lt;0.676,A108&gt;=5.05,B108&gt;=3.25,D108&lt;0.75,A108&lt;5.55),1.4,IF(AND(A108&lt;6.15,G108&gt;=0.187,H108&gt;=13.531,A108&gt;=5.85,F108&lt;2.5,H108&gt;=7.482,A108&gt;=5.55),4.7,IF(AND(A108&lt;6.85,B108&lt;2.95,H108&lt;16.284,G108&lt;0.865,F108&gt;=2.5,H108&gt;=7.482,A108&gt;=5.55),5.32,IF(AND(A108&gt;=6.85,B108&lt;2.95,H108&lt;16.284,G108&lt;0.865,F108&gt;=2.5,H108&gt;=7.482,A108&gt;=5.55),6.567,IF(AND(A108&lt;4.85,H108&lt;12.675,A108&lt;4.95,G108&lt;0.446,B108&lt;3.15,B108&lt;3.25,D108&lt;0.75,A108&lt;5.55),1.4,IF(AND(A108&gt;=4.85,H108&lt;12.675,A108&lt;4.95,G108&lt;0.446,B108&lt;3.15,B108&lt;3.25,D108&lt;0.75,A108&lt;5.55),1.5,IF(AND(B108&lt;3.1,A108&gt;=6.15,G108&gt;=0.187,H108&gt;=13.531,A108&gt;=5.85,F108&lt;2.5,H108&gt;=7.482,A108&gt;=5.55),4.467,IF(AND(B108&gt;=3.1,A108&gt;=6.15,G108&gt;=0.187,H108&gt;=13.531,A108&gt;=5.85,F108&lt;2.5,H108&gt;=7.482,A108&gt;=5.55),4.7,IF(AND(G108&gt;=0.379,B108&lt;3.15,B108&gt;=2.95,H108&lt;16.284,G108&lt;0.865,F108&gt;=2.5,H108&gt;=7.482,A108&gt;=5.55),5.733,IF(AND(A108&lt;6.6,B108&gt;=3.15,B108&gt;=2.95,H108&lt;16.284,G108&lt;0.865,F108&gt;=2.5,H108&gt;=7.482,A108&gt;=5.55),5.38,IF(AND(A108&lt;6.7,G108&lt;0.379,B108&lt;3.15,B108&gt;=2.95,H108&lt;16.284,G108&lt;0.865,F108&gt;=2.5,H108&gt;=7.482,A108&gt;=5.55),5.3,IF(AND(A108&gt;=6.7,G108&lt;0.379,B108&lt;3.15,B108&gt;=2.95,H108&lt;16.284,G108&lt;0.865,F108&gt;=2.5,H108&gt;=7.482,A108&gt;=5.55),5.16,IF(AND(A108&lt;7.05,A108&gt;=6.6,B108&gt;=3.15,B108&gt;=2.95,H108&lt;16.284,G108&lt;0.865,F108&gt;=2.5,H108&gt;=7.482,A108&gt;=5.55),5.78,IF(AND(A108&gt;=7.05,A108&gt;=6.6,B108&gt;=3.15,B108&gt;=2.95,H108&lt;16.284,G108&lt;0.865,F108&gt;=2.5,H108&gt;=7.482,A108&gt;=5.55),6.1,"shouldnthappen")))))))))))))))))))))))))))))))))</f>
        <v>6.6</v>
      </c>
      <c r="Q108" s="1" t="n">
        <f aca="false">IF(AND(G108&gt;=0.422,B108&lt;3.25,F108&lt;1.5),1.25,IF(AND(G108&gt;=0.082,G108&lt;0.125,F108&gt;=1.5),6.7,IF(AND(G108&lt;0.251,G108&lt;0.422,B108&lt;3.25,F108&lt;1.5),1.38,IF(AND(G108&gt;=0.251,G108&lt;0.422,B108&lt;3.25,F108&lt;1.5),1.55,IF(AND(G108&gt;=0.385,G108&lt;0.633,B108&gt;=3.25,F108&lt;1.5),1.367,IF(AND(B108&lt;3.35,G108&gt;=0.633,B108&gt;=3.25,F108&lt;1.5),1.7,IF(AND(A108&lt;5.85,G108&lt;0.082,G108&lt;0.125,F108&gt;=1.5),4.5,IF(AND(F108&gt;=2.5,D108&lt;1.6,G108&gt;=0.125,F108&gt;=1.5),5.05,IF(AND(H108&gt;=16.774,D108&gt;=1.6,G108&gt;=0.125,F108&gt;=1.5),6.4,IF(AND(D108&gt;=0.5,G108&lt;0.385,G108&lt;0.633,B108&gt;=3.25,F108&lt;1.5),1.6,IF(AND(B108&lt;3.6,B108&gt;=3.35,G108&gt;=0.633,B108&gt;=3.25,F108&lt;1.5),1.55,IF(AND(B108&gt;=3.6,B108&gt;=3.35,G108&gt;=0.633,B108&gt;=3.25,F108&lt;1.5),1.6,IF(AND(D108&lt;1.65,A108&gt;=5.85,G108&lt;0.082,G108&lt;0.125,F108&gt;=1.5),4.7,IF(AND(A108&lt;5.3,F108&lt;2.5,D108&lt;1.6,G108&gt;=0.125,F108&gt;=1.5),3.15,IF(AND(B108&gt;=3.2,H108&lt;16.774,D108&gt;=1.6,G108&gt;=0.125,F108&gt;=1.5),5.675,IF(AND(H108&lt;11.767,D108&lt;0.5,G108&lt;0.385,G108&lt;0.633,B108&gt;=3.25,F108&lt;1.5),1.5,IF(AND(H108&gt;=11.767,D108&lt;0.5,G108&lt;0.385,G108&lt;0.633,B108&gt;=3.25,F108&lt;1.5),1.367,IF(AND(H108&lt;8.367,D108&gt;=1.65,A108&gt;=5.85,G108&lt;0.082,G108&lt;0.125,F108&gt;=1.5),5.7,IF(AND(H108&gt;=8.367,D108&gt;=1.65,A108&gt;=5.85,G108&lt;0.082,G108&lt;0.125,F108&gt;=1.5),5.575,IF(AND(A108&gt;=7.1,B108&lt;3.2,H108&lt;16.774,D108&gt;=1.6,G108&gt;=0.125,F108&gt;=1.5),6.3,IF(AND(H108&gt;=15.395,B108&lt;2.85,A108&gt;=5.3,F108&lt;2.5,D108&lt;1.6,G108&gt;=0.125,F108&gt;=1.5),4.8,IF(AND(H108&lt;8.486,B108&gt;=2.85,A108&gt;=5.3,F108&lt;2.5,D108&lt;1.6,G108&gt;=0.125,F108&gt;=1.5),3.85,IF(AND(D108&gt;=2.1,A108&lt;7.1,B108&lt;3.2,H108&lt;16.774,D108&gt;=1.6,G108&gt;=0.125,F108&gt;=1.5),5.5,IF(AND(B108&gt;=2.75,H108&lt;15.395,B108&lt;2.85,A108&gt;=5.3,F108&lt;2.5,D108&lt;1.6,G108&gt;=0.125,F108&gt;=1.5),4.489,IF(AND(H108&gt;=15.168,H108&gt;=8.486,B108&gt;=2.85,A108&gt;=5.3,F108&lt;2.5,D108&lt;1.6,G108&gt;=0.125,F108&gt;=1.5),4.7,IF(AND(G108&gt;=0.519,D108&lt;2.1,A108&lt;7.1,B108&lt;3.2,H108&lt;16.774,D108&gt;=1.6,G108&gt;=0.125,F108&gt;=1.5),4.925,IF(AND(G108&gt;=0.897,B108&lt;2.75,H108&lt;15.395,B108&lt;2.85,A108&gt;=5.3,F108&lt;2.5,D108&lt;1.6,G108&gt;=0.125,F108&gt;=1.5),4.567,IF(AND(A108&lt;5.65,H108&lt;15.168,H108&gt;=8.486,B108&gt;=2.85,A108&gt;=5.3,F108&lt;2.5,D108&lt;1.6,G108&gt;=0.125,F108&gt;=1.5),4.5,IF(AND(G108&lt;0.23,G108&lt;0.519,D108&lt;2.1,A108&lt;7.1,B108&lt;3.2,H108&lt;16.774,D108&gt;=1.6,G108&gt;=0.125,F108&gt;=1.5),5,IF(AND(A108&lt;5.9,G108&lt;0.897,B108&lt;2.75,H108&lt;15.395,B108&lt;2.85,A108&gt;=5.3,F108&lt;2.5,D108&lt;1.6,G108&gt;=0.125,F108&gt;=1.5),4.1,IF(AND(A108&gt;=5.9,G108&lt;0.897,B108&lt;2.75,H108&lt;15.395,B108&lt;2.85,A108&gt;=5.3,F108&lt;2.5,D108&lt;1.6,G108&gt;=0.125,F108&gt;=1.5),4.5,IF(AND(A108&lt;6.05,A108&gt;=5.65,H108&lt;15.168,H108&gt;=8.486,B108&gt;=2.85,A108&gt;=5.3,F108&lt;2.5,D108&lt;1.6,G108&gt;=0.125,F108&gt;=1.5),4.2,IF(AND(A108&gt;=6.05,A108&gt;=5.65,H108&lt;15.168,H108&gt;=8.486,B108&gt;=2.85,A108&gt;=5.3,F108&lt;2.5,D108&lt;1.6,G108&gt;=0.125,F108&gt;=1.5),4.35,IF(AND(D108&lt;1.95,G108&gt;=0.23,G108&lt;0.519,D108&lt;2.1,A108&lt;7.1,B108&lt;3.2,H108&lt;16.774,D108&gt;=1.6,G108&gt;=0.125,F108&gt;=1.5),5.3,IF(AND(D108&gt;=1.95,G108&gt;=0.23,G108&lt;0.519,D108&lt;2.1,A108&lt;7.1,B108&lt;3.2,H108&lt;16.774,D108&gt;=1.6,G108&gt;=0.125,F108&gt;=1.5),5.2,"shouldnthappen")))))))))))))))))))))))))))))))))))</f>
        <v>6.4</v>
      </c>
      <c r="R108" s="1" t="n">
        <f aca="false">IF(AND(G108&gt;=0.901,F108&lt;1.5),1.9,IF(AND(H108&lt;5.523,D108&lt;0.35,G108&lt;0.901,F108&lt;1.5),1,IF(AND(B108&lt;3.6,D108&gt;=0.35,G108&lt;0.901,F108&lt;1.5),1.575,IF(AND(B108&gt;=3.6,D108&gt;=0.35,G108&lt;0.901,F108&lt;1.5),1.5,IF(AND(G108&gt;=0.837,D108&lt;1.15,D108&lt;1.45,F108&gt;=1.5),3,IF(AND(G108&gt;=0.66,D108&gt;=1.15,D108&lt;1.45,F108&gt;=1.5),4,IF(AND(F108&gt;=2.5,D108&lt;1.55,D108&gt;=1.45,F108&gt;=1.5),5.025,IF(AND(F108&lt;2.5,D108&gt;=1.55,D108&gt;=1.45,F108&gt;=1.5),4.933,IF(AND(B108&lt;2.45,G108&lt;0.837,D108&lt;1.15,D108&lt;1.45,F108&gt;=1.5),3.3,IF(AND(B108&gt;=2.45,G108&lt;0.837,D108&lt;1.15,D108&lt;1.45,F108&gt;=1.5),3.86,IF(AND(B108&gt;=3.05,F108&lt;2.5,D108&lt;1.55,D108&gt;=1.45,F108&gt;=1.5),4.8,IF(AND(D108&gt;=2.45,F108&gt;=2.5,D108&gt;=1.55,D108&gt;=1.45,F108&gt;=1.5),5.875,IF(AND(H108&lt;13.187,G108&lt;0.217,H108&gt;=5.523,D108&lt;0.35,G108&lt;0.901,F108&lt;1.5),1.4,IF(AND(H108&gt;=13.187,G108&lt;0.217,H108&gt;=5.523,D108&lt;0.35,G108&lt;0.901,F108&lt;1.5),1.5,IF(AND(G108&lt;0.33,G108&gt;=0.217,H108&gt;=5.523,D108&lt;0.35,G108&lt;0.901,F108&lt;1.5),1.28,IF(AND(A108&lt;6.05,D108&lt;1.35,G108&lt;0.66,D108&gt;=1.15,D108&lt;1.45,F108&gt;=1.5),4.175,IF(AND(A108&gt;=6.05,D108&lt;1.35,G108&lt;0.66,D108&gt;=1.15,D108&lt;1.45,F108&gt;=1.5),4.3,IF(AND(A108&lt;5.65,D108&gt;=1.35,G108&lt;0.66,D108&gt;=1.15,D108&lt;1.45,F108&gt;=1.5),3.9,IF(AND(A108&gt;=5.65,D108&gt;=1.35,G108&lt;0.66,D108&gt;=1.15,D108&lt;1.45,F108&gt;=1.5),4.52,IF(AND(A108&lt;6.25,B108&lt;3.05,F108&lt;2.5,D108&lt;1.55,D108&gt;=1.45,F108&gt;=1.5),4.5,IF(AND(A108&gt;=6.25,B108&lt;3.05,F108&lt;2.5,D108&lt;1.55,D108&gt;=1.45,F108&gt;=1.5),4.675,IF(AND(A108&gt;=7.25,D108&lt;2.45,F108&gt;=2.5,D108&gt;=1.55,D108&gt;=1.45,F108&gt;=1.5),6.433,IF(AND(D108&gt;=0.25,G108&gt;=0.33,G108&gt;=0.217,H108&gt;=5.523,D108&lt;0.35,G108&lt;0.901,F108&lt;1.5),1.4,IF(AND(A108&lt;6.15,A108&lt;7.25,D108&lt;2.45,F108&gt;=2.5,D108&gt;=1.55,D108&gt;=1.45,F108&gt;=1.5),5.025,IF(AND(H108&lt;6.439,D108&lt;0.25,G108&gt;=0.33,G108&gt;=0.217,H108&gt;=5.523,D108&lt;0.35,G108&lt;0.901,F108&lt;1.5),1.5,IF(AND(H108&gt;=6.439,D108&lt;0.25,G108&gt;=0.33,G108&gt;=0.217,H108&gt;=5.523,D108&lt;0.35,G108&lt;0.901,F108&lt;1.5),1.38,IF(AND(H108&gt;=13.711,A108&gt;=6.15,A108&lt;7.25,D108&lt;2.45,F108&gt;=2.5,D108&gt;=1.55,D108&gt;=1.45,F108&gt;=1.5),5.68,IF(AND(B108&gt;=3.3,H108&lt;13.711,A108&gt;=6.15,A108&lt;7.25,D108&lt;2.45,F108&gt;=2.5,D108&gt;=1.55,D108&gt;=1.45,F108&gt;=1.5),5.6,IF(AND(G108&lt;0.093,B108&lt;3.3,H108&lt;13.711,A108&gt;=6.15,A108&lt;7.25,D108&lt;2.45,F108&gt;=2.5,D108&gt;=1.55,D108&gt;=1.45,F108&gt;=1.5),5.56,IF(AND(D108&lt;1.95,G108&gt;=0.093,B108&lt;3.3,H108&lt;13.711,A108&gt;=6.15,A108&lt;7.25,D108&lt;2.45,F108&gt;=2.5,D108&gt;=1.55,D108&gt;=1.45,F108&gt;=1.5),5.3,IF(AND(B108&lt;3.15,D108&gt;=1.95,G108&gt;=0.093,B108&lt;3.3,H108&lt;13.711,A108&gt;=6.15,A108&lt;7.25,D108&lt;2.45,F108&gt;=2.5,D108&gt;=1.55,D108&gt;=1.45,F108&gt;=1.5),5.1,IF(AND(B108&gt;=3.15,D108&gt;=1.95,G108&gt;=0.093,B108&lt;3.3,H108&lt;13.711,A108&gt;=6.15,A108&lt;7.25,D108&lt;2.45,F108&gt;=2.5,D108&gt;=1.55,D108&gt;=1.45,F108&gt;=1.5),5.15,"shouldnthappen"))))))))))))))))))))))))))))))))</f>
        <v>6.433</v>
      </c>
      <c r="S108" s="1" t="n">
        <f aca="false">IF(AND(G108&gt;=0.859,D108&gt;=0.35,F108&lt;1.5),1.9,IF(AND(D108&lt;1.75,F108&gt;=2.5,F108&gt;=1.5),4.867,IF(AND(H108&lt;8.42,A108&lt;5.05,D108&lt;0.35,F108&lt;1.5),1.42,IF(AND(H108&gt;=14.877,A108&gt;=5.05,D108&lt;0.35,F108&lt;1.5),1.3,IF(AND(B108&lt;3.35,G108&lt;0.859,D108&gt;=0.35,F108&lt;1.5),1.7,IF(AND(B108&gt;=3.35,G108&lt;0.859,D108&gt;=0.35,F108&lt;1.5),1.5,IF(AND(A108&gt;=6.05,B108&lt;2.75,F108&lt;2.5,F108&gt;=1.5),4.733,IF(AND(G108&gt;=0.68,B108&gt;=2.75,F108&lt;2.5,F108&gt;=1.5),4.025,IF(AND(H108&gt;=16.284,D108&gt;=1.75,F108&gt;=2.5,F108&gt;=1.5),6.6,IF(AND(A108&lt;4.35,H108&gt;=8.42,A108&lt;5.05,D108&lt;0.35,F108&lt;1.5),1.1,IF(AND(G108&gt;=0.948,H108&lt;14.877,A108&gt;=5.05,D108&lt;0.35,F108&lt;1.5),1.7,IF(AND(A108&lt;5.3,A108&lt;6.05,B108&lt;2.75,F108&lt;2.5,F108&gt;=1.5),3,IF(AND(H108&gt;=15.168,G108&lt;0.68,B108&gt;=2.75,F108&lt;2.5,F108&gt;=1.5),4.75,IF(AND(H108&gt;=14.005,A108&gt;=4.35,H108&gt;=8.42,A108&lt;5.05,D108&lt;0.35,F108&lt;1.5),1.375,IF(AND(A108&gt;=5.55,G108&lt;0.948,H108&lt;14.877,A108&gt;=5.05,D108&lt;0.35,F108&lt;1.5),1.7,IF(AND(H108&lt;12.363,A108&gt;=5.3,A108&lt;6.05,B108&lt;2.75,F108&lt;2.5,F108&gt;=1.5),3.825,IF(AND(H108&gt;=12.363,A108&gt;=5.3,A108&lt;6.05,B108&lt;2.75,F108&lt;2.5,F108&gt;=1.5),4.033,IF(AND(H108&gt;=14.508,H108&lt;15.168,G108&lt;0.68,B108&gt;=2.75,F108&lt;2.5,F108&gt;=1.5),4.2,IF(AND(D108&gt;=2.35,D108&gt;=2.2,H108&lt;16.284,D108&gt;=1.75,F108&gt;=2.5,F108&gt;=1.5),5.267,IF(AND(G108&lt;0.231,H108&lt;14.005,A108&gt;=4.35,H108&gt;=8.42,A108&lt;5.05,D108&lt;0.35,F108&lt;1.5),1.4,IF(AND(H108&gt;=14.494,A108&lt;5.55,G108&lt;0.948,H108&lt;14.877,A108&gt;=5.05,D108&lt;0.35,F108&lt;1.5),1.6,IF(AND(A108&lt;6.1,H108&lt;14.508,H108&lt;15.168,G108&lt;0.68,B108&gt;=2.75,F108&lt;2.5,F108&gt;=1.5),4.5,IF(AND(A108&lt;6.1,H108&lt;11.8,D108&lt;2.2,H108&lt;16.284,D108&gt;=1.75,F108&gt;=2.5,F108&gt;=1.5),4.95,IF(AND(A108&gt;=6.1,H108&lt;11.8,D108&lt;2.2,H108&lt;16.284,D108&gt;=1.75,F108&gt;=2.5,F108&gt;=1.5),5.333,IF(AND(B108&lt;2.75,H108&gt;=11.8,D108&lt;2.2,H108&lt;16.284,D108&gt;=1.75,F108&gt;=2.5,F108&gt;=1.5),5.1,IF(AND(B108&gt;=3.15,D108&lt;2.35,D108&gt;=2.2,H108&lt;16.284,D108&gt;=1.75,F108&gt;=2.5,F108&gt;=1.5),5.5,IF(AND(B108&gt;=3.35,G108&gt;=0.231,H108&lt;14.005,A108&gt;=4.35,H108&gt;=8.42,A108&lt;5.05,D108&lt;0.35,F108&lt;1.5),1.3,IF(AND(H108&lt;13.869,H108&lt;14.494,A108&lt;5.55,G108&lt;0.948,H108&lt;14.877,A108&gt;=5.05,D108&lt;0.35,F108&lt;1.5),1.5,IF(AND(H108&gt;=13.869,H108&lt;14.494,A108&lt;5.55,G108&lt;0.948,H108&lt;14.877,A108&gt;=5.05,D108&lt;0.35,F108&lt;1.5),1.4,IF(AND(G108&lt;0.636,A108&gt;=6.1,H108&lt;14.508,H108&lt;15.168,G108&lt;0.68,B108&gt;=2.75,F108&lt;2.5,F108&gt;=1.5),4.68,IF(AND(G108&gt;=0.636,A108&gt;=6.1,H108&lt;14.508,H108&lt;15.168,G108&lt;0.68,B108&gt;=2.75,F108&lt;2.5,F108&gt;=1.5),4.4,IF(AND(B108&lt;2.85,B108&gt;=2.75,H108&gt;=11.8,D108&lt;2.2,H108&lt;16.284,D108&gt;=1.75,F108&gt;=2.5,F108&gt;=1.5),6.7,IF(AND(H108&lt;10.626,B108&lt;3.15,D108&lt;2.35,D108&gt;=2.2,H108&lt;16.284,D108&gt;=1.75,F108&gt;=2.5,F108&gt;=1.5),5.1,IF(AND(H108&gt;=10.626,B108&lt;3.15,D108&lt;2.35,D108&gt;=2.2,H108&lt;16.284,D108&gt;=1.75,F108&gt;=2.5,F108&gt;=1.5),5.2,IF(AND(G108&lt;0.378,B108&lt;3.35,G108&gt;=0.231,H108&lt;14.005,A108&gt;=4.35,H108&gt;=8.42,A108&lt;5.05,D108&lt;0.35,F108&lt;1.5),1.2,IF(AND(G108&gt;=0.378,B108&lt;3.35,G108&gt;=0.231,H108&lt;14.005,A108&gt;=4.35,H108&gt;=8.42,A108&lt;5.05,D108&lt;0.35,F108&lt;1.5),1.3,IF(AND(A108&lt;6.2,B108&gt;=2.85,B108&gt;=2.75,H108&gt;=11.8,D108&lt;2.2,H108&lt;16.284,D108&gt;=1.75,F108&gt;=2.5,F108&gt;=1.5),4.9,IF(AND(G108&lt;0.388,A108&gt;=6.2,B108&gt;=2.85,B108&gt;=2.75,H108&gt;=11.8,D108&lt;2.2,H108&lt;16.284,D108&gt;=1.75,F108&gt;=2.5,F108&gt;=1.5),5.52,IF(AND(G108&gt;=0.388,A108&gt;=6.2,B108&gt;=2.85,B108&gt;=2.75,H108&gt;=11.8,D108&lt;2.2,H108&lt;16.284,D108&gt;=1.75,F108&gt;=2.5,F108&gt;=1.5),5.7,"shouldnthappen")))))))))))))))))))))))))))))))))))))))</f>
        <v>6.6</v>
      </c>
      <c r="T108" s="1" t="n">
        <f aca="false">IF(AND(D108&gt;=0.8,A108&lt;5.45),3.7,IF(AND(D108&gt;=0.35,D108&lt;0.8,A108&lt;5.45),1.56,IF(AND(G108&lt;0.164,F108&lt;2.5,A108&gt;=5.45),1.6,IF(AND(H108&gt;=16.718,F108&gt;=2.5,A108&gt;=5.45),6.4,IF(AND(G108&gt;=0.719,H108&lt;16.718,F108&gt;=2.5,A108&gt;=5.45),5.05,IF(AND(A108&lt;4.35,A108&lt;5.05,D108&lt;0.35,D108&lt;0.8,A108&lt;5.45),1.1,IF(AND(H108&gt;=14.494,A108&gt;=5.05,D108&lt;0.35,D108&lt;0.8,A108&lt;5.45),1.6,IF(AND(G108&lt;0.338,D108&lt;1.25,G108&gt;=0.164,F108&lt;2.5,A108&gt;=5.45),4.1,IF(AND(H108&lt;8.397,D108&gt;=1.25,G108&gt;=0.164,F108&lt;2.5,A108&gt;=5.45),4,IF(AND(H108&lt;11.031,H108&lt;14.494,A108&gt;=5.05,D108&lt;0.35,D108&lt;0.8,A108&lt;5.45),1.5,IF(AND(H108&gt;=11.031,H108&lt;14.494,A108&gt;=5.05,D108&lt;0.35,D108&lt;0.8,A108&lt;5.45),1.44,IF(AND(B108&lt;2.65,H108&gt;=8.397,D108&gt;=1.25,G108&gt;=0.164,F108&lt;2.5,A108&gt;=5.45),4.767,IF(AND(H108&lt;7.388,G108&lt;0.487,G108&lt;0.719,H108&lt;16.718,F108&gt;=2.5,A108&gt;=5.45),5.067,IF(AND(G108&lt;0.533,G108&gt;=0.487,G108&lt;0.719,H108&lt;16.718,F108&gt;=2.5,A108&gt;=5.45),5.8,IF(AND(G108&gt;=0.533,G108&gt;=0.487,G108&lt;0.719,H108&lt;16.718,F108&gt;=2.5,A108&gt;=5.45),5.86,IF(AND(B108&lt;3.25,A108&gt;=4.95,A108&gt;=4.35,A108&lt;5.05,D108&lt;0.35,D108&lt;0.8,A108&lt;5.45),1.2,IF(AND(A108&lt;5.6,H108&lt;11.218,G108&gt;=0.338,D108&lt;1.25,G108&gt;=0.164,F108&lt;2.5,A108&gt;=5.45),3.7,IF(AND(A108&gt;=5.6,H108&lt;11.218,G108&gt;=0.338,D108&lt;1.25,G108&gt;=0.164,F108&lt;2.5,A108&gt;=5.45),3.5,IF(AND(H108&lt;12.668,H108&gt;=11.218,G108&gt;=0.338,D108&lt;1.25,G108&gt;=0.164,F108&lt;2.5,A108&gt;=5.45),3.9,IF(AND(H108&gt;=12.668,H108&gt;=11.218,G108&gt;=0.338,D108&lt;1.25,G108&gt;=0.164,F108&lt;2.5,A108&gt;=5.45),4,IF(AND(H108&gt;=15.705,B108&gt;=2.65,H108&gt;=8.397,D108&gt;=1.25,G108&gt;=0.164,F108&lt;2.5,A108&gt;=5.45),4.8,IF(AND(B108&lt;2.75,H108&gt;=7.388,G108&lt;0.487,G108&lt;0.719,H108&lt;16.718,F108&gt;=2.5,A108&gt;=5.45),5.26,IF(AND(B108&lt;2.95,A108&lt;4.5,A108&lt;4.95,A108&gt;=4.35,A108&lt;5.05,D108&lt;0.35,D108&lt;0.8,A108&lt;5.45),1.4,IF(AND(B108&gt;=2.95,A108&lt;4.5,A108&lt;4.95,A108&gt;=4.35,A108&lt;5.05,D108&lt;0.35,D108&lt;0.8,A108&lt;5.45),1.3,IF(AND(H108&gt;=13.924,A108&gt;=4.5,A108&lt;4.95,A108&gt;=4.35,A108&lt;5.05,D108&lt;0.35,D108&lt;0.8,A108&lt;5.45),1.5,IF(AND(G108&lt;0.252,B108&gt;=3.25,A108&gt;=4.95,A108&gt;=4.35,A108&lt;5.05,D108&lt;0.35,D108&lt;0.8,A108&lt;5.45),1.4,IF(AND(G108&gt;=0.252,B108&gt;=3.25,A108&gt;=4.95,A108&gt;=4.35,A108&lt;5.05,D108&lt;0.35,D108&lt;0.8,A108&lt;5.45),1.32,IF(AND(G108&gt;=0.473,H108&lt;15.705,B108&gt;=2.65,H108&gt;=8.397,D108&gt;=1.25,G108&gt;=0.164,F108&lt;2.5,A108&gt;=5.45),4.7,IF(AND(B108&gt;=3.15,B108&gt;=2.75,H108&gt;=7.388,G108&lt;0.487,G108&lt;0.719,H108&lt;16.718,F108&gt;=2.5,A108&gt;=5.45),5.7,IF(AND(B108&lt;3.15,H108&lt;13.924,A108&gt;=4.5,A108&lt;4.95,A108&gt;=4.35,A108&lt;5.05,D108&lt;0.35,D108&lt;0.8,A108&lt;5.45),1.433,IF(AND(B108&gt;=3.15,H108&lt;13.924,A108&gt;=4.5,A108&lt;4.95,A108&gt;=4.35,A108&lt;5.05,D108&lt;0.35,D108&lt;0.8,A108&lt;5.45),1.4,IF(AND(H108&gt;=14.81,G108&lt;0.473,H108&lt;15.705,B108&gt;=2.65,H108&gt;=8.397,D108&gt;=1.25,G108&gt;=0.164,F108&lt;2.5,A108&gt;=5.45),4.2,IF(AND(A108&lt;6.65,B108&lt;3.15,B108&gt;=2.75,H108&gt;=7.388,G108&lt;0.487,G108&lt;0.719,H108&lt;16.718,F108&gt;=2.5,A108&gt;=5.45),5.6,IF(AND(A108&gt;=6.65,B108&lt;3.15,B108&gt;=2.75,H108&gt;=7.388,G108&lt;0.487,G108&lt;0.719,H108&lt;16.718,F108&gt;=2.5,A108&gt;=5.45),5.4,IF(AND(A108&lt;6.15,H108&lt;14.81,G108&lt;0.473,H108&lt;15.705,B108&gt;=2.65,H108&gt;=8.397,D108&gt;=1.25,G108&gt;=0.164,F108&lt;2.5,A108&gt;=5.45),4.5,IF(AND(A108&gt;=6.15,H108&lt;14.81,G108&lt;0.473,H108&lt;15.705,B108&gt;=2.65,H108&gt;=8.397,D108&gt;=1.25,G108&gt;=0.164,F108&lt;2.5,A108&gt;=5.45),4.4,"shouldnthappen"))))))))))))))))))))))))))))))))))))</f>
        <v>6.4</v>
      </c>
      <c r="U108" s="1" t="n">
        <f aca="false">IF(AND(G108&gt;=0.934,F108&lt;1.5),1.7,IF(AND(D108&lt;0.15,D108&lt;0.25,G108&lt;0.934,F108&lt;1.5),1.38,IF(AND(H108&gt;=14.379,D108&gt;=0.25,G108&lt;0.934,F108&lt;1.5),1.7,IF(AND(A108&lt;5.3,D108&lt;1.35,F108&lt;2.5,F108&gt;=1.5),3.15,IF(AND(H108&lt;7.148,D108&gt;=1.35,F108&lt;2.5,F108&gt;=1.5),3.9,IF(AND(G108&lt;0.352,A108&lt;6.15,F108&gt;=2.5,F108&gt;=1.5),4.5,IF(AND(G108&gt;=0.352,A108&lt;6.15,F108&gt;=2.5,F108&gt;=1.5),4.92,IF(AND(B108&lt;2.85,A108&gt;=6.15,F108&gt;=2.5,F108&gt;=1.5),6.2,IF(AND(D108&gt;=0.45,H108&lt;14.379,D108&gt;=0.25,G108&lt;0.934,F108&lt;1.5),1.65,IF(AND(G108&gt;=0.857,A108&gt;=5.3,D108&lt;1.35,F108&lt;2.5,F108&gt;=1.5),4.3,IF(AND(A108&gt;=7.25,B108&gt;=2.85,A108&gt;=6.15,F108&gt;=2.5,F108&gt;=1.5),6.425,IF(AND(H108&lt;9.499,A108&lt;5.05,D108&gt;=0.15,D108&lt;0.25,G108&lt;0.934,F108&lt;1.5),1.4,IF(AND(A108&gt;=5.45,A108&gt;=5.05,D108&gt;=0.15,D108&lt;0.25,G108&lt;0.934,F108&lt;1.5),1.3,IF(AND(B108&gt;=4.15,D108&lt;0.45,H108&lt;14.379,D108&gt;=0.25,G108&lt;0.934,F108&lt;1.5),1.5,IF(AND(A108&gt;=5.75,G108&lt;0.857,A108&gt;=5.3,D108&lt;1.35,F108&lt;2.5,F108&gt;=1.5),4.02,IF(AND(A108&lt;6.65,G108&lt;0.333,H108&gt;=7.148,D108&gt;=1.35,F108&lt;2.5,F108&gt;=1.5),4.475,IF(AND(A108&gt;=6.65,G108&lt;0.333,H108&gt;=7.148,D108&gt;=1.35,F108&lt;2.5,F108&gt;=1.5),4.8,IF(AND(D108&gt;=1.45,G108&gt;=0.333,H108&gt;=7.148,D108&gt;=1.35,F108&lt;2.5,F108&gt;=1.5),4.85,IF(AND(G108&gt;=0.861,A108&lt;7.25,B108&gt;=2.85,A108&gt;=6.15,F108&gt;=2.5,F108&gt;=1.5),5.2,IF(AND(G108&lt;0.571,H108&gt;=9.499,A108&lt;5.05,D108&gt;=0.15,D108&lt;0.25,G108&lt;0.934,F108&lt;1.5),1.2,IF(AND(G108&gt;=0.571,H108&gt;=9.499,A108&lt;5.05,D108&gt;=0.15,D108&lt;0.25,G108&lt;0.934,F108&lt;1.5),1.3,IF(AND(H108&lt;9.283,A108&lt;5.45,A108&gt;=5.05,D108&gt;=0.15,D108&lt;0.25,G108&lt;0.934,F108&lt;1.5),1.5,IF(AND(H108&gt;=9.283,A108&lt;5.45,A108&gt;=5.05,D108&gt;=0.15,D108&lt;0.25,G108&lt;0.934,F108&lt;1.5),1.425,IF(AND(A108&lt;4.9,B108&lt;4.15,D108&lt;0.45,H108&lt;14.379,D108&gt;=0.25,G108&lt;0.934,F108&lt;1.5),1.4,IF(AND(A108&gt;=4.9,B108&lt;4.15,D108&lt;0.45,H108&lt;14.379,D108&gt;=0.25,G108&lt;0.934,F108&lt;1.5),1.325,IF(AND(G108&lt;0.572,A108&lt;5.75,G108&lt;0.857,A108&gt;=5.3,D108&lt;1.35,F108&lt;2.5,F108&gt;=1.5),3.65,IF(AND(G108&gt;=0.572,A108&lt;5.75,G108&lt;0.857,A108&gt;=5.3,D108&lt;1.35,F108&lt;2.5,F108&gt;=1.5),3.9,IF(AND(A108&lt;6.75,D108&lt;1.45,G108&gt;=0.333,H108&gt;=7.148,D108&gt;=1.35,F108&lt;2.5,F108&gt;=1.5),4.4,IF(AND(A108&gt;=6.75,D108&lt;1.45,G108&gt;=0.333,H108&gt;=7.148,D108&gt;=1.35,F108&lt;2.5,F108&gt;=1.5),4.78,IF(AND(A108&lt;6.6,B108&lt;3.25,G108&lt;0.861,A108&lt;7.25,B108&gt;=2.85,A108&gt;=6.15,F108&gt;=2.5,F108&gt;=1.5),5.333,IF(AND(H108&lt;11.461,B108&gt;=3.25,G108&lt;0.861,A108&lt;7.25,B108&gt;=2.85,A108&gt;=6.15,F108&gt;=2.5,F108&gt;=1.5),6.025,IF(AND(H108&gt;=11.461,B108&gt;=3.25,G108&lt;0.861,A108&lt;7.25,B108&gt;=2.85,A108&gt;=6.15,F108&gt;=2.5,F108&gt;=1.5),5.667,IF(AND(H108&gt;=14.564,A108&gt;=6.6,B108&lt;3.25,G108&lt;0.861,A108&lt;7.25,B108&gt;=2.85,A108&gt;=6.15,F108&gt;=2.5,F108&gt;=1.5),5.4,IF(AND(D108&gt;=2.35,H108&lt;14.564,A108&gt;=6.6,B108&lt;3.25,G108&lt;0.861,A108&lt;7.25,B108&gt;=2.85,A108&gt;=6.15,F108&gt;=2.5,F108&gt;=1.5),5.6,IF(AND(A108&lt;6.85,D108&lt;2.35,H108&lt;14.564,A108&gt;=6.6,B108&lt;3.25,G108&lt;0.861,A108&lt;7.25,B108&gt;=2.85,A108&gt;=6.15,F108&gt;=2.5,F108&gt;=1.5),5.9,IF(AND(A108&gt;=6.85,D108&lt;2.35,H108&lt;14.564,A108&gt;=6.6,B108&lt;3.25,G108&lt;0.861,A108&lt;7.25,B108&gt;=2.85,A108&gt;=6.15,F108&gt;=2.5,F108&gt;=1.5),5.78,"shouldnthappen"))))))))))))))))))))))))))))))))))))</f>
        <v>6.425</v>
      </c>
      <c r="V108" s="1" t="n">
        <f aca="false">IF(AND(H108&lt;5.748,A108&lt;5.05,D108&lt;0.75),1,IF(AND(B108&lt;3.15,H108&gt;=5.748,A108&lt;5.05,D108&lt;0.75),1.475,IF(AND(G108&gt;=0.801,D108&lt;0.25,A108&gt;=5.05,D108&lt;0.75),1.7,IF(AND(D108&gt;=0.45,D108&gt;=0.25,A108&gt;=5.05,D108&lt;0.75),1.7,IF(AND(B108&lt;2.35,F108&lt;2.5,B108&lt;2.75,D108&gt;=0.75),4.16,IF(AND(D108&lt;1.75,F108&gt;=2.5,B108&lt;2.75,D108&gt;=0.75),4.875,IF(AND(D108&gt;=1.75,F108&gt;=2.5,B108&lt;2.75,D108&gt;=0.75),5.333,IF(AND(H108&gt;=16.284,D108&gt;=1.55,B108&gt;=2.75,D108&gt;=0.75),6.6,IF(AND(H108&gt;=14.144,B108&gt;=3.15,H108&gt;=5.748,A108&lt;5.05,D108&lt;0.75),1.3,IF(AND(A108&lt;5.45,G108&lt;0.801,D108&lt;0.25,A108&gt;=5.05,D108&lt;0.75),1.5,IF(AND(A108&gt;=5.45,G108&lt;0.801,D108&lt;0.25,A108&gt;=5.05,D108&lt;0.75),1.34,IF(AND(B108&lt;3.75,D108&lt;0.45,D108&gt;=0.25,A108&gt;=5.05,D108&lt;0.75),1.467,IF(AND(B108&gt;=3.75,D108&lt;0.45,D108&gt;=0.25,A108&gt;=5.05,D108&lt;0.75),1.767,IF(AND(G108&gt;=0.896,B108&gt;=2.35,F108&lt;2.5,B108&lt;2.75,D108&gt;=0.75),4.9,IF(AND(H108&lt;15.504,D108&lt;1.35,D108&lt;1.55,B108&gt;=2.75,D108&gt;=0.75),4.2,IF(AND(H108&gt;=15.504,D108&lt;1.35,D108&lt;1.55,B108&gt;=2.75,D108&gt;=0.75),4.6,IF(AND(H108&lt;9.767,D108&gt;=1.35,D108&lt;1.55,B108&gt;=2.75,D108&gt;=0.75),5.1,IF(AND(A108&lt;4.5,H108&lt;14.144,B108&gt;=3.15,H108&gt;=5.748,A108&lt;5.05,D108&lt;0.75),1.3,IF(AND(A108&gt;=4.5,H108&lt;14.144,B108&gt;=3.15,H108&gt;=5.748,A108&lt;5.05,D108&lt;0.75),1.4,IF(AND(D108&gt;=1.15,G108&lt;0.896,B108&gt;=2.35,F108&lt;2.5,B108&lt;2.75,D108&gt;=0.75),4.04,IF(AND(B108&lt;2.9,H108&gt;=9.767,D108&gt;=1.35,D108&lt;1.55,B108&gt;=2.75,D108&gt;=0.75),4.8,IF(AND(D108&lt;1.7,A108&gt;=7.05,H108&lt;16.284,D108&gt;=1.55,B108&gt;=2.75,D108&gt;=0.75),5.8,IF(AND(D108&gt;=1.7,A108&gt;=7.05,H108&lt;16.284,D108&gt;=1.55,B108&gt;=2.75,D108&gt;=0.75),6.3,IF(AND(B108&lt;2.45,D108&lt;1.15,G108&lt;0.896,B108&gt;=2.35,F108&lt;2.5,B108&lt;2.75,D108&gt;=0.75),3.767,IF(AND(B108&gt;=2.45,D108&lt;1.15,G108&lt;0.896,B108&gt;=2.35,F108&lt;2.5,B108&lt;2.75,D108&gt;=0.75),3.167,IF(AND(B108&gt;=3.15,B108&gt;=2.9,H108&gt;=9.767,D108&gt;=1.35,D108&lt;1.55,B108&gt;=2.75,D108&gt;=0.75),4.7,IF(AND(D108&lt;1.9,D108&lt;2.05,A108&lt;7.05,H108&lt;16.284,D108&gt;=1.55,B108&gt;=2.75,D108&gt;=0.75),4.82,IF(AND(D108&gt;=1.9,D108&lt;2.05,A108&lt;7.05,H108&lt;16.284,D108&gt;=1.55,B108&gt;=2.75,D108&gt;=0.75),5.067,IF(AND(H108&lt;12.721,B108&lt;3.15,B108&gt;=2.9,H108&gt;=9.767,D108&gt;=1.35,D108&lt;1.55,B108&gt;=2.75,D108&gt;=0.75),4.5,IF(AND(H108&gt;=12.721,B108&lt;3.15,B108&gt;=2.9,H108&gt;=9.767,D108&gt;=1.35,D108&lt;1.55,B108&gt;=2.75,D108&gt;=0.75),4.433,IF(AND(H108&lt;9.525,G108&lt;0.364,D108&gt;=2.05,A108&lt;7.05,H108&lt;16.284,D108&gt;=1.55,B108&gt;=2.75,D108&gt;=0.75),5.1,IF(AND(A108&lt;6.25,G108&gt;=0.364,D108&gt;=2.05,A108&lt;7.05,H108&lt;16.284,D108&gt;=1.55,B108&gt;=2.75,D108&gt;=0.75),5.4,IF(AND(H108&lt;10.898,H108&gt;=9.525,G108&lt;0.364,D108&gt;=2.05,A108&lt;7.05,H108&lt;16.284,D108&gt;=1.55,B108&gt;=2.75,D108&gt;=0.75),5.6,IF(AND(H108&lt;8.711,A108&gt;=6.25,G108&gt;=0.364,D108&gt;=2.05,A108&lt;7.05,H108&lt;16.284,D108&gt;=1.55,B108&gt;=2.75,D108&gt;=0.75),5.7,IF(AND(H108&gt;=8.711,A108&gt;=6.25,G108&gt;=0.364,D108&gt;=2.05,A108&lt;7.05,H108&lt;16.284,D108&gt;=1.55,B108&gt;=2.75,D108&gt;=0.75),5.84,IF(AND(D108&lt;2.2,H108&gt;=10.898,H108&gt;=9.525,G108&lt;0.364,D108&gt;=2.05,A108&lt;7.05,H108&lt;16.284,D108&gt;=1.55,B108&gt;=2.75,D108&gt;=0.75),5.4,IF(AND(D108&gt;=2.2,H108&gt;=10.898,H108&gt;=9.525,G108&lt;0.364,D108&gt;=2.05,A108&lt;7.05,H108&lt;16.284,D108&gt;=1.55,B108&gt;=2.75,D108&gt;=0.75),5.3,"shouldnthappen")))))))))))))))))))))))))))))))))))))</f>
        <v>6.6</v>
      </c>
      <c r="W108" s="1" t="n">
        <f aca="false">IF(AND(H108&lt;6.926,D108&gt;=0.35,D108&lt;0.8),1.9,IF(AND(H108&gt;=6.926,D108&gt;=0.35,D108&lt;0.8),1.533,IF(AND(H108&lt;13.492,A108&lt;4.75,D108&lt;0.35,D108&lt;0.8),1.1,IF(AND(H108&gt;=13.492,A108&lt;4.75,D108&lt;0.35,D108&lt;0.8),1.375,IF(AND(B108&lt;2.75,A108&gt;=5.85,F108&lt;2.5,D108&gt;=0.8),4.833,IF(AND(B108&lt;3.3,A108&gt;=7.05,F108&gt;=2.5,D108&gt;=0.8),5.8,IF(AND(B108&gt;=3.3,A108&gt;=7.05,F108&gt;=2.5,D108&gt;=0.8),6.325,IF(AND(D108&gt;=0.25,A108&lt;5.05,A108&gt;=4.75,D108&lt;0.35,D108&lt;0.8),1.3,IF(AND(B108&lt;3.6,A108&gt;=5.05,A108&gt;=4.75,D108&lt;0.35,D108&lt;0.8),1.4,IF(AND(H108&lt;10.194,G108&lt;0.412,A108&lt;5.85,F108&lt;2.5,D108&gt;=0.8),4.133,IF(AND(H108&gt;=10.194,G108&lt;0.412,A108&lt;5.85,F108&lt;2.5,D108&gt;=0.8),4.5,IF(AND(A108&lt;5.35,G108&gt;=0.412,A108&lt;5.85,F108&lt;2.5,D108&gt;=0.8),3.15,IF(AND(A108&lt;6.2,B108&gt;=2.75,A108&gt;=5.85,F108&lt;2.5,D108&gt;=0.8),4.3,IF(AND(H108&lt;5.767,A108&lt;6.2,A108&lt;7.05,F108&gt;=2.5,D108&gt;=0.8),4.5,IF(AND(G108&gt;=0.861,A108&gt;=6.2,A108&lt;7.05,F108&gt;=2.5,D108&gt;=0.8),5.2,IF(AND(B108&lt;3.15,D108&lt;0.25,A108&lt;5.05,A108&gt;=4.75,D108&lt;0.35,D108&lt;0.8),1.55,IF(AND(A108&lt;5.45,B108&gt;=3.6,A108&gt;=5.05,A108&gt;=4.75,D108&lt;0.35,D108&lt;0.8),1.5,IF(AND(A108&gt;=5.45,B108&gt;=3.6,A108&gt;=5.05,A108&gt;=4.75,D108&lt;0.35,D108&lt;0.8),1.4,IF(AND(G108&gt;=0.772,A108&gt;=5.35,G108&gt;=0.412,A108&lt;5.85,F108&lt;2.5,D108&gt;=0.8),3.9,IF(AND(D108&gt;=1.45,A108&gt;=6.2,B108&gt;=2.75,A108&gt;=5.85,F108&lt;2.5,D108&gt;=0.8),4.775,IF(AND(G108&lt;0.5,H108&gt;=5.767,A108&lt;6.2,A108&lt;7.05,F108&gt;=2.5,D108&gt;=0.8),5.1,IF(AND(G108&gt;=0.5,H108&gt;=5.767,A108&lt;6.2,A108&lt;7.05,F108&gt;=2.5,D108&gt;=0.8),4.95,IF(AND(B108&gt;=3.25,G108&lt;0.861,A108&gt;=6.2,A108&lt;7.05,F108&gt;=2.5,D108&gt;=0.8),5.75,IF(AND(A108&lt;4.95,B108&gt;=3.15,D108&lt;0.25,A108&lt;5.05,A108&gt;=4.75,D108&lt;0.35,D108&lt;0.8),1.4,IF(AND(A108&lt;5.65,G108&lt;0.772,A108&gt;=5.35,G108&gt;=0.412,A108&lt;5.85,F108&lt;2.5,D108&gt;=0.8),3.6,IF(AND(A108&gt;=5.65,G108&lt;0.772,A108&gt;=5.35,G108&gt;=0.412,A108&lt;5.85,F108&lt;2.5,D108&gt;=0.8),3.5,IF(AND(B108&gt;=3.15,D108&lt;1.45,A108&gt;=6.2,B108&gt;=2.75,A108&gt;=5.85,F108&lt;2.5,D108&gt;=0.8),4.7,IF(AND(A108&gt;=6.65,B108&lt;3.25,G108&lt;0.861,A108&gt;=6.2,A108&lt;7.05,F108&gt;=2.5,D108&gt;=0.8),5.567,IF(AND(H108&lt;9.499,A108&gt;=4.95,B108&gt;=3.15,D108&lt;0.25,A108&lt;5.05,A108&gt;=4.75,D108&lt;0.35,D108&lt;0.8),1.4,IF(AND(H108&gt;=9.499,A108&gt;=4.95,B108&gt;=3.15,D108&lt;0.25,A108&lt;5.05,A108&gt;=4.75,D108&lt;0.35,D108&lt;0.8),1.2,IF(AND(G108&lt;0.765,B108&lt;3.15,D108&lt;1.45,A108&gt;=6.2,B108&gt;=2.75,A108&gt;=5.85,F108&lt;2.5,D108&gt;=0.8),4.4,IF(AND(G108&gt;=0.765,B108&lt;3.15,D108&lt;1.45,A108&gt;=6.2,B108&gt;=2.75,A108&gt;=5.85,F108&lt;2.5,D108&gt;=0.8),4.6,IF(AND(H108&lt;10.667,A108&lt;6.65,B108&lt;3.25,G108&lt;0.861,A108&gt;=6.2,A108&lt;7.05,F108&gt;=2.5,D108&gt;=0.8),5.167,IF(AND(G108&lt;0.627,H108&gt;=10.667,A108&lt;6.65,B108&lt;3.25,G108&lt;0.861,A108&gt;=6.2,A108&lt;7.05,F108&gt;=2.5,D108&gt;=0.8),5.64,IF(AND(G108&gt;=0.627,H108&gt;=10.667,A108&lt;6.65,B108&lt;3.25,G108&lt;0.861,A108&gt;=6.2,A108&lt;7.05,F108&gt;=2.5,D108&gt;=0.8),5.1,"shouldnthappen")))))))))))))))))))))))))))))))))))</f>
        <v>5.8</v>
      </c>
      <c r="X108" s="1" t="n">
        <f aca="false">IF(AND(B108&lt;3.05,H108&lt;6.697,A108&lt;5.45),4.1,IF(AND(B108&gt;=3.05,H108&lt;6.697,A108&lt;5.45),1.48,IF(AND(D108&lt;0.7,A108&lt;5.9,A108&gt;=5.45),1.4,IF(AND(A108&lt;4.35,B108&lt;3.3,H108&gt;=6.697,A108&lt;5.45),1.1,IF(AND(G108&lt;0.372,D108&gt;=0.7,A108&lt;5.9,A108&gt;=5.45),4.36,IF(AND(A108&gt;=4.9,A108&gt;=4.35,B108&lt;3.3,H108&gt;=6.697,A108&lt;5.45),1.6,IF(AND(H108&gt;=14.171,A108&lt;5.15,B108&gt;=3.3,H108&gt;=6.697,A108&lt;5.45),1.6,IF(AND(G108&lt;0.451,A108&gt;=5.15,B108&gt;=3.3,H108&gt;=6.697,A108&lt;5.45),1.367,IF(AND(G108&gt;=0.451,A108&gt;=5.15,B108&gt;=3.3,H108&gt;=6.697,A108&lt;5.45),1.5,IF(AND(G108&lt;0.332,D108&lt;1.45,F108&lt;2.5,A108&gt;=5.9,A108&gt;=5.45),4.35,IF(AND(A108&lt;6.15,D108&gt;=1.45,F108&lt;2.5,A108&gt;=5.9,A108&gt;=5.45),5.1,IF(AND(D108&gt;=2.4,G108&lt;0.432,F108&gt;=2.5,A108&gt;=5.9,A108&gt;=5.45),5.78,IF(AND(A108&lt;6.15,G108&gt;=0.432,F108&gt;=2.5,A108&gt;=5.9,A108&gt;=5.45),4.9,IF(AND(B108&lt;3.1,A108&lt;4.9,A108&gt;=4.35,B108&lt;3.3,H108&gt;=6.697,A108&lt;5.45),1.4,IF(AND(B108&gt;=3.1,A108&lt;4.9,A108&gt;=4.35,B108&lt;3.3,H108&gt;=6.697,A108&lt;5.45),1.3,IF(AND(G108&lt;0.343,H108&lt;14.171,A108&lt;5.15,B108&gt;=3.3,H108&gt;=6.697,A108&lt;5.45),1.433,IF(AND(G108&gt;=0.343,H108&lt;14.171,A108&lt;5.15,B108&gt;=3.3,H108&gt;=6.697,A108&lt;5.45),1.525,IF(AND(D108&lt;1.05,B108&lt;2.55,G108&gt;=0.372,D108&gt;=0.7,A108&lt;5.9,A108&gt;=5.45),3.7,IF(AND(H108&lt;10.596,B108&gt;=2.55,G108&gt;=0.372,D108&gt;=0.7,A108&lt;5.9,A108&gt;=5.45),3.525,IF(AND(H108&gt;=10.596,B108&gt;=2.55,G108&gt;=0.372,D108&gt;=0.7,A108&lt;5.9,A108&gt;=5.45),3.9,IF(AND(H108&lt;14.314,G108&gt;=0.332,D108&lt;1.45,F108&lt;2.5,A108&gt;=5.9,A108&gt;=5.45),4.4,IF(AND(H108&gt;=14.314,G108&gt;=0.332,D108&lt;1.45,F108&lt;2.5,A108&gt;=5.9,A108&gt;=5.45),4.7,IF(AND(H108&lt;13.906,A108&gt;=6.15,D108&gt;=1.45,F108&lt;2.5,A108&gt;=5.9,A108&gt;=5.45),4.675,IF(AND(H108&gt;=13.906,A108&gt;=6.15,D108&gt;=1.45,F108&lt;2.5,A108&gt;=5.9,A108&gt;=5.45),4.9,IF(AND(G108&lt;0.093,D108&lt;2.4,G108&lt;0.432,F108&gt;=2.5,A108&gt;=5.9,A108&gt;=5.45),5.6,IF(AND(B108&lt;2.95,A108&gt;=6.15,G108&gt;=0.432,F108&gt;=2.5,A108&gt;=5.9,A108&gt;=5.45),5.86,IF(AND(A108&lt;5.55,D108&gt;=1.05,B108&lt;2.55,G108&gt;=0.372,D108&gt;=0.7,A108&lt;5.9,A108&gt;=5.45),4,IF(AND(A108&gt;=5.55,D108&gt;=1.05,B108&lt;2.55,G108&gt;=0.372,D108&gt;=0.7,A108&lt;5.9,A108&gt;=5.45),3.9,IF(AND(D108&lt;1.7,G108&gt;=0.093,D108&lt;2.4,G108&lt;0.432,F108&gt;=2.5,A108&gt;=5.9,A108&gt;=5.45),5.05,IF(AND(G108&gt;=0.774,B108&gt;=2.95,A108&gt;=6.15,G108&gt;=0.432,F108&gt;=2.5,A108&gt;=5.9,A108&gt;=5.45),5.3,IF(AND(G108&gt;=0.312,D108&gt;=1.7,G108&gt;=0.093,D108&lt;2.4,G108&lt;0.432,F108&gt;=2.5,A108&gt;=5.9,A108&gt;=5.45),5.4,IF(AND(D108&lt;2.45,G108&lt;0.774,B108&gt;=2.95,A108&gt;=6.15,G108&gt;=0.432,F108&gt;=2.5,A108&gt;=5.9,A108&gt;=5.45),5.66,IF(AND(D108&gt;=2.45,G108&lt;0.774,B108&gt;=2.95,A108&gt;=6.15,G108&gt;=0.432,F108&gt;=2.5,A108&gt;=5.9,A108&gt;=5.45),6,IF(AND(G108&gt;=0.301,G108&lt;0.312,D108&gt;=1.7,G108&gt;=0.093,D108&lt;2.4,G108&lt;0.432,F108&gt;=2.5,A108&gt;=5.9,A108&gt;=5.45),5.1,IF(AND(A108&lt;6.45,G108&lt;0.301,G108&lt;0.312,D108&gt;=1.7,G108&gt;=0.093,D108&lt;2.4,G108&lt;0.432,F108&gt;=2.5,A108&gt;=5.9,A108&gt;=5.45),5.3,IF(AND(A108&gt;=6.45,G108&lt;0.301,G108&lt;0.312,D108&gt;=1.7,G108&gt;=0.093,D108&lt;2.4,G108&lt;0.432,F108&gt;=2.5,A108&gt;=5.9,A108&gt;=5.45),5.2,"shouldnthappen"))))))))))))))))))))))))))))))))))))</f>
        <v>5.3</v>
      </c>
      <c r="Y108" s="1" t="n">
        <f aca="false">IF(AND(H108&lt;6.51,F108&lt;1.5),1.8,IF(AND(H108&gt;=16.674,F108&gt;=1.5),6.533,IF(AND(D108&gt;=0.45,H108&gt;=6.51,F108&lt;1.5),1.667,IF(AND(H108&gt;=13.805,G108&lt;0.154,H108&lt;16.674,F108&gt;=1.5),6.7,IF(AND(D108&lt;0.15,A108&lt;5.05,D108&lt;0.45,H108&gt;=6.51,F108&lt;1.5),1.4,IF(AND(H108&gt;=13.586,A108&gt;=5.05,D108&lt;0.45,H108&gt;=6.51,F108&lt;1.5),1.3,IF(AND(F108&lt;2.5,H108&lt;13.805,G108&lt;0.154,H108&lt;16.674,F108&gt;=1.5),4.6,IF(AND(H108&lt;8.929,D108&lt;1.35,G108&gt;=0.154,H108&lt;16.674,F108&gt;=1.5),3.64,IF(AND(G108&lt;0.05,H108&lt;13.586,A108&gt;=5.05,D108&lt;0.45,H108&gt;=6.51,F108&lt;1.5),1.4,IF(AND(G108&gt;=0.107,F108&gt;=2.5,H108&lt;13.805,G108&lt;0.154,H108&lt;16.674,F108&gt;=1.5),5.3,IF(AND(B108&gt;=2.75,H108&gt;=8.929,D108&lt;1.35,G108&gt;=0.154,H108&lt;16.674,F108&gt;=1.5),4.433,IF(AND(D108&gt;=1.55,F108&lt;2.5,D108&gt;=1.35,G108&gt;=0.154,H108&lt;16.674,F108&gt;=1.5),4.975,IF(AND(H108&lt;6.93,F108&gt;=2.5,D108&gt;=1.35,G108&gt;=0.154,H108&lt;16.674,F108&gt;=1.5),4.5,IF(AND(H108&lt;12.675,G108&lt;0.217,D108&gt;=0.15,A108&lt;5.05,D108&lt;0.45,H108&gt;=6.51,F108&lt;1.5),1.4,IF(AND(H108&gt;=12.675,G108&lt;0.217,D108&gt;=0.15,A108&lt;5.05,D108&lt;0.45,H108&gt;=6.51,F108&lt;1.5),1.5,IF(AND(A108&lt;4.65,G108&gt;=0.217,D108&gt;=0.15,A108&lt;5.05,D108&lt;0.45,H108&gt;=6.51,F108&lt;1.5),1.35,IF(AND(D108&lt;0.25,G108&gt;=0.05,H108&lt;13.586,A108&gt;=5.05,D108&lt;0.45,H108&gt;=6.51,F108&lt;1.5),1.467,IF(AND(D108&gt;=0.25,G108&gt;=0.05,H108&lt;13.586,A108&gt;=5.05,D108&lt;0.45,H108&gt;=6.51,F108&lt;1.5),1.5,IF(AND(H108&lt;9.15,G108&lt;0.107,F108&gt;=2.5,H108&lt;13.805,G108&lt;0.154,H108&lt;16.674,F108&gt;=1.5),5.7,IF(AND(H108&gt;=9.15,G108&lt;0.107,F108&gt;=2.5,H108&lt;13.805,G108&lt;0.154,H108&lt;16.674,F108&gt;=1.5),5.6,IF(AND(G108&lt;0.404,B108&lt;2.75,H108&gt;=8.929,D108&lt;1.35,G108&gt;=0.154,H108&lt;16.674,F108&gt;=1.5),4.15,IF(AND(G108&gt;=0.404,B108&lt;2.75,H108&gt;=8.929,D108&lt;1.35,G108&gt;=0.154,H108&lt;16.674,F108&gt;=1.5),3.9,IF(AND(A108&gt;=6.75,D108&lt;1.55,F108&lt;2.5,D108&gt;=1.35,G108&gt;=0.154,H108&lt;16.674,F108&gt;=1.5),4.82,IF(AND(D108&lt;0.25,A108&gt;=4.65,G108&gt;=0.217,D108&gt;=0.15,A108&lt;5.05,D108&lt;0.45,H108&gt;=6.51,F108&lt;1.5),1.325,IF(AND(D108&gt;=0.25,A108&gt;=4.65,G108&gt;=0.217,D108&gt;=0.15,A108&lt;5.05,D108&lt;0.45,H108&gt;=6.51,F108&lt;1.5),1.3,IF(AND(A108&lt;6.55,A108&lt;6.75,D108&lt;1.55,F108&lt;2.5,D108&gt;=1.35,G108&gt;=0.154,H108&lt;16.674,F108&gt;=1.5),4.575,IF(AND(A108&gt;=6.55,A108&lt;6.75,D108&lt;1.55,F108&lt;2.5,D108&gt;=1.35,G108&gt;=0.154,H108&lt;16.674,F108&gt;=1.5),4.4,IF(AND(B108&lt;2.9,D108&lt;2.05,H108&gt;=6.93,F108&gt;=2.5,D108&gt;=1.35,G108&gt;=0.154,H108&lt;16.674,F108&gt;=1.5),5.05,IF(AND(H108&lt;8.884,D108&gt;=2.05,H108&gt;=6.93,F108&gt;=2.5,D108&gt;=1.35,G108&gt;=0.154,H108&lt;16.674,F108&gt;=1.5),5.1,IF(AND(H108&lt;13.711,B108&gt;=2.9,D108&lt;2.05,H108&gt;=6.93,F108&gt;=2.5,D108&gt;=1.35,G108&gt;=0.154,H108&lt;16.674,F108&gt;=1.5),5,IF(AND(H108&gt;=13.711,B108&gt;=2.9,D108&lt;2.05,H108&gt;=6.93,F108&gt;=2.5,D108&gt;=1.35,G108&gt;=0.154,H108&lt;16.674,F108&gt;=1.5),5.8,IF(AND(B108&lt;3.15,H108&gt;=8.884,D108&gt;=2.05,H108&gt;=6.93,F108&gt;=2.5,D108&gt;=1.35,G108&gt;=0.154,H108&lt;16.674,F108&gt;=1.5),5.56,IF(AND(B108&gt;=3.15,H108&gt;=8.884,D108&gt;=2.05,H108&gt;=6.93,F108&gt;=2.5,D108&gt;=1.35,G108&gt;=0.154,H108&lt;16.674,F108&gt;=1.5),5.9,"shouldnthappen")))))))))))))))))))))))))))))))))</f>
        <v>6.533</v>
      </c>
      <c r="Z108" s="1" t="n">
        <f aca="false">IF(AND(F108&gt;=2,B108&gt;=3.35),5.6,IF(AND(A108&lt;6.65,H108&gt;=15.076,B108&lt;3.35),4.8,IF(AND(A108&gt;=6.65,H108&gt;=15.076,B108&lt;3.35),6.15,IF(AND(H108&lt;6.542,F108&lt;2,B108&gt;=3.35),1.767,IF(AND(G108&gt;=0.653,D108&lt;0.75,H108&lt;15.076,B108&lt;3.35),1.55,IF(AND(D108&lt;0.15,G108&lt;0.653,D108&lt;0.75,H108&lt;15.076,B108&lt;3.35),1.1,IF(AND(G108&lt;0.356,A108&lt;5.05,H108&gt;=6.542,F108&lt;2,B108&gt;=3.35),1.4,IF(AND(G108&gt;=0.356,A108&lt;5.05,H108&gt;=6.542,F108&lt;2,B108&gt;=3.35),1.3,IF(AND(G108&gt;=0.566,A108&gt;=5.05,H108&gt;=6.542,F108&lt;2,B108&gt;=3.35),1.6,IF(AND(B108&gt;=3.1,D108&gt;=0.15,G108&lt;0.653,D108&lt;0.75,H108&lt;15.076,B108&lt;3.35),1.367,IF(AND(B108&gt;=2.65,D108&lt;1.45,B108&lt;2.75,D108&gt;=0.75,H108&lt;15.076,B108&lt;3.35),3.96,IF(AND(G108&lt;0.352,D108&gt;=1.45,B108&lt;2.75,D108&gt;=0.75,H108&lt;15.076,B108&lt;3.35),4.5,IF(AND(D108&gt;=1.35,A108&lt;6.2,B108&gt;=2.75,D108&gt;=0.75,H108&lt;15.076,B108&lt;3.35),4.733,IF(AND(A108&lt;4.7,B108&lt;3.1,D108&gt;=0.15,G108&lt;0.653,D108&lt;0.75,H108&lt;15.076,B108&lt;3.35),1.36,IF(AND(A108&gt;=4.7,B108&lt;3.1,D108&gt;=0.15,G108&lt;0.653,D108&lt;0.75,H108&lt;15.076,B108&lt;3.35),1.6,IF(AND(A108&lt;5.2,B108&lt;2.65,D108&lt;1.45,B108&lt;2.75,D108&gt;=0.75,H108&lt;15.076,B108&lt;3.35),3.3,IF(AND(A108&lt;6.5,G108&gt;=0.352,D108&gt;=1.45,B108&lt;2.75,D108&gt;=0.75,H108&lt;15.076,B108&lt;3.35),5,IF(AND(A108&gt;=6.5,G108&gt;=0.352,D108&gt;=1.45,B108&lt;2.75,D108&gt;=0.75,H108&lt;15.076,B108&lt;3.35),5.8,IF(AND(H108&lt;8.486,D108&lt;1.35,A108&lt;6.2,B108&gt;=2.75,D108&gt;=0.75,H108&lt;15.076,B108&lt;3.35),3.975,IF(AND(G108&lt;0.187,F108&lt;2.5,A108&gt;=6.2,B108&gt;=2.75,D108&gt;=0.75,H108&lt;15.076,B108&lt;3.35),5,IF(AND(G108&gt;=0.187,F108&lt;2.5,A108&gt;=6.2,B108&gt;=2.75,D108&gt;=0.75,H108&lt;15.076,B108&lt;3.35),4.525,IF(AND(A108&gt;=7.25,F108&gt;=2.5,A108&gt;=6.2,B108&gt;=2.75,D108&gt;=0.75,H108&lt;15.076,B108&lt;3.35),6.5,IF(AND(G108&lt;0.185,B108&lt;3.6,G108&lt;0.566,A108&gt;=5.05,H108&gt;=6.542,F108&lt;2,B108&gt;=3.35),1.45,IF(AND(G108&gt;=0.185,B108&lt;3.6,G108&lt;0.566,A108&gt;=5.05,H108&gt;=6.542,F108&lt;2,B108&gt;=3.35),1.34,IF(AND(G108&lt;0.13,B108&gt;=3.6,G108&lt;0.566,A108&gt;=5.05,H108&gt;=6.542,F108&lt;2,B108&gt;=3.35),1.45,IF(AND(G108&gt;=0.13,B108&gt;=3.6,G108&lt;0.566,A108&gt;=5.05,H108&gt;=6.542,F108&lt;2,B108&gt;=3.35),1.5,IF(AND(D108&lt;1.05,A108&gt;=5.2,B108&lt;2.65,D108&lt;1.45,B108&lt;2.75,D108&gt;=0.75,H108&lt;15.076,B108&lt;3.35),3.5,IF(AND(D108&gt;=1.05,A108&gt;=5.2,B108&lt;2.65,D108&lt;1.45,B108&lt;2.75,D108&gt;=0.75,H108&lt;15.076,B108&lt;3.35),3.94,IF(AND(H108&lt;10.983,H108&gt;=8.486,D108&lt;1.35,A108&lt;6.2,B108&gt;=2.75,D108&gt;=0.75,H108&lt;15.076,B108&lt;3.35),4.38,IF(AND(H108&gt;=10.983,H108&gt;=8.486,D108&lt;1.35,A108&lt;6.2,B108&gt;=2.75,D108&gt;=0.75,H108&lt;15.076,B108&lt;3.35),4.1,IF(AND(B108&gt;=3.25,A108&lt;7.25,F108&gt;=2.5,A108&gt;=6.2,B108&gt;=2.75,D108&gt;=0.75,H108&lt;15.076,B108&lt;3.35),5.7,IF(AND(B108&lt;2.95,B108&lt;3.25,A108&lt;7.25,F108&gt;=2.5,A108&gt;=6.2,B108&gt;=2.75,D108&gt;=0.75,H108&lt;15.076,B108&lt;3.35),5.6,IF(AND(H108&gt;=13.711,B108&gt;=2.95,B108&lt;3.25,A108&lt;7.25,F108&gt;=2.5,A108&gt;=6.2,B108&gt;=2.75,D108&gt;=0.75,H108&lt;15.076,B108&lt;3.35),5.8,IF(AND(A108&gt;=6.8,H108&lt;13.711,B108&gt;=2.95,B108&lt;3.25,A108&lt;7.25,F108&gt;=2.5,A108&gt;=6.2,B108&gt;=2.75,D108&gt;=0.75,H108&lt;15.076,B108&lt;3.35),5.1,IF(AND(H108&lt;12.921,A108&lt;6.8,H108&lt;13.711,B108&gt;=2.95,B108&lt;3.25,A108&lt;7.25,F108&gt;=2.5,A108&gt;=6.2,B108&gt;=2.75,D108&gt;=0.75,H108&lt;15.076,B108&lt;3.35),5.34,IF(AND(H108&gt;=12.921,A108&lt;6.8,H108&lt;13.711,B108&gt;=2.95,B108&lt;3.25,A108&lt;7.25,F108&gt;=2.5,A108&gt;=6.2,B108&gt;=2.75,D108&gt;=0.75,H108&lt;15.076,B108&lt;3.35),5.133,"shouldnthappen"))))))))))))))))))))))))))))))))))))</f>
        <v>6.15</v>
      </c>
      <c r="AA108" s="1" t="n">
        <f aca="false">IF(AND(D108&gt;=0.45,A108&lt;5.05,D108&lt;0.8),1.6,IF(AND(D108&gt;=0.45,A108&gt;=5.05,D108&lt;0.8),1.7,IF(AND(H108&gt;=16.244,F108&gt;=2.5,D108&gt;=0.8),6.533,IF(AND(A108&lt;4.35,D108&lt;0.45,A108&lt;5.05,D108&lt;0.8),1.1,IF(AND(H108&gt;=14.877,D108&lt;0.45,A108&gt;=5.05,D108&lt;0.8),1.3,IF(AND(D108&gt;=1.4,A108&lt;5.65,F108&lt;2.5,D108&gt;=0.8),4.5,IF(AND(A108&gt;=7.25,H108&lt;16.244,F108&gt;=2.5,D108&gt;=0.8),6.5,IF(AND(A108&gt;=4.75,A108&gt;=4.35,D108&lt;0.45,A108&lt;5.05,D108&lt;0.8),1.35,IF(AND(A108&lt;5.3,D108&lt;1.4,A108&lt;5.65,F108&lt;2.5,D108&gt;=0.8),3.1,IF(AND(A108&gt;=6.8,A108&gt;=6.55,A108&gt;=5.65,F108&lt;2.5,D108&gt;=0.8),4.9,IF(AND(H108&lt;5.767,A108&lt;7.25,H108&lt;16.244,F108&gt;=2.5,D108&gt;=0.8),4.5,IF(AND(G108&gt;=0.522,A108&lt;4.75,A108&gt;=4.35,D108&lt;0.45,A108&lt;5.05,D108&lt;0.8),1.2,IF(AND(G108&gt;=0.948,D108&lt;0.35,H108&lt;14.877,D108&lt;0.45,A108&gt;=5.05,D108&lt;0.8),1.7,IF(AND(H108&lt;13.089,D108&gt;=0.35,H108&lt;14.877,D108&lt;0.45,A108&gt;=5.05,D108&lt;0.8),1.5,IF(AND(H108&gt;=13.089,D108&gt;=0.35,H108&lt;14.877,D108&lt;0.45,A108&gt;=5.05,D108&lt;0.8),1.3,IF(AND(B108&gt;=2.95,A108&gt;=5.3,D108&lt;1.4,A108&lt;5.65,F108&lt;2.5,D108&gt;=0.8),4.1,IF(AND(H108&lt;9.181,A108&lt;6.05,A108&lt;6.55,A108&gt;=5.65,F108&lt;2.5,D108&gt;=0.8),5.1,IF(AND(H108&gt;=9.181,A108&lt;6.05,A108&lt;6.55,A108&gt;=5.65,F108&lt;2.5,D108&gt;=0.8),4.3,IF(AND(G108&gt;=0.867,A108&gt;=6.05,A108&lt;6.55,A108&gt;=5.65,F108&lt;2.5,D108&gt;=0.8),4.9,IF(AND(B108&lt;3.05,A108&lt;6.8,A108&gt;=6.55,A108&gt;=5.65,F108&lt;2.5,D108&gt;=0.8),5,IF(AND(B108&gt;=3.05,A108&lt;6.8,A108&gt;=6.55,A108&gt;=5.65,F108&lt;2.5,D108&gt;=0.8),4.55,IF(AND(H108&gt;=14.144,G108&lt;0.522,A108&lt;4.75,A108&gt;=4.35,D108&lt;0.45,A108&lt;5.05,D108&lt;0.8),1.3,IF(AND(B108&lt;2.7,B108&lt;2.95,A108&gt;=5.3,D108&lt;1.4,A108&lt;5.65,F108&lt;2.5,D108&gt;=0.8),3.78,IF(AND(B108&gt;=2.7,B108&lt;2.95,A108&gt;=5.3,D108&lt;1.4,A108&lt;5.65,F108&lt;2.5,D108&gt;=0.8),3.6,IF(AND(G108&lt;0.638,G108&lt;0.867,A108&gt;=6.05,A108&lt;6.55,A108&gt;=5.65,F108&lt;2.5,D108&gt;=0.8),4.433,IF(AND(G108&gt;=0.638,G108&lt;0.867,A108&gt;=6.05,A108&lt;6.55,A108&gt;=5.65,F108&lt;2.5,D108&gt;=0.8),4,IF(AND(A108&lt;6.35,H108&lt;11.146,H108&gt;=5.767,A108&lt;7.25,H108&lt;16.244,F108&gt;=2.5,D108&gt;=0.8),5.1,IF(AND(A108&lt;4.5,H108&lt;14.144,G108&lt;0.522,A108&lt;4.75,A108&gt;=4.35,D108&lt;0.45,A108&lt;5.05,D108&lt;0.8),1.35,IF(AND(A108&gt;=4.5,H108&lt;14.144,G108&lt;0.522,A108&lt;4.75,A108&gt;=4.35,D108&lt;0.45,A108&lt;5.05,D108&lt;0.8),1.4,IF(AND(A108&lt;5.15,B108&lt;3.75,G108&lt;0.948,D108&lt;0.35,H108&lt;14.877,D108&lt;0.45,A108&gt;=5.05,D108&lt;0.8),1.4,IF(AND(A108&gt;=5.15,B108&lt;3.75,G108&lt;0.948,D108&lt;0.35,H108&lt;14.877,D108&lt;0.45,A108&gt;=5.05,D108&lt;0.8),1.5,IF(AND(G108&lt;0.112,B108&gt;=3.75,G108&lt;0.948,D108&lt;0.35,H108&lt;14.877,D108&lt;0.45,A108&gt;=5.05,D108&lt;0.8),1.5,IF(AND(G108&gt;=0.112,B108&gt;=3.75,G108&lt;0.948,D108&lt;0.35,H108&lt;14.877,D108&lt;0.45,A108&gt;=5.05,D108&lt;0.8),1.6,IF(AND(G108&lt;0.075,A108&gt;=6.35,H108&lt;11.146,H108&gt;=5.767,A108&lt;7.25,H108&lt;16.244,F108&gt;=2.5,D108&gt;=0.8),5.5,IF(AND(G108&gt;=0.075,A108&gt;=6.35,H108&lt;11.146,H108&gt;=5.767,A108&lt;7.25,H108&lt;16.244,F108&gt;=2.5,D108&gt;=0.8),5.24,IF(AND(B108&lt;2.95,D108&lt;1.9,H108&gt;=11.146,H108&gt;=5.767,A108&lt;7.25,H108&lt;16.244,F108&gt;=2.5,D108&gt;=0.8),5.65,IF(AND(B108&gt;=2.95,D108&lt;1.9,H108&gt;=11.146,H108&gt;=5.767,A108&lt;7.25,H108&lt;16.244,F108&gt;=2.5,D108&gt;=0.8),5.8,IF(AND(H108&lt;13.42,D108&gt;=1.9,H108&gt;=11.146,H108&gt;=5.767,A108&lt;7.25,H108&lt;16.244,F108&gt;=2.5,D108&gt;=0.8),5.6,IF(AND(H108&gt;=13.42,D108&gt;=1.9,H108&gt;=11.146,H108&gt;=5.767,A108&lt;7.25,H108&lt;16.244,F108&gt;=2.5,D108&gt;=0.8),5.34,"shouldnthappen")))))))))))))))))))))))))))))))))))))))</f>
        <v>6.533</v>
      </c>
      <c r="AB108" s="1" t="n">
        <f aca="false">IF(AND(D108&gt;=0.35,F108&lt;1.5),1.5,IF(AND(F108&lt;2.5,D108&gt;=1.55,F108&gt;=1.5),4.85,IF(AND(H108&lt;8.308,D108&lt;0.15,D108&lt;0.35,F108&lt;1.5),1.5,IF(AND(H108&gt;=8.308,D108&lt;0.15,D108&lt;0.35,F108&lt;1.5),1.4,IF(AND(H108&lt;5.523,D108&gt;=0.15,D108&lt;0.35,F108&lt;1.5),1,IF(AND(G108&lt;0.572,H108&lt;10.688,D108&lt;1.55,F108&gt;=1.5),3.75,IF(AND(B108&gt;=3.5,F108&gt;=2.5,D108&gt;=1.55,F108&gt;=1.5),6.3,IF(AND(A108&gt;=5.65,G108&gt;=0.572,H108&lt;10.688,D108&lt;1.55,F108&gt;=1.5),4.45,IF(AND(B108&gt;=2.85,A108&lt;6.15,H108&gt;=10.688,D108&lt;1.55,F108&gt;=1.5),4.35,IF(AND(H108&gt;=16.284,B108&lt;3.5,F108&gt;=2.5,D108&gt;=1.55,F108&gt;=1.5),6.6,IF(AND(G108&gt;=0.241,G108&lt;0.338,H108&gt;=5.523,D108&gt;=0.15,D108&lt;0.35,F108&lt;1.5),1.25,IF(AND(A108&lt;5.05,G108&gt;=0.338,H108&gt;=5.523,D108&gt;=0.15,D108&lt;0.35,F108&lt;1.5),1.35,IF(AND(B108&lt;2.7,A108&lt;5.65,G108&gt;=0.572,H108&lt;10.688,D108&lt;1.55,F108&gt;=1.5),4,IF(AND(B108&gt;=2.7,A108&lt;5.65,G108&gt;=0.572,H108&lt;10.688,D108&lt;1.55,F108&gt;=1.5),3.6,IF(AND(B108&lt;2.45,B108&lt;2.85,A108&lt;6.15,H108&gt;=10.688,D108&lt;1.55,F108&gt;=1.5),3.7,IF(AND(A108&lt;6.25,B108&lt;2.85,A108&gt;=6.15,H108&gt;=10.688,D108&lt;1.55,F108&gt;=1.5),4.5,IF(AND(A108&gt;=6.25,B108&lt;2.85,A108&gt;=6.15,H108&gt;=10.688,D108&lt;1.55,F108&gt;=1.5),4.86,IF(AND(D108&gt;=1.45,B108&gt;=2.85,A108&gt;=6.15,H108&gt;=10.688,D108&lt;1.55,F108&gt;=1.5),4.8,IF(AND(H108&lt;8.202,H108&lt;16.284,B108&lt;3.5,F108&gt;=2.5,D108&gt;=1.55,F108&gt;=1.5),5.7,IF(AND(A108&gt;=5.1,G108&lt;0.241,G108&lt;0.338,H108&gt;=5.523,D108&gt;=0.15,D108&lt;0.35,F108&lt;1.5),1.5,IF(AND(B108&gt;=3.75,A108&gt;=5.05,G108&gt;=0.338,H108&gt;=5.523,D108&gt;=0.15,D108&lt;0.35,F108&lt;1.5),1.6,IF(AND(A108&lt;5.7,B108&gt;=2.45,B108&lt;2.85,A108&lt;6.15,H108&gt;=10.688,D108&lt;1.55,F108&gt;=1.5),3.9,IF(AND(A108&gt;=5.7,B108&gt;=2.45,B108&lt;2.85,A108&lt;6.15,H108&gt;=10.688,D108&lt;1.55,F108&gt;=1.5),4.02,IF(AND(H108&lt;13.654,D108&lt;1.45,B108&gt;=2.85,A108&gt;=6.15,H108&gt;=10.688,D108&lt;1.55,F108&gt;=1.5),4.333,IF(AND(H108&gt;=13.654,D108&lt;1.45,B108&gt;=2.85,A108&gt;=6.15,H108&gt;=10.688,D108&lt;1.55,F108&gt;=1.5),4.54,IF(AND(A108&lt;6.15,H108&gt;=8.202,H108&lt;16.284,B108&lt;3.5,F108&gt;=2.5,D108&gt;=1.55,F108&gt;=1.5),5,IF(AND(H108&lt;13.924,A108&lt;5.1,G108&lt;0.241,G108&lt;0.338,H108&gt;=5.523,D108&gt;=0.15,D108&lt;0.35,F108&lt;1.5),1.4,IF(AND(H108&gt;=13.924,A108&lt;5.1,G108&lt;0.241,G108&lt;0.338,H108&gt;=5.523,D108&gt;=0.15,D108&lt;0.35,F108&lt;1.5),1.5,IF(AND(D108&lt;0.25,B108&lt;3.75,A108&gt;=5.05,G108&gt;=0.338,H108&gt;=5.523,D108&gt;=0.15,D108&lt;0.35,F108&lt;1.5),1.5,IF(AND(D108&gt;=0.25,B108&lt;3.75,A108&gt;=5.05,G108&gt;=0.338,H108&gt;=5.523,D108&gt;=0.15,D108&lt;0.35,F108&lt;1.5),1.4,IF(AND(H108&lt;8.884,B108&gt;=3.05,A108&gt;=6.15,H108&gt;=8.202,H108&lt;16.284,B108&lt;3.5,F108&gt;=2.5,D108&gt;=1.55,F108&gt;=1.5),5.1,IF(AND(A108&lt;6.45,G108&lt;0.368,B108&lt;3.05,A108&gt;=6.15,H108&gt;=8.202,H108&lt;16.284,B108&lt;3.5,F108&gt;=2.5,D108&gt;=1.55,F108&gt;=1.5),5.525,IF(AND(A108&gt;=6.45,G108&lt;0.368,B108&lt;3.05,A108&gt;=6.15,H108&gt;=8.202,H108&lt;16.284,B108&lt;3.5,F108&gt;=2.5,D108&gt;=1.55,F108&gt;=1.5),5.35,IF(AND(D108&lt;2.25,G108&gt;=0.368,B108&lt;3.05,A108&gt;=6.15,H108&gt;=8.202,H108&lt;16.284,B108&lt;3.5,F108&gt;=2.5,D108&gt;=1.55,F108&gt;=1.5),5.8,IF(AND(D108&gt;=2.25,G108&gt;=0.368,B108&lt;3.05,A108&gt;=6.15,H108&gt;=8.202,H108&lt;16.284,B108&lt;3.5,F108&gt;=2.5,D108&gt;=1.55,F108&gt;=1.5),5.2,IF(AND(H108&lt;10.257,H108&gt;=8.884,B108&gt;=3.05,A108&gt;=6.15,H108&gt;=8.202,H108&lt;16.284,B108&lt;3.5,F108&gt;=2.5,D108&gt;=1.55,F108&gt;=1.5),5.9,IF(AND(H108&gt;=10.257,H108&gt;=8.884,B108&gt;=3.05,A108&gt;=6.15,H108&gt;=8.202,H108&lt;16.284,B108&lt;3.5,F108&gt;=2.5,D108&gt;=1.55,F108&gt;=1.5),5.48,"shouldnthappen")))))))))))))))))))))))))))))))))))))</f>
        <v>6.6</v>
      </c>
      <c r="AC108" s="1" t="n">
        <f aca="false">IF(AND(H108&lt;5.748,A108&lt;5.05,D108&lt;0.8),1,IF(AND(B108&lt;3.35,A108&gt;=5.05,D108&lt;0.8),1.7,IF(AND(A108&lt;5.85,G108&lt;0.154,D108&gt;=0.8),4.5,IF(AND(D108&gt;=0.45,H108&gt;=5.748,A108&lt;5.05,D108&lt;0.8),1.6,IF(AND(G108&gt;=0.934,B108&gt;=3.35,A108&gt;=5.05,D108&lt;0.8),1.7,IF(AND(D108&lt;2.1,A108&gt;=5.85,G108&lt;0.154,D108&gt;=0.8),6.15,IF(AND(D108&gt;=2.1,A108&gt;=5.85,G108&lt;0.154,D108&gt;=0.8),5.5,IF(AND(A108&lt;6.1,D108&gt;=1.55,G108&gt;=0.154,D108&gt;=0.8),5,IF(AND(H108&gt;=14.379,G108&lt;0.934,B108&gt;=3.35,A108&gt;=5.05,D108&lt;0.8),1.58,IF(AND(G108&lt;0.379,A108&gt;=6.1,D108&gt;=1.55,G108&gt;=0.154,D108&gt;=0.8),5.42,IF(AND(H108&lt;13.924,G108&lt;0.227,D108&lt;0.45,H108&gt;=5.748,A108&lt;5.05,D108&lt;0.8),1.4,IF(AND(H108&gt;=13.924,G108&lt;0.227,D108&lt;0.45,H108&gt;=5.748,A108&lt;5.05,D108&lt;0.8),1.5,IF(AND(B108&lt;3.1,G108&gt;=0.227,D108&lt;0.45,H108&gt;=5.748,A108&lt;5.05,D108&lt;0.8),1.1,IF(AND(G108&lt;0.13,H108&lt;14.379,G108&lt;0.934,B108&gt;=3.35,A108&gt;=5.05,D108&lt;0.8),1.4,IF(AND(D108&lt;1.05,A108&lt;5.65,D108&lt;1.35,D108&lt;1.55,G108&gt;=0.154,D108&gt;=0.8),3.7,IF(AND(D108&lt;1.25,A108&gt;=5.65,D108&lt;1.35,D108&lt;1.55,G108&gt;=0.154,D108&gt;=0.8),4.06,IF(AND(D108&gt;=1.25,A108&gt;=5.65,D108&lt;1.35,D108&lt;1.55,G108&gt;=0.154,D108&gt;=0.8),4.425,IF(AND(H108&lt;13.654,D108&lt;1.45,D108&gt;=1.35,D108&lt;1.55,G108&gt;=0.154,D108&gt;=0.8),4.275,IF(AND(G108&lt;0.259,D108&gt;=1.45,D108&gt;=1.35,D108&lt;1.55,G108&gt;=0.154,D108&gt;=0.8),5.1,IF(AND(B108&lt;2.95,G108&gt;=0.379,A108&gt;=6.1,D108&gt;=1.55,G108&gt;=0.154,D108&gt;=0.8),6.3,IF(AND(B108&lt;3.25,B108&gt;=3.1,G108&gt;=0.227,D108&lt;0.45,H108&gt;=5.748,A108&lt;5.05,D108&lt;0.8),1.3,IF(AND(B108&gt;=3.25,B108&gt;=3.1,G108&gt;=0.227,D108&lt;0.45,H108&gt;=5.748,A108&lt;5.05,D108&lt;0.8),1.4,IF(AND(H108&gt;=13.372,G108&gt;=0.13,H108&lt;14.379,G108&lt;0.934,B108&gt;=3.35,A108&gt;=5.05,D108&lt;0.8),1.4,IF(AND(H108&lt;6.69,D108&gt;=1.05,A108&lt;5.65,D108&lt;1.35,D108&lt;1.55,G108&gt;=0.154,D108&gt;=0.8),4.033,IF(AND(H108&gt;=6.69,D108&gt;=1.05,A108&lt;5.65,D108&lt;1.35,D108&lt;1.55,G108&gt;=0.154,D108&gt;=0.8),3.88,IF(AND(B108&lt;2.85,H108&gt;=13.654,D108&lt;1.45,D108&gt;=1.35,D108&lt;1.55,G108&gt;=0.154,D108&gt;=0.8),4.8,IF(AND(B108&gt;=2.85,H108&gt;=13.654,D108&lt;1.45,D108&gt;=1.35,D108&lt;1.55,G108&gt;=0.154,D108&gt;=0.8),4.7,IF(AND(H108&lt;11.681,G108&gt;=0.259,D108&gt;=1.45,D108&gt;=1.35,D108&lt;1.55,G108&gt;=0.154,D108&gt;=0.8),4.85,IF(AND(H108&gt;=11.681,G108&gt;=0.259,D108&gt;=1.45,D108&gt;=1.35,D108&lt;1.55,G108&gt;=0.154,D108&gt;=0.8),4.633,IF(AND(A108&lt;6.25,B108&gt;=2.95,G108&gt;=0.379,A108&gt;=6.1,D108&gt;=1.55,G108&gt;=0.154,D108&gt;=0.8),5.4,IF(AND(D108&lt;0.3,H108&lt;13.372,G108&gt;=0.13,H108&lt;14.379,G108&lt;0.934,B108&gt;=3.35,A108&gt;=5.05,D108&lt;0.8),1.475,IF(AND(D108&gt;=0.3,H108&lt;13.372,G108&gt;=0.13,H108&lt;14.379,G108&lt;0.934,B108&gt;=3.35,A108&gt;=5.05,D108&lt;0.8),1.5,IF(AND(B108&lt;3.15,A108&gt;=6.25,B108&gt;=2.95,G108&gt;=0.379,A108&gt;=6.1,D108&gt;=1.55,G108&gt;=0.154,D108&gt;=0.8),5.7,IF(AND(B108&gt;=3.15,A108&gt;=6.25,B108&gt;=2.95,G108&gt;=0.379,A108&gt;=6.1,D108&gt;=1.55,G108&gt;=0.154,D108&gt;=0.8),5.933,"shouldnthappen"))))))))))))))))))))))))))))))))))</f>
        <v>5.7</v>
      </c>
      <c r="AD108" s="1" t="n">
        <f aca="false">IF(AND(H108&lt;6.621,A108&lt;4.95,D108&lt;0.8),1,IF(AND(H108&lt;14.144,H108&gt;=6.621,A108&lt;4.95,D108&lt;0.8),1.4,IF(AND(H108&gt;=14.144,H108&gt;=6.621,A108&lt;4.95,D108&lt;0.8),1.3,IF(AND(G108&lt;0.13,B108&gt;=3.85,A108&gt;=4.95,D108&lt;0.8),1.3,IF(AND(G108&gt;=0.13,B108&gt;=3.85,A108&gt;=4.95,D108&lt;0.8),1.425,IF(AND(A108&gt;=6.05,B108&lt;2.75,D108&lt;1.55,D108&gt;=0.8),4.9,IF(AND(A108&gt;=7.3,G108&lt;0.119,D108&gt;=1.55,D108&gt;=0.8),6.7,IF(AND(H108&lt;6.555,D108&lt;0.25,B108&lt;3.85,A108&gt;=4.95,D108&lt;0.8),1.7,IF(AND(B108&lt;3.4,D108&gt;=0.25,B108&lt;3.85,A108&gt;=4.95,D108&lt;0.8),1.7,IF(AND(B108&gt;=3.4,D108&gt;=0.25,B108&lt;3.85,A108&gt;=4.95,D108&lt;0.8),1.6,IF(AND(A108&lt;5.05,A108&lt;6.05,B108&lt;2.75,D108&lt;1.55,D108&gt;=0.8),3.3,IF(AND(B108&lt;2.85,D108&lt;1.35,B108&gt;=2.75,D108&lt;1.55,D108&gt;=0.8),4.5,IF(AND(H108&lt;12.206,D108&gt;=1.35,B108&gt;=2.75,D108&lt;1.55,D108&gt;=0.8),4.7,IF(AND(H108&gt;=12.206,D108&gt;=1.35,B108&gt;=2.75,D108&lt;1.55,D108&gt;=0.8),4.52,IF(AND(G108&lt;0.024,A108&lt;7.3,G108&lt;0.119,D108&gt;=1.55,D108&gt;=0.8),5.7,IF(AND(G108&gt;=0.024,A108&lt;7.3,G108&lt;0.119,D108&gt;=1.55,D108&gt;=0.8),5.6,IF(AND(F108&lt;2.5,G108&lt;0.417,G108&gt;=0.119,D108&gt;=1.55,D108&gt;=0.8),5.05,IF(AND(B108&lt;3.15,H108&gt;=6.555,D108&lt;0.25,B108&lt;3.85,A108&gt;=4.95,D108&lt;0.8),1.6,IF(AND(G108&lt;0.356,A108&gt;=5.05,A108&lt;6.05,B108&lt;2.75,D108&lt;1.55,D108&gt;=0.8),4.12,IF(AND(A108&lt;5.65,B108&gt;=2.85,D108&lt;1.35,B108&gt;=2.75,D108&lt;1.55,D108&gt;=0.8),3.6,IF(AND(B108&lt;3.15,F108&gt;=2.5,G108&lt;0.417,G108&gt;=0.119,D108&gt;=1.55,D108&gt;=0.8),5.18,IF(AND(B108&gt;=3.15,F108&gt;=2.5,G108&lt;0.417,G108&gt;=0.119,D108&gt;=1.55,D108&gt;=0.8),5.3,IF(AND(D108&lt;1.7,A108&lt;6.95,G108&gt;=0.417,G108&gt;=0.119,D108&gt;=1.55,D108&gt;=0.8),4.7,IF(AND(A108&lt;7.25,A108&gt;=6.95,G108&gt;=0.417,G108&gt;=0.119,D108&gt;=1.55,D108&gt;=0.8),5.8,IF(AND(A108&gt;=7.25,A108&gt;=6.95,G108&gt;=0.417,G108&gt;=0.119,D108&gt;=1.55,D108&gt;=0.8),6.333,IF(AND(H108&lt;8.594,B108&gt;=3.15,H108&gt;=6.555,D108&lt;0.25,B108&lt;3.85,A108&gt;=4.95,D108&lt;0.8),1.4,IF(AND(H108&gt;=8.594,B108&gt;=3.15,H108&gt;=6.555,D108&lt;0.25,B108&lt;3.85,A108&gt;=4.95,D108&lt;0.8),1.5,IF(AND(H108&gt;=11.218,G108&gt;=0.356,A108&gt;=5.05,A108&lt;6.05,B108&lt;2.75,D108&lt;1.55,D108&gt;=0.8),3.925,IF(AND(A108&gt;=6.5,A108&gt;=5.65,B108&gt;=2.85,D108&lt;1.35,B108&gt;=2.75,D108&lt;1.55,D108&gt;=0.8),4.6,IF(AND(H108&lt;8.602,H108&lt;11.218,G108&gt;=0.356,A108&gt;=5.05,A108&lt;6.05,B108&lt;2.75,D108&lt;1.55,D108&gt;=0.8),3.95,IF(AND(H108&gt;=8.602,H108&lt;11.218,G108&gt;=0.356,A108&gt;=5.05,A108&lt;6.05,B108&lt;2.75,D108&lt;1.55,D108&gt;=0.8),3.75,IF(AND(H108&lt;10.129,A108&lt;6.5,A108&gt;=5.65,B108&gt;=2.85,D108&lt;1.35,B108&gt;=2.75,D108&lt;1.55,D108&gt;=0.8),4.2,IF(AND(H108&gt;=10.129,A108&lt;6.5,A108&gt;=5.65,B108&gt;=2.85,D108&lt;1.35,B108&gt;=2.75,D108&lt;1.55,D108&gt;=0.8),4.267,IF(AND(D108&lt;2.2,B108&lt;3.05,D108&gt;=1.7,A108&lt;6.95,G108&gt;=0.417,G108&gt;=0.119,D108&gt;=1.55,D108&gt;=0.8),5.3,IF(AND(D108&gt;=2.2,B108&lt;3.05,D108&gt;=1.7,A108&lt;6.95,G108&gt;=0.417,G108&gt;=0.119,D108&gt;=1.55,D108&gt;=0.8),5.133,IF(AND(D108&lt;2.45,B108&gt;=3.05,D108&gt;=1.7,A108&lt;6.95,G108&gt;=0.417,G108&gt;=0.119,D108&gt;=1.55,D108&gt;=0.8),5.6,IF(AND(D108&gt;=2.45,B108&gt;=3.05,D108&gt;=1.7,A108&lt;6.95,G108&gt;=0.417,G108&gt;=0.119,D108&gt;=1.55,D108&gt;=0.8),6,"shouldnthappen")))))))))))))))))))))))))))))))))))))</f>
        <v>6.333</v>
      </c>
      <c r="AE108" s="1" t="n">
        <f aca="false">IF(AND(G108&lt;0.123,D108&gt;=0.25,D108&lt;0.75),1.3,IF(AND(H108&gt;=16.774,D108&gt;=1.75,D108&gt;=0.75),6.4,IF(AND(B108&lt;3.4,A108&lt;4.8,D108&lt;0.25,D108&lt;0.75),1.22,IF(AND(B108&gt;=3.4,A108&lt;4.8,D108&lt;0.25,D108&lt;0.75),1,IF(AND(A108&gt;=5.45,A108&gt;=4.8,D108&lt;0.25,D108&lt;0.75),1.367,IF(AND(H108&gt;=10.688,D108&lt;1.35,D108&lt;1.75,D108&gt;=0.75),4.2,IF(AND(A108&lt;5.3,D108&gt;=1.35,D108&lt;1.75,D108&gt;=0.75),4.05,IF(AND(G108&gt;=0.857,H108&lt;16.774,D108&gt;=1.75,D108&gt;=0.75),5.02,IF(AND(H108&lt;6.089,A108&lt;5.45,A108&gt;=4.8,D108&lt;0.25,D108&lt;0.75),1.7,IF(AND(G108&lt;0.184,D108&lt;0.35,G108&gt;=0.123,D108&gt;=0.25,D108&lt;0.75),1.7,IF(AND(G108&gt;=0.184,D108&lt;0.35,G108&gt;=0.123,D108&gt;=0.25,D108&lt;0.75),1.48,IF(AND(A108&lt;5.25,D108&gt;=0.35,G108&gt;=0.123,D108&gt;=0.25,D108&lt;0.75),1.75,IF(AND(A108&gt;=5.25,D108&gt;=0.35,G108&gt;=0.123,D108&gt;=0.25,D108&lt;0.75),1.5,IF(AND(A108&lt;5.3,H108&lt;10.688,D108&lt;1.35,D108&lt;1.75,D108&gt;=0.75),3.15,IF(AND(H108&lt;9.474,A108&gt;=5.3,D108&gt;=1.35,D108&lt;1.75,D108&gt;=0.75),4.95,IF(AND(G108&gt;=0.779,G108&lt;0.857,H108&lt;16.774,D108&gt;=1.75,D108&gt;=0.75),6,IF(AND(G108&lt;0.05,H108&gt;=6.089,A108&lt;5.45,A108&gt;=4.8,D108&lt;0.25,D108&lt;0.75),1.4,IF(AND(H108&lt;6.69,A108&gt;=5.3,H108&lt;10.688,D108&lt;1.35,D108&lt;1.75,D108&gt;=0.75),4.033,IF(AND(H108&gt;=6.69,A108&gt;=5.3,H108&lt;10.688,D108&lt;1.35,D108&lt;1.75,D108&gt;=0.75),3.733,IF(AND(B108&lt;2.5,H108&gt;=9.474,A108&gt;=5.3,D108&gt;=1.35,D108&lt;1.75,D108&gt;=0.75),4.5,IF(AND(D108&gt;=2.45,G108&lt;0.779,G108&lt;0.857,H108&lt;16.774,D108&gt;=1.75,D108&gt;=0.75),6,IF(AND(B108&gt;=3.75,G108&gt;=0.05,H108&gt;=6.089,A108&lt;5.45,A108&gt;=4.8,D108&lt;0.25,D108&lt;0.75),1.6,IF(AND(H108&lt;13.695,B108&gt;=2.5,H108&gt;=9.474,A108&gt;=5.3,D108&gt;=1.35,D108&lt;1.75,D108&gt;=0.75),4.567,IF(AND(G108&gt;=0.654,D108&lt;2.45,G108&lt;0.779,G108&lt;0.857,H108&lt;16.774,D108&gt;=1.75,D108&gt;=0.75),4.9,IF(AND(G108&gt;=0.73,B108&lt;3.75,G108&gt;=0.05,H108&gt;=6.089,A108&lt;5.45,A108&gt;=4.8,D108&lt;0.25,D108&lt;0.75),1.4,IF(AND(A108&lt;6.65,H108&gt;=13.695,B108&gt;=2.5,H108&gt;=9.474,A108&gt;=5.3,D108&gt;=1.35,D108&lt;1.75,D108&gt;=0.75),4.4,IF(AND(A108&gt;=6.65,H108&gt;=13.695,B108&gt;=2.5,H108&gt;=9.474,A108&gt;=5.3,D108&gt;=1.35,D108&lt;1.75,D108&gt;=0.75),4.84,IF(AND(B108&lt;2.75,G108&lt;0.654,D108&lt;2.45,G108&lt;0.779,G108&lt;0.857,H108&lt;16.774,D108&gt;=1.75,D108&gt;=0.75),5.2,IF(AND(H108&lt;9.524,G108&lt;0.73,B108&lt;3.75,G108&gt;=0.05,H108&gt;=6.089,A108&lt;5.45,A108&gt;=4.8,D108&lt;0.25,D108&lt;0.75),1.5,IF(AND(H108&gt;=9.524,G108&lt;0.73,B108&lt;3.75,G108&gt;=0.05,H108&gt;=6.089,A108&lt;5.45,A108&gt;=4.8,D108&lt;0.25,D108&lt;0.75),1.4,IF(AND(H108&gt;=13.644,B108&gt;=2.75,G108&lt;0.654,D108&lt;2.45,G108&lt;0.779,G108&lt;0.857,H108&lt;16.774,D108&gt;=1.75,D108&gt;=0.75),6.033,IF(AND(A108&gt;=6.85,H108&lt;13.644,B108&gt;=2.75,G108&lt;0.654,D108&lt;2.45,G108&lt;0.779,G108&lt;0.857,H108&lt;16.774,D108&gt;=1.75,D108&gt;=0.75),5.1,IF(AND(A108&gt;=6.75,A108&lt;6.85,H108&lt;13.644,B108&gt;=2.75,G108&lt;0.654,D108&lt;2.45,G108&lt;0.779,G108&lt;0.857,H108&lt;16.774,D108&gt;=1.75,D108&gt;=0.75),5.9,IF(AND(D108&gt;=2.35,A108&lt;6.75,A108&lt;6.85,H108&lt;13.644,B108&gt;=2.75,G108&lt;0.654,D108&lt;2.45,G108&lt;0.779,G108&lt;0.857,H108&lt;16.774,D108&gt;=1.75,D108&gt;=0.75),5.6,IF(AND(H108&lt;11.146,D108&lt;2.35,A108&lt;6.75,A108&lt;6.85,H108&lt;13.644,B108&gt;=2.75,G108&lt;0.654,D108&lt;2.45,G108&lt;0.779,G108&lt;0.857,H108&lt;16.774,D108&gt;=1.75,D108&gt;=0.75),5.4,IF(AND(H108&gt;=11.146,D108&lt;2.35,A108&lt;6.75,A108&lt;6.85,H108&lt;13.644,B108&gt;=2.75,G108&lt;0.654,D108&lt;2.45,G108&lt;0.779,G108&lt;0.857,H108&lt;16.774,D108&gt;=1.75,D108&gt;=0.75),5.6,"shouldnthappen"))))))))))))))))))))))))))))))))))))</f>
        <v>6.4</v>
      </c>
      <c r="AF108" s="1" t="n">
        <f aca="false">IF(AND(A108&lt;4.5,D108&lt;0.8),1.233,IF(AND(B108&lt;3.05,A108&gt;=4.5,D108&lt;0.8),1.4,IF(AND(D108&gt;=0.45,B108&gt;=3.05,A108&gt;=4.5,D108&lt;0.8),1.667,IF(AND(D108&lt;1.05,D108&lt;1.35,A108&lt;6.25,D108&gt;=0.8),3.633,IF(AND(H108&lt;13.935,A108&gt;=7.05,A108&gt;=6.25,D108&gt;=0.8),6,IF(AND(G108&gt;=0.948,D108&lt;0.45,B108&gt;=3.05,A108&gt;=4.5,D108&lt;0.8),1.7,IF(AND(G108&lt;0.652,D108&gt;=1.05,D108&lt;1.35,A108&lt;6.25,D108&gt;=0.8),4.16,IF(AND(D108&gt;=2.15,D108&gt;=1.75,D108&gt;=1.35,A108&lt;6.25,D108&gt;=0.8),5.4,IF(AND(G108&gt;=0.912,F108&lt;2.5,A108&lt;7.05,A108&gt;=6.25,D108&gt;=0.8),4.4,IF(AND(B108&gt;=3.25,F108&gt;=2.5,A108&lt;7.05,A108&gt;=6.25,D108&gt;=0.8),5.85,IF(AND(H108&lt;17.32,H108&gt;=13.935,A108&gt;=7.05,A108&gt;=6.25,D108&gt;=0.8),6.65,IF(AND(H108&gt;=17.32,H108&gt;=13.935,A108&gt;=7.05,A108&gt;=6.25,D108&gt;=0.8),6.4,IF(AND(H108&gt;=13.547,G108&lt;0.948,D108&lt;0.45,B108&gt;=3.05,A108&gt;=4.5,D108&lt;0.8),1.38,IF(AND(B108&gt;=2.75,G108&gt;=0.652,D108&gt;=1.05,D108&lt;1.35,A108&lt;6.25,D108&gt;=0.8),3.6,IF(AND(H108&lt;9.417,G108&lt;0.404,D108&lt;1.75,D108&gt;=1.35,A108&lt;6.25,D108&gt;=0.8),4.2,IF(AND(H108&gt;=9.417,G108&lt;0.404,D108&lt;1.75,D108&gt;=1.35,A108&lt;6.25,D108&gt;=0.8),4.5,IF(AND(G108&lt;0.464,G108&gt;=0.404,D108&lt;1.75,D108&gt;=1.35,A108&lt;6.25,D108&gt;=0.8),4.5,IF(AND(G108&gt;=0.464,G108&gt;=0.404,D108&lt;1.75,D108&gt;=1.35,A108&lt;6.25,D108&gt;=0.8),4.625,IF(AND(D108&lt;1.85,D108&lt;2.15,D108&gt;=1.75,D108&gt;=1.35,A108&lt;6.25,D108&gt;=0.8),4.9,IF(AND(D108&gt;=1.85,D108&lt;2.15,D108&gt;=1.75,D108&gt;=1.35,A108&lt;6.25,D108&gt;=0.8),5.05,IF(AND(G108&lt;0.332,G108&lt;0.912,F108&lt;2.5,A108&lt;7.05,A108&gt;=6.25,D108&gt;=0.8),4.467,IF(AND(G108&gt;=0.332,G108&lt;0.912,F108&lt;2.5,A108&lt;7.05,A108&gt;=6.25,D108&gt;=0.8),4.767,IF(AND(D108&lt;0.15,H108&lt;13.547,G108&lt;0.948,D108&lt;0.45,B108&gt;=3.05,A108&gt;=4.5,D108&lt;0.8),1.5,IF(AND(D108&lt;1.15,B108&lt;2.75,G108&gt;=0.652,D108&gt;=1.05,D108&lt;1.35,A108&lt;6.25,D108&gt;=0.8),3.9,IF(AND(D108&gt;=1.15,B108&lt;2.75,G108&gt;=0.652,D108&gt;=1.05,D108&lt;1.35,A108&lt;6.25,D108&gt;=0.8),4,IF(AND(D108&gt;=2.25,B108&lt;3.15,B108&lt;3.25,F108&gt;=2.5,A108&lt;7.05,A108&gt;=6.25,D108&gt;=0.8),5.14,IF(AND(G108&lt;0.621,B108&gt;=3.15,B108&lt;3.25,F108&gt;=2.5,A108&lt;7.05,A108&gt;=6.25,D108&gt;=0.8),5.75,IF(AND(G108&gt;=0.621,B108&gt;=3.15,B108&lt;3.25,F108&gt;=2.5,A108&lt;7.05,A108&gt;=6.25,D108&gt;=0.8),5.1,IF(AND(G108&gt;=0.862,D108&gt;=0.15,H108&lt;13.547,G108&lt;0.948,D108&lt;0.45,B108&gt;=3.05,A108&gt;=4.5,D108&lt;0.8),1.5,IF(AND(A108&lt;6.35,D108&lt;2.25,B108&lt;3.15,B108&lt;3.25,F108&gt;=2.5,A108&lt;7.05,A108&gt;=6.25,D108&gt;=0.8),5.267,IF(AND(A108&gt;=6.35,D108&lt;2.25,B108&lt;3.15,B108&lt;3.25,F108&gt;=2.5,A108&lt;7.05,A108&gt;=6.25,D108&gt;=0.8),5.42,IF(AND(A108&lt;5.1,G108&lt;0.862,D108&gt;=0.15,H108&lt;13.547,G108&lt;0.948,D108&lt;0.45,B108&gt;=3.05,A108&gt;=4.5,D108&lt;0.8),1.35,IF(AND(B108&lt;3.95,A108&gt;=5.1,G108&lt;0.862,D108&gt;=0.15,H108&lt;13.547,G108&lt;0.948,D108&lt;0.45,B108&gt;=3.05,A108&gt;=4.5,D108&lt;0.8),1.5,IF(AND(B108&gt;=3.95,A108&gt;=5.1,G108&lt;0.862,D108&gt;=0.15,H108&lt;13.547,G108&lt;0.948,D108&lt;0.45,B108&gt;=3.05,A108&gt;=4.5,D108&lt;0.8),1.467,"shouldnthappen"))))))))))))))))))))))))))))))))))</f>
        <v>6.65</v>
      </c>
      <c r="AG108" s="1" t="n">
        <f aca="false">IF(AND(H108&lt;5.748,A108&lt;4.85,D108&lt;0.75),1,IF(AND(B108&gt;=3.5,D108&gt;=1.75,D108&gt;=0.75),6.2,IF(AND(A108&gt;=4.65,H108&gt;=5.748,A108&lt;4.85,D108&lt;0.75),1.333,IF(AND(H108&lt;6.417,B108&lt;3.45,A108&gt;=4.85,D108&lt;0.75),1.7,IF(AND(A108&lt;5.05,B108&gt;=3.45,A108&gt;=4.85,D108&lt;0.75),1.4,IF(AND(A108&gt;=5.05,B108&gt;=3.45,A108&gt;=4.85,D108&lt;0.75),1.5,IF(AND(F108&gt;=2.5,H108&lt;13.641,D108&lt;1.75,D108&gt;=0.75),4.667,IF(AND(G108&lt;0.187,H108&gt;=13.641,D108&lt;1.75,D108&gt;=0.75),5,IF(AND(A108&gt;=7.1,B108&lt;3.5,D108&gt;=1.75,D108&gt;=0.75),6.575,IF(AND(G108&lt;0.161,A108&lt;4.65,H108&gt;=5.748,A108&lt;4.85,D108&lt;0.75),1.5,IF(AND(H108&lt;8.399,H108&gt;=6.417,B108&lt;3.45,A108&gt;=4.85,D108&lt;0.75),1.5,IF(AND(H108&gt;=8.399,H108&gt;=6.417,B108&lt;3.45,A108&gt;=4.85,D108&lt;0.75),1.625,IF(AND(G108&lt;0.086,F108&lt;2.5,H108&lt;13.641,D108&lt;1.75,D108&gt;=0.75),4.7,IF(AND(D108&lt;1.35,G108&gt;=0.187,H108&gt;=13.641,D108&lt;1.75,D108&gt;=0.75),4.2,IF(AND(G108&lt;0.422,G108&gt;=0.161,A108&lt;4.65,H108&gt;=5.748,A108&lt;4.85,D108&lt;0.75),1.4,IF(AND(G108&gt;=0.422,G108&gt;=0.161,A108&lt;4.65,H108&gt;=5.748,A108&lt;4.85,D108&lt;0.75),1.3,IF(AND(B108&lt;2.5,D108&gt;=1.35,G108&gt;=0.187,H108&gt;=13.641,D108&lt;1.75,D108&gt;=0.75),4.5,IF(AND(B108&lt;2.75,A108&lt;6,A108&lt;7.1,B108&lt;3.5,D108&gt;=1.75,D108&gt;=0.75),5.1,IF(AND(B108&gt;=2.75,A108&lt;6,A108&lt;7.1,B108&lt;3.5,D108&gt;=1.75,D108&gt;=0.75),5.02,IF(AND(A108&lt;5.15,A108&lt;5.9,G108&gt;=0.086,F108&lt;2.5,H108&lt;13.641,D108&lt;1.75,D108&gt;=0.75),3,IF(AND(G108&lt;0.644,A108&gt;=5.9,G108&gt;=0.086,F108&lt;2.5,H108&lt;13.641,D108&lt;1.75,D108&gt;=0.75),4.65,IF(AND(G108&gt;=0.644,A108&gt;=5.9,G108&gt;=0.086,F108&lt;2.5,H108&lt;13.641,D108&lt;1.75,D108&gt;=0.75),4.24,IF(AND(D108&lt;1.45,B108&gt;=2.5,D108&gt;=1.35,G108&gt;=0.187,H108&gt;=13.641,D108&lt;1.75,D108&gt;=0.75),4.68,IF(AND(D108&gt;=1.45,B108&gt;=2.5,D108&gt;=1.35,G108&gt;=0.187,H108&gt;=13.641,D108&lt;1.75,D108&gt;=0.75),4.833,IF(AND(H108&lt;13.18,D108&lt;2.05,A108&gt;=6,A108&lt;7.1,B108&lt;3.5,D108&gt;=1.75,D108&gt;=0.75),5.44,IF(AND(H108&gt;=13.18,D108&lt;2.05,A108&gt;=6,A108&lt;7.1,B108&lt;3.5,D108&gt;=1.75,D108&gt;=0.75),5.1,IF(AND(H108&lt;8.759,D108&gt;=2.05,A108&gt;=6,A108&lt;7.1,B108&lt;3.5,D108&gt;=1.75,D108&gt;=0.75),5.4,IF(AND(A108&gt;=5.75,A108&gt;=5.15,A108&lt;5.9,G108&gt;=0.086,F108&lt;2.5,H108&lt;13.641,D108&lt;1.75,D108&gt;=0.75),3.967,IF(AND(H108&lt;10.159,H108&gt;=8.759,D108&gt;=2.05,A108&gt;=6,A108&lt;7.1,B108&lt;3.5,D108&gt;=1.75,D108&gt;=0.75),5.925,IF(AND(D108&lt;1.2,A108&lt;5.75,A108&gt;=5.15,A108&lt;5.9,G108&gt;=0.086,F108&lt;2.5,H108&lt;13.641,D108&lt;1.75,D108&gt;=0.75),3.667,IF(AND(D108&lt;2.25,H108&gt;=10.159,H108&gt;=8.759,D108&gt;=2.05,A108&gt;=6,A108&lt;7.1,B108&lt;3.5,D108&gt;=1.75,D108&gt;=0.75),5.66,IF(AND(D108&gt;=2.25,H108&gt;=10.159,H108&gt;=8.759,D108&gt;=2.05,A108&gt;=6,A108&lt;7.1,B108&lt;3.5,D108&gt;=1.75,D108&gt;=0.75),5.34,IF(AND(D108&lt;1.35,D108&gt;=1.2,A108&lt;5.75,A108&gt;=5.15,A108&lt;5.9,G108&gt;=0.086,F108&lt;2.5,H108&lt;13.641,D108&lt;1.75,D108&gt;=0.75),4.025,IF(AND(D108&gt;=1.35,D108&gt;=1.2,A108&lt;5.75,A108&gt;=5.15,A108&lt;5.9,G108&gt;=0.086,F108&lt;2.5,H108&lt;13.641,D108&lt;1.75,D108&gt;=0.75),3.9,"shouldnthappen"))))))))))))))))))))))))))))))))))</f>
        <v>6.575</v>
      </c>
      <c r="AH108" s="1" t="n">
        <f aca="false">IF(AND(F108&lt;1.5,H108&lt;6.799,A108&lt;5.45),1.7,IF(AND(F108&gt;=1.5,H108&lt;6.799,A108&lt;5.45),4.1,IF(AND(D108&gt;=0.8,H108&gt;=6.799,A108&lt;5.45),3.9,IF(AND(H108&lt;7.564,F108&lt;2.5,A108&gt;=5.45),3.925,IF(AND(H108&gt;=16.284,F108&gt;=2.5,A108&gt;=5.45),6.5,IF(AND(A108&lt;4.35,D108&lt;0.8,H108&gt;=6.799,A108&lt;5.45),1.1,IF(AND(B108&lt;2.8,D108&lt;1.35,H108&gt;=7.564,F108&lt;2.5,A108&gt;=5.45),4.1,IF(AND(B108&gt;=2.8,D108&lt;1.35,H108&gt;=7.564,F108&lt;2.5,A108&gt;=5.45),4.267,IF(AND(B108&lt;2.75,D108&gt;=1.35,H108&gt;=7.564,F108&lt;2.5,A108&gt;=5.45),5,IF(AND(G108&gt;=0.078,G108&lt;0.26,H108&lt;16.284,F108&gt;=2.5,A108&gt;=5.45),6.06,IF(AND(G108&gt;=0.805,G108&gt;=0.26,H108&lt;16.284,F108&gt;=2.5,A108&gt;=5.45),5.02,IF(AND(H108&gt;=10.109,B108&gt;=3.45,A108&gt;=4.35,D108&lt;0.8,H108&gt;=6.799,A108&lt;5.45),1.55,IF(AND(D108&lt;2.25,G108&lt;0.078,G108&lt;0.26,H108&lt;16.284,F108&gt;=2.5,A108&gt;=5.45),5.6,IF(AND(D108&gt;=2.25,G108&lt;0.078,G108&lt;0.26,H108&lt;16.284,F108&gt;=2.5,A108&gt;=5.45),5.7,IF(AND(A108&lt;6.15,G108&lt;0.805,G108&gt;=0.26,H108&lt;16.284,F108&gt;=2.5,A108&gt;=5.45),4.967,IF(AND(A108&lt;4.65,H108&lt;12.227,B108&lt;3.45,A108&gt;=4.35,D108&lt;0.8,H108&gt;=6.799,A108&lt;5.45),1.333,IF(AND(A108&lt;4.85,H108&gt;=12.227,B108&lt;3.45,A108&gt;=4.35,D108&lt;0.8,H108&gt;=6.799,A108&lt;5.45),1.42,IF(AND(A108&gt;=4.85,H108&gt;=12.227,B108&lt;3.45,A108&gt;=4.35,D108&lt;0.8,H108&gt;=6.799,A108&lt;5.45),1.533,IF(AND(A108&lt;5.05,H108&lt;10.109,B108&gt;=3.45,A108&gt;=4.35,D108&lt;0.8,H108&gt;=6.799,A108&lt;5.45),1.4,IF(AND(A108&gt;=5.05,H108&lt;10.109,B108&gt;=3.45,A108&gt;=4.35,D108&lt;0.8,H108&gt;=6.799,A108&lt;5.45),1.5,IF(AND(G108&lt;0.14,H108&lt;13.531,B108&gt;=2.75,D108&gt;=1.35,H108&gt;=7.564,F108&lt;2.5,A108&gt;=5.45),4.7,IF(AND(G108&lt;0.187,H108&gt;=13.531,B108&gt;=2.75,D108&gt;=1.35,H108&gt;=7.564,F108&lt;2.5,A108&gt;=5.45),5,IF(AND(G108&gt;=0.187,H108&gt;=13.531,B108&gt;=2.75,D108&gt;=1.35,H108&gt;=7.564,F108&lt;2.5,A108&gt;=5.45),4.66,IF(AND(A108&lt;6.35,A108&gt;=6.15,G108&lt;0.805,G108&gt;=0.26,H108&lt;16.284,F108&gt;=2.5,A108&gt;=5.45),6,IF(AND(D108&lt;0.15,A108&gt;=4.65,H108&lt;12.227,B108&lt;3.45,A108&gt;=4.35,D108&lt;0.8,H108&gt;=6.799,A108&lt;5.45),1.5,IF(AND(H108&lt;10.723,G108&gt;=0.14,H108&lt;13.531,B108&gt;=2.75,D108&gt;=1.35,H108&gt;=7.564,F108&lt;2.5,A108&gt;=5.45),4.6,IF(AND(H108&gt;=10.723,G108&gt;=0.14,H108&lt;13.531,B108&gt;=2.75,D108&gt;=1.35,H108&gt;=7.564,F108&lt;2.5,A108&gt;=5.45),4.46,IF(AND(G108&lt;0.364,A108&gt;=6.35,A108&gt;=6.15,G108&lt;0.805,G108&gt;=0.26,H108&lt;16.284,F108&gt;=2.5,A108&gt;=5.45),5.28,IF(AND(A108&lt;5.1,D108&gt;=0.15,A108&gt;=4.65,H108&lt;12.227,B108&lt;3.45,A108&gt;=4.35,D108&lt;0.8,H108&gt;=6.799,A108&lt;5.45),1.36,IF(AND(A108&gt;=5.1,D108&gt;=0.15,A108&gt;=4.65,H108&lt;12.227,B108&lt;3.45,A108&gt;=4.35,D108&lt;0.8,H108&gt;=6.799,A108&lt;5.45),1.4,IF(AND(G108&gt;=0.6,G108&gt;=0.364,A108&gt;=6.35,A108&gt;=6.15,G108&lt;0.805,G108&gt;=0.26,H108&lt;16.284,F108&gt;=2.5,A108&gt;=5.45),5.1,IF(AND(A108&gt;=6.95,G108&lt;0.6,G108&gt;=0.364,A108&gt;=6.35,A108&gt;=6.15,G108&lt;0.805,G108&gt;=0.26,H108&lt;16.284,F108&gt;=2.5,A108&gt;=5.45),5.8,IF(AND(B108&lt;3.2,A108&lt;6.95,G108&lt;0.6,G108&gt;=0.364,A108&gt;=6.35,A108&gt;=6.15,G108&lt;0.805,G108&gt;=0.26,H108&lt;16.284,F108&gt;=2.5,A108&gt;=5.45),5.6,IF(AND(B108&gt;=3.2,A108&lt;6.95,G108&lt;0.6,G108&gt;=0.364,A108&gt;=6.35,A108&gt;=6.15,G108&lt;0.805,G108&gt;=0.26,H108&lt;16.284,F108&gt;=2.5,A108&gt;=5.45),5.7,"shouldnthappen"))))))))))))))))))))))))))))))))))</f>
        <v>6.5</v>
      </c>
      <c r="AI108" s="1" t="n">
        <f aca="false">IF(AND(B108&gt;=3.55,A108&lt;5.05,F108&lt;1.5),1,IF(AND(H108&gt;=13.436,A108&gt;=5.05,F108&lt;1.5),1.633,IF(AND(A108&lt;4.35,B108&lt;3.55,A108&lt;5.05,F108&lt;1.5),1.1,IF(AND(A108&lt;5.15,H108&lt;13.436,A108&gt;=5.05,F108&lt;1.5),1.6,IF(AND(G108&lt;0.837,D108&lt;1.2,B108&lt;2.65,F108&gt;=1.5),3.7,IF(AND(G108&gt;=0.837,D108&lt;1.2,B108&lt;2.65,F108&gt;=1.5),3,IF(AND(D108&lt;1.4,D108&gt;=1.2,B108&lt;2.65,F108&gt;=1.5),4.133,IF(AND(D108&gt;=1.4,D108&gt;=1.2,B108&lt;2.65,F108&gt;=1.5),4.633,IF(AND(G108&lt;0.302,A108&gt;=4.35,B108&lt;3.55,A108&lt;5.05,F108&lt;1.5),1.34,IF(AND(D108&gt;=0.3,A108&gt;=5.15,H108&lt;13.436,A108&gt;=5.05,F108&lt;1.5),1.5,IF(AND(G108&lt;0.233,G108&lt;0.265,D108&lt;1.55,B108&gt;=2.65,F108&gt;=1.5),4.56,IF(AND(G108&gt;=0.233,G108&lt;0.265,D108&lt;1.55,B108&gt;=2.65,F108&gt;=1.5),5.1,IF(AND(G108&lt;0.395,G108&gt;=0.265,D108&lt;1.55,B108&gt;=2.65,F108&gt;=1.5),4.025,IF(AND(H108&lt;13.935,A108&gt;=7.05,D108&gt;=1.55,B108&gt;=2.65,F108&gt;=1.5),6.12,IF(AND(H108&gt;=13.935,A108&gt;=7.05,D108&gt;=1.55,B108&gt;=2.65,F108&gt;=1.5),6.64,IF(AND(G108&gt;=0.858,G108&gt;=0.302,A108&gt;=4.35,B108&lt;3.55,A108&lt;5.05,F108&lt;1.5),1.3,IF(AND(H108&lt;6.543,D108&lt;0.3,A108&gt;=5.15,H108&lt;13.436,A108&gt;=5.05,F108&lt;1.5),1.4,IF(AND(H108&gt;=6.543,D108&lt;0.3,A108&gt;=5.15,H108&lt;13.436,A108&gt;=5.05,F108&lt;1.5),1.48,IF(AND(A108&lt;6.3,G108&gt;=0.395,G108&gt;=0.265,D108&lt;1.55,B108&gt;=2.65,F108&gt;=1.5),4.14,IF(AND(A108&gt;=6.3,G108&gt;=0.395,G108&gt;=0.265,D108&lt;1.55,B108&gt;=2.65,F108&gt;=1.5),4.767,IF(AND(G108&gt;=0.669,B108&lt;3.15,A108&lt;7.05,D108&gt;=1.55,B108&gt;=2.65,F108&gt;=1.5),5,IF(AND(H108&lt;9.459,G108&lt;0.858,G108&gt;=0.302,A108&gt;=4.35,B108&lt;3.55,A108&lt;5.05,F108&lt;1.5),1.4,IF(AND(H108&gt;=9.459,G108&lt;0.858,G108&gt;=0.302,A108&gt;=4.35,B108&lt;3.55,A108&lt;5.05,F108&lt;1.5),1.6,IF(AND(G108&gt;=0.433,G108&lt;0.669,B108&lt;3.15,A108&lt;7.05,D108&gt;=1.55,B108&gt;=2.65,F108&gt;=1.5),5.68,IF(AND(G108&lt;0.481,H108&lt;10.257,B108&gt;=3.15,A108&lt;7.05,D108&gt;=1.55,B108&gt;=2.65,F108&gt;=1.5),5.7,IF(AND(G108&gt;=0.481,H108&lt;10.257,B108&gt;=3.15,A108&lt;7.05,D108&gt;=1.55,B108&gt;=2.65,F108&gt;=1.5),5.9,IF(AND(D108&lt;2.15,H108&gt;=10.257,B108&gt;=3.15,A108&lt;7.05,D108&gt;=1.55,B108&gt;=2.65,F108&gt;=1.5),5.1,IF(AND(D108&gt;=2.15,H108&gt;=10.257,B108&gt;=3.15,A108&lt;7.05,D108&gt;=1.55,B108&gt;=2.65,F108&gt;=1.5),5.42,IF(AND(G108&lt;0.098,G108&lt;0.433,G108&lt;0.669,B108&lt;3.15,A108&lt;7.05,D108&gt;=1.55,B108&gt;=2.65,F108&gt;=1.5),5.567,IF(AND(D108&lt;1.8,G108&gt;=0.098,G108&lt;0.433,G108&lt;0.669,B108&lt;3.15,A108&lt;7.05,D108&gt;=1.55,B108&gt;=2.65,F108&gt;=1.5),5.033,IF(AND(G108&gt;=0.312,D108&gt;=1.8,G108&gt;=0.098,G108&lt;0.433,G108&lt;0.669,B108&lt;3.15,A108&lt;7.05,D108&gt;=1.55,B108&gt;=2.65,F108&gt;=1.5),5.4,IF(AND(H108&lt;9.002,G108&lt;0.312,D108&gt;=1.8,G108&gt;=0.098,G108&lt;0.433,G108&lt;0.669,B108&lt;3.15,A108&lt;7.05,D108&gt;=1.55,B108&gt;=2.65,F108&gt;=1.5),5.1,IF(AND(H108&gt;=9.002,G108&lt;0.312,D108&gt;=1.8,G108&gt;=0.098,G108&lt;0.433,G108&lt;0.669,B108&lt;3.15,A108&lt;7.05,D108&gt;=1.55,B108&gt;=2.65,F108&gt;=1.5),5.26,"shouldnthappen")))))))))))))))))))))))))))))))))</f>
        <v>6.64</v>
      </c>
      <c r="AJ108" s="1" t="n">
        <f aca="false">IF(AND(A108&gt;=5.25,D108&gt;=0.35,D108&lt;0.8),1.433,IF(AND(F108&gt;=2.5,H108&lt;6.927,D108&gt;=0.8),5.1,IF(AND(H108&lt;5.85,B108&lt;3.65,D108&lt;0.35,D108&lt;0.8),1,IF(AND(A108&lt;5.55,B108&gt;=3.65,D108&lt;0.35,D108&lt;0.8),1.5,IF(AND(A108&gt;=5.55,B108&gt;=3.65,D108&lt;0.35,D108&lt;0.8),1.7,IF(AND(H108&lt;7.949,A108&lt;5.25,D108&gt;=0.35,D108&lt;0.8),1.9,IF(AND(H108&gt;=7.949,A108&lt;5.25,D108&gt;=0.35,D108&lt;0.8),1.54,IF(AND(A108&lt;5.55,F108&lt;2.5,H108&lt;6.927,D108&gt;=0.8),3.98,IF(AND(A108&gt;=5.55,F108&lt;2.5,H108&lt;6.927,D108&gt;=0.8),4.1,IF(AND(A108&gt;=7.25,D108&gt;=1.55,H108&gt;=6.927,D108&gt;=0.8),6.65,IF(AND(A108&lt;5.75,D108&lt;1.2,D108&lt;1.55,H108&gt;=6.927,D108&gt;=0.8),3.62,IF(AND(A108&gt;=5.75,D108&lt;1.2,D108&lt;1.55,H108&gt;=6.927,D108&gt;=0.8),4.1,IF(AND(G108&lt;0.175,A108&lt;4.8,H108&gt;=5.85,B108&lt;3.65,D108&lt;0.35,D108&lt;0.8),1.5,IF(AND(G108&gt;=0.175,A108&lt;4.8,H108&gt;=5.85,B108&lt;3.65,D108&lt;0.35,D108&lt;0.8),1.3,IF(AND(A108&gt;=5.05,A108&gt;=4.8,H108&gt;=5.85,B108&lt;3.65,D108&lt;0.35,D108&lt;0.8),1.5,IF(AND(G108&gt;=0.735,A108&lt;6.25,D108&gt;=1.2,D108&lt;1.55,H108&gt;=6.927,D108&gt;=0.8),4,IF(AND(H108&lt;10.464,A108&lt;6.2,A108&lt;7.25,D108&gt;=1.55,H108&gt;=6.927,D108&gt;=0.8),5.1,IF(AND(H108&gt;=10.464,A108&lt;6.2,A108&lt;7.25,D108&gt;=1.55,H108&gt;=6.927,D108&gt;=0.8),4.9,IF(AND(G108&lt;0.418,A108&lt;5.05,A108&gt;=4.8,H108&gt;=5.85,B108&lt;3.65,D108&lt;0.35,D108&lt;0.8),1.48,IF(AND(G108&gt;=0.418,A108&lt;5.05,A108&gt;=4.8,H108&gt;=5.85,B108&lt;3.65,D108&lt;0.35,D108&lt;0.8),1.3,IF(AND(B108&lt;2.75,G108&lt;0.735,A108&lt;6.25,D108&gt;=1.2,D108&lt;1.55,H108&gt;=6.927,D108&gt;=0.8),4.35,IF(AND(H108&lt;15.422,D108&lt;1.45,A108&gt;=6.25,D108&gt;=1.2,D108&lt;1.55,H108&gt;=6.927,D108&gt;=0.8),4.375,IF(AND(H108&gt;=15.422,D108&lt;1.45,A108&gt;=6.25,D108&gt;=1.2,D108&lt;1.55,H108&gt;=6.927,D108&gt;=0.8),4.7,IF(AND(A108&lt;6.4,D108&gt;=1.45,A108&gt;=6.25,D108&gt;=1.2,D108&lt;1.55,H108&gt;=6.927,D108&gt;=0.8),5.1,IF(AND(G108&gt;=0.576,D108&lt;2.15,A108&gt;=6.2,A108&lt;7.25,D108&gt;=1.55,H108&gt;=6.927,D108&gt;=0.8),5.1,IF(AND(G108&lt;0.537,D108&gt;=2.15,A108&gt;=6.2,A108&lt;7.25,D108&gt;=1.55,H108&gt;=6.927,D108&gt;=0.8),5.533,IF(AND(G108&gt;=0.537,D108&gt;=2.15,A108&gt;=6.2,A108&lt;7.25,D108&gt;=1.55,H108&gt;=6.927,D108&gt;=0.8),5.9,IF(AND(D108&lt;1.45,B108&gt;=2.75,G108&lt;0.735,A108&lt;6.25,D108&gt;=1.2,D108&lt;1.55,H108&gt;=6.927,D108&gt;=0.8),4.6,IF(AND(D108&gt;=1.45,B108&gt;=2.75,G108&lt;0.735,A108&lt;6.25,D108&gt;=1.2,D108&lt;1.55,H108&gt;=6.927,D108&gt;=0.8),4.5,IF(AND(H108&lt;12.582,A108&gt;=6.4,D108&gt;=1.45,A108&gt;=6.25,D108&gt;=1.2,D108&lt;1.55,H108&gt;=6.927,D108&gt;=0.8),4.66,IF(AND(H108&gt;=12.582,A108&gt;=6.4,D108&gt;=1.45,A108&gt;=6.25,D108&gt;=1.2,D108&lt;1.55,H108&gt;=6.927,D108&gt;=0.8),4.9,IF(AND(B108&lt;2.75,G108&lt;0.576,D108&lt;2.15,A108&gt;=6.2,A108&lt;7.25,D108&gt;=1.55,H108&gt;=6.927,D108&gt;=0.8),5.3,IF(AND(G108&gt;=0.395,B108&gt;=2.75,G108&lt;0.576,D108&lt;2.15,A108&gt;=6.2,A108&lt;7.25,D108&gt;=1.55,H108&gt;=6.927,D108&gt;=0.8),5.6,IF(AND(D108&gt;=1.9,G108&lt;0.395,B108&gt;=2.75,G108&lt;0.576,D108&lt;2.15,A108&gt;=6.2,A108&lt;7.25,D108&gt;=1.55,H108&gt;=6.927,D108&gt;=0.8),5.333,IF(AND(B108&lt;2.95,D108&lt;1.9,G108&lt;0.395,B108&gt;=2.75,G108&lt;0.576,D108&lt;2.15,A108&gt;=6.2,A108&lt;7.25,D108&gt;=1.55,H108&gt;=6.927,D108&gt;=0.8),5.6,IF(AND(B108&gt;=2.95,D108&lt;1.9,G108&lt;0.395,B108&gt;=2.75,G108&lt;0.576,D108&lt;2.15,A108&gt;=6.2,A108&lt;7.25,D108&gt;=1.55,H108&gt;=6.927,D108&gt;=0.8),5.5,"shouldnthappen"))))))))))))))))))))))))))))))))))))</f>
        <v>6.65</v>
      </c>
      <c r="AK108" s="1" t="n">
        <f aca="false">IF(AND(H108&lt;5.85,B108&lt;3.65,F108&lt;1.5),1,IF(AND(B108&gt;=3.95,B108&gt;=3.65,F108&lt;1.5),1.433,IF(AND(A108&lt;5.15,F108&lt;2.5,F108&gt;=1.5),3.075,IF(AND(D108&gt;=0.35,H108&gt;=5.85,B108&lt;3.65,F108&lt;1.5),1.5,IF(AND(G108&lt;0.168,B108&lt;3.95,B108&gt;=3.65,F108&lt;1.5),1.7,IF(AND(H108&lt;5.767,A108&lt;7.25,F108&gt;=2.5,F108&gt;=1.5),4.5,IF(AND(D108&lt;1.9,A108&gt;=7.25,F108&gt;=2.5,F108&gt;=1.5),6.3,IF(AND(D108&gt;=1.9,A108&gt;=7.25,F108&gt;=2.5,F108&gt;=1.5),6.575,IF(AND(B108&lt;3.75,G108&gt;=0.168,B108&lt;3.95,B108&gt;=3.65,F108&lt;1.5),1.5,IF(AND(B108&gt;=3.75,G108&gt;=0.168,B108&lt;3.95,B108&gt;=3.65,F108&lt;1.5),1.6,IF(AND(D108&gt;=1.35,A108&lt;6.15,A108&gt;=5.15,F108&lt;2.5,F108&gt;=1.5),4.42,IF(AND(D108&lt;1.4,A108&gt;=6.15,A108&gt;=5.15,F108&lt;2.5,F108&gt;=1.5),4.5,IF(AND(D108&gt;=1.4,A108&gt;=6.15,A108&gt;=5.15,F108&lt;2.5,F108&gt;=1.5),4.675,IF(AND(D108&lt;0.15,H108&lt;11.218,D108&lt;0.35,H108&gt;=5.85,B108&lt;3.65,F108&lt;1.5),1.5,IF(AND(D108&lt;0.15,H108&gt;=11.218,D108&lt;0.35,H108&gt;=5.85,B108&lt;3.65,F108&lt;1.5),1.1,IF(AND(B108&lt;2.7,D108&lt;1.35,A108&lt;6.15,A108&gt;=5.15,F108&lt;2.5,F108&gt;=1.5),3.82,IF(AND(A108&lt;6.15,G108&gt;=0.755,H108&gt;=5.767,A108&lt;7.25,F108&gt;=2.5,F108&gt;=1.5),4.98,IF(AND(A108&gt;=6.15,G108&gt;=0.755,H108&gt;=5.767,A108&lt;7.25,F108&gt;=2.5,F108&gt;=1.5),5.3,IF(AND(B108&lt;3.4,D108&gt;=0.15,H108&lt;11.218,D108&lt;0.35,H108&gt;=5.85,B108&lt;3.65,F108&lt;1.5),1.4,IF(AND(B108&gt;=3.4,D108&gt;=0.15,H108&lt;11.218,D108&lt;0.35,H108&gt;=5.85,B108&lt;3.65,F108&lt;1.5),1.3,IF(AND(H108&lt;11.731,D108&gt;=0.15,H108&gt;=11.218,D108&lt;0.35,H108&gt;=5.85,B108&lt;3.65,F108&lt;1.5),1.2,IF(AND(H108&lt;9.053,B108&gt;=2.7,D108&lt;1.35,A108&lt;6.15,A108&gt;=5.15,F108&lt;2.5,F108&gt;=1.5),3.85,IF(AND(D108&gt;=2.1,B108&lt;2.85,G108&lt;0.755,H108&gt;=5.767,A108&lt;7.25,F108&gt;=2.5,F108&gt;=1.5),5.6,IF(AND(D108&gt;=2.45,B108&gt;=2.85,G108&lt;0.755,H108&gt;=5.767,A108&lt;7.25,F108&gt;=2.5,F108&gt;=1.5),5.8,IF(AND(B108&gt;=3.45,H108&gt;=11.731,D108&gt;=0.15,H108&gt;=11.218,D108&lt;0.35,H108&gt;=5.85,B108&lt;3.65,F108&lt;1.5),1.3,IF(AND(A108&lt;5.9,H108&gt;=9.053,B108&gt;=2.7,D108&lt;1.35,A108&lt;6.15,A108&gt;=5.15,F108&lt;2.5,F108&gt;=1.5),4.3,IF(AND(A108&gt;=5.9,H108&gt;=9.053,B108&gt;=2.7,D108&lt;1.35,A108&lt;6.15,A108&gt;=5.15,F108&lt;2.5,F108&gt;=1.5),4,IF(AND(G108&gt;=0.519,D108&lt;2.1,B108&lt;2.85,G108&lt;0.755,H108&gt;=5.767,A108&lt;7.25,F108&gt;=2.5,F108&gt;=1.5),4.9,IF(AND(A108&gt;=7.05,D108&lt;2.45,B108&gt;=2.85,G108&lt;0.755,H108&gt;=5.767,A108&lt;7.25,F108&gt;=2.5,F108&gt;=1.5),5.8,IF(AND(H108&lt;14.396,B108&lt;3.45,H108&gt;=11.731,D108&gt;=0.15,H108&gt;=11.218,D108&lt;0.35,H108&gt;=5.85,B108&lt;3.65,F108&lt;1.5),1.44,IF(AND(H108&gt;=14.396,B108&lt;3.45,H108&gt;=11.731,D108&gt;=0.15,H108&gt;=11.218,D108&lt;0.35,H108&gt;=5.85,B108&lt;3.65,F108&lt;1.5),1.3,IF(AND(G108&lt;0.282,G108&lt;0.519,D108&lt;2.1,B108&lt;2.85,G108&lt;0.755,H108&gt;=5.767,A108&lt;7.25,F108&gt;=2.5,F108&gt;=1.5),5.1,IF(AND(G108&gt;=0.282,G108&lt;0.519,D108&lt;2.1,B108&lt;2.85,G108&lt;0.755,H108&gt;=5.767,A108&lt;7.25,F108&gt;=2.5,F108&gt;=1.5),5.3,IF(AND(A108&lt;6.4,D108&lt;1.9,A108&lt;7.05,D108&lt;2.45,B108&gt;=2.85,G108&lt;0.755,H108&gt;=5.767,A108&lt;7.25,F108&gt;=2.5,F108&gt;=1.5),5.6,IF(AND(A108&gt;=6.4,D108&lt;1.9,A108&lt;7.05,D108&lt;2.45,B108&gt;=2.85,G108&lt;0.755,H108&gt;=5.767,A108&lt;7.25,F108&gt;=2.5,F108&gt;=1.5),5.5,IF(AND(H108&lt;8.884,D108&gt;=1.9,A108&lt;7.05,D108&lt;2.45,B108&gt;=2.85,G108&lt;0.755,H108&gt;=5.767,A108&lt;7.25,F108&gt;=2.5,F108&gt;=1.5),5.3,IF(AND(H108&gt;=8.884,D108&gt;=1.9,A108&lt;7.05,D108&lt;2.45,B108&gt;=2.85,G108&lt;0.755,H108&gt;=5.767,A108&lt;7.25,F108&gt;=2.5,F108&gt;=1.5),5.52,"shouldnthappen")))))))))))))))))))))))))))))))))))))</f>
        <v>6.575</v>
      </c>
      <c r="AL108" s="1" t="n">
        <f aca="false">IF(AND(H108&lt;5.85,A108&lt;5.05,D108&lt;0.8),1,IF(AND(B108&lt;3.35,A108&gt;=5.05,D108&lt;0.8),1.7,IF(AND(D108&gt;=2.45,F108&gt;=2.5,D108&gt;=0.8),6.05,IF(AND(H108&gt;=11.218,H108&gt;=5.85,A108&lt;5.05,D108&lt;0.8),1.28,IF(AND(G108&gt;=0.948,B108&gt;=3.35,A108&gt;=5.05,D108&lt;0.8),1.7,IF(AND(G108&gt;=0.423,H108&lt;11.218,H108&gt;=5.85,A108&lt;5.05,D108&lt;0.8),1.3,IF(AND(B108&lt;3.6,G108&lt;0.948,B108&gt;=3.35,A108&gt;=5.05,D108&lt;0.8),1.4,IF(AND(H108&lt;10.258,D108&lt;1.15,A108&lt;5.9,F108&lt;2.5,D108&gt;=0.8),3.36,IF(AND(H108&gt;=10.258,D108&lt;1.15,A108&lt;5.9,F108&lt;2.5,D108&gt;=0.8),3.9,IF(AND(A108&lt;5.3,D108&gt;=1.15,A108&lt;5.9,F108&lt;2.5,D108&gt;=0.8),3.9,IF(AND(D108&lt;1.55,B108&lt;2.75,A108&gt;=5.9,F108&lt;2.5,D108&gt;=0.8),4.64,IF(AND(D108&gt;=1.55,B108&lt;2.75,A108&gt;=5.9,F108&lt;2.5,D108&gt;=0.8),5.1,IF(AND(D108&gt;=1.6,B108&gt;=2.75,A108&gt;=5.9,F108&lt;2.5,D108&gt;=0.8),5,IF(AND(H108&lt;5.767,H108&lt;8.598,D108&lt;2.45,F108&gt;=2.5,D108&gt;=0.8),4.5,IF(AND(A108&lt;6.25,H108&gt;=8.598,D108&lt;2.45,F108&gt;=2.5,D108&gt;=0.8),5.02,IF(AND(B108&lt;3.55,G108&lt;0.423,H108&lt;11.218,H108&gt;=5.85,A108&lt;5.05,D108&lt;0.8),1.525,IF(AND(B108&gt;=3.55,G108&lt;0.423,H108&lt;11.218,H108&gt;=5.85,A108&lt;5.05,D108&lt;0.8),1.4,IF(AND(H108&gt;=13.932,B108&gt;=3.6,G108&lt;0.948,B108&gt;=3.35,A108&gt;=5.05,D108&lt;0.8),1.65,IF(AND(G108&gt;=0.652,A108&gt;=5.3,D108&gt;=1.15,A108&lt;5.9,F108&lt;2.5,D108&gt;=0.8),3.8,IF(AND(D108&lt;1.35,D108&lt;1.6,B108&gt;=2.75,A108&gt;=5.9,F108&lt;2.5,D108&gt;=0.8),4.42,IF(AND(H108&lt;6.656,H108&gt;=5.767,H108&lt;8.598,D108&lt;2.45,F108&gt;=2.5,D108&gt;=0.8),5.033,IF(AND(H108&gt;=6.656,H108&gt;=5.767,H108&lt;8.598,D108&lt;2.45,F108&gt;=2.5,D108&gt;=0.8),5.1,IF(AND(G108&gt;=0.885,A108&gt;=6.25,H108&gt;=8.598,D108&lt;2.45,F108&gt;=2.5,D108&gt;=0.8),5.2,IF(AND(H108&lt;6.926,H108&lt;13.932,B108&gt;=3.6,G108&lt;0.948,B108&gt;=3.35,A108&gt;=5.05,D108&lt;0.8),1.433,IF(AND(H108&gt;=6.926,H108&lt;13.932,B108&gt;=3.6,G108&lt;0.948,B108&gt;=3.35,A108&gt;=5.05,D108&lt;0.8),1.5,IF(AND(A108&lt;5.65,G108&lt;0.652,A108&gt;=5.3,D108&gt;=1.15,A108&lt;5.9,F108&lt;2.5,D108&gt;=0.8),4.36,IF(AND(A108&gt;=5.65,G108&lt;0.652,A108&gt;=5.3,D108&gt;=1.15,A108&lt;5.9,F108&lt;2.5,D108&gt;=0.8),4.2,IF(AND(H108&gt;=13.561,D108&gt;=1.35,D108&lt;1.6,B108&gt;=2.75,A108&gt;=5.9,F108&lt;2.5,D108&gt;=0.8),4.767,IF(AND(H108&lt;9.091,G108&lt;0.885,A108&gt;=6.25,H108&gt;=8.598,D108&lt;2.45,F108&gt;=2.5,D108&gt;=0.8),6.3,IF(AND(H108&gt;=12.206,H108&lt;13.561,D108&gt;=1.35,D108&lt;1.6,B108&gt;=2.75,A108&gt;=5.9,F108&lt;2.5,D108&gt;=0.8),4.4,IF(AND(D108&gt;=2.25,H108&gt;=9.091,G108&lt;0.885,A108&gt;=6.25,H108&gt;=8.598,D108&lt;2.45,F108&gt;=2.5,D108&gt;=0.8),5.9,IF(AND(B108&lt;3.05,H108&lt;12.206,H108&lt;13.561,D108&gt;=1.35,D108&lt;1.6,B108&gt;=2.75,A108&gt;=5.9,F108&lt;2.5,D108&gt;=0.8),4.6,IF(AND(B108&gt;=3.05,H108&lt;12.206,H108&lt;13.561,D108&gt;=1.35,D108&lt;1.6,B108&gt;=2.75,A108&gt;=5.9,F108&lt;2.5,D108&gt;=0.8),4.7,IF(AND(G108&gt;=0.596,D108&lt;2.25,H108&gt;=9.091,G108&lt;0.885,A108&gt;=6.25,H108&gt;=8.598,D108&lt;2.45,F108&gt;=2.5,D108&gt;=0.8),5.1,IF(AND(G108&gt;=0.379,G108&lt;0.596,D108&lt;2.25,H108&gt;=9.091,G108&lt;0.885,A108&gt;=6.25,H108&gt;=8.598,D108&lt;2.45,F108&gt;=2.5,D108&gt;=0.8),5.767,IF(AND(D108&lt;2.15,G108&lt;0.379,G108&lt;0.596,D108&lt;2.25,H108&gt;=9.091,G108&lt;0.885,A108&gt;=6.25,H108&gt;=8.598,D108&lt;2.45,F108&gt;=2.5,D108&gt;=0.8),5.4,IF(AND(D108&gt;=2.15,G108&lt;0.379,G108&lt;0.596,D108&lt;2.25,H108&gt;=9.091,G108&lt;0.885,A108&gt;=6.25,H108&gt;=8.598,D108&lt;2.45,F108&gt;=2.5,D108&gt;=0.8),5.6,"shouldnthappen")))))))))))))))))))))))))))))))))))))</f>
        <v>5.1</v>
      </c>
      <c r="AM108" s="1" t="n">
        <f aca="false">IF(AND(H108&lt;5.245,D108&lt;0.8),1,IF(AND(A108&lt;4.5,H108&gt;=5.245,D108&lt;0.8),1.35,IF(AND(D108&gt;=0.5,A108&gt;=4.5,H108&gt;=5.245,D108&lt;0.8),1.6,IF(AND(H108&lt;7.25,B108&lt;2.6,A108&lt;6.15,D108&gt;=0.8),4.375,IF(AND(H108&gt;=7.25,B108&lt;2.6,A108&lt;6.15,D108&gt;=0.8),3.075,IF(AND(H108&lt;13.935,A108&gt;=7.05,A108&gt;=6.15,D108&gt;=0.8),6.067,IF(AND(H108&gt;=13.935,A108&gt;=7.05,A108&gt;=6.15,D108&gt;=0.8),6.525,IF(AND(G108&gt;=0.948,D108&lt;0.5,A108&gt;=4.5,H108&gt;=5.245,D108&lt;0.8),1.7,IF(AND(G108&lt;0.568,D108&gt;=1.55,B108&gt;=2.6,A108&lt;6.15,D108&gt;=0.8),5.1,IF(AND(G108&gt;=0.568,D108&gt;=1.55,B108&gt;=2.6,A108&lt;6.15,D108&gt;=0.8),5,IF(AND(A108&gt;=6.6,B108&gt;=3.15,A108&lt;7.05,A108&gt;=6.15,D108&gt;=0.8),5.78,IF(AND(G108&lt;0.165,G108&lt;0.273,D108&lt;1.55,B108&gt;=2.6,A108&lt;6.15,D108&gt;=0.8),4.1,IF(AND(G108&gt;=0.165,G108&lt;0.273,D108&lt;1.55,B108&gt;=2.6,A108&lt;6.15,D108&gt;=0.8),4.5,IF(AND(D108&lt;1.35,G108&gt;=0.273,D108&lt;1.55,B108&gt;=2.6,A108&lt;6.15,D108&gt;=0.8),4.08,IF(AND(D108&gt;=1.35,G108&gt;=0.273,D108&lt;1.55,B108&gt;=2.6,A108&lt;6.15,D108&gt;=0.8),4.4,IF(AND(D108&lt;1.45,F108&lt;2.5,B108&lt;3.15,A108&lt;7.05,A108&gt;=6.15,D108&gt;=0.8),4.38,IF(AND(D108&gt;=1.45,F108&lt;2.5,B108&lt;3.15,A108&lt;7.05,A108&gt;=6.15,D108&gt;=0.8),4.75,IF(AND(D108&gt;=2.25,F108&gt;=2.5,B108&lt;3.15,A108&lt;7.05,A108&gt;=6.15,D108&gt;=0.8),5.16,IF(AND(H108&lt;11.488,A108&lt;6.6,B108&gt;=3.15,A108&lt;7.05,A108&gt;=6.15,D108&gt;=0.8),6,IF(AND(H108&gt;=14.396,D108&lt;0.25,G108&lt;0.948,D108&lt;0.5,A108&gt;=4.5,H108&gt;=5.245,D108&lt;0.8),1.3,IF(AND(A108&gt;=5.55,D108&gt;=0.25,G108&lt;0.948,D108&lt;0.5,A108&gt;=4.5,H108&gt;=5.245,D108&lt;0.8),1.7,IF(AND(D108&lt;1.85,D108&lt;2.25,F108&gt;=2.5,B108&lt;3.15,A108&lt;7.05,A108&gt;=6.15,D108&gt;=0.8),5.6,IF(AND(G108&lt;0.669,H108&gt;=11.488,A108&lt;6.6,B108&gt;=3.15,A108&lt;7.05,A108&gt;=6.15,D108&gt;=0.8),4.7,IF(AND(G108&gt;=0.669,H108&gt;=11.488,A108&lt;6.6,B108&gt;=3.15,A108&lt;7.05,A108&gt;=6.15,D108&gt;=0.8),5.22,IF(AND(H108&lt;6.543,H108&lt;14.396,D108&lt;0.25,G108&lt;0.948,D108&lt;0.5,A108&gt;=4.5,H108&gt;=5.245,D108&lt;0.8),1.4,IF(AND(A108&lt;4.95,A108&lt;5.55,D108&gt;=0.25,G108&lt;0.948,D108&lt;0.5,A108&gt;=4.5,H108&gt;=5.245,D108&lt;0.8),1.4,IF(AND(A108&gt;=4.95,A108&lt;5.55,D108&gt;=0.25,G108&lt;0.948,D108&lt;0.5,A108&gt;=4.5,H108&gt;=5.245,D108&lt;0.8),1.48,IF(AND(H108&lt;10.667,D108&gt;=1.85,D108&lt;2.25,F108&gt;=2.5,B108&lt;3.15,A108&lt;7.05,A108&gt;=6.15,D108&gt;=0.8),5.25,IF(AND(H108&gt;=10.667,D108&gt;=1.85,D108&lt;2.25,F108&gt;=2.5,B108&lt;3.15,A108&lt;7.05,A108&gt;=6.15,D108&gt;=0.8),5.55,IF(AND(G108&lt;0.063,H108&gt;=6.543,H108&lt;14.396,D108&lt;0.25,G108&lt;0.948,D108&lt;0.5,A108&gt;=4.5,H108&gt;=5.245,D108&lt;0.8),1.4,IF(AND(H108&lt;9.212,G108&gt;=0.063,H108&gt;=6.543,H108&lt;14.396,D108&lt;0.25,G108&lt;0.948,D108&lt;0.5,A108&gt;=4.5,H108&gt;=5.245,D108&lt;0.8),1.475,IF(AND(H108&gt;=9.212,G108&gt;=0.063,H108&gt;=6.543,H108&lt;14.396,D108&lt;0.25,G108&lt;0.948,D108&lt;0.5,A108&gt;=4.5,H108&gt;=5.245,D108&lt;0.8),1.5,"shouldnthappen"))))))))))))))))))))))))))))))))</f>
        <v>6.525</v>
      </c>
      <c r="AN108" s="1" t="n">
        <f aca="false">IF(AND(D108&lt;0.7,A108&gt;=5.55),1.633,IF(AND(G108&lt;0.38,B108&lt;2.8,A108&lt;5.55),4.3,IF(AND(G108&gt;=0.38,B108&lt;2.8,A108&lt;5.55),3.325,IF(AND(D108&gt;=0.35,B108&gt;=2.8,A108&lt;5.55),1.6,IF(AND(B108&gt;=3.4,A108&lt;4.8,D108&lt;0.35,B108&gt;=2.8,A108&lt;5.55),1,IF(AND(H108&gt;=11.789,A108&lt;5.9,D108&lt;1.55,D108&gt;=0.7,A108&gt;=5.55),4.325,IF(AND(F108&gt;=2.5,A108&gt;=5.9,D108&lt;1.55,D108&gt;=0.7,A108&gt;=5.55),5.05,IF(AND(D108&lt;1.9,A108&gt;=7.25,D108&gt;=1.55,D108&gt;=0.7,A108&gt;=5.55),6.3,IF(AND(D108&gt;=1.9,A108&gt;=7.25,D108&gt;=1.55,D108&gt;=0.7,A108&gt;=5.55),6.4,IF(AND(A108&lt;4.35,B108&lt;3.4,A108&lt;4.8,D108&lt;0.35,B108&gt;=2.8,A108&lt;5.55),1.1,IF(AND(G108&gt;=0.934,B108&lt;3.45,A108&gt;=4.8,D108&lt;0.35,B108&gt;=2.8,A108&lt;5.55),1.7,IF(AND(H108&gt;=14.877,B108&gt;=3.45,A108&gt;=4.8,D108&lt;0.35,B108&gt;=2.8,A108&lt;5.55),1.3,IF(AND(B108&lt;2.6,H108&lt;11.789,A108&lt;5.9,D108&lt;1.55,D108&gt;=0.7,A108&gt;=5.55),3.9,IF(AND(B108&gt;=2.6,H108&lt;11.789,A108&lt;5.9,D108&lt;1.55,D108&gt;=0.7,A108&gt;=5.55),4.26,IF(AND(A108&lt;6.6,F108&lt;2.5,A108&gt;=5.9,D108&lt;1.55,D108&gt;=0.7,A108&gt;=5.55),4.625,IF(AND(A108&gt;=6.6,F108&lt;2.5,A108&gt;=5.9,D108&lt;1.55,D108&gt;=0.7,A108&gt;=5.55),4.475,IF(AND(B108&lt;2.6,D108&lt;2.05,A108&lt;7.25,D108&gt;=1.55,D108&gt;=0.7,A108&gt;=5.55),5.8,IF(AND(G108&gt;=0.743,D108&gt;=2.05,A108&lt;7.25,D108&gt;=1.55,D108&gt;=0.7,A108&gt;=5.55),5.1,IF(AND(G108&lt;0.422,A108&gt;=4.35,B108&lt;3.4,A108&lt;4.8,D108&lt;0.35,B108&gt;=2.8,A108&lt;5.55),1.367,IF(AND(G108&gt;=0.422,A108&gt;=4.35,B108&lt;3.4,A108&lt;4.8,D108&lt;0.35,B108&gt;=2.8,A108&lt;5.55),1.3,IF(AND(A108&lt;5.05,G108&lt;0.934,B108&lt;3.45,A108&gt;=4.8,D108&lt;0.35,B108&gt;=2.8,A108&lt;5.55),1.525,IF(AND(A108&gt;=5.05,G108&lt;0.934,B108&lt;3.45,A108&gt;=4.8,D108&lt;0.35,B108&gt;=2.8,A108&lt;5.55),1.5,IF(AND(G108&gt;=0.585,H108&lt;14.877,B108&gt;=3.45,A108&gt;=4.8,D108&lt;0.35,B108&gt;=2.8,A108&lt;5.55),1.54,IF(AND(G108&gt;=0.537,G108&lt;0.743,D108&gt;=2.05,A108&lt;7.25,D108&gt;=1.55,D108&gt;=0.7,A108&gt;=5.55),5.833,IF(AND(D108&gt;=0.25,G108&lt;0.585,H108&lt;14.877,B108&gt;=3.45,A108&gt;=4.8,D108&lt;0.35,B108&gt;=2.8,A108&lt;5.55),1.367,IF(AND(D108&lt;1.75,H108&lt;13.795,B108&gt;=2.6,D108&lt;2.05,A108&lt;7.25,D108&gt;=1.55,D108&gt;=0.7,A108&gt;=5.55),5.45,IF(AND(B108&lt;2.85,H108&gt;=13.795,B108&gt;=2.6,D108&lt;2.05,A108&lt;7.25,D108&gt;=1.55,D108&gt;=0.7,A108&gt;=5.55),5.1,IF(AND(B108&gt;=2.85,H108&gt;=13.795,B108&gt;=2.6,D108&lt;2.05,A108&lt;7.25,D108&gt;=1.55,D108&gt;=0.7,A108&gt;=5.55),4.82,IF(AND(G108&lt;0.353,G108&lt;0.537,G108&lt;0.743,D108&gt;=2.05,A108&lt;7.25,D108&gt;=1.55,D108&gt;=0.7,A108&gt;=5.55),5.425,IF(AND(G108&gt;=0.353,G108&lt;0.537,G108&lt;0.743,D108&gt;=2.05,A108&lt;7.25,D108&gt;=1.55,D108&gt;=0.7,A108&gt;=5.55),5.62,IF(AND(G108&lt;0.311,D108&lt;0.25,G108&lt;0.585,H108&lt;14.877,B108&gt;=3.45,A108&gt;=4.8,D108&lt;0.35,B108&gt;=2.8,A108&lt;5.55),1.5,IF(AND(G108&gt;=0.311,D108&lt;0.25,G108&lt;0.585,H108&lt;14.877,B108&gt;=3.45,A108&gt;=4.8,D108&lt;0.35,B108&gt;=2.8,A108&lt;5.55),1.4,IF(AND(B108&gt;=3.1,D108&gt;=1.75,H108&lt;13.795,B108&gt;=2.6,D108&lt;2.05,A108&lt;7.25,D108&gt;=1.55,D108&gt;=0.7,A108&gt;=5.55),5.1,IF(AND(B108&lt;2.85,B108&lt;3.1,D108&gt;=1.75,H108&lt;13.795,B108&gt;=2.6,D108&lt;2.05,A108&lt;7.25,D108&gt;=1.55,D108&gt;=0.7,A108&gt;=5.55),5.2,IF(AND(B108&gt;=2.85,B108&lt;3.1,D108&gt;=1.75,H108&lt;13.795,B108&gt;=2.6,D108&lt;2.05,A108&lt;7.25,D108&gt;=1.55,D108&gt;=0.7,A108&gt;=5.55),5.2,"shouldnthappen")))))))))))))))))))))))))))))))))))</f>
        <v>6.4</v>
      </c>
      <c r="AO108" s="1" t="n">
        <f aca="false">IF(AND(H108&gt;=14.529,G108&lt;0.633,D108&lt;0.8),1.3,IF(AND(A108&lt;5.05,G108&gt;=0.633,D108&lt;0.8),1.35,IF(AND(H108&gt;=14.379,H108&lt;14.529,G108&lt;0.633,D108&lt;0.8),1.7,IF(AND(B108&lt;3.35,A108&gt;=5.05,G108&gt;=0.633,D108&lt;0.8),1.7,IF(AND(D108&gt;=1.45,A108&lt;5.95,F108&lt;2.5,D108&gt;=0.8),4.5,IF(AND(D108&lt;1.35,A108&gt;=5.95,F108&lt;2.5,D108&gt;=0.8),4,IF(AND(D108&lt;1.85,G108&gt;=0.845,F108&gt;=2.5,D108&gt;=0.8),4.8,IF(AND(B108&gt;=4.3,H108&lt;14.379,H108&lt;14.529,G108&lt;0.633,D108&lt;0.8),1.5,IF(AND(A108&lt;5.25,B108&gt;=3.35,A108&gt;=5.05,G108&gt;=0.633,D108&lt;0.8),1.55,IF(AND(A108&gt;=5.25,B108&gt;=3.35,A108&gt;=5.05,G108&gt;=0.633,D108&lt;0.8),1.633,IF(AND(A108&lt;5.05,D108&lt;1.45,A108&lt;5.95,F108&lt;2.5,D108&gt;=0.8),3.3,IF(AND(G108&lt;0.293,D108&gt;=1.35,A108&gt;=5.95,F108&lt;2.5,D108&gt;=0.8),5,IF(AND(A108&gt;=6.6,D108&lt;2.05,G108&lt;0.845,F108&gt;=2.5,D108&gt;=0.8),5.8,IF(AND(B108&lt;3.05,D108&gt;=2.05,G108&lt;0.845,F108&gt;=2.5,D108&gt;=0.8),6.15,IF(AND(B108&lt;2.9,D108&gt;=1.85,G108&gt;=0.845,F108&gt;=2.5,D108&gt;=0.8),5.1,IF(AND(B108&gt;=2.9,D108&gt;=1.85,G108&gt;=0.845,F108&gt;=2.5,D108&gt;=0.8),5.2,IF(AND(B108&gt;=3.8,B108&lt;4.3,H108&lt;14.379,H108&lt;14.529,G108&lt;0.633,D108&lt;0.8),1.333,IF(AND(A108&lt;6.25,G108&gt;=0.293,D108&gt;=1.35,A108&gt;=5.95,F108&lt;2.5,D108&gt;=0.8),4.6,IF(AND(H108&lt;10.351,A108&lt;6.6,D108&lt;2.05,G108&lt;0.845,F108&gt;=2.5,D108&gt;=0.8),5.4,IF(AND(G108&gt;=0.364,B108&gt;=3.05,D108&gt;=2.05,G108&lt;0.845,F108&gt;=2.5,D108&gt;=0.8),5.66,IF(AND(G108&gt;=0.447,B108&lt;3.8,B108&lt;4.3,H108&lt;14.379,H108&lt;14.529,G108&lt;0.633,D108&lt;0.8),1.3,IF(AND(H108&lt;6.247,A108&lt;5.65,A108&gt;=5.05,D108&lt;1.45,A108&lt;5.95,F108&lt;2.5,D108&gt;=0.8),4.033,IF(AND(D108&lt;1.25,A108&gt;=5.65,A108&gt;=5.05,D108&lt;1.45,A108&lt;5.95,F108&lt;2.5,D108&gt;=0.8),3.88,IF(AND(D108&gt;=1.25,A108&gt;=5.65,A108&gt;=5.05,D108&lt;1.45,A108&lt;5.95,F108&lt;2.5,D108&gt;=0.8),4.35,IF(AND(B108&lt;2.65,A108&gt;=6.25,G108&gt;=0.293,D108&gt;=1.35,A108&gt;=5.95,F108&lt;2.5,D108&gt;=0.8),4.9,IF(AND(B108&lt;2.75,H108&gt;=10.351,A108&lt;6.6,D108&lt;2.05,G108&lt;0.845,F108&gt;=2.5,D108&gt;=0.8),5.1,IF(AND(B108&gt;=2.75,H108&gt;=10.351,A108&lt;6.6,D108&lt;2.05,G108&lt;0.845,F108&gt;=2.5,D108&gt;=0.8),4.95,IF(AND(B108&lt;3.15,G108&lt;0.364,B108&gt;=3.05,D108&gt;=2.05,G108&lt;0.845,F108&gt;=2.5,D108&gt;=0.8),5.28,IF(AND(B108&gt;=3.15,G108&lt;0.364,B108&gt;=3.05,D108&gt;=2.05,G108&lt;0.845,F108&gt;=2.5,D108&gt;=0.8),5.5,IF(AND(H108&lt;9.212,G108&lt;0.447,B108&lt;3.8,B108&lt;4.3,H108&lt;14.379,H108&lt;14.529,G108&lt;0.633,D108&lt;0.8),1.4,IF(AND(G108&lt;0.356,H108&gt;=6.247,A108&lt;5.65,A108&gt;=5.05,D108&lt;1.45,A108&lt;5.95,F108&lt;2.5,D108&gt;=0.8),4.2,IF(AND(B108&lt;3,B108&gt;=2.65,A108&gt;=6.25,G108&gt;=0.293,D108&gt;=1.35,A108&gt;=5.95,F108&lt;2.5,D108&gt;=0.8),4.6,IF(AND(B108&gt;=3,B108&gt;=2.65,A108&gt;=6.25,G108&gt;=0.293,D108&gt;=1.35,A108&gt;=5.95,F108&lt;2.5,D108&gt;=0.8),4.7,IF(AND(A108&lt;5.05,H108&gt;=9.212,G108&lt;0.447,B108&lt;3.8,B108&lt;4.3,H108&lt;14.379,H108&lt;14.529,G108&lt;0.633,D108&lt;0.8),1.533,IF(AND(A108&gt;=5.05,H108&gt;=9.212,G108&lt;0.447,B108&lt;3.8,B108&lt;4.3,H108&lt;14.379,H108&lt;14.529,G108&lt;0.633,D108&lt;0.8),1.425,IF(AND(A108&lt;5.35,G108&gt;=0.356,H108&gt;=6.247,A108&lt;5.65,A108&gt;=5.05,D108&lt;1.45,A108&lt;5.95,F108&lt;2.5,D108&gt;=0.8),3.9,IF(AND(A108&gt;=5.35,G108&gt;=0.356,H108&gt;=6.247,A108&lt;5.65,A108&gt;=5.05,D108&lt;1.45,A108&lt;5.95,F108&lt;2.5,D108&gt;=0.8),3.72,"shouldnthappen")))))))))))))))))))))))))))))))))))))</f>
        <v>6.15</v>
      </c>
      <c r="AP108" s="1" t="n">
        <f aca="false">IF(AND(F108&gt;=1.5,A108&lt;5.55),3.84,IF(AND(G108&gt;=0.52,A108&lt;4.75,F108&lt;1.5,A108&lt;5.55),1.16,IF(AND(A108&lt;5.65,A108&lt;5.85,D108&lt;1.55,A108&gt;=5.55),4.2,IF(AND(A108&gt;=5.65,A108&lt;5.85,D108&lt;1.55,A108&gt;=5.55),3.167,IF(AND(G108&gt;=0.798,A108&gt;=5.85,D108&lt;1.55,A108&gt;=5.55),4,IF(AND(F108&lt;2.5,H108&lt;14.1,D108&gt;=1.55,A108&gt;=5.55),4.84,IF(AND(A108&lt;7.2,H108&gt;=14.1,D108&gt;=1.55,A108&gt;=5.55),5.633,IF(AND(A108&gt;=7.2,H108&gt;=14.1,D108&gt;=1.55,A108&gt;=5.55),6.6,IF(AND(G108&lt;0.161,G108&lt;0.52,A108&lt;4.75,F108&lt;1.5,A108&lt;5.55),1.5,IF(AND(D108&gt;=0.5,G108&lt;0.676,A108&gt;=4.75,F108&lt;1.5,A108&lt;5.55),1.6,IF(AND(H108&lt;11.016,G108&gt;=0.676,A108&gt;=4.75,F108&lt;1.5,A108&lt;5.55),1.75,IF(AND(G108&lt;0.209,G108&lt;0.798,A108&gt;=5.85,D108&lt;1.55,A108&gt;=5.55),4.5,IF(AND(G108&gt;=0.74,F108&gt;=2.5,H108&lt;14.1,D108&gt;=1.55,A108&gt;=5.55),6.225,IF(AND(B108&lt;2.95,G108&gt;=0.161,G108&lt;0.52,A108&lt;4.75,F108&lt;1.5,A108&lt;5.55),1.4,IF(AND(B108&gt;=2.95,G108&gt;=0.161,G108&lt;0.52,A108&lt;4.75,F108&lt;1.5,A108&lt;5.55),1.34,IF(AND(B108&lt;3.15,D108&lt;0.5,G108&lt;0.676,A108&gt;=4.75,F108&lt;1.5,A108&lt;5.55),1.52,IF(AND(D108&lt;0.25,H108&gt;=11.016,G108&gt;=0.676,A108&gt;=4.75,F108&lt;1.5,A108&lt;5.55),1.567,IF(AND(D108&gt;=0.25,H108&gt;=11.016,G108&gt;=0.676,A108&gt;=4.75,F108&lt;1.5,A108&lt;5.55),1.5,IF(AND(H108&lt;7.47,G108&gt;=0.209,G108&lt;0.798,A108&gt;=5.85,D108&lt;1.55,A108&gt;=5.55),5.05,IF(AND(B108&lt;2.85,G108&lt;0.74,F108&gt;=2.5,H108&lt;14.1,D108&gt;=1.55,A108&gt;=5.55),5.35,IF(AND(B108&lt;3.3,B108&gt;=3.15,D108&lt;0.5,G108&lt;0.676,A108&gt;=4.75,F108&lt;1.5,A108&lt;5.55),1.2,IF(AND(D108&lt;1.45,H108&gt;=7.47,G108&gt;=0.209,G108&lt;0.798,A108&gt;=5.85,D108&lt;1.55,A108&gt;=5.55),4.66,IF(AND(D108&gt;=1.45,H108&gt;=7.47,G108&gt;=0.209,G108&lt;0.798,A108&gt;=5.85,D108&lt;1.55,A108&gt;=5.55),4.64,IF(AND(A108&gt;=7.05,B108&gt;=2.85,G108&lt;0.74,F108&gt;=2.5,H108&lt;14.1,D108&gt;=1.55,A108&gt;=5.55),5.8,IF(AND(B108&gt;=3.25,A108&lt;7.05,B108&gt;=2.85,G108&lt;0.74,F108&gt;=2.5,H108&lt;14.1,D108&gt;=1.55,A108&gt;=5.55),5.7,IF(AND(H108&gt;=13.641,D108&lt;0.25,B108&gt;=3.3,B108&gt;=3.15,D108&lt;0.5,G108&lt;0.676,A108&gt;=4.75,F108&lt;1.5,A108&lt;5.55),1.3,IF(AND(D108&lt;0.35,D108&gt;=0.25,B108&gt;=3.3,B108&gt;=3.15,D108&lt;0.5,G108&lt;0.676,A108&gt;=4.75,F108&lt;1.5,A108&lt;5.55),1.367,IF(AND(D108&gt;=0.35,D108&gt;=0.25,B108&gt;=3.3,B108&gt;=3.15,D108&lt;0.5,G108&lt;0.676,A108&gt;=4.75,F108&lt;1.5,A108&lt;5.55),1.3,IF(AND(A108&lt;6.35,B108&lt;3.25,A108&lt;7.05,B108&gt;=2.85,G108&lt;0.74,F108&gt;=2.5,H108&lt;14.1,D108&gt;=1.55,A108&gt;=5.55),5.6,IF(AND(A108&gt;=6.35,B108&lt;3.25,A108&lt;7.05,B108&gt;=2.85,G108&lt;0.74,F108&gt;=2.5,H108&lt;14.1,D108&gt;=1.55,A108&gt;=5.55),5.325,IF(AND(A108&lt;5.1,H108&lt;13.641,D108&lt;0.25,B108&gt;=3.3,B108&gt;=3.15,D108&lt;0.5,G108&lt;0.676,A108&gt;=4.75,F108&lt;1.5,A108&lt;5.55),1.4,IF(AND(H108&gt;=11.031,A108&gt;=5.1,H108&lt;13.641,D108&lt;0.25,B108&gt;=3.3,B108&gt;=3.15,D108&lt;0.5,G108&lt;0.676,A108&gt;=4.75,F108&lt;1.5,A108&lt;5.55),1.4,IF(AND(A108&lt;5.45,H108&lt;11.031,A108&gt;=5.1,H108&lt;13.641,D108&lt;0.25,B108&gt;=3.3,B108&gt;=3.15,D108&lt;0.5,G108&lt;0.676,A108&gt;=4.75,F108&lt;1.5,A108&lt;5.55),1.5,IF(AND(A108&gt;=5.45,H108&lt;11.031,A108&gt;=5.1,H108&lt;13.641,D108&lt;0.25,B108&gt;=3.3,B108&gt;=3.15,D108&lt;0.5,G108&lt;0.676,A108&gt;=4.75,F108&lt;1.5,A108&lt;5.55),1.4,"shouldnthappen"))))))))))))))))))))))))))))))))))</f>
        <v>6.6</v>
      </c>
      <c r="AQ108" s="1" t="n">
        <f aca="false">IF(AND(H108&lt;6.926,D108&gt;=0.35,F108&lt;1.5),1.9,IF(AND(G108&gt;=0.869,D108&gt;=1.75,F108&gt;=1.5),5.15,IF(AND(A108&lt;4.35,A108&lt;5.05,D108&lt;0.35,F108&lt;1.5),1.1,IF(AND(H108&lt;6.089,A108&gt;=5.05,D108&lt;0.35,F108&lt;1.5),1.7,IF(AND(H108&gt;=13.089,H108&gt;=6.926,D108&gt;=0.35,F108&lt;1.5),1.3,IF(AND(G108&lt;0.695,D108&lt;1.15,D108&lt;1.75,F108&gt;=1.5),3.62,IF(AND(G108&gt;=0.695,D108&lt;1.15,D108&lt;1.75,F108&gt;=1.5),3,IF(AND(G108&gt;=0.585,H108&gt;=6.089,A108&gt;=5.05,D108&lt;0.35,F108&lt;1.5),1.5,IF(AND(H108&lt;9.582,H108&lt;13.089,H108&gt;=6.926,D108&gt;=0.35,F108&lt;1.5),1.5,IF(AND(H108&gt;=9.582,H108&lt;13.089,H108&gt;=6.926,D108&gt;=0.35,F108&lt;1.5),1.6,IF(AND(D108&lt;1.35,H108&lt;9.349,D108&gt;=1.15,D108&lt;1.75,F108&gt;=1.5),3.867,IF(AND(D108&lt;2.05,A108&lt;7.05,G108&lt;0.869,D108&gt;=1.75,F108&gt;=1.5),4.9,IF(AND(B108&gt;=3.3,A108&gt;=7.05,G108&lt;0.869,D108&gt;=1.75,F108&gt;=1.5),6.1,IF(AND(G108&lt;0.347,H108&lt;11.218,A108&gt;=4.35,A108&lt;5.05,D108&lt;0.35,F108&lt;1.5),1.4,IF(AND(G108&gt;=0.347,H108&lt;11.218,A108&gt;=4.35,A108&lt;5.05,D108&lt;0.35,F108&lt;1.5),1.5,IF(AND(G108&gt;=0.265,H108&gt;=11.218,A108&gt;=4.35,A108&lt;5.05,D108&lt;0.35,F108&lt;1.5),1.45,IF(AND(A108&gt;=5.4,G108&lt;0.585,H108&gt;=6.089,A108&gt;=5.05,D108&lt;0.35,F108&lt;1.5),1.35,IF(AND(B108&gt;=2.9,D108&gt;=1.35,H108&lt;9.349,D108&gt;=1.15,D108&lt;1.75,F108&gt;=1.5),4.6,IF(AND(D108&gt;=1.35,A108&lt;6.15,H108&gt;=9.349,D108&gt;=1.15,D108&lt;1.75,F108&gt;=1.5),4.54,IF(AND(H108&lt;10.927,A108&gt;=6.15,H108&gt;=9.349,D108&gt;=1.15,D108&lt;1.75,F108&gt;=1.5),4.3,IF(AND(G108&lt;0.512,D108&gt;=2.05,A108&lt;7.05,G108&lt;0.869,D108&gt;=1.75,F108&gt;=1.5),5.533,IF(AND(G108&gt;=0.512,D108&gt;=2.05,A108&lt;7.05,G108&lt;0.869,D108&gt;=1.75,F108&gt;=1.5),5.88,IF(AND(H108&lt;11.551,B108&lt;3.3,A108&gt;=7.05,G108&lt;0.869,D108&gt;=1.75,F108&gt;=1.5),6.3,IF(AND(G108&lt;0.227,G108&lt;0.265,H108&gt;=11.218,A108&gt;=4.35,A108&lt;5.05,D108&lt;0.35,F108&lt;1.5),1.4,IF(AND(G108&gt;=0.227,G108&lt;0.265,H108&gt;=11.218,A108&gt;=4.35,A108&lt;5.05,D108&lt;0.35,F108&lt;1.5),1.26,IF(AND(H108&lt;11.031,A108&lt;5.4,G108&lt;0.585,H108&gt;=6.089,A108&gt;=5.05,D108&lt;0.35,F108&lt;1.5),1.5,IF(AND(H108&gt;=11.031,A108&lt;5.4,G108&lt;0.585,H108&gt;=6.089,A108&gt;=5.05,D108&lt;0.35,F108&lt;1.5),1.4,IF(AND(A108&lt;5.45,B108&lt;2.9,D108&gt;=1.35,H108&lt;9.349,D108&gt;=1.15,D108&lt;1.75,F108&gt;=1.5),4.5,IF(AND(A108&lt;5.9,D108&lt;1.35,A108&lt;6.15,H108&gt;=9.349,D108&gt;=1.15,D108&lt;1.75,F108&gt;=1.5),4.2,IF(AND(A108&gt;=5.9,D108&lt;1.35,A108&lt;6.15,H108&gt;=9.349,D108&gt;=1.15,D108&lt;1.75,F108&gt;=1.5),4,IF(AND(A108&gt;=6.75,H108&gt;=10.927,A108&gt;=6.15,H108&gt;=9.349,D108&gt;=1.15,D108&lt;1.75,F108&gt;=1.5),4.767,IF(AND(B108&lt;2.9,H108&gt;=11.551,B108&lt;3.3,A108&gt;=7.05,G108&lt;0.869,D108&gt;=1.75,F108&gt;=1.5),6.7,IF(AND(B108&gt;=2.9,H108&gt;=11.551,B108&lt;3.3,A108&gt;=7.05,G108&lt;0.869,D108&gt;=1.75,F108&gt;=1.5),6.6,IF(AND(B108&lt;2.45,A108&gt;=5.45,B108&lt;2.9,D108&gt;=1.35,H108&lt;9.349,D108&gt;=1.15,D108&lt;1.75,F108&gt;=1.5),5,IF(AND(B108&gt;=2.45,A108&gt;=5.45,B108&lt;2.9,D108&gt;=1.35,H108&lt;9.349,D108&gt;=1.15,D108&lt;1.75,F108&gt;=1.5),5.1,IF(AND(H108&lt;11.166,A108&lt;6.75,H108&gt;=10.927,A108&gt;=6.15,H108&gt;=9.349,D108&gt;=1.15,D108&lt;1.75,F108&gt;=1.5),4.9,IF(AND(G108&lt;0.228,H108&gt;=11.166,A108&lt;6.75,H108&gt;=10.927,A108&gt;=6.15,H108&gt;=9.349,D108&gt;=1.15,D108&lt;1.75,F108&gt;=1.5),4.7,IF(AND(H108&lt;13.531,G108&gt;=0.228,H108&gt;=11.166,A108&lt;6.75,H108&gt;=10.927,A108&gt;=6.15,H108&gt;=9.349,D108&gt;=1.15,D108&lt;1.75,F108&gt;=1.5),4.4,IF(AND(H108&gt;=13.531,G108&gt;=0.228,H108&gt;=11.166,A108&lt;6.75,H108&gt;=10.927,A108&gt;=6.15,H108&gt;=9.349,D108&gt;=1.15,D108&lt;1.75,F108&gt;=1.5),4.6,"shouldnthappen")))))))))))))))))))))))))))))))))))))))</f>
        <v>6.6</v>
      </c>
      <c r="AR108" s="1" t="n">
        <f aca="false">IF(AND(G108&gt;=0.93,B108&lt;3.65,F108&lt;1.5),1.7,IF(AND(H108&lt;6.542,B108&gt;=3.65,F108&lt;1.5),1.767,IF(AND(A108&gt;=7.05,D108&gt;=1.55,F108&gt;=1.5),6.3,IF(AND(G108&lt;0.123,H108&gt;=6.542,B108&gt;=3.65,F108&lt;1.5),1.367,IF(AND(A108&lt;5.15,A108&lt;5.65,D108&lt;1.55,F108&gt;=1.5),3.15,IF(AND(A108&lt;4.8,G108&gt;=0.447,G108&lt;0.93,B108&lt;3.65,F108&lt;1.5),1.24,IF(AND(A108&gt;=4.8,G108&gt;=0.447,G108&lt;0.93,B108&lt;3.65,F108&lt;1.5),1.4,IF(AND(G108&lt;0.151,G108&gt;=0.123,H108&gt;=6.542,B108&gt;=3.65,F108&lt;1.5),1.7,IF(AND(G108&gt;=0.151,G108&gt;=0.123,H108&gt;=6.542,B108&gt;=3.65,F108&lt;1.5),1.5,IF(AND(D108&gt;=1.45,A108&gt;=5.15,A108&lt;5.65,D108&lt;1.55,F108&gt;=1.5),4.5,IF(AND(B108&lt;2.65,D108&gt;=1.35,A108&gt;=5.65,D108&lt;1.55,F108&gt;=1.5),4.9,IF(AND(G108&lt;0.527,F108&lt;2.5,A108&lt;7.05,D108&gt;=1.55,F108&gt;=1.5),5.075,IF(AND(G108&gt;=0.527,F108&lt;2.5,A108&lt;7.05,D108&gt;=1.55,F108&gt;=1.5),4.7,IF(AND(A108&lt;4.65,G108&lt;0.265,G108&lt;0.447,G108&lt;0.93,B108&lt;3.65,F108&lt;1.5),1.42,IF(AND(G108&lt;0.3,G108&gt;=0.265,G108&lt;0.447,G108&lt;0.93,B108&lt;3.65,F108&lt;1.5),1.6,IF(AND(G108&gt;=0.3,G108&gt;=0.265,G108&lt;0.447,G108&lt;0.93,B108&lt;3.65,F108&lt;1.5),1.4,IF(AND(G108&lt;0.356,D108&lt;1.45,A108&gt;=5.15,A108&lt;5.65,D108&lt;1.55,F108&gt;=1.5),4.125,IF(AND(D108&lt;1.1,A108&lt;6.2,D108&lt;1.35,A108&gt;=5.65,D108&lt;1.55,F108&gt;=1.5),4.1,IF(AND(D108&gt;=1.1,A108&lt;6.2,D108&lt;1.35,A108&gt;=5.65,D108&lt;1.55,F108&gt;=1.5),4.175,IF(AND(H108&gt;=13.433,A108&gt;=6.2,D108&lt;1.35,A108&gt;=5.65,D108&lt;1.55,F108&gt;=1.5),4.6,IF(AND(G108&lt;0.437,B108&gt;=2.65,D108&gt;=1.35,A108&gt;=5.65,D108&lt;1.55,F108&gt;=1.5),4.625,IF(AND(G108&gt;=0.437,B108&gt;=2.65,D108&gt;=1.35,A108&gt;=5.65,D108&lt;1.55,F108&gt;=1.5),4.75,IF(AND(B108&gt;=3.15,H108&lt;11.146,F108&gt;=2.5,A108&lt;7.05,D108&gt;=1.55,F108&gt;=1.5),5.667,IF(AND(B108&lt;2.65,H108&gt;=11.146,F108&gt;=2.5,A108&lt;7.05,D108&gt;=1.55,F108&gt;=1.5),5.8,IF(AND(B108&lt;3.3,A108&gt;=4.65,G108&lt;0.265,G108&lt;0.447,G108&lt;0.93,B108&lt;3.65,F108&lt;1.5),1.32,IF(AND(B108&gt;=3.3,A108&gt;=4.65,G108&lt;0.265,G108&lt;0.447,G108&lt;0.93,B108&lt;3.65,F108&lt;1.5),1.425,IF(AND(B108&lt;2.8,G108&gt;=0.356,D108&lt;1.45,A108&gt;=5.15,A108&lt;5.65,D108&lt;1.55,F108&gt;=1.5),3.86,IF(AND(B108&gt;=2.8,G108&gt;=0.356,D108&lt;1.45,A108&gt;=5.15,A108&lt;5.65,D108&lt;1.55,F108&gt;=1.5),3.6,IF(AND(B108&lt;2.6,H108&lt;13.433,A108&gt;=6.2,D108&lt;1.35,A108&gt;=5.65,D108&lt;1.55,F108&gt;=1.5),4.4,IF(AND(B108&gt;=2.6,H108&lt;13.433,A108&gt;=6.2,D108&lt;1.35,A108&gt;=5.65,D108&lt;1.55,F108&gt;=1.5),4.3,IF(AND(G108&lt;0.151,B108&lt;3.15,H108&lt;11.146,F108&gt;=2.5,A108&lt;7.05,D108&gt;=1.55,F108&gt;=1.5),5.5,IF(AND(H108&lt;15.52,B108&gt;=2.65,H108&gt;=11.146,F108&gt;=2.5,A108&lt;7.05,D108&gt;=1.55,F108&gt;=1.5),5.4,IF(AND(H108&gt;=15.52,B108&gt;=2.65,H108&gt;=11.146,F108&gt;=2.5,A108&lt;7.05,D108&gt;=1.55,F108&gt;=1.5),5.733,IF(AND(H108&lt;10.74,G108&gt;=0.151,B108&lt;3.15,H108&lt;11.146,F108&gt;=2.5,A108&lt;7.05,D108&gt;=1.55,F108&gt;=1.5),5.12,IF(AND(H108&gt;=10.74,G108&gt;=0.151,B108&lt;3.15,H108&lt;11.146,F108&gt;=2.5,A108&lt;7.05,D108&gt;=1.55,F108&gt;=1.5),4.9,"shouldnthappen")))))))))))))))))))))))))))))))))))</f>
        <v>6.3</v>
      </c>
      <c r="AS108" s="1" t="n">
        <f aca="false">IF(AND(F108&gt;=1.5,A108&lt;5.55),4.18,IF(AND(F108&gt;=2.5,B108&lt;2.75,A108&gt;=5.55),5.38,IF(AND(G108&gt;=0.587,B108&lt;3.75,F108&lt;1.5,A108&lt;5.55),1.48,IF(AND(H108&lt;6.51,B108&gt;=3.75,F108&lt;1.5,A108&lt;5.55),1.9,IF(AND(H108&gt;=6.51,B108&gt;=3.75,F108&lt;1.5,A108&lt;5.55),1.425,IF(AND(G108&gt;=0.868,F108&lt;2.5,B108&lt;2.75,A108&gt;=5.55),4.65,IF(AND(F108&lt;1.5,D108&lt;1.55,B108&gt;=2.75,A108&gt;=5.55),1.7,IF(AND(G108&gt;=0.857,D108&gt;=1.55,B108&gt;=2.75,A108&gt;=5.55),5.033,IF(AND(G108&gt;=0.518,G108&lt;0.587,B108&lt;3.75,F108&lt;1.5,A108&lt;5.55),1,IF(AND(D108&lt;1.05,G108&lt;0.868,F108&lt;2.5,B108&lt;2.75,A108&gt;=5.55),3.5,IF(AND(G108&lt;0.404,D108&gt;=1.05,G108&lt;0.868,F108&lt;2.5,B108&lt;2.75,A108&gt;=5.55),4.2,IF(AND(G108&gt;=0.404,D108&gt;=1.05,G108&lt;0.868,F108&lt;2.5,B108&lt;2.75,A108&gt;=5.55),3.94,IF(AND(F108&lt;2.5,B108&lt;2.95,F108&gt;=1.5,D108&lt;1.55,B108&gt;=2.75,A108&gt;=5.55),4.68,IF(AND(F108&gt;=2.5,B108&lt;2.95,F108&gt;=1.5,D108&lt;1.55,B108&gt;=2.75,A108&gt;=5.55),5.1,IF(AND(H108&lt;10.883,B108&gt;=2.95,F108&gt;=1.5,D108&lt;1.55,B108&gt;=2.75,A108&gt;=5.55),4.15,IF(AND(H108&gt;=10.883,B108&gt;=2.95,F108&gt;=1.5,D108&lt;1.55,B108&gt;=2.75,A108&gt;=5.55),4.5,IF(AND(H108&gt;=14.1,D108&lt;2.05,G108&lt;0.857,D108&gt;=1.55,B108&gt;=2.75,A108&gt;=5.55),6.6,IF(AND(G108&lt;0.063,B108&lt;3.15,G108&lt;0.518,G108&lt;0.587,B108&lt;3.75,F108&lt;1.5,A108&lt;5.55),1.4,IF(AND(G108&gt;=0.063,B108&lt;3.15,G108&lt;0.518,G108&lt;0.587,B108&lt;3.75,F108&lt;1.5,A108&lt;5.55),1.5,IF(AND(H108&gt;=10.563,B108&gt;=3.15,G108&lt;0.518,G108&lt;0.587,B108&lt;3.75,F108&lt;1.5,A108&lt;5.55),1.325,IF(AND(B108&lt;2.95,H108&lt;14.1,D108&lt;2.05,G108&lt;0.857,D108&gt;=1.55,B108&gt;=2.75,A108&gt;=5.55),6.125,IF(AND(A108&lt;6.65,G108&lt;0.364,D108&gt;=2.05,G108&lt;0.857,D108&gt;=1.55,B108&gt;=2.75,A108&gt;=5.55),5.45,IF(AND(G108&gt;=0.774,G108&gt;=0.364,D108&gt;=2.05,G108&lt;0.857,D108&gt;=1.55,B108&gt;=2.75,A108&gt;=5.55),5.4,IF(AND(H108&gt;=9.279,H108&lt;10.563,B108&gt;=3.15,G108&lt;0.518,G108&lt;0.587,B108&lt;3.75,F108&lt;1.5,A108&lt;5.55),1.475,IF(AND(D108&lt;1.65,B108&gt;=2.95,H108&lt;14.1,D108&lt;2.05,G108&lt;0.857,D108&gt;=1.55,B108&gt;=2.75,A108&gt;=5.55),5.8,IF(AND(B108&lt;3.15,A108&gt;=6.65,G108&lt;0.364,D108&gt;=2.05,G108&lt;0.857,D108&gt;=1.55,B108&gt;=2.75,A108&gt;=5.55),5.3,IF(AND(B108&gt;=3.15,A108&gt;=6.65,G108&lt;0.364,D108&gt;=2.05,G108&lt;0.857,D108&gt;=1.55,B108&gt;=2.75,A108&gt;=5.55),5.7,IF(AND(A108&gt;=6.75,G108&lt;0.774,G108&gt;=0.364,D108&gt;=2.05,G108&lt;0.857,D108&gt;=1.55,B108&gt;=2.75,A108&gt;=5.55),5.9,IF(AND(G108&lt;0.417,H108&lt;9.279,H108&lt;10.563,B108&gt;=3.15,G108&lt;0.518,G108&lt;0.587,B108&lt;3.75,F108&lt;1.5,A108&lt;5.55),1.4,IF(AND(G108&gt;=0.417,H108&lt;9.279,H108&lt;10.563,B108&gt;=3.15,G108&lt;0.518,G108&lt;0.587,B108&lt;3.75,F108&lt;1.5,A108&lt;5.55),1.3,IF(AND(A108&lt;6.3,D108&gt;=1.65,B108&gt;=2.95,H108&lt;14.1,D108&lt;2.05,G108&lt;0.857,D108&gt;=1.55,B108&gt;=2.75,A108&gt;=5.55),4.9,IF(AND(A108&gt;=6.3,D108&gt;=1.65,B108&gt;=2.95,H108&lt;14.1,D108&lt;2.05,G108&lt;0.857,D108&gt;=1.55,B108&gt;=2.75,A108&gt;=5.55),5.3,IF(AND(G108&gt;=0.657,A108&lt;6.75,G108&lt;0.774,G108&gt;=0.364,D108&gt;=2.05,G108&lt;0.857,D108&gt;=1.55,B108&gt;=2.75,A108&gt;=5.55),6,IF(AND(B108&lt;3.2,G108&lt;0.657,A108&lt;6.75,G108&lt;0.774,G108&gt;=0.364,D108&gt;=2.05,G108&lt;0.857,D108&gt;=1.55,B108&gt;=2.75,A108&gt;=5.55),5.6,IF(AND(B108&gt;=3.2,G108&lt;0.657,A108&lt;6.75,G108&lt;0.774,G108&gt;=0.364,D108&gt;=2.05,G108&lt;0.857,D108&gt;=1.55,B108&gt;=2.75,A108&gt;=5.55),5.65,"shouldnthappen")))))))))))))))))))))))))))))))))))</f>
        <v>5.4</v>
      </c>
      <c r="AT108" s="1" t="n">
        <f aca="false">IF(AND(H108&gt;=16.284,A108&gt;=5.55),6.533,IF(AND(G108&gt;=0.52,A108&lt;4.85,A108&lt;5.55),1.05,IF(AND(G108&lt;0.227,G108&lt;0.52,A108&lt;4.85,A108&lt;5.55),1.4,IF(AND(G108&gt;=0.227,G108&lt;0.52,A108&lt;4.85,A108&lt;5.55),1.3,IF(AND(D108&gt;=0.45,F108&lt;1.5,A108&gt;=4.85,A108&lt;5.55),1.667,IF(AND(B108&gt;=2.75,F108&gt;=1.5,A108&gt;=4.85,A108&lt;5.55),4.5,IF(AND(F108&lt;2.5,B108&gt;=3.15,H108&lt;16.284,A108&gt;=5.55),4.7,IF(AND(G108&gt;=0.934,D108&lt;0.45,F108&lt;1.5,A108&gt;=4.85,A108&lt;5.55),1.7,IF(AND(D108&gt;=1.2,B108&lt;2.75,F108&gt;=1.5,A108&gt;=4.85,A108&lt;5.55),4.25,IF(AND(G108&gt;=0.774,F108&gt;=2.5,B108&gt;=3.15,H108&lt;16.284,A108&gt;=5.55),5.4,IF(AND(B108&lt;3.1,G108&lt;0.934,D108&lt;0.45,F108&lt;1.5,A108&gt;=4.85,A108&lt;5.55),1.6,IF(AND(D108&lt;1.05,D108&lt;1.2,B108&lt;2.75,F108&gt;=1.5,A108&gt;=4.85,A108&lt;5.55),3.433,IF(AND(D108&gt;=1.05,D108&lt;1.2,B108&lt;2.75,F108&gt;=1.5,A108&gt;=4.85,A108&lt;5.55),3.267,IF(AND(H108&lt;8.486,D108&lt;1.35,F108&lt;2.5,B108&lt;3.15,H108&lt;16.284,A108&gt;=5.55),3.85,IF(AND(D108&gt;=1.55,D108&gt;=1.35,F108&lt;2.5,B108&lt;3.15,H108&lt;16.284,A108&gt;=5.55),5.1,IF(AND(H108&lt;10.464,A108&lt;6.35,F108&gt;=2.5,B108&lt;3.15,H108&lt;16.284,A108&gt;=5.55),5.08,IF(AND(H108&gt;=10.464,A108&lt;6.35,F108&gt;=2.5,B108&lt;3.15,H108&lt;16.284,A108&gt;=5.55),4.9,IF(AND(D108&lt;1.85,A108&gt;=6.35,F108&gt;=2.5,B108&lt;3.15,H108&lt;16.284,A108&gt;=5.55),5.8,IF(AND(H108&gt;=10.393,G108&lt;0.774,F108&gt;=2.5,B108&gt;=3.15,H108&lt;16.284,A108&gt;=5.55),5.425,IF(AND(B108&lt;2.6,H108&gt;=8.486,D108&lt;1.35,F108&lt;2.5,B108&lt;3.15,H108&lt;16.284,A108&gt;=5.55),3.9,IF(AND(G108&gt;=0.567,D108&lt;1.55,D108&gt;=1.35,F108&lt;2.5,B108&lt;3.15,H108&lt;16.284,A108&gt;=5.55),4.4,IF(AND(B108&lt;3.25,H108&lt;10.393,G108&lt;0.774,F108&gt;=2.5,B108&gt;=3.15,H108&lt;16.284,A108&gt;=5.55),5.7,IF(AND(B108&gt;=3.25,H108&lt;10.393,G108&lt;0.774,F108&gt;=2.5,B108&gt;=3.15,H108&lt;16.284,A108&gt;=5.55),5.98,IF(AND(G108&lt;0.079,G108&lt;0.338,B108&gt;=3.1,G108&lt;0.934,D108&lt;0.45,F108&lt;1.5,A108&gt;=4.85,A108&lt;5.55),1.425,IF(AND(B108&lt;3.35,G108&gt;=0.338,B108&gt;=3.1,G108&lt;0.934,D108&lt;0.45,F108&lt;1.5,A108&gt;=4.85,A108&lt;5.55),1.4,IF(AND(G108&lt;0.404,B108&gt;=2.6,H108&gt;=8.486,D108&lt;1.35,F108&lt;2.5,B108&lt;3.15,H108&lt;16.284,A108&gt;=5.55),4.3,IF(AND(G108&gt;=0.404,B108&gt;=2.6,H108&gt;=8.486,D108&lt;1.35,F108&lt;2.5,B108&lt;3.15,H108&lt;16.284,A108&gt;=5.55),4.025,IF(AND(B108&gt;=3.05,G108&lt;0.567,D108&lt;1.55,D108&gt;=1.35,F108&lt;2.5,B108&lt;3.15,H108&lt;16.284,A108&gt;=5.55),4.7,IF(AND(A108&lt;6.45,H108&lt;10.667,D108&gt;=1.85,A108&gt;=6.35,F108&gt;=2.5,B108&lt;3.15,H108&lt;16.284,A108&gt;=5.55),5.3,IF(AND(A108&gt;=6.45,H108&lt;10.667,D108&gt;=1.85,A108&gt;=6.35,F108&gt;=2.5,B108&lt;3.15,H108&lt;16.284,A108&gt;=5.55),5.167,IF(AND(B108&lt;2.95,H108&gt;=10.667,D108&gt;=1.85,A108&gt;=6.35,F108&gt;=2.5,B108&lt;3.15,H108&lt;16.284,A108&gt;=5.55),5.6,IF(AND(B108&gt;=2.95,H108&gt;=10.667,D108&gt;=1.85,A108&gt;=6.35,F108&gt;=2.5,B108&lt;3.15,H108&lt;16.284,A108&gt;=5.55),5.5,IF(AND(H108&lt;10.325,G108&gt;=0.079,G108&lt;0.338,B108&gt;=3.1,G108&lt;0.934,D108&lt;0.45,F108&lt;1.5,A108&gt;=4.85,A108&lt;5.55),1.5,IF(AND(G108&lt;0.385,B108&gt;=3.35,G108&gt;=0.338,B108&gt;=3.1,G108&lt;0.934,D108&lt;0.45,F108&lt;1.5,A108&gt;=4.85,A108&lt;5.55),1.5,IF(AND(G108&gt;=0.385,B108&gt;=3.35,G108&gt;=0.338,B108&gt;=3.1,G108&lt;0.934,D108&lt;0.45,F108&lt;1.5,A108&gt;=4.85,A108&lt;5.55),1.42,IF(AND(B108&lt;2.5,B108&lt;3.05,G108&lt;0.567,D108&lt;1.55,D108&gt;=1.35,F108&lt;2.5,B108&lt;3.15,H108&lt;16.284,A108&gt;=5.55),4.5,IF(AND(B108&gt;=2.5,B108&lt;3.05,G108&lt;0.567,D108&lt;1.55,D108&gt;=1.35,F108&lt;2.5,B108&lt;3.15,H108&lt;16.284,A108&gt;=5.55),4.56,IF(AND(H108&lt;12.506,H108&gt;=10.325,G108&gt;=0.079,G108&lt;0.338,B108&gt;=3.1,G108&lt;0.934,D108&lt;0.45,F108&lt;1.5,A108&gt;=4.85,A108&lt;5.55),1.2,IF(AND(H108&gt;=12.506,H108&gt;=10.325,G108&gt;=0.079,G108&lt;0.338,B108&gt;=3.1,G108&lt;0.934,D108&lt;0.45,F108&lt;1.5,A108&gt;=4.85,A108&lt;5.55),1.3,"shouldnthappen")))))))))))))))))))))))))))))))))))))))</f>
        <v>6.533</v>
      </c>
      <c r="AU108" s="1" t="n">
        <f aca="false">IF(AND(G108&gt;=0.52,B108&lt;3.05,F108&lt;1.5),1.1,IF(AND(G108&lt;0.35,G108&lt;0.52,B108&lt;3.05,F108&lt;1.5),1.4,IF(AND(G108&gt;=0.35,G108&lt;0.52,B108&lt;3.05,F108&lt;1.5),1.3,IF(AND(G108&gt;=0.227,G108&lt;0.347,B108&gt;=3.05,F108&lt;1.5),1.32,IF(AND(H108&lt;6.417,G108&gt;=0.347,B108&gt;=3.05,F108&lt;1.5),1.7,IF(AND(A108&gt;=7.25,A108&gt;=6.6,F108&gt;=2.5,F108&gt;=1.5),6.35,IF(AND(G108&lt;0.11,G108&lt;0.227,G108&lt;0.347,B108&gt;=3.05,F108&lt;1.5),1.333,IF(AND(H108&lt;9.441,H108&gt;=6.417,G108&gt;=0.347,B108&gt;=3.05,F108&lt;1.5),1.425,IF(AND(B108&lt;2.75,G108&lt;0.451,H108&lt;10.266,F108&lt;2.5,F108&gt;=1.5),4,IF(AND(B108&gt;=2.75,G108&lt;0.451,H108&lt;10.266,F108&lt;2.5,F108&gt;=1.5),4.433,IF(AND(G108&gt;=0.865,G108&gt;=0.451,H108&lt;10.266,F108&lt;2.5,F108&gt;=1.5),4.2,IF(AND(B108&lt;2.45,H108&lt;13.665,H108&gt;=10.266,F108&lt;2.5,F108&gt;=1.5),3.7,IF(AND(G108&lt;0.302,H108&gt;=13.665,H108&gt;=10.266,F108&lt;2.5,F108&gt;=1.5),5,IF(AND(B108&lt;2.9,A108&lt;6.1,A108&lt;6.6,F108&gt;=2.5,F108&gt;=1.5),5.06,IF(AND(B108&gt;=2.9,A108&lt;6.1,A108&lt;6.6,F108&gt;=2.5,F108&gt;=1.5),4.8,IF(AND(B108&lt;3.05,A108&gt;=6.1,A108&lt;6.6,F108&gt;=2.5,F108&gt;=1.5),5.6,IF(AND(B108&gt;=3.05,A108&gt;=6.1,A108&lt;6.6,F108&gt;=2.5,F108&gt;=1.5),5.267,IF(AND(H108&gt;=14.564,A108&lt;7.25,A108&gt;=6.6,F108&gt;=2.5,F108&gt;=1.5),5.6,IF(AND(H108&gt;=14.309,G108&gt;=0.11,G108&lt;0.227,G108&lt;0.347,B108&gt;=3.05,F108&lt;1.5),1.7,IF(AND(D108&lt;0.4,H108&gt;=9.441,H108&gt;=6.417,G108&gt;=0.347,B108&gt;=3.05,F108&lt;1.5),1.5,IF(AND(D108&gt;=0.4,H108&gt;=9.441,H108&gt;=6.417,G108&gt;=0.347,B108&gt;=3.05,F108&lt;1.5),1.633,IF(AND(A108&lt;5.35,G108&lt;0.865,G108&gt;=0.451,H108&lt;10.266,F108&lt;2.5,F108&gt;=1.5),3.15,IF(AND(D108&lt;1.45,G108&gt;=0.302,H108&gt;=13.665,H108&gt;=10.266,F108&lt;2.5,F108&gt;=1.5),4.74,IF(AND(D108&gt;=1.45,G108&gt;=0.302,H108&gt;=13.665,H108&gt;=10.266,F108&lt;2.5,F108&gt;=1.5),4.567,IF(AND(H108&lt;8.836,H108&lt;14.564,A108&lt;7.25,A108&gt;=6.6,F108&gt;=2.5,F108&gt;=1.5),5.7,IF(AND(H108&gt;=8.836,H108&lt;14.564,A108&lt;7.25,A108&gt;=6.6,F108&gt;=2.5,F108&gt;=1.5),5.9,IF(AND(H108&lt;11.53,H108&lt;14.309,G108&gt;=0.11,G108&lt;0.227,G108&lt;0.347,B108&gt;=3.05,F108&lt;1.5),1.5,IF(AND(H108&gt;=11.53,H108&lt;14.309,G108&gt;=0.11,G108&lt;0.227,G108&lt;0.347,B108&gt;=3.05,F108&lt;1.5),1.467,IF(AND(H108&lt;9.386,A108&gt;=5.35,G108&lt;0.865,G108&gt;=0.451,H108&lt;10.266,F108&lt;2.5,F108&gt;=1.5),3.56,IF(AND(H108&gt;=9.386,A108&gt;=5.35,G108&lt;0.865,G108&gt;=0.451,H108&lt;10.266,F108&lt;2.5,F108&gt;=1.5),4.2,IF(AND(H108&lt;11.036,D108&lt;1.45,B108&gt;=2.45,H108&lt;13.665,H108&gt;=10.266,F108&lt;2.5,F108&gt;=1.5),4.45,IF(AND(H108&gt;=11.036,D108&lt;1.45,B108&gt;=2.45,H108&lt;13.665,H108&gt;=10.266,F108&lt;2.5,F108&gt;=1.5),4.1,IF(AND(G108&gt;=0.585,D108&gt;=1.45,B108&gt;=2.45,H108&lt;13.665,H108&gt;=10.266,F108&lt;2.5,F108&gt;=1.5),4.9,IF(AND(H108&lt;11.743,G108&lt;0.585,D108&gt;=1.45,B108&gt;=2.45,H108&lt;13.665,H108&gt;=10.266,F108&lt;2.5,F108&gt;=1.5),4.7,IF(AND(H108&gt;=11.743,G108&lt;0.585,D108&gt;=1.45,B108&gt;=2.45,H108&lt;13.665,H108&gt;=10.266,F108&lt;2.5,F108&gt;=1.5),4.5,"shouldnthappen")))))))))))))))))))))))))))))))))))</f>
        <v>6.35</v>
      </c>
      <c r="AV108" s="1" t="n">
        <f aca="false">IF(AND(G108&gt;=0.356,F108&gt;=1.5,A108&lt;5.75),3.52,IF(AND(A108&lt;7.25,A108&gt;=7.1,A108&gt;=5.75),5.875,IF(AND(A108&gt;=7.25,A108&gt;=7.1,A108&gt;=5.75),6.5,IF(AND(D108&gt;=0.35,G108&gt;=0.586,F108&lt;1.5,A108&lt;5.75),1.8,IF(AND(D108&lt;1.4,G108&lt;0.356,F108&gt;=1.5,A108&lt;5.75),4.2,IF(AND(D108&gt;=1.4,G108&lt;0.356,F108&gt;=1.5,A108&lt;5.75),4.5,IF(AND(H108&gt;=11.218,A108&lt;5.05,G108&lt;0.586,F108&lt;1.5,A108&lt;5.75),1.225,IF(AND(G108&gt;=0.253,A108&gt;=5.05,G108&lt;0.586,F108&lt;1.5,A108&lt;5.75),1.3,IF(AND(B108&gt;=3.75,D108&lt;0.35,G108&gt;=0.586,F108&lt;1.5,A108&lt;5.75),1.567,IF(AND(B108&lt;2.85,D108&lt;1.35,D108&lt;1.65,A108&lt;7.1,A108&gt;=5.75),4.26,IF(AND(B108&gt;=2.85,D108&lt;1.35,D108&lt;1.65,A108&lt;7.1,A108&gt;=5.75),4.45,IF(AND(A108&lt;6.05,H108&lt;12.921,D108&gt;=1.65,A108&lt;7.1,A108&gt;=5.75),5.1,IF(AND(H108&gt;=15.338,H108&gt;=12.921,D108&gt;=1.65,A108&lt;7.1,A108&gt;=5.75),5.55,IF(AND(G108&lt;0.418,H108&lt;11.218,A108&lt;5.05,G108&lt;0.586,F108&lt;1.5,A108&lt;5.75),1.42,IF(AND(G108&gt;=0.418,H108&lt;11.218,A108&lt;5.05,G108&lt;0.586,F108&lt;1.5,A108&lt;5.75),1.3,IF(AND(H108&gt;=13.321,G108&lt;0.253,A108&gt;=5.05,G108&lt;0.586,F108&lt;1.5,A108&lt;5.75),1.7,IF(AND(H108&lt;6.089,B108&lt;3.75,D108&lt;0.35,G108&gt;=0.586,F108&lt;1.5,A108&lt;5.75),1.7,IF(AND(H108&gt;=6.089,B108&lt;3.75,D108&lt;0.35,G108&gt;=0.586,F108&lt;1.5,A108&lt;5.75),1.5,IF(AND(B108&lt;2.9,D108&lt;1.45,D108&gt;=1.35,D108&lt;1.65,A108&lt;7.1,A108&gt;=5.75),4.8,IF(AND(B108&gt;=2.9,D108&lt;1.45,D108&gt;=1.35,D108&lt;1.65,A108&lt;7.1,A108&gt;=5.75),4.475,IF(AND(B108&lt;2.5,D108&gt;=1.45,D108&gt;=1.35,D108&lt;1.65,A108&lt;7.1,A108&gt;=5.75),4.5,IF(AND(H108&lt;8.884,A108&gt;=6.05,H108&lt;12.921,D108&gt;=1.65,A108&lt;7.1,A108&gt;=5.75),5.4,IF(AND(A108&lt;6.3,H108&lt;15.338,H108&gt;=12.921,D108&gt;=1.65,A108&lt;7.1,A108&gt;=5.75),4.967,IF(AND(A108&gt;=6.3,H108&lt;15.338,H108&gt;=12.921,D108&gt;=1.65,A108&lt;7.1,A108&gt;=5.75),5.133,IF(AND(H108&lt;10.826,H108&lt;13.321,G108&lt;0.253,A108&gt;=5.05,G108&lt;0.586,F108&lt;1.5,A108&lt;5.75),1.5,IF(AND(H108&gt;=10.826,H108&lt;13.321,G108&lt;0.253,A108&gt;=5.05,G108&lt;0.586,F108&lt;1.5,A108&lt;5.75),1.4,IF(AND(H108&lt;7.47,B108&gt;=2.5,D108&gt;=1.45,D108&gt;=1.35,D108&lt;1.65,A108&lt;7.1,A108&gt;=5.75),5.1,IF(AND(H108&gt;=7.47,B108&gt;=2.5,D108&gt;=1.45,D108&gt;=1.35,D108&lt;1.65,A108&lt;7.1,A108&gt;=5.75),4.725,IF(AND(H108&lt;9.637,H108&gt;=8.884,A108&gt;=6.05,H108&lt;12.921,D108&gt;=1.65,A108&lt;7.1,A108&gt;=5.75),5.9,IF(AND(B108&lt;2.6,H108&gt;=9.637,H108&gt;=8.884,A108&gt;=6.05,H108&lt;12.921,D108&gt;=1.65,A108&lt;7.1,A108&gt;=5.75),5.8,IF(AND(B108&lt;2.75,B108&gt;=2.6,H108&gt;=9.637,H108&gt;=8.884,A108&gt;=6.05,H108&lt;12.921,D108&gt;=1.65,A108&lt;7.1,A108&gt;=5.75),5.3,IF(AND(D108&lt;2.25,B108&gt;=2.75,B108&gt;=2.6,H108&gt;=9.637,H108&gt;=8.884,A108&gt;=6.05,H108&lt;12.921,D108&gt;=1.65,A108&lt;7.1,A108&gt;=5.75),5.6,IF(AND(D108&gt;=2.25,B108&gt;=2.75,B108&gt;=2.6,H108&gt;=9.637,H108&gt;=8.884,A108&gt;=6.05,H108&lt;12.921,D108&gt;=1.65,A108&lt;7.1,A108&gt;=5.75),5.5,"shouldnthappen")))))))))))))))))))))))))))))))))</f>
        <v>6.5</v>
      </c>
      <c r="AW108" s="1" t="n">
        <f aca="false">IF(AND(G108&gt;=0.905,F108&lt;1.5),1.767,IF(AND(H108&gt;=16.674,F108&gt;=1.5),6.55,IF(AND(A108&lt;4.35,H108&lt;14.344,G108&lt;0.905,F108&lt;1.5),1.1,IF(AND(B108&lt;3.65,H108&gt;=14.344,G108&lt;0.905,F108&lt;1.5),1.5,IF(AND(B108&gt;=3.65,H108&gt;=14.344,G108&lt;0.905,F108&lt;1.5),1.65,IF(AND(B108&lt;2.6,F108&gt;=2.5,H108&lt;16.674,F108&gt;=1.5),4.5,IF(AND(D108&gt;=0.45,A108&gt;=4.35,H108&lt;14.344,G108&lt;0.905,F108&lt;1.5),1.65,IF(AND(D108&lt;1.15,A108&lt;5.9,F108&lt;2.5,H108&lt;16.674,F108&gt;=1.5),3.56,IF(AND(B108&lt;2.75,A108&gt;=5.9,F108&lt;2.5,H108&lt;16.674,F108&gt;=1.5),5,IF(AND(H108&lt;13.531,B108&gt;=2.75,A108&gt;=5.9,F108&lt;2.5,H108&lt;16.674,F108&gt;=1.5),4.333,IF(AND(B108&lt;3.2,G108&gt;=0.669,B108&gt;=2.6,F108&gt;=2.5,H108&lt;16.674,F108&gt;=1.5),5.08,IF(AND(B108&gt;=3.2,G108&gt;=0.669,B108&gt;=2.6,F108&gt;=2.5,H108&lt;16.674,F108&gt;=1.5),5.4,IF(AND(B108&lt;3.15,A108&lt;5.05,D108&lt;0.45,A108&gt;=4.35,H108&lt;14.344,G108&lt;0.905,F108&lt;1.5),1.45,IF(AND(A108&gt;=5.55,A108&gt;=5.05,D108&lt;0.45,A108&gt;=4.35,H108&lt;14.344,G108&lt;0.905,F108&lt;1.5),1.5,IF(AND(A108&lt;5.55,A108&lt;5.65,D108&gt;=1.15,A108&lt;5.9,F108&lt;2.5,H108&lt;16.674,F108&gt;=1.5),3.95,IF(AND(A108&gt;=5.55,A108&lt;5.65,D108&gt;=1.15,A108&lt;5.9,F108&lt;2.5,H108&lt;16.674,F108&gt;=1.5),3.82,IF(AND(G108&lt;0.39,A108&gt;=5.65,D108&gt;=1.15,A108&lt;5.9,F108&lt;2.5,H108&lt;16.674,F108&gt;=1.5),4.35,IF(AND(G108&gt;=0.39,A108&gt;=5.65,D108&gt;=1.15,A108&lt;5.9,F108&lt;2.5,H108&lt;16.674,F108&gt;=1.5),3.95,IF(AND(G108&lt;0.466,H108&gt;=13.531,B108&gt;=2.75,A108&gt;=5.9,F108&lt;2.5,H108&lt;16.674,F108&gt;=1.5),4.8,IF(AND(G108&gt;=0.466,H108&gt;=13.531,B108&gt;=2.75,A108&gt;=5.9,F108&lt;2.5,H108&lt;16.674,F108&gt;=1.5),4.7,IF(AND(H108&lt;10.144,D108&lt;2.05,G108&lt;0.669,B108&gt;=2.6,F108&gt;=2.5,H108&lt;16.674,F108&gt;=1.5),5.3,IF(AND(H108&gt;=10.144,D108&lt;2.05,G108&lt;0.669,B108&gt;=2.6,F108&gt;=2.5,H108&lt;16.674,F108&gt;=1.5),5.133,IF(AND(D108&gt;=2.45,D108&gt;=2.05,G108&lt;0.669,B108&gt;=2.6,F108&gt;=2.5,H108&lt;16.674,F108&gt;=1.5),5.9,IF(AND(B108&lt;3.25,B108&gt;=3.15,A108&lt;5.05,D108&lt;0.45,A108&gt;=4.35,H108&lt;14.344,G108&lt;0.905,F108&lt;1.5),1.2,IF(AND(B108&gt;=3.25,B108&gt;=3.15,A108&lt;5.05,D108&lt;0.45,A108&gt;=4.35,H108&lt;14.344,G108&lt;0.905,F108&lt;1.5),1.36,IF(AND(B108&gt;=3.8,A108&lt;5.55,A108&gt;=5.05,D108&lt;0.45,A108&gt;=4.35,H108&lt;14.344,G108&lt;0.905,F108&lt;1.5),1.3,IF(AND(G108&lt;0.05,B108&lt;3.8,A108&lt;5.55,A108&gt;=5.05,D108&lt;0.45,A108&gt;=4.35,H108&lt;14.344,G108&lt;0.905,F108&lt;1.5),1.4,IF(AND(G108&lt;0.107,G108&lt;0.395,D108&lt;2.45,D108&gt;=2.05,G108&lt;0.669,B108&gt;=2.6,F108&gt;=2.5,H108&lt;16.674,F108&gt;=1.5),5.667,IF(AND(G108&lt;0.537,G108&gt;=0.395,D108&lt;2.45,D108&gt;=2.05,G108&lt;0.669,B108&gt;=2.6,F108&gt;=2.5,H108&lt;16.674,F108&gt;=1.5),5.6,IF(AND(G108&gt;=0.537,G108&gt;=0.395,D108&lt;2.45,D108&gt;=2.05,G108&lt;0.669,B108&gt;=2.6,F108&gt;=2.5,H108&lt;16.674,F108&gt;=1.5),5.775,IF(AND(B108&lt;3.6,G108&gt;=0.05,B108&lt;3.8,A108&lt;5.55,A108&gt;=5.05,D108&lt;0.45,A108&gt;=4.35,H108&lt;14.344,G108&lt;0.905,F108&lt;1.5),1.475,IF(AND(B108&gt;=3.6,G108&gt;=0.05,B108&lt;3.8,A108&lt;5.55,A108&gt;=5.05,D108&lt;0.45,A108&gt;=4.35,H108&lt;14.344,G108&lt;0.905,F108&lt;1.5),1.5,IF(AND(G108&lt;0.312,G108&gt;=0.107,G108&lt;0.395,D108&lt;2.45,D108&gt;=2.05,G108&lt;0.669,B108&gt;=2.6,F108&gt;=2.5,H108&lt;16.674,F108&gt;=1.5),5.18,IF(AND(G108&gt;=0.312,G108&gt;=0.107,G108&lt;0.395,D108&lt;2.45,D108&gt;=2.05,G108&lt;0.669,B108&gt;=2.6,F108&gt;=2.5,H108&lt;16.674,F108&gt;=1.5),5.4,"shouldnthappen"))))))))))))))))))))))))))))))))))</f>
        <v>6.55</v>
      </c>
      <c r="AX108" s="1" t="n">
        <f aca="false">IF(AND(D108&gt;=1.3,B108&gt;=3.45),6.25,IF(AND(B108&lt;2.75,A108&lt;5.25,B108&lt;3.45),3.9,IF(AND(D108&lt;0.25,D108&lt;1.3,B108&gt;=3.45),1.16,IF(AND(A108&gt;=5.05,B108&gt;=2.75,A108&lt;5.25,B108&lt;3.45),1.7,IF(AND(D108&lt;0.7,F108&lt;2.5,A108&gt;=5.25,B108&lt;3.45),1.5,IF(AND(H108&gt;=16.284,F108&gt;=2.5,A108&gt;=5.25,B108&lt;3.45),6.6,IF(AND(G108&lt;0.123,D108&gt;=0.25,D108&lt;1.3,B108&gt;=3.45),1.3,IF(AND(A108&lt;4.5,A108&lt;5.05,B108&gt;=2.75,A108&lt;5.25,B108&lt;3.45),1.3,IF(AND(A108&lt;5.05,G108&gt;=0.123,D108&gt;=0.25,D108&lt;1.3,B108&gt;=3.45),1.6,IF(AND(B108&lt;3.15,A108&gt;=4.5,A108&lt;5.05,B108&gt;=2.75,A108&lt;5.25,B108&lt;3.45),1.54,IF(AND(B108&gt;=3.15,A108&gt;=4.5,A108&lt;5.05,B108&gt;=2.75,A108&lt;5.25,B108&lt;3.45),1.35,IF(AND(D108&gt;=1.4,A108&lt;5.9,D108&gt;=0.7,F108&lt;2.5,A108&gt;=5.25,B108&lt;3.45),4.5,IF(AND(D108&gt;=1.55,A108&gt;=5.9,D108&gt;=0.7,F108&lt;2.5,A108&gt;=5.25,B108&lt;3.45),4.95,IF(AND(G108&gt;=0.682,D108&gt;=2.05,H108&lt;16.284,F108&gt;=2.5,A108&gt;=5.25,B108&lt;3.45),5.26,IF(AND(A108&lt;5.4,A108&gt;=5.05,G108&gt;=0.123,D108&gt;=0.25,D108&lt;1.3,B108&gt;=3.45),1.64,IF(AND(A108&gt;=5.4,A108&gt;=5.05,G108&gt;=0.123,D108&gt;=0.25,D108&lt;1.3,B108&gt;=3.45),1.6,IF(AND(G108&lt;0.372,D108&lt;1.4,A108&lt;5.9,D108&gt;=0.7,F108&lt;2.5,A108&gt;=5.25,B108&lt;3.45),4.175,IF(AND(D108&lt;1.35,D108&lt;1.55,A108&gt;=5.9,D108&gt;=0.7,F108&lt;2.5,A108&gt;=5.25,B108&lt;3.45),4.2,IF(AND(B108&lt;2.35,G108&lt;0.596,D108&lt;2.05,H108&lt;16.284,F108&gt;=2.5,A108&gt;=5.25,B108&lt;3.45),5,IF(AND(G108&gt;=0.888,G108&gt;=0.596,D108&lt;2.05,H108&lt;16.284,F108&gt;=2.5,A108&gt;=5.25,B108&lt;3.45),4.8,IF(AND(A108&gt;=6.85,G108&lt;0.682,D108&gt;=2.05,H108&lt;16.284,F108&gt;=2.5,A108&gt;=5.25,B108&lt;3.45),5.4,IF(AND(A108&gt;=5.75,G108&gt;=0.372,D108&lt;1.4,A108&lt;5.9,D108&gt;=0.7,F108&lt;2.5,A108&gt;=5.25,B108&lt;3.45),3.933,IF(AND(A108&gt;=6.75,D108&gt;=1.35,D108&lt;1.55,A108&gt;=5.9,D108&gt;=0.7,F108&lt;2.5,A108&gt;=5.25,B108&lt;3.45),4.8,IF(AND(H108&lt;11.084,B108&gt;=2.35,G108&lt;0.596,D108&lt;2.05,H108&lt;16.284,F108&gt;=2.5,A108&gt;=5.25,B108&lt;3.45),5.3,IF(AND(H108&lt;8.435,G108&lt;0.888,G108&gt;=0.596,D108&lt;2.05,H108&lt;16.284,F108&gt;=2.5,A108&gt;=5.25,B108&lt;3.45),5.1,IF(AND(H108&gt;=8.435,G108&lt;0.888,G108&gt;=0.596,D108&lt;2.05,H108&lt;16.284,F108&gt;=2.5,A108&gt;=5.25,B108&lt;3.45),4.94,IF(AND(B108&lt;3.15,A108&lt;6.85,G108&lt;0.682,D108&gt;=2.05,H108&lt;16.284,F108&gt;=2.5,A108&gt;=5.25,B108&lt;3.45),5.6,IF(AND(B108&gt;=3.15,A108&lt;6.85,G108&lt;0.682,D108&gt;=2.05,H108&lt;16.284,F108&gt;=2.5,A108&gt;=5.25,B108&lt;3.45),5.74,IF(AND(G108&lt;0.572,A108&lt;5.75,G108&gt;=0.372,D108&lt;1.4,A108&lt;5.9,D108&gt;=0.7,F108&lt;2.5,A108&gt;=5.25,B108&lt;3.45),3.7,IF(AND(D108&lt;1.45,A108&lt;6.75,D108&gt;=1.35,D108&lt;1.55,A108&gt;=5.9,D108&gt;=0.7,F108&lt;2.5,A108&gt;=5.25,B108&lt;3.45),4.46,IF(AND(D108&gt;=1.45,A108&lt;6.75,D108&gt;=1.35,D108&lt;1.55,A108&gt;=5.9,D108&gt;=0.7,F108&lt;2.5,A108&gt;=5.25,B108&lt;3.45),4.567,IF(AND(H108&lt;12.532,H108&gt;=11.084,B108&gt;=2.35,G108&lt;0.596,D108&lt;2.05,H108&lt;16.284,F108&gt;=2.5,A108&gt;=5.25,B108&lt;3.45),5.8,IF(AND(H108&gt;=12.532,H108&gt;=11.084,B108&gt;=2.35,G108&lt;0.596,D108&lt;2.05,H108&lt;16.284,F108&gt;=2.5,A108&gt;=5.25,B108&lt;3.45),5.667,IF(AND(A108&gt;=5.65,G108&gt;=0.572,A108&lt;5.75,G108&gt;=0.372,D108&lt;1.4,A108&lt;5.9,D108&gt;=0.7,F108&lt;2.5,A108&gt;=5.25,B108&lt;3.45),4.2,IF(AND(G108&lt;0.862,A108&lt;5.65,G108&gt;=0.572,A108&lt;5.75,G108&gt;=0.372,D108&lt;1.4,A108&lt;5.9,D108&gt;=0.7,F108&lt;2.5,A108&gt;=5.25,B108&lt;3.45),3.9,IF(AND(G108&gt;=0.862,A108&lt;5.65,G108&gt;=0.572,A108&lt;5.75,G108&gt;=0.372,D108&lt;1.4,A108&lt;5.9,D108&gt;=0.7,F108&lt;2.5,A108&gt;=5.25,B108&lt;3.45),4,"shouldnthappen"))))))))))))))))))))))))))))))))))))</f>
        <v>6.6</v>
      </c>
      <c r="AY108" s="1" t="n">
        <f aca="false">IF(AND(H108&gt;=8.233,D108&gt;=0.8,A108&lt;5.55),3.525,IF(AND(B108&lt;2.9,H108&gt;=15.534,A108&gt;=5.55),4.8,IF(AND(H108&gt;=12.259,A108&lt;4.75,D108&lt;0.8,A108&lt;5.55),1.25,IF(AND(B108&gt;=3.85,A108&gt;=4.75,D108&lt;0.8,A108&lt;5.55),1.425,IF(AND(D108&lt;1.55,H108&lt;8.233,D108&gt;=0.8,A108&lt;5.55),3.975,IF(AND(D108&gt;=1.55,H108&lt;8.233,D108&gt;=0.8,A108&lt;5.55),4.5,IF(AND(D108&lt;0.65,D108&lt;1.7,H108&lt;15.534,A108&gt;=5.55),1.7,IF(AND(A108&gt;=7.05,D108&gt;=1.7,H108&lt;15.534,A108&gt;=5.55),6.3,IF(AND(B108&gt;=3.35,B108&gt;=2.9,H108&gt;=15.534,A108&gt;=5.55),5.4,IF(AND(B108&lt;3.1,H108&lt;12.259,A108&lt;4.75,D108&lt;0.8,A108&lt;5.55),1.367,IF(AND(B108&gt;=3.1,H108&lt;12.259,A108&lt;4.75,D108&lt;0.8,A108&lt;5.55),1.4,IF(AND(G108&gt;=0.905,B108&lt;3.85,A108&gt;=4.75,D108&lt;0.8,A108&lt;5.55),1.9,IF(AND(H108&lt;15.681,B108&lt;3.35,B108&gt;=2.9,H108&gt;=15.534,A108&gt;=5.55),5.8,IF(AND(H108&gt;=15.681,B108&lt;3.35,B108&gt;=2.9,H108&gt;=15.534,A108&gt;=5.55),5.7,IF(AND(H108&gt;=14.877,G108&lt;0.905,B108&lt;3.85,A108&gt;=4.75,D108&lt;0.8,A108&lt;5.55),1.3,IF(AND(D108&gt;=1.25,B108&lt;2.65,D108&gt;=0.65,D108&lt;1.7,H108&lt;15.534,A108&gt;=5.55),4.433,IF(AND(G108&gt;=0.622,B108&lt;3.15,A108&lt;7.05,D108&gt;=1.7,H108&lt;15.534,A108&gt;=5.55),5.08,IF(AND(H108&gt;=13.42,B108&gt;=3.15,A108&lt;7.05,D108&gt;=1.7,H108&lt;15.534,A108&gt;=5.55),5.1,IF(AND(G108&lt;0.265,H108&lt;14.877,G108&lt;0.905,B108&lt;3.85,A108&gt;=4.75,D108&lt;0.8,A108&lt;5.55),1.2,IF(AND(A108&lt;5.75,D108&lt;1.25,B108&lt;2.65,D108&gt;=0.65,D108&lt;1.7,H108&lt;15.534,A108&gt;=5.55),3.7,IF(AND(A108&gt;=5.75,D108&lt;1.25,B108&lt;2.65,D108&gt;=0.65,D108&lt;1.7,H108&lt;15.534,A108&gt;=5.55),4,IF(AND(G108&gt;=0.652,D108&lt;1.35,B108&gt;=2.65,D108&gt;=0.65,D108&lt;1.7,H108&lt;15.534,A108&gt;=5.55),3.6,IF(AND(H108&lt;7.47,D108&gt;=1.35,B108&gt;=2.65,D108&gt;=0.65,D108&lt;1.7,H108&lt;15.534,A108&gt;=5.55),5.1,IF(AND(H108&lt;10.914,G108&lt;0.622,B108&lt;3.15,A108&lt;7.05,D108&gt;=1.7,H108&lt;15.534,A108&gt;=5.55),5.36,IF(AND(H108&gt;=10.914,G108&lt;0.622,B108&lt;3.15,A108&lt;7.05,D108&gt;=1.7,H108&lt;15.534,A108&gt;=5.55),5.64,IF(AND(G108&gt;=0.657,H108&lt;13.42,B108&gt;=3.15,A108&lt;7.05,D108&gt;=1.7,H108&lt;15.534,A108&gt;=5.55),6,IF(AND(G108&gt;=0.782,G108&gt;=0.265,H108&lt;14.877,G108&lt;0.905,B108&lt;3.85,A108&gt;=4.75,D108&lt;0.8,A108&lt;5.55),1.48,IF(AND(H108&lt;11.286,G108&lt;0.652,D108&lt;1.35,B108&gt;=2.65,D108&gt;=0.65,D108&lt;1.7,H108&lt;15.534,A108&gt;=5.55),4.24,IF(AND(H108&gt;=11.286,G108&lt;0.652,D108&lt;1.35,B108&gt;=2.65,D108&gt;=0.65,D108&lt;1.7,H108&lt;15.534,A108&gt;=5.55),4.05,IF(AND(G108&lt;0.413,H108&gt;=7.47,D108&gt;=1.35,B108&gt;=2.65,D108&gt;=0.65,D108&lt;1.7,H108&lt;15.534,A108&gt;=5.55),5.1,IF(AND(H108&lt;11.325,G108&lt;0.657,H108&lt;13.42,B108&gt;=3.15,A108&lt;7.05,D108&gt;=1.7,H108&lt;15.534,A108&gt;=5.55),5.8,IF(AND(H108&gt;=11.325,G108&lt;0.657,H108&lt;13.42,B108&gt;=3.15,A108&lt;7.05,D108&gt;=1.7,H108&lt;15.534,A108&gt;=5.55),5.6,IF(AND(D108&gt;=0.35,G108&lt;0.782,G108&gt;=0.265,H108&lt;14.877,G108&lt;0.905,B108&lt;3.85,A108&gt;=4.75,D108&lt;0.8,A108&lt;5.55),1.633,IF(AND(B108&lt;2.85,G108&gt;=0.413,H108&gt;=7.47,D108&gt;=1.35,B108&gt;=2.65,D108&gt;=0.65,D108&lt;1.7,H108&lt;15.534,A108&gt;=5.55),4.6,IF(AND(D108&lt;0.15,D108&lt;0.35,G108&lt;0.782,G108&gt;=0.265,H108&lt;14.877,G108&lt;0.905,B108&lt;3.85,A108&gt;=4.75,D108&lt;0.8,A108&lt;5.55),1.5,IF(AND(D108&gt;=0.15,D108&lt;0.35,G108&lt;0.782,G108&gt;=0.265,H108&lt;14.877,G108&lt;0.905,B108&lt;3.85,A108&gt;=4.75,D108&lt;0.8,A108&lt;5.55),1.543,IF(AND(A108&gt;=6.8,B108&gt;=2.85,G108&gt;=0.413,H108&gt;=7.47,D108&gt;=1.35,B108&gt;=2.65,D108&gt;=0.65,D108&lt;1.7,H108&lt;15.534,A108&gt;=5.55),4.9,IF(AND(H108&lt;13.531,A108&lt;6.8,B108&gt;=2.85,G108&gt;=0.413,H108&gt;=7.47,D108&gt;=1.35,B108&gt;=2.65,D108&gt;=0.65,D108&lt;1.7,H108&lt;15.534,A108&gt;=5.55),4.5,IF(AND(H108&gt;=13.531,A108&lt;6.8,B108&gt;=2.85,G108&gt;=0.413,H108&gt;=7.47,D108&gt;=1.35,B108&gt;=2.65,D108&gt;=0.65,D108&lt;1.7,H108&lt;15.534,A108&gt;=5.55),4.7,"shouldnthappen")))))))))))))))))))))))))))))))))))))))</f>
        <v>5.7</v>
      </c>
      <c r="AZ108" s="1" t="n">
        <f aca="false">IF(AND(H108&gt;=15.371,B108&gt;=3.35),5.4,IF(AND(G108&gt;=0.851,H108&gt;=15.244,B108&lt;3.35),4.75,IF(AND(F108&gt;=2,H108&lt;15.371,B108&gt;=3.35),5.6,IF(AND(B108&lt;2.75,A108&lt;5.15,H108&lt;15.244,B108&lt;3.35),3.42,IF(AND(A108&gt;=7.25,G108&lt;0.851,H108&gt;=15.244,B108&lt;3.35),6.6,IF(AND(A108&lt;4.45,B108&gt;=2.75,A108&lt;5.15,H108&lt;15.244,B108&lt;3.35),1.1,IF(AND(G108&lt;0.527,A108&lt;7.25,G108&lt;0.851,H108&gt;=15.244,B108&lt;3.35),5.08,IF(AND(G108&gt;=0.527,A108&lt;7.25,G108&lt;0.851,H108&gt;=15.244,B108&lt;3.35),5.8,IF(AND(D108&gt;=0.35,B108&lt;3.7,F108&lt;2,H108&lt;15.371,B108&gt;=3.35),1.55,IF(AND(H108&lt;6.542,B108&gt;=3.7,F108&lt;2,H108&lt;15.371,B108&gt;=3.35),1.9,IF(AND(B108&lt;3.25,A108&gt;=4.45,B108&gt;=2.75,A108&lt;5.15,H108&lt;15.244,B108&lt;3.35),1.46,IF(AND(B108&gt;=3.25,A108&gt;=4.45,B108&gt;=2.75,A108&lt;5.15,H108&lt;15.244,B108&lt;3.35),1.7,IF(AND(H108&lt;13.654,B108&gt;=2.95,D108&lt;1.45,A108&gt;=5.15,H108&lt;15.244,B108&lt;3.35),4.3,IF(AND(H108&gt;=13.654,B108&gt;=2.95,D108&lt;1.45,A108&gt;=5.15,H108&lt;15.244,B108&lt;3.35),4.625,IF(AND(F108&gt;=2.5,D108&lt;1.75,D108&gt;=1.45,A108&gt;=5.15,H108&lt;15.244,B108&lt;3.35),5.3,IF(AND(G108&gt;=0.853,D108&gt;=1.75,D108&gt;=1.45,A108&gt;=5.15,H108&lt;15.244,B108&lt;3.35),5.15,IF(AND(D108&gt;=0.25,D108&lt;0.35,B108&lt;3.7,F108&lt;2,H108&lt;15.371,B108&gt;=3.35),1.3,IF(AND(B108&lt;3.85,H108&gt;=6.542,B108&gt;=3.7,F108&lt;2,H108&lt;15.371,B108&gt;=3.35),1.633,IF(AND(H108&lt;7.02,H108&lt;10.688,B108&lt;2.95,D108&lt;1.45,A108&gt;=5.15,H108&lt;15.244,B108&lt;3.35),3.98,IF(AND(G108&lt;0.338,H108&gt;=10.688,B108&lt;2.95,D108&lt;1.45,A108&gt;=5.15,H108&lt;15.244,B108&lt;3.35),4.22,IF(AND(G108&gt;=0.338,H108&gt;=10.688,B108&lt;2.95,D108&lt;1.45,A108&gt;=5.15,H108&lt;15.244,B108&lt;3.35),3.9,IF(AND(B108&lt;2.75,F108&lt;2.5,D108&lt;1.75,D108&gt;=1.45,A108&gt;=5.15,H108&lt;15.244,B108&lt;3.35),5.1,IF(AND(B108&gt;=2.75,F108&lt;2.5,D108&lt;1.75,D108&gt;=1.45,A108&gt;=5.15,H108&lt;15.244,B108&lt;3.35),4.74,IF(AND(A108&gt;=7,G108&lt;0.853,D108&gt;=1.75,D108&gt;=1.45,A108&gt;=5.15,H108&lt;15.244,B108&lt;3.35),6.5,IF(AND(G108&gt;=0.934,D108&lt;0.25,D108&lt;0.35,B108&lt;3.7,F108&lt;2,H108&lt;15.371,B108&gt;=3.35),1.7,IF(AND(D108&lt;0.25,B108&gt;=3.85,H108&gt;=6.542,B108&gt;=3.7,F108&lt;2,H108&lt;15.371,B108&gt;=3.35),1.5,IF(AND(D108&gt;=0.25,B108&gt;=3.85,H108&gt;=6.542,B108&gt;=3.7,F108&lt;2,H108&lt;15.371,B108&gt;=3.35),1.4,IF(AND(B108&lt;2.5,H108&gt;=7.02,H108&lt;10.688,B108&lt;2.95,D108&lt;1.45,A108&gt;=5.15,H108&lt;15.244,B108&lt;3.35),3.8,IF(AND(G108&gt;=0.74,A108&lt;7,G108&lt;0.853,D108&gt;=1.75,D108&gt;=1.45,A108&gt;=5.15,H108&lt;15.244,B108&lt;3.35),6,IF(AND(G108&gt;=0.61,G108&lt;0.934,D108&lt;0.25,D108&lt;0.35,B108&lt;3.7,F108&lt;2,H108&lt;15.371,B108&gt;=3.35),1.5,IF(AND(D108&lt;1.15,B108&gt;=2.5,H108&gt;=7.02,H108&lt;10.688,B108&lt;2.95,D108&lt;1.45,A108&gt;=5.15,H108&lt;15.244,B108&lt;3.35),3.5,IF(AND(D108&gt;=1.15,B108&gt;=2.5,H108&gt;=7.02,H108&lt;10.688,B108&lt;2.95,D108&lt;1.45,A108&gt;=5.15,H108&lt;15.244,B108&lt;3.35),3.6,IF(AND(G108&gt;=0.626,G108&lt;0.74,A108&lt;7,G108&lt;0.853,D108&gt;=1.75,D108&gt;=1.45,A108&gt;=5.15,H108&lt;15.244,B108&lt;3.35),4.9,IF(AND(H108&lt;13.641,G108&lt;0.61,G108&lt;0.934,D108&lt;0.25,D108&lt;0.35,B108&lt;3.7,F108&lt;2,H108&lt;15.371,B108&gt;=3.35),1.425,IF(AND(H108&gt;=13.641,G108&lt;0.61,G108&lt;0.934,D108&lt;0.25,D108&lt;0.35,B108&lt;3.7,F108&lt;2,H108&lt;15.371,B108&gt;=3.35),1.3,IF(AND(B108&lt;3.05,G108&lt;0.626,G108&lt;0.74,A108&lt;7,G108&lt;0.853,D108&gt;=1.75,D108&gt;=1.45,A108&gt;=5.15,H108&lt;15.244,B108&lt;3.35),5.475,IF(AND(B108&gt;=3.05,G108&lt;0.626,G108&lt;0.74,A108&lt;7,G108&lt;0.853,D108&gt;=1.75,D108&gt;=1.45,A108&gt;=5.15,H108&lt;15.244,B108&lt;3.35),5.633,"shouldnthappen")))))))))))))))))))))))))))))))))))))</f>
        <v>6.6</v>
      </c>
      <c r="BA108" s="1" t="n">
        <f aca="false">IF(AND(F108&gt;=2,B108&gt;=3.4),6.1,IF(AND(B108&lt;2.75,A108&lt;5.15,B108&lt;3.4),3.225,IF(AND(G108&gt;=0.821,F108&lt;2,B108&gt;=3.4),1.9,IF(AND(B108&gt;=3.2,B108&gt;=2.75,A108&lt;5.15,B108&lt;3.4),1.7,IF(AND(A108&lt;4.8,G108&lt;0.821,F108&lt;2,B108&gt;=3.4),1,IF(AND(G108&gt;=0.446,B108&lt;3.2,B108&gt;=2.75,A108&lt;5.15,B108&lt;3.4),1.1,IF(AND(G108&lt;0.356,D108&lt;1.45,A108&lt;6.25,A108&gt;=5.15,B108&lt;3.4),4.32,IF(AND(G108&lt;0.591,D108&gt;=1.45,A108&lt;6.25,A108&gt;=5.15,B108&lt;3.4),4.6,IF(AND(D108&lt;1.75,G108&lt;0.597,A108&gt;=6.25,A108&gt;=5.15,B108&lt;3.4),4.86,IF(AND(H108&gt;=16.472,G108&gt;=0.597,A108&gt;=6.25,A108&gt;=5.15,B108&lt;3.4),6.6,IF(AND(G108&lt;0.063,G108&lt;0.446,B108&lt;3.2,B108&gt;=2.75,A108&lt;5.15,B108&lt;3.4),1.4,IF(AND(A108&gt;=5.95,G108&gt;=0.356,D108&lt;1.45,A108&lt;6.25,A108&gt;=5.15,B108&lt;3.4),4.6,IF(AND(B108&gt;=2.9,G108&gt;=0.591,D108&gt;=1.45,A108&lt;6.25,A108&gt;=5.15,B108&lt;3.4),4.867,IF(AND(D108&gt;=2.4,H108&lt;16.472,G108&gt;=0.597,A108&gt;=6.25,A108&gt;=5.15,B108&lt;3.4),6,IF(AND(A108&lt;5.45,B108&gt;=3.85,A108&gt;=4.8,G108&lt;0.821,F108&lt;2,B108&gt;=3.4),1.3,IF(AND(A108&gt;=5.45,B108&gt;=3.85,A108&gt;=4.8,G108&lt;0.821,F108&lt;2,B108&gt;=3.4),1.45,IF(AND(H108&lt;14.273,G108&gt;=0.063,G108&lt;0.446,B108&lt;3.2,B108&gt;=2.75,A108&lt;5.15,B108&lt;3.4),1.5,IF(AND(H108&gt;=14.273,G108&gt;=0.063,G108&lt;0.446,B108&lt;3.2,B108&gt;=2.75,A108&lt;5.15,B108&lt;3.4),1.6,IF(AND(G108&gt;=0.572,A108&lt;5.95,G108&gt;=0.356,D108&lt;1.45,A108&lt;6.25,A108&gt;=5.15,B108&lt;3.4),3.9,IF(AND(G108&lt;0.827,B108&lt;2.9,G108&gt;=0.591,D108&gt;=1.45,A108&lt;6.25,A108&gt;=5.15,B108&lt;3.4),4.9,IF(AND(G108&gt;=0.827,B108&lt;2.9,G108&gt;=0.591,D108&gt;=1.45,A108&lt;6.25,A108&gt;=5.15,B108&lt;3.4),5.1,IF(AND(A108&gt;=7.2,B108&lt;3.05,D108&gt;=1.75,G108&lt;0.597,A108&gt;=6.25,A108&gt;=5.15,B108&lt;3.4),6.7,IF(AND(G108&lt;0.353,B108&gt;=3.05,D108&gt;=1.75,G108&lt;0.597,A108&gt;=6.25,A108&gt;=5.15,B108&lt;3.4),5.22,IF(AND(G108&gt;=0.353,B108&gt;=3.05,D108&gt;=1.75,G108&lt;0.597,A108&gt;=6.25,A108&gt;=5.15,B108&lt;3.4),5.65,IF(AND(A108&lt;6.55,D108&lt;2.4,H108&lt;16.472,G108&gt;=0.597,A108&gt;=6.25,A108&gt;=5.15,B108&lt;3.4),5.033,IF(AND(H108&lt;12.719,G108&lt;0.385,B108&lt;3.85,A108&gt;=4.8,G108&lt;0.821,F108&lt;2,B108&gt;=3.4),1.54,IF(AND(H108&gt;=12.719,G108&lt;0.385,B108&lt;3.85,A108&gt;=4.8,G108&lt;0.821,F108&lt;2,B108&gt;=3.4),1.3,IF(AND(B108&lt;3.6,G108&gt;=0.385,B108&lt;3.85,A108&gt;=4.8,G108&lt;0.821,F108&lt;2,B108&gt;=3.4),1.325,IF(AND(B108&gt;=3.6,G108&gt;=0.385,B108&lt;3.85,A108&gt;=4.8,G108&lt;0.821,F108&lt;2,B108&gt;=3.4),1.55,IF(AND(D108&lt;1.05,G108&lt;0.572,A108&lt;5.95,G108&gt;=0.356,D108&lt;1.45,A108&lt;6.25,A108&gt;=5.15,B108&lt;3.4),3.633,IF(AND(D108&gt;=2.15,A108&lt;7.2,B108&lt;3.05,D108&gt;=1.75,G108&lt;0.597,A108&gt;=6.25,A108&gt;=5.15,B108&lt;3.4),5.667,IF(AND(H108&lt;13.094,A108&gt;=6.55,D108&lt;2.4,H108&lt;16.472,G108&gt;=0.597,A108&gt;=6.25,A108&gt;=5.15,B108&lt;3.4),5.2,IF(AND(D108&lt;1.15,D108&gt;=1.05,G108&lt;0.572,A108&lt;5.95,G108&gt;=0.356,D108&lt;1.45,A108&lt;6.25,A108&gt;=5.15,B108&lt;3.4),3.8,IF(AND(D108&gt;=1.15,D108&gt;=1.05,G108&lt;0.572,A108&lt;5.95,G108&gt;=0.356,D108&lt;1.45,A108&lt;6.25,A108&gt;=5.15,B108&lt;3.4),3.9,IF(AND(G108&gt;=0.487,D108&lt;2.15,A108&lt;7.2,B108&lt;3.05,D108&gt;=1.75,G108&lt;0.597,A108&gt;=6.25,A108&gt;=5.15,B108&lt;3.4),5.8,IF(AND(A108&lt;6.8,H108&gt;=13.094,A108&gt;=6.55,D108&lt;2.4,H108&lt;16.472,G108&gt;=0.597,A108&gt;=6.25,A108&gt;=5.15,B108&lt;3.4),4.52,IF(AND(A108&gt;=6.8,H108&gt;=13.094,A108&gt;=6.55,D108&lt;2.4,H108&lt;16.472,G108&gt;=0.597,A108&gt;=6.25,A108&gt;=5.15,B108&lt;3.4),4.75,IF(AND(B108&lt;2.95,G108&lt;0.487,D108&lt;2.15,A108&lt;7.2,B108&lt;3.05,D108&gt;=1.75,G108&lt;0.597,A108&gt;=6.25,A108&gt;=5.15,B108&lt;3.4),5.6,IF(AND(B108&gt;=2.95,G108&lt;0.487,D108&lt;2.15,A108&lt;7.2,B108&lt;3.05,D108&gt;=1.75,G108&lt;0.597,A108&gt;=6.25,A108&gt;=5.15,B108&lt;3.4),5.5,"shouldnthappen")))))))))))))))))))))))))))))))))))))))</f>
        <v>6.6</v>
      </c>
      <c r="BB108" s="1" t="n">
        <f aca="false">IF(AND(A108&lt;4.35,B108&lt;3.25,F108&lt;1.5),1.1,IF(AND(H108&lt;14.005,A108&gt;=4.35,B108&lt;3.25,F108&lt;1.5),1.3,IF(AND(H108&gt;=14.005,A108&gt;=4.35,B108&lt;3.25,F108&lt;1.5),1.6,IF(AND(G108&gt;=0.905,A108&lt;5.15,B108&gt;=3.25,F108&lt;1.5),1.9,IF(AND(B108&lt;3.45,A108&gt;=5.15,B108&gt;=3.25,F108&lt;1.5),1.6,IF(AND(F108&gt;=2.5,D108&gt;=1.35,D108&lt;1.75,F108&gt;=1.5),4.867,IF(AND(A108&gt;=7.05,D108&gt;=2.05,D108&gt;=1.75,F108&gt;=1.5),6.35,IF(AND(D108&gt;=0.4,G108&lt;0.905,A108&lt;5.15,B108&gt;=3.25,F108&lt;1.5),1.65,IF(AND(B108&lt;3.6,B108&gt;=3.45,A108&gt;=5.15,B108&gt;=3.25,F108&lt;1.5),1.35,IF(AND(H108&lt;6.808,H108&lt;9.386,D108&lt;1.35,D108&lt;1.75,F108&gt;=1.5),4.05,IF(AND(H108&gt;=6.808,H108&lt;9.386,D108&lt;1.35,D108&lt;1.75,F108&gt;=1.5),3.46,IF(AND(B108&lt;2.45,F108&lt;2.5,D108&gt;=1.35,D108&lt;1.75,F108&gt;=1.5),4.5,IF(AND(H108&gt;=13.115,D108&lt;1.95,D108&lt;2.05,D108&gt;=1.75,F108&gt;=1.5),4.85,IF(AND(G108&lt;0.196,D108&gt;=1.95,D108&lt;2.05,D108&gt;=1.75,F108&gt;=1.5),6.7,IF(AND(G108&gt;=0.196,D108&gt;=1.95,D108&lt;2.05,D108&gt;=1.75,F108&gt;=1.5),5.12,IF(AND(H108&lt;10.925,D108&lt;0.4,G108&lt;0.905,A108&lt;5.15,B108&gt;=3.25,F108&lt;1.5),1.4,IF(AND(H108&gt;=10.925,D108&lt;0.4,G108&lt;0.905,A108&lt;5.15,B108&gt;=3.25,F108&lt;1.5),1.45,IF(AND(H108&lt;14.096,B108&gt;=3.6,B108&gt;=3.45,A108&gt;=5.15,B108&gt;=3.25,F108&lt;1.5),1.42,IF(AND(H108&gt;=14.096,B108&gt;=3.6,B108&gt;=3.45,A108&gt;=5.15,B108&gt;=3.25,F108&lt;1.5),1.7,IF(AND(B108&lt;2.45,D108&lt;1.15,H108&gt;=9.386,D108&lt;1.35,D108&lt;1.75,F108&gt;=1.5),3.6,IF(AND(B108&gt;=2.45,D108&lt;1.15,H108&gt;=9.386,D108&lt;1.35,D108&lt;1.75,F108&gt;=1.5),3.9,IF(AND(G108&lt;0.246,D108&gt;=1.15,H108&gt;=9.386,D108&lt;1.35,D108&lt;1.75,F108&gt;=1.5),4.4,IF(AND(B108&lt;2.75,B108&gt;=2.45,F108&lt;2.5,D108&gt;=1.35,D108&lt;1.75,F108&gt;=1.5),5.1,IF(AND(H108&lt;11.084,H108&lt;13.115,D108&lt;1.95,D108&lt;2.05,D108&gt;=1.75,F108&gt;=1.5),5.35,IF(AND(H108&gt;=11.084,H108&lt;13.115,D108&lt;1.95,D108&lt;2.05,D108&gt;=1.75,F108&gt;=1.5),5.7,IF(AND(H108&lt;15.52,D108&lt;2.25,A108&lt;7.05,D108&gt;=2.05,D108&gt;=1.75,F108&gt;=1.5),5.45,IF(AND(H108&gt;=15.52,D108&lt;2.25,A108&lt;7.05,D108&gt;=2.05,D108&gt;=1.75,F108&gt;=1.5),5.725,IF(AND(G108&gt;=0.775,D108&gt;=2.25,A108&lt;7.05,D108&gt;=2.05,D108&gt;=1.75,F108&gt;=1.5),5.2,IF(AND(D108&lt;1.25,G108&gt;=0.246,D108&gt;=1.15,H108&gt;=9.386,D108&lt;1.35,D108&lt;1.75,F108&gt;=1.5),4.05,IF(AND(A108&lt;5.85,B108&gt;=2.75,B108&gt;=2.45,F108&lt;2.5,D108&gt;=1.35,D108&lt;1.75,F108&gt;=1.5),4.5,IF(AND(B108&lt;3.3,G108&lt;0.775,D108&gt;=2.25,A108&lt;7.05,D108&gt;=2.05,D108&gt;=1.75,F108&gt;=1.5),5.64,IF(AND(B108&gt;=3.3,G108&lt;0.775,D108&gt;=2.25,A108&lt;7.05,D108&gt;=2.05,D108&gt;=1.75,F108&gt;=1.5),5.6,IF(AND(A108&lt;5.9,D108&gt;=1.25,G108&gt;=0.246,D108&gt;=1.15,H108&gt;=9.386,D108&lt;1.35,D108&lt;1.75,F108&gt;=1.5),4.2,IF(AND(A108&gt;=5.9,D108&gt;=1.25,G108&gt;=0.246,D108&gt;=1.15,H108&gt;=9.386,D108&lt;1.35,D108&lt;1.75,F108&gt;=1.5),4,IF(AND(G108&gt;=0.437,A108&gt;=5.85,B108&gt;=2.75,B108&gt;=2.45,F108&lt;2.5,D108&gt;=1.35,D108&lt;1.75,F108&gt;=1.5),4.75,IF(AND(H108&lt;9.446,G108&lt;0.437,A108&gt;=5.85,B108&gt;=2.75,B108&gt;=2.45,F108&lt;2.5,D108&gt;=1.35,D108&lt;1.75,F108&gt;=1.5),4.6,IF(AND(H108&gt;=9.446,G108&lt;0.437,A108&gt;=5.85,B108&gt;=2.75,B108&gt;=2.45,F108&lt;2.5,D108&gt;=1.35,D108&lt;1.75,F108&gt;=1.5),4.7,"shouldnthappen")))))))))))))))))))))))))))))))))))))</f>
        <v>6.35</v>
      </c>
      <c r="BC108" s="1" t="n">
        <f aca="false">IF(AND(G108&gt;=0.905,F108&lt;1.5),1.65,IF(AND(D108&gt;=0.45,G108&lt;0.905,F108&lt;1.5),1.65,IF(AND(A108&lt;5.15,D108&lt;1.55,F108&gt;=1.5),3.225,IF(AND(F108&gt;=2.5,A108&gt;=5.15,D108&lt;1.55,F108&gt;=1.5),5.05,IF(AND(H108&lt;5.767,A108&lt;7.05,D108&gt;=1.55,F108&gt;=1.5),4.5,IF(AND(D108&lt;1.7,A108&gt;=7.05,D108&gt;=1.55,F108&gt;=1.5),5.8,IF(AND(A108&gt;=5.3,G108&lt;0.207,D108&lt;0.45,G108&lt;0.905,F108&lt;1.5),1.3,IF(AND(D108&gt;=0.35,G108&gt;=0.207,D108&lt;0.45,G108&lt;0.905,F108&lt;1.5),1.5,IF(AND(G108&lt;0.155,D108&gt;=1.7,A108&gt;=7.05,D108&gt;=1.55,F108&gt;=1.5),6.7,IF(AND(G108&gt;=0.155,D108&gt;=1.7,A108&gt;=7.05,D108&gt;=1.55,F108&gt;=1.5),6.34,IF(AND(G108&lt;0.05,A108&lt;5.3,G108&lt;0.207,D108&lt;0.45,G108&lt;0.905,F108&lt;1.5),1.4,IF(AND(G108&gt;=0.05,A108&lt;5.3,G108&lt;0.207,D108&lt;0.45,G108&lt;0.905,F108&lt;1.5),1.5,IF(AND(A108&lt;4.5,D108&lt;0.35,G108&gt;=0.207,D108&lt;0.45,G108&lt;0.905,F108&lt;1.5),1.3,IF(AND(G108&lt;0.308,A108&lt;6.2,F108&lt;2.5,A108&gt;=5.15,D108&lt;1.55,F108&gt;=1.5),4.5,IF(AND(D108&lt;1.35,A108&gt;=6.2,F108&lt;2.5,A108&gt;=5.15,D108&lt;1.55,F108&gt;=1.5),4.367,IF(AND(D108&lt;1.85,A108&lt;6.15,H108&gt;=5.767,A108&lt;7.05,D108&gt;=1.55,F108&gt;=1.5),4.933,IF(AND(G108&gt;=0.558,A108&gt;=4.5,D108&lt;0.35,G108&gt;=0.207,D108&lt;0.45,G108&lt;0.905,F108&lt;1.5),1.5,IF(AND(H108&gt;=13.383,G108&gt;=0.308,A108&lt;6.2,F108&lt;2.5,A108&gt;=5.15,D108&lt;1.55,F108&gt;=1.5),4.7,IF(AND(H108&gt;=12.206,D108&gt;=1.35,A108&gt;=6.2,F108&lt;2.5,A108&gt;=5.15,D108&lt;1.55,F108&gt;=1.5),4.575,IF(AND(A108&lt;5.7,D108&gt;=1.85,A108&lt;6.15,H108&gt;=5.767,A108&lt;7.05,D108&gt;=1.55,F108&gt;=1.5),4.9,IF(AND(A108&gt;=5.7,D108&gt;=1.85,A108&lt;6.15,H108&gt;=5.767,A108&lt;7.05,D108&gt;=1.55,F108&gt;=1.5),5.1,IF(AND(G108&lt;0.079,G108&lt;0.364,A108&gt;=6.15,H108&gt;=5.767,A108&lt;7.05,D108&gt;=1.55,F108&gt;=1.5),5.6,IF(AND(G108&gt;=0.079,G108&lt;0.364,A108&gt;=6.15,H108&gt;=5.767,A108&lt;7.05,D108&gt;=1.55,F108&gt;=1.5),5.25,IF(AND(G108&gt;=0.447,G108&lt;0.558,A108&gt;=4.5,D108&lt;0.35,G108&gt;=0.207,D108&lt;0.45,G108&lt;0.905,F108&lt;1.5),1.3,IF(AND(B108&gt;=2.95,H108&lt;13.383,G108&gt;=0.308,A108&lt;6.2,F108&lt;2.5,A108&gt;=5.15,D108&lt;1.55,F108&gt;=1.5),4.6,IF(AND(B108&lt;2.65,H108&lt;12.206,D108&gt;=1.35,A108&gt;=6.2,F108&lt;2.5,A108&gt;=5.15,D108&lt;1.55,F108&gt;=1.5),4.9,IF(AND(D108&lt;2.45,A108&lt;6.6,G108&gt;=0.364,A108&gt;=6.15,H108&gt;=5.767,A108&lt;7.05,D108&gt;=1.55,F108&gt;=1.5),5.6,IF(AND(D108&gt;=2.45,A108&lt;6.6,G108&gt;=0.364,A108&gt;=6.15,H108&gt;=5.767,A108&lt;7.05,D108&gt;=1.55,F108&gt;=1.5),6,IF(AND(H108&lt;12.921,A108&gt;=6.6,G108&gt;=0.364,A108&gt;=6.15,H108&gt;=5.767,A108&lt;7.05,D108&gt;=1.55,F108&gt;=1.5),5.725,IF(AND(H108&gt;=12.921,A108&gt;=6.6,G108&gt;=0.364,A108&gt;=6.15,H108&gt;=5.767,A108&lt;7.05,D108&gt;=1.55,F108&gt;=1.5),5.367,IF(AND(B108&lt;3.15,G108&lt;0.447,G108&lt;0.558,A108&gt;=4.5,D108&lt;0.35,G108&gt;=0.207,D108&lt;0.45,G108&lt;0.905,F108&lt;1.5),1.5,IF(AND(B108&gt;=3.15,G108&lt;0.447,G108&lt;0.558,A108&gt;=4.5,D108&lt;0.35,G108&gt;=0.207,D108&lt;0.45,G108&lt;0.905,F108&lt;1.5),1.36,IF(AND(B108&gt;=2.85,B108&lt;2.95,H108&lt;13.383,G108&gt;=0.308,A108&lt;6.2,F108&lt;2.5,A108&gt;=5.15,D108&lt;1.55,F108&gt;=1.5),3.6,IF(AND(H108&lt;9.446,B108&gt;=2.65,H108&lt;12.206,D108&gt;=1.35,A108&gt;=6.2,F108&lt;2.5,A108&gt;=5.15,D108&lt;1.55,F108&gt;=1.5),4.6,IF(AND(H108&gt;=9.446,B108&gt;=2.65,H108&lt;12.206,D108&gt;=1.35,A108&gt;=6.2,F108&lt;2.5,A108&gt;=5.15,D108&lt;1.55,F108&gt;=1.5),4.7,IF(AND(D108&lt;1.2,B108&lt;2.85,B108&lt;2.95,H108&lt;13.383,G108&gt;=0.308,A108&lt;6.2,F108&lt;2.5,A108&gt;=5.15,D108&lt;1.55,F108&gt;=1.5),3.75,IF(AND(G108&lt;0.356,D108&gt;=1.2,B108&lt;2.85,B108&lt;2.95,H108&lt;13.383,G108&gt;=0.308,A108&lt;6.2,F108&lt;2.5,A108&gt;=5.15,D108&lt;1.55,F108&gt;=1.5),4.2,IF(AND(G108&gt;=0.356,D108&gt;=1.2,B108&lt;2.85,B108&lt;2.95,H108&lt;13.383,G108&gt;=0.308,A108&lt;6.2,F108&lt;2.5,A108&gt;=5.15,D108&lt;1.55,F108&gt;=1.5),3.96,"shouldnthappen"))))))))))))))))))))))))))))))))))))))</f>
        <v>6.34</v>
      </c>
      <c r="BD108" s="1" t="n">
        <f aca="false">IF(AND(B108&lt;2.7,A108&lt;5.3,B108&lt;3.15),3.42,IF(AND(F108&lt;2.5,A108&gt;=5.85,B108&gt;=3.15),4.7,IF(AND(A108&lt;4.35,B108&gt;=2.7,A108&lt;5.3,B108&lt;3.15),1.1,IF(AND(A108&gt;=4.35,B108&gt;=2.7,A108&lt;5.3,B108&lt;3.15),1.42,IF(AND(A108&gt;=7.05,F108&gt;=2.5,A108&gt;=5.3,B108&lt;3.15),6.067,IF(AND(D108&gt;=0.45,A108&lt;5.05,A108&lt;5.85,B108&gt;=3.15),1.6,IF(AND(B108&lt;3.35,A108&gt;=5.05,A108&lt;5.85,B108&gt;=3.15),1.7,IF(AND(A108&gt;=6.85,F108&gt;=2.5,A108&gt;=5.85,B108&gt;=3.15),6.22,IF(AND(D108&lt;1.25,D108&lt;1.35,F108&lt;2.5,A108&gt;=5.3,B108&lt;3.15),4.033,IF(AND(D108&gt;=1.25,D108&lt;1.35,F108&lt;2.5,A108&gt;=5.3,B108&lt;3.15),4.233,IF(AND(A108&lt;6.05,D108&gt;=1.35,F108&lt;2.5,A108&gt;=5.3,B108&lt;3.15),5.1,IF(AND(H108&gt;=13.29,A108&lt;7.05,F108&gt;=2.5,A108&gt;=5.3,B108&lt;3.15),4.96,IF(AND(G108&gt;=0.858,D108&lt;0.45,A108&lt;5.05,A108&lt;5.85,B108&gt;=3.15),1.3,IF(AND(D108&gt;=0.35,B108&gt;=3.35,A108&gt;=5.05,A108&lt;5.85,B108&gt;=3.15),1.4,IF(AND(B108&lt;3.25,A108&lt;6.85,F108&gt;=2.5,A108&gt;=5.85,B108&gt;=3.15),5.233,IF(AND(A108&gt;=6.8,A108&gt;=6.05,D108&gt;=1.35,F108&lt;2.5,A108&gt;=5.3,B108&lt;3.15),4.9,IF(AND(G108&gt;=0.622,H108&lt;13.29,A108&lt;7.05,F108&gt;=2.5,A108&gt;=5.3,B108&lt;3.15),5.067,IF(AND(H108&lt;8.834,G108&lt;0.858,D108&lt;0.45,A108&lt;5.05,A108&lt;5.85,B108&gt;=3.15),1.4,IF(AND(G108&lt;0.774,B108&gt;=3.25,A108&lt;6.85,F108&gt;=2.5,A108&gt;=5.85,B108&gt;=3.15),5.8,IF(AND(G108&gt;=0.774,B108&gt;=3.25,A108&lt;6.85,F108&gt;=2.5,A108&gt;=5.85,B108&gt;=3.15),5.4,IF(AND(H108&gt;=12.206,A108&lt;6.8,A108&gt;=6.05,D108&gt;=1.35,F108&lt;2.5,A108&gt;=5.3,B108&lt;3.15),4.5,IF(AND(G108&gt;=0.439,G108&lt;0.622,H108&lt;13.29,A108&lt;7.05,F108&gt;=2.5,A108&gt;=5.3,B108&lt;3.15),5.667,IF(AND(G108&lt;0.227,H108&gt;=8.834,G108&lt;0.858,D108&lt;0.45,A108&lt;5.05,A108&lt;5.85,B108&gt;=3.15),1.4,IF(AND(G108&gt;=0.227,H108&gt;=8.834,G108&lt;0.858,D108&lt;0.45,A108&lt;5.05,A108&lt;5.85,B108&gt;=3.15),1.3,IF(AND(G108&gt;=0.934,B108&lt;3.75,D108&lt;0.35,B108&gt;=3.35,A108&gt;=5.05,A108&lt;5.85,B108&gt;=3.15),1.7,IF(AND(G108&lt;0.823,B108&gt;=3.75,D108&lt;0.35,B108&gt;=3.35,A108&gt;=5.05,A108&lt;5.85,B108&gt;=3.15),1.55,IF(AND(G108&gt;=0.823,B108&gt;=3.75,D108&lt;0.35,B108&gt;=3.35,A108&gt;=5.05,A108&lt;5.85,B108&gt;=3.15),1.5,IF(AND(A108&lt;6.2,H108&lt;12.206,A108&lt;6.8,A108&gt;=6.05,D108&gt;=1.35,F108&lt;2.5,A108&gt;=5.3,B108&lt;3.15),4.6,IF(AND(A108&gt;=6.2,H108&lt;12.206,A108&lt;6.8,A108&gt;=6.05,D108&gt;=1.35,F108&lt;2.5,A108&gt;=5.3,B108&lt;3.15),4.74,IF(AND(H108&gt;=10.667,G108&lt;0.439,G108&lt;0.622,H108&lt;13.29,A108&lt;7.05,F108&gt;=2.5,A108&gt;=5.3,B108&lt;3.15),5.6,IF(AND(H108&lt;13.67,G108&lt;0.934,B108&lt;3.75,D108&lt;0.35,B108&gt;=3.35,A108&gt;=5.05,A108&lt;5.85,B108&gt;=3.15),1.48,IF(AND(H108&gt;=13.67,G108&lt;0.934,B108&lt;3.75,D108&lt;0.35,B108&gt;=3.35,A108&gt;=5.05,A108&lt;5.85,B108&gt;=3.15),1.3,IF(AND(G108&lt;0.301,H108&lt;10.667,G108&lt;0.439,G108&lt;0.622,H108&lt;13.29,A108&lt;7.05,F108&gt;=2.5,A108&gt;=5.3,B108&lt;3.15),5.2,IF(AND(G108&gt;=0.301,H108&lt;10.667,G108&lt;0.439,G108&lt;0.622,H108&lt;13.29,A108&lt;7.05,F108&gt;=2.5,A108&gt;=5.3,B108&lt;3.15),5.067,"shouldnthappen"))))))))))))))))))))))))))))))))))</f>
        <v>6.067</v>
      </c>
      <c r="BE108" s="1" t="n">
        <f aca="false">IF(AND(B108&gt;=3.85,A108&gt;=5.05,F108&lt;1.5),1.4,IF(AND(A108&lt;5.25,A108&lt;5.75,F108&gt;=1.5),3.15,IF(AND(A108&lt;4.95,B108&lt;3.15,A108&lt;5.05,F108&lt;1.5),1.46,IF(AND(A108&gt;=4.95,B108&lt;3.15,A108&lt;5.05,F108&lt;1.5),1.6,IF(AND(H108&lt;8.834,B108&gt;=3.15,A108&lt;5.05,F108&lt;1.5),1.4,IF(AND(D108&lt;0.25,B108&lt;3.85,A108&gt;=5.05,F108&lt;1.5),1.48,IF(AND(D108&gt;=0.25,B108&lt;3.85,A108&gt;=5.05,F108&lt;1.5),1.7,IF(AND(F108&gt;=2.5,A108&gt;=5.25,A108&lt;5.75,F108&gt;=1.5),4.9,IF(AND(H108&lt;12.45,H108&gt;=8.834,B108&gt;=3.15,A108&lt;5.05,F108&lt;1.5),1.25,IF(AND(H108&gt;=12.45,H108&gt;=8.834,B108&gt;=3.15,A108&lt;5.05,F108&lt;1.5),1.32,IF(AND(G108&lt;0.283,F108&lt;2.5,A108&gt;=5.25,A108&lt;5.75,F108&gt;=1.5),4.3,IF(AND(H108&lt;6.712,H108&lt;11.275,D108&lt;1.55,A108&gt;=5.75,F108&gt;=1.5),5,IF(AND(H108&lt;13.101,H108&gt;=11.275,D108&lt;1.55,A108&gt;=5.75,F108&gt;=1.5),3.933,IF(AND(H108&gt;=13.101,H108&gt;=11.275,D108&lt;1.55,A108&gt;=5.75,F108&gt;=1.5),4.5,IF(AND(A108&gt;=7.3,D108&lt;2.45,D108&gt;=1.55,A108&gt;=5.75,F108&gt;=1.5),6.7,IF(AND(B108&lt;3.45,D108&gt;=2.45,D108&gt;=1.55,A108&gt;=5.75,F108&gt;=1.5),5.925,IF(AND(B108&gt;=3.45,D108&gt;=2.45,D108&gt;=1.55,A108&gt;=5.75,F108&gt;=1.5),6.1,IF(AND(B108&gt;=2.8,G108&gt;=0.283,F108&lt;2.5,A108&gt;=5.25,A108&lt;5.75,F108&gt;=1.5),4.2,IF(AND(D108&lt;1.35,H108&gt;=6.712,H108&lt;11.275,D108&lt;1.55,A108&gt;=5.75,F108&gt;=1.5),4.35,IF(AND(D108&lt;1.05,B108&lt;2.8,G108&gt;=0.283,F108&lt;2.5,A108&gt;=5.25,A108&lt;5.75,F108&gt;=1.5),3.567,IF(AND(D108&gt;=1.05,B108&lt;2.8,G108&gt;=0.283,F108&lt;2.5,A108&gt;=5.25,A108&lt;5.75,F108&gt;=1.5),3.925,IF(AND(B108&lt;2.65,D108&gt;=1.35,H108&gt;=6.712,H108&lt;11.275,D108&lt;1.55,A108&gt;=5.75,F108&gt;=1.5),4.9,IF(AND(B108&gt;=2.65,D108&gt;=1.35,H108&gt;=6.712,H108&lt;11.275,D108&lt;1.55,A108&gt;=5.75,F108&gt;=1.5),4.625,IF(AND(H108&gt;=14.683,G108&gt;=0.628,A108&lt;7.3,D108&lt;2.45,D108&gt;=1.55,A108&gt;=5.75,F108&gt;=1.5),5.4,IF(AND(D108&lt;1.95,H108&lt;8.884,G108&lt;0.628,A108&lt;7.3,D108&lt;2.45,D108&gt;=1.55,A108&gt;=5.75,F108&gt;=1.5),5.1,IF(AND(D108&gt;=1.95,H108&lt;8.884,G108&lt;0.628,A108&lt;7.3,D108&lt;2.45,D108&gt;=1.55,A108&gt;=5.75,F108&gt;=1.5),5.22,IF(AND(A108&lt;6.05,H108&gt;=8.884,G108&lt;0.628,A108&lt;7.3,D108&lt;2.45,D108&gt;=1.55,A108&gt;=5.75,F108&gt;=1.5),5.1,IF(AND(G108&lt;0.817,H108&lt;14.683,G108&gt;=0.628,A108&lt;7.3,D108&lt;2.45,D108&gt;=1.55,A108&gt;=5.75,F108&gt;=1.5),4.967,IF(AND(G108&gt;=0.817,H108&lt;14.683,G108&gt;=0.628,A108&lt;7.3,D108&lt;2.45,D108&gt;=1.55,A108&gt;=5.75,F108&gt;=1.5),5.1,IF(AND(H108&lt;9.637,A108&gt;=6.05,H108&gt;=8.884,G108&lt;0.628,A108&lt;7.3,D108&lt;2.45,D108&gt;=1.55,A108&gt;=5.75,F108&gt;=1.5),5.9,IF(AND(D108&lt;1.85,H108&gt;=9.637,A108&gt;=6.05,H108&gt;=8.884,G108&lt;0.628,A108&lt;7.3,D108&lt;2.45,D108&gt;=1.55,A108&gt;=5.75,F108&gt;=1.5),5.733,IF(AND(G108&gt;=0.388,D108&gt;=1.85,H108&gt;=9.637,A108&gt;=6.05,H108&gt;=8.884,G108&lt;0.628,A108&lt;7.3,D108&lt;2.45,D108&gt;=1.55,A108&gt;=5.75,F108&gt;=1.5),5.64,IF(AND(B108&lt;2.95,G108&lt;0.388,D108&gt;=1.85,H108&gt;=9.637,A108&gt;=6.05,H108&gt;=8.884,G108&lt;0.628,A108&lt;7.3,D108&lt;2.45,D108&gt;=1.55,A108&gt;=5.75,F108&gt;=1.5),5.5,IF(AND(B108&gt;=2.95,G108&lt;0.388,D108&gt;=1.85,H108&gt;=9.637,A108&gt;=6.05,H108&gt;=8.884,G108&lt;0.628,A108&lt;7.3,D108&lt;2.45,D108&gt;=1.55,A108&gt;=5.75,F108&gt;=1.5),5.333,"shouldnthappen"))))))))))))))))))))))))))))))))))</f>
        <v>6.7</v>
      </c>
      <c r="BF108" s="1" t="n">
        <f aca="false">IF(AND(D108&gt;=0.35,F108&lt;1.5),1.65,IF(AND(H108&gt;=16.227,D108&gt;=1.55,F108&gt;=1.5),6.533,IF(AND(A108&gt;=5.45,G108&lt;0.174,D108&lt;0.35,F108&lt;1.5),1.7,IF(AND(D108&lt;0.15,G108&gt;=0.174,D108&lt;0.35,F108&lt;1.5),1.38,IF(AND(D108&gt;=1.15,D108&lt;1.25,D108&lt;1.55,F108&gt;=1.5),3.967,IF(AND(H108&lt;8.376,A108&lt;5.45,G108&lt;0.174,D108&lt;0.35,F108&lt;1.5),1.4,IF(AND(H108&gt;=8.376,A108&lt;5.45,G108&lt;0.174,D108&lt;0.35,F108&lt;1.5),1.5,IF(AND(B108&lt;3.1,D108&gt;=0.15,G108&gt;=0.174,D108&lt;0.35,F108&lt;1.5),1.475,IF(AND(H108&lt;10.258,D108&lt;1.15,D108&lt;1.25,D108&lt;1.55,F108&gt;=1.5),3.24,IF(AND(H108&gt;=10.258,D108&lt;1.15,D108&lt;1.25,D108&lt;1.55,F108&gt;=1.5),3.875,IF(AND(F108&gt;=2.5,H108&lt;10.927,D108&gt;=1.25,D108&lt;1.55,F108&gt;=1.5),5.05,IF(AND(D108&lt;1.35,H108&gt;=10.927,D108&gt;=1.25,D108&lt;1.55,F108&gt;=1.5),4.25,IF(AND(A108&gt;=6.95,D108&lt;1.75,H108&lt;16.227,D108&gt;=1.55,F108&gt;=1.5),5.8,IF(AND(B108&lt;3.3,B108&gt;=3.1,D108&gt;=0.15,G108&gt;=0.174,D108&lt;0.35,F108&lt;1.5),1.3,IF(AND(H108&lt;12.278,D108&gt;=1.35,H108&gt;=10.927,D108&gt;=1.25,D108&lt;1.55,F108&gt;=1.5),4.9,IF(AND(G108&lt;0.226,A108&lt;6.95,D108&lt;1.75,H108&lt;16.227,D108&gt;=1.55,F108&gt;=1.5),5,IF(AND(G108&gt;=0.226,A108&lt;6.95,D108&lt;1.75,H108&lt;16.227,D108&gt;=1.55,F108&gt;=1.5),4.62,IF(AND(H108&lt;9.35,B108&lt;2.95,D108&gt;=1.75,H108&lt;16.227,D108&gt;=1.55,F108&gt;=1.5),6.3,IF(AND(H108&gt;=9.35,B108&lt;2.95,D108&gt;=1.75,H108&lt;16.227,D108&gt;=1.55,F108&gt;=1.5),5.58,IF(AND(A108&lt;5.05,B108&gt;=3.3,B108&gt;=3.1,D108&gt;=0.15,G108&gt;=0.174,D108&lt;0.35,F108&lt;1.5),1.35,IF(AND(A108&gt;=5.05,B108&gt;=3.3,B108&gt;=3.1,D108&gt;=0.15,G108&gt;=0.174,D108&lt;0.35,F108&lt;1.5),1.46,IF(AND(B108&lt;2.8,A108&lt;5.65,F108&lt;2.5,H108&lt;10.927,D108&gt;=1.25,D108&lt;1.55,F108&gt;=1.5),4.075,IF(AND(B108&gt;=2.8,A108&lt;5.65,F108&lt;2.5,H108&lt;10.927,D108&gt;=1.25,D108&lt;1.55,F108&gt;=1.5),3.933,IF(AND(A108&lt;6.25,A108&gt;=5.65,F108&lt;2.5,H108&lt;10.927,D108&gt;=1.25,D108&lt;1.55,F108&gt;=1.5),4.533,IF(AND(A108&gt;=6.25,A108&gt;=5.65,F108&lt;2.5,H108&lt;10.927,D108&gt;=1.25,D108&lt;1.55,F108&gt;=1.5),4.3,IF(AND(A108&lt;6.5,H108&gt;=12.278,D108&gt;=1.35,H108&gt;=10.927,D108&gt;=1.25,D108&lt;1.55,F108&gt;=1.5),4.55,IF(AND(A108&gt;=6.5,H108&gt;=12.278,D108&gt;=1.35,H108&gt;=10.927,D108&gt;=1.25,D108&lt;1.55,F108&gt;=1.5),4.775,IF(AND(H108&lt;9.884,D108&lt;2.1,B108&gt;=2.95,D108&gt;=1.75,H108&lt;16.227,D108&gt;=1.55,F108&gt;=1.5),5.5,IF(AND(H108&gt;=9.884,D108&lt;2.1,B108&gt;=2.95,D108&gt;=1.75,H108&lt;16.227,D108&gt;=1.55,F108&gt;=1.5),5.1,IF(AND(H108&lt;10.393,D108&gt;=2.1,B108&gt;=2.95,D108&gt;=1.75,H108&lt;16.227,D108&gt;=1.55,F108&gt;=1.5),5.74,IF(AND(D108&lt;2.25,H108&gt;=10.393,D108&gt;=2.1,B108&gt;=2.95,D108&gt;=1.75,H108&lt;16.227,D108&gt;=1.55,F108&gt;=1.5),5.8,IF(AND(D108&gt;=2.25,H108&gt;=10.393,D108&gt;=2.1,B108&gt;=2.95,D108&gt;=1.75,H108&lt;16.227,D108&gt;=1.55,F108&gt;=1.5),5.4,"shouldnthappen"))))))))))))))))))))))))))))))))</f>
        <v>6.533</v>
      </c>
      <c r="BG108" s="1" t="n">
        <f aca="false">IF(AND(G108&lt;0.096,A108&lt;5.45),2.95,IF(AND(F108&gt;=1.5,G108&gt;=0.096,A108&lt;5.45),3,IF(AND(D108&lt;0.6,A108&lt;5.9,A108&gt;=5.45),1.4,IF(AND(F108&gt;=2.5,D108&gt;=0.6,A108&lt;5.9,A108&gt;=5.45),5.1,IF(AND(A108&lt;7.45,A108&gt;=7.05,A108&gt;=5.9,A108&gt;=5.45),6.167,IF(AND(B108&gt;=3.55,G108&lt;0.587,F108&lt;1.5,G108&gt;=0.096,A108&lt;5.45),1,IF(AND(A108&lt;5.05,G108&gt;=0.587,F108&lt;1.5,G108&gt;=0.096,A108&lt;5.45),1.35,IF(AND(B108&lt;2.75,D108&lt;1.7,A108&lt;7.05,A108&gt;=5.9,A108&gt;=5.45),4.9,IF(AND(A108&lt;6.2,D108&gt;=1.7,A108&lt;7.05,A108&gt;=5.9,A108&gt;=5.45),4.833,IF(AND(H108&lt;17.32,A108&gt;=7.45,A108&gt;=7.05,A108&gt;=5.9,A108&gt;=5.45),6.68,IF(AND(H108&gt;=17.32,A108&gt;=7.45,A108&gt;=7.05,A108&gt;=5.9,A108&gt;=5.45),6.4,IF(AND(G108&lt;0.161,B108&lt;3.55,G108&lt;0.587,F108&lt;1.5,G108&gt;=0.096,A108&lt;5.45),1.5,IF(AND(H108&lt;11.016,A108&gt;=5.05,G108&gt;=0.587,F108&lt;1.5,G108&gt;=0.096,A108&lt;5.45),1.633,IF(AND(H108&lt;11.001,G108&lt;0.372,F108&lt;2.5,D108&gt;=0.6,A108&lt;5.9,A108&gt;=5.45),4.133,IF(AND(H108&gt;=11.001,G108&lt;0.372,F108&lt;2.5,D108&gt;=0.6,A108&lt;5.9,A108&gt;=5.45),4.3,IF(AND(H108&lt;6.808,G108&gt;=0.372,F108&lt;2.5,D108&gt;=0.6,A108&lt;5.9,A108&gt;=5.45),4,IF(AND(A108&gt;=6.75,B108&gt;=2.75,D108&lt;1.7,A108&lt;7.05,A108&gt;=5.9,A108&gt;=5.45),4.84,IF(AND(H108&lt;12.467,G108&gt;=0.161,B108&lt;3.55,G108&lt;0.587,F108&lt;1.5,G108&gt;=0.096,A108&lt;5.45),1.3,IF(AND(D108&lt;0.25,H108&gt;=11.016,A108&gt;=5.05,G108&gt;=0.587,F108&lt;1.5,G108&gt;=0.096,A108&lt;5.45),1.52,IF(AND(D108&gt;=0.25,H108&gt;=11.016,A108&gt;=5.05,G108&gt;=0.587,F108&lt;1.5,G108&gt;=0.096,A108&lt;5.45),1.5,IF(AND(H108&lt;11.218,H108&gt;=6.808,G108&gt;=0.372,F108&lt;2.5,D108&gt;=0.6,A108&lt;5.9,A108&gt;=5.45),3.7,IF(AND(H108&gt;=11.218,H108&gt;=6.808,G108&gt;=0.372,F108&lt;2.5,D108&gt;=0.6,A108&lt;5.9,A108&gt;=5.45),3.9,IF(AND(B108&lt;2.95,A108&lt;6.75,B108&gt;=2.75,D108&lt;1.7,A108&lt;7.05,A108&gt;=5.9,A108&gt;=5.45),4.2,IF(AND(B108&gt;=2.95,A108&lt;6.75,B108&gt;=2.75,D108&lt;1.7,A108&lt;7.05,A108&gt;=5.9,A108&gt;=5.45),4.6,IF(AND(D108&gt;=2.45,A108&lt;6.85,A108&gt;=6.2,D108&gt;=1.7,A108&lt;7.05,A108&gt;=5.9,A108&gt;=5.45),5.9,IF(AND(G108&lt;0.312,A108&gt;=6.85,A108&gt;=6.2,D108&gt;=1.7,A108&lt;7.05,A108&gt;=5.9,A108&gt;=5.45),5.1,IF(AND(G108&gt;=0.312,A108&gt;=6.85,A108&gt;=6.2,D108&gt;=1.7,A108&lt;7.05,A108&gt;=5.9,A108&gt;=5.45),5.4,IF(AND(G108&lt;0.251,H108&gt;=12.467,G108&gt;=0.161,B108&lt;3.55,G108&lt;0.587,F108&lt;1.5,G108&gt;=0.096,A108&lt;5.45),1.35,IF(AND(G108&gt;=0.251,H108&gt;=12.467,G108&gt;=0.161,B108&lt;3.55,G108&lt;0.587,F108&lt;1.5,G108&gt;=0.096,A108&lt;5.45),1.467,IF(AND(G108&gt;=0.628,D108&lt;2.45,A108&lt;6.85,A108&gt;=6.2,D108&gt;=1.7,A108&lt;7.05,A108&gt;=5.9,A108&gt;=5.45),5.1,IF(AND(A108&gt;=6.75,G108&lt;0.628,D108&lt;2.45,A108&lt;6.85,A108&gt;=6.2,D108&gt;=1.7,A108&lt;7.05,A108&gt;=5.9,A108&gt;=5.45),5.9,IF(AND(H108&lt;11.824,A108&lt;6.75,G108&lt;0.628,D108&lt;2.45,A108&lt;6.85,A108&gt;=6.2,D108&gt;=1.7,A108&lt;7.05,A108&gt;=5.9,A108&gt;=5.45),5.44,IF(AND(H108&lt;14.378,H108&gt;=11.824,A108&lt;6.75,G108&lt;0.628,D108&lt;2.45,A108&lt;6.85,A108&gt;=6.2,D108&gt;=1.7,A108&lt;7.05,A108&gt;=5.9,A108&gt;=5.45),5.6,IF(AND(H108&gt;=14.378,H108&gt;=11.824,A108&lt;6.75,G108&lt;0.628,D108&lt;2.45,A108&lt;6.85,A108&gt;=6.2,D108&gt;=1.7,A108&lt;7.05,A108&gt;=5.9,A108&gt;=5.45),5.8,"shouldnthappen"))))))))))))))))))))))))))))))))))</f>
        <v>6.68</v>
      </c>
      <c r="BH108" s="1" t="n">
        <f aca="false">IF(AND(G108&gt;=0.905,F108&lt;1.5),1.8,IF(AND(H108&lt;5.523,G108&lt;0.905,F108&lt;1.5),1,IF(AND(D108&gt;=0.4,H108&gt;=5.523,G108&lt;0.905,F108&lt;1.5),1.7,IF(AND(G108&gt;=0.878,D108&lt;1.35,F108&lt;2.5,F108&gt;=1.5),4.4,IF(AND(A108&lt;5.4,D108&gt;=1.35,F108&lt;2.5,F108&gt;=1.5),3.9,IF(AND(G108&lt;0.177,B108&lt;3.15,F108&gt;=2.5,F108&gt;=1.5),6.15,IF(AND(H108&lt;10.393,B108&gt;=3.15,F108&gt;=2.5,F108&gt;=1.5),5.94,IF(AND(H108&gt;=10.393,B108&gt;=3.15,F108&gt;=2.5,F108&gt;=1.5),5.467,IF(AND(D108&gt;=1.25,G108&lt;0.878,D108&lt;1.35,F108&lt;2.5,F108&gt;=1.5),4.18,IF(AND(G108&gt;=0.709,A108&gt;=5.4,D108&gt;=1.35,F108&lt;2.5,F108&gt;=1.5),4.9,IF(AND(B108&lt;2.6,G108&gt;=0.177,B108&lt;3.15,F108&gt;=2.5,F108&gt;=1.5),4.8,IF(AND(A108&lt;4.35,A108&lt;5.05,D108&lt;0.4,H108&gt;=5.523,G108&lt;0.905,F108&lt;1.5),1.1,IF(AND(A108&gt;=5.6,A108&gt;=5.05,D108&lt;0.4,H108&gt;=5.523,G108&lt;0.905,F108&lt;1.5),1.7,IF(AND(D108&lt;1.05,D108&lt;1.25,G108&lt;0.878,D108&lt;1.35,F108&lt;2.5,F108&gt;=1.5),3.6,IF(AND(D108&gt;=1.55,G108&lt;0.709,A108&gt;=5.4,D108&gt;=1.35,F108&lt;2.5,F108&gt;=1.5),4.975,IF(AND(D108&lt;1.7,B108&gt;=2.6,G108&gt;=0.177,B108&lt;3.15,F108&gt;=2.5,F108&gt;=1.5),5.8,IF(AND(B108&lt;3.15,A108&gt;=4.35,A108&lt;5.05,D108&lt;0.4,H108&gt;=5.523,G108&lt;0.905,F108&lt;1.5),1.46,IF(AND(A108&gt;=5.45,A108&lt;5.6,A108&gt;=5.05,D108&lt;0.4,H108&gt;=5.523,G108&lt;0.905,F108&lt;1.5),1.35,IF(AND(H108&lt;10.974,D108&gt;=1.05,D108&lt;1.25,G108&lt;0.878,D108&lt;1.35,F108&lt;2.5,F108&gt;=1.5),3.8,IF(AND(H108&gt;=13.654,D108&lt;1.55,G108&lt;0.709,A108&gt;=5.4,D108&gt;=1.35,F108&lt;2.5,F108&gt;=1.5),4.725,IF(AND(A108&lt;4.5,B108&gt;=3.15,A108&gt;=4.35,A108&lt;5.05,D108&lt;0.4,H108&gt;=5.523,G108&lt;0.905,F108&lt;1.5),1.3,IF(AND(G108&lt;0.676,A108&lt;5.45,A108&lt;5.6,A108&gt;=5.05,D108&lt;0.4,H108&gt;=5.523,G108&lt;0.905,F108&lt;1.5),1.5,IF(AND(G108&gt;=0.676,A108&lt;5.45,A108&lt;5.6,A108&gt;=5.05,D108&lt;0.4,H108&gt;=5.523,G108&lt;0.905,F108&lt;1.5),1.55,IF(AND(A108&lt;5.7,H108&gt;=10.974,D108&gt;=1.05,D108&lt;1.25,G108&lt;0.878,D108&lt;1.35,F108&lt;2.5,F108&gt;=1.5),3.9,IF(AND(A108&gt;=5.7,H108&gt;=10.974,D108&gt;=1.05,D108&lt;1.25,G108&lt;0.878,D108&lt;1.35,F108&lt;2.5,F108&gt;=1.5),3.933,IF(AND(G108&gt;=0.644,H108&lt;13.654,D108&lt;1.55,G108&lt;0.709,A108&gt;=5.4,D108&gt;=1.35,F108&lt;2.5,F108&gt;=1.5),4.4,IF(AND(B108&lt;2.9,A108&lt;6.2,D108&gt;=1.7,B108&gt;=2.6,G108&gt;=0.177,B108&lt;3.15,F108&gt;=2.5,F108&gt;=1.5),5.02,IF(AND(B108&gt;=2.9,A108&lt;6.2,D108&gt;=1.7,B108&gt;=2.6,G108&gt;=0.177,B108&lt;3.15,F108&gt;=2.5,F108&gt;=1.5),4.8,IF(AND(D108&lt;2.2,A108&gt;=6.2,D108&gt;=1.7,B108&gt;=2.6,G108&gt;=0.177,B108&lt;3.15,F108&gt;=2.5,F108&gt;=1.5),5.325,IF(AND(D108&gt;=2.2,A108&gt;=6.2,D108&gt;=1.7,B108&gt;=2.6,G108&gt;=0.177,B108&lt;3.15,F108&gt;=2.5,F108&gt;=1.5),5.1,IF(AND(D108&lt;0.25,A108&gt;=4.5,B108&gt;=3.15,A108&gt;=4.35,A108&lt;5.05,D108&lt;0.4,H108&gt;=5.523,G108&lt;0.905,F108&lt;1.5),1.357,IF(AND(D108&gt;=0.25,A108&gt;=4.5,B108&gt;=3.15,A108&gt;=4.35,A108&lt;5.05,D108&lt;0.4,H108&gt;=5.523,G108&lt;0.905,F108&lt;1.5),1.333,IF(AND(H108&lt;10.723,G108&lt;0.644,H108&lt;13.654,D108&lt;1.55,G108&lt;0.709,A108&gt;=5.4,D108&gt;=1.35,F108&lt;2.5,F108&gt;=1.5),4.6,IF(AND(H108&gt;=10.723,G108&lt;0.644,H108&lt;13.654,D108&lt;1.55,G108&lt;0.709,A108&gt;=5.4,D108&gt;=1.35,F108&lt;2.5,F108&gt;=1.5),4.5,"shouldnthappen"))))))))))))))))))))))))))))))))))</f>
        <v>5.325</v>
      </c>
      <c r="BI108" s="1" t="n">
        <f aca="false">IF(AND(D108&gt;=0.8,A108&lt;5.45),3.9,IF(AND(D108&gt;=0.45,D108&lt;0.8,A108&lt;5.45),1.66,IF(AND(H108&lt;16.447,B108&gt;=3.45,A108&gt;=5.45),1.525,IF(AND(H108&gt;=16.447,B108&gt;=3.45,A108&gt;=5.45),6.4,IF(AND(H108&lt;5.245,D108&lt;0.45,D108&lt;0.8,A108&lt;5.45),1,IF(AND(A108&gt;=7.2,G108&lt;0.154,B108&lt;3.45,A108&gt;=5.45),6.7,IF(AND(D108&lt;1.65,A108&lt;7.2,G108&lt;0.154,B108&lt;3.45,A108&gt;=5.45),4.7,IF(AND(D108&gt;=1.65,A108&lt;7.2,G108&lt;0.154,B108&lt;3.45,A108&gt;=5.45),5.52,IF(AND(D108&gt;=0.25,A108&lt;5.05,H108&gt;=5.245,D108&lt;0.45,D108&lt;0.8,A108&lt;5.45),1.35,IF(AND(H108&lt;6.089,A108&gt;=5.05,H108&gt;=5.245,D108&lt;0.45,D108&lt;0.8,A108&lt;5.45),1.7,IF(AND(D108&lt;1.2,B108&lt;2.6,A108&lt;5.75,G108&gt;=0.154,B108&lt;3.45,A108&gt;=5.45),3.85,IF(AND(D108&gt;=1.2,B108&lt;2.6,A108&lt;5.75,G108&gt;=0.154,B108&lt;3.45,A108&gt;=5.45),4,IF(AND(D108&gt;=1.65,B108&gt;=2.6,A108&lt;5.75,G108&gt;=0.154,B108&lt;3.45,A108&gt;=5.45),4.9,IF(AND(G108&lt;0.353,F108&lt;2.5,A108&gt;=5.75,G108&gt;=0.154,B108&lt;3.45,A108&gt;=5.45),4.25,IF(AND(A108&gt;=7.25,F108&gt;=2.5,A108&gt;=5.75,G108&gt;=0.154,B108&lt;3.45,A108&gt;=5.45),6.45,IF(AND(H108&lt;11.218,D108&lt;0.25,A108&lt;5.05,H108&gt;=5.245,D108&lt;0.45,D108&lt;0.8,A108&lt;5.45),1.42,IF(AND(G108&lt;0.517,H108&gt;=6.089,A108&gt;=5.05,H108&gt;=5.245,D108&lt;0.45,D108&lt;0.8,A108&lt;5.45),1.44,IF(AND(G108&gt;=0.517,H108&gt;=6.089,A108&gt;=5.05,H108&gt;=5.245,D108&lt;0.45,D108&lt;0.8,A108&lt;5.45),1.54,IF(AND(H108&gt;=10.194,D108&lt;1.65,B108&gt;=2.6,A108&lt;5.75,G108&gt;=0.154,B108&lt;3.45,A108&gt;=5.45),4.35,IF(AND(B108&gt;=3.15,G108&gt;=0.353,F108&lt;2.5,A108&gt;=5.75,G108&gt;=0.154,B108&lt;3.45,A108&gt;=5.45),4.7,IF(AND(H108&lt;7.716,A108&lt;7.25,F108&gt;=2.5,A108&gt;=5.75,G108&gt;=0.154,B108&lt;3.45,A108&gt;=5.45),5.04,IF(AND(G108&lt;0.175,H108&gt;=11.218,D108&lt;0.25,A108&lt;5.05,H108&gt;=5.245,D108&lt;0.45,D108&lt;0.8,A108&lt;5.45),1.5,IF(AND(H108&lt;7.713,H108&lt;10.194,D108&lt;1.65,B108&gt;=2.6,A108&lt;5.75,G108&gt;=0.154,B108&lt;3.45,A108&gt;=5.45),4.1,IF(AND(H108&gt;=7.713,H108&lt;10.194,D108&lt;1.65,B108&gt;=2.6,A108&lt;5.75,G108&gt;=0.154,B108&lt;3.45,A108&gt;=5.45),4.2,IF(AND(B108&gt;=3.05,B108&lt;3.15,G108&gt;=0.353,F108&lt;2.5,A108&gt;=5.75,G108&gt;=0.154,B108&lt;3.45,A108&gt;=5.45),4.4,IF(AND(D108&gt;=2.45,H108&gt;=7.716,A108&lt;7.25,F108&gt;=2.5,A108&gt;=5.75,G108&gt;=0.154,B108&lt;3.45,A108&gt;=5.45),5.85,IF(AND(D108&lt;0.15,G108&gt;=0.175,H108&gt;=11.218,D108&lt;0.25,A108&lt;5.05,H108&gt;=5.245,D108&lt;0.45,D108&lt;0.8,A108&lt;5.45),1.1,IF(AND(H108&gt;=16.317,B108&lt;3.05,B108&lt;3.15,G108&gt;=0.353,F108&lt;2.5,A108&gt;=5.75,G108&gt;=0.154,B108&lt;3.45,A108&gt;=5.45),4.8,IF(AND(G108&gt;=0.857,D108&lt;2.45,H108&gt;=7.716,A108&lt;7.25,F108&gt;=2.5,A108&gt;=5.75,G108&gt;=0.154,B108&lt;3.45,A108&gt;=5.45),5.05,IF(AND(G108&lt;0.245,D108&gt;=0.15,G108&gt;=0.175,H108&gt;=11.218,D108&lt;0.25,A108&lt;5.05,H108&gt;=5.245,D108&lt;0.45,D108&lt;0.8,A108&lt;5.45),1.3,IF(AND(G108&gt;=0.245,D108&gt;=0.15,G108&gt;=0.175,H108&gt;=11.218,D108&lt;0.25,A108&lt;5.05,H108&gt;=5.245,D108&lt;0.45,D108&lt;0.8,A108&lt;5.45),1.22,IF(AND(B108&lt;2.85,H108&lt;16.317,B108&lt;3.05,B108&lt;3.15,G108&gt;=0.353,F108&lt;2.5,A108&gt;=5.75,G108&gt;=0.154,B108&lt;3.45,A108&gt;=5.45),4.6,IF(AND(B108&gt;=2.85,H108&lt;16.317,B108&lt;3.05,B108&lt;3.15,G108&gt;=0.353,F108&lt;2.5,A108&gt;=5.75,G108&gt;=0.154,B108&lt;3.45,A108&gt;=5.45),4.633,IF(AND(D108&lt;1.85,G108&lt;0.857,D108&lt;2.45,H108&gt;=7.716,A108&lt;7.25,F108&gt;=2.5,A108&gt;=5.75,G108&gt;=0.154,B108&lt;3.45,A108&gt;=5.45),5.8,IF(AND(H108&lt;11.297,D108&gt;=1.85,G108&lt;0.857,D108&lt;2.45,H108&gt;=7.716,A108&lt;7.25,F108&gt;=2.5,A108&gt;=5.75,G108&gt;=0.154,B108&lt;3.45,A108&gt;=5.45),5.3,IF(AND(G108&lt;0.388,H108&gt;=11.297,D108&gt;=1.85,G108&lt;0.857,D108&lt;2.45,H108&gt;=7.716,A108&lt;7.25,F108&gt;=2.5,A108&gt;=5.75,G108&gt;=0.154,B108&lt;3.45,A108&gt;=5.45),5.4,IF(AND(G108&gt;=0.388,H108&gt;=11.297,D108&gt;=1.85,G108&lt;0.857,D108&lt;2.45,H108&gt;=7.716,A108&lt;7.25,F108&gt;=2.5,A108&gt;=5.75,G108&gt;=0.154,B108&lt;3.45,A108&gt;=5.45),5.6,"shouldnthappen")))))))))))))))))))))))))))))))))))))</f>
        <v>6.45</v>
      </c>
      <c r="BJ108" s="1" t="n">
        <f aca="false">IF(AND(F108&gt;=2,B108&gt;=3.35),6.1,IF(AND(H108&gt;=12.719,F108&lt;1.5,B108&lt;3.35),1.567,IF(AND(H108&lt;5.245,F108&lt;2,B108&gt;=3.35),1,IF(AND(D108&lt;0.15,H108&lt;12.719,F108&lt;1.5,B108&lt;3.35),1.5,IF(AND(D108&gt;=0.35,H108&gt;=5.245,F108&lt;2,B108&gt;=3.35),1.6,IF(AND(A108&lt;4.9,D108&gt;=0.15,H108&lt;12.719,F108&lt;1.5,B108&lt;3.35),1.36,IF(AND(B108&lt;2.65,G108&lt;0.572,D108&lt;1.45,F108&gt;=1.5,B108&lt;3.35),3.5,IF(AND(A108&lt;6.1,F108&lt;2.5,D108&gt;=1.45,F108&gt;=1.5,B108&lt;3.35),5.1,IF(AND(G108&gt;=0.607,D108&lt;0.35,H108&gt;=5.245,F108&lt;2,B108&gt;=3.35),1.65,IF(AND(G108&lt;0.546,A108&gt;=4.9,D108&gt;=0.15,H108&lt;12.719,F108&lt;1.5,B108&lt;3.35),1.2,IF(AND(G108&gt;=0.546,A108&gt;=4.9,D108&gt;=0.15,H108&lt;12.719,F108&lt;1.5,B108&lt;3.35),1.4,IF(AND(A108&gt;=6.3,B108&gt;=2.65,G108&lt;0.572,D108&lt;1.45,F108&gt;=1.5,B108&lt;3.35),4.8,IF(AND(D108&lt;1.15,B108&lt;2.85,G108&gt;=0.572,D108&lt;1.45,F108&gt;=1.5,B108&lt;3.35),3.9,IF(AND(B108&gt;=3.15,B108&gt;=2.85,G108&gt;=0.572,D108&lt;1.45,F108&gt;=1.5,B108&lt;3.35),4.7,IF(AND(B108&lt;2.95,A108&gt;=6.1,F108&lt;2.5,D108&gt;=1.45,F108&gt;=1.5,B108&lt;3.35),4.533,IF(AND(B108&gt;=2.95,A108&gt;=6.1,F108&lt;2.5,D108&gt;=1.45,F108&gt;=1.5,B108&lt;3.35),4.75,IF(AND(A108&gt;=6.7,G108&lt;0.107,F108&gt;=2.5,D108&gt;=1.45,F108&gt;=1.5,B108&lt;3.35),5.7,IF(AND(G108&gt;=0.385,G108&lt;0.607,D108&lt;0.35,H108&gt;=5.245,F108&lt;2,B108&gt;=3.35),1.325,IF(AND(D108&lt;1.25,A108&lt;6.3,B108&gt;=2.65,G108&lt;0.572,D108&lt;1.45,F108&gt;=1.5,B108&lt;3.35),4,IF(AND(D108&gt;=1.25,A108&lt;6.3,B108&gt;=2.65,G108&lt;0.572,D108&lt;1.45,F108&gt;=1.5,B108&lt;3.35),4.18,IF(AND(G108&lt;0.907,D108&gt;=1.15,B108&lt;2.85,G108&gt;=0.572,D108&lt;1.45,F108&gt;=1.5,B108&lt;3.35),4,IF(AND(G108&gt;=0.907,D108&gt;=1.15,B108&lt;2.85,G108&gt;=0.572,D108&lt;1.45,F108&gt;=1.5,B108&lt;3.35),4.4,IF(AND(H108&lt;8.326,B108&lt;3.15,B108&gt;=2.85,G108&gt;=0.572,D108&lt;1.45,F108&gt;=1.5,B108&lt;3.35),3.6,IF(AND(H108&gt;=8.326,B108&lt;3.15,B108&gt;=2.85,G108&gt;=0.572,D108&lt;1.45,F108&gt;=1.5,B108&lt;3.35),4.48,IF(AND(B108&lt;2.95,A108&lt;6.7,G108&lt;0.107,F108&gt;=2.5,D108&gt;=1.45,F108&gt;=1.5,B108&lt;3.35),5.6,IF(AND(B108&gt;=2.95,A108&lt;6.7,G108&lt;0.107,F108&gt;=2.5,D108&gt;=1.45,F108&gt;=1.5,B108&lt;3.35),5.5,IF(AND(G108&lt;0.205,G108&lt;0.432,G108&gt;=0.107,F108&gt;=2.5,D108&gt;=1.45,F108&gt;=1.5,B108&lt;3.35),5.3,IF(AND(B108&gt;=3.05,G108&gt;=0.432,G108&gt;=0.107,F108&gt;=2.5,D108&gt;=1.45,F108&gt;=1.5,B108&lt;3.35),5.86,IF(AND(H108&gt;=14.057,G108&lt;0.385,G108&lt;0.607,D108&lt;0.35,H108&gt;=5.245,F108&lt;2,B108&gt;=3.35),1.7,IF(AND(D108&lt;1.7,G108&gt;=0.205,G108&lt;0.432,G108&gt;=0.107,F108&gt;=2.5,D108&gt;=1.45,F108&gt;=1.5,B108&lt;3.35),5,IF(AND(G108&lt;0.779,B108&lt;3.05,G108&gt;=0.432,G108&gt;=0.107,F108&gt;=2.5,D108&gt;=1.45,F108&gt;=1.5,B108&lt;3.35),4.9,IF(AND(G108&gt;=0.779,B108&lt;3.05,G108&gt;=0.432,G108&gt;=0.107,F108&gt;=2.5,D108&gt;=1.45,F108&gt;=1.5,B108&lt;3.35),5.533,IF(AND(D108&gt;=0.25,H108&lt;14.057,G108&lt;0.385,G108&lt;0.607,D108&lt;0.35,H108&gt;=5.245,F108&lt;2,B108&gt;=3.35),1.4,IF(AND(B108&lt;2.85,D108&gt;=1.7,G108&gt;=0.205,G108&lt;0.432,G108&gt;=0.107,F108&gt;=2.5,D108&gt;=1.45,F108&gt;=1.5,B108&lt;3.35),5.1,IF(AND(B108&gt;=2.85,D108&gt;=1.7,G108&gt;=0.205,G108&lt;0.432,G108&gt;=0.107,F108&gt;=2.5,D108&gt;=1.45,F108&gt;=1.5,B108&lt;3.35),5.15,IF(AND(A108&lt;5.1,D108&lt;0.25,H108&lt;14.057,G108&lt;0.385,G108&lt;0.607,D108&lt;0.35,H108&gt;=5.245,F108&lt;2,B108&gt;=3.35),1.4,IF(AND(A108&gt;=5.1,D108&lt;0.25,H108&lt;14.057,G108&lt;0.385,G108&lt;0.607,D108&lt;0.35,H108&gt;=5.245,F108&lt;2,B108&gt;=3.35),1.5,"shouldnthappen")))))))))))))))))))))))))))))))))))))</f>
        <v>5.533</v>
      </c>
    </row>
    <row r="109" customFormat="false" ht="13.8" hidden="false" customHeight="false" outlineLevel="0" collapsed="false">
      <c r="A109" s="1" t="n">
        <v>4.9</v>
      </c>
      <c r="B109" s="1" t="n">
        <v>2.5</v>
      </c>
      <c r="C109" s="1" t="n">
        <v>4.5</v>
      </c>
      <c r="D109" s="1" t="n">
        <v>1.7</v>
      </c>
      <c r="E109" s="1" t="s">
        <v>93</v>
      </c>
      <c r="F109" s="1" t="n">
        <v>3</v>
      </c>
      <c r="G109" s="1" t="n">
        <v>0.292445990024135</v>
      </c>
      <c r="H109" s="16" t="n">
        <v>5.61067691314966</v>
      </c>
      <c r="I109" s="11" t="n">
        <f aca="false">C109</f>
        <v>4.5</v>
      </c>
      <c r="J109" s="1" t="n">
        <f aca="false">AVERAGE(M109:BJ109)</f>
        <v>4.41768</v>
      </c>
      <c r="K109" s="15" t="n">
        <f aca="false">1-SQRT(VAR(M109:BJ109, I109)) / AVERAGE(M109:BJ109)</f>
        <v>0.868028257048061</v>
      </c>
      <c r="L109" s="1" t="n">
        <f aca="false">(J109-I109)/I109</f>
        <v>-0.0182933333333334</v>
      </c>
      <c r="M109" s="1" t="n">
        <f aca="false">IF(AND(H109&gt;=16.241,B109&gt;=3.35),6.4,IF(AND(D109&gt;=0.75,A109&lt;5.15,B109&lt;3.35),4.1,IF(AND(D109&gt;=1.5,H109&lt;16.241,B109&gt;=3.35),5.767,IF(AND(B109&gt;=3.25,D109&lt;0.75,A109&lt;5.15,B109&lt;3.35),1.58,IF(AND(A109&lt;4.95,D109&lt;1.5,H109&lt;16.241,B109&gt;=3.35),1.4,IF(AND(A109&lt;4.5,B109&lt;3.25,D109&lt;0.75,A109&lt;5.15,B109&lt;3.35),1.26,IF(AND(A109&gt;=4.5,B109&lt;3.25,D109&lt;0.75,A109&lt;5.15,B109&lt;3.35),1.48,IF(AND(G109&lt;0.356,H109&lt;12.557,D109&lt;1.45,A109&gt;=5.15,B109&lt;3.35),4.267,IF(AND(D109&lt;1.25,H109&gt;=12.557,D109&lt;1.45,A109&gt;=5.15,B109&lt;3.35),4.05,IF(AND(D109&gt;=1.35,G109&gt;=0.356,H109&lt;12.557,D109&lt;1.45,A109&gt;=5.15,B109&lt;3.35),4.25,IF(AND(H109&lt;15.086,D109&gt;=1.25,H109&gt;=12.557,D109&lt;1.45,A109&gt;=5.15,B109&lt;3.35),4.4,IF(AND(F109&lt;2.5,G109&gt;=0.44,D109&lt;2.05,D109&gt;=1.45,A109&gt;=5.15,B109&lt;3.35),4.7,IF(AND(H109&lt;10.391,B109&lt;3.15,D109&gt;=2.05,D109&gt;=1.45,A109&gt;=5.15,B109&lt;3.35),5.1,IF(AND(G109&lt;0.505,B109&gt;=3.15,D109&gt;=2.05,D109&gt;=1.45,A109&gt;=5.15,B109&lt;3.35),5.7,IF(AND(G109&gt;=0.505,B109&gt;=3.15,D109&gt;=2.05,D109&gt;=1.45,A109&gt;=5.15,B109&lt;3.35),5.95,IF(AND(D109&gt;=0.5,G109&lt;0.905,A109&gt;=4.95,D109&lt;1.5,H109&lt;16.241,B109&gt;=3.35),1.6,IF(AND(B109&lt;3.6,G109&gt;=0.905,A109&gt;=4.95,D109&lt;1.5,H109&lt;16.241,B109&gt;=3.35),1.7,IF(AND(B109&gt;=3.6,G109&gt;=0.905,A109&gt;=4.95,D109&lt;1.5,H109&lt;16.241,B109&gt;=3.35),1.767,IF(AND(A109&gt;=5.7,D109&lt;1.35,G109&gt;=0.356,H109&lt;12.557,D109&lt;1.45,A109&gt;=5.15,B109&lt;3.35),3.9,IF(AND(A109&lt;6.35,H109&gt;=15.086,D109&gt;=1.25,H109&gt;=12.557,D109&lt;1.45,A109&gt;=5.15,B109&lt;3.35),4.7,IF(AND(A109&gt;=6.35,H109&gt;=15.086,D109&gt;=1.25,H109&gt;=12.557,D109&lt;1.45,A109&gt;=5.15,B109&lt;3.35),4.6,IF(AND(H109&lt;9.252,D109&lt;1.55,G109&lt;0.44,D109&lt;2.05,D109&gt;=1.45,A109&gt;=5.15,B109&lt;3.35),5.08,IF(AND(H109&gt;=9.252,D109&lt;1.55,G109&lt;0.44,D109&lt;2.05,D109&gt;=1.45,A109&gt;=5.15,B109&lt;3.35),4.7,IF(AND(H109&lt;8.477,D109&gt;=1.55,G109&lt;0.44,D109&lt;2.05,D109&gt;=1.45,A109&gt;=5.15,B109&lt;3.35),5.1,IF(AND(H109&gt;=8.477,D109&gt;=1.55,G109&lt;0.44,D109&lt;2.05,D109&gt;=1.45,A109&gt;=5.15,B109&lt;3.35),5.4,IF(AND(H109&lt;8.435,F109&gt;=2.5,G109&gt;=0.44,D109&lt;2.05,D109&gt;=1.45,A109&gt;=5.15,B109&lt;3.35),5.1,IF(AND(H109&gt;=8.435,F109&gt;=2.5,G109&gt;=0.44,D109&lt;2.05,D109&gt;=1.45,A109&gt;=5.15,B109&lt;3.35),4.86,IF(AND(G109&lt;0.543,H109&gt;=10.391,B109&lt;3.15,D109&gt;=2.05,D109&gt;=1.45,A109&gt;=5.15,B109&lt;3.35),5.56,IF(AND(G109&gt;=0.543,H109&gt;=10.391,B109&lt;3.15,D109&gt;=2.05,D109&gt;=1.45,A109&gt;=5.15,B109&lt;3.35),5.8,IF(AND(A109&lt;5.05,D109&lt;0.5,G109&lt;0.905,A109&gt;=4.95,D109&lt;1.5,H109&lt;16.241,B109&gt;=3.35),1.3,IF(AND(H109&lt;6.583,A109&lt;5.7,D109&lt;1.35,G109&gt;=0.356,H109&lt;12.557,D109&lt;1.45,A109&gt;=5.15,B109&lt;3.35),4,IF(AND(G109&lt;0.585,A109&gt;=5.05,D109&lt;0.5,G109&lt;0.905,A109&gt;=4.95,D109&lt;1.5,H109&lt;16.241,B109&gt;=3.35),1.475,IF(AND(G109&lt;0.62,H109&gt;=6.583,A109&lt;5.7,D109&lt;1.35,G109&gt;=0.356,H109&lt;12.557,D109&lt;1.45,A109&gt;=5.15,B109&lt;3.35),3.75,IF(AND(G109&gt;=0.62,H109&gt;=6.583,A109&lt;5.7,D109&lt;1.35,G109&gt;=0.356,H109&lt;12.557,D109&lt;1.45,A109&gt;=5.15,B109&lt;3.35),3.6,IF(AND(B109&lt;3.75,G109&gt;=0.585,A109&gt;=5.05,D109&lt;0.5,G109&lt;0.905,A109&gt;=4.95,D109&lt;1.5,H109&lt;16.241,B109&gt;=3.35),1.5,IF(AND(B109&gt;=3.75,G109&gt;=0.585,A109&gt;=5.05,D109&lt;0.5,G109&lt;0.905,A109&gt;=4.95,D109&lt;1.5,H109&lt;16.241,B109&gt;=3.35),1.6,"shouldnthappen"))))))))))))))))))))))))))))))))))))</f>
        <v>4.1</v>
      </c>
      <c r="N109" s="1" t="n">
        <f aca="false">IF(AND(H109&lt;5.245,B109&lt;3.65,F109&lt;1.5),1,IF(AND(H109&gt;=14.096,B109&gt;=3.65,F109&lt;1.5),1.65,IF(AND(A109&gt;=5.45,H109&gt;=5.245,B109&lt;3.65,F109&lt;1.5),1.3,IF(AND(H109&gt;=13.586,H109&lt;14.096,B109&gt;=3.65,F109&lt;1.5),1.3,IF(AND(H109&lt;10.258,D109&lt;1.25,F109&lt;2.5,F109&gt;=1.5),3.38,IF(AND(H109&lt;6.982,D109&gt;=1.25,F109&lt;2.5,F109&gt;=1.5),3.96,IF(AND(H109&gt;=13.646,D109&lt;2.05,F109&gt;=2.5,F109&gt;=1.5),6.1,IF(AND(B109&lt;3.05,A109&lt;5.45,H109&gt;=5.245,B109&lt;3.65,F109&lt;1.5),1.375,IF(AND(H109&lt;6.543,H109&lt;13.586,H109&lt;14.096,B109&gt;=3.65,F109&lt;1.5),1.4,IF(AND(H109&gt;=6.543,H109&lt;13.586,H109&lt;14.096,B109&gt;=3.65,F109&lt;1.5),1.5,IF(AND(H109&lt;11.522,H109&gt;=10.258,D109&lt;1.25,F109&lt;2.5,F109&gt;=1.5),3.733,IF(AND(H109&gt;=11.522,H109&gt;=10.258,D109&lt;1.25,F109&lt;2.5,F109&gt;=1.5),3.92,IF(AND(H109&lt;5.767,H109&lt;13.646,D109&lt;2.05,F109&gt;=2.5,F109&gt;=1.5),4.5,IF(AND(A109&lt;6.8,B109&lt;3.15,D109&gt;=2.05,F109&gt;=2.5,F109&gt;=1.5),5.6,IF(AND(A109&gt;=6.8,B109&lt;3.15,D109&gt;=2.05,F109&gt;=2.5,F109&gt;=1.5),5.1,IF(AND(B109&lt;3.25,B109&gt;=3.15,D109&gt;=2.05,F109&gt;=2.5,F109&gt;=1.5),5.8,IF(AND(B109&gt;=3.25,B109&gt;=3.15,D109&gt;=2.05,F109&gt;=2.5,F109&gt;=1.5),5.65,IF(AND(B109&lt;3.15,B109&gt;=3.05,A109&lt;5.45,H109&gt;=5.245,B109&lt;3.65,F109&lt;1.5),1.5,IF(AND(G109&gt;=0.735,H109&lt;13.665,H109&gt;=6.982,D109&gt;=1.25,F109&lt;2.5,F109&gt;=1.5),4.2,IF(AND(H109&lt;14.03,H109&gt;=13.665,H109&gt;=6.982,D109&gt;=1.25,F109&lt;2.5,F109&gt;=1.5),4.8,IF(AND(A109&gt;=6.6,H109&gt;=5.767,H109&lt;13.646,D109&lt;2.05,F109&gt;=2.5,F109&gt;=1.5),6.05,IF(AND(G109&gt;=0.934,B109&gt;=3.15,B109&gt;=3.05,A109&lt;5.45,H109&gt;=5.245,B109&lt;3.65,F109&lt;1.5),1.7,IF(AND(D109&gt;=1.55,G109&lt;0.735,H109&lt;13.665,H109&gt;=6.982,D109&gt;=1.25,F109&lt;2.5,F109&gt;=1.5),5.1,IF(AND(D109&lt;1.45,H109&gt;=14.03,H109&gt;=13.665,H109&gt;=6.982,D109&gt;=1.25,F109&lt;2.5,F109&gt;=1.5),4.7,IF(AND(D109&gt;=1.45,H109&gt;=14.03,H109&gt;=13.665,H109&gt;=6.982,D109&gt;=1.25,F109&lt;2.5,F109&gt;=1.5),4.5,IF(AND(A109&gt;=6.2,A109&lt;6.6,H109&gt;=5.767,H109&lt;13.646,D109&lt;2.05,F109&gt;=2.5,F109&gt;=1.5),5.325,IF(AND(B109&lt;3.25,G109&lt;0.934,B109&gt;=3.15,B109&gt;=3.05,A109&lt;5.45,H109&gt;=5.245,B109&lt;3.65,F109&lt;1.5),1.3,IF(AND(D109&lt;1.35,D109&lt;1.55,G109&lt;0.735,H109&lt;13.665,H109&gt;=6.982,D109&gt;=1.25,F109&lt;2.5,F109&gt;=1.5),4.25,IF(AND(H109&lt;8.435,A109&lt;6.2,A109&lt;6.6,H109&gt;=5.767,H109&lt;13.646,D109&lt;2.05,F109&gt;=2.5,F109&gt;=1.5),5.1,IF(AND(H109&gt;=8.435,A109&lt;6.2,A109&lt;6.6,H109&gt;=5.767,H109&lt;13.646,D109&lt;2.05,F109&gt;=2.5,F109&gt;=1.5),4.9,IF(AND(A109&gt;=5.15,B109&gt;=3.25,G109&lt;0.934,B109&gt;=3.15,B109&gt;=3.05,A109&lt;5.45,H109&gt;=5.245,B109&lt;3.65,F109&lt;1.5),1.5,IF(AND(B109&lt;2.9,D109&gt;=1.35,D109&lt;1.55,G109&lt;0.735,H109&lt;13.665,H109&gt;=6.982,D109&gt;=1.25,F109&lt;2.5,F109&gt;=1.5),4.6,IF(AND(B109&gt;=2.9,D109&gt;=1.35,D109&lt;1.55,G109&lt;0.735,H109&lt;13.665,H109&gt;=6.982,D109&gt;=1.25,F109&lt;2.5,F109&gt;=1.5),4.52,IF(AND(G109&gt;=0.862,A109&lt;5.15,B109&gt;=3.25,G109&lt;0.934,B109&gt;=3.15,B109&gt;=3.05,A109&lt;5.45,H109&gt;=5.245,B109&lt;3.65,F109&lt;1.5),1.5,IF(AND(H109&lt;9.35,G109&lt;0.862,A109&lt;5.15,B109&gt;=3.25,G109&lt;0.934,B109&gt;=3.15,B109&gt;=3.05,A109&lt;5.45,H109&gt;=5.245,B109&lt;3.65,F109&lt;1.5),1.38,IF(AND(H109&gt;=9.35,G109&lt;0.862,A109&lt;5.15,B109&gt;=3.25,G109&lt;0.934,B109&gt;=3.15,B109&gt;=3.05,A109&lt;5.45,H109&gt;=5.245,B109&lt;3.65,F109&lt;1.5),1.4,"shouldnthappen"))))))))))))))))))))))))))))))))))))</f>
        <v>4.5</v>
      </c>
      <c r="O109" s="1" t="n">
        <f aca="false">IF(AND(B109&lt;2.75,A109&lt;5.55),3.96,IF(AND(H109&lt;9.205,A109&lt;5.9,A109&gt;=5.55),3.85,IF(AND(A109&lt;4.35,D109&lt;0.35,B109&gt;=2.75,A109&lt;5.55),1.1,IF(AND(B109&lt;3.65,D109&gt;=0.35,B109&gt;=2.75,A109&lt;5.55),1.65,IF(AND(B109&gt;=3.65,D109&gt;=0.35,B109&gt;=2.75,A109&lt;5.55),1.9,IF(AND(G109&gt;=0.732,H109&gt;=9.205,A109&lt;5.9,A109&gt;=5.55),4.9,IF(AND(G109&lt;0.273,G109&lt;0.732,H109&gt;=9.205,A109&lt;5.9,A109&gt;=5.55),4.5,IF(AND(A109&lt;6.3,G109&lt;0.422,F109&lt;2.5,A109&gt;=5.9,A109&gt;=5.55),5.1,IF(AND(A109&gt;=6.3,G109&lt;0.422,F109&lt;2.5,A109&gt;=5.9,A109&gt;=5.55),4.76,IF(AND(B109&lt;2.4,G109&gt;=0.422,F109&lt;2.5,A109&gt;=5.9,A109&gt;=5.55),4.45,IF(AND(A109&gt;=7,G109&gt;=0.628,F109&gt;=2.5,A109&gt;=5.9,A109&gt;=5.55),6.45,IF(AND(D109&lt;0.15,H109&lt;13.924,A109&gt;=4.35,D109&lt;0.35,B109&gt;=2.75,A109&lt;5.55),1.5,IF(AND(B109&lt;3.15,H109&gt;=13.924,A109&gt;=4.35,D109&lt;0.35,B109&gt;=2.75,A109&lt;5.55),1.56,IF(AND(B109&gt;=3.15,H109&gt;=13.924,A109&gt;=4.35,D109&lt;0.35,B109&gt;=2.75,A109&lt;5.55),1.3,IF(AND(H109&lt;14.316,G109&gt;=0.273,G109&lt;0.732,H109&gt;=9.205,A109&lt;5.9,A109&gt;=5.55),3.95,IF(AND(H109&gt;=14.316,G109&gt;=0.273,G109&lt;0.732,H109&gt;=9.205,A109&lt;5.9,A109&gt;=5.55),4.1,IF(AND(A109&lt;6.2,B109&gt;=2.4,G109&gt;=0.422,F109&lt;2.5,A109&gt;=5.9,A109&gt;=5.55),4.3,IF(AND(A109&gt;=7.05,G109&lt;0.364,G109&lt;0.628,F109&gt;=2.5,A109&gt;=5.9,A109&gt;=5.55),6.1,IF(AND(A109&gt;=7.55,G109&gt;=0.364,G109&lt;0.628,F109&gt;=2.5,A109&gt;=5.9,A109&gt;=5.55),6.4,IF(AND(A109&lt;6.15,A109&lt;7,G109&gt;=0.628,F109&gt;=2.5,A109&gt;=5.9,A109&gt;=5.55),4.9,IF(AND(D109&lt;1.45,A109&gt;=6.2,B109&gt;=2.4,G109&gt;=0.422,F109&lt;2.5,A109&gt;=5.9,A109&gt;=5.55),4.64,IF(AND(D109&gt;=1.45,A109&gt;=6.2,B109&gt;=2.4,G109&gt;=0.422,F109&lt;2.5,A109&gt;=5.9,A109&gt;=5.55),4.9,IF(AND(D109&lt;1.65,A109&lt;7.05,G109&lt;0.364,G109&lt;0.628,F109&gt;=2.5,A109&gt;=5.9,A109&gt;=5.55),5.1,IF(AND(D109&gt;=2.35,A109&lt;7.55,G109&gt;=0.364,G109&lt;0.628,F109&gt;=2.5,A109&gt;=5.9,A109&gt;=5.55),5.633,IF(AND(D109&lt;2.15,A109&gt;=6.15,A109&lt;7,G109&gt;=0.628,F109&gt;=2.5,A109&gt;=5.9,A109&gt;=5.55),5.1,IF(AND(D109&gt;=2.15,A109&gt;=6.15,A109&lt;7,G109&gt;=0.628,F109&gt;=2.5,A109&gt;=5.9,A109&gt;=5.55),5.267,IF(AND(A109&lt;4.9,A109&lt;5.05,D109&gt;=0.15,H109&lt;13.924,A109&gt;=4.35,D109&lt;0.35,B109&gt;=2.75,A109&lt;5.55),1.375,IF(AND(A109&gt;=4.9,A109&lt;5.05,D109&gt;=0.15,H109&lt;13.924,A109&gt;=4.35,D109&lt;0.35,B109&gt;=2.75,A109&lt;5.55),1.3,IF(AND(A109&lt;5.45,A109&gt;=5.05,D109&gt;=0.15,H109&lt;13.924,A109&gt;=4.35,D109&lt;0.35,B109&gt;=2.75,A109&lt;5.55),1.475,IF(AND(A109&gt;=5.45,A109&gt;=5.05,D109&gt;=0.15,H109&lt;13.924,A109&gt;=4.35,D109&lt;0.35,B109&gt;=2.75,A109&lt;5.55),1.4,IF(AND(B109&gt;=3.25,D109&lt;2.35,A109&lt;7.55,G109&gt;=0.364,G109&lt;0.628,F109&gt;=2.5,A109&gt;=5.9,A109&gt;=5.55),5.7,IF(AND(G109&lt;0.006,G109&lt;0.107,D109&gt;=1.65,A109&lt;7.05,G109&lt;0.364,G109&lt;0.628,F109&gt;=2.5,A109&gt;=5.9,A109&gt;=5.55),5.5,IF(AND(G109&gt;=0.006,G109&lt;0.107,D109&gt;=1.65,A109&lt;7.05,G109&lt;0.364,G109&lt;0.628,F109&gt;=2.5,A109&gt;=5.9,A109&gt;=5.55),5.667,IF(AND(D109&lt;2.2,G109&gt;=0.107,D109&gt;=1.65,A109&lt;7.05,G109&lt;0.364,G109&lt;0.628,F109&gt;=2.5,A109&gt;=5.9,A109&gt;=5.55),5.35,IF(AND(D109&gt;=2.2,G109&gt;=0.107,D109&gt;=1.65,A109&lt;7.05,G109&lt;0.364,G109&lt;0.628,F109&gt;=2.5,A109&gt;=5.9,A109&gt;=5.55),5.2,IF(AND(D109&lt;2.25,B109&lt;3.25,D109&lt;2.35,A109&lt;7.55,G109&gt;=0.364,G109&lt;0.628,F109&gt;=2.5,A109&gt;=5.9,A109&gt;=5.55),5.8,IF(AND(D109&gt;=2.25,B109&lt;3.25,D109&lt;2.35,A109&lt;7.55,G109&gt;=0.364,G109&lt;0.628,F109&gt;=2.5,A109&gt;=5.9,A109&gt;=5.55),5.9,"shouldnthappen")))))))))))))))))))))))))))))))))))))</f>
        <v>3.96</v>
      </c>
      <c r="P109" s="1" t="n">
        <f aca="false">IF(AND(D109&gt;=0.75,A109&lt;5.55),3.9,IF(AND(H109&lt;7.482,A109&gt;=5.55),3.45,IF(AND(B109&gt;=3.15,B109&lt;3.25,D109&lt;0.75,A109&lt;5.55),1.262,IF(AND(G109&gt;=0.446,B109&lt;3.15,B109&lt;3.25,D109&lt;0.75,A109&lt;5.55),1.1,IF(AND(G109&lt;0.408,A109&lt;5.05,B109&gt;=3.25,D109&lt;0.75,A109&lt;5.55),1.4,IF(AND(G109&gt;=0.408,A109&lt;5.05,B109&gt;=3.25,D109&lt;0.75,A109&lt;5.55),1.233,IF(AND(G109&gt;=0.676,A109&gt;=5.05,B109&gt;=3.25,D109&lt;0.75,A109&lt;5.55),1.72,IF(AND(H109&lt;9.386,A109&lt;5.85,F109&lt;2.5,H109&gt;=7.482,A109&gt;=5.55),3.5,IF(AND(H109&gt;=9.386,A109&lt;5.85,F109&lt;2.5,H109&gt;=7.482,A109&gt;=5.55),4.275,IF(AND(H109&gt;=16.284,G109&lt;0.865,F109&gt;=2.5,H109&gt;=7.482,A109&gt;=5.55),6.6,IF(AND(G109&lt;0.912,G109&gt;=0.865,F109&gt;=2.5,H109&gt;=7.482,A109&gt;=5.55),4.8,IF(AND(G109&gt;=0.912,G109&gt;=0.865,F109&gt;=2.5,H109&gt;=7.482,A109&gt;=5.55),5.175,IF(AND(A109&gt;=4.95,G109&lt;0.446,B109&lt;3.15,B109&lt;3.25,D109&lt;0.75,A109&lt;5.55),1.6,IF(AND(H109&gt;=12.974,G109&lt;0.676,A109&gt;=5.05,B109&gt;=3.25,D109&lt;0.75,A109&lt;5.55),1.3,IF(AND(D109&lt;1.45,H109&lt;13.531,A109&gt;=5.85,F109&lt;2.5,H109&gt;=7.482,A109&gt;=5.55),4.2,IF(AND(D109&gt;=1.45,H109&lt;13.531,A109&gt;=5.85,F109&lt;2.5,H109&gt;=7.482,A109&gt;=5.55),4.967,IF(AND(G109&lt;0.187,H109&gt;=13.531,A109&gt;=5.85,F109&lt;2.5,H109&gt;=7.482,A109&gt;=5.55),5,IF(AND(H109&gt;=12.675,A109&lt;4.95,G109&lt;0.446,B109&lt;3.15,B109&lt;3.25,D109&lt;0.75,A109&lt;5.55),1.5,IF(AND(H109&lt;10.826,H109&lt;12.974,G109&lt;0.676,A109&gt;=5.05,B109&gt;=3.25,D109&lt;0.75,A109&lt;5.55),1.46,IF(AND(H109&gt;=10.826,H109&lt;12.974,G109&lt;0.676,A109&gt;=5.05,B109&gt;=3.25,D109&lt;0.75,A109&lt;5.55),1.4,IF(AND(A109&lt;6.15,G109&gt;=0.187,H109&gt;=13.531,A109&gt;=5.85,F109&lt;2.5,H109&gt;=7.482,A109&gt;=5.55),4.7,IF(AND(A109&lt;6.85,B109&lt;2.95,H109&lt;16.284,G109&lt;0.865,F109&gt;=2.5,H109&gt;=7.482,A109&gt;=5.55),5.32,IF(AND(A109&gt;=6.85,B109&lt;2.95,H109&lt;16.284,G109&lt;0.865,F109&gt;=2.5,H109&gt;=7.482,A109&gt;=5.55),6.567,IF(AND(A109&lt;4.85,H109&lt;12.675,A109&lt;4.95,G109&lt;0.446,B109&lt;3.15,B109&lt;3.25,D109&lt;0.75,A109&lt;5.55),1.4,IF(AND(A109&gt;=4.85,H109&lt;12.675,A109&lt;4.95,G109&lt;0.446,B109&lt;3.15,B109&lt;3.25,D109&lt;0.75,A109&lt;5.55),1.5,IF(AND(B109&lt;3.1,A109&gt;=6.15,G109&gt;=0.187,H109&gt;=13.531,A109&gt;=5.85,F109&lt;2.5,H109&gt;=7.482,A109&gt;=5.55),4.467,IF(AND(B109&gt;=3.1,A109&gt;=6.15,G109&gt;=0.187,H109&gt;=13.531,A109&gt;=5.85,F109&lt;2.5,H109&gt;=7.482,A109&gt;=5.55),4.7,IF(AND(G109&gt;=0.379,B109&lt;3.15,B109&gt;=2.95,H109&lt;16.284,G109&lt;0.865,F109&gt;=2.5,H109&gt;=7.482,A109&gt;=5.55),5.733,IF(AND(A109&lt;6.6,B109&gt;=3.15,B109&gt;=2.95,H109&lt;16.284,G109&lt;0.865,F109&gt;=2.5,H109&gt;=7.482,A109&gt;=5.55),5.38,IF(AND(A109&lt;6.7,G109&lt;0.379,B109&lt;3.15,B109&gt;=2.95,H109&lt;16.284,G109&lt;0.865,F109&gt;=2.5,H109&gt;=7.482,A109&gt;=5.55),5.3,IF(AND(A109&gt;=6.7,G109&lt;0.379,B109&lt;3.15,B109&gt;=2.95,H109&lt;16.284,G109&lt;0.865,F109&gt;=2.5,H109&gt;=7.482,A109&gt;=5.55),5.16,IF(AND(A109&lt;7.05,A109&gt;=6.6,B109&gt;=3.15,B109&gt;=2.95,H109&lt;16.284,G109&lt;0.865,F109&gt;=2.5,H109&gt;=7.482,A109&gt;=5.55),5.78,IF(AND(A109&gt;=7.05,A109&gt;=6.6,B109&gt;=3.15,B109&gt;=2.95,H109&lt;16.284,G109&lt;0.865,F109&gt;=2.5,H109&gt;=7.482,A109&gt;=5.55),6.1,"shouldnthappen")))))))))))))))))))))))))))))))))</f>
        <v>3.9</v>
      </c>
      <c r="Q109" s="1" t="n">
        <f aca="false">IF(AND(G109&gt;=0.422,B109&lt;3.25,F109&lt;1.5),1.25,IF(AND(G109&gt;=0.082,G109&lt;0.125,F109&gt;=1.5),6.7,IF(AND(G109&lt;0.251,G109&lt;0.422,B109&lt;3.25,F109&lt;1.5),1.38,IF(AND(G109&gt;=0.251,G109&lt;0.422,B109&lt;3.25,F109&lt;1.5),1.55,IF(AND(G109&gt;=0.385,G109&lt;0.633,B109&gt;=3.25,F109&lt;1.5),1.367,IF(AND(B109&lt;3.35,G109&gt;=0.633,B109&gt;=3.25,F109&lt;1.5),1.7,IF(AND(A109&lt;5.85,G109&lt;0.082,G109&lt;0.125,F109&gt;=1.5),4.5,IF(AND(F109&gt;=2.5,D109&lt;1.6,G109&gt;=0.125,F109&gt;=1.5),5.05,IF(AND(H109&gt;=16.774,D109&gt;=1.6,G109&gt;=0.125,F109&gt;=1.5),6.4,IF(AND(D109&gt;=0.5,G109&lt;0.385,G109&lt;0.633,B109&gt;=3.25,F109&lt;1.5),1.6,IF(AND(B109&lt;3.6,B109&gt;=3.35,G109&gt;=0.633,B109&gt;=3.25,F109&lt;1.5),1.55,IF(AND(B109&gt;=3.6,B109&gt;=3.35,G109&gt;=0.633,B109&gt;=3.25,F109&lt;1.5),1.6,IF(AND(D109&lt;1.65,A109&gt;=5.85,G109&lt;0.082,G109&lt;0.125,F109&gt;=1.5),4.7,IF(AND(A109&lt;5.3,F109&lt;2.5,D109&lt;1.6,G109&gt;=0.125,F109&gt;=1.5),3.15,IF(AND(B109&gt;=3.2,H109&lt;16.774,D109&gt;=1.6,G109&gt;=0.125,F109&gt;=1.5),5.675,IF(AND(H109&lt;11.767,D109&lt;0.5,G109&lt;0.385,G109&lt;0.633,B109&gt;=3.25,F109&lt;1.5),1.5,IF(AND(H109&gt;=11.767,D109&lt;0.5,G109&lt;0.385,G109&lt;0.633,B109&gt;=3.25,F109&lt;1.5),1.367,IF(AND(H109&lt;8.367,D109&gt;=1.65,A109&gt;=5.85,G109&lt;0.082,G109&lt;0.125,F109&gt;=1.5),5.7,IF(AND(H109&gt;=8.367,D109&gt;=1.65,A109&gt;=5.85,G109&lt;0.082,G109&lt;0.125,F109&gt;=1.5),5.575,IF(AND(A109&gt;=7.1,B109&lt;3.2,H109&lt;16.774,D109&gt;=1.6,G109&gt;=0.125,F109&gt;=1.5),6.3,IF(AND(H109&gt;=15.395,B109&lt;2.85,A109&gt;=5.3,F109&lt;2.5,D109&lt;1.6,G109&gt;=0.125,F109&gt;=1.5),4.8,IF(AND(H109&lt;8.486,B109&gt;=2.85,A109&gt;=5.3,F109&lt;2.5,D109&lt;1.6,G109&gt;=0.125,F109&gt;=1.5),3.85,IF(AND(D109&gt;=2.1,A109&lt;7.1,B109&lt;3.2,H109&lt;16.774,D109&gt;=1.6,G109&gt;=0.125,F109&gt;=1.5),5.5,IF(AND(B109&gt;=2.75,H109&lt;15.395,B109&lt;2.85,A109&gt;=5.3,F109&lt;2.5,D109&lt;1.6,G109&gt;=0.125,F109&gt;=1.5),4.489,IF(AND(H109&gt;=15.168,H109&gt;=8.486,B109&gt;=2.85,A109&gt;=5.3,F109&lt;2.5,D109&lt;1.6,G109&gt;=0.125,F109&gt;=1.5),4.7,IF(AND(G109&gt;=0.519,D109&lt;2.1,A109&lt;7.1,B109&lt;3.2,H109&lt;16.774,D109&gt;=1.6,G109&gt;=0.125,F109&gt;=1.5),4.925,IF(AND(G109&gt;=0.897,B109&lt;2.75,H109&lt;15.395,B109&lt;2.85,A109&gt;=5.3,F109&lt;2.5,D109&lt;1.6,G109&gt;=0.125,F109&gt;=1.5),4.567,IF(AND(A109&lt;5.65,H109&lt;15.168,H109&gt;=8.486,B109&gt;=2.85,A109&gt;=5.3,F109&lt;2.5,D109&lt;1.6,G109&gt;=0.125,F109&gt;=1.5),4.5,IF(AND(G109&lt;0.23,G109&lt;0.519,D109&lt;2.1,A109&lt;7.1,B109&lt;3.2,H109&lt;16.774,D109&gt;=1.6,G109&gt;=0.125,F109&gt;=1.5),5,IF(AND(A109&lt;5.9,G109&lt;0.897,B109&lt;2.75,H109&lt;15.395,B109&lt;2.85,A109&gt;=5.3,F109&lt;2.5,D109&lt;1.6,G109&gt;=0.125,F109&gt;=1.5),4.1,IF(AND(A109&gt;=5.9,G109&lt;0.897,B109&lt;2.75,H109&lt;15.395,B109&lt;2.85,A109&gt;=5.3,F109&lt;2.5,D109&lt;1.6,G109&gt;=0.125,F109&gt;=1.5),4.5,IF(AND(A109&lt;6.05,A109&gt;=5.65,H109&lt;15.168,H109&gt;=8.486,B109&gt;=2.85,A109&gt;=5.3,F109&lt;2.5,D109&lt;1.6,G109&gt;=0.125,F109&gt;=1.5),4.2,IF(AND(A109&gt;=6.05,A109&gt;=5.65,H109&lt;15.168,H109&gt;=8.486,B109&gt;=2.85,A109&gt;=5.3,F109&lt;2.5,D109&lt;1.6,G109&gt;=0.125,F109&gt;=1.5),4.35,IF(AND(D109&lt;1.95,G109&gt;=0.23,G109&lt;0.519,D109&lt;2.1,A109&lt;7.1,B109&lt;3.2,H109&lt;16.774,D109&gt;=1.6,G109&gt;=0.125,F109&gt;=1.5),5.3,IF(AND(D109&gt;=1.95,G109&gt;=0.23,G109&lt;0.519,D109&lt;2.1,A109&lt;7.1,B109&lt;3.2,H109&lt;16.774,D109&gt;=1.6,G109&gt;=0.125,F109&gt;=1.5),5.2,"shouldnthappen")))))))))))))))))))))))))))))))))))</f>
        <v>5.3</v>
      </c>
      <c r="R109" s="1" t="n">
        <f aca="false">IF(AND(G109&gt;=0.901,F109&lt;1.5),1.9,IF(AND(H109&lt;5.523,D109&lt;0.35,G109&lt;0.901,F109&lt;1.5),1,IF(AND(B109&lt;3.6,D109&gt;=0.35,G109&lt;0.901,F109&lt;1.5),1.575,IF(AND(B109&gt;=3.6,D109&gt;=0.35,G109&lt;0.901,F109&lt;1.5),1.5,IF(AND(G109&gt;=0.837,D109&lt;1.15,D109&lt;1.45,F109&gt;=1.5),3,IF(AND(G109&gt;=0.66,D109&gt;=1.15,D109&lt;1.45,F109&gt;=1.5),4,IF(AND(F109&gt;=2.5,D109&lt;1.55,D109&gt;=1.45,F109&gt;=1.5),5.025,IF(AND(F109&lt;2.5,D109&gt;=1.55,D109&gt;=1.45,F109&gt;=1.5),4.933,IF(AND(B109&lt;2.45,G109&lt;0.837,D109&lt;1.15,D109&lt;1.45,F109&gt;=1.5),3.3,IF(AND(B109&gt;=2.45,G109&lt;0.837,D109&lt;1.15,D109&lt;1.45,F109&gt;=1.5),3.86,IF(AND(B109&gt;=3.05,F109&lt;2.5,D109&lt;1.55,D109&gt;=1.45,F109&gt;=1.5),4.8,IF(AND(D109&gt;=2.45,F109&gt;=2.5,D109&gt;=1.55,D109&gt;=1.45,F109&gt;=1.5),5.875,IF(AND(H109&lt;13.187,G109&lt;0.217,H109&gt;=5.523,D109&lt;0.35,G109&lt;0.901,F109&lt;1.5),1.4,IF(AND(H109&gt;=13.187,G109&lt;0.217,H109&gt;=5.523,D109&lt;0.35,G109&lt;0.901,F109&lt;1.5),1.5,IF(AND(G109&lt;0.33,G109&gt;=0.217,H109&gt;=5.523,D109&lt;0.35,G109&lt;0.901,F109&lt;1.5),1.28,IF(AND(A109&lt;6.05,D109&lt;1.35,G109&lt;0.66,D109&gt;=1.15,D109&lt;1.45,F109&gt;=1.5),4.175,IF(AND(A109&gt;=6.05,D109&lt;1.35,G109&lt;0.66,D109&gt;=1.15,D109&lt;1.45,F109&gt;=1.5),4.3,IF(AND(A109&lt;5.65,D109&gt;=1.35,G109&lt;0.66,D109&gt;=1.15,D109&lt;1.45,F109&gt;=1.5),3.9,IF(AND(A109&gt;=5.65,D109&gt;=1.35,G109&lt;0.66,D109&gt;=1.15,D109&lt;1.45,F109&gt;=1.5),4.52,IF(AND(A109&lt;6.25,B109&lt;3.05,F109&lt;2.5,D109&lt;1.55,D109&gt;=1.45,F109&gt;=1.5),4.5,IF(AND(A109&gt;=6.25,B109&lt;3.05,F109&lt;2.5,D109&lt;1.55,D109&gt;=1.45,F109&gt;=1.5),4.675,IF(AND(A109&gt;=7.25,D109&lt;2.45,F109&gt;=2.5,D109&gt;=1.55,D109&gt;=1.45,F109&gt;=1.5),6.433,IF(AND(D109&gt;=0.25,G109&gt;=0.33,G109&gt;=0.217,H109&gt;=5.523,D109&lt;0.35,G109&lt;0.901,F109&lt;1.5),1.4,IF(AND(A109&lt;6.15,A109&lt;7.25,D109&lt;2.45,F109&gt;=2.5,D109&gt;=1.55,D109&gt;=1.45,F109&gt;=1.5),5.025,IF(AND(H109&lt;6.439,D109&lt;0.25,G109&gt;=0.33,G109&gt;=0.217,H109&gt;=5.523,D109&lt;0.35,G109&lt;0.901,F109&lt;1.5),1.5,IF(AND(H109&gt;=6.439,D109&lt;0.25,G109&gt;=0.33,G109&gt;=0.217,H109&gt;=5.523,D109&lt;0.35,G109&lt;0.901,F109&lt;1.5),1.38,IF(AND(H109&gt;=13.711,A109&gt;=6.15,A109&lt;7.25,D109&lt;2.45,F109&gt;=2.5,D109&gt;=1.55,D109&gt;=1.45,F109&gt;=1.5),5.68,IF(AND(B109&gt;=3.3,H109&lt;13.711,A109&gt;=6.15,A109&lt;7.25,D109&lt;2.45,F109&gt;=2.5,D109&gt;=1.55,D109&gt;=1.45,F109&gt;=1.5),5.6,IF(AND(G109&lt;0.093,B109&lt;3.3,H109&lt;13.711,A109&gt;=6.15,A109&lt;7.25,D109&lt;2.45,F109&gt;=2.5,D109&gt;=1.55,D109&gt;=1.45,F109&gt;=1.5),5.56,IF(AND(D109&lt;1.95,G109&gt;=0.093,B109&lt;3.3,H109&lt;13.711,A109&gt;=6.15,A109&lt;7.25,D109&lt;2.45,F109&gt;=2.5,D109&gt;=1.55,D109&gt;=1.45,F109&gt;=1.5),5.3,IF(AND(B109&lt;3.15,D109&gt;=1.95,G109&gt;=0.093,B109&lt;3.3,H109&lt;13.711,A109&gt;=6.15,A109&lt;7.25,D109&lt;2.45,F109&gt;=2.5,D109&gt;=1.55,D109&gt;=1.45,F109&gt;=1.5),5.1,IF(AND(B109&gt;=3.15,D109&gt;=1.95,G109&gt;=0.093,B109&lt;3.3,H109&lt;13.711,A109&gt;=6.15,A109&lt;7.25,D109&lt;2.45,F109&gt;=2.5,D109&gt;=1.55,D109&gt;=1.45,F109&gt;=1.5),5.15,"shouldnthappen"))))))))))))))))))))))))))))))))</f>
        <v>5.025</v>
      </c>
      <c r="S109" s="1" t="n">
        <f aca="false">IF(AND(G109&gt;=0.859,D109&gt;=0.35,F109&lt;1.5),1.9,IF(AND(D109&lt;1.75,F109&gt;=2.5,F109&gt;=1.5),4.867,IF(AND(H109&lt;8.42,A109&lt;5.05,D109&lt;0.35,F109&lt;1.5),1.42,IF(AND(H109&gt;=14.877,A109&gt;=5.05,D109&lt;0.35,F109&lt;1.5),1.3,IF(AND(B109&lt;3.35,G109&lt;0.859,D109&gt;=0.35,F109&lt;1.5),1.7,IF(AND(B109&gt;=3.35,G109&lt;0.859,D109&gt;=0.35,F109&lt;1.5),1.5,IF(AND(A109&gt;=6.05,B109&lt;2.75,F109&lt;2.5,F109&gt;=1.5),4.733,IF(AND(G109&gt;=0.68,B109&gt;=2.75,F109&lt;2.5,F109&gt;=1.5),4.025,IF(AND(H109&gt;=16.284,D109&gt;=1.75,F109&gt;=2.5,F109&gt;=1.5),6.6,IF(AND(A109&lt;4.35,H109&gt;=8.42,A109&lt;5.05,D109&lt;0.35,F109&lt;1.5),1.1,IF(AND(G109&gt;=0.948,H109&lt;14.877,A109&gt;=5.05,D109&lt;0.35,F109&lt;1.5),1.7,IF(AND(A109&lt;5.3,A109&lt;6.05,B109&lt;2.75,F109&lt;2.5,F109&gt;=1.5),3,IF(AND(H109&gt;=15.168,G109&lt;0.68,B109&gt;=2.75,F109&lt;2.5,F109&gt;=1.5),4.75,IF(AND(H109&gt;=14.005,A109&gt;=4.35,H109&gt;=8.42,A109&lt;5.05,D109&lt;0.35,F109&lt;1.5),1.375,IF(AND(A109&gt;=5.55,G109&lt;0.948,H109&lt;14.877,A109&gt;=5.05,D109&lt;0.35,F109&lt;1.5),1.7,IF(AND(H109&lt;12.363,A109&gt;=5.3,A109&lt;6.05,B109&lt;2.75,F109&lt;2.5,F109&gt;=1.5),3.825,IF(AND(H109&gt;=12.363,A109&gt;=5.3,A109&lt;6.05,B109&lt;2.75,F109&lt;2.5,F109&gt;=1.5),4.033,IF(AND(H109&gt;=14.508,H109&lt;15.168,G109&lt;0.68,B109&gt;=2.75,F109&lt;2.5,F109&gt;=1.5),4.2,IF(AND(D109&gt;=2.35,D109&gt;=2.2,H109&lt;16.284,D109&gt;=1.75,F109&gt;=2.5,F109&gt;=1.5),5.267,IF(AND(G109&lt;0.231,H109&lt;14.005,A109&gt;=4.35,H109&gt;=8.42,A109&lt;5.05,D109&lt;0.35,F109&lt;1.5),1.4,IF(AND(H109&gt;=14.494,A109&lt;5.55,G109&lt;0.948,H109&lt;14.877,A109&gt;=5.05,D109&lt;0.35,F109&lt;1.5),1.6,IF(AND(A109&lt;6.1,H109&lt;14.508,H109&lt;15.168,G109&lt;0.68,B109&gt;=2.75,F109&lt;2.5,F109&gt;=1.5),4.5,IF(AND(A109&lt;6.1,H109&lt;11.8,D109&lt;2.2,H109&lt;16.284,D109&gt;=1.75,F109&gt;=2.5,F109&gt;=1.5),4.95,IF(AND(A109&gt;=6.1,H109&lt;11.8,D109&lt;2.2,H109&lt;16.284,D109&gt;=1.75,F109&gt;=2.5,F109&gt;=1.5),5.333,IF(AND(B109&lt;2.75,H109&gt;=11.8,D109&lt;2.2,H109&lt;16.284,D109&gt;=1.75,F109&gt;=2.5,F109&gt;=1.5),5.1,IF(AND(B109&gt;=3.15,D109&lt;2.35,D109&gt;=2.2,H109&lt;16.284,D109&gt;=1.75,F109&gt;=2.5,F109&gt;=1.5),5.5,IF(AND(B109&gt;=3.35,G109&gt;=0.231,H109&lt;14.005,A109&gt;=4.35,H109&gt;=8.42,A109&lt;5.05,D109&lt;0.35,F109&lt;1.5),1.3,IF(AND(H109&lt;13.869,H109&lt;14.494,A109&lt;5.55,G109&lt;0.948,H109&lt;14.877,A109&gt;=5.05,D109&lt;0.35,F109&lt;1.5),1.5,IF(AND(H109&gt;=13.869,H109&lt;14.494,A109&lt;5.55,G109&lt;0.948,H109&lt;14.877,A109&gt;=5.05,D109&lt;0.35,F109&lt;1.5),1.4,IF(AND(G109&lt;0.636,A109&gt;=6.1,H109&lt;14.508,H109&lt;15.168,G109&lt;0.68,B109&gt;=2.75,F109&lt;2.5,F109&gt;=1.5),4.68,IF(AND(G109&gt;=0.636,A109&gt;=6.1,H109&lt;14.508,H109&lt;15.168,G109&lt;0.68,B109&gt;=2.75,F109&lt;2.5,F109&gt;=1.5),4.4,IF(AND(B109&lt;2.85,B109&gt;=2.75,H109&gt;=11.8,D109&lt;2.2,H109&lt;16.284,D109&gt;=1.75,F109&gt;=2.5,F109&gt;=1.5),6.7,IF(AND(H109&lt;10.626,B109&lt;3.15,D109&lt;2.35,D109&gt;=2.2,H109&lt;16.284,D109&gt;=1.75,F109&gt;=2.5,F109&gt;=1.5),5.1,IF(AND(H109&gt;=10.626,B109&lt;3.15,D109&lt;2.35,D109&gt;=2.2,H109&lt;16.284,D109&gt;=1.75,F109&gt;=2.5,F109&gt;=1.5),5.2,IF(AND(G109&lt;0.378,B109&lt;3.35,G109&gt;=0.231,H109&lt;14.005,A109&gt;=4.35,H109&gt;=8.42,A109&lt;5.05,D109&lt;0.35,F109&lt;1.5),1.2,IF(AND(G109&gt;=0.378,B109&lt;3.35,G109&gt;=0.231,H109&lt;14.005,A109&gt;=4.35,H109&gt;=8.42,A109&lt;5.05,D109&lt;0.35,F109&lt;1.5),1.3,IF(AND(A109&lt;6.2,B109&gt;=2.85,B109&gt;=2.75,H109&gt;=11.8,D109&lt;2.2,H109&lt;16.284,D109&gt;=1.75,F109&gt;=2.5,F109&gt;=1.5),4.9,IF(AND(G109&lt;0.388,A109&gt;=6.2,B109&gt;=2.85,B109&gt;=2.75,H109&gt;=11.8,D109&lt;2.2,H109&lt;16.284,D109&gt;=1.75,F109&gt;=2.5,F109&gt;=1.5),5.52,IF(AND(G109&gt;=0.388,A109&gt;=6.2,B109&gt;=2.85,B109&gt;=2.75,H109&gt;=11.8,D109&lt;2.2,H109&lt;16.284,D109&gt;=1.75,F109&gt;=2.5,F109&gt;=1.5),5.7,"shouldnthappen")))))))))))))))))))))))))))))))))))))))</f>
        <v>4.867</v>
      </c>
      <c r="T109" s="1" t="n">
        <f aca="false">IF(AND(D109&gt;=0.8,A109&lt;5.45),3.7,IF(AND(D109&gt;=0.35,D109&lt;0.8,A109&lt;5.45),1.56,IF(AND(G109&lt;0.164,F109&lt;2.5,A109&gt;=5.45),1.6,IF(AND(H109&gt;=16.718,F109&gt;=2.5,A109&gt;=5.45),6.4,IF(AND(G109&gt;=0.719,H109&lt;16.718,F109&gt;=2.5,A109&gt;=5.45),5.05,IF(AND(A109&lt;4.35,A109&lt;5.05,D109&lt;0.35,D109&lt;0.8,A109&lt;5.45),1.1,IF(AND(H109&gt;=14.494,A109&gt;=5.05,D109&lt;0.35,D109&lt;0.8,A109&lt;5.45),1.6,IF(AND(G109&lt;0.338,D109&lt;1.25,G109&gt;=0.164,F109&lt;2.5,A109&gt;=5.45),4.1,IF(AND(H109&lt;8.397,D109&gt;=1.25,G109&gt;=0.164,F109&lt;2.5,A109&gt;=5.45),4,IF(AND(H109&lt;11.031,H109&lt;14.494,A109&gt;=5.05,D109&lt;0.35,D109&lt;0.8,A109&lt;5.45),1.5,IF(AND(H109&gt;=11.031,H109&lt;14.494,A109&gt;=5.05,D109&lt;0.35,D109&lt;0.8,A109&lt;5.45),1.44,IF(AND(B109&lt;2.65,H109&gt;=8.397,D109&gt;=1.25,G109&gt;=0.164,F109&lt;2.5,A109&gt;=5.45),4.767,IF(AND(H109&lt;7.388,G109&lt;0.487,G109&lt;0.719,H109&lt;16.718,F109&gt;=2.5,A109&gt;=5.45),5.067,IF(AND(G109&lt;0.533,G109&gt;=0.487,G109&lt;0.719,H109&lt;16.718,F109&gt;=2.5,A109&gt;=5.45),5.8,IF(AND(G109&gt;=0.533,G109&gt;=0.487,G109&lt;0.719,H109&lt;16.718,F109&gt;=2.5,A109&gt;=5.45),5.86,IF(AND(B109&lt;3.25,A109&gt;=4.95,A109&gt;=4.35,A109&lt;5.05,D109&lt;0.35,D109&lt;0.8,A109&lt;5.45),1.2,IF(AND(A109&lt;5.6,H109&lt;11.218,G109&gt;=0.338,D109&lt;1.25,G109&gt;=0.164,F109&lt;2.5,A109&gt;=5.45),3.7,IF(AND(A109&gt;=5.6,H109&lt;11.218,G109&gt;=0.338,D109&lt;1.25,G109&gt;=0.164,F109&lt;2.5,A109&gt;=5.45),3.5,IF(AND(H109&lt;12.668,H109&gt;=11.218,G109&gt;=0.338,D109&lt;1.25,G109&gt;=0.164,F109&lt;2.5,A109&gt;=5.45),3.9,IF(AND(H109&gt;=12.668,H109&gt;=11.218,G109&gt;=0.338,D109&lt;1.25,G109&gt;=0.164,F109&lt;2.5,A109&gt;=5.45),4,IF(AND(H109&gt;=15.705,B109&gt;=2.65,H109&gt;=8.397,D109&gt;=1.25,G109&gt;=0.164,F109&lt;2.5,A109&gt;=5.45),4.8,IF(AND(B109&lt;2.75,H109&gt;=7.388,G109&lt;0.487,G109&lt;0.719,H109&lt;16.718,F109&gt;=2.5,A109&gt;=5.45),5.26,IF(AND(B109&lt;2.95,A109&lt;4.5,A109&lt;4.95,A109&gt;=4.35,A109&lt;5.05,D109&lt;0.35,D109&lt;0.8,A109&lt;5.45),1.4,IF(AND(B109&gt;=2.95,A109&lt;4.5,A109&lt;4.95,A109&gt;=4.35,A109&lt;5.05,D109&lt;0.35,D109&lt;0.8,A109&lt;5.45),1.3,IF(AND(H109&gt;=13.924,A109&gt;=4.5,A109&lt;4.95,A109&gt;=4.35,A109&lt;5.05,D109&lt;0.35,D109&lt;0.8,A109&lt;5.45),1.5,IF(AND(G109&lt;0.252,B109&gt;=3.25,A109&gt;=4.95,A109&gt;=4.35,A109&lt;5.05,D109&lt;0.35,D109&lt;0.8,A109&lt;5.45),1.4,IF(AND(G109&gt;=0.252,B109&gt;=3.25,A109&gt;=4.95,A109&gt;=4.35,A109&lt;5.05,D109&lt;0.35,D109&lt;0.8,A109&lt;5.45),1.32,IF(AND(G109&gt;=0.473,H109&lt;15.705,B109&gt;=2.65,H109&gt;=8.397,D109&gt;=1.25,G109&gt;=0.164,F109&lt;2.5,A109&gt;=5.45),4.7,IF(AND(B109&gt;=3.15,B109&gt;=2.75,H109&gt;=7.388,G109&lt;0.487,G109&lt;0.719,H109&lt;16.718,F109&gt;=2.5,A109&gt;=5.45),5.7,IF(AND(B109&lt;3.15,H109&lt;13.924,A109&gt;=4.5,A109&lt;4.95,A109&gt;=4.35,A109&lt;5.05,D109&lt;0.35,D109&lt;0.8,A109&lt;5.45),1.433,IF(AND(B109&gt;=3.15,H109&lt;13.924,A109&gt;=4.5,A109&lt;4.95,A109&gt;=4.35,A109&lt;5.05,D109&lt;0.35,D109&lt;0.8,A109&lt;5.45),1.4,IF(AND(H109&gt;=14.81,G109&lt;0.473,H109&lt;15.705,B109&gt;=2.65,H109&gt;=8.397,D109&gt;=1.25,G109&gt;=0.164,F109&lt;2.5,A109&gt;=5.45),4.2,IF(AND(A109&lt;6.65,B109&lt;3.15,B109&gt;=2.75,H109&gt;=7.388,G109&lt;0.487,G109&lt;0.719,H109&lt;16.718,F109&gt;=2.5,A109&gt;=5.45),5.6,IF(AND(A109&gt;=6.65,B109&lt;3.15,B109&gt;=2.75,H109&gt;=7.388,G109&lt;0.487,G109&lt;0.719,H109&lt;16.718,F109&gt;=2.5,A109&gt;=5.45),5.4,IF(AND(A109&lt;6.15,H109&lt;14.81,G109&lt;0.473,H109&lt;15.705,B109&gt;=2.65,H109&gt;=8.397,D109&gt;=1.25,G109&gt;=0.164,F109&lt;2.5,A109&gt;=5.45),4.5,IF(AND(A109&gt;=6.15,H109&lt;14.81,G109&lt;0.473,H109&lt;15.705,B109&gt;=2.65,H109&gt;=8.397,D109&gt;=1.25,G109&gt;=0.164,F109&lt;2.5,A109&gt;=5.45),4.4,"shouldnthappen"))))))))))))))))))))))))))))))))))))</f>
        <v>3.7</v>
      </c>
      <c r="U109" s="1" t="n">
        <f aca="false">IF(AND(G109&gt;=0.934,F109&lt;1.5),1.7,IF(AND(D109&lt;0.15,D109&lt;0.25,G109&lt;0.934,F109&lt;1.5),1.38,IF(AND(H109&gt;=14.379,D109&gt;=0.25,G109&lt;0.934,F109&lt;1.5),1.7,IF(AND(A109&lt;5.3,D109&lt;1.35,F109&lt;2.5,F109&gt;=1.5),3.15,IF(AND(H109&lt;7.148,D109&gt;=1.35,F109&lt;2.5,F109&gt;=1.5),3.9,IF(AND(G109&lt;0.352,A109&lt;6.15,F109&gt;=2.5,F109&gt;=1.5),4.5,IF(AND(G109&gt;=0.352,A109&lt;6.15,F109&gt;=2.5,F109&gt;=1.5),4.92,IF(AND(B109&lt;2.85,A109&gt;=6.15,F109&gt;=2.5,F109&gt;=1.5),6.2,IF(AND(D109&gt;=0.45,H109&lt;14.379,D109&gt;=0.25,G109&lt;0.934,F109&lt;1.5),1.65,IF(AND(G109&gt;=0.857,A109&gt;=5.3,D109&lt;1.35,F109&lt;2.5,F109&gt;=1.5),4.3,IF(AND(A109&gt;=7.25,B109&gt;=2.85,A109&gt;=6.15,F109&gt;=2.5,F109&gt;=1.5),6.425,IF(AND(H109&lt;9.499,A109&lt;5.05,D109&gt;=0.15,D109&lt;0.25,G109&lt;0.934,F109&lt;1.5),1.4,IF(AND(A109&gt;=5.45,A109&gt;=5.05,D109&gt;=0.15,D109&lt;0.25,G109&lt;0.934,F109&lt;1.5),1.3,IF(AND(B109&gt;=4.15,D109&lt;0.45,H109&lt;14.379,D109&gt;=0.25,G109&lt;0.934,F109&lt;1.5),1.5,IF(AND(A109&gt;=5.75,G109&lt;0.857,A109&gt;=5.3,D109&lt;1.35,F109&lt;2.5,F109&gt;=1.5),4.02,IF(AND(A109&lt;6.65,G109&lt;0.333,H109&gt;=7.148,D109&gt;=1.35,F109&lt;2.5,F109&gt;=1.5),4.475,IF(AND(A109&gt;=6.65,G109&lt;0.333,H109&gt;=7.148,D109&gt;=1.35,F109&lt;2.5,F109&gt;=1.5),4.8,IF(AND(D109&gt;=1.45,G109&gt;=0.333,H109&gt;=7.148,D109&gt;=1.35,F109&lt;2.5,F109&gt;=1.5),4.85,IF(AND(G109&gt;=0.861,A109&lt;7.25,B109&gt;=2.85,A109&gt;=6.15,F109&gt;=2.5,F109&gt;=1.5),5.2,IF(AND(G109&lt;0.571,H109&gt;=9.499,A109&lt;5.05,D109&gt;=0.15,D109&lt;0.25,G109&lt;0.934,F109&lt;1.5),1.2,IF(AND(G109&gt;=0.571,H109&gt;=9.499,A109&lt;5.05,D109&gt;=0.15,D109&lt;0.25,G109&lt;0.934,F109&lt;1.5),1.3,IF(AND(H109&lt;9.283,A109&lt;5.45,A109&gt;=5.05,D109&gt;=0.15,D109&lt;0.25,G109&lt;0.934,F109&lt;1.5),1.5,IF(AND(H109&gt;=9.283,A109&lt;5.45,A109&gt;=5.05,D109&gt;=0.15,D109&lt;0.25,G109&lt;0.934,F109&lt;1.5),1.425,IF(AND(A109&lt;4.9,B109&lt;4.15,D109&lt;0.45,H109&lt;14.379,D109&gt;=0.25,G109&lt;0.934,F109&lt;1.5),1.4,IF(AND(A109&gt;=4.9,B109&lt;4.15,D109&lt;0.45,H109&lt;14.379,D109&gt;=0.25,G109&lt;0.934,F109&lt;1.5),1.325,IF(AND(G109&lt;0.572,A109&lt;5.75,G109&lt;0.857,A109&gt;=5.3,D109&lt;1.35,F109&lt;2.5,F109&gt;=1.5),3.65,IF(AND(G109&gt;=0.572,A109&lt;5.75,G109&lt;0.857,A109&gt;=5.3,D109&lt;1.35,F109&lt;2.5,F109&gt;=1.5),3.9,IF(AND(A109&lt;6.75,D109&lt;1.45,G109&gt;=0.333,H109&gt;=7.148,D109&gt;=1.35,F109&lt;2.5,F109&gt;=1.5),4.4,IF(AND(A109&gt;=6.75,D109&lt;1.45,G109&gt;=0.333,H109&gt;=7.148,D109&gt;=1.35,F109&lt;2.5,F109&gt;=1.5),4.78,IF(AND(A109&lt;6.6,B109&lt;3.25,G109&lt;0.861,A109&lt;7.25,B109&gt;=2.85,A109&gt;=6.15,F109&gt;=2.5,F109&gt;=1.5),5.333,IF(AND(H109&lt;11.461,B109&gt;=3.25,G109&lt;0.861,A109&lt;7.25,B109&gt;=2.85,A109&gt;=6.15,F109&gt;=2.5,F109&gt;=1.5),6.025,IF(AND(H109&gt;=11.461,B109&gt;=3.25,G109&lt;0.861,A109&lt;7.25,B109&gt;=2.85,A109&gt;=6.15,F109&gt;=2.5,F109&gt;=1.5),5.667,IF(AND(H109&gt;=14.564,A109&gt;=6.6,B109&lt;3.25,G109&lt;0.861,A109&lt;7.25,B109&gt;=2.85,A109&gt;=6.15,F109&gt;=2.5,F109&gt;=1.5),5.4,IF(AND(D109&gt;=2.35,H109&lt;14.564,A109&gt;=6.6,B109&lt;3.25,G109&lt;0.861,A109&lt;7.25,B109&gt;=2.85,A109&gt;=6.15,F109&gt;=2.5,F109&gt;=1.5),5.6,IF(AND(A109&lt;6.85,D109&lt;2.35,H109&lt;14.564,A109&gt;=6.6,B109&lt;3.25,G109&lt;0.861,A109&lt;7.25,B109&gt;=2.85,A109&gt;=6.15,F109&gt;=2.5,F109&gt;=1.5),5.9,IF(AND(A109&gt;=6.85,D109&lt;2.35,H109&lt;14.564,A109&gt;=6.6,B109&lt;3.25,G109&lt;0.861,A109&lt;7.25,B109&gt;=2.85,A109&gt;=6.15,F109&gt;=2.5,F109&gt;=1.5),5.78,"shouldnthappen"))))))))))))))))))))))))))))))))))))</f>
        <v>4.5</v>
      </c>
      <c r="V109" s="1" t="n">
        <f aca="false">IF(AND(H109&lt;5.748,A109&lt;5.05,D109&lt;0.75),1,IF(AND(B109&lt;3.15,H109&gt;=5.748,A109&lt;5.05,D109&lt;0.75),1.475,IF(AND(G109&gt;=0.801,D109&lt;0.25,A109&gt;=5.05,D109&lt;0.75),1.7,IF(AND(D109&gt;=0.45,D109&gt;=0.25,A109&gt;=5.05,D109&lt;0.75),1.7,IF(AND(B109&lt;2.35,F109&lt;2.5,B109&lt;2.75,D109&gt;=0.75),4.16,IF(AND(D109&lt;1.75,F109&gt;=2.5,B109&lt;2.75,D109&gt;=0.75),4.875,IF(AND(D109&gt;=1.75,F109&gt;=2.5,B109&lt;2.75,D109&gt;=0.75),5.333,IF(AND(H109&gt;=16.284,D109&gt;=1.55,B109&gt;=2.75,D109&gt;=0.75),6.6,IF(AND(H109&gt;=14.144,B109&gt;=3.15,H109&gt;=5.748,A109&lt;5.05,D109&lt;0.75),1.3,IF(AND(A109&lt;5.45,G109&lt;0.801,D109&lt;0.25,A109&gt;=5.05,D109&lt;0.75),1.5,IF(AND(A109&gt;=5.45,G109&lt;0.801,D109&lt;0.25,A109&gt;=5.05,D109&lt;0.75),1.34,IF(AND(B109&lt;3.75,D109&lt;0.45,D109&gt;=0.25,A109&gt;=5.05,D109&lt;0.75),1.467,IF(AND(B109&gt;=3.75,D109&lt;0.45,D109&gt;=0.25,A109&gt;=5.05,D109&lt;0.75),1.767,IF(AND(G109&gt;=0.896,B109&gt;=2.35,F109&lt;2.5,B109&lt;2.75,D109&gt;=0.75),4.9,IF(AND(H109&lt;15.504,D109&lt;1.35,D109&lt;1.55,B109&gt;=2.75,D109&gt;=0.75),4.2,IF(AND(H109&gt;=15.504,D109&lt;1.35,D109&lt;1.55,B109&gt;=2.75,D109&gt;=0.75),4.6,IF(AND(H109&lt;9.767,D109&gt;=1.35,D109&lt;1.55,B109&gt;=2.75,D109&gt;=0.75),5.1,IF(AND(A109&lt;4.5,H109&lt;14.144,B109&gt;=3.15,H109&gt;=5.748,A109&lt;5.05,D109&lt;0.75),1.3,IF(AND(A109&gt;=4.5,H109&lt;14.144,B109&gt;=3.15,H109&gt;=5.748,A109&lt;5.05,D109&lt;0.75),1.4,IF(AND(D109&gt;=1.15,G109&lt;0.896,B109&gt;=2.35,F109&lt;2.5,B109&lt;2.75,D109&gt;=0.75),4.04,IF(AND(B109&lt;2.9,H109&gt;=9.767,D109&gt;=1.35,D109&lt;1.55,B109&gt;=2.75,D109&gt;=0.75),4.8,IF(AND(D109&lt;1.7,A109&gt;=7.05,H109&lt;16.284,D109&gt;=1.55,B109&gt;=2.75,D109&gt;=0.75),5.8,IF(AND(D109&gt;=1.7,A109&gt;=7.05,H109&lt;16.284,D109&gt;=1.55,B109&gt;=2.75,D109&gt;=0.75),6.3,IF(AND(B109&lt;2.45,D109&lt;1.15,G109&lt;0.896,B109&gt;=2.35,F109&lt;2.5,B109&lt;2.75,D109&gt;=0.75),3.767,IF(AND(B109&gt;=2.45,D109&lt;1.15,G109&lt;0.896,B109&gt;=2.35,F109&lt;2.5,B109&lt;2.75,D109&gt;=0.75),3.167,IF(AND(B109&gt;=3.15,B109&gt;=2.9,H109&gt;=9.767,D109&gt;=1.35,D109&lt;1.55,B109&gt;=2.75,D109&gt;=0.75),4.7,IF(AND(D109&lt;1.9,D109&lt;2.05,A109&lt;7.05,H109&lt;16.284,D109&gt;=1.55,B109&gt;=2.75,D109&gt;=0.75),4.82,IF(AND(D109&gt;=1.9,D109&lt;2.05,A109&lt;7.05,H109&lt;16.284,D109&gt;=1.55,B109&gt;=2.75,D109&gt;=0.75),5.067,IF(AND(H109&lt;12.721,B109&lt;3.15,B109&gt;=2.9,H109&gt;=9.767,D109&gt;=1.35,D109&lt;1.55,B109&gt;=2.75,D109&gt;=0.75),4.5,IF(AND(H109&gt;=12.721,B109&lt;3.15,B109&gt;=2.9,H109&gt;=9.767,D109&gt;=1.35,D109&lt;1.55,B109&gt;=2.75,D109&gt;=0.75),4.433,IF(AND(H109&lt;9.525,G109&lt;0.364,D109&gt;=2.05,A109&lt;7.05,H109&lt;16.284,D109&gt;=1.55,B109&gt;=2.75,D109&gt;=0.75),5.1,IF(AND(A109&lt;6.25,G109&gt;=0.364,D109&gt;=2.05,A109&lt;7.05,H109&lt;16.284,D109&gt;=1.55,B109&gt;=2.75,D109&gt;=0.75),5.4,IF(AND(H109&lt;10.898,H109&gt;=9.525,G109&lt;0.364,D109&gt;=2.05,A109&lt;7.05,H109&lt;16.284,D109&gt;=1.55,B109&gt;=2.75,D109&gt;=0.75),5.6,IF(AND(H109&lt;8.711,A109&gt;=6.25,G109&gt;=0.364,D109&gt;=2.05,A109&lt;7.05,H109&lt;16.284,D109&gt;=1.55,B109&gt;=2.75,D109&gt;=0.75),5.7,IF(AND(H109&gt;=8.711,A109&gt;=6.25,G109&gt;=0.364,D109&gt;=2.05,A109&lt;7.05,H109&lt;16.284,D109&gt;=1.55,B109&gt;=2.75,D109&gt;=0.75),5.84,IF(AND(D109&lt;2.2,H109&gt;=10.898,H109&gt;=9.525,G109&lt;0.364,D109&gt;=2.05,A109&lt;7.05,H109&lt;16.284,D109&gt;=1.55,B109&gt;=2.75,D109&gt;=0.75),5.4,IF(AND(D109&gt;=2.2,H109&gt;=10.898,H109&gt;=9.525,G109&lt;0.364,D109&gt;=2.05,A109&lt;7.05,H109&lt;16.284,D109&gt;=1.55,B109&gt;=2.75,D109&gt;=0.75),5.3,"shouldnthappen")))))))))))))))))))))))))))))))))))))</f>
        <v>4.875</v>
      </c>
      <c r="W109" s="1" t="n">
        <f aca="false">IF(AND(H109&lt;6.926,D109&gt;=0.35,D109&lt;0.8),1.9,IF(AND(H109&gt;=6.926,D109&gt;=0.35,D109&lt;0.8),1.533,IF(AND(H109&lt;13.492,A109&lt;4.75,D109&lt;0.35,D109&lt;0.8),1.1,IF(AND(H109&gt;=13.492,A109&lt;4.75,D109&lt;0.35,D109&lt;0.8),1.375,IF(AND(B109&lt;2.75,A109&gt;=5.85,F109&lt;2.5,D109&gt;=0.8),4.833,IF(AND(B109&lt;3.3,A109&gt;=7.05,F109&gt;=2.5,D109&gt;=0.8),5.8,IF(AND(B109&gt;=3.3,A109&gt;=7.05,F109&gt;=2.5,D109&gt;=0.8),6.325,IF(AND(D109&gt;=0.25,A109&lt;5.05,A109&gt;=4.75,D109&lt;0.35,D109&lt;0.8),1.3,IF(AND(B109&lt;3.6,A109&gt;=5.05,A109&gt;=4.75,D109&lt;0.35,D109&lt;0.8),1.4,IF(AND(H109&lt;10.194,G109&lt;0.412,A109&lt;5.85,F109&lt;2.5,D109&gt;=0.8),4.133,IF(AND(H109&gt;=10.194,G109&lt;0.412,A109&lt;5.85,F109&lt;2.5,D109&gt;=0.8),4.5,IF(AND(A109&lt;5.35,G109&gt;=0.412,A109&lt;5.85,F109&lt;2.5,D109&gt;=0.8),3.15,IF(AND(A109&lt;6.2,B109&gt;=2.75,A109&gt;=5.85,F109&lt;2.5,D109&gt;=0.8),4.3,IF(AND(H109&lt;5.767,A109&lt;6.2,A109&lt;7.05,F109&gt;=2.5,D109&gt;=0.8),4.5,IF(AND(G109&gt;=0.861,A109&gt;=6.2,A109&lt;7.05,F109&gt;=2.5,D109&gt;=0.8),5.2,IF(AND(B109&lt;3.15,D109&lt;0.25,A109&lt;5.05,A109&gt;=4.75,D109&lt;0.35,D109&lt;0.8),1.55,IF(AND(A109&lt;5.45,B109&gt;=3.6,A109&gt;=5.05,A109&gt;=4.75,D109&lt;0.35,D109&lt;0.8),1.5,IF(AND(A109&gt;=5.45,B109&gt;=3.6,A109&gt;=5.05,A109&gt;=4.75,D109&lt;0.35,D109&lt;0.8),1.4,IF(AND(G109&gt;=0.772,A109&gt;=5.35,G109&gt;=0.412,A109&lt;5.85,F109&lt;2.5,D109&gt;=0.8),3.9,IF(AND(D109&gt;=1.45,A109&gt;=6.2,B109&gt;=2.75,A109&gt;=5.85,F109&lt;2.5,D109&gt;=0.8),4.775,IF(AND(G109&lt;0.5,H109&gt;=5.767,A109&lt;6.2,A109&lt;7.05,F109&gt;=2.5,D109&gt;=0.8),5.1,IF(AND(G109&gt;=0.5,H109&gt;=5.767,A109&lt;6.2,A109&lt;7.05,F109&gt;=2.5,D109&gt;=0.8),4.95,IF(AND(B109&gt;=3.25,G109&lt;0.861,A109&gt;=6.2,A109&lt;7.05,F109&gt;=2.5,D109&gt;=0.8),5.75,IF(AND(A109&lt;4.95,B109&gt;=3.15,D109&lt;0.25,A109&lt;5.05,A109&gt;=4.75,D109&lt;0.35,D109&lt;0.8),1.4,IF(AND(A109&lt;5.65,G109&lt;0.772,A109&gt;=5.35,G109&gt;=0.412,A109&lt;5.85,F109&lt;2.5,D109&gt;=0.8),3.6,IF(AND(A109&gt;=5.65,G109&lt;0.772,A109&gt;=5.35,G109&gt;=0.412,A109&lt;5.85,F109&lt;2.5,D109&gt;=0.8),3.5,IF(AND(B109&gt;=3.15,D109&lt;1.45,A109&gt;=6.2,B109&gt;=2.75,A109&gt;=5.85,F109&lt;2.5,D109&gt;=0.8),4.7,IF(AND(A109&gt;=6.65,B109&lt;3.25,G109&lt;0.861,A109&gt;=6.2,A109&lt;7.05,F109&gt;=2.5,D109&gt;=0.8),5.567,IF(AND(H109&lt;9.499,A109&gt;=4.95,B109&gt;=3.15,D109&lt;0.25,A109&lt;5.05,A109&gt;=4.75,D109&lt;0.35,D109&lt;0.8),1.4,IF(AND(H109&gt;=9.499,A109&gt;=4.95,B109&gt;=3.15,D109&lt;0.25,A109&lt;5.05,A109&gt;=4.75,D109&lt;0.35,D109&lt;0.8),1.2,IF(AND(G109&lt;0.765,B109&lt;3.15,D109&lt;1.45,A109&gt;=6.2,B109&gt;=2.75,A109&gt;=5.85,F109&lt;2.5,D109&gt;=0.8),4.4,IF(AND(G109&gt;=0.765,B109&lt;3.15,D109&lt;1.45,A109&gt;=6.2,B109&gt;=2.75,A109&gt;=5.85,F109&lt;2.5,D109&gt;=0.8),4.6,IF(AND(H109&lt;10.667,A109&lt;6.65,B109&lt;3.25,G109&lt;0.861,A109&gt;=6.2,A109&lt;7.05,F109&gt;=2.5,D109&gt;=0.8),5.167,IF(AND(G109&lt;0.627,H109&gt;=10.667,A109&lt;6.65,B109&lt;3.25,G109&lt;0.861,A109&gt;=6.2,A109&lt;7.05,F109&gt;=2.5,D109&gt;=0.8),5.64,IF(AND(G109&gt;=0.627,H109&gt;=10.667,A109&lt;6.65,B109&lt;3.25,G109&lt;0.861,A109&gt;=6.2,A109&lt;7.05,F109&gt;=2.5,D109&gt;=0.8),5.1,"shouldnthappen")))))))))))))))))))))))))))))))))))</f>
        <v>4.5</v>
      </c>
      <c r="X109" s="1" t="n">
        <f aca="false">IF(AND(B109&lt;3.05,H109&lt;6.697,A109&lt;5.45),4.1,IF(AND(B109&gt;=3.05,H109&lt;6.697,A109&lt;5.45),1.48,IF(AND(D109&lt;0.7,A109&lt;5.9,A109&gt;=5.45),1.4,IF(AND(A109&lt;4.35,B109&lt;3.3,H109&gt;=6.697,A109&lt;5.45),1.1,IF(AND(G109&lt;0.372,D109&gt;=0.7,A109&lt;5.9,A109&gt;=5.45),4.36,IF(AND(A109&gt;=4.9,A109&gt;=4.35,B109&lt;3.3,H109&gt;=6.697,A109&lt;5.45),1.6,IF(AND(H109&gt;=14.171,A109&lt;5.15,B109&gt;=3.3,H109&gt;=6.697,A109&lt;5.45),1.6,IF(AND(G109&lt;0.451,A109&gt;=5.15,B109&gt;=3.3,H109&gt;=6.697,A109&lt;5.45),1.367,IF(AND(G109&gt;=0.451,A109&gt;=5.15,B109&gt;=3.3,H109&gt;=6.697,A109&lt;5.45),1.5,IF(AND(G109&lt;0.332,D109&lt;1.45,F109&lt;2.5,A109&gt;=5.9,A109&gt;=5.45),4.35,IF(AND(A109&lt;6.15,D109&gt;=1.45,F109&lt;2.5,A109&gt;=5.9,A109&gt;=5.45),5.1,IF(AND(D109&gt;=2.4,G109&lt;0.432,F109&gt;=2.5,A109&gt;=5.9,A109&gt;=5.45),5.78,IF(AND(A109&lt;6.15,G109&gt;=0.432,F109&gt;=2.5,A109&gt;=5.9,A109&gt;=5.45),4.9,IF(AND(B109&lt;3.1,A109&lt;4.9,A109&gt;=4.35,B109&lt;3.3,H109&gt;=6.697,A109&lt;5.45),1.4,IF(AND(B109&gt;=3.1,A109&lt;4.9,A109&gt;=4.35,B109&lt;3.3,H109&gt;=6.697,A109&lt;5.45),1.3,IF(AND(G109&lt;0.343,H109&lt;14.171,A109&lt;5.15,B109&gt;=3.3,H109&gt;=6.697,A109&lt;5.45),1.433,IF(AND(G109&gt;=0.343,H109&lt;14.171,A109&lt;5.15,B109&gt;=3.3,H109&gt;=6.697,A109&lt;5.45),1.525,IF(AND(D109&lt;1.05,B109&lt;2.55,G109&gt;=0.372,D109&gt;=0.7,A109&lt;5.9,A109&gt;=5.45),3.7,IF(AND(H109&lt;10.596,B109&gt;=2.55,G109&gt;=0.372,D109&gt;=0.7,A109&lt;5.9,A109&gt;=5.45),3.525,IF(AND(H109&gt;=10.596,B109&gt;=2.55,G109&gt;=0.372,D109&gt;=0.7,A109&lt;5.9,A109&gt;=5.45),3.9,IF(AND(H109&lt;14.314,G109&gt;=0.332,D109&lt;1.45,F109&lt;2.5,A109&gt;=5.9,A109&gt;=5.45),4.4,IF(AND(H109&gt;=14.314,G109&gt;=0.332,D109&lt;1.45,F109&lt;2.5,A109&gt;=5.9,A109&gt;=5.45),4.7,IF(AND(H109&lt;13.906,A109&gt;=6.15,D109&gt;=1.45,F109&lt;2.5,A109&gt;=5.9,A109&gt;=5.45),4.675,IF(AND(H109&gt;=13.906,A109&gt;=6.15,D109&gt;=1.45,F109&lt;2.5,A109&gt;=5.9,A109&gt;=5.45),4.9,IF(AND(G109&lt;0.093,D109&lt;2.4,G109&lt;0.432,F109&gt;=2.5,A109&gt;=5.9,A109&gt;=5.45),5.6,IF(AND(B109&lt;2.95,A109&gt;=6.15,G109&gt;=0.432,F109&gt;=2.5,A109&gt;=5.9,A109&gt;=5.45),5.86,IF(AND(A109&lt;5.55,D109&gt;=1.05,B109&lt;2.55,G109&gt;=0.372,D109&gt;=0.7,A109&lt;5.9,A109&gt;=5.45),4,IF(AND(A109&gt;=5.55,D109&gt;=1.05,B109&lt;2.55,G109&gt;=0.372,D109&gt;=0.7,A109&lt;5.9,A109&gt;=5.45),3.9,IF(AND(D109&lt;1.7,G109&gt;=0.093,D109&lt;2.4,G109&lt;0.432,F109&gt;=2.5,A109&gt;=5.9,A109&gt;=5.45),5.05,IF(AND(G109&gt;=0.774,B109&gt;=2.95,A109&gt;=6.15,G109&gt;=0.432,F109&gt;=2.5,A109&gt;=5.9,A109&gt;=5.45),5.3,IF(AND(G109&gt;=0.312,D109&gt;=1.7,G109&gt;=0.093,D109&lt;2.4,G109&lt;0.432,F109&gt;=2.5,A109&gt;=5.9,A109&gt;=5.45),5.4,IF(AND(D109&lt;2.45,G109&lt;0.774,B109&gt;=2.95,A109&gt;=6.15,G109&gt;=0.432,F109&gt;=2.5,A109&gt;=5.9,A109&gt;=5.45),5.66,IF(AND(D109&gt;=2.45,G109&lt;0.774,B109&gt;=2.95,A109&gt;=6.15,G109&gt;=0.432,F109&gt;=2.5,A109&gt;=5.9,A109&gt;=5.45),6,IF(AND(G109&gt;=0.301,G109&lt;0.312,D109&gt;=1.7,G109&gt;=0.093,D109&lt;2.4,G109&lt;0.432,F109&gt;=2.5,A109&gt;=5.9,A109&gt;=5.45),5.1,IF(AND(A109&lt;6.45,G109&lt;0.301,G109&lt;0.312,D109&gt;=1.7,G109&gt;=0.093,D109&lt;2.4,G109&lt;0.432,F109&gt;=2.5,A109&gt;=5.9,A109&gt;=5.45),5.3,IF(AND(A109&gt;=6.45,G109&lt;0.301,G109&lt;0.312,D109&gt;=1.7,G109&gt;=0.093,D109&lt;2.4,G109&lt;0.432,F109&gt;=2.5,A109&gt;=5.9,A109&gt;=5.45),5.2,"shouldnthappen"))))))))))))))))))))))))))))))))))))</f>
        <v>4.1</v>
      </c>
      <c r="Y109" s="1" t="n">
        <f aca="false">IF(AND(H109&lt;6.51,F109&lt;1.5),1.8,IF(AND(H109&gt;=16.674,F109&gt;=1.5),6.533,IF(AND(D109&gt;=0.45,H109&gt;=6.51,F109&lt;1.5),1.667,IF(AND(H109&gt;=13.805,G109&lt;0.154,H109&lt;16.674,F109&gt;=1.5),6.7,IF(AND(D109&lt;0.15,A109&lt;5.05,D109&lt;0.45,H109&gt;=6.51,F109&lt;1.5),1.4,IF(AND(H109&gt;=13.586,A109&gt;=5.05,D109&lt;0.45,H109&gt;=6.51,F109&lt;1.5),1.3,IF(AND(F109&lt;2.5,H109&lt;13.805,G109&lt;0.154,H109&lt;16.674,F109&gt;=1.5),4.6,IF(AND(H109&lt;8.929,D109&lt;1.35,G109&gt;=0.154,H109&lt;16.674,F109&gt;=1.5),3.64,IF(AND(G109&lt;0.05,H109&lt;13.586,A109&gt;=5.05,D109&lt;0.45,H109&gt;=6.51,F109&lt;1.5),1.4,IF(AND(G109&gt;=0.107,F109&gt;=2.5,H109&lt;13.805,G109&lt;0.154,H109&lt;16.674,F109&gt;=1.5),5.3,IF(AND(B109&gt;=2.75,H109&gt;=8.929,D109&lt;1.35,G109&gt;=0.154,H109&lt;16.674,F109&gt;=1.5),4.433,IF(AND(D109&gt;=1.55,F109&lt;2.5,D109&gt;=1.35,G109&gt;=0.154,H109&lt;16.674,F109&gt;=1.5),4.975,IF(AND(H109&lt;6.93,F109&gt;=2.5,D109&gt;=1.35,G109&gt;=0.154,H109&lt;16.674,F109&gt;=1.5),4.5,IF(AND(H109&lt;12.675,G109&lt;0.217,D109&gt;=0.15,A109&lt;5.05,D109&lt;0.45,H109&gt;=6.51,F109&lt;1.5),1.4,IF(AND(H109&gt;=12.675,G109&lt;0.217,D109&gt;=0.15,A109&lt;5.05,D109&lt;0.45,H109&gt;=6.51,F109&lt;1.5),1.5,IF(AND(A109&lt;4.65,G109&gt;=0.217,D109&gt;=0.15,A109&lt;5.05,D109&lt;0.45,H109&gt;=6.51,F109&lt;1.5),1.35,IF(AND(D109&lt;0.25,G109&gt;=0.05,H109&lt;13.586,A109&gt;=5.05,D109&lt;0.45,H109&gt;=6.51,F109&lt;1.5),1.467,IF(AND(D109&gt;=0.25,G109&gt;=0.05,H109&lt;13.586,A109&gt;=5.05,D109&lt;0.45,H109&gt;=6.51,F109&lt;1.5),1.5,IF(AND(H109&lt;9.15,G109&lt;0.107,F109&gt;=2.5,H109&lt;13.805,G109&lt;0.154,H109&lt;16.674,F109&gt;=1.5),5.7,IF(AND(H109&gt;=9.15,G109&lt;0.107,F109&gt;=2.5,H109&lt;13.805,G109&lt;0.154,H109&lt;16.674,F109&gt;=1.5),5.6,IF(AND(G109&lt;0.404,B109&lt;2.75,H109&gt;=8.929,D109&lt;1.35,G109&gt;=0.154,H109&lt;16.674,F109&gt;=1.5),4.15,IF(AND(G109&gt;=0.404,B109&lt;2.75,H109&gt;=8.929,D109&lt;1.35,G109&gt;=0.154,H109&lt;16.674,F109&gt;=1.5),3.9,IF(AND(A109&gt;=6.75,D109&lt;1.55,F109&lt;2.5,D109&gt;=1.35,G109&gt;=0.154,H109&lt;16.674,F109&gt;=1.5),4.82,IF(AND(D109&lt;0.25,A109&gt;=4.65,G109&gt;=0.217,D109&gt;=0.15,A109&lt;5.05,D109&lt;0.45,H109&gt;=6.51,F109&lt;1.5),1.325,IF(AND(D109&gt;=0.25,A109&gt;=4.65,G109&gt;=0.217,D109&gt;=0.15,A109&lt;5.05,D109&lt;0.45,H109&gt;=6.51,F109&lt;1.5),1.3,IF(AND(A109&lt;6.55,A109&lt;6.75,D109&lt;1.55,F109&lt;2.5,D109&gt;=1.35,G109&gt;=0.154,H109&lt;16.674,F109&gt;=1.5),4.575,IF(AND(A109&gt;=6.55,A109&lt;6.75,D109&lt;1.55,F109&lt;2.5,D109&gt;=1.35,G109&gt;=0.154,H109&lt;16.674,F109&gt;=1.5),4.4,IF(AND(B109&lt;2.9,D109&lt;2.05,H109&gt;=6.93,F109&gt;=2.5,D109&gt;=1.35,G109&gt;=0.154,H109&lt;16.674,F109&gt;=1.5),5.05,IF(AND(H109&lt;8.884,D109&gt;=2.05,H109&gt;=6.93,F109&gt;=2.5,D109&gt;=1.35,G109&gt;=0.154,H109&lt;16.674,F109&gt;=1.5),5.1,IF(AND(H109&lt;13.711,B109&gt;=2.9,D109&lt;2.05,H109&gt;=6.93,F109&gt;=2.5,D109&gt;=1.35,G109&gt;=0.154,H109&lt;16.674,F109&gt;=1.5),5,IF(AND(H109&gt;=13.711,B109&gt;=2.9,D109&lt;2.05,H109&gt;=6.93,F109&gt;=2.5,D109&gt;=1.35,G109&gt;=0.154,H109&lt;16.674,F109&gt;=1.5),5.8,IF(AND(B109&lt;3.15,H109&gt;=8.884,D109&gt;=2.05,H109&gt;=6.93,F109&gt;=2.5,D109&gt;=1.35,G109&gt;=0.154,H109&lt;16.674,F109&gt;=1.5),5.56,IF(AND(B109&gt;=3.15,H109&gt;=8.884,D109&gt;=2.05,H109&gt;=6.93,F109&gt;=2.5,D109&gt;=1.35,G109&gt;=0.154,H109&lt;16.674,F109&gt;=1.5),5.9,"shouldnthappen")))))))))))))))))))))))))))))))))</f>
        <v>4.5</v>
      </c>
      <c r="Z109" s="1" t="n">
        <f aca="false">IF(AND(F109&gt;=2,B109&gt;=3.35),5.6,IF(AND(A109&lt;6.65,H109&gt;=15.076,B109&lt;3.35),4.8,IF(AND(A109&gt;=6.65,H109&gt;=15.076,B109&lt;3.35),6.15,IF(AND(H109&lt;6.542,F109&lt;2,B109&gt;=3.35),1.767,IF(AND(G109&gt;=0.653,D109&lt;0.75,H109&lt;15.076,B109&lt;3.35),1.55,IF(AND(D109&lt;0.15,G109&lt;0.653,D109&lt;0.75,H109&lt;15.076,B109&lt;3.35),1.1,IF(AND(G109&lt;0.356,A109&lt;5.05,H109&gt;=6.542,F109&lt;2,B109&gt;=3.35),1.4,IF(AND(G109&gt;=0.356,A109&lt;5.05,H109&gt;=6.542,F109&lt;2,B109&gt;=3.35),1.3,IF(AND(G109&gt;=0.566,A109&gt;=5.05,H109&gt;=6.542,F109&lt;2,B109&gt;=3.35),1.6,IF(AND(B109&gt;=3.1,D109&gt;=0.15,G109&lt;0.653,D109&lt;0.75,H109&lt;15.076,B109&lt;3.35),1.367,IF(AND(B109&gt;=2.65,D109&lt;1.45,B109&lt;2.75,D109&gt;=0.75,H109&lt;15.076,B109&lt;3.35),3.96,IF(AND(G109&lt;0.352,D109&gt;=1.45,B109&lt;2.75,D109&gt;=0.75,H109&lt;15.076,B109&lt;3.35),4.5,IF(AND(D109&gt;=1.35,A109&lt;6.2,B109&gt;=2.75,D109&gt;=0.75,H109&lt;15.076,B109&lt;3.35),4.733,IF(AND(A109&lt;4.7,B109&lt;3.1,D109&gt;=0.15,G109&lt;0.653,D109&lt;0.75,H109&lt;15.076,B109&lt;3.35),1.36,IF(AND(A109&gt;=4.7,B109&lt;3.1,D109&gt;=0.15,G109&lt;0.653,D109&lt;0.75,H109&lt;15.076,B109&lt;3.35),1.6,IF(AND(A109&lt;5.2,B109&lt;2.65,D109&lt;1.45,B109&lt;2.75,D109&gt;=0.75,H109&lt;15.076,B109&lt;3.35),3.3,IF(AND(A109&lt;6.5,G109&gt;=0.352,D109&gt;=1.45,B109&lt;2.75,D109&gt;=0.75,H109&lt;15.076,B109&lt;3.35),5,IF(AND(A109&gt;=6.5,G109&gt;=0.352,D109&gt;=1.45,B109&lt;2.75,D109&gt;=0.75,H109&lt;15.076,B109&lt;3.35),5.8,IF(AND(H109&lt;8.486,D109&lt;1.35,A109&lt;6.2,B109&gt;=2.75,D109&gt;=0.75,H109&lt;15.076,B109&lt;3.35),3.975,IF(AND(G109&lt;0.187,F109&lt;2.5,A109&gt;=6.2,B109&gt;=2.75,D109&gt;=0.75,H109&lt;15.076,B109&lt;3.35),5,IF(AND(G109&gt;=0.187,F109&lt;2.5,A109&gt;=6.2,B109&gt;=2.75,D109&gt;=0.75,H109&lt;15.076,B109&lt;3.35),4.525,IF(AND(A109&gt;=7.25,F109&gt;=2.5,A109&gt;=6.2,B109&gt;=2.75,D109&gt;=0.75,H109&lt;15.076,B109&lt;3.35),6.5,IF(AND(G109&lt;0.185,B109&lt;3.6,G109&lt;0.566,A109&gt;=5.05,H109&gt;=6.542,F109&lt;2,B109&gt;=3.35),1.45,IF(AND(G109&gt;=0.185,B109&lt;3.6,G109&lt;0.566,A109&gt;=5.05,H109&gt;=6.542,F109&lt;2,B109&gt;=3.35),1.34,IF(AND(G109&lt;0.13,B109&gt;=3.6,G109&lt;0.566,A109&gt;=5.05,H109&gt;=6.542,F109&lt;2,B109&gt;=3.35),1.45,IF(AND(G109&gt;=0.13,B109&gt;=3.6,G109&lt;0.566,A109&gt;=5.05,H109&gt;=6.542,F109&lt;2,B109&gt;=3.35),1.5,IF(AND(D109&lt;1.05,A109&gt;=5.2,B109&lt;2.65,D109&lt;1.45,B109&lt;2.75,D109&gt;=0.75,H109&lt;15.076,B109&lt;3.35),3.5,IF(AND(D109&gt;=1.05,A109&gt;=5.2,B109&lt;2.65,D109&lt;1.45,B109&lt;2.75,D109&gt;=0.75,H109&lt;15.076,B109&lt;3.35),3.94,IF(AND(H109&lt;10.983,H109&gt;=8.486,D109&lt;1.35,A109&lt;6.2,B109&gt;=2.75,D109&gt;=0.75,H109&lt;15.076,B109&lt;3.35),4.38,IF(AND(H109&gt;=10.983,H109&gt;=8.486,D109&lt;1.35,A109&lt;6.2,B109&gt;=2.75,D109&gt;=0.75,H109&lt;15.076,B109&lt;3.35),4.1,IF(AND(B109&gt;=3.25,A109&lt;7.25,F109&gt;=2.5,A109&gt;=6.2,B109&gt;=2.75,D109&gt;=0.75,H109&lt;15.076,B109&lt;3.35),5.7,IF(AND(B109&lt;2.95,B109&lt;3.25,A109&lt;7.25,F109&gt;=2.5,A109&gt;=6.2,B109&gt;=2.75,D109&gt;=0.75,H109&lt;15.076,B109&lt;3.35),5.6,IF(AND(H109&gt;=13.711,B109&gt;=2.95,B109&lt;3.25,A109&lt;7.25,F109&gt;=2.5,A109&gt;=6.2,B109&gt;=2.75,D109&gt;=0.75,H109&lt;15.076,B109&lt;3.35),5.8,IF(AND(A109&gt;=6.8,H109&lt;13.711,B109&gt;=2.95,B109&lt;3.25,A109&lt;7.25,F109&gt;=2.5,A109&gt;=6.2,B109&gt;=2.75,D109&gt;=0.75,H109&lt;15.076,B109&lt;3.35),5.1,IF(AND(H109&lt;12.921,A109&lt;6.8,H109&lt;13.711,B109&gt;=2.95,B109&lt;3.25,A109&lt;7.25,F109&gt;=2.5,A109&gt;=6.2,B109&gt;=2.75,D109&gt;=0.75,H109&lt;15.076,B109&lt;3.35),5.34,IF(AND(H109&gt;=12.921,A109&lt;6.8,H109&lt;13.711,B109&gt;=2.95,B109&lt;3.25,A109&lt;7.25,F109&gt;=2.5,A109&gt;=6.2,B109&gt;=2.75,D109&gt;=0.75,H109&lt;15.076,B109&lt;3.35),5.133,"shouldnthappen"))))))))))))))))))))))))))))))))))))</f>
        <v>4.5</v>
      </c>
      <c r="AA109" s="1" t="n">
        <f aca="false">IF(AND(D109&gt;=0.45,A109&lt;5.05,D109&lt;0.8),1.6,IF(AND(D109&gt;=0.45,A109&gt;=5.05,D109&lt;0.8),1.7,IF(AND(H109&gt;=16.244,F109&gt;=2.5,D109&gt;=0.8),6.533,IF(AND(A109&lt;4.35,D109&lt;0.45,A109&lt;5.05,D109&lt;0.8),1.1,IF(AND(H109&gt;=14.877,D109&lt;0.45,A109&gt;=5.05,D109&lt;0.8),1.3,IF(AND(D109&gt;=1.4,A109&lt;5.65,F109&lt;2.5,D109&gt;=0.8),4.5,IF(AND(A109&gt;=7.25,H109&lt;16.244,F109&gt;=2.5,D109&gt;=0.8),6.5,IF(AND(A109&gt;=4.75,A109&gt;=4.35,D109&lt;0.45,A109&lt;5.05,D109&lt;0.8),1.35,IF(AND(A109&lt;5.3,D109&lt;1.4,A109&lt;5.65,F109&lt;2.5,D109&gt;=0.8),3.1,IF(AND(A109&gt;=6.8,A109&gt;=6.55,A109&gt;=5.65,F109&lt;2.5,D109&gt;=0.8),4.9,IF(AND(H109&lt;5.767,A109&lt;7.25,H109&lt;16.244,F109&gt;=2.5,D109&gt;=0.8),4.5,IF(AND(G109&gt;=0.522,A109&lt;4.75,A109&gt;=4.35,D109&lt;0.45,A109&lt;5.05,D109&lt;0.8),1.2,IF(AND(G109&gt;=0.948,D109&lt;0.35,H109&lt;14.877,D109&lt;0.45,A109&gt;=5.05,D109&lt;0.8),1.7,IF(AND(H109&lt;13.089,D109&gt;=0.35,H109&lt;14.877,D109&lt;0.45,A109&gt;=5.05,D109&lt;0.8),1.5,IF(AND(H109&gt;=13.089,D109&gt;=0.35,H109&lt;14.877,D109&lt;0.45,A109&gt;=5.05,D109&lt;0.8),1.3,IF(AND(B109&gt;=2.95,A109&gt;=5.3,D109&lt;1.4,A109&lt;5.65,F109&lt;2.5,D109&gt;=0.8),4.1,IF(AND(H109&lt;9.181,A109&lt;6.05,A109&lt;6.55,A109&gt;=5.65,F109&lt;2.5,D109&gt;=0.8),5.1,IF(AND(H109&gt;=9.181,A109&lt;6.05,A109&lt;6.55,A109&gt;=5.65,F109&lt;2.5,D109&gt;=0.8),4.3,IF(AND(G109&gt;=0.867,A109&gt;=6.05,A109&lt;6.55,A109&gt;=5.65,F109&lt;2.5,D109&gt;=0.8),4.9,IF(AND(B109&lt;3.05,A109&lt;6.8,A109&gt;=6.55,A109&gt;=5.65,F109&lt;2.5,D109&gt;=0.8),5,IF(AND(B109&gt;=3.05,A109&lt;6.8,A109&gt;=6.55,A109&gt;=5.65,F109&lt;2.5,D109&gt;=0.8),4.55,IF(AND(H109&gt;=14.144,G109&lt;0.522,A109&lt;4.75,A109&gt;=4.35,D109&lt;0.45,A109&lt;5.05,D109&lt;0.8),1.3,IF(AND(B109&lt;2.7,B109&lt;2.95,A109&gt;=5.3,D109&lt;1.4,A109&lt;5.65,F109&lt;2.5,D109&gt;=0.8),3.78,IF(AND(B109&gt;=2.7,B109&lt;2.95,A109&gt;=5.3,D109&lt;1.4,A109&lt;5.65,F109&lt;2.5,D109&gt;=0.8),3.6,IF(AND(G109&lt;0.638,G109&lt;0.867,A109&gt;=6.05,A109&lt;6.55,A109&gt;=5.65,F109&lt;2.5,D109&gt;=0.8),4.433,IF(AND(G109&gt;=0.638,G109&lt;0.867,A109&gt;=6.05,A109&lt;6.55,A109&gt;=5.65,F109&lt;2.5,D109&gt;=0.8),4,IF(AND(A109&lt;6.35,H109&lt;11.146,H109&gt;=5.767,A109&lt;7.25,H109&lt;16.244,F109&gt;=2.5,D109&gt;=0.8),5.1,IF(AND(A109&lt;4.5,H109&lt;14.144,G109&lt;0.522,A109&lt;4.75,A109&gt;=4.35,D109&lt;0.45,A109&lt;5.05,D109&lt;0.8),1.35,IF(AND(A109&gt;=4.5,H109&lt;14.144,G109&lt;0.522,A109&lt;4.75,A109&gt;=4.35,D109&lt;0.45,A109&lt;5.05,D109&lt;0.8),1.4,IF(AND(A109&lt;5.15,B109&lt;3.75,G109&lt;0.948,D109&lt;0.35,H109&lt;14.877,D109&lt;0.45,A109&gt;=5.05,D109&lt;0.8),1.4,IF(AND(A109&gt;=5.15,B109&lt;3.75,G109&lt;0.948,D109&lt;0.35,H109&lt;14.877,D109&lt;0.45,A109&gt;=5.05,D109&lt;0.8),1.5,IF(AND(G109&lt;0.112,B109&gt;=3.75,G109&lt;0.948,D109&lt;0.35,H109&lt;14.877,D109&lt;0.45,A109&gt;=5.05,D109&lt;0.8),1.5,IF(AND(G109&gt;=0.112,B109&gt;=3.75,G109&lt;0.948,D109&lt;0.35,H109&lt;14.877,D109&lt;0.45,A109&gt;=5.05,D109&lt;0.8),1.6,IF(AND(G109&lt;0.075,A109&gt;=6.35,H109&lt;11.146,H109&gt;=5.767,A109&lt;7.25,H109&lt;16.244,F109&gt;=2.5,D109&gt;=0.8),5.5,IF(AND(G109&gt;=0.075,A109&gt;=6.35,H109&lt;11.146,H109&gt;=5.767,A109&lt;7.25,H109&lt;16.244,F109&gt;=2.5,D109&gt;=0.8),5.24,IF(AND(B109&lt;2.95,D109&lt;1.9,H109&gt;=11.146,H109&gt;=5.767,A109&lt;7.25,H109&lt;16.244,F109&gt;=2.5,D109&gt;=0.8),5.65,IF(AND(B109&gt;=2.95,D109&lt;1.9,H109&gt;=11.146,H109&gt;=5.767,A109&lt;7.25,H109&lt;16.244,F109&gt;=2.5,D109&gt;=0.8),5.8,IF(AND(H109&lt;13.42,D109&gt;=1.9,H109&gt;=11.146,H109&gt;=5.767,A109&lt;7.25,H109&lt;16.244,F109&gt;=2.5,D109&gt;=0.8),5.6,IF(AND(H109&gt;=13.42,D109&gt;=1.9,H109&gt;=11.146,H109&gt;=5.767,A109&lt;7.25,H109&lt;16.244,F109&gt;=2.5,D109&gt;=0.8),5.34,"shouldnthappen")))))))))))))))))))))))))))))))))))))))</f>
        <v>4.5</v>
      </c>
      <c r="AB109" s="1" t="n">
        <f aca="false">IF(AND(D109&gt;=0.35,F109&lt;1.5),1.5,IF(AND(F109&lt;2.5,D109&gt;=1.55,F109&gt;=1.5),4.85,IF(AND(H109&lt;8.308,D109&lt;0.15,D109&lt;0.35,F109&lt;1.5),1.5,IF(AND(H109&gt;=8.308,D109&lt;0.15,D109&lt;0.35,F109&lt;1.5),1.4,IF(AND(H109&lt;5.523,D109&gt;=0.15,D109&lt;0.35,F109&lt;1.5),1,IF(AND(G109&lt;0.572,H109&lt;10.688,D109&lt;1.55,F109&gt;=1.5),3.75,IF(AND(B109&gt;=3.5,F109&gt;=2.5,D109&gt;=1.55,F109&gt;=1.5),6.3,IF(AND(A109&gt;=5.65,G109&gt;=0.572,H109&lt;10.688,D109&lt;1.55,F109&gt;=1.5),4.45,IF(AND(B109&gt;=2.85,A109&lt;6.15,H109&gt;=10.688,D109&lt;1.55,F109&gt;=1.5),4.35,IF(AND(H109&gt;=16.284,B109&lt;3.5,F109&gt;=2.5,D109&gt;=1.55,F109&gt;=1.5),6.6,IF(AND(G109&gt;=0.241,G109&lt;0.338,H109&gt;=5.523,D109&gt;=0.15,D109&lt;0.35,F109&lt;1.5),1.25,IF(AND(A109&lt;5.05,G109&gt;=0.338,H109&gt;=5.523,D109&gt;=0.15,D109&lt;0.35,F109&lt;1.5),1.35,IF(AND(B109&lt;2.7,A109&lt;5.65,G109&gt;=0.572,H109&lt;10.688,D109&lt;1.55,F109&gt;=1.5),4,IF(AND(B109&gt;=2.7,A109&lt;5.65,G109&gt;=0.572,H109&lt;10.688,D109&lt;1.55,F109&gt;=1.5),3.6,IF(AND(B109&lt;2.45,B109&lt;2.85,A109&lt;6.15,H109&gt;=10.688,D109&lt;1.55,F109&gt;=1.5),3.7,IF(AND(A109&lt;6.25,B109&lt;2.85,A109&gt;=6.15,H109&gt;=10.688,D109&lt;1.55,F109&gt;=1.5),4.5,IF(AND(A109&gt;=6.25,B109&lt;2.85,A109&gt;=6.15,H109&gt;=10.688,D109&lt;1.55,F109&gt;=1.5),4.86,IF(AND(D109&gt;=1.45,B109&gt;=2.85,A109&gt;=6.15,H109&gt;=10.688,D109&lt;1.55,F109&gt;=1.5),4.8,IF(AND(H109&lt;8.202,H109&lt;16.284,B109&lt;3.5,F109&gt;=2.5,D109&gt;=1.55,F109&gt;=1.5),5.7,IF(AND(A109&gt;=5.1,G109&lt;0.241,G109&lt;0.338,H109&gt;=5.523,D109&gt;=0.15,D109&lt;0.35,F109&lt;1.5),1.5,IF(AND(B109&gt;=3.75,A109&gt;=5.05,G109&gt;=0.338,H109&gt;=5.523,D109&gt;=0.15,D109&lt;0.35,F109&lt;1.5),1.6,IF(AND(A109&lt;5.7,B109&gt;=2.45,B109&lt;2.85,A109&lt;6.15,H109&gt;=10.688,D109&lt;1.55,F109&gt;=1.5),3.9,IF(AND(A109&gt;=5.7,B109&gt;=2.45,B109&lt;2.85,A109&lt;6.15,H109&gt;=10.688,D109&lt;1.55,F109&gt;=1.5),4.02,IF(AND(H109&lt;13.654,D109&lt;1.45,B109&gt;=2.85,A109&gt;=6.15,H109&gt;=10.688,D109&lt;1.55,F109&gt;=1.5),4.333,IF(AND(H109&gt;=13.654,D109&lt;1.45,B109&gt;=2.85,A109&gt;=6.15,H109&gt;=10.688,D109&lt;1.55,F109&gt;=1.5),4.54,IF(AND(A109&lt;6.15,H109&gt;=8.202,H109&lt;16.284,B109&lt;3.5,F109&gt;=2.5,D109&gt;=1.55,F109&gt;=1.5),5,IF(AND(H109&lt;13.924,A109&lt;5.1,G109&lt;0.241,G109&lt;0.338,H109&gt;=5.523,D109&gt;=0.15,D109&lt;0.35,F109&lt;1.5),1.4,IF(AND(H109&gt;=13.924,A109&lt;5.1,G109&lt;0.241,G109&lt;0.338,H109&gt;=5.523,D109&gt;=0.15,D109&lt;0.35,F109&lt;1.5),1.5,IF(AND(D109&lt;0.25,B109&lt;3.75,A109&gt;=5.05,G109&gt;=0.338,H109&gt;=5.523,D109&gt;=0.15,D109&lt;0.35,F109&lt;1.5),1.5,IF(AND(D109&gt;=0.25,B109&lt;3.75,A109&gt;=5.05,G109&gt;=0.338,H109&gt;=5.523,D109&gt;=0.15,D109&lt;0.35,F109&lt;1.5),1.4,IF(AND(H109&lt;8.884,B109&gt;=3.05,A109&gt;=6.15,H109&gt;=8.202,H109&lt;16.284,B109&lt;3.5,F109&gt;=2.5,D109&gt;=1.55,F109&gt;=1.5),5.1,IF(AND(A109&lt;6.45,G109&lt;0.368,B109&lt;3.05,A109&gt;=6.15,H109&gt;=8.202,H109&lt;16.284,B109&lt;3.5,F109&gt;=2.5,D109&gt;=1.55,F109&gt;=1.5),5.525,IF(AND(A109&gt;=6.45,G109&lt;0.368,B109&lt;3.05,A109&gt;=6.15,H109&gt;=8.202,H109&lt;16.284,B109&lt;3.5,F109&gt;=2.5,D109&gt;=1.55,F109&gt;=1.5),5.35,IF(AND(D109&lt;2.25,G109&gt;=0.368,B109&lt;3.05,A109&gt;=6.15,H109&gt;=8.202,H109&lt;16.284,B109&lt;3.5,F109&gt;=2.5,D109&gt;=1.55,F109&gt;=1.5),5.8,IF(AND(D109&gt;=2.25,G109&gt;=0.368,B109&lt;3.05,A109&gt;=6.15,H109&gt;=8.202,H109&lt;16.284,B109&lt;3.5,F109&gt;=2.5,D109&gt;=1.55,F109&gt;=1.5),5.2,IF(AND(H109&lt;10.257,H109&gt;=8.884,B109&gt;=3.05,A109&gt;=6.15,H109&gt;=8.202,H109&lt;16.284,B109&lt;3.5,F109&gt;=2.5,D109&gt;=1.55,F109&gt;=1.5),5.9,IF(AND(H109&gt;=10.257,H109&gt;=8.884,B109&gt;=3.05,A109&gt;=6.15,H109&gt;=8.202,H109&lt;16.284,B109&lt;3.5,F109&gt;=2.5,D109&gt;=1.55,F109&gt;=1.5),5.48,"shouldnthappen")))))))))))))))))))))))))))))))))))))</f>
        <v>5.7</v>
      </c>
      <c r="AC109" s="1" t="n">
        <f aca="false">IF(AND(H109&lt;5.748,A109&lt;5.05,D109&lt;0.8),1,IF(AND(B109&lt;3.35,A109&gt;=5.05,D109&lt;0.8),1.7,IF(AND(A109&lt;5.85,G109&lt;0.154,D109&gt;=0.8),4.5,IF(AND(D109&gt;=0.45,H109&gt;=5.748,A109&lt;5.05,D109&lt;0.8),1.6,IF(AND(G109&gt;=0.934,B109&gt;=3.35,A109&gt;=5.05,D109&lt;0.8),1.7,IF(AND(D109&lt;2.1,A109&gt;=5.85,G109&lt;0.154,D109&gt;=0.8),6.15,IF(AND(D109&gt;=2.1,A109&gt;=5.85,G109&lt;0.154,D109&gt;=0.8),5.5,IF(AND(A109&lt;6.1,D109&gt;=1.55,G109&gt;=0.154,D109&gt;=0.8),5,IF(AND(H109&gt;=14.379,G109&lt;0.934,B109&gt;=3.35,A109&gt;=5.05,D109&lt;0.8),1.58,IF(AND(G109&lt;0.379,A109&gt;=6.1,D109&gt;=1.55,G109&gt;=0.154,D109&gt;=0.8),5.42,IF(AND(H109&lt;13.924,G109&lt;0.227,D109&lt;0.45,H109&gt;=5.748,A109&lt;5.05,D109&lt;0.8),1.4,IF(AND(H109&gt;=13.924,G109&lt;0.227,D109&lt;0.45,H109&gt;=5.748,A109&lt;5.05,D109&lt;0.8),1.5,IF(AND(B109&lt;3.1,G109&gt;=0.227,D109&lt;0.45,H109&gt;=5.748,A109&lt;5.05,D109&lt;0.8),1.1,IF(AND(G109&lt;0.13,H109&lt;14.379,G109&lt;0.934,B109&gt;=3.35,A109&gt;=5.05,D109&lt;0.8),1.4,IF(AND(D109&lt;1.05,A109&lt;5.65,D109&lt;1.35,D109&lt;1.55,G109&gt;=0.154,D109&gt;=0.8),3.7,IF(AND(D109&lt;1.25,A109&gt;=5.65,D109&lt;1.35,D109&lt;1.55,G109&gt;=0.154,D109&gt;=0.8),4.06,IF(AND(D109&gt;=1.25,A109&gt;=5.65,D109&lt;1.35,D109&lt;1.55,G109&gt;=0.154,D109&gt;=0.8),4.425,IF(AND(H109&lt;13.654,D109&lt;1.45,D109&gt;=1.35,D109&lt;1.55,G109&gt;=0.154,D109&gt;=0.8),4.275,IF(AND(G109&lt;0.259,D109&gt;=1.45,D109&gt;=1.35,D109&lt;1.55,G109&gt;=0.154,D109&gt;=0.8),5.1,IF(AND(B109&lt;2.95,G109&gt;=0.379,A109&gt;=6.1,D109&gt;=1.55,G109&gt;=0.154,D109&gt;=0.8),6.3,IF(AND(B109&lt;3.25,B109&gt;=3.1,G109&gt;=0.227,D109&lt;0.45,H109&gt;=5.748,A109&lt;5.05,D109&lt;0.8),1.3,IF(AND(B109&gt;=3.25,B109&gt;=3.1,G109&gt;=0.227,D109&lt;0.45,H109&gt;=5.748,A109&lt;5.05,D109&lt;0.8),1.4,IF(AND(H109&gt;=13.372,G109&gt;=0.13,H109&lt;14.379,G109&lt;0.934,B109&gt;=3.35,A109&gt;=5.05,D109&lt;0.8),1.4,IF(AND(H109&lt;6.69,D109&gt;=1.05,A109&lt;5.65,D109&lt;1.35,D109&lt;1.55,G109&gt;=0.154,D109&gt;=0.8),4.033,IF(AND(H109&gt;=6.69,D109&gt;=1.05,A109&lt;5.65,D109&lt;1.35,D109&lt;1.55,G109&gt;=0.154,D109&gt;=0.8),3.88,IF(AND(B109&lt;2.85,H109&gt;=13.654,D109&lt;1.45,D109&gt;=1.35,D109&lt;1.55,G109&gt;=0.154,D109&gt;=0.8),4.8,IF(AND(B109&gt;=2.85,H109&gt;=13.654,D109&lt;1.45,D109&gt;=1.35,D109&lt;1.55,G109&gt;=0.154,D109&gt;=0.8),4.7,IF(AND(H109&lt;11.681,G109&gt;=0.259,D109&gt;=1.45,D109&gt;=1.35,D109&lt;1.55,G109&gt;=0.154,D109&gt;=0.8),4.85,IF(AND(H109&gt;=11.681,G109&gt;=0.259,D109&gt;=1.45,D109&gt;=1.35,D109&lt;1.55,G109&gt;=0.154,D109&gt;=0.8),4.633,IF(AND(A109&lt;6.25,B109&gt;=2.95,G109&gt;=0.379,A109&gt;=6.1,D109&gt;=1.55,G109&gt;=0.154,D109&gt;=0.8),5.4,IF(AND(D109&lt;0.3,H109&lt;13.372,G109&gt;=0.13,H109&lt;14.379,G109&lt;0.934,B109&gt;=3.35,A109&gt;=5.05,D109&lt;0.8),1.475,IF(AND(D109&gt;=0.3,H109&lt;13.372,G109&gt;=0.13,H109&lt;14.379,G109&lt;0.934,B109&gt;=3.35,A109&gt;=5.05,D109&lt;0.8),1.5,IF(AND(B109&lt;3.15,A109&gt;=6.25,B109&gt;=2.95,G109&gt;=0.379,A109&gt;=6.1,D109&gt;=1.55,G109&gt;=0.154,D109&gt;=0.8),5.7,IF(AND(B109&gt;=3.15,A109&gt;=6.25,B109&gt;=2.95,G109&gt;=0.379,A109&gt;=6.1,D109&gt;=1.55,G109&gt;=0.154,D109&gt;=0.8),5.933,"shouldnthappen"))))))))))))))))))))))))))))))))))</f>
        <v>5</v>
      </c>
      <c r="AD109" s="1" t="n">
        <f aca="false">IF(AND(H109&lt;6.621,A109&lt;4.95,D109&lt;0.8),1,IF(AND(H109&lt;14.144,H109&gt;=6.621,A109&lt;4.95,D109&lt;0.8),1.4,IF(AND(H109&gt;=14.144,H109&gt;=6.621,A109&lt;4.95,D109&lt;0.8),1.3,IF(AND(G109&lt;0.13,B109&gt;=3.85,A109&gt;=4.95,D109&lt;0.8),1.3,IF(AND(G109&gt;=0.13,B109&gt;=3.85,A109&gt;=4.95,D109&lt;0.8),1.425,IF(AND(A109&gt;=6.05,B109&lt;2.75,D109&lt;1.55,D109&gt;=0.8),4.9,IF(AND(A109&gt;=7.3,G109&lt;0.119,D109&gt;=1.55,D109&gt;=0.8),6.7,IF(AND(H109&lt;6.555,D109&lt;0.25,B109&lt;3.85,A109&gt;=4.95,D109&lt;0.8),1.7,IF(AND(B109&lt;3.4,D109&gt;=0.25,B109&lt;3.85,A109&gt;=4.95,D109&lt;0.8),1.7,IF(AND(B109&gt;=3.4,D109&gt;=0.25,B109&lt;3.85,A109&gt;=4.95,D109&lt;0.8),1.6,IF(AND(A109&lt;5.05,A109&lt;6.05,B109&lt;2.75,D109&lt;1.55,D109&gt;=0.8),3.3,IF(AND(B109&lt;2.85,D109&lt;1.35,B109&gt;=2.75,D109&lt;1.55,D109&gt;=0.8),4.5,IF(AND(H109&lt;12.206,D109&gt;=1.35,B109&gt;=2.75,D109&lt;1.55,D109&gt;=0.8),4.7,IF(AND(H109&gt;=12.206,D109&gt;=1.35,B109&gt;=2.75,D109&lt;1.55,D109&gt;=0.8),4.52,IF(AND(G109&lt;0.024,A109&lt;7.3,G109&lt;0.119,D109&gt;=1.55,D109&gt;=0.8),5.7,IF(AND(G109&gt;=0.024,A109&lt;7.3,G109&lt;0.119,D109&gt;=1.55,D109&gt;=0.8),5.6,IF(AND(F109&lt;2.5,G109&lt;0.417,G109&gt;=0.119,D109&gt;=1.55,D109&gt;=0.8),5.05,IF(AND(B109&lt;3.15,H109&gt;=6.555,D109&lt;0.25,B109&lt;3.85,A109&gt;=4.95,D109&lt;0.8),1.6,IF(AND(G109&lt;0.356,A109&gt;=5.05,A109&lt;6.05,B109&lt;2.75,D109&lt;1.55,D109&gt;=0.8),4.12,IF(AND(A109&lt;5.65,B109&gt;=2.85,D109&lt;1.35,B109&gt;=2.75,D109&lt;1.55,D109&gt;=0.8),3.6,IF(AND(B109&lt;3.15,F109&gt;=2.5,G109&lt;0.417,G109&gt;=0.119,D109&gt;=1.55,D109&gt;=0.8),5.18,IF(AND(B109&gt;=3.15,F109&gt;=2.5,G109&lt;0.417,G109&gt;=0.119,D109&gt;=1.55,D109&gt;=0.8),5.3,IF(AND(D109&lt;1.7,A109&lt;6.95,G109&gt;=0.417,G109&gt;=0.119,D109&gt;=1.55,D109&gt;=0.8),4.7,IF(AND(A109&lt;7.25,A109&gt;=6.95,G109&gt;=0.417,G109&gt;=0.119,D109&gt;=1.55,D109&gt;=0.8),5.8,IF(AND(A109&gt;=7.25,A109&gt;=6.95,G109&gt;=0.417,G109&gt;=0.119,D109&gt;=1.55,D109&gt;=0.8),6.333,IF(AND(H109&lt;8.594,B109&gt;=3.15,H109&gt;=6.555,D109&lt;0.25,B109&lt;3.85,A109&gt;=4.95,D109&lt;0.8),1.4,IF(AND(H109&gt;=8.594,B109&gt;=3.15,H109&gt;=6.555,D109&lt;0.25,B109&lt;3.85,A109&gt;=4.95,D109&lt;0.8),1.5,IF(AND(H109&gt;=11.218,G109&gt;=0.356,A109&gt;=5.05,A109&lt;6.05,B109&lt;2.75,D109&lt;1.55,D109&gt;=0.8),3.925,IF(AND(A109&gt;=6.5,A109&gt;=5.65,B109&gt;=2.85,D109&lt;1.35,B109&gt;=2.75,D109&lt;1.55,D109&gt;=0.8),4.6,IF(AND(H109&lt;8.602,H109&lt;11.218,G109&gt;=0.356,A109&gt;=5.05,A109&lt;6.05,B109&lt;2.75,D109&lt;1.55,D109&gt;=0.8),3.95,IF(AND(H109&gt;=8.602,H109&lt;11.218,G109&gt;=0.356,A109&gt;=5.05,A109&lt;6.05,B109&lt;2.75,D109&lt;1.55,D109&gt;=0.8),3.75,IF(AND(H109&lt;10.129,A109&lt;6.5,A109&gt;=5.65,B109&gt;=2.85,D109&lt;1.35,B109&gt;=2.75,D109&lt;1.55,D109&gt;=0.8),4.2,IF(AND(H109&gt;=10.129,A109&lt;6.5,A109&gt;=5.65,B109&gt;=2.85,D109&lt;1.35,B109&gt;=2.75,D109&lt;1.55,D109&gt;=0.8),4.267,IF(AND(D109&lt;2.2,B109&lt;3.05,D109&gt;=1.7,A109&lt;6.95,G109&gt;=0.417,G109&gt;=0.119,D109&gt;=1.55,D109&gt;=0.8),5.3,IF(AND(D109&gt;=2.2,B109&lt;3.05,D109&gt;=1.7,A109&lt;6.95,G109&gt;=0.417,G109&gt;=0.119,D109&gt;=1.55,D109&gt;=0.8),5.133,IF(AND(D109&lt;2.45,B109&gt;=3.05,D109&gt;=1.7,A109&lt;6.95,G109&gt;=0.417,G109&gt;=0.119,D109&gt;=1.55,D109&gt;=0.8),5.6,IF(AND(D109&gt;=2.45,B109&gt;=3.05,D109&gt;=1.7,A109&lt;6.95,G109&gt;=0.417,G109&gt;=0.119,D109&gt;=1.55,D109&gt;=0.8),6,"shouldnthappen")))))))))))))))))))))))))))))))))))))</f>
        <v>5.18</v>
      </c>
      <c r="AE109" s="1" t="n">
        <f aca="false">IF(AND(G109&lt;0.123,D109&gt;=0.25,D109&lt;0.75),1.3,IF(AND(H109&gt;=16.774,D109&gt;=1.75,D109&gt;=0.75),6.4,IF(AND(B109&lt;3.4,A109&lt;4.8,D109&lt;0.25,D109&lt;0.75),1.22,IF(AND(B109&gt;=3.4,A109&lt;4.8,D109&lt;0.25,D109&lt;0.75),1,IF(AND(A109&gt;=5.45,A109&gt;=4.8,D109&lt;0.25,D109&lt;0.75),1.367,IF(AND(H109&gt;=10.688,D109&lt;1.35,D109&lt;1.75,D109&gt;=0.75),4.2,IF(AND(A109&lt;5.3,D109&gt;=1.35,D109&lt;1.75,D109&gt;=0.75),4.05,IF(AND(G109&gt;=0.857,H109&lt;16.774,D109&gt;=1.75,D109&gt;=0.75),5.02,IF(AND(H109&lt;6.089,A109&lt;5.45,A109&gt;=4.8,D109&lt;0.25,D109&lt;0.75),1.7,IF(AND(G109&lt;0.184,D109&lt;0.35,G109&gt;=0.123,D109&gt;=0.25,D109&lt;0.75),1.7,IF(AND(G109&gt;=0.184,D109&lt;0.35,G109&gt;=0.123,D109&gt;=0.25,D109&lt;0.75),1.48,IF(AND(A109&lt;5.25,D109&gt;=0.35,G109&gt;=0.123,D109&gt;=0.25,D109&lt;0.75),1.75,IF(AND(A109&gt;=5.25,D109&gt;=0.35,G109&gt;=0.123,D109&gt;=0.25,D109&lt;0.75),1.5,IF(AND(A109&lt;5.3,H109&lt;10.688,D109&lt;1.35,D109&lt;1.75,D109&gt;=0.75),3.15,IF(AND(H109&lt;9.474,A109&gt;=5.3,D109&gt;=1.35,D109&lt;1.75,D109&gt;=0.75),4.95,IF(AND(G109&gt;=0.779,G109&lt;0.857,H109&lt;16.774,D109&gt;=1.75,D109&gt;=0.75),6,IF(AND(G109&lt;0.05,H109&gt;=6.089,A109&lt;5.45,A109&gt;=4.8,D109&lt;0.25,D109&lt;0.75),1.4,IF(AND(H109&lt;6.69,A109&gt;=5.3,H109&lt;10.688,D109&lt;1.35,D109&lt;1.75,D109&gt;=0.75),4.033,IF(AND(H109&gt;=6.69,A109&gt;=5.3,H109&lt;10.688,D109&lt;1.35,D109&lt;1.75,D109&gt;=0.75),3.733,IF(AND(B109&lt;2.5,H109&gt;=9.474,A109&gt;=5.3,D109&gt;=1.35,D109&lt;1.75,D109&gt;=0.75),4.5,IF(AND(D109&gt;=2.45,G109&lt;0.779,G109&lt;0.857,H109&lt;16.774,D109&gt;=1.75,D109&gt;=0.75),6,IF(AND(B109&gt;=3.75,G109&gt;=0.05,H109&gt;=6.089,A109&lt;5.45,A109&gt;=4.8,D109&lt;0.25,D109&lt;0.75),1.6,IF(AND(H109&lt;13.695,B109&gt;=2.5,H109&gt;=9.474,A109&gt;=5.3,D109&gt;=1.35,D109&lt;1.75,D109&gt;=0.75),4.567,IF(AND(G109&gt;=0.654,D109&lt;2.45,G109&lt;0.779,G109&lt;0.857,H109&lt;16.774,D109&gt;=1.75,D109&gt;=0.75),4.9,IF(AND(G109&gt;=0.73,B109&lt;3.75,G109&gt;=0.05,H109&gt;=6.089,A109&lt;5.45,A109&gt;=4.8,D109&lt;0.25,D109&lt;0.75),1.4,IF(AND(A109&lt;6.65,H109&gt;=13.695,B109&gt;=2.5,H109&gt;=9.474,A109&gt;=5.3,D109&gt;=1.35,D109&lt;1.75,D109&gt;=0.75),4.4,IF(AND(A109&gt;=6.65,H109&gt;=13.695,B109&gt;=2.5,H109&gt;=9.474,A109&gt;=5.3,D109&gt;=1.35,D109&lt;1.75,D109&gt;=0.75),4.84,IF(AND(B109&lt;2.75,G109&lt;0.654,D109&lt;2.45,G109&lt;0.779,G109&lt;0.857,H109&lt;16.774,D109&gt;=1.75,D109&gt;=0.75),5.2,IF(AND(H109&lt;9.524,G109&lt;0.73,B109&lt;3.75,G109&gt;=0.05,H109&gt;=6.089,A109&lt;5.45,A109&gt;=4.8,D109&lt;0.25,D109&lt;0.75),1.5,IF(AND(H109&gt;=9.524,G109&lt;0.73,B109&lt;3.75,G109&gt;=0.05,H109&gt;=6.089,A109&lt;5.45,A109&gt;=4.8,D109&lt;0.25,D109&lt;0.75),1.4,IF(AND(H109&gt;=13.644,B109&gt;=2.75,G109&lt;0.654,D109&lt;2.45,G109&lt;0.779,G109&lt;0.857,H109&lt;16.774,D109&gt;=1.75,D109&gt;=0.75),6.033,IF(AND(A109&gt;=6.85,H109&lt;13.644,B109&gt;=2.75,G109&lt;0.654,D109&lt;2.45,G109&lt;0.779,G109&lt;0.857,H109&lt;16.774,D109&gt;=1.75,D109&gt;=0.75),5.1,IF(AND(A109&gt;=6.75,A109&lt;6.85,H109&lt;13.644,B109&gt;=2.75,G109&lt;0.654,D109&lt;2.45,G109&lt;0.779,G109&lt;0.857,H109&lt;16.774,D109&gt;=1.75,D109&gt;=0.75),5.9,IF(AND(D109&gt;=2.35,A109&lt;6.75,A109&lt;6.85,H109&lt;13.644,B109&gt;=2.75,G109&lt;0.654,D109&lt;2.45,G109&lt;0.779,G109&lt;0.857,H109&lt;16.774,D109&gt;=1.75,D109&gt;=0.75),5.6,IF(AND(H109&lt;11.146,D109&lt;2.35,A109&lt;6.75,A109&lt;6.85,H109&lt;13.644,B109&gt;=2.75,G109&lt;0.654,D109&lt;2.45,G109&lt;0.779,G109&lt;0.857,H109&lt;16.774,D109&gt;=1.75,D109&gt;=0.75),5.4,IF(AND(H109&gt;=11.146,D109&lt;2.35,A109&lt;6.75,A109&lt;6.85,H109&lt;13.644,B109&gt;=2.75,G109&lt;0.654,D109&lt;2.45,G109&lt;0.779,G109&lt;0.857,H109&lt;16.774,D109&gt;=1.75,D109&gt;=0.75),5.6,"shouldnthappen"))))))))))))))))))))))))))))))))))))</f>
        <v>4.05</v>
      </c>
      <c r="AF109" s="1" t="n">
        <f aca="false">IF(AND(A109&lt;4.5,D109&lt;0.8),1.233,IF(AND(B109&lt;3.05,A109&gt;=4.5,D109&lt;0.8),1.4,IF(AND(D109&gt;=0.45,B109&gt;=3.05,A109&gt;=4.5,D109&lt;0.8),1.667,IF(AND(D109&lt;1.05,D109&lt;1.35,A109&lt;6.25,D109&gt;=0.8),3.633,IF(AND(H109&lt;13.935,A109&gt;=7.05,A109&gt;=6.25,D109&gt;=0.8),6,IF(AND(G109&gt;=0.948,D109&lt;0.45,B109&gt;=3.05,A109&gt;=4.5,D109&lt;0.8),1.7,IF(AND(G109&lt;0.652,D109&gt;=1.05,D109&lt;1.35,A109&lt;6.25,D109&gt;=0.8),4.16,IF(AND(D109&gt;=2.15,D109&gt;=1.75,D109&gt;=1.35,A109&lt;6.25,D109&gt;=0.8),5.4,IF(AND(G109&gt;=0.912,F109&lt;2.5,A109&lt;7.05,A109&gt;=6.25,D109&gt;=0.8),4.4,IF(AND(B109&gt;=3.25,F109&gt;=2.5,A109&lt;7.05,A109&gt;=6.25,D109&gt;=0.8),5.85,IF(AND(H109&lt;17.32,H109&gt;=13.935,A109&gt;=7.05,A109&gt;=6.25,D109&gt;=0.8),6.65,IF(AND(H109&gt;=17.32,H109&gt;=13.935,A109&gt;=7.05,A109&gt;=6.25,D109&gt;=0.8),6.4,IF(AND(H109&gt;=13.547,G109&lt;0.948,D109&lt;0.45,B109&gt;=3.05,A109&gt;=4.5,D109&lt;0.8),1.38,IF(AND(B109&gt;=2.75,G109&gt;=0.652,D109&gt;=1.05,D109&lt;1.35,A109&lt;6.25,D109&gt;=0.8),3.6,IF(AND(H109&lt;9.417,G109&lt;0.404,D109&lt;1.75,D109&gt;=1.35,A109&lt;6.25,D109&gt;=0.8),4.2,IF(AND(H109&gt;=9.417,G109&lt;0.404,D109&lt;1.75,D109&gt;=1.35,A109&lt;6.25,D109&gt;=0.8),4.5,IF(AND(G109&lt;0.464,G109&gt;=0.404,D109&lt;1.75,D109&gt;=1.35,A109&lt;6.25,D109&gt;=0.8),4.5,IF(AND(G109&gt;=0.464,G109&gt;=0.404,D109&lt;1.75,D109&gt;=1.35,A109&lt;6.25,D109&gt;=0.8),4.625,IF(AND(D109&lt;1.85,D109&lt;2.15,D109&gt;=1.75,D109&gt;=1.35,A109&lt;6.25,D109&gt;=0.8),4.9,IF(AND(D109&gt;=1.85,D109&lt;2.15,D109&gt;=1.75,D109&gt;=1.35,A109&lt;6.25,D109&gt;=0.8),5.05,IF(AND(G109&lt;0.332,G109&lt;0.912,F109&lt;2.5,A109&lt;7.05,A109&gt;=6.25,D109&gt;=0.8),4.467,IF(AND(G109&gt;=0.332,G109&lt;0.912,F109&lt;2.5,A109&lt;7.05,A109&gt;=6.25,D109&gt;=0.8),4.767,IF(AND(D109&lt;0.15,H109&lt;13.547,G109&lt;0.948,D109&lt;0.45,B109&gt;=3.05,A109&gt;=4.5,D109&lt;0.8),1.5,IF(AND(D109&lt;1.15,B109&lt;2.75,G109&gt;=0.652,D109&gt;=1.05,D109&lt;1.35,A109&lt;6.25,D109&gt;=0.8),3.9,IF(AND(D109&gt;=1.15,B109&lt;2.75,G109&gt;=0.652,D109&gt;=1.05,D109&lt;1.35,A109&lt;6.25,D109&gt;=0.8),4,IF(AND(D109&gt;=2.25,B109&lt;3.15,B109&lt;3.25,F109&gt;=2.5,A109&lt;7.05,A109&gt;=6.25,D109&gt;=0.8),5.14,IF(AND(G109&lt;0.621,B109&gt;=3.15,B109&lt;3.25,F109&gt;=2.5,A109&lt;7.05,A109&gt;=6.25,D109&gt;=0.8),5.75,IF(AND(G109&gt;=0.621,B109&gt;=3.15,B109&lt;3.25,F109&gt;=2.5,A109&lt;7.05,A109&gt;=6.25,D109&gt;=0.8),5.1,IF(AND(G109&gt;=0.862,D109&gt;=0.15,H109&lt;13.547,G109&lt;0.948,D109&lt;0.45,B109&gt;=3.05,A109&gt;=4.5,D109&lt;0.8),1.5,IF(AND(A109&lt;6.35,D109&lt;2.25,B109&lt;3.15,B109&lt;3.25,F109&gt;=2.5,A109&lt;7.05,A109&gt;=6.25,D109&gt;=0.8),5.267,IF(AND(A109&gt;=6.35,D109&lt;2.25,B109&lt;3.15,B109&lt;3.25,F109&gt;=2.5,A109&lt;7.05,A109&gt;=6.25,D109&gt;=0.8),5.42,IF(AND(A109&lt;5.1,G109&lt;0.862,D109&gt;=0.15,H109&lt;13.547,G109&lt;0.948,D109&lt;0.45,B109&gt;=3.05,A109&gt;=4.5,D109&lt;0.8),1.35,IF(AND(B109&lt;3.95,A109&gt;=5.1,G109&lt;0.862,D109&gt;=0.15,H109&lt;13.547,G109&lt;0.948,D109&lt;0.45,B109&gt;=3.05,A109&gt;=4.5,D109&lt;0.8),1.5,IF(AND(B109&gt;=3.95,A109&gt;=5.1,G109&lt;0.862,D109&gt;=0.15,H109&lt;13.547,G109&lt;0.948,D109&lt;0.45,B109&gt;=3.05,A109&gt;=4.5,D109&lt;0.8),1.467,"shouldnthappen"))))))))))))))))))))))))))))))))))</f>
        <v>4.2</v>
      </c>
      <c r="AG109" s="1" t="n">
        <f aca="false">IF(AND(H109&lt;5.748,A109&lt;4.85,D109&lt;0.75),1,IF(AND(B109&gt;=3.5,D109&gt;=1.75,D109&gt;=0.75),6.2,IF(AND(A109&gt;=4.65,H109&gt;=5.748,A109&lt;4.85,D109&lt;0.75),1.333,IF(AND(H109&lt;6.417,B109&lt;3.45,A109&gt;=4.85,D109&lt;0.75),1.7,IF(AND(A109&lt;5.05,B109&gt;=3.45,A109&gt;=4.85,D109&lt;0.75),1.4,IF(AND(A109&gt;=5.05,B109&gt;=3.45,A109&gt;=4.85,D109&lt;0.75),1.5,IF(AND(F109&gt;=2.5,H109&lt;13.641,D109&lt;1.75,D109&gt;=0.75),4.667,IF(AND(G109&lt;0.187,H109&gt;=13.641,D109&lt;1.75,D109&gt;=0.75),5,IF(AND(A109&gt;=7.1,B109&lt;3.5,D109&gt;=1.75,D109&gt;=0.75),6.575,IF(AND(G109&lt;0.161,A109&lt;4.65,H109&gt;=5.748,A109&lt;4.85,D109&lt;0.75),1.5,IF(AND(H109&lt;8.399,H109&gt;=6.417,B109&lt;3.45,A109&gt;=4.85,D109&lt;0.75),1.5,IF(AND(H109&gt;=8.399,H109&gt;=6.417,B109&lt;3.45,A109&gt;=4.85,D109&lt;0.75),1.625,IF(AND(G109&lt;0.086,F109&lt;2.5,H109&lt;13.641,D109&lt;1.75,D109&gt;=0.75),4.7,IF(AND(D109&lt;1.35,G109&gt;=0.187,H109&gt;=13.641,D109&lt;1.75,D109&gt;=0.75),4.2,IF(AND(G109&lt;0.422,G109&gt;=0.161,A109&lt;4.65,H109&gt;=5.748,A109&lt;4.85,D109&lt;0.75),1.4,IF(AND(G109&gt;=0.422,G109&gt;=0.161,A109&lt;4.65,H109&gt;=5.748,A109&lt;4.85,D109&lt;0.75),1.3,IF(AND(B109&lt;2.5,D109&gt;=1.35,G109&gt;=0.187,H109&gt;=13.641,D109&lt;1.75,D109&gt;=0.75),4.5,IF(AND(B109&lt;2.75,A109&lt;6,A109&lt;7.1,B109&lt;3.5,D109&gt;=1.75,D109&gt;=0.75),5.1,IF(AND(B109&gt;=2.75,A109&lt;6,A109&lt;7.1,B109&lt;3.5,D109&gt;=1.75,D109&gt;=0.75),5.02,IF(AND(A109&lt;5.15,A109&lt;5.9,G109&gt;=0.086,F109&lt;2.5,H109&lt;13.641,D109&lt;1.75,D109&gt;=0.75),3,IF(AND(G109&lt;0.644,A109&gt;=5.9,G109&gt;=0.086,F109&lt;2.5,H109&lt;13.641,D109&lt;1.75,D109&gt;=0.75),4.65,IF(AND(G109&gt;=0.644,A109&gt;=5.9,G109&gt;=0.086,F109&lt;2.5,H109&lt;13.641,D109&lt;1.75,D109&gt;=0.75),4.24,IF(AND(D109&lt;1.45,B109&gt;=2.5,D109&gt;=1.35,G109&gt;=0.187,H109&gt;=13.641,D109&lt;1.75,D109&gt;=0.75),4.68,IF(AND(D109&gt;=1.45,B109&gt;=2.5,D109&gt;=1.35,G109&gt;=0.187,H109&gt;=13.641,D109&lt;1.75,D109&gt;=0.75),4.833,IF(AND(H109&lt;13.18,D109&lt;2.05,A109&gt;=6,A109&lt;7.1,B109&lt;3.5,D109&gt;=1.75,D109&gt;=0.75),5.44,IF(AND(H109&gt;=13.18,D109&lt;2.05,A109&gt;=6,A109&lt;7.1,B109&lt;3.5,D109&gt;=1.75,D109&gt;=0.75),5.1,IF(AND(H109&lt;8.759,D109&gt;=2.05,A109&gt;=6,A109&lt;7.1,B109&lt;3.5,D109&gt;=1.75,D109&gt;=0.75),5.4,IF(AND(A109&gt;=5.75,A109&gt;=5.15,A109&lt;5.9,G109&gt;=0.086,F109&lt;2.5,H109&lt;13.641,D109&lt;1.75,D109&gt;=0.75),3.967,IF(AND(H109&lt;10.159,H109&gt;=8.759,D109&gt;=2.05,A109&gt;=6,A109&lt;7.1,B109&lt;3.5,D109&gt;=1.75,D109&gt;=0.75),5.925,IF(AND(D109&lt;1.2,A109&lt;5.75,A109&gt;=5.15,A109&lt;5.9,G109&gt;=0.086,F109&lt;2.5,H109&lt;13.641,D109&lt;1.75,D109&gt;=0.75),3.667,IF(AND(D109&lt;2.25,H109&gt;=10.159,H109&gt;=8.759,D109&gt;=2.05,A109&gt;=6,A109&lt;7.1,B109&lt;3.5,D109&gt;=1.75,D109&gt;=0.75),5.66,IF(AND(D109&gt;=2.25,H109&gt;=10.159,H109&gt;=8.759,D109&gt;=2.05,A109&gt;=6,A109&lt;7.1,B109&lt;3.5,D109&gt;=1.75,D109&gt;=0.75),5.34,IF(AND(D109&lt;1.35,D109&gt;=1.2,A109&lt;5.75,A109&gt;=5.15,A109&lt;5.9,G109&gt;=0.086,F109&lt;2.5,H109&lt;13.641,D109&lt;1.75,D109&gt;=0.75),4.025,IF(AND(D109&gt;=1.35,D109&gt;=1.2,A109&lt;5.75,A109&gt;=5.15,A109&lt;5.9,G109&gt;=0.086,F109&lt;2.5,H109&lt;13.641,D109&lt;1.75,D109&gt;=0.75),3.9,"shouldnthappen"))))))))))))))))))))))))))))))))))</f>
        <v>4.667</v>
      </c>
      <c r="AH109" s="1" t="n">
        <f aca="false">IF(AND(F109&lt;1.5,H109&lt;6.799,A109&lt;5.45),1.7,IF(AND(F109&gt;=1.5,H109&lt;6.799,A109&lt;5.45),4.1,IF(AND(D109&gt;=0.8,H109&gt;=6.799,A109&lt;5.45),3.9,IF(AND(H109&lt;7.564,F109&lt;2.5,A109&gt;=5.45),3.925,IF(AND(H109&gt;=16.284,F109&gt;=2.5,A109&gt;=5.45),6.5,IF(AND(A109&lt;4.35,D109&lt;0.8,H109&gt;=6.799,A109&lt;5.45),1.1,IF(AND(B109&lt;2.8,D109&lt;1.35,H109&gt;=7.564,F109&lt;2.5,A109&gt;=5.45),4.1,IF(AND(B109&gt;=2.8,D109&lt;1.35,H109&gt;=7.564,F109&lt;2.5,A109&gt;=5.45),4.267,IF(AND(B109&lt;2.75,D109&gt;=1.35,H109&gt;=7.564,F109&lt;2.5,A109&gt;=5.45),5,IF(AND(G109&gt;=0.078,G109&lt;0.26,H109&lt;16.284,F109&gt;=2.5,A109&gt;=5.45),6.06,IF(AND(G109&gt;=0.805,G109&gt;=0.26,H109&lt;16.284,F109&gt;=2.5,A109&gt;=5.45),5.02,IF(AND(H109&gt;=10.109,B109&gt;=3.45,A109&gt;=4.35,D109&lt;0.8,H109&gt;=6.799,A109&lt;5.45),1.55,IF(AND(D109&lt;2.25,G109&lt;0.078,G109&lt;0.26,H109&lt;16.284,F109&gt;=2.5,A109&gt;=5.45),5.6,IF(AND(D109&gt;=2.25,G109&lt;0.078,G109&lt;0.26,H109&lt;16.284,F109&gt;=2.5,A109&gt;=5.45),5.7,IF(AND(A109&lt;6.15,G109&lt;0.805,G109&gt;=0.26,H109&lt;16.284,F109&gt;=2.5,A109&gt;=5.45),4.967,IF(AND(A109&lt;4.65,H109&lt;12.227,B109&lt;3.45,A109&gt;=4.35,D109&lt;0.8,H109&gt;=6.799,A109&lt;5.45),1.333,IF(AND(A109&lt;4.85,H109&gt;=12.227,B109&lt;3.45,A109&gt;=4.35,D109&lt;0.8,H109&gt;=6.799,A109&lt;5.45),1.42,IF(AND(A109&gt;=4.85,H109&gt;=12.227,B109&lt;3.45,A109&gt;=4.35,D109&lt;0.8,H109&gt;=6.799,A109&lt;5.45),1.533,IF(AND(A109&lt;5.05,H109&lt;10.109,B109&gt;=3.45,A109&gt;=4.35,D109&lt;0.8,H109&gt;=6.799,A109&lt;5.45),1.4,IF(AND(A109&gt;=5.05,H109&lt;10.109,B109&gt;=3.45,A109&gt;=4.35,D109&lt;0.8,H109&gt;=6.799,A109&lt;5.45),1.5,IF(AND(G109&lt;0.14,H109&lt;13.531,B109&gt;=2.75,D109&gt;=1.35,H109&gt;=7.564,F109&lt;2.5,A109&gt;=5.45),4.7,IF(AND(G109&lt;0.187,H109&gt;=13.531,B109&gt;=2.75,D109&gt;=1.35,H109&gt;=7.564,F109&lt;2.5,A109&gt;=5.45),5,IF(AND(G109&gt;=0.187,H109&gt;=13.531,B109&gt;=2.75,D109&gt;=1.35,H109&gt;=7.564,F109&lt;2.5,A109&gt;=5.45),4.66,IF(AND(A109&lt;6.35,A109&gt;=6.15,G109&lt;0.805,G109&gt;=0.26,H109&lt;16.284,F109&gt;=2.5,A109&gt;=5.45),6,IF(AND(D109&lt;0.15,A109&gt;=4.65,H109&lt;12.227,B109&lt;3.45,A109&gt;=4.35,D109&lt;0.8,H109&gt;=6.799,A109&lt;5.45),1.5,IF(AND(H109&lt;10.723,G109&gt;=0.14,H109&lt;13.531,B109&gt;=2.75,D109&gt;=1.35,H109&gt;=7.564,F109&lt;2.5,A109&gt;=5.45),4.6,IF(AND(H109&gt;=10.723,G109&gt;=0.14,H109&lt;13.531,B109&gt;=2.75,D109&gt;=1.35,H109&gt;=7.564,F109&lt;2.5,A109&gt;=5.45),4.46,IF(AND(G109&lt;0.364,A109&gt;=6.35,A109&gt;=6.15,G109&lt;0.805,G109&gt;=0.26,H109&lt;16.284,F109&gt;=2.5,A109&gt;=5.45),5.28,IF(AND(A109&lt;5.1,D109&gt;=0.15,A109&gt;=4.65,H109&lt;12.227,B109&lt;3.45,A109&gt;=4.35,D109&lt;0.8,H109&gt;=6.799,A109&lt;5.45),1.36,IF(AND(A109&gt;=5.1,D109&gt;=0.15,A109&gt;=4.65,H109&lt;12.227,B109&lt;3.45,A109&gt;=4.35,D109&lt;0.8,H109&gt;=6.799,A109&lt;5.45),1.4,IF(AND(G109&gt;=0.6,G109&gt;=0.364,A109&gt;=6.35,A109&gt;=6.15,G109&lt;0.805,G109&gt;=0.26,H109&lt;16.284,F109&gt;=2.5,A109&gt;=5.45),5.1,IF(AND(A109&gt;=6.95,G109&lt;0.6,G109&gt;=0.364,A109&gt;=6.35,A109&gt;=6.15,G109&lt;0.805,G109&gt;=0.26,H109&lt;16.284,F109&gt;=2.5,A109&gt;=5.45),5.8,IF(AND(B109&lt;3.2,A109&lt;6.95,G109&lt;0.6,G109&gt;=0.364,A109&gt;=6.35,A109&gt;=6.15,G109&lt;0.805,G109&gt;=0.26,H109&lt;16.284,F109&gt;=2.5,A109&gt;=5.45),5.6,IF(AND(B109&gt;=3.2,A109&lt;6.95,G109&lt;0.6,G109&gt;=0.364,A109&gt;=6.35,A109&gt;=6.15,G109&lt;0.805,G109&gt;=0.26,H109&lt;16.284,F109&gt;=2.5,A109&gt;=5.45),5.7,"shouldnthappen"))))))))))))))))))))))))))))))))))</f>
        <v>4.1</v>
      </c>
      <c r="AI109" s="1" t="n">
        <f aca="false">IF(AND(B109&gt;=3.55,A109&lt;5.05,F109&lt;1.5),1,IF(AND(H109&gt;=13.436,A109&gt;=5.05,F109&lt;1.5),1.633,IF(AND(A109&lt;4.35,B109&lt;3.55,A109&lt;5.05,F109&lt;1.5),1.1,IF(AND(A109&lt;5.15,H109&lt;13.436,A109&gt;=5.05,F109&lt;1.5),1.6,IF(AND(G109&lt;0.837,D109&lt;1.2,B109&lt;2.65,F109&gt;=1.5),3.7,IF(AND(G109&gt;=0.837,D109&lt;1.2,B109&lt;2.65,F109&gt;=1.5),3,IF(AND(D109&lt;1.4,D109&gt;=1.2,B109&lt;2.65,F109&gt;=1.5),4.133,IF(AND(D109&gt;=1.4,D109&gt;=1.2,B109&lt;2.65,F109&gt;=1.5),4.633,IF(AND(G109&lt;0.302,A109&gt;=4.35,B109&lt;3.55,A109&lt;5.05,F109&lt;1.5),1.34,IF(AND(D109&gt;=0.3,A109&gt;=5.15,H109&lt;13.436,A109&gt;=5.05,F109&lt;1.5),1.5,IF(AND(G109&lt;0.233,G109&lt;0.265,D109&lt;1.55,B109&gt;=2.65,F109&gt;=1.5),4.56,IF(AND(G109&gt;=0.233,G109&lt;0.265,D109&lt;1.55,B109&gt;=2.65,F109&gt;=1.5),5.1,IF(AND(G109&lt;0.395,G109&gt;=0.265,D109&lt;1.55,B109&gt;=2.65,F109&gt;=1.5),4.025,IF(AND(H109&lt;13.935,A109&gt;=7.05,D109&gt;=1.55,B109&gt;=2.65,F109&gt;=1.5),6.12,IF(AND(H109&gt;=13.935,A109&gt;=7.05,D109&gt;=1.55,B109&gt;=2.65,F109&gt;=1.5),6.64,IF(AND(G109&gt;=0.858,G109&gt;=0.302,A109&gt;=4.35,B109&lt;3.55,A109&lt;5.05,F109&lt;1.5),1.3,IF(AND(H109&lt;6.543,D109&lt;0.3,A109&gt;=5.15,H109&lt;13.436,A109&gt;=5.05,F109&lt;1.5),1.4,IF(AND(H109&gt;=6.543,D109&lt;0.3,A109&gt;=5.15,H109&lt;13.436,A109&gt;=5.05,F109&lt;1.5),1.48,IF(AND(A109&lt;6.3,G109&gt;=0.395,G109&gt;=0.265,D109&lt;1.55,B109&gt;=2.65,F109&gt;=1.5),4.14,IF(AND(A109&gt;=6.3,G109&gt;=0.395,G109&gt;=0.265,D109&lt;1.55,B109&gt;=2.65,F109&gt;=1.5),4.767,IF(AND(G109&gt;=0.669,B109&lt;3.15,A109&lt;7.05,D109&gt;=1.55,B109&gt;=2.65,F109&gt;=1.5),5,IF(AND(H109&lt;9.459,G109&lt;0.858,G109&gt;=0.302,A109&gt;=4.35,B109&lt;3.55,A109&lt;5.05,F109&lt;1.5),1.4,IF(AND(H109&gt;=9.459,G109&lt;0.858,G109&gt;=0.302,A109&gt;=4.35,B109&lt;3.55,A109&lt;5.05,F109&lt;1.5),1.6,IF(AND(G109&gt;=0.433,G109&lt;0.669,B109&lt;3.15,A109&lt;7.05,D109&gt;=1.55,B109&gt;=2.65,F109&gt;=1.5),5.68,IF(AND(G109&lt;0.481,H109&lt;10.257,B109&gt;=3.15,A109&lt;7.05,D109&gt;=1.55,B109&gt;=2.65,F109&gt;=1.5),5.7,IF(AND(G109&gt;=0.481,H109&lt;10.257,B109&gt;=3.15,A109&lt;7.05,D109&gt;=1.55,B109&gt;=2.65,F109&gt;=1.5),5.9,IF(AND(D109&lt;2.15,H109&gt;=10.257,B109&gt;=3.15,A109&lt;7.05,D109&gt;=1.55,B109&gt;=2.65,F109&gt;=1.5),5.1,IF(AND(D109&gt;=2.15,H109&gt;=10.257,B109&gt;=3.15,A109&lt;7.05,D109&gt;=1.55,B109&gt;=2.65,F109&gt;=1.5),5.42,IF(AND(G109&lt;0.098,G109&lt;0.433,G109&lt;0.669,B109&lt;3.15,A109&lt;7.05,D109&gt;=1.55,B109&gt;=2.65,F109&gt;=1.5),5.567,IF(AND(D109&lt;1.8,G109&gt;=0.098,G109&lt;0.433,G109&lt;0.669,B109&lt;3.15,A109&lt;7.05,D109&gt;=1.55,B109&gt;=2.65,F109&gt;=1.5),5.033,IF(AND(G109&gt;=0.312,D109&gt;=1.8,G109&gt;=0.098,G109&lt;0.433,G109&lt;0.669,B109&lt;3.15,A109&lt;7.05,D109&gt;=1.55,B109&gt;=2.65,F109&gt;=1.5),5.4,IF(AND(H109&lt;9.002,G109&lt;0.312,D109&gt;=1.8,G109&gt;=0.098,G109&lt;0.433,G109&lt;0.669,B109&lt;3.15,A109&lt;7.05,D109&gt;=1.55,B109&gt;=2.65,F109&gt;=1.5),5.1,IF(AND(H109&gt;=9.002,G109&lt;0.312,D109&gt;=1.8,G109&gt;=0.098,G109&lt;0.433,G109&lt;0.669,B109&lt;3.15,A109&lt;7.05,D109&gt;=1.55,B109&gt;=2.65,F109&gt;=1.5),5.26,"shouldnthappen")))))))))))))))))))))))))))))))))</f>
        <v>4.633</v>
      </c>
      <c r="AJ109" s="1" t="n">
        <f aca="false">IF(AND(A109&gt;=5.25,D109&gt;=0.35,D109&lt;0.8),1.433,IF(AND(F109&gt;=2.5,H109&lt;6.927,D109&gt;=0.8),5.1,IF(AND(H109&lt;5.85,B109&lt;3.65,D109&lt;0.35,D109&lt;0.8),1,IF(AND(A109&lt;5.55,B109&gt;=3.65,D109&lt;0.35,D109&lt;0.8),1.5,IF(AND(A109&gt;=5.55,B109&gt;=3.65,D109&lt;0.35,D109&lt;0.8),1.7,IF(AND(H109&lt;7.949,A109&lt;5.25,D109&gt;=0.35,D109&lt;0.8),1.9,IF(AND(H109&gt;=7.949,A109&lt;5.25,D109&gt;=0.35,D109&lt;0.8),1.54,IF(AND(A109&lt;5.55,F109&lt;2.5,H109&lt;6.927,D109&gt;=0.8),3.98,IF(AND(A109&gt;=5.55,F109&lt;2.5,H109&lt;6.927,D109&gt;=0.8),4.1,IF(AND(A109&gt;=7.25,D109&gt;=1.55,H109&gt;=6.927,D109&gt;=0.8),6.65,IF(AND(A109&lt;5.75,D109&lt;1.2,D109&lt;1.55,H109&gt;=6.927,D109&gt;=0.8),3.62,IF(AND(A109&gt;=5.75,D109&lt;1.2,D109&lt;1.55,H109&gt;=6.927,D109&gt;=0.8),4.1,IF(AND(G109&lt;0.175,A109&lt;4.8,H109&gt;=5.85,B109&lt;3.65,D109&lt;0.35,D109&lt;0.8),1.5,IF(AND(G109&gt;=0.175,A109&lt;4.8,H109&gt;=5.85,B109&lt;3.65,D109&lt;0.35,D109&lt;0.8),1.3,IF(AND(A109&gt;=5.05,A109&gt;=4.8,H109&gt;=5.85,B109&lt;3.65,D109&lt;0.35,D109&lt;0.8),1.5,IF(AND(G109&gt;=0.735,A109&lt;6.25,D109&gt;=1.2,D109&lt;1.55,H109&gt;=6.927,D109&gt;=0.8),4,IF(AND(H109&lt;10.464,A109&lt;6.2,A109&lt;7.25,D109&gt;=1.55,H109&gt;=6.927,D109&gt;=0.8),5.1,IF(AND(H109&gt;=10.464,A109&lt;6.2,A109&lt;7.25,D109&gt;=1.55,H109&gt;=6.927,D109&gt;=0.8),4.9,IF(AND(G109&lt;0.418,A109&lt;5.05,A109&gt;=4.8,H109&gt;=5.85,B109&lt;3.65,D109&lt;0.35,D109&lt;0.8),1.48,IF(AND(G109&gt;=0.418,A109&lt;5.05,A109&gt;=4.8,H109&gt;=5.85,B109&lt;3.65,D109&lt;0.35,D109&lt;0.8),1.3,IF(AND(B109&lt;2.75,G109&lt;0.735,A109&lt;6.25,D109&gt;=1.2,D109&lt;1.55,H109&gt;=6.927,D109&gt;=0.8),4.35,IF(AND(H109&lt;15.422,D109&lt;1.45,A109&gt;=6.25,D109&gt;=1.2,D109&lt;1.55,H109&gt;=6.927,D109&gt;=0.8),4.375,IF(AND(H109&gt;=15.422,D109&lt;1.45,A109&gt;=6.25,D109&gt;=1.2,D109&lt;1.55,H109&gt;=6.927,D109&gt;=0.8),4.7,IF(AND(A109&lt;6.4,D109&gt;=1.45,A109&gt;=6.25,D109&gt;=1.2,D109&lt;1.55,H109&gt;=6.927,D109&gt;=0.8),5.1,IF(AND(G109&gt;=0.576,D109&lt;2.15,A109&gt;=6.2,A109&lt;7.25,D109&gt;=1.55,H109&gt;=6.927,D109&gt;=0.8),5.1,IF(AND(G109&lt;0.537,D109&gt;=2.15,A109&gt;=6.2,A109&lt;7.25,D109&gt;=1.55,H109&gt;=6.927,D109&gt;=0.8),5.533,IF(AND(G109&gt;=0.537,D109&gt;=2.15,A109&gt;=6.2,A109&lt;7.25,D109&gt;=1.55,H109&gt;=6.927,D109&gt;=0.8),5.9,IF(AND(D109&lt;1.45,B109&gt;=2.75,G109&lt;0.735,A109&lt;6.25,D109&gt;=1.2,D109&lt;1.55,H109&gt;=6.927,D109&gt;=0.8),4.6,IF(AND(D109&gt;=1.45,B109&gt;=2.75,G109&lt;0.735,A109&lt;6.25,D109&gt;=1.2,D109&lt;1.55,H109&gt;=6.927,D109&gt;=0.8),4.5,IF(AND(H109&lt;12.582,A109&gt;=6.4,D109&gt;=1.45,A109&gt;=6.25,D109&gt;=1.2,D109&lt;1.55,H109&gt;=6.927,D109&gt;=0.8),4.66,IF(AND(H109&gt;=12.582,A109&gt;=6.4,D109&gt;=1.45,A109&gt;=6.25,D109&gt;=1.2,D109&lt;1.55,H109&gt;=6.927,D109&gt;=0.8),4.9,IF(AND(B109&lt;2.75,G109&lt;0.576,D109&lt;2.15,A109&gt;=6.2,A109&lt;7.25,D109&gt;=1.55,H109&gt;=6.927,D109&gt;=0.8),5.3,IF(AND(G109&gt;=0.395,B109&gt;=2.75,G109&lt;0.576,D109&lt;2.15,A109&gt;=6.2,A109&lt;7.25,D109&gt;=1.55,H109&gt;=6.927,D109&gt;=0.8),5.6,IF(AND(D109&gt;=1.9,G109&lt;0.395,B109&gt;=2.75,G109&lt;0.576,D109&lt;2.15,A109&gt;=6.2,A109&lt;7.25,D109&gt;=1.55,H109&gt;=6.927,D109&gt;=0.8),5.333,IF(AND(B109&lt;2.95,D109&lt;1.9,G109&lt;0.395,B109&gt;=2.75,G109&lt;0.576,D109&lt;2.15,A109&gt;=6.2,A109&lt;7.25,D109&gt;=1.55,H109&gt;=6.927,D109&gt;=0.8),5.6,IF(AND(B109&gt;=2.95,D109&lt;1.9,G109&lt;0.395,B109&gt;=2.75,G109&lt;0.576,D109&lt;2.15,A109&gt;=6.2,A109&lt;7.25,D109&gt;=1.55,H109&gt;=6.927,D109&gt;=0.8),5.5,"shouldnthappen"))))))))))))))))))))))))))))))))))))</f>
        <v>5.1</v>
      </c>
      <c r="AK109" s="1" t="n">
        <f aca="false">IF(AND(H109&lt;5.85,B109&lt;3.65,F109&lt;1.5),1,IF(AND(B109&gt;=3.95,B109&gt;=3.65,F109&lt;1.5),1.433,IF(AND(A109&lt;5.15,F109&lt;2.5,F109&gt;=1.5),3.075,IF(AND(D109&gt;=0.35,H109&gt;=5.85,B109&lt;3.65,F109&lt;1.5),1.5,IF(AND(G109&lt;0.168,B109&lt;3.95,B109&gt;=3.65,F109&lt;1.5),1.7,IF(AND(H109&lt;5.767,A109&lt;7.25,F109&gt;=2.5,F109&gt;=1.5),4.5,IF(AND(D109&lt;1.9,A109&gt;=7.25,F109&gt;=2.5,F109&gt;=1.5),6.3,IF(AND(D109&gt;=1.9,A109&gt;=7.25,F109&gt;=2.5,F109&gt;=1.5),6.575,IF(AND(B109&lt;3.75,G109&gt;=0.168,B109&lt;3.95,B109&gt;=3.65,F109&lt;1.5),1.5,IF(AND(B109&gt;=3.75,G109&gt;=0.168,B109&lt;3.95,B109&gt;=3.65,F109&lt;1.5),1.6,IF(AND(D109&gt;=1.35,A109&lt;6.15,A109&gt;=5.15,F109&lt;2.5,F109&gt;=1.5),4.42,IF(AND(D109&lt;1.4,A109&gt;=6.15,A109&gt;=5.15,F109&lt;2.5,F109&gt;=1.5),4.5,IF(AND(D109&gt;=1.4,A109&gt;=6.15,A109&gt;=5.15,F109&lt;2.5,F109&gt;=1.5),4.675,IF(AND(D109&lt;0.15,H109&lt;11.218,D109&lt;0.35,H109&gt;=5.85,B109&lt;3.65,F109&lt;1.5),1.5,IF(AND(D109&lt;0.15,H109&gt;=11.218,D109&lt;0.35,H109&gt;=5.85,B109&lt;3.65,F109&lt;1.5),1.1,IF(AND(B109&lt;2.7,D109&lt;1.35,A109&lt;6.15,A109&gt;=5.15,F109&lt;2.5,F109&gt;=1.5),3.82,IF(AND(A109&lt;6.15,G109&gt;=0.755,H109&gt;=5.767,A109&lt;7.25,F109&gt;=2.5,F109&gt;=1.5),4.98,IF(AND(A109&gt;=6.15,G109&gt;=0.755,H109&gt;=5.767,A109&lt;7.25,F109&gt;=2.5,F109&gt;=1.5),5.3,IF(AND(B109&lt;3.4,D109&gt;=0.15,H109&lt;11.218,D109&lt;0.35,H109&gt;=5.85,B109&lt;3.65,F109&lt;1.5),1.4,IF(AND(B109&gt;=3.4,D109&gt;=0.15,H109&lt;11.218,D109&lt;0.35,H109&gt;=5.85,B109&lt;3.65,F109&lt;1.5),1.3,IF(AND(H109&lt;11.731,D109&gt;=0.15,H109&gt;=11.218,D109&lt;0.35,H109&gt;=5.85,B109&lt;3.65,F109&lt;1.5),1.2,IF(AND(H109&lt;9.053,B109&gt;=2.7,D109&lt;1.35,A109&lt;6.15,A109&gt;=5.15,F109&lt;2.5,F109&gt;=1.5),3.85,IF(AND(D109&gt;=2.1,B109&lt;2.85,G109&lt;0.755,H109&gt;=5.767,A109&lt;7.25,F109&gt;=2.5,F109&gt;=1.5),5.6,IF(AND(D109&gt;=2.45,B109&gt;=2.85,G109&lt;0.755,H109&gt;=5.767,A109&lt;7.25,F109&gt;=2.5,F109&gt;=1.5),5.8,IF(AND(B109&gt;=3.45,H109&gt;=11.731,D109&gt;=0.15,H109&gt;=11.218,D109&lt;0.35,H109&gt;=5.85,B109&lt;3.65,F109&lt;1.5),1.3,IF(AND(A109&lt;5.9,H109&gt;=9.053,B109&gt;=2.7,D109&lt;1.35,A109&lt;6.15,A109&gt;=5.15,F109&lt;2.5,F109&gt;=1.5),4.3,IF(AND(A109&gt;=5.9,H109&gt;=9.053,B109&gt;=2.7,D109&lt;1.35,A109&lt;6.15,A109&gt;=5.15,F109&lt;2.5,F109&gt;=1.5),4,IF(AND(G109&gt;=0.519,D109&lt;2.1,B109&lt;2.85,G109&lt;0.755,H109&gt;=5.767,A109&lt;7.25,F109&gt;=2.5,F109&gt;=1.5),4.9,IF(AND(A109&gt;=7.05,D109&lt;2.45,B109&gt;=2.85,G109&lt;0.755,H109&gt;=5.767,A109&lt;7.25,F109&gt;=2.5,F109&gt;=1.5),5.8,IF(AND(H109&lt;14.396,B109&lt;3.45,H109&gt;=11.731,D109&gt;=0.15,H109&gt;=11.218,D109&lt;0.35,H109&gt;=5.85,B109&lt;3.65,F109&lt;1.5),1.44,IF(AND(H109&gt;=14.396,B109&lt;3.45,H109&gt;=11.731,D109&gt;=0.15,H109&gt;=11.218,D109&lt;0.35,H109&gt;=5.85,B109&lt;3.65,F109&lt;1.5),1.3,IF(AND(G109&lt;0.282,G109&lt;0.519,D109&lt;2.1,B109&lt;2.85,G109&lt;0.755,H109&gt;=5.767,A109&lt;7.25,F109&gt;=2.5,F109&gt;=1.5),5.1,IF(AND(G109&gt;=0.282,G109&lt;0.519,D109&lt;2.1,B109&lt;2.85,G109&lt;0.755,H109&gt;=5.767,A109&lt;7.25,F109&gt;=2.5,F109&gt;=1.5),5.3,IF(AND(A109&lt;6.4,D109&lt;1.9,A109&lt;7.05,D109&lt;2.45,B109&gt;=2.85,G109&lt;0.755,H109&gt;=5.767,A109&lt;7.25,F109&gt;=2.5,F109&gt;=1.5),5.6,IF(AND(A109&gt;=6.4,D109&lt;1.9,A109&lt;7.05,D109&lt;2.45,B109&gt;=2.85,G109&lt;0.755,H109&gt;=5.767,A109&lt;7.25,F109&gt;=2.5,F109&gt;=1.5),5.5,IF(AND(H109&lt;8.884,D109&gt;=1.9,A109&lt;7.05,D109&lt;2.45,B109&gt;=2.85,G109&lt;0.755,H109&gt;=5.767,A109&lt;7.25,F109&gt;=2.5,F109&gt;=1.5),5.3,IF(AND(H109&gt;=8.884,D109&gt;=1.9,A109&lt;7.05,D109&lt;2.45,B109&gt;=2.85,G109&lt;0.755,H109&gt;=5.767,A109&lt;7.25,F109&gt;=2.5,F109&gt;=1.5),5.52,"shouldnthappen")))))))))))))))))))))))))))))))))))))</f>
        <v>4.5</v>
      </c>
      <c r="AL109" s="1" t="n">
        <f aca="false">IF(AND(H109&lt;5.85,A109&lt;5.05,D109&lt;0.8),1,IF(AND(B109&lt;3.35,A109&gt;=5.05,D109&lt;0.8),1.7,IF(AND(D109&gt;=2.45,F109&gt;=2.5,D109&gt;=0.8),6.05,IF(AND(H109&gt;=11.218,H109&gt;=5.85,A109&lt;5.05,D109&lt;0.8),1.28,IF(AND(G109&gt;=0.948,B109&gt;=3.35,A109&gt;=5.05,D109&lt;0.8),1.7,IF(AND(G109&gt;=0.423,H109&lt;11.218,H109&gt;=5.85,A109&lt;5.05,D109&lt;0.8),1.3,IF(AND(B109&lt;3.6,G109&lt;0.948,B109&gt;=3.35,A109&gt;=5.05,D109&lt;0.8),1.4,IF(AND(H109&lt;10.258,D109&lt;1.15,A109&lt;5.9,F109&lt;2.5,D109&gt;=0.8),3.36,IF(AND(H109&gt;=10.258,D109&lt;1.15,A109&lt;5.9,F109&lt;2.5,D109&gt;=0.8),3.9,IF(AND(A109&lt;5.3,D109&gt;=1.15,A109&lt;5.9,F109&lt;2.5,D109&gt;=0.8),3.9,IF(AND(D109&lt;1.55,B109&lt;2.75,A109&gt;=5.9,F109&lt;2.5,D109&gt;=0.8),4.64,IF(AND(D109&gt;=1.55,B109&lt;2.75,A109&gt;=5.9,F109&lt;2.5,D109&gt;=0.8),5.1,IF(AND(D109&gt;=1.6,B109&gt;=2.75,A109&gt;=5.9,F109&lt;2.5,D109&gt;=0.8),5,IF(AND(H109&lt;5.767,H109&lt;8.598,D109&lt;2.45,F109&gt;=2.5,D109&gt;=0.8),4.5,IF(AND(A109&lt;6.25,H109&gt;=8.598,D109&lt;2.45,F109&gt;=2.5,D109&gt;=0.8),5.02,IF(AND(B109&lt;3.55,G109&lt;0.423,H109&lt;11.218,H109&gt;=5.85,A109&lt;5.05,D109&lt;0.8),1.525,IF(AND(B109&gt;=3.55,G109&lt;0.423,H109&lt;11.218,H109&gt;=5.85,A109&lt;5.05,D109&lt;0.8),1.4,IF(AND(H109&gt;=13.932,B109&gt;=3.6,G109&lt;0.948,B109&gt;=3.35,A109&gt;=5.05,D109&lt;0.8),1.65,IF(AND(G109&gt;=0.652,A109&gt;=5.3,D109&gt;=1.15,A109&lt;5.9,F109&lt;2.5,D109&gt;=0.8),3.8,IF(AND(D109&lt;1.35,D109&lt;1.6,B109&gt;=2.75,A109&gt;=5.9,F109&lt;2.5,D109&gt;=0.8),4.42,IF(AND(H109&lt;6.656,H109&gt;=5.767,H109&lt;8.598,D109&lt;2.45,F109&gt;=2.5,D109&gt;=0.8),5.033,IF(AND(H109&gt;=6.656,H109&gt;=5.767,H109&lt;8.598,D109&lt;2.45,F109&gt;=2.5,D109&gt;=0.8),5.1,IF(AND(G109&gt;=0.885,A109&gt;=6.25,H109&gt;=8.598,D109&lt;2.45,F109&gt;=2.5,D109&gt;=0.8),5.2,IF(AND(H109&lt;6.926,H109&lt;13.932,B109&gt;=3.6,G109&lt;0.948,B109&gt;=3.35,A109&gt;=5.05,D109&lt;0.8),1.433,IF(AND(H109&gt;=6.926,H109&lt;13.932,B109&gt;=3.6,G109&lt;0.948,B109&gt;=3.35,A109&gt;=5.05,D109&lt;0.8),1.5,IF(AND(A109&lt;5.65,G109&lt;0.652,A109&gt;=5.3,D109&gt;=1.15,A109&lt;5.9,F109&lt;2.5,D109&gt;=0.8),4.36,IF(AND(A109&gt;=5.65,G109&lt;0.652,A109&gt;=5.3,D109&gt;=1.15,A109&lt;5.9,F109&lt;2.5,D109&gt;=0.8),4.2,IF(AND(H109&gt;=13.561,D109&gt;=1.35,D109&lt;1.6,B109&gt;=2.75,A109&gt;=5.9,F109&lt;2.5,D109&gt;=0.8),4.767,IF(AND(H109&lt;9.091,G109&lt;0.885,A109&gt;=6.25,H109&gt;=8.598,D109&lt;2.45,F109&gt;=2.5,D109&gt;=0.8),6.3,IF(AND(H109&gt;=12.206,H109&lt;13.561,D109&gt;=1.35,D109&lt;1.6,B109&gt;=2.75,A109&gt;=5.9,F109&lt;2.5,D109&gt;=0.8),4.4,IF(AND(D109&gt;=2.25,H109&gt;=9.091,G109&lt;0.885,A109&gt;=6.25,H109&gt;=8.598,D109&lt;2.45,F109&gt;=2.5,D109&gt;=0.8),5.9,IF(AND(B109&lt;3.05,H109&lt;12.206,H109&lt;13.561,D109&gt;=1.35,D109&lt;1.6,B109&gt;=2.75,A109&gt;=5.9,F109&lt;2.5,D109&gt;=0.8),4.6,IF(AND(B109&gt;=3.05,H109&lt;12.206,H109&lt;13.561,D109&gt;=1.35,D109&lt;1.6,B109&gt;=2.75,A109&gt;=5.9,F109&lt;2.5,D109&gt;=0.8),4.7,IF(AND(G109&gt;=0.596,D109&lt;2.25,H109&gt;=9.091,G109&lt;0.885,A109&gt;=6.25,H109&gt;=8.598,D109&lt;2.45,F109&gt;=2.5,D109&gt;=0.8),5.1,IF(AND(G109&gt;=0.379,G109&lt;0.596,D109&lt;2.25,H109&gt;=9.091,G109&lt;0.885,A109&gt;=6.25,H109&gt;=8.598,D109&lt;2.45,F109&gt;=2.5,D109&gt;=0.8),5.767,IF(AND(D109&lt;2.15,G109&lt;0.379,G109&lt;0.596,D109&lt;2.25,H109&gt;=9.091,G109&lt;0.885,A109&gt;=6.25,H109&gt;=8.598,D109&lt;2.45,F109&gt;=2.5,D109&gt;=0.8),5.4,IF(AND(D109&gt;=2.15,G109&lt;0.379,G109&lt;0.596,D109&lt;2.25,H109&gt;=9.091,G109&lt;0.885,A109&gt;=6.25,H109&gt;=8.598,D109&lt;2.45,F109&gt;=2.5,D109&gt;=0.8),5.6,"shouldnthappen")))))))))))))))))))))))))))))))))))))</f>
        <v>4.5</v>
      </c>
      <c r="AM109" s="1" t="n">
        <f aca="false">IF(AND(H109&lt;5.245,D109&lt;0.8),1,IF(AND(A109&lt;4.5,H109&gt;=5.245,D109&lt;0.8),1.35,IF(AND(D109&gt;=0.5,A109&gt;=4.5,H109&gt;=5.245,D109&lt;0.8),1.6,IF(AND(H109&lt;7.25,B109&lt;2.6,A109&lt;6.15,D109&gt;=0.8),4.375,IF(AND(H109&gt;=7.25,B109&lt;2.6,A109&lt;6.15,D109&gt;=0.8),3.075,IF(AND(H109&lt;13.935,A109&gt;=7.05,A109&gt;=6.15,D109&gt;=0.8),6.067,IF(AND(H109&gt;=13.935,A109&gt;=7.05,A109&gt;=6.15,D109&gt;=0.8),6.525,IF(AND(G109&gt;=0.948,D109&lt;0.5,A109&gt;=4.5,H109&gt;=5.245,D109&lt;0.8),1.7,IF(AND(G109&lt;0.568,D109&gt;=1.55,B109&gt;=2.6,A109&lt;6.15,D109&gt;=0.8),5.1,IF(AND(G109&gt;=0.568,D109&gt;=1.55,B109&gt;=2.6,A109&lt;6.15,D109&gt;=0.8),5,IF(AND(A109&gt;=6.6,B109&gt;=3.15,A109&lt;7.05,A109&gt;=6.15,D109&gt;=0.8),5.78,IF(AND(G109&lt;0.165,G109&lt;0.273,D109&lt;1.55,B109&gt;=2.6,A109&lt;6.15,D109&gt;=0.8),4.1,IF(AND(G109&gt;=0.165,G109&lt;0.273,D109&lt;1.55,B109&gt;=2.6,A109&lt;6.15,D109&gt;=0.8),4.5,IF(AND(D109&lt;1.35,G109&gt;=0.273,D109&lt;1.55,B109&gt;=2.6,A109&lt;6.15,D109&gt;=0.8),4.08,IF(AND(D109&gt;=1.35,G109&gt;=0.273,D109&lt;1.55,B109&gt;=2.6,A109&lt;6.15,D109&gt;=0.8),4.4,IF(AND(D109&lt;1.45,F109&lt;2.5,B109&lt;3.15,A109&lt;7.05,A109&gt;=6.15,D109&gt;=0.8),4.38,IF(AND(D109&gt;=1.45,F109&lt;2.5,B109&lt;3.15,A109&lt;7.05,A109&gt;=6.15,D109&gt;=0.8),4.75,IF(AND(D109&gt;=2.25,F109&gt;=2.5,B109&lt;3.15,A109&lt;7.05,A109&gt;=6.15,D109&gt;=0.8),5.16,IF(AND(H109&lt;11.488,A109&lt;6.6,B109&gt;=3.15,A109&lt;7.05,A109&gt;=6.15,D109&gt;=0.8),6,IF(AND(H109&gt;=14.396,D109&lt;0.25,G109&lt;0.948,D109&lt;0.5,A109&gt;=4.5,H109&gt;=5.245,D109&lt;0.8),1.3,IF(AND(A109&gt;=5.55,D109&gt;=0.25,G109&lt;0.948,D109&lt;0.5,A109&gt;=4.5,H109&gt;=5.245,D109&lt;0.8),1.7,IF(AND(D109&lt;1.85,D109&lt;2.25,F109&gt;=2.5,B109&lt;3.15,A109&lt;7.05,A109&gt;=6.15,D109&gt;=0.8),5.6,IF(AND(G109&lt;0.669,H109&gt;=11.488,A109&lt;6.6,B109&gt;=3.15,A109&lt;7.05,A109&gt;=6.15,D109&gt;=0.8),4.7,IF(AND(G109&gt;=0.669,H109&gt;=11.488,A109&lt;6.6,B109&gt;=3.15,A109&lt;7.05,A109&gt;=6.15,D109&gt;=0.8),5.22,IF(AND(H109&lt;6.543,H109&lt;14.396,D109&lt;0.25,G109&lt;0.948,D109&lt;0.5,A109&gt;=4.5,H109&gt;=5.245,D109&lt;0.8),1.4,IF(AND(A109&lt;4.95,A109&lt;5.55,D109&gt;=0.25,G109&lt;0.948,D109&lt;0.5,A109&gt;=4.5,H109&gt;=5.245,D109&lt;0.8),1.4,IF(AND(A109&gt;=4.95,A109&lt;5.55,D109&gt;=0.25,G109&lt;0.948,D109&lt;0.5,A109&gt;=4.5,H109&gt;=5.245,D109&lt;0.8),1.48,IF(AND(H109&lt;10.667,D109&gt;=1.85,D109&lt;2.25,F109&gt;=2.5,B109&lt;3.15,A109&lt;7.05,A109&gt;=6.15,D109&gt;=0.8),5.25,IF(AND(H109&gt;=10.667,D109&gt;=1.85,D109&lt;2.25,F109&gt;=2.5,B109&lt;3.15,A109&lt;7.05,A109&gt;=6.15,D109&gt;=0.8),5.55,IF(AND(G109&lt;0.063,H109&gt;=6.543,H109&lt;14.396,D109&lt;0.25,G109&lt;0.948,D109&lt;0.5,A109&gt;=4.5,H109&gt;=5.245,D109&lt;0.8),1.4,IF(AND(H109&lt;9.212,G109&gt;=0.063,H109&gt;=6.543,H109&lt;14.396,D109&lt;0.25,G109&lt;0.948,D109&lt;0.5,A109&gt;=4.5,H109&gt;=5.245,D109&lt;0.8),1.475,IF(AND(H109&gt;=9.212,G109&gt;=0.063,H109&gt;=6.543,H109&lt;14.396,D109&lt;0.25,G109&lt;0.948,D109&lt;0.5,A109&gt;=4.5,H109&gt;=5.245,D109&lt;0.8),1.5,"shouldnthappen"))))))))))))))))))))))))))))))))</f>
        <v>4.375</v>
      </c>
      <c r="AN109" s="1" t="n">
        <f aca="false">IF(AND(D109&lt;0.7,A109&gt;=5.55),1.633,IF(AND(G109&lt;0.38,B109&lt;2.8,A109&lt;5.55),4.3,IF(AND(G109&gt;=0.38,B109&lt;2.8,A109&lt;5.55),3.325,IF(AND(D109&gt;=0.35,B109&gt;=2.8,A109&lt;5.55),1.6,IF(AND(B109&gt;=3.4,A109&lt;4.8,D109&lt;0.35,B109&gt;=2.8,A109&lt;5.55),1,IF(AND(H109&gt;=11.789,A109&lt;5.9,D109&lt;1.55,D109&gt;=0.7,A109&gt;=5.55),4.325,IF(AND(F109&gt;=2.5,A109&gt;=5.9,D109&lt;1.55,D109&gt;=0.7,A109&gt;=5.55),5.05,IF(AND(D109&lt;1.9,A109&gt;=7.25,D109&gt;=1.55,D109&gt;=0.7,A109&gt;=5.55),6.3,IF(AND(D109&gt;=1.9,A109&gt;=7.25,D109&gt;=1.55,D109&gt;=0.7,A109&gt;=5.55),6.4,IF(AND(A109&lt;4.35,B109&lt;3.4,A109&lt;4.8,D109&lt;0.35,B109&gt;=2.8,A109&lt;5.55),1.1,IF(AND(G109&gt;=0.934,B109&lt;3.45,A109&gt;=4.8,D109&lt;0.35,B109&gt;=2.8,A109&lt;5.55),1.7,IF(AND(H109&gt;=14.877,B109&gt;=3.45,A109&gt;=4.8,D109&lt;0.35,B109&gt;=2.8,A109&lt;5.55),1.3,IF(AND(B109&lt;2.6,H109&lt;11.789,A109&lt;5.9,D109&lt;1.55,D109&gt;=0.7,A109&gt;=5.55),3.9,IF(AND(B109&gt;=2.6,H109&lt;11.789,A109&lt;5.9,D109&lt;1.55,D109&gt;=0.7,A109&gt;=5.55),4.26,IF(AND(A109&lt;6.6,F109&lt;2.5,A109&gt;=5.9,D109&lt;1.55,D109&gt;=0.7,A109&gt;=5.55),4.625,IF(AND(A109&gt;=6.6,F109&lt;2.5,A109&gt;=5.9,D109&lt;1.55,D109&gt;=0.7,A109&gt;=5.55),4.475,IF(AND(B109&lt;2.6,D109&lt;2.05,A109&lt;7.25,D109&gt;=1.55,D109&gt;=0.7,A109&gt;=5.55),5.8,IF(AND(G109&gt;=0.743,D109&gt;=2.05,A109&lt;7.25,D109&gt;=1.55,D109&gt;=0.7,A109&gt;=5.55),5.1,IF(AND(G109&lt;0.422,A109&gt;=4.35,B109&lt;3.4,A109&lt;4.8,D109&lt;0.35,B109&gt;=2.8,A109&lt;5.55),1.367,IF(AND(G109&gt;=0.422,A109&gt;=4.35,B109&lt;3.4,A109&lt;4.8,D109&lt;0.35,B109&gt;=2.8,A109&lt;5.55),1.3,IF(AND(A109&lt;5.05,G109&lt;0.934,B109&lt;3.45,A109&gt;=4.8,D109&lt;0.35,B109&gt;=2.8,A109&lt;5.55),1.525,IF(AND(A109&gt;=5.05,G109&lt;0.934,B109&lt;3.45,A109&gt;=4.8,D109&lt;0.35,B109&gt;=2.8,A109&lt;5.55),1.5,IF(AND(G109&gt;=0.585,H109&lt;14.877,B109&gt;=3.45,A109&gt;=4.8,D109&lt;0.35,B109&gt;=2.8,A109&lt;5.55),1.54,IF(AND(G109&gt;=0.537,G109&lt;0.743,D109&gt;=2.05,A109&lt;7.25,D109&gt;=1.55,D109&gt;=0.7,A109&gt;=5.55),5.833,IF(AND(D109&gt;=0.25,G109&lt;0.585,H109&lt;14.877,B109&gt;=3.45,A109&gt;=4.8,D109&lt;0.35,B109&gt;=2.8,A109&lt;5.55),1.367,IF(AND(D109&lt;1.75,H109&lt;13.795,B109&gt;=2.6,D109&lt;2.05,A109&lt;7.25,D109&gt;=1.55,D109&gt;=0.7,A109&gt;=5.55),5.45,IF(AND(B109&lt;2.85,H109&gt;=13.795,B109&gt;=2.6,D109&lt;2.05,A109&lt;7.25,D109&gt;=1.55,D109&gt;=0.7,A109&gt;=5.55),5.1,IF(AND(B109&gt;=2.85,H109&gt;=13.795,B109&gt;=2.6,D109&lt;2.05,A109&lt;7.25,D109&gt;=1.55,D109&gt;=0.7,A109&gt;=5.55),4.82,IF(AND(G109&lt;0.353,G109&lt;0.537,G109&lt;0.743,D109&gt;=2.05,A109&lt;7.25,D109&gt;=1.55,D109&gt;=0.7,A109&gt;=5.55),5.425,IF(AND(G109&gt;=0.353,G109&lt;0.537,G109&lt;0.743,D109&gt;=2.05,A109&lt;7.25,D109&gt;=1.55,D109&gt;=0.7,A109&gt;=5.55),5.62,IF(AND(G109&lt;0.311,D109&lt;0.25,G109&lt;0.585,H109&lt;14.877,B109&gt;=3.45,A109&gt;=4.8,D109&lt;0.35,B109&gt;=2.8,A109&lt;5.55),1.5,IF(AND(G109&gt;=0.311,D109&lt;0.25,G109&lt;0.585,H109&lt;14.877,B109&gt;=3.45,A109&gt;=4.8,D109&lt;0.35,B109&gt;=2.8,A109&lt;5.55),1.4,IF(AND(B109&gt;=3.1,D109&gt;=1.75,H109&lt;13.795,B109&gt;=2.6,D109&lt;2.05,A109&lt;7.25,D109&gt;=1.55,D109&gt;=0.7,A109&gt;=5.55),5.1,IF(AND(B109&lt;2.85,B109&lt;3.1,D109&gt;=1.75,H109&lt;13.795,B109&gt;=2.6,D109&lt;2.05,A109&lt;7.25,D109&gt;=1.55,D109&gt;=0.7,A109&gt;=5.55),5.2,IF(AND(B109&gt;=2.85,B109&lt;3.1,D109&gt;=1.75,H109&lt;13.795,B109&gt;=2.6,D109&lt;2.05,A109&lt;7.25,D109&gt;=1.55,D109&gt;=0.7,A109&gt;=5.55),5.2,"shouldnthappen")))))))))))))))))))))))))))))))))))</f>
        <v>4.3</v>
      </c>
      <c r="AO109" s="1" t="n">
        <f aca="false">IF(AND(H109&gt;=14.529,G109&lt;0.633,D109&lt;0.8),1.3,IF(AND(A109&lt;5.05,G109&gt;=0.633,D109&lt;0.8),1.35,IF(AND(H109&gt;=14.379,H109&lt;14.529,G109&lt;0.633,D109&lt;0.8),1.7,IF(AND(B109&lt;3.35,A109&gt;=5.05,G109&gt;=0.633,D109&lt;0.8),1.7,IF(AND(D109&gt;=1.45,A109&lt;5.95,F109&lt;2.5,D109&gt;=0.8),4.5,IF(AND(D109&lt;1.35,A109&gt;=5.95,F109&lt;2.5,D109&gt;=0.8),4,IF(AND(D109&lt;1.85,G109&gt;=0.845,F109&gt;=2.5,D109&gt;=0.8),4.8,IF(AND(B109&gt;=4.3,H109&lt;14.379,H109&lt;14.529,G109&lt;0.633,D109&lt;0.8),1.5,IF(AND(A109&lt;5.25,B109&gt;=3.35,A109&gt;=5.05,G109&gt;=0.633,D109&lt;0.8),1.55,IF(AND(A109&gt;=5.25,B109&gt;=3.35,A109&gt;=5.05,G109&gt;=0.633,D109&lt;0.8),1.633,IF(AND(A109&lt;5.05,D109&lt;1.45,A109&lt;5.95,F109&lt;2.5,D109&gt;=0.8),3.3,IF(AND(G109&lt;0.293,D109&gt;=1.35,A109&gt;=5.95,F109&lt;2.5,D109&gt;=0.8),5,IF(AND(A109&gt;=6.6,D109&lt;2.05,G109&lt;0.845,F109&gt;=2.5,D109&gt;=0.8),5.8,IF(AND(B109&lt;3.05,D109&gt;=2.05,G109&lt;0.845,F109&gt;=2.5,D109&gt;=0.8),6.15,IF(AND(B109&lt;2.9,D109&gt;=1.85,G109&gt;=0.845,F109&gt;=2.5,D109&gt;=0.8),5.1,IF(AND(B109&gt;=2.9,D109&gt;=1.85,G109&gt;=0.845,F109&gt;=2.5,D109&gt;=0.8),5.2,IF(AND(B109&gt;=3.8,B109&lt;4.3,H109&lt;14.379,H109&lt;14.529,G109&lt;0.633,D109&lt;0.8),1.333,IF(AND(A109&lt;6.25,G109&gt;=0.293,D109&gt;=1.35,A109&gt;=5.95,F109&lt;2.5,D109&gt;=0.8),4.6,IF(AND(H109&lt;10.351,A109&lt;6.6,D109&lt;2.05,G109&lt;0.845,F109&gt;=2.5,D109&gt;=0.8),5.4,IF(AND(G109&gt;=0.364,B109&gt;=3.05,D109&gt;=2.05,G109&lt;0.845,F109&gt;=2.5,D109&gt;=0.8),5.66,IF(AND(G109&gt;=0.447,B109&lt;3.8,B109&lt;4.3,H109&lt;14.379,H109&lt;14.529,G109&lt;0.633,D109&lt;0.8),1.3,IF(AND(H109&lt;6.247,A109&lt;5.65,A109&gt;=5.05,D109&lt;1.45,A109&lt;5.95,F109&lt;2.5,D109&gt;=0.8),4.033,IF(AND(D109&lt;1.25,A109&gt;=5.65,A109&gt;=5.05,D109&lt;1.45,A109&lt;5.95,F109&lt;2.5,D109&gt;=0.8),3.88,IF(AND(D109&gt;=1.25,A109&gt;=5.65,A109&gt;=5.05,D109&lt;1.45,A109&lt;5.95,F109&lt;2.5,D109&gt;=0.8),4.35,IF(AND(B109&lt;2.65,A109&gt;=6.25,G109&gt;=0.293,D109&gt;=1.35,A109&gt;=5.95,F109&lt;2.5,D109&gt;=0.8),4.9,IF(AND(B109&lt;2.75,H109&gt;=10.351,A109&lt;6.6,D109&lt;2.05,G109&lt;0.845,F109&gt;=2.5,D109&gt;=0.8),5.1,IF(AND(B109&gt;=2.75,H109&gt;=10.351,A109&lt;6.6,D109&lt;2.05,G109&lt;0.845,F109&gt;=2.5,D109&gt;=0.8),4.95,IF(AND(B109&lt;3.15,G109&lt;0.364,B109&gt;=3.05,D109&gt;=2.05,G109&lt;0.845,F109&gt;=2.5,D109&gt;=0.8),5.28,IF(AND(B109&gt;=3.15,G109&lt;0.364,B109&gt;=3.05,D109&gt;=2.05,G109&lt;0.845,F109&gt;=2.5,D109&gt;=0.8),5.5,IF(AND(H109&lt;9.212,G109&lt;0.447,B109&lt;3.8,B109&lt;4.3,H109&lt;14.379,H109&lt;14.529,G109&lt;0.633,D109&lt;0.8),1.4,IF(AND(G109&lt;0.356,H109&gt;=6.247,A109&lt;5.65,A109&gt;=5.05,D109&lt;1.45,A109&lt;5.95,F109&lt;2.5,D109&gt;=0.8),4.2,IF(AND(B109&lt;3,B109&gt;=2.65,A109&gt;=6.25,G109&gt;=0.293,D109&gt;=1.35,A109&gt;=5.95,F109&lt;2.5,D109&gt;=0.8),4.6,IF(AND(B109&gt;=3,B109&gt;=2.65,A109&gt;=6.25,G109&gt;=0.293,D109&gt;=1.35,A109&gt;=5.95,F109&lt;2.5,D109&gt;=0.8),4.7,IF(AND(A109&lt;5.05,H109&gt;=9.212,G109&lt;0.447,B109&lt;3.8,B109&lt;4.3,H109&lt;14.379,H109&lt;14.529,G109&lt;0.633,D109&lt;0.8),1.533,IF(AND(A109&gt;=5.05,H109&gt;=9.212,G109&lt;0.447,B109&lt;3.8,B109&lt;4.3,H109&lt;14.379,H109&lt;14.529,G109&lt;0.633,D109&lt;0.8),1.425,IF(AND(A109&lt;5.35,G109&gt;=0.356,H109&gt;=6.247,A109&lt;5.65,A109&gt;=5.05,D109&lt;1.45,A109&lt;5.95,F109&lt;2.5,D109&gt;=0.8),3.9,IF(AND(A109&gt;=5.35,G109&gt;=0.356,H109&gt;=6.247,A109&lt;5.65,A109&gt;=5.05,D109&lt;1.45,A109&lt;5.95,F109&lt;2.5,D109&gt;=0.8),3.72,"shouldnthappen")))))))))))))))))))))))))))))))))))))</f>
        <v>5.4</v>
      </c>
      <c r="AP109" s="1" t="n">
        <f aca="false">IF(AND(F109&gt;=1.5,A109&lt;5.55),3.84,IF(AND(G109&gt;=0.52,A109&lt;4.75,F109&lt;1.5,A109&lt;5.55),1.16,IF(AND(A109&lt;5.65,A109&lt;5.85,D109&lt;1.55,A109&gt;=5.55),4.2,IF(AND(A109&gt;=5.65,A109&lt;5.85,D109&lt;1.55,A109&gt;=5.55),3.167,IF(AND(G109&gt;=0.798,A109&gt;=5.85,D109&lt;1.55,A109&gt;=5.55),4,IF(AND(F109&lt;2.5,H109&lt;14.1,D109&gt;=1.55,A109&gt;=5.55),4.84,IF(AND(A109&lt;7.2,H109&gt;=14.1,D109&gt;=1.55,A109&gt;=5.55),5.633,IF(AND(A109&gt;=7.2,H109&gt;=14.1,D109&gt;=1.55,A109&gt;=5.55),6.6,IF(AND(G109&lt;0.161,G109&lt;0.52,A109&lt;4.75,F109&lt;1.5,A109&lt;5.55),1.5,IF(AND(D109&gt;=0.5,G109&lt;0.676,A109&gt;=4.75,F109&lt;1.5,A109&lt;5.55),1.6,IF(AND(H109&lt;11.016,G109&gt;=0.676,A109&gt;=4.75,F109&lt;1.5,A109&lt;5.55),1.75,IF(AND(G109&lt;0.209,G109&lt;0.798,A109&gt;=5.85,D109&lt;1.55,A109&gt;=5.55),4.5,IF(AND(G109&gt;=0.74,F109&gt;=2.5,H109&lt;14.1,D109&gt;=1.55,A109&gt;=5.55),6.225,IF(AND(B109&lt;2.95,G109&gt;=0.161,G109&lt;0.52,A109&lt;4.75,F109&lt;1.5,A109&lt;5.55),1.4,IF(AND(B109&gt;=2.95,G109&gt;=0.161,G109&lt;0.52,A109&lt;4.75,F109&lt;1.5,A109&lt;5.55),1.34,IF(AND(B109&lt;3.15,D109&lt;0.5,G109&lt;0.676,A109&gt;=4.75,F109&lt;1.5,A109&lt;5.55),1.52,IF(AND(D109&lt;0.25,H109&gt;=11.016,G109&gt;=0.676,A109&gt;=4.75,F109&lt;1.5,A109&lt;5.55),1.567,IF(AND(D109&gt;=0.25,H109&gt;=11.016,G109&gt;=0.676,A109&gt;=4.75,F109&lt;1.5,A109&lt;5.55),1.5,IF(AND(H109&lt;7.47,G109&gt;=0.209,G109&lt;0.798,A109&gt;=5.85,D109&lt;1.55,A109&gt;=5.55),5.05,IF(AND(B109&lt;2.85,G109&lt;0.74,F109&gt;=2.5,H109&lt;14.1,D109&gt;=1.55,A109&gt;=5.55),5.35,IF(AND(B109&lt;3.3,B109&gt;=3.15,D109&lt;0.5,G109&lt;0.676,A109&gt;=4.75,F109&lt;1.5,A109&lt;5.55),1.2,IF(AND(D109&lt;1.45,H109&gt;=7.47,G109&gt;=0.209,G109&lt;0.798,A109&gt;=5.85,D109&lt;1.55,A109&gt;=5.55),4.66,IF(AND(D109&gt;=1.45,H109&gt;=7.47,G109&gt;=0.209,G109&lt;0.798,A109&gt;=5.85,D109&lt;1.55,A109&gt;=5.55),4.64,IF(AND(A109&gt;=7.05,B109&gt;=2.85,G109&lt;0.74,F109&gt;=2.5,H109&lt;14.1,D109&gt;=1.55,A109&gt;=5.55),5.8,IF(AND(B109&gt;=3.25,A109&lt;7.05,B109&gt;=2.85,G109&lt;0.74,F109&gt;=2.5,H109&lt;14.1,D109&gt;=1.55,A109&gt;=5.55),5.7,IF(AND(H109&gt;=13.641,D109&lt;0.25,B109&gt;=3.3,B109&gt;=3.15,D109&lt;0.5,G109&lt;0.676,A109&gt;=4.75,F109&lt;1.5,A109&lt;5.55),1.3,IF(AND(D109&lt;0.35,D109&gt;=0.25,B109&gt;=3.3,B109&gt;=3.15,D109&lt;0.5,G109&lt;0.676,A109&gt;=4.75,F109&lt;1.5,A109&lt;5.55),1.367,IF(AND(D109&gt;=0.35,D109&gt;=0.25,B109&gt;=3.3,B109&gt;=3.15,D109&lt;0.5,G109&lt;0.676,A109&gt;=4.75,F109&lt;1.5,A109&lt;5.55),1.3,IF(AND(A109&lt;6.35,B109&lt;3.25,A109&lt;7.05,B109&gt;=2.85,G109&lt;0.74,F109&gt;=2.5,H109&lt;14.1,D109&gt;=1.55,A109&gt;=5.55),5.6,IF(AND(A109&gt;=6.35,B109&lt;3.25,A109&lt;7.05,B109&gt;=2.85,G109&lt;0.74,F109&gt;=2.5,H109&lt;14.1,D109&gt;=1.55,A109&gt;=5.55),5.325,IF(AND(A109&lt;5.1,H109&lt;13.641,D109&lt;0.25,B109&gt;=3.3,B109&gt;=3.15,D109&lt;0.5,G109&lt;0.676,A109&gt;=4.75,F109&lt;1.5,A109&lt;5.55),1.4,IF(AND(H109&gt;=11.031,A109&gt;=5.1,H109&lt;13.641,D109&lt;0.25,B109&gt;=3.3,B109&gt;=3.15,D109&lt;0.5,G109&lt;0.676,A109&gt;=4.75,F109&lt;1.5,A109&lt;5.55),1.4,IF(AND(A109&lt;5.45,H109&lt;11.031,A109&gt;=5.1,H109&lt;13.641,D109&lt;0.25,B109&gt;=3.3,B109&gt;=3.15,D109&lt;0.5,G109&lt;0.676,A109&gt;=4.75,F109&lt;1.5,A109&lt;5.55),1.5,IF(AND(A109&gt;=5.45,H109&lt;11.031,A109&gt;=5.1,H109&lt;13.641,D109&lt;0.25,B109&gt;=3.3,B109&gt;=3.15,D109&lt;0.5,G109&lt;0.676,A109&gt;=4.75,F109&lt;1.5,A109&lt;5.55),1.4,"shouldnthappen"))))))))))))))))))))))))))))))))))</f>
        <v>3.84</v>
      </c>
      <c r="AQ109" s="1" t="n">
        <f aca="false">IF(AND(H109&lt;6.926,D109&gt;=0.35,F109&lt;1.5),1.9,IF(AND(G109&gt;=0.869,D109&gt;=1.75,F109&gt;=1.5),5.15,IF(AND(A109&lt;4.35,A109&lt;5.05,D109&lt;0.35,F109&lt;1.5),1.1,IF(AND(H109&lt;6.089,A109&gt;=5.05,D109&lt;0.35,F109&lt;1.5),1.7,IF(AND(H109&gt;=13.089,H109&gt;=6.926,D109&gt;=0.35,F109&lt;1.5),1.3,IF(AND(G109&lt;0.695,D109&lt;1.15,D109&lt;1.75,F109&gt;=1.5),3.62,IF(AND(G109&gt;=0.695,D109&lt;1.15,D109&lt;1.75,F109&gt;=1.5),3,IF(AND(G109&gt;=0.585,H109&gt;=6.089,A109&gt;=5.05,D109&lt;0.35,F109&lt;1.5),1.5,IF(AND(H109&lt;9.582,H109&lt;13.089,H109&gt;=6.926,D109&gt;=0.35,F109&lt;1.5),1.5,IF(AND(H109&gt;=9.582,H109&lt;13.089,H109&gt;=6.926,D109&gt;=0.35,F109&lt;1.5),1.6,IF(AND(D109&lt;1.35,H109&lt;9.349,D109&gt;=1.15,D109&lt;1.75,F109&gt;=1.5),3.867,IF(AND(D109&lt;2.05,A109&lt;7.05,G109&lt;0.869,D109&gt;=1.75,F109&gt;=1.5),4.9,IF(AND(B109&gt;=3.3,A109&gt;=7.05,G109&lt;0.869,D109&gt;=1.75,F109&gt;=1.5),6.1,IF(AND(G109&lt;0.347,H109&lt;11.218,A109&gt;=4.35,A109&lt;5.05,D109&lt;0.35,F109&lt;1.5),1.4,IF(AND(G109&gt;=0.347,H109&lt;11.218,A109&gt;=4.35,A109&lt;5.05,D109&lt;0.35,F109&lt;1.5),1.5,IF(AND(G109&gt;=0.265,H109&gt;=11.218,A109&gt;=4.35,A109&lt;5.05,D109&lt;0.35,F109&lt;1.5),1.45,IF(AND(A109&gt;=5.4,G109&lt;0.585,H109&gt;=6.089,A109&gt;=5.05,D109&lt;0.35,F109&lt;1.5),1.35,IF(AND(B109&gt;=2.9,D109&gt;=1.35,H109&lt;9.349,D109&gt;=1.15,D109&lt;1.75,F109&gt;=1.5),4.6,IF(AND(D109&gt;=1.35,A109&lt;6.15,H109&gt;=9.349,D109&gt;=1.15,D109&lt;1.75,F109&gt;=1.5),4.54,IF(AND(H109&lt;10.927,A109&gt;=6.15,H109&gt;=9.349,D109&gt;=1.15,D109&lt;1.75,F109&gt;=1.5),4.3,IF(AND(G109&lt;0.512,D109&gt;=2.05,A109&lt;7.05,G109&lt;0.869,D109&gt;=1.75,F109&gt;=1.5),5.533,IF(AND(G109&gt;=0.512,D109&gt;=2.05,A109&lt;7.05,G109&lt;0.869,D109&gt;=1.75,F109&gt;=1.5),5.88,IF(AND(H109&lt;11.551,B109&lt;3.3,A109&gt;=7.05,G109&lt;0.869,D109&gt;=1.75,F109&gt;=1.5),6.3,IF(AND(G109&lt;0.227,G109&lt;0.265,H109&gt;=11.218,A109&gt;=4.35,A109&lt;5.05,D109&lt;0.35,F109&lt;1.5),1.4,IF(AND(G109&gt;=0.227,G109&lt;0.265,H109&gt;=11.218,A109&gt;=4.35,A109&lt;5.05,D109&lt;0.35,F109&lt;1.5),1.26,IF(AND(H109&lt;11.031,A109&lt;5.4,G109&lt;0.585,H109&gt;=6.089,A109&gt;=5.05,D109&lt;0.35,F109&lt;1.5),1.5,IF(AND(H109&gt;=11.031,A109&lt;5.4,G109&lt;0.585,H109&gt;=6.089,A109&gt;=5.05,D109&lt;0.35,F109&lt;1.5),1.4,IF(AND(A109&lt;5.45,B109&lt;2.9,D109&gt;=1.35,H109&lt;9.349,D109&gt;=1.15,D109&lt;1.75,F109&gt;=1.5),4.5,IF(AND(A109&lt;5.9,D109&lt;1.35,A109&lt;6.15,H109&gt;=9.349,D109&gt;=1.15,D109&lt;1.75,F109&gt;=1.5),4.2,IF(AND(A109&gt;=5.9,D109&lt;1.35,A109&lt;6.15,H109&gt;=9.349,D109&gt;=1.15,D109&lt;1.75,F109&gt;=1.5),4,IF(AND(A109&gt;=6.75,H109&gt;=10.927,A109&gt;=6.15,H109&gt;=9.349,D109&gt;=1.15,D109&lt;1.75,F109&gt;=1.5),4.767,IF(AND(B109&lt;2.9,H109&gt;=11.551,B109&lt;3.3,A109&gt;=7.05,G109&lt;0.869,D109&gt;=1.75,F109&gt;=1.5),6.7,IF(AND(B109&gt;=2.9,H109&gt;=11.551,B109&lt;3.3,A109&gt;=7.05,G109&lt;0.869,D109&gt;=1.75,F109&gt;=1.5),6.6,IF(AND(B109&lt;2.45,A109&gt;=5.45,B109&lt;2.9,D109&gt;=1.35,H109&lt;9.349,D109&gt;=1.15,D109&lt;1.75,F109&gt;=1.5),5,IF(AND(B109&gt;=2.45,A109&gt;=5.45,B109&lt;2.9,D109&gt;=1.35,H109&lt;9.349,D109&gt;=1.15,D109&lt;1.75,F109&gt;=1.5),5.1,IF(AND(H109&lt;11.166,A109&lt;6.75,H109&gt;=10.927,A109&gt;=6.15,H109&gt;=9.349,D109&gt;=1.15,D109&lt;1.75,F109&gt;=1.5),4.9,IF(AND(G109&lt;0.228,H109&gt;=11.166,A109&lt;6.75,H109&gt;=10.927,A109&gt;=6.15,H109&gt;=9.349,D109&gt;=1.15,D109&lt;1.75,F109&gt;=1.5),4.7,IF(AND(H109&lt;13.531,G109&gt;=0.228,H109&gt;=11.166,A109&lt;6.75,H109&gt;=10.927,A109&gt;=6.15,H109&gt;=9.349,D109&gt;=1.15,D109&lt;1.75,F109&gt;=1.5),4.4,IF(AND(H109&gt;=13.531,G109&gt;=0.228,H109&gt;=11.166,A109&lt;6.75,H109&gt;=10.927,A109&gt;=6.15,H109&gt;=9.349,D109&gt;=1.15,D109&lt;1.75,F109&gt;=1.5),4.6,"shouldnthappen")))))))))))))))))))))))))))))))))))))))</f>
        <v>4.5</v>
      </c>
      <c r="AR109" s="1" t="n">
        <f aca="false">IF(AND(G109&gt;=0.93,B109&lt;3.65,F109&lt;1.5),1.7,IF(AND(H109&lt;6.542,B109&gt;=3.65,F109&lt;1.5),1.767,IF(AND(A109&gt;=7.05,D109&gt;=1.55,F109&gt;=1.5),6.3,IF(AND(G109&lt;0.123,H109&gt;=6.542,B109&gt;=3.65,F109&lt;1.5),1.367,IF(AND(A109&lt;5.15,A109&lt;5.65,D109&lt;1.55,F109&gt;=1.5),3.15,IF(AND(A109&lt;4.8,G109&gt;=0.447,G109&lt;0.93,B109&lt;3.65,F109&lt;1.5),1.24,IF(AND(A109&gt;=4.8,G109&gt;=0.447,G109&lt;0.93,B109&lt;3.65,F109&lt;1.5),1.4,IF(AND(G109&lt;0.151,G109&gt;=0.123,H109&gt;=6.542,B109&gt;=3.65,F109&lt;1.5),1.7,IF(AND(G109&gt;=0.151,G109&gt;=0.123,H109&gt;=6.542,B109&gt;=3.65,F109&lt;1.5),1.5,IF(AND(D109&gt;=1.45,A109&gt;=5.15,A109&lt;5.65,D109&lt;1.55,F109&gt;=1.5),4.5,IF(AND(B109&lt;2.65,D109&gt;=1.35,A109&gt;=5.65,D109&lt;1.55,F109&gt;=1.5),4.9,IF(AND(G109&lt;0.527,F109&lt;2.5,A109&lt;7.05,D109&gt;=1.55,F109&gt;=1.5),5.075,IF(AND(G109&gt;=0.527,F109&lt;2.5,A109&lt;7.05,D109&gt;=1.55,F109&gt;=1.5),4.7,IF(AND(A109&lt;4.65,G109&lt;0.265,G109&lt;0.447,G109&lt;0.93,B109&lt;3.65,F109&lt;1.5),1.42,IF(AND(G109&lt;0.3,G109&gt;=0.265,G109&lt;0.447,G109&lt;0.93,B109&lt;3.65,F109&lt;1.5),1.6,IF(AND(G109&gt;=0.3,G109&gt;=0.265,G109&lt;0.447,G109&lt;0.93,B109&lt;3.65,F109&lt;1.5),1.4,IF(AND(G109&lt;0.356,D109&lt;1.45,A109&gt;=5.15,A109&lt;5.65,D109&lt;1.55,F109&gt;=1.5),4.125,IF(AND(D109&lt;1.1,A109&lt;6.2,D109&lt;1.35,A109&gt;=5.65,D109&lt;1.55,F109&gt;=1.5),4.1,IF(AND(D109&gt;=1.1,A109&lt;6.2,D109&lt;1.35,A109&gt;=5.65,D109&lt;1.55,F109&gt;=1.5),4.175,IF(AND(H109&gt;=13.433,A109&gt;=6.2,D109&lt;1.35,A109&gt;=5.65,D109&lt;1.55,F109&gt;=1.5),4.6,IF(AND(G109&lt;0.437,B109&gt;=2.65,D109&gt;=1.35,A109&gt;=5.65,D109&lt;1.55,F109&gt;=1.5),4.625,IF(AND(G109&gt;=0.437,B109&gt;=2.65,D109&gt;=1.35,A109&gt;=5.65,D109&lt;1.55,F109&gt;=1.5),4.75,IF(AND(B109&gt;=3.15,H109&lt;11.146,F109&gt;=2.5,A109&lt;7.05,D109&gt;=1.55,F109&gt;=1.5),5.667,IF(AND(B109&lt;2.65,H109&gt;=11.146,F109&gt;=2.5,A109&lt;7.05,D109&gt;=1.55,F109&gt;=1.5),5.8,IF(AND(B109&lt;3.3,A109&gt;=4.65,G109&lt;0.265,G109&lt;0.447,G109&lt;0.93,B109&lt;3.65,F109&lt;1.5),1.32,IF(AND(B109&gt;=3.3,A109&gt;=4.65,G109&lt;0.265,G109&lt;0.447,G109&lt;0.93,B109&lt;3.65,F109&lt;1.5),1.425,IF(AND(B109&lt;2.8,G109&gt;=0.356,D109&lt;1.45,A109&gt;=5.15,A109&lt;5.65,D109&lt;1.55,F109&gt;=1.5),3.86,IF(AND(B109&gt;=2.8,G109&gt;=0.356,D109&lt;1.45,A109&gt;=5.15,A109&lt;5.65,D109&lt;1.55,F109&gt;=1.5),3.6,IF(AND(B109&lt;2.6,H109&lt;13.433,A109&gt;=6.2,D109&lt;1.35,A109&gt;=5.65,D109&lt;1.55,F109&gt;=1.5),4.4,IF(AND(B109&gt;=2.6,H109&lt;13.433,A109&gt;=6.2,D109&lt;1.35,A109&gt;=5.65,D109&lt;1.55,F109&gt;=1.5),4.3,IF(AND(G109&lt;0.151,B109&lt;3.15,H109&lt;11.146,F109&gt;=2.5,A109&lt;7.05,D109&gt;=1.55,F109&gt;=1.5),5.5,IF(AND(H109&lt;15.52,B109&gt;=2.65,H109&gt;=11.146,F109&gt;=2.5,A109&lt;7.05,D109&gt;=1.55,F109&gt;=1.5),5.4,IF(AND(H109&gt;=15.52,B109&gt;=2.65,H109&gt;=11.146,F109&gt;=2.5,A109&lt;7.05,D109&gt;=1.55,F109&gt;=1.5),5.733,IF(AND(H109&lt;10.74,G109&gt;=0.151,B109&lt;3.15,H109&lt;11.146,F109&gt;=2.5,A109&lt;7.05,D109&gt;=1.55,F109&gt;=1.5),5.12,IF(AND(H109&gt;=10.74,G109&gt;=0.151,B109&lt;3.15,H109&lt;11.146,F109&gt;=2.5,A109&lt;7.05,D109&gt;=1.55,F109&gt;=1.5),4.9,"shouldnthappen")))))))))))))))))))))))))))))))))))</f>
        <v>5.12</v>
      </c>
      <c r="AS109" s="1" t="n">
        <f aca="false">IF(AND(F109&gt;=1.5,A109&lt;5.55),4.18,IF(AND(F109&gt;=2.5,B109&lt;2.75,A109&gt;=5.55),5.38,IF(AND(G109&gt;=0.587,B109&lt;3.75,F109&lt;1.5,A109&lt;5.55),1.48,IF(AND(H109&lt;6.51,B109&gt;=3.75,F109&lt;1.5,A109&lt;5.55),1.9,IF(AND(H109&gt;=6.51,B109&gt;=3.75,F109&lt;1.5,A109&lt;5.55),1.425,IF(AND(G109&gt;=0.868,F109&lt;2.5,B109&lt;2.75,A109&gt;=5.55),4.65,IF(AND(F109&lt;1.5,D109&lt;1.55,B109&gt;=2.75,A109&gt;=5.55),1.7,IF(AND(G109&gt;=0.857,D109&gt;=1.55,B109&gt;=2.75,A109&gt;=5.55),5.033,IF(AND(G109&gt;=0.518,G109&lt;0.587,B109&lt;3.75,F109&lt;1.5,A109&lt;5.55),1,IF(AND(D109&lt;1.05,G109&lt;0.868,F109&lt;2.5,B109&lt;2.75,A109&gt;=5.55),3.5,IF(AND(G109&lt;0.404,D109&gt;=1.05,G109&lt;0.868,F109&lt;2.5,B109&lt;2.75,A109&gt;=5.55),4.2,IF(AND(G109&gt;=0.404,D109&gt;=1.05,G109&lt;0.868,F109&lt;2.5,B109&lt;2.75,A109&gt;=5.55),3.94,IF(AND(F109&lt;2.5,B109&lt;2.95,F109&gt;=1.5,D109&lt;1.55,B109&gt;=2.75,A109&gt;=5.55),4.68,IF(AND(F109&gt;=2.5,B109&lt;2.95,F109&gt;=1.5,D109&lt;1.55,B109&gt;=2.75,A109&gt;=5.55),5.1,IF(AND(H109&lt;10.883,B109&gt;=2.95,F109&gt;=1.5,D109&lt;1.55,B109&gt;=2.75,A109&gt;=5.55),4.15,IF(AND(H109&gt;=10.883,B109&gt;=2.95,F109&gt;=1.5,D109&lt;1.55,B109&gt;=2.75,A109&gt;=5.55),4.5,IF(AND(H109&gt;=14.1,D109&lt;2.05,G109&lt;0.857,D109&gt;=1.55,B109&gt;=2.75,A109&gt;=5.55),6.6,IF(AND(G109&lt;0.063,B109&lt;3.15,G109&lt;0.518,G109&lt;0.587,B109&lt;3.75,F109&lt;1.5,A109&lt;5.55),1.4,IF(AND(G109&gt;=0.063,B109&lt;3.15,G109&lt;0.518,G109&lt;0.587,B109&lt;3.75,F109&lt;1.5,A109&lt;5.55),1.5,IF(AND(H109&gt;=10.563,B109&gt;=3.15,G109&lt;0.518,G109&lt;0.587,B109&lt;3.75,F109&lt;1.5,A109&lt;5.55),1.325,IF(AND(B109&lt;2.95,H109&lt;14.1,D109&lt;2.05,G109&lt;0.857,D109&gt;=1.55,B109&gt;=2.75,A109&gt;=5.55),6.125,IF(AND(A109&lt;6.65,G109&lt;0.364,D109&gt;=2.05,G109&lt;0.857,D109&gt;=1.55,B109&gt;=2.75,A109&gt;=5.55),5.45,IF(AND(G109&gt;=0.774,G109&gt;=0.364,D109&gt;=2.05,G109&lt;0.857,D109&gt;=1.55,B109&gt;=2.75,A109&gt;=5.55),5.4,IF(AND(H109&gt;=9.279,H109&lt;10.563,B109&gt;=3.15,G109&lt;0.518,G109&lt;0.587,B109&lt;3.75,F109&lt;1.5,A109&lt;5.55),1.475,IF(AND(D109&lt;1.65,B109&gt;=2.95,H109&lt;14.1,D109&lt;2.05,G109&lt;0.857,D109&gt;=1.55,B109&gt;=2.75,A109&gt;=5.55),5.8,IF(AND(B109&lt;3.15,A109&gt;=6.65,G109&lt;0.364,D109&gt;=2.05,G109&lt;0.857,D109&gt;=1.55,B109&gt;=2.75,A109&gt;=5.55),5.3,IF(AND(B109&gt;=3.15,A109&gt;=6.65,G109&lt;0.364,D109&gt;=2.05,G109&lt;0.857,D109&gt;=1.55,B109&gt;=2.75,A109&gt;=5.55),5.7,IF(AND(A109&gt;=6.75,G109&lt;0.774,G109&gt;=0.364,D109&gt;=2.05,G109&lt;0.857,D109&gt;=1.55,B109&gt;=2.75,A109&gt;=5.55),5.9,IF(AND(G109&lt;0.417,H109&lt;9.279,H109&lt;10.563,B109&gt;=3.15,G109&lt;0.518,G109&lt;0.587,B109&lt;3.75,F109&lt;1.5,A109&lt;5.55),1.4,IF(AND(G109&gt;=0.417,H109&lt;9.279,H109&lt;10.563,B109&gt;=3.15,G109&lt;0.518,G109&lt;0.587,B109&lt;3.75,F109&lt;1.5,A109&lt;5.55),1.3,IF(AND(A109&lt;6.3,D109&gt;=1.65,B109&gt;=2.95,H109&lt;14.1,D109&lt;2.05,G109&lt;0.857,D109&gt;=1.55,B109&gt;=2.75,A109&gt;=5.55),4.9,IF(AND(A109&gt;=6.3,D109&gt;=1.65,B109&gt;=2.95,H109&lt;14.1,D109&lt;2.05,G109&lt;0.857,D109&gt;=1.55,B109&gt;=2.75,A109&gt;=5.55),5.3,IF(AND(G109&gt;=0.657,A109&lt;6.75,G109&lt;0.774,G109&gt;=0.364,D109&gt;=2.05,G109&lt;0.857,D109&gt;=1.55,B109&gt;=2.75,A109&gt;=5.55),6,IF(AND(B109&lt;3.2,G109&lt;0.657,A109&lt;6.75,G109&lt;0.774,G109&gt;=0.364,D109&gt;=2.05,G109&lt;0.857,D109&gt;=1.55,B109&gt;=2.75,A109&gt;=5.55),5.6,IF(AND(B109&gt;=3.2,G109&lt;0.657,A109&lt;6.75,G109&lt;0.774,G109&gt;=0.364,D109&gt;=2.05,G109&lt;0.857,D109&gt;=1.55,B109&gt;=2.75,A109&gt;=5.55),5.65,"shouldnthappen")))))))))))))))))))))))))))))))))))</f>
        <v>4.18</v>
      </c>
      <c r="AT109" s="1" t="n">
        <f aca="false">IF(AND(H109&gt;=16.284,A109&gt;=5.55),6.533,IF(AND(G109&gt;=0.52,A109&lt;4.85,A109&lt;5.55),1.05,IF(AND(G109&lt;0.227,G109&lt;0.52,A109&lt;4.85,A109&lt;5.55),1.4,IF(AND(G109&gt;=0.227,G109&lt;0.52,A109&lt;4.85,A109&lt;5.55),1.3,IF(AND(D109&gt;=0.45,F109&lt;1.5,A109&gt;=4.85,A109&lt;5.55),1.667,IF(AND(B109&gt;=2.75,F109&gt;=1.5,A109&gt;=4.85,A109&lt;5.55),4.5,IF(AND(F109&lt;2.5,B109&gt;=3.15,H109&lt;16.284,A109&gt;=5.55),4.7,IF(AND(G109&gt;=0.934,D109&lt;0.45,F109&lt;1.5,A109&gt;=4.85,A109&lt;5.55),1.7,IF(AND(D109&gt;=1.2,B109&lt;2.75,F109&gt;=1.5,A109&gt;=4.85,A109&lt;5.55),4.25,IF(AND(G109&gt;=0.774,F109&gt;=2.5,B109&gt;=3.15,H109&lt;16.284,A109&gt;=5.55),5.4,IF(AND(B109&lt;3.1,G109&lt;0.934,D109&lt;0.45,F109&lt;1.5,A109&gt;=4.85,A109&lt;5.55),1.6,IF(AND(D109&lt;1.05,D109&lt;1.2,B109&lt;2.75,F109&gt;=1.5,A109&gt;=4.85,A109&lt;5.55),3.433,IF(AND(D109&gt;=1.05,D109&lt;1.2,B109&lt;2.75,F109&gt;=1.5,A109&gt;=4.85,A109&lt;5.55),3.267,IF(AND(H109&lt;8.486,D109&lt;1.35,F109&lt;2.5,B109&lt;3.15,H109&lt;16.284,A109&gt;=5.55),3.85,IF(AND(D109&gt;=1.55,D109&gt;=1.35,F109&lt;2.5,B109&lt;3.15,H109&lt;16.284,A109&gt;=5.55),5.1,IF(AND(H109&lt;10.464,A109&lt;6.35,F109&gt;=2.5,B109&lt;3.15,H109&lt;16.284,A109&gt;=5.55),5.08,IF(AND(H109&gt;=10.464,A109&lt;6.35,F109&gt;=2.5,B109&lt;3.15,H109&lt;16.284,A109&gt;=5.55),4.9,IF(AND(D109&lt;1.85,A109&gt;=6.35,F109&gt;=2.5,B109&lt;3.15,H109&lt;16.284,A109&gt;=5.55),5.8,IF(AND(H109&gt;=10.393,G109&lt;0.774,F109&gt;=2.5,B109&gt;=3.15,H109&lt;16.284,A109&gt;=5.55),5.425,IF(AND(B109&lt;2.6,H109&gt;=8.486,D109&lt;1.35,F109&lt;2.5,B109&lt;3.15,H109&lt;16.284,A109&gt;=5.55),3.9,IF(AND(G109&gt;=0.567,D109&lt;1.55,D109&gt;=1.35,F109&lt;2.5,B109&lt;3.15,H109&lt;16.284,A109&gt;=5.55),4.4,IF(AND(B109&lt;3.25,H109&lt;10.393,G109&lt;0.774,F109&gt;=2.5,B109&gt;=3.15,H109&lt;16.284,A109&gt;=5.55),5.7,IF(AND(B109&gt;=3.25,H109&lt;10.393,G109&lt;0.774,F109&gt;=2.5,B109&gt;=3.15,H109&lt;16.284,A109&gt;=5.55),5.98,IF(AND(G109&lt;0.079,G109&lt;0.338,B109&gt;=3.1,G109&lt;0.934,D109&lt;0.45,F109&lt;1.5,A109&gt;=4.85,A109&lt;5.55),1.425,IF(AND(B109&lt;3.35,G109&gt;=0.338,B109&gt;=3.1,G109&lt;0.934,D109&lt;0.45,F109&lt;1.5,A109&gt;=4.85,A109&lt;5.55),1.4,IF(AND(G109&lt;0.404,B109&gt;=2.6,H109&gt;=8.486,D109&lt;1.35,F109&lt;2.5,B109&lt;3.15,H109&lt;16.284,A109&gt;=5.55),4.3,IF(AND(G109&gt;=0.404,B109&gt;=2.6,H109&gt;=8.486,D109&lt;1.35,F109&lt;2.5,B109&lt;3.15,H109&lt;16.284,A109&gt;=5.55),4.025,IF(AND(B109&gt;=3.05,G109&lt;0.567,D109&lt;1.55,D109&gt;=1.35,F109&lt;2.5,B109&lt;3.15,H109&lt;16.284,A109&gt;=5.55),4.7,IF(AND(A109&lt;6.45,H109&lt;10.667,D109&gt;=1.85,A109&gt;=6.35,F109&gt;=2.5,B109&lt;3.15,H109&lt;16.284,A109&gt;=5.55),5.3,IF(AND(A109&gt;=6.45,H109&lt;10.667,D109&gt;=1.85,A109&gt;=6.35,F109&gt;=2.5,B109&lt;3.15,H109&lt;16.284,A109&gt;=5.55),5.167,IF(AND(B109&lt;2.95,H109&gt;=10.667,D109&gt;=1.85,A109&gt;=6.35,F109&gt;=2.5,B109&lt;3.15,H109&lt;16.284,A109&gt;=5.55),5.6,IF(AND(B109&gt;=2.95,H109&gt;=10.667,D109&gt;=1.85,A109&gt;=6.35,F109&gt;=2.5,B109&lt;3.15,H109&lt;16.284,A109&gt;=5.55),5.5,IF(AND(H109&lt;10.325,G109&gt;=0.079,G109&lt;0.338,B109&gt;=3.1,G109&lt;0.934,D109&lt;0.45,F109&lt;1.5,A109&gt;=4.85,A109&lt;5.55),1.5,IF(AND(G109&lt;0.385,B109&gt;=3.35,G109&gt;=0.338,B109&gt;=3.1,G109&lt;0.934,D109&lt;0.45,F109&lt;1.5,A109&gt;=4.85,A109&lt;5.55),1.5,IF(AND(G109&gt;=0.385,B109&gt;=3.35,G109&gt;=0.338,B109&gt;=3.1,G109&lt;0.934,D109&lt;0.45,F109&lt;1.5,A109&gt;=4.85,A109&lt;5.55),1.42,IF(AND(B109&lt;2.5,B109&lt;3.05,G109&lt;0.567,D109&lt;1.55,D109&gt;=1.35,F109&lt;2.5,B109&lt;3.15,H109&lt;16.284,A109&gt;=5.55),4.5,IF(AND(B109&gt;=2.5,B109&lt;3.05,G109&lt;0.567,D109&lt;1.55,D109&gt;=1.35,F109&lt;2.5,B109&lt;3.15,H109&lt;16.284,A109&gt;=5.55),4.56,IF(AND(H109&lt;12.506,H109&gt;=10.325,G109&gt;=0.079,G109&lt;0.338,B109&gt;=3.1,G109&lt;0.934,D109&lt;0.45,F109&lt;1.5,A109&gt;=4.85,A109&lt;5.55),1.2,IF(AND(H109&gt;=12.506,H109&gt;=10.325,G109&gt;=0.079,G109&lt;0.338,B109&gt;=3.1,G109&lt;0.934,D109&lt;0.45,F109&lt;1.5,A109&gt;=4.85,A109&lt;5.55),1.3,"shouldnthappen")))))))))))))))))))))))))))))))))))))))</f>
        <v>4.25</v>
      </c>
      <c r="AU109" s="1" t="n">
        <f aca="false">IF(AND(G109&gt;=0.52,B109&lt;3.05,F109&lt;1.5),1.1,IF(AND(G109&lt;0.35,G109&lt;0.52,B109&lt;3.05,F109&lt;1.5),1.4,IF(AND(G109&gt;=0.35,G109&lt;0.52,B109&lt;3.05,F109&lt;1.5),1.3,IF(AND(G109&gt;=0.227,G109&lt;0.347,B109&gt;=3.05,F109&lt;1.5),1.32,IF(AND(H109&lt;6.417,G109&gt;=0.347,B109&gt;=3.05,F109&lt;1.5),1.7,IF(AND(A109&gt;=7.25,A109&gt;=6.6,F109&gt;=2.5,F109&gt;=1.5),6.35,IF(AND(G109&lt;0.11,G109&lt;0.227,G109&lt;0.347,B109&gt;=3.05,F109&lt;1.5),1.333,IF(AND(H109&lt;9.441,H109&gt;=6.417,G109&gt;=0.347,B109&gt;=3.05,F109&lt;1.5),1.425,IF(AND(B109&lt;2.75,G109&lt;0.451,H109&lt;10.266,F109&lt;2.5,F109&gt;=1.5),4,IF(AND(B109&gt;=2.75,G109&lt;0.451,H109&lt;10.266,F109&lt;2.5,F109&gt;=1.5),4.433,IF(AND(G109&gt;=0.865,G109&gt;=0.451,H109&lt;10.266,F109&lt;2.5,F109&gt;=1.5),4.2,IF(AND(B109&lt;2.45,H109&lt;13.665,H109&gt;=10.266,F109&lt;2.5,F109&gt;=1.5),3.7,IF(AND(G109&lt;0.302,H109&gt;=13.665,H109&gt;=10.266,F109&lt;2.5,F109&gt;=1.5),5,IF(AND(B109&lt;2.9,A109&lt;6.1,A109&lt;6.6,F109&gt;=2.5,F109&gt;=1.5),5.06,IF(AND(B109&gt;=2.9,A109&lt;6.1,A109&lt;6.6,F109&gt;=2.5,F109&gt;=1.5),4.8,IF(AND(B109&lt;3.05,A109&gt;=6.1,A109&lt;6.6,F109&gt;=2.5,F109&gt;=1.5),5.6,IF(AND(B109&gt;=3.05,A109&gt;=6.1,A109&lt;6.6,F109&gt;=2.5,F109&gt;=1.5),5.267,IF(AND(H109&gt;=14.564,A109&lt;7.25,A109&gt;=6.6,F109&gt;=2.5,F109&gt;=1.5),5.6,IF(AND(H109&gt;=14.309,G109&gt;=0.11,G109&lt;0.227,G109&lt;0.347,B109&gt;=3.05,F109&lt;1.5),1.7,IF(AND(D109&lt;0.4,H109&gt;=9.441,H109&gt;=6.417,G109&gt;=0.347,B109&gt;=3.05,F109&lt;1.5),1.5,IF(AND(D109&gt;=0.4,H109&gt;=9.441,H109&gt;=6.417,G109&gt;=0.347,B109&gt;=3.05,F109&lt;1.5),1.633,IF(AND(A109&lt;5.35,G109&lt;0.865,G109&gt;=0.451,H109&lt;10.266,F109&lt;2.5,F109&gt;=1.5),3.15,IF(AND(D109&lt;1.45,G109&gt;=0.302,H109&gt;=13.665,H109&gt;=10.266,F109&lt;2.5,F109&gt;=1.5),4.74,IF(AND(D109&gt;=1.45,G109&gt;=0.302,H109&gt;=13.665,H109&gt;=10.266,F109&lt;2.5,F109&gt;=1.5),4.567,IF(AND(H109&lt;8.836,H109&lt;14.564,A109&lt;7.25,A109&gt;=6.6,F109&gt;=2.5,F109&gt;=1.5),5.7,IF(AND(H109&gt;=8.836,H109&lt;14.564,A109&lt;7.25,A109&gt;=6.6,F109&gt;=2.5,F109&gt;=1.5),5.9,IF(AND(H109&lt;11.53,H109&lt;14.309,G109&gt;=0.11,G109&lt;0.227,G109&lt;0.347,B109&gt;=3.05,F109&lt;1.5),1.5,IF(AND(H109&gt;=11.53,H109&lt;14.309,G109&gt;=0.11,G109&lt;0.227,G109&lt;0.347,B109&gt;=3.05,F109&lt;1.5),1.467,IF(AND(H109&lt;9.386,A109&gt;=5.35,G109&lt;0.865,G109&gt;=0.451,H109&lt;10.266,F109&lt;2.5,F109&gt;=1.5),3.56,IF(AND(H109&gt;=9.386,A109&gt;=5.35,G109&lt;0.865,G109&gt;=0.451,H109&lt;10.266,F109&lt;2.5,F109&gt;=1.5),4.2,IF(AND(H109&lt;11.036,D109&lt;1.45,B109&gt;=2.45,H109&lt;13.665,H109&gt;=10.266,F109&lt;2.5,F109&gt;=1.5),4.45,IF(AND(H109&gt;=11.036,D109&lt;1.45,B109&gt;=2.45,H109&lt;13.665,H109&gt;=10.266,F109&lt;2.5,F109&gt;=1.5),4.1,IF(AND(G109&gt;=0.585,D109&gt;=1.45,B109&gt;=2.45,H109&lt;13.665,H109&gt;=10.266,F109&lt;2.5,F109&gt;=1.5),4.9,IF(AND(H109&lt;11.743,G109&lt;0.585,D109&gt;=1.45,B109&gt;=2.45,H109&lt;13.665,H109&gt;=10.266,F109&lt;2.5,F109&gt;=1.5),4.7,IF(AND(H109&gt;=11.743,G109&lt;0.585,D109&gt;=1.45,B109&gt;=2.45,H109&lt;13.665,H109&gt;=10.266,F109&lt;2.5,F109&gt;=1.5),4.5,"shouldnthappen")))))))))))))))))))))))))))))))))))</f>
        <v>5.06</v>
      </c>
      <c r="AV109" s="1" t="n">
        <f aca="false">IF(AND(G109&gt;=0.356,F109&gt;=1.5,A109&lt;5.75),3.52,IF(AND(A109&lt;7.25,A109&gt;=7.1,A109&gt;=5.75),5.875,IF(AND(A109&gt;=7.25,A109&gt;=7.1,A109&gt;=5.75),6.5,IF(AND(D109&gt;=0.35,G109&gt;=0.586,F109&lt;1.5,A109&lt;5.75),1.8,IF(AND(D109&lt;1.4,G109&lt;0.356,F109&gt;=1.5,A109&lt;5.75),4.2,IF(AND(D109&gt;=1.4,G109&lt;0.356,F109&gt;=1.5,A109&lt;5.75),4.5,IF(AND(H109&gt;=11.218,A109&lt;5.05,G109&lt;0.586,F109&lt;1.5,A109&lt;5.75),1.225,IF(AND(G109&gt;=0.253,A109&gt;=5.05,G109&lt;0.586,F109&lt;1.5,A109&lt;5.75),1.3,IF(AND(B109&gt;=3.75,D109&lt;0.35,G109&gt;=0.586,F109&lt;1.5,A109&lt;5.75),1.567,IF(AND(B109&lt;2.85,D109&lt;1.35,D109&lt;1.65,A109&lt;7.1,A109&gt;=5.75),4.26,IF(AND(B109&gt;=2.85,D109&lt;1.35,D109&lt;1.65,A109&lt;7.1,A109&gt;=5.75),4.45,IF(AND(A109&lt;6.05,H109&lt;12.921,D109&gt;=1.65,A109&lt;7.1,A109&gt;=5.75),5.1,IF(AND(H109&gt;=15.338,H109&gt;=12.921,D109&gt;=1.65,A109&lt;7.1,A109&gt;=5.75),5.55,IF(AND(G109&lt;0.418,H109&lt;11.218,A109&lt;5.05,G109&lt;0.586,F109&lt;1.5,A109&lt;5.75),1.42,IF(AND(G109&gt;=0.418,H109&lt;11.218,A109&lt;5.05,G109&lt;0.586,F109&lt;1.5,A109&lt;5.75),1.3,IF(AND(H109&gt;=13.321,G109&lt;0.253,A109&gt;=5.05,G109&lt;0.586,F109&lt;1.5,A109&lt;5.75),1.7,IF(AND(H109&lt;6.089,B109&lt;3.75,D109&lt;0.35,G109&gt;=0.586,F109&lt;1.5,A109&lt;5.75),1.7,IF(AND(H109&gt;=6.089,B109&lt;3.75,D109&lt;0.35,G109&gt;=0.586,F109&lt;1.5,A109&lt;5.75),1.5,IF(AND(B109&lt;2.9,D109&lt;1.45,D109&gt;=1.35,D109&lt;1.65,A109&lt;7.1,A109&gt;=5.75),4.8,IF(AND(B109&gt;=2.9,D109&lt;1.45,D109&gt;=1.35,D109&lt;1.65,A109&lt;7.1,A109&gt;=5.75),4.475,IF(AND(B109&lt;2.5,D109&gt;=1.45,D109&gt;=1.35,D109&lt;1.65,A109&lt;7.1,A109&gt;=5.75),4.5,IF(AND(H109&lt;8.884,A109&gt;=6.05,H109&lt;12.921,D109&gt;=1.65,A109&lt;7.1,A109&gt;=5.75),5.4,IF(AND(A109&lt;6.3,H109&lt;15.338,H109&gt;=12.921,D109&gt;=1.65,A109&lt;7.1,A109&gt;=5.75),4.967,IF(AND(A109&gt;=6.3,H109&lt;15.338,H109&gt;=12.921,D109&gt;=1.65,A109&lt;7.1,A109&gt;=5.75),5.133,IF(AND(H109&lt;10.826,H109&lt;13.321,G109&lt;0.253,A109&gt;=5.05,G109&lt;0.586,F109&lt;1.5,A109&lt;5.75),1.5,IF(AND(H109&gt;=10.826,H109&lt;13.321,G109&lt;0.253,A109&gt;=5.05,G109&lt;0.586,F109&lt;1.5,A109&lt;5.75),1.4,IF(AND(H109&lt;7.47,B109&gt;=2.5,D109&gt;=1.45,D109&gt;=1.35,D109&lt;1.65,A109&lt;7.1,A109&gt;=5.75),5.1,IF(AND(H109&gt;=7.47,B109&gt;=2.5,D109&gt;=1.45,D109&gt;=1.35,D109&lt;1.65,A109&lt;7.1,A109&gt;=5.75),4.725,IF(AND(H109&lt;9.637,H109&gt;=8.884,A109&gt;=6.05,H109&lt;12.921,D109&gt;=1.65,A109&lt;7.1,A109&gt;=5.75),5.9,IF(AND(B109&lt;2.6,H109&gt;=9.637,H109&gt;=8.884,A109&gt;=6.05,H109&lt;12.921,D109&gt;=1.65,A109&lt;7.1,A109&gt;=5.75),5.8,IF(AND(B109&lt;2.75,B109&gt;=2.6,H109&gt;=9.637,H109&gt;=8.884,A109&gt;=6.05,H109&lt;12.921,D109&gt;=1.65,A109&lt;7.1,A109&gt;=5.75),5.3,IF(AND(D109&lt;2.25,B109&gt;=2.75,B109&gt;=2.6,H109&gt;=9.637,H109&gt;=8.884,A109&gt;=6.05,H109&lt;12.921,D109&gt;=1.65,A109&lt;7.1,A109&gt;=5.75),5.6,IF(AND(D109&gt;=2.25,B109&gt;=2.75,B109&gt;=2.6,H109&gt;=9.637,H109&gt;=8.884,A109&gt;=6.05,H109&lt;12.921,D109&gt;=1.65,A109&lt;7.1,A109&gt;=5.75),5.5,"shouldnthappen")))))))))))))))))))))))))))))))))</f>
        <v>4.5</v>
      </c>
      <c r="AW109" s="1" t="n">
        <f aca="false">IF(AND(G109&gt;=0.905,F109&lt;1.5),1.767,IF(AND(H109&gt;=16.674,F109&gt;=1.5),6.55,IF(AND(A109&lt;4.35,H109&lt;14.344,G109&lt;0.905,F109&lt;1.5),1.1,IF(AND(B109&lt;3.65,H109&gt;=14.344,G109&lt;0.905,F109&lt;1.5),1.5,IF(AND(B109&gt;=3.65,H109&gt;=14.344,G109&lt;0.905,F109&lt;1.5),1.65,IF(AND(B109&lt;2.6,F109&gt;=2.5,H109&lt;16.674,F109&gt;=1.5),4.5,IF(AND(D109&gt;=0.45,A109&gt;=4.35,H109&lt;14.344,G109&lt;0.905,F109&lt;1.5),1.65,IF(AND(D109&lt;1.15,A109&lt;5.9,F109&lt;2.5,H109&lt;16.674,F109&gt;=1.5),3.56,IF(AND(B109&lt;2.75,A109&gt;=5.9,F109&lt;2.5,H109&lt;16.674,F109&gt;=1.5),5,IF(AND(H109&lt;13.531,B109&gt;=2.75,A109&gt;=5.9,F109&lt;2.5,H109&lt;16.674,F109&gt;=1.5),4.333,IF(AND(B109&lt;3.2,G109&gt;=0.669,B109&gt;=2.6,F109&gt;=2.5,H109&lt;16.674,F109&gt;=1.5),5.08,IF(AND(B109&gt;=3.2,G109&gt;=0.669,B109&gt;=2.6,F109&gt;=2.5,H109&lt;16.674,F109&gt;=1.5),5.4,IF(AND(B109&lt;3.15,A109&lt;5.05,D109&lt;0.45,A109&gt;=4.35,H109&lt;14.344,G109&lt;0.905,F109&lt;1.5),1.45,IF(AND(A109&gt;=5.55,A109&gt;=5.05,D109&lt;0.45,A109&gt;=4.35,H109&lt;14.344,G109&lt;0.905,F109&lt;1.5),1.5,IF(AND(A109&lt;5.55,A109&lt;5.65,D109&gt;=1.15,A109&lt;5.9,F109&lt;2.5,H109&lt;16.674,F109&gt;=1.5),3.95,IF(AND(A109&gt;=5.55,A109&lt;5.65,D109&gt;=1.15,A109&lt;5.9,F109&lt;2.5,H109&lt;16.674,F109&gt;=1.5),3.82,IF(AND(G109&lt;0.39,A109&gt;=5.65,D109&gt;=1.15,A109&lt;5.9,F109&lt;2.5,H109&lt;16.674,F109&gt;=1.5),4.35,IF(AND(G109&gt;=0.39,A109&gt;=5.65,D109&gt;=1.15,A109&lt;5.9,F109&lt;2.5,H109&lt;16.674,F109&gt;=1.5),3.95,IF(AND(G109&lt;0.466,H109&gt;=13.531,B109&gt;=2.75,A109&gt;=5.9,F109&lt;2.5,H109&lt;16.674,F109&gt;=1.5),4.8,IF(AND(G109&gt;=0.466,H109&gt;=13.531,B109&gt;=2.75,A109&gt;=5.9,F109&lt;2.5,H109&lt;16.674,F109&gt;=1.5),4.7,IF(AND(H109&lt;10.144,D109&lt;2.05,G109&lt;0.669,B109&gt;=2.6,F109&gt;=2.5,H109&lt;16.674,F109&gt;=1.5),5.3,IF(AND(H109&gt;=10.144,D109&lt;2.05,G109&lt;0.669,B109&gt;=2.6,F109&gt;=2.5,H109&lt;16.674,F109&gt;=1.5),5.133,IF(AND(D109&gt;=2.45,D109&gt;=2.05,G109&lt;0.669,B109&gt;=2.6,F109&gt;=2.5,H109&lt;16.674,F109&gt;=1.5),5.9,IF(AND(B109&lt;3.25,B109&gt;=3.15,A109&lt;5.05,D109&lt;0.45,A109&gt;=4.35,H109&lt;14.344,G109&lt;0.905,F109&lt;1.5),1.2,IF(AND(B109&gt;=3.25,B109&gt;=3.15,A109&lt;5.05,D109&lt;0.45,A109&gt;=4.35,H109&lt;14.344,G109&lt;0.905,F109&lt;1.5),1.36,IF(AND(B109&gt;=3.8,A109&lt;5.55,A109&gt;=5.05,D109&lt;0.45,A109&gt;=4.35,H109&lt;14.344,G109&lt;0.905,F109&lt;1.5),1.3,IF(AND(G109&lt;0.05,B109&lt;3.8,A109&lt;5.55,A109&gt;=5.05,D109&lt;0.45,A109&gt;=4.35,H109&lt;14.344,G109&lt;0.905,F109&lt;1.5),1.4,IF(AND(G109&lt;0.107,G109&lt;0.395,D109&lt;2.45,D109&gt;=2.05,G109&lt;0.669,B109&gt;=2.6,F109&gt;=2.5,H109&lt;16.674,F109&gt;=1.5),5.667,IF(AND(G109&lt;0.537,G109&gt;=0.395,D109&lt;2.45,D109&gt;=2.05,G109&lt;0.669,B109&gt;=2.6,F109&gt;=2.5,H109&lt;16.674,F109&gt;=1.5),5.6,IF(AND(G109&gt;=0.537,G109&gt;=0.395,D109&lt;2.45,D109&gt;=2.05,G109&lt;0.669,B109&gt;=2.6,F109&gt;=2.5,H109&lt;16.674,F109&gt;=1.5),5.775,IF(AND(B109&lt;3.6,G109&gt;=0.05,B109&lt;3.8,A109&lt;5.55,A109&gt;=5.05,D109&lt;0.45,A109&gt;=4.35,H109&lt;14.344,G109&lt;0.905,F109&lt;1.5),1.475,IF(AND(B109&gt;=3.6,G109&gt;=0.05,B109&lt;3.8,A109&lt;5.55,A109&gt;=5.05,D109&lt;0.45,A109&gt;=4.35,H109&lt;14.344,G109&lt;0.905,F109&lt;1.5),1.5,IF(AND(G109&lt;0.312,G109&gt;=0.107,G109&lt;0.395,D109&lt;2.45,D109&gt;=2.05,G109&lt;0.669,B109&gt;=2.6,F109&gt;=2.5,H109&lt;16.674,F109&gt;=1.5),5.18,IF(AND(G109&gt;=0.312,G109&gt;=0.107,G109&lt;0.395,D109&lt;2.45,D109&gt;=2.05,G109&lt;0.669,B109&gt;=2.6,F109&gt;=2.5,H109&lt;16.674,F109&gt;=1.5),5.4,"shouldnthappen"))))))))))))))))))))))))))))))))))</f>
        <v>4.5</v>
      </c>
      <c r="AX109" s="1" t="n">
        <f aca="false">IF(AND(D109&gt;=1.3,B109&gt;=3.45),6.25,IF(AND(B109&lt;2.75,A109&lt;5.25,B109&lt;3.45),3.9,IF(AND(D109&lt;0.25,D109&lt;1.3,B109&gt;=3.45),1.16,IF(AND(A109&gt;=5.05,B109&gt;=2.75,A109&lt;5.25,B109&lt;3.45),1.7,IF(AND(D109&lt;0.7,F109&lt;2.5,A109&gt;=5.25,B109&lt;3.45),1.5,IF(AND(H109&gt;=16.284,F109&gt;=2.5,A109&gt;=5.25,B109&lt;3.45),6.6,IF(AND(G109&lt;0.123,D109&gt;=0.25,D109&lt;1.3,B109&gt;=3.45),1.3,IF(AND(A109&lt;4.5,A109&lt;5.05,B109&gt;=2.75,A109&lt;5.25,B109&lt;3.45),1.3,IF(AND(A109&lt;5.05,G109&gt;=0.123,D109&gt;=0.25,D109&lt;1.3,B109&gt;=3.45),1.6,IF(AND(B109&lt;3.15,A109&gt;=4.5,A109&lt;5.05,B109&gt;=2.75,A109&lt;5.25,B109&lt;3.45),1.54,IF(AND(B109&gt;=3.15,A109&gt;=4.5,A109&lt;5.05,B109&gt;=2.75,A109&lt;5.25,B109&lt;3.45),1.35,IF(AND(D109&gt;=1.4,A109&lt;5.9,D109&gt;=0.7,F109&lt;2.5,A109&gt;=5.25,B109&lt;3.45),4.5,IF(AND(D109&gt;=1.55,A109&gt;=5.9,D109&gt;=0.7,F109&lt;2.5,A109&gt;=5.25,B109&lt;3.45),4.95,IF(AND(G109&gt;=0.682,D109&gt;=2.05,H109&lt;16.284,F109&gt;=2.5,A109&gt;=5.25,B109&lt;3.45),5.26,IF(AND(A109&lt;5.4,A109&gt;=5.05,G109&gt;=0.123,D109&gt;=0.25,D109&lt;1.3,B109&gt;=3.45),1.64,IF(AND(A109&gt;=5.4,A109&gt;=5.05,G109&gt;=0.123,D109&gt;=0.25,D109&lt;1.3,B109&gt;=3.45),1.6,IF(AND(G109&lt;0.372,D109&lt;1.4,A109&lt;5.9,D109&gt;=0.7,F109&lt;2.5,A109&gt;=5.25,B109&lt;3.45),4.175,IF(AND(D109&lt;1.35,D109&lt;1.55,A109&gt;=5.9,D109&gt;=0.7,F109&lt;2.5,A109&gt;=5.25,B109&lt;3.45),4.2,IF(AND(B109&lt;2.35,G109&lt;0.596,D109&lt;2.05,H109&lt;16.284,F109&gt;=2.5,A109&gt;=5.25,B109&lt;3.45),5,IF(AND(G109&gt;=0.888,G109&gt;=0.596,D109&lt;2.05,H109&lt;16.284,F109&gt;=2.5,A109&gt;=5.25,B109&lt;3.45),4.8,IF(AND(A109&gt;=6.85,G109&lt;0.682,D109&gt;=2.05,H109&lt;16.284,F109&gt;=2.5,A109&gt;=5.25,B109&lt;3.45),5.4,IF(AND(A109&gt;=5.75,G109&gt;=0.372,D109&lt;1.4,A109&lt;5.9,D109&gt;=0.7,F109&lt;2.5,A109&gt;=5.25,B109&lt;3.45),3.933,IF(AND(A109&gt;=6.75,D109&gt;=1.35,D109&lt;1.55,A109&gt;=5.9,D109&gt;=0.7,F109&lt;2.5,A109&gt;=5.25,B109&lt;3.45),4.8,IF(AND(H109&lt;11.084,B109&gt;=2.35,G109&lt;0.596,D109&lt;2.05,H109&lt;16.284,F109&gt;=2.5,A109&gt;=5.25,B109&lt;3.45),5.3,IF(AND(H109&lt;8.435,G109&lt;0.888,G109&gt;=0.596,D109&lt;2.05,H109&lt;16.284,F109&gt;=2.5,A109&gt;=5.25,B109&lt;3.45),5.1,IF(AND(H109&gt;=8.435,G109&lt;0.888,G109&gt;=0.596,D109&lt;2.05,H109&lt;16.284,F109&gt;=2.5,A109&gt;=5.25,B109&lt;3.45),4.94,IF(AND(B109&lt;3.15,A109&lt;6.85,G109&lt;0.682,D109&gt;=2.05,H109&lt;16.284,F109&gt;=2.5,A109&gt;=5.25,B109&lt;3.45),5.6,IF(AND(B109&gt;=3.15,A109&lt;6.85,G109&lt;0.682,D109&gt;=2.05,H109&lt;16.284,F109&gt;=2.5,A109&gt;=5.25,B109&lt;3.45),5.74,IF(AND(G109&lt;0.572,A109&lt;5.75,G109&gt;=0.372,D109&lt;1.4,A109&lt;5.9,D109&gt;=0.7,F109&lt;2.5,A109&gt;=5.25,B109&lt;3.45),3.7,IF(AND(D109&lt;1.45,A109&lt;6.75,D109&gt;=1.35,D109&lt;1.55,A109&gt;=5.9,D109&gt;=0.7,F109&lt;2.5,A109&gt;=5.25,B109&lt;3.45),4.46,IF(AND(D109&gt;=1.45,A109&lt;6.75,D109&gt;=1.35,D109&lt;1.55,A109&gt;=5.9,D109&gt;=0.7,F109&lt;2.5,A109&gt;=5.25,B109&lt;3.45),4.567,IF(AND(H109&lt;12.532,H109&gt;=11.084,B109&gt;=2.35,G109&lt;0.596,D109&lt;2.05,H109&lt;16.284,F109&gt;=2.5,A109&gt;=5.25,B109&lt;3.45),5.8,IF(AND(H109&gt;=12.532,H109&gt;=11.084,B109&gt;=2.35,G109&lt;0.596,D109&lt;2.05,H109&lt;16.284,F109&gt;=2.5,A109&gt;=5.25,B109&lt;3.45),5.667,IF(AND(A109&gt;=5.65,G109&gt;=0.572,A109&lt;5.75,G109&gt;=0.372,D109&lt;1.4,A109&lt;5.9,D109&gt;=0.7,F109&lt;2.5,A109&gt;=5.25,B109&lt;3.45),4.2,IF(AND(G109&lt;0.862,A109&lt;5.65,G109&gt;=0.572,A109&lt;5.75,G109&gt;=0.372,D109&lt;1.4,A109&lt;5.9,D109&gt;=0.7,F109&lt;2.5,A109&gt;=5.25,B109&lt;3.45),3.9,IF(AND(G109&gt;=0.862,A109&lt;5.65,G109&gt;=0.572,A109&lt;5.75,G109&gt;=0.372,D109&lt;1.4,A109&lt;5.9,D109&gt;=0.7,F109&lt;2.5,A109&gt;=5.25,B109&lt;3.45),4,"shouldnthappen"))))))))))))))))))))))))))))))))))))</f>
        <v>3.9</v>
      </c>
      <c r="AY109" s="1" t="n">
        <f aca="false">IF(AND(H109&gt;=8.233,D109&gt;=0.8,A109&lt;5.55),3.525,IF(AND(B109&lt;2.9,H109&gt;=15.534,A109&gt;=5.55),4.8,IF(AND(H109&gt;=12.259,A109&lt;4.75,D109&lt;0.8,A109&lt;5.55),1.25,IF(AND(B109&gt;=3.85,A109&gt;=4.75,D109&lt;0.8,A109&lt;5.55),1.425,IF(AND(D109&lt;1.55,H109&lt;8.233,D109&gt;=0.8,A109&lt;5.55),3.975,IF(AND(D109&gt;=1.55,H109&lt;8.233,D109&gt;=0.8,A109&lt;5.55),4.5,IF(AND(D109&lt;0.65,D109&lt;1.7,H109&lt;15.534,A109&gt;=5.55),1.7,IF(AND(A109&gt;=7.05,D109&gt;=1.7,H109&lt;15.534,A109&gt;=5.55),6.3,IF(AND(B109&gt;=3.35,B109&gt;=2.9,H109&gt;=15.534,A109&gt;=5.55),5.4,IF(AND(B109&lt;3.1,H109&lt;12.259,A109&lt;4.75,D109&lt;0.8,A109&lt;5.55),1.367,IF(AND(B109&gt;=3.1,H109&lt;12.259,A109&lt;4.75,D109&lt;0.8,A109&lt;5.55),1.4,IF(AND(G109&gt;=0.905,B109&lt;3.85,A109&gt;=4.75,D109&lt;0.8,A109&lt;5.55),1.9,IF(AND(H109&lt;15.681,B109&lt;3.35,B109&gt;=2.9,H109&gt;=15.534,A109&gt;=5.55),5.8,IF(AND(H109&gt;=15.681,B109&lt;3.35,B109&gt;=2.9,H109&gt;=15.534,A109&gt;=5.55),5.7,IF(AND(H109&gt;=14.877,G109&lt;0.905,B109&lt;3.85,A109&gt;=4.75,D109&lt;0.8,A109&lt;5.55),1.3,IF(AND(D109&gt;=1.25,B109&lt;2.65,D109&gt;=0.65,D109&lt;1.7,H109&lt;15.534,A109&gt;=5.55),4.433,IF(AND(G109&gt;=0.622,B109&lt;3.15,A109&lt;7.05,D109&gt;=1.7,H109&lt;15.534,A109&gt;=5.55),5.08,IF(AND(H109&gt;=13.42,B109&gt;=3.15,A109&lt;7.05,D109&gt;=1.7,H109&lt;15.534,A109&gt;=5.55),5.1,IF(AND(G109&lt;0.265,H109&lt;14.877,G109&lt;0.905,B109&lt;3.85,A109&gt;=4.75,D109&lt;0.8,A109&lt;5.55),1.2,IF(AND(A109&lt;5.75,D109&lt;1.25,B109&lt;2.65,D109&gt;=0.65,D109&lt;1.7,H109&lt;15.534,A109&gt;=5.55),3.7,IF(AND(A109&gt;=5.75,D109&lt;1.25,B109&lt;2.65,D109&gt;=0.65,D109&lt;1.7,H109&lt;15.534,A109&gt;=5.55),4,IF(AND(G109&gt;=0.652,D109&lt;1.35,B109&gt;=2.65,D109&gt;=0.65,D109&lt;1.7,H109&lt;15.534,A109&gt;=5.55),3.6,IF(AND(H109&lt;7.47,D109&gt;=1.35,B109&gt;=2.65,D109&gt;=0.65,D109&lt;1.7,H109&lt;15.534,A109&gt;=5.55),5.1,IF(AND(H109&lt;10.914,G109&lt;0.622,B109&lt;3.15,A109&lt;7.05,D109&gt;=1.7,H109&lt;15.534,A109&gt;=5.55),5.36,IF(AND(H109&gt;=10.914,G109&lt;0.622,B109&lt;3.15,A109&lt;7.05,D109&gt;=1.7,H109&lt;15.534,A109&gt;=5.55),5.64,IF(AND(G109&gt;=0.657,H109&lt;13.42,B109&gt;=3.15,A109&lt;7.05,D109&gt;=1.7,H109&lt;15.534,A109&gt;=5.55),6,IF(AND(G109&gt;=0.782,G109&gt;=0.265,H109&lt;14.877,G109&lt;0.905,B109&lt;3.85,A109&gt;=4.75,D109&lt;0.8,A109&lt;5.55),1.48,IF(AND(H109&lt;11.286,G109&lt;0.652,D109&lt;1.35,B109&gt;=2.65,D109&gt;=0.65,D109&lt;1.7,H109&lt;15.534,A109&gt;=5.55),4.24,IF(AND(H109&gt;=11.286,G109&lt;0.652,D109&lt;1.35,B109&gt;=2.65,D109&gt;=0.65,D109&lt;1.7,H109&lt;15.534,A109&gt;=5.55),4.05,IF(AND(G109&lt;0.413,H109&gt;=7.47,D109&gt;=1.35,B109&gt;=2.65,D109&gt;=0.65,D109&lt;1.7,H109&lt;15.534,A109&gt;=5.55),5.1,IF(AND(H109&lt;11.325,G109&lt;0.657,H109&lt;13.42,B109&gt;=3.15,A109&lt;7.05,D109&gt;=1.7,H109&lt;15.534,A109&gt;=5.55),5.8,IF(AND(H109&gt;=11.325,G109&lt;0.657,H109&lt;13.42,B109&gt;=3.15,A109&lt;7.05,D109&gt;=1.7,H109&lt;15.534,A109&gt;=5.55),5.6,IF(AND(D109&gt;=0.35,G109&lt;0.782,G109&gt;=0.265,H109&lt;14.877,G109&lt;0.905,B109&lt;3.85,A109&gt;=4.75,D109&lt;0.8,A109&lt;5.55),1.633,IF(AND(B109&lt;2.85,G109&gt;=0.413,H109&gt;=7.47,D109&gt;=1.35,B109&gt;=2.65,D109&gt;=0.65,D109&lt;1.7,H109&lt;15.534,A109&gt;=5.55),4.6,IF(AND(D109&lt;0.15,D109&lt;0.35,G109&lt;0.782,G109&gt;=0.265,H109&lt;14.877,G109&lt;0.905,B109&lt;3.85,A109&gt;=4.75,D109&lt;0.8,A109&lt;5.55),1.5,IF(AND(D109&gt;=0.15,D109&lt;0.35,G109&lt;0.782,G109&gt;=0.265,H109&lt;14.877,G109&lt;0.905,B109&lt;3.85,A109&gt;=4.75,D109&lt;0.8,A109&lt;5.55),1.543,IF(AND(A109&gt;=6.8,B109&gt;=2.85,G109&gt;=0.413,H109&gt;=7.47,D109&gt;=1.35,B109&gt;=2.65,D109&gt;=0.65,D109&lt;1.7,H109&lt;15.534,A109&gt;=5.55),4.9,IF(AND(H109&lt;13.531,A109&lt;6.8,B109&gt;=2.85,G109&gt;=0.413,H109&gt;=7.47,D109&gt;=1.35,B109&gt;=2.65,D109&gt;=0.65,D109&lt;1.7,H109&lt;15.534,A109&gt;=5.55),4.5,IF(AND(H109&gt;=13.531,A109&lt;6.8,B109&gt;=2.85,G109&gt;=0.413,H109&gt;=7.47,D109&gt;=1.35,B109&gt;=2.65,D109&gt;=0.65,D109&lt;1.7,H109&lt;15.534,A109&gt;=5.55),4.7,"shouldnthappen")))))))))))))))))))))))))))))))))))))))</f>
        <v>4.5</v>
      </c>
      <c r="AZ109" s="1" t="n">
        <f aca="false">IF(AND(H109&gt;=15.371,B109&gt;=3.35),5.4,IF(AND(G109&gt;=0.851,H109&gt;=15.244,B109&lt;3.35),4.75,IF(AND(F109&gt;=2,H109&lt;15.371,B109&gt;=3.35),5.6,IF(AND(B109&lt;2.75,A109&lt;5.15,H109&lt;15.244,B109&lt;3.35),3.42,IF(AND(A109&gt;=7.25,G109&lt;0.851,H109&gt;=15.244,B109&lt;3.35),6.6,IF(AND(A109&lt;4.45,B109&gt;=2.75,A109&lt;5.15,H109&lt;15.244,B109&lt;3.35),1.1,IF(AND(G109&lt;0.527,A109&lt;7.25,G109&lt;0.851,H109&gt;=15.244,B109&lt;3.35),5.08,IF(AND(G109&gt;=0.527,A109&lt;7.25,G109&lt;0.851,H109&gt;=15.244,B109&lt;3.35),5.8,IF(AND(D109&gt;=0.35,B109&lt;3.7,F109&lt;2,H109&lt;15.371,B109&gt;=3.35),1.55,IF(AND(H109&lt;6.542,B109&gt;=3.7,F109&lt;2,H109&lt;15.371,B109&gt;=3.35),1.9,IF(AND(B109&lt;3.25,A109&gt;=4.45,B109&gt;=2.75,A109&lt;5.15,H109&lt;15.244,B109&lt;3.35),1.46,IF(AND(B109&gt;=3.25,A109&gt;=4.45,B109&gt;=2.75,A109&lt;5.15,H109&lt;15.244,B109&lt;3.35),1.7,IF(AND(H109&lt;13.654,B109&gt;=2.95,D109&lt;1.45,A109&gt;=5.15,H109&lt;15.244,B109&lt;3.35),4.3,IF(AND(H109&gt;=13.654,B109&gt;=2.95,D109&lt;1.45,A109&gt;=5.15,H109&lt;15.244,B109&lt;3.35),4.625,IF(AND(F109&gt;=2.5,D109&lt;1.75,D109&gt;=1.45,A109&gt;=5.15,H109&lt;15.244,B109&lt;3.35),5.3,IF(AND(G109&gt;=0.853,D109&gt;=1.75,D109&gt;=1.45,A109&gt;=5.15,H109&lt;15.244,B109&lt;3.35),5.15,IF(AND(D109&gt;=0.25,D109&lt;0.35,B109&lt;3.7,F109&lt;2,H109&lt;15.371,B109&gt;=3.35),1.3,IF(AND(B109&lt;3.85,H109&gt;=6.542,B109&gt;=3.7,F109&lt;2,H109&lt;15.371,B109&gt;=3.35),1.633,IF(AND(H109&lt;7.02,H109&lt;10.688,B109&lt;2.95,D109&lt;1.45,A109&gt;=5.15,H109&lt;15.244,B109&lt;3.35),3.98,IF(AND(G109&lt;0.338,H109&gt;=10.688,B109&lt;2.95,D109&lt;1.45,A109&gt;=5.15,H109&lt;15.244,B109&lt;3.35),4.22,IF(AND(G109&gt;=0.338,H109&gt;=10.688,B109&lt;2.95,D109&lt;1.45,A109&gt;=5.15,H109&lt;15.244,B109&lt;3.35),3.9,IF(AND(B109&lt;2.75,F109&lt;2.5,D109&lt;1.75,D109&gt;=1.45,A109&gt;=5.15,H109&lt;15.244,B109&lt;3.35),5.1,IF(AND(B109&gt;=2.75,F109&lt;2.5,D109&lt;1.75,D109&gt;=1.45,A109&gt;=5.15,H109&lt;15.244,B109&lt;3.35),4.74,IF(AND(A109&gt;=7,G109&lt;0.853,D109&gt;=1.75,D109&gt;=1.45,A109&gt;=5.15,H109&lt;15.244,B109&lt;3.35),6.5,IF(AND(G109&gt;=0.934,D109&lt;0.25,D109&lt;0.35,B109&lt;3.7,F109&lt;2,H109&lt;15.371,B109&gt;=3.35),1.7,IF(AND(D109&lt;0.25,B109&gt;=3.85,H109&gt;=6.542,B109&gt;=3.7,F109&lt;2,H109&lt;15.371,B109&gt;=3.35),1.5,IF(AND(D109&gt;=0.25,B109&gt;=3.85,H109&gt;=6.542,B109&gt;=3.7,F109&lt;2,H109&lt;15.371,B109&gt;=3.35),1.4,IF(AND(B109&lt;2.5,H109&gt;=7.02,H109&lt;10.688,B109&lt;2.95,D109&lt;1.45,A109&gt;=5.15,H109&lt;15.244,B109&lt;3.35),3.8,IF(AND(G109&gt;=0.74,A109&lt;7,G109&lt;0.853,D109&gt;=1.75,D109&gt;=1.45,A109&gt;=5.15,H109&lt;15.244,B109&lt;3.35),6,IF(AND(G109&gt;=0.61,G109&lt;0.934,D109&lt;0.25,D109&lt;0.35,B109&lt;3.7,F109&lt;2,H109&lt;15.371,B109&gt;=3.35),1.5,IF(AND(D109&lt;1.15,B109&gt;=2.5,H109&gt;=7.02,H109&lt;10.688,B109&lt;2.95,D109&lt;1.45,A109&gt;=5.15,H109&lt;15.244,B109&lt;3.35),3.5,IF(AND(D109&gt;=1.15,B109&gt;=2.5,H109&gt;=7.02,H109&lt;10.688,B109&lt;2.95,D109&lt;1.45,A109&gt;=5.15,H109&lt;15.244,B109&lt;3.35),3.6,IF(AND(G109&gt;=0.626,G109&lt;0.74,A109&lt;7,G109&lt;0.853,D109&gt;=1.75,D109&gt;=1.45,A109&gt;=5.15,H109&lt;15.244,B109&lt;3.35),4.9,IF(AND(H109&lt;13.641,G109&lt;0.61,G109&lt;0.934,D109&lt;0.25,D109&lt;0.35,B109&lt;3.7,F109&lt;2,H109&lt;15.371,B109&gt;=3.35),1.425,IF(AND(H109&gt;=13.641,G109&lt;0.61,G109&lt;0.934,D109&lt;0.25,D109&lt;0.35,B109&lt;3.7,F109&lt;2,H109&lt;15.371,B109&gt;=3.35),1.3,IF(AND(B109&lt;3.05,G109&lt;0.626,G109&lt;0.74,A109&lt;7,G109&lt;0.853,D109&gt;=1.75,D109&gt;=1.45,A109&gt;=5.15,H109&lt;15.244,B109&lt;3.35),5.475,IF(AND(B109&gt;=3.05,G109&lt;0.626,G109&lt;0.74,A109&lt;7,G109&lt;0.853,D109&gt;=1.75,D109&gt;=1.45,A109&gt;=5.15,H109&lt;15.244,B109&lt;3.35),5.633,"shouldnthappen")))))))))))))))))))))))))))))))))))))</f>
        <v>3.42</v>
      </c>
      <c r="BA109" s="1" t="n">
        <f aca="false">IF(AND(F109&gt;=2,B109&gt;=3.4),6.1,IF(AND(B109&lt;2.75,A109&lt;5.15,B109&lt;3.4),3.225,IF(AND(G109&gt;=0.821,F109&lt;2,B109&gt;=3.4),1.9,IF(AND(B109&gt;=3.2,B109&gt;=2.75,A109&lt;5.15,B109&lt;3.4),1.7,IF(AND(A109&lt;4.8,G109&lt;0.821,F109&lt;2,B109&gt;=3.4),1,IF(AND(G109&gt;=0.446,B109&lt;3.2,B109&gt;=2.75,A109&lt;5.15,B109&lt;3.4),1.1,IF(AND(G109&lt;0.356,D109&lt;1.45,A109&lt;6.25,A109&gt;=5.15,B109&lt;3.4),4.32,IF(AND(G109&lt;0.591,D109&gt;=1.45,A109&lt;6.25,A109&gt;=5.15,B109&lt;3.4),4.6,IF(AND(D109&lt;1.75,G109&lt;0.597,A109&gt;=6.25,A109&gt;=5.15,B109&lt;3.4),4.86,IF(AND(H109&gt;=16.472,G109&gt;=0.597,A109&gt;=6.25,A109&gt;=5.15,B109&lt;3.4),6.6,IF(AND(G109&lt;0.063,G109&lt;0.446,B109&lt;3.2,B109&gt;=2.75,A109&lt;5.15,B109&lt;3.4),1.4,IF(AND(A109&gt;=5.95,G109&gt;=0.356,D109&lt;1.45,A109&lt;6.25,A109&gt;=5.15,B109&lt;3.4),4.6,IF(AND(B109&gt;=2.9,G109&gt;=0.591,D109&gt;=1.45,A109&lt;6.25,A109&gt;=5.15,B109&lt;3.4),4.867,IF(AND(D109&gt;=2.4,H109&lt;16.472,G109&gt;=0.597,A109&gt;=6.25,A109&gt;=5.15,B109&lt;3.4),6,IF(AND(A109&lt;5.45,B109&gt;=3.85,A109&gt;=4.8,G109&lt;0.821,F109&lt;2,B109&gt;=3.4),1.3,IF(AND(A109&gt;=5.45,B109&gt;=3.85,A109&gt;=4.8,G109&lt;0.821,F109&lt;2,B109&gt;=3.4),1.45,IF(AND(H109&lt;14.273,G109&gt;=0.063,G109&lt;0.446,B109&lt;3.2,B109&gt;=2.75,A109&lt;5.15,B109&lt;3.4),1.5,IF(AND(H109&gt;=14.273,G109&gt;=0.063,G109&lt;0.446,B109&lt;3.2,B109&gt;=2.75,A109&lt;5.15,B109&lt;3.4),1.6,IF(AND(G109&gt;=0.572,A109&lt;5.95,G109&gt;=0.356,D109&lt;1.45,A109&lt;6.25,A109&gt;=5.15,B109&lt;3.4),3.9,IF(AND(G109&lt;0.827,B109&lt;2.9,G109&gt;=0.591,D109&gt;=1.45,A109&lt;6.25,A109&gt;=5.15,B109&lt;3.4),4.9,IF(AND(G109&gt;=0.827,B109&lt;2.9,G109&gt;=0.591,D109&gt;=1.45,A109&lt;6.25,A109&gt;=5.15,B109&lt;3.4),5.1,IF(AND(A109&gt;=7.2,B109&lt;3.05,D109&gt;=1.75,G109&lt;0.597,A109&gt;=6.25,A109&gt;=5.15,B109&lt;3.4),6.7,IF(AND(G109&lt;0.353,B109&gt;=3.05,D109&gt;=1.75,G109&lt;0.597,A109&gt;=6.25,A109&gt;=5.15,B109&lt;3.4),5.22,IF(AND(G109&gt;=0.353,B109&gt;=3.05,D109&gt;=1.75,G109&lt;0.597,A109&gt;=6.25,A109&gt;=5.15,B109&lt;3.4),5.65,IF(AND(A109&lt;6.55,D109&lt;2.4,H109&lt;16.472,G109&gt;=0.597,A109&gt;=6.25,A109&gt;=5.15,B109&lt;3.4),5.033,IF(AND(H109&lt;12.719,G109&lt;0.385,B109&lt;3.85,A109&gt;=4.8,G109&lt;0.821,F109&lt;2,B109&gt;=3.4),1.54,IF(AND(H109&gt;=12.719,G109&lt;0.385,B109&lt;3.85,A109&gt;=4.8,G109&lt;0.821,F109&lt;2,B109&gt;=3.4),1.3,IF(AND(B109&lt;3.6,G109&gt;=0.385,B109&lt;3.85,A109&gt;=4.8,G109&lt;0.821,F109&lt;2,B109&gt;=3.4),1.325,IF(AND(B109&gt;=3.6,G109&gt;=0.385,B109&lt;3.85,A109&gt;=4.8,G109&lt;0.821,F109&lt;2,B109&gt;=3.4),1.55,IF(AND(D109&lt;1.05,G109&lt;0.572,A109&lt;5.95,G109&gt;=0.356,D109&lt;1.45,A109&lt;6.25,A109&gt;=5.15,B109&lt;3.4),3.633,IF(AND(D109&gt;=2.15,A109&lt;7.2,B109&lt;3.05,D109&gt;=1.75,G109&lt;0.597,A109&gt;=6.25,A109&gt;=5.15,B109&lt;3.4),5.667,IF(AND(H109&lt;13.094,A109&gt;=6.55,D109&lt;2.4,H109&lt;16.472,G109&gt;=0.597,A109&gt;=6.25,A109&gt;=5.15,B109&lt;3.4),5.2,IF(AND(D109&lt;1.15,D109&gt;=1.05,G109&lt;0.572,A109&lt;5.95,G109&gt;=0.356,D109&lt;1.45,A109&lt;6.25,A109&gt;=5.15,B109&lt;3.4),3.8,IF(AND(D109&gt;=1.15,D109&gt;=1.05,G109&lt;0.572,A109&lt;5.95,G109&gt;=0.356,D109&lt;1.45,A109&lt;6.25,A109&gt;=5.15,B109&lt;3.4),3.9,IF(AND(G109&gt;=0.487,D109&lt;2.15,A109&lt;7.2,B109&lt;3.05,D109&gt;=1.75,G109&lt;0.597,A109&gt;=6.25,A109&gt;=5.15,B109&lt;3.4),5.8,IF(AND(A109&lt;6.8,H109&gt;=13.094,A109&gt;=6.55,D109&lt;2.4,H109&lt;16.472,G109&gt;=0.597,A109&gt;=6.25,A109&gt;=5.15,B109&lt;3.4),4.52,IF(AND(A109&gt;=6.8,H109&gt;=13.094,A109&gt;=6.55,D109&lt;2.4,H109&lt;16.472,G109&gt;=0.597,A109&gt;=6.25,A109&gt;=5.15,B109&lt;3.4),4.75,IF(AND(B109&lt;2.95,G109&lt;0.487,D109&lt;2.15,A109&lt;7.2,B109&lt;3.05,D109&gt;=1.75,G109&lt;0.597,A109&gt;=6.25,A109&gt;=5.15,B109&lt;3.4),5.6,IF(AND(B109&gt;=2.95,G109&lt;0.487,D109&lt;2.15,A109&lt;7.2,B109&lt;3.05,D109&gt;=1.75,G109&lt;0.597,A109&gt;=6.25,A109&gt;=5.15,B109&lt;3.4),5.5,"shouldnthappen")))))))))))))))))))))))))))))))))))))))</f>
        <v>3.225</v>
      </c>
      <c r="BB109" s="1" t="n">
        <f aca="false">IF(AND(A109&lt;4.35,B109&lt;3.25,F109&lt;1.5),1.1,IF(AND(H109&lt;14.005,A109&gt;=4.35,B109&lt;3.25,F109&lt;1.5),1.3,IF(AND(H109&gt;=14.005,A109&gt;=4.35,B109&lt;3.25,F109&lt;1.5),1.6,IF(AND(G109&gt;=0.905,A109&lt;5.15,B109&gt;=3.25,F109&lt;1.5),1.9,IF(AND(B109&lt;3.45,A109&gt;=5.15,B109&gt;=3.25,F109&lt;1.5),1.6,IF(AND(F109&gt;=2.5,D109&gt;=1.35,D109&lt;1.75,F109&gt;=1.5),4.867,IF(AND(A109&gt;=7.05,D109&gt;=2.05,D109&gt;=1.75,F109&gt;=1.5),6.35,IF(AND(D109&gt;=0.4,G109&lt;0.905,A109&lt;5.15,B109&gt;=3.25,F109&lt;1.5),1.65,IF(AND(B109&lt;3.6,B109&gt;=3.45,A109&gt;=5.15,B109&gt;=3.25,F109&lt;1.5),1.35,IF(AND(H109&lt;6.808,H109&lt;9.386,D109&lt;1.35,D109&lt;1.75,F109&gt;=1.5),4.05,IF(AND(H109&gt;=6.808,H109&lt;9.386,D109&lt;1.35,D109&lt;1.75,F109&gt;=1.5),3.46,IF(AND(B109&lt;2.45,F109&lt;2.5,D109&gt;=1.35,D109&lt;1.75,F109&gt;=1.5),4.5,IF(AND(H109&gt;=13.115,D109&lt;1.95,D109&lt;2.05,D109&gt;=1.75,F109&gt;=1.5),4.85,IF(AND(G109&lt;0.196,D109&gt;=1.95,D109&lt;2.05,D109&gt;=1.75,F109&gt;=1.5),6.7,IF(AND(G109&gt;=0.196,D109&gt;=1.95,D109&lt;2.05,D109&gt;=1.75,F109&gt;=1.5),5.12,IF(AND(H109&lt;10.925,D109&lt;0.4,G109&lt;0.905,A109&lt;5.15,B109&gt;=3.25,F109&lt;1.5),1.4,IF(AND(H109&gt;=10.925,D109&lt;0.4,G109&lt;0.905,A109&lt;5.15,B109&gt;=3.25,F109&lt;1.5),1.45,IF(AND(H109&lt;14.096,B109&gt;=3.6,B109&gt;=3.45,A109&gt;=5.15,B109&gt;=3.25,F109&lt;1.5),1.42,IF(AND(H109&gt;=14.096,B109&gt;=3.6,B109&gt;=3.45,A109&gt;=5.15,B109&gt;=3.25,F109&lt;1.5),1.7,IF(AND(B109&lt;2.45,D109&lt;1.15,H109&gt;=9.386,D109&lt;1.35,D109&lt;1.75,F109&gt;=1.5),3.6,IF(AND(B109&gt;=2.45,D109&lt;1.15,H109&gt;=9.386,D109&lt;1.35,D109&lt;1.75,F109&gt;=1.5),3.9,IF(AND(G109&lt;0.246,D109&gt;=1.15,H109&gt;=9.386,D109&lt;1.35,D109&lt;1.75,F109&gt;=1.5),4.4,IF(AND(B109&lt;2.75,B109&gt;=2.45,F109&lt;2.5,D109&gt;=1.35,D109&lt;1.75,F109&gt;=1.5),5.1,IF(AND(H109&lt;11.084,H109&lt;13.115,D109&lt;1.95,D109&lt;2.05,D109&gt;=1.75,F109&gt;=1.5),5.35,IF(AND(H109&gt;=11.084,H109&lt;13.115,D109&lt;1.95,D109&lt;2.05,D109&gt;=1.75,F109&gt;=1.5),5.7,IF(AND(H109&lt;15.52,D109&lt;2.25,A109&lt;7.05,D109&gt;=2.05,D109&gt;=1.75,F109&gt;=1.5),5.45,IF(AND(H109&gt;=15.52,D109&lt;2.25,A109&lt;7.05,D109&gt;=2.05,D109&gt;=1.75,F109&gt;=1.5),5.725,IF(AND(G109&gt;=0.775,D109&gt;=2.25,A109&lt;7.05,D109&gt;=2.05,D109&gt;=1.75,F109&gt;=1.5),5.2,IF(AND(D109&lt;1.25,G109&gt;=0.246,D109&gt;=1.15,H109&gt;=9.386,D109&lt;1.35,D109&lt;1.75,F109&gt;=1.5),4.05,IF(AND(A109&lt;5.85,B109&gt;=2.75,B109&gt;=2.45,F109&lt;2.5,D109&gt;=1.35,D109&lt;1.75,F109&gt;=1.5),4.5,IF(AND(B109&lt;3.3,G109&lt;0.775,D109&gt;=2.25,A109&lt;7.05,D109&gt;=2.05,D109&gt;=1.75,F109&gt;=1.5),5.64,IF(AND(B109&gt;=3.3,G109&lt;0.775,D109&gt;=2.25,A109&lt;7.05,D109&gt;=2.05,D109&gt;=1.75,F109&gt;=1.5),5.6,IF(AND(A109&lt;5.9,D109&gt;=1.25,G109&gt;=0.246,D109&gt;=1.15,H109&gt;=9.386,D109&lt;1.35,D109&lt;1.75,F109&gt;=1.5),4.2,IF(AND(A109&gt;=5.9,D109&gt;=1.25,G109&gt;=0.246,D109&gt;=1.15,H109&gt;=9.386,D109&lt;1.35,D109&lt;1.75,F109&gt;=1.5),4,IF(AND(G109&gt;=0.437,A109&gt;=5.85,B109&gt;=2.75,B109&gt;=2.45,F109&lt;2.5,D109&gt;=1.35,D109&lt;1.75,F109&gt;=1.5),4.75,IF(AND(H109&lt;9.446,G109&lt;0.437,A109&gt;=5.85,B109&gt;=2.75,B109&gt;=2.45,F109&lt;2.5,D109&gt;=1.35,D109&lt;1.75,F109&gt;=1.5),4.6,IF(AND(H109&gt;=9.446,G109&lt;0.437,A109&gt;=5.85,B109&gt;=2.75,B109&gt;=2.45,F109&lt;2.5,D109&gt;=1.35,D109&lt;1.75,F109&gt;=1.5),4.7,"shouldnthappen")))))))))))))))))))))))))))))))))))))</f>
        <v>4.867</v>
      </c>
      <c r="BC109" s="1" t="n">
        <f aca="false">IF(AND(G109&gt;=0.905,F109&lt;1.5),1.65,IF(AND(D109&gt;=0.45,G109&lt;0.905,F109&lt;1.5),1.65,IF(AND(A109&lt;5.15,D109&lt;1.55,F109&gt;=1.5),3.225,IF(AND(F109&gt;=2.5,A109&gt;=5.15,D109&lt;1.55,F109&gt;=1.5),5.05,IF(AND(H109&lt;5.767,A109&lt;7.05,D109&gt;=1.55,F109&gt;=1.5),4.5,IF(AND(D109&lt;1.7,A109&gt;=7.05,D109&gt;=1.55,F109&gt;=1.5),5.8,IF(AND(A109&gt;=5.3,G109&lt;0.207,D109&lt;0.45,G109&lt;0.905,F109&lt;1.5),1.3,IF(AND(D109&gt;=0.35,G109&gt;=0.207,D109&lt;0.45,G109&lt;0.905,F109&lt;1.5),1.5,IF(AND(G109&lt;0.155,D109&gt;=1.7,A109&gt;=7.05,D109&gt;=1.55,F109&gt;=1.5),6.7,IF(AND(G109&gt;=0.155,D109&gt;=1.7,A109&gt;=7.05,D109&gt;=1.55,F109&gt;=1.5),6.34,IF(AND(G109&lt;0.05,A109&lt;5.3,G109&lt;0.207,D109&lt;0.45,G109&lt;0.905,F109&lt;1.5),1.4,IF(AND(G109&gt;=0.05,A109&lt;5.3,G109&lt;0.207,D109&lt;0.45,G109&lt;0.905,F109&lt;1.5),1.5,IF(AND(A109&lt;4.5,D109&lt;0.35,G109&gt;=0.207,D109&lt;0.45,G109&lt;0.905,F109&lt;1.5),1.3,IF(AND(G109&lt;0.308,A109&lt;6.2,F109&lt;2.5,A109&gt;=5.15,D109&lt;1.55,F109&gt;=1.5),4.5,IF(AND(D109&lt;1.35,A109&gt;=6.2,F109&lt;2.5,A109&gt;=5.15,D109&lt;1.55,F109&gt;=1.5),4.367,IF(AND(D109&lt;1.85,A109&lt;6.15,H109&gt;=5.767,A109&lt;7.05,D109&gt;=1.55,F109&gt;=1.5),4.933,IF(AND(G109&gt;=0.558,A109&gt;=4.5,D109&lt;0.35,G109&gt;=0.207,D109&lt;0.45,G109&lt;0.905,F109&lt;1.5),1.5,IF(AND(H109&gt;=13.383,G109&gt;=0.308,A109&lt;6.2,F109&lt;2.5,A109&gt;=5.15,D109&lt;1.55,F109&gt;=1.5),4.7,IF(AND(H109&gt;=12.206,D109&gt;=1.35,A109&gt;=6.2,F109&lt;2.5,A109&gt;=5.15,D109&lt;1.55,F109&gt;=1.5),4.575,IF(AND(A109&lt;5.7,D109&gt;=1.85,A109&lt;6.15,H109&gt;=5.767,A109&lt;7.05,D109&gt;=1.55,F109&gt;=1.5),4.9,IF(AND(A109&gt;=5.7,D109&gt;=1.85,A109&lt;6.15,H109&gt;=5.767,A109&lt;7.05,D109&gt;=1.55,F109&gt;=1.5),5.1,IF(AND(G109&lt;0.079,G109&lt;0.364,A109&gt;=6.15,H109&gt;=5.767,A109&lt;7.05,D109&gt;=1.55,F109&gt;=1.5),5.6,IF(AND(G109&gt;=0.079,G109&lt;0.364,A109&gt;=6.15,H109&gt;=5.767,A109&lt;7.05,D109&gt;=1.55,F109&gt;=1.5),5.25,IF(AND(G109&gt;=0.447,G109&lt;0.558,A109&gt;=4.5,D109&lt;0.35,G109&gt;=0.207,D109&lt;0.45,G109&lt;0.905,F109&lt;1.5),1.3,IF(AND(B109&gt;=2.95,H109&lt;13.383,G109&gt;=0.308,A109&lt;6.2,F109&lt;2.5,A109&gt;=5.15,D109&lt;1.55,F109&gt;=1.5),4.6,IF(AND(B109&lt;2.65,H109&lt;12.206,D109&gt;=1.35,A109&gt;=6.2,F109&lt;2.5,A109&gt;=5.15,D109&lt;1.55,F109&gt;=1.5),4.9,IF(AND(D109&lt;2.45,A109&lt;6.6,G109&gt;=0.364,A109&gt;=6.15,H109&gt;=5.767,A109&lt;7.05,D109&gt;=1.55,F109&gt;=1.5),5.6,IF(AND(D109&gt;=2.45,A109&lt;6.6,G109&gt;=0.364,A109&gt;=6.15,H109&gt;=5.767,A109&lt;7.05,D109&gt;=1.55,F109&gt;=1.5),6,IF(AND(H109&lt;12.921,A109&gt;=6.6,G109&gt;=0.364,A109&gt;=6.15,H109&gt;=5.767,A109&lt;7.05,D109&gt;=1.55,F109&gt;=1.5),5.725,IF(AND(H109&gt;=12.921,A109&gt;=6.6,G109&gt;=0.364,A109&gt;=6.15,H109&gt;=5.767,A109&lt;7.05,D109&gt;=1.55,F109&gt;=1.5),5.367,IF(AND(B109&lt;3.15,G109&lt;0.447,G109&lt;0.558,A109&gt;=4.5,D109&lt;0.35,G109&gt;=0.207,D109&lt;0.45,G109&lt;0.905,F109&lt;1.5),1.5,IF(AND(B109&gt;=3.15,G109&lt;0.447,G109&lt;0.558,A109&gt;=4.5,D109&lt;0.35,G109&gt;=0.207,D109&lt;0.45,G109&lt;0.905,F109&lt;1.5),1.36,IF(AND(B109&gt;=2.85,B109&lt;2.95,H109&lt;13.383,G109&gt;=0.308,A109&lt;6.2,F109&lt;2.5,A109&gt;=5.15,D109&lt;1.55,F109&gt;=1.5),3.6,IF(AND(H109&lt;9.446,B109&gt;=2.65,H109&lt;12.206,D109&gt;=1.35,A109&gt;=6.2,F109&lt;2.5,A109&gt;=5.15,D109&lt;1.55,F109&gt;=1.5),4.6,IF(AND(H109&gt;=9.446,B109&gt;=2.65,H109&lt;12.206,D109&gt;=1.35,A109&gt;=6.2,F109&lt;2.5,A109&gt;=5.15,D109&lt;1.55,F109&gt;=1.5),4.7,IF(AND(D109&lt;1.2,B109&lt;2.85,B109&lt;2.95,H109&lt;13.383,G109&gt;=0.308,A109&lt;6.2,F109&lt;2.5,A109&gt;=5.15,D109&lt;1.55,F109&gt;=1.5),3.75,IF(AND(G109&lt;0.356,D109&gt;=1.2,B109&lt;2.85,B109&lt;2.95,H109&lt;13.383,G109&gt;=0.308,A109&lt;6.2,F109&lt;2.5,A109&gt;=5.15,D109&lt;1.55,F109&gt;=1.5),4.2,IF(AND(G109&gt;=0.356,D109&gt;=1.2,B109&lt;2.85,B109&lt;2.95,H109&lt;13.383,G109&gt;=0.308,A109&lt;6.2,F109&lt;2.5,A109&gt;=5.15,D109&lt;1.55,F109&gt;=1.5),3.96,"shouldnthappen"))))))))))))))))))))))))))))))))))))))</f>
        <v>4.5</v>
      </c>
      <c r="BD109" s="1" t="n">
        <f aca="false">IF(AND(B109&lt;2.7,A109&lt;5.3,B109&lt;3.15),3.42,IF(AND(F109&lt;2.5,A109&gt;=5.85,B109&gt;=3.15),4.7,IF(AND(A109&lt;4.35,B109&gt;=2.7,A109&lt;5.3,B109&lt;3.15),1.1,IF(AND(A109&gt;=4.35,B109&gt;=2.7,A109&lt;5.3,B109&lt;3.15),1.42,IF(AND(A109&gt;=7.05,F109&gt;=2.5,A109&gt;=5.3,B109&lt;3.15),6.067,IF(AND(D109&gt;=0.45,A109&lt;5.05,A109&lt;5.85,B109&gt;=3.15),1.6,IF(AND(B109&lt;3.35,A109&gt;=5.05,A109&lt;5.85,B109&gt;=3.15),1.7,IF(AND(A109&gt;=6.85,F109&gt;=2.5,A109&gt;=5.85,B109&gt;=3.15),6.22,IF(AND(D109&lt;1.25,D109&lt;1.35,F109&lt;2.5,A109&gt;=5.3,B109&lt;3.15),4.033,IF(AND(D109&gt;=1.25,D109&lt;1.35,F109&lt;2.5,A109&gt;=5.3,B109&lt;3.15),4.233,IF(AND(A109&lt;6.05,D109&gt;=1.35,F109&lt;2.5,A109&gt;=5.3,B109&lt;3.15),5.1,IF(AND(H109&gt;=13.29,A109&lt;7.05,F109&gt;=2.5,A109&gt;=5.3,B109&lt;3.15),4.96,IF(AND(G109&gt;=0.858,D109&lt;0.45,A109&lt;5.05,A109&lt;5.85,B109&gt;=3.15),1.3,IF(AND(D109&gt;=0.35,B109&gt;=3.35,A109&gt;=5.05,A109&lt;5.85,B109&gt;=3.15),1.4,IF(AND(B109&lt;3.25,A109&lt;6.85,F109&gt;=2.5,A109&gt;=5.85,B109&gt;=3.15),5.233,IF(AND(A109&gt;=6.8,A109&gt;=6.05,D109&gt;=1.35,F109&lt;2.5,A109&gt;=5.3,B109&lt;3.15),4.9,IF(AND(G109&gt;=0.622,H109&lt;13.29,A109&lt;7.05,F109&gt;=2.5,A109&gt;=5.3,B109&lt;3.15),5.067,IF(AND(H109&lt;8.834,G109&lt;0.858,D109&lt;0.45,A109&lt;5.05,A109&lt;5.85,B109&gt;=3.15),1.4,IF(AND(G109&lt;0.774,B109&gt;=3.25,A109&lt;6.85,F109&gt;=2.5,A109&gt;=5.85,B109&gt;=3.15),5.8,IF(AND(G109&gt;=0.774,B109&gt;=3.25,A109&lt;6.85,F109&gt;=2.5,A109&gt;=5.85,B109&gt;=3.15),5.4,IF(AND(H109&gt;=12.206,A109&lt;6.8,A109&gt;=6.05,D109&gt;=1.35,F109&lt;2.5,A109&gt;=5.3,B109&lt;3.15),4.5,IF(AND(G109&gt;=0.439,G109&lt;0.622,H109&lt;13.29,A109&lt;7.05,F109&gt;=2.5,A109&gt;=5.3,B109&lt;3.15),5.667,IF(AND(G109&lt;0.227,H109&gt;=8.834,G109&lt;0.858,D109&lt;0.45,A109&lt;5.05,A109&lt;5.85,B109&gt;=3.15),1.4,IF(AND(G109&gt;=0.227,H109&gt;=8.834,G109&lt;0.858,D109&lt;0.45,A109&lt;5.05,A109&lt;5.85,B109&gt;=3.15),1.3,IF(AND(G109&gt;=0.934,B109&lt;3.75,D109&lt;0.35,B109&gt;=3.35,A109&gt;=5.05,A109&lt;5.85,B109&gt;=3.15),1.7,IF(AND(G109&lt;0.823,B109&gt;=3.75,D109&lt;0.35,B109&gt;=3.35,A109&gt;=5.05,A109&lt;5.85,B109&gt;=3.15),1.55,IF(AND(G109&gt;=0.823,B109&gt;=3.75,D109&lt;0.35,B109&gt;=3.35,A109&gt;=5.05,A109&lt;5.85,B109&gt;=3.15),1.5,IF(AND(A109&lt;6.2,H109&lt;12.206,A109&lt;6.8,A109&gt;=6.05,D109&gt;=1.35,F109&lt;2.5,A109&gt;=5.3,B109&lt;3.15),4.6,IF(AND(A109&gt;=6.2,H109&lt;12.206,A109&lt;6.8,A109&gt;=6.05,D109&gt;=1.35,F109&lt;2.5,A109&gt;=5.3,B109&lt;3.15),4.74,IF(AND(H109&gt;=10.667,G109&lt;0.439,G109&lt;0.622,H109&lt;13.29,A109&lt;7.05,F109&gt;=2.5,A109&gt;=5.3,B109&lt;3.15),5.6,IF(AND(H109&lt;13.67,G109&lt;0.934,B109&lt;3.75,D109&lt;0.35,B109&gt;=3.35,A109&gt;=5.05,A109&lt;5.85,B109&gt;=3.15),1.48,IF(AND(H109&gt;=13.67,G109&lt;0.934,B109&lt;3.75,D109&lt;0.35,B109&gt;=3.35,A109&gt;=5.05,A109&lt;5.85,B109&gt;=3.15),1.3,IF(AND(G109&lt;0.301,H109&lt;10.667,G109&lt;0.439,G109&lt;0.622,H109&lt;13.29,A109&lt;7.05,F109&gt;=2.5,A109&gt;=5.3,B109&lt;3.15),5.2,IF(AND(G109&gt;=0.301,H109&lt;10.667,G109&lt;0.439,G109&lt;0.622,H109&lt;13.29,A109&lt;7.05,F109&gt;=2.5,A109&gt;=5.3,B109&lt;3.15),5.067,"shouldnthappen"))))))))))))))))))))))))))))))))))</f>
        <v>3.42</v>
      </c>
      <c r="BE109" s="1" t="n">
        <f aca="false">IF(AND(B109&gt;=3.85,A109&gt;=5.05,F109&lt;1.5),1.4,IF(AND(A109&lt;5.25,A109&lt;5.75,F109&gt;=1.5),3.15,IF(AND(A109&lt;4.95,B109&lt;3.15,A109&lt;5.05,F109&lt;1.5),1.46,IF(AND(A109&gt;=4.95,B109&lt;3.15,A109&lt;5.05,F109&lt;1.5),1.6,IF(AND(H109&lt;8.834,B109&gt;=3.15,A109&lt;5.05,F109&lt;1.5),1.4,IF(AND(D109&lt;0.25,B109&lt;3.85,A109&gt;=5.05,F109&lt;1.5),1.48,IF(AND(D109&gt;=0.25,B109&lt;3.85,A109&gt;=5.05,F109&lt;1.5),1.7,IF(AND(F109&gt;=2.5,A109&gt;=5.25,A109&lt;5.75,F109&gt;=1.5),4.9,IF(AND(H109&lt;12.45,H109&gt;=8.834,B109&gt;=3.15,A109&lt;5.05,F109&lt;1.5),1.25,IF(AND(H109&gt;=12.45,H109&gt;=8.834,B109&gt;=3.15,A109&lt;5.05,F109&lt;1.5),1.32,IF(AND(G109&lt;0.283,F109&lt;2.5,A109&gt;=5.25,A109&lt;5.75,F109&gt;=1.5),4.3,IF(AND(H109&lt;6.712,H109&lt;11.275,D109&lt;1.55,A109&gt;=5.75,F109&gt;=1.5),5,IF(AND(H109&lt;13.101,H109&gt;=11.275,D109&lt;1.55,A109&gt;=5.75,F109&gt;=1.5),3.933,IF(AND(H109&gt;=13.101,H109&gt;=11.275,D109&lt;1.55,A109&gt;=5.75,F109&gt;=1.5),4.5,IF(AND(A109&gt;=7.3,D109&lt;2.45,D109&gt;=1.55,A109&gt;=5.75,F109&gt;=1.5),6.7,IF(AND(B109&lt;3.45,D109&gt;=2.45,D109&gt;=1.55,A109&gt;=5.75,F109&gt;=1.5),5.925,IF(AND(B109&gt;=3.45,D109&gt;=2.45,D109&gt;=1.55,A109&gt;=5.75,F109&gt;=1.5),6.1,IF(AND(B109&gt;=2.8,G109&gt;=0.283,F109&lt;2.5,A109&gt;=5.25,A109&lt;5.75,F109&gt;=1.5),4.2,IF(AND(D109&lt;1.35,H109&gt;=6.712,H109&lt;11.275,D109&lt;1.55,A109&gt;=5.75,F109&gt;=1.5),4.35,IF(AND(D109&lt;1.05,B109&lt;2.8,G109&gt;=0.283,F109&lt;2.5,A109&gt;=5.25,A109&lt;5.75,F109&gt;=1.5),3.567,IF(AND(D109&gt;=1.05,B109&lt;2.8,G109&gt;=0.283,F109&lt;2.5,A109&gt;=5.25,A109&lt;5.75,F109&gt;=1.5),3.925,IF(AND(B109&lt;2.65,D109&gt;=1.35,H109&gt;=6.712,H109&lt;11.275,D109&lt;1.55,A109&gt;=5.75,F109&gt;=1.5),4.9,IF(AND(B109&gt;=2.65,D109&gt;=1.35,H109&gt;=6.712,H109&lt;11.275,D109&lt;1.55,A109&gt;=5.75,F109&gt;=1.5),4.625,IF(AND(H109&gt;=14.683,G109&gt;=0.628,A109&lt;7.3,D109&lt;2.45,D109&gt;=1.55,A109&gt;=5.75,F109&gt;=1.5),5.4,IF(AND(D109&lt;1.95,H109&lt;8.884,G109&lt;0.628,A109&lt;7.3,D109&lt;2.45,D109&gt;=1.55,A109&gt;=5.75,F109&gt;=1.5),5.1,IF(AND(D109&gt;=1.95,H109&lt;8.884,G109&lt;0.628,A109&lt;7.3,D109&lt;2.45,D109&gt;=1.55,A109&gt;=5.75,F109&gt;=1.5),5.22,IF(AND(A109&lt;6.05,H109&gt;=8.884,G109&lt;0.628,A109&lt;7.3,D109&lt;2.45,D109&gt;=1.55,A109&gt;=5.75,F109&gt;=1.5),5.1,IF(AND(G109&lt;0.817,H109&lt;14.683,G109&gt;=0.628,A109&lt;7.3,D109&lt;2.45,D109&gt;=1.55,A109&gt;=5.75,F109&gt;=1.5),4.967,IF(AND(G109&gt;=0.817,H109&lt;14.683,G109&gt;=0.628,A109&lt;7.3,D109&lt;2.45,D109&gt;=1.55,A109&gt;=5.75,F109&gt;=1.5),5.1,IF(AND(H109&lt;9.637,A109&gt;=6.05,H109&gt;=8.884,G109&lt;0.628,A109&lt;7.3,D109&lt;2.45,D109&gt;=1.55,A109&gt;=5.75,F109&gt;=1.5),5.9,IF(AND(D109&lt;1.85,H109&gt;=9.637,A109&gt;=6.05,H109&gt;=8.884,G109&lt;0.628,A109&lt;7.3,D109&lt;2.45,D109&gt;=1.55,A109&gt;=5.75,F109&gt;=1.5),5.733,IF(AND(G109&gt;=0.388,D109&gt;=1.85,H109&gt;=9.637,A109&gt;=6.05,H109&gt;=8.884,G109&lt;0.628,A109&lt;7.3,D109&lt;2.45,D109&gt;=1.55,A109&gt;=5.75,F109&gt;=1.5),5.64,IF(AND(B109&lt;2.95,G109&lt;0.388,D109&gt;=1.85,H109&gt;=9.637,A109&gt;=6.05,H109&gt;=8.884,G109&lt;0.628,A109&lt;7.3,D109&lt;2.45,D109&gt;=1.55,A109&gt;=5.75,F109&gt;=1.5),5.5,IF(AND(B109&gt;=2.95,G109&lt;0.388,D109&gt;=1.85,H109&gt;=9.637,A109&gt;=6.05,H109&gt;=8.884,G109&lt;0.628,A109&lt;7.3,D109&lt;2.45,D109&gt;=1.55,A109&gt;=5.75,F109&gt;=1.5),5.333,"shouldnthappen"))))))))))))))))))))))))))))))))))</f>
        <v>3.15</v>
      </c>
      <c r="BF109" s="1" t="n">
        <f aca="false">IF(AND(D109&gt;=0.35,F109&lt;1.5),1.65,IF(AND(H109&gt;=16.227,D109&gt;=1.55,F109&gt;=1.5),6.533,IF(AND(A109&gt;=5.45,G109&lt;0.174,D109&lt;0.35,F109&lt;1.5),1.7,IF(AND(D109&lt;0.15,G109&gt;=0.174,D109&lt;0.35,F109&lt;1.5),1.38,IF(AND(D109&gt;=1.15,D109&lt;1.25,D109&lt;1.55,F109&gt;=1.5),3.967,IF(AND(H109&lt;8.376,A109&lt;5.45,G109&lt;0.174,D109&lt;0.35,F109&lt;1.5),1.4,IF(AND(H109&gt;=8.376,A109&lt;5.45,G109&lt;0.174,D109&lt;0.35,F109&lt;1.5),1.5,IF(AND(B109&lt;3.1,D109&gt;=0.15,G109&gt;=0.174,D109&lt;0.35,F109&lt;1.5),1.475,IF(AND(H109&lt;10.258,D109&lt;1.15,D109&lt;1.25,D109&lt;1.55,F109&gt;=1.5),3.24,IF(AND(H109&gt;=10.258,D109&lt;1.15,D109&lt;1.25,D109&lt;1.55,F109&gt;=1.5),3.875,IF(AND(F109&gt;=2.5,H109&lt;10.927,D109&gt;=1.25,D109&lt;1.55,F109&gt;=1.5),5.05,IF(AND(D109&lt;1.35,H109&gt;=10.927,D109&gt;=1.25,D109&lt;1.55,F109&gt;=1.5),4.25,IF(AND(A109&gt;=6.95,D109&lt;1.75,H109&lt;16.227,D109&gt;=1.55,F109&gt;=1.5),5.8,IF(AND(B109&lt;3.3,B109&gt;=3.1,D109&gt;=0.15,G109&gt;=0.174,D109&lt;0.35,F109&lt;1.5),1.3,IF(AND(H109&lt;12.278,D109&gt;=1.35,H109&gt;=10.927,D109&gt;=1.25,D109&lt;1.55,F109&gt;=1.5),4.9,IF(AND(G109&lt;0.226,A109&lt;6.95,D109&lt;1.75,H109&lt;16.227,D109&gt;=1.55,F109&gt;=1.5),5,IF(AND(G109&gt;=0.226,A109&lt;6.95,D109&lt;1.75,H109&lt;16.227,D109&gt;=1.55,F109&gt;=1.5),4.62,IF(AND(H109&lt;9.35,B109&lt;2.95,D109&gt;=1.75,H109&lt;16.227,D109&gt;=1.55,F109&gt;=1.5),6.3,IF(AND(H109&gt;=9.35,B109&lt;2.95,D109&gt;=1.75,H109&lt;16.227,D109&gt;=1.55,F109&gt;=1.5),5.58,IF(AND(A109&lt;5.05,B109&gt;=3.3,B109&gt;=3.1,D109&gt;=0.15,G109&gt;=0.174,D109&lt;0.35,F109&lt;1.5),1.35,IF(AND(A109&gt;=5.05,B109&gt;=3.3,B109&gt;=3.1,D109&gt;=0.15,G109&gt;=0.174,D109&lt;0.35,F109&lt;1.5),1.46,IF(AND(B109&lt;2.8,A109&lt;5.65,F109&lt;2.5,H109&lt;10.927,D109&gt;=1.25,D109&lt;1.55,F109&gt;=1.5),4.075,IF(AND(B109&gt;=2.8,A109&lt;5.65,F109&lt;2.5,H109&lt;10.927,D109&gt;=1.25,D109&lt;1.55,F109&gt;=1.5),3.933,IF(AND(A109&lt;6.25,A109&gt;=5.65,F109&lt;2.5,H109&lt;10.927,D109&gt;=1.25,D109&lt;1.55,F109&gt;=1.5),4.533,IF(AND(A109&gt;=6.25,A109&gt;=5.65,F109&lt;2.5,H109&lt;10.927,D109&gt;=1.25,D109&lt;1.55,F109&gt;=1.5),4.3,IF(AND(A109&lt;6.5,H109&gt;=12.278,D109&gt;=1.35,H109&gt;=10.927,D109&gt;=1.25,D109&lt;1.55,F109&gt;=1.5),4.55,IF(AND(A109&gt;=6.5,H109&gt;=12.278,D109&gt;=1.35,H109&gt;=10.927,D109&gt;=1.25,D109&lt;1.55,F109&gt;=1.5),4.775,IF(AND(H109&lt;9.884,D109&lt;2.1,B109&gt;=2.95,D109&gt;=1.75,H109&lt;16.227,D109&gt;=1.55,F109&gt;=1.5),5.5,IF(AND(H109&gt;=9.884,D109&lt;2.1,B109&gt;=2.95,D109&gt;=1.75,H109&lt;16.227,D109&gt;=1.55,F109&gt;=1.5),5.1,IF(AND(H109&lt;10.393,D109&gt;=2.1,B109&gt;=2.95,D109&gt;=1.75,H109&lt;16.227,D109&gt;=1.55,F109&gt;=1.5),5.74,IF(AND(D109&lt;2.25,H109&gt;=10.393,D109&gt;=2.1,B109&gt;=2.95,D109&gt;=1.75,H109&lt;16.227,D109&gt;=1.55,F109&gt;=1.5),5.8,IF(AND(D109&gt;=2.25,H109&gt;=10.393,D109&gt;=2.1,B109&gt;=2.95,D109&gt;=1.75,H109&lt;16.227,D109&gt;=1.55,F109&gt;=1.5),5.4,"shouldnthappen"))))))))))))))))))))))))))))))))</f>
        <v>4.62</v>
      </c>
      <c r="BG109" s="1" t="n">
        <f aca="false">IF(AND(G109&lt;0.096,A109&lt;5.45),2.95,IF(AND(F109&gt;=1.5,G109&gt;=0.096,A109&lt;5.45),3,IF(AND(D109&lt;0.6,A109&lt;5.9,A109&gt;=5.45),1.4,IF(AND(F109&gt;=2.5,D109&gt;=0.6,A109&lt;5.9,A109&gt;=5.45),5.1,IF(AND(A109&lt;7.45,A109&gt;=7.05,A109&gt;=5.9,A109&gt;=5.45),6.167,IF(AND(B109&gt;=3.55,G109&lt;0.587,F109&lt;1.5,G109&gt;=0.096,A109&lt;5.45),1,IF(AND(A109&lt;5.05,G109&gt;=0.587,F109&lt;1.5,G109&gt;=0.096,A109&lt;5.45),1.35,IF(AND(B109&lt;2.75,D109&lt;1.7,A109&lt;7.05,A109&gt;=5.9,A109&gt;=5.45),4.9,IF(AND(A109&lt;6.2,D109&gt;=1.7,A109&lt;7.05,A109&gt;=5.9,A109&gt;=5.45),4.833,IF(AND(H109&lt;17.32,A109&gt;=7.45,A109&gt;=7.05,A109&gt;=5.9,A109&gt;=5.45),6.68,IF(AND(H109&gt;=17.32,A109&gt;=7.45,A109&gt;=7.05,A109&gt;=5.9,A109&gt;=5.45),6.4,IF(AND(G109&lt;0.161,B109&lt;3.55,G109&lt;0.587,F109&lt;1.5,G109&gt;=0.096,A109&lt;5.45),1.5,IF(AND(H109&lt;11.016,A109&gt;=5.05,G109&gt;=0.587,F109&lt;1.5,G109&gt;=0.096,A109&lt;5.45),1.633,IF(AND(H109&lt;11.001,G109&lt;0.372,F109&lt;2.5,D109&gt;=0.6,A109&lt;5.9,A109&gt;=5.45),4.133,IF(AND(H109&gt;=11.001,G109&lt;0.372,F109&lt;2.5,D109&gt;=0.6,A109&lt;5.9,A109&gt;=5.45),4.3,IF(AND(H109&lt;6.808,G109&gt;=0.372,F109&lt;2.5,D109&gt;=0.6,A109&lt;5.9,A109&gt;=5.45),4,IF(AND(A109&gt;=6.75,B109&gt;=2.75,D109&lt;1.7,A109&lt;7.05,A109&gt;=5.9,A109&gt;=5.45),4.84,IF(AND(H109&lt;12.467,G109&gt;=0.161,B109&lt;3.55,G109&lt;0.587,F109&lt;1.5,G109&gt;=0.096,A109&lt;5.45),1.3,IF(AND(D109&lt;0.25,H109&gt;=11.016,A109&gt;=5.05,G109&gt;=0.587,F109&lt;1.5,G109&gt;=0.096,A109&lt;5.45),1.52,IF(AND(D109&gt;=0.25,H109&gt;=11.016,A109&gt;=5.05,G109&gt;=0.587,F109&lt;1.5,G109&gt;=0.096,A109&lt;5.45),1.5,IF(AND(H109&lt;11.218,H109&gt;=6.808,G109&gt;=0.372,F109&lt;2.5,D109&gt;=0.6,A109&lt;5.9,A109&gt;=5.45),3.7,IF(AND(H109&gt;=11.218,H109&gt;=6.808,G109&gt;=0.372,F109&lt;2.5,D109&gt;=0.6,A109&lt;5.9,A109&gt;=5.45),3.9,IF(AND(B109&lt;2.95,A109&lt;6.75,B109&gt;=2.75,D109&lt;1.7,A109&lt;7.05,A109&gt;=5.9,A109&gt;=5.45),4.2,IF(AND(B109&gt;=2.95,A109&lt;6.75,B109&gt;=2.75,D109&lt;1.7,A109&lt;7.05,A109&gt;=5.9,A109&gt;=5.45),4.6,IF(AND(D109&gt;=2.45,A109&lt;6.85,A109&gt;=6.2,D109&gt;=1.7,A109&lt;7.05,A109&gt;=5.9,A109&gt;=5.45),5.9,IF(AND(G109&lt;0.312,A109&gt;=6.85,A109&gt;=6.2,D109&gt;=1.7,A109&lt;7.05,A109&gt;=5.9,A109&gt;=5.45),5.1,IF(AND(G109&gt;=0.312,A109&gt;=6.85,A109&gt;=6.2,D109&gt;=1.7,A109&lt;7.05,A109&gt;=5.9,A109&gt;=5.45),5.4,IF(AND(G109&lt;0.251,H109&gt;=12.467,G109&gt;=0.161,B109&lt;3.55,G109&lt;0.587,F109&lt;1.5,G109&gt;=0.096,A109&lt;5.45),1.35,IF(AND(G109&gt;=0.251,H109&gt;=12.467,G109&gt;=0.161,B109&lt;3.55,G109&lt;0.587,F109&lt;1.5,G109&gt;=0.096,A109&lt;5.45),1.467,IF(AND(G109&gt;=0.628,D109&lt;2.45,A109&lt;6.85,A109&gt;=6.2,D109&gt;=1.7,A109&lt;7.05,A109&gt;=5.9,A109&gt;=5.45),5.1,IF(AND(A109&gt;=6.75,G109&lt;0.628,D109&lt;2.45,A109&lt;6.85,A109&gt;=6.2,D109&gt;=1.7,A109&lt;7.05,A109&gt;=5.9,A109&gt;=5.45),5.9,IF(AND(H109&lt;11.824,A109&lt;6.75,G109&lt;0.628,D109&lt;2.45,A109&lt;6.85,A109&gt;=6.2,D109&gt;=1.7,A109&lt;7.05,A109&gt;=5.9,A109&gt;=5.45),5.44,IF(AND(H109&lt;14.378,H109&gt;=11.824,A109&lt;6.75,G109&lt;0.628,D109&lt;2.45,A109&lt;6.85,A109&gt;=6.2,D109&gt;=1.7,A109&lt;7.05,A109&gt;=5.9,A109&gt;=5.45),5.6,IF(AND(H109&gt;=14.378,H109&gt;=11.824,A109&lt;6.75,G109&lt;0.628,D109&lt;2.45,A109&lt;6.85,A109&gt;=6.2,D109&gt;=1.7,A109&lt;7.05,A109&gt;=5.9,A109&gt;=5.45),5.8,"shouldnthappen"))))))))))))))))))))))))))))))))))</f>
        <v>3</v>
      </c>
      <c r="BH109" s="1" t="n">
        <f aca="false">IF(AND(G109&gt;=0.905,F109&lt;1.5),1.8,IF(AND(H109&lt;5.523,G109&lt;0.905,F109&lt;1.5),1,IF(AND(D109&gt;=0.4,H109&gt;=5.523,G109&lt;0.905,F109&lt;1.5),1.7,IF(AND(G109&gt;=0.878,D109&lt;1.35,F109&lt;2.5,F109&gt;=1.5),4.4,IF(AND(A109&lt;5.4,D109&gt;=1.35,F109&lt;2.5,F109&gt;=1.5),3.9,IF(AND(G109&lt;0.177,B109&lt;3.15,F109&gt;=2.5,F109&gt;=1.5),6.15,IF(AND(H109&lt;10.393,B109&gt;=3.15,F109&gt;=2.5,F109&gt;=1.5),5.94,IF(AND(H109&gt;=10.393,B109&gt;=3.15,F109&gt;=2.5,F109&gt;=1.5),5.467,IF(AND(D109&gt;=1.25,G109&lt;0.878,D109&lt;1.35,F109&lt;2.5,F109&gt;=1.5),4.18,IF(AND(G109&gt;=0.709,A109&gt;=5.4,D109&gt;=1.35,F109&lt;2.5,F109&gt;=1.5),4.9,IF(AND(B109&lt;2.6,G109&gt;=0.177,B109&lt;3.15,F109&gt;=2.5,F109&gt;=1.5),4.8,IF(AND(A109&lt;4.35,A109&lt;5.05,D109&lt;0.4,H109&gt;=5.523,G109&lt;0.905,F109&lt;1.5),1.1,IF(AND(A109&gt;=5.6,A109&gt;=5.05,D109&lt;0.4,H109&gt;=5.523,G109&lt;0.905,F109&lt;1.5),1.7,IF(AND(D109&lt;1.05,D109&lt;1.25,G109&lt;0.878,D109&lt;1.35,F109&lt;2.5,F109&gt;=1.5),3.6,IF(AND(D109&gt;=1.55,G109&lt;0.709,A109&gt;=5.4,D109&gt;=1.35,F109&lt;2.5,F109&gt;=1.5),4.975,IF(AND(D109&lt;1.7,B109&gt;=2.6,G109&gt;=0.177,B109&lt;3.15,F109&gt;=2.5,F109&gt;=1.5),5.8,IF(AND(B109&lt;3.15,A109&gt;=4.35,A109&lt;5.05,D109&lt;0.4,H109&gt;=5.523,G109&lt;0.905,F109&lt;1.5),1.46,IF(AND(A109&gt;=5.45,A109&lt;5.6,A109&gt;=5.05,D109&lt;0.4,H109&gt;=5.523,G109&lt;0.905,F109&lt;1.5),1.35,IF(AND(H109&lt;10.974,D109&gt;=1.05,D109&lt;1.25,G109&lt;0.878,D109&lt;1.35,F109&lt;2.5,F109&gt;=1.5),3.8,IF(AND(H109&gt;=13.654,D109&lt;1.55,G109&lt;0.709,A109&gt;=5.4,D109&gt;=1.35,F109&lt;2.5,F109&gt;=1.5),4.725,IF(AND(A109&lt;4.5,B109&gt;=3.15,A109&gt;=4.35,A109&lt;5.05,D109&lt;0.4,H109&gt;=5.523,G109&lt;0.905,F109&lt;1.5),1.3,IF(AND(G109&lt;0.676,A109&lt;5.45,A109&lt;5.6,A109&gt;=5.05,D109&lt;0.4,H109&gt;=5.523,G109&lt;0.905,F109&lt;1.5),1.5,IF(AND(G109&gt;=0.676,A109&lt;5.45,A109&lt;5.6,A109&gt;=5.05,D109&lt;0.4,H109&gt;=5.523,G109&lt;0.905,F109&lt;1.5),1.55,IF(AND(A109&lt;5.7,H109&gt;=10.974,D109&gt;=1.05,D109&lt;1.25,G109&lt;0.878,D109&lt;1.35,F109&lt;2.5,F109&gt;=1.5),3.9,IF(AND(A109&gt;=5.7,H109&gt;=10.974,D109&gt;=1.05,D109&lt;1.25,G109&lt;0.878,D109&lt;1.35,F109&lt;2.5,F109&gt;=1.5),3.933,IF(AND(G109&gt;=0.644,H109&lt;13.654,D109&lt;1.55,G109&lt;0.709,A109&gt;=5.4,D109&gt;=1.35,F109&lt;2.5,F109&gt;=1.5),4.4,IF(AND(B109&lt;2.9,A109&lt;6.2,D109&gt;=1.7,B109&gt;=2.6,G109&gt;=0.177,B109&lt;3.15,F109&gt;=2.5,F109&gt;=1.5),5.02,IF(AND(B109&gt;=2.9,A109&lt;6.2,D109&gt;=1.7,B109&gt;=2.6,G109&gt;=0.177,B109&lt;3.15,F109&gt;=2.5,F109&gt;=1.5),4.8,IF(AND(D109&lt;2.2,A109&gt;=6.2,D109&gt;=1.7,B109&gt;=2.6,G109&gt;=0.177,B109&lt;3.15,F109&gt;=2.5,F109&gt;=1.5),5.325,IF(AND(D109&gt;=2.2,A109&gt;=6.2,D109&gt;=1.7,B109&gt;=2.6,G109&gt;=0.177,B109&lt;3.15,F109&gt;=2.5,F109&gt;=1.5),5.1,IF(AND(D109&lt;0.25,A109&gt;=4.5,B109&gt;=3.15,A109&gt;=4.35,A109&lt;5.05,D109&lt;0.4,H109&gt;=5.523,G109&lt;0.905,F109&lt;1.5),1.357,IF(AND(D109&gt;=0.25,A109&gt;=4.5,B109&gt;=3.15,A109&gt;=4.35,A109&lt;5.05,D109&lt;0.4,H109&gt;=5.523,G109&lt;0.905,F109&lt;1.5),1.333,IF(AND(H109&lt;10.723,G109&lt;0.644,H109&lt;13.654,D109&lt;1.55,G109&lt;0.709,A109&gt;=5.4,D109&gt;=1.35,F109&lt;2.5,F109&gt;=1.5),4.6,IF(AND(H109&gt;=10.723,G109&lt;0.644,H109&lt;13.654,D109&lt;1.55,G109&lt;0.709,A109&gt;=5.4,D109&gt;=1.35,F109&lt;2.5,F109&gt;=1.5),4.5,"shouldnthappen"))))))))))))))))))))))))))))))))))</f>
        <v>4.8</v>
      </c>
      <c r="BI109" s="1" t="n">
        <f aca="false">IF(AND(D109&gt;=0.8,A109&lt;5.45),3.9,IF(AND(D109&gt;=0.45,D109&lt;0.8,A109&lt;5.45),1.66,IF(AND(H109&lt;16.447,B109&gt;=3.45,A109&gt;=5.45),1.525,IF(AND(H109&gt;=16.447,B109&gt;=3.45,A109&gt;=5.45),6.4,IF(AND(H109&lt;5.245,D109&lt;0.45,D109&lt;0.8,A109&lt;5.45),1,IF(AND(A109&gt;=7.2,G109&lt;0.154,B109&lt;3.45,A109&gt;=5.45),6.7,IF(AND(D109&lt;1.65,A109&lt;7.2,G109&lt;0.154,B109&lt;3.45,A109&gt;=5.45),4.7,IF(AND(D109&gt;=1.65,A109&lt;7.2,G109&lt;0.154,B109&lt;3.45,A109&gt;=5.45),5.52,IF(AND(D109&gt;=0.25,A109&lt;5.05,H109&gt;=5.245,D109&lt;0.45,D109&lt;0.8,A109&lt;5.45),1.35,IF(AND(H109&lt;6.089,A109&gt;=5.05,H109&gt;=5.245,D109&lt;0.45,D109&lt;0.8,A109&lt;5.45),1.7,IF(AND(D109&lt;1.2,B109&lt;2.6,A109&lt;5.75,G109&gt;=0.154,B109&lt;3.45,A109&gt;=5.45),3.85,IF(AND(D109&gt;=1.2,B109&lt;2.6,A109&lt;5.75,G109&gt;=0.154,B109&lt;3.45,A109&gt;=5.45),4,IF(AND(D109&gt;=1.65,B109&gt;=2.6,A109&lt;5.75,G109&gt;=0.154,B109&lt;3.45,A109&gt;=5.45),4.9,IF(AND(G109&lt;0.353,F109&lt;2.5,A109&gt;=5.75,G109&gt;=0.154,B109&lt;3.45,A109&gt;=5.45),4.25,IF(AND(A109&gt;=7.25,F109&gt;=2.5,A109&gt;=5.75,G109&gt;=0.154,B109&lt;3.45,A109&gt;=5.45),6.45,IF(AND(H109&lt;11.218,D109&lt;0.25,A109&lt;5.05,H109&gt;=5.245,D109&lt;0.45,D109&lt;0.8,A109&lt;5.45),1.42,IF(AND(G109&lt;0.517,H109&gt;=6.089,A109&gt;=5.05,H109&gt;=5.245,D109&lt;0.45,D109&lt;0.8,A109&lt;5.45),1.44,IF(AND(G109&gt;=0.517,H109&gt;=6.089,A109&gt;=5.05,H109&gt;=5.245,D109&lt;0.45,D109&lt;0.8,A109&lt;5.45),1.54,IF(AND(H109&gt;=10.194,D109&lt;1.65,B109&gt;=2.6,A109&lt;5.75,G109&gt;=0.154,B109&lt;3.45,A109&gt;=5.45),4.35,IF(AND(B109&gt;=3.15,G109&gt;=0.353,F109&lt;2.5,A109&gt;=5.75,G109&gt;=0.154,B109&lt;3.45,A109&gt;=5.45),4.7,IF(AND(H109&lt;7.716,A109&lt;7.25,F109&gt;=2.5,A109&gt;=5.75,G109&gt;=0.154,B109&lt;3.45,A109&gt;=5.45),5.04,IF(AND(G109&lt;0.175,H109&gt;=11.218,D109&lt;0.25,A109&lt;5.05,H109&gt;=5.245,D109&lt;0.45,D109&lt;0.8,A109&lt;5.45),1.5,IF(AND(H109&lt;7.713,H109&lt;10.194,D109&lt;1.65,B109&gt;=2.6,A109&lt;5.75,G109&gt;=0.154,B109&lt;3.45,A109&gt;=5.45),4.1,IF(AND(H109&gt;=7.713,H109&lt;10.194,D109&lt;1.65,B109&gt;=2.6,A109&lt;5.75,G109&gt;=0.154,B109&lt;3.45,A109&gt;=5.45),4.2,IF(AND(B109&gt;=3.05,B109&lt;3.15,G109&gt;=0.353,F109&lt;2.5,A109&gt;=5.75,G109&gt;=0.154,B109&lt;3.45,A109&gt;=5.45),4.4,IF(AND(D109&gt;=2.45,H109&gt;=7.716,A109&lt;7.25,F109&gt;=2.5,A109&gt;=5.75,G109&gt;=0.154,B109&lt;3.45,A109&gt;=5.45),5.85,IF(AND(D109&lt;0.15,G109&gt;=0.175,H109&gt;=11.218,D109&lt;0.25,A109&lt;5.05,H109&gt;=5.245,D109&lt;0.45,D109&lt;0.8,A109&lt;5.45),1.1,IF(AND(H109&gt;=16.317,B109&lt;3.05,B109&lt;3.15,G109&gt;=0.353,F109&lt;2.5,A109&gt;=5.75,G109&gt;=0.154,B109&lt;3.45,A109&gt;=5.45),4.8,IF(AND(G109&gt;=0.857,D109&lt;2.45,H109&gt;=7.716,A109&lt;7.25,F109&gt;=2.5,A109&gt;=5.75,G109&gt;=0.154,B109&lt;3.45,A109&gt;=5.45),5.05,IF(AND(G109&lt;0.245,D109&gt;=0.15,G109&gt;=0.175,H109&gt;=11.218,D109&lt;0.25,A109&lt;5.05,H109&gt;=5.245,D109&lt;0.45,D109&lt;0.8,A109&lt;5.45),1.3,IF(AND(G109&gt;=0.245,D109&gt;=0.15,G109&gt;=0.175,H109&gt;=11.218,D109&lt;0.25,A109&lt;5.05,H109&gt;=5.245,D109&lt;0.45,D109&lt;0.8,A109&lt;5.45),1.22,IF(AND(B109&lt;2.85,H109&lt;16.317,B109&lt;3.05,B109&lt;3.15,G109&gt;=0.353,F109&lt;2.5,A109&gt;=5.75,G109&gt;=0.154,B109&lt;3.45,A109&gt;=5.45),4.6,IF(AND(B109&gt;=2.85,H109&lt;16.317,B109&lt;3.05,B109&lt;3.15,G109&gt;=0.353,F109&lt;2.5,A109&gt;=5.75,G109&gt;=0.154,B109&lt;3.45,A109&gt;=5.45),4.633,IF(AND(D109&lt;1.85,G109&lt;0.857,D109&lt;2.45,H109&gt;=7.716,A109&lt;7.25,F109&gt;=2.5,A109&gt;=5.75,G109&gt;=0.154,B109&lt;3.45,A109&gt;=5.45),5.8,IF(AND(H109&lt;11.297,D109&gt;=1.85,G109&lt;0.857,D109&lt;2.45,H109&gt;=7.716,A109&lt;7.25,F109&gt;=2.5,A109&gt;=5.75,G109&gt;=0.154,B109&lt;3.45,A109&gt;=5.45),5.3,IF(AND(G109&lt;0.388,H109&gt;=11.297,D109&gt;=1.85,G109&lt;0.857,D109&lt;2.45,H109&gt;=7.716,A109&lt;7.25,F109&gt;=2.5,A109&gt;=5.75,G109&gt;=0.154,B109&lt;3.45,A109&gt;=5.45),5.4,IF(AND(G109&gt;=0.388,H109&gt;=11.297,D109&gt;=1.85,G109&lt;0.857,D109&lt;2.45,H109&gt;=7.716,A109&lt;7.25,F109&gt;=2.5,A109&gt;=5.75,G109&gt;=0.154,B109&lt;3.45,A109&gt;=5.45),5.6,"shouldnthappen")))))))))))))))))))))))))))))))))))))</f>
        <v>3.9</v>
      </c>
      <c r="BJ109" s="1" t="n">
        <f aca="false">IF(AND(F109&gt;=2,B109&gt;=3.35),6.1,IF(AND(H109&gt;=12.719,F109&lt;1.5,B109&lt;3.35),1.567,IF(AND(H109&lt;5.245,F109&lt;2,B109&gt;=3.35),1,IF(AND(D109&lt;0.15,H109&lt;12.719,F109&lt;1.5,B109&lt;3.35),1.5,IF(AND(D109&gt;=0.35,H109&gt;=5.245,F109&lt;2,B109&gt;=3.35),1.6,IF(AND(A109&lt;4.9,D109&gt;=0.15,H109&lt;12.719,F109&lt;1.5,B109&lt;3.35),1.36,IF(AND(B109&lt;2.65,G109&lt;0.572,D109&lt;1.45,F109&gt;=1.5,B109&lt;3.35),3.5,IF(AND(A109&lt;6.1,F109&lt;2.5,D109&gt;=1.45,F109&gt;=1.5,B109&lt;3.35),5.1,IF(AND(G109&gt;=0.607,D109&lt;0.35,H109&gt;=5.245,F109&lt;2,B109&gt;=3.35),1.65,IF(AND(G109&lt;0.546,A109&gt;=4.9,D109&gt;=0.15,H109&lt;12.719,F109&lt;1.5,B109&lt;3.35),1.2,IF(AND(G109&gt;=0.546,A109&gt;=4.9,D109&gt;=0.15,H109&lt;12.719,F109&lt;1.5,B109&lt;3.35),1.4,IF(AND(A109&gt;=6.3,B109&gt;=2.65,G109&lt;0.572,D109&lt;1.45,F109&gt;=1.5,B109&lt;3.35),4.8,IF(AND(D109&lt;1.15,B109&lt;2.85,G109&gt;=0.572,D109&lt;1.45,F109&gt;=1.5,B109&lt;3.35),3.9,IF(AND(B109&gt;=3.15,B109&gt;=2.85,G109&gt;=0.572,D109&lt;1.45,F109&gt;=1.5,B109&lt;3.35),4.7,IF(AND(B109&lt;2.95,A109&gt;=6.1,F109&lt;2.5,D109&gt;=1.45,F109&gt;=1.5,B109&lt;3.35),4.533,IF(AND(B109&gt;=2.95,A109&gt;=6.1,F109&lt;2.5,D109&gt;=1.45,F109&gt;=1.5,B109&lt;3.35),4.75,IF(AND(A109&gt;=6.7,G109&lt;0.107,F109&gt;=2.5,D109&gt;=1.45,F109&gt;=1.5,B109&lt;3.35),5.7,IF(AND(G109&gt;=0.385,G109&lt;0.607,D109&lt;0.35,H109&gt;=5.245,F109&lt;2,B109&gt;=3.35),1.325,IF(AND(D109&lt;1.25,A109&lt;6.3,B109&gt;=2.65,G109&lt;0.572,D109&lt;1.45,F109&gt;=1.5,B109&lt;3.35),4,IF(AND(D109&gt;=1.25,A109&lt;6.3,B109&gt;=2.65,G109&lt;0.572,D109&lt;1.45,F109&gt;=1.5,B109&lt;3.35),4.18,IF(AND(G109&lt;0.907,D109&gt;=1.15,B109&lt;2.85,G109&gt;=0.572,D109&lt;1.45,F109&gt;=1.5,B109&lt;3.35),4,IF(AND(G109&gt;=0.907,D109&gt;=1.15,B109&lt;2.85,G109&gt;=0.572,D109&lt;1.45,F109&gt;=1.5,B109&lt;3.35),4.4,IF(AND(H109&lt;8.326,B109&lt;3.15,B109&gt;=2.85,G109&gt;=0.572,D109&lt;1.45,F109&gt;=1.5,B109&lt;3.35),3.6,IF(AND(H109&gt;=8.326,B109&lt;3.15,B109&gt;=2.85,G109&gt;=0.572,D109&lt;1.45,F109&gt;=1.5,B109&lt;3.35),4.48,IF(AND(B109&lt;2.95,A109&lt;6.7,G109&lt;0.107,F109&gt;=2.5,D109&gt;=1.45,F109&gt;=1.5,B109&lt;3.35),5.6,IF(AND(B109&gt;=2.95,A109&lt;6.7,G109&lt;0.107,F109&gt;=2.5,D109&gt;=1.45,F109&gt;=1.5,B109&lt;3.35),5.5,IF(AND(G109&lt;0.205,G109&lt;0.432,G109&gt;=0.107,F109&gt;=2.5,D109&gt;=1.45,F109&gt;=1.5,B109&lt;3.35),5.3,IF(AND(B109&gt;=3.05,G109&gt;=0.432,G109&gt;=0.107,F109&gt;=2.5,D109&gt;=1.45,F109&gt;=1.5,B109&lt;3.35),5.86,IF(AND(H109&gt;=14.057,G109&lt;0.385,G109&lt;0.607,D109&lt;0.35,H109&gt;=5.245,F109&lt;2,B109&gt;=3.35),1.7,IF(AND(D109&lt;1.7,G109&gt;=0.205,G109&lt;0.432,G109&gt;=0.107,F109&gt;=2.5,D109&gt;=1.45,F109&gt;=1.5,B109&lt;3.35),5,IF(AND(G109&lt;0.779,B109&lt;3.05,G109&gt;=0.432,G109&gt;=0.107,F109&gt;=2.5,D109&gt;=1.45,F109&gt;=1.5,B109&lt;3.35),4.9,IF(AND(G109&gt;=0.779,B109&lt;3.05,G109&gt;=0.432,G109&gt;=0.107,F109&gt;=2.5,D109&gt;=1.45,F109&gt;=1.5,B109&lt;3.35),5.533,IF(AND(D109&gt;=0.25,H109&lt;14.057,G109&lt;0.385,G109&lt;0.607,D109&lt;0.35,H109&gt;=5.245,F109&lt;2,B109&gt;=3.35),1.4,IF(AND(B109&lt;2.85,D109&gt;=1.7,G109&gt;=0.205,G109&lt;0.432,G109&gt;=0.107,F109&gt;=2.5,D109&gt;=1.45,F109&gt;=1.5,B109&lt;3.35),5.1,IF(AND(B109&gt;=2.85,D109&gt;=1.7,G109&gt;=0.205,G109&lt;0.432,G109&gt;=0.107,F109&gt;=2.5,D109&gt;=1.45,F109&gt;=1.5,B109&lt;3.35),5.15,IF(AND(A109&lt;5.1,D109&lt;0.25,H109&lt;14.057,G109&lt;0.385,G109&lt;0.607,D109&lt;0.35,H109&gt;=5.245,F109&lt;2,B109&gt;=3.35),1.4,IF(AND(A109&gt;=5.1,D109&lt;0.25,H109&lt;14.057,G109&lt;0.385,G109&lt;0.607,D109&lt;0.35,H109&gt;=5.245,F109&lt;2,B109&gt;=3.35),1.5,"shouldnthappen")))))))))))))))))))))))))))))))))))))</f>
        <v>5.1</v>
      </c>
    </row>
    <row r="110" customFormat="false" ht="13.8" hidden="false" customHeight="false" outlineLevel="0" collapsed="false">
      <c r="A110" s="1" t="n">
        <v>7.3</v>
      </c>
      <c r="B110" s="1" t="n">
        <v>2.9</v>
      </c>
      <c r="C110" s="1" t="n">
        <v>6.3</v>
      </c>
      <c r="D110" s="1" t="n">
        <v>1.8</v>
      </c>
      <c r="E110" s="1" t="s">
        <v>93</v>
      </c>
      <c r="F110" s="1" t="n">
        <v>3</v>
      </c>
      <c r="G110" s="1" t="n">
        <v>0.790291209472343</v>
      </c>
      <c r="H110" s="16" t="n">
        <v>8.94581207791343</v>
      </c>
      <c r="I110" s="11" t="n">
        <f aca="false">C110</f>
        <v>6.3</v>
      </c>
      <c r="J110" s="1" t="n">
        <f aca="false">AVERAGE(M110:BJ110)</f>
        <v>6.0185</v>
      </c>
      <c r="K110" s="15" t="n">
        <f aca="false">1-SQRT(VAR(M110:BJ110, I110)) / AVERAGE(M110:BJ110)</f>
        <v>0.914919516326733</v>
      </c>
      <c r="L110" s="1" t="n">
        <f aca="false">(J110-I110)/I110</f>
        <v>-0.0446825396825396</v>
      </c>
      <c r="M110" s="1" t="n">
        <f aca="false">IF(AND(H110&gt;=16.241,B110&gt;=3.35),6.4,IF(AND(D110&gt;=0.75,A110&lt;5.15,B110&lt;3.35),4.1,IF(AND(D110&gt;=1.5,H110&lt;16.241,B110&gt;=3.35),5.767,IF(AND(B110&gt;=3.25,D110&lt;0.75,A110&lt;5.15,B110&lt;3.35),1.58,IF(AND(A110&lt;4.95,D110&lt;1.5,H110&lt;16.241,B110&gt;=3.35),1.4,IF(AND(A110&lt;4.5,B110&lt;3.25,D110&lt;0.75,A110&lt;5.15,B110&lt;3.35),1.26,IF(AND(A110&gt;=4.5,B110&lt;3.25,D110&lt;0.75,A110&lt;5.15,B110&lt;3.35),1.48,IF(AND(G110&lt;0.356,H110&lt;12.557,D110&lt;1.45,A110&gt;=5.15,B110&lt;3.35),4.267,IF(AND(D110&lt;1.25,H110&gt;=12.557,D110&lt;1.45,A110&gt;=5.15,B110&lt;3.35),4.05,IF(AND(D110&gt;=1.35,G110&gt;=0.356,H110&lt;12.557,D110&lt;1.45,A110&gt;=5.15,B110&lt;3.35),4.25,IF(AND(H110&lt;15.086,D110&gt;=1.25,H110&gt;=12.557,D110&lt;1.45,A110&gt;=5.15,B110&lt;3.35),4.4,IF(AND(F110&lt;2.5,G110&gt;=0.44,D110&lt;2.05,D110&gt;=1.45,A110&gt;=5.15,B110&lt;3.35),4.7,IF(AND(H110&lt;10.391,B110&lt;3.15,D110&gt;=2.05,D110&gt;=1.45,A110&gt;=5.15,B110&lt;3.35),5.1,IF(AND(G110&lt;0.505,B110&gt;=3.15,D110&gt;=2.05,D110&gt;=1.45,A110&gt;=5.15,B110&lt;3.35),5.7,IF(AND(G110&gt;=0.505,B110&gt;=3.15,D110&gt;=2.05,D110&gt;=1.45,A110&gt;=5.15,B110&lt;3.35),5.95,IF(AND(D110&gt;=0.5,G110&lt;0.905,A110&gt;=4.95,D110&lt;1.5,H110&lt;16.241,B110&gt;=3.35),1.6,IF(AND(B110&lt;3.6,G110&gt;=0.905,A110&gt;=4.95,D110&lt;1.5,H110&lt;16.241,B110&gt;=3.35),1.7,IF(AND(B110&gt;=3.6,G110&gt;=0.905,A110&gt;=4.95,D110&lt;1.5,H110&lt;16.241,B110&gt;=3.35),1.767,IF(AND(A110&gt;=5.7,D110&lt;1.35,G110&gt;=0.356,H110&lt;12.557,D110&lt;1.45,A110&gt;=5.15,B110&lt;3.35),3.9,IF(AND(A110&lt;6.35,H110&gt;=15.086,D110&gt;=1.25,H110&gt;=12.557,D110&lt;1.45,A110&gt;=5.15,B110&lt;3.35),4.7,IF(AND(A110&gt;=6.35,H110&gt;=15.086,D110&gt;=1.25,H110&gt;=12.557,D110&lt;1.45,A110&gt;=5.15,B110&lt;3.35),4.6,IF(AND(H110&lt;9.252,D110&lt;1.55,G110&lt;0.44,D110&lt;2.05,D110&gt;=1.45,A110&gt;=5.15,B110&lt;3.35),5.08,IF(AND(H110&gt;=9.252,D110&lt;1.55,G110&lt;0.44,D110&lt;2.05,D110&gt;=1.45,A110&gt;=5.15,B110&lt;3.35),4.7,IF(AND(H110&lt;8.477,D110&gt;=1.55,G110&lt;0.44,D110&lt;2.05,D110&gt;=1.45,A110&gt;=5.15,B110&lt;3.35),5.1,IF(AND(H110&gt;=8.477,D110&gt;=1.55,G110&lt;0.44,D110&lt;2.05,D110&gt;=1.45,A110&gt;=5.15,B110&lt;3.35),5.4,IF(AND(H110&lt;8.435,F110&gt;=2.5,G110&gt;=0.44,D110&lt;2.05,D110&gt;=1.45,A110&gt;=5.15,B110&lt;3.35),5.1,IF(AND(H110&gt;=8.435,F110&gt;=2.5,G110&gt;=0.44,D110&lt;2.05,D110&gt;=1.45,A110&gt;=5.15,B110&lt;3.35),4.86,IF(AND(G110&lt;0.543,H110&gt;=10.391,B110&lt;3.15,D110&gt;=2.05,D110&gt;=1.45,A110&gt;=5.15,B110&lt;3.35),5.56,IF(AND(G110&gt;=0.543,H110&gt;=10.391,B110&lt;3.15,D110&gt;=2.05,D110&gt;=1.45,A110&gt;=5.15,B110&lt;3.35),5.8,IF(AND(A110&lt;5.05,D110&lt;0.5,G110&lt;0.905,A110&gt;=4.95,D110&lt;1.5,H110&lt;16.241,B110&gt;=3.35),1.3,IF(AND(H110&lt;6.583,A110&lt;5.7,D110&lt;1.35,G110&gt;=0.356,H110&lt;12.557,D110&lt;1.45,A110&gt;=5.15,B110&lt;3.35),4,IF(AND(G110&lt;0.585,A110&gt;=5.05,D110&lt;0.5,G110&lt;0.905,A110&gt;=4.95,D110&lt;1.5,H110&lt;16.241,B110&gt;=3.35),1.475,IF(AND(G110&lt;0.62,H110&gt;=6.583,A110&lt;5.7,D110&lt;1.35,G110&gt;=0.356,H110&lt;12.557,D110&lt;1.45,A110&gt;=5.15,B110&lt;3.35),3.75,IF(AND(G110&gt;=0.62,H110&gt;=6.583,A110&lt;5.7,D110&lt;1.35,G110&gt;=0.356,H110&lt;12.557,D110&lt;1.45,A110&gt;=5.15,B110&lt;3.35),3.6,IF(AND(B110&lt;3.75,G110&gt;=0.585,A110&gt;=5.05,D110&lt;0.5,G110&lt;0.905,A110&gt;=4.95,D110&lt;1.5,H110&lt;16.241,B110&gt;=3.35),1.5,IF(AND(B110&gt;=3.75,G110&gt;=0.585,A110&gt;=5.05,D110&lt;0.5,G110&lt;0.905,A110&gt;=4.95,D110&lt;1.5,H110&lt;16.241,B110&gt;=3.35),1.6,"shouldnthappen"))))))))))))))))))))))))))))))))))))</f>
        <v>4.86</v>
      </c>
      <c r="N110" s="1" t="n">
        <f aca="false">IF(AND(H110&lt;5.245,B110&lt;3.65,F110&lt;1.5),1,IF(AND(H110&gt;=14.096,B110&gt;=3.65,F110&lt;1.5),1.65,IF(AND(A110&gt;=5.45,H110&gt;=5.245,B110&lt;3.65,F110&lt;1.5),1.3,IF(AND(H110&gt;=13.586,H110&lt;14.096,B110&gt;=3.65,F110&lt;1.5),1.3,IF(AND(H110&lt;10.258,D110&lt;1.25,F110&lt;2.5,F110&gt;=1.5),3.38,IF(AND(H110&lt;6.982,D110&gt;=1.25,F110&lt;2.5,F110&gt;=1.5),3.96,IF(AND(H110&gt;=13.646,D110&lt;2.05,F110&gt;=2.5,F110&gt;=1.5),6.1,IF(AND(B110&lt;3.05,A110&lt;5.45,H110&gt;=5.245,B110&lt;3.65,F110&lt;1.5),1.375,IF(AND(H110&lt;6.543,H110&lt;13.586,H110&lt;14.096,B110&gt;=3.65,F110&lt;1.5),1.4,IF(AND(H110&gt;=6.543,H110&lt;13.586,H110&lt;14.096,B110&gt;=3.65,F110&lt;1.5),1.5,IF(AND(H110&lt;11.522,H110&gt;=10.258,D110&lt;1.25,F110&lt;2.5,F110&gt;=1.5),3.733,IF(AND(H110&gt;=11.522,H110&gt;=10.258,D110&lt;1.25,F110&lt;2.5,F110&gt;=1.5),3.92,IF(AND(H110&lt;5.767,H110&lt;13.646,D110&lt;2.05,F110&gt;=2.5,F110&gt;=1.5),4.5,IF(AND(A110&lt;6.8,B110&lt;3.15,D110&gt;=2.05,F110&gt;=2.5,F110&gt;=1.5),5.6,IF(AND(A110&gt;=6.8,B110&lt;3.15,D110&gt;=2.05,F110&gt;=2.5,F110&gt;=1.5),5.1,IF(AND(B110&lt;3.25,B110&gt;=3.15,D110&gt;=2.05,F110&gt;=2.5,F110&gt;=1.5),5.8,IF(AND(B110&gt;=3.25,B110&gt;=3.15,D110&gt;=2.05,F110&gt;=2.5,F110&gt;=1.5),5.65,IF(AND(B110&lt;3.15,B110&gt;=3.05,A110&lt;5.45,H110&gt;=5.245,B110&lt;3.65,F110&lt;1.5),1.5,IF(AND(G110&gt;=0.735,H110&lt;13.665,H110&gt;=6.982,D110&gt;=1.25,F110&lt;2.5,F110&gt;=1.5),4.2,IF(AND(H110&lt;14.03,H110&gt;=13.665,H110&gt;=6.982,D110&gt;=1.25,F110&lt;2.5,F110&gt;=1.5),4.8,IF(AND(A110&gt;=6.6,H110&gt;=5.767,H110&lt;13.646,D110&lt;2.05,F110&gt;=2.5,F110&gt;=1.5),6.05,IF(AND(G110&gt;=0.934,B110&gt;=3.15,B110&gt;=3.05,A110&lt;5.45,H110&gt;=5.245,B110&lt;3.65,F110&lt;1.5),1.7,IF(AND(D110&gt;=1.55,G110&lt;0.735,H110&lt;13.665,H110&gt;=6.982,D110&gt;=1.25,F110&lt;2.5,F110&gt;=1.5),5.1,IF(AND(D110&lt;1.45,H110&gt;=14.03,H110&gt;=13.665,H110&gt;=6.982,D110&gt;=1.25,F110&lt;2.5,F110&gt;=1.5),4.7,IF(AND(D110&gt;=1.45,H110&gt;=14.03,H110&gt;=13.665,H110&gt;=6.982,D110&gt;=1.25,F110&lt;2.5,F110&gt;=1.5),4.5,IF(AND(A110&gt;=6.2,A110&lt;6.6,H110&gt;=5.767,H110&lt;13.646,D110&lt;2.05,F110&gt;=2.5,F110&gt;=1.5),5.325,IF(AND(B110&lt;3.25,G110&lt;0.934,B110&gt;=3.15,B110&gt;=3.05,A110&lt;5.45,H110&gt;=5.245,B110&lt;3.65,F110&lt;1.5),1.3,IF(AND(D110&lt;1.35,D110&lt;1.55,G110&lt;0.735,H110&lt;13.665,H110&gt;=6.982,D110&gt;=1.25,F110&lt;2.5,F110&gt;=1.5),4.25,IF(AND(H110&lt;8.435,A110&lt;6.2,A110&lt;6.6,H110&gt;=5.767,H110&lt;13.646,D110&lt;2.05,F110&gt;=2.5,F110&gt;=1.5),5.1,IF(AND(H110&gt;=8.435,A110&lt;6.2,A110&lt;6.6,H110&gt;=5.767,H110&lt;13.646,D110&lt;2.05,F110&gt;=2.5,F110&gt;=1.5),4.9,IF(AND(A110&gt;=5.15,B110&gt;=3.25,G110&lt;0.934,B110&gt;=3.15,B110&gt;=3.05,A110&lt;5.45,H110&gt;=5.245,B110&lt;3.65,F110&lt;1.5),1.5,IF(AND(B110&lt;2.9,D110&gt;=1.35,D110&lt;1.55,G110&lt;0.735,H110&lt;13.665,H110&gt;=6.982,D110&gt;=1.25,F110&lt;2.5,F110&gt;=1.5),4.6,IF(AND(B110&gt;=2.9,D110&gt;=1.35,D110&lt;1.55,G110&lt;0.735,H110&lt;13.665,H110&gt;=6.982,D110&gt;=1.25,F110&lt;2.5,F110&gt;=1.5),4.52,IF(AND(G110&gt;=0.862,A110&lt;5.15,B110&gt;=3.25,G110&lt;0.934,B110&gt;=3.15,B110&gt;=3.05,A110&lt;5.45,H110&gt;=5.245,B110&lt;3.65,F110&lt;1.5),1.5,IF(AND(H110&lt;9.35,G110&lt;0.862,A110&lt;5.15,B110&gt;=3.25,G110&lt;0.934,B110&gt;=3.15,B110&gt;=3.05,A110&lt;5.45,H110&gt;=5.245,B110&lt;3.65,F110&lt;1.5),1.38,IF(AND(H110&gt;=9.35,G110&lt;0.862,A110&lt;5.15,B110&gt;=3.25,G110&lt;0.934,B110&gt;=3.15,B110&gt;=3.05,A110&lt;5.45,H110&gt;=5.245,B110&lt;3.65,F110&lt;1.5),1.4,"shouldnthappen"))))))))))))))))))))))))))))))))))))</f>
        <v>6.05</v>
      </c>
      <c r="O110" s="1" t="n">
        <f aca="false">IF(AND(B110&lt;2.75,A110&lt;5.55),3.96,IF(AND(H110&lt;9.205,A110&lt;5.9,A110&gt;=5.55),3.85,IF(AND(A110&lt;4.35,D110&lt;0.35,B110&gt;=2.75,A110&lt;5.55),1.1,IF(AND(B110&lt;3.65,D110&gt;=0.35,B110&gt;=2.75,A110&lt;5.55),1.65,IF(AND(B110&gt;=3.65,D110&gt;=0.35,B110&gt;=2.75,A110&lt;5.55),1.9,IF(AND(G110&gt;=0.732,H110&gt;=9.205,A110&lt;5.9,A110&gt;=5.55),4.9,IF(AND(G110&lt;0.273,G110&lt;0.732,H110&gt;=9.205,A110&lt;5.9,A110&gt;=5.55),4.5,IF(AND(A110&lt;6.3,G110&lt;0.422,F110&lt;2.5,A110&gt;=5.9,A110&gt;=5.55),5.1,IF(AND(A110&gt;=6.3,G110&lt;0.422,F110&lt;2.5,A110&gt;=5.9,A110&gt;=5.55),4.76,IF(AND(B110&lt;2.4,G110&gt;=0.422,F110&lt;2.5,A110&gt;=5.9,A110&gt;=5.55),4.45,IF(AND(A110&gt;=7,G110&gt;=0.628,F110&gt;=2.5,A110&gt;=5.9,A110&gt;=5.55),6.45,IF(AND(D110&lt;0.15,H110&lt;13.924,A110&gt;=4.35,D110&lt;0.35,B110&gt;=2.75,A110&lt;5.55),1.5,IF(AND(B110&lt;3.15,H110&gt;=13.924,A110&gt;=4.35,D110&lt;0.35,B110&gt;=2.75,A110&lt;5.55),1.56,IF(AND(B110&gt;=3.15,H110&gt;=13.924,A110&gt;=4.35,D110&lt;0.35,B110&gt;=2.75,A110&lt;5.55),1.3,IF(AND(H110&lt;14.316,G110&gt;=0.273,G110&lt;0.732,H110&gt;=9.205,A110&lt;5.9,A110&gt;=5.55),3.95,IF(AND(H110&gt;=14.316,G110&gt;=0.273,G110&lt;0.732,H110&gt;=9.205,A110&lt;5.9,A110&gt;=5.55),4.1,IF(AND(A110&lt;6.2,B110&gt;=2.4,G110&gt;=0.422,F110&lt;2.5,A110&gt;=5.9,A110&gt;=5.55),4.3,IF(AND(A110&gt;=7.05,G110&lt;0.364,G110&lt;0.628,F110&gt;=2.5,A110&gt;=5.9,A110&gt;=5.55),6.1,IF(AND(A110&gt;=7.55,G110&gt;=0.364,G110&lt;0.628,F110&gt;=2.5,A110&gt;=5.9,A110&gt;=5.55),6.4,IF(AND(A110&lt;6.15,A110&lt;7,G110&gt;=0.628,F110&gt;=2.5,A110&gt;=5.9,A110&gt;=5.55),4.9,IF(AND(D110&lt;1.45,A110&gt;=6.2,B110&gt;=2.4,G110&gt;=0.422,F110&lt;2.5,A110&gt;=5.9,A110&gt;=5.55),4.64,IF(AND(D110&gt;=1.45,A110&gt;=6.2,B110&gt;=2.4,G110&gt;=0.422,F110&lt;2.5,A110&gt;=5.9,A110&gt;=5.55),4.9,IF(AND(D110&lt;1.65,A110&lt;7.05,G110&lt;0.364,G110&lt;0.628,F110&gt;=2.5,A110&gt;=5.9,A110&gt;=5.55),5.1,IF(AND(D110&gt;=2.35,A110&lt;7.55,G110&gt;=0.364,G110&lt;0.628,F110&gt;=2.5,A110&gt;=5.9,A110&gt;=5.55),5.633,IF(AND(D110&lt;2.15,A110&gt;=6.15,A110&lt;7,G110&gt;=0.628,F110&gt;=2.5,A110&gt;=5.9,A110&gt;=5.55),5.1,IF(AND(D110&gt;=2.15,A110&gt;=6.15,A110&lt;7,G110&gt;=0.628,F110&gt;=2.5,A110&gt;=5.9,A110&gt;=5.55),5.267,IF(AND(A110&lt;4.9,A110&lt;5.05,D110&gt;=0.15,H110&lt;13.924,A110&gt;=4.35,D110&lt;0.35,B110&gt;=2.75,A110&lt;5.55),1.375,IF(AND(A110&gt;=4.9,A110&lt;5.05,D110&gt;=0.15,H110&lt;13.924,A110&gt;=4.35,D110&lt;0.35,B110&gt;=2.75,A110&lt;5.55),1.3,IF(AND(A110&lt;5.45,A110&gt;=5.05,D110&gt;=0.15,H110&lt;13.924,A110&gt;=4.35,D110&lt;0.35,B110&gt;=2.75,A110&lt;5.55),1.475,IF(AND(A110&gt;=5.45,A110&gt;=5.05,D110&gt;=0.15,H110&lt;13.924,A110&gt;=4.35,D110&lt;0.35,B110&gt;=2.75,A110&lt;5.55),1.4,IF(AND(B110&gt;=3.25,D110&lt;2.35,A110&lt;7.55,G110&gt;=0.364,G110&lt;0.628,F110&gt;=2.5,A110&gt;=5.9,A110&gt;=5.55),5.7,IF(AND(G110&lt;0.006,G110&lt;0.107,D110&gt;=1.65,A110&lt;7.05,G110&lt;0.364,G110&lt;0.628,F110&gt;=2.5,A110&gt;=5.9,A110&gt;=5.55),5.5,IF(AND(G110&gt;=0.006,G110&lt;0.107,D110&gt;=1.65,A110&lt;7.05,G110&lt;0.364,G110&lt;0.628,F110&gt;=2.5,A110&gt;=5.9,A110&gt;=5.55),5.667,IF(AND(D110&lt;2.2,G110&gt;=0.107,D110&gt;=1.65,A110&lt;7.05,G110&lt;0.364,G110&lt;0.628,F110&gt;=2.5,A110&gt;=5.9,A110&gt;=5.55),5.35,IF(AND(D110&gt;=2.2,G110&gt;=0.107,D110&gt;=1.65,A110&lt;7.05,G110&lt;0.364,G110&lt;0.628,F110&gt;=2.5,A110&gt;=5.9,A110&gt;=5.55),5.2,IF(AND(D110&lt;2.25,B110&lt;3.25,D110&lt;2.35,A110&lt;7.55,G110&gt;=0.364,G110&lt;0.628,F110&gt;=2.5,A110&gt;=5.9,A110&gt;=5.55),5.8,IF(AND(D110&gt;=2.25,B110&lt;3.25,D110&lt;2.35,A110&lt;7.55,G110&gt;=0.364,G110&lt;0.628,F110&gt;=2.5,A110&gt;=5.9,A110&gt;=5.55),5.9,"shouldnthappen")))))))))))))))))))))))))))))))))))))</f>
        <v>6.45</v>
      </c>
      <c r="P110" s="1" t="n">
        <f aca="false">IF(AND(D110&gt;=0.75,A110&lt;5.55),3.9,IF(AND(H110&lt;7.482,A110&gt;=5.55),3.45,IF(AND(B110&gt;=3.15,B110&lt;3.25,D110&lt;0.75,A110&lt;5.55),1.262,IF(AND(G110&gt;=0.446,B110&lt;3.15,B110&lt;3.25,D110&lt;0.75,A110&lt;5.55),1.1,IF(AND(G110&lt;0.408,A110&lt;5.05,B110&gt;=3.25,D110&lt;0.75,A110&lt;5.55),1.4,IF(AND(G110&gt;=0.408,A110&lt;5.05,B110&gt;=3.25,D110&lt;0.75,A110&lt;5.55),1.233,IF(AND(G110&gt;=0.676,A110&gt;=5.05,B110&gt;=3.25,D110&lt;0.75,A110&lt;5.55),1.72,IF(AND(H110&lt;9.386,A110&lt;5.85,F110&lt;2.5,H110&gt;=7.482,A110&gt;=5.55),3.5,IF(AND(H110&gt;=9.386,A110&lt;5.85,F110&lt;2.5,H110&gt;=7.482,A110&gt;=5.55),4.275,IF(AND(H110&gt;=16.284,G110&lt;0.865,F110&gt;=2.5,H110&gt;=7.482,A110&gt;=5.55),6.6,IF(AND(G110&lt;0.912,G110&gt;=0.865,F110&gt;=2.5,H110&gt;=7.482,A110&gt;=5.55),4.8,IF(AND(G110&gt;=0.912,G110&gt;=0.865,F110&gt;=2.5,H110&gt;=7.482,A110&gt;=5.55),5.175,IF(AND(A110&gt;=4.95,G110&lt;0.446,B110&lt;3.15,B110&lt;3.25,D110&lt;0.75,A110&lt;5.55),1.6,IF(AND(H110&gt;=12.974,G110&lt;0.676,A110&gt;=5.05,B110&gt;=3.25,D110&lt;0.75,A110&lt;5.55),1.3,IF(AND(D110&lt;1.45,H110&lt;13.531,A110&gt;=5.85,F110&lt;2.5,H110&gt;=7.482,A110&gt;=5.55),4.2,IF(AND(D110&gt;=1.45,H110&lt;13.531,A110&gt;=5.85,F110&lt;2.5,H110&gt;=7.482,A110&gt;=5.55),4.967,IF(AND(G110&lt;0.187,H110&gt;=13.531,A110&gt;=5.85,F110&lt;2.5,H110&gt;=7.482,A110&gt;=5.55),5,IF(AND(H110&gt;=12.675,A110&lt;4.95,G110&lt;0.446,B110&lt;3.15,B110&lt;3.25,D110&lt;0.75,A110&lt;5.55),1.5,IF(AND(H110&lt;10.826,H110&lt;12.974,G110&lt;0.676,A110&gt;=5.05,B110&gt;=3.25,D110&lt;0.75,A110&lt;5.55),1.46,IF(AND(H110&gt;=10.826,H110&lt;12.974,G110&lt;0.676,A110&gt;=5.05,B110&gt;=3.25,D110&lt;0.75,A110&lt;5.55),1.4,IF(AND(A110&lt;6.15,G110&gt;=0.187,H110&gt;=13.531,A110&gt;=5.85,F110&lt;2.5,H110&gt;=7.482,A110&gt;=5.55),4.7,IF(AND(A110&lt;6.85,B110&lt;2.95,H110&lt;16.284,G110&lt;0.865,F110&gt;=2.5,H110&gt;=7.482,A110&gt;=5.55),5.32,IF(AND(A110&gt;=6.85,B110&lt;2.95,H110&lt;16.284,G110&lt;0.865,F110&gt;=2.5,H110&gt;=7.482,A110&gt;=5.55),6.567,IF(AND(A110&lt;4.85,H110&lt;12.675,A110&lt;4.95,G110&lt;0.446,B110&lt;3.15,B110&lt;3.25,D110&lt;0.75,A110&lt;5.55),1.4,IF(AND(A110&gt;=4.85,H110&lt;12.675,A110&lt;4.95,G110&lt;0.446,B110&lt;3.15,B110&lt;3.25,D110&lt;0.75,A110&lt;5.55),1.5,IF(AND(B110&lt;3.1,A110&gt;=6.15,G110&gt;=0.187,H110&gt;=13.531,A110&gt;=5.85,F110&lt;2.5,H110&gt;=7.482,A110&gt;=5.55),4.467,IF(AND(B110&gt;=3.1,A110&gt;=6.15,G110&gt;=0.187,H110&gt;=13.531,A110&gt;=5.85,F110&lt;2.5,H110&gt;=7.482,A110&gt;=5.55),4.7,IF(AND(G110&gt;=0.379,B110&lt;3.15,B110&gt;=2.95,H110&lt;16.284,G110&lt;0.865,F110&gt;=2.5,H110&gt;=7.482,A110&gt;=5.55),5.733,IF(AND(A110&lt;6.6,B110&gt;=3.15,B110&gt;=2.95,H110&lt;16.284,G110&lt;0.865,F110&gt;=2.5,H110&gt;=7.482,A110&gt;=5.55),5.38,IF(AND(A110&lt;6.7,G110&lt;0.379,B110&lt;3.15,B110&gt;=2.95,H110&lt;16.284,G110&lt;0.865,F110&gt;=2.5,H110&gt;=7.482,A110&gt;=5.55),5.3,IF(AND(A110&gt;=6.7,G110&lt;0.379,B110&lt;3.15,B110&gt;=2.95,H110&lt;16.284,G110&lt;0.865,F110&gt;=2.5,H110&gt;=7.482,A110&gt;=5.55),5.16,IF(AND(A110&lt;7.05,A110&gt;=6.6,B110&gt;=3.15,B110&gt;=2.95,H110&lt;16.284,G110&lt;0.865,F110&gt;=2.5,H110&gt;=7.482,A110&gt;=5.55),5.78,IF(AND(A110&gt;=7.05,A110&gt;=6.6,B110&gt;=3.15,B110&gt;=2.95,H110&lt;16.284,G110&lt;0.865,F110&gt;=2.5,H110&gt;=7.482,A110&gt;=5.55),6.1,"shouldnthappen")))))))))))))))))))))))))))))))))</f>
        <v>6.567</v>
      </c>
      <c r="Q110" s="1" t="n">
        <f aca="false">IF(AND(G110&gt;=0.422,B110&lt;3.25,F110&lt;1.5),1.25,IF(AND(G110&gt;=0.082,G110&lt;0.125,F110&gt;=1.5),6.7,IF(AND(G110&lt;0.251,G110&lt;0.422,B110&lt;3.25,F110&lt;1.5),1.38,IF(AND(G110&gt;=0.251,G110&lt;0.422,B110&lt;3.25,F110&lt;1.5),1.55,IF(AND(G110&gt;=0.385,G110&lt;0.633,B110&gt;=3.25,F110&lt;1.5),1.367,IF(AND(B110&lt;3.35,G110&gt;=0.633,B110&gt;=3.25,F110&lt;1.5),1.7,IF(AND(A110&lt;5.85,G110&lt;0.082,G110&lt;0.125,F110&gt;=1.5),4.5,IF(AND(F110&gt;=2.5,D110&lt;1.6,G110&gt;=0.125,F110&gt;=1.5),5.05,IF(AND(H110&gt;=16.774,D110&gt;=1.6,G110&gt;=0.125,F110&gt;=1.5),6.4,IF(AND(D110&gt;=0.5,G110&lt;0.385,G110&lt;0.633,B110&gt;=3.25,F110&lt;1.5),1.6,IF(AND(B110&lt;3.6,B110&gt;=3.35,G110&gt;=0.633,B110&gt;=3.25,F110&lt;1.5),1.55,IF(AND(B110&gt;=3.6,B110&gt;=3.35,G110&gt;=0.633,B110&gt;=3.25,F110&lt;1.5),1.6,IF(AND(D110&lt;1.65,A110&gt;=5.85,G110&lt;0.082,G110&lt;0.125,F110&gt;=1.5),4.7,IF(AND(A110&lt;5.3,F110&lt;2.5,D110&lt;1.6,G110&gt;=0.125,F110&gt;=1.5),3.15,IF(AND(B110&gt;=3.2,H110&lt;16.774,D110&gt;=1.6,G110&gt;=0.125,F110&gt;=1.5),5.675,IF(AND(H110&lt;11.767,D110&lt;0.5,G110&lt;0.385,G110&lt;0.633,B110&gt;=3.25,F110&lt;1.5),1.5,IF(AND(H110&gt;=11.767,D110&lt;0.5,G110&lt;0.385,G110&lt;0.633,B110&gt;=3.25,F110&lt;1.5),1.367,IF(AND(H110&lt;8.367,D110&gt;=1.65,A110&gt;=5.85,G110&lt;0.082,G110&lt;0.125,F110&gt;=1.5),5.7,IF(AND(H110&gt;=8.367,D110&gt;=1.65,A110&gt;=5.85,G110&lt;0.082,G110&lt;0.125,F110&gt;=1.5),5.575,IF(AND(A110&gt;=7.1,B110&lt;3.2,H110&lt;16.774,D110&gt;=1.6,G110&gt;=0.125,F110&gt;=1.5),6.3,IF(AND(H110&gt;=15.395,B110&lt;2.85,A110&gt;=5.3,F110&lt;2.5,D110&lt;1.6,G110&gt;=0.125,F110&gt;=1.5),4.8,IF(AND(H110&lt;8.486,B110&gt;=2.85,A110&gt;=5.3,F110&lt;2.5,D110&lt;1.6,G110&gt;=0.125,F110&gt;=1.5),3.85,IF(AND(D110&gt;=2.1,A110&lt;7.1,B110&lt;3.2,H110&lt;16.774,D110&gt;=1.6,G110&gt;=0.125,F110&gt;=1.5),5.5,IF(AND(B110&gt;=2.75,H110&lt;15.395,B110&lt;2.85,A110&gt;=5.3,F110&lt;2.5,D110&lt;1.6,G110&gt;=0.125,F110&gt;=1.5),4.489,IF(AND(H110&gt;=15.168,H110&gt;=8.486,B110&gt;=2.85,A110&gt;=5.3,F110&lt;2.5,D110&lt;1.6,G110&gt;=0.125,F110&gt;=1.5),4.7,IF(AND(G110&gt;=0.519,D110&lt;2.1,A110&lt;7.1,B110&lt;3.2,H110&lt;16.774,D110&gt;=1.6,G110&gt;=0.125,F110&gt;=1.5),4.925,IF(AND(G110&gt;=0.897,B110&lt;2.75,H110&lt;15.395,B110&lt;2.85,A110&gt;=5.3,F110&lt;2.5,D110&lt;1.6,G110&gt;=0.125,F110&gt;=1.5),4.567,IF(AND(A110&lt;5.65,H110&lt;15.168,H110&gt;=8.486,B110&gt;=2.85,A110&gt;=5.3,F110&lt;2.5,D110&lt;1.6,G110&gt;=0.125,F110&gt;=1.5),4.5,IF(AND(G110&lt;0.23,G110&lt;0.519,D110&lt;2.1,A110&lt;7.1,B110&lt;3.2,H110&lt;16.774,D110&gt;=1.6,G110&gt;=0.125,F110&gt;=1.5),5,IF(AND(A110&lt;5.9,G110&lt;0.897,B110&lt;2.75,H110&lt;15.395,B110&lt;2.85,A110&gt;=5.3,F110&lt;2.5,D110&lt;1.6,G110&gt;=0.125,F110&gt;=1.5),4.1,IF(AND(A110&gt;=5.9,G110&lt;0.897,B110&lt;2.75,H110&lt;15.395,B110&lt;2.85,A110&gt;=5.3,F110&lt;2.5,D110&lt;1.6,G110&gt;=0.125,F110&gt;=1.5),4.5,IF(AND(A110&lt;6.05,A110&gt;=5.65,H110&lt;15.168,H110&gt;=8.486,B110&gt;=2.85,A110&gt;=5.3,F110&lt;2.5,D110&lt;1.6,G110&gt;=0.125,F110&gt;=1.5),4.2,IF(AND(A110&gt;=6.05,A110&gt;=5.65,H110&lt;15.168,H110&gt;=8.486,B110&gt;=2.85,A110&gt;=5.3,F110&lt;2.5,D110&lt;1.6,G110&gt;=0.125,F110&gt;=1.5),4.35,IF(AND(D110&lt;1.95,G110&gt;=0.23,G110&lt;0.519,D110&lt;2.1,A110&lt;7.1,B110&lt;3.2,H110&lt;16.774,D110&gt;=1.6,G110&gt;=0.125,F110&gt;=1.5),5.3,IF(AND(D110&gt;=1.95,G110&gt;=0.23,G110&lt;0.519,D110&lt;2.1,A110&lt;7.1,B110&lt;3.2,H110&lt;16.774,D110&gt;=1.6,G110&gt;=0.125,F110&gt;=1.5),5.2,"shouldnthappen")))))))))))))))))))))))))))))))))))</f>
        <v>6.3</v>
      </c>
      <c r="R110" s="1" t="n">
        <f aca="false">IF(AND(G110&gt;=0.901,F110&lt;1.5),1.9,IF(AND(H110&lt;5.523,D110&lt;0.35,G110&lt;0.901,F110&lt;1.5),1,IF(AND(B110&lt;3.6,D110&gt;=0.35,G110&lt;0.901,F110&lt;1.5),1.575,IF(AND(B110&gt;=3.6,D110&gt;=0.35,G110&lt;0.901,F110&lt;1.5),1.5,IF(AND(G110&gt;=0.837,D110&lt;1.15,D110&lt;1.45,F110&gt;=1.5),3,IF(AND(G110&gt;=0.66,D110&gt;=1.15,D110&lt;1.45,F110&gt;=1.5),4,IF(AND(F110&gt;=2.5,D110&lt;1.55,D110&gt;=1.45,F110&gt;=1.5),5.025,IF(AND(F110&lt;2.5,D110&gt;=1.55,D110&gt;=1.45,F110&gt;=1.5),4.933,IF(AND(B110&lt;2.45,G110&lt;0.837,D110&lt;1.15,D110&lt;1.45,F110&gt;=1.5),3.3,IF(AND(B110&gt;=2.45,G110&lt;0.837,D110&lt;1.15,D110&lt;1.45,F110&gt;=1.5),3.86,IF(AND(B110&gt;=3.05,F110&lt;2.5,D110&lt;1.55,D110&gt;=1.45,F110&gt;=1.5),4.8,IF(AND(D110&gt;=2.45,F110&gt;=2.5,D110&gt;=1.55,D110&gt;=1.45,F110&gt;=1.5),5.875,IF(AND(H110&lt;13.187,G110&lt;0.217,H110&gt;=5.523,D110&lt;0.35,G110&lt;0.901,F110&lt;1.5),1.4,IF(AND(H110&gt;=13.187,G110&lt;0.217,H110&gt;=5.523,D110&lt;0.35,G110&lt;0.901,F110&lt;1.5),1.5,IF(AND(G110&lt;0.33,G110&gt;=0.217,H110&gt;=5.523,D110&lt;0.35,G110&lt;0.901,F110&lt;1.5),1.28,IF(AND(A110&lt;6.05,D110&lt;1.35,G110&lt;0.66,D110&gt;=1.15,D110&lt;1.45,F110&gt;=1.5),4.175,IF(AND(A110&gt;=6.05,D110&lt;1.35,G110&lt;0.66,D110&gt;=1.15,D110&lt;1.45,F110&gt;=1.5),4.3,IF(AND(A110&lt;5.65,D110&gt;=1.35,G110&lt;0.66,D110&gt;=1.15,D110&lt;1.45,F110&gt;=1.5),3.9,IF(AND(A110&gt;=5.65,D110&gt;=1.35,G110&lt;0.66,D110&gt;=1.15,D110&lt;1.45,F110&gt;=1.5),4.52,IF(AND(A110&lt;6.25,B110&lt;3.05,F110&lt;2.5,D110&lt;1.55,D110&gt;=1.45,F110&gt;=1.5),4.5,IF(AND(A110&gt;=6.25,B110&lt;3.05,F110&lt;2.5,D110&lt;1.55,D110&gt;=1.45,F110&gt;=1.5),4.675,IF(AND(A110&gt;=7.25,D110&lt;2.45,F110&gt;=2.5,D110&gt;=1.55,D110&gt;=1.45,F110&gt;=1.5),6.433,IF(AND(D110&gt;=0.25,G110&gt;=0.33,G110&gt;=0.217,H110&gt;=5.523,D110&lt;0.35,G110&lt;0.901,F110&lt;1.5),1.4,IF(AND(A110&lt;6.15,A110&lt;7.25,D110&lt;2.45,F110&gt;=2.5,D110&gt;=1.55,D110&gt;=1.45,F110&gt;=1.5),5.025,IF(AND(H110&lt;6.439,D110&lt;0.25,G110&gt;=0.33,G110&gt;=0.217,H110&gt;=5.523,D110&lt;0.35,G110&lt;0.901,F110&lt;1.5),1.5,IF(AND(H110&gt;=6.439,D110&lt;0.25,G110&gt;=0.33,G110&gt;=0.217,H110&gt;=5.523,D110&lt;0.35,G110&lt;0.901,F110&lt;1.5),1.38,IF(AND(H110&gt;=13.711,A110&gt;=6.15,A110&lt;7.25,D110&lt;2.45,F110&gt;=2.5,D110&gt;=1.55,D110&gt;=1.45,F110&gt;=1.5),5.68,IF(AND(B110&gt;=3.3,H110&lt;13.711,A110&gt;=6.15,A110&lt;7.25,D110&lt;2.45,F110&gt;=2.5,D110&gt;=1.55,D110&gt;=1.45,F110&gt;=1.5),5.6,IF(AND(G110&lt;0.093,B110&lt;3.3,H110&lt;13.711,A110&gt;=6.15,A110&lt;7.25,D110&lt;2.45,F110&gt;=2.5,D110&gt;=1.55,D110&gt;=1.45,F110&gt;=1.5),5.56,IF(AND(D110&lt;1.95,G110&gt;=0.093,B110&lt;3.3,H110&lt;13.711,A110&gt;=6.15,A110&lt;7.25,D110&lt;2.45,F110&gt;=2.5,D110&gt;=1.55,D110&gt;=1.45,F110&gt;=1.5),5.3,IF(AND(B110&lt;3.15,D110&gt;=1.95,G110&gt;=0.093,B110&lt;3.3,H110&lt;13.711,A110&gt;=6.15,A110&lt;7.25,D110&lt;2.45,F110&gt;=2.5,D110&gt;=1.55,D110&gt;=1.45,F110&gt;=1.5),5.1,IF(AND(B110&gt;=3.15,D110&gt;=1.95,G110&gt;=0.093,B110&lt;3.3,H110&lt;13.711,A110&gt;=6.15,A110&lt;7.25,D110&lt;2.45,F110&gt;=2.5,D110&gt;=1.55,D110&gt;=1.45,F110&gt;=1.5),5.15,"shouldnthappen"))))))))))))))))))))))))))))))))</f>
        <v>6.433</v>
      </c>
      <c r="S110" s="1" t="n">
        <f aca="false">IF(AND(G110&gt;=0.859,D110&gt;=0.35,F110&lt;1.5),1.9,IF(AND(D110&lt;1.75,F110&gt;=2.5,F110&gt;=1.5),4.867,IF(AND(H110&lt;8.42,A110&lt;5.05,D110&lt;0.35,F110&lt;1.5),1.42,IF(AND(H110&gt;=14.877,A110&gt;=5.05,D110&lt;0.35,F110&lt;1.5),1.3,IF(AND(B110&lt;3.35,G110&lt;0.859,D110&gt;=0.35,F110&lt;1.5),1.7,IF(AND(B110&gt;=3.35,G110&lt;0.859,D110&gt;=0.35,F110&lt;1.5),1.5,IF(AND(A110&gt;=6.05,B110&lt;2.75,F110&lt;2.5,F110&gt;=1.5),4.733,IF(AND(G110&gt;=0.68,B110&gt;=2.75,F110&lt;2.5,F110&gt;=1.5),4.025,IF(AND(H110&gt;=16.284,D110&gt;=1.75,F110&gt;=2.5,F110&gt;=1.5),6.6,IF(AND(A110&lt;4.35,H110&gt;=8.42,A110&lt;5.05,D110&lt;0.35,F110&lt;1.5),1.1,IF(AND(G110&gt;=0.948,H110&lt;14.877,A110&gt;=5.05,D110&lt;0.35,F110&lt;1.5),1.7,IF(AND(A110&lt;5.3,A110&lt;6.05,B110&lt;2.75,F110&lt;2.5,F110&gt;=1.5),3,IF(AND(H110&gt;=15.168,G110&lt;0.68,B110&gt;=2.75,F110&lt;2.5,F110&gt;=1.5),4.75,IF(AND(H110&gt;=14.005,A110&gt;=4.35,H110&gt;=8.42,A110&lt;5.05,D110&lt;0.35,F110&lt;1.5),1.375,IF(AND(A110&gt;=5.55,G110&lt;0.948,H110&lt;14.877,A110&gt;=5.05,D110&lt;0.35,F110&lt;1.5),1.7,IF(AND(H110&lt;12.363,A110&gt;=5.3,A110&lt;6.05,B110&lt;2.75,F110&lt;2.5,F110&gt;=1.5),3.825,IF(AND(H110&gt;=12.363,A110&gt;=5.3,A110&lt;6.05,B110&lt;2.75,F110&lt;2.5,F110&gt;=1.5),4.033,IF(AND(H110&gt;=14.508,H110&lt;15.168,G110&lt;0.68,B110&gt;=2.75,F110&lt;2.5,F110&gt;=1.5),4.2,IF(AND(D110&gt;=2.35,D110&gt;=2.2,H110&lt;16.284,D110&gt;=1.75,F110&gt;=2.5,F110&gt;=1.5),5.267,IF(AND(G110&lt;0.231,H110&lt;14.005,A110&gt;=4.35,H110&gt;=8.42,A110&lt;5.05,D110&lt;0.35,F110&lt;1.5),1.4,IF(AND(H110&gt;=14.494,A110&lt;5.55,G110&lt;0.948,H110&lt;14.877,A110&gt;=5.05,D110&lt;0.35,F110&lt;1.5),1.6,IF(AND(A110&lt;6.1,H110&lt;14.508,H110&lt;15.168,G110&lt;0.68,B110&gt;=2.75,F110&lt;2.5,F110&gt;=1.5),4.5,IF(AND(A110&lt;6.1,H110&lt;11.8,D110&lt;2.2,H110&lt;16.284,D110&gt;=1.75,F110&gt;=2.5,F110&gt;=1.5),4.95,IF(AND(A110&gt;=6.1,H110&lt;11.8,D110&lt;2.2,H110&lt;16.284,D110&gt;=1.75,F110&gt;=2.5,F110&gt;=1.5),5.333,IF(AND(B110&lt;2.75,H110&gt;=11.8,D110&lt;2.2,H110&lt;16.284,D110&gt;=1.75,F110&gt;=2.5,F110&gt;=1.5),5.1,IF(AND(B110&gt;=3.15,D110&lt;2.35,D110&gt;=2.2,H110&lt;16.284,D110&gt;=1.75,F110&gt;=2.5,F110&gt;=1.5),5.5,IF(AND(B110&gt;=3.35,G110&gt;=0.231,H110&lt;14.005,A110&gt;=4.35,H110&gt;=8.42,A110&lt;5.05,D110&lt;0.35,F110&lt;1.5),1.3,IF(AND(H110&lt;13.869,H110&lt;14.494,A110&lt;5.55,G110&lt;0.948,H110&lt;14.877,A110&gt;=5.05,D110&lt;0.35,F110&lt;1.5),1.5,IF(AND(H110&gt;=13.869,H110&lt;14.494,A110&lt;5.55,G110&lt;0.948,H110&lt;14.877,A110&gt;=5.05,D110&lt;0.35,F110&lt;1.5),1.4,IF(AND(G110&lt;0.636,A110&gt;=6.1,H110&lt;14.508,H110&lt;15.168,G110&lt;0.68,B110&gt;=2.75,F110&lt;2.5,F110&gt;=1.5),4.68,IF(AND(G110&gt;=0.636,A110&gt;=6.1,H110&lt;14.508,H110&lt;15.168,G110&lt;0.68,B110&gt;=2.75,F110&lt;2.5,F110&gt;=1.5),4.4,IF(AND(B110&lt;2.85,B110&gt;=2.75,H110&gt;=11.8,D110&lt;2.2,H110&lt;16.284,D110&gt;=1.75,F110&gt;=2.5,F110&gt;=1.5),6.7,IF(AND(H110&lt;10.626,B110&lt;3.15,D110&lt;2.35,D110&gt;=2.2,H110&lt;16.284,D110&gt;=1.75,F110&gt;=2.5,F110&gt;=1.5),5.1,IF(AND(H110&gt;=10.626,B110&lt;3.15,D110&lt;2.35,D110&gt;=2.2,H110&lt;16.284,D110&gt;=1.75,F110&gt;=2.5,F110&gt;=1.5),5.2,IF(AND(G110&lt;0.378,B110&lt;3.35,G110&gt;=0.231,H110&lt;14.005,A110&gt;=4.35,H110&gt;=8.42,A110&lt;5.05,D110&lt;0.35,F110&lt;1.5),1.2,IF(AND(G110&gt;=0.378,B110&lt;3.35,G110&gt;=0.231,H110&lt;14.005,A110&gt;=4.35,H110&gt;=8.42,A110&lt;5.05,D110&lt;0.35,F110&lt;1.5),1.3,IF(AND(A110&lt;6.2,B110&gt;=2.85,B110&gt;=2.75,H110&gt;=11.8,D110&lt;2.2,H110&lt;16.284,D110&gt;=1.75,F110&gt;=2.5,F110&gt;=1.5),4.9,IF(AND(G110&lt;0.388,A110&gt;=6.2,B110&gt;=2.85,B110&gt;=2.75,H110&gt;=11.8,D110&lt;2.2,H110&lt;16.284,D110&gt;=1.75,F110&gt;=2.5,F110&gt;=1.5),5.52,IF(AND(G110&gt;=0.388,A110&gt;=6.2,B110&gt;=2.85,B110&gt;=2.75,H110&gt;=11.8,D110&lt;2.2,H110&lt;16.284,D110&gt;=1.75,F110&gt;=2.5,F110&gt;=1.5),5.7,"shouldnthappen")))))))))))))))))))))))))))))))))))))))</f>
        <v>5.333</v>
      </c>
      <c r="T110" s="1" t="n">
        <f aca="false">IF(AND(D110&gt;=0.8,A110&lt;5.45),3.7,IF(AND(D110&gt;=0.35,D110&lt;0.8,A110&lt;5.45),1.56,IF(AND(G110&lt;0.164,F110&lt;2.5,A110&gt;=5.45),1.6,IF(AND(H110&gt;=16.718,F110&gt;=2.5,A110&gt;=5.45),6.4,IF(AND(G110&gt;=0.719,H110&lt;16.718,F110&gt;=2.5,A110&gt;=5.45),5.05,IF(AND(A110&lt;4.35,A110&lt;5.05,D110&lt;0.35,D110&lt;0.8,A110&lt;5.45),1.1,IF(AND(H110&gt;=14.494,A110&gt;=5.05,D110&lt;0.35,D110&lt;0.8,A110&lt;5.45),1.6,IF(AND(G110&lt;0.338,D110&lt;1.25,G110&gt;=0.164,F110&lt;2.5,A110&gt;=5.45),4.1,IF(AND(H110&lt;8.397,D110&gt;=1.25,G110&gt;=0.164,F110&lt;2.5,A110&gt;=5.45),4,IF(AND(H110&lt;11.031,H110&lt;14.494,A110&gt;=5.05,D110&lt;0.35,D110&lt;0.8,A110&lt;5.45),1.5,IF(AND(H110&gt;=11.031,H110&lt;14.494,A110&gt;=5.05,D110&lt;0.35,D110&lt;0.8,A110&lt;5.45),1.44,IF(AND(B110&lt;2.65,H110&gt;=8.397,D110&gt;=1.25,G110&gt;=0.164,F110&lt;2.5,A110&gt;=5.45),4.767,IF(AND(H110&lt;7.388,G110&lt;0.487,G110&lt;0.719,H110&lt;16.718,F110&gt;=2.5,A110&gt;=5.45),5.067,IF(AND(G110&lt;0.533,G110&gt;=0.487,G110&lt;0.719,H110&lt;16.718,F110&gt;=2.5,A110&gt;=5.45),5.8,IF(AND(G110&gt;=0.533,G110&gt;=0.487,G110&lt;0.719,H110&lt;16.718,F110&gt;=2.5,A110&gt;=5.45),5.86,IF(AND(B110&lt;3.25,A110&gt;=4.95,A110&gt;=4.35,A110&lt;5.05,D110&lt;0.35,D110&lt;0.8,A110&lt;5.45),1.2,IF(AND(A110&lt;5.6,H110&lt;11.218,G110&gt;=0.338,D110&lt;1.25,G110&gt;=0.164,F110&lt;2.5,A110&gt;=5.45),3.7,IF(AND(A110&gt;=5.6,H110&lt;11.218,G110&gt;=0.338,D110&lt;1.25,G110&gt;=0.164,F110&lt;2.5,A110&gt;=5.45),3.5,IF(AND(H110&lt;12.668,H110&gt;=11.218,G110&gt;=0.338,D110&lt;1.25,G110&gt;=0.164,F110&lt;2.5,A110&gt;=5.45),3.9,IF(AND(H110&gt;=12.668,H110&gt;=11.218,G110&gt;=0.338,D110&lt;1.25,G110&gt;=0.164,F110&lt;2.5,A110&gt;=5.45),4,IF(AND(H110&gt;=15.705,B110&gt;=2.65,H110&gt;=8.397,D110&gt;=1.25,G110&gt;=0.164,F110&lt;2.5,A110&gt;=5.45),4.8,IF(AND(B110&lt;2.75,H110&gt;=7.388,G110&lt;0.487,G110&lt;0.719,H110&lt;16.718,F110&gt;=2.5,A110&gt;=5.45),5.26,IF(AND(B110&lt;2.95,A110&lt;4.5,A110&lt;4.95,A110&gt;=4.35,A110&lt;5.05,D110&lt;0.35,D110&lt;0.8,A110&lt;5.45),1.4,IF(AND(B110&gt;=2.95,A110&lt;4.5,A110&lt;4.95,A110&gt;=4.35,A110&lt;5.05,D110&lt;0.35,D110&lt;0.8,A110&lt;5.45),1.3,IF(AND(H110&gt;=13.924,A110&gt;=4.5,A110&lt;4.95,A110&gt;=4.35,A110&lt;5.05,D110&lt;0.35,D110&lt;0.8,A110&lt;5.45),1.5,IF(AND(G110&lt;0.252,B110&gt;=3.25,A110&gt;=4.95,A110&gt;=4.35,A110&lt;5.05,D110&lt;0.35,D110&lt;0.8,A110&lt;5.45),1.4,IF(AND(G110&gt;=0.252,B110&gt;=3.25,A110&gt;=4.95,A110&gt;=4.35,A110&lt;5.05,D110&lt;0.35,D110&lt;0.8,A110&lt;5.45),1.32,IF(AND(G110&gt;=0.473,H110&lt;15.705,B110&gt;=2.65,H110&gt;=8.397,D110&gt;=1.25,G110&gt;=0.164,F110&lt;2.5,A110&gt;=5.45),4.7,IF(AND(B110&gt;=3.15,B110&gt;=2.75,H110&gt;=7.388,G110&lt;0.487,G110&lt;0.719,H110&lt;16.718,F110&gt;=2.5,A110&gt;=5.45),5.7,IF(AND(B110&lt;3.15,H110&lt;13.924,A110&gt;=4.5,A110&lt;4.95,A110&gt;=4.35,A110&lt;5.05,D110&lt;0.35,D110&lt;0.8,A110&lt;5.45),1.433,IF(AND(B110&gt;=3.15,H110&lt;13.924,A110&gt;=4.5,A110&lt;4.95,A110&gt;=4.35,A110&lt;5.05,D110&lt;0.35,D110&lt;0.8,A110&lt;5.45),1.4,IF(AND(H110&gt;=14.81,G110&lt;0.473,H110&lt;15.705,B110&gt;=2.65,H110&gt;=8.397,D110&gt;=1.25,G110&gt;=0.164,F110&lt;2.5,A110&gt;=5.45),4.2,IF(AND(A110&lt;6.65,B110&lt;3.15,B110&gt;=2.75,H110&gt;=7.388,G110&lt;0.487,G110&lt;0.719,H110&lt;16.718,F110&gt;=2.5,A110&gt;=5.45),5.6,IF(AND(A110&gt;=6.65,B110&lt;3.15,B110&gt;=2.75,H110&gt;=7.388,G110&lt;0.487,G110&lt;0.719,H110&lt;16.718,F110&gt;=2.5,A110&gt;=5.45),5.4,IF(AND(A110&lt;6.15,H110&lt;14.81,G110&lt;0.473,H110&lt;15.705,B110&gt;=2.65,H110&gt;=8.397,D110&gt;=1.25,G110&gt;=0.164,F110&lt;2.5,A110&gt;=5.45),4.5,IF(AND(A110&gt;=6.15,H110&lt;14.81,G110&lt;0.473,H110&lt;15.705,B110&gt;=2.65,H110&gt;=8.397,D110&gt;=1.25,G110&gt;=0.164,F110&lt;2.5,A110&gt;=5.45),4.4,"shouldnthappen"))))))))))))))))))))))))))))))))))))</f>
        <v>5.05</v>
      </c>
      <c r="U110" s="1" t="n">
        <f aca="false">IF(AND(G110&gt;=0.934,F110&lt;1.5),1.7,IF(AND(D110&lt;0.15,D110&lt;0.25,G110&lt;0.934,F110&lt;1.5),1.38,IF(AND(H110&gt;=14.379,D110&gt;=0.25,G110&lt;0.934,F110&lt;1.5),1.7,IF(AND(A110&lt;5.3,D110&lt;1.35,F110&lt;2.5,F110&gt;=1.5),3.15,IF(AND(H110&lt;7.148,D110&gt;=1.35,F110&lt;2.5,F110&gt;=1.5),3.9,IF(AND(G110&lt;0.352,A110&lt;6.15,F110&gt;=2.5,F110&gt;=1.5),4.5,IF(AND(G110&gt;=0.352,A110&lt;6.15,F110&gt;=2.5,F110&gt;=1.5),4.92,IF(AND(B110&lt;2.85,A110&gt;=6.15,F110&gt;=2.5,F110&gt;=1.5),6.2,IF(AND(D110&gt;=0.45,H110&lt;14.379,D110&gt;=0.25,G110&lt;0.934,F110&lt;1.5),1.65,IF(AND(G110&gt;=0.857,A110&gt;=5.3,D110&lt;1.35,F110&lt;2.5,F110&gt;=1.5),4.3,IF(AND(A110&gt;=7.25,B110&gt;=2.85,A110&gt;=6.15,F110&gt;=2.5,F110&gt;=1.5),6.425,IF(AND(H110&lt;9.499,A110&lt;5.05,D110&gt;=0.15,D110&lt;0.25,G110&lt;0.934,F110&lt;1.5),1.4,IF(AND(A110&gt;=5.45,A110&gt;=5.05,D110&gt;=0.15,D110&lt;0.25,G110&lt;0.934,F110&lt;1.5),1.3,IF(AND(B110&gt;=4.15,D110&lt;0.45,H110&lt;14.379,D110&gt;=0.25,G110&lt;0.934,F110&lt;1.5),1.5,IF(AND(A110&gt;=5.75,G110&lt;0.857,A110&gt;=5.3,D110&lt;1.35,F110&lt;2.5,F110&gt;=1.5),4.02,IF(AND(A110&lt;6.65,G110&lt;0.333,H110&gt;=7.148,D110&gt;=1.35,F110&lt;2.5,F110&gt;=1.5),4.475,IF(AND(A110&gt;=6.65,G110&lt;0.333,H110&gt;=7.148,D110&gt;=1.35,F110&lt;2.5,F110&gt;=1.5),4.8,IF(AND(D110&gt;=1.45,G110&gt;=0.333,H110&gt;=7.148,D110&gt;=1.35,F110&lt;2.5,F110&gt;=1.5),4.85,IF(AND(G110&gt;=0.861,A110&lt;7.25,B110&gt;=2.85,A110&gt;=6.15,F110&gt;=2.5,F110&gt;=1.5),5.2,IF(AND(G110&lt;0.571,H110&gt;=9.499,A110&lt;5.05,D110&gt;=0.15,D110&lt;0.25,G110&lt;0.934,F110&lt;1.5),1.2,IF(AND(G110&gt;=0.571,H110&gt;=9.499,A110&lt;5.05,D110&gt;=0.15,D110&lt;0.25,G110&lt;0.934,F110&lt;1.5),1.3,IF(AND(H110&lt;9.283,A110&lt;5.45,A110&gt;=5.05,D110&gt;=0.15,D110&lt;0.25,G110&lt;0.934,F110&lt;1.5),1.5,IF(AND(H110&gt;=9.283,A110&lt;5.45,A110&gt;=5.05,D110&gt;=0.15,D110&lt;0.25,G110&lt;0.934,F110&lt;1.5),1.425,IF(AND(A110&lt;4.9,B110&lt;4.15,D110&lt;0.45,H110&lt;14.379,D110&gt;=0.25,G110&lt;0.934,F110&lt;1.5),1.4,IF(AND(A110&gt;=4.9,B110&lt;4.15,D110&lt;0.45,H110&lt;14.379,D110&gt;=0.25,G110&lt;0.934,F110&lt;1.5),1.325,IF(AND(G110&lt;0.572,A110&lt;5.75,G110&lt;0.857,A110&gt;=5.3,D110&lt;1.35,F110&lt;2.5,F110&gt;=1.5),3.65,IF(AND(G110&gt;=0.572,A110&lt;5.75,G110&lt;0.857,A110&gt;=5.3,D110&lt;1.35,F110&lt;2.5,F110&gt;=1.5),3.9,IF(AND(A110&lt;6.75,D110&lt;1.45,G110&gt;=0.333,H110&gt;=7.148,D110&gt;=1.35,F110&lt;2.5,F110&gt;=1.5),4.4,IF(AND(A110&gt;=6.75,D110&lt;1.45,G110&gt;=0.333,H110&gt;=7.148,D110&gt;=1.35,F110&lt;2.5,F110&gt;=1.5),4.78,IF(AND(A110&lt;6.6,B110&lt;3.25,G110&lt;0.861,A110&lt;7.25,B110&gt;=2.85,A110&gt;=6.15,F110&gt;=2.5,F110&gt;=1.5),5.333,IF(AND(H110&lt;11.461,B110&gt;=3.25,G110&lt;0.861,A110&lt;7.25,B110&gt;=2.85,A110&gt;=6.15,F110&gt;=2.5,F110&gt;=1.5),6.025,IF(AND(H110&gt;=11.461,B110&gt;=3.25,G110&lt;0.861,A110&lt;7.25,B110&gt;=2.85,A110&gt;=6.15,F110&gt;=2.5,F110&gt;=1.5),5.667,IF(AND(H110&gt;=14.564,A110&gt;=6.6,B110&lt;3.25,G110&lt;0.861,A110&lt;7.25,B110&gt;=2.85,A110&gt;=6.15,F110&gt;=2.5,F110&gt;=1.5),5.4,IF(AND(D110&gt;=2.35,H110&lt;14.564,A110&gt;=6.6,B110&lt;3.25,G110&lt;0.861,A110&lt;7.25,B110&gt;=2.85,A110&gt;=6.15,F110&gt;=2.5,F110&gt;=1.5),5.6,IF(AND(A110&lt;6.85,D110&lt;2.35,H110&lt;14.564,A110&gt;=6.6,B110&lt;3.25,G110&lt;0.861,A110&lt;7.25,B110&gt;=2.85,A110&gt;=6.15,F110&gt;=2.5,F110&gt;=1.5),5.9,IF(AND(A110&gt;=6.85,D110&lt;2.35,H110&lt;14.564,A110&gt;=6.6,B110&lt;3.25,G110&lt;0.861,A110&lt;7.25,B110&gt;=2.85,A110&gt;=6.15,F110&gt;=2.5,F110&gt;=1.5),5.78,"shouldnthappen"))))))))))))))))))))))))))))))))))))</f>
        <v>6.425</v>
      </c>
      <c r="V110" s="1" t="n">
        <f aca="false">IF(AND(H110&lt;5.748,A110&lt;5.05,D110&lt;0.75),1,IF(AND(B110&lt;3.15,H110&gt;=5.748,A110&lt;5.05,D110&lt;0.75),1.475,IF(AND(G110&gt;=0.801,D110&lt;0.25,A110&gt;=5.05,D110&lt;0.75),1.7,IF(AND(D110&gt;=0.45,D110&gt;=0.25,A110&gt;=5.05,D110&lt;0.75),1.7,IF(AND(B110&lt;2.35,F110&lt;2.5,B110&lt;2.75,D110&gt;=0.75),4.16,IF(AND(D110&lt;1.75,F110&gt;=2.5,B110&lt;2.75,D110&gt;=0.75),4.875,IF(AND(D110&gt;=1.75,F110&gt;=2.5,B110&lt;2.75,D110&gt;=0.75),5.333,IF(AND(H110&gt;=16.284,D110&gt;=1.55,B110&gt;=2.75,D110&gt;=0.75),6.6,IF(AND(H110&gt;=14.144,B110&gt;=3.15,H110&gt;=5.748,A110&lt;5.05,D110&lt;0.75),1.3,IF(AND(A110&lt;5.45,G110&lt;0.801,D110&lt;0.25,A110&gt;=5.05,D110&lt;0.75),1.5,IF(AND(A110&gt;=5.45,G110&lt;0.801,D110&lt;0.25,A110&gt;=5.05,D110&lt;0.75),1.34,IF(AND(B110&lt;3.75,D110&lt;0.45,D110&gt;=0.25,A110&gt;=5.05,D110&lt;0.75),1.467,IF(AND(B110&gt;=3.75,D110&lt;0.45,D110&gt;=0.25,A110&gt;=5.05,D110&lt;0.75),1.767,IF(AND(G110&gt;=0.896,B110&gt;=2.35,F110&lt;2.5,B110&lt;2.75,D110&gt;=0.75),4.9,IF(AND(H110&lt;15.504,D110&lt;1.35,D110&lt;1.55,B110&gt;=2.75,D110&gt;=0.75),4.2,IF(AND(H110&gt;=15.504,D110&lt;1.35,D110&lt;1.55,B110&gt;=2.75,D110&gt;=0.75),4.6,IF(AND(H110&lt;9.767,D110&gt;=1.35,D110&lt;1.55,B110&gt;=2.75,D110&gt;=0.75),5.1,IF(AND(A110&lt;4.5,H110&lt;14.144,B110&gt;=3.15,H110&gt;=5.748,A110&lt;5.05,D110&lt;0.75),1.3,IF(AND(A110&gt;=4.5,H110&lt;14.144,B110&gt;=3.15,H110&gt;=5.748,A110&lt;5.05,D110&lt;0.75),1.4,IF(AND(D110&gt;=1.15,G110&lt;0.896,B110&gt;=2.35,F110&lt;2.5,B110&lt;2.75,D110&gt;=0.75),4.04,IF(AND(B110&lt;2.9,H110&gt;=9.767,D110&gt;=1.35,D110&lt;1.55,B110&gt;=2.75,D110&gt;=0.75),4.8,IF(AND(D110&lt;1.7,A110&gt;=7.05,H110&lt;16.284,D110&gt;=1.55,B110&gt;=2.75,D110&gt;=0.75),5.8,IF(AND(D110&gt;=1.7,A110&gt;=7.05,H110&lt;16.284,D110&gt;=1.55,B110&gt;=2.75,D110&gt;=0.75),6.3,IF(AND(B110&lt;2.45,D110&lt;1.15,G110&lt;0.896,B110&gt;=2.35,F110&lt;2.5,B110&lt;2.75,D110&gt;=0.75),3.767,IF(AND(B110&gt;=2.45,D110&lt;1.15,G110&lt;0.896,B110&gt;=2.35,F110&lt;2.5,B110&lt;2.75,D110&gt;=0.75),3.167,IF(AND(B110&gt;=3.15,B110&gt;=2.9,H110&gt;=9.767,D110&gt;=1.35,D110&lt;1.55,B110&gt;=2.75,D110&gt;=0.75),4.7,IF(AND(D110&lt;1.9,D110&lt;2.05,A110&lt;7.05,H110&lt;16.284,D110&gt;=1.55,B110&gt;=2.75,D110&gt;=0.75),4.82,IF(AND(D110&gt;=1.9,D110&lt;2.05,A110&lt;7.05,H110&lt;16.284,D110&gt;=1.55,B110&gt;=2.75,D110&gt;=0.75),5.067,IF(AND(H110&lt;12.721,B110&lt;3.15,B110&gt;=2.9,H110&gt;=9.767,D110&gt;=1.35,D110&lt;1.55,B110&gt;=2.75,D110&gt;=0.75),4.5,IF(AND(H110&gt;=12.721,B110&lt;3.15,B110&gt;=2.9,H110&gt;=9.767,D110&gt;=1.35,D110&lt;1.55,B110&gt;=2.75,D110&gt;=0.75),4.433,IF(AND(H110&lt;9.525,G110&lt;0.364,D110&gt;=2.05,A110&lt;7.05,H110&lt;16.284,D110&gt;=1.55,B110&gt;=2.75,D110&gt;=0.75),5.1,IF(AND(A110&lt;6.25,G110&gt;=0.364,D110&gt;=2.05,A110&lt;7.05,H110&lt;16.284,D110&gt;=1.55,B110&gt;=2.75,D110&gt;=0.75),5.4,IF(AND(H110&lt;10.898,H110&gt;=9.525,G110&lt;0.364,D110&gt;=2.05,A110&lt;7.05,H110&lt;16.284,D110&gt;=1.55,B110&gt;=2.75,D110&gt;=0.75),5.6,IF(AND(H110&lt;8.711,A110&gt;=6.25,G110&gt;=0.364,D110&gt;=2.05,A110&lt;7.05,H110&lt;16.284,D110&gt;=1.55,B110&gt;=2.75,D110&gt;=0.75),5.7,IF(AND(H110&gt;=8.711,A110&gt;=6.25,G110&gt;=0.364,D110&gt;=2.05,A110&lt;7.05,H110&lt;16.284,D110&gt;=1.55,B110&gt;=2.75,D110&gt;=0.75),5.84,IF(AND(D110&lt;2.2,H110&gt;=10.898,H110&gt;=9.525,G110&lt;0.364,D110&gt;=2.05,A110&lt;7.05,H110&lt;16.284,D110&gt;=1.55,B110&gt;=2.75,D110&gt;=0.75),5.4,IF(AND(D110&gt;=2.2,H110&gt;=10.898,H110&gt;=9.525,G110&lt;0.364,D110&gt;=2.05,A110&lt;7.05,H110&lt;16.284,D110&gt;=1.55,B110&gt;=2.75,D110&gt;=0.75),5.3,"shouldnthappen")))))))))))))))))))))))))))))))))))))</f>
        <v>6.3</v>
      </c>
      <c r="W110" s="1" t="n">
        <f aca="false">IF(AND(H110&lt;6.926,D110&gt;=0.35,D110&lt;0.8),1.9,IF(AND(H110&gt;=6.926,D110&gt;=0.35,D110&lt;0.8),1.533,IF(AND(H110&lt;13.492,A110&lt;4.75,D110&lt;0.35,D110&lt;0.8),1.1,IF(AND(H110&gt;=13.492,A110&lt;4.75,D110&lt;0.35,D110&lt;0.8),1.375,IF(AND(B110&lt;2.75,A110&gt;=5.85,F110&lt;2.5,D110&gt;=0.8),4.833,IF(AND(B110&lt;3.3,A110&gt;=7.05,F110&gt;=2.5,D110&gt;=0.8),5.8,IF(AND(B110&gt;=3.3,A110&gt;=7.05,F110&gt;=2.5,D110&gt;=0.8),6.325,IF(AND(D110&gt;=0.25,A110&lt;5.05,A110&gt;=4.75,D110&lt;0.35,D110&lt;0.8),1.3,IF(AND(B110&lt;3.6,A110&gt;=5.05,A110&gt;=4.75,D110&lt;0.35,D110&lt;0.8),1.4,IF(AND(H110&lt;10.194,G110&lt;0.412,A110&lt;5.85,F110&lt;2.5,D110&gt;=0.8),4.133,IF(AND(H110&gt;=10.194,G110&lt;0.412,A110&lt;5.85,F110&lt;2.5,D110&gt;=0.8),4.5,IF(AND(A110&lt;5.35,G110&gt;=0.412,A110&lt;5.85,F110&lt;2.5,D110&gt;=0.8),3.15,IF(AND(A110&lt;6.2,B110&gt;=2.75,A110&gt;=5.85,F110&lt;2.5,D110&gt;=0.8),4.3,IF(AND(H110&lt;5.767,A110&lt;6.2,A110&lt;7.05,F110&gt;=2.5,D110&gt;=0.8),4.5,IF(AND(G110&gt;=0.861,A110&gt;=6.2,A110&lt;7.05,F110&gt;=2.5,D110&gt;=0.8),5.2,IF(AND(B110&lt;3.15,D110&lt;0.25,A110&lt;5.05,A110&gt;=4.75,D110&lt;0.35,D110&lt;0.8),1.55,IF(AND(A110&lt;5.45,B110&gt;=3.6,A110&gt;=5.05,A110&gt;=4.75,D110&lt;0.35,D110&lt;0.8),1.5,IF(AND(A110&gt;=5.45,B110&gt;=3.6,A110&gt;=5.05,A110&gt;=4.75,D110&lt;0.35,D110&lt;0.8),1.4,IF(AND(G110&gt;=0.772,A110&gt;=5.35,G110&gt;=0.412,A110&lt;5.85,F110&lt;2.5,D110&gt;=0.8),3.9,IF(AND(D110&gt;=1.45,A110&gt;=6.2,B110&gt;=2.75,A110&gt;=5.85,F110&lt;2.5,D110&gt;=0.8),4.775,IF(AND(G110&lt;0.5,H110&gt;=5.767,A110&lt;6.2,A110&lt;7.05,F110&gt;=2.5,D110&gt;=0.8),5.1,IF(AND(G110&gt;=0.5,H110&gt;=5.767,A110&lt;6.2,A110&lt;7.05,F110&gt;=2.5,D110&gt;=0.8),4.95,IF(AND(B110&gt;=3.25,G110&lt;0.861,A110&gt;=6.2,A110&lt;7.05,F110&gt;=2.5,D110&gt;=0.8),5.75,IF(AND(A110&lt;4.95,B110&gt;=3.15,D110&lt;0.25,A110&lt;5.05,A110&gt;=4.75,D110&lt;0.35,D110&lt;0.8),1.4,IF(AND(A110&lt;5.65,G110&lt;0.772,A110&gt;=5.35,G110&gt;=0.412,A110&lt;5.85,F110&lt;2.5,D110&gt;=0.8),3.6,IF(AND(A110&gt;=5.65,G110&lt;0.772,A110&gt;=5.35,G110&gt;=0.412,A110&lt;5.85,F110&lt;2.5,D110&gt;=0.8),3.5,IF(AND(B110&gt;=3.15,D110&lt;1.45,A110&gt;=6.2,B110&gt;=2.75,A110&gt;=5.85,F110&lt;2.5,D110&gt;=0.8),4.7,IF(AND(A110&gt;=6.65,B110&lt;3.25,G110&lt;0.861,A110&gt;=6.2,A110&lt;7.05,F110&gt;=2.5,D110&gt;=0.8),5.567,IF(AND(H110&lt;9.499,A110&gt;=4.95,B110&gt;=3.15,D110&lt;0.25,A110&lt;5.05,A110&gt;=4.75,D110&lt;0.35,D110&lt;0.8),1.4,IF(AND(H110&gt;=9.499,A110&gt;=4.95,B110&gt;=3.15,D110&lt;0.25,A110&lt;5.05,A110&gt;=4.75,D110&lt;0.35,D110&lt;0.8),1.2,IF(AND(G110&lt;0.765,B110&lt;3.15,D110&lt;1.45,A110&gt;=6.2,B110&gt;=2.75,A110&gt;=5.85,F110&lt;2.5,D110&gt;=0.8),4.4,IF(AND(G110&gt;=0.765,B110&lt;3.15,D110&lt;1.45,A110&gt;=6.2,B110&gt;=2.75,A110&gt;=5.85,F110&lt;2.5,D110&gt;=0.8),4.6,IF(AND(H110&lt;10.667,A110&lt;6.65,B110&lt;3.25,G110&lt;0.861,A110&gt;=6.2,A110&lt;7.05,F110&gt;=2.5,D110&gt;=0.8),5.167,IF(AND(G110&lt;0.627,H110&gt;=10.667,A110&lt;6.65,B110&lt;3.25,G110&lt;0.861,A110&gt;=6.2,A110&lt;7.05,F110&gt;=2.5,D110&gt;=0.8),5.64,IF(AND(G110&gt;=0.627,H110&gt;=10.667,A110&lt;6.65,B110&lt;3.25,G110&lt;0.861,A110&gt;=6.2,A110&lt;7.05,F110&gt;=2.5,D110&gt;=0.8),5.1,"shouldnthappen")))))))))))))))))))))))))))))))))))</f>
        <v>5.8</v>
      </c>
      <c r="X110" s="1" t="n">
        <f aca="false">IF(AND(B110&lt;3.05,H110&lt;6.697,A110&lt;5.45),4.1,IF(AND(B110&gt;=3.05,H110&lt;6.697,A110&lt;5.45),1.48,IF(AND(D110&lt;0.7,A110&lt;5.9,A110&gt;=5.45),1.4,IF(AND(A110&lt;4.35,B110&lt;3.3,H110&gt;=6.697,A110&lt;5.45),1.1,IF(AND(G110&lt;0.372,D110&gt;=0.7,A110&lt;5.9,A110&gt;=5.45),4.36,IF(AND(A110&gt;=4.9,A110&gt;=4.35,B110&lt;3.3,H110&gt;=6.697,A110&lt;5.45),1.6,IF(AND(H110&gt;=14.171,A110&lt;5.15,B110&gt;=3.3,H110&gt;=6.697,A110&lt;5.45),1.6,IF(AND(G110&lt;0.451,A110&gt;=5.15,B110&gt;=3.3,H110&gt;=6.697,A110&lt;5.45),1.367,IF(AND(G110&gt;=0.451,A110&gt;=5.15,B110&gt;=3.3,H110&gt;=6.697,A110&lt;5.45),1.5,IF(AND(G110&lt;0.332,D110&lt;1.45,F110&lt;2.5,A110&gt;=5.9,A110&gt;=5.45),4.35,IF(AND(A110&lt;6.15,D110&gt;=1.45,F110&lt;2.5,A110&gt;=5.9,A110&gt;=5.45),5.1,IF(AND(D110&gt;=2.4,G110&lt;0.432,F110&gt;=2.5,A110&gt;=5.9,A110&gt;=5.45),5.78,IF(AND(A110&lt;6.15,G110&gt;=0.432,F110&gt;=2.5,A110&gt;=5.9,A110&gt;=5.45),4.9,IF(AND(B110&lt;3.1,A110&lt;4.9,A110&gt;=4.35,B110&lt;3.3,H110&gt;=6.697,A110&lt;5.45),1.4,IF(AND(B110&gt;=3.1,A110&lt;4.9,A110&gt;=4.35,B110&lt;3.3,H110&gt;=6.697,A110&lt;5.45),1.3,IF(AND(G110&lt;0.343,H110&lt;14.171,A110&lt;5.15,B110&gt;=3.3,H110&gt;=6.697,A110&lt;5.45),1.433,IF(AND(G110&gt;=0.343,H110&lt;14.171,A110&lt;5.15,B110&gt;=3.3,H110&gt;=6.697,A110&lt;5.45),1.525,IF(AND(D110&lt;1.05,B110&lt;2.55,G110&gt;=0.372,D110&gt;=0.7,A110&lt;5.9,A110&gt;=5.45),3.7,IF(AND(H110&lt;10.596,B110&gt;=2.55,G110&gt;=0.372,D110&gt;=0.7,A110&lt;5.9,A110&gt;=5.45),3.525,IF(AND(H110&gt;=10.596,B110&gt;=2.55,G110&gt;=0.372,D110&gt;=0.7,A110&lt;5.9,A110&gt;=5.45),3.9,IF(AND(H110&lt;14.314,G110&gt;=0.332,D110&lt;1.45,F110&lt;2.5,A110&gt;=5.9,A110&gt;=5.45),4.4,IF(AND(H110&gt;=14.314,G110&gt;=0.332,D110&lt;1.45,F110&lt;2.5,A110&gt;=5.9,A110&gt;=5.45),4.7,IF(AND(H110&lt;13.906,A110&gt;=6.15,D110&gt;=1.45,F110&lt;2.5,A110&gt;=5.9,A110&gt;=5.45),4.675,IF(AND(H110&gt;=13.906,A110&gt;=6.15,D110&gt;=1.45,F110&lt;2.5,A110&gt;=5.9,A110&gt;=5.45),4.9,IF(AND(G110&lt;0.093,D110&lt;2.4,G110&lt;0.432,F110&gt;=2.5,A110&gt;=5.9,A110&gt;=5.45),5.6,IF(AND(B110&lt;2.95,A110&gt;=6.15,G110&gt;=0.432,F110&gt;=2.5,A110&gt;=5.9,A110&gt;=5.45),5.86,IF(AND(A110&lt;5.55,D110&gt;=1.05,B110&lt;2.55,G110&gt;=0.372,D110&gt;=0.7,A110&lt;5.9,A110&gt;=5.45),4,IF(AND(A110&gt;=5.55,D110&gt;=1.05,B110&lt;2.55,G110&gt;=0.372,D110&gt;=0.7,A110&lt;5.9,A110&gt;=5.45),3.9,IF(AND(D110&lt;1.7,G110&gt;=0.093,D110&lt;2.4,G110&lt;0.432,F110&gt;=2.5,A110&gt;=5.9,A110&gt;=5.45),5.05,IF(AND(G110&gt;=0.774,B110&gt;=2.95,A110&gt;=6.15,G110&gt;=0.432,F110&gt;=2.5,A110&gt;=5.9,A110&gt;=5.45),5.3,IF(AND(G110&gt;=0.312,D110&gt;=1.7,G110&gt;=0.093,D110&lt;2.4,G110&lt;0.432,F110&gt;=2.5,A110&gt;=5.9,A110&gt;=5.45),5.4,IF(AND(D110&lt;2.45,G110&lt;0.774,B110&gt;=2.95,A110&gt;=6.15,G110&gt;=0.432,F110&gt;=2.5,A110&gt;=5.9,A110&gt;=5.45),5.66,IF(AND(D110&gt;=2.45,G110&lt;0.774,B110&gt;=2.95,A110&gt;=6.15,G110&gt;=0.432,F110&gt;=2.5,A110&gt;=5.9,A110&gt;=5.45),6,IF(AND(G110&gt;=0.301,G110&lt;0.312,D110&gt;=1.7,G110&gt;=0.093,D110&lt;2.4,G110&lt;0.432,F110&gt;=2.5,A110&gt;=5.9,A110&gt;=5.45),5.1,IF(AND(A110&lt;6.45,G110&lt;0.301,G110&lt;0.312,D110&gt;=1.7,G110&gt;=0.093,D110&lt;2.4,G110&lt;0.432,F110&gt;=2.5,A110&gt;=5.9,A110&gt;=5.45),5.3,IF(AND(A110&gt;=6.45,G110&lt;0.301,G110&lt;0.312,D110&gt;=1.7,G110&gt;=0.093,D110&lt;2.4,G110&lt;0.432,F110&gt;=2.5,A110&gt;=5.9,A110&gt;=5.45),5.2,"shouldnthappen"))))))))))))))))))))))))))))))))))))</f>
        <v>5.86</v>
      </c>
      <c r="Y110" s="1" t="n">
        <f aca="false">IF(AND(H110&lt;6.51,F110&lt;1.5),1.8,IF(AND(H110&gt;=16.674,F110&gt;=1.5),6.533,IF(AND(D110&gt;=0.45,H110&gt;=6.51,F110&lt;1.5),1.667,IF(AND(H110&gt;=13.805,G110&lt;0.154,H110&lt;16.674,F110&gt;=1.5),6.7,IF(AND(D110&lt;0.15,A110&lt;5.05,D110&lt;0.45,H110&gt;=6.51,F110&lt;1.5),1.4,IF(AND(H110&gt;=13.586,A110&gt;=5.05,D110&lt;0.45,H110&gt;=6.51,F110&lt;1.5),1.3,IF(AND(F110&lt;2.5,H110&lt;13.805,G110&lt;0.154,H110&lt;16.674,F110&gt;=1.5),4.6,IF(AND(H110&lt;8.929,D110&lt;1.35,G110&gt;=0.154,H110&lt;16.674,F110&gt;=1.5),3.64,IF(AND(G110&lt;0.05,H110&lt;13.586,A110&gt;=5.05,D110&lt;0.45,H110&gt;=6.51,F110&lt;1.5),1.4,IF(AND(G110&gt;=0.107,F110&gt;=2.5,H110&lt;13.805,G110&lt;0.154,H110&lt;16.674,F110&gt;=1.5),5.3,IF(AND(B110&gt;=2.75,H110&gt;=8.929,D110&lt;1.35,G110&gt;=0.154,H110&lt;16.674,F110&gt;=1.5),4.433,IF(AND(D110&gt;=1.55,F110&lt;2.5,D110&gt;=1.35,G110&gt;=0.154,H110&lt;16.674,F110&gt;=1.5),4.975,IF(AND(H110&lt;6.93,F110&gt;=2.5,D110&gt;=1.35,G110&gt;=0.154,H110&lt;16.674,F110&gt;=1.5),4.5,IF(AND(H110&lt;12.675,G110&lt;0.217,D110&gt;=0.15,A110&lt;5.05,D110&lt;0.45,H110&gt;=6.51,F110&lt;1.5),1.4,IF(AND(H110&gt;=12.675,G110&lt;0.217,D110&gt;=0.15,A110&lt;5.05,D110&lt;0.45,H110&gt;=6.51,F110&lt;1.5),1.5,IF(AND(A110&lt;4.65,G110&gt;=0.217,D110&gt;=0.15,A110&lt;5.05,D110&lt;0.45,H110&gt;=6.51,F110&lt;1.5),1.35,IF(AND(D110&lt;0.25,G110&gt;=0.05,H110&lt;13.586,A110&gt;=5.05,D110&lt;0.45,H110&gt;=6.51,F110&lt;1.5),1.467,IF(AND(D110&gt;=0.25,G110&gt;=0.05,H110&lt;13.586,A110&gt;=5.05,D110&lt;0.45,H110&gt;=6.51,F110&lt;1.5),1.5,IF(AND(H110&lt;9.15,G110&lt;0.107,F110&gt;=2.5,H110&lt;13.805,G110&lt;0.154,H110&lt;16.674,F110&gt;=1.5),5.7,IF(AND(H110&gt;=9.15,G110&lt;0.107,F110&gt;=2.5,H110&lt;13.805,G110&lt;0.154,H110&lt;16.674,F110&gt;=1.5),5.6,IF(AND(G110&lt;0.404,B110&lt;2.75,H110&gt;=8.929,D110&lt;1.35,G110&gt;=0.154,H110&lt;16.674,F110&gt;=1.5),4.15,IF(AND(G110&gt;=0.404,B110&lt;2.75,H110&gt;=8.929,D110&lt;1.35,G110&gt;=0.154,H110&lt;16.674,F110&gt;=1.5),3.9,IF(AND(A110&gt;=6.75,D110&lt;1.55,F110&lt;2.5,D110&gt;=1.35,G110&gt;=0.154,H110&lt;16.674,F110&gt;=1.5),4.82,IF(AND(D110&lt;0.25,A110&gt;=4.65,G110&gt;=0.217,D110&gt;=0.15,A110&lt;5.05,D110&lt;0.45,H110&gt;=6.51,F110&lt;1.5),1.325,IF(AND(D110&gt;=0.25,A110&gt;=4.65,G110&gt;=0.217,D110&gt;=0.15,A110&lt;5.05,D110&lt;0.45,H110&gt;=6.51,F110&lt;1.5),1.3,IF(AND(A110&lt;6.55,A110&lt;6.75,D110&lt;1.55,F110&lt;2.5,D110&gt;=1.35,G110&gt;=0.154,H110&lt;16.674,F110&gt;=1.5),4.575,IF(AND(A110&gt;=6.55,A110&lt;6.75,D110&lt;1.55,F110&lt;2.5,D110&gt;=1.35,G110&gt;=0.154,H110&lt;16.674,F110&gt;=1.5),4.4,IF(AND(B110&lt;2.9,D110&lt;2.05,H110&gt;=6.93,F110&gt;=2.5,D110&gt;=1.35,G110&gt;=0.154,H110&lt;16.674,F110&gt;=1.5),5.05,IF(AND(H110&lt;8.884,D110&gt;=2.05,H110&gt;=6.93,F110&gt;=2.5,D110&gt;=1.35,G110&gt;=0.154,H110&lt;16.674,F110&gt;=1.5),5.1,IF(AND(H110&lt;13.711,B110&gt;=2.9,D110&lt;2.05,H110&gt;=6.93,F110&gt;=2.5,D110&gt;=1.35,G110&gt;=0.154,H110&lt;16.674,F110&gt;=1.5),5,IF(AND(H110&gt;=13.711,B110&gt;=2.9,D110&lt;2.05,H110&gt;=6.93,F110&gt;=2.5,D110&gt;=1.35,G110&gt;=0.154,H110&lt;16.674,F110&gt;=1.5),5.8,IF(AND(B110&lt;3.15,H110&gt;=8.884,D110&gt;=2.05,H110&gt;=6.93,F110&gt;=2.5,D110&gt;=1.35,G110&gt;=0.154,H110&lt;16.674,F110&gt;=1.5),5.56,IF(AND(B110&gt;=3.15,H110&gt;=8.884,D110&gt;=2.05,H110&gt;=6.93,F110&gt;=2.5,D110&gt;=1.35,G110&gt;=0.154,H110&lt;16.674,F110&gt;=1.5),5.9,"shouldnthappen")))))))))))))))))))))))))))))))))</f>
        <v>5</v>
      </c>
      <c r="Z110" s="1" t="n">
        <f aca="false">IF(AND(F110&gt;=2,B110&gt;=3.35),5.6,IF(AND(A110&lt;6.65,H110&gt;=15.076,B110&lt;3.35),4.8,IF(AND(A110&gt;=6.65,H110&gt;=15.076,B110&lt;3.35),6.15,IF(AND(H110&lt;6.542,F110&lt;2,B110&gt;=3.35),1.767,IF(AND(G110&gt;=0.653,D110&lt;0.75,H110&lt;15.076,B110&lt;3.35),1.55,IF(AND(D110&lt;0.15,G110&lt;0.653,D110&lt;0.75,H110&lt;15.076,B110&lt;3.35),1.1,IF(AND(G110&lt;0.356,A110&lt;5.05,H110&gt;=6.542,F110&lt;2,B110&gt;=3.35),1.4,IF(AND(G110&gt;=0.356,A110&lt;5.05,H110&gt;=6.542,F110&lt;2,B110&gt;=3.35),1.3,IF(AND(G110&gt;=0.566,A110&gt;=5.05,H110&gt;=6.542,F110&lt;2,B110&gt;=3.35),1.6,IF(AND(B110&gt;=3.1,D110&gt;=0.15,G110&lt;0.653,D110&lt;0.75,H110&lt;15.076,B110&lt;3.35),1.367,IF(AND(B110&gt;=2.65,D110&lt;1.45,B110&lt;2.75,D110&gt;=0.75,H110&lt;15.076,B110&lt;3.35),3.96,IF(AND(G110&lt;0.352,D110&gt;=1.45,B110&lt;2.75,D110&gt;=0.75,H110&lt;15.076,B110&lt;3.35),4.5,IF(AND(D110&gt;=1.35,A110&lt;6.2,B110&gt;=2.75,D110&gt;=0.75,H110&lt;15.076,B110&lt;3.35),4.733,IF(AND(A110&lt;4.7,B110&lt;3.1,D110&gt;=0.15,G110&lt;0.653,D110&lt;0.75,H110&lt;15.076,B110&lt;3.35),1.36,IF(AND(A110&gt;=4.7,B110&lt;3.1,D110&gt;=0.15,G110&lt;0.653,D110&lt;0.75,H110&lt;15.076,B110&lt;3.35),1.6,IF(AND(A110&lt;5.2,B110&lt;2.65,D110&lt;1.45,B110&lt;2.75,D110&gt;=0.75,H110&lt;15.076,B110&lt;3.35),3.3,IF(AND(A110&lt;6.5,G110&gt;=0.352,D110&gt;=1.45,B110&lt;2.75,D110&gt;=0.75,H110&lt;15.076,B110&lt;3.35),5,IF(AND(A110&gt;=6.5,G110&gt;=0.352,D110&gt;=1.45,B110&lt;2.75,D110&gt;=0.75,H110&lt;15.076,B110&lt;3.35),5.8,IF(AND(H110&lt;8.486,D110&lt;1.35,A110&lt;6.2,B110&gt;=2.75,D110&gt;=0.75,H110&lt;15.076,B110&lt;3.35),3.975,IF(AND(G110&lt;0.187,F110&lt;2.5,A110&gt;=6.2,B110&gt;=2.75,D110&gt;=0.75,H110&lt;15.076,B110&lt;3.35),5,IF(AND(G110&gt;=0.187,F110&lt;2.5,A110&gt;=6.2,B110&gt;=2.75,D110&gt;=0.75,H110&lt;15.076,B110&lt;3.35),4.525,IF(AND(A110&gt;=7.25,F110&gt;=2.5,A110&gt;=6.2,B110&gt;=2.75,D110&gt;=0.75,H110&lt;15.076,B110&lt;3.35),6.5,IF(AND(G110&lt;0.185,B110&lt;3.6,G110&lt;0.566,A110&gt;=5.05,H110&gt;=6.542,F110&lt;2,B110&gt;=3.35),1.45,IF(AND(G110&gt;=0.185,B110&lt;3.6,G110&lt;0.566,A110&gt;=5.05,H110&gt;=6.542,F110&lt;2,B110&gt;=3.35),1.34,IF(AND(G110&lt;0.13,B110&gt;=3.6,G110&lt;0.566,A110&gt;=5.05,H110&gt;=6.542,F110&lt;2,B110&gt;=3.35),1.45,IF(AND(G110&gt;=0.13,B110&gt;=3.6,G110&lt;0.566,A110&gt;=5.05,H110&gt;=6.542,F110&lt;2,B110&gt;=3.35),1.5,IF(AND(D110&lt;1.05,A110&gt;=5.2,B110&lt;2.65,D110&lt;1.45,B110&lt;2.75,D110&gt;=0.75,H110&lt;15.076,B110&lt;3.35),3.5,IF(AND(D110&gt;=1.05,A110&gt;=5.2,B110&lt;2.65,D110&lt;1.45,B110&lt;2.75,D110&gt;=0.75,H110&lt;15.076,B110&lt;3.35),3.94,IF(AND(H110&lt;10.983,H110&gt;=8.486,D110&lt;1.35,A110&lt;6.2,B110&gt;=2.75,D110&gt;=0.75,H110&lt;15.076,B110&lt;3.35),4.38,IF(AND(H110&gt;=10.983,H110&gt;=8.486,D110&lt;1.35,A110&lt;6.2,B110&gt;=2.75,D110&gt;=0.75,H110&lt;15.076,B110&lt;3.35),4.1,IF(AND(B110&gt;=3.25,A110&lt;7.25,F110&gt;=2.5,A110&gt;=6.2,B110&gt;=2.75,D110&gt;=0.75,H110&lt;15.076,B110&lt;3.35),5.7,IF(AND(B110&lt;2.95,B110&lt;3.25,A110&lt;7.25,F110&gt;=2.5,A110&gt;=6.2,B110&gt;=2.75,D110&gt;=0.75,H110&lt;15.076,B110&lt;3.35),5.6,IF(AND(H110&gt;=13.711,B110&gt;=2.95,B110&lt;3.25,A110&lt;7.25,F110&gt;=2.5,A110&gt;=6.2,B110&gt;=2.75,D110&gt;=0.75,H110&lt;15.076,B110&lt;3.35),5.8,IF(AND(A110&gt;=6.8,H110&lt;13.711,B110&gt;=2.95,B110&lt;3.25,A110&lt;7.25,F110&gt;=2.5,A110&gt;=6.2,B110&gt;=2.75,D110&gt;=0.75,H110&lt;15.076,B110&lt;3.35),5.1,IF(AND(H110&lt;12.921,A110&lt;6.8,H110&lt;13.711,B110&gt;=2.95,B110&lt;3.25,A110&lt;7.25,F110&gt;=2.5,A110&gt;=6.2,B110&gt;=2.75,D110&gt;=0.75,H110&lt;15.076,B110&lt;3.35),5.34,IF(AND(H110&gt;=12.921,A110&lt;6.8,H110&lt;13.711,B110&gt;=2.95,B110&lt;3.25,A110&lt;7.25,F110&gt;=2.5,A110&gt;=6.2,B110&gt;=2.75,D110&gt;=0.75,H110&lt;15.076,B110&lt;3.35),5.133,"shouldnthappen"))))))))))))))))))))))))))))))))))))</f>
        <v>6.5</v>
      </c>
      <c r="AA110" s="1" t="n">
        <f aca="false">IF(AND(D110&gt;=0.45,A110&lt;5.05,D110&lt;0.8),1.6,IF(AND(D110&gt;=0.45,A110&gt;=5.05,D110&lt;0.8),1.7,IF(AND(H110&gt;=16.244,F110&gt;=2.5,D110&gt;=0.8),6.533,IF(AND(A110&lt;4.35,D110&lt;0.45,A110&lt;5.05,D110&lt;0.8),1.1,IF(AND(H110&gt;=14.877,D110&lt;0.45,A110&gt;=5.05,D110&lt;0.8),1.3,IF(AND(D110&gt;=1.4,A110&lt;5.65,F110&lt;2.5,D110&gt;=0.8),4.5,IF(AND(A110&gt;=7.25,H110&lt;16.244,F110&gt;=2.5,D110&gt;=0.8),6.5,IF(AND(A110&gt;=4.75,A110&gt;=4.35,D110&lt;0.45,A110&lt;5.05,D110&lt;0.8),1.35,IF(AND(A110&lt;5.3,D110&lt;1.4,A110&lt;5.65,F110&lt;2.5,D110&gt;=0.8),3.1,IF(AND(A110&gt;=6.8,A110&gt;=6.55,A110&gt;=5.65,F110&lt;2.5,D110&gt;=0.8),4.9,IF(AND(H110&lt;5.767,A110&lt;7.25,H110&lt;16.244,F110&gt;=2.5,D110&gt;=0.8),4.5,IF(AND(G110&gt;=0.522,A110&lt;4.75,A110&gt;=4.35,D110&lt;0.45,A110&lt;5.05,D110&lt;0.8),1.2,IF(AND(G110&gt;=0.948,D110&lt;0.35,H110&lt;14.877,D110&lt;0.45,A110&gt;=5.05,D110&lt;0.8),1.7,IF(AND(H110&lt;13.089,D110&gt;=0.35,H110&lt;14.877,D110&lt;0.45,A110&gt;=5.05,D110&lt;0.8),1.5,IF(AND(H110&gt;=13.089,D110&gt;=0.35,H110&lt;14.877,D110&lt;0.45,A110&gt;=5.05,D110&lt;0.8),1.3,IF(AND(B110&gt;=2.95,A110&gt;=5.3,D110&lt;1.4,A110&lt;5.65,F110&lt;2.5,D110&gt;=0.8),4.1,IF(AND(H110&lt;9.181,A110&lt;6.05,A110&lt;6.55,A110&gt;=5.65,F110&lt;2.5,D110&gt;=0.8),5.1,IF(AND(H110&gt;=9.181,A110&lt;6.05,A110&lt;6.55,A110&gt;=5.65,F110&lt;2.5,D110&gt;=0.8),4.3,IF(AND(G110&gt;=0.867,A110&gt;=6.05,A110&lt;6.55,A110&gt;=5.65,F110&lt;2.5,D110&gt;=0.8),4.9,IF(AND(B110&lt;3.05,A110&lt;6.8,A110&gt;=6.55,A110&gt;=5.65,F110&lt;2.5,D110&gt;=0.8),5,IF(AND(B110&gt;=3.05,A110&lt;6.8,A110&gt;=6.55,A110&gt;=5.65,F110&lt;2.5,D110&gt;=0.8),4.55,IF(AND(H110&gt;=14.144,G110&lt;0.522,A110&lt;4.75,A110&gt;=4.35,D110&lt;0.45,A110&lt;5.05,D110&lt;0.8),1.3,IF(AND(B110&lt;2.7,B110&lt;2.95,A110&gt;=5.3,D110&lt;1.4,A110&lt;5.65,F110&lt;2.5,D110&gt;=0.8),3.78,IF(AND(B110&gt;=2.7,B110&lt;2.95,A110&gt;=5.3,D110&lt;1.4,A110&lt;5.65,F110&lt;2.5,D110&gt;=0.8),3.6,IF(AND(G110&lt;0.638,G110&lt;0.867,A110&gt;=6.05,A110&lt;6.55,A110&gt;=5.65,F110&lt;2.5,D110&gt;=0.8),4.433,IF(AND(G110&gt;=0.638,G110&lt;0.867,A110&gt;=6.05,A110&lt;6.55,A110&gt;=5.65,F110&lt;2.5,D110&gt;=0.8),4,IF(AND(A110&lt;6.35,H110&lt;11.146,H110&gt;=5.767,A110&lt;7.25,H110&lt;16.244,F110&gt;=2.5,D110&gt;=0.8),5.1,IF(AND(A110&lt;4.5,H110&lt;14.144,G110&lt;0.522,A110&lt;4.75,A110&gt;=4.35,D110&lt;0.45,A110&lt;5.05,D110&lt;0.8),1.35,IF(AND(A110&gt;=4.5,H110&lt;14.144,G110&lt;0.522,A110&lt;4.75,A110&gt;=4.35,D110&lt;0.45,A110&lt;5.05,D110&lt;0.8),1.4,IF(AND(A110&lt;5.15,B110&lt;3.75,G110&lt;0.948,D110&lt;0.35,H110&lt;14.877,D110&lt;0.45,A110&gt;=5.05,D110&lt;0.8),1.4,IF(AND(A110&gt;=5.15,B110&lt;3.75,G110&lt;0.948,D110&lt;0.35,H110&lt;14.877,D110&lt;0.45,A110&gt;=5.05,D110&lt;0.8),1.5,IF(AND(G110&lt;0.112,B110&gt;=3.75,G110&lt;0.948,D110&lt;0.35,H110&lt;14.877,D110&lt;0.45,A110&gt;=5.05,D110&lt;0.8),1.5,IF(AND(G110&gt;=0.112,B110&gt;=3.75,G110&lt;0.948,D110&lt;0.35,H110&lt;14.877,D110&lt;0.45,A110&gt;=5.05,D110&lt;0.8),1.6,IF(AND(G110&lt;0.075,A110&gt;=6.35,H110&lt;11.146,H110&gt;=5.767,A110&lt;7.25,H110&lt;16.244,F110&gt;=2.5,D110&gt;=0.8),5.5,IF(AND(G110&gt;=0.075,A110&gt;=6.35,H110&lt;11.146,H110&gt;=5.767,A110&lt;7.25,H110&lt;16.244,F110&gt;=2.5,D110&gt;=0.8),5.24,IF(AND(B110&lt;2.95,D110&lt;1.9,H110&gt;=11.146,H110&gt;=5.767,A110&lt;7.25,H110&lt;16.244,F110&gt;=2.5,D110&gt;=0.8),5.65,IF(AND(B110&gt;=2.95,D110&lt;1.9,H110&gt;=11.146,H110&gt;=5.767,A110&lt;7.25,H110&lt;16.244,F110&gt;=2.5,D110&gt;=0.8),5.8,IF(AND(H110&lt;13.42,D110&gt;=1.9,H110&gt;=11.146,H110&gt;=5.767,A110&lt;7.25,H110&lt;16.244,F110&gt;=2.5,D110&gt;=0.8),5.6,IF(AND(H110&gt;=13.42,D110&gt;=1.9,H110&gt;=11.146,H110&gt;=5.767,A110&lt;7.25,H110&lt;16.244,F110&gt;=2.5,D110&gt;=0.8),5.34,"shouldnthappen")))))))))))))))))))))))))))))))))))))))</f>
        <v>6.5</v>
      </c>
      <c r="AB110" s="1" t="n">
        <f aca="false">IF(AND(D110&gt;=0.35,F110&lt;1.5),1.5,IF(AND(F110&lt;2.5,D110&gt;=1.55,F110&gt;=1.5),4.85,IF(AND(H110&lt;8.308,D110&lt;0.15,D110&lt;0.35,F110&lt;1.5),1.5,IF(AND(H110&gt;=8.308,D110&lt;0.15,D110&lt;0.35,F110&lt;1.5),1.4,IF(AND(H110&lt;5.523,D110&gt;=0.15,D110&lt;0.35,F110&lt;1.5),1,IF(AND(G110&lt;0.572,H110&lt;10.688,D110&lt;1.55,F110&gt;=1.5),3.75,IF(AND(B110&gt;=3.5,F110&gt;=2.5,D110&gt;=1.55,F110&gt;=1.5),6.3,IF(AND(A110&gt;=5.65,G110&gt;=0.572,H110&lt;10.688,D110&lt;1.55,F110&gt;=1.5),4.45,IF(AND(B110&gt;=2.85,A110&lt;6.15,H110&gt;=10.688,D110&lt;1.55,F110&gt;=1.5),4.35,IF(AND(H110&gt;=16.284,B110&lt;3.5,F110&gt;=2.5,D110&gt;=1.55,F110&gt;=1.5),6.6,IF(AND(G110&gt;=0.241,G110&lt;0.338,H110&gt;=5.523,D110&gt;=0.15,D110&lt;0.35,F110&lt;1.5),1.25,IF(AND(A110&lt;5.05,G110&gt;=0.338,H110&gt;=5.523,D110&gt;=0.15,D110&lt;0.35,F110&lt;1.5),1.35,IF(AND(B110&lt;2.7,A110&lt;5.65,G110&gt;=0.572,H110&lt;10.688,D110&lt;1.55,F110&gt;=1.5),4,IF(AND(B110&gt;=2.7,A110&lt;5.65,G110&gt;=0.572,H110&lt;10.688,D110&lt;1.55,F110&gt;=1.5),3.6,IF(AND(B110&lt;2.45,B110&lt;2.85,A110&lt;6.15,H110&gt;=10.688,D110&lt;1.55,F110&gt;=1.5),3.7,IF(AND(A110&lt;6.25,B110&lt;2.85,A110&gt;=6.15,H110&gt;=10.688,D110&lt;1.55,F110&gt;=1.5),4.5,IF(AND(A110&gt;=6.25,B110&lt;2.85,A110&gt;=6.15,H110&gt;=10.688,D110&lt;1.55,F110&gt;=1.5),4.86,IF(AND(D110&gt;=1.45,B110&gt;=2.85,A110&gt;=6.15,H110&gt;=10.688,D110&lt;1.55,F110&gt;=1.5),4.8,IF(AND(H110&lt;8.202,H110&lt;16.284,B110&lt;3.5,F110&gt;=2.5,D110&gt;=1.55,F110&gt;=1.5),5.7,IF(AND(A110&gt;=5.1,G110&lt;0.241,G110&lt;0.338,H110&gt;=5.523,D110&gt;=0.15,D110&lt;0.35,F110&lt;1.5),1.5,IF(AND(B110&gt;=3.75,A110&gt;=5.05,G110&gt;=0.338,H110&gt;=5.523,D110&gt;=0.15,D110&lt;0.35,F110&lt;1.5),1.6,IF(AND(A110&lt;5.7,B110&gt;=2.45,B110&lt;2.85,A110&lt;6.15,H110&gt;=10.688,D110&lt;1.55,F110&gt;=1.5),3.9,IF(AND(A110&gt;=5.7,B110&gt;=2.45,B110&lt;2.85,A110&lt;6.15,H110&gt;=10.688,D110&lt;1.55,F110&gt;=1.5),4.02,IF(AND(H110&lt;13.654,D110&lt;1.45,B110&gt;=2.85,A110&gt;=6.15,H110&gt;=10.688,D110&lt;1.55,F110&gt;=1.5),4.333,IF(AND(H110&gt;=13.654,D110&lt;1.45,B110&gt;=2.85,A110&gt;=6.15,H110&gt;=10.688,D110&lt;1.55,F110&gt;=1.5),4.54,IF(AND(A110&lt;6.15,H110&gt;=8.202,H110&lt;16.284,B110&lt;3.5,F110&gt;=2.5,D110&gt;=1.55,F110&gt;=1.5),5,IF(AND(H110&lt;13.924,A110&lt;5.1,G110&lt;0.241,G110&lt;0.338,H110&gt;=5.523,D110&gt;=0.15,D110&lt;0.35,F110&lt;1.5),1.4,IF(AND(H110&gt;=13.924,A110&lt;5.1,G110&lt;0.241,G110&lt;0.338,H110&gt;=5.523,D110&gt;=0.15,D110&lt;0.35,F110&lt;1.5),1.5,IF(AND(D110&lt;0.25,B110&lt;3.75,A110&gt;=5.05,G110&gt;=0.338,H110&gt;=5.523,D110&gt;=0.15,D110&lt;0.35,F110&lt;1.5),1.5,IF(AND(D110&gt;=0.25,B110&lt;3.75,A110&gt;=5.05,G110&gt;=0.338,H110&gt;=5.523,D110&gt;=0.15,D110&lt;0.35,F110&lt;1.5),1.4,IF(AND(H110&lt;8.884,B110&gt;=3.05,A110&gt;=6.15,H110&gt;=8.202,H110&lt;16.284,B110&lt;3.5,F110&gt;=2.5,D110&gt;=1.55,F110&gt;=1.5),5.1,IF(AND(A110&lt;6.45,G110&lt;0.368,B110&lt;3.05,A110&gt;=6.15,H110&gt;=8.202,H110&lt;16.284,B110&lt;3.5,F110&gt;=2.5,D110&gt;=1.55,F110&gt;=1.5),5.525,IF(AND(A110&gt;=6.45,G110&lt;0.368,B110&lt;3.05,A110&gt;=6.15,H110&gt;=8.202,H110&lt;16.284,B110&lt;3.5,F110&gt;=2.5,D110&gt;=1.55,F110&gt;=1.5),5.35,IF(AND(D110&lt;2.25,G110&gt;=0.368,B110&lt;3.05,A110&gt;=6.15,H110&gt;=8.202,H110&lt;16.284,B110&lt;3.5,F110&gt;=2.5,D110&gt;=1.55,F110&gt;=1.5),5.8,IF(AND(D110&gt;=2.25,G110&gt;=0.368,B110&lt;3.05,A110&gt;=6.15,H110&gt;=8.202,H110&lt;16.284,B110&lt;3.5,F110&gt;=2.5,D110&gt;=1.55,F110&gt;=1.5),5.2,IF(AND(H110&lt;10.257,H110&gt;=8.884,B110&gt;=3.05,A110&gt;=6.15,H110&gt;=8.202,H110&lt;16.284,B110&lt;3.5,F110&gt;=2.5,D110&gt;=1.55,F110&gt;=1.5),5.9,IF(AND(H110&gt;=10.257,H110&gt;=8.884,B110&gt;=3.05,A110&gt;=6.15,H110&gt;=8.202,H110&lt;16.284,B110&lt;3.5,F110&gt;=2.5,D110&gt;=1.55,F110&gt;=1.5),5.48,"shouldnthappen")))))))))))))))))))))))))))))))))))))</f>
        <v>5.8</v>
      </c>
      <c r="AC110" s="1" t="n">
        <f aca="false">IF(AND(H110&lt;5.748,A110&lt;5.05,D110&lt;0.8),1,IF(AND(B110&lt;3.35,A110&gt;=5.05,D110&lt;0.8),1.7,IF(AND(A110&lt;5.85,G110&lt;0.154,D110&gt;=0.8),4.5,IF(AND(D110&gt;=0.45,H110&gt;=5.748,A110&lt;5.05,D110&lt;0.8),1.6,IF(AND(G110&gt;=0.934,B110&gt;=3.35,A110&gt;=5.05,D110&lt;0.8),1.7,IF(AND(D110&lt;2.1,A110&gt;=5.85,G110&lt;0.154,D110&gt;=0.8),6.15,IF(AND(D110&gt;=2.1,A110&gt;=5.85,G110&lt;0.154,D110&gt;=0.8),5.5,IF(AND(A110&lt;6.1,D110&gt;=1.55,G110&gt;=0.154,D110&gt;=0.8),5,IF(AND(H110&gt;=14.379,G110&lt;0.934,B110&gt;=3.35,A110&gt;=5.05,D110&lt;0.8),1.58,IF(AND(G110&lt;0.379,A110&gt;=6.1,D110&gt;=1.55,G110&gt;=0.154,D110&gt;=0.8),5.42,IF(AND(H110&lt;13.924,G110&lt;0.227,D110&lt;0.45,H110&gt;=5.748,A110&lt;5.05,D110&lt;0.8),1.4,IF(AND(H110&gt;=13.924,G110&lt;0.227,D110&lt;0.45,H110&gt;=5.748,A110&lt;5.05,D110&lt;0.8),1.5,IF(AND(B110&lt;3.1,G110&gt;=0.227,D110&lt;0.45,H110&gt;=5.748,A110&lt;5.05,D110&lt;0.8),1.1,IF(AND(G110&lt;0.13,H110&lt;14.379,G110&lt;0.934,B110&gt;=3.35,A110&gt;=5.05,D110&lt;0.8),1.4,IF(AND(D110&lt;1.05,A110&lt;5.65,D110&lt;1.35,D110&lt;1.55,G110&gt;=0.154,D110&gt;=0.8),3.7,IF(AND(D110&lt;1.25,A110&gt;=5.65,D110&lt;1.35,D110&lt;1.55,G110&gt;=0.154,D110&gt;=0.8),4.06,IF(AND(D110&gt;=1.25,A110&gt;=5.65,D110&lt;1.35,D110&lt;1.55,G110&gt;=0.154,D110&gt;=0.8),4.425,IF(AND(H110&lt;13.654,D110&lt;1.45,D110&gt;=1.35,D110&lt;1.55,G110&gt;=0.154,D110&gt;=0.8),4.275,IF(AND(G110&lt;0.259,D110&gt;=1.45,D110&gt;=1.35,D110&lt;1.55,G110&gt;=0.154,D110&gt;=0.8),5.1,IF(AND(B110&lt;2.95,G110&gt;=0.379,A110&gt;=6.1,D110&gt;=1.55,G110&gt;=0.154,D110&gt;=0.8),6.3,IF(AND(B110&lt;3.25,B110&gt;=3.1,G110&gt;=0.227,D110&lt;0.45,H110&gt;=5.748,A110&lt;5.05,D110&lt;0.8),1.3,IF(AND(B110&gt;=3.25,B110&gt;=3.1,G110&gt;=0.227,D110&lt;0.45,H110&gt;=5.748,A110&lt;5.05,D110&lt;0.8),1.4,IF(AND(H110&gt;=13.372,G110&gt;=0.13,H110&lt;14.379,G110&lt;0.934,B110&gt;=3.35,A110&gt;=5.05,D110&lt;0.8),1.4,IF(AND(H110&lt;6.69,D110&gt;=1.05,A110&lt;5.65,D110&lt;1.35,D110&lt;1.55,G110&gt;=0.154,D110&gt;=0.8),4.033,IF(AND(H110&gt;=6.69,D110&gt;=1.05,A110&lt;5.65,D110&lt;1.35,D110&lt;1.55,G110&gt;=0.154,D110&gt;=0.8),3.88,IF(AND(B110&lt;2.85,H110&gt;=13.654,D110&lt;1.45,D110&gt;=1.35,D110&lt;1.55,G110&gt;=0.154,D110&gt;=0.8),4.8,IF(AND(B110&gt;=2.85,H110&gt;=13.654,D110&lt;1.45,D110&gt;=1.35,D110&lt;1.55,G110&gt;=0.154,D110&gt;=0.8),4.7,IF(AND(H110&lt;11.681,G110&gt;=0.259,D110&gt;=1.45,D110&gt;=1.35,D110&lt;1.55,G110&gt;=0.154,D110&gt;=0.8),4.85,IF(AND(H110&gt;=11.681,G110&gt;=0.259,D110&gt;=1.45,D110&gt;=1.35,D110&lt;1.55,G110&gt;=0.154,D110&gt;=0.8),4.633,IF(AND(A110&lt;6.25,B110&gt;=2.95,G110&gt;=0.379,A110&gt;=6.1,D110&gt;=1.55,G110&gt;=0.154,D110&gt;=0.8),5.4,IF(AND(D110&lt;0.3,H110&lt;13.372,G110&gt;=0.13,H110&lt;14.379,G110&lt;0.934,B110&gt;=3.35,A110&gt;=5.05,D110&lt;0.8),1.475,IF(AND(D110&gt;=0.3,H110&lt;13.372,G110&gt;=0.13,H110&lt;14.379,G110&lt;0.934,B110&gt;=3.35,A110&gt;=5.05,D110&lt;0.8),1.5,IF(AND(B110&lt;3.15,A110&gt;=6.25,B110&gt;=2.95,G110&gt;=0.379,A110&gt;=6.1,D110&gt;=1.55,G110&gt;=0.154,D110&gt;=0.8),5.7,IF(AND(B110&gt;=3.15,A110&gt;=6.25,B110&gt;=2.95,G110&gt;=0.379,A110&gt;=6.1,D110&gt;=1.55,G110&gt;=0.154,D110&gt;=0.8),5.933,"shouldnthappen"))))))))))))))))))))))))))))))))))</f>
        <v>6.3</v>
      </c>
      <c r="AD110" s="1" t="n">
        <f aca="false">IF(AND(H110&lt;6.621,A110&lt;4.95,D110&lt;0.8),1,IF(AND(H110&lt;14.144,H110&gt;=6.621,A110&lt;4.95,D110&lt;0.8),1.4,IF(AND(H110&gt;=14.144,H110&gt;=6.621,A110&lt;4.95,D110&lt;0.8),1.3,IF(AND(G110&lt;0.13,B110&gt;=3.85,A110&gt;=4.95,D110&lt;0.8),1.3,IF(AND(G110&gt;=0.13,B110&gt;=3.85,A110&gt;=4.95,D110&lt;0.8),1.425,IF(AND(A110&gt;=6.05,B110&lt;2.75,D110&lt;1.55,D110&gt;=0.8),4.9,IF(AND(A110&gt;=7.3,G110&lt;0.119,D110&gt;=1.55,D110&gt;=0.8),6.7,IF(AND(H110&lt;6.555,D110&lt;0.25,B110&lt;3.85,A110&gt;=4.95,D110&lt;0.8),1.7,IF(AND(B110&lt;3.4,D110&gt;=0.25,B110&lt;3.85,A110&gt;=4.95,D110&lt;0.8),1.7,IF(AND(B110&gt;=3.4,D110&gt;=0.25,B110&lt;3.85,A110&gt;=4.95,D110&lt;0.8),1.6,IF(AND(A110&lt;5.05,A110&lt;6.05,B110&lt;2.75,D110&lt;1.55,D110&gt;=0.8),3.3,IF(AND(B110&lt;2.85,D110&lt;1.35,B110&gt;=2.75,D110&lt;1.55,D110&gt;=0.8),4.5,IF(AND(H110&lt;12.206,D110&gt;=1.35,B110&gt;=2.75,D110&lt;1.55,D110&gt;=0.8),4.7,IF(AND(H110&gt;=12.206,D110&gt;=1.35,B110&gt;=2.75,D110&lt;1.55,D110&gt;=0.8),4.52,IF(AND(G110&lt;0.024,A110&lt;7.3,G110&lt;0.119,D110&gt;=1.55,D110&gt;=0.8),5.7,IF(AND(G110&gt;=0.024,A110&lt;7.3,G110&lt;0.119,D110&gt;=1.55,D110&gt;=0.8),5.6,IF(AND(F110&lt;2.5,G110&lt;0.417,G110&gt;=0.119,D110&gt;=1.55,D110&gt;=0.8),5.05,IF(AND(B110&lt;3.15,H110&gt;=6.555,D110&lt;0.25,B110&lt;3.85,A110&gt;=4.95,D110&lt;0.8),1.6,IF(AND(G110&lt;0.356,A110&gt;=5.05,A110&lt;6.05,B110&lt;2.75,D110&lt;1.55,D110&gt;=0.8),4.12,IF(AND(A110&lt;5.65,B110&gt;=2.85,D110&lt;1.35,B110&gt;=2.75,D110&lt;1.55,D110&gt;=0.8),3.6,IF(AND(B110&lt;3.15,F110&gt;=2.5,G110&lt;0.417,G110&gt;=0.119,D110&gt;=1.55,D110&gt;=0.8),5.18,IF(AND(B110&gt;=3.15,F110&gt;=2.5,G110&lt;0.417,G110&gt;=0.119,D110&gt;=1.55,D110&gt;=0.8),5.3,IF(AND(D110&lt;1.7,A110&lt;6.95,G110&gt;=0.417,G110&gt;=0.119,D110&gt;=1.55,D110&gt;=0.8),4.7,IF(AND(A110&lt;7.25,A110&gt;=6.95,G110&gt;=0.417,G110&gt;=0.119,D110&gt;=1.55,D110&gt;=0.8),5.8,IF(AND(A110&gt;=7.25,A110&gt;=6.95,G110&gt;=0.417,G110&gt;=0.119,D110&gt;=1.55,D110&gt;=0.8),6.333,IF(AND(H110&lt;8.594,B110&gt;=3.15,H110&gt;=6.555,D110&lt;0.25,B110&lt;3.85,A110&gt;=4.95,D110&lt;0.8),1.4,IF(AND(H110&gt;=8.594,B110&gt;=3.15,H110&gt;=6.555,D110&lt;0.25,B110&lt;3.85,A110&gt;=4.95,D110&lt;0.8),1.5,IF(AND(H110&gt;=11.218,G110&gt;=0.356,A110&gt;=5.05,A110&lt;6.05,B110&lt;2.75,D110&lt;1.55,D110&gt;=0.8),3.925,IF(AND(A110&gt;=6.5,A110&gt;=5.65,B110&gt;=2.85,D110&lt;1.35,B110&gt;=2.75,D110&lt;1.55,D110&gt;=0.8),4.6,IF(AND(H110&lt;8.602,H110&lt;11.218,G110&gt;=0.356,A110&gt;=5.05,A110&lt;6.05,B110&lt;2.75,D110&lt;1.55,D110&gt;=0.8),3.95,IF(AND(H110&gt;=8.602,H110&lt;11.218,G110&gt;=0.356,A110&gt;=5.05,A110&lt;6.05,B110&lt;2.75,D110&lt;1.55,D110&gt;=0.8),3.75,IF(AND(H110&lt;10.129,A110&lt;6.5,A110&gt;=5.65,B110&gt;=2.85,D110&lt;1.35,B110&gt;=2.75,D110&lt;1.55,D110&gt;=0.8),4.2,IF(AND(H110&gt;=10.129,A110&lt;6.5,A110&gt;=5.65,B110&gt;=2.85,D110&lt;1.35,B110&gt;=2.75,D110&lt;1.55,D110&gt;=0.8),4.267,IF(AND(D110&lt;2.2,B110&lt;3.05,D110&gt;=1.7,A110&lt;6.95,G110&gt;=0.417,G110&gt;=0.119,D110&gt;=1.55,D110&gt;=0.8),5.3,IF(AND(D110&gt;=2.2,B110&lt;3.05,D110&gt;=1.7,A110&lt;6.95,G110&gt;=0.417,G110&gt;=0.119,D110&gt;=1.55,D110&gt;=0.8),5.133,IF(AND(D110&lt;2.45,B110&gt;=3.05,D110&gt;=1.7,A110&lt;6.95,G110&gt;=0.417,G110&gt;=0.119,D110&gt;=1.55,D110&gt;=0.8),5.6,IF(AND(D110&gt;=2.45,B110&gt;=3.05,D110&gt;=1.7,A110&lt;6.95,G110&gt;=0.417,G110&gt;=0.119,D110&gt;=1.55,D110&gt;=0.8),6,"shouldnthappen")))))))))))))))))))))))))))))))))))))</f>
        <v>6.333</v>
      </c>
      <c r="AE110" s="1" t="n">
        <f aca="false">IF(AND(G110&lt;0.123,D110&gt;=0.25,D110&lt;0.75),1.3,IF(AND(H110&gt;=16.774,D110&gt;=1.75,D110&gt;=0.75),6.4,IF(AND(B110&lt;3.4,A110&lt;4.8,D110&lt;0.25,D110&lt;0.75),1.22,IF(AND(B110&gt;=3.4,A110&lt;4.8,D110&lt;0.25,D110&lt;0.75),1,IF(AND(A110&gt;=5.45,A110&gt;=4.8,D110&lt;0.25,D110&lt;0.75),1.367,IF(AND(H110&gt;=10.688,D110&lt;1.35,D110&lt;1.75,D110&gt;=0.75),4.2,IF(AND(A110&lt;5.3,D110&gt;=1.35,D110&lt;1.75,D110&gt;=0.75),4.05,IF(AND(G110&gt;=0.857,H110&lt;16.774,D110&gt;=1.75,D110&gt;=0.75),5.02,IF(AND(H110&lt;6.089,A110&lt;5.45,A110&gt;=4.8,D110&lt;0.25,D110&lt;0.75),1.7,IF(AND(G110&lt;0.184,D110&lt;0.35,G110&gt;=0.123,D110&gt;=0.25,D110&lt;0.75),1.7,IF(AND(G110&gt;=0.184,D110&lt;0.35,G110&gt;=0.123,D110&gt;=0.25,D110&lt;0.75),1.48,IF(AND(A110&lt;5.25,D110&gt;=0.35,G110&gt;=0.123,D110&gt;=0.25,D110&lt;0.75),1.75,IF(AND(A110&gt;=5.25,D110&gt;=0.35,G110&gt;=0.123,D110&gt;=0.25,D110&lt;0.75),1.5,IF(AND(A110&lt;5.3,H110&lt;10.688,D110&lt;1.35,D110&lt;1.75,D110&gt;=0.75),3.15,IF(AND(H110&lt;9.474,A110&gt;=5.3,D110&gt;=1.35,D110&lt;1.75,D110&gt;=0.75),4.95,IF(AND(G110&gt;=0.779,G110&lt;0.857,H110&lt;16.774,D110&gt;=1.75,D110&gt;=0.75),6,IF(AND(G110&lt;0.05,H110&gt;=6.089,A110&lt;5.45,A110&gt;=4.8,D110&lt;0.25,D110&lt;0.75),1.4,IF(AND(H110&lt;6.69,A110&gt;=5.3,H110&lt;10.688,D110&lt;1.35,D110&lt;1.75,D110&gt;=0.75),4.033,IF(AND(H110&gt;=6.69,A110&gt;=5.3,H110&lt;10.688,D110&lt;1.35,D110&lt;1.75,D110&gt;=0.75),3.733,IF(AND(B110&lt;2.5,H110&gt;=9.474,A110&gt;=5.3,D110&gt;=1.35,D110&lt;1.75,D110&gt;=0.75),4.5,IF(AND(D110&gt;=2.45,G110&lt;0.779,G110&lt;0.857,H110&lt;16.774,D110&gt;=1.75,D110&gt;=0.75),6,IF(AND(B110&gt;=3.75,G110&gt;=0.05,H110&gt;=6.089,A110&lt;5.45,A110&gt;=4.8,D110&lt;0.25,D110&lt;0.75),1.6,IF(AND(H110&lt;13.695,B110&gt;=2.5,H110&gt;=9.474,A110&gt;=5.3,D110&gt;=1.35,D110&lt;1.75,D110&gt;=0.75),4.567,IF(AND(G110&gt;=0.654,D110&lt;2.45,G110&lt;0.779,G110&lt;0.857,H110&lt;16.774,D110&gt;=1.75,D110&gt;=0.75),4.9,IF(AND(G110&gt;=0.73,B110&lt;3.75,G110&gt;=0.05,H110&gt;=6.089,A110&lt;5.45,A110&gt;=4.8,D110&lt;0.25,D110&lt;0.75),1.4,IF(AND(A110&lt;6.65,H110&gt;=13.695,B110&gt;=2.5,H110&gt;=9.474,A110&gt;=5.3,D110&gt;=1.35,D110&lt;1.75,D110&gt;=0.75),4.4,IF(AND(A110&gt;=6.65,H110&gt;=13.695,B110&gt;=2.5,H110&gt;=9.474,A110&gt;=5.3,D110&gt;=1.35,D110&lt;1.75,D110&gt;=0.75),4.84,IF(AND(B110&lt;2.75,G110&lt;0.654,D110&lt;2.45,G110&lt;0.779,G110&lt;0.857,H110&lt;16.774,D110&gt;=1.75,D110&gt;=0.75),5.2,IF(AND(H110&lt;9.524,G110&lt;0.73,B110&lt;3.75,G110&gt;=0.05,H110&gt;=6.089,A110&lt;5.45,A110&gt;=4.8,D110&lt;0.25,D110&lt;0.75),1.5,IF(AND(H110&gt;=9.524,G110&lt;0.73,B110&lt;3.75,G110&gt;=0.05,H110&gt;=6.089,A110&lt;5.45,A110&gt;=4.8,D110&lt;0.25,D110&lt;0.75),1.4,IF(AND(H110&gt;=13.644,B110&gt;=2.75,G110&lt;0.654,D110&lt;2.45,G110&lt;0.779,G110&lt;0.857,H110&lt;16.774,D110&gt;=1.75,D110&gt;=0.75),6.033,IF(AND(A110&gt;=6.85,H110&lt;13.644,B110&gt;=2.75,G110&lt;0.654,D110&lt;2.45,G110&lt;0.779,G110&lt;0.857,H110&lt;16.774,D110&gt;=1.75,D110&gt;=0.75),5.1,IF(AND(A110&gt;=6.75,A110&lt;6.85,H110&lt;13.644,B110&gt;=2.75,G110&lt;0.654,D110&lt;2.45,G110&lt;0.779,G110&lt;0.857,H110&lt;16.774,D110&gt;=1.75,D110&gt;=0.75),5.9,IF(AND(D110&gt;=2.35,A110&lt;6.75,A110&lt;6.85,H110&lt;13.644,B110&gt;=2.75,G110&lt;0.654,D110&lt;2.45,G110&lt;0.779,G110&lt;0.857,H110&lt;16.774,D110&gt;=1.75,D110&gt;=0.75),5.6,IF(AND(H110&lt;11.146,D110&lt;2.35,A110&lt;6.75,A110&lt;6.85,H110&lt;13.644,B110&gt;=2.75,G110&lt;0.654,D110&lt;2.45,G110&lt;0.779,G110&lt;0.857,H110&lt;16.774,D110&gt;=1.75,D110&gt;=0.75),5.4,IF(AND(H110&gt;=11.146,D110&lt;2.35,A110&lt;6.75,A110&lt;6.85,H110&lt;13.644,B110&gt;=2.75,G110&lt;0.654,D110&lt;2.45,G110&lt;0.779,G110&lt;0.857,H110&lt;16.774,D110&gt;=1.75,D110&gt;=0.75),5.6,"shouldnthappen"))))))))))))))))))))))))))))))))))))</f>
        <v>6</v>
      </c>
      <c r="AF110" s="1" t="n">
        <f aca="false">IF(AND(A110&lt;4.5,D110&lt;0.8),1.233,IF(AND(B110&lt;3.05,A110&gt;=4.5,D110&lt;0.8),1.4,IF(AND(D110&gt;=0.45,B110&gt;=3.05,A110&gt;=4.5,D110&lt;0.8),1.667,IF(AND(D110&lt;1.05,D110&lt;1.35,A110&lt;6.25,D110&gt;=0.8),3.633,IF(AND(H110&lt;13.935,A110&gt;=7.05,A110&gt;=6.25,D110&gt;=0.8),6,IF(AND(G110&gt;=0.948,D110&lt;0.45,B110&gt;=3.05,A110&gt;=4.5,D110&lt;0.8),1.7,IF(AND(G110&lt;0.652,D110&gt;=1.05,D110&lt;1.35,A110&lt;6.25,D110&gt;=0.8),4.16,IF(AND(D110&gt;=2.15,D110&gt;=1.75,D110&gt;=1.35,A110&lt;6.25,D110&gt;=0.8),5.4,IF(AND(G110&gt;=0.912,F110&lt;2.5,A110&lt;7.05,A110&gt;=6.25,D110&gt;=0.8),4.4,IF(AND(B110&gt;=3.25,F110&gt;=2.5,A110&lt;7.05,A110&gt;=6.25,D110&gt;=0.8),5.85,IF(AND(H110&lt;17.32,H110&gt;=13.935,A110&gt;=7.05,A110&gt;=6.25,D110&gt;=0.8),6.65,IF(AND(H110&gt;=17.32,H110&gt;=13.935,A110&gt;=7.05,A110&gt;=6.25,D110&gt;=0.8),6.4,IF(AND(H110&gt;=13.547,G110&lt;0.948,D110&lt;0.45,B110&gt;=3.05,A110&gt;=4.5,D110&lt;0.8),1.38,IF(AND(B110&gt;=2.75,G110&gt;=0.652,D110&gt;=1.05,D110&lt;1.35,A110&lt;6.25,D110&gt;=0.8),3.6,IF(AND(H110&lt;9.417,G110&lt;0.404,D110&lt;1.75,D110&gt;=1.35,A110&lt;6.25,D110&gt;=0.8),4.2,IF(AND(H110&gt;=9.417,G110&lt;0.404,D110&lt;1.75,D110&gt;=1.35,A110&lt;6.25,D110&gt;=0.8),4.5,IF(AND(G110&lt;0.464,G110&gt;=0.404,D110&lt;1.75,D110&gt;=1.35,A110&lt;6.25,D110&gt;=0.8),4.5,IF(AND(G110&gt;=0.464,G110&gt;=0.404,D110&lt;1.75,D110&gt;=1.35,A110&lt;6.25,D110&gt;=0.8),4.625,IF(AND(D110&lt;1.85,D110&lt;2.15,D110&gt;=1.75,D110&gt;=1.35,A110&lt;6.25,D110&gt;=0.8),4.9,IF(AND(D110&gt;=1.85,D110&lt;2.15,D110&gt;=1.75,D110&gt;=1.35,A110&lt;6.25,D110&gt;=0.8),5.05,IF(AND(G110&lt;0.332,G110&lt;0.912,F110&lt;2.5,A110&lt;7.05,A110&gt;=6.25,D110&gt;=0.8),4.467,IF(AND(G110&gt;=0.332,G110&lt;0.912,F110&lt;2.5,A110&lt;7.05,A110&gt;=6.25,D110&gt;=0.8),4.767,IF(AND(D110&lt;0.15,H110&lt;13.547,G110&lt;0.948,D110&lt;0.45,B110&gt;=3.05,A110&gt;=4.5,D110&lt;0.8),1.5,IF(AND(D110&lt;1.15,B110&lt;2.75,G110&gt;=0.652,D110&gt;=1.05,D110&lt;1.35,A110&lt;6.25,D110&gt;=0.8),3.9,IF(AND(D110&gt;=1.15,B110&lt;2.75,G110&gt;=0.652,D110&gt;=1.05,D110&lt;1.35,A110&lt;6.25,D110&gt;=0.8),4,IF(AND(D110&gt;=2.25,B110&lt;3.15,B110&lt;3.25,F110&gt;=2.5,A110&lt;7.05,A110&gt;=6.25,D110&gt;=0.8),5.14,IF(AND(G110&lt;0.621,B110&gt;=3.15,B110&lt;3.25,F110&gt;=2.5,A110&lt;7.05,A110&gt;=6.25,D110&gt;=0.8),5.75,IF(AND(G110&gt;=0.621,B110&gt;=3.15,B110&lt;3.25,F110&gt;=2.5,A110&lt;7.05,A110&gt;=6.25,D110&gt;=0.8),5.1,IF(AND(G110&gt;=0.862,D110&gt;=0.15,H110&lt;13.547,G110&lt;0.948,D110&lt;0.45,B110&gt;=3.05,A110&gt;=4.5,D110&lt;0.8),1.5,IF(AND(A110&lt;6.35,D110&lt;2.25,B110&lt;3.15,B110&lt;3.25,F110&gt;=2.5,A110&lt;7.05,A110&gt;=6.25,D110&gt;=0.8),5.267,IF(AND(A110&gt;=6.35,D110&lt;2.25,B110&lt;3.15,B110&lt;3.25,F110&gt;=2.5,A110&lt;7.05,A110&gt;=6.25,D110&gt;=0.8),5.42,IF(AND(A110&lt;5.1,G110&lt;0.862,D110&gt;=0.15,H110&lt;13.547,G110&lt;0.948,D110&lt;0.45,B110&gt;=3.05,A110&gt;=4.5,D110&lt;0.8),1.35,IF(AND(B110&lt;3.95,A110&gt;=5.1,G110&lt;0.862,D110&gt;=0.15,H110&lt;13.547,G110&lt;0.948,D110&lt;0.45,B110&gt;=3.05,A110&gt;=4.5,D110&lt;0.8),1.5,IF(AND(B110&gt;=3.95,A110&gt;=5.1,G110&lt;0.862,D110&gt;=0.15,H110&lt;13.547,G110&lt;0.948,D110&lt;0.45,B110&gt;=3.05,A110&gt;=4.5,D110&lt;0.8),1.467,"shouldnthappen"))))))))))))))))))))))))))))))))))</f>
        <v>6</v>
      </c>
      <c r="AG110" s="1" t="n">
        <f aca="false">IF(AND(H110&lt;5.748,A110&lt;4.85,D110&lt;0.75),1,IF(AND(B110&gt;=3.5,D110&gt;=1.75,D110&gt;=0.75),6.2,IF(AND(A110&gt;=4.65,H110&gt;=5.748,A110&lt;4.85,D110&lt;0.75),1.333,IF(AND(H110&lt;6.417,B110&lt;3.45,A110&gt;=4.85,D110&lt;0.75),1.7,IF(AND(A110&lt;5.05,B110&gt;=3.45,A110&gt;=4.85,D110&lt;0.75),1.4,IF(AND(A110&gt;=5.05,B110&gt;=3.45,A110&gt;=4.85,D110&lt;0.75),1.5,IF(AND(F110&gt;=2.5,H110&lt;13.641,D110&lt;1.75,D110&gt;=0.75),4.667,IF(AND(G110&lt;0.187,H110&gt;=13.641,D110&lt;1.75,D110&gt;=0.75),5,IF(AND(A110&gt;=7.1,B110&lt;3.5,D110&gt;=1.75,D110&gt;=0.75),6.575,IF(AND(G110&lt;0.161,A110&lt;4.65,H110&gt;=5.748,A110&lt;4.85,D110&lt;0.75),1.5,IF(AND(H110&lt;8.399,H110&gt;=6.417,B110&lt;3.45,A110&gt;=4.85,D110&lt;0.75),1.5,IF(AND(H110&gt;=8.399,H110&gt;=6.417,B110&lt;3.45,A110&gt;=4.85,D110&lt;0.75),1.625,IF(AND(G110&lt;0.086,F110&lt;2.5,H110&lt;13.641,D110&lt;1.75,D110&gt;=0.75),4.7,IF(AND(D110&lt;1.35,G110&gt;=0.187,H110&gt;=13.641,D110&lt;1.75,D110&gt;=0.75),4.2,IF(AND(G110&lt;0.422,G110&gt;=0.161,A110&lt;4.65,H110&gt;=5.748,A110&lt;4.85,D110&lt;0.75),1.4,IF(AND(G110&gt;=0.422,G110&gt;=0.161,A110&lt;4.65,H110&gt;=5.748,A110&lt;4.85,D110&lt;0.75),1.3,IF(AND(B110&lt;2.5,D110&gt;=1.35,G110&gt;=0.187,H110&gt;=13.641,D110&lt;1.75,D110&gt;=0.75),4.5,IF(AND(B110&lt;2.75,A110&lt;6,A110&lt;7.1,B110&lt;3.5,D110&gt;=1.75,D110&gt;=0.75),5.1,IF(AND(B110&gt;=2.75,A110&lt;6,A110&lt;7.1,B110&lt;3.5,D110&gt;=1.75,D110&gt;=0.75),5.02,IF(AND(A110&lt;5.15,A110&lt;5.9,G110&gt;=0.086,F110&lt;2.5,H110&lt;13.641,D110&lt;1.75,D110&gt;=0.75),3,IF(AND(G110&lt;0.644,A110&gt;=5.9,G110&gt;=0.086,F110&lt;2.5,H110&lt;13.641,D110&lt;1.75,D110&gt;=0.75),4.65,IF(AND(G110&gt;=0.644,A110&gt;=5.9,G110&gt;=0.086,F110&lt;2.5,H110&lt;13.641,D110&lt;1.75,D110&gt;=0.75),4.24,IF(AND(D110&lt;1.45,B110&gt;=2.5,D110&gt;=1.35,G110&gt;=0.187,H110&gt;=13.641,D110&lt;1.75,D110&gt;=0.75),4.68,IF(AND(D110&gt;=1.45,B110&gt;=2.5,D110&gt;=1.35,G110&gt;=0.187,H110&gt;=13.641,D110&lt;1.75,D110&gt;=0.75),4.833,IF(AND(H110&lt;13.18,D110&lt;2.05,A110&gt;=6,A110&lt;7.1,B110&lt;3.5,D110&gt;=1.75,D110&gt;=0.75),5.44,IF(AND(H110&gt;=13.18,D110&lt;2.05,A110&gt;=6,A110&lt;7.1,B110&lt;3.5,D110&gt;=1.75,D110&gt;=0.75),5.1,IF(AND(H110&lt;8.759,D110&gt;=2.05,A110&gt;=6,A110&lt;7.1,B110&lt;3.5,D110&gt;=1.75,D110&gt;=0.75),5.4,IF(AND(A110&gt;=5.75,A110&gt;=5.15,A110&lt;5.9,G110&gt;=0.086,F110&lt;2.5,H110&lt;13.641,D110&lt;1.75,D110&gt;=0.75),3.967,IF(AND(H110&lt;10.159,H110&gt;=8.759,D110&gt;=2.05,A110&gt;=6,A110&lt;7.1,B110&lt;3.5,D110&gt;=1.75,D110&gt;=0.75),5.925,IF(AND(D110&lt;1.2,A110&lt;5.75,A110&gt;=5.15,A110&lt;5.9,G110&gt;=0.086,F110&lt;2.5,H110&lt;13.641,D110&lt;1.75,D110&gt;=0.75),3.667,IF(AND(D110&lt;2.25,H110&gt;=10.159,H110&gt;=8.759,D110&gt;=2.05,A110&gt;=6,A110&lt;7.1,B110&lt;3.5,D110&gt;=1.75,D110&gt;=0.75),5.66,IF(AND(D110&gt;=2.25,H110&gt;=10.159,H110&gt;=8.759,D110&gt;=2.05,A110&gt;=6,A110&lt;7.1,B110&lt;3.5,D110&gt;=1.75,D110&gt;=0.75),5.34,IF(AND(D110&lt;1.35,D110&gt;=1.2,A110&lt;5.75,A110&gt;=5.15,A110&lt;5.9,G110&gt;=0.086,F110&lt;2.5,H110&lt;13.641,D110&lt;1.75,D110&gt;=0.75),4.025,IF(AND(D110&gt;=1.35,D110&gt;=1.2,A110&lt;5.75,A110&gt;=5.15,A110&lt;5.9,G110&gt;=0.086,F110&lt;2.5,H110&lt;13.641,D110&lt;1.75,D110&gt;=0.75),3.9,"shouldnthappen"))))))))))))))))))))))))))))))))))</f>
        <v>6.575</v>
      </c>
      <c r="AH110" s="1" t="n">
        <f aca="false">IF(AND(F110&lt;1.5,H110&lt;6.799,A110&lt;5.45),1.7,IF(AND(F110&gt;=1.5,H110&lt;6.799,A110&lt;5.45),4.1,IF(AND(D110&gt;=0.8,H110&gt;=6.799,A110&lt;5.45),3.9,IF(AND(H110&lt;7.564,F110&lt;2.5,A110&gt;=5.45),3.925,IF(AND(H110&gt;=16.284,F110&gt;=2.5,A110&gt;=5.45),6.5,IF(AND(A110&lt;4.35,D110&lt;0.8,H110&gt;=6.799,A110&lt;5.45),1.1,IF(AND(B110&lt;2.8,D110&lt;1.35,H110&gt;=7.564,F110&lt;2.5,A110&gt;=5.45),4.1,IF(AND(B110&gt;=2.8,D110&lt;1.35,H110&gt;=7.564,F110&lt;2.5,A110&gt;=5.45),4.267,IF(AND(B110&lt;2.75,D110&gt;=1.35,H110&gt;=7.564,F110&lt;2.5,A110&gt;=5.45),5,IF(AND(G110&gt;=0.078,G110&lt;0.26,H110&lt;16.284,F110&gt;=2.5,A110&gt;=5.45),6.06,IF(AND(G110&gt;=0.805,G110&gt;=0.26,H110&lt;16.284,F110&gt;=2.5,A110&gt;=5.45),5.02,IF(AND(H110&gt;=10.109,B110&gt;=3.45,A110&gt;=4.35,D110&lt;0.8,H110&gt;=6.799,A110&lt;5.45),1.55,IF(AND(D110&lt;2.25,G110&lt;0.078,G110&lt;0.26,H110&lt;16.284,F110&gt;=2.5,A110&gt;=5.45),5.6,IF(AND(D110&gt;=2.25,G110&lt;0.078,G110&lt;0.26,H110&lt;16.284,F110&gt;=2.5,A110&gt;=5.45),5.7,IF(AND(A110&lt;6.15,G110&lt;0.805,G110&gt;=0.26,H110&lt;16.284,F110&gt;=2.5,A110&gt;=5.45),4.967,IF(AND(A110&lt;4.65,H110&lt;12.227,B110&lt;3.45,A110&gt;=4.35,D110&lt;0.8,H110&gt;=6.799,A110&lt;5.45),1.333,IF(AND(A110&lt;4.85,H110&gt;=12.227,B110&lt;3.45,A110&gt;=4.35,D110&lt;0.8,H110&gt;=6.799,A110&lt;5.45),1.42,IF(AND(A110&gt;=4.85,H110&gt;=12.227,B110&lt;3.45,A110&gt;=4.35,D110&lt;0.8,H110&gt;=6.799,A110&lt;5.45),1.533,IF(AND(A110&lt;5.05,H110&lt;10.109,B110&gt;=3.45,A110&gt;=4.35,D110&lt;0.8,H110&gt;=6.799,A110&lt;5.45),1.4,IF(AND(A110&gt;=5.05,H110&lt;10.109,B110&gt;=3.45,A110&gt;=4.35,D110&lt;0.8,H110&gt;=6.799,A110&lt;5.45),1.5,IF(AND(G110&lt;0.14,H110&lt;13.531,B110&gt;=2.75,D110&gt;=1.35,H110&gt;=7.564,F110&lt;2.5,A110&gt;=5.45),4.7,IF(AND(G110&lt;0.187,H110&gt;=13.531,B110&gt;=2.75,D110&gt;=1.35,H110&gt;=7.564,F110&lt;2.5,A110&gt;=5.45),5,IF(AND(G110&gt;=0.187,H110&gt;=13.531,B110&gt;=2.75,D110&gt;=1.35,H110&gt;=7.564,F110&lt;2.5,A110&gt;=5.45),4.66,IF(AND(A110&lt;6.35,A110&gt;=6.15,G110&lt;0.805,G110&gt;=0.26,H110&lt;16.284,F110&gt;=2.5,A110&gt;=5.45),6,IF(AND(D110&lt;0.15,A110&gt;=4.65,H110&lt;12.227,B110&lt;3.45,A110&gt;=4.35,D110&lt;0.8,H110&gt;=6.799,A110&lt;5.45),1.5,IF(AND(H110&lt;10.723,G110&gt;=0.14,H110&lt;13.531,B110&gt;=2.75,D110&gt;=1.35,H110&gt;=7.564,F110&lt;2.5,A110&gt;=5.45),4.6,IF(AND(H110&gt;=10.723,G110&gt;=0.14,H110&lt;13.531,B110&gt;=2.75,D110&gt;=1.35,H110&gt;=7.564,F110&lt;2.5,A110&gt;=5.45),4.46,IF(AND(G110&lt;0.364,A110&gt;=6.35,A110&gt;=6.15,G110&lt;0.805,G110&gt;=0.26,H110&lt;16.284,F110&gt;=2.5,A110&gt;=5.45),5.28,IF(AND(A110&lt;5.1,D110&gt;=0.15,A110&gt;=4.65,H110&lt;12.227,B110&lt;3.45,A110&gt;=4.35,D110&lt;0.8,H110&gt;=6.799,A110&lt;5.45),1.36,IF(AND(A110&gt;=5.1,D110&gt;=0.15,A110&gt;=4.65,H110&lt;12.227,B110&lt;3.45,A110&gt;=4.35,D110&lt;0.8,H110&gt;=6.799,A110&lt;5.45),1.4,IF(AND(G110&gt;=0.6,G110&gt;=0.364,A110&gt;=6.35,A110&gt;=6.15,G110&lt;0.805,G110&gt;=0.26,H110&lt;16.284,F110&gt;=2.5,A110&gt;=5.45),5.1,IF(AND(A110&gt;=6.95,G110&lt;0.6,G110&gt;=0.364,A110&gt;=6.35,A110&gt;=6.15,G110&lt;0.805,G110&gt;=0.26,H110&lt;16.284,F110&gt;=2.5,A110&gt;=5.45),5.8,IF(AND(B110&lt;3.2,A110&lt;6.95,G110&lt;0.6,G110&gt;=0.364,A110&gt;=6.35,A110&gt;=6.15,G110&lt;0.805,G110&gt;=0.26,H110&lt;16.284,F110&gt;=2.5,A110&gt;=5.45),5.6,IF(AND(B110&gt;=3.2,A110&lt;6.95,G110&lt;0.6,G110&gt;=0.364,A110&gt;=6.35,A110&gt;=6.15,G110&lt;0.805,G110&gt;=0.26,H110&lt;16.284,F110&gt;=2.5,A110&gt;=5.45),5.7,"shouldnthappen"))))))))))))))))))))))))))))))))))</f>
        <v>5.1</v>
      </c>
      <c r="AI110" s="1" t="n">
        <f aca="false">IF(AND(B110&gt;=3.55,A110&lt;5.05,F110&lt;1.5),1,IF(AND(H110&gt;=13.436,A110&gt;=5.05,F110&lt;1.5),1.633,IF(AND(A110&lt;4.35,B110&lt;3.55,A110&lt;5.05,F110&lt;1.5),1.1,IF(AND(A110&lt;5.15,H110&lt;13.436,A110&gt;=5.05,F110&lt;1.5),1.6,IF(AND(G110&lt;0.837,D110&lt;1.2,B110&lt;2.65,F110&gt;=1.5),3.7,IF(AND(G110&gt;=0.837,D110&lt;1.2,B110&lt;2.65,F110&gt;=1.5),3,IF(AND(D110&lt;1.4,D110&gt;=1.2,B110&lt;2.65,F110&gt;=1.5),4.133,IF(AND(D110&gt;=1.4,D110&gt;=1.2,B110&lt;2.65,F110&gt;=1.5),4.633,IF(AND(G110&lt;0.302,A110&gt;=4.35,B110&lt;3.55,A110&lt;5.05,F110&lt;1.5),1.34,IF(AND(D110&gt;=0.3,A110&gt;=5.15,H110&lt;13.436,A110&gt;=5.05,F110&lt;1.5),1.5,IF(AND(G110&lt;0.233,G110&lt;0.265,D110&lt;1.55,B110&gt;=2.65,F110&gt;=1.5),4.56,IF(AND(G110&gt;=0.233,G110&lt;0.265,D110&lt;1.55,B110&gt;=2.65,F110&gt;=1.5),5.1,IF(AND(G110&lt;0.395,G110&gt;=0.265,D110&lt;1.55,B110&gt;=2.65,F110&gt;=1.5),4.025,IF(AND(H110&lt;13.935,A110&gt;=7.05,D110&gt;=1.55,B110&gt;=2.65,F110&gt;=1.5),6.12,IF(AND(H110&gt;=13.935,A110&gt;=7.05,D110&gt;=1.55,B110&gt;=2.65,F110&gt;=1.5),6.64,IF(AND(G110&gt;=0.858,G110&gt;=0.302,A110&gt;=4.35,B110&lt;3.55,A110&lt;5.05,F110&lt;1.5),1.3,IF(AND(H110&lt;6.543,D110&lt;0.3,A110&gt;=5.15,H110&lt;13.436,A110&gt;=5.05,F110&lt;1.5),1.4,IF(AND(H110&gt;=6.543,D110&lt;0.3,A110&gt;=5.15,H110&lt;13.436,A110&gt;=5.05,F110&lt;1.5),1.48,IF(AND(A110&lt;6.3,G110&gt;=0.395,G110&gt;=0.265,D110&lt;1.55,B110&gt;=2.65,F110&gt;=1.5),4.14,IF(AND(A110&gt;=6.3,G110&gt;=0.395,G110&gt;=0.265,D110&lt;1.55,B110&gt;=2.65,F110&gt;=1.5),4.767,IF(AND(G110&gt;=0.669,B110&lt;3.15,A110&lt;7.05,D110&gt;=1.55,B110&gt;=2.65,F110&gt;=1.5),5,IF(AND(H110&lt;9.459,G110&lt;0.858,G110&gt;=0.302,A110&gt;=4.35,B110&lt;3.55,A110&lt;5.05,F110&lt;1.5),1.4,IF(AND(H110&gt;=9.459,G110&lt;0.858,G110&gt;=0.302,A110&gt;=4.35,B110&lt;3.55,A110&lt;5.05,F110&lt;1.5),1.6,IF(AND(G110&gt;=0.433,G110&lt;0.669,B110&lt;3.15,A110&lt;7.05,D110&gt;=1.55,B110&gt;=2.65,F110&gt;=1.5),5.68,IF(AND(G110&lt;0.481,H110&lt;10.257,B110&gt;=3.15,A110&lt;7.05,D110&gt;=1.55,B110&gt;=2.65,F110&gt;=1.5),5.7,IF(AND(G110&gt;=0.481,H110&lt;10.257,B110&gt;=3.15,A110&lt;7.05,D110&gt;=1.55,B110&gt;=2.65,F110&gt;=1.5),5.9,IF(AND(D110&lt;2.15,H110&gt;=10.257,B110&gt;=3.15,A110&lt;7.05,D110&gt;=1.55,B110&gt;=2.65,F110&gt;=1.5),5.1,IF(AND(D110&gt;=2.15,H110&gt;=10.257,B110&gt;=3.15,A110&lt;7.05,D110&gt;=1.55,B110&gt;=2.65,F110&gt;=1.5),5.42,IF(AND(G110&lt;0.098,G110&lt;0.433,G110&lt;0.669,B110&lt;3.15,A110&lt;7.05,D110&gt;=1.55,B110&gt;=2.65,F110&gt;=1.5),5.567,IF(AND(D110&lt;1.8,G110&gt;=0.098,G110&lt;0.433,G110&lt;0.669,B110&lt;3.15,A110&lt;7.05,D110&gt;=1.55,B110&gt;=2.65,F110&gt;=1.5),5.033,IF(AND(G110&gt;=0.312,D110&gt;=1.8,G110&gt;=0.098,G110&lt;0.433,G110&lt;0.669,B110&lt;3.15,A110&lt;7.05,D110&gt;=1.55,B110&gt;=2.65,F110&gt;=1.5),5.4,IF(AND(H110&lt;9.002,G110&lt;0.312,D110&gt;=1.8,G110&gt;=0.098,G110&lt;0.433,G110&lt;0.669,B110&lt;3.15,A110&lt;7.05,D110&gt;=1.55,B110&gt;=2.65,F110&gt;=1.5),5.1,IF(AND(H110&gt;=9.002,G110&lt;0.312,D110&gt;=1.8,G110&gt;=0.098,G110&lt;0.433,G110&lt;0.669,B110&lt;3.15,A110&lt;7.05,D110&gt;=1.55,B110&gt;=2.65,F110&gt;=1.5),5.26,"shouldnthappen")))))))))))))))))))))))))))))))))</f>
        <v>6.12</v>
      </c>
      <c r="AJ110" s="1" t="n">
        <f aca="false">IF(AND(A110&gt;=5.25,D110&gt;=0.35,D110&lt;0.8),1.433,IF(AND(F110&gt;=2.5,H110&lt;6.927,D110&gt;=0.8),5.1,IF(AND(H110&lt;5.85,B110&lt;3.65,D110&lt;0.35,D110&lt;0.8),1,IF(AND(A110&lt;5.55,B110&gt;=3.65,D110&lt;0.35,D110&lt;0.8),1.5,IF(AND(A110&gt;=5.55,B110&gt;=3.65,D110&lt;0.35,D110&lt;0.8),1.7,IF(AND(H110&lt;7.949,A110&lt;5.25,D110&gt;=0.35,D110&lt;0.8),1.9,IF(AND(H110&gt;=7.949,A110&lt;5.25,D110&gt;=0.35,D110&lt;0.8),1.54,IF(AND(A110&lt;5.55,F110&lt;2.5,H110&lt;6.927,D110&gt;=0.8),3.98,IF(AND(A110&gt;=5.55,F110&lt;2.5,H110&lt;6.927,D110&gt;=0.8),4.1,IF(AND(A110&gt;=7.25,D110&gt;=1.55,H110&gt;=6.927,D110&gt;=0.8),6.65,IF(AND(A110&lt;5.75,D110&lt;1.2,D110&lt;1.55,H110&gt;=6.927,D110&gt;=0.8),3.62,IF(AND(A110&gt;=5.75,D110&lt;1.2,D110&lt;1.55,H110&gt;=6.927,D110&gt;=0.8),4.1,IF(AND(G110&lt;0.175,A110&lt;4.8,H110&gt;=5.85,B110&lt;3.65,D110&lt;0.35,D110&lt;0.8),1.5,IF(AND(G110&gt;=0.175,A110&lt;4.8,H110&gt;=5.85,B110&lt;3.65,D110&lt;0.35,D110&lt;0.8),1.3,IF(AND(A110&gt;=5.05,A110&gt;=4.8,H110&gt;=5.85,B110&lt;3.65,D110&lt;0.35,D110&lt;0.8),1.5,IF(AND(G110&gt;=0.735,A110&lt;6.25,D110&gt;=1.2,D110&lt;1.55,H110&gt;=6.927,D110&gt;=0.8),4,IF(AND(H110&lt;10.464,A110&lt;6.2,A110&lt;7.25,D110&gt;=1.55,H110&gt;=6.927,D110&gt;=0.8),5.1,IF(AND(H110&gt;=10.464,A110&lt;6.2,A110&lt;7.25,D110&gt;=1.55,H110&gt;=6.927,D110&gt;=0.8),4.9,IF(AND(G110&lt;0.418,A110&lt;5.05,A110&gt;=4.8,H110&gt;=5.85,B110&lt;3.65,D110&lt;0.35,D110&lt;0.8),1.48,IF(AND(G110&gt;=0.418,A110&lt;5.05,A110&gt;=4.8,H110&gt;=5.85,B110&lt;3.65,D110&lt;0.35,D110&lt;0.8),1.3,IF(AND(B110&lt;2.75,G110&lt;0.735,A110&lt;6.25,D110&gt;=1.2,D110&lt;1.55,H110&gt;=6.927,D110&gt;=0.8),4.35,IF(AND(H110&lt;15.422,D110&lt;1.45,A110&gt;=6.25,D110&gt;=1.2,D110&lt;1.55,H110&gt;=6.927,D110&gt;=0.8),4.375,IF(AND(H110&gt;=15.422,D110&lt;1.45,A110&gt;=6.25,D110&gt;=1.2,D110&lt;1.55,H110&gt;=6.927,D110&gt;=0.8),4.7,IF(AND(A110&lt;6.4,D110&gt;=1.45,A110&gt;=6.25,D110&gt;=1.2,D110&lt;1.55,H110&gt;=6.927,D110&gt;=0.8),5.1,IF(AND(G110&gt;=0.576,D110&lt;2.15,A110&gt;=6.2,A110&lt;7.25,D110&gt;=1.55,H110&gt;=6.927,D110&gt;=0.8),5.1,IF(AND(G110&lt;0.537,D110&gt;=2.15,A110&gt;=6.2,A110&lt;7.25,D110&gt;=1.55,H110&gt;=6.927,D110&gt;=0.8),5.533,IF(AND(G110&gt;=0.537,D110&gt;=2.15,A110&gt;=6.2,A110&lt;7.25,D110&gt;=1.55,H110&gt;=6.927,D110&gt;=0.8),5.9,IF(AND(D110&lt;1.45,B110&gt;=2.75,G110&lt;0.735,A110&lt;6.25,D110&gt;=1.2,D110&lt;1.55,H110&gt;=6.927,D110&gt;=0.8),4.6,IF(AND(D110&gt;=1.45,B110&gt;=2.75,G110&lt;0.735,A110&lt;6.25,D110&gt;=1.2,D110&lt;1.55,H110&gt;=6.927,D110&gt;=0.8),4.5,IF(AND(H110&lt;12.582,A110&gt;=6.4,D110&gt;=1.45,A110&gt;=6.25,D110&gt;=1.2,D110&lt;1.55,H110&gt;=6.927,D110&gt;=0.8),4.66,IF(AND(H110&gt;=12.582,A110&gt;=6.4,D110&gt;=1.45,A110&gt;=6.25,D110&gt;=1.2,D110&lt;1.55,H110&gt;=6.927,D110&gt;=0.8),4.9,IF(AND(B110&lt;2.75,G110&lt;0.576,D110&lt;2.15,A110&gt;=6.2,A110&lt;7.25,D110&gt;=1.55,H110&gt;=6.927,D110&gt;=0.8),5.3,IF(AND(G110&gt;=0.395,B110&gt;=2.75,G110&lt;0.576,D110&lt;2.15,A110&gt;=6.2,A110&lt;7.25,D110&gt;=1.55,H110&gt;=6.927,D110&gt;=0.8),5.6,IF(AND(D110&gt;=1.9,G110&lt;0.395,B110&gt;=2.75,G110&lt;0.576,D110&lt;2.15,A110&gt;=6.2,A110&lt;7.25,D110&gt;=1.55,H110&gt;=6.927,D110&gt;=0.8),5.333,IF(AND(B110&lt;2.95,D110&lt;1.9,G110&lt;0.395,B110&gt;=2.75,G110&lt;0.576,D110&lt;2.15,A110&gt;=6.2,A110&lt;7.25,D110&gt;=1.55,H110&gt;=6.927,D110&gt;=0.8),5.6,IF(AND(B110&gt;=2.95,D110&lt;1.9,G110&lt;0.395,B110&gt;=2.75,G110&lt;0.576,D110&lt;2.15,A110&gt;=6.2,A110&lt;7.25,D110&gt;=1.55,H110&gt;=6.927,D110&gt;=0.8),5.5,"shouldnthappen"))))))))))))))))))))))))))))))))))))</f>
        <v>6.65</v>
      </c>
      <c r="AK110" s="1" t="n">
        <f aca="false">IF(AND(H110&lt;5.85,B110&lt;3.65,F110&lt;1.5),1,IF(AND(B110&gt;=3.95,B110&gt;=3.65,F110&lt;1.5),1.433,IF(AND(A110&lt;5.15,F110&lt;2.5,F110&gt;=1.5),3.075,IF(AND(D110&gt;=0.35,H110&gt;=5.85,B110&lt;3.65,F110&lt;1.5),1.5,IF(AND(G110&lt;0.168,B110&lt;3.95,B110&gt;=3.65,F110&lt;1.5),1.7,IF(AND(H110&lt;5.767,A110&lt;7.25,F110&gt;=2.5,F110&gt;=1.5),4.5,IF(AND(D110&lt;1.9,A110&gt;=7.25,F110&gt;=2.5,F110&gt;=1.5),6.3,IF(AND(D110&gt;=1.9,A110&gt;=7.25,F110&gt;=2.5,F110&gt;=1.5),6.575,IF(AND(B110&lt;3.75,G110&gt;=0.168,B110&lt;3.95,B110&gt;=3.65,F110&lt;1.5),1.5,IF(AND(B110&gt;=3.75,G110&gt;=0.168,B110&lt;3.95,B110&gt;=3.65,F110&lt;1.5),1.6,IF(AND(D110&gt;=1.35,A110&lt;6.15,A110&gt;=5.15,F110&lt;2.5,F110&gt;=1.5),4.42,IF(AND(D110&lt;1.4,A110&gt;=6.15,A110&gt;=5.15,F110&lt;2.5,F110&gt;=1.5),4.5,IF(AND(D110&gt;=1.4,A110&gt;=6.15,A110&gt;=5.15,F110&lt;2.5,F110&gt;=1.5),4.675,IF(AND(D110&lt;0.15,H110&lt;11.218,D110&lt;0.35,H110&gt;=5.85,B110&lt;3.65,F110&lt;1.5),1.5,IF(AND(D110&lt;0.15,H110&gt;=11.218,D110&lt;0.35,H110&gt;=5.85,B110&lt;3.65,F110&lt;1.5),1.1,IF(AND(B110&lt;2.7,D110&lt;1.35,A110&lt;6.15,A110&gt;=5.15,F110&lt;2.5,F110&gt;=1.5),3.82,IF(AND(A110&lt;6.15,G110&gt;=0.755,H110&gt;=5.767,A110&lt;7.25,F110&gt;=2.5,F110&gt;=1.5),4.98,IF(AND(A110&gt;=6.15,G110&gt;=0.755,H110&gt;=5.767,A110&lt;7.25,F110&gt;=2.5,F110&gt;=1.5),5.3,IF(AND(B110&lt;3.4,D110&gt;=0.15,H110&lt;11.218,D110&lt;0.35,H110&gt;=5.85,B110&lt;3.65,F110&lt;1.5),1.4,IF(AND(B110&gt;=3.4,D110&gt;=0.15,H110&lt;11.218,D110&lt;0.35,H110&gt;=5.85,B110&lt;3.65,F110&lt;1.5),1.3,IF(AND(H110&lt;11.731,D110&gt;=0.15,H110&gt;=11.218,D110&lt;0.35,H110&gt;=5.85,B110&lt;3.65,F110&lt;1.5),1.2,IF(AND(H110&lt;9.053,B110&gt;=2.7,D110&lt;1.35,A110&lt;6.15,A110&gt;=5.15,F110&lt;2.5,F110&gt;=1.5),3.85,IF(AND(D110&gt;=2.1,B110&lt;2.85,G110&lt;0.755,H110&gt;=5.767,A110&lt;7.25,F110&gt;=2.5,F110&gt;=1.5),5.6,IF(AND(D110&gt;=2.45,B110&gt;=2.85,G110&lt;0.755,H110&gt;=5.767,A110&lt;7.25,F110&gt;=2.5,F110&gt;=1.5),5.8,IF(AND(B110&gt;=3.45,H110&gt;=11.731,D110&gt;=0.15,H110&gt;=11.218,D110&lt;0.35,H110&gt;=5.85,B110&lt;3.65,F110&lt;1.5),1.3,IF(AND(A110&lt;5.9,H110&gt;=9.053,B110&gt;=2.7,D110&lt;1.35,A110&lt;6.15,A110&gt;=5.15,F110&lt;2.5,F110&gt;=1.5),4.3,IF(AND(A110&gt;=5.9,H110&gt;=9.053,B110&gt;=2.7,D110&lt;1.35,A110&lt;6.15,A110&gt;=5.15,F110&lt;2.5,F110&gt;=1.5),4,IF(AND(G110&gt;=0.519,D110&lt;2.1,B110&lt;2.85,G110&lt;0.755,H110&gt;=5.767,A110&lt;7.25,F110&gt;=2.5,F110&gt;=1.5),4.9,IF(AND(A110&gt;=7.05,D110&lt;2.45,B110&gt;=2.85,G110&lt;0.755,H110&gt;=5.767,A110&lt;7.25,F110&gt;=2.5,F110&gt;=1.5),5.8,IF(AND(H110&lt;14.396,B110&lt;3.45,H110&gt;=11.731,D110&gt;=0.15,H110&gt;=11.218,D110&lt;0.35,H110&gt;=5.85,B110&lt;3.65,F110&lt;1.5),1.44,IF(AND(H110&gt;=14.396,B110&lt;3.45,H110&gt;=11.731,D110&gt;=0.15,H110&gt;=11.218,D110&lt;0.35,H110&gt;=5.85,B110&lt;3.65,F110&lt;1.5),1.3,IF(AND(G110&lt;0.282,G110&lt;0.519,D110&lt;2.1,B110&lt;2.85,G110&lt;0.755,H110&gt;=5.767,A110&lt;7.25,F110&gt;=2.5,F110&gt;=1.5),5.1,IF(AND(G110&gt;=0.282,G110&lt;0.519,D110&lt;2.1,B110&lt;2.85,G110&lt;0.755,H110&gt;=5.767,A110&lt;7.25,F110&gt;=2.5,F110&gt;=1.5),5.3,IF(AND(A110&lt;6.4,D110&lt;1.9,A110&lt;7.05,D110&lt;2.45,B110&gt;=2.85,G110&lt;0.755,H110&gt;=5.767,A110&lt;7.25,F110&gt;=2.5,F110&gt;=1.5),5.6,IF(AND(A110&gt;=6.4,D110&lt;1.9,A110&lt;7.05,D110&lt;2.45,B110&gt;=2.85,G110&lt;0.755,H110&gt;=5.767,A110&lt;7.25,F110&gt;=2.5,F110&gt;=1.5),5.5,IF(AND(H110&lt;8.884,D110&gt;=1.9,A110&lt;7.05,D110&lt;2.45,B110&gt;=2.85,G110&lt;0.755,H110&gt;=5.767,A110&lt;7.25,F110&gt;=2.5,F110&gt;=1.5),5.3,IF(AND(H110&gt;=8.884,D110&gt;=1.9,A110&lt;7.05,D110&lt;2.45,B110&gt;=2.85,G110&lt;0.755,H110&gt;=5.767,A110&lt;7.25,F110&gt;=2.5,F110&gt;=1.5),5.52,"shouldnthappen")))))))))))))))))))))))))))))))))))))</f>
        <v>6.3</v>
      </c>
      <c r="AL110" s="1" t="n">
        <f aca="false">IF(AND(H110&lt;5.85,A110&lt;5.05,D110&lt;0.8),1,IF(AND(B110&lt;3.35,A110&gt;=5.05,D110&lt;0.8),1.7,IF(AND(D110&gt;=2.45,F110&gt;=2.5,D110&gt;=0.8),6.05,IF(AND(H110&gt;=11.218,H110&gt;=5.85,A110&lt;5.05,D110&lt;0.8),1.28,IF(AND(G110&gt;=0.948,B110&gt;=3.35,A110&gt;=5.05,D110&lt;0.8),1.7,IF(AND(G110&gt;=0.423,H110&lt;11.218,H110&gt;=5.85,A110&lt;5.05,D110&lt;0.8),1.3,IF(AND(B110&lt;3.6,G110&lt;0.948,B110&gt;=3.35,A110&gt;=5.05,D110&lt;0.8),1.4,IF(AND(H110&lt;10.258,D110&lt;1.15,A110&lt;5.9,F110&lt;2.5,D110&gt;=0.8),3.36,IF(AND(H110&gt;=10.258,D110&lt;1.15,A110&lt;5.9,F110&lt;2.5,D110&gt;=0.8),3.9,IF(AND(A110&lt;5.3,D110&gt;=1.15,A110&lt;5.9,F110&lt;2.5,D110&gt;=0.8),3.9,IF(AND(D110&lt;1.55,B110&lt;2.75,A110&gt;=5.9,F110&lt;2.5,D110&gt;=0.8),4.64,IF(AND(D110&gt;=1.55,B110&lt;2.75,A110&gt;=5.9,F110&lt;2.5,D110&gt;=0.8),5.1,IF(AND(D110&gt;=1.6,B110&gt;=2.75,A110&gt;=5.9,F110&lt;2.5,D110&gt;=0.8),5,IF(AND(H110&lt;5.767,H110&lt;8.598,D110&lt;2.45,F110&gt;=2.5,D110&gt;=0.8),4.5,IF(AND(A110&lt;6.25,H110&gt;=8.598,D110&lt;2.45,F110&gt;=2.5,D110&gt;=0.8),5.02,IF(AND(B110&lt;3.55,G110&lt;0.423,H110&lt;11.218,H110&gt;=5.85,A110&lt;5.05,D110&lt;0.8),1.525,IF(AND(B110&gt;=3.55,G110&lt;0.423,H110&lt;11.218,H110&gt;=5.85,A110&lt;5.05,D110&lt;0.8),1.4,IF(AND(H110&gt;=13.932,B110&gt;=3.6,G110&lt;0.948,B110&gt;=3.35,A110&gt;=5.05,D110&lt;0.8),1.65,IF(AND(G110&gt;=0.652,A110&gt;=5.3,D110&gt;=1.15,A110&lt;5.9,F110&lt;2.5,D110&gt;=0.8),3.8,IF(AND(D110&lt;1.35,D110&lt;1.6,B110&gt;=2.75,A110&gt;=5.9,F110&lt;2.5,D110&gt;=0.8),4.42,IF(AND(H110&lt;6.656,H110&gt;=5.767,H110&lt;8.598,D110&lt;2.45,F110&gt;=2.5,D110&gt;=0.8),5.033,IF(AND(H110&gt;=6.656,H110&gt;=5.767,H110&lt;8.598,D110&lt;2.45,F110&gt;=2.5,D110&gt;=0.8),5.1,IF(AND(G110&gt;=0.885,A110&gt;=6.25,H110&gt;=8.598,D110&lt;2.45,F110&gt;=2.5,D110&gt;=0.8),5.2,IF(AND(H110&lt;6.926,H110&lt;13.932,B110&gt;=3.6,G110&lt;0.948,B110&gt;=3.35,A110&gt;=5.05,D110&lt;0.8),1.433,IF(AND(H110&gt;=6.926,H110&lt;13.932,B110&gt;=3.6,G110&lt;0.948,B110&gt;=3.35,A110&gt;=5.05,D110&lt;0.8),1.5,IF(AND(A110&lt;5.65,G110&lt;0.652,A110&gt;=5.3,D110&gt;=1.15,A110&lt;5.9,F110&lt;2.5,D110&gt;=0.8),4.36,IF(AND(A110&gt;=5.65,G110&lt;0.652,A110&gt;=5.3,D110&gt;=1.15,A110&lt;5.9,F110&lt;2.5,D110&gt;=0.8),4.2,IF(AND(H110&gt;=13.561,D110&gt;=1.35,D110&lt;1.6,B110&gt;=2.75,A110&gt;=5.9,F110&lt;2.5,D110&gt;=0.8),4.767,IF(AND(H110&lt;9.091,G110&lt;0.885,A110&gt;=6.25,H110&gt;=8.598,D110&lt;2.45,F110&gt;=2.5,D110&gt;=0.8),6.3,IF(AND(H110&gt;=12.206,H110&lt;13.561,D110&gt;=1.35,D110&lt;1.6,B110&gt;=2.75,A110&gt;=5.9,F110&lt;2.5,D110&gt;=0.8),4.4,IF(AND(D110&gt;=2.25,H110&gt;=9.091,G110&lt;0.885,A110&gt;=6.25,H110&gt;=8.598,D110&lt;2.45,F110&gt;=2.5,D110&gt;=0.8),5.9,IF(AND(B110&lt;3.05,H110&lt;12.206,H110&lt;13.561,D110&gt;=1.35,D110&lt;1.6,B110&gt;=2.75,A110&gt;=5.9,F110&lt;2.5,D110&gt;=0.8),4.6,IF(AND(B110&gt;=3.05,H110&lt;12.206,H110&lt;13.561,D110&gt;=1.35,D110&lt;1.6,B110&gt;=2.75,A110&gt;=5.9,F110&lt;2.5,D110&gt;=0.8),4.7,IF(AND(G110&gt;=0.596,D110&lt;2.25,H110&gt;=9.091,G110&lt;0.885,A110&gt;=6.25,H110&gt;=8.598,D110&lt;2.45,F110&gt;=2.5,D110&gt;=0.8),5.1,IF(AND(G110&gt;=0.379,G110&lt;0.596,D110&lt;2.25,H110&gt;=9.091,G110&lt;0.885,A110&gt;=6.25,H110&gt;=8.598,D110&lt;2.45,F110&gt;=2.5,D110&gt;=0.8),5.767,IF(AND(D110&lt;2.15,G110&lt;0.379,G110&lt;0.596,D110&lt;2.25,H110&gt;=9.091,G110&lt;0.885,A110&gt;=6.25,H110&gt;=8.598,D110&lt;2.45,F110&gt;=2.5,D110&gt;=0.8),5.4,IF(AND(D110&gt;=2.15,G110&lt;0.379,G110&lt;0.596,D110&lt;2.25,H110&gt;=9.091,G110&lt;0.885,A110&gt;=6.25,H110&gt;=8.598,D110&lt;2.45,F110&gt;=2.5,D110&gt;=0.8),5.6,"shouldnthappen")))))))))))))))))))))))))))))))))))))</f>
        <v>6.3</v>
      </c>
      <c r="AM110" s="1" t="n">
        <f aca="false">IF(AND(H110&lt;5.245,D110&lt;0.8),1,IF(AND(A110&lt;4.5,H110&gt;=5.245,D110&lt;0.8),1.35,IF(AND(D110&gt;=0.5,A110&gt;=4.5,H110&gt;=5.245,D110&lt;0.8),1.6,IF(AND(H110&lt;7.25,B110&lt;2.6,A110&lt;6.15,D110&gt;=0.8),4.375,IF(AND(H110&gt;=7.25,B110&lt;2.6,A110&lt;6.15,D110&gt;=0.8),3.075,IF(AND(H110&lt;13.935,A110&gt;=7.05,A110&gt;=6.15,D110&gt;=0.8),6.067,IF(AND(H110&gt;=13.935,A110&gt;=7.05,A110&gt;=6.15,D110&gt;=0.8),6.525,IF(AND(G110&gt;=0.948,D110&lt;0.5,A110&gt;=4.5,H110&gt;=5.245,D110&lt;0.8),1.7,IF(AND(G110&lt;0.568,D110&gt;=1.55,B110&gt;=2.6,A110&lt;6.15,D110&gt;=0.8),5.1,IF(AND(G110&gt;=0.568,D110&gt;=1.55,B110&gt;=2.6,A110&lt;6.15,D110&gt;=0.8),5,IF(AND(A110&gt;=6.6,B110&gt;=3.15,A110&lt;7.05,A110&gt;=6.15,D110&gt;=0.8),5.78,IF(AND(G110&lt;0.165,G110&lt;0.273,D110&lt;1.55,B110&gt;=2.6,A110&lt;6.15,D110&gt;=0.8),4.1,IF(AND(G110&gt;=0.165,G110&lt;0.273,D110&lt;1.55,B110&gt;=2.6,A110&lt;6.15,D110&gt;=0.8),4.5,IF(AND(D110&lt;1.35,G110&gt;=0.273,D110&lt;1.55,B110&gt;=2.6,A110&lt;6.15,D110&gt;=0.8),4.08,IF(AND(D110&gt;=1.35,G110&gt;=0.273,D110&lt;1.55,B110&gt;=2.6,A110&lt;6.15,D110&gt;=0.8),4.4,IF(AND(D110&lt;1.45,F110&lt;2.5,B110&lt;3.15,A110&lt;7.05,A110&gt;=6.15,D110&gt;=0.8),4.38,IF(AND(D110&gt;=1.45,F110&lt;2.5,B110&lt;3.15,A110&lt;7.05,A110&gt;=6.15,D110&gt;=0.8),4.75,IF(AND(D110&gt;=2.25,F110&gt;=2.5,B110&lt;3.15,A110&lt;7.05,A110&gt;=6.15,D110&gt;=0.8),5.16,IF(AND(H110&lt;11.488,A110&lt;6.6,B110&gt;=3.15,A110&lt;7.05,A110&gt;=6.15,D110&gt;=0.8),6,IF(AND(H110&gt;=14.396,D110&lt;0.25,G110&lt;0.948,D110&lt;0.5,A110&gt;=4.5,H110&gt;=5.245,D110&lt;0.8),1.3,IF(AND(A110&gt;=5.55,D110&gt;=0.25,G110&lt;0.948,D110&lt;0.5,A110&gt;=4.5,H110&gt;=5.245,D110&lt;0.8),1.7,IF(AND(D110&lt;1.85,D110&lt;2.25,F110&gt;=2.5,B110&lt;3.15,A110&lt;7.05,A110&gt;=6.15,D110&gt;=0.8),5.6,IF(AND(G110&lt;0.669,H110&gt;=11.488,A110&lt;6.6,B110&gt;=3.15,A110&lt;7.05,A110&gt;=6.15,D110&gt;=0.8),4.7,IF(AND(G110&gt;=0.669,H110&gt;=11.488,A110&lt;6.6,B110&gt;=3.15,A110&lt;7.05,A110&gt;=6.15,D110&gt;=0.8),5.22,IF(AND(H110&lt;6.543,H110&lt;14.396,D110&lt;0.25,G110&lt;0.948,D110&lt;0.5,A110&gt;=4.5,H110&gt;=5.245,D110&lt;0.8),1.4,IF(AND(A110&lt;4.95,A110&lt;5.55,D110&gt;=0.25,G110&lt;0.948,D110&lt;0.5,A110&gt;=4.5,H110&gt;=5.245,D110&lt;0.8),1.4,IF(AND(A110&gt;=4.95,A110&lt;5.55,D110&gt;=0.25,G110&lt;0.948,D110&lt;0.5,A110&gt;=4.5,H110&gt;=5.245,D110&lt;0.8),1.48,IF(AND(H110&lt;10.667,D110&gt;=1.85,D110&lt;2.25,F110&gt;=2.5,B110&lt;3.15,A110&lt;7.05,A110&gt;=6.15,D110&gt;=0.8),5.25,IF(AND(H110&gt;=10.667,D110&gt;=1.85,D110&lt;2.25,F110&gt;=2.5,B110&lt;3.15,A110&lt;7.05,A110&gt;=6.15,D110&gt;=0.8),5.55,IF(AND(G110&lt;0.063,H110&gt;=6.543,H110&lt;14.396,D110&lt;0.25,G110&lt;0.948,D110&lt;0.5,A110&gt;=4.5,H110&gt;=5.245,D110&lt;0.8),1.4,IF(AND(H110&lt;9.212,G110&gt;=0.063,H110&gt;=6.543,H110&lt;14.396,D110&lt;0.25,G110&lt;0.948,D110&lt;0.5,A110&gt;=4.5,H110&gt;=5.245,D110&lt;0.8),1.475,IF(AND(H110&gt;=9.212,G110&gt;=0.063,H110&gt;=6.543,H110&lt;14.396,D110&lt;0.25,G110&lt;0.948,D110&lt;0.5,A110&gt;=4.5,H110&gt;=5.245,D110&lt;0.8),1.5,"shouldnthappen"))))))))))))))))))))))))))))))))</f>
        <v>6.067</v>
      </c>
      <c r="AN110" s="1" t="n">
        <f aca="false">IF(AND(D110&lt;0.7,A110&gt;=5.55),1.633,IF(AND(G110&lt;0.38,B110&lt;2.8,A110&lt;5.55),4.3,IF(AND(G110&gt;=0.38,B110&lt;2.8,A110&lt;5.55),3.325,IF(AND(D110&gt;=0.35,B110&gt;=2.8,A110&lt;5.55),1.6,IF(AND(B110&gt;=3.4,A110&lt;4.8,D110&lt;0.35,B110&gt;=2.8,A110&lt;5.55),1,IF(AND(H110&gt;=11.789,A110&lt;5.9,D110&lt;1.55,D110&gt;=0.7,A110&gt;=5.55),4.325,IF(AND(F110&gt;=2.5,A110&gt;=5.9,D110&lt;1.55,D110&gt;=0.7,A110&gt;=5.55),5.05,IF(AND(D110&lt;1.9,A110&gt;=7.25,D110&gt;=1.55,D110&gt;=0.7,A110&gt;=5.55),6.3,IF(AND(D110&gt;=1.9,A110&gt;=7.25,D110&gt;=1.55,D110&gt;=0.7,A110&gt;=5.55),6.4,IF(AND(A110&lt;4.35,B110&lt;3.4,A110&lt;4.8,D110&lt;0.35,B110&gt;=2.8,A110&lt;5.55),1.1,IF(AND(G110&gt;=0.934,B110&lt;3.45,A110&gt;=4.8,D110&lt;0.35,B110&gt;=2.8,A110&lt;5.55),1.7,IF(AND(H110&gt;=14.877,B110&gt;=3.45,A110&gt;=4.8,D110&lt;0.35,B110&gt;=2.8,A110&lt;5.55),1.3,IF(AND(B110&lt;2.6,H110&lt;11.789,A110&lt;5.9,D110&lt;1.55,D110&gt;=0.7,A110&gt;=5.55),3.9,IF(AND(B110&gt;=2.6,H110&lt;11.789,A110&lt;5.9,D110&lt;1.55,D110&gt;=0.7,A110&gt;=5.55),4.26,IF(AND(A110&lt;6.6,F110&lt;2.5,A110&gt;=5.9,D110&lt;1.55,D110&gt;=0.7,A110&gt;=5.55),4.625,IF(AND(A110&gt;=6.6,F110&lt;2.5,A110&gt;=5.9,D110&lt;1.55,D110&gt;=0.7,A110&gt;=5.55),4.475,IF(AND(B110&lt;2.6,D110&lt;2.05,A110&lt;7.25,D110&gt;=1.55,D110&gt;=0.7,A110&gt;=5.55),5.8,IF(AND(G110&gt;=0.743,D110&gt;=2.05,A110&lt;7.25,D110&gt;=1.55,D110&gt;=0.7,A110&gt;=5.55),5.1,IF(AND(G110&lt;0.422,A110&gt;=4.35,B110&lt;3.4,A110&lt;4.8,D110&lt;0.35,B110&gt;=2.8,A110&lt;5.55),1.367,IF(AND(G110&gt;=0.422,A110&gt;=4.35,B110&lt;3.4,A110&lt;4.8,D110&lt;0.35,B110&gt;=2.8,A110&lt;5.55),1.3,IF(AND(A110&lt;5.05,G110&lt;0.934,B110&lt;3.45,A110&gt;=4.8,D110&lt;0.35,B110&gt;=2.8,A110&lt;5.55),1.525,IF(AND(A110&gt;=5.05,G110&lt;0.934,B110&lt;3.45,A110&gt;=4.8,D110&lt;0.35,B110&gt;=2.8,A110&lt;5.55),1.5,IF(AND(G110&gt;=0.585,H110&lt;14.877,B110&gt;=3.45,A110&gt;=4.8,D110&lt;0.35,B110&gt;=2.8,A110&lt;5.55),1.54,IF(AND(G110&gt;=0.537,G110&lt;0.743,D110&gt;=2.05,A110&lt;7.25,D110&gt;=1.55,D110&gt;=0.7,A110&gt;=5.55),5.833,IF(AND(D110&gt;=0.25,G110&lt;0.585,H110&lt;14.877,B110&gt;=3.45,A110&gt;=4.8,D110&lt;0.35,B110&gt;=2.8,A110&lt;5.55),1.367,IF(AND(D110&lt;1.75,H110&lt;13.795,B110&gt;=2.6,D110&lt;2.05,A110&lt;7.25,D110&gt;=1.55,D110&gt;=0.7,A110&gt;=5.55),5.45,IF(AND(B110&lt;2.85,H110&gt;=13.795,B110&gt;=2.6,D110&lt;2.05,A110&lt;7.25,D110&gt;=1.55,D110&gt;=0.7,A110&gt;=5.55),5.1,IF(AND(B110&gt;=2.85,H110&gt;=13.795,B110&gt;=2.6,D110&lt;2.05,A110&lt;7.25,D110&gt;=1.55,D110&gt;=0.7,A110&gt;=5.55),4.82,IF(AND(G110&lt;0.353,G110&lt;0.537,G110&lt;0.743,D110&gt;=2.05,A110&lt;7.25,D110&gt;=1.55,D110&gt;=0.7,A110&gt;=5.55),5.425,IF(AND(G110&gt;=0.353,G110&lt;0.537,G110&lt;0.743,D110&gt;=2.05,A110&lt;7.25,D110&gt;=1.55,D110&gt;=0.7,A110&gt;=5.55),5.62,IF(AND(G110&lt;0.311,D110&lt;0.25,G110&lt;0.585,H110&lt;14.877,B110&gt;=3.45,A110&gt;=4.8,D110&lt;0.35,B110&gt;=2.8,A110&lt;5.55),1.5,IF(AND(G110&gt;=0.311,D110&lt;0.25,G110&lt;0.585,H110&lt;14.877,B110&gt;=3.45,A110&gt;=4.8,D110&lt;0.35,B110&gt;=2.8,A110&lt;5.55),1.4,IF(AND(B110&gt;=3.1,D110&gt;=1.75,H110&lt;13.795,B110&gt;=2.6,D110&lt;2.05,A110&lt;7.25,D110&gt;=1.55,D110&gt;=0.7,A110&gt;=5.55),5.1,IF(AND(B110&lt;2.85,B110&lt;3.1,D110&gt;=1.75,H110&lt;13.795,B110&gt;=2.6,D110&lt;2.05,A110&lt;7.25,D110&gt;=1.55,D110&gt;=0.7,A110&gt;=5.55),5.2,IF(AND(B110&gt;=2.85,B110&lt;3.1,D110&gt;=1.75,H110&lt;13.795,B110&gt;=2.6,D110&lt;2.05,A110&lt;7.25,D110&gt;=1.55,D110&gt;=0.7,A110&gt;=5.55),5.2,"shouldnthappen")))))))))))))))))))))))))))))))))))</f>
        <v>6.3</v>
      </c>
      <c r="AO110" s="1" t="n">
        <f aca="false">IF(AND(H110&gt;=14.529,G110&lt;0.633,D110&lt;0.8),1.3,IF(AND(A110&lt;5.05,G110&gt;=0.633,D110&lt;0.8),1.35,IF(AND(H110&gt;=14.379,H110&lt;14.529,G110&lt;0.633,D110&lt;0.8),1.7,IF(AND(B110&lt;3.35,A110&gt;=5.05,G110&gt;=0.633,D110&lt;0.8),1.7,IF(AND(D110&gt;=1.45,A110&lt;5.95,F110&lt;2.5,D110&gt;=0.8),4.5,IF(AND(D110&lt;1.35,A110&gt;=5.95,F110&lt;2.5,D110&gt;=0.8),4,IF(AND(D110&lt;1.85,G110&gt;=0.845,F110&gt;=2.5,D110&gt;=0.8),4.8,IF(AND(B110&gt;=4.3,H110&lt;14.379,H110&lt;14.529,G110&lt;0.633,D110&lt;0.8),1.5,IF(AND(A110&lt;5.25,B110&gt;=3.35,A110&gt;=5.05,G110&gt;=0.633,D110&lt;0.8),1.55,IF(AND(A110&gt;=5.25,B110&gt;=3.35,A110&gt;=5.05,G110&gt;=0.633,D110&lt;0.8),1.633,IF(AND(A110&lt;5.05,D110&lt;1.45,A110&lt;5.95,F110&lt;2.5,D110&gt;=0.8),3.3,IF(AND(G110&lt;0.293,D110&gt;=1.35,A110&gt;=5.95,F110&lt;2.5,D110&gt;=0.8),5,IF(AND(A110&gt;=6.6,D110&lt;2.05,G110&lt;0.845,F110&gt;=2.5,D110&gt;=0.8),5.8,IF(AND(B110&lt;3.05,D110&gt;=2.05,G110&lt;0.845,F110&gt;=2.5,D110&gt;=0.8),6.15,IF(AND(B110&lt;2.9,D110&gt;=1.85,G110&gt;=0.845,F110&gt;=2.5,D110&gt;=0.8),5.1,IF(AND(B110&gt;=2.9,D110&gt;=1.85,G110&gt;=0.845,F110&gt;=2.5,D110&gt;=0.8),5.2,IF(AND(B110&gt;=3.8,B110&lt;4.3,H110&lt;14.379,H110&lt;14.529,G110&lt;0.633,D110&lt;0.8),1.333,IF(AND(A110&lt;6.25,G110&gt;=0.293,D110&gt;=1.35,A110&gt;=5.95,F110&lt;2.5,D110&gt;=0.8),4.6,IF(AND(H110&lt;10.351,A110&lt;6.6,D110&lt;2.05,G110&lt;0.845,F110&gt;=2.5,D110&gt;=0.8),5.4,IF(AND(G110&gt;=0.364,B110&gt;=3.05,D110&gt;=2.05,G110&lt;0.845,F110&gt;=2.5,D110&gt;=0.8),5.66,IF(AND(G110&gt;=0.447,B110&lt;3.8,B110&lt;4.3,H110&lt;14.379,H110&lt;14.529,G110&lt;0.633,D110&lt;0.8),1.3,IF(AND(H110&lt;6.247,A110&lt;5.65,A110&gt;=5.05,D110&lt;1.45,A110&lt;5.95,F110&lt;2.5,D110&gt;=0.8),4.033,IF(AND(D110&lt;1.25,A110&gt;=5.65,A110&gt;=5.05,D110&lt;1.45,A110&lt;5.95,F110&lt;2.5,D110&gt;=0.8),3.88,IF(AND(D110&gt;=1.25,A110&gt;=5.65,A110&gt;=5.05,D110&lt;1.45,A110&lt;5.95,F110&lt;2.5,D110&gt;=0.8),4.35,IF(AND(B110&lt;2.65,A110&gt;=6.25,G110&gt;=0.293,D110&gt;=1.35,A110&gt;=5.95,F110&lt;2.5,D110&gt;=0.8),4.9,IF(AND(B110&lt;2.75,H110&gt;=10.351,A110&lt;6.6,D110&lt;2.05,G110&lt;0.845,F110&gt;=2.5,D110&gt;=0.8),5.1,IF(AND(B110&gt;=2.75,H110&gt;=10.351,A110&lt;6.6,D110&lt;2.05,G110&lt;0.845,F110&gt;=2.5,D110&gt;=0.8),4.95,IF(AND(B110&lt;3.15,G110&lt;0.364,B110&gt;=3.05,D110&gt;=2.05,G110&lt;0.845,F110&gt;=2.5,D110&gt;=0.8),5.28,IF(AND(B110&gt;=3.15,G110&lt;0.364,B110&gt;=3.05,D110&gt;=2.05,G110&lt;0.845,F110&gt;=2.5,D110&gt;=0.8),5.5,IF(AND(H110&lt;9.212,G110&lt;0.447,B110&lt;3.8,B110&lt;4.3,H110&lt;14.379,H110&lt;14.529,G110&lt;0.633,D110&lt;0.8),1.4,IF(AND(G110&lt;0.356,H110&gt;=6.247,A110&lt;5.65,A110&gt;=5.05,D110&lt;1.45,A110&lt;5.95,F110&lt;2.5,D110&gt;=0.8),4.2,IF(AND(B110&lt;3,B110&gt;=2.65,A110&gt;=6.25,G110&gt;=0.293,D110&gt;=1.35,A110&gt;=5.95,F110&lt;2.5,D110&gt;=0.8),4.6,IF(AND(B110&gt;=3,B110&gt;=2.65,A110&gt;=6.25,G110&gt;=0.293,D110&gt;=1.35,A110&gt;=5.95,F110&lt;2.5,D110&gt;=0.8),4.7,IF(AND(A110&lt;5.05,H110&gt;=9.212,G110&lt;0.447,B110&lt;3.8,B110&lt;4.3,H110&lt;14.379,H110&lt;14.529,G110&lt;0.633,D110&lt;0.8),1.533,IF(AND(A110&gt;=5.05,H110&gt;=9.212,G110&lt;0.447,B110&lt;3.8,B110&lt;4.3,H110&lt;14.379,H110&lt;14.529,G110&lt;0.633,D110&lt;0.8),1.425,IF(AND(A110&lt;5.35,G110&gt;=0.356,H110&gt;=6.247,A110&lt;5.65,A110&gt;=5.05,D110&lt;1.45,A110&lt;5.95,F110&lt;2.5,D110&gt;=0.8),3.9,IF(AND(A110&gt;=5.35,G110&gt;=0.356,H110&gt;=6.247,A110&lt;5.65,A110&gt;=5.05,D110&lt;1.45,A110&lt;5.95,F110&lt;2.5,D110&gt;=0.8),3.72,"shouldnthappen")))))))))))))))))))))))))))))))))))))</f>
        <v>5.8</v>
      </c>
      <c r="AP110" s="1" t="n">
        <f aca="false">IF(AND(F110&gt;=1.5,A110&lt;5.55),3.84,IF(AND(G110&gt;=0.52,A110&lt;4.75,F110&lt;1.5,A110&lt;5.55),1.16,IF(AND(A110&lt;5.65,A110&lt;5.85,D110&lt;1.55,A110&gt;=5.55),4.2,IF(AND(A110&gt;=5.65,A110&lt;5.85,D110&lt;1.55,A110&gt;=5.55),3.167,IF(AND(G110&gt;=0.798,A110&gt;=5.85,D110&lt;1.55,A110&gt;=5.55),4,IF(AND(F110&lt;2.5,H110&lt;14.1,D110&gt;=1.55,A110&gt;=5.55),4.84,IF(AND(A110&lt;7.2,H110&gt;=14.1,D110&gt;=1.55,A110&gt;=5.55),5.633,IF(AND(A110&gt;=7.2,H110&gt;=14.1,D110&gt;=1.55,A110&gt;=5.55),6.6,IF(AND(G110&lt;0.161,G110&lt;0.52,A110&lt;4.75,F110&lt;1.5,A110&lt;5.55),1.5,IF(AND(D110&gt;=0.5,G110&lt;0.676,A110&gt;=4.75,F110&lt;1.5,A110&lt;5.55),1.6,IF(AND(H110&lt;11.016,G110&gt;=0.676,A110&gt;=4.75,F110&lt;1.5,A110&lt;5.55),1.75,IF(AND(G110&lt;0.209,G110&lt;0.798,A110&gt;=5.85,D110&lt;1.55,A110&gt;=5.55),4.5,IF(AND(G110&gt;=0.74,F110&gt;=2.5,H110&lt;14.1,D110&gt;=1.55,A110&gt;=5.55),6.225,IF(AND(B110&lt;2.95,G110&gt;=0.161,G110&lt;0.52,A110&lt;4.75,F110&lt;1.5,A110&lt;5.55),1.4,IF(AND(B110&gt;=2.95,G110&gt;=0.161,G110&lt;0.52,A110&lt;4.75,F110&lt;1.5,A110&lt;5.55),1.34,IF(AND(B110&lt;3.15,D110&lt;0.5,G110&lt;0.676,A110&gt;=4.75,F110&lt;1.5,A110&lt;5.55),1.52,IF(AND(D110&lt;0.25,H110&gt;=11.016,G110&gt;=0.676,A110&gt;=4.75,F110&lt;1.5,A110&lt;5.55),1.567,IF(AND(D110&gt;=0.25,H110&gt;=11.016,G110&gt;=0.676,A110&gt;=4.75,F110&lt;1.5,A110&lt;5.55),1.5,IF(AND(H110&lt;7.47,G110&gt;=0.209,G110&lt;0.798,A110&gt;=5.85,D110&lt;1.55,A110&gt;=5.55),5.05,IF(AND(B110&lt;2.85,G110&lt;0.74,F110&gt;=2.5,H110&lt;14.1,D110&gt;=1.55,A110&gt;=5.55),5.35,IF(AND(B110&lt;3.3,B110&gt;=3.15,D110&lt;0.5,G110&lt;0.676,A110&gt;=4.75,F110&lt;1.5,A110&lt;5.55),1.2,IF(AND(D110&lt;1.45,H110&gt;=7.47,G110&gt;=0.209,G110&lt;0.798,A110&gt;=5.85,D110&lt;1.55,A110&gt;=5.55),4.66,IF(AND(D110&gt;=1.45,H110&gt;=7.47,G110&gt;=0.209,G110&lt;0.798,A110&gt;=5.85,D110&lt;1.55,A110&gt;=5.55),4.64,IF(AND(A110&gt;=7.05,B110&gt;=2.85,G110&lt;0.74,F110&gt;=2.5,H110&lt;14.1,D110&gt;=1.55,A110&gt;=5.55),5.8,IF(AND(B110&gt;=3.25,A110&lt;7.05,B110&gt;=2.85,G110&lt;0.74,F110&gt;=2.5,H110&lt;14.1,D110&gt;=1.55,A110&gt;=5.55),5.7,IF(AND(H110&gt;=13.641,D110&lt;0.25,B110&gt;=3.3,B110&gt;=3.15,D110&lt;0.5,G110&lt;0.676,A110&gt;=4.75,F110&lt;1.5,A110&lt;5.55),1.3,IF(AND(D110&lt;0.35,D110&gt;=0.25,B110&gt;=3.3,B110&gt;=3.15,D110&lt;0.5,G110&lt;0.676,A110&gt;=4.75,F110&lt;1.5,A110&lt;5.55),1.367,IF(AND(D110&gt;=0.35,D110&gt;=0.25,B110&gt;=3.3,B110&gt;=3.15,D110&lt;0.5,G110&lt;0.676,A110&gt;=4.75,F110&lt;1.5,A110&lt;5.55),1.3,IF(AND(A110&lt;6.35,B110&lt;3.25,A110&lt;7.05,B110&gt;=2.85,G110&lt;0.74,F110&gt;=2.5,H110&lt;14.1,D110&gt;=1.55,A110&gt;=5.55),5.6,IF(AND(A110&gt;=6.35,B110&lt;3.25,A110&lt;7.05,B110&gt;=2.85,G110&lt;0.74,F110&gt;=2.5,H110&lt;14.1,D110&gt;=1.55,A110&gt;=5.55),5.325,IF(AND(A110&lt;5.1,H110&lt;13.641,D110&lt;0.25,B110&gt;=3.3,B110&gt;=3.15,D110&lt;0.5,G110&lt;0.676,A110&gt;=4.75,F110&lt;1.5,A110&lt;5.55),1.4,IF(AND(H110&gt;=11.031,A110&gt;=5.1,H110&lt;13.641,D110&lt;0.25,B110&gt;=3.3,B110&gt;=3.15,D110&lt;0.5,G110&lt;0.676,A110&gt;=4.75,F110&lt;1.5,A110&lt;5.55),1.4,IF(AND(A110&lt;5.45,H110&lt;11.031,A110&gt;=5.1,H110&lt;13.641,D110&lt;0.25,B110&gt;=3.3,B110&gt;=3.15,D110&lt;0.5,G110&lt;0.676,A110&gt;=4.75,F110&lt;1.5,A110&lt;5.55),1.5,IF(AND(A110&gt;=5.45,H110&lt;11.031,A110&gt;=5.1,H110&lt;13.641,D110&lt;0.25,B110&gt;=3.3,B110&gt;=3.15,D110&lt;0.5,G110&lt;0.676,A110&gt;=4.75,F110&lt;1.5,A110&lt;5.55),1.4,"shouldnthappen"))))))))))))))))))))))))))))))))))</f>
        <v>6.225</v>
      </c>
      <c r="AQ110" s="1" t="n">
        <f aca="false">IF(AND(H110&lt;6.926,D110&gt;=0.35,F110&lt;1.5),1.9,IF(AND(G110&gt;=0.869,D110&gt;=1.75,F110&gt;=1.5),5.15,IF(AND(A110&lt;4.35,A110&lt;5.05,D110&lt;0.35,F110&lt;1.5),1.1,IF(AND(H110&lt;6.089,A110&gt;=5.05,D110&lt;0.35,F110&lt;1.5),1.7,IF(AND(H110&gt;=13.089,H110&gt;=6.926,D110&gt;=0.35,F110&lt;1.5),1.3,IF(AND(G110&lt;0.695,D110&lt;1.15,D110&lt;1.75,F110&gt;=1.5),3.62,IF(AND(G110&gt;=0.695,D110&lt;1.15,D110&lt;1.75,F110&gt;=1.5),3,IF(AND(G110&gt;=0.585,H110&gt;=6.089,A110&gt;=5.05,D110&lt;0.35,F110&lt;1.5),1.5,IF(AND(H110&lt;9.582,H110&lt;13.089,H110&gt;=6.926,D110&gt;=0.35,F110&lt;1.5),1.5,IF(AND(H110&gt;=9.582,H110&lt;13.089,H110&gt;=6.926,D110&gt;=0.35,F110&lt;1.5),1.6,IF(AND(D110&lt;1.35,H110&lt;9.349,D110&gt;=1.15,D110&lt;1.75,F110&gt;=1.5),3.867,IF(AND(D110&lt;2.05,A110&lt;7.05,G110&lt;0.869,D110&gt;=1.75,F110&gt;=1.5),4.9,IF(AND(B110&gt;=3.3,A110&gt;=7.05,G110&lt;0.869,D110&gt;=1.75,F110&gt;=1.5),6.1,IF(AND(G110&lt;0.347,H110&lt;11.218,A110&gt;=4.35,A110&lt;5.05,D110&lt;0.35,F110&lt;1.5),1.4,IF(AND(G110&gt;=0.347,H110&lt;11.218,A110&gt;=4.35,A110&lt;5.05,D110&lt;0.35,F110&lt;1.5),1.5,IF(AND(G110&gt;=0.265,H110&gt;=11.218,A110&gt;=4.35,A110&lt;5.05,D110&lt;0.35,F110&lt;1.5),1.45,IF(AND(A110&gt;=5.4,G110&lt;0.585,H110&gt;=6.089,A110&gt;=5.05,D110&lt;0.35,F110&lt;1.5),1.35,IF(AND(B110&gt;=2.9,D110&gt;=1.35,H110&lt;9.349,D110&gt;=1.15,D110&lt;1.75,F110&gt;=1.5),4.6,IF(AND(D110&gt;=1.35,A110&lt;6.15,H110&gt;=9.349,D110&gt;=1.15,D110&lt;1.75,F110&gt;=1.5),4.54,IF(AND(H110&lt;10.927,A110&gt;=6.15,H110&gt;=9.349,D110&gt;=1.15,D110&lt;1.75,F110&gt;=1.5),4.3,IF(AND(G110&lt;0.512,D110&gt;=2.05,A110&lt;7.05,G110&lt;0.869,D110&gt;=1.75,F110&gt;=1.5),5.533,IF(AND(G110&gt;=0.512,D110&gt;=2.05,A110&lt;7.05,G110&lt;0.869,D110&gt;=1.75,F110&gt;=1.5),5.88,IF(AND(H110&lt;11.551,B110&lt;3.3,A110&gt;=7.05,G110&lt;0.869,D110&gt;=1.75,F110&gt;=1.5),6.3,IF(AND(G110&lt;0.227,G110&lt;0.265,H110&gt;=11.218,A110&gt;=4.35,A110&lt;5.05,D110&lt;0.35,F110&lt;1.5),1.4,IF(AND(G110&gt;=0.227,G110&lt;0.265,H110&gt;=11.218,A110&gt;=4.35,A110&lt;5.05,D110&lt;0.35,F110&lt;1.5),1.26,IF(AND(H110&lt;11.031,A110&lt;5.4,G110&lt;0.585,H110&gt;=6.089,A110&gt;=5.05,D110&lt;0.35,F110&lt;1.5),1.5,IF(AND(H110&gt;=11.031,A110&lt;5.4,G110&lt;0.585,H110&gt;=6.089,A110&gt;=5.05,D110&lt;0.35,F110&lt;1.5),1.4,IF(AND(A110&lt;5.45,B110&lt;2.9,D110&gt;=1.35,H110&lt;9.349,D110&gt;=1.15,D110&lt;1.75,F110&gt;=1.5),4.5,IF(AND(A110&lt;5.9,D110&lt;1.35,A110&lt;6.15,H110&gt;=9.349,D110&gt;=1.15,D110&lt;1.75,F110&gt;=1.5),4.2,IF(AND(A110&gt;=5.9,D110&lt;1.35,A110&lt;6.15,H110&gt;=9.349,D110&gt;=1.15,D110&lt;1.75,F110&gt;=1.5),4,IF(AND(A110&gt;=6.75,H110&gt;=10.927,A110&gt;=6.15,H110&gt;=9.349,D110&gt;=1.15,D110&lt;1.75,F110&gt;=1.5),4.767,IF(AND(B110&lt;2.9,H110&gt;=11.551,B110&lt;3.3,A110&gt;=7.05,G110&lt;0.869,D110&gt;=1.75,F110&gt;=1.5),6.7,IF(AND(B110&gt;=2.9,H110&gt;=11.551,B110&lt;3.3,A110&gt;=7.05,G110&lt;0.869,D110&gt;=1.75,F110&gt;=1.5),6.6,IF(AND(B110&lt;2.45,A110&gt;=5.45,B110&lt;2.9,D110&gt;=1.35,H110&lt;9.349,D110&gt;=1.15,D110&lt;1.75,F110&gt;=1.5),5,IF(AND(B110&gt;=2.45,A110&gt;=5.45,B110&lt;2.9,D110&gt;=1.35,H110&lt;9.349,D110&gt;=1.15,D110&lt;1.75,F110&gt;=1.5),5.1,IF(AND(H110&lt;11.166,A110&lt;6.75,H110&gt;=10.927,A110&gt;=6.15,H110&gt;=9.349,D110&gt;=1.15,D110&lt;1.75,F110&gt;=1.5),4.9,IF(AND(G110&lt;0.228,H110&gt;=11.166,A110&lt;6.75,H110&gt;=10.927,A110&gt;=6.15,H110&gt;=9.349,D110&gt;=1.15,D110&lt;1.75,F110&gt;=1.5),4.7,IF(AND(H110&lt;13.531,G110&gt;=0.228,H110&gt;=11.166,A110&lt;6.75,H110&gt;=10.927,A110&gt;=6.15,H110&gt;=9.349,D110&gt;=1.15,D110&lt;1.75,F110&gt;=1.5),4.4,IF(AND(H110&gt;=13.531,G110&gt;=0.228,H110&gt;=11.166,A110&lt;6.75,H110&gt;=10.927,A110&gt;=6.15,H110&gt;=9.349,D110&gt;=1.15,D110&lt;1.75,F110&gt;=1.5),4.6,"shouldnthappen")))))))))))))))))))))))))))))))))))))))</f>
        <v>6.3</v>
      </c>
      <c r="AR110" s="1" t="n">
        <f aca="false">IF(AND(G110&gt;=0.93,B110&lt;3.65,F110&lt;1.5),1.7,IF(AND(H110&lt;6.542,B110&gt;=3.65,F110&lt;1.5),1.767,IF(AND(A110&gt;=7.05,D110&gt;=1.55,F110&gt;=1.5),6.3,IF(AND(G110&lt;0.123,H110&gt;=6.542,B110&gt;=3.65,F110&lt;1.5),1.367,IF(AND(A110&lt;5.15,A110&lt;5.65,D110&lt;1.55,F110&gt;=1.5),3.15,IF(AND(A110&lt;4.8,G110&gt;=0.447,G110&lt;0.93,B110&lt;3.65,F110&lt;1.5),1.24,IF(AND(A110&gt;=4.8,G110&gt;=0.447,G110&lt;0.93,B110&lt;3.65,F110&lt;1.5),1.4,IF(AND(G110&lt;0.151,G110&gt;=0.123,H110&gt;=6.542,B110&gt;=3.65,F110&lt;1.5),1.7,IF(AND(G110&gt;=0.151,G110&gt;=0.123,H110&gt;=6.542,B110&gt;=3.65,F110&lt;1.5),1.5,IF(AND(D110&gt;=1.45,A110&gt;=5.15,A110&lt;5.65,D110&lt;1.55,F110&gt;=1.5),4.5,IF(AND(B110&lt;2.65,D110&gt;=1.35,A110&gt;=5.65,D110&lt;1.55,F110&gt;=1.5),4.9,IF(AND(G110&lt;0.527,F110&lt;2.5,A110&lt;7.05,D110&gt;=1.55,F110&gt;=1.5),5.075,IF(AND(G110&gt;=0.527,F110&lt;2.5,A110&lt;7.05,D110&gt;=1.55,F110&gt;=1.5),4.7,IF(AND(A110&lt;4.65,G110&lt;0.265,G110&lt;0.447,G110&lt;0.93,B110&lt;3.65,F110&lt;1.5),1.42,IF(AND(G110&lt;0.3,G110&gt;=0.265,G110&lt;0.447,G110&lt;0.93,B110&lt;3.65,F110&lt;1.5),1.6,IF(AND(G110&gt;=0.3,G110&gt;=0.265,G110&lt;0.447,G110&lt;0.93,B110&lt;3.65,F110&lt;1.5),1.4,IF(AND(G110&lt;0.356,D110&lt;1.45,A110&gt;=5.15,A110&lt;5.65,D110&lt;1.55,F110&gt;=1.5),4.125,IF(AND(D110&lt;1.1,A110&lt;6.2,D110&lt;1.35,A110&gt;=5.65,D110&lt;1.55,F110&gt;=1.5),4.1,IF(AND(D110&gt;=1.1,A110&lt;6.2,D110&lt;1.35,A110&gt;=5.65,D110&lt;1.55,F110&gt;=1.5),4.175,IF(AND(H110&gt;=13.433,A110&gt;=6.2,D110&lt;1.35,A110&gt;=5.65,D110&lt;1.55,F110&gt;=1.5),4.6,IF(AND(G110&lt;0.437,B110&gt;=2.65,D110&gt;=1.35,A110&gt;=5.65,D110&lt;1.55,F110&gt;=1.5),4.625,IF(AND(G110&gt;=0.437,B110&gt;=2.65,D110&gt;=1.35,A110&gt;=5.65,D110&lt;1.55,F110&gt;=1.5),4.75,IF(AND(B110&gt;=3.15,H110&lt;11.146,F110&gt;=2.5,A110&lt;7.05,D110&gt;=1.55,F110&gt;=1.5),5.667,IF(AND(B110&lt;2.65,H110&gt;=11.146,F110&gt;=2.5,A110&lt;7.05,D110&gt;=1.55,F110&gt;=1.5),5.8,IF(AND(B110&lt;3.3,A110&gt;=4.65,G110&lt;0.265,G110&lt;0.447,G110&lt;0.93,B110&lt;3.65,F110&lt;1.5),1.32,IF(AND(B110&gt;=3.3,A110&gt;=4.65,G110&lt;0.265,G110&lt;0.447,G110&lt;0.93,B110&lt;3.65,F110&lt;1.5),1.425,IF(AND(B110&lt;2.8,G110&gt;=0.356,D110&lt;1.45,A110&gt;=5.15,A110&lt;5.65,D110&lt;1.55,F110&gt;=1.5),3.86,IF(AND(B110&gt;=2.8,G110&gt;=0.356,D110&lt;1.45,A110&gt;=5.15,A110&lt;5.65,D110&lt;1.55,F110&gt;=1.5),3.6,IF(AND(B110&lt;2.6,H110&lt;13.433,A110&gt;=6.2,D110&lt;1.35,A110&gt;=5.65,D110&lt;1.55,F110&gt;=1.5),4.4,IF(AND(B110&gt;=2.6,H110&lt;13.433,A110&gt;=6.2,D110&lt;1.35,A110&gt;=5.65,D110&lt;1.55,F110&gt;=1.5),4.3,IF(AND(G110&lt;0.151,B110&lt;3.15,H110&lt;11.146,F110&gt;=2.5,A110&lt;7.05,D110&gt;=1.55,F110&gt;=1.5),5.5,IF(AND(H110&lt;15.52,B110&gt;=2.65,H110&gt;=11.146,F110&gt;=2.5,A110&lt;7.05,D110&gt;=1.55,F110&gt;=1.5),5.4,IF(AND(H110&gt;=15.52,B110&gt;=2.65,H110&gt;=11.146,F110&gt;=2.5,A110&lt;7.05,D110&gt;=1.55,F110&gt;=1.5),5.733,IF(AND(H110&lt;10.74,G110&gt;=0.151,B110&lt;3.15,H110&lt;11.146,F110&gt;=2.5,A110&lt;7.05,D110&gt;=1.55,F110&gt;=1.5),5.12,IF(AND(H110&gt;=10.74,G110&gt;=0.151,B110&lt;3.15,H110&lt;11.146,F110&gt;=2.5,A110&lt;7.05,D110&gt;=1.55,F110&gt;=1.5),4.9,"shouldnthappen")))))))))))))))))))))))))))))))))))</f>
        <v>6.3</v>
      </c>
      <c r="AS110" s="1" t="n">
        <f aca="false">IF(AND(F110&gt;=1.5,A110&lt;5.55),4.18,IF(AND(F110&gt;=2.5,B110&lt;2.75,A110&gt;=5.55),5.38,IF(AND(G110&gt;=0.587,B110&lt;3.75,F110&lt;1.5,A110&lt;5.55),1.48,IF(AND(H110&lt;6.51,B110&gt;=3.75,F110&lt;1.5,A110&lt;5.55),1.9,IF(AND(H110&gt;=6.51,B110&gt;=3.75,F110&lt;1.5,A110&lt;5.55),1.425,IF(AND(G110&gt;=0.868,F110&lt;2.5,B110&lt;2.75,A110&gt;=5.55),4.65,IF(AND(F110&lt;1.5,D110&lt;1.55,B110&gt;=2.75,A110&gt;=5.55),1.7,IF(AND(G110&gt;=0.857,D110&gt;=1.55,B110&gt;=2.75,A110&gt;=5.55),5.033,IF(AND(G110&gt;=0.518,G110&lt;0.587,B110&lt;3.75,F110&lt;1.5,A110&lt;5.55),1,IF(AND(D110&lt;1.05,G110&lt;0.868,F110&lt;2.5,B110&lt;2.75,A110&gt;=5.55),3.5,IF(AND(G110&lt;0.404,D110&gt;=1.05,G110&lt;0.868,F110&lt;2.5,B110&lt;2.75,A110&gt;=5.55),4.2,IF(AND(G110&gt;=0.404,D110&gt;=1.05,G110&lt;0.868,F110&lt;2.5,B110&lt;2.75,A110&gt;=5.55),3.94,IF(AND(F110&lt;2.5,B110&lt;2.95,F110&gt;=1.5,D110&lt;1.55,B110&gt;=2.75,A110&gt;=5.55),4.68,IF(AND(F110&gt;=2.5,B110&lt;2.95,F110&gt;=1.5,D110&lt;1.55,B110&gt;=2.75,A110&gt;=5.55),5.1,IF(AND(H110&lt;10.883,B110&gt;=2.95,F110&gt;=1.5,D110&lt;1.55,B110&gt;=2.75,A110&gt;=5.55),4.15,IF(AND(H110&gt;=10.883,B110&gt;=2.95,F110&gt;=1.5,D110&lt;1.55,B110&gt;=2.75,A110&gt;=5.55),4.5,IF(AND(H110&gt;=14.1,D110&lt;2.05,G110&lt;0.857,D110&gt;=1.55,B110&gt;=2.75,A110&gt;=5.55),6.6,IF(AND(G110&lt;0.063,B110&lt;3.15,G110&lt;0.518,G110&lt;0.587,B110&lt;3.75,F110&lt;1.5,A110&lt;5.55),1.4,IF(AND(G110&gt;=0.063,B110&lt;3.15,G110&lt;0.518,G110&lt;0.587,B110&lt;3.75,F110&lt;1.5,A110&lt;5.55),1.5,IF(AND(H110&gt;=10.563,B110&gt;=3.15,G110&lt;0.518,G110&lt;0.587,B110&lt;3.75,F110&lt;1.5,A110&lt;5.55),1.325,IF(AND(B110&lt;2.95,H110&lt;14.1,D110&lt;2.05,G110&lt;0.857,D110&gt;=1.55,B110&gt;=2.75,A110&gt;=5.55),6.125,IF(AND(A110&lt;6.65,G110&lt;0.364,D110&gt;=2.05,G110&lt;0.857,D110&gt;=1.55,B110&gt;=2.75,A110&gt;=5.55),5.45,IF(AND(G110&gt;=0.774,G110&gt;=0.364,D110&gt;=2.05,G110&lt;0.857,D110&gt;=1.55,B110&gt;=2.75,A110&gt;=5.55),5.4,IF(AND(H110&gt;=9.279,H110&lt;10.563,B110&gt;=3.15,G110&lt;0.518,G110&lt;0.587,B110&lt;3.75,F110&lt;1.5,A110&lt;5.55),1.475,IF(AND(D110&lt;1.65,B110&gt;=2.95,H110&lt;14.1,D110&lt;2.05,G110&lt;0.857,D110&gt;=1.55,B110&gt;=2.75,A110&gt;=5.55),5.8,IF(AND(B110&lt;3.15,A110&gt;=6.65,G110&lt;0.364,D110&gt;=2.05,G110&lt;0.857,D110&gt;=1.55,B110&gt;=2.75,A110&gt;=5.55),5.3,IF(AND(B110&gt;=3.15,A110&gt;=6.65,G110&lt;0.364,D110&gt;=2.05,G110&lt;0.857,D110&gt;=1.55,B110&gt;=2.75,A110&gt;=5.55),5.7,IF(AND(A110&gt;=6.75,G110&lt;0.774,G110&gt;=0.364,D110&gt;=2.05,G110&lt;0.857,D110&gt;=1.55,B110&gt;=2.75,A110&gt;=5.55),5.9,IF(AND(G110&lt;0.417,H110&lt;9.279,H110&lt;10.563,B110&gt;=3.15,G110&lt;0.518,G110&lt;0.587,B110&lt;3.75,F110&lt;1.5,A110&lt;5.55),1.4,IF(AND(G110&gt;=0.417,H110&lt;9.279,H110&lt;10.563,B110&gt;=3.15,G110&lt;0.518,G110&lt;0.587,B110&lt;3.75,F110&lt;1.5,A110&lt;5.55),1.3,IF(AND(A110&lt;6.3,D110&gt;=1.65,B110&gt;=2.95,H110&lt;14.1,D110&lt;2.05,G110&lt;0.857,D110&gt;=1.55,B110&gt;=2.75,A110&gt;=5.55),4.9,IF(AND(A110&gt;=6.3,D110&gt;=1.65,B110&gt;=2.95,H110&lt;14.1,D110&lt;2.05,G110&lt;0.857,D110&gt;=1.55,B110&gt;=2.75,A110&gt;=5.55),5.3,IF(AND(G110&gt;=0.657,A110&lt;6.75,G110&lt;0.774,G110&gt;=0.364,D110&gt;=2.05,G110&lt;0.857,D110&gt;=1.55,B110&gt;=2.75,A110&gt;=5.55),6,IF(AND(B110&lt;3.2,G110&lt;0.657,A110&lt;6.75,G110&lt;0.774,G110&gt;=0.364,D110&gt;=2.05,G110&lt;0.857,D110&gt;=1.55,B110&gt;=2.75,A110&gt;=5.55),5.6,IF(AND(B110&gt;=3.2,G110&lt;0.657,A110&lt;6.75,G110&lt;0.774,G110&gt;=0.364,D110&gt;=2.05,G110&lt;0.857,D110&gt;=1.55,B110&gt;=2.75,A110&gt;=5.55),5.65,"shouldnthappen")))))))))))))))))))))))))))))))))))</f>
        <v>6.125</v>
      </c>
      <c r="AT110" s="1" t="n">
        <f aca="false">IF(AND(H110&gt;=16.284,A110&gt;=5.55),6.533,IF(AND(G110&gt;=0.52,A110&lt;4.85,A110&lt;5.55),1.05,IF(AND(G110&lt;0.227,G110&lt;0.52,A110&lt;4.85,A110&lt;5.55),1.4,IF(AND(G110&gt;=0.227,G110&lt;0.52,A110&lt;4.85,A110&lt;5.55),1.3,IF(AND(D110&gt;=0.45,F110&lt;1.5,A110&gt;=4.85,A110&lt;5.55),1.667,IF(AND(B110&gt;=2.75,F110&gt;=1.5,A110&gt;=4.85,A110&lt;5.55),4.5,IF(AND(F110&lt;2.5,B110&gt;=3.15,H110&lt;16.284,A110&gt;=5.55),4.7,IF(AND(G110&gt;=0.934,D110&lt;0.45,F110&lt;1.5,A110&gt;=4.85,A110&lt;5.55),1.7,IF(AND(D110&gt;=1.2,B110&lt;2.75,F110&gt;=1.5,A110&gt;=4.85,A110&lt;5.55),4.25,IF(AND(G110&gt;=0.774,F110&gt;=2.5,B110&gt;=3.15,H110&lt;16.284,A110&gt;=5.55),5.4,IF(AND(B110&lt;3.1,G110&lt;0.934,D110&lt;0.45,F110&lt;1.5,A110&gt;=4.85,A110&lt;5.55),1.6,IF(AND(D110&lt;1.05,D110&lt;1.2,B110&lt;2.75,F110&gt;=1.5,A110&gt;=4.85,A110&lt;5.55),3.433,IF(AND(D110&gt;=1.05,D110&lt;1.2,B110&lt;2.75,F110&gt;=1.5,A110&gt;=4.85,A110&lt;5.55),3.267,IF(AND(H110&lt;8.486,D110&lt;1.35,F110&lt;2.5,B110&lt;3.15,H110&lt;16.284,A110&gt;=5.55),3.85,IF(AND(D110&gt;=1.55,D110&gt;=1.35,F110&lt;2.5,B110&lt;3.15,H110&lt;16.284,A110&gt;=5.55),5.1,IF(AND(H110&lt;10.464,A110&lt;6.35,F110&gt;=2.5,B110&lt;3.15,H110&lt;16.284,A110&gt;=5.55),5.08,IF(AND(H110&gt;=10.464,A110&lt;6.35,F110&gt;=2.5,B110&lt;3.15,H110&lt;16.284,A110&gt;=5.55),4.9,IF(AND(D110&lt;1.85,A110&gt;=6.35,F110&gt;=2.5,B110&lt;3.15,H110&lt;16.284,A110&gt;=5.55),5.8,IF(AND(H110&gt;=10.393,G110&lt;0.774,F110&gt;=2.5,B110&gt;=3.15,H110&lt;16.284,A110&gt;=5.55),5.425,IF(AND(B110&lt;2.6,H110&gt;=8.486,D110&lt;1.35,F110&lt;2.5,B110&lt;3.15,H110&lt;16.284,A110&gt;=5.55),3.9,IF(AND(G110&gt;=0.567,D110&lt;1.55,D110&gt;=1.35,F110&lt;2.5,B110&lt;3.15,H110&lt;16.284,A110&gt;=5.55),4.4,IF(AND(B110&lt;3.25,H110&lt;10.393,G110&lt;0.774,F110&gt;=2.5,B110&gt;=3.15,H110&lt;16.284,A110&gt;=5.55),5.7,IF(AND(B110&gt;=3.25,H110&lt;10.393,G110&lt;0.774,F110&gt;=2.5,B110&gt;=3.15,H110&lt;16.284,A110&gt;=5.55),5.98,IF(AND(G110&lt;0.079,G110&lt;0.338,B110&gt;=3.1,G110&lt;0.934,D110&lt;0.45,F110&lt;1.5,A110&gt;=4.85,A110&lt;5.55),1.425,IF(AND(B110&lt;3.35,G110&gt;=0.338,B110&gt;=3.1,G110&lt;0.934,D110&lt;0.45,F110&lt;1.5,A110&gt;=4.85,A110&lt;5.55),1.4,IF(AND(G110&lt;0.404,B110&gt;=2.6,H110&gt;=8.486,D110&lt;1.35,F110&lt;2.5,B110&lt;3.15,H110&lt;16.284,A110&gt;=5.55),4.3,IF(AND(G110&gt;=0.404,B110&gt;=2.6,H110&gt;=8.486,D110&lt;1.35,F110&lt;2.5,B110&lt;3.15,H110&lt;16.284,A110&gt;=5.55),4.025,IF(AND(B110&gt;=3.05,G110&lt;0.567,D110&lt;1.55,D110&gt;=1.35,F110&lt;2.5,B110&lt;3.15,H110&lt;16.284,A110&gt;=5.55),4.7,IF(AND(A110&lt;6.45,H110&lt;10.667,D110&gt;=1.85,A110&gt;=6.35,F110&gt;=2.5,B110&lt;3.15,H110&lt;16.284,A110&gt;=5.55),5.3,IF(AND(A110&gt;=6.45,H110&lt;10.667,D110&gt;=1.85,A110&gt;=6.35,F110&gt;=2.5,B110&lt;3.15,H110&lt;16.284,A110&gt;=5.55),5.167,IF(AND(B110&lt;2.95,H110&gt;=10.667,D110&gt;=1.85,A110&gt;=6.35,F110&gt;=2.5,B110&lt;3.15,H110&lt;16.284,A110&gt;=5.55),5.6,IF(AND(B110&gt;=2.95,H110&gt;=10.667,D110&gt;=1.85,A110&gt;=6.35,F110&gt;=2.5,B110&lt;3.15,H110&lt;16.284,A110&gt;=5.55),5.5,IF(AND(H110&lt;10.325,G110&gt;=0.079,G110&lt;0.338,B110&gt;=3.1,G110&lt;0.934,D110&lt;0.45,F110&lt;1.5,A110&gt;=4.85,A110&lt;5.55),1.5,IF(AND(G110&lt;0.385,B110&gt;=3.35,G110&gt;=0.338,B110&gt;=3.1,G110&lt;0.934,D110&lt;0.45,F110&lt;1.5,A110&gt;=4.85,A110&lt;5.55),1.5,IF(AND(G110&gt;=0.385,B110&gt;=3.35,G110&gt;=0.338,B110&gt;=3.1,G110&lt;0.934,D110&lt;0.45,F110&lt;1.5,A110&gt;=4.85,A110&lt;5.55),1.42,IF(AND(B110&lt;2.5,B110&lt;3.05,G110&lt;0.567,D110&lt;1.55,D110&gt;=1.35,F110&lt;2.5,B110&lt;3.15,H110&lt;16.284,A110&gt;=5.55),4.5,IF(AND(B110&gt;=2.5,B110&lt;3.05,G110&lt;0.567,D110&lt;1.55,D110&gt;=1.35,F110&lt;2.5,B110&lt;3.15,H110&lt;16.284,A110&gt;=5.55),4.56,IF(AND(H110&lt;12.506,H110&gt;=10.325,G110&gt;=0.079,G110&lt;0.338,B110&gt;=3.1,G110&lt;0.934,D110&lt;0.45,F110&lt;1.5,A110&gt;=4.85,A110&lt;5.55),1.2,IF(AND(H110&gt;=12.506,H110&gt;=10.325,G110&gt;=0.079,G110&lt;0.338,B110&gt;=3.1,G110&lt;0.934,D110&lt;0.45,F110&lt;1.5,A110&gt;=4.85,A110&lt;5.55),1.3,"shouldnthappen")))))))))))))))))))))))))))))))))))))))</f>
        <v>5.8</v>
      </c>
      <c r="AU110" s="1" t="n">
        <f aca="false">IF(AND(G110&gt;=0.52,B110&lt;3.05,F110&lt;1.5),1.1,IF(AND(G110&lt;0.35,G110&lt;0.52,B110&lt;3.05,F110&lt;1.5),1.4,IF(AND(G110&gt;=0.35,G110&lt;0.52,B110&lt;3.05,F110&lt;1.5),1.3,IF(AND(G110&gt;=0.227,G110&lt;0.347,B110&gt;=3.05,F110&lt;1.5),1.32,IF(AND(H110&lt;6.417,G110&gt;=0.347,B110&gt;=3.05,F110&lt;1.5),1.7,IF(AND(A110&gt;=7.25,A110&gt;=6.6,F110&gt;=2.5,F110&gt;=1.5),6.35,IF(AND(G110&lt;0.11,G110&lt;0.227,G110&lt;0.347,B110&gt;=3.05,F110&lt;1.5),1.333,IF(AND(H110&lt;9.441,H110&gt;=6.417,G110&gt;=0.347,B110&gt;=3.05,F110&lt;1.5),1.425,IF(AND(B110&lt;2.75,G110&lt;0.451,H110&lt;10.266,F110&lt;2.5,F110&gt;=1.5),4,IF(AND(B110&gt;=2.75,G110&lt;0.451,H110&lt;10.266,F110&lt;2.5,F110&gt;=1.5),4.433,IF(AND(G110&gt;=0.865,G110&gt;=0.451,H110&lt;10.266,F110&lt;2.5,F110&gt;=1.5),4.2,IF(AND(B110&lt;2.45,H110&lt;13.665,H110&gt;=10.266,F110&lt;2.5,F110&gt;=1.5),3.7,IF(AND(G110&lt;0.302,H110&gt;=13.665,H110&gt;=10.266,F110&lt;2.5,F110&gt;=1.5),5,IF(AND(B110&lt;2.9,A110&lt;6.1,A110&lt;6.6,F110&gt;=2.5,F110&gt;=1.5),5.06,IF(AND(B110&gt;=2.9,A110&lt;6.1,A110&lt;6.6,F110&gt;=2.5,F110&gt;=1.5),4.8,IF(AND(B110&lt;3.05,A110&gt;=6.1,A110&lt;6.6,F110&gt;=2.5,F110&gt;=1.5),5.6,IF(AND(B110&gt;=3.05,A110&gt;=6.1,A110&lt;6.6,F110&gt;=2.5,F110&gt;=1.5),5.267,IF(AND(H110&gt;=14.564,A110&lt;7.25,A110&gt;=6.6,F110&gt;=2.5,F110&gt;=1.5),5.6,IF(AND(H110&gt;=14.309,G110&gt;=0.11,G110&lt;0.227,G110&lt;0.347,B110&gt;=3.05,F110&lt;1.5),1.7,IF(AND(D110&lt;0.4,H110&gt;=9.441,H110&gt;=6.417,G110&gt;=0.347,B110&gt;=3.05,F110&lt;1.5),1.5,IF(AND(D110&gt;=0.4,H110&gt;=9.441,H110&gt;=6.417,G110&gt;=0.347,B110&gt;=3.05,F110&lt;1.5),1.633,IF(AND(A110&lt;5.35,G110&lt;0.865,G110&gt;=0.451,H110&lt;10.266,F110&lt;2.5,F110&gt;=1.5),3.15,IF(AND(D110&lt;1.45,G110&gt;=0.302,H110&gt;=13.665,H110&gt;=10.266,F110&lt;2.5,F110&gt;=1.5),4.74,IF(AND(D110&gt;=1.45,G110&gt;=0.302,H110&gt;=13.665,H110&gt;=10.266,F110&lt;2.5,F110&gt;=1.5),4.567,IF(AND(H110&lt;8.836,H110&lt;14.564,A110&lt;7.25,A110&gt;=6.6,F110&gt;=2.5,F110&gt;=1.5),5.7,IF(AND(H110&gt;=8.836,H110&lt;14.564,A110&lt;7.25,A110&gt;=6.6,F110&gt;=2.5,F110&gt;=1.5),5.9,IF(AND(H110&lt;11.53,H110&lt;14.309,G110&gt;=0.11,G110&lt;0.227,G110&lt;0.347,B110&gt;=3.05,F110&lt;1.5),1.5,IF(AND(H110&gt;=11.53,H110&lt;14.309,G110&gt;=0.11,G110&lt;0.227,G110&lt;0.347,B110&gt;=3.05,F110&lt;1.5),1.467,IF(AND(H110&lt;9.386,A110&gt;=5.35,G110&lt;0.865,G110&gt;=0.451,H110&lt;10.266,F110&lt;2.5,F110&gt;=1.5),3.56,IF(AND(H110&gt;=9.386,A110&gt;=5.35,G110&lt;0.865,G110&gt;=0.451,H110&lt;10.266,F110&lt;2.5,F110&gt;=1.5),4.2,IF(AND(H110&lt;11.036,D110&lt;1.45,B110&gt;=2.45,H110&lt;13.665,H110&gt;=10.266,F110&lt;2.5,F110&gt;=1.5),4.45,IF(AND(H110&gt;=11.036,D110&lt;1.45,B110&gt;=2.45,H110&lt;13.665,H110&gt;=10.266,F110&lt;2.5,F110&gt;=1.5),4.1,IF(AND(G110&gt;=0.585,D110&gt;=1.45,B110&gt;=2.45,H110&lt;13.665,H110&gt;=10.266,F110&lt;2.5,F110&gt;=1.5),4.9,IF(AND(H110&lt;11.743,G110&lt;0.585,D110&gt;=1.45,B110&gt;=2.45,H110&lt;13.665,H110&gt;=10.266,F110&lt;2.5,F110&gt;=1.5),4.7,IF(AND(H110&gt;=11.743,G110&lt;0.585,D110&gt;=1.45,B110&gt;=2.45,H110&lt;13.665,H110&gt;=10.266,F110&lt;2.5,F110&gt;=1.5),4.5,"shouldnthappen")))))))))))))))))))))))))))))))))))</f>
        <v>6.35</v>
      </c>
      <c r="AV110" s="1" t="n">
        <f aca="false">IF(AND(G110&gt;=0.356,F110&gt;=1.5,A110&lt;5.75),3.52,IF(AND(A110&lt;7.25,A110&gt;=7.1,A110&gt;=5.75),5.875,IF(AND(A110&gt;=7.25,A110&gt;=7.1,A110&gt;=5.75),6.5,IF(AND(D110&gt;=0.35,G110&gt;=0.586,F110&lt;1.5,A110&lt;5.75),1.8,IF(AND(D110&lt;1.4,G110&lt;0.356,F110&gt;=1.5,A110&lt;5.75),4.2,IF(AND(D110&gt;=1.4,G110&lt;0.356,F110&gt;=1.5,A110&lt;5.75),4.5,IF(AND(H110&gt;=11.218,A110&lt;5.05,G110&lt;0.586,F110&lt;1.5,A110&lt;5.75),1.225,IF(AND(G110&gt;=0.253,A110&gt;=5.05,G110&lt;0.586,F110&lt;1.5,A110&lt;5.75),1.3,IF(AND(B110&gt;=3.75,D110&lt;0.35,G110&gt;=0.586,F110&lt;1.5,A110&lt;5.75),1.567,IF(AND(B110&lt;2.85,D110&lt;1.35,D110&lt;1.65,A110&lt;7.1,A110&gt;=5.75),4.26,IF(AND(B110&gt;=2.85,D110&lt;1.35,D110&lt;1.65,A110&lt;7.1,A110&gt;=5.75),4.45,IF(AND(A110&lt;6.05,H110&lt;12.921,D110&gt;=1.65,A110&lt;7.1,A110&gt;=5.75),5.1,IF(AND(H110&gt;=15.338,H110&gt;=12.921,D110&gt;=1.65,A110&lt;7.1,A110&gt;=5.75),5.55,IF(AND(G110&lt;0.418,H110&lt;11.218,A110&lt;5.05,G110&lt;0.586,F110&lt;1.5,A110&lt;5.75),1.42,IF(AND(G110&gt;=0.418,H110&lt;11.218,A110&lt;5.05,G110&lt;0.586,F110&lt;1.5,A110&lt;5.75),1.3,IF(AND(H110&gt;=13.321,G110&lt;0.253,A110&gt;=5.05,G110&lt;0.586,F110&lt;1.5,A110&lt;5.75),1.7,IF(AND(H110&lt;6.089,B110&lt;3.75,D110&lt;0.35,G110&gt;=0.586,F110&lt;1.5,A110&lt;5.75),1.7,IF(AND(H110&gt;=6.089,B110&lt;3.75,D110&lt;0.35,G110&gt;=0.586,F110&lt;1.5,A110&lt;5.75),1.5,IF(AND(B110&lt;2.9,D110&lt;1.45,D110&gt;=1.35,D110&lt;1.65,A110&lt;7.1,A110&gt;=5.75),4.8,IF(AND(B110&gt;=2.9,D110&lt;1.45,D110&gt;=1.35,D110&lt;1.65,A110&lt;7.1,A110&gt;=5.75),4.475,IF(AND(B110&lt;2.5,D110&gt;=1.45,D110&gt;=1.35,D110&lt;1.65,A110&lt;7.1,A110&gt;=5.75),4.5,IF(AND(H110&lt;8.884,A110&gt;=6.05,H110&lt;12.921,D110&gt;=1.65,A110&lt;7.1,A110&gt;=5.75),5.4,IF(AND(A110&lt;6.3,H110&lt;15.338,H110&gt;=12.921,D110&gt;=1.65,A110&lt;7.1,A110&gt;=5.75),4.967,IF(AND(A110&gt;=6.3,H110&lt;15.338,H110&gt;=12.921,D110&gt;=1.65,A110&lt;7.1,A110&gt;=5.75),5.133,IF(AND(H110&lt;10.826,H110&lt;13.321,G110&lt;0.253,A110&gt;=5.05,G110&lt;0.586,F110&lt;1.5,A110&lt;5.75),1.5,IF(AND(H110&gt;=10.826,H110&lt;13.321,G110&lt;0.253,A110&gt;=5.05,G110&lt;0.586,F110&lt;1.5,A110&lt;5.75),1.4,IF(AND(H110&lt;7.47,B110&gt;=2.5,D110&gt;=1.45,D110&gt;=1.35,D110&lt;1.65,A110&lt;7.1,A110&gt;=5.75),5.1,IF(AND(H110&gt;=7.47,B110&gt;=2.5,D110&gt;=1.45,D110&gt;=1.35,D110&lt;1.65,A110&lt;7.1,A110&gt;=5.75),4.725,IF(AND(H110&lt;9.637,H110&gt;=8.884,A110&gt;=6.05,H110&lt;12.921,D110&gt;=1.65,A110&lt;7.1,A110&gt;=5.75),5.9,IF(AND(B110&lt;2.6,H110&gt;=9.637,H110&gt;=8.884,A110&gt;=6.05,H110&lt;12.921,D110&gt;=1.65,A110&lt;7.1,A110&gt;=5.75),5.8,IF(AND(B110&lt;2.75,B110&gt;=2.6,H110&gt;=9.637,H110&gt;=8.884,A110&gt;=6.05,H110&lt;12.921,D110&gt;=1.65,A110&lt;7.1,A110&gt;=5.75),5.3,IF(AND(D110&lt;2.25,B110&gt;=2.75,B110&gt;=2.6,H110&gt;=9.637,H110&gt;=8.884,A110&gt;=6.05,H110&lt;12.921,D110&gt;=1.65,A110&lt;7.1,A110&gt;=5.75),5.6,IF(AND(D110&gt;=2.25,B110&gt;=2.75,B110&gt;=2.6,H110&gt;=9.637,H110&gt;=8.884,A110&gt;=6.05,H110&lt;12.921,D110&gt;=1.65,A110&lt;7.1,A110&gt;=5.75),5.5,"shouldnthappen")))))))))))))))))))))))))))))))))</f>
        <v>6.5</v>
      </c>
      <c r="AW110" s="1" t="n">
        <f aca="false">IF(AND(G110&gt;=0.905,F110&lt;1.5),1.767,IF(AND(H110&gt;=16.674,F110&gt;=1.5),6.55,IF(AND(A110&lt;4.35,H110&lt;14.344,G110&lt;0.905,F110&lt;1.5),1.1,IF(AND(B110&lt;3.65,H110&gt;=14.344,G110&lt;0.905,F110&lt;1.5),1.5,IF(AND(B110&gt;=3.65,H110&gt;=14.344,G110&lt;0.905,F110&lt;1.5),1.65,IF(AND(B110&lt;2.6,F110&gt;=2.5,H110&lt;16.674,F110&gt;=1.5),4.5,IF(AND(D110&gt;=0.45,A110&gt;=4.35,H110&lt;14.344,G110&lt;0.905,F110&lt;1.5),1.65,IF(AND(D110&lt;1.15,A110&lt;5.9,F110&lt;2.5,H110&lt;16.674,F110&gt;=1.5),3.56,IF(AND(B110&lt;2.75,A110&gt;=5.9,F110&lt;2.5,H110&lt;16.674,F110&gt;=1.5),5,IF(AND(H110&lt;13.531,B110&gt;=2.75,A110&gt;=5.9,F110&lt;2.5,H110&lt;16.674,F110&gt;=1.5),4.333,IF(AND(B110&lt;3.2,G110&gt;=0.669,B110&gt;=2.6,F110&gt;=2.5,H110&lt;16.674,F110&gt;=1.5),5.08,IF(AND(B110&gt;=3.2,G110&gt;=0.669,B110&gt;=2.6,F110&gt;=2.5,H110&lt;16.674,F110&gt;=1.5),5.4,IF(AND(B110&lt;3.15,A110&lt;5.05,D110&lt;0.45,A110&gt;=4.35,H110&lt;14.344,G110&lt;0.905,F110&lt;1.5),1.45,IF(AND(A110&gt;=5.55,A110&gt;=5.05,D110&lt;0.45,A110&gt;=4.35,H110&lt;14.344,G110&lt;0.905,F110&lt;1.5),1.5,IF(AND(A110&lt;5.55,A110&lt;5.65,D110&gt;=1.15,A110&lt;5.9,F110&lt;2.5,H110&lt;16.674,F110&gt;=1.5),3.95,IF(AND(A110&gt;=5.55,A110&lt;5.65,D110&gt;=1.15,A110&lt;5.9,F110&lt;2.5,H110&lt;16.674,F110&gt;=1.5),3.82,IF(AND(G110&lt;0.39,A110&gt;=5.65,D110&gt;=1.15,A110&lt;5.9,F110&lt;2.5,H110&lt;16.674,F110&gt;=1.5),4.35,IF(AND(G110&gt;=0.39,A110&gt;=5.65,D110&gt;=1.15,A110&lt;5.9,F110&lt;2.5,H110&lt;16.674,F110&gt;=1.5),3.95,IF(AND(G110&lt;0.466,H110&gt;=13.531,B110&gt;=2.75,A110&gt;=5.9,F110&lt;2.5,H110&lt;16.674,F110&gt;=1.5),4.8,IF(AND(G110&gt;=0.466,H110&gt;=13.531,B110&gt;=2.75,A110&gt;=5.9,F110&lt;2.5,H110&lt;16.674,F110&gt;=1.5),4.7,IF(AND(H110&lt;10.144,D110&lt;2.05,G110&lt;0.669,B110&gt;=2.6,F110&gt;=2.5,H110&lt;16.674,F110&gt;=1.5),5.3,IF(AND(H110&gt;=10.144,D110&lt;2.05,G110&lt;0.669,B110&gt;=2.6,F110&gt;=2.5,H110&lt;16.674,F110&gt;=1.5),5.133,IF(AND(D110&gt;=2.45,D110&gt;=2.05,G110&lt;0.669,B110&gt;=2.6,F110&gt;=2.5,H110&lt;16.674,F110&gt;=1.5),5.9,IF(AND(B110&lt;3.25,B110&gt;=3.15,A110&lt;5.05,D110&lt;0.45,A110&gt;=4.35,H110&lt;14.344,G110&lt;0.905,F110&lt;1.5),1.2,IF(AND(B110&gt;=3.25,B110&gt;=3.15,A110&lt;5.05,D110&lt;0.45,A110&gt;=4.35,H110&lt;14.344,G110&lt;0.905,F110&lt;1.5),1.36,IF(AND(B110&gt;=3.8,A110&lt;5.55,A110&gt;=5.05,D110&lt;0.45,A110&gt;=4.35,H110&lt;14.344,G110&lt;0.905,F110&lt;1.5),1.3,IF(AND(G110&lt;0.05,B110&lt;3.8,A110&lt;5.55,A110&gt;=5.05,D110&lt;0.45,A110&gt;=4.35,H110&lt;14.344,G110&lt;0.905,F110&lt;1.5),1.4,IF(AND(G110&lt;0.107,G110&lt;0.395,D110&lt;2.45,D110&gt;=2.05,G110&lt;0.669,B110&gt;=2.6,F110&gt;=2.5,H110&lt;16.674,F110&gt;=1.5),5.667,IF(AND(G110&lt;0.537,G110&gt;=0.395,D110&lt;2.45,D110&gt;=2.05,G110&lt;0.669,B110&gt;=2.6,F110&gt;=2.5,H110&lt;16.674,F110&gt;=1.5),5.6,IF(AND(G110&gt;=0.537,G110&gt;=0.395,D110&lt;2.45,D110&gt;=2.05,G110&lt;0.669,B110&gt;=2.6,F110&gt;=2.5,H110&lt;16.674,F110&gt;=1.5),5.775,IF(AND(B110&lt;3.6,G110&gt;=0.05,B110&lt;3.8,A110&lt;5.55,A110&gt;=5.05,D110&lt;0.45,A110&gt;=4.35,H110&lt;14.344,G110&lt;0.905,F110&lt;1.5),1.475,IF(AND(B110&gt;=3.6,G110&gt;=0.05,B110&lt;3.8,A110&lt;5.55,A110&gt;=5.05,D110&lt;0.45,A110&gt;=4.35,H110&lt;14.344,G110&lt;0.905,F110&lt;1.5),1.5,IF(AND(G110&lt;0.312,G110&gt;=0.107,G110&lt;0.395,D110&lt;2.45,D110&gt;=2.05,G110&lt;0.669,B110&gt;=2.6,F110&gt;=2.5,H110&lt;16.674,F110&gt;=1.5),5.18,IF(AND(G110&gt;=0.312,G110&gt;=0.107,G110&lt;0.395,D110&lt;2.45,D110&gt;=2.05,G110&lt;0.669,B110&gt;=2.6,F110&gt;=2.5,H110&lt;16.674,F110&gt;=1.5),5.4,"shouldnthappen"))))))))))))))))))))))))))))))))))</f>
        <v>5.08</v>
      </c>
      <c r="AX110" s="1" t="n">
        <f aca="false">IF(AND(D110&gt;=1.3,B110&gt;=3.45),6.25,IF(AND(B110&lt;2.75,A110&lt;5.25,B110&lt;3.45),3.9,IF(AND(D110&lt;0.25,D110&lt;1.3,B110&gt;=3.45),1.16,IF(AND(A110&gt;=5.05,B110&gt;=2.75,A110&lt;5.25,B110&lt;3.45),1.7,IF(AND(D110&lt;0.7,F110&lt;2.5,A110&gt;=5.25,B110&lt;3.45),1.5,IF(AND(H110&gt;=16.284,F110&gt;=2.5,A110&gt;=5.25,B110&lt;3.45),6.6,IF(AND(G110&lt;0.123,D110&gt;=0.25,D110&lt;1.3,B110&gt;=3.45),1.3,IF(AND(A110&lt;4.5,A110&lt;5.05,B110&gt;=2.75,A110&lt;5.25,B110&lt;3.45),1.3,IF(AND(A110&lt;5.05,G110&gt;=0.123,D110&gt;=0.25,D110&lt;1.3,B110&gt;=3.45),1.6,IF(AND(B110&lt;3.15,A110&gt;=4.5,A110&lt;5.05,B110&gt;=2.75,A110&lt;5.25,B110&lt;3.45),1.54,IF(AND(B110&gt;=3.15,A110&gt;=4.5,A110&lt;5.05,B110&gt;=2.75,A110&lt;5.25,B110&lt;3.45),1.35,IF(AND(D110&gt;=1.4,A110&lt;5.9,D110&gt;=0.7,F110&lt;2.5,A110&gt;=5.25,B110&lt;3.45),4.5,IF(AND(D110&gt;=1.55,A110&gt;=5.9,D110&gt;=0.7,F110&lt;2.5,A110&gt;=5.25,B110&lt;3.45),4.95,IF(AND(G110&gt;=0.682,D110&gt;=2.05,H110&lt;16.284,F110&gt;=2.5,A110&gt;=5.25,B110&lt;3.45),5.26,IF(AND(A110&lt;5.4,A110&gt;=5.05,G110&gt;=0.123,D110&gt;=0.25,D110&lt;1.3,B110&gt;=3.45),1.64,IF(AND(A110&gt;=5.4,A110&gt;=5.05,G110&gt;=0.123,D110&gt;=0.25,D110&lt;1.3,B110&gt;=3.45),1.6,IF(AND(G110&lt;0.372,D110&lt;1.4,A110&lt;5.9,D110&gt;=0.7,F110&lt;2.5,A110&gt;=5.25,B110&lt;3.45),4.175,IF(AND(D110&lt;1.35,D110&lt;1.55,A110&gt;=5.9,D110&gt;=0.7,F110&lt;2.5,A110&gt;=5.25,B110&lt;3.45),4.2,IF(AND(B110&lt;2.35,G110&lt;0.596,D110&lt;2.05,H110&lt;16.284,F110&gt;=2.5,A110&gt;=5.25,B110&lt;3.45),5,IF(AND(G110&gt;=0.888,G110&gt;=0.596,D110&lt;2.05,H110&lt;16.284,F110&gt;=2.5,A110&gt;=5.25,B110&lt;3.45),4.8,IF(AND(A110&gt;=6.85,G110&lt;0.682,D110&gt;=2.05,H110&lt;16.284,F110&gt;=2.5,A110&gt;=5.25,B110&lt;3.45),5.4,IF(AND(A110&gt;=5.75,G110&gt;=0.372,D110&lt;1.4,A110&lt;5.9,D110&gt;=0.7,F110&lt;2.5,A110&gt;=5.25,B110&lt;3.45),3.933,IF(AND(A110&gt;=6.75,D110&gt;=1.35,D110&lt;1.55,A110&gt;=5.9,D110&gt;=0.7,F110&lt;2.5,A110&gt;=5.25,B110&lt;3.45),4.8,IF(AND(H110&lt;11.084,B110&gt;=2.35,G110&lt;0.596,D110&lt;2.05,H110&lt;16.284,F110&gt;=2.5,A110&gt;=5.25,B110&lt;3.45),5.3,IF(AND(H110&lt;8.435,G110&lt;0.888,G110&gt;=0.596,D110&lt;2.05,H110&lt;16.284,F110&gt;=2.5,A110&gt;=5.25,B110&lt;3.45),5.1,IF(AND(H110&gt;=8.435,G110&lt;0.888,G110&gt;=0.596,D110&lt;2.05,H110&lt;16.284,F110&gt;=2.5,A110&gt;=5.25,B110&lt;3.45),4.94,IF(AND(B110&lt;3.15,A110&lt;6.85,G110&lt;0.682,D110&gt;=2.05,H110&lt;16.284,F110&gt;=2.5,A110&gt;=5.25,B110&lt;3.45),5.6,IF(AND(B110&gt;=3.15,A110&lt;6.85,G110&lt;0.682,D110&gt;=2.05,H110&lt;16.284,F110&gt;=2.5,A110&gt;=5.25,B110&lt;3.45),5.74,IF(AND(G110&lt;0.572,A110&lt;5.75,G110&gt;=0.372,D110&lt;1.4,A110&lt;5.9,D110&gt;=0.7,F110&lt;2.5,A110&gt;=5.25,B110&lt;3.45),3.7,IF(AND(D110&lt;1.45,A110&lt;6.75,D110&gt;=1.35,D110&lt;1.55,A110&gt;=5.9,D110&gt;=0.7,F110&lt;2.5,A110&gt;=5.25,B110&lt;3.45),4.46,IF(AND(D110&gt;=1.45,A110&lt;6.75,D110&gt;=1.35,D110&lt;1.55,A110&gt;=5.9,D110&gt;=0.7,F110&lt;2.5,A110&gt;=5.25,B110&lt;3.45),4.567,IF(AND(H110&lt;12.532,H110&gt;=11.084,B110&gt;=2.35,G110&lt;0.596,D110&lt;2.05,H110&lt;16.284,F110&gt;=2.5,A110&gt;=5.25,B110&lt;3.45),5.8,IF(AND(H110&gt;=12.532,H110&gt;=11.084,B110&gt;=2.35,G110&lt;0.596,D110&lt;2.05,H110&lt;16.284,F110&gt;=2.5,A110&gt;=5.25,B110&lt;3.45),5.667,IF(AND(A110&gt;=5.65,G110&gt;=0.572,A110&lt;5.75,G110&gt;=0.372,D110&lt;1.4,A110&lt;5.9,D110&gt;=0.7,F110&lt;2.5,A110&gt;=5.25,B110&lt;3.45),4.2,IF(AND(G110&lt;0.862,A110&lt;5.65,G110&gt;=0.572,A110&lt;5.75,G110&gt;=0.372,D110&lt;1.4,A110&lt;5.9,D110&gt;=0.7,F110&lt;2.5,A110&gt;=5.25,B110&lt;3.45),3.9,IF(AND(G110&gt;=0.862,A110&lt;5.65,G110&gt;=0.572,A110&lt;5.75,G110&gt;=0.372,D110&lt;1.4,A110&lt;5.9,D110&gt;=0.7,F110&lt;2.5,A110&gt;=5.25,B110&lt;3.45),4,"shouldnthappen"))))))))))))))))))))))))))))))))))))</f>
        <v>4.94</v>
      </c>
      <c r="AY110" s="1" t="n">
        <f aca="false">IF(AND(H110&gt;=8.233,D110&gt;=0.8,A110&lt;5.55),3.525,IF(AND(B110&lt;2.9,H110&gt;=15.534,A110&gt;=5.55),4.8,IF(AND(H110&gt;=12.259,A110&lt;4.75,D110&lt;0.8,A110&lt;5.55),1.25,IF(AND(B110&gt;=3.85,A110&gt;=4.75,D110&lt;0.8,A110&lt;5.55),1.425,IF(AND(D110&lt;1.55,H110&lt;8.233,D110&gt;=0.8,A110&lt;5.55),3.975,IF(AND(D110&gt;=1.55,H110&lt;8.233,D110&gt;=0.8,A110&lt;5.55),4.5,IF(AND(D110&lt;0.65,D110&lt;1.7,H110&lt;15.534,A110&gt;=5.55),1.7,IF(AND(A110&gt;=7.05,D110&gt;=1.7,H110&lt;15.534,A110&gt;=5.55),6.3,IF(AND(B110&gt;=3.35,B110&gt;=2.9,H110&gt;=15.534,A110&gt;=5.55),5.4,IF(AND(B110&lt;3.1,H110&lt;12.259,A110&lt;4.75,D110&lt;0.8,A110&lt;5.55),1.367,IF(AND(B110&gt;=3.1,H110&lt;12.259,A110&lt;4.75,D110&lt;0.8,A110&lt;5.55),1.4,IF(AND(G110&gt;=0.905,B110&lt;3.85,A110&gt;=4.75,D110&lt;0.8,A110&lt;5.55),1.9,IF(AND(H110&lt;15.681,B110&lt;3.35,B110&gt;=2.9,H110&gt;=15.534,A110&gt;=5.55),5.8,IF(AND(H110&gt;=15.681,B110&lt;3.35,B110&gt;=2.9,H110&gt;=15.534,A110&gt;=5.55),5.7,IF(AND(H110&gt;=14.877,G110&lt;0.905,B110&lt;3.85,A110&gt;=4.75,D110&lt;0.8,A110&lt;5.55),1.3,IF(AND(D110&gt;=1.25,B110&lt;2.65,D110&gt;=0.65,D110&lt;1.7,H110&lt;15.534,A110&gt;=5.55),4.433,IF(AND(G110&gt;=0.622,B110&lt;3.15,A110&lt;7.05,D110&gt;=1.7,H110&lt;15.534,A110&gt;=5.55),5.08,IF(AND(H110&gt;=13.42,B110&gt;=3.15,A110&lt;7.05,D110&gt;=1.7,H110&lt;15.534,A110&gt;=5.55),5.1,IF(AND(G110&lt;0.265,H110&lt;14.877,G110&lt;0.905,B110&lt;3.85,A110&gt;=4.75,D110&lt;0.8,A110&lt;5.55),1.2,IF(AND(A110&lt;5.75,D110&lt;1.25,B110&lt;2.65,D110&gt;=0.65,D110&lt;1.7,H110&lt;15.534,A110&gt;=5.55),3.7,IF(AND(A110&gt;=5.75,D110&lt;1.25,B110&lt;2.65,D110&gt;=0.65,D110&lt;1.7,H110&lt;15.534,A110&gt;=5.55),4,IF(AND(G110&gt;=0.652,D110&lt;1.35,B110&gt;=2.65,D110&gt;=0.65,D110&lt;1.7,H110&lt;15.534,A110&gt;=5.55),3.6,IF(AND(H110&lt;7.47,D110&gt;=1.35,B110&gt;=2.65,D110&gt;=0.65,D110&lt;1.7,H110&lt;15.534,A110&gt;=5.55),5.1,IF(AND(H110&lt;10.914,G110&lt;0.622,B110&lt;3.15,A110&lt;7.05,D110&gt;=1.7,H110&lt;15.534,A110&gt;=5.55),5.36,IF(AND(H110&gt;=10.914,G110&lt;0.622,B110&lt;3.15,A110&lt;7.05,D110&gt;=1.7,H110&lt;15.534,A110&gt;=5.55),5.64,IF(AND(G110&gt;=0.657,H110&lt;13.42,B110&gt;=3.15,A110&lt;7.05,D110&gt;=1.7,H110&lt;15.534,A110&gt;=5.55),6,IF(AND(G110&gt;=0.782,G110&gt;=0.265,H110&lt;14.877,G110&lt;0.905,B110&lt;3.85,A110&gt;=4.75,D110&lt;0.8,A110&lt;5.55),1.48,IF(AND(H110&lt;11.286,G110&lt;0.652,D110&lt;1.35,B110&gt;=2.65,D110&gt;=0.65,D110&lt;1.7,H110&lt;15.534,A110&gt;=5.55),4.24,IF(AND(H110&gt;=11.286,G110&lt;0.652,D110&lt;1.35,B110&gt;=2.65,D110&gt;=0.65,D110&lt;1.7,H110&lt;15.534,A110&gt;=5.55),4.05,IF(AND(G110&lt;0.413,H110&gt;=7.47,D110&gt;=1.35,B110&gt;=2.65,D110&gt;=0.65,D110&lt;1.7,H110&lt;15.534,A110&gt;=5.55),5.1,IF(AND(H110&lt;11.325,G110&lt;0.657,H110&lt;13.42,B110&gt;=3.15,A110&lt;7.05,D110&gt;=1.7,H110&lt;15.534,A110&gt;=5.55),5.8,IF(AND(H110&gt;=11.325,G110&lt;0.657,H110&lt;13.42,B110&gt;=3.15,A110&lt;7.05,D110&gt;=1.7,H110&lt;15.534,A110&gt;=5.55),5.6,IF(AND(D110&gt;=0.35,G110&lt;0.782,G110&gt;=0.265,H110&lt;14.877,G110&lt;0.905,B110&lt;3.85,A110&gt;=4.75,D110&lt;0.8,A110&lt;5.55),1.633,IF(AND(B110&lt;2.85,G110&gt;=0.413,H110&gt;=7.47,D110&gt;=1.35,B110&gt;=2.65,D110&gt;=0.65,D110&lt;1.7,H110&lt;15.534,A110&gt;=5.55),4.6,IF(AND(D110&lt;0.15,D110&lt;0.35,G110&lt;0.782,G110&gt;=0.265,H110&lt;14.877,G110&lt;0.905,B110&lt;3.85,A110&gt;=4.75,D110&lt;0.8,A110&lt;5.55),1.5,IF(AND(D110&gt;=0.15,D110&lt;0.35,G110&lt;0.782,G110&gt;=0.265,H110&lt;14.877,G110&lt;0.905,B110&lt;3.85,A110&gt;=4.75,D110&lt;0.8,A110&lt;5.55),1.543,IF(AND(A110&gt;=6.8,B110&gt;=2.85,G110&gt;=0.413,H110&gt;=7.47,D110&gt;=1.35,B110&gt;=2.65,D110&gt;=0.65,D110&lt;1.7,H110&lt;15.534,A110&gt;=5.55),4.9,IF(AND(H110&lt;13.531,A110&lt;6.8,B110&gt;=2.85,G110&gt;=0.413,H110&gt;=7.47,D110&gt;=1.35,B110&gt;=2.65,D110&gt;=0.65,D110&lt;1.7,H110&lt;15.534,A110&gt;=5.55),4.5,IF(AND(H110&gt;=13.531,A110&lt;6.8,B110&gt;=2.85,G110&gt;=0.413,H110&gt;=7.47,D110&gt;=1.35,B110&gt;=2.65,D110&gt;=0.65,D110&lt;1.7,H110&lt;15.534,A110&gt;=5.55),4.7,"shouldnthappen")))))))))))))))))))))))))))))))))))))))</f>
        <v>6.3</v>
      </c>
      <c r="AZ110" s="1" t="n">
        <f aca="false">IF(AND(H110&gt;=15.371,B110&gt;=3.35),5.4,IF(AND(G110&gt;=0.851,H110&gt;=15.244,B110&lt;3.35),4.75,IF(AND(F110&gt;=2,H110&lt;15.371,B110&gt;=3.35),5.6,IF(AND(B110&lt;2.75,A110&lt;5.15,H110&lt;15.244,B110&lt;3.35),3.42,IF(AND(A110&gt;=7.25,G110&lt;0.851,H110&gt;=15.244,B110&lt;3.35),6.6,IF(AND(A110&lt;4.45,B110&gt;=2.75,A110&lt;5.15,H110&lt;15.244,B110&lt;3.35),1.1,IF(AND(G110&lt;0.527,A110&lt;7.25,G110&lt;0.851,H110&gt;=15.244,B110&lt;3.35),5.08,IF(AND(G110&gt;=0.527,A110&lt;7.25,G110&lt;0.851,H110&gt;=15.244,B110&lt;3.35),5.8,IF(AND(D110&gt;=0.35,B110&lt;3.7,F110&lt;2,H110&lt;15.371,B110&gt;=3.35),1.55,IF(AND(H110&lt;6.542,B110&gt;=3.7,F110&lt;2,H110&lt;15.371,B110&gt;=3.35),1.9,IF(AND(B110&lt;3.25,A110&gt;=4.45,B110&gt;=2.75,A110&lt;5.15,H110&lt;15.244,B110&lt;3.35),1.46,IF(AND(B110&gt;=3.25,A110&gt;=4.45,B110&gt;=2.75,A110&lt;5.15,H110&lt;15.244,B110&lt;3.35),1.7,IF(AND(H110&lt;13.654,B110&gt;=2.95,D110&lt;1.45,A110&gt;=5.15,H110&lt;15.244,B110&lt;3.35),4.3,IF(AND(H110&gt;=13.654,B110&gt;=2.95,D110&lt;1.45,A110&gt;=5.15,H110&lt;15.244,B110&lt;3.35),4.625,IF(AND(F110&gt;=2.5,D110&lt;1.75,D110&gt;=1.45,A110&gt;=5.15,H110&lt;15.244,B110&lt;3.35),5.3,IF(AND(G110&gt;=0.853,D110&gt;=1.75,D110&gt;=1.45,A110&gt;=5.15,H110&lt;15.244,B110&lt;3.35),5.15,IF(AND(D110&gt;=0.25,D110&lt;0.35,B110&lt;3.7,F110&lt;2,H110&lt;15.371,B110&gt;=3.35),1.3,IF(AND(B110&lt;3.85,H110&gt;=6.542,B110&gt;=3.7,F110&lt;2,H110&lt;15.371,B110&gt;=3.35),1.633,IF(AND(H110&lt;7.02,H110&lt;10.688,B110&lt;2.95,D110&lt;1.45,A110&gt;=5.15,H110&lt;15.244,B110&lt;3.35),3.98,IF(AND(G110&lt;0.338,H110&gt;=10.688,B110&lt;2.95,D110&lt;1.45,A110&gt;=5.15,H110&lt;15.244,B110&lt;3.35),4.22,IF(AND(G110&gt;=0.338,H110&gt;=10.688,B110&lt;2.95,D110&lt;1.45,A110&gt;=5.15,H110&lt;15.244,B110&lt;3.35),3.9,IF(AND(B110&lt;2.75,F110&lt;2.5,D110&lt;1.75,D110&gt;=1.45,A110&gt;=5.15,H110&lt;15.244,B110&lt;3.35),5.1,IF(AND(B110&gt;=2.75,F110&lt;2.5,D110&lt;1.75,D110&gt;=1.45,A110&gt;=5.15,H110&lt;15.244,B110&lt;3.35),4.74,IF(AND(A110&gt;=7,G110&lt;0.853,D110&gt;=1.75,D110&gt;=1.45,A110&gt;=5.15,H110&lt;15.244,B110&lt;3.35),6.5,IF(AND(G110&gt;=0.934,D110&lt;0.25,D110&lt;0.35,B110&lt;3.7,F110&lt;2,H110&lt;15.371,B110&gt;=3.35),1.7,IF(AND(D110&lt;0.25,B110&gt;=3.85,H110&gt;=6.542,B110&gt;=3.7,F110&lt;2,H110&lt;15.371,B110&gt;=3.35),1.5,IF(AND(D110&gt;=0.25,B110&gt;=3.85,H110&gt;=6.542,B110&gt;=3.7,F110&lt;2,H110&lt;15.371,B110&gt;=3.35),1.4,IF(AND(B110&lt;2.5,H110&gt;=7.02,H110&lt;10.688,B110&lt;2.95,D110&lt;1.45,A110&gt;=5.15,H110&lt;15.244,B110&lt;3.35),3.8,IF(AND(G110&gt;=0.74,A110&lt;7,G110&lt;0.853,D110&gt;=1.75,D110&gt;=1.45,A110&gt;=5.15,H110&lt;15.244,B110&lt;3.35),6,IF(AND(G110&gt;=0.61,G110&lt;0.934,D110&lt;0.25,D110&lt;0.35,B110&lt;3.7,F110&lt;2,H110&lt;15.371,B110&gt;=3.35),1.5,IF(AND(D110&lt;1.15,B110&gt;=2.5,H110&gt;=7.02,H110&lt;10.688,B110&lt;2.95,D110&lt;1.45,A110&gt;=5.15,H110&lt;15.244,B110&lt;3.35),3.5,IF(AND(D110&gt;=1.15,B110&gt;=2.5,H110&gt;=7.02,H110&lt;10.688,B110&lt;2.95,D110&lt;1.45,A110&gt;=5.15,H110&lt;15.244,B110&lt;3.35),3.6,IF(AND(G110&gt;=0.626,G110&lt;0.74,A110&lt;7,G110&lt;0.853,D110&gt;=1.75,D110&gt;=1.45,A110&gt;=5.15,H110&lt;15.244,B110&lt;3.35),4.9,IF(AND(H110&lt;13.641,G110&lt;0.61,G110&lt;0.934,D110&lt;0.25,D110&lt;0.35,B110&lt;3.7,F110&lt;2,H110&lt;15.371,B110&gt;=3.35),1.425,IF(AND(H110&gt;=13.641,G110&lt;0.61,G110&lt;0.934,D110&lt;0.25,D110&lt;0.35,B110&lt;3.7,F110&lt;2,H110&lt;15.371,B110&gt;=3.35),1.3,IF(AND(B110&lt;3.05,G110&lt;0.626,G110&lt;0.74,A110&lt;7,G110&lt;0.853,D110&gt;=1.75,D110&gt;=1.45,A110&gt;=5.15,H110&lt;15.244,B110&lt;3.35),5.475,IF(AND(B110&gt;=3.05,G110&lt;0.626,G110&lt;0.74,A110&lt;7,G110&lt;0.853,D110&gt;=1.75,D110&gt;=1.45,A110&gt;=5.15,H110&lt;15.244,B110&lt;3.35),5.633,"shouldnthappen")))))))))))))))))))))))))))))))))))))</f>
        <v>6.5</v>
      </c>
      <c r="BA110" s="1" t="n">
        <f aca="false">IF(AND(F110&gt;=2,B110&gt;=3.4),6.1,IF(AND(B110&lt;2.75,A110&lt;5.15,B110&lt;3.4),3.225,IF(AND(G110&gt;=0.821,F110&lt;2,B110&gt;=3.4),1.9,IF(AND(B110&gt;=3.2,B110&gt;=2.75,A110&lt;5.15,B110&lt;3.4),1.7,IF(AND(A110&lt;4.8,G110&lt;0.821,F110&lt;2,B110&gt;=3.4),1,IF(AND(G110&gt;=0.446,B110&lt;3.2,B110&gt;=2.75,A110&lt;5.15,B110&lt;3.4),1.1,IF(AND(G110&lt;0.356,D110&lt;1.45,A110&lt;6.25,A110&gt;=5.15,B110&lt;3.4),4.32,IF(AND(G110&lt;0.591,D110&gt;=1.45,A110&lt;6.25,A110&gt;=5.15,B110&lt;3.4),4.6,IF(AND(D110&lt;1.75,G110&lt;0.597,A110&gt;=6.25,A110&gt;=5.15,B110&lt;3.4),4.86,IF(AND(H110&gt;=16.472,G110&gt;=0.597,A110&gt;=6.25,A110&gt;=5.15,B110&lt;3.4),6.6,IF(AND(G110&lt;0.063,G110&lt;0.446,B110&lt;3.2,B110&gt;=2.75,A110&lt;5.15,B110&lt;3.4),1.4,IF(AND(A110&gt;=5.95,G110&gt;=0.356,D110&lt;1.45,A110&lt;6.25,A110&gt;=5.15,B110&lt;3.4),4.6,IF(AND(B110&gt;=2.9,G110&gt;=0.591,D110&gt;=1.45,A110&lt;6.25,A110&gt;=5.15,B110&lt;3.4),4.867,IF(AND(D110&gt;=2.4,H110&lt;16.472,G110&gt;=0.597,A110&gt;=6.25,A110&gt;=5.15,B110&lt;3.4),6,IF(AND(A110&lt;5.45,B110&gt;=3.85,A110&gt;=4.8,G110&lt;0.821,F110&lt;2,B110&gt;=3.4),1.3,IF(AND(A110&gt;=5.45,B110&gt;=3.85,A110&gt;=4.8,G110&lt;0.821,F110&lt;2,B110&gt;=3.4),1.45,IF(AND(H110&lt;14.273,G110&gt;=0.063,G110&lt;0.446,B110&lt;3.2,B110&gt;=2.75,A110&lt;5.15,B110&lt;3.4),1.5,IF(AND(H110&gt;=14.273,G110&gt;=0.063,G110&lt;0.446,B110&lt;3.2,B110&gt;=2.75,A110&lt;5.15,B110&lt;3.4),1.6,IF(AND(G110&gt;=0.572,A110&lt;5.95,G110&gt;=0.356,D110&lt;1.45,A110&lt;6.25,A110&gt;=5.15,B110&lt;3.4),3.9,IF(AND(G110&lt;0.827,B110&lt;2.9,G110&gt;=0.591,D110&gt;=1.45,A110&lt;6.25,A110&gt;=5.15,B110&lt;3.4),4.9,IF(AND(G110&gt;=0.827,B110&lt;2.9,G110&gt;=0.591,D110&gt;=1.45,A110&lt;6.25,A110&gt;=5.15,B110&lt;3.4),5.1,IF(AND(A110&gt;=7.2,B110&lt;3.05,D110&gt;=1.75,G110&lt;0.597,A110&gt;=6.25,A110&gt;=5.15,B110&lt;3.4),6.7,IF(AND(G110&lt;0.353,B110&gt;=3.05,D110&gt;=1.75,G110&lt;0.597,A110&gt;=6.25,A110&gt;=5.15,B110&lt;3.4),5.22,IF(AND(G110&gt;=0.353,B110&gt;=3.05,D110&gt;=1.75,G110&lt;0.597,A110&gt;=6.25,A110&gt;=5.15,B110&lt;3.4),5.65,IF(AND(A110&lt;6.55,D110&lt;2.4,H110&lt;16.472,G110&gt;=0.597,A110&gt;=6.25,A110&gt;=5.15,B110&lt;3.4),5.033,IF(AND(H110&lt;12.719,G110&lt;0.385,B110&lt;3.85,A110&gt;=4.8,G110&lt;0.821,F110&lt;2,B110&gt;=3.4),1.54,IF(AND(H110&gt;=12.719,G110&lt;0.385,B110&lt;3.85,A110&gt;=4.8,G110&lt;0.821,F110&lt;2,B110&gt;=3.4),1.3,IF(AND(B110&lt;3.6,G110&gt;=0.385,B110&lt;3.85,A110&gt;=4.8,G110&lt;0.821,F110&lt;2,B110&gt;=3.4),1.325,IF(AND(B110&gt;=3.6,G110&gt;=0.385,B110&lt;3.85,A110&gt;=4.8,G110&lt;0.821,F110&lt;2,B110&gt;=3.4),1.55,IF(AND(D110&lt;1.05,G110&lt;0.572,A110&lt;5.95,G110&gt;=0.356,D110&lt;1.45,A110&lt;6.25,A110&gt;=5.15,B110&lt;3.4),3.633,IF(AND(D110&gt;=2.15,A110&lt;7.2,B110&lt;3.05,D110&gt;=1.75,G110&lt;0.597,A110&gt;=6.25,A110&gt;=5.15,B110&lt;3.4),5.667,IF(AND(H110&lt;13.094,A110&gt;=6.55,D110&lt;2.4,H110&lt;16.472,G110&gt;=0.597,A110&gt;=6.25,A110&gt;=5.15,B110&lt;3.4),5.2,IF(AND(D110&lt;1.15,D110&gt;=1.05,G110&lt;0.572,A110&lt;5.95,G110&gt;=0.356,D110&lt;1.45,A110&lt;6.25,A110&gt;=5.15,B110&lt;3.4),3.8,IF(AND(D110&gt;=1.15,D110&gt;=1.05,G110&lt;0.572,A110&lt;5.95,G110&gt;=0.356,D110&lt;1.45,A110&lt;6.25,A110&gt;=5.15,B110&lt;3.4),3.9,IF(AND(G110&gt;=0.487,D110&lt;2.15,A110&lt;7.2,B110&lt;3.05,D110&gt;=1.75,G110&lt;0.597,A110&gt;=6.25,A110&gt;=5.15,B110&lt;3.4),5.8,IF(AND(A110&lt;6.8,H110&gt;=13.094,A110&gt;=6.55,D110&lt;2.4,H110&lt;16.472,G110&gt;=0.597,A110&gt;=6.25,A110&gt;=5.15,B110&lt;3.4),4.52,IF(AND(A110&gt;=6.8,H110&gt;=13.094,A110&gt;=6.55,D110&lt;2.4,H110&lt;16.472,G110&gt;=0.597,A110&gt;=6.25,A110&gt;=5.15,B110&lt;3.4),4.75,IF(AND(B110&lt;2.95,G110&lt;0.487,D110&lt;2.15,A110&lt;7.2,B110&lt;3.05,D110&gt;=1.75,G110&lt;0.597,A110&gt;=6.25,A110&gt;=5.15,B110&lt;3.4),5.6,IF(AND(B110&gt;=2.95,G110&lt;0.487,D110&lt;2.15,A110&lt;7.2,B110&lt;3.05,D110&gt;=1.75,G110&lt;0.597,A110&gt;=6.25,A110&gt;=5.15,B110&lt;3.4),5.5,"shouldnthappen")))))))))))))))))))))))))))))))))))))))</f>
        <v>5.2</v>
      </c>
      <c r="BB110" s="1" t="n">
        <f aca="false">IF(AND(A110&lt;4.35,B110&lt;3.25,F110&lt;1.5),1.1,IF(AND(H110&lt;14.005,A110&gt;=4.35,B110&lt;3.25,F110&lt;1.5),1.3,IF(AND(H110&gt;=14.005,A110&gt;=4.35,B110&lt;3.25,F110&lt;1.5),1.6,IF(AND(G110&gt;=0.905,A110&lt;5.15,B110&gt;=3.25,F110&lt;1.5),1.9,IF(AND(B110&lt;3.45,A110&gt;=5.15,B110&gt;=3.25,F110&lt;1.5),1.6,IF(AND(F110&gt;=2.5,D110&gt;=1.35,D110&lt;1.75,F110&gt;=1.5),4.867,IF(AND(A110&gt;=7.05,D110&gt;=2.05,D110&gt;=1.75,F110&gt;=1.5),6.35,IF(AND(D110&gt;=0.4,G110&lt;0.905,A110&lt;5.15,B110&gt;=3.25,F110&lt;1.5),1.65,IF(AND(B110&lt;3.6,B110&gt;=3.45,A110&gt;=5.15,B110&gt;=3.25,F110&lt;1.5),1.35,IF(AND(H110&lt;6.808,H110&lt;9.386,D110&lt;1.35,D110&lt;1.75,F110&gt;=1.5),4.05,IF(AND(H110&gt;=6.808,H110&lt;9.386,D110&lt;1.35,D110&lt;1.75,F110&gt;=1.5),3.46,IF(AND(B110&lt;2.45,F110&lt;2.5,D110&gt;=1.35,D110&lt;1.75,F110&gt;=1.5),4.5,IF(AND(H110&gt;=13.115,D110&lt;1.95,D110&lt;2.05,D110&gt;=1.75,F110&gt;=1.5),4.85,IF(AND(G110&lt;0.196,D110&gt;=1.95,D110&lt;2.05,D110&gt;=1.75,F110&gt;=1.5),6.7,IF(AND(G110&gt;=0.196,D110&gt;=1.95,D110&lt;2.05,D110&gt;=1.75,F110&gt;=1.5),5.12,IF(AND(H110&lt;10.925,D110&lt;0.4,G110&lt;0.905,A110&lt;5.15,B110&gt;=3.25,F110&lt;1.5),1.4,IF(AND(H110&gt;=10.925,D110&lt;0.4,G110&lt;0.905,A110&lt;5.15,B110&gt;=3.25,F110&lt;1.5),1.45,IF(AND(H110&lt;14.096,B110&gt;=3.6,B110&gt;=3.45,A110&gt;=5.15,B110&gt;=3.25,F110&lt;1.5),1.42,IF(AND(H110&gt;=14.096,B110&gt;=3.6,B110&gt;=3.45,A110&gt;=5.15,B110&gt;=3.25,F110&lt;1.5),1.7,IF(AND(B110&lt;2.45,D110&lt;1.15,H110&gt;=9.386,D110&lt;1.35,D110&lt;1.75,F110&gt;=1.5),3.6,IF(AND(B110&gt;=2.45,D110&lt;1.15,H110&gt;=9.386,D110&lt;1.35,D110&lt;1.75,F110&gt;=1.5),3.9,IF(AND(G110&lt;0.246,D110&gt;=1.15,H110&gt;=9.386,D110&lt;1.35,D110&lt;1.75,F110&gt;=1.5),4.4,IF(AND(B110&lt;2.75,B110&gt;=2.45,F110&lt;2.5,D110&gt;=1.35,D110&lt;1.75,F110&gt;=1.5),5.1,IF(AND(H110&lt;11.084,H110&lt;13.115,D110&lt;1.95,D110&lt;2.05,D110&gt;=1.75,F110&gt;=1.5),5.35,IF(AND(H110&gt;=11.084,H110&lt;13.115,D110&lt;1.95,D110&lt;2.05,D110&gt;=1.75,F110&gt;=1.5),5.7,IF(AND(H110&lt;15.52,D110&lt;2.25,A110&lt;7.05,D110&gt;=2.05,D110&gt;=1.75,F110&gt;=1.5),5.45,IF(AND(H110&gt;=15.52,D110&lt;2.25,A110&lt;7.05,D110&gt;=2.05,D110&gt;=1.75,F110&gt;=1.5),5.725,IF(AND(G110&gt;=0.775,D110&gt;=2.25,A110&lt;7.05,D110&gt;=2.05,D110&gt;=1.75,F110&gt;=1.5),5.2,IF(AND(D110&lt;1.25,G110&gt;=0.246,D110&gt;=1.15,H110&gt;=9.386,D110&lt;1.35,D110&lt;1.75,F110&gt;=1.5),4.05,IF(AND(A110&lt;5.85,B110&gt;=2.75,B110&gt;=2.45,F110&lt;2.5,D110&gt;=1.35,D110&lt;1.75,F110&gt;=1.5),4.5,IF(AND(B110&lt;3.3,G110&lt;0.775,D110&gt;=2.25,A110&lt;7.05,D110&gt;=2.05,D110&gt;=1.75,F110&gt;=1.5),5.64,IF(AND(B110&gt;=3.3,G110&lt;0.775,D110&gt;=2.25,A110&lt;7.05,D110&gt;=2.05,D110&gt;=1.75,F110&gt;=1.5),5.6,IF(AND(A110&lt;5.9,D110&gt;=1.25,G110&gt;=0.246,D110&gt;=1.15,H110&gt;=9.386,D110&lt;1.35,D110&lt;1.75,F110&gt;=1.5),4.2,IF(AND(A110&gt;=5.9,D110&gt;=1.25,G110&gt;=0.246,D110&gt;=1.15,H110&gt;=9.386,D110&lt;1.35,D110&lt;1.75,F110&gt;=1.5),4,IF(AND(G110&gt;=0.437,A110&gt;=5.85,B110&gt;=2.75,B110&gt;=2.45,F110&lt;2.5,D110&gt;=1.35,D110&lt;1.75,F110&gt;=1.5),4.75,IF(AND(H110&lt;9.446,G110&lt;0.437,A110&gt;=5.85,B110&gt;=2.75,B110&gt;=2.45,F110&lt;2.5,D110&gt;=1.35,D110&lt;1.75,F110&gt;=1.5),4.6,IF(AND(H110&gt;=9.446,G110&lt;0.437,A110&gt;=5.85,B110&gt;=2.75,B110&gt;=2.45,F110&lt;2.5,D110&gt;=1.35,D110&lt;1.75,F110&gt;=1.5),4.7,"shouldnthappen")))))))))))))))))))))))))))))))))))))</f>
        <v>5.35</v>
      </c>
      <c r="BC110" s="1" t="n">
        <f aca="false">IF(AND(G110&gt;=0.905,F110&lt;1.5),1.65,IF(AND(D110&gt;=0.45,G110&lt;0.905,F110&lt;1.5),1.65,IF(AND(A110&lt;5.15,D110&lt;1.55,F110&gt;=1.5),3.225,IF(AND(F110&gt;=2.5,A110&gt;=5.15,D110&lt;1.55,F110&gt;=1.5),5.05,IF(AND(H110&lt;5.767,A110&lt;7.05,D110&gt;=1.55,F110&gt;=1.5),4.5,IF(AND(D110&lt;1.7,A110&gt;=7.05,D110&gt;=1.55,F110&gt;=1.5),5.8,IF(AND(A110&gt;=5.3,G110&lt;0.207,D110&lt;0.45,G110&lt;0.905,F110&lt;1.5),1.3,IF(AND(D110&gt;=0.35,G110&gt;=0.207,D110&lt;0.45,G110&lt;0.905,F110&lt;1.5),1.5,IF(AND(G110&lt;0.155,D110&gt;=1.7,A110&gt;=7.05,D110&gt;=1.55,F110&gt;=1.5),6.7,IF(AND(G110&gt;=0.155,D110&gt;=1.7,A110&gt;=7.05,D110&gt;=1.55,F110&gt;=1.5),6.34,IF(AND(G110&lt;0.05,A110&lt;5.3,G110&lt;0.207,D110&lt;0.45,G110&lt;0.905,F110&lt;1.5),1.4,IF(AND(G110&gt;=0.05,A110&lt;5.3,G110&lt;0.207,D110&lt;0.45,G110&lt;0.905,F110&lt;1.5),1.5,IF(AND(A110&lt;4.5,D110&lt;0.35,G110&gt;=0.207,D110&lt;0.45,G110&lt;0.905,F110&lt;1.5),1.3,IF(AND(G110&lt;0.308,A110&lt;6.2,F110&lt;2.5,A110&gt;=5.15,D110&lt;1.55,F110&gt;=1.5),4.5,IF(AND(D110&lt;1.35,A110&gt;=6.2,F110&lt;2.5,A110&gt;=5.15,D110&lt;1.55,F110&gt;=1.5),4.367,IF(AND(D110&lt;1.85,A110&lt;6.15,H110&gt;=5.767,A110&lt;7.05,D110&gt;=1.55,F110&gt;=1.5),4.933,IF(AND(G110&gt;=0.558,A110&gt;=4.5,D110&lt;0.35,G110&gt;=0.207,D110&lt;0.45,G110&lt;0.905,F110&lt;1.5),1.5,IF(AND(H110&gt;=13.383,G110&gt;=0.308,A110&lt;6.2,F110&lt;2.5,A110&gt;=5.15,D110&lt;1.55,F110&gt;=1.5),4.7,IF(AND(H110&gt;=12.206,D110&gt;=1.35,A110&gt;=6.2,F110&lt;2.5,A110&gt;=5.15,D110&lt;1.55,F110&gt;=1.5),4.575,IF(AND(A110&lt;5.7,D110&gt;=1.85,A110&lt;6.15,H110&gt;=5.767,A110&lt;7.05,D110&gt;=1.55,F110&gt;=1.5),4.9,IF(AND(A110&gt;=5.7,D110&gt;=1.85,A110&lt;6.15,H110&gt;=5.767,A110&lt;7.05,D110&gt;=1.55,F110&gt;=1.5),5.1,IF(AND(G110&lt;0.079,G110&lt;0.364,A110&gt;=6.15,H110&gt;=5.767,A110&lt;7.05,D110&gt;=1.55,F110&gt;=1.5),5.6,IF(AND(G110&gt;=0.079,G110&lt;0.364,A110&gt;=6.15,H110&gt;=5.767,A110&lt;7.05,D110&gt;=1.55,F110&gt;=1.5),5.25,IF(AND(G110&gt;=0.447,G110&lt;0.558,A110&gt;=4.5,D110&lt;0.35,G110&gt;=0.207,D110&lt;0.45,G110&lt;0.905,F110&lt;1.5),1.3,IF(AND(B110&gt;=2.95,H110&lt;13.383,G110&gt;=0.308,A110&lt;6.2,F110&lt;2.5,A110&gt;=5.15,D110&lt;1.55,F110&gt;=1.5),4.6,IF(AND(B110&lt;2.65,H110&lt;12.206,D110&gt;=1.35,A110&gt;=6.2,F110&lt;2.5,A110&gt;=5.15,D110&lt;1.55,F110&gt;=1.5),4.9,IF(AND(D110&lt;2.45,A110&lt;6.6,G110&gt;=0.364,A110&gt;=6.15,H110&gt;=5.767,A110&lt;7.05,D110&gt;=1.55,F110&gt;=1.5),5.6,IF(AND(D110&gt;=2.45,A110&lt;6.6,G110&gt;=0.364,A110&gt;=6.15,H110&gt;=5.767,A110&lt;7.05,D110&gt;=1.55,F110&gt;=1.5),6,IF(AND(H110&lt;12.921,A110&gt;=6.6,G110&gt;=0.364,A110&gt;=6.15,H110&gt;=5.767,A110&lt;7.05,D110&gt;=1.55,F110&gt;=1.5),5.725,IF(AND(H110&gt;=12.921,A110&gt;=6.6,G110&gt;=0.364,A110&gt;=6.15,H110&gt;=5.767,A110&lt;7.05,D110&gt;=1.55,F110&gt;=1.5),5.367,IF(AND(B110&lt;3.15,G110&lt;0.447,G110&lt;0.558,A110&gt;=4.5,D110&lt;0.35,G110&gt;=0.207,D110&lt;0.45,G110&lt;0.905,F110&lt;1.5),1.5,IF(AND(B110&gt;=3.15,G110&lt;0.447,G110&lt;0.558,A110&gt;=4.5,D110&lt;0.35,G110&gt;=0.207,D110&lt;0.45,G110&lt;0.905,F110&lt;1.5),1.36,IF(AND(B110&gt;=2.85,B110&lt;2.95,H110&lt;13.383,G110&gt;=0.308,A110&lt;6.2,F110&lt;2.5,A110&gt;=5.15,D110&lt;1.55,F110&gt;=1.5),3.6,IF(AND(H110&lt;9.446,B110&gt;=2.65,H110&lt;12.206,D110&gt;=1.35,A110&gt;=6.2,F110&lt;2.5,A110&gt;=5.15,D110&lt;1.55,F110&gt;=1.5),4.6,IF(AND(H110&gt;=9.446,B110&gt;=2.65,H110&lt;12.206,D110&gt;=1.35,A110&gt;=6.2,F110&lt;2.5,A110&gt;=5.15,D110&lt;1.55,F110&gt;=1.5),4.7,IF(AND(D110&lt;1.2,B110&lt;2.85,B110&lt;2.95,H110&lt;13.383,G110&gt;=0.308,A110&lt;6.2,F110&lt;2.5,A110&gt;=5.15,D110&lt;1.55,F110&gt;=1.5),3.75,IF(AND(G110&lt;0.356,D110&gt;=1.2,B110&lt;2.85,B110&lt;2.95,H110&lt;13.383,G110&gt;=0.308,A110&lt;6.2,F110&lt;2.5,A110&gt;=5.15,D110&lt;1.55,F110&gt;=1.5),4.2,IF(AND(G110&gt;=0.356,D110&gt;=1.2,B110&lt;2.85,B110&lt;2.95,H110&lt;13.383,G110&gt;=0.308,A110&lt;6.2,F110&lt;2.5,A110&gt;=5.15,D110&lt;1.55,F110&gt;=1.5),3.96,"shouldnthappen"))))))))))))))))))))))))))))))))))))))</f>
        <v>6.34</v>
      </c>
      <c r="BD110" s="1" t="n">
        <f aca="false">IF(AND(B110&lt;2.7,A110&lt;5.3,B110&lt;3.15),3.42,IF(AND(F110&lt;2.5,A110&gt;=5.85,B110&gt;=3.15),4.7,IF(AND(A110&lt;4.35,B110&gt;=2.7,A110&lt;5.3,B110&lt;3.15),1.1,IF(AND(A110&gt;=4.35,B110&gt;=2.7,A110&lt;5.3,B110&lt;3.15),1.42,IF(AND(A110&gt;=7.05,F110&gt;=2.5,A110&gt;=5.3,B110&lt;3.15),6.067,IF(AND(D110&gt;=0.45,A110&lt;5.05,A110&lt;5.85,B110&gt;=3.15),1.6,IF(AND(B110&lt;3.35,A110&gt;=5.05,A110&lt;5.85,B110&gt;=3.15),1.7,IF(AND(A110&gt;=6.85,F110&gt;=2.5,A110&gt;=5.85,B110&gt;=3.15),6.22,IF(AND(D110&lt;1.25,D110&lt;1.35,F110&lt;2.5,A110&gt;=5.3,B110&lt;3.15),4.033,IF(AND(D110&gt;=1.25,D110&lt;1.35,F110&lt;2.5,A110&gt;=5.3,B110&lt;3.15),4.233,IF(AND(A110&lt;6.05,D110&gt;=1.35,F110&lt;2.5,A110&gt;=5.3,B110&lt;3.15),5.1,IF(AND(H110&gt;=13.29,A110&lt;7.05,F110&gt;=2.5,A110&gt;=5.3,B110&lt;3.15),4.96,IF(AND(G110&gt;=0.858,D110&lt;0.45,A110&lt;5.05,A110&lt;5.85,B110&gt;=3.15),1.3,IF(AND(D110&gt;=0.35,B110&gt;=3.35,A110&gt;=5.05,A110&lt;5.85,B110&gt;=3.15),1.4,IF(AND(B110&lt;3.25,A110&lt;6.85,F110&gt;=2.5,A110&gt;=5.85,B110&gt;=3.15),5.233,IF(AND(A110&gt;=6.8,A110&gt;=6.05,D110&gt;=1.35,F110&lt;2.5,A110&gt;=5.3,B110&lt;3.15),4.9,IF(AND(G110&gt;=0.622,H110&lt;13.29,A110&lt;7.05,F110&gt;=2.5,A110&gt;=5.3,B110&lt;3.15),5.067,IF(AND(H110&lt;8.834,G110&lt;0.858,D110&lt;0.45,A110&lt;5.05,A110&lt;5.85,B110&gt;=3.15),1.4,IF(AND(G110&lt;0.774,B110&gt;=3.25,A110&lt;6.85,F110&gt;=2.5,A110&gt;=5.85,B110&gt;=3.15),5.8,IF(AND(G110&gt;=0.774,B110&gt;=3.25,A110&lt;6.85,F110&gt;=2.5,A110&gt;=5.85,B110&gt;=3.15),5.4,IF(AND(H110&gt;=12.206,A110&lt;6.8,A110&gt;=6.05,D110&gt;=1.35,F110&lt;2.5,A110&gt;=5.3,B110&lt;3.15),4.5,IF(AND(G110&gt;=0.439,G110&lt;0.622,H110&lt;13.29,A110&lt;7.05,F110&gt;=2.5,A110&gt;=5.3,B110&lt;3.15),5.667,IF(AND(G110&lt;0.227,H110&gt;=8.834,G110&lt;0.858,D110&lt;0.45,A110&lt;5.05,A110&lt;5.85,B110&gt;=3.15),1.4,IF(AND(G110&gt;=0.227,H110&gt;=8.834,G110&lt;0.858,D110&lt;0.45,A110&lt;5.05,A110&lt;5.85,B110&gt;=3.15),1.3,IF(AND(G110&gt;=0.934,B110&lt;3.75,D110&lt;0.35,B110&gt;=3.35,A110&gt;=5.05,A110&lt;5.85,B110&gt;=3.15),1.7,IF(AND(G110&lt;0.823,B110&gt;=3.75,D110&lt;0.35,B110&gt;=3.35,A110&gt;=5.05,A110&lt;5.85,B110&gt;=3.15),1.55,IF(AND(G110&gt;=0.823,B110&gt;=3.75,D110&lt;0.35,B110&gt;=3.35,A110&gt;=5.05,A110&lt;5.85,B110&gt;=3.15),1.5,IF(AND(A110&lt;6.2,H110&lt;12.206,A110&lt;6.8,A110&gt;=6.05,D110&gt;=1.35,F110&lt;2.5,A110&gt;=5.3,B110&lt;3.15),4.6,IF(AND(A110&gt;=6.2,H110&lt;12.206,A110&lt;6.8,A110&gt;=6.05,D110&gt;=1.35,F110&lt;2.5,A110&gt;=5.3,B110&lt;3.15),4.74,IF(AND(H110&gt;=10.667,G110&lt;0.439,G110&lt;0.622,H110&lt;13.29,A110&lt;7.05,F110&gt;=2.5,A110&gt;=5.3,B110&lt;3.15),5.6,IF(AND(H110&lt;13.67,G110&lt;0.934,B110&lt;3.75,D110&lt;0.35,B110&gt;=3.35,A110&gt;=5.05,A110&lt;5.85,B110&gt;=3.15),1.48,IF(AND(H110&gt;=13.67,G110&lt;0.934,B110&lt;3.75,D110&lt;0.35,B110&gt;=3.35,A110&gt;=5.05,A110&lt;5.85,B110&gt;=3.15),1.3,IF(AND(G110&lt;0.301,H110&lt;10.667,G110&lt;0.439,G110&lt;0.622,H110&lt;13.29,A110&lt;7.05,F110&gt;=2.5,A110&gt;=5.3,B110&lt;3.15),5.2,IF(AND(G110&gt;=0.301,H110&lt;10.667,G110&lt;0.439,G110&lt;0.622,H110&lt;13.29,A110&lt;7.05,F110&gt;=2.5,A110&gt;=5.3,B110&lt;3.15),5.067,"shouldnthappen"))))))))))))))))))))))))))))))))))</f>
        <v>6.067</v>
      </c>
      <c r="BE110" s="1" t="n">
        <f aca="false">IF(AND(B110&gt;=3.85,A110&gt;=5.05,F110&lt;1.5),1.4,IF(AND(A110&lt;5.25,A110&lt;5.75,F110&gt;=1.5),3.15,IF(AND(A110&lt;4.95,B110&lt;3.15,A110&lt;5.05,F110&lt;1.5),1.46,IF(AND(A110&gt;=4.95,B110&lt;3.15,A110&lt;5.05,F110&lt;1.5),1.6,IF(AND(H110&lt;8.834,B110&gt;=3.15,A110&lt;5.05,F110&lt;1.5),1.4,IF(AND(D110&lt;0.25,B110&lt;3.85,A110&gt;=5.05,F110&lt;1.5),1.48,IF(AND(D110&gt;=0.25,B110&lt;3.85,A110&gt;=5.05,F110&lt;1.5),1.7,IF(AND(F110&gt;=2.5,A110&gt;=5.25,A110&lt;5.75,F110&gt;=1.5),4.9,IF(AND(H110&lt;12.45,H110&gt;=8.834,B110&gt;=3.15,A110&lt;5.05,F110&lt;1.5),1.25,IF(AND(H110&gt;=12.45,H110&gt;=8.834,B110&gt;=3.15,A110&lt;5.05,F110&lt;1.5),1.32,IF(AND(G110&lt;0.283,F110&lt;2.5,A110&gt;=5.25,A110&lt;5.75,F110&gt;=1.5),4.3,IF(AND(H110&lt;6.712,H110&lt;11.275,D110&lt;1.55,A110&gt;=5.75,F110&gt;=1.5),5,IF(AND(H110&lt;13.101,H110&gt;=11.275,D110&lt;1.55,A110&gt;=5.75,F110&gt;=1.5),3.933,IF(AND(H110&gt;=13.101,H110&gt;=11.275,D110&lt;1.55,A110&gt;=5.75,F110&gt;=1.5),4.5,IF(AND(A110&gt;=7.3,D110&lt;2.45,D110&gt;=1.55,A110&gt;=5.75,F110&gt;=1.5),6.7,IF(AND(B110&lt;3.45,D110&gt;=2.45,D110&gt;=1.55,A110&gt;=5.75,F110&gt;=1.5),5.925,IF(AND(B110&gt;=3.45,D110&gt;=2.45,D110&gt;=1.55,A110&gt;=5.75,F110&gt;=1.5),6.1,IF(AND(B110&gt;=2.8,G110&gt;=0.283,F110&lt;2.5,A110&gt;=5.25,A110&lt;5.75,F110&gt;=1.5),4.2,IF(AND(D110&lt;1.35,H110&gt;=6.712,H110&lt;11.275,D110&lt;1.55,A110&gt;=5.75,F110&gt;=1.5),4.35,IF(AND(D110&lt;1.05,B110&lt;2.8,G110&gt;=0.283,F110&lt;2.5,A110&gt;=5.25,A110&lt;5.75,F110&gt;=1.5),3.567,IF(AND(D110&gt;=1.05,B110&lt;2.8,G110&gt;=0.283,F110&lt;2.5,A110&gt;=5.25,A110&lt;5.75,F110&gt;=1.5),3.925,IF(AND(B110&lt;2.65,D110&gt;=1.35,H110&gt;=6.712,H110&lt;11.275,D110&lt;1.55,A110&gt;=5.75,F110&gt;=1.5),4.9,IF(AND(B110&gt;=2.65,D110&gt;=1.35,H110&gt;=6.712,H110&lt;11.275,D110&lt;1.55,A110&gt;=5.75,F110&gt;=1.5),4.625,IF(AND(H110&gt;=14.683,G110&gt;=0.628,A110&lt;7.3,D110&lt;2.45,D110&gt;=1.55,A110&gt;=5.75,F110&gt;=1.5),5.4,IF(AND(D110&lt;1.95,H110&lt;8.884,G110&lt;0.628,A110&lt;7.3,D110&lt;2.45,D110&gt;=1.55,A110&gt;=5.75,F110&gt;=1.5),5.1,IF(AND(D110&gt;=1.95,H110&lt;8.884,G110&lt;0.628,A110&lt;7.3,D110&lt;2.45,D110&gt;=1.55,A110&gt;=5.75,F110&gt;=1.5),5.22,IF(AND(A110&lt;6.05,H110&gt;=8.884,G110&lt;0.628,A110&lt;7.3,D110&lt;2.45,D110&gt;=1.55,A110&gt;=5.75,F110&gt;=1.5),5.1,IF(AND(G110&lt;0.817,H110&lt;14.683,G110&gt;=0.628,A110&lt;7.3,D110&lt;2.45,D110&gt;=1.55,A110&gt;=5.75,F110&gt;=1.5),4.967,IF(AND(G110&gt;=0.817,H110&lt;14.683,G110&gt;=0.628,A110&lt;7.3,D110&lt;2.45,D110&gt;=1.55,A110&gt;=5.75,F110&gt;=1.5),5.1,IF(AND(H110&lt;9.637,A110&gt;=6.05,H110&gt;=8.884,G110&lt;0.628,A110&lt;7.3,D110&lt;2.45,D110&gt;=1.55,A110&gt;=5.75,F110&gt;=1.5),5.9,IF(AND(D110&lt;1.85,H110&gt;=9.637,A110&gt;=6.05,H110&gt;=8.884,G110&lt;0.628,A110&lt;7.3,D110&lt;2.45,D110&gt;=1.55,A110&gt;=5.75,F110&gt;=1.5),5.733,IF(AND(G110&gt;=0.388,D110&gt;=1.85,H110&gt;=9.637,A110&gt;=6.05,H110&gt;=8.884,G110&lt;0.628,A110&lt;7.3,D110&lt;2.45,D110&gt;=1.55,A110&gt;=5.75,F110&gt;=1.5),5.64,IF(AND(B110&lt;2.95,G110&lt;0.388,D110&gt;=1.85,H110&gt;=9.637,A110&gt;=6.05,H110&gt;=8.884,G110&lt;0.628,A110&lt;7.3,D110&lt;2.45,D110&gt;=1.55,A110&gt;=5.75,F110&gt;=1.5),5.5,IF(AND(B110&gt;=2.95,G110&lt;0.388,D110&gt;=1.85,H110&gt;=9.637,A110&gt;=6.05,H110&gt;=8.884,G110&lt;0.628,A110&lt;7.3,D110&lt;2.45,D110&gt;=1.55,A110&gt;=5.75,F110&gt;=1.5),5.333,"shouldnthappen"))))))))))))))))))))))))))))))))))</f>
        <v>6.7</v>
      </c>
      <c r="BF110" s="1" t="n">
        <f aca="false">IF(AND(D110&gt;=0.35,F110&lt;1.5),1.65,IF(AND(H110&gt;=16.227,D110&gt;=1.55,F110&gt;=1.5),6.533,IF(AND(A110&gt;=5.45,G110&lt;0.174,D110&lt;0.35,F110&lt;1.5),1.7,IF(AND(D110&lt;0.15,G110&gt;=0.174,D110&lt;0.35,F110&lt;1.5),1.38,IF(AND(D110&gt;=1.15,D110&lt;1.25,D110&lt;1.55,F110&gt;=1.5),3.967,IF(AND(H110&lt;8.376,A110&lt;5.45,G110&lt;0.174,D110&lt;0.35,F110&lt;1.5),1.4,IF(AND(H110&gt;=8.376,A110&lt;5.45,G110&lt;0.174,D110&lt;0.35,F110&lt;1.5),1.5,IF(AND(B110&lt;3.1,D110&gt;=0.15,G110&gt;=0.174,D110&lt;0.35,F110&lt;1.5),1.475,IF(AND(H110&lt;10.258,D110&lt;1.15,D110&lt;1.25,D110&lt;1.55,F110&gt;=1.5),3.24,IF(AND(H110&gt;=10.258,D110&lt;1.15,D110&lt;1.25,D110&lt;1.55,F110&gt;=1.5),3.875,IF(AND(F110&gt;=2.5,H110&lt;10.927,D110&gt;=1.25,D110&lt;1.55,F110&gt;=1.5),5.05,IF(AND(D110&lt;1.35,H110&gt;=10.927,D110&gt;=1.25,D110&lt;1.55,F110&gt;=1.5),4.25,IF(AND(A110&gt;=6.95,D110&lt;1.75,H110&lt;16.227,D110&gt;=1.55,F110&gt;=1.5),5.8,IF(AND(B110&lt;3.3,B110&gt;=3.1,D110&gt;=0.15,G110&gt;=0.174,D110&lt;0.35,F110&lt;1.5),1.3,IF(AND(H110&lt;12.278,D110&gt;=1.35,H110&gt;=10.927,D110&gt;=1.25,D110&lt;1.55,F110&gt;=1.5),4.9,IF(AND(G110&lt;0.226,A110&lt;6.95,D110&lt;1.75,H110&lt;16.227,D110&gt;=1.55,F110&gt;=1.5),5,IF(AND(G110&gt;=0.226,A110&lt;6.95,D110&lt;1.75,H110&lt;16.227,D110&gt;=1.55,F110&gt;=1.5),4.62,IF(AND(H110&lt;9.35,B110&lt;2.95,D110&gt;=1.75,H110&lt;16.227,D110&gt;=1.55,F110&gt;=1.5),6.3,IF(AND(H110&gt;=9.35,B110&lt;2.95,D110&gt;=1.75,H110&lt;16.227,D110&gt;=1.55,F110&gt;=1.5),5.58,IF(AND(A110&lt;5.05,B110&gt;=3.3,B110&gt;=3.1,D110&gt;=0.15,G110&gt;=0.174,D110&lt;0.35,F110&lt;1.5),1.35,IF(AND(A110&gt;=5.05,B110&gt;=3.3,B110&gt;=3.1,D110&gt;=0.15,G110&gt;=0.174,D110&lt;0.35,F110&lt;1.5),1.46,IF(AND(B110&lt;2.8,A110&lt;5.65,F110&lt;2.5,H110&lt;10.927,D110&gt;=1.25,D110&lt;1.55,F110&gt;=1.5),4.075,IF(AND(B110&gt;=2.8,A110&lt;5.65,F110&lt;2.5,H110&lt;10.927,D110&gt;=1.25,D110&lt;1.55,F110&gt;=1.5),3.933,IF(AND(A110&lt;6.25,A110&gt;=5.65,F110&lt;2.5,H110&lt;10.927,D110&gt;=1.25,D110&lt;1.55,F110&gt;=1.5),4.533,IF(AND(A110&gt;=6.25,A110&gt;=5.65,F110&lt;2.5,H110&lt;10.927,D110&gt;=1.25,D110&lt;1.55,F110&gt;=1.5),4.3,IF(AND(A110&lt;6.5,H110&gt;=12.278,D110&gt;=1.35,H110&gt;=10.927,D110&gt;=1.25,D110&lt;1.55,F110&gt;=1.5),4.55,IF(AND(A110&gt;=6.5,H110&gt;=12.278,D110&gt;=1.35,H110&gt;=10.927,D110&gt;=1.25,D110&lt;1.55,F110&gt;=1.5),4.775,IF(AND(H110&lt;9.884,D110&lt;2.1,B110&gt;=2.95,D110&gt;=1.75,H110&lt;16.227,D110&gt;=1.55,F110&gt;=1.5),5.5,IF(AND(H110&gt;=9.884,D110&lt;2.1,B110&gt;=2.95,D110&gt;=1.75,H110&lt;16.227,D110&gt;=1.55,F110&gt;=1.5),5.1,IF(AND(H110&lt;10.393,D110&gt;=2.1,B110&gt;=2.95,D110&gt;=1.75,H110&lt;16.227,D110&gt;=1.55,F110&gt;=1.5),5.74,IF(AND(D110&lt;2.25,H110&gt;=10.393,D110&gt;=2.1,B110&gt;=2.95,D110&gt;=1.75,H110&lt;16.227,D110&gt;=1.55,F110&gt;=1.5),5.8,IF(AND(D110&gt;=2.25,H110&gt;=10.393,D110&gt;=2.1,B110&gt;=2.95,D110&gt;=1.75,H110&lt;16.227,D110&gt;=1.55,F110&gt;=1.5),5.4,"shouldnthappen"))))))))))))))))))))))))))))))))</f>
        <v>6.3</v>
      </c>
      <c r="BG110" s="1" t="n">
        <f aca="false">IF(AND(G110&lt;0.096,A110&lt;5.45),2.95,IF(AND(F110&gt;=1.5,G110&gt;=0.096,A110&lt;5.45),3,IF(AND(D110&lt;0.6,A110&lt;5.9,A110&gt;=5.45),1.4,IF(AND(F110&gt;=2.5,D110&gt;=0.6,A110&lt;5.9,A110&gt;=5.45),5.1,IF(AND(A110&lt;7.45,A110&gt;=7.05,A110&gt;=5.9,A110&gt;=5.45),6.167,IF(AND(B110&gt;=3.55,G110&lt;0.587,F110&lt;1.5,G110&gt;=0.096,A110&lt;5.45),1,IF(AND(A110&lt;5.05,G110&gt;=0.587,F110&lt;1.5,G110&gt;=0.096,A110&lt;5.45),1.35,IF(AND(B110&lt;2.75,D110&lt;1.7,A110&lt;7.05,A110&gt;=5.9,A110&gt;=5.45),4.9,IF(AND(A110&lt;6.2,D110&gt;=1.7,A110&lt;7.05,A110&gt;=5.9,A110&gt;=5.45),4.833,IF(AND(H110&lt;17.32,A110&gt;=7.45,A110&gt;=7.05,A110&gt;=5.9,A110&gt;=5.45),6.68,IF(AND(H110&gt;=17.32,A110&gt;=7.45,A110&gt;=7.05,A110&gt;=5.9,A110&gt;=5.45),6.4,IF(AND(G110&lt;0.161,B110&lt;3.55,G110&lt;0.587,F110&lt;1.5,G110&gt;=0.096,A110&lt;5.45),1.5,IF(AND(H110&lt;11.016,A110&gt;=5.05,G110&gt;=0.587,F110&lt;1.5,G110&gt;=0.096,A110&lt;5.45),1.633,IF(AND(H110&lt;11.001,G110&lt;0.372,F110&lt;2.5,D110&gt;=0.6,A110&lt;5.9,A110&gt;=5.45),4.133,IF(AND(H110&gt;=11.001,G110&lt;0.372,F110&lt;2.5,D110&gt;=0.6,A110&lt;5.9,A110&gt;=5.45),4.3,IF(AND(H110&lt;6.808,G110&gt;=0.372,F110&lt;2.5,D110&gt;=0.6,A110&lt;5.9,A110&gt;=5.45),4,IF(AND(A110&gt;=6.75,B110&gt;=2.75,D110&lt;1.7,A110&lt;7.05,A110&gt;=5.9,A110&gt;=5.45),4.84,IF(AND(H110&lt;12.467,G110&gt;=0.161,B110&lt;3.55,G110&lt;0.587,F110&lt;1.5,G110&gt;=0.096,A110&lt;5.45),1.3,IF(AND(D110&lt;0.25,H110&gt;=11.016,A110&gt;=5.05,G110&gt;=0.587,F110&lt;1.5,G110&gt;=0.096,A110&lt;5.45),1.52,IF(AND(D110&gt;=0.25,H110&gt;=11.016,A110&gt;=5.05,G110&gt;=0.587,F110&lt;1.5,G110&gt;=0.096,A110&lt;5.45),1.5,IF(AND(H110&lt;11.218,H110&gt;=6.808,G110&gt;=0.372,F110&lt;2.5,D110&gt;=0.6,A110&lt;5.9,A110&gt;=5.45),3.7,IF(AND(H110&gt;=11.218,H110&gt;=6.808,G110&gt;=0.372,F110&lt;2.5,D110&gt;=0.6,A110&lt;5.9,A110&gt;=5.45),3.9,IF(AND(B110&lt;2.95,A110&lt;6.75,B110&gt;=2.75,D110&lt;1.7,A110&lt;7.05,A110&gt;=5.9,A110&gt;=5.45),4.2,IF(AND(B110&gt;=2.95,A110&lt;6.75,B110&gt;=2.75,D110&lt;1.7,A110&lt;7.05,A110&gt;=5.9,A110&gt;=5.45),4.6,IF(AND(D110&gt;=2.45,A110&lt;6.85,A110&gt;=6.2,D110&gt;=1.7,A110&lt;7.05,A110&gt;=5.9,A110&gt;=5.45),5.9,IF(AND(G110&lt;0.312,A110&gt;=6.85,A110&gt;=6.2,D110&gt;=1.7,A110&lt;7.05,A110&gt;=5.9,A110&gt;=5.45),5.1,IF(AND(G110&gt;=0.312,A110&gt;=6.85,A110&gt;=6.2,D110&gt;=1.7,A110&lt;7.05,A110&gt;=5.9,A110&gt;=5.45),5.4,IF(AND(G110&lt;0.251,H110&gt;=12.467,G110&gt;=0.161,B110&lt;3.55,G110&lt;0.587,F110&lt;1.5,G110&gt;=0.096,A110&lt;5.45),1.35,IF(AND(G110&gt;=0.251,H110&gt;=12.467,G110&gt;=0.161,B110&lt;3.55,G110&lt;0.587,F110&lt;1.5,G110&gt;=0.096,A110&lt;5.45),1.467,IF(AND(G110&gt;=0.628,D110&lt;2.45,A110&lt;6.85,A110&gt;=6.2,D110&gt;=1.7,A110&lt;7.05,A110&gt;=5.9,A110&gt;=5.45),5.1,IF(AND(A110&gt;=6.75,G110&lt;0.628,D110&lt;2.45,A110&lt;6.85,A110&gt;=6.2,D110&gt;=1.7,A110&lt;7.05,A110&gt;=5.9,A110&gt;=5.45),5.9,IF(AND(H110&lt;11.824,A110&lt;6.75,G110&lt;0.628,D110&lt;2.45,A110&lt;6.85,A110&gt;=6.2,D110&gt;=1.7,A110&lt;7.05,A110&gt;=5.9,A110&gt;=5.45),5.44,IF(AND(H110&lt;14.378,H110&gt;=11.824,A110&lt;6.75,G110&lt;0.628,D110&lt;2.45,A110&lt;6.85,A110&gt;=6.2,D110&gt;=1.7,A110&lt;7.05,A110&gt;=5.9,A110&gt;=5.45),5.6,IF(AND(H110&gt;=14.378,H110&gt;=11.824,A110&lt;6.75,G110&lt;0.628,D110&lt;2.45,A110&lt;6.85,A110&gt;=6.2,D110&gt;=1.7,A110&lt;7.05,A110&gt;=5.9,A110&gt;=5.45),5.8,"shouldnthappen"))))))))))))))))))))))))))))))))))</f>
        <v>6.167</v>
      </c>
      <c r="BH110" s="1" t="n">
        <f aca="false">IF(AND(G110&gt;=0.905,F110&lt;1.5),1.8,IF(AND(H110&lt;5.523,G110&lt;0.905,F110&lt;1.5),1,IF(AND(D110&gt;=0.4,H110&gt;=5.523,G110&lt;0.905,F110&lt;1.5),1.7,IF(AND(G110&gt;=0.878,D110&lt;1.35,F110&lt;2.5,F110&gt;=1.5),4.4,IF(AND(A110&lt;5.4,D110&gt;=1.35,F110&lt;2.5,F110&gt;=1.5),3.9,IF(AND(G110&lt;0.177,B110&lt;3.15,F110&gt;=2.5,F110&gt;=1.5),6.15,IF(AND(H110&lt;10.393,B110&gt;=3.15,F110&gt;=2.5,F110&gt;=1.5),5.94,IF(AND(H110&gt;=10.393,B110&gt;=3.15,F110&gt;=2.5,F110&gt;=1.5),5.467,IF(AND(D110&gt;=1.25,G110&lt;0.878,D110&lt;1.35,F110&lt;2.5,F110&gt;=1.5),4.18,IF(AND(G110&gt;=0.709,A110&gt;=5.4,D110&gt;=1.35,F110&lt;2.5,F110&gt;=1.5),4.9,IF(AND(B110&lt;2.6,G110&gt;=0.177,B110&lt;3.15,F110&gt;=2.5,F110&gt;=1.5),4.8,IF(AND(A110&lt;4.35,A110&lt;5.05,D110&lt;0.4,H110&gt;=5.523,G110&lt;0.905,F110&lt;1.5),1.1,IF(AND(A110&gt;=5.6,A110&gt;=5.05,D110&lt;0.4,H110&gt;=5.523,G110&lt;0.905,F110&lt;1.5),1.7,IF(AND(D110&lt;1.05,D110&lt;1.25,G110&lt;0.878,D110&lt;1.35,F110&lt;2.5,F110&gt;=1.5),3.6,IF(AND(D110&gt;=1.55,G110&lt;0.709,A110&gt;=5.4,D110&gt;=1.35,F110&lt;2.5,F110&gt;=1.5),4.975,IF(AND(D110&lt;1.7,B110&gt;=2.6,G110&gt;=0.177,B110&lt;3.15,F110&gt;=2.5,F110&gt;=1.5),5.8,IF(AND(B110&lt;3.15,A110&gt;=4.35,A110&lt;5.05,D110&lt;0.4,H110&gt;=5.523,G110&lt;0.905,F110&lt;1.5),1.46,IF(AND(A110&gt;=5.45,A110&lt;5.6,A110&gt;=5.05,D110&lt;0.4,H110&gt;=5.523,G110&lt;0.905,F110&lt;1.5),1.35,IF(AND(H110&lt;10.974,D110&gt;=1.05,D110&lt;1.25,G110&lt;0.878,D110&lt;1.35,F110&lt;2.5,F110&gt;=1.5),3.8,IF(AND(H110&gt;=13.654,D110&lt;1.55,G110&lt;0.709,A110&gt;=5.4,D110&gt;=1.35,F110&lt;2.5,F110&gt;=1.5),4.725,IF(AND(A110&lt;4.5,B110&gt;=3.15,A110&gt;=4.35,A110&lt;5.05,D110&lt;0.4,H110&gt;=5.523,G110&lt;0.905,F110&lt;1.5),1.3,IF(AND(G110&lt;0.676,A110&lt;5.45,A110&lt;5.6,A110&gt;=5.05,D110&lt;0.4,H110&gt;=5.523,G110&lt;0.905,F110&lt;1.5),1.5,IF(AND(G110&gt;=0.676,A110&lt;5.45,A110&lt;5.6,A110&gt;=5.05,D110&lt;0.4,H110&gt;=5.523,G110&lt;0.905,F110&lt;1.5),1.55,IF(AND(A110&lt;5.7,H110&gt;=10.974,D110&gt;=1.05,D110&lt;1.25,G110&lt;0.878,D110&lt;1.35,F110&lt;2.5,F110&gt;=1.5),3.9,IF(AND(A110&gt;=5.7,H110&gt;=10.974,D110&gt;=1.05,D110&lt;1.25,G110&lt;0.878,D110&lt;1.35,F110&lt;2.5,F110&gt;=1.5),3.933,IF(AND(G110&gt;=0.644,H110&lt;13.654,D110&lt;1.55,G110&lt;0.709,A110&gt;=5.4,D110&gt;=1.35,F110&lt;2.5,F110&gt;=1.5),4.4,IF(AND(B110&lt;2.9,A110&lt;6.2,D110&gt;=1.7,B110&gt;=2.6,G110&gt;=0.177,B110&lt;3.15,F110&gt;=2.5,F110&gt;=1.5),5.02,IF(AND(B110&gt;=2.9,A110&lt;6.2,D110&gt;=1.7,B110&gt;=2.6,G110&gt;=0.177,B110&lt;3.15,F110&gt;=2.5,F110&gt;=1.5),4.8,IF(AND(D110&lt;2.2,A110&gt;=6.2,D110&gt;=1.7,B110&gt;=2.6,G110&gt;=0.177,B110&lt;3.15,F110&gt;=2.5,F110&gt;=1.5),5.325,IF(AND(D110&gt;=2.2,A110&gt;=6.2,D110&gt;=1.7,B110&gt;=2.6,G110&gt;=0.177,B110&lt;3.15,F110&gt;=2.5,F110&gt;=1.5),5.1,IF(AND(D110&lt;0.25,A110&gt;=4.5,B110&gt;=3.15,A110&gt;=4.35,A110&lt;5.05,D110&lt;0.4,H110&gt;=5.523,G110&lt;0.905,F110&lt;1.5),1.357,IF(AND(D110&gt;=0.25,A110&gt;=4.5,B110&gt;=3.15,A110&gt;=4.35,A110&lt;5.05,D110&lt;0.4,H110&gt;=5.523,G110&lt;0.905,F110&lt;1.5),1.333,IF(AND(H110&lt;10.723,G110&lt;0.644,H110&lt;13.654,D110&lt;1.55,G110&lt;0.709,A110&gt;=5.4,D110&gt;=1.35,F110&lt;2.5,F110&gt;=1.5),4.6,IF(AND(H110&gt;=10.723,G110&lt;0.644,H110&lt;13.654,D110&lt;1.55,G110&lt;0.709,A110&gt;=5.4,D110&gt;=1.35,F110&lt;2.5,F110&gt;=1.5),4.5,"shouldnthappen"))))))))))))))))))))))))))))))))))</f>
        <v>5.325</v>
      </c>
      <c r="BI110" s="1" t="n">
        <f aca="false">IF(AND(D110&gt;=0.8,A110&lt;5.45),3.9,IF(AND(D110&gt;=0.45,D110&lt;0.8,A110&lt;5.45),1.66,IF(AND(H110&lt;16.447,B110&gt;=3.45,A110&gt;=5.45),1.525,IF(AND(H110&gt;=16.447,B110&gt;=3.45,A110&gt;=5.45),6.4,IF(AND(H110&lt;5.245,D110&lt;0.45,D110&lt;0.8,A110&lt;5.45),1,IF(AND(A110&gt;=7.2,G110&lt;0.154,B110&lt;3.45,A110&gt;=5.45),6.7,IF(AND(D110&lt;1.65,A110&lt;7.2,G110&lt;0.154,B110&lt;3.45,A110&gt;=5.45),4.7,IF(AND(D110&gt;=1.65,A110&lt;7.2,G110&lt;0.154,B110&lt;3.45,A110&gt;=5.45),5.52,IF(AND(D110&gt;=0.25,A110&lt;5.05,H110&gt;=5.245,D110&lt;0.45,D110&lt;0.8,A110&lt;5.45),1.35,IF(AND(H110&lt;6.089,A110&gt;=5.05,H110&gt;=5.245,D110&lt;0.45,D110&lt;0.8,A110&lt;5.45),1.7,IF(AND(D110&lt;1.2,B110&lt;2.6,A110&lt;5.75,G110&gt;=0.154,B110&lt;3.45,A110&gt;=5.45),3.85,IF(AND(D110&gt;=1.2,B110&lt;2.6,A110&lt;5.75,G110&gt;=0.154,B110&lt;3.45,A110&gt;=5.45),4,IF(AND(D110&gt;=1.65,B110&gt;=2.6,A110&lt;5.75,G110&gt;=0.154,B110&lt;3.45,A110&gt;=5.45),4.9,IF(AND(G110&lt;0.353,F110&lt;2.5,A110&gt;=5.75,G110&gt;=0.154,B110&lt;3.45,A110&gt;=5.45),4.25,IF(AND(A110&gt;=7.25,F110&gt;=2.5,A110&gt;=5.75,G110&gt;=0.154,B110&lt;3.45,A110&gt;=5.45),6.45,IF(AND(H110&lt;11.218,D110&lt;0.25,A110&lt;5.05,H110&gt;=5.245,D110&lt;0.45,D110&lt;0.8,A110&lt;5.45),1.42,IF(AND(G110&lt;0.517,H110&gt;=6.089,A110&gt;=5.05,H110&gt;=5.245,D110&lt;0.45,D110&lt;0.8,A110&lt;5.45),1.44,IF(AND(G110&gt;=0.517,H110&gt;=6.089,A110&gt;=5.05,H110&gt;=5.245,D110&lt;0.45,D110&lt;0.8,A110&lt;5.45),1.54,IF(AND(H110&gt;=10.194,D110&lt;1.65,B110&gt;=2.6,A110&lt;5.75,G110&gt;=0.154,B110&lt;3.45,A110&gt;=5.45),4.35,IF(AND(B110&gt;=3.15,G110&gt;=0.353,F110&lt;2.5,A110&gt;=5.75,G110&gt;=0.154,B110&lt;3.45,A110&gt;=5.45),4.7,IF(AND(H110&lt;7.716,A110&lt;7.25,F110&gt;=2.5,A110&gt;=5.75,G110&gt;=0.154,B110&lt;3.45,A110&gt;=5.45),5.04,IF(AND(G110&lt;0.175,H110&gt;=11.218,D110&lt;0.25,A110&lt;5.05,H110&gt;=5.245,D110&lt;0.45,D110&lt;0.8,A110&lt;5.45),1.5,IF(AND(H110&lt;7.713,H110&lt;10.194,D110&lt;1.65,B110&gt;=2.6,A110&lt;5.75,G110&gt;=0.154,B110&lt;3.45,A110&gt;=5.45),4.1,IF(AND(H110&gt;=7.713,H110&lt;10.194,D110&lt;1.65,B110&gt;=2.6,A110&lt;5.75,G110&gt;=0.154,B110&lt;3.45,A110&gt;=5.45),4.2,IF(AND(B110&gt;=3.05,B110&lt;3.15,G110&gt;=0.353,F110&lt;2.5,A110&gt;=5.75,G110&gt;=0.154,B110&lt;3.45,A110&gt;=5.45),4.4,IF(AND(D110&gt;=2.45,H110&gt;=7.716,A110&lt;7.25,F110&gt;=2.5,A110&gt;=5.75,G110&gt;=0.154,B110&lt;3.45,A110&gt;=5.45),5.85,IF(AND(D110&lt;0.15,G110&gt;=0.175,H110&gt;=11.218,D110&lt;0.25,A110&lt;5.05,H110&gt;=5.245,D110&lt;0.45,D110&lt;0.8,A110&lt;5.45),1.1,IF(AND(H110&gt;=16.317,B110&lt;3.05,B110&lt;3.15,G110&gt;=0.353,F110&lt;2.5,A110&gt;=5.75,G110&gt;=0.154,B110&lt;3.45,A110&gt;=5.45),4.8,IF(AND(G110&gt;=0.857,D110&lt;2.45,H110&gt;=7.716,A110&lt;7.25,F110&gt;=2.5,A110&gt;=5.75,G110&gt;=0.154,B110&lt;3.45,A110&gt;=5.45),5.05,IF(AND(G110&lt;0.245,D110&gt;=0.15,G110&gt;=0.175,H110&gt;=11.218,D110&lt;0.25,A110&lt;5.05,H110&gt;=5.245,D110&lt;0.45,D110&lt;0.8,A110&lt;5.45),1.3,IF(AND(G110&gt;=0.245,D110&gt;=0.15,G110&gt;=0.175,H110&gt;=11.218,D110&lt;0.25,A110&lt;5.05,H110&gt;=5.245,D110&lt;0.45,D110&lt;0.8,A110&lt;5.45),1.22,IF(AND(B110&lt;2.85,H110&lt;16.317,B110&lt;3.05,B110&lt;3.15,G110&gt;=0.353,F110&lt;2.5,A110&gt;=5.75,G110&gt;=0.154,B110&lt;3.45,A110&gt;=5.45),4.6,IF(AND(B110&gt;=2.85,H110&lt;16.317,B110&lt;3.05,B110&lt;3.15,G110&gt;=0.353,F110&lt;2.5,A110&gt;=5.75,G110&gt;=0.154,B110&lt;3.45,A110&gt;=5.45),4.633,IF(AND(D110&lt;1.85,G110&lt;0.857,D110&lt;2.45,H110&gt;=7.716,A110&lt;7.25,F110&gt;=2.5,A110&gt;=5.75,G110&gt;=0.154,B110&lt;3.45,A110&gt;=5.45),5.8,IF(AND(H110&lt;11.297,D110&gt;=1.85,G110&lt;0.857,D110&lt;2.45,H110&gt;=7.716,A110&lt;7.25,F110&gt;=2.5,A110&gt;=5.75,G110&gt;=0.154,B110&lt;3.45,A110&gt;=5.45),5.3,IF(AND(G110&lt;0.388,H110&gt;=11.297,D110&gt;=1.85,G110&lt;0.857,D110&lt;2.45,H110&gt;=7.716,A110&lt;7.25,F110&gt;=2.5,A110&gt;=5.75,G110&gt;=0.154,B110&lt;3.45,A110&gt;=5.45),5.4,IF(AND(G110&gt;=0.388,H110&gt;=11.297,D110&gt;=1.85,G110&lt;0.857,D110&lt;2.45,H110&gt;=7.716,A110&lt;7.25,F110&gt;=2.5,A110&gt;=5.75,G110&gt;=0.154,B110&lt;3.45,A110&gt;=5.45),5.6,"shouldnthappen")))))))))))))))))))))))))))))))))))))</f>
        <v>6.45</v>
      </c>
      <c r="BJ110" s="1" t="n">
        <f aca="false">IF(AND(F110&gt;=2,B110&gt;=3.35),6.1,IF(AND(H110&gt;=12.719,F110&lt;1.5,B110&lt;3.35),1.567,IF(AND(H110&lt;5.245,F110&lt;2,B110&gt;=3.35),1,IF(AND(D110&lt;0.15,H110&lt;12.719,F110&lt;1.5,B110&lt;3.35),1.5,IF(AND(D110&gt;=0.35,H110&gt;=5.245,F110&lt;2,B110&gt;=3.35),1.6,IF(AND(A110&lt;4.9,D110&gt;=0.15,H110&lt;12.719,F110&lt;1.5,B110&lt;3.35),1.36,IF(AND(B110&lt;2.65,G110&lt;0.572,D110&lt;1.45,F110&gt;=1.5,B110&lt;3.35),3.5,IF(AND(A110&lt;6.1,F110&lt;2.5,D110&gt;=1.45,F110&gt;=1.5,B110&lt;3.35),5.1,IF(AND(G110&gt;=0.607,D110&lt;0.35,H110&gt;=5.245,F110&lt;2,B110&gt;=3.35),1.65,IF(AND(G110&lt;0.546,A110&gt;=4.9,D110&gt;=0.15,H110&lt;12.719,F110&lt;1.5,B110&lt;3.35),1.2,IF(AND(G110&gt;=0.546,A110&gt;=4.9,D110&gt;=0.15,H110&lt;12.719,F110&lt;1.5,B110&lt;3.35),1.4,IF(AND(A110&gt;=6.3,B110&gt;=2.65,G110&lt;0.572,D110&lt;1.45,F110&gt;=1.5,B110&lt;3.35),4.8,IF(AND(D110&lt;1.15,B110&lt;2.85,G110&gt;=0.572,D110&lt;1.45,F110&gt;=1.5,B110&lt;3.35),3.9,IF(AND(B110&gt;=3.15,B110&gt;=2.85,G110&gt;=0.572,D110&lt;1.45,F110&gt;=1.5,B110&lt;3.35),4.7,IF(AND(B110&lt;2.95,A110&gt;=6.1,F110&lt;2.5,D110&gt;=1.45,F110&gt;=1.5,B110&lt;3.35),4.533,IF(AND(B110&gt;=2.95,A110&gt;=6.1,F110&lt;2.5,D110&gt;=1.45,F110&gt;=1.5,B110&lt;3.35),4.75,IF(AND(A110&gt;=6.7,G110&lt;0.107,F110&gt;=2.5,D110&gt;=1.45,F110&gt;=1.5,B110&lt;3.35),5.7,IF(AND(G110&gt;=0.385,G110&lt;0.607,D110&lt;0.35,H110&gt;=5.245,F110&lt;2,B110&gt;=3.35),1.325,IF(AND(D110&lt;1.25,A110&lt;6.3,B110&gt;=2.65,G110&lt;0.572,D110&lt;1.45,F110&gt;=1.5,B110&lt;3.35),4,IF(AND(D110&gt;=1.25,A110&lt;6.3,B110&gt;=2.65,G110&lt;0.572,D110&lt;1.45,F110&gt;=1.5,B110&lt;3.35),4.18,IF(AND(G110&lt;0.907,D110&gt;=1.15,B110&lt;2.85,G110&gt;=0.572,D110&lt;1.45,F110&gt;=1.5,B110&lt;3.35),4,IF(AND(G110&gt;=0.907,D110&gt;=1.15,B110&lt;2.85,G110&gt;=0.572,D110&lt;1.45,F110&gt;=1.5,B110&lt;3.35),4.4,IF(AND(H110&lt;8.326,B110&lt;3.15,B110&gt;=2.85,G110&gt;=0.572,D110&lt;1.45,F110&gt;=1.5,B110&lt;3.35),3.6,IF(AND(H110&gt;=8.326,B110&lt;3.15,B110&gt;=2.85,G110&gt;=0.572,D110&lt;1.45,F110&gt;=1.5,B110&lt;3.35),4.48,IF(AND(B110&lt;2.95,A110&lt;6.7,G110&lt;0.107,F110&gt;=2.5,D110&gt;=1.45,F110&gt;=1.5,B110&lt;3.35),5.6,IF(AND(B110&gt;=2.95,A110&lt;6.7,G110&lt;0.107,F110&gt;=2.5,D110&gt;=1.45,F110&gt;=1.5,B110&lt;3.35),5.5,IF(AND(G110&lt;0.205,G110&lt;0.432,G110&gt;=0.107,F110&gt;=2.5,D110&gt;=1.45,F110&gt;=1.5,B110&lt;3.35),5.3,IF(AND(B110&gt;=3.05,G110&gt;=0.432,G110&gt;=0.107,F110&gt;=2.5,D110&gt;=1.45,F110&gt;=1.5,B110&lt;3.35),5.86,IF(AND(H110&gt;=14.057,G110&lt;0.385,G110&lt;0.607,D110&lt;0.35,H110&gt;=5.245,F110&lt;2,B110&gt;=3.35),1.7,IF(AND(D110&lt;1.7,G110&gt;=0.205,G110&lt;0.432,G110&gt;=0.107,F110&gt;=2.5,D110&gt;=1.45,F110&gt;=1.5,B110&lt;3.35),5,IF(AND(G110&lt;0.779,B110&lt;3.05,G110&gt;=0.432,G110&gt;=0.107,F110&gt;=2.5,D110&gt;=1.45,F110&gt;=1.5,B110&lt;3.35),4.9,IF(AND(G110&gt;=0.779,B110&lt;3.05,G110&gt;=0.432,G110&gt;=0.107,F110&gt;=2.5,D110&gt;=1.45,F110&gt;=1.5,B110&lt;3.35),5.533,IF(AND(D110&gt;=0.25,H110&lt;14.057,G110&lt;0.385,G110&lt;0.607,D110&lt;0.35,H110&gt;=5.245,F110&lt;2,B110&gt;=3.35),1.4,IF(AND(B110&lt;2.85,D110&gt;=1.7,G110&gt;=0.205,G110&lt;0.432,G110&gt;=0.107,F110&gt;=2.5,D110&gt;=1.45,F110&gt;=1.5,B110&lt;3.35),5.1,IF(AND(B110&gt;=2.85,D110&gt;=1.7,G110&gt;=0.205,G110&lt;0.432,G110&gt;=0.107,F110&gt;=2.5,D110&gt;=1.45,F110&gt;=1.5,B110&lt;3.35),5.15,IF(AND(A110&lt;5.1,D110&lt;0.25,H110&lt;14.057,G110&lt;0.385,G110&lt;0.607,D110&lt;0.35,H110&gt;=5.245,F110&lt;2,B110&gt;=3.35),1.4,IF(AND(A110&gt;=5.1,D110&lt;0.25,H110&lt;14.057,G110&lt;0.385,G110&lt;0.607,D110&lt;0.35,H110&gt;=5.245,F110&lt;2,B110&gt;=3.35),1.5,"shouldnthappen")))))))))))))))))))))))))))))))))))))</f>
        <v>5.533</v>
      </c>
    </row>
    <row r="111" customFormat="false" ht="13.8" hidden="false" customHeight="false" outlineLevel="0" collapsed="false">
      <c r="A111" s="1" t="n">
        <v>6.7</v>
      </c>
      <c r="B111" s="1" t="n">
        <v>2.5</v>
      </c>
      <c r="C111" s="1" t="n">
        <v>5.8</v>
      </c>
      <c r="D111" s="1" t="n">
        <v>1.8</v>
      </c>
      <c r="E111" s="1" t="s">
        <v>93</v>
      </c>
      <c r="F111" s="1" t="n">
        <v>3</v>
      </c>
      <c r="G111" s="1" t="n">
        <v>0.507305873092264</v>
      </c>
      <c r="H111" s="16" t="n">
        <v>12.4123909518123</v>
      </c>
      <c r="I111" s="11" t="n">
        <f aca="false">C111</f>
        <v>5.8</v>
      </c>
      <c r="J111" s="1" t="n">
        <f aca="false">AVERAGE(M111:BJ111)</f>
        <v>5.518</v>
      </c>
      <c r="K111" s="15" t="n">
        <f aca="false">1-SQRT(VAR(M111:BJ111, I111)) / AVERAGE(M111:BJ111)</f>
        <v>0.930647130284117</v>
      </c>
      <c r="L111" s="1" t="n">
        <f aca="false">(J111-I111)/I111</f>
        <v>-0.0486206896551724</v>
      </c>
      <c r="M111" s="1" t="n">
        <f aca="false">IF(AND(H111&gt;=16.241,B111&gt;=3.35),6.4,IF(AND(D111&gt;=0.75,A111&lt;5.15,B111&lt;3.35),4.1,IF(AND(D111&gt;=1.5,H111&lt;16.241,B111&gt;=3.35),5.767,IF(AND(B111&gt;=3.25,D111&lt;0.75,A111&lt;5.15,B111&lt;3.35),1.58,IF(AND(A111&lt;4.95,D111&lt;1.5,H111&lt;16.241,B111&gt;=3.35),1.4,IF(AND(A111&lt;4.5,B111&lt;3.25,D111&lt;0.75,A111&lt;5.15,B111&lt;3.35),1.26,IF(AND(A111&gt;=4.5,B111&lt;3.25,D111&lt;0.75,A111&lt;5.15,B111&lt;3.35),1.48,IF(AND(G111&lt;0.356,H111&lt;12.557,D111&lt;1.45,A111&gt;=5.15,B111&lt;3.35),4.267,IF(AND(D111&lt;1.25,H111&gt;=12.557,D111&lt;1.45,A111&gt;=5.15,B111&lt;3.35),4.05,IF(AND(D111&gt;=1.35,G111&gt;=0.356,H111&lt;12.557,D111&lt;1.45,A111&gt;=5.15,B111&lt;3.35),4.25,IF(AND(H111&lt;15.086,D111&gt;=1.25,H111&gt;=12.557,D111&lt;1.45,A111&gt;=5.15,B111&lt;3.35),4.4,IF(AND(F111&lt;2.5,G111&gt;=0.44,D111&lt;2.05,D111&gt;=1.45,A111&gt;=5.15,B111&lt;3.35),4.7,IF(AND(H111&lt;10.391,B111&lt;3.15,D111&gt;=2.05,D111&gt;=1.45,A111&gt;=5.15,B111&lt;3.35),5.1,IF(AND(G111&lt;0.505,B111&gt;=3.15,D111&gt;=2.05,D111&gt;=1.45,A111&gt;=5.15,B111&lt;3.35),5.7,IF(AND(G111&gt;=0.505,B111&gt;=3.15,D111&gt;=2.05,D111&gt;=1.45,A111&gt;=5.15,B111&lt;3.35),5.95,IF(AND(D111&gt;=0.5,G111&lt;0.905,A111&gt;=4.95,D111&lt;1.5,H111&lt;16.241,B111&gt;=3.35),1.6,IF(AND(B111&lt;3.6,G111&gt;=0.905,A111&gt;=4.95,D111&lt;1.5,H111&lt;16.241,B111&gt;=3.35),1.7,IF(AND(B111&gt;=3.6,G111&gt;=0.905,A111&gt;=4.95,D111&lt;1.5,H111&lt;16.241,B111&gt;=3.35),1.767,IF(AND(A111&gt;=5.7,D111&lt;1.35,G111&gt;=0.356,H111&lt;12.557,D111&lt;1.45,A111&gt;=5.15,B111&lt;3.35),3.9,IF(AND(A111&lt;6.35,H111&gt;=15.086,D111&gt;=1.25,H111&gt;=12.557,D111&lt;1.45,A111&gt;=5.15,B111&lt;3.35),4.7,IF(AND(A111&gt;=6.35,H111&gt;=15.086,D111&gt;=1.25,H111&gt;=12.557,D111&lt;1.45,A111&gt;=5.15,B111&lt;3.35),4.6,IF(AND(H111&lt;9.252,D111&lt;1.55,G111&lt;0.44,D111&lt;2.05,D111&gt;=1.45,A111&gt;=5.15,B111&lt;3.35),5.08,IF(AND(H111&gt;=9.252,D111&lt;1.55,G111&lt;0.44,D111&lt;2.05,D111&gt;=1.45,A111&gt;=5.15,B111&lt;3.35),4.7,IF(AND(H111&lt;8.477,D111&gt;=1.55,G111&lt;0.44,D111&lt;2.05,D111&gt;=1.45,A111&gt;=5.15,B111&lt;3.35),5.1,IF(AND(H111&gt;=8.477,D111&gt;=1.55,G111&lt;0.44,D111&lt;2.05,D111&gt;=1.45,A111&gt;=5.15,B111&lt;3.35),5.4,IF(AND(H111&lt;8.435,F111&gt;=2.5,G111&gt;=0.44,D111&lt;2.05,D111&gt;=1.45,A111&gt;=5.15,B111&lt;3.35),5.1,IF(AND(H111&gt;=8.435,F111&gt;=2.5,G111&gt;=0.44,D111&lt;2.05,D111&gt;=1.45,A111&gt;=5.15,B111&lt;3.35),4.86,IF(AND(G111&lt;0.543,H111&gt;=10.391,B111&lt;3.15,D111&gt;=2.05,D111&gt;=1.45,A111&gt;=5.15,B111&lt;3.35),5.56,IF(AND(G111&gt;=0.543,H111&gt;=10.391,B111&lt;3.15,D111&gt;=2.05,D111&gt;=1.45,A111&gt;=5.15,B111&lt;3.35),5.8,IF(AND(A111&lt;5.05,D111&lt;0.5,G111&lt;0.905,A111&gt;=4.95,D111&lt;1.5,H111&lt;16.241,B111&gt;=3.35),1.3,IF(AND(H111&lt;6.583,A111&lt;5.7,D111&lt;1.35,G111&gt;=0.356,H111&lt;12.557,D111&lt;1.45,A111&gt;=5.15,B111&lt;3.35),4,IF(AND(G111&lt;0.585,A111&gt;=5.05,D111&lt;0.5,G111&lt;0.905,A111&gt;=4.95,D111&lt;1.5,H111&lt;16.241,B111&gt;=3.35),1.475,IF(AND(G111&lt;0.62,H111&gt;=6.583,A111&lt;5.7,D111&lt;1.35,G111&gt;=0.356,H111&lt;12.557,D111&lt;1.45,A111&gt;=5.15,B111&lt;3.35),3.75,IF(AND(G111&gt;=0.62,H111&gt;=6.583,A111&lt;5.7,D111&lt;1.35,G111&gt;=0.356,H111&lt;12.557,D111&lt;1.45,A111&gt;=5.15,B111&lt;3.35),3.6,IF(AND(B111&lt;3.75,G111&gt;=0.585,A111&gt;=5.05,D111&lt;0.5,G111&lt;0.905,A111&gt;=4.95,D111&lt;1.5,H111&lt;16.241,B111&gt;=3.35),1.5,IF(AND(B111&gt;=3.75,G111&gt;=0.585,A111&gt;=5.05,D111&lt;0.5,G111&lt;0.905,A111&gt;=4.95,D111&lt;1.5,H111&lt;16.241,B111&gt;=3.35),1.6,"shouldnthappen"))))))))))))))))))))))))))))))))))))</f>
        <v>4.86</v>
      </c>
      <c r="N111" s="1" t="n">
        <f aca="false">IF(AND(H111&lt;5.245,B111&lt;3.65,F111&lt;1.5),1,IF(AND(H111&gt;=14.096,B111&gt;=3.65,F111&lt;1.5),1.65,IF(AND(A111&gt;=5.45,H111&gt;=5.245,B111&lt;3.65,F111&lt;1.5),1.3,IF(AND(H111&gt;=13.586,H111&lt;14.096,B111&gt;=3.65,F111&lt;1.5),1.3,IF(AND(H111&lt;10.258,D111&lt;1.25,F111&lt;2.5,F111&gt;=1.5),3.38,IF(AND(H111&lt;6.982,D111&gt;=1.25,F111&lt;2.5,F111&gt;=1.5),3.96,IF(AND(H111&gt;=13.646,D111&lt;2.05,F111&gt;=2.5,F111&gt;=1.5),6.1,IF(AND(B111&lt;3.05,A111&lt;5.45,H111&gt;=5.245,B111&lt;3.65,F111&lt;1.5),1.375,IF(AND(H111&lt;6.543,H111&lt;13.586,H111&lt;14.096,B111&gt;=3.65,F111&lt;1.5),1.4,IF(AND(H111&gt;=6.543,H111&lt;13.586,H111&lt;14.096,B111&gt;=3.65,F111&lt;1.5),1.5,IF(AND(H111&lt;11.522,H111&gt;=10.258,D111&lt;1.25,F111&lt;2.5,F111&gt;=1.5),3.733,IF(AND(H111&gt;=11.522,H111&gt;=10.258,D111&lt;1.25,F111&lt;2.5,F111&gt;=1.5),3.92,IF(AND(H111&lt;5.767,H111&lt;13.646,D111&lt;2.05,F111&gt;=2.5,F111&gt;=1.5),4.5,IF(AND(A111&lt;6.8,B111&lt;3.15,D111&gt;=2.05,F111&gt;=2.5,F111&gt;=1.5),5.6,IF(AND(A111&gt;=6.8,B111&lt;3.15,D111&gt;=2.05,F111&gt;=2.5,F111&gt;=1.5),5.1,IF(AND(B111&lt;3.25,B111&gt;=3.15,D111&gt;=2.05,F111&gt;=2.5,F111&gt;=1.5),5.8,IF(AND(B111&gt;=3.25,B111&gt;=3.15,D111&gt;=2.05,F111&gt;=2.5,F111&gt;=1.5),5.65,IF(AND(B111&lt;3.15,B111&gt;=3.05,A111&lt;5.45,H111&gt;=5.245,B111&lt;3.65,F111&lt;1.5),1.5,IF(AND(G111&gt;=0.735,H111&lt;13.665,H111&gt;=6.982,D111&gt;=1.25,F111&lt;2.5,F111&gt;=1.5),4.2,IF(AND(H111&lt;14.03,H111&gt;=13.665,H111&gt;=6.982,D111&gt;=1.25,F111&lt;2.5,F111&gt;=1.5),4.8,IF(AND(A111&gt;=6.6,H111&gt;=5.767,H111&lt;13.646,D111&lt;2.05,F111&gt;=2.5,F111&gt;=1.5),6.05,IF(AND(G111&gt;=0.934,B111&gt;=3.15,B111&gt;=3.05,A111&lt;5.45,H111&gt;=5.245,B111&lt;3.65,F111&lt;1.5),1.7,IF(AND(D111&gt;=1.55,G111&lt;0.735,H111&lt;13.665,H111&gt;=6.982,D111&gt;=1.25,F111&lt;2.5,F111&gt;=1.5),5.1,IF(AND(D111&lt;1.45,H111&gt;=14.03,H111&gt;=13.665,H111&gt;=6.982,D111&gt;=1.25,F111&lt;2.5,F111&gt;=1.5),4.7,IF(AND(D111&gt;=1.45,H111&gt;=14.03,H111&gt;=13.665,H111&gt;=6.982,D111&gt;=1.25,F111&lt;2.5,F111&gt;=1.5),4.5,IF(AND(A111&gt;=6.2,A111&lt;6.6,H111&gt;=5.767,H111&lt;13.646,D111&lt;2.05,F111&gt;=2.5,F111&gt;=1.5),5.325,IF(AND(B111&lt;3.25,G111&lt;0.934,B111&gt;=3.15,B111&gt;=3.05,A111&lt;5.45,H111&gt;=5.245,B111&lt;3.65,F111&lt;1.5),1.3,IF(AND(D111&lt;1.35,D111&lt;1.55,G111&lt;0.735,H111&lt;13.665,H111&gt;=6.982,D111&gt;=1.25,F111&lt;2.5,F111&gt;=1.5),4.25,IF(AND(H111&lt;8.435,A111&lt;6.2,A111&lt;6.6,H111&gt;=5.767,H111&lt;13.646,D111&lt;2.05,F111&gt;=2.5,F111&gt;=1.5),5.1,IF(AND(H111&gt;=8.435,A111&lt;6.2,A111&lt;6.6,H111&gt;=5.767,H111&lt;13.646,D111&lt;2.05,F111&gt;=2.5,F111&gt;=1.5),4.9,IF(AND(A111&gt;=5.15,B111&gt;=3.25,G111&lt;0.934,B111&gt;=3.15,B111&gt;=3.05,A111&lt;5.45,H111&gt;=5.245,B111&lt;3.65,F111&lt;1.5),1.5,IF(AND(B111&lt;2.9,D111&gt;=1.35,D111&lt;1.55,G111&lt;0.735,H111&lt;13.665,H111&gt;=6.982,D111&gt;=1.25,F111&lt;2.5,F111&gt;=1.5),4.6,IF(AND(B111&gt;=2.9,D111&gt;=1.35,D111&lt;1.55,G111&lt;0.735,H111&lt;13.665,H111&gt;=6.982,D111&gt;=1.25,F111&lt;2.5,F111&gt;=1.5),4.52,IF(AND(G111&gt;=0.862,A111&lt;5.15,B111&gt;=3.25,G111&lt;0.934,B111&gt;=3.15,B111&gt;=3.05,A111&lt;5.45,H111&gt;=5.245,B111&lt;3.65,F111&lt;1.5),1.5,IF(AND(H111&lt;9.35,G111&lt;0.862,A111&lt;5.15,B111&gt;=3.25,G111&lt;0.934,B111&gt;=3.15,B111&gt;=3.05,A111&lt;5.45,H111&gt;=5.245,B111&lt;3.65,F111&lt;1.5),1.38,IF(AND(H111&gt;=9.35,G111&lt;0.862,A111&lt;5.15,B111&gt;=3.25,G111&lt;0.934,B111&gt;=3.15,B111&gt;=3.05,A111&lt;5.45,H111&gt;=5.245,B111&lt;3.65,F111&lt;1.5),1.4,"shouldnthappen"))))))))))))))))))))))))))))))))))))</f>
        <v>6.05</v>
      </c>
      <c r="O111" s="1" t="n">
        <f aca="false">IF(AND(B111&lt;2.75,A111&lt;5.55),3.96,IF(AND(H111&lt;9.205,A111&lt;5.9,A111&gt;=5.55),3.85,IF(AND(A111&lt;4.35,D111&lt;0.35,B111&gt;=2.75,A111&lt;5.55),1.1,IF(AND(B111&lt;3.65,D111&gt;=0.35,B111&gt;=2.75,A111&lt;5.55),1.65,IF(AND(B111&gt;=3.65,D111&gt;=0.35,B111&gt;=2.75,A111&lt;5.55),1.9,IF(AND(G111&gt;=0.732,H111&gt;=9.205,A111&lt;5.9,A111&gt;=5.55),4.9,IF(AND(G111&lt;0.273,G111&lt;0.732,H111&gt;=9.205,A111&lt;5.9,A111&gt;=5.55),4.5,IF(AND(A111&lt;6.3,G111&lt;0.422,F111&lt;2.5,A111&gt;=5.9,A111&gt;=5.55),5.1,IF(AND(A111&gt;=6.3,G111&lt;0.422,F111&lt;2.5,A111&gt;=5.9,A111&gt;=5.55),4.76,IF(AND(B111&lt;2.4,G111&gt;=0.422,F111&lt;2.5,A111&gt;=5.9,A111&gt;=5.55),4.45,IF(AND(A111&gt;=7,G111&gt;=0.628,F111&gt;=2.5,A111&gt;=5.9,A111&gt;=5.55),6.45,IF(AND(D111&lt;0.15,H111&lt;13.924,A111&gt;=4.35,D111&lt;0.35,B111&gt;=2.75,A111&lt;5.55),1.5,IF(AND(B111&lt;3.15,H111&gt;=13.924,A111&gt;=4.35,D111&lt;0.35,B111&gt;=2.75,A111&lt;5.55),1.56,IF(AND(B111&gt;=3.15,H111&gt;=13.924,A111&gt;=4.35,D111&lt;0.35,B111&gt;=2.75,A111&lt;5.55),1.3,IF(AND(H111&lt;14.316,G111&gt;=0.273,G111&lt;0.732,H111&gt;=9.205,A111&lt;5.9,A111&gt;=5.55),3.95,IF(AND(H111&gt;=14.316,G111&gt;=0.273,G111&lt;0.732,H111&gt;=9.205,A111&lt;5.9,A111&gt;=5.55),4.1,IF(AND(A111&lt;6.2,B111&gt;=2.4,G111&gt;=0.422,F111&lt;2.5,A111&gt;=5.9,A111&gt;=5.55),4.3,IF(AND(A111&gt;=7.05,G111&lt;0.364,G111&lt;0.628,F111&gt;=2.5,A111&gt;=5.9,A111&gt;=5.55),6.1,IF(AND(A111&gt;=7.55,G111&gt;=0.364,G111&lt;0.628,F111&gt;=2.5,A111&gt;=5.9,A111&gt;=5.55),6.4,IF(AND(A111&lt;6.15,A111&lt;7,G111&gt;=0.628,F111&gt;=2.5,A111&gt;=5.9,A111&gt;=5.55),4.9,IF(AND(D111&lt;1.45,A111&gt;=6.2,B111&gt;=2.4,G111&gt;=0.422,F111&lt;2.5,A111&gt;=5.9,A111&gt;=5.55),4.64,IF(AND(D111&gt;=1.45,A111&gt;=6.2,B111&gt;=2.4,G111&gt;=0.422,F111&lt;2.5,A111&gt;=5.9,A111&gt;=5.55),4.9,IF(AND(D111&lt;1.65,A111&lt;7.05,G111&lt;0.364,G111&lt;0.628,F111&gt;=2.5,A111&gt;=5.9,A111&gt;=5.55),5.1,IF(AND(D111&gt;=2.35,A111&lt;7.55,G111&gt;=0.364,G111&lt;0.628,F111&gt;=2.5,A111&gt;=5.9,A111&gt;=5.55),5.633,IF(AND(D111&lt;2.15,A111&gt;=6.15,A111&lt;7,G111&gt;=0.628,F111&gt;=2.5,A111&gt;=5.9,A111&gt;=5.55),5.1,IF(AND(D111&gt;=2.15,A111&gt;=6.15,A111&lt;7,G111&gt;=0.628,F111&gt;=2.5,A111&gt;=5.9,A111&gt;=5.55),5.267,IF(AND(A111&lt;4.9,A111&lt;5.05,D111&gt;=0.15,H111&lt;13.924,A111&gt;=4.35,D111&lt;0.35,B111&gt;=2.75,A111&lt;5.55),1.375,IF(AND(A111&gt;=4.9,A111&lt;5.05,D111&gt;=0.15,H111&lt;13.924,A111&gt;=4.35,D111&lt;0.35,B111&gt;=2.75,A111&lt;5.55),1.3,IF(AND(A111&lt;5.45,A111&gt;=5.05,D111&gt;=0.15,H111&lt;13.924,A111&gt;=4.35,D111&lt;0.35,B111&gt;=2.75,A111&lt;5.55),1.475,IF(AND(A111&gt;=5.45,A111&gt;=5.05,D111&gt;=0.15,H111&lt;13.924,A111&gt;=4.35,D111&lt;0.35,B111&gt;=2.75,A111&lt;5.55),1.4,IF(AND(B111&gt;=3.25,D111&lt;2.35,A111&lt;7.55,G111&gt;=0.364,G111&lt;0.628,F111&gt;=2.5,A111&gt;=5.9,A111&gt;=5.55),5.7,IF(AND(G111&lt;0.006,G111&lt;0.107,D111&gt;=1.65,A111&lt;7.05,G111&lt;0.364,G111&lt;0.628,F111&gt;=2.5,A111&gt;=5.9,A111&gt;=5.55),5.5,IF(AND(G111&gt;=0.006,G111&lt;0.107,D111&gt;=1.65,A111&lt;7.05,G111&lt;0.364,G111&lt;0.628,F111&gt;=2.5,A111&gt;=5.9,A111&gt;=5.55),5.667,IF(AND(D111&lt;2.2,G111&gt;=0.107,D111&gt;=1.65,A111&lt;7.05,G111&lt;0.364,G111&lt;0.628,F111&gt;=2.5,A111&gt;=5.9,A111&gt;=5.55),5.35,IF(AND(D111&gt;=2.2,G111&gt;=0.107,D111&gt;=1.65,A111&lt;7.05,G111&lt;0.364,G111&lt;0.628,F111&gt;=2.5,A111&gt;=5.9,A111&gt;=5.55),5.2,IF(AND(D111&lt;2.25,B111&lt;3.25,D111&lt;2.35,A111&lt;7.55,G111&gt;=0.364,G111&lt;0.628,F111&gt;=2.5,A111&gt;=5.9,A111&gt;=5.55),5.8,IF(AND(D111&gt;=2.25,B111&lt;3.25,D111&lt;2.35,A111&lt;7.55,G111&gt;=0.364,G111&lt;0.628,F111&gt;=2.5,A111&gt;=5.9,A111&gt;=5.55),5.9,"shouldnthappen")))))))))))))))))))))))))))))))))))))</f>
        <v>5.8</v>
      </c>
      <c r="P111" s="1" t="n">
        <f aca="false">IF(AND(D111&gt;=0.75,A111&lt;5.55),3.9,IF(AND(H111&lt;7.482,A111&gt;=5.55),3.45,IF(AND(B111&gt;=3.15,B111&lt;3.25,D111&lt;0.75,A111&lt;5.55),1.262,IF(AND(G111&gt;=0.446,B111&lt;3.15,B111&lt;3.25,D111&lt;0.75,A111&lt;5.55),1.1,IF(AND(G111&lt;0.408,A111&lt;5.05,B111&gt;=3.25,D111&lt;0.75,A111&lt;5.55),1.4,IF(AND(G111&gt;=0.408,A111&lt;5.05,B111&gt;=3.25,D111&lt;0.75,A111&lt;5.55),1.233,IF(AND(G111&gt;=0.676,A111&gt;=5.05,B111&gt;=3.25,D111&lt;0.75,A111&lt;5.55),1.72,IF(AND(H111&lt;9.386,A111&lt;5.85,F111&lt;2.5,H111&gt;=7.482,A111&gt;=5.55),3.5,IF(AND(H111&gt;=9.386,A111&lt;5.85,F111&lt;2.5,H111&gt;=7.482,A111&gt;=5.55),4.275,IF(AND(H111&gt;=16.284,G111&lt;0.865,F111&gt;=2.5,H111&gt;=7.482,A111&gt;=5.55),6.6,IF(AND(G111&lt;0.912,G111&gt;=0.865,F111&gt;=2.5,H111&gt;=7.482,A111&gt;=5.55),4.8,IF(AND(G111&gt;=0.912,G111&gt;=0.865,F111&gt;=2.5,H111&gt;=7.482,A111&gt;=5.55),5.175,IF(AND(A111&gt;=4.95,G111&lt;0.446,B111&lt;3.15,B111&lt;3.25,D111&lt;0.75,A111&lt;5.55),1.6,IF(AND(H111&gt;=12.974,G111&lt;0.676,A111&gt;=5.05,B111&gt;=3.25,D111&lt;0.75,A111&lt;5.55),1.3,IF(AND(D111&lt;1.45,H111&lt;13.531,A111&gt;=5.85,F111&lt;2.5,H111&gt;=7.482,A111&gt;=5.55),4.2,IF(AND(D111&gt;=1.45,H111&lt;13.531,A111&gt;=5.85,F111&lt;2.5,H111&gt;=7.482,A111&gt;=5.55),4.967,IF(AND(G111&lt;0.187,H111&gt;=13.531,A111&gt;=5.85,F111&lt;2.5,H111&gt;=7.482,A111&gt;=5.55),5,IF(AND(H111&gt;=12.675,A111&lt;4.95,G111&lt;0.446,B111&lt;3.15,B111&lt;3.25,D111&lt;0.75,A111&lt;5.55),1.5,IF(AND(H111&lt;10.826,H111&lt;12.974,G111&lt;0.676,A111&gt;=5.05,B111&gt;=3.25,D111&lt;0.75,A111&lt;5.55),1.46,IF(AND(H111&gt;=10.826,H111&lt;12.974,G111&lt;0.676,A111&gt;=5.05,B111&gt;=3.25,D111&lt;0.75,A111&lt;5.55),1.4,IF(AND(A111&lt;6.15,G111&gt;=0.187,H111&gt;=13.531,A111&gt;=5.85,F111&lt;2.5,H111&gt;=7.482,A111&gt;=5.55),4.7,IF(AND(A111&lt;6.85,B111&lt;2.95,H111&lt;16.284,G111&lt;0.865,F111&gt;=2.5,H111&gt;=7.482,A111&gt;=5.55),5.32,IF(AND(A111&gt;=6.85,B111&lt;2.95,H111&lt;16.284,G111&lt;0.865,F111&gt;=2.5,H111&gt;=7.482,A111&gt;=5.55),6.567,IF(AND(A111&lt;4.85,H111&lt;12.675,A111&lt;4.95,G111&lt;0.446,B111&lt;3.15,B111&lt;3.25,D111&lt;0.75,A111&lt;5.55),1.4,IF(AND(A111&gt;=4.85,H111&lt;12.675,A111&lt;4.95,G111&lt;0.446,B111&lt;3.15,B111&lt;3.25,D111&lt;0.75,A111&lt;5.55),1.5,IF(AND(B111&lt;3.1,A111&gt;=6.15,G111&gt;=0.187,H111&gt;=13.531,A111&gt;=5.85,F111&lt;2.5,H111&gt;=7.482,A111&gt;=5.55),4.467,IF(AND(B111&gt;=3.1,A111&gt;=6.15,G111&gt;=0.187,H111&gt;=13.531,A111&gt;=5.85,F111&lt;2.5,H111&gt;=7.482,A111&gt;=5.55),4.7,IF(AND(G111&gt;=0.379,B111&lt;3.15,B111&gt;=2.95,H111&lt;16.284,G111&lt;0.865,F111&gt;=2.5,H111&gt;=7.482,A111&gt;=5.55),5.733,IF(AND(A111&lt;6.6,B111&gt;=3.15,B111&gt;=2.95,H111&lt;16.284,G111&lt;0.865,F111&gt;=2.5,H111&gt;=7.482,A111&gt;=5.55),5.38,IF(AND(A111&lt;6.7,G111&lt;0.379,B111&lt;3.15,B111&gt;=2.95,H111&lt;16.284,G111&lt;0.865,F111&gt;=2.5,H111&gt;=7.482,A111&gt;=5.55),5.3,IF(AND(A111&gt;=6.7,G111&lt;0.379,B111&lt;3.15,B111&gt;=2.95,H111&lt;16.284,G111&lt;0.865,F111&gt;=2.5,H111&gt;=7.482,A111&gt;=5.55),5.16,IF(AND(A111&lt;7.05,A111&gt;=6.6,B111&gt;=3.15,B111&gt;=2.95,H111&lt;16.284,G111&lt;0.865,F111&gt;=2.5,H111&gt;=7.482,A111&gt;=5.55),5.78,IF(AND(A111&gt;=7.05,A111&gt;=6.6,B111&gt;=3.15,B111&gt;=2.95,H111&lt;16.284,G111&lt;0.865,F111&gt;=2.5,H111&gt;=7.482,A111&gt;=5.55),6.1,"shouldnthappen")))))))))))))))))))))))))))))))))</f>
        <v>5.32</v>
      </c>
      <c r="Q111" s="1" t="n">
        <f aca="false">IF(AND(G111&gt;=0.422,B111&lt;3.25,F111&lt;1.5),1.25,IF(AND(G111&gt;=0.082,G111&lt;0.125,F111&gt;=1.5),6.7,IF(AND(G111&lt;0.251,G111&lt;0.422,B111&lt;3.25,F111&lt;1.5),1.38,IF(AND(G111&gt;=0.251,G111&lt;0.422,B111&lt;3.25,F111&lt;1.5),1.55,IF(AND(G111&gt;=0.385,G111&lt;0.633,B111&gt;=3.25,F111&lt;1.5),1.367,IF(AND(B111&lt;3.35,G111&gt;=0.633,B111&gt;=3.25,F111&lt;1.5),1.7,IF(AND(A111&lt;5.85,G111&lt;0.082,G111&lt;0.125,F111&gt;=1.5),4.5,IF(AND(F111&gt;=2.5,D111&lt;1.6,G111&gt;=0.125,F111&gt;=1.5),5.05,IF(AND(H111&gt;=16.774,D111&gt;=1.6,G111&gt;=0.125,F111&gt;=1.5),6.4,IF(AND(D111&gt;=0.5,G111&lt;0.385,G111&lt;0.633,B111&gt;=3.25,F111&lt;1.5),1.6,IF(AND(B111&lt;3.6,B111&gt;=3.35,G111&gt;=0.633,B111&gt;=3.25,F111&lt;1.5),1.55,IF(AND(B111&gt;=3.6,B111&gt;=3.35,G111&gt;=0.633,B111&gt;=3.25,F111&lt;1.5),1.6,IF(AND(D111&lt;1.65,A111&gt;=5.85,G111&lt;0.082,G111&lt;0.125,F111&gt;=1.5),4.7,IF(AND(A111&lt;5.3,F111&lt;2.5,D111&lt;1.6,G111&gt;=0.125,F111&gt;=1.5),3.15,IF(AND(B111&gt;=3.2,H111&lt;16.774,D111&gt;=1.6,G111&gt;=0.125,F111&gt;=1.5),5.675,IF(AND(H111&lt;11.767,D111&lt;0.5,G111&lt;0.385,G111&lt;0.633,B111&gt;=3.25,F111&lt;1.5),1.5,IF(AND(H111&gt;=11.767,D111&lt;0.5,G111&lt;0.385,G111&lt;0.633,B111&gt;=3.25,F111&lt;1.5),1.367,IF(AND(H111&lt;8.367,D111&gt;=1.65,A111&gt;=5.85,G111&lt;0.082,G111&lt;0.125,F111&gt;=1.5),5.7,IF(AND(H111&gt;=8.367,D111&gt;=1.65,A111&gt;=5.85,G111&lt;0.082,G111&lt;0.125,F111&gt;=1.5),5.575,IF(AND(A111&gt;=7.1,B111&lt;3.2,H111&lt;16.774,D111&gt;=1.6,G111&gt;=0.125,F111&gt;=1.5),6.3,IF(AND(H111&gt;=15.395,B111&lt;2.85,A111&gt;=5.3,F111&lt;2.5,D111&lt;1.6,G111&gt;=0.125,F111&gt;=1.5),4.8,IF(AND(H111&lt;8.486,B111&gt;=2.85,A111&gt;=5.3,F111&lt;2.5,D111&lt;1.6,G111&gt;=0.125,F111&gt;=1.5),3.85,IF(AND(D111&gt;=2.1,A111&lt;7.1,B111&lt;3.2,H111&lt;16.774,D111&gt;=1.6,G111&gt;=0.125,F111&gt;=1.5),5.5,IF(AND(B111&gt;=2.75,H111&lt;15.395,B111&lt;2.85,A111&gt;=5.3,F111&lt;2.5,D111&lt;1.6,G111&gt;=0.125,F111&gt;=1.5),4.489,IF(AND(H111&gt;=15.168,H111&gt;=8.486,B111&gt;=2.85,A111&gt;=5.3,F111&lt;2.5,D111&lt;1.6,G111&gt;=0.125,F111&gt;=1.5),4.7,IF(AND(G111&gt;=0.519,D111&lt;2.1,A111&lt;7.1,B111&lt;3.2,H111&lt;16.774,D111&gt;=1.6,G111&gt;=0.125,F111&gt;=1.5),4.925,IF(AND(G111&gt;=0.897,B111&lt;2.75,H111&lt;15.395,B111&lt;2.85,A111&gt;=5.3,F111&lt;2.5,D111&lt;1.6,G111&gt;=0.125,F111&gt;=1.5),4.567,IF(AND(A111&lt;5.65,H111&lt;15.168,H111&gt;=8.486,B111&gt;=2.85,A111&gt;=5.3,F111&lt;2.5,D111&lt;1.6,G111&gt;=0.125,F111&gt;=1.5),4.5,IF(AND(G111&lt;0.23,G111&lt;0.519,D111&lt;2.1,A111&lt;7.1,B111&lt;3.2,H111&lt;16.774,D111&gt;=1.6,G111&gt;=0.125,F111&gt;=1.5),5,IF(AND(A111&lt;5.9,G111&lt;0.897,B111&lt;2.75,H111&lt;15.395,B111&lt;2.85,A111&gt;=5.3,F111&lt;2.5,D111&lt;1.6,G111&gt;=0.125,F111&gt;=1.5),4.1,IF(AND(A111&gt;=5.9,G111&lt;0.897,B111&lt;2.75,H111&lt;15.395,B111&lt;2.85,A111&gt;=5.3,F111&lt;2.5,D111&lt;1.6,G111&gt;=0.125,F111&gt;=1.5),4.5,IF(AND(A111&lt;6.05,A111&gt;=5.65,H111&lt;15.168,H111&gt;=8.486,B111&gt;=2.85,A111&gt;=5.3,F111&lt;2.5,D111&lt;1.6,G111&gt;=0.125,F111&gt;=1.5),4.2,IF(AND(A111&gt;=6.05,A111&gt;=5.65,H111&lt;15.168,H111&gt;=8.486,B111&gt;=2.85,A111&gt;=5.3,F111&lt;2.5,D111&lt;1.6,G111&gt;=0.125,F111&gt;=1.5),4.35,IF(AND(D111&lt;1.95,G111&gt;=0.23,G111&lt;0.519,D111&lt;2.1,A111&lt;7.1,B111&lt;3.2,H111&lt;16.774,D111&gt;=1.6,G111&gt;=0.125,F111&gt;=1.5),5.3,IF(AND(D111&gt;=1.95,G111&gt;=0.23,G111&lt;0.519,D111&lt;2.1,A111&lt;7.1,B111&lt;3.2,H111&lt;16.774,D111&gt;=1.6,G111&gt;=0.125,F111&gt;=1.5),5.2,"shouldnthappen")))))))))))))))))))))))))))))))))))</f>
        <v>5.3</v>
      </c>
      <c r="R111" s="1" t="n">
        <f aca="false">IF(AND(G111&gt;=0.901,F111&lt;1.5),1.9,IF(AND(H111&lt;5.523,D111&lt;0.35,G111&lt;0.901,F111&lt;1.5),1,IF(AND(B111&lt;3.6,D111&gt;=0.35,G111&lt;0.901,F111&lt;1.5),1.575,IF(AND(B111&gt;=3.6,D111&gt;=0.35,G111&lt;0.901,F111&lt;1.5),1.5,IF(AND(G111&gt;=0.837,D111&lt;1.15,D111&lt;1.45,F111&gt;=1.5),3,IF(AND(G111&gt;=0.66,D111&gt;=1.15,D111&lt;1.45,F111&gt;=1.5),4,IF(AND(F111&gt;=2.5,D111&lt;1.55,D111&gt;=1.45,F111&gt;=1.5),5.025,IF(AND(F111&lt;2.5,D111&gt;=1.55,D111&gt;=1.45,F111&gt;=1.5),4.933,IF(AND(B111&lt;2.45,G111&lt;0.837,D111&lt;1.15,D111&lt;1.45,F111&gt;=1.5),3.3,IF(AND(B111&gt;=2.45,G111&lt;0.837,D111&lt;1.15,D111&lt;1.45,F111&gt;=1.5),3.86,IF(AND(B111&gt;=3.05,F111&lt;2.5,D111&lt;1.55,D111&gt;=1.45,F111&gt;=1.5),4.8,IF(AND(D111&gt;=2.45,F111&gt;=2.5,D111&gt;=1.55,D111&gt;=1.45,F111&gt;=1.5),5.875,IF(AND(H111&lt;13.187,G111&lt;0.217,H111&gt;=5.523,D111&lt;0.35,G111&lt;0.901,F111&lt;1.5),1.4,IF(AND(H111&gt;=13.187,G111&lt;0.217,H111&gt;=5.523,D111&lt;0.35,G111&lt;0.901,F111&lt;1.5),1.5,IF(AND(G111&lt;0.33,G111&gt;=0.217,H111&gt;=5.523,D111&lt;0.35,G111&lt;0.901,F111&lt;1.5),1.28,IF(AND(A111&lt;6.05,D111&lt;1.35,G111&lt;0.66,D111&gt;=1.15,D111&lt;1.45,F111&gt;=1.5),4.175,IF(AND(A111&gt;=6.05,D111&lt;1.35,G111&lt;0.66,D111&gt;=1.15,D111&lt;1.45,F111&gt;=1.5),4.3,IF(AND(A111&lt;5.65,D111&gt;=1.35,G111&lt;0.66,D111&gt;=1.15,D111&lt;1.45,F111&gt;=1.5),3.9,IF(AND(A111&gt;=5.65,D111&gt;=1.35,G111&lt;0.66,D111&gt;=1.15,D111&lt;1.45,F111&gt;=1.5),4.52,IF(AND(A111&lt;6.25,B111&lt;3.05,F111&lt;2.5,D111&lt;1.55,D111&gt;=1.45,F111&gt;=1.5),4.5,IF(AND(A111&gt;=6.25,B111&lt;3.05,F111&lt;2.5,D111&lt;1.55,D111&gt;=1.45,F111&gt;=1.5),4.675,IF(AND(A111&gt;=7.25,D111&lt;2.45,F111&gt;=2.5,D111&gt;=1.55,D111&gt;=1.45,F111&gt;=1.5),6.433,IF(AND(D111&gt;=0.25,G111&gt;=0.33,G111&gt;=0.217,H111&gt;=5.523,D111&lt;0.35,G111&lt;0.901,F111&lt;1.5),1.4,IF(AND(A111&lt;6.15,A111&lt;7.25,D111&lt;2.45,F111&gt;=2.5,D111&gt;=1.55,D111&gt;=1.45,F111&gt;=1.5),5.025,IF(AND(H111&lt;6.439,D111&lt;0.25,G111&gt;=0.33,G111&gt;=0.217,H111&gt;=5.523,D111&lt;0.35,G111&lt;0.901,F111&lt;1.5),1.5,IF(AND(H111&gt;=6.439,D111&lt;0.25,G111&gt;=0.33,G111&gt;=0.217,H111&gt;=5.523,D111&lt;0.35,G111&lt;0.901,F111&lt;1.5),1.38,IF(AND(H111&gt;=13.711,A111&gt;=6.15,A111&lt;7.25,D111&lt;2.45,F111&gt;=2.5,D111&gt;=1.55,D111&gt;=1.45,F111&gt;=1.5),5.68,IF(AND(B111&gt;=3.3,H111&lt;13.711,A111&gt;=6.15,A111&lt;7.25,D111&lt;2.45,F111&gt;=2.5,D111&gt;=1.55,D111&gt;=1.45,F111&gt;=1.5),5.6,IF(AND(G111&lt;0.093,B111&lt;3.3,H111&lt;13.711,A111&gt;=6.15,A111&lt;7.25,D111&lt;2.45,F111&gt;=2.5,D111&gt;=1.55,D111&gt;=1.45,F111&gt;=1.5),5.56,IF(AND(D111&lt;1.95,G111&gt;=0.093,B111&lt;3.3,H111&lt;13.711,A111&gt;=6.15,A111&lt;7.25,D111&lt;2.45,F111&gt;=2.5,D111&gt;=1.55,D111&gt;=1.45,F111&gt;=1.5),5.3,IF(AND(B111&lt;3.15,D111&gt;=1.95,G111&gt;=0.093,B111&lt;3.3,H111&lt;13.711,A111&gt;=6.15,A111&lt;7.25,D111&lt;2.45,F111&gt;=2.5,D111&gt;=1.55,D111&gt;=1.45,F111&gt;=1.5),5.1,IF(AND(B111&gt;=3.15,D111&gt;=1.95,G111&gt;=0.093,B111&lt;3.3,H111&lt;13.711,A111&gt;=6.15,A111&lt;7.25,D111&lt;2.45,F111&gt;=2.5,D111&gt;=1.55,D111&gt;=1.45,F111&gt;=1.5),5.15,"shouldnthappen"))))))))))))))))))))))))))))))))</f>
        <v>5.3</v>
      </c>
      <c r="S111" s="1" t="n">
        <f aca="false">IF(AND(G111&gt;=0.859,D111&gt;=0.35,F111&lt;1.5),1.9,IF(AND(D111&lt;1.75,F111&gt;=2.5,F111&gt;=1.5),4.867,IF(AND(H111&lt;8.42,A111&lt;5.05,D111&lt;0.35,F111&lt;1.5),1.42,IF(AND(H111&gt;=14.877,A111&gt;=5.05,D111&lt;0.35,F111&lt;1.5),1.3,IF(AND(B111&lt;3.35,G111&lt;0.859,D111&gt;=0.35,F111&lt;1.5),1.7,IF(AND(B111&gt;=3.35,G111&lt;0.859,D111&gt;=0.35,F111&lt;1.5),1.5,IF(AND(A111&gt;=6.05,B111&lt;2.75,F111&lt;2.5,F111&gt;=1.5),4.733,IF(AND(G111&gt;=0.68,B111&gt;=2.75,F111&lt;2.5,F111&gt;=1.5),4.025,IF(AND(H111&gt;=16.284,D111&gt;=1.75,F111&gt;=2.5,F111&gt;=1.5),6.6,IF(AND(A111&lt;4.35,H111&gt;=8.42,A111&lt;5.05,D111&lt;0.35,F111&lt;1.5),1.1,IF(AND(G111&gt;=0.948,H111&lt;14.877,A111&gt;=5.05,D111&lt;0.35,F111&lt;1.5),1.7,IF(AND(A111&lt;5.3,A111&lt;6.05,B111&lt;2.75,F111&lt;2.5,F111&gt;=1.5),3,IF(AND(H111&gt;=15.168,G111&lt;0.68,B111&gt;=2.75,F111&lt;2.5,F111&gt;=1.5),4.75,IF(AND(H111&gt;=14.005,A111&gt;=4.35,H111&gt;=8.42,A111&lt;5.05,D111&lt;0.35,F111&lt;1.5),1.375,IF(AND(A111&gt;=5.55,G111&lt;0.948,H111&lt;14.877,A111&gt;=5.05,D111&lt;0.35,F111&lt;1.5),1.7,IF(AND(H111&lt;12.363,A111&gt;=5.3,A111&lt;6.05,B111&lt;2.75,F111&lt;2.5,F111&gt;=1.5),3.825,IF(AND(H111&gt;=12.363,A111&gt;=5.3,A111&lt;6.05,B111&lt;2.75,F111&lt;2.5,F111&gt;=1.5),4.033,IF(AND(H111&gt;=14.508,H111&lt;15.168,G111&lt;0.68,B111&gt;=2.75,F111&lt;2.5,F111&gt;=1.5),4.2,IF(AND(D111&gt;=2.35,D111&gt;=2.2,H111&lt;16.284,D111&gt;=1.75,F111&gt;=2.5,F111&gt;=1.5),5.267,IF(AND(G111&lt;0.231,H111&lt;14.005,A111&gt;=4.35,H111&gt;=8.42,A111&lt;5.05,D111&lt;0.35,F111&lt;1.5),1.4,IF(AND(H111&gt;=14.494,A111&lt;5.55,G111&lt;0.948,H111&lt;14.877,A111&gt;=5.05,D111&lt;0.35,F111&lt;1.5),1.6,IF(AND(A111&lt;6.1,H111&lt;14.508,H111&lt;15.168,G111&lt;0.68,B111&gt;=2.75,F111&lt;2.5,F111&gt;=1.5),4.5,IF(AND(A111&lt;6.1,H111&lt;11.8,D111&lt;2.2,H111&lt;16.284,D111&gt;=1.75,F111&gt;=2.5,F111&gt;=1.5),4.95,IF(AND(A111&gt;=6.1,H111&lt;11.8,D111&lt;2.2,H111&lt;16.284,D111&gt;=1.75,F111&gt;=2.5,F111&gt;=1.5),5.333,IF(AND(B111&lt;2.75,H111&gt;=11.8,D111&lt;2.2,H111&lt;16.284,D111&gt;=1.75,F111&gt;=2.5,F111&gt;=1.5),5.1,IF(AND(B111&gt;=3.15,D111&lt;2.35,D111&gt;=2.2,H111&lt;16.284,D111&gt;=1.75,F111&gt;=2.5,F111&gt;=1.5),5.5,IF(AND(B111&gt;=3.35,G111&gt;=0.231,H111&lt;14.005,A111&gt;=4.35,H111&gt;=8.42,A111&lt;5.05,D111&lt;0.35,F111&lt;1.5),1.3,IF(AND(H111&lt;13.869,H111&lt;14.494,A111&lt;5.55,G111&lt;0.948,H111&lt;14.877,A111&gt;=5.05,D111&lt;0.35,F111&lt;1.5),1.5,IF(AND(H111&gt;=13.869,H111&lt;14.494,A111&lt;5.55,G111&lt;0.948,H111&lt;14.877,A111&gt;=5.05,D111&lt;0.35,F111&lt;1.5),1.4,IF(AND(G111&lt;0.636,A111&gt;=6.1,H111&lt;14.508,H111&lt;15.168,G111&lt;0.68,B111&gt;=2.75,F111&lt;2.5,F111&gt;=1.5),4.68,IF(AND(G111&gt;=0.636,A111&gt;=6.1,H111&lt;14.508,H111&lt;15.168,G111&lt;0.68,B111&gt;=2.75,F111&lt;2.5,F111&gt;=1.5),4.4,IF(AND(B111&lt;2.85,B111&gt;=2.75,H111&gt;=11.8,D111&lt;2.2,H111&lt;16.284,D111&gt;=1.75,F111&gt;=2.5,F111&gt;=1.5),6.7,IF(AND(H111&lt;10.626,B111&lt;3.15,D111&lt;2.35,D111&gt;=2.2,H111&lt;16.284,D111&gt;=1.75,F111&gt;=2.5,F111&gt;=1.5),5.1,IF(AND(H111&gt;=10.626,B111&lt;3.15,D111&lt;2.35,D111&gt;=2.2,H111&lt;16.284,D111&gt;=1.75,F111&gt;=2.5,F111&gt;=1.5),5.2,IF(AND(G111&lt;0.378,B111&lt;3.35,G111&gt;=0.231,H111&lt;14.005,A111&gt;=4.35,H111&gt;=8.42,A111&lt;5.05,D111&lt;0.35,F111&lt;1.5),1.2,IF(AND(G111&gt;=0.378,B111&lt;3.35,G111&gt;=0.231,H111&lt;14.005,A111&gt;=4.35,H111&gt;=8.42,A111&lt;5.05,D111&lt;0.35,F111&lt;1.5),1.3,IF(AND(A111&lt;6.2,B111&gt;=2.85,B111&gt;=2.75,H111&gt;=11.8,D111&lt;2.2,H111&lt;16.284,D111&gt;=1.75,F111&gt;=2.5,F111&gt;=1.5),4.9,IF(AND(G111&lt;0.388,A111&gt;=6.2,B111&gt;=2.85,B111&gt;=2.75,H111&gt;=11.8,D111&lt;2.2,H111&lt;16.284,D111&gt;=1.75,F111&gt;=2.5,F111&gt;=1.5),5.52,IF(AND(G111&gt;=0.388,A111&gt;=6.2,B111&gt;=2.85,B111&gt;=2.75,H111&gt;=11.8,D111&lt;2.2,H111&lt;16.284,D111&gt;=1.75,F111&gt;=2.5,F111&gt;=1.5),5.7,"shouldnthappen")))))))))))))))))))))))))))))))))))))))</f>
        <v>5.1</v>
      </c>
      <c r="T111" s="1" t="n">
        <f aca="false">IF(AND(D111&gt;=0.8,A111&lt;5.45),3.7,IF(AND(D111&gt;=0.35,D111&lt;0.8,A111&lt;5.45),1.56,IF(AND(G111&lt;0.164,F111&lt;2.5,A111&gt;=5.45),1.6,IF(AND(H111&gt;=16.718,F111&gt;=2.5,A111&gt;=5.45),6.4,IF(AND(G111&gt;=0.719,H111&lt;16.718,F111&gt;=2.5,A111&gt;=5.45),5.05,IF(AND(A111&lt;4.35,A111&lt;5.05,D111&lt;0.35,D111&lt;0.8,A111&lt;5.45),1.1,IF(AND(H111&gt;=14.494,A111&gt;=5.05,D111&lt;0.35,D111&lt;0.8,A111&lt;5.45),1.6,IF(AND(G111&lt;0.338,D111&lt;1.25,G111&gt;=0.164,F111&lt;2.5,A111&gt;=5.45),4.1,IF(AND(H111&lt;8.397,D111&gt;=1.25,G111&gt;=0.164,F111&lt;2.5,A111&gt;=5.45),4,IF(AND(H111&lt;11.031,H111&lt;14.494,A111&gt;=5.05,D111&lt;0.35,D111&lt;0.8,A111&lt;5.45),1.5,IF(AND(H111&gt;=11.031,H111&lt;14.494,A111&gt;=5.05,D111&lt;0.35,D111&lt;0.8,A111&lt;5.45),1.44,IF(AND(B111&lt;2.65,H111&gt;=8.397,D111&gt;=1.25,G111&gt;=0.164,F111&lt;2.5,A111&gt;=5.45),4.767,IF(AND(H111&lt;7.388,G111&lt;0.487,G111&lt;0.719,H111&lt;16.718,F111&gt;=2.5,A111&gt;=5.45),5.067,IF(AND(G111&lt;0.533,G111&gt;=0.487,G111&lt;0.719,H111&lt;16.718,F111&gt;=2.5,A111&gt;=5.45),5.8,IF(AND(G111&gt;=0.533,G111&gt;=0.487,G111&lt;0.719,H111&lt;16.718,F111&gt;=2.5,A111&gt;=5.45),5.86,IF(AND(B111&lt;3.25,A111&gt;=4.95,A111&gt;=4.35,A111&lt;5.05,D111&lt;0.35,D111&lt;0.8,A111&lt;5.45),1.2,IF(AND(A111&lt;5.6,H111&lt;11.218,G111&gt;=0.338,D111&lt;1.25,G111&gt;=0.164,F111&lt;2.5,A111&gt;=5.45),3.7,IF(AND(A111&gt;=5.6,H111&lt;11.218,G111&gt;=0.338,D111&lt;1.25,G111&gt;=0.164,F111&lt;2.5,A111&gt;=5.45),3.5,IF(AND(H111&lt;12.668,H111&gt;=11.218,G111&gt;=0.338,D111&lt;1.25,G111&gt;=0.164,F111&lt;2.5,A111&gt;=5.45),3.9,IF(AND(H111&gt;=12.668,H111&gt;=11.218,G111&gt;=0.338,D111&lt;1.25,G111&gt;=0.164,F111&lt;2.5,A111&gt;=5.45),4,IF(AND(H111&gt;=15.705,B111&gt;=2.65,H111&gt;=8.397,D111&gt;=1.25,G111&gt;=0.164,F111&lt;2.5,A111&gt;=5.45),4.8,IF(AND(B111&lt;2.75,H111&gt;=7.388,G111&lt;0.487,G111&lt;0.719,H111&lt;16.718,F111&gt;=2.5,A111&gt;=5.45),5.26,IF(AND(B111&lt;2.95,A111&lt;4.5,A111&lt;4.95,A111&gt;=4.35,A111&lt;5.05,D111&lt;0.35,D111&lt;0.8,A111&lt;5.45),1.4,IF(AND(B111&gt;=2.95,A111&lt;4.5,A111&lt;4.95,A111&gt;=4.35,A111&lt;5.05,D111&lt;0.35,D111&lt;0.8,A111&lt;5.45),1.3,IF(AND(H111&gt;=13.924,A111&gt;=4.5,A111&lt;4.95,A111&gt;=4.35,A111&lt;5.05,D111&lt;0.35,D111&lt;0.8,A111&lt;5.45),1.5,IF(AND(G111&lt;0.252,B111&gt;=3.25,A111&gt;=4.95,A111&gt;=4.35,A111&lt;5.05,D111&lt;0.35,D111&lt;0.8,A111&lt;5.45),1.4,IF(AND(G111&gt;=0.252,B111&gt;=3.25,A111&gt;=4.95,A111&gt;=4.35,A111&lt;5.05,D111&lt;0.35,D111&lt;0.8,A111&lt;5.45),1.32,IF(AND(G111&gt;=0.473,H111&lt;15.705,B111&gt;=2.65,H111&gt;=8.397,D111&gt;=1.25,G111&gt;=0.164,F111&lt;2.5,A111&gt;=5.45),4.7,IF(AND(B111&gt;=3.15,B111&gt;=2.75,H111&gt;=7.388,G111&lt;0.487,G111&lt;0.719,H111&lt;16.718,F111&gt;=2.5,A111&gt;=5.45),5.7,IF(AND(B111&lt;3.15,H111&lt;13.924,A111&gt;=4.5,A111&lt;4.95,A111&gt;=4.35,A111&lt;5.05,D111&lt;0.35,D111&lt;0.8,A111&lt;5.45),1.433,IF(AND(B111&gt;=3.15,H111&lt;13.924,A111&gt;=4.5,A111&lt;4.95,A111&gt;=4.35,A111&lt;5.05,D111&lt;0.35,D111&lt;0.8,A111&lt;5.45),1.4,IF(AND(H111&gt;=14.81,G111&lt;0.473,H111&lt;15.705,B111&gt;=2.65,H111&gt;=8.397,D111&gt;=1.25,G111&gt;=0.164,F111&lt;2.5,A111&gt;=5.45),4.2,IF(AND(A111&lt;6.65,B111&lt;3.15,B111&gt;=2.75,H111&gt;=7.388,G111&lt;0.487,G111&lt;0.719,H111&lt;16.718,F111&gt;=2.5,A111&gt;=5.45),5.6,IF(AND(A111&gt;=6.65,B111&lt;3.15,B111&gt;=2.75,H111&gt;=7.388,G111&lt;0.487,G111&lt;0.719,H111&lt;16.718,F111&gt;=2.5,A111&gt;=5.45),5.4,IF(AND(A111&lt;6.15,H111&lt;14.81,G111&lt;0.473,H111&lt;15.705,B111&gt;=2.65,H111&gt;=8.397,D111&gt;=1.25,G111&gt;=0.164,F111&lt;2.5,A111&gt;=5.45),4.5,IF(AND(A111&gt;=6.15,H111&lt;14.81,G111&lt;0.473,H111&lt;15.705,B111&gt;=2.65,H111&gt;=8.397,D111&gt;=1.25,G111&gt;=0.164,F111&lt;2.5,A111&gt;=5.45),4.4,"shouldnthappen"))))))))))))))))))))))))))))))))))))</f>
        <v>5.8</v>
      </c>
      <c r="U111" s="1" t="n">
        <f aca="false">IF(AND(G111&gt;=0.934,F111&lt;1.5),1.7,IF(AND(D111&lt;0.15,D111&lt;0.25,G111&lt;0.934,F111&lt;1.5),1.38,IF(AND(H111&gt;=14.379,D111&gt;=0.25,G111&lt;0.934,F111&lt;1.5),1.7,IF(AND(A111&lt;5.3,D111&lt;1.35,F111&lt;2.5,F111&gt;=1.5),3.15,IF(AND(H111&lt;7.148,D111&gt;=1.35,F111&lt;2.5,F111&gt;=1.5),3.9,IF(AND(G111&lt;0.352,A111&lt;6.15,F111&gt;=2.5,F111&gt;=1.5),4.5,IF(AND(G111&gt;=0.352,A111&lt;6.15,F111&gt;=2.5,F111&gt;=1.5),4.92,IF(AND(B111&lt;2.85,A111&gt;=6.15,F111&gt;=2.5,F111&gt;=1.5),6.2,IF(AND(D111&gt;=0.45,H111&lt;14.379,D111&gt;=0.25,G111&lt;0.934,F111&lt;1.5),1.65,IF(AND(G111&gt;=0.857,A111&gt;=5.3,D111&lt;1.35,F111&lt;2.5,F111&gt;=1.5),4.3,IF(AND(A111&gt;=7.25,B111&gt;=2.85,A111&gt;=6.15,F111&gt;=2.5,F111&gt;=1.5),6.425,IF(AND(H111&lt;9.499,A111&lt;5.05,D111&gt;=0.15,D111&lt;0.25,G111&lt;0.934,F111&lt;1.5),1.4,IF(AND(A111&gt;=5.45,A111&gt;=5.05,D111&gt;=0.15,D111&lt;0.25,G111&lt;0.934,F111&lt;1.5),1.3,IF(AND(B111&gt;=4.15,D111&lt;0.45,H111&lt;14.379,D111&gt;=0.25,G111&lt;0.934,F111&lt;1.5),1.5,IF(AND(A111&gt;=5.75,G111&lt;0.857,A111&gt;=5.3,D111&lt;1.35,F111&lt;2.5,F111&gt;=1.5),4.02,IF(AND(A111&lt;6.65,G111&lt;0.333,H111&gt;=7.148,D111&gt;=1.35,F111&lt;2.5,F111&gt;=1.5),4.475,IF(AND(A111&gt;=6.65,G111&lt;0.333,H111&gt;=7.148,D111&gt;=1.35,F111&lt;2.5,F111&gt;=1.5),4.8,IF(AND(D111&gt;=1.45,G111&gt;=0.333,H111&gt;=7.148,D111&gt;=1.35,F111&lt;2.5,F111&gt;=1.5),4.85,IF(AND(G111&gt;=0.861,A111&lt;7.25,B111&gt;=2.85,A111&gt;=6.15,F111&gt;=2.5,F111&gt;=1.5),5.2,IF(AND(G111&lt;0.571,H111&gt;=9.499,A111&lt;5.05,D111&gt;=0.15,D111&lt;0.25,G111&lt;0.934,F111&lt;1.5),1.2,IF(AND(G111&gt;=0.571,H111&gt;=9.499,A111&lt;5.05,D111&gt;=0.15,D111&lt;0.25,G111&lt;0.934,F111&lt;1.5),1.3,IF(AND(H111&lt;9.283,A111&lt;5.45,A111&gt;=5.05,D111&gt;=0.15,D111&lt;0.25,G111&lt;0.934,F111&lt;1.5),1.5,IF(AND(H111&gt;=9.283,A111&lt;5.45,A111&gt;=5.05,D111&gt;=0.15,D111&lt;0.25,G111&lt;0.934,F111&lt;1.5),1.425,IF(AND(A111&lt;4.9,B111&lt;4.15,D111&lt;0.45,H111&lt;14.379,D111&gt;=0.25,G111&lt;0.934,F111&lt;1.5),1.4,IF(AND(A111&gt;=4.9,B111&lt;4.15,D111&lt;0.45,H111&lt;14.379,D111&gt;=0.25,G111&lt;0.934,F111&lt;1.5),1.325,IF(AND(G111&lt;0.572,A111&lt;5.75,G111&lt;0.857,A111&gt;=5.3,D111&lt;1.35,F111&lt;2.5,F111&gt;=1.5),3.65,IF(AND(G111&gt;=0.572,A111&lt;5.75,G111&lt;0.857,A111&gt;=5.3,D111&lt;1.35,F111&lt;2.5,F111&gt;=1.5),3.9,IF(AND(A111&lt;6.75,D111&lt;1.45,G111&gt;=0.333,H111&gt;=7.148,D111&gt;=1.35,F111&lt;2.5,F111&gt;=1.5),4.4,IF(AND(A111&gt;=6.75,D111&lt;1.45,G111&gt;=0.333,H111&gt;=7.148,D111&gt;=1.35,F111&lt;2.5,F111&gt;=1.5),4.78,IF(AND(A111&lt;6.6,B111&lt;3.25,G111&lt;0.861,A111&lt;7.25,B111&gt;=2.85,A111&gt;=6.15,F111&gt;=2.5,F111&gt;=1.5),5.333,IF(AND(H111&lt;11.461,B111&gt;=3.25,G111&lt;0.861,A111&lt;7.25,B111&gt;=2.85,A111&gt;=6.15,F111&gt;=2.5,F111&gt;=1.5),6.025,IF(AND(H111&gt;=11.461,B111&gt;=3.25,G111&lt;0.861,A111&lt;7.25,B111&gt;=2.85,A111&gt;=6.15,F111&gt;=2.5,F111&gt;=1.5),5.667,IF(AND(H111&gt;=14.564,A111&gt;=6.6,B111&lt;3.25,G111&lt;0.861,A111&lt;7.25,B111&gt;=2.85,A111&gt;=6.15,F111&gt;=2.5,F111&gt;=1.5),5.4,IF(AND(D111&gt;=2.35,H111&lt;14.564,A111&gt;=6.6,B111&lt;3.25,G111&lt;0.861,A111&lt;7.25,B111&gt;=2.85,A111&gt;=6.15,F111&gt;=2.5,F111&gt;=1.5),5.6,IF(AND(A111&lt;6.85,D111&lt;2.35,H111&lt;14.564,A111&gt;=6.6,B111&lt;3.25,G111&lt;0.861,A111&lt;7.25,B111&gt;=2.85,A111&gt;=6.15,F111&gt;=2.5,F111&gt;=1.5),5.9,IF(AND(A111&gt;=6.85,D111&lt;2.35,H111&lt;14.564,A111&gt;=6.6,B111&lt;3.25,G111&lt;0.861,A111&lt;7.25,B111&gt;=2.85,A111&gt;=6.15,F111&gt;=2.5,F111&gt;=1.5),5.78,"shouldnthappen"))))))))))))))))))))))))))))))))))))</f>
        <v>6.2</v>
      </c>
      <c r="V111" s="1" t="n">
        <f aca="false">IF(AND(H111&lt;5.748,A111&lt;5.05,D111&lt;0.75),1,IF(AND(B111&lt;3.15,H111&gt;=5.748,A111&lt;5.05,D111&lt;0.75),1.475,IF(AND(G111&gt;=0.801,D111&lt;0.25,A111&gt;=5.05,D111&lt;0.75),1.7,IF(AND(D111&gt;=0.45,D111&gt;=0.25,A111&gt;=5.05,D111&lt;0.75),1.7,IF(AND(B111&lt;2.35,F111&lt;2.5,B111&lt;2.75,D111&gt;=0.75),4.16,IF(AND(D111&lt;1.75,F111&gt;=2.5,B111&lt;2.75,D111&gt;=0.75),4.875,IF(AND(D111&gt;=1.75,F111&gt;=2.5,B111&lt;2.75,D111&gt;=0.75),5.333,IF(AND(H111&gt;=16.284,D111&gt;=1.55,B111&gt;=2.75,D111&gt;=0.75),6.6,IF(AND(H111&gt;=14.144,B111&gt;=3.15,H111&gt;=5.748,A111&lt;5.05,D111&lt;0.75),1.3,IF(AND(A111&lt;5.45,G111&lt;0.801,D111&lt;0.25,A111&gt;=5.05,D111&lt;0.75),1.5,IF(AND(A111&gt;=5.45,G111&lt;0.801,D111&lt;0.25,A111&gt;=5.05,D111&lt;0.75),1.34,IF(AND(B111&lt;3.75,D111&lt;0.45,D111&gt;=0.25,A111&gt;=5.05,D111&lt;0.75),1.467,IF(AND(B111&gt;=3.75,D111&lt;0.45,D111&gt;=0.25,A111&gt;=5.05,D111&lt;0.75),1.767,IF(AND(G111&gt;=0.896,B111&gt;=2.35,F111&lt;2.5,B111&lt;2.75,D111&gt;=0.75),4.9,IF(AND(H111&lt;15.504,D111&lt;1.35,D111&lt;1.55,B111&gt;=2.75,D111&gt;=0.75),4.2,IF(AND(H111&gt;=15.504,D111&lt;1.35,D111&lt;1.55,B111&gt;=2.75,D111&gt;=0.75),4.6,IF(AND(H111&lt;9.767,D111&gt;=1.35,D111&lt;1.55,B111&gt;=2.75,D111&gt;=0.75),5.1,IF(AND(A111&lt;4.5,H111&lt;14.144,B111&gt;=3.15,H111&gt;=5.748,A111&lt;5.05,D111&lt;0.75),1.3,IF(AND(A111&gt;=4.5,H111&lt;14.144,B111&gt;=3.15,H111&gt;=5.748,A111&lt;5.05,D111&lt;0.75),1.4,IF(AND(D111&gt;=1.15,G111&lt;0.896,B111&gt;=2.35,F111&lt;2.5,B111&lt;2.75,D111&gt;=0.75),4.04,IF(AND(B111&lt;2.9,H111&gt;=9.767,D111&gt;=1.35,D111&lt;1.55,B111&gt;=2.75,D111&gt;=0.75),4.8,IF(AND(D111&lt;1.7,A111&gt;=7.05,H111&lt;16.284,D111&gt;=1.55,B111&gt;=2.75,D111&gt;=0.75),5.8,IF(AND(D111&gt;=1.7,A111&gt;=7.05,H111&lt;16.284,D111&gt;=1.55,B111&gt;=2.75,D111&gt;=0.75),6.3,IF(AND(B111&lt;2.45,D111&lt;1.15,G111&lt;0.896,B111&gt;=2.35,F111&lt;2.5,B111&lt;2.75,D111&gt;=0.75),3.767,IF(AND(B111&gt;=2.45,D111&lt;1.15,G111&lt;0.896,B111&gt;=2.35,F111&lt;2.5,B111&lt;2.75,D111&gt;=0.75),3.167,IF(AND(B111&gt;=3.15,B111&gt;=2.9,H111&gt;=9.767,D111&gt;=1.35,D111&lt;1.55,B111&gt;=2.75,D111&gt;=0.75),4.7,IF(AND(D111&lt;1.9,D111&lt;2.05,A111&lt;7.05,H111&lt;16.284,D111&gt;=1.55,B111&gt;=2.75,D111&gt;=0.75),4.82,IF(AND(D111&gt;=1.9,D111&lt;2.05,A111&lt;7.05,H111&lt;16.284,D111&gt;=1.55,B111&gt;=2.75,D111&gt;=0.75),5.067,IF(AND(H111&lt;12.721,B111&lt;3.15,B111&gt;=2.9,H111&gt;=9.767,D111&gt;=1.35,D111&lt;1.55,B111&gt;=2.75,D111&gt;=0.75),4.5,IF(AND(H111&gt;=12.721,B111&lt;3.15,B111&gt;=2.9,H111&gt;=9.767,D111&gt;=1.35,D111&lt;1.55,B111&gt;=2.75,D111&gt;=0.75),4.433,IF(AND(H111&lt;9.525,G111&lt;0.364,D111&gt;=2.05,A111&lt;7.05,H111&lt;16.284,D111&gt;=1.55,B111&gt;=2.75,D111&gt;=0.75),5.1,IF(AND(A111&lt;6.25,G111&gt;=0.364,D111&gt;=2.05,A111&lt;7.05,H111&lt;16.284,D111&gt;=1.55,B111&gt;=2.75,D111&gt;=0.75),5.4,IF(AND(H111&lt;10.898,H111&gt;=9.525,G111&lt;0.364,D111&gt;=2.05,A111&lt;7.05,H111&lt;16.284,D111&gt;=1.55,B111&gt;=2.75,D111&gt;=0.75),5.6,IF(AND(H111&lt;8.711,A111&gt;=6.25,G111&gt;=0.364,D111&gt;=2.05,A111&lt;7.05,H111&lt;16.284,D111&gt;=1.55,B111&gt;=2.75,D111&gt;=0.75),5.7,IF(AND(H111&gt;=8.711,A111&gt;=6.25,G111&gt;=0.364,D111&gt;=2.05,A111&lt;7.05,H111&lt;16.284,D111&gt;=1.55,B111&gt;=2.75,D111&gt;=0.75),5.84,IF(AND(D111&lt;2.2,H111&gt;=10.898,H111&gt;=9.525,G111&lt;0.364,D111&gt;=2.05,A111&lt;7.05,H111&lt;16.284,D111&gt;=1.55,B111&gt;=2.75,D111&gt;=0.75),5.4,IF(AND(D111&gt;=2.2,H111&gt;=10.898,H111&gt;=9.525,G111&lt;0.364,D111&gt;=2.05,A111&lt;7.05,H111&lt;16.284,D111&gt;=1.55,B111&gt;=2.75,D111&gt;=0.75),5.3,"shouldnthappen")))))))))))))))))))))))))))))))))))))</f>
        <v>5.333</v>
      </c>
      <c r="W111" s="1" t="n">
        <f aca="false">IF(AND(H111&lt;6.926,D111&gt;=0.35,D111&lt;0.8),1.9,IF(AND(H111&gt;=6.926,D111&gt;=0.35,D111&lt;0.8),1.533,IF(AND(H111&lt;13.492,A111&lt;4.75,D111&lt;0.35,D111&lt;0.8),1.1,IF(AND(H111&gt;=13.492,A111&lt;4.75,D111&lt;0.35,D111&lt;0.8),1.375,IF(AND(B111&lt;2.75,A111&gt;=5.85,F111&lt;2.5,D111&gt;=0.8),4.833,IF(AND(B111&lt;3.3,A111&gt;=7.05,F111&gt;=2.5,D111&gt;=0.8),5.8,IF(AND(B111&gt;=3.3,A111&gt;=7.05,F111&gt;=2.5,D111&gt;=0.8),6.325,IF(AND(D111&gt;=0.25,A111&lt;5.05,A111&gt;=4.75,D111&lt;0.35,D111&lt;0.8),1.3,IF(AND(B111&lt;3.6,A111&gt;=5.05,A111&gt;=4.75,D111&lt;0.35,D111&lt;0.8),1.4,IF(AND(H111&lt;10.194,G111&lt;0.412,A111&lt;5.85,F111&lt;2.5,D111&gt;=0.8),4.133,IF(AND(H111&gt;=10.194,G111&lt;0.412,A111&lt;5.85,F111&lt;2.5,D111&gt;=0.8),4.5,IF(AND(A111&lt;5.35,G111&gt;=0.412,A111&lt;5.85,F111&lt;2.5,D111&gt;=0.8),3.15,IF(AND(A111&lt;6.2,B111&gt;=2.75,A111&gt;=5.85,F111&lt;2.5,D111&gt;=0.8),4.3,IF(AND(H111&lt;5.767,A111&lt;6.2,A111&lt;7.05,F111&gt;=2.5,D111&gt;=0.8),4.5,IF(AND(G111&gt;=0.861,A111&gt;=6.2,A111&lt;7.05,F111&gt;=2.5,D111&gt;=0.8),5.2,IF(AND(B111&lt;3.15,D111&lt;0.25,A111&lt;5.05,A111&gt;=4.75,D111&lt;0.35,D111&lt;0.8),1.55,IF(AND(A111&lt;5.45,B111&gt;=3.6,A111&gt;=5.05,A111&gt;=4.75,D111&lt;0.35,D111&lt;0.8),1.5,IF(AND(A111&gt;=5.45,B111&gt;=3.6,A111&gt;=5.05,A111&gt;=4.75,D111&lt;0.35,D111&lt;0.8),1.4,IF(AND(G111&gt;=0.772,A111&gt;=5.35,G111&gt;=0.412,A111&lt;5.85,F111&lt;2.5,D111&gt;=0.8),3.9,IF(AND(D111&gt;=1.45,A111&gt;=6.2,B111&gt;=2.75,A111&gt;=5.85,F111&lt;2.5,D111&gt;=0.8),4.775,IF(AND(G111&lt;0.5,H111&gt;=5.767,A111&lt;6.2,A111&lt;7.05,F111&gt;=2.5,D111&gt;=0.8),5.1,IF(AND(G111&gt;=0.5,H111&gt;=5.767,A111&lt;6.2,A111&lt;7.05,F111&gt;=2.5,D111&gt;=0.8),4.95,IF(AND(B111&gt;=3.25,G111&lt;0.861,A111&gt;=6.2,A111&lt;7.05,F111&gt;=2.5,D111&gt;=0.8),5.75,IF(AND(A111&lt;4.95,B111&gt;=3.15,D111&lt;0.25,A111&lt;5.05,A111&gt;=4.75,D111&lt;0.35,D111&lt;0.8),1.4,IF(AND(A111&lt;5.65,G111&lt;0.772,A111&gt;=5.35,G111&gt;=0.412,A111&lt;5.85,F111&lt;2.5,D111&gt;=0.8),3.6,IF(AND(A111&gt;=5.65,G111&lt;0.772,A111&gt;=5.35,G111&gt;=0.412,A111&lt;5.85,F111&lt;2.5,D111&gt;=0.8),3.5,IF(AND(B111&gt;=3.15,D111&lt;1.45,A111&gt;=6.2,B111&gt;=2.75,A111&gt;=5.85,F111&lt;2.5,D111&gt;=0.8),4.7,IF(AND(A111&gt;=6.65,B111&lt;3.25,G111&lt;0.861,A111&gt;=6.2,A111&lt;7.05,F111&gt;=2.5,D111&gt;=0.8),5.567,IF(AND(H111&lt;9.499,A111&gt;=4.95,B111&gt;=3.15,D111&lt;0.25,A111&lt;5.05,A111&gt;=4.75,D111&lt;0.35,D111&lt;0.8),1.4,IF(AND(H111&gt;=9.499,A111&gt;=4.95,B111&gt;=3.15,D111&lt;0.25,A111&lt;5.05,A111&gt;=4.75,D111&lt;0.35,D111&lt;0.8),1.2,IF(AND(G111&lt;0.765,B111&lt;3.15,D111&lt;1.45,A111&gt;=6.2,B111&gt;=2.75,A111&gt;=5.85,F111&lt;2.5,D111&gt;=0.8),4.4,IF(AND(G111&gt;=0.765,B111&lt;3.15,D111&lt;1.45,A111&gt;=6.2,B111&gt;=2.75,A111&gt;=5.85,F111&lt;2.5,D111&gt;=0.8),4.6,IF(AND(H111&lt;10.667,A111&lt;6.65,B111&lt;3.25,G111&lt;0.861,A111&gt;=6.2,A111&lt;7.05,F111&gt;=2.5,D111&gt;=0.8),5.167,IF(AND(G111&lt;0.627,H111&gt;=10.667,A111&lt;6.65,B111&lt;3.25,G111&lt;0.861,A111&gt;=6.2,A111&lt;7.05,F111&gt;=2.5,D111&gt;=0.8),5.64,IF(AND(G111&gt;=0.627,H111&gt;=10.667,A111&lt;6.65,B111&lt;3.25,G111&lt;0.861,A111&gt;=6.2,A111&lt;7.05,F111&gt;=2.5,D111&gt;=0.8),5.1,"shouldnthappen")))))))))))))))))))))))))))))))))))</f>
        <v>5.567</v>
      </c>
      <c r="X111" s="1" t="n">
        <f aca="false">IF(AND(B111&lt;3.05,H111&lt;6.697,A111&lt;5.45),4.1,IF(AND(B111&gt;=3.05,H111&lt;6.697,A111&lt;5.45),1.48,IF(AND(D111&lt;0.7,A111&lt;5.9,A111&gt;=5.45),1.4,IF(AND(A111&lt;4.35,B111&lt;3.3,H111&gt;=6.697,A111&lt;5.45),1.1,IF(AND(G111&lt;0.372,D111&gt;=0.7,A111&lt;5.9,A111&gt;=5.45),4.36,IF(AND(A111&gt;=4.9,A111&gt;=4.35,B111&lt;3.3,H111&gt;=6.697,A111&lt;5.45),1.6,IF(AND(H111&gt;=14.171,A111&lt;5.15,B111&gt;=3.3,H111&gt;=6.697,A111&lt;5.45),1.6,IF(AND(G111&lt;0.451,A111&gt;=5.15,B111&gt;=3.3,H111&gt;=6.697,A111&lt;5.45),1.367,IF(AND(G111&gt;=0.451,A111&gt;=5.15,B111&gt;=3.3,H111&gt;=6.697,A111&lt;5.45),1.5,IF(AND(G111&lt;0.332,D111&lt;1.45,F111&lt;2.5,A111&gt;=5.9,A111&gt;=5.45),4.35,IF(AND(A111&lt;6.15,D111&gt;=1.45,F111&lt;2.5,A111&gt;=5.9,A111&gt;=5.45),5.1,IF(AND(D111&gt;=2.4,G111&lt;0.432,F111&gt;=2.5,A111&gt;=5.9,A111&gt;=5.45),5.78,IF(AND(A111&lt;6.15,G111&gt;=0.432,F111&gt;=2.5,A111&gt;=5.9,A111&gt;=5.45),4.9,IF(AND(B111&lt;3.1,A111&lt;4.9,A111&gt;=4.35,B111&lt;3.3,H111&gt;=6.697,A111&lt;5.45),1.4,IF(AND(B111&gt;=3.1,A111&lt;4.9,A111&gt;=4.35,B111&lt;3.3,H111&gt;=6.697,A111&lt;5.45),1.3,IF(AND(G111&lt;0.343,H111&lt;14.171,A111&lt;5.15,B111&gt;=3.3,H111&gt;=6.697,A111&lt;5.45),1.433,IF(AND(G111&gt;=0.343,H111&lt;14.171,A111&lt;5.15,B111&gt;=3.3,H111&gt;=6.697,A111&lt;5.45),1.525,IF(AND(D111&lt;1.05,B111&lt;2.55,G111&gt;=0.372,D111&gt;=0.7,A111&lt;5.9,A111&gt;=5.45),3.7,IF(AND(H111&lt;10.596,B111&gt;=2.55,G111&gt;=0.372,D111&gt;=0.7,A111&lt;5.9,A111&gt;=5.45),3.525,IF(AND(H111&gt;=10.596,B111&gt;=2.55,G111&gt;=0.372,D111&gt;=0.7,A111&lt;5.9,A111&gt;=5.45),3.9,IF(AND(H111&lt;14.314,G111&gt;=0.332,D111&lt;1.45,F111&lt;2.5,A111&gt;=5.9,A111&gt;=5.45),4.4,IF(AND(H111&gt;=14.314,G111&gt;=0.332,D111&lt;1.45,F111&lt;2.5,A111&gt;=5.9,A111&gt;=5.45),4.7,IF(AND(H111&lt;13.906,A111&gt;=6.15,D111&gt;=1.45,F111&lt;2.5,A111&gt;=5.9,A111&gt;=5.45),4.675,IF(AND(H111&gt;=13.906,A111&gt;=6.15,D111&gt;=1.45,F111&lt;2.5,A111&gt;=5.9,A111&gt;=5.45),4.9,IF(AND(G111&lt;0.093,D111&lt;2.4,G111&lt;0.432,F111&gt;=2.5,A111&gt;=5.9,A111&gt;=5.45),5.6,IF(AND(B111&lt;2.95,A111&gt;=6.15,G111&gt;=0.432,F111&gt;=2.5,A111&gt;=5.9,A111&gt;=5.45),5.86,IF(AND(A111&lt;5.55,D111&gt;=1.05,B111&lt;2.55,G111&gt;=0.372,D111&gt;=0.7,A111&lt;5.9,A111&gt;=5.45),4,IF(AND(A111&gt;=5.55,D111&gt;=1.05,B111&lt;2.55,G111&gt;=0.372,D111&gt;=0.7,A111&lt;5.9,A111&gt;=5.45),3.9,IF(AND(D111&lt;1.7,G111&gt;=0.093,D111&lt;2.4,G111&lt;0.432,F111&gt;=2.5,A111&gt;=5.9,A111&gt;=5.45),5.05,IF(AND(G111&gt;=0.774,B111&gt;=2.95,A111&gt;=6.15,G111&gt;=0.432,F111&gt;=2.5,A111&gt;=5.9,A111&gt;=5.45),5.3,IF(AND(G111&gt;=0.312,D111&gt;=1.7,G111&gt;=0.093,D111&lt;2.4,G111&lt;0.432,F111&gt;=2.5,A111&gt;=5.9,A111&gt;=5.45),5.4,IF(AND(D111&lt;2.45,G111&lt;0.774,B111&gt;=2.95,A111&gt;=6.15,G111&gt;=0.432,F111&gt;=2.5,A111&gt;=5.9,A111&gt;=5.45),5.66,IF(AND(D111&gt;=2.45,G111&lt;0.774,B111&gt;=2.95,A111&gt;=6.15,G111&gt;=0.432,F111&gt;=2.5,A111&gt;=5.9,A111&gt;=5.45),6,IF(AND(G111&gt;=0.301,G111&lt;0.312,D111&gt;=1.7,G111&gt;=0.093,D111&lt;2.4,G111&lt;0.432,F111&gt;=2.5,A111&gt;=5.9,A111&gt;=5.45),5.1,IF(AND(A111&lt;6.45,G111&lt;0.301,G111&lt;0.312,D111&gt;=1.7,G111&gt;=0.093,D111&lt;2.4,G111&lt;0.432,F111&gt;=2.5,A111&gt;=5.9,A111&gt;=5.45),5.3,IF(AND(A111&gt;=6.45,G111&lt;0.301,G111&lt;0.312,D111&gt;=1.7,G111&gt;=0.093,D111&lt;2.4,G111&lt;0.432,F111&gt;=2.5,A111&gt;=5.9,A111&gt;=5.45),5.2,"shouldnthappen"))))))))))))))))))))))))))))))))))))</f>
        <v>5.86</v>
      </c>
      <c r="Y111" s="1" t="n">
        <f aca="false">IF(AND(H111&lt;6.51,F111&lt;1.5),1.8,IF(AND(H111&gt;=16.674,F111&gt;=1.5),6.533,IF(AND(D111&gt;=0.45,H111&gt;=6.51,F111&lt;1.5),1.667,IF(AND(H111&gt;=13.805,G111&lt;0.154,H111&lt;16.674,F111&gt;=1.5),6.7,IF(AND(D111&lt;0.15,A111&lt;5.05,D111&lt;0.45,H111&gt;=6.51,F111&lt;1.5),1.4,IF(AND(H111&gt;=13.586,A111&gt;=5.05,D111&lt;0.45,H111&gt;=6.51,F111&lt;1.5),1.3,IF(AND(F111&lt;2.5,H111&lt;13.805,G111&lt;0.154,H111&lt;16.674,F111&gt;=1.5),4.6,IF(AND(H111&lt;8.929,D111&lt;1.35,G111&gt;=0.154,H111&lt;16.674,F111&gt;=1.5),3.64,IF(AND(G111&lt;0.05,H111&lt;13.586,A111&gt;=5.05,D111&lt;0.45,H111&gt;=6.51,F111&lt;1.5),1.4,IF(AND(G111&gt;=0.107,F111&gt;=2.5,H111&lt;13.805,G111&lt;0.154,H111&lt;16.674,F111&gt;=1.5),5.3,IF(AND(B111&gt;=2.75,H111&gt;=8.929,D111&lt;1.35,G111&gt;=0.154,H111&lt;16.674,F111&gt;=1.5),4.433,IF(AND(D111&gt;=1.55,F111&lt;2.5,D111&gt;=1.35,G111&gt;=0.154,H111&lt;16.674,F111&gt;=1.5),4.975,IF(AND(H111&lt;6.93,F111&gt;=2.5,D111&gt;=1.35,G111&gt;=0.154,H111&lt;16.674,F111&gt;=1.5),4.5,IF(AND(H111&lt;12.675,G111&lt;0.217,D111&gt;=0.15,A111&lt;5.05,D111&lt;0.45,H111&gt;=6.51,F111&lt;1.5),1.4,IF(AND(H111&gt;=12.675,G111&lt;0.217,D111&gt;=0.15,A111&lt;5.05,D111&lt;0.45,H111&gt;=6.51,F111&lt;1.5),1.5,IF(AND(A111&lt;4.65,G111&gt;=0.217,D111&gt;=0.15,A111&lt;5.05,D111&lt;0.45,H111&gt;=6.51,F111&lt;1.5),1.35,IF(AND(D111&lt;0.25,G111&gt;=0.05,H111&lt;13.586,A111&gt;=5.05,D111&lt;0.45,H111&gt;=6.51,F111&lt;1.5),1.467,IF(AND(D111&gt;=0.25,G111&gt;=0.05,H111&lt;13.586,A111&gt;=5.05,D111&lt;0.45,H111&gt;=6.51,F111&lt;1.5),1.5,IF(AND(H111&lt;9.15,G111&lt;0.107,F111&gt;=2.5,H111&lt;13.805,G111&lt;0.154,H111&lt;16.674,F111&gt;=1.5),5.7,IF(AND(H111&gt;=9.15,G111&lt;0.107,F111&gt;=2.5,H111&lt;13.805,G111&lt;0.154,H111&lt;16.674,F111&gt;=1.5),5.6,IF(AND(G111&lt;0.404,B111&lt;2.75,H111&gt;=8.929,D111&lt;1.35,G111&gt;=0.154,H111&lt;16.674,F111&gt;=1.5),4.15,IF(AND(G111&gt;=0.404,B111&lt;2.75,H111&gt;=8.929,D111&lt;1.35,G111&gt;=0.154,H111&lt;16.674,F111&gt;=1.5),3.9,IF(AND(A111&gt;=6.75,D111&lt;1.55,F111&lt;2.5,D111&gt;=1.35,G111&gt;=0.154,H111&lt;16.674,F111&gt;=1.5),4.82,IF(AND(D111&lt;0.25,A111&gt;=4.65,G111&gt;=0.217,D111&gt;=0.15,A111&lt;5.05,D111&lt;0.45,H111&gt;=6.51,F111&lt;1.5),1.325,IF(AND(D111&gt;=0.25,A111&gt;=4.65,G111&gt;=0.217,D111&gt;=0.15,A111&lt;5.05,D111&lt;0.45,H111&gt;=6.51,F111&lt;1.5),1.3,IF(AND(A111&lt;6.55,A111&lt;6.75,D111&lt;1.55,F111&lt;2.5,D111&gt;=1.35,G111&gt;=0.154,H111&lt;16.674,F111&gt;=1.5),4.575,IF(AND(A111&gt;=6.55,A111&lt;6.75,D111&lt;1.55,F111&lt;2.5,D111&gt;=1.35,G111&gt;=0.154,H111&lt;16.674,F111&gt;=1.5),4.4,IF(AND(B111&lt;2.9,D111&lt;2.05,H111&gt;=6.93,F111&gt;=2.5,D111&gt;=1.35,G111&gt;=0.154,H111&lt;16.674,F111&gt;=1.5),5.05,IF(AND(H111&lt;8.884,D111&gt;=2.05,H111&gt;=6.93,F111&gt;=2.5,D111&gt;=1.35,G111&gt;=0.154,H111&lt;16.674,F111&gt;=1.5),5.1,IF(AND(H111&lt;13.711,B111&gt;=2.9,D111&lt;2.05,H111&gt;=6.93,F111&gt;=2.5,D111&gt;=1.35,G111&gt;=0.154,H111&lt;16.674,F111&gt;=1.5),5,IF(AND(H111&gt;=13.711,B111&gt;=2.9,D111&lt;2.05,H111&gt;=6.93,F111&gt;=2.5,D111&gt;=1.35,G111&gt;=0.154,H111&lt;16.674,F111&gt;=1.5),5.8,IF(AND(B111&lt;3.15,H111&gt;=8.884,D111&gt;=2.05,H111&gt;=6.93,F111&gt;=2.5,D111&gt;=1.35,G111&gt;=0.154,H111&lt;16.674,F111&gt;=1.5),5.56,IF(AND(B111&gt;=3.15,H111&gt;=8.884,D111&gt;=2.05,H111&gt;=6.93,F111&gt;=2.5,D111&gt;=1.35,G111&gt;=0.154,H111&lt;16.674,F111&gt;=1.5),5.9,"shouldnthappen")))))))))))))))))))))))))))))))))</f>
        <v>5.05</v>
      </c>
      <c r="Z111" s="1" t="n">
        <f aca="false">IF(AND(F111&gt;=2,B111&gt;=3.35),5.6,IF(AND(A111&lt;6.65,H111&gt;=15.076,B111&lt;3.35),4.8,IF(AND(A111&gt;=6.65,H111&gt;=15.076,B111&lt;3.35),6.15,IF(AND(H111&lt;6.542,F111&lt;2,B111&gt;=3.35),1.767,IF(AND(G111&gt;=0.653,D111&lt;0.75,H111&lt;15.076,B111&lt;3.35),1.55,IF(AND(D111&lt;0.15,G111&lt;0.653,D111&lt;0.75,H111&lt;15.076,B111&lt;3.35),1.1,IF(AND(G111&lt;0.356,A111&lt;5.05,H111&gt;=6.542,F111&lt;2,B111&gt;=3.35),1.4,IF(AND(G111&gt;=0.356,A111&lt;5.05,H111&gt;=6.542,F111&lt;2,B111&gt;=3.35),1.3,IF(AND(G111&gt;=0.566,A111&gt;=5.05,H111&gt;=6.542,F111&lt;2,B111&gt;=3.35),1.6,IF(AND(B111&gt;=3.1,D111&gt;=0.15,G111&lt;0.653,D111&lt;0.75,H111&lt;15.076,B111&lt;3.35),1.367,IF(AND(B111&gt;=2.65,D111&lt;1.45,B111&lt;2.75,D111&gt;=0.75,H111&lt;15.076,B111&lt;3.35),3.96,IF(AND(G111&lt;0.352,D111&gt;=1.45,B111&lt;2.75,D111&gt;=0.75,H111&lt;15.076,B111&lt;3.35),4.5,IF(AND(D111&gt;=1.35,A111&lt;6.2,B111&gt;=2.75,D111&gt;=0.75,H111&lt;15.076,B111&lt;3.35),4.733,IF(AND(A111&lt;4.7,B111&lt;3.1,D111&gt;=0.15,G111&lt;0.653,D111&lt;0.75,H111&lt;15.076,B111&lt;3.35),1.36,IF(AND(A111&gt;=4.7,B111&lt;3.1,D111&gt;=0.15,G111&lt;0.653,D111&lt;0.75,H111&lt;15.076,B111&lt;3.35),1.6,IF(AND(A111&lt;5.2,B111&lt;2.65,D111&lt;1.45,B111&lt;2.75,D111&gt;=0.75,H111&lt;15.076,B111&lt;3.35),3.3,IF(AND(A111&lt;6.5,G111&gt;=0.352,D111&gt;=1.45,B111&lt;2.75,D111&gt;=0.75,H111&lt;15.076,B111&lt;3.35),5,IF(AND(A111&gt;=6.5,G111&gt;=0.352,D111&gt;=1.45,B111&lt;2.75,D111&gt;=0.75,H111&lt;15.076,B111&lt;3.35),5.8,IF(AND(H111&lt;8.486,D111&lt;1.35,A111&lt;6.2,B111&gt;=2.75,D111&gt;=0.75,H111&lt;15.076,B111&lt;3.35),3.975,IF(AND(G111&lt;0.187,F111&lt;2.5,A111&gt;=6.2,B111&gt;=2.75,D111&gt;=0.75,H111&lt;15.076,B111&lt;3.35),5,IF(AND(G111&gt;=0.187,F111&lt;2.5,A111&gt;=6.2,B111&gt;=2.75,D111&gt;=0.75,H111&lt;15.076,B111&lt;3.35),4.525,IF(AND(A111&gt;=7.25,F111&gt;=2.5,A111&gt;=6.2,B111&gt;=2.75,D111&gt;=0.75,H111&lt;15.076,B111&lt;3.35),6.5,IF(AND(G111&lt;0.185,B111&lt;3.6,G111&lt;0.566,A111&gt;=5.05,H111&gt;=6.542,F111&lt;2,B111&gt;=3.35),1.45,IF(AND(G111&gt;=0.185,B111&lt;3.6,G111&lt;0.566,A111&gt;=5.05,H111&gt;=6.542,F111&lt;2,B111&gt;=3.35),1.34,IF(AND(G111&lt;0.13,B111&gt;=3.6,G111&lt;0.566,A111&gt;=5.05,H111&gt;=6.542,F111&lt;2,B111&gt;=3.35),1.45,IF(AND(G111&gt;=0.13,B111&gt;=3.6,G111&lt;0.566,A111&gt;=5.05,H111&gt;=6.542,F111&lt;2,B111&gt;=3.35),1.5,IF(AND(D111&lt;1.05,A111&gt;=5.2,B111&lt;2.65,D111&lt;1.45,B111&lt;2.75,D111&gt;=0.75,H111&lt;15.076,B111&lt;3.35),3.5,IF(AND(D111&gt;=1.05,A111&gt;=5.2,B111&lt;2.65,D111&lt;1.45,B111&lt;2.75,D111&gt;=0.75,H111&lt;15.076,B111&lt;3.35),3.94,IF(AND(H111&lt;10.983,H111&gt;=8.486,D111&lt;1.35,A111&lt;6.2,B111&gt;=2.75,D111&gt;=0.75,H111&lt;15.076,B111&lt;3.35),4.38,IF(AND(H111&gt;=10.983,H111&gt;=8.486,D111&lt;1.35,A111&lt;6.2,B111&gt;=2.75,D111&gt;=0.75,H111&lt;15.076,B111&lt;3.35),4.1,IF(AND(B111&gt;=3.25,A111&lt;7.25,F111&gt;=2.5,A111&gt;=6.2,B111&gt;=2.75,D111&gt;=0.75,H111&lt;15.076,B111&lt;3.35),5.7,IF(AND(B111&lt;2.95,B111&lt;3.25,A111&lt;7.25,F111&gt;=2.5,A111&gt;=6.2,B111&gt;=2.75,D111&gt;=0.75,H111&lt;15.076,B111&lt;3.35),5.6,IF(AND(H111&gt;=13.711,B111&gt;=2.95,B111&lt;3.25,A111&lt;7.25,F111&gt;=2.5,A111&gt;=6.2,B111&gt;=2.75,D111&gt;=0.75,H111&lt;15.076,B111&lt;3.35),5.8,IF(AND(A111&gt;=6.8,H111&lt;13.711,B111&gt;=2.95,B111&lt;3.25,A111&lt;7.25,F111&gt;=2.5,A111&gt;=6.2,B111&gt;=2.75,D111&gt;=0.75,H111&lt;15.076,B111&lt;3.35),5.1,IF(AND(H111&lt;12.921,A111&lt;6.8,H111&lt;13.711,B111&gt;=2.95,B111&lt;3.25,A111&lt;7.25,F111&gt;=2.5,A111&gt;=6.2,B111&gt;=2.75,D111&gt;=0.75,H111&lt;15.076,B111&lt;3.35),5.34,IF(AND(H111&gt;=12.921,A111&lt;6.8,H111&lt;13.711,B111&gt;=2.95,B111&lt;3.25,A111&lt;7.25,F111&gt;=2.5,A111&gt;=6.2,B111&gt;=2.75,D111&gt;=0.75,H111&lt;15.076,B111&lt;3.35),5.133,"shouldnthappen"))))))))))))))))))))))))))))))))))))</f>
        <v>5.8</v>
      </c>
      <c r="AA111" s="1" t="n">
        <f aca="false">IF(AND(D111&gt;=0.45,A111&lt;5.05,D111&lt;0.8),1.6,IF(AND(D111&gt;=0.45,A111&gt;=5.05,D111&lt;0.8),1.7,IF(AND(H111&gt;=16.244,F111&gt;=2.5,D111&gt;=0.8),6.533,IF(AND(A111&lt;4.35,D111&lt;0.45,A111&lt;5.05,D111&lt;0.8),1.1,IF(AND(H111&gt;=14.877,D111&lt;0.45,A111&gt;=5.05,D111&lt;0.8),1.3,IF(AND(D111&gt;=1.4,A111&lt;5.65,F111&lt;2.5,D111&gt;=0.8),4.5,IF(AND(A111&gt;=7.25,H111&lt;16.244,F111&gt;=2.5,D111&gt;=0.8),6.5,IF(AND(A111&gt;=4.75,A111&gt;=4.35,D111&lt;0.45,A111&lt;5.05,D111&lt;0.8),1.35,IF(AND(A111&lt;5.3,D111&lt;1.4,A111&lt;5.65,F111&lt;2.5,D111&gt;=0.8),3.1,IF(AND(A111&gt;=6.8,A111&gt;=6.55,A111&gt;=5.65,F111&lt;2.5,D111&gt;=0.8),4.9,IF(AND(H111&lt;5.767,A111&lt;7.25,H111&lt;16.244,F111&gt;=2.5,D111&gt;=0.8),4.5,IF(AND(G111&gt;=0.522,A111&lt;4.75,A111&gt;=4.35,D111&lt;0.45,A111&lt;5.05,D111&lt;0.8),1.2,IF(AND(G111&gt;=0.948,D111&lt;0.35,H111&lt;14.877,D111&lt;0.45,A111&gt;=5.05,D111&lt;0.8),1.7,IF(AND(H111&lt;13.089,D111&gt;=0.35,H111&lt;14.877,D111&lt;0.45,A111&gt;=5.05,D111&lt;0.8),1.5,IF(AND(H111&gt;=13.089,D111&gt;=0.35,H111&lt;14.877,D111&lt;0.45,A111&gt;=5.05,D111&lt;0.8),1.3,IF(AND(B111&gt;=2.95,A111&gt;=5.3,D111&lt;1.4,A111&lt;5.65,F111&lt;2.5,D111&gt;=0.8),4.1,IF(AND(H111&lt;9.181,A111&lt;6.05,A111&lt;6.55,A111&gt;=5.65,F111&lt;2.5,D111&gt;=0.8),5.1,IF(AND(H111&gt;=9.181,A111&lt;6.05,A111&lt;6.55,A111&gt;=5.65,F111&lt;2.5,D111&gt;=0.8),4.3,IF(AND(G111&gt;=0.867,A111&gt;=6.05,A111&lt;6.55,A111&gt;=5.65,F111&lt;2.5,D111&gt;=0.8),4.9,IF(AND(B111&lt;3.05,A111&lt;6.8,A111&gt;=6.55,A111&gt;=5.65,F111&lt;2.5,D111&gt;=0.8),5,IF(AND(B111&gt;=3.05,A111&lt;6.8,A111&gt;=6.55,A111&gt;=5.65,F111&lt;2.5,D111&gt;=0.8),4.55,IF(AND(H111&gt;=14.144,G111&lt;0.522,A111&lt;4.75,A111&gt;=4.35,D111&lt;0.45,A111&lt;5.05,D111&lt;0.8),1.3,IF(AND(B111&lt;2.7,B111&lt;2.95,A111&gt;=5.3,D111&lt;1.4,A111&lt;5.65,F111&lt;2.5,D111&gt;=0.8),3.78,IF(AND(B111&gt;=2.7,B111&lt;2.95,A111&gt;=5.3,D111&lt;1.4,A111&lt;5.65,F111&lt;2.5,D111&gt;=0.8),3.6,IF(AND(G111&lt;0.638,G111&lt;0.867,A111&gt;=6.05,A111&lt;6.55,A111&gt;=5.65,F111&lt;2.5,D111&gt;=0.8),4.433,IF(AND(G111&gt;=0.638,G111&lt;0.867,A111&gt;=6.05,A111&lt;6.55,A111&gt;=5.65,F111&lt;2.5,D111&gt;=0.8),4,IF(AND(A111&lt;6.35,H111&lt;11.146,H111&gt;=5.767,A111&lt;7.25,H111&lt;16.244,F111&gt;=2.5,D111&gt;=0.8),5.1,IF(AND(A111&lt;4.5,H111&lt;14.144,G111&lt;0.522,A111&lt;4.75,A111&gt;=4.35,D111&lt;0.45,A111&lt;5.05,D111&lt;0.8),1.35,IF(AND(A111&gt;=4.5,H111&lt;14.144,G111&lt;0.522,A111&lt;4.75,A111&gt;=4.35,D111&lt;0.45,A111&lt;5.05,D111&lt;0.8),1.4,IF(AND(A111&lt;5.15,B111&lt;3.75,G111&lt;0.948,D111&lt;0.35,H111&lt;14.877,D111&lt;0.45,A111&gt;=5.05,D111&lt;0.8),1.4,IF(AND(A111&gt;=5.15,B111&lt;3.75,G111&lt;0.948,D111&lt;0.35,H111&lt;14.877,D111&lt;0.45,A111&gt;=5.05,D111&lt;0.8),1.5,IF(AND(G111&lt;0.112,B111&gt;=3.75,G111&lt;0.948,D111&lt;0.35,H111&lt;14.877,D111&lt;0.45,A111&gt;=5.05,D111&lt;0.8),1.5,IF(AND(G111&gt;=0.112,B111&gt;=3.75,G111&lt;0.948,D111&lt;0.35,H111&lt;14.877,D111&lt;0.45,A111&gt;=5.05,D111&lt;0.8),1.6,IF(AND(G111&lt;0.075,A111&gt;=6.35,H111&lt;11.146,H111&gt;=5.767,A111&lt;7.25,H111&lt;16.244,F111&gt;=2.5,D111&gt;=0.8),5.5,IF(AND(G111&gt;=0.075,A111&gt;=6.35,H111&lt;11.146,H111&gt;=5.767,A111&lt;7.25,H111&lt;16.244,F111&gt;=2.5,D111&gt;=0.8),5.24,IF(AND(B111&lt;2.95,D111&lt;1.9,H111&gt;=11.146,H111&gt;=5.767,A111&lt;7.25,H111&lt;16.244,F111&gt;=2.5,D111&gt;=0.8),5.65,IF(AND(B111&gt;=2.95,D111&lt;1.9,H111&gt;=11.146,H111&gt;=5.767,A111&lt;7.25,H111&lt;16.244,F111&gt;=2.5,D111&gt;=0.8),5.8,IF(AND(H111&lt;13.42,D111&gt;=1.9,H111&gt;=11.146,H111&gt;=5.767,A111&lt;7.25,H111&lt;16.244,F111&gt;=2.5,D111&gt;=0.8),5.6,IF(AND(H111&gt;=13.42,D111&gt;=1.9,H111&gt;=11.146,H111&gt;=5.767,A111&lt;7.25,H111&lt;16.244,F111&gt;=2.5,D111&gt;=0.8),5.34,"shouldnthappen")))))))))))))))))))))))))))))))))))))))</f>
        <v>5.65</v>
      </c>
      <c r="AB111" s="1" t="n">
        <f aca="false">IF(AND(D111&gt;=0.35,F111&lt;1.5),1.5,IF(AND(F111&lt;2.5,D111&gt;=1.55,F111&gt;=1.5),4.85,IF(AND(H111&lt;8.308,D111&lt;0.15,D111&lt;0.35,F111&lt;1.5),1.5,IF(AND(H111&gt;=8.308,D111&lt;0.15,D111&lt;0.35,F111&lt;1.5),1.4,IF(AND(H111&lt;5.523,D111&gt;=0.15,D111&lt;0.35,F111&lt;1.5),1,IF(AND(G111&lt;0.572,H111&lt;10.688,D111&lt;1.55,F111&gt;=1.5),3.75,IF(AND(B111&gt;=3.5,F111&gt;=2.5,D111&gt;=1.55,F111&gt;=1.5),6.3,IF(AND(A111&gt;=5.65,G111&gt;=0.572,H111&lt;10.688,D111&lt;1.55,F111&gt;=1.5),4.45,IF(AND(B111&gt;=2.85,A111&lt;6.15,H111&gt;=10.688,D111&lt;1.55,F111&gt;=1.5),4.35,IF(AND(H111&gt;=16.284,B111&lt;3.5,F111&gt;=2.5,D111&gt;=1.55,F111&gt;=1.5),6.6,IF(AND(G111&gt;=0.241,G111&lt;0.338,H111&gt;=5.523,D111&gt;=0.15,D111&lt;0.35,F111&lt;1.5),1.25,IF(AND(A111&lt;5.05,G111&gt;=0.338,H111&gt;=5.523,D111&gt;=0.15,D111&lt;0.35,F111&lt;1.5),1.35,IF(AND(B111&lt;2.7,A111&lt;5.65,G111&gt;=0.572,H111&lt;10.688,D111&lt;1.55,F111&gt;=1.5),4,IF(AND(B111&gt;=2.7,A111&lt;5.65,G111&gt;=0.572,H111&lt;10.688,D111&lt;1.55,F111&gt;=1.5),3.6,IF(AND(B111&lt;2.45,B111&lt;2.85,A111&lt;6.15,H111&gt;=10.688,D111&lt;1.55,F111&gt;=1.5),3.7,IF(AND(A111&lt;6.25,B111&lt;2.85,A111&gt;=6.15,H111&gt;=10.688,D111&lt;1.55,F111&gt;=1.5),4.5,IF(AND(A111&gt;=6.25,B111&lt;2.85,A111&gt;=6.15,H111&gt;=10.688,D111&lt;1.55,F111&gt;=1.5),4.86,IF(AND(D111&gt;=1.45,B111&gt;=2.85,A111&gt;=6.15,H111&gt;=10.688,D111&lt;1.55,F111&gt;=1.5),4.8,IF(AND(H111&lt;8.202,H111&lt;16.284,B111&lt;3.5,F111&gt;=2.5,D111&gt;=1.55,F111&gt;=1.5),5.7,IF(AND(A111&gt;=5.1,G111&lt;0.241,G111&lt;0.338,H111&gt;=5.523,D111&gt;=0.15,D111&lt;0.35,F111&lt;1.5),1.5,IF(AND(B111&gt;=3.75,A111&gt;=5.05,G111&gt;=0.338,H111&gt;=5.523,D111&gt;=0.15,D111&lt;0.35,F111&lt;1.5),1.6,IF(AND(A111&lt;5.7,B111&gt;=2.45,B111&lt;2.85,A111&lt;6.15,H111&gt;=10.688,D111&lt;1.55,F111&gt;=1.5),3.9,IF(AND(A111&gt;=5.7,B111&gt;=2.45,B111&lt;2.85,A111&lt;6.15,H111&gt;=10.688,D111&lt;1.55,F111&gt;=1.5),4.02,IF(AND(H111&lt;13.654,D111&lt;1.45,B111&gt;=2.85,A111&gt;=6.15,H111&gt;=10.688,D111&lt;1.55,F111&gt;=1.5),4.333,IF(AND(H111&gt;=13.654,D111&lt;1.45,B111&gt;=2.85,A111&gt;=6.15,H111&gt;=10.688,D111&lt;1.55,F111&gt;=1.5),4.54,IF(AND(A111&lt;6.15,H111&gt;=8.202,H111&lt;16.284,B111&lt;3.5,F111&gt;=2.5,D111&gt;=1.55,F111&gt;=1.5),5,IF(AND(H111&lt;13.924,A111&lt;5.1,G111&lt;0.241,G111&lt;0.338,H111&gt;=5.523,D111&gt;=0.15,D111&lt;0.35,F111&lt;1.5),1.4,IF(AND(H111&gt;=13.924,A111&lt;5.1,G111&lt;0.241,G111&lt;0.338,H111&gt;=5.523,D111&gt;=0.15,D111&lt;0.35,F111&lt;1.5),1.5,IF(AND(D111&lt;0.25,B111&lt;3.75,A111&gt;=5.05,G111&gt;=0.338,H111&gt;=5.523,D111&gt;=0.15,D111&lt;0.35,F111&lt;1.5),1.5,IF(AND(D111&gt;=0.25,B111&lt;3.75,A111&gt;=5.05,G111&gt;=0.338,H111&gt;=5.523,D111&gt;=0.15,D111&lt;0.35,F111&lt;1.5),1.4,IF(AND(H111&lt;8.884,B111&gt;=3.05,A111&gt;=6.15,H111&gt;=8.202,H111&lt;16.284,B111&lt;3.5,F111&gt;=2.5,D111&gt;=1.55,F111&gt;=1.5),5.1,IF(AND(A111&lt;6.45,G111&lt;0.368,B111&lt;3.05,A111&gt;=6.15,H111&gt;=8.202,H111&lt;16.284,B111&lt;3.5,F111&gt;=2.5,D111&gt;=1.55,F111&gt;=1.5),5.525,IF(AND(A111&gt;=6.45,G111&lt;0.368,B111&lt;3.05,A111&gt;=6.15,H111&gt;=8.202,H111&lt;16.284,B111&lt;3.5,F111&gt;=2.5,D111&gt;=1.55,F111&gt;=1.5),5.35,IF(AND(D111&lt;2.25,G111&gt;=0.368,B111&lt;3.05,A111&gt;=6.15,H111&gt;=8.202,H111&lt;16.284,B111&lt;3.5,F111&gt;=2.5,D111&gt;=1.55,F111&gt;=1.5),5.8,IF(AND(D111&gt;=2.25,G111&gt;=0.368,B111&lt;3.05,A111&gt;=6.15,H111&gt;=8.202,H111&lt;16.284,B111&lt;3.5,F111&gt;=2.5,D111&gt;=1.55,F111&gt;=1.5),5.2,IF(AND(H111&lt;10.257,H111&gt;=8.884,B111&gt;=3.05,A111&gt;=6.15,H111&gt;=8.202,H111&lt;16.284,B111&lt;3.5,F111&gt;=2.5,D111&gt;=1.55,F111&gt;=1.5),5.9,IF(AND(H111&gt;=10.257,H111&gt;=8.884,B111&gt;=3.05,A111&gt;=6.15,H111&gt;=8.202,H111&lt;16.284,B111&lt;3.5,F111&gt;=2.5,D111&gt;=1.55,F111&gt;=1.5),5.48,"shouldnthappen")))))))))))))))))))))))))))))))))))))</f>
        <v>5.8</v>
      </c>
      <c r="AC111" s="1" t="n">
        <f aca="false">IF(AND(H111&lt;5.748,A111&lt;5.05,D111&lt;0.8),1,IF(AND(B111&lt;3.35,A111&gt;=5.05,D111&lt;0.8),1.7,IF(AND(A111&lt;5.85,G111&lt;0.154,D111&gt;=0.8),4.5,IF(AND(D111&gt;=0.45,H111&gt;=5.748,A111&lt;5.05,D111&lt;0.8),1.6,IF(AND(G111&gt;=0.934,B111&gt;=3.35,A111&gt;=5.05,D111&lt;0.8),1.7,IF(AND(D111&lt;2.1,A111&gt;=5.85,G111&lt;0.154,D111&gt;=0.8),6.15,IF(AND(D111&gt;=2.1,A111&gt;=5.85,G111&lt;0.154,D111&gt;=0.8),5.5,IF(AND(A111&lt;6.1,D111&gt;=1.55,G111&gt;=0.154,D111&gt;=0.8),5,IF(AND(H111&gt;=14.379,G111&lt;0.934,B111&gt;=3.35,A111&gt;=5.05,D111&lt;0.8),1.58,IF(AND(G111&lt;0.379,A111&gt;=6.1,D111&gt;=1.55,G111&gt;=0.154,D111&gt;=0.8),5.42,IF(AND(H111&lt;13.924,G111&lt;0.227,D111&lt;0.45,H111&gt;=5.748,A111&lt;5.05,D111&lt;0.8),1.4,IF(AND(H111&gt;=13.924,G111&lt;0.227,D111&lt;0.45,H111&gt;=5.748,A111&lt;5.05,D111&lt;0.8),1.5,IF(AND(B111&lt;3.1,G111&gt;=0.227,D111&lt;0.45,H111&gt;=5.748,A111&lt;5.05,D111&lt;0.8),1.1,IF(AND(G111&lt;0.13,H111&lt;14.379,G111&lt;0.934,B111&gt;=3.35,A111&gt;=5.05,D111&lt;0.8),1.4,IF(AND(D111&lt;1.05,A111&lt;5.65,D111&lt;1.35,D111&lt;1.55,G111&gt;=0.154,D111&gt;=0.8),3.7,IF(AND(D111&lt;1.25,A111&gt;=5.65,D111&lt;1.35,D111&lt;1.55,G111&gt;=0.154,D111&gt;=0.8),4.06,IF(AND(D111&gt;=1.25,A111&gt;=5.65,D111&lt;1.35,D111&lt;1.55,G111&gt;=0.154,D111&gt;=0.8),4.425,IF(AND(H111&lt;13.654,D111&lt;1.45,D111&gt;=1.35,D111&lt;1.55,G111&gt;=0.154,D111&gt;=0.8),4.275,IF(AND(G111&lt;0.259,D111&gt;=1.45,D111&gt;=1.35,D111&lt;1.55,G111&gt;=0.154,D111&gt;=0.8),5.1,IF(AND(B111&lt;2.95,G111&gt;=0.379,A111&gt;=6.1,D111&gt;=1.55,G111&gt;=0.154,D111&gt;=0.8),6.3,IF(AND(B111&lt;3.25,B111&gt;=3.1,G111&gt;=0.227,D111&lt;0.45,H111&gt;=5.748,A111&lt;5.05,D111&lt;0.8),1.3,IF(AND(B111&gt;=3.25,B111&gt;=3.1,G111&gt;=0.227,D111&lt;0.45,H111&gt;=5.748,A111&lt;5.05,D111&lt;0.8),1.4,IF(AND(H111&gt;=13.372,G111&gt;=0.13,H111&lt;14.379,G111&lt;0.934,B111&gt;=3.35,A111&gt;=5.05,D111&lt;0.8),1.4,IF(AND(H111&lt;6.69,D111&gt;=1.05,A111&lt;5.65,D111&lt;1.35,D111&lt;1.55,G111&gt;=0.154,D111&gt;=0.8),4.033,IF(AND(H111&gt;=6.69,D111&gt;=1.05,A111&lt;5.65,D111&lt;1.35,D111&lt;1.55,G111&gt;=0.154,D111&gt;=0.8),3.88,IF(AND(B111&lt;2.85,H111&gt;=13.654,D111&lt;1.45,D111&gt;=1.35,D111&lt;1.55,G111&gt;=0.154,D111&gt;=0.8),4.8,IF(AND(B111&gt;=2.85,H111&gt;=13.654,D111&lt;1.45,D111&gt;=1.35,D111&lt;1.55,G111&gt;=0.154,D111&gt;=0.8),4.7,IF(AND(H111&lt;11.681,G111&gt;=0.259,D111&gt;=1.45,D111&gt;=1.35,D111&lt;1.55,G111&gt;=0.154,D111&gt;=0.8),4.85,IF(AND(H111&gt;=11.681,G111&gt;=0.259,D111&gt;=1.45,D111&gt;=1.35,D111&lt;1.55,G111&gt;=0.154,D111&gt;=0.8),4.633,IF(AND(A111&lt;6.25,B111&gt;=2.95,G111&gt;=0.379,A111&gt;=6.1,D111&gt;=1.55,G111&gt;=0.154,D111&gt;=0.8),5.4,IF(AND(D111&lt;0.3,H111&lt;13.372,G111&gt;=0.13,H111&lt;14.379,G111&lt;0.934,B111&gt;=3.35,A111&gt;=5.05,D111&lt;0.8),1.475,IF(AND(D111&gt;=0.3,H111&lt;13.372,G111&gt;=0.13,H111&lt;14.379,G111&lt;0.934,B111&gt;=3.35,A111&gt;=5.05,D111&lt;0.8),1.5,IF(AND(B111&lt;3.15,A111&gt;=6.25,B111&gt;=2.95,G111&gt;=0.379,A111&gt;=6.1,D111&gt;=1.55,G111&gt;=0.154,D111&gt;=0.8),5.7,IF(AND(B111&gt;=3.15,A111&gt;=6.25,B111&gt;=2.95,G111&gt;=0.379,A111&gt;=6.1,D111&gt;=1.55,G111&gt;=0.154,D111&gt;=0.8),5.933,"shouldnthappen"))))))))))))))))))))))))))))))))))</f>
        <v>6.3</v>
      </c>
      <c r="AD111" s="1" t="n">
        <f aca="false">IF(AND(H111&lt;6.621,A111&lt;4.95,D111&lt;0.8),1,IF(AND(H111&lt;14.144,H111&gt;=6.621,A111&lt;4.95,D111&lt;0.8),1.4,IF(AND(H111&gt;=14.144,H111&gt;=6.621,A111&lt;4.95,D111&lt;0.8),1.3,IF(AND(G111&lt;0.13,B111&gt;=3.85,A111&gt;=4.95,D111&lt;0.8),1.3,IF(AND(G111&gt;=0.13,B111&gt;=3.85,A111&gt;=4.95,D111&lt;0.8),1.425,IF(AND(A111&gt;=6.05,B111&lt;2.75,D111&lt;1.55,D111&gt;=0.8),4.9,IF(AND(A111&gt;=7.3,G111&lt;0.119,D111&gt;=1.55,D111&gt;=0.8),6.7,IF(AND(H111&lt;6.555,D111&lt;0.25,B111&lt;3.85,A111&gt;=4.95,D111&lt;0.8),1.7,IF(AND(B111&lt;3.4,D111&gt;=0.25,B111&lt;3.85,A111&gt;=4.95,D111&lt;0.8),1.7,IF(AND(B111&gt;=3.4,D111&gt;=0.25,B111&lt;3.85,A111&gt;=4.95,D111&lt;0.8),1.6,IF(AND(A111&lt;5.05,A111&lt;6.05,B111&lt;2.75,D111&lt;1.55,D111&gt;=0.8),3.3,IF(AND(B111&lt;2.85,D111&lt;1.35,B111&gt;=2.75,D111&lt;1.55,D111&gt;=0.8),4.5,IF(AND(H111&lt;12.206,D111&gt;=1.35,B111&gt;=2.75,D111&lt;1.55,D111&gt;=0.8),4.7,IF(AND(H111&gt;=12.206,D111&gt;=1.35,B111&gt;=2.75,D111&lt;1.55,D111&gt;=0.8),4.52,IF(AND(G111&lt;0.024,A111&lt;7.3,G111&lt;0.119,D111&gt;=1.55,D111&gt;=0.8),5.7,IF(AND(G111&gt;=0.024,A111&lt;7.3,G111&lt;0.119,D111&gt;=1.55,D111&gt;=0.8),5.6,IF(AND(F111&lt;2.5,G111&lt;0.417,G111&gt;=0.119,D111&gt;=1.55,D111&gt;=0.8),5.05,IF(AND(B111&lt;3.15,H111&gt;=6.555,D111&lt;0.25,B111&lt;3.85,A111&gt;=4.95,D111&lt;0.8),1.6,IF(AND(G111&lt;0.356,A111&gt;=5.05,A111&lt;6.05,B111&lt;2.75,D111&lt;1.55,D111&gt;=0.8),4.12,IF(AND(A111&lt;5.65,B111&gt;=2.85,D111&lt;1.35,B111&gt;=2.75,D111&lt;1.55,D111&gt;=0.8),3.6,IF(AND(B111&lt;3.15,F111&gt;=2.5,G111&lt;0.417,G111&gt;=0.119,D111&gt;=1.55,D111&gt;=0.8),5.18,IF(AND(B111&gt;=3.15,F111&gt;=2.5,G111&lt;0.417,G111&gt;=0.119,D111&gt;=1.55,D111&gt;=0.8),5.3,IF(AND(D111&lt;1.7,A111&lt;6.95,G111&gt;=0.417,G111&gt;=0.119,D111&gt;=1.55,D111&gt;=0.8),4.7,IF(AND(A111&lt;7.25,A111&gt;=6.95,G111&gt;=0.417,G111&gt;=0.119,D111&gt;=1.55,D111&gt;=0.8),5.8,IF(AND(A111&gt;=7.25,A111&gt;=6.95,G111&gt;=0.417,G111&gt;=0.119,D111&gt;=1.55,D111&gt;=0.8),6.333,IF(AND(H111&lt;8.594,B111&gt;=3.15,H111&gt;=6.555,D111&lt;0.25,B111&lt;3.85,A111&gt;=4.95,D111&lt;0.8),1.4,IF(AND(H111&gt;=8.594,B111&gt;=3.15,H111&gt;=6.555,D111&lt;0.25,B111&lt;3.85,A111&gt;=4.95,D111&lt;0.8),1.5,IF(AND(H111&gt;=11.218,G111&gt;=0.356,A111&gt;=5.05,A111&lt;6.05,B111&lt;2.75,D111&lt;1.55,D111&gt;=0.8),3.925,IF(AND(A111&gt;=6.5,A111&gt;=5.65,B111&gt;=2.85,D111&lt;1.35,B111&gt;=2.75,D111&lt;1.55,D111&gt;=0.8),4.6,IF(AND(H111&lt;8.602,H111&lt;11.218,G111&gt;=0.356,A111&gt;=5.05,A111&lt;6.05,B111&lt;2.75,D111&lt;1.55,D111&gt;=0.8),3.95,IF(AND(H111&gt;=8.602,H111&lt;11.218,G111&gt;=0.356,A111&gt;=5.05,A111&lt;6.05,B111&lt;2.75,D111&lt;1.55,D111&gt;=0.8),3.75,IF(AND(H111&lt;10.129,A111&lt;6.5,A111&gt;=5.65,B111&gt;=2.85,D111&lt;1.35,B111&gt;=2.75,D111&lt;1.55,D111&gt;=0.8),4.2,IF(AND(H111&gt;=10.129,A111&lt;6.5,A111&gt;=5.65,B111&gt;=2.85,D111&lt;1.35,B111&gt;=2.75,D111&lt;1.55,D111&gt;=0.8),4.267,IF(AND(D111&lt;2.2,B111&lt;3.05,D111&gt;=1.7,A111&lt;6.95,G111&gt;=0.417,G111&gt;=0.119,D111&gt;=1.55,D111&gt;=0.8),5.3,IF(AND(D111&gt;=2.2,B111&lt;3.05,D111&gt;=1.7,A111&lt;6.95,G111&gt;=0.417,G111&gt;=0.119,D111&gt;=1.55,D111&gt;=0.8),5.133,IF(AND(D111&lt;2.45,B111&gt;=3.05,D111&gt;=1.7,A111&lt;6.95,G111&gt;=0.417,G111&gt;=0.119,D111&gt;=1.55,D111&gt;=0.8),5.6,IF(AND(D111&gt;=2.45,B111&gt;=3.05,D111&gt;=1.7,A111&lt;6.95,G111&gt;=0.417,G111&gt;=0.119,D111&gt;=1.55,D111&gt;=0.8),6,"shouldnthappen")))))))))))))))))))))))))))))))))))))</f>
        <v>5.3</v>
      </c>
      <c r="AE111" s="1" t="n">
        <f aca="false">IF(AND(G111&lt;0.123,D111&gt;=0.25,D111&lt;0.75),1.3,IF(AND(H111&gt;=16.774,D111&gt;=1.75,D111&gt;=0.75),6.4,IF(AND(B111&lt;3.4,A111&lt;4.8,D111&lt;0.25,D111&lt;0.75),1.22,IF(AND(B111&gt;=3.4,A111&lt;4.8,D111&lt;0.25,D111&lt;0.75),1,IF(AND(A111&gt;=5.45,A111&gt;=4.8,D111&lt;0.25,D111&lt;0.75),1.367,IF(AND(H111&gt;=10.688,D111&lt;1.35,D111&lt;1.75,D111&gt;=0.75),4.2,IF(AND(A111&lt;5.3,D111&gt;=1.35,D111&lt;1.75,D111&gt;=0.75),4.05,IF(AND(G111&gt;=0.857,H111&lt;16.774,D111&gt;=1.75,D111&gt;=0.75),5.02,IF(AND(H111&lt;6.089,A111&lt;5.45,A111&gt;=4.8,D111&lt;0.25,D111&lt;0.75),1.7,IF(AND(G111&lt;0.184,D111&lt;0.35,G111&gt;=0.123,D111&gt;=0.25,D111&lt;0.75),1.7,IF(AND(G111&gt;=0.184,D111&lt;0.35,G111&gt;=0.123,D111&gt;=0.25,D111&lt;0.75),1.48,IF(AND(A111&lt;5.25,D111&gt;=0.35,G111&gt;=0.123,D111&gt;=0.25,D111&lt;0.75),1.75,IF(AND(A111&gt;=5.25,D111&gt;=0.35,G111&gt;=0.123,D111&gt;=0.25,D111&lt;0.75),1.5,IF(AND(A111&lt;5.3,H111&lt;10.688,D111&lt;1.35,D111&lt;1.75,D111&gt;=0.75),3.15,IF(AND(H111&lt;9.474,A111&gt;=5.3,D111&gt;=1.35,D111&lt;1.75,D111&gt;=0.75),4.95,IF(AND(G111&gt;=0.779,G111&lt;0.857,H111&lt;16.774,D111&gt;=1.75,D111&gt;=0.75),6,IF(AND(G111&lt;0.05,H111&gt;=6.089,A111&lt;5.45,A111&gt;=4.8,D111&lt;0.25,D111&lt;0.75),1.4,IF(AND(H111&lt;6.69,A111&gt;=5.3,H111&lt;10.688,D111&lt;1.35,D111&lt;1.75,D111&gt;=0.75),4.033,IF(AND(H111&gt;=6.69,A111&gt;=5.3,H111&lt;10.688,D111&lt;1.35,D111&lt;1.75,D111&gt;=0.75),3.733,IF(AND(B111&lt;2.5,H111&gt;=9.474,A111&gt;=5.3,D111&gt;=1.35,D111&lt;1.75,D111&gt;=0.75),4.5,IF(AND(D111&gt;=2.45,G111&lt;0.779,G111&lt;0.857,H111&lt;16.774,D111&gt;=1.75,D111&gt;=0.75),6,IF(AND(B111&gt;=3.75,G111&gt;=0.05,H111&gt;=6.089,A111&lt;5.45,A111&gt;=4.8,D111&lt;0.25,D111&lt;0.75),1.6,IF(AND(H111&lt;13.695,B111&gt;=2.5,H111&gt;=9.474,A111&gt;=5.3,D111&gt;=1.35,D111&lt;1.75,D111&gt;=0.75),4.567,IF(AND(G111&gt;=0.654,D111&lt;2.45,G111&lt;0.779,G111&lt;0.857,H111&lt;16.774,D111&gt;=1.75,D111&gt;=0.75),4.9,IF(AND(G111&gt;=0.73,B111&lt;3.75,G111&gt;=0.05,H111&gt;=6.089,A111&lt;5.45,A111&gt;=4.8,D111&lt;0.25,D111&lt;0.75),1.4,IF(AND(A111&lt;6.65,H111&gt;=13.695,B111&gt;=2.5,H111&gt;=9.474,A111&gt;=5.3,D111&gt;=1.35,D111&lt;1.75,D111&gt;=0.75),4.4,IF(AND(A111&gt;=6.65,H111&gt;=13.695,B111&gt;=2.5,H111&gt;=9.474,A111&gt;=5.3,D111&gt;=1.35,D111&lt;1.75,D111&gt;=0.75),4.84,IF(AND(B111&lt;2.75,G111&lt;0.654,D111&lt;2.45,G111&lt;0.779,G111&lt;0.857,H111&lt;16.774,D111&gt;=1.75,D111&gt;=0.75),5.2,IF(AND(H111&lt;9.524,G111&lt;0.73,B111&lt;3.75,G111&gt;=0.05,H111&gt;=6.089,A111&lt;5.45,A111&gt;=4.8,D111&lt;0.25,D111&lt;0.75),1.5,IF(AND(H111&gt;=9.524,G111&lt;0.73,B111&lt;3.75,G111&gt;=0.05,H111&gt;=6.089,A111&lt;5.45,A111&gt;=4.8,D111&lt;0.25,D111&lt;0.75),1.4,IF(AND(H111&gt;=13.644,B111&gt;=2.75,G111&lt;0.654,D111&lt;2.45,G111&lt;0.779,G111&lt;0.857,H111&lt;16.774,D111&gt;=1.75,D111&gt;=0.75),6.033,IF(AND(A111&gt;=6.85,H111&lt;13.644,B111&gt;=2.75,G111&lt;0.654,D111&lt;2.45,G111&lt;0.779,G111&lt;0.857,H111&lt;16.774,D111&gt;=1.75,D111&gt;=0.75),5.1,IF(AND(A111&gt;=6.75,A111&lt;6.85,H111&lt;13.644,B111&gt;=2.75,G111&lt;0.654,D111&lt;2.45,G111&lt;0.779,G111&lt;0.857,H111&lt;16.774,D111&gt;=1.75,D111&gt;=0.75),5.9,IF(AND(D111&gt;=2.35,A111&lt;6.75,A111&lt;6.85,H111&lt;13.644,B111&gt;=2.75,G111&lt;0.654,D111&lt;2.45,G111&lt;0.779,G111&lt;0.857,H111&lt;16.774,D111&gt;=1.75,D111&gt;=0.75),5.6,IF(AND(H111&lt;11.146,D111&lt;2.35,A111&lt;6.75,A111&lt;6.85,H111&lt;13.644,B111&gt;=2.75,G111&lt;0.654,D111&lt;2.45,G111&lt;0.779,G111&lt;0.857,H111&lt;16.774,D111&gt;=1.75,D111&gt;=0.75),5.4,IF(AND(H111&gt;=11.146,D111&lt;2.35,A111&lt;6.75,A111&lt;6.85,H111&lt;13.644,B111&gt;=2.75,G111&lt;0.654,D111&lt;2.45,G111&lt;0.779,G111&lt;0.857,H111&lt;16.774,D111&gt;=1.75,D111&gt;=0.75),5.6,"shouldnthappen"))))))))))))))))))))))))))))))))))))</f>
        <v>5.2</v>
      </c>
      <c r="AF111" s="1" t="n">
        <f aca="false">IF(AND(A111&lt;4.5,D111&lt;0.8),1.233,IF(AND(B111&lt;3.05,A111&gt;=4.5,D111&lt;0.8),1.4,IF(AND(D111&gt;=0.45,B111&gt;=3.05,A111&gt;=4.5,D111&lt;0.8),1.667,IF(AND(D111&lt;1.05,D111&lt;1.35,A111&lt;6.25,D111&gt;=0.8),3.633,IF(AND(H111&lt;13.935,A111&gt;=7.05,A111&gt;=6.25,D111&gt;=0.8),6,IF(AND(G111&gt;=0.948,D111&lt;0.45,B111&gt;=3.05,A111&gt;=4.5,D111&lt;0.8),1.7,IF(AND(G111&lt;0.652,D111&gt;=1.05,D111&lt;1.35,A111&lt;6.25,D111&gt;=0.8),4.16,IF(AND(D111&gt;=2.15,D111&gt;=1.75,D111&gt;=1.35,A111&lt;6.25,D111&gt;=0.8),5.4,IF(AND(G111&gt;=0.912,F111&lt;2.5,A111&lt;7.05,A111&gt;=6.25,D111&gt;=0.8),4.4,IF(AND(B111&gt;=3.25,F111&gt;=2.5,A111&lt;7.05,A111&gt;=6.25,D111&gt;=0.8),5.85,IF(AND(H111&lt;17.32,H111&gt;=13.935,A111&gt;=7.05,A111&gt;=6.25,D111&gt;=0.8),6.65,IF(AND(H111&gt;=17.32,H111&gt;=13.935,A111&gt;=7.05,A111&gt;=6.25,D111&gt;=0.8),6.4,IF(AND(H111&gt;=13.547,G111&lt;0.948,D111&lt;0.45,B111&gt;=3.05,A111&gt;=4.5,D111&lt;0.8),1.38,IF(AND(B111&gt;=2.75,G111&gt;=0.652,D111&gt;=1.05,D111&lt;1.35,A111&lt;6.25,D111&gt;=0.8),3.6,IF(AND(H111&lt;9.417,G111&lt;0.404,D111&lt;1.75,D111&gt;=1.35,A111&lt;6.25,D111&gt;=0.8),4.2,IF(AND(H111&gt;=9.417,G111&lt;0.404,D111&lt;1.75,D111&gt;=1.35,A111&lt;6.25,D111&gt;=0.8),4.5,IF(AND(G111&lt;0.464,G111&gt;=0.404,D111&lt;1.75,D111&gt;=1.35,A111&lt;6.25,D111&gt;=0.8),4.5,IF(AND(G111&gt;=0.464,G111&gt;=0.404,D111&lt;1.75,D111&gt;=1.35,A111&lt;6.25,D111&gt;=0.8),4.625,IF(AND(D111&lt;1.85,D111&lt;2.15,D111&gt;=1.75,D111&gt;=1.35,A111&lt;6.25,D111&gt;=0.8),4.9,IF(AND(D111&gt;=1.85,D111&lt;2.15,D111&gt;=1.75,D111&gt;=1.35,A111&lt;6.25,D111&gt;=0.8),5.05,IF(AND(G111&lt;0.332,G111&lt;0.912,F111&lt;2.5,A111&lt;7.05,A111&gt;=6.25,D111&gt;=0.8),4.467,IF(AND(G111&gt;=0.332,G111&lt;0.912,F111&lt;2.5,A111&lt;7.05,A111&gt;=6.25,D111&gt;=0.8),4.767,IF(AND(D111&lt;0.15,H111&lt;13.547,G111&lt;0.948,D111&lt;0.45,B111&gt;=3.05,A111&gt;=4.5,D111&lt;0.8),1.5,IF(AND(D111&lt;1.15,B111&lt;2.75,G111&gt;=0.652,D111&gt;=1.05,D111&lt;1.35,A111&lt;6.25,D111&gt;=0.8),3.9,IF(AND(D111&gt;=1.15,B111&lt;2.75,G111&gt;=0.652,D111&gt;=1.05,D111&lt;1.35,A111&lt;6.25,D111&gt;=0.8),4,IF(AND(D111&gt;=2.25,B111&lt;3.15,B111&lt;3.25,F111&gt;=2.5,A111&lt;7.05,A111&gt;=6.25,D111&gt;=0.8),5.14,IF(AND(G111&lt;0.621,B111&gt;=3.15,B111&lt;3.25,F111&gt;=2.5,A111&lt;7.05,A111&gt;=6.25,D111&gt;=0.8),5.75,IF(AND(G111&gt;=0.621,B111&gt;=3.15,B111&lt;3.25,F111&gt;=2.5,A111&lt;7.05,A111&gt;=6.25,D111&gt;=0.8),5.1,IF(AND(G111&gt;=0.862,D111&gt;=0.15,H111&lt;13.547,G111&lt;0.948,D111&lt;0.45,B111&gt;=3.05,A111&gt;=4.5,D111&lt;0.8),1.5,IF(AND(A111&lt;6.35,D111&lt;2.25,B111&lt;3.15,B111&lt;3.25,F111&gt;=2.5,A111&lt;7.05,A111&gt;=6.25,D111&gt;=0.8),5.267,IF(AND(A111&gt;=6.35,D111&lt;2.25,B111&lt;3.15,B111&lt;3.25,F111&gt;=2.5,A111&lt;7.05,A111&gt;=6.25,D111&gt;=0.8),5.42,IF(AND(A111&lt;5.1,G111&lt;0.862,D111&gt;=0.15,H111&lt;13.547,G111&lt;0.948,D111&lt;0.45,B111&gt;=3.05,A111&gt;=4.5,D111&lt;0.8),1.35,IF(AND(B111&lt;3.95,A111&gt;=5.1,G111&lt;0.862,D111&gt;=0.15,H111&lt;13.547,G111&lt;0.948,D111&lt;0.45,B111&gt;=3.05,A111&gt;=4.5,D111&lt;0.8),1.5,IF(AND(B111&gt;=3.95,A111&gt;=5.1,G111&lt;0.862,D111&gt;=0.15,H111&lt;13.547,G111&lt;0.948,D111&lt;0.45,B111&gt;=3.05,A111&gt;=4.5,D111&lt;0.8),1.467,"shouldnthappen"))))))))))))))))))))))))))))))))))</f>
        <v>5.42</v>
      </c>
      <c r="AG111" s="1" t="n">
        <f aca="false">IF(AND(H111&lt;5.748,A111&lt;4.85,D111&lt;0.75),1,IF(AND(B111&gt;=3.5,D111&gt;=1.75,D111&gt;=0.75),6.2,IF(AND(A111&gt;=4.65,H111&gt;=5.748,A111&lt;4.85,D111&lt;0.75),1.333,IF(AND(H111&lt;6.417,B111&lt;3.45,A111&gt;=4.85,D111&lt;0.75),1.7,IF(AND(A111&lt;5.05,B111&gt;=3.45,A111&gt;=4.85,D111&lt;0.75),1.4,IF(AND(A111&gt;=5.05,B111&gt;=3.45,A111&gt;=4.85,D111&lt;0.75),1.5,IF(AND(F111&gt;=2.5,H111&lt;13.641,D111&lt;1.75,D111&gt;=0.75),4.667,IF(AND(G111&lt;0.187,H111&gt;=13.641,D111&lt;1.75,D111&gt;=0.75),5,IF(AND(A111&gt;=7.1,B111&lt;3.5,D111&gt;=1.75,D111&gt;=0.75),6.575,IF(AND(G111&lt;0.161,A111&lt;4.65,H111&gt;=5.748,A111&lt;4.85,D111&lt;0.75),1.5,IF(AND(H111&lt;8.399,H111&gt;=6.417,B111&lt;3.45,A111&gt;=4.85,D111&lt;0.75),1.5,IF(AND(H111&gt;=8.399,H111&gt;=6.417,B111&lt;3.45,A111&gt;=4.85,D111&lt;0.75),1.625,IF(AND(G111&lt;0.086,F111&lt;2.5,H111&lt;13.641,D111&lt;1.75,D111&gt;=0.75),4.7,IF(AND(D111&lt;1.35,G111&gt;=0.187,H111&gt;=13.641,D111&lt;1.75,D111&gt;=0.75),4.2,IF(AND(G111&lt;0.422,G111&gt;=0.161,A111&lt;4.65,H111&gt;=5.748,A111&lt;4.85,D111&lt;0.75),1.4,IF(AND(G111&gt;=0.422,G111&gt;=0.161,A111&lt;4.65,H111&gt;=5.748,A111&lt;4.85,D111&lt;0.75),1.3,IF(AND(B111&lt;2.5,D111&gt;=1.35,G111&gt;=0.187,H111&gt;=13.641,D111&lt;1.75,D111&gt;=0.75),4.5,IF(AND(B111&lt;2.75,A111&lt;6,A111&lt;7.1,B111&lt;3.5,D111&gt;=1.75,D111&gt;=0.75),5.1,IF(AND(B111&gt;=2.75,A111&lt;6,A111&lt;7.1,B111&lt;3.5,D111&gt;=1.75,D111&gt;=0.75),5.02,IF(AND(A111&lt;5.15,A111&lt;5.9,G111&gt;=0.086,F111&lt;2.5,H111&lt;13.641,D111&lt;1.75,D111&gt;=0.75),3,IF(AND(G111&lt;0.644,A111&gt;=5.9,G111&gt;=0.086,F111&lt;2.5,H111&lt;13.641,D111&lt;1.75,D111&gt;=0.75),4.65,IF(AND(G111&gt;=0.644,A111&gt;=5.9,G111&gt;=0.086,F111&lt;2.5,H111&lt;13.641,D111&lt;1.75,D111&gt;=0.75),4.24,IF(AND(D111&lt;1.45,B111&gt;=2.5,D111&gt;=1.35,G111&gt;=0.187,H111&gt;=13.641,D111&lt;1.75,D111&gt;=0.75),4.68,IF(AND(D111&gt;=1.45,B111&gt;=2.5,D111&gt;=1.35,G111&gt;=0.187,H111&gt;=13.641,D111&lt;1.75,D111&gt;=0.75),4.833,IF(AND(H111&lt;13.18,D111&lt;2.05,A111&gt;=6,A111&lt;7.1,B111&lt;3.5,D111&gt;=1.75,D111&gt;=0.75),5.44,IF(AND(H111&gt;=13.18,D111&lt;2.05,A111&gt;=6,A111&lt;7.1,B111&lt;3.5,D111&gt;=1.75,D111&gt;=0.75),5.1,IF(AND(H111&lt;8.759,D111&gt;=2.05,A111&gt;=6,A111&lt;7.1,B111&lt;3.5,D111&gt;=1.75,D111&gt;=0.75),5.4,IF(AND(A111&gt;=5.75,A111&gt;=5.15,A111&lt;5.9,G111&gt;=0.086,F111&lt;2.5,H111&lt;13.641,D111&lt;1.75,D111&gt;=0.75),3.967,IF(AND(H111&lt;10.159,H111&gt;=8.759,D111&gt;=2.05,A111&gt;=6,A111&lt;7.1,B111&lt;3.5,D111&gt;=1.75,D111&gt;=0.75),5.925,IF(AND(D111&lt;1.2,A111&lt;5.75,A111&gt;=5.15,A111&lt;5.9,G111&gt;=0.086,F111&lt;2.5,H111&lt;13.641,D111&lt;1.75,D111&gt;=0.75),3.667,IF(AND(D111&lt;2.25,H111&gt;=10.159,H111&gt;=8.759,D111&gt;=2.05,A111&gt;=6,A111&lt;7.1,B111&lt;3.5,D111&gt;=1.75,D111&gt;=0.75),5.66,IF(AND(D111&gt;=2.25,H111&gt;=10.159,H111&gt;=8.759,D111&gt;=2.05,A111&gt;=6,A111&lt;7.1,B111&lt;3.5,D111&gt;=1.75,D111&gt;=0.75),5.34,IF(AND(D111&lt;1.35,D111&gt;=1.2,A111&lt;5.75,A111&gt;=5.15,A111&lt;5.9,G111&gt;=0.086,F111&lt;2.5,H111&lt;13.641,D111&lt;1.75,D111&gt;=0.75),4.025,IF(AND(D111&gt;=1.35,D111&gt;=1.2,A111&lt;5.75,A111&gt;=5.15,A111&lt;5.9,G111&gt;=0.086,F111&lt;2.5,H111&lt;13.641,D111&lt;1.75,D111&gt;=0.75),3.9,"shouldnthappen"))))))))))))))))))))))))))))))))))</f>
        <v>5.44</v>
      </c>
      <c r="AH111" s="1" t="n">
        <f aca="false">IF(AND(F111&lt;1.5,H111&lt;6.799,A111&lt;5.45),1.7,IF(AND(F111&gt;=1.5,H111&lt;6.799,A111&lt;5.45),4.1,IF(AND(D111&gt;=0.8,H111&gt;=6.799,A111&lt;5.45),3.9,IF(AND(H111&lt;7.564,F111&lt;2.5,A111&gt;=5.45),3.925,IF(AND(H111&gt;=16.284,F111&gt;=2.5,A111&gt;=5.45),6.5,IF(AND(A111&lt;4.35,D111&lt;0.8,H111&gt;=6.799,A111&lt;5.45),1.1,IF(AND(B111&lt;2.8,D111&lt;1.35,H111&gt;=7.564,F111&lt;2.5,A111&gt;=5.45),4.1,IF(AND(B111&gt;=2.8,D111&lt;1.35,H111&gt;=7.564,F111&lt;2.5,A111&gt;=5.45),4.267,IF(AND(B111&lt;2.75,D111&gt;=1.35,H111&gt;=7.564,F111&lt;2.5,A111&gt;=5.45),5,IF(AND(G111&gt;=0.078,G111&lt;0.26,H111&lt;16.284,F111&gt;=2.5,A111&gt;=5.45),6.06,IF(AND(G111&gt;=0.805,G111&gt;=0.26,H111&lt;16.284,F111&gt;=2.5,A111&gt;=5.45),5.02,IF(AND(H111&gt;=10.109,B111&gt;=3.45,A111&gt;=4.35,D111&lt;0.8,H111&gt;=6.799,A111&lt;5.45),1.55,IF(AND(D111&lt;2.25,G111&lt;0.078,G111&lt;0.26,H111&lt;16.284,F111&gt;=2.5,A111&gt;=5.45),5.6,IF(AND(D111&gt;=2.25,G111&lt;0.078,G111&lt;0.26,H111&lt;16.284,F111&gt;=2.5,A111&gt;=5.45),5.7,IF(AND(A111&lt;6.15,G111&lt;0.805,G111&gt;=0.26,H111&lt;16.284,F111&gt;=2.5,A111&gt;=5.45),4.967,IF(AND(A111&lt;4.65,H111&lt;12.227,B111&lt;3.45,A111&gt;=4.35,D111&lt;0.8,H111&gt;=6.799,A111&lt;5.45),1.333,IF(AND(A111&lt;4.85,H111&gt;=12.227,B111&lt;3.45,A111&gt;=4.35,D111&lt;0.8,H111&gt;=6.799,A111&lt;5.45),1.42,IF(AND(A111&gt;=4.85,H111&gt;=12.227,B111&lt;3.45,A111&gt;=4.35,D111&lt;0.8,H111&gt;=6.799,A111&lt;5.45),1.533,IF(AND(A111&lt;5.05,H111&lt;10.109,B111&gt;=3.45,A111&gt;=4.35,D111&lt;0.8,H111&gt;=6.799,A111&lt;5.45),1.4,IF(AND(A111&gt;=5.05,H111&lt;10.109,B111&gt;=3.45,A111&gt;=4.35,D111&lt;0.8,H111&gt;=6.799,A111&lt;5.45),1.5,IF(AND(G111&lt;0.14,H111&lt;13.531,B111&gt;=2.75,D111&gt;=1.35,H111&gt;=7.564,F111&lt;2.5,A111&gt;=5.45),4.7,IF(AND(G111&lt;0.187,H111&gt;=13.531,B111&gt;=2.75,D111&gt;=1.35,H111&gt;=7.564,F111&lt;2.5,A111&gt;=5.45),5,IF(AND(G111&gt;=0.187,H111&gt;=13.531,B111&gt;=2.75,D111&gt;=1.35,H111&gt;=7.564,F111&lt;2.5,A111&gt;=5.45),4.66,IF(AND(A111&lt;6.35,A111&gt;=6.15,G111&lt;0.805,G111&gt;=0.26,H111&lt;16.284,F111&gt;=2.5,A111&gt;=5.45),6,IF(AND(D111&lt;0.15,A111&gt;=4.65,H111&lt;12.227,B111&lt;3.45,A111&gt;=4.35,D111&lt;0.8,H111&gt;=6.799,A111&lt;5.45),1.5,IF(AND(H111&lt;10.723,G111&gt;=0.14,H111&lt;13.531,B111&gt;=2.75,D111&gt;=1.35,H111&gt;=7.564,F111&lt;2.5,A111&gt;=5.45),4.6,IF(AND(H111&gt;=10.723,G111&gt;=0.14,H111&lt;13.531,B111&gt;=2.75,D111&gt;=1.35,H111&gt;=7.564,F111&lt;2.5,A111&gt;=5.45),4.46,IF(AND(G111&lt;0.364,A111&gt;=6.35,A111&gt;=6.15,G111&lt;0.805,G111&gt;=0.26,H111&lt;16.284,F111&gt;=2.5,A111&gt;=5.45),5.28,IF(AND(A111&lt;5.1,D111&gt;=0.15,A111&gt;=4.65,H111&lt;12.227,B111&lt;3.45,A111&gt;=4.35,D111&lt;0.8,H111&gt;=6.799,A111&lt;5.45),1.36,IF(AND(A111&gt;=5.1,D111&gt;=0.15,A111&gt;=4.65,H111&lt;12.227,B111&lt;3.45,A111&gt;=4.35,D111&lt;0.8,H111&gt;=6.799,A111&lt;5.45),1.4,IF(AND(G111&gt;=0.6,G111&gt;=0.364,A111&gt;=6.35,A111&gt;=6.15,G111&lt;0.805,G111&gt;=0.26,H111&lt;16.284,F111&gt;=2.5,A111&gt;=5.45),5.1,IF(AND(A111&gt;=6.95,G111&lt;0.6,G111&gt;=0.364,A111&gt;=6.35,A111&gt;=6.15,G111&lt;0.805,G111&gt;=0.26,H111&lt;16.284,F111&gt;=2.5,A111&gt;=5.45),5.8,IF(AND(B111&lt;3.2,A111&lt;6.95,G111&lt;0.6,G111&gt;=0.364,A111&gt;=6.35,A111&gt;=6.15,G111&lt;0.805,G111&gt;=0.26,H111&lt;16.284,F111&gt;=2.5,A111&gt;=5.45),5.6,IF(AND(B111&gt;=3.2,A111&lt;6.95,G111&lt;0.6,G111&gt;=0.364,A111&gt;=6.35,A111&gt;=6.15,G111&lt;0.805,G111&gt;=0.26,H111&lt;16.284,F111&gt;=2.5,A111&gt;=5.45),5.7,"shouldnthappen"))))))))))))))))))))))))))))))))))</f>
        <v>5.6</v>
      </c>
      <c r="AI111" s="1" t="n">
        <f aca="false">IF(AND(B111&gt;=3.55,A111&lt;5.05,F111&lt;1.5),1,IF(AND(H111&gt;=13.436,A111&gt;=5.05,F111&lt;1.5),1.633,IF(AND(A111&lt;4.35,B111&lt;3.55,A111&lt;5.05,F111&lt;1.5),1.1,IF(AND(A111&lt;5.15,H111&lt;13.436,A111&gt;=5.05,F111&lt;1.5),1.6,IF(AND(G111&lt;0.837,D111&lt;1.2,B111&lt;2.65,F111&gt;=1.5),3.7,IF(AND(G111&gt;=0.837,D111&lt;1.2,B111&lt;2.65,F111&gt;=1.5),3,IF(AND(D111&lt;1.4,D111&gt;=1.2,B111&lt;2.65,F111&gt;=1.5),4.133,IF(AND(D111&gt;=1.4,D111&gt;=1.2,B111&lt;2.65,F111&gt;=1.5),4.633,IF(AND(G111&lt;0.302,A111&gt;=4.35,B111&lt;3.55,A111&lt;5.05,F111&lt;1.5),1.34,IF(AND(D111&gt;=0.3,A111&gt;=5.15,H111&lt;13.436,A111&gt;=5.05,F111&lt;1.5),1.5,IF(AND(G111&lt;0.233,G111&lt;0.265,D111&lt;1.55,B111&gt;=2.65,F111&gt;=1.5),4.56,IF(AND(G111&gt;=0.233,G111&lt;0.265,D111&lt;1.55,B111&gt;=2.65,F111&gt;=1.5),5.1,IF(AND(G111&lt;0.395,G111&gt;=0.265,D111&lt;1.55,B111&gt;=2.65,F111&gt;=1.5),4.025,IF(AND(H111&lt;13.935,A111&gt;=7.05,D111&gt;=1.55,B111&gt;=2.65,F111&gt;=1.5),6.12,IF(AND(H111&gt;=13.935,A111&gt;=7.05,D111&gt;=1.55,B111&gt;=2.65,F111&gt;=1.5),6.64,IF(AND(G111&gt;=0.858,G111&gt;=0.302,A111&gt;=4.35,B111&lt;3.55,A111&lt;5.05,F111&lt;1.5),1.3,IF(AND(H111&lt;6.543,D111&lt;0.3,A111&gt;=5.15,H111&lt;13.436,A111&gt;=5.05,F111&lt;1.5),1.4,IF(AND(H111&gt;=6.543,D111&lt;0.3,A111&gt;=5.15,H111&lt;13.436,A111&gt;=5.05,F111&lt;1.5),1.48,IF(AND(A111&lt;6.3,G111&gt;=0.395,G111&gt;=0.265,D111&lt;1.55,B111&gt;=2.65,F111&gt;=1.5),4.14,IF(AND(A111&gt;=6.3,G111&gt;=0.395,G111&gt;=0.265,D111&lt;1.55,B111&gt;=2.65,F111&gt;=1.5),4.767,IF(AND(G111&gt;=0.669,B111&lt;3.15,A111&lt;7.05,D111&gt;=1.55,B111&gt;=2.65,F111&gt;=1.5),5,IF(AND(H111&lt;9.459,G111&lt;0.858,G111&gt;=0.302,A111&gt;=4.35,B111&lt;3.55,A111&lt;5.05,F111&lt;1.5),1.4,IF(AND(H111&gt;=9.459,G111&lt;0.858,G111&gt;=0.302,A111&gt;=4.35,B111&lt;3.55,A111&lt;5.05,F111&lt;1.5),1.6,IF(AND(G111&gt;=0.433,G111&lt;0.669,B111&lt;3.15,A111&lt;7.05,D111&gt;=1.55,B111&gt;=2.65,F111&gt;=1.5),5.68,IF(AND(G111&lt;0.481,H111&lt;10.257,B111&gt;=3.15,A111&lt;7.05,D111&gt;=1.55,B111&gt;=2.65,F111&gt;=1.5),5.7,IF(AND(G111&gt;=0.481,H111&lt;10.257,B111&gt;=3.15,A111&lt;7.05,D111&gt;=1.55,B111&gt;=2.65,F111&gt;=1.5),5.9,IF(AND(D111&lt;2.15,H111&gt;=10.257,B111&gt;=3.15,A111&lt;7.05,D111&gt;=1.55,B111&gt;=2.65,F111&gt;=1.5),5.1,IF(AND(D111&gt;=2.15,H111&gt;=10.257,B111&gt;=3.15,A111&lt;7.05,D111&gt;=1.55,B111&gt;=2.65,F111&gt;=1.5),5.42,IF(AND(G111&lt;0.098,G111&lt;0.433,G111&lt;0.669,B111&lt;3.15,A111&lt;7.05,D111&gt;=1.55,B111&gt;=2.65,F111&gt;=1.5),5.567,IF(AND(D111&lt;1.8,G111&gt;=0.098,G111&lt;0.433,G111&lt;0.669,B111&lt;3.15,A111&lt;7.05,D111&gt;=1.55,B111&gt;=2.65,F111&gt;=1.5),5.033,IF(AND(G111&gt;=0.312,D111&gt;=1.8,G111&gt;=0.098,G111&lt;0.433,G111&lt;0.669,B111&lt;3.15,A111&lt;7.05,D111&gt;=1.55,B111&gt;=2.65,F111&gt;=1.5),5.4,IF(AND(H111&lt;9.002,G111&lt;0.312,D111&gt;=1.8,G111&gt;=0.098,G111&lt;0.433,G111&lt;0.669,B111&lt;3.15,A111&lt;7.05,D111&gt;=1.55,B111&gt;=2.65,F111&gt;=1.5),5.1,IF(AND(H111&gt;=9.002,G111&lt;0.312,D111&gt;=1.8,G111&gt;=0.098,G111&lt;0.433,G111&lt;0.669,B111&lt;3.15,A111&lt;7.05,D111&gt;=1.55,B111&gt;=2.65,F111&gt;=1.5),5.26,"shouldnthappen")))))))))))))))))))))))))))))))))</f>
        <v>4.633</v>
      </c>
      <c r="AJ111" s="1" t="n">
        <f aca="false">IF(AND(A111&gt;=5.25,D111&gt;=0.35,D111&lt;0.8),1.433,IF(AND(F111&gt;=2.5,H111&lt;6.927,D111&gt;=0.8),5.1,IF(AND(H111&lt;5.85,B111&lt;3.65,D111&lt;0.35,D111&lt;0.8),1,IF(AND(A111&lt;5.55,B111&gt;=3.65,D111&lt;0.35,D111&lt;0.8),1.5,IF(AND(A111&gt;=5.55,B111&gt;=3.65,D111&lt;0.35,D111&lt;0.8),1.7,IF(AND(H111&lt;7.949,A111&lt;5.25,D111&gt;=0.35,D111&lt;0.8),1.9,IF(AND(H111&gt;=7.949,A111&lt;5.25,D111&gt;=0.35,D111&lt;0.8),1.54,IF(AND(A111&lt;5.55,F111&lt;2.5,H111&lt;6.927,D111&gt;=0.8),3.98,IF(AND(A111&gt;=5.55,F111&lt;2.5,H111&lt;6.927,D111&gt;=0.8),4.1,IF(AND(A111&gt;=7.25,D111&gt;=1.55,H111&gt;=6.927,D111&gt;=0.8),6.65,IF(AND(A111&lt;5.75,D111&lt;1.2,D111&lt;1.55,H111&gt;=6.927,D111&gt;=0.8),3.62,IF(AND(A111&gt;=5.75,D111&lt;1.2,D111&lt;1.55,H111&gt;=6.927,D111&gt;=0.8),4.1,IF(AND(G111&lt;0.175,A111&lt;4.8,H111&gt;=5.85,B111&lt;3.65,D111&lt;0.35,D111&lt;0.8),1.5,IF(AND(G111&gt;=0.175,A111&lt;4.8,H111&gt;=5.85,B111&lt;3.65,D111&lt;0.35,D111&lt;0.8),1.3,IF(AND(A111&gt;=5.05,A111&gt;=4.8,H111&gt;=5.85,B111&lt;3.65,D111&lt;0.35,D111&lt;0.8),1.5,IF(AND(G111&gt;=0.735,A111&lt;6.25,D111&gt;=1.2,D111&lt;1.55,H111&gt;=6.927,D111&gt;=0.8),4,IF(AND(H111&lt;10.464,A111&lt;6.2,A111&lt;7.25,D111&gt;=1.55,H111&gt;=6.927,D111&gt;=0.8),5.1,IF(AND(H111&gt;=10.464,A111&lt;6.2,A111&lt;7.25,D111&gt;=1.55,H111&gt;=6.927,D111&gt;=0.8),4.9,IF(AND(G111&lt;0.418,A111&lt;5.05,A111&gt;=4.8,H111&gt;=5.85,B111&lt;3.65,D111&lt;0.35,D111&lt;0.8),1.48,IF(AND(G111&gt;=0.418,A111&lt;5.05,A111&gt;=4.8,H111&gt;=5.85,B111&lt;3.65,D111&lt;0.35,D111&lt;0.8),1.3,IF(AND(B111&lt;2.75,G111&lt;0.735,A111&lt;6.25,D111&gt;=1.2,D111&lt;1.55,H111&gt;=6.927,D111&gt;=0.8),4.35,IF(AND(H111&lt;15.422,D111&lt;1.45,A111&gt;=6.25,D111&gt;=1.2,D111&lt;1.55,H111&gt;=6.927,D111&gt;=0.8),4.375,IF(AND(H111&gt;=15.422,D111&lt;1.45,A111&gt;=6.25,D111&gt;=1.2,D111&lt;1.55,H111&gt;=6.927,D111&gt;=0.8),4.7,IF(AND(A111&lt;6.4,D111&gt;=1.45,A111&gt;=6.25,D111&gt;=1.2,D111&lt;1.55,H111&gt;=6.927,D111&gt;=0.8),5.1,IF(AND(G111&gt;=0.576,D111&lt;2.15,A111&gt;=6.2,A111&lt;7.25,D111&gt;=1.55,H111&gt;=6.927,D111&gt;=0.8),5.1,IF(AND(G111&lt;0.537,D111&gt;=2.15,A111&gt;=6.2,A111&lt;7.25,D111&gt;=1.55,H111&gt;=6.927,D111&gt;=0.8),5.533,IF(AND(G111&gt;=0.537,D111&gt;=2.15,A111&gt;=6.2,A111&lt;7.25,D111&gt;=1.55,H111&gt;=6.927,D111&gt;=0.8),5.9,IF(AND(D111&lt;1.45,B111&gt;=2.75,G111&lt;0.735,A111&lt;6.25,D111&gt;=1.2,D111&lt;1.55,H111&gt;=6.927,D111&gt;=0.8),4.6,IF(AND(D111&gt;=1.45,B111&gt;=2.75,G111&lt;0.735,A111&lt;6.25,D111&gt;=1.2,D111&lt;1.55,H111&gt;=6.927,D111&gt;=0.8),4.5,IF(AND(H111&lt;12.582,A111&gt;=6.4,D111&gt;=1.45,A111&gt;=6.25,D111&gt;=1.2,D111&lt;1.55,H111&gt;=6.927,D111&gt;=0.8),4.66,IF(AND(H111&gt;=12.582,A111&gt;=6.4,D111&gt;=1.45,A111&gt;=6.25,D111&gt;=1.2,D111&lt;1.55,H111&gt;=6.927,D111&gt;=0.8),4.9,IF(AND(B111&lt;2.75,G111&lt;0.576,D111&lt;2.15,A111&gt;=6.2,A111&lt;7.25,D111&gt;=1.55,H111&gt;=6.927,D111&gt;=0.8),5.3,IF(AND(G111&gt;=0.395,B111&gt;=2.75,G111&lt;0.576,D111&lt;2.15,A111&gt;=6.2,A111&lt;7.25,D111&gt;=1.55,H111&gt;=6.927,D111&gt;=0.8),5.6,IF(AND(D111&gt;=1.9,G111&lt;0.395,B111&gt;=2.75,G111&lt;0.576,D111&lt;2.15,A111&gt;=6.2,A111&lt;7.25,D111&gt;=1.55,H111&gt;=6.927,D111&gt;=0.8),5.333,IF(AND(B111&lt;2.95,D111&lt;1.9,G111&lt;0.395,B111&gt;=2.75,G111&lt;0.576,D111&lt;2.15,A111&gt;=6.2,A111&lt;7.25,D111&gt;=1.55,H111&gt;=6.927,D111&gt;=0.8),5.6,IF(AND(B111&gt;=2.95,D111&lt;1.9,G111&lt;0.395,B111&gt;=2.75,G111&lt;0.576,D111&lt;2.15,A111&gt;=6.2,A111&lt;7.25,D111&gt;=1.55,H111&gt;=6.927,D111&gt;=0.8),5.5,"shouldnthappen"))))))))))))))))))))))))))))))))))))</f>
        <v>5.3</v>
      </c>
      <c r="AK111" s="1" t="n">
        <f aca="false">IF(AND(H111&lt;5.85,B111&lt;3.65,F111&lt;1.5),1,IF(AND(B111&gt;=3.95,B111&gt;=3.65,F111&lt;1.5),1.433,IF(AND(A111&lt;5.15,F111&lt;2.5,F111&gt;=1.5),3.075,IF(AND(D111&gt;=0.35,H111&gt;=5.85,B111&lt;3.65,F111&lt;1.5),1.5,IF(AND(G111&lt;0.168,B111&lt;3.95,B111&gt;=3.65,F111&lt;1.5),1.7,IF(AND(H111&lt;5.767,A111&lt;7.25,F111&gt;=2.5,F111&gt;=1.5),4.5,IF(AND(D111&lt;1.9,A111&gt;=7.25,F111&gt;=2.5,F111&gt;=1.5),6.3,IF(AND(D111&gt;=1.9,A111&gt;=7.25,F111&gt;=2.5,F111&gt;=1.5),6.575,IF(AND(B111&lt;3.75,G111&gt;=0.168,B111&lt;3.95,B111&gt;=3.65,F111&lt;1.5),1.5,IF(AND(B111&gt;=3.75,G111&gt;=0.168,B111&lt;3.95,B111&gt;=3.65,F111&lt;1.5),1.6,IF(AND(D111&gt;=1.35,A111&lt;6.15,A111&gt;=5.15,F111&lt;2.5,F111&gt;=1.5),4.42,IF(AND(D111&lt;1.4,A111&gt;=6.15,A111&gt;=5.15,F111&lt;2.5,F111&gt;=1.5),4.5,IF(AND(D111&gt;=1.4,A111&gt;=6.15,A111&gt;=5.15,F111&lt;2.5,F111&gt;=1.5),4.675,IF(AND(D111&lt;0.15,H111&lt;11.218,D111&lt;0.35,H111&gt;=5.85,B111&lt;3.65,F111&lt;1.5),1.5,IF(AND(D111&lt;0.15,H111&gt;=11.218,D111&lt;0.35,H111&gt;=5.85,B111&lt;3.65,F111&lt;1.5),1.1,IF(AND(B111&lt;2.7,D111&lt;1.35,A111&lt;6.15,A111&gt;=5.15,F111&lt;2.5,F111&gt;=1.5),3.82,IF(AND(A111&lt;6.15,G111&gt;=0.755,H111&gt;=5.767,A111&lt;7.25,F111&gt;=2.5,F111&gt;=1.5),4.98,IF(AND(A111&gt;=6.15,G111&gt;=0.755,H111&gt;=5.767,A111&lt;7.25,F111&gt;=2.5,F111&gt;=1.5),5.3,IF(AND(B111&lt;3.4,D111&gt;=0.15,H111&lt;11.218,D111&lt;0.35,H111&gt;=5.85,B111&lt;3.65,F111&lt;1.5),1.4,IF(AND(B111&gt;=3.4,D111&gt;=0.15,H111&lt;11.218,D111&lt;0.35,H111&gt;=5.85,B111&lt;3.65,F111&lt;1.5),1.3,IF(AND(H111&lt;11.731,D111&gt;=0.15,H111&gt;=11.218,D111&lt;0.35,H111&gt;=5.85,B111&lt;3.65,F111&lt;1.5),1.2,IF(AND(H111&lt;9.053,B111&gt;=2.7,D111&lt;1.35,A111&lt;6.15,A111&gt;=5.15,F111&lt;2.5,F111&gt;=1.5),3.85,IF(AND(D111&gt;=2.1,B111&lt;2.85,G111&lt;0.755,H111&gt;=5.767,A111&lt;7.25,F111&gt;=2.5,F111&gt;=1.5),5.6,IF(AND(D111&gt;=2.45,B111&gt;=2.85,G111&lt;0.755,H111&gt;=5.767,A111&lt;7.25,F111&gt;=2.5,F111&gt;=1.5),5.8,IF(AND(B111&gt;=3.45,H111&gt;=11.731,D111&gt;=0.15,H111&gt;=11.218,D111&lt;0.35,H111&gt;=5.85,B111&lt;3.65,F111&lt;1.5),1.3,IF(AND(A111&lt;5.9,H111&gt;=9.053,B111&gt;=2.7,D111&lt;1.35,A111&lt;6.15,A111&gt;=5.15,F111&lt;2.5,F111&gt;=1.5),4.3,IF(AND(A111&gt;=5.9,H111&gt;=9.053,B111&gt;=2.7,D111&lt;1.35,A111&lt;6.15,A111&gt;=5.15,F111&lt;2.5,F111&gt;=1.5),4,IF(AND(G111&gt;=0.519,D111&lt;2.1,B111&lt;2.85,G111&lt;0.755,H111&gt;=5.767,A111&lt;7.25,F111&gt;=2.5,F111&gt;=1.5),4.9,IF(AND(A111&gt;=7.05,D111&lt;2.45,B111&gt;=2.85,G111&lt;0.755,H111&gt;=5.767,A111&lt;7.25,F111&gt;=2.5,F111&gt;=1.5),5.8,IF(AND(H111&lt;14.396,B111&lt;3.45,H111&gt;=11.731,D111&gt;=0.15,H111&gt;=11.218,D111&lt;0.35,H111&gt;=5.85,B111&lt;3.65,F111&lt;1.5),1.44,IF(AND(H111&gt;=14.396,B111&lt;3.45,H111&gt;=11.731,D111&gt;=0.15,H111&gt;=11.218,D111&lt;0.35,H111&gt;=5.85,B111&lt;3.65,F111&lt;1.5),1.3,IF(AND(G111&lt;0.282,G111&lt;0.519,D111&lt;2.1,B111&lt;2.85,G111&lt;0.755,H111&gt;=5.767,A111&lt;7.25,F111&gt;=2.5,F111&gt;=1.5),5.1,IF(AND(G111&gt;=0.282,G111&lt;0.519,D111&lt;2.1,B111&lt;2.85,G111&lt;0.755,H111&gt;=5.767,A111&lt;7.25,F111&gt;=2.5,F111&gt;=1.5),5.3,IF(AND(A111&lt;6.4,D111&lt;1.9,A111&lt;7.05,D111&lt;2.45,B111&gt;=2.85,G111&lt;0.755,H111&gt;=5.767,A111&lt;7.25,F111&gt;=2.5,F111&gt;=1.5),5.6,IF(AND(A111&gt;=6.4,D111&lt;1.9,A111&lt;7.05,D111&lt;2.45,B111&gt;=2.85,G111&lt;0.755,H111&gt;=5.767,A111&lt;7.25,F111&gt;=2.5,F111&gt;=1.5),5.5,IF(AND(H111&lt;8.884,D111&gt;=1.9,A111&lt;7.05,D111&lt;2.45,B111&gt;=2.85,G111&lt;0.755,H111&gt;=5.767,A111&lt;7.25,F111&gt;=2.5,F111&gt;=1.5),5.3,IF(AND(H111&gt;=8.884,D111&gt;=1.9,A111&lt;7.05,D111&lt;2.45,B111&gt;=2.85,G111&lt;0.755,H111&gt;=5.767,A111&lt;7.25,F111&gt;=2.5,F111&gt;=1.5),5.52,"shouldnthappen")))))))))))))))))))))))))))))))))))))</f>
        <v>5.3</v>
      </c>
      <c r="AL111" s="1" t="n">
        <f aca="false">IF(AND(H111&lt;5.85,A111&lt;5.05,D111&lt;0.8),1,IF(AND(B111&lt;3.35,A111&gt;=5.05,D111&lt;0.8),1.7,IF(AND(D111&gt;=2.45,F111&gt;=2.5,D111&gt;=0.8),6.05,IF(AND(H111&gt;=11.218,H111&gt;=5.85,A111&lt;5.05,D111&lt;0.8),1.28,IF(AND(G111&gt;=0.948,B111&gt;=3.35,A111&gt;=5.05,D111&lt;0.8),1.7,IF(AND(G111&gt;=0.423,H111&lt;11.218,H111&gt;=5.85,A111&lt;5.05,D111&lt;0.8),1.3,IF(AND(B111&lt;3.6,G111&lt;0.948,B111&gt;=3.35,A111&gt;=5.05,D111&lt;0.8),1.4,IF(AND(H111&lt;10.258,D111&lt;1.15,A111&lt;5.9,F111&lt;2.5,D111&gt;=0.8),3.36,IF(AND(H111&gt;=10.258,D111&lt;1.15,A111&lt;5.9,F111&lt;2.5,D111&gt;=0.8),3.9,IF(AND(A111&lt;5.3,D111&gt;=1.15,A111&lt;5.9,F111&lt;2.5,D111&gt;=0.8),3.9,IF(AND(D111&lt;1.55,B111&lt;2.75,A111&gt;=5.9,F111&lt;2.5,D111&gt;=0.8),4.64,IF(AND(D111&gt;=1.55,B111&lt;2.75,A111&gt;=5.9,F111&lt;2.5,D111&gt;=0.8),5.1,IF(AND(D111&gt;=1.6,B111&gt;=2.75,A111&gt;=5.9,F111&lt;2.5,D111&gt;=0.8),5,IF(AND(H111&lt;5.767,H111&lt;8.598,D111&lt;2.45,F111&gt;=2.5,D111&gt;=0.8),4.5,IF(AND(A111&lt;6.25,H111&gt;=8.598,D111&lt;2.45,F111&gt;=2.5,D111&gt;=0.8),5.02,IF(AND(B111&lt;3.55,G111&lt;0.423,H111&lt;11.218,H111&gt;=5.85,A111&lt;5.05,D111&lt;0.8),1.525,IF(AND(B111&gt;=3.55,G111&lt;0.423,H111&lt;11.218,H111&gt;=5.85,A111&lt;5.05,D111&lt;0.8),1.4,IF(AND(H111&gt;=13.932,B111&gt;=3.6,G111&lt;0.948,B111&gt;=3.35,A111&gt;=5.05,D111&lt;0.8),1.65,IF(AND(G111&gt;=0.652,A111&gt;=5.3,D111&gt;=1.15,A111&lt;5.9,F111&lt;2.5,D111&gt;=0.8),3.8,IF(AND(D111&lt;1.35,D111&lt;1.6,B111&gt;=2.75,A111&gt;=5.9,F111&lt;2.5,D111&gt;=0.8),4.42,IF(AND(H111&lt;6.656,H111&gt;=5.767,H111&lt;8.598,D111&lt;2.45,F111&gt;=2.5,D111&gt;=0.8),5.033,IF(AND(H111&gt;=6.656,H111&gt;=5.767,H111&lt;8.598,D111&lt;2.45,F111&gt;=2.5,D111&gt;=0.8),5.1,IF(AND(G111&gt;=0.885,A111&gt;=6.25,H111&gt;=8.598,D111&lt;2.45,F111&gt;=2.5,D111&gt;=0.8),5.2,IF(AND(H111&lt;6.926,H111&lt;13.932,B111&gt;=3.6,G111&lt;0.948,B111&gt;=3.35,A111&gt;=5.05,D111&lt;0.8),1.433,IF(AND(H111&gt;=6.926,H111&lt;13.932,B111&gt;=3.6,G111&lt;0.948,B111&gt;=3.35,A111&gt;=5.05,D111&lt;0.8),1.5,IF(AND(A111&lt;5.65,G111&lt;0.652,A111&gt;=5.3,D111&gt;=1.15,A111&lt;5.9,F111&lt;2.5,D111&gt;=0.8),4.36,IF(AND(A111&gt;=5.65,G111&lt;0.652,A111&gt;=5.3,D111&gt;=1.15,A111&lt;5.9,F111&lt;2.5,D111&gt;=0.8),4.2,IF(AND(H111&gt;=13.561,D111&gt;=1.35,D111&lt;1.6,B111&gt;=2.75,A111&gt;=5.9,F111&lt;2.5,D111&gt;=0.8),4.767,IF(AND(H111&lt;9.091,G111&lt;0.885,A111&gt;=6.25,H111&gt;=8.598,D111&lt;2.45,F111&gt;=2.5,D111&gt;=0.8),6.3,IF(AND(H111&gt;=12.206,H111&lt;13.561,D111&gt;=1.35,D111&lt;1.6,B111&gt;=2.75,A111&gt;=5.9,F111&lt;2.5,D111&gt;=0.8),4.4,IF(AND(D111&gt;=2.25,H111&gt;=9.091,G111&lt;0.885,A111&gt;=6.25,H111&gt;=8.598,D111&lt;2.45,F111&gt;=2.5,D111&gt;=0.8),5.9,IF(AND(B111&lt;3.05,H111&lt;12.206,H111&lt;13.561,D111&gt;=1.35,D111&lt;1.6,B111&gt;=2.75,A111&gt;=5.9,F111&lt;2.5,D111&gt;=0.8),4.6,IF(AND(B111&gt;=3.05,H111&lt;12.206,H111&lt;13.561,D111&gt;=1.35,D111&lt;1.6,B111&gt;=2.75,A111&gt;=5.9,F111&lt;2.5,D111&gt;=0.8),4.7,IF(AND(G111&gt;=0.596,D111&lt;2.25,H111&gt;=9.091,G111&lt;0.885,A111&gt;=6.25,H111&gt;=8.598,D111&lt;2.45,F111&gt;=2.5,D111&gt;=0.8),5.1,IF(AND(G111&gt;=0.379,G111&lt;0.596,D111&lt;2.25,H111&gt;=9.091,G111&lt;0.885,A111&gt;=6.25,H111&gt;=8.598,D111&lt;2.45,F111&gt;=2.5,D111&gt;=0.8),5.767,IF(AND(D111&lt;2.15,G111&lt;0.379,G111&lt;0.596,D111&lt;2.25,H111&gt;=9.091,G111&lt;0.885,A111&gt;=6.25,H111&gt;=8.598,D111&lt;2.45,F111&gt;=2.5,D111&gt;=0.8),5.4,IF(AND(D111&gt;=2.15,G111&lt;0.379,G111&lt;0.596,D111&lt;2.25,H111&gt;=9.091,G111&lt;0.885,A111&gt;=6.25,H111&gt;=8.598,D111&lt;2.45,F111&gt;=2.5,D111&gt;=0.8),5.6,"shouldnthappen")))))))))))))))))))))))))))))))))))))</f>
        <v>5.767</v>
      </c>
      <c r="AM111" s="1" t="n">
        <f aca="false">IF(AND(H111&lt;5.245,D111&lt;0.8),1,IF(AND(A111&lt;4.5,H111&gt;=5.245,D111&lt;0.8),1.35,IF(AND(D111&gt;=0.5,A111&gt;=4.5,H111&gt;=5.245,D111&lt;0.8),1.6,IF(AND(H111&lt;7.25,B111&lt;2.6,A111&lt;6.15,D111&gt;=0.8),4.375,IF(AND(H111&gt;=7.25,B111&lt;2.6,A111&lt;6.15,D111&gt;=0.8),3.075,IF(AND(H111&lt;13.935,A111&gt;=7.05,A111&gt;=6.15,D111&gt;=0.8),6.067,IF(AND(H111&gt;=13.935,A111&gt;=7.05,A111&gt;=6.15,D111&gt;=0.8),6.525,IF(AND(G111&gt;=0.948,D111&lt;0.5,A111&gt;=4.5,H111&gt;=5.245,D111&lt;0.8),1.7,IF(AND(G111&lt;0.568,D111&gt;=1.55,B111&gt;=2.6,A111&lt;6.15,D111&gt;=0.8),5.1,IF(AND(G111&gt;=0.568,D111&gt;=1.55,B111&gt;=2.6,A111&lt;6.15,D111&gt;=0.8),5,IF(AND(A111&gt;=6.6,B111&gt;=3.15,A111&lt;7.05,A111&gt;=6.15,D111&gt;=0.8),5.78,IF(AND(G111&lt;0.165,G111&lt;0.273,D111&lt;1.55,B111&gt;=2.6,A111&lt;6.15,D111&gt;=0.8),4.1,IF(AND(G111&gt;=0.165,G111&lt;0.273,D111&lt;1.55,B111&gt;=2.6,A111&lt;6.15,D111&gt;=0.8),4.5,IF(AND(D111&lt;1.35,G111&gt;=0.273,D111&lt;1.55,B111&gt;=2.6,A111&lt;6.15,D111&gt;=0.8),4.08,IF(AND(D111&gt;=1.35,G111&gt;=0.273,D111&lt;1.55,B111&gt;=2.6,A111&lt;6.15,D111&gt;=0.8),4.4,IF(AND(D111&lt;1.45,F111&lt;2.5,B111&lt;3.15,A111&lt;7.05,A111&gt;=6.15,D111&gt;=0.8),4.38,IF(AND(D111&gt;=1.45,F111&lt;2.5,B111&lt;3.15,A111&lt;7.05,A111&gt;=6.15,D111&gt;=0.8),4.75,IF(AND(D111&gt;=2.25,F111&gt;=2.5,B111&lt;3.15,A111&lt;7.05,A111&gt;=6.15,D111&gt;=0.8),5.16,IF(AND(H111&lt;11.488,A111&lt;6.6,B111&gt;=3.15,A111&lt;7.05,A111&gt;=6.15,D111&gt;=0.8),6,IF(AND(H111&gt;=14.396,D111&lt;0.25,G111&lt;0.948,D111&lt;0.5,A111&gt;=4.5,H111&gt;=5.245,D111&lt;0.8),1.3,IF(AND(A111&gt;=5.55,D111&gt;=0.25,G111&lt;0.948,D111&lt;0.5,A111&gt;=4.5,H111&gt;=5.245,D111&lt;0.8),1.7,IF(AND(D111&lt;1.85,D111&lt;2.25,F111&gt;=2.5,B111&lt;3.15,A111&lt;7.05,A111&gt;=6.15,D111&gt;=0.8),5.6,IF(AND(G111&lt;0.669,H111&gt;=11.488,A111&lt;6.6,B111&gt;=3.15,A111&lt;7.05,A111&gt;=6.15,D111&gt;=0.8),4.7,IF(AND(G111&gt;=0.669,H111&gt;=11.488,A111&lt;6.6,B111&gt;=3.15,A111&lt;7.05,A111&gt;=6.15,D111&gt;=0.8),5.22,IF(AND(H111&lt;6.543,H111&lt;14.396,D111&lt;0.25,G111&lt;0.948,D111&lt;0.5,A111&gt;=4.5,H111&gt;=5.245,D111&lt;0.8),1.4,IF(AND(A111&lt;4.95,A111&lt;5.55,D111&gt;=0.25,G111&lt;0.948,D111&lt;0.5,A111&gt;=4.5,H111&gt;=5.245,D111&lt;0.8),1.4,IF(AND(A111&gt;=4.95,A111&lt;5.55,D111&gt;=0.25,G111&lt;0.948,D111&lt;0.5,A111&gt;=4.5,H111&gt;=5.245,D111&lt;0.8),1.48,IF(AND(H111&lt;10.667,D111&gt;=1.85,D111&lt;2.25,F111&gt;=2.5,B111&lt;3.15,A111&lt;7.05,A111&gt;=6.15,D111&gt;=0.8),5.25,IF(AND(H111&gt;=10.667,D111&gt;=1.85,D111&lt;2.25,F111&gt;=2.5,B111&lt;3.15,A111&lt;7.05,A111&gt;=6.15,D111&gt;=0.8),5.55,IF(AND(G111&lt;0.063,H111&gt;=6.543,H111&lt;14.396,D111&lt;0.25,G111&lt;0.948,D111&lt;0.5,A111&gt;=4.5,H111&gt;=5.245,D111&lt;0.8),1.4,IF(AND(H111&lt;9.212,G111&gt;=0.063,H111&gt;=6.543,H111&lt;14.396,D111&lt;0.25,G111&lt;0.948,D111&lt;0.5,A111&gt;=4.5,H111&gt;=5.245,D111&lt;0.8),1.475,IF(AND(H111&gt;=9.212,G111&gt;=0.063,H111&gt;=6.543,H111&lt;14.396,D111&lt;0.25,G111&lt;0.948,D111&lt;0.5,A111&gt;=4.5,H111&gt;=5.245,D111&lt;0.8),1.5,"shouldnthappen"))))))))))))))))))))))))))))))))</f>
        <v>5.6</v>
      </c>
      <c r="AN111" s="1" t="n">
        <f aca="false">IF(AND(D111&lt;0.7,A111&gt;=5.55),1.633,IF(AND(G111&lt;0.38,B111&lt;2.8,A111&lt;5.55),4.3,IF(AND(G111&gt;=0.38,B111&lt;2.8,A111&lt;5.55),3.325,IF(AND(D111&gt;=0.35,B111&gt;=2.8,A111&lt;5.55),1.6,IF(AND(B111&gt;=3.4,A111&lt;4.8,D111&lt;0.35,B111&gt;=2.8,A111&lt;5.55),1,IF(AND(H111&gt;=11.789,A111&lt;5.9,D111&lt;1.55,D111&gt;=0.7,A111&gt;=5.55),4.325,IF(AND(F111&gt;=2.5,A111&gt;=5.9,D111&lt;1.55,D111&gt;=0.7,A111&gt;=5.55),5.05,IF(AND(D111&lt;1.9,A111&gt;=7.25,D111&gt;=1.55,D111&gt;=0.7,A111&gt;=5.55),6.3,IF(AND(D111&gt;=1.9,A111&gt;=7.25,D111&gt;=1.55,D111&gt;=0.7,A111&gt;=5.55),6.4,IF(AND(A111&lt;4.35,B111&lt;3.4,A111&lt;4.8,D111&lt;0.35,B111&gt;=2.8,A111&lt;5.55),1.1,IF(AND(G111&gt;=0.934,B111&lt;3.45,A111&gt;=4.8,D111&lt;0.35,B111&gt;=2.8,A111&lt;5.55),1.7,IF(AND(H111&gt;=14.877,B111&gt;=3.45,A111&gt;=4.8,D111&lt;0.35,B111&gt;=2.8,A111&lt;5.55),1.3,IF(AND(B111&lt;2.6,H111&lt;11.789,A111&lt;5.9,D111&lt;1.55,D111&gt;=0.7,A111&gt;=5.55),3.9,IF(AND(B111&gt;=2.6,H111&lt;11.789,A111&lt;5.9,D111&lt;1.55,D111&gt;=0.7,A111&gt;=5.55),4.26,IF(AND(A111&lt;6.6,F111&lt;2.5,A111&gt;=5.9,D111&lt;1.55,D111&gt;=0.7,A111&gt;=5.55),4.625,IF(AND(A111&gt;=6.6,F111&lt;2.5,A111&gt;=5.9,D111&lt;1.55,D111&gt;=0.7,A111&gt;=5.55),4.475,IF(AND(B111&lt;2.6,D111&lt;2.05,A111&lt;7.25,D111&gt;=1.55,D111&gt;=0.7,A111&gt;=5.55),5.8,IF(AND(G111&gt;=0.743,D111&gt;=2.05,A111&lt;7.25,D111&gt;=1.55,D111&gt;=0.7,A111&gt;=5.55),5.1,IF(AND(G111&lt;0.422,A111&gt;=4.35,B111&lt;3.4,A111&lt;4.8,D111&lt;0.35,B111&gt;=2.8,A111&lt;5.55),1.367,IF(AND(G111&gt;=0.422,A111&gt;=4.35,B111&lt;3.4,A111&lt;4.8,D111&lt;0.35,B111&gt;=2.8,A111&lt;5.55),1.3,IF(AND(A111&lt;5.05,G111&lt;0.934,B111&lt;3.45,A111&gt;=4.8,D111&lt;0.35,B111&gt;=2.8,A111&lt;5.55),1.525,IF(AND(A111&gt;=5.05,G111&lt;0.934,B111&lt;3.45,A111&gt;=4.8,D111&lt;0.35,B111&gt;=2.8,A111&lt;5.55),1.5,IF(AND(G111&gt;=0.585,H111&lt;14.877,B111&gt;=3.45,A111&gt;=4.8,D111&lt;0.35,B111&gt;=2.8,A111&lt;5.55),1.54,IF(AND(G111&gt;=0.537,G111&lt;0.743,D111&gt;=2.05,A111&lt;7.25,D111&gt;=1.55,D111&gt;=0.7,A111&gt;=5.55),5.833,IF(AND(D111&gt;=0.25,G111&lt;0.585,H111&lt;14.877,B111&gt;=3.45,A111&gt;=4.8,D111&lt;0.35,B111&gt;=2.8,A111&lt;5.55),1.367,IF(AND(D111&lt;1.75,H111&lt;13.795,B111&gt;=2.6,D111&lt;2.05,A111&lt;7.25,D111&gt;=1.55,D111&gt;=0.7,A111&gt;=5.55),5.45,IF(AND(B111&lt;2.85,H111&gt;=13.795,B111&gt;=2.6,D111&lt;2.05,A111&lt;7.25,D111&gt;=1.55,D111&gt;=0.7,A111&gt;=5.55),5.1,IF(AND(B111&gt;=2.85,H111&gt;=13.795,B111&gt;=2.6,D111&lt;2.05,A111&lt;7.25,D111&gt;=1.55,D111&gt;=0.7,A111&gt;=5.55),4.82,IF(AND(G111&lt;0.353,G111&lt;0.537,G111&lt;0.743,D111&gt;=2.05,A111&lt;7.25,D111&gt;=1.55,D111&gt;=0.7,A111&gt;=5.55),5.425,IF(AND(G111&gt;=0.353,G111&lt;0.537,G111&lt;0.743,D111&gt;=2.05,A111&lt;7.25,D111&gt;=1.55,D111&gt;=0.7,A111&gt;=5.55),5.62,IF(AND(G111&lt;0.311,D111&lt;0.25,G111&lt;0.585,H111&lt;14.877,B111&gt;=3.45,A111&gt;=4.8,D111&lt;0.35,B111&gt;=2.8,A111&lt;5.55),1.5,IF(AND(G111&gt;=0.311,D111&lt;0.25,G111&lt;0.585,H111&lt;14.877,B111&gt;=3.45,A111&gt;=4.8,D111&lt;0.35,B111&gt;=2.8,A111&lt;5.55),1.4,IF(AND(B111&gt;=3.1,D111&gt;=1.75,H111&lt;13.795,B111&gt;=2.6,D111&lt;2.05,A111&lt;7.25,D111&gt;=1.55,D111&gt;=0.7,A111&gt;=5.55),5.1,IF(AND(B111&lt;2.85,B111&lt;3.1,D111&gt;=1.75,H111&lt;13.795,B111&gt;=2.6,D111&lt;2.05,A111&lt;7.25,D111&gt;=1.55,D111&gt;=0.7,A111&gt;=5.55),5.2,IF(AND(B111&gt;=2.85,B111&lt;3.1,D111&gt;=1.75,H111&lt;13.795,B111&gt;=2.6,D111&lt;2.05,A111&lt;7.25,D111&gt;=1.55,D111&gt;=0.7,A111&gt;=5.55),5.2,"shouldnthappen")))))))))))))))))))))))))))))))))))</f>
        <v>5.8</v>
      </c>
      <c r="AO111" s="1" t="n">
        <f aca="false">IF(AND(H111&gt;=14.529,G111&lt;0.633,D111&lt;0.8),1.3,IF(AND(A111&lt;5.05,G111&gt;=0.633,D111&lt;0.8),1.35,IF(AND(H111&gt;=14.379,H111&lt;14.529,G111&lt;0.633,D111&lt;0.8),1.7,IF(AND(B111&lt;3.35,A111&gt;=5.05,G111&gt;=0.633,D111&lt;0.8),1.7,IF(AND(D111&gt;=1.45,A111&lt;5.95,F111&lt;2.5,D111&gt;=0.8),4.5,IF(AND(D111&lt;1.35,A111&gt;=5.95,F111&lt;2.5,D111&gt;=0.8),4,IF(AND(D111&lt;1.85,G111&gt;=0.845,F111&gt;=2.5,D111&gt;=0.8),4.8,IF(AND(B111&gt;=4.3,H111&lt;14.379,H111&lt;14.529,G111&lt;0.633,D111&lt;0.8),1.5,IF(AND(A111&lt;5.25,B111&gt;=3.35,A111&gt;=5.05,G111&gt;=0.633,D111&lt;0.8),1.55,IF(AND(A111&gt;=5.25,B111&gt;=3.35,A111&gt;=5.05,G111&gt;=0.633,D111&lt;0.8),1.633,IF(AND(A111&lt;5.05,D111&lt;1.45,A111&lt;5.95,F111&lt;2.5,D111&gt;=0.8),3.3,IF(AND(G111&lt;0.293,D111&gt;=1.35,A111&gt;=5.95,F111&lt;2.5,D111&gt;=0.8),5,IF(AND(A111&gt;=6.6,D111&lt;2.05,G111&lt;0.845,F111&gt;=2.5,D111&gt;=0.8),5.8,IF(AND(B111&lt;3.05,D111&gt;=2.05,G111&lt;0.845,F111&gt;=2.5,D111&gt;=0.8),6.15,IF(AND(B111&lt;2.9,D111&gt;=1.85,G111&gt;=0.845,F111&gt;=2.5,D111&gt;=0.8),5.1,IF(AND(B111&gt;=2.9,D111&gt;=1.85,G111&gt;=0.845,F111&gt;=2.5,D111&gt;=0.8),5.2,IF(AND(B111&gt;=3.8,B111&lt;4.3,H111&lt;14.379,H111&lt;14.529,G111&lt;0.633,D111&lt;0.8),1.333,IF(AND(A111&lt;6.25,G111&gt;=0.293,D111&gt;=1.35,A111&gt;=5.95,F111&lt;2.5,D111&gt;=0.8),4.6,IF(AND(H111&lt;10.351,A111&lt;6.6,D111&lt;2.05,G111&lt;0.845,F111&gt;=2.5,D111&gt;=0.8),5.4,IF(AND(G111&gt;=0.364,B111&gt;=3.05,D111&gt;=2.05,G111&lt;0.845,F111&gt;=2.5,D111&gt;=0.8),5.66,IF(AND(G111&gt;=0.447,B111&lt;3.8,B111&lt;4.3,H111&lt;14.379,H111&lt;14.529,G111&lt;0.633,D111&lt;0.8),1.3,IF(AND(H111&lt;6.247,A111&lt;5.65,A111&gt;=5.05,D111&lt;1.45,A111&lt;5.95,F111&lt;2.5,D111&gt;=0.8),4.033,IF(AND(D111&lt;1.25,A111&gt;=5.65,A111&gt;=5.05,D111&lt;1.45,A111&lt;5.95,F111&lt;2.5,D111&gt;=0.8),3.88,IF(AND(D111&gt;=1.25,A111&gt;=5.65,A111&gt;=5.05,D111&lt;1.45,A111&lt;5.95,F111&lt;2.5,D111&gt;=0.8),4.35,IF(AND(B111&lt;2.65,A111&gt;=6.25,G111&gt;=0.293,D111&gt;=1.35,A111&gt;=5.95,F111&lt;2.5,D111&gt;=0.8),4.9,IF(AND(B111&lt;2.75,H111&gt;=10.351,A111&lt;6.6,D111&lt;2.05,G111&lt;0.845,F111&gt;=2.5,D111&gt;=0.8),5.1,IF(AND(B111&gt;=2.75,H111&gt;=10.351,A111&lt;6.6,D111&lt;2.05,G111&lt;0.845,F111&gt;=2.5,D111&gt;=0.8),4.95,IF(AND(B111&lt;3.15,G111&lt;0.364,B111&gt;=3.05,D111&gt;=2.05,G111&lt;0.845,F111&gt;=2.5,D111&gt;=0.8),5.28,IF(AND(B111&gt;=3.15,G111&lt;0.364,B111&gt;=3.05,D111&gt;=2.05,G111&lt;0.845,F111&gt;=2.5,D111&gt;=0.8),5.5,IF(AND(H111&lt;9.212,G111&lt;0.447,B111&lt;3.8,B111&lt;4.3,H111&lt;14.379,H111&lt;14.529,G111&lt;0.633,D111&lt;0.8),1.4,IF(AND(G111&lt;0.356,H111&gt;=6.247,A111&lt;5.65,A111&gt;=5.05,D111&lt;1.45,A111&lt;5.95,F111&lt;2.5,D111&gt;=0.8),4.2,IF(AND(B111&lt;3,B111&gt;=2.65,A111&gt;=6.25,G111&gt;=0.293,D111&gt;=1.35,A111&gt;=5.95,F111&lt;2.5,D111&gt;=0.8),4.6,IF(AND(B111&gt;=3,B111&gt;=2.65,A111&gt;=6.25,G111&gt;=0.293,D111&gt;=1.35,A111&gt;=5.95,F111&lt;2.5,D111&gt;=0.8),4.7,IF(AND(A111&lt;5.05,H111&gt;=9.212,G111&lt;0.447,B111&lt;3.8,B111&lt;4.3,H111&lt;14.379,H111&lt;14.529,G111&lt;0.633,D111&lt;0.8),1.533,IF(AND(A111&gt;=5.05,H111&gt;=9.212,G111&lt;0.447,B111&lt;3.8,B111&lt;4.3,H111&lt;14.379,H111&lt;14.529,G111&lt;0.633,D111&lt;0.8),1.425,IF(AND(A111&lt;5.35,G111&gt;=0.356,H111&gt;=6.247,A111&lt;5.65,A111&gt;=5.05,D111&lt;1.45,A111&lt;5.95,F111&lt;2.5,D111&gt;=0.8),3.9,IF(AND(A111&gt;=5.35,G111&gt;=0.356,H111&gt;=6.247,A111&lt;5.65,A111&gt;=5.05,D111&lt;1.45,A111&lt;5.95,F111&lt;2.5,D111&gt;=0.8),3.72,"shouldnthappen")))))))))))))))))))))))))))))))))))))</f>
        <v>5.8</v>
      </c>
      <c r="AP111" s="1" t="n">
        <f aca="false">IF(AND(F111&gt;=1.5,A111&lt;5.55),3.84,IF(AND(G111&gt;=0.52,A111&lt;4.75,F111&lt;1.5,A111&lt;5.55),1.16,IF(AND(A111&lt;5.65,A111&lt;5.85,D111&lt;1.55,A111&gt;=5.55),4.2,IF(AND(A111&gt;=5.65,A111&lt;5.85,D111&lt;1.55,A111&gt;=5.55),3.167,IF(AND(G111&gt;=0.798,A111&gt;=5.85,D111&lt;1.55,A111&gt;=5.55),4,IF(AND(F111&lt;2.5,H111&lt;14.1,D111&gt;=1.55,A111&gt;=5.55),4.84,IF(AND(A111&lt;7.2,H111&gt;=14.1,D111&gt;=1.55,A111&gt;=5.55),5.633,IF(AND(A111&gt;=7.2,H111&gt;=14.1,D111&gt;=1.55,A111&gt;=5.55),6.6,IF(AND(G111&lt;0.161,G111&lt;0.52,A111&lt;4.75,F111&lt;1.5,A111&lt;5.55),1.5,IF(AND(D111&gt;=0.5,G111&lt;0.676,A111&gt;=4.75,F111&lt;1.5,A111&lt;5.55),1.6,IF(AND(H111&lt;11.016,G111&gt;=0.676,A111&gt;=4.75,F111&lt;1.5,A111&lt;5.55),1.75,IF(AND(G111&lt;0.209,G111&lt;0.798,A111&gt;=5.85,D111&lt;1.55,A111&gt;=5.55),4.5,IF(AND(G111&gt;=0.74,F111&gt;=2.5,H111&lt;14.1,D111&gt;=1.55,A111&gt;=5.55),6.225,IF(AND(B111&lt;2.95,G111&gt;=0.161,G111&lt;0.52,A111&lt;4.75,F111&lt;1.5,A111&lt;5.55),1.4,IF(AND(B111&gt;=2.95,G111&gt;=0.161,G111&lt;0.52,A111&lt;4.75,F111&lt;1.5,A111&lt;5.55),1.34,IF(AND(B111&lt;3.15,D111&lt;0.5,G111&lt;0.676,A111&gt;=4.75,F111&lt;1.5,A111&lt;5.55),1.52,IF(AND(D111&lt;0.25,H111&gt;=11.016,G111&gt;=0.676,A111&gt;=4.75,F111&lt;1.5,A111&lt;5.55),1.567,IF(AND(D111&gt;=0.25,H111&gt;=11.016,G111&gt;=0.676,A111&gt;=4.75,F111&lt;1.5,A111&lt;5.55),1.5,IF(AND(H111&lt;7.47,G111&gt;=0.209,G111&lt;0.798,A111&gt;=5.85,D111&lt;1.55,A111&gt;=5.55),5.05,IF(AND(B111&lt;2.85,G111&lt;0.74,F111&gt;=2.5,H111&lt;14.1,D111&gt;=1.55,A111&gt;=5.55),5.35,IF(AND(B111&lt;3.3,B111&gt;=3.15,D111&lt;0.5,G111&lt;0.676,A111&gt;=4.75,F111&lt;1.5,A111&lt;5.55),1.2,IF(AND(D111&lt;1.45,H111&gt;=7.47,G111&gt;=0.209,G111&lt;0.798,A111&gt;=5.85,D111&lt;1.55,A111&gt;=5.55),4.66,IF(AND(D111&gt;=1.45,H111&gt;=7.47,G111&gt;=0.209,G111&lt;0.798,A111&gt;=5.85,D111&lt;1.55,A111&gt;=5.55),4.64,IF(AND(A111&gt;=7.05,B111&gt;=2.85,G111&lt;0.74,F111&gt;=2.5,H111&lt;14.1,D111&gt;=1.55,A111&gt;=5.55),5.8,IF(AND(B111&gt;=3.25,A111&lt;7.05,B111&gt;=2.85,G111&lt;0.74,F111&gt;=2.5,H111&lt;14.1,D111&gt;=1.55,A111&gt;=5.55),5.7,IF(AND(H111&gt;=13.641,D111&lt;0.25,B111&gt;=3.3,B111&gt;=3.15,D111&lt;0.5,G111&lt;0.676,A111&gt;=4.75,F111&lt;1.5,A111&lt;5.55),1.3,IF(AND(D111&lt;0.35,D111&gt;=0.25,B111&gt;=3.3,B111&gt;=3.15,D111&lt;0.5,G111&lt;0.676,A111&gt;=4.75,F111&lt;1.5,A111&lt;5.55),1.367,IF(AND(D111&gt;=0.35,D111&gt;=0.25,B111&gt;=3.3,B111&gt;=3.15,D111&lt;0.5,G111&lt;0.676,A111&gt;=4.75,F111&lt;1.5,A111&lt;5.55),1.3,IF(AND(A111&lt;6.35,B111&lt;3.25,A111&lt;7.05,B111&gt;=2.85,G111&lt;0.74,F111&gt;=2.5,H111&lt;14.1,D111&gt;=1.55,A111&gt;=5.55),5.6,IF(AND(A111&gt;=6.35,B111&lt;3.25,A111&lt;7.05,B111&gt;=2.85,G111&lt;0.74,F111&gt;=2.5,H111&lt;14.1,D111&gt;=1.55,A111&gt;=5.55),5.325,IF(AND(A111&lt;5.1,H111&lt;13.641,D111&lt;0.25,B111&gt;=3.3,B111&gt;=3.15,D111&lt;0.5,G111&lt;0.676,A111&gt;=4.75,F111&lt;1.5,A111&lt;5.55),1.4,IF(AND(H111&gt;=11.031,A111&gt;=5.1,H111&lt;13.641,D111&lt;0.25,B111&gt;=3.3,B111&gt;=3.15,D111&lt;0.5,G111&lt;0.676,A111&gt;=4.75,F111&lt;1.5,A111&lt;5.55),1.4,IF(AND(A111&lt;5.45,H111&lt;11.031,A111&gt;=5.1,H111&lt;13.641,D111&lt;0.25,B111&gt;=3.3,B111&gt;=3.15,D111&lt;0.5,G111&lt;0.676,A111&gt;=4.75,F111&lt;1.5,A111&lt;5.55),1.5,IF(AND(A111&gt;=5.45,H111&lt;11.031,A111&gt;=5.1,H111&lt;13.641,D111&lt;0.25,B111&gt;=3.3,B111&gt;=3.15,D111&lt;0.5,G111&lt;0.676,A111&gt;=4.75,F111&lt;1.5,A111&lt;5.55),1.4,"shouldnthappen"))))))))))))))))))))))))))))))))))</f>
        <v>5.35</v>
      </c>
      <c r="AQ111" s="1" t="n">
        <f aca="false">IF(AND(H111&lt;6.926,D111&gt;=0.35,F111&lt;1.5),1.9,IF(AND(G111&gt;=0.869,D111&gt;=1.75,F111&gt;=1.5),5.15,IF(AND(A111&lt;4.35,A111&lt;5.05,D111&lt;0.35,F111&lt;1.5),1.1,IF(AND(H111&lt;6.089,A111&gt;=5.05,D111&lt;0.35,F111&lt;1.5),1.7,IF(AND(H111&gt;=13.089,H111&gt;=6.926,D111&gt;=0.35,F111&lt;1.5),1.3,IF(AND(G111&lt;0.695,D111&lt;1.15,D111&lt;1.75,F111&gt;=1.5),3.62,IF(AND(G111&gt;=0.695,D111&lt;1.15,D111&lt;1.75,F111&gt;=1.5),3,IF(AND(G111&gt;=0.585,H111&gt;=6.089,A111&gt;=5.05,D111&lt;0.35,F111&lt;1.5),1.5,IF(AND(H111&lt;9.582,H111&lt;13.089,H111&gt;=6.926,D111&gt;=0.35,F111&lt;1.5),1.5,IF(AND(H111&gt;=9.582,H111&lt;13.089,H111&gt;=6.926,D111&gt;=0.35,F111&lt;1.5),1.6,IF(AND(D111&lt;1.35,H111&lt;9.349,D111&gt;=1.15,D111&lt;1.75,F111&gt;=1.5),3.867,IF(AND(D111&lt;2.05,A111&lt;7.05,G111&lt;0.869,D111&gt;=1.75,F111&gt;=1.5),4.9,IF(AND(B111&gt;=3.3,A111&gt;=7.05,G111&lt;0.869,D111&gt;=1.75,F111&gt;=1.5),6.1,IF(AND(G111&lt;0.347,H111&lt;11.218,A111&gt;=4.35,A111&lt;5.05,D111&lt;0.35,F111&lt;1.5),1.4,IF(AND(G111&gt;=0.347,H111&lt;11.218,A111&gt;=4.35,A111&lt;5.05,D111&lt;0.35,F111&lt;1.5),1.5,IF(AND(G111&gt;=0.265,H111&gt;=11.218,A111&gt;=4.35,A111&lt;5.05,D111&lt;0.35,F111&lt;1.5),1.45,IF(AND(A111&gt;=5.4,G111&lt;0.585,H111&gt;=6.089,A111&gt;=5.05,D111&lt;0.35,F111&lt;1.5),1.35,IF(AND(B111&gt;=2.9,D111&gt;=1.35,H111&lt;9.349,D111&gt;=1.15,D111&lt;1.75,F111&gt;=1.5),4.6,IF(AND(D111&gt;=1.35,A111&lt;6.15,H111&gt;=9.349,D111&gt;=1.15,D111&lt;1.75,F111&gt;=1.5),4.54,IF(AND(H111&lt;10.927,A111&gt;=6.15,H111&gt;=9.349,D111&gt;=1.15,D111&lt;1.75,F111&gt;=1.5),4.3,IF(AND(G111&lt;0.512,D111&gt;=2.05,A111&lt;7.05,G111&lt;0.869,D111&gt;=1.75,F111&gt;=1.5),5.533,IF(AND(G111&gt;=0.512,D111&gt;=2.05,A111&lt;7.05,G111&lt;0.869,D111&gt;=1.75,F111&gt;=1.5),5.88,IF(AND(H111&lt;11.551,B111&lt;3.3,A111&gt;=7.05,G111&lt;0.869,D111&gt;=1.75,F111&gt;=1.5),6.3,IF(AND(G111&lt;0.227,G111&lt;0.265,H111&gt;=11.218,A111&gt;=4.35,A111&lt;5.05,D111&lt;0.35,F111&lt;1.5),1.4,IF(AND(G111&gt;=0.227,G111&lt;0.265,H111&gt;=11.218,A111&gt;=4.35,A111&lt;5.05,D111&lt;0.35,F111&lt;1.5),1.26,IF(AND(H111&lt;11.031,A111&lt;5.4,G111&lt;0.585,H111&gt;=6.089,A111&gt;=5.05,D111&lt;0.35,F111&lt;1.5),1.5,IF(AND(H111&gt;=11.031,A111&lt;5.4,G111&lt;0.585,H111&gt;=6.089,A111&gt;=5.05,D111&lt;0.35,F111&lt;1.5),1.4,IF(AND(A111&lt;5.45,B111&lt;2.9,D111&gt;=1.35,H111&lt;9.349,D111&gt;=1.15,D111&lt;1.75,F111&gt;=1.5),4.5,IF(AND(A111&lt;5.9,D111&lt;1.35,A111&lt;6.15,H111&gt;=9.349,D111&gt;=1.15,D111&lt;1.75,F111&gt;=1.5),4.2,IF(AND(A111&gt;=5.9,D111&lt;1.35,A111&lt;6.15,H111&gt;=9.349,D111&gt;=1.15,D111&lt;1.75,F111&gt;=1.5),4,IF(AND(A111&gt;=6.75,H111&gt;=10.927,A111&gt;=6.15,H111&gt;=9.349,D111&gt;=1.15,D111&lt;1.75,F111&gt;=1.5),4.767,IF(AND(B111&lt;2.9,H111&gt;=11.551,B111&lt;3.3,A111&gt;=7.05,G111&lt;0.869,D111&gt;=1.75,F111&gt;=1.5),6.7,IF(AND(B111&gt;=2.9,H111&gt;=11.551,B111&lt;3.3,A111&gt;=7.05,G111&lt;0.869,D111&gt;=1.75,F111&gt;=1.5),6.6,IF(AND(B111&lt;2.45,A111&gt;=5.45,B111&lt;2.9,D111&gt;=1.35,H111&lt;9.349,D111&gt;=1.15,D111&lt;1.75,F111&gt;=1.5),5,IF(AND(B111&gt;=2.45,A111&gt;=5.45,B111&lt;2.9,D111&gt;=1.35,H111&lt;9.349,D111&gt;=1.15,D111&lt;1.75,F111&gt;=1.5),5.1,IF(AND(H111&lt;11.166,A111&lt;6.75,H111&gt;=10.927,A111&gt;=6.15,H111&gt;=9.349,D111&gt;=1.15,D111&lt;1.75,F111&gt;=1.5),4.9,IF(AND(G111&lt;0.228,H111&gt;=11.166,A111&lt;6.75,H111&gt;=10.927,A111&gt;=6.15,H111&gt;=9.349,D111&gt;=1.15,D111&lt;1.75,F111&gt;=1.5),4.7,IF(AND(H111&lt;13.531,G111&gt;=0.228,H111&gt;=11.166,A111&lt;6.75,H111&gt;=10.927,A111&gt;=6.15,H111&gt;=9.349,D111&gt;=1.15,D111&lt;1.75,F111&gt;=1.5),4.4,IF(AND(H111&gt;=13.531,G111&gt;=0.228,H111&gt;=11.166,A111&lt;6.75,H111&gt;=10.927,A111&gt;=6.15,H111&gt;=9.349,D111&gt;=1.15,D111&lt;1.75,F111&gt;=1.5),4.6,"shouldnthappen")))))))))))))))))))))))))))))))))))))))</f>
        <v>4.9</v>
      </c>
      <c r="AR111" s="1" t="n">
        <f aca="false">IF(AND(G111&gt;=0.93,B111&lt;3.65,F111&lt;1.5),1.7,IF(AND(H111&lt;6.542,B111&gt;=3.65,F111&lt;1.5),1.767,IF(AND(A111&gt;=7.05,D111&gt;=1.55,F111&gt;=1.5),6.3,IF(AND(G111&lt;0.123,H111&gt;=6.542,B111&gt;=3.65,F111&lt;1.5),1.367,IF(AND(A111&lt;5.15,A111&lt;5.65,D111&lt;1.55,F111&gt;=1.5),3.15,IF(AND(A111&lt;4.8,G111&gt;=0.447,G111&lt;0.93,B111&lt;3.65,F111&lt;1.5),1.24,IF(AND(A111&gt;=4.8,G111&gt;=0.447,G111&lt;0.93,B111&lt;3.65,F111&lt;1.5),1.4,IF(AND(G111&lt;0.151,G111&gt;=0.123,H111&gt;=6.542,B111&gt;=3.65,F111&lt;1.5),1.7,IF(AND(G111&gt;=0.151,G111&gt;=0.123,H111&gt;=6.542,B111&gt;=3.65,F111&lt;1.5),1.5,IF(AND(D111&gt;=1.45,A111&gt;=5.15,A111&lt;5.65,D111&lt;1.55,F111&gt;=1.5),4.5,IF(AND(B111&lt;2.65,D111&gt;=1.35,A111&gt;=5.65,D111&lt;1.55,F111&gt;=1.5),4.9,IF(AND(G111&lt;0.527,F111&lt;2.5,A111&lt;7.05,D111&gt;=1.55,F111&gt;=1.5),5.075,IF(AND(G111&gt;=0.527,F111&lt;2.5,A111&lt;7.05,D111&gt;=1.55,F111&gt;=1.5),4.7,IF(AND(A111&lt;4.65,G111&lt;0.265,G111&lt;0.447,G111&lt;0.93,B111&lt;3.65,F111&lt;1.5),1.42,IF(AND(G111&lt;0.3,G111&gt;=0.265,G111&lt;0.447,G111&lt;0.93,B111&lt;3.65,F111&lt;1.5),1.6,IF(AND(G111&gt;=0.3,G111&gt;=0.265,G111&lt;0.447,G111&lt;0.93,B111&lt;3.65,F111&lt;1.5),1.4,IF(AND(G111&lt;0.356,D111&lt;1.45,A111&gt;=5.15,A111&lt;5.65,D111&lt;1.55,F111&gt;=1.5),4.125,IF(AND(D111&lt;1.1,A111&lt;6.2,D111&lt;1.35,A111&gt;=5.65,D111&lt;1.55,F111&gt;=1.5),4.1,IF(AND(D111&gt;=1.1,A111&lt;6.2,D111&lt;1.35,A111&gt;=5.65,D111&lt;1.55,F111&gt;=1.5),4.175,IF(AND(H111&gt;=13.433,A111&gt;=6.2,D111&lt;1.35,A111&gt;=5.65,D111&lt;1.55,F111&gt;=1.5),4.6,IF(AND(G111&lt;0.437,B111&gt;=2.65,D111&gt;=1.35,A111&gt;=5.65,D111&lt;1.55,F111&gt;=1.5),4.625,IF(AND(G111&gt;=0.437,B111&gt;=2.65,D111&gt;=1.35,A111&gt;=5.65,D111&lt;1.55,F111&gt;=1.5),4.75,IF(AND(B111&gt;=3.15,H111&lt;11.146,F111&gt;=2.5,A111&lt;7.05,D111&gt;=1.55,F111&gt;=1.5),5.667,IF(AND(B111&lt;2.65,H111&gt;=11.146,F111&gt;=2.5,A111&lt;7.05,D111&gt;=1.55,F111&gt;=1.5),5.8,IF(AND(B111&lt;3.3,A111&gt;=4.65,G111&lt;0.265,G111&lt;0.447,G111&lt;0.93,B111&lt;3.65,F111&lt;1.5),1.32,IF(AND(B111&gt;=3.3,A111&gt;=4.65,G111&lt;0.265,G111&lt;0.447,G111&lt;0.93,B111&lt;3.65,F111&lt;1.5),1.425,IF(AND(B111&lt;2.8,G111&gt;=0.356,D111&lt;1.45,A111&gt;=5.15,A111&lt;5.65,D111&lt;1.55,F111&gt;=1.5),3.86,IF(AND(B111&gt;=2.8,G111&gt;=0.356,D111&lt;1.45,A111&gt;=5.15,A111&lt;5.65,D111&lt;1.55,F111&gt;=1.5),3.6,IF(AND(B111&lt;2.6,H111&lt;13.433,A111&gt;=6.2,D111&lt;1.35,A111&gt;=5.65,D111&lt;1.55,F111&gt;=1.5),4.4,IF(AND(B111&gt;=2.6,H111&lt;13.433,A111&gt;=6.2,D111&lt;1.35,A111&gt;=5.65,D111&lt;1.55,F111&gt;=1.5),4.3,IF(AND(G111&lt;0.151,B111&lt;3.15,H111&lt;11.146,F111&gt;=2.5,A111&lt;7.05,D111&gt;=1.55,F111&gt;=1.5),5.5,IF(AND(H111&lt;15.52,B111&gt;=2.65,H111&gt;=11.146,F111&gt;=2.5,A111&lt;7.05,D111&gt;=1.55,F111&gt;=1.5),5.4,IF(AND(H111&gt;=15.52,B111&gt;=2.65,H111&gt;=11.146,F111&gt;=2.5,A111&lt;7.05,D111&gt;=1.55,F111&gt;=1.5),5.733,IF(AND(H111&lt;10.74,G111&gt;=0.151,B111&lt;3.15,H111&lt;11.146,F111&gt;=2.5,A111&lt;7.05,D111&gt;=1.55,F111&gt;=1.5),5.12,IF(AND(H111&gt;=10.74,G111&gt;=0.151,B111&lt;3.15,H111&lt;11.146,F111&gt;=2.5,A111&lt;7.05,D111&gt;=1.55,F111&gt;=1.5),4.9,"shouldnthappen")))))))))))))))))))))))))))))))))))</f>
        <v>5.8</v>
      </c>
      <c r="AS111" s="1" t="n">
        <f aca="false">IF(AND(F111&gt;=1.5,A111&lt;5.55),4.18,IF(AND(F111&gt;=2.5,B111&lt;2.75,A111&gt;=5.55),5.38,IF(AND(G111&gt;=0.587,B111&lt;3.75,F111&lt;1.5,A111&lt;5.55),1.48,IF(AND(H111&lt;6.51,B111&gt;=3.75,F111&lt;1.5,A111&lt;5.55),1.9,IF(AND(H111&gt;=6.51,B111&gt;=3.75,F111&lt;1.5,A111&lt;5.55),1.425,IF(AND(G111&gt;=0.868,F111&lt;2.5,B111&lt;2.75,A111&gt;=5.55),4.65,IF(AND(F111&lt;1.5,D111&lt;1.55,B111&gt;=2.75,A111&gt;=5.55),1.7,IF(AND(G111&gt;=0.857,D111&gt;=1.55,B111&gt;=2.75,A111&gt;=5.55),5.033,IF(AND(G111&gt;=0.518,G111&lt;0.587,B111&lt;3.75,F111&lt;1.5,A111&lt;5.55),1,IF(AND(D111&lt;1.05,G111&lt;0.868,F111&lt;2.5,B111&lt;2.75,A111&gt;=5.55),3.5,IF(AND(G111&lt;0.404,D111&gt;=1.05,G111&lt;0.868,F111&lt;2.5,B111&lt;2.75,A111&gt;=5.55),4.2,IF(AND(G111&gt;=0.404,D111&gt;=1.05,G111&lt;0.868,F111&lt;2.5,B111&lt;2.75,A111&gt;=5.55),3.94,IF(AND(F111&lt;2.5,B111&lt;2.95,F111&gt;=1.5,D111&lt;1.55,B111&gt;=2.75,A111&gt;=5.55),4.68,IF(AND(F111&gt;=2.5,B111&lt;2.95,F111&gt;=1.5,D111&lt;1.55,B111&gt;=2.75,A111&gt;=5.55),5.1,IF(AND(H111&lt;10.883,B111&gt;=2.95,F111&gt;=1.5,D111&lt;1.55,B111&gt;=2.75,A111&gt;=5.55),4.15,IF(AND(H111&gt;=10.883,B111&gt;=2.95,F111&gt;=1.5,D111&lt;1.55,B111&gt;=2.75,A111&gt;=5.55),4.5,IF(AND(H111&gt;=14.1,D111&lt;2.05,G111&lt;0.857,D111&gt;=1.55,B111&gt;=2.75,A111&gt;=5.55),6.6,IF(AND(G111&lt;0.063,B111&lt;3.15,G111&lt;0.518,G111&lt;0.587,B111&lt;3.75,F111&lt;1.5,A111&lt;5.55),1.4,IF(AND(G111&gt;=0.063,B111&lt;3.15,G111&lt;0.518,G111&lt;0.587,B111&lt;3.75,F111&lt;1.5,A111&lt;5.55),1.5,IF(AND(H111&gt;=10.563,B111&gt;=3.15,G111&lt;0.518,G111&lt;0.587,B111&lt;3.75,F111&lt;1.5,A111&lt;5.55),1.325,IF(AND(B111&lt;2.95,H111&lt;14.1,D111&lt;2.05,G111&lt;0.857,D111&gt;=1.55,B111&gt;=2.75,A111&gt;=5.55),6.125,IF(AND(A111&lt;6.65,G111&lt;0.364,D111&gt;=2.05,G111&lt;0.857,D111&gt;=1.55,B111&gt;=2.75,A111&gt;=5.55),5.45,IF(AND(G111&gt;=0.774,G111&gt;=0.364,D111&gt;=2.05,G111&lt;0.857,D111&gt;=1.55,B111&gt;=2.75,A111&gt;=5.55),5.4,IF(AND(H111&gt;=9.279,H111&lt;10.563,B111&gt;=3.15,G111&lt;0.518,G111&lt;0.587,B111&lt;3.75,F111&lt;1.5,A111&lt;5.55),1.475,IF(AND(D111&lt;1.65,B111&gt;=2.95,H111&lt;14.1,D111&lt;2.05,G111&lt;0.857,D111&gt;=1.55,B111&gt;=2.75,A111&gt;=5.55),5.8,IF(AND(B111&lt;3.15,A111&gt;=6.65,G111&lt;0.364,D111&gt;=2.05,G111&lt;0.857,D111&gt;=1.55,B111&gt;=2.75,A111&gt;=5.55),5.3,IF(AND(B111&gt;=3.15,A111&gt;=6.65,G111&lt;0.364,D111&gt;=2.05,G111&lt;0.857,D111&gt;=1.55,B111&gt;=2.75,A111&gt;=5.55),5.7,IF(AND(A111&gt;=6.75,G111&lt;0.774,G111&gt;=0.364,D111&gt;=2.05,G111&lt;0.857,D111&gt;=1.55,B111&gt;=2.75,A111&gt;=5.55),5.9,IF(AND(G111&lt;0.417,H111&lt;9.279,H111&lt;10.563,B111&gt;=3.15,G111&lt;0.518,G111&lt;0.587,B111&lt;3.75,F111&lt;1.5,A111&lt;5.55),1.4,IF(AND(G111&gt;=0.417,H111&lt;9.279,H111&lt;10.563,B111&gt;=3.15,G111&lt;0.518,G111&lt;0.587,B111&lt;3.75,F111&lt;1.5,A111&lt;5.55),1.3,IF(AND(A111&lt;6.3,D111&gt;=1.65,B111&gt;=2.95,H111&lt;14.1,D111&lt;2.05,G111&lt;0.857,D111&gt;=1.55,B111&gt;=2.75,A111&gt;=5.55),4.9,IF(AND(A111&gt;=6.3,D111&gt;=1.65,B111&gt;=2.95,H111&lt;14.1,D111&lt;2.05,G111&lt;0.857,D111&gt;=1.55,B111&gt;=2.75,A111&gt;=5.55),5.3,IF(AND(G111&gt;=0.657,A111&lt;6.75,G111&lt;0.774,G111&gt;=0.364,D111&gt;=2.05,G111&lt;0.857,D111&gt;=1.55,B111&gt;=2.75,A111&gt;=5.55),6,IF(AND(B111&lt;3.2,G111&lt;0.657,A111&lt;6.75,G111&lt;0.774,G111&gt;=0.364,D111&gt;=2.05,G111&lt;0.857,D111&gt;=1.55,B111&gt;=2.75,A111&gt;=5.55),5.6,IF(AND(B111&gt;=3.2,G111&lt;0.657,A111&lt;6.75,G111&lt;0.774,G111&gt;=0.364,D111&gt;=2.05,G111&lt;0.857,D111&gt;=1.55,B111&gt;=2.75,A111&gt;=5.55),5.65,"shouldnthappen")))))))))))))))))))))))))))))))))))</f>
        <v>5.38</v>
      </c>
      <c r="AT111" s="1" t="n">
        <f aca="false">IF(AND(H111&gt;=16.284,A111&gt;=5.55),6.533,IF(AND(G111&gt;=0.52,A111&lt;4.85,A111&lt;5.55),1.05,IF(AND(G111&lt;0.227,G111&lt;0.52,A111&lt;4.85,A111&lt;5.55),1.4,IF(AND(G111&gt;=0.227,G111&lt;0.52,A111&lt;4.85,A111&lt;5.55),1.3,IF(AND(D111&gt;=0.45,F111&lt;1.5,A111&gt;=4.85,A111&lt;5.55),1.667,IF(AND(B111&gt;=2.75,F111&gt;=1.5,A111&gt;=4.85,A111&lt;5.55),4.5,IF(AND(F111&lt;2.5,B111&gt;=3.15,H111&lt;16.284,A111&gt;=5.55),4.7,IF(AND(G111&gt;=0.934,D111&lt;0.45,F111&lt;1.5,A111&gt;=4.85,A111&lt;5.55),1.7,IF(AND(D111&gt;=1.2,B111&lt;2.75,F111&gt;=1.5,A111&gt;=4.85,A111&lt;5.55),4.25,IF(AND(G111&gt;=0.774,F111&gt;=2.5,B111&gt;=3.15,H111&lt;16.284,A111&gt;=5.55),5.4,IF(AND(B111&lt;3.1,G111&lt;0.934,D111&lt;0.45,F111&lt;1.5,A111&gt;=4.85,A111&lt;5.55),1.6,IF(AND(D111&lt;1.05,D111&lt;1.2,B111&lt;2.75,F111&gt;=1.5,A111&gt;=4.85,A111&lt;5.55),3.433,IF(AND(D111&gt;=1.05,D111&lt;1.2,B111&lt;2.75,F111&gt;=1.5,A111&gt;=4.85,A111&lt;5.55),3.267,IF(AND(H111&lt;8.486,D111&lt;1.35,F111&lt;2.5,B111&lt;3.15,H111&lt;16.284,A111&gt;=5.55),3.85,IF(AND(D111&gt;=1.55,D111&gt;=1.35,F111&lt;2.5,B111&lt;3.15,H111&lt;16.284,A111&gt;=5.55),5.1,IF(AND(H111&lt;10.464,A111&lt;6.35,F111&gt;=2.5,B111&lt;3.15,H111&lt;16.284,A111&gt;=5.55),5.08,IF(AND(H111&gt;=10.464,A111&lt;6.35,F111&gt;=2.5,B111&lt;3.15,H111&lt;16.284,A111&gt;=5.55),4.9,IF(AND(D111&lt;1.85,A111&gt;=6.35,F111&gt;=2.5,B111&lt;3.15,H111&lt;16.284,A111&gt;=5.55),5.8,IF(AND(H111&gt;=10.393,G111&lt;0.774,F111&gt;=2.5,B111&gt;=3.15,H111&lt;16.284,A111&gt;=5.55),5.425,IF(AND(B111&lt;2.6,H111&gt;=8.486,D111&lt;1.35,F111&lt;2.5,B111&lt;3.15,H111&lt;16.284,A111&gt;=5.55),3.9,IF(AND(G111&gt;=0.567,D111&lt;1.55,D111&gt;=1.35,F111&lt;2.5,B111&lt;3.15,H111&lt;16.284,A111&gt;=5.55),4.4,IF(AND(B111&lt;3.25,H111&lt;10.393,G111&lt;0.774,F111&gt;=2.5,B111&gt;=3.15,H111&lt;16.284,A111&gt;=5.55),5.7,IF(AND(B111&gt;=3.25,H111&lt;10.393,G111&lt;0.774,F111&gt;=2.5,B111&gt;=3.15,H111&lt;16.284,A111&gt;=5.55),5.98,IF(AND(G111&lt;0.079,G111&lt;0.338,B111&gt;=3.1,G111&lt;0.934,D111&lt;0.45,F111&lt;1.5,A111&gt;=4.85,A111&lt;5.55),1.425,IF(AND(B111&lt;3.35,G111&gt;=0.338,B111&gt;=3.1,G111&lt;0.934,D111&lt;0.45,F111&lt;1.5,A111&gt;=4.85,A111&lt;5.55),1.4,IF(AND(G111&lt;0.404,B111&gt;=2.6,H111&gt;=8.486,D111&lt;1.35,F111&lt;2.5,B111&lt;3.15,H111&lt;16.284,A111&gt;=5.55),4.3,IF(AND(G111&gt;=0.404,B111&gt;=2.6,H111&gt;=8.486,D111&lt;1.35,F111&lt;2.5,B111&lt;3.15,H111&lt;16.284,A111&gt;=5.55),4.025,IF(AND(B111&gt;=3.05,G111&lt;0.567,D111&lt;1.55,D111&gt;=1.35,F111&lt;2.5,B111&lt;3.15,H111&lt;16.284,A111&gt;=5.55),4.7,IF(AND(A111&lt;6.45,H111&lt;10.667,D111&gt;=1.85,A111&gt;=6.35,F111&gt;=2.5,B111&lt;3.15,H111&lt;16.284,A111&gt;=5.55),5.3,IF(AND(A111&gt;=6.45,H111&lt;10.667,D111&gt;=1.85,A111&gt;=6.35,F111&gt;=2.5,B111&lt;3.15,H111&lt;16.284,A111&gt;=5.55),5.167,IF(AND(B111&lt;2.95,H111&gt;=10.667,D111&gt;=1.85,A111&gt;=6.35,F111&gt;=2.5,B111&lt;3.15,H111&lt;16.284,A111&gt;=5.55),5.6,IF(AND(B111&gt;=2.95,H111&gt;=10.667,D111&gt;=1.85,A111&gt;=6.35,F111&gt;=2.5,B111&lt;3.15,H111&lt;16.284,A111&gt;=5.55),5.5,IF(AND(H111&lt;10.325,G111&gt;=0.079,G111&lt;0.338,B111&gt;=3.1,G111&lt;0.934,D111&lt;0.45,F111&lt;1.5,A111&gt;=4.85,A111&lt;5.55),1.5,IF(AND(G111&lt;0.385,B111&gt;=3.35,G111&gt;=0.338,B111&gt;=3.1,G111&lt;0.934,D111&lt;0.45,F111&lt;1.5,A111&gt;=4.85,A111&lt;5.55),1.5,IF(AND(G111&gt;=0.385,B111&gt;=3.35,G111&gt;=0.338,B111&gt;=3.1,G111&lt;0.934,D111&lt;0.45,F111&lt;1.5,A111&gt;=4.85,A111&lt;5.55),1.42,IF(AND(B111&lt;2.5,B111&lt;3.05,G111&lt;0.567,D111&lt;1.55,D111&gt;=1.35,F111&lt;2.5,B111&lt;3.15,H111&lt;16.284,A111&gt;=5.55),4.5,IF(AND(B111&gt;=2.5,B111&lt;3.05,G111&lt;0.567,D111&lt;1.55,D111&gt;=1.35,F111&lt;2.5,B111&lt;3.15,H111&lt;16.284,A111&gt;=5.55),4.56,IF(AND(H111&lt;12.506,H111&gt;=10.325,G111&gt;=0.079,G111&lt;0.338,B111&gt;=3.1,G111&lt;0.934,D111&lt;0.45,F111&lt;1.5,A111&gt;=4.85,A111&lt;5.55),1.2,IF(AND(H111&gt;=12.506,H111&gt;=10.325,G111&gt;=0.079,G111&lt;0.338,B111&gt;=3.1,G111&lt;0.934,D111&lt;0.45,F111&lt;1.5,A111&gt;=4.85,A111&lt;5.55),1.3,"shouldnthappen")))))))))))))))))))))))))))))))))))))))</f>
        <v>5.8</v>
      </c>
      <c r="AU111" s="1" t="n">
        <f aca="false">IF(AND(G111&gt;=0.52,B111&lt;3.05,F111&lt;1.5),1.1,IF(AND(G111&lt;0.35,G111&lt;0.52,B111&lt;3.05,F111&lt;1.5),1.4,IF(AND(G111&gt;=0.35,G111&lt;0.52,B111&lt;3.05,F111&lt;1.5),1.3,IF(AND(G111&gt;=0.227,G111&lt;0.347,B111&gt;=3.05,F111&lt;1.5),1.32,IF(AND(H111&lt;6.417,G111&gt;=0.347,B111&gt;=3.05,F111&lt;1.5),1.7,IF(AND(A111&gt;=7.25,A111&gt;=6.6,F111&gt;=2.5,F111&gt;=1.5),6.35,IF(AND(G111&lt;0.11,G111&lt;0.227,G111&lt;0.347,B111&gt;=3.05,F111&lt;1.5),1.333,IF(AND(H111&lt;9.441,H111&gt;=6.417,G111&gt;=0.347,B111&gt;=3.05,F111&lt;1.5),1.425,IF(AND(B111&lt;2.75,G111&lt;0.451,H111&lt;10.266,F111&lt;2.5,F111&gt;=1.5),4,IF(AND(B111&gt;=2.75,G111&lt;0.451,H111&lt;10.266,F111&lt;2.5,F111&gt;=1.5),4.433,IF(AND(G111&gt;=0.865,G111&gt;=0.451,H111&lt;10.266,F111&lt;2.5,F111&gt;=1.5),4.2,IF(AND(B111&lt;2.45,H111&lt;13.665,H111&gt;=10.266,F111&lt;2.5,F111&gt;=1.5),3.7,IF(AND(G111&lt;0.302,H111&gt;=13.665,H111&gt;=10.266,F111&lt;2.5,F111&gt;=1.5),5,IF(AND(B111&lt;2.9,A111&lt;6.1,A111&lt;6.6,F111&gt;=2.5,F111&gt;=1.5),5.06,IF(AND(B111&gt;=2.9,A111&lt;6.1,A111&lt;6.6,F111&gt;=2.5,F111&gt;=1.5),4.8,IF(AND(B111&lt;3.05,A111&gt;=6.1,A111&lt;6.6,F111&gt;=2.5,F111&gt;=1.5),5.6,IF(AND(B111&gt;=3.05,A111&gt;=6.1,A111&lt;6.6,F111&gt;=2.5,F111&gt;=1.5),5.267,IF(AND(H111&gt;=14.564,A111&lt;7.25,A111&gt;=6.6,F111&gt;=2.5,F111&gt;=1.5),5.6,IF(AND(H111&gt;=14.309,G111&gt;=0.11,G111&lt;0.227,G111&lt;0.347,B111&gt;=3.05,F111&lt;1.5),1.7,IF(AND(D111&lt;0.4,H111&gt;=9.441,H111&gt;=6.417,G111&gt;=0.347,B111&gt;=3.05,F111&lt;1.5),1.5,IF(AND(D111&gt;=0.4,H111&gt;=9.441,H111&gt;=6.417,G111&gt;=0.347,B111&gt;=3.05,F111&lt;1.5),1.633,IF(AND(A111&lt;5.35,G111&lt;0.865,G111&gt;=0.451,H111&lt;10.266,F111&lt;2.5,F111&gt;=1.5),3.15,IF(AND(D111&lt;1.45,G111&gt;=0.302,H111&gt;=13.665,H111&gt;=10.266,F111&lt;2.5,F111&gt;=1.5),4.74,IF(AND(D111&gt;=1.45,G111&gt;=0.302,H111&gt;=13.665,H111&gt;=10.266,F111&lt;2.5,F111&gt;=1.5),4.567,IF(AND(H111&lt;8.836,H111&lt;14.564,A111&lt;7.25,A111&gt;=6.6,F111&gt;=2.5,F111&gt;=1.5),5.7,IF(AND(H111&gt;=8.836,H111&lt;14.564,A111&lt;7.25,A111&gt;=6.6,F111&gt;=2.5,F111&gt;=1.5),5.9,IF(AND(H111&lt;11.53,H111&lt;14.309,G111&gt;=0.11,G111&lt;0.227,G111&lt;0.347,B111&gt;=3.05,F111&lt;1.5),1.5,IF(AND(H111&gt;=11.53,H111&lt;14.309,G111&gt;=0.11,G111&lt;0.227,G111&lt;0.347,B111&gt;=3.05,F111&lt;1.5),1.467,IF(AND(H111&lt;9.386,A111&gt;=5.35,G111&lt;0.865,G111&gt;=0.451,H111&lt;10.266,F111&lt;2.5,F111&gt;=1.5),3.56,IF(AND(H111&gt;=9.386,A111&gt;=5.35,G111&lt;0.865,G111&gt;=0.451,H111&lt;10.266,F111&lt;2.5,F111&gt;=1.5),4.2,IF(AND(H111&lt;11.036,D111&lt;1.45,B111&gt;=2.45,H111&lt;13.665,H111&gt;=10.266,F111&lt;2.5,F111&gt;=1.5),4.45,IF(AND(H111&gt;=11.036,D111&lt;1.45,B111&gt;=2.45,H111&lt;13.665,H111&gt;=10.266,F111&lt;2.5,F111&gt;=1.5),4.1,IF(AND(G111&gt;=0.585,D111&gt;=1.45,B111&gt;=2.45,H111&lt;13.665,H111&gt;=10.266,F111&lt;2.5,F111&gt;=1.5),4.9,IF(AND(H111&lt;11.743,G111&lt;0.585,D111&gt;=1.45,B111&gt;=2.45,H111&lt;13.665,H111&gt;=10.266,F111&lt;2.5,F111&gt;=1.5),4.7,IF(AND(H111&gt;=11.743,G111&lt;0.585,D111&gt;=1.45,B111&gt;=2.45,H111&lt;13.665,H111&gt;=10.266,F111&lt;2.5,F111&gt;=1.5),4.5,"shouldnthappen")))))))))))))))))))))))))))))))))))</f>
        <v>5.9</v>
      </c>
      <c r="AV111" s="1" t="n">
        <f aca="false">IF(AND(G111&gt;=0.356,F111&gt;=1.5,A111&lt;5.75),3.52,IF(AND(A111&lt;7.25,A111&gt;=7.1,A111&gt;=5.75),5.875,IF(AND(A111&gt;=7.25,A111&gt;=7.1,A111&gt;=5.75),6.5,IF(AND(D111&gt;=0.35,G111&gt;=0.586,F111&lt;1.5,A111&lt;5.75),1.8,IF(AND(D111&lt;1.4,G111&lt;0.356,F111&gt;=1.5,A111&lt;5.75),4.2,IF(AND(D111&gt;=1.4,G111&lt;0.356,F111&gt;=1.5,A111&lt;5.75),4.5,IF(AND(H111&gt;=11.218,A111&lt;5.05,G111&lt;0.586,F111&lt;1.5,A111&lt;5.75),1.225,IF(AND(G111&gt;=0.253,A111&gt;=5.05,G111&lt;0.586,F111&lt;1.5,A111&lt;5.75),1.3,IF(AND(B111&gt;=3.75,D111&lt;0.35,G111&gt;=0.586,F111&lt;1.5,A111&lt;5.75),1.567,IF(AND(B111&lt;2.85,D111&lt;1.35,D111&lt;1.65,A111&lt;7.1,A111&gt;=5.75),4.26,IF(AND(B111&gt;=2.85,D111&lt;1.35,D111&lt;1.65,A111&lt;7.1,A111&gt;=5.75),4.45,IF(AND(A111&lt;6.05,H111&lt;12.921,D111&gt;=1.65,A111&lt;7.1,A111&gt;=5.75),5.1,IF(AND(H111&gt;=15.338,H111&gt;=12.921,D111&gt;=1.65,A111&lt;7.1,A111&gt;=5.75),5.55,IF(AND(G111&lt;0.418,H111&lt;11.218,A111&lt;5.05,G111&lt;0.586,F111&lt;1.5,A111&lt;5.75),1.42,IF(AND(G111&gt;=0.418,H111&lt;11.218,A111&lt;5.05,G111&lt;0.586,F111&lt;1.5,A111&lt;5.75),1.3,IF(AND(H111&gt;=13.321,G111&lt;0.253,A111&gt;=5.05,G111&lt;0.586,F111&lt;1.5,A111&lt;5.75),1.7,IF(AND(H111&lt;6.089,B111&lt;3.75,D111&lt;0.35,G111&gt;=0.586,F111&lt;1.5,A111&lt;5.75),1.7,IF(AND(H111&gt;=6.089,B111&lt;3.75,D111&lt;0.35,G111&gt;=0.586,F111&lt;1.5,A111&lt;5.75),1.5,IF(AND(B111&lt;2.9,D111&lt;1.45,D111&gt;=1.35,D111&lt;1.65,A111&lt;7.1,A111&gt;=5.75),4.8,IF(AND(B111&gt;=2.9,D111&lt;1.45,D111&gt;=1.35,D111&lt;1.65,A111&lt;7.1,A111&gt;=5.75),4.475,IF(AND(B111&lt;2.5,D111&gt;=1.45,D111&gt;=1.35,D111&lt;1.65,A111&lt;7.1,A111&gt;=5.75),4.5,IF(AND(H111&lt;8.884,A111&gt;=6.05,H111&lt;12.921,D111&gt;=1.65,A111&lt;7.1,A111&gt;=5.75),5.4,IF(AND(A111&lt;6.3,H111&lt;15.338,H111&gt;=12.921,D111&gt;=1.65,A111&lt;7.1,A111&gt;=5.75),4.967,IF(AND(A111&gt;=6.3,H111&lt;15.338,H111&gt;=12.921,D111&gt;=1.65,A111&lt;7.1,A111&gt;=5.75),5.133,IF(AND(H111&lt;10.826,H111&lt;13.321,G111&lt;0.253,A111&gt;=5.05,G111&lt;0.586,F111&lt;1.5,A111&lt;5.75),1.5,IF(AND(H111&gt;=10.826,H111&lt;13.321,G111&lt;0.253,A111&gt;=5.05,G111&lt;0.586,F111&lt;1.5,A111&lt;5.75),1.4,IF(AND(H111&lt;7.47,B111&gt;=2.5,D111&gt;=1.45,D111&gt;=1.35,D111&lt;1.65,A111&lt;7.1,A111&gt;=5.75),5.1,IF(AND(H111&gt;=7.47,B111&gt;=2.5,D111&gt;=1.45,D111&gt;=1.35,D111&lt;1.65,A111&lt;7.1,A111&gt;=5.75),4.725,IF(AND(H111&lt;9.637,H111&gt;=8.884,A111&gt;=6.05,H111&lt;12.921,D111&gt;=1.65,A111&lt;7.1,A111&gt;=5.75),5.9,IF(AND(B111&lt;2.6,H111&gt;=9.637,H111&gt;=8.884,A111&gt;=6.05,H111&lt;12.921,D111&gt;=1.65,A111&lt;7.1,A111&gt;=5.75),5.8,IF(AND(B111&lt;2.75,B111&gt;=2.6,H111&gt;=9.637,H111&gt;=8.884,A111&gt;=6.05,H111&lt;12.921,D111&gt;=1.65,A111&lt;7.1,A111&gt;=5.75),5.3,IF(AND(D111&lt;2.25,B111&gt;=2.75,B111&gt;=2.6,H111&gt;=9.637,H111&gt;=8.884,A111&gt;=6.05,H111&lt;12.921,D111&gt;=1.65,A111&lt;7.1,A111&gt;=5.75),5.6,IF(AND(D111&gt;=2.25,B111&gt;=2.75,B111&gt;=2.6,H111&gt;=9.637,H111&gt;=8.884,A111&gt;=6.05,H111&lt;12.921,D111&gt;=1.65,A111&lt;7.1,A111&gt;=5.75),5.5,"shouldnthappen")))))))))))))))))))))))))))))))))</f>
        <v>5.8</v>
      </c>
      <c r="AW111" s="1" t="n">
        <f aca="false">IF(AND(G111&gt;=0.905,F111&lt;1.5),1.767,IF(AND(H111&gt;=16.674,F111&gt;=1.5),6.55,IF(AND(A111&lt;4.35,H111&lt;14.344,G111&lt;0.905,F111&lt;1.5),1.1,IF(AND(B111&lt;3.65,H111&gt;=14.344,G111&lt;0.905,F111&lt;1.5),1.5,IF(AND(B111&gt;=3.65,H111&gt;=14.344,G111&lt;0.905,F111&lt;1.5),1.65,IF(AND(B111&lt;2.6,F111&gt;=2.5,H111&lt;16.674,F111&gt;=1.5),4.5,IF(AND(D111&gt;=0.45,A111&gt;=4.35,H111&lt;14.344,G111&lt;0.905,F111&lt;1.5),1.65,IF(AND(D111&lt;1.15,A111&lt;5.9,F111&lt;2.5,H111&lt;16.674,F111&gt;=1.5),3.56,IF(AND(B111&lt;2.75,A111&gt;=5.9,F111&lt;2.5,H111&lt;16.674,F111&gt;=1.5),5,IF(AND(H111&lt;13.531,B111&gt;=2.75,A111&gt;=5.9,F111&lt;2.5,H111&lt;16.674,F111&gt;=1.5),4.333,IF(AND(B111&lt;3.2,G111&gt;=0.669,B111&gt;=2.6,F111&gt;=2.5,H111&lt;16.674,F111&gt;=1.5),5.08,IF(AND(B111&gt;=3.2,G111&gt;=0.669,B111&gt;=2.6,F111&gt;=2.5,H111&lt;16.674,F111&gt;=1.5),5.4,IF(AND(B111&lt;3.15,A111&lt;5.05,D111&lt;0.45,A111&gt;=4.35,H111&lt;14.344,G111&lt;0.905,F111&lt;1.5),1.45,IF(AND(A111&gt;=5.55,A111&gt;=5.05,D111&lt;0.45,A111&gt;=4.35,H111&lt;14.344,G111&lt;0.905,F111&lt;1.5),1.5,IF(AND(A111&lt;5.55,A111&lt;5.65,D111&gt;=1.15,A111&lt;5.9,F111&lt;2.5,H111&lt;16.674,F111&gt;=1.5),3.95,IF(AND(A111&gt;=5.55,A111&lt;5.65,D111&gt;=1.15,A111&lt;5.9,F111&lt;2.5,H111&lt;16.674,F111&gt;=1.5),3.82,IF(AND(G111&lt;0.39,A111&gt;=5.65,D111&gt;=1.15,A111&lt;5.9,F111&lt;2.5,H111&lt;16.674,F111&gt;=1.5),4.35,IF(AND(G111&gt;=0.39,A111&gt;=5.65,D111&gt;=1.15,A111&lt;5.9,F111&lt;2.5,H111&lt;16.674,F111&gt;=1.5),3.95,IF(AND(G111&lt;0.466,H111&gt;=13.531,B111&gt;=2.75,A111&gt;=5.9,F111&lt;2.5,H111&lt;16.674,F111&gt;=1.5),4.8,IF(AND(G111&gt;=0.466,H111&gt;=13.531,B111&gt;=2.75,A111&gt;=5.9,F111&lt;2.5,H111&lt;16.674,F111&gt;=1.5),4.7,IF(AND(H111&lt;10.144,D111&lt;2.05,G111&lt;0.669,B111&gt;=2.6,F111&gt;=2.5,H111&lt;16.674,F111&gt;=1.5),5.3,IF(AND(H111&gt;=10.144,D111&lt;2.05,G111&lt;0.669,B111&gt;=2.6,F111&gt;=2.5,H111&lt;16.674,F111&gt;=1.5),5.133,IF(AND(D111&gt;=2.45,D111&gt;=2.05,G111&lt;0.669,B111&gt;=2.6,F111&gt;=2.5,H111&lt;16.674,F111&gt;=1.5),5.9,IF(AND(B111&lt;3.25,B111&gt;=3.15,A111&lt;5.05,D111&lt;0.45,A111&gt;=4.35,H111&lt;14.344,G111&lt;0.905,F111&lt;1.5),1.2,IF(AND(B111&gt;=3.25,B111&gt;=3.15,A111&lt;5.05,D111&lt;0.45,A111&gt;=4.35,H111&lt;14.344,G111&lt;0.905,F111&lt;1.5),1.36,IF(AND(B111&gt;=3.8,A111&lt;5.55,A111&gt;=5.05,D111&lt;0.45,A111&gt;=4.35,H111&lt;14.344,G111&lt;0.905,F111&lt;1.5),1.3,IF(AND(G111&lt;0.05,B111&lt;3.8,A111&lt;5.55,A111&gt;=5.05,D111&lt;0.45,A111&gt;=4.35,H111&lt;14.344,G111&lt;0.905,F111&lt;1.5),1.4,IF(AND(G111&lt;0.107,G111&lt;0.395,D111&lt;2.45,D111&gt;=2.05,G111&lt;0.669,B111&gt;=2.6,F111&gt;=2.5,H111&lt;16.674,F111&gt;=1.5),5.667,IF(AND(G111&lt;0.537,G111&gt;=0.395,D111&lt;2.45,D111&gt;=2.05,G111&lt;0.669,B111&gt;=2.6,F111&gt;=2.5,H111&lt;16.674,F111&gt;=1.5),5.6,IF(AND(G111&gt;=0.537,G111&gt;=0.395,D111&lt;2.45,D111&gt;=2.05,G111&lt;0.669,B111&gt;=2.6,F111&gt;=2.5,H111&lt;16.674,F111&gt;=1.5),5.775,IF(AND(B111&lt;3.6,G111&gt;=0.05,B111&lt;3.8,A111&lt;5.55,A111&gt;=5.05,D111&lt;0.45,A111&gt;=4.35,H111&lt;14.344,G111&lt;0.905,F111&lt;1.5),1.475,IF(AND(B111&gt;=3.6,G111&gt;=0.05,B111&lt;3.8,A111&lt;5.55,A111&gt;=5.05,D111&lt;0.45,A111&gt;=4.35,H111&lt;14.344,G111&lt;0.905,F111&lt;1.5),1.5,IF(AND(G111&lt;0.312,G111&gt;=0.107,G111&lt;0.395,D111&lt;2.45,D111&gt;=2.05,G111&lt;0.669,B111&gt;=2.6,F111&gt;=2.5,H111&lt;16.674,F111&gt;=1.5),5.18,IF(AND(G111&gt;=0.312,G111&gt;=0.107,G111&lt;0.395,D111&lt;2.45,D111&gt;=2.05,G111&lt;0.669,B111&gt;=2.6,F111&gt;=2.5,H111&lt;16.674,F111&gt;=1.5),5.4,"shouldnthappen"))))))))))))))))))))))))))))))))))</f>
        <v>4.5</v>
      </c>
      <c r="AX111" s="1" t="n">
        <f aca="false">IF(AND(D111&gt;=1.3,B111&gt;=3.45),6.25,IF(AND(B111&lt;2.75,A111&lt;5.25,B111&lt;3.45),3.9,IF(AND(D111&lt;0.25,D111&lt;1.3,B111&gt;=3.45),1.16,IF(AND(A111&gt;=5.05,B111&gt;=2.75,A111&lt;5.25,B111&lt;3.45),1.7,IF(AND(D111&lt;0.7,F111&lt;2.5,A111&gt;=5.25,B111&lt;3.45),1.5,IF(AND(H111&gt;=16.284,F111&gt;=2.5,A111&gt;=5.25,B111&lt;3.45),6.6,IF(AND(G111&lt;0.123,D111&gt;=0.25,D111&lt;1.3,B111&gt;=3.45),1.3,IF(AND(A111&lt;4.5,A111&lt;5.05,B111&gt;=2.75,A111&lt;5.25,B111&lt;3.45),1.3,IF(AND(A111&lt;5.05,G111&gt;=0.123,D111&gt;=0.25,D111&lt;1.3,B111&gt;=3.45),1.6,IF(AND(B111&lt;3.15,A111&gt;=4.5,A111&lt;5.05,B111&gt;=2.75,A111&lt;5.25,B111&lt;3.45),1.54,IF(AND(B111&gt;=3.15,A111&gt;=4.5,A111&lt;5.05,B111&gt;=2.75,A111&lt;5.25,B111&lt;3.45),1.35,IF(AND(D111&gt;=1.4,A111&lt;5.9,D111&gt;=0.7,F111&lt;2.5,A111&gt;=5.25,B111&lt;3.45),4.5,IF(AND(D111&gt;=1.55,A111&gt;=5.9,D111&gt;=0.7,F111&lt;2.5,A111&gt;=5.25,B111&lt;3.45),4.95,IF(AND(G111&gt;=0.682,D111&gt;=2.05,H111&lt;16.284,F111&gt;=2.5,A111&gt;=5.25,B111&lt;3.45),5.26,IF(AND(A111&lt;5.4,A111&gt;=5.05,G111&gt;=0.123,D111&gt;=0.25,D111&lt;1.3,B111&gt;=3.45),1.64,IF(AND(A111&gt;=5.4,A111&gt;=5.05,G111&gt;=0.123,D111&gt;=0.25,D111&lt;1.3,B111&gt;=3.45),1.6,IF(AND(G111&lt;0.372,D111&lt;1.4,A111&lt;5.9,D111&gt;=0.7,F111&lt;2.5,A111&gt;=5.25,B111&lt;3.45),4.175,IF(AND(D111&lt;1.35,D111&lt;1.55,A111&gt;=5.9,D111&gt;=0.7,F111&lt;2.5,A111&gt;=5.25,B111&lt;3.45),4.2,IF(AND(B111&lt;2.35,G111&lt;0.596,D111&lt;2.05,H111&lt;16.284,F111&gt;=2.5,A111&gt;=5.25,B111&lt;3.45),5,IF(AND(G111&gt;=0.888,G111&gt;=0.596,D111&lt;2.05,H111&lt;16.284,F111&gt;=2.5,A111&gt;=5.25,B111&lt;3.45),4.8,IF(AND(A111&gt;=6.85,G111&lt;0.682,D111&gt;=2.05,H111&lt;16.284,F111&gt;=2.5,A111&gt;=5.25,B111&lt;3.45),5.4,IF(AND(A111&gt;=5.75,G111&gt;=0.372,D111&lt;1.4,A111&lt;5.9,D111&gt;=0.7,F111&lt;2.5,A111&gt;=5.25,B111&lt;3.45),3.933,IF(AND(A111&gt;=6.75,D111&gt;=1.35,D111&lt;1.55,A111&gt;=5.9,D111&gt;=0.7,F111&lt;2.5,A111&gt;=5.25,B111&lt;3.45),4.8,IF(AND(H111&lt;11.084,B111&gt;=2.35,G111&lt;0.596,D111&lt;2.05,H111&lt;16.284,F111&gt;=2.5,A111&gt;=5.25,B111&lt;3.45),5.3,IF(AND(H111&lt;8.435,G111&lt;0.888,G111&gt;=0.596,D111&lt;2.05,H111&lt;16.284,F111&gt;=2.5,A111&gt;=5.25,B111&lt;3.45),5.1,IF(AND(H111&gt;=8.435,G111&lt;0.888,G111&gt;=0.596,D111&lt;2.05,H111&lt;16.284,F111&gt;=2.5,A111&gt;=5.25,B111&lt;3.45),4.94,IF(AND(B111&lt;3.15,A111&lt;6.85,G111&lt;0.682,D111&gt;=2.05,H111&lt;16.284,F111&gt;=2.5,A111&gt;=5.25,B111&lt;3.45),5.6,IF(AND(B111&gt;=3.15,A111&lt;6.85,G111&lt;0.682,D111&gt;=2.05,H111&lt;16.284,F111&gt;=2.5,A111&gt;=5.25,B111&lt;3.45),5.74,IF(AND(G111&lt;0.572,A111&lt;5.75,G111&gt;=0.372,D111&lt;1.4,A111&lt;5.9,D111&gt;=0.7,F111&lt;2.5,A111&gt;=5.25,B111&lt;3.45),3.7,IF(AND(D111&lt;1.45,A111&lt;6.75,D111&gt;=1.35,D111&lt;1.55,A111&gt;=5.9,D111&gt;=0.7,F111&lt;2.5,A111&gt;=5.25,B111&lt;3.45),4.46,IF(AND(D111&gt;=1.45,A111&lt;6.75,D111&gt;=1.35,D111&lt;1.55,A111&gt;=5.9,D111&gt;=0.7,F111&lt;2.5,A111&gt;=5.25,B111&lt;3.45),4.567,IF(AND(H111&lt;12.532,H111&gt;=11.084,B111&gt;=2.35,G111&lt;0.596,D111&lt;2.05,H111&lt;16.284,F111&gt;=2.5,A111&gt;=5.25,B111&lt;3.45),5.8,IF(AND(H111&gt;=12.532,H111&gt;=11.084,B111&gt;=2.35,G111&lt;0.596,D111&lt;2.05,H111&lt;16.284,F111&gt;=2.5,A111&gt;=5.25,B111&lt;3.45),5.667,IF(AND(A111&gt;=5.65,G111&gt;=0.572,A111&lt;5.75,G111&gt;=0.372,D111&lt;1.4,A111&lt;5.9,D111&gt;=0.7,F111&lt;2.5,A111&gt;=5.25,B111&lt;3.45),4.2,IF(AND(G111&lt;0.862,A111&lt;5.65,G111&gt;=0.572,A111&lt;5.75,G111&gt;=0.372,D111&lt;1.4,A111&lt;5.9,D111&gt;=0.7,F111&lt;2.5,A111&gt;=5.25,B111&lt;3.45),3.9,IF(AND(G111&gt;=0.862,A111&lt;5.65,G111&gt;=0.572,A111&lt;5.75,G111&gt;=0.372,D111&lt;1.4,A111&lt;5.9,D111&gt;=0.7,F111&lt;2.5,A111&gt;=5.25,B111&lt;3.45),4,"shouldnthappen"))))))))))))))))))))))))))))))))))))</f>
        <v>5.8</v>
      </c>
      <c r="AY111" s="1" t="n">
        <f aca="false">IF(AND(H111&gt;=8.233,D111&gt;=0.8,A111&lt;5.55),3.525,IF(AND(B111&lt;2.9,H111&gt;=15.534,A111&gt;=5.55),4.8,IF(AND(H111&gt;=12.259,A111&lt;4.75,D111&lt;0.8,A111&lt;5.55),1.25,IF(AND(B111&gt;=3.85,A111&gt;=4.75,D111&lt;0.8,A111&lt;5.55),1.425,IF(AND(D111&lt;1.55,H111&lt;8.233,D111&gt;=0.8,A111&lt;5.55),3.975,IF(AND(D111&gt;=1.55,H111&lt;8.233,D111&gt;=0.8,A111&lt;5.55),4.5,IF(AND(D111&lt;0.65,D111&lt;1.7,H111&lt;15.534,A111&gt;=5.55),1.7,IF(AND(A111&gt;=7.05,D111&gt;=1.7,H111&lt;15.534,A111&gt;=5.55),6.3,IF(AND(B111&gt;=3.35,B111&gt;=2.9,H111&gt;=15.534,A111&gt;=5.55),5.4,IF(AND(B111&lt;3.1,H111&lt;12.259,A111&lt;4.75,D111&lt;0.8,A111&lt;5.55),1.367,IF(AND(B111&gt;=3.1,H111&lt;12.259,A111&lt;4.75,D111&lt;0.8,A111&lt;5.55),1.4,IF(AND(G111&gt;=0.905,B111&lt;3.85,A111&gt;=4.75,D111&lt;0.8,A111&lt;5.55),1.9,IF(AND(H111&lt;15.681,B111&lt;3.35,B111&gt;=2.9,H111&gt;=15.534,A111&gt;=5.55),5.8,IF(AND(H111&gt;=15.681,B111&lt;3.35,B111&gt;=2.9,H111&gt;=15.534,A111&gt;=5.55),5.7,IF(AND(H111&gt;=14.877,G111&lt;0.905,B111&lt;3.85,A111&gt;=4.75,D111&lt;0.8,A111&lt;5.55),1.3,IF(AND(D111&gt;=1.25,B111&lt;2.65,D111&gt;=0.65,D111&lt;1.7,H111&lt;15.534,A111&gt;=5.55),4.433,IF(AND(G111&gt;=0.622,B111&lt;3.15,A111&lt;7.05,D111&gt;=1.7,H111&lt;15.534,A111&gt;=5.55),5.08,IF(AND(H111&gt;=13.42,B111&gt;=3.15,A111&lt;7.05,D111&gt;=1.7,H111&lt;15.534,A111&gt;=5.55),5.1,IF(AND(G111&lt;0.265,H111&lt;14.877,G111&lt;0.905,B111&lt;3.85,A111&gt;=4.75,D111&lt;0.8,A111&lt;5.55),1.2,IF(AND(A111&lt;5.75,D111&lt;1.25,B111&lt;2.65,D111&gt;=0.65,D111&lt;1.7,H111&lt;15.534,A111&gt;=5.55),3.7,IF(AND(A111&gt;=5.75,D111&lt;1.25,B111&lt;2.65,D111&gt;=0.65,D111&lt;1.7,H111&lt;15.534,A111&gt;=5.55),4,IF(AND(G111&gt;=0.652,D111&lt;1.35,B111&gt;=2.65,D111&gt;=0.65,D111&lt;1.7,H111&lt;15.534,A111&gt;=5.55),3.6,IF(AND(H111&lt;7.47,D111&gt;=1.35,B111&gt;=2.65,D111&gt;=0.65,D111&lt;1.7,H111&lt;15.534,A111&gt;=5.55),5.1,IF(AND(H111&lt;10.914,G111&lt;0.622,B111&lt;3.15,A111&lt;7.05,D111&gt;=1.7,H111&lt;15.534,A111&gt;=5.55),5.36,IF(AND(H111&gt;=10.914,G111&lt;0.622,B111&lt;3.15,A111&lt;7.05,D111&gt;=1.7,H111&lt;15.534,A111&gt;=5.55),5.64,IF(AND(G111&gt;=0.657,H111&lt;13.42,B111&gt;=3.15,A111&lt;7.05,D111&gt;=1.7,H111&lt;15.534,A111&gt;=5.55),6,IF(AND(G111&gt;=0.782,G111&gt;=0.265,H111&lt;14.877,G111&lt;0.905,B111&lt;3.85,A111&gt;=4.75,D111&lt;0.8,A111&lt;5.55),1.48,IF(AND(H111&lt;11.286,G111&lt;0.652,D111&lt;1.35,B111&gt;=2.65,D111&gt;=0.65,D111&lt;1.7,H111&lt;15.534,A111&gt;=5.55),4.24,IF(AND(H111&gt;=11.286,G111&lt;0.652,D111&lt;1.35,B111&gt;=2.65,D111&gt;=0.65,D111&lt;1.7,H111&lt;15.534,A111&gt;=5.55),4.05,IF(AND(G111&lt;0.413,H111&gt;=7.47,D111&gt;=1.35,B111&gt;=2.65,D111&gt;=0.65,D111&lt;1.7,H111&lt;15.534,A111&gt;=5.55),5.1,IF(AND(H111&lt;11.325,G111&lt;0.657,H111&lt;13.42,B111&gt;=3.15,A111&lt;7.05,D111&gt;=1.7,H111&lt;15.534,A111&gt;=5.55),5.8,IF(AND(H111&gt;=11.325,G111&lt;0.657,H111&lt;13.42,B111&gt;=3.15,A111&lt;7.05,D111&gt;=1.7,H111&lt;15.534,A111&gt;=5.55),5.6,IF(AND(D111&gt;=0.35,G111&lt;0.782,G111&gt;=0.265,H111&lt;14.877,G111&lt;0.905,B111&lt;3.85,A111&gt;=4.75,D111&lt;0.8,A111&lt;5.55),1.633,IF(AND(B111&lt;2.85,G111&gt;=0.413,H111&gt;=7.47,D111&gt;=1.35,B111&gt;=2.65,D111&gt;=0.65,D111&lt;1.7,H111&lt;15.534,A111&gt;=5.55),4.6,IF(AND(D111&lt;0.15,D111&lt;0.35,G111&lt;0.782,G111&gt;=0.265,H111&lt;14.877,G111&lt;0.905,B111&lt;3.85,A111&gt;=4.75,D111&lt;0.8,A111&lt;5.55),1.5,IF(AND(D111&gt;=0.15,D111&lt;0.35,G111&lt;0.782,G111&gt;=0.265,H111&lt;14.877,G111&lt;0.905,B111&lt;3.85,A111&gt;=4.75,D111&lt;0.8,A111&lt;5.55),1.543,IF(AND(A111&gt;=6.8,B111&gt;=2.85,G111&gt;=0.413,H111&gt;=7.47,D111&gt;=1.35,B111&gt;=2.65,D111&gt;=0.65,D111&lt;1.7,H111&lt;15.534,A111&gt;=5.55),4.9,IF(AND(H111&lt;13.531,A111&lt;6.8,B111&gt;=2.85,G111&gt;=0.413,H111&gt;=7.47,D111&gt;=1.35,B111&gt;=2.65,D111&gt;=0.65,D111&lt;1.7,H111&lt;15.534,A111&gt;=5.55),4.5,IF(AND(H111&gt;=13.531,A111&lt;6.8,B111&gt;=2.85,G111&gt;=0.413,H111&gt;=7.47,D111&gt;=1.35,B111&gt;=2.65,D111&gt;=0.65,D111&lt;1.7,H111&lt;15.534,A111&gt;=5.55),4.7,"shouldnthappen")))))))))))))))))))))))))))))))))))))))</f>
        <v>5.64</v>
      </c>
      <c r="AZ111" s="1" t="n">
        <f aca="false">IF(AND(H111&gt;=15.371,B111&gt;=3.35),5.4,IF(AND(G111&gt;=0.851,H111&gt;=15.244,B111&lt;3.35),4.75,IF(AND(F111&gt;=2,H111&lt;15.371,B111&gt;=3.35),5.6,IF(AND(B111&lt;2.75,A111&lt;5.15,H111&lt;15.244,B111&lt;3.35),3.42,IF(AND(A111&gt;=7.25,G111&lt;0.851,H111&gt;=15.244,B111&lt;3.35),6.6,IF(AND(A111&lt;4.45,B111&gt;=2.75,A111&lt;5.15,H111&lt;15.244,B111&lt;3.35),1.1,IF(AND(G111&lt;0.527,A111&lt;7.25,G111&lt;0.851,H111&gt;=15.244,B111&lt;3.35),5.08,IF(AND(G111&gt;=0.527,A111&lt;7.25,G111&lt;0.851,H111&gt;=15.244,B111&lt;3.35),5.8,IF(AND(D111&gt;=0.35,B111&lt;3.7,F111&lt;2,H111&lt;15.371,B111&gt;=3.35),1.55,IF(AND(H111&lt;6.542,B111&gt;=3.7,F111&lt;2,H111&lt;15.371,B111&gt;=3.35),1.9,IF(AND(B111&lt;3.25,A111&gt;=4.45,B111&gt;=2.75,A111&lt;5.15,H111&lt;15.244,B111&lt;3.35),1.46,IF(AND(B111&gt;=3.25,A111&gt;=4.45,B111&gt;=2.75,A111&lt;5.15,H111&lt;15.244,B111&lt;3.35),1.7,IF(AND(H111&lt;13.654,B111&gt;=2.95,D111&lt;1.45,A111&gt;=5.15,H111&lt;15.244,B111&lt;3.35),4.3,IF(AND(H111&gt;=13.654,B111&gt;=2.95,D111&lt;1.45,A111&gt;=5.15,H111&lt;15.244,B111&lt;3.35),4.625,IF(AND(F111&gt;=2.5,D111&lt;1.75,D111&gt;=1.45,A111&gt;=5.15,H111&lt;15.244,B111&lt;3.35),5.3,IF(AND(G111&gt;=0.853,D111&gt;=1.75,D111&gt;=1.45,A111&gt;=5.15,H111&lt;15.244,B111&lt;3.35),5.15,IF(AND(D111&gt;=0.25,D111&lt;0.35,B111&lt;3.7,F111&lt;2,H111&lt;15.371,B111&gt;=3.35),1.3,IF(AND(B111&lt;3.85,H111&gt;=6.542,B111&gt;=3.7,F111&lt;2,H111&lt;15.371,B111&gt;=3.35),1.633,IF(AND(H111&lt;7.02,H111&lt;10.688,B111&lt;2.95,D111&lt;1.45,A111&gt;=5.15,H111&lt;15.244,B111&lt;3.35),3.98,IF(AND(G111&lt;0.338,H111&gt;=10.688,B111&lt;2.95,D111&lt;1.45,A111&gt;=5.15,H111&lt;15.244,B111&lt;3.35),4.22,IF(AND(G111&gt;=0.338,H111&gt;=10.688,B111&lt;2.95,D111&lt;1.45,A111&gt;=5.15,H111&lt;15.244,B111&lt;3.35),3.9,IF(AND(B111&lt;2.75,F111&lt;2.5,D111&lt;1.75,D111&gt;=1.45,A111&gt;=5.15,H111&lt;15.244,B111&lt;3.35),5.1,IF(AND(B111&gt;=2.75,F111&lt;2.5,D111&lt;1.75,D111&gt;=1.45,A111&gt;=5.15,H111&lt;15.244,B111&lt;3.35),4.74,IF(AND(A111&gt;=7,G111&lt;0.853,D111&gt;=1.75,D111&gt;=1.45,A111&gt;=5.15,H111&lt;15.244,B111&lt;3.35),6.5,IF(AND(G111&gt;=0.934,D111&lt;0.25,D111&lt;0.35,B111&lt;3.7,F111&lt;2,H111&lt;15.371,B111&gt;=3.35),1.7,IF(AND(D111&lt;0.25,B111&gt;=3.85,H111&gt;=6.542,B111&gt;=3.7,F111&lt;2,H111&lt;15.371,B111&gt;=3.35),1.5,IF(AND(D111&gt;=0.25,B111&gt;=3.85,H111&gt;=6.542,B111&gt;=3.7,F111&lt;2,H111&lt;15.371,B111&gt;=3.35),1.4,IF(AND(B111&lt;2.5,H111&gt;=7.02,H111&lt;10.688,B111&lt;2.95,D111&lt;1.45,A111&gt;=5.15,H111&lt;15.244,B111&lt;3.35),3.8,IF(AND(G111&gt;=0.74,A111&lt;7,G111&lt;0.853,D111&gt;=1.75,D111&gt;=1.45,A111&gt;=5.15,H111&lt;15.244,B111&lt;3.35),6,IF(AND(G111&gt;=0.61,G111&lt;0.934,D111&lt;0.25,D111&lt;0.35,B111&lt;3.7,F111&lt;2,H111&lt;15.371,B111&gt;=3.35),1.5,IF(AND(D111&lt;1.15,B111&gt;=2.5,H111&gt;=7.02,H111&lt;10.688,B111&lt;2.95,D111&lt;1.45,A111&gt;=5.15,H111&lt;15.244,B111&lt;3.35),3.5,IF(AND(D111&gt;=1.15,B111&gt;=2.5,H111&gt;=7.02,H111&lt;10.688,B111&lt;2.95,D111&lt;1.45,A111&gt;=5.15,H111&lt;15.244,B111&lt;3.35),3.6,IF(AND(G111&gt;=0.626,G111&lt;0.74,A111&lt;7,G111&lt;0.853,D111&gt;=1.75,D111&gt;=1.45,A111&gt;=5.15,H111&lt;15.244,B111&lt;3.35),4.9,IF(AND(H111&lt;13.641,G111&lt;0.61,G111&lt;0.934,D111&lt;0.25,D111&lt;0.35,B111&lt;3.7,F111&lt;2,H111&lt;15.371,B111&gt;=3.35),1.425,IF(AND(H111&gt;=13.641,G111&lt;0.61,G111&lt;0.934,D111&lt;0.25,D111&lt;0.35,B111&lt;3.7,F111&lt;2,H111&lt;15.371,B111&gt;=3.35),1.3,IF(AND(B111&lt;3.05,G111&lt;0.626,G111&lt;0.74,A111&lt;7,G111&lt;0.853,D111&gt;=1.75,D111&gt;=1.45,A111&gt;=5.15,H111&lt;15.244,B111&lt;3.35),5.475,IF(AND(B111&gt;=3.05,G111&lt;0.626,G111&lt;0.74,A111&lt;7,G111&lt;0.853,D111&gt;=1.75,D111&gt;=1.45,A111&gt;=5.15,H111&lt;15.244,B111&lt;3.35),5.633,"shouldnthappen")))))))))))))))))))))))))))))))))))))</f>
        <v>5.475</v>
      </c>
      <c r="BA111" s="1" t="n">
        <f aca="false">IF(AND(F111&gt;=2,B111&gt;=3.4),6.1,IF(AND(B111&lt;2.75,A111&lt;5.15,B111&lt;3.4),3.225,IF(AND(G111&gt;=0.821,F111&lt;2,B111&gt;=3.4),1.9,IF(AND(B111&gt;=3.2,B111&gt;=2.75,A111&lt;5.15,B111&lt;3.4),1.7,IF(AND(A111&lt;4.8,G111&lt;0.821,F111&lt;2,B111&gt;=3.4),1,IF(AND(G111&gt;=0.446,B111&lt;3.2,B111&gt;=2.75,A111&lt;5.15,B111&lt;3.4),1.1,IF(AND(G111&lt;0.356,D111&lt;1.45,A111&lt;6.25,A111&gt;=5.15,B111&lt;3.4),4.32,IF(AND(G111&lt;0.591,D111&gt;=1.45,A111&lt;6.25,A111&gt;=5.15,B111&lt;3.4),4.6,IF(AND(D111&lt;1.75,G111&lt;0.597,A111&gt;=6.25,A111&gt;=5.15,B111&lt;3.4),4.86,IF(AND(H111&gt;=16.472,G111&gt;=0.597,A111&gt;=6.25,A111&gt;=5.15,B111&lt;3.4),6.6,IF(AND(G111&lt;0.063,G111&lt;0.446,B111&lt;3.2,B111&gt;=2.75,A111&lt;5.15,B111&lt;3.4),1.4,IF(AND(A111&gt;=5.95,G111&gt;=0.356,D111&lt;1.45,A111&lt;6.25,A111&gt;=5.15,B111&lt;3.4),4.6,IF(AND(B111&gt;=2.9,G111&gt;=0.591,D111&gt;=1.45,A111&lt;6.25,A111&gt;=5.15,B111&lt;3.4),4.867,IF(AND(D111&gt;=2.4,H111&lt;16.472,G111&gt;=0.597,A111&gt;=6.25,A111&gt;=5.15,B111&lt;3.4),6,IF(AND(A111&lt;5.45,B111&gt;=3.85,A111&gt;=4.8,G111&lt;0.821,F111&lt;2,B111&gt;=3.4),1.3,IF(AND(A111&gt;=5.45,B111&gt;=3.85,A111&gt;=4.8,G111&lt;0.821,F111&lt;2,B111&gt;=3.4),1.45,IF(AND(H111&lt;14.273,G111&gt;=0.063,G111&lt;0.446,B111&lt;3.2,B111&gt;=2.75,A111&lt;5.15,B111&lt;3.4),1.5,IF(AND(H111&gt;=14.273,G111&gt;=0.063,G111&lt;0.446,B111&lt;3.2,B111&gt;=2.75,A111&lt;5.15,B111&lt;3.4),1.6,IF(AND(G111&gt;=0.572,A111&lt;5.95,G111&gt;=0.356,D111&lt;1.45,A111&lt;6.25,A111&gt;=5.15,B111&lt;3.4),3.9,IF(AND(G111&lt;0.827,B111&lt;2.9,G111&gt;=0.591,D111&gt;=1.45,A111&lt;6.25,A111&gt;=5.15,B111&lt;3.4),4.9,IF(AND(G111&gt;=0.827,B111&lt;2.9,G111&gt;=0.591,D111&gt;=1.45,A111&lt;6.25,A111&gt;=5.15,B111&lt;3.4),5.1,IF(AND(A111&gt;=7.2,B111&lt;3.05,D111&gt;=1.75,G111&lt;0.597,A111&gt;=6.25,A111&gt;=5.15,B111&lt;3.4),6.7,IF(AND(G111&lt;0.353,B111&gt;=3.05,D111&gt;=1.75,G111&lt;0.597,A111&gt;=6.25,A111&gt;=5.15,B111&lt;3.4),5.22,IF(AND(G111&gt;=0.353,B111&gt;=3.05,D111&gt;=1.75,G111&lt;0.597,A111&gt;=6.25,A111&gt;=5.15,B111&lt;3.4),5.65,IF(AND(A111&lt;6.55,D111&lt;2.4,H111&lt;16.472,G111&gt;=0.597,A111&gt;=6.25,A111&gt;=5.15,B111&lt;3.4),5.033,IF(AND(H111&lt;12.719,G111&lt;0.385,B111&lt;3.85,A111&gt;=4.8,G111&lt;0.821,F111&lt;2,B111&gt;=3.4),1.54,IF(AND(H111&gt;=12.719,G111&lt;0.385,B111&lt;3.85,A111&gt;=4.8,G111&lt;0.821,F111&lt;2,B111&gt;=3.4),1.3,IF(AND(B111&lt;3.6,G111&gt;=0.385,B111&lt;3.85,A111&gt;=4.8,G111&lt;0.821,F111&lt;2,B111&gt;=3.4),1.325,IF(AND(B111&gt;=3.6,G111&gt;=0.385,B111&lt;3.85,A111&gt;=4.8,G111&lt;0.821,F111&lt;2,B111&gt;=3.4),1.55,IF(AND(D111&lt;1.05,G111&lt;0.572,A111&lt;5.95,G111&gt;=0.356,D111&lt;1.45,A111&lt;6.25,A111&gt;=5.15,B111&lt;3.4),3.633,IF(AND(D111&gt;=2.15,A111&lt;7.2,B111&lt;3.05,D111&gt;=1.75,G111&lt;0.597,A111&gt;=6.25,A111&gt;=5.15,B111&lt;3.4),5.667,IF(AND(H111&lt;13.094,A111&gt;=6.55,D111&lt;2.4,H111&lt;16.472,G111&gt;=0.597,A111&gt;=6.25,A111&gt;=5.15,B111&lt;3.4),5.2,IF(AND(D111&lt;1.15,D111&gt;=1.05,G111&lt;0.572,A111&lt;5.95,G111&gt;=0.356,D111&lt;1.45,A111&lt;6.25,A111&gt;=5.15,B111&lt;3.4),3.8,IF(AND(D111&gt;=1.15,D111&gt;=1.05,G111&lt;0.572,A111&lt;5.95,G111&gt;=0.356,D111&lt;1.45,A111&lt;6.25,A111&gt;=5.15,B111&lt;3.4),3.9,IF(AND(G111&gt;=0.487,D111&lt;2.15,A111&lt;7.2,B111&lt;3.05,D111&gt;=1.75,G111&lt;0.597,A111&gt;=6.25,A111&gt;=5.15,B111&lt;3.4),5.8,IF(AND(A111&lt;6.8,H111&gt;=13.094,A111&gt;=6.55,D111&lt;2.4,H111&lt;16.472,G111&gt;=0.597,A111&gt;=6.25,A111&gt;=5.15,B111&lt;3.4),4.52,IF(AND(A111&gt;=6.8,H111&gt;=13.094,A111&gt;=6.55,D111&lt;2.4,H111&lt;16.472,G111&gt;=0.597,A111&gt;=6.25,A111&gt;=5.15,B111&lt;3.4),4.75,IF(AND(B111&lt;2.95,G111&lt;0.487,D111&lt;2.15,A111&lt;7.2,B111&lt;3.05,D111&gt;=1.75,G111&lt;0.597,A111&gt;=6.25,A111&gt;=5.15,B111&lt;3.4),5.6,IF(AND(B111&gt;=2.95,G111&lt;0.487,D111&lt;2.15,A111&lt;7.2,B111&lt;3.05,D111&gt;=1.75,G111&lt;0.597,A111&gt;=6.25,A111&gt;=5.15,B111&lt;3.4),5.5,"shouldnthappen")))))))))))))))))))))))))))))))))))))))</f>
        <v>5.8</v>
      </c>
      <c r="BB111" s="1" t="n">
        <f aca="false">IF(AND(A111&lt;4.35,B111&lt;3.25,F111&lt;1.5),1.1,IF(AND(H111&lt;14.005,A111&gt;=4.35,B111&lt;3.25,F111&lt;1.5),1.3,IF(AND(H111&gt;=14.005,A111&gt;=4.35,B111&lt;3.25,F111&lt;1.5),1.6,IF(AND(G111&gt;=0.905,A111&lt;5.15,B111&gt;=3.25,F111&lt;1.5),1.9,IF(AND(B111&lt;3.45,A111&gt;=5.15,B111&gt;=3.25,F111&lt;1.5),1.6,IF(AND(F111&gt;=2.5,D111&gt;=1.35,D111&lt;1.75,F111&gt;=1.5),4.867,IF(AND(A111&gt;=7.05,D111&gt;=2.05,D111&gt;=1.75,F111&gt;=1.5),6.35,IF(AND(D111&gt;=0.4,G111&lt;0.905,A111&lt;5.15,B111&gt;=3.25,F111&lt;1.5),1.65,IF(AND(B111&lt;3.6,B111&gt;=3.45,A111&gt;=5.15,B111&gt;=3.25,F111&lt;1.5),1.35,IF(AND(H111&lt;6.808,H111&lt;9.386,D111&lt;1.35,D111&lt;1.75,F111&gt;=1.5),4.05,IF(AND(H111&gt;=6.808,H111&lt;9.386,D111&lt;1.35,D111&lt;1.75,F111&gt;=1.5),3.46,IF(AND(B111&lt;2.45,F111&lt;2.5,D111&gt;=1.35,D111&lt;1.75,F111&gt;=1.5),4.5,IF(AND(H111&gt;=13.115,D111&lt;1.95,D111&lt;2.05,D111&gt;=1.75,F111&gt;=1.5),4.85,IF(AND(G111&lt;0.196,D111&gt;=1.95,D111&lt;2.05,D111&gt;=1.75,F111&gt;=1.5),6.7,IF(AND(G111&gt;=0.196,D111&gt;=1.95,D111&lt;2.05,D111&gt;=1.75,F111&gt;=1.5),5.12,IF(AND(H111&lt;10.925,D111&lt;0.4,G111&lt;0.905,A111&lt;5.15,B111&gt;=3.25,F111&lt;1.5),1.4,IF(AND(H111&gt;=10.925,D111&lt;0.4,G111&lt;0.905,A111&lt;5.15,B111&gt;=3.25,F111&lt;1.5),1.45,IF(AND(H111&lt;14.096,B111&gt;=3.6,B111&gt;=3.45,A111&gt;=5.15,B111&gt;=3.25,F111&lt;1.5),1.42,IF(AND(H111&gt;=14.096,B111&gt;=3.6,B111&gt;=3.45,A111&gt;=5.15,B111&gt;=3.25,F111&lt;1.5),1.7,IF(AND(B111&lt;2.45,D111&lt;1.15,H111&gt;=9.386,D111&lt;1.35,D111&lt;1.75,F111&gt;=1.5),3.6,IF(AND(B111&gt;=2.45,D111&lt;1.15,H111&gt;=9.386,D111&lt;1.35,D111&lt;1.75,F111&gt;=1.5),3.9,IF(AND(G111&lt;0.246,D111&gt;=1.15,H111&gt;=9.386,D111&lt;1.35,D111&lt;1.75,F111&gt;=1.5),4.4,IF(AND(B111&lt;2.75,B111&gt;=2.45,F111&lt;2.5,D111&gt;=1.35,D111&lt;1.75,F111&gt;=1.5),5.1,IF(AND(H111&lt;11.084,H111&lt;13.115,D111&lt;1.95,D111&lt;2.05,D111&gt;=1.75,F111&gt;=1.5),5.35,IF(AND(H111&gt;=11.084,H111&lt;13.115,D111&lt;1.95,D111&lt;2.05,D111&gt;=1.75,F111&gt;=1.5),5.7,IF(AND(H111&lt;15.52,D111&lt;2.25,A111&lt;7.05,D111&gt;=2.05,D111&gt;=1.75,F111&gt;=1.5),5.45,IF(AND(H111&gt;=15.52,D111&lt;2.25,A111&lt;7.05,D111&gt;=2.05,D111&gt;=1.75,F111&gt;=1.5),5.725,IF(AND(G111&gt;=0.775,D111&gt;=2.25,A111&lt;7.05,D111&gt;=2.05,D111&gt;=1.75,F111&gt;=1.5),5.2,IF(AND(D111&lt;1.25,G111&gt;=0.246,D111&gt;=1.15,H111&gt;=9.386,D111&lt;1.35,D111&lt;1.75,F111&gt;=1.5),4.05,IF(AND(A111&lt;5.85,B111&gt;=2.75,B111&gt;=2.45,F111&lt;2.5,D111&gt;=1.35,D111&lt;1.75,F111&gt;=1.5),4.5,IF(AND(B111&lt;3.3,G111&lt;0.775,D111&gt;=2.25,A111&lt;7.05,D111&gt;=2.05,D111&gt;=1.75,F111&gt;=1.5),5.64,IF(AND(B111&gt;=3.3,G111&lt;0.775,D111&gt;=2.25,A111&lt;7.05,D111&gt;=2.05,D111&gt;=1.75,F111&gt;=1.5),5.6,IF(AND(A111&lt;5.9,D111&gt;=1.25,G111&gt;=0.246,D111&gt;=1.15,H111&gt;=9.386,D111&lt;1.35,D111&lt;1.75,F111&gt;=1.5),4.2,IF(AND(A111&gt;=5.9,D111&gt;=1.25,G111&gt;=0.246,D111&gt;=1.15,H111&gt;=9.386,D111&lt;1.35,D111&lt;1.75,F111&gt;=1.5),4,IF(AND(G111&gt;=0.437,A111&gt;=5.85,B111&gt;=2.75,B111&gt;=2.45,F111&lt;2.5,D111&gt;=1.35,D111&lt;1.75,F111&gt;=1.5),4.75,IF(AND(H111&lt;9.446,G111&lt;0.437,A111&gt;=5.85,B111&gt;=2.75,B111&gt;=2.45,F111&lt;2.5,D111&gt;=1.35,D111&lt;1.75,F111&gt;=1.5),4.6,IF(AND(H111&gt;=9.446,G111&lt;0.437,A111&gt;=5.85,B111&gt;=2.75,B111&gt;=2.45,F111&lt;2.5,D111&gt;=1.35,D111&lt;1.75,F111&gt;=1.5),4.7,"shouldnthappen")))))))))))))))))))))))))))))))))))))</f>
        <v>5.7</v>
      </c>
      <c r="BC111" s="1" t="n">
        <f aca="false">IF(AND(G111&gt;=0.905,F111&lt;1.5),1.65,IF(AND(D111&gt;=0.45,G111&lt;0.905,F111&lt;1.5),1.65,IF(AND(A111&lt;5.15,D111&lt;1.55,F111&gt;=1.5),3.225,IF(AND(F111&gt;=2.5,A111&gt;=5.15,D111&lt;1.55,F111&gt;=1.5),5.05,IF(AND(H111&lt;5.767,A111&lt;7.05,D111&gt;=1.55,F111&gt;=1.5),4.5,IF(AND(D111&lt;1.7,A111&gt;=7.05,D111&gt;=1.55,F111&gt;=1.5),5.8,IF(AND(A111&gt;=5.3,G111&lt;0.207,D111&lt;0.45,G111&lt;0.905,F111&lt;1.5),1.3,IF(AND(D111&gt;=0.35,G111&gt;=0.207,D111&lt;0.45,G111&lt;0.905,F111&lt;1.5),1.5,IF(AND(G111&lt;0.155,D111&gt;=1.7,A111&gt;=7.05,D111&gt;=1.55,F111&gt;=1.5),6.7,IF(AND(G111&gt;=0.155,D111&gt;=1.7,A111&gt;=7.05,D111&gt;=1.55,F111&gt;=1.5),6.34,IF(AND(G111&lt;0.05,A111&lt;5.3,G111&lt;0.207,D111&lt;0.45,G111&lt;0.905,F111&lt;1.5),1.4,IF(AND(G111&gt;=0.05,A111&lt;5.3,G111&lt;0.207,D111&lt;0.45,G111&lt;0.905,F111&lt;1.5),1.5,IF(AND(A111&lt;4.5,D111&lt;0.35,G111&gt;=0.207,D111&lt;0.45,G111&lt;0.905,F111&lt;1.5),1.3,IF(AND(G111&lt;0.308,A111&lt;6.2,F111&lt;2.5,A111&gt;=5.15,D111&lt;1.55,F111&gt;=1.5),4.5,IF(AND(D111&lt;1.35,A111&gt;=6.2,F111&lt;2.5,A111&gt;=5.15,D111&lt;1.55,F111&gt;=1.5),4.367,IF(AND(D111&lt;1.85,A111&lt;6.15,H111&gt;=5.767,A111&lt;7.05,D111&gt;=1.55,F111&gt;=1.5),4.933,IF(AND(G111&gt;=0.558,A111&gt;=4.5,D111&lt;0.35,G111&gt;=0.207,D111&lt;0.45,G111&lt;0.905,F111&lt;1.5),1.5,IF(AND(H111&gt;=13.383,G111&gt;=0.308,A111&lt;6.2,F111&lt;2.5,A111&gt;=5.15,D111&lt;1.55,F111&gt;=1.5),4.7,IF(AND(H111&gt;=12.206,D111&gt;=1.35,A111&gt;=6.2,F111&lt;2.5,A111&gt;=5.15,D111&lt;1.55,F111&gt;=1.5),4.575,IF(AND(A111&lt;5.7,D111&gt;=1.85,A111&lt;6.15,H111&gt;=5.767,A111&lt;7.05,D111&gt;=1.55,F111&gt;=1.5),4.9,IF(AND(A111&gt;=5.7,D111&gt;=1.85,A111&lt;6.15,H111&gt;=5.767,A111&lt;7.05,D111&gt;=1.55,F111&gt;=1.5),5.1,IF(AND(G111&lt;0.079,G111&lt;0.364,A111&gt;=6.15,H111&gt;=5.767,A111&lt;7.05,D111&gt;=1.55,F111&gt;=1.5),5.6,IF(AND(G111&gt;=0.079,G111&lt;0.364,A111&gt;=6.15,H111&gt;=5.767,A111&lt;7.05,D111&gt;=1.55,F111&gt;=1.5),5.25,IF(AND(G111&gt;=0.447,G111&lt;0.558,A111&gt;=4.5,D111&lt;0.35,G111&gt;=0.207,D111&lt;0.45,G111&lt;0.905,F111&lt;1.5),1.3,IF(AND(B111&gt;=2.95,H111&lt;13.383,G111&gt;=0.308,A111&lt;6.2,F111&lt;2.5,A111&gt;=5.15,D111&lt;1.55,F111&gt;=1.5),4.6,IF(AND(B111&lt;2.65,H111&lt;12.206,D111&gt;=1.35,A111&gt;=6.2,F111&lt;2.5,A111&gt;=5.15,D111&lt;1.55,F111&gt;=1.5),4.9,IF(AND(D111&lt;2.45,A111&lt;6.6,G111&gt;=0.364,A111&gt;=6.15,H111&gt;=5.767,A111&lt;7.05,D111&gt;=1.55,F111&gt;=1.5),5.6,IF(AND(D111&gt;=2.45,A111&lt;6.6,G111&gt;=0.364,A111&gt;=6.15,H111&gt;=5.767,A111&lt;7.05,D111&gt;=1.55,F111&gt;=1.5),6,IF(AND(H111&lt;12.921,A111&gt;=6.6,G111&gt;=0.364,A111&gt;=6.15,H111&gt;=5.767,A111&lt;7.05,D111&gt;=1.55,F111&gt;=1.5),5.725,IF(AND(H111&gt;=12.921,A111&gt;=6.6,G111&gt;=0.364,A111&gt;=6.15,H111&gt;=5.767,A111&lt;7.05,D111&gt;=1.55,F111&gt;=1.5),5.367,IF(AND(B111&lt;3.15,G111&lt;0.447,G111&lt;0.558,A111&gt;=4.5,D111&lt;0.35,G111&gt;=0.207,D111&lt;0.45,G111&lt;0.905,F111&lt;1.5),1.5,IF(AND(B111&gt;=3.15,G111&lt;0.447,G111&lt;0.558,A111&gt;=4.5,D111&lt;0.35,G111&gt;=0.207,D111&lt;0.45,G111&lt;0.905,F111&lt;1.5),1.36,IF(AND(B111&gt;=2.85,B111&lt;2.95,H111&lt;13.383,G111&gt;=0.308,A111&lt;6.2,F111&lt;2.5,A111&gt;=5.15,D111&lt;1.55,F111&gt;=1.5),3.6,IF(AND(H111&lt;9.446,B111&gt;=2.65,H111&lt;12.206,D111&gt;=1.35,A111&gt;=6.2,F111&lt;2.5,A111&gt;=5.15,D111&lt;1.55,F111&gt;=1.5),4.6,IF(AND(H111&gt;=9.446,B111&gt;=2.65,H111&lt;12.206,D111&gt;=1.35,A111&gt;=6.2,F111&lt;2.5,A111&gt;=5.15,D111&lt;1.55,F111&gt;=1.5),4.7,IF(AND(D111&lt;1.2,B111&lt;2.85,B111&lt;2.95,H111&lt;13.383,G111&gt;=0.308,A111&lt;6.2,F111&lt;2.5,A111&gt;=5.15,D111&lt;1.55,F111&gt;=1.5),3.75,IF(AND(G111&lt;0.356,D111&gt;=1.2,B111&lt;2.85,B111&lt;2.95,H111&lt;13.383,G111&gt;=0.308,A111&lt;6.2,F111&lt;2.5,A111&gt;=5.15,D111&lt;1.55,F111&gt;=1.5),4.2,IF(AND(G111&gt;=0.356,D111&gt;=1.2,B111&lt;2.85,B111&lt;2.95,H111&lt;13.383,G111&gt;=0.308,A111&lt;6.2,F111&lt;2.5,A111&gt;=5.15,D111&lt;1.55,F111&gt;=1.5),3.96,"shouldnthappen"))))))))))))))))))))))))))))))))))))))</f>
        <v>5.725</v>
      </c>
      <c r="BD111" s="1" t="n">
        <f aca="false">IF(AND(B111&lt;2.7,A111&lt;5.3,B111&lt;3.15),3.42,IF(AND(F111&lt;2.5,A111&gt;=5.85,B111&gt;=3.15),4.7,IF(AND(A111&lt;4.35,B111&gt;=2.7,A111&lt;5.3,B111&lt;3.15),1.1,IF(AND(A111&gt;=4.35,B111&gt;=2.7,A111&lt;5.3,B111&lt;3.15),1.42,IF(AND(A111&gt;=7.05,F111&gt;=2.5,A111&gt;=5.3,B111&lt;3.15),6.067,IF(AND(D111&gt;=0.45,A111&lt;5.05,A111&lt;5.85,B111&gt;=3.15),1.6,IF(AND(B111&lt;3.35,A111&gt;=5.05,A111&lt;5.85,B111&gt;=3.15),1.7,IF(AND(A111&gt;=6.85,F111&gt;=2.5,A111&gt;=5.85,B111&gt;=3.15),6.22,IF(AND(D111&lt;1.25,D111&lt;1.35,F111&lt;2.5,A111&gt;=5.3,B111&lt;3.15),4.033,IF(AND(D111&gt;=1.25,D111&lt;1.35,F111&lt;2.5,A111&gt;=5.3,B111&lt;3.15),4.233,IF(AND(A111&lt;6.05,D111&gt;=1.35,F111&lt;2.5,A111&gt;=5.3,B111&lt;3.15),5.1,IF(AND(H111&gt;=13.29,A111&lt;7.05,F111&gt;=2.5,A111&gt;=5.3,B111&lt;3.15),4.96,IF(AND(G111&gt;=0.858,D111&lt;0.45,A111&lt;5.05,A111&lt;5.85,B111&gt;=3.15),1.3,IF(AND(D111&gt;=0.35,B111&gt;=3.35,A111&gt;=5.05,A111&lt;5.85,B111&gt;=3.15),1.4,IF(AND(B111&lt;3.25,A111&lt;6.85,F111&gt;=2.5,A111&gt;=5.85,B111&gt;=3.15),5.233,IF(AND(A111&gt;=6.8,A111&gt;=6.05,D111&gt;=1.35,F111&lt;2.5,A111&gt;=5.3,B111&lt;3.15),4.9,IF(AND(G111&gt;=0.622,H111&lt;13.29,A111&lt;7.05,F111&gt;=2.5,A111&gt;=5.3,B111&lt;3.15),5.067,IF(AND(H111&lt;8.834,G111&lt;0.858,D111&lt;0.45,A111&lt;5.05,A111&lt;5.85,B111&gt;=3.15),1.4,IF(AND(G111&lt;0.774,B111&gt;=3.25,A111&lt;6.85,F111&gt;=2.5,A111&gt;=5.85,B111&gt;=3.15),5.8,IF(AND(G111&gt;=0.774,B111&gt;=3.25,A111&lt;6.85,F111&gt;=2.5,A111&gt;=5.85,B111&gt;=3.15),5.4,IF(AND(H111&gt;=12.206,A111&lt;6.8,A111&gt;=6.05,D111&gt;=1.35,F111&lt;2.5,A111&gt;=5.3,B111&lt;3.15),4.5,IF(AND(G111&gt;=0.439,G111&lt;0.622,H111&lt;13.29,A111&lt;7.05,F111&gt;=2.5,A111&gt;=5.3,B111&lt;3.15),5.667,IF(AND(G111&lt;0.227,H111&gt;=8.834,G111&lt;0.858,D111&lt;0.45,A111&lt;5.05,A111&lt;5.85,B111&gt;=3.15),1.4,IF(AND(G111&gt;=0.227,H111&gt;=8.834,G111&lt;0.858,D111&lt;0.45,A111&lt;5.05,A111&lt;5.85,B111&gt;=3.15),1.3,IF(AND(G111&gt;=0.934,B111&lt;3.75,D111&lt;0.35,B111&gt;=3.35,A111&gt;=5.05,A111&lt;5.85,B111&gt;=3.15),1.7,IF(AND(G111&lt;0.823,B111&gt;=3.75,D111&lt;0.35,B111&gt;=3.35,A111&gt;=5.05,A111&lt;5.85,B111&gt;=3.15),1.55,IF(AND(G111&gt;=0.823,B111&gt;=3.75,D111&lt;0.35,B111&gt;=3.35,A111&gt;=5.05,A111&lt;5.85,B111&gt;=3.15),1.5,IF(AND(A111&lt;6.2,H111&lt;12.206,A111&lt;6.8,A111&gt;=6.05,D111&gt;=1.35,F111&lt;2.5,A111&gt;=5.3,B111&lt;3.15),4.6,IF(AND(A111&gt;=6.2,H111&lt;12.206,A111&lt;6.8,A111&gt;=6.05,D111&gt;=1.35,F111&lt;2.5,A111&gt;=5.3,B111&lt;3.15),4.74,IF(AND(H111&gt;=10.667,G111&lt;0.439,G111&lt;0.622,H111&lt;13.29,A111&lt;7.05,F111&gt;=2.5,A111&gt;=5.3,B111&lt;3.15),5.6,IF(AND(H111&lt;13.67,G111&lt;0.934,B111&lt;3.75,D111&lt;0.35,B111&gt;=3.35,A111&gt;=5.05,A111&lt;5.85,B111&gt;=3.15),1.48,IF(AND(H111&gt;=13.67,G111&lt;0.934,B111&lt;3.75,D111&lt;0.35,B111&gt;=3.35,A111&gt;=5.05,A111&lt;5.85,B111&gt;=3.15),1.3,IF(AND(G111&lt;0.301,H111&lt;10.667,G111&lt;0.439,G111&lt;0.622,H111&lt;13.29,A111&lt;7.05,F111&gt;=2.5,A111&gt;=5.3,B111&lt;3.15),5.2,IF(AND(G111&gt;=0.301,H111&lt;10.667,G111&lt;0.439,G111&lt;0.622,H111&lt;13.29,A111&lt;7.05,F111&gt;=2.5,A111&gt;=5.3,B111&lt;3.15),5.067,"shouldnthappen"))))))))))))))))))))))))))))))))))</f>
        <v>5.667</v>
      </c>
      <c r="BE111" s="1" t="n">
        <f aca="false">IF(AND(B111&gt;=3.85,A111&gt;=5.05,F111&lt;1.5),1.4,IF(AND(A111&lt;5.25,A111&lt;5.75,F111&gt;=1.5),3.15,IF(AND(A111&lt;4.95,B111&lt;3.15,A111&lt;5.05,F111&lt;1.5),1.46,IF(AND(A111&gt;=4.95,B111&lt;3.15,A111&lt;5.05,F111&lt;1.5),1.6,IF(AND(H111&lt;8.834,B111&gt;=3.15,A111&lt;5.05,F111&lt;1.5),1.4,IF(AND(D111&lt;0.25,B111&lt;3.85,A111&gt;=5.05,F111&lt;1.5),1.48,IF(AND(D111&gt;=0.25,B111&lt;3.85,A111&gt;=5.05,F111&lt;1.5),1.7,IF(AND(F111&gt;=2.5,A111&gt;=5.25,A111&lt;5.75,F111&gt;=1.5),4.9,IF(AND(H111&lt;12.45,H111&gt;=8.834,B111&gt;=3.15,A111&lt;5.05,F111&lt;1.5),1.25,IF(AND(H111&gt;=12.45,H111&gt;=8.834,B111&gt;=3.15,A111&lt;5.05,F111&lt;1.5),1.32,IF(AND(G111&lt;0.283,F111&lt;2.5,A111&gt;=5.25,A111&lt;5.75,F111&gt;=1.5),4.3,IF(AND(H111&lt;6.712,H111&lt;11.275,D111&lt;1.55,A111&gt;=5.75,F111&gt;=1.5),5,IF(AND(H111&lt;13.101,H111&gt;=11.275,D111&lt;1.55,A111&gt;=5.75,F111&gt;=1.5),3.933,IF(AND(H111&gt;=13.101,H111&gt;=11.275,D111&lt;1.55,A111&gt;=5.75,F111&gt;=1.5),4.5,IF(AND(A111&gt;=7.3,D111&lt;2.45,D111&gt;=1.55,A111&gt;=5.75,F111&gt;=1.5),6.7,IF(AND(B111&lt;3.45,D111&gt;=2.45,D111&gt;=1.55,A111&gt;=5.75,F111&gt;=1.5),5.925,IF(AND(B111&gt;=3.45,D111&gt;=2.45,D111&gt;=1.55,A111&gt;=5.75,F111&gt;=1.5),6.1,IF(AND(B111&gt;=2.8,G111&gt;=0.283,F111&lt;2.5,A111&gt;=5.25,A111&lt;5.75,F111&gt;=1.5),4.2,IF(AND(D111&lt;1.35,H111&gt;=6.712,H111&lt;11.275,D111&lt;1.55,A111&gt;=5.75,F111&gt;=1.5),4.35,IF(AND(D111&lt;1.05,B111&lt;2.8,G111&gt;=0.283,F111&lt;2.5,A111&gt;=5.25,A111&lt;5.75,F111&gt;=1.5),3.567,IF(AND(D111&gt;=1.05,B111&lt;2.8,G111&gt;=0.283,F111&lt;2.5,A111&gt;=5.25,A111&lt;5.75,F111&gt;=1.5),3.925,IF(AND(B111&lt;2.65,D111&gt;=1.35,H111&gt;=6.712,H111&lt;11.275,D111&lt;1.55,A111&gt;=5.75,F111&gt;=1.5),4.9,IF(AND(B111&gt;=2.65,D111&gt;=1.35,H111&gt;=6.712,H111&lt;11.275,D111&lt;1.55,A111&gt;=5.75,F111&gt;=1.5),4.625,IF(AND(H111&gt;=14.683,G111&gt;=0.628,A111&lt;7.3,D111&lt;2.45,D111&gt;=1.55,A111&gt;=5.75,F111&gt;=1.5),5.4,IF(AND(D111&lt;1.95,H111&lt;8.884,G111&lt;0.628,A111&lt;7.3,D111&lt;2.45,D111&gt;=1.55,A111&gt;=5.75,F111&gt;=1.5),5.1,IF(AND(D111&gt;=1.95,H111&lt;8.884,G111&lt;0.628,A111&lt;7.3,D111&lt;2.45,D111&gt;=1.55,A111&gt;=5.75,F111&gt;=1.5),5.22,IF(AND(A111&lt;6.05,H111&gt;=8.884,G111&lt;0.628,A111&lt;7.3,D111&lt;2.45,D111&gt;=1.55,A111&gt;=5.75,F111&gt;=1.5),5.1,IF(AND(G111&lt;0.817,H111&lt;14.683,G111&gt;=0.628,A111&lt;7.3,D111&lt;2.45,D111&gt;=1.55,A111&gt;=5.75,F111&gt;=1.5),4.967,IF(AND(G111&gt;=0.817,H111&lt;14.683,G111&gt;=0.628,A111&lt;7.3,D111&lt;2.45,D111&gt;=1.55,A111&gt;=5.75,F111&gt;=1.5),5.1,IF(AND(H111&lt;9.637,A111&gt;=6.05,H111&gt;=8.884,G111&lt;0.628,A111&lt;7.3,D111&lt;2.45,D111&gt;=1.55,A111&gt;=5.75,F111&gt;=1.5),5.9,IF(AND(D111&lt;1.85,H111&gt;=9.637,A111&gt;=6.05,H111&gt;=8.884,G111&lt;0.628,A111&lt;7.3,D111&lt;2.45,D111&gt;=1.55,A111&gt;=5.75,F111&gt;=1.5),5.733,IF(AND(G111&gt;=0.388,D111&gt;=1.85,H111&gt;=9.637,A111&gt;=6.05,H111&gt;=8.884,G111&lt;0.628,A111&lt;7.3,D111&lt;2.45,D111&gt;=1.55,A111&gt;=5.75,F111&gt;=1.5),5.64,IF(AND(B111&lt;2.95,G111&lt;0.388,D111&gt;=1.85,H111&gt;=9.637,A111&gt;=6.05,H111&gt;=8.884,G111&lt;0.628,A111&lt;7.3,D111&lt;2.45,D111&gt;=1.55,A111&gt;=5.75,F111&gt;=1.5),5.5,IF(AND(B111&gt;=2.95,G111&lt;0.388,D111&gt;=1.85,H111&gt;=9.637,A111&gt;=6.05,H111&gt;=8.884,G111&lt;0.628,A111&lt;7.3,D111&lt;2.45,D111&gt;=1.55,A111&gt;=5.75,F111&gt;=1.5),5.333,"shouldnthappen"))))))))))))))))))))))))))))))))))</f>
        <v>5.733</v>
      </c>
      <c r="BF111" s="1" t="n">
        <f aca="false">IF(AND(D111&gt;=0.35,F111&lt;1.5),1.65,IF(AND(H111&gt;=16.227,D111&gt;=1.55,F111&gt;=1.5),6.533,IF(AND(A111&gt;=5.45,G111&lt;0.174,D111&lt;0.35,F111&lt;1.5),1.7,IF(AND(D111&lt;0.15,G111&gt;=0.174,D111&lt;0.35,F111&lt;1.5),1.38,IF(AND(D111&gt;=1.15,D111&lt;1.25,D111&lt;1.55,F111&gt;=1.5),3.967,IF(AND(H111&lt;8.376,A111&lt;5.45,G111&lt;0.174,D111&lt;0.35,F111&lt;1.5),1.4,IF(AND(H111&gt;=8.376,A111&lt;5.45,G111&lt;0.174,D111&lt;0.35,F111&lt;1.5),1.5,IF(AND(B111&lt;3.1,D111&gt;=0.15,G111&gt;=0.174,D111&lt;0.35,F111&lt;1.5),1.475,IF(AND(H111&lt;10.258,D111&lt;1.15,D111&lt;1.25,D111&lt;1.55,F111&gt;=1.5),3.24,IF(AND(H111&gt;=10.258,D111&lt;1.15,D111&lt;1.25,D111&lt;1.55,F111&gt;=1.5),3.875,IF(AND(F111&gt;=2.5,H111&lt;10.927,D111&gt;=1.25,D111&lt;1.55,F111&gt;=1.5),5.05,IF(AND(D111&lt;1.35,H111&gt;=10.927,D111&gt;=1.25,D111&lt;1.55,F111&gt;=1.5),4.25,IF(AND(A111&gt;=6.95,D111&lt;1.75,H111&lt;16.227,D111&gt;=1.55,F111&gt;=1.5),5.8,IF(AND(B111&lt;3.3,B111&gt;=3.1,D111&gt;=0.15,G111&gt;=0.174,D111&lt;0.35,F111&lt;1.5),1.3,IF(AND(H111&lt;12.278,D111&gt;=1.35,H111&gt;=10.927,D111&gt;=1.25,D111&lt;1.55,F111&gt;=1.5),4.9,IF(AND(G111&lt;0.226,A111&lt;6.95,D111&lt;1.75,H111&lt;16.227,D111&gt;=1.55,F111&gt;=1.5),5,IF(AND(G111&gt;=0.226,A111&lt;6.95,D111&lt;1.75,H111&lt;16.227,D111&gt;=1.55,F111&gt;=1.5),4.62,IF(AND(H111&lt;9.35,B111&lt;2.95,D111&gt;=1.75,H111&lt;16.227,D111&gt;=1.55,F111&gt;=1.5),6.3,IF(AND(H111&gt;=9.35,B111&lt;2.95,D111&gt;=1.75,H111&lt;16.227,D111&gt;=1.55,F111&gt;=1.5),5.58,IF(AND(A111&lt;5.05,B111&gt;=3.3,B111&gt;=3.1,D111&gt;=0.15,G111&gt;=0.174,D111&lt;0.35,F111&lt;1.5),1.35,IF(AND(A111&gt;=5.05,B111&gt;=3.3,B111&gt;=3.1,D111&gt;=0.15,G111&gt;=0.174,D111&lt;0.35,F111&lt;1.5),1.46,IF(AND(B111&lt;2.8,A111&lt;5.65,F111&lt;2.5,H111&lt;10.927,D111&gt;=1.25,D111&lt;1.55,F111&gt;=1.5),4.075,IF(AND(B111&gt;=2.8,A111&lt;5.65,F111&lt;2.5,H111&lt;10.927,D111&gt;=1.25,D111&lt;1.55,F111&gt;=1.5),3.933,IF(AND(A111&lt;6.25,A111&gt;=5.65,F111&lt;2.5,H111&lt;10.927,D111&gt;=1.25,D111&lt;1.55,F111&gt;=1.5),4.533,IF(AND(A111&gt;=6.25,A111&gt;=5.65,F111&lt;2.5,H111&lt;10.927,D111&gt;=1.25,D111&lt;1.55,F111&gt;=1.5),4.3,IF(AND(A111&lt;6.5,H111&gt;=12.278,D111&gt;=1.35,H111&gt;=10.927,D111&gt;=1.25,D111&lt;1.55,F111&gt;=1.5),4.55,IF(AND(A111&gt;=6.5,H111&gt;=12.278,D111&gt;=1.35,H111&gt;=10.927,D111&gt;=1.25,D111&lt;1.55,F111&gt;=1.5),4.775,IF(AND(H111&lt;9.884,D111&lt;2.1,B111&gt;=2.95,D111&gt;=1.75,H111&lt;16.227,D111&gt;=1.55,F111&gt;=1.5),5.5,IF(AND(H111&gt;=9.884,D111&lt;2.1,B111&gt;=2.95,D111&gt;=1.75,H111&lt;16.227,D111&gt;=1.55,F111&gt;=1.5),5.1,IF(AND(H111&lt;10.393,D111&gt;=2.1,B111&gt;=2.95,D111&gt;=1.75,H111&lt;16.227,D111&gt;=1.55,F111&gt;=1.5),5.74,IF(AND(D111&lt;2.25,H111&gt;=10.393,D111&gt;=2.1,B111&gt;=2.95,D111&gt;=1.75,H111&lt;16.227,D111&gt;=1.55,F111&gt;=1.5),5.8,IF(AND(D111&gt;=2.25,H111&gt;=10.393,D111&gt;=2.1,B111&gt;=2.95,D111&gt;=1.75,H111&lt;16.227,D111&gt;=1.55,F111&gt;=1.5),5.4,"shouldnthappen"))))))))))))))))))))))))))))))))</f>
        <v>5.58</v>
      </c>
      <c r="BG111" s="1" t="n">
        <f aca="false">IF(AND(G111&lt;0.096,A111&lt;5.45),2.95,IF(AND(F111&gt;=1.5,G111&gt;=0.096,A111&lt;5.45),3,IF(AND(D111&lt;0.6,A111&lt;5.9,A111&gt;=5.45),1.4,IF(AND(F111&gt;=2.5,D111&gt;=0.6,A111&lt;5.9,A111&gt;=5.45),5.1,IF(AND(A111&lt;7.45,A111&gt;=7.05,A111&gt;=5.9,A111&gt;=5.45),6.167,IF(AND(B111&gt;=3.55,G111&lt;0.587,F111&lt;1.5,G111&gt;=0.096,A111&lt;5.45),1,IF(AND(A111&lt;5.05,G111&gt;=0.587,F111&lt;1.5,G111&gt;=0.096,A111&lt;5.45),1.35,IF(AND(B111&lt;2.75,D111&lt;1.7,A111&lt;7.05,A111&gt;=5.9,A111&gt;=5.45),4.9,IF(AND(A111&lt;6.2,D111&gt;=1.7,A111&lt;7.05,A111&gt;=5.9,A111&gt;=5.45),4.833,IF(AND(H111&lt;17.32,A111&gt;=7.45,A111&gt;=7.05,A111&gt;=5.9,A111&gt;=5.45),6.68,IF(AND(H111&gt;=17.32,A111&gt;=7.45,A111&gt;=7.05,A111&gt;=5.9,A111&gt;=5.45),6.4,IF(AND(G111&lt;0.161,B111&lt;3.55,G111&lt;0.587,F111&lt;1.5,G111&gt;=0.096,A111&lt;5.45),1.5,IF(AND(H111&lt;11.016,A111&gt;=5.05,G111&gt;=0.587,F111&lt;1.5,G111&gt;=0.096,A111&lt;5.45),1.633,IF(AND(H111&lt;11.001,G111&lt;0.372,F111&lt;2.5,D111&gt;=0.6,A111&lt;5.9,A111&gt;=5.45),4.133,IF(AND(H111&gt;=11.001,G111&lt;0.372,F111&lt;2.5,D111&gt;=0.6,A111&lt;5.9,A111&gt;=5.45),4.3,IF(AND(H111&lt;6.808,G111&gt;=0.372,F111&lt;2.5,D111&gt;=0.6,A111&lt;5.9,A111&gt;=5.45),4,IF(AND(A111&gt;=6.75,B111&gt;=2.75,D111&lt;1.7,A111&lt;7.05,A111&gt;=5.9,A111&gt;=5.45),4.84,IF(AND(H111&lt;12.467,G111&gt;=0.161,B111&lt;3.55,G111&lt;0.587,F111&lt;1.5,G111&gt;=0.096,A111&lt;5.45),1.3,IF(AND(D111&lt;0.25,H111&gt;=11.016,A111&gt;=5.05,G111&gt;=0.587,F111&lt;1.5,G111&gt;=0.096,A111&lt;5.45),1.52,IF(AND(D111&gt;=0.25,H111&gt;=11.016,A111&gt;=5.05,G111&gt;=0.587,F111&lt;1.5,G111&gt;=0.096,A111&lt;5.45),1.5,IF(AND(H111&lt;11.218,H111&gt;=6.808,G111&gt;=0.372,F111&lt;2.5,D111&gt;=0.6,A111&lt;5.9,A111&gt;=5.45),3.7,IF(AND(H111&gt;=11.218,H111&gt;=6.808,G111&gt;=0.372,F111&lt;2.5,D111&gt;=0.6,A111&lt;5.9,A111&gt;=5.45),3.9,IF(AND(B111&lt;2.95,A111&lt;6.75,B111&gt;=2.75,D111&lt;1.7,A111&lt;7.05,A111&gt;=5.9,A111&gt;=5.45),4.2,IF(AND(B111&gt;=2.95,A111&lt;6.75,B111&gt;=2.75,D111&lt;1.7,A111&lt;7.05,A111&gt;=5.9,A111&gt;=5.45),4.6,IF(AND(D111&gt;=2.45,A111&lt;6.85,A111&gt;=6.2,D111&gt;=1.7,A111&lt;7.05,A111&gt;=5.9,A111&gt;=5.45),5.9,IF(AND(G111&lt;0.312,A111&gt;=6.85,A111&gt;=6.2,D111&gt;=1.7,A111&lt;7.05,A111&gt;=5.9,A111&gt;=5.45),5.1,IF(AND(G111&gt;=0.312,A111&gt;=6.85,A111&gt;=6.2,D111&gt;=1.7,A111&lt;7.05,A111&gt;=5.9,A111&gt;=5.45),5.4,IF(AND(G111&lt;0.251,H111&gt;=12.467,G111&gt;=0.161,B111&lt;3.55,G111&lt;0.587,F111&lt;1.5,G111&gt;=0.096,A111&lt;5.45),1.35,IF(AND(G111&gt;=0.251,H111&gt;=12.467,G111&gt;=0.161,B111&lt;3.55,G111&lt;0.587,F111&lt;1.5,G111&gt;=0.096,A111&lt;5.45),1.467,IF(AND(G111&gt;=0.628,D111&lt;2.45,A111&lt;6.85,A111&gt;=6.2,D111&gt;=1.7,A111&lt;7.05,A111&gt;=5.9,A111&gt;=5.45),5.1,IF(AND(A111&gt;=6.75,G111&lt;0.628,D111&lt;2.45,A111&lt;6.85,A111&gt;=6.2,D111&gt;=1.7,A111&lt;7.05,A111&gt;=5.9,A111&gt;=5.45),5.9,IF(AND(H111&lt;11.824,A111&lt;6.75,G111&lt;0.628,D111&lt;2.45,A111&lt;6.85,A111&gt;=6.2,D111&gt;=1.7,A111&lt;7.05,A111&gt;=5.9,A111&gt;=5.45),5.44,IF(AND(H111&lt;14.378,H111&gt;=11.824,A111&lt;6.75,G111&lt;0.628,D111&lt;2.45,A111&lt;6.85,A111&gt;=6.2,D111&gt;=1.7,A111&lt;7.05,A111&gt;=5.9,A111&gt;=5.45),5.6,IF(AND(H111&gt;=14.378,H111&gt;=11.824,A111&lt;6.75,G111&lt;0.628,D111&lt;2.45,A111&lt;6.85,A111&gt;=6.2,D111&gt;=1.7,A111&lt;7.05,A111&gt;=5.9,A111&gt;=5.45),5.8,"shouldnthappen"))))))))))))))))))))))))))))))))))</f>
        <v>5.6</v>
      </c>
      <c r="BH111" s="1" t="n">
        <f aca="false">IF(AND(G111&gt;=0.905,F111&lt;1.5),1.8,IF(AND(H111&lt;5.523,G111&lt;0.905,F111&lt;1.5),1,IF(AND(D111&gt;=0.4,H111&gt;=5.523,G111&lt;0.905,F111&lt;1.5),1.7,IF(AND(G111&gt;=0.878,D111&lt;1.35,F111&lt;2.5,F111&gt;=1.5),4.4,IF(AND(A111&lt;5.4,D111&gt;=1.35,F111&lt;2.5,F111&gt;=1.5),3.9,IF(AND(G111&lt;0.177,B111&lt;3.15,F111&gt;=2.5,F111&gt;=1.5),6.15,IF(AND(H111&lt;10.393,B111&gt;=3.15,F111&gt;=2.5,F111&gt;=1.5),5.94,IF(AND(H111&gt;=10.393,B111&gt;=3.15,F111&gt;=2.5,F111&gt;=1.5),5.467,IF(AND(D111&gt;=1.25,G111&lt;0.878,D111&lt;1.35,F111&lt;2.5,F111&gt;=1.5),4.18,IF(AND(G111&gt;=0.709,A111&gt;=5.4,D111&gt;=1.35,F111&lt;2.5,F111&gt;=1.5),4.9,IF(AND(B111&lt;2.6,G111&gt;=0.177,B111&lt;3.15,F111&gt;=2.5,F111&gt;=1.5),4.8,IF(AND(A111&lt;4.35,A111&lt;5.05,D111&lt;0.4,H111&gt;=5.523,G111&lt;0.905,F111&lt;1.5),1.1,IF(AND(A111&gt;=5.6,A111&gt;=5.05,D111&lt;0.4,H111&gt;=5.523,G111&lt;0.905,F111&lt;1.5),1.7,IF(AND(D111&lt;1.05,D111&lt;1.25,G111&lt;0.878,D111&lt;1.35,F111&lt;2.5,F111&gt;=1.5),3.6,IF(AND(D111&gt;=1.55,G111&lt;0.709,A111&gt;=5.4,D111&gt;=1.35,F111&lt;2.5,F111&gt;=1.5),4.975,IF(AND(D111&lt;1.7,B111&gt;=2.6,G111&gt;=0.177,B111&lt;3.15,F111&gt;=2.5,F111&gt;=1.5),5.8,IF(AND(B111&lt;3.15,A111&gt;=4.35,A111&lt;5.05,D111&lt;0.4,H111&gt;=5.523,G111&lt;0.905,F111&lt;1.5),1.46,IF(AND(A111&gt;=5.45,A111&lt;5.6,A111&gt;=5.05,D111&lt;0.4,H111&gt;=5.523,G111&lt;0.905,F111&lt;1.5),1.35,IF(AND(H111&lt;10.974,D111&gt;=1.05,D111&lt;1.25,G111&lt;0.878,D111&lt;1.35,F111&lt;2.5,F111&gt;=1.5),3.8,IF(AND(H111&gt;=13.654,D111&lt;1.55,G111&lt;0.709,A111&gt;=5.4,D111&gt;=1.35,F111&lt;2.5,F111&gt;=1.5),4.725,IF(AND(A111&lt;4.5,B111&gt;=3.15,A111&gt;=4.35,A111&lt;5.05,D111&lt;0.4,H111&gt;=5.523,G111&lt;0.905,F111&lt;1.5),1.3,IF(AND(G111&lt;0.676,A111&lt;5.45,A111&lt;5.6,A111&gt;=5.05,D111&lt;0.4,H111&gt;=5.523,G111&lt;0.905,F111&lt;1.5),1.5,IF(AND(G111&gt;=0.676,A111&lt;5.45,A111&lt;5.6,A111&gt;=5.05,D111&lt;0.4,H111&gt;=5.523,G111&lt;0.905,F111&lt;1.5),1.55,IF(AND(A111&lt;5.7,H111&gt;=10.974,D111&gt;=1.05,D111&lt;1.25,G111&lt;0.878,D111&lt;1.35,F111&lt;2.5,F111&gt;=1.5),3.9,IF(AND(A111&gt;=5.7,H111&gt;=10.974,D111&gt;=1.05,D111&lt;1.25,G111&lt;0.878,D111&lt;1.35,F111&lt;2.5,F111&gt;=1.5),3.933,IF(AND(G111&gt;=0.644,H111&lt;13.654,D111&lt;1.55,G111&lt;0.709,A111&gt;=5.4,D111&gt;=1.35,F111&lt;2.5,F111&gt;=1.5),4.4,IF(AND(B111&lt;2.9,A111&lt;6.2,D111&gt;=1.7,B111&gt;=2.6,G111&gt;=0.177,B111&lt;3.15,F111&gt;=2.5,F111&gt;=1.5),5.02,IF(AND(B111&gt;=2.9,A111&lt;6.2,D111&gt;=1.7,B111&gt;=2.6,G111&gt;=0.177,B111&lt;3.15,F111&gt;=2.5,F111&gt;=1.5),4.8,IF(AND(D111&lt;2.2,A111&gt;=6.2,D111&gt;=1.7,B111&gt;=2.6,G111&gt;=0.177,B111&lt;3.15,F111&gt;=2.5,F111&gt;=1.5),5.325,IF(AND(D111&gt;=2.2,A111&gt;=6.2,D111&gt;=1.7,B111&gt;=2.6,G111&gt;=0.177,B111&lt;3.15,F111&gt;=2.5,F111&gt;=1.5),5.1,IF(AND(D111&lt;0.25,A111&gt;=4.5,B111&gt;=3.15,A111&gt;=4.35,A111&lt;5.05,D111&lt;0.4,H111&gt;=5.523,G111&lt;0.905,F111&lt;1.5),1.357,IF(AND(D111&gt;=0.25,A111&gt;=4.5,B111&gt;=3.15,A111&gt;=4.35,A111&lt;5.05,D111&lt;0.4,H111&gt;=5.523,G111&lt;0.905,F111&lt;1.5),1.333,IF(AND(H111&lt;10.723,G111&lt;0.644,H111&lt;13.654,D111&lt;1.55,G111&lt;0.709,A111&gt;=5.4,D111&gt;=1.35,F111&lt;2.5,F111&gt;=1.5),4.6,IF(AND(H111&gt;=10.723,G111&lt;0.644,H111&lt;13.654,D111&lt;1.55,G111&lt;0.709,A111&gt;=5.4,D111&gt;=1.35,F111&lt;2.5,F111&gt;=1.5),4.5,"shouldnthappen"))))))))))))))))))))))))))))))))))</f>
        <v>4.8</v>
      </c>
      <c r="BI111" s="1" t="n">
        <f aca="false">IF(AND(D111&gt;=0.8,A111&lt;5.45),3.9,IF(AND(D111&gt;=0.45,D111&lt;0.8,A111&lt;5.45),1.66,IF(AND(H111&lt;16.447,B111&gt;=3.45,A111&gt;=5.45),1.525,IF(AND(H111&gt;=16.447,B111&gt;=3.45,A111&gt;=5.45),6.4,IF(AND(H111&lt;5.245,D111&lt;0.45,D111&lt;0.8,A111&lt;5.45),1,IF(AND(A111&gt;=7.2,G111&lt;0.154,B111&lt;3.45,A111&gt;=5.45),6.7,IF(AND(D111&lt;1.65,A111&lt;7.2,G111&lt;0.154,B111&lt;3.45,A111&gt;=5.45),4.7,IF(AND(D111&gt;=1.65,A111&lt;7.2,G111&lt;0.154,B111&lt;3.45,A111&gt;=5.45),5.52,IF(AND(D111&gt;=0.25,A111&lt;5.05,H111&gt;=5.245,D111&lt;0.45,D111&lt;0.8,A111&lt;5.45),1.35,IF(AND(H111&lt;6.089,A111&gt;=5.05,H111&gt;=5.245,D111&lt;0.45,D111&lt;0.8,A111&lt;5.45),1.7,IF(AND(D111&lt;1.2,B111&lt;2.6,A111&lt;5.75,G111&gt;=0.154,B111&lt;3.45,A111&gt;=5.45),3.85,IF(AND(D111&gt;=1.2,B111&lt;2.6,A111&lt;5.75,G111&gt;=0.154,B111&lt;3.45,A111&gt;=5.45),4,IF(AND(D111&gt;=1.65,B111&gt;=2.6,A111&lt;5.75,G111&gt;=0.154,B111&lt;3.45,A111&gt;=5.45),4.9,IF(AND(G111&lt;0.353,F111&lt;2.5,A111&gt;=5.75,G111&gt;=0.154,B111&lt;3.45,A111&gt;=5.45),4.25,IF(AND(A111&gt;=7.25,F111&gt;=2.5,A111&gt;=5.75,G111&gt;=0.154,B111&lt;3.45,A111&gt;=5.45),6.45,IF(AND(H111&lt;11.218,D111&lt;0.25,A111&lt;5.05,H111&gt;=5.245,D111&lt;0.45,D111&lt;0.8,A111&lt;5.45),1.42,IF(AND(G111&lt;0.517,H111&gt;=6.089,A111&gt;=5.05,H111&gt;=5.245,D111&lt;0.45,D111&lt;0.8,A111&lt;5.45),1.44,IF(AND(G111&gt;=0.517,H111&gt;=6.089,A111&gt;=5.05,H111&gt;=5.245,D111&lt;0.45,D111&lt;0.8,A111&lt;5.45),1.54,IF(AND(H111&gt;=10.194,D111&lt;1.65,B111&gt;=2.6,A111&lt;5.75,G111&gt;=0.154,B111&lt;3.45,A111&gt;=5.45),4.35,IF(AND(B111&gt;=3.15,G111&gt;=0.353,F111&lt;2.5,A111&gt;=5.75,G111&gt;=0.154,B111&lt;3.45,A111&gt;=5.45),4.7,IF(AND(H111&lt;7.716,A111&lt;7.25,F111&gt;=2.5,A111&gt;=5.75,G111&gt;=0.154,B111&lt;3.45,A111&gt;=5.45),5.04,IF(AND(G111&lt;0.175,H111&gt;=11.218,D111&lt;0.25,A111&lt;5.05,H111&gt;=5.245,D111&lt;0.45,D111&lt;0.8,A111&lt;5.45),1.5,IF(AND(H111&lt;7.713,H111&lt;10.194,D111&lt;1.65,B111&gt;=2.6,A111&lt;5.75,G111&gt;=0.154,B111&lt;3.45,A111&gt;=5.45),4.1,IF(AND(H111&gt;=7.713,H111&lt;10.194,D111&lt;1.65,B111&gt;=2.6,A111&lt;5.75,G111&gt;=0.154,B111&lt;3.45,A111&gt;=5.45),4.2,IF(AND(B111&gt;=3.05,B111&lt;3.15,G111&gt;=0.353,F111&lt;2.5,A111&gt;=5.75,G111&gt;=0.154,B111&lt;3.45,A111&gt;=5.45),4.4,IF(AND(D111&gt;=2.45,H111&gt;=7.716,A111&lt;7.25,F111&gt;=2.5,A111&gt;=5.75,G111&gt;=0.154,B111&lt;3.45,A111&gt;=5.45),5.85,IF(AND(D111&lt;0.15,G111&gt;=0.175,H111&gt;=11.218,D111&lt;0.25,A111&lt;5.05,H111&gt;=5.245,D111&lt;0.45,D111&lt;0.8,A111&lt;5.45),1.1,IF(AND(H111&gt;=16.317,B111&lt;3.05,B111&lt;3.15,G111&gt;=0.353,F111&lt;2.5,A111&gt;=5.75,G111&gt;=0.154,B111&lt;3.45,A111&gt;=5.45),4.8,IF(AND(G111&gt;=0.857,D111&lt;2.45,H111&gt;=7.716,A111&lt;7.25,F111&gt;=2.5,A111&gt;=5.75,G111&gt;=0.154,B111&lt;3.45,A111&gt;=5.45),5.05,IF(AND(G111&lt;0.245,D111&gt;=0.15,G111&gt;=0.175,H111&gt;=11.218,D111&lt;0.25,A111&lt;5.05,H111&gt;=5.245,D111&lt;0.45,D111&lt;0.8,A111&lt;5.45),1.3,IF(AND(G111&gt;=0.245,D111&gt;=0.15,G111&gt;=0.175,H111&gt;=11.218,D111&lt;0.25,A111&lt;5.05,H111&gt;=5.245,D111&lt;0.45,D111&lt;0.8,A111&lt;5.45),1.22,IF(AND(B111&lt;2.85,H111&lt;16.317,B111&lt;3.05,B111&lt;3.15,G111&gt;=0.353,F111&lt;2.5,A111&gt;=5.75,G111&gt;=0.154,B111&lt;3.45,A111&gt;=5.45),4.6,IF(AND(B111&gt;=2.85,H111&lt;16.317,B111&lt;3.05,B111&lt;3.15,G111&gt;=0.353,F111&lt;2.5,A111&gt;=5.75,G111&gt;=0.154,B111&lt;3.45,A111&gt;=5.45),4.633,IF(AND(D111&lt;1.85,G111&lt;0.857,D111&lt;2.45,H111&gt;=7.716,A111&lt;7.25,F111&gt;=2.5,A111&gt;=5.75,G111&gt;=0.154,B111&lt;3.45,A111&gt;=5.45),5.8,IF(AND(H111&lt;11.297,D111&gt;=1.85,G111&lt;0.857,D111&lt;2.45,H111&gt;=7.716,A111&lt;7.25,F111&gt;=2.5,A111&gt;=5.75,G111&gt;=0.154,B111&lt;3.45,A111&gt;=5.45),5.3,IF(AND(G111&lt;0.388,H111&gt;=11.297,D111&gt;=1.85,G111&lt;0.857,D111&lt;2.45,H111&gt;=7.716,A111&lt;7.25,F111&gt;=2.5,A111&gt;=5.75,G111&gt;=0.154,B111&lt;3.45,A111&gt;=5.45),5.4,IF(AND(G111&gt;=0.388,H111&gt;=11.297,D111&gt;=1.85,G111&lt;0.857,D111&lt;2.45,H111&gt;=7.716,A111&lt;7.25,F111&gt;=2.5,A111&gt;=5.75,G111&gt;=0.154,B111&lt;3.45,A111&gt;=5.45),5.6,"shouldnthappen")))))))))))))))))))))))))))))))))))))</f>
        <v>5.8</v>
      </c>
      <c r="BJ111" s="1" t="n">
        <f aca="false">IF(AND(F111&gt;=2,B111&gt;=3.35),6.1,IF(AND(H111&gt;=12.719,F111&lt;1.5,B111&lt;3.35),1.567,IF(AND(H111&lt;5.245,F111&lt;2,B111&gt;=3.35),1,IF(AND(D111&lt;0.15,H111&lt;12.719,F111&lt;1.5,B111&lt;3.35),1.5,IF(AND(D111&gt;=0.35,H111&gt;=5.245,F111&lt;2,B111&gt;=3.35),1.6,IF(AND(A111&lt;4.9,D111&gt;=0.15,H111&lt;12.719,F111&lt;1.5,B111&lt;3.35),1.36,IF(AND(B111&lt;2.65,G111&lt;0.572,D111&lt;1.45,F111&gt;=1.5,B111&lt;3.35),3.5,IF(AND(A111&lt;6.1,F111&lt;2.5,D111&gt;=1.45,F111&gt;=1.5,B111&lt;3.35),5.1,IF(AND(G111&gt;=0.607,D111&lt;0.35,H111&gt;=5.245,F111&lt;2,B111&gt;=3.35),1.65,IF(AND(G111&lt;0.546,A111&gt;=4.9,D111&gt;=0.15,H111&lt;12.719,F111&lt;1.5,B111&lt;3.35),1.2,IF(AND(G111&gt;=0.546,A111&gt;=4.9,D111&gt;=0.15,H111&lt;12.719,F111&lt;1.5,B111&lt;3.35),1.4,IF(AND(A111&gt;=6.3,B111&gt;=2.65,G111&lt;0.572,D111&lt;1.45,F111&gt;=1.5,B111&lt;3.35),4.8,IF(AND(D111&lt;1.15,B111&lt;2.85,G111&gt;=0.572,D111&lt;1.45,F111&gt;=1.5,B111&lt;3.35),3.9,IF(AND(B111&gt;=3.15,B111&gt;=2.85,G111&gt;=0.572,D111&lt;1.45,F111&gt;=1.5,B111&lt;3.35),4.7,IF(AND(B111&lt;2.95,A111&gt;=6.1,F111&lt;2.5,D111&gt;=1.45,F111&gt;=1.5,B111&lt;3.35),4.533,IF(AND(B111&gt;=2.95,A111&gt;=6.1,F111&lt;2.5,D111&gt;=1.45,F111&gt;=1.5,B111&lt;3.35),4.75,IF(AND(A111&gt;=6.7,G111&lt;0.107,F111&gt;=2.5,D111&gt;=1.45,F111&gt;=1.5,B111&lt;3.35),5.7,IF(AND(G111&gt;=0.385,G111&lt;0.607,D111&lt;0.35,H111&gt;=5.245,F111&lt;2,B111&gt;=3.35),1.325,IF(AND(D111&lt;1.25,A111&lt;6.3,B111&gt;=2.65,G111&lt;0.572,D111&lt;1.45,F111&gt;=1.5,B111&lt;3.35),4,IF(AND(D111&gt;=1.25,A111&lt;6.3,B111&gt;=2.65,G111&lt;0.572,D111&lt;1.45,F111&gt;=1.5,B111&lt;3.35),4.18,IF(AND(G111&lt;0.907,D111&gt;=1.15,B111&lt;2.85,G111&gt;=0.572,D111&lt;1.45,F111&gt;=1.5,B111&lt;3.35),4,IF(AND(G111&gt;=0.907,D111&gt;=1.15,B111&lt;2.85,G111&gt;=0.572,D111&lt;1.45,F111&gt;=1.5,B111&lt;3.35),4.4,IF(AND(H111&lt;8.326,B111&lt;3.15,B111&gt;=2.85,G111&gt;=0.572,D111&lt;1.45,F111&gt;=1.5,B111&lt;3.35),3.6,IF(AND(H111&gt;=8.326,B111&lt;3.15,B111&gt;=2.85,G111&gt;=0.572,D111&lt;1.45,F111&gt;=1.5,B111&lt;3.35),4.48,IF(AND(B111&lt;2.95,A111&lt;6.7,G111&lt;0.107,F111&gt;=2.5,D111&gt;=1.45,F111&gt;=1.5,B111&lt;3.35),5.6,IF(AND(B111&gt;=2.95,A111&lt;6.7,G111&lt;0.107,F111&gt;=2.5,D111&gt;=1.45,F111&gt;=1.5,B111&lt;3.35),5.5,IF(AND(G111&lt;0.205,G111&lt;0.432,G111&gt;=0.107,F111&gt;=2.5,D111&gt;=1.45,F111&gt;=1.5,B111&lt;3.35),5.3,IF(AND(B111&gt;=3.05,G111&gt;=0.432,G111&gt;=0.107,F111&gt;=2.5,D111&gt;=1.45,F111&gt;=1.5,B111&lt;3.35),5.86,IF(AND(H111&gt;=14.057,G111&lt;0.385,G111&lt;0.607,D111&lt;0.35,H111&gt;=5.245,F111&lt;2,B111&gt;=3.35),1.7,IF(AND(D111&lt;1.7,G111&gt;=0.205,G111&lt;0.432,G111&gt;=0.107,F111&gt;=2.5,D111&gt;=1.45,F111&gt;=1.5,B111&lt;3.35),5,IF(AND(G111&lt;0.779,B111&lt;3.05,G111&gt;=0.432,G111&gt;=0.107,F111&gt;=2.5,D111&gt;=1.45,F111&gt;=1.5,B111&lt;3.35),4.9,IF(AND(G111&gt;=0.779,B111&lt;3.05,G111&gt;=0.432,G111&gt;=0.107,F111&gt;=2.5,D111&gt;=1.45,F111&gt;=1.5,B111&lt;3.35),5.533,IF(AND(D111&gt;=0.25,H111&lt;14.057,G111&lt;0.385,G111&lt;0.607,D111&lt;0.35,H111&gt;=5.245,F111&lt;2,B111&gt;=3.35),1.4,IF(AND(B111&lt;2.85,D111&gt;=1.7,G111&gt;=0.205,G111&lt;0.432,G111&gt;=0.107,F111&gt;=2.5,D111&gt;=1.45,F111&gt;=1.5,B111&lt;3.35),5.1,IF(AND(B111&gt;=2.85,D111&gt;=1.7,G111&gt;=0.205,G111&lt;0.432,G111&gt;=0.107,F111&gt;=2.5,D111&gt;=1.45,F111&gt;=1.5,B111&lt;3.35),5.15,IF(AND(A111&lt;5.1,D111&lt;0.25,H111&lt;14.057,G111&lt;0.385,G111&lt;0.607,D111&lt;0.35,H111&gt;=5.245,F111&lt;2,B111&gt;=3.35),1.4,IF(AND(A111&gt;=5.1,D111&lt;0.25,H111&lt;14.057,G111&lt;0.385,G111&lt;0.607,D111&lt;0.35,H111&gt;=5.245,F111&lt;2,B111&gt;=3.35),1.5,"shouldnthappen")))))))))))))))))))))))))))))))))))))</f>
        <v>4.9</v>
      </c>
    </row>
    <row r="112" customFormat="false" ht="13.8" hidden="false" customHeight="false" outlineLevel="0" collapsed="false">
      <c r="A112" s="1" t="n">
        <v>7.2</v>
      </c>
      <c r="B112" s="1" t="n">
        <v>3.6</v>
      </c>
      <c r="C112" s="1" t="n">
        <v>6.1</v>
      </c>
      <c r="D112" s="1" t="n">
        <v>2.5</v>
      </c>
      <c r="E112" s="1" t="s">
        <v>93</v>
      </c>
      <c r="F112" s="1" t="n">
        <v>3</v>
      </c>
      <c r="G112" s="1" t="n">
        <v>0.218666523694992</v>
      </c>
      <c r="H112" s="16" t="n">
        <v>9.78930925047025</v>
      </c>
      <c r="I112" s="11" t="n">
        <f aca="false">C112</f>
        <v>6.1</v>
      </c>
      <c r="J112" s="1" t="n">
        <f aca="false">AVERAGE(M112:BJ112)</f>
        <v>5.82732</v>
      </c>
      <c r="K112" s="15" t="n">
        <f aca="false">1-SQRT(VAR(M112:BJ112, I112)) / AVERAGE(M112:BJ112)</f>
        <v>0.882705689327379</v>
      </c>
      <c r="L112" s="1" t="n">
        <f aca="false">(J112-I112)/I112</f>
        <v>-0.0447016393442623</v>
      </c>
      <c r="M112" s="1" t="n">
        <f aca="false">IF(AND(H112&gt;=16.241,B112&gt;=3.35),6.4,IF(AND(D112&gt;=0.75,A112&lt;5.15,B112&lt;3.35),4.1,IF(AND(D112&gt;=1.5,H112&lt;16.241,B112&gt;=3.35),5.767,IF(AND(B112&gt;=3.25,D112&lt;0.75,A112&lt;5.15,B112&lt;3.35),1.58,IF(AND(A112&lt;4.95,D112&lt;1.5,H112&lt;16.241,B112&gt;=3.35),1.4,IF(AND(A112&lt;4.5,B112&lt;3.25,D112&lt;0.75,A112&lt;5.15,B112&lt;3.35),1.26,IF(AND(A112&gt;=4.5,B112&lt;3.25,D112&lt;0.75,A112&lt;5.15,B112&lt;3.35),1.48,IF(AND(G112&lt;0.356,H112&lt;12.557,D112&lt;1.45,A112&gt;=5.15,B112&lt;3.35),4.267,IF(AND(D112&lt;1.25,H112&gt;=12.557,D112&lt;1.45,A112&gt;=5.15,B112&lt;3.35),4.05,IF(AND(D112&gt;=1.35,G112&gt;=0.356,H112&lt;12.557,D112&lt;1.45,A112&gt;=5.15,B112&lt;3.35),4.25,IF(AND(H112&lt;15.086,D112&gt;=1.25,H112&gt;=12.557,D112&lt;1.45,A112&gt;=5.15,B112&lt;3.35),4.4,IF(AND(F112&lt;2.5,G112&gt;=0.44,D112&lt;2.05,D112&gt;=1.45,A112&gt;=5.15,B112&lt;3.35),4.7,IF(AND(H112&lt;10.391,B112&lt;3.15,D112&gt;=2.05,D112&gt;=1.45,A112&gt;=5.15,B112&lt;3.35),5.1,IF(AND(G112&lt;0.505,B112&gt;=3.15,D112&gt;=2.05,D112&gt;=1.45,A112&gt;=5.15,B112&lt;3.35),5.7,IF(AND(G112&gt;=0.505,B112&gt;=3.15,D112&gt;=2.05,D112&gt;=1.45,A112&gt;=5.15,B112&lt;3.35),5.95,IF(AND(D112&gt;=0.5,G112&lt;0.905,A112&gt;=4.95,D112&lt;1.5,H112&lt;16.241,B112&gt;=3.35),1.6,IF(AND(B112&lt;3.6,G112&gt;=0.905,A112&gt;=4.95,D112&lt;1.5,H112&lt;16.241,B112&gt;=3.35),1.7,IF(AND(B112&gt;=3.6,G112&gt;=0.905,A112&gt;=4.95,D112&lt;1.5,H112&lt;16.241,B112&gt;=3.35),1.767,IF(AND(A112&gt;=5.7,D112&lt;1.35,G112&gt;=0.356,H112&lt;12.557,D112&lt;1.45,A112&gt;=5.15,B112&lt;3.35),3.9,IF(AND(A112&lt;6.35,H112&gt;=15.086,D112&gt;=1.25,H112&gt;=12.557,D112&lt;1.45,A112&gt;=5.15,B112&lt;3.35),4.7,IF(AND(A112&gt;=6.35,H112&gt;=15.086,D112&gt;=1.25,H112&gt;=12.557,D112&lt;1.45,A112&gt;=5.15,B112&lt;3.35),4.6,IF(AND(H112&lt;9.252,D112&lt;1.55,G112&lt;0.44,D112&lt;2.05,D112&gt;=1.45,A112&gt;=5.15,B112&lt;3.35),5.08,IF(AND(H112&gt;=9.252,D112&lt;1.55,G112&lt;0.44,D112&lt;2.05,D112&gt;=1.45,A112&gt;=5.15,B112&lt;3.35),4.7,IF(AND(H112&lt;8.477,D112&gt;=1.55,G112&lt;0.44,D112&lt;2.05,D112&gt;=1.45,A112&gt;=5.15,B112&lt;3.35),5.1,IF(AND(H112&gt;=8.477,D112&gt;=1.55,G112&lt;0.44,D112&lt;2.05,D112&gt;=1.45,A112&gt;=5.15,B112&lt;3.35),5.4,IF(AND(H112&lt;8.435,F112&gt;=2.5,G112&gt;=0.44,D112&lt;2.05,D112&gt;=1.45,A112&gt;=5.15,B112&lt;3.35),5.1,IF(AND(H112&gt;=8.435,F112&gt;=2.5,G112&gt;=0.44,D112&lt;2.05,D112&gt;=1.45,A112&gt;=5.15,B112&lt;3.35),4.86,IF(AND(G112&lt;0.543,H112&gt;=10.391,B112&lt;3.15,D112&gt;=2.05,D112&gt;=1.45,A112&gt;=5.15,B112&lt;3.35),5.56,IF(AND(G112&gt;=0.543,H112&gt;=10.391,B112&lt;3.15,D112&gt;=2.05,D112&gt;=1.45,A112&gt;=5.15,B112&lt;3.35),5.8,IF(AND(A112&lt;5.05,D112&lt;0.5,G112&lt;0.905,A112&gt;=4.95,D112&lt;1.5,H112&lt;16.241,B112&gt;=3.35),1.3,IF(AND(H112&lt;6.583,A112&lt;5.7,D112&lt;1.35,G112&gt;=0.356,H112&lt;12.557,D112&lt;1.45,A112&gt;=5.15,B112&lt;3.35),4,IF(AND(G112&lt;0.585,A112&gt;=5.05,D112&lt;0.5,G112&lt;0.905,A112&gt;=4.95,D112&lt;1.5,H112&lt;16.241,B112&gt;=3.35),1.475,IF(AND(G112&lt;0.62,H112&gt;=6.583,A112&lt;5.7,D112&lt;1.35,G112&gt;=0.356,H112&lt;12.557,D112&lt;1.45,A112&gt;=5.15,B112&lt;3.35),3.75,IF(AND(G112&gt;=0.62,H112&gt;=6.583,A112&lt;5.7,D112&lt;1.35,G112&gt;=0.356,H112&lt;12.557,D112&lt;1.45,A112&gt;=5.15,B112&lt;3.35),3.6,IF(AND(B112&lt;3.75,G112&gt;=0.585,A112&gt;=5.05,D112&lt;0.5,G112&lt;0.905,A112&gt;=4.95,D112&lt;1.5,H112&lt;16.241,B112&gt;=3.35),1.5,IF(AND(B112&gt;=3.75,G112&gt;=0.585,A112&gt;=5.05,D112&lt;0.5,G112&lt;0.905,A112&gt;=4.95,D112&lt;1.5,H112&lt;16.241,B112&gt;=3.35),1.6,"shouldnthappen"))))))))))))))))))))))))))))))))))))</f>
        <v>5.767</v>
      </c>
      <c r="N112" s="1" t="n">
        <f aca="false">IF(AND(H112&lt;5.245,B112&lt;3.65,F112&lt;1.5),1,IF(AND(H112&gt;=14.096,B112&gt;=3.65,F112&lt;1.5),1.65,IF(AND(A112&gt;=5.45,H112&gt;=5.245,B112&lt;3.65,F112&lt;1.5),1.3,IF(AND(H112&gt;=13.586,H112&lt;14.096,B112&gt;=3.65,F112&lt;1.5),1.3,IF(AND(H112&lt;10.258,D112&lt;1.25,F112&lt;2.5,F112&gt;=1.5),3.38,IF(AND(H112&lt;6.982,D112&gt;=1.25,F112&lt;2.5,F112&gt;=1.5),3.96,IF(AND(H112&gt;=13.646,D112&lt;2.05,F112&gt;=2.5,F112&gt;=1.5),6.1,IF(AND(B112&lt;3.05,A112&lt;5.45,H112&gt;=5.245,B112&lt;3.65,F112&lt;1.5),1.375,IF(AND(H112&lt;6.543,H112&lt;13.586,H112&lt;14.096,B112&gt;=3.65,F112&lt;1.5),1.4,IF(AND(H112&gt;=6.543,H112&lt;13.586,H112&lt;14.096,B112&gt;=3.65,F112&lt;1.5),1.5,IF(AND(H112&lt;11.522,H112&gt;=10.258,D112&lt;1.25,F112&lt;2.5,F112&gt;=1.5),3.733,IF(AND(H112&gt;=11.522,H112&gt;=10.258,D112&lt;1.25,F112&lt;2.5,F112&gt;=1.5),3.92,IF(AND(H112&lt;5.767,H112&lt;13.646,D112&lt;2.05,F112&gt;=2.5,F112&gt;=1.5),4.5,IF(AND(A112&lt;6.8,B112&lt;3.15,D112&gt;=2.05,F112&gt;=2.5,F112&gt;=1.5),5.6,IF(AND(A112&gt;=6.8,B112&lt;3.15,D112&gt;=2.05,F112&gt;=2.5,F112&gt;=1.5),5.1,IF(AND(B112&lt;3.25,B112&gt;=3.15,D112&gt;=2.05,F112&gt;=2.5,F112&gt;=1.5),5.8,IF(AND(B112&gt;=3.25,B112&gt;=3.15,D112&gt;=2.05,F112&gt;=2.5,F112&gt;=1.5),5.65,IF(AND(B112&lt;3.15,B112&gt;=3.05,A112&lt;5.45,H112&gt;=5.245,B112&lt;3.65,F112&lt;1.5),1.5,IF(AND(G112&gt;=0.735,H112&lt;13.665,H112&gt;=6.982,D112&gt;=1.25,F112&lt;2.5,F112&gt;=1.5),4.2,IF(AND(H112&lt;14.03,H112&gt;=13.665,H112&gt;=6.982,D112&gt;=1.25,F112&lt;2.5,F112&gt;=1.5),4.8,IF(AND(A112&gt;=6.6,H112&gt;=5.767,H112&lt;13.646,D112&lt;2.05,F112&gt;=2.5,F112&gt;=1.5),6.05,IF(AND(G112&gt;=0.934,B112&gt;=3.15,B112&gt;=3.05,A112&lt;5.45,H112&gt;=5.245,B112&lt;3.65,F112&lt;1.5),1.7,IF(AND(D112&gt;=1.55,G112&lt;0.735,H112&lt;13.665,H112&gt;=6.982,D112&gt;=1.25,F112&lt;2.5,F112&gt;=1.5),5.1,IF(AND(D112&lt;1.45,H112&gt;=14.03,H112&gt;=13.665,H112&gt;=6.982,D112&gt;=1.25,F112&lt;2.5,F112&gt;=1.5),4.7,IF(AND(D112&gt;=1.45,H112&gt;=14.03,H112&gt;=13.665,H112&gt;=6.982,D112&gt;=1.25,F112&lt;2.5,F112&gt;=1.5),4.5,IF(AND(A112&gt;=6.2,A112&lt;6.6,H112&gt;=5.767,H112&lt;13.646,D112&lt;2.05,F112&gt;=2.5,F112&gt;=1.5),5.325,IF(AND(B112&lt;3.25,G112&lt;0.934,B112&gt;=3.15,B112&gt;=3.05,A112&lt;5.45,H112&gt;=5.245,B112&lt;3.65,F112&lt;1.5),1.3,IF(AND(D112&lt;1.35,D112&lt;1.55,G112&lt;0.735,H112&lt;13.665,H112&gt;=6.982,D112&gt;=1.25,F112&lt;2.5,F112&gt;=1.5),4.25,IF(AND(H112&lt;8.435,A112&lt;6.2,A112&lt;6.6,H112&gt;=5.767,H112&lt;13.646,D112&lt;2.05,F112&gt;=2.5,F112&gt;=1.5),5.1,IF(AND(H112&gt;=8.435,A112&lt;6.2,A112&lt;6.6,H112&gt;=5.767,H112&lt;13.646,D112&lt;2.05,F112&gt;=2.5,F112&gt;=1.5),4.9,IF(AND(A112&gt;=5.15,B112&gt;=3.25,G112&lt;0.934,B112&gt;=3.15,B112&gt;=3.05,A112&lt;5.45,H112&gt;=5.245,B112&lt;3.65,F112&lt;1.5),1.5,IF(AND(B112&lt;2.9,D112&gt;=1.35,D112&lt;1.55,G112&lt;0.735,H112&lt;13.665,H112&gt;=6.982,D112&gt;=1.25,F112&lt;2.5,F112&gt;=1.5),4.6,IF(AND(B112&gt;=2.9,D112&gt;=1.35,D112&lt;1.55,G112&lt;0.735,H112&lt;13.665,H112&gt;=6.982,D112&gt;=1.25,F112&lt;2.5,F112&gt;=1.5),4.52,IF(AND(G112&gt;=0.862,A112&lt;5.15,B112&gt;=3.25,G112&lt;0.934,B112&gt;=3.15,B112&gt;=3.05,A112&lt;5.45,H112&gt;=5.245,B112&lt;3.65,F112&lt;1.5),1.5,IF(AND(H112&lt;9.35,G112&lt;0.862,A112&lt;5.15,B112&gt;=3.25,G112&lt;0.934,B112&gt;=3.15,B112&gt;=3.05,A112&lt;5.45,H112&gt;=5.245,B112&lt;3.65,F112&lt;1.5),1.38,IF(AND(H112&gt;=9.35,G112&lt;0.862,A112&lt;5.15,B112&gt;=3.25,G112&lt;0.934,B112&gt;=3.15,B112&gt;=3.05,A112&lt;5.45,H112&gt;=5.245,B112&lt;3.65,F112&lt;1.5),1.4,"shouldnthappen"))))))))))))))))))))))))))))))))))))</f>
        <v>5.65</v>
      </c>
      <c r="O112" s="1" t="n">
        <f aca="false">IF(AND(B112&lt;2.75,A112&lt;5.55),3.96,IF(AND(H112&lt;9.205,A112&lt;5.9,A112&gt;=5.55),3.85,IF(AND(A112&lt;4.35,D112&lt;0.35,B112&gt;=2.75,A112&lt;5.55),1.1,IF(AND(B112&lt;3.65,D112&gt;=0.35,B112&gt;=2.75,A112&lt;5.55),1.65,IF(AND(B112&gt;=3.65,D112&gt;=0.35,B112&gt;=2.75,A112&lt;5.55),1.9,IF(AND(G112&gt;=0.732,H112&gt;=9.205,A112&lt;5.9,A112&gt;=5.55),4.9,IF(AND(G112&lt;0.273,G112&lt;0.732,H112&gt;=9.205,A112&lt;5.9,A112&gt;=5.55),4.5,IF(AND(A112&lt;6.3,G112&lt;0.422,F112&lt;2.5,A112&gt;=5.9,A112&gt;=5.55),5.1,IF(AND(A112&gt;=6.3,G112&lt;0.422,F112&lt;2.5,A112&gt;=5.9,A112&gt;=5.55),4.76,IF(AND(B112&lt;2.4,G112&gt;=0.422,F112&lt;2.5,A112&gt;=5.9,A112&gt;=5.55),4.45,IF(AND(A112&gt;=7,G112&gt;=0.628,F112&gt;=2.5,A112&gt;=5.9,A112&gt;=5.55),6.45,IF(AND(D112&lt;0.15,H112&lt;13.924,A112&gt;=4.35,D112&lt;0.35,B112&gt;=2.75,A112&lt;5.55),1.5,IF(AND(B112&lt;3.15,H112&gt;=13.924,A112&gt;=4.35,D112&lt;0.35,B112&gt;=2.75,A112&lt;5.55),1.56,IF(AND(B112&gt;=3.15,H112&gt;=13.924,A112&gt;=4.35,D112&lt;0.35,B112&gt;=2.75,A112&lt;5.55),1.3,IF(AND(H112&lt;14.316,G112&gt;=0.273,G112&lt;0.732,H112&gt;=9.205,A112&lt;5.9,A112&gt;=5.55),3.95,IF(AND(H112&gt;=14.316,G112&gt;=0.273,G112&lt;0.732,H112&gt;=9.205,A112&lt;5.9,A112&gt;=5.55),4.1,IF(AND(A112&lt;6.2,B112&gt;=2.4,G112&gt;=0.422,F112&lt;2.5,A112&gt;=5.9,A112&gt;=5.55),4.3,IF(AND(A112&gt;=7.05,G112&lt;0.364,G112&lt;0.628,F112&gt;=2.5,A112&gt;=5.9,A112&gt;=5.55),6.1,IF(AND(A112&gt;=7.55,G112&gt;=0.364,G112&lt;0.628,F112&gt;=2.5,A112&gt;=5.9,A112&gt;=5.55),6.4,IF(AND(A112&lt;6.15,A112&lt;7,G112&gt;=0.628,F112&gt;=2.5,A112&gt;=5.9,A112&gt;=5.55),4.9,IF(AND(D112&lt;1.45,A112&gt;=6.2,B112&gt;=2.4,G112&gt;=0.422,F112&lt;2.5,A112&gt;=5.9,A112&gt;=5.55),4.64,IF(AND(D112&gt;=1.45,A112&gt;=6.2,B112&gt;=2.4,G112&gt;=0.422,F112&lt;2.5,A112&gt;=5.9,A112&gt;=5.55),4.9,IF(AND(D112&lt;1.65,A112&lt;7.05,G112&lt;0.364,G112&lt;0.628,F112&gt;=2.5,A112&gt;=5.9,A112&gt;=5.55),5.1,IF(AND(D112&gt;=2.35,A112&lt;7.55,G112&gt;=0.364,G112&lt;0.628,F112&gt;=2.5,A112&gt;=5.9,A112&gt;=5.55),5.633,IF(AND(D112&lt;2.15,A112&gt;=6.15,A112&lt;7,G112&gt;=0.628,F112&gt;=2.5,A112&gt;=5.9,A112&gt;=5.55),5.1,IF(AND(D112&gt;=2.15,A112&gt;=6.15,A112&lt;7,G112&gt;=0.628,F112&gt;=2.5,A112&gt;=5.9,A112&gt;=5.55),5.267,IF(AND(A112&lt;4.9,A112&lt;5.05,D112&gt;=0.15,H112&lt;13.924,A112&gt;=4.35,D112&lt;0.35,B112&gt;=2.75,A112&lt;5.55),1.375,IF(AND(A112&gt;=4.9,A112&lt;5.05,D112&gt;=0.15,H112&lt;13.924,A112&gt;=4.35,D112&lt;0.35,B112&gt;=2.75,A112&lt;5.55),1.3,IF(AND(A112&lt;5.45,A112&gt;=5.05,D112&gt;=0.15,H112&lt;13.924,A112&gt;=4.35,D112&lt;0.35,B112&gt;=2.75,A112&lt;5.55),1.475,IF(AND(A112&gt;=5.45,A112&gt;=5.05,D112&gt;=0.15,H112&lt;13.924,A112&gt;=4.35,D112&lt;0.35,B112&gt;=2.75,A112&lt;5.55),1.4,IF(AND(B112&gt;=3.25,D112&lt;2.35,A112&lt;7.55,G112&gt;=0.364,G112&lt;0.628,F112&gt;=2.5,A112&gt;=5.9,A112&gt;=5.55),5.7,IF(AND(G112&lt;0.006,G112&lt;0.107,D112&gt;=1.65,A112&lt;7.05,G112&lt;0.364,G112&lt;0.628,F112&gt;=2.5,A112&gt;=5.9,A112&gt;=5.55),5.5,IF(AND(G112&gt;=0.006,G112&lt;0.107,D112&gt;=1.65,A112&lt;7.05,G112&lt;0.364,G112&lt;0.628,F112&gt;=2.5,A112&gt;=5.9,A112&gt;=5.55),5.667,IF(AND(D112&lt;2.2,G112&gt;=0.107,D112&gt;=1.65,A112&lt;7.05,G112&lt;0.364,G112&lt;0.628,F112&gt;=2.5,A112&gt;=5.9,A112&gt;=5.55),5.35,IF(AND(D112&gt;=2.2,G112&gt;=0.107,D112&gt;=1.65,A112&lt;7.05,G112&lt;0.364,G112&lt;0.628,F112&gt;=2.5,A112&gt;=5.9,A112&gt;=5.55),5.2,IF(AND(D112&lt;2.25,B112&lt;3.25,D112&lt;2.35,A112&lt;7.55,G112&gt;=0.364,G112&lt;0.628,F112&gt;=2.5,A112&gt;=5.9,A112&gt;=5.55),5.8,IF(AND(D112&gt;=2.25,B112&lt;3.25,D112&lt;2.35,A112&lt;7.55,G112&gt;=0.364,G112&lt;0.628,F112&gt;=2.5,A112&gt;=5.9,A112&gt;=5.55),5.9,"shouldnthappen")))))))))))))))))))))))))))))))))))))</f>
        <v>6.1</v>
      </c>
      <c r="P112" s="1" t="n">
        <f aca="false">IF(AND(D112&gt;=0.75,A112&lt;5.55),3.9,IF(AND(H112&lt;7.482,A112&gt;=5.55),3.45,IF(AND(B112&gt;=3.15,B112&lt;3.25,D112&lt;0.75,A112&lt;5.55),1.262,IF(AND(G112&gt;=0.446,B112&lt;3.15,B112&lt;3.25,D112&lt;0.75,A112&lt;5.55),1.1,IF(AND(G112&lt;0.408,A112&lt;5.05,B112&gt;=3.25,D112&lt;0.75,A112&lt;5.55),1.4,IF(AND(G112&gt;=0.408,A112&lt;5.05,B112&gt;=3.25,D112&lt;0.75,A112&lt;5.55),1.233,IF(AND(G112&gt;=0.676,A112&gt;=5.05,B112&gt;=3.25,D112&lt;0.75,A112&lt;5.55),1.72,IF(AND(H112&lt;9.386,A112&lt;5.85,F112&lt;2.5,H112&gt;=7.482,A112&gt;=5.55),3.5,IF(AND(H112&gt;=9.386,A112&lt;5.85,F112&lt;2.5,H112&gt;=7.482,A112&gt;=5.55),4.275,IF(AND(H112&gt;=16.284,G112&lt;0.865,F112&gt;=2.5,H112&gt;=7.482,A112&gt;=5.55),6.6,IF(AND(G112&lt;0.912,G112&gt;=0.865,F112&gt;=2.5,H112&gt;=7.482,A112&gt;=5.55),4.8,IF(AND(G112&gt;=0.912,G112&gt;=0.865,F112&gt;=2.5,H112&gt;=7.482,A112&gt;=5.55),5.175,IF(AND(A112&gt;=4.95,G112&lt;0.446,B112&lt;3.15,B112&lt;3.25,D112&lt;0.75,A112&lt;5.55),1.6,IF(AND(H112&gt;=12.974,G112&lt;0.676,A112&gt;=5.05,B112&gt;=3.25,D112&lt;0.75,A112&lt;5.55),1.3,IF(AND(D112&lt;1.45,H112&lt;13.531,A112&gt;=5.85,F112&lt;2.5,H112&gt;=7.482,A112&gt;=5.55),4.2,IF(AND(D112&gt;=1.45,H112&lt;13.531,A112&gt;=5.85,F112&lt;2.5,H112&gt;=7.482,A112&gt;=5.55),4.967,IF(AND(G112&lt;0.187,H112&gt;=13.531,A112&gt;=5.85,F112&lt;2.5,H112&gt;=7.482,A112&gt;=5.55),5,IF(AND(H112&gt;=12.675,A112&lt;4.95,G112&lt;0.446,B112&lt;3.15,B112&lt;3.25,D112&lt;0.75,A112&lt;5.55),1.5,IF(AND(H112&lt;10.826,H112&lt;12.974,G112&lt;0.676,A112&gt;=5.05,B112&gt;=3.25,D112&lt;0.75,A112&lt;5.55),1.46,IF(AND(H112&gt;=10.826,H112&lt;12.974,G112&lt;0.676,A112&gt;=5.05,B112&gt;=3.25,D112&lt;0.75,A112&lt;5.55),1.4,IF(AND(A112&lt;6.15,G112&gt;=0.187,H112&gt;=13.531,A112&gt;=5.85,F112&lt;2.5,H112&gt;=7.482,A112&gt;=5.55),4.7,IF(AND(A112&lt;6.85,B112&lt;2.95,H112&lt;16.284,G112&lt;0.865,F112&gt;=2.5,H112&gt;=7.482,A112&gt;=5.55),5.32,IF(AND(A112&gt;=6.85,B112&lt;2.95,H112&lt;16.284,G112&lt;0.865,F112&gt;=2.5,H112&gt;=7.482,A112&gt;=5.55),6.567,IF(AND(A112&lt;4.85,H112&lt;12.675,A112&lt;4.95,G112&lt;0.446,B112&lt;3.15,B112&lt;3.25,D112&lt;0.75,A112&lt;5.55),1.4,IF(AND(A112&gt;=4.85,H112&lt;12.675,A112&lt;4.95,G112&lt;0.446,B112&lt;3.15,B112&lt;3.25,D112&lt;0.75,A112&lt;5.55),1.5,IF(AND(B112&lt;3.1,A112&gt;=6.15,G112&gt;=0.187,H112&gt;=13.531,A112&gt;=5.85,F112&lt;2.5,H112&gt;=7.482,A112&gt;=5.55),4.467,IF(AND(B112&gt;=3.1,A112&gt;=6.15,G112&gt;=0.187,H112&gt;=13.531,A112&gt;=5.85,F112&lt;2.5,H112&gt;=7.482,A112&gt;=5.55),4.7,IF(AND(G112&gt;=0.379,B112&lt;3.15,B112&gt;=2.95,H112&lt;16.284,G112&lt;0.865,F112&gt;=2.5,H112&gt;=7.482,A112&gt;=5.55),5.733,IF(AND(A112&lt;6.6,B112&gt;=3.15,B112&gt;=2.95,H112&lt;16.284,G112&lt;0.865,F112&gt;=2.5,H112&gt;=7.482,A112&gt;=5.55),5.38,IF(AND(A112&lt;6.7,G112&lt;0.379,B112&lt;3.15,B112&gt;=2.95,H112&lt;16.284,G112&lt;0.865,F112&gt;=2.5,H112&gt;=7.482,A112&gt;=5.55),5.3,IF(AND(A112&gt;=6.7,G112&lt;0.379,B112&lt;3.15,B112&gt;=2.95,H112&lt;16.284,G112&lt;0.865,F112&gt;=2.5,H112&gt;=7.482,A112&gt;=5.55),5.16,IF(AND(A112&lt;7.05,A112&gt;=6.6,B112&gt;=3.15,B112&gt;=2.95,H112&lt;16.284,G112&lt;0.865,F112&gt;=2.5,H112&gt;=7.482,A112&gt;=5.55),5.78,IF(AND(A112&gt;=7.05,A112&gt;=6.6,B112&gt;=3.15,B112&gt;=2.95,H112&lt;16.284,G112&lt;0.865,F112&gt;=2.5,H112&gt;=7.482,A112&gt;=5.55),6.1,"shouldnthappen")))))))))))))))))))))))))))))))))</f>
        <v>6.1</v>
      </c>
      <c r="Q112" s="1" t="n">
        <f aca="false">IF(AND(G112&gt;=0.422,B112&lt;3.25,F112&lt;1.5),1.25,IF(AND(G112&gt;=0.082,G112&lt;0.125,F112&gt;=1.5),6.7,IF(AND(G112&lt;0.251,G112&lt;0.422,B112&lt;3.25,F112&lt;1.5),1.38,IF(AND(G112&gt;=0.251,G112&lt;0.422,B112&lt;3.25,F112&lt;1.5),1.55,IF(AND(G112&gt;=0.385,G112&lt;0.633,B112&gt;=3.25,F112&lt;1.5),1.367,IF(AND(B112&lt;3.35,G112&gt;=0.633,B112&gt;=3.25,F112&lt;1.5),1.7,IF(AND(A112&lt;5.85,G112&lt;0.082,G112&lt;0.125,F112&gt;=1.5),4.5,IF(AND(F112&gt;=2.5,D112&lt;1.6,G112&gt;=0.125,F112&gt;=1.5),5.05,IF(AND(H112&gt;=16.774,D112&gt;=1.6,G112&gt;=0.125,F112&gt;=1.5),6.4,IF(AND(D112&gt;=0.5,G112&lt;0.385,G112&lt;0.633,B112&gt;=3.25,F112&lt;1.5),1.6,IF(AND(B112&lt;3.6,B112&gt;=3.35,G112&gt;=0.633,B112&gt;=3.25,F112&lt;1.5),1.55,IF(AND(B112&gt;=3.6,B112&gt;=3.35,G112&gt;=0.633,B112&gt;=3.25,F112&lt;1.5),1.6,IF(AND(D112&lt;1.65,A112&gt;=5.85,G112&lt;0.082,G112&lt;0.125,F112&gt;=1.5),4.7,IF(AND(A112&lt;5.3,F112&lt;2.5,D112&lt;1.6,G112&gt;=0.125,F112&gt;=1.5),3.15,IF(AND(B112&gt;=3.2,H112&lt;16.774,D112&gt;=1.6,G112&gt;=0.125,F112&gt;=1.5),5.675,IF(AND(H112&lt;11.767,D112&lt;0.5,G112&lt;0.385,G112&lt;0.633,B112&gt;=3.25,F112&lt;1.5),1.5,IF(AND(H112&gt;=11.767,D112&lt;0.5,G112&lt;0.385,G112&lt;0.633,B112&gt;=3.25,F112&lt;1.5),1.367,IF(AND(H112&lt;8.367,D112&gt;=1.65,A112&gt;=5.85,G112&lt;0.082,G112&lt;0.125,F112&gt;=1.5),5.7,IF(AND(H112&gt;=8.367,D112&gt;=1.65,A112&gt;=5.85,G112&lt;0.082,G112&lt;0.125,F112&gt;=1.5),5.575,IF(AND(A112&gt;=7.1,B112&lt;3.2,H112&lt;16.774,D112&gt;=1.6,G112&gt;=0.125,F112&gt;=1.5),6.3,IF(AND(H112&gt;=15.395,B112&lt;2.85,A112&gt;=5.3,F112&lt;2.5,D112&lt;1.6,G112&gt;=0.125,F112&gt;=1.5),4.8,IF(AND(H112&lt;8.486,B112&gt;=2.85,A112&gt;=5.3,F112&lt;2.5,D112&lt;1.6,G112&gt;=0.125,F112&gt;=1.5),3.85,IF(AND(D112&gt;=2.1,A112&lt;7.1,B112&lt;3.2,H112&lt;16.774,D112&gt;=1.6,G112&gt;=0.125,F112&gt;=1.5),5.5,IF(AND(B112&gt;=2.75,H112&lt;15.395,B112&lt;2.85,A112&gt;=5.3,F112&lt;2.5,D112&lt;1.6,G112&gt;=0.125,F112&gt;=1.5),4.489,IF(AND(H112&gt;=15.168,H112&gt;=8.486,B112&gt;=2.85,A112&gt;=5.3,F112&lt;2.5,D112&lt;1.6,G112&gt;=0.125,F112&gt;=1.5),4.7,IF(AND(G112&gt;=0.519,D112&lt;2.1,A112&lt;7.1,B112&lt;3.2,H112&lt;16.774,D112&gt;=1.6,G112&gt;=0.125,F112&gt;=1.5),4.925,IF(AND(G112&gt;=0.897,B112&lt;2.75,H112&lt;15.395,B112&lt;2.85,A112&gt;=5.3,F112&lt;2.5,D112&lt;1.6,G112&gt;=0.125,F112&gt;=1.5),4.567,IF(AND(A112&lt;5.65,H112&lt;15.168,H112&gt;=8.486,B112&gt;=2.85,A112&gt;=5.3,F112&lt;2.5,D112&lt;1.6,G112&gt;=0.125,F112&gt;=1.5),4.5,IF(AND(G112&lt;0.23,G112&lt;0.519,D112&lt;2.1,A112&lt;7.1,B112&lt;3.2,H112&lt;16.774,D112&gt;=1.6,G112&gt;=0.125,F112&gt;=1.5),5,IF(AND(A112&lt;5.9,G112&lt;0.897,B112&lt;2.75,H112&lt;15.395,B112&lt;2.85,A112&gt;=5.3,F112&lt;2.5,D112&lt;1.6,G112&gt;=0.125,F112&gt;=1.5),4.1,IF(AND(A112&gt;=5.9,G112&lt;0.897,B112&lt;2.75,H112&lt;15.395,B112&lt;2.85,A112&gt;=5.3,F112&lt;2.5,D112&lt;1.6,G112&gt;=0.125,F112&gt;=1.5),4.5,IF(AND(A112&lt;6.05,A112&gt;=5.65,H112&lt;15.168,H112&gt;=8.486,B112&gt;=2.85,A112&gt;=5.3,F112&lt;2.5,D112&lt;1.6,G112&gt;=0.125,F112&gt;=1.5),4.2,IF(AND(A112&gt;=6.05,A112&gt;=5.65,H112&lt;15.168,H112&gt;=8.486,B112&gt;=2.85,A112&gt;=5.3,F112&lt;2.5,D112&lt;1.6,G112&gt;=0.125,F112&gt;=1.5),4.35,IF(AND(D112&lt;1.95,G112&gt;=0.23,G112&lt;0.519,D112&lt;2.1,A112&lt;7.1,B112&lt;3.2,H112&lt;16.774,D112&gt;=1.6,G112&gt;=0.125,F112&gt;=1.5),5.3,IF(AND(D112&gt;=1.95,G112&gt;=0.23,G112&lt;0.519,D112&lt;2.1,A112&lt;7.1,B112&lt;3.2,H112&lt;16.774,D112&gt;=1.6,G112&gt;=0.125,F112&gt;=1.5),5.2,"shouldnthappen")))))))))))))))))))))))))))))))))))</f>
        <v>5.675</v>
      </c>
      <c r="R112" s="1" t="n">
        <f aca="false">IF(AND(G112&gt;=0.901,F112&lt;1.5),1.9,IF(AND(H112&lt;5.523,D112&lt;0.35,G112&lt;0.901,F112&lt;1.5),1,IF(AND(B112&lt;3.6,D112&gt;=0.35,G112&lt;0.901,F112&lt;1.5),1.575,IF(AND(B112&gt;=3.6,D112&gt;=0.35,G112&lt;0.901,F112&lt;1.5),1.5,IF(AND(G112&gt;=0.837,D112&lt;1.15,D112&lt;1.45,F112&gt;=1.5),3,IF(AND(G112&gt;=0.66,D112&gt;=1.15,D112&lt;1.45,F112&gt;=1.5),4,IF(AND(F112&gt;=2.5,D112&lt;1.55,D112&gt;=1.45,F112&gt;=1.5),5.025,IF(AND(F112&lt;2.5,D112&gt;=1.55,D112&gt;=1.45,F112&gt;=1.5),4.933,IF(AND(B112&lt;2.45,G112&lt;0.837,D112&lt;1.15,D112&lt;1.45,F112&gt;=1.5),3.3,IF(AND(B112&gt;=2.45,G112&lt;0.837,D112&lt;1.15,D112&lt;1.45,F112&gt;=1.5),3.86,IF(AND(B112&gt;=3.05,F112&lt;2.5,D112&lt;1.55,D112&gt;=1.45,F112&gt;=1.5),4.8,IF(AND(D112&gt;=2.45,F112&gt;=2.5,D112&gt;=1.55,D112&gt;=1.45,F112&gt;=1.5),5.875,IF(AND(H112&lt;13.187,G112&lt;0.217,H112&gt;=5.523,D112&lt;0.35,G112&lt;0.901,F112&lt;1.5),1.4,IF(AND(H112&gt;=13.187,G112&lt;0.217,H112&gt;=5.523,D112&lt;0.35,G112&lt;0.901,F112&lt;1.5),1.5,IF(AND(G112&lt;0.33,G112&gt;=0.217,H112&gt;=5.523,D112&lt;0.35,G112&lt;0.901,F112&lt;1.5),1.28,IF(AND(A112&lt;6.05,D112&lt;1.35,G112&lt;0.66,D112&gt;=1.15,D112&lt;1.45,F112&gt;=1.5),4.175,IF(AND(A112&gt;=6.05,D112&lt;1.35,G112&lt;0.66,D112&gt;=1.15,D112&lt;1.45,F112&gt;=1.5),4.3,IF(AND(A112&lt;5.65,D112&gt;=1.35,G112&lt;0.66,D112&gt;=1.15,D112&lt;1.45,F112&gt;=1.5),3.9,IF(AND(A112&gt;=5.65,D112&gt;=1.35,G112&lt;0.66,D112&gt;=1.15,D112&lt;1.45,F112&gt;=1.5),4.52,IF(AND(A112&lt;6.25,B112&lt;3.05,F112&lt;2.5,D112&lt;1.55,D112&gt;=1.45,F112&gt;=1.5),4.5,IF(AND(A112&gt;=6.25,B112&lt;3.05,F112&lt;2.5,D112&lt;1.55,D112&gt;=1.45,F112&gt;=1.5),4.675,IF(AND(A112&gt;=7.25,D112&lt;2.45,F112&gt;=2.5,D112&gt;=1.55,D112&gt;=1.45,F112&gt;=1.5),6.433,IF(AND(D112&gt;=0.25,G112&gt;=0.33,G112&gt;=0.217,H112&gt;=5.523,D112&lt;0.35,G112&lt;0.901,F112&lt;1.5),1.4,IF(AND(A112&lt;6.15,A112&lt;7.25,D112&lt;2.45,F112&gt;=2.5,D112&gt;=1.55,D112&gt;=1.45,F112&gt;=1.5),5.025,IF(AND(H112&lt;6.439,D112&lt;0.25,G112&gt;=0.33,G112&gt;=0.217,H112&gt;=5.523,D112&lt;0.35,G112&lt;0.901,F112&lt;1.5),1.5,IF(AND(H112&gt;=6.439,D112&lt;0.25,G112&gt;=0.33,G112&gt;=0.217,H112&gt;=5.523,D112&lt;0.35,G112&lt;0.901,F112&lt;1.5),1.38,IF(AND(H112&gt;=13.711,A112&gt;=6.15,A112&lt;7.25,D112&lt;2.45,F112&gt;=2.5,D112&gt;=1.55,D112&gt;=1.45,F112&gt;=1.5),5.68,IF(AND(B112&gt;=3.3,H112&lt;13.711,A112&gt;=6.15,A112&lt;7.25,D112&lt;2.45,F112&gt;=2.5,D112&gt;=1.55,D112&gt;=1.45,F112&gt;=1.5),5.6,IF(AND(G112&lt;0.093,B112&lt;3.3,H112&lt;13.711,A112&gt;=6.15,A112&lt;7.25,D112&lt;2.45,F112&gt;=2.5,D112&gt;=1.55,D112&gt;=1.45,F112&gt;=1.5),5.56,IF(AND(D112&lt;1.95,G112&gt;=0.093,B112&lt;3.3,H112&lt;13.711,A112&gt;=6.15,A112&lt;7.25,D112&lt;2.45,F112&gt;=2.5,D112&gt;=1.55,D112&gt;=1.45,F112&gt;=1.5),5.3,IF(AND(B112&lt;3.15,D112&gt;=1.95,G112&gt;=0.093,B112&lt;3.3,H112&lt;13.711,A112&gt;=6.15,A112&lt;7.25,D112&lt;2.45,F112&gt;=2.5,D112&gt;=1.55,D112&gt;=1.45,F112&gt;=1.5),5.1,IF(AND(B112&gt;=3.15,D112&gt;=1.95,G112&gt;=0.093,B112&lt;3.3,H112&lt;13.711,A112&gt;=6.15,A112&lt;7.25,D112&lt;2.45,F112&gt;=2.5,D112&gt;=1.55,D112&gt;=1.45,F112&gt;=1.5),5.15,"shouldnthappen"))))))))))))))))))))))))))))))))</f>
        <v>5.875</v>
      </c>
      <c r="S112" s="1" t="n">
        <f aca="false">IF(AND(G112&gt;=0.859,D112&gt;=0.35,F112&lt;1.5),1.9,IF(AND(D112&lt;1.75,F112&gt;=2.5,F112&gt;=1.5),4.867,IF(AND(H112&lt;8.42,A112&lt;5.05,D112&lt;0.35,F112&lt;1.5),1.42,IF(AND(H112&gt;=14.877,A112&gt;=5.05,D112&lt;0.35,F112&lt;1.5),1.3,IF(AND(B112&lt;3.35,G112&lt;0.859,D112&gt;=0.35,F112&lt;1.5),1.7,IF(AND(B112&gt;=3.35,G112&lt;0.859,D112&gt;=0.35,F112&lt;1.5),1.5,IF(AND(A112&gt;=6.05,B112&lt;2.75,F112&lt;2.5,F112&gt;=1.5),4.733,IF(AND(G112&gt;=0.68,B112&gt;=2.75,F112&lt;2.5,F112&gt;=1.5),4.025,IF(AND(H112&gt;=16.284,D112&gt;=1.75,F112&gt;=2.5,F112&gt;=1.5),6.6,IF(AND(A112&lt;4.35,H112&gt;=8.42,A112&lt;5.05,D112&lt;0.35,F112&lt;1.5),1.1,IF(AND(G112&gt;=0.948,H112&lt;14.877,A112&gt;=5.05,D112&lt;0.35,F112&lt;1.5),1.7,IF(AND(A112&lt;5.3,A112&lt;6.05,B112&lt;2.75,F112&lt;2.5,F112&gt;=1.5),3,IF(AND(H112&gt;=15.168,G112&lt;0.68,B112&gt;=2.75,F112&lt;2.5,F112&gt;=1.5),4.75,IF(AND(H112&gt;=14.005,A112&gt;=4.35,H112&gt;=8.42,A112&lt;5.05,D112&lt;0.35,F112&lt;1.5),1.375,IF(AND(A112&gt;=5.55,G112&lt;0.948,H112&lt;14.877,A112&gt;=5.05,D112&lt;0.35,F112&lt;1.5),1.7,IF(AND(H112&lt;12.363,A112&gt;=5.3,A112&lt;6.05,B112&lt;2.75,F112&lt;2.5,F112&gt;=1.5),3.825,IF(AND(H112&gt;=12.363,A112&gt;=5.3,A112&lt;6.05,B112&lt;2.75,F112&lt;2.5,F112&gt;=1.5),4.033,IF(AND(H112&gt;=14.508,H112&lt;15.168,G112&lt;0.68,B112&gt;=2.75,F112&lt;2.5,F112&gt;=1.5),4.2,IF(AND(D112&gt;=2.35,D112&gt;=2.2,H112&lt;16.284,D112&gt;=1.75,F112&gt;=2.5,F112&gt;=1.5),5.267,IF(AND(G112&lt;0.231,H112&lt;14.005,A112&gt;=4.35,H112&gt;=8.42,A112&lt;5.05,D112&lt;0.35,F112&lt;1.5),1.4,IF(AND(H112&gt;=14.494,A112&lt;5.55,G112&lt;0.948,H112&lt;14.877,A112&gt;=5.05,D112&lt;0.35,F112&lt;1.5),1.6,IF(AND(A112&lt;6.1,H112&lt;14.508,H112&lt;15.168,G112&lt;0.68,B112&gt;=2.75,F112&lt;2.5,F112&gt;=1.5),4.5,IF(AND(A112&lt;6.1,H112&lt;11.8,D112&lt;2.2,H112&lt;16.284,D112&gt;=1.75,F112&gt;=2.5,F112&gt;=1.5),4.95,IF(AND(A112&gt;=6.1,H112&lt;11.8,D112&lt;2.2,H112&lt;16.284,D112&gt;=1.75,F112&gt;=2.5,F112&gt;=1.5),5.333,IF(AND(B112&lt;2.75,H112&gt;=11.8,D112&lt;2.2,H112&lt;16.284,D112&gt;=1.75,F112&gt;=2.5,F112&gt;=1.5),5.1,IF(AND(B112&gt;=3.15,D112&lt;2.35,D112&gt;=2.2,H112&lt;16.284,D112&gt;=1.75,F112&gt;=2.5,F112&gt;=1.5),5.5,IF(AND(B112&gt;=3.35,G112&gt;=0.231,H112&lt;14.005,A112&gt;=4.35,H112&gt;=8.42,A112&lt;5.05,D112&lt;0.35,F112&lt;1.5),1.3,IF(AND(H112&lt;13.869,H112&lt;14.494,A112&lt;5.55,G112&lt;0.948,H112&lt;14.877,A112&gt;=5.05,D112&lt;0.35,F112&lt;1.5),1.5,IF(AND(H112&gt;=13.869,H112&lt;14.494,A112&lt;5.55,G112&lt;0.948,H112&lt;14.877,A112&gt;=5.05,D112&lt;0.35,F112&lt;1.5),1.4,IF(AND(G112&lt;0.636,A112&gt;=6.1,H112&lt;14.508,H112&lt;15.168,G112&lt;0.68,B112&gt;=2.75,F112&lt;2.5,F112&gt;=1.5),4.68,IF(AND(G112&gt;=0.636,A112&gt;=6.1,H112&lt;14.508,H112&lt;15.168,G112&lt;0.68,B112&gt;=2.75,F112&lt;2.5,F112&gt;=1.5),4.4,IF(AND(B112&lt;2.85,B112&gt;=2.75,H112&gt;=11.8,D112&lt;2.2,H112&lt;16.284,D112&gt;=1.75,F112&gt;=2.5,F112&gt;=1.5),6.7,IF(AND(H112&lt;10.626,B112&lt;3.15,D112&lt;2.35,D112&gt;=2.2,H112&lt;16.284,D112&gt;=1.75,F112&gt;=2.5,F112&gt;=1.5),5.1,IF(AND(H112&gt;=10.626,B112&lt;3.15,D112&lt;2.35,D112&gt;=2.2,H112&lt;16.284,D112&gt;=1.75,F112&gt;=2.5,F112&gt;=1.5),5.2,IF(AND(G112&lt;0.378,B112&lt;3.35,G112&gt;=0.231,H112&lt;14.005,A112&gt;=4.35,H112&gt;=8.42,A112&lt;5.05,D112&lt;0.35,F112&lt;1.5),1.2,IF(AND(G112&gt;=0.378,B112&lt;3.35,G112&gt;=0.231,H112&lt;14.005,A112&gt;=4.35,H112&gt;=8.42,A112&lt;5.05,D112&lt;0.35,F112&lt;1.5),1.3,IF(AND(A112&lt;6.2,B112&gt;=2.85,B112&gt;=2.75,H112&gt;=11.8,D112&lt;2.2,H112&lt;16.284,D112&gt;=1.75,F112&gt;=2.5,F112&gt;=1.5),4.9,IF(AND(G112&lt;0.388,A112&gt;=6.2,B112&gt;=2.85,B112&gt;=2.75,H112&gt;=11.8,D112&lt;2.2,H112&lt;16.284,D112&gt;=1.75,F112&gt;=2.5,F112&gt;=1.5),5.52,IF(AND(G112&gt;=0.388,A112&gt;=6.2,B112&gt;=2.85,B112&gt;=2.75,H112&gt;=11.8,D112&lt;2.2,H112&lt;16.284,D112&gt;=1.75,F112&gt;=2.5,F112&gt;=1.5),5.7,"shouldnthappen")))))))))))))))))))))))))))))))))))))))</f>
        <v>5.267</v>
      </c>
      <c r="T112" s="1" t="n">
        <f aca="false">IF(AND(D112&gt;=0.8,A112&lt;5.45),3.7,IF(AND(D112&gt;=0.35,D112&lt;0.8,A112&lt;5.45),1.56,IF(AND(G112&lt;0.164,F112&lt;2.5,A112&gt;=5.45),1.6,IF(AND(H112&gt;=16.718,F112&gt;=2.5,A112&gt;=5.45),6.4,IF(AND(G112&gt;=0.719,H112&lt;16.718,F112&gt;=2.5,A112&gt;=5.45),5.05,IF(AND(A112&lt;4.35,A112&lt;5.05,D112&lt;0.35,D112&lt;0.8,A112&lt;5.45),1.1,IF(AND(H112&gt;=14.494,A112&gt;=5.05,D112&lt;0.35,D112&lt;0.8,A112&lt;5.45),1.6,IF(AND(G112&lt;0.338,D112&lt;1.25,G112&gt;=0.164,F112&lt;2.5,A112&gt;=5.45),4.1,IF(AND(H112&lt;8.397,D112&gt;=1.25,G112&gt;=0.164,F112&lt;2.5,A112&gt;=5.45),4,IF(AND(H112&lt;11.031,H112&lt;14.494,A112&gt;=5.05,D112&lt;0.35,D112&lt;0.8,A112&lt;5.45),1.5,IF(AND(H112&gt;=11.031,H112&lt;14.494,A112&gt;=5.05,D112&lt;0.35,D112&lt;0.8,A112&lt;5.45),1.44,IF(AND(B112&lt;2.65,H112&gt;=8.397,D112&gt;=1.25,G112&gt;=0.164,F112&lt;2.5,A112&gt;=5.45),4.767,IF(AND(H112&lt;7.388,G112&lt;0.487,G112&lt;0.719,H112&lt;16.718,F112&gt;=2.5,A112&gt;=5.45),5.067,IF(AND(G112&lt;0.533,G112&gt;=0.487,G112&lt;0.719,H112&lt;16.718,F112&gt;=2.5,A112&gt;=5.45),5.8,IF(AND(G112&gt;=0.533,G112&gt;=0.487,G112&lt;0.719,H112&lt;16.718,F112&gt;=2.5,A112&gt;=5.45),5.86,IF(AND(B112&lt;3.25,A112&gt;=4.95,A112&gt;=4.35,A112&lt;5.05,D112&lt;0.35,D112&lt;0.8,A112&lt;5.45),1.2,IF(AND(A112&lt;5.6,H112&lt;11.218,G112&gt;=0.338,D112&lt;1.25,G112&gt;=0.164,F112&lt;2.5,A112&gt;=5.45),3.7,IF(AND(A112&gt;=5.6,H112&lt;11.218,G112&gt;=0.338,D112&lt;1.25,G112&gt;=0.164,F112&lt;2.5,A112&gt;=5.45),3.5,IF(AND(H112&lt;12.668,H112&gt;=11.218,G112&gt;=0.338,D112&lt;1.25,G112&gt;=0.164,F112&lt;2.5,A112&gt;=5.45),3.9,IF(AND(H112&gt;=12.668,H112&gt;=11.218,G112&gt;=0.338,D112&lt;1.25,G112&gt;=0.164,F112&lt;2.5,A112&gt;=5.45),4,IF(AND(H112&gt;=15.705,B112&gt;=2.65,H112&gt;=8.397,D112&gt;=1.25,G112&gt;=0.164,F112&lt;2.5,A112&gt;=5.45),4.8,IF(AND(B112&lt;2.75,H112&gt;=7.388,G112&lt;0.487,G112&lt;0.719,H112&lt;16.718,F112&gt;=2.5,A112&gt;=5.45),5.26,IF(AND(B112&lt;2.95,A112&lt;4.5,A112&lt;4.95,A112&gt;=4.35,A112&lt;5.05,D112&lt;0.35,D112&lt;0.8,A112&lt;5.45),1.4,IF(AND(B112&gt;=2.95,A112&lt;4.5,A112&lt;4.95,A112&gt;=4.35,A112&lt;5.05,D112&lt;0.35,D112&lt;0.8,A112&lt;5.45),1.3,IF(AND(H112&gt;=13.924,A112&gt;=4.5,A112&lt;4.95,A112&gt;=4.35,A112&lt;5.05,D112&lt;0.35,D112&lt;0.8,A112&lt;5.45),1.5,IF(AND(G112&lt;0.252,B112&gt;=3.25,A112&gt;=4.95,A112&gt;=4.35,A112&lt;5.05,D112&lt;0.35,D112&lt;0.8,A112&lt;5.45),1.4,IF(AND(G112&gt;=0.252,B112&gt;=3.25,A112&gt;=4.95,A112&gt;=4.35,A112&lt;5.05,D112&lt;0.35,D112&lt;0.8,A112&lt;5.45),1.32,IF(AND(G112&gt;=0.473,H112&lt;15.705,B112&gt;=2.65,H112&gt;=8.397,D112&gt;=1.25,G112&gt;=0.164,F112&lt;2.5,A112&gt;=5.45),4.7,IF(AND(B112&gt;=3.15,B112&gt;=2.75,H112&gt;=7.388,G112&lt;0.487,G112&lt;0.719,H112&lt;16.718,F112&gt;=2.5,A112&gt;=5.45),5.7,IF(AND(B112&lt;3.15,H112&lt;13.924,A112&gt;=4.5,A112&lt;4.95,A112&gt;=4.35,A112&lt;5.05,D112&lt;0.35,D112&lt;0.8,A112&lt;5.45),1.433,IF(AND(B112&gt;=3.15,H112&lt;13.924,A112&gt;=4.5,A112&lt;4.95,A112&gt;=4.35,A112&lt;5.05,D112&lt;0.35,D112&lt;0.8,A112&lt;5.45),1.4,IF(AND(H112&gt;=14.81,G112&lt;0.473,H112&lt;15.705,B112&gt;=2.65,H112&gt;=8.397,D112&gt;=1.25,G112&gt;=0.164,F112&lt;2.5,A112&gt;=5.45),4.2,IF(AND(A112&lt;6.65,B112&lt;3.15,B112&gt;=2.75,H112&gt;=7.388,G112&lt;0.487,G112&lt;0.719,H112&lt;16.718,F112&gt;=2.5,A112&gt;=5.45),5.6,IF(AND(A112&gt;=6.65,B112&lt;3.15,B112&gt;=2.75,H112&gt;=7.388,G112&lt;0.487,G112&lt;0.719,H112&lt;16.718,F112&gt;=2.5,A112&gt;=5.45),5.4,IF(AND(A112&lt;6.15,H112&lt;14.81,G112&lt;0.473,H112&lt;15.705,B112&gt;=2.65,H112&gt;=8.397,D112&gt;=1.25,G112&gt;=0.164,F112&lt;2.5,A112&gt;=5.45),4.5,IF(AND(A112&gt;=6.15,H112&lt;14.81,G112&lt;0.473,H112&lt;15.705,B112&gt;=2.65,H112&gt;=8.397,D112&gt;=1.25,G112&gt;=0.164,F112&lt;2.5,A112&gt;=5.45),4.4,"shouldnthappen"))))))))))))))))))))))))))))))))))))</f>
        <v>5.7</v>
      </c>
      <c r="U112" s="1" t="n">
        <f aca="false">IF(AND(G112&gt;=0.934,F112&lt;1.5),1.7,IF(AND(D112&lt;0.15,D112&lt;0.25,G112&lt;0.934,F112&lt;1.5),1.38,IF(AND(H112&gt;=14.379,D112&gt;=0.25,G112&lt;0.934,F112&lt;1.5),1.7,IF(AND(A112&lt;5.3,D112&lt;1.35,F112&lt;2.5,F112&gt;=1.5),3.15,IF(AND(H112&lt;7.148,D112&gt;=1.35,F112&lt;2.5,F112&gt;=1.5),3.9,IF(AND(G112&lt;0.352,A112&lt;6.15,F112&gt;=2.5,F112&gt;=1.5),4.5,IF(AND(G112&gt;=0.352,A112&lt;6.15,F112&gt;=2.5,F112&gt;=1.5),4.92,IF(AND(B112&lt;2.85,A112&gt;=6.15,F112&gt;=2.5,F112&gt;=1.5),6.2,IF(AND(D112&gt;=0.45,H112&lt;14.379,D112&gt;=0.25,G112&lt;0.934,F112&lt;1.5),1.65,IF(AND(G112&gt;=0.857,A112&gt;=5.3,D112&lt;1.35,F112&lt;2.5,F112&gt;=1.5),4.3,IF(AND(A112&gt;=7.25,B112&gt;=2.85,A112&gt;=6.15,F112&gt;=2.5,F112&gt;=1.5),6.425,IF(AND(H112&lt;9.499,A112&lt;5.05,D112&gt;=0.15,D112&lt;0.25,G112&lt;0.934,F112&lt;1.5),1.4,IF(AND(A112&gt;=5.45,A112&gt;=5.05,D112&gt;=0.15,D112&lt;0.25,G112&lt;0.934,F112&lt;1.5),1.3,IF(AND(B112&gt;=4.15,D112&lt;0.45,H112&lt;14.379,D112&gt;=0.25,G112&lt;0.934,F112&lt;1.5),1.5,IF(AND(A112&gt;=5.75,G112&lt;0.857,A112&gt;=5.3,D112&lt;1.35,F112&lt;2.5,F112&gt;=1.5),4.02,IF(AND(A112&lt;6.65,G112&lt;0.333,H112&gt;=7.148,D112&gt;=1.35,F112&lt;2.5,F112&gt;=1.5),4.475,IF(AND(A112&gt;=6.65,G112&lt;0.333,H112&gt;=7.148,D112&gt;=1.35,F112&lt;2.5,F112&gt;=1.5),4.8,IF(AND(D112&gt;=1.45,G112&gt;=0.333,H112&gt;=7.148,D112&gt;=1.35,F112&lt;2.5,F112&gt;=1.5),4.85,IF(AND(G112&gt;=0.861,A112&lt;7.25,B112&gt;=2.85,A112&gt;=6.15,F112&gt;=2.5,F112&gt;=1.5),5.2,IF(AND(G112&lt;0.571,H112&gt;=9.499,A112&lt;5.05,D112&gt;=0.15,D112&lt;0.25,G112&lt;0.934,F112&lt;1.5),1.2,IF(AND(G112&gt;=0.571,H112&gt;=9.499,A112&lt;5.05,D112&gt;=0.15,D112&lt;0.25,G112&lt;0.934,F112&lt;1.5),1.3,IF(AND(H112&lt;9.283,A112&lt;5.45,A112&gt;=5.05,D112&gt;=0.15,D112&lt;0.25,G112&lt;0.934,F112&lt;1.5),1.5,IF(AND(H112&gt;=9.283,A112&lt;5.45,A112&gt;=5.05,D112&gt;=0.15,D112&lt;0.25,G112&lt;0.934,F112&lt;1.5),1.425,IF(AND(A112&lt;4.9,B112&lt;4.15,D112&lt;0.45,H112&lt;14.379,D112&gt;=0.25,G112&lt;0.934,F112&lt;1.5),1.4,IF(AND(A112&gt;=4.9,B112&lt;4.15,D112&lt;0.45,H112&lt;14.379,D112&gt;=0.25,G112&lt;0.934,F112&lt;1.5),1.325,IF(AND(G112&lt;0.572,A112&lt;5.75,G112&lt;0.857,A112&gt;=5.3,D112&lt;1.35,F112&lt;2.5,F112&gt;=1.5),3.65,IF(AND(G112&gt;=0.572,A112&lt;5.75,G112&lt;0.857,A112&gt;=5.3,D112&lt;1.35,F112&lt;2.5,F112&gt;=1.5),3.9,IF(AND(A112&lt;6.75,D112&lt;1.45,G112&gt;=0.333,H112&gt;=7.148,D112&gt;=1.35,F112&lt;2.5,F112&gt;=1.5),4.4,IF(AND(A112&gt;=6.75,D112&lt;1.45,G112&gt;=0.333,H112&gt;=7.148,D112&gt;=1.35,F112&lt;2.5,F112&gt;=1.5),4.78,IF(AND(A112&lt;6.6,B112&lt;3.25,G112&lt;0.861,A112&lt;7.25,B112&gt;=2.85,A112&gt;=6.15,F112&gt;=2.5,F112&gt;=1.5),5.333,IF(AND(H112&lt;11.461,B112&gt;=3.25,G112&lt;0.861,A112&lt;7.25,B112&gt;=2.85,A112&gt;=6.15,F112&gt;=2.5,F112&gt;=1.5),6.025,IF(AND(H112&gt;=11.461,B112&gt;=3.25,G112&lt;0.861,A112&lt;7.25,B112&gt;=2.85,A112&gt;=6.15,F112&gt;=2.5,F112&gt;=1.5),5.667,IF(AND(H112&gt;=14.564,A112&gt;=6.6,B112&lt;3.25,G112&lt;0.861,A112&lt;7.25,B112&gt;=2.85,A112&gt;=6.15,F112&gt;=2.5,F112&gt;=1.5),5.4,IF(AND(D112&gt;=2.35,H112&lt;14.564,A112&gt;=6.6,B112&lt;3.25,G112&lt;0.861,A112&lt;7.25,B112&gt;=2.85,A112&gt;=6.15,F112&gt;=2.5,F112&gt;=1.5),5.6,IF(AND(A112&lt;6.85,D112&lt;2.35,H112&lt;14.564,A112&gt;=6.6,B112&lt;3.25,G112&lt;0.861,A112&lt;7.25,B112&gt;=2.85,A112&gt;=6.15,F112&gt;=2.5,F112&gt;=1.5),5.9,IF(AND(A112&gt;=6.85,D112&lt;2.35,H112&lt;14.564,A112&gt;=6.6,B112&lt;3.25,G112&lt;0.861,A112&lt;7.25,B112&gt;=2.85,A112&gt;=6.15,F112&gt;=2.5,F112&gt;=1.5),5.78,"shouldnthappen"))))))))))))))))))))))))))))))))))))</f>
        <v>6.025</v>
      </c>
      <c r="V112" s="1" t="n">
        <f aca="false">IF(AND(H112&lt;5.748,A112&lt;5.05,D112&lt;0.75),1,IF(AND(B112&lt;3.15,H112&gt;=5.748,A112&lt;5.05,D112&lt;0.75),1.475,IF(AND(G112&gt;=0.801,D112&lt;0.25,A112&gt;=5.05,D112&lt;0.75),1.7,IF(AND(D112&gt;=0.45,D112&gt;=0.25,A112&gt;=5.05,D112&lt;0.75),1.7,IF(AND(B112&lt;2.35,F112&lt;2.5,B112&lt;2.75,D112&gt;=0.75),4.16,IF(AND(D112&lt;1.75,F112&gt;=2.5,B112&lt;2.75,D112&gt;=0.75),4.875,IF(AND(D112&gt;=1.75,F112&gt;=2.5,B112&lt;2.75,D112&gt;=0.75),5.333,IF(AND(H112&gt;=16.284,D112&gt;=1.55,B112&gt;=2.75,D112&gt;=0.75),6.6,IF(AND(H112&gt;=14.144,B112&gt;=3.15,H112&gt;=5.748,A112&lt;5.05,D112&lt;0.75),1.3,IF(AND(A112&lt;5.45,G112&lt;0.801,D112&lt;0.25,A112&gt;=5.05,D112&lt;0.75),1.5,IF(AND(A112&gt;=5.45,G112&lt;0.801,D112&lt;0.25,A112&gt;=5.05,D112&lt;0.75),1.34,IF(AND(B112&lt;3.75,D112&lt;0.45,D112&gt;=0.25,A112&gt;=5.05,D112&lt;0.75),1.467,IF(AND(B112&gt;=3.75,D112&lt;0.45,D112&gt;=0.25,A112&gt;=5.05,D112&lt;0.75),1.767,IF(AND(G112&gt;=0.896,B112&gt;=2.35,F112&lt;2.5,B112&lt;2.75,D112&gt;=0.75),4.9,IF(AND(H112&lt;15.504,D112&lt;1.35,D112&lt;1.55,B112&gt;=2.75,D112&gt;=0.75),4.2,IF(AND(H112&gt;=15.504,D112&lt;1.35,D112&lt;1.55,B112&gt;=2.75,D112&gt;=0.75),4.6,IF(AND(H112&lt;9.767,D112&gt;=1.35,D112&lt;1.55,B112&gt;=2.75,D112&gt;=0.75),5.1,IF(AND(A112&lt;4.5,H112&lt;14.144,B112&gt;=3.15,H112&gt;=5.748,A112&lt;5.05,D112&lt;0.75),1.3,IF(AND(A112&gt;=4.5,H112&lt;14.144,B112&gt;=3.15,H112&gt;=5.748,A112&lt;5.05,D112&lt;0.75),1.4,IF(AND(D112&gt;=1.15,G112&lt;0.896,B112&gt;=2.35,F112&lt;2.5,B112&lt;2.75,D112&gt;=0.75),4.04,IF(AND(B112&lt;2.9,H112&gt;=9.767,D112&gt;=1.35,D112&lt;1.55,B112&gt;=2.75,D112&gt;=0.75),4.8,IF(AND(D112&lt;1.7,A112&gt;=7.05,H112&lt;16.284,D112&gt;=1.55,B112&gt;=2.75,D112&gt;=0.75),5.8,IF(AND(D112&gt;=1.7,A112&gt;=7.05,H112&lt;16.284,D112&gt;=1.55,B112&gt;=2.75,D112&gt;=0.75),6.3,IF(AND(B112&lt;2.45,D112&lt;1.15,G112&lt;0.896,B112&gt;=2.35,F112&lt;2.5,B112&lt;2.75,D112&gt;=0.75),3.767,IF(AND(B112&gt;=2.45,D112&lt;1.15,G112&lt;0.896,B112&gt;=2.35,F112&lt;2.5,B112&lt;2.75,D112&gt;=0.75),3.167,IF(AND(B112&gt;=3.15,B112&gt;=2.9,H112&gt;=9.767,D112&gt;=1.35,D112&lt;1.55,B112&gt;=2.75,D112&gt;=0.75),4.7,IF(AND(D112&lt;1.9,D112&lt;2.05,A112&lt;7.05,H112&lt;16.284,D112&gt;=1.55,B112&gt;=2.75,D112&gt;=0.75),4.82,IF(AND(D112&gt;=1.9,D112&lt;2.05,A112&lt;7.05,H112&lt;16.284,D112&gt;=1.55,B112&gt;=2.75,D112&gt;=0.75),5.067,IF(AND(H112&lt;12.721,B112&lt;3.15,B112&gt;=2.9,H112&gt;=9.767,D112&gt;=1.35,D112&lt;1.55,B112&gt;=2.75,D112&gt;=0.75),4.5,IF(AND(H112&gt;=12.721,B112&lt;3.15,B112&gt;=2.9,H112&gt;=9.767,D112&gt;=1.35,D112&lt;1.55,B112&gt;=2.75,D112&gt;=0.75),4.433,IF(AND(H112&lt;9.525,G112&lt;0.364,D112&gt;=2.05,A112&lt;7.05,H112&lt;16.284,D112&gt;=1.55,B112&gt;=2.75,D112&gt;=0.75),5.1,IF(AND(A112&lt;6.25,G112&gt;=0.364,D112&gt;=2.05,A112&lt;7.05,H112&lt;16.284,D112&gt;=1.55,B112&gt;=2.75,D112&gt;=0.75),5.4,IF(AND(H112&lt;10.898,H112&gt;=9.525,G112&lt;0.364,D112&gt;=2.05,A112&lt;7.05,H112&lt;16.284,D112&gt;=1.55,B112&gt;=2.75,D112&gt;=0.75),5.6,IF(AND(H112&lt;8.711,A112&gt;=6.25,G112&gt;=0.364,D112&gt;=2.05,A112&lt;7.05,H112&lt;16.284,D112&gt;=1.55,B112&gt;=2.75,D112&gt;=0.75),5.7,IF(AND(H112&gt;=8.711,A112&gt;=6.25,G112&gt;=0.364,D112&gt;=2.05,A112&lt;7.05,H112&lt;16.284,D112&gt;=1.55,B112&gt;=2.75,D112&gt;=0.75),5.84,IF(AND(D112&lt;2.2,H112&gt;=10.898,H112&gt;=9.525,G112&lt;0.364,D112&gt;=2.05,A112&lt;7.05,H112&lt;16.284,D112&gt;=1.55,B112&gt;=2.75,D112&gt;=0.75),5.4,IF(AND(D112&gt;=2.2,H112&gt;=10.898,H112&gt;=9.525,G112&lt;0.364,D112&gt;=2.05,A112&lt;7.05,H112&lt;16.284,D112&gt;=1.55,B112&gt;=2.75,D112&gt;=0.75),5.3,"shouldnthappen")))))))))))))))))))))))))))))))))))))</f>
        <v>6.3</v>
      </c>
      <c r="W112" s="1" t="n">
        <f aca="false">IF(AND(H112&lt;6.926,D112&gt;=0.35,D112&lt;0.8),1.9,IF(AND(H112&gt;=6.926,D112&gt;=0.35,D112&lt;0.8),1.533,IF(AND(H112&lt;13.492,A112&lt;4.75,D112&lt;0.35,D112&lt;0.8),1.1,IF(AND(H112&gt;=13.492,A112&lt;4.75,D112&lt;0.35,D112&lt;0.8),1.375,IF(AND(B112&lt;2.75,A112&gt;=5.85,F112&lt;2.5,D112&gt;=0.8),4.833,IF(AND(B112&lt;3.3,A112&gt;=7.05,F112&gt;=2.5,D112&gt;=0.8),5.8,IF(AND(B112&gt;=3.3,A112&gt;=7.05,F112&gt;=2.5,D112&gt;=0.8),6.325,IF(AND(D112&gt;=0.25,A112&lt;5.05,A112&gt;=4.75,D112&lt;0.35,D112&lt;0.8),1.3,IF(AND(B112&lt;3.6,A112&gt;=5.05,A112&gt;=4.75,D112&lt;0.35,D112&lt;0.8),1.4,IF(AND(H112&lt;10.194,G112&lt;0.412,A112&lt;5.85,F112&lt;2.5,D112&gt;=0.8),4.133,IF(AND(H112&gt;=10.194,G112&lt;0.412,A112&lt;5.85,F112&lt;2.5,D112&gt;=0.8),4.5,IF(AND(A112&lt;5.35,G112&gt;=0.412,A112&lt;5.85,F112&lt;2.5,D112&gt;=0.8),3.15,IF(AND(A112&lt;6.2,B112&gt;=2.75,A112&gt;=5.85,F112&lt;2.5,D112&gt;=0.8),4.3,IF(AND(H112&lt;5.767,A112&lt;6.2,A112&lt;7.05,F112&gt;=2.5,D112&gt;=0.8),4.5,IF(AND(G112&gt;=0.861,A112&gt;=6.2,A112&lt;7.05,F112&gt;=2.5,D112&gt;=0.8),5.2,IF(AND(B112&lt;3.15,D112&lt;0.25,A112&lt;5.05,A112&gt;=4.75,D112&lt;0.35,D112&lt;0.8),1.55,IF(AND(A112&lt;5.45,B112&gt;=3.6,A112&gt;=5.05,A112&gt;=4.75,D112&lt;0.35,D112&lt;0.8),1.5,IF(AND(A112&gt;=5.45,B112&gt;=3.6,A112&gt;=5.05,A112&gt;=4.75,D112&lt;0.35,D112&lt;0.8),1.4,IF(AND(G112&gt;=0.772,A112&gt;=5.35,G112&gt;=0.412,A112&lt;5.85,F112&lt;2.5,D112&gt;=0.8),3.9,IF(AND(D112&gt;=1.45,A112&gt;=6.2,B112&gt;=2.75,A112&gt;=5.85,F112&lt;2.5,D112&gt;=0.8),4.775,IF(AND(G112&lt;0.5,H112&gt;=5.767,A112&lt;6.2,A112&lt;7.05,F112&gt;=2.5,D112&gt;=0.8),5.1,IF(AND(G112&gt;=0.5,H112&gt;=5.767,A112&lt;6.2,A112&lt;7.05,F112&gt;=2.5,D112&gt;=0.8),4.95,IF(AND(B112&gt;=3.25,G112&lt;0.861,A112&gt;=6.2,A112&lt;7.05,F112&gt;=2.5,D112&gt;=0.8),5.75,IF(AND(A112&lt;4.95,B112&gt;=3.15,D112&lt;0.25,A112&lt;5.05,A112&gt;=4.75,D112&lt;0.35,D112&lt;0.8),1.4,IF(AND(A112&lt;5.65,G112&lt;0.772,A112&gt;=5.35,G112&gt;=0.412,A112&lt;5.85,F112&lt;2.5,D112&gt;=0.8),3.6,IF(AND(A112&gt;=5.65,G112&lt;0.772,A112&gt;=5.35,G112&gt;=0.412,A112&lt;5.85,F112&lt;2.5,D112&gt;=0.8),3.5,IF(AND(B112&gt;=3.15,D112&lt;1.45,A112&gt;=6.2,B112&gt;=2.75,A112&gt;=5.85,F112&lt;2.5,D112&gt;=0.8),4.7,IF(AND(A112&gt;=6.65,B112&lt;3.25,G112&lt;0.861,A112&gt;=6.2,A112&lt;7.05,F112&gt;=2.5,D112&gt;=0.8),5.567,IF(AND(H112&lt;9.499,A112&gt;=4.95,B112&gt;=3.15,D112&lt;0.25,A112&lt;5.05,A112&gt;=4.75,D112&lt;0.35,D112&lt;0.8),1.4,IF(AND(H112&gt;=9.499,A112&gt;=4.95,B112&gt;=3.15,D112&lt;0.25,A112&lt;5.05,A112&gt;=4.75,D112&lt;0.35,D112&lt;0.8),1.2,IF(AND(G112&lt;0.765,B112&lt;3.15,D112&lt;1.45,A112&gt;=6.2,B112&gt;=2.75,A112&gt;=5.85,F112&lt;2.5,D112&gt;=0.8),4.4,IF(AND(G112&gt;=0.765,B112&lt;3.15,D112&lt;1.45,A112&gt;=6.2,B112&gt;=2.75,A112&gt;=5.85,F112&lt;2.5,D112&gt;=0.8),4.6,IF(AND(H112&lt;10.667,A112&lt;6.65,B112&lt;3.25,G112&lt;0.861,A112&gt;=6.2,A112&lt;7.05,F112&gt;=2.5,D112&gt;=0.8),5.167,IF(AND(G112&lt;0.627,H112&gt;=10.667,A112&lt;6.65,B112&lt;3.25,G112&lt;0.861,A112&gt;=6.2,A112&lt;7.05,F112&gt;=2.5,D112&gt;=0.8),5.64,IF(AND(G112&gt;=0.627,H112&gt;=10.667,A112&lt;6.65,B112&lt;3.25,G112&lt;0.861,A112&gt;=6.2,A112&lt;7.05,F112&gt;=2.5,D112&gt;=0.8),5.1,"shouldnthappen")))))))))))))))))))))))))))))))))))</f>
        <v>6.325</v>
      </c>
      <c r="X112" s="1" t="n">
        <f aca="false">IF(AND(B112&lt;3.05,H112&lt;6.697,A112&lt;5.45),4.1,IF(AND(B112&gt;=3.05,H112&lt;6.697,A112&lt;5.45),1.48,IF(AND(D112&lt;0.7,A112&lt;5.9,A112&gt;=5.45),1.4,IF(AND(A112&lt;4.35,B112&lt;3.3,H112&gt;=6.697,A112&lt;5.45),1.1,IF(AND(G112&lt;0.372,D112&gt;=0.7,A112&lt;5.9,A112&gt;=5.45),4.36,IF(AND(A112&gt;=4.9,A112&gt;=4.35,B112&lt;3.3,H112&gt;=6.697,A112&lt;5.45),1.6,IF(AND(H112&gt;=14.171,A112&lt;5.15,B112&gt;=3.3,H112&gt;=6.697,A112&lt;5.45),1.6,IF(AND(G112&lt;0.451,A112&gt;=5.15,B112&gt;=3.3,H112&gt;=6.697,A112&lt;5.45),1.367,IF(AND(G112&gt;=0.451,A112&gt;=5.15,B112&gt;=3.3,H112&gt;=6.697,A112&lt;5.45),1.5,IF(AND(G112&lt;0.332,D112&lt;1.45,F112&lt;2.5,A112&gt;=5.9,A112&gt;=5.45),4.35,IF(AND(A112&lt;6.15,D112&gt;=1.45,F112&lt;2.5,A112&gt;=5.9,A112&gt;=5.45),5.1,IF(AND(D112&gt;=2.4,G112&lt;0.432,F112&gt;=2.5,A112&gt;=5.9,A112&gt;=5.45),5.78,IF(AND(A112&lt;6.15,G112&gt;=0.432,F112&gt;=2.5,A112&gt;=5.9,A112&gt;=5.45),4.9,IF(AND(B112&lt;3.1,A112&lt;4.9,A112&gt;=4.35,B112&lt;3.3,H112&gt;=6.697,A112&lt;5.45),1.4,IF(AND(B112&gt;=3.1,A112&lt;4.9,A112&gt;=4.35,B112&lt;3.3,H112&gt;=6.697,A112&lt;5.45),1.3,IF(AND(G112&lt;0.343,H112&lt;14.171,A112&lt;5.15,B112&gt;=3.3,H112&gt;=6.697,A112&lt;5.45),1.433,IF(AND(G112&gt;=0.343,H112&lt;14.171,A112&lt;5.15,B112&gt;=3.3,H112&gt;=6.697,A112&lt;5.45),1.525,IF(AND(D112&lt;1.05,B112&lt;2.55,G112&gt;=0.372,D112&gt;=0.7,A112&lt;5.9,A112&gt;=5.45),3.7,IF(AND(H112&lt;10.596,B112&gt;=2.55,G112&gt;=0.372,D112&gt;=0.7,A112&lt;5.9,A112&gt;=5.45),3.525,IF(AND(H112&gt;=10.596,B112&gt;=2.55,G112&gt;=0.372,D112&gt;=0.7,A112&lt;5.9,A112&gt;=5.45),3.9,IF(AND(H112&lt;14.314,G112&gt;=0.332,D112&lt;1.45,F112&lt;2.5,A112&gt;=5.9,A112&gt;=5.45),4.4,IF(AND(H112&gt;=14.314,G112&gt;=0.332,D112&lt;1.45,F112&lt;2.5,A112&gt;=5.9,A112&gt;=5.45),4.7,IF(AND(H112&lt;13.906,A112&gt;=6.15,D112&gt;=1.45,F112&lt;2.5,A112&gt;=5.9,A112&gt;=5.45),4.675,IF(AND(H112&gt;=13.906,A112&gt;=6.15,D112&gt;=1.45,F112&lt;2.5,A112&gt;=5.9,A112&gt;=5.45),4.9,IF(AND(G112&lt;0.093,D112&lt;2.4,G112&lt;0.432,F112&gt;=2.5,A112&gt;=5.9,A112&gt;=5.45),5.6,IF(AND(B112&lt;2.95,A112&gt;=6.15,G112&gt;=0.432,F112&gt;=2.5,A112&gt;=5.9,A112&gt;=5.45),5.86,IF(AND(A112&lt;5.55,D112&gt;=1.05,B112&lt;2.55,G112&gt;=0.372,D112&gt;=0.7,A112&lt;5.9,A112&gt;=5.45),4,IF(AND(A112&gt;=5.55,D112&gt;=1.05,B112&lt;2.55,G112&gt;=0.372,D112&gt;=0.7,A112&lt;5.9,A112&gt;=5.45),3.9,IF(AND(D112&lt;1.7,G112&gt;=0.093,D112&lt;2.4,G112&lt;0.432,F112&gt;=2.5,A112&gt;=5.9,A112&gt;=5.45),5.05,IF(AND(G112&gt;=0.774,B112&gt;=2.95,A112&gt;=6.15,G112&gt;=0.432,F112&gt;=2.5,A112&gt;=5.9,A112&gt;=5.45),5.3,IF(AND(G112&gt;=0.312,D112&gt;=1.7,G112&gt;=0.093,D112&lt;2.4,G112&lt;0.432,F112&gt;=2.5,A112&gt;=5.9,A112&gt;=5.45),5.4,IF(AND(D112&lt;2.45,G112&lt;0.774,B112&gt;=2.95,A112&gt;=6.15,G112&gt;=0.432,F112&gt;=2.5,A112&gt;=5.9,A112&gt;=5.45),5.66,IF(AND(D112&gt;=2.45,G112&lt;0.774,B112&gt;=2.95,A112&gt;=6.15,G112&gt;=0.432,F112&gt;=2.5,A112&gt;=5.9,A112&gt;=5.45),6,IF(AND(G112&gt;=0.301,G112&lt;0.312,D112&gt;=1.7,G112&gt;=0.093,D112&lt;2.4,G112&lt;0.432,F112&gt;=2.5,A112&gt;=5.9,A112&gt;=5.45),5.1,IF(AND(A112&lt;6.45,G112&lt;0.301,G112&lt;0.312,D112&gt;=1.7,G112&gt;=0.093,D112&lt;2.4,G112&lt;0.432,F112&gt;=2.5,A112&gt;=5.9,A112&gt;=5.45),5.3,IF(AND(A112&gt;=6.45,G112&lt;0.301,G112&lt;0.312,D112&gt;=1.7,G112&gt;=0.093,D112&lt;2.4,G112&lt;0.432,F112&gt;=2.5,A112&gt;=5.9,A112&gt;=5.45),5.2,"shouldnthappen"))))))))))))))))))))))))))))))))))))</f>
        <v>5.78</v>
      </c>
      <c r="Y112" s="1" t="n">
        <f aca="false">IF(AND(H112&lt;6.51,F112&lt;1.5),1.8,IF(AND(H112&gt;=16.674,F112&gt;=1.5),6.533,IF(AND(D112&gt;=0.45,H112&gt;=6.51,F112&lt;1.5),1.667,IF(AND(H112&gt;=13.805,G112&lt;0.154,H112&lt;16.674,F112&gt;=1.5),6.7,IF(AND(D112&lt;0.15,A112&lt;5.05,D112&lt;0.45,H112&gt;=6.51,F112&lt;1.5),1.4,IF(AND(H112&gt;=13.586,A112&gt;=5.05,D112&lt;0.45,H112&gt;=6.51,F112&lt;1.5),1.3,IF(AND(F112&lt;2.5,H112&lt;13.805,G112&lt;0.154,H112&lt;16.674,F112&gt;=1.5),4.6,IF(AND(H112&lt;8.929,D112&lt;1.35,G112&gt;=0.154,H112&lt;16.674,F112&gt;=1.5),3.64,IF(AND(G112&lt;0.05,H112&lt;13.586,A112&gt;=5.05,D112&lt;0.45,H112&gt;=6.51,F112&lt;1.5),1.4,IF(AND(G112&gt;=0.107,F112&gt;=2.5,H112&lt;13.805,G112&lt;0.154,H112&lt;16.674,F112&gt;=1.5),5.3,IF(AND(B112&gt;=2.75,H112&gt;=8.929,D112&lt;1.35,G112&gt;=0.154,H112&lt;16.674,F112&gt;=1.5),4.433,IF(AND(D112&gt;=1.55,F112&lt;2.5,D112&gt;=1.35,G112&gt;=0.154,H112&lt;16.674,F112&gt;=1.5),4.975,IF(AND(H112&lt;6.93,F112&gt;=2.5,D112&gt;=1.35,G112&gt;=0.154,H112&lt;16.674,F112&gt;=1.5),4.5,IF(AND(H112&lt;12.675,G112&lt;0.217,D112&gt;=0.15,A112&lt;5.05,D112&lt;0.45,H112&gt;=6.51,F112&lt;1.5),1.4,IF(AND(H112&gt;=12.675,G112&lt;0.217,D112&gt;=0.15,A112&lt;5.05,D112&lt;0.45,H112&gt;=6.51,F112&lt;1.5),1.5,IF(AND(A112&lt;4.65,G112&gt;=0.217,D112&gt;=0.15,A112&lt;5.05,D112&lt;0.45,H112&gt;=6.51,F112&lt;1.5),1.35,IF(AND(D112&lt;0.25,G112&gt;=0.05,H112&lt;13.586,A112&gt;=5.05,D112&lt;0.45,H112&gt;=6.51,F112&lt;1.5),1.467,IF(AND(D112&gt;=0.25,G112&gt;=0.05,H112&lt;13.586,A112&gt;=5.05,D112&lt;0.45,H112&gt;=6.51,F112&lt;1.5),1.5,IF(AND(H112&lt;9.15,G112&lt;0.107,F112&gt;=2.5,H112&lt;13.805,G112&lt;0.154,H112&lt;16.674,F112&gt;=1.5),5.7,IF(AND(H112&gt;=9.15,G112&lt;0.107,F112&gt;=2.5,H112&lt;13.805,G112&lt;0.154,H112&lt;16.674,F112&gt;=1.5),5.6,IF(AND(G112&lt;0.404,B112&lt;2.75,H112&gt;=8.929,D112&lt;1.35,G112&gt;=0.154,H112&lt;16.674,F112&gt;=1.5),4.15,IF(AND(G112&gt;=0.404,B112&lt;2.75,H112&gt;=8.929,D112&lt;1.35,G112&gt;=0.154,H112&lt;16.674,F112&gt;=1.5),3.9,IF(AND(A112&gt;=6.75,D112&lt;1.55,F112&lt;2.5,D112&gt;=1.35,G112&gt;=0.154,H112&lt;16.674,F112&gt;=1.5),4.82,IF(AND(D112&lt;0.25,A112&gt;=4.65,G112&gt;=0.217,D112&gt;=0.15,A112&lt;5.05,D112&lt;0.45,H112&gt;=6.51,F112&lt;1.5),1.325,IF(AND(D112&gt;=0.25,A112&gt;=4.65,G112&gt;=0.217,D112&gt;=0.15,A112&lt;5.05,D112&lt;0.45,H112&gt;=6.51,F112&lt;1.5),1.3,IF(AND(A112&lt;6.55,A112&lt;6.75,D112&lt;1.55,F112&lt;2.5,D112&gt;=1.35,G112&gt;=0.154,H112&lt;16.674,F112&gt;=1.5),4.575,IF(AND(A112&gt;=6.55,A112&lt;6.75,D112&lt;1.55,F112&lt;2.5,D112&gt;=1.35,G112&gt;=0.154,H112&lt;16.674,F112&gt;=1.5),4.4,IF(AND(B112&lt;2.9,D112&lt;2.05,H112&gt;=6.93,F112&gt;=2.5,D112&gt;=1.35,G112&gt;=0.154,H112&lt;16.674,F112&gt;=1.5),5.05,IF(AND(H112&lt;8.884,D112&gt;=2.05,H112&gt;=6.93,F112&gt;=2.5,D112&gt;=1.35,G112&gt;=0.154,H112&lt;16.674,F112&gt;=1.5),5.1,IF(AND(H112&lt;13.711,B112&gt;=2.9,D112&lt;2.05,H112&gt;=6.93,F112&gt;=2.5,D112&gt;=1.35,G112&gt;=0.154,H112&lt;16.674,F112&gt;=1.5),5,IF(AND(H112&gt;=13.711,B112&gt;=2.9,D112&lt;2.05,H112&gt;=6.93,F112&gt;=2.5,D112&gt;=1.35,G112&gt;=0.154,H112&lt;16.674,F112&gt;=1.5),5.8,IF(AND(B112&lt;3.15,H112&gt;=8.884,D112&gt;=2.05,H112&gt;=6.93,F112&gt;=2.5,D112&gt;=1.35,G112&gt;=0.154,H112&lt;16.674,F112&gt;=1.5),5.56,IF(AND(B112&gt;=3.15,H112&gt;=8.884,D112&gt;=2.05,H112&gt;=6.93,F112&gt;=2.5,D112&gt;=1.35,G112&gt;=0.154,H112&lt;16.674,F112&gt;=1.5),5.9,"shouldnthappen")))))))))))))))))))))))))))))))))</f>
        <v>5.9</v>
      </c>
      <c r="Z112" s="1" t="n">
        <f aca="false">IF(AND(F112&gt;=2,B112&gt;=3.35),5.6,IF(AND(A112&lt;6.65,H112&gt;=15.076,B112&lt;3.35),4.8,IF(AND(A112&gt;=6.65,H112&gt;=15.076,B112&lt;3.35),6.15,IF(AND(H112&lt;6.542,F112&lt;2,B112&gt;=3.35),1.767,IF(AND(G112&gt;=0.653,D112&lt;0.75,H112&lt;15.076,B112&lt;3.35),1.55,IF(AND(D112&lt;0.15,G112&lt;0.653,D112&lt;0.75,H112&lt;15.076,B112&lt;3.35),1.1,IF(AND(G112&lt;0.356,A112&lt;5.05,H112&gt;=6.542,F112&lt;2,B112&gt;=3.35),1.4,IF(AND(G112&gt;=0.356,A112&lt;5.05,H112&gt;=6.542,F112&lt;2,B112&gt;=3.35),1.3,IF(AND(G112&gt;=0.566,A112&gt;=5.05,H112&gt;=6.542,F112&lt;2,B112&gt;=3.35),1.6,IF(AND(B112&gt;=3.1,D112&gt;=0.15,G112&lt;0.653,D112&lt;0.75,H112&lt;15.076,B112&lt;3.35),1.367,IF(AND(B112&gt;=2.65,D112&lt;1.45,B112&lt;2.75,D112&gt;=0.75,H112&lt;15.076,B112&lt;3.35),3.96,IF(AND(G112&lt;0.352,D112&gt;=1.45,B112&lt;2.75,D112&gt;=0.75,H112&lt;15.076,B112&lt;3.35),4.5,IF(AND(D112&gt;=1.35,A112&lt;6.2,B112&gt;=2.75,D112&gt;=0.75,H112&lt;15.076,B112&lt;3.35),4.733,IF(AND(A112&lt;4.7,B112&lt;3.1,D112&gt;=0.15,G112&lt;0.653,D112&lt;0.75,H112&lt;15.076,B112&lt;3.35),1.36,IF(AND(A112&gt;=4.7,B112&lt;3.1,D112&gt;=0.15,G112&lt;0.653,D112&lt;0.75,H112&lt;15.076,B112&lt;3.35),1.6,IF(AND(A112&lt;5.2,B112&lt;2.65,D112&lt;1.45,B112&lt;2.75,D112&gt;=0.75,H112&lt;15.076,B112&lt;3.35),3.3,IF(AND(A112&lt;6.5,G112&gt;=0.352,D112&gt;=1.45,B112&lt;2.75,D112&gt;=0.75,H112&lt;15.076,B112&lt;3.35),5,IF(AND(A112&gt;=6.5,G112&gt;=0.352,D112&gt;=1.45,B112&lt;2.75,D112&gt;=0.75,H112&lt;15.076,B112&lt;3.35),5.8,IF(AND(H112&lt;8.486,D112&lt;1.35,A112&lt;6.2,B112&gt;=2.75,D112&gt;=0.75,H112&lt;15.076,B112&lt;3.35),3.975,IF(AND(G112&lt;0.187,F112&lt;2.5,A112&gt;=6.2,B112&gt;=2.75,D112&gt;=0.75,H112&lt;15.076,B112&lt;3.35),5,IF(AND(G112&gt;=0.187,F112&lt;2.5,A112&gt;=6.2,B112&gt;=2.75,D112&gt;=0.75,H112&lt;15.076,B112&lt;3.35),4.525,IF(AND(A112&gt;=7.25,F112&gt;=2.5,A112&gt;=6.2,B112&gt;=2.75,D112&gt;=0.75,H112&lt;15.076,B112&lt;3.35),6.5,IF(AND(G112&lt;0.185,B112&lt;3.6,G112&lt;0.566,A112&gt;=5.05,H112&gt;=6.542,F112&lt;2,B112&gt;=3.35),1.45,IF(AND(G112&gt;=0.185,B112&lt;3.6,G112&lt;0.566,A112&gt;=5.05,H112&gt;=6.542,F112&lt;2,B112&gt;=3.35),1.34,IF(AND(G112&lt;0.13,B112&gt;=3.6,G112&lt;0.566,A112&gt;=5.05,H112&gt;=6.542,F112&lt;2,B112&gt;=3.35),1.45,IF(AND(G112&gt;=0.13,B112&gt;=3.6,G112&lt;0.566,A112&gt;=5.05,H112&gt;=6.542,F112&lt;2,B112&gt;=3.35),1.5,IF(AND(D112&lt;1.05,A112&gt;=5.2,B112&lt;2.65,D112&lt;1.45,B112&lt;2.75,D112&gt;=0.75,H112&lt;15.076,B112&lt;3.35),3.5,IF(AND(D112&gt;=1.05,A112&gt;=5.2,B112&lt;2.65,D112&lt;1.45,B112&lt;2.75,D112&gt;=0.75,H112&lt;15.076,B112&lt;3.35),3.94,IF(AND(H112&lt;10.983,H112&gt;=8.486,D112&lt;1.35,A112&lt;6.2,B112&gt;=2.75,D112&gt;=0.75,H112&lt;15.076,B112&lt;3.35),4.38,IF(AND(H112&gt;=10.983,H112&gt;=8.486,D112&lt;1.35,A112&lt;6.2,B112&gt;=2.75,D112&gt;=0.75,H112&lt;15.076,B112&lt;3.35),4.1,IF(AND(B112&gt;=3.25,A112&lt;7.25,F112&gt;=2.5,A112&gt;=6.2,B112&gt;=2.75,D112&gt;=0.75,H112&lt;15.076,B112&lt;3.35),5.7,IF(AND(B112&lt;2.95,B112&lt;3.25,A112&lt;7.25,F112&gt;=2.5,A112&gt;=6.2,B112&gt;=2.75,D112&gt;=0.75,H112&lt;15.076,B112&lt;3.35),5.6,IF(AND(H112&gt;=13.711,B112&gt;=2.95,B112&lt;3.25,A112&lt;7.25,F112&gt;=2.5,A112&gt;=6.2,B112&gt;=2.75,D112&gt;=0.75,H112&lt;15.076,B112&lt;3.35),5.8,IF(AND(A112&gt;=6.8,H112&lt;13.711,B112&gt;=2.95,B112&lt;3.25,A112&lt;7.25,F112&gt;=2.5,A112&gt;=6.2,B112&gt;=2.75,D112&gt;=0.75,H112&lt;15.076,B112&lt;3.35),5.1,IF(AND(H112&lt;12.921,A112&lt;6.8,H112&lt;13.711,B112&gt;=2.95,B112&lt;3.25,A112&lt;7.25,F112&gt;=2.5,A112&gt;=6.2,B112&gt;=2.75,D112&gt;=0.75,H112&lt;15.076,B112&lt;3.35),5.34,IF(AND(H112&gt;=12.921,A112&lt;6.8,H112&lt;13.711,B112&gt;=2.95,B112&lt;3.25,A112&lt;7.25,F112&gt;=2.5,A112&gt;=6.2,B112&gt;=2.75,D112&gt;=0.75,H112&lt;15.076,B112&lt;3.35),5.133,"shouldnthappen"))))))))))))))))))))))))))))))))))))</f>
        <v>5.6</v>
      </c>
      <c r="AA112" s="1" t="n">
        <f aca="false">IF(AND(D112&gt;=0.45,A112&lt;5.05,D112&lt;0.8),1.6,IF(AND(D112&gt;=0.45,A112&gt;=5.05,D112&lt;0.8),1.7,IF(AND(H112&gt;=16.244,F112&gt;=2.5,D112&gt;=0.8),6.533,IF(AND(A112&lt;4.35,D112&lt;0.45,A112&lt;5.05,D112&lt;0.8),1.1,IF(AND(H112&gt;=14.877,D112&lt;0.45,A112&gt;=5.05,D112&lt;0.8),1.3,IF(AND(D112&gt;=1.4,A112&lt;5.65,F112&lt;2.5,D112&gt;=0.8),4.5,IF(AND(A112&gt;=7.25,H112&lt;16.244,F112&gt;=2.5,D112&gt;=0.8),6.5,IF(AND(A112&gt;=4.75,A112&gt;=4.35,D112&lt;0.45,A112&lt;5.05,D112&lt;0.8),1.35,IF(AND(A112&lt;5.3,D112&lt;1.4,A112&lt;5.65,F112&lt;2.5,D112&gt;=0.8),3.1,IF(AND(A112&gt;=6.8,A112&gt;=6.55,A112&gt;=5.65,F112&lt;2.5,D112&gt;=0.8),4.9,IF(AND(H112&lt;5.767,A112&lt;7.25,H112&lt;16.244,F112&gt;=2.5,D112&gt;=0.8),4.5,IF(AND(G112&gt;=0.522,A112&lt;4.75,A112&gt;=4.35,D112&lt;0.45,A112&lt;5.05,D112&lt;0.8),1.2,IF(AND(G112&gt;=0.948,D112&lt;0.35,H112&lt;14.877,D112&lt;0.45,A112&gt;=5.05,D112&lt;0.8),1.7,IF(AND(H112&lt;13.089,D112&gt;=0.35,H112&lt;14.877,D112&lt;0.45,A112&gt;=5.05,D112&lt;0.8),1.5,IF(AND(H112&gt;=13.089,D112&gt;=0.35,H112&lt;14.877,D112&lt;0.45,A112&gt;=5.05,D112&lt;0.8),1.3,IF(AND(B112&gt;=2.95,A112&gt;=5.3,D112&lt;1.4,A112&lt;5.65,F112&lt;2.5,D112&gt;=0.8),4.1,IF(AND(H112&lt;9.181,A112&lt;6.05,A112&lt;6.55,A112&gt;=5.65,F112&lt;2.5,D112&gt;=0.8),5.1,IF(AND(H112&gt;=9.181,A112&lt;6.05,A112&lt;6.55,A112&gt;=5.65,F112&lt;2.5,D112&gt;=0.8),4.3,IF(AND(G112&gt;=0.867,A112&gt;=6.05,A112&lt;6.55,A112&gt;=5.65,F112&lt;2.5,D112&gt;=0.8),4.9,IF(AND(B112&lt;3.05,A112&lt;6.8,A112&gt;=6.55,A112&gt;=5.65,F112&lt;2.5,D112&gt;=0.8),5,IF(AND(B112&gt;=3.05,A112&lt;6.8,A112&gt;=6.55,A112&gt;=5.65,F112&lt;2.5,D112&gt;=0.8),4.55,IF(AND(H112&gt;=14.144,G112&lt;0.522,A112&lt;4.75,A112&gt;=4.35,D112&lt;0.45,A112&lt;5.05,D112&lt;0.8),1.3,IF(AND(B112&lt;2.7,B112&lt;2.95,A112&gt;=5.3,D112&lt;1.4,A112&lt;5.65,F112&lt;2.5,D112&gt;=0.8),3.78,IF(AND(B112&gt;=2.7,B112&lt;2.95,A112&gt;=5.3,D112&lt;1.4,A112&lt;5.65,F112&lt;2.5,D112&gt;=0.8),3.6,IF(AND(G112&lt;0.638,G112&lt;0.867,A112&gt;=6.05,A112&lt;6.55,A112&gt;=5.65,F112&lt;2.5,D112&gt;=0.8),4.433,IF(AND(G112&gt;=0.638,G112&lt;0.867,A112&gt;=6.05,A112&lt;6.55,A112&gt;=5.65,F112&lt;2.5,D112&gt;=0.8),4,IF(AND(A112&lt;6.35,H112&lt;11.146,H112&gt;=5.767,A112&lt;7.25,H112&lt;16.244,F112&gt;=2.5,D112&gt;=0.8),5.1,IF(AND(A112&lt;4.5,H112&lt;14.144,G112&lt;0.522,A112&lt;4.75,A112&gt;=4.35,D112&lt;0.45,A112&lt;5.05,D112&lt;0.8),1.35,IF(AND(A112&gt;=4.5,H112&lt;14.144,G112&lt;0.522,A112&lt;4.75,A112&gt;=4.35,D112&lt;0.45,A112&lt;5.05,D112&lt;0.8),1.4,IF(AND(A112&lt;5.15,B112&lt;3.75,G112&lt;0.948,D112&lt;0.35,H112&lt;14.877,D112&lt;0.45,A112&gt;=5.05,D112&lt;0.8),1.4,IF(AND(A112&gt;=5.15,B112&lt;3.75,G112&lt;0.948,D112&lt;0.35,H112&lt;14.877,D112&lt;0.45,A112&gt;=5.05,D112&lt;0.8),1.5,IF(AND(G112&lt;0.112,B112&gt;=3.75,G112&lt;0.948,D112&lt;0.35,H112&lt;14.877,D112&lt;0.45,A112&gt;=5.05,D112&lt;0.8),1.5,IF(AND(G112&gt;=0.112,B112&gt;=3.75,G112&lt;0.948,D112&lt;0.35,H112&lt;14.877,D112&lt;0.45,A112&gt;=5.05,D112&lt;0.8),1.6,IF(AND(G112&lt;0.075,A112&gt;=6.35,H112&lt;11.146,H112&gt;=5.767,A112&lt;7.25,H112&lt;16.244,F112&gt;=2.5,D112&gt;=0.8),5.5,IF(AND(G112&gt;=0.075,A112&gt;=6.35,H112&lt;11.146,H112&gt;=5.767,A112&lt;7.25,H112&lt;16.244,F112&gt;=2.5,D112&gt;=0.8),5.24,IF(AND(B112&lt;2.95,D112&lt;1.9,H112&gt;=11.146,H112&gt;=5.767,A112&lt;7.25,H112&lt;16.244,F112&gt;=2.5,D112&gt;=0.8),5.65,IF(AND(B112&gt;=2.95,D112&lt;1.9,H112&gt;=11.146,H112&gt;=5.767,A112&lt;7.25,H112&lt;16.244,F112&gt;=2.5,D112&gt;=0.8),5.8,IF(AND(H112&lt;13.42,D112&gt;=1.9,H112&gt;=11.146,H112&gt;=5.767,A112&lt;7.25,H112&lt;16.244,F112&gt;=2.5,D112&gt;=0.8),5.6,IF(AND(H112&gt;=13.42,D112&gt;=1.9,H112&gt;=11.146,H112&gt;=5.767,A112&lt;7.25,H112&lt;16.244,F112&gt;=2.5,D112&gt;=0.8),5.34,"shouldnthappen")))))))))))))))))))))))))))))))))))))))</f>
        <v>5.24</v>
      </c>
      <c r="AB112" s="1" t="n">
        <f aca="false">IF(AND(D112&gt;=0.35,F112&lt;1.5),1.5,IF(AND(F112&lt;2.5,D112&gt;=1.55,F112&gt;=1.5),4.85,IF(AND(H112&lt;8.308,D112&lt;0.15,D112&lt;0.35,F112&lt;1.5),1.5,IF(AND(H112&gt;=8.308,D112&lt;0.15,D112&lt;0.35,F112&lt;1.5),1.4,IF(AND(H112&lt;5.523,D112&gt;=0.15,D112&lt;0.35,F112&lt;1.5),1,IF(AND(G112&lt;0.572,H112&lt;10.688,D112&lt;1.55,F112&gt;=1.5),3.75,IF(AND(B112&gt;=3.5,F112&gt;=2.5,D112&gt;=1.55,F112&gt;=1.5),6.3,IF(AND(A112&gt;=5.65,G112&gt;=0.572,H112&lt;10.688,D112&lt;1.55,F112&gt;=1.5),4.45,IF(AND(B112&gt;=2.85,A112&lt;6.15,H112&gt;=10.688,D112&lt;1.55,F112&gt;=1.5),4.35,IF(AND(H112&gt;=16.284,B112&lt;3.5,F112&gt;=2.5,D112&gt;=1.55,F112&gt;=1.5),6.6,IF(AND(G112&gt;=0.241,G112&lt;0.338,H112&gt;=5.523,D112&gt;=0.15,D112&lt;0.35,F112&lt;1.5),1.25,IF(AND(A112&lt;5.05,G112&gt;=0.338,H112&gt;=5.523,D112&gt;=0.15,D112&lt;0.35,F112&lt;1.5),1.35,IF(AND(B112&lt;2.7,A112&lt;5.65,G112&gt;=0.572,H112&lt;10.688,D112&lt;1.55,F112&gt;=1.5),4,IF(AND(B112&gt;=2.7,A112&lt;5.65,G112&gt;=0.572,H112&lt;10.688,D112&lt;1.55,F112&gt;=1.5),3.6,IF(AND(B112&lt;2.45,B112&lt;2.85,A112&lt;6.15,H112&gt;=10.688,D112&lt;1.55,F112&gt;=1.5),3.7,IF(AND(A112&lt;6.25,B112&lt;2.85,A112&gt;=6.15,H112&gt;=10.688,D112&lt;1.55,F112&gt;=1.5),4.5,IF(AND(A112&gt;=6.25,B112&lt;2.85,A112&gt;=6.15,H112&gt;=10.688,D112&lt;1.55,F112&gt;=1.5),4.86,IF(AND(D112&gt;=1.45,B112&gt;=2.85,A112&gt;=6.15,H112&gt;=10.688,D112&lt;1.55,F112&gt;=1.5),4.8,IF(AND(H112&lt;8.202,H112&lt;16.284,B112&lt;3.5,F112&gt;=2.5,D112&gt;=1.55,F112&gt;=1.5),5.7,IF(AND(A112&gt;=5.1,G112&lt;0.241,G112&lt;0.338,H112&gt;=5.523,D112&gt;=0.15,D112&lt;0.35,F112&lt;1.5),1.5,IF(AND(B112&gt;=3.75,A112&gt;=5.05,G112&gt;=0.338,H112&gt;=5.523,D112&gt;=0.15,D112&lt;0.35,F112&lt;1.5),1.6,IF(AND(A112&lt;5.7,B112&gt;=2.45,B112&lt;2.85,A112&lt;6.15,H112&gt;=10.688,D112&lt;1.55,F112&gt;=1.5),3.9,IF(AND(A112&gt;=5.7,B112&gt;=2.45,B112&lt;2.85,A112&lt;6.15,H112&gt;=10.688,D112&lt;1.55,F112&gt;=1.5),4.02,IF(AND(H112&lt;13.654,D112&lt;1.45,B112&gt;=2.85,A112&gt;=6.15,H112&gt;=10.688,D112&lt;1.55,F112&gt;=1.5),4.333,IF(AND(H112&gt;=13.654,D112&lt;1.45,B112&gt;=2.85,A112&gt;=6.15,H112&gt;=10.688,D112&lt;1.55,F112&gt;=1.5),4.54,IF(AND(A112&lt;6.15,H112&gt;=8.202,H112&lt;16.284,B112&lt;3.5,F112&gt;=2.5,D112&gt;=1.55,F112&gt;=1.5),5,IF(AND(H112&lt;13.924,A112&lt;5.1,G112&lt;0.241,G112&lt;0.338,H112&gt;=5.523,D112&gt;=0.15,D112&lt;0.35,F112&lt;1.5),1.4,IF(AND(H112&gt;=13.924,A112&lt;5.1,G112&lt;0.241,G112&lt;0.338,H112&gt;=5.523,D112&gt;=0.15,D112&lt;0.35,F112&lt;1.5),1.5,IF(AND(D112&lt;0.25,B112&lt;3.75,A112&gt;=5.05,G112&gt;=0.338,H112&gt;=5.523,D112&gt;=0.15,D112&lt;0.35,F112&lt;1.5),1.5,IF(AND(D112&gt;=0.25,B112&lt;3.75,A112&gt;=5.05,G112&gt;=0.338,H112&gt;=5.523,D112&gt;=0.15,D112&lt;0.35,F112&lt;1.5),1.4,IF(AND(H112&lt;8.884,B112&gt;=3.05,A112&gt;=6.15,H112&gt;=8.202,H112&lt;16.284,B112&lt;3.5,F112&gt;=2.5,D112&gt;=1.55,F112&gt;=1.5),5.1,IF(AND(A112&lt;6.45,G112&lt;0.368,B112&lt;3.05,A112&gt;=6.15,H112&gt;=8.202,H112&lt;16.284,B112&lt;3.5,F112&gt;=2.5,D112&gt;=1.55,F112&gt;=1.5),5.525,IF(AND(A112&gt;=6.45,G112&lt;0.368,B112&lt;3.05,A112&gt;=6.15,H112&gt;=8.202,H112&lt;16.284,B112&lt;3.5,F112&gt;=2.5,D112&gt;=1.55,F112&gt;=1.5),5.35,IF(AND(D112&lt;2.25,G112&gt;=0.368,B112&lt;3.05,A112&gt;=6.15,H112&gt;=8.202,H112&lt;16.284,B112&lt;3.5,F112&gt;=2.5,D112&gt;=1.55,F112&gt;=1.5),5.8,IF(AND(D112&gt;=2.25,G112&gt;=0.368,B112&lt;3.05,A112&gt;=6.15,H112&gt;=8.202,H112&lt;16.284,B112&lt;3.5,F112&gt;=2.5,D112&gt;=1.55,F112&gt;=1.5),5.2,IF(AND(H112&lt;10.257,H112&gt;=8.884,B112&gt;=3.05,A112&gt;=6.15,H112&gt;=8.202,H112&lt;16.284,B112&lt;3.5,F112&gt;=2.5,D112&gt;=1.55,F112&gt;=1.5),5.9,IF(AND(H112&gt;=10.257,H112&gt;=8.884,B112&gt;=3.05,A112&gt;=6.15,H112&gt;=8.202,H112&lt;16.284,B112&lt;3.5,F112&gt;=2.5,D112&gt;=1.55,F112&gt;=1.5),5.48,"shouldnthappen")))))))))))))))))))))))))))))))))))))</f>
        <v>6.3</v>
      </c>
      <c r="AC112" s="1" t="n">
        <f aca="false">IF(AND(H112&lt;5.748,A112&lt;5.05,D112&lt;0.8),1,IF(AND(B112&lt;3.35,A112&gt;=5.05,D112&lt;0.8),1.7,IF(AND(A112&lt;5.85,G112&lt;0.154,D112&gt;=0.8),4.5,IF(AND(D112&gt;=0.45,H112&gt;=5.748,A112&lt;5.05,D112&lt;0.8),1.6,IF(AND(G112&gt;=0.934,B112&gt;=3.35,A112&gt;=5.05,D112&lt;0.8),1.7,IF(AND(D112&lt;2.1,A112&gt;=5.85,G112&lt;0.154,D112&gt;=0.8),6.15,IF(AND(D112&gt;=2.1,A112&gt;=5.85,G112&lt;0.154,D112&gt;=0.8),5.5,IF(AND(A112&lt;6.1,D112&gt;=1.55,G112&gt;=0.154,D112&gt;=0.8),5,IF(AND(H112&gt;=14.379,G112&lt;0.934,B112&gt;=3.35,A112&gt;=5.05,D112&lt;0.8),1.58,IF(AND(G112&lt;0.379,A112&gt;=6.1,D112&gt;=1.55,G112&gt;=0.154,D112&gt;=0.8),5.42,IF(AND(H112&lt;13.924,G112&lt;0.227,D112&lt;0.45,H112&gt;=5.748,A112&lt;5.05,D112&lt;0.8),1.4,IF(AND(H112&gt;=13.924,G112&lt;0.227,D112&lt;0.45,H112&gt;=5.748,A112&lt;5.05,D112&lt;0.8),1.5,IF(AND(B112&lt;3.1,G112&gt;=0.227,D112&lt;0.45,H112&gt;=5.748,A112&lt;5.05,D112&lt;0.8),1.1,IF(AND(G112&lt;0.13,H112&lt;14.379,G112&lt;0.934,B112&gt;=3.35,A112&gt;=5.05,D112&lt;0.8),1.4,IF(AND(D112&lt;1.05,A112&lt;5.65,D112&lt;1.35,D112&lt;1.55,G112&gt;=0.154,D112&gt;=0.8),3.7,IF(AND(D112&lt;1.25,A112&gt;=5.65,D112&lt;1.35,D112&lt;1.55,G112&gt;=0.154,D112&gt;=0.8),4.06,IF(AND(D112&gt;=1.25,A112&gt;=5.65,D112&lt;1.35,D112&lt;1.55,G112&gt;=0.154,D112&gt;=0.8),4.425,IF(AND(H112&lt;13.654,D112&lt;1.45,D112&gt;=1.35,D112&lt;1.55,G112&gt;=0.154,D112&gt;=0.8),4.275,IF(AND(G112&lt;0.259,D112&gt;=1.45,D112&gt;=1.35,D112&lt;1.55,G112&gt;=0.154,D112&gt;=0.8),5.1,IF(AND(B112&lt;2.95,G112&gt;=0.379,A112&gt;=6.1,D112&gt;=1.55,G112&gt;=0.154,D112&gt;=0.8),6.3,IF(AND(B112&lt;3.25,B112&gt;=3.1,G112&gt;=0.227,D112&lt;0.45,H112&gt;=5.748,A112&lt;5.05,D112&lt;0.8),1.3,IF(AND(B112&gt;=3.25,B112&gt;=3.1,G112&gt;=0.227,D112&lt;0.45,H112&gt;=5.748,A112&lt;5.05,D112&lt;0.8),1.4,IF(AND(H112&gt;=13.372,G112&gt;=0.13,H112&lt;14.379,G112&lt;0.934,B112&gt;=3.35,A112&gt;=5.05,D112&lt;0.8),1.4,IF(AND(H112&lt;6.69,D112&gt;=1.05,A112&lt;5.65,D112&lt;1.35,D112&lt;1.55,G112&gt;=0.154,D112&gt;=0.8),4.033,IF(AND(H112&gt;=6.69,D112&gt;=1.05,A112&lt;5.65,D112&lt;1.35,D112&lt;1.55,G112&gt;=0.154,D112&gt;=0.8),3.88,IF(AND(B112&lt;2.85,H112&gt;=13.654,D112&lt;1.45,D112&gt;=1.35,D112&lt;1.55,G112&gt;=0.154,D112&gt;=0.8),4.8,IF(AND(B112&gt;=2.85,H112&gt;=13.654,D112&lt;1.45,D112&gt;=1.35,D112&lt;1.55,G112&gt;=0.154,D112&gt;=0.8),4.7,IF(AND(H112&lt;11.681,G112&gt;=0.259,D112&gt;=1.45,D112&gt;=1.35,D112&lt;1.55,G112&gt;=0.154,D112&gt;=0.8),4.85,IF(AND(H112&gt;=11.681,G112&gt;=0.259,D112&gt;=1.45,D112&gt;=1.35,D112&lt;1.55,G112&gt;=0.154,D112&gt;=0.8),4.633,IF(AND(A112&lt;6.25,B112&gt;=2.95,G112&gt;=0.379,A112&gt;=6.1,D112&gt;=1.55,G112&gt;=0.154,D112&gt;=0.8),5.4,IF(AND(D112&lt;0.3,H112&lt;13.372,G112&gt;=0.13,H112&lt;14.379,G112&lt;0.934,B112&gt;=3.35,A112&gt;=5.05,D112&lt;0.8),1.475,IF(AND(D112&gt;=0.3,H112&lt;13.372,G112&gt;=0.13,H112&lt;14.379,G112&lt;0.934,B112&gt;=3.35,A112&gt;=5.05,D112&lt;0.8),1.5,IF(AND(B112&lt;3.15,A112&gt;=6.25,B112&gt;=2.95,G112&gt;=0.379,A112&gt;=6.1,D112&gt;=1.55,G112&gt;=0.154,D112&gt;=0.8),5.7,IF(AND(B112&gt;=3.15,A112&gt;=6.25,B112&gt;=2.95,G112&gt;=0.379,A112&gt;=6.1,D112&gt;=1.55,G112&gt;=0.154,D112&gt;=0.8),5.933,"shouldnthappen"))))))))))))))))))))))))))))))))))</f>
        <v>5.42</v>
      </c>
      <c r="AD112" s="1" t="n">
        <f aca="false">IF(AND(H112&lt;6.621,A112&lt;4.95,D112&lt;0.8),1,IF(AND(H112&lt;14.144,H112&gt;=6.621,A112&lt;4.95,D112&lt;0.8),1.4,IF(AND(H112&gt;=14.144,H112&gt;=6.621,A112&lt;4.95,D112&lt;0.8),1.3,IF(AND(G112&lt;0.13,B112&gt;=3.85,A112&gt;=4.95,D112&lt;0.8),1.3,IF(AND(G112&gt;=0.13,B112&gt;=3.85,A112&gt;=4.95,D112&lt;0.8),1.425,IF(AND(A112&gt;=6.05,B112&lt;2.75,D112&lt;1.55,D112&gt;=0.8),4.9,IF(AND(A112&gt;=7.3,G112&lt;0.119,D112&gt;=1.55,D112&gt;=0.8),6.7,IF(AND(H112&lt;6.555,D112&lt;0.25,B112&lt;3.85,A112&gt;=4.95,D112&lt;0.8),1.7,IF(AND(B112&lt;3.4,D112&gt;=0.25,B112&lt;3.85,A112&gt;=4.95,D112&lt;0.8),1.7,IF(AND(B112&gt;=3.4,D112&gt;=0.25,B112&lt;3.85,A112&gt;=4.95,D112&lt;0.8),1.6,IF(AND(A112&lt;5.05,A112&lt;6.05,B112&lt;2.75,D112&lt;1.55,D112&gt;=0.8),3.3,IF(AND(B112&lt;2.85,D112&lt;1.35,B112&gt;=2.75,D112&lt;1.55,D112&gt;=0.8),4.5,IF(AND(H112&lt;12.206,D112&gt;=1.35,B112&gt;=2.75,D112&lt;1.55,D112&gt;=0.8),4.7,IF(AND(H112&gt;=12.206,D112&gt;=1.35,B112&gt;=2.75,D112&lt;1.55,D112&gt;=0.8),4.52,IF(AND(G112&lt;0.024,A112&lt;7.3,G112&lt;0.119,D112&gt;=1.55,D112&gt;=0.8),5.7,IF(AND(G112&gt;=0.024,A112&lt;7.3,G112&lt;0.119,D112&gt;=1.55,D112&gt;=0.8),5.6,IF(AND(F112&lt;2.5,G112&lt;0.417,G112&gt;=0.119,D112&gt;=1.55,D112&gt;=0.8),5.05,IF(AND(B112&lt;3.15,H112&gt;=6.555,D112&lt;0.25,B112&lt;3.85,A112&gt;=4.95,D112&lt;0.8),1.6,IF(AND(G112&lt;0.356,A112&gt;=5.05,A112&lt;6.05,B112&lt;2.75,D112&lt;1.55,D112&gt;=0.8),4.12,IF(AND(A112&lt;5.65,B112&gt;=2.85,D112&lt;1.35,B112&gt;=2.75,D112&lt;1.55,D112&gt;=0.8),3.6,IF(AND(B112&lt;3.15,F112&gt;=2.5,G112&lt;0.417,G112&gt;=0.119,D112&gt;=1.55,D112&gt;=0.8),5.18,IF(AND(B112&gt;=3.15,F112&gt;=2.5,G112&lt;0.417,G112&gt;=0.119,D112&gt;=1.55,D112&gt;=0.8),5.3,IF(AND(D112&lt;1.7,A112&lt;6.95,G112&gt;=0.417,G112&gt;=0.119,D112&gt;=1.55,D112&gt;=0.8),4.7,IF(AND(A112&lt;7.25,A112&gt;=6.95,G112&gt;=0.417,G112&gt;=0.119,D112&gt;=1.55,D112&gt;=0.8),5.8,IF(AND(A112&gt;=7.25,A112&gt;=6.95,G112&gt;=0.417,G112&gt;=0.119,D112&gt;=1.55,D112&gt;=0.8),6.333,IF(AND(H112&lt;8.594,B112&gt;=3.15,H112&gt;=6.555,D112&lt;0.25,B112&lt;3.85,A112&gt;=4.95,D112&lt;0.8),1.4,IF(AND(H112&gt;=8.594,B112&gt;=3.15,H112&gt;=6.555,D112&lt;0.25,B112&lt;3.85,A112&gt;=4.95,D112&lt;0.8),1.5,IF(AND(H112&gt;=11.218,G112&gt;=0.356,A112&gt;=5.05,A112&lt;6.05,B112&lt;2.75,D112&lt;1.55,D112&gt;=0.8),3.925,IF(AND(A112&gt;=6.5,A112&gt;=5.65,B112&gt;=2.85,D112&lt;1.35,B112&gt;=2.75,D112&lt;1.55,D112&gt;=0.8),4.6,IF(AND(H112&lt;8.602,H112&lt;11.218,G112&gt;=0.356,A112&gt;=5.05,A112&lt;6.05,B112&lt;2.75,D112&lt;1.55,D112&gt;=0.8),3.95,IF(AND(H112&gt;=8.602,H112&lt;11.218,G112&gt;=0.356,A112&gt;=5.05,A112&lt;6.05,B112&lt;2.75,D112&lt;1.55,D112&gt;=0.8),3.75,IF(AND(H112&lt;10.129,A112&lt;6.5,A112&gt;=5.65,B112&gt;=2.85,D112&lt;1.35,B112&gt;=2.75,D112&lt;1.55,D112&gt;=0.8),4.2,IF(AND(H112&gt;=10.129,A112&lt;6.5,A112&gt;=5.65,B112&gt;=2.85,D112&lt;1.35,B112&gt;=2.75,D112&lt;1.55,D112&gt;=0.8),4.267,IF(AND(D112&lt;2.2,B112&lt;3.05,D112&gt;=1.7,A112&lt;6.95,G112&gt;=0.417,G112&gt;=0.119,D112&gt;=1.55,D112&gt;=0.8),5.3,IF(AND(D112&gt;=2.2,B112&lt;3.05,D112&gt;=1.7,A112&lt;6.95,G112&gt;=0.417,G112&gt;=0.119,D112&gt;=1.55,D112&gt;=0.8),5.133,IF(AND(D112&lt;2.45,B112&gt;=3.05,D112&gt;=1.7,A112&lt;6.95,G112&gt;=0.417,G112&gt;=0.119,D112&gt;=1.55,D112&gt;=0.8),5.6,IF(AND(D112&gt;=2.45,B112&gt;=3.05,D112&gt;=1.7,A112&lt;6.95,G112&gt;=0.417,G112&gt;=0.119,D112&gt;=1.55,D112&gt;=0.8),6,"shouldnthappen")))))))))))))))))))))))))))))))))))))</f>
        <v>5.3</v>
      </c>
      <c r="AE112" s="1" t="n">
        <f aca="false">IF(AND(G112&lt;0.123,D112&gt;=0.25,D112&lt;0.75),1.3,IF(AND(H112&gt;=16.774,D112&gt;=1.75,D112&gt;=0.75),6.4,IF(AND(B112&lt;3.4,A112&lt;4.8,D112&lt;0.25,D112&lt;0.75),1.22,IF(AND(B112&gt;=3.4,A112&lt;4.8,D112&lt;0.25,D112&lt;0.75),1,IF(AND(A112&gt;=5.45,A112&gt;=4.8,D112&lt;0.25,D112&lt;0.75),1.367,IF(AND(H112&gt;=10.688,D112&lt;1.35,D112&lt;1.75,D112&gt;=0.75),4.2,IF(AND(A112&lt;5.3,D112&gt;=1.35,D112&lt;1.75,D112&gt;=0.75),4.05,IF(AND(G112&gt;=0.857,H112&lt;16.774,D112&gt;=1.75,D112&gt;=0.75),5.02,IF(AND(H112&lt;6.089,A112&lt;5.45,A112&gt;=4.8,D112&lt;0.25,D112&lt;0.75),1.7,IF(AND(G112&lt;0.184,D112&lt;0.35,G112&gt;=0.123,D112&gt;=0.25,D112&lt;0.75),1.7,IF(AND(G112&gt;=0.184,D112&lt;0.35,G112&gt;=0.123,D112&gt;=0.25,D112&lt;0.75),1.48,IF(AND(A112&lt;5.25,D112&gt;=0.35,G112&gt;=0.123,D112&gt;=0.25,D112&lt;0.75),1.75,IF(AND(A112&gt;=5.25,D112&gt;=0.35,G112&gt;=0.123,D112&gt;=0.25,D112&lt;0.75),1.5,IF(AND(A112&lt;5.3,H112&lt;10.688,D112&lt;1.35,D112&lt;1.75,D112&gt;=0.75),3.15,IF(AND(H112&lt;9.474,A112&gt;=5.3,D112&gt;=1.35,D112&lt;1.75,D112&gt;=0.75),4.95,IF(AND(G112&gt;=0.779,G112&lt;0.857,H112&lt;16.774,D112&gt;=1.75,D112&gt;=0.75),6,IF(AND(G112&lt;0.05,H112&gt;=6.089,A112&lt;5.45,A112&gt;=4.8,D112&lt;0.25,D112&lt;0.75),1.4,IF(AND(H112&lt;6.69,A112&gt;=5.3,H112&lt;10.688,D112&lt;1.35,D112&lt;1.75,D112&gt;=0.75),4.033,IF(AND(H112&gt;=6.69,A112&gt;=5.3,H112&lt;10.688,D112&lt;1.35,D112&lt;1.75,D112&gt;=0.75),3.733,IF(AND(B112&lt;2.5,H112&gt;=9.474,A112&gt;=5.3,D112&gt;=1.35,D112&lt;1.75,D112&gt;=0.75),4.5,IF(AND(D112&gt;=2.45,G112&lt;0.779,G112&lt;0.857,H112&lt;16.774,D112&gt;=1.75,D112&gt;=0.75),6,IF(AND(B112&gt;=3.75,G112&gt;=0.05,H112&gt;=6.089,A112&lt;5.45,A112&gt;=4.8,D112&lt;0.25,D112&lt;0.75),1.6,IF(AND(H112&lt;13.695,B112&gt;=2.5,H112&gt;=9.474,A112&gt;=5.3,D112&gt;=1.35,D112&lt;1.75,D112&gt;=0.75),4.567,IF(AND(G112&gt;=0.654,D112&lt;2.45,G112&lt;0.779,G112&lt;0.857,H112&lt;16.774,D112&gt;=1.75,D112&gt;=0.75),4.9,IF(AND(G112&gt;=0.73,B112&lt;3.75,G112&gt;=0.05,H112&gt;=6.089,A112&lt;5.45,A112&gt;=4.8,D112&lt;0.25,D112&lt;0.75),1.4,IF(AND(A112&lt;6.65,H112&gt;=13.695,B112&gt;=2.5,H112&gt;=9.474,A112&gt;=5.3,D112&gt;=1.35,D112&lt;1.75,D112&gt;=0.75),4.4,IF(AND(A112&gt;=6.65,H112&gt;=13.695,B112&gt;=2.5,H112&gt;=9.474,A112&gt;=5.3,D112&gt;=1.35,D112&lt;1.75,D112&gt;=0.75),4.84,IF(AND(B112&lt;2.75,G112&lt;0.654,D112&lt;2.45,G112&lt;0.779,G112&lt;0.857,H112&lt;16.774,D112&gt;=1.75,D112&gt;=0.75),5.2,IF(AND(H112&lt;9.524,G112&lt;0.73,B112&lt;3.75,G112&gt;=0.05,H112&gt;=6.089,A112&lt;5.45,A112&gt;=4.8,D112&lt;0.25,D112&lt;0.75),1.5,IF(AND(H112&gt;=9.524,G112&lt;0.73,B112&lt;3.75,G112&gt;=0.05,H112&gt;=6.089,A112&lt;5.45,A112&gt;=4.8,D112&lt;0.25,D112&lt;0.75),1.4,IF(AND(H112&gt;=13.644,B112&gt;=2.75,G112&lt;0.654,D112&lt;2.45,G112&lt;0.779,G112&lt;0.857,H112&lt;16.774,D112&gt;=1.75,D112&gt;=0.75),6.033,IF(AND(A112&gt;=6.85,H112&lt;13.644,B112&gt;=2.75,G112&lt;0.654,D112&lt;2.45,G112&lt;0.779,G112&lt;0.857,H112&lt;16.774,D112&gt;=1.75,D112&gt;=0.75),5.1,IF(AND(A112&gt;=6.75,A112&lt;6.85,H112&lt;13.644,B112&gt;=2.75,G112&lt;0.654,D112&lt;2.45,G112&lt;0.779,G112&lt;0.857,H112&lt;16.774,D112&gt;=1.75,D112&gt;=0.75),5.9,IF(AND(D112&gt;=2.35,A112&lt;6.75,A112&lt;6.85,H112&lt;13.644,B112&gt;=2.75,G112&lt;0.654,D112&lt;2.45,G112&lt;0.779,G112&lt;0.857,H112&lt;16.774,D112&gt;=1.75,D112&gt;=0.75),5.6,IF(AND(H112&lt;11.146,D112&lt;2.35,A112&lt;6.75,A112&lt;6.85,H112&lt;13.644,B112&gt;=2.75,G112&lt;0.654,D112&lt;2.45,G112&lt;0.779,G112&lt;0.857,H112&lt;16.774,D112&gt;=1.75,D112&gt;=0.75),5.4,IF(AND(H112&gt;=11.146,D112&lt;2.35,A112&lt;6.75,A112&lt;6.85,H112&lt;13.644,B112&gt;=2.75,G112&lt;0.654,D112&lt;2.45,G112&lt;0.779,G112&lt;0.857,H112&lt;16.774,D112&gt;=1.75,D112&gt;=0.75),5.6,"shouldnthappen"))))))))))))))))))))))))))))))))))))</f>
        <v>6</v>
      </c>
      <c r="AF112" s="1" t="n">
        <f aca="false">IF(AND(A112&lt;4.5,D112&lt;0.8),1.233,IF(AND(B112&lt;3.05,A112&gt;=4.5,D112&lt;0.8),1.4,IF(AND(D112&gt;=0.45,B112&gt;=3.05,A112&gt;=4.5,D112&lt;0.8),1.667,IF(AND(D112&lt;1.05,D112&lt;1.35,A112&lt;6.25,D112&gt;=0.8),3.633,IF(AND(H112&lt;13.935,A112&gt;=7.05,A112&gt;=6.25,D112&gt;=0.8),6,IF(AND(G112&gt;=0.948,D112&lt;0.45,B112&gt;=3.05,A112&gt;=4.5,D112&lt;0.8),1.7,IF(AND(G112&lt;0.652,D112&gt;=1.05,D112&lt;1.35,A112&lt;6.25,D112&gt;=0.8),4.16,IF(AND(D112&gt;=2.15,D112&gt;=1.75,D112&gt;=1.35,A112&lt;6.25,D112&gt;=0.8),5.4,IF(AND(G112&gt;=0.912,F112&lt;2.5,A112&lt;7.05,A112&gt;=6.25,D112&gt;=0.8),4.4,IF(AND(B112&gt;=3.25,F112&gt;=2.5,A112&lt;7.05,A112&gt;=6.25,D112&gt;=0.8),5.85,IF(AND(H112&lt;17.32,H112&gt;=13.935,A112&gt;=7.05,A112&gt;=6.25,D112&gt;=0.8),6.65,IF(AND(H112&gt;=17.32,H112&gt;=13.935,A112&gt;=7.05,A112&gt;=6.25,D112&gt;=0.8),6.4,IF(AND(H112&gt;=13.547,G112&lt;0.948,D112&lt;0.45,B112&gt;=3.05,A112&gt;=4.5,D112&lt;0.8),1.38,IF(AND(B112&gt;=2.75,G112&gt;=0.652,D112&gt;=1.05,D112&lt;1.35,A112&lt;6.25,D112&gt;=0.8),3.6,IF(AND(H112&lt;9.417,G112&lt;0.404,D112&lt;1.75,D112&gt;=1.35,A112&lt;6.25,D112&gt;=0.8),4.2,IF(AND(H112&gt;=9.417,G112&lt;0.404,D112&lt;1.75,D112&gt;=1.35,A112&lt;6.25,D112&gt;=0.8),4.5,IF(AND(G112&lt;0.464,G112&gt;=0.404,D112&lt;1.75,D112&gt;=1.35,A112&lt;6.25,D112&gt;=0.8),4.5,IF(AND(G112&gt;=0.464,G112&gt;=0.404,D112&lt;1.75,D112&gt;=1.35,A112&lt;6.25,D112&gt;=0.8),4.625,IF(AND(D112&lt;1.85,D112&lt;2.15,D112&gt;=1.75,D112&gt;=1.35,A112&lt;6.25,D112&gt;=0.8),4.9,IF(AND(D112&gt;=1.85,D112&lt;2.15,D112&gt;=1.75,D112&gt;=1.35,A112&lt;6.25,D112&gt;=0.8),5.05,IF(AND(G112&lt;0.332,G112&lt;0.912,F112&lt;2.5,A112&lt;7.05,A112&gt;=6.25,D112&gt;=0.8),4.467,IF(AND(G112&gt;=0.332,G112&lt;0.912,F112&lt;2.5,A112&lt;7.05,A112&gt;=6.25,D112&gt;=0.8),4.767,IF(AND(D112&lt;0.15,H112&lt;13.547,G112&lt;0.948,D112&lt;0.45,B112&gt;=3.05,A112&gt;=4.5,D112&lt;0.8),1.5,IF(AND(D112&lt;1.15,B112&lt;2.75,G112&gt;=0.652,D112&gt;=1.05,D112&lt;1.35,A112&lt;6.25,D112&gt;=0.8),3.9,IF(AND(D112&gt;=1.15,B112&lt;2.75,G112&gt;=0.652,D112&gt;=1.05,D112&lt;1.35,A112&lt;6.25,D112&gt;=0.8),4,IF(AND(D112&gt;=2.25,B112&lt;3.15,B112&lt;3.25,F112&gt;=2.5,A112&lt;7.05,A112&gt;=6.25,D112&gt;=0.8),5.14,IF(AND(G112&lt;0.621,B112&gt;=3.15,B112&lt;3.25,F112&gt;=2.5,A112&lt;7.05,A112&gt;=6.25,D112&gt;=0.8),5.75,IF(AND(G112&gt;=0.621,B112&gt;=3.15,B112&lt;3.25,F112&gt;=2.5,A112&lt;7.05,A112&gt;=6.25,D112&gt;=0.8),5.1,IF(AND(G112&gt;=0.862,D112&gt;=0.15,H112&lt;13.547,G112&lt;0.948,D112&lt;0.45,B112&gt;=3.05,A112&gt;=4.5,D112&lt;0.8),1.5,IF(AND(A112&lt;6.35,D112&lt;2.25,B112&lt;3.15,B112&lt;3.25,F112&gt;=2.5,A112&lt;7.05,A112&gt;=6.25,D112&gt;=0.8),5.267,IF(AND(A112&gt;=6.35,D112&lt;2.25,B112&lt;3.15,B112&lt;3.25,F112&gt;=2.5,A112&lt;7.05,A112&gt;=6.25,D112&gt;=0.8),5.42,IF(AND(A112&lt;5.1,G112&lt;0.862,D112&gt;=0.15,H112&lt;13.547,G112&lt;0.948,D112&lt;0.45,B112&gt;=3.05,A112&gt;=4.5,D112&lt;0.8),1.35,IF(AND(B112&lt;3.95,A112&gt;=5.1,G112&lt;0.862,D112&gt;=0.15,H112&lt;13.547,G112&lt;0.948,D112&lt;0.45,B112&gt;=3.05,A112&gt;=4.5,D112&lt;0.8),1.5,IF(AND(B112&gt;=3.95,A112&gt;=5.1,G112&lt;0.862,D112&gt;=0.15,H112&lt;13.547,G112&lt;0.948,D112&lt;0.45,B112&gt;=3.05,A112&gt;=4.5,D112&lt;0.8),1.467,"shouldnthappen"))))))))))))))))))))))))))))))))))</f>
        <v>6</v>
      </c>
      <c r="AG112" s="1" t="n">
        <f aca="false">IF(AND(H112&lt;5.748,A112&lt;4.85,D112&lt;0.75),1,IF(AND(B112&gt;=3.5,D112&gt;=1.75,D112&gt;=0.75),6.2,IF(AND(A112&gt;=4.65,H112&gt;=5.748,A112&lt;4.85,D112&lt;0.75),1.333,IF(AND(H112&lt;6.417,B112&lt;3.45,A112&gt;=4.85,D112&lt;0.75),1.7,IF(AND(A112&lt;5.05,B112&gt;=3.45,A112&gt;=4.85,D112&lt;0.75),1.4,IF(AND(A112&gt;=5.05,B112&gt;=3.45,A112&gt;=4.85,D112&lt;0.75),1.5,IF(AND(F112&gt;=2.5,H112&lt;13.641,D112&lt;1.75,D112&gt;=0.75),4.667,IF(AND(G112&lt;0.187,H112&gt;=13.641,D112&lt;1.75,D112&gt;=0.75),5,IF(AND(A112&gt;=7.1,B112&lt;3.5,D112&gt;=1.75,D112&gt;=0.75),6.575,IF(AND(G112&lt;0.161,A112&lt;4.65,H112&gt;=5.748,A112&lt;4.85,D112&lt;0.75),1.5,IF(AND(H112&lt;8.399,H112&gt;=6.417,B112&lt;3.45,A112&gt;=4.85,D112&lt;0.75),1.5,IF(AND(H112&gt;=8.399,H112&gt;=6.417,B112&lt;3.45,A112&gt;=4.85,D112&lt;0.75),1.625,IF(AND(G112&lt;0.086,F112&lt;2.5,H112&lt;13.641,D112&lt;1.75,D112&gt;=0.75),4.7,IF(AND(D112&lt;1.35,G112&gt;=0.187,H112&gt;=13.641,D112&lt;1.75,D112&gt;=0.75),4.2,IF(AND(G112&lt;0.422,G112&gt;=0.161,A112&lt;4.65,H112&gt;=5.748,A112&lt;4.85,D112&lt;0.75),1.4,IF(AND(G112&gt;=0.422,G112&gt;=0.161,A112&lt;4.65,H112&gt;=5.748,A112&lt;4.85,D112&lt;0.75),1.3,IF(AND(B112&lt;2.5,D112&gt;=1.35,G112&gt;=0.187,H112&gt;=13.641,D112&lt;1.75,D112&gt;=0.75),4.5,IF(AND(B112&lt;2.75,A112&lt;6,A112&lt;7.1,B112&lt;3.5,D112&gt;=1.75,D112&gt;=0.75),5.1,IF(AND(B112&gt;=2.75,A112&lt;6,A112&lt;7.1,B112&lt;3.5,D112&gt;=1.75,D112&gt;=0.75),5.02,IF(AND(A112&lt;5.15,A112&lt;5.9,G112&gt;=0.086,F112&lt;2.5,H112&lt;13.641,D112&lt;1.75,D112&gt;=0.75),3,IF(AND(G112&lt;0.644,A112&gt;=5.9,G112&gt;=0.086,F112&lt;2.5,H112&lt;13.641,D112&lt;1.75,D112&gt;=0.75),4.65,IF(AND(G112&gt;=0.644,A112&gt;=5.9,G112&gt;=0.086,F112&lt;2.5,H112&lt;13.641,D112&lt;1.75,D112&gt;=0.75),4.24,IF(AND(D112&lt;1.45,B112&gt;=2.5,D112&gt;=1.35,G112&gt;=0.187,H112&gt;=13.641,D112&lt;1.75,D112&gt;=0.75),4.68,IF(AND(D112&gt;=1.45,B112&gt;=2.5,D112&gt;=1.35,G112&gt;=0.187,H112&gt;=13.641,D112&lt;1.75,D112&gt;=0.75),4.833,IF(AND(H112&lt;13.18,D112&lt;2.05,A112&gt;=6,A112&lt;7.1,B112&lt;3.5,D112&gt;=1.75,D112&gt;=0.75),5.44,IF(AND(H112&gt;=13.18,D112&lt;2.05,A112&gt;=6,A112&lt;7.1,B112&lt;3.5,D112&gt;=1.75,D112&gt;=0.75),5.1,IF(AND(H112&lt;8.759,D112&gt;=2.05,A112&gt;=6,A112&lt;7.1,B112&lt;3.5,D112&gt;=1.75,D112&gt;=0.75),5.4,IF(AND(A112&gt;=5.75,A112&gt;=5.15,A112&lt;5.9,G112&gt;=0.086,F112&lt;2.5,H112&lt;13.641,D112&lt;1.75,D112&gt;=0.75),3.967,IF(AND(H112&lt;10.159,H112&gt;=8.759,D112&gt;=2.05,A112&gt;=6,A112&lt;7.1,B112&lt;3.5,D112&gt;=1.75,D112&gt;=0.75),5.925,IF(AND(D112&lt;1.2,A112&lt;5.75,A112&gt;=5.15,A112&lt;5.9,G112&gt;=0.086,F112&lt;2.5,H112&lt;13.641,D112&lt;1.75,D112&gt;=0.75),3.667,IF(AND(D112&lt;2.25,H112&gt;=10.159,H112&gt;=8.759,D112&gt;=2.05,A112&gt;=6,A112&lt;7.1,B112&lt;3.5,D112&gt;=1.75,D112&gt;=0.75),5.66,IF(AND(D112&gt;=2.25,H112&gt;=10.159,H112&gt;=8.759,D112&gt;=2.05,A112&gt;=6,A112&lt;7.1,B112&lt;3.5,D112&gt;=1.75,D112&gt;=0.75),5.34,IF(AND(D112&lt;1.35,D112&gt;=1.2,A112&lt;5.75,A112&gt;=5.15,A112&lt;5.9,G112&gt;=0.086,F112&lt;2.5,H112&lt;13.641,D112&lt;1.75,D112&gt;=0.75),4.025,IF(AND(D112&gt;=1.35,D112&gt;=1.2,A112&lt;5.75,A112&gt;=5.15,A112&lt;5.9,G112&gt;=0.086,F112&lt;2.5,H112&lt;13.641,D112&lt;1.75,D112&gt;=0.75),3.9,"shouldnthappen"))))))))))))))))))))))))))))))))))</f>
        <v>6.2</v>
      </c>
      <c r="AH112" s="1" t="n">
        <f aca="false">IF(AND(F112&lt;1.5,H112&lt;6.799,A112&lt;5.45),1.7,IF(AND(F112&gt;=1.5,H112&lt;6.799,A112&lt;5.45),4.1,IF(AND(D112&gt;=0.8,H112&gt;=6.799,A112&lt;5.45),3.9,IF(AND(H112&lt;7.564,F112&lt;2.5,A112&gt;=5.45),3.925,IF(AND(H112&gt;=16.284,F112&gt;=2.5,A112&gt;=5.45),6.5,IF(AND(A112&lt;4.35,D112&lt;0.8,H112&gt;=6.799,A112&lt;5.45),1.1,IF(AND(B112&lt;2.8,D112&lt;1.35,H112&gt;=7.564,F112&lt;2.5,A112&gt;=5.45),4.1,IF(AND(B112&gt;=2.8,D112&lt;1.35,H112&gt;=7.564,F112&lt;2.5,A112&gt;=5.45),4.267,IF(AND(B112&lt;2.75,D112&gt;=1.35,H112&gt;=7.564,F112&lt;2.5,A112&gt;=5.45),5,IF(AND(G112&gt;=0.078,G112&lt;0.26,H112&lt;16.284,F112&gt;=2.5,A112&gt;=5.45),6.06,IF(AND(G112&gt;=0.805,G112&gt;=0.26,H112&lt;16.284,F112&gt;=2.5,A112&gt;=5.45),5.02,IF(AND(H112&gt;=10.109,B112&gt;=3.45,A112&gt;=4.35,D112&lt;0.8,H112&gt;=6.799,A112&lt;5.45),1.55,IF(AND(D112&lt;2.25,G112&lt;0.078,G112&lt;0.26,H112&lt;16.284,F112&gt;=2.5,A112&gt;=5.45),5.6,IF(AND(D112&gt;=2.25,G112&lt;0.078,G112&lt;0.26,H112&lt;16.284,F112&gt;=2.5,A112&gt;=5.45),5.7,IF(AND(A112&lt;6.15,G112&lt;0.805,G112&gt;=0.26,H112&lt;16.284,F112&gt;=2.5,A112&gt;=5.45),4.967,IF(AND(A112&lt;4.65,H112&lt;12.227,B112&lt;3.45,A112&gt;=4.35,D112&lt;0.8,H112&gt;=6.799,A112&lt;5.45),1.333,IF(AND(A112&lt;4.85,H112&gt;=12.227,B112&lt;3.45,A112&gt;=4.35,D112&lt;0.8,H112&gt;=6.799,A112&lt;5.45),1.42,IF(AND(A112&gt;=4.85,H112&gt;=12.227,B112&lt;3.45,A112&gt;=4.35,D112&lt;0.8,H112&gt;=6.799,A112&lt;5.45),1.533,IF(AND(A112&lt;5.05,H112&lt;10.109,B112&gt;=3.45,A112&gt;=4.35,D112&lt;0.8,H112&gt;=6.799,A112&lt;5.45),1.4,IF(AND(A112&gt;=5.05,H112&lt;10.109,B112&gt;=3.45,A112&gt;=4.35,D112&lt;0.8,H112&gt;=6.799,A112&lt;5.45),1.5,IF(AND(G112&lt;0.14,H112&lt;13.531,B112&gt;=2.75,D112&gt;=1.35,H112&gt;=7.564,F112&lt;2.5,A112&gt;=5.45),4.7,IF(AND(G112&lt;0.187,H112&gt;=13.531,B112&gt;=2.75,D112&gt;=1.35,H112&gt;=7.564,F112&lt;2.5,A112&gt;=5.45),5,IF(AND(G112&gt;=0.187,H112&gt;=13.531,B112&gt;=2.75,D112&gt;=1.35,H112&gt;=7.564,F112&lt;2.5,A112&gt;=5.45),4.66,IF(AND(A112&lt;6.35,A112&gt;=6.15,G112&lt;0.805,G112&gt;=0.26,H112&lt;16.284,F112&gt;=2.5,A112&gt;=5.45),6,IF(AND(D112&lt;0.15,A112&gt;=4.65,H112&lt;12.227,B112&lt;3.45,A112&gt;=4.35,D112&lt;0.8,H112&gt;=6.799,A112&lt;5.45),1.5,IF(AND(H112&lt;10.723,G112&gt;=0.14,H112&lt;13.531,B112&gt;=2.75,D112&gt;=1.35,H112&gt;=7.564,F112&lt;2.5,A112&gt;=5.45),4.6,IF(AND(H112&gt;=10.723,G112&gt;=0.14,H112&lt;13.531,B112&gt;=2.75,D112&gt;=1.35,H112&gt;=7.564,F112&lt;2.5,A112&gt;=5.45),4.46,IF(AND(G112&lt;0.364,A112&gt;=6.35,A112&gt;=6.15,G112&lt;0.805,G112&gt;=0.26,H112&lt;16.284,F112&gt;=2.5,A112&gt;=5.45),5.28,IF(AND(A112&lt;5.1,D112&gt;=0.15,A112&gt;=4.65,H112&lt;12.227,B112&lt;3.45,A112&gt;=4.35,D112&lt;0.8,H112&gt;=6.799,A112&lt;5.45),1.36,IF(AND(A112&gt;=5.1,D112&gt;=0.15,A112&gt;=4.65,H112&lt;12.227,B112&lt;3.45,A112&gt;=4.35,D112&lt;0.8,H112&gt;=6.799,A112&lt;5.45),1.4,IF(AND(G112&gt;=0.6,G112&gt;=0.364,A112&gt;=6.35,A112&gt;=6.15,G112&lt;0.805,G112&gt;=0.26,H112&lt;16.284,F112&gt;=2.5,A112&gt;=5.45),5.1,IF(AND(A112&gt;=6.95,G112&lt;0.6,G112&gt;=0.364,A112&gt;=6.35,A112&gt;=6.15,G112&lt;0.805,G112&gt;=0.26,H112&lt;16.284,F112&gt;=2.5,A112&gt;=5.45),5.8,IF(AND(B112&lt;3.2,A112&lt;6.95,G112&lt;0.6,G112&gt;=0.364,A112&gt;=6.35,A112&gt;=6.15,G112&lt;0.805,G112&gt;=0.26,H112&lt;16.284,F112&gt;=2.5,A112&gt;=5.45),5.6,IF(AND(B112&gt;=3.2,A112&lt;6.95,G112&lt;0.6,G112&gt;=0.364,A112&gt;=6.35,A112&gt;=6.15,G112&lt;0.805,G112&gt;=0.26,H112&lt;16.284,F112&gt;=2.5,A112&gt;=5.45),5.7,"shouldnthappen"))))))))))))))))))))))))))))))))))</f>
        <v>6.06</v>
      </c>
      <c r="AI112" s="1" t="n">
        <f aca="false">IF(AND(B112&gt;=3.55,A112&lt;5.05,F112&lt;1.5),1,IF(AND(H112&gt;=13.436,A112&gt;=5.05,F112&lt;1.5),1.633,IF(AND(A112&lt;4.35,B112&lt;3.55,A112&lt;5.05,F112&lt;1.5),1.1,IF(AND(A112&lt;5.15,H112&lt;13.436,A112&gt;=5.05,F112&lt;1.5),1.6,IF(AND(G112&lt;0.837,D112&lt;1.2,B112&lt;2.65,F112&gt;=1.5),3.7,IF(AND(G112&gt;=0.837,D112&lt;1.2,B112&lt;2.65,F112&gt;=1.5),3,IF(AND(D112&lt;1.4,D112&gt;=1.2,B112&lt;2.65,F112&gt;=1.5),4.133,IF(AND(D112&gt;=1.4,D112&gt;=1.2,B112&lt;2.65,F112&gt;=1.5),4.633,IF(AND(G112&lt;0.302,A112&gt;=4.35,B112&lt;3.55,A112&lt;5.05,F112&lt;1.5),1.34,IF(AND(D112&gt;=0.3,A112&gt;=5.15,H112&lt;13.436,A112&gt;=5.05,F112&lt;1.5),1.5,IF(AND(G112&lt;0.233,G112&lt;0.265,D112&lt;1.55,B112&gt;=2.65,F112&gt;=1.5),4.56,IF(AND(G112&gt;=0.233,G112&lt;0.265,D112&lt;1.55,B112&gt;=2.65,F112&gt;=1.5),5.1,IF(AND(G112&lt;0.395,G112&gt;=0.265,D112&lt;1.55,B112&gt;=2.65,F112&gt;=1.5),4.025,IF(AND(H112&lt;13.935,A112&gt;=7.05,D112&gt;=1.55,B112&gt;=2.65,F112&gt;=1.5),6.12,IF(AND(H112&gt;=13.935,A112&gt;=7.05,D112&gt;=1.55,B112&gt;=2.65,F112&gt;=1.5),6.64,IF(AND(G112&gt;=0.858,G112&gt;=0.302,A112&gt;=4.35,B112&lt;3.55,A112&lt;5.05,F112&lt;1.5),1.3,IF(AND(H112&lt;6.543,D112&lt;0.3,A112&gt;=5.15,H112&lt;13.436,A112&gt;=5.05,F112&lt;1.5),1.4,IF(AND(H112&gt;=6.543,D112&lt;0.3,A112&gt;=5.15,H112&lt;13.436,A112&gt;=5.05,F112&lt;1.5),1.48,IF(AND(A112&lt;6.3,G112&gt;=0.395,G112&gt;=0.265,D112&lt;1.55,B112&gt;=2.65,F112&gt;=1.5),4.14,IF(AND(A112&gt;=6.3,G112&gt;=0.395,G112&gt;=0.265,D112&lt;1.55,B112&gt;=2.65,F112&gt;=1.5),4.767,IF(AND(G112&gt;=0.669,B112&lt;3.15,A112&lt;7.05,D112&gt;=1.55,B112&gt;=2.65,F112&gt;=1.5),5,IF(AND(H112&lt;9.459,G112&lt;0.858,G112&gt;=0.302,A112&gt;=4.35,B112&lt;3.55,A112&lt;5.05,F112&lt;1.5),1.4,IF(AND(H112&gt;=9.459,G112&lt;0.858,G112&gt;=0.302,A112&gt;=4.35,B112&lt;3.55,A112&lt;5.05,F112&lt;1.5),1.6,IF(AND(G112&gt;=0.433,G112&lt;0.669,B112&lt;3.15,A112&lt;7.05,D112&gt;=1.55,B112&gt;=2.65,F112&gt;=1.5),5.68,IF(AND(G112&lt;0.481,H112&lt;10.257,B112&gt;=3.15,A112&lt;7.05,D112&gt;=1.55,B112&gt;=2.65,F112&gt;=1.5),5.7,IF(AND(G112&gt;=0.481,H112&lt;10.257,B112&gt;=3.15,A112&lt;7.05,D112&gt;=1.55,B112&gt;=2.65,F112&gt;=1.5),5.9,IF(AND(D112&lt;2.15,H112&gt;=10.257,B112&gt;=3.15,A112&lt;7.05,D112&gt;=1.55,B112&gt;=2.65,F112&gt;=1.5),5.1,IF(AND(D112&gt;=2.15,H112&gt;=10.257,B112&gt;=3.15,A112&lt;7.05,D112&gt;=1.55,B112&gt;=2.65,F112&gt;=1.5),5.42,IF(AND(G112&lt;0.098,G112&lt;0.433,G112&lt;0.669,B112&lt;3.15,A112&lt;7.05,D112&gt;=1.55,B112&gt;=2.65,F112&gt;=1.5),5.567,IF(AND(D112&lt;1.8,G112&gt;=0.098,G112&lt;0.433,G112&lt;0.669,B112&lt;3.15,A112&lt;7.05,D112&gt;=1.55,B112&gt;=2.65,F112&gt;=1.5),5.033,IF(AND(G112&gt;=0.312,D112&gt;=1.8,G112&gt;=0.098,G112&lt;0.433,G112&lt;0.669,B112&lt;3.15,A112&lt;7.05,D112&gt;=1.55,B112&gt;=2.65,F112&gt;=1.5),5.4,IF(AND(H112&lt;9.002,G112&lt;0.312,D112&gt;=1.8,G112&gt;=0.098,G112&lt;0.433,G112&lt;0.669,B112&lt;3.15,A112&lt;7.05,D112&gt;=1.55,B112&gt;=2.65,F112&gt;=1.5),5.1,IF(AND(H112&gt;=9.002,G112&lt;0.312,D112&gt;=1.8,G112&gt;=0.098,G112&lt;0.433,G112&lt;0.669,B112&lt;3.15,A112&lt;7.05,D112&gt;=1.55,B112&gt;=2.65,F112&gt;=1.5),5.26,"shouldnthappen")))))))))))))))))))))))))))))))))</f>
        <v>6.12</v>
      </c>
      <c r="AJ112" s="1" t="n">
        <f aca="false">IF(AND(A112&gt;=5.25,D112&gt;=0.35,D112&lt;0.8),1.433,IF(AND(F112&gt;=2.5,H112&lt;6.927,D112&gt;=0.8),5.1,IF(AND(H112&lt;5.85,B112&lt;3.65,D112&lt;0.35,D112&lt;0.8),1,IF(AND(A112&lt;5.55,B112&gt;=3.65,D112&lt;0.35,D112&lt;0.8),1.5,IF(AND(A112&gt;=5.55,B112&gt;=3.65,D112&lt;0.35,D112&lt;0.8),1.7,IF(AND(H112&lt;7.949,A112&lt;5.25,D112&gt;=0.35,D112&lt;0.8),1.9,IF(AND(H112&gt;=7.949,A112&lt;5.25,D112&gt;=0.35,D112&lt;0.8),1.54,IF(AND(A112&lt;5.55,F112&lt;2.5,H112&lt;6.927,D112&gt;=0.8),3.98,IF(AND(A112&gt;=5.55,F112&lt;2.5,H112&lt;6.927,D112&gt;=0.8),4.1,IF(AND(A112&gt;=7.25,D112&gt;=1.55,H112&gt;=6.927,D112&gt;=0.8),6.65,IF(AND(A112&lt;5.75,D112&lt;1.2,D112&lt;1.55,H112&gt;=6.927,D112&gt;=0.8),3.62,IF(AND(A112&gt;=5.75,D112&lt;1.2,D112&lt;1.55,H112&gt;=6.927,D112&gt;=0.8),4.1,IF(AND(G112&lt;0.175,A112&lt;4.8,H112&gt;=5.85,B112&lt;3.65,D112&lt;0.35,D112&lt;0.8),1.5,IF(AND(G112&gt;=0.175,A112&lt;4.8,H112&gt;=5.85,B112&lt;3.65,D112&lt;0.35,D112&lt;0.8),1.3,IF(AND(A112&gt;=5.05,A112&gt;=4.8,H112&gt;=5.85,B112&lt;3.65,D112&lt;0.35,D112&lt;0.8),1.5,IF(AND(G112&gt;=0.735,A112&lt;6.25,D112&gt;=1.2,D112&lt;1.55,H112&gt;=6.927,D112&gt;=0.8),4,IF(AND(H112&lt;10.464,A112&lt;6.2,A112&lt;7.25,D112&gt;=1.55,H112&gt;=6.927,D112&gt;=0.8),5.1,IF(AND(H112&gt;=10.464,A112&lt;6.2,A112&lt;7.25,D112&gt;=1.55,H112&gt;=6.927,D112&gt;=0.8),4.9,IF(AND(G112&lt;0.418,A112&lt;5.05,A112&gt;=4.8,H112&gt;=5.85,B112&lt;3.65,D112&lt;0.35,D112&lt;0.8),1.48,IF(AND(G112&gt;=0.418,A112&lt;5.05,A112&gt;=4.8,H112&gt;=5.85,B112&lt;3.65,D112&lt;0.35,D112&lt;0.8),1.3,IF(AND(B112&lt;2.75,G112&lt;0.735,A112&lt;6.25,D112&gt;=1.2,D112&lt;1.55,H112&gt;=6.927,D112&gt;=0.8),4.35,IF(AND(H112&lt;15.422,D112&lt;1.45,A112&gt;=6.25,D112&gt;=1.2,D112&lt;1.55,H112&gt;=6.927,D112&gt;=0.8),4.375,IF(AND(H112&gt;=15.422,D112&lt;1.45,A112&gt;=6.25,D112&gt;=1.2,D112&lt;1.55,H112&gt;=6.927,D112&gt;=0.8),4.7,IF(AND(A112&lt;6.4,D112&gt;=1.45,A112&gt;=6.25,D112&gt;=1.2,D112&lt;1.55,H112&gt;=6.927,D112&gt;=0.8),5.1,IF(AND(G112&gt;=0.576,D112&lt;2.15,A112&gt;=6.2,A112&lt;7.25,D112&gt;=1.55,H112&gt;=6.927,D112&gt;=0.8),5.1,IF(AND(G112&lt;0.537,D112&gt;=2.15,A112&gt;=6.2,A112&lt;7.25,D112&gt;=1.55,H112&gt;=6.927,D112&gt;=0.8),5.533,IF(AND(G112&gt;=0.537,D112&gt;=2.15,A112&gt;=6.2,A112&lt;7.25,D112&gt;=1.55,H112&gt;=6.927,D112&gt;=0.8),5.9,IF(AND(D112&lt;1.45,B112&gt;=2.75,G112&lt;0.735,A112&lt;6.25,D112&gt;=1.2,D112&lt;1.55,H112&gt;=6.927,D112&gt;=0.8),4.6,IF(AND(D112&gt;=1.45,B112&gt;=2.75,G112&lt;0.735,A112&lt;6.25,D112&gt;=1.2,D112&lt;1.55,H112&gt;=6.927,D112&gt;=0.8),4.5,IF(AND(H112&lt;12.582,A112&gt;=6.4,D112&gt;=1.45,A112&gt;=6.25,D112&gt;=1.2,D112&lt;1.55,H112&gt;=6.927,D112&gt;=0.8),4.66,IF(AND(H112&gt;=12.582,A112&gt;=6.4,D112&gt;=1.45,A112&gt;=6.25,D112&gt;=1.2,D112&lt;1.55,H112&gt;=6.927,D112&gt;=0.8),4.9,IF(AND(B112&lt;2.75,G112&lt;0.576,D112&lt;2.15,A112&gt;=6.2,A112&lt;7.25,D112&gt;=1.55,H112&gt;=6.927,D112&gt;=0.8),5.3,IF(AND(G112&gt;=0.395,B112&gt;=2.75,G112&lt;0.576,D112&lt;2.15,A112&gt;=6.2,A112&lt;7.25,D112&gt;=1.55,H112&gt;=6.927,D112&gt;=0.8),5.6,IF(AND(D112&gt;=1.9,G112&lt;0.395,B112&gt;=2.75,G112&lt;0.576,D112&lt;2.15,A112&gt;=6.2,A112&lt;7.25,D112&gt;=1.55,H112&gt;=6.927,D112&gt;=0.8),5.333,IF(AND(B112&lt;2.95,D112&lt;1.9,G112&lt;0.395,B112&gt;=2.75,G112&lt;0.576,D112&lt;2.15,A112&gt;=6.2,A112&lt;7.25,D112&gt;=1.55,H112&gt;=6.927,D112&gt;=0.8),5.6,IF(AND(B112&gt;=2.95,D112&lt;1.9,G112&lt;0.395,B112&gt;=2.75,G112&lt;0.576,D112&lt;2.15,A112&gt;=6.2,A112&lt;7.25,D112&gt;=1.55,H112&gt;=6.927,D112&gt;=0.8),5.5,"shouldnthappen"))))))))))))))))))))))))))))))))))))</f>
        <v>5.533</v>
      </c>
      <c r="AK112" s="1" t="n">
        <f aca="false">IF(AND(H112&lt;5.85,B112&lt;3.65,F112&lt;1.5),1,IF(AND(B112&gt;=3.95,B112&gt;=3.65,F112&lt;1.5),1.433,IF(AND(A112&lt;5.15,F112&lt;2.5,F112&gt;=1.5),3.075,IF(AND(D112&gt;=0.35,H112&gt;=5.85,B112&lt;3.65,F112&lt;1.5),1.5,IF(AND(G112&lt;0.168,B112&lt;3.95,B112&gt;=3.65,F112&lt;1.5),1.7,IF(AND(H112&lt;5.767,A112&lt;7.25,F112&gt;=2.5,F112&gt;=1.5),4.5,IF(AND(D112&lt;1.9,A112&gt;=7.25,F112&gt;=2.5,F112&gt;=1.5),6.3,IF(AND(D112&gt;=1.9,A112&gt;=7.25,F112&gt;=2.5,F112&gt;=1.5),6.575,IF(AND(B112&lt;3.75,G112&gt;=0.168,B112&lt;3.95,B112&gt;=3.65,F112&lt;1.5),1.5,IF(AND(B112&gt;=3.75,G112&gt;=0.168,B112&lt;3.95,B112&gt;=3.65,F112&lt;1.5),1.6,IF(AND(D112&gt;=1.35,A112&lt;6.15,A112&gt;=5.15,F112&lt;2.5,F112&gt;=1.5),4.42,IF(AND(D112&lt;1.4,A112&gt;=6.15,A112&gt;=5.15,F112&lt;2.5,F112&gt;=1.5),4.5,IF(AND(D112&gt;=1.4,A112&gt;=6.15,A112&gt;=5.15,F112&lt;2.5,F112&gt;=1.5),4.675,IF(AND(D112&lt;0.15,H112&lt;11.218,D112&lt;0.35,H112&gt;=5.85,B112&lt;3.65,F112&lt;1.5),1.5,IF(AND(D112&lt;0.15,H112&gt;=11.218,D112&lt;0.35,H112&gt;=5.85,B112&lt;3.65,F112&lt;1.5),1.1,IF(AND(B112&lt;2.7,D112&lt;1.35,A112&lt;6.15,A112&gt;=5.15,F112&lt;2.5,F112&gt;=1.5),3.82,IF(AND(A112&lt;6.15,G112&gt;=0.755,H112&gt;=5.767,A112&lt;7.25,F112&gt;=2.5,F112&gt;=1.5),4.98,IF(AND(A112&gt;=6.15,G112&gt;=0.755,H112&gt;=5.767,A112&lt;7.25,F112&gt;=2.5,F112&gt;=1.5),5.3,IF(AND(B112&lt;3.4,D112&gt;=0.15,H112&lt;11.218,D112&lt;0.35,H112&gt;=5.85,B112&lt;3.65,F112&lt;1.5),1.4,IF(AND(B112&gt;=3.4,D112&gt;=0.15,H112&lt;11.218,D112&lt;0.35,H112&gt;=5.85,B112&lt;3.65,F112&lt;1.5),1.3,IF(AND(H112&lt;11.731,D112&gt;=0.15,H112&gt;=11.218,D112&lt;0.35,H112&gt;=5.85,B112&lt;3.65,F112&lt;1.5),1.2,IF(AND(H112&lt;9.053,B112&gt;=2.7,D112&lt;1.35,A112&lt;6.15,A112&gt;=5.15,F112&lt;2.5,F112&gt;=1.5),3.85,IF(AND(D112&gt;=2.1,B112&lt;2.85,G112&lt;0.755,H112&gt;=5.767,A112&lt;7.25,F112&gt;=2.5,F112&gt;=1.5),5.6,IF(AND(D112&gt;=2.45,B112&gt;=2.85,G112&lt;0.755,H112&gt;=5.767,A112&lt;7.25,F112&gt;=2.5,F112&gt;=1.5),5.8,IF(AND(B112&gt;=3.45,H112&gt;=11.731,D112&gt;=0.15,H112&gt;=11.218,D112&lt;0.35,H112&gt;=5.85,B112&lt;3.65,F112&lt;1.5),1.3,IF(AND(A112&lt;5.9,H112&gt;=9.053,B112&gt;=2.7,D112&lt;1.35,A112&lt;6.15,A112&gt;=5.15,F112&lt;2.5,F112&gt;=1.5),4.3,IF(AND(A112&gt;=5.9,H112&gt;=9.053,B112&gt;=2.7,D112&lt;1.35,A112&lt;6.15,A112&gt;=5.15,F112&lt;2.5,F112&gt;=1.5),4,IF(AND(G112&gt;=0.519,D112&lt;2.1,B112&lt;2.85,G112&lt;0.755,H112&gt;=5.767,A112&lt;7.25,F112&gt;=2.5,F112&gt;=1.5),4.9,IF(AND(A112&gt;=7.05,D112&lt;2.45,B112&gt;=2.85,G112&lt;0.755,H112&gt;=5.767,A112&lt;7.25,F112&gt;=2.5,F112&gt;=1.5),5.8,IF(AND(H112&lt;14.396,B112&lt;3.45,H112&gt;=11.731,D112&gt;=0.15,H112&gt;=11.218,D112&lt;0.35,H112&gt;=5.85,B112&lt;3.65,F112&lt;1.5),1.44,IF(AND(H112&gt;=14.396,B112&lt;3.45,H112&gt;=11.731,D112&gt;=0.15,H112&gt;=11.218,D112&lt;0.35,H112&gt;=5.85,B112&lt;3.65,F112&lt;1.5),1.3,IF(AND(G112&lt;0.282,G112&lt;0.519,D112&lt;2.1,B112&lt;2.85,G112&lt;0.755,H112&gt;=5.767,A112&lt;7.25,F112&gt;=2.5,F112&gt;=1.5),5.1,IF(AND(G112&gt;=0.282,G112&lt;0.519,D112&lt;2.1,B112&lt;2.85,G112&lt;0.755,H112&gt;=5.767,A112&lt;7.25,F112&gt;=2.5,F112&gt;=1.5),5.3,IF(AND(A112&lt;6.4,D112&lt;1.9,A112&lt;7.05,D112&lt;2.45,B112&gt;=2.85,G112&lt;0.755,H112&gt;=5.767,A112&lt;7.25,F112&gt;=2.5,F112&gt;=1.5),5.6,IF(AND(A112&gt;=6.4,D112&lt;1.9,A112&lt;7.05,D112&lt;2.45,B112&gt;=2.85,G112&lt;0.755,H112&gt;=5.767,A112&lt;7.25,F112&gt;=2.5,F112&gt;=1.5),5.5,IF(AND(H112&lt;8.884,D112&gt;=1.9,A112&lt;7.05,D112&lt;2.45,B112&gt;=2.85,G112&lt;0.755,H112&gt;=5.767,A112&lt;7.25,F112&gt;=2.5,F112&gt;=1.5),5.3,IF(AND(H112&gt;=8.884,D112&gt;=1.9,A112&lt;7.05,D112&lt;2.45,B112&gt;=2.85,G112&lt;0.755,H112&gt;=5.767,A112&lt;7.25,F112&gt;=2.5,F112&gt;=1.5),5.52,"shouldnthappen")))))))))))))))))))))))))))))))))))))</f>
        <v>5.8</v>
      </c>
      <c r="AL112" s="1" t="n">
        <f aca="false">IF(AND(H112&lt;5.85,A112&lt;5.05,D112&lt;0.8),1,IF(AND(B112&lt;3.35,A112&gt;=5.05,D112&lt;0.8),1.7,IF(AND(D112&gt;=2.45,F112&gt;=2.5,D112&gt;=0.8),6.05,IF(AND(H112&gt;=11.218,H112&gt;=5.85,A112&lt;5.05,D112&lt;0.8),1.28,IF(AND(G112&gt;=0.948,B112&gt;=3.35,A112&gt;=5.05,D112&lt;0.8),1.7,IF(AND(G112&gt;=0.423,H112&lt;11.218,H112&gt;=5.85,A112&lt;5.05,D112&lt;0.8),1.3,IF(AND(B112&lt;3.6,G112&lt;0.948,B112&gt;=3.35,A112&gt;=5.05,D112&lt;0.8),1.4,IF(AND(H112&lt;10.258,D112&lt;1.15,A112&lt;5.9,F112&lt;2.5,D112&gt;=0.8),3.36,IF(AND(H112&gt;=10.258,D112&lt;1.15,A112&lt;5.9,F112&lt;2.5,D112&gt;=0.8),3.9,IF(AND(A112&lt;5.3,D112&gt;=1.15,A112&lt;5.9,F112&lt;2.5,D112&gt;=0.8),3.9,IF(AND(D112&lt;1.55,B112&lt;2.75,A112&gt;=5.9,F112&lt;2.5,D112&gt;=0.8),4.64,IF(AND(D112&gt;=1.55,B112&lt;2.75,A112&gt;=5.9,F112&lt;2.5,D112&gt;=0.8),5.1,IF(AND(D112&gt;=1.6,B112&gt;=2.75,A112&gt;=5.9,F112&lt;2.5,D112&gt;=0.8),5,IF(AND(H112&lt;5.767,H112&lt;8.598,D112&lt;2.45,F112&gt;=2.5,D112&gt;=0.8),4.5,IF(AND(A112&lt;6.25,H112&gt;=8.598,D112&lt;2.45,F112&gt;=2.5,D112&gt;=0.8),5.02,IF(AND(B112&lt;3.55,G112&lt;0.423,H112&lt;11.218,H112&gt;=5.85,A112&lt;5.05,D112&lt;0.8),1.525,IF(AND(B112&gt;=3.55,G112&lt;0.423,H112&lt;11.218,H112&gt;=5.85,A112&lt;5.05,D112&lt;0.8),1.4,IF(AND(H112&gt;=13.932,B112&gt;=3.6,G112&lt;0.948,B112&gt;=3.35,A112&gt;=5.05,D112&lt;0.8),1.65,IF(AND(G112&gt;=0.652,A112&gt;=5.3,D112&gt;=1.15,A112&lt;5.9,F112&lt;2.5,D112&gt;=0.8),3.8,IF(AND(D112&lt;1.35,D112&lt;1.6,B112&gt;=2.75,A112&gt;=5.9,F112&lt;2.5,D112&gt;=0.8),4.42,IF(AND(H112&lt;6.656,H112&gt;=5.767,H112&lt;8.598,D112&lt;2.45,F112&gt;=2.5,D112&gt;=0.8),5.033,IF(AND(H112&gt;=6.656,H112&gt;=5.767,H112&lt;8.598,D112&lt;2.45,F112&gt;=2.5,D112&gt;=0.8),5.1,IF(AND(G112&gt;=0.885,A112&gt;=6.25,H112&gt;=8.598,D112&lt;2.45,F112&gt;=2.5,D112&gt;=0.8),5.2,IF(AND(H112&lt;6.926,H112&lt;13.932,B112&gt;=3.6,G112&lt;0.948,B112&gt;=3.35,A112&gt;=5.05,D112&lt;0.8),1.433,IF(AND(H112&gt;=6.926,H112&lt;13.932,B112&gt;=3.6,G112&lt;0.948,B112&gt;=3.35,A112&gt;=5.05,D112&lt;0.8),1.5,IF(AND(A112&lt;5.65,G112&lt;0.652,A112&gt;=5.3,D112&gt;=1.15,A112&lt;5.9,F112&lt;2.5,D112&gt;=0.8),4.36,IF(AND(A112&gt;=5.65,G112&lt;0.652,A112&gt;=5.3,D112&gt;=1.15,A112&lt;5.9,F112&lt;2.5,D112&gt;=0.8),4.2,IF(AND(H112&gt;=13.561,D112&gt;=1.35,D112&lt;1.6,B112&gt;=2.75,A112&gt;=5.9,F112&lt;2.5,D112&gt;=0.8),4.767,IF(AND(H112&lt;9.091,G112&lt;0.885,A112&gt;=6.25,H112&gt;=8.598,D112&lt;2.45,F112&gt;=2.5,D112&gt;=0.8),6.3,IF(AND(H112&gt;=12.206,H112&lt;13.561,D112&gt;=1.35,D112&lt;1.6,B112&gt;=2.75,A112&gt;=5.9,F112&lt;2.5,D112&gt;=0.8),4.4,IF(AND(D112&gt;=2.25,H112&gt;=9.091,G112&lt;0.885,A112&gt;=6.25,H112&gt;=8.598,D112&lt;2.45,F112&gt;=2.5,D112&gt;=0.8),5.9,IF(AND(B112&lt;3.05,H112&lt;12.206,H112&lt;13.561,D112&gt;=1.35,D112&lt;1.6,B112&gt;=2.75,A112&gt;=5.9,F112&lt;2.5,D112&gt;=0.8),4.6,IF(AND(B112&gt;=3.05,H112&lt;12.206,H112&lt;13.561,D112&gt;=1.35,D112&lt;1.6,B112&gt;=2.75,A112&gt;=5.9,F112&lt;2.5,D112&gt;=0.8),4.7,IF(AND(G112&gt;=0.596,D112&lt;2.25,H112&gt;=9.091,G112&lt;0.885,A112&gt;=6.25,H112&gt;=8.598,D112&lt;2.45,F112&gt;=2.5,D112&gt;=0.8),5.1,IF(AND(G112&gt;=0.379,G112&lt;0.596,D112&lt;2.25,H112&gt;=9.091,G112&lt;0.885,A112&gt;=6.25,H112&gt;=8.598,D112&lt;2.45,F112&gt;=2.5,D112&gt;=0.8),5.767,IF(AND(D112&lt;2.15,G112&lt;0.379,G112&lt;0.596,D112&lt;2.25,H112&gt;=9.091,G112&lt;0.885,A112&gt;=6.25,H112&gt;=8.598,D112&lt;2.45,F112&gt;=2.5,D112&gt;=0.8),5.4,IF(AND(D112&gt;=2.15,G112&lt;0.379,G112&lt;0.596,D112&lt;2.25,H112&gt;=9.091,G112&lt;0.885,A112&gt;=6.25,H112&gt;=8.598,D112&lt;2.45,F112&gt;=2.5,D112&gt;=0.8),5.6,"shouldnthappen")))))))))))))))))))))))))))))))))))))</f>
        <v>6.05</v>
      </c>
      <c r="AM112" s="1" t="n">
        <f aca="false">IF(AND(H112&lt;5.245,D112&lt;0.8),1,IF(AND(A112&lt;4.5,H112&gt;=5.245,D112&lt;0.8),1.35,IF(AND(D112&gt;=0.5,A112&gt;=4.5,H112&gt;=5.245,D112&lt;0.8),1.6,IF(AND(H112&lt;7.25,B112&lt;2.6,A112&lt;6.15,D112&gt;=0.8),4.375,IF(AND(H112&gt;=7.25,B112&lt;2.6,A112&lt;6.15,D112&gt;=0.8),3.075,IF(AND(H112&lt;13.935,A112&gt;=7.05,A112&gt;=6.15,D112&gt;=0.8),6.067,IF(AND(H112&gt;=13.935,A112&gt;=7.05,A112&gt;=6.15,D112&gt;=0.8),6.525,IF(AND(G112&gt;=0.948,D112&lt;0.5,A112&gt;=4.5,H112&gt;=5.245,D112&lt;0.8),1.7,IF(AND(G112&lt;0.568,D112&gt;=1.55,B112&gt;=2.6,A112&lt;6.15,D112&gt;=0.8),5.1,IF(AND(G112&gt;=0.568,D112&gt;=1.55,B112&gt;=2.6,A112&lt;6.15,D112&gt;=0.8),5,IF(AND(A112&gt;=6.6,B112&gt;=3.15,A112&lt;7.05,A112&gt;=6.15,D112&gt;=0.8),5.78,IF(AND(G112&lt;0.165,G112&lt;0.273,D112&lt;1.55,B112&gt;=2.6,A112&lt;6.15,D112&gt;=0.8),4.1,IF(AND(G112&gt;=0.165,G112&lt;0.273,D112&lt;1.55,B112&gt;=2.6,A112&lt;6.15,D112&gt;=0.8),4.5,IF(AND(D112&lt;1.35,G112&gt;=0.273,D112&lt;1.55,B112&gt;=2.6,A112&lt;6.15,D112&gt;=0.8),4.08,IF(AND(D112&gt;=1.35,G112&gt;=0.273,D112&lt;1.55,B112&gt;=2.6,A112&lt;6.15,D112&gt;=0.8),4.4,IF(AND(D112&lt;1.45,F112&lt;2.5,B112&lt;3.15,A112&lt;7.05,A112&gt;=6.15,D112&gt;=0.8),4.38,IF(AND(D112&gt;=1.45,F112&lt;2.5,B112&lt;3.15,A112&lt;7.05,A112&gt;=6.15,D112&gt;=0.8),4.75,IF(AND(D112&gt;=2.25,F112&gt;=2.5,B112&lt;3.15,A112&lt;7.05,A112&gt;=6.15,D112&gt;=0.8),5.16,IF(AND(H112&lt;11.488,A112&lt;6.6,B112&gt;=3.15,A112&lt;7.05,A112&gt;=6.15,D112&gt;=0.8),6,IF(AND(H112&gt;=14.396,D112&lt;0.25,G112&lt;0.948,D112&lt;0.5,A112&gt;=4.5,H112&gt;=5.245,D112&lt;0.8),1.3,IF(AND(A112&gt;=5.55,D112&gt;=0.25,G112&lt;0.948,D112&lt;0.5,A112&gt;=4.5,H112&gt;=5.245,D112&lt;0.8),1.7,IF(AND(D112&lt;1.85,D112&lt;2.25,F112&gt;=2.5,B112&lt;3.15,A112&lt;7.05,A112&gt;=6.15,D112&gt;=0.8),5.6,IF(AND(G112&lt;0.669,H112&gt;=11.488,A112&lt;6.6,B112&gt;=3.15,A112&lt;7.05,A112&gt;=6.15,D112&gt;=0.8),4.7,IF(AND(G112&gt;=0.669,H112&gt;=11.488,A112&lt;6.6,B112&gt;=3.15,A112&lt;7.05,A112&gt;=6.15,D112&gt;=0.8),5.22,IF(AND(H112&lt;6.543,H112&lt;14.396,D112&lt;0.25,G112&lt;0.948,D112&lt;0.5,A112&gt;=4.5,H112&gt;=5.245,D112&lt;0.8),1.4,IF(AND(A112&lt;4.95,A112&lt;5.55,D112&gt;=0.25,G112&lt;0.948,D112&lt;0.5,A112&gt;=4.5,H112&gt;=5.245,D112&lt;0.8),1.4,IF(AND(A112&gt;=4.95,A112&lt;5.55,D112&gt;=0.25,G112&lt;0.948,D112&lt;0.5,A112&gt;=4.5,H112&gt;=5.245,D112&lt;0.8),1.48,IF(AND(H112&lt;10.667,D112&gt;=1.85,D112&lt;2.25,F112&gt;=2.5,B112&lt;3.15,A112&lt;7.05,A112&gt;=6.15,D112&gt;=0.8),5.25,IF(AND(H112&gt;=10.667,D112&gt;=1.85,D112&lt;2.25,F112&gt;=2.5,B112&lt;3.15,A112&lt;7.05,A112&gt;=6.15,D112&gt;=0.8),5.55,IF(AND(G112&lt;0.063,H112&gt;=6.543,H112&lt;14.396,D112&lt;0.25,G112&lt;0.948,D112&lt;0.5,A112&gt;=4.5,H112&gt;=5.245,D112&lt;0.8),1.4,IF(AND(H112&lt;9.212,G112&gt;=0.063,H112&gt;=6.543,H112&lt;14.396,D112&lt;0.25,G112&lt;0.948,D112&lt;0.5,A112&gt;=4.5,H112&gt;=5.245,D112&lt;0.8),1.475,IF(AND(H112&gt;=9.212,G112&gt;=0.063,H112&gt;=6.543,H112&lt;14.396,D112&lt;0.25,G112&lt;0.948,D112&lt;0.5,A112&gt;=4.5,H112&gt;=5.245,D112&lt;0.8),1.5,"shouldnthappen"))))))))))))))))))))))))))))))))</f>
        <v>6.067</v>
      </c>
      <c r="AN112" s="1" t="n">
        <f aca="false">IF(AND(D112&lt;0.7,A112&gt;=5.55),1.633,IF(AND(G112&lt;0.38,B112&lt;2.8,A112&lt;5.55),4.3,IF(AND(G112&gt;=0.38,B112&lt;2.8,A112&lt;5.55),3.325,IF(AND(D112&gt;=0.35,B112&gt;=2.8,A112&lt;5.55),1.6,IF(AND(B112&gt;=3.4,A112&lt;4.8,D112&lt;0.35,B112&gt;=2.8,A112&lt;5.55),1,IF(AND(H112&gt;=11.789,A112&lt;5.9,D112&lt;1.55,D112&gt;=0.7,A112&gt;=5.55),4.325,IF(AND(F112&gt;=2.5,A112&gt;=5.9,D112&lt;1.55,D112&gt;=0.7,A112&gt;=5.55),5.05,IF(AND(D112&lt;1.9,A112&gt;=7.25,D112&gt;=1.55,D112&gt;=0.7,A112&gt;=5.55),6.3,IF(AND(D112&gt;=1.9,A112&gt;=7.25,D112&gt;=1.55,D112&gt;=0.7,A112&gt;=5.55),6.4,IF(AND(A112&lt;4.35,B112&lt;3.4,A112&lt;4.8,D112&lt;0.35,B112&gt;=2.8,A112&lt;5.55),1.1,IF(AND(G112&gt;=0.934,B112&lt;3.45,A112&gt;=4.8,D112&lt;0.35,B112&gt;=2.8,A112&lt;5.55),1.7,IF(AND(H112&gt;=14.877,B112&gt;=3.45,A112&gt;=4.8,D112&lt;0.35,B112&gt;=2.8,A112&lt;5.55),1.3,IF(AND(B112&lt;2.6,H112&lt;11.789,A112&lt;5.9,D112&lt;1.55,D112&gt;=0.7,A112&gt;=5.55),3.9,IF(AND(B112&gt;=2.6,H112&lt;11.789,A112&lt;5.9,D112&lt;1.55,D112&gt;=0.7,A112&gt;=5.55),4.26,IF(AND(A112&lt;6.6,F112&lt;2.5,A112&gt;=5.9,D112&lt;1.55,D112&gt;=0.7,A112&gt;=5.55),4.625,IF(AND(A112&gt;=6.6,F112&lt;2.5,A112&gt;=5.9,D112&lt;1.55,D112&gt;=0.7,A112&gt;=5.55),4.475,IF(AND(B112&lt;2.6,D112&lt;2.05,A112&lt;7.25,D112&gt;=1.55,D112&gt;=0.7,A112&gt;=5.55),5.8,IF(AND(G112&gt;=0.743,D112&gt;=2.05,A112&lt;7.25,D112&gt;=1.55,D112&gt;=0.7,A112&gt;=5.55),5.1,IF(AND(G112&lt;0.422,A112&gt;=4.35,B112&lt;3.4,A112&lt;4.8,D112&lt;0.35,B112&gt;=2.8,A112&lt;5.55),1.367,IF(AND(G112&gt;=0.422,A112&gt;=4.35,B112&lt;3.4,A112&lt;4.8,D112&lt;0.35,B112&gt;=2.8,A112&lt;5.55),1.3,IF(AND(A112&lt;5.05,G112&lt;0.934,B112&lt;3.45,A112&gt;=4.8,D112&lt;0.35,B112&gt;=2.8,A112&lt;5.55),1.525,IF(AND(A112&gt;=5.05,G112&lt;0.934,B112&lt;3.45,A112&gt;=4.8,D112&lt;0.35,B112&gt;=2.8,A112&lt;5.55),1.5,IF(AND(G112&gt;=0.585,H112&lt;14.877,B112&gt;=3.45,A112&gt;=4.8,D112&lt;0.35,B112&gt;=2.8,A112&lt;5.55),1.54,IF(AND(G112&gt;=0.537,G112&lt;0.743,D112&gt;=2.05,A112&lt;7.25,D112&gt;=1.55,D112&gt;=0.7,A112&gt;=5.55),5.833,IF(AND(D112&gt;=0.25,G112&lt;0.585,H112&lt;14.877,B112&gt;=3.45,A112&gt;=4.8,D112&lt;0.35,B112&gt;=2.8,A112&lt;5.55),1.367,IF(AND(D112&lt;1.75,H112&lt;13.795,B112&gt;=2.6,D112&lt;2.05,A112&lt;7.25,D112&gt;=1.55,D112&gt;=0.7,A112&gt;=5.55),5.45,IF(AND(B112&lt;2.85,H112&gt;=13.795,B112&gt;=2.6,D112&lt;2.05,A112&lt;7.25,D112&gt;=1.55,D112&gt;=0.7,A112&gt;=5.55),5.1,IF(AND(B112&gt;=2.85,H112&gt;=13.795,B112&gt;=2.6,D112&lt;2.05,A112&lt;7.25,D112&gt;=1.55,D112&gt;=0.7,A112&gt;=5.55),4.82,IF(AND(G112&lt;0.353,G112&lt;0.537,G112&lt;0.743,D112&gt;=2.05,A112&lt;7.25,D112&gt;=1.55,D112&gt;=0.7,A112&gt;=5.55),5.425,IF(AND(G112&gt;=0.353,G112&lt;0.537,G112&lt;0.743,D112&gt;=2.05,A112&lt;7.25,D112&gt;=1.55,D112&gt;=0.7,A112&gt;=5.55),5.62,IF(AND(G112&lt;0.311,D112&lt;0.25,G112&lt;0.585,H112&lt;14.877,B112&gt;=3.45,A112&gt;=4.8,D112&lt;0.35,B112&gt;=2.8,A112&lt;5.55),1.5,IF(AND(G112&gt;=0.311,D112&lt;0.25,G112&lt;0.585,H112&lt;14.877,B112&gt;=3.45,A112&gt;=4.8,D112&lt;0.35,B112&gt;=2.8,A112&lt;5.55),1.4,IF(AND(B112&gt;=3.1,D112&gt;=1.75,H112&lt;13.795,B112&gt;=2.6,D112&lt;2.05,A112&lt;7.25,D112&gt;=1.55,D112&gt;=0.7,A112&gt;=5.55),5.1,IF(AND(B112&lt;2.85,B112&lt;3.1,D112&gt;=1.75,H112&lt;13.795,B112&gt;=2.6,D112&lt;2.05,A112&lt;7.25,D112&gt;=1.55,D112&gt;=0.7,A112&gt;=5.55),5.2,IF(AND(B112&gt;=2.85,B112&lt;3.1,D112&gt;=1.75,H112&lt;13.795,B112&gt;=2.6,D112&lt;2.05,A112&lt;7.25,D112&gt;=1.55,D112&gt;=0.7,A112&gt;=5.55),5.2,"shouldnthappen")))))))))))))))))))))))))))))))))))</f>
        <v>5.425</v>
      </c>
      <c r="AO112" s="1" t="n">
        <f aca="false">IF(AND(H112&gt;=14.529,G112&lt;0.633,D112&lt;0.8),1.3,IF(AND(A112&lt;5.05,G112&gt;=0.633,D112&lt;0.8),1.35,IF(AND(H112&gt;=14.379,H112&lt;14.529,G112&lt;0.633,D112&lt;0.8),1.7,IF(AND(B112&lt;3.35,A112&gt;=5.05,G112&gt;=0.633,D112&lt;0.8),1.7,IF(AND(D112&gt;=1.45,A112&lt;5.95,F112&lt;2.5,D112&gt;=0.8),4.5,IF(AND(D112&lt;1.35,A112&gt;=5.95,F112&lt;2.5,D112&gt;=0.8),4,IF(AND(D112&lt;1.85,G112&gt;=0.845,F112&gt;=2.5,D112&gt;=0.8),4.8,IF(AND(B112&gt;=4.3,H112&lt;14.379,H112&lt;14.529,G112&lt;0.633,D112&lt;0.8),1.5,IF(AND(A112&lt;5.25,B112&gt;=3.35,A112&gt;=5.05,G112&gt;=0.633,D112&lt;0.8),1.55,IF(AND(A112&gt;=5.25,B112&gt;=3.35,A112&gt;=5.05,G112&gt;=0.633,D112&lt;0.8),1.633,IF(AND(A112&lt;5.05,D112&lt;1.45,A112&lt;5.95,F112&lt;2.5,D112&gt;=0.8),3.3,IF(AND(G112&lt;0.293,D112&gt;=1.35,A112&gt;=5.95,F112&lt;2.5,D112&gt;=0.8),5,IF(AND(A112&gt;=6.6,D112&lt;2.05,G112&lt;0.845,F112&gt;=2.5,D112&gt;=0.8),5.8,IF(AND(B112&lt;3.05,D112&gt;=2.05,G112&lt;0.845,F112&gt;=2.5,D112&gt;=0.8),6.15,IF(AND(B112&lt;2.9,D112&gt;=1.85,G112&gt;=0.845,F112&gt;=2.5,D112&gt;=0.8),5.1,IF(AND(B112&gt;=2.9,D112&gt;=1.85,G112&gt;=0.845,F112&gt;=2.5,D112&gt;=0.8),5.2,IF(AND(B112&gt;=3.8,B112&lt;4.3,H112&lt;14.379,H112&lt;14.529,G112&lt;0.633,D112&lt;0.8),1.333,IF(AND(A112&lt;6.25,G112&gt;=0.293,D112&gt;=1.35,A112&gt;=5.95,F112&lt;2.5,D112&gt;=0.8),4.6,IF(AND(H112&lt;10.351,A112&lt;6.6,D112&lt;2.05,G112&lt;0.845,F112&gt;=2.5,D112&gt;=0.8),5.4,IF(AND(G112&gt;=0.364,B112&gt;=3.05,D112&gt;=2.05,G112&lt;0.845,F112&gt;=2.5,D112&gt;=0.8),5.66,IF(AND(G112&gt;=0.447,B112&lt;3.8,B112&lt;4.3,H112&lt;14.379,H112&lt;14.529,G112&lt;0.633,D112&lt;0.8),1.3,IF(AND(H112&lt;6.247,A112&lt;5.65,A112&gt;=5.05,D112&lt;1.45,A112&lt;5.95,F112&lt;2.5,D112&gt;=0.8),4.033,IF(AND(D112&lt;1.25,A112&gt;=5.65,A112&gt;=5.05,D112&lt;1.45,A112&lt;5.95,F112&lt;2.5,D112&gt;=0.8),3.88,IF(AND(D112&gt;=1.25,A112&gt;=5.65,A112&gt;=5.05,D112&lt;1.45,A112&lt;5.95,F112&lt;2.5,D112&gt;=0.8),4.35,IF(AND(B112&lt;2.65,A112&gt;=6.25,G112&gt;=0.293,D112&gt;=1.35,A112&gt;=5.95,F112&lt;2.5,D112&gt;=0.8),4.9,IF(AND(B112&lt;2.75,H112&gt;=10.351,A112&lt;6.6,D112&lt;2.05,G112&lt;0.845,F112&gt;=2.5,D112&gt;=0.8),5.1,IF(AND(B112&gt;=2.75,H112&gt;=10.351,A112&lt;6.6,D112&lt;2.05,G112&lt;0.845,F112&gt;=2.5,D112&gt;=0.8),4.95,IF(AND(B112&lt;3.15,G112&lt;0.364,B112&gt;=3.05,D112&gt;=2.05,G112&lt;0.845,F112&gt;=2.5,D112&gt;=0.8),5.28,IF(AND(B112&gt;=3.15,G112&lt;0.364,B112&gt;=3.05,D112&gt;=2.05,G112&lt;0.845,F112&gt;=2.5,D112&gt;=0.8),5.5,IF(AND(H112&lt;9.212,G112&lt;0.447,B112&lt;3.8,B112&lt;4.3,H112&lt;14.379,H112&lt;14.529,G112&lt;0.633,D112&lt;0.8),1.4,IF(AND(G112&lt;0.356,H112&gt;=6.247,A112&lt;5.65,A112&gt;=5.05,D112&lt;1.45,A112&lt;5.95,F112&lt;2.5,D112&gt;=0.8),4.2,IF(AND(B112&lt;3,B112&gt;=2.65,A112&gt;=6.25,G112&gt;=0.293,D112&gt;=1.35,A112&gt;=5.95,F112&lt;2.5,D112&gt;=0.8),4.6,IF(AND(B112&gt;=3,B112&gt;=2.65,A112&gt;=6.25,G112&gt;=0.293,D112&gt;=1.35,A112&gt;=5.95,F112&lt;2.5,D112&gt;=0.8),4.7,IF(AND(A112&lt;5.05,H112&gt;=9.212,G112&lt;0.447,B112&lt;3.8,B112&lt;4.3,H112&lt;14.379,H112&lt;14.529,G112&lt;0.633,D112&lt;0.8),1.533,IF(AND(A112&gt;=5.05,H112&gt;=9.212,G112&lt;0.447,B112&lt;3.8,B112&lt;4.3,H112&lt;14.379,H112&lt;14.529,G112&lt;0.633,D112&lt;0.8),1.425,IF(AND(A112&lt;5.35,G112&gt;=0.356,H112&gt;=6.247,A112&lt;5.65,A112&gt;=5.05,D112&lt;1.45,A112&lt;5.95,F112&lt;2.5,D112&gt;=0.8),3.9,IF(AND(A112&gt;=5.35,G112&gt;=0.356,H112&gt;=6.247,A112&lt;5.65,A112&gt;=5.05,D112&lt;1.45,A112&lt;5.95,F112&lt;2.5,D112&gt;=0.8),3.72,"shouldnthappen")))))))))))))))))))))))))))))))))))))</f>
        <v>5.5</v>
      </c>
      <c r="AP112" s="1" t="n">
        <f aca="false">IF(AND(F112&gt;=1.5,A112&lt;5.55),3.84,IF(AND(G112&gt;=0.52,A112&lt;4.75,F112&lt;1.5,A112&lt;5.55),1.16,IF(AND(A112&lt;5.65,A112&lt;5.85,D112&lt;1.55,A112&gt;=5.55),4.2,IF(AND(A112&gt;=5.65,A112&lt;5.85,D112&lt;1.55,A112&gt;=5.55),3.167,IF(AND(G112&gt;=0.798,A112&gt;=5.85,D112&lt;1.55,A112&gt;=5.55),4,IF(AND(F112&lt;2.5,H112&lt;14.1,D112&gt;=1.55,A112&gt;=5.55),4.84,IF(AND(A112&lt;7.2,H112&gt;=14.1,D112&gt;=1.55,A112&gt;=5.55),5.633,IF(AND(A112&gt;=7.2,H112&gt;=14.1,D112&gt;=1.55,A112&gt;=5.55),6.6,IF(AND(G112&lt;0.161,G112&lt;0.52,A112&lt;4.75,F112&lt;1.5,A112&lt;5.55),1.5,IF(AND(D112&gt;=0.5,G112&lt;0.676,A112&gt;=4.75,F112&lt;1.5,A112&lt;5.55),1.6,IF(AND(H112&lt;11.016,G112&gt;=0.676,A112&gt;=4.75,F112&lt;1.5,A112&lt;5.55),1.75,IF(AND(G112&lt;0.209,G112&lt;0.798,A112&gt;=5.85,D112&lt;1.55,A112&gt;=5.55),4.5,IF(AND(G112&gt;=0.74,F112&gt;=2.5,H112&lt;14.1,D112&gt;=1.55,A112&gt;=5.55),6.225,IF(AND(B112&lt;2.95,G112&gt;=0.161,G112&lt;0.52,A112&lt;4.75,F112&lt;1.5,A112&lt;5.55),1.4,IF(AND(B112&gt;=2.95,G112&gt;=0.161,G112&lt;0.52,A112&lt;4.75,F112&lt;1.5,A112&lt;5.55),1.34,IF(AND(B112&lt;3.15,D112&lt;0.5,G112&lt;0.676,A112&gt;=4.75,F112&lt;1.5,A112&lt;5.55),1.52,IF(AND(D112&lt;0.25,H112&gt;=11.016,G112&gt;=0.676,A112&gt;=4.75,F112&lt;1.5,A112&lt;5.55),1.567,IF(AND(D112&gt;=0.25,H112&gt;=11.016,G112&gt;=0.676,A112&gt;=4.75,F112&lt;1.5,A112&lt;5.55),1.5,IF(AND(H112&lt;7.47,G112&gt;=0.209,G112&lt;0.798,A112&gt;=5.85,D112&lt;1.55,A112&gt;=5.55),5.05,IF(AND(B112&lt;2.85,G112&lt;0.74,F112&gt;=2.5,H112&lt;14.1,D112&gt;=1.55,A112&gt;=5.55),5.35,IF(AND(B112&lt;3.3,B112&gt;=3.15,D112&lt;0.5,G112&lt;0.676,A112&gt;=4.75,F112&lt;1.5,A112&lt;5.55),1.2,IF(AND(D112&lt;1.45,H112&gt;=7.47,G112&gt;=0.209,G112&lt;0.798,A112&gt;=5.85,D112&lt;1.55,A112&gt;=5.55),4.66,IF(AND(D112&gt;=1.45,H112&gt;=7.47,G112&gt;=0.209,G112&lt;0.798,A112&gt;=5.85,D112&lt;1.55,A112&gt;=5.55),4.64,IF(AND(A112&gt;=7.05,B112&gt;=2.85,G112&lt;0.74,F112&gt;=2.5,H112&lt;14.1,D112&gt;=1.55,A112&gt;=5.55),5.8,IF(AND(B112&gt;=3.25,A112&lt;7.05,B112&gt;=2.85,G112&lt;0.74,F112&gt;=2.5,H112&lt;14.1,D112&gt;=1.55,A112&gt;=5.55),5.7,IF(AND(H112&gt;=13.641,D112&lt;0.25,B112&gt;=3.3,B112&gt;=3.15,D112&lt;0.5,G112&lt;0.676,A112&gt;=4.75,F112&lt;1.5,A112&lt;5.55),1.3,IF(AND(D112&lt;0.35,D112&gt;=0.25,B112&gt;=3.3,B112&gt;=3.15,D112&lt;0.5,G112&lt;0.676,A112&gt;=4.75,F112&lt;1.5,A112&lt;5.55),1.367,IF(AND(D112&gt;=0.35,D112&gt;=0.25,B112&gt;=3.3,B112&gt;=3.15,D112&lt;0.5,G112&lt;0.676,A112&gt;=4.75,F112&lt;1.5,A112&lt;5.55),1.3,IF(AND(A112&lt;6.35,B112&lt;3.25,A112&lt;7.05,B112&gt;=2.85,G112&lt;0.74,F112&gt;=2.5,H112&lt;14.1,D112&gt;=1.55,A112&gt;=5.55),5.6,IF(AND(A112&gt;=6.35,B112&lt;3.25,A112&lt;7.05,B112&gt;=2.85,G112&lt;0.74,F112&gt;=2.5,H112&lt;14.1,D112&gt;=1.55,A112&gt;=5.55),5.325,IF(AND(A112&lt;5.1,H112&lt;13.641,D112&lt;0.25,B112&gt;=3.3,B112&gt;=3.15,D112&lt;0.5,G112&lt;0.676,A112&gt;=4.75,F112&lt;1.5,A112&lt;5.55),1.4,IF(AND(H112&gt;=11.031,A112&gt;=5.1,H112&lt;13.641,D112&lt;0.25,B112&gt;=3.3,B112&gt;=3.15,D112&lt;0.5,G112&lt;0.676,A112&gt;=4.75,F112&lt;1.5,A112&lt;5.55),1.4,IF(AND(A112&lt;5.45,H112&lt;11.031,A112&gt;=5.1,H112&lt;13.641,D112&lt;0.25,B112&gt;=3.3,B112&gt;=3.15,D112&lt;0.5,G112&lt;0.676,A112&gt;=4.75,F112&lt;1.5,A112&lt;5.55),1.5,IF(AND(A112&gt;=5.45,H112&lt;11.031,A112&gt;=5.1,H112&lt;13.641,D112&lt;0.25,B112&gt;=3.3,B112&gt;=3.15,D112&lt;0.5,G112&lt;0.676,A112&gt;=4.75,F112&lt;1.5,A112&lt;5.55),1.4,"shouldnthappen"))))))))))))))))))))))))))))))))))</f>
        <v>5.8</v>
      </c>
      <c r="AQ112" s="1" t="n">
        <f aca="false">IF(AND(H112&lt;6.926,D112&gt;=0.35,F112&lt;1.5),1.9,IF(AND(G112&gt;=0.869,D112&gt;=1.75,F112&gt;=1.5),5.15,IF(AND(A112&lt;4.35,A112&lt;5.05,D112&lt;0.35,F112&lt;1.5),1.1,IF(AND(H112&lt;6.089,A112&gt;=5.05,D112&lt;0.35,F112&lt;1.5),1.7,IF(AND(H112&gt;=13.089,H112&gt;=6.926,D112&gt;=0.35,F112&lt;1.5),1.3,IF(AND(G112&lt;0.695,D112&lt;1.15,D112&lt;1.75,F112&gt;=1.5),3.62,IF(AND(G112&gt;=0.695,D112&lt;1.15,D112&lt;1.75,F112&gt;=1.5),3,IF(AND(G112&gt;=0.585,H112&gt;=6.089,A112&gt;=5.05,D112&lt;0.35,F112&lt;1.5),1.5,IF(AND(H112&lt;9.582,H112&lt;13.089,H112&gt;=6.926,D112&gt;=0.35,F112&lt;1.5),1.5,IF(AND(H112&gt;=9.582,H112&lt;13.089,H112&gt;=6.926,D112&gt;=0.35,F112&lt;1.5),1.6,IF(AND(D112&lt;1.35,H112&lt;9.349,D112&gt;=1.15,D112&lt;1.75,F112&gt;=1.5),3.867,IF(AND(D112&lt;2.05,A112&lt;7.05,G112&lt;0.869,D112&gt;=1.75,F112&gt;=1.5),4.9,IF(AND(B112&gt;=3.3,A112&gt;=7.05,G112&lt;0.869,D112&gt;=1.75,F112&gt;=1.5),6.1,IF(AND(G112&lt;0.347,H112&lt;11.218,A112&gt;=4.35,A112&lt;5.05,D112&lt;0.35,F112&lt;1.5),1.4,IF(AND(G112&gt;=0.347,H112&lt;11.218,A112&gt;=4.35,A112&lt;5.05,D112&lt;0.35,F112&lt;1.5),1.5,IF(AND(G112&gt;=0.265,H112&gt;=11.218,A112&gt;=4.35,A112&lt;5.05,D112&lt;0.35,F112&lt;1.5),1.45,IF(AND(A112&gt;=5.4,G112&lt;0.585,H112&gt;=6.089,A112&gt;=5.05,D112&lt;0.35,F112&lt;1.5),1.35,IF(AND(B112&gt;=2.9,D112&gt;=1.35,H112&lt;9.349,D112&gt;=1.15,D112&lt;1.75,F112&gt;=1.5),4.6,IF(AND(D112&gt;=1.35,A112&lt;6.15,H112&gt;=9.349,D112&gt;=1.15,D112&lt;1.75,F112&gt;=1.5),4.54,IF(AND(H112&lt;10.927,A112&gt;=6.15,H112&gt;=9.349,D112&gt;=1.15,D112&lt;1.75,F112&gt;=1.5),4.3,IF(AND(G112&lt;0.512,D112&gt;=2.05,A112&lt;7.05,G112&lt;0.869,D112&gt;=1.75,F112&gt;=1.5),5.533,IF(AND(G112&gt;=0.512,D112&gt;=2.05,A112&lt;7.05,G112&lt;0.869,D112&gt;=1.75,F112&gt;=1.5),5.88,IF(AND(H112&lt;11.551,B112&lt;3.3,A112&gt;=7.05,G112&lt;0.869,D112&gt;=1.75,F112&gt;=1.5),6.3,IF(AND(G112&lt;0.227,G112&lt;0.265,H112&gt;=11.218,A112&gt;=4.35,A112&lt;5.05,D112&lt;0.35,F112&lt;1.5),1.4,IF(AND(G112&gt;=0.227,G112&lt;0.265,H112&gt;=11.218,A112&gt;=4.35,A112&lt;5.05,D112&lt;0.35,F112&lt;1.5),1.26,IF(AND(H112&lt;11.031,A112&lt;5.4,G112&lt;0.585,H112&gt;=6.089,A112&gt;=5.05,D112&lt;0.35,F112&lt;1.5),1.5,IF(AND(H112&gt;=11.031,A112&lt;5.4,G112&lt;0.585,H112&gt;=6.089,A112&gt;=5.05,D112&lt;0.35,F112&lt;1.5),1.4,IF(AND(A112&lt;5.45,B112&lt;2.9,D112&gt;=1.35,H112&lt;9.349,D112&gt;=1.15,D112&lt;1.75,F112&gt;=1.5),4.5,IF(AND(A112&lt;5.9,D112&lt;1.35,A112&lt;6.15,H112&gt;=9.349,D112&gt;=1.15,D112&lt;1.75,F112&gt;=1.5),4.2,IF(AND(A112&gt;=5.9,D112&lt;1.35,A112&lt;6.15,H112&gt;=9.349,D112&gt;=1.15,D112&lt;1.75,F112&gt;=1.5),4,IF(AND(A112&gt;=6.75,H112&gt;=10.927,A112&gt;=6.15,H112&gt;=9.349,D112&gt;=1.15,D112&lt;1.75,F112&gt;=1.5),4.767,IF(AND(B112&lt;2.9,H112&gt;=11.551,B112&lt;3.3,A112&gt;=7.05,G112&lt;0.869,D112&gt;=1.75,F112&gt;=1.5),6.7,IF(AND(B112&gt;=2.9,H112&gt;=11.551,B112&lt;3.3,A112&gt;=7.05,G112&lt;0.869,D112&gt;=1.75,F112&gt;=1.5),6.6,IF(AND(B112&lt;2.45,A112&gt;=5.45,B112&lt;2.9,D112&gt;=1.35,H112&lt;9.349,D112&gt;=1.15,D112&lt;1.75,F112&gt;=1.5),5,IF(AND(B112&gt;=2.45,A112&gt;=5.45,B112&lt;2.9,D112&gt;=1.35,H112&lt;9.349,D112&gt;=1.15,D112&lt;1.75,F112&gt;=1.5),5.1,IF(AND(H112&lt;11.166,A112&lt;6.75,H112&gt;=10.927,A112&gt;=6.15,H112&gt;=9.349,D112&gt;=1.15,D112&lt;1.75,F112&gt;=1.5),4.9,IF(AND(G112&lt;0.228,H112&gt;=11.166,A112&lt;6.75,H112&gt;=10.927,A112&gt;=6.15,H112&gt;=9.349,D112&gt;=1.15,D112&lt;1.75,F112&gt;=1.5),4.7,IF(AND(H112&lt;13.531,G112&gt;=0.228,H112&gt;=11.166,A112&lt;6.75,H112&gt;=10.927,A112&gt;=6.15,H112&gt;=9.349,D112&gt;=1.15,D112&lt;1.75,F112&gt;=1.5),4.4,IF(AND(H112&gt;=13.531,G112&gt;=0.228,H112&gt;=11.166,A112&lt;6.75,H112&gt;=10.927,A112&gt;=6.15,H112&gt;=9.349,D112&gt;=1.15,D112&lt;1.75,F112&gt;=1.5),4.6,"shouldnthappen")))))))))))))))))))))))))))))))))))))))</f>
        <v>6.1</v>
      </c>
      <c r="AR112" s="1" t="n">
        <f aca="false">IF(AND(G112&gt;=0.93,B112&lt;3.65,F112&lt;1.5),1.7,IF(AND(H112&lt;6.542,B112&gt;=3.65,F112&lt;1.5),1.767,IF(AND(A112&gt;=7.05,D112&gt;=1.55,F112&gt;=1.5),6.3,IF(AND(G112&lt;0.123,H112&gt;=6.542,B112&gt;=3.65,F112&lt;1.5),1.367,IF(AND(A112&lt;5.15,A112&lt;5.65,D112&lt;1.55,F112&gt;=1.5),3.15,IF(AND(A112&lt;4.8,G112&gt;=0.447,G112&lt;0.93,B112&lt;3.65,F112&lt;1.5),1.24,IF(AND(A112&gt;=4.8,G112&gt;=0.447,G112&lt;0.93,B112&lt;3.65,F112&lt;1.5),1.4,IF(AND(G112&lt;0.151,G112&gt;=0.123,H112&gt;=6.542,B112&gt;=3.65,F112&lt;1.5),1.7,IF(AND(G112&gt;=0.151,G112&gt;=0.123,H112&gt;=6.542,B112&gt;=3.65,F112&lt;1.5),1.5,IF(AND(D112&gt;=1.45,A112&gt;=5.15,A112&lt;5.65,D112&lt;1.55,F112&gt;=1.5),4.5,IF(AND(B112&lt;2.65,D112&gt;=1.35,A112&gt;=5.65,D112&lt;1.55,F112&gt;=1.5),4.9,IF(AND(G112&lt;0.527,F112&lt;2.5,A112&lt;7.05,D112&gt;=1.55,F112&gt;=1.5),5.075,IF(AND(G112&gt;=0.527,F112&lt;2.5,A112&lt;7.05,D112&gt;=1.55,F112&gt;=1.5),4.7,IF(AND(A112&lt;4.65,G112&lt;0.265,G112&lt;0.447,G112&lt;0.93,B112&lt;3.65,F112&lt;1.5),1.42,IF(AND(G112&lt;0.3,G112&gt;=0.265,G112&lt;0.447,G112&lt;0.93,B112&lt;3.65,F112&lt;1.5),1.6,IF(AND(G112&gt;=0.3,G112&gt;=0.265,G112&lt;0.447,G112&lt;0.93,B112&lt;3.65,F112&lt;1.5),1.4,IF(AND(G112&lt;0.356,D112&lt;1.45,A112&gt;=5.15,A112&lt;5.65,D112&lt;1.55,F112&gt;=1.5),4.125,IF(AND(D112&lt;1.1,A112&lt;6.2,D112&lt;1.35,A112&gt;=5.65,D112&lt;1.55,F112&gt;=1.5),4.1,IF(AND(D112&gt;=1.1,A112&lt;6.2,D112&lt;1.35,A112&gt;=5.65,D112&lt;1.55,F112&gt;=1.5),4.175,IF(AND(H112&gt;=13.433,A112&gt;=6.2,D112&lt;1.35,A112&gt;=5.65,D112&lt;1.55,F112&gt;=1.5),4.6,IF(AND(G112&lt;0.437,B112&gt;=2.65,D112&gt;=1.35,A112&gt;=5.65,D112&lt;1.55,F112&gt;=1.5),4.625,IF(AND(G112&gt;=0.437,B112&gt;=2.65,D112&gt;=1.35,A112&gt;=5.65,D112&lt;1.55,F112&gt;=1.5),4.75,IF(AND(B112&gt;=3.15,H112&lt;11.146,F112&gt;=2.5,A112&lt;7.05,D112&gt;=1.55,F112&gt;=1.5),5.667,IF(AND(B112&lt;2.65,H112&gt;=11.146,F112&gt;=2.5,A112&lt;7.05,D112&gt;=1.55,F112&gt;=1.5),5.8,IF(AND(B112&lt;3.3,A112&gt;=4.65,G112&lt;0.265,G112&lt;0.447,G112&lt;0.93,B112&lt;3.65,F112&lt;1.5),1.32,IF(AND(B112&gt;=3.3,A112&gt;=4.65,G112&lt;0.265,G112&lt;0.447,G112&lt;0.93,B112&lt;3.65,F112&lt;1.5),1.425,IF(AND(B112&lt;2.8,G112&gt;=0.356,D112&lt;1.45,A112&gt;=5.15,A112&lt;5.65,D112&lt;1.55,F112&gt;=1.5),3.86,IF(AND(B112&gt;=2.8,G112&gt;=0.356,D112&lt;1.45,A112&gt;=5.15,A112&lt;5.65,D112&lt;1.55,F112&gt;=1.5),3.6,IF(AND(B112&lt;2.6,H112&lt;13.433,A112&gt;=6.2,D112&lt;1.35,A112&gt;=5.65,D112&lt;1.55,F112&gt;=1.5),4.4,IF(AND(B112&gt;=2.6,H112&lt;13.433,A112&gt;=6.2,D112&lt;1.35,A112&gt;=5.65,D112&lt;1.55,F112&gt;=1.5),4.3,IF(AND(G112&lt;0.151,B112&lt;3.15,H112&lt;11.146,F112&gt;=2.5,A112&lt;7.05,D112&gt;=1.55,F112&gt;=1.5),5.5,IF(AND(H112&lt;15.52,B112&gt;=2.65,H112&gt;=11.146,F112&gt;=2.5,A112&lt;7.05,D112&gt;=1.55,F112&gt;=1.5),5.4,IF(AND(H112&gt;=15.52,B112&gt;=2.65,H112&gt;=11.146,F112&gt;=2.5,A112&lt;7.05,D112&gt;=1.55,F112&gt;=1.5),5.733,IF(AND(H112&lt;10.74,G112&gt;=0.151,B112&lt;3.15,H112&lt;11.146,F112&gt;=2.5,A112&lt;7.05,D112&gt;=1.55,F112&gt;=1.5),5.12,IF(AND(H112&gt;=10.74,G112&gt;=0.151,B112&lt;3.15,H112&lt;11.146,F112&gt;=2.5,A112&lt;7.05,D112&gt;=1.55,F112&gt;=1.5),4.9,"shouldnthappen")))))))))))))))))))))))))))))))))))</f>
        <v>6.3</v>
      </c>
      <c r="AS112" s="1" t="n">
        <f aca="false">IF(AND(F112&gt;=1.5,A112&lt;5.55),4.18,IF(AND(F112&gt;=2.5,B112&lt;2.75,A112&gt;=5.55),5.38,IF(AND(G112&gt;=0.587,B112&lt;3.75,F112&lt;1.5,A112&lt;5.55),1.48,IF(AND(H112&lt;6.51,B112&gt;=3.75,F112&lt;1.5,A112&lt;5.55),1.9,IF(AND(H112&gt;=6.51,B112&gt;=3.75,F112&lt;1.5,A112&lt;5.55),1.425,IF(AND(G112&gt;=0.868,F112&lt;2.5,B112&lt;2.75,A112&gt;=5.55),4.65,IF(AND(F112&lt;1.5,D112&lt;1.55,B112&gt;=2.75,A112&gt;=5.55),1.7,IF(AND(G112&gt;=0.857,D112&gt;=1.55,B112&gt;=2.75,A112&gt;=5.55),5.033,IF(AND(G112&gt;=0.518,G112&lt;0.587,B112&lt;3.75,F112&lt;1.5,A112&lt;5.55),1,IF(AND(D112&lt;1.05,G112&lt;0.868,F112&lt;2.5,B112&lt;2.75,A112&gt;=5.55),3.5,IF(AND(G112&lt;0.404,D112&gt;=1.05,G112&lt;0.868,F112&lt;2.5,B112&lt;2.75,A112&gt;=5.55),4.2,IF(AND(G112&gt;=0.404,D112&gt;=1.05,G112&lt;0.868,F112&lt;2.5,B112&lt;2.75,A112&gt;=5.55),3.94,IF(AND(F112&lt;2.5,B112&lt;2.95,F112&gt;=1.5,D112&lt;1.55,B112&gt;=2.75,A112&gt;=5.55),4.68,IF(AND(F112&gt;=2.5,B112&lt;2.95,F112&gt;=1.5,D112&lt;1.55,B112&gt;=2.75,A112&gt;=5.55),5.1,IF(AND(H112&lt;10.883,B112&gt;=2.95,F112&gt;=1.5,D112&lt;1.55,B112&gt;=2.75,A112&gt;=5.55),4.15,IF(AND(H112&gt;=10.883,B112&gt;=2.95,F112&gt;=1.5,D112&lt;1.55,B112&gt;=2.75,A112&gt;=5.55),4.5,IF(AND(H112&gt;=14.1,D112&lt;2.05,G112&lt;0.857,D112&gt;=1.55,B112&gt;=2.75,A112&gt;=5.55),6.6,IF(AND(G112&lt;0.063,B112&lt;3.15,G112&lt;0.518,G112&lt;0.587,B112&lt;3.75,F112&lt;1.5,A112&lt;5.55),1.4,IF(AND(G112&gt;=0.063,B112&lt;3.15,G112&lt;0.518,G112&lt;0.587,B112&lt;3.75,F112&lt;1.5,A112&lt;5.55),1.5,IF(AND(H112&gt;=10.563,B112&gt;=3.15,G112&lt;0.518,G112&lt;0.587,B112&lt;3.75,F112&lt;1.5,A112&lt;5.55),1.325,IF(AND(B112&lt;2.95,H112&lt;14.1,D112&lt;2.05,G112&lt;0.857,D112&gt;=1.55,B112&gt;=2.75,A112&gt;=5.55),6.125,IF(AND(A112&lt;6.65,G112&lt;0.364,D112&gt;=2.05,G112&lt;0.857,D112&gt;=1.55,B112&gt;=2.75,A112&gt;=5.55),5.45,IF(AND(G112&gt;=0.774,G112&gt;=0.364,D112&gt;=2.05,G112&lt;0.857,D112&gt;=1.55,B112&gt;=2.75,A112&gt;=5.55),5.4,IF(AND(H112&gt;=9.279,H112&lt;10.563,B112&gt;=3.15,G112&lt;0.518,G112&lt;0.587,B112&lt;3.75,F112&lt;1.5,A112&lt;5.55),1.475,IF(AND(D112&lt;1.65,B112&gt;=2.95,H112&lt;14.1,D112&lt;2.05,G112&lt;0.857,D112&gt;=1.55,B112&gt;=2.75,A112&gt;=5.55),5.8,IF(AND(B112&lt;3.15,A112&gt;=6.65,G112&lt;0.364,D112&gt;=2.05,G112&lt;0.857,D112&gt;=1.55,B112&gt;=2.75,A112&gt;=5.55),5.3,IF(AND(B112&gt;=3.15,A112&gt;=6.65,G112&lt;0.364,D112&gt;=2.05,G112&lt;0.857,D112&gt;=1.55,B112&gt;=2.75,A112&gt;=5.55),5.7,IF(AND(A112&gt;=6.75,G112&lt;0.774,G112&gt;=0.364,D112&gt;=2.05,G112&lt;0.857,D112&gt;=1.55,B112&gt;=2.75,A112&gt;=5.55),5.9,IF(AND(G112&lt;0.417,H112&lt;9.279,H112&lt;10.563,B112&gt;=3.15,G112&lt;0.518,G112&lt;0.587,B112&lt;3.75,F112&lt;1.5,A112&lt;5.55),1.4,IF(AND(G112&gt;=0.417,H112&lt;9.279,H112&lt;10.563,B112&gt;=3.15,G112&lt;0.518,G112&lt;0.587,B112&lt;3.75,F112&lt;1.5,A112&lt;5.55),1.3,IF(AND(A112&lt;6.3,D112&gt;=1.65,B112&gt;=2.95,H112&lt;14.1,D112&lt;2.05,G112&lt;0.857,D112&gt;=1.55,B112&gt;=2.75,A112&gt;=5.55),4.9,IF(AND(A112&gt;=6.3,D112&gt;=1.65,B112&gt;=2.95,H112&lt;14.1,D112&lt;2.05,G112&lt;0.857,D112&gt;=1.55,B112&gt;=2.75,A112&gt;=5.55),5.3,IF(AND(G112&gt;=0.657,A112&lt;6.75,G112&lt;0.774,G112&gt;=0.364,D112&gt;=2.05,G112&lt;0.857,D112&gt;=1.55,B112&gt;=2.75,A112&gt;=5.55),6,IF(AND(B112&lt;3.2,G112&lt;0.657,A112&lt;6.75,G112&lt;0.774,G112&gt;=0.364,D112&gt;=2.05,G112&lt;0.857,D112&gt;=1.55,B112&gt;=2.75,A112&gt;=5.55),5.6,IF(AND(B112&gt;=3.2,G112&lt;0.657,A112&lt;6.75,G112&lt;0.774,G112&gt;=0.364,D112&gt;=2.05,G112&lt;0.857,D112&gt;=1.55,B112&gt;=2.75,A112&gt;=5.55),5.65,"shouldnthappen")))))))))))))))))))))))))))))))))))</f>
        <v>5.7</v>
      </c>
      <c r="AT112" s="1" t="n">
        <f aca="false">IF(AND(H112&gt;=16.284,A112&gt;=5.55),6.533,IF(AND(G112&gt;=0.52,A112&lt;4.85,A112&lt;5.55),1.05,IF(AND(G112&lt;0.227,G112&lt;0.52,A112&lt;4.85,A112&lt;5.55),1.4,IF(AND(G112&gt;=0.227,G112&lt;0.52,A112&lt;4.85,A112&lt;5.55),1.3,IF(AND(D112&gt;=0.45,F112&lt;1.5,A112&gt;=4.85,A112&lt;5.55),1.667,IF(AND(B112&gt;=2.75,F112&gt;=1.5,A112&gt;=4.85,A112&lt;5.55),4.5,IF(AND(F112&lt;2.5,B112&gt;=3.15,H112&lt;16.284,A112&gt;=5.55),4.7,IF(AND(G112&gt;=0.934,D112&lt;0.45,F112&lt;1.5,A112&gt;=4.85,A112&lt;5.55),1.7,IF(AND(D112&gt;=1.2,B112&lt;2.75,F112&gt;=1.5,A112&gt;=4.85,A112&lt;5.55),4.25,IF(AND(G112&gt;=0.774,F112&gt;=2.5,B112&gt;=3.15,H112&lt;16.284,A112&gt;=5.55),5.4,IF(AND(B112&lt;3.1,G112&lt;0.934,D112&lt;0.45,F112&lt;1.5,A112&gt;=4.85,A112&lt;5.55),1.6,IF(AND(D112&lt;1.05,D112&lt;1.2,B112&lt;2.75,F112&gt;=1.5,A112&gt;=4.85,A112&lt;5.55),3.433,IF(AND(D112&gt;=1.05,D112&lt;1.2,B112&lt;2.75,F112&gt;=1.5,A112&gt;=4.85,A112&lt;5.55),3.267,IF(AND(H112&lt;8.486,D112&lt;1.35,F112&lt;2.5,B112&lt;3.15,H112&lt;16.284,A112&gt;=5.55),3.85,IF(AND(D112&gt;=1.55,D112&gt;=1.35,F112&lt;2.5,B112&lt;3.15,H112&lt;16.284,A112&gt;=5.55),5.1,IF(AND(H112&lt;10.464,A112&lt;6.35,F112&gt;=2.5,B112&lt;3.15,H112&lt;16.284,A112&gt;=5.55),5.08,IF(AND(H112&gt;=10.464,A112&lt;6.35,F112&gt;=2.5,B112&lt;3.15,H112&lt;16.284,A112&gt;=5.55),4.9,IF(AND(D112&lt;1.85,A112&gt;=6.35,F112&gt;=2.5,B112&lt;3.15,H112&lt;16.284,A112&gt;=5.55),5.8,IF(AND(H112&gt;=10.393,G112&lt;0.774,F112&gt;=2.5,B112&gt;=3.15,H112&lt;16.284,A112&gt;=5.55),5.425,IF(AND(B112&lt;2.6,H112&gt;=8.486,D112&lt;1.35,F112&lt;2.5,B112&lt;3.15,H112&lt;16.284,A112&gt;=5.55),3.9,IF(AND(G112&gt;=0.567,D112&lt;1.55,D112&gt;=1.35,F112&lt;2.5,B112&lt;3.15,H112&lt;16.284,A112&gt;=5.55),4.4,IF(AND(B112&lt;3.25,H112&lt;10.393,G112&lt;0.774,F112&gt;=2.5,B112&gt;=3.15,H112&lt;16.284,A112&gt;=5.55),5.7,IF(AND(B112&gt;=3.25,H112&lt;10.393,G112&lt;0.774,F112&gt;=2.5,B112&gt;=3.15,H112&lt;16.284,A112&gt;=5.55),5.98,IF(AND(G112&lt;0.079,G112&lt;0.338,B112&gt;=3.1,G112&lt;0.934,D112&lt;0.45,F112&lt;1.5,A112&gt;=4.85,A112&lt;5.55),1.425,IF(AND(B112&lt;3.35,G112&gt;=0.338,B112&gt;=3.1,G112&lt;0.934,D112&lt;0.45,F112&lt;1.5,A112&gt;=4.85,A112&lt;5.55),1.4,IF(AND(G112&lt;0.404,B112&gt;=2.6,H112&gt;=8.486,D112&lt;1.35,F112&lt;2.5,B112&lt;3.15,H112&lt;16.284,A112&gt;=5.55),4.3,IF(AND(G112&gt;=0.404,B112&gt;=2.6,H112&gt;=8.486,D112&lt;1.35,F112&lt;2.5,B112&lt;3.15,H112&lt;16.284,A112&gt;=5.55),4.025,IF(AND(B112&gt;=3.05,G112&lt;0.567,D112&lt;1.55,D112&gt;=1.35,F112&lt;2.5,B112&lt;3.15,H112&lt;16.284,A112&gt;=5.55),4.7,IF(AND(A112&lt;6.45,H112&lt;10.667,D112&gt;=1.85,A112&gt;=6.35,F112&gt;=2.5,B112&lt;3.15,H112&lt;16.284,A112&gt;=5.55),5.3,IF(AND(A112&gt;=6.45,H112&lt;10.667,D112&gt;=1.85,A112&gt;=6.35,F112&gt;=2.5,B112&lt;3.15,H112&lt;16.284,A112&gt;=5.55),5.167,IF(AND(B112&lt;2.95,H112&gt;=10.667,D112&gt;=1.85,A112&gt;=6.35,F112&gt;=2.5,B112&lt;3.15,H112&lt;16.284,A112&gt;=5.55),5.6,IF(AND(B112&gt;=2.95,H112&gt;=10.667,D112&gt;=1.85,A112&gt;=6.35,F112&gt;=2.5,B112&lt;3.15,H112&lt;16.284,A112&gt;=5.55),5.5,IF(AND(H112&lt;10.325,G112&gt;=0.079,G112&lt;0.338,B112&gt;=3.1,G112&lt;0.934,D112&lt;0.45,F112&lt;1.5,A112&gt;=4.85,A112&lt;5.55),1.5,IF(AND(G112&lt;0.385,B112&gt;=3.35,G112&gt;=0.338,B112&gt;=3.1,G112&lt;0.934,D112&lt;0.45,F112&lt;1.5,A112&gt;=4.85,A112&lt;5.55),1.5,IF(AND(G112&gt;=0.385,B112&gt;=3.35,G112&gt;=0.338,B112&gt;=3.1,G112&lt;0.934,D112&lt;0.45,F112&lt;1.5,A112&gt;=4.85,A112&lt;5.55),1.42,IF(AND(B112&lt;2.5,B112&lt;3.05,G112&lt;0.567,D112&lt;1.55,D112&gt;=1.35,F112&lt;2.5,B112&lt;3.15,H112&lt;16.284,A112&gt;=5.55),4.5,IF(AND(B112&gt;=2.5,B112&lt;3.05,G112&lt;0.567,D112&lt;1.55,D112&gt;=1.35,F112&lt;2.5,B112&lt;3.15,H112&lt;16.284,A112&gt;=5.55),4.56,IF(AND(H112&lt;12.506,H112&gt;=10.325,G112&gt;=0.079,G112&lt;0.338,B112&gt;=3.1,G112&lt;0.934,D112&lt;0.45,F112&lt;1.5,A112&gt;=4.85,A112&lt;5.55),1.2,IF(AND(H112&gt;=12.506,H112&gt;=10.325,G112&gt;=0.079,G112&lt;0.338,B112&gt;=3.1,G112&lt;0.934,D112&lt;0.45,F112&lt;1.5,A112&gt;=4.85,A112&lt;5.55),1.3,"shouldnthappen")))))))))))))))))))))))))))))))))))))))</f>
        <v>5.98</v>
      </c>
      <c r="AU112" s="1" t="n">
        <f aca="false">IF(AND(G112&gt;=0.52,B112&lt;3.05,F112&lt;1.5),1.1,IF(AND(G112&lt;0.35,G112&lt;0.52,B112&lt;3.05,F112&lt;1.5),1.4,IF(AND(G112&gt;=0.35,G112&lt;0.52,B112&lt;3.05,F112&lt;1.5),1.3,IF(AND(G112&gt;=0.227,G112&lt;0.347,B112&gt;=3.05,F112&lt;1.5),1.32,IF(AND(H112&lt;6.417,G112&gt;=0.347,B112&gt;=3.05,F112&lt;1.5),1.7,IF(AND(A112&gt;=7.25,A112&gt;=6.6,F112&gt;=2.5,F112&gt;=1.5),6.35,IF(AND(G112&lt;0.11,G112&lt;0.227,G112&lt;0.347,B112&gt;=3.05,F112&lt;1.5),1.333,IF(AND(H112&lt;9.441,H112&gt;=6.417,G112&gt;=0.347,B112&gt;=3.05,F112&lt;1.5),1.425,IF(AND(B112&lt;2.75,G112&lt;0.451,H112&lt;10.266,F112&lt;2.5,F112&gt;=1.5),4,IF(AND(B112&gt;=2.75,G112&lt;0.451,H112&lt;10.266,F112&lt;2.5,F112&gt;=1.5),4.433,IF(AND(G112&gt;=0.865,G112&gt;=0.451,H112&lt;10.266,F112&lt;2.5,F112&gt;=1.5),4.2,IF(AND(B112&lt;2.45,H112&lt;13.665,H112&gt;=10.266,F112&lt;2.5,F112&gt;=1.5),3.7,IF(AND(G112&lt;0.302,H112&gt;=13.665,H112&gt;=10.266,F112&lt;2.5,F112&gt;=1.5),5,IF(AND(B112&lt;2.9,A112&lt;6.1,A112&lt;6.6,F112&gt;=2.5,F112&gt;=1.5),5.06,IF(AND(B112&gt;=2.9,A112&lt;6.1,A112&lt;6.6,F112&gt;=2.5,F112&gt;=1.5),4.8,IF(AND(B112&lt;3.05,A112&gt;=6.1,A112&lt;6.6,F112&gt;=2.5,F112&gt;=1.5),5.6,IF(AND(B112&gt;=3.05,A112&gt;=6.1,A112&lt;6.6,F112&gt;=2.5,F112&gt;=1.5),5.267,IF(AND(H112&gt;=14.564,A112&lt;7.25,A112&gt;=6.6,F112&gt;=2.5,F112&gt;=1.5),5.6,IF(AND(H112&gt;=14.309,G112&gt;=0.11,G112&lt;0.227,G112&lt;0.347,B112&gt;=3.05,F112&lt;1.5),1.7,IF(AND(D112&lt;0.4,H112&gt;=9.441,H112&gt;=6.417,G112&gt;=0.347,B112&gt;=3.05,F112&lt;1.5),1.5,IF(AND(D112&gt;=0.4,H112&gt;=9.441,H112&gt;=6.417,G112&gt;=0.347,B112&gt;=3.05,F112&lt;1.5),1.633,IF(AND(A112&lt;5.35,G112&lt;0.865,G112&gt;=0.451,H112&lt;10.266,F112&lt;2.5,F112&gt;=1.5),3.15,IF(AND(D112&lt;1.45,G112&gt;=0.302,H112&gt;=13.665,H112&gt;=10.266,F112&lt;2.5,F112&gt;=1.5),4.74,IF(AND(D112&gt;=1.45,G112&gt;=0.302,H112&gt;=13.665,H112&gt;=10.266,F112&lt;2.5,F112&gt;=1.5),4.567,IF(AND(H112&lt;8.836,H112&lt;14.564,A112&lt;7.25,A112&gt;=6.6,F112&gt;=2.5,F112&gt;=1.5),5.7,IF(AND(H112&gt;=8.836,H112&lt;14.564,A112&lt;7.25,A112&gt;=6.6,F112&gt;=2.5,F112&gt;=1.5),5.9,IF(AND(H112&lt;11.53,H112&lt;14.309,G112&gt;=0.11,G112&lt;0.227,G112&lt;0.347,B112&gt;=3.05,F112&lt;1.5),1.5,IF(AND(H112&gt;=11.53,H112&lt;14.309,G112&gt;=0.11,G112&lt;0.227,G112&lt;0.347,B112&gt;=3.05,F112&lt;1.5),1.467,IF(AND(H112&lt;9.386,A112&gt;=5.35,G112&lt;0.865,G112&gt;=0.451,H112&lt;10.266,F112&lt;2.5,F112&gt;=1.5),3.56,IF(AND(H112&gt;=9.386,A112&gt;=5.35,G112&lt;0.865,G112&gt;=0.451,H112&lt;10.266,F112&lt;2.5,F112&gt;=1.5),4.2,IF(AND(H112&lt;11.036,D112&lt;1.45,B112&gt;=2.45,H112&lt;13.665,H112&gt;=10.266,F112&lt;2.5,F112&gt;=1.5),4.45,IF(AND(H112&gt;=11.036,D112&lt;1.45,B112&gt;=2.45,H112&lt;13.665,H112&gt;=10.266,F112&lt;2.5,F112&gt;=1.5),4.1,IF(AND(G112&gt;=0.585,D112&gt;=1.45,B112&gt;=2.45,H112&lt;13.665,H112&gt;=10.266,F112&lt;2.5,F112&gt;=1.5),4.9,IF(AND(H112&lt;11.743,G112&lt;0.585,D112&gt;=1.45,B112&gt;=2.45,H112&lt;13.665,H112&gt;=10.266,F112&lt;2.5,F112&gt;=1.5),4.7,IF(AND(H112&gt;=11.743,G112&lt;0.585,D112&gt;=1.45,B112&gt;=2.45,H112&lt;13.665,H112&gt;=10.266,F112&lt;2.5,F112&gt;=1.5),4.5,"shouldnthappen")))))))))))))))))))))))))))))))))))</f>
        <v>5.9</v>
      </c>
      <c r="AV112" s="1" t="n">
        <f aca="false">IF(AND(G112&gt;=0.356,F112&gt;=1.5,A112&lt;5.75),3.52,IF(AND(A112&lt;7.25,A112&gt;=7.1,A112&gt;=5.75),5.875,IF(AND(A112&gt;=7.25,A112&gt;=7.1,A112&gt;=5.75),6.5,IF(AND(D112&gt;=0.35,G112&gt;=0.586,F112&lt;1.5,A112&lt;5.75),1.8,IF(AND(D112&lt;1.4,G112&lt;0.356,F112&gt;=1.5,A112&lt;5.75),4.2,IF(AND(D112&gt;=1.4,G112&lt;0.356,F112&gt;=1.5,A112&lt;5.75),4.5,IF(AND(H112&gt;=11.218,A112&lt;5.05,G112&lt;0.586,F112&lt;1.5,A112&lt;5.75),1.225,IF(AND(G112&gt;=0.253,A112&gt;=5.05,G112&lt;0.586,F112&lt;1.5,A112&lt;5.75),1.3,IF(AND(B112&gt;=3.75,D112&lt;0.35,G112&gt;=0.586,F112&lt;1.5,A112&lt;5.75),1.567,IF(AND(B112&lt;2.85,D112&lt;1.35,D112&lt;1.65,A112&lt;7.1,A112&gt;=5.75),4.26,IF(AND(B112&gt;=2.85,D112&lt;1.35,D112&lt;1.65,A112&lt;7.1,A112&gt;=5.75),4.45,IF(AND(A112&lt;6.05,H112&lt;12.921,D112&gt;=1.65,A112&lt;7.1,A112&gt;=5.75),5.1,IF(AND(H112&gt;=15.338,H112&gt;=12.921,D112&gt;=1.65,A112&lt;7.1,A112&gt;=5.75),5.55,IF(AND(G112&lt;0.418,H112&lt;11.218,A112&lt;5.05,G112&lt;0.586,F112&lt;1.5,A112&lt;5.75),1.42,IF(AND(G112&gt;=0.418,H112&lt;11.218,A112&lt;5.05,G112&lt;0.586,F112&lt;1.5,A112&lt;5.75),1.3,IF(AND(H112&gt;=13.321,G112&lt;0.253,A112&gt;=5.05,G112&lt;0.586,F112&lt;1.5,A112&lt;5.75),1.7,IF(AND(H112&lt;6.089,B112&lt;3.75,D112&lt;0.35,G112&gt;=0.586,F112&lt;1.5,A112&lt;5.75),1.7,IF(AND(H112&gt;=6.089,B112&lt;3.75,D112&lt;0.35,G112&gt;=0.586,F112&lt;1.5,A112&lt;5.75),1.5,IF(AND(B112&lt;2.9,D112&lt;1.45,D112&gt;=1.35,D112&lt;1.65,A112&lt;7.1,A112&gt;=5.75),4.8,IF(AND(B112&gt;=2.9,D112&lt;1.45,D112&gt;=1.35,D112&lt;1.65,A112&lt;7.1,A112&gt;=5.75),4.475,IF(AND(B112&lt;2.5,D112&gt;=1.45,D112&gt;=1.35,D112&lt;1.65,A112&lt;7.1,A112&gt;=5.75),4.5,IF(AND(H112&lt;8.884,A112&gt;=6.05,H112&lt;12.921,D112&gt;=1.65,A112&lt;7.1,A112&gt;=5.75),5.4,IF(AND(A112&lt;6.3,H112&lt;15.338,H112&gt;=12.921,D112&gt;=1.65,A112&lt;7.1,A112&gt;=5.75),4.967,IF(AND(A112&gt;=6.3,H112&lt;15.338,H112&gt;=12.921,D112&gt;=1.65,A112&lt;7.1,A112&gt;=5.75),5.133,IF(AND(H112&lt;10.826,H112&lt;13.321,G112&lt;0.253,A112&gt;=5.05,G112&lt;0.586,F112&lt;1.5,A112&lt;5.75),1.5,IF(AND(H112&gt;=10.826,H112&lt;13.321,G112&lt;0.253,A112&gt;=5.05,G112&lt;0.586,F112&lt;1.5,A112&lt;5.75),1.4,IF(AND(H112&lt;7.47,B112&gt;=2.5,D112&gt;=1.45,D112&gt;=1.35,D112&lt;1.65,A112&lt;7.1,A112&gt;=5.75),5.1,IF(AND(H112&gt;=7.47,B112&gt;=2.5,D112&gt;=1.45,D112&gt;=1.35,D112&lt;1.65,A112&lt;7.1,A112&gt;=5.75),4.725,IF(AND(H112&lt;9.637,H112&gt;=8.884,A112&gt;=6.05,H112&lt;12.921,D112&gt;=1.65,A112&lt;7.1,A112&gt;=5.75),5.9,IF(AND(B112&lt;2.6,H112&gt;=9.637,H112&gt;=8.884,A112&gt;=6.05,H112&lt;12.921,D112&gt;=1.65,A112&lt;7.1,A112&gt;=5.75),5.8,IF(AND(B112&lt;2.75,B112&gt;=2.6,H112&gt;=9.637,H112&gt;=8.884,A112&gt;=6.05,H112&lt;12.921,D112&gt;=1.65,A112&lt;7.1,A112&gt;=5.75),5.3,IF(AND(D112&lt;2.25,B112&gt;=2.75,B112&gt;=2.6,H112&gt;=9.637,H112&gt;=8.884,A112&gt;=6.05,H112&lt;12.921,D112&gt;=1.65,A112&lt;7.1,A112&gt;=5.75),5.6,IF(AND(D112&gt;=2.25,B112&gt;=2.75,B112&gt;=2.6,H112&gt;=9.637,H112&gt;=8.884,A112&gt;=6.05,H112&lt;12.921,D112&gt;=1.65,A112&lt;7.1,A112&gt;=5.75),5.5,"shouldnthappen")))))))))))))))))))))))))))))))))</f>
        <v>5.875</v>
      </c>
      <c r="AW112" s="1" t="n">
        <f aca="false">IF(AND(G112&gt;=0.905,F112&lt;1.5),1.767,IF(AND(H112&gt;=16.674,F112&gt;=1.5),6.55,IF(AND(A112&lt;4.35,H112&lt;14.344,G112&lt;0.905,F112&lt;1.5),1.1,IF(AND(B112&lt;3.65,H112&gt;=14.344,G112&lt;0.905,F112&lt;1.5),1.5,IF(AND(B112&gt;=3.65,H112&gt;=14.344,G112&lt;0.905,F112&lt;1.5),1.65,IF(AND(B112&lt;2.6,F112&gt;=2.5,H112&lt;16.674,F112&gt;=1.5),4.5,IF(AND(D112&gt;=0.45,A112&gt;=4.35,H112&lt;14.344,G112&lt;0.905,F112&lt;1.5),1.65,IF(AND(D112&lt;1.15,A112&lt;5.9,F112&lt;2.5,H112&lt;16.674,F112&gt;=1.5),3.56,IF(AND(B112&lt;2.75,A112&gt;=5.9,F112&lt;2.5,H112&lt;16.674,F112&gt;=1.5),5,IF(AND(H112&lt;13.531,B112&gt;=2.75,A112&gt;=5.9,F112&lt;2.5,H112&lt;16.674,F112&gt;=1.5),4.333,IF(AND(B112&lt;3.2,G112&gt;=0.669,B112&gt;=2.6,F112&gt;=2.5,H112&lt;16.674,F112&gt;=1.5),5.08,IF(AND(B112&gt;=3.2,G112&gt;=0.669,B112&gt;=2.6,F112&gt;=2.5,H112&lt;16.674,F112&gt;=1.5),5.4,IF(AND(B112&lt;3.15,A112&lt;5.05,D112&lt;0.45,A112&gt;=4.35,H112&lt;14.344,G112&lt;0.905,F112&lt;1.5),1.45,IF(AND(A112&gt;=5.55,A112&gt;=5.05,D112&lt;0.45,A112&gt;=4.35,H112&lt;14.344,G112&lt;0.905,F112&lt;1.5),1.5,IF(AND(A112&lt;5.55,A112&lt;5.65,D112&gt;=1.15,A112&lt;5.9,F112&lt;2.5,H112&lt;16.674,F112&gt;=1.5),3.95,IF(AND(A112&gt;=5.55,A112&lt;5.65,D112&gt;=1.15,A112&lt;5.9,F112&lt;2.5,H112&lt;16.674,F112&gt;=1.5),3.82,IF(AND(G112&lt;0.39,A112&gt;=5.65,D112&gt;=1.15,A112&lt;5.9,F112&lt;2.5,H112&lt;16.674,F112&gt;=1.5),4.35,IF(AND(G112&gt;=0.39,A112&gt;=5.65,D112&gt;=1.15,A112&lt;5.9,F112&lt;2.5,H112&lt;16.674,F112&gt;=1.5),3.95,IF(AND(G112&lt;0.466,H112&gt;=13.531,B112&gt;=2.75,A112&gt;=5.9,F112&lt;2.5,H112&lt;16.674,F112&gt;=1.5),4.8,IF(AND(G112&gt;=0.466,H112&gt;=13.531,B112&gt;=2.75,A112&gt;=5.9,F112&lt;2.5,H112&lt;16.674,F112&gt;=1.5),4.7,IF(AND(H112&lt;10.144,D112&lt;2.05,G112&lt;0.669,B112&gt;=2.6,F112&gt;=2.5,H112&lt;16.674,F112&gt;=1.5),5.3,IF(AND(H112&gt;=10.144,D112&lt;2.05,G112&lt;0.669,B112&gt;=2.6,F112&gt;=2.5,H112&lt;16.674,F112&gt;=1.5),5.133,IF(AND(D112&gt;=2.45,D112&gt;=2.05,G112&lt;0.669,B112&gt;=2.6,F112&gt;=2.5,H112&lt;16.674,F112&gt;=1.5),5.9,IF(AND(B112&lt;3.25,B112&gt;=3.15,A112&lt;5.05,D112&lt;0.45,A112&gt;=4.35,H112&lt;14.344,G112&lt;0.905,F112&lt;1.5),1.2,IF(AND(B112&gt;=3.25,B112&gt;=3.15,A112&lt;5.05,D112&lt;0.45,A112&gt;=4.35,H112&lt;14.344,G112&lt;0.905,F112&lt;1.5),1.36,IF(AND(B112&gt;=3.8,A112&lt;5.55,A112&gt;=5.05,D112&lt;0.45,A112&gt;=4.35,H112&lt;14.344,G112&lt;0.905,F112&lt;1.5),1.3,IF(AND(G112&lt;0.05,B112&lt;3.8,A112&lt;5.55,A112&gt;=5.05,D112&lt;0.45,A112&gt;=4.35,H112&lt;14.344,G112&lt;0.905,F112&lt;1.5),1.4,IF(AND(G112&lt;0.107,G112&lt;0.395,D112&lt;2.45,D112&gt;=2.05,G112&lt;0.669,B112&gt;=2.6,F112&gt;=2.5,H112&lt;16.674,F112&gt;=1.5),5.667,IF(AND(G112&lt;0.537,G112&gt;=0.395,D112&lt;2.45,D112&gt;=2.05,G112&lt;0.669,B112&gt;=2.6,F112&gt;=2.5,H112&lt;16.674,F112&gt;=1.5),5.6,IF(AND(G112&gt;=0.537,G112&gt;=0.395,D112&lt;2.45,D112&gt;=2.05,G112&lt;0.669,B112&gt;=2.6,F112&gt;=2.5,H112&lt;16.674,F112&gt;=1.5),5.775,IF(AND(B112&lt;3.6,G112&gt;=0.05,B112&lt;3.8,A112&lt;5.55,A112&gt;=5.05,D112&lt;0.45,A112&gt;=4.35,H112&lt;14.344,G112&lt;0.905,F112&lt;1.5),1.475,IF(AND(B112&gt;=3.6,G112&gt;=0.05,B112&lt;3.8,A112&lt;5.55,A112&gt;=5.05,D112&lt;0.45,A112&gt;=4.35,H112&lt;14.344,G112&lt;0.905,F112&lt;1.5),1.5,IF(AND(G112&lt;0.312,G112&gt;=0.107,G112&lt;0.395,D112&lt;2.45,D112&gt;=2.05,G112&lt;0.669,B112&gt;=2.6,F112&gt;=2.5,H112&lt;16.674,F112&gt;=1.5),5.18,IF(AND(G112&gt;=0.312,G112&gt;=0.107,G112&lt;0.395,D112&lt;2.45,D112&gt;=2.05,G112&lt;0.669,B112&gt;=2.6,F112&gt;=2.5,H112&lt;16.674,F112&gt;=1.5),5.4,"shouldnthappen"))))))))))))))))))))))))))))))))))</f>
        <v>5.9</v>
      </c>
      <c r="AX112" s="1" t="n">
        <f aca="false">IF(AND(D112&gt;=1.3,B112&gt;=3.45),6.25,IF(AND(B112&lt;2.75,A112&lt;5.25,B112&lt;3.45),3.9,IF(AND(D112&lt;0.25,D112&lt;1.3,B112&gt;=3.45),1.16,IF(AND(A112&gt;=5.05,B112&gt;=2.75,A112&lt;5.25,B112&lt;3.45),1.7,IF(AND(D112&lt;0.7,F112&lt;2.5,A112&gt;=5.25,B112&lt;3.45),1.5,IF(AND(H112&gt;=16.284,F112&gt;=2.5,A112&gt;=5.25,B112&lt;3.45),6.6,IF(AND(G112&lt;0.123,D112&gt;=0.25,D112&lt;1.3,B112&gt;=3.45),1.3,IF(AND(A112&lt;4.5,A112&lt;5.05,B112&gt;=2.75,A112&lt;5.25,B112&lt;3.45),1.3,IF(AND(A112&lt;5.05,G112&gt;=0.123,D112&gt;=0.25,D112&lt;1.3,B112&gt;=3.45),1.6,IF(AND(B112&lt;3.15,A112&gt;=4.5,A112&lt;5.05,B112&gt;=2.75,A112&lt;5.25,B112&lt;3.45),1.54,IF(AND(B112&gt;=3.15,A112&gt;=4.5,A112&lt;5.05,B112&gt;=2.75,A112&lt;5.25,B112&lt;3.45),1.35,IF(AND(D112&gt;=1.4,A112&lt;5.9,D112&gt;=0.7,F112&lt;2.5,A112&gt;=5.25,B112&lt;3.45),4.5,IF(AND(D112&gt;=1.55,A112&gt;=5.9,D112&gt;=0.7,F112&lt;2.5,A112&gt;=5.25,B112&lt;3.45),4.95,IF(AND(G112&gt;=0.682,D112&gt;=2.05,H112&lt;16.284,F112&gt;=2.5,A112&gt;=5.25,B112&lt;3.45),5.26,IF(AND(A112&lt;5.4,A112&gt;=5.05,G112&gt;=0.123,D112&gt;=0.25,D112&lt;1.3,B112&gt;=3.45),1.64,IF(AND(A112&gt;=5.4,A112&gt;=5.05,G112&gt;=0.123,D112&gt;=0.25,D112&lt;1.3,B112&gt;=3.45),1.6,IF(AND(G112&lt;0.372,D112&lt;1.4,A112&lt;5.9,D112&gt;=0.7,F112&lt;2.5,A112&gt;=5.25,B112&lt;3.45),4.175,IF(AND(D112&lt;1.35,D112&lt;1.55,A112&gt;=5.9,D112&gt;=0.7,F112&lt;2.5,A112&gt;=5.25,B112&lt;3.45),4.2,IF(AND(B112&lt;2.35,G112&lt;0.596,D112&lt;2.05,H112&lt;16.284,F112&gt;=2.5,A112&gt;=5.25,B112&lt;3.45),5,IF(AND(G112&gt;=0.888,G112&gt;=0.596,D112&lt;2.05,H112&lt;16.284,F112&gt;=2.5,A112&gt;=5.25,B112&lt;3.45),4.8,IF(AND(A112&gt;=6.85,G112&lt;0.682,D112&gt;=2.05,H112&lt;16.284,F112&gt;=2.5,A112&gt;=5.25,B112&lt;3.45),5.4,IF(AND(A112&gt;=5.75,G112&gt;=0.372,D112&lt;1.4,A112&lt;5.9,D112&gt;=0.7,F112&lt;2.5,A112&gt;=5.25,B112&lt;3.45),3.933,IF(AND(A112&gt;=6.75,D112&gt;=1.35,D112&lt;1.55,A112&gt;=5.9,D112&gt;=0.7,F112&lt;2.5,A112&gt;=5.25,B112&lt;3.45),4.8,IF(AND(H112&lt;11.084,B112&gt;=2.35,G112&lt;0.596,D112&lt;2.05,H112&lt;16.284,F112&gt;=2.5,A112&gt;=5.25,B112&lt;3.45),5.3,IF(AND(H112&lt;8.435,G112&lt;0.888,G112&gt;=0.596,D112&lt;2.05,H112&lt;16.284,F112&gt;=2.5,A112&gt;=5.25,B112&lt;3.45),5.1,IF(AND(H112&gt;=8.435,G112&lt;0.888,G112&gt;=0.596,D112&lt;2.05,H112&lt;16.284,F112&gt;=2.5,A112&gt;=5.25,B112&lt;3.45),4.94,IF(AND(B112&lt;3.15,A112&lt;6.85,G112&lt;0.682,D112&gt;=2.05,H112&lt;16.284,F112&gt;=2.5,A112&gt;=5.25,B112&lt;3.45),5.6,IF(AND(B112&gt;=3.15,A112&lt;6.85,G112&lt;0.682,D112&gt;=2.05,H112&lt;16.284,F112&gt;=2.5,A112&gt;=5.25,B112&lt;3.45),5.74,IF(AND(G112&lt;0.572,A112&lt;5.75,G112&gt;=0.372,D112&lt;1.4,A112&lt;5.9,D112&gt;=0.7,F112&lt;2.5,A112&gt;=5.25,B112&lt;3.45),3.7,IF(AND(D112&lt;1.45,A112&lt;6.75,D112&gt;=1.35,D112&lt;1.55,A112&gt;=5.9,D112&gt;=0.7,F112&lt;2.5,A112&gt;=5.25,B112&lt;3.45),4.46,IF(AND(D112&gt;=1.45,A112&lt;6.75,D112&gt;=1.35,D112&lt;1.55,A112&gt;=5.9,D112&gt;=0.7,F112&lt;2.5,A112&gt;=5.25,B112&lt;3.45),4.567,IF(AND(H112&lt;12.532,H112&gt;=11.084,B112&gt;=2.35,G112&lt;0.596,D112&lt;2.05,H112&lt;16.284,F112&gt;=2.5,A112&gt;=5.25,B112&lt;3.45),5.8,IF(AND(H112&gt;=12.532,H112&gt;=11.084,B112&gt;=2.35,G112&lt;0.596,D112&lt;2.05,H112&lt;16.284,F112&gt;=2.5,A112&gt;=5.25,B112&lt;3.45),5.667,IF(AND(A112&gt;=5.65,G112&gt;=0.572,A112&lt;5.75,G112&gt;=0.372,D112&lt;1.4,A112&lt;5.9,D112&gt;=0.7,F112&lt;2.5,A112&gt;=5.25,B112&lt;3.45),4.2,IF(AND(G112&lt;0.862,A112&lt;5.65,G112&gt;=0.572,A112&lt;5.75,G112&gt;=0.372,D112&lt;1.4,A112&lt;5.9,D112&gt;=0.7,F112&lt;2.5,A112&gt;=5.25,B112&lt;3.45),3.9,IF(AND(G112&gt;=0.862,A112&lt;5.65,G112&gt;=0.572,A112&lt;5.75,G112&gt;=0.372,D112&lt;1.4,A112&lt;5.9,D112&gt;=0.7,F112&lt;2.5,A112&gt;=5.25,B112&lt;3.45),4,"shouldnthappen"))))))))))))))))))))))))))))))))))))</f>
        <v>6.25</v>
      </c>
      <c r="AY112" s="1" t="n">
        <f aca="false">IF(AND(H112&gt;=8.233,D112&gt;=0.8,A112&lt;5.55),3.525,IF(AND(B112&lt;2.9,H112&gt;=15.534,A112&gt;=5.55),4.8,IF(AND(H112&gt;=12.259,A112&lt;4.75,D112&lt;0.8,A112&lt;5.55),1.25,IF(AND(B112&gt;=3.85,A112&gt;=4.75,D112&lt;0.8,A112&lt;5.55),1.425,IF(AND(D112&lt;1.55,H112&lt;8.233,D112&gt;=0.8,A112&lt;5.55),3.975,IF(AND(D112&gt;=1.55,H112&lt;8.233,D112&gt;=0.8,A112&lt;5.55),4.5,IF(AND(D112&lt;0.65,D112&lt;1.7,H112&lt;15.534,A112&gt;=5.55),1.7,IF(AND(A112&gt;=7.05,D112&gt;=1.7,H112&lt;15.534,A112&gt;=5.55),6.3,IF(AND(B112&gt;=3.35,B112&gt;=2.9,H112&gt;=15.534,A112&gt;=5.55),5.4,IF(AND(B112&lt;3.1,H112&lt;12.259,A112&lt;4.75,D112&lt;0.8,A112&lt;5.55),1.367,IF(AND(B112&gt;=3.1,H112&lt;12.259,A112&lt;4.75,D112&lt;0.8,A112&lt;5.55),1.4,IF(AND(G112&gt;=0.905,B112&lt;3.85,A112&gt;=4.75,D112&lt;0.8,A112&lt;5.55),1.9,IF(AND(H112&lt;15.681,B112&lt;3.35,B112&gt;=2.9,H112&gt;=15.534,A112&gt;=5.55),5.8,IF(AND(H112&gt;=15.681,B112&lt;3.35,B112&gt;=2.9,H112&gt;=15.534,A112&gt;=5.55),5.7,IF(AND(H112&gt;=14.877,G112&lt;0.905,B112&lt;3.85,A112&gt;=4.75,D112&lt;0.8,A112&lt;5.55),1.3,IF(AND(D112&gt;=1.25,B112&lt;2.65,D112&gt;=0.65,D112&lt;1.7,H112&lt;15.534,A112&gt;=5.55),4.433,IF(AND(G112&gt;=0.622,B112&lt;3.15,A112&lt;7.05,D112&gt;=1.7,H112&lt;15.534,A112&gt;=5.55),5.08,IF(AND(H112&gt;=13.42,B112&gt;=3.15,A112&lt;7.05,D112&gt;=1.7,H112&lt;15.534,A112&gt;=5.55),5.1,IF(AND(G112&lt;0.265,H112&lt;14.877,G112&lt;0.905,B112&lt;3.85,A112&gt;=4.75,D112&lt;0.8,A112&lt;5.55),1.2,IF(AND(A112&lt;5.75,D112&lt;1.25,B112&lt;2.65,D112&gt;=0.65,D112&lt;1.7,H112&lt;15.534,A112&gt;=5.55),3.7,IF(AND(A112&gt;=5.75,D112&lt;1.25,B112&lt;2.65,D112&gt;=0.65,D112&lt;1.7,H112&lt;15.534,A112&gt;=5.55),4,IF(AND(G112&gt;=0.652,D112&lt;1.35,B112&gt;=2.65,D112&gt;=0.65,D112&lt;1.7,H112&lt;15.534,A112&gt;=5.55),3.6,IF(AND(H112&lt;7.47,D112&gt;=1.35,B112&gt;=2.65,D112&gt;=0.65,D112&lt;1.7,H112&lt;15.534,A112&gt;=5.55),5.1,IF(AND(H112&lt;10.914,G112&lt;0.622,B112&lt;3.15,A112&lt;7.05,D112&gt;=1.7,H112&lt;15.534,A112&gt;=5.55),5.36,IF(AND(H112&gt;=10.914,G112&lt;0.622,B112&lt;3.15,A112&lt;7.05,D112&gt;=1.7,H112&lt;15.534,A112&gt;=5.55),5.64,IF(AND(G112&gt;=0.657,H112&lt;13.42,B112&gt;=3.15,A112&lt;7.05,D112&gt;=1.7,H112&lt;15.534,A112&gt;=5.55),6,IF(AND(G112&gt;=0.782,G112&gt;=0.265,H112&lt;14.877,G112&lt;0.905,B112&lt;3.85,A112&gt;=4.75,D112&lt;0.8,A112&lt;5.55),1.48,IF(AND(H112&lt;11.286,G112&lt;0.652,D112&lt;1.35,B112&gt;=2.65,D112&gt;=0.65,D112&lt;1.7,H112&lt;15.534,A112&gt;=5.55),4.24,IF(AND(H112&gt;=11.286,G112&lt;0.652,D112&lt;1.35,B112&gt;=2.65,D112&gt;=0.65,D112&lt;1.7,H112&lt;15.534,A112&gt;=5.55),4.05,IF(AND(G112&lt;0.413,H112&gt;=7.47,D112&gt;=1.35,B112&gt;=2.65,D112&gt;=0.65,D112&lt;1.7,H112&lt;15.534,A112&gt;=5.55),5.1,IF(AND(H112&lt;11.325,G112&lt;0.657,H112&lt;13.42,B112&gt;=3.15,A112&lt;7.05,D112&gt;=1.7,H112&lt;15.534,A112&gt;=5.55),5.8,IF(AND(H112&gt;=11.325,G112&lt;0.657,H112&lt;13.42,B112&gt;=3.15,A112&lt;7.05,D112&gt;=1.7,H112&lt;15.534,A112&gt;=5.55),5.6,IF(AND(D112&gt;=0.35,G112&lt;0.782,G112&gt;=0.265,H112&lt;14.877,G112&lt;0.905,B112&lt;3.85,A112&gt;=4.75,D112&lt;0.8,A112&lt;5.55),1.633,IF(AND(B112&lt;2.85,G112&gt;=0.413,H112&gt;=7.47,D112&gt;=1.35,B112&gt;=2.65,D112&gt;=0.65,D112&lt;1.7,H112&lt;15.534,A112&gt;=5.55),4.6,IF(AND(D112&lt;0.15,D112&lt;0.35,G112&lt;0.782,G112&gt;=0.265,H112&lt;14.877,G112&lt;0.905,B112&lt;3.85,A112&gt;=4.75,D112&lt;0.8,A112&lt;5.55),1.5,IF(AND(D112&gt;=0.15,D112&lt;0.35,G112&lt;0.782,G112&gt;=0.265,H112&lt;14.877,G112&lt;0.905,B112&lt;3.85,A112&gt;=4.75,D112&lt;0.8,A112&lt;5.55),1.543,IF(AND(A112&gt;=6.8,B112&gt;=2.85,G112&gt;=0.413,H112&gt;=7.47,D112&gt;=1.35,B112&gt;=2.65,D112&gt;=0.65,D112&lt;1.7,H112&lt;15.534,A112&gt;=5.55),4.9,IF(AND(H112&lt;13.531,A112&lt;6.8,B112&gt;=2.85,G112&gt;=0.413,H112&gt;=7.47,D112&gt;=1.35,B112&gt;=2.65,D112&gt;=0.65,D112&lt;1.7,H112&lt;15.534,A112&gt;=5.55),4.5,IF(AND(H112&gt;=13.531,A112&lt;6.8,B112&gt;=2.85,G112&gt;=0.413,H112&gt;=7.47,D112&gt;=1.35,B112&gt;=2.65,D112&gt;=0.65,D112&lt;1.7,H112&lt;15.534,A112&gt;=5.55),4.7,"shouldnthappen")))))))))))))))))))))))))))))))))))))))</f>
        <v>6.3</v>
      </c>
      <c r="AZ112" s="1" t="n">
        <f aca="false">IF(AND(H112&gt;=15.371,B112&gt;=3.35),5.4,IF(AND(G112&gt;=0.851,H112&gt;=15.244,B112&lt;3.35),4.75,IF(AND(F112&gt;=2,H112&lt;15.371,B112&gt;=3.35),5.6,IF(AND(B112&lt;2.75,A112&lt;5.15,H112&lt;15.244,B112&lt;3.35),3.42,IF(AND(A112&gt;=7.25,G112&lt;0.851,H112&gt;=15.244,B112&lt;3.35),6.6,IF(AND(A112&lt;4.45,B112&gt;=2.75,A112&lt;5.15,H112&lt;15.244,B112&lt;3.35),1.1,IF(AND(G112&lt;0.527,A112&lt;7.25,G112&lt;0.851,H112&gt;=15.244,B112&lt;3.35),5.08,IF(AND(G112&gt;=0.527,A112&lt;7.25,G112&lt;0.851,H112&gt;=15.244,B112&lt;3.35),5.8,IF(AND(D112&gt;=0.35,B112&lt;3.7,F112&lt;2,H112&lt;15.371,B112&gt;=3.35),1.55,IF(AND(H112&lt;6.542,B112&gt;=3.7,F112&lt;2,H112&lt;15.371,B112&gt;=3.35),1.9,IF(AND(B112&lt;3.25,A112&gt;=4.45,B112&gt;=2.75,A112&lt;5.15,H112&lt;15.244,B112&lt;3.35),1.46,IF(AND(B112&gt;=3.25,A112&gt;=4.45,B112&gt;=2.75,A112&lt;5.15,H112&lt;15.244,B112&lt;3.35),1.7,IF(AND(H112&lt;13.654,B112&gt;=2.95,D112&lt;1.45,A112&gt;=5.15,H112&lt;15.244,B112&lt;3.35),4.3,IF(AND(H112&gt;=13.654,B112&gt;=2.95,D112&lt;1.45,A112&gt;=5.15,H112&lt;15.244,B112&lt;3.35),4.625,IF(AND(F112&gt;=2.5,D112&lt;1.75,D112&gt;=1.45,A112&gt;=5.15,H112&lt;15.244,B112&lt;3.35),5.3,IF(AND(G112&gt;=0.853,D112&gt;=1.75,D112&gt;=1.45,A112&gt;=5.15,H112&lt;15.244,B112&lt;3.35),5.15,IF(AND(D112&gt;=0.25,D112&lt;0.35,B112&lt;3.7,F112&lt;2,H112&lt;15.371,B112&gt;=3.35),1.3,IF(AND(B112&lt;3.85,H112&gt;=6.542,B112&gt;=3.7,F112&lt;2,H112&lt;15.371,B112&gt;=3.35),1.633,IF(AND(H112&lt;7.02,H112&lt;10.688,B112&lt;2.95,D112&lt;1.45,A112&gt;=5.15,H112&lt;15.244,B112&lt;3.35),3.98,IF(AND(G112&lt;0.338,H112&gt;=10.688,B112&lt;2.95,D112&lt;1.45,A112&gt;=5.15,H112&lt;15.244,B112&lt;3.35),4.22,IF(AND(G112&gt;=0.338,H112&gt;=10.688,B112&lt;2.95,D112&lt;1.45,A112&gt;=5.15,H112&lt;15.244,B112&lt;3.35),3.9,IF(AND(B112&lt;2.75,F112&lt;2.5,D112&lt;1.75,D112&gt;=1.45,A112&gt;=5.15,H112&lt;15.244,B112&lt;3.35),5.1,IF(AND(B112&gt;=2.75,F112&lt;2.5,D112&lt;1.75,D112&gt;=1.45,A112&gt;=5.15,H112&lt;15.244,B112&lt;3.35),4.74,IF(AND(A112&gt;=7,G112&lt;0.853,D112&gt;=1.75,D112&gt;=1.45,A112&gt;=5.15,H112&lt;15.244,B112&lt;3.35),6.5,IF(AND(G112&gt;=0.934,D112&lt;0.25,D112&lt;0.35,B112&lt;3.7,F112&lt;2,H112&lt;15.371,B112&gt;=3.35),1.7,IF(AND(D112&lt;0.25,B112&gt;=3.85,H112&gt;=6.542,B112&gt;=3.7,F112&lt;2,H112&lt;15.371,B112&gt;=3.35),1.5,IF(AND(D112&gt;=0.25,B112&gt;=3.85,H112&gt;=6.542,B112&gt;=3.7,F112&lt;2,H112&lt;15.371,B112&gt;=3.35),1.4,IF(AND(B112&lt;2.5,H112&gt;=7.02,H112&lt;10.688,B112&lt;2.95,D112&lt;1.45,A112&gt;=5.15,H112&lt;15.244,B112&lt;3.35),3.8,IF(AND(G112&gt;=0.74,A112&lt;7,G112&lt;0.853,D112&gt;=1.75,D112&gt;=1.45,A112&gt;=5.15,H112&lt;15.244,B112&lt;3.35),6,IF(AND(G112&gt;=0.61,G112&lt;0.934,D112&lt;0.25,D112&lt;0.35,B112&lt;3.7,F112&lt;2,H112&lt;15.371,B112&gt;=3.35),1.5,IF(AND(D112&lt;1.15,B112&gt;=2.5,H112&gt;=7.02,H112&lt;10.688,B112&lt;2.95,D112&lt;1.45,A112&gt;=5.15,H112&lt;15.244,B112&lt;3.35),3.5,IF(AND(D112&gt;=1.15,B112&gt;=2.5,H112&gt;=7.02,H112&lt;10.688,B112&lt;2.95,D112&lt;1.45,A112&gt;=5.15,H112&lt;15.244,B112&lt;3.35),3.6,IF(AND(G112&gt;=0.626,G112&lt;0.74,A112&lt;7,G112&lt;0.853,D112&gt;=1.75,D112&gt;=1.45,A112&gt;=5.15,H112&lt;15.244,B112&lt;3.35),4.9,IF(AND(H112&lt;13.641,G112&lt;0.61,G112&lt;0.934,D112&lt;0.25,D112&lt;0.35,B112&lt;3.7,F112&lt;2,H112&lt;15.371,B112&gt;=3.35),1.425,IF(AND(H112&gt;=13.641,G112&lt;0.61,G112&lt;0.934,D112&lt;0.25,D112&lt;0.35,B112&lt;3.7,F112&lt;2,H112&lt;15.371,B112&gt;=3.35),1.3,IF(AND(B112&lt;3.05,G112&lt;0.626,G112&lt;0.74,A112&lt;7,G112&lt;0.853,D112&gt;=1.75,D112&gt;=1.45,A112&gt;=5.15,H112&lt;15.244,B112&lt;3.35),5.475,IF(AND(B112&gt;=3.05,G112&lt;0.626,G112&lt;0.74,A112&lt;7,G112&lt;0.853,D112&gt;=1.75,D112&gt;=1.45,A112&gt;=5.15,H112&lt;15.244,B112&lt;3.35),5.633,"shouldnthappen")))))))))))))))))))))))))))))))))))))</f>
        <v>5.6</v>
      </c>
      <c r="BA112" s="1" t="n">
        <f aca="false">IF(AND(F112&gt;=2,B112&gt;=3.4),6.1,IF(AND(B112&lt;2.75,A112&lt;5.15,B112&lt;3.4),3.225,IF(AND(G112&gt;=0.821,F112&lt;2,B112&gt;=3.4),1.9,IF(AND(B112&gt;=3.2,B112&gt;=2.75,A112&lt;5.15,B112&lt;3.4),1.7,IF(AND(A112&lt;4.8,G112&lt;0.821,F112&lt;2,B112&gt;=3.4),1,IF(AND(G112&gt;=0.446,B112&lt;3.2,B112&gt;=2.75,A112&lt;5.15,B112&lt;3.4),1.1,IF(AND(G112&lt;0.356,D112&lt;1.45,A112&lt;6.25,A112&gt;=5.15,B112&lt;3.4),4.32,IF(AND(G112&lt;0.591,D112&gt;=1.45,A112&lt;6.25,A112&gt;=5.15,B112&lt;3.4),4.6,IF(AND(D112&lt;1.75,G112&lt;0.597,A112&gt;=6.25,A112&gt;=5.15,B112&lt;3.4),4.86,IF(AND(H112&gt;=16.472,G112&gt;=0.597,A112&gt;=6.25,A112&gt;=5.15,B112&lt;3.4),6.6,IF(AND(G112&lt;0.063,G112&lt;0.446,B112&lt;3.2,B112&gt;=2.75,A112&lt;5.15,B112&lt;3.4),1.4,IF(AND(A112&gt;=5.95,G112&gt;=0.356,D112&lt;1.45,A112&lt;6.25,A112&gt;=5.15,B112&lt;3.4),4.6,IF(AND(B112&gt;=2.9,G112&gt;=0.591,D112&gt;=1.45,A112&lt;6.25,A112&gt;=5.15,B112&lt;3.4),4.867,IF(AND(D112&gt;=2.4,H112&lt;16.472,G112&gt;=0.597,A112&gt;=6.25,A112&gt;=5.15,B112&lt;3.4),6,IF(AND(A112&lt;5.45,B112&gt;=3.85,A112&gt;=4.8,G112&lt;0.821,F112&lt;2,B112&gt;=3.4),1.3,IF(AND(A112&gt;=5.45,B112&gt;=3.85,A112&gt;=4.8,G112&lt;0.821,F112&lt;2,B112&gt;=3.4),1.45,IF(AND(H112&lt;14.273,G112&gt;=0.063,G112&lt;0.446,B112&lt;3.2,B112&gt;=2.75,A112&lt;5.15,B112&lt;3.4),1.5,IF(AND(H112&gt;=14.273,G112&gt;=0.063,G112&lt;0.446,B112&lt;3.2,B112&gt;=2.75,A112&lt;5.15,B112&lt;3.4),1.6,IF(AND(G112&gt;=0.572,A112&lt;5.95,G112&gt;=0.356,D112&lt;1.45,A112&lt;6.25,A112&gt;=5.15,B112&lt;3.4),3.9,IF(AND(G112&lt;0.827,B112&lt;2.9,G112&gt;=0.591,D112&gt;=1.45,A112&lt;6.25,A112&gt;=5.15,B112&lt;3.4),4.9,IF(AND(G112&gt;=0.827,B112&lt;2.9,G112&gt;=0.591,D112&gt;=1.45,A112&lt;6.25,A112&gt;=5.15,B112&lt;3.4),5.1,IF(AND(A112&gt;=7.2,B112&lt;3.05,D112&gt;=1.75,G112&lt;0.597,A112&gt;=6.25,A112&gt;=5.15,B112&lt;3.4),6.7,IF(AND(G112&lt;0.353,B112&gt;=3.05,D112&gt;=1.75,G112&lt;0.597,A112&gt;=6.25,A112&gt;=5.15,B112&lt;3.4),5.22,IF(AND(G112&gt;=0.353,B112&gt;=3.05,D112&gt;=1.75,G112&lt;0.597,A112&gt;=6.25,A112&gt;=5.15,B112&lt;3.4),5.65,IF(AND(A112&lt;6.55,D112&lt;2.4,H112&lt;16.472,G112&gt;=0.597,A112&gt;=6.25,A112&gt;=5.15,B112&lt;3.4),5.033,IF(AND(H112&lt;12.719,G112&lt;0.385,B112&lt;3.85,A112&gt;=4.8,G112&lt;0.821,F112&lt;2,B112&gt;=3.4),1.54,IF(AND(H112&gt;=12.719,G112&lt;0.385,B112&lt;3.85,A112&gt;=4.8,G112&lt;0.821,F112&lt;2,B112&gt;=3.4),1.3,IF(AND(B112&lt;3.6,G112&gt;=0.385,B112&lt;3.85,A112&gt;=4.8,G112&lt;0.821,F112&lt;2,B112&gt;=3.4),1.325,IF(AND(B112&gt;=3.6,G112&gt;=0.385,B112&lt;3.85,A112&gt;=4.8,G112&lt;0.821,F112&lt;2,B112&gt;=3.4),1.55,IF(AND(D112&lt;1.05,G112&lt;0.572,A112&lt;5.95,G112&gt;=0.356,D112&lt;1.45,A112&lt;6.25,A112&gt;=5.15,B112&lt;3.4),3.633,IF(AND(D112&gt;=2.15,A112&lt;7.2,B112&lt;3.05,D112&gt;=1.75,G112&lt;0.597,A112&gt;=6.25,A112&gt;=5.15,B112&lt;3.4),5.667,IF(AND(H112&lt;13.094,A112&gt;=6.55,D112&lt;2.4,H112&lt;16.472,G112&gt;=0.597,A112&gt;=6.25,A112&gt;=5.15,B112&lt;3.4),5.2,IF(AND(D112&lt;1.15,D112&gt;=1.05,G112&lt;0.572,A112&lt;5.95,G112&gt;=0.356,D112&lt;1.45,A112&lt;6.25,A112&gt;=5.15,B112&lt;3.4),3.8,IF(AND(D112&gt;=1.15,D112&gt;=1.05,G112&lt;0.572,A112&lt;5.95,G112&gt;=0.356,D112&lt;1.45,A112&lt;6.25,A112&gt;=5.15,B112&lt;3.4),3.9,IF(AND(G112&gt;=0.487,D112&lt;2.15,A112&lt;7.2,B112&lt;3.05,D112&gt;=1.75,G112&lt;0.597,A112&gt;=6.25,A112&gt;=5.15,B112&lt;3.4),5.8,IF(AND(A112&lt;6.8,H112&gt;=13.094,A112&gt;=6.55,D112&lt;2.4,H112&lt;16.472,G112&gt;=0.597,A112&gt;=6.25,A112&gt;=5.15,B112&lt;3.4),4.52,IF(AND(A112&gt;=6.8,H112&gt;=13.094,A112&gt;=6.55,D112&lt;2.4,H112&lt;16.472,G112&gt;=0.597,A112&gt;=6.25,A112&gt;=5.15,B112&lt;3.4),4.75,IF(AND(B112&lt;2.95,G112&lt;0.487,D112&lt;2.15,A112&lt;7.2,B112&lt;3.05,D112&gt;=1.75,G112&lt;0.597,A112&gt;=6.25,A112&gt;=5.15,B112&lt;3.4),5.6,IF(AND(B112&gt;=2.95,G112&lt;0.487,D112&lt;2.15,A112&lt;7.2,B112&lt;3.05,D112&gt;=1.75,G112&lt;0.597,A112&gt;=6.25,A112&gt;=5.15,B112&lt;3.4),5.5,"shouldnthappen")))))))))))))))))))))))))))))))))))))))</f>
        <v>6.1</v>
      </c>
      <c r="BB112" s="1" t="n">
        <f aca="false">IF(AND(A112&lt;4.35,B112&lt;3.25,F112&lt;1.5),1.1,IF(AND(H112&lt;14.005,A112&gt;=4.35,B112&lt;3.25,F112&lt;1.5),1.3,IF(AND(H112&gt;=14.005,A112&gt;=4.35,B112&lt;3.25,F112&lt;1.5),1.6,IF(AND(G112&gt;=0.905,A112&lt;5.15,B112&gt;=3.25,F112&lt;1.5),1.9,IF(AND(B112&lt;3.45,A112&gt;=5.15,B112&gt;=3.25,F112&lt;1.5),1.6,IF(AND(F112&gt;=2.5,D112&gt;=1.35,D112&lt;1.75,F112&gt;=1.5),4.867,IF(AND(A112&gt;=7.05,D112&gt;=2.05,D112&gt;=1.75,F112&gt;=1.5),6.35,IF(AND(D112&gt;=0.4,G112&lt;0.905,A112&lt;5.15,B112&gt;=3.25,F112&lt;1.5),1.65,IF(AND(B112&lt;3.6,B112&gt;=3.45,A112&gt;=5.15,B112&gt;=3.25,F112&lt;1.5),1.35,IF(AND(H112&lt;6.808,H112&lt;9.386,D112&lt;1.35,D112&lt;1.75,F112&gt;=1.5),4.05,IF(AND(H112&gt;=6.808,H112&lt;9.386,D112&lt;1.35,D112&lt;1.75,F112&gt;=1.5),3.46,IF(AND(B112&lt;2.45,F112&lt;2.5,D112&gt;=1.35,D112&lt;1.75,F112&gt;=1.5),4.5,IF(AND(H112&gt;=13.115,D112&lt;1.95,D112&lt;2.05,D112&gt;=1.75,F112&gt;=1.5),4.85,IF(AND(G112&lt;0.196,D112&gt;=1.95,D112&lt;2.05,D112&gt;=1.75,F112&gt;=1.5),6.7,IF(AND(G112&gt;=0.196,D112&gt;=1.95,D112&lt;2.05,D112&gt;=1.75,F112&gt;=1.5),5.12,IF(AND(H112&lt;10.925,D112&lt;0.4,G112&lt;0.905,A112&lt;5.15,B112&gt;=3.25,F112&lt;1.5),1.4,IF(AND(H112&gt;=10.925,D112&lt;0.4,G112&lt;0.905,A112&lt;5.15,B112&gt;=3.25,F112&lt;1.5),1.45,IF(AND(H112&lt;14.096,B112&gt;=3.6,B112&gt;=3.45,A112&gt;=5.15,B112&gt;=3.25,F112&lt;1.5),1.42,IF(AND(H112&gt;=14.096,B112&gt;=3.6,B112&gt;=3.45,A112&gt;=5.15,B112&gt;=3.25,F112&lt;1.5),1.7,IF(AND(B112&lt;2.45,D112&lt;1.15,H112&gt;=9.386,D112&lt;1.35,D112&lt;1.75,F112&gt;=1.5),3.6,IF(AND(B112&gt;=2.45,D112&lt;1.15,H112&gt;=9.386,D112&lt;1.35,D112&lt;1.75,F112&gt;=1.5),3.9,IF(AND(G112&lt;0.246,D112&gt;=1.15,H112&gt;=9.386,D112&lt;1.35,D112&lt;1.75,F112&gt;=1.5),4.4,IF(AND(B112&lt;2.75,B112&gt;=2.45,F112&lt;2.5,D112&gt;=1.35,D112&lt;1.75,F112&gt;=1.5),5.1,IF(AND(H112&lt;11.084,H112&lt;13.115,D112&lt;1.95,D112&lt;2.05,D112&gt;=1.75,F112&gt;=1.5),5.35,IF(AND(H112&gt;=11.084,H112&lt;13.115,D112&lt;1.95,D112&lt;2.05,D112&gt;=1.75,F112&gt;=1.5),5.7,IF(AND(H112&lt;15.52,D112&lt;2.25,A112&lt;7.05,D112&gt;=2.05,D112&gt;=1.75,F112&gt;=1.5),5.45,IF(AND(H112&gt;=15.52,D112&lt;2.25,A112&lt;7.05,D112&gt;=2.05,D112&gt;=1.75,F112&gt;=1.5),5.725,IF(AND(G112&gt;=0.775,D112&gt;=2.25,A112&lt;7.05,D112&gt;=2.05,D112&gt;=1.75,F112&gt;=1.5),5.2,IF(AND(D112&lt;1.25,G112&gt;=0.246,D112&gt;=1.15,H112&gt;=9.386,D112&lt;1.35,D112&lt;1.75,F112&gt;=1.5),4.05,IF(AND(A112&lt;5.85,B112&gt;=2.75,B112&gt;=2.45,F112&lt;2.5,D112&gt;=1.35,D112&lt;1.75,F112&gt;=1.5),4.5,IF(AND(B112&lt;3.3,G112&lt;0.775,D112&gt;=2.25,A112&lt;7.05,D112&gt;=2.05,D112&gt;=1.75,F112&gt;=1.5),5.64,IF(AND(B112&gt;=3.3,G112&lt;0.775,D112&gt;=2.25,A112&lt;7.05,D112&gt;=2.05,D112&gt;=1.75,F112&gt;=1.5),5.6,IF(AND(A112&lt;5.9,D112&gt;=1.25,G112&gt;=0.246,D112&gt;=1.15,H112&gt;=9.386,D112&lt;1.35,D112&lt;1.75,F112&gt;=1.5),4.2,IF(AND(A112&gt;=5.9,D112&gt;=1.25,G112&gt;=0.246,D112&gt;=1.15,H112&gt;=9.386,D112&lt;1.35,D112&lt;1.75,F112&gt;=1.5),4,IF(AND(G112&gt;=0.437,A112&gt;=5.85,B112&gt;=2.75,B112&gt;=2.45,F112&lt;2.5,D112&gt;=1.35,D112&lt;1.75,F112&gt;=1.5),4.75,IF(AND(H112&lt;9.446,G112&lt;0.437,A112&gt;=5.85,B112&gt;=2.75,B112&gt;=2.45,F112&lt;2.5,D112&gt;=1.35,D112&lt;1.75,F112&gt;=1.5),4.6,IF(AND(H112&gt;=9.446,G112&lt;0.437,A112&gt;=5.85,B112&gt;=2.75,B112&gt;=2.45,F112&lt;2.5,D112&gt;=1.35,D112&lt;1.75,F112&gt;=1.5),4.7,"shouldnthappen")))))))))))))))))))))))))))))))))))))</f>
        <v>6.35</v>
      </c>
      <c r="BC112" s="1" t="n">
        <f aca="false">IF(AND(G112&gt;=0.905,F112&lt;1.5),1.65,IF(AND(D112&gt;=0.45,G112&lt;0.905,F112&lt;1.5),1.65,IF(AND(A112&lt;5.15,D112&lt;1.55,F112&gt;=1.5),3.225,IF(AND(F112&gt;=2.5,A112&gt;=5.15,D112&lt;1.55,F112&gt;=1.5),5.05,IF(AND(H112&lt;5.767,A112&lt;7.05,D112&gt;=1.55,F112&gt;=1.5),4.5,IF(AND(D112&lt;1.7,A112&gt;=7.05,D112&gt;=1.55,F112&gt;=1.5),5.8,IF(AND(A112&gt;=5.3,G112&lt;0.207,D112&lt;0.45,G112&lt;0.905,F112&lt;1.5),1.3,IF(AND(D112&gt;=0.35,G112&gt;=0.207,D112&lt;0.45,G112&lt;0.905,F112&lt;1.5),1.5,IF(AND(G112&lt;0.155,D112&gt;=1.7,A112&gt;=7.05,D112&gt;=1.55,F112&gt;=1.5),6.7,IF(AND(G112&gt;=0.155,D112&gt;=1.7,A112&gt;=7.05,D112&gt;=1.55,F112&gt;=1.5),6.34,IF(AND(G112&lt;0.05,A112&lt;5.3,G112&lt;0.207,D112&lt;0.45,G112&lt;0.905,F112&lt;1.5),1.4,IF(AND(G112&gt;=0.05,A112&lt;5.3,G112&lt;0.207,D112&lt;0.45,G112&lt;0.905,F112&lt;1.5),1.5,IF(AND(A112&lt;4.5,D112&lt;0.35,G112&gt;=0.207,D112&lt;0.45,G112&lt;0.905,F112&lt;1.5),1.3,IF(AND(G112&lt;0.308,A112&lt;6.2,F112&lt;2.5,A112&gt;=5.15,D112&lt;1.55,F112&gt;=1.5),4.5,IF(AND(D112&lt;1.35,A112&gt;=6.2,F112&lt;2.5,A112&gt;=5.15,D112&lt;1.55,F112&gt;=1.5),4.367,IF(AND(D112&lt;1.85,A112&lt;6.15,H112&gt;=5.767,A112&lt;7.05,D112&gt;=1.55,F112&gt;=1.5),4.933,IF(AND(G112&gt;=0.558,A112&gt;=4.5,D112&lt;0.35,G112&gt;=0.207,D112&lt;0.45,G112&lt;0.905,F112&lt;1.5),1.5,IF(AND(H112&gt;=13.383,G112&gt;=0.308,A112&lt;6.2,F112&lt;2.5,A112&gt;=5.15,D112&lt;1.55,F112&gt;=1.5),4.7,IF(AND(H112&gt;=12.206,D112&gt;=1.35,A112&gt;=6.2,F112&lt;2.5,A112&gt;=5.15,D112&lt;1.55,F112&gt;=1.5),4.575,IF(AND(A112&lt;5.7,D112&gt;=1.85,A112&lt;6.15,H112&gt;=5.767,A112&lt;7.05,D112&gt;=1.55,F112&gt;=1.5),4.9,IF(AND(A112&gt;=5.7,D112&gt;=1.85,A112&lt;6.15,H112&gt;=5.767,A112&lt;7.05,D112&gt;=1.55,F112&gt;=1.5),5.1,IF(AND(G112&lt;0.079,G112&lt;0.364,A112&gt;=6.15,H112&gt;=5.767,A112&lt;7.05,D112&gt;=1.55,F112&gt;=1.5),5.6,IF(AND(G112&gt;=0.079,G112&lt;0.364,A112&gt;=6.15,H112&gt;=5.767,A112&lt;7.05,D112&gt;=1.55,F112&gt;=1.5),5.25,IF(AND(G112&gt;=0.447,G112&lt;0.558,A112&gt;=4.5,D112&lt;0.35,G112&gt;=0.207,D112&lt;0.45,G112&lt;0.905,F112&lt;1.5),1.3,IF(AND(B112&gt;=2.95,H112&lt;13.383,G112&gt;=0.308,A112&lt;6.2,F112&lt;2.5,A112&gt;=5.15,D112&lt;1.55,F112&gt;=1.5),4.6,IF(AND(B112&lt;2.65,H112&lt;12.206,D112&gt;=1.35,A112&gt;=6.2,F112&lt;2.5,A112&gt;=5.15,D112&lt;1.55,F112&gt;=1.5),4.9,IF(AND(D112&lt;2.45,A112&lt;6.6,G112&gt;=0.364,A112&gt;=6.15,H112&gt;=5.767,A112&lt;7.05,D112&gt;=1.55,F112&gt;=1.5),5.6,IF(AND(D112&gt;=2.45,A112&lt;6.6,G112&gt;=0.364,A112&gt;=6.15,H112&gt;=5.767,A112&lt;7.05,D112&gt;=1.55,F112&gt;=1.5),6,IF(AND(H112&lt;12.921,A112&gt;=6.6,G112&gt;=0.364,A112&gt;=6.15,H112&gt;=5.767,A112&lt;7.05,D112&gt;=1.55,F112&gt;=1.5),5.725,IF(AND(H112&gt;=12.921,A112&gt;=6.6,G112&gt;=0.364,A112&gt;=6.15,H112&gt;=5.767,A112&lt;7.05,D112&gt;=1.55,F112&gt;=1.5),5.367,IF(AND(B112&lt;3.15,G112&lt;0.447,G112&lt;0.558,A112&gt;=4.5,D112&lt;0.35,G112&gt;=0.207,D112&lt;0.45,G112&lt;0.905,F112&lt;1.5),1.5,IF(AND(B112&gt;=3.15,G112&lt;0.447,G112&lt;0.558,A112&gt;=4.5,D112&lt;0.35,G112&gt;=0.207,D112&lt;0.45,G112&lt;0.905,F112&lt;1.5),1.36,IF(AND(B112&gt;=2.85,B112&lt;2.95,H112&lt;13.383,G112&gt;=0.308,A112&lt;6.2,F112&lt;2.5,A112&gt;=5.15,D112&lt;1.55,F112&gt;=1.5),3.6,IF(AND(H112&lt;9.446,B112&gt;=2.65,H112&lt;12.206,D112&gt;=1.35,A112&gt;=6.2,F112&lt;2.5,A112&gt;=5.15,D112&lt;1.55,F112&gt;=1.5),4.6,IF(AND(H112&gt;=9.446,B112&gt;=2.65,H112&lt;12.206,D112&gt;=1.35,A112&gt;=6.2,F112&lt;2.5,A112&gt;=5.15,D112&lt;1.55,F112&gt;=1.5),4.7,IF(AND(D112&lt;1.2,B112&lt;2.85,B112&lt;2.95,H112&lt;13.383,G112&gt;=0.308,A112&lt;6.2,F112&lt;2.5,A112&gt;=5.15,D112&lt;1.55,F112&gt;=1.5),3.75,IF(AND(G112&lt;0.356,D112&gt;=1.2,B112&lt;2.85,B112&lt;2.95,H112&lt;13.383,G112&gt;=0.308,A112&lt;6.2,F112&lt;2.5,A112&gt;=5.15,D112&lt;1.55,F112&gt;=1.5),4.2,IF(AND(G112&gt;=0.356,D112&gt;=1.2,B112&lt;2.85,B112&lt;2.95,H112&lt;13.383,G112&gt;=0.308,A112&lt;6.2,F112&lt;2.5,A112&gt;=5.15,D112&lt;1.55,F112&gt;=1.5),3.96,"shouldnthappen"))))))))))))))))))))))))))))))))))))))</f>
        <v>6.34</v>
      </c>
      <c r="BD112" s="1" t="n">
        <f aca="false">IF(AND(B112&lt;2.7,A112&lt;5.3,B112&lt;3.15),3.42,IF(AND(F112&lt;2.5,A112&gt;=5.85,B112&gt;=3.15),4.7,IF(AND(A112&lt;4.35,B112&gt;=2.7,A112&lt;5.3,B112&lt;3.15),1.1,IF(AND(A112&gt;=4.35,B112&gt;=2.7,A112&lt;5.3,B112&lt;3.15),1.42,IF(AND(A112&gt;=7.05,F112&gt;=2.5,A112&gt;=5.3,B112&lt;3.15),6.067,IF(AND(D112&gt;=0.45,A112&lt;5.05,A112&lt;5.85,B112&gt;=3.15),1.6,IF(AND(B112&lt;3.35,A112&gt;=5.05,A112&lt;5.85,B112&gt;=3.15),1.7,IF(AND(A112&gt;=6.85,F112&gt;=2.5,A112&gt;=5.85,B112&gt;=3.15),6.22,IF(AND(D112&lt;1.25,D112&lt;1.35,F112&lt;2.5,A112&gt;=5.3,B112&lt;3.15),4.033,IF(AND(D112&gt;=1.25,D112&lt;1.35,F112&lt;2.5,A112&gt;=5.3,B112&lt;3.15),4.233,IF(AND(A112&lt;6.05,D112&gt;=1.35,F112&lt;2.5,A112&gt;=5.3,B112&lt;3.15),5.1,IF(AND(H112&gt;=13.29,A112&lt;7.05,F112&gt;=2.5,A112&gt;=5.3,B112&lt;3.15),4.96,IF(AND(G112&gt;=0.858,D112&lt;0.45,A112&lt;5.05,A112&lt;5.85,B112&gt;=3.15),1.3,IF(AND(D112&gt;=0.35,B112&gt;=3.35,A112&gt;=5.05,A112&lt;5.85,B112&gt;=3.15),1.4,IF(AND(B112&lt;3.25,A112&lt;6.85,F112&gt;=2.5,A112&gt;=5.85,B112&gt;=3.15),5.233,IF(AND(A112&gt;=6.8,A112&gt;=6.05,D112&gt;=1.35,F112&lt;2.5,A112&gt;=5.3,B112&lt;3.15),4.9,IF(AND(G112&gt;=0.622,H112&lt;13.29,A112&lt;7.05,F112&gt;=2.5,A112&gt;=5.3,B112&lt;3.15),5.067,IF(AND(H112&lt;8.834,G112&lt;0.858,D112&lt;0.45,A112&lt;5.05,A112&lt;5.85,B112&gt;=3.15),1.4,IF(AND(G112&lt;0.774,B112&gt;=3.25,A112&lt;6.85,F112&gt;=2.5,A112&gt;=5.85,B112&gt;=3.15),5.8,IF(AND(G112&gt;=0.774,B112&gt;=3.25,A112&lt;6.85,F112&gt;=2.5,A112&gt;=5.85,B112&gt;=3.15),5.4,IF(AND(H112&gt;=12.206,A112&lt;6.8,A112&gt;=6.05,D112&gt;=1.35,F112&lt;2.5,A112&gt;=5.3,B112&lt;3.15),4.5,IF(AND(G112&gt;=0.439,G112&lt;0.622,H112&lt;13.29,A112&lt;7.05,F112&gt;=2.5,A112&gt;=5.3,B112&lt;3.15),5.667,IF(AND(G112&lt;0.227,H112&gt;=8.834,G112&lt;0.858,D112&lt;0.45,A112&lt;5.05,A112&lt;5.85,B112&gt;=3.15),1.4,IF(AND(G112&gt;=0.227,H112&gt;=8.834,G112&lt;0.858,D112&lt;0.45,A112&lt;5.05,A112&lt;5.85,B112&gt;=3.15),1.3,IF(AND(G112&gt;=0.934,B112&lt;3.75,D112&lt;0.35,B112&gt;=3.35,A112&gt;=5.05,A112&lt;5.85,B112&gt;=3.15),1.7,IF(AND(G112&lt;0.823,B112&gt;=3.75,D112&lt;0.35,B112&gt;=3.35,A112&gt;=5.05,A112&lt;5.85,B112&gt;=3.15),1.55,IF(AND(G112&gt;=0.823,B112&gt;=3.75,D112&lt;0.35,B112&gt;=3.35,A112&gt;=5.05,A112&lt;5.85,B112&gt;=3.15),1.5,IF(AND(A112&lt;6.2,H112&lt;12.206,A112&lt;6.8,A112&gt;=6.05,D112&gt;=1.35,F112&lt;2.5,A112&gt;=5.3,B112&lt;3.15),4.6,IF(AND(A112&gt;=6.2,H112&lt;12.206,A112&lt;6.8,A112&gt;=6.05,D112&gt;=1.35,F112&lt;2.5,A112&gt;=5.3,B112&lt;3.15),4.74,IF(AND(H112&gt;=10.667,G112&lt;0.439,G112&lt;0.622,H112&lt;13.29,A112&lt;7.05,F112&gt;=2.5,A112&gt;=5.3,B112&lt;3.15),5.6,IF(AND(H112&lt;13.67,G112&lt;0.934,B112&lt;3.75,D112&lt;0.35,B112&gt;=3.35,A112&gt;=5.05,A112&lt;5.85,B112&gt;=3.15),1.48,IF(AND(H112&gt;=13.67,G112&lt;0.934,B112&lt;3.75,D112&lt;0.35,B112&gt;=3.35,A112&gt;=5.05,A112&lt;5.85,B112&gt;=3.15),1.3,IF(AND(G112&lt;0.301,H112&lt;10.667,G112&lt;0.439,G112&lt;0.622,H112&lt;13.29,A112&lt;7.05,F112&gt;=2.5,A112&gt;=5.3,B112&lt;3.15),5.2,IF(AND(G112&gt;=0.301,H112&lt;10.667,G112&lt;0.439,G112&lt;0.622,H112&lt;13.29,A112&lt;7.05,F112&gt;=2.5,A112&gt;=5.3,B112&lt;3.15),5.067,"shouldnthappen"))))))))))))))))))))))))))))))))))</f>
        <v>6.22</v>
      </c>
      <c r="BE112" s="1" t="n">
        <f aca="false">IF(AND(B112&gt;=3.85,A112&gt;=5.05,F112&lt;1.5),1.4,IF(AND(A112&lt;5.25,A112&lt;5.75,F112&gt;=1.5),3.15,IF(AND(A112&lt;4.95,B112&lt;3.15,A112&lt;5.05,F112&lt;1.5),1.46,IF(AND(A112&gt;=4.95,B112&lt;3.15,A112&lt;5.05,F112&lt;1.5),1.6,IF(AND(H112&lt;8.834,B112&gt;=3.15,A112&lt;5.05,F112&lt;1.5),1.4,IF(AND(D112&lt;0.25,B112&lt;3.85,A112&gt;=5.05,F112&lt;1.5),1.48,IF(AND(D112&gt;=0.25,B112&lt;3.85,A112&gt;=5.05,F112&lt;1.5),1.7,IF(AND(F112&gt;=2.5,A112&gt;=5.25,A112&lt;5.75,F112&gt;=1.5),4.9,IF(AND(H112&lt;12.45,H112&gt;=8.834,B112&gt;=3.15,A112&lt;5.05,F112&lt;1.5),1.25,IF(AND(H112&gt;=12.45,H112&gt;=8.834,B112&gt;=3.15,A112&lt;5.05,F112&lt;1.5),1.32,IF(AND(G112&lt;0.283,F112&lt;2.5,A112&gt;=5.25,A112&lt;5.75,F112&gt;=1.5),4.3,IF(AND(H112&lt;6.712,H112&lt;11.275,D112&lt;1.55,A112&gt;=5.75,F112&gt;=1.5),5,IF(AND(H112&lt;13.101,H112&gt;=11.275,D112&lt;1.55,A112&gt;=5.75,F112&gt;=1.5),3.933,IF(AND(H112&gt;=13.101,H112&gt;=11.275,D112&lt;1.55,A112&gt;=5.75,F112&gt;=1.5),4.5,IF(AND(A112&gt;=7.3,D112&lt;2.45,D112&gt;=1.55,A112&gt;=5.75,F112&gt;=1.5),6.7,IF(AND(B112&lt;3.45,D112&gt;=2.45,D112&gt;=1.55,A112&gt;=5.75,F112&gt;=1.5),5.925,IF(AND(B112&gt;=3.45,D112&gt;=2.45,D112&gt;=1.55,A112&gt;=5.75,F112&gt;=1.5),6.1,IF(AND(B112&gt;=2.8,G112&gt;=0.283,F112&lt;2.5,A112&gt;=5.25,A112&lt;5.75,F112&gt;=1.5),4.2,IF(AND(D112&lt;1.35,H112&gt;=6.712,H112&lt;11.275,D112&lt;1.55,A112&gt;=5.75,F112&gt;=1.5),4.35,IF(AND(D112&lt;1.05,B112&lt;2.8,G112&gt;=0.283,F112&lt;2.5,A112&gt;=5.25,A112&lt;5.75,F112&gt;=1.5),3.567,IF(AND(D112&gt;=1.05,B112&lt;2.8,G112&gt;=0.283,F112&lt;2.5,A112&gt;=5.25,A112&lt;5.75,F112&gt;=1.5),3.925,IF(AND(B112&lt;2.65,D112&gt;=1.35,H112&gt;=6.712,H112&lt;11.275,D112&lt;1.55,A112&gt;=5.75,F112&gt;=1.5),4.9,IF(AND(B112&gt;=2.65,D112&gt;=1.35,H112&gt;=6.712,H112&lt;11.275,D112&lt;1.55,A112&gt;=5.75,F112&gt;=1.5),4.625,IF(AND(H112&gt;=14.683,G112&gt;=0.628,A112&lt;7.3,D112&lt;2.45,D112&gt;=1.55,A112&gt;=5.75,F112&gt;=1.5),5.4,IF(AND(D112&lt;1.95,H112&lt;8.884,G112&lt;0.628,A112&lt;7.3,D112&lt;2.45,D112&gt;=1.55,A112&gt;=5.75,F112&gt;=1.5),5.1,IF(AND(D112&gt;=1.95,H112&lt;8.884,G112&lt;0.628,A112&lt;7.3,D112&lt;2.45,D112&gt;=1.55,A112&gt;=5.75,F112&gt;=1.5),5.22,IF(AND(A112&lt;6.05,H112&gt;=8.884,G112&lt;0.628,A112&lt;7.3,D112&lt;2.45,D112&gt;=1.55,A112&gt;=5.75,F112&gt;=1.5),5.1,IF(AND(G112&lt;0.817,H112&lt;14.683,G112&gt;=0.628,A112&lt;7.3,D112&lt;2.45,D112&gt;=1.55,A112&gt;=5.75,F112&gt;=1.5),4.967,IF(AND(G112&gt;=0.817,H112&lt;14.683,G112&gt;=0.628,A112&lt;7.3,D112&lt;2.45,D112&gt;=1.55,A112&gt;=5.75,F112&gt;=1.5),5.1,IF(AND(H112&lt;9.637,A112&gt;=6.05,H112&gt;=8.884,G112&lt;0.628,A112&lt;7.3,D112&lt;2.45,D112&gt;=1.55,A112&gt;=5.75,F112&gt;=1.5),5.9,IF(AND(D112&lt;1.85,H112&gt;=9.637,A112&gt;=6.05,H112&gt;=8.884,G112&lt;0.628,A112&lt;7.3,D112&lt;2.45,D112&gt;=1.55,A112&gt;=5.75,F112&gt;=1.5),5.733,IF(AND(G112&gt;=0.388,D112&gt;=1.85,H112&gt;=9.637,A112&gt;=6.05,H112&gt;=8.884,G112&lt;0.628,A112&lt;7.3,D112&lt;2.45,D112&gt;=1.55,A112&gt;=5.75,F112&gt;=1.5),5.64,IF(AND(B112&lt;2.95,G112&lt;0.388,D112&gt;=1.85,H112&gt;=9.637,A112&gt;=6.05,H112&gt;=8.884,G112&lt;0.628,A112&lt;7.3,D112&lt;2.45,D112&gt;=1.55,A112&gt;=5.75,F112&gt;=1.5),5.5,IF(AND(B112&gt;=2.95,G112&lt;0.388,D112&gt;=1.85,H112&gt;=9.637,A112&gt;=6.05,H112&gt;=8.884,G112&lt;0.628,A112&lt;7.3,D112&lt;2.45,D112&gt;=1.55,A112&gt;=5.75,F112&gt;=1.5),5.333,"shouldnthappen"))))))))))))))))))))))))))))))))))</f>
        <v>6.1</v>
      </c>
      <c r="BF112" s="1" t="n">
        <f aca="false">IF(AND(D112&gt;=0.35,F112&lt;1.5),1.65,IF(AND(H112&gt;=16.227,D112&gt;=1.55,F112&gt;=1.5),6.533,IF(AND(A112&gt;=5.45,G112&lt;0.174,D112&lt;0.35,F112&lt;1.5),1.7,IF(AND(D112&lt;0.15,G112&gt;=0.174,D112&lt;0.35,F112&lt;1.5),1.38,IF(AND(D112&gt;=1.15,D112&lt;1.25,D112&lt;1.55,F112&gt;=1.5),3.967,IF(AND(H112&lt;8.376,A112&lt;5.45,G112&lt;0.174,D112&lt;0.35,F112&lt;1.5),1.4,IF(AND(H112&gt;=8.376,A112&lt;5.45,G112&lt;0.174,D112&lt;0.35,F112&lt;1.5),1.5,IF(AND(B112&lt;3.1,D112&gt;=0.15,G112&gt;=0.174,D112&lt;0.35,F112&lt;1.5),1.475,IF(AND(H112&lt;10.258,D112&lt;1.15,D112&lt;1.25,D112&lt;1.55,F112&gt;=1.5),3.24,IF(AND(H112&gt;=10.258,D112&lt;1.15,D112&lt;1.25,D112&lt;1.55,F112&gt;=1.5),3.875,IF(AND(F112&gt;=2.5,H112&lt;10.927,D112&gt;=1.25,D112&lt;1.55,F112&gt;=1.5),5.05,IF(AND(D112&lt;1.35,H112&gt;=10.927,D112&gt;=1.25,D112&lt;1.55,F112&gt;=1.5),4.25,IF(AND(A112&gt;=6.95,D112&lt;1.75,H112&lt;16.227,D112&gt;=1.55,F112&gt;=1.5),5.8,IF(AND(B112&lt;3.3,B112&gt;=3.1,D112&gt;=0.15,G112&gt;=0.174,D112&lt;0.35,F112&lt;1.5),1.3,IF(AND(H112&lt;12.278,D112&gt;=1.35,H112&gt;=10.927,D112&gt;=1.25,D112&lt;1.55,F112&gt;=1.5),4.9,IF(AND(G112&lt;0.226,A112&lt;6.95,D112&lt;1.75,H112&lt;16.227,D112&gt;=1.55,F112&gt;=1.5),5,IF(AND(G112&gt;=0.226,A112&lt;6.95,D112&lt;1.75,H112&lt;16.227,D112&gt;=1.55,F112&gt;=1.5),4.62,IF(AND(H112&lt;9.35,B112&lt;2.95,D112&gt;=1.75,H112&lt;16.227,D112&gt;=1.55,F112&gt;=1.5),6.3,IF(AND(H112&gt;=9.35,B112&lt;2.95,D112&gt;=1.75,H112&lt;16.227,D112&gt;=1.55,F112&gt;=1.5),5.58,IF(AND(A112&lt;5.05,B112&gt;=3.3,B112&gt;=3.1,D112&gt;=0.15,G112&gt;=0.174,D112&lt;0.35,F112&lt;1.5),1.35,IF(AND(A112&gt;=5.05,B112&gt;=3.3,B112&gt;=3.1,D112&gt;=0.15,G112&gt;=0.174,D112&lt;0.35,F112&lt;1.5),1.46,IF(AND(B112&lt;2.8,A112&lt;5.65,F112&lt;2.5,H112&lt;10.927,D112&gt;=1.25,D112&lt;1.55,F112&gt;=1.5),4.075,IF(AND(B112&gt;=2.8,A112&lt;5.65,F112&lt;2.5,H112&lt;10.927,D112&gt;=1.25,D112&lt;1.55,F112&gt;=1.5),3.933,IF(AND(A112&lt;6.25,A112&gt;=5.65,F112&lt;2.5,H112&lt;10.927,D112&gt;=1.25,D112&lt;1.55,F112&gt;=1.5),4.533,IF(AND(A112&gt;=6.25,A112&gt;=5.65,F112&lt;2.5,H112&lt;10.927,D112&gt;=1.25,D112&lt;1.55,F112&gt;=1.5),4.3,IF(AND(A112&lt;6.5,H112&gt;=12.278,D112&gt;=1.35,H112&gt;=10.927,D112&gt;=1.25,D112&lt;1.55,F112&gt;=1.5),4.55,IF(AND(A112&gt;=6.5,H112&gt;=12.278,D112&gt;=1.35,H112&gt;=10.927,D112&gt;=1.25,D112&lt;1.55,F112&gt;=1.5),4.775,IF(AND(H112&lt;9.884,D112&lt;2.1,B112&gt;=2.95,D112&gt;=1.75,H112&lt;16.227,D112&gt;=1.55,F112&gt;=1.5),5.5,IF(AND(H112&gt;=9.884,D112&lt;2.1,B112&gt;=2.95,D112&gt;=1.75,H112&lt;16.227,D112&gt;=1.55,F112&gt;=1.5),5.1,IF(AND(H112&lt;10.393,D112&gt;=2.1,B112&gt;=2.95,D112&gt;=1.75,H112&lt;16.227,D112&gt;=1.55,F112&gt;=1.5),5.74,IF(AND(D112&lt;2.25,H112&gt;=10.393,D112&gt;=2.1,B112&gt;=2.95,D112&gt;=1.75,H112&lt;16.227,D112&gt;=1.55,F112&gt;=1.5),5.8,IF(AND(D112&gt;=2.25,H112&gt;=10.393,D112&gt;=2.1,B112&gt;=2.95,D112&gt;=1.75,H112&lt;16.227,D112&gt;=1.55,F112&gt;=1.5),5.4,"shouldnthappen"))))))))))))))))))))))))))))))))</f>
        <v>5.74</v>
      </c>
      <c r="BG112" s="1" t="n">
        <f aca="false">IF(AND(G112&lt;0.096,A112&lt;5.45),2.95,IF(AND(F112&gt;=1.5,G112&gt;=0.096,A112&lt;5.45),3,IF(AND(D112&lt;0.6,A112&lt;5.9,A112&gt;=5.45),1.4,IF(AND(F112&gt;=2.5,D112&gt;=0.6,A112&lt;5.9,A112&gt;=5.45),5.1,IF(AND(A112&lt;7.45,A112&gt;=7.05,A112&gt;=5.9,A112&gt;=5.45),6.167,IF(AND(B112&gt;=3.55,G112&lt;0.587,F112&lt;1.5,G112&gt;=0.096,A112&lt;5.45),1,IF(AND(A112&lt;5.05,G112&gt;=0.587,F112&lt;1.5,G112&gt;=0.096,A112&lt;5.45),1.35,IF(AND(B112&lt;2.75,D112&lt;1.7,A112&lt;7.05,A112&gt;=5.9,A112&gt;=5.45),4.9,IF(AND(A112&lt;6.2,D112&gt;=1.7,A112&lt;7.05,A112&gt;=5.9,A112&gt;=5.45),4.833,IF(AND(H112&lt;17.32,A112&gt;=7.45,A112&gt;=7.05,A112&gt;=5.9,A112&gt;=5.45),6.68,IF(AND(H112&gt;=17.32,A112&gt;=7.45,A112&gt;=7.05,A112&gt;=5.9,A112&gt;=5.45),6.4,IF(AND(G112&lt;0.161,B112&lt;3.55,G112&lt;0.587,F112&lt;1.5,G112&gt;=0.096,A112&lt;5.45),1.5,IF(AND(H112&lt;11.016,A112&gt;=5.05,G112&gt;=0.587,F112&lt;1.5,G112&gt;=0.096,A112&lt;5.45),1.633,IF(AND(H112&lt;11.001,G112&lt;0.372,F112&lt;2.5,D112&gt;=0.6,A112&lt;5.9,A112&gt;=5.45),4.133,IF(AND(H112&gt;=11.001,G112&lt;0.372,F112&lt;2.5,D112&gt;=0.6,A112&lt;5.9,A112&gt;=5.45),4.3,IF(AND(H112&lt;6.808,G112&gt;=0.372,F112&lt;2.5,D112&gt;=0.6,A112&lt;5.9,A112&gt;=5.45),4,IF(AND(A112&gt;=6.75,B112&gt;=2.75,D112&lt;1.7,A112&lt;7.05,A112&gt;=5.9,A112&gt;=5.45),4.84,IF(AND(H112&lt;12.467,G112&gt;=0.161,B112&lt;3.55,G112&lt;0.587,F112&lt;1.5,G112&gt;=0.096,A112&lt;5.45),1.3,IF(AND(D112&lt;0.25,H112&gt;=11.016,A112&gt;=5.05,G112&gt;=0.587,F112&lt;1.5,G112&gt;=0.096,A112&lt;5.45),1.52,IF(AND(D112&gt;=0.25,H112&gt;=11.016,A112&gt;=5.05,G112&gt;=0.587,F112&lt;1.5,G112&gt;=0.096,A112&lt;5.45),1.5,IF(AND(H112&lt;11.218,H112&gt;=6.808,G112&gt;=0.372,F112&lt;2.5,D112&gt;=0.6,A112&lt;5.9,A112&gt;=5.45),3.7,IF(AND(H112&gt;=11.218,H112&gt;=6.808,G112&gt;=0.372,F112&lt;2.5,D112&gt;=0.6,A112&lt;5.9,A112&gt;=5.45),3.9,IF(AND(B112&lt;2.95,A112&lt;6.75,B112&gt;=2.75,D112&lt;1.7,A112&lt;7.05,A112&gt;=5.9,A112&gt;=5.45),4.2,IF(AND(B112&gt;=2.95,A112&lt;6.75,B112&gt;=2.75,D112&lt;1.7,A112&lt;7.05,A112&gt;=5.9,A112&gt;=5.45),4.6,IF(AND(D112&gt;=2.45,A112&lt;6.85,A112&gt;=6.2,D112&gt;=1.7,A112&lt;7.05,A112&gt;=5.9,A112&gt;=5.45),5.9,IF(AND(G112&lt;0.312,A112&gt;=6.85,A112&gt;=6.2,D112&gt;=1.7,A112&lt;7.05,A112&gt;=5.9,A112&gt;=5.45),5.1,IF(AND(G112&gt;=0.312,A112&gt;=6.85,A112&gt;=6.2,D112&gt;=1.7,A112&lt;7.05,A112&gt;=5.9,A112&gt;=5.45),5.4,IF(AND(G112&lt;0.251,H112&gt;=12.467,G112&gt;=0.161,B112&lt;3.55,G112&lt;0.587,F112&lt;1.5,G112&gt;=0.096,A112&lt;5.45),1.35,IF(AND(G112&gt;=0.251,H112&gt;=12.467,G112&gt;=0.161,B112&lt;3.55,G112&lt;0.587,F112&lt;1.5,G112&gt;=0.096,A112&lt;5.45),1.467,IF(AND(G112&gt;=0.628,D112&lt;2.45,A112&lt;6.85,A112&gt;=6.2,D112&gt;=1.7,A112&lt;7.05,A112&gt;=5.9,A112&gt;=5.45),5.1,IF(AND(A112&gt;=6.75,G112&lt;0.628,D112&lt;2.45,A112&lt;6.85,A112&gt;=6.2,D112&gt;=1.7,A112&lt;7.05,A112&gt;=5.9,A112&gt;=5.45),5.9,IF(AND(H112&lt;11.824,A112&lt;6.75,G112&lt;0.628,D112&lt;2.45,A112&lt;6.85,A112&gt;=6.2,D112&gt;=1.7,A112&lt;7.05,A112&gt;=5.9,A112&gt;=5.45),5.44,IF(AND(H112&lt;14.378,H112&gt;=11.824,A112&lt;6.75,G112&lt;0.628,D112&lt;2.45,A112&lt;6.85,A112&gt;=6.2,D112&gt;=1.7,A112&lt;7.05,A112&gt;=5.9,A112&gt;=5.45),5.6,IF(AND(H112&gt;=14.378,H112&gt;=11.824,A112&lt;6.75,G112&lt;0.628,D112&lt;2.45,A112&lt;6.85,A112&gt;=6.2,D112&gt;=1.7,A112&lt;7.05,A112&gt;=5.9,A112&gt;=5.45),5.8,"shouldnthappen"))))))))))))))))))))))))))))))))))</f>
        <v>6.167</v>
      </c>
      <c r="BH112" s="1" t="n">
        <f aca="false">IF(AND(G112&gt;=0.905,F112&lt;1.5),1.8,IF(AND(H112&lt;5.523,G112&lt;0.905,F112&lt;1.5),1,IF(AND(D112&gt;=0.4,H112&gt;=5.523,G112&lt;0.905,F112&lt;1.5),1.7,IF(AND(G112&gt;=0.878,D112&lt;1.35,F112&lt;2.5,F112&gt;=1.5),4.4,IF(AND(A112&lt;5.4,D112&gt;=1.35,F112&lt;2.5,F112&gt;=1.5),3.9,IF(AND(G112&lt;0.177,B112&lt;3.15,F112&gt;=2.5,F112&gt;=1.5),6.15,IF(AND(H112&lt;10.393,B112&gt;=3.15,F112&gt;=2.5,F112&gt;=1.5),5.94,IF(AND(H112&gt;=10.393,B112&gt;=3.15,F112&gt;=2.5,F112&gt;=1.5),5.467,IF(AND(D112&gt;=1.25,G112&lt;0.878,D112&lt;1.35,F112&lt;2.5,F112&gt;=1.5),4.18,IF(AND(G112&gt;=0.709,A112&gt;=5.4,D112&gt;=1.35,F112&lt;2.5,F112&gt;=1.5),4.9,IF(AND(B112&lt;2.6,G112&gt;=0.177,B112&lt;3.15,F112&gt;=2.5,F112&gt;=1.5),4.8,IF(AND(A112&lt;4.35,A112&lt;5.05,D112&lt;0.4,H112&gt;=5.523,G112&lt;0.905,F112&lt;1.5),1.1,IF(AND(A112&gt;=5.6,A112&gt;=5.05,D112&lt;0.4,H112&gt;=5.523,G112&lt;0.905,F112&lt;1.5),1.7,IF(AND(D112&lt;1.05,D112&lt;1.25,G112&lt;0.878,D112&lt;1.35,F112&lt;2.5,F112&gt;=1.5),3.6,IF(AND(D112&gt;=1.55,G112&lt;0.709,A112&gt;=5.4,D112&gt;=1.35,F112&lt;2.5,F112&gt;=1.5),4.975,IF(AND(D112&lt;1.7,B112&gt;=2.6,G112&gt;=0.177,B112&lt;3.15,F112&gt;=2.5,F112&gt;=1.5),5.8,IF(AND(B112&lt;3.15,A112&gt;=4.35,A112&lt;5.05,D112&lt;0.4,H112&gt;=5.523,G112&lt;0.905,F112&lt;1.5),1.46,IF(AND(A112&gt;=5.45,A112&lt;5.6,A112&gt;=5.05,D112&lt;0.4,H112&gt;=5.523,G112&lt;0.905,F112&lt;1.5),1.35,IF(AND(H112&lt;10.974,D112&gt;=1.05,D112&lt;1.25,G112&lt;0.878,D112&lt;1.35,F112&lt;2.5,F112&gt;=1.5),3.8,IF(AND(H112&gt;=13.654,D112&lt;1.55,G112&lt;0.709,A112&gt;=5.4,D112&gt;=1.35,F112&lt;2.5,F112&gt;=1.5),4.725,IF(AND(A112&lt;4.5,B112&gt;=3.15,A112&gt;=4.35,A112&lt;5.05,D112&lt;0.4,H112&gt;=5.523,G112&lt;0.905,F112&lt;1.5),1.3,IF(AND(G112&lt;0.676,A112&lt;5.45,A112&lt;5.6,A112&gt;=5.05,D112&lt;0.4,H112&gt;=5.523,G112&lt;0.905,F112&lt;1.5),1.5,IF(AND(G112&gt;=0.676,A112&lt;5.45,A112&lt;5.6,A112&gt;=5.05,D112&lt;0.4,H112&gt;=5.523,G112&lt;0.905,F112&lt;1.5),1.55,IF(AND(A112&lt;5.7,H112&gt;=10.974,D112&gt;=1.05,D112&lt;1.25,G112&lt;0.878,D112&lt;1.35,F112&lt;2.5,F112&gt;=1.5),3.9,IF(AND(A112&gt;=5.7,H112&gt;=10.974,D112&gt;=1.05,D112&lt;1.25,G112&lt;0.878,D112&lt;1.35,F112&lt;2.5,F112&gt;=1.5),3.933,IF(AND(G112&gt;=0.644,H112&lt;13.654,D112&lt;1.55,G112&lt;0.709,A112&gt;=5.4,D112&gt;=1.35,F112&lt;2.5,F112&gt;=1.5),4.4,IF(AND(B112&lt;2.9,A112&lt;6.2,D112&gt;=1.7,B112&gt;=2.6,G112&gt;=0.177,B112&lt;3.15,F112&gt;=2.5,F112&gt;=1.5),5.02,IF(AND(B112&gt;=2.9,A112&lt;6.2,D112&gt;=1.7,B112&gt;=2.6,G112&gt;=0.177,B112&lt;3.15,F112&gt;=2.5,F112&gt;=1.5),4.8,IF(AND(D112&lt;2.2,A112&gt;=6.2,D112&gt;=1.7,B112&gt;=2.6,G112&gt;=0.177,B112&lt;3.15,F112&gt;=2.5,F112&gt;=1.5),5.325,IF(AND(D112&gt;=2.2,A112&gt;=6.2,D112&gt;=1.7,B112&gt;=2.6,G112&gt;=0.177,B112&lt;3.15,F112&gt;=2.5,F112&gt;=1.5),5.1,IF(AND(D112&lt;0.25,A112&gt;=4.5,B112&gt;=3.15,A112&gt;=4.35,A112&lt;5.05,D112&lt;0.4,H112&gt;=5.523,G112&lt;0.905,F112&lt;1.5),1.357,IF(AND(D112&gt;=0.25,A112&gt;=4.5,B112&gt;=3.15,A112&gt;=4.35,A112&lt;5.05,D112&lt;0.4,H112&gt;=5.523,G112&lt;0.905,F112&lt;1.5),1.333,IF(AND(H112&lt;10.723,G112&lt;0.644,H112&lt;13.654,D112&lt;1.55,G112&lt;0.709,A112&gt;=5.4,D112&gt;=1.35,F112&lt;2.5,F112&gt;=1.5),4.6,IF(AND(H112&gt;=10.723,G112&lt;0.644,H112&lt;13.654,D112&lt;1.55,G112&lt;0.709,A112&gt;=5.4,D112&gt;=1.35,F112&lt;2.5,F112&gt;=1.5),4.5,"shouldnthappen"))))))))))))))))))))))))))))))))))</f>
        <v>5.94</v>
      </c>
      <c r="BI112" s="1" t="n">
        <f aca="false">IF(AND(D112&gt;=0.8,A112&lt;5.45),3.9,IF(AND(D112&gt;=0.45,D112&lt;0.8,A112&lt;5.45),1.66,IF(AND(H112&lt;16.447,B112&gt;=3.45,A112&gt;=5.45),1.525,IF(AND(H112&gt;=16.447,B112&gt;=3.45,A112&gt;=5.45),6.4,IF(AND(H112&lt;5.245,D112&lt;0.45,D112&lt;0.8,A112&lt;5.45),1,IF(AND(A112&gt;=7.2,G112&lt;0.154,B112&lt;3.45,A112&gt;=5.45),6.7,IF(AND(D112&lt;1.65,A112&lt;7.2,G112&lt;0.154,B112&lt;3.45,A112&gt;=5.45),4.7,IF(AND(D112&gt;=1.65,A112&lt;7.2,G112&lt;0.154,B112&lt;3.45,A112&gt;=5.45),5.52,IF(AND(D112&gt;=0.25,A112&lt;5.05,H112&gt;=5.245,D112&lt;0.45,D112&lt;0.8,A112&lt;5.45),1.35,IF(AND(H112&lt;6.089,A112&gt;=5.05,H112&gt;=5.245,D112&lt;0.45,D112&lt;0.8,A112&lt;5.45),1.7,IF(AND(D112&lt;1.2,B112&lt;2.6,A112&lt;5.75,G112&gt;=0.154,B112&lt;3.45,A112&gt;=5.45),3.85,IF(AND(D112&gt;=1.2,B112&lt;2.6,A112&lt;5.75,G112&gt;=0.154,B112&lt;3.45,A112&gt;=5.45),4,IF(AND(D112&gt;=1.65,B112&gt;=2.6,A112&lt;5.75,G112&gt;=0.154,B112&lt;3.45,A112&gt;=5.45),4.9,IF(AND(G112&lt;0.353,F112&lt;2.5,A112&gt;=5.75,G112&gt;=0.154,B112&lt;3.45,A112&gt;=5.45),4.25,IF(AND(A112&gt;=7.25,F112&gt;=2.5,A112&gt;=5.75,G112&gt;=0.154,B112&lt;3.45,A112&gt;=5.45),6.45,IF(AND(H112&lt;11.218,D112&lt;0.25,A112&lt;5.05,H112&gt;=5.245,D112&lt;0.45,D112&lt;0.8,A112&lt;5.45),1.42,IF(AND(G112&lt;0.517,H112&gt;=6.089,A112&gt;=5.05,H112&gt;=5.245,D112&lt;0.45,D112&lt;0.8,A112&lt;5.45),1.44,IF(AND(G112&gt;=0.517,H112&gt;=6.089,A112&gt;=5.05,H112&gt;=5.245,D112&lt;0.45,D112&lt;0.8,A112&lt;5.45),1.54,IF(AND(H112&gt;=10.194,D112&lt;1.65,B112&gt;=2.6,A112&lt;5.75,G112&gt;=0.154,B112&lt;3.45,A112&gt;=5.45),4.35,IF(AND(B112&gt;=3.15,G112&gt;=0.353,F112&lt;2.5,A112&gt;=5.75,G112&gt;=0.154,B112&lt;3.45,A112&gt;=5.45),4.7,IF(AND(H112&lt;7.716,A112&lt;7.25,F112&gt;=2.5,A112&gt;=5.75,G112&gt;=0.154,B112&lt;3.45,A112&gt;=5.45),5.04,IF(AND(G112&lt;0.175,H112&gt;=11.218,D112&lt;0.25,A112&lt;5.05,H112&gt;=5.245,D112&lt;0.45,D112&lt;0.8,A112&lt;5.45),1.5,IF(AND(H112&lt;7.713,H112&lt;10.194,D112&lt;1.65,B112&gt;=2.6,A112&lt;5.75,G112&gt;=0.154,B112&lt;3.45,A112&gt;=5.45),4.1,IF(AND(H112&gt;=7.713,H112&lt;10.194,D112&lt;1.65,B112&gt;=2.6,A112&lt;5.75,G112&gt;=0.154,B112&lt;3.45,A112&gt;=5.45),4.2,IF(AND(B112&gt;=3.05,B112&lt;3.15,G112&gt;=0.353,F112&lt;2.5,A112&gt;=5.75,G112&gt;=0.154,B112&lt;3.45,A112&gt;=5.45),4.4,IF(AND(D112&gt;=2.45,H112&gt;=7.716,A112&lt;7.25,F112&gt;=2.5,A112&gt;=5.75,G112&gt;=0.154,B112&lt;3.45,A112&gt;=5.45),5.85,IF(AND(D112&lt;0.15,G112&gt;=0.175,H112&gt;=11.218,D112&lt;0.25,A112&lt;5.05,H112&gt;=5.245,D112&lt;0.45,D112&lt;0.8,A112&lt;5.45),1.1,IF(AND(H112&gt;=16.317,B112&lt;3.05,B112&lt;3.15,G112&gt;=0.353,F112&lt;2.5,A112&gt;=5.75,G112&gt;=0.154,B112&lt;3.45,A112&gt;=5.45),4.8,IF(AND(G112&gt;=0.857,D112&lt;2.45,H112&gt;=7.716,A112&lt;7.25,F112&gt;=2.5,A112&gt;=5.75,G112&gt;=0.154,B112&lt;3.45,A112&gt;=5.45),5.05,IF(AND(G112&lt;0.245,D112&gt;=0.15,G112&gt;=0.175,H112&gt;=11.218,D112&lt;0.25,A112&lt;5.05,H112&gt;=5.245,D112&lt;0.45,D112&lt;0.8,A112&lt;5.45),1.3,IF(AND(G112&gt;=0.245,D112&gt;=0.15,G112&gt;=0.175,H112&gt;=11.218,D112&lt;0.25,A112&lt;5.05,H112&gt;=5.245,D112&lt;0.45,D112&lt;0.8,A112&lt;5.45),1.22,IF(AND(B112&lt;2.85,H112&lt;16.317,B112&lt;3.05,B112&lt;3.15,G112&gt;=0.353,F112&lt;2.5,A112&gt;=5.75,G112&gt;=0.154,B112&lt;3.45,A112&gt;=5.45),4.6,IF(AND(B112&gt;=2.85,H112&lt;16.317,B112&lt;3.05,B112&lt;3.15,G112&gt;=0.353,F112&lt;2.5,A112&gt;=5.75,G112&gt;=0.154,B112&lt;3.45,A112&gt;=5.45),4.633,IF(AND(D112&lt;1.85,G112&lt;0.857,D112&lt;2.45,H112&gt;=7.716,A112&lt;7.25,F112&gt;=2.5,A112&gt;=5.75,G112&gt;=0.154,B112&lt;3.45,A112&gt;=5.45),5.8,IF(AND(H112&lt;11.297,D112&gt;=1.85,G112&lt;0.857,D112&lt;2.45,H112&gt;=7.716,A112&lt;7.25,F112&gt;=2.5,A112&gt;=5.75,G112&gt;=0.154,B112&lt;3.45,A112&gt;=5.45),5.3,IF(AND(G112&lt;0.388,H112&gt;=11.297,D112&gt;=1.85,G112&lt;0.857,D112&lt;2.45,H112&gt;=7.716,A112&lt;7.25,F112&gt;=2.5,A112&gt;=5.75,G112&gt;=0.154,B112&lt;3.45,A112&gt;=5.45),5.4,IF(AND(G112&gt;=0.388,H112&gt;=11.297,D112&gt;=1.85,G112&lt;0.857,D112&lt;2.45,H112&gt;=7.716,A112&lt;7.25,F112&gt;=2.5,A112&gt;=5.75,G112&gt;=0.154,B112&lt;3.45,A112&gt;=5.45),5.6,"shouldnthappen")))))))))))))))))))))))))))))))))))))</f>
        <v>1.525</v>
      </c>
      <c r="BJ112" s="1" t="n">
        <f aca="false">IF(AND(F112&gt;=2,B112&gt;=3.35),6.1,IF(AND(H112&gt;=12.719,F112&lt;1.5,B112&lt;3.35),1.567,IF(AND(H112&lt;5.245,F112&lt;2,B112&gt;=3.35),1,IF(AND(D112&lt;0.15,H112&lt;12.719,F112&lt;1.5,B112&lt;3.35),1.5,IF(AND(D112&gt;=0.35,H112&gt;=5.245,F112&lt;2,B112&gt;=3.35),1.6,IF(AND(A112&lt;4.9,D112&gt;=0.15,H112&lt;12.719,F112&lt;1.5,B112&lt;3.35),1.36,IF(AND(B112&lt;2.65,G112&lt;0.572,D112&lt;1.45,F112&gt;=1.5,B112&lt;3.35),3.5,IF(AND(A112&lt;6.1,F112&lt;2.5,D112&gt;=1.45,F112&gt;=1.5,B112&lt;3.35),5.1,IF(AND(G112&gt;=0.607,D112&lt;0.35,H112&gt;=5.245,F112&lt;2,B112&gt;=3.35),1.65,IF(AND(G112&lt;0.546,A112&gt;=4.9,D112&gt;=0.15,H112&lt;12.719,F112&lt;1.5,B112&lt;3.35),1.2,IF(AND(G112&gt;=0.546,A112&gt;=4.9,D112&gt;=0.15,H112&lt;12.719,F112&lt;1.5,B112&lt;3.35),1.4,IF(AND(A112&gt;=6.3,B112&gt;=2.65,G112&lt;0.572,D112&lt;1.45,F112&gt;=1.5,B112&lt;3.35),4.8,IF(AND(D112&lt;1.15,B112&lt;2.85,G112&gt;=0.572,D112&lt;1.45,F112&gt;=1.5,B112&lt;3.35),3.9,IF(AND(B112&gt;=3.15,B112&gt;=2.85,G112&gt;=0.572,D112&lt;1.45,F112&gt;=1.5,B112&lt;3.35),4.7,IF(AND(B112&lt;2.95,A112&gt;=6.1,F112&lt;2.5,D112&gt;=1.45,F112&gt;=1.5,B112&lt;3.35),4.533,IF(AND(B112&gt;=2.95,A112&gt;=6.1,F112&lt;2.5,D112&gt;=1.45,F112&gt;=1.5,B112&lt;3.35),4.75,IF(AND(A112&gt;=6.7,G112&lt;0.107,F112&gt;=2.5,D112&gt;=1.45,F112&gt;=1.5,B112&lt;3.35),5.7,IF(AND(G112&gt;=0.385,G112&lt;0.607,D112&lt;0.35,H112&gt;=5.245,F112&lt;2,B112&gt;=3.35),1.325,IF(AND(D112&lt;1.25,A112&lt;6.3,B112&gt;=2.65,G112&lt;0.572,D112&lt;1.45,F112&gt;=1.5,B112&lt;3.35),4,IF(AND(D112&gt;=1.25,A112&lt;6.3,B112&gt;=2.65,G112&lt;0.572,D112&lt;1.45,F112&gt;=1.5,B112&lt;3.35),4.18,IF(AND(G112&lt;0.907,D112&gt;=1.15,B112&lt;2.85,G112&gt;=0.572,D112&lt;1.45,F112&gt;=1.5,B112&lt;3.35),4,IF(AND(G112&gt;=0.907,D112&gt;=1.15,B112&lt;2.85,G112&gt;=0.572,D112&lt;1.45,F112&gt;=1.5,B112&lt;3.35),4.4,IF(AND(H112&lt;8.326,B112&lt;3.15,B112&gt;=2.85,G112&gt;=0.572,D112&lt;1.45,F112&gt;=1.5,B112&lt;3.35),3.6,IF(AND(H112&gt;=8.326,B112&lt;3.15,B112&gt;=2.85,G112&gt;=0.572,D112&lt;1.45,F112&gt;=1.5,B112&lt;3.35),4.48,IF(AND(B112&lt;2.95,A112&lt;6.7,G112&lt;0.107,F112&gt;=2.5,D112&gt;=1.45,F112&gt;=1.5,B112&lt;3.35),5.6,IF(AND(B112&gt;=2.95,A112&lt;6.7,G112&lt;0.107,F112&gt;=2.5,D112&gt;=1.45,F112&gt;=1.5,B112&lt;3.35),5.5,IF(AND(G112&lt;0.205,G112&lt;0.432,G112&gt;=0.107,F112&gt;=2.5,D112&gt;=1.45,F112&gt;=1.5,B112&lt;3.35),5.3,IF(AND(B112&gt;=3.05,G112&gt;=0.432,G112&gt;=0.107,F112&gt;=2.5,D112&gt;=1.45,F112&gt;=1.5,B112&lt;3.35),5.86,IF(AND(H112&gt;=14.057,G112&lt;0.385,G112&lt;0.607,D112&lt;0.35,H112&gt;=5.245,F112&lt;2,B112&gt;=3.35),1.7,IF(AND(D112&lt;1.7,G112&gt;=0.205,G112&lt;0.432,G112&gt;=0.107,F112&gt;=2.5,D112&gt;=1.45,F112&gt;=1.5,B112&lt;3.35),5,IF(AND(G112&lt;0.779,B112&lt;3.05,G112&gt;=0.432,G112&gt;=0.107,F112&gt;=2.5,D112&gt;=1.45,F112&gt;=1.5,B112&lt;3.35),4.9,IF(AND(G112&gt;=0.779,B112&lt;3.05,G112&gt;=0.432,G112&gt;=0.107,F112&gt;=2.5,D112&gt;=1.45,F112&gt;=1.5,B112&lt;3.35),5.533,IF(AND(D112&gt;=0.25,H112&lt;14.057,G112&lt;0.385,G112&lt;0.607,D112&lt;0.35,H112&gt;=5.245,F112&lt;2,B112&gt;=3.35),1.4,IF(AND(B112&lt;2.85,D112&gt;=1.7,G112&gt;=0.205,G112&lt;0.432,G112&gt;=0.107,F112&gt;=2.5,D112&gt;=1.45,F112&gt;=1.5,B112&lt;3.35),5.1,IF(AND(B112&gt;=2.85,D112&gt;=1.7,G112&gt;=0.205,G112&lt;0.432,G112&gt;=0.107,F112&gt;=2.5,D112&gt;=1.45,F112&gt;=1.5,B112&lt;3.35),5.15,IF(AND(A112&lt;5.1,D112&lt;0.25,H112&lt;14.057,G112&lt;0.385,G112&lt;0.607,D112&lt;0.35,H112&gt;=5.245,F112&lt;2,B112&gt;=3.35),1.4,IF(AND(A112&gt;=5.1,D112&lt;0.25,H112&lt;14.057,G112&lt;0.385,G112&lt;0.607,D112&lt;0.35,H112&gt;=5.245,F112&lt;2,B112&gt;=3.35),1.5,"shouldnthappen")))))))))))))))))))))))))))))))))))))</f>
        <v>6.1</v>
      </c>
    </row>
    <row r="113" customFormat="false" ht="13.8" hidden="false" customHeight="false" outlineLevel="0" collapsed="false">
      <c r="A113" s="1" t="n">
        <v>6.5</v>
      </c>
      <c r="B113" s="1" t="n">
        <v>3.2</v>
      </c>
      <c r="C113" s="1" t="n">
        <v>5.1</v>
      </c>
      <c r="D113" s="1" t="n">
        <v>2</v>
      </c>
      <c r="E113" s="1" t="s">
        <v>93</v>
      </c>
      <c r="F113" s="1" t="n">
        <v>3</v>
      </c>
      <c r="G113" s="1" t="n">
        <v>0.684530229540542</v>
      </c>
      <c r="H113" s="16" t="n">
        <v>13.7082425374538</v>
      </c>
      <c r="I113" s="11" t="n">
        <f aca="false">C113</f>
        <v>5.1</v>
      </c>
      <c r="J113" s="1" t="n">
        <f aca="false">AVERAGE(M113:BJ113)</f>
        <v>5.27862</v>
      </c>
      <c r="K113" s="15" t="n">
        <f aca="false">1-SQRT(VAR(M113:BJ113, I113)) / AVERAGE(M113:BJ113)</f>
        <v>0.943895373575711</v>
      </c>
      <c r="L113" s="1" t="n">
        <f aca="false">(J113-I113)/I113</f>
        <v>0.0350235294117648</v>
      </c>
      <c r="M113" s="1" t="n">
        <f aca="false">IF(AND(H113&gt;=16.241,B113&gt;=3.35),6.4,IF(AND(D113&gt;=0.75,A113&lt;5.15,B113&lt;3.35),4.1,IF(AND(D113&gt;=1.5,H113&lt;16.241,B113&gt;=3.35),5.767,IF(AND(B113&gt;=3.25,D113&lt;0.75,A113&lt;5.15,B113&lt;3.35),1.58,IF(AND(A113&lt;4.95,D113&lt;1.5,H113&lt;16.241,B113&gt;=3.35),1.4,IF(AND(A113&lt;4.5,B113&lt;3.25,D113&lt;0.75,A113&lt;5.15,B113&lt;3.35),1.26,IF(AND(A113&gt;=4.5,B113&lt;3.25,D113&lt;0.75,A113&lt;5.15,B113&lt;3.35),1.48,IF(AND(G113&lt;0.356,H113&lt;12.557,D113&lt;1.45,A113&gt;=5.15,B113&lt;3.35),4.267,IF(AND(D113&lt;1.25,H113&gt;=12.557,D113&lt;1.45,A113&gt;=5.15,B113&lt;3.35),4.05,IF(AND(D113&gt;=1.35,G113&gt;=0.356,H113&lt;12.557,D113&lt;1.45,A113&gt;=5.15,B113&lt;3.35),4.25,IF(AND(H113&lt;15.086,D113&gt;=1.25,H113&gt;=12.557,D113&lt;1.45,A113&gt;=5.15,B113&lt;3.35),4.4,IF(AND(F113&lt;2.5,G113&gt;=0.44,D113&lt;2.05,D113&gt;=1.45,A113&gt;=5.15,B113&lt;3.35),4.7,IF(AND(H113&lt;10.391,B113&lt;3.15,D113&gt;=2.05,D113&gt;=1.45,A113&gt;=5.15,B113&lt;3.35),5.1,IF(AND(G113&lt;0.505,B113&gt;=3.15,D113&gt;=2.05,D113&gt;=1.45,A113&gt;=5.15,B113&lt;3.35),5.7,IF(AND(G113&gt;=0.505,B113&gt;=3.15,D113&gt;=2.05,D113&gt;=1.45,A113&gt;=5.15,B113&lt;3.35),5.95,IF(AND(D113&gt;=0.5,G113&lt;0.905,A113&gt;=4.95,D113&lt;1.5,H113&lt;16.241,B113&gt;=3.35),1.6,IF(AND(B113&lt;3.6,G113&gt;=0.905,A113&gt;=4.95,D113&lt;1.5,H113&lt;16.241,B113&gt;=3.35),1.7,IF(AND(B113&gt;=3.6,G113&gt;=0.905,A113&gt;=4.95,D113&lt;1.5,H113&lt;16.241,B113&gt;=3.35),1.767,IF(AND(A113&gt;=5.7,D113&lt;1.35,G113&gt;=0.356,H113&lt;12.557,D113&lt;1.45,A113&gt;=5.15,B113&lt;3.35),3.9,IF(AND(A113&lt;6.35,H113&gt;=15.086,D113&gt;=1.25,H113&gt;=12.557,D113&lt;1.45,A113&gt;=5.15,B113&lt;3.35),4.7,IF(AND(A113&gt;=6.35,H113&gt;=15.086,D113&gt;=1.25,H113&gt;=12.557,D113&lt;1.45,A113&gt;=5.15,B113&lt;3.35),4.6,IF(AND(H113&lt;9.252,D113&lt;1.55,G113&lt;0.44,D113&lt;2.05,D113&gt;=1.45,A113&gt;=5.15,B113&lt;3.35),5.08,IF(AND(H113&gt;=9.252,D113&lt;1.55,G113&lt;0.44,D113&lt;2.05,D113&gt;=1.45,A113&gt;=5.15,B113&lt;3.35),4.7,IF(AND(H113&lt;8.477,D113&gt;=1.55,G113&lt;0.44,D113&lt;2.05,D113&gt;=1.45,A113&gt;=5.15,B113&lt;3.35),5.1,IF(AND(H113&gt;=8.477,D113&gt;=1.55,G113&lt;0.44,D113&lt;2.05,D113&gt;=1.45,A113&gt;=5.15,B113&lt;3.35),5.4,IF(AND(H113&lt;8.435,F113&gt;=2.5,G113&gt;=0.44,D113&lt;2.05,D113&gt;=1.45,A113&gt;=5.15,B113&lt;3.35),5.1,IF(AND(H113&gt;=8.435,F113&gt;=2.5,G113&gt;=0.44,D113&lt;2.05,D113&gt;=1.45,A113&gt;=5.15,B113&lt;3.35),4.86,IF(AND(G113&lt;0.543,H113&gt;=10.391,B113&lt;3.15,D113&gt;=2.05,D113&gt;=1.45,A113&gt;=5.15,B113&lt;3.35),5.56,IF(AND(G113&gt;=0.543,H113&gt;=10.391,B113&lt;3.15,D113&gt;=2.05,D113&gt;=1.45,A113&gt;=5.15,B113&lt;3.35),5.8,IF(AND(A113&lt;5.05,D113&lt;0.5,G113&lt;0.905,A113&gt;=4.95,D113&lt;1.5,H113&lt;16.241,B113&gt;=3.35),1.3,IF(AND(H113&lt;6.583,A113&lt;5.7,D113&lt;1.35,G113&gt;=0.356,H113&lt;12.557,D113&lt;1.45,A113&gt;=5.15,B113&lt;3.35),4,IF(AND(G113&lt;0.585,A113&gt;=5.05,D113&lt;0.5,G113&lt;0.905,A113&gt;=4.95,D113&lt;1.5,H113&lt;16.241,B113&gt;=3.35),1.475,IF(AND(G113&lt;0.62,H113&gt;=6.583,A113&lt;5.7,D113&lt;1.35,G113&gt;=0.356,H113&lt;12.557,D113&lt;1.45,A113&gt;=5.15,B113&lt;3.35),3.75,IF(AND(G113&gt;=0.62,H113&gt;=6.583,A113&lt;5.7,D113&lt;1.35,G113&gt;=0.356,H113&lt;12.557,D113&lt;1.45,A113&gt;=5.15,B113&lt;3.35),3.6,IF(AND(B113&lt;3.75,G113&gt;=0.585,A113&gt;=5.05,D113&lt;0.5,G113&lt;0.905,A113&gt;=4.95,D113&lt;1.5,H113&lt;16.241,B113&gt;=3.35),1.5,IF(AND(B113&gt;=3.75,G113&gt;=0.585,A113&gt;=5.05,D113&lt;0.5,G113&lt;0.905,A113&gt;=4.95,D113&lt;1.5,H113&lt;16.241,B113&gt;=3.35),1.6,"shouldnthappen"))))))))))))))))))))))))))))))))))))</f>
        <v>4.86</v>
      </c>
      <c r="N113" s="1" t="n">
        <f aca="false">IF(AND(H113&lt;5.245,B113&lt;3.65,F113&lt;1.5),1,IF(AND(H113&gt;=14.096,B113&gt;=3.65,F113&lt;1.5),1.65,IF(AND(A113&gt;=5.45,H113&gt;=5.245,B113&lt;3.65,F113&lt;1.5),1.3,IF(AND(H113&gt;=13.586,H113&lt;14.096,B113&gt;=3.65,F113&lt;1.5),1.3,IF(AND(H113&lt;10.258,D113&lt;1.25,F113&lt;2.5,F113&gt;=1.5),3.38,IF(AND(H113&lt;6.982,D113&gt;=1.25,F113&lt;2.5,F113&gt;=1.5),3.96,IF(AND(H113&gt;=13.646,D113&lt;2.05,F113&gt;=2.5,F113&gt;=1.5),6.1,IF(AND(B113&lt;3.05,A113&lt;5.45,H113&gt;=5.245,B113&lt;3.65,F113&lt;1.5),1.375,IF(AND(H113&lt;6.543,H113&lt;13.586,H113&lt;14.096,B113&gt;=3.65,F113&lt;1.5),1.4,IF(AND(H113&gt;=6.543,H113&lt;13.586,H113&lt;14.096,B113&gt;=3.65,F113&lt;1.5),1.5,IF(AND(H113&lt;11.522,H113&gt;=10.258,D113&lt;1.25,F113&lt;2.5,F113&gt;=1.5),3.733,IF(AND(H113&gt;=11.522,H113&gt;=10.258,D113&lt;1.25,F113&lt;2.5,F113&gt;=1.5),3.92,IF(AND(H113&lt;5.767,H113&lt;13.646,D113&lt;2.05,F113&gt;=2.5,F113&gt;=1.5),4.5,IF(AND(A113&lt;6.8,B113&lt;3.15,D113&gt;=2.05,F113&gt;=2.5,F113&gt;=1.5),5.6,IF(AND(A113&gt;=6.8,B113&lt;3.15,D113&gt;=2.05,F113&gt;=2.5,F113&gt;=1.5),5.1,IF(AND(B113&lt;3.25,B113&gt;=3.15,D113&gt;=2.05,F113&gt;=2.5,F113&gt;=1.5),5.8,IF(AND(B113&gt;=3.25,B113&gt;=3.15,D113&gt;=2.05,F113&gt;=2.5,F113&gt;=1.5),5.65,IF(AND(B113&lt;3.15,B113&gt;=3.05,A113&lt;5.45,H113&gt;=5.245,B113&lt;3.65,F113&lt;1.5),1.5,IF(AND(G113&gt;=0.735,H113&lt;13.665,H113&gt;=6.982,D113&gt;=1.25,F113&lt;2.5,F113&gt;=1.5),4.2,IF(AND(H113&lt;14.03,H113&gt;=13.665,H113&gt;=6.982,D113&gt;=1.25,F113&lt;2.5,F113&gt;=1.5),4.8,IF(AND(A113&gt;=6.6,H113&gt;=5.767,H113&lt;13.646,D113&lt;2.05,F113&gt;=2.5,F113&gt;=1.5),6.05,IF(AND(G113&gt;=0.934,B113&gt;=3.15,B113&gt;=3.05,A113&lt;5.45,H113&gt;=5.245,B113&lt;3.65,F113&lt;1.5),1.7,IF(AND(D113&gt;=1.55,G113&lt;0.735,H113&lt;13.665,H113&gt;=6.982,D113&gt;=1.25,F113&lt;2.5,F113&gt;=1.5),5.1,IF(AND(D113&lt;1.45,H113&gt;=14.03,H113&gt;=13.665,H113&gt;=6.982,D113&gt;=1.25,F113&lt;2.5,F113&gt;=1.5),4.7,IF(AND(D113&gt;=1.45,H113&gt;=14.03,H113&gt;=13.665,H113&gt;=6.982,D113&gt;=1.25,F113&lt;2.5,F113&gt;=1.5),4.5,IF(AND(A113&gt;=6.2,A113&lt;6.6,H113&gt;=5.767,H113&lt;13.646,D113&lt;2.05,F113&gt;=2.5,F113&gt;=1.5),5.325,IF(AND(B113&lt;3.25,G113&lt;0.934,B113&gt;=3.15,B113&gt;=3.05,A113&lt;5.45,H113&gt;=5.245,B113&lt;3.65,F113&lt;1.5),1.3,IF(AND(D113&lt;1.35,D113&lt;1.55,G113&lt;0.735,H113&lt;13.665,H113&gt;=6.982,D113&gt;=1.25,F113&lt;2.5,F113&gt;=1.5),4.25,IF(AND(H113&lt;8.435,A113&lt;6.2,A113&lt;6.6,H113&gt;=5.767,H113&lt;13.646,D113&lt;2.05,F113&gt;=2.5,F113&gt;=1.5),5.1,IF(AND(H113&gt;=8.435,A113&lt;6.2,A113&lt;6.6,H113&gt;=5.767,H113&lt;13.646,D113&lt;2.05,F113&gt;=2.5,F113&gt;=1.5),4.9,IF(AND(A113&gt;=5.15,B113&gt;=3.25,G113&lt;0.934,B113&gt;=3.15,B113&gt;=3.05,A113&lt;5.45,H113&gt;=5.245,B113&lt;3.65,F113&lt;1.5),1.5,IF(AND(B113&lt;2.9,D113&gt;=1.35,D113&lt;1.55,G113&lt;0.735,H113&lt;13.665,H113&gt;=6.982,D113&gt;=1.25,F113&lt;2.5,F113&gt;=1.5),4.6,IF(AND(B113&gt;=2.9,D113&gt;=1.35,D113&lt;1.55,G113&lt;0.735,H113&lt;13.665,H113&gt;=6.982,D113&gt;=1.25,F113&lt;2.5,F113&gt;=1.5),4.52,IF(AND(G113&gt;=0.862,A113&lt;5.15,B113&gt;=3.25,G113&lt;0.934,B113&gt;=3.15,B113&gt;=3.05,A113&lt;5.45,H113&gt;=5.245,B113&lt;3.65,F113&lt;1.5),1.5,IF(AND(H113&lt;9.35,G113&lt;0.862,A113&lt;5.15,B113&gt;=3.25,G113&lt;0.934,B113&gt;=3.15,B113&gt;=3.05,A113&lt;5.45,H113&gt;=5.245,B113&lt;3.65,F113&lt;1.5),1.38,IF(AND(H113&gt;=9.35,G113&lt;0.862,A113&lt;5.15,B113&gt;=3.25,G113&lt;0.934,B113&gt;=3.15,B113&gt;=3.05,A113&lt;5.45,H113&gt;=5.245,B113&lt;3.65,F113&lt;1.5),1.4,"shouldnthappen"))))))))))))))))))))))))))))))))))))</f>
        <v>6.1</v>
      </c>
      <c r="O113" s="1" t="n">
        <f aca="false">IF(AND(B113&lt;2.75,A113&lt;5.55),3.96,IF(AND(H113&lt;9.205,A113&lt;5.9,A113&gt;=5.55),3.85,IF(AND(A113&lt;4.35,D113&lt;0.35,B113&gt;=2.75,A113&lt;5.55),1.1,IF(AND(B113&lt;3.65,D113&gt;=0.35,B113&gt;=2.75,A113&lt;5.55),1.65,IF(AND(B113&gt;=3.65,D113&gt;=0.35,B113&gt;=2.75,A113&lt;5.55),1.9,IF(AND(G113&gt;=0.732,H113&gt;=9.205,A113&lt;5.9,A113&gt;=5.55),4.9,IF(AND(G113&lt;0.273,G113&lt;0.732,H113&gt;=9.205,A113&lt;5.9,A113&gt;=5.55),4.5,IF(AND(A113&lt;6.3,G113&lt;0.422,F113&lt;2.5,A113&gt;=5.9,A113&gt;=5.55),5.1,IF(AND(A113&gt;=6.3,G113&lt;0.422,F113&lt;2.5,A113&gt;=5.9,A113&gt;=5.55),4.76,IF(AND(B113&lt;2.4,G113&gt;=0.422,F113&lt;2.5,A113&gt;=5.9,A113&gt;=5.55),4.45,IF(AND(A113&gt;=7,G113&gt;=0.628,F113&gt;=2.5,A113&gt;=5.9,A113&gt;=5.55),6.45,IF(AND(D113&lt;0.15,H113&lt;13.924,A113&gt;=4.35,D113&lt;0.35,B113&gt;=2.75,A113&lt;5.55),1.5,IF(AND(B113&lt;3.15,H113&gt;=13.924,A113&gt;=4.35,D113&lt;0.35,B113&gt;=2.75,A113&lt;5.55),1.56,IF(AND(B113&gt;=3.15,H113&gt;=13.924,A113&gt;=4.35,D113&lt;0.35,B113&gt;=2.75,A113&lt;5.55),1.3,IF(AND(H113&lt;14.316,G113&gt;=0.273,G113&lt;0.732,H113&gt;=9.205,A113&lt;5.9,A113&gt;=5.55),3.95,IF(AND(H113&gt;=14.316,G113&gt;=0.273,G113&lt;0.732,H113&gt;=9.205,A113&lt;5.9,A113&gt;=5.55),4.1,IF(AND(A113&lt;6.2,B113&gt;=2.4,G113&gt;=0.422,F113&lt;2.5,A113&gt;=5.9,A113&gt;=5.55),4.3,IF(AND(A113&gt;=7.05,G113&lt;0.364,G113&lt;0.628,F113&gt;=2.5,A113&gt;=5.9,A113&gt;=5.55),6.1,IF(AND(A113&gt;=7.55,G113&gt;=0.364,G113&lt;0.628,F113&gt;=2.5,A113&gt;=5.9,A113&gt;=5.55),6.4,IF(AND(A113&lt;6.15,A113&lt;7,G113&gt;=0.628,F113&gt;=2.5,A113&gt;=5.9,A113&gt;=5.55),4.9,IF(AND(D113&lt;1.45,A113&gt;=6.2,B113&gt;=2.4,G113&gt;=0.422,F113&lt;2.5,A113&gt;=5.9,A113&gt;=5.55),4.64,IF(AND(D113&gt;=1.45,A113&gt;=6.2,B113&gt;=2.4,G113&gt;=0.422,F113&lt;2.5,A113&gt;=5.9,A113&gt;=5.55),4.9,IF(AND(D113&lt;1.65,A113&lt;7.05,G113&lt;0.364,G113&lt;0.628,F113&gt;=2.5,A113&gt;=5.9,A113&gt;=5.55),5.1,IF(AND(D113&gt;=2.35,A113&lt;7.55,G113&gt;=0.364,G113&lt;0.628,F113&gt;=2.5,A113&gt;=5.9,A113&gt;=5.55),5.633,IF(AND(D113&lt;2.15,A113&gt;=6.15,A113&lt;7,G113&gt;=0.628,F113&gt;=2.5,A113&gt;=5.9,A113&gt;=5.55),5.1,IF(AND(D113&gt;=2.15,A113&gt;=6.15,A113&lt;7,G113&gt;=0.628,F113&gt;=2.5,A113&gt;=5.9,A113&gt;=5.55),5.267,IF(AND(A113&lt;4.9,A113&lt;5.05,D113&gt;=0.15,H113&lt;13.924,A113&gt;=4.35,D113&lt;0.35,B113&gt;=2.75,A113&lt;5.55),1.375,IF(AND(A113&gt;=4.9,A113&lt;5.05,D113&gt;=0.15,H113&lt;13.924,A113&gt;=4.35,D113&lt;0.35,B113&gt;=2.75,A113&lt;5.55),1.3,IF(AND(A113&lt;5.45,A113&gt;=5.05,D113&gt;=0.15,H113&lt;13.924,A113&gt;=4.35,D113&lt;0.35,B113&gt;=2.75,A113&lt;5.55),1.475,IF(AND(A113&gt;=5.45,A113&gt;=5.05,D113&gt;=0.15,H113&lt;13.924,A113&gt;=4.35,D113&lt;0.35,B113&gt;=2.75,A113&lt;5.55),1.4,IF(AND(B113&gt;=3.25,D113&lt;2.35,A113&lt;7.55,G113&gt;=0.364,G113&lt;0.628,F113&gt;=2.5,A113&gt;=5.9,A113&gt;=5.55),5.7,IF(AND(G113&lt;0.006,G113&lt;0.107,D113&gt;=1.65,A113&lt;7.05,G113&lt;0.364,G113&lt;0.628,F113&gt;=2.5,A113&gt;=5.9,A113&gt;=5.55),5.5,IF(AND(G113&gt;=0.006,G113&lt;0.107,D113&gt;=1.65,A113&lt;7.05,G113&lt;0.364,G113&lt;0.628,F113&gt;=2.5,A113&gt;=5.9,A113&gt;=5.55),5.667,IF(AND(D113&lt;2.2,G113&gt;=0.107,D113&gt;=1.65,A113&lt;7.05,G113&lt;0.364,G113&lt;0.628,F113&gt;=2.5,A113&gt;=5.9,A113&gt;=5.55),5.35,IF(AND(D113&gt;=2.2,G113&gt;=0.107,D113&gt;=1.65,A113&lt;7.05,G113&lt;0.364,G113&lt;0.628,F113&gt;=2.5,A113&gt;=5.9,A113&gt;=5.55),5.2,IF(AND(D113&lt;2.25,B113&lt;3.25,D113&lt;2.35,A113&lt;7.55,G113&gt;=0.364,G113&lt;0.628,F113&gt;=2.5,A113&gt;=5.9,A113&gt;=5.55),5.8,IF(AND(D113&gt;=2.25,B113&lt;3.25,D113&lt;2.35,A113&lt;7.55,G113&gt;=0.364,G113&lt;0.628,F113&gt;=2.5,A113&gt;=5.9,A113&gt;=5.55),5.9,"shouldnthappen")))))))))))))))))))))))))))))))))))))</f>
        <v>5.1</v>
      </c>
      <c r="P113" s="1" t="n">
        <f aca="false">IF(AND(D113&gt;=0.75,A113&lt;5.55),3.9,IF(AND(H113&lt;7.482,A113&gt;=5.55),3.45,IF(AND(B113&gt;=3.15,B113&lt;3.25,D113&lt;0.75,A113&lt;5.55),1.262,IF(AND(G113&gt;=0.446,B113&lt;3.15,B113&lt;3.25,D113&lt;0.75,A113&lt;5.55),1.1,IF(AND(G113&lt;0.408,A113&lt;5.05,B113&gt;=3.25,D113&lt;0.75,A113&lt;5.55),1.4,IF(AND(G113&gt;=0.408,A113&lt;5.05,B113&gt;=3.25,D113&lt;0.75,A113&lt;5.55),1.233,IF(AND(G113&gt;=0.676,A113&gt;=5.05,B113&gt;=3.25,D113&lt;0.75,A113&lt;5.55),1.72,IF(AND(H113&lt;9.386,A113&lt;5.85,F113&lt;2.5,H113&gt;=7.482,A113&gt;=5.55),3.5,IF(AND(H113&gt;=9.386,A113&lt;5.85,F113&lt;2.5,H113&gt;=7.482,A113&gt;=5.55),4.275,IF(AND(H113&gt;=16.284,G113&lt;0.865,F113&gt;=2.5,H113&gt;=7.482,A113&gt;=5.55),6.6,IF(AND(G113&lt;0.912,G113&gt;=0.865,F113&gt;=2.5,H113&gt;=7.482,A113&gt;=5.55),4.8,IF(AND(G113&gt;=0.912,G113&gt;=0.865,F113&gt;=2.5,H113&gt;=7.482,A113&gt;=5.55),5.175,IF(AND(A113&gt;=4.95,G113&lt;0.446,B113&lt;3.15,B113&lt;3.25,D113&lt;0.75,A113&lt;5.55),1.6,IF(AND(H113&gt;=12.974,G113&lt;0.676,A113&gt;=5.05,B113&gt;=3.25,D113&lt;0.75,A113&lt;5.55),1.3,IF(AND(D113&lt;1.45,H113&lt;13.531,A113&gt;=5.85,F113&lt;2.5,H113&gt;=7.482,A113&gt;=5.55),4.2,IF(AND(D113&gt;=1.45,H113&lt;13.531,A113&gt;=5.85,F113&lt;2.5,H113&gt;=7.482,A113&gt;=5.55),4.967,IF(AND(G113&lt;0.187,H113&gt;=13.531,A113&gt;=5.85,F113&lt;2.5,H113&gt;=7.482,A113&gt;=5.55),5,IF(AND(H113&gt;=12.675,A113&lt;4.95,G113&lt;0.446,B113&lt;3.15,B113&lt;3.25,D113&lt;0.75,A113&lt;5.55),1.5,IF(AND(H113&lt;10.826,H113&lt;12.974,G113&lt;0.676,A113&gt;=5.05,B113&gt;=3.25,D113&lt;0.75,A113&lt;5.55),1.46,IF(AND(H113&gt;=10.826,H113&lt;12.974,G113&lt;0.676,A113&gt;=5.05,B113&gt;=3.25,D113&lt;0.75,A113&lt;5.55),1.4,IF(AND(A113&lt;6.15,G113&gt;=0.187,H113&gt;=13.531,A113&gt;=5.85,F113&lt;2.5,H113&gt;=7.482,A113&gt;=5.55),4.7,IF(AND(A113&lt;6.85,B113&lt;2.95,H113&lt;16.284,G113&lt;0.865,F113&gt;=2.5,H113&gt;=7.482,A113&gt;=5.55),5.32,IF(AND(A113&gt;=6.85,B113&lt;2.95,H113&lt;16.284,G113&lt;0.865,F113&gt;=2.5,H113&gt;=7.482,A113&gt;=5.55),6.567,IF(AND(A113&lt;4.85,H113&lt;12.675,A113&lt;4.95,G113&lt;0.446,B113&lt;3.15,B113&lt;3.25,D113&lt;0.75,A113&lt;5.55),1.4,IF(AND(A113&gt;=4.85,H113&lt;12.675,A113&lt;4.95,G113&lt;0.446,B113&lt;3.15,B113&lt;3.25,D113&lt;0.75,A113&lt;5.55),1.5,IF(AND(B113&lt;3.1,A113&gt;=6.15,G113&gt;=0.187,H113&gt;=13.531,A113&gt;=5.85,F113&lt;2.5,H113&gt;=7.482,A113&gt;=5.55),4.467,IF(AND(B113&gt;=3.1,A113&gt;=6.15,G113&gt;=0.187,H113&gt;=13.531,A113&gt;=5.85,F113&lt;2.5,H113&gt;=7.482,A113&gt;=5.55),4.7,IF(AND(G113&gt;=0.379,B113&lt;3.15,B113&gt;=2.95,H113&lt;16.284,G113&lt;0.865,F113&gt;=2.5,H113&gt;=7.482,A113&gt;=5.55),5.733,IF(AND(A113&lt;6.6,B113&gt;=3.15,B113&gt;=2.95,H113&lt;16.284,G113&lt;0.865,F113&gt;=2.5,H113&gt;=7.482,A113&gt;=5.55),5.38,IF(AND(A113&lt;6.7,G113&lt;0.379,B113&lt;3.15,B113&gt;=2.95,H113&lt;16.284,G113&lt;0.865,F113&gt;=2.5,H113&gt;=7.482,A113&gt;=5.55),5.3,IF(AND(A113&gt;=6.7,G113&lt;0.379,B113&lt;3.15,B113&gt;=2.95,H113&lt;16.284,G113&lt;0.865,F113&gt;=2.5,H113&gt;=7.482,A113&gt;=5.55),5.16,IF(AND(A113&lt;7.05,A113&gt;=6.6,B113&gt;=3.15,B113&gt;=2.95,H113&lt;16.284,G113&lt;0.865,F113&gt;=2.5,H113&gt;=7.482,A113&gt;=5.55),5.78,IF(AND(A113&gt;=7.05,A113&gt;=6.6,B113&gt;=3.15,B113&gt;=2.95,H113&lt;16.284,G113&lt;0.865,F113&gt;=2.5,H113&gt;=7.482,A113&gt;=5.55),6.1,"shouldnthappen")))))))))))))))))))))))))))))))))</f>
        <v>5.38</v>
      </c>
      <c r="Q113" s="1" t="n">
        <f aca="false">IF(AND(G113&gt;=0.422,B113&lt;3.25,F113&lt;1.5),1.25,IF(AND(G113&gt;=0.082,G113&lt;0.125,F113&gt;=1.5),6.7,IF(AND(G113&lt;0.251,G113&lt;0.422,B113&lt;3.25,F113&lt;1.5),1.38,IF(AND(G113&gt;=0.251,G113&lt;0.422,B113&lt;3.25,F113&lt;1.5),1.55,IF(AND(G113&gt;=0.385,G113&lt;0.633,B113&gt;=3.25,F113&lt;1.5),1.367,IF(AND(B113&lt;3.35,G113&gt;=0.633,B113&gt;=3.25,F113&lt;1.5),1.7,IF(AND(A113&lt;5.85,G113&lt;0.082,G113&lt;0.125,F113&gt;=1.5),4.5,IF(AND(F113&gt;=2.5,D113&lt;1.6,G113&gt;=0.125,F113&gt;=1.5),5.05,IF(AND(H113&gt;=16.774,D113&gt;=1.6,G113&gt;=0.125,F113&gt;=1.5),6.4,IF(AND(D113&gt;=0.5,G113&lt;0.385,G113&lt;0.633,B113&gt;=3.25,F113&lt;1.5),1.6,IF(AND(B113&lt;3.6,B113&gt;=3.35,G113&gt;=0.633,B113&gt;=3.25,F113&lt;1.5),1.55,IF(AND(B113&gt;=3.6,B113&gt;=3.35,G113&gt;=0.633,B113&gt;=3.25,F113&lt;1.5),1.6,IF(AND(D113&lt;1.65,A113&gt;=5.85,G113&lt;0.082,G113&lt;0.125,F113&gt;=1.5),4.7,IF(AND(A113&lt;5.3,F113&lt;2.5,D113&lt;1.6,G113&gt;=0.125,F113&gt;=1.5),3.15,IF(AND(B113&gt;=3.2,H113&lt;16.774,D113&gt;=1.6,G113&gt;=0.125,F113&gt;=1.5),5.675,IF(AND(H113&lt;11.767,D113&lt;0.5,G113&lt;0.385,G113&lt;0.633,B113&gt;=3.25,F113&lt;1.5),1.5,IF(AND(H113&gt;=11.767,D113&lt;0.5,G113&lt;0.385,G113&lt;0.633,B113&gt;=3.25,F113&lt;1.5),1.367,IF(AND(H113&lt;8.367,D113&gt;=1.65,A113&gt;=5.85,G113&lt;0.082,G113&lt;0.125,F113&gt;=1.5),5.7,IF(AND(H113&gt;=8.367,D113&gt;=1.65,A113&gt;=5.85,G113&lt;0.082,G113&lt;0.125,F113&gt;=1.5),5.575,IF(AND(A113&gt;=7.1,B113&lt;3.2,H113&lt;16.774,D113&gt;=1.6,G113&gt;=0.125,F113&gt;=1.5),6.3,IF(AND(H113&gt;=15.395,B113&lt;2.85,A113&gt;=5.3,F113&lt;2.5,D113&lt;1.6,G113&gt;=0.125,F113&gt;=1.5),4.8,IF(AND(H113&lt;8.486,B113&gt;=2.85,A113&gt;=5.3,F113&lt;2.5,D113&lt;1.6,G113&gt;=0.125,F113&gt;=1.5),3.85,IF(AND(D113&gt;=2.1,A113&lt;7.1,B113&lt;3.2,H113&lt;16.774,D113&gt;=1.6,G113&gt;=0.125,F113&gt;=1.5),5.5,IF(AND(B113&gt;=2.75,H113&lt;15.395,B113&lt;2.85,A113&gt;=5.3,F113&lt;2.5,D113&lt;1.6,G113&gt;=0.125,F113&gt;=1.5),4.489,IF(AND(H113&gt;=15.168,H113&gt;=8.486,B113&gt;=2.85,A113&gt;=5.3,F113&lt;2.5,D113&lt;1.6,G113&gt;=0.125,F113&gt;=1.5),4.7,IF(AND(G113&gt;=0.519,D113&lt;2.1,A113&lt;7.1,B113&lt;3.2,H113&lt;16.774,D113&gt;=1.6,G113&gt;=0.125,F113&gt;=1.5),4.925,IF(AND(G113&gt;=0.897,B113&lt;2.75,H113&lt;15.395,B113&lt;2.85,A113&gt;=5.3,F113&lt;2.5,D113&lt;1.6,G113&gt;=0.125,F113&gt;=1.5),4.567,IF(AND(A113&lt;5.65,H113&lt;15.168,H113&gt;=8.486,B113&gt;=2.85,A113&gt;=5.3,F113&lt;2.5,D113&lt;1.6,G113&gt;=0.125,F113&gt;=1.5),4.5,IF(AND(G113&lt;0.23,G113&lt;0.519,D113&lt;2.1,A113&lt;7.1,B113&lt;3.2,H113&lt;16.774,D113&gt;=1.6,G113&gt;=0.125,F113&gt;=1.5),5,IF(AND(A113&lt;5.9,G113&lt;0.897,B113&lt;2.75,H113&lt;15.395,B113&lt;2.85,A113&gt;=5.3,F113&lt;2.5,D113&lt;1.6,G113&gt;=0.125,F113&gt;=1.5),4.1,IF(AND(A113&gt;=5.9,G113&lt;0.897,B113&lt;2.75,H113&lt;15.395,B113&lt;2.85,A113&gt;=5.3,F113&lt;2.5,D113&lt;1.6,G113&gt;=0.125,F113&gt;=1.5),4.5,IF(AND(A113&lt;6.05,A113&gt;=5.65,H113&lt;15.168,H113&gt;=8.486,B113&gt;=2.85,A113&gt;=5.3,F113&lt;2.5,D113&lt;1.6,G113&gt;=0.125,F113&gt;=1.5),4.2,IF(AND(A113&gt;=6.05,A113&gt;=5.65,H113&lt;15.168,H113&gt;=8.486,B113&gt;=2.85,A113&gt;=5.3,F113&lt;2.5,D113&lt;1.6,G113&gt;=0.125,F113&gt;=1.5),4.35,IF(AND(D113&lt;1.95,G113&gt;=0.23,G113&lt;0.519,D113&lt;2.1,A113&lt;7.1,B113&lt;3.2,H113&lt;16.774,D113&gt;=1.6,G113&gt;=0.125,F113&gt;=1.5),5.3,IF(AND(D113&gt;=1.95,G113&gt;=0.23,G113&lt;0.519,D113&lt;2.1,A113&lt;7.1,B113&lt;3.2,H113&lt;16.774,D113&gt;=1.6,G113&gt;=0.125,F113&gt;=1.5),5.2,"shouldnthappen")))))))))))))))))))))))))))))))))))</f>
        <v>5.675</v>
      </c>
      <c r="R113" s="1" t="n">
        <f aca="false">IF(AND(G113&gt;=0.901,F113&lt;1.5),1.9,IF(AND(H113&lt;5.523,D113&lt;0.35,G113&lt;0.901,F113&lt;1.5),1,IF(AND(B113&lt;3.6,D113&gt;=0.35,G113&lt;0.901,F113&lt;1.5),1.575,IF(AND(B113&gt;=3.6,D113&gt;=0.35,G113&lt;0.901,F113&lt;1.5),1.5,IF(AND(G113&gt;=0.837,D113&lt;1.15,D113&lt;1.45,F113&gt;=1.5),3,IF(AND(G113&gt;=0.66,D113&gt;=1.15,D113&lt;1.45,F113&gt;=1.5),4,IF(AND(F113&gt;=2.5,D113&lt;1.55,D113&gt;=1.45,F113&gt;=1.5),5.025,IF(AND(F113&lt;2.5,D113&gt;=1.55,D113&gt;=1.45,F113&gt;=1.5),4.933,IF(AND(B113&lt;2.45,G113&lt;0.837,D113&lt;1.15,D113&lt;1.45,F113&gt;=1.5),3.3,IF(AND(B113&gt;=2.45,G113&lt;0.837,D113&lt;1.15,D113&lt;1.45,F113&gt;=1.5),3.86,IF(AND(B113&gt;=3.05,F113&lt;2.5,D113&lt;1.55,D113&gt;=1.45,F113&gt;=1.5),4.8,IF(AND(D113&gt;=2.45,F113&gt;=2.5,D113&gt;=1.55,D113&gt;=1.45,F113&gt;=1.5),5.875,IF(AND(H113&lt;13.187,G113&lt;0.217,H113&gt;=5.523,D113&lt;0.35,G113&lt;0.901,F113&lt;1.5),1.4,IF(AND(H113&gt;=13.187,G113&lt;0.217,H113&gt;=5.523,D113&lt;0.35,G113&lt;0.901,F113&lt;1.5),1.5,IF(AND(G113&lt;0.33,G113&gt;=0.217,H113&gt;=5.523,D113&lt;0.35,G113&lt;0.901,F113&lt;1.5),1.28,IF(AND(A113&lt;6.05,D113&lt;1.35,G113&lt;0.66,D113&gt;=1.15,D113&lt;1.45,F113&gt;=1.5),4.175,IF(AND(A113&gt;=6.05,D113&lt;1.35,G113&lt;0.66,D113&gt;=1.15,D113&lt;1.45,F113&gt;=1.5),4.3,IF(AND(A113&lt;5.65,D113&gt;=1.35,G113&lt;0.66,D113&gt;=1.15,D113&lt;1.45,F113&gt;=1.5),3.9,IF(AND(A113&gt;=5.65,D113&gt;=1.35,G113&lt;0.66,D113&gt;=1.15,D113&lt;1.45,F113&gt;=1.5),4.52,IF(AND(A113&lt;6.25,B113&lt;3.05,F113&lt;2.5,D113&lt;1.55,D113&gt;=1.45,F113&gt;=1.5),4.5,IF(AND(A113&gt;=6.25,B113&lt;3.05,F113&lt;2.5,D113&lt;1.55,D113&gt;=1.45,F113&gt;=1.5),4.675,IF(AND(A113&gt;=7.25,D113&lt;2.45,F113&gt;=2.5,D113&gt;=1.55,D113&gt;=1.45,F113&gt;=1.5),6.433,IF(AND(D113&gt;=0.25,G113&gt;=0.33,G113&gt;=0.217,H113&gt;=5.523,D113&lt;0.35,G113&lt;0.901,F113&lt;1.5),1.4,IF(AND(A113&lt;6.15,A113&lt;7.25,D113&lt;2.45,F113&gt;=2.5,D113&gt;=1.55,D113&gt;=1.45,F113&gt;=1.5),5.025,IF(AND(H113&lt;6.439,D113&lt;0.25,G113&gt;=0.33,G113&gt;=0.217,H113&gt;=5.523,D113&lt;0.35,G113&lt;0.901,F113&lt;1.5),1.5,IF(AND(H113&gt;=6.439,D113&lt;0.25,G113&gt;=0.33,G113&gt;=0.217,H113&gt;=5.523,D113&lt;0.35,G113&lt;0.901,F113&lt;1.5),1.38,IF(AND(H113&gt;=13.711,A113&gt;=6.15,A113&lt;7.25,D113&lt;2.45,F113&gt;=2.5,D113&gt;=1.55,D113&gt;=1.45,F113&gt;=1.5),5.68,IF(AND(B113&gt;=3.3,H113&lt;13.711,A113&gt;=6.15,A113&lt;7.25,D113&lt;2.45,F113&gt;=2.5,D113&gt;=1.55,D113&gt;=1.45,F113&gt;=1.5),5.6,IF(AND(G113&lt;0.093,B113&lt;3.3,H113&lt;13.711,A113&gt;=6.15,A113&lt;7.25,D113&lt;2.45,F113&gt;=2.5,D113&gt;=1.55,D113&gt;=1.45,F113&gt;=1.5),5.56,IF(AND(D113&lt;1.95,G113&gt;=0.093,B113&lt;3.3,H113&lt;13.711,A113&gt;=6.15,A113&lt;7.25,D113&lt;2.45,F113&gt;=2.5,D113&gt;=1.55,D113&gt;=1.45,F113&gt;=1.5),5.3,IF(AND(B113&lt;3.15,D113&gt;=1.95,G113&gt;=0.093,B113&lt;3.3,H113&lt;13.711,A113&gt;=6.15,A113&lt;7.25,D113&lt;2.45,F113&gt;=2.5,D113&gt;=1.55,D113&gt;=1.45,F113&gt;=1.5),5.1,IF(AND(B113&gt;=3.15,D113&gt;=1.95,G113&gt;=0.093,B113&lt;3.3,H113&lt;13.711,A113&gt;=6.15,A113&lt;7.25,D113&lt;2.45,F113&gt;=2.5,D113&gt;=1.55,D113&gt;=1.45,F113&gt;=1.5),5.15,"shouldnthappen"))))))))))))))))))))))))))))))))</f>
        <v>5.15</v>
      </c>
      <c r="S113" s="1" t="n">
        <f aca="false">IF(AND(G113&gt;=0.859,D113&gt;=0.35,F113&lt;1.5),1.9,IF(AND(D113&lt;1.75,F113&gt;=2.5,F113&gt;=1.5),4.867,IF(AND(H113&lt;8.42,A113&lt;5.05,D113&lt;0.35,F113&lt;1.5),1.42,IF(AND(H113&gt;=14.877,A113&gt;=5.05,D113&lt;0.35,F113&lt;1.5),1.3,IF(AND(B113&lt;3.35,G113&lt;0.859,D113&gt;=0.35,F113&lt;1.5),1.7,IF(AND(B113&gt;=3.35,G113&lt;0.859,D113&gt;=0.35,F113&lt;1.5),1.5,IF(AND(A113&gt;=6.05,B113&lt;2.75,F113&lt;2.5,F113&gt;=1.5),4.733,IF(AND(G113&gt;=0.68,B113&gt;=2.75,F113&lt;2.5,F113&gt;=1.5),4.025,IF(AND(H113&gt;=16.284,D113&gt;=1.75,F113&gt;=2.5,F113&gt;=1.5),6.6,IF(AND(A113&lt;4.35,H113&gt;=8.42,A113&lt;5.05,D113&lt;0.35,F113&lt;1.5),1.1,IF(AND(G113&gt;=0.948,H113&lt;14.877,A113&gt;=5.05,D113&lt;0.35,F113&lt;1.5),1.7,IF(AND(A113&lt;5.3,A113&lt;6.05,B113&lt;2.75,F113&lt;2.5,F113&gt;=1.5),3,IF(AND(H113&gt;=15.168,G113&lt;0.68,B113&gt;=2.75,F113&lt;2.5,F113&gt;=1.5),4.75,IF(AND(H113&gt;=14.005,A113&gt;=4.35,H113&gt;=8.42,A113&lt;5.05,D113&lt;0.35,F113&lt;1.5),1.375,IF(AND(A113&gt;=5.55,G113&lt;0.948,H113&lt;14.877,A113&gt;=5.05,D113&lt;0.35,F113&lt;1.5),1.7,IF(AND(H113&lt;12.363,A113&gt;=5.3,A113&lt;6.05,B113&lt;2.75,F113&lt;2.5,F113&gt;=1.5),3.825,IF(AND(H113&gt;=12.363,A113&gt;=5.3,A113&lt;6.05,B113&lt;2.75,F113&lt;2.5,F113&gt;=1.5),4.033,IF(AND(H113&gt;=14.508,H113&lt;15.168,G113&lt;0.68,B113&gt;=2.75,F113&lt;2.5,F113&gt;=1.5),4.2,IF(AND(D113&gt;=2.35,D113&gt;=2.2,H113&lt;16.284,D113&gt;=1.75,F113&gt;=2.5,F113&gt;=1.5),5.267,IF(AND(G113&lt;0.231,H113&lt;14.005,A113&gt;=4.35,H113&gt;=8.42,A113&lt;5.05,D113&lt;0.35,F113&lt;1.5),1.4,IF(AND(H113&gt;=14.494,A113&lt;5.55,G113&lt;0.948,H113&lt;14.877,A113&gt;=5.05,D113&lt;0.35,F113&lt;1.5),1.6,IF(AND(A113&lt;6.1,H113&lt;14.508,H113&lt;15.168,G113&lt;0.68,B113&gt;=2.75,F113&lt;2.5,F113&gt;=1.5),4.5,IF(AND(A113&lt;6.1,H113&lt;11.8,D113&lt;2.2,H113&lt;16.284,D113&gt;=1.75,F113&gt;=2.5,F113&gt;=1.5),4.95,IF(AND(A113&gt;=6.1,H113&lt;11.8,D113&lt;2.2,H113&lt;16.284,D113&gt;=1.75,F113&gt;=2.5,F113&gt;=1.5),5.333,IF(AND(B113&lt;2.75,H113&gt;=11.8,D113&lt;2.2,H113&lt;16.284,D113&gt;=1.75,F113&gt;=2.5,F113&gt;=1.5),5.1,IF(AND(B113&gt;=3.15,D113&lt;2.35,D113&gt;=2.2,H113&lt;16.284,D113&gt;=1.75,F113&gt;=2.5,F113&gt;=1.5),5.5,IF(AND(B113&gt;=3.35,G113&gt;=0.231,H113&lt;14.005,A113&gt;=4.35,H113&gt;=8.42,A113&lt;5.05,D113&lt;0.35,F113&lt;1.5),1.3,IF(AND(H113&lt;13.869,H113&lt;14.494,A113&lt;5.55,G113&lt;0.948,H113&lt;14.877,A113&gt;=5.05,D113&lt;0.35,F113&lt;1.5),1.5,IF(AND(H113&gt;=13.869,H113&lt;14.494,A113&lt;5.55,G113&lt;0.948,H113&lt;14.877,A113&gt;=5.05,D113&lt;0.35,F113&lt;1.5),1.4,IF(AND(G113&lt;0.636,A113&gt;=6.1,H113&lt;14.508,H113&lt;15.168,G113&lt;0.68,B113&gt;=2.75,F113&lt;2.5,F113&gt;=1.5),4.68,IF(AND(G113&gt;=0.636,A113&gt;=6.1,H113&lt;14.508,H113&lt;15.168,G113&lt;0.68,B113&gt;=2.75,F113&lt;2.5,F113&gt;=1.5),4.4,IF(AND(B113&lt;2.85,B113&gt;=2.75,H113&gt;=11.8,D113&lt;2.2,H113&lt;16.284,D113&gt;=1.75,F113&gt;=2.5,F113&gt;=1.5),6.7,IF(AND(H113&lt;10.626,B113&lt;3.15,D113&lt;2.35,D113&gt;=2.2,H113&lt;16.284,D113&gt;=1.75,F113&gt;=2.5,F113&gt;=1.5),5.1,IF(AND(H113&gt;=10.626,B113&lt;3.15,D113&lt;2.35,D113&gt;=2.2,H113&lt;16.284,D113&gt;=1.75,F113&gt;=2.5,F113&gt;=1.5),5.2,IF(AND(G113&lt;0.378,B113&lt;3.35,G113&gt;=0.231,H113&lt;14.005,A113&gt;=4.35,H113&gt;=8.42,A113&lt;5.05,D113&lt;0.35,F113&lt;1.5),1.2,IF(AND(G113&gt;=0.378,B113&lt;3.35,G113&gt;=0.231,H113&lt;14.005,A113&gt;=4.35,H113&gt;=8.42,A113&lt;5.05,D113&lt;0.35,F113&lt;1.5),1.3,IF(AND(A113&lt;6.2,B113&gt;=2.85,B113&gt;=2.75,H113&gt;=11.8,D113&lt;2.2,H113&lt;16.284,D113&gt;=1.75,F113&gt;=2.5,F113&gt;=1.5),4.9,IF(AND(G113&lt;0.388,A113&gt;=6.2,B113&gt;=2.85,B113&gt;=2.75,H113&gt;=11.8,D113&lt;2.2,H113&lt;16.284,D113&gt;=1.75,F113&gt;=2.5,F113&gt;=1.5),5.52,IF(AND(G113&gt;=0.388,A113&gt;=6.2,B113&gt;=2.85,B113&gt;=2.75,H113&gt;=11.8,D113&lt;2.2,H113&lt;16.284,D113&gt;=1.75,F113&gt;=2.5,F113&gt;=1.5),5.7,"shouldnthappen")))))))))))))))))))))))))))))))))))))))</f>
        <v>5.7</v>
      </c>
      <c r="T113" s="1" t="n">
        <f aca="false">IF(AND(D113&gt;=0.8,A113&lt;5.45),3.7,IF(AND(D113&gt;=0.35,D113&lt;0.8,A113&lt;5.45),1.56,IF(AND(G113&lt;0.164,F113&lt;2.5,A113&gt;=5.45),1.6,IF(AND(H113&gt;=16.718,F113&gt;=2.5,A113&gt;=5.45),6.4,IF(AND(G113&gt;=0.719,H113&lt;16.718,F113&gt;=2.5,A113&gt;=5.45),5.05,IF(AND(A113&lt;4.35,A113&lt;5.05,D113&lt;0.35,D113&lt;0.8,A113&lt;5.45),1.1,IF(AND(H113&gt;=14.494,A113&gt;=5.05,D113&lt;0.35,D113&lt;0.8,A113&lt;5.45),1.6,IF(AND(G113&lt;0.338,D113&lt;1.25,G113&gt;=0.164,F113&lt;2.5,A113&gt;=5.45),4.1,IF(AND(H113&lt;8.397,D113&gt;=1.25,G113&gt;=0.164,F113&lt;2.5,A113&gt;=5.45),4,IF(AND(H113&lt;11.031,H113&lt;14.494,A113&gt;=5.05,D113&lt;0.35,D113&lt;0.8,A113&lt;5.45),1.5,IF(AND(H113&gt;=11.031,H113&lt;14.494,A113&gt;=5.05,D113&lt;0.35,D113&lt;0.8,A113&lt;5.45),1.44,IF(AND(B113&lt;2.65,H113&gt;=8.397,D113&gt;=1.25,G113&gt;=0.164,F113&lt;2.5,A113&gt;=5.45),4.767,IF(AND(H113&lt;7.388,G113&lt;0.487,G113&lt;0.719,H113&lt;16.718,F113&gt;=2.5,A113&gt;=5.45),5.067,IF(AND(G113&lt;0.533,G113&gt;=0.487,G113&lt;0.719,H113&lt;16.718,F113&gt;=2.5,A113&gt;=5.45),5.8,IF(AND(G113&gt;=0.533,G113&gt;=0.487,G113&lt;0.719,H113&lt;16.718,F113&gt;=2.5,A113&gt;=5.45),5.86,IF(AND(B113&lt;3.25,A113&gt;=4.95,A113&gt;=4.35,A113&lt;5.05,D113&lt;0.35,D113&lt;0.8,A113&lt;5.45),1.2,IF(AND(A113&lt;5.6,H113&lt;11.218,G113&gt;=0.338,D113&lt;1.25,G113&gt;=0.164,F113&lt;2.5,A113&gt;=5.45),3.7,IF(AND(A113&gt;=5.6,H113&lt;11.218,G113&gt;=0.338,D113&lt;1.25,G113&gt;=0.164,F113&lt;2.5,A113&gt;=5.45),3.5,IF(AND(H113&lt;12.668,H113&gt;=11.218,G113&gt;=0.338,D113&lt;1.25,G113&gt;=0.164,F113&lt;2.5,A113&gt;=5.45),3.9,IF(AND(H113&gt;=12.668,H113&gt;=11.218,G113&gt;=0.338,D113&lt;1.25,G113&gt;=0.164,F113&lt;2.5,A113&gt;=5.45),4,IF(AND(H113&gt;=15.705,B113&gt;=2.65,H113&gt;=8.397,D113&gt;=1.25,G113&gt;=0.164,F113&lt;2.5,A113&gt;=5.45),4.8,IF(AND(B113&lt;2.75,H113&gt;=7.388,G113&lt;0.487,G113&lt;0.719,H113&lt;16.718,F113&gt;=2.5,A113&gt;=5.45),5.26,IF(AND(B113&lt;2.95,A113&lt;4.5,A113&lt;4.95,A113&gt;=4.35,A113&lt;5.05,D113&lt;0.35,D113&lt;0.8,A113&lt;5.45),1.4,IF(AND(B113&gt;=2.95,A113&lt;4.5,A113&lt;4.95,A113&gt;=4.35,A113&lt;5.05,D113&lt;0.35,D113&lt;0.8,A113&lt;5.45),1.3,IF(AND(H113&gt;=13.924,A113&gt;=4.5,A113&lt;4.95,A113&gt;=4.35,A113&lt;5.05,D113&lt;0.35,D113&lt;0.8,A113&lt;5.45),1.5,IF(AND(G113&lt;0.252,B113&gt;=3.25,A113&gt;=4.95,A113&gt;=4.35,A113&lt;5.05,D113&lt;0.35,D113&lt;0.8,A113&lt;5.45),1.4,IF(AND(G113&gt;=0.252,B113&gt;=3.25,A113&gt;=4.95,A113&gt;=4.35,A113&lt;5.05,D113&lt;0.35,D113&lt;0.8,A113&lt;5.45),1.32,IF(AND(G113&gt;=0.473,H113&lt;15.705,B113&gt;=2.65,H113&gt;=8.397,D113&gt;=1.25,G113&gt;=0.164,F113&lt;2.5,A113&gt;=5.45),4.7,IF(AND(B113&gt;=3.15,B113&gt;=2.75,H113&gt;=7.388,G113&lt;0.487,G113&lt;0.719,H113&lt;16.718,F113&gt;=2.5,A113&gt;=5.45),5.7,IF(AND(B113&lt;3.15,H113&lt;13.924,A113&gt;=4.5,A113&lt;4.95,A113&gt;=4.35,A113&lt;5.05,D113&lt;0.35,D113&lt;0.8,A113&lt;5.45),1.433,IF(AND(B113&gt;=3.15,H113&lt;13.924,A113&gt;=4.5,A113&lt;4.95,A113&gt;=4.35,A113&lt;5.05,D113&lt;0.35,D113&lt;0.8,A113&lt;5.45),1.4,IF(AND(H113&gt;=14.81,G113&lt;0.473,H113&lt;15.705,B113&gt;=2.65,H113&gt;=8.397,D113&gt;=1.25,G113&gt;=0.164,F113&lt;2.5,A113&gt;=5.45),4.2,IF(AND(A113&lt;6.65,B113&lt;3.15,B113&gt;=2.75,H113&gt;=7.388,G113&lt;0.487,G113&lt;0.719,H113&lt;16.718,F113&gt;=2.5,A113&gt;=5.45),5.6,IF(AND(A113&gt;=6.65,B113&lt;3.15,B113&gt;=2.75,H113&gt;=7.388,G113&lt;0.487,G113&lt;0.719,H113&lt;16.718,F113&gt;=2.5,A113&gt;=5.45),5.4,IF(AND(A113&lt;6.15,H113&lt;14.81,G113&lt;0.473,H113&lt;15.705,B113&gt;=2.65,H113&gt;=8.397,D113&gt;=1.25,G113&gt;=0.164,F113&lt;2.5,A113&gt;=5.45),4.5,IF(AND(A113&gt;=6.15,H113&lt;14.81,G113&lt;0.473,H113&lt;15.705,B113&gt;=2.65,H113&gt;=8.397,D113&gt;=1.25,G113&gt;=0.164,F113&lt;2.5,A113&gt;=5.45),4.4,"shouldnthappen"))))))))))))))))))))))))))))))))))))</f>
        <v>5.86</v>
      </c>
      <c r="U113" s="1" t="n">
        <f aca="false">IF(AND(G113&gt;=0.934,F113&lt;1.5),1.7,IF(AND(D113&lt;0.15,D113&lt;0.25,G113&lt;0.934,F113&lt;1.5),1.38,IF(AND(H113&gt;=14.379,D113&gt;=0.25,G113&lt;0.934,F113&lt;1.5),1.7,IF(AND(A113&lt;5.3,D113&lt;1.35,F113&lt;2.5,F113&gt;=1.5),3.15,IF(AND(H113&lt;7.148,D113&gt;=1.35,F113&lt;2.5,F113&gt;=1.5),3.9,IF(AND(G113&lt;0.352,A113&lt;6.15,F113&gt;=2.5,F113&gt;=1.5),4.5,IF(AND(G113&gt;=0.352,A113&lt;6.15,F113&gt;=2.5,F113&gt;=1.5),4.92,IF(AND(B113&lt;2.85,A113&gt;=6.15,F113&gt;=2.5,F113&gt;=1.5),6.2,IF(AND(D113&gt;=0.45,H113&lt;14.379,D113&gt;=0.25,G113&lt;0.934,F113&lt;1.5),1.65,IF(AND(G113&gt;=0.857,A113&gt;=5.3,D113&lt;1.35,F113&lt;2.5,F113&gt;=1.5),4.3,IF(AND(A113&gt;=7.25,B113&gt;=2.85,A113&gt;=6.15,F113&gt;=2.5,F113&gt;=1.5),6.425,IF(AND(H113&lt;9.499,A113&lt;5.05,D113&gt;=0.15,D113&lt;0.25,G113&lt;0.934,F113&lt;1.5),1.4,IF(AND(A113&gt;=5.45,A113&gt;=5.05,D113&gt;=0.15,D113&lt;0.25,G113&lt;0.934,F113&lt;1.5),1.3,IF(AND(B113&gt;=4.15,D113&lt;0.45,H113&lt;14.379,D113&gt;=0.25,G113&lt;0.934,F113&lt;1.5),1.5,IF(AND(A113&gt;=5.75,G113&lt;0.857,A113&gt;=5.3,D113&lt;1.35,F113&lt;2.5,F113&gt;=1.5),4.02,IF(AND(A113&lt;6.65,G113&lt;0.333,H113&gt;=7.148,D113&gt;=1.35,F113&lt;2.5,F113&gt;=1.5),4.475,IF(AND(A113&gt;=6.65,G113&lt;0.333,H113&gt;=7.148,D113&gt;=1.35,F113&lt;2.5,F113&gt;=1.5),4.8,IF(AND(D113&gt;=1.45,G113&gt;=0.333,H113&gt;=7.148,D113&gt;=1.35,F113&lt;2.5,F113&gt;=1.5),4.85,IF(AND(G113&gt;=0.861,A113&lt;7.25,B113&gt;=2.85,A113&gt;=6.15,F113&gt;=2.5,F113&gt;=1.5),5.2,IF(AND(G113&lt;0.571,H113&gt;=9.499,A113&lt;5.05,D113&gt;=0.15,D113&lt;0.25,G113&lt;0.934,F113&lt;1.5),1.2,IF(AND(G113&gt;=0.571,H113&gt;=9.499,A113&lt;5.05,D113&gt;=0.15,D113&lt;0.25,G113&lt;0.934,F113&lt;1.5),1.3,IF(AND(H113&lt;9.283,A113&lt;5.45,A113&gt;=5.05,D113&gt;=0.15,D113&lt;0.25,G113&lt;0.934,F113&lt;1.5),1.5,IF(AND(H113&gt;=9.283,A113&lt;5.45,A113&gt;=5.05,D113&gt;=0.15,D113&lt;0.25,G113&lt;0.934,F113&lt;1.5),1.425,IF(AND(A113&lt;4.9,B113&lt;4.15,D113&lt;0.45,H113&lt;14.379,D113&gt;=0.25,G113&lt;0.934,F113&lt;1.5),1.4,IF(AND(A113&gt;=4.9,B113&lt;4.15,D113&lt;0.45,H113&lt;14.379,D113&gt;=0.25,G113&lt;0.934,F113&lt;1.5),1.325,IF(AND(G113&lt;0.572,A113&lt;5.75,G113&lt;0.857,A113&gt;=5.3,D113&lt;1.35,F113&lt;2.5,F113&gt;=1.5),3.65,IF(AND(G113&gt;=0.572,A113&lt;5.75,G113&lt;0.857,A113&gt;=5.3,D113&lt;1.35,F113&lt;2.5,F113&gt;=1.5),3.9,IF(AND(A113&lt;6.75,D113&lt;1.45,G113&gt;=0.333,H113&gt;=7.148,D113&gt;=1.35,F113&lt;2.5,F113&gt;=1.5),4.4,IF(AND(A113&gt;=6.75,D113&lt;1.45,G113&gt;=0.333,H113&gt;=7.148,D113&gt;=1.35,F113&lt;2.5,F113&gt;=1.5),4.78,IF(AND(A113&lt;6.6,B113&lt;3.25,G113&lt;0.861,A113&lt;7.25,B113&gt;=2.85,A113&gt;=6.15,F113&gt;=2.5,F113&gt;=1.5),5.333,IF(AND(H113&lt;11.461,B113&gt;=3.25,G113&lt;0.861,A113&lt;7.25,B113&gt;=2.85,A113&gt;=6.15,F113&gt;=2.5,F113&gt;=1.5),6.025,IF(AND(H113&gt;=11.461,B113&gt;=3.25,G113&lt;0.861,A113&lt;7.25,B113&gt;=2.85,A113&gt;=6.15,F113&gt;=2.5,F113&gt;=1.5),5.667,IF(AND(H113&gt;=14.564,A113&gt;=6.6,B113&lt;3.25,G113&lt;0.861,A113&lt;7.25,B113&gt;=2.85,A113&gt;=6.15,F113&gt;=2.5,F113&gt;=1.5),5.4,IF(AND(D113&gt;=2.35,H113&lt;14.564,A113&gt;=6.6,B113&lt;3.25,G113&lt;0.861,A113&lt;7.25,B113&gt;=2.85,A113&gt;=6.15,F113&gt;=2.5,F113&gt;=1.5),5.6,IF(AND(A113&lt;6.85,D113&lt;2.35,H113&lt;14.564,A113&gt;=6.6,B113&lt;3.25,G113&lt;0.861,A113&lt;7.25,B113&gt;=2.85,A113&gt;=6.15,F113&gt;=2.5,F113&gt;=1.5),5.9,IF(AND(A113&gt;=6.85,D113&lt;2.35,H113&lt;14.564,A113&gt;=6.6,B113&lt;3.25,G113&lt;0.861,A113&lt;7.25,B113&gt;=2.85,A113&gt;=6.15,F113&gt;=2.5,F113&gt;=1.5),5.78,"shouldnthappen"))))))))))))))))))))))))))))))))))))</f>
        <v>5.333</v>
      </c>
      <c r="V113" s="1" t="n">
        <f aca="false">IF(AND(H113&lt;5.748,A113&lt;5.05,D113&lt;0.75),1,IF(AND(B113&lt;3.15,H113&gt;=5.748,A113&lt;5.05,D113&lt;0.75),1.475,IF(AND(G113&gt;=0.801,D113&lt;0.25,A113&gt;=5.05,D113&lt;0.75),1.7,IF(AND(D113&gt;=0.45,D113&gt;=0.25,A113&gt;=5.05,D113&lt;0.75),1.7,IF(AND(B113&lt;2.35,F113&lt;2.5,B113&lt;2.75,D113&gt;=0.75),4.16,IF(AND(D113&lt;1.75,F113&gt;=2.5,B113&lt;2.75,D113&gt;=0.75),4.875,IF(AND(D113&gt;=1.75,F113&gt;=2.5,B113&lt;2.75,D113&gt;=0.75),5.333,IF(AND(H113&gt;=16.284,D113&gt;=1.55,B113&gt;=2.75,D113&gt;=0.75),6.6,IF(AND(H113&gt;=14.144,B113&gt;=3.15,H113&gt;=5.748,A113&lt;5.05,D113&lt;0.75),1.3,IF(AND(A113&lt;5.45,G113&lt;0.801,D113&lt;0.25,A113&gt;=5.05,D113&lt;0.75),1.5,IF(AND(A113&gt;=5.45,G113&lt;0.801,D113&lt;0.25,A113&gt;=5.05,D113&lt;0.75),1.34,IF(AND(B113&lt;3.75,D113&lt;0.45,D113&gt;=0.25,A113&gt;=5.05,D113&lt;0.75),1.467,IF(AND(B113&gt;=3.75,D113&lt;0.45,D113&gt;=0.25,A113&gt;=5.05,D113&lt;0.75),1.767,IF(AND(G113&gt;=0.896,B113&gt;=2.35,F113&lt;2.5,B113&lt;2.75,D113&gt;=0.75),4.9,IF(AND(H113&lt;15.504,D113&lt;1.35,D113&lt;1.55,B113&gt;=2.75,D113&gt;=0.75),4.2,IF(AND(H113&gt;=15.504,D113&lt;1.35,D113&lt;1.55,B113&gt;=2.75,D113&gt;=0.75),4.6,IF(AND(H113&lt;9.767,D113&gt;=1.35,D113&lt;1.55,B113&gt;=2.75,D113&gt;=0.75),5.1,IF(AND(A113&lt;4.5,H113&lt;14.144,B113&gt;=3.15,H113&gt;=5.748,A113&lt;5.05,D113&lt;0.75),1.3,IF(AND(A113&gt;=4.5,H113&lt;14.144,B113&gt;=3.15,H113&gt;=5.748,A113&lt;5.05,D113&lt;0.75),1.4,IF(AND(D113&gt;=1.15,G113&lt;0.896,B113&gt;=2.35,F113&lt;2.5,B113&lt;2.75,D113&gt;=0.75),4.04,IF(AND(B113&lt;2.9,H113&gt;=9.767,D113&gt;=1.35,D113&lt;1.55,B113&gt;=2.75,D113&gt;=0.75),4.8,IF(AND(D113&lt;1.7,A113&gt;=7.05,H113&lt;16.284,D113&gt;=1.55,B113&gt;=2.75,D113&gt;=0.75),5.8,IF(AND(D113&gt;=1.7,A113&gt;=7.05,H113&lt;16.284,D113&gt;=1.55,B113&gt;=2.75,D113&gt;=0.75),6.3,IF(AND(B113&lt;2.45,D113&lt;1.15,G113&lt;0.896,B113&gt;=2.35,F113&lt;2.5,B113&lt;2.75,D113&gt;=0.75),3.767,IF(AND(B113&gt;=2.45,D113&lt;1.15,G113&lt;0.896,B113&gt;=2.35,F113&lt;2.5,B113&lt;2.75,D113&gt;=0.75),3.167,IF(AND(B113&gt;=3.15,B113&gt;=2.9,H113&gt;=9.767,D113&gt;=1.35,D113&lt;1.55,B113&gt;=2.75,D113&gt;=0.75),4.7,IF(AND(D113&lt;1.9,D113&lt;2.05,A113&lt;7.05,H113&lt;16.284,D113&gt;=1.55,B113&gt;=2.75,D113&gt;=0.75),4.82,IF(AND(D113&gt;=1.9,D113&lt;2.05,A113&lt;7.05,H113&lt;16.284,D113&gt;=1.55,B113&gt;=2.75,D113&gt;=0.75),5.067,IF(AND(H113&lt;12.721,B113&lt;3.15,B113&gt;=2.9,H113&gt;=9.767,D113&gt;=1.35,D113&lt;1.55,B113&gt;=2.75,D113&gt;=0.75),4.5,IF(AND(H113&gt;=12.721,B113&lt;3.15,B113&gt;=2.9,H113&gt;=9.767,D113&gt;=1.35,D113&lt;1.55,B113&gt;=2.75,D113&gt;=0.75),4.433,IF(AND(H113&lt;9.525,G113&lt;0.364,D113&gt;=2.05,A113&lt;7.05,H113&lt;16.284,D113&gt;=1.55,B113&gt;=2.75,D113&gt;=0.75),5.1,IF(AND(A113&lt;6.25,G113&gt;=0.364,D113&gt;=2.05,A113&lt;7.05,H113&lt;16.284,D113&gt;=1.55,B113&gt;=2.75,D113&gt;=0.75),5.4,IF(AND(H113&lt;10.898,H113&gt;=9.525,G113&lt;0.364,D113&gt;=2.05,A113&lt;7.05,H113&lt;16.284,D113&gt;=1.55,B113&gt;=2.75,D113&gt;=0.75),5.6,IF(AND(H113&lt;8.711,A113&gt;=6.25,G113&gt;=0.364,D113&gt;=2.05,A113&lt;7.05,H113&lt;16.284,D113&gt;=1.55,B113&gt;=2.75,D113&gt;=0.75),5.7,IF(AND(H113&gt;=8.711,A113&gt;=6.25,G113&gt;=0.364,D113&gt;=2.05,A113&lt;7.05,H113&lt;16.284,D113&gt;=1.55,B113&gt;=2.75,D113&gt;=0.75),5.84,IF(AND(D113&lt;2.2,H113&gt;=10.898,H113&gt;=9.525,G113&lt;0.364,D113&gt;=2.05,A113&lt;7.05,H113&lt;16.284,D113&gt;=1.55,B113&gt;=2.75,D113&gt;=0.75),5.4,IF(AND(D113&gt;=2.2,H113&gt;=10.898,H113&gt;=9.525,G113&lt;0.364,D113&gt;=2.05,A113&lt;7.05,H113&lt;16.284,D113&gt;=1.55,B113&gt;=2.75,D113&gt;=0.75),5.3,"shouldnthappen")))))))))))))))))))))))))))))))))))))</f>
        <v>5.067</v>
      </c>
      <c r="W113" s="1" t="n">
        <f aca="false">IF(AND(H113&lt;6.926,D113&gt;=0.35,D113&lt;0.8),1.9,IF(AND(H113&gt;=6.926,D113&gt;=0.35,D113&lt;0.8),1.533,IF(AND(H113&lt;13.492,A113&lt;4.75,D113&lt;0.35,D113&lt;0.8),1.1,IF(AND(H113&gt;=13.492,A113&lt;4.75,D113&lt;0.35,D113&lt;0.8),1.375,IF(AND(B113&lt;2.75,A113&gt;=5.85,F113&lt;2.5,D113&gt;=0.8),4.833,IF(AND(B113&lt;3.3,A113&gt;=7.05,F113&gt;=2.5,D113&gt;=0.8),5.8,IF(AND(B113&gt;=3.3,A113&gt;=7.05,F113&gt;=2.5,D113&gt;=0.8),6.325,IF(AND(D113&gt;=0.25,A113&lt;5.05,A113&gt;=4.75,D113&lt;0.35,D113&lt;0.8),1.3,IF(AND(B113&lt;3.6,A113&gt;=5.05,A113&gt;=4.75,D113&lt;0.35,D113&lt;0.8),1.4,IF(AND(H113&lt;10.194,G113&lt;0.412,A113&lt;5.85,F113&lt;2.5,D113&gt;=0.8),4.133,IF(AND(H113&gt;=10.194,G113&lt;0.412,A113&lt;5.85,F113&lt;2.5,D113&gt;=0.8),4.5,IF(AND(A113&lt;5.35,G113&gt;=0.412,A113&lt;5.85,F113&lt;2.5,D113&gt;=0.8),3.15,IF(AND(A113&lt;6.2,B113&gt;=2.75,A113&gt;=5.85,F113&lt;2.5,D113&gt;=0.8),4.3,IF(AND(H113&lt;5.767,A113&lt;6.2,A113&lt;7.05,F113&gt;=2.5,D113&gt;=0.8),4.5,IF(AND(G113&gt;=0.861,A113&gt;=6.2,A113&lt;7.05,F113&gt;=2.5,D113&gt;=0.8),5.2,IF(AND(B113&lt;3.15,D113&lt;0.25,A113&lt;5.05,A113&gt;=4.75,D113&lt;0.35,D113&lt;0.8),1.55,IF(AND(A113&lt;5.45,B113&gt;=3.6,A113&gt;=5.05,A113&gt;=4.75,D113&lt;0.35,D113&lt;0.8),1.5,IF(AND(A113&gt;=5.45,B113&gt;=3.6,A113&gt;=5.05,A113&gt;=4.75,D113&lt;0.35,D113&lt;0.8),1.4,IF(AND(G113&gt;=0.772,A113&gt;=5.35,G113&gt;=0.412,A113&lt;5.85,F113&lt;2.5,D113&gt;=0.8),3.9,IF(AND(D113&gt;=1.45,A113&gt;=6.2,B113&gt;=2.75,A113&gt;=5.85,F113&lt;2.5,D113&gt;=0.8),4.775,IF(AND(G113&lt;0.5,H113&gt;=5.767,A113&lt;6.2,A113&lt;7.05,F113&gt;=2.5,D113&gt;=0.8),5.1,IF(AND(G113&gt;=0.5,H113&gt;=5.767,A113&lt;6.2,A113&lt;7.05,F113&gt;=2.5,D113&gt;=0.8),4.95,IF(AND(B113&gt;=3.25,G113&lt;0.861,A113&gt;=6.2,A113&lt;7.05,F113&gt;=2.5,D113&gt;=0.8),5.75,IF(AND(A113&lt;4.95,B113&gt;=3.15,D113&lt;0.25,A113&lt;5.05,A113&gt;=4.75,D113&lt;0.35,D113&lt;0.8),1.4,IF(AND(A113&lt;5.65,G113&lt;0.772,A113&gt;=5.35,G113&gt;=0.412,A113&lt;5.85,F113&lt;2.5,D113&gt;=0.8),3.6,IF(AND(A113&gt;=5.65,G113&lt;0.772,A113&gt;=5.35,G113&gt;=0.412,A113&lt;5.85,F113&lt;2.5,D113&gt;=0.8),3.5,IF(AND(B113&gt;=3.15,D113&lt;1.45,A113&gt;=6.2,B113&gt;=2.75,A113&gt;=5.85,F113&lt;2.5,D113&gt;=0.8),4.7,IF(AND(A113&gt;=6.65,B113&lt;3.25,G113&lt;0.861,A113&gt;=6.2,A113&lt;7.05,F113&gt;=2.5,D113&gt;=0.8),5.567,IF(AND(H113&lt;9.499,A113&gt;=4.95,B113&gt;=3.15,D113&lt;0.25,A113&lt;5.05,A113&gt;=4.75,D113&lt;0.35,D113&lt;0.8),1.4,IF(AND(H113&gt;=9.499,A113&gt;=4.95,B113&gt;=3.15,D113&lt;0.25,A113&lt;5.05,A113&gt;=4.75,D113&lt;0.35,D113&lt;0.8),1.2,IF(AND(G113&lt;0.765,B113&lt;3.15,D113&lt;1.45,A113&gt;=6.2,B113&gt;=2.75,A113&gt;=5.85,F113&lt;2.5,D113&gt;=0.8),4.4,IF(AND(G113&gt;=0.765,B113&lt;3.15,D113&lt;1.45,A113&gt;=6.2,B113&gt;=2.75,A113&gt;=5.85,F113&lt;2.5,D113&gt;=0.8),4.6,IF(AND(H113&lt;10.667,A113&lt;6.65,B113&lt;3.25,G113&lt;0.861,A113&gt;=6.2,A113&lt;7.05,F113&gt;=2.5,D113&gt;=0.8),5.167,IF(AND(G113&lt;0.627,H113&gt;=10.667,A113&lt;6.65,B113&lt;3.25,G113&lt;0.861,A113&gt;=6.2,A113&lt;7.05,F113&gt;=2.5,D113&gt;=0.8),5.64,IF(AND(G113&gt;=0.627,H113&gt;=10.667,A113&lt;6.65,B113&lt;3.25,G113&lt;0.861,A113&gt;=6.2,A113&lt;7.05,F113&gt;=2.5,D113&gt;=0.8),5.1,"shouldnthappen")))))))))))))))))))))))))))))))))))</f>
        <v>5.1</v>
      </c>
      <c r="X113" s="1" t="n">
        <f aca="false">IF(AND(B113&lt;3.05,H113&lt;6.697,A113&lt;5.45),4.1,IF(AND(B113&gt;=3.05,H113&lt;6.697,A113&lt;5.45),1.48,IF(AND(D113&lt;0.7,A113&lt;5.9,A113&gt;=5.45),1.4,IF(AND(A113&lt;4.35,B113&lt;3.3,H113&gt;=6.697,A113&lt;5.45),1.1,IF(AND(G113&lt;0.372,D113&gt;=0.7,A113&lt;5.9,A113&gt;=5.45),4.36,IF(AND(A113&gt;=4.9,A113&gt;=4.35,B113&lt;3.3,H113&gt;=6.697,A113&lt;5.45),1.6,IF(AND(H113&gt;=14.171,A113&lt;5.15,B113&gt;=3.3,H113&gt;=6.697,A113&lt;5.45),1.6,IF(AND(G113&lt;0.451,A113&gt;=5.15,B113&gt;=3.3,H113&gt;=6.697,A113&lt;5.45),1.367,IF(AND(G113&gt;=0.451,A113&gt;=5.15,B113&gt;=3.3,H113&gt;=6.697,A113&lt;5.45),1.5,IF(AND(G113&lt;0.332,D113&lt;1.45,F113&lt;2.5,A113&gt;=5.9,A113&gt;=5.45),4.35,IF(AND(A113&lt;6.15,D113&gt;=1.45,F113&lt;2.5,A113&gt;=5.9,A113&gt;=5.45),5.1,IF(AND(D113&gt;=2.4,G113&lt;0.432,F113&gt;=2.5,A113&gt;=5.9,A113&gt;=5.45),5.78,IF(AND(A113&lt;6.15,G113&gt;=0.432,F113&gt;=2.5,A113&gt;=5.9,A113&gt;=5.45),4.9,IF(AND(B113&lt;3.1,A113&lt;4.9,A113&gt;=4.35,B113&lt;3.3,H113&gt;=6.697,A113&lt;5.45),1.4,IF(AND(B113&gt;=3.1,A113&lt;4.9,A113&gt;=4.35,B113&lt;3.3,H113&gt;=6.697,A113&lt;5.45),1.3,IF(AND(G113&lt;0.343,H113&lt;14.171,A113&lt;5.15,B113&gt;=3.3,H113&gt;=6.697,A113&lt;5.45),1.433,IF(AND(G113&gt;=0.343,H113&lt;14.171,A113&lt;5.15,B113&gt;=3.3,H113&gt;=6.697,A113&lt;5.45),1.525,IF(AND(D113&lt;1.05,B113&lt;2.55,G113&gt;=0.372,D113&gt;=0.7,A113&lt;5.9,A113&gt;=5.45),3.7,IF(AND(H113&lt;10.596,B113&gt;=2.55,G113&gt;=0.372,D113&gt;=0.7,A113&lt;5.9,A113&gt;=5.45),3.525,IF(AND(H113&gt;=10.596,B113&gt;=2.55,G113&gt;=0.372,D113&gt;=0.7,A113&lt;5.9,A113&gt;=5.45),3.9,IF(AND(H113&lt;14.314,G113&gt;=0.332,D113&lt;1.45,F113&lt;2.5,A113&gt;=5.9,A113&gt;=5.45),4.4,IF(AND(H113&gt;=14.314,G113&gt;=0.332,D113&lt;1.45,F113&lt;2.5,A113&gt;=5.9,A113&gt;=5.45),4.7,IF(AND(H113&lt;13.906,A113&gt;=6.15,D113&gt;=1.45,F113&lt;2.5,A113&gt;=5.9,A113&gt;=5.45),4.675,IF(AND(H113&gt;=13.906,A113&gt;=6.15,D113&gt;=1.45,F113&lt;2.5,A113&gt;=5.9,A113&gt;=5.45),4.9,IF(AND(G113&lt;0.093,D113&lt;2.4,G113&lt;0.432,F113&gt;=2.5,A113&gt;=5.9,A113&gt;=5.45),5.6,IF(AND(B113&lt;2.95,A113&gt;=6.15,G113&gt;=0.432,F113&gt;=2.5,A113&gt;=5.9,A113&gt;=5.45),5.86,IF(AND(A113&lt;5.55,D113&gt;=1.05,B113&lt;2.55,G113&gt;=0.372,D113&gt;=0.7,A113&lt;5.9,A113&gt;=5.45),4,IF(AND(A113&gt;=5.55,D113&gt;=1.05,B113&lt;2.55,G113&gt;=0.372,D113&gt;=0.7,A113&lt;5.9,A113&gt;=5.45),3.9,IF(AND(D113&lt;1.7,G113&gt;=0.093,D113&lt;2.4,G113&lt;0.432,F113&gt;=2.5,A113&gt;=5.9,A113&gt;=5.45),5.05,IF(AND(G113&gt;=0.774,B113&gt;=2.95,A113&gt;=6.15,G113&gt;=0.432,F113&gt;=2.5,A113&gt;=5.9,A113&gt;=5.45),5.3,IF(AND(G113&gt;=0.312,D113&gt;=1.7,G113&gt;=0.093,D113&lt;2.4,G113&lt;0.432,F113&gt;=2.5,A113&gt;=5.9,A113&gt;=5.45),5.4,IF(AND(D113&lt;2.45,G113&lt;0.774,B113&gt;=2.95,A113&gt;=6.15,G113&gt;=0.432,F113&gt;=2.5,A113&gt;=5.9,A113&gt;=5.45),5.66,IF(AND(D113&gt;=2.45,G113&lt;0.774,B113&gt;=2.95,A113&gt;=6.15,G113&gt;=0.432,F113&gt;=2.5,A113&gt;=5.9,A113&gt;=5.45),6,IF(AND(G113&gt;=0.301,G113&lt;0.312,D113&gt;=1.7,G113&gt;=0.093,D113&lt;2.4,G113&lt;0.432,F113&gt;=2.5,A113&gt;=5.9,A113&gt;=5.45),5.1,IF(AND(A113&lt;6.45,G113&lt;0.301,G113&lt;0.312,D113&gt;=1.7,G113&gt;=0.093,D113&lt;2.4,G113&lt;0.432,F113&gt;=2.5,A113&gt;=5.9,A113&gt;=5.45),5.3,IF(AND(A113&gt;=6.45,G113&lt;0.301,G113&lt;0.312,D113&gt;=1.7,G113&gt;=0.093,D113&lt;2.4,G113&lt;0.432,F113&gt;=2.5,A113&gt;=5.9,A113&gt;=5.45),5.2,"shouldnthappen"))))))))))))))))))))))))))))))))))))</f>
        <v>5.66</v>
      </c>
      <c r="Y113" s="1" t="n">
        <f aca="false">IF(AND(H113&lt;6.51,F113&lt;1.5),1.8,IF(AND(H113&gt;=16.674,F113&gt;=1.5),6.533,IF(AND(D113&gt;=0.45,H113&gt;=6.51,F113&lt;1.5),1.667,IF(AND(H113&gt;=13.805,G113&lt;0.154,H113&lt;16.674,F113&gt;=1.5),6.7,IF(AND(D113&lt;0.15,A113&lt;5.05,D113&lt;0.45,H113&gt;=6.51,F113&lt;1.5),1.4,IF(AND(H113&gt;=13.586,A113&gt;=5.05,D113&lt;0.45,H113&gt;=6.51,F113&lt;1.5),1.3,IF(AND(F113&lt;2.5,H113&lt;13.805,G113&lt;0.154,H113&lt;16.674,F113&gt;=1.5),4.6,IF(AND(H113&lt;8.929,D113&lt;1.35,G113&gt;=0.154,H113&lt;16.674,F113&gt;=1.5),3.64,IF(AND(G113&lt;0.05,H113&lt;13.586,A113&gt;=5.05,D113&lt;0.45,H113&gt;=6.51,F113&lt;1.5),1.4,IF(AND(G113&gt;=0.107,F113&gt;=2.5,H113&lt;13.805,G113&lt;0.154,H113&lt;16.674,F113&gt;=1.5),5.3,IF(AND(B113&gt;=2.75,H113&gt;=8.929,D113&lt;1.35,G113&gt;=0.154,H113&lt;16.674,F113&gt;=1.5),4.433,IF(AND(D113&gt;=1.55,F113&lt;2.5,D113&gt;=1.35,G113&gt;=0.154,H113&lt;16.674,F113&gt;=1.5),4.975,IF(AND(H113&lt;6.93,F113&gt;=2.5,D113&gt;=1.35,G113&gt;=0.154,H113&lt;16.674,F113&gt;=1.5),4.5,IF(AND(H113&lt;12.675,G113&lt;0.217,D113&gt;=0.15,A113&lt;5.05,D113&lt;0.45,H113&gt;=6.51,F113&lt;1.5),1.4,IF(AND(H113&gt;=12.675,G113&lt;0.217,D113&gt;=0.15,A113&lt;5.05,D113&lt;0.45,H113&gt;=6.51,F113&lt;1.5),1.5,IF(AND(A113&lt;4.65,G113&gt;=0.217,D113&gt;=0.15,A113&lt;5.05,D113&lt;0.45,H113&gt;=6.51,F113&lt;1.5),1.35,IF(AND(D113&lt;0.25,G113&gt;=0.05,H113&lt;13.586,A113&gt;=5.05,D113&lt;0.45,H113&gt;=6.51,F113&lt;1.5),1.467,IF(AND(D113&gt;=0.25,G113&gt;=0.05,H113&lt;13.586,A113&gt;=5.05,D113&lt;0.45,H113&gt;=6.51,F113&lt;1.5),1.5,IF(AND(H113&lt;9.15,G113&lt;0.107,F113&gt;=2.5,H113&lt;13.805,G113&lt;0.154,H113&lt;16.674,F113&gt;=1.5),5.7,IF(AND(H113&gt;=9.15,G113&lt;0.107,F113&gt;=2.5,H113&lt;13.805,G113&lt;0.154,H113&lt;16.674,F113&gt;=1.5),5.6,IF(AND(G113&lt;0.404,B113&lt;2.75,H113&gt;=8.929,D113&lt;1.35,G113&gt;=0.154,H113&lt;16.674,F113&gt;=1.5),4.15,IF(AND(G113&gt;=0.404,B113&lt;2.75,H113&gt;=8.929,D113&lt;1.35,G113&gt;=0.154,H113&lt;16.674,F113&gt;=1.5),3.9,IF(AND(A113&gt;=6.75,D113&lt;1.55,F113&lt;2.5,D113&gt;=1.35,G113&gt;=0.154,H113&lt;16.674,F113&gt;=1.5),4.82,IF(AND(D113&lt;0.25,A113&gt;=4.65,G113&gt;=0.217,D113&gt;=0.15,A113&lt;5.05,D113&lt;0.45,H113&gt;=6.51,F113&lt;1.5),1.325,IF(AND(D113&gt;=0.25,A113&gt;=4.65,G113&gt;=0.217,D113&gt;=0.15,A113&lt;5.05,D113&lt;0.45,H113&gt;=6.51,F113&lt;1.5),1.3,IF(AND(A113&lt;6.55,A113&lt;6.75,D113&lt;1.55,F113&lt;2.5,D113&gt;=1.35,G113&gt;=0.154,H113&lt;16.674,F113&gt;=1.5),4.575,IF(AND(A113&gt;=6.55,A113&lt;6.75,D113&lt;1.55,F113&lt;2.5,D113&gt;=1.35,G113&gt;=0.154,H113&lt;16.674,F113&gt;=1.5),4.4,IF(AND(B113&lt;2.9,D113&lt;2.05,H113&gt;=6.93,F113&gt;=2.5,D113&gt;=1.35,G113&gt;=0.154,H113&lt;16.674,F113&gt;=1.5),5.05,IF(AND(H113&lt;8.884,D113&gt;=2.05,H113&gt;=6.93,F113&gt;=2.5,D113&gt;=1.35,G113&gt;=0.154,H113&lt;16.674,F113&gt;=1.5),5.1,IF(AND(H113&lt;13.711,B113&gt;=2.9,D113&lt;2.05,H113&gt;=6.93,F113&gt;=2.5,D113&gt;=1.35,G113&gt;=0.154,H113&lt;16.674,F113&gt;=1.5),5,IF(AND(H113&gt;=13.711,B113&gt;=2.9,D113&lt;2.05,H113&gt;=6.93,F113&gt;=2.5,D113&gt;=1.35,G113&gt;=0.154,H113&lt;16.674,F113&gt;=1.5),5.8,IF(AND(B113&lt;3.15,H113&gt;=8.884,D113&gt;=2.05,H113&gt;=6.93,F113&gt;=2.5,D113&gt;=1.35,G113&gt;=0.154,H113&lt;16.674,F113&gt;=1.5),5.56,IF(AND(B113&gt;=3.15,H113&gt;=8.884,D113&gt;=2.05,H113&gt;=6.93,F113&gt;=2.5,D113&gt;=1.35,G113&gt;=0.154,H113&lt;16.674,F113&gt;=1.5),5.9,"shouldnthappen")))))))))))))))))))))))))))))))))</f>
        <v>5</v>
      </c>
      <c r="Z113" s="1" t="n">
        <f aca="false">IF(AND(F113&gt;=2,B113&gt;=3.35),5.6,IF(AND(A113&lt;6.65,H113&gt;=15.076,B113&lt;3.35),4.8,IF(AND(A113&gt;=6.65,H113&gt;=15.076,B113&lt;3.35),6.15,IF(AND(H113&lt;6.542,F113&lt;2,B113&gt;=3.35),1.767,IF(AND(G113&gt;=0.653,D113&lt;0.75,H113&lt;15.076,B113&lt;3.35),1.55,IF(AND(D113&lt;0.15,G113&lt;0.653,D113&lt;0.75,H113&lt;15.076,B113&lt;3.35),1.1,IF(AND(G113&lt;0.356,A113&lt;5.05,H113&gt;=6.542,F113&lt;2,B113&gt;=3.35),1.4,IF(AND(G113&gt;=0.356,A113&lt;5.05,H113&gt;=6.542,F113&lt;2,B113&gt;=3.35),1.3,IF(AND(G113&gt;=0.566,A113&gt;=5.05,H113&gt;=6.542,F113&lt;2,B113&gt;=3.35),1.6,IF(AND(B113&gt;=3.1,D113&gt;=0.15,G113&lt;0.653,D113&lt;0.75,H113&lt;15.076,B113&lt;3.35),1.367,IF(AND(B113&gt;=2.65,D113&lt;1.45,B113&lt;2.75,D113&gt;=0.75,H113&lt;15.076,B113&lt;3.35),3.96,IF(AND(G113&lt;0.352,D113&gt;=1.45,B113&lt;2.75,D113&gt;=0.75,H113&lt;15.076,B113&lt;3.35),4.5,IF(AND(D113&gt;=1.35,A113&lt;6.2,B113&gt;=2.75,D113&gt;=0.75,H113&lt;15.076,B113&lt;3.35),4.733,IF(AND(A113&lt;4.7,B113&lt;3.1,D113&gt;=0.15,G113&lt;0.653,D113&lt;0.75,H113&lt;15.076,B113&lt;3.35),1.36,IF(AND(A113&gt;=4.7,B113&lt;3.1,D113&gt;=0.15,G113&lt;0.653,D113&lt;0.75,H113&lt;15.076,B113&lt;3.35),1.6,IF(AND(A113&lt;5.2,B113&lt;2.65,D113&lt;1.45,B113&lt;2.75,D113&gt;=0.75,H113&lt;15.076,B113&lt;3.35),3.3,IF(AND(A113&lt;6.5,G113&gt;=0.352,D113&gt;=1.45,B113&lt;2.75,D113&gt;=0.75,H113&lt;15.076,B113&lt;3.35),5,IF(AND(A113&gt;=6.5,G113&gt;=0.352,D113&gt;=1.45,B113&lt;2.75,D113&gt;=0.75,H113&lt;15.076,B113&lt;3.35),5.8,IF(AND(H113&lt;8.486,D113&lt;1.35,A113&lt;6.2,B113&gt;=2.75,D113&gt;=0.75,H113&lt;15.076,B113&lt;3.35),3.975,IF(AND(G113&lt;0.187,F113&lt;2.5,A113&gt;=6.2,B113&gt;=2.75,D113&gt;=0.75,H113&lt;15.076,B113&lt;3.35),5,IF(AND(G113&gt;=0.187,F113&lt;2.5,A113&gt;=6.2,B113&gt;=2.75,D113&gt;=0.75,H113&lt;15.076,B113&lt;3.35),4.525,IF(AND(A113&gt;=7.25,F113&gt;=2.5,A113&gt;=6.2,B113&gt;=2.75,D113&gt;=0.75,H113&lt;15.076,B113&lt;3.35),6.5,IF(AND(G113&lt;0.185,B113&lt;3.6,G113&lt;0.566,A113&gt;=5.05,H113&gt;=6.542,F113&lt;2,B113&gt;=3.35),1.45,IF(AND(G113&gt;=0.185,B113&lt;3.6,G113&lt;0.566,A113&gt;=5.05,H113&gt;=6.542,F113&lt;2,B113&gt;=3.35),1.34,IF(AND(G113&lt;0.13,B113&gt;=3.6,G113&lt;0.566,A113&gt;=5.05,H113&gt;=6.542,F113&lt;2,B113&gt;=3.35),1.45,IF(AND(G113&gt;=0.13,B113&gt;=3.6,G113&lt;0.566,A113&gt;=5.05,H113&gt;=6.542,F113&lt;2,B113&gt;=3.35),1.5,IF(AND(D113&lt;1.05,A113&gt;=5.2,B113&lt;2.65,D113&lt;1.45,B113&lt;2.75,D113&gt;=0.75,H113&lt;15.076,B113&lt;3.35),3.5,IF(AND(D113&gt;=1.05,A113&gt;=5.2,B113&lt;2.65,D113&lt;1.45,B113&lt;2.75,D113&gt;=0.75,H113&lt;15.076,B113&lt;3.35),3.94,IF(AND(H113&lt;10.983,H113&gt;=8.486,D113&lt;1.35,A113&lt;6.2,B113&gt;=2.75,D113&gt;=0.75,H113&lt;15.076,B113&lt;3.35),4.38,IF(AND(H113&gt;=10.983,H113&gt;=8.486,D113&lt;1.35,A113&lt;6.2,B113&gt;=2.75,D113&gt;=0.75,H113&lt;15.076,B113&lt;3.35),4.1,IF(AND(B113&gt;=3.25,A113&lt;7.25,F113&gt;=2.5,A113&gt;=6.2,B113&gt;=2.75,D113&gt;=0.75,H113&lt;15.076,B113&lt;3.35),5.7,IF(AND(B113&lt;2.95,B113&lt;3.25,A113&lt;7.25,F113&gt;=2.5,A113&gt;=6.2,B113&gt;=2.75,D113&gt;=0.75,H113&lt;15.076,B113&lt;3.35),5.6,IF(AND(H113&gt;=13.711,B113&gt;=2.95,B113&lt;3.25,A113&lt;7.25,F113&gt;=2.5,A113&gt;=6.2,B113&gt;=2.75,D113&gt;=0.75,H113&lt;15.076,B113&lt;3.35),5.8,IF(AND(A113&gt;=6.8,H113&lt;13.711,B113&gt;=2.95,B113&lt;3.25,A113&lt;7.25,F113&gt;=2.5,A113&gt;=6.2,B113&gt;=2.75,D113&gt;=0.75,H113&lt;15.076,B113&lt;3.35),5.1,IF(AND(H113&lt;12.921,A113&lt;6.8,H113&lt;13.711,B113&gt;=2.95,B113&lt;3.25,A113&lt;7.25,F113&gt;=2.5,A113&gt;=6.2,B113&gt;=2.75,D113&gt;=0.75,H113&lt;15.076,B113&lt;3.35),5.34,IF(AND(H113&gt;=12.921,A113&lt;6.8,H113&lt;13.711,B113&gt;=2.95,B113&lt;3.25,A113&lt;7.25,F113&gt;=2.5,A113&gt;=6.2,B113&gt;=2.75,D113&gt;=0.75,H113&lt;15.076,B113&lt;3.35),5.133,"shouldnthappen"))))))))))))))))))))))))))))))))))))</f>
        <v>5.133</v>
      </c>
      <c r="AA113" s="1" t="n">
        <f aca="false">IF(AND(D113&gt;=0.45,A113&lt;5.05,D113&lt;0.8),1.6,IF(AND(D113&gt;=0.45,A113&gt;=5.05,D113&lt;0.8),1.7,IF(AND(H113&gt;=16.244,F113&gt;=2.5,D113&gt;=0.8),6.533,IF(AND(A113&lt;4.35,D113&lt;0.45,A113&lt;5.05,D113&lt;0.8),1.1,IF(AND(H113&gt;=14.877,D113&lt;0.45,A113&gt;=5.05,D113&lt;0.8),1.3,IF(AND(D113&gt;=1.4,A113&lt;5.65,F113&lt;2.5,D113&gt;=0.8),4.5,IF(AND(A113&gt;=7.25,H113&lt;16.244,F113&gt;=2.5,D113&gt;=0.8),6.5,IF(AND(A113&gt;=4.75,A113&gt;=4.35,D113&lt;0.45,A113&lt;5.05,D113&lt;0.8),1.35,IF(AND(A113&lt;5.3,D113&lt;1.4,A113&lt;5.65,F113&lt;2.5,D113&gt;=0.8),3.1,IF(AND(A113&gt;=6.8,A113&gt;=6.55,A113&gt;=5.65,F113&lt;2.5,D113&gt;=0.8),4.9,IF(AND(H113&lt;5.767,A113&lt;7.25,H113&lt;16.244,F113&gt;=2.5,D113&gt;=0.8),4.5,IF(AND(G113&gt;=0.522,A113&lt;4.75,A113&gt;=4.35,D113&lt;0.45,A113&lt;5.05,D113&lt;0.8),1.2,IF(AND(G113&gt;=0.948,D113&lt;0.35,H113&lt;14.877,D113&lt;0.45,A113&gt;=5.05,D113&lt;0.8),1.7,IF(AND(H113&lt;13.089,D113&gt;=0.35,H113&lt;14.877,D113&lt;0.45,A113&gt;=5.05,D113&lt;0.8),1.5,IF(AND(H113&gt;=13.089,D113&gt;=0.35,H113&lt;14.877,D113&lt;0.45,A113&gt;=5.05,D113&lt;0.8),1.3,IF(AND(B113&gt;=2.95,A113&gt;=5.3,D113&lt;1.4,A113&lt;5.65,F113&lt;2.5,D113&gt;=0.8),4.1,IF(AND(H113&lt;9.181,A113&lt;6.05,A113&lt;6.55,A113&gt;=5.65,F113&lt;2.5,D113&gt;=0.8),5.1,IF(AND(H113&gt;=9.181,A113&lt;6.05,A113&lt;6.55,A113&gt;=5.65,F113&lt;2.5,D113&gt;=0.8),4.3,IF(AND(G113&gt;=0.867,A113&gt;=6.05,A113&lt;6.55,A113&gt;=5.65,F113&lt;2.5,D113&gt;=0.8),4.9,IF(AND(B113&lt;3.05,A113&lt;6.8,A113&gt;=6.55,A113&gt;=5.65,F113&lt;2.5,D113&gt;=0.8),5,IF(AND(B113&gt;=3.05,A113&lt;6.8,A113&gt;=6.55,A113&gt;=5.65,F113&lt;2.5,D113&gt;=0.8),4.55,IF(AND(H113&gt;=14.144,G113&lt;0.522,A113&lt;4.75,A113&gt;=4.35,D113&lt;0.45,A113&lt;5.05,D113&lt;0.8),1.3,IF(AND(B113&lt;2.7,B113&lt;2.95,A113&gt;=5.3,D113&lt;1.4,A113&lt;5.65,F113&lt;2.5,D113&gt;=0.8),3.78,IF(AND(B113&gt;=2.7,B113&lt;2.95,A113&gt;=5.3,D113&lt;1.4,A113&lt;5.65,F113&lt;2.5,D113&gt;=0.8),3.6,IF(AND(G113&lt;0.638,G113&lt;0.867,A113&gt;=6.05,A113&lt;6.55,A113&gt;=5.65,F113&lt;2.5,D113&gt;=0.8),4.433,IF(AND(G113&gt;=0.638,G113&lt;0.867,A113&gt;=6.05,A113&lt;6.55,A113&gt;=5.65,F113&lt;2.5,D113&gt;=0.8),4,IF(AND(A113&lt;6.35,H113&lt;11.146,H113&gt;=5.767,A113&lt;7.25,H113&lt;16.244,F113&gt;=2.5,D113&gt;=0.8),5.1,IF(AND(A113&lt;4.5,H113&lt;14.144,G113&lt;0.522,A113&lt;4.75,A113&gt;=4.35,D113&lt;0.45,A113&lt;5.05,D113&lt;0.8),1.35,IF(AND(A113&gt;=4.5,H113&lt;14.144,G113&lt;0.522,A113&lt;4.75,A113&gt;=4.35,D113&lt;0.45,A113&lt;5.05,D113&lt;0.8),1.4,IF(AND(A113&lt;5.15,B113&lt;3.75,G113&lt;0.948,D113&lt;0.35,H113&lt;14.877,D113&lt;0.45,A113&gt;=5.05,D113&lt;0.8),1.4,IF(AND(A113&gt;=5.15,B113&lt;3.75,G113&lt;0.948,D113&lt;0.35,H113&lt;14.877,D113&lt;0.45,A113&gt;=5.05,D113&lt;0.8),1.5,IF(AND(G113&lt;0.112,B113&gt;=3.75,G113&lt;0.948,D113&lt;0.35,H113&lt;14.877,D113&lt;0.45,A113&gt;=5.05,D113&lt;0.8),1.5,IF(AND(G113&gt;=0.112,B113&gt;=3.75,G113&lt;0.948,D113&lt;0.35,H113&lt;14.877,D113&lt;0.45,A113&gt;=5.05,D113&lt;0.8),1.6,IF(AND(G113&lt;0.075,A113&gt;=6.35,H113&lt;11.146,H113&gt;=5.767,A113&lt;7.25,H113&lt;16.244,F113&gt;=2.5,D113&gt;=0.8),5.5,IF(AND(G113&gt;=0.075,A113&gt;=6.35,H113&lt;11.146,H113&gt;=5.767,A113&lt;7.25,H113&lt;16.244,F113&gt;=2.5,D113&gt;=0.8),5.24,IF(AND(B113&lt;2.95,D113&lt;1.9,H113&gt;=11.146,H113&gt;=5.767,A113&lt;7.25,H113&lt;16.244,F113&gt;=2.5,D113&gt;=0.8),5.65,IF(AND(B113&gt;=2.95,D113&lt;1.9,H113&gt;=11.146,H113&gt;=5.767,A113&lt;7.25,H113&lt;16.244,F113&gt;=2.5,D113&gt;=0.8),5.8,IF(AND(H113&lt;13.42,D113&gt;=1.9,H113&gt;=11.146,H113&gt;=5.767,A113&lt;7.25,H113&lt;16.244,F113&gt;=2.5,D113&gt;=0.8),5.6,IF(AND(H113&gt;=13.42,D113&gt;=1.9,H113&gt;=11.146,H113&gt;=5.767,A113&lt;7.25,H113&lt;16.244,F113&gt;=2.5,D113&gt;=0.8),5.34,"shouldnthappen")))))))))))))))))))))))))))))))))))))))</f>
        <v>5.34</v>
      </c>
      <c r="AB113" s="1" t="n">
        <f aca="false">IF(AND(D113&gt;=0.35,F113&lt;1.5),1.5,IF(AND(F113&lt;2.5,D113&gt;=1.55,F113&gt;=1.5),4.85,IF(AND(H113&lt;8.308,D113&lt;0.15,D113&lt;0.35,F113&lt;1.5),1.5,IF(AND(H113&gt;=8.308,D113&lt;0.15,D113&lt;0.35,F113&lt;1.5),1.4,IF(AND(H113&lt;5.523,D113&gt;=0.15,D113&lt;0.35,F113&lt;1.5),1,IF(AND(G113&lt;0.572,H113&lt;10.688,D113&lt;1.55,F113&gt;=1.5),3.75,IF(AND(B113&gt;=3.5,F113&gt;=2.5,D113&gt;=1.55,F113&gt;=1.5),6.3,IF(AND(A113&gt;=5.65,G113&gt;=0.572,H113&lt;10.688,D113&lt;1.55,F113&gt;=1.5),4.45,IF(AND(B113&gt;=2.85,A113&lt;6.15,H113&gt;=10.688,D113&lt;1.55,F113&gt;=1.5),4.35,IF(AND(H113&gt;=16.284,B113&lt;3.5,F113&gt;=2.5,D113&gt;=1.55,F113&gt;=1.5),6.6,IF(AND(G113&gt;=0.241,G113&lt;0.338,H113&gt;=5.523,D113&gt;=0.15,D113&lt;0.35,F113&lt;1.5),1.25,IF(AND(A113&lt;5.05,G113&gt;=0.338,H113&gt;=5.523,D113&gt;=0.15,D113&lt;0.35,F113&lt;1.5),1.35,IF(AND(B113&lt;2.7,A113&lt;5.65,G113&gt;=0.572,H113&lt;10.688,D113&lt;1.55,F113&gt;=1.5),4,IF(AND(B113&gt;=2.7,A113&lt;5.65,G113&gt;=0.572,H113&lt;10.688,D113&lt;1.55,F113&gt;=1.5),3.6,IF(AND(B113&lt;2.45,B113&lt;2.85,A113&lt;6.15,H113&gt;=10.688,D113&lt;1.55,F113&gt;=1.5),3.7,IF(AND(A113&lt;6.25,B113&lt;2.85,A113&gt;=6.15,H113&gt;=10.688,D113&lt;1.55,F113&gt;=1.5),4.5,IF(AND(A113&gt;=6.25,B113&lt;2.85,A113&gt;=6.15,H113&gt;=10.688,D113&lt;1.55,F113&gt;=1.5),4.86,IF(AND(D113&gt;=1.45,B113&gt;=2.85,A113&gt;=6.15,H113&gt;=10.688,D113&lt;1.55,F113&gt;=1.5),4.8,IF(AND(H113&lt;8.202,H113&lt;16.284,B113&lt;3.5,F113&gt;=2.5,D113&gt;=1.55,F113&gt;=1.5),5.7,IF(AND(A113&gt;=5.1,G113&lt;0.241,G113&lt;0.338,H113&gt;=5.523,D113&gt;=0.15,D113&lt;0.35,F113&lt;1.5),1.5,IF(AND(B113&gt;=3.75,A113&gt;=5.05,G113&gt;=0.338,H113&gt;=5.523,D113&gt;=0.15,D113&lt;0.35,F113&lt;1.5),1.6,IF(AND(A113&lt;5.7,B113&gt;=2.45,B113&lt;2.85,A113&lt;6.15,H113&gt;=10.688,D113&lt;1.55,F113&gt;=1.5),3.9,IF(AND(A113&gt;=5.7,B113&gt;=2.45,B113&lt;2.85,A113&lt;6.15,H113&gt;=10.688,D113&lt;1.55,F113&gt;=1.5),4.02,IF(AND(H113&lt;13.654,D113&lt;1.45,B113&gt;=2.85,A113&gt;=6.15,H113&gt;=10.688,D113&lt;1.55,F113&gt;=1.5),4.333,IF(AND(H113&gt;=13.654,D113&lt;1.45,B113&gt;=2.85,A113&gt;=6.15,H113&gt;=10.688,D113&lt;1.55,F113&gt;=1.5),4.54,IF(AND(A113&lt;6.15,H113&gt;=8.202,H113&lt;16.284,B113&lt;3.5,F113&gt;=2.5,D113&gt;=1.55,F113&gt;=1.5),5,IF(AND(H113&lt;13.924,A113&lt;5.1,G113&lt;0.241,G113&lt;0.338,H113&gt;=5.523,D113&gt;=0.15,D113&lt;0.35,F113&lt;1.5),1.4,IF(AND(H113&gt;=13.924,A113&lt;5.1,G113&lt;0.241,G113&lt;0.338,H113&gt;=5.523,D113&gt;=0.15,D113&lt;0.35,F113&lt;1.5),1.5,IF(AND(D113&lt;0.25,B113&lt;3.75,A113&gt;=5.05,G113&gt;=0.338,H113&gt;=5.523,D113&gt;=0.15,D113&lt;0.35,F113&lt;1.5),1.5,IF(AND(D113&gt;=0.25,B113&lt;3.75,A113&gt;=5.05,G113&gt;=0.338,H113&gt;=5.523,D113&gt;=0.15,D113&lt;0.35,F113&lt;1.5),1.4,IF(AND(H113&lt;8.884,B113&gt;=3.05,A113&gt;=6.15,H113&gt;=8.202,H113&lt;16.284,B113&lt;3.5,F113&gt;=2.5,D113&gt;=1.55,F113&gt;=1.5),5.1,IF(AND(A113&lt;6.45,G113&lt;0.368,B113&lt;3.05,A113&gt;=6.15,H113&gt;=8.202,H113&lt;16.284,B113&lt;3.5,F113&gt;=2.5,D113&gt;=1.55,F113&gt;=1.5),5.525,IF(AND(A113&gt;=6.45,G113&lt;0.368,B113&lt;3.05,A113&gt;=6.15,H113&gt;=8.202,H113&lt;16.284,B113&lt;3.5,F113&gt;=2.5,D113&gt;=1.55,F113&gt;=1.5),5.35,IF(AND(D113&lt;2.25,G113&gt;=0.368,B113&lt;3.05,A113&gt;=6.15,H113&gt;=8.202,H113&lt;16.284,B113&lt;3.5,F113&gt;=2.5,D113&gt;=1.55,F113&gt;=1.5),5.8,IF(AND(D113&gt;=2.25,G113&gt;=0.368,B113&lt;3.05,A113&gt;=6.15,H113&gt;=8.202,H113&lt;16.284,B113&lt;3.5,F113&gt;=2.5,D113&gt;=1.55,F113&gt;=1.5),5.2,IF(AND(H113&lt;10.257,H113&gt;=8.884,B113&gt;=3.05,A113&gt;=6.15,H113&gt;=8.202,H113&lt;16.284,B113&lt;3.5,F113&gt;=2.5,D113&gt;=1.55,F113&gt;=1.5),5.9,IF(AND(H113&gt;=10.257,H113&gt;=8.884,B113&gt;=3.05,A113&gt;=6.15,H113&gt;=8.202,H113&lt;16.284,B113&lt;3.5,F113&gt;=2.5,D113&gt;=1.55,F113&gt;=1.5),5.48,"shouldnthappen")))))))))))))))))))))))))))))))))))))</f>
        <v>5.48</v>
      </c>
      <c r="AC113" s="1" t="n">
        <f aca="false">IF(AND(H113&lt;5.748,A113&lt;5.05,D113&lt;0.8),1,IF(AND(B113&lt;3.35,A113&gt;=5.05,D113&lt;0.8),1.7,IF(AND(A113&lt;5.85,G113&lt;0.154,D113&gt;=0.8),4.5,IF(AND(D113&gt;=0.45,H113&gt;=5.748,A113&lt;5.05,D113&lt;0.8),1.6,IF(AND(G113&gt;=0.934,B113&gt;=3.35,A113&gt;=5.05,D113&lt;0.8),1.7,IF(AND(D113&lt;2.1,A113&gt;=5.85,G113&lt;0.154,D113&gt;=0.8),6.15,IF(AND(D113&gt;=2.1,A113&gt;=5.85,G113&lt;0.154,D113&gt;=0.8),5.5,IF(AND(A113&lt;6.1,D113&gt;=1.55,G113&gt;=0.154,D113&gt;=0.8),5,IF(AND(H113&gt;=14.379,G113&lt;0.934,B113&gt;=3.35,A113&gt;=5.05,D113&lt;0.8),1.58,IF(AND(G113&lt;0.379,A113&gt;=6.1,D113&gt;=1.55,G113&gt;=0.154,D113&gt;=0.8),5.42,IF(AND(H113&lt;13.924,G113&lt;0.227,D113&lt;0.45,H113&gt;=5.748,A113&lt;5.05,D113&lt;0.8),1.4,IF(AND(H113&gt;=13.924,G113&lt;0.227,D113&lt;0.45,H113&gt;=5.748,A113&lt;5.05,D113&lt;0.8),1.5,IF(AND(B113&lt;3.1,G113&gt;=0.227,D113&lt;0.45,H113&gt;=5.748,A113&lt;5.05,D113&lt;0.8),1.1,IF(AND(G113&lt;0.13,H113&lt;14.379,G113&lt;0.934,B113&gt;=3.35,A113&gt;=5.05,D113&lt;0.8),1.4,IF(AND(D113&lt;1.05,A113&lt;5.65,D113&lt;1.35,D113&lt;1.55,G113&gt;=0.154,D113&gt;=0.8),3.7,IF(AND(D113&lt;1.25,A113&gt;=5.65,D113&lt;1.35,D113&lt;1.55,G113&gt;=0.154,D113&gt;=0.8),4.06,IF(AND(D113&gt;=1.25,A113&gt;=5.65,D113&lt;1.35,D113&lt;1.55,G113&gt;=0.154,D113&gt;=0.8),4.425,IF(AND(H113&lt;13.654,D113&lt;1.45,D113&gt;=1.35,D113&lt;1.55,G113&gt;=0.154,D113&gt;=0.8),4.275,IF(AND(G113&lt;0.259,D113&gt;=1.45,D113&gt;=1.35,D113&lt;1.55,G113&gt;=0.154,D113&gt;=0.8),5.1,IF(AND(B113&lt;2.95,G113&gt;=0.379,A113&gt;=6.1,D113&gt;=1.55,G113&gt;=0.154,D113&gt;=0.8),6.3,IF(AND(B113&lt;3.25,B113&gt;=3.1,G113&gt;=0.227,D113&lt;0.45,H113&gt;=5.748,A113&lt;5.05,D113&lt;0.8),1.3,IF(AND(B113&gt;=3.25,B113&gt;=3.1,G113&gt;=0.227,D113&lt;0.45,H113&gt;=5.748,A113&lt;5.05,D113&lt;0.8),1.4,IF(AND(H113&gt;=13.372,G113&gt;=0.13,H113&lt;14.379,G113&lt;0.934,B113&gt;=3.35,A113&gt;=5.05,D113&lt;0.8),1.4,IF(AND(H113&lt;6.69,D113&gt;=1.05,A113&lt;5.65,D113&lt;1.35,D113&lt;1.55,G113&gt;=0.154,D113&gt;=0.8),4.033,IF(AND(H113&gt;=6.69,D113&gt;=1.05,A113&lt;5.65,D113&lt;1.35,D113&lt;1.55,G113&gt;=0.154,D113&gt;=0.8),3.88,IF(AND(B113&lt;2.85,H113&gt;=13.654,D113&lt;1.45,D113&gt;=1.35,D113&lt;1.55,G113&gt;=0.154,D113&gt;=0.8),4.8,IF(AND(B113&gt;=2.85,H113&gt;=13.654,D113&lt;1.45,D113&gt;=1.35,D113&lt;1.55,G113&gt;=0.154,D113&gt;=0.8),4.7,IF(AND(H113&lt;11.681,G113&gt;=0.259,D113&gt;=1.45,D113&gt;=1.35,D113&lt;1.55,G113&gt;=0.154,D113&gt;=0.8),4.85,IF(AND(H113&gt;=11.681,G113&gt;=0.259,D113&gt;=1.45,D113&gt;=1.35,D113&lt;1.55,G113&gt;=0.154,D113&gt;=0.8),4.633,IF(AND(A113&lt;6.25,B113&gt;=2.95,G113&gt;=0.379,A113&gt;=6.1,D113&gt;=1.55,G113&gt;=0.154,D113&gt;=0.8),5.4,IF(AND(D113&lt;0.3,H113&lt;13.372,G113&gt;=0.13,H113&lt;14.379,G113&lt;0.934,B113&gt;=3.35,A113&gt;=5.05,D113&lt;0.8),1.475,IF(AND(D113&gt;=0.3,H113&lt;13.372,G113&gt;=0.13,H113&lt;14.379,G113&lt;0.934,B113&gt;=3.35,A113&gt;=5.05,D113&lt;0.8),1.5,IF(AND(B113&lt;3.15,A113&gt;=6.25,B113&gt;=2.95,G113&gt;=0.379,A113&gt;=6.1,D113&gt;=1.55,G113&gt;=0.154,D113&gt;=0.8),5.7,IF(AND(B113&gt;=3.15,A113&gt;=6.25,B113&gt;=2.95,G113&gt;=0.379,A113&gt;=6.1,D113&gt;=1.55,G113&gt;=0.154,D113&gt;=0.8),5.933,"shouldnthappen"))))))))))))))))))))))))))))))))))</f>
        <v>5.933</v>
      </c>
      <c r="AD113" s="1" t="n">
        <f aca="false">IF(AND(H113&lt;6.621,A113&lt;4.95,D113&lt;0.8),1,IF(AND(H113&lt;14.144,H113&gt;=6.621,A113&lt;4.95,D113&lt;0.8),1.4,IF(AND(H113&gt;=14.144,H113&gt;=6.621,A113&lt;4.95,D113&lt;0.8),1.3,IF(AND(G113&lt;0.13,B113&gt;=3.85,A113&gt;=4.95,D113&lt;0.8),1.3,IF(AND(G113&gt;=0.13,B113&gt;=3.85,A113&gt;=4.95,D113&lt;0.8),1.425,IF(AND(A113&gt;=6.05,B113&lt;2.75,D113&lt;1.55,D113&gt;=0.8),4.9,IF(AND(A113&gt;=7.3,G113&lt;0.119,D113&gt;=1.55,D113&gt;=0.8),6.7,IF(AND(H113&lt;6.555,D113&lt;0.25,B113&lt;3.85,A113&gt;=4.95,D113&lt;0.8),1.7,IF(AND(B113&lt;3.4,D113&gt;=0.25,B113&lt;3.85,A113&gt;=4.95,D113&lt;0.8),1.7,IF(AND(B113&gt;=3.4,D113&gt;=0.25,B113&lt;3.85,A113&gt;=4.95,D113&lt;0.8),1.6,IF(AND(A113&lt;5.05,A113&lt;6.05,B113&lt;2.75,D113&lt;1.55,D113&gt;=0.8),3.3,IF(AND(B113&lt;2.85,D113&lt;1.35,B113&gt;=2.75,D113&lt;1.55,D113&gt;=0.8),4.5,IF(AND(H113&lt;12.206,D113&gt;=1.35,B113&gt;=2.75,D113&lt;1.55,D113&gt;=0.8),4.7,IF(AND(H113&gt;=12.206,D113&gt;=1.35,B113&gt;=2.75,D113&lt;1.55,D113&gt;=0.8),4.52,IF(AND(G113&lt;0.024,A113&lt;7.3,G113&lt;0.119,D113&gt;=1.55,D113&gt;=0.8),5.7,IF(AND(G113&gt;=0.024,A113&lt;7.3,G113&lt;0.119,D113&gt;=1.55,D113&gt;=0.8),5.6,IF(AND(F113&lt;2.5,G113&lt;0.417,G113&gt;=0.119,D113&gt;=1.55,D113&gt;=0.8),5.05,IF(AND(B113&lt;3.15,H113&gt;=6.555,D113&lt;0.25,B113&lt;3.85,A113&gt;=4.95,D113&lt;0.8),1.6,IF(AND(G113&lt;0.356,A113&gt;=5.05,A113&lt;6.05,B113&lt;2.75,D113&lt;1.55,D113&gt;=0.8),4.12,IF(AND(A113&lt;5.65,B113&gt;=2.85,D113&lt;1.35,B113&gt;=2.75,D113&lt;1.55,D113&gt;=0.8),3.6,IF(AND(B113&lt;3.15,F113&gt;=2.5,G113&lt;0.417,G113&gt;=0.119,D113&gt;=1.55,D113&gt;=0.8),5.18,IF(AND(B113&gt;=3.15,F113&gt;=2.5,G113&lt;0.417,G113&gt;=0.119,D113&gt;=1.55,D113&gt;=0.8),5.3,IF(AND(D113&lt;1.7,A113&lt;6.95,G113&gt;=0.417,G113&gt;=0.119,D113&gt;=1.55,D113&gt;=0.8),4.7,IF(AND(A113&lt;7.25,A113&gt;=6.95,G113&gt;=0.417,G113&gt;=0.119,D113&gt;=1.55,D113&gt;=0.8),5.8,IF(AND(A113&gt;=7.25,A113&gt;=6.95,G113&gt;=0.417,G113&gt;=0.119,D113&gt;=1.55,D113&gt;=0.8),6.333,IF(AND(H113&lt;8.594,B113&gt;=3.15,H113&gt;=6.555,D113&lt;0.25,B113&lt;3.85,A113&gt;=4.95,D113&lt;0.8),1.4,IF(AND(H113&gt;=8.594,B113&gt;=3.15,H113&gt;=6.555,D113&lt;0.25,B113&lt;3.85,A113&gt;=4.95,D113&lt;0.8),1.5,IF(AND(H113&gt;=11.218,G113&gt;=0.356,A113&gt;=5.05,A113&lt;6.05,B113&lt;2.75,D113&lt;1.55,D113&gt;=0.8),3.925,IF(AND(A113&gt;=6.5,A113&gt;=5.65,B113&gt;=2.85,D113&lt;1.35,B113&gt;=2.75,D113&lt;1.55,D113&gt;=0.8),4.6,IF(AND(H113&lt;8.602,H113&lt;11.218,G113&gt;=0.356,A113&gt;=5.05,A113&lt;6.05,B113&lt;2.75,D113&lt;1.55,D113&gt;=0.8),3.95,IF(AND(H113&gt;=8.602,H113&lt;11.218,G113&gt;=0.356,A113&gt;=5.05,A113&lt;6.05,B113&lt;2.75,D113&lt;1.55,D113&gt;=0.8),3.75,IF(AND(H113&lt;10.129,A113&lt;6.5,A113&gt;=5.65,B113&gt;=2.85,D113&lt;1.35,B113&gt;=2.75,D113&lt;1.55,D113&gt;=0.8),4.2,IF(AND(H113&gt;=10.129,A113&lt;6.5,A113&gt;=5.65,B113&gt;=2.85,D113&lt;1.35,B113&gt;=2.75,D113&lt;1.55,D113&gt;=0.8),4.267,IF(AND(D113&lt;2.2,B113&lt;3.05,D113&gt;=1.7,A113&lt;6.95,G113&gt;=0.417,G113&gt;=0.119,D113&gt;=1.55,D113&gt;=0.8),5.3,IF(AND(D113&gt;=2.2,B113&lt;3.05,D113&gt;=1.7,A113&lt;6.95,G113&gt;=0.417,G113&gt;=0.119,D113&gt;=1.55,D113&gt;=0.8),5.133,IF(AND(D113&lt;2.45,B113&gt;=3.05,D113&gt;=1.7,A113&lt;6.95,G113&gt;=0.417,G113&gt;=0.119,D113&gt;=1.55,D113&gt;=0.8),5.6,IF(AND(D113&gt;=2.45,B113&gt;=3.05,D113&gt;=1.7,A113&lt;6.95,G113&gt;=0.417,G113&gt;=0.119,D113&gt;=1.55,D113&gt;=0.8),6,"shouldnthappen")))))))))))))))))))))))))))))))))))))</f>
        <v>5.6</v>
      </c>
      <c r="AE113" s="1" t="n">
        <f aca="false">IF(AND(G113&lt;0.123,D113&gt;=0.25,D113&lt;0.75),1.3,IF(AND(H113&gt;=16.774,D113&gt;=1.75,D113&gt;=0.75),6.4,IF(AND(B113&lt;3.4,A113&lt;4.8,D113&lt;0.25,D113&lt;0.75),1.22,IF(AND(B113&gt;=3.4,A113&lt;4.8,D113&lt;0.25,D113&lt;0.75),1,IF(AND(A113&gt;=5.45,A113&gt;=4.8,D113&lt;0.25,D113&lt;0.75),1.367,IF(AND(H113&gt;=10.688,D113&lt;1.35,D113&lt;1.75,D113&gt;=0.75),4.2,IF(AND(A113&lt;5.3,D113&gt;=1.35,D113&lt;1.75,D113&gt;=0.75),4.05,IF(AND(G113&gt;=0.857,H113&lt;16.774,D113&gt;=1.75,D113&gt;=0.75),5.02,IF(AND(H113&lt;6.089,A113&lt;5.45,A113&gt;=4.8,D113&lt;0.25,D113&lt;0.75),1.7,IF(AND(G113&lt;0.184,D113&lt;0.35,G113&gt;=0.123,D113&gt;=0.25,D113&lt;0.75),1.7,IF(AND(G113&gt;=0.184,D113&lt;0.35,G113&gt;=0.123,D113&gt;=0.25,D113&lt;0.75),1.48,IF(AND(A113&lt;5.25,D113&gt;=0.35,G113&gt;=0.123,D113&gt;=0.25,D113&lt;0.75),1.75,IF(AND(A113&gt;=5.25,D113&gt;=0.35,G113&gt;=0.123,D113&gt;=0.25,D113&lt;0.75),1.5,IF(AND(A113&lt;5.3,H113&lt;10.688,D113&lt;1.35,D113&lt;1.75,D113&gt;=0.75),3.15,IF(AND(H113&lt;9.474,A113&gt;=5.3,D113&gt;=1.35,D113&lt;1.75,D113&gt;=0.75),4.95,IF(AND(G113&gt;=0.779,G113&lt;0.857,H113&lt;16.774,D113&gt;=1.75,D113&gt;=0.75),6,IF(AND(G113&lt;0.05,H113&gt;=6.089,A113&lt;5.45,A113&gt;=4.8,D113&lt;0.25,D113&lt;0.75),1.4,IF(AND(H113&lt;6.69,A113&gt;=5.3,H113&lt;10.688,D113&lt;1.35,D113&lt;1.75,D113&gt;=0.75),4.033,IF(AND(H113&gt;=6.69,A113&gt;=5.3,H113&lt;10.688,D113&lt;1.35,D113&lt;1.75,D113&gt;=0.75),3.733,IF(AND(B113&lt;2.5,H113&gt;=9.474,A113&gt;=5.3,D113&gt;=1.35,D113&lt;1.75,D113&gt;=0.75),4.5,IF(AND(D113&gt;=2.45,G113&lt;0.779,G113&lt;0.857,H113&lt;16.774,D113&gt;=1.75,D113&gt;=0.75),6,IF(AND(B113&gt;=3.75,G113&gt;=0.05,H113&gt;=6.089,A113&lt;5.45,A113&gt;=4.8,D113&lt;0.25,D113&lt;0.75),1.6,IF(AND(H113&lt;13.695,B113&gt;=2.5,H113&gt;=9.474,A113&gt;=5.3,D113&gt;=1.35,D113&lt;1.75,D113&gt;=0.75),4.567,IF(AND(G113&gt;=0.654,D113&lt;2.45,G113&lt;0.779,G113&lt;0.857,H113&lt;16.774,D113&gt;=1.75,D113&gt;=0.75),4.9,IF(AND(G113&gt;=0.73,B113&lt;3.75,G113&gt;=0.05,H113&gt;=6.089,A113&lt;5.45,A113&gt;=4.8,D113&lt;0.25,D113&lt;0.75),1.4,IF(AND(A113&lt;6.65,H113&gt;=13.695,B113&gt;=2.5,H113&gt;=9.474,A113&gt;=5.3,D113&gt;=1.35,D113&lt;1.75,D113&gt;=0.75),4.4,IF(AND(A113&gt;=6.65,H113&gt;=13.695,B113&gt;=2.5,H113&gt;=9.474,A113&gt;=5.3,D113&gt;=1.35,D113&lt;1.75,D113&gt;=0.75),4.84,IF(AND(B113&lt;2.75,G113&lt;0.654,D113&lt;2.45,G113&lt;0.779,G113&lt;0.857,H113&lt;16.774,D113&gt;=1.75,D113&gt;=0.75),5.2,IF(AND(H113&lt;9.524,G113&lt;0.73,B113&lt;3.75,G113&gt;=0.05,H113&gt;=6.089,A113&lt;5.45,A113&gt;=4.8,D113&lt;0.25,D113&lt;0.75),1.5,IF(AND(H113&gt;=9.524,G113&lt;0.73,B113&lt;3.75,G113&gt;=0.05,H113&gt;=6.089,A113&lt;5.45,A113&gt;=4.8,D113&lt;0.25,D113&lt;0.75),1.4,IF(AND(H113&gt;=13.644,B113&gt;=2.75,G113&lt;0.654,D113&lt;2.45,G113&lt;0.779,G113&lt;0.857,H113&lt;16.774,D113&gt;=1.75,D113&gt;=0.75),6.033,IF(AND(A113&gt;=6.85,H113&lt;13.644,B113&gt;=2.75,G113&lt;0.654,D113&lt;2.45,G113&lt;0.779,G113&lt;0.857,H113&lt;16.774,D113&gt;=1.75,D113&gt;=0.75),5.1,IF(AND(A113&gt;=6.75,A113&lt;6.85,H113&lt;13.644,B113&gt;=2.75,G113&lt;0.654,D113&lt;2.45,G113&lt;0.779,G113&lt;0.857,H113&lt;16.774,D113&gt;=1.75,D113&gt;=0.75),5.9,IF(AND(D113&gt;=2.35,A113&lt;6.75,A113&lt;6.85,H113&lt;13.644,B113&gt;=2.75,G113&lt;0.654,D113&lt;2.45,G113&lt;0.779,G113&lt;0.857,H113&lt;16.774,D113&gt;=1.75,D113&gt;=0.75),5.6,IF(AND(H113&lt;11.146,D113&lt;2.35,A113&lt;6.75,A113&lt;6.85,H113&lt;13.644,B113&gt;=2.75,G113&lt;0.654,D113&lt;2.45,G113&lt;0.779,G113&lt;0.857,H113&lt;16.774,D113&gt;=1.75,D113&gt;=0.75),5.4,IF(AND(H113&gt;=11.146,D113&lt;2.35,A113&lt;6.75,A113&lt;6.85,H113&lt;13.644,B113&gt;=2.75,G113&lt;0.654,D113&lt;2.45,G113&lt;0.779,G113&lt;0.857,H113&lt;16.774,D113&gt;=1.75,D113&gt;=0.75),5.6,"shouldnthappen"))))))))))))))))))))))))))))))))))))</f>
        <v>4.9</v>
      </c>
      <c r="AF113" s="1" t="n">
        <f aca="false">IF(AND(A113&lt;4.5,D113&lt;0.8),1.233,IF(AND(B113&lt;3.05,A113&gt;=4.5,D113&lt;0.8),1.4,IF(AND(D113&gt;=0.45,B113&gt;=3.05,A113&gt;=4.5,D113&lt;0.8),1.667,IF(AND(D113&lt;1.05,D113&lt;1.35,A113&lt;6.25,D113&gt;=0.8),3.633,IF(AND(H113&lt;13.935,A113&gt;=7.05,A113&gt;=6.25,D113&gt;=0.8),6,IF(AND(G113&gt;=0.948,D113&lt;0.45,B113&gt;=3.05,A113&gt;=4.5,D113&lt;0.8),1.7,IF(AND(G113&lt;0.652,D113&gt;=1.05,D113&lt;1.35,A113&lt;6.25,D113&gt;=0.8),4.16,IF(AND(D113&gt;=2.15,D113&gt;=1.75,D113&gt;=1.35,A113&lt;6.25,D113&gt;=0.8),5.4,IF(AND(G113&gt;=0.912,F113&lt;2.5,A113&lt;7.05,A113&gt;=6.25,D113&gt;=0.8),4.4,IF(AND(B113&gt;=3.25,F113&gt;=2.5,A113&lt;7.05,A113&gt;=6.25,D113&gt;=0.8),5.85,IF(AND(H113&lt;17.32,H113&gt;=13.935,A113&gt;=7.05,A113&gt;=6.25,D113&gt;=0.8),6.65,IF(AND(H113&gt;=17.32,H113&gt;=13.935,A113&gt;=7.05,A113&gt;=6.25,D113&gt;=0.8),6.4,IF(AND(H113&gt;=13.547,G113&lt;0.948,D113&lt;0.45,B113&gt;=3.05,A113&gt;=4.5,D113&lt;0.8),1.38,IF(AND(B113&gt;=2.75,G113&gt;=0.652,D113&gt;=1.05,D113&lt;1.35,A113&lt;6.25,D113&gt;=0.8),3.6,IF(AND(H113&lt;9.417,G113&lt;0.404,D113&lt;1.75,D113&gt;=1.35,A113&lt;6.25,D113&gt;=0.8),4.2,IF(AND(H113&gt;=9.417,G113&lt;0.404,D113&lt;1.75,D113&gt;=1.35,A113&lt;6.25,D113&gt;=0.8),4.5,IF(AND(G113&lt;0.464,G113&gt;=0.404,D113&lt;1.75,D113&gt;=1.35,A113&lt;6.25,D113&gt;=0.8),4.5,IF(AND(G113&gt;=0.464,G113&gt;=0.404,D113&lt;1.75,D113&gt;=1.35,A113&lt;6.25,D113&gt;=0.8),4.625,IF(AND(D113&lt;1.85,D113&lt;2.15,D113&gt;=1.75,D113&gt;=1.35,A113&lt;6.25,D113&gt;=0.8),4.9,IF(AND(D113&gt;=1.85,D113&lt;2.15,D113&gt;=1.75,D113&gt;=1.35,A113&lt;6.25,D113&gt;=0.8),5.05,IF(AND(G113&lt;0.332,G113&lt;0.912,F113&lt;2.5,A113&lt;7.05,A113&gt;=6.25,D113&gt;=0.8),4.467,IF(AND(G113&gt;=0.332,G113&lt;0.912,F113&lt;2.5,A113&lt;7.05,A113&gt;=6.25,D113&gt;=0.8),4.767,IF(AND(D113&lt;0.15,H113&lt;13.547,G113&lt;0.948,D113&lt;0.45,B113&gt;=3.05,A113&gt;=4.5,D113&lt;0.8),1.5,IF(AND(D113&lt;1.15,B113&lt;2.75,G113&gt;=0.652,D113&gt;=1.05,D113&lt;1.35,A113&lt;6.25,D113&gt;=0.8),3.9,IF(AND(D113&gt;=1.15,B113&lt;2.75,G113&gt;=0.652,D113&gt;=1.05,D113&lt;1.35,A113&lt;6.25,D113&gt;=0.8),4,IF(AND(D113&gt;=2.25,B113&lt;3.15,B113&lt;3.25,F113&gt;=2.5,A113&lt;7.05,A113&gt;=6.25,D113&gt;=0.8),5.14,IF(AND(G113&lt;0.621,B113&gt;=3.15,B113&lt;3.25,F113&gt;=2.5,A113&lt;7.05,A113&gt;=6.25,D113&gt;=0.8),5.75,IF(AND(G113&gt;=0.621,B113&gt;=3.15,B113&lt;3.25,F113&gt;=2.5,A113&lt;7.05,A113&gt;=6.25,D113&gt;=0.8),5.1,IF(AND(G113&gt;=0.862,D113&gt;=0.15,H113&lt;13.547,G113&lt;0.948,D113&lt;0.45,B113&gt;=3.05,A113&gt;=4.5,D113&lt;0.8),1.5,IF(AND(A113&lt;6.35,D113&lt;2.25,B113&lt;3.15,B113&lt;3.25,F113&gt;=2.5,A113&lt;7.05,A113&gt;=6.25,D113&gt;=0.8),5.267,IF(AND(A113&gt;=6.35,D113&lt;2.25,B113&lt;3.15,B113&lt;3.25,F113&gt;=2.5,A113&lt;7.05,A113&gt;=6.25,D113&gt;=0.8),5.42,IF(AND(A113&lt;5.1,G113&lt;0.862,D113&gt;=0.15,H113&lt;13.547,G113&lt;0.948,D113&lt;0.45,B113&gt;=3.05,A113&gt;=4.5,D113&lt;0.8),1.35,IF(AND(B113&lt;3.95,A113&gt;=5.1,G113&lt;0.862,D113&gt;=0.15,H113&lt;13.547,G113&lt;0.948,D113&lt;0.45,B113&gt;=3.05,A113&gt;=4.5,D113&lt;0.8),1.5,IF(AND(B113&gt;=3.95,A113&gt;=5.1,G113&lt;0.862,D113&gt;=0.15,H113&lt;13.547,G113&lt;0.948,D113&lt;0.45,B113&gt;=3.05,A113&gt;=4.5,D113&lt;0.8),1.467,"shouldnthappen"))))))))))))))))))))))))))))))))))</f>
        <v>5.1</v>
      </c>
      <c r="AG113" s="1" t="n">
        <f aca="false">IF(AND(H113&lt;5.748,A113&lt;4.85,D113&lt;0.75),1,IF(AND(B113&gt;=3.5,D113&gt;=1.75,D113&gt;=0.75),6.2,IF(AND(A113&gt;=4.65,H113&gt;=5.748,A113&lt;4.85,D113&lt;0.75),1.333,IF(AND(H113&lt;6.417,B113&lt;3.45,A113&gt;=4.85,D113&lt;0.75),1.7,IF(AND(A113&lt;5.05,B113&gt;=3.45,A113&gt;=4.85,D113&lt;0.75),1.4,IF(AND(A113&gt;=5.05,B113&gt;=3.45,A113&gt;=4.85,D113&lt;0.75),1.5,IF(AND(F113&gt;=2.5,H113&lt;13.641,D113&lt;1.75,D113&gt;=0.75),4.667,IF(AND(G113&lt;0.187,H113&gt;=13.641,D113&lt;1.75,D113&gt;=0.75),5,IF(AND(A113&gt;=7.1,B113&lt;3.5,D113&gt;=1.75,D113&gt;=0.75),6.575,IF(AND(G113&lt;0.161,A113&lt;4.65,H113&gt;=5.748,A113&lt;4.85,D113&lt;0.75),1.5,IF(AND(H113&lt;8.399,H113&gt;=6.417,B113&lt;3.45,A113&gt;=4.85,D113&lt;0.75),1.5,IF(AND(H113&gt;=8.399,H113&gt;=6.417,B113&lt;3.45,A113&gt;=4.85,D113&lt;0.75),1.625,IF(AND(G113&lt;0.086,F113&lt;2.5,H113&lt;13.641,D113&lt;1.75,D113&gt;=0.75),4.7,IF(AND(D113&lt;1.35,G113&gt;=0.187,H113&gt;=13.641,D113&lt;1.75,D113&gt;=0.75),4.2,IF(AND(G113&lt;0.422,G113&gt;=0.161,A113&lt;4.65,H113&gt;=5.748,A113&lt;4.85,D113&lt;0.75),1.4,IF(AND(G113&gt;=0.422,G113&gt;=0.161,A113&lt;4.65,H113&gt;=5.748,A113&lt;4.85,D113&lt;0.75),1.3,IF(AND(B113&lt;2.5,D113&gt;=1.35,G113&gt;=0.187,H113&gt;=13.641,D113&lt;1.75,D113&gt;=0.75),4.5,IF(AND(B113&lt;2.75,A113&lt;6,A113&lt;7.1,B113&lt;3.5,D113&gt;=1.75,D113&gt;=0.75),5.1,IF(AND(B113&gt;=2.75,A113&lt;6,A113&lt;7.1,B113&lt;3.5,D113&gt;=1.75,D113&gt;=0.75),5.02,IF(AND(A113&lt;5.15,A113&lt;5.9,G113&gt;=0.086,F113&lt;2.5,H113&lt;13.641,D113&lt;1.75,D113&gt;=0.75),3,IF(AND(G113&lt;0.644,A113&gt;=5.9,G113&gt;=0.086,F113&lt;2.5,H113&lt;13.641,D113&lt;1.75,D113&gt;=0.75),4.65,IF(AND(G113&gt;=0.644,A113&gt;=5.9,G113&gt;=0.086,F113&lt;2.5,H113&lt;13.641,D113&lt;1.75,D113&gt;=0.75),4.24,IF(AND(D113&lt;1.45,B113&gt;=2.5,D113&gt;=1.35,G113&gt;=0.187,H113&gt;=13.641,D113&lt;1.75,D113&gt;=0.75),4.68,IF(AND(D113&gt;=1.45,B113&gt;=2.5,D113&gt;=1.35,G113&gt;=0.187,H113&gt;=13.641,D113&lt;1.75,D113&gt;=0.75),4.833,IF(AND(H113&lt;13.18,D113&lt;2.05,A113&gt;=6,A113&lt;7.1,B113&lt;3.5,D113&gt;=1.75,D113&gt;=0.75),5.44,IF(AND(H113&gt;=13.18,D113&lt;2.05,A113&gt;=6,A113&lt;7.1,B113&lt;3.5,D113&gt;=1.75,D113&gt;=0.75),5.1,IF(AND(H113&lt;8.759,D113&gt;=2.05,A113&gt;=6,A113&lt;7.1,B113&lt;3.5,D113&gt;=1.75,D113&gt;=0.75),5.4,IF(AND(A113&gt;=5.75,A113&gt;=5.15,A113&lt;5.9,G113&gt;=0.086,F113&lt;2.5,H113&lt;13.641,D113&lt;1.75,D113&gt;=0.75),3.967,IF(AND(H113&lt;10.159,H113&gt;=8.759,D113&gt;=2.05,A113&gt;=6,A113&lt;7.1,B113&lt;3.5,D113&gt;=1.75,D113&gt;=0.75),5.925,IF(AND(D113&lt;1.2,A113&lt;5.75,A113&gt;=5.15,A113&lt;5.9,G113&gt;=0.086,F113&lt;2.5,H113&lt;13.641,D113&lt;1.75,D113&gt;=0.75),3.667,IF(AND(D113&lt;2.25,H113&gt;=10.159,H113&gt;=8.759,D113&gt;=2.05,A113&gt;=6,A113&lt;7.1,B113&lt;3.5,D113&gt;=1.75,D113&gt;=0.75),5.66,IF(AND(D113&gt;=2.25,H113&gt;=10.159,H113&gt;=8.759,D113&gt;=2.05,A113&gt;=6,A113&lt;7.1,B113&lt;3.5,D113&gt;=1.75,D113&gt;=0.75),5.34,IF(AND(D113&lt;1.35,D113&gt;=1.2,A113&lt;5.75,A113&gt;=5.15,A113&lt;5.9,G113&gt;=0.086,F113&lt;2.5,H113&lt;13.641,D113&lt;1.75,D113&gt;=0.75),4.025,IF(AND(D113&gt;=1.35,D113&gt;=1.2,A113&lt;5.75,A113&gt;=5.15,A113&lt;5.9,G113&gt;=0.086,F113&lt;2.5,H113&lt;13.641,D113&lt;1.75,D113&gt;=0.75),3.9,"shouldnthappen"))))))))))))))))))))))))))))))))))</f>
        <v>5.1</v>
      </c>
      <c r="AH113" s="1" t="n">
        <f aca="false">IF(AND(F113&lt;1.5,H113&lt;6.799,A113&lt;5.45),1.7,IF(AND(F113&gt;=1.5,H113&lt;6.799,A113&lt;5.45),4.1,IF(AND(D113&gt;=0.8,H113&gt;=6.799,A113&lt;5.45),3.9,IF(AND(H113&lt;7.564,F113&lt;2.5,A113&gt;=5.45),3.925,IF(AND(H113&gt;=16.284,F113&gt;=2.5,A113&gt;=5.45),6.5,IF(AND(A113&lt;4.35,D113&lt;0.8,H113&gt;=6.799,A113&lt;5.45),1.1,IF(AND(B113&lt;2.8,D113&lt;1.35,H113&gt;=7.564,F113&lt;2.5,A113&gt;=5.45),4.1,IF(AND(B113&gt;=2.8,D113&lt;1.35,H113&gt;=7.564,F113&lt;2.5,A113&gt;=5.45),4.267,IF(AND(B113&lt;2.75,D113&gt;=1.35,H113&gt;=7.564,F113&lt;2.5,A113&gt;=5.45),5,IF(AND(G113&gt;=0.078,G113&lt;0.26,H113&lt;16.284,F113&gt;=2.5,A113&gt;=5.45),6.06,IF(AND(G113&gt;=0.805,G113&gt;=0.26,H113&lt;16.284,F113&gt;=2.5,A113&gt;=5.45),5.02,IF(AND(H113&gt;=10.109,B113&gt;=3.45,A113&gt;=4.35,D113&lt;0.8,H113&gt;=6.799,A113&lt;5.45),1.55,IF(AND(D113&lt;2.25,G113&lt;0.078,G113&lt;0.26,H113&lt;16.284,F113&gt;=2.5,A113&gt;=5.45),5.6,IF(AND(D113&gt;=2.25,G113&lt;0.078,G113&lt;0.26,H113&lt;16.284,F113&gt;=2.5,A113&gt;=5.45),5.7,IF(AND(A113&lt;6.15,G113&lt;0.805,G113&gt;=0.26,H113&lt;16.284,F113&gt;=2.5,A113&gt;=5.45),4.967,IF(AND(A113&lt;4.65,H113&lt;12.227,B113&lt;3.45,A113&gt;=4.35,D113&lt;0.8,H113&gt;=6.799,A113&lt;5.45),1.333,IF(AND(A113&lt;4.85,H113&gt;=12.227,B113&lt;3.45,A113&gt;=4.35,D113&lt;0.8,H113&gt;=6.799,A113&lt;5.45),1.42,IF(AND(A113&gt;=4.85,H113&gt;=12.227,B113&lt;3.45,A113&gt;=4.35,D113&lt;0.8,H113&gt;=6.799,A113&lt;5.45),1.533,IF(AND(A113&lt;5.05,H113&lt;10.109,B113&gt;=3.45,A113&gt;=4.35,D113&lt;0.8,H113&gt;=6.799,A113&lt;5.45),1.4,IF(AND(A113&gt;=5.05,H113&lt;10.109,B113&gt;=3.45,A113&gt;=4.35,D113&lt;0.8,H113&gt;=6.799,A113&lt;5.45),1.5,IF(AND(G113&lt;0.14,H113&lt;13.531,B113&gt;=2.75,D113&gt;=1.35,H113&gt;=7.564,F113&lt;2.5,A113&gt;=5.45),4.7,IF(AND(G113&lt;0.187,H113&gt;=13.531,B113&gt;=2.75,D113&gt;=1.35,H113&gt;=7.564,F113&lt;2.5,A113&gt;=5.45),5,IF(AND(G113&gt;=0.187,H113&gt;=13.531,B113&gt;=2.75,D113&gt;=1.35,H113&gt;=7.564,F113&lt;2.5,A113&gt;=5.45),4.66,IF(AND(A113&lt;6.35,A113&gt;=6.15,G113&lt;0.805,G113&gt;=0.26,H113&lt;16.284,F113&gt;=2.5,A113&gt;=5.45),6,IF(AND(D113&lt;0.15,A113&gt;=4.65,H113&lt;12.227,B113&lt;3.45,A113&gt;=4.35,D113&lt;0.8,H113&gt;=6.799,A113&lt;5.45),1.5,IF(AND(H113&lt;10.723,G113&gt;=0.14,H113&lt;13.531,B113&gt;=2.75,D113&gt;=1.35,H113&gt;=7.564,F113&lt;2.5,A113&gt;=5.45),4.6,IF(AND(H113&gt;=10.723,G113&gt;=0.14,H113&lt;13.531,B113&gt;=2.75,D113&gt;=1.35,H113&gt;=7.564,F113&lt;2.5,A113&gt;=5.45),4.46,IF(AND(G113&lt;0.364,A113&gt;=6.35,A113&gt;=6.15,G113&lt;0.805,G113&gt;=0.26,H113&lt;16.284,F113&gt;=2.5,A113&gt;=5.45),5.28,IF(AND(A113&lt;5.1,D113&gt;=0.15,A113&gt;=4.65,H113&lt;12.227,B113&lt;3.45,A113&gt;=4.35,D113&lt;0.8,H113&gt;=6.799,A113&lt;5.45),1.36,IF(AND(A113&gt;=5.1,D113&gt;=0.15,A113&gt;=4.65,H113&lt;12.227,B113&lt;3.45,A113&gt;=4.35,D113&lt;0.8,H113&gt;=6.799,A113&lt;5.45),1.4,IF(AND(G113&gt;=0.6,G113&gt;=0.364,A113&gt;=6.35,A113&gt;=6.15,G113&lt;0.805,G113&gt;=0.26,H113&lt;16.284,F113&gt;=2.5,A113&gt;=5.45),5.1,IF(AND(A113&gt;=6.95,G113&lt;0.6,G113&gt;=0.364,A113&gt;=6.35,A113&gt;=6.15,G113&lt;0.805,G113&gt;=0.26,H113&lt;16.284,F113&gt;=2.5,A113&gt;=5.45),5.8,IF(AND(B113&lt;3.2,A113&lt;6.95,G113&lt;0.6,G113&gt;=0.364,A113&gt;=6.35,A113&gt;=6.15,G113&lt;0.805,G113&gt;=0.26,H113&lt;16.284,F113&gt;=2.5,A113&gt;=5.45),5.6,IF(AND(B113&gt;=3.2,A113&lt;6.95,G113&lt;0.6,G113&gt;=0.364,A113&gt;=6.35,A113&gt;=6.15,G113&lt;0.805,G113&gt;=0.26,H113&lt;16.284,F113&gt;=2.5,A113&gt;=5.45),5.7,"shouldnthappen"))))))))))))))))))))))))))))))))))</f>
        <v>5.1</v>
      </c>
      <c r="AI113" s="1" t="n">
        <f aca="false">IF(AND(B113&gt;=3.55,A113&lt;5.05,F113&lt;1.5),1,IF(AND(H113&gt;=13.436,A113&gt;=5.05,F113&lt;1.5),1.633,IF(AND(A113&lt;4.35,B113&lt;3.55,A113&lt;5.05,F113&lt;1.5),1.1,IF(AND(A113&lt;5.15,H113&lt;13.436,A113&gt;=5.05,F113&lt;1.5),1.6,IF(AND(G113&lt;0.837,D113&lt;1.2,B113&lt;2.65,F113&gt;=1.5),3.7,IF(AND(G113&gt;=0.837,D113&lt;1.2,B113&lt;2.65,F113&gt;=1.5),3,IF(AND(D113&lt;1.4,D113&gt;=1.2,B113&lt;2.65,F113&gt;=1.5),4.133,IF(AND(D113&gt;=1.4,D113&gt;=1.2,B113&lt;2.65,F113&gt;=1.5),4.633,IF(AND(G113&lt;0.302,A113&gt;=4.35,B113&lt;3.55,A113&lt;5.05,F113&lt;1.5),1.34,IF(AND(D113&gt;=0.3,A113&gt;=5.15,H113&lt;13.436,A113&gt;=5.05,F113&lt;1.5),1.5,IF(AND(G113&lt;0.233,G113&lt;0.265,D113&lt;1.55,B113&gt;=2.65,F113&gt;=1.5),4.56,IF(AND(G113&gt;=0.233,G113&lt;0.265,D113&lt;1.55,B113&gt;=2.65,F113&gt;=1.5),5.1,IF(AND(G113&lt;0.395,G113&gt;=0.265,D113&lt;1.55,B113&gt;=2.65,F113&gt;=1.5),4.025,IF(AND(H113&lt;13.935,A113&gt;=7.05,D113&gt;=1.55,B113&gt;=2.65,F113&gt;=1.5),6.12,IF(AND(H113&gt;=13.935,A113&gt;=7.05,D113&gt;=1.55,B113&gt;=2.65,F113&gt;=1.5),6.64,IF(AND(G113&gt;=0.858,G113&gt;=0.302,A113&gt;=4.35,B113&lt;3.55,A113&lt;5.05,F113&lt;1.5),1.3,IF(AND(H113&lt;6.543,D113&lt;0.3,A113&gt;=5.15,H113&lt;13.436,A113&gt;=5.05,F113&lt;1.5),1.4,IF(AND(H113&gt;=6.543,D113&lt;0.3,A113&gt;=5.15,H113&lt;13.436,A113&gt;=5.05,F113&lt;1.5),1.48,IF(AND(A113&lt;6.3,G113&gt;=0.395,G113&gt;=0.265,D113&lt;1.55,B113&gt;=2.65,F113&gt;=1.5),4.14,IF(AND(A113&gt;=6.3,G113&gt;=0.395,G113&gt;=0.265,D113&lt;1.55,B113&gt;=2.65,F113&gt;=1.5),4.767,IF(AND(G113&gt;=0.669,B113&lt;3.15,A113&lt;7.05,D113&gt;=1.55,B113&gt;=2.65,F113&gt;=1.5),5,IF(AND(H113&lt;9.459,G113&lt;0.858,G113&gt;=0.302,A113&gt;=4.35,B113&lt;3.55,A113&lt;5.05,F113&lt;1.5),1.4,IF(AND(H113&gt;=9.459,G113&lt;0.858,G113&gt;=0.302,A113&gt;=4.35,B113&lt;3.55,A113&lt;5.05,F113&lt;1.5),1.6,IF(AND(G113&gt;=0.433,G113&lt;0.669,B113&lt;3.15,A113&lt;7.05,D113&gt;=1.55,B113&gt;=2.65,F113&gt;=1.5),5.68,IF(AND(G113&lt;0.481,H113&lt;10.257,B113&gt;=3.15,A113&lt;7.05,D113&gt;=1.55,B113&gt;=2.65,F113&gt;=1.5),5.7,IF(AND(G113&gt;=0.481,H113&lt;10.257,B113&gt;=3.15,A113&lt;7.05,D113&gt;=1.55,B113&gt;=2.65,F113&gt;=1.5),5.9,IF(AND(D113&lt;2.15,H113&gt;=10.257,B113&gt;=3.15,A113&lt;7.05,D113&gt;=1.55,B113&gt;=2.65,F113&gt;=1.5),5.1,IF(AND(D113&gt;=2.15,H113&gt;=10.257,B113&gt;=3.15,A113&lt;7.05,D113&gt;=1.55,B113&gt;=2.65,F113&gt;=1.5),5.42,IF(AND(G113&lt;0.098,G113&lt;0.433,G113&lt;0.669,B113&lt;3.15,A113&lt;7.05,D113&gt;=1.55,B113&gt;=2.65,F113&gt;=1.5),5.567,IF(AND(D113&lt;1.8,G113&gt;=0.098,G113&lt;0.433,G113&lt;0.669,B113&lt;3.15,A113&lt;7.05,D113&gt;=1.55,B113&gt;=2.65,F113&gt;=1.5),5.033,IF(AND(G113&gt;=0.312,D113&gt;=1.8,G113&gt;=0.098,G113&lt;0.433,G113&lt;0.669,B113&lt;3.15,A113&lt;7.05,D113&gt;=1.55,B113&gt;=2.65,F113&gt;=1.5),5.4,IF(AND(H113&lt;9.002,G113&lt;0.312,D113&gt;=1.8,G113&gt;=0.098,G113&lt;0.433,G113&lt;0.669,B113&lt;3.15,A113&lt;7.05,D113&gt;=1.55,B113&gt;=2.65,F113&gt;=1.5),5.1,IF(AND(H113&gt;=9.002,G113&lt;0.312,D113&gt;=1.8,G113&gt;=0.098,G113&lt;0.433,G113&lt;0.669,B113&lt;3.15,A113&lt;7.05,D113&gt;=1.55,B113&gt;=2.65,F113&gt;=1.5),5.26,"shouldnthappen")))))))))))))))))))))))))))))))))</f>
        <v>5.1</v>
      </c>
      <c r="AJ113" s="1" t="n">
        <f aca="false">IF(AND(A113&gt;=5.25,D113&gt;=0.35,D113&lt;0.8),1.433,IF(AND(F113&gt;=2.5,H113&lt;6.927,D113&gt;=0.8),5.1,IF(AND(H113&lt;5.85,B113&lt;3.65,D113&lt;0.35,D113&lt;0.8),1,IF(AND(A113&lt;5.55,B113&gt;=3.65,D113&lt;0.35,D113&lt;0.8),1.5,IF(AND(A113&gt;=5.55,B113&gt;=3.65,D113&lt;0.35,D113&lt;0.8),1.7,IF(AND(H113&lt;7.949,A113&lt;5.25,D113&gt;=0.35,D113&lt;0.8),1.9,IF(AND(H113&gt;=7.949,A113&lt;5.25,D113&gt;=0.35,D113&lt;0.8),1.54,IF(AND(A113&lt;5.55,F113&lt;2.5,H113&lt;6.927,D113&gt;=0.8),3.98,IF(AND(A113&gt;=5.55,F113&lt;2.5,H113&lt;6.927,D113&gt;=0.8),4.1,IF(AND(A113&gt;=7.25,D113&gt;=1.55,H113&gt;=6.927,D113&gt;=0.8),6.65,IF(AND(A113&lt;5.75,D113&lt;1.2,D113&lt;1.55,H113&gt;=6.927,D113&gt;=0.8),3.62,IF(AND(A113&gt;=5.75,D113&lt;1.2,D113&lt;1.55,H113&gt;=6.927,D113&gt;=0.8),4.1,IF(AND(G113&lt;0.175,A113&lt;4.8,H113&gt;=5.85,B113&lt;3.65,D113&lt;0.35,D113&lt;0.8),1.5,IF(AND(G113&gt;=0.175,A113&lt;4.8,H113&gt;=5.85,B113&lt;3.65,D113&lt;0.35,D113&lt;0.8),1.3,IF(AND(A113&gt;=5.05,A113&gt;=4.8,H113&gt;=5.85,B113&lt;3.65,D113&lt;0.35,D113&lt;0.8),1.5,IF(AND(G113&gt;=0.735,A113&lt;6.25,D113&gt;=1.2,D113&lt;1.55,H113&gt;=6.927,D113&gt;=0.8),4,IF(AND(H113&lt;10.464,A113&lt;6.2,A113&lt;7.25,D113&gt;=1.55,H113&gt;=6.927,D113&gt;=0.8),5.1,IF(AND(H113&gt;=10.464,A113&lt;6.2,A113&lt;7.25,D113&gt;=1.55,H113&gt;=6.927,D113&gt;=0.8),4.9,IF(AND(G113&lt;0.418,A113&lt;5.05,A113&gt;=4.8,H113&gt;=5.85,B113&lt;3.65,D113&lt;0.35,D113&lt;0.8),1.48,IF(AND(G113&gt;=0.418,A113&lt;5.05,A113&gt;=4.8,H113&gt;=5.85,B113&lt;3.65,D113&lt;0.35,D113&lt;0.8),1.3,IF(AND(B113&lt;2.75,G113&lt;0.735,A113&lt;6.25,D113&gt;=1.2,D113&lt;1.55,H113&gt;=6.927,D113&gt;=0.8),4.35,IF(AND(H113&lt;15.422,D113&lt;1.45,A113&gt;=6.25,D113&gt;=1.2,D113&lt;1.55,H113&gt;=6.927,D113&gt;=0.8),4.375,IF(AND(H113&gt;=15.422,D113&lt;1.45,A113&gt;=6.25,D113&gt;=1.2,D113&lt;1.55,H113&gt;=6.927,D113&gt;=0.8),4.7,IF(AND(A113&lt;6.4,D113&gt;=1.45,A113&gt;=6.25,D113&gt;=1.2,D113&lt;1.55,H113&gt;=6.927,D113&gt;=0.8),5.1,IF(AND(G113&gt;=0.576,D113&lt;2.15,A113&gt;=6.2,A113&lt;7.25,D113&gt;=1.55,H113&gt;=6.927,D113&gt;=0.8),5.1,IF(AND(G113&lt;0.537,D113&gt;=2.15,A113&gt;=6.2,A113&lt;7.25,D113&gt;=1.55,H113&gt;=6.927,D113&gt;=0.8),5.533,IF(AND(G113&gt;=0.537,D113&gt;=2.15,A113&gt;=6.2,A113&lt;7.25,D113&gt;=1.55,H113&gt;=6.927,D113&gt;=0.8),5.9,IF(AND(D113&lt;1.45,B113&gt;=2.75,G113&lt;0.735,A113&lt;6.25,D113&gt;=1.2,D113&lt;1.55,H113&gt;=6.927,D113&gt;=0.8),4.6,IF(AND(D113&gt;=1.45,B113&gt;=2.75,G113&lt;0.735,A113&lt;6.25,D113&gt;=1.2,D113&lt;1.55,H113&gt;=6.927,D113&gt;=0.8),4.5,IF(AND(H113&lt;12.582,A113&gt;=6.4,D113&gt;=1.45,A113&gt;=6.25,D113&gt;=1.2,D113&lt;1.55,H113&gt;=6.927,D113&gt;=0.8),4.66,IF(AND(H113&gt;=12.582,A113&gt;=6.4,D113&gt;=1.45,A113&gt;=6.25,D113&gt;=1.2,D113&lt;1.55,H113&gt;=6.927,D113&gt;=0.8),4.9,IF(AND(B113&lt;2.75,G113&lt;0.576,D113&lt;2.15,A113&gt;=6.2,A113&lt;7.25,D113&gt;=1.55,H113&gt;=6.927,D113&gt;=0.8),5.3,IF(AND(G113&gt;=0.395,B113&gt;=2.75,G113&lt;0.576,D113&lt;2.15,A113&gt;=6.2,A113&lt;7.25,D113&gt;=1.55,H113&gt;=6.927,D113&gt;=0.8),5.6,IF(AND(D113&gt;=1.9,G113&lt;0.395,B113&gt;=2.75,G113&lt;0.576,D113&lt;2.15,A113&gt;=6.2,A113&lt;7.25,D113&gt;=1.55,H113&gt;=6.927,D113&gt;=0.8),5.333,IF(AND(B113&lt;2.95,D113&lt;1.9,G113&lt;0.395,B113&gt;=2.75,G113&lt;0.576,D113&lt;2.15,A113&gt;=6.2,A113&lt;7.25,D113&gt;=1.55,H113&gt;=6.927,D113&gt;=0.8),5.6,IF(AND(B113&gt;=2.95,D113&lt;1.9,G113&lt;0.395,B113&gt;=2.75,G113&lt;0.576,D113&lt;2.15,A113&gt;=6.2,A113&lt;7.25,D113&gt;=1.55,H113&gt;=6.927,D113&gt;=0.8),5.5,"shouldnthappen"))))))))))))))))))))))))))))))))))))</f>
        <v>5.1</v>
      </c>
      <c r="AK113" s="1" t="n">
        <f aca="false">IF(AND(H113&lt;5.85,B113&lt;3.65,F113&lt;1.5),1,IF(AND(B113&gt;=3.95,B113&gt;=3.65,F113&lt;1.5),1.433,IF(AND(A113&lt;5.15,F113&lt;2.5,F113&gt;=1.5),3.075,IF(AND(D113&gt;=0.35,H113&gt;=5.85,B113&lt;3.65,F113&lt;1.5),1.5,IF(AND(G113&lt;0.168,B113&lt;3.95,B113&gt;=3.65,F113&lt;1.5),1.7,IF(AND(H113&lt;5.767,A113&lt;7.25,F113&gt;=2.5,F113&gt;=1.5),4.5,IF(AND(D113&lt;1.9,A113&gt;=7.25,F113&gt;=2.5,F113&gt;=1.5),6.3,IF(AND(D113&gt;=1.9,A113&gt;=7.25,F113&gt;=2.5,F113&gt;=1.5),6.575,IF(AND(B113&lt;3.75,G113&gt;=0.168,B113&lt;3.95,B113&gt;=3.65,F113&lt;1.5),1.5,IF(AND(B113&gt;=3.75,G113&gt;=0.168,B113&lt;3.95,B113&gt;=3.65,F113&lt;1.5),1.6,IF(AND(D113&gt;=1.35,A113&lt;6.15,A113&gt;=5.15,F113&lt;2.5,F113&gt;=1.5),4.42,IF(AND(D113&lt;1.4,A113&gt;=6.15,A113&gt;=5.15,F113&lt;2.5,F113&gt;=1.5),4.5,IF(AND(D113&gt;=1.4,A113&gt;=6.15,A113&gt;=5.15,F113&lt;2.5,F113&gt;=1.5),4.675,IF(AND(D113&lt;0.15,H113&lt;11.218,D113&lt;0.35,H113&gt;=5.85,B113&lt;3.65,F113&lt;1.5),1.5,IF(AND(D113&lt;0.15,H113&gt;=11.218,D113&lt;0.35,H113&gt;=5.85,B113&lt;3.65,F113&lt;1.5),1.1,IF(AND(B113&lt;2.7,D113&lt;1.35,A113&lt;6.15,A113&gt;=5.15,F113&lt;2.5,F113&gt;=1.5),3.82,IF(AND(A113&lt;6.15,G113&gt;=0.755,H113&gt;=5.767,A113&lt;7.25,F113&gt;=2.5,F113&gt;=1.5),4.98,IF(AND(A113&gt;=6.15,G113&gt;=0.755,H113&gt;=5.767,A113&lt;7.25,F113&gt;=2.5,F113&gt;=1.5),5.3,IF(AND(B113&lt;3.4,D113&gt;=0.15,H113&lt;11.218,D113&lt;0.35,H113&gt;=5.85,B113&lt;3.65,F113&lt;1.5),1.4,IF(AND(B113&gt;=3.4,D113&gt;=0.15,H113&lt;11.218,D113&lt;0.35,H113&gt;=5.85,B113&lt;3.65,F113&lt;1.5),1.3,IF(AND(H113&lt;11.731,D113&gt;=0.15,H113&gt;=11.218,D113&lt;0.35,H113&gt;=5.85,B113&lt;3.65,F113&lt;1.5),1.2,IF(AND(H113&lt;9.053,B113&gt;=2.7,D113&lt;1.35,A113&lt;6.15,A113&gt;=5.15,F113&lt;2.5,F113&gt;=1.5),3.85,IF(AND(D113&gt;=2.1,B113&lt;2.85,G113&lt;0.755,H113&gt;=5.767,A113&lt;7.25,F113&gt;=2.5,F113&gt;=1.5),5.6,IF(AND(D113&gt;=2.45,B113&gt;=2.85,G113&lt;0.755,H113&gt;=5.767,A113&lt;7.25,F113&gt;=2.5,F113&gt;=1.5),5.8,IF(AND(B113&gt;=3.45,H113&gt;=11.731,D113&gt;=0.15,H113&gt;=11.218,D113&lt;0.35,H113&gt;=5.85,B113&lt;3.65,F113&lt;1.5),1.3,IF(AND(A113&lt;5.9,H113&gt;=9.053,B113&gt;=2.7,D113&lt;1.35,A113&lt;6.15,A113&gt;=5.15,F113&lt;2.5,F113&gt;=1.5),4.3,IF(AND(A113&gt;=5.9,H113&gt;=9.053,B113&gt;=2.7,D113&lt;1.35,A113&lt;6.15,A113&gt;=5.15,F113&lt;2.5,F113&gt;=1.5),4,IF(AND(G113&gt;=0.519,D113&lt;2.1,B113&lt;2.85,G113&lt;0.755,H113&gt;=5.767,A113&lt;7.25,F113&gt;=2.5,F113&gt;=1.5),4.9,IF(AND(A113&gt;=7.05,D113&lt;2.45,B113&gt;=2.85,G113&lt;0.755,H113&gt;=5.767,A113&lt;7.25,F113&gt;=2.5,F113&gt;=1.5),5.8,IF(AND(H113&lt;14.396,B113&lt;3.45,H113&gt;=11.731,D113&gt;=0.15,H113&gt;=11.218,D113&lt;0.35,H113&gt;=5.85,B113&lt;3.65,F113&lt;1.5),1.44,IF(AND(H113&gt;=14.396,B113&lt;3.45,H113&gt;=11.731,D113&gt;=0.15,H113&gt;=11.218,D113&lt;0.35,H113&gt;=5.85,B113&lt;3.65,F113&lt;1.5),1.3,IF(AND(G113&lt;0.282,G113&lt;0.519,D113&lt;2.1,B113&lt;2.85,G113&lt;0.755,H113&gt;=5.767,A113&lt;7.25,F113&gt;=2.5,F113&gt;=1.5),5.1,IF(AND(G113&gt;=0.282,G113&lt;0.519,D113&lt;2.1,B113&lt;2.85,G113&lt;0.755,H113&gt;=5.767,A113&lt;7.25,F113&gt;=2.5,F113&gt;=1.5),5.3,IF(AND(A113&lt;6.4,D113&lt;1.9,A113&lt;7.05,D113&lt;2.45,B113&gt;=2.85,G113&lt;0.755,H113&gt;=5.767,A113&lt;7.25,F113&gt;=2.5,F113&gt;=1.5),5.6,IF(AND(A113&gt;=6.4,D113&lt;1.9,A113&lt;7.05,D113&lt;2.45,B113&gt;=2.85,G113&lt;0.755,H113&gt;=5.767,A113&lt;7.25,F113&gt;=2.5,F113&gt;=1.5),5.5,IF(AND(H113&lt;8.884,D113&gt;=1.9,A113&lt;7.05,D113&lt;2.45,B113&gt;=2.85,G113&lt;0.755,H113&gt;=5.767,A113&lt;7.25,F113&gt;=2.5,F113&gt;=1.5),5.3,IF(AND(H113&gt;=8.884,D113&gt;=1.9,A113&lt;7.05,D113&lt;2.45,B113&gt;=2.85,G113&lt;0.755,H113&gt;=5.767,A113&lt;7.25,F113&gt;=2.5,F113&gt;=1.5),5.52,"shouldnthappen")))))))))))))))))))))))))))))))))))))</f>
        <v>5.52</v>
      </c>
      <c r="AL113" s="1" t="n">
        <f aca="false">IF(AND(H113&lt;5.85,A113&lt;5.05,D113&lt;0.8),1,IF(AND(B113&lt;3.35,A113&gt;=5.05,D113&lt;0.8),1.7,IF(AND(D113&gt;=2.45,F113&gt;=2.5,D113&gt;=0.8),6.05,IF(AND(H113&gt;=11.218,H113&gt;=5.85,A113&lt;5.05,D113&lt;0.8),1.28,IF(AND(G113&gt;=0.948,B113&gt;=3.35,A113&gt;=5.05,D113&lt;0.8),1.7,IF(AND(G113&gt;=0.423,H113&lt;11.218,H113&gt;=5.85,A113&lt;5.05,D113&lt;0.8),1.3,IF(AND(B113&lt;3.6,G113&lt;0.948,B113&gt;=3.35,A113&gt;=5.05,D113&lt;0.8),1.4,IF(AND(H113&lt;10.258,D113&lt;1.15,A113&lt;5.9,F113&lt;2.5,D113&gt;=0.8),3.36,IF(AND(H113&gt;=10.258,D113&lt;1.15,A113&lt;5.9,F113&lt;2.5,D113&gt;=0.8),3.9,IF(AND(A113&lt;5.3,D113&gt;=1.15,A113&lt;5.9,F113&lt;2.5,D113&gt;=0.8),3.9,IF(AND(D113&lt;1.55,B113&lt;2.75,A113&gt;=5.9,F113&lt;2.5,D113&gt;=0.8),4.64,IF(AND(D113&gt;=1.55,B113&lt;2.75,A113&gt;=5.9,F113&lt;2.5,D113&gt;=0.8),5.1,IF(AND(D113&gt;=1.6,B113&gt;=2.75,A113&gt;=5.9,F113&lt;2.5,D113&gt;=0.8),5,IF(AND(H113&lt;5.767,H113&lt;8.598,D113&lt;2.45,F113&gt;=2.5,D113&gt;=0.8),4.5,IF(AND(A113&lt;6.25,H113&gt;=8.598,D113&lt;2.45,F113&gt;=2.5,D113&gt;=0.8),5.02,IF(AND(B113&lt;3.55,G113&lt;0.423,H113&lt;11.218,H113&gt;=5.85,A113&lt;5.05,D113&lt;0.8),1.525,IF(AND(B113&gt;=3.55,G113&lt;0.423,H113&lt;11.218,H113&gt;=5.85,A113&lt;5.05,D113&lt;0.8),1.4,IF(AND(H113&gt;=13.932,B113&gt;=3.6,G113&lt;0.948,B113&gt;=3.35,A113&gt;=5.05,D113&lt;0.8),1.65,IF(AND(G113&gt;=0.652,A113&gt;=5.3,D113&gt;=1.15,A113&lt;5.9,F113&lt;2.5,D113&gt;=0.8),3.8,IF(AND(D113&lt;1.35,D113&lt;1.6,B113&gt;=2.75,A113&gt;=5.9,F113&lt;2.5,D113&gt;=0.8),4.42,IF(AND(H113&lt;6.656,H113&gt;=5.767,H113&lt;8.598,D113&lt;2.45,F113&gt;=2.5,D113&gt;=0.8),5.033,IF(AND(H113&gt;=6.656,H113&gt;=5.767,H113&lt;8.598,D113&lt;2.45,F113&gt;=2.5,D113&gt;=0.8),5.1,IF(AND(G113&gt;=0.885,A113&gt;=6.25,H113&gt;=8.598,D113&lt;2.45,F113&gt;=2.5,D113&gt;=0.8),5.2,IF(AND(H113&lt;6.926,H113&lt;13.932,B113&gt;=3.6,G113&lt;0.948,B113&gt;=3.35,A113&gt;=5.05,D113&lt;0.8),1.433,IF(AND(H113&gt;=6.926,H113&lt;13.932,B113&gt;=3.6,G113&lt;0.948,B113&gt;=3.35,A113&gt;=5.05,D113&lt;0.8),1.5,IF(AND(A113&lt;5.65,G113&lt;0.652,A113&gt;=5.3,D113&gt;=1.15,A113&lt;5.9,F113&lt;2.5,D113&gt;=0.8),4.36,IF(AND(A113&gt;=5.65,G113&lt;0.652,A113&gt;=5.3,D113&gt;=1.15,A113&lt;5.9,F113&lt;2.5,D113&gt;=0.8),4.2,IF(AND(H113&gt;=13.561,D113&gt;=1.35,D113&lt;1.6,B113&gt;=2.75,A113&gt;=5.9,F113&lt;2.5,D113&gt;=0.8),4.767,IF(AND(H113&lt;9.091,G113&lt;0.885,A113&gt;=6.25,H113&gt;=8.598,D113&lt;2.45,F113&gt;=2.5,D113&gt;=0.8),6.3,IF(AND(H113&gt;=12.206,H113&lt;13.561,D113&gt;=1.35,D113&lt;1.6,B113&gt;=2.75,A113&gt;=5.9,F113&lt;2.5,D113&gt;=0.8),4.4,IF(AND(D113&gt;=2.25,H113&gt;=9.091,G113&lt;0.885,A113&gt;=6.25,H113&gt;=8.598,D113&lt;2.45,F113&gt;=2.5,D113&gt;=0.8),5.9,IF(AND(B113&lt;3.05,H113&lt;12.206,H113&lt;13.561,D113&gt;=1.35,D113&lt;1.6,B113&gt;=2.75,A113&gt;=5.9,F113&lt;2.5,D113&gt;=0.8),4.6,IF(AND(B113&gt;=3.05,H113&lt;12.206,H113&lt;13.561,D113&gt;=1.35,D113&lt;1.6,B113&gt;=2.75,A113&gt;=5.9,F113&lt;2.5,D113&gt;=0.8),4.7,IF(AND(G113&gt;=0.596,D113&lt;2.25,H113&gt;=9.091,G113&lt;0.885,A113&gt;=6.25,H113&gt;=8.598,D113&lt;2.45,F113&gt;=2.5,D113&gt;=0.8),5.1,IF(AND(G113&gt;=0.379,G113&lt;0.596,D113&lt;2.25,H113&gt;=9.091,G113&lt;0.885,A113&gt;=6.25,H113&gt;=8.598,D113&lt;2.45,F113&gt;=2.5,D113&gt;=0.8),5.767,IF(AND(D113&lt;2.15,G113&lt;0.379,G113&lt;0.596,D113&lt;2.25,H113&gt;=9.091,G113&lt;0.885,A113&gt;=6.25,H113&gt;=8.598,D113&lt;2.45,F113&gt;=2.5,D113&gt;=0.8),5.4,IF(AND(D113&gt;=2.15,G113&lt;0.379,G113&lt;0.596,D113&lt;2.25,H113&gt;=9.091,G113&lt;0.885,A113&gt;=6.25,H113&gt;=8.598,D113&lt;2.45,F113&gt;=2.5,D113&gt;=0.8),5.6,"shouldnthappen")))))))))))))))))))))))))))))))))))))</f>
        <v>5.1</v>
      </c>
      <c r="AM113" s="1" t="n">
        <f aca="false">IF(AND(H113&lt;5.245,D113&lt;0.8),1,IF(AND(A113&lt;4.5,H113&gt;=5.245,D113&lt;0.8),1.35,IF(AND(D113&gt;=0.5,A113&gt;=4.5,H113&gt;=5.245,D113&lt;0.8),1.6,IF(AND(H113&lt;7.25,B113&lt;2.6,A113&lt;6.15,D113&gt;=0.8),4.375,IF(AND(H113&gt;=7.25,B113&lt;2.6,A113&lt;6.15,D113&gt;=0.8),3.075,IF(AND(H113&lt;13.935,A113&gt;=7.05,A113&gt;=6.15,D113&gt;=0.8),6.067,IF(AND(H113&gt;=13.935,A113&gt;=7.05,A113&gt;=6.15,D113&gt;=0.8),6.525,IF(AND(G113&gt;=0.948,D113&lt;0.5,A113&gt;=4.5,H113&gt;=5.245,D113&lt;0.8),1.7,IF(AND(G113&lt;0.568,D113&gt;=1.55,B113&gt;=2.6,A113&lt;6.15,D113&gt;=0.8),5.1,IF(AND(G113&gt;=0.568,D113&gt;=1.55,B113&gt;=2.6,A113&lt;6.15,D113&gt;=0.8),5,IF(AND(A113&gt;=6.6,B113&gt;=3.15,A113&lt;7.05,A113&gt;=6.15,D113&gt;=0.8),5.78,IF(AND(G113&lt;0.165,G113&lt;0.273,D113&lt;1.55,B113&gt;=2.6,A113&lt;6.15,D113&gt;=0.8),4.1,IF(AND(G113&gt;=0.165,G113&lt;0.273,D113&lt;1.55,B113&gt;=2.6,A113&lt;6.15,D113&gt;=0.8),4.5,IF(AND(D113&lt;1.35,G113&gt;=0.273,D113&lt;1.55,B113&gt;=2.6,A113&lt;6.15,D113&gt;=0.8),4.08,IF(AND(D113&gt;=1.35,G113&gt;=0.273,D113&lt;1.55,B113&gt;=2.6,A113&lt;6.15,D113&gt;=0.8),4.4,IF(AND(D113&lt;1.45,F113&lt;2.5,B113&lt;3.15,A113&lt;7.05,A113&gt;=6.15,D113&gt;=0.8),4.38,IF(AND(D113&gt;=1.45,F113&lt;2.5,B113&lt;3.15,A113&lt;7.05,A113&gt;=6.15,D113&gt;=0.8),4.75,IF(AND(D113&gt;=2.25,F113&gt;=2.5,B113&lt;3.15,A113&lt;7.05,A113&gt;=6.15,D113&gt;=0.8),5.16,IF(AND(H113&lt;11.488,A113&lt;6.6,B113&gt;=3.15,A113&lt;7.05,A113&gt;=6.15,D113&gt;=0.8),6,IF(AND(H113&gt;=14.396,D113&lt;0.25,G113&lt;0.948,D113&lt;0.5,A113&gt;=4.5,H113&gt;=5.245,D113&lt;0.8),1.3,IF(AND(A113&gt;=5.55,D113&gt;=0.25,G113&lt;0.948,D113&lt;0.5,A113&gt;=4.5,H113&gt;=5.245,D113&lt;0.8),1.7,IF(AND(D113&lt;1.85,D113&lt;2.25,F113&gt;=2.5,B113&lt;3.15,A113&lt;7.05,A113&gt;=6.15,D113&gt;=0.8),5.6,IF(AND(G113&lt;0.669,H113&gt;=11.488,A113&lt;6.6,B113&gt;=3.15,A113&lt;7.05,A113&gt;=6.15,D113&gt;=0.8),4.7,IF(AND(G113&gt;=0.669,H113&gt;=11.488,A113&lt;6.6,B113&gt;=3.15,A113&lt;7.05,A113&gt;=6.15,D113&gt;=0.8),5.22,IF(AND(H113&lt;6.543,H113&lt;14.396,D113&lt;0.25,G113&lt;0.948,D113&lt;0.5,A113&gt;=4.5,H113&gt;=5.245,D113&lt;0.8),1.4,IF(AND(A113&lt;4.95,A113&lt;5.55,D113&gt;=0.25,G113&lt;0.948,D113&lt;0.5,A113&gt;=4.5,H113&gt;=5.245,D113&lt;0.8),1.4,IF(AND(A113&gt;=4.95,A113&lt;5.55,D113&gt;=0.25,G113&lt;0.948,D113&lt;0.5,A113&gt;=4.5,H113&gt;=5.245,D113&lt;0.8),1.48,IF(AND(H113&lt;10.667,D113&gt;=1.85,D113&lt;2.25,F113&gt;=2.5,B113&lt;3.15,A113&lt;7.05,A113&gt;=6.15,D113&gt;=0.8),5.25,IF(AND(H113&gt;=10.667,D113&gt;=1.85,D113&lt;2.25,F113&gt;=2.5,B113&lt;3.15,A113&lt;7.05,A113&gt;=6.15,D113&gt;=0.8),5.55,IF(AND(G113&lt;0.063,H113&gt;=6.543,H113&lt;14.396,D113&lt;0.25,G113&lt;0.948,D113&lt;0.5,A113&gt;=4.5,H113&gt;=5.245,D113&lt;0.8),1.4,IF(AND(H113&lt;9.212,G113&gt;=0.063,H113&gt;=6.543,H113&lt;14.396,D113&lt;0.25,G113&lt;0.948,D113&lt;0.5,A113&gt;=4.5,H113&gt;=5.245,D113&lt;0.8),1.475,IF(AND(H113&gt;=9.212,G113&gt;=0.063,H113&gt;=6.543,H113&lt;14.396,D113&lt;0.25,G113&lt;0.948,D113&lt;0.5,A113&gt;=4.5,H113&gt;=5.245,D113&lt;0.8),1.5,"shouldnthappen"))))))))))))))))))))))))))))))))</f>
        <v>5.22</v>
      </c>
      <c r="AN113" s="1" t="n">
        <f aca="false">IF(AND(D113&lt;0.7,A113&gt;=5.55),1.633,IF(AND(G113&lt;0.38,B113&lt;2.8,A113&lt;5.55),4.3,IF(AND(G113&gt;=0.38,B113&lt;2.8,A113&lt;5.55),3.325,IF(AND(D113&gt;=0.35,B113&gt;=2.8,A113&lt;5.55),1.6,IF(AND(B113&gt;=3.4,A113&lt;4.8,D113&lt;0.35,B113&gt;=2.8,A113&lt;5.55),1,IF(AND(H113&gt;=11.789,A113&lt;5.9,D113&lt;1.55,D113&gt;=0.7,A113&gt;=5.55),4.325,IF(AND(F113&gt;=2.5,A113&gt;=5.9,D113&lt;1.55,D113&gt;=0.7,A113&gt;=5.55),5.05,IF(AND(D113&lt;1.9,A113&gt;=7.25,D113&gt;=1.55,D113&gt;=0.7,A113&gt;=5.55),6.3,IF(AND(D113&gt;=1.9,A113&gt;=7.25,D113&gt;=1.55,D113&gt;=0.7,A113&gt;=5.55),6.4,IF(AND(A113&lt;4.35,B113&lt;3.4,A113&lt;4.8,D113&lt;0.35,B113&gt;=2.8,A113&lt;5.55),1.1,IF(AND(G113&gt;=0.934,B113&lt;3.45,A113&gt;=4.8,D113&lt;0.35,B113&gt;=2.8,A113&lt;5.55),1.7,IF(AND(H113&gt;=14.877,B113&gt;=3.45,A113&gt;=4.8,D113&lt;0.35,B113&gt;=2.8,A113&lt;5.55),1.3,IF(AND(B113&lt;2.6,H113&lt;11.789,A113&lt;5.9,D113&lt;1.55,D113&gt;=0.7,A113&gt;=5.55),3.9,IF(AND(B113&gt;=2.6,H113&lt;11.789,A113&lt;5.9,D113&lt;1.55,D113&gt;=0.7,A113&gt;=5.55),4.26,IF(AND(A113&lt;6.6,F113&lt;2.5,A113&gt;=5.9,D113&lt;1.55,D113&gt;=0.7,A113&gt;=5.55),4.625,IF(AND(A113&gt;=6.6,F113&lt;2.5,A113&gt;=5.9,D113&lt;1.55,D113&gt;=0.7,A113&gt;=5.55),4.475,IF(AND(B113&lt;2.6,D113&lt;2.05,A113&lt;7.25,D113&gt;=1.55,D113&gt;=0.7,A113&gt;=5.55),5.8,IF(AND(G113&gt;=0.743,D113&gt;=2.05,A113&lt;7.25,D113&gt;=1.55,D113&gt;=0.7,A113&gt;=5.55),5.1,IF(AND(G113&lt;0.422,A113&gt;=4.35,B113&lt;3.4,A113&lt;4.8,D113&lt;0.35,B113&gt;=2.8,A113&lt;5.55),1.367,IF(AND(G113&gt;=0.422,A113&gt;=4.35,B113&lt;3.4,A113&lt;4.8,D113&lt;0.35,B113&gt;=2.8,A113&lt;5.55),1.3,IF(AND(A113&lt;5.05,G113&lt;0.934,B113&lt;3.45,A113&gt;=4.8,D113&lt;0.35,B113&gt;=2.8,A113&lt;5.55),1.525,IF(AND(A113&gt;=5.05,G113&lt;0.934,B113&lt;3.45,A113&gt;=4.8,D113&lt;0.35,B113&gt;=2.8,A113&lt;5.55),1.5,IF(AND(G113&gt;=0.585,H113&lt;14.877,B113&gt;=3.45,A113&gt;=4.8,D113&lt;0.35,B113&gt;=2.8,A113&lt;5.55),1.54,IF(AND(G113&gt;=0.537,G113&lt;0.743,D113&gt;=2.05,A113&lt;7.25,D113&gt;=1.55,D113&gt;=0.7,A113&gt;=5.55),5.833,IF(AND(D113&gt;=0.25,G113&lt;0.585,H113&lt;14.877,B113&gt;=3.45,A113&gt;=4.8,D113&lt;0.35,B113&gt;=2.8,A113&lt;5.55),1.367,IF(AND(D113&lt;1.75,H113&lt;13.795,B113&gt;=2.6,D113&lt;2.05,A113&lt;7.25,D113&gt;=1.55,D113&gt;=0.7,A113&gt;=5.55),5.45,IF(AND(B113&lt;2.85,H113&gt;=13.795,B113&gt;=2.6,D113&lt;2.05,A113&lt;7.25,D113&gt;=1.55,D113&gt;=0.7,A113&gt;=5.55),5.1,IF(AND(B113&gt;=2.85,H113&gt;=13.795,B113&gt;=2.6,D113&lt;2.05,A113&lt;7.25,D113&gt;=1.55,D113&gt;=0.7,A113&gt;=5.55),4.82,IF(AND(G113&lt;0.353,G113&lt;0.537,G113&lt;0.743,D113&gt;=2.05,A113&lt;7.25,D113&gt;=1.55,D113&gt;=0.7,A113&gt;=5.55),5.425,IF(AND(G113&gt;=0.353,G113&lt;0.537,G113&lt;0.743,D113&gt;=2.05,A113&lt;7.25,D113&gt;=1.55,D113&gt;=0.7,A113&gt;=5.55),5.62,IF(AND(G113&lt;0.311,D113&lt;0.25,G113&lt;0.585,H113&lt;14.877,B113&gt;=3.45,A113&gt;=4.8,D113&lt;0.35,B113&gt;=2.8,A113&lt;5.55),1.5,IF(AND(G113&gt;=0.311,D113&lt;0.25,G113&lt;0.585,H113&lt;14.877,B113&gt;=3.45,A113&gt;=4.8,D113&lt;0.35,B113&gt;=2.8,A113&lt;5.55),1.4,IF(AND(B113&gt;=3.1,D113&gt;=1.75,H113&lt;13.795,B113&gt;=2.6,D113&lt;2.05,A113&lt;7.25,D113&gt;=1.55,D113&gt;=0.7,A113&gt;=5.55),5.1,IF(AND(B113&lt;2.85,B113&lt;3.1,D113&gt;=1.75,H113&lt;13.795,B113&gt;=2.6,D113&lt;2.05,A113&lt;7.25,D113&gt;=1.55,D113&gt;=0.7,A113&gt;=5.55),5.2,IF(AND(B113&gt;=2.85,B113&lt;3.1,D113&gt;=1.75,H113&lt;13.795,B113&gt;=2.6,D113&lt;2.05,A113&lt;7.25,D113&gt;=1.55,D113&gt;=0.7,A113&gt;=5.55),5.2,"shouldnthappen")))))))))))))))))))))))))))))))))))</f>
        <v>5.1</v>
      </c>
      <c r="AO113" s="1" t="n">
        <f aca="false">IF(AND(H113&gt;=14.529,G113&lt;0.633,D113&lt;0.8),1.3,IF(AND(A113&lt;5.05,G113&gt;=0.633,D113&lt;0.8),1.35,IF(AND(H113&gt;=14.379,H113&lt;14.529,G113&lt;0.633,D113&lt;0.8),1.7,IF(AND(B113&lt;3.35,A113&gt;=5.05,G113&gt;=0.633,D113&lt;0.8),1.7,IF(AND(D113&gt;=1.45,A113&lt;5.95,F113&lt;2.5,D113&gt;=0.8),4.5,IF(AND(D113&lt;1.35,A113&gt;=5.95,F113&lt;2.5,D113&gt;=0.8),4,IF(AND(D113&lt;1.85,G113&gt;=0.845,F113&gt;=2.5,D113&gt;=0.8),4.8,IF(AND(B113&gt;=4.3,H113&lt;14.379,H113&lt;14.529,G113&lt;0.633,D113&lt;0.8),1.5,IF(AND(A113&lt;5.25,B113&gt;=3.35,A113&gt;=5.05,G113&gt;=0.633,D113&lt;0.8),1.55,IF(AND(A113&gt;=5.25,B113&gt;=3.35,A113&gt;=5.05,G113&gt;=0.633,D113&lt;0.8),1.633,IF(AND(A113&lt;5.05,D113&lt;1.45,A113&lt;5.95,F113&lt;2.5,D113&gt;=0.8),3.3,IF(AND(G113&lt;0.293,D113&gt;=1.35,A113&gt;=5.95,F113&lt;2.5,D113&gt;=0.8),5,IF(AND(A113&gt;=6.6,D113&lt;2.05,G113&lt;0.845,F113&gt;=2.5,D113&gt;=0.8),5.8,IF(AND(B113&lt;3.05,D113&gt;=2.05,G113&lt;0.845,F113&gt;=2.5,D113&gt;=0.8),6.15,IF(AND(B113&lt;2.9,D113&gt;=1.85,G113&gt;=0.845,F113&gt;=2.5,D113&gt;=0.8),5.1,IF(AND(B113&gt;=2.9,D113&gt;=1.85,G113&gt;=0.845,F113&gt;=2.5,D113&gt;=0.8),5.2,IF(AND(B113&gt;=3.8,B113&lt;4.3,H113&lt;14.379,H113&lt;14.529,G113&lt;0.633,D113&lt;0.8),1.333,IF(AND(A113&lt;6.25,G113&gt;=0.293,D113&gt;=1.35,A113&gt;=5.95,F113&lt;2.5,D113&gt;=0.8),4.6,IF(AND(H113&lt;10.351,A113&lt;6.6,D113&lt;2.05,G113&lt;0.845,F113&gt;=2.5,D113&gt;=0.8),5.4,IF(AND(G113&gt;=0.364,B113&gt;=3.05,D113&gt;=2.05,G113&lt;0.845,F113&gt;=2.5,D113&gt;=0.8),5.66,IF(AND(G113&gt;=0.447,B113&lt;3.8,B113&lt;4.3,H113&lt;14.379,H113&lt;14.529,G113&lt;0.633,D113&lt;0.8),1.3,IF(AND(H113&lt;6.247,A113&lt;5.65,A113&gt;=5.05,D113&lt;1.45,A113&lt;5.95,F113&lt;2.5,D113&gt;=0.8),4.033,IF(AND(D113&lt;1.25,A113&gt;=5.65,A113&gt;=5.05,D113&lt;1.45,A113&lt;5.95,F113&lt;2.5,D113&gt;=0.8),3.88,IF(AND(D113&gt;=1.25,A113&gt;=5.65,A113&gt;=5.05,D113&lt;1.45,A113&lt;5.95,F113&lt;2.5,D113&gt;=0.8),4.35,IF(AND(B113&lt;2.65,A113&gt;=6.25,G113&gt;=0.293,D113&gt;=1.35,A113&gt;=5.95,F113&lt;2.5,D113&gt;=0.8),4.9,IF(AND(B113&lt;2.75,H113&gt;=10.351,A113&lt;6.6,D113&lt;2.05,G113&lt;0.845,F113&gt;=2.5,D113&gt;=0.8),5.1,IF(AND(B113&gt;=2.75,H113&gt;=10.351,A113&lt;6.6,D113&lt;2.05,G113&lt;0.845,F113&gt;=2.5,D113&gt;=0.8),4.95,IF(AND(B113&lt;3.15,G113&lt;0.364,B113&gt;=3.05,D113&gt;=2.05,G113&lt;0.845,F113&gt;=2.5,D113&gt;=0.8),5.28,IF(AND(B113&gt;=3.15,G113&lt;0.364,B113&gt;=3.05,D113&gt;=2.05,G113&lt;0.845,F113&gt;=2.5,D113&gt;=0.8),5.5,IF(AND(H113&lt;9.212,G113&lt;0.447,B113&lt;3.8,B113&lt;4.3,H113&lt;14.379,H113&lt;14.529,G113&lt;0.633,D113&lt;0.8),1.4,IF(AND(G113&lt;0.356,H113&gt;=6.247,A113&lt;5.65,A113&gt;=5.05,D113&lt;1.45,A113&lt;5.95,F113&lt;2.5,D113&gt;=0.8),4.2,IF(AND(B113&lt;3,B113&gt;=2.65,A113&gt;=6.25,G113&gt;=0.293,D113&gt;=1.35,A113&gt;=5.95,F113&lt;2.5,D113&gt;=0.8),4.6,IF(AND(B113&gt;=3,B113&gt;=2.65,A113&gt;=6.25,G113&gt;=0.293,D113&gt;=1.35,A113&gt;=5.95,F113&lt;2.5,D113&gt;=0.8),4.7,IF(AND(A113&lt;5.05,H113&gt;=9.212,G113&lt;0.447,B113&lt;3.8,B113&lt;4.3,H113&lt;14.379,H113&lt;14.529,G113&lt;0.633,D113&lt;0.8),1.533,IF(AND(A113&gt;=5.05,H113&gt;=9.212,G113&lt;0.447,B113&lt;3.8,B113&lt;4.3,H113&lt;14.379,H113&lt;14.529,G113&lt;0.633,D113&lt;0.8),1.425,IF(AND(A113&lt;5.35,G113&gt;=0.356,H113&gt;=6.247,A113&lt;5.65,A113&gt;=5.05,D113&lt;1.45,A113&lt;5.95,F113&lt;2.5,D113&gt;=0.8),3.9,IF(AND(A113&gt;=5.35,G113&gt;=0.356,H113&gt;=6.247,A113&lt;5.65,A113&gt;=5.05,D113&lt;1.45,A113&lt;5.95,F113&lt;2.5,D113&gt;=0.8),3.72,"shouldnthappen")))))))))))))))))))))))))))))))))))))</f>
        <v>4.95</v>
      </c>
      <c r="AP113" s="1" t="n">
        <f aca="false">IF(AND(F113&gt;=1.5,A113&lt;5.55),3.84,IF(AND(G113&gt;=0.52,A113&lt;4.75,F113&lt;1.5,A113&lt;5.55),1.16,IF(AND(A113&lt;5.65,A113&lt;5.85,D113&lt;1.55,A113&gt;=5.55),4.2,IF(AND(A113&gt;=5.65,A113&lt;5.85,D113&lt;1.55,A113&gt;=5.55),3.167,IF(AND(G113&gt;=0.798,A113&gt;=5.85,D113&lt;1.55,A113&gt;=5.55),4,IF(AND(F113&lt;2.5,H113&lt;14.1,D113&gt;=1.55,A113&gt;=5.55),4.84,IF(AND(A113&lt;7.2,H113&gt;=14.1,D113&gt;=1.55,A113&gt;=5.55),5.633,IF(AND(A113&gt;=7.2,H113&gt;=14.1,D113&gt;=1.55,A113&gt;=5.55),6.6,IF(AND(G113&lt;0.161,G113&lt;0.52,A113&lt;4.75,F113&lt;1.5,A113&lt;5.55),1.5,IF(AND(D113&gt;=0.5,G113&lt;0.676,A113&gt;=4.75,F113&lt;1.5,A113&lt;5.55),1.6,IF(AND(H113&lt;11.016,G113&gt;=0.676,A113&gt;=4.75,F113&lt;1.5,A113&lt;5.55),1.75,IF(AND(G113&lt;0.209,G113&lt;0.798,A113&gt;=5.85,D113&lt;1.55,A113&gt;=5.55),4.5,IF(AND(G113&gt;=0.74,F113&gt;=2.5,H113&lt;14.1,D113&gt;=1.55,A113&gt;=5.55),6.225,IF(AND(B113&lt;2.95,G113&gt;=0.161,G113&lt;0.52,A113&lt;4.75,F113&lt;1.5,A113&lt;5.55),1.4,IF(AND(B113&gt;=2.95,G113&gt;=0.161,G113&lt;0.52,A113&lt;4.75,F113&lt;1.5,A113&lt;5.55),1.34,IF(AND(B113&lt;3.15,D113&lt;0.5,G113&lt;0.676,A113&gt;=4.75,F113&lt;1.5,A113&lt;5.55),1.52,IF(AND(D113&lt;0.25,H113&gt;=11.016,G113&gt;=0.676,A113&gt;=4.75,F113&lt;1.5,A113&lt;5.55),1.567,IF(AND(D113&gt;=0.25,H113&gt;=11.016,G113&gt;=0.676,A113&gt;=4.75,F113&lt;1.5,A113&lt;5.55),1.5,IF(AND(H113&lt;7.47,G113&gt;=0.209,G113&lt;0.798,A113&gt;=5.85,D113&lt;1.55,A113&gt;=5.55),5.05,IF(AND(B113&lt;2.85,G113&lt;0.74,F113&gt;=2.5,H113&lt;14.1,D113&gt;=1.55,A113&gt;=5.55),5.35,IF(AND(B113&lt;3.3,B113&gt;=3.15,D113&lt;0.5,G113&lt;0.676,A113&gt;=4.75,F113&lt;1.5,A113&lt;5.55),1.2,IF(AND(D113&lt;1.45,H113&gt;=7.47,G113&gt;=0.209,G113&lt;0.798,A113&gt;=5.85,D113&lt;1.55,A113&gt;=5.55),4.66,IF(AND(D113&gt;=1.45,H113&gt;=7.47,G113&gt;=0.209,G113&lt;0.798,A113&gt;=5.85,D113&lt;1.55,A113&gt;=5.55),4.64,IF(AND(A113&gt;=7.05,B113&gt;=2.85,G113&lt;0.74,F113&gt;=2.5,H113&lt;14.1,D113&gt;=1.55,A113&gt;=5.55),5.8,IF(AND(B113&gt;=3.25,A113&lt;7.05,B113&gt;=2.85,G113&lt;0.74,F113&gt;=2.5,H113&lt;14.1,D113&gt;=1.55,A113&gt;=5.55),5.7,IF(AND(H113&gt;=13.641,D113&lt;0.25,B113&gt;=3.3,B113&gt;=3.15,D113&lt;0.5,G113&lt;0.676,A113&gt;=4.75,F113&lt;1.5,A113&lt;5.55),1.3,IF(AND(D113&lt;0.35,D113&gt;=0.25,B113&gt;=3.3,B113&gt;=3.15,D113&lt;0.5,G113&lt;0.676,A113&gt;=4.75,F113&lt;1.5,A113&lt;5.55),1.367,IF(AND(D113&gt;=0.35,D113&gt;=0.25,B113&gt;=3.3,B113&gt;=3.15,D113&lt;0.5,G113&lt;0.676,A113&gt;=4.75,F113&lt;1.5,A113&lt;5.55),1.3,IF(AND(A113&lt;6.35,B113&lt;3.25,A113&lt;7.05,B113&gt;=2.85,G113&lt;0.74,F113&gt;=2.5,H113&lt;14.1,D113&gt;=1.55,A113&gt;=5.55),5.6,IF(AND(A113&gt;=6.35,B113&lt;3.25,A113&lt;7.05,B113&gt;=2.85,G113&lt;0.74,F113&gt;=2.5,H113&lt;14.1,D113&gt;=1.55,A113&gt;=5.55),5.325,IF(AND(A113&lt;5.1,H113&lt;13.641,D113&lt;0.25,B113&gt;=3.3,B113&gt;=3.15,D113&lt;0.5,G113&lt;0.676,A113&gt;=4.75,F113&lt;1.5,A113&lt;5.55),1.4,IF(AND(H113&gt;=11.031,A113&gt;=5.1,H113&lt;13.641,D113&lt;0.25,B113&gt;=3.3,B113&gt;=3.15,D113&lt;0.5,G113&lt;0.676,A113&gt;=4.75,F113&lt;1.5,A113&lt;5.55),1.4,IF(AND(A113&lt;5.45,H113&lt;11.031,A113&gt;=5.1,H113&lt;13.641,D113&lt;0.25,B113&gt;=3.3,B113&gt;=3.15,D113&lt;0.5,G113&lt;0.676,A113&gt;=4.75,F113&lt;1.5,A113&lt;5.55),1.5,IF(AND(A113&gt;=5.45,H113&lt;11.031,A113&gt;=5.1,H113&lt;13.641,D113&lt;0.25,B113&gt;=3.3,B113&gt;=3.15,D113&lt;0.5,G113&lt;0.676,A113&gt;=4.75,F113&lt;1.5,A113&lt;5.55),1.4,"shouldnthappen"))))))))))))))))))))))))))))))))))</f>
        <v>5.325</v>
      </c>
      <c r="AQ113" s="1" t="n">
        <f aca="false">IF(AND(H113&lt;6.926,D113&gt;=0.35,F113&lt;1.5),1.9,IF(AND(G113&gt;=0.869,D113&gt;=1.75,F113&gt;=1.5),5.15,IF(AND(A113&lt;4.35,A113&lt;5.05,D113&lt;0.35,F113&lt;1.5),1.1,IF(AND(H113&lt;6.089,A113&gt;=5.05,D113&lt;0.35,F113&lt;1.5),1.7,IF(AND(H113&gt;=13.089,H113&gt;=6.926,D113&gt;=0.35,F113&lt;1.5),1.3,IF(AND(G113&lt;0.695,D113&lt;1.15,D113&lt;1.75,F113&gt;=1.5),3.62,IF(AND(G113&gt;=0.695,D113&lt;1.15,D113&lt;1.75,F113&gt;=1.5),3,IF(AND(G113&gt;=0.585,H113&gt;=6.089,A113&gt;=5.05,D113&lt;0.35,F113&lt;1.5),1.5,IF(AND(H113&lt;9.582,H113&lt;13.089,H113&gt;=6.926,D113&gt;=0.35,F113&lt;1.5),1.5,IF(AND(H113&gt;=9.582,H113&lt;13.089,H113&gt;=6.926,D113&gt;=0.35,F113&lt;1.5),1.6,IF(AND(D113&lt;1.35,H113&lt;9.349,D113&gt;=1.15,D113&lt;1.75,F113&gt;=1.5),3.867,IF(AND(D113&lt;2.05,A113&lt;7.05,G113&lt;0.869,D113&gt;=1.75,F113&gt;=1.5),4.9,IF(AND(B113&gt;=3.3,A113&gt;=7.05,G113&lt;0.869,D113&gt;=1.75,F113&gt;=1.5),6.1,IF(AND(G113&lt;0.347,H113&lt;11.218,A113&gt;=4.35,A113&lt;5.05,D113&lt;0.35,F113&lt;1.5),1.4,IF(AND(G113&gt;=0.347,H113&lt;11.218,A113&gt;=4.35,A113&lt;5.05,D113&lt;0.35,F113&lt;1.5),1.5,IF(AND(G113&gt;=0.265,H113&gt;=11.218,A113&gt;=4.35,A113&lt;5.05,D113&lt;0.35,F113&lt;1.5),1.45,IF(AND(A113&gt;=5.4,G113&lt;0.585,H113&gt;=6.089,A113&gt;=5.05,D113&lt;0.35,F113&lt;1.5),1.35,IF(AND(B113&gt;=2.9,D113&gt;=1.35,H113&lt;9.349,D113&gt;=1.15,D113&lt;1.75,F113&gt;=1.5),4.6,IF(AND(D113&gt;=1.35,A113&lt;6.15,H113&gt;=9.349,D113&gt;=1.15,D113&lt;1.75,F113&gt;=1.5),4.54,IF(AND(H113&lt;10.927,A113&gt;=6.15,H113&gt;=9.349,D113&gt;=1.15,D113&lt;1.75,F113&gt;=1.5),4.3,IF(AND(G113&lt;0.512,D113&gt;=2.05,A113&lt;7.05,G113&lt;0.869,D113&gt;=1.75,F113&gt;=1.5),5.533,IF(AND(G113&gt;=0.512,D113&gt;=2.05,A113&lt;7.05,G113&lt;0.869,D113&gt;=1.75,F113&gt;=1.5),5.88,IF(AND(H113&lt;11.551,B113&lt;3.3,A113&gt;=7.05,G113&lt;0.869,D113&gt;=1.75,F113&gt;=1.5),6.3,IF(AND(G113&lt;0.227,G113&lt;0.265,H113&gt;=11.218,A113&gt;=4.35,A113&lt;5.05,D113&lt;0.35,F113&lt;1.5),1.4,IF(AND(G113&gt;=0.227,G113&lt;0.265,H113&gt;=11.218,A113&gt;=4.35,A113&lt;5.05,D113&lt;0.35,F113&lt;1.5),1.26,IF(AND(H113&lt;11.031,A113&lt;5.4,G113&lt;0.585,H113&gt;=6.089,A113&gt;=5.05,D113&lt;0.35,F113&lt;1.5),1.5,IF(AND(H113&gt;=11.031,A113&lt;5.4,G113&lt;0.585,H113&gt;=6.089,A113&gt;=5.05,D113&lt;0.35,F113&lt;1.5),1.4,IF(AND(A113&lt;5.45,B113&lt;2.9,D113&gt;=1.35,H113&lt;9.349,D113&gt;=1.15,D113&lt;1.75,F113&gt;=1.5),4.5,IF(AND(A113&lt;5.9,D113&lt;1.35,A113&lt;6.15,H113&gt;=9.349,D113&gt;=1.15,D113&lt;1.75,F113&gt;=1.5),4.2,IF(AND(A113&gt;=5.9,D113&lt;1.35,A113&lt;6.15,H113&gt;=9.349,D113&gt;=1.15,D113&lt;1.75,F113&gt;=1.5),4,IF(AND(A113&gt;=6.75,H113&gt;=10.927,A113&gt;=6.15,H113&gt;=9.349,D113&gt;=1.15,D113&lt;1.75,F113&gt;=1.5),4.767,IF(AND(B113&lt;2.9,H113&gt;=11.551,B113&lt;3.3,A113&gt;=7.05,G113&lt;0.869,D113&gt;=1.75,F113&gt;=1.5),6.7,IF(AND(B113&gt;=2.9,H113&gt;=11.551,B113&lt;3.3,A113&gt;=7.05,G113&lt;0.869,D113&gt;=1.75,F113&gt;=1.5),6.6,IF(AND(B113&lt;2.45,A113&gt;=5.45,B113&lt;2.9,D113&gt;=1.35,H113&lt;9.349,D113&gt;=1.15,D113&lt;1.75,F113&gt;=1.5),5,IF(AND(B113&gt;=2.45,A113&gt;=5.45,B113&lt;2.9,D113&gt;=1.35,H113&lt;9.349,D113&gt;=1.15,D113&lt;1.75,F113&gt;=1.5),5.1,IF(AND(H113&lt;11.166,A113&lt;6.75,H113&gt;=10.927,A113&gt;=6.15,H113&gt;=9.349,D113&gt;=1.15,D113&lt;1.75,F113&gt;=1.5),4.9,IF(AND(G113&lt;0.228,H113&gt;=11.166,A113&lt;6.75,H113&gt;=10.927,A113&gt;=6.15,H113&gt;=9.349,D113&gt;=1.15,D113&lt;1.75,F113&gt;=1.5),4.7,IF(AND(H113&lt;13.531,G113&gt;=0.228,H113&gt;=11.166,A113&lt;6.75,H113&gt;=10.927,A113&gt;=6.15,H113&gt;=9.349,D113&gt;=1.15,D113&lt;1.75,F113&gt;=1.5),4.4,IF(AND(H113&gt;=13.531,G113&gt;=0.228,H113&gt;=11.166,A113&lt;6.75,H113&gt;=10.927,A113&gt;=6.15,H113&gt;=9.349,D113&gt;=1.15,D113&lt;1.75,F113&gt;=1.5),4.6,"shouldnthappen")))))))))))))))))))))))))))))))))))))))</f>
        <v>4.9</v>
      </c>
      <c r="AR113" s="1" t="n">
        <f aca="false">IF(AND(G113&gt;=0.93,B113&lt;3.65,F113&lt;1.5),1.7,IF(AND(H113&lt;6.542,B113&gt;=3.65,F113&lt;1.5),1.767,IF(AND(A113&gt;=7.05,D113&gt;=1.55,F113&gt;=1.5),6.3,IF(AND(G113&lt;0.123,H113&gt;=6.542,B113&gt;=3.65,F113&lt;1.5),1.367,IF(AND(A113&lt;5.15,A113&lt;5.65,D113&lt;1.55,F113&gt;=1.5),3.15,IF(AND(A113&lt;4.8,G113&gt;=0.447,G113&lt;0.93,B113&lt;3.65,F113&lt;1.5),1.24,IF(AND(A113&gt;=4.8,G113&gt;=0.447,G113&lt;0.93,B113&lt;3.65,F113&lt;1.5),1.4,IF(AND(G113&lt;0.151,G113&gt;=0.123,H113&gt;=6.542,B113&gt;=3.65,F113&lt;1.5),1.7,IF(AND(G113&gt;=0.151,G113&gt;=0.123,H113&gt;=6.542,B113&gt;=3.65,F113&lt;1.5),1.5,IF(AND(D113&gt;=1.45,A113&gt;=5.15,A113&lt;5.65,D113&lt;1.55,F113&gt;=1.5),4.5,IF(AND(B113&lt;2.65,D113&gt;=1.35,A113&gt;=5.65,D113&lt;1.55,F113&gt;=1.5),4.9,IF(AND(G113&lt;0.527,F113&lt;2.5,A113&lt;7.05,D113&gt;=1.55,F113&gt;=1.5),5.075,IF(AND(G113&gt;=0.527,F113&lt;2.5,A113&lt;7.05,D113&gt;=1.55,F113&gt;=1.5),4.7,IF(AND(A113&lt;4.65,G113&lt;0.265,G113&lt;0.447,G113&lt;0.93,B113&lt;3.65,F113&lt;1.5),1.42,IF(AND(G113&lt;0.3,G113&gt;=0.265,G113&lt;0.447,G113&lt;0.93,B113&lt;3.65,F113&lt;1.5),1.6,IF(AND(G113&gt;=0.3,G113&gt;=0.265,G113&lt;0.447,G113&lt;0.93,B113&lt;3.65,F113&lt;1.5),1.4,IF(AND(G113&lt;0.356,D113&lt;1.45,A113&gt;=5.15,A113&lt;5.65,D113&lt;1.55,F113&gt;=1.5),4.125,IF(AND(D113&lt;1.1,A113&lt;6.2,D113&lt;1.35,A113&gt;=5.65,D113&lt;1.55,F113&gt;=1.5),4.1,IF(AND(D113&gt;=1.1,A113&lt;6.2,D113&lt;1.35,A113&gt;=5.65,D113&lt;1.55,F113&gt;=1.5),4.175,IF(AND(H113&gt;=13.433,A113&gt;=6.2,D113&lt;1.35,A113&gt;=5.65,D113&lt;1.55,F113&gt;=1.5),4.6,IF(AND(G113&lt;0.437,B113&gt;=2.65,D113&gt;=1.35,A113&gt;=5.65,D113&lt;1.55,F113&gt;=1.5),4.625,IF(AND(G113&gt;=0.437,B113&gt;=2.65,D113&gt;=1.35,A113&gt;=5.65,D113&lt;1.55,F113&gt;=1.5),4.75,IF(AND(B113&gt;=3.15,H113&lt;11.146,F113&gt;=2.5,A113&lt;7.05,D113&gt;=1.55,F113&gt;=1.5),5.667,IF(AND(B113&lt;2.65,H113&gt;=11.146,F113&gt;=2.5,A113&lt;7.05,D113&gt;=1.55,F113&gt;=1.5),5.8,IF(AND(B113&lt;3.3,A113&gt;=4.65,G113&lt;0.265,G113&lt;0.447,G113&lt;0.93,B113&lt;3.65,F113&lt;1.5),1.32,IF(AND(B113&gt;=3.3,A113&gt;=4.65,G113&lt;0.265,G113&lt;0.447,G113&lt;0.93,B113&lt;3.65,F113&lt;1.5),1.425,IF(AND(B113&lt;2.8,G113&gt;=0.356,D113&lt;1.45,A113&gt;=5.15,A113&lt;5.65,D113&lt;1.55,F113&gt;=1.5),3.86,IF(AND(B113&gt;=2.8,G113&gt;=0.356,D113&lt;1.45,A113&gt;=5.15,A113&lt;5.65,D113&lt;1.55,F113&gt;=1.5),3.6,IF(AND(B113&lt;2.6,H113&lt;13.433,A113&gt;=6.2,D113&lt;1.35,A113&gt;=5.65,D113&lt;1.55,F113&gt;=1.5),4.4,IF(AND(B113&gt;=2.6,H113&lt;13.433,A113&gt;=6.2,D113&lt;1.35,A113&gt;=5.65,D113&lt;1.55,F113&gt;=1.5),4.3,IF(AND(G113&lt;0.151,B113&lt;3.15,H113&lt;11.146,F113&gt;=2.5,A113&lt;7.05,D113&gt;=1.55,F113&gt;=1.5),5.5,IF(AND(H113&lt;15.52,B113&gt;=2.65,H113&gt;=11.146,F113&gt;=2.5,A113&lt;7.05,D113&gt;=1.55,F113&gt;=1.5),5.4,IF(AND(H113&gt;=15.52,B113&gt;=2.65,H113&gt;=11.146,F113&gt;=2.5,A113&lt;7.05,D113&gt;=1.55,F113&gt;=1.5),5.733,IF(AND(H113&lt;10.74,G113&gt;=0.151,B113&lt;3.15,H113&lt;11.146,F113&gt;=2.5,A113&lt;7.05,D113&gt;=1.55,F113&gt;=1.5),5.12,IF(AND(H113&gt;=10.74,G113&gt;=0.151,B113&lt;3.15,H113&lt;11.146,F113&gt;=2.5,A113&lt;7.05,D113&gt;=1.55,F113&gt;=1.5),4.9,"shouldnthappen")))))))))))))))))))))))))))))))))))</f>
        <v>5.4</v>
      </c>
      <c r="AS113" s="1" t="n">
        <f aca="false">IF(AND(F113&gt;=1.5,A113&lt;5.55),4.18,IF(AND(F113&gt;=2.5,B113&lt;2.75,A113&gt;=5.55),5.38,IF(AND(G113&gt;=0.587,B113&lt;3.75,F113&lt;1.5,A113&lt;5.55),1.48,IF(AND(H113&lt;6.51,B113&gt;=3.75,F113&lt;1.5,A113&lt;5.55),1.9,IF(AND(H113&gt;=6.51,B113&gt;=3.75,F113&lt;1.5,A113&lt;5.55),1.425,IF(AND(G113&gt;=0.868,F113&lt;2.5,B113&lt;2.75,A113&gt;=5.55),4.65,IF(AND(F113&lt;1.5,D113&lt;1.55,B113&gt;=2.75,A113&gt;=5.55),1.7,IF(AND(G113&gt;=0.857,D113&gt;=1.55,B113&gt;=2.75,A113&gt;=5.55),5.033,IF(AND(G113&gt;=0.518,G113&lt;0.587,B113&lt;3.75,F113&lt;1.5,A113&lt;5.55),1,IF(AND(D113&lt;1.05,G113&lt;0.868,F113&lt;2.5,B113&lt;2.75,A113&gt;=5.55),3.5,IF(AND(G113&lt;0.404,D113&gt;=1.05,G113&lt;0.868,F113&lt;2.5,B113&lt;2.75,A113&gt;=5.55),4.2,IF(AND(G113&gt;=0.404,D113&gt;=1.05,G113&lt;0.868,F113&lt;2.5,B113&lt;2.75,A113&gt;=5.55),3.94,IF(AND(F113&lt;2.5,B113&lt;2.95,F113&gt;=1.5,D113&lt;1.55,B113&gt;=2.75,A113&gt;=5.55),4.68,IF(AND(F113&gt;=2.5,B113&lt;2.95,F113&gt;=1.5,D113&lt;1.55,B113&gt;=2.75,A113&gt;=5.55),5.1,IF(AND(H113&lt;10.883,B113&gt;=2.95,F113&gt;=1.5,D113&lt;1.55,B113&gt;=2.75,A113&gt;=5.55),4.15,IF(AND(H113&gt;=10.883,B113&gt;=2.95,F113&gt;=1.5,D113&lt;1.55,B113&gt;=2.75,A113&gt;=5.55),4.5,IF(AND(H113&gt;=14.1,D113&lt;2.05,G113&lt;0.857,D113&gt;=1.55,B113&gt;=2.75,A113&gt;=5.55),6.6,IF(AND(G113&lt;0.063,B113&lt;3.15,G113&lt;0.518,G113&lt;0.587,B113&lt;3.75,F113&lt;1.5,A113&lt;5.55),1.4,IF(AND(G113&gt;=0.063,B113&lt;3.15,G113&lt;0.518,G113&lt;0.587,B113&lt;3.75,F113&lt;1.5,A113&lt;5.55),1.5,IF(AND(H113&gt;=10.563,B113&gt;=3.15,G113&lt;0.518,G113&lt;0.587,B113&lt;3.75,F113&lt;1.5,A113&lt;5.55),1.325,IF(AND(B113&lt;2.95,H113&lt;14.1,D113&lt;2.05,G113&lt;0.857,D113&gt;=1.55,B113&gt;=2.75,A113&gt;=5.55),6.125,IF(AND(A113&lt;6.65,G113&lt;0.364,D113&gt;=2.05,G113&lt;0.857,D113&gt;=1.55,B113&gt;=2.75,A113&gt;=5.55),5.45,IF(AND(G113&gt;=0.774,G113&gt;=0.364,D113&gt;=2.05,G113&lt;0.857,D113&gt;=1.55,B113&gt;=2.75,A113&gt;=5.55),5.4,IF(AND(H113&gt;=9.279,H113&lt;10.563,B113&gt;=3.15,G113&lt;0.518,G113&lt;0.587,B113&lt;3.75,F113&lt;1.5,A113&lt;5.55),1.475,IF(AND(D113&lt;1.65,B113&gt;=2.95,H113&lt;14.1,D113&lt;2.05,G113&lt;0.857,D113&gt;=1.55,B113&gt;=2.75,A113&gt;=5.55),5.8,IF(AND(B113&lt;3.15,A113&gt;=6.65,G113&lt;0.364,D113&gt;=2.05,G113&lt;0.857,D113&gt;=1.55,B113&gt;=2.75,A113&gt;=5.55),5.3,IF(AND(B113&gt;=3.15,A113&gt;=6.65,G113&lt;0.364,D113&gt;=2.05,G113&lt;0.857,D113&gt;=1.55,B113&gt;=2.75,A113&gt;=5.55),5.7,IF(AND(A113&gt;=6.75,G113&lt;0.774,G113&gt;=0.364,D113&gt;=2.05,G113&lt;0.857,D113&gt;=1.55,B113&gt;=2.75,A113&gt;=5.55),5.9,IF(AND(G113&lt;0.417,H113&lt;9.279,H113&lt;10.563,B113&gt;=3.15,G113&lt;0.518,G113&lt;0.587,B113&lt;3.75,F113&lt;1.5,A113&lt;5.55),1.4,IF(AND(G113&gt;=0.417,H113&lt;9.279,H113&lt;10.563,B113&gt;=3.15,G113&lt;0.518,G113&lt;0.587,B113&lt;3.75,F113&lt;1.5,A113&lt;5.55),1.3,IF(AND(A113&lt;6.3,D113&gt;=1.65,B113&gt;=2.95,H113&lt;14.1,D113&lt;2.05,G113&lt;0.857,D113&gt;=1.55,B113&gt;=2.75,A113&gt;=5.55),4.9,IF(AND(A113&gt;=6.3,D113&gt;=1.65,B113&gt;=2.95,H113&lt;14.1,D113&lt;2.05,G113&lt;0.857,D113&gt;=1.55,B113&gt;=2.75,A113&gt;=5.55),5.3,IF(AND(G113&gt;=0.657,A113&lt;6.75,G113&lt;0.774,G113&gt;=0.364,D113&gt;=2.05,G113&lt;0.857,D113&gt;=1.55,B113&gt;=2.75,A113&gt;=5.55),6,IF(AND(B113&lt;3.2,G113&lt;0.657,A113&lt;6.75,G113&lt;0.774,G113&gt;=0.364,D113&gt;=2.05,G113&lt;0.857,D113&gt;=1.55,B113&gt;=2.75,A113&gt;=5.55),5.6,IF(AND(B113&gt;=3.2,G113&lt;0.657,A113&lt;6.75,G113&lt;0.774,G113&gt;=0.364,D113&gt;=2.05,G113&lt;0.857,D113&gt;=1.55,B113&gt;=2.75,A113&gt;=5.55),5.65,"shouldnthappen")))))))))))))))))))))))))))))))))))</f>
        <v>5.3</v>
      </c>
      <c r="AT113" s="1" t="n">
        <f aca="false">IF(AND(H113&gt;=16.284,A113&gt;=5.55),6.533,IF(AND(G113&gt;=0.52,A113&lt;4.85,A113&lt;5.55),1.05,IF(AND(G113&lt;0.227,G113&lt;0.52,A113&lt;4.85,A113&lt;5.55),1.4,IF(AND(G113&gt;=0.227,G113&lt;0.52,A113&lt;4.85,A113&lt;5.55),1.3,IF(AND(D113&gt;=0.45,F113&lt;1.5,A113&gt;=4.85,A113&lt;5.55),1.667,IF(AND(B113&gt;=2.75,F113&gt;=1.5,A113&gt;=4.85,A113&lt;5.55),4.5,IF(AND(F113&lt;2.5,B113&gt;=3.15,H113&lt;16.284,A113&gt;=5.55),4.7,IF(AND(G113&gt;=0.934,D113&lt;0.45,F113&lt;1.5,A113&gt;=4.85,A113&lt;5.55),1.7,IF(AND(D113&gt;=1.2,B113&lt;2.75,F113&gt;=1.5,A113&gt;=4.85,A113&lt;5.55),4.25,IF(AND(G113&gt;=0.774,F113&gt;=2.5,B113&gt;=3.15,H113&lt;16.284,A113&gt;=5.55),5.4,IF(AND(B113&lt;3.1,G113&lt;0.934,D113&lt;0.45,F113&lt;1.5,A113&gt;=4.85,A113&lt;5.55),1.6,IF(AND(D113&lt;1.05,D113&lt;1.2,B113&lt;2.75,F113&gt;=1.5,A113&gt;=4.85,A113&lt;5.55),3.433,IF(AND(D113&gt;=1.05,D113&lt;1.2,B113&lt;2.75,F113&gt;=1.5,A113&gt;=4.85,A113&lt;5.55),3.267,IF(AND(H113&lt;8.486,D113&lt;1.35,F113&lt;2.5,B113&lt;3.15,H113&lt;16.284,A113&gt;=5.55),3.85,IF(AND(D113&gt;=1.55,D113&gt;=1.35,F113&lt;2.5,B113&lt;3.15,H113&lt;16.284,A113&gt;=5.55),5.1,IF(AND(H113&lt;10.464,A113&lt;6.35,F113&gt;=2.5,B113&lt;3.15,H113&lt;16.284,A113&gt;=5.55),5.08,IF(AND(H113&gt;=10.464,A113&lt;6.35,F113&gt;=2.5,B113&lt;3.15,H113&lt;16.284,A113&gt;=5.55),4.9,IF(AND(D113&lt;1.85,A113&gt;=6.35,F113&gt;=2.5,B113&lt;3.15,H113&lt;16.284,A113&gt;=5.55),5.8,IF(AND(H113&gt;=10.393,G113&lt;0.774,F113&gt;=2.5,B113&gt;=3.15,H113&lt;16.284,A113&gt;=5.55),5.425,IF(AND(B113&lt;2.6,H113&gt;=8.486,D113&lt;1.35,F113&lt;2.5,B113&lt;3.15,H113&lt;16.284,A113&gt;=5.55),3.9,IF(AND(G113&gt;=0.567,D113&lt;1.55,D113&gt;=1.35,F113&lt;2.5,B113&lt;3.15,H113&lt;16.284,A113&gt;=5.55),4.4,IF(AND(B113&lt;3.25,H113&lt;10.393,G113&lt;0.774,F113&gt;=2.5,B113&gt;=3.15,H113&lt;16.284,A113&gt;=5.55),5.7,IF(AND(B113&gt;=3.25,H113&lt;10.393,G113&lt;0.774,F113&gt;=2.5,B113&gt;=3.15,H113&lt;16.284,A113&gt;=5.55),5.98,IF(AND(G113&lt;0.079,G113&lt;0.338,B113&gt;=3.1,G113&lt;0.934,D113&lt;0.45,F113&lt;1.5,A113&gt;=4.85,A113&lt;5.55),1.425,IF(AND(B113&lt;3.35,G113&gt;=0.338,B113&gt;=3.1,G113&lt;0.934,D113&lt;0.45,F113&lt;1.5,A113&gt;=4.85,A113&lt;5.55),1.4,IF(AND(G113&lt;0.404,B113&gt;=2.6,H113&gt;=8.486,D113&lt;1.35,F113&lt;2.5,B113&lt;3.15,H113&lt;16.284,A113&gt;=5.55),4.3,IF(AND(G113&gt;=0.404,B113&gt;=2.6,H113&gt;=8.486,D113&lt;1.35,F113&lt;2.5,B113&lt;3.15,H113&lt;16.284,A113&gt;=5.55),4.025,IF(AND(B113&gt;=3.05,G113&lt;0.567,D113&lt;1.55,D113&gt;=1.35,F113&lt;2.5,B113&lt;3.15,H113&lt;16.284,A113&gt;=5.55),4.7,IF(AND(A113&lt;6.45,H113&lt;10.667,D113&gt;=1.85,A113&gt;=6.35,F113&gt;=2.5,B113&lt;3.15,H113&lt;16.284,A113&gt;=5.55),5.3,IF(AND(A113&gt;=6.45,H113&lt;10.667,D113&gt;=1.85,A113&gt;=6.35,F113&gt;=2.5,B113&lt;3.15,H113&lt;16.284,A113&gt;=5.55),5.167,IF(AND(B113&lt;2.95,H113&gt;=10.667,D113&gt;=1.85,A113&gt;=6.35,F113&gt;=2.5,B113&lt;3.15,H113&lt;16.284,A113&gt;=5.55),5.6,IF(AND(B113&gt;=2.95,H113&gt;=10.667,D113&gt;=1.85,A113&gt;=6.35,F113&gt;=2.5,B113&lt;3.15,H113&lt;16.284,A113&gt;=5.55),5.5,IF(AND(H113&lt;10.325,G113&gt;=0.079,G113&lt;0.338,B113&gt;=3.1,G113&lt;0.934,D113&lt;0.45,F113&lt;1.5,A113&gt;=4.85,A113&lt;5.55),1.5,IF(AND(G113&lt;0.385,B113&gt;=3.35,G113&gt;=0.338,B113&gt;=3.1,G113&lt;0.934,D113&lt;0.45,F113&lt;1.5,A113&gt;=4.85,A113&lt;5.55),1.5,IF(AND(G113&gt;=0.385,B113&gt;=3.35,G113&gt;=0.338,B113&gt;=3.1,G113&lt;0.934,D113&lt;0.45,F113&lt;1.5,A113&gt;=4.85,A113&lt;5.55),1.42,IF(AND(B113&lt;2.5,B113&lt;3.05,G113&lt;0.567,D113&lt;1.55,D113&gt;=1.35,F113&lt;2.5,B113&lt;3.15,H113&lt;16.284,A113&gt;=5.55),4.5,IF(AND(B113&gt;=2.5,B113&lt;3.05,G113&lt;0.567,D113&lt;1.55,D113&gt;=1.35,F113&lt;2.5,B113&lt;3.15,H113&lt;16.284,A113&gt;=5.55),4.56,IF(AND(H113&lt;12.506,H113&gt;=10.325,G113&gt;=0.079,G113&lt;0.338,B113&gt;=3.1,G113&lt;0.934,D113&lt;0.45,F113&lt;1.5,A113&gt;=4.85,A113&lt;5.55),1.2,IF(AND(H113&gt;=12.506,H113&gt;=10.325,G113&gt;=0.079,G113&lt;0.338,B113&gt;=3.1,G113&lt;0.934,D113&lt;0.45,F113&lt;1.5,A113&gt;=4.85,A113&lt;5.55),1.3,"shouldnthappen")))))))))))))))))))))))))))))))))))))))</f>
        <v>5.425</v>
      </c>
      <c r="AU113" s="1" t="n">
        <f aca="false">IF(AND(G113&gt;=0.52,B113&lt;3.05,F113&lt;1.5),1.1,IF(AND(G113&lt;0.35,G113&lt;0.52,B113&lt;3.05,F113&lt;1.5),1.4,IF(AND(G113&gt;=0.35,G113&lt;0.52,B113&lt;3.05,F113&lt;1.5),1.3,IF(AND(G113&gt;=0.227,G113&lt;0.347,B113&gt;=3.05,F113&lt;1.5),1.32,IF(AND(H113&lt;6.417,G113&gt;=0.347,B113&gt;=3.05,F113&lt;1.5),1.7,IF(AND(A113&gt;=7.25,A113&gt;=6.6,F113&gt;=2.5,F113&gt;=1.5),6.35,IF(AND(G113&lt;0.11,G113&lt;0.227,G113&lt;0.347,B113&gt;=3.05,F113&lt;1.5),1.333,IF(AND(H113&lt;9.441,H113&gt;=6.417,G113&gt;=0.347,B113&gt;=3.05,F113&lt;1.5),1.425,IF(AND(B113&lt;2.75,G113&lt;0.451,H113&lt;10.266,F113&lt;2.5,F113&gt;=1.5),4,IF(AND(B113&gt;=2.75,G113&lt;0.451,H113&lt;10.266,F113&lt;2.5,F113&gt;=1.5),4.433,IF(AND(G113&gt;=0.865,G113&gt;=0.451,H113&lt;10.266,F113&lt;2.5,F113&gt;=1.5),4.2,IF(AND(B113&lt;2.45,H113&lt;13.665,H113&gt;=10.266,F113&lt;2.5,F113&gt;=1.5),3.7,IF(AND(G113&lt;0.302,H113&gt;=13.665,H113&gt;=10.266,F113&lt;2.5,F113&gt;=1.5),5,IF(AND(B113&lt;2.9,A113&lt;6.1,A113&lt;6.6,F113&gt;=2.5,F113&gt;=1.5),5.06,IF(AND(B113&gt;=2.9,A113&lt;6.1,A113&lt;6.6,F113&gt;=2.5,F113&gt;=1.5),4.8,IF(AND(B113&lt;3.05,A113&gt;=6.1,A113&lt;6.6,F113&gt;=2.5,F113&gt;=1.5),5.6,IF(AND(B113&gt;=3.05,A113&gt;=6.1,A113&lt;6.6,F113&gt;=2.5,F113&gt;=1.5),5.267,IF(AND(H113&gt;=14.564,A113&lt;7.25,A113&gt;=6.6,F113&gt;=2.5,F113&gt;=1.5),5.6,IF(AND(H113&gt;=14.309,G113&gt;=0.11,G113&lt;0.227,G113&lt;0.347,B113&gt;=3.05,F113&lt;1.5),1.7,IF(AND(D113&lt;0.4,H113&gt;=9.441,H113&gt;=6.417,G113&gt;=0.347,B113&gt;=3.05,F113&lt;1.5),1.5,IF(AND(D113&gt;=0.4,H113&gt;=9.441,H113&gt;=6.417,G113&gt;=0.347,B113&gt;=3.05,F113&lt;1.5),1.633,IF(AND(A113&lt;5.35,G113&lt;0.865,G113&gt;=0.451,H113&lt;10.266,F113&lt;2.5,F113&gt;=1.5),3.15,IF(AND(D113&lt;1.45,G113&gt;=0.302,H113&gt;=13.665,H113&gt;=10.266,F113&lt;2.5,F113&gt;=1.5),4.74,IF(AND(D113&gt;=1.45,G113&gt;=0.302,H113&gt;=13.665,H113&gt;=10.266,F113&lt;2.5,F113&gt;=1.5),4.567,IF(AND(H113&lt;8.836,H113&lt;14.564,A113&lt;7.25,A113&gt;=6.6,F113&gt;=2.5,F113&gt;=1.5),5.7,IF(AND(H113&gt;=8.836,H113&lt;14.564,A113&lt;7.25,A113&gt;=6.6,F113&gt;=2.5,F113&gt;=1.5),5.9,IF(AND(H113&lt;11.53,H113&lt;14.309,G113&gt;=0.11,G113&lt;0.227,G113&lt;0.347,B113&gt;=3.05,F113&lt;1.5),1.5,IF(AND(H113&gt;=11.53,H113&lt;14.309,G113&gt;=0.11,G113&lt;0.227,G113&lt;0.347,B113&gt;=3.05,F113&lt;1.5),1.467,IF(AND(H113&lt;9.386,A113&gt;=5.35,G113&lt;0.865,G113&gt;=0.451,H113&lt;10.266,F113&lt;2.5,F113&gt;=1.5),3.56,IF(AND(H113&gt;=9.386,A113&gt;=5.35,G113&lt;0.865,G113&gt;=0.451,H113&lt;10.266,F113&lt;2.5,F113&gt;=1.5),4.2,IF(AND(H113&lt;11.036,D113&lt;1.45,B113&gt;=2.45,H113&lt;13.665,H113&gt;=10.266,F113&lt;2.5,F113&gt;=1.5),4.45,IF(AND(H113&gt;=11.036,D113&lt;1.45,B113&gt;=2.45,H113&lt;13.665,H113&gt;=10.266,F113&lt;2.5,F113&gt;=1.5),4.1,IF(AND(G113&gt;=0.585,D113&gt;=1.45,B113&gt;=2.45,H113&lt;13.665,H113&gt;=10.266,F113&lt;2.5,F113&gt;=1.5),4.9,IF(AND(H113&lt;11.743,G113&lt;0.585,D113&gt;=1.45,B113&gt;=2.45,H113&lt;13.665,H113&gt;=10.266,F113&lt;2.5,F113&gt;=1.5),4.7,IF(AND(H113&gt;=11.743,G113&lt;0.585,D113&gt;=1.45,B113&gt;=2.45,H113&lt;13.665,H113&gt;=10.266,F113&lt;2.5,F113&gt;=1.5),4.5,"shouldnthappen")))))))))))))))))))))))))))))))))))</f>
        <v>5.267</v>
      </c>
      <c r="AV113" s="1" t="n">
        <f aca="false">IF(AND(G113&gt;=0.356,F113&gt;=1.5,A113&lt;5.75),3.52,IF(AND(A113&lt;7.25,A113&gt;=7.1,A113&gt;=5.75),5.875,IF(AND(A113&gt;=7.25,A113&gt;=7.1,A113&gt;=5.75),6.5,IF(AND(D113&gt;=0.35,G113&gt;=0.586,F113&lt;1.5,A113&lt;5.75),1.8,IF(AND(D113&lt;1.4,G113&lt;0.356,F113&gt;=1.5,A113&lt;5.75),4.2,IF(AND(D113&gt;=1.4,G113&lt;0.356,F113&gt;=1.5,A113&lt;5.75),4.5,IF(AND(H113&gt;=11.218,A113&lt;5.05,G113&lt;0.586,F113&lt;1.5,A113&lt;5.75),1.225,IF(AND(G113&gt;=0.253,A113&gt;=5.05,G113&lt;0.586,F113&lt;1.5,A113&lt;5.75),1.3,IF(AND(B113&gt;=3.75,D113&lt;0.35,G113&gt;=0.586,F113&lt;1.5,A113&lt;5.75),1.567,IF(AND(B113&lt;2.85,D113&lt;1.35,D113&lt;1.65,A113&lt;7.1,A113&gt;=5.75),4.26,IF(AND(B113&gt;=2.85,D113&lt;1.35,D113&lt;1.65,A113&lt;7.1,A113&gt;=5.75),4.45,IF(AND(A113&lt;6.05,H113&lt;12.921,D113&gt;=1.65,A113&lt;7.1,A113&gt;=5.75),5.1,IF(AND(H113&gt;=15.338,H113&gt;=12.921,D113&gt;=1.65,A113&lt;7.1,A113&gt;=5.75),5.55,IF(AND(G113&lt;0.418,H113&lt;11.218,A113&lt;5.05,G113&lt;0.586,F113&lt;1.5,A113&lt;5.75),1.42,IF(AND(G113&gt;=0.418,H113&lt;11.218,A113&lt;5.05,G113&lt;0.586,F113&lt;1.5,A113&lt;5.75),1.3,IF(AND(H113&gt;=13.321,G113&lt;0.253,A113&gt;=5.05,G113&lt;0.586,F113&lt;1.5,A113&lt;5.75),1.7,IF(AND(H113&lt;6.089,B113&lt;3.75,D113&lt;0.35,G113&gt;=0.586,F113&lt;1.5,A113&lt;5.75),1.7,IF(AND(H113&gt;=6.089,B113&lt;3.75,D113&lt;0.35,G113&gt;=0.586,F113&lt;1.5,A113&lt;5.75),1.5,IF(AND(B113&lt;2.9,D113&lt;1.45,D113&gt;=1.35,D113&lt;1.65,A113&lt;7.1,A113&gt;=5.75),4.8,IF(AND(B113&gt;=2.9,D113&lt;1.45,D113&gt;=1.35,D113&lt;1.65,A113&lt;7.1,A113&gt;=5.75),4.475,IF(AND(B113&lt;2.5,D113&gt;=1.45,D113&gt;=1.35,D113&lt;1.65,A113&lt;7.1,A113&gt;=5.75),4.5,IF(AND(H113&lt;8.884,A113&gt;=6.05,H113&lt;12.921,D113&gt;=1.65,A113&lt;7.1,A113&gt;=5.75),5.4,IF(AND(A113&lt;6.3,H113&lt;15.338,H113&gt;=12.921,D113&gt;=1.65,A113&lt;7.1,A113&gt;=5.75),4.967,IF(AND(A113&gt;=6.3,H113&lt;15.338,H113&gt;=12.921,D113&gt;=1.65,A113&lt;7.1,A113&gt;=5.75),5.133,IF(AND(H113&lt;10.826,H113&lt;13.321,G113&lt;0.253,A113&gt;=5.05,G113&lt;0.586,F113&lt;1.5,A113&lt;5.75),1.5,IF(AND(H113&gt;=10.826,H113&lt;13.321,G113&lt;0.253,A113&gt;=5.05,G113&lt;0.586,F113&lt;1.5,A113&lt;5.75),1.4,IF(AND(H113&lt;7.47,B113&gt;=2.5,D113&gt;=1.45,D113&gt;=1.35,D113&lt;1.65,A113&lt;7.1,A113&gt;=5.75),5.1,IF(AND(H113&gt;=7.47,B113&gt;=2.5,D113&gt;=1.45,D113&gt;=1.35,D113&lt;1.65,A113&lt;7.1,A113&gt;=5.75),4.725,IF(AND(H113&lt;9.637,H113&gt;=8.884,A113&gt;=6.05,H113&lt;12.921,D113&gt;=1.65,A113&lt;7.1,A113&gt;=5.75),5.9,IF(AND(B113&lt;2.6,H113&gt;=9.637,H113&gt;=8.884,A113&gt;=6.05,H113&lt;12.921,D113&gt;=1.65,A113&lt;7.1,A113&gt;=5.75),5.8,IF(AND(B113&lt;2.75,B113&gt;=2.6,H113&gt;=9.637,H113&gt;=8.884,A113&gt;=6.05,H113&lt;12.921,D113&gt;=1.65,A113&lt;7.1,A113&gt;=5.75),5.3,IF(AND(D113&lt;2.25,B113&gt;=2.75,B113&gt;=2.6,H113&gt;=9.637,H113&gt;=8.884,A113&gt;=6.05,H113&lt;12.921,D113&gt;=1.65,A113&lt;7.1,A113&gt;=5.75),5.6,IF(AND(D113&gt;=2.25,B113&gt;=2.75,B113&gt;=2.6,H113&gt;=9.637,H113&gt;=8.884,A113&gt;=6.05,H113&lt;12.921,D113&gt;=1.65,A113&lt;7.1,A113&gt;=5.75),5.5,"shouldnthappen")))))))))))))))))))))))))))))))))</f>
        <v>5.133</v>
      </c>
      <c r="AW113" s="1" t="n">
        <f aca="false">IF(AND(G113&gt;=0.905,F113&lt;1.5),1.767,IF(AND(H113&gt;=16.674,F113&gt;=1.5),6.55,IF(AND(A113&lt;4.35,H113&lt;14.344,G113&lt;0.905,F113&lt;1.5),1.1,IF(AND(B113&lt;3.65,H113&gt;=14.344,G113&lt;0.905,F113&lt;1.5),1.5,IF(AND(B113&gt;=3.65,H113&gt;=14.344,G113&lt;0.905,F113&lt;1.5),1.65,IF(AND(B113&lt;2.6,F113&gt;=2.5,H113&lt;16.674,F113&gt;=1.5),4.5,IF(AND(D113&gt;=0.45,A113&gt;=4.35,H113&lt;14.344,G113&lt;0.905,F113&lt;1.5),1.65,IF(AND(D113&lt;1.15,A113&lt;5.9,F113&lt;2.5,H113&lt;16.674,F113&gt;=1.5),3.56,IF(AND(B113&lt;2.75,A113&gt;=5.9,F113&lt;2.5,H113&lt;16.674,F113&gt;=1.5),5,IF(AND(H113&lt;13.531,B113&gt;=2.75,A113&gt;=5.9,F113&lt;2.5,H113&lt;16.674,F113&gt;=1.5),4.333,IF(AND(B113&lt;3.2,G113&gt;=0.669,B113&gt;=2.6,F113&gt;=2.5,H113&lt;16.674,F113&gt;=1.5),5.08,IF(AND(B113&gt;=3.2,G113&gt;=0.669,B113&gt;=2.6,F113&gt;=2.5,H113&lt;16.674,F113&gt;=1.5),5.4,IF(AND(B113&lt;3.15,A113&lt;5.05,D113&lt;0.45,A113&gt;=4.35,H113&lt;14.344,G113&lt;0.905,F113&lt;1.5),1.45,IF(AND(A113&gt;=5.55,A113&gt;=5.05,D113&lt;0.45,A113&gt;=4.35,H113&lt;14.344,G113&lt;0.905,F113&lt;1.5),1.5,IF(AND(A113&lt;5.55,A113&lt;5.65,D113&gt;=1.15,A113&lt;5.9,F113&lt;2.5,H113&lt;16.674,F113&gt;=1.5),3.95,IF(AND(A113&gt;=5.55,A113&lt;5.65,D113&gt;=1.15,A113&lt;5.9,F113&lt;2.5,H113&lt;16.674,F113&gt;=1.5),3.82,IF(AND(G113&lt;0.39,A113&gt;=5.65,D113&gt;=1.15,A113&lt;5.9,F113&lt;2.5,H113&lt;16.674,F113&gt;=1.5),4.35,IF(AND(G113&gt;=0.39,A113&gt;=5.65,D113&gt;=1.15,A113&lt;5.9,F113&lt;2.5,H113&lt;16.674,F113&gt;=1.5),3.95,IF(AND(G113&lt;0.466,H113&gt;=13.531,B113&gt;=2.75,A113&gt;=5.9,F113&lt;2.5,H113&lt;16.674,F113&gt;=1.5),4.8,IF(AND(G113&gt;=0.466,H113&gt;=13.531,B113&gt;=2.75,A113&gt;=5.9,F113&lt;2.5,H113&lt;16.674,F113&gt;=1.5),4.7,IF(AND(H113&lt;10.144,D113&lt;2.05,G113&lt;0.669,B113&gt;=2.6,F113&gt;=2.5,H113&lt;16.674,F113&gt;=1.5),5.3,IF(AND(H113&gt;=10.144,D113&lt;2.05,G113&lt;0.669,B113&gt;=2.6,F113&gt;=2.5,H113&lt;16.674,F113&gt;=1.5),5.133,IF(AND(D113&gt;=2.45,D113&gt;=2.05,G113&lt;0.669,B113&gt;=2.6,F113&gt;=2.5,H113&lt;16.674,F113&gt;=1.5),5.9,IF(AND(B113&lt;3.25,B113&gt;=3.15,A113&lt;5.05,D113&lt;0.45,A113&gt;=4.35,H113&lt;14.344,G113&lt;0.905,F113&lt;1.5),1.2,IF(AND(B113&gt;=3.25,B113&gt;=3.15,A113&lt;5.05,D113&lt;0.45,A113&gt;=4.35,H113&lt;14.344,G113&lt;0.905,F113&lt;1.5),1.36,IF(AND(B113&gt;=3.8,A113&lt;5.55,A113&gt;=5.05,D113&lt;0.45,A113&gt;=4.35,H113&lt;14.344,G113&lt;0.905,F113&lt;1.5),1.3,IF(AND(G113&lt;0.05,B113&lt;3.8,A113&lt;5.55,A113&gt;=5.05,D113&lt;0.45,A113&gt;=4.35,H113&lt;14.344,G113&lt;0.905,F113&lt;1.5),1.4,IF(AND(G113&lt;0.107,G113&lt;0.395,D113&lt;2.45,D113&gt;=2.05,G113&lt;0.669,B113&gt;=2.6,F113&gt;=2.5,H113&lt;16.674,F113&gt;=1.5),5.667,IF(AND(G113&lt;0.537,G113&gt;=0.395,D113&lt;2.45,D113&gt;=2.05,G113&lt;0.669,B113&gt;=2.6,F113&gt;=2.5,H113&lt;16.674,F113&gt;=1.5),5.6,IF(AND(G113&gt;=0.537,G113&gt;=0.395,D113&lt;2.45,D113&gt;=2.05,G113&lt;0.669,B113&gt;=2.6,F113&gt;=2.5,H113&lt;16.674,F113&gt;=1.5),5.775,IF(AND(B113&lt;3.6,G113&gt;=0.05,B113&lt;3.8,A113&lt;5.55,A113&gt;=5.05,D113&lt;0.45,A113&gt;=4.35,H113&lt;14.344,G113&lt;0.905,F113&lt;1.5),1.475,IF(AND(B113&gt;=3.6,G113&gt;=0.05,B113&lt;3.8,A113&lt;5.55,A113&gt;=5.05,D113&lt;0.45,A113&gt;=4.35,H113&lt;14.344,G113&lt;0.905,F113&lt;1.5),1.5,IF(AND(G113&lt;0.312,G113&gt;=0.107,G113&lt;0.395,D113&lt;2.45,D113&gt;=2.05,G113&lt;0.669,B113&gt;=2.6,F113&gt;=2.5,H113&lt;16.674,F113&gt;=1.5),5.18,IF(AND(G113&gt;=0.312,G113&gt;=0.107,G113&lt;0.395,D113&lt;2.45,D113&gt;=2.05,G113&lt;0.669,B113&gt;=2.6,F113&gt;=2.5,H113&lt;16.674,F113&gt;=1.5),5.4,"shouldnthappen"))))))))))))))))))))))))))))))))))</f>
        <v>5.4</v>
      </c>
      <c r="AX113" s="1" t="n">
        <f aca="false">IF(AND(D113&gt;=1.3,B113&gt;=3.45),6.25,IF(AND(B113&lt;2.75,A113&lt;5.25,B113&lt;3.45),3.9,IF(AND(D113&lt;0.25,D113&lt;1.3,B113&gt;=3.45),1.16,IF(AND(A113&gt;=5.05,B113&gt;=2.75,A113&lt;5.25,B113&lt;3.45),1.7,IF(AND(D113&lt;0.7,F113&lt;2.5,A113&gt;=5.25,B113&lt;3.45),1.5,IF(AND(H113&gt;=16.284,F113&gt;=2.5,A113&gt;=5.25,B113&lt;3.45),6.6,IF(AND(G113&lt;0.123,D113&gt;=0.25,D113&lt;1.3,B113&gt;=3.45),1.3,IF(AND(A113&lt;4.5,A113&lt;5.05,B113&gt;=2.75,A113&lt;5.25,B113&lt;3.45),1.3,IF(AND(A113&lt;5.05,G113&gt;=0.123,D113&gt;=0.25,D113&lt;1.3,B113&gt;=3.45),1.6,IF(AND(B113&lt;3.15,A113&gt;=4.5,A113&lt;5.05,B113&gt;=2.75,A113&lt;5.25,B113&lt;3.45),1.54,IF(AND(B113&gt;=3.15,A113&gt;=4.5,A113&lt;5.05,B113&gt;=2.75,A113&lt;5.25,B113&lt;3.45),1.35,IF(AND(D113&gt;=1.4,A113&lt;5.9,D113&gt;=0.7,F113&lt;2.5,A113&gt;=5.25,B113&lt;3.45),4.5,IF(AND(D113&gt;=1.55,A113&gt;=5.9,D113&gt;=0.7,F113&lt;2.5,A113&gt;=5.25,B113&lt;3.45),4.95,IF(AND(G113&gt;=0.682,D113&gt;=2.05,H113&lt;16.284,F113&gt;=2.5,A113&gt;=5.25,B113&lt;3.45),5.26,IF(AND(A113&lt;5.4,A113&gt;=5.05,G113&gt;=0.123,D113&gt;=0.25,D113&lt;1.3,B113&gt;=3.45),1.64,IF(AND(A113&gt;=5.4,A113&gt;=5.05,G113&gt;=0.123,D113&gt;=0.25,D113&lt;1.3,B113&gt;=3.45),1.6,IF(AND(G113&lt;0.372,D113&lt;1.4,A113&lt;5.9,D113&gt;=0.7,F113&lt;2.5,A113&gt;=5.25,B113&lt;3.45),4.175,IF(AND(D113&lt;1.35,D113&lt;1.55,A113&gt;=5.9,D113&gt;=0.7,F113&lt;2.5,A113&gt;=5.25,B113&lt;3.45),4.2,IF(AND(B113&lt;2.35,G113&lt;0.596,D113&lt;2.05,H113&lt;16.284,F113&gt;=2.5,A113&gt;=5.25,B113&lt;3.45),5,IF(AND(G113&gt;=0.888,G113&gt;=0.596,D113&lt;2.05,H113&lt;16.284,F113&gt;=2.5,A113&gt;=5.25,B113&lt;3.45),4.8,IF(AND(A113&gt;=6.85,G113&lt;0.682,D113&gt;=2.05,H113&lt;16.284,F113&gt;=2.5,A113&gt;=5.25,B113&lt;3.45),5.4,IF(AND(A113&gt;=5.75,G113&gt;=0.372,D113&lt;1.4,A113&lt;5.9,D113&gt;=0.7,F113&lt;2.5,A113&gt;=5.25,B113&lt;3.45),3.933,IF(AND(A113&gt;=6.75,D113&gt;=1.35,D113&lt;1.55,A113&gt;=5.9,D113&gt;=0.7,F113&lt;2.5,A113&gt;=5.25,B113&lt;3.45),4.8,IF(AND(H113&lt;11.084,B113&gt;=2.35,G113&lt;0.596,D113&lt;2.05,H113&lt;16.284,F113&gt;=2.5,A113&gt;=5.25,B113&lt;3.45),5.3,IF(AND(H113&lt;8.435,G113&lt;0.888,G113&gt;=0.596,D113&lt;2.05,H113&lt;16.284,F113&gt;=2.5,A113&gt;=5.25,B113&lt;3.45),5.1,IF(AND(H113&gt;=8.435,G113&lt;0.888,G113&gt;=0.596,D113&lt;2.05,H113&lt;16.284,F113&gt;=2.5,A113&gt;=5.25,B113&lt;3.45),4.94,IF(AND(B113&lt;3.15,A113&lt;6.85,G113&lt;0.682,D113&gt;=2.05,H113&lt;16.284,F113&gt;=2.5,A113&gt;=5.25,B113&lt;3.45),5.6,IF(AND(B113&gt;=3.15,A113&lt;6.85,G113&lt;0.682,D113&gt;=2.05,H113&lt;16.284,F113&gt;=2.5,A113&gt;=5.25,B113&lt;3.45),5.74,IF(AND(G113&lt;0.572,A113&lt;5.75,G113&gt;=0.372,D113&lt;1.4,A113&lt;5.9,D113&gt;=0.7,F113&lt;2.5,A113&gt;=5.25,B113&lt;3.45),3.7,IF(AND(D113&lt;1.45,A113&lt;6.75,D113&gt;=1.35,D113&lt;1.55,A113&gt;=5.9,D113&gt;=0.7,F113&lt;2.5,A113&gt;=5.25,B113&lt;3.45),4.46,IF(AND(D113&gt;=1.45,A113&lt;6.75,D113&gt;=1.35,D113&lt;1.55,A113&gt;=5.9,D113&gt;=0.7,F113&lt;2.5,A113&gt;=5.25,B113&lt;3.45),4.567,IF(AND(H113&lt;12.532,H113&gt;=11.084,B113&gt;=2.35,G113&lt;0.596,D113&lt;2.05,H113&lt;16.284,F113&gt;=2.5,A113&gt;=5.25,B113&lt;3.45),5.8,IF(AND(H113&gt;=12.532,H113&gt;=11.084,B113&gt;=2.35,G113&lt;0.596,D113&lt;2.05,H113&lt;16.284,F113&gt;=2.5,A113&gt;=5.25,B113&lt;3.45),5.667,IF(AND(A113&gt;=5.65,G113&gt;=0.572,A113&lt;5.75,G113&gt;=0.372,D113&lt;1.4,A113&lt;5.9,D113&gt;=0.7,F113&lt;2.5,A113&gt;=5.25,B113&lt;3.45),4.2,IF(AND(G113&lt;0.862,A113&lt;5.65,G113&gt;=0.572,A113&lt;5.75,G113&gt;=0.372,D113&lt;1.4,A113&lt;5.9,D113&gt;=0.7,F113&lt;2.5,A113&gt;=5.25,B113&lt;3.45),3.9,IF(AND(G113&gt;=0.862,A113&lt;5.65,G113&gt;=0.572,A113&lt;5.75,G113&gt;=0.372,D113&lt;1.4,A113&lt;5.9,D113&gt;=0.7,F113&lt;2.5,A113&gt;=5.25,B113&lt;3.45),4,"shouldnthappen"))))))))))))))))))))))))))))))))))))</f>
        <v>4.94</v>
      </c>
      <c r="AY113" s="1" t="n">
        <f aca="false">IF(AND(H113&gt;=8.233,D113&gt;=0.8,A113&lt;5.55),3.525,IF(AND(B113&lt;2.9,H113&gt;=15.534,A113&gt;=5.55),4.8,IF(AND(H113&gt;=12.259,A113&lt;4.75,D113&lt;0.8,A113&lt;5.55),1.25,IF(AND(B113&gt;=3.85,A113&gt;=4.75,D113&lt;0.8,A113&lt;5.55),1.425,IF(AND(D113&lt;1.55,H113&lt;8.233,D113&gt;=0.8,A113&lt;5.55),3.975,IF(AND(D113&gt;=1.55,H113&lt;8.233,D113&gt;=0.8,A113&lt;5.55),4.5,IF(AND(D113&lt;0.65,D113&lt;1.7,H113&lt;15.534,A113&gt;=5.55),1.7,IF(AND(A113&gt;=7.05,D113&gt;=1.7,H113&lt;15.534,A113&gt;=5.55),6.3,IF(AND(B113&gt;=3.35,B113&gt;=2.9,H113&gt;=15.534,A113&gt;=5.55),5.4,IF(AND(B113&lt;3.1,H113&lt;12.259,A113&lt;4.75,D113&lt;0.8,A113&lt;5.55),1.367,IF(AND(B113&gt;=3.1,H113&lt;12.259,A113&lt;4.75,D113&lt;0.8,A113&lt;5.55),1.4,IF(AND(G113&gt;=0.905,B113&lt;3.85,A113&gt;=4.75,D113&lt;0.8,A113&lt;5.55),1.9,IF(AND(H113&lt;15.681,B113&lt;3.35,B113&gt;=2.9,H113&gt;=15.534,A113&gt;=5.55),5.8,IF(AND(H113&gt;=15.681,B113&lt;3.35,B113&gt;=2.9,H113&gt;=15.534,A113&gt;=5.55),5.7,IF(AND(H113&gt;=14.877,G113&lt;0.905,B113&lt;3.85,A113&gt;=4.75,D113&lt;0.8,A113&lt;5.55),1.3,IF(AND(D113&gt;=1.25,B113&lt;2.65,D113&gt;=0.65,D113&lt;1.7,H113&lt;15.534,A113&gt;=5.55),4.433,IF(AND(G113&gt;=0.622,B113&lt;3.15,A113&lt;7.05,D113&gt;=1.7,H113&lt;15.534,A113&gt;=5.55),5.08,IF(AND(H113&gt;=13.42,B113&gt;=3.15,A113&lt;7.05,D113&gt;=1.7,H113&lt;15.534,A113&gt;=5.55),5.1,IF(AND(G113&lt;0.265,H113&lt;14.877,G113&lt;0.905,B113&lt;3.85,A113&gt;=4.75,D113&lt;0.8,A113&lt;5.55),1.2,IF(AND(A113&lt;5.75,D113&lt;1.25,B113&lt;2.65,D113&gt;=0.65,D113&lt;1.7,H113&lt;15.534,A113&gt;=5.55),3.7,IF(AND(A113&gt;=5.75,D113&lt;1.25,B113&lt;2.65,D113&gt;=0.65,D113&lt;1.7,H113&lt;15.534,A113&gt;=5.55),4,IF(AND(G113&gt;=0.652,D113&lt;1.35,B113&gt;=2.65,D113&gt;=0.65,D113&lt;1.7,H113&lt;15.534,A113&gt;=5.55),3.6,IF(AND(H113&lt;7.47,D113&gt;=1.35,B113&gt;=2.65,D113&gt;=0.65,D113&lt;1.7,H113&lt;15.534,A113&gt;=5.55),5.1,IF(AND(H113&lt;10.914,G113&lt;0.622,B113&lt;3.15,A113&lt;7.05,D113&gt;=1.7,H113&lt;15.534,A113&gt;=5.55),5.36,IF(AND(H113&gt;=10.914,G113&lt;0.622,B113&lt;3.15,A113&lt;7.05,D113&gt;=1.7,H113&lt;15.534,A113&gt;=5.55),5.64,IF(AND(G113&gt;=0.657,H113&lt;13.42,B113&gt;=3.15,A113&lt;7.05,D113&gt;=1.7,H113&lt;15.534,A113&gt;=5.55),6,IF(AND(G113&gt;=0.782,G113&gt;=0.265,H113&lt;14.877,G113&lt;0.905,B113&lt;3.85,A113&gt;=4.75,D113&lt;0.8,A113&lt;5.55),1.48,IF(AND(H113&lt;11.286,G113&lt;0.652,D113&lt;1.35,B113&gt;=2.65,D113&gt;=0.65,D113&lt;1.7,H113&lt;15.534,A113&gt;=5.55),4.24,IF(AND(H113&gt;=11.286,G113&lt;0.652,D113&lt;1.35,B113&gt;=2.65,D113&gt;=0.65,D113&lt;1.7,H113&lt;15.534,A113&gt;=5.55),4.05,IF(AND(G113&lt;0.413,H113&gt;=7.47,D113&gt;=1.35,B113&gt;=2.65,D113&gt;=0.65,D113&lt;1.7,H113&lt;15.534,A113&gt;=5.55),5.1,IF(AND(H113&lt;11.325,G113&lt;0.657,H113&lt;13.42,B113&gt;=3.15,A113&lt;7.05,D113&gt;=1.7,H113&lt;15.534,A113&gt;=5.55),5.8,IF(AND(H113&gt;=11.325,G113&lt;0.657,H113&lt;13.42,B113&gt;=3.15,A113&lt;7.05,D113&gt;=1.7,H113&lt;15.534,A113&gt;=5.55),5.6,IF(AND(D113&gt;=0.35,G113&lt;0.782,G113&gt;=0.265,H113&lt;14.877,G113&lt;0.905,B113&lt;3.85,A113&gt;=4.75,D113&lt;0.8,A113&lt;5.55),1.633,IF(AND(B113&lt;2.85,G113&gt;=0.413,H113&gt;=7.47,D113&gt;=1.35,B113&gt;=2.65,D113&gt;=0.65,D113&lt;1.7,H113&lt;15.534,A113&gt;=5.55),4.6,IF(AND(D113&lt;0.15,D113&lt;0.35,G113&lt;0.782,G113&gt;=0.265,H113&lt;14.877,G113&lt;0.905,B113&lt;3.85,A113&gt;=4.75,D113&lt;0.8,A113&lt;5.55),1.5,IF(AND(D113&gt;=0.15,D113&lt;0.35,G113&lt;0.782,G113&gt;=0.265,H113&lt;14.877,G113&lt;0.905,B113&lt;3.85,A113&gt;=4.75,D113&lt;0.8,A113&lt;5.55),1.543,IF(AND(A113&gt;=6.8,B113&gt;=2.85,G113&gt;=0.413,H113&gt;=7.47,D113&gt;=1.35,B113&gt;=2.65,D113&gt;=0.65,D113&lt;1.7,H113&lt;15.534,A113&gt;=5.55),4.9,IF(AND(H113&lt;13.531,A113&lt;6.8,B113&gt;=2.85,G113&gt;=0.413,H113&gt;=7.47,D113&gt;=1.35,B113&gt;=2.65,D113&gt;=0.65,D113&lt;1.7,H113&lt;15.534,A113&gt;=5.55),4.5,IF(AND(H113&gt;=13.531,A113&lt;6.8,B113&gt;=2.85,G113&gt;=0.413,H113&gt;=7.47,D113&gt;=1.35,B113&gt;=2.65,D113&gt;=0.65,D113&lt;1.7,H113&lt;15.534,A113&gt;=5.55),4.7,"shouldnthappen")))))))))))))))))))))))))))))))))))))))</f>
        <v>5.1</v>
      </c>
      <c r="AZ113" s="1" t="n">
        <f aca="false">IF(AND(H113&gt;=15.371,B113&gt;=3.35),5.4,IF(AND(G113&gt;=0.851,H113&gt;=15.244,B113&lt;3.35),4.75,IF(AND(F113&gt;=2,H113&lt;15.371,B113&gt;=3.35),5.6,IF(AND(B113&lt;2.75,A113&lt;5.15,H113&lt;15.244,B113&lt;3.35),3.42,IF(AND(A113&gt;=7.25,G113&lt;0.851,H113&gt;=15.244,B113&lt;3.35),6.6,IF(AND(A113&lt;4.45,B113&gt;=2.75,A113&lt;5.15,H113&lt;15.244,B113&lt;3.35),1.1,IF(AND(G113&lt;0.527,A113&lt;7.25,G113&lt;0.851,H113&gt;=15.244,B113&lt;3.35),5.08,IF(AND(G113&gt;=0.527,A113&lt;7.25,G113&lt;0.851,H113&gt;=15.244,B113&lt;3.35),5.8,IF(AND(D113&gt;=0.35,B113&lt;3.7,F113&lt;2,H113&lt;15.371,B113&gt;=3.35),1.55,IF(AND(H113&lt;6.542,B113&gt;=3.7,F113&lt;2,H113&lt;15.371,B113&gt;=3.35),1.9,IF(AND(B113&lt;3.25,A113&gt;=4.45,B113&gt;=2.75,A113&lt;5.15,H113&lt;15.244,B113&lt;3.35),1.46,IF(AND(B113&gt;=3.25,A113&gt;=4.45,B113&gt;=2.75,A113&lt;5.15,H113&lt;15.244,B113&lt;3.35),1.7,IF(AND(H113&lt;13.654,B113&gt;=2.95,D113&lt;1.45,A113&gt;=5.15,H113&lt;15.244,B113&lt;3.35),4.3,IF(AND(H113&gt;=13.654,B113&gt;=2.95,D113&lt;1.45,A113&gt;=5.15,H113&lt;15.244,B113&lt;3.35),4.625,IF(AND(F113&gt;=2.5,D113&lt;1.75,D113&gt;=1.45,A113&gt;=5.15,H113&lt;15.244,B113&lt;3.35),5.3,IF(AND(G113&gt;=0.853,D113&gt;=1.75,D113&gt;=1.45,A113&gt;=5.15,H113&lt;15.244,B113&lt;3.35),5.15,IF(AND(D113&gt;=0.25,D113&lt;0.35,B113&lt;3.7,F113&lt;2,H113&lt;15.371,B113&gt;=3.35),1.3,IF(AND(B113&lt;3.85,H113&gt;=6.542,B113&gt;=3.7,F113&lt;2,H113&lt;15.371,B113&gt;=3.35),1.633,IF(AND(H113&lt;7.02,H113&lt;10.688,B113&lt;2.95,D113&lt;1.45,A113&gt;=5.15,H113&lt;15.244,B113&lt;3.35),3.98,IF(AND(G113&lt;0.338,H113&gt;=10.688,B113&lt;2.95,D113&lt;1.45,A113&gt;=5.15,H113&lt;15.244,B113&lt;3.35),4.22,IF(AND(G113&gt;=0.338,H113&gt;=10.688,B113&lt;2.95,D113&lt;1.45,A113&gt;=5.15,H113&lt;15.244,B113&lt;3.35),3.9,IF(AND(B113&lt;2.75,F113&lt;2.5,D113&lt;1.75,D113&gt;=1.45,A113&gt;=5.15,H113&lt;15.244,B113&lt;3.35),5.1,IF(AND(B113&gt;=2.75,F113&lt;2.5,D113&lt;1.75,D113&gt;=1.45,A113&gt;=5.15,H113&lt;15.244,B113&lt;3.35),4.74,IF(AND(A113&gt;=7,G113&lt;0.853,D113&gt;=1.75,D113&gt;=1.45,A113&gt;=5.15,H113&lt;15.244,B113&lt;3.35),6.5,IF(AND(G113&gt;=0.934,D113&lt;0.25,D113&lt;0.35,B113&lt;3.7,F113&lt;2,H113&lt;15.371,B113&gt;=3.35),1.7,IF(AND(D113&lt;0.25,B113&gt;=3.85,H113&gt;=6.542,B113&gt;=3.7,F113&lt;2,H113&lt;15.371,B113&gt;=3.35),1.5,IF(AND(D113&gt;=0.25,B113&gt;=3.85,H113&gt;=6.542,B113&gt;=3.7,F113&lt;2,H113&lt;15.371,B113&gt;=3.35),1.4,IF(AND(B113&lt;2.5,H113&gt;=7.02,H113&lt;10.688,B113&lt;2.95,D113&lt;1.45,A113&gt;=5.15,H113&lt;15.244,B113&lt;3.35),3.8,IF(AND(G113&gt;=0.74,A113&lt;7,G113&lt;0.853,D113&gt;=1.75,D113&gt;=1.45,A113&gt;=5.15,H113&lt;15.244,B113&lt;3.35),6,IF(AND(G113&gt;=0.61,G113&lt;0.934,D113&lt;0.25,D113&lt;0.35,B113&lt;3.7,F113&lt;2,H113&lt;15.371,B113&gt;=3.35),1.5,IF(AND(D113&lt;1.15,B113&gt;=2.5,H113&gt;=7.02,H113&lt;10.688,B113&lt;2.95,D113&lt;1.45,A113&gt;=5.15,H113&lt;15.244,B113&lt;3.35),3.5,IF(AND(D113&gt;=1.15,B113&gt;=2.5,H113&gt;=7.02,H113&lt;10.688,B113&lt;2.95,D113&lt;1.45,A113&gt;=5.15,H113&lt;15.244,B113&lt;3.35),3.6,IF(AND(G113&gt;=0.626,G113&lt;0.74,A113&lt;7,G113&lt;0.853,D113&gt;=1.75,D113&gt;=1.45,A113&gt;=5.15,H113&lt;15.244,B113&lt;3.35),4.9,IF(AND(H113&lt;13.641,G113&lt;0.61,G113&lt;0.934,D113&lt;0.25,D113&lt;0.35,B113&lt;3.7,F113&lt;2,H113&lt;15.371,B113&gt;=3.35),1.425,IF(AND(H113&gt;=13.641,G113&lt;0.61,G113&lt;0.934,D113&lt;0.25,D113&lt;0.35,B113&lt;3.7,F113&lt;2,H113&lt;15.371,B113&gt;=3.35),1.3,IF(AND(B113&lt;3.05,G113&lt;0.626,G113&lt;0.74,A113&lt;7,G113&lt;0.853,D113&gt;=1.75,D113&gt;=1.45,A113&gt;=5.15,H113&lt;15.244,B113&lt;3.35),5.475,IF(AND(B113&gt;=3.05,G113&lt;0.626,G113&lt;0.74,A113&lt;7,G113&lt;0.853,D113&gt;=1.75,D113&gt;=1.45,A113&gt;=5.15,H113&lt;15.244,B113&lt;3.35),5.633,"shouldnthappen")))))))))))))))))))))))))))))))))))))</f>
        <v>4.9</v>
      </c>
      <c r="BA113" s="1" t="n">
        <f aca="false">IF(AND(F113&gt;=2,B113&gt;=3.4),6.1,IF(AND(B113&lt;2.75,A113&lt;5.15,B113&lt;3.4),3.225,IF(AND(G113&gt;=0.821,F113&lt;2,B113&gt;=3.4),1.9,IF(AND(B113&gt;=3.2,B113&gt;=2.75,A113&lt;5.15,B113&lt;3.4),1.7,IF(AND(A113&lt;4.8,G113&lt;0.821,F113&lt;2,B113&gt;=3.4),1,IF(AND(G113&gt;=0.446,B113&lt;3.2,B113&gt;=2.75,A113&lt;5.15,B113&lt;3.4),1.1,IF(AND(G113&lt;0.356,D113&lt;1.45,A113&lt;6.25,A113&gt;=5.15,B113&lt;3.4),4.32,IF(AND(G113&lt;0.591,D113&gt;=1.45,A113&lt;6.25,A113&gt;=5.15,B113&lt;3.4),4.6,IF(AND(D113&lt;1.75,G113&lt;0.597,A113&gt;=6.25,A113&gt;=5.15,B113&lt;3.4),4.86,IF(AND(H113&gt;=16.472,G113&gt;=0.597,A113&gt;=6.25,A113&gt;=5.15,B113&lt;3.4),6.6,IF(AND(G113&lt;0.063,G113&lt;0.446,B113&lt;3.2,B113&gt;=2.75,A113&lt;5.15,B113&lt;3.4),1.4,IF(AND(A113&gt;=5.95,G113&gt;=0.356,D113&lt;1.45,A113&lt;6.25,A113&gt;=5.15,B113&lt;3.4),4.6,IF(AND(B113&gt;=2.9,G113&gt;=0.591,D113&gt;=1.45,A113&lt;6.25,A113&gt;=5.15,B113&lt;3.4),4.867,IF(AND(D113&gt;=2.4,H113&lt;16.472,G113&gt;=0.597,A113&gt;=6.25,A113&gt;=5.15,B113&lt;3.4),6,IF(AND(A113&lt;5.45,B113&gt;=3.85,A113&gt;=4.8,G113&lt;0.821,F113&lt;2,B113&gt;=3.4),1.3,IF(AND(A113&gt;=5.45,B113&gt;=3.85,A113&gt;=4.8,G113&lt;0.821,F113&lt;2,B113&gt;=3.4),1.45,IF(AND(H113&lt;14.273,G113&gt;=0.063,G113&lt;0.446,B113&lt;3.2,B113&gt;=2.75,A113&lt;5.15,B113&lt;3.4),1.5,IF(AND(H113&gt;=14.273,G113&gt;=0.063,G113&lt;0.446,B113&lt;3.2,B113&gt;=2.75,A113&lt;5.15,B113&lt;3.4),1.6,IF(AND(G113&gt;=0.572,A113&lt;5.95,G113&gt;=0.356,D113&lt;1.45,A113&lt;6.25,A113&gt;=5.15,B113&lt;3.4),3.9,IF(AND(G113&lt;0.827,B113&lt;2.9,G113&gt;=0.591,D113&gt;=1.45,A113&lt;6.25,A113&gt;=5.15,B113&lt;3.4),4.9,IF(AND(G113&gt;=0.827,B113&lt;2.9,G113&gt;=0.591,D113&gt;=1.45,A113&lt;6.25,A113&gt;=5.15,B113&lt;3.4),5.1,IF(AND(A113&gt;=7.2,B113&lt;3.05,D113&gt;=1.75,G113&lt;0.597,A113&gt;=6.25,A113&gt;=5.15,B113&lt;3.4),6.7,IF(AND(G113&lt;0.353,B113&gt;=3.05,D113&gt;=1.75,G113&lt;0.597,A113&gt;=6.25,A113&gt;=5.15,B113&lt;3.4),5.22,IF(AND(G113&gt;=0.353,B113&gt;=3.05,D113&gt;=1.75,G113&lt;0.597,A113&gt;=6.25,A113&gt;=5.15,B113&lt;3.4),5.65,IF(AND(A113&lt;6.55,D113&lt;2.4,H113&lt;16.472,G113&gt;=0.597,A113&gt;=6.25,A113&gt;=5.15,B113&lt;3.4),5.033,IF(AND(H113&lt;12.719,G113&lt;0.385,B113&lt;3.85,A113&gt;=4.8,G113&lt;0.821,F113&lt;2,B113&gt;=3.4),1.54,IF(AND(H113&gt;=12.719,G113&lt;0.385,B113&lt;3.85,A113&gt;=4.8,G113&lt;0.821,F113&lt;2,B113&gt;=3.4),1.3,IF(AND(B113&lt;3.6,G113&gt;=0.385,B113&lt;3.85,A113&gt;=4.8,G113&lt;0.821,F113&lt;2,B113&gt;=3.4),1.325,IF(AND(B113&gt;=3.6,G113&gt;=0.385,B113&lt;3.85,A113&gt;=4.8,G113&lt;0.821,F113&lt;2,B113&gt;=3.4),1.55,IF(AND(D113&lt;1.05,G113&lt;0.572,A113&lt;5.95,G113&gt;=0.356,D113&lt;1.45,A113&lt;6.25,A113&gt;=5.15,B113&lt;3.4),3.633,IF(AND(D113&gt;=2.15,A113&lt;7.2,B113&lt;3.05,D113&gt;=1.75,G113&lt;0.597,A113&gt;=6.25,A113&gt;=5.15,B113&lt;3.4),5.667,IF(AND(H113&lt;13.094,A113&gt;=6.55,D113&lt;2.4,H113&lt;16.472,G113&gt;=0.597,A113&gt;=6.25,A113&gt;=5.15,B113&lt;3.4),5.2,IF(AND(D113&lt;1.15,D113&gt;=1.05,G113&lt;0.572,A113&lt;5.95,G113&gt;=0.356,D113&lt;1.45,A113&lt;6.25,A113&gt;=5.15,B113&lt;3.4),3.8,IF(AND(D113&gt;=1.15,D113&gt;=1.05,G113&lt;0.572,A113&lt;5.95,G113&gt;=0.356,D113&lt;1.45,A113&lt;6.25,A113&gt;=5.15,B113&lt;3.4),3.9,IF(AND(G113&gt;=0.487,D113&lt;2.15,A113&lt;7.2,B113&lt;3.05,D113&gt;=1.75,G113&lt;0.597,A113&gt;=6.25,A113&gt;=5.15,B113&lt;3.4),5.8,IF(AND(A113&lt;6.8,H113&gt;=13.094,A113&gt;=6.55,D113&lt;2.4,H113&lt;16.472,G113&gt;=0.597,A113&gt;=6.25,A113&gt;=5.15,B113&lt;3.4),4.52,IF(AND(A113&gt;=6.8,H113&gt;=13.094,A113&gt;=6.55,D113&lt;2.4,H113&lt;16.472,G113&gt;=0.597,A113&gt;=6.25,A113&gt;=5.15,B113&lt;3.4),4.75,IF(AND(B113&lt;2.95,G113&lt;0.487,D113&lt;2.15,A113&lt;7.2,B113&lt;3.05,D113&gt;=1.75,G113&lt;0.597,A113&gt;=6.25,A113&gt;=5.15,B113&lt;3.4),5.6,IF(AND(B113&gt;=2.95,G113&lt;0.487,D113&lt;2.15,A113&lt;7.2,B113&lt;3.05,D113&gt;=1.75,G113&lt;0.597,A113&gt;=6.25,A113&gt;=5.15,B113&lt;3.4),5.5,"shouldnthappen")))))))))))))))))))))))))))))))))))))))</f>
        <v>5.033</v>
      </c>
      <c r="BB113" s="1" t="n">
        <f aca="false">IF(AND(A113&lt;4.35,B113&lt;3.25,F113&lt;1.5),1.1,IF(AND(H113&lt;14.005,A113&gt;=4.35,B113&lt;3.25,F113&lt;1.5),1.3,IF(AND(H113&gt;=14.005,A113&gt;=4.35,B113&lt;3.25,F113&lt;1.5),1.6,IF(AND(G113&gt;=0.905,A113&lt;5.15,B113&gt;=3.25,F113&lt;1.5),1.9,IF(AND(B113&lt;3.45,A113&gt;=5.15,B113&gt;=3.25,F113&lt;1.5),1.6,IF(AND(F113&gt;=2.5,D113&gt;=1.35,D113&lt;1.75,F113&gt;=1.5),4.867,IF(AND(A113&gt;=7.05,D113&gt;=2.05,D113&gt;=1.75,F113&gt;=1.5),6.35,IF(AND(D113&gt;=0.4,G113&lt;0.905,A113&lt;5.15,B113&gt;=3.25,F113&lt;1.5),1.65,IF(AND(B113&lt;3.6,B113&gt;=3.45,A113&gt;=5.15,B113&gt;=3.25,F113&lt;1.5),1.35,IF(AND(H113&lt;6.808,H113&lt;9.386,D113&lt;1.35,D113&lt;1.75,F113&gt;=1.5),4.05,IF(AND(H113&gt;=6.808,H113&lt;9.386,D113&lt;1.35,D113&lt;1.75,F113&gt;=1.5),3.46,IF(AND(B113&lt;2.45,F113&lt;2.5,D113&gt;=1.35,D113&lt;1.75,F113&gt;=1.5),4.5,IF(AND(H113&gt;=13.115,D113&lt;1.95,D113&lt;2.05,D113&gt;=1.75,F113&gt;=1.5),4.85,IF(AND(G113&lt;0.196,D113&gt;=1.95,D113&lt;2.05,D113&gt;=1.75,F113&gt;=1.5),6.7,IF(AND(G113&gt;=0.196,D113&gt;=1.95,D113&lt;2.05,D113&gt;=1.75,F113&gt;=1.5),5.12,IF(AND(H113&lt;10.925,D113&lt;0.4,G113&lt;0.905,A113&lt;5.15,B113&gt;=3.25,F113&lt;1.5),1.4,IF(AND(H113&gt;=10.925,D113&lt;0.4,G113&lt;0.905,A113&lt;5.15,B113&gt;=3.25,F113&lt;1.5),1.45,IF(AND(H113&lt;14.096,B113&gt;=3.6,B113&gt;=3.45,A113&gt;=5.15,B113&gt;=3.25,F113&lt;1.5),1.42,IF(AND(H113&gt;=14.096,B113&gt;=3.6,B113&gt;=3.45,A113&gt;=5.15,B113&gt;=3.25,F113&lt;1.5),1.7,IF(AND(B113&lt;2.45,D113&lt;1.15,H113&gt;=9.386,D113&lt;1.35,D113&lt;1.75,F113&gt;=1.5),3.6,IF(AND(B113&gt;=2.45,D113&lt;1.15,H113&gt;=9.386,D113&lt;1.35,D113&lt;1.75,F113&gt;=1.5),3.9,IF(AND(G113&lt;0.246,D113&gt;=1.15,H113&gt;=9.386,D113&lt;1.35,D113&lt;1.75,F113&gt;=1.5),4.4,IF(AND(B113&lt;2.75,B113&gt;=2.45,F113&lt;2.5,D113&gt;=1.35,D113&lt;1.75,F113&gt;=1.5),5.1,IF(AND(H113&lt;11.084,H113&lt;13.115,D113&lt;1.95,D113&lt;2.05,D113&gt;=1.75,F113&gt;=1.5),5.35,IF(AND(H113&gt;=11.084,H113&lt;13.115,D113&lt;1.95,D113&lt;2.05,D113&gt;=1.75,F113&gt;=1.5),5.7,IF(AND(H113&lt;15.52,D113&lt;2.25,A113&lt;7.05,D113&gt;=2.05,D113&gt;=1.75,F113&gt;=1.5),5.45,IF(AND(H113&gt;=15.52,D113&lt;2.25,A113&lt;7.05,D113&gt;=2.05,D113&gt;=1.75,F113&gt;=1.5),5.725,IF(AND(G113&gt;=0.775,D113&gt;=2.25,A113&lt;7.05,D113&gt;=2.05,D113&gt;=1.75,F113&gt;=1.5),5.2,IF(AND(D113&lt;1.25,G113&gt;=0.246,D113&gt;=1.15,H113&gt;=9.386,D113&lt;1.35,D113&lt;1.75,F113&gt;=1.5),4.05,IF(AND(A113&lt;5.85,B113&gt;=2.75,B113&gt;=2.45,F113&lt;2.5,D113&gt;=1.35,D113&lt;1.75,F113&gt;=1.5),4.5,IF(AND(B113&lt;3.3,G113&lt;0.775,D113&gt;=2.25,A113&lt;7.05,D113&gt;=2.05,D113&gt;=1.75,F113&gt;=1.5),5.64,IF(AND(B113&gt;=3.3,G113&lt;0.775,D113&gt;=2.25,A113&lt;7.05,D113&gt;=2.05,D113&gt;=1.75,F113&gt;=1.5),5.6,IF(AND(A113&lt;5.9,D113&gt;=1.25,G113&gt;=0.246,D113&gt;=1.15,H113&gt;=9.386,D113&lt;1.35,D113&lt;1.75,F113&gt;=1.5),4.2,IF(AND(A113&gt;=5.9,D113&gt;=1.25,G113&gt;=0.246,D113&gt;=1.15,H113&gt;=9.386,D113&lt;1.35,D113&lt;1.75,F113&gt;=1.5),4,IF(AND(G113&gt;=0.437,A113&gt;=5.85,B113&gt;=2.75,B113&gt;=2.45,F113&lt;2.5,D113&gt;=1.35,D113&lt;1.75,F113&gt;=1.5),4.75,IF(AND(H113&lt;9.446,G113&lt;0.437,A113&gt;=5.85,B113&gt;=2.75,B113&gt;=2.45,F113&lt;2.5,D113&gt;=1.35,D113&lt;1.75,F113&gt;=1.5),4.6,IF(AND(H113&gt;=9.446,G113&lt;0.437,A113&gt;=5.85,B113&gt;=2.75,B113&gt;=2.45,F113&lt;2.5,D113&gt;=1.35,D113&lt;1.75,F113&gt;=1.5),4.7,"shouldnthappen")))))))))))))))))))))))))))))))))))))</f>
        <v>5.12</v>
      </c>
      <c r="BC113" s="1" t="n">
        <f aca="false">IF(AND(G113&gt;=0.905,F113&lt;1.5),1.65,IF(AND(D113&gt;=0.45,G113&lt;0.905,F113&lt;1.5),1.65,IF(AND(A113&lt;5.15,D113&lt;1.55,F113&gt;=1.5),3.225,IF(AND(F113&gt;=2.5,A113&gt;=5.15,D113&lt;1.55,F113&gt;=1.5),5.05,IF(AND(H113&lt;5.767,A113&lt;7.05,D113&gt;=1.55,F113&gt;=1.5),4.5,IF(AND(D113&lt;1.7,A113&gt;=7.05,D113&gt;=1.55,F113&gt;=1.5),5.8,IF(AND(A113&gt;=5.3,G113&lt;0.207,D113&lt;0.45,G113&lt;0.905,F113&lt;1.5),1.3,IF(AND(D113&gt;=0.35,G113&gt;=0.207,D113&lt;0.45,G113&lt;0.905,F113&lt;1.5),1.5,IF(AND(G113&lt;0.155,D113&gt;=1.7,A113&gt;=7.05,D113&gt;=1.55,F113&gt;=1.5),6.7,IF(AND(G113&gt;=0.155,D113&gt;=1.7,A113&gt;=7.05,D113&gt;=1.55,F113&gt;=1.5),6.34,IF(AND(G113&lt;0.05,A113&lt;5.3,G113&lt;0.207,D113&lt;0.45,G113&lt;0.905,F113&lt;1.5),1.4,IF(AND(G113&gt;=0.05,A113&lt;5.3,G113&lt;0.207,D113&lt;0.45,G113&lt;0.905,F113&lt;1.5),1.5,IF(AND(A113&lt;4.5,D113&lt;0.35,G113&gt;=0.207,D113&lt;0.45,G113&lt;0.905,F113&lt;1.5),1.3,IF(AND(G113&lt;0.308,A113&lt;6.2,F113&lt;2.5,A113&gt;=5.15,D113&lt;1.55,F113&gt;=1.5),4.5,IF(AND(D113&lt;1.35,A113&gt;=6.2,F113&lt;2.5,A113&gt;=5.15,D113&lt;1.55,F113&gt;=1.5),4.367,IF(AND(D113&lt;1.85,A113&lt;6.15,H113&gt;=5.767,A113&lt;7.05,D113&gt;=1.55,F113&gt;=1.5),4.933,IF(AND(G113&gt;=0.558,A113&gt;=4.5,D113&lt;0.35,G113&gt;=0.207,D113&lt;0.45,G113&lt;0.905,F113&lt;1.5),1.5,IF(AND(H113&gt;=13.383,G113&gt;=0.308,A113&lt;6.2,F113&lt;2.5,A113&gt;=5.15,D113&lt;1.55,F113&gt;=1.5),4.7,IF(AND(H113&gt;=12.206,D113&gt;=1.35,A113&gt;=6.2,F113&lt;2.5,A113&gt;=5.15,D113&lt;1.55,F113&gt;=1.5),4.575,IF(AND(A113&lt;5.7,D113&gt;=1.85,A113&lt;6.15,H113&gt;=5.767,A113&lt;7.05,D113&gt;=1.55,F113&gt;=1.5),4.9,IF(AND(A113&gt;=5.7,D113&gt;=1.85,A113&lt;6.15,H113&gt;=5.767,A113&lt;7.05,D113&gt;=1.55,F113&gt;=1.5),5.1,IF(AND(G113&lt;0.079,G113&lt;0.364,A113&gt;=6.15,H113&gt;=5.767,A113&lt;7.05,D113&gt;=1.55,F113&gt;=1.5),5.6,IF(AND(G113&gt;=0.079,G113&lt;0.364,A113&gt;=6.15,H113&gt;=5.767,A113&lt;7.05,D113&gt;=1.55,F113&gt;=1.5),5.25,IF(AND(G113&gt;=0.447,G113&lt;0.558,A113&gt;=4.5,D113&lt;0.35,G113&gt;=0.207,D113&lt;0.45,G113&lt;0.905,F113&lt;1.5),1.3,IF(AND(B113&gt;=2.95,H113&lt;13.383,G113&gt;=0.308,A113&lt;6.2,F113&lt;2.5,A113&gt;=5.15,D113&lt;1.55,F113&gt;=1.5),4.6,IF(AND(B113&lt;2.65,H113&lt;12.206,D113&gt;=1.35,A113&gt;=6.2,F113&lt;2.5,A113&gt;=5.15,D113&lt;1.55,F113&gt;=1.5),4.9,IF(AND(D113&lt;2.45,A113&lt;6.6,G113&gt;=0.364,A113&gt;=6.15,H113&gt;=5.767,A113&lt;7.05,D113&gt;=1.55,F113&gt;=1.5),5.6,IF(AND(D113&gt;=2.45,A113&lt;6.6,G113&gt;=0.364,A113&gt;=6.15,H113&gt;=5.767,A113&lt;7.05,D113&gt;=1.55,F113&gt;=1.5),6,IF(AND(H113&lt;12.921,A113&gt;=6.6,G113&gt;=0.364,A113&gt;=6.15,H113&gt;=5.767,A113&lt;7.05,D113&gt;=1.55,F113&gt;=1.5),5.725,IF(AND(H113&gt;=12.921,A113&gt;=6.6,G113&gt;=0.364,A113&gt;=6.15,H113&gt;=5.767,A113&lt;7.05,D113&gt;=1.55,F113&gt;=1.5),5.367,IF(AND(B113&lt;3.15,G113&lt;0.447,G113&lt;0.558,A113&gt;=4.5,D113&lt;0.35,G113&gt;=0.207,D113&lt;0.45,G113&lt;0.905,F113&lt;1.5),1.5,IF(AND(B113&gt;=3.15,G113&lt;0.447,G113&lt;0.558,A113&gt;=4.5,D113&lt;0.35,G113&gt;=0.207,D113&lt;0.45,G113&lt;0.905,F113&lt;1.5),1.36,IF(AND(B113&gt;=2.85,B113&lt;2.95,H113&lt;13.383,G113&gt;=0.308,A113&lt;6.2,F113&lt;2.5,A113&gt;=5.15,D113&lt;1.55,F113&gt;=1.5),3.6,IF(AND(H113&lt;9.446,B113&gt;=2.65,H113&lt;12.206,D113&gt;=1.35,A113&gt;=6.2,F113&lt;2.5,A113&gt;=5.15,D113&lt;1.55,F113&gt;=1.5),4.6,IF(AND(H113&gt;=9.446,B113&gt;=2.65,H113&lt;12.206,D113&gt;=1.35,A113&gt;=6.2,F113&lt;2.5,A113&gt;=5.15,D113&lt;1.55,F113&gt;=1.5),4.7,IF(AND(D113&lt;1.2,B113&lt;2.85,B113&lt;2.95,H113&lt;13.383,G113&gt;=0.308,A113&lt;6.2,F113&lt;2.5,A113&gt;=5.15,D113&lt;1.55,F113&gt;=1.5),3.75,IF(AND(G113&lt;0.356,D113&gt;=1.2,B113&lt;2.85,B113&lt;2.95,H113&lt;13.383,G113&gt;=0.308,A113&lt;6.2,F113&lt;2.5,A113&gt;=5.15,D113&lt;1.55,F113&gt;=1.5),4.2,IF(AND(G113&gt;=0.356,D113&gt;=1.2,B113&lt;2.85,B113&lt;2.95,H113&lt;13.383,G113&gt;=0.308,A113&lt;6.2,F113&lt;2.5,A113&gt;=5.15,D113&lt;1.55,F113&gt;=1.5),3.96,"shouldnthappen"))))))))))))))))))))))))))))))))))))))</f>
        <v>5.6</v>
      </c>
      <c r="BD113" s="1" t="n">
        <f aca="false">IF(AND(B113&lt;2.7,A113&lt;5.3,B113&lt;3.15),3.42,IF(AND(F113&lt;2.5,A113&gt;=5.85,B113&gt;=3.15),4.7,IF(AND(A113&lt;4.35,B113&gt;=2.7,A113&lt;5.3,B113&lt;3.15),1.1,IF(AND(A113&gt;=4.35,B113&gt;=2.7,A113&lt;5.3,B113&lt;3.15),1.42,IF(AND(A113&gt;=7.05,F113&gt;=2.5,A113&gt;=5.3,B113&lt;3.15),6.067,IF(AND(D113&gt;=0.45,A113&lt;5.05,A113&lt;5.85,B113&gt;=3.15),1.6,IF(AND(B113&lt;3.35,A113&gt;=5.05,A113&lt;5.85,B113&gt;=3.15),1.7,IF(AND(A113&gt;=6.85,F113&gt;=2.5,A113&gt;=5.85,B113&gt;=3.15),6.22,IF(AND(D113&lt;1.25,D113&lt;1.35,F113&lt;2.5,A113&gt;=5.3,B113&lt;3.15),4.033,IF(AND(D113&gt;=1.25,D113&lt;1.35,F113&lt;2.5,A113&gt;=5.3,B113&lt;3.15),4.233,IF(AND(A113&lt;6.05,D113&gt;=1.35,F113&lt;2.5,A113&gt;=5.3,B113&lt;3.15),5.1,IF(AND(H113&gt;=13.29,A113&lt;7.05,F113&gt;=2.5,A113&gt;=5.3,B113&lt;3.15),4.96,IF(AND(G113&gt;=0.858,D113&lt;0.45,A113&lt;5.05,A113&lt;5.85,B113&gt;=3.15),1.3,IF(AND(D113&gt;=0.35,B113&gt;=3.35,A113&gt;=5.05,A113&lt;5.85,B113&gt;=3.15),1.4,IF(AND(B113&lt;3.25,A113&lt;6.85,F113&gt;=2.5,A113&gt;=5.85,B113&gt;=3.15),5.233,IF(AND(A113&gt;=6.8,A113&gt;=6.05,D113&gt;=1.35,F113&lt;2.5,A113&gt;=5.3,B113&lt;3.15),4.9,IF(AND(G113&gt;=0.622,H113&lt;13.29,A113&lt;7.05,F113&gt;=2.5,A113&gt;=5.3,B113&lt;3.15),5.067,IF(AND(H113&lt;8.834,G113&lt;0.858,D113&lt;0.45,A113&lt;5.05,A113&lt;5.85,B113&gt;=3.15),1.4,IF(AND(G113&lt;0.774,B113&gt;=3.25,A113&lt;6.85,F113&gt;=2.5,A113&gt;=5.85,B113&gt;=3.15),5.8,IF(AND(G113&gt;=0.774,B113&gt;=3.25,A113&lt;6.85,F113&gt;=2.5,A113&gt;=5.85,B113&gt;=3.15),5.4,IF(AND(H113&gt;=12.206,A113&lt;6.8,A113&gt;=6.05,D113&gt;=1.35,F113&lt;2.5,A113&gt;=5.3,B113&lt;3.15),4.5,IF(AND(G113&gt;=0.439,G113&lt;0.622,H113&lt;13.29,A113&lt;7.05,F113&gt;=2.5,A113&gt;=5.3,B113&lt;3.15),5.667,IF(AND(G113&lt;0.227,H113&gt;=8.834,G113&lt;0.858,D113&lt;0.45,A113&lt;5.05,A113&lt;5.85,B113&gt;=3.15),1.4,IF(AND(G113&gt;=0.227,H113&gt;=8.834,G113&lt;0.858,D113&lt;0.45,A113&lt;5.05,A113&lt;5.85,B113&gt;=3.15),1.3,IF(AND(G113&gt;=0.934,B113&lt;3.75,D113&lt;0.35,B113&gt;=3.35,A113&gt;=5.05,A113&lt;5.85,B113&gt;=3.15),1.7,IF(AND(G113&lt;0.823,B113&gt;=3.75,D113&lt;0.35,B113&gt;=3.35,A113&gt;=5.05,A113&lt;5.85,B113&gt;=3.15),1.55,IF(AND(G113&gt;=0.823,B113&gt;=3.75,D113&lt;0.35,B113&gt;=3.35,A113&gt;=5.05,A113&lt;5.85,B113&gt;=3.15),1.5,IF(AND(A113&lt;6.2,H113&lt;12.206,A113&lt;6.8,A113&gt;=6.05,D113&gt;=1.35,F113&lt;2.5,A113&gt;=5.3,B113&lt;3.15),4.6,IF(AND(A113&gt;=6.2,H113&lt;12.206,A113&lt;6.8,A113&gt;=6.05,D113&gt;=1.35,F113&lt;2.5,A113&gt;=5.3,B113&lt;3.15),4.74,IF(AND(H113&gt;=10.667,G113&lt;0.439,G113&lt;0.622,H113&lt;13.29,A113&lt;7.05,F113&gt;=2.5,A113&gt;=5.3,B113&lt;3.15),5.6,IF(AND(H113&lt;13.67,G113&lt;0.934,B113&lt;3.75,D113&lt;0.35,B113&gt;=3.35,A113&gt;=5.05,A113&lt;5.85,B113&gt;=3.15),1.48,IF(AND(H113&gt;=13.67,G113&lt;0.934,B113&lt;3.75,D113&lt;0.35,B113&gt;=3.35,A113&gt;=5.05,A113&lt;5.85,B113&gt;=3.15),1.3,IF(AND(G113&lt;0.301,H113&lt;10.667,G113&lt;0.439,G113&lt;0.622,H113&lt;13.29,A113&lt;7.05,F113&gt;=2.5,A113&gt;=5.3,B113&lt;3.15),5.2,IF(AND(G113&gt;=0.301,H113&lt;10.667,G113&lt;0.439,G113&lt;0.622,H113&lt;13.29,A113&lt;7.05,F113&gt;=2.5,A113&gt;=5.3,B113&lt;3.15),5.067,"shouldnthappen"))))))))))))))))))))))))))))))))))</f>
        <v>5.233</v>
      </c>
      <c r="BE113" s="1" t="n">
        <f aca="false">IF(AND(B113&gt;=3.85,A113&gt;=5.05,F113&lt;1.5),1.4,IF(AND(A113&lt;5.25,A113&lt;5.75,F113&gt;=1.5),3.15,IF(AND(A113&lt;4.95,B113&lt;3.15,A113&lt;5.05,F113&lt;1.5),1.46,IF(AND(A113&gt;=4.95,B113&lt;3.15,A113&lt;5.05,F113&lt;1.5),1.6,IF(AND(H113&lt;8.834,B113&gt;=3.15,A113&lt;5.05,F113&lt;1.5),1.4,IF(AND(D113&lt;0.25,B113&lt;3.85,A113&gt;=5.05,F113&lt;1.5),1.48,IF(AND(D113&gt;=0.25,B113&lt;3.85,A113&gt;=5.05,F113&lt;1.5),1.7,IF(AND(F113&gt;=2.5,A113&gt;=5.25,A113&lt;5.75,F113&gt;=1.5),4.9,IF(AND(H113&lt;12.45,H113&gt;=8.834,B113&gt;=3.15,A113&lt;5.05,F113&lt;1.5),1.25,IF(AND(H113&gt;=12.45,H113&gt;=8.834,B113&gt;=3.15,A113&lt;5.05,F113&lt;1.5),1.32,IF(AND(G113&lt;0.283,F113&lt;2.5,A113&gt;=5.25,A113&lt;5.75,F113&gt;=1.5),4.3,IF(AND(H113&lt;6.712,H113&lt;11.275,D113&lt;1.55,A113&gt;=5.75,F113&gt;=1.5),5,IF(AND(H113&lt;13.101,H113&gt;=11.275,D113&lt;1.55,A113&gt;=5.75,F113&gt;=1.5),3.933,IF(AND(H113&gt;=13.101,H113&gt;=11.275,D113&lt;1.55,A113&gt;=5.75,F113&gt;=1.5),4.5,IF(AND(A113&gt;=7.3,D113&lt;2.45,D113&gt;=1.55,A113&gt;=5.75,F113&gt;=1.5),6.7,IF(AND(B113&lt;3.45,D113&gt;=2.45,D113&gt;=1.55,A113&gt;=5.75,F113&gt;=1.5),5.925,IF(AND(B113&gt;=3.45,D113&gt;=2.45,D113&gt;=1.55,A113&gt;=5.75,F113&gt;=1.5),6.1,IF(AND(B113&gt;=2.8,G113&gt;=0.283,F113&lt;2.5,A113&gt;=5.25,A113&lt;5.75,F113&gt;=1.5),4.2,IF(AND(D113&lt;1.35,H113&gt;=6.712,H113&lt;11.275,D113&lt;1.55,A113&gt;=5.75,F113&gt;=1.5),4.35,IF(AND(D113&lt;1.05,B113&lt;2.8,G113&gt;=0.283,F113&lt;2.5,A113&gt;=5.25,A113&lt;5.75,F113&gt;=1.5),3.567,IF(AND(D113&gt;=1.05,B113&lt;2.8,G113&gt;=0.283,F113&lt;2.5,A113&gt;=5.25,A113&lt;5.75,F113&gt;=1.5),3.925,IF(AND(B113&lt;2.65,D113&gt;=1.35,H113&gt;=6.712,H113&lt;11.275,D113&lt;1.55,A113&gt;=5.75,F113&gt;=1.5),4.9,IF(AND(B113&gt;=2.65,D113&gt;=1.35,H113&gt;=6.712,H113&lt;11.275,D113&lt;1.55,A113&gt;=5.75,F113&gt;=1.5),4.625,IF(AND(H113&gt;=14.683,G113&gt;=0.628,A113&lt;7.3,D113&lt;2.45,D113&gt;=1.55,A113&gt;=5.75,F113&gt;=1.5),5.4,IF(AND(D113&lt;1.95,H113&lt;8.884,G113&lt;0.628,A113&lt;7.3,D113&lt;2.45,D113&gt;=1.55,A113&gt;=5.75,F113&gt;=1.5),5.1,IF(AND(D113&gt;=1.95,H113&lt;8.884,G113&lt;0.628,A113&lt;7.3,D113&lt;2.45,D113&gt;=1.55,A113&gt;=5.75,F113&gt;=1.5),5.22,IF(AND(A113&lt;6.05,H113&gt;=8.884,G113&lt;0.628,A113&lt;7.3,D113&lt;2.45,D113&gt;=1.55,A113&gt;=5.75,F113&gt;=1.5),5.1,IF(AND(G113&lt;0.817,H113&lt;14.683,G113&gt;=0.628,A113&lt;7.3,D113&lt;2.45,D113&gt;=1.55,A113&gt;=5.75,F113&gt;=1.5),4.967,IF(AND(G113&gt;=0.817,H113&lt;14.683,G113&gt;=0.628,A113&lt;7.3,D113&lt;2.45,D113&gt;=1.55,A113&gt;=5.75,F113&gt;=1.5),5.1,IF(AND(H113&lt;9.637,A113&gt;=6.05,H113&gt;=8.884,G113&lt;0.628,A113&lt;7.3,D113&lt;2.45,D113&gt;=1.55,A113&gt;=5.75,F113&gt;=1.5),5.9,IF(AND(D113&lt;1.85,H113&gt;=9.637,A113&gt;=6.05,H113&gt;=8.884,G113&lt;0.628,A113&lt;7.3,D113&lt;2.45,D113&gt;=1.55,A113&gt;=5.75,F113&gt;=1.5),5.733,IF(AND(G113&gt;=0.388,D113&gt;=1.85,H113&gt;=9.637,A113&gt;=6.05,H113&gt;=8.884,G113&lt;0.628,A113&lt;7.3,D113&lt;2.45,D113&gt;=1.55,A113&gt;=5.75,F113&gt;=1.5),5.64,IF(AND(B113&lt;2.95,G113&lt;0.388,D113&gt;=1.85,H113&gt;=9.637,A113&gt;=6.05,H113&gt;=8.884,G113&lt;0.628,A113&lt;7.3,D113&lt;2.45,D113&gt;=1.55,A113&gt;=5.75,F113&gt;=1.5),5.5,IF(AND(B113&gt;=2.95,G113&lt;0.388,D113&gt;=1.85,H113&gt;=9.637,A113&gt;=6.05,H113&gt;=8.884,G113&lt;0.628,A113&lt;7.3,D113&lt;2.45,D113&gt;=1.55,A113&gt;=5.75,F113&gt;=1.5),5.333,"shouldnthappen"))))))))))))))))))))))))))))))))))</f>
        <v>4.967</v>
      </c>
      <c r="BF113" s="1" t="n">
        <f aca="false">IF(AND(D113&gt;=0.35,F113&lt;1.5),1.65,IF(AND(H113&gt;=16.227,D113&gt;=1.55,F113&gt;=1.5),6.533,IF(AND(A113&gt;=5.45,G113&lt;0.174,D113&lt;0.35,F113&lt;1.5),1.7,IF(AND(D113&lt;0.15,G113&gt;=0.174,D113&lt;0.35,F113&lt;1.5),1.38,IF(AND(D113&gt;=1.15,D113&lt;1.25,D113&lt;1.55,F113&gt;=1.5),3.967,IF(AND(H113&lt;8.376,A113&lt;5.45,G113&lt;0.174,D113&lt;0.35,F113&lt;1.5),1.4,IF(AND(H113&gt;=8.376,A113&lt;5.45,G113&lt;0.174,D113&lt;0.35,F113&lt;1.5),1.5,IF(AND(B113&lt;3.1,D113&gt;=0.15,G113&gt;=0.174,D113&lt;0.35,F113&lt;1.5),1.475,IF(AND(H113&lt;10.258,D113&lt;1.15,D113&lt;1.25,D113&lt;1.55,F113&gt;=1.5),3.24,IF(AND(H113&gt;=10.258,D113&lt;1.15,D113&lt;1.25,D113&lt;1.55,F113&gt;=1.5),3.875,IF(AND(F113&gt;=2.5,H113&lt;10.927,D113&gt;=1.25,D113&lt;1.55,F113&gt;=1.5),5.05,IF(AND(D113&lt;1.35,H113&gt;=10.927,D113&gt;=1.25,D113&lt;1.55,F113&gt;=1.5),4.25,IF(AND(A113&gt;=6.95,D113&lt;1.75,H113&lt;16.227,D113&gt;=1.55,F113&gt;=1.5),5.8,IF(AND(B113&lt;3.3,B113&gt;=3.1,D113&gt;=0.15,G113&gt;=0.174,D113&lt;0.35,F113&lt;1.5),1.3,IF(AND(H113&lt;12.278,D113&gt;=1.35,H113&gt;=10.927,D113&gt;=1.25,D113&lt;1.55,F113&gt;=1.5),4.9,IF(AND(G113&lt;0.226,A113&lt;6.95,D113&lt;1.75,H113&lt;16.227,D113&gt;=1.55,F113&gt;=1.5),5,IF(AND(G113&gt;=0.226,A113&lt;6.95,D113&lt;1.75,H113&lt;16.227,D113&gt;=1.55,F113&gt;=1.5),4.62,IF(AND(H113&lt;9.35,B113&lt;2.95,D113&gt;=1.75,H113&lt;16.227,D113&gt;=1.55,F113&gt;=1.5),6.3,IF(AND(H113&gt;=9.35,B113&lt;2.95,D113&gt;=1.75,H113&lt;16.227,D113&gt;=1.55,F113&gt;=1.5),5.58,IF(AND(A113&lt;5.05,B113&gt;=3.3,B113&gt;=3.1,D113&gt;=0.15,G113&gt;=0.174,D113&lt;0.35,F113&lt;1.5),1.35,IF(AND(A113&gt;=5.05,B113&gt;=3.3,B113&gt;=3.1,D113&gt;=0.15,G113&gt;=0.174,D113&lt;0.35,F113&lt;1.5),1.46,IF(AND(B113&lt;2.8,A113&lt;5.65,F113&lt;2.5,H113&lt;10.927,D113&gt;=1.25,D113&lt;1.55,F113&gt;=1.5),4.075,IF(AND(B113&gt;=2.8,A113&lt;5.65,F113&lt;2.5,H113&lt;10.927,D113&gt;=1.25,D113&lt;1.55,F113&gt;=1.5),3.933,IF(AND(A113&lt;6.25,A113&gt;=5.65,F113&lt;2.5,H113&lt;10.927,D113&gt;=1.25,D113&lt;1.55,F113&gt;=1.5),4.533,IF(AND(A113&gt;=6.25,A113&gt;=5.65,F113&lt;2.5,H113&lt;10.927,D113&gt;=1.25,D113&lt;1.55,F113&gt;=1.5),4.3,IF(AND(A113&lt;6.5,H113&gt;=12.278,D113&gt;=1.35,H113&gt;=10.927,D113&gt;=1.25,D113&lt;1.55,F113&gt;=1.5),4.55,IF(AND(A113&gt;=6.5,H113&gt;=12.278,D113&gt;=1.35,H113&gt;=10.927,D113&gt;=1.25,D113&lt;1.55,F113&gt;=1.5),4.775,IF(AND(H113&lt;9.884,D113&lt;2.1,B113&gt;=2.95,D113&gt;=1.75,H113&lt;16.227,D113&gt;=1.55,F113&gt;=1.5),5.5,IF(AND(H113&gt;=9.884,D113&lt;2.1,B113&gt;=2.95,D113&gt;=1.75,H113&lt;16.227,D113&gt;=1.55,F113&gt;=1.5),5.1,IF(AND(H113&lt;10.393,D113&gt;=2.1,B113&gt;=2.95,D113&gt;=1.75,H113&lt;16.227,D113&gt;=1.55,F113&gt;=1.5),5.74,IF(AND(D113&lt;2.25,H113&gt;=10.393,D113&gt;=2.1,B113&gt;=2.95,D113&gt;=1.75,H113&lt;16.227,D113&gt;=1.55,F113&gt;=1.5),5.8,IF(AND(D113&gt;=2.25,H113&gt;=10.393,D113&gt;=2.1,B113&gt;=2.95,D113&gt;=1.75,H113&lt;16.227,D113&gt;=1.55,F113&gt;=1.5),5.4,"shouldnthappen"))))))))))))))))))))))))))))))))</f>
        <v>5.1</v>
      </c>
      <c r="BG113" s="1" t="n">
        <f aca="false">IF(AND(G113&lt;0.096,A113&lt;5.45),2.95,IF(AND(F113&gt;=1.5,G113&gt;=0.096,A113&lt;5.45),3,IF(AND(D113&lt;0.6,A113&lt;5.9,A113&gt;=5.45),1.4,IF(AND(F113&gt;=2.5,D113&gt;=0.6,A113&lt;5.9,A113&gt;=5.45),5.1,IF(AND(A113&lt;7.45,A113&gt;=7.05,A113&gt;=5.9,A113&gt;=5.45),6.167,IF(AND(B113&gt;=3.55,G113&lt;0.587,F113&lt;1.5,G113&gt;=0.096,A113&lt;5.45),1,IF(AND(A113&lt;5.05,G113&gt;=0.587,F113&lt;1.5,G113&gt;=0.096,A113&lt;5.45),1.35,IF(AND(B113&lt;2.75,D113&lt;1.7,A113&lt;7.05,A113&gt;=5.9,A113&gt;=5.45),4.9,IF(AND(A113&lt;6.2,D113&gt;=1.7,A113&lt;7.05,A113&gt;=5.9,A113&gt;=5.45),4.833,IF(AND(H113&lt;17.32,A113&gt;=7.45,A113&gt;=7.05,A113&gt;=5.9,A113&gt;=5.45),6.68,IF(AND(H113&gt;=17.32,A113&gt;=7.45,A113&gt;=7.05,A113&gt;=5.9,A113&gt;=5.45),6.4,IF(AND(G113&lt;0.161,B113&lt;3.55,G113&lt;0.587,F113&lt;1.5,G113&gt;=0.096,A113&lt;5.45),1.5,IF(AND(H113&lt;11.016,A113&gt;=5.05,G113&gt;=0.587,F113&lt;1.5,G113&gt;=0.096,A113&lt;5.45),1.633,IF(AND(H113&lt;11.001,G113&lt;0.372,F113&lt;2.5,D113&gt;=0.6,A113&lt;5.9,A113&gt;=5.45),4.133,IF(AND(H113&gt;=11.001,G113&lt;0.372,F113&lt;2.5,D113&gt;=0.6,A113&lt;5.9,A113&gt;=5.45),4.3,IF(AND(H113&lt;6.808,G113&gt;=0.372,F113&lt;2.5,D113&gt;=0.6,A113&lt;5.9,A113&gt;=5.45),4,IF(AND(A113&gt;=6.75,B113&gt;=2.75,D113&lt;1.7,A113&lt;7.05,A113&gt;=5.9,A113&gt;=5.45),4.84,IF(AND(H113&lt;12.467,G113&gt;=0.161,B113&lt;3.55,G113&lt;0.587,F113&lt;1.5,G113&gt;=0.096,A113&lt;5.45),1.3,IF(AND(D113&lt;0.25,H113&gt;=11.016,A113&gt;=5.05,G113&gt;=0.587,F113&lt;1.5,G113&gt;=0.096,A113&lt;5.45),1.52,IF(AND(D113&gt;=0.25,H113&gt;=11.016,A113&gt;=5.05,G113&gt;=0.587,F113&lt;1.5,G113&gt;=0.096,A113&lt;5.45),1.5,IF(AND(H113&lt;11.218,H113&gt;=6.808,G113&gt;=0.372,F113&lt;2.5,D113&gt;=0.6,A113&lt;5.9,A113&gt;=5.45),3.7,IF(AND(H113&gt;=11.218,H113&gt;=6.808,G113&gt;=0.372,F113&lt;2.5,D113&gt;=0.6,A113&lt;5.9,A113&gt;=5.45),3.9,IF(AND(B113&lt;2.95,A113&lt;6.75,B113&gt;=2.75,D113&lt;1.7,A113&lt;7.05,A113&gt;=5.9,A113&gt;=5.45),4.2,IF(AND(B113&gt;=2.95,A113&lt;6.75,B113&gt;=2.75,D113&lt;1.7,A113&lt;7.05,A113&gt;=5.9,A113&gt;=5.45),4.6,IF(AND(D113&gt;=2.45,A113&lt;6.85,A113&gt;=6.2,D113&gt;=1.7,A113&lt;7.05,A113&gt;=5.9,A113&gt;=5.45),5.9,IF(AND(G113&lt;0.312,A113&gt;=6.85,A113&gt;=6.2,D113&gt;=1.7,A113&lt;7.05,A113&gt;=5.9,A113&gt;=5.45),5.1,IF(AND(G113&gt;=0.312,A113&gt;=6.85,A113&gt;=6.2,D113&gt;=1.7,A113&lt;7.05,A113&gt;=5.9,A113&gt;=5.45),5.4,IF(AND(G113&lt;0.251,H113&gt;=12.467,G113&gt;=0.161,B113&lt;3.55,G113&lt;0.587,F113&lt;1.5,G113&gt;=0.096,A113&lt;5.45),1.35,IF(AND(G113&gt;=0.251,H113&gt;=12.467,G113&gt;=0.161,B113&lt;3.55,G113&lt;0.587,F113&lt;1.5,G113&gt;=0.096,A113&lt;5.45),1.467,IF(AND(G113&gt;=0.628,D113&lt;2.45,A113&lt;6.85,A113&gt;=6.2,D113&gt;=1.7,A113&lt;7.05,A113&gt;=5.9,A113&gt;=5.45),5.1,IF(AND(A113&gt;=6.75,G113&lt;0.628,D113&lt;2.45,A113&lt;6.85,A113&gt;=6.2,D113&gt;=1.7,A113&lt;7.05,A113&gt;=5.9,A113&gt;=5.45),5.9,IF(AND(H113&lt;11.824,A113&lt;6.75,G113&lt;0.628,D113&lt;2.45,A113&lt;6.85,A113&gt;=6.2,D113&gt;=1.7,A113&lt;7.05,A113&gt;=5.9,A113&gt;=5.45),5.44,IF(AND(H113&lt;14.378,H113&gt;=11.824,A113&lt;6.75,G113&lt;0.628,D113&lt;2.45,A113&lt;6.85,A113&gt;=6.2,D113&gt;=1.7,A113&lt;7.05,A113&gt;=5.9,A113&gt;=5.45),5.6,IF(AND(H113&gt;=14.378,H113&gt;=11.824,A113&lt;6.75,G113&lt;0.628,D113&lt;2.45,A113&lt;6.85,A113&gt;=6.2,D113&gt;=1.7,A113&lt;7.05,A113&gt;=5.9,A113&gt;=5.45),5.8,"shouldnthappen"))))))))))))))))))))))))))))))))))</f>
        <v>5.1</v>
      </c>
      <c r="BH113" s="1" t="n">
        <f aca="false">IF(AND(G113&gt;=0.905,F113&lt;1.5),1.8,IF(AND(H113&lt;5.523,G113&lt;0.905,F113&lt;1.5),1,IF(AND(D113&gt;=0.4,H113&gt;=5.523,G113&lt;0.905,F113&lt;1.5),1.7,IF(AND(G113&gt;=0.878,D113&lt;1.35,F113&lt;2.5,F113&gt;=1.5),4.4,IF(AND(A113&lt;5.4,D113&gt;=1.35,F113&lt;2.5,F113&gt;=1.5),3.9,IF(AND(G113&lt;0.177,B113&lt;3.15,F113&gt;=2.5,F113&gt;=1.5),6.15,IF(AND(H113&lt;10.393,B113&gt;=3.15,F113&gt;=2.5,F113&gt;=1.5),5.94,IF(AND(H113&gt;=10.393,B113&gt;=3.15,F113&gt;=2.5,F113&gt;=1.5),5.467,IF(AND(D113&gt;=1.25,G113&lt;0.878,D113&lt;1.35,F113&lt;2.5,F113&gt;=1.5),4.18,IF(AND(G113&gt;=0.709,A113&gt;=5.4,D113&gt;=1.35,F113&lt;2.5,F113&gt;=1.5),4.9,IF(AND(B113&lt;2.6,G113&gt;=0.177,B113&lt;3.15,F113&gt;=2.5,F113&gt;=1.5),4.8,IF(AND(A113&lt;4.35,A113&lt;5.05,D113&lt;0.4,H113&gt;=5.523,G113&lt;0.905,F113&lt;1.5),1.1,IF(AND(A113&gt;=5.6,A113&gt;=5.05,D113&lt;0.4,H113&gt;=5.523,G113&lt;0.905,F113&lt;1.5),1.7,IF(AND(D113&lt;1.05,D113&lt;1.25,G113&lt;0.878,D113&lt;1.35,F113&lt;2.5,F113&gt;=1.5),3.6,IF(AND(D113&gt;=1.55,G113&lt;0.709,A113&gt;=5.4,D113&gt;=1.35,F113&lt;2.5,F113&gt;=1.5),4.975,IF(AND(D113&lt;1.7,B113&gt;=2.6,G113&gt;=0.177,B113&lt;3.15,F113&gt;=2.5,F113&gt;=1.5),5.8,IF(AND(B113&lt;3.15,A113&gt;=4.35,A113&lt;5.05,D113&lt;0.4,H113&gt;=5.523,G113&lt;0.905,F113&lt;1.5),1.46,IF(AND(A113&gt;=5.45,A113&lt;5.6,A113&gt;=5.05,D113&lt;0.4,H113&gt;=5.523,G113&lt;0.905,F113&lt;1.5),1.35,IF(AND(H113&lt;10.974,D113&gt;=1.05,D113&lt;1.25,G113&lt;0.878,D113&lt;1.35,F113&lt;2.5,F113&gt;=1.5),3.8,IF(AND(H113&gt;=13.654,D113&lt;1.55,G113&lt;0.709,A113&gt;=5.4,D113&gt;=1.35,F113&lt;2.5,F113&gt;=1.5),4.725,IF(AND(A113&lt;4.5,B113&gt;=3.15,A113&gt;=4.35,A113&lt;5.05,D113&lt;0.4,H113&gt;=5.523,G113&lt;0.905,F113&lt;1.5),1.3,IF(AND(G113&lt;0.676,A113&lt;5.45,A113&lt;5.6,A113&gt;=5.05,D113&lt;0.4,H113&gt;=5.523,G113&lt;0.905,F113&lt;1.5),1.5,IF(AND(G113&gt;=0.676,A113&lt;5.45,A113&lt;5.6,A113&gt;=5.05,D113&lt;0.4,H113&gt;=5.523,G113&lt;0.905,F113&lt;1.5),1.55,IF(AND(A113&lt;5.7,H113&gt;=10.974,D113&gt;=1.05,D113&lt;1.25,G113&lt;0.878,D113&lt;1.35,F113&lt;2.5,F113&gt;=1.5),3.9,IF(AND(A113&gt;=5.7,H113&gt;=10.974,D113&gt;=1.05,D113&lt;1.25,G113&lt;0.878,D113&lt;1.35,F113&lt;2.5,F113&gt;=1.5),3.933,IF(AND(G113&gt;=0.644,H113&lt;13.654,D113&lt;1.55,G113&lt;0.709,A113&gt;=5.4,D113&gt;=1.35,F113&lt;2.5,F113&gt;=1.5),4.4,IF(AND(B113&lt;2.9,A113&lt;6.2,D113&gt;=1.7,B113&gt;=2.6,G113&gt;=0.177,B113&lt;3.15,F113&gt;=2.5,F113&gt;=1.5),5.02,IF(AND(B113&gt;=2.9,A113&lt;6.2,D113&gt;=1.7,B113&gt;=2.6,G113&gt;=0.177,B113&lt;3.15,F113&gt;=2.5,F113&gt;=1.5),4.8,IF(AND(D113&lt;2.2,A113&gt;=6.2,D113&gt;=1.7,B113&gt;=2.6,G113&gt;=0.177,B113&lt;3.15,F113&gt;=2.5,F113&gt;=1.5),5.325,IF(AND(D113&gt;=2.2,A113&gt;=6.2,D113&gt;=1.7,B113&gt;=2.6,G113&gt;=0.177,B113&lt;3.15,F113&gt;=2.5,F113&gt;=1.5),5.1,IF(AND(D113&lt;0.25,A113&gt;=4.5,B113&gt;=3.15,A113&gt;=4.35,A113&lt;5.05,D113&lt;0.4,H113&gt;=5.523,G113&lt;0.905,F113&lt;1.5),1.357,IF(AND(D113&gt;=0.25,A113&gt;=4.5,B113&gt;=3.15,A113&gt;=4.35,A113&lt;5.05,D113&lt;0.4,H113&gt;=5.523,G113&lt;0.905,F113&lt;1.5),1.333,IF(AND(H113&lt;10.723,G113&lt;0.644,H113&lt;13.654,D113&lt;1.55,G113&lt;0.709,A113&gt;=5.4,D113&gt;=1.35,F113&lt;2.5,F113&gt;=1.5),4.6,IF(AND(H113&gt;=10.723,G113&lt;0.644,H113&lt;13.654,D113&lt;1.55,G113&lt;0.709,A113&gt;=5.4,D113&gt;=1.35,F113&lt;2.5,F113&gt;=1.5),4.5,"shouldnthappen"))))))))))))))))))))))))))))))))))</f>
        <v>5.467</v>
      </c>
      <c r="BI113" s="1" t="n">
        <f aca="false">IF(AND(D113&gt;=0.8,A113&lt;5.45),3.9,IF(AND(D113&gt;=0.45,D113&lt;0.8,A113&lt;5.45),1.66,IF(AND(H113&lt;16.447,B113&gt;=3.45,A113&gt;=5.45),1.525,IF(AND(H113&gt;=16.447,B113&gt;=3.45,A113&gt;=5.45),6.4,IF(AND(H113&lt;5.245,D113&lt;0.45,D113&lt;0.8,A113&lt;5.45),1,IF(AND(A113&gt;=7.2,G113&lt;0.154,B113&lt;3.45,A113&gt;=5.45),6.7,IF(AND(D113&lt;1.65,A113&lt;7.2,G113&lt;0.154,B113&lt;3.45,A113&gt;=5.45),4.7,IF(AND(D113&gt;=1.65,A113&lt;7.2,G113&lt;0.154,B113&lt;3.45,A113&gt;=5.45),5.52,IF(AND(D113&gt;=0.25,A113&lt;5.05,H113&gt;=5.245,D113&lt;0.45,D113&lt;0.8,A113&lt;5.45),1.35,IF(AND(H113&lt;6.089,A113&gt;=5.05,H113&gt;=5.245,D113&lt;0.45,D113&lt;0.8,A113&lt;5.45),1.7,IF(AND(D113&lt;1.2,B113&lt;2.6,A113&lt;5.75,G113&gt;=0.154,B113&lt;3.45,A113&gt;=5.45),3.85,IF(AND(D113&gt;=1.2,B113&lt;2.6,A113&lt;5.75,G113&gt;=0.154,B113&lt;3.45,A113&gt;=5.45),4,IF(AND(D113&gt;=1.65,B113&gt;=2.6,A113&lt;5.75,G113&gt;=0.154,B113&lt;3.45,A113&gt;=5.45),4.9,IF(AND(G113&lt;0.353,F113&lt;2.5,A113&gt;=5.75,G113&gt;=0.154,B113&lt;3.45,A113&gt;=5.45),4.25,IF(AND(A113&gt;=7.25,F113&gt;=2.5,A113&gt;=5.75,G113&gt;=0.154,B113&lt;3.45,A113&gt;=5.45),6.45,IF(AND(H113&lt;11.218,D113&lt;0.25,A113&lt;5.05,H113&gt;=5.245,D113&lt;0.45,D113&lt;0.8,A113&lt;5.45),1.42,IF(AND(G113&lt;0.517,H113&gt;=6.089,A113&gt;=5.05,H113&gt;=5.245,D113&lt;0.45,D113&lt;0.8,A113&lt;5.45),1.44,IF(AND(G113&gt;=0.517,H113&gt;=6.089,A113&gt;=5.05,H113&gt;=5.245,D113&lt;0.45,D113&lt;0.8,A113&lt;5.45),1.54,IF(AND(H113&gt;=10.194,D113&lt;1.65,B113&gt;=2.6,A113&lt;5.75,G113&gt;=0.154,B113&lt;3.45,A113&gt;=5.45),4.35,IF(AND(B113&gt;=3.15,G113&gt;=0.353,F113&lt;2.5,A113&gt;=5.75,G113&gt;=0.154,B113&lt;3.45,A113&gt;=5.45),4.7,IF(AND(H113&lt;7.716,A113&lt;7.25,F113&gt;=2.5,A113&gt;=5.75,G113&gt;=0.154,B113&lt;3.45,A113&gt;=5.45),5.04,IF(AND(G113&lt;0.175,H113&gt;=11.218,D113&lt;0.25,A113&lt;5.05,H113&gt;=5.245,D113&lt;0.45,D113&lt;0.8,A113&lt;5.45),1.5,IF(AND(H113&lt;7.713,H113&lt;10.194,D113&lt;1.65,B113&gt;=2.6,A113&lt;5.75,G113&gt;=0.154,B113&lt;3.45,A113&gt;=5.45),4.1,IF(AND(H113&gt;=7.713,H113&lt;10.194,D113&lt;1.65,B113&gt;=2.6,A113&lt;5.75,G113&gt;=0.154,B113&lt;3.45,A113&gt;=5.45),4.2,IF(AND(B113&gt;=3.05,B113&lt;3.15,G113&gt;=0.353,F113&lt;2.5,A113&gt;=5.75,G113&gt;=0.154,B113&lt;3.45,A113&gt;=5.45),4.4,IF(AND(D113&gt;=2.45,H113&gt;=7.716,A113&lt;7.25,F113&gt;=2.5,A113&gt;=5.75,G113&gt;=0.154,B113&lt;3.45,A113&gt;=5.45),5.85,IF(AND(D113&lt;0.15,G113&gt;=0.175,H113&gt;=11.218,D113&lt;0.25,A113&lt;5.05,H113&gt;=5.245,D113&lt;0.45,D113&lt;0.8,A113&lt;5.45),1.1,IF(AND(H113&gt;=16.317,B113&lt;3.05,B113&lt;3.15,G113&gt;=0.353,F113&lt;2.5,A113&gt;=5.75,G113&gt;=0.154,B113&lt;3.45,A113&gt;=5.45),4.8,IF(AND(G113&gt;=0.857,D113&lt;2.45,H113&gt;=7.716,A113&lt;7.25,F113&gt;=2.5,A113&gt;=5.75,G113&gt;=0.154,B113&lt;3.45,A113&gt;=5.45),5.05,IF(AND(G113&lt;0.245,D113&gt;=0.15,G113&gt;=0.175,H113&gt;=11.218,D113&lt;0.25,A113&lt;5.05,H113&gt;=5.245,D113&lt;0.45,D113&lt;0.8,A113&lt;5.45),1.3,IF(AND(G113&gt;=0.245,D113&gt;=0.15,G113&gt;=0.175,H113&gt;=11.218,D113&lt;0.25,A113&lt;5.05,H113&gt;=5.245,D113&lt;0.45,D113&lt;0.8,A113&lt;5.45),1.22,IF(AND(B113&lt;2.85,H113&lt;16.317,B113&lt;3.05,B113&lt;3.15,G113&gt;=0.353,F113&lt;2.5,A113&gt;=5.75,G113&gt;=0.154,B113&lt;3.45,A113&gt;=5.45),4.6,IF(AND(B113&gt;=2.85,H113&lt;16.317,B113&lt;3.05,B113&lt;3.15,G113&gt;=0.353,F113&lt;2.5,A113&gt;=5.75,G113&gt;=0.154,B113&lt;3.45,A113&gt;=5.45),4.633,IF(AND(D113&lt;1.85,G113&lt;0.857,D113&lt;2.45,H113&gt;=7.716,A113&lt;7.25,F113&gt;=2.5,A113&gt;=5.75,G113&gt;=0.154,B113&lt;3.45,A113&gt;=5.45),5.8,IF(AND(H113&lt;11.297,D113&gt;=1.85,G113&lt;0.857,D113&lt;2.45,H113&gt;=7.716,A113&lt;7.25,F113&gt;=2.5,A113&gt;=5.75,G113&gt;=0.154,B113&lt;3.45,A113&gt;=5.45),5.3,IF(AND(G113&lt;0.388,H113&gt;=11.297,D113&gt;=1.85,G113&lt;0.857,D113&lt;2.45,H113&gt;=7.716,A113&lt;7.25,F113&gt;=2.5,A113&gt;=5.75,G113&gt;=0.154,B113&lt;3.45,A113&gt;=5.45),5.4,IF(AND(G113&gt;=0.388,H113&gt;=11.297,D113&gt;=1.85,G113&lt;0.857,D113&lt;2.45,H113&gt;=7.716,A113&lt;7.25,F113&gt;=2.5,A113&gt;=5.75,G113&gt;=0.154,B113&lt;3.45,A113&gt;=5.45),5.6,"shouldnthappen")))))))))))))))))))))))))))))))))))))</f>
        <v>5.6</v>
      </c>
      <c r="BJ113" s="1" t="n">
        <f aca="false">IF(AND(F113&gt;=2,B113&gt;=3.35),6.1,IF(AND(H113&gt;=12.719,F113&lt;1.5,B113&lt;3.35),1.567,IF(AND(H113&lt;5.245,F113&lt;2,B113&gt;=3.35),1,IF(AND(D113&lt;0.15,H113&lt;12.719,F113&lt;1.5,B113&lt;3.35),1.5,IF(AND(D113&gt;=0.35,H113&gt;=5.245,F113&lt;2,B113&gt;=3.35),1.6,IF(AND(A113&lt;4.9,D113&gt;=0.15,H113&lt;12.719,F113&lt;1.5,B113&lt;3.35),1.36,IF(AND(B113&lt;2.65,G113&lt;0.572,D113&lt;1.45,F113&gt;=1.5,B113&lt;3.35),3.5,IF(AND(A113&lt;6.1,F113&lt;2.5,D113&gt;=1.45,F113&gt;=1.5,B113&lt;3.35),5.1,IF(AND(G113&gt;=0.607,D113&lt;0.35,H113&gt;=5.245,F113&lt;2,B113&gt;=3.35),1.65,IF(AND(G113&lt;0.546,A113&gt;=4.9,D113&gt;=0.15,H113&lt;12.719,F113&lt;1.5,B113&lt;3.35),1.2,IF(AND(G113&gt;=0.546,A113&gt;=4.9,D113&gt;=0.15,H113&lt;12.719,F113&lt;1.5,B113&lt;3.35),1.4,IF(AND(A113&gt;=6.3,B113&gt;=2.65,G113&lt;0.572,D113&lt;1.45,F113&gt;=1.5,B113&lt;3.35),4.8,IF(AND(D113&lt;1.15,B113&lt;2.85,G113&gt;=0.572,D113&lt;1.45,F113&gt;=1.5,B113&lt;3.35),3.9,IF(AND(B113&gt;=3.15,B113&gt;=2.85,G113&gt;=0.572,D113&lt;1.45,F113&gt;=1.5,B113&lt;3.35),4.7,IF(AND(B113&lt;2.95,A113&gt;=6.1,F113&lt;2.5,D113&gt;=1.45,F113&gt;=1.5,B113&lt;3.35),4.533,IF(AND(B113&gt;=2.95,A113&gt;=6.1,F113&lt;2.5,D113&gt;=1.45,F113&gt;=1.5,B113&lt;3.35),4.75,IF(AND(A113&gt;=6.7,G113&lt;0.107,F113&gt;=2.5,D113&gt;=1.45,F113&gt;=1.5,B113&lt;3.35),5.7,IF(AND(G113&gt;=0.385,G113&lt;0.607,D113&lt;0.35,H113&gt;=5.245,F113&lt;2,B113&gt;=3.35),1.325,IF(AND(D113&lt;1.25,A113&lt;6.3,B113&gt;=2.65,G113&lt;0.572,D113&lt;1.45,F113&gt;=1.5,B113&lt;3.35),4,IF(AND(D113&gt;=1.25,A113&lt;6.3,B113&gt;=2.65,G113&lt;0.572,D113&lt;1.45,F113&gt;=1.5,B113&lt;3.35),4.18,IF(AND(G113&lt;0.907,D113&gt;=1.15,B113&lt;2.85,G113&gt;=0.572,D113&lt;1.45,F113&gt;=1.5,B113&lt;3.35),4,IF(AND(G113&gt;=0.907,D113&gt;=1.15,B113&lt;2.85,G113&gt;=0.572,D113&lt;1.45,F113&gt;=1.5,B113&lt;3.35),4.4,IF(AND(H113&lt;8.326,B113&lt;3.15,B113&gt;=2.85,G113&gt;=0.572,D113&lt;1.45,F113&gt;=1.5,B113&lt;3.35),3.6,IF(AND(H113&gt;=8.326,B113&lt;3.15,B113&gt;=2.85,G113&gt;=0.572,D113&lt;1.45,F113&gt;=1.5,B113&lt;3.35),4.48,IF(AND(B113&lt;2.95,A113&lt;6.7,G113&lt;0.107,F113&gt;=2.5,D113&gt;=1.45,F113&gt;=1.5,B113&lt;3.35),5.6,IF(AND(B113&gt;=2.95,A113&lt;6.7,G113&lt;0.107,F113&gt;=2.5,D113&gt;=1.45,F113&gt;=1.5,B113&lt;3.35),5.5,IF(AND(G113&lt;0.205,G113&lt;0.432,G113&gt;=0.107,F113&gt;=2.5,D113&gt;=1.45,F113&gt;=1.5,B113&lt;3.35),5.3,IF(AND(B113&gt;=3.05,G113&gt;=0.432,G113&gt;=0.107,F113&gt;=2.5,D113&gt;=1.45,F113&gt;=1.5,B113&lt;3.35),5.86,IF(AND(H113&gt;=14.057,G113&lt;0.385,G113&lt;0.607,D113&lt;0.35,H113&gt;=5.245,F113&lt;2,B113&gt;=3.35),1.7,IF(AND(D113&lt;1.7,G113&gt;=0.205,G113&lt;0.432,G113&gt;=0.107,F113&gt;=2.5,D113&gt;=1.45,F113&gt;=1.5,B113&lt;3.35),5,IF(AND(G113&lt;0.779,B113&lt;3.05,G113&gt;=0.432,G113&gt;=0.107,F113&gt;=2.5,D113&gt;=1.45,F113&gt;=1.5,B113&lt;3.35),4.9,IF(AND(G113&gt;=0.779,B113&lt;3.05,G113&gt;=0.432,G113&gt;=0.107,F113&gt;=2.5,D113&gt;=1.45,F113&gt;=1.5,B113&lt;3.35),5.533,IF(AND(D113&gt;=0.25,H113&lt;14.057,G113&lt;0.385,G113&lt;0.607,D113&lt;0.35,H113&gt;=5.245,F113&lt;2,B113&gt;=3.35),1.4,IF(AND(B113&lt;2.85,D113&gt;=1.7,G113&gt;=0.205,G113&lt;0.432,G113&gt;=0.107,F113&gt;=2.5,D113&gt;=1.45,F113&gt;=1.5,B113&lt;3.35),5.1,IF(AND(B113&gt;=2.85,D113&gt;=1.7,G113&gt;=0.205,G113&lt;0.432,G113&gt;=0.107,F113&gt;=2.5,D113&gt;=1.45,F113&gt;=1.5,B113&lt;3.35),5.15,IF(AND(A113&lt;5.1,D113&lt;0.25,H113&lt;14.057,G113&lt;0.385,G113&lt;0.607,D113&lt;0.35,H113&gt;=5.245,F113&lt;2,B113&gt;=3.35),1.4,IF(AND(A113&gt;=5.1,D113&lt;0.25,H113&lt;14.057,G113&lt;0.385,G113&lt;0.607,D113&lt;0.35,H113&gt;=5.245,F113&lt;2,B113&gt;=3.35),1.5,"shouldnthappen")))))))))))))))))))))))))))))))))))))</f>
        <v>5.86</v>
      </c>
    </row>
    <row r="114" customFormat="false" ht="13.8" hidden="false" customHeight="false" outlineLevel="0" collapsed="false">
      <c r="A114" s="1" t="n">
        <v>6.4</v>
      </c>
      <c r="B114" s="1" t="n">
        <v>2.7</v>
      </c>
      <c r="C114" s="1" t="n">
        <v>5.3</v>
      </c>
      <c r="D114" s="1" t="n">
        <v>1.9</v>
      </c>
      <c r="E114" s="1" t="s">
        <v>93</v>
      </c>
      <c r="F114" s="1" t="n">
        <v>3</v>
      </c>
      <c r="G114" s="1" t="n">
        <v>0.301290741190314</v>
      </c>
      <c r="H114" s="16" t="n">
        <v>9.75480212233961</v>
      </c>
      <c r="I114" s="11" t="n">
        <f aca="false">C114</f>
        <v>5.3</v>
      </c>
      <c r="J114" s="1" t="n">
        <f aca="false">AVERAGE(M114:BJ114)</f>
        <v>5.313</v>
      </c>
      <c r="K114" s="15" t="n">
        <f aca="false">1-SQRT(VAR(M114:BJ114, I114)) / AVERAGE(M114:BJ114)</f>
        <v>0.95881369539067</v>
      </c>
      <c r="L114" s="1" t="n">
        <f aca="false">(J114-I114)/I114</f>
        <v>0.00245283018867923</v>
      </c>
      <c r="M114" s="1" t="n">
        <f aca="false">IF(AND(H114&gt;=16.241,B114&gt;=3.35),6.4,IF(AND(D114&gt;=0.75,A114&lt;5.15,B114&lt;3.35),4.1,IF(AND(D114&gt;=1.5,H114&lt;16.241,B114&gt;=3.35),5.767,IF(AND(B114&gt;=3.25,D114&lt;0.75,A114&lt;5.15,B114&lt;3.35),1.58,IF(AND(A114&lt;4.95,D114&lt;1.5,H114&lt;16.241,B114&gt;=3.35),1.4,IF(AND(A114&lt;4.5,B114&lt;3.25,D114&lt;0.75,A114&lt;5.15,B114&lt;3.35),1.26,IF(AND(A114&gt;=4.5,B114&lt;3.25,D114&lt;0.75,A114&lt;5.15,B114&lt;3.35),1.48,IF(AND(G114&lt;0.356,H114&lt;12.557,D114&lt;1.45,A114&gt;=5.15,B114&lt;3.35),4.267,IF(AND(D114&lt;1.25,H114&gt;=12.557,D114&lt;1.45,A114&gt;=5.15,B114&lt;3.35),4.05,IF(AND(D114&gt;=1.35,G114&gt;=0.356,H114&lt;12.557,D114&lt;1.45,A114&gt;=5.15,B114&lt;3.35),4.25,IF(AND(H114&lt;15.086,D114&gt;=1.25,H114&gt;=12.557,D114&lt;1.45,A114&gt;=5.15,B114&lt;3.35),4.4,IF(AND(F114&lt;2.5,G114&gt;=0.44,D114&lt;2.05,D114&gt;=1.45,A114&gt;=5.15,B114&lt;3.35),4.7,IF(AND(H114&lt;10.391,B114&lt;3.15,D114&gt;=2.05,D114&gt;=1.45,A114&gt;=5.15,B114&lt;3.35),5.1,IF(AND(G114&lt;0.505,B114&gt;=3.15,D114&gt;=2.05,D114&gt;=1.45,A114&gt;=5.15,B114&lt;3.35),5.7,IF(AND(G114&gt;=0.505,B114&gt;=3.15,D114&gt;=2.05,D114&gt;=1.45,A114&gt;=5.15,B114&lt;3.35),5.95,IF(AND(D114&gt;=0.5,G114&lt;0.905,A114&gt;=4.95,D114&lt;1.5,H114&lt;16.241,B114&gt;=3.35),1.6,IF(AND(B114&lt;3.6,G114&gt;=0.905,A114&gt;=4.95,D114&lt;1.5,H114&lt;16.241,B114&gt;=3.35),1.7,IF(AND(B114&gt;=3.6,G114&gt;=0.905,A114&gt;=4.95,D114&lt;1.5,H114&lt;16.241,B114&gt;=3.35),1.767,IF(AND(A114&gt;=5.7,D114&lt;1.35,G114&gt;=0.356,H114&lt;12.557,D114&lt;1.45,A114&gt;=5.15,B114&lt;3.35),3.9,IF(AND(A114&lt;6.35,H114&gt;=15.086,D114&gt;=1.25,H114&gt;=12.557,D114&lt;1.45,A114&gt;=5.15,B114&lt;3.35),4.7,IF(AND(A114&gt;=6.35,H114&gt;=15.086,D114&gt;=1.25,H114&gt;=12.557,D114&lt;1.45,A114&gt;=5.15,B114&lt;3.35),4.6,IF(AND(H114&lt;9.252,D114&lt;1.55,G114&lt;0.44,D114&lt;2.05,D114&gt;=1.45,A114&gt;=5.15,B114&lt;3.35),5.08,IF(AND(H114&gt;=9.252,D114&lt;1.55,G114&lt;0.44,D114&lt;2.05,D114&gt;=1.45,A114&gt;=5.15,B114&lt;3.35),4.7,IF(AND(H114&lt;8.477,D114&gt;=1.55,G114&lt;0.44,D114&lt;2.05,D114&gt;=1.45,A114&gt;=5.15,B114&lt;3.35),5.1,IF(AND(H114&gt;=8.477,D114&gt;=1.55,G114&lt;0.44,D114&lt;2.05,D114&gt;=1.45,A114&gt;=5.15,B114&lt;3.35),5.4,IF(AND(H114&lt;8.435,F114&gt;=2.5,G114&gt;=0.44,D114&lt;2.05,D114&gt;=1.45,A114&gt;=5.15,B114&lt;3.35),5.1,IF(AND(H114&gt;=8.435,F114&gt;=2.5,G114&gt;=0.44,D114&lt;2.05,D114&gt;=1.45,A114&gt;=5.15,B114&lt;3.35),4.86,IF(AND(G114&lt;0.543,H114&gt;=10.391,B114&lt;3.15,D114&gt;=2.05,D114&gt;=1.45,A114&gt;=5.15,B114&lt;3.35),5.56,IF(AND(G114&gt;=0.543,H114&gt;=10.391,B114&lt;3.15,D114&gt;=2.05,D114&gt;=1.45,A114&gt;=5.15,B114&lt;3.35),5.8,IF(AND(A114&lt;5.05,D114&lt;0.5,G114&lt;0.905,A114&gt;=4.95,D114&lt;1.5,H114&lt;16.241,B114&gt;=3.35),1.3,IF(AND(H114&lt;6.583,A114&lt;5.7,D114&lt;1.35,G114&gt;=0.356,H114&lt;12.557,D114&lt;1.45,A114&gt;=5.15,B114&lt;3.35),4,IF(AND(G114&lt;0.585,A114&gt;=5.05,D114&lt;0.5,G114&lt;0.905,A114&gt;=4.95,D114&lt;1.5,H114&lt;16.241,B114&gt;=3.35),1.475,IF(AND(G114&lt;0.62,H114&gt;=6.583,A114&lt;5.7,D114&lt;1.35,G114&gt;=0.356,H114&lt;12.557,D114&lt;1.45,A114&gt;=5.15,B114&lt;3.35),3.75,IF(AND(G114&gt;=0.62,H114&gt;=6.583,A114&lt;5.7,D114&lt;1.35,G114&gt;=0.356,H114&lt;12.557,D114&lt;1.45,A114&gt;=5.15,B114&lt;3.35),3.6,IF(AND(B114&lt;3.75,G114&gt;=0.585,A114&gt;=5.05,D114&lt;0.5,G114&lt;0.905,A114&gt;=4.95,D114&lt;1.5,H114&lt;16.241,B114&gt;=3.35),1.5,IF(AND(B114&gt;=3.75,G114&gt;=0.585,A114&gt;=5.05,D114&lt;0.5,G114&lt;0.905,A114&gt;=4.95,D114&lt;1.5,H114&lt;16.241,B114&gt;=3.35),1.6,"shouldnthappen"))))))))))))))))))))))))))))))))))))</f>
        <v>5.4</v>
      </c>
      <c r="N114" s="1" t="n">
        <f aca="false">IF(AND(H114&lt;5.245,B114&lt;3.65,F114&lt;1.5),1,IF(AND(H114&gt;=14.096,B114&gt;=3.65,F114&lt;1.5),1.65,IF(AND(A114&gt;=5.45,H114&gt;=5.245,B114&lt;3.65,F114&lt;1.5),1.3,IF(AND(H114&gt;=13.586,H114&lt;14.096,B114&gt;=3.65,F114&lt;1.5),1.3,IF(AND(H114&lt;10.258,D114&lt;1.25,F114&lt;2.5,F114&gt;=1.5),3.38,IF(AND(H114&lt;6.982,D114&gt;=1.25,F114&lt;2.5,F114&gt;=1.5),3.96,IF(AND(H114&gt;=13.646,D114&lt;2.05,F114&gt;=2.5,F114&gt;=1.5),6.1,IF(AND(B114&lt;3.05,A114&lt;5.45,H114&gt;=5.245,B114&lt;3.65,F114&lt;1.5),1.375,IF(AND(H114&lt;6.543,H114&lt;13.586,H114&lt;14.096,B114&gt;=3.65,F114&lt;1.5),1.4,IF(AND(H114&gt;=6.543,H114&lt;13.586,H114&lt;14.096,B114&gt;=3.65,F114&lt;1.5),1.5,IF(AND(H114&lt;11.522,H114&gt;=10.258,D114&lt;1.25,F114&lt;2.5,F114&gt;=1.5),3.733,IF(AND(H114&gt;=11.522,H114&gt;=10.258,D114&lt;1.25,F114&lt;2.5,F114&gt;=1.5),3.92,IF(AND(H114&lt;5.767,H114&lt;13.646,D114&lt;2.05,F114&gt;=2.5,F114&gt;=1.5),4.5,IF(AND(A114&lt;6.8,B114&lt;3.15,D114&gt;=2.05,F114&gt;=2.5,F114&gt;=1.5),5.6,IF(AND(A114&gt;=6.8,B114&lt;3.15,D114&gt;=2.05,F114&gt;=2.5,F114&gt;=1.5),5.1,IF(AND(B114&lt;3.25,B114&gt;=3.15,D114&gt;=2.05,F114&gt;=2.5,F114&gt;=1.5),5.8,IF(AND(B114&gt;=3.25,B114&gt;=3.15,D114&gt;=2.05,F114&gt;=2.5,F114&gt;=1.5),5.65,IF(AND(B114&lt;3.15,B114&gt;=3.05,A114&lt;5.45,H114&gt;=5.245,B114&lt;3.65,F114&lt;1.5),1.5,IF(AND(G114&gt;=0.735,H114&lt;13.665,H114&gt;=6.982,D114&gt;=1.25,F114&lt;2.5,F114&gt;=1.5),4.2,IF(AND(H114&lt;14.03,H114&gt;=13.665,H114&gt;=6.982,D114&gt;=1.25,F114&lt;2.5,F114&gt;=1.5),4.8,IF(AND(A114&gt;=6.6,H114&gt;=5.767,H114&lt;13.646,D114&lt;2.05,F114&gt;=2.5,F114&gt;=1.5),6.05,IF(AND(G114&gt;=0.934,B114&gt;=3.15,B114&gt;=3.05,A114&lt;5.45,H114&gt;=5.245,B114&lt;3.65,F114&lt;1.5),1.7,IF(AND(D114&gt;=1.55,G114&lt;0.735,H114&lt;13.665,H114&gt;=6.982,D114&gt;=1.25,F114&lt;2.5,F114&gt;=1.5),5.1,IF(AND(D114&lt;1.45,H114&gt;=14.03,H114&gt;=13.665,H114&gt;=6.982,D114&gt;=1.25,F114&lt;2.5,F114&gt;=1.5),4.7,IF(AND(D114&gt;=1.45,H114&gt;=14.03,H114&gt;=13.665,H114&gt;=6.982,D114&gt;=1.25,F114&lt;2.5,F114&gt;=1.5),4.5,IF(AND(A114&gt;=6.2,A114&lt;6.6,H114&gt;=5.767,H114&lt;13.646,D114&lt;2.05,F114&gt;=2.5,F114&gt;=1.5),5.325,IF(AND(B114&lt;3.25,G114&lt;0.934,B114&gt;=3.15,B114&gt;=3.05,A114&lt;5.45,H114&gt;=5.245,B114&lt;3.65,F114&lt;1.5),1.3,IF(AND(D114&lt;1.35,D114&lt;1.55,G114&lt;0.735,H114&lt;13.665,H114&gt;=6.982,D114&gt;=1.25,F114&lt;2.5,F114&gt;=1.5),4.25,IF(AND(H114&lt;8.435,A114&lt;6.2,A114&lt;6.6,H114&gt;=5.767,H114&lt;13.646,D114&lt;2.05,F114&gt;=2.5,F114&gt;=1.5),5.1,IF(AND(H114&gt;=8.435,A114&lt;6.2,A114&lt;6.6,H114&gt;=5.767,H114&lt;13.646,D114&lt;2.05,F114&gt;=2.5,F114&gt;=1.5),4.9,IF(AND(A114&gt;=5.15,B114&gt;=3.25,G114&lt;0.934,B114&gt;=3.15,B114&gt;=3.05,A114&lt;5.45,H114&gt;=5.245,B114&lt;3.65,F114&lt;1.5),1.5,IF(AND(B114&lt;2.9,D114&gt;=1.35,D114&lt;1.55,G114&lt;0.735,H114&lt;13.665,H114&gt;=6.982,D114&gt;=1.25,F114&lt;2.5,F114&gt;=1.5),4.6,IF(AND(B114&gt;=2.9,D114&gt;=1.35,D114&lt;1.55,G114&lt;0.735,H114&lt;13.665,H114&gt;=6.982,D114&gt;=1.25,F114&lt;2.5,F114&gt;=1.5),4.52,IF(AND(G114&gt;=0.862,A114&lt;5.15,B114&gt;=3.25,G114&lt;0.934,B114&gt;=3.15,B114&gt;=3.05,A114&lt;5.45,H114&gt;=5.245,B114&lt;3.65,F114&lt;1.5),1.5,IF(AND(H114&lt;9.35,G114&lt;0.862,A114&lt;5.15,B114&gt;=3.25,G114&lt;0.934,B114&gt;=3.15,B114&gt;=3.05,A114&lt;5.45,H114&gt;=5.245,B114&lt;3.65,F114&lt;1.5),1.38,IF(AND(H114&gt;=9.35,G114&lt;0.862,A114&lt;5.15,B114&gt;=3.25,G114&lt;0.934,B114&gt;=3.15,B114&gt;=3.05,A114&lt;5.45,H114&gt;=5.245,B114&lt;3.65,F114&lt;1.5),1.4,"shouldnthappen"))))))))))))))))))))))))))))))))))))</f>
        <v>5.325</v>
      </c>
      <c r="O114" s="1" t="n">
        <f aca="false">IF(AND(B114&lt;2.75,A114&lt;5.55),3.96,IF(AND(H114&lt;9.205,A114&lt;5.9,A114&gt;=5.55),3.85,IF(AND(A114&lt;4.35,D114&lt;0.35,B114&gt;=2.75,A114&lt;5.55),1.1,IF(AND(B114&lt;3.65,D114&gt;=0.35,B114&gt;=2.75,A114&lt;5.55),1.65,IF(AND(B114&gt;=3.65,D114&gt;=0.35,B114&gt;=2.75,A114&lt;5.55),1.9,IF(AND(G114&gt;=0.732,H114&gt;=9.205,A114&lt;5.9,A114&gt;=5.55),4.9,IF(AND(G114&lt;0.273,G114&lt;0.732,H114&gt;=9.205,A114&lt;5.9,A114&gt;=5.55),4.5,IF(AND(A114&lt;6.3,G114&lt;0.422,F114&lt;2.5,A114&gt;=5.9,A114&gt;=5.55),5.1,IF(AND(A114&gt;=6.3,G114&lt;0.422,F114&lt;2.5,A114&gt;=5.9,A114&gt;=5.55),4.76,IF(AND(B114&lt;2.4,G114&gt;=0.422,F114&lt;2.5,A114&gt;=5.9,A114&gt;=5.55),4.45,IF(AND(A114&gt;=7,G114&gt;=0.628,F114&gt;=2.5,A114&gt;=5.9,A114&gt;=5.55),6.45,IF(AND(D114&lt;0.15,H114&lt;13.924,A114&gt;=4.35,D114&lt;0.35,B114&gt;=2.75,A114&lt;5.55),1.5,IF(AND(B114&lt;3.15,H114&gt;=13.924,A114&gt;=4.35,D114&lt;0.35,B114&gt;=2.75,A114&lt;5.55),1.56,IF(AND(B114&gt;=3.15,H114&gt;=13.924,A114&gt;=4.35,D114&lt;0.35,B114&gt;=2.75,A114&lt;5.55),1.3,IF(AND(H114&lt;14.316,G114&gt;=0.273,G114&lt;0.732,H114&gt;=9.205,A114&lt;5.9,A114&gt;=5.55),3.95,IF(AND(H114&gt;=14.316,G114&gt;=0.273,G114&lt;0.732,H114&gt;=9.205,A114&lt;5.9,A114&gt;=5.55),4.1,IF(AND(A114&lt;6.2,B114&gt;=2.4,G114&gt;=0.422,F114&lt;2.5,A114&gt;=5.9,A114&gt;=5.55),4.3,IF(AND(A114&gt;=7.05,G114&lt;0.364,G114&lt;0.628,F114&gt;=2.5,A114&gt;=5.9,A114&gt;=5.55),6.1,IF(AND(A114&gt;=7.55,G114&gt;=0.364,G114&lt;0.628,F114&gt;=2.5,A114&gt;=5.9,A114&gt;=5.55),6.4,IF(AND(A114&lt;6.15,A114&lt;7,G114&gt;=0.628,F114&gt;=2.5,A114&gt;=5.9,A114&gt;=5.55),4.9,IF(AND(D114&lt;1.45,A114&gt;=6.2,B114&gt;=2.4,G114&gt;=0.422,F114&lt;2.5,A114&gt;=5.9,A114&gt;=5.55),4.64,IF(AND(D114&gt;=1.45,A114&gt;=6.2,B114&gt;=2.4,G114&gt;=0.422,F114&lt;2.5,A114&gt;=5.9,A114&gt;=5.55),4.9,IF(AND(D114&lt;1.65,A114&lt;7.05,G114&lt;0.364,G114&lt;0.628,F114&gt;=2.5,A114&gt;=5.9,A114&gt;=5.55),5.1,IF(AND(D114&gt;=2.35,A114&lt;7.55,G114&gt;=0.364,G114&lt;0.628,F114&gt;=2.5,A114&gt;=5.9,A114&gt;=5.55),5.633,IF(AND(D114&lt;2.15,A114&gt;=6.15,A114&lt;7,G114&gt;=0.628,F114&gt;=2.5,A114&gt;=5.9,A114&gt;=5.55),5.1,IF(AND(D114&gt;=2.15,A114&gt;=6.15,A114&lt;7,G114&gt;=0.628,F114&gt;=2.5,A114&gt;=5.9,A114&gt;=5.55),5.267,IF(AND(A114&lt;4.9,A114&lt;5.05,D114&gt;=0.15,H114&lt;13.924,A114&gt;=4.35,D114&lt;0.35,B114&gt;=2.75,A114&lt;5.55),1.375,IF(AND(A114&gt;=4.9,A114&lt;5.05,D114&gt;=0.15,H114&lt;13.924,A114&gt;=4.35,D114&lt;0.35,B114&gt;=2.75,A114&lt;5.55),1.3,IF(AND(A114&lt;5.45,A114&gt;=5.05,D114&gt;=0.15,H114&lt;13.924,A114&gt;=4.35,D114&lt;0.35,B114&gt;=2.75,A114&lt;5.55),1.475,IF(AND(A114&gt;=5.45,A114&gt;=5.05,D114&gt;=0.15,H114&lt;13.924,A114&gt;=4.35,D114&lt;0.35,B114&gt;=2.75,A114&lt;5.55),1.4,IF(AND(B114&gt;=3.25,D114&lt;2.35,A114&lt;7.55,G114&gt;=0.364,G114&lt;0.628,F114&gt;=2.5,A114&gt;=5.9,A114&gt;=5.55),5.7,IF(AND(G114&lt;0.006,G114&lt;0.107,D114&gt;=1.65,A114&lt;7.05,G114&lt;0.364,G114&lt;0.628,F114&gt;=2.5,A114&gt;=5.9,A114&gt;=5.55),5.5,IF(AND(G114&gt;=0.006,G114&lt;0.107,D114&gt;=1.65,A114&lt;7.05,G114&lt;0.364,G114&lt;0.628,F114&gt;=2.5,A114&gt;=5.9,A114&gt;=5.55),5.667,IF(AND(D114&lt;2.2,G114&gt;=0.107,D114&gt;=1.65,A114&lt;7.05,G114&lt;0.364,G114&lt;0.628,F114&gt;=2.5,A114&gt;=5.9,A114&gt;=5.55),5.35,IF(AND(D114&gt;=2.2,G114&gt;=0.107,D114&gt;=1.65,A114&lt;7.05,G114&lt;0.364,G114&lt;0.628,F114&gt;=2.5,A114&gt;=5.9,A114&gt;=5.55),5.2,IF(AND(D114&lt;2.25,B114&lt;3.25,D114&lt;2.35,A114&lt;7.55,G114&gt;=0.364,G114&lt;0.628,F114&gt;=2.5,A114&gt;=5.9,A114&gt;=5.55),5.8,IF(AND(D114&gt;=2.25,B114&lt;3.25,D114&lt;2.35,A114&lt;7.55,G114&gt;=0.364,G114&lt;0.628,F114&gt;=2.5,A114&gt;=5.9,A114&gt;=5.55),5.9,"shouldnthappen")))))))))))))))))))))))))))))))))))))</f>
        <v>5.35</v>
      </c>
      <c r="P114" s="1" t="n">
        <f aca="false">IF(AND(D114&gt;=0.75,A114&lt;5.55),3.9,IF(AND(H114&lt;7.482,A114&gt;=5.55),3.45,IF(AND(B114&gt;=3.15,B114&lt;3.25,D114&lt;0.75,A114&lt;5.55),1.262,IF(AND(G114&gt;=0.446,B114&lt;3.15,B114&lt;3.25,D114&lt;0.75,A114&lt;5.55),1.1,IF(AND(G114&lt;0.408,A114&lt;5.05,B114&gt;=3.25,D114&lt;0.75,A114&lt;5.55),1.4,IF(AND(G114&gt;=0.408,A114&lt;5.05,B114&gt;=3.25,D114&lt;0.75,A114&lt;5.55),1.233,IF(AND(G114&gt;=0.676,A114&gt;=5.05,B114&gt;=3.25,D114&lt;0.75,A114&lt;5.55),1.72,IF(AND(H114&lt;9.386,A114&lt;5.85,F114&lt;2.5,H114&gt;=7.482,A114&gt;=5.55),3.5,IF(AND(H114&gt;=9.386,A114&lt;5.85,F114&lt;2.5,H114&gt;=7.482,A114&gt;=5.55),4.275,IF(AND(H114&gt;=16.284,G114&lt;0.865,F114&gt;=2.5,H114&gt;=7.482,A114&gt;=5.55),6.6,IF(AND(G114&lt;0.912,G114&gt;=0.865,F114&gt;=2.5,H114&gt;=7.482,A114&gt;=5.55),4.8,IF(AND(G114&gt;=0.912,G114&gt;=0.865,F114&gt;=2.5,H114&gt;=7.482,A114&gt;=5.55),5.175,IF(AND(A114&gt;=4.95,G114&lt;0.446,B114&lt;3.15,B114&lt;3.25,D114&lt;0.75,A114&lt;5.55),1.6,IF(AND(H114&gt;=12.974,G114&lt;0.676,A114&gt;=5.05,B114&gt;=3.25,D114&lt;0.75,A114&lt;5.55),1.3,IF(AND(D114&lt;1.45,H114&lt;13.531,A114&gt;=5.85,F114&lt;2.5,H114&gt;=7.482,A114&gt;=5.55),4.2,IF(AND(D114&gt;=1.45,H114&lt;13.531,A114&gt;=5.85,F114&lt;2.5,H114&gt;=7.482,A114&gt;=5.55),4.967,IF(AND(G114&lt;0.187,H114&gt;=13.531,A114&gt;=5.85,F114&lt;2.5,H114&gt;=7.482,A114&gt;=5.55),5,IF(AND(H114&gt;=12.675,A114&lt;4.95,G114&lt;0.446,B114&lt;3.15,B114&lt;3.25,D114&lt;0.75,A114&lt;5.55),1.5,IF(AND(H114&lt;10.826,H114&lt;12.974,G114&lt;0.676,A114&gt;=5.05,B114&gt;=3.25,D114&lt;0.75,A114&lt;5.55),1.46,IF(AND(H114&gt;=10.826,H114&lt;12.974,G114&lt;0.676,A114&gt;=5.05,B114&gt;=3.25,D114&lt;0.75,A114&lt;5.55),1.4,IF(AND(A114&lt;6.15,G114&gt;=0.187,H114&gt;=13.531,A114&gt;=5.85,F114&lt;2.5,H114&gt;=7.482,A114&gt;=5.55),4.7,IF(AND(A114&lt;6.85,B114&lt;2.95,H114&lt;16.284,G114&lt;0.865,F114&gt;=2.5,H114&gt;=7.482,A114&gt;=5.55),5.32,IF(AND(A114&gt;=6.85,B114&lt;2.95,H114&lt;16.284,G114&lt;0.865,F114&gt;=2.5,H114&gt;=7.482,A114&gt;=5.55),6.567,IF(AND(A114&lt;4.85,H114&lt;12.675,A114&lt;4.95,G114&lt;0.446,B114&lt;3.15,B114&lt;3.25,D114&lt;0.75,A114&lt;5.55),1.4,IF(AND(A114&gt;=4.85,H114&lt;12.675,A114&lt;4.95,G114&lt;0.446,B114&lt;3.15,B114&lt;3.25,D114&lt;0.75,A114&lt;5.55),1.5,IF(AND(B114&lt;3.1,A114&gt;=6.15,G114&gt;=0.187,H114&gt;=13.531,A114&gt;=5.85,F114&lt;2.5,H114&gt;=7.482,A114&gt;=5.55),4.467,IF(AND(B114&gt;=3.1,A114&gt;=6.15,G114&gt;=0.187,H114&gt;=13.531,A114&gt;=5.85,F114&lt;2.5,H114&gt;=7.482,A114&gt;=5.55),4.7,IF(AND(G114&gt;=0.379,B114&lt;3.15,B114&gt;=2.95,H114&lt;16.284,G114&lt;0.865,F114&gt;=2.5,H114&gt;=7.482,A114&gt;=5.55),5.733,IF(AND(A114&lt;6.6,B114&gt;=3.15,B114&gt;=2.95,H114&lt;16.284,G114&lt;0.865,F114&gt;=2.5,H114&gt;=7.482,A114&gt;=5.55),5.38,IF(AND(A114&lt;6.7,G114&lt;0.379,B114&lt;3.15,B114&gt;=2.95,H114&lt;16.284,G114&lt;0.865,F114&gt;=2.5,H114&gt;=7.482,A114&gt;=5.55),5.3,IF(AND(A114&gt;=6.7,G114&lt;0.379,B114&lt;3.15,B114&gt;=2.95,H114&lt;16.284,G114&lt;0.865,F114&gt;=2.5,H114&gt;=7.482,A114&gt;=5.55),5.16,IF(AND(A114&lt;7.05,A114&gt;=6.6,B114&gt;=3.15,B114&gt;=2.95,H114&lt;16.284,G114&lt;0.865,F114&gt;=2.5,H114&gt;=7.482,A114&gt;=5.55),5.78,IF(AND(A114&gt;=7.05,A114&gt;=6.6,B114&gt;=3.15,B114&gt;=2.95,H114&lt;16.284,G114&lt;0.865,F114&gt;=2.5,H114&gt;=7.482,A114&gt;=5.55),6.1,"shouldnthappen")))))))))))))))))))))))))))))))))</f>
        <v>5.32</v>
      </c>
      <c r="Q114" s="1" t="n">
        <f aca="false">IF(AND(G114&gt;=0.422,B114&lt;3.25,F114&lt;1.5),1.25,IF(AND(G114&gt;=0.082,G114&lt;0.125,F114&gt;=1.5),6.7,IF(AND(G114&lt;0.251,G114&lt;0.422,B114&lt;3.25,F114&lt;1.5),1.38,IF(AND(G114&gt;=0.251,G114&lt;0.422,B114&lt;3.25,F114&lt;1.5),1.55,IF(AND(G114&gt;=0.385,G114&lt;0.633,B114&gt;=3.25,F114&lt;1.5),1.367,IF(AND(B114&lt;3.35,G114&gt;=0.633,B114&gt;=3.25,F114&lt;1.5),1.7,IF(AND(A114&lt;5.85,G114&lt;0.082,G114&lt;0.125,F114&gt;=1.5),4.5,IF(AND(F114&gt;=2.5,D114&lt;1.6,G114&gt;=0.125,F114&gt;=1.5),5.05,IF(AND(H114&gt;=16.774,D114&gt;=1.6,G114&gt;=0.125,F114&gt;=1.5),6.4,IF(AND(D114&gt;=0.5,G114&lt;0.385,G114&lt;0.633,B114&gt;=3.25,F114&lt;1.5),1.6,IF(AND(B114&lt;3.6,B114&gt;=3.35,G114&gt;=0.633,B114&gt;=3.25,F114&lt;1.5),1.55,IF(AND(B114&gt;=3.6,B114&gt;=3.35,G114&gt;=0.633,B114&gt;=3.25,F114&lt;1.5),1.6,IF(AND(D114&lt;1.65,A114&gt;=5.85,G114&lt;0.082,G114&lt;0.125,F114&gt;=1.5),4.7,IF(AND(A114&lt;5.3,F114&lt;2.5,D114&lt;1.6,G114&gt;=0.125,F114&gt;=1.5),3.15,IF(AND(B114&gt;=3.2,H114&lt;16.774,D114&gt;=1.6,G114&gt;=0.125,F114&gt;=1.5),5.675,IF(AND(H114&lt;11.767,D114&lt;0.5,G114&lt;0.385,G114&lt;0.633,B114&gt;=3.25,F114&lt;1.5),1.5,IF(AND(H114&gt;=11.767,D114&lt;0.5,G114&lt;0.385,G114&lt;0.633,B114&gt;=3.25,F114&lt;1.5),1.367,IF(AND(H114&lt;8.367,D114&gt;=1.65,A114&gt;=5.85,G114&lt;0.082,G114&lt;0.125,F114&gt;=1.5),5.7,IF(AND(H114&gt;=8.367,D114&gt;=1.65,A114&gt;=5.85,G114&lt;0.082,G114&lt;0.125,F114&gt;=1.5),5.575,IF(AND(A114&gt;=7.1,B114&lt;3.2,H114&lt;16.774,D114&gt;=1.6,G114&gt;=0.125,F114&gt;=1.5),6.3,IF(AND(H114&gt;=15.395,B114&lt;2.85,A114&gt;=5.3,F114&lt;2.5,D114&lt;1.6,G114&gt;=0.125,F114&gt;=1.5),4.8,IF(AND(H114&lt;8.486,B114&gt;=2.85,A114&gt;=5.3,F114&lt;2.5,D114&lt;1.6,G114&gt;=0.125,F114&gt;=1.5),3.85,IF(AND(D114&gt;=2.1,A114&lt;7.1,B114&lt;3.2,H114&lt;16.774,D114&gt;=1.6,G114&gt;=0.125,F114&gt;=1.5),5.5,IF(AND(B114&gt;=2.75,H114&lt;15.395,B114&lt;2.85,A114&gt;=5.3,F114&lt;2.5,D114&lt;1.6,G114&gt;=0.125,F114&gt;=1.5),4.489,IF(AND(H114&gt;=15.168,H114&gt;=8.486,B114&gt;=2.85,A114&gt;=5.3,F114&lt;2.5,D114&lt;1.6,G114&gt;=0.125,F114&gt;=1.5),4.7,IF(AND(G114&gt;=0.519,D114&lt;2.1,A114&lt;7.1,B114&lt;3.2,H114&lt;16.774,D114&gt;=1.6,G114&gt;=0.125,F114&gt;=1.5),4.925,IF(AND(G114&gt;=0.897,B114&lt;2.75,H114&lt;15.395,B114&lt;2.85,A114&gt;=5.3,F114&lt;2.5,D114&lt;1.6,G114&gt;=0.125,F114&gt;=1.5),4.567,IF(AND(A114&lt;5.65,H114&lt;15.168,H114&gt;=8.486,B114&gt;=2.85,A114&gt;=5.3,F114&lt;2.5,D114&lt;1.6,G114&gt;=0.125,F114&gt;=1.5),4.5,IF(AND(G114&lt;0.23,G114&lt;0.519,D114&lt;2.1,A114&lt;7.1,B114&lt;3.2,H114&lt;16.774,D114&gt;=1.6,G114&gt;=0.125,F114&gt;=1.5),5,IF(AND(A114&lt;5.9,G114&lt;0.897,B114&lt;2.75,H114&lt;15.395,B114&lt;2.85,A114&gt;=5.3,F114&lt;2.5,D114&lt;1.6,G114&gt;=0.125,F114&gt;=1.5),4.1,IF(AND(A114&gt;=5.9,G114&lt;0.897,B114&lt;2.75,H114&lt;15.395,B114&lt;2.85,A114&gt;=5.3,F114&lt;2.5,D114&lt;1.6,G114&gt;=0.125,F114&gt;=1.5),4.5,IF(AND(A114&lt;6.05,A114&gt;=5.65,H114&lt;15.168,H114&gt;=8.486,B114&gt;=2.85,A114&gt;=5.3,F114&lt;2.5,D114&lt;1.6,G114&gt;=0.125,F114&gt;=1.5),4.2,IF(AND(A114&gt;=6.05,A114&gt;=5.65,H114&lt;15.168,H114&gt;=8.486,B114&gt;=2.85,A114&gt;=5.3,F114&lt;2.5,D114&lt;1.6,G114&gt;=0.125,F114&gt;=1.5),4.35,IF(AND(D114&lt;1.95,G114&gt;=0.23,G114&lt;0.519,D114&lt;2.1,A114&lt;7.1,B114&lt;3.2,H114&lt;16.774,D114&gt;=1.6,G114&gt;=0.125,F114&gt;=1.5),5.3,IF(AND(D114&gt;=1.95,G114&gt;=0.23,G114&lt;0.519,D114&lt;2.1,A114&lt;7.1,B114&lt;3.2,H114&lt;16.774,D114&gt;=1.6,G114&gt;=0.125,F114&gt;=1.5),5.2,"shouldnthappen")))))))))))))))))))))))))))))))))))</f>
        <v>5.3</v>
      </c>
      <c r="R114" s="1" t="n">
        <f aca="false">IF(AND(G114&gt;=0.901,F114&lt;1.5),1.9,IF(AND(H114&lt;5.523,D114&lt;0.35,G114&lt;0.901,F114&lt;1.5),1,IF(AND(B114&lt;3.6,D114&gt;=0.35,G114&lt;0.901,F114&lt;1.5),1.575,IF(AND(B114&gt;=3.6,D114&gt;=0.35,G114&lt;0.901,F114&lt;1.5),1.5,IF(AND(G114&gt;=0.837,D114&lt;1.15,D114&lt;1.45,F114&gt;=1.5),3,IF(AND(G114&gt;=0.66,D114&gt;=1.15,D114&lt;1.45,F114&gt;=1.5),4,IF(AND(F114&gt;=2.5,D114&lt;1.55,D114&gt;=1.45,F114&gt;=1.5),5.025,IF(AND(F114&lt;2.5,D114&gt;=1.55,D114&gt;=1.45,F114&gt;=1.5),4.933,IF(AND(B114&lt;2.45,G114&lt;0.837,D114&lt;1.15,D114&lt;1.45,F114&gt;=1.5),3.3,IF(AND(B114&gt;=2.45,G114&lt;0.837,D114&lt;1.15,D114&lt;1.45,F114&gt;=1.5),3.86,IF(AND(B114&gt;=3.05,F114&lt;2.5,D114&lt;1.55,D114&gt;=1.45,F114&gt;=1.5),4.8,IF(AND(D114&gt;=2.45,F114&gt;=2.5,D114&gt;=1.55,D114&gt;=1.45,F114&gt;=1.5),5.875,IF(AND(H114&lt;13.187,G114&lt;0.217,H114&gt;=5.523,D114&lt;0.35,G114&lt;0.901,F114&lt;1.5),1.4,IF(AND(H114&gt;=13.187,G114&lt;0.217,H114&gt;=5.523,D114&lt;0.35,G114&lt;0.901,F114&lt;1.5),1.5,IF(AND(G114&lt;0.33,G114&gt;=0.217,H114&gt;=5.523,D114&lt;0.35,G114&lt;0.901,F114&lt;1.5),1.28,IF(AND(A114&lt;6.05,D114&lt;1.35,G114&lt;0.66,D114&gt;=1.15,D114&lt;1.45,F114&gt;=1.5),4.175,IF(AND(A114&gt;=6.05,D114&lt;1.35,G114&lt;0.66,D114&gt;=1.15,D114&lt;1.45,F114&gt;=1.5),4.3,IF(AND(A114&lt;5.65,D114&gt;=1.35,G114&lt;0.66,D114&gt;=1.15,D114&lt;1.45,F114&gt;=1.5),3.9,IF(AND(A114&gt;=5.65,D114&gt;=1.35,G114&lt;0.66,D114&gt;=1.15,D114&lt;1.45,F114&gt;=1.5),4.52,IF(AND(A114&lt;6.25,B114&lt;3.05,F114&lt;2.5,D114&lt;1.55,D114&gt;=1.45,F114&gt;=1.5),4.5,IF(AND(A114&gt;=6.25,B114&lt;3.05,F114&lt;2.5,D114&lt;1.55,D114&gt;=1.45,F114&gt;=1.5),4.675,IF(AND(A114&gt;=7.25,D114&lt;2.45,F114&gt;=2.5,D114&gt;=1.55,D114&gt;=1.45,F114&gt;=1.5),6.433,IF(AND(D114&gt;=0.25,G114&gt;=0.33,G114&gt;=0.217,H114&gt;=5.523,D114&lt;0.35,G114&lt;0.901,F114&lt;1.5),1.4,IF(AND(A114&lt;6.15,A114&lt;7.25,D114&lt;2.45,F114&gt;=2.5,D114&gt;=1.55,D114&gt;=1.45,F114&gt;=1.5),5.025,IF(AND(H114&lt;6.439,D114&lt;0.25,G114&gt;=0.33,G114&gt;=0.217,H114&gt;=5.523,D114&lt;0.35,G114&lt;0.901,F114&lt;1.5),1.5,IF(AND(H114&gt;=6.439,D114&lt;0.25,G114&gt;=0.33,G114&gt;=0.217,H114&gt;=5.523,D114&lt;0.35,G114&lt;0.901,F114&lt;1.5),1.38,IF(AND(H114&gt;=13.711,A114&gt;=6.15,A114&lt;7.25,D114&lt;2.45,F114&gt;=2.5,D114&gt;=1.55,D114&gt;=1.45,F114&gt;=1.5),5.68,IF(AND(B114&gt;=3.3,H114&lt;13.711,A114&gt;=6.15,A114&lt;7.25,D114&lt;2.45,F114&gt;=2.5,D114&gt;=1.55,D114&gt;=1.45,F114&gt;=1.5),5.6,IF(AND(G114&lt;0.093,B114&lt;3.3,H114&lt;13.711,A114&gt;=6.15,A114&lt;7.25,D114&lt;2.45,F114&gt;=2.5,D114&gt;=1.55,D114&gt;=1.45,F114&gt;=1.5),5.56,IF(AND(D114&lt;1.95,G114&gt;=0.093,B114&lt;3.3,H114&lt;13.711,A114&gt;=6.15,A114&lt;7.25,D114&lt;2.45,F114&gt;=2.5,D114&gt;=1.55,D114&gt;=1.45,F114&gt;=1.5),5.3,IF(AND(B114&lt;3.15,D114&gt;=1.95,G114&gt;=0.093,B114&lt;3.3,H114&lt;13.711,A114&gt;=6.15,A114&lt;7.25,D114&lt;2.45,F114&gt;=2.5,D114&gt;=1.55,D114&gt;=1.45,F114&gt;=1.5),5.1,IF(AND(B114&gt;=3.15,D114&gt;=1.95,G114&gt;=0.093,B114&lt;3.3,H114&lt;13.711,A114&gt;=6.15,A114&lt;7.25,D114&lt;2.45,F114&gt;=2.5,D114&gt;=1.55,D114&gt;=1.45,F114&gt;=1.5),5.15,"shouldnthappen"))))))))))))))))))))))))))))))))</f>
        <v>5.3</v>
      </c>
      <c r="S114" s="1" t="n">
        <f aca="false">IF(AND(G114&gt;=0.859,D114&gt;=0.35,F114&lt;1.5),1.9,IF(AND(D114&lt;1.75,F114&gt;=2.5,F114&gt;=1.5),4.867,IF(AND(H114&lt;8.42,A114&lt;5.05,D114&lt;0.35,F114&lt;1.5),1.42,IF(AND(H114&gt;=14.877,A114&gt;=5.05,D114&lt;0.35,F114&lt;1.5),1.3,IF(AND(B114&lt;3.35,G114&lt;0.859,D114&gt;=0.35,F114&lt;1.5),1.7,IF(AND(B114&gt;=3.35,G114&lt;0.859,D114&gt;=0.35,F114&lt;1.5),1.5,IF(AND(A114&gt;=6.05,B114&lt;2.75,F114&lt;2.5,F114&gt;=1.5),4.733,IF(AND(G114&gt;=0.68,B114&gt;=2.75,F114&lt;2.5,F114&gt;=1.5),4.025,IF(AND(H114&gt;=16.284,D114&gt;=1.75,F114&gt;=2.5,F114&gt;=1.5),6.6,IF(AND(A114&lt;4.35,H114&gt;=8.42,A114&lt;5.05,D114&lt;0.35,F114&lt;1.5),1.1,IF(AND(G114&gt;=0.948,H114&lt;14.877,A114&gt;=5.05,D114&lt;0.35,F114&lt;1.5),1.7,IF(AND(A114&lt;5.3,A114&lt;6.05,B114&lt;2.75,F114&lt;2.5,F114&gt;=1.5),3,IF(AND(H114&gt;=15.168,G114&lt;0.68,B114&gt;=2.75,F114&lt;2.5,F114&gt;=1.5),4.75,IF(AND(H114&gt;=14.005,A114&gt;=4.35,H114&gt;=8.42,A114&lt;5.05,D114&lt;0.35,F114&lt;1.5),1.375,IF(AND(A114&gt;=5.55,G114&lt;0.948,H114&lt;14.877,A114&gt;=5.05,D114&lt;0.35,F114&lt;1.5),1.7,IF(AND(H114&lt;12.363,A114&gt;=5.3,A114&lt;6.05,B114&lt;2.75,F114&lt;2.5,F114&gt;=1.5),3.825,IF(AND(H114&gt;=12.363,A114&gt;=5.3,A114&lt;6.05,B114&lt;2.75,F114&lt;2.5,F114&gt;=1.5),4.033,IF(AND(H114&gt;=14.508,H114&lt;15.168,G114&lt;0.68,B114&gt;=2.75,F114&lt;2.5,F114&gt;=1.5),4.2,IF(AND(D114&gt;=2.35,D114&gt;=2.2,H114&lt;16.284,D114&gt;=1.75,F114&gt;=2.5,F114&gt;=1.5),5.267,IF(AND(G114&lt;0.231,H114&lt;14.005,A114&gt;=4.35,H114&gt;=8.42,A114&lt;5.05,D114&lt;0.35,F114&lt;1.5),1.4,IF(AND(H114&gt;=14.494,A114&lt;5.55,G114&lt;0.948,H114&lt;14.877,A114&gt;=5.05,D114&lt;0.35,F114&lt;1.5),1.6,IF(AND(A114&lt;6.1,H114&lt;14.508,H114&lt;15.168,G114&lt;0.68,B114&gt;=2.75,F114&lt;2.5,F114&gt;=1.5),4.5,IF(AND(A114&lt;6.1,H114&lt;11.8,D114&lt;2.2,H114&lt;16.284,D114&gt;=1.75,F114&gt;=2.5,F114&gt;=1.5),4.95,IF(AND(A114&gt;=6.1,H114&lt;11.8,D114&lt;2.2,H114&lt;16.284,D114&gt;=1.75,F114&gt;=2.5,F114&gt;=1.5),5.333,IF(AND(B114&lt;2.75,H114&gt;=11.8,D114&lt;2.2,H114&lt;16.284,D114&gt;=1.75,F114&gt;=2.5,F114&gt;=1.5),5.1,IF(AND(B114&gt;=3.15,D114&lt;2.35,D114&gt;=2.2,H114&lt;16.284,D114&gt;=1.75,F114&gt;=2.5,F114&gt;=1.5),5.5,IF(AND(B114&gt;=3.35,G114&gt;=0.231,H114&lt;14.005,A114&gt;=4.35,H114&gt;=8.42,A114&lt;5.05,D114&lt;0.35,F114&lt;1.5),1.3,IF(AND(H114&lt;13.869,H114&lt;14.494,A114&lt;5.55,G114&lt;0.948,H114&lt;14.877,A114&gt;=5.05,D114&lt;0.35,F114&lt;1.5),1.5,IF(AND(H114&gt;=13.869,H114&lt;14.494,A114&lt;5.55,G114&lt;0.948,H114&lt;14.877,A114&gt;=5.05,D114&lt;0.35,F114&lt;1.5),1.4,IF(AND(G114&lt;0.636,A114&gt;=6.1,H114&lt;14.508,H114&lt;15.168,G114&lt;0.68,B114&gt;=2.75,F114&lt;2.5,F114&gt;=1.5),4.68,IF(AND(G114&gt;=0.636,A114&gt;=6.1,H114&lt;14.508,H114&lt;15.168,G114&lt;0.68,B114&gt;=2.75,F114&lt;2.5,F114&gt;=1.5),4.4,IF(AND(B114&lt;2.85,B114&gt;=2.75,H114&gt;=11.8,D114&lt;2.2,H114&lt;16.284,D114&gt;=1.75,F114&gt;=2.5,F114&gt;=1.5),6.7,IF(AND(H114&lt;10.626,B114&lt;3.15,D114&lt;2.35,D114&gt;=2.2,H114&lt;16.284,D114&gt;=1.75,F114&gt;=2.5,F114&gt;=1.5),5.1,IF(AND(H114&gt;=10.626,B114&lt;3.15,D114&lt;2.35,D114&gt;=2.2,H114&lt;16.284,D114&gt;=1.75,F114&gt;=2.5,F114&gt;=1.5),5.2,IF(AND(G114&lt;0.378,B114&lt;3.35,G114&gt;=0.231,H114&lt;14.005,A114&gt;=4.35,H114&gt;=8.42,A114&lt;5.05,D114&lt;0.35,F114&lt;1.5),1.2,IF(AND(G114&gt;=0.378,B114&lt;3.35,G114&gt;=0.231,H114&lt;14.005,A114&gt;=4.35,H114&gt;=8.42,A114&lt;5.05,D114&lt;0.35,F114&lt;1.5),1.3,IF(AND(A114&lt;6.2,B114&gt;=2.85,B114&gt;=2.75,H114&gt;=11.8,D114&lt;2.2,H114&lt;16.284,D114&gt;=1.75,F114&gt;=2.5,F114&gt;=1.5),4.9,IF(AND(G114&lt;0.388,A114&gt;=6.2,B114&gt;=2.85,B114&gt;=2.75,H114&gt;=11.8,D114&lt;2.2,H114&lt;16.284,D114&gt;=1.75,F114&gt;=2.5,F114&gt;=1.5),5.52,IF(AND(G114&gt;=0.388,A114&gt;=6.2,B114&gt;=2.85,B114&gt;=2.75,H114&gt;=11.8,D114&lt;2.2,H114&lt;16.284,D114&gt;=1.75,F114&gt;=2.5,F114&gt;=1.5),5.7,"shouldnthappen")))))))))))))))))))))))))))))))))))))))</f>
        <v>5.333</v>
      </c>
      <c r="T114" s="1" t="n">
        <f aca="false">IF(AND(D114&gt;=0.8,A114&lt;5.45),3.7,IF(AND(D114&gt;=0.35,D114&lt;0.8,A114&lt;5.45),1.56,IF(AND(G114&lt;0.164,F114&lt;2.5,A114&gt;=5.45),1.6,IF(AND(H114&gt;=16.718,F114&gt;=2.5,A114&gt;=5.45),6.4,IF(AND(G114&gt;=0.719,H114&lt;16.718,F114&gt;=2.5,A114&gt;=5.45),5.05,IF(AND(A114&lt;4.35,A114&lt;5.05,D114&lt;0.35,D114&lt;0.8,A114&lt;5.45),1.1,IF(AND(H114&gt;=14.494,A114&gt;=5.05,D114&lt;0.35,D114&lt;0.8,A114&lt;5.45),1.6,IF(AND(G114&lt;0.338,D114&lt;1.25,G114&gt;=0.164,F114&lt;2.5,A114&gt;=5.45),4.1,IF(AND(H114&lt;8.397,D114&gt;=1.25,G114&gt;=0.164,F114&lt;2.5,A114&gt;=5.45),4,IF(AND(H114&lt;11.031,H114&lt;14.494,A114&gt;=5.05,D114&lt;0.35,D114&lt;0.8,A114&lt;5.45),1.5,IF(AND(H114&gt;=11.031,H114&lt;14.494,A114&gt;=5.05,D114&lt;0.35,D114&lt;0.8,A114&lt;5.45),1.44,IF(AND(B114&lt;2.65,H114&gt;=8.397,D114&gt;=1.25,G114&gt;=0.164,F114&lt;2.5,A114&gt;=5.45),4.767,IF(AND(H114&lt;7.388,G114&lt;0.487,G114&lt;0.719,H114&lt;16.718,F114&gt;=2.5,A114&gt;=5.45),5.067,IF(AND(G114&lt;0.533,G114&gt;=0.487,G114&lt;0.719,H114&lt;16.718,F114&gt;=2.5,A114&gt;=5.45),5.8,IF(AND(G114&gt;=0.533,G114&gt;=0.487,G114&lt;0.719,H114&lt;16.718,F114&gt;=2.5,A114&gt;=5.45),5.86,IF(AND(B114&lt;3.25,A114&gt;=4.95,A114&gt;=4.35,A114&lt;5.05,D114&lt;0.35,D114&lt;0.8,A114&lt;5.45),1.2,IF(AND(A114&lt;5.6,H114&lt;11.218,G114&gt;=0.338,D114&lt;1.25,G114&gt;=0.164,F114&lt;2.5,A114&gt;=5.45),3.7,IF(AND(A114&gt;=5.6,H114&lt;11.218,G114&gt;=0.338,D114&lt;1.25,G114&gt;=0.164,F114&lt;2.5,A114&gt;=5.45),3.5,IF(AND(H114&lt;12.668,H114&gt;=11.218,G114&gt;=0.338,D114&lt;1.25,G114&gt;=0.164,F114&lt;2.5,A114&gt;=5.45),3.9,IF(AND(H114&gt;=12.668,H114&gt;=11.218,G114&gt;=0.338,D114&lt;1.25,G114&gt;=0.164,F114&lt;2.5,A114&gt;=5.45),4,IF(AND(H114&gt;=15.705,B114&gt;=2.65,H114&gt;=8.397,D114&gt;=1.25,G114&gt;=0.164,F114&lt;2.5,A114&gt;=5.45),4.8,IF(AND(B114&lt;2.75,H114&gt;=7.388,G114&lt;0.487,G114&lt;0.719,H114&lt;16.718,F114&gt;=2.5,A114&gt;=5.45),5.26,IF(AND(B114&lt;2.95,A114&lt;4.5,A114&lt;4.95,A114&gt;=4.35,A114&lt;5.05,D114&lt;0.35,D114&lt;0.8,A114&lt;5.45),1.4,IF(AND(B114&gt;=2.95,A114&lt;4.5,A114&lt;4.95,A114&gt;=4.35,A114&lt;5.05,D114&lt;0.35,D114&lt;0.8,A114&lt;5.45),1.3,IF(AND(H114&gt;=13.924,A114&gt;=4.5,A114&lt;4.95,A114&gt;=4.35,A114&lt;5.05,D114&lt;0.35,D114&lt;0.8,A114&lt;5.45),1.5,IF(AND(G114&lt;0.252,B114&gt;=3.25,A114&gt;=4.95,A114&gt;=4.35,A114&lt;5.05,D114&lt;0.35,D114&lt;0.8,A114&lt;5.45),1.4,IF(AND(G114&gt;=0.252,B114&gt;=3.25,A114&gt;=4.95,A114&gt;=4.35,A114&lt;5.05,D114&lt;0.35,D114&lt;0.8,A114&lt;5.45),1.32,IF(AND(G114&gt;=0.473,H114&lt;15.705,B114&gt;=2.65,H114&gt;=8.397,D114&gt;=1.25,G114&gt;=0.164,F114&lt;2.5,A114&gt;=5.45),4.7,IF(AND(B114&gt;=3.15,B114&gt;=2.75,H114&gt;=7.388,G114&lt;0.487,G114&lt;0.719,H114&lt;16.718,F114&gt;=2.5,A114&gt;=5.45),5.7,IF(AND(B114&lt;3.15,H114&lt;13.924,A114&gt;=4.5,A114&lt;4.95,A114&gt;=4.35,A114&lt;5.05,D114&lt;0.35,D114&lt;0.8,A114&lt;5.45),1.433,IF(AND(B114&gt;=3.15,H114&lt;13.924,A114&gt;=4.5,A114&lt;4.95,A114&gt;=4.35,A114&lt;5.05,D114&lt;0.35,D114&lt;0.8,A114&lt;5.45),1.4,IF(AND(H114&gt;=14.81,G114&lt;0.473,H114&lt;15.705,B114&gt;=2.65,H114&gt;=8.397,D114&gt;=1.25,G114&gt;=0.164,F114&lt;2.5,A114&gt;=5.45),4.2,IF(AND(A114&lt;6.65,B114&lt;3.15,B114&gt;=2.75,H114&gt;=7.388,G114&lt;0.487,G114&lt;0.719,H114&lt;16.718,F114&gt;=2.5,A114&gt;=5.45),5.6,IF(AND(A114&gt;=6.65,B114&lt;3.15,B114&gt;=2.75,H114&gt;=7.388,G114&lt;0.487,G114&lt;0.719,H114&lt;16.718,F114&gt;=2.5,A114&gt;=5.45),5.4,IF(AND(A114&lt;6.15,H114&lt;14.81,G114&lt;0.473,H114&lt;15.705,B114&gt;=2.65,H114&gt;=8.397,D114&gt;=1.25,G114&gt;=0.164,F114&lt;2.5,A114&gt;=5.45),4.5,IF(AND(A114&gt;=6.15,H114&lt;14.81,G114&lt;0.473,H114&lt;15.705,B114&gt;=2.65,H114&gt;=8.397,D114&gt;=1.25,G114&gt;=0.164,F114&lt;2.5,A114&gt;=5.45),4.4,"shouldnthappen"))))))))))))))))))))))))))))))))))))</f>
        <v>5.26</v>
      </c>
      <c r="U114" s="1" t="n">
        <f aca="false">IF(AND(G114&gt;=0.934,F114&lt;1.5),1.7,IF(AND(D114&lt;0.15,D114&lt;0.25,G114&lt;0.934,F114&lt;1.5),1.38,IF(AND(H114&gt;=14.379,D114&gt;=0.25,G114&lt;0.934,F114&lt;1.5),1.7,IF(AND(A114&lt;5.3,D114&lt;1.35,F114&lt;2.5,F114&gt;=1.5),3.15,IF(AND(H114&lt;7.148,D114&gt;=1.35,F114&lt;2.5,F114&gt;=1.5),3.9,IF(AND(G114&lt;0.352,A114&lt;6.15,F114&gt;=2.5,F114&gt;=1.5),4.5,IF(AND(G114&gt;=0.352,A114&lt;6.15,F114&gt;=2.5,F114&gt;=1.5),4.92,IF(AND(B114&lt;2.85,A114&gt;=6.15,F114&gt;=2.5,F114&gt;=1.5),6.2,IF(AND(D114&gt;=0.45,H114&lt;14.379,D114&gt;=0.25,G114&lt;0.934,F114&lt;1.5),1.65,IF(AND(G114&gt;=0.857,A114&gt;=5.3,D114&lt;1.35,F114&lt;2.5,F114&gt;=1.5),4.3,IF(AND(A114&gt;=7.25,B114&gt;=2.85,A114&gt;=6.15,F114&gt;=2.5,F114&gt;=1.5),6.425,IF(AND(H114&lt;9.499,A114&lt;5.05,D114&gt;=0.15,D114&lt;0.25,G114&lt;0.934,F114&lt;1.5),1.4,IF(AND(A114&gt;=5.45,A114&gt;=5.05,D114&gt;=0.15,D114&lt;0.25,G114&lt;0.934,F114&lt;1.5),1.3,IF(AND(B114&gt;=4.15,D114&lt;0.45,H114&lt;14.379,D114&gt;=0.25,G114&lt;0.934,F114&lt;1.5),1.5,IF(AND(A114&gt;=5.75,G114&lt;0.857,A114&gt;=5.3,D114&lt;1.35,F114&lt;2.5,F114&gt;=1.5),4.02,IF(AND(A114&lt;6.65,G114&lt;0.333,H114&gt;=7.148,D114&gt;=1.35,F114&lt;2.5,F114&gt;=1.5),4.475,IF(AND(A114&gt;=6.65,G114&lt;0.333,H114&gt;=7.148,D114&gt;=1.35,F114&lt;2.5,F114&gt;=1.5),4.8,IF(AND(D114&gt;=1.45,G114&gt;=0.333,H114&gt;=7.148,D114&gt;=1.35,F114&lt;2.5,F114&gt;=1.5),4.85,IF(AND(G114&gt;=0.861,A114&lt;7.25,B114&gt;=2.85,A114&gt;=6.15,F114&gt;=2.5,F114&gt;=1.5),5.2,IF(AND(G114&lt;0.571,H114&gt;=9.499,A114&lt;5.05,D114&gt;=0.15,D114&lt;0.25,G114&lt;0.934,F114&lt;1.5),1.2,IF(AND(G114&gt;=0.571,H114&gt;=9.499,A114&lt;5.05,D114&gt;=0.15,D114&lt;0.25,G114&lt;0.934,F114&lt;1.5),1.3,IF(AND(H114&lt;9.283,A114&lt;5.45,A114&gt;=5.05,D114&gt;=0.15,D114&lt;0.25,G114&lt;0.934,F114&lt;1.5),1.5,IF(AND(H114&gt;=9.283,A114&lt;5.45,A114&gt;=5.05,D114&gt;=0.15,D114&lt;0.25,G114&lt;0.934,F114&lt;1.5),1.425,IF(AND(A114&lt;4.9,B114&lt;4.15,D114&lt;0.45,H114&lt;14.379,D114&gt;=0.25,G114&lt;0.934,F114&lt;1.5),1.4,IF(AND(A114&gt;=4.9,B114&lt;4.15,D114&lt;0.45,H114&lt;14.379,D114&gt;=0.25,G114&lt;0.934,F114&lt;1.5),1.325,IF(AND(G114&lt;0.572,A114&lt;5.75,G114&lt;0.857,A114&gt;=5.3,D114&lt;1.35,F114&lt;2.5,F114&gt;=1.5),3.65,IF(AND(G114&gt;=0.572,A114&lt;5.75,G114&lt;0.857,A114&gt;=5.3,D114&lt;1.35,F114&lt;2.5,F114&gt;=1.5),3.9,IF(AND(A114&lt;6.75,D114&lt;1.45,G114&gt;=0.333,H114&gt;=7.148,D114&gt;=1.35,F114&lt;2.5,F114&gt;=1.5),4.4,IF(AND(A114&gt;=6.75,D114&lt;1.45,G114&gt;=0.333,H114&gt;=7.148,D114&gt;=1.35,F114&lt;2.5,F114&gt;=1.5),4.78,IF(AND(A114&lt;6.6,B114&lt;3.25,G114&lt;0.861,A114&lt;7.25,B114&gt;=2.85,A114&gt;=6.15,F114&gt;=2.5,F114&gt;=1.5),5.333,IF(AND(H114&lt;11.461,B114&gt;=3.25,G114&lt;0.861,A114&lt;7.25,B114&gt;=2.85,A114&gt;=6.15,F114&gt;=2.5,F114&gt;=1.5),6.025,IF(AND(H114&gt;=11.461,B114&gt;=3.25,G114&lt;0.861,A114&lt;7.25,B114&gt;=2.85,A114&gt;=6.15,F114&gt;=2.5,F114&gt;=1.5),5.667,IF(AND(H114&gt;=14.564,A114&gt;=6.6,B114&lt;3.25,G114&lt;0.861,A114&lt;7.25,B114&gt;=2.85,A114&gt;=6.15,F114&gt;=2.5,F114&gt;=1.5),5.4,IF(AND(D114&gt;=2.35,H114&lt;14.564,A114&gt;=6.6,B114&lt;3.25,G114&lt;0.861,A114&lt;7.25,B114&gt;=2.85,A114&gt;=6.15,F114&gt;=2.5,F114&gt;=1.5),5.6,IF(AND(A114&lt;6.85,D114&lt;2.35,H114&lt;14.564,A114&gt;=6.6,B114&lt;3.25,G114&lt;0.861,A114&lt;7.25,B114&gt;=2.85,A114&gt;=6.15,F114&gt;=2.5,F114&gt;=1.5),5.9,IF(AND(A114&gt;=6.85,D114&lt;2.35,H114&lt;14.564,A114&gt;=6.6,B114&lt;3.25,G114&lt;0.861,A114&lt;7.25,B114&gt;=2.85,A114&gt;=6.15,F114&gt;=2.5,F114&gt;=1.5),5.78,"shouldnthappen"))))))))))))))))))))))))))))))))))))</f>
        <v>6.2</v>
      </c>
      <c r="V114" s="1" t="n">
        <f aca="false">IF(AND(H114&lt;5.748,A114&lt;5.05,D114&lt;0.75),1,IF(AND(B114&lt;3.15,H114&gt;=5.748,A114&lt;5.05,D114&lt;0.75),1.475,IF(AND(G114&gt;=0.801,D114&lt;0.25,A114&gt;=5.05,D114&lt;0.75),1.7,IF(AND(D114&gt;=0.45,D114&gt;=0.25,A114&gt;=5.05,D114&lt;0.75),1.7,IF(AND(B114&lt;2.35,F114&lt;2.5,B114&lt;2.75,D114&gt;=0.75),4.16,IF(AND(D114&lt;1.75,F114&gt;=2.5,B114&lt;2.75,D114&gt;=0.75),4.875,IF(AND(D114&gt;=1.75,F114&gt;=2.5,B114&lt;2.75,D114&gt;=0.75),5.333,IF(AND(H114&gt;=16.284,D114&gt;=1.55,B114&gt;=2.75,D114&gt;=0.75),6.6,IF(AND(H114&gt;=14.144,B114&gt;=3.15,H114&gt;=5.748,A114&lt;5.05,D114&lt;0.75),1.3,IF(AND(A114&lt;5.45,G114&lt;0.801,D114&lt;0.25,A114&gt;=5.05,D114&lt;0.75),1.5,IF(AND(A114&gt;=5.45,G114&lt;0.801,D114&lt;0.25,A114&gt;=5.05,D114&lt;0.75),1.34,IF(AND(B114&lt;3.75,D114&lt;0.45,D114&gt;=0.25,A114&gt;=5.05,D114&lt;0.75),1.467,IF(AND(B114&gt;=3.75,D114&lt;0.45,D114&gt;=0.25,A114&gt;=5.05,D114&lt;0.75),1.767,IF(AND(G114&gt;=0.896,B114&gt;=2.35,F114&lt;2.5,B114&lt;2.75,D114&gt;=0.75),4.9,IF(AND(H114&lt;15.504,D114&lt;1.35,D114&lt;1.55,B114&gt;=2.75,D114&gt;=0.75),4.2,IF(AND(H114&gt;=15.504,D114&lt;1.35,D114&lt;1.55,B114&gt;=2.75,D114&gt;=0.75),4.6,IF(AND(H114&lt;9.767,D114&gt;=1.35,D114&lt;1.55,B114&gt;=2.75,D114&gt;=0.75),5.1,IF(AND(A114&lt;4.5,H114&lt;14.144,B114&gt;=3.15,H114&gt;=5.748,A114&lt;5.05,D114&lt;0.75),1.3,IF(AND(A114&gt;=4.5,H114&lt;14.144,B114&gt;=3.15,H114&gt;=5.748,A114&lt;5.05,D114&lt;0.75),1.4,IF(AND(D114&gt;=1.15,G114&lt;0.896,B114&gt;=2.35,F114&lt;2.5,B114&lt;2.75,D114&gt;=0.75),4.04,IF(AND(B114&lt;2.9,H114&gt;=9.767,D114&gt;=1.35,D114&lt;1.55,B114&gt;=2.75,D114&gt;=0.75),4.8,IF(AND(D114&lt;1.7,A114&gt;=7.05,H114&lt;16.284,D114&gt;=1.55,B114&gt;=2.75,D114&gt;=0.75),5.8,IF(AND(D114&gt;=1.7,A114&gt;=7.05,H114&lt;16.284,D114&gt;=1.55,B114&gt;=2.75,D114&gt;=0.75),6.3,IF(AND(B114&lt;2.45,D114&lt;1.15,G114&lt;0.896,B114&gt;=2.35,F114&lt;2.5,B114&lt;2.75,D114&gt;=0.75),3.767,IF(AND(B114&gt;=2.45,D114&lt;1.15,G114&lt;0.896,B114&gt;=2.35,F114&lt;2.5,B114&lt;2.75,D114&gt;=0.75),3.167,IF(AND(B114&gt;=3.15,B114&gt;=2.9,H114&gt;=9.767,D114&gt;=1.35,D114&lt;1.55,B114&gt;=2.75,D114&gt;=0.75),4.7,IF(AND(D114&lt;1.9,D114&lt;2.05,A114&lt;7.05,H114&lt;16.284,D114&gt;=1.55,B114&gt;=2.75,D114&gt;=0.75),4.82,IF(AND(D114&gt;=1.9,D114&lt;2.05,A114&lt;7.05,H114&lt;16.284,D114&gt;=1.55,B114&gt;=2.75,D114&gt;=0.75),5.067,IF(AND(H114&lt;12.721,B114&lt;3.15,B114&gt;=2.9,H114&gt;=9.767,D114&gt;=1.35,D114&lt;1.55,B114&gt;=2.75,D114&gt;=0.75),4.5,IF(AND(H114&gt;=12.721,B114&lt;3.15,B114&gt;=2.9,H114&gt;=9.767,D114&gt;=1.35,D114&lt;1.55,B114&gt;=2.75,D114&gt;=0.75),4.433,IF(AND(H114&lt;9.525,G114&lt;0.364,D114&gt;=2.05,A114&lt;7.05,H114&lt;16.284,D114&gt;=1.55,B114&gt;=2.75,D114&gt;=0.75),5.1,IF(AND(A114&lt;6.25,G114&gt;=0.364,D114&gt;=2.05,A114&lt;7.05,H114&lt;16.284,D114&gt;=1.55,B114&gt;=2.75,D114&gt;=0.75),5.4,IF(AND(H114&lt;10.898,H114&gt;=9.525,G114&lt;0.364,D114&gt;=2.05,A114&lt;7.05,H114&lt;16.284,D114&gt;=1.55,B114&gt;=2.75,D114&gt;=0.75),5.6,IF(AND(H114&lt;8.711,A114&gt;=6.25,G114&gt;=0.364,D114&gt;=2.05,A114&lt;7.05,H114&lt;16.284,D114&gt;=1.55,B114&gt;=2.75,D114&gt;=0.75),5.7,IF(AND(H114&gt;=8.711,A114&gt;=6.25,G114&gt;=0.364,D114&gt;=2.05,A114&lt;7.05,H114&lt;16.284,D114&gt;=1.55,B114&gt;=2.75,D114&gt;=0.75),5.84,IF(AND(D114&lt;2.2,H114&gt;=10.898,H114&gt;=9.525,G114&lt;0.364,D114&gt;=2.05,A114&lt;7.05,H114&lt;16.284,D114&gt;=1.55,B114&gt;=2.75,D114&gt;=0.75),5.4,IF(AND(D114&gt;=2.2,H114&gt;=10.898,H114&gt;=9.525,G114&lt;0.364,D114&gt;=2.05,A114&lt;7.05,H114&lt;16.284,D114&gt;=1.55,B114&gt;=2.75,D114&gt;=0.75),5.3,"shouldnthappen")))))))))))))))))))))))))))))))))))))</f>
        <v>5.333</v>
      </c>
      <c r="W114" s="1" t="n">
        <f aca="false">IF(AND(H114&lt;6.926,D114&gt;=0.35,D114&lt;0.8),1.9,IF(AND(H114&gt;=6.926,D114&gt;=0.35,D114&lt;0.8),1.533,IF(AND(H114&lt;13.492,A114&lt;4.75,D114&lt;0.35,D114&lt;0.8),1.1,IF(AND(H114&gt;=13.492,A114&lt;4.75,D114&lt;0.35,D114&lt;0.8),1.375,IF(AND(B114&lt;2.75,A114&gt;=5.85,F114&lt;2.5,D114&gt;=0.8),4.833,IF(AND(B114&lt;3.3,A114&gt;=7.05,F114&gt;=2.5,D114&gt;=0.8),5.8,IF(AND(B114&gt;=3.3,A114&gt;=7.05,F114&gt;=2.5,D114&gt;=0.8),6.325,IF(AND(D114&gt;=0.25,A114&lt;5.05,A114&gt;=4.75,D114&lt;0.35,D114&lt;0.8),1.3,IF(AND(B114&lt;3.6,A114&gt;=5.05,A114&gt;=4.75,D114&lt;0.35,D114&lt;0.8),1.4,IF(AND(H114&lt;10.194,G114&lt;0.412,A114&lt;5.85,F114&lt;2.5,D114&gt;=0.8),4.133,IF(AND(H114&gt;=10.194,G114&lt;0.412,A114&lt;5.85,F114&lt;2.5,D114&gt;=0.8),4.5,IF(AND(A114&lt;5.35,G114&gt;=0.412,A114&lt;5.85,F114&lt;2.5,D114&gt;=0.8),3.15,IF(AND(A114&lt;6.2,B114&gt;=2.75,A114&gt;=5.85,F114&lt;2.5,D114&gt;=0.8),4.3,IF(AND(H114&lt;5.767,A114&lt;6.2,A114&lt;7.05,F114&gt;=2.5,D114&gt;=0.8),4.5,IF(AND(G114&gt;=0.861,A114&gt;=6.2,A114&lt;7.05,F114&gt;=2.5,D114&gt;=0.8),5.2,IF(AND(B114&lt;3.15,D114&lt;0.25,A114&lt;5.05,A114&gt;=4.75,D114&lt;0.35,D114&lt;0.8),1.55,IF(AND(A114&lt;5.45,B114&gt;=3.6,A114&gt;=5.05,A114&gt;=4.75,D114&lt;0.35,D114&lt;0.8),1.5,IF(AND(A114&gt;=5.45,B114&gt;=3.6,A114&gt;=5.05,A114&gt;=4.75,D114&lt;0.35,D114&lt;0.8),1.4,IF(AND(G114&gt;=0.772,A114&gt;=5.35,G114&gt;=0.412,A114&lt;5.85,F114&lt;2.5,D114&gt;=0.8),3.9,IF(AND(D114&gt;=1.45,A114&gt;=6.2,B114&gt;=2.75,A114&gt;=5.85,F114&lt;2.5,D114&gt;=0.8),4.775,IF(AND(G114&lt;0.5,H114&gt;=5.767,A114&lt;6.2,A114&lt;7.05,F114&gt;=2.5,D114&gt;=0.8),5.1,IF(AND(G114&gt;=0.5,H114&gt;=5.767,A114&lt;6.2,A114&lt;7.05,F114&gt;=2.5,D114&gt;=0.8),4.95,IF(AND(B114&gt;=3.25,G114&lt;0.861,A114&gt;=6.2,A114&lt;7.05,F114&gt;=2.5,D114&gt;=0.8),5.75,IF(AND(A114&lt;4.95,B114&gt;=3.15,D114&lt;0.25,A114&lt;5.05,A114&gt;=4.75,D114&lt;0.35,D114&lt;0.8),1.4,IF(AND(A114&lt;5.65,G114&lt;0.772,A114&gt;=5.35,G114&gt;=0.412,A114&lt;5.85,F114&lt;2.5,D114&gt;=0.8),3.6,IF(AND(A114&gt;=5.65,G114&lt;0.772,A114&gt;=5.35,G114&gt;=0.412,A114&lt;5.85,F114&lt;2.5,D114&gt;=0.8),3.5,IF(AND(B114&gt;=3.15,D114&lt;1.45,A114&gt;=6.2,B114&gt;=2.75,A114&gt;=5.85,F114&lt;2.5,D114&gt;=0.8),4.7,IF(AND(A114&gt;=6.65,B114&lt;3.25,G114&lt;0.861,A114&gt;=6.2,A114&lt;7.05,F114&gt;=2.5,D114&gt;=0.8),5.567,IF(AND(H114&lt;9.499,A114&gt;=4.95,B114&gt;=3.15,D114&lt;0.25,A114&lt;5.05,A114&gt;=4.75,D114&lt;0.35,D114&lt;0.8),1.4,IF(AND(H114&gt;=9.499,A114&gt;=4.95,B114&gt;=3.15,D114&lt;0.25,A114&lt;5.05,A114&gt;=4.75,D114&lt;0.35,D114&lt;0.8),1.2,IF(AND(G114&lt;0.765,B114&lt;3.15,D114&lt;1.45,A114&gt;=6.2,B114&gt;=2.75,A114&gt;=5.85,F114&lt;2.5,D114&gt;=0.8),4.4,IF(AND(G114&gt;=0.765,B114&lt;3.15,D114&lt;1.45,A114&gt;=6.2,B114&gt;=2.75,A114&gt;=5.85,F114&lt;2.5,D114&gt;=0.8),4.6,IF(AND(H114&lt;10.667,A114&lt;6.65,B114&lt;3.25,G114&lt;0.861,A114&gt;=6.2,A114&lt;7.05,F114&gt;=2.5,D114&gt;=0.8),5.167,IF(AND(G114&lt;0.627,H114&gt;=10.667,A114&lt;6.65,B114&lt;3.25,G114&lt;0.861,A114&gt;=6.2,A114&lt;7.05,F114&gt;=2.5,D114&gt;=0.8),5.64,IF(AND(G114&gt;=0.627,H114&gt;=10.667,A114&lt;6.65,B114&lt;3.25,G114&lt;0.861,A114&gt;=6.2,A114&lt;7.05,F114&gt;=2.5,D114&gt;=0.8),5.1,"shouldnthappen")))))))))))))))))))))))))))))))))))</f>
        <v>5.167</v>
      </c>
      <c r="X114" s="1" t="n">
        <f aca="false">IF(AND(B114&lt;3.05,H114&lt;6.697,A114&lt;5.45),4.1,IF(AND(B114&gt;=3.05,H114&lt;6.697,A114&lt;5.45),1.48,IF(AND(D114&lt;0.7,A114&lt;5.9,A114&gt;=5.45),1.4,IF(AND(A114&lt;4.35,B114&lt;3.3,H114&gt;=6.697,A114&lt;5.45),1.1,IF(AND(G114&lt;0.372,D114&gt;=0.7,A114&lt;5.9,A114&gt;=5.45),4.36,IF(AND(A114&gt;=4.9,A114&gt;=4.35,B114&lt;3.3,H114&gt;=6.697,A114&lt;5.45),1.6,IF(AND(H114&gt;=14.171,A114&lt;5.15,B114&gt;=3.3,H114&gt;=6.697,A114&lt;5.45),1.6,IF(AND(G114&lt;0.451,A114&gt;=5.15,B114&gt;=3.3,H114&gt;=6.697,A114&lt;5.45),1.367,IF(AND(G114&gt;=0.451,A114&gt;=5.15,B114&gt;=3.3,H114&gt;=6.697,A114&lt;5.45),1.5,IF(AND(G114&lt;0.332,D114&lt;1.45,F114&lt;2.5,A114&gt;=5.9,A114&gt;=5.45),4.35,IF(AND(A114&lt;6.15,D114&gt;=1.45,F114&lt;2.5,A114&gt;=5.9,A114&gt;=5.45),5.1,IF(AND(D114&gt;=2.4,G114&lt;0.432,F114&gt;=2.5,A114&gt;=5.9,A114&gt;=5.45),5.78,IF(AND(A114&lt;6.15,G114&gt;=0.432,F114&gt;=2.5,A114&gt;=5.9,A114&gt;=5.45),4.9,IF(AND(B114&lt;3.1,A114&lt;4.9,A114&gt;=4.35,B114&lt;3.3,H114&gt;=6.697,A114&lt;5.45),1.4,IF(AND(B114&gt;=3.1,A114&lt;4.9,A114&gt;=4.35,B114&lt;3.3,H114&gt;=6.697,A114&lt;5.45),1.3,IF(AND(G114&lt;0.343,H114&lt;14.171,A114&lt;5.15,B114&gt;=3.3,H114&gt;=6.697,A114&lt;5.45),1.433,IF(AND(G114&gt;=0.343,H114&lt;14.171,A114&lt;5.15,B114&gt;=3.3,H114&gt;=6.697,A114&lt;5.45),1.525,IF(AND(D114&lt;1.05,B114&lt;2.55,G114&gt;=0.372,D114&gt;=0.7,A114&lt;5.9,A114&gt;=5.45),3.7,IF(AND(H114&lt;10.596,B114&gt;=2.55,G114&gt;=0.372,D114&gt;=0.7,A114&lt;5.9,A114&gt;=5.45),3.525,IF(AND(H114&gt;=10.596,B114&gt;=2.55,G114&gt;=0.372,D114&gt;=0.7,A114&lt;5.9,A114&gt;=5.45),3.9,IF(AND(H114&lt;14.314,G114&gt;=0.332,D114&lt;1.45,F114&lt;2.5,A114&gt;=5.9,A114&gt;=5.45),4.4,IF(AND(H114&gt;=14.314,G114&gt;=0.332,D114&lt;1.45,F114&lt;2.5,A114&gt;=5.9,A114&gt;=5.45),4.7,IF(AND(H114&lt;13.906,A114&gt;=6.15,D114&gt;=1.45,F114&lt;2.5,A114&gt;=5.9,A114&gt;=5.45),4.675,IF(AND(H114&gt;=13.906,A114&gt;=6.15,D114&gt;=1.45,F114&lt;2.5,A114&gt;=5.9,A114&gt;=5.45),4.9,IF(AND(G114&lt;0.093,D114&lt;2.4,G114&lt;0.432,F114&gt;=2.5,A114&gt;=5.9,A114&gt;=5.45),5.6,IF(AND(B114&lt;2.95,A114&gt;=6.15,G114&gt;=0.432,F114&gt;=2.5,A114&gt;=5.9,A114&gt;=5.45),5.86,IF(AND(A114&lt;5.55,D114&gt;=1.05,B114&lt;2.55,G114&gt;=0.372,D114&gt;=0.7,A114&lt;5.9,A114&gt;=5.45),4,IF(AND(A114&gt;=5.55,D114&gt;=1.05,B114&lt;2.55,G114&gt;=0.372,D114&gt;=0.7,A114&lt;5.9,A114&gt;=5.45),3.9,IF(AND(D114&lt;1.7,G114&gt;=0.093,D114&lt;2.4,G114&lt;0.432,F114&gt;=2.5,A114&gt;=5.9,A114&gt;=5.45),5.05,IF(AND(G114&gt;=0.774,B114&gt;=2.95,A114&gt;=6.15,G114&gt;=0.432,F114&gt;=2.5,A114&gt;=5.9,A114&gt;=5.45),5.3,IF(AND(G114&gt;=0.312,D114&gt;=1.7,G114&gt;=0.093,D114&lt;2.4,G114&lt;0.432,F114&gt;=2.5,A114&gt;=5.9,A114&gt;=5.45),5.4,IF(AND(D114&lt;2.45,G114&lt;0.774,B114&gt;=2.95,A114&gt;=6.15,G114&gt;=0.432,F114&gt;=2.5,A114&gt;=5.9,A114&gt;=5.45),5.66,IF(AND(D114&gt;=2.45,G114&lt;0.774,B114&gt;=2.95,A114&gt;=6.15,G114&gt;=0.432,F114&gt;=2.5,A114&gt;=5.9,A114&gt;=5.45),6,IF(AND(G114&gt;=0.301,G114&lt;0.312,D114&gt;=1.7,G114&gt;=0.093,D114&lt;2.4,G114&lt;0.432,F114&gt;=2.5,A114&gt;=5.9,A114&gt;=5.45),5.1,IF(AND(A114&lt;6.45,G114&lt;0.301,G114&lt;0.312,D114&gt;=1.7,G114&gt;=0.093,D114&lt;2.4,G114&lt;0.432,F114&gt;=2.5,A114&gt;=5.9,A114&gt;=5.45),5.3,IF(AND(A114&gt;=6.45,G114&lt;0.301,G114&lt;0.312,D114&gt;=1.7,G114&gt;=0.093,D114&lt;2.4,G114&lt;0.432,F114&gt;=2.5,A114&gt;=5.9,A114&gt;=5.45),5.2,"shouldnthappen"))))))))))))))))))))))))))))))))))))</f>
        <v>5.1</v>
      </c>
      <c r="Y114" s="1" t="n">
        <f aca="false">IF(AND(H114&lt;6.51,F114&lt;1.5),1.8,IF(AND(H114&gt;=16.674,F114&gt;=1.5),6.533,IF(AND(D114&gt;=0.45,H114&gt;=6.51,F114&lt;1.5),1.667,IF(AND(H114&gt;=13.805,G114&lt;0.154,H114&lt;16.674,F114&gt;=1.5),6.7,IF(AND(D114&lt;0.15,A114&lt;5.05,D114&lt;0.45,H114&gt;=6.51,F114&lt;1.5),1.4,IF(AND(H114&gt;=13.586,A114&gt;=5.05,D114&lt;0.45,H114&gt;=6.51,F114&lt;1.5),1.3,IF(AND(F114&lt;2.5,H114&lt;13.805,G114&lt;0.154,H114&lt;16.674,F114&gt;=1.5),4.6,IF(AND(H114&lt;8.929,D114&lt;1.35,G114&gt;=0.154,H114&lt;16.674,F114&gt;=1.5),3.64,IF(AND(G114&lt;0.05,H114&lt;13.586,A114&gt;=5.05,D114&lt;0.45,H114&gt;=6.51,F114&lt;1.5),1.4,IF(AND(G114&gt;=0.107,F114&gt;=2.5,H114&lt;13.805,G114&lt;0.154,H114&lt;16.674,F114&gt;=1.5),5.3,IF(AND(B114&gt;=2.75,H114&gt;=8.929,D114&lt;1.35,G114&gt;=0.154,H114&lt;16.674,F114&gt;=1.5),4.433,IF(AND(D114&gt;=1.55,F114&lt;2.5,D114&gt;=1.35,G114&gt;=0.154,H114&lt;16.674,F114&gt;=1.5),4.975,IF(AND(H114&lt;6.93,F114&gt;=2.5,D114&gt;=1.35,G114&gt;=0.154,H114&lt;16.674,F114&gt;=1.5),4.5,IF(AND(H114&lt;12.675,G114&lt;0.217,D114&gt;=0.15,A114&lt;5.05,D114&lt;0.45,H114&gt;=6.51,F114&lt;1.5),1.4,IF(AND(H114&gt;=12.675,G114&lt;0.217,D114&gt;=0.15,A114&lt;5.05,D114&lt;0.45,H114&gt;=6.51,F114&lt;1.5),1.5,IF(AND(A114&lt;4.65,G114&gt;=0.217,D114&gt;=0.15,A114&lt;5.05,D114&lt;0.45,H114&gt;=6.51,F114&lt;1.5),1.35,IF(AND(D114&lt;0.25,G114&gt;=0.05,H114&lt;13.586,A114&gt;=5.05,D114&lt;0.45,H114&gt;=6.51,F114&lt;1.5),1.467,IF(AND(D114&gt;=0.25,G114&gt;=0.05,H114&lt;13.586,A114&gt;=5.05,D114&lt;0.45,H114&gt;=6.51,F114&lt;1.5),1.5,IF(AND(H114&lt;9.15,G114&lt;0.107,F114&gt;=2.5,H114&lt;13.805,G114&lt;0.154,H114&lt;16.674,F114&gt;=1.5),5.7,IF(AND(H114&gt;=9.15,G114&lt;0.107,F114&gt;=2.5,H114&lt;13.805,G114&lt;0.154,H114&lt;16.674,F114&gt;=1.5),5.6,IF(AND(G114&lt;0.404,B114&lt;2.75,H114&gt;=8.929,D114&lt;1.35,G114&gt;=0.154,H114&lt;16.674,F114&gt;=1.5),4.15,IF(AND(G114&gt;=0.404,B114&lt;2.75,H114&gt;=8.929,D114&lt;1.35,G114&gt;=0.154,H114&lt;16.674,F114&gt;=1.5),3.9,IF(AND(A114&gt;=6.75,D114&lt;1.55,F114&lt;2.5,D114&gt;=1.35,G114&gt;=0.154,H114&lt;16.674,F114&gt;=1.5),4.82,IF(AND(D114&lt;0.25,A114&gt;=4.65,G114&gt;=0.217,D114&gt;=0.15,A114&lt;5.05,D114&lt;0.45,H114&gt;=6.51,F114&lt;1.5),1.325,IF(AND(D114&gt;=0.25,A114&gt;=4.65,G114&gt;=0.217,D114&gt;=0.15,A114&lt;5.05,D114&lt;0.45,H114&gt;=6.51,F114&lt;1.5),1.3,IF(AND(A114&lt;6.55,A114&lt;6.75,D114&lt;1.55,F114&lt;2.5,D114&gt;=1.35,G114&gt;=0.154,H114&lt;16.674,F114&gt;=1.5),4.575,IF(AND(A114&gt;=6.55,A114&lt;6.75,D114&lt;1.55,F114&lt;2.5,D114&gt;=1.35,G114&gt;=0.154,H114&lt;16.674,F114&gt;=1.5),4.4,IF(AND(B114&lt;2.9,D114&lt;2.05,H114&gt;=6.93,F114&gt;=2.5,D114&gt;=1.35,G114&gt;=0.154,H114&lt;16.674,F114&gt;=1.5),5.05,IF(AND(H114&lt;8.884,D114&gt;=2.05,H114&gt;=6.93,F114&gt;=2.5,D114&gt;=1.35,G114&gt;=0.154,H114&lt;16.674,F114&gt;=1.5),5.1,IF(AND(H114&lt;13.711,B114&gt;=2.9,D114&lt;2.05,H114&gt;=6.93,F114&gt;=2.5,D114&gt;=1.35,G114&gt;=0.154,H114&lt;16.674,F114&gt;=1.5),5,IF(AND(H114&gt;=13.711,B114&gt;=2.9,D114&lt;2.05,H114&gt;=6.93,F114&gt;=2.5,D114&gt;=1.35,G114&gt;=0.154,H114&lt;16.674,F114&gt;=1.5),5.8,IF(AND(B114&lt;3.15,H114&gt;=8.884,D114&gt;=2.05,H114&gt;=6.93,F114&gt;=2.5,D114&gt;=1.35,G114&gt;=0.154,H114&lt;16.674,F114&gt;=1.5),5.56,IF(AND(B114&gt;=3.15,H114&gt;=8.884,D114&gt;=2.05,H114&gt;=6.93,F114&gt;=2.5,D114&gt;=1.35,G114&gt;=0.154,H114&lt;16.674,F114&gt;=1.5),5.9,"shouldnthappen")))))))))))))))))))))))))))))))))</f>
        <v>5.05</v>
      </c>
      <c r="Z114" s="1" t="n">
        <f aca="false">IF(AND(F114&gt;=2,B114&gt;=3.35),5.6,IF(AND(A114&lt;6.65,H114&gt;=15.076,B114&lt;3.35),4.8,IF(AND(A114&gt;=6.65,H114&gt;=15.076,B114&lt;3.35),6.15,IF(AND(H114&lt;6.542,F114&lt;2,B114&gt;=3.35),1.767,IF(AND(G114&gt;=0.653,D114&lt;0.75,H114&lt;15.076,B114&lt;3.35),1.55,IF(AND(D114&lt;0.15,G114&lt;0.653,D114&lt;0.75,H114&lt;15.076,B114&lt;3.35),1.1,IF(AND(G114&lt;0.356,A114&lt;5.05,H114&gt;=6.542,F114&lt;2,B114&gt;=3.35),1.4,IF(AND(G114&gt;=0.356,A114&lt;5.05,H114&gt;=6.542,F114&lt;2,B114&gt;=3.35),1.3,IF(AND(G114&gt;=0.566,A114&gt;=5.05,H114&gt;=6.542,F114&lt;2,B114&gt;=3.35),1.6,IF(AND(B114&gt;=3.1,D114&gt;=0.15,G114&lt;0.653,D114&lt;0.75,H114&lt;15.076,B114&lt;3.35),1.367,IF(AND(B114&gt;=2.65,D114&lt;1.45,B114&lt;2.75,D114&gt;=0.75,H114&lt;15.076,B114&lt;3.35),3.96,IF(AND(G114&lt;0.352,D114&gt;=1.45,B114&lt;2.75,D114&gt;=0.75,H114&lt;15.076,B114&lt;3.35),4.5,IF(AND(D114&gt;=1.35,A114&lt;6.2,B114&gt;=2.75,D114&gt;=0.75,H114&lt;15.076,B114&lt;3.35),4.733,IF(AND(A114&lt;4.7,B114&lt;3.1,D114&gt;=0.15,G114&lt;0.653,D114&lt;0.75,H114&lt;15.076,B114&lt;3.35),1.36,IF(AND(A114&gt;=4.7,B114&lt;3.1,D114&gt;=0.15,G114&lt;0.653,D114&lt;0.75,H114&lt;15.076,B114&lt;3.35),1.6,IF(AND(A114&lt;5.2,B114&lt;2.65,D114&lt;1.45,B114&lt;2.75,D114&gt;=0.75,H114&lt;15.076,B114&lt;3.35),3.3,IF(AND(A114&lt;6.5,G114&gt;=0.352,D114&gt;=1.45,B114&lt;2.75,D114&gt;=0.75,H114&lt;15.076,B114&lt;3.35),5,IF(AND(A114&gt;=6.5,G114&gt;=0.352,D114&gt;=1.45,B114&lt;2.75,D114&gt;=0.75,H114&lt;15.076,B114&lt;3.35),5.8,IF(AND(H114&lt;8.486,D114&lt;1.35,A114&lt;6.2,B114&gt;=2.75,D114&gt;=0.75,H114&lt;15.076,B114&lt;3.35),3.975,IF(AND(G114&lt;0.187,F114&lt;2.5,A114&gt;=6.2,B114&gt;=2.75,D114&gt;=0.75,H114&lt;15.076,B114&lt;3.35),5,IF(AND(G114&gt;=0.187,F114&lt;2.5,A114&gt;=6.2,B114&gt;=2.75,D114&gt;=0.75,H114&lt;15.076,B114&lt;3.35),4.525,IF(AND(A114&gt;=7.25,F114&gt;=2.5,A114&gt;=6.2,B114&gt;=2.75,D114&gt;=0.75,H114&lt;15.076,B114&lt;3.35),6.5,IF(AND(G114&lt;0.185,B114&lt;3.6,G114&lt;0.566,A114&gt;=5.05,H114&gt;=6.542,F114&lt;2,B114&gt;=3.35),1.45,IF(AND(G114&gt;=0.185,B114&lt;3.6,G114&lt;0.566,A114&gt;=5.05,H114&gt;=6.542,F114&lt;2,B114&gt;=3.35),1.34,IF(AND(G114&lt;0.13,B114&gt;=3.6,G114&lt;0.566,A114&gt;=5.05,H114&gt;=6.542,F114&lt;2,B114&gt;=3.35),1.45,IF(AND(G114&gt;=0.13,B114&gt;=3.6,G114&lt;0.566,A114&gt;=5.05,H114&gt;=6.542,F114&lt;2,B114&gt;=3.35),1.5,IF(AND(D114&lt;1.05,A114&gt;=5.2,B114&lt;2.65,D114&lt;1.45,B114&lt;2.75,D114&gt;=0.75,H114&lt;15.076,B114&lt;3.35),3.5,IF(AND(D114&gt;=1.05,A114&gt;=5.2,B114&lt;2.65,D114&lt;1.45,B114&lt;2.75,D114&gt;=0.75,H114&lt;15.076,B114&lt;3.35),3.94,IF(AND(H114&lt;10.983,H114&gt;=8.486,D114&lt;1.35,A114&lt;6.2,B114&gt;=2.75,D114&gt;=0.75,H114&lt;15.076,B114&lt;3.35),4.38,IF(AND(H114&gt;=10.983,H114&gt;=8.486,D114&lt;1.35,A114&lt;6.2,B114&gt;=2.75,D114&gt;=0.75,H114&lt;15.076,B114&lt;3.35),4.1,IF(AND(B114&gt;=3.25,A114&lt;7.25,F114&gt;=2.5,A114&gt;=6.2,B114&gt;=2.75,D114&gt;=0.75,H114&lt;15.076,B114&lt;3.35),5.7,IF(AND(B114&lt;2.95,B114&lt;3.25,A114&lt;7.25,F114&gt;=2.5,A114&gt;=6.2,B114&gt;=2.75,D114&gt;=0.75,H114&lt;15.076,B114&lt;3.35),5.6,IF(AND(H114&gt;=13.711,B114&gt;=2.95,B114&lt;3.25,A114&lt;7.25,F114&gt;=2.5,A114&gt;=6.2,B114&gt;=2.75,D114&gt;=0.75,H114&lt;15.076,B114&lt;3.35),5.8,IF(AND(A114&gt;=6.8,H114&lt;13.711,B114&gt;=2.95,B114&lt;3.25,A114&lt;7.25,F114&gt;=2.5,A114&gt;=6.2,B114&gt;=2.75,D114&gt;=0.75,H114&lt;15.076,B114&lt;3.35),5.1,IF(AND(H114&lt;12.921,A114&lt;6.8,H114&lt;13.711,B114&gt;=2.95,B114&lt;3.25,A114&lt;7.25,F114&gt;=2.5,A114&gt;=6.2,B114&gt;=2.75,D114&gt;=0.75,H114&lt;15.076,B114&lt;3.35),5.34,IF(AND(H114&gt;=12.921,A114&lt;6.8,H114&lt;13.711,B114&gt;=2.95,B114&lt;3.25,A114&lt;7.25,F114&gt;=2.5,A114&gt;=6.2,B114&gt;=2.75,D114&gt;=0.75,H114&lt;15.076,B114&lt;3.35),5.133,"shouldnthappen"))))))))))))))))))))))))))))))))))))</f>
        <v>4.5</v>
      </c>
      <c r="AA114" s="1" t="n">
        <f aca="false">IF(AND(D114&gt;=0.45,A114&lt;5.05,D114&lt;0.8),1.6,IF(AND(D114&gt;=0.45,A114&gt;=5.05,D114&lt;0.8),1.7,IF(AND(H114&gt;=16.244,F114&gt;=2.5,D114&gt;=0.8),6.533,IF(AND(A114&lt;4.35,D114&lt;0.45,A114&lt;5.05,D114&lt;0.8),1.1,IF(AND(H114&gt;=14.877,D114&lt;0.45,A114&gt;=5.05,D114&lt;0.8),1.3,IF(AND(D114&gt;=1.4,A114&lt;5.65,F114&lt;2.5,D114&gt;=0.8),4.5,IF(AND(A114&gt;=7.25,H114&lt;16.244,F114&gt;=2.5,D114&gt;=0.8),6.5,IF(AND(A114&gt;=4.75,A114&gt;=4.35,D114&lt;0.45,A114&lt;5.05,D114&lt;0.8),1.35,IF(AND(A114&lt;5.3,D114&lt;1.4,A114&lt;5.65,F114&lt;2.5,D114&gt;=0.8),3.1,IF(AND(A114&gt;=6.8,A114&gt;=6.55,A114&gt;=5.65,F114&lt;2.5,D114&gt;=0.8),4.9,IF(AND(H114&lt;5.767,A114&lt;7.25,H114&lt;16.244,F114&gt;=2.5,D114&gt;=0.8),4.5,IF(AND(G114&gt;=0.522,A114&lt;4.75,A114&gt;=4.35,D114&lt;0.45,A114&lt;5.05,D114&lt;0.8),1.2,IF(AND(G114&gt;=0.948,D114&lt;0.35,H114&lt;14.877,D114&lt;0.45,A114&gt;=5.05,D114&lt;0.8),1.7,IF(AND(H114&lt;13.089,D114&gt;=0.35,H114&lt;14.877,D114&lt;0.45,A114&gt;=5.05,D114&lt;0.8),1.5,IF(AND(H114&gt;=13.089,D114&gt;=0.35,H114&lt;14.877,D114&lt;0.45,A114&gt;=5.05,D114&lt;0.8),1.3,IF(AND(B114&gt;=2.95,A114&gt;=5.3,D114&lt;1.4,A114&lt;5.65,F114&lt;2.5,D114&gt;=0.8),4.1,IF(AND(H114&lt;9.181,A114&lt;6.05,A114&lt;6.55,A114&gt;=5.65,F114&lt;2.5,D114&gt;=0.8),5.1,IF(AND(H114&gt;=9.181,A114&lt;6.05,A114&lt;6.55,A114&gt;=5.65,F114&lt;2.5,D114&gt;=0.8),4.3,IF(AND(G114&gt;=0.867,A114&gt;=6.05,A114&lt;6.55,A114&gt;=5.65,F114&lt;2.5,D114&gt;=0.8),4.9,IF(AND(B114&lt;3.05,A114&lt;6.8,A114&gt;=6.55,A114&gt;=5.65,F114&lt;2.5,D114&gt;=0.8),5,IF(AND(B114&gt;=3.05,A114&lt;6.8,A114&gt;=6.55,A114&gt;=5.65,F114&lt;2.5,D114&gt;=0.8),4.55,IF(AND(H114&gt;=14.144,G114&lt;0.522,A114&lt;4.75,A114&gt;=4.35,D114&lt;0.45,A114&lt;5.05,D114&lt;0.8),1.3,IF(AND(B114&lt;2.7,B114&lt;2.95,A114&gt;=5.3,D114&lt;1.4,A114&lt;5.65,F114&lt;2.5,D114&gt;=0.8),3.78,IF(AND(B114&gt;=2.7,B114&lt;2.95,A114&gt;=5.3,D114&lt;1.4,A114&lt;5.65,F114&lt;2.5,D114&gt;=0.8),3.6,IF(AND(G114&lt;0.638,G114&lt;0.867,A114&gt;=6.05,A114&lt;6.55,A114&gt;=5.65,F114&lt;2.5,D114&gt;=0.8),4.433,IF(AND(G114&gt;=0.638,G114&lt;0.867,A114&gt;=6.05,A114&lt;6.55,A114&gt;=5.65,F114&lt;2.5,D114&gt;=0.8),4,IF(AND(A114&lt;6.35,H114&lt;11.146,H114&gt;=5.767,A114&lt;7.25,H114&lt;16.244,F114&gt;=2.5,D114&gt;=0.8),5.1,IF(AND(A114&lt;4.5,H114&lt;14.144,G114&lt;0.522,A114&lt;4.75,A114&gt;=4.35,D114&lt;0.45,A114&lt;5.05,D114&lt;0.8),1.35,IF(AND(A114&gt;=4.5,H114&lt;14.144,G114&lt;0.522,A114&lt;4.75,A114&gt;=4.35,D114&lt;0.45,A114&lt;5.05,D114&lt;0.8),1.4,IF(AND(A114&lt;5.15,B114&lt;3.75,G114&lt;0.948,D114&lt;0.35,H114&lt;14.877,D114&lt;0.45,A114&gt;=5.05,D114&lt;0.8),1.4,IF(AND(A114&gt;=5.15,B114&lt;3.75,G114&lt;0.948,D114&lt;0.35,H114&lt;14.877,D114&lt;0.45,A114&gt;=5.05,D114&lt;0.8),1.5,IF(AND(G114&lt;0.112,B114&gt;=3.75,G114&lt;0.948,D114&lt;0.35,H114&lt;14.877,D114&lt;0.45,A114&gt;=5.05,D114&lt;0.8),1.5,IF(AND(G114&gt;=0.112,B114&gt;=3.75,G114&lt;0.948,D114&lt;0.35,H114&lt;14.877,D114&lt;0.45,A114&gt;=5.05,D114&lt;0.8),1.6,IF(AND(G114&lt;0.075,A114&gt;=6.35,H114&lt;11.146,H114&gt;=5.767,A114&lt;7.25,H114&lt;16.244,F114&gt;=2.5,D114&gt;=0.8),5.5,IF(AND(G114&gt;=0.075,A114&gt;=6.35,H114&lt;11.146,H114&gt;=5.767,A114&lt;7.25,H114&lt;16.244,F114&gt;=2.5,D114&gt;=0.8),5.24,IF(AND(B114&lt;2.95,D114&lt;1.9,H114&gt;=11.146,H114&gt;=5.767,A114&lt;7.25,H114&lt;16.244,F114&gt;=2.5,D114&gt;=0.8),5.65,IF(AND(B114&gt;=2.95,D114&lt;1.9,H114&gt;=11.146,H114&gt;=5.767,A114&lt;7.25,H114&lt;16.244,F114&gt;=2.5,D114&gt;=0.8),5.8,IF(AND(H114&lt;13.42,D114&gt;=1.9,H114&gt;=11.146,H114&gt;=5.767,A114&lt;7.25,H114&lt;16.244,F114&gt;=2.5,D114&gt;=0.8),5.6,IF(AND(H114&gt;=13.42,D114&gt;=1.9,H114&gt;=11.146,H114&gt;=5.767,A114&lt;7.25,H114&lt;16.244,F114&gt;=2.5,D114&gt;=0.8),5.34,"shouldnthappen")))))))))))))))))))))))))))))))))))))))</f>
        <v>5.24</v>
      </c>
      <c r="AB114" s="1" t="n">
        <f aca="false">IF(AND(D114&gt;=0.35,F114&lt;1.5),1.5,IF(AND(F114&lt;2.5,D114&gt;=1.55,F114&gt;=1.5),4.85,IF(AND(H114&lt;8.308,D114&lt;0.15,D114&lt;0.35,F114&lt;1.5),1.5,IF(AND(H114&gt;=8.308,D114&lt;0.15,D114&lt;0.35,F114&lt;1.5),1.4,IF(AND(H114&lt;5.523,D114&gt;=0.15,D114&lt;0.35,F114&lt;1.5),1,IF(AND(G114&lt;0.572,H114&lt;10.688,D114&lt;1.55,F114&gt;=1.5),3.75,IF(AND(B114&gt;=3.5,F114&gt;=2.5,D114&gt;=1.55,F114&gt;=1.5),6.3,IF(AND(A114&gt;=5.65,G114&gt;=0.572,H114&lt;10.688,D114&lt;1.55,F114&gt;=1.5),4.45,IF(AND(B114&gt;=2.85,A114&lt;6.15,H114&gt;=10.688,D114&lt;1.55,F114&gt;=1.5),4.35,IF(AND(H114&gt;=16.284,B114&lt;3.5,F114&gt;=2.5,D114&gt;=1.55,F114&gt;=1.5),6.6,IF(AND(G114&gt;=0.241,G114&lt;0.338,H114&gt;=5.523,D114&gt;=0.15,D114&lt;0.35,F114&lt;1.5),1.25,IF(AND(A114&lt;5.05,G114&gt;=0.338,H114&gt;=5.523,D114&gt;=0.15,D114&lt;0.35,F114&lt;1.5),1.35,IF(AND(B114&lt;2.7,A114&lt;5.65,G114&gt;=0.572,H114&lt;10.688,D114&lt;1.55,F114&gt;=1.5),4,IF(AND(B114&gt;=2.7,A114&lt;5.65,G114&gt;=0.572,H114&lt;10.688,D114&lt;1.55,F114&gt;=1.5),3.6,IF(AND(B114&lt;2.45,B114&lt;2.85,A114&lt;6.15,H114&gt;=10.688,D114&lt;1.55,F114&gt;=1.5),3.7,IF(AND(A114&lt;6.25,B114&lt;2.85,A114&gt;=6.15,H114&gt;=10.688,D114&lt;1.55,F114&gt;=1.5),4.5,IF(AND(A114&gt;=6.25,B114&lt;2.85,A114&gt;=6.15,H114&gt;=10.688,D114&lt;1.55,F114&gt;=1.5),4.86,IF(AND(D114&gt;=1.45,B114&gt;=2.85,A114&gt;=6.15,H114&gt;=10.688,D114&lt;1.55,F114&gt;=1.5),4.8,IF(AND(H114&lt;8.202,H114&lt;16.284,B114&lt;3.5,F114&gt;=2.5,D114&gt;=1.55,F114&gt;=1.5),5.7,IF(AND(A114&gt;=5.1,G114&lt;0.241,G114&lt;0.338,H114&gt;=5.523,D114&gt;=0.15,D114&lt;0.35,F114&lt;1.5),1.5,IF(AND(B114&gt;=3.75,A114&gt;=5.05,G114&gt;=0.338,H114&gt;=5.523,D114&gt;=0.15,D114&lt;0.35,F114&lt;1.5),1.6,IF(AND(A114&lt;5.7,B114&gt;=2.45,B114&lt;2.85,A114&lt;6.15,H114&gt;=10.688,D114&lt;1.55,F114&gt;=1.5),3.9,IF(AND(A114&gt;=5.7,B114&gt;=2.45,B114&lt;2.85,A114&lt;6.15,H114&gt;=10.688,D114&lt;1.55,F114&gt;=1.5),4.02,IF(AND(H114&lt;13.654,D114&lt;1.45,B114&gt;=2.85,A114&gt;=6.15,H114&gt;=10.688,D114&lt;1.55,F114&gt;=1.5),4.333,IF(AND(H114&gt;=13.654,D114&lt;1.45,B114&gt;=2.85,A114&gt;=6.15,H114&gt;=10.688,D114&lt;1.55,F114&gt;=1.5),4.54,IF(AND(A114&lt;6.15,H114&gt;=8.202,H114&lt;16.284,B114&lt;3.5,F114&gt;=2.5,D114&gt;=1.55,F114&gt;=1.5),5,IF(AND(H114&lt;13.924,A114&lt;5.1,G114&lt;0.241,G114&lt;0.338,H114&gt;=5.523,D114&gt;=0.15,D114&lt;0.35,F114&lt;1.5),1.4,IF(AND(H114&gt;=13.924,A114&lt;5.1,G114&lt;0.241,G114&lt;0.338,H114&gt;=5.523,D114&gt;=0.15,D114&lt;0.35,F114&lt;1.5),1.5,IF(AND(D114&lt;0.25,B114&lt;3.75,A114&gt;=5.05,G114&gt;=0.338,H114&gt;=5.523,D114&gt;=0.15,D114&lt;0.35,F114&lt;1.5),1.5,IF(AND(D114&gt;=0.25,B114&lt;3.75,A114&gt;=5.05,G114&gt;=0.338,H114&gt;=5.523,D114&gt;=0.15,D114&lt;0.35,F114&lt;1.5),1.4,IF(AND(H114&lt;8.884,B114&gt;=3.05,A114&gt;=6.15,H114&gt;=8.202,H114&lt;16.284,B114&lt;3.5,F114&gt;=2.5,D114&gt;=1.55,F114&gt;=1.5),5.1,IF(AND(A114&lt;6.45,G114&lt;0.368,B114&lt;3.05,A114&gt;=6.15,H114&gt;=8.202,H114&lt;16.284,B114&lt;3.5,F114&gt;=2.5,D114&gt;=1.55,F114&gt;=1.5),5.525,IF(AND(A114&gt;=6.45,G114&lt;0.368,B114&lt;3.05,A114&gt;=6.15,H114&gt;=8.202,H114&lt;16.284,B114&lt;3.5,F114&gt;=2.5,D114&gt;=1.55,F114&gt;=1.5),5.35,IF(AND(D114&lt;2.25,G114&gt;=0.368,B114&lt;3.05,A114&gt;=6.15,H114&gt;=8.202,H114&lt;16.284,B114&lt;3.5,F114&gt;=2.5,D114&gt;=1.55,F114&gt;=1.5),5.8,IF(AND(D114&gt;=2.25,G114&gt;=0.368,B114&lt;3.05,A114&gt;=6.15,H114&gt;=8.202,H114&lt;16.284,B114&lt;3.5,F114&gt;=2.5,D114&gt;=1.55,F114&gt;=1.5),5.2,IF(AND(H114&lt;10.257,H114&gt;=8.884,B114&gt;=3.05,A114&gt;=6.15,H114&gt;=8.202,H114&lt;16.284,B114&lt;3.5,F114&gt;=2.5,D114&gt;=1.55,F114&gt;=1.5),5.9,IF(AND(H114&gt;=10.257,H114&gt;=8.884,B114&gt;=3.05,A114&gt;=6.15,H114&gt;=8.202,H114&lt;16.284,B114&lt;3.5,F114&gt;=2.5,D114&gt;=1.55,F114&gt;=1.5),5.48,"shouldnthappen")))))))))))))))))))))))))))))))))))))</f>
        <v>5.525</v>
      </c>
      <c r="AC114" s="1" t="n">
        <f aca="false">IF(AND(H114&lt;5.748,A114&lt;5.05,D114&lt;0.8),1,IF(AND(B114&lt;3.35,A114&gt;=5.05,D114&lt;0.8),1.7,IF(AND(A114&lt;5.85,G114&lt;0.154,D114&gt;=0.8),4.5,IF(AND(D114&gt;=0.45,H114&gt;=5.748,A114&lt;5.05,D114&lt;0.8),1.6,IF(AND(G114&gt;=0.934,B114&gt;=3.35,A114&gt;=5.05,D114&lt;0.8),1.7,IF(AND(D114&lt;2.1,A114&gt;=5.85,G114&lt;0.154,D114&gt;=0.8),6.15,IF(AND(D114&gt;=2.1,A114&gt;=5.85,G114&lt;0.154,D114&gt;=0.8),5.5,IF(AND(A114&lt;6.1,D114&gt;=1.55,G114&gt;=0.154,D114&gt;=0.8),5,IF(AND(H114&gt;=14.379,G114&lt;0.934,B114&gt;=3.35,A114&gt;=5.05,D114&lt;0.8),1.58,IF(AND(G114&lt;0.379,A114&gt;=6.1,D114&gt;=1.55,G114&gt;=0.154,D114&gt;=0.8),5.42,IF(AND(H114&lt;13.924,G114&lt;0.227,D114&lt;0.45,H114&gt;=5.748,A114&lt;5.05,D114&lt;0.8),1.4,IF(AND(H114&gt;=13.924,G114&lt;0.227,D114&lt;0.45,H114&gt;=5.748,A114&lt;5.05,D114&lt;0.8),1.5,IF(AND(B114&lt;3.1,G114&gt;=0.227,D114&lt;0.45,H114&gt;=5.748,A114&lt;5.05,D114&lt;0.8),1.1,IF(AND(G114&lt;0.13,H114&lt;14.379,G114&lt;0.934,B114&gt;=3.35,A114&gt;=5.05,D114&lt;0.8),1.4,IF(AND(D114&lt;1.05,A114&lt;5.65,D114&lt;1.35,D114&lt;1.55,G114&gt;=0.154,D114&gt;=0.8),3.7,IF(AND(D114&lt;1.25,A114&gt;=5.65,D114&lt;1.35,D114&lt;1.55,G114&gt;=0.154,D114&gt;=0.8),4.06,IF(AND(D114&gt;=1.25,A114&gt;=5.65,D114&lt;1.35,D114&lt;1.55,G114&gt;=0.154,D114&gt;=0.8),4.425,IF(AND(H114&lt;13.654,D114&lt;1.45,D114&gt;=1.35,D114&lt;1.55,G114&gt;=0.154,D114&gt;=0.8),4.275,IF(AND(G114&lt;0.259,D114&gt;=1.45,D114&gt;=1.35,D114&lt;1.55,G114&gt;=0.154,D114&gt;=0.8),5.1,IF(AND(B114&lt;2.95,G114&gt;=0.379,A114&gt;=6.1,D114&gt;=1.55,G114&gt;=0.154,D114&gt;=0.8),6.3,IF(AND(B114&lt;3.25,B114&gt;=3.1,G114&gt;=0.227,D114&lt;0.45,H114&gt;=5.748,A114&lt;5.05,D114&lt;0.8),1.3,IF(AND(B114&gt;=3.25,B114&gt;=3.1,G114&gt;=0.227,D114&lt;0.45,H114&gt;=5.748,A114&lt;5.05,D114&lt;0.8),1.4,IF(AND(H114&gt;=13.372,G114&gt;=0.13,H114&lt;14.379,G114&lt;0.934,B114&gt;=3.35,A114&gt;=5.05,D114&lt;0.8),1.4,IF(AND(H114&lt;6.69,D114&gt;=1.05,A114&lt;5.65,D114&lt;1.35,D114&lt;1.55,G114&gt;=0.154,D114&gt;=0.8),4.033,IF(AND(H114&gt;=6.69,D114&gt;=1.05,A114&lt;5.65,D114&lt;1.35,D114&lt;1.55,G114&gt;=0.154,D114&gt;=0.8),3.88,IF(AND(B114&lt;2.85,H114&gt;=13.654,D114&lt;1.45,D114&gt;=1.35,D114&lt;1.55,G114&gt;=0.154,D114&gt;=0.8),4.8,IF(AND(B114&gt;=2.85,H114&gt;=13.654,D114&lt;1.45,D114&gt;=1.35,D114&lt;1.55,G114&gt;=0.154,D114&gt;=0.8),4.7,IF(AND(H114&lt;11.681,G114&gt;=0.259,D114&gt;=1.45,D114&gt;=1.35,D114&lt;1.55,G114&gt;=0.154,D114&gt;=0.8),4.85,IF(AND(H114&gt;=11.681,G114&gt;=0.259,D114&gt;=1.45,D114&gt;=1.35,D114&lt;1.55,G114&gt;=0.154,D114&gt;=0.8),4.633,IF(AND(A114&lt;6.25,B114&gt;=2.95,G114&gt;=0.379,A114&gt;=6.1,D114&gt;=1.55,G114&gt;=0.154,D114&gt;=0.8),5.4,IF(AND(D114&lt;0.3,H114&lt;13.372,G114&gt;=0.13,H114&lt;14.379,G114&lt;0.934,B114&gt;=3.35,A114&gt;=5.05,D114&lt;0.8),1.475,IF(AND(D114&gt;=0.3,H114&lt;13.372,G114&gt;=0.13,H114&lt;14.379,G114&lt;0.934,B114&gt;=3.35,A114&gt;=5.05,D114&lt;0.8),1.5,IF(AND(B114&lt;3.15,A114&gt;=6.25,B114&gt;=2.95,G114&gt;=0.379,A114&gt;=6.1,D114&gt;=1.55,G114&gt;=0.154,D114&gt;=0.8),5.7,IF(AND(B114&gt;=3.15,A114&gt;=6.25,B114&gt;=2.95,G114&gt;=0.379,A114&gt;=6.1,D114&gt;=1.55,G114&gt;=0.154,D114&gt;=0.8),5.933,"shouldnthappen"))))))))))))))))))))))))))))))))))</f>
        <v>5.42</v>
      </c>
      <c r="AD114" s="1" t="n">
        <f aca="false">IF(AND(H114&lt;6.621,A114&lt;4.95,D114&lt;0.8),1,IF(AND(H114&lt;14.144,H114&gt;=6.621,A114&lt;4.95,D114&lt;0.8),1.4,IF(AND(H114&gt;=14.144,H114&gt;=6.621,A114&lt;4.95,D114&lt;0.8),1.3,IF(AND(G114&lt;0.13,B114&gt;=3.85,A114&gt;=4.95,D114&lt;0.8),1.3,IF(AND(G114&gt;=0.13,B114&gt;=3.85,A114&gt;=4.95,D114&lt;0.8),1.425,IF(AND(A114&gt;=6.05,B114&lt;2.75,D114&lt;1.55,D114&gt;=0.8),4.9,IF(AND(A114&gt;=7.3,G114&lt;0.119,D114&gt;=1.55,D114&gt;=0.8),6.7,IF(AND(H114&lt;6.555,D114&lt;0.25,B114&lt;3.85,A114&gt;=4.95,D114&lt;0.8),1.7,IF(AND(B114&lt;3.4,D114&gt;=0.25,B114&lt;3.85,A114&gt;=4.95,D114&lt;0.8),1.7,IF(AND(B114&gt;=3.4,D114&gt;=0.25,B114&lt;3.85,A114&gt;=4.95,D114&lt;0.8),1.6,IF(AND(A114&lt;5.05,A114&lt;6.05,B114&lt;2.75,D114&lt;1.55,D114&gt;=0.8),3.3,IF(AND(B114&lt;2.85,D114&lt;1.35,B114&gt;=2.75,D114&lt;1.55,D114&gt;=0.8),4.5,IF(AND(H114&lt;12.206,D114&gt;=1.35,B114&gt;=2.75,D114&lt;1.55,D114&gt;=0.8),4.7,IF(AND(H114&gt;=12.206,D114&gt;=1.35,B114&gt;=2.75,D114&lt;1.55,D114&gt;=0.8),4.52,IF(AND(G114&lt;0.024,A114&lt;7.3,G114&lt;0.119,D114&gt;=1.55,D114&gt;=0.8),5.7,IF(AND(G114&gt;=0.024,A114&lt;7.3,G114&lt;0.119,D114&gt;=1.55,D114&gt;=0.8),5.6,IF(AND(F114&lt;2.5,G114&lt;0.417,G114&gt;=0.119,D114&gt;=1.55,D114&gt;=0.8),5.05,IF(AND(B114&lt;3.15,H114&gt;=6.555,D114&lt;0.25,B114&lt;3.85,A114&gt;=4.95,D114&lt;0.8),1.6,IF(AND(G114&lt;0.356,A114&gt;=5.05,A114&lt;6.05,B114&lt;2.75,D114&lt;1.55,D114&gt;=0.8),4.12,IF(AND(A114&lt;5.65,B114&gt;=2.85,D114&lt;1.35,B114&gt;=2.75,D114&lt;1.55,D114&gt;=0.8),3.6,IF(AND(B114&lt;3.15,F114&gt;=2.5,G114&lt;0.417,G114&gt;=0.119,D114&gt;=1.55,D114&gt;=0.8),5.18,IF(AND(B114&gt;=3.15,F114&gt;=2.5,G114&lt;0.417,G114&gt;=0.119,D114&gt;=1.55,D114&gt;=0.8),5.3,IF(AND(D114&lt;1.7,A114&lt;6.95,G114&gt;=0.417,G114&gt;=0.119,D114&gt;=1.55,D114&gt;=0.8),4.7,IF(AND(A114&lt;7.25,A114&gt;=6.95,G114&gt;=0.417,G114&gt;=0.119,D114&gt;=1.55,D114&gt;=0.8),5.8,IF(AND(A114&gt;=7.25,A114&gt;=6.95,G114&gt;=0.417,G114&gt;=0.119,D114&gt;=1.55,D114&gt;=0.8),6.333,IF(AND(H114&lt;8.594,B114&gt;=3.15,H114&gt;=6.555,D114&lt;0.25,B114&lt;3.85,A114&gt;=4.95,D114&lt;0.8),1.4,IF(AND(H114&gt;=8.594,B114&gt;=3.15,H114&gt;=6.555,D114&lt;0.25,B114&lt;3.85,A114&gt;=4.95,D114&lt;0.8),1.5,IF(AND(H114&gt;=11.218,G114&gt;=0.356,A114&gt;=5.05,A114&lt;6.05,B114&lt;2.75,D114&lt;1.55,D114&gt;=0.8),3.925,IF(AND(A114&gt;=6.5,A114&gt;=5.65,B114&gt;=2.85,D114&lt;1.35,B114&gt;=2.75,D114&lt;1.55,D114&gt;=0.8),4.6,IF(AND(H114&lt;8.602,H114&lt;11.218,G114&gt;=0.356,A114&gt;=5.05,A114&lt;6.05,B114&lt;2.75,D114&lt;1.55,D114&gt;=0.8),3.95,IF(AND(H114&gt;=8.602,H114&lt;11.218,G114&gt;=0.356,A114&gt;=5.05,A114&lt;6.05,B114&lt;2.75,D114&lt;1.55,D114&gt;=0.8),3.75,IF(AND(H114&lt;10.129,A114&lt;6.5,A114&gt;=5.65,B114&gt;=2.85,D114&lt;1.35,B114&gt;=2.75,D114&lt;1.55,D114&gt;=0.8),4.2,IF(AND(H114&gt;=10.129,A114&lt;6.5,A114&gt;=5.65,B114&gt;=2.85,D114&lt;1.35,B114&gt;=2.75,D114&lt;1.55,D114&gt;=0.8),4.267,IF(AND(D114&lt;2.2,B114&lt;3.05,D114&gt;=1.7,A114&lt;6.95,G114&gt;=0.417,G114&gt;=0.119,D114&gt;=1.55,D114&gt;=0.8),5.3,IF(AND(D114&gt;=2.2,B114&lt;3.05,D114&gt;=1.7,A114&lt;6.95,G114&gt;=0.417,G114&gt;=0.119,D114&gt;=1.55,D114&gt;=0.8),5.133,IF(AND(D114&lt;2.45,B114&gt;=3.05,D114&gt;=1.7,A114&lt;6.95,G114&gt;=0.417,G114&gt;=0.119,D114&gt;=1.55,D114&gt;=0.8),5.6,IF(AND(D114&gt;=2.45,B114&gt;=3.05,D114&gt;=1.7,A114&lt;6.95,G114&gt;=0.417,G114&gt;=0.119,D114&gt;=1.55,D114&gt;=0.8),6,"shouldnthappen")))))))))))))))))))))))))))))))))))))</f>
        <v>5.18</v>
      </c>
      <c r="AE114" s="1" t="n">
        <f aca="false">IF(AND(G114&lt;0.123,D114&gt;=0.25,D114&lt;0.75),1.3,IF(AND(H114&gt;=16.774,D114&gt;=1.75,D114&gt;=0.75),6.4,IF(AND(B114&lt;3.4,A114&lt;4.8,D114&lt;0.25,D114&lt;0.75),1.22,IF(AND(B114&gt;=3.4,A114&lt;4.8,D114&lt;0.25,D114&lt;0.75),1,IF(AND(A114&gt;=5.45,A114&gt;=4.8,D114&lt;0.25,D114&lt;0.75),1.367,IF(AND(H114&gt;=10.688,D114&lt;1.35,D114&lt;1.75,D114&gt;=0.75),4.2,IF(AND(A114&lt;5.3,D114&gt;=1.35,D114&lt;1.75,D114&gt;=0.75),4.05,IF(AND(G114&gt;=0.857,H114&lt;16.774,D114&gt;=1.75,D114&gt;=0.75),5.02,IF(AND(H114&lt;6.089,A114&lt;5.45,A114&gt;=4.8,D114&lt;0.25,D114&lt;0.75),1.7,IF(AND(G114&lt;0.184,D114&lt;0.35,G114&gt;=0.123,D114&gt;=0.25,D114&lt;0.75),1.7,IF(AND(G114&gt;=0.184,D114&lt;0.35,G114&gt;=0.123,D114&gt;=0.25,D114&lt;0.75),1.48,IF(AND(A114&lt;5.25,D114&gt;=0.35,G114&gt;=0.123,D114&gt;=0.25,D114&lt;0.75),1.75,IF(AND(A114&gt;=5.25,D114&gt;=0.35,G114&gt;=0.123,D114&gt;=0.25,D114&lt;0.75),1.5,IF(AND(A114&lt;5.3,H114&lt;10.688,D114&lt;1.35,D114&lt;1.75,D114&gt;=0.75),3.15,IF(AND(H114&lt;9.474,A114&gt;=5.3,D114&gt;=1.35,D114&lt;1.75,D114&gt;=0.75),4.95,IF(AND(G114&gt;=0.779,G114&lt;0.857,H114&lt;16.774,D114&gt;=1.75,D114&gt;=0.75),6,IF(AND(G114&lt;0.05,H114&gt;=6.089,A114&lt;5.45,A114&gt;=4.8,D114&lt;0.25,D114&lt;0.75),1.4,IF(AND(H114&lt;6.69,A114&gt;=5.3,H114&lt;10.688,D114&lt;1.35,D114&lt;1.75,D114&gt;=0.75),4.033,IF(AND(H114&gt;=6.69,A114&gt;=5.3,H114&lt;10.688,D114&lt;1.35,D114&lt;1.75,D114&gt;=0.75),3.733,IF(AND(B114&lt;2.5,H114&gt;=9.474,A114&gt;=5.3,D114&gt;=1.35,D114&lt;1.75,D114&gt;=0.75),4.5,IF(AND(D114&gt;=2.45,G114&lt;0.779,G114&lt;0.857,H114&lt;16.774,D114&gt;=1.75,D114&gt;=0.75),6,IF(AND(B114&gt;=3.75,G114&gt;=0.05,H114&gt;=6.089,A114&lt;5.45,A114&gt;=4.8,D114&lt;0.25,D114&lt;0.75),1.6,IF(AND(H114&lt;13.695,B114&gt;=2.5,H114&gt;=9.474,A114&gt;=5.3,D114&gt;=1.35,D114&lt;1.75,D114&gt;=0.75),4.567,IF(AND(G114&gt;=0.654,D114&lt;2.45,G114&lt;0.779,G114&lt;0.857,H114&lt;16.774,D114&gt;=1.75,D114&gt;=0.75),4.9,IF(AND(G114&gt;=0.73,B114&lt;3.75,G114&gt;=0.05,H114&gt;=6.089,A114&lt;5.45,A114&gt;=4.8,D114&lt;0.25,D114&lt;0.75),1.4,IF(AND(A114&lt;6.65,H114&gt;=13.695,B114&gt;=2.5,H114&gt;=9.474,A114&gt;=5.3,D114&gt;=1.35,D114&lt;1.75,D114&gt;=0.75),4.4,IF(AND(A114&gt;=6.65,H114&gt;=13.695,B114&gt;=2.5,H114&gt;=9.474,A114&gt;=5.3,D114&gt;=1.35,D114&lt;1.75,D114&gt;=0.75),4.84,IF(AND(B114&lt;2.75,G114&lt;0.654,D114&lt;2.45,G114&lt;0.779,G114&lt;0.857,H114&lt;16.774,D114&gt;=1.75,D114&gt;=0.75),5.2,IF(AND(H114&lt;9.524,G114&lt;0.73,B114&lt;3.75,G114&gt;=0.05,H114&gt;=6.089,A114&lt;5.45,A114&gt;=4.8,D114&lt;0.25,D114&lt;0.75),1.5,IF(AND(H114&gt;=9.524,G114&lt;0.73,B114&lt;3.75,G114&gt;=0.05,H114&gt;=6.089,A114&lt;5.45,A114&gt;=4.8,D114&lt;0.25,D114&lt;0.75),1.4,IF(AND(H114&gt;=13.644,B114&gt;=2.75,G114&lt;0.654,D114&lt;2.45,G114&lt;0.779,G114&lt;0.857,H114&lt;16.774,D114&gt;=1.75,D114&gt;=0.75),6.033,IF(AND(A114&gt;=6.85,H114&lt;13.644,B114&gt;=2.75,G114&lt;0.654,D114&lt;2.45,G114&lt;0.779,G114&lt;0.857,H114&lt;16.774,D114&gt;=1.75,D114&gt;=0.75),5.1,IF(AND(A114&gt;=6.75,A114&lt;6.85,H114&lt;13.644,B114&gt;=2.75,G114&lt;0.654,D114&lt;2.45,G114&lt;0.779,G114&lt;0.857,H114&lt;16.774,D114&gt;=1.75,D114&gt;=0.75),5.9,IF(AND(D114&gt;=2.35,A114&lt;6.75,A114&lt;6.85,H114&lt;13.644,B114&gt;=2.75,G114&lt;0.654,D114&lt;2.45,G114&lt;0.779,G114&lt;0.857,H114&lt;16.774,D114&gt;=1.75,D114&gt;=0.75),5.6,IF(AND(H114&lt;11.146,D114&lt;2.35,A114&lt;6.75,A114&lt;6.85,H114&lt;13.644,B114&gt;=2.75,G114&lt;0.654,D114&lt;2.45,G114&lt;0.779,G114&lt;0.857,H114&lt;16.774,D114&gt;=1.75,D114&gt;=0.75),5.4,IF(AND(H114&gt;=11.146,D114&lt;2.35,A114&lt;6.75,A114&lt;6.85,H114&lt;13.644,B114&gt;=2.75,G114&lt;0.654,D114&lt;2.45,G114&lt;0.779,G114&lt;0.857,H114&lt;16.774,D114&gt;=1.75,D114&gt;=0.75),5.6,"shouldnthappen"))))))))))))))))))))))))))))))))))))</f>
        <v>5.2</v>
      </c>
      <c r="AF114" s="1" t="n">
        <f aca="false">IF(AND(A114&lt;4.5,D114&lt;0.8),1.233,IF(AND(B114&lt;3.05,A114&gt;=4.5,D114&lt;0.8),1.4,IF(AND(D114&gt;=0.45,B114&gt;=3.05,A114&gt;=4.5,D114&lt;0.8),1.667,IF(AND(D114&lt;1.05,D114&lt;1.35,A114&lt;6.25,D114&gt;=0.8),3.633,IF(AND(H114&lt;13.935,A114&gt;=7.05,A114&gt;=6.25,D114&gt;=0.8),6,IF(AND(G114&gt;=0.948,D114&lt;0.45,B114&gt;=3.05,A114&gt;=4.5,D114&lt;0.8),1.7,IF(AND(G114&lt;0.652,D114&gt;=1.05,D114&lt;1.35,A114&lt;6.25,D114&gt;=0.8),4.16,IF(AND(D114&gt;=2.15,D114&gt;=1.75,D114&gt;=1.35,A114&lt;6.25,D114&gt;=0.8),5.4,IF(AND(G114&gt;=0.912,F114&lt;2.5,A114&lt;7.05,A114&gt;=6.25,D114&gt;=0.8),4.4,IF(AND(B114&gt;=3.25,F114&gt;=2.5,A114&lt;7.05,A114&gt;=6.25,D114&gt;=0.8),5.85,IF(AND(H114&lt;17.32,H114&gt;=13.935,A114&gt;=7.05,A114&gt;=6.25,D114&gt;=0.8),6.65,IF(AND(H114&gt;=17.32,H114&gt;=13.935,A114&gt;=7.05,A114&gt;=6.25,D114&gt;=0.8),6.4,IF(AND(H114&gt;=13.547,G114&lt;0.948,D114&lt;0.45,B114&gt;=3.05,A114&gt;=4.5,D114&lt;0.8),1.38,IF(AND(B114&gt;=2.75,G114&gt;=0.652,D114&gt;=1.05,D114&lt;1.35,A114&lt;6.25,D114&gt;=0.8),3.6,IF(AND(H114&lt;9.417,G114&lt;0.404,D114&lt;1.75,D114&gt;=1.35,A114&lt;6.25,D114&gt;=0.8),4.2,IF(AND(H114&gt;=9.417,G114&lt;0.404,D114&lt;1.75,D114&gt;=1.35,A114&lt;6.25,D114&gt;=0.8),4.5,IF(AND(G114&lt;0.464,G114&gt;=0.404,D114&lt;1.75,D114&gt;=1.35,A114&lt;6.25,D114&gt;=0.8),4.5,IF(AND(G114&gt;=0.464,G114&gt;=0.404,D114&lt;1.75,D114&gt;=1.35,A114&lt;6.25,D114&gt;=0.8),4.625,IF(AND(D114&lt;1.85,D114&lt;2.15,D114&gt;=1.75,D114&gt;=1.35,A114&lt;6.25,D114&gt;=0.8),4.9,IF(AND(D114&gt;=1.85,D114&lt;2.15,D114&gt;=1.75,D114&gt;=1.35,A114&lt;6.25,D114&gt;=0.8),5.05,IF(AND(G114&lt;0.332,G114&lt;0.912,F114&lt;2.5,A114&lt;7.05,A114&gt;=6.25,D114&gt;=0.8),4.467,IF(AND(G114&gt;=0.332,G114&lt;0.912,F114&lt;2.5,A114&lt;7.05,A114&gt;=6.25,D114&gt;=0.8),4.767,IF(AND(D114&lt;0.15,H114&lt;13.547,G114&lt;0.948,D114&lt;0.45,B114&gt;=3.05,A114&gt;=4.5,D114&lt;0.8),1.5,IF(AND(D114&lt;1.15,B114&lt;2.75,G114&gt;=0.652,D114&gt;=1.05,D114&lt;1.35,A114&lt;6.25,D114&gt;=0.8),3.9,IF(AND(D114&gt;=1.15,B114&lt;2.75,G114&gt;=0.652,D114&gt;=1.05,D114&lt;1.35,A114&lt;6.25,D114&gt;=0.8),4,IF(AND(D114&gt;=2.25,B114&lt;3.15,B114&lt;3.25,F114&gt;=2.5,A114&lt;7.05,A114&gt;=6.25,D114&gt;=0.8),5.14,IF(AND(G114&lt;0.621,B114&gt;=3.15,B114&lt;3.25,F114&gt;=2.5,A114&lt;7.05,A114&gt;=6.25,D114&gt;=0.8),5.75,IF(AND(G114&gt;=0.621,B114&gt;=3.15,B114&lt;3.25,F114&gt;=2.5,A114&lt;7.05,A114&gt;=6.25,D114&gt;=0.8),5.1,IF(AND(G114&gt;=0.862,D114&gt;=0.15,H114&lt;13.547,G114&lt;0.948,D114&lt;0.45,B114&gt;=3.05,A114&gt;=4.5,D114&lt;0.8),1.5,IF(AND(A114&lt;6.35,D114&lt;2.25,B114&lt;3.15,B114&lt;3.25,F114&gt;=2.5,A114&lt;7.05,A114&gt;=6.25,D114&gt;=0.8),5.267,IF(AND(A114&gt;=6.35,D114&lt;2.25,B114&lt;3.15,B114&lt;3.25,F114&gt;=2.5,A114&lt;7.05,A114&gt;=6.25,D114&gt;=0.8),5.42,IF(AND(A114&lt;5.1,G114&lt;0.862,D114&gt;=0.15,H114&lt;13.547,G114&lt;0.948,D114&lt;0.45,B114&gt;=3.05,A114&gt;=4.5,D114&lt;0.8),1.35,IF(AND(B114&lt;3.95,A114&gt;=5.1,G114&lt;0.862,D114&gt;=0.15,H114&lt;13.547,G114&lt;0.948,D114&lt;0.45,B114&gt;=3.05,A114&gt;=4.5,D114&lt;0.8),1.5,IF(AND(B114&gt;=3.95,A114&gt;=5.1,G114&lt;0.862,D114&gt;=0.15,H114&lt;13.547,G114&lt;0.948,D114&lt;0.45,B114&gt;=3.05,A114&gt;=4.5,D114&lt;0.8),1.467,"shouldnthappen"))))))))))))))))))))))))))))))))))</f>
        <v>5.42</v>
      </c>
      <c r="AG114" s="1" t="n">
        <f aca="false">IF(AND(H114&lt;5.748,A114&lt;4.85,D114&lt;0.75),1,IF(AND(B114&gt;=3.5,D114&gt;=1.75,D114&gt;=0.75),6.2,IF(AND(A114&gt;=4.65,H114&gt;=5.748,A114&lt;4.85,D114&lt;0.75),1.333,IF(AND(H114&lt;6.417,B114&lt;3.45,A114&gt;=4.85,D114&lt;0.75),1.7,IF(AND(A114&lt;5.05,B114&gt;=3.45,A114&gt;=4.85,D114&lt;0.75),1.4,IF(AND(A114&gt;=5.05,B114&gt;=3.45,A114&gt;=4.85,D114&lt;0.75),1.5,IF(AND(F114&gt;=2.5,H114&lt;13.641,D114&lt;1.75,D114&gt;=0.75),4.667,IF(AND(G114&lt;0.187,H114&gt;=13.641,D114&lt;1.75,D114&gt;=0.75),5,IF(AND(A114&gt;=7.1,B114&lt;3.5,D114&gt;=1.75,D114&gt;=0.75),6.575,IF(AND(G114&lt;0.161,A114&lt;4.65,H114&gt;=5.748,A114&lt;4.85,D114&lt;0.75),1.5,IF(AND(H114&lt;8.399,H114&gt;=6.417,B114&lt;3.45,A114&gt;=4.85,D114&lt;0.75),1.5,IF(AND(H114&gt;=8.399,H114&gt;=6.417,B114&lt;3.45,A114&gt;=4.85,D114&lt;0.75),1.625,IF(AND(G114&lt;0.086,F114&lt;2.5,H114&lt;13.641,D114&lt;1.75,D114&gt;=0.75),4.7,IF(AND(D114&lt;1.35,G114&gt;=0.187,H114&gt;=13.641,D114&lt;1.75,D114&gt;=0.75),4.2,IF(AND(G114&lt;0.422,G114&gt;=0.161,A114&lt;4.65,H114&gt;=5.748,A114&lt;4.85,D114&lt;0.75),1.4,IF(AND(G114&gt;=0.422,G114&gt;=0.161,A114&lt;4.65,H114&gt;=5.748,A114&lt;4.85,D114&lt;0.75),1.3,IF(AND(B114&lt;2.5,D114&gt;=1.35,G114&gt;=0.187,H114&gt;=13.641,D114&lt;1.75,D114&gt;=0.75),4.5,IF(AND(B114&lt;2.75,A114&lt;6,A114&lt;7.1,B114&lt;3.5,D114&gt;=1.75,D114&gt;=0.75),5.1,IF(AND(B114&gt;=2.75,A114&lt;6,A114&lt;7.1,B114&lt;3.5,D114&gt;=1.75,D114&gt;=0.75),5.02,IF(AND(A114&lt;5.15,A114&lt;5.9,G114&gt;=0.086,F114&lt;2.5,H114&lt;13.641,D114&lt;1.75,D114&gt;=0.75),3,IF(AND(G114&lt;0.644,A114&gt;=5.9,G114&gt;=0.086,F114&lt;2.5,H114&lt;13.641,D114&lt;1.75,D114&gt;=0.75),4.65,IF(AND(G114&gt;=0.644,A114&gt;=5.9,G114&gt;=0.086,F114&lt;2.5,H114&lt;13.641,D114&lt;1.75,D114&gt;=0.75),4.24,IF(AND(D114&lt;1.45,B114&gt;=2.5,D114&gt;=1.35,G114&gt;=0.187,H114&gt;=13.641,D114&lt;1.75,D114&gt;=0.75),4.68,IF(AND(D114&gt;=1.45,B114&gt;=2.5,D114&gt;=1.35,G114&gt;=0.187,H114&gt;=13.641,D114&lt;1.75,D114&gt;=0.75),4.833,IF(AND(H114&lt;13.18,D114&lt;2.05,A114&gt;=6,A114&lt;7.1,B114&lt;3.5,D114&gt;=1.75,D114&gt;=0.75),5.44,IF(AND(H114&gt;=13.18,D114&lt;2.05,A114&gt;=6,A114&lt;7.1,B114&lt;3.5,D114&gt;=1.75,D114&gt;=0.75),5.1,IF(AND(H114&lt;8.759,D114&gt;=2.05,A114&gt;=6,A114&lt;7.1,B114&lt;3.5,D114&gt;=1.75,D114&gt;=0.75),5.4,IF(AND(A114&gt;=5.75,A114&gt;=5.15,A114&lt;5.9,G114&gt;=0.086,F114&lt;2.5,H114&lt;13.641,D114&lt;1.75,D114&gt;=0.75),3.967,IF(AND(H114&lt;10.159,H114&gt;=8.759,D114&gt;=2.05,A114&gt;=6,A114&lt;7.1,B114&lt;3.5,D114&gt;=1.75,D114&gt;=0.75),5.925,IF(AND(D114&lt;1.2,A114&lt;5.75,A114&gt;=5.15,A114&lt;5.9,G114&gt;=0.086,F114&lt;2.5,H114&lt;13.641,D114&lt;1.75,D114&gt;=0.75),3.667,IF(AND(D114&lt;2.25,H114&gt;=10.159,H114&gt;=8.759,D114&gt;=2.05,A114&gt;=6,A114&lt;7.1,B114&lt;3.5,D114&gt;=1.75,D114&gt;=0.75),5.66,IF(AND(D114&gt;=2.25,H114&gt;=10.159,H114&gt;=8.759,D114&gt;=2.05,A114&gt;=6,A114&lt;7.1,B114&lt;3.5,D114&gt;=1.75,D114&gt;=0.75),5.34,IF(AND(D114&lt;1.35,D114&gt;=1.2,A114&lt;5.75,A114&gt;=5.15,A114&lt;5.9,G114&gt;=0.086,F114&lt;2.5,H114&lt;13.641,D114&lt;1.75,D114&gt;=0.75),4.025,IF(AND(D114&gt;=1.35,D114&gt;=1.2,A114&lt;5.75,A114&gt;=5.15,A114&lt;5.9,G114&gt;=0.086,F114&lt;2.5,H114&lt;13.641,D114&lt;1.75,D114&gt;=0.75),3.9,"shouldnthappen"))))))))))))))))))))))))))))))))))</f>
        <v>5.44</v>
      </c>
      <c r="AH114" s="1" t="n">
        <f aca="false">IF(AND(F114&lt;1.5,H114&lt;6.799,A114&lt;5.45),1.7,IF(AND(F114&gt;=1.5,H114&lt;6.799,A114&lt;5.45),4.1,IF(AND(D114&gt;=0.8,H114&gt;=6.799,A114&lt;5.45),3.9,IF(AND(H114&lt;7.564,F114&lt;2.5,A114&gt;=5.45),3.925,IF(AND(H114&gt;=16.284,F114&gt;=2.5,A114&gt;=5.45),6.5,IF(AND(A114&lt;4.35,D114&lt;0.8,H114&gt;=6.799,A114&lt;5.45),1.1,IF(AND(B114&lt;2.8,D114&lt;1.35,H114&gt;=7.564,F114&lt;2.5,A114&gt;=5.45),4.1,IF(AND(B114&gt;=2.8,D114&lt;1.35,H114&gt;=7.564,F114&lt;2.5,A114&gt;=5.45),4.267,IF(AND(B114&lt;2.75,D114&gt;=1.35,H114&gt;=7.564,F114&lt;2.5,A114&gt;=5.45),5,IF(AND(G114&gt;=0.078,G114&lt;0.26,H114&lt;16.284,F114&gt;=2.5,A114&gt;=5.45),6.06,IF(AND(G114&gt;=0.805,G114&gt;=0.26,H114&lt;16.284,F114&gt;=2.5,A114&gt;=5.45),5.02,IF(AND(H114&gt;=10.109,B114&gt;=3.45,A114&gt;=4.35,D114&lt;0.8,H114&gt;=6.799,A114&lt;5.45),1.55,IF(AND(D114&lt;2.25,G114&lt;0.078,G114&lt;0.26,H114&lt;16.284,F114&gt;=2.5,A114&gt;=5.45),5.6,IF(AND(D114&gt;=2.25,G114&lt;0.078,G114&lt;0.26,H114&lt;16.284,F114&gt;=2.5,A114&gt;=5.45),5.7,IF(AND(A114&lt;6.15,G114&lt;0.805,G114&gt;=0.26,H114&lt;16.284,F114&gt;=2.5,A114&gt;=5.45),4.967,IF(AND(A114&lt;4.65,H114&lt;12.227,B114&lt;3.45,A114&gt;=4.35,D114&lt;0.8,H114&gt;=6.799,A114&lt;5.45),1.333,IF(AND(A114&lt;4.85,H114&gt;=12.227,B114&lt;3.45,A114&gt;=4.35,D114&lt;0.8,H114&gt;=6.799,A114&lt;5.45),1.42,IF(AND(A114&gt;=4.85,H114&gt;=12.227,B114&lt;3.45,A114&gt;=4.35,D114&lt;0.8,H114&gt;=6.799,A114&lt;5.45),1.533,IF(AND(A114&lt;5.05,H114&lt;10.109,B114&gt;=3.45,A114&gt;=4.35,D114&lt;0.8,H114&gt;=6.799,A114&lt;5.45),1.4,IF(AND(A114&gt;=5.05,H114&lt;10.109,B114&gt;=3.45,A114&gt;=4.35,D114&lt;0.8,H114&gt;=6.799,A114&lt;5.45),1.5,IF(AND(G114&lt;0.14,H114&lt;13.531,B114&gt;=2.75,D114&gt;=1.35,H114&gt;=7.564,F114&lt;2.5,A114&gt;=5.45),4.7,IF(AND(G114&lt;0.187,H114&gt;=13.531,B114&gt;=2.75,D114&gt;=1.35,H114&gt;=7.564,F114&lt;2.5,A114&gt;=5.45),5,IF(AND(G114&gt;=0.187,H114&gt;=13.531,B114&gt;=2.75,D114&gt;=1.35,H114&gt;=7.564,F114&lt;2.5,A114&gt;=5.45),4.66,IF(AND(A114&lt;6.35,A114&gt;=6.15,G114&lt;0.805,G114&gt;=0.26,H114&lt;16.284,F114&gt;=2.5,A114&gt;=5.45),6,IF(AND(D114&lt;0.15,A114&gt;=4.65,H114&lt;12.227,B114&lt;3.45,A114&gt;=4.35,D114&lt;0.8,H114&gt;=6.799,A114&lt;5.45),1.5,IF(AND(H114&lt;10.723,G114&gt;=0.14,H114&lt;13.531,B114&gt;=2.75,D114&gt;=1.35,H114&gt;=7.564,F114&lt;2.5,A114&gt;=5.45),4.6,IF(AND(H114&gt;=10.723,G114&gt;=0.14,H114&lt;13.531,B114&gt;=2.75,D114&gt;=1.35,H114&gt;=7.564,F114&lt;2.5,A114&gt;=5.45),4.46,IF(AND(G114&lt;0.364,A114&gt;=6.35,A114&gt;=6.15,G114&lt;0.805,G114&gt;=0.26,H114&lt;16.284,F114&gt;=2.5,A114&gt;=5.45),5.28,IF(AND(A114&lt;5.1,D114&gt;=0.15,A114&gt;=4.65,H114&lt;12.227,B114&lt;3.45,A114&gt;=4.35,D114&lt;0.8,H114&gt;=6.799,A114&lt;5.45),1.36,IF(AND(A114&gt;=5.1,D114&gt;=0.15,A114&gt;=4.65,H114&lt;12.227,B114&lt;3.45,A114&gt;=4.35,D114&lt;0.8,H114&gt;=6.799,A114&lt;5.45),1.4,IF(AND(G114&gt;=0.6,G114&gt;=0.364,A114&gt;=6.35,A114&gt;=6.15,G114&lt;0.805,G114&gt;=0.26,H114&lt;16.284,F114&gt;=2.5,A114&gt;=5.45),5.1,IF(AND(A114&gt;=6.95,G114&lt;0.6,G114&gt;=0.364,A114&gt;=6.35,A114&gt;=6.15,G114&lt;0.805,G114&gt;=0.26,H114&lt;16.284,F114&gt;=2.5,A114&gt;=5.45),5.8,IF(AND(B114&lt;3.2,A114&lt;6.95,G114&lt;0.6,G114&gt;=0.364,A114&gt;=6.35,A114&gt;=6.15,G114&lt;0.805,G114&gt;=0.26,H114&lt;16.284,F114&gt;=2.5,A114&gt;=5.45),5.6,IF(AND(B114&gt;=3.2,A114&lt;6.95,G114&lt;0.6,G114&gt;=0.364,A114&gt;=6.35,A114&gt;=6.15,G114&lt;0.805,G114&gt;=0.26,H114&lt;16.284,F114&gt;=2.5,A114&gt;=5.45),5.7,"shouldnthappen"))))))))))))))))))))))))))))))))))</f>
        <v>5.28</v>
      </c>
      <c r="AI114" s="1" t="n">
        <f aca="false">IF(AND(B114&gt;=3.55,A114&lt;5.05,F114&lt;1.5),1,IF(AND(H114&gt;=13.436,A114&gt;=5.05,F114&lt;1.5),1.633,IF(AND(A114&lt;4.35,B114&lt;3.55,A114&lt;5.05,F114&lt;1.5),1.1,IF(AND(A114&lt;5.15,H114&lt;13.436,A114&gt;=5.05,F114&lt;1.5),1.6,IF(AND(G114&lt;0.837,D114&lt;1.2,B114&lt;2.65,F114&gt;=1.5),3.7,IF(AND(G114&gt;=0.837,D114&lt;1.2,B114&lt;2.65,F114&gt;=1.5),3,IF(AND(D114&lt;1.4,D114&gt;=1.2,B114&lt;2.65,F114&gt;=1.5),4.133,IF(AND(D114&gt;=1.4,D114&gt;=1.2,B114&lt;2.65,F114&gt;=1.5),4.633,IF(AND(G114&lt;0.302,A114&gt;=4.35,B114&lt;3.55,A114&lt;5.05,F114&lt;1.5),1.34,IF(AND(D114&gt;=0.3,A114&gt;=5.15,H114&lt;13.436,A114&gt;=5.05,F114&lt;1.5),1.5,IF(AND(G114&lt;0.233,G114&lt;0.265,D114&lt;1.55,B114&gt;=2.65,F114&gt;=1.5),4.56,IF(AND(G114&gt;=0.233,G114&lt;0.265,D114&lt;1.55,B114&gt;=2.65,F114&gt;=1.5),5.1,IF(AND(G114&lt;0.395,G114&gt;=0.265,D114&lt;1.55,B114&gt;=2.65,F114&gt;=1.5),4.025,IF(AND(H114&lt;13.935,A114&gt;=7.05,D114&gt;=1.55,B114&gt;=2.65,F114&gt;=1.5),6.12,IF(AND(H114&gt;=13.935,A114&gt;=7.05,D114&gt;=1.55,B114&gt;=2.65,F114&gt;=1.5),6.64,IF(AND(G114&gt;=0.858,G114&gt;=0.302,A114&gt;=4.35,B114&lt;3.55,A114&lt;5.05,F114&lt;1.5),1.3,IF(AND(H114&lt;6.543,D114&lt;0.3,A114&gt;=5.15,H114&lt;13.436,A114&gt;=5.05,F114&lt;1.5),1.4,IF(AND(H114&gt;=6.543,D114&lt;0.3,A114&gt;=5.15,H114&lt;13.436,A114&gt;=5.05,F114&lt;1.5),1.48,IF(AND(A114&lt;6.3,G114&gt;=0.395,G114&gt;=0.265,D114&lt;1.55,B114&gt;=2.65,F114&gt;=1.5),4.14,IF(AND(A114&gt;=6.3,G114&gt;=0.395,G114&gt;=0.265,D114&lt;1.55,B114&gt;=2.65,F114&gt;=1.5),4.767,IF(AND(G114&gt;=0.669,B114&lt;3.15,A114&lt;7.05,D114&gt;=1.55,B114&gt;=2.65,F114&gt;=1.5),5,IF(AND(H114&lt;9.459,G114&lt;0.858,G114&gt;=0.302,A114&gt;=4.35,B114&lt;3.55,A114&lt;5.05,F114&lt;1.5),1.4,IF(AND(H114&gt;=9.459,G114&lt;0.858,G114&gt;=0.302,A114&gt;=4.35,B114&lt;3.55,A114&lt;5.05,F114&lt;1.5),1.6,IF(AND(G114&gt;=0.433,G114&lt;0.669,B114&lt;3.15,A114&lt;7.05,D114&gt;=1.55,B114&gt;=2.65,F114&gt;=1.5),5.68,IF(AND(G114&lt;0.481,H114&lt;10.257,B114&gt;=3.15,A114&lt;7.05,D114&gt;=1.55,B114&gt;=2.65,F114&gt;=1.5),5.7,IF(AND(G114&gt;=0.481,H114&lt;10.257,B114&gt;=3.15,A114&lt;7.05,D114&gt;=1.55,B114&gt;=2.65,F114&gt;=1.5),5.9,IF(AND(D114&lt;2.15,H114&gt;=10.257,B114&gt;=3.15,A114&lt;7.05,D114&gt;=1.55,B114&gt;=2.65,F114&gt;=1.5),5.1,IF(AND(D114&gt;=2.15,H114&gt;=10.257,B114&gt;=3.15,A114&lt;7.05,D114&gt;=1.55,B114&gt;=2.65,F114&gt;=1.5),5.42,IF(AND(G114&lt;0.098,G114&lt;0.433,G114&lt;0.669,B114&lt;3.15,A114&lt;7.05,D114&gt;=1.55,B114&gt;=2.65,F114&gt;=1.5),5.567,IF(AND(D114&lt;1.8,G114&gt;=0.098,G114&lt;0.433,G114&lt;0.669,B114&lt;3.15,A114&lt;7.05,D114&gt;=1.55,B114&gt;=2.65,F114&gt;=1.5),5.033,IF(AND(G114&gt;=0.312,D114&gt;=1.8,G114&gt;=0.098,G114&lt;0.433,G114&lt;0.669,B114&lt;3.15,A114&lt;7.05,D114&gt;=1.55,B114&gt;=2.65,F114&gt;=1.5),5.4,IF(AND(H114&lt;9.002,G114&lt;0.312,D114&gt;=1.8,G114&gt;=0.098,G114&lt;0.433,G114&lt;0.669,B114&lt;3.15,A114&lt;7.05,D114&gt;=1.55,B114&gt;=2.65,F114&gt;=1.5),5.1,IF(AND(H114&gt;=9.002,G114&lt;0.312,D114&gt;=1.8,G114&gt;=0.098,G114&lt;0.433,G114&lt;0.669,B114&lt;3.15,A114&lt;7.05,D114&gt;=1.55,B114&gt;=2.65,F114&gt;=1.5),5.26,"shouldnthappen")))))))))))))))))))))))))))))))))</f>
        <v>5.26</v>
      </c>
      <c r="AJ114" s="1" t="n">
        <f aca="false">IF(AND(A114&gt;=5.25,D114&gt;=0.35,D114&lt;0.8),1.433,IF(AND(F114&gt;=2.5,H114&lt;6.927,D114&gt;=0.8),5.1,IF(AND(H114&lt;5.85,B114&lt;3.65,D114&lt;0.35,D114&lt;0.8),1,IF(AND(A114&lt;5.55,B114&gt;=3.65,D114&lt;0.35,D114&lt;0.8),1.5,IF(AND(A114&gt;=5.55,B114&gt;=3.65,D114&lt;0.35,D114&lt;0.8),1.7,IF(AND(H114&lt;7.949,A114&lt;5.25,D114&gt;=0.35,D114&lt;0.8),1.9,IF(AND(H114&gt;=7.949,A114&lt;5.25,D114&gt;=0.35,D114&lt;0.8),1.54,IF(AND(A114&lt;5.55,F114&lt;2.5,H114&lt;6.927,D114&gt;=0.8),3.98,IF(AND(A114&gt;=5.55,F114&lt;2.5,H114&lt;6.927,D114&gt;=0.8),4.1,IF(AND(A114&gt;=7.25,D114&gt;=1.55,H114&gt;=6.927,D114&gt;=0.8),6.65,IF(AND(A114&lt;5.75,D114&lt;1.2,D114&lt;1.55,H114&gt;=6.927,D114&gt;=0.8),3.62,IF(AND(A114&gt;=5.75,D114&lt;1.2,D114&lt;1.55,H114&gt;=6.927,D114&gt;=0.8),4.1,IF(AND(G114&lt;0.175,A114&lt;4.8,H114&gt;=5.85,B114&lt;3.65,D114&lt;0.35,D114&lt;0.8),1.5,IF(AND(G114&gt;=0.175,A114&lt;4.8,H114&gt;=5.85,B114&lt;3.65,D114&lt;0.35,D114&lt;0.8),1.3,IF(AND(A114&gt;=5.05,A114&gt;=4.8,H114&gt;=5.85,B114&lt;3.65,D114&lt;0.35,D114&lt;0.8),1.5,IF(AND(G114&gt;=0.735,A114&lt;6.25,D114&gt;=1.2,D114&lt;1.55,H114&gt;=6.927,D114&gt;=0.8),4,IF(AND(H114&lt;10.464,A114&lt;6.2,A114&lt;7.25,D114&gt;=1.55,H114&gt;=6.927,D114&gt;=0.8),5.1,IF(AND(H114&gt;=10.464,A114&lt;6.2,A114&lt;7.25,D114&gt;=1.55,H114&gt;=6.927,D114&gt;=0.8),4.9,IF(AND(G114&lt;0.418,A114&lt;5.05,A114&gt;=4.8,H114&gt;=5.85,B114&lt;3.65,D114&lt;0.35,D114&lt;0.8),1.48,IF(AND(G114&gt;=0.418,A114&lt;5.05,A114&gt;=4.8,H114&gt;=5.85,B114&lt;3.65,D114&lt;0.35,D114&lt;0.8),1.3,IF(AND(B114&lt;2.75,G114&lt;0.735,A114&lt;6.25,D114&gt;=1.2,D114&lt;1.55,H114&gt;=6.927,D114&gt;=0.8),4.35,IF(AND(H114&lt;15.422,D114&lt;1.45,A114&gt;=6.25,D114&gt;=1.2,D114&lt;1.55,H114&gt;=6.927,D114&gt;=0.8),4.375,IF(AND(H114&gt;=15.422,D114&lt;1.45,A114&gt;=6.25,D114&gt;=1.2,D114&lt;1.55,H114&gt;=6.927,D114&gt;=0.8),4.7,IF(AND(A114&lt;6.4,D114&gt;=1.45,A114&gt;=6.25,D114&gt;=1.2,D114&lt;1.55,H114&gt;=6.927,D114&gt;=0.8),5.1,IF(AND(G114&gt;=0.576,D114&lt;2.15,A114&gt;=6.2,A114&lt;7.25,D114&gt;=1.55,H114&gt;=6.927,D114&gt;=0.8),5.1,IF(AND(G114&lt;0.537,D114&gt;=2.15,A114&gt;=6.2,A114&lt;7.25,D114&gt;=1.55,H114&gt;=6.927,D114&gt;=0.8),5.533,IF(AND(G114&gt;=0.537,D114&gt;=2.15,A114&gt;=6.2,A114&lt;7.25,D114&gt;=1.55,H114&gt;=6.927,D114&gt;=0.8),5.9,IF(AND(D114&lt;1.45,B114&gt;=2.75,G114&lt;0.735,A114&lt;6.25,D114&gt;=1.2,D114&lt;1.55,H114&gt;=6.927,D114&gt;=0.8),4.6,IF(AND(D114&gt;=1.45,B114&gt;=2.75,G114&lt;0.735,A114&lt;6.25,D114&gt;=1.2,D114&lt;1.55,H114&gt;=6.927,D114&gt;=0.8),4.5,IF(AND(H114&lt;12.582,A114&gt;=6.4,D114&gt;=1.45,A114&gt;=6.25,D114&gt;=1.2,D114&lt;1.55,H114&gt;=6.927,D114&gt;=0.8),4.66,IF(AND(H114&gt;=12.582,A114&gt;=6.4,D114&gt;=1.45,A114&gt;=6.25,D114&gt;=1.2,D114&lt;1.55,H114&gt;=6.927,D114&gt;=0.8),4.9,IF(AND(B114&lt;2.75,G114&lt;0.576,D114&lt;2.15,A114&gt;=6.2,A114&lt;7.25,D114&gt;=1.55,H114&gt;=6.927,D114&gt;=0.8),5.3,IF(AND(G114&gt;=0.395,B114&gt;=2.75,G114&lt;0.576,D114&lt;2.15,A114&gt;=6.2,A114&lt;7.25,D114&gt;=1.55,H114&gt;=6.927,D114&gt;=0.8),5.6,IF(AND(D114&gt;=1.9,G114&lt;0.395,B114&gt;=2.75,G114&lt;0.576,D114&lt;2.15,A114&gt;=6.2,A114&lt;7.25,D114&gt;=1.55,H114&gt;=6.927,D114&gt;=0.8),5.333,IF(AND(B114&lt;2.95,D114&lt;1.9,G114&lt;0.395,B114&gt;=2.75,G114&lt;0.576,D114&lt;2.15,A114&gt;=6.2,A114&lt;7.25,D114&gt;=1.55,H114&gt;=6.927,D114&gt;=0.8),5.6,IF(AND(B114&gt;=2.95,D114&lt;1.9,G114&lt;0.395,B114&gt;=2.75,G114&lt;0.576,D114&lt;2.15,A114&gt;=6.2,A114&lt;7.25,D114&gt;=1.55,H114&gt;=6.927,D114&gt;=0.8),5.5,"shouldnthappen"))))))))))))))))))))))))))))))))))))</f>
        <v>5.3</v>
      </c>
      <c r="AK114" s="1" t="n">
        <f aca="false">IF(AND(H114&lt;5.85,B114&lt;3.65,F114&lt;1.5),1,IF(AND(B114&gt;=3.95,B114&gt;=3.65,F114&lt;1.5),1.433,IF(AND(A114&lt;5.15,F114&lt;2.5,F114&gt;=1.5),3.075,IF(AND(D114&gt;=0.35,H114&gt;=5.85,B114&lt;3.65,F114&lt;1.5),1.5,IF(AND(G114&lt;0.168,B114&lt;3.95,B114&gt;=3.65,F114&lt;1.5),1.7,IF(AND(H114&lt;5.767,A114&lt;7.25,F114&gt;=2.5,F114&gt;=1.5),4.5,IF(AND(D114&lt;1.9,A114&gt;=7.25,F114&gt;=2.5,F114&gt;=1.5),6.3,IF(AND(D114&gt;=1.9,A114&gt;=7.25,F114&gt;=2.5,F114&gt;=1.5),6.575,IF(AND(B114&lt;3.75,G114&gt;=0.168,B114&lt;3.95,B114&gt;=3.65,F114&lt;1.5),1.5,IF(AND(B114&gt;=3.75,G114&gt;=0.168,B114&lt;3.95,B114&gt;=3.65,F114&lt;1.5),1.6,IF(AND(D114&gt;=1.35,A114&lt;6.15,A114&gt;=5.15,F114&lt;2.5,F114&gt;=1.5),4.42,IF(AND(D114&lt;1.4,A114&gt;=6.15,A114&gt;=5.15,F114&lt;2.5,F114&gt;=1.5),4.5,IF(AND(D114&gt;=1.4,A114&gt;=6.15,A114&gt;=5.15,F114&lt;2.5,F114&gt;=1.5),4.675,IF(AND(D114&lt;0.15,H114&lt;11.218,D114&lt;0.35,H114&gt;=5.85,B114&lt;3.65,F114&lt;1.5),1.5,IF(AND(D114&lt;0.15,H114&gt;=11.218,D114&lt;0.35,H114&gt;=5.85,B114&lt;3.65,F114&lt;1.5),1.1,IF(AND(B114&lt;2.7,D114&lt;1.35,A114&lt;6.15,A114&gt;=5.15,F114&lt;2.5,F114&gt;=1.5),3.82,IF(AND(A114&lt;6.15,G114&gt;=0.755,H114&gt;=5.767,A114&lt;7.25,F114&gt;=2.5,F114&gt;=1.5),4.98,IF(AND(A114&gt;=6.15,G114&gt;=0.755,H114&gt;=5.767,A114&lt;7.25,F114&gt;=2.5,F114&gt;=1.5),5.3,IF(AND(B114&lt;3.4,D114&gt;=0.15,H114&lt;11.218,D114&lt;0.35,H114&gt;=5.85,B114&lt;3.65,F114&lt;1.5),1.4,IF(AND(B114&gt;=3.4,D114&gt;=0.15,H114&lt;11.218,D114&lt;0.35,H114&gt;=5.85,B114&lt;3.65,F114&lt;1.5),1.3,IF(AND(H114&lt;11.731,D114&gt;=0.15,H114&gt;=11.218,D114&lt;0.35,H114&gt;=5.85,B114&lt;3.65,F114&lt;1.5),1.2,IF(AND(H114&lt;9.053,B114&gt;=2.7,D114&lt;1.35,A114&lt;6.15,A114&gt;=5.15,F114&lt;2.5,F114&gt;=1.5),3.85,IF(AND(D114&gt;=2.1,B114&lt;2.85,G114&lt;0.755,H114&gt;=5.767,A114&lt;7.25,F114&gt;=2.5,F114&gt;=1.5),5.6,IF(AND(D114&gt;=2.45,B114&gt;=2.85,G114&lt;0.755,H114&gt;=5.767,A114&lt;7.25,F114&gt;=2.5,F114&gt;=1.5),5.8,IF(AND(B114&gt;=3.45,H114&gt;=11.731,D114&gt;=0.15,H114&gt;=11.218,D114&lt;0.35,H114&gt;=5.85,B114&lt;3.65,F114&lt;1.5),1.3,IF(AND(A114&lt;5.9,H114&gt;=9.053,B114&gt;=2.7,D114&lt;1.35,A114&lt;6.15,A114&gt;=5.15,F114&lt;2.5,F114&gt;=1.5),4.3,IF(AND(A114&gt;=5.9,H114&gt;=9.053,B114&gt;=2.7,D114&lt;1.35,A114&lt;6.15,A114&gt;=5.15,F114&lt;2.5,F114&gt;=1.5),4,IF(AND(G114&gt;=0.519,D114&lt;2.1,B114&lt;2.85,G114&lt;0.755,H114&gt;=5.767,A114&lt;7.25,F114&gt;=2.5,F114&gt;=1.5),4.9,IF(AND(A114&gt;=7.05,D114&lt;2.45,B114&gt;=2.85,G114&lt;0.755,H114&gt;=5.767,A114&lt;7.25,F114&gt;=2.5,F114&gt;=1.5),5.8,IF(AND(H114&lt;14.396,B114&lt;3.45,H114&gt;=11.731,D114&gt;=0.15,H114&gt;=11.218,D114&lt;0.35,H114&gt;=5.85,B114&lt;3.65,F114&lt;1.5),1.44,IF(AND(H114&gt;=14.396,B114&lt;3.45,H114&gt;=11.731,D114&gt;=0.15,H114&gt;=11.218,D114&lt;0.35,H114&gt;=5.85,B114&lt;3.65,F114&lt;1.5),1.3,IF(AND(G114&lt;0.282,G114&lt;0.519,D114&lt;2.1,B114&lt;2.85,G114&lt;0.755,H114&gt;=5.767,A114&lt;7.25,F114&gt;=2.5,F114&gt;=1.5),5.1,IF(AND(G114&gt;=0.282,G114&lt;0.519,D114&lt;2.1,B114&lt;2.85,G114&lt;0.755,H114&gt;=5.767,A114&lt;7.25,F114&gt;=2.5,F114&gt;=1.5),5.3,IF(AND(A114&lt;6.4,D114&lt;1.9,A114&lt;7.05,D114&lt;2.45,B114&gt;=2.85,G114&lt;0.755,H114&gt;=5.767,A114&lt;7.25,F114&gt;=2.5,F114&gt;=1.5),5.6,IF(AND(A114&gt;=6.4,D114&lt;1.9,A114&lt;7.05,D114&lt;2.45,B114&gt;=2.85,G114&lt;0.755,H114&gt;=5.767,A114&lt;7.25,F114&gt;=2.5,F114&gt;=1.5),5.5,IF(AND(H114&lt;8.884,D114&gt;=1.9,A114&lt;7.05,D114&lt;2.45,B114&gt;=2.85,G114&lt;0.755,H114&gt;=5.767,A114&lt;7.25,F114&gt;=2.5,F114&gt;=1.5),5.3,IF(AND(H114&gt;=8.884,D114&gt;=1.9,A114&lt;7.05,D114&lt;2.45,B114&gt;=2.85,G114&lt;0.755,H114&gt;=5.767,A114&lt;7.25,F114&gt;=2.5,F114&gt;=1.5),5.52,"shouldnthappen")))))))))))))))))))))))))))))))))))))</f>
        <v>5.3</v>
      </c>
      <c r="AL114" s="1" t="n">
        <f aca="false">IF(AND(H114&lt;5.85,A114&lt;5.05,D114&lt;0.8),1,IF(AND(B114&lt;3.35,A114&gt;=5.05,D114&lt;0.8),1.7,IF(AND(D114&gt;=2.45,F114&gt;=2.5,D114&gt;=0.8),6.05,IF(AND(H114&gt;=11.218,H114&gt;=5.85,A114&lt;5.05,D114&lt;0.8),1.28,IF(AND(G114&gt;=0.948,B114&gt;=3.35,A114&gt;=5.05,D114&lt;0.8),1.7,IF(AND(G114&gt;=0.423,H114&lt;11.218,H114&gt;=5.85,A114&lt;5.05,D114&lt;0.8),1.3,IF(AND(B114&lt;3.6,G114&lt;0.948,B114&gt;=3.35,A114&gt;=5.05,D114&lt;0.8),1.4,IF(AND(H114&lt;10.258,D114&lt;1.15,A114&lt;5.9,F114&lt;2.5,D114&gt;=0.8),3.36,IF(AND(H114&gt;=10.258,D114&lt;1.15,A114&lt;5.9,F114&lt;2.5,D114&gt;=0.8),3.9,IF(AND(A114&lt;5.3,D114&gt;=1.15,A114&lt;5.9,F114&lt;2.5,D114&gt;=0.8),3.9,IF(AND(D114&lt;1.55,B114&lt;2.75,A114&gt;=5.9,F114&lt;2.5,D114&gt;=0.8),4.64,IF(AND(D114&gt;=1.55,B114&lt;2.75,A114&gt;=5.9,F114&lt;2.5,D114&gt;=0.8),5.1,IF(AND(D114&gt;=1.6,B114&gt;=2.75,A114&gt;=5.9,F114&lt;2.5,D114&gt;=0.8),5,IF(AND(H114&lt;5.767,H114&lt;8.598,D114&lt;2.45,F114&gt;=2.5,D114&gt;=0.8),4.5,IF(AND(A114&lt;6.25,H114&gt;=8.598,D114&lt;2.45,F114&gt;=2.5,D114&gt;=0.8),5.02,IF(AND(B114&lt;3.55,G114&lt;0.423,H114&lt;11.218,H114&gt;=5.85,A114&lt;5.05,D114&lt;0.8),1.525,IF(AND(B114&gt;=3.55,G114&lt;0.423,H114&lt;11.218,H114&gt;=5.85,A114&lt;5.05,D114&lt;0.8),1.4,IF(AND(H114&gt;=13.932,B114&gt;=3.6,G114&lt;0.948,B114&gt;=3.35,A114&gt;=5.05,D114&lt;0.8),1.65,IF(AND(G114&gt;=0.652,A114&gt;=5.3,D114&gt;=1.15,A114&lt;5.9,F114&lt;2.5,D114&gt;=0.8),3.8,IF(AND(D114&lt;1.35,D114&lt;1.6,B114&gt;=2.75,A114&gt;=5.9,F114&lt;2.5,D114&gt;=0.8),4.42,IF(AND(H114&lt;6.656,H114&gt;=5.767,H114&lt;8.598,D114&lt;2.45,F114&gt;=2.5,D114&gt;=0.8),5.033,IF(AND(H114&gt;=6.656,H114&gt;=5.767,H114&lt;8.598,D114&lt;2.45,F114&gt;=2.5,D114&gt;=0.8),5.1,IF(AND(G114&gt;=0.885,A114&gt;=6.25,H114&gt;=8.598,D114&lt;2.45,F114&gt;=2.5,D114&gt;=0.8),5.2,IF(AND(H114&lt;6.926,H114&lt;13.932,B114&gt;=3.6,G114&lt;0.948,B114&gt;=3.35,A114&gt;=5.05,D114&lt;0.8),1.433,IF(AND(H114&gt;=6.926,H114&lt;13.932,B114&gt;=3.6,G114&lt;0.948,B114&gt;=3.35,A114&gt;=5.05,D114&lt;0.8),1.5,IF(AND(A114&lt;5.65,G114&lt;0.652,A114&gt;=5.3,D114&gt;=1.15,A114&lt;5.9,F114&lt;2.5,D114&gt;=0.8),4.36,IF(AND(A114&gt;=5.65,G114&lt;0.652,A114&gt;=5.3,D114&gt;=1.15,A114&lt;5.9,F114&lt;2.5,D114&gt;=0.8),4.2,IF(AND(H114&gt;=13.561,D114&gt;=1.35,D114&lt;1.6,B114&gt;=2.75,A114&gt;=5.9,F114&lt;2.5,D114&gt;=0.8),4.767,IF(AND(H114&lt;9.091,G114&lt;0.885,A114&gt;=6.25,H114&gt;=8.598,D114&lt;2.45,F114&gt;=2.5,D114&gt;=0.8),6.3,IF(AND(H114&gt;=12.206,H114&lt;13.561,D114&gt;=1.35,D114&lt;1.6,B114&gt;=2.75,A114&gt;=5.9,F114&lt;2.5,D114&gt;=0.8),4.4,IF(AND(D114&gt;=2.25,H114&gt;=9.091,G114&lt;0.885,A114&gt;=6.25,H114&gt;=8.598,D114&lt;2.45,F114&gt;=2.5,D114&gt;=0.8),5.9,IF(AND(B114&lt;3.05,H114&lt;12.206,H114&lt;13.561,D114&gt;=1.35,D114&lt;1.6,B114&gt;=2.75,A114&gt;=5.9,F114&lt;2.5,D114&gt;=0.8),4.6,IF(AND(B114&gt;=3.05,H114&lt;12.206,H114&lt;13.561,D114&gt;=1.35,D114&lt;1.6,B114&gt;=2.75,A114&gt;=5.9,F114&lt;2.5,D114&gt;=0.8),4.7,IF(AND(G114&gt;=0.596,D114&lt;2.25,H114&gt;=9.091,G114&lt;0.885,A114&gt;=6.25,H114&gt;=8.598,D114&lt;2.45,F114&gt;=2.5,D114&gt;=0.8),5.1,IF(AND(G114&gt;=0.379,G114&lt;0.596,D114&lt;2.25,H114&gt;=9.091,G114&lt;0.885,A114&gt;=6.25,H114&gt;=8.598,D114&lt;2.45,F114&gt;=2.5,D114&gt;=0.8),5.767,IF(AND(D114&lt;2.15,G114&lt;0.379,G114&lt;0.596,D114&lt;2.25,H114&gt;=9.091,G114&lt;0.885,A114&gt;=6.25,H114&gt;=8.598,D114&lt;2.45,F114&gt;=2.5,D114&gt;=0.8),5.4,IF(AND(D114&gt;=2.15,G114&lt;0.379,G114&lt;0.596,D114&lt;2.25,H114&gt;=9.091,G114&lt;0.885,A114&gt;=6.25,H114&gt;=8.598,D114&lt;2.45,F114&gt;=2.5,D114&gt;=0.8),5.6,"shouldnthappen")))))))))))))))))))))))))))))))))))))</f>
        <v>5.4</v>
      </c>
      <c r="AM114" s="1" t="n">
        <f aca="false">IF(AND(H114&lt;5.245,D114&lt;0.8),1,IF(AND(A114&lt;4.5,H114&gt;=5.245,D114&lt;0.8),1.35,IF(AND(D114&gt;=0.5,A114&gt;=4.5,H114&gt;=5.245,D114&lt;0.8),1.6,IF(AND(H114&lt;7.25,B114&lt;2.6,A114&lt;6.15,D114&gt;=0.8),4.375,IF(AND(H114&gt;=7.25,B114&lt;2.6,A114&lt;6.15,D114&gt;=0.8),3.075,IF(AND(H114&lt;13.935,A114&gt;=7.05,A114&gt;=6.15,D114&gt;=0.8),6.067,IF(AND(H114&gt;=13.935,A114&gt;=7.05,A114&gt;=6.15,D114&gt;=0.8),6.525,IF(AND(G114&gt;=0.948,D114&lt;0.5,A114&gt;=4.5,H114&gt;=5.245,D114&lt;0.8),1.7,IF(AND(G114&lt;0.568,D114&gt;=1.55,B114&gt;=2.6,A114&lt;6.15,D114&gt;=0.8),5.1,IF(AND(G114&gt;=0.568,D114&gt;=1.55,B114&gt;=2.6,A114&lt;6.15,D114&gt;=0.8),5,IF(AND(A114&gt;=6.6,B114&gt;=3.15,A114&lt;7.05,A114&gt;=6.15,D114&gt;=0.8),5.78,IF(AND(G114&lt;0.165,G114&lt;0.273,D114&lt;1.55,B114&gt;=2.6,A114&lt;6.15,D114&gt;=0.8),4.1,IF(AND(G114&gt;=0.165,G114&lt;0.273,D114&lt;1.55,B114&gt;=2.6,A114&lt;6.15,D114&gt;=0.8),4.5,IF(AND(D114&lt;1.35,G114&gt;=0.273,D114&lt;1.55,B114&gt;=2.6,A114&lt;6.15,D114&gt;=0.8),4.08,IF(AND(D114&gt;=1.35,G114&gt;=0.273,D114&lt;1.55,B114&gt;=2.6,A114&lt;6.15,D114&gt;=0.8),4.4,IF(AND(D114&lt;1.45,F114&lt;2.5,B114&lt;3.15,A114&lt;7.05,A114&gt;=6.15,D114&gt;=0.8),4.38,IF(AND(D114&gt;=1.45,F114&lt;2.5,B114&lt;3.15,A114&lt;7.05,A114&gt;=6.15,D114&gt;=0.8),4.75,IF(AND(D114&gt;=2.25,F114&gt;=2.5,B114&lt;3.15,A114&lt;7.05,A114&gt;=6.15,D114&gt;=0.8),5.16,IF(AND(H114&lt;11.488,A114&lt;6.6,B114&gt;=3.15,A114&lt;7.05,A114&gt;=6.15,D114&gt;=0.8),6,IF(AND(H114&gt;=14.396,D114&lt;0.25,G114&lt;0.948,D114&lt;0.5,A114&gt;=4.5,H114&gt;=5.245,D114&lt;0.8),1.3,IF(AND(A114&gt;=5.55,D114&gt;=0.25,G114&lt;0.948,D114&lt;0.5,A114&gt;=4.5,H114&gt;=5.245,D114&lt;0.8),1.7,IF(AND(D114&lt;1.85,D114&lt;2.25,F114&gt;=2.5,B114&lt;3.15,A114&lt;7.05,A114&gt;=6.15,D114&gt;=0.8),5.6,IF(AND(G114&lt;0.669,H114&gt;=11.488,A114&lt;6.6,B114&gt;=3.15,A114&lt;7.05,A114&gt;=6.15,D114&gt;=0.8),4.7,IF(AND(G114&gt;=0.669,H114&gt;=11.488,A114&lt;6.6,B114&gt;=3.15,A114&lt;7.05,A114&gt;=6.15,D114&gt;=0.8),5.22,IF(AND(H114&lt;6.543,H114&lt;14.396,D114&lt;0.25,G114&lt;0.948,D114&lt;0.5,A114&gt;=4.5,H114&gt;=5.245,D114&lt;0.8),1.4,IF(AND(A114&lt;4.95,A114&lt;5.55,D114&gt;=0.25,G114&lt;0.948,D114&lt;0.5,A114&gt;=4.5,H114&gt;=5.245,D114&lt;0.8),1.4,IF(AND(A114&gt;=4.95,A114&lt;5.55,D114&gt;=0.25,G114&lt;0.948,D114&lt;0.5,A114&gt;=4.5,H114&gt;=5.245,D114&lt;0.8),1.48,IF(AND(H114&lt;10.667,D114&gt;=1.85,D114&lt;2.25,F114&gt;=2.5,B114&lt;3.15,A114&lt;7.05,A114&gt;=6.15,D114&gt;=0.8),5.25,IF(AND(H114&gt;=10.667,D114&gt;=1.85,D114&lt;2.25,F114&gt;=2.5,B114&lt;3.15,A114&lt;7.05,A114&gt;=6.15,D114&gt;=0.8),5.55,IF(AND(G114&lt;0.063,H114&gt;=6.543,H114&lt;14.396,D114&lt;0.25,G114&lt;0.948,D114&lt;0.5,A114&gt;=4.5,H114&gt;=5.245,D114&lt;0.8),1.4,IF(AND(H114&lt;9.212,G114&gt;=0.063,H114&gt;=6.543,H114&lt;14.396,D114&lt;0.25,G114&lt;0.948,D114&lt;0.5,A114&gt;=4.5,H114&gt;=5.245,D114&lt;0.8),1.475,IF(AND(H114&gt;=9.212,G114&gt;=0.063,H114&gt;=6.543,H114&lt;14.396,D114&lt;0.25,G114&lt;0.948,D114&lt;0.5,A114&gt;=4.5,H114&gt;=5.245,D114&lt;0.8),1.5,"shouldnthappen"))))))))))))))))))))))))))))))))</f>
        <v>5.25</v>
      </c>
      <c r="AN114" s="1" t="n">
        <f aca="false">IF(AND(D114&lt;0.7,A114&gt;=5.55),1.633,IF(AND(G114&lt;0.38,B114&lt;2.8,A114&lt;5.55),4.3,IF(AND(G114&gt;=0.38,B114&lt;2.8,A114&lt;5.55),3.325,IF(AND(D114&gt;=0.35,B114&gt;=2.8,A114&lt;5.55),1.6,IF(AND(B114&gt;=3.4,A114&lt;4.8,D114&lt;0.35,B114&gt;=2.8,A114&lt;5.55),1,IF(AND(H114&gt;=11.789,A114&lt;5.9,D114&lt;1.55,D114&gt;=0.7,A114&gt;=5.55),4.325,IF(AND(F114&gt;=2.5,A114&gt;=5.9,D114&lt;1.55,D114&gt;=0.7,A114&gt;=5.55),5.05,IF(AND(D114&lt;1.9,A114&gt;=7.25,D114&gt;=1.55,D114&gt;=0.7,A114&gt;=5.55),6.3,IF(AND(D114&gt;=1.9,A114&gt;=7.25,D114&gt;=1.55,D114&gt;=0.7,A114&gt;=5.55),6.4,IF(AND(A114&lt;4.35,B114&lt;3.4,A114&lt;4.8,D114&lt;0.35,B114&gt;=2.8,A114&lt;5.55),1.1,IF(AND(G114&gt;=0.934,B114&lt;3.45,A114&gt;=4.8,D114&lt;0.35,B114&gt;=2.8,A114&lt;5.55),1.7,IF(AND(H114&gt;=14.877,B114&gt;=3.45,A114&gt;=4.8,D114&lt;0.35,B114&gt;=2.8,A114&lt;5.55),1.3,IF(AND(B114&lt;2.6,H114&lt;11.789,A114&lt;5.9,D114&lt;1.55,D114&gt;=0.7,A114&gt;=5.55),3.9,IF(AND(B114&gt;=2.6,H114&lt;11.789,A114&lt;5.9,D114&lt;1.55,D114&gt;=0.7,A114&gt;=5.55),4.26,IF(AND(A114&lt;6.6,F114&lt;2.5,A114&gt;=5.9,D114&lt;1.55,D114&gt;=0.7,A114&gt;=5.55),4.625,IF(AND(A114&gt;=6.6,F114&lt;2.5,A114&gt;=5.9,D114&lt;1.55,D114&gt;=0.7,A114&gt;=5.55),4.475,IF(AND(B114&lt;2.6,D114&lt;2.05,A114&lt;7.25,D114&gt;=1.55,D114&gt;=0.7,A114&gt;=5.55),5.8,IF(AND(G114&gt;=0.743,D114&gt;=2.05,A114&lt;7.25,D114&gt;=1.55,D114&gt;=0.7,A114&gt;=5.55),5.1,IF(AND(G114&lt;0.422,A114&gt;=4.35,B114&lt;3.4,A114&lt;4.8,D114&lt;0.35,B114&gt;=2.8,A114&lt;5.55),1.367,IF(AND(G114&gt;=0.422,A114&gt;=4.35,B114&lt;3.4,A114&lt;4.8,D114&lt;0.35,B114&gt;=2.8,A114&lt;5.55),1.3,IF(AND(A114&lt;5.05,G114&lt;0.934,B114&lt;3.45,A114&gt;=4.8,D114&lt;0.35,B114&gt;=2.8,A114&lt;5.55),1.525,IF(AND(A114&gt;=5.05,G114&lt;0.934,B114&lt;3.45,A114&gt;=4.8,D114&lt;0.35,B114&gt;=2.8,A114&lt;5.55),1.5,IF(AND(G114&gt;=0.585,H114&lt;14.877,B114&gt;=3.45,A114&gt;=4.8,D114&lt;0.35,B114&gt;=2.8,A114&lt;5.55),1.54,IF(AND(G114&gt;=0.537,G114&lt;0.743,D114&gt;=2.05,A114&lt;7.25,D114&gt;=1.55,D114&gt;=0.7,A114&gt;=5.55),5.833,IF(AND(D114&gt;=0.25,G114&lt;0.585,H114&lt;14.877,B114&gt;=3.45,A114&gt;=4.8,D114&lt;0.35,B114&gt;=2.8,A114&lt;5.55),1.367,IF(AND(D114&lt;1.75,H114&lt;13.795,B114&gt;=2.6,D114&lt;2.05,A114&lt;7.25,D114&gt;=1.55,D114&gt;=0.7,A114&gt;=5.55),5.45,IF(AND(B114&lt;2.85,H114&gt;=13.795,B114&gt;=2.6,D114&lt;2.05,A114&lt;7.25,D114&gt;=1.55,D114&gt;=0.7,A114&gt;=5.55),5.1,IF(AND(B114&gt;=2.85,H114&gt;=13.795,B114&gt;=2.6,D114&lt;2.05,A114&lt;7.25,D114&gt;=1.55,D114&gt;=0.7,A114&gt;=5.55),4.82,IF(AND(G114&lt;0.353,G114&lt;0.537,G114&lt;0.743,D114&gt;=2.05,A114&lt;7.25,D114&gt;=1.55,D114&gt;=0.7,A114&gt;=5.55),5.425,IF(AND(G114&gt;=0.353,G114&lt;0.537,G114&lt;0.743,D114&gt;=2.05,A114&lt;7.25,D114&gt;=1.55,D114&gt;=0.7,A114&gt;=5.55),5.62,IF(AND(G114&lt;0.311,D114&lt;0.25,G114&lt;0.585,H114&lt;14.877,B114&gt;=3.45,A114&gt;=4.8,D114&lt;0.35,B114&gt;=2.8,A114&lt;5.55),1.5,IF(AND(G114&gt;=0.311,D114&lt;0.25,G114&lt;0.585,H114&lt;14.877,B114&gt;=3.45,A114&gt;=4.8,D114&lt;0.35,B114&gt;=2.8,A114&lt;5.55),1.4,IF(AND(B114&gt;=3.1,D114&gt;=1.75,H114&lt;13.795,B114&gt;=2.6,D114&lt;2.05,A114&lt;7.25,D114&gt;=1.55,D114&gt;=0.7,A114&gt;=5.55),5.1,IF(AND(B114&lt;2.85,B114&lt;3.1,D114&gt;=1.75,H114&lt;13.795,B114&gt;=2.6,D114&lt;2.05,A114&lt;7.25,D114&gt;=1.55,D114&gt;=0.7,A114&gt;=5.55),5.2,IF(AND(B114&gt;=2.85,B114&lt;3.1,D114&gt;=1.75,H114&lt;13.795,B114&gt;=2.6,D114&lt;2.05,A114&lt;7.25,D114&gt;=1.55,D114&gt;=0.7,A114&gt;=5.55),5.2,"shouldnthappen")))))))))))))))))))))))))))))))))))</f>
        <v>5.2</v>
      </c>
      <c r="AO114" s="1" t="n">
        <f aca="false">IF(AND(H114&gt;=14.529,G114&lt;0.633,D114&lt;0.8),1.3,IF(AND(A114&lt;5.05,G114&gt;=0.633,D114&lt;0.8),1.35,IF(AND(H114&gt;=14.379,H114&lt;14.529,G114&lt;0.633,D114&lt;0.8),1.7,IF(AND(B114&lt;3.35,A114&gt;=5.05,G114&gt;=0.633,D114&lt;0.8),1.7,IF(AND(D114&gt;=1.45,A114&lt;5.95,F114&lt;2.5,D114&gt;=0.8),4.5,IF(AND(D114&lt;1.35,A114&gt;=5.95,F114&lt;2.5,D114&gt;=0.8),4,IF(AND(D114&lt;1.85,G114&gt;=0.845,F114&gt;=2.5,D114&gt;=0.8),4.8,IF(AND(B114&gt;=4.3,H114&lt;14.379,H114&lt;14.529,G114&lt;0.633,D114&lt;0.8),1.5,IF(AND(A114&lt;5.25,B114&gt;=3.35,A114&gt;=5.05,G114&gt;=0.633,D114&lt;0.8),1.55,IF(AND(A114&gt;=5.25,B114&gt;=3.35,A114&gt;=5.05,G114&gt;=0.633,D114&lt;0.8),1.633,IF(AND(A114&lt;5.05,D114&lt;1.45,A114&lt;5.95,F114&lt;2.5,D114&gt;=0.8),3.3,IF(AND(G114&lt;0.293,D114&gt;=1.35,A114&gt;=5.95,F114&lt;2.5,D114&gt;=0.8),5,IF(AND(A114&gt;=6.6,D114&lt;2.05,G114&lt;0.845,F114&gt;=2.5,D114&gt;=0.8),5.8,IF(AND(B114&lt;3.05,D114&gt;=2.05,G114&lt;0.845,F114&gt;=2.5,D114&gt;=0.8),6.15,IF(AND(B114&lt;2.9,D114&gt;=1.85,G114&gt;=0.845,F114&gt;=2.5,D114&gt;=0.8),5.1,IF(AND(B114&gt;=2.9,D114&gt;=1.85,G114&gt;=0.845,F114&gt;=2.5,D114&gt;=0.8),5.2,IF(AND(B114&gt;=3.8,B114&lt;4.3,H114&lt;14.379,H114&lt;14.529,G114&lt;0.633,D114&lt;0.8),1.333,IF(AND(A114&lt;6.25,G114&gt;=0.293,D114&gt;=1.35,A114&gt;=5.95,F114&lt;2.5,D114&gt;=0.8),4.6,IF(AND(H114&lt;10.351,A114&lt;6.6,D114&lt;2.05,G114&lt;0.845,F114&gt;=2.5,D114&gt;=0.8),5.4,IF(AND(G114&gt;=0.364,B114&gt;=3.05,D114&gt;=2.05,G114&lt;0.845,F114&gt;=2.5,D114&gt;=0.8),5.66,IF(AND(G114&gt;=0.447,B114&lt;3.8,B114&lt;4.3,H114&lt;14.379,H114&lt;14.529,G114&lt;0.633,D114&lt;0.8),1.3,IF(AND(H114&lt;6.247,A114&lt;5.65,A114&gt;=5.05,D114&lt;1.45,A114&lt;5.95,F114&lt;2.5,D114&gt;=0.8),4.033,IF(AND(D114&lt;1.25,A114&gt;=5.65,A114&gt;=5.05,D114&lt;1.45,A114&lt;5.95,F114&lt;2.5,D114&gt;=0.8),3.88,IF(AND(D114&gt;=1.25,A114&gt;=5.65,A114&gt;=5.05,D114&lt;1.45,A114&lt;5.95,F114&lt;2.5,D114&gt;=0.8),4.35,IF(AND(B114&lt;2.65,A114&gt;=6.25,G114&gt;=0.293,D114&gt;=1.35,A114&gt;=5.95,F114&lt;2.5,D114&gt;=0.8),4.9,IF(AND(B114&lt;2.75,H114&gt;=10.351,A114&lt;6.6,D114&lt;2.05,G114&lt;0.845,F114&gt;=2.5,D114&gt;=0.8),5.1,IF(AND(B114&gt;=2.75,H114&gt;=10.351,A114&lt;6.6,D114&lt;2.05,G114&lt;0.845,F114&gt;=2.5,D114&gt;=0.8),4.95,IF(AND(B114&lt;3.15,G114&lt;0.364,B114&gt;=3.05,D114&gt;=2.05,G114&lt;0.845,F114&gt;=2.5,D114&gt;=0.8),5.28,IF(AND(B114&gt;=3.15,G114&lt;0.364,B114&gt;=3.05,D114&gt;=2.05,G114&lt;0.845,F114&gt;=2.5,D114&gt;=0.8),5.5,IF(AND(H114&lt;9.212,G114&lt;0.447,B114&lt;3.8,B114&lt;4.3,H114&lt;14.379,H114&lt;14.529,G114&lt;0.633,D114&lt;0.8),1.4,IF(AND(G114&lt;0.356,H114&gt;=6.247,A114&lt;5.65,A114&gt;=5.05,D114&lt;1.45,A114&lt;5.95,F114&lt;2.5,D114&gt;=0.8),4.2,IF(AND(B114&lt;3,B114&gt;=2.65,A114&gt;=6.25,G114&gt;=0.293,D114&gt;=1.35,A114&gt;=5.95,F114&lt;2.5,D114&gt;=0.8),4.6,IF(AND(B114&gt;=3,B114&gt;=2.65,A114&gt;=6.25,G114&gt;=0.293,D114&gt;=1.35,A114&gt;=5.95,F114&lt;2.5,D114&gt;=0.8),4.7,IF(AND(A114&lt;5.05,H114&gt;=9.212,G114&lt;0.447,B114&lt;3.8,B114&lt;4.3,H114&lt;14.379,H114&lt;14.529,G114&lt;0.633,D114&lt;0.8),1.533,IF(AND(A114&gt;=5.05,H114&gt;=9.212,G114&lt;0.447,B114&lt;3.8,B114&lt;4.3,H114&lt;14.379,H114&lt;14.529,G114&lt;0.633,D114&lt;0.8),1.425,IF(AND(A114&lt;5.35,G114&gt;=0.356,H114&gt;=6.247,A114&lt;5.65,A114&gt;=5.05,D114&lt;1.45,A114&lt;5.95,F114&lt;2.5,D114&gt;=0.8),3.9,IF(AND(A114&gt;=5.35,G114&gt;=0.356,H114&gt;=6.247,A114&lt;5.65,A114&gt;=5.05,D114&lt;1.45,A114&lt;5.95,F114&lt;2.5,D114&gt;=0.8),3.72,"shouldnthappen")))))))))))))))))))))))))))))))))))))</f>
        <v>5.4</v>
      </c>
      <c r="AP114" s="1" t="n">
        <f aca="false">IF(AND(F114&gt;=1.5,A114&lt;5.55),3.84,IF(AND(G114&gt;=0.52,A114&lt;4.75,F114&lt;1.5,A114&lt;5.55),1.16,IF(AND(A114&lt;5.65,A114&lt;5.85,D114&lt;1.55,A114&gt;=5.55),4.2,IF(AND(A114&gt;=5.65,A114&lt;5.85,D114&lt;1.55,A114&gt;=5.55),3.167,IF(AND(G114&gt;=0.798,A114&gt;=5.85,D114&lt;1.55,A114&gt;=5.55),4,IF(AND(F114&lt;2.5,H114&lt;14.1,D114&gt;=1.55,A114&gt;=5.55),4.84,IF(AND(A114&lt;7.2,H114&gt;=14.1,D114&gt;=1.55,A114&gt;=5.55),5.633,IF(AND(A114&gt;=7.2,H114&gt;=14.1,D114&gt;=1.55,A114&gt;=5.55),6.6,IF(AND(G114&lt;0.161,G114&lt;0.52,A114&lt;4.75,F114&lt;1.5,A114&lt;5.55),1.5,IF(AND(D114&gt;=0.5,G114&lt;0.676,A114&gt;=4.75,F114&lt;1.5,A114&lt;5.55),1.6,IF(AND(H114&lt;11.016,G114&gt;=0.676,A114&gt;=4.75,F114&lt;1.5,A114&lt;5.55),1.75,IF(AND(G114&lt;0.209,G114&lt;0.798,A114&gt;=5.85,D114&lt;1.55,A114&gt;=5.55),4.5,IF(AND(G114&gt;=0.74,F114&gt;=2.5,H114&lt;14.1,D114&gt;=1.55,A114&gt;=5.55),6.225,IF(AND(B114&lt;2.95,G114&gt;=0.161,G114&lt;0.52,A114&lt;4.75,F114&lt;1.5,A114&lt;5.55),1.4,IF(AND(B114&gt;=2.95,G114&gt;=0.161,G114&lt;0.52,A114&lt;4.75,F114&lt;1.5,A114&lt;5.55),1.34,IF(AND(B114&lt;3.15,D114&lt;0.5,G114&lt;0.676,A114&gt;=4.75,F114&lt;1.5,A114&lt;5.55),1.52,IF(AND(D114&lt;0.25,H114&gt;=11.016,G114&gt;=0.676,A114&gt;=4.75,F114&lt;1.5,A114&lt;5.55),1.567,IF(AND(D114&gt;=0.25,H114&gt;=11.016,G114&gt;=0.676,A114&gt;=4.75,F114&lt;1.5,A114&lt;5.55),1.5,IF(AND(H114&lt;7.47,G114&gt;=0.209,G114&lt;0.798,A114&gt;=5.85,D114&lt;1.55,A114&gt;=5.55),5.05,IF(AND(B114&lt;2.85,G114&lt;0.74,F114&gt;=2.5,H114&lt;14.1,D114&gt;=1.55,A114&gt;=5.55),5.35,IF(AND(B114&lt;3.3,B114&gt;=3.15,D114&lt;0.5,G114&lt;0.676,A114&gt;=4.75,F114&lt;1.5,A114&lt;5.55),1.2,IF(AND(D114&lt;1.45,H114&gt;=7.47,G114&gt;=0.209,G114&lt;0.798,A114&gt;=5.85,D114&lt;1.55,A114&gt;=5.55),4.66,IF(AND(D114&gt;=1.45,H114&gt;=7.47,G114&gt;=0.209,G114&lt;0.798,A114&gt;=5.85,D114&lt;1.55,A114&gt;=5.55),4.64,IF(AND(A114&gt;=7.05,B114&gt;=2.85,G114&lt;0.74,F114&gt;=2.5,H114&lt;14.1,D114&gt;=1.55,A114&gt;=5.55),5.8,IF(AND(B114&gt;=3.25,A114&lt;7.05,B114&gt;=2.85,G114&lt;0.74,F114&gt;=2.5,H114&lt;14.1,D114&gt;=1.55,A114&gt;=5.55),5.7,IF(AND(H114&gt;=13.641,D114&lt;0.25,B114&gt;=3.3,B114&gt;=3.15,D114&lt;0.5,G114&lt;0.676,A114&gt;=4.75,F114&lt;1.5,A114&lt;5.55),1.3,IF(AND(D114&lt;0.35,D114&gt;=0.25,B114&gt;=3.3,B114&gt;=3.15,D114&lt;0.5,G114&lt;0.676,A114&gt;=4.75,F114&lt;1.5,A114&lt;5.55),1.367,IF(AND(D114&gt;=0.35,D114&gt;=0.25,B114&gt;=3.3,B114&gt;=3.15,D114&lt;0.5,G114&lt;0.676,A114&gt;=4.75,F114&lt;1.5,A114&lt;5.55),1.3,IF(AND(A114&lt;6.35,B114&lt;3.25,A114&lt;7.05,B114&gt;=2.85,G114&lt;0.74,F114&gt;=2.5,H114&lt;14.1,D114&gt;=1.55,A114&gt;=5.55),5.6,IF(AND(A114&gt;=6.35,B114&lt;3.25,A114&lt;7.05,B114&gt;=2.85,G114&lt;0.74,F114&gt;=2.5,H114&lt;14.1,D114&gt;=1.55,A114&gt;=5.55),5.325,IF(AND(A114&lt;5.1,H114&lt;13.641,D114&lt;0.25,B114&gt;=3.3,B114&gt;=3.15,D114&lt;0.5,G114&lt;0.676,A114&gt;=4.75,F114&lt;1.5,A114&lt;5.55),1.4,IF(AND(H114&gt;=11.031,A114&gt;=5.1,H114&lt;13.641,D114&lt;0.25,B114&gt;=3.3,B114&gt;=3.15,D114&lt;0.5,G114&lt;0.676,A114&gt;=4.75,F114&lt;1.5,A114&lt;5.55),1.4,IF(AND(A114&lt;5.45,H114&lt;11.031,A114&gt;=5.1,H114&lt;13.641,D114&lt;0.25,B114&gt;=3.3,B114&gt;=3.15,D114&lt;0.5,G114&lt;0.676,A114&gt;=4.75,F114&lt;1.5,A114&lt;5.55),1.5,IF(AND(A114&gt;=5.45,H114&lt;11.031,A114&gt;=5.1,H114&lt;13.641,D114&lt;0.25,B114&gt;=3.3,B114&gt;=3.15,D114&lt;0.5,G114&lt;0.676,A114&gt;=4.75,F114&lt;1.5,A114&lt;5.55),1.4,"shouldnthappen"))))))))))))))))))))))))))))))))))</f>
        <v>5.35</v>
      </c>
      <c r="AQ114" s="1" t="n">
        <f aca="false">IF(AND(H114&lt;6.926,D114&gt;=0.35,F114&lt;1.5),1.9,IF(AND(G114&gt;=0.869,D114&gt;=1.75,F114&gt;=1.5),5.15,IF(AND(A114&lt;4.35,A114&lt;5.05,D114&lt;0.35,F114&lt;1.5),1.1,IF(AND(H114&lt;6.089,A114&gt;=5.05,D114&lt;0.35,F114&lt;1.5),1.7,IF(AND(H114&gt;=13.089,H114&gt;=6.926,D114&gt;=0.35,F114&lt;1.5),1.3,IF(AND(G114&lt;0.695,D114&lt;1.15,D114&lt;1.75,F114&gt;=1.5),3.62,IF(AND(G114&gt;=0.695,D114&lt;1.15,D114&lt;1.75,F114&gt;=1.5),3,IF(AND(G114&gt;=0.585,H114&gt;=6.089,A114&gt;=5.05,D114&lt;0.35,F114&lt;1.5),1.5,IF(AND(H114&lt;9.582,H114&lt;13.089,H114&gt;=6.926,D114&gt;=0.35,F114&lt;1.5),1.5,IF(AND(H114&gt;=9.582,H114&lt;13.089,H114&gt;=6.926,D114&gt;=0.35,F114&lt;1.5),1.6,IF(AND(D114&lt;1.35,H114&lt;9.349,D114&gt;=1.15,D114&lt;1.75,F114&gt;=1.5),3.867,IF(AND(D114&lt;2.05,A114&lt;7.05,G114&lt;0.869,D114&gt;=1.75,F114&gt;=1.5),4.9,IF(AND(B114&gt;=3.3,A114&gt;=7.05,G114&lt;0.869,D114&gt;=1.75,F114&gt;=1.5),6.1,IF(AND(G114&lt;0.347,H114&lt;11.218,A114&gt;=4.35,A114&lt;5.05,D114&lt;0.35,F114&lt;1.5),1.4,IF(AND(G114&gt;=0.347,H114&lt;11.218,A114&gt;=4.35,A114&lt;5.05,D114&lt;0.35,F114&lt;1.5),1.5,IF(AND(G114&gt;=0.265,H114&gt;=11.218,A114&gt;=4.35,A114&lt;5.05,D114&lt;0.35,F114&lt;1.5),1.45,IF(AND(A114&gt;=5.4,G114&lt;0.585,H114&gt;=6.089,A114&gt;=5.05,D114&lt;0.35,F114&lt;1.5),1.35,IF(AND(B114&gt;=2.9,D114&gt;=1.35,H114&lt;9.349,D114&gt;=1.15,D114&lt;1.75,F114&gt;=1.5),4.6,IF(AND(D114&gt;=1.35,A114&lt;6.15,H114&gt;=9.349,D114&gt;=1.15,D114&lt;1.75,F114&gt;=1.5),4.54,IF(AND(H114&lt;10.927,A114&gt;=6.15,H114&gt;=9.349,D114&gt;=1.15,D114&lt;1.75,F114&gt;=1.5),4.3,IF(AND(G114&lt;0.512,D114&gt;=2.05,A114&lt;7.05,G114&lt;0.869,D114&gt;=1.75,F114&gt;=1.5),5.533,IF(AND(G114&gt;=0.512,D114&gt;=2.05,A114&lt;7.05,G114&lt;0.869,D114&gt;=1.75,F114&gt;=1.5),5.88,IF(AND(H114&lt;11.551,B114&lt;3.3,A114&gt;=7.05,G114&lt;0.869,D114&gt;=1.75,F114&gt;=1.5),6.3,IF(AND(G114&lt;0.227,G114&lt;0.265,H114&gt;=11.218,A114&gt;=4.35,A114&lt;5.05,D114&lt;0.35,F114&lt;1.5),1.4,IF(AND(G114&gt;=0.227,G114&lt;0.265,H114&gt;=11.218,A114&gt;=4.35,A114&lt;5.05,D114&lt;0.35,F114&lt;1.5),1.26,IF(AND(H114&lt;11.031,A114&lt;5.4,G114&lt;0.585,H114&gt;=6.089,A114&gt;=5.05,D114&lt;0.35,F114&lt;1.5),1.5,IF(AND(H114&gt;=11.031,A114&lt;5.4,G114&lt;0.585,H114&gt;=6.089,A114&gt;=5.05,D114&lt;0.35,F114&lt;1.5),1.4,IF(AND(A114&lt;5.45,B114&lt;2.9,D114&gt;=1.35,H114&lt;9.349,D114&gt;=1.15,D114&lt;1.75,F114&gt;=1.5),4.5,IF(AND(A114&lt;5.9,D114&lt;1.35,A114&lt;6.15,H114&gt;=9.349,D114&gt;=1.15,D114&lt;1.75,F114&gt;=1.5),4.2,IF(AND(A114&gt;=5.9,D114&lt;1.35,A114&lt;6.15,H114&gt;=9.349,D114&gt;=1.15,D114&lt;1.75,F114&gt;=1.5),4,IF(AND(A114&gt;=6.75,H114&gt;=10.927,A114&gt;=6.15,H114&gt;=9.349,D114&gt;=1.15,D114&lt;1.75,F114&gt;=1.5),4.767,IF(AND(B114&lt;2.9,H114&gt;=11.551,B114&lt;3.3,A114&gt;=7.05,G114&lt;0.869,D114&gt;=1.75,F114&gt;=1.5),6.7,IF(AND(B114&gt;=2.9,H114&gt;=11.551,B114&lt;3.3,A114&gt;=7.05,G114&lt;0.869,D114&gt;=1.75,F114&gt;=1.5),6.6,IF(AND(B114&lt;2.45,A114&gt;=5.45,B114&lt;2.9,D114&gt;=1.35,H114&lt;9.349,D114&gt;=1.15,D114&lt;1.75,F114&gt;=1.5),5,IF(AND(B114&gt;=2.45,A114&gt;=5.45,B114&lt;2.9,D114&gt;=1.35,H114&lt;9.349,D114&gt;=1.15,D114&lt;1.75,F114&gt;=1.5),5.1,IF(AND(H114&lt;11.166,A114&lt;6.75,H114&gt;=10.927,A114&gt;=6.15,H114&gt;=9.349,D114&gt;=1.15,D114&lt;1.75,F114&gt;=1.5),4.9,IF(AND(G114&lt;0.228,H114&gt;=11.166,A114&lt;6.75,H114&gt;=10.927,A114&gt;=6.15,H114&gt;=9.349,D114&gt;=1.15,D114&lt;1.75,F114&gt;=1.5),4.7,IF(AND(H114&lt;13.531,G114&gt;=0.228,H114&gt;=11.166,A114&lt;6.75,H114&gt;=10.927,A114&gt;=6.15,H114&gt;=9.349,D114&gt;=1.15,D114&lt;1.75,F114&gt;=1.5),4.4,IF(AND(H114&gt;=13.531,G114&gt;=0.228,H114&gt;=11.166,A114&lt;6.75,H114&gt;=10.927,A114&gt;=6.15,H114&gt;=9.349,D114&gt;=1.15,D114&lt;1.75,F114&gt;=1.5),4.6,"shouldnthappen")))))))))))))))))))))))))))))))))))))))</f>
        <v>4.9</v>
      </c>
      <c r="AR114" s="1" t="n">
        <f aca="false">IF(AND(G114&gt;=0.93,B114&lt;3.65,F114&lt;1.5),1.7,IF(AND(H114&lt;6.542,B114&gt;=3.65,F114&lt;1.5),1.767,IF(AND(A114&gt;=7.05,D114&gt;=1.55,F114&gt;=1.5),6.3,IF(AND(G114&lt;0.123,H114&gt;=6.542,B114&gt;=3.65,F114&lt;1.5),1.367,IF(AND(A114&lt;5.15,A114&lt;5.65,D114&lt;1.55,F114&gt;=1.5),3.15,IF(AND(A114&lt;4.8,G114&gt;=0.447,G114&lt;0.93,B114&lt;3.65,F114&lt;1.5),1.24,IF(AND(A114&gt;=4.8,G114&gt;=0.447,G114&lt;0.93,B114&lt;3.65,F114&lt;1.5),1.4,IF(AND(G114&lt;0.151,G114&gt;=0.123,H114&gt;=6.542,B114&gt;=3.65,F114&lt;1.5),1.7,IF(AND(G114&gt;=0.151,G114&gt;=0.123,H114&gt;=6.542,B114&gt;=3.65,F114&lt;1.5),1.5,IF(AND(D114&gt;=1.45,A114&gt;=5.15,A114&lt;5.65,D114&lt;1.55,F114&gt;=1.5),4.5,IF(AND(B114&lt;2.65,D114&gt;=1.35,A114&gt;=5.65,D114&lt;1.55,F114&gt;=1.5),4.9,IF(AND(G114&lt;0.527,F114&lt;2.5,A114&lt;7.05,D114&gt;=1.55,F114&gt;=1.5),5.075,IF(AND(G114&gt;=0.527,F114&lt;2.5,A114&lt;7.05,D114&gt;=1.55,F114&gt;=1.5),4.7,IF(AND(A114&lt;4.65,G114&lt;0.265,G114&lt;0.447,G114&lt;0.93,B114&lt;3.65,F114&lt;1.5),1.42,IF(AND(G114&lt;0.3,G114&gt;=0.265,G114&lt;0.447,G114&lt;0.93,B114&lt;3.65,F114&lt;1.5),1.6,IF(AND(G114&gt;=0.3,G114&gt;=0.265,G114&lt;0.447,G114&lt;0.93,B114&lt;3.65,F114&lt;1.5),1.4,IF(AND(G114&lt;0.356,D114&lt;1.45,A114&gt;=5.15,A114&lt;5.65,D114&lt;1.55,F114&gt;=1.5),4.125,IF(AND(D114&lt;1.1,A114&lt;6.2,D114&lt;1.35,A114&gt;=5.65,D114&lt;1.55,F114&gt;=1.5),4.1,IF(AND(D114&gt;=1.1,A114&lt;6.2,D114&lt;1.35,A114&gt;=5.65,D114&lt;1.55,F114&gt;=1.5),4.175,IF(AND(H114&gt;=13.433,A114&gt;=6.2,D114&lt;1.35,A114&gt;=5.65,D114&lt;1.55,F114&gt;=1.5),4.6,IF(AND(G114&lt;0.437,B114&gt;=2.65,D114&gt;=1.35,A114&gt;=5.65,D114&lt;1.55,F114&gt;=1.5),4.625,IF(AND(G114&gt;=0.437,B114&gt;=2.65,D114&gt;=1.35,A114&gt;=5.65,D114&lt;1.55,F114&gt;=1.5),4.75,IF(AND(B114&gt;=3.15,H114&lt;11.146,F114&gt;=2.5,A114&lt;7.05,D114&gt;=1.55,F114&gt;=1.5),5.667,IF(AND(B114&lt;2.65,H114&gt;=11.146,F114&gt;=2.5,A114&lt;7.05,D114&gt;=1.55,F114&gt;=1.5),5.8,IF(AND(B114&lt;3.3,A114&gt;=4.65,G114&lt;0.265,G114&lt;0.447,G114&lt;0.93,B114&lt;3.65,F114&lt;1.5),1.32,IF(AND(B114&gt;=3.3,A114&gt;=4.65,G114&lt;0.265,G114&lt;0.447,G114&lt;0.93,B114&lt;3.65,F114&lt;1.5),1.425,IF(AND(B114&lt;2.8,G114&gt;=0.356,D114&lt;1.45,A114&gt;=5.15,A114&lt;5.65,D114&lt;1.55,F114&gt;=1.5),3.86,IF(AND(B114&gt;=2.8,G114&gt;=0.356,D114&lt;1.45,A114&gt;=5.15,A114&lt;5.65,D114&lt;1.55,F114&gt;=1.5),3.6,IF(AND(B114&lt;2.6,H114&lt;13.433,A114&gt;=6.2,D114&lt;1.35,A114&gt;=5.65,D114&lt;1.55,F114&gt;=1.5),4.4,IF(AND(B114&gt;=2.6,H114&lt;13.433,A114&gt;=6.2,D114&lt;1.35,A114&gt;=5.65,D114&lt;1.55,F114&gt;=1.5),4.3,IF(AND(G114&lt;0.151,B114&lt;3.15,H114&lt;11.146,F114&gt;=2.5,A114&lt;7.05,D114&gt;=1.55,F114&gt;=1.5),5.5,IF(AND(H114&lt;15.52,B114&gt;=2.65,H114&gt;=11.146,F114&gt;=2.5,A114&lt;7.05,D114&gt;=1.55,F114&gt;=1.5),5.4,IF(AND(H114&gt;=15.52,B114&gt;=2.65,H114&gt;=11.146,F114&gt;=2.5,A114&lt;7.05,D114&gt;=1.55,F114&gt;=1.5),5.733,IF(AND(H114&lt;10.74,G114&gt;=0.151,B114&lt;3.15,H114&lt;11.146,F114&gt;=2.5,A114&lt;7.05,D114&gt;=1.55,F114&gt;=1.5),5.12,IF(AND(H114&gt;=10.74,G114&gt;=0.151,B114&lt;3.15,H114&lt;11.146,F114&gt;=2.5,A114&lt;7.05,D114&gt;=1.55,F114&gt;=1.5),4.9,"shouldnthappen")))))))))))))))))))))))))))))))))))</f>
        <v>5.12</v>
      </c>
      <c r="AS114" s="1" t="n">
        <f aca="false">IF(AND(F114&gt;=1.5,A114&lt;5.55),4.18,IF(AND(F114&gt;=2.5,B114&lt;2.75,A114&gt;=5.55),5.38,IF(AND(G114&gt;=0.587,B114&lt;3.75,F114&lt;1.5,A114&lt;5.55),1.48,IF(AND(H114&lt;6.51,B114&gt;=3.75,F114&lt;1.5,A114&lt;5.55),1.9,IF(AND(H114&gt;=6.51,B114&gt;=3.75,F114&lt;1.5,A114&lt;5.55),1.425,IF(AND(G114&gt;=0.868,F114&lt;2.5,B114&lt;2.75,A114&gt;=5.55),4.65,IF(AND(F114&lt;1.5,D114&lt;1.55,B114&gt;=2.75,A114&gt;=5.55),1.7,IF(AND(G114&gt;=0.857,D114&gt;=1.55,B114&gt;=2.75,A114&gt;=5.55),5.033,IF(AND(G114&gt;=0.518,G114&lt;0.587,B114&lt;3.75,F114&lt;1.5,A114&lt;5.55),1,IF(AND(D114&lt;1.05,G114&lt;0.868,F114&lt;2.5,B114&lt;2.75,A114&gt;=5.55),3.5,IF(AND(G114&lt;0.404,D114&gt;=1.05,G114&lt;0.868,F114&lt;2.5,B114&lt;2.75,A114&gt;=5.55),4.2,IF(AND(G114&gt;=0.404,D114&gt;=1.05,G114&lt;0.868,F114&lt;2.5,B114&lt;2.75,A114&gt;=5.55),3.94,IF(AND(F114&lt;2.5,B114&lt;2.95,F114&gt;=1.5,D114&lt;1.55,B114&gt;=2.75,A114&gt;=5.55),4.68,IF(AND(F114&gt;=2.5,B114&lt;2.95,F114&gt;=1.5,D114&lt;1.55,B114&gt;=2.75,A114&gt;=5.55),5.1,IF(AND(H114&lt;10.883,B114&gt;=2.95,F114&gt;=1.5,D114&lt;1.55,B114&gt;=2.75,A114&gt;=5.55),4.15,IF(AND(H114&gt;=10.883,B114&gt;=2.95,F114&gt;=1.5,D114&lt;1.55,B114&gt;=2.75,A114&gt;=5.55),4.5,IF(AND(H114&gt;=14.1,D114&lt;2.05,G114&lt;0.857,D114&gt;=1.55,B114&gt;=2.75,A114&gt;=5.55),6.6,IF(AND(G114&lt;0.063,B114&lt;3.15,G114&lt;0.518,G114&lt;0.587,B114&lt;3.75,F114&lt;1.5,A114&lt;5.55),1.4,IF(AND(G114&gt;=0.063,B114&lt;3.15,G114&lt;0.518,G114&lt;0.587,B114&lt;3.75,F114&lt;1.5,A114&lt;5.55),1.5,IF(AND(H114&gt;=10.563,B114&gt;=3.15,G114&lt;0.518,G114&lt;0.587,B114&lt;3.75,F114&lt;1.5,A114&lt;5.55),1.325,IF(AND(B114&lt;2.95,H114&lt;14.1,D114&lt;2.05,G114&lt;0.857,D114&gt;=1.55,B114&gt;=2.75,A114&gt;=5.55),6.125,IF(AND(A114&lt;6.65,G114&lt;0.364,D114&gt;=2.05,G114&lt;0.857,D114&gt;=1.55,B114&gt;=2.75,A114&gt;=5.55),5.45,IF(AND(G114&gt;=0.774,G114&gt;=0.364,D114&gt;=2.05,G114&lt;0.857,D114&gt;=1.55,B114&gt;=2.75,A114&gt;=5.55),5.4,IF(AND(H114&gt;=9.279,H114&lt;10.563,B114&gt;=3.15,G114&lt;0.518,G114&lt;0.587,B114&lt;3.75,F114&lt;1.5,A114&lt;5.55),1.475,IF(AND(D114&lt;1.65,B114&gt;=2.95,H114&lt;14.1,D114&lt;2.05,G114&lt;0.857,D114&gt;=1.55,B114&gt;=2.75,A114&gt;=5.55),5.8,IF(AND(B114&lt;3.15,A114&gt;=6.65,G114&lt;0.364,D114&gt;=2.05,G114&lt;0.857,D114&gt;=1.55,B114&gt;=2.75,A114&gt;=5.55),5.3,IF(AND(B114&gt;=3.15,A114&gt;=6.65,G114&lt;0.364,D114&gt;=2.05,G114&lt;0.857,D114&gt;=1.55,B114&gt;=2.75,A114&gt;=5.55),5.7,IF(AND(A114&gt;=6.75,G114&lt;0.774,G114&gt;=0.364,D114&gt;=2.05,G114&lt;0.857,D114&gt;=1.55,B114&gt;=2.75,A114&gt;=5.55),5.9,IF(AND(G114&lt;0.417,H114&lt;9.279,H114&lt;10.563,B114&gt;=3.15,G114&lt;0.518,G114&lt;0.587,B114&lt;3.75,F114&lt;1.5,A114&lt;5.55),1.4,IF(AND(G114&gt;=0.417,H114&lt;9.279,H114&lt;10.563,B114&gt;=3.15,G114&lt;0.518,G114&lt;0.587,B114&lt;3.75,F114&lt;1.5,A114&lt;5.55),1.3,IF(AND(A114&lt;6.3,D114&gt;=1.65,B114&gt;=2.95,H114&lt;14.1,D114&lt;2.05,G114&lt;0.857,D114&gt;=1.55,B114&gt;=2.75,A114&gt;=5.55),4.9,IF(AND(A114&gt;=6.3,D114&gt;=1.65,B114&gt;=2.95,H114&lt;14.1,D114&lt;2.05,G114&lt;0.857,D114&gt;=1.55,B114&gt;=2.75,A114&gt;=5.55),5.3,IF(AND(G114&gt;=0.657,A114&lt;6.75,G114&lt;0.774,G114&gt;=0.364,D114&gt;=2.05,G114&lt;0.857,D114&gt;=1.55,B114&gt;=2.75,A114&gt;=5.55),6,IF(AND(B114&lt;3.2,G114&lt;0.657,A114&lt;6.75,G114&lt;0.774,G114&gt;=0.364,D114&gt;=2.05,G114&lt;0.857,D114&gt;=1.55,B114&gt;=2.75,A114&gt;=5.55),5.6,IF(AND(B114&gt;=3.2,G114&lt;0.657,A114&lt;6.75,G114&lt;0.774,G114&gt;=0.364,D114&gt;=2.05,G114&lt;0.857,D114&gt;=1.55,B114&gt;=2.75,A114&gt;=5.55),5.65,"shouldnthappen")))))))))))))))))))))))))))))))))))</f>
        <v>5.38</v>
      </c>
      <c r="AT114" s="1" t="n">
        <f aca="false">IF(AND(H114&gt;=16.284,A114&gt;=5.55),6.533,IF(AND(G114&gt;=0.52,A114&lt;4.85,A114&lt;5.55),1.05,IF(AND(G114&lt;0.227,G114&lt;0.52,A114&lt;4.85,A114&lt;5.55),1.4,IF(AND(G114&gt;=0.227,G114&lt;0.52,A114&lt;4.85,A114&lt;5.55),1.3,IF(AND(D114&gt;=0.45,F114&lt;1.5,A114&gt;=4.85,A114&lt;5.55),1.667,IF(AND(B114&gt;=2.75,F114&gt;=1.5,A114&gt;=4.85,A114&lt;5.55),4.5,IF(AND(F114&lt;2.5,B114&gt;=3.15,H114&lt;16.284,A114&gt;=5.55),4.7,IF(AND(G114&gt;=0.934,D114&lt;0.45,F114&lt;1.5,A114&gt;=4.85,A114&lt;5.55),1.7,IF(AND(D114&gt;=1.2,B114&lt;2.75,F114&gt;=1.5,A114&gt;=4.85,A114&lt;5.55),4.25,IF(AND(G114&gt;=0.774,F114&gt;=2.5,B114&gt;=3.15,H114&lt;16.284,A114&gt;=5.55),5.4,IF(AND(B114&lt;3.1,G114&lt;0.934,D114&lt;0.45,F114&lt;1.5,A114&gt;=4.85,A114&lt;5.55),1.6,IF(AND(D114&lt;1.05,D114&lt;1.2,B114&lt;2.75,F114&gt;=1.5,A114&gt;=4.85,A114&lt;5.55),3.433,IF(AND(D114&gt;=1.05,D114&lt;1.2,B114&lt;2.75,F114&gt;=1.5,A114&gt;=4.85,A114&lt;5.55),3.267,IF(AND(H114&lt;8.486,D114&lt;1.35,F114&lt;2.5,B114&lt;3.15,H114&lt;16.284,A114&gt;=5.55),3.85,IF(AND(D114&gt;=1.55,D114&gt;=1.35,F114&lt;2.5,B114&lt;3.15,H114&lt;16.284,A114&gt;=5.55),5.1,IF(AND(H114&lt;10.464,A114&lt;6.35,F114&gt;=2.5,B114&lt;3.15,H114&lt;16.284,A114&gt;=5.55),5.08,IF(AND(H114&gt;=10.464,A114&lt;6.35,F114&gt;=2.5,B114&lt;3.15,H114&lt;16.284,A114&gt;=5.55),4.9,IF(AND(D114&lt;1.85,A114&gt;=6.35,F114&gt;=2.5,B114&lt;3.15,H114&lt;16.284,A114&gt;=5.55),5.8,IF(AND(H114&gt;=10.393,G114&lt;0.774,F114&gt;=2.5,B114&gt;=3.15,H114&lt;16.284,A114&gt;=5.55),5.425,IF(AND(B114&lt;2.6,H114&gt;=8.486,D114&lt;1.35,F114&lt;2.5,B114&lt;3.15,H114&lt;16.284,A114&gt;=5.55),3.9,IF(AND(G114&gt;=0.567,D114&lt;1.55,D114&gt;=1.35,F114&lt;2.5,B114&lt;3.15,H114&lt;16.284,A114&gt;=5.55),4.4,IF(AND(B114&lt;3.25,H114&lt;10.393,G114&lt;0.774,F114&gt;=2.5,B114&gt;=3.15,H114&lt;16.284,A114&gt;=5.55),5.7,IF(AND(B114&gt;=3.25,H114&lt;10.393,G114&lt;0.774,F114&gt;=2.5,B114&gt;=3.15,H114&lt;16.284,A114&gt;=5.55),5.98,IF(AND(G114&lt;0.079,G114&lt;0.338,B114&gt;=3.1,G114&lt;0.934,D114&lt;0.45,F114&lt;1.5,A114&gt;=4.85,A114&lt;5.55),1.425,IF(AND(B114&lt;3.35,G114&gt;=0.338,B114&gt;=3.1,G114&lt;0.934,D114&lt;0.45,F114&lt;1.5,A114&gt;=4.85,A114&lt;5.55),1.4,IF(AND(G114&lt;0.404,B114&gt;=2.6,H114&gt;=8.486,D114&lt;1.35,F114&lt;2.5,B114&lt;3.15,H114&lt;16.284,A114&gt;=5.55),4.3,IF(AND(G114&gt;=0.404,B114&gt;=2.6,H114&gt;=8.486,D114&lt;1.35,F114&lt;2.5,B114&lt;3.15,H114&lt;16.284,A114&gt;=5.55),4.025,IF(AND(B114&gt;=3.05,G114&lt;0.567,D114&lt;1.55,D114&gt;=1.35,F114&lt;2.5,B114&lt;3.15,H114&lt;16.284,A114&gt;=5.55),4.7,IF(AND(A114&lt;6.45,H114&lt;10.667,D114&gt;=1.85,A114&gt;=6.35,F114&gt;=2.5,B114&lt;3.15,H114&lt;16.284,A114&gt;=5.55),5.3,IF(AND(A114&gt;=6.45,H114&lt;10.667,D114&gt;=1.85,A114&gt;=6.35,F114&gt;=2.5,B114&lt;3.15,H114&lt;16.284,A114&gt;=5.55),5.167,IF(AND(B114&lt;2.95,H114&gt;=10.667,D114&gt;=1.85,A114&gt;=6.35,F114&gt;=2.5,B114&lt;3.15,H114&lt;16.284,A114&gt;=5.55),5.6,IF(AND(B114&gt;=2.95,H114&gt;=10.667,D114&gt;=1.85,A114&gt;=6.35,F114&gt;=2.5,B114&lt;3.15,H114&lt;16.284,A114&gt;=5.55),5.5,IF(AND(H114&lt;10.325,G114&gt;=0.079,G114&lt;0.338,B114&gt;=3.1,G114&lt;0.934,D114&lt;0.45,F114&lt;1.5,A114&gt;=4.85,A114&lt;5.55),1.5,IF(AND(G114&lt;0.385,B114&gt;=3.35,G114&gt;=0.338,B114&gt;=3.1,G114&lt;0.934,D114&lt;0.45,F114&lt;1.5,A114&gt;=4.85,A114&lt;5.55),1.5,IF(AND(G114&gt;=0.385,B114&gt;=3.35,G114&gt;=0.338,B114&gt;=3.1,G114&lt;0.934,D114&lt;0.45,F114&lt;1.5,A114&gt;=4.85,A114&lt;5.55),1.42,IF(AND(B114&lt;2.5,B114&lt;3.05,G114&lt;0.567,D114&lt;1.55,D114&gt;=1.35,F114&lt;2.5,B114&lt;3.15,H114&lt;16.284,A114&gt;=5.55),4.5,IF(AND(B114&gt;=2.5,B114&lt;3.05,G114&lt;0.567,D114&lt;1.55,D114&gt;=1.35,F114&lt;2.5,B114&lt;3.15,H114&lt;16.284,A114&gt;=5.55),4.56,IF(AND(H114&lt;12.506,H114&gt;=10.325,G114&gt;=0.079,G114&lt;0.338,B114&gt;=3.1,G114&lt;0.934,D114&lt;0.45,F114&lt;1.5,A114&gt;=4.85,A114&lt;5.55),1.2,IF(AND(H114&gt;=12.506,H114&gt;=10.325,G114&gt;=0.079,G114&lt;0.338,B114&gt;=3.1,G114&lt;0.934,D114&lt;0.45,F114&lt;1.5,A114&gt;=4.85,A114&lt;5.55),1.3,"shouldnthappen")))))))))))))))))))))))))))))))))))))))</f>
        <v>5.3</v>
      </c>
      <c r="AU114" s="1" t="n">
        <f aca="false">IF(AND(G114&gt;=0.52,B114&lt;3.05,F114&lt;1.5),1.1,IF(AND(G114&lt;0.35,G114&lt;0.52,B114&lt;3.05,F114&lt;1.5),1.4,IF(AND(G114&gt;=0.35,G114&lt;0.52,B114&lt;3.05,F114&lt;1.5),1.3,IF(AND(G114&gt;=0.227,G114&lt;0.347,B114&gt;=3.05,F114&lt;1.5),1.32,IF(AND(H114&lt;6.417,G114&gt;=0.347,B114&gt;=3.05,F114&lt;1.5),1.7,IF(AND(A114&gt;=7.25,A114&gt;=6.6,F114&gt;=2.5,F114&gt;=1.5),6.35,IF(AND(G114&lt;0.11,G114&lt;0.227,G114&lt;0.347,B114&gt;=3.05,F114&lt;1.5),1.333,IF(AND(H114&lt;9.441,H114&gt;=6.417,G114&gt;=0.347,B114&gt;=3.05,F114&lt;1.5),1.425,IF(AND(B114&lt;2.75,G114&lt;0.451,H114&lt;10.266,F114&lt;2.5,F114&gt;=1.5),4,IF(AND(B114&gt;=2.75,G114&lt;0.451,H114&lt;10.266,F114&lt;2.5,F114&gt;=1.5),4.433,IF(AND(G114&gt;=0.865,G114&gt;=0.451,H114&lt;10.266,F114&lt;2.5,F114&gt;=1.5),4.2,IF(AND(B114&lt;2.45,H114&lt;13.665,H114&gt;=10.266,F114&lt;2.5,F114&gt;=1.5),3.7,IF(AND(G114&lt;0.302,H114&gt;=13.665,H114&gt;=10.266,F114&lt;2.5,F114&gt;=1.5),5,IF(AND(B114&lt;2.9,A114&lt;6.1,A114&lt;6.6,F114&gt;=2.5,F114&gt;=1.5),5.06,IF(AND(B114&gt;=2.9,A114&lt;6.1,A114&lt;6.6,F114&gt;=2.5,F114&gt;=1.5),4.8,IF(AND(B114&lt;3.05,A114&gt;=6.1,A114&lt;6.6,F114&gt;=2.5,F114&gt;=1.5),5.6,IF(AND(B114&gt;=3.05,A114&gt;=6.1,A114&lt;6.6,F114&gt;=2.5,F114&gt;=1.5),5.267,IF(AND(H114&gt;=14.564,A114&lt;7.25,A114&gt;=6.6,F114&gt;=2.5,F114&gt;=1.5),5.6,IF(AND(H114&gt;=14.309,G114&gt;=0.11,G114&lt;0.227,G114&lt;0.347,B114&gt;=3.05,F114&lt;1.5),1.7,IF(AND(D114&lt;0.4,H114&gt;=9.441,H114&gt;=6.417,G114&gt;=0.347,B114&gt;=3.05,F114&lt;1.5),1.5,IF(AND(D114&gt;=0.4,H114&gt;=9.441,H114&gt;=6.417,G114&gt;=0.347,B114&gt;=3.05,F114&lt;1.5),1.633,IF(AND(A114&lt;5.35,G114&lt;0.865,G114&gt;=0.451,H114&lt;10.266,F114&lt;2.5,F114&gt;=1.5),3.15,IF(AND(D114&lt;1.45,G114&gt;=0.302,H114&gt;=13.665,H114&gt;=10.266,F114&lt;2.5,F114&gt;=1.5),4.74,IF(AND(D114&gt;=1.45,G114&gt;=0.302,H114&gt;=13.665,H114&gt;=10.266,F114&lt;2.5,F114&gt;=1.5),4.567,IF(AND(H114&lt;8.836,H114&lt;14.564,A114&lt;7.25,A114&gt;=6.6,F114&gt;=2.5,F114&gt;=1.5),5.7,IF(AND(H114&gt;=8.836,H114&lt;14.564,A114&lt;7.25,A114&gt;=6.6,F114&gt;=2.5,F114&gt;=1.5),5.9,IF(AND(H114&lt;11.53,H114&lt;14.309,G114&gt;=0.11,G114&lt;0.227,G114&lt;0.347,B114&gt;=3.05,F114&lt;1.5),1.5,IF(AND(H114&gt;=11.53,H114&lt;14.309,G114&gt;=0.11,G114&lt;0.227,G114&lt;0.347,B114&gt;=3.05,F114&lt;1.5),1.467,IF(AND(H114&lt;9.386,A114&gt;=5.35,G114&lt;0.865,G114&gt;=0.451,H114&lt;10.266,F114&lt;2.5,F114&gt;=1.5),3.56,IF(AND(H114&gt;=9.386,A114&gt;=5.35,G114&lt;0.865,G114&gt;=0.451,H114&lt;10.266,F114&lt;2.5,F114&gt;=1.5),4.2,IF(AND(H114&lt;11.036,D114&lt;1.45,B114&gt;=2.45,H114&lt;13.665,H114&gt;=10.266,F114&lt;2.5,F114&gt;=1.5),4.45,IF(AND(H114&gt;=11.036,D114&lt;1.45,B114&gt;=2.45,H114&lt;13.665,H114&gt;=10.266,F114&lt;2.5,F114&gt;=1.5),4.1,IF(AND(G114&gt;=0.585,D114&gt;=1.45,B114&gt;=2.45,H114&lt;13.665,H114&gt;=10.266,F114&lt;2.5,F114&gt;=1.5),4.9,IF(AND(H114&lt;11.743,G114&lt;0.585,D114&gt;=1.45,B114&gt;=2.45,H114&lt;13.665,H114&gt;=10.266,F114&lt;2.5,F114&gt;=1.5),4.7,IF(AND(H114&gt;=11.743,G114&lt;0.585,D114&gt;=1.45,B114&gt;=2.45,H114&lt;13.665,H114&gt;=10.266,F114&lt;2.5,F114&gt;=1.5),4.5,"shouldnthappen")))))))))))))))))))))))))))))))))))</f>
        <v>5.6</v>
      </c>
      <c r="AV114" s="1" t="n">
        <f aca="false">IF(AND(G114&gt;=0.356,F114&gt;=1.5,A114&lt;5.75),3.52,IF(AND(A114&lt;7.25,A114&gt;=7.1,A114&gt;=5.75),5.875,IF(AND(A114&gt;=7.25,A114&gt;=7.1,A114&gt;=5.75),6.5,IF(AND(D114&gt;=0.35,G114&gt;=0.586,F114&lt;1.5,A114&lt;5.75),1.8,IF(AND(D114&lt;1.4,G114&lt;0.356,F114&gt;=1.5,A114&lt;5.75),4.2,IF(AND(D114&gt;=1.4,G114&lt;0.356,F114&gt;=1.5,A114&lt;5.75),4.5,IF(AND(H114&gt;=11.218,A114&lt;5.05,G114&lt;0.586,F114&lt;1.5,A114&lt;5.75),1.225,IF(AND(G114&gt;=0.253,A114&gt;=5.05,G114&lt;0.586,F114&lt;1.5,A114&lt;5.75),1.3,IF(AND(B114&gt;=3.75,D114&lt;0.35,G114&gt;=0.586,F114&lt;1.5,A114&lt;5.75),1.567,IF(AND(B114&lt;2.85,D114&lt;1.35,D114&lt;1.65,A114&lt;7.1,A114&gt;=5.75),4.26,IF(AND(B114&gt;=2.85,D114&lt;1.35,D114&lt;1.65,A114&lt;7.1,A114&gt;=5.75),4.45,IF(AND(A114&lt;6.05,H114&lt;12.921,D114&gt;=1.65,A114&lt;7.1,A114&gt;=5.75),5.1,IF(AND(H114&gt;=15.338,H114&gt;=12.921,D114&gt;=1.65,A114&lt;7.1,A114&gt;=5.75),5.55,IF(AND(G114&lt;0.418,H114&lt;11.218,A114&lt;5.05,G114&lt;0.586,F114&lt;1.5,A114&lt;5.75),1.42,IF(AND(G114&gt;=0.418,H114&lt;11.218,A114&lt;5.05,G114&lt;0.586,F114&lt;1.5,A114&lt;5.75),1.3,IF(AND(H114&gt;=13.321,G114&lt;0.253,A114&gt;=5.05,G114&lt;0.586,F114&lt;1.5,A114&lt;5.75),1.7,IF(AND(H114&lt;6.089,B114&lt;3.75,D114&lt;0.35,G114&gt;=0.586,F114&lt;1.5,A114&lt;5.75),1.7,IF(AND(H114&gt;=6.089,B114&lt;3.75,D114&lt;0.35,G114&gt;=0.586,F114&lt;1.5,A114&lt;5.75),1.5,IF(AND(B114&lt;2.9,D114&lt;1.45,D114&gt;=1.35,D114&lt;1.65,A114&lt;7.1,A114&gt;=5.75),4.8,IF(AND(B114&gt;=2.9,D114&lt;1.45,D114&gt;=1.35,D114&lt;1.65,A114&lt;7.1,A114&gt;=5.75),4.475,IF(AND(B114&lt;2.5,D114&gt;=1.45,D114&gt;=1.35,D114&lt;1.65,A114&lt;7.1,A114&gt;=5.75),4.5,IF(AND(H114&lt;8.884,A114&gt;=6.05,H114&lt;12.921,D114&gt;=1.65,A114&lt;7.1,A114&gt;=5.75),5.4,IF(AND(A114&lt;6.3,H114&lt;15.338,H114&gt;=12.921,D114&gt;=1.65,A114&lt;7.1,A114&gt;=5.75),4.967,IF(AND(A114&gt;=6.3,H114&lt;15.338,H114&gt;=12.921,D114&gt;=1.65,A114&lt;7.1,A114&gt;=5.75),5.133,IF(AND(H114&lt;10.826,H114&lt;13.321,G114&lt;0.253,A114&gt;=5.05,G114&lt;0.586,F114&lt;1.5,A114&lt;5.75),1.5,IF(AND(H114&gt;=10.826,H114&lt;13.321,G114&lt;0.253,A114&gt;=5.05,G114&lt;0.586,F114&lt;1.5,A114&lt;5.75),1.4,IF(AND(H114&lt;7.47,B114&gt;=2.5,D114&gt;=1.45,D114&gt;=1.35,D114&lt;1.65,A114&lt;7.1,A114&gt;=5.75),5.1,IF(AND(H114&gt;=7.47,B114&gt;=2.5,D114&gt;=1.45,D114&gt;=1.35,D114&lt;1.65,A114&lt;7.1,A114&gt;=5.75),4.725,IF(AND(H114&lt;9.637,H114&gt;=8.884,A114&gt;=6.05,H114&lt;12.921,D114&gt;=1.65,A114&lt;7.1,A114&gt;=5.75),5.9,IF(AND(B114&lt;2.6,H114&gt;=9.637,H114&gt;=8.884,A114&gt;=6.05,H114&lt;12.921,D114&gt;=1.65,A114&lt;7.1,A114&gt;=5.75),5.8,IF(AND(B114&lt;2.75,B114&gt;=2.6,H114&gt;=9.637,H114&gt;=8.884,A114&gt;=6.05,H114&lt;12.921,D114&gt;=1.65,A114&lt;7.1,A114&gt;=5.75),5.3,IF(AND(D114&lt;2.25,B114&gt;=2.75,B114&gt;=2.6,H114&gt;=9.637,H114&gt;=8.884,A114&gt;=6.05,H114&lt;12.921,D114&gt;=1.65,A114&lt;7.1,A114&gt;=5.75),5.6,IF(AND(D114&gt;=2.25,B114&gt;=2.75,B114&gt;=2.6,H114&gt;=9.637,H114&gt;=8.884,A114&gt;=6.05,H114&lt;12.921,D114&gt;=1.65,A114&lt;7.1,A114&gt;=5.75),5.5,"shouldnthappen")))))))))))))))))))))))))))))))))</f>
        <v>5.3</v>
      </c>
      <c r="AW114" s="1" t="n">
        <f aca="false">IF(AND(G114&gt;=0.905,F114&lt;1.5),1.767,IF(AND(H114&gt;=16.674,F114&gt;=1.5),6.55,IF(AND(A114&lt;4.35,H114&lt;14.344,G114&lt;0.905,F114&lt;1.5),1.1,IF(AND(B114&lt;3.65,H114&gt;=14.344,G114&lt;0.905,F114&lt;1.5),1.5,IF(AND(B114&gt;=3.65,H114&gt;=14.344,G114&lt;0.905,F114&lt;1.5),1.65,IF(AND(B114&lt;2.6,F114&gt;=2.5,H114&lt;16.674,F114&gt;=1.5),4.5,IF(AND(D114&gt;=0.45,A114&gt;=4.35,H114&lt;14.344,G114&lt;0.905,F114&lt;1.5),1.65,IF(AND(D114&lt;1.15,A114&lt;5.9,F114&lt;2.5,H114&lt;16.674,F114&gt;=1.5),3.56,IF(AND(B114&lt;2.75,A114&gt;=5.9,F114&lt;2.5,H114&lt;16.674,F114&gt;=1.5),5,IF(AND(H114&lt;13.531,B114&gt;=2.75,A114&gt;=5.9,F114&lt;2.5,H114&lt;16.674,F114&gt;=1.5),4.333,IF(AND(B114&lt;3.2,G114&gt;=0.669,B114&gt;=2.6,F114&gt;=2.5,H114&lt;16.674,F114&gt;=1.5),5.08,IF(AND(B114&gt;=3.2,G114&gt;=0.669,B114&gt;=2.6,F114&gt;=2.5,H114&lt;16.674,F114&gt;=1.5),5.4,IF(AND(B114&lt;3.15,A114&lt;5.05,D114&lt;0.45,A114&gt;=4.35,H114&lt;14.344,G114&lt;0.905,F114&lt;1.5),1.45,IF(AND(A114&gt;=5.55,A114&gt;=5.05,D114&lt;0.45,A114&gt;=4.35,H114&lt;14.344,G114&lt;0.905,F114&lt;1.5),1.5,IF(AND(A114&lt;5.55,A114&lt;5.65,D114&gt;=1.15,A114&lt;5.9,F114&lt;2.5,H114&lt;16.674,F114&gt;=1.5),3.95,IF(AND(A114&gt;=5.55,A114&lt;5.65,D114&gt;=1.15,A114&lt;5.9,F114&lt;2.5,H114&lt;16.674,F114&gt;=1.5),3.82,IF(AND(G114&lt;0.39,A114&gt;=5.65,D114&gt;=1.15,A114&lt;5.9,F114&lt;2.5,H114&lt;16.674,F114&gt;=1.5),4.35,IF(AND(G114&gt;=0.39,A114&gt;=5.65,D114&gt;=1.15,A114&lt;5.9,F114&lt;2.5,H114&lt;16.674,F114&gt;=1.5),3.95,IF(AND(G114&lt;0.466,H114&gt;=13.531,B114&gt;=2.75,A114&gt;=5.9,F114&lt;2.5,H114&lt;16.674,F114&gt;=1.5),4.8,IF(AND(G114&gt;=0.466,H114&gt;=13.531,B114&gt;=2.75,A114&gt;=5.9,F114&lt;2.5,H114&lt;16.674,F114&gt;=1.5),4.7,IF(AND(H114&lt;10.144,D114&lt;2.05,G114&lt;0.669,B114&gt;=2.6,F114&gt;=2.5,H114&lt;16.674,F114&gt;=1.5),5.3,IF(AND(H114&gt;=10.144,D114&lt;2.05,G114&lt;0.669,B114&gt;=2.6,F114&gt;=2.5,H114&lt;16.674,F114&gt;=1.5),5.133,IF(AND(D114&gt;=2.45,D114&gt;=2.05,G114&lt;0.669,B114&gt;=2.6,F114&gt;=2.5,H114&lt;16.674,F114&gt;=1.5),5.9,IF(AND(B114&lt;3.25,B114&gt;=3.15,A114&lt;5.05,D114&lt;0.45,A114&gt;=4.35,H114&lt;14.344,G114&lt;0.905,F114&lt;1.5),1.2,IF(AND(B114&gt;=3.25,B114&gt;=3.15,A114&lt;5.05,D114&lt;0.45,A114&gt;=4.35,H114&lt;14.344,G114&lt;0.905,F114&lt;1.5),1.36,IF(AND(B114&gt;=3.8,A114&lt;5.55,A114&gt;=5.05,D114&lt;0.45,A114&gt;=4.35,H114&lt;14.344,G114&lt;0.905,F114&lt;1.5),1.3,IF(AND(G114&lt;0.05,B114&lt;3.8,A114&lt;5.55,A114&gt;=5.05,D114&lt;0.45,A114&gt;=4.35,H114&lt;14.344,G114&lt;0.905,F114&lt;1.5),1.4,IF(AND(G114&lt;0.107,G114&lt;0.395,D114&lt;2.45,D114&gt;=2.05,G114&lt;0.669,B114&gt;=2.6,F114&gt;=2.5,H114&lt;16.674,F114&gt;=1.5),5.667,IF(AND(G114&lt;0.537,G114&gt;=0.395,D114&lt;2.45,D114&gt;=2.05,G114&lt;0.669,B114&gt;=2.6,F114&gt;=2.5,H114&lt;16.674,F114&gt;=1.5),5.6,IF(AND(G114&gt;=0.537,G114&gt;=0.395,D114&lt;2.45,D114&gt;=2.05,G114&lt;0.669,B114&gt;=2.6,F114&gt;=2.5,H114&lt;16.674,F114&gt;=1.5),5.775,IF(AND(B114&lt;3.6,G114&gt;=0.05,B114&lt;3.8,A114&lt;5.55,A114&gt;=5.05,D114&lt;0.45,A114&gt;=4.35,H114&lt;14.344,G114&lt;0.905,F114&lt;1.5),1.475,IF(AND(B114&gt;=3.6,G114&gt;=0.05,B114&lt;3.8,A114&lt;5.55,A114&gt;=5.05,D114&lt;0.45,A114&gt;=4.35,H114&lt;14.344,G114&lt;0.905,F114&lt;1.5),1.5,IF(AND(G114&lt;0.312,G114&gt;=0.107,G114&lt;0.395,D114&lt;2.45,D114&gt;=2.05,G114&lt;0.669,B114&gt;=2.6,F114&gt;=2.5,H114&lt;16.674,F114&gt;=1.5),5.18,IF(AND(G114&gt;=0.312,G114&gt;=0.107,G114&lt;0.395,D114&lt;2.45,D114&gt;=2.05,G114&lt;0.669,B114&gt;=2.6,F114&gt;=2.5,H114&lt;16.674,F114&gt;=1.5),5.4,"shouldnthappen"))))))))))))))))))))))))))))))))))</f>
        <v>5.3</v>
      </c>
      <c r="AX114" s="1" t="n">
        <f aca="false">IF(AND(D114&gt;=1.3,B114&gt;=3.45),6.25,IF(AND(B114&lt;2.75,A114&lt;5.25,B114&lt;3.45),3.9,IF(AND(D114&lt;0.25,D114&lt;1.3,B114&gt;=3.45),1.16,IF(AND(A114&gt;=5.05,B114&gt;=2.75,A114&lt;5.25,B114&lt;3.45),1.7,IF(AND(D114&lt;0.7,F114&lt;2.5,A114&gt;=5.25,B114&lt;3.45),1.5,IF(AND(H114&gt;=16.284,F114&gt;=2.5,A114&gt;=5.25,B114&lt;3.45),6.6,IF(AND(G114&lt;0.123,D114&gt;=0.25,D114&lt;1.3,B114&gt;=3.45),1.3,IF(AND(A114&lt;4.5,A114&lt;5.05,B114&gt;=2.75,A114&lt;5.25,B114&lt;3.45),1.3,IF(AND(A114&lt;5.05,G114&gt;=0.123,D114&gt;=0.25,D114&lt;1.3,B114&gt;=3.45),1.6,IF(AND(B114&lt;3.15,A114&gt;=4.5,A114&lt;5.05,B114&gt;=2.75,A114&lt;5.25,B114&lt;3.45),1.54,IF(AND(B114&gt;=3.15,A114&gt;=4.5,A114&lt;5.05,B114&gt;=2.75,A114&lt;5.25,B114&lt;3.45),1.35,IF(AND(D114&gt;=1.4,A114&lt;5.9,D114&gt;=0.7,F114&lt;2.5,A114&gt;=5.25,B114&lt;3.45),4.5,IF(AND(D114&gt;=1.55,A114&gt;=5.9,D114&gt;=0.7,F114&lt;2.5,A114&gt;=5.25,B114&lt;3.45),4.95,IF(AND(G114&gt;=0.682,D114&gt;=2.05,H114&lt;16.284,F114&gt;=2.5,A114&gt;=5.25,B114&lt;3.45),5.26,IF(AND(A114&lt;5.4,A114&gt;=5.05,G114&gt;=0.123,D114&gt;=0.25,D114&lt;1.3,B114&gt;=3.45),1.64,IF(AND(A114&gt;=5.4,A114&gt;=5.05,G114&gt;=0.123,D114&gt;=0.25,D114&lt;1.3,B114&gt;=3.45),1.6,IF(AND(G114&lt;0.372,D114&lt;1.4,A114&lt;5.9,D114&gt;=0.7,F114&lt;2.5,A114&gt;=5.25,B114&lt;3.45),4.175,IF(AND(D114&lt;1.35,D114&lt;1.55,A114&gt;=5.9,D114&gt;=0.7,F114&lt;2.5,A114&gt;=5.25,B114&lt;3.45),4.2,IF(AND(B114&lt;2.35,G114&lt;0.596,D114&lt;2.05,H114&lt;16.284,F114&gt;=2.5,A114&gt;=5.25,B114&lt;3.45),5,IF(AND(G114&gt;=0.888,G114&gt;=0.596,D114&lt;2.05,H114&lt;16.284,F114&gt;=2.5,A114&gt;=5.25,B114&lt;3.45),4.8,IF(AND(A114&gt;=6.85,G114&lt;0.682,D114&gt;=2.05,H114&lt;16.284,F114&gt;=2.5,A114&gt;=5.25,B114&lt;3.45),5.4,IF(AND(A114&gt;=5.75,G114&gt;=0.372,D114&lt;1.4,A114&lt;5.9,D114&gt;=0.7,F114&lt;2.5,A114&gt;=5.25,B114&lt;3.45),3.933,IF(AND(A114&gt;=6.75,D114&gt;=1.35,D114&lt;1.55,A114&gt;=5.9,D114&gt;=0.7,F114&lt;2.5,A114&gt;=5.25,B114&lt;3.45),4.8,IF(AND(H114&lt;11.084,B114&gt;=2.35,G114&lt;0.596,D114&lt;2.05,H114&lt;16.284,F114&gt;=2.5,A114&gt;=5.25,B114&lt;3.45),5.3,IF(AND(H114&lt;8.435,G114&lt;0.888,G114&gt;=0.596,D114&lt;2.05,H114&lt;16.284,F114&gt;=2.5,A114&gt;=5.25,B114&lt;3.45),5.1,IF(AND(H114&gt;=8.435,G114&lt;0.888,G114&gt;=0.596,D114&lt;2.05,H114&lt;16.284,F114&gt;=2.5,A114&gt;=5.25,B114&lt;3.45),4.94,IF(AND(B114&lt;3.15,A114&lt;6.85,G114&lt;0.682,D114&gt;=2.05,H114&lt;16.284,F114&gt;=2.5,A114&gt;=5.25,B114&lt;3.45),5.6,IF(AND(B114&gt;=3.15,A114&lt;6.85,G114&lt;0.682,D114&gt;=2.05,H114&lt;16.284,F114&gt;=2.5,A114&gt;=5.25,B114&lt;3.45),5.74,IF(AND(G114&lt;0.572,A114&lt;5.75,G114&gt;=0.372,D114&lt;1.4,A114&lt;5.9,D114&gt;=0.7,F114&lt;2.5,A114&gt;=5.25,B114&lt;3.45),3.7,IF(AND(D114&lt;1.45,A114&lt;6.75,D114&gt;=1.35,D114&lt;1.55,A114&gt;=5.9,D114&gt;=0.7,F114&lt;2.5,A114&gt;=5.25,B114&lt;3.45),4.46,IF(AND(D114&gt;=1.45,A114&lt;6.75,D114&gt;=1.35,D114&lt;1.55,A114&gt;=5.9,D114&gt;=0.7,F114&lt;2.5,A114&gt;=5.25,B114&lt;3.45),4.567,IF(AND(H114&lt;12.532,H114&gt;=11.084,B114&gt;=2.35,G114&lt;0.596,D114&lt;2.05,H114&lt;16.284,F114&gt;=2.5,A114&gt;=5.25,B114&lt;3.45),5.8,IF(AND(H114&gt;=12.532,H114&gt;=11.084,B114&gt;=2.35,G114&lt;0.596,D114&lt;2.05,H114&lt;16.284,F114&gt;=2.5,A114&gt;=5.25,B114&lt;3.45),5.667,IF(AND(A114&gt;=5.65,G114&gt;=0.572,A114&lt;5.75,G114&gt;=0.372,D114&lt;1.4,A114&lt;5.9,D114&gt;=0.7,F114&lt;2.5,A114&gt;=5.25,B114&lt;3.45),4.2,IF(AND(G114&lt;0.862,A114&lt;5.65,G114&gt;=0.572,A114&lt;5.75,G114&gt;=0.372,D114&lt;1.4,A114&lt;5.9,D114&gt;=0.7,F114&lt;2.5,A114&gt;=5.25,B114&lt;3.45),3.9,IF(AND(G114&gt;=0.862,A114&lt;5.65,G114&gt;=0.572,A114&lt;5.75,G114&gt;=0.372,D114&lt;1.4,A114&lt;5.9,D114&gt;=0.7,F114&lt;2.5,A114&gt;=5.25,B114&lt;3.45),4,"shouldnthappen"))))))))))))))))))))))))))))))))))))</f>
        <v>5.3</v>
      </c>
      <c r="AY114" s="1" t="n">
        <f aca="false">IF(AND(H114&gt;=8.233,D114&gt;=0.8,A114&lt;5.55),3.525,IF(AND(B114&lt;2.9,H114&gt;=15.534,A114&gt;=5.55),4.8,IF(AND(H114&gt;=12.259,A114&lt;4.75,D114&lt;0.8,A114&lt;5.55),1.25,IF(AND(B114&gt;=3.85,A114&gt;=4.75,D114&lt;0.8,A114&lt;5.55),1.425,IF(AND(D114&lt;1.55,H114&lt;8.233,D114&gt;=0.8,A114&lt;5.55),3.975,IF(AND(D114&gt;=1.55,H114&lt;8.233,D114&gt;=0.8,A114&lt;5.55),4.5,IF(AND(D114&lt;0.65,D114&lt;1.7,H114&lt;15.534,A114&gt;=5.55),1.7,IF(AND(A114&gt;=7.05,D114&gt;=1.7,H114&lt;15.534,A114&gt;=5.55),6.3,IF(AND(B114&gt;=3.35,B114&gt;=2.9,H114&gt;=15.534,A114&gt;=5.55),5.4,IF(AND(B114&lt;3.1,H114&lt;12.259,A114&lt;4.75,D114&lt;0.8,A114&lt;5.55),1.367,IF(AND(B114&gt;=3.1,H114&lt;12.259,A114&lt;4.75,D114&lt;0.8,A114&lt;5.55),1.4,IF(AND(G114&gt;=0.905,B114&lt;3.85,A114&gt;=4.75,D114&lt;0.8,A114&lt;5.55),1.9,IF(AND(H114&lt;15.681,B114&lt;3.35,B114&gt;=2.9,H114&gt;=15.534,A114&gt;=5.55),5.8,IF(AND(H114&gt;=15.681,B114&lt;3.35,B114&gt;=2.9,H114&gt;=15.534,A114&gt;=5.55),5.7,IF(AND(H114&gt;=14.877,G114&lt;0.905,B114&lt;3.85,A114&gt;=4.75,D114&lt;0.8,A114&lt;5.55),1.3,IF(AND(D114&gt;=1.25,B114&lt;2.65,D114&gt;=0.65,D114&lt;1.7,H114&lt;15.534,A114&gt;=5.55),4.433,IF(AND(G114&gt;=0.622,B114&lt;3.15,A114&lt;7.05,D114&gt;=1.7,H114&lt;15.534,A114&gt;=5.55),5.08,IF(AND(H114&gt;=13.42,B114&gt;=3.15,A114&lt;7.05,D114&gt;=1.7,H114&lt;15.534,A114&gt;=5.55),5.1,IF(AND(G114&lt;0.265,H114&lt;14.877,G114&lt;0.905,B114&lt;3.85,A114&gt;=4.75,D114&lt;0.8,A114&lt;5.55),1.2,IF(AND(A114&lt;5.75,D114&lt;1.25,B114&lt;2.65,D114&gt;=0.65,D114&lt;1.7,H114&lt;15.534,A114&gt;=5.55),3.7,IF(AND(A114&gt;=5.75,D114&lt;1.25,B114&lt;2.65,D114&gt;=0.65,D114&lt;1.7,H114&lt;15.534,A114&gt;=5.55),4,IF(AND(G114&gt;=0.652,D114&lt;1.35,B114&gt;=2.65,D114&gt;=0.65,D114&lt;1.7,H114&lt;15.534,A114&gt;=5.55),3.6,IF(AND(H114&lt;7.47,D114&gt;=1.35,B114&gt;=2.65,D114&gt;=0.65,D114&lt;1.7,H114&lt;15.534,A114&gt;=5.55),5.1,IF(AND(H114&lt;10.914,G114&lt;0.622,B114&lt;3.15,A114&lt;7.05,D114&gt;=1.7,H114&lt;15.534,A114&gt;=5.55),5.36,IF(AND(H114&gt;=10.914,G114&lt;0.622,B114&lt;3.15,A114&lt;7.05,D114&gt;=1.7,H114&lt;15.534,A114&gt;=5.55),5.64,IF(AND(G114&gt;=0.657,H114&lt;13.42,B114&gt;=3.15,A114&lt;7.05,D114&gt;=1.7,H114&lt;15.534,A114&gt;=5.55),6,IF(AND(G114&gt;=0.782,G114&gt;=0.265,H114&lt;14.877,G114&lt;0.905,B114&lt;3.85,A114&gt;=4.75,D114&lt;0.8,A114&lt;5.55),1.48,IF(AND(H114&lt;11.286,G114&lt;0.652,D114&lt;1.35,B114&gt;=2.65,D114&gt;=0.65,D114&lt;1.7,H114&lt;15.534,A114&gt;=5.55),4.24,IF(AND(H114&gt;=11.286,G114&lt;0.652,D114&lt;1.35,B114&gt;=2.65,D114&gt;=0.65,D114&lt;1.7,H114&lt;15.534,A114&gt;=5.55),4.05,IF(AND(G114&lt;0.413,H114&gt;=7.47,D114&gt;=1.35,B114&gt;=2.65,D114&gt;=0.65,D114&lt;1.7,H114&lt;15.534,A114&gt;=5.55),5.1,IF(AND(H114&lt;11.325,G114&lt;0.657,H114&lt;13.42,B114&gt;=3.15,A114&lt;7.05,D114&gt;=1.7,H114&lt;15.534,A114&gt;=5.55),5.8,IF(AND(H114&gt;=11.325,G114&lt;0.657,H114&lt;13.42,B114&gt;=3.15,A114&lt;7.05,D114&gt;=1.7,H114&lt;15.534,A114&gt;=5.55),5.6,IF(AND(D114&gt;=0.35,G114&lt;0.782,G114&gt;=0.265,H114&lt;14.877,G114&lt;0.905,B114&lt;3.85,A114&gt;=4.75,D114&lt;0.8,A114&lt;5.55),1.633,IF(AND(B114&lt;2.85,G114&gt;=0.413,H114&gt;=7.47,D114&gt;=1.35,B114&gt;=2.65,D114&gt;=0.65,D114&lt;1.7,H114&lt;15.534,A114&gt;=5.55),4.6,IF(AND(D114&lt;0.15,D114&lt;0.35,G114&lt;0.782,G114&gt;=0.265,H114&lt;14.877,G114&lt;0.905,B114&lt;3.85,A114&gt;=4.75,D114&lt;0.8,A114&lt;5.55),1.5,IF(AND(D114&gt;=0.15,D114&lt;0.35,G114&lt;0.782,G114&gt;=0.265,H114&lt;14.877,G114&lt;0.905,B114&lt;3.85,A114&gt;=4.75,D114&lt;0.8,A114&lt;5.55),1.543,IF(AND(A114&gt;=6.8,B114&gt;=2.85,G114&gt;=0.413,H114&gt;=7.47,D114&gt;=1.35,B114&gt;=2.65,D114&gt;=0.65,D114&lt;1.7,H114&lt;15.534,A114&gt;=5.55),4.9,IF(AND(H114&lt;13.531,A114&lt;6.8,B114&gt;=2.85,G114&gt;=0.413,H114&gt;=7.47,D114&gt;=1.35,B114&gt;=2.65,D114&gt;=0.65,D114&lt;1.7,H114&lt;15.534,A114&gt;=5.55),4.5,IF(AND(H114&gt;=13.531,A114&lt;6.8,B114&gt;=2.85,G114&gt;=0.413,H114&gt;=7.47,D114&gt;=1.35,B114&gt;=2.65,D114&gt;=0.65,D114&lt;1.7,H114&lt;15.534,A114&gt;=5.55),4.7,"shouldnthappen")))))))))))))))))))))))))))))))))))))))</f>
        <v>5.36</v>
      </c>
      <c r="AZ114" s="1" t="n">
        <f aca="false">IF(AND(H114&gt;=15.371,B114&gt;=3.35),5.4,IF(AND(G114&gt;=0.851,H114&gt;=15.244,B114&lt;3.35),4.75,IF(AND(F114&gt;=2,H114&lt;15.371,B114&gt;=3.35),5.6,IF(AND(B114&lt;2.75,A114&lt;5.15,H114&lt;15.244,B114&lt;3.35),3.42,IF(AND(A114&gt;=7.25,G114&lt;0.851,H114&gt;=15.244,B114&lt;3.35),6.6,IF(AND(A114&lt;4.45,B114&gt;=2.75,A114&lt;5.15,H114&lt;15.244,B114&lt;3.35),1.1,IF(AND(G114&lt;0.527,A114&lt;7.25,G114&lt;0.851,H114&gt;=15.244,B114&lt;3.35),5.08,IF(AND(G114&gt;=0.527,A114&lt;7.25,G114&lt;0.851,H114&gt;=15.244,B114&lt;3.35),5.8,IF(AND(D114&gt;=0.35,B114&lt;3.7,F114&lt;2,H114&lt;15.371,B114&gt;=3.35),1.55,IF(AND(H114&lt;6.542,B114&gt;=3.7,F114&lt;2,H114&lt;15.371,B114&gt;=3.35),1.9,IF(AND(B114&lt;3.25,A114&gt;=4.45,B114&gt;=2.75,A114&lt;5.15,H114&lt;15.244,B114&lt;3.35),1.46,IF(AND(B114&gt;=3.25,A114&gt;=4.45,B114&gt;=2.75,A114&lt;5.15,H114&lt;15.244,B114&lt;3.35),1.7,IF(AND(H114&lt;13.654,B114&gt;=2.95,D114&lt;1.45,A114&gt;=5.15,H114&lt;15.244,B114&lt;3.35),4.3,IF(AND(H114&gt;=13.654,B114&gt;=2.95,D114&lt;1.45,A114&gt;=5.15,H114&lt;15.244,B114&lt;3.35),4.625,IF(AND(F114&gt;=2.5,D114&lt;1.75,D114&gt;=1.45,A114&gt;=5.15,H114&lt;15.244,B114&lt;3.35),5.3,IF(AND(G114&gt;=0.853,D114&gt;=1.75,D114&gt;=1.45,A114&gt;=5.15,H114&lt;15.244,B114&lt;3.35),5.15,IF(AND(D114&gt;=0.25,D114&lt;0.35,B114&lt;3.7,F114&lt;2,H114&lt;15.371,B114&gt;=3.35),1.3,IF(AND(B114&lt;3.85,H114&gt;=6.542,B114&gt;=3.7,F114&lt;2,H114&lt;15.371,B114&gt;=3.35),1.633,IF(AND(H114&lt;7.02,H114&lt;10.688,B114&lt;2.95,D114&lt;1.45,A114&gt;=5.15,H114&lt;15.244,B114&lt;3.35),3.98,IF(AND(G114&lt;0.338,H114&gt;=10.688,B114&lt;2.95,D114&lt;1.45,A114&gt;=5.15,H114&lt;15.244,B114&lt;3.35),4.22,IF(AND(G114&gt;=0.338,H114&gt;=10.688,B114&lt;2.95,D114&lt;1.45,A114&gt;=5.15,H114&lt;15.244,B114&lt;3.35),3.9,IF(AND(B114&lt;2.75,F114&lt;2.5,D114&lt;1.75,D114&gt;=1.45,A114&gt;=5.15,H114&lt;15.244,B114&lt;3.35),5.1,IF(AND(B114&gt;=2.75,F114&lt;2.5,D114&lt;1.75,D114&gt;=1.45,A114&gt;=5.15,H114&lt;15.244,B114&lt;3.35),4.74,IF(AND(A114&gt;=7,G114&lt;0.853,D114&gt;=1.75,D114&gt;=1.45,A114&gt;=5.15,H114&lt;15.244,B114&lt;3.35),6.5,IF(AND(G114&gt;=0.934,D114&lt;0.25,D114&lt;0.35,B114&lt;3.7,F114&lt;2,H114&lt;15.371,B114&gt;=3.35),1.7,IF(AND(D114&lt;0.25,B114&gt;=3.85,H114&gt;=6.542,B114&gt;=3.7,F114&lt;2,H114&lt;15.371,B114&gt;=3.35),1.5,IF(AND(D114&gt;=0.25,B114&gt;=3.85,H114&gt;=6.542,B114&gt;=3.7,F114&lt;2,H114&lt;15.371,B114&gt;=3.35),1.4,IF(AND(B114&lt;2.5,H114&gt;=7.02,H114&lt;10.688,B114&lt;2.95,D114&lt;1.45,A114&gt;=5.15,H114&lt;15.244,B114&lt;3.35),3.8,IF(AND(G114&gt;=0.74,A114&lt;7,G114&lt;0.853,D114&gt;=1.75,D114&gt;=1.45,A114&gt;=5.15,H114&lt;15.244,B114&lt;3.35),6,IF(AND(G114&gt;=0.61,G114&lt;0.934,D114&lt;0.25,D114&lt;0.35,B114&lt;3.7,F114&lt;2,H114&lt;15.371,B114&gt;=3.35),1.5,IF(AND(D114&lt;1.15,B114&gt;=2.5,H114&gt;=7.02,H114&lt;10.688,B114&lt;2.95,D114&lt;1.45,A114&gt;=5.15,H114&lt;15.244,B114&lt;3.35),3.5,IF(AND(D114&gt;=1.15,B114&gt;=2.5,H114&gt;=7.02,H114&lt;10.688,B114&lt;2.95,D114&lt;1.45,A114&gt;=5.15,H114&lt;15.244,B114&lt;3.35),3.6,IF(AND(G114&gt;=0.626,G114&lt;0.74,A114&lt;7,G114&lt;0.853,D114&gt;=1.75,D114&gt;=1.45,A114&gt;=5.15,H114&lt;15.244,B114&lt;3.35),4.9,IF(AND(H114&lt;13.641,G114&lt;0.61,G114&lt;0.934,D114&lt;0.25,D114&lt;0.35,B114&lt;3.7,F114&lt;2,H114&lt;15.371,B114&gt;=3.35),1.425,IF(AND(H114&gt;=13.641,G114&lt;0.61,G114&lt;0.934,D114&lt;0.25,D114&lt;0.35,B114&lt;3.7,F114&lt;2,H114&lt;15.371,B114&gt;=3.35),1.3,IF(AND(B114&lt;3.05,G114&lt;0.626,G114&lt;0.74,A114&lt;7,G114&lt;0.853,D114&gt;=1.75,D114&gt;=1.45,A114&gt;=5.15,H114&lt;15.244,B114&lt;3.35),5.475,IF(AND(B114&gt;=3.05,G114&lt;0.626,G114&lt;0.74,A114&lt;7,G114&lt;0.853,D114&gt;=1.75,D114&gt;=1.45,A114&gt;=5.15,H114&lt;15.244,B114&lt;3.35),5.633,"shouldnthappen")))))))))))))))))))))))))))))))))))))</f>
        <v>5.475</v>
      </c>
      <c r="BA114" s="1" t="n">
        <f aca="false">IF(AND(F114&gt;=2,B114&gt;=3.4),6.1,IF(AND(B114&lt;2.75,A114&lt;5.15,B114&lt;3.4),3.225,IF(AND(G114&gt;=0.821,F114&lt;2,B114&gt;=3.4),1.9,IF(AND(B114&gt;=3.2,B114&gt;=2.75,A114&lt;5.15,B114&lt;3.4),1.7,IF(AND(A114&lt;4.8,G114&lt;0.821,F114&lt;2,B114&gt;=3.4),1,IF(AND(G114&gt;=0.446,B114&lt;3.2,B114&gt;=2.75,A114&lt;5.15,B114&lt;3.4),1.1,IF(AND(G114&lt;0.356,D114&lt;1.45,A114&lt;6.25,A114&gt;=5.15,B114&lt;3.4),4.32,IF(AND(G114&lt;0.591,D114&gt;=1.45,A114&lt;6.25,A114&gt;=5.15,B114&lt;3.4),4.6,IF(AND(D114&lt;1.75,G114&lt;0.597,A114&gt;=6.25,A114&gt;=5.15,B114&lt;3.4),4.86,IF(AND(H114&gt;=16.472,G114&gt;=0.597,A114&gt;=6.25,A114&gt;=5.15,B114&lt;3.4),6.6,IF(AND(G114&lt;0.063,G114&lt;0.446,B114&lt;3.2,B114&gt;=2.75,A114&lt;5.15,B114&lt;3.4),1.4,IF(AND(A114&gt;=5.95,G114&gt;=0.356,D114&lt;1.45,A114&lt;6.25,A114&gt;=5.15,B114&lt;3.4),4.6,IF(AND(B114&gt;=2.9,G114&gt;=0.591,D114&gt;=1.45,A114&lt;6.25,A114&gt;=5.15,B114&lt;3.4),4.867,IF(AND(D114&gt;=2.4,H114&lt;16.472,G114&gt;=0.597,A114&gt;=6.25,A114&gt;=5.15,B114&lt;3.4),6,IF(AND(A114&lt;5.45,B114&gt;=3.85,A114&gt;=4.8,G114&lt;0.821,F114&lt;2,B114&gt;=3.4),1.3,IF(AND(A114&gt;=5.45,B114&gt;=3.85,A114&gt;=4.8,G114&lt;0.821,F114&lt;2,B114&gt;=3.4),1.45,IF(AND(H114&lt;14.273,G114&gt;=0.063,G114&lt;0.446,B114&lt;3.2,B114&gt;=2.75,A114&lt;5.15,B114&lt;3.4),1.5,IF(AND(H114&gt;=14.273,G114&gt;=0.063,G114&lt;0.446,B114&lt;3.2,B114&gt;=2.75,A114&lt;5.15,B114&lt;3.4),1.6,IF(AND(G114&gt;=0.572,A114&lt;5.95,G114&gt;=0.356,D114&lt;1.45,A114&lt;6.25,A114&gt;=5.15,B114&lt;3.4),3.9,IF(AND(G114&lt;0.827,B114&lt;2.9,G114&gt;=0.591,D114&gt;=1.45,A114&lt;6.25,A114&gt;=5.15,B114&lt;3.4),4.9,IF(AND(G114&gt;=0.827,B114&lt;2.9,G114&gt;=0.591,D114&gt;=1.45,A114&lt;6.25,A114&gt;=5.15,B114&lt;3.4),5.1,IF(AND(A114&gt;=7.2,B114&lt;3.05,D114&gt;=1.75,G114&lt;0.597,A114&gt;=6.25,A114&gt;=5.15,B114&lt;3.4),6.7,IF(AND(G114&lt;0.353,B114&gt;=3.05,D114&gt;=1.75,G114&lt;0.597,A114&gt;=6.25,A114&gt;=5.15,B114&lt;3.4),5.22,IF(AND(G114&gt;=0.353,B114&gt;=3.05,D114&gt;=1.75,G114&lt;0.597,A114&gt;=6.25,A114&gt;=5.15,B114&lt;3.4),5.65,IF(AND(A114&lt;6.55,D114&lt;2.4,H114&lt;16.472,G114&gt;=0.597,A114&gt;=6.25,A114&gt;=5.15,B114&lt;3.4),5.033,IF(AND(H114&lt;12.719,G114&lt;0.385,B114&lt;3.85,A114&gt;=4.8,G114&lt;0.821,F114&lt;2,B114&gt;=3.4),1.54,IF(AND(H114&gt;=12.719,G114&lt;0.385,B114&lt;3.85,A114&gt;=4.8,G114&lt;0.821,F114&lt;2,B114&gt;=3.4),1.3,IF(AND(B114&lt;3.6,G114&gt;=0.385,B114&lt;3.85,A114&gt;=4.8,G114&lt;0.821,F114&lt;2,B114&gt;=3.4),1.325,IF(AND(B114&gt;=3.6,G114&gt;=0.385,B114&lt;3.85,A114&gt;=4.8,G114&lt;0.821,F114&lt;2,B114&gt;=3.4),1.55,IF(AND(D114&lt;1.05,G114&lt;0.572,A114&lt;5.95,G114&gt;=0.356,D114&lt;1.45,A114&lt;6.25,A114&gt;=5.15,B114&lt;3.4),3.633,IF(AND(D114&gt;=2.15,A114&lt;7.2,B114&lt;3.05,D114&gt;=1.75,G114&lt;0.597,A114&gt;=6.25,A114&gt;=5.15,B114&lt;3.4),5.667,IF(AND(H114&lt;13.094,A114&gt;=6.55,D114&lt;2.4,H114&lt;16.472,G114&gt;=0.597,A114&gt;=6.25,A114&gt;=5.15,B114&lt;3.4),5.2,IF(AND(D114&lt;1.15,D114&gt;=1.05,G114&lt;0.572,A114&lt;5.95,G114&gt;=0.356,D114&lt;1.45,A114&lt;6.25,A114&gt;=5.15,B114&lt;3.4),3.8,IF(AND(D114&gt;=1.15,D114&gt;=1.05,G114&lt;0.572,A114&lt;5.95,G114&gt;=0.356,D114&lt;1.45,A114&lt;6.25,A114&gt;=5.15,B114&lt;3.4),3.9,IF(AND(G114&gt;=0.487,D114&lt;2.15,A114&lt;7.2,B114&lt;3.05,D114&gt;=1.75,G114&lt;0.597,A114&gt;=6.25,A114&gt;=5.15,B114&lt;3.4),5.8,IF(AND(A114&lt;6.8,H114&gt;=13.094,A114&gt;=6.55,D114&lt;2.4,H114&lt;16.472,G114&gt;=0.597,A114&gt;=6.25,A114&gt;=5.15,B114&lt;3.4),4.52,IF(AND(A114&gt;=6.8,H114&gt;=13.094,A114&gt;=6.55,D114&lt;2.4,H114&lt;16.472,G114&gt;=0.597,A114&gt;=6.25,A114&gt;=5.15,B114&lt;3.4),4.75,IF(AND(B114&lt;2.95,G114&lt;0.487,D114&lt;2.15,A114&lt;7.2,B114&lt;3.05,D114&gt;=1.75,G114&lt;0.597,A114&gt;=6.25,A114&gt;=5.15,B114&lt;3.4),5.6,IF(AND(B114&gt;=2.95,G114&lt;0.487,D114&lt;2.15,A114&lt;7.2,B114&lt;3.05,D114&gt;=1.75,G114&lt;0.597,A114&gt;=6.25,A114&gt;=5.15,B114&lt;3.4),5.5,"shouldnthappen")))))))))))))))))))))))))))))))))))))))</f>
        <v>5.6</v>
      </c>
      <c r="BB114" s="1" t="n">
        <f aca="false">IF(AND(A114&lt;4.35,B114&lt;3.25,F114&lt;1.5),1.1,IF(AND(H114&lt;14.005,A114&gt;=4.35,B114&lt;3.25,F114&lt;1.5),1.3,IF(AND(H114&gt;=14.005,A114&gt;=4.35,B114&lt;3.25,F114&lt;1.5),1.6,IF(AND(G114&gt;=0.905,A114&lt;5.15,B114&gt;=3.25,F114&lt;1.5),1.9,IF(AND(B114&lt;3.45,A114&gt;=5.15,B114&gt;=3.25,F114&lt;1.5),1.6,IF(AND(F114&gt;=2.5,D114&gt;=1.35,D114&lt;1.75,F114&gt;=1.5),4.867,IF(AND(A114&gt;=7.05,D114&gt;=2.05,D114&gt;=1.75,F114&gt;=1.5),6.35,IF(AND(D114&gt;=0.4,G114&lt;0.905,A114&lt;5.15,B114&gt;=3.25,F114&lt;1.5),1.65,IF(AND(B114&lt;3.6,B114&gt;=3.45,A114&gt;=5.15,B114&gt;=3.25,F114&lt;1.5),1.35,IF(AND(H114&lt;6.808,H114&lt;9.386,D114&lt;1.35,D114&lt;1.75,F114&gt;=1.5),4.05,IF(AND(H114&gt;=6.808,H114&lt;9.386,D114&lt;1.35,D114&lt;1.75,F114&gt;=1.5),3.46,IF(AND(B114&lt;2.45,F114&lt;2.5,D114&gt;=1.35,D114&lt;1.75,F114&gt;=1.5),4.5,IF(AND(H114&gt;=13.115,D114&lt;1.95,D114&lt;2.05,D114&gt;=1.75,F114&gt;=1.5),4.85,IF(AND(G114&lt;0.196,D114&gt;=1.95,D114&lt;2.05,D114&gt;=1.75,F114&gt;=1.5),6.7,IF(AND(G114&gt;=0.196,D114&gt;=1.95,D114&lt;2.05,D114&gt;=1.75,F114&gt;=1.5),5.12,IF(AND(H114&lt;10.925,D114&lt;0.4,G114&lt;0.905,A114&lt;5.15,B114&gt;=3.25,F114&lt;1.5),1.4,IF(AND(H114&gt;=10.925,D114&lt;0.4,G114&lt;0.905,A114&lt;5.15,B114&gt;=3.25,F114&lt;1.5),1.45,IF(AND(H114&lt;14.096,B114&gt;=3.6,B114&gt;=3.45,A114&gt;=5.15,B114&gt;=3.25,F114&lt;1.5),1.42,IF(AND(H114&gt;=14.096,B114&gt;=3.6,B114&gt;=3.45,A114&gt;=5.15,B114&gt;=3.25,F114&lt;1.5),1.7,IF(AND(B114&lt;2.45,D114&lt;1.15,H114&gt;=9.386,D114&lt;1.35,D114&lt;1.75,F114&gt;=1.5),3.6,IF(AND(B114&gt;=2.45,D114&lt;1.15,H114&gt;=9.386,D114&lt;1.35,D114&lt;1.75,F114&gt;=1.5),3.9,IF(AND(G114&lt;0.246,D114&gt;=1.15,H114&gt;=9.386,D114&lt;1.35,D114&lt;1.75,F114&gt;=1.5),4.4,IF(AND(B114&lt;2.75,B114&gt;=2.45,F114&lt;2.5,D114&gt;=1.35,D114&lt;1.75,F114&gt;=1.5),5.1,IF(AND(H114&lt;11.084,H114&lt;13.115,D114&lt;1.95,D114&lt;2.05,D114&gt;=1.75,F114&gt;=1.5),5.35,IF(AND(H114&gt;=11.084,H114&lt;13.115,D114&lt;1.95,D114&lt;2.05,D114&gt;=1.75,F114&gt;=1.5),5.7,IF(AND(H114&lt;15.52,D114&lt;2.25,A114&lt;7.05,D114&gt;=2.05,D114&gt;=1.75,F114&gt;=1.5),5.45,IF(AND(H114&gt;=15.52,D114&lt;2.25,A114&lt;7.05,D114&gt;=2.05,D114&gt;=1.75,F114&gt;=1.5),5.725,IF(AND(G114&gt;=0.775,D114&gt;=2.25,A114&lt;7.05,D114&gt;=2.05,D114&gt;=1.75,F114&gt;=1.5),5.2,IF(AND(D114&lt;1.25,G114&gt;=0.246,D114&gt;=1.15,H114&gt;=9.386,D114&lt;1.35,D114&lt;1.75,F114&gt;=1.5),4.05,IF(AND(A114&lt;5.85,B114&gt;=2.75,B114&gt;=2.45,F114&lt;2.5,D114&gt;=1.35,D114&lt;1.75,F114&gt;=1.5),4.5,IF(AND(B114&lt;3.3,G114&lt;0.775,D114&gt;=2.25,A114&lt;7.05,D114&gt;=2.05,D114&gt;=1.75,F114&gt;=1.5),5.64,IF(AND(B114&gt;=3.3,G114&lt;0.775,D114&gt;=2.25,A114&lt;7.05,D114&gt;=2.05,D114&gt;=1.75,F114&gt;=1.5),5.6,IF(AND(A114&lt;5.9,D114&gt;=1.25,G114&gt;=0.246,D114&gt;=1.15,H114&gt;=9.386,D114&lt;1.35,D114&lt;1.75,F114&gt;=1.5),4.2,IF(AND(A114&gt;=5.9,D114&gt;=1.25,G114&gt;=0.246,D114&gt;=1.15,H114&gt;=9.386,D114&lt;1.35,D114&lt;1.75,F114&gt;=1.5),4,IF(AND(G114&gt;=0.437,A114&gt;=5.85,B114&gt;=2.75,B114&gt;=2.45,F114&lt;2.5,D114&gt;=1.35,D114&lt;1.75,F114&gt;=1.5),4.75,IF(AND(H114&lt;9.446,G114&lt;0.437,A114&gt;=5.85,B114&gt;=2.75,B114&gt;=2.45,F114&lt;2.5,D114&gt;=1.35,D114&lt;1.75,F114&gt;=1.5),4.6,IF(AND(H114&gt;=9.446,G114&lt;0.437,A114&gt;=5.85,B114&gt;=2.75,B114&gt;=2.45,F114&lt;2.5,D114&gt;=1.35,D114&lt;1.75,F114&gt;=1.5),4.7,"shouldnthappen")))))))))))))))))))))))))))))))))))))</f>
        <v>5.35</v>
      </c>
      <c r="BC114" s="1" t="n">
        <f aca="false">IF(AND(G114&gt;=0.905,F114&lt;1.5),1.65,IF(AND(D114&gt;=0.45,G114&lt;0.905,F114&lt;1.5),1.65,IF(AND(A114&lt;5.15,D114&lt;1.55,F114&gt;=1.5),3.225,IF(AND(F114&gt;=2.5,A114&gt;=5.15,D114&lt;1.55,F114&gt;=1.5),5.05,IF(AND(H114&lt;5.767,A114&lt;7.05,D114&gt;=1.55,F114&gt;=1.5),4.5,IF(AND(D114&lt;1.7,A114&gt;=7.05,D114&gt;=1.55,F114&gt;=1.5),5.8,IF(AND(A114&gt;=5.3,G114&lt;0.207,D114&lt;0.45,G114&lt;0.905,F114&lt;1.5),1.3,IF(AND(D114&gt;=0.35,G114&gt;=0.207,D114&lt;0.45,G114&lt;0.905,F114&lt;1.5),1.5,IF(AND(G114&lt;0.155,D114&gt;=1.7,A114&gt;=7.05,D114&gt;=1.55,F114&gt;=1.5),6.7,IF(AND(G114&gt;=0.155,D114&gt;=1.7,A114&gt;=7.05,D114&gt;=1.55,F114&gt;=1.5),6.34,IF(AND(G114&lt;0.05,A114&lt;5.3,G114&lt;0.207,D114&lt;0.45,G114&lt;0.905,F114&lt;1.5),1.4,IF(AND(G114&gt;=0.05,A114&lt;5.3,G114&lt;0.207,D114&lt;0.45,G114&lt;0.905,F114&lt;1.5),1.5,IF(AND(A114&lt;4.5,D114&lt;0.35,G114&gt;=0.207,D114&lt;0.45,G114&lt;0.905,F114&lt;1.5),1.3,IF(AND(G114&lt;0.308,A114&lt;6.2,F114&lt;2.5,A114&gt;=5.15,D114&lt;1.55,F114&gt;=1.5),4.5,IF(AND(D114&lt;1.35,A114&gt;=6.2,F114&lt;2.5,A114&gt;=5.15,D114&lt;1.55,F114&gt;=1.5),4.367,IF(AND(D114&lt;1.85,A114&lt;6.15,H114&gt;=5.767,A114&lt;7.05,D114&gt;=1.55,F114&gt;=1.5),4.933,IF(AND(G114&gt;=0.558,A114&gt;=4.5,D114&lt;0.35,G114&gt;=0.207,D114&lt;0.45,G114&lt;0.905,F114&lt;1.5),1.5,IF(AND(H114&gt;=13.383,G114&gt;=0.308,A114&lt;6.2,F114&lt;2.5,A114&gt;=5.15,D114&lt;1.55,F114&gt;=1.5),4.7,IF(AND(H114&gt;=12.206,D114&gt;=1.35,A114&gt;=6.2,F114&lt;2.5,A114&gt;=5.15,D114&lt;1.55,F114&gt;=1.5),4.575,IF(AND(A114&lt;5.7,D114&gt;=1.85,A114&lt;6.15,H114&gt;=5.767,A114&lt;7.05,D114&gt;=1.55,F114&gt;=1.5),4.9,IF(AND(A114&gt;=5.7,D114&gt;=1.85,A114&lt;6.15,H114&gt;=5.767,A114&lt;7.05,D114&gt;=1.55,F114&gt;=1.5),5.1,IF(AND(G114&lt;0.079,G114&lt;0.364,A114&gt;=6.15,H114&gt;=5.767,A114&lt;7.05,D114&gt;=1.55,F114&gt;=1.5),5.6,IF(AND(G114&gt;=0.079,G114&lt;0.364,A114&gt;=6.15,H114&gt;=5.767,A114&lt;7.05,D114&gt;=1.55,F114&gt;=1.5),5.25,IF(AND(G114&gt;=0.447,G114&lt;0.558,A114&gt;=4.5,D114&lt;0.35,G114&gt;=0.207,D114&lt;0.45,G114&lt;0.905,F114&lt;1.5),1.3,IF(AND(B114&gt;=2.95,H114&lt;13.383,G114&gt;=0.308,A114&lt;6.2,F114&lt;2.5,A114&gt;=5.15,D114&lt;1.55,F114&gt;=1.5),4.6,IF(AND(B114&lt;2.65,H114&lt;12.206,D114&gt;=1.35,A114&gt;=6.2,F114&lt;2.5,A114&gt;=5.15,D114&lt;1.55,F114&gt;=1.5),4.9,IF(AND(D114&lt;2.45,A114&lt;6.6,G114&gt;=0.364,A114&gt;=6.15,H114&gt;=5.767,A114&lt;7.05,D114&gt;=1.55,F114&gt;=1.5),5.6,IF(AND(D114&gt;=2.45,A114&lt;6.6,G114&gt;=0.364,A114&gt;=6.15,H114&gt;=5.767,A114&lt;7.05,D114&gt;=1.55,F114&gt;=1.5),6,IF(AND(H114&lt;12.921,A114&gt;=6.6,G114&gt;=0.364,A114&gt;=6.15,H114&gt;=5.767,A114&lt;7.05,D114&gt;=1.55,F114&gt;=1.5),5.725,IF(AND(H114&gt;=12.921,A114&gt;=6.6,G114&gt;=0.364,A114&gt;=6.15,H114&gt;=5.767,A114&lt;7.05,D114&gt;=1.55,F114&gt;=1.5),5.367,IF(AND(B114&lt;3.15,G114&lt;0.447,G114&lt;0.558,A114&gt;=4.5,D114&lt;0.35,G114&gt;=0.207,D114&lt;0.45,G114&lt;0.905,F114&lt;1.5),1.5,IF(AND(B114&gt;=3.15,G114&lt;0.447,G114&lt;0.558,A114&gt;=4.5,D114&lt;0.35,G114&gt;=0.207,D114&lt;0.45,G114&lt;0.905,F114&lt;1.5),1.36,IF(AND(B114&gt;=2.85,B114&lt;2.95,H114&lt;13.383,G114&gt;=0.308,A114&lt;6.2,F114&lt;2.5,A114&gt;=5.15,D114&lt;1.55,F114&gt;=1.5),3.6,IF(AND(H114&lt;9.446,B114&gt;=2.65,H114&lt;12.206,D114&gt;=1.35,A114&gt;=6.2,F114&lt;2.5,A114&gt;=5.15,D114&lt;1.55,F114&gt;=1.5),4.6,IF(AND(H114&gt;=9.446,B114&gt;=2.65,H114&lt;12.206,D114&gt;=1.35,A114&gt;=6.2,F114&lt;2.5,A114&gt;=5.15,D114&lt;1.55,F114&gt;=1.5),4.7,IF(AND(D114&lt;1.2,B114&lt;2.85,B114&lt;2.95,H114&lt;13.383,G114&gt;=0.308,A114&lt;6.2,F114&lt;2.5,A114&gt;=5.15,D114&lt;1.55,F114&gt;=1.5),3.75,IF(AND(G114&lt;0.356,D114&gt;=1.2,B114&lt;2.85,B114&lt;2.95,H114&lt;13.383,G114&gt;=0.308,A114&lt;6.2,F114&lt;2.5,A114&gt;=5.15,D114&lt;1.55,F114&gt;=1.5),4.2,IF(AND(G114&gt;=0.356,D114&gt;=1.2,B114&lt;2.85,B114&lt;2.95,H114&lt;13.383,G114&gt;=0.308,A114&lt;6.2,F114&lt;2.5,A114&gt;=5.15,D114&lt;1.55,F114&gt;=1.5),3.96,"shouldnthappen"))))))))))))))))))))))))))))))))))))))</f>
        <v>5.25</v>
      </c>
      <c r="BD114" s="1" t="n">
        <f aca="false">IF(AND(B114&lt;2.7,A114&lt;5.3,B114&lt;3.15),3.42,IF(AND(F114&lt;2.5,A114&gt;=5.85,B114&gt;=3.15),4.7,IF(AND(A114&lt;4.35,B114&gt;=2.7,A114&lt;5.3,B114&lt;3.15),1.1,IF(AND(A114&gt;=4.35,B114&gt;=2.7,A114&lt;5.3,B114&lt;3.15),1.42,IF(AND(A114&gt;=7.05,F114&gt;=2.5,A114&gt;=5.3,B114&lt;3.15),6.067,IF(AND(D114&gt;=0.45,A114&lt;5.05,A114&lt;5.85,B114&gt;=3.15),1.6,IF(AND(B114&lt;3.35,A114&gt;=5.05,A114&lt;5.85,B114&gt;=3.15),1.7,IF(AND(A114&gt;=6.85,F114&gt;=2.5,A114&gt;=5.85,B114&gt;=3.15),6.22,IF(AND(D114&lt;1.25,D114&lt;1.35,F114&lt;2.5,A114&gt;=5.3,B114&lt;3.15),4.033,IF(AND(D114&gt;=1.25,D114&lt;1.35,F114&lt;2.5,A114&gt;=5.3,B114&lt;3.15),4.233,IF(AND(A114&lt;6.05,D114&gt;=1.35,F114&lt;2.5,A114&gt;=5.3,B114&lt;3.15),5.1,IF(AND(H114&gt;=13.29,A114&lt;7.05,F114&gt;=2.5,A114&gt;=5.3,B114&lt;3.15),4.96,IF(AND(G114&gt;=0.858,D114&lt;0.45,A114&lt;5.05,A114&lt;5.85,B114&gt;=3.15),1.3,IF(AND(D114&gt;=0.35,B114&gt;=3.35,A114&gt;=5.05,A114&lt;5.85,B114&gt;=3.15),1.4,IF(AND(B114&lt;3.25,A114&lt;6.85,F114&gt;=2.5,A114&gt;=5.85,B114&gt;=3.15),5.233,IF(AND(A114&gt;=6.8,A114&gt;=6.05,D114&gt;=1.35,F114&lt;2.5,A114&gt;=5.3,B114&lt;3.15),4.9,IF(AND(G114&gt;=0.622,H114&lt;13.29,A114&lt;7.05,F114&gt;=2.5,A114&gt;=5.3,B114&lt;3.15),5.067,IF(AND(H114&lt;8.834,G114&lt;0.858,D114&lt;0.45,A114&lt;5.05,A114&lt;5.85,B114&gt;=3.15),1.4,IF(AND(G114&lt;0.774,B114&gt;=3.25,A114&lt;6.85,F114&gt;=2.5,A114&gt;=5.85,B114&gt;=3.15),5.8,IF(AND(G114&gt;=0.774,B114&gt;=3.25,A114&lt;6.85,F114&gt;=2.5,A114&gt;=5.85,B114&gt;=3.15),5.4,IF(AND(H114&gt;=12.206,A114&lt;6.8,A114&gt;=6.05,D114&gt;=1.35,F114&lt;2.5,A114&gt;=5.3,B114&lt;3.15),4.5,IF(AND(G114&gt;=0.439,G114&lt;0.622,H114&lt;13.29,A114&lt;7.05,F114&gt;=2.5,A114&gt;=5.3,B114&lt;3.15),5.667,IF(AND(G114&lt;0.227,H114&gt;=8.834,G114&lt;0.858,D114&lt;0.45,A114&lt;5.05,A114&lt;5.85,B114&gt;=3.15),1.4,IF(AND(G114&gt;=0.227,H114&gt;=8.834,G114&lt;0.858,D114&lt;0.45,A114&lt;5.05,A114&lt;5.85,B114&gt;=3.15),1.3,IF(AND(G114&gt;=0.934,B114&lt;3.75,D114&lt;0.35,B114&gt;=3.35,A114&gt;=5.05,A114&lt;5.85,B114&gt;=3.15),1.7,IF(AND(G114&lt;0.823,B114&gt;=3.75,D114&lt;0.35,B114&gt;=3.35,A114&gt;=5.05,A114&lt;5.85,B114&gt;=3.15),1.55,IF(AND(G114&gt;=0.823,B114&gt;=3.75,D114&lt;0.35,B114&gt;=3.35,A114&gt;=5.05,A114&lt;5.85,B114&gt;=3.15),1.5,IF(AND(A114&lt;6.2,H114&lt;12.206,A114&lt;6.8,A114&gt;=6.05,D114&gt;=1.35,F114&lt;2.5,A114&gt;=5.3,B114&lt;3.15),4.6,IF(AND(A114&gt;=6.2,H114&lt;12.206,A114&lt;6.8,A114&gt;=6.05,D114&gt;=1.35,F114&lt;2.5,A114&gt;=5.3,B114&lt;3.15),4.74,IF(AND(H114&gt;=10.667,G114&lt;0.439,G114&lt;0.622,H114&lt;13.29,A114&lt;7.05,F114&gt;=2.5,A114&gt;=5.3,B114&lt;3.15),5.6,IF(AND(H114&lt;13.67,G114&lt;0.934,B114&lt;3.75,D114&lt;0.35,B114&gt;=3.35,A114&gt;=5.05,A114&lt;5.85,B114&gt;=3.15),1.48,IF(AND(H114&gt;=13.67,G114&lt;0.934,B114&lt;3.75,D114&lt;0.35,B114&gt;=3.35,A114&gt;=5.05,A114&lt;5.85,B114&gt;=3.15),1.3,IF(AND(G114&lt;0.301,H114&lt;10.667,G114&lt;0.439,G114&lt;0.622,H114&lt;13.29,A114&lt;7.05,F114&gt;=2.5,A114&gt;=5.3,B114&lt;3.15),5.2,IF(AND(G114&gt;=0.301,H114&lt;10.667,G114&lt;0.439,G114&lt;0.622,H114&lt;13.29,A114&lt;7.05,F114&gt;=2.5,A114&gt;=5.3,B114&lt;3.15),5.067,"shouldnthappen"))))))))))))))))))))))))))))))))))</f>
        <v>5.067</v>
      </c>
      <c r="BE114" s="1" t="n">
        <f aca="false">IF(AND(B114&gt;=3.85,A114&gt;=5.05,F114&lt;1.5),1.4,IF(AND(A114&lt;5.25,A114&lt;5.75,F114&gt;=1.5),3.15,IF(AND(A114&lt;4.95,B114&lt;3.15,A114&lt;5.05,F114&lt;1.5),1.46,IF(AND(A114&gt;=4.95,B114&lt;3.15,A114&lt;5.05,F114&lt;1.5),1.6,IF(AND(H114&lt;8.834,B114&gt;=3.15,A114&lt;5.05,F114&lt;1.5),1.4,IF(AND(D114&lt;0.25,B114&lt;3.85,A114&gt;=5.05,F114&lt;1.5),1.48,IF(AND(D114&gt;=0.25,B114&lt;3.85,A114&gt;=5.05,F114&lt;1.5),1.7,IF(AND(F114&gt;=2.5,A114&gt;=5.25,A114&lt;5.75,F114&gt;=1.5),4.9,IF(AND(H114&lt;12.45,H114&gt;=8.834,B114&gt;=3.15,A114&lt;5.05,F114&lt;1.5),1.25,IF(AND(H114&gt;=12.45,H114&gt;=8.834,B114&gt;=3.15,A114&lt;5.05,F114&lt;1.5),1.32,IF(AND(G114&lt;0.283,F114&lt;2.5,A114&gt;=5.25,A114&lt;5.75,F114&gt;=1.5),4.3,IF(AND(H114&lt;6.712,H114&lt;11.275,D114&lt;1.55,A114&gt;=5.75,F114&gt;=1.5),5,IF(AND(H114&lt;13.101,H114&gt;=11.275,D114&lt;1.55,A114&gt;=5.75,F114&gt;=1.5),3.933,IF(AND(H114&gt;=13.101,H114&gt;=11.275,D114&lt;1.55,A114&gt;=5.75,F114&gt;=1.5),4.5,IF(AND(A114&gt;=7.3,D114&lt;2.45,D114&gt;=1.55,A114&gt;=5.75,F114&gt;=1.5),6.7,IF(AND(B114&lt;3.45,D114&gt;=2.45,D114&gt;=1.55,A114&gt;=5.75,F114&gt;=1.5),5.925,IF(AND(B114&gt;=3.45,D114&gt;=2.45,D114&gt;=1.55,A114&gt;=5.75,F114&gt;=1.5),6.1,IF(AND(B114&gt;=2.8,G114&gt;=0.283,F114&lt;2.5,A114&gt;=5.25,A114&lt;5.75,F114&gt;=1.5),4.2,IF(AND(D114&lt;1.35,H114&gt;=6.712,H114&lt;11.275,D114&lt;1.55,A114&gt;=5.75,F114&gt;=1.5),4.35,IF(AND(D114&lt;1.05,B114&lt;2.8,G114&gt;=0.283,F114&lt;2.5,A114&gt;=5.25,A114&lt;5.75,F114&gt;=1.5),3.567,IF(AND(D114&gt;=1.05,B114&lt;2.8,G114&gt;=0.283,F114&lt;2.5,A114&gt;=5.25,A114&lt;5.75,F114&gt;=1.5),3.925,IF(AND(B114&lt;2.65,D114&gt;=1.35,H114&gt;=6.712,H114&lt;11.275,D114&lt;1.55,A114&gt;=5.75,F114&gt;=1.5),4.9,IF(AND(B114&gt;=2.65,D114&gt;=1.35,H114&gt;=6.712,H114&lt;11.275,D114&lt;1.55,A114&gt;=5.75,F114&gt;=1.5),4.625,IF(AND(H114&gt;=14.683,G114&gt;=0.628,A114&lt;7.3,D114&lt;2.45,D114&gt;=1.55,A114&gt;=5.75,F114&gt;=1.5),5.4,IF(AND(D114&lt;1.95,H114&lt;8.884,G114&lt;0.628,A114&lt;7.3,D114&lt;2.45,D114&gt;=1.55,A114&gt;=5.75,F114&gt;=1.5),5.1,IF(AND(D114&gt;=1.95,H114&lt;8.884,G114&lt;0.628,A114&lt;7.3,D114&lt;2.45,D114&gt;=1.55,A114&gt;=5.75,F114&gt;=1.5),5.22,IF(AND(A114&lt;6.05,H114&gt;=8.884,G114&lt;0.628,A114&lt;7.3,D114&lt;2.45,D114&gt;=1.55,A114&gt;=5.75,F114&gt;=1.5),5.1,IF(AND(G114&lt;0.817,H114&lt;14.683,G114&gt;=0.628,A114&lt;7.3,D114&lt;2.45,D114&gt;=1.55,A114&gt;=5.75,F114&gt;=1.5),4.967,IF(AND(G114&gt;=0.817,H114&lt;14.683,G114&gt;=0.628,A114&lt;7.3,D114&lt;2.45,D114&gt;=1.55,A114&gt;=5.75,F114&gt;=1.5),5.1,IF(AND(H114&lt;9.637,A114&gt;=6.05,H114&gt;=8.884,G114&lt;0.628,A114&lt;7.3,D114&lt;2.45,D114&gt;=1.55,A114&gt;=5.75,F114&gt;=1.5),5.9,IF(AND(D114&lt;1.85,H114&gt;=9.637,A114&gt;=6.05,H114&gt;=8.884,G114&lt;0.628,A114&lt;7.3,D114&lt;2.45,D114&gt;=1.55,A114&gt;=5.75,F114&gt;=1.5),5.733,IF(AND(G114&gt;=0.388,D114&gt;=1.85,H114&gt;=9.637,A114&gt;=6.05,H114&gt;=8.884,G114&lt;0.628,A114&lt;7.3,D114&lt;2.45,D114&gt;=1.55,A114&gt;=5.75,F114&gt;=1.5),5.64,IF(AND(B114&lt;2.95,G114&lt;0.388,D114&gt;=1.85,H114&gt;=9.637,A114&gt;=6.05,H114&gt;=8.884,G114&lt;0.628,A114&lt;7.3,D114&lt;2.45,D114&gt;=1.55,A114&gt;=5.75,F114&gt;=1.5),5.5,IF(AND(B114&gt;=2.95,G114&lt;0.388,D114&gt;=1.85,H114&gt;=9.637,A114&gt;=6.05,H114&gt;=8.884,G114&lt;0.628,A114&lt;7.3,D114&lt;2.45,D114&gt;=1.55,A114&gt;=5.75,F114&gt;=1.5),5.333,"shouldnthappen"))))))))))))))))))))))))))))))))))</f>
        <v>5.5</v>
      </c>
      <c r="BF114" s="1" t="n">
        <f aca="false">IF(AND(D114&gt;=0.35,F114&lt;1.5),1.65,IF(AND(H114&gt;=16.227,D114&gt;=1.55,F114&gt;=1.5),6.533,IF(AND(A114&gt;=5.45,G114&lt;0.174,D114&lt;0.35,F114&lt;1.5),1.7,IF(AND(D114&lt;0.15,G114&gt;=0.174,D114&lt;0.35,F114&lt;1.5),1.38,IF(AND(D114&gt;=1.15,D114&lt;1.25,D114&lt;1.55,F114&gt;=1.5),3.967,IF(AND(H114&lt;8.376,A114&lt;5.45,G114&lt;0.174,D114&lt;0.35,F114&lt;1.5),1.4,IF(AND(H114&gt;=8.376,A114&lt;5.45,G114&lt;0.174,D114&lt;0.35,F114&lt;1.5),1.5,IF(AND(B114&lt;3.1,D114&gt;=0.15,G114&gt;=0.174,D114&lt;0.35,F114&lt;1.5),1.475,IF(AND(H114&lt;10.258,D114&lt;1.15,D114&lt;1.25,D114&lt;1.55,F114&gt;=1.5),3.24,IF(AND(H114&gt;=10.258,D114&lt;1.15,D114&lt;1.25,D114&lt;1.55,F114&gt;=1.5),3.875,IF(AND(F114&gt;=2.5,H114&lt;10.927,D114&gt;=1.25,D114&lt;1.55,F114&gt;=1.5),5.05,IF(AND(D114&lt;1.35,H114&gt;=10.927,D114&gt;=1.25,D114&lt;1.55,F114&gt;=1.5),4.25,IF(AND(A114&gt;=6.95,D114&lt;1.75,H114&lt;16.227,D114&gt;=1.55,F114&gt;=1.5),5.8,IF(AND(B114&lt;3.3,B114&gt;=3.1,D114&gt;=0.15,G114&gt;=0.174,D114&lt;0.35,F114&lt;1.5),1.3,IF(AND(H114&lt;12.278,D114&gt;=1.35,H114&gt;=10.927,D114&gt;=1.25,D114&lt;1.55,F114&gt;=1.5),4.9,IF(AND(G114&lt;0.226,A114&lt;6.95,D114&lt;1.75,H114&lt;16.227,D114&gt;=1.55,F114&gt;=1.5),5,IF(AND(G114&gt;=0.226,A114&lt;6.95,D114&lt;1.75,H114&lt;16.227,D114&gt;=1.55,F114&gt;=1.5),4.62,IF(AND(H114&lt;9.35,B114&lt;2.95,D114&gt;=1.75,H114&lt;16.227,D114&gt;=1.55,F114&gt;=1.5),6.3,IF(AND(H114&gt;=9.35,B114&lt;2.95,D114&gt;=1.75,H114&lt;16.227,D114&gt;=1.55,F114&gt;=1.5),5.58,IF(AND(A114&lt;5.05,B114&gt;=3.3,B114&gt;=3.1,D114&gt;=0.15,G114&gt;=0.174,D114&lt;0.35,F114&lt;1.5),1.35,IF(AND(A114&gt;=5.05,B114&gt;=3.3,B114&gt;=3.1,D114&gt;=0.15,G114&gt;=0.174,D114&lt;0.35,F114&lt;1.5),1.46,IF(AND(B114&lt;2.8,A114&lt;5.65,F114&lt;2.5,H114&lt;10.927,D114&gt;=1.25,D114&lt;1.55,F114&gt;=1.5),4.075,IF(AND(B114&gt;=2.8,A114&lt;5.65,F114&lt;2.5,H114&lt;10.927,D114&gt;=1.25,D114&lt;1.55,F114&gt;=1.5),3.933,IF(AND(A114&lt;6.25,A114&gt;=5.65,F114&lt;2.5,H114&lt;10.927,D114&gt;=1.25,D114&lt;1.55,F114&gt;=1.5),4.533,IF(AND(A114&gt;=6.25,A114&gt;=5.65,F114&lt;2.5,H114&lt;10.927,D114&gt;=1.25,D114&lt;1.55,F114&gt;=1.5),4.3,IF(AND(A114&lt;6.5,H114&gt;=12.278,D114&gt;=1.35,H114&gt;=10.927,D114&gt;=1.25,D114&lt;1.55,F114&gt;=1.5),4.55,IF(AND(A114&gt;=6.5,H114&gt;=12.278,D114&gt;=1.35,H114&gt;=10.927,D114&gt;=1.25,D114&lt;1.55,F114&gt;=1.5),4.775,IF(AND(H114&lt;9.884,D114&lt;2.1,B114&gt;=2.95,D114&gt;=1.75,H114&lt;16.227,D114&gt;=1.55,F114&gt;=1.5),5.5,IF(AND(H114&gt;=9.884,D114&lt;2.1,B114&gt;=2.95,D114&gt;=1.75,H114&lt;16.227,D114&gt;=1.55,F114&gt;=1.5),5.1,IF(AND(H114&lt;10.393,D114&gt;=2.1,B114&gt;=2.95,D114&gt;=1.75,H114&lt;16.227,D114&gt;=1.55,F114&gt;=1.5),5.74,IF(AND(D114&lt;2.25,H114&gt;=10.393,D114&gt;=2.1,B114&gt;=2.95,D114&gt;=1.75,H114&lt;16.227,D114&gt;=1.55,F114&gt;=1.5),5.8,IF(AND(D114&gt;=2.25,H114&gt;=10.393,D114&gt;=2.1,B114&gt;=2.95,D114&gt;=1.75,H114&lt;16.227,D114&gt;=1.55,F114&gt;=1.5),5.4,"shouldnthappen"))))))))))))))))))))))))))))))))</f>
        <v>5.58</v>
      </c>
      <c r="BG114" s="1" t="n">
        <f aca="false">IF(AND(G114&lt;0.096,A114&lt;5.45),2.95,IF(AND(F114&gt;=1.5,G114&gt;=0.096,A114&lt;5.45),3,IF(AND(D114&lt;0.6,A114&lt;5.9,A114&gt;=5.45),1.4,IF(AND(F114&gt;=2.5,D114&gt;=0.6,A114&lt;5.9,A114&gt;=5.45),5.1,IF(AND(A114&lt;7.45,A114&gt;=7.05,A114&gt;=5.9,A114&gt;=5.45),6.167,IF(AND(B114&gt;=3.55,G114&lt;0.587,F114&lt;1.5,G114&gt;=0.096,A114&lt;5.45),1,IF(AND(A114&lt;5.05,G114&gt;=0.587,F114&lt;1.5,G114&gt;=0.096,A114&lt;5.45),1.35,IF(AND(B114&lt;2.75,D114&lt;1.7,A114&lt;7.05,A114&gt;=5.9,A114&gt;=5.45),4.9,IF(AND(A114&lt;6.2,D114&gt;=1.7,A114&lt;7.05,A114&gt;=5.9,A114&gt;=5.45),4.833,IF(AND(H114&lt;17.32,A114&gt;=7.45,A114&gt;=7.05,A114&gt;=5.9,A114&gt;=5.45),6.68,IF(AND(H114&gt;=17.32,A114&gt;=7.45,A114&gt;=7.05,A114&gt;=5.9,A114&gt;=5.45),6.4,IF(AND(G114&lt;0.161,B114&lt;3.55,G114&lt;0.587,F114&lt;1.5,G114&gt;=0.096,A114&lt;5.45),1.5,IF(AND(H114&lt;11.016,A114&gt;=5.05,G114&gt;=0.587,F114&lt;1.5,G114&gt;=0.096,A114&lt;5.45),1.633,IF(AND(H114&lt;11.001,G114&lt;0.372,F114&lt;2.5,D114&gt;=0.6,A114&lt;5.9,A114&gt;=5.45),4.133,IF(AND(H114&gt;=11.001,G114&lt;0.372,F114&lt;2.5,D114&gt;=0.6,A114&lt;5.9,A114&gt;=5.45),4.3,IF(AND(H114&lt;6.808,G114&gt;=0.372,F114&lt;2.5,D114&gt;=0.6,A114&lt;5.9,A114&gt;=5.45),4,IF(AND(A114&gt;=6.75,B114&gt;=2.75,D114&lt;1.7,A114&lt;7.05,A114&gt;=5.9,A114&gt;=5.45),4.84,IF(AND(H114&lt;12.467,G114&gt;=0.161,B114&lt;3.55,G114&lt;0.587,F114&lt;1.5,G114&gt;=0.096,A114&lt;5.45),1.3,IF(AND(D114&lt;0.25,H114&gt;=11.016,A114&gt;=5.05,G114&gt;=0.587,F114&lt;1.5,G114&gt;=0.096,A114&lt;5.45),1.52,IF(AND(D114&gt;=0.25,H114&gt;=11.016,A114&gt;=5.05,G114&gt;=0.587,F114&lt;1.5,G114&gt;=0.096,A114&lt;5.45),1.5,IF(AND(H114&lt;11.218,H114&gt;=6.808,G114&gt;=0.372,F114&lt;2.5,D114&gt;=0.6,A114&lt;5.9,A114&gt;=5.45),3.7,IF(AND(H114&gt;=11.218,H114&gt;=6.808,G114&gt;=0.372,F114&lt;2.5,D114&gt;=0.6,A114&lt;5.9,A114&gt;=5.45),3.9,IF(AND(B114&lt;2.95,A114&lt;6.75,B114&gt;=2.75,D114&lt;1.7,A114&lt;7.05,A114&gt;=5.9,A114&gt;=5.45),4.2,IF(AND(B114&gt;=2.95,A114&lt;6.75,B114&gt;=2.75,D114&lt;1.7,A114&lt;7.05,A114&gt;=5.9,A114&gt;=5.45),4.6,IF(AND(D114&gt;=2.45,A114&lt;6.85,A114&gt;=6.2,D114&gt;=1.7,A114&lt;7.05,A114&gt;=5.9,A114&gt;=5.45),5.9,IF(AND(G114&lt;0.312,A114&gt;=6.85,A114&gt;=6.2,D114&gt;=1.7,A114&lt;7.05,A114&gt;=5.9,A114&gt;=5.45),5.1,IF(AND(G114&gt;=0.312,A114&gt;=6.85,A114&gt;=6.2,D114&gt;=1.7,A114&lt;7.05,A114&gt;=5.9,A114&gt;=5.45),5.4,IF(AND(G114&lt;0.251,H114&gt;=12.467,G114&gt;=0.161,B114&lt;3.55,G114&lt;0.587,F114&lt;1.5,G114&gt;=0.096,A114&lt;5.45),1.35,IF(AND(G114&gt;=0.251,H114&gt;=12.467,G114&gt;=0.161,B114&lt;3.55,G114&lt;0.587,F114&lt;1.5,G114&gt;=0.096,A114&lt;5.45),1.467,IF(AND(G114&gt;=0.628,D114&lt;2.45,A114&lt;6.85,A114&gt;=6.2,D114&gt;=1.7,A114&lt;7.05,A114&gt;=5.9,A114&gt;=5.45),5.1,IF(AND(A114&gt;=6.75,G114&lt;0.628,D114&lt;2.45,A114&lt;6.85,A114&gt;=6.2,D114&gt;=1.7,A114&lt;7.05,A114&gt;=5.9,A114&gt;=5.45),5.9,IF(AND(H114&lt;11.824,A114&lt;6.75,G114&lt;0.628,D114&lt;2.45,A114&lt;6.85,A114&gt;=6.2,D114&gt;=1.7,A114&lt;7.05,A114&gt;=5.9,A114&gt;=5.45),5.44,IF(AND(H114&lt;14.378,H114&gt;=11.824,A114&lt;6.75,G114&lt;0.628,D114&lt;2.45,A114&lt;6.85,A114&gt;=6.2,D114&gt;=1.7,A114&lt;7.05,A114&gt;=5.9,A114&gt;=5.45),5.6,IF(AND(H114&gt;=14.378,H114&gt;=11.824,A114&lt;6.75,G114&lt;0.628,D114&lt;2.45,A114&lt;6.85,A114&gt;=6.2,D114&gt;=1.7,A114&lt;7.05,A114&gt;=5.9,A114&gt;=5.45),5.8,"shouldnthappen"))))))))))))))))))))))))))))))))))</f>
        <v>5.44</v>
      </c>
      <c r="BH114" s="1" t="n">
        <f aca="false">IF(AND(G114&gt;=0.905,F114&lt;1.5),1.8,IF(AND(H114&lt;5.523,G114&lt;0.905,F114&lt;1.5),1,IF(AND(D114&gt;=0.4,H114&gt;=5.523,G114&lt;0.905,F114&lt;1.5),1.7,IF(AND(G114&gt;=0.878,D114&lt;1.35,F114&lt;2.5,F114&gt;=1.5),4.4,IF(AND(A114&lt;5.4,D114&gt;=1.35,F114&lt;2.5,F114&gt;=1.5),3.9,IF(AND(G114&lt;0.177,B114&lt;3.15,F114&gt;=2.5,F114&gt;=1.5),6.15,IF(AND(H114&lt;10.393,B114&gt;=3.15,F114&gt;=2.5,F114&gt;=1.5),5.94,IF(AND(H114&gt;=10.393,B114&gt;=3.15,F114&gt;=2.5,F114&gt;=1.5),5.467,IF(AND(D114&gt;=1.25,G114&lt;0.878,D114&lt;1.35,F114&lt;2.5,F114&gt;=1.5),4.18,IF(AND(G114&gt;=0.709,A114&gt;=5.4,D114&gt;=1.35,F114&lt;2.5,F114&gt;=1.5),4.9,IF(AND(B114&lt;2.6,G114&gt;=0.177,B114&lt;3.15,F114&gt;=2.5,F114&gt;=1.5),4.8,IF(AND(A114&lt;4.35,A114&lt;5.05,D114&lt;0.4,H114&gt;=5.523,G114&lt;0.905,F114&lt;1.5),1.1,IF(AND(A114&gt;=5.6,A114&gt;=5.05,D114&lt;0.4,H114&gt;=5.523,G114&lt;0.905,F114&lt;1.5),1.7,IF(AND(D114&lt;1.05,D114&lt;1.25,G114&lt;0.878,D114&lt;1.35,F114&lt;2.5,F114&gt;=1.5),3.6,IF(AND(D114&gt;=1.55,G114&lt;0.709,A114&gt;=5.4,D114&gt;=1.35,F114&lt;2.5,F114&gt;=1.5),4.975,IF(AND(D114&lt;1.7,B114&gt;=2.6,G114&gt;=0.177,B114&lt;3.15,F114&gt;=2.5,F114&gt;=1.5),5.8,IF(AND(B114&lt;3.15,A114&gt;=4.35,A114&lt;5.05,D114&lt;0.4,H114&gt;=5.523,G114&lt;0.905,F114&lt;1.5),1.46,IF(AND(A114&gt;=5.45,A114&lt;5.6,A114&gt;=5.05,D114&lt;0.4,H114&gt;=5.523,G114&lt;0.905,F114&lt;1.5),1.35,IF(AND(H114&lt;10.974,D114&gt;=1.05,D114&lt;1.25,G114&lt;0.878,D114&lt;1.35,F114&lt;2.5,F114&gt;=1.5),3.8,IF(AND(H114&gt;=13.654,D114&lt;1.55,G114&lt;0.709,A114&gt;=5.4,D114&gt;=1.35,F114&lt;2.5,F114&gt;=1.5),4.725,IF(AND(A114&lt;4.5,B114&gt;=3.15,A114&gt;=4.35,A114&lt;5.05,D114&lt;0.4,H114&gt;=5.523,G114&lt;0.905,F114&lt;1.5),1.3,IF(AND(G114&lt;0.676,A114&lt;5.45,A114&lt;5.6,A114&gt;=5.05,D114&lt;0.4,H114&gt;=5.523,G114&lt;0.905,F114&lt;1.5),1.5,IF(AND(G114&gt;=0.676,A114&lt;5.45,A114&lt;5.6,A114&gt;=5.05,D114&lt;0.4,H114&gt;=5.523,G114&lt;0.905,F114&lt;1.5),1.55,IF(AND(A114&lt;5.7,H114&gt;=10.974,D114&gt;=1.05,D114&lt;1.25,G114&lt;0.878,D114&lt;1.35,F114&lt;2.5,F114&gt;=1.5),3.9,IF(AND(A114&gt;=5.7,H114&gt;=10.974,D114&gt;=1.05,D114&lt;1.25,G114&lt;0.878,D114&lt;1.35,F114&lt;2.5,F114&gt;=1.5),3.933,IF(AND(G114&gt;=0.644,H114&lt;13.654,D114&lt;1.55,G114&lt;0.709,A114&gt;=5.4,D114&gt;=1.35,F114&lt;2.5,F114&gt;=1.5),4.4,IF(AND(B114&lt;2.9,A114&lt;6.2,D114&gt;=1.7,B114&gt;=2.6,G114&gt;=0.177,B114&lt;3.15,F114&gt;=2.5,F114&gt;=1.5),5.02,IF(AND(B114&gt;=2.9,A114&lt;6.2,D114&gt;=1.7,B114&gt;=2.6,G114&gt;=0.177,B114&lt;3.15,F114&gt;=2.5,F114&gt;=1.5),4.8,IF(AND(D114&lt;2.2,A114&gt;=6.2,D114&gt;=1.7,B114&gt;=2.6,G114&gt;=0.177,B114&lt;3.15,F114&gt;=2.5,F114&gt;=1.5),5.325,IF(AND(D114&gt;=2.2,A114&gt;=6.2,D114&gt;=1.7,B114&gt;=2.6,G114&gt;=0.177,B114&lt;3.15,F114&gt;=2.5,F114&gt;=1.5),5.1,IF(AND(D114&lt;0.25,A114&gt;=4.5,B114&gt;=3.15,A114&gt;=4.35,A114&lt;5.05,D114&lt;0.4,H114&gt;=5.523,G114&lt;0.905,F114&lt;1.5),1.357,IF(AND(D114&gt;=0.25,A114&gt;=4.5,B114&gt;=3.15,A114&gt;=4.35,A114&lt;5.05,D114&lt;0.4,H114&gt;=5.523,G114&lt;0.905,F114&lt;1.5),1.333,IF(AND(H114&lt;10.723,G114&lt;0.644,H114&lt;13.654,D114&lt;1.55,G114&lt;0.709,A114&gt;=5.4,D114&gt;=1.35,F114&lt;2.5,F114&gt;=1.5),4.6,IF(AND(H114&gt;=10.723,G114&lt;0.644,H114&lt;13.654,D114&lt;1.55,G114&lt;0.709,A114&gt;=5.4,D114&gt;=1.35,F114&lt;2.5,F114&gt;=1.5),4.5,"shouldnthappen"))))))))))))))))))))))))))))))))))</f>
        <v>5.325</v>
      </c>
      <c r="BI114" s="1" t="n">
        <f aca="false">IF(AND(D114&gt;=0.8,A114&lt;5.45),3.9,IF(AND(D114&gt;=0.45,D114&lt;0.8,A114&lt;5.45),1.66,IF(AND(H114&lt;16.447,B114&gt;=3.45,A114&gt;=5.45),1.525,IF(AND(H114&gt;=16.447,B114&gt;=3.45,A114&gt;=5.45),6.4,IF(AND(H114&lt;5.245,D114&lt;0.45,D114&lt;0.8,A114&lt;5.45),1,IF(AND(A114&gt;=7.2,G114&lt;0.154,B114&lt;3.45,A114&gt;=5.45),6.7,IF(AND(D114&lt;1.65,A114&lt;7.2,G114&lt;0.154,B114&lt;3.45,A114&gt;=5.45),4.7,IF(AND(D114&gt;=1.65,A114&lt;7.2,G114&lt;0.154,B114&lt;3.45,A114&gt;=5.45),5.52,IF(AND(D114&gt;=0.25,A114&lt;5.05,H114&gt;=5.245,D114&lt;0.45,D114&lt;0.8,A114&lt;5.45),1.35,IF(AND(H114&lt;6.089,A114&gt;=5.05,H114&gt;=5.245,D114&lt;0.45,D114&lt;0.8,A114&lt;5.45),1.7,IF(AND(D114&lt;1.2,B114&lt;2.6,A114&lt;5.75,G114&gt;=0.154,B114&lt;3.45,A114&gt;=5.45),3.85,IF(AND(D114&gt;=1.2,B114&lt;2.6,A114&lt;5.75,G114&gt;=0.154,B114&lt;3.45,A114&gt;=5.45),4,IF(AND(D114&gt;=1.65,B114&gt;=2.6,A114&lt;5.75,G114&gt;=0.154,B114&lt;3.45,A114&gt;=5.45),4.9,IF(AND(G114&lt;0.353,F114&lt;2.5,A114&gt;=5.75,G114&gt;=0.154,B114&lt;3.45,A114&gt;=5.45),4.25,IF(AND(A114&gt;=7.25,F114&gt;=2.5,A114&gt;=5.75,G114&gt;=0.154,B114&lt;3.45,A114&gt;=5.45),6.45,IF(AND(H114&lt;11.218,D114&lt;0.25,A114&lt;5.05,H114&gt;=5.245,D114&lt;0.45,D114&lt;0.8,A114&lt;5.45),1.42,IF(AND(G114&lt;0.517,H114&gt;=6.089,A114&gt;=5.05,H114&gt;=5.245,D114&lt;0.45,D114&lt;0.8,A114&lt;5.45),1.44,IF(AND(G114&gt;=0.517,H114&gt;=6.089,A114&gt;=5.05,H114&gt;=5.245,D114&lt;0.45,D114&lt;0.8,A114&lt;5.45),1.54,IF(AND(H114&gt;=10.194,D114&lt;1.65,B114&gt;=2.6,A114&lt;5.75,G114&gt;=0.154,B114&lt;3.45,A114&gt;=5.45),4.35,IF(AND(B114&gt;=3.15,G114&gt;=0.353,F114&lt;2.5,A114&gt;=5.75,G114&gt;=0.154,B114&lt;3.45,A114&gt;=5.45),4.7,IF(AND(H114&lt;7.716,A114&lt;7.25,F114&gt;=2.5,A114&gt;=5.75,G114&gt;=0.154,B114&lt;3.45,A114&gt;=5.45),5.04,IF(AND(G114&lt;0.175,H114&gt;=11.218,D114&lt;0.25,A114&lt;5.05,H114&gt;=5.245,D114&lt;0.45,D114&lt;0.8,A114&lt;5.45),1.5,IF(AND(H114&lt;7.713,H114&lt;10.194,D114&lt;1.65,B114&gt;=2.6,A114&lt;5.75,G114&gt;=0.154,B114&lt;3.45,A114&gt;=5.45),4.1,IF(AND(H114&gt;=7.713,H114&lt;10.194,D114&lt;1.65,B114&gt;=2.6,A114&lt;5.75,G114&gt;=0.154,B114&lt;3.45,A114&gt;=5.45),4.2,IF(AND(B114&gt;=3.05,B114&lt;3.15,G114&gt;=0.353,F114&lt;2.5,A114&gt;=5.75,G114&gt;=0.154,B114&lt;3.45,A114&gt;=5.45),4.4,IF(AND(D114&gt;=2.45,H114&gt;=7.716,A114&lt;7.25,F114&gt;=2.5,A114&gt;=5.75,G114&gt;=0.154,B114&lt;3.45,A114&gt;=5.45),5.85,IF(AND(D114&lt;0.15,G114&gt;=0.175,H114&gt;=11.218,D114&lt;0.25,A114&lt;5.05,H114&gt;=5.245,D114&lt;0.45,D114&lt;0.8,A114&lt;5.45),1.1,IF(AND(H114&gt;=16.317,B114&lt;3.05,B114&lt;3.15,G114&gt;=0.353,F114&lt;2.5,A114&gt;=5.75,G114&gt;=0.154,B114&lt;3.45,A114&gt;=5.45),4.8,IF(AND(G114&gt;=0.857,D114&lt;2.45,H114&gt;=7.716,A114&lt;7.25,F114&gt;=2.5,A114&gt;=5.75,G114&gt;=0.154,B114&lt;3.45,A114&gt;=5.45),5.05,IF(AND(G114&lt;0.245,D114&gt;=0.15,G114&gt;=0.175,H114&gt;=11.218,D114&lt;0.25,A114&lt;5.05,H114&gt;=5.245,D114&lt;0.45,D114&lt;0.8,A114&lt;5.45),1.3,IF(AND(G114&gt;=0.245,D114&gt;=0.15,G114&gt;=0.175,H114&gt;=11.218,D114&lt;0.25,A114&lt;5.05,H114&gt;=5.245,D114&lt;0.45,D114&lt;0.8,A114&lt;5.45),1.22,IF(AND(B114&lt;2.85,H114&lt;16.317,B114&lt;3.05,B114&lt;3.15,G114&gt;=0.353,F114&lt;2.5,A114&gt;=5.75,G114&gt;=0.154,B114&lt;3.45,A114&gt;=5.45),4.6,IF(AND(B114&gt;=2.85,H114&lt;16.317,B114&lt;3.05,B114&lt;3.15,G114&gt;=0.353,F114&lt;2.5,A114&gt;=5.75,G114&gt;=0.154,B114&lt;3.45,A114&gt;=5.45),4.633,IF(AND(D114&lt;1.85,G114&lt;0.857,D114&lt;2.45,H114&gt;=7.716,A114&lt;7.25,F114&gt;=2.5,A114&gt;=5.75,G114&gt;=0.154,B114&lt;3.45,A114&gt;=5.45),5.8,IF(AND(H114&lt;11.297,D114&gt;=1.85,G114&lt;0.857,D114&lt;2.45,H114&gt;=7.716,A114&lt;7.25,F114&gt;=2.5,A114&gt;=5.75,G114&gt;=0.154,B114&lt;3.45,A114&gt;=5.45),5.3,IF(AND(G114&lt;0.388,H114&gt;=11.297,D114&gt;=1.85,G114&lt;0.857,D114&lt;2.45,H114&gt;=7.716,A114&lt;7.25,F114&gt;=2.5,A114&gt;=5.75,G114&gt;=0.154,B114&lt;3.45,A114&gt;=5.45),5.4,IF(AND(G114&gt;=0.388,H114&gt;=11.297,D114&gt;=1.85,G114&lt;0.857,D114&lt;2.45,H114&gt;=7.716,A114&lt;7.25,F114&gt;=2.5,A114&gt;=5.75,G114&gt;=0.154,B114&lt;3.45,A114&gt;=5.45),5.6,"shouldnthappen")))))))))))))))))))))))))))))))))))))</f>
        <v>5.3</v>
      </c>
      <c r="BJ114" s="1" t="n">
        <f aca="false">IF(AND(F114&gt;=2,B114&gt;=3.35),6.1,IF(AND(H114&gt;=12.719,F114&lt;1.5,B114&lt;3.35),1.567,IF(AND(H114&lt;5.245,F114&lt;2,B114&gt;=3.35),1,IF(AND(D114&lt;0.15,H114&lt;12.719,F114&lt;1.5,B114&lt;3.35),1.5,IF(AND(D114&gt;=0.35,H114&gt;=5.245,F114&lt;2,B114&gt;=3.35),1.6,IF(AND(A114&lt;4.9,D114&gt;=0.15,H114&lt;12.719,F114&lt;1.5,B114&lt;3.35),1.36,IF(AND(B114&lt;2.65,G114&lt;0.572,D114&lt;1.45,F114&gt;=1.5,B114&lt;3.35),3.5,IF(AND(A114&lt;6.1,F114&lt;2.5,D114&gt;=1.45,F114&gt;=1.5,B114&lt;3.35),5.1,IF(AND(G114&gt;=0.607,D114&lt;0.35,H114&gt;=5.245,F114&lt;2,B114&gt;=3.35),1.65,IF(AND(G114&lt;0.546,A114&gt;=4.9,D114&gt;=0.15,H114&lt;12.719,F114&lt;1.5,B114&lt;3.35),1.2,IF(AND(G114&gt;=0.546,A114&gt;=4.9,D114&gt;=0.15,H114&lt;12.719,F114&lt;1.5,B114&lt;3.35),1.4,IF(AND(A114&gt;=6.3,B114&gt;=2.65,G114&lt;0.572,D114&lt;1.45,F114&gt;=1.5,B114&lt;3.35),4.8,IF(AND(D114&lt;1.15,B114&lt;2.85,G114&gt;=0.572,D114&lt;1.45,F114&gt;=1.5,B114&lt;3.35),3.9,IF(AND(B114&gt;=3.15,B114&gt;=2.85,G114&gt;=0.572,D114&lt;1.45,F114&gt;=1.5,B114&lt;3.35),4.7,IF(AND(B114&lt;2.95,A114&gt;=6.1,F114&lt;2.5,D114&gt;=1.45,F114&gt;=1.5,B114&lt;3.35),4.533,IF(AND(B114&gt;=2.95,A114&gt;=6.1,F114&lt;2.5,D114&gt;=1.45,F114&gt;=1.5,B114&lt;3.35),4.75,IF(AND(A114&gt;=6.7,G114&lt;0.107,F114&gt;=2.5,D114&gt;=1.45,F114&gt;=1.5,B114&lt;3.35),5.7,IF(AND(G114&gt;=0.385,G114&lt;0.607,D114&lt;0.35,H114&gt;=5.245,F114&lt;2,B114&gt;=3.35),1.325,IF(AND(D114&lt;1.25,A114&lt;6.3,B114&gt;=2.65,G114&lt;0.572,D114&lt;1.45,F114&gt;=1.5,B114&lt;3.35),4,IF(AND(D114&gt;=1.25,A114&lt;6.3,B114&gt;=2.65,G114&lt;0.572,D114&lt;1.45,F114&gt;=1.5,B114&lt;3.35),4.18,IF(AND(G114&lt;0.907,D114&gt;=1.15,B114&lt;2.85,G114&gt;=0.572,D114&lt;1.45,F114&gt;=1.5,B114&lt;3.35),4,IF(AND(G114&gt;=0.907,D114&gt;=1.15,B114&lt;2.85,G114&gt;=0.572,D114&lt;1.45,F114&gt;=1.5,B114&lt;3.35),4.4,IF(AND(H114&lt;8.326,B114&lt;3.15,B114&gt;=2.85,G114&gt;=0.572,D114&lt;1.45,F114&gt;=1.5,B114&lt;3.35),3.6,IF(AND(H114&gt;=8.326,B114&lt;3.15,B114&gt;=2.85,G114&gt;=0.572,D114&lt;1.45,F114&gt;=1.5,B114&lt;3.35),4.48,IF(AND(B114&lt;2.95,A114&lt;6.7,G114&lt;0.107,F114&gt;=2.5,D114&gt;=1.45,F114&gt;=1.5,B114&lt;3.35),5.6,IF(AND(B114&gt;=2.95,A114&lt;6.7,G114&lt;0.107,F114&gt;=2.5,D114&gt;=1.45,F114&gt;=1.5,B114&lt;3.35),5.5,IF(AND(G114&lt;0.205,G114&lt;0.432,G114&gt;=0.107,F114&gt;=2.5,D114&gt;=1.45,F114&gt;=1.5,B114&lt;3.35),5.3,IF(AND(B114&gt;=3.05,G114&gt;=0.432,G114&gt;=0.107,F114&gt;=2.5,D114&gt;=1.45,F114&gt;=1.5,B114&lt;3.35),5.86,IF(AND(H114&gt;=14.057,G114&lt;0.385,G114&lt;0.607,D114&lt;0.35,H114&gt;=5.245,F114&lt;2,B114&gt;=3.35),1.7,IF(AND(D114&lt;1.7,G114&gt;=0.205,G114&lt;0.432,G114&gt;=0.107,F114&gt;=2.5,D114&gt;=1.45,F114&gt;=1.5,B114&lt;3.35),5,IF(AND(G114&lt;0.779,B114&lt;3.05,G114&gt;=0.432,G114&gt;=0.107,F114&gt;=2.5,D114&gt;=1.45,F114&gt;=1.5,B114&lt;3.35),4.9,IF(AND(G114&gt;=0.779,B114&lt;3.05,G114&gt;=0.432,G114&gt;=0.107,F114&gt;=2.5,D114&gt;=1.45,F114&gt;=1.5,B114&lt;3.35),5.533,IF(AND(D114&gt;=0.25,H114&lt;14.057,G114&lt;0.385,G114&lt;0.607,D114&lt;0.35,H114&gt;=5.245,F114&lt;2,B114&gt;=3.35),1.4,IF(AND(B114&lt;2.85,D114&gt;=1.7,G114&gt;=0.205,G114&lt;0.432,G114&gt;=0.107,F114&gt;=2.5,D114&gt;=1.45,F114&gt;=1.5,B114&lt;3.35),5.1,IF(AND(B114&gt;=2.85,D114&gt;=1.7,G114&gt;=0.205,G114&lt;0.432,G114&gt;=0.107,F114&gt;=2.5,D114&gt;=1.45,F114&gt;=1.5,B114&lt;3.35),5.15,IF(AND(A114&lt;5.1,D114&lt;0.25,H114&lt;14.057,G114&lt;0.385,G114&lt;0.607,D114&lt;0.35,H114&gt;=5.245,F114&lt;2,B114&gt;=3.35),1.4,IF(AND(A114&gt;=5.1,D114&lt;0.25,H114&lt;14.057,G114&lt;0.385,G114&lt;0.607,D114&lt;0.35,H114&gt;=5.245,F114&lt;2,B114&gt;=3.35),1.5,"shouldnthappen")))))))))))))))))))))))))))))))))))))</f>
        <v>5.1</v>
      </c>
    </row>
    <row r="115" customFormat="false" ht="13.8" hidden="false" customHeight="false" outlineLevel="0" collapsed="false">
      <c r="A115" s="1" t="n">
        <v>6.8</v>
      </c>
      <c r="B115" s="1" t="n">
        <v>3</v>
      </c>
      <c r="C115" s="1" t="n">
        <v>5.5</v>
      </c>
      <c r="D115" s="1" t="n">
        <v>2.1</v>
      </c>
      <c r="E115" s="1" t="s">
        <v>93</v>
      </c>
      <c r="F115" s="1" t="n">
        <v>3</v>
      </c>
      <c r="G115" s="1" t="n">
        <v>0.0464834845624864</v>
      </c>
      <c r="H115" s="16" t="n">
        <v>13.119035186898</v>
      </c>
      <c r="I115" s="11" t="n">
        <f aca="false">C115</f>
        <v>5.5</v>
      </c>
      <c r="J115" s="1" t="n">
        <f aca="false">AVERAGE(M115:BJ115)</f>
        <v>5.5462</v>
      </c>
      <c r="K115" s="15" t="n">
        <f aca="false">1-SQRT(VAR(M115:BJ115, I115)) / AVERAGE(M115:BJ115)</f>
        <v>0.959745159237264</v>
      </c>
      <c r="L115" s="1" t="n">
        <f aca="false">(J115-I115)/I115</f>
        <v>0.00839999999999996</v>
      </c>
      <c r="M115" s="1" t="n">
        <f aca="false">IF(AND(H115&gt;=16.241,B115&gt;=3.35),6.4,IF(AND(D115&gt;=0.75,A115&lt;5.15,B115&lt;3.35),4.1,IF(AND(D115&gt;=1.5,H115&lt;16.241,B115&gt;=3.35),5.767,IF(AND(B115&gt;=3.25,D115&lt;0.75,A115&lt;5.15,B115&lt;3.35),1.58,IF(AND(A115&lt;4.95,D115&lt;1.5,H115&lt;16.241,B115&gt;=3.35),1.4,IF(AND(A115&lt;4.5,B115&lt;3.25,D115&lt;0.75,A115&lt;5.15,B115&lt;3.35),1.26,IF(AND(A115&gt;=4.5,B115&lt;3.25,D115&lt;0.75,A115&lt;5.15,B115&lt;3.35),1.48,IF(AND(G115&lt;0.356,H115&lt;12.557,D115&lt;1.45,A115&gt;=5.15,B115&lt;3.35),4.267,IF(AND(D115&lt;1.25,H115&gt;=12.557,D115&lt;1.45,A115&gt;=5.15,B115&lt;3.35),4.05,IF(AND(D115&gt;=1.35,G115&gt;=0.356,H115&lt;12.557,D115&lt;1.45,A115&gt;=5.15,B115&lt;3.35),4.25,IF(AND(H115&lt;15.086,D115&gt;=1.25,H115&gt;=12.557,D115&lt;1.45,A115&gt;=5.15,B115&lt;3.35),4.4,IF(AND(F115&lt;2.5,G115&gt;=0.44,D115&lt;2.05,D115&gt;=1.45,A115&gt;=5.15,B115&lt;3.35),4.7,IF(AND(H115&lt;10.391,B115&lt;3.15,D115&gt;=2.05,D115&gt;=1.45,A115&gt;=5.15,B115&lt;3.35),5.1,IF(AND(G115&lt;0.505,B115&gt;=3.15,D115&gt;=2.05,D115&gt;=1.45,A115&gt;=5.15,B115&lt;3.35),5.7,IF(AND(G115&gt;=0.505,B115&gt;=3.15,D115&gt;=2.05,D115&gt;=1.45,A115&gt;=5.15,B115&lt;3.35),5.95,IF(AND(D115&gt;=0.5,G115&lt;0.905,A115&gt;=4.95,D115&lt;1.5,H115&lt;16.241,B115&gt;=3.35),1.6,IF(AND(B115&lt;3.6,G115&gt;=0.905,A115&gt;=4.95,D115&lt;1.5,H115&lt;16.241,B115&gt;=3.35),1.7,IF(AND(B115&gt;=3.6,G115&gt;=0.905,A115&gt;=4.95,D115&lt;1.5,H115&lt;16.241,B115&gt;=3.35),1.767,IF(AND(A115&gt;=5.7,D115&lt;1.35,G115&gt;=0.356,H115&lt;12.557,D115&lt;1.45,A115&gt;=5.15,B115&lt;3.35),3.9,IF(AND(A115&lt;6.35,H115&gt;=15.086,D115&gt;=1.25,H115&gt;=12.557,D115&lt;1.45,A115&gt;=5.15,B115&lt;3.35),4.7,IF(AND(A115&gt;=6.35,H115&gt;=15.086,D115&gt;=1.25,H115&gt;=12.557,D115&lt;1.45,A115&gt;=5.15,B115&lt;3.35),4.6,IF(AND(H115&lt;9.252,D115&lt;1.55,G115&lt;0.44,D115&lt;2.05,D115&gt;=1.45,A115&gt;=5.15,B115&lt;3.35),5.08,IF(AND(H115&gt;=9.252,D115&lt;1.55,G115&lt;0.44,D115&lt;2.05,D115&gt;=1.45,A115&gt;=5.15,B115&lt;3.35),4.7,IF(AND(H115&lt;8.477,D115&gt;=1.55,G115&lt;0.44,D115&lt;2.05,D115&gt;=1.45,A115&gt;=5.15,B115&lt;3.35),5.1,IF(AND(H115&gt;=8.477,D115&gt;=1.55,G115&lt;0.44,D115&lt;2.05,D115&gt;=1.45,A115&gt;=5.15,B115&lt;3.35),5.4,IF(AND(H115&lt;8.435,F115&gt;=2.5,G115&gt;=0.44,D115&lt;2.05,D115&gt;=1.45,A115&gt;=5.15,B115&lt;3.35),5.1,IF(AND(H115&gt;=8.435,F115&gt;=2.5,G115&gt;=0.44,D115&lt;2.05,D115&gt;=1.45,A115&gt;=5.15,B115&lt;3.35),4.86,IF(AND(G115&lt;0.543,H115&gt;=10.391,B115&lt;3.15,D115&gt;=2.05,D115&gt;=1.45,A115&gt;=5.15,B115&lt;3.35),5.56,IF(AND(G115&gt;=0.543,H115&gt;=10.391,B115&lt;3.15,D115&gt;=2.05,D115&gt;=1.45,A115&gt;=5.15,B115&lt;3.35),5.8,IF(AND(A115&lt;5.05,D115&lt;0.5,G115&lt;0.905,A115&gt;=4.95,D115&lt;1.5,H115&lt;16.241,B115&gt;=3.35),1.3,IF(AND(H115&lt;6.583,A115&lt;5.7,D115&lt;1.35,G115&gt;=0.356,H115&lt;12.557,D115&lt;1.45,A115&gt;=5.15,B115&lt;3.35),4,IF(AND(G115&lt;0.585,A115&gt;=5.05,D115&lt;0.5,G115&lt;0.905,A115&gt;=4.95,D115&lt;1.5,H115&lt;16.241,B115&gt;=3.35),1.475,IF(AND(G115&lt;0.62,H115&gt;=6.583,A115&lt;5.7,D115&lt;1.35,G115&gt;=0.356,H115&lt;12.557,D115&lt;1.45,A115&gt;=5.15,B115&lt;3.35),3.75,IF(AND(G115&gt;=0.62,H115&gt;=6.583,A115&lt;5.7,D115&lt;1.35,G115&gt;=0.356,H115&lt;12.557,D115&lt;1.45,A115&gt;=5.15,B115&lt;3.35),3.6,IF(AND(B115&lt;3.75,G115&gt;=0.585,A115&gt;=5.05,D115&lt;0.5,G115&lt;0.905,A115&gt;=4.95,D115&lt;1.5,H115&lt;16.241,B115&gt;=3.35),1.5,IF(AND(B115&gt;=3.75,G115&gt;=0.585,A115&gt;=5.05,D115&lt;0.5,G115&lt;0.905,A115&gt;=4.95,D115&lt;1.5,H115&lt;16.241,B115&gt;=3.35),1.6,"shouldnthappen"))))))))))))))))))))))))))))))))))))</f>
        <v>5.56</v>
      </c>
      <c r="N115" s="1" t="n">
        <f aca="false">IF(AND(H115&lt;5.245,B115&lt;3.65,F115&lt;1.5),1,IF(AND(H115&gt;=14.096,B115&gt;=3.65,F115&lt;1.5),1.65,IF(AND(A115&gt;=5.45,H115&gt;=5.245,B115&lt;3.65,F115&lt;1.5),1.3,IF(AND(H115&gt;=13.586,H115&lt;14.096,B115&gt;=3.65,F115&lt;1.5),1.3,IF(AND(H115&lt;10.258,D115&lt;1.25,F115&lt;2.5,F115&gt;=1.5),3.38,IF(AND(H115&lt;6.982,D115&gt;=1.25,F115&lt;2.5,F115&gt;=1.5),3.96,IF(AND(H115&gt;=13.646,D115&lt;2.05,F115&gt;=2.5,F115&gt;=1.5),6.1,IF(AND(B115&lt;3.05,A115&lt;5.45,H115&gt;=5.245,B115&lt;3.65,F115&lt;1.5),1.375,IF(AND(H115&lt;6.543,H115&lt;13.586,H115&lt;14.096,B115&gt;=3.65,F115&lt;1.5),1.4,IF(AND(H115&gt;=6.543,H115&lt;13.586,H115&lt;14.096,B115&gt;=3.65,F115&lt;1.5),1.5,IF(AND(H115&lt;11.522,H115&gt;=10.258,D115&lt;1.25,F115&lt;2.5,F115&gt;=1.5),3.733,IF(AND(H115&gt;=11.522,H115&gt;=10.258,D115&lt;1.25,F115&lt;2.5,F115&gt;=1.5),3.92,IF(AND(H115&lt;5.767,H115&lt;13.646,D115&lt;2.05,F115&gt;=2.5,F115&gt;=1.5),4.5,IF(AND(A115&lt;6.8,B115&lt;3.15,D115&gt;=2.05,F115&gt;=2.5,F115&gt;=1.5),5.6,IF(AND(A115&gt;=6.8,B115&lt;3.15,D115&gt;=2.05,F115&gt;=2.5,F115&gt;=1.5),5.1,IF(AND(B115&lt;3.25,B115&gt;=3.15,D115&gt;=2.05,F115&gt;=2.5,F115&gt;=1.5),5.8,IF(AND(B115&gt;=3.25,B115&gt;=3.15,D115&gt;=2.05,F115&gt;=2.5,F115&gt;=1.5),5.65,IF(AND(B115&lt;3.15,B115&gt;=3.05,A115&lt;5.45,H115&gt;=5.245,B115&lt;3.65,F115&lt;1.5),1.5,IF(AND(G115&gt;=0.735,H115&lt;13.665,H115&gt;=6.982,D115&gt;=1.25,F115&lt;2.5,F115&gt;=1.5),4.2,IF(AND(H115&lt;14.03,H115&gt;=13.665,H115&gt;=6.982,D115&gt;=1.25,F115&lt;2.5,F115&gt;=1.5),4.8,IF(AND(A115&gt;=6.6,H115&gt;=5.767,H115&lt;13.646,D115&lt;2.05,F115&gt;=2.5,F115&gt;=1.5),6.05,IF(AND(G115&gt;=0.934,B115&gt;=3.15,B115&gt;=3.05,A115&lt;5.45,H115&gt;=5.245,B115&lt;3.65,F115&lt;1.5),1.7,IF(AND(D115&gt;=1.55,G115&lt;0.735,H115&lt;13.665,H115&gt;=6.982,D115&gt;=1.25,F115&lt;2.5,F115&gt;=1.5),5.1,IF(AND(D115&lt;1.45,H115&gt;=14.03,H115&gt;=13.665,H115&gt;=6.982,D115&gt;=1.25,F115&lt;2.5,F115&gt;=1.5),4.7,IF(AND(D115&gt;=1.45,H115&gt;=14.03,H115&gt;=13.665,H115&gt;=6.982,D115&gt;=1.25,F115&lt;2.5,F115&gt;=1.5),4.5,IF(AND(A115&gt;=6.2,A115&lt;6.6,H115&gt;=5.767,H115&lt;13.646,D115&lt;2.05,F115&gt;=2.5,F115&gt;=1.5),5.325,IF(AND(B115&lt;3.25,G115&lt;0.934,B115&gt;=3.15,B115&gt;=3.05,A115&lt;5.45,H115&gt;=5.245,B115&lt;3.65,F115&lt;1.5),1.3,IF(AND(D115&lt;1.35,D115&lt;1.55,G115&lt;0.735,H115&lt;13.665,H115&gt;=6.982,D115&gt;=1.25,F115&lt;2.5,F115&gt;=1.5),4.25,IF(AND(H115&lt;8.435,A115&lt;6.2,A115&lt;6.6,H115&gt;=5.767,H115&lt;13.646,D115&lt;2.05,F115&gt;=2.5,F115&gt;=1.5),5.1,IF(AND(H115&gt;=8.435,A115&lt;6.2,A115&lt;6.6,H115&gt;=5.767,H115&lt;13.646,D115&lt;2.05,F115&gt;=2.5,F115&gt;=1.5),4.9,IF(AND(A115&gt;=5.15,B115&gt;=3.25,G115&lt;0.934,B115&gt;=3.15,B115&gt;=3.05,A115&lt;5.45,H115&gt;=5.245,B115&lt;3.65,F115&lt;1.5),1.5,IF(AND(B115&lt;2.9,D115&gt;=1.35,D115&lt;1.55,G115&lt;0.735,H115&lt;13.665,H115&gt;=6.982,D115&gt;=1.25,F115&lt;2.5,F115&gt;=1.5),4.6,IF(AND(B115&gt;=2.9,D115&gt;=1.35,D115&lt;1.55,G115&lt;0.735,H115&lt;13.665,H115&gt;=6.982,D115&gt;=1.25,F115&lt;2.5,F115&gt;=1.5),4.52,IF(AND(G115&gt;=0.862,A115&lt;5.15,B115&gt;=3.25,G115&lt;0.934,B115&gt;=3.15,B115&gt;=3.05,A115&lt;5.45,H115&gt;=5.245,B115&lt;3.65,F115&lt;1.5),1.5,IF(AND(H115&lt;9.35,G115&lt;0.862,A115&lt;5.15,B115&gt;=3.25,G115&lt;0.934,B115&gt;=3.15,B115&gt;=3.05,A115&lt;5.45,H115&gt;=5.245,B115&lt;3.65,F115&lt;1.5),1.38,IF(AND(H115&gt;=9.35,G115&lt;0.862,A115&lt;5.15,B115&gt;=3.25,G115&lt;0.934,B115&gt;=3.15,B115&gt;=3.05,A115&lt;5.45,H115&gt;=5.245,B115&lt;3.65,F115&lt;1.5),1.4,"shouldnthappen"))))))))))))))))))))))))))))))))))))</f>
        <v>5.1</v>
      </c>
      <c r="O115" s="1" t="n">
        <f aca="false">IF(AND(B115&lt;2.75,A115&lt;5.55),3.96,IF(AND(H115&lt;9.205,A115&lt;5.9,A115&gt;=5.55),3.85,IF(AND(A115&lt;4.35,D115&lt;0.35,B115&gt;=2.75,A115&lt;5.55),1.1,IF(AND(B115&lt;3.65,D115&gt;=0.35,B115&gt;=2.75,A115&lt;5.55),1.65,IF(AND(B115&gt;=3.65,D115&gt;=0.35,B115&gt;=2.75,A115&lt;5.55),1.9,IF(AND(G115&gt;=0.732,H115&gt;=9.205,A115&lt;5.9,A115&gt;=5.55),4.9,IF(AND(G115&lt;0.273,G115&lt;0.732,H115&gt;=9.205,A115&lt;5.9,A115&gt;=5.55),4.5,IF(AND(A115&lt;6.3,G115&lt;0.422,F115&lt;2.5,A115&gt;=5.9,A115&gt;=5.55),5.1,IF(AND(A115&gt;=6.3,G115&lt;0.422,F115&lt;2.5,A115&gt;=5.9,A115&gt;=5.55),4.76,IF(AND(B115&lt;2.4,G115&gt;=0.422,F115&lt;2.5,A115&gt;=5.9,A115&gt;=5.55),4.45,IF(AND(A115&gt;=7,G115&gt;=0.628,F115&gt;=2.5,A115&gt;=5.9,A115&gt;=5.55),6.45,IF(AND(D115&lt;0.15,H115&lt;13.924,A115&gt;=4.35,D115&lt;0.35,B115&gt;=2.75,A115&lt;5.55),1.5,IF(AND(B115&lt;3.15,H115&gt;=13.924,A115&gt;=4.35,D115&lt;0.35,B115&gt;=2.75,A115&lt;5.55),1.56,IF(AND(B115&gt;=3.15,H115&gt;=13.924,A115&gt;=4.35,D115&lt;0.35,B115&gt;=2.75,A115&lt;5.55),1.3,IF(AND(H115&lt;14.316,G115&gt;=0.273,G115&lt;0.732,H115&gt;=9.205,A115&lt;5.9,A115&gt;=5.55),3.95,IF(AND(H115&gt;=14.316,G115&gt;=0.273,G115&lt;0.732,H115&gt;=9.205,A115&lt;5.9,A115&gt;=5.55),4.1,IF(AND(A115&lt;6.2,B115&gt;=2.4,G115&gt;=0.422,F115&lt;2.5,A115&gt;=5.9,A115&gt;=5.55),4.3,IF(AND(A115&gt;=7.05,G115&lt;0.364,G115&lt;0.628,F115&gt;=2.5,A115&gt;=5.9,A115&gt;=5.55),6.1,IF(AND(A115&gt;=7.55,G115&gt;=0.364,G115&lt;0.628,F115&gt;=2.5,A115&gt;=5.9,A115&gt;=5.55),6.4,IF(AND(A115&lt;6.15,A115&lt;7,G115&gt;=0.628,F115&gt;=2.5,A115&gt;=5.9,A115&gt;=5.55),4.9,IF(AND(D115&lt;1.45,A115&gt;=6.2,B115&gt;=2.4,G115&gt;=0.422,F115&lt;2.5,A115&gt;=5.9,A115&gt;=5.55),4.64,IF(AND(D115&gt;=1.45,A115&gt;=6.2,B115&gt;=2.4,G115&gt;=0.422,F115&lt;2.5,A115&gt;=5.9,A115&gt;=5.55),4.9,IF(AND(D115&lt;1.65,A115&lt;7.05,G115&lt;0.364,G115&lt;0.628,F115&gt;=2.5,A115&gt;=5.9,A115&gt;=5.55),5.1,IF(AND(D115&gt;=2.35,A115&lt;7.55,G115&gt;=0.364,G115&lt;0.628,F115&gt;=2.5,A115&gt;=5.9,A115&gt;=5.55),5.633,IF(AND(D115&lt;2.15,A115&gt;=6.15,A115&lt;7,G115&gt;=0.628,F115&gt;=2.5,A115&gt;=5.9,A115&gt;=5.55),5.1,IF(AND(D115&gt;=2.15,A115&gt;=6.15,A115&lt;7,G115&gt;=0.628,F115&gt;=2.5,A115&gt;=5.9,A115&gt;=5.55),5.267,IF(AND(A115&lt;4.9,A115&lt;5.05,D115&gt;=0.15,H115&lt;13.924,A115&gt;=4.35,D115&lt;0.35,B115&gt;=2.75,A115&lt;5.55),1.375,IF(AND(A115&gt;=4.9,A115&lt;5.05,D115&gt;=0.15,H115&lt;13.924,A115&gt;=4.35,D115&lt;0.35,B115&gt;=2.75,A115&lt;5.55),1.3,IF(AND(A115&lt;5.45,A115&gt;=5.05,D115&gt;=0.15,H115&lt;13.924,A115&gt;=4.35,D115&lt;0.35,B115&gt;=2.75,A115&lt;5.55),1.475,IF(AND(A115&gt;=5.45,A115&gt;=5.05,D115&gt;=0.15,H115&lt;13.924,A115&gt;=4.35,D115&lt;0.35,B115&gt;=2.75,A115&lt;5.55),1.4,IF(AND(B115&gt;=3.25,D115&lt;2.35,A115&lt;7.55,G115&gt;=0.364,G115&lt;0.628,F115&gt;=2.5,A115&gt;=5.9,A115&gt;=5.55),5.7,IF(AND(G115&lt;0.006,G115&lt;0.107,D115&gt;=1.65,A115&lt;7.05,G115&lt;0.364,G115&lt;0.628,F115&gt;=2.5,A115&gt;=5.9,A115&gt;=5.55),5.5,IF(AND(G115&gt;=0.006,G115&lt;0.107,D115&gt;=1.65,A115&lt;7.05,G115&lt;0.364,G115&lt;0.628,F115&gt;=2.5,A115&gt;=5.9,A115&gt;=5.55),5.667,IF(AND(D115&lt;2.2,G115&gt;=0.107,D115&gt;=1.65,A115&lt;7.05,G115&lt;0.364,G115&lt;0.628,F115&gt;=2.5,A115&gt;=5.9,A115&gt;=5.55),5.35,IF(AND(D115&gt;=2.2,G115&gt;=0.107,D115&gt;=1.65,A115&lt;7.05,G115&lt;0.364,G115&lt;0.628,F115&gt;=2.5,A115&gt;=5.9,A115&gt;=5.55),5.2,IF(AND(D115&lt;2.25,B115&lt;3.25,D115&lt;2.35,A115&lt;7.55,G115&gt;=0.364,G115&lt;0.628,F115&gt;=2.5,A115&gt;=5.9,A115&gt;=5.55),5.8,IF(AND(D115&gt;=2.25,B115&lt;3.25,D115&lt;2.35,A115&lt;7.55,G115&gt;=0.364,G115&lt;0.628,F115&gt;=2.5,A115&gt;=5.9,A115&gt;=5.55),5.9,"shouldnthappen")))))))))))))))))))))))))))))))))))))</f>
        <v>5.667</v>
      </c>
      <c r="P115" s="1" t="n">
        <f aca="false">IF(AND(D115&gt;=0.75,A115&lt;5.55),3.9,IF(AND(H115&lt;7.482,A115&gt;=5.55),3.45,IF(AND(B115&gt;=3.15,B115&lt;3.25,D115&lt;0.75,A115&lt;5.55),1.262,IF(AND(G115&gt;=0.446,B115&lt;3.15,B115&lt;3.25,D115&lt;0.75,A115&lt;5.55),1.1,IF(AND(G115&lt;0.408,A115&lt;5.05,B115&gt;=3.25,D115&lt;0.75,A115&lt;5.55),1.4,IF(AND(G115&gt;=0.408,A115&lt;5.05,B115&gt;=3.25,D115&lt;0.75,A115&lt;5.55),1.233,IF(AND(G115&gt;=0.676,A115&gt;=5.05,B115&gt;=3.25,D115&lt;0.75,A115&lt;5.55),1.72,IF(AND(H115&lt;9.386,A115&lt;5.85,F115&lt;2.5,H115&gt;=7.482,A115&gt;=5.55),3.5,IF(AND(H115&gt;=9.386,A115&lt;5.85,F115&lt;2.5,H115&gt;=7.482,A115&gt;=5.55),4.275,IF(AND(H115&gt;=16.284,G115&lt;0.865,F115&gt;=2.5,H115&gt;=7.482,A115&gt;=5.55),6.6,IF(AND(G115&lt;0.912,G115&gt;=0.865,F115&gt;=2.5,H115&gt;=7.482,A115&gt;=5.55),4.8,IF(AND(G115&gt;=0.912,G115&gt;=0.865,F115&gt;=2.5,H115&gt;=7.482,A115&gt;=5.55),5.175,IF(AND(A115&gt;=4.95,G115&lt;0.446,B115&lt;3.15,B115&lt;3.25,D115&lt;0.75,A115&lt;5.55),1.6,IF(AND(H115&gt;=12.974,G115&lt;0.676,A115&gt;=5.05,B115&gt;=3.25,D115&lt;0.75,A115&lt;5.55),1.3,IF(AND(D115&lt;1.45,H115&lt;13.531,A115&gt;=5.85,F115&lt;2.5,H115&gt;=7.482,A115&gt;=5.55),4.2,IF(AND(D115&gt;=1.45,H115&lt;13.531,A115&gt;=5.85,F115&lt;2.5,H115&gt;=7.482,A115&gt;=5.55),4.967,IF(AND(G115&lt;0.187,H115&gt;=13.531,A115&gt;=5.85,F115&lt;2.5,H115&gt;=7.482,A115&gt;=5.55),5,IF(AND(H115&gt;=12.675,A115&lt;4.95,G115&lt;0.446,B115&lt;3.15,B115&lt;3.25,D115&lt;0.75,A115&lt;5.55),1.5,IF(AND(H115&lt;10.826,H115&lt;12.974,G115&lt;0.676,A115&gt;=5.05,B115&gt;=3.25,D115&lt;0.75,A115&lt;5.55),1.46,IF(AND(H115&gt;=10.826,H115&lt;12.974,G115&lt;0.676,A115&gt;=5.05,B115&gt;=3.25,D115&lt;0.75,A115&lt;5.55),1.4,IF(AND(A115&lt;6.15,G115&gt;=0.187,H115&gt;=13.531,A115&gt;=5.85,F115&lt;2.5,H115&gt;=7.482,A115&gt;=5.55),4.7,IF(AND(A115&lt;6.85,B115&lt;2.95,H115&lt;16.284,G115&lt;0.865,F115&gt;=2.5,H115&gt;=7.482,A115&gt;=5.55),5.32,IF(AND(A115&gt;=6.85,B115&lt;2.95,H115&lt;16.284,G115&lt;0.865,F115&gt;=2.5,H115&gt;=7.482,A115&gt;=5.55),6.567,IF(AND(A115&lt;4.85,H115&lt;12.675,A115&lt;4.95,G115&lt;0.446,B115&lt;3.15,B115&lt;3.25,D115&lt;0.75,A115&lt;5.55),1.4,IF(AND(A115&gt;=4.85,H115&lt;12.675,A115&lt;4.95,G115&lt;0.446,B115&lt;3.15,B115&lt;3.25,D115&lt;0.75,A115&lt;5.55),1.5,IF(AND(B115&lt;3.1,A115&gt;=6.15,G115&gt;=0.187,H115&gt;=13.531,A115&gt;=5.85,F115&lt;2.5,H115&gt;=7.482,A115&gt;=5.55),4.467,IF(AND(B115&gt;=3.1,A115&gt;=6.15,G115&gt;=0.187,H115&gt;=13.531,A115&gt;=5.85,F115&lt;2.5,H115&gt;=7.482,A115&gt;=5.55),4.7,IF(AND(G115&gt;=0.379,B115&lt;3.15,B115&gt;=2.95,H115&lt;16.284,G115&lt;0.865,F115&gt;=2.5,H115&gt;=7.482,A115&gt;=5.55),5.733,IF(AND(A115&lt;6.6,B115&gt;=3.15,B115&gt;=2.95,H115&lt;16.284,G115&lt;0.865,F115&gt;=2.5,H115&gt;=7.482,A115&gt;=5.55),5.38,IF(AND(A115&lt;6.7,G115&lt;0.379,B115&lt;3.15,B115&gt;=2.95,H115&lt;16.284,G115&lt;0.865,F115&gt;=2.5,H115&gt;=7.482,A115&gt;=5.55),5.3,IF(AND(A115&gt;=6.7,G115&lt;0.379,B115&lt;3.15,B115&gt;=2.95,H115&lt;16.284,G115&lt;0.865,F115&gt;=2.5,H115&gt;=7.482,A115&gt;=5.55),5.16,IF(AND(A115&lt;7.05,A115&gt;=6.6,B115&gt;=3.15,B115&gt;=2.95,H115&lt;16.284,G115&lt;0.865,F115&gt;=2.5,H115&gt;=7.482,A115&gt;=5.55),5.78,IF(AND(A115&gt;=7.05,A115&gt;=6.6,B115&gt;=3.15,B115&gt;=2.95,H115&lt;16.284,G115&lt;0.865,F115&gt;=2.5,H115&gt;=7.482,A115&gt;=5.55),6.1,"shouldnthappen")))))))))))))))))))))))))))))))))</f>
        <v>5.16</v>
      </c>
      <c r="Q115" s="1" t="n">
        <f aca="false">IF(AND(G115&gt;=0.422,B115&lt;3.25,F115&lt;1.5),1.25,IF(AND(G115&gt;=0.082,G115&lt;0.125,F115&gt;=1.5),6.7,IF(AND(G115&lt;0.251,G115&lt;0.422,B115&lt;3.25,F115&lt;1.5),1.38,IF(AND(G115&gt;=0.251,G115&lt;0.422,B115&lt;3.25,F115&lt;1.5),1.55,IF(AND(G115&gt;=0.385,G115&lt;0.633,B115&gt;=3.25,F115&lt;1.5),1.367,IF(AND(B115&lt;3.35,G115&gt;=0.633,B115&gt;=3.25,F115&lt;1.5),1.7,IF(AND(A115&lt;5.85,G115&lt;0.082,G115&lt;0.125,F115&gt;=1.5),4.5,IF(AND(F115&gt;=2.5,D115&lt;1.6,G115&gt;=0.125,F115&gt;=1.5),5.05,IF(AND(H115&gt;=16.774,D115&gt;=1.6,G115&gt;=0.125,F115&gt;=1.5),6.4,IF(AND(D115&gt;=0.5,G115&lt;0.385,G115&lt;0.633,B115&gt;=3.25,F115&lt;1.5),1.6,IF(AND(B115&lt;3.6,B115&gt;=3.35,G115&gt;=0.633,B115&gt;=3.25,F115&lt;1.5),1.55,IF(AND(B115&gt;=3.6,B115&gt;=3.35,G115&gt;=0.633,B115&gt;=3.25,F115&lt;1.5),1.6,IF(AND(D115&lt;1.65,A115&gt;=5.85,G115&lt;0.082,G115&lt;0.125,F115&gt;=1.5),4.7,IF(AND(A115&lt;5.3,F115&lt;2.5,D115&lt;1.6,G115&gt;=0.125,F115&gt;=1.5),3.15,IF(AND(B115&gt;=3.2,H115&lt;16.774,D115&gt;=1.6,G115&gt;=0.125,F115&gt;=1.5),5.675,IF(AND(H115&lt;11.767,D115&lt;0.5,G115&lt;0.385,G115&lt;0.633,B115&gt;=3.25,F115&lt;1.5),1.5,IF(AND(H115&gt;=11.767,D115&lt;0.5,G115&lt;0.385,G115&lt;0.633,B115&gt;=3.25,F115&lt;1.5),1.367,IF(AND(H115&lt;8.367,D115&gt;=1.65,A115&gt;=5.85,G115&lt;0.082,G115&lt;0.125,F115&gt;=1.5),5.7,IF(AND(H115&gt;=8.367,D115&gt;=1.65,A115&gt;=5.85,G115&lt;0.082,G115&lt;0.125,F115&gt;=1.5),5.575,IF(AND(A115&gt;=7.1,B115&lt;3.2,H115&lt;16.774,D115&gt;=1.6,G115&gt;=0.125,F115&gt;=1.5),6.3,IF(AND(H115&gt;=15.395,B115&lt;2.85,A115&gt;=5.3,F115&lt;2.5,D115&lt;1.6,G115&gt;=0.125,F115&gt;=1.5),4.8,IF(AND(H115&lt;8.486,B115&gt;=2.85,A115&gt;=5.3,F115&lt;2.5,D115&lt;1.6,G115&gt;=0.125,F115&gt;=1.5),3.85,IF(AND(D115&gt;=2.1,A115&lt;7.1,B115&lt;3.2,H115&lt;16.774,D115&gt;=1.6,G115&gt;=0.125,F115&gt;=1.5),5.5,IF(AND(B115&gt;=2.75,H115&lt;15.395,B115&lt;2.85,A115&gt;=5.3,F115&lt;2.5,D115&lt;1.6,G115&gt;=0.125,F115&gt;=1.5),4.489,IF(AND(H115&gt;=15.168,H115&gt;=8.486,B115&gt;=2.85,A115&gt;=5.3,F115&lt;2.5,D115&lt;1.6,G115&gt;=0.125,F115&gt;=1.5),4.7,IF(AND(G115&gt;=0.519,D115&lt;2.1,A115&lt;7.1,B115&lt;3.2,H115&lt;16.774,D115&gt;=1.6,G115&gt;=0.125,F115&gt;=1.5),4.925,IF(AND(G115&gt;=0.897,B115&lt;2.75,H115&lt;15.395,B115&lt;2.85,A115&gt;=5.3,F115&lt;2.5,D115&lt;1.6,G115&gt;=0.125,F115&gt;=1.5),4.567,IF(AND(A115&lt;5.65,H115&lt;15.168,H115&gt;=8.486,B115&gt;=2.85,A115&gt;=5.3,F115&lt;2.5,D115&lt;1.6,G115&gt;=0.125,F115&gt;=1.5),4.5,IF(AND(G115&lt;0.23,G115&lt;0.519,D115&lt;2.1,A115&lt;7.1,B115&lt;3.2,H115&lt;16.774,D115&gt;=1.6,G115&gt;=0.125,F115&gt;=1.5),5,IF(AND(A115&lt;5.9,G115&lt;0.897,B115&lt;2.75,H115&lt;15.395,B115&lt;2.85,A115&gt;=5.3,F115&lt;2.5,D115&lt;1.6,G115&gt;=0.125,F115&gt;=1.5),4.1,IF(AND(A115&gt;=5.9,G115&lt;0.897,B115&lt;2.75,H115&lt;15.395,B115&lt;2.85,A115&gt;=5.3,F115&lt;2.5,D115&lt;1.6,G115&gt;=0.125,F115&gt;=1.5),4.5,IF(AND(A115&lt;6.05,A115&gt;=5.65,H115&lt;15.168,H115&gt;=8.486,B115&gt;=2.85,A115&gt;=5.3,F115&lt;2.5,D115&lt;1.6,G115&gt;=0.125,F115&gt;=1.5),4.2,IF(AND(A115&gt;=6.05,A115&gt;=5.65,H115&lt;15.168,H115&gt;=8.486,B115&gt;=2.85,A115&gt;=5.3,F115&lt;2.5,D115&lt;1.6,G115&gt;=0.125,F115&gt;=1.5),4.35,IF(AND(D115&lt;1.95,G115&gt;=0.23,G115&lt;0.519,D115&lt;2.1,A115&lt;7.1,B115&lt;3.2,H115&lt;16.774,D115&gt;=1.6,G115&gt;=0.125,F115&gt;=1.5),5.3,IF(AND(D115&gt;=1.95,G115&gt;=0.23,G115&lt;0.519,D115&lt;2.1,A115&lt;7.1,B115&lt;3.2,H115&lt;16.774,D115&gt;=1.6,G115&gt;=0.125,F115&gt;=1.5),5.2,"shouldnthappen")))))))))))))))))))))))))))))))))))</f>
        <v>5.575</v>
      </c>
      <c r="R115" s="1" t="n">
        <f aca="false">IF(AND(G115&gt;=0.901,F115&lt;1.5),1.9,IF(AND(H115&lt;5.523,D115&lt;0.35,G115&lt;0.901,F115&lt;1.5),1,IF(AND(B115&lt;3.6,D115&gt;=0.35,G115&lt;0.901,F115&lt;1.5),1.575,IF(AND(B115&gt;=3.6,D115&gt;=0.35,G115&lt;0.901,F115&lt;1.5),1.5,IF(AND(G115&gt;=0.837,D115&lt;1.15,D115&lt;1.45,F115&gt;=1.5),3,IF(AND(G115&gt;=0.66,D115&gt;=1.15,D115&lt;1.45,F115&gt;=1.5),4,IF(AND(F115&gt;=2.5,D115&lt;1.55,D115&gt;=1.45,F115&gt;=1.5),5.025,IF(AND(F115&lt;2.5,D115&gt;=1.55,D115&gt;=1.45,F115&gt;=1.5),4.933,IF(AND(B115&lt;2.45,G115&lt;0.837,D115&lt;1.15,D115&lt;1.45,F115&gt;=1.5),3.3,IF(AND(B115&gt;=2.45,G115&lt;0.837,D115&lt;1.15,D115&lt;1.45,F115&gt;=1.5),3.86,IF(AND(B115&gt;=3.05,F115&lt;2.5,D115&lt;1.55,D115&gt;=1.45,F115&gt;=1.5),4.8,IF(AND(D115&gt;=2.45,F115&gt;=2.5,D115&gt;=1.55,D115&gt;=1.45,F115&gt;=1.5),5.875,IF(AND(H115&lt;13.187,G115&lt;0.217,H115&gt;=5.523,D115&lt;0.35,G115&lt;0.901,F115&lt;1.5),1.4,IF(AND(H115&gt;=13.187,G115&lt;0.217,H115&gt;=5.523,D115&lt;0.35,G115&lt;0.901,F115&lt;1.5),1.5,IF(AND(G115&lt;0.33,G115&gt;=0.217,H115&gt;=5.523,D115&lt;0.35,G115&lt;0.901,F115&lt;1.5),1.28,IF(AND(A115&lt;6.05,D115&lt;1.35,G115&lt;0.66,D115&gt;=1.15,D115&lt;1.45,F115&gt;=1.5),4.175,IF(AND(A115&gt;=6.05,D115&lt;1.35,G115&lt;0.66,D115&gt;=1.15,D115&lt;1.45,F115&gt;=1.5),4.3,IF(AND(A115&lt;5.65,D115&gt;=1.35,G115&lt;0.66,D115&gt;=1.15,D115&lt;1.45,F115&gt;=1.5),3.9,IF(AND(A115&gt;=5.65,D115&gt;=1.35,G115&lt;0.66,D115&gt;=1.15,D115&lt;1.45,F115&gt;=1.5),4.52,IF(AND(A115&lt;6.25,B115&lt;3.05,F115&lt;2.5,D115&lt;1.55,D115&gt;=1.45,F115&gt;=1.5),4.5,IF(AND(A115&gt;=6.25,B115&lt;3.05,F115&lt;2.5,D115&lt;1.55,D115&gt;=1.45,F115&gt;=1.5),4.675,IF(AND(A115&gt;=7.25,D115&lt;2.45,F115&gt;=2.5,D115&gt;=1.55,D115&gt;=1.45,F115&gt;=1.5),6.433,IF(AND(D115&gt;=0.25,G115&gt;=0.33,G115&gt;=0.217,H115&gt;=5.523,D115&lt;0.35,G115&lt;0.901,F115&lt;1.5),1.4,IF(AND(A115&lt;6.15,A115&lt;7.25,D115&lt;2.45,F115&gt;=2.5,D115&gt;=1.55,D115&gt;=1.45,F115&gt;=1.5),5.025,IF(AND(H115&lt;6.439,D115&lt;0.25,G115&gt;=0.33,G115&gt;=0.217,H115&gt;=5.523,D115&lt;0.35,G115&lt;0.901,F115&lt;1.5),1.5,IF(AND(H115&gt;=6.439,D115&lt;0.25,G115&gt;=0.33,G115&gt;=0.217,H115&gt;=5.523,D115&lt;0.35,G115&lt;0.901,F115&lt;1.5),1.38,IF(AND(H115&gt;=13.711,A115&gt;=6.15,A115&lt;7.25,D115&lt;2.45,F115&gt;=2.5,D115&gt;=1.55,D115&gt;=1.45,F115&gt;=1.5),5.68,IF(AND(B115&gt;=3.3,H115&lt;13.711,A115&gt;=6.15,A115&lt;7.25,D115&lt;2.45,F115&gt;=2.5,D115&gt;=1.55,D115&gt;=1.45,F115&gt;=1.5),5.6,IF(AND(G115&lt;0.093,B115&lt;3.3,H115&lt;13.711,A115&gt;=6.15,A115&lt;7.25,D115&lt;2.45,F115&gt;=2.5,D115&gt;=1.55,D115&gt;=1.45,F115&gt;=1.5),5.56,IF(AND(D115&lt;1.95,G115&gt;=0.093,B115&lt;3.3,H115&lt;13.711,A115&gt;=6.15,A115&lt;7.25,D115&lt;2.45,F115&gt;=2.5,D115&gt;=1.55,D115&gt;=1.45,F115&gt;=1.5),5.3,IF(AND(B115&lt;3.15,D115&gt;=1.95,G115&gt;=0.093,B115&lt;3.3,H115&lt;13.711,A115&gt;=6.15,A115&lt;7.25,D115&lt;2.45,F115&gt;=2.5,D115&gt;=1.55,D115&gt;=1.45,F115&gt;=1.5),5.1,IF(AND(B115&gt;=3.15,D115&gt;=1.95,G115&gt;=0.093,B115&lt;3.3,H115&lt;13.711,A115&gt;=6.15,A115&lt;7.25,D115&lt;2.45,F115&gt;=2.5,D115&gt;=1.55,D115&gt;=1.45,F115&gt;=1.5),5.15,"shouldnthappen"))))))))))))))))))))))))))))))))</f>
        <v>5.56</v>
      </c>
      <c r="S115" s="1" t="n">
        <f aca="false">IF(AND(G115&gt;=0.859,D115&gt;=0.35,F115&lt;1.5),1.9,IF(AND(D115&lt;1.75,F115&gt;=2.5,F115&gt;=1.5),4.867,IF(AND(H115&lt;8.42,A115&lt;5.05,D115&lt;0.35,F115&lt;1.5),1.42,IF(AND(H115&gt;=14.877,A115&gt;=5.05,D115&lt;0.35,F115&lt;1.5),1.3,IF(AND(B115&lt;3.35,G115&lt;0.859,D115&gt;=0.35,F115&lt;1.5),1.7,IF(AND(B115&gt;=3.35,G115&lt;0.859,D115&gt;=0.35,F115&lt;1.5),1.5,IF(AND(A115&gt;=6.05,B115&lt;2.75,F115&lt;2.5,F115&gt;=1.5),4.733,IF(AND(G115&gt;=0.68,B115&gt;=2.75,F115&lt;2.5,F115&gt;=1.5),4.025,IF(AND(H115&gt;=16.284,D115&gt;=1.75,F115&gt;=2.5,F115&gt;=1.5),6.6,IF(AND(A115&lt;4.35,H115&gt;=8.42,A115&lt;5.05,D115&lt;0.35,F115&lt;1.5),1.1,IF(AND(G115&gt;=0.948,H115&lt;14.877,A115&gt;=5.05,D115&lt;0.35,F115&lt;1.5),1.7,IF(AND(A115&lt;5.3,A115&lt;6.05,B115&lt;2.75,F115&lt;2.5,F115&gt;=1.5),3,IF(AND(H115&gt;=15.168,G115&lt;0.68,B115&gt;=2.75,F115&lt;2.5,F115&gt;=1.5),4.75,IF(AND(H115&gt;=14.005,A115&gt;=4.35,H115&gt;=8.42,A115&lt;5.05,D115&lt;0.35,F115&lt;1.5),1.375,IF(AND(A115&gt;=5.55,G115&lt;0.948,H115&lt;14.877,A115&gt;=5.05,D115&lt;0.35,F115&lt;1.5),1.7,IF(AND(H115&lt;12.363,A115&gt;=5.3,A115&lt;6.05,B115&lt;2.75,F115&lt;2.5,F115&gt;=1.5),3.825,IF(AND(H115&gt;=12.363,A115&gt;=5.3,A115&lt;6.05,B115&lt;2.75,F115&lt;2.5,F115&gt;=1.5),4.033,IF(AND(H115&gt;=14.508,H115&lt;15.168,G115&lt;0.68,B115&gt;=2.75,F115&lt;2.5,F115&gt;=1.5),4.2,IF(AND(D115&gt;=2.35,D115&gt;=2.2,H115&lt;16.284,D115&gt;=1.75,F115&gt;=2.5,F115&gt;=1.5),5.267,IF(AND(G115&lt;0.231,H115&lt;14.005,A115&gt;=4.35,H115&gt;=8.42,A115&lt;5.05,D115&lt;0.35,F115&lt;1.5),1.4,IF(AND(H115&gt;=14.494,A115&lt;5.55,G115&lt;0.948,H115&lt;14.877,A115&gt;=5.05,D115&lt;0.35,F115&lt;1.5),1.6,IF(AND(A115&lt;6.1,H115&lt;14.508,H115&lt;15.168,G115&lt;0.68,B115&gt;=2.75,F115&lt;2.5,F115&gt;=1.5),4.5,IF(AND(A115&lt;6.1,H115&lt;11.8,D115&lt;2.2,H115&lt;16.284,D115&gt;=1.75,F115&gt;=2.5,F115&gt;=1.5),4.95,IF(AND(A115&gt;=6.1,H115&lt;11.8,D115&lt;2.2,H115&lt;16.284,D115&gt;=1.75,F115&gt;=2.5,F115&gt;=1.5),5.333,IF(AND(B115&lt;2.75,H115&gt;=11.8,D115&lt;2.2,H115&lt;16.284,D115&gt;=1.75,F115&gt;=2.5,F115&gt;=1.5),5.1,IF(AND(B115&gt;=3.15,D115&lt;2.35,D115&gt;=2.2,H115&lt;16.284,D115&gt;=1.75,F115&gt;=2.5,F115&gt;=1.5),5.5,IF(AND(B115&gt;=3.35,G115&gt;=0.231,H115&lt;14.005,A115&gt;=4.35,H115&gt;=8.42,A115&lt;5.05,D115&lt;0.35,F115&lt;1.5),1.3,IF(AND(H115&lt;13.869,H115&lt;14.494,A115&lt;5.55,G115&lt;0.948,H115&lt;14.877,A115&gt;=5.05,D115&lt;0.35,F115&lt;1.5),1.5,IF(AND(H115&gt;=13.869,H115&lt;14.494,A115&lt;5.55,G115&lt;0.948,H115&lt;14.877,A115&gt;=5.05,D115&lt;0.35,F115&lt;1.5),1.4,IF(AND(G115&lt;0.636,A115&gt;=6.1,H115&lt;14.508,H115&lt;15.168,G115&lt;0.68,B115&gt;=2.75,F115&lt;2.5,F115&gt;=1.5),4.68,IF(AND(G115&gt;=0.636,A115&gt;=6.1,H115&lt;14.508,H115&lt;15.168,G115&lt;0.68,B115&gt;=2.75,F115&lt;2.5,F115&gt;=1.5),4.4,IF(AND(B115&lt;2.85,B115&gt;=2.75,H115&gt;=11.8,D115&lt;2.2,H115&lt;16.284,D115&gt;=1.75,F115&gt;=2.5,F115&gt;=1.5),6.7,IF(AND(H115&lt;10.626,B115&lt;3.15,D115&lt;2.35,D115&gt;=2.2,H115&lt;16.284,D115&gt;=1.75,F115&gt;=2.5,F115&gt;=1.5),5.1,IF(AND(H115&gt;=10.626,B115&lt;3.15,D115&lt;2.35,D115&gt;=2.2,H115&lt;16.284,D115&gt;=1.75,F115&gt;=2.5,F115&gt;=1.5),5.2,IF(AND(G115&lt;0.378,B115&lt;3.35,G115&gt;=0.231,H115&lt;14.005,A115&gt;=4.35,H115&gt;=8.42,A115&lt;5.05,D115&lt;0.35,F115&lt;1.5),1.2,IF(AND(G115&gt;=0.378,B115&lt;3.35,G115&gt;=0.231,H115&lt;14.005,A115&gt;=4.35,H115&gt;=8.42,A115&lt;5.05,D115&lt;0.35,F115&lt;1.5),1.3,IF(AND(A115&lt;6.2,B115&gt;=2.85,B115&gt;=2.75,H115&gt;=11.8,D115&lt;2.2,H115&lt;16.284,D115&gt;=1.75,F115&gt;=2.5,F115&gt;=1.5),4.9,IF(AND(G115&lt;0.388,A115&gt;=6.2,B115&gt;=2.85,B115&gt;=2.75,H115&gt;=11.8,D115&lt;2.2,H115&lt;16.284,D115&gt;=1.75,F115&gt;=2.5,F115&gt;=1.5),5.52,IF(AND(G115&gt;=0.388,A115&gt;=6.2,B115&gt;=2.85,B115&gt;=2.75,H115&gt;=11.8,D115&lt;2.2,H115&lt;16.284,D115&gt;=1.75,F115&gt;=2.5,F115&gt;=1.5),5.7,"shouldnthappen")))))))))))))))))))))))))))))))))))))))</f>
        <v>5.52</v>
      </c>
      <c r="T115" s="1" t="n">
        <f aca="false">IF(AND(D115&gt;=0.8,A115&lt;5.45),3.7,IF(AND(D115&gt;=0.35,D115&lt;0.8,A115&lt;5.45),1.56,IF(AND(G115&lt;0.164,F115&lt;2.5,A115&gt;=5.45),1.6,IF(AND(H115&gt;=16.718,F115&gt;=2.5,A115&gt;=5.45),6.4,IF(AND(G115&gt;=0.719,H115&lt;16.718,F115&gt;=2.5,A115&gt;=5.45),5.05,IF(AND(A115&lt;4.35,A115&lt;5.05,D115&lt;0.35,D115&lt;0.8,A115&lt;5.45),1.1,IF(AND(H115&gt;=14.494,A115&gt;=5.05,D115&lt;0.35,D115&lt;0.8,A115&lt;5.45),1.6,IF(AND(G115&lt;0.338,D115&lt;1.25,G115&gt;=0.164,F115&lt;2.5,A115&gt;=5.45),4.1,IF(AND(H115&lt;8.397,D115&gt;=1.25,G115&gt;=0.164,F115&lt;2.5,A115&gt;=5.45),4,IF(AND(H115&lt;11.031,H115&lt;14.494,A115&gt;=5.05,D115&lt;0.35,D115&lt;0.8,A115&lt;5.45),1.5,IF(AND(H115&gt;=11.031,H115&lt;14.494,A115&gt;=5.05,D115&lt;0.35,D115&lt;0.8,A115&lt;5.45),1.44,IF(AND(B115&lt;2.65,H115&gt;=8.397,D115&gt;=1.25,G115&gt;=0.164,F115&lt;2.5,A115&gt;=5.45),4.767,IF(AND(H115&lt;7.388,G115&lt;0.487,G115&lt;0.719,H115&lt;16.718,F115&gt;=2.5,A115&gt;=5.45),5.067,IF(AND(G115&lt;0.533,G115&gt;=0.487,G115&lt;0.719,H115&lt;16.718,F115&gt;=2.5,A115&gt;=5.45),5.8,IF(AND(G115&gt;=0.533,G115&gt;=0.487,G115&lt;0.719,H115&lt;16.718,F115&gt;=2.5,A115&gt;=5.45),5.86,IF(AND(B115&lt;3.25,A115&gt;=4.95,A115&gt;=4.35,A115&lt;5.05,D115&lt;0.35,D115&lt;0.8,A115&lt;5.45),1.2,IF(AND(A115&lt;5.6,H115&lt;11.218,G115&gt;=0.338,D115&lt;1.25,G115&gt;=0.164,F115&lt;2.5,A115&gt;=5.45),3.7,IF(AND(A115&gt;=5.6,H115&lt;11.218,G115&gt;=0.338,D115&lt;1.25,G115&gt;=0.164,F115&lt;2.5,A115&gt;=5.45),3.5,IF(AND(H115&lt;12.668,H115&gt;=11.218,G115&gt;=0.338,D115&lt;1.25,G115&gt;=0.164,F115&lt;2.5,A115&gt;=5.45),3.9,IF(AND(H115&gt;=12.668,H115&gt;=11.218,G115&gt;=0.338,D115&lt;1.25,G115&gt;=0.164,F115&lt;2.5,A115&gt;=5.45),4,IF(AND(H115&gt;=15.705,B115&gt;=2.65,H115&gt;=8.397,D115&gt;=1.25,G115&gt;=0.164,F115&lt;2.5,A115&gt;=5.45),4.8,IF(AND(B115&lt;2.75,H115&gt;=7.388,G115&lt;0.487,G115&lt;0.719,H115&lt;16.718,F115&gt;=2.5,A115&gt;=5.45),5.26,IF(AND(B115&lt;2.95,A115&lt;4.5,A115&lt;4.95,A115&gt;=4.35,A115&lt;5.05,D115&lt;0.35,D115&lt;0.8,A115&lt;5.45),1.4,IF(AND(B115&gt;=2.95,A115&lt;4.5,A115&lt;4.95,A115&gt;=4.35,A115&lt;5.05,D115&lt;0.35,D115&lt;0.8,A115&lt;5.45),1.3,IF(AND(H115&gt;=13.924,A115&gt;=4.5,A115&lt;4.95,A115&gt;=4.35,A115&lt;5.05,D115&lt;0.35,D115&lt;0.8,A115&lt;5.45),1.5,IF(AND(G115&lt;0.252,B115&gt;=3.25,A115&gt;=4.95,A115&gt;=4.35,A115&lt;5.05,D115&lt;0.35,D115&lt;0.8,A115&lt;5.45),1.4,IF(AND(G115&gt;=0.252,B115&gt;=3.25,A115&gt;=4.95,A115&gt;=4.35,A115&lt;5.05,D115&lt;0.35,D115&lt;0.8,A115&lt;5.45),1.32,IF(AND(G115&gt;=0.473,H115&lt;15.705,B115&gt;=2.65,H115&gt;=8.397,D115&gt;=1.25,G115&gt;=0.164,F115&lt;2.5,A115&gt;=5.45),4.7,IF(AND(B115&gt;=3.15,B115&gt;=2.75,H115&gt;=7.388,G115&lt;0.487,G115&lt;0.719,H115&lt;16.718,F115&gt;=2.5,A115&gt;=5.45),5.7,IF(AND(B115&lt;3.15,H115&lt;13.924,A115&gt;=4.5,A115&lt;4.95,A115&gt;=4.35,A115&lt;5.05,D115&lt;0.35,D115&lt;0.8,A115&lt;5.45),1.433,IF(AND(B115&gt;=3.15,H115&lt;13.924,A115&gt;=4.5,A115&lt;4.95,A115&gt;=4.35,A115&lt;5.05,D115&lt;0.35,D115&lt;0.8,A115&lt;5.45),1.4,IF(AND(H115&gt;=14.81,G115&lt;0.473,H115&lt;15.705,B115&gt;=2.65,H115&gt;=8.397,D115&gt;=1.25,G115&gt;=0.164,F115&lt;2.5,A115&gt;=5.45),4.2,IF(AND(A115&lt;6.65,B115&lt;3.15,B115&gt;=2.75,H115&gt;=7.388,G115&lt;0.487,G115&lt;0.719,H115&lt;16.718,F115&gt;=2.5,A115&gt;=5.45),5.6,IF(AND(A115&gt;=6.65,B115&lt;3.15,B115&gt;=2.75,H115&gt;=7.388,G115&lt;0.487,G115&lt;0.719,H115&lt;16.718,F115&gt;=2.5,A115&gt;=5.45),5.4,IF(AND(A115&lt;6.15,H115&lt;14.81,G115&lt;0.473,H115&lt;15.705,B115&gt;=2.65,H115&gt;=8.397,D115&gt;=1.25,G115&gt;=0.164,F115&lt;2.5,A115&gt;=5.45),4.5,IF(AND(A115&gt;=6.15,H115&lt;14.81,G115&lt;0.473,H115&lt;15.705,B115&gt;=2.65,H115&gt;=8.397,D115&gt;=1.25,G115&gt;=0.164,F115&lt;2.5,A115&gt;=5.45),4.4,"shouldnthappen"))))))))))))))))))))))))))))))))))))</f>
        <v>5.4</v>
      </c>
      <c r="U115" s="1" t="n">
        <f aca="false">IF(AND(G115&gt;=0.934,F115&lt;1.5),1.7,IF(AND(D115&lt;0.15,D115&lt;0.25,G115&lt;0.934,F115&lt;1.5),1.38,IF(AND(H115&gt;=14.379,D115&gt;=0.25,G115&lt;0.934,F115&lt;1.5),1.7,IF(AND(A115&lt;5.3,D115&lt;1.35,F115&lt;2.5,F115&gt;=1.5),3.15,IF(AND(H115&lt;7.148,D115&gt;=1.35,F115&lt;2.5,F115&gt;=1.5),3.9,IF(AND(G115&lt;0.352,A115&lt;6.15,F115&gt;=2.5,F115&gt;=1.5),4.5,IF(AND(G115&gt;=0.352,A115&lt;6.15,F115&gt;=2.5,F115&gt;=1.5),4.92,IF(AND(B115&lt;2.85,A115&gt;=6.15,F115&gt;=2.5,F115&gt;=1.5),6.2,IF(AND(D115&gt;=0.45,H115&lt;14.379,D115&gt;=0.25,G115&lt;0.934,F115&lt;1.5),1.65,IF(AND(G115&gt;=0.857,A115&gt;=5.3,D115&lt;1.35,F115&lt;2.5,F115&gt;=1.5),4.3,IF(AND(A115&gt;=7.25,B115&gt;=2.85,A115&gt;=6.15,F115&gt;=2.5,F115&gt;=1.5),6.425,IF(AND(H115&lt;9.499,A115&lt;5.05,D115&gt;=0.15,D115&lt;0.25,G115&lt;0.934,F115&lt;1.5),1.4,IF(AND(A115&gt;=5.45,A115&gt;=5.05,D115&gt;=0.15,D115&lt;0.25,G115&lt;0.934,F115&lt;1.5),1.3,IF(AND(B115&gt;=4.15,D115&lt;0.45,H115&lt;14.379,D115&gt;=0.25,G115&lt;0.934,F115&lt;1.5),1.5,IF(AND(A115&gt;=5.75,G115&lt;0.857,A115&gt;=5.3,D115&lt;1.35,F115&lt;2.5,F115&gt;=1.5),4.02,IF(AND(A115&lt;6.65,G115&lt;0.333,H115&gt;=7.148,D115&gt;=1.35,F115&lt;2.5,F115&gt;=1.5),4.475,IF(AND(A115&gt;=6.65,G115&lt;0.333,H115&gt;=7.148,D115&gt;=1.35,F115&lt;2.5,F115&gt;=1.5),4.8,IF(AND(D115&gt;=1.45,G115&gt;=0.333,H115&gt;=7.148,D115&gt;=1.35,F115&lt;2.5,F115&gt;=1.5),4.85,IF(AND(G115&gt;=0.861,A115&lt;7.25,B115&gt;=2.85,A115&gt;=6.15,F115&gt;=2.5,F115&gt;=1.5),5.2,IF(AND(G115&lt;0.571,H115&gt;=9.499,A115&lt;5.05,D115&gt;=0.15,D115&lt;0.25,G115&lt;0.934,F115&lt;1.5),1.2,IF(AND(G115&gt;=0.571,H115&gt;=9.499,A115&lt;5.05,D115&gt;=0.15,D115&lt;0.25,G115&lt;0.934,F115&lt;1.5),1.3,IF(AND(H115&lt;9.283,A115&lt;5.45,A115&gt;=5.05,D115&gt;=0.15,D115&lt;0.25,G115&lt;0.934,F115&lt;1.5),1.5,IF(AND(H115&gt;=9.283,A115&lt;5.45,A115&gt;=5.05,D115&gt;=0.15,D115&lt;0.25,G115&lt;0.934,F115&lt;1.5),1.425,IF(AND(A115&lt;4.9,B115&lt;4.15,D115&lt;0.45,H115&lt;14.379,D115&gt;=0.25,G115&lt;0.934,F115&lt;1.5),1.4,IF(AND(A115&gt;=4.9,B115&lt;4.15,D115&lt;0.45,H115&lt;14.379,D115&gt;=0.25,G115&lt;0.934,F115&lt;1.5),1.325,IF(AND(G115&lt;0.572,A115&lt;5.75,G115&lt;0.857,A115&gt;=5.3,D115&lt;1.35,F115&lt;2.5,F115&gt;=1.5),3.65,IF(AND(G115&gt;=0.572,A115&lt;5.75,G115&lt;0.857,A115&gt;=5.3,D115&lt;1.35,F115&lt;2.5,F115&gt;=1.5),3.9,IF(AND(A115&lt;6.75,D115&lt;1.45,G115&gt;=0.333,H115&gt;=7.148,D115&gt;=1.35,F115&lt;2.5,F115&gt;=1.5),4.4,IF(AND(A115&gt;=6.75,D115&lt;1.45,G115&gt;=0.333,H115&gt;=7.148,D115&gt;=1.35,F115&lt;2.5,F115&gt;=1.5),4.78,IF(AND(A115&lt;6.6,B115&lt;3.25,G115&lt;0.861,A115&lt;7.25,B115&gt;=2.85,A115&gt;=6.15,F115&gt;=2.5,F115&gt;=1.5),5.333,IF(AND(H115&lt;11.461,B115&gt;=3.25,G115&lt;0.861,A115&lt;7.25,B115&gt;=2.85,A115&gt;=6.15,F115&gt;=2.5,F115&gt;=1.5),6.025,IF(AND(H115&gt;=11.461,B115&gt;=3.25,G115&lt;0.861,A115&lt;7.25,B115&gt;=2.85,A115&gt;=6.15,F115&gt;=2.5,F115&gt;=1.5),5.667,IF(AND(H115&gt;=14.564,A115&gt;=6.6,B115&lt;3.25,G115&lt;0.861,A115&lt;7.25,B115&gt;=2.85,A115&gt;=6.15,F115&gt;=2.5,F115&gt;=1.5),5.4,IF(AND(D115&gt;=2.35,H115&lt;14.564,A115&gt;=6.6,B115&lt;3.25,G115&lt;0.861,A115&lt;7.25,B115&gt;=2.85,A115&gt;=6.15,F115&gt;=2.5,F115&gt;=1.5),5.6,IF(AND(A115&lt;6.85,D115&lt;2.35,H115&lt;14.564,A115&gt;=6.6,B115&lt;3.25,G115&lt;0.861,A115&lt;7.25,B115&gt;=2.85,A115&gt;=6.15,F115&gt;=2.5,F115&gt;=1.5),5.9,IF(AND(A115&gt;=6.85,D115&lt;2.35,H115&lt;14.564,A115&gt;=6.6,B115&lt;3.25,G115&lt;0.861,A115&lt;7.25,B115&gt;=2.85,A115&gt;=6.15,F115&gt;=2.5,F115&gt;=1.5),5.78,"shouldnthappen"))))))))))))))))))))))))))))))))))))</f>
        <v>5.9</v>
      </c>
      <c r="V115" s="1" t="n">
        <f aca="false">IF(AND(H115&lt;5.748,A115&lt;5.05,D115&lt;0.75),1,IF(AND(B115&lt;3.15,H115&gt;=5.748,A115&lt;5.05,D115&lt;0.75),1.475,IF(AND(G115&gt;=0.801,D115&lt;0.25,A115&gt;=5.05,D115&lt;0.75),1.7,IF(AND(D115&gt;=0.45,D115&gt;=0.25,A115&gt;=5.05,D115&lt;0.75),1.7,IF(AND(B115&lt;2.35,F115&lt;2.5,B115&lt;2.75,D115&gt;=0.75),4.16,IF(AND(D115&lt;1.75,F115&gt;=2.5,B115&lt;2.75,D115&gt;=0.75),4.875,IF(AND(D115&gt;=1.75,F115&gt;=2.5,B115&lt;2.75,D115&gt;=0.75),5.333,IF(AND(H115&gt;=16.284,D115&gt;=1.55,B115&gt;=2.75,D115&gt;=0.75),6.6,IF(AND(H115&gt;=14.144,B115&gt;=3.15,H115&gt;=5.748,A115&lt;5.05,D115&lt;0.75),1.3,IF(AND(A115&lt;5.45,G115&lt;0.801,D115&lt;0.25,A115&gt;=5.05,D115&lt;0.75),1.5,IF(AND(A115&gt;=5.45,G115&lt;0.801,D115&lt;0.25,A115&gt;=5.05,D115&lt;0.75),1.34,IF(AND(B115&lt;3.75,D115&lt;0.45,D115&gt;=0.25,A115&gt;=5.05,D115&lt;0.75),1.467,IF(AND(B115&gt;=3.75,D115&lt;0.45,D115&gt;=0.25,A115&gt;=5.05,D115&lt;0.75),1.767,IF(AND(G115&gt;=0.896,B115&gt;=2.35,F115&lt;2.5,B115&lt;2.75,D115&gt;=0.75),4.9,IF(AND(H115&lt;15.504,D115&lt;1.35,D115&lt;1.55,B115&gt;=2.75,D115&gt;=0.75),4.2,IF(AND(H115&gt;=15.504,D115&lt;1.35,D115&lt;1.55,B115&gt;=2.75,D115&gt;=0.75),4.6,IF(AND(H115&lt;9.767,D115&gt;=1.35,D115&lt;1.55,B115&gt;=2.75,D115&gt;=0.75),5.1,IF(AND(A115&lt;4.5,H115&lt;14.144,B115&gt;=3.15,H115&gt;=5.748,A115&lt;5.05,D115&lt;0.75),1.3,IF(AND(A115&gt;=4.5,H115&lt;14.144,B115&gt;=3.15,H115&gt;=5.748,A115&lt;5.05,D115&lt;0.75),1.4,IF(AND(D115&gt;=1.15,G115&lt;0.896,B115&gt;=2.35,F115&lt;2.5,B115&lt;2.75,D115&gt;=0.75),4.04,IF(AND(B115&lt;2.9,H115&gt;=9.767,D115&gt;=1.35,D115&lt;1.55,B115&gt;=2.75,D115&gt;=0.75),4.8,IF(AND(D115&lt;1.7,A115&gt;=7.05,H115&lt;16.284,D115&gt;=1.55,B115&gt;=2.75,D115&gt;=0.75),5.8,IF(AND(D115&gt;=1.7,A115&gt;=7.05,H115&lt;16.284,D115&gt;=1.55,B115&gt;=2.75,D115&gt;=0.75),6.3,IF(AND(B115&lt;2.45,D115&lt;1.15,G115&lt;0.896,B115&gt;=2.35,F115&lt;2.5,B115&lt;2.75,D115&gt;=0.75),3.767,IF(AND(B115&gt;=2.45,D115&lt;1.15,G115&lt;0.896,B115&gt;=2.35,F115&lt;2.5,B115&lt;2.75,D115&gt;=0.75),3.167,IF(AND(B115&gt;=3.15,B115&gt;=2.9,H115&gt;=9.767,D115&gt;=1.35,D115&lt;1.55,B115&gt;=2.75,D115&gt;=0.75),4.7,IF(AND(D115&lt;1.9,D115&lt;2.05,A115&lt;7.05,H115&lt;16.284,D115&gt;=1.55,B115&gt;=2.75,D115&gt;=0.75),4.82,IF(AND(D115&gt;=1.9,D115&lt;2.05,A115&lt;7.05,H115&lt;16.284,D115&gt;=1.55,B115&gt;=2.75,D115&gt;=0.75),5.067,IF(AND(H115&lt;12.721,B115&lt;3.15,B115&gt;=2.9,H115&gt;=9.767,D115&gt;=1.35,D115&lt;1.55,B115&gt;=2.75,D115&gt;=0.75),4.5,IF(AND(H115&gt;=12.721,B115&lt;3.15,B115&gt;=2.9,H115&gt;=9.767,D115&gt;=1.35,D115&lt;1.55,B115&gt;=2.75,D115&gt;=0.75),4.433,IF(AND(H115&lt;9.525,G115&lt;0.364,D115&gt;=2.05,A115&lt;7.05,H115&lt;16.284,D115&gt;=1.55,B115&gt;=2.75,D115&gt;=0.75),5.1,IF(AND(A115&lt;6.25,G115&gt;=0.364,D115&gt;=2.05,A115&lt;7.05,H115&lt;16.284,D115&gt;=1.55,B115&gt;=2.75,D115&gt;=0.75),5.4,IF(AND(H115&lt;10.898,H115&gt;=9.525,G115&lt;0.364,D115&gt;=2.05,A115&lt;7.05,H115&lt;16.284,D115&gt;=1.55,B115&gt;=2.75,D115&gt;=0.75),5.6,IF(AND(H115&lt;8.711,A115&gt;=6.25,G115&gt;=0.364,D115&gt;=2.05,A115&lt;7.05,H115&lt;16.284,D115&gt;=1.55,B115&gt;=2.75,D115&gt;=0.75),5.7,IF(AND(H115&gt;=8.711,A115&gt;=6.25,G115&gt;=0.364,D115&gt;=2.05,A115&lt;7.05,H115&lt;16.284,D115&gt;=1.55,B115&gt;=2.75,D115&gt;=0.75),5.84,IF(AND(D115&lt;2.2,H115&gt;=10.898,H115&gt;=9.525,G115&lt;0.364,D115&gt;=2.05,A115&lt;7.05,H115&lt;16.284,D115&gt;=1.55,B115&gt;=2.75,D115&gt;=0.75),5.4,IF(AND(D115&gt;=2.2,H115&gt;=10.898,H115&gt;=9.525,G115&lt;0.364,D115&gt;=2.05,A115&lt;7.05,H115&lt;16.284,D115&gt;=1.55,B115&gt;=2.75,D115&gt;=0.75),5.3,"shouldnthappen")))))))))))))))))))))))))))))))))))))</f>
        <v>5.4</v>
      </c>
      <c r="W115" s="1" t="n">
        <f aca="false">IF(AND(H115&lt;6.926,D115&gt;=0.35,D115&lt;0.8),1.9,IF(AND(H115&gt;=6.926,D115&gt;=0.35,D115&lt;0.8),1.533,IF(AND(H115&lt;13.492,A115&lt;4.75,D115&lt;0.35,D115&lt;0.8),1.1,IF(AND(H115&gt;=13.492,A115&lt;4.75,D115&lt;0.35,D115&lt;0.8),1.375,IF(AND(B115&lt;2.75,A115&gt;=5.85,F115&lt;2.5,D115&gt;=0.8),4.833,IF(AND(B115&lt;3.3,A115&gt;=7.05,F115&gt;=2.5,D115&gt;=0.8),5.8,IF(AND(B115&gt;=3.3,A115&gt;=7.05,F115&gt;=2.5,D115&gt;=0.8),6.325,IF(AND(D115&gt;=0.25,A115&lt;5.05,A115&gt;=4.75,D115&lt;0.35,D115&lt;0.8),1.3,IF(AND(B115&lt;3.6,A115&gt;=5.05,A115&gt;=4.75,D115&lt;0.35,D115&lt;0.8),1.4,IF(AND(H115&lt;10.194,G115&lt;0.412,A115&lt;5.85,F115&lt;2.5,D115&gt;=0.8),4.133,IF(AND(H115&gt;=10.194,G115&lt;0.412,A115&lt;5.85,F115&lt;2.5,D115&gt;=0.8),4.5,IF(AND(A115&lt;5.35,G115&gt;=0.412,A115&lt;5.85,F115&lt;2.5,D115&gt;=0.8),3.15,IF(AND(A115&lt;6.2,B115&gt;=2.75,A115&gt;=5.85,F115&lt;2.5,D115&gt;=0.8),4.3,IF(AND(H115&lt;5.767,A115&lt;6.2,A115&lt;7.05,F115&gt;=2.5,D115&gt;=0.8),4.5,IF(AND(G115&gt;=0.861,A115&gt;=6.2,A115&lt;7.05,F115&gt;=2.5,D115&gt;=0.8),5.2,IF(AND(B115&lt;3.15,D115&lt;0.25,A115&lt;5.05,A115&gt;=4.75,D115&lt;0.35,D115&lt;0.8),1.55,IF(AND(A115&lt;5.45,B115&gt;=3.6,A115&gt;=5.05,A115&gt;=4.75,D115&lt;0.35,D115&lt;0.8),1.5,IF(AND(A115&gt;=5.45,B115&gt;=3.6,A115&gt;=5.05,A115&gt;=4.75,D115&lt;0.35,D115&lt;0.8),1.4,IF(AND(G115&gt;=0.772,A115&gt;=5.35,G115&gt;=0.412,A115&lt;5.85,F115&lt;2.5,D115&gt;=0.8),3.9,IF(AND(D115&gt;=1.45,A115&gt;=6.2,B115&gt;=2.75,A115&gt;=5.85,F115&lt;2.5,D115&gt;=0.8),4.775,IF(AND(G115&lt;0.5,H115&gt;=5.767,A115&lt;6.2,A115&lt;7.05,F115&gt;=2.5,D115&gt;=0.8),5.1,IF(AND(G115&gt;=0.5,H115&gt;=5.767,A115&lt;6.2,A115&lt;7.05,F115&gt;=2.5,D115&gt;=0.8),4.95,IF(AND(B115&gt;=3.25,G115&lt;0.861,A115&gt;=6.2,A115&lt;7.05,F115&gt;=2.5,D115&gt;=0.8),5.75,IF(AND(A115&lt;4.95,B115&gt;=3.15,D115&lt;0.25,A115&lt;5.05,A115&gt;=4.75,D115&lt;0.35,D115&lt;0.8),1.4,IF(AND(A115&lt;5.65,G115&lt;0.772,A115&gt;=5.35,G115&gt;=0.412,A115&lt;5.85,F115&lt;2.5,D115&gt;=0.8),3.6,IF(AND(A115&gt;=5.65,G115&lt;0.772,A115&gt;=5.35,G115&gt;=0.412,A115&lt;5.85,F115&lt;2.5,D115&gt;=0.8),3.5,IF(AND(B115&gt;=3.15,D115&lt;1.45,A115&gt;=6.2,B115&gt;=2.75,A115&gt;=5.85,F115&lt;2.5,D115&gt;=0.8),4.7,IF(AND(A115&gt;=6.65,B115&lt;3.25,G115&lt;0.861,A115&gt;=6.2,A115&lt;7.05,F115&gt;=2.5,D115&gt;=0.8),5.567,IF(AND(H115&lt;9.499,A115&gt;=4.95,B115&gt;=3.15,D115&lt;0.25,A115&lt;5.05,A115&gt;=4.75,D115&lt;0.35,D115&lt;0.8),1.4,IF(AND(H115&gt;=9.499,A115&gt;=4.95,B115&gt;=3.15,D115&lt;0.25,A115&lt;5.05,A115&gt;=4.75,D115&lt;0.35,D115&lt;0.8),1.2,IF(AND(G115&lt;0.765,B115&lt;3.15,D115&lt;1.45,A115&gt;=6.2,B115&gt;=2.75,A115&gt;=5.85,F115&lt;2.5,D115&gt;=0.8),4.4,IF(AND(G115&gt;=0.765,B115&lt;3.15,D115&lt;1.45,A115&gt;=6.2,B115&gt;=2.75,A115&gt;=5.85,F115&lt;2.5,D115&gt;=0.8),4.6,IF(AND(H115&lt;10.667,A115&lt;6.65,B115&lt;3.25,G115&lt;0.861,A115&gt;=6.2,A115&lt;7.05,F115&gt;=2.5,D115&gt;=0.8),5.167,IF(AND(G115&lt;0.627,H115&gt;=10.667,A115&lt;6.65,B115&lt;3.25,G115&lt;0.861,A115&gt;=6.2,A115&lt;7.05,F115&gt;=2.5,D115&gt;=0.8),5.64,IF(AND(G115&gt;=0.627,H115&gt;=10.667,A115&lt;6.65,B115&lt;3.25,G115&lt;0.861,A115&gt;=6.2,A115&lt;7.05,F115&gt;=2.5,D115&gt;=0.8),5.1,"shouldnthappen")))))))))))))))))))))))))))))))))))</f>
        <v>5.567</v>
      </c>
      <c r="X115" s="1" t="n">
        <f aca="false">IF(AND(B115&lt;3.05,H115&lt;6.697,A115&lt;5.45),4.1,IF(AND(B115&gt;=3.05,H115&lt;6.697,A115&lt;5.45),1.48,IF(AND(D115&lt;0.7,A115&lt;5.9,A115&gt;=5.45),1.4,IF(AND(A115&lt;4.35,B115&lt;3.3,H115&gt;=6.697,A115&lt;5.45),1.1,IF(AND(G115&lt;0.372,D115&gt;=0.7,A115&lt;5.9,A115&gt;=5.45),4.36,IF(AND(A115&gt;=4.9,A115&gt;=4.35,B115&lt;3.3,H115&gt;=6.697,A115&lt;5.45),1.6,IF(AND(H115&gt;=14.171,A115&lt;5.15,B115&gt;=3.3,H115&gt;=6.697,A115&lt;5.45),1.6,IF(AND(G115&lt;0.451,A115&gt;=5.15,B115&gt;=3.3,H115&gt;=6.697,A115&lt;5.45),1.367,IF(AND(G115&gt;=0.451,A115&gt;=5.15,B115&gt;=3.3,H115&gt;=6.697,A115&lt;5.45),1.5,IF(AND(G115&lt;0.332,D115&lt;1.45,F115&lt;2.5,A115&gt;=5.9,A115&gt;=5.45),4.35,IF(AND(A115&lt;6.15,D115&gt;=1.45,F115&lt;2.5,A115&gt;=5.9,A115&gt;=5.45),5.1,IF(AND(D115&gt;=2.4,G115&lt;0.432,F115&gt;=2.5,A115&gt;=5.9,A115&gt;=5.45),5.78,IF(AND(A115&lt;6.15,G115&gt;=0.432,F115&gt;=2.5,A115&gt;=5.9,A115&gt;=5.45),4.9,IF(AND(B115&lt;3.1,A115&lt;4.9,A115&gt;=4.35,B115&lt;3.3,H115&gt;=6.697,A115&lt;5.45),1.4,IF(AND(B115&gt;=3.1,A115&lt;4.9,A115&gt;=4.35,B115&lt;3.3,H115&gt;=6.697,A115&lt;5.45),1.3,IF(AND(G115&lt;0.343,H115&lt;14.171,A115&lt;5.15,B115&gt;=3.3,H115&gt;=6.697,A115&lt;5.45),1.433,IF(AND(G115&gt;=0.343,H115&lt;14.171,A115&lt;5.15,B115&gt;=3.3,H115&gt;=6.697,A115&lt;5.45),1.525,IF(AND(D115&lt;1.05,B115&lt;2.55,G115&gt;=0.372,D115&gt;=0.7,A115&lt;5.9,A115&gt;=5.45),3.7,IF(AND(H115&lt;10.596,B115&gt;=2.55,G115&gt;=0.372,D115&gt;=0.7,A115&lt;5.9,A115&gt;=5.45),3.525,IF(AND(H115&gt;=10.596,B115&gt;=2.55,G115&gt;=0.372,D115&gt;=0.7,A115&lt;5.9,A115&gt;=5.45),3.9,IF(AND(H115&lt;14.314,G115&gt;=0.332,D115&lt;1.45,F115&lt;2.5,A115&gt;=5.9,A115&gt;=5.45),4.4,IF(AND(H115&gt;=14.314,G115&gt;=0.332,D115&lt;1.45,F115&lt;2.5,A115&gt;=5.9,A115&gt;=5.45),4.7,IF(AND(H115&lt;13.906,A115&gt;=6.15,D115&gt;=1.45,F115&lt;2.5,A115&gt;=5.9,A115&gt;=5.45),4.675,IF(AND(H115&gt;=13.906,A115&gt;=6.15,D115&gt;=1.45,F115&lt;2.5,A115&gt;=5.9,A115&gt;=5.45),4.9,IF(AND(G115&lt;0.093,D115&lt;2.4,G115&lt;0.432,F115&gt;=2.5,A115&gt;=5.9,A115&gt;=5.45),5.6,IF(AND(B115&lt;2.95,A115&gt;=6.15,G115&gt;=0.432,F115&gt;=2.5,A115&gt;=5.9,A115&gt;=5.45),5.86,IF(AND(A115&lt;5.55,D115&gt;=1.05,B115&lt;2.55,G115&gt;=0.372,D115&gt;=0.7,A115&lt;5.9,A115&gt;=5.45),4,IF(AND(A115&gt;=5.55,D115&gt;=1.05,B115&lt;2.55,G115&gt;=0.372,D115&gt;=0.7,A115&lt;5.9,A115&gt;=5.45),3.9,IF(AND(D115&lt;1.7,G115&gt;=0.093,D115&lt;2.4,G115&lt;0.432,F115&gt;=2.5,A115&gt;=5.9,A115&gt;=5.45),5.05,IF(AND(G115&gt;=0.774,B115&gt;=2.95,A115&gt;=6.15,G115&gt;=0.432,F115&gt;=2.5,A115&gt;=5.9,A115&gt;=5.45),5.3,IF(AND(G115&gt;=0.312,D115&gt;=1.7,G115&gt;=0.093,D115&lt;2.4,G115&lt;0.432,F115&gt;=2.5,A115&gt;=5.9,A115&gt;=5.45),5.4,IF(AND(D115&lt;2.45,G115&lt;0.774,B115&gt;=2.95,A115&gt;=6.15,G115&gt;=0.432,F115&gt;=2.5,A115&gt;=5.9,A115&gt;=5.45),5.66,IF(AND(D115&gt;=2.45,G115&lt;0.774,B115&gt;=2.95,A115&gt;=6.15,G115&gt;=0.432,F115&gt;=2.5,A115&gt;=5.9,A115&gt;=5.45),6,IF(AND(G115&gt;=0.301,G115&lt;0.312,D115&gt;=1.7,G115&gt;=0.093,D115&lt;2.4,G115&lt;0.432,F115&gt;=2.5,A115&gt;=5.9,A115&gt;=5.45),5.1,IF(AND(A115&lt;6.45,G115&lt;0.301,G115&lt;0.312,D115&gt;=1.7,G115&gt;=0.093,D115&lt;2.4,G115&lt;0.432,F115&gt;=2.5,A115&gt;=5.9,A115&gt;=5.45),5.3,IF(AND(A115&gt;=6.45,G115&lt;0.301,G115&lt;0.312,D115&gt;=1.7,G115&gt;=0.093,D115&lt;2.4,G115&lt;0.432,F115&gt;=2.5,A115&gt;=5.9,A115&gt;=5.45),5.2,"shouldnthappen"))))))))))))))))))))))))))))))))))))</f>
        <v>5.6</v>
      </c>
      <c r="Y115" s="1" t="n">
        <f aca="false">IF(AND(H115&lt;6.51,F115&lt;1.5),1.8,IF(AND(H115&gt;=16.674,F115&gt;=1.5),6.533,IF(AND(D115&gt;=0.45,H115&gt;=6.51,F115&lt;1.5),1.667,IF(AND(H115&gt;=13.805,G115&lt;0.154,H115&lt;16.674,F115&gt;=1.5),6.7,IF(AND(D115&lt;0.15,A115&lt;5.05,D115&lt;0.45,H115&gt;=6.51,F115&lt;1.5),1.4,IF(AND(H115&gt;=13.586,A115&gt;=5.05,D115&lt;0.45,H115&gt;=6.51,F115&lt;1.5),1.3,IF(AND(F115&lt;2.5,H115&lt;13.805,G115&lt;0.154,H115&lt;16.674,F115&gt;=1.5),4.6,IF(AND(H115&lt;8.929,D115&lt;1.35,G115&gt;=0.154,H115&lt;16.674,F115&gt;=1.5),3.64,IF(AND(G115&lt;0.05,H115&lt;13.586,A115&gt;=5.05,D115&lt;0.45,H115&gt;=6.51,F115&lt;1.5),1.4,IF(AND(G115&gt;=0.107,F115&gt;=2.5,H115&lt;13.805,G115&lt;0.154,H115&lt;16.674,F115&gt;=1.5),5.3,IF(AND(B115&gt;=2.75,H115&gt;=8.929,D115&lt;1.35,G115&gt;=0.154,H115&lt;16.674,F115&gt;=1.5),4.433,IF(AND(D115&gt;=1.55,F115&lt;2.5,D115&gt;=1.35,G115&gt;=0.154,H115&lt;16.674,F115&gt;=1.5),4.975,IF(AND(H115&lt;6.93,F115&gt;=2.5,D115&gt;=1.35,G115&gt;=0.154,H115&lt;16.674,F115&gt;=1.5),4.5,IF(AND(H115&lt;12.675,G115&lt;0.217,D115&gt;=0.15,A115&lt;5.05,D115&lt;0.45,H115&gt;=6.51,F115&lt;1.5),1.4,IF(AND(H115&gt;=12.675,G115&lt;0.217,D115&gt;=0.15,A115&lt;5.05,D115&lt;0.45,H115&gt;=6.51,F115&lt;1.5),1.5,IF(AND(A115&lt;4.65,G115&gt;=0.217,D115&gt;=0.15,A115&lt;5.05,D115&lt;0.45,H115&gt;=6.51,F115&lt;1.5),1.35,IF(AND(D115&lt;0.25,G115&gt;=0.05,H115&lt;13.586,A115&gt;=5.05,D115&lt;0.45,H115&gt;=6.51,F115&lt;1.5),1.467,IF(AND(D115&gt;=0.25,G115&gt;=0.05,H115&lt;13.586,A115&gt;=5.05,D115&lt;0.45,H115&gt;=6.51,F115&lt;1.5),1.5,IF(AND(H115&lt;9.15,G115&lt;0.107,F115&gt;=2.5,H115&lt;13.805,G115&lt;0.154,H115&lt;16.674,F115&gt;=1.5),5.7,IF(AND(H115&gt;=9.15,G115&lt;0.107,F115&gt;=2.5,H115&lt;13.805,G115&lt;0.154,H115&lt;16.674,F115&gt;=1.5),5.6,IF(AND(G115&lt;0.404,B115&lt;2.75,H115&gt;=8.929,D115&lt;1.35,G115&gt;=0.154,H115&lt;16.674,F115&gt;=1.5),4.15,IF(AND(G115&gt;=0.404,B115&lt;2.75,H115&gt;=8.929,D115&lt;1.35,G115&gt;=0.154,H115&lt;16.674,F115&gt;=1.5),3.9,IF(AND(A115&gt;=6.75,D115&lt;1.55,F115&lt;2.5,D115&gt;=1.35,G115&gt;=0.154,H115&lt;16.674,F115&gt;=1.5),4.82,IF(AND(D115&lt;0.25,A115&gt;=4.65,G115&gt;=0.217,D115&gt;=0.15,A115&lt;5.05,D115&lt;0.45,H115&gt;=6.51,F115&lt;1.5),1.325,IF(AND(D115&gt;=0.25,A115&gt;=4.65,G115&gt;=0.217,D115&gt;=0.15,A115&lt;5.05,D115&lt;0.45,H115&gt;=6.51,F115&lt;1.5),1.3,IF(AND(A115&lt;6.55,A115&lt;6.75,D115&lt;1.55,F115&lt;2.5,D115&gt;=1.35,G115&gt;=0.154,H115&lt;16.674,F115&gt;=1.5),4.575,IF(AND(A115&gt;=6.55,A115&lt;6.75,D115&lt;1.55,F115&lt;2.5,D115&gt;=1.35,G115&gt;=0.154,H115&lt;16.674,F115&gt;=1.5),4.4,IF(AND(B115&lt;2.9,D115&lt;2.05,H115&gt;=6.93,F115&gt;=2.5,D115&gt;=1.35,G115&gt;=0.154,H115&lt;16.674,F115&gt;=1.5),5.05,IF(AND(H115&lt;8.884,D115&gt;=2.05,H115&gt;=6.93,F115&gt;=2.5,D115&gt;=1.35,G115&gt;=0.154,H115&lt;16.674,F115&gt;=1.5),5.1,IF(AND(H115&lt;13.711,B115&gt;=2.9,D115&lt;2.05,H115&gt;=6.93,F115&gt;=2.5,D115&gt;=1.35,G115&gt;=0.154,H115&lt;16.674,F115&gt;=1.5),5,IF(AND(H115&gt;=13.711,B115&gt;=2.9,D115&lt;2.05,H115&gt;=6.93,F115&gt;=2.5,D115&gt;=1.35,G115&gt;=0.154,H115&lt;16.674,F115&gt;=1.5),5.8,IF(AND(B115&lt;3.15,H115&gt;=8.884,D115&gt;=2.05,H115&gt;=6.93,F115&gt;=2.5,D115&gt;=1.35,G115&gt;=0.154,H115&lt;16.674,F115&gt;=1.5),5.56,IF(AND(B115&gt;=3.15,H115&gt;=8.884,D115&gt;=2.05,H115&gt;=6.93,F115&gt;=2.5,D115&gt;=1.35,G115&gt;=0.154,H115&lt;16.674,F115&gt;=1.5),5.9,"shouldnthappen")))))))))))))))))))))))))))))))))</f>
        <v>5.6</v>
      </c>
      <c r="Z115" s="1" t="n">
        <f aca="false">IF(AND(F115&gt;=2,B115&gt;=3.35),5.6,IF(AND(A115&lt;6.65,H115&gt;=15.076,B115&lt;3.35),4.8,IF(AND(A115&gt;=6.65,H115&gt;=15.076,B115&lt;3.35),6.15,IF(AND(H115&lt;6.542,F115&lt;2,B115&gt;=3.35),1.767,IF(AND(G115&gt;=0.653,D115&lt;0.75,H115&lt;15.076,B115&lt;3.35),1.55,IF(AND(D115&lt;0.15,G115&lt;0.653,D115&lt;0.75,H115&lt;15.076,B115&lt;3.35),1.1,IF(AND(G115&lt;0.356,A115&lt;5.05,H115&gt;=6.542,F115&lt;2,B115&gt;=3.35),1.4,IF(AND(G115&gt;=0.356,A115&lt;5.05,H115&gt;=6.542,F115&lt;2,B115&gt;=3.35),1.3,IF(AND(G115&gt;=0.566,A115&gt;=5.05,H115&gt;=6.542,F115&lt;2,B115&gt;=3.35),1.6,IF(AND(B115&gt;=3.1,D115&gt;=0.15,G115&lt;0.653,D115&lt;0.75,H115&lt;15.076,B115&lt;3.35),1.367,IF(AND(B115&gt;=2.65,D115&lt;1.45,B115&lt;2.75,D115&gt;=0.75,H115&lt;15.076,B115&lt;3.35),3.96,IF(AND(G115&lt;0.352,D115&gt;=1.45,B115&lt;2.75,D115&gt;=0.75,H115&lt;15.076,B115&lt;3.35),4.5,IF(AND(D115&gt;=1.35,A115&lt;6.2,B115&gt;=2.75,D115&gt;=0.75,H115&lt;15.076,B115&lt;3.35),4.733,IF(AND(A115&lt;4.7,B115&lt;3.1,D115&gt;=0.15,G115&lt;0.653,D115&lt;0.75,H115&lt;15.076,B115&lt;3.35),1.36,IF(AND(A115&gt;=4.7,B115&lt;3.1,D115&gt;=0.15,G115&lt;0.653,D115&lt;0.75,H115&lt;15.076,B115&lt;3.35),1.6,IF(AND(A115&lt;5.2,B115&lt;2.65,D115&lt;1.45,B115&lt;2.75,D115&gt;=0.75,H115&lt;15.076,B115&lt;3.35),3.3,IF(AND(A115&lt;6.5,G115&gt;=0.352,D115&gt;=1.45,B115&lt;2.75,D115&gt;=0.75,H115&lt;15.076,B115&lt;3.35),5,IF(AND(A115&gt;=6.5,G115&gt;=0.352,D115&gt;=1.45,B115&lt;2.75,D115&gt;=0.75,H115&lt;15.076,B115&lt;3.35),5.8,IF(AND(H115&lt;8.486,D115&lt;1.35,A115&lt;6.2,B115&gt;=2.75,D115&gt;=0.75,H115&lt;15.076,B115&lt;3.35),3.975,IF(AND(G115&lt;0.187,F115&lt;2.5,A115&gt;=6.2,B115&gt;=2.75,D115&gt;=0.75,H115&lt;15.076,B115&lt;3.35),5,IF(AND(G115&gt;=0.187,F115&lt;2.5,A115&gt;=6.2,B115&gt;=2.75,D115&gt;=0.75,H115&lt;15.076,B115&lt;3.35),4.525,IF(AND(A115&gt;=7.25,F115&gt;=2.5,A115&gt;=6.2,B115&gt;=2.75,D115&gt;=0.75,H115&lt;15.076,B115&lt;3.35),6.5,IF(AND(G115&lt;0.185,B115&lt;3.6,G115&lt;0.566,A115&gt;=5.05,H115&gt;=6.542,F115&lt;2,B115&gt;=3.35),1.45,IF(AND(G115&gt;=0.185,B115&lt;3.6,G115&lt;0.566,A115&gt;=5.05,H115&gt;=6.542,F115&lt;2,B115&gt;=3.35),1.34,IF(AND(G115&lt;0.13,B115&gt;=3.6,G115&lt;0.566,A115&gt;=5.05,H115&gt;=6.542,F115&lt;2,B115&gt;=3.35),1.45,IF(AND(G115&gt;=0.13,B115&gt;=3.6,G115&lt;0.566,A115&gt;=5.05,H115&gt;=6.542,F115&lt;2,B115&gt;=3.35),1.5,IF(AND(D115&lt;1.05,A115&gt;=5.2,B115&lt;2.65,D115&lt;1.45,B115&lt;2.75,D115&gt;=0.75,H115&lt;15.076,B115&lt;3.35),3.5,IF(AND(D115&gt;=1.05,A115&gt;=5.2,B115&lt;2.65,D115&lt;1.45,B115&lt;2.75,D115&gt;=0.75,H115&lt;15.076,B115&lt;3.35),3.94,IF(AND(H115&lt;10.983,H115&gt;=8.486,D115&lt;1.35,A115&lt;6.2,B115&gt;=2.75,D115&gt;=0.75,H115&lt;15.076,B115&lt;3.35),4.38,IF(AND(H115&gt;=10.983,H115&gt;=8.486,D115&lt;1.35,A115&lt;6.2,B115&gt;=2.75,D115&gt;=0.75,H115&lt;15.076,B115&lt;3.35),4.1,IF(AND(B115&gt;=3.25,A115&lt;7.25,F115&gt;=2.5,A115&gt;=6.2,B115&gt;=2.75,D115&gt;=0.75,H115&lt;15.076,B115&lt;3.35),5.7,IF(AND(B115&lt;2.95,B115&lt;3.25,A115&lt;7.25,F115&gt;=2.5,A115&gt;=6.2,B115&gt;=2.75,D115&gt;=0.75,H115&lt;15.076,B115&lt;3.35),5.6,IF(AND(H115&gt;=13.711,B115&gt;=2.95,B115&lt;3.25,A115&lt;7.25,F115&gt;=2.5,A115&gt;=6.2,B115&gt;=2.75,D115&gt;=0.75,H115&lt;15.076,B115&lt;3.35),5.8,IF(AND(A115&gt;=6.8,H115&lt;13.711,B115&gt;=2.95,B115&lt;3.25,A115&lt;7.25,F115&gt;=2.5,A115&gt;=6.2,B115&gt;=2.75,D115&gt;=0.75,H115&lt;15.076,B115&lt;3.35),5.1,IF(AND(H115&lt;12.921,A115&lt;6.8,H115&lt;13.711,B115&gt;=2.95,B115&lt;3.25,A115&lt;7.25,F115&gt;=2.5,A115&gt;=6.2,B115&gt;=2.75,D115&gt;=0.75,H115&lt;15.076,B115&lt;3.35),5.34,IF(AND(H115&gt;=12.921,A115&lt;6.8,H115&lt;13.711,B115&gt;=2.95,B115&lt;3.25,A115&lt;7.25,F115&gt;=2.5,A115&gt;=6.2,B115&gt;=2.75,D115&gt;=0.75,H115&lt;15.076,B115&lt;3.35),5.133,"shouldnthappen"))))))))))))))))))))))))))))))))))))</f>
        <v>5.1</v>
      </c>
      <c r="AA115" s="1" t="n">
        <f aca="false">IF(AND(D115&gt;=0.45,A115&lt;5.05,D115&lt;0.8),1.6,IF(AND(D115&gt;=0.45,A115&gt;=5.05,D115&lt;0.8),1.7,IF(AND(H115&gt;=16.244,F115&gt;=2.5,D115&gt;=0.8),6.533,IF(AND(A115&lt;4.35,D115&lt;0.45,A115&lt;5.05,D115&lt;0.8),1.1,IF(AND(H115&gt;=14.877,D115&lt;0.45,A115&gt;=5.05,D115&lt;0.8),1.3,IF(AND(D115&gt;=1.4,A115&lt;5.65,F115&lt;2.5,D115&gt;=0.8),4.5,IF(AND(A115&gt;=7.25,H115&lt;16.244,F115&gt;=2.5,D115&gt;=0.8),6.5,IF(AND(A115&gt;=4.75,A115&gt;=4.35,D115&lt;0.45,A115&lt;5.05,D115&lt;0.8),1.35,IF(AND(A115&lt;5.3,D115&lt;1.4,A115&lt;5.65,F115&lt;2.5,D115&gt;=0.8),3.1,IF(AND(A115&gt;=6.8,A115&gt;=6.55,A115&gt;=5.65,F115&lt;2.5,D115&gt;=0.8),4.9,IF(AND(H115&lt;5.767,A115&lt;7.25,H115&lt;16.244,F115&gt;=2.5,D115&gt;=0.8),4.5,IF(AND(G115&gt;=0.522,A115&lt;4.75,A115&gt;=4.35,D115&lt;0.45,A115&lt;5.05,D115&lt;0.8),1.2,IF(AND(G115&gt;=0.948,D115&lt;0.35,H115&lt;14.877,D115&lt;0.45,A115&gt;=5.05,D115&lt;0.8),1.7,IF(AND(H115&lt;13.089,D115&gt;=0.35,H115&lt;14.877,D115&lt;0.45,A115&gt;=5.05,D115&lt;0.8),1.5,IF(AND(H115&gt;=13.089,D115&gt;=0.35,H115&lt;14.877,D115&lt;0.45,A115&gt;=5.05,D115&lt;0.8),1.3,IF(AND(B115&gt;=2.95,A115&gt;=5.3,D115&lt;1.4,A115&lt;5.65,F115&lt;2.5,D115&gt;=0.8),4.1,IF(AND(H115&lt;9.181,A115&lt;6.05,A115&lt;6.55,A115&gt;=5.65,F115&lt;2.5,D115&gt;=0.8),5.1,IF(AND(H115&gt;=9.181,A115&lt;6.05,A115&lt;6.55,A115&gt;=5.65,F115&lt;2.5,D115&gt;=0.8),4.3,IF(AND(G115&gt;=0.867,A115&gt;=6.05,A115&lt;6.55,A115&gt;=5.65,F115&lt;2.5,D115&gt;=0.8),4.9,IF(AND(B115&lt;3.05,A115&lt;6.8,A115&gt;=6.55,A115&gt;=5.65,F115&lt;2.5,D115&gt;=0.8),5,IF(AND(B115&gt;=3.05,A115&lt;6.8,A115&gt;=6.55,A115&gt;=5.65,F115&lt;2.5,D115&gt;=0.8),4.55,IF(AND(H115&gt;=14.144,G115&lt;0.522,A115&lt;4.75,A115&gt;=4.35,D115&lt;0.45,A115&lt;5.05,D115&lt;0.8),1.3,IF(AND(B115&lt;2.7,B115&lt;2.95,A115&gt;=5.3,D115&lt;1.4,A115&lt;5.65,F115&lt;2.5,D115&gt;=0.8),3.78,IF(AND(B115&gt;=2.7,B115&lt;2.95,A115&gt;=5.3,D115&lt;1.4,A115&lt;5.65,F115&lt;2.5,D115&gt;=0.8),3.6,IF(AND(G115&lt;0.638,G115&lt;0.867,A115&gt;=6.05,A115&lt;6.55,A115&gt;=5.65,F115&lt;2.5,D115&gt;=0.8),4.433,IF(AND(G115&gt;=0.638,G115&lt;0.867,A115&gt;=6.05,A115&lt;6.55,A115&gt;=5.65,F115&lt;2.5,D115&gt;=0.8),4,IF(AND(A115&lt;6.35,H115&lt;11.146,H115&gt;=5.767,A115&lt;7.25,H115&lt;16.244,F115&gt;=2.5,D115&gt;=0.8),5.1,IF(AND(A115&lt;4.5,H115&lt;14.144,G115&lt;0.522,A115&lt;4.75,A115&gt;=4.35,D115&lt;0.45,A115&lt;5.05,D115&lt;0.8),1.35,IF(AND(A115&gt;=4.5,H115&lt;14.144,G115&lt;0.522,A115&lt;4.75,A115&gt;=4.35,D115&lt;0.45,A115&lt;5.05,D115&lt;0.8),1.4,IF(AND(A115&lt;5.15,B115&lt;3.75,G115&lt;0.948,D115&lt;0.35,H115&lt;14.877,D115&lt;0.45,A115&gt;=5.05,D115&lt;0.8),1.4,IF(AND(A115&gt;=5.15,B115&lt;3.75,G115&lt;0.948,D115&lt;0.35,H115&lt;14.877,D115&lt;0.45,A115&gt;=5.05,D115&lt;0.8),1.5,IF(AND(G115&lt;0.112,B115&gt;=3.75,G115&lt;0.948,D115&lt;0.35,H115&lt;14.877,D115&lt;0.45,A115&gt;=5.05,D115&lt;0.8),1.5,IF(AND(G115&gt;=0.112,B115&gt;=3.75,G115&lt;0.948,D115&lt;0.35,H115&lt;14.877,D115&lt;0.45,A115&gt;=5.05,D115&lt;0.8),1.6,IF(AND(G115&lt;0.075,A115&gt;=6.35,H115&lt;11.146,H115&gt;=5.767,A115&lt;7.25,H115&lt;16.244,F115&gt;=2.5,D115&gt;=0.8),5.5,IF(AND(G115&gt;=0.075,A115&gt;=6.35,H115&lt;11.146,H115&gt;=5.767,A115&lt;7.25,H115&lt;16.244,F115&gt;=2.5,D115&gt;=0.8),5.24,IF(AND(B115&lt;2.95,D115&lt;1.9,H115&gt;=11.146,H115&gt;=5.767,A115&lt;7.25,H115&lt;16.244,F115&gt;=2.5,D115&gt;=0.8),5.65,IF(AND(B115&gt;=2.95,D115&lt;1.9,H115&gt;=11.146,H115&gt;=5.767,A115&lt;7.25,H115&lt;16.244,F115&gt;=2.5,D115&gt;=0.8),5.8,IF(AND(H115&lt;13.42,D115&gt;=1.9,H115&gt;=11.146,H115&gt;=5.767,A115&lt;7.25,H115&lt;16.244,F115&gt;=2.5,D115&gt;=0.8),5.6,IF(AND(H115&gt;=13.42,D115&gt;=1.9,H115&gt;=11.146,H115&gt;=5.767,A115&lt;7.25,H115&lt;16.244,F115&gt;=2.5,D115&gt;=0.8),5.34,"shouldnthappen")))))))))))))))))))))))))))))))))))))))</f>
        <v>5.6</v>
      </c>
      <c r="AB115" s="1" t="n">
        <f aca="false">IF(AND(D115&gt;=0.35,F115&lt;1.5),1.5,IF(AND(F115&lt;2.5,D115&gt;=1.55,F115&gt;=1.5),4.85,IF(AND(H115&lt;8.308,D115&lt;0.15,D115&lt;0.35,F115&lt;1.5),1.5,IF(AND(H115&gt;=8.308,D115&lt;0.15,D115&lt;0.35,F115&lt;1.5),1.4,IF(AND(H115&lt;5.523,D115&gt;=0.15,D115&lt;0.35,F115&lt;1.5),1,IF(AND(G115&lt;0.572,H115&lt;10.688,D115&lt;1.55,F115&gt;=1.5),3.75,IF(AND(B115&gt;=3.5,F115&gt;=2.5,D115&gt;=1.55,F115&gt;=1.5),6.3,IF(AND(A115&gt;=5.65,G115&gt;=0.572,H115&lt;10.688,D115&lt;1.55,F115&gt;=1.5),4.45,IF(AND(B115&gt;=2.85,A115&lt;6.15,H115&gt;=10.688,D115&lt;1.55,F115&gt;=1.5),4.35,IF(AND(H115&gt;=16.284,B115&lt;3.5,F115&gt;=2.5,D115&gt;=1.55,F115&gt;=1.5),6.6,IF(AND(G115&gt;=0.241,G115&lt;0.338,H115&gt;=5.523,D115&gt;=0.15,D115&lt;0.35,F115&lt;1.5),1.25,IF(AND(A115&lt;5.05,G115&gt;=0.338,H115&gt;=5.523,D115&gt;=0.15,D115&lt;0.35,F115&lt;1.5),1.35,IF(AND(B115&lt;2.7,A115&lt;5.65,G115&gt;=0.572,H115&lt;10.688,D115&lt;1.55,F115&gt;=1.5),4,IF(AND(B115&gt;=2.7,A115&lt;5.65,G115&gt;=0.572,H115&lt;10.688,D115&lt;1.55,F115&gt;=1.5),3.6,IF(AND(B115&lt;2.45,B115&lt;2.85,A115&lt;6.15,H115&gt;=10.688,D115&lt;1.55,F115&gt;=1.5),3.7,IF(AND(A115&lt;6.25,B115&lt;2.85,A115&gt;=6.15,H115&gt;=10.688,D115&lt;1.55,F115&gt;=1.5),4.5,IF(AND(A115&gt;=6.25,B115&lt;2.85,A115&gt;=6.15,H115&gt;=10.688,D115&lt;1.55,F115&gt;=1.5),4.86,IF(AND(D115&gt;=1.45,B115&gt;=2.85,A115&gt;=6.15,H115&gt;=10.688,D115&lt;1.55,F115&gt;=1.5),4.8,IF(AND(H115&lt;8.202,H115&lt;16.284,B115&lt;3.5,F115&gt;=2.5,D115&gt;=1.55,F115&gt;=1.5),5.7,IF(AND(A115&gt;=5.1,G115&lt;0.241,G115&lt;0.338,H115&gt;=5.523,D115&gt;=0.15,D115&lt;0.35,F115&lt;1.5),1.5,IF(AND(B115&gt;=3.75,A115&gt;=5.05,G115&gt;=0.338,H115&gt;=5.523,D115&gt;=0.15,D115&lt;0.35,F115&lt;1.5),1.6,IF(AND(A115&lt;5.7,B115&gt;=2.45,B115&lt;2.85,A115&lt;6.15,H115&gt;=10.688,D115&lt;1.55,F115&gt;=1.5),3.9,IF(AND(A115&gt;=5.7,B115&gt;=2.45,B115&lt;2.85,A115&lt;6.15,H115&gt;=10.688,D115&lt;1.55,F115&gt;=1.5),4.02,IF(AND(H115&lt;13.654,D115&lt;1.45,B115&gt;=2.85,A115&gt;=6.15,H115&gt;=10.688,D115&lt;1.55,F115&gt;=1.5),4.333,IF(AND(H115&gt;=13.654,D115&lt;1.45,B115&gt;=2.85,A115&gt;=6.15,H115&gt;=10.688,D115&lt;1.55,F115&gt;=1.5),4.54,IF(AND(A115&lt;6.15,H115&gt;=8.202,H115&lt;16.284,B115&lt;3.5,F115&gt;=2.5,D115&gt;=1.55,F115&gt;=1.5),5,IF(AND(H115&lt;13.924,A115&lt;5.1,G115&lt;0.241,G115&lt;0.338,H115&gt;=5.523,D115&gt;=0.15,D115&lt;0.35,F115&lt;1.5),1.4,IF(AND(H115&gt;=13.924,A115&lt;5.1,G115&lt;0.241,G115&lt;0.338,H115&gt;=5.523,D115&gt;=0.15,D115&lt;0.35,F115&lt;1.5),1.5,IF(AND(D115&lt;0.25,B115&lt;3.75,A115&gt;=5.05,G115&gt;=0.338,H115&gt;=5.523,D115&gt;=0.15,D115&lt;0.35,F115&lt;1.5),1.5,IF(AND(D115&gt;=0.25,B115&lt;3.75,A115&gt;=5.05,G115&gt;=0.338,H115&gt;=5.523,D115&gt;=0.15,D115&lt;0.35,F115&lt;1.5),1.4,IF(AND(H115&lt;8.884,B115&gt;=3.05,A115&gt;=6.15,H115&gt;=8.202,H115&lt;16.284,B115&lt;3.5,F115&gt;=2.5,D115&gt;=1.55,F115&gt;=1.5),5.1,IF(AND(A115&lt;6.45,G115&lt;0.368,B115&lt;3.05,A115&gt;=6.15,H115&gt;=8.202,H115&lt;16.284,B115&lt;3.5,F115&gt;=2.5,D115&gt;=1.55,F115&gt;=1.5),5.525,IF(AND(A115&gt;=6.45,G115&lt;0.368,B115&lt;3.05,A115&gt;=6.15,H115&gt;=8.202,H115&lt;16.284,B115&lt;3.5,F115&gt;=2.5,D115&gt;=1.55,F115&gt;=1.5),5.35,IF(AND(D115&lt;2.25,G115&gt;=0.368,B115&lt;3.05,A115&gt;=6.15,H115&gt;=8.202,H115&lt;16.284,B115&lt;3.5,F115&gt;=2.5,D115&gt;=1.55,F115&gt;=1.5),5.8,IF(AND(D115&gt;=2.25,G115&gt;=0.368,B115&lt;3.05,A115&gt;=6.15,H115&gt;=8.202,H115&lt;16.284,B115&lt;3.5,F115&gt;=2.5,D115&gt;=1.55,F115&gt;=1.5),5.2,IF(AND(H115&lt;10.257,H115&gt;=8.884,B115&gt;=3.05,A115&gt;=6.15,H115&gt;=8.202,H115&lt;16.284,B115&lt;3.5,F115&gt;=2.5,D115&gt;=1.55,F115&gt;=1.5),5.9,IF(AND(H115&gt;=10.257,H115&gt;=8.884,B115&gt;=3.05,A115&gt;=6.15,H115&gt;=8.202,H115&lt;16.284,B115&lt;3.5,F115&gt;=2.5,D115&gt;=1.55,F115&gt;=1.5),5.48,"shouldnthappen")))))))))))))))))))))))))))))))))))))</f>
        <v>5.35</v>
      </c>
      <c r="AC115" s="1" t="n">
        <f aca="false">IF(AND(H115&lt;5.748,A115&lt;5.05,D115&lt;0.8),1,IF(AND(B115&lt;3.35,A115&gt;=5.05,D115&lt;0.8),1.7,IF(AND(A115&lt;5.85,G115&lt;0.154,D115&gt;=0.8),4.5,IF(AND(D115&gt;=0.45,H115&gt;=5.748,A115&lt;5.05,D115&lt;0.8),1.6,IF(AND(G115&gt;=0.934,B115&gt;=3.35,A115&gt;=5.05,D115&lt;0.8),1.7,IF(AND(D115&lt;2.1,A115&gt;=5.85,G115&lt;0.154,D115&gt;=0.8),6.15,IF(AND(D115&gt;=2.1,A115&gt;=5.85,G115&lt;0.154,D115&gt;=0.8),5.5,IF(AND(A115&lt;6.1,D115&gt;=1.55,G115&gt;=0.154,D115&gt;=0.8),5,IF(AND(H115&gt;=14.379,G115&lt;0.934,B115&gt;=3.35,A115&gt;=5.05,D115&lt;0.8),1.58,IF(AND(G115&lt;0.379,A115&gt;=6.1,D115&gt;=1.55,G115&gt;=0.154,D115&gt;=0.8),5.42,IF(AND(H115&lt;13.924,G115&lt;0.227,D115&lt;0.45,H115&gt;=5.748,A115&lt;5.05,D115&lt;0.8),1.4,IF(AND(H115&gt;=13.924,G115&lt;0.227,D115&lt;0.45,H115&gt;=5.748,A115&lt;5.05,D115&lt;0.8),1.5,IF(AND(B115&lt;3.1,G115&gt;=0.227,D115&lt;0.45,H115&gt;=5.748,A115&lt;5.05,D115&lt;0.8),1.1,IF(AND(G115&lt;0.13,H115&lt;14.379,G115&lt;0.934,B115&gt;=3.35,A115&gt;=5.05,D115&lt;0.8),1.4,IF(AND(D115&lt;1.05,A115&lt;5.65,D115&lt;1.35,D115&lt;1.55,G115&gt;=0.154,D115&gt;=0.8),3.7,IF(AND(D115&lt;1.25,A115&gt;=5.65,D115&lt;1.35,D115&lt;1.55,G115&gt;=0.154,D115&gt;=0.8),4.06,IF(AND(D115&gt;=1.25,A115&gt;=5.65,D115&lt;1.35,D115&lt;1.55,G115&gt;=0.154,D115&gt;=0.8),4.425,IF(AND(H115&lt;13.654,D115&lt;1.45,D115&gt;=1.35,D115&lt;1.55,G115&gt;=0.154,D115&gt;=0.8),4.275,IF(AND(G115&lt;0.259,D115&gt;=1.45,D115&gt;=1.35,D115&lt;1.55,G115&gt;=0.154,D115&gt;=0.8),5.1,IF(AND(B115&lt;2.95,G115&gt;=0.379,A115&gt;=6.1,D115&gt;=1.55,G115&gt;=0.154,D115&gt;=0.8),6.3,IF(AND(B115&lt;3.25,B115&gt;=3.1,G115&gt;=0.227,D115&lt;0.45,H115&gt;=5.748,A115&lt;5.05,D115&lt;0.8),1.3,IF(AND(B115&gt;=3.25,B115&gt;=3.1,G115&gt;=0.227,D115&lt;0.45,H115&gt;=5.748,A115&lt;5.05,D115&lt;0.8),1.4,IF(AND(H115&gt;=13.372,G115&gt;=0.13,H115&lt;14.379,G115&lt;0.934,B115&gt;=3.35,A115&gt;=5.05,D115&lt;0.8),1.4,IF(AND(H115&lt;6.69,D115&gt;=1.05,A115&lt;5.65,D115&lt;1.35,D115&lt;1.55,G115&gt;=0.154,D115&gt;=0.8),4.033,IF(AND(H115&gt;=6.69,D115&gt;=1.05,A115&lt;5.65,D115&lt;1.35,D115&lt;1.55,G115&gt;=0.154,D115&gt;=0.8),3.88,IF(AND(B115&lt;2.85,H115&gt;=13.654,D115&lt;1.45,D115&gt;=1.35,D115&lt;1.55,G115&gt;=0.154,D115&gt;=0.8),4.8,IF(AND(B115&gt;=2.85,H115&gt;=13.654,D115&lt;1.45,D115&gt;=1.35,D115&lt;1.55,G115&gt;=0.154,D115&gt;=0.8),4.7,IF(AND(H115&lt;11.681,G115&gt;=0.259,D115&gt;=1.45,D115&gt;=1.35,D115&lt;1.55,G115&gt;=0.154,D115&gt;=0.8),4.85,IF(AND(H115&gt;=11.681,G115&gt;=0.259,D115&gt;=1.45,D115&gt;=1.35,D115&lt;1.55,G115&gt;=0.154,D115&gt;=0.8),4.633,IF(AND(A115&lt;6.25,B115&gt;=2.95,G115&gt;=0.379,A115&gt;=6.1,D115&gt;=1.55,G115&gt;=0.154,D115&gt;=0.8),5.4,IF(AND(D115&lt;0.3,H115&lt;13.372,G115&gt;=0.13,H115&lt;14.379,G115&lt;0.934,B115&gt;=3.35,A115&gt;=5.05,D115&lt;0.8),1.475,IF(AND(D115&gt;=0.3,H115&lt;13.372,G115&gt;=0.13,H115&lt;14.379,G115&lt;0.934,B115&gt;=3.35,A115&gt;=5.05,D115&lt;0.8),1.5,IF(AND(B115&lt;3.15,A115&gt;=6.25,B115&gt;=2.95,G115&gt;=0.379,A115&gt;=6.1,D115&gt;=1.55,G115&gt;=0.154,D115&gt;=0.8),5.7,IF(AND(B115&gt;=3.15,A115&gt;=6.25,B115&gt;=2.95,G115&gt;=0.379,A115&gt;=6.1,D115&gt;=1.55,G115&gt;=0.154,D115&gt;=0.8),5.933,"shouldnthappen"))))))))))))))))))))))))))))))))))</f>
        <v>5.5</v>
      </c>
      <c r="AD115" s="1" t="n">
        <f aca="false">IF(AND(H115&lt;6.621,A115&lt;4.95,D115&lt;0.8),1,IF(AND(H115&lt;14.144,H115&gt;=6.621,A115&lt;4.95,D115&lt;0.8),1.4,IF(AND(H115&gt;=14.144,H115&gt;=6.621,A115&lt;4.95,D115&lt;0.8),1.3,IF(AND(G115&lt;0.13,B115&gt;=3.85,A115&gt;=4.95,D115&lt;0.8),1.3,IF(AND(G115&gt;=0.13,B115&gt;=3.85,A115&gt;=4.95,D115&lt;0.8),1.425,IF(AND(A115&gt;=6.05,B115&lt;2.75,D115&lt;1.55,D115&gt;=0.8),4.9,IF(AND(A115&gt;=7.3,G115&lt;0.119,D115&gt;=1.55,D115&gt;=0.8),6.7,IF(AND(H115&lt;6.555,D115&lt;0.25,B115&lt;3.85,A115&gt;=4.95,D115&lt;0.8),1.7,IF(AND(B115&lt;3.4,D115&gt;=0.25,B115&lt;3.85,A115&gt;=4.95,D115&lt;0.8),1.7,IF(AND(B115&gt;=3.4,D115&gt;=0.25,B115&lt;3.85,A115&gt;=4.95,D115&lt;0.8),1.6,IF(AND(A115&lt;5.05,A115&lt;6.05,B115&lt;2.75,D115&lt;1.55,D115&gt;=0.8),3.3,IF(AND(B115&lt;2.85,D115&lt;1.35,B115&gt;=2.75,D115&lt;1.55,D115&gt;=0.8),4.5,IF(AND(H115&lt;12.206,D115&gt;=1.35,B115&gt;=2.75,D115&lt;1.55,D115&gt;=0.8),4.7,IF(AND(H115&gt;=12.206,D115&gt;=1.35,B115&gt;=2.75,D115&lt;1.55,D115&gt;=0.8),4.52,IF(AND(G115&lt;0.024,A115&lt;7.3,G115&lt;0.119,D115&gt;=1.55,D115&gt;=0.8),5.7,IF(AND(G115&gt;=0.024,A115&lt;7.3,G115&lt;0.119,D115&gt;=1.55,D115&gt;=0.8),5.6,IF(AND(F115&lt;2.5,G115&lt;0.417,G115&gt;=0.119,D115&gt;=1.55,D115&gt;=0.8),5.05,IF(AND(B115&lt;3.15,H115&gt;=6.555,D115&lt;0.25,B115&lt;3.85,A115&gt;=4.95,D115&lt;0.8),1.6,IF(AND(G115&lt;0.356,A115&gt;=5.05,A115&lt;6.05,B115&lt;2.75,D115&lt;1.55,D115&gt;=0.8),4.12,IF(AND(A115&lt;5.65,B115&gt;=2.85,D115&lt;1.35,B115&gt;=2.75,D115&lt;1.55,D115&gt;=0.8),3.6,IF(AND(B115&lt;3.15,F115&gt;=2.5,G115&lt;0.417,G115&gt;=0.119,D115&gt;=1.55,D115&gt;=0.8),5.18,IF(AND(B115&gt;=3.15,F115&gt;=2.5,G115&lt;0.417,G115&gt;=0.119,D115&gt;=1.55,D115&gt;=0.8),5.3,IF(AND(D115&lt;1.7,A115&lt;6.95,G115&gt;=0.417,G115&gt;=0.119,D115&gt;=1.55,D115&gt;=0.8),4.7,IF(AND(A115&lt;7.25,A115&gt;=6.95,G115&gt;=0.417,G115&gt;=0.119,D115&gt;=1.55,D115&gt;=0.8),5.8,IF(AND(A115&gt;=7.25,A115&gt;=6.95,G115&gt;=0.417,G115&gt;=0.119,D115&gt;=1.55,D115&gt;=0.8),6.333,IF(AND(H115&lt;8.594,B115&gt;=3.15,H115&gt;=6.555,D115&lt;0.25,B115&lt;3.85,A115&gt;=4.95,D115&lt;0.8),1.4,IF(AND(H115&gt;=8.594,B115&gt;=3.15,H115&gt;=6.555,D115&lt;0.25,B115&lt;3.85,A115&gt;=4.95,D115&lt;0.8),1.5,IF(AND(H115&gt;=11.218,G115&gt;=0.356,A115&gt;=5.05,A115&lt;6.05,B115&lt;2.75,D115&lt;1.55,D115&gt;=0.8),3.925,IF(AND(A115&gt;=6.5,A115&gt;=5.65,B115&gt;=2.85,D115&lt;1.35,B115&gt;=2.75,D115&lt;1.55,D115&gt;=0.8),4.6,IF(AND(H115&lt;8.602,H115&lt;11.218,G115&gt;=0.356,A115&gt;=5.05,A115&lt;6.05,B115&lt;2.75,D115&lt;1.55,D115&gt;=0.8),3.95,IF(AND(H115&gt;=8.602,H115&lt;11.218,G115&gt;=0.356,A115&gt;=5.05,A115&lt;6.05,B115&lt;2.75,D115&lt;1.55,D115&gt;=0.8),3.75,IF(AND(H115&lt;10.129,A115&lt;6.5,A115&gt;=5.65,B115&gt;=2.85,D115&lt;1.35,B115&gt;=2.75,D115&lt;1.55,D115&gt;=0.8),4.2,IF(AND(H115&gt;=10.129,A115&lt;6.5,A115&gt;=5.65,B115&gt;=2.85,D115&lt;1.35,B115&gt;=2.75,D115&lt;1.55,D115&gt;=0.8),4.267,IF(AND(D115&lt;2.2,B115&lt;3.05,D115&gt;=1.7,A115&lt;6.95,G115&gt;=0.417,G115&gt;=0.119,D115&gt;=1.55,D115&gt;=0.8),5.3,IF(AND(D115&gt;=2.2,B115&lt;3.05,D115&gt;=1.7,A115&lt;6.95,G115&gt;=0.417,G115&gt;=0.119,D115&gt;=1.55,D115&gt;=0.8),5.133,IF(AND(D115&lt;2.45,B115&gt;=3.05,D115&gt;=1.7,A115&lt;6.95,G115&gt;=0.417,G115&gt;=0.119,D115&gt;=1.55,D115&gt;=0.8),5.6,IF(AND(D115&gt;=2.45,B115&gt;=3.05,D115&gt;=1.7,A115&lt;6.95,G115&gt;=0.417,G115&gt;=0.119,D115&gt;=1.55,D115&gt;=0.8),6,"shouldnthappen")))))))))))))))))))))))))))))))))))))</f>
        <v>5.6</v>
      </c>
      <c r="AE115" s="1" t="n">
        <f aca="false">IF(AND(G115&lt;0.123,D115&gt;=0.25,D115&lt;0.75),1.3,IF(AND(H115&gt;=16.774,D115&gt;=1.75,D115&gt;=0.75),6.4,IF(AND(B115&lt;3.4,A115&lt;4.8,D115&lt;0.25,D115&lt;0.75),1.22,IF(AND(B115&gt;=3.4,A115&lt;4.8,D115&lt;0.25,D115&lt;0.75),1,IF(AND(A115&gt;=5.45,A115&gt;=4.8,D115&lt;0.25,D115&lt;0.75),1.367,IF(AND(H115&gt;=10.688,D115&lt;1.35,D115&lt;1.75,D115&gt;=0.75),4.2,IF(AND(A115&lt;5.3,D115&gt;=1.35,D115&lt;1.75,D115&gt;=0.75),4.05,IF(AND(G115&gt;=0.857,H115&lt;16.774,D115&gt;=1.75,D115&gt;=0.75),5.02,IF(AND(H115&lt;6.089,A115&lt;5.45,A115&gt;=4.8,D115&lt;0.25,D115&lt;0.75),1.7,IF(AND(G115&lt;0.184,D115&lt;0.35,G115&gt;=0.123,D115&gt;=0.25,D115&lt;0.75),1.7,IF(AND(G115&gt;=0.184,D115&lt;0.35,G115&gt;=0.123,D115&gt;=0.25,D115&lt;0.75),1.48,IF(AND(A115&lt;5.25,D115&gt;=0.35,G115&gt;=0.123,D115&gt;=0.25,D115&lt;0.75),1.75,IF(AND(A115&gt;=5.25,D115&gt;=0.35,G115&gt;=0.123,D115&gt;=0.25,D115&lt;0.75),1.5,IF(AND(A115&lt;5.3,H115&lt;10.688,D115&lt;1.35,D115&lt;1.75,D115&gt;=0.75),3.15,IF(AND(H115&lt;9.474,A115&gt;=5.3,D115&gt;=1.35,D115&lt;1.75,D115&gt;=0.75),4.95,IF(AND(G115&gt;=0.779,G115&lt;0.857,H115&lt;16.774,D115&gt;=1.75,D115&gt;=0.75),6,IF(AND(G115&lt;0.05,H115&gt;=6.089,A115&lt;5.45,A115&gt;=4.8,D115&lt;0.25,D115&lt;0.75),1.4,IF(AND(H115&lt;6.69,A115&gt;=5.3,H115&lt;10.688,D115&lt;1.35,D115&lt;1.75,D115&gt;=0.75),4.033,IF(AND(H115&gt;=6.69,A115&gt;=5.3,H115&lt;10.688,D115&lt;1.35,D115&lt;1.75,D115&gt;=0.75),3.733,IF(AND(B115&lt;2.5,H115&gt;=9.474,A115&gt;=5.3,D115&gt;=1.35,D115&lt;1.75,D115&gt;=0.75),4.5,IF(AND(D115&gt;=2.45,G115&lt;0.779,G115&lt;0.857,H115&lt;16.774,D115&gt;=1.75,D115&gt;=0.75),6,IF(AND(B115&gt;=3.75,G115&gt;=0.05,H115&gt;=6.089,A115&lt;5.45,A115&gt;=4.8,D115&lt;0.25,D115&lt;0.75),1.6,IF(AND(H115&lt;13.695,B115&gt;=2.5,H115&gt;=9.474,A115&gt;=5.3,D115&gt;=1.35,D115&lt;1.75,D115&gt;=0.75),4.567,IF(AND(G115&gt;=0.654,D115&lt;2.45,G115&lt;0.779,G115&lt;0.857,H115&lt;16.774,D115&gt;=1.75,D115&gt;=0.75),4.9,IF(AND(G115&gt;=0.73,B115&lt;3.75,G115&gt;=0.05,H115&gt;=6.089,A115&lt;5.45,A115&gt;=4.8,D115&lt;0.25,D115&lt;0.75),1.4,IF(AND(A115&lt;6.65,H115&gt;=13.695,B115&gt;=2.5,H115&gt;=9.474,A115&gt;=5.3,D115&gt;=1.35,D115&lt;1.75,D115&gt;=0.75),4.4,IF(AND(A115&gt;=6.65,H115&gt;=13.695,B115&gt;=2.5,H115&gt;=9.474,A115&gt;=5.3,D115&gt;=1.35,D115&lt;1.75,D115&gt;=0.75),4.84,IF(AND(B115&lt;2.75,G115&lt;0.654,D115&lt;2.45,G115&lt;0.779,G115&lt;0.857,H115&lt;16.774,D115&gt;=1.75,D115&gt;=0.75),5.2,IF(AND(H115&lt;9.524,G115&lt;0.73,B115&lt;3.75,G115&gt;=0.05,H115&gt;=6.089,A115&lt;5.45,A115&gt;=4.8,D115&lt;0.25,D115&lt;0.75),1.5,IF(AND(H115&gt;=9.524,G115&lt;0.73,B115&lt;3.75,G115&gt;=0.05,H115&gt;=6.089,A115&lt;5.45,A115&gt;=4.8,D115&lt;0.25,D115&lt;0.75),1.4,IF(AND(H115&gt;=13.644,B115&gt;=2.75,G115&lt;0.654,D115&lt;2.45,G115&lt;0.779,G115&lt;0.857,H115&lt;16.774,D115&gt;=1.75,D115&gt;=0.75),6.033,IF(AND(A115&gt;=6.85,H115&lt;13.644,B115&gt;=2.75,G115&lt;0.654,D115&lt;2.45,G115&lt;0.779,G115&lt;0.857,H115&lt;16.774,D115&gt;=1.75,D115&gt;=0.75),5.1,IF(AND(A115&gt;=6.75,A115&lt;6.85,H115&lt;13.644,B115&gt;=2.75,G115&lt;0.654,D115&lt;2.45,G115&lt;0.779,G115&lt;0.857,H115&lt;16.774,D115&gt;=1.75,D115&gt;=0.75),5.9,IF(AND(D115&gt;=2.35,A115&lt;6.75,A115&lt;6.85,H115&lt;13.644,B115&gt;=2.75,G115&lt;0.654,D115&lt;2.45,G115&lt;0.779,G115&lt;0.857,H115&lt;16.774,D115&gt;=1.75,D115&gt;=0.75),5.6,IF(AND(H115&lt;11.146,D115&lt;2.35,A115&lt;6.75,A115&lt;6.85,H115&lt;13.644,B115&gt;=2.75,G115&lt;0.654,D115&lt;2.45,G115&lt;0.779,G115&lt;0.857,H115&lt;16.774,D115&gt;=1.75,D115&gt;=0.75),5.4,IF(AND(H115&gt;=11.146,D115&lt;2.35,A115&lt;6.75,A115&lt;6.85,H115&lt;13.644,B115&gt;=2.75,G115&lt;0.654,D115&lt;2.45,G115&lt;0.779,G115&lt;0.857,H115&lt;16.774,D115&gt;=1.75,D115&gt;=0.75),5.6,"shouldnthappen"))))))))))))))))))))))))))))))))))))</f>
        <v>5.9</v>
      </c>
      <c r="AF115" s="1" t="n">
        <f aca="false">IF(AND(A115&lt;4.5,D115&lt;0.8),1.233,IF(AND(B115&lt;3.05,A115&gt;=4.5,D115&lt;0.8),1.4,IF(AND(D115&gt;=0.45,B115&gt;=3.05,A115&gt;=4.5,D115&lt;0.8),1.667,IF(AND(D115&lt;1.05,D115&lt;1.35,A115&lt;6.25,D115&gt;=0.8),3.633,IF(AND(H115&lt;13.935,A115&gt;=7.05,A115&gt;=6.25,D115&gt;=0.8),6,IF(AND(G115&gt;=0.948,D115&lt;0.45,B115&gt;=3.05,A115&gt;=4.5,D115&lt;0.8),1.7,IF(AND(G115&lt;0.652,D115&gt;=1.05,D115&lt;1.35,A115&lt;6.25,D115&gt;=0.8),4.16,IF(AND(D115&gt;=2.15,D115&gt;=1.75,D115&gt;=1.35,A115&lt;6.25,D115&gt;=0.8),5.4,IF(AND(G115&gt;=0.912,F115&lt;2.5,A115&lt;7.05,A115&gt;=6.25,D115&gt;=0.8),4.4,IF(AND(B115&gt;=3.25,F115&gt;=2.5,A115&lt;7.05,A115&gt;=6.25,D115&gt;=0.8),5.85,IF(AND(H115&lt;17.32,H115&gt;=13.935,A115&gt;=7.05,A115&gt;=6.25,D115&gt;=0.8),6.65,IF(AND(H115&gt;=17.32,H115&gt;=13.935,A115&gt;=7.05,A115&gt;=6.25,D115&gt;=0.8),6.4,IF(AND(H115&gt;=13.547,G115&lt;0.948,D115&lt;0.45,B115&gt;=3.05,A115&gt;=4.5,D115&lt;0.8),1.38,IF(AND(B115&gt;=2.75,G115&gt;=0.652,D115&gt;=1.05,D115&lt;1.35,A115&lt;6.25,D115&gt;=0.8),3.6,IF(AND(H115&lt;9.417,G115&lt;0.404,D115&lt;1.75,D115&gt;=1.35,A115&lt;6.25,D115&gt;=0.8),4.2,IF(AND(H115&gt;=9.417,G115&lt;0.404,D115&lt;1.75,D115&gt;=1.35,A115&lt;6.25,D115&gt;=0.8),4.5,IF(AND(G115&lt;0.464,G115&gt;=0.404,D115&lt;1.75,D115&gt;=1.35,A115&lt;6.25,D115&gt;=0.8),4.5,IF(AND(G115&gt;=0.464,G115&gt;=0.404,D115&lt;1.75,D115&gt;=1.35,A115&lt;6.25,D115&gt;=0.8),4.625,IF(AND(D115&lt;1.85,D115&lt;2.15,D115&gt;=1.75,D115&gt;=1.35,A115&lt;6.25,D115&gt;=0.8),4.9,IF(AND(D115&gt;=1.85,D115&lt;2.15,D115&gt;=1.75,D115&gt;=1.35,A115&lt;6.25,D115&gt;=0.8),5.05,IF(AND(G115&lt;0.332,G115&lt;0.912,F115&lt;2.5,A115&lt;7.05,A115&gt;=6.25,D115&gt;=0.8),4.467,IF(AND(G115&gt;=0.332,G115&lt;0.912,F115&lt;2.5,A115&lt;7.05,A115&gt;=6.25,D115&gt;=0.8),4.767,IF(AND(D115&lt;0.15,H115&lt;13.547,G115&lt;0.948,D115&lt;0.45,B115&gt;=3.05,A115&gt;=4.5,D115&lt;0.8),1.5,IF(AND(D115&lt;1.15,B115&lt;2.75,G115&gt;=0.652,D115&gt;=1.05,D115&lt;1.35,A115&lt;6.25,D115&gt;=0.8),3.9,IF(AND(D115&gt;=1.15,B115&lt;2.75,G115&gt;=0.652,D115&gt;=1.05,D115&lt;1.35,A115&lt;6.25,D115&gt;=0.8),4,IF(AND(D115&gt;=2.25,B115&lt;3.15,B115&lt;3.25,F115&gt;=2.5,A115&lt;7.05,A115&gt;=6.25,D115&gt;=0.8),5.14,IF(AND(G115&lt;0.621,B115&gt;=3.15,B115&lt;3.25,F115&gt;=2.5,A115&lt;7.05,A115&gt;=6.25,D115&gt;=0.8),5.75,IF(AND(G115&gt;=0.621,B115&gt;=3.15,B115&lt;3.25,F115&gt;=2.5,A115&lt;7.05,A115&gt;=6.25,D115&gt;=0.8),5.1,IF(AND(G115&gt;=0.862,D115&gt;=0.15,H115&lt;13.547,G115&lt;0.948,D115&lt;0.45,B115&gt;=3.05,A115&gt;=4.5,D115&lt;0.8),1.5,IF(AND(A115&lt;6.35,D115&lt;2.25,B115&lt;3.15,B115&lt;3.25,F115&gt;=2.5,A115&lt;7.05,A115&gt;=6.25,D115&gt;=0.8),5.267,IF(AND(A115&gt;=6.35,D115&lt;2.25,B115&lt;3.15,B115&lt;3.25,F115&gt;=2.5,A115&lt;7.05,A115&gt;=6.25,D115&gt;=0.8),5.42,IF(AND(A115&lt;5.1,G115&lt;0.862,D115&gt;=0.15,H115&lt;13.547,G115&lt;0.948,D115&lt;0.45,B115&gt;=3.05,A115&gt;=4.5,D115&lt;0.8),1.35,IF(AND(B115&lt;3.95,A115&gt;=5.1,G115&lt;0.862,D115&gt;=0.15,H115&lt;13.547,G115&lt;0.948,D115&lt;0.45,B115&gt;=3.05,A115&gt;=4.5,D115&lt;0.8),1.5,IF(AND(B115&gt;=3.95,A115&gt;=5.1,G115&lt;0.862,D115&gt;=0.15,H115&lt;13.547,G115&lt;0.948,D115&lt;0.45,B115&gt;=3.05,A115&gt;=4.5,D115&lt;0.8),1.467,"shouldnthappen"))))))))))))))))))))))))))))))))))</f>
        <v>5.42</v>
      </c>
      <c r="AG115" s="1" t="n">
        <f aca="false">IF(AND(H115&lt;5.748,A115&lt;4.85,D115&lt;0.75),1,IF(AND(B115&gt;=3.5,D115&gt;=1.75,D115&gt;=0.75),6.2,IF(AND(A115&gt;=4.65,H115&gt;=5.748,A115&lt;4.85,D115&lt;0.75),1.333,IF(AND(H115&lt;6.417,B115&lt;3.45,A115&gt;=4.85,D115&lt;0.75),1.7,IF(AND(A115&lt;5.05,B115&gt;=3.45,A115&gt;=4.85,D115&lt;0.75),1.4,IF(AND(A115&gt;=5.05,B115&gt;=3.45,A115&gt;=4.85,D115&lt;0.75),1.5,IF(AND(F115&gt;=2.5,H115&lt;13.641,D115&lt;1.75,D115&gt;=0.75),4.667,IF(AND(G115&lt;0.187,H115&gt;=13.641,D115&lt;1.75,D115&gt;=0.75),5,IF(AND(A115&gt;=7.1,B115&lt;3.5,D115&gt;=1.75,D115&gt;=0.75),6.575,IF(AND(G115&lt;0.161,A115&lt;4.65,H115&gt;=5.748,A115&lt;4.85,D115&lt;0.75),1.5,IF(AND(H115&lt;8.399,H115&gt;=6.417,B115&lt;3.45,A115&gt;=4.85,D115&lt;0.75),1.5,IF(AND(H115&gt;=8.399,H115&gt;=6.417,B115&lt;3.45,A115&gt;=4.85,D115&lt;0.75),1.625,IF(AND(G115&lt;0.086,F115&lt;2.5,H115&lt;13.641,D115&lt;1.75,D115&gt;=0.75),4.7,IF(AND(D115&lt;1.35,G115&gt;=0.187,H115&gt;=13.641,D115&lt;1.75,D115&gt;=0.75),4.2,IF(AND(G115&lt;0.422,G115&gt;=0.161,A115&lt;4.65,H115&gt;=5.748,A115&lt;4.85,D115&lt;0.75),1.4,IF(AND(G115&gt;=0.422,G115&gt;=0.161,A115&lt;4.65,H115&gt;=5.748,A115&lt;4.85,D115&lt;0.75),1.3,IF(AND(B115&lt;2.5,D115&gt;=1.35,G115&gt;=0.187,H115&gt;=13.641,D115&lt;1.75,D115&gt;=0.75),4.5,IF(AND(B115&lt;2.75,A115&lt;6,A115&lt;7.1,B115&lt;3.5,D115&gt;=1.75,D115&gt;=0.75),5.1,IF(AND(B115&gt;=2.75,A115&lt;6,A115&lt;7.1,B115&lt;3.5,D115&gt;=1.75,D115&gt;=0.75),5.02,IF(AND(A115&lt;5.15,A115&lt;5.9,G115&gt;=0.086,F115&lt;2.5,H115&lt;13.641,D115&lt;1.75,D115&gt;=0.75),3,IF(AND(G115&lt;0.644,A115&gt;=5.9,G115&gt;=0.086,F115&lt;2.5,H115&lt;13.641,D115&lt;1.75,D115&gt;=0.75),4.65,IF(AND(G115&gt;=0.644,A115&gt;=5.9,G115&gt;=0.086,F115&lt;2.5,H115&lt;13.641,D115&lt;1.75,D115&gt;=0.75),4.24,IF(AND(D115&lt;1.45,B115&gt;=2.5,D115&gt;=1.35,G115&gt;=0.187,H115&gt;=13.641,D115&lt;1.75,D115&gt;=0.75),4.68,IF(AND(D115&gt;=1.45,B115&gt;=2.5,D115&gt;=1.35,G115&gt;=0.187,H115&gt;=13.641,D115&lt;1.75,D115&gt;=0.75),4.833,IF(AND(H115&lt;13.18,D115&lt;2.05,A115&gt;=6,A115&lt;7.1,B115&lt;3.5,D115&gt;=1.75,D115&gt;=0.75),5.44,IF(AND(H115&gt;=13.18,D115&lt;2.05,A115&gt;=6,A115&lt;7.1,B115&lt;3.5,D115&gt;=1.75,D115&gt;=0.75),5.1,IF(AND(H115&lt;8.759,D115&gt;=2.05,A115&gt;=6,A115&lt;7.1,B115&lt;3.5,D115&gt;=1.75,D115&gt;=0.75),5.4,IF(AND(A115&gt;=5.75,A115&gt;=5.15,A115&lt;5.9,G115&gt;=0.086,F115&lt;2.5,H115&lt;13.641,D115&lt;1.75,D115&gt;=0.75),3.967,IF(AND(H115&lt;10.159,H115&gt;=8.759,D115&gt;=2.05,A115&gt;=6,A115&lt;7.1,B115&lt;3.5,D115&gt;=1.75,D115&gt;=0.75),5.925,IF(AND(D115&lt;1.2,A115&lt;5.75,A115&gt;=5.15,A115&lt;5.9,G115&gt;=0.086,F115&lt;2.5,H115&lt;13.641,D115&lt;1.75,D115&gt;=0.75),3.667,IF(AND(D115&lt;2.25,H115&gt;=10.159,H115&gt;=8.759,D115&gt;=2.05,A115&gt;=6,A115&lt;7.1,B115&lt;3.5,D115&gt;=1.75,D115&gt;=0.75),5.66,IF(AND(D115&gt;=2.25,H115&gt;=10.159,H115&gt;=8.759,D115&gt;=2.05,A115&gt;=6,A115&lt;7.1,B115&lt;3.5,D115&gt;=1.75,D115&gt;=0.75),5.34,IF(AND(D115&lt;1.35,D115&gt;=1.2,A115&lt;5.75,A115&gt;=5.15,A115&lt;5.9,G115&gt;=0.086,F115&lt;2.5,H115&lt;13.641,D115&lt;1.75,D115&gt;=0.75),4.025,IF(AND(D115&gt;=1.35,D115&gt;=1.2,A115&lt;5.75,A115&gt;=5.15,A115&lt;5.9,G115&gt;=0.086,F115&lt;2.5,H115&lt;13.641,D115&lt;1.75,D115&gt;=0.75),3.9,"shouldnthappen"))))))))))))))))))))))))))))))))))</f>
        <v>5.66</v>
      </c>
      <c r="AH115" s="1" t="n">
        <f aca="false">IF(AND(F115&lt;1.5,H115&lt;6.799,A115&lt;5.45),1.7,IF(AND(F115&gt;=1.5,H115&lt;6.799,A115&lt;5.45),4.1,IF(AND(D115&gt;=0.8,H115&gt;=6.799,A115&lt;5.45),3.9,IF(AND(H115&lt;7.564,F115&lt;2.5,A115&gt;=5.45),3.925,IF(AND(H115&gt;=16.284,F115&gt;=2.5,A115&gt;=5.45),6.5,IF(AND(A115&lt;4.35,D115&lt;0.8,H115&gt;=6.799,A115&lt;5.45),1.1,IF(AND(B115&lt;2.8,D115&lt;1.35,H115&gt;=7.564,F115&lt;2.5,A115&gt;=5.45),4.1,IF(AND(B115&gt;=2.8,D115&lt;1.35,H115&gt;=7.564,F115&lt;2.5,A115&gt;=5.45),4.267,IF(AND(B115&lt;2.75,D115&gt;=1.35,H115&gt;=7.564,F115&lt;2.5,A115&gt;=5.45),5,IF(AND(G115&gt;=0.078,G115&lt;0.26,H115&lt;16.284,F115&gt;=2.5,A115&gt;=5.45),6.06,IF(AND(G115&gt;=0.805,G115&gt;=0.26,H115&lt;16.284,F115&gt;=2.5,A115&gt;=5.45),5.02,IF(AND(H115&gt;=10.109,B115&gt;=3.45,A115&gt;=4.35,D115&lt;0.8,H115&gt;=6.799,A115&lt;5.45),1.55,IF(AND(D115&lt;2.25,G115&lt;0.078,G115&lt;0.26,H115&lt;16.284,F115&gt;=2.5,A115&gt;=5.45),5.6,IF(AND(D115&gt;=2.25,G115&lt;0.078,G115&lt;0.26,H115&lt;16.284,F115&gt;=2.5,A115&gt;=5.45),5.7,IF(AND(A115&lt;6.15,G115&lt;0.805,G115&gt;=0.26,H115&lt;16.284,F115&gt;=2.5,A115&gt;=5.45),4.967,IF(AND(A115&lt;4.65,H115&lt;12.227,B115&lt;3.45,A115&gt;=4.35,D115&lt;0.8,H115&gt;=6.799,A115&lt;5.45),1.333,IF(AND(A115&lt;4.85,H115&gt;=12.227,B115&lt;3.45,A115&gt;=4.35,D115&lt;0.8,H115&gt;=6.799,A115&lt;5.45),1.42,IF(AND(A115&gt;=4.85,H115&gt;=12.227,B115&lt;3.45,A115&gt;=4.35,D115&lt;0.8,H115&gt;=6.799,A115&lt;5.45),1.533,IF(AND(A115&lt;5.05,H115&lt;10.109,B115&gt;=3.45,A115&gt;=4.35,D115&lt;0.8,H115&gt;=6.799,A115&lt;5.45),1.4,IF(AND(A115&gt;=5.05,H115&lt;10.109,B115&gt;=3.45,A115&gt;=4.35,D115&lt;0.8,H115&gt;=6.799,A115&lt;5.45),1.5,IF(AND(G115&lt;0.14,H115&lt;13.531,B115&gt;=2.75,D115&gt;=1.35,H115&gt;=7.564,F115&lt;2.5,A115&gt;=5.45),4.7,IF(AND(G115&lt;0.187,H115&gt;=13.531,B115&gt;=2.75,D115&gt;=1.35,H115&gt;=7.564,F115&lt;2.5,A115&gt;=5.45),5,IF(AND(G115&gt;=0.187,H115&gt;=13.531,B115&gt;=2.75,D115&gt;=1.35,H115&gt;=7.564,F115&lt;2.5,A115&gt;=5.45),4.66,IF(AND(A115&lt;6.35,A115&gt;=6.15,G115&lt;0.805,G115&gt;=0.26,H115&lt;16.284,F115&gt;=2.5,A115&gt;=5.45),6,IF(AND(D115&lt;0.15,A115&gt;=4.65,H115&lt;12.227,B115&lt;3.45,A115&gt;=4.35,D115&lt;0.8,H115&gt;=6.799,A115&lt;5.45),1.5,IF(AND(H115&lt;10.723,G115&gt;=0.14,H115&lt;13.531,B115&gt;=2.75,D115&gt;=1.35,H115&gt;=7.564,F115&lt;2.5,A115&gt;=5.45),4.6,IF(AND(H115&gt;=10.723,G115&gt;=0.14,H115&lt;13.531,B115&gt;=2.75,D115&gt;=1.35,H115&gt;=7.564,F115&lt;2.5,A115&gt;=5.45),4.46,IF(AND(G115&lt;0.364,A115&gt;=6.35,A115&gt;=6.15,G115&lt;0.805,G115&gt;=0.26,H115&lt;16.284,F115&gt;=2.5,A115&gt;=5.45),5.28,IF(AND(A115&lt;5.1,D115&gt;=0.15,A115&gt;=4.65,H115&lt;12.227,B115&lt;3.45,A115&gt;=4.35,D115&lt;0.8,H115&gt;=6.799,A115&lt;5.45),1.36,IF(AND(A115&gt;=5.1,D115&gt;=0.15,A115&gt;=4.65,H115&lt;12.227,B115&lt;3.45,A115&gt;=4.35,D115&lt;0.8,H115&gt;=6.799,A115&lt;5.45),1.4,IF(AND(G115&gt;=0.6,G115&gt;=0.364,A115&gt;=6.35,A115&gt;=6.15,G115&lt;0.805,G115&gt;=0.26,H115&lt;16.284,F115&gt;=2.5,A115&gt;=5.45),5.1,IF(AND(A115&gt;=6.95,G115&lt;0.6,G115&gt;=0.364,A115&gt;=6.35,A115&gt;=6.15,G115&lt;0.805,G115&gt;=0.26,H115&lt;16.284,F115&gt;=2.5,A115&gt;=5.45),5.8,IF(AND(B115&lt;3.2,A115&lt;6.95,G115&lt;0.6,G115&gt;=0.364,A115&gt;=6.35,A115&gt;=6.15,G115&lt;0.805,G115&gt;=0.26,H115&lt;16.284,F115&gt;=2.5,A115&gt;=5.45),5.6,IF(AND(B115&gt;=3.2,A115&lt;6.95,G115&lt;0.6,G115&gt;=0.364,A115&gt;=6.35,A115&gt;=6.15,G115&lt;0.805,G115&gt;=0.26,H115&lt;16.284,F115&gt;=2.5,A115&gt;=5.45),5.7,"shouldnthappen"))))))))))))))))))))))))))))))))))</f>
        <v>5.6</v>
      </c>
      <c r="AI115" s="1" t="n">
        <f aca="false">IF(AND(B115&gt;=3.55,A115&lt;5.05,F115&lt;1.5),1,IF(AND(H115&gt;=13.436,A115&gt;=5.05,F115&lt;1.5),1.633,IF(AND(A115&lt;4.35,B115&lt;3.55,A115&lt;5.05,F115&lt;1.5),1.1,IF(AND(A115&lt;5.15,H115&lt;13.436,A115&gt;=5.05,F115&lt;1.5),1.6,IF(AND(G115&lt;0.837,D115&lt;1.2,B115&lt;2.65,F115&gt;=1.5),3.7,IF(AND(G115&gt;=0.837,D115&lt;1.2,B115&lt;2.65,F115&gt;=1.5),3,IF(AND(D115&lt;1.4,D115&gt;=1.2,B115&lt;2.65,F115&gt;=1.5),4.133,IF(AND(D115&gt;=1.4,D115&gt;=1.2,B115&lt;2.65,F115&gt;=1.5),4.633,IF(AND(G115&lt;0.302,A115&gt;=4.35,B115&lt;3.55,A115&lt;5.05,F115&lt;1.5),1.34,IF(AND(D115&gt;=0.3,A115&gt;=5.15,H115&lt;13.436,A115&gt;=5.05,F115&lt;1.5),1.5,IF(AND(G115&lt;0.233,G115&lt;0.265,D115&lt;1.55,B115&gt;=2.65,F115&gt;=1.5),4.56,IF(AND(G115&gt;=0.233,G115&lt;0.265,D115&lt;1.55,B115&gt;=2.65,F115&gt;=1.5),5.1,IF(AND(G115&lt;0.395,G115&gt;=0.265,D115&lt;1.55,B115&gt;=2.65,F115&gt;=1.5),4.025,IF(AND(H115&lt;13.935,A115&gt;=7.05,D115&gt;=1.55,B115&gt;=2.65,F115&gt;=1.5),6.12,IF(AND(H115&gt;=13.935,A115&gt;=7.05,D115&gt;=1.55,B115&gt;=2.65,F115&gt;=1.5),6.64,IF(AND(G115&gt;=0.858,G115&gt;=0.302,A115&gt;=4.35,B115&lt;3.55,A115&lt;5.05,F115&lt;1.5),1.3,IF(AND(H115&lt;6.543,D115&lt;0.3,A115&gt;=5.15,H115&lt;13.436,A115&gt;=5.05,F115&lt;1.5),1.4,IF(AND(H115&gt;=6.543,D115&lt;0.3,A115&gt;=5.15,H115&lt;13.436,A115&gt;=5.05,F115&lt;1.5),1.48,IF(AND(A115&lt;6.3,G115&gt;=0.395,G115&gt;=0.265,D115&lt;1.55,B115&gt;=2.65,F115&gt;=1.5),4.14,IF(AND(A115&gt;=6.3,G115&gt;=0.395,G115&gt;=0.265,D115&lt;1.55,B115&gt;=2.65,F115&gt;=1.5),4.767,IF(AND(G115&gt;=0.669,B115&lt;3.15,A115&lt;7.05,D115&gt;=1.55,B115&gt;=2.65,F115&gt;=1.5),5,IF(AND(H115&lt;9.459,G115&lt;0.858,G115&gt;=0.302,A115&gt;=4.35,B115&lt;3.55,A115&lt;5.05,F115&lt;1.5),1.4,IF(AND(H115&gt;=9.459,G115&lt;0.858,G115&gt;=0.302,A115&gt;=4.35,B115&lt;3.55,A115&lt;5.05,F115&lt;1.5),1.6,IF(AND(G115&gt;=0.433,G115&lt;0.669,B115&lt;3.15,A115&lt;7.05,D115&gt;=1.55,B115&gt;=2.65,F115&gt;=1.5),5.68,IF(AND(G115&lt;0.481,H115&lt;10.257,B115&gt;=3.15,A115&lt;7.05,D115&gt;=1.55,B115&gt;=2.65,F115&gt;=1.5),5.7,IF(AND(G115&gt;=0.481,H115&lt;10.257,B115&gt;=3.15,A115&lt;7.05,D115&gt;=1.55,B115&gt;=2.65,F115&gt;=1.5),5.9,IF(AND(D115&lt;2.15,H115&gt;=10.257,B115&gt;=3.15,A115&lt;7.05,D115&gt;=1.55,B115&gt;=2.65,F115&gt;=1.5),5.1,IF(AND(D115&gt;=2.15,H115&gt;=10.257,B115&gt;=3.15,A115&lt;7.05,D115&gt;=1.55,B115&gt;=2.65,F115&gt;=1.5),5.42,IF(AND(G115&lt;0.098,G115&lt;0.433,G115&lt;0.669,B115&lt;3.15,A115&lt;7.05,D115&gt;=1.55,B115&gt;=2.65,F115&gt;=1.5),5.567,IF(AND(D115&lt;1.8,G115&gt;=0.098,G115&lt;0.433,G115&lt;0.669,B115&lt;3.15,A115&lt;7.05,D115&gt;=1.55,B115&gt;=2.65,F115&gt;=1.5),5.033,IF(AND(G115&gt;=0.312,D115&gt;=1.8,G115&gt;=0.098,G115&lt;0.433,G115&lt;0.669,B115&lt;3.15,A115&lt;7.05,D115&gt;=1.55,B115&gt;=2.65,F115&gt;=1.5),5.4,IF(AND(H115&lt;9.002,G115&lt;0.312,D115&gt;=1.8,G115&gt;=0.098,G115&lt;0.433,G115&lt;0.669,B115&lt;3.15,A115&lt;7.05,D115&gt;=1.55,B115&gt;=2.65,F115&gt;=1.5),5.1,IF(AND(H115&gt;=9.002,G115&lt;0.312,D115&gt;=1.8,G115&gt;=0.098,G115&lt;0.433,G115&lt;0.669,B115&lt;3.15,A115&lt;7.05,D115&gt;=1.55,B115&gt;=2.65,F115&gt;=1.5),5.26,"shouldnthappen")))))))))))))))))))))))))))))))))</f>
        <v>5.567</v>
      </c>
      <c r="AJ115" s="1" t="n">
        <f aca="false">IF(AND(A115&gt;=5.25,D115&gt;=0.35,D115&lt;0.8),1.433,IF(AND(F115&gt;=2.5,H115&lt;6.927,D115&gt;=0.8),5.1,IF(AND(H115&lt;5.85,B115&lt;3.65,D115&lt;0.35,D115&lt;0.8),1,IF(AND(A115&lt;5.55,B115&gt;=3.65,D115&lt;0.35,D115&lt;0.8),1.5,IF(AND(A115&gt;=5.55,B115&gt;=3.65,D115&lt;0.35,D115&lt;0.8),1.7,IF(AND(H115&lt;7.949,A115&lt;5.25,D115&gt;=0.35,D115&lt;0.8),1.9,IF(AND(H115&gt;=7.949,A115&lt;5.25,D115&gt;=0.35,D115&lt;0.8),1.54,IF(AND(A115&lt;5.55,F115&lt;2.5,H115&lt;6.927,D115&gt;=0.8),3.98,IF(AND(A115&gt;=5.55,F115&lt;2.5,H115&lt;6.927,D115&gt;=0.8),4.1,IF(AND(A115&gt;=7.25,D115&gt;=1.55,H115&gt;=6.927,D115&gt;=0.8),6.65,IF(AND(A115&lt;5.75,D115&lt;1.2,D115&lt;1.55,H115&gt;=6.927,D115&gt;=0.8),3.62,IF(AND(A115&gt;=5.75,D115&lt;1.2,D115&lt;1.55,H115&gt;=6.927,D115&gt;=0.8),4.1,IF(AND(G115&lt;0.175,A115&lt;4.8,H115&gt;=5.85,B115&lt;3.65,D115&lt;0.35,D115&lt;0.8),1.5,IF(AND(G115&gt;=0.175,A115&lt;4.8,H115&gt;=5.85,B115&lt;3.65,D115&lt;0.35,D115&lt;0.8),1.3,IF(AND(A115&gt;=5.05,A115&gt;=4.8,H115&gt;=5.85,B115&lt;3.65,D115&lt;0.35,D115&lt;0.8),1.5,IF(AND(G115&gt;=0.735,A115&lt;6.25,D115&gt;=1.2,D115&lt;1.55,H115&gt;=6.927,D115&gt;=0.8),4,IF(AND(H115&lt;10.464,A115&lt;6.2,A115&lt;7.25,D115&gt;=1.55,H115&gt;=6.927,D115&gt;=0.8),5.1,IF(AND(H115&gt;=10.464,A115&lt;6.2,A115&lt;7.25,D115&gt;=1.55,H115&gt;=6.927,D115&gt;=0.8),4.9,IF(AND(G115&lt;0.418,A115&lt;5.05,A115&gt;=4.8,H115&gt;=5.85,B115&lt;3.65,D115&lt;0.35,D115&lt;0.8),1.48,IF(AND(G115&gt;=0.418,A115&lt;5.05,A115&gt;=4.8,H115&gt;=5.85,B115&lt;3.65,D115&lt;0.35,D115&lt;0.8),1.3,IF(AND(B115&lt;2.75,G115&lt;0.735,A115&lt;6.25,D115&gt;=1.2,D115&lt;1.55,H115&gt;=6.927,D115&gt;=0.8),4.35,IF(AND(H115&lt;15.422,D115&lt;1.45,A115&gt;=6.25,D115&gt;=1.2,D115&lt;1.55,H115&gt;=6.927,D115&gt;=0.8),4.375,IF(AND(H115&gt;=15.422,D115&lt;1.45,A115&gt;=6.25,D115&gt;=1.2,D115&lt;1.55,H115&gt;=6.927,D115&gt;=0.8),4.7,IF(AND(A115&lt;6.4,D115&gt;=1.45,A115&gt;=6.25,D115&gt;=1.2,D115&lt;1.55,H115&gt;=6.927,D115&gt;=0.8),5.1,IF(AND(G115&gt;=0.576,D115&lt;2.15,A115&gt;=6.2,A115&lt;7.25,D115&gt;=1.55,H115&gt;=6.927,D115&gt;=0.8),5.1,IF(AND(G115&lt;0.537,D115&gt;=2.15,A115&gt;=6.2,A115&lt;7.25,D115&gt;=1.55,H115&gt;=6.927,D115&gt;=0.8),5.533,IF(AND(G115&gt;=0.537,D115&gt;=2.15,A115&gt;=6.2,A115&lt;7.25,D115&gt;=1.55,H115&gt;=6.927,D115&gt;=0.8),5.9,IF(AND(D115&lt;1.45,B115&gt;=2.75,G115&lt;0.735,A115&lt;6.25,D115&gt;=1.2,D115&lt;1.55,H115&gt;=6.927,D115&gt;=0.8),4.6,IF(AND(D115&gt;=1.45,B115&gt;=2.75,G115&lt;0.735,A115&lt;6.25,D115&gt;=1.2,D115&lt;1.55,H115&gt;=6.927,D115&gt;=0.8),4.5,IF(AND(H115&lt;12.582,A115&gt;=6.4,D115&gt;=1.45,A115&gt;=6.25,D115&gt;=1.2,D115&lt;1.55,H115&gt;=6.927,D115&gt;=0.8),4.66,IF(AND(H115&gt;=12.582,A115&gt;=6.4,D115&gt;=1.45,A115&gt;=6.25,D115&gt;=1.2,D115&lt;1.55,H115&gt;=6.927,D115&gt;=0.8),4.9,IF(AND(B115&lt;2.75,G115&lt;0.576,D115&lt;2.15,A115&gt;=6.2,A115&lt;7.25,D115&gt;=1.55,H115&gt;=6.927,D115&gt;=0.8),5.3,IF(AND(G115&gt;=0.395,B115&gt;=2.75,G115&lt;0.576,D115&lt;2.15,A115&gt;=6.2,A115&lt;7.25,D115&gt;=1.55,H115&gt;=6.927,D115&gt;=0.8),5.6,IF(AND(D115&gt;=1.9,G115&lt;0.395,B115&gt;=2.75,G115&lt;0.576,D115&lt;2.15,A115&gt;=6.2,A115&lt;7.25,D115&gt;=1.55,H115&gt;=6.927,D115&gt;=0.8),5.333,IF(AND(B115&lt;2.95,D115&lt;1.9,G115&lt;0.395,B115&gt;=2.75,G115&lt;0.576,D115&lt;2.15,A115&gt;=6.2,A115&lt;7.25,D115&gt;=1.55,H115&gt;=6.927,D115&gt;=0.8),5.6,IF(AND(B115&gt;=2.95,D115&lt;1.9,G115&lt;0.395,B115&gt;=2.75,G115&lt;0.576,D115&lt;2.15,A115&gt;=6.2,A115&lt;7.25,D115&gt;=1.55,H115&gt;=6.927,D115&gt;=0.8),5.5,"shouldnthappen"))))))))))))))))))))))))))))))))))))</f>
        <v>5.333</v>
      </c>
      <c r="AK115" s="1" t="n">
        <f aca="false">IF(AND(H115&lt;5.85,B115&lt;3.65,F115&lt;1.5),1,IF(AND(B115&gt;=3.95,B115&gt;=3.65,F115&lt;1.5),1.433,IF(AND(A115&lt;5.15,F115&lt;2.5,F115&gt;=1.5),3.075,IF(AND(D115&gt;=0.35,H115&gt;=5.85,B115&lt;3.65,F115&lt;1.5),1.5,IF(AND(G115&lt;0.168,B115&lt;3.95,B115&gt;=3.65,F115&lt;1.5),1.7,IF(AND(H115&lt;5.767,A115&lt;7.25,F115&gt;=2.5,F115&gt;=1.5),4.5,IF(AND(D115&lt;1.9,A115&gt;=7.25,F115&gt;=2.5,F115&gt;=1.5),6.3,IF(AND(D115&gt;=1.9,A115&gt;=7.25,F115&gt;=2.5,F115&gt;=1.5),6.575,IF(AND(B115&lt;3.75,G115&gt;=0.168,B115&lt;3.95,B115&gt;=3.65,F115&lt;1.5),1.5,IF(AND(B115&gt;=3.75,G115&gt;=0.168,B115&lt;3.95,B115&gt;=3.65,F115&lt;1.5),1.6,IF(AND(D115&gt;=1.35,A115&lt;6.15,A115&gt;=5.15,F115&lt;2.5,F115&gt;=1.5),4.42,IF(AND(D115&lt;1.4,A115&gt;=6.15,A115&gt;=5.15,F115&lt;2.5,F115&gt;=1.5),4.5,IF(AND(D115&gt;=1.4,A115&gt;=6.15,A115&gt;=5.15,F115&lt;2.5,F115&gt;=1.5),4.675,IF(AND(D115&lt;0.15,H115&lt;11.218,D115&lt;0.35,H115&gt;=5.85,B115&lt;3.65,F115&lt;1.5),1.5,IF(AND(D115&lt;0.15,H115&gt;=11.218,D115&lt;0.35,H115&gt;=5.85,B115&lt;3.65,F115&lt;1.5),1.1,IF(AND(B115&lt;2.7,D115&lt;1.35,A115&lt;6.15,A115&gt;=5.15,F115&lt;2.5,F115&gt;=1.5),3.82,IF(AND(A115&lt;6.15,G115&gt;=0.755,H115&gt;=5.767,A115&lt;7.25,F115&gt;=2.5,F115&gt;=1.5),4.98,IF(AND(A115&gt;=6.15,G115&gt;=0.755,H115&gt;=5.767,A115&lt;7.25,F115&gt;=2.5,F115&gt;=1.5),5.3,IF(AND(B115&lt;3.4,D115&gt;=0.15,H115&lt;11.218,D115&lt;0.35,H115&gt;=5.85,B115&lt;3.65,F115&lt;1.5),1.4,IF(AND(B115&gt;=3.4,D115&gt;=0.15,H115&lt;11.218,D115&lt;0.35,H115&gt;=5.85,B115&lt;3.65,F115&lt;1.5),1.3,IF(AND(H115&lt;11.731,D115&gt;=0.15,H115&gt;=11.218,D115&lt;0.35,H115&gt;=5.85,B115&lt;3.65,F115&lt;1.5),1.2,IF(AND(H115&lt;9.053,B115&gt;=2.7,D115&lt;1.35,A115&lt;6.15,A115&gt;=5.15,F115&lt;2.5,F115&gt;=1.5),3.85,IF(AND(D115&gt;=2.1,B115&lt;2.85,G115&lt;0.755,H115&gt;=5.767,A115&lt;7.25,F115&gt;=2.5,F115&gt;=1.5),5.6,IF(AND(D115&gt;=2.45,B115&gt;=2.85,G115&lt;0.755,H115&gt;=5.767,A115&lt;7.25,F115&gt;=2.5,F115&gt;=1.5),5.8,IF(AND(B115&gt;=3.45,H115&gt;=11.731,D115&gt;=0.15,H115&gt;=11.218,D115&lt;0.35,H115&gt;=5.85,B115&lt;3.65,F115&lt;1.5),1.3,IF(AND(A115&lt;5.9,H115&gt;=9.053,B115&gt;=2.7,D115&lt;1.35,A115&lt;6.15,A115&gt;=5.15,F115&lt;2.5,F115&gt;=1.5),4.3,IF(AND(A115&gt;=5.9,H115&gt;=9.053,B115&gt;=2.7,D115&lt;1.35,A115&lt;6.15,A115&gt;=5.15,F115&lt;2.5,F115&gt;=1.5),4,IF(AND(G115&gt;=0.519,D115&lt;2.1,B115&lt;2.85,G115&lt;0.755,H115&gt;=5.767,A115&lt;7.25,F115&gt;=2.5,F115&gt;=1.5),4.9,IF(AND(A115&gt;=7.05,D115&lt;2.45,B115&gt;=2.85,G115&lt;0.755,H115&gt;=5.767,A115&lt;7.25,F115&gt;=2.5,F115&gt;=1.5),5.8,IF(AND(H115&lt;14.396,B115&lt;3.45,H115&gt;=11.731,D115&gt;=0.15,H115&gt;=11.218,D115&lt;0.35,H115&gt;=5.85,B115&lt;3.65,F115&lt;1.5),1.44,IF(AND(H115&gt;=14.396,B115&lt;3.45,H115&gt;=11.731,D115&gt;=0.15,H115&gt;=11.218,D115&lt;0.35,H115&gt;=5.85,B115&lt;3.65,F115&lt;1.5),1.3,IF(AND(G115&lt;0.282,G115&lt;0.519,D115&lt;2.1,B115&lt;2.85,G115&lt;0.755,H115&gt;=5.767,A115&lt;7.25,F115&gt;=2.5,F115&gt;=1.5),5.1,IF(AND(G115&gt;=0.282,G115&lt;0.519,D115&lt;2.1,B115&lt;2.85,G115&lt;0.755,H115&gt;=5.767,A115&lt;7.25,F115&gt;=2.5,F115&gt;=1.5),5.3,IF(AND(A115&lt;6.4,D115&lt;1.9,A115&lt;7.05,D115&lt;2.45,B115&gt;=2.85,G115&lt;0.755,H115&gt;=5.767,A115&lt;7.25,F115&gt;=2.5,F115&gt;=1.5),5.6,IF(AND(A115&gt;=6.4,D115&lt;1.9,A115&lt;7.05,D115&lt;2.45,B115&gt;=2.85,G115&lt;0.755,H115&gt;=5.767,A115&lt;7.25,F115&gt;=2.5,F115&gt;=1.5),5.5,IF(AND(H115&lt;8.884,D115&gt;=1.9,A115&lt;7.05,D115&lt;2.45,B115&gt;=2.85,G115&lt;0.755,H115&gt;=5.767,A115&lt;7.25,F115&gt;=2.5,F115&gt;=1.5),5.3,IF(AND(H115&gt;=8.884,D115&gt;=1.9,A115&lt;7.05,D115&lt;2.45,B115&gt;=2.85,G115&lt;0.755,H115&gt;=5.767,A115&lt;7.25,F115&gt;=2.5,F115&gt;=1.5),5.52,"shouldnthappen")))))))))))))))))))))))))))))))))))))</f>
        <v>5.52</v>
      </c>
      <c r="AL115" s="1" t="n">
        <f aca="false">IF(AND(H115&lt;5.85,A115&lt;5.05,D115&lt;0.8),1,IF(AND(B115&lt;3.35,A115&gt;=5.05,D115&lt;0.8),1.7,IF(AND(D115&gt;=2.45,F115&gt;=2.5,D115&gt;=0.8),6.05,IF(AND(H115&gt;=11.218,H115&gt;=5.85,A115&lt;5.05,D115&lt;0.8),1.28,IF(AND(G115&gt;=0.948,B115&gt;=3.35,A115&gt;=5.05,D115&lt;0.8),1.7,IF(AND(G115&gt;=0.423,H115&lt;11.218,H115&gt;=5.85,A115&lt;5.05,D115&lt;0.8),1.3,IF(AND(B115&lt;3.6,G115&lt;0.948,B115&gt;=3.35,A115&gt;=5.05,D115&lt;0.8),1.4,IF(AND(H115&lt;10.258,D115&lt;1.15,A115&lt;5.9,F115&lt;2.5,D115&gt;=0.8),3.36,IF(AND(H115&gt;=10.258,D115&lt;1.15,A115&lt;5.9,F115&lt;2.5,D115&gt;=0.8),3.9,IF(AND(A115&lt;5.3,D115&gt;=1.15,A115&lt;5.9,F115&lt;2.5,D115&gt;=0.8),3.9,IF(AND(D115&lt;1.55,B115&lt;2.75,A115&gt;=5.9,F115&lt;2.5,D115&gt;=0.8),4.64,IF(AND(D115&gt;=1.55,B115&lt;2.75,A115&gt;=5.9,F115&lt;2.5,D115&gt;=0.8),5.1,IF(AND(D115&gt;=1.6,B115&gt;=2.75,A115&gt;=5.9,F115&lt;2.5,D115&gt;=0.8),5,IF(AND(H115&lt;5.767,H115&lt;8.598,D115&lt;2.45,F115&gt;=2.5,D115&gt;=0.8),4.5,IF(AND(A115&lt;6.25,H115&gt;=8.598,D115&lt;2.45,F115&gt;=2.5,D115&gt;=0.8),5.02,IF(AND(B115&lt;3.55,G115&lt;0.423,H115&lt;11.218,H115&gt;=5.85,A115&lt;5.05,D115&lt;0.8),1.525,IF(AND(B115&gt;=3.55,G115&lt;0.423,H115&lt;11.218,H115&gt;=5.85,A115&lt;5.05,D115&lt;0.8),1.4,IF(AND(H115&gt;=13.932,B115&gt;=3.6,G115&lt;0.948,B115&gt;=3.35,A115&gt;=5.05,D115&lt;0.8),1.65,IF(AND(G115&gt;=0.652,A115&gt;=5.3,D115&gt;=1.15,A115&lt;5.9,F115&lt;2.5,D115&gt;=0.8),3.8,IF(AND(D115&lt;1.35,D115&lt;1.6,B115&gt;=2.75,A115&gt;=5.9,F115&lt;2.5,D115&gt;=0.8),4.42,IF(AND(H115&lt;6.656,H115&gt;=5.767,H115&lt;8.598,D115&lt;2.45,F115&gt;=2.5,D115&gt;=0.8),5.033,IF(AND(H115&gt;=6.656,H115&gt;=5.767,H115&lt;8.598,D115&lt;2.45,F115&gt;=2.5,D115&gt;=0.8),5.1,IF(AND(G115&gt;=0.885,A115&gt;=6.25,H115&gt;=8.598,D115&lt;2.45,F115&gt;=2.5,D115&gt;=0.8),5.2,IF(AND(H115&lt;6.926,H115&lt;13.932,B115&gt;=3.6,G115&lt;0.948,B115&gt;=3.35,A115&gt;=5.05,D115&lt;0.8),1.433,IF(AND(H115&gt;=6.926,H115&lt;13.932,B115&gt;=3.6,G115&lt;0.948,B115&gt;=3.35,A115&gt;=5.05,D115&lt;0.8),1.5,IF(AND(A115&lt;5.65,G115&lt;0.652,A115&gt;=5.3,D115&gt;=1.15,A115&lt;5.9,F115&lt;2.5,D115&gt;=0.8),4.36,IF(AND(A115&gt;=5.65,G115&lt;0.652,A115&gt;=5.3,D115&gt;=1.15,A115&lt;5.9,F115&lt;2.5,D115&gt;=0.8),4.2,IF(AND(H115&gt;=13.561,D115&gt;=1.35,D115&lt;1.6,B115&gt;=2.75,A115&gt;=5.9,F115&lt;2.5,D115&gt;=0.8),4.767,IF(AND(H115&lt;9.091,G115&lt;0.885,A115&gt;=6.25,H115&gt;=8.598,D115&lt;2.45,F115&gt;=2.5,D115&gt;=0.8),6.3,IF(AND(H115&gt;=12.206,H115&lt;13.561,D115&gt;=1.35,D115&lt;1.6,B115&gt;=2.75,A115&gt;=5.9,F115&lt;2.5,D115&gt;=0.8),4.4,IF(AND(D115&gt;=2.25,H115&gt;=9.091,G115&lt;0.885,A115&gt;=6.25,H115&gt;=8.598,D115&lt;2.45,F115&gt;=2.5,D115&gt;=0.8),5.9,IF(AND(B115&lt;3.05,H115&lt;12.206,H115&lt;13.561,D115&gt;=1.35,D115&lt;1.6,B115&gt;=2.75,A115&gt;=5.9,F115&lt;2.5,D115&gt;=0.8),4.6,IF(AND(B115&gt;=3.05,H115&lt;12.206,H115&lt;13.561,D115&gt;=1.35,D115&lt;1.6,B115&gt;=2.75,A115&gt;=5.9,F115&lt;2.5,D115&gt;=0.8),4.7,IF(AND(G115&gt;=0.596,D115&lt;2.25,H115&gt;=9.091,G115&lt;0.885,A115&gt;=6.25,H115&gt;=8.598,D115&lt;2.45,F115&gt;=2.5,D115&gt;=0.8),5.1,IF(AND(G115&gt;=0.379,G115&lt;0.596,D115&lt;2.25,H115&gt;=9.091,G115&lt;0.885,A115&gt;=6.25,H115&gt;=8.598,D115&lt;2.45,F115&gt;=2.5,D115&gt;=0.8),5.767,IF(AND(D115&lt;2.15,G115&lt;0.379,G115&lt;0.596,D115&lt;2.25,H115&gt;=9.091,G115&lt;0.885,A115&gt;=6.25,H115&gt;=8.598,D115&lt;2.45,F115&gt;=2.5,D115&gt;=0.8),5.4,IF(AND(D115&gt;=2.15,G115&lt;0.379,G115&lt;0.596,D115&lt;2.25,H115&gt;=9.091,G115&lt;0.885,A115&gt;=6.25,H115&gt;=8.598,D115&lt;2.45,F115&gt;=2.5,D115&gt;=0.8),5.6,"shouldnthappen")))))))))))))))))))))))))))))))))))))</f>
        <v>5.4</v>
      </c>
      <c r="AM115" s="1" t="n">
        <f aca="false">IF(AND(H115&lt;5.245,D115&lt;0.8),1,IF(AND(A115&lt;4.5,H115&gt;=5.245,D115&lt;0.8),1.35,IF(AND(D115&gt;=0.5,A115&gt;=4.5,H115&gt;=5.245,D115&lt;0.8),1.6,IF(AND(H115&lt;7.25,B115&lt;2.6,A115&lt;6.15,D115&gt;=0.8),4.375,IF(AND(H115&gt;=7.25,B115&lt;2.6,A115&lt;6.15,D115&gt;=0.8),3.075,IF(AND(H115&lt;13.935,A115&gt;=7.05,A115&gt;=6.15,D115&gt;=0.8),6.067,IF(AND(H115&gt;=13.935,A115&gt;=7.05,A115&gt;=6.15,D115&gt;=0.8),6.525,IF(AND(G115&gt;=0.948,D115&lt;0.5,A115&gt;=4.5,H115&gt;=5.245,D115&lt;0.8),1.7,IF(AND(G115&lt;0.568,D115&gt;=1.55,B115&gt;=2.6,A115&lt;6.15,D115&gt;=0.8),5.1,IF(AND(G115&gt;=0.568,D115&gt;=1.55,B115&gt;=2.6,A115&lt;6.15,D115&gt;=0.8),5,IF(AND(A115&gt;=6.6,B115&gt;=3.15,A115&lt;7.05,A115&gt;=6.15,D115&gt;=0.8),5.78,IF(AND(G115&lt;0.165,G115&lt;0.273,D115&lt;1.55,B115&gt;=2.6,A115&lt;6.15,D115&gt;=0.8),4.1,IF(AND(G115&gt;=0.165,G115&lt;0.273,D115&lt;1.55,B115&gt;=2.6,A115&lt;6.15,D115&gt;=0.8),4.5,IF(AND(D115&lt;1.35,G115&gt;=0.273,D115&lt;1.55,B115&gt;=2.6,A115&lt;6.15,D115&gt;=0.8),4.08,IF(AND(D115&gt;=1.35,G115&gt;=0.273,D115&lt;1.55,B115&gt;=2.6,A115&lt;6.15,D115&gt;=0.8),4.4,IF(AND(D115&lt;1.45,F115&lt;2.5,B115&lt;3.15,A115&lt;7.05,A115&gt;=6.15,D115&gt;=0.8),4.38,IF(AND(D115&gt;=1.45,F115&lt;2.5,B115&lt;3.15,A115&lt;7.05,A115&gt;=6.15,D115&gt;=0.8),4.75,IF(AND(D115&gt;=2.25,F115&gt;=2.5,B115&lt;3.15,A115&lt;7.05,A115&gt;=6.15,D115&gt;=0.8),5.16,IF(AND(H115&lt;11.488,A115&lt;6.6,B115&gt;=3.15,A115&lt;7.05,A115&gt;=6.15,D115&gt;=0.8),6,IF(AND(H115&gt;=14.396,D115&lt;0.25,G115&lt;0.948,D115&lt;0.5,A115&gt;=4.5,H115&gt;=5.245,D115&lt;0.8),1.3,IF(AND(A115&gt;=5.55,D115&gt;=0.25,G115&lt;0.948,D115&lt;0.5,A115&gt;=4.5,H115&gt;=5.245,D115&lt;0.8),1.7,IF(AND(D115&lt;1.85,D115&lt;2.25,F115&gt;=2.5,B115&lt;3.15,A115&lt;7.05,A115&gt;=6.15,D115&gt;=0.8),5.6,IF(AND(G115&lt;0.669,H115&gt;=11.488,A115&lt;6.6,B115&gt;=3.15,A115&lt;7.05,A115&gt;=6.15,D115&gt;=0.8),4.7,IF(AND(G115&gt;=0.669,H115&gt;=11.488,A115&lt;6.6,B115&gt;=3.15,A115&lt;7.05,A115&gt;=6.15,D115&gt;=0.8),5.22,IF(AND(H115&lt;6.543,H115&lt;14.396,D115&lt;0.25,G115&lt;0.948,D115&lt;0.5,A115&gt;=4.5,H115&gt;=5.245,D115&lt;0.8),1.4,IF(AND(A115&lt;4.95,A115&lt;5.55,D115&gt;=0.25,G115&lt;0.948,D115&lt;0.5,A115&gt;=4.5,H115&gt;=5.245,D115&lt;0.8),1.4,IF(AND(A115&gt;=4.95,A115&lt;5.55,D115&gt;=0.25,G115&lt;0.948,D115&lt;0.5,A115&gt;=4.5,H115&gt;=5.245,D115&lt;0.8),1.48,IF(AND(H115&lt;10.667,D115&gt;=1.85,D115&lt;2.25,F115&gt;=2.5,B115&lt;3.15,A115&lt;7.05,A115&gt;=6.15,D115&gt;=0.8),5.25,IF(AND(H115&gt;=10.667,D115&gt;=1.85,D115&lt;2.25,F115&gt;=2.5,B115&lt;3.15,A115&lt;7.05,A115&gt;=6.15,D115&gt;=0.8),5.55,IF(AND(G115&lt;0.063,H115&gt;=6.543,H115&lt;14.396,D115&lt;0.25,G115&lt;0.948,D115&lt;0.5,A115&gt;=4.5,H115&gt;=5.245,D115&lt;0.8),1.4,IF(AND(H115&lt;9.212,G115&gt;=0.063,H115&gt;=6.543,H115&lt;14.396,D115&lt;0.25,G115&lt;0.948,D115&lt;0.5,A115&gt;=4.5,H115&gt;=5.245,D115&lt;0.8),1.475,IF(AND(H115&gt;=9.212,G115&gt;=0.063,H115&gt;=6.543,H115&lt;14.396,D115&lt;0.25,G115&lt;0.948,D115&lt;0.5,A115&gt;=4.5,H115&gt;=5.245,D115&lt;0.8),1.5,"shouldnthappen"))))))))))))))))))))))))))))))))</f>
        <v>5.55</v>
      </c>
      <c r="AN115" s="1" t="n">
        <f aca="false">IF(AND(D115&lt;0.7,A115&gt;=5.55),1.633,IF(AND(G115&lt;0.38,B115&lt;2.8,A115&lt;5.55),4.3,IF(AND(G115&gt;=0.38,B115&lt;2.8,A115&lt;5.55),3.325,IF(AND(D115&gt;=0.35,B115&gt;=2.8,A115&lt;5.55),1.6,IF(AND(B115&gt;=3.4,A115&lt;4.8,D115&lt;0.35,B115&gt;=2.8,A115&lt;5.55),1,IF(AND(H115&gt;=11.789,A115&lt;5.9,D115&lt;1.55,D115&gt;=0.7,A115&gt;=5.55),4.325,IF(AND(F115&gt;=2.5,A115&gt;=5.9,D115&lt;1.55,D115&gt;=0.7,A115&gt;=5.55),5.05,IF(AND(D115&lt;1.9,A115&gt;=7.25,D115&gt;=1.55,D115&gt;=0.7,A115&gt;=5.55),6.3,IF(AND(D115&gt;=1.9,A115&gt;=7.25,D115&gt;=1.55,D115&gt;=0.7,A115&gt;=5.55),6.4,IF(AND(A115&lt;4.35,B115&lt;3.4,A115&lt;4.8,D115&lt;0.35,B115&gt;=2.8,A115&lt;5.55),1.1,IF(AND(G115&gt;=0.934,B115&lt;3.45,A115&gt;=4.8,D115&lt;0.35,B115&gt;=2.8,A115&lt;5.55),1.7,IF(AND(H115&gt;=14.877,B115&gt;=3.45,A115&gt;=4.8,D115&lt;0.35,B115&gt;=2.8,A115&lt;5.55),1.3,IF(AND(B115&lt;2.6,H115&lt;11.789,A115&lt;5.9,D115&lt;1.55,D115&gt;=0.7,A115&gt;=5.55),3.9,IF(AND(B115&gt;=2.6,H115&lt;11.789,A115&lt;5.9,D115&lt;1.55,D115&gt;=0.7,A115&gt;=5.55),4.26,IF(AND(A115&lt;6.6,F115&lt;2.5,A115&gt;=5.9,D115&lt;1.55,D115&gt;=0.7,A115&gt;=5.55),4.625,IF(AND(A115&gt;=6.6,F115&lt;2.5,A115&gt;=5.9,D115&lt;1.55,D115&gt;=0.7,A115&gt;=5.55),4.475,IF(AND(B115&lt;2.6,D115&lt;2.05,A115&lt;7.25,D115&gt;=1.55,D115&gt;=0.7,A115&gt;=5.55),5.8,IF(AND(G115&gt;=0.743,D115&gt;=2.05,A115&lt;7.25,D115&gt;=1.55,D115&gt;=0.7,A115&gt;=5.55),5.1,IF(AND(G115&lt;0.422,A115&gt;=4.35,B115&lt;3.4,A115&lt;4.8,D115&lt;0.35,B115&gt;=2.8,A115&lt;5.55),1.367,IF(AND(G115&gt;=0.422,A115&gt;=4.35,B115&lt;3.4,A115&lt;4.8,D115&lt;0.35,B115&gt;=2.8,A115&lt;5.55),1.3,IF(AND(A115&lt;5.05,G115&lt;0.934,B115&lt;3.45,A115&gt;=4.8,D115&lt;0.35,B115&gt;=2.8,A115&lt;5.55),1.525,IF(AND(A115&gt;=5.05,G115&lt;0.934,B115&lt;3.45,A115&gt;=4.8,D115&lt;0.35,B115&gt;=2.8,A115&lt;5.55),1.5,IF(AND(G115&gt;=0.585,H115&lt;14.877,B115&gt;=3.45,A115&gt;=4.8,D115&lt;0.35,B115&gt;=2.8,A115&lt;5.55),1.54,IF(AND(G115&gt;=0.537,G115&lt;0.743,D115&gt;=2.05,A115&lt;7.25,D115&gt;=1.55,D115&gt;=0.7,A115&gt;=5.55),5.833,IF(AND(D115&gt;=0.25,G115&lt;0.585,H115&lt;14.877,B115&gt;=3.45,A115&gt;=4.8,D115&lt;0.35,B115&gt;=2.8,A115&lt;5.55),1.367,IF(AND(D115&lt;1.75,H115&lt;13.795,B115&gt;=2.6,D115&lt;2.05,A115&lt;7.25,D115&gt;=1.55,D115&gt;=0.7,A115&gt;=5.55),5.45,IF(AND(B115&lt;2.85,H115&gt;=13.795,B115&gt;=2.6,D115&lt;2.05,A115&lt;7.25,D115&gt;=1.55,D115&gt;=0.7,A115&gt;=5.55),5.1,IF(AND(B115&gt;=2.85,H115&gt;=13.795,B115&gt;=2.6,D115&lt;2.05,A115&lt;7.25,D115&gt;=1.55,D115&gt;=0.7,A115&gt;=5.55),4.82,IF(AND(G115&lt;0.353,G115&lt;0.537,G115&lt;0.743,D115&gt;=2.05,A115&lt;7.25,D115&gt;=1.55,D115&gt;=0.7,A115&gt;=5.55),5.425,IF(AND(G115&gt;=0.353,G115&lt;0.537,G115&lt;0.743,D115&gt;=2.05,A115&lt;7.25,D115&gt;=1.55,D115&gt;=0.7,A115&gt;=5.55),5.62,IF(AND(G115&lt;0.311,D115&lt;0.25,G115&lt;0.585,H115&lt;14.877,B115&gt;=3.45,A115&gt;=4.8,D115&lt;0.35,B115&gt;=2.8,A115&lt;5.55),1.5,IF(AND(G115&gt;=0.311,D115&lt;0.25,G115&lt;0.585,H115&lt;14.877,B115&gt;=3.45,A115&gt;=4.8,D115&lt;0.35,B115&gt;=2.8,A115&lt;5.55),1.4,IF(AND(B115&gt;=3.1,D115&gt;=1.75,H115&lt;13.795,B115&gt;=2.6,D115&lt;2.05,A115&lt;7.25,D115&gt;=1.55,D115&gt;=0.7,A115&gt;=5.55),5.1,IF(AND(B115&lt;2.85,B115&lt;3.1,D115&gt;=1.75,H115&lt;13.795,B115&gt;=2.6,D115&lt;2.05,A115&lt;7.25,D115&gt;=1.55,D115&gt;=0.7,A115&gt;=5.55),5.2,IF(AND(B115&gt;=2.85,B115&lt;3.1,D115&gt;=1.75,H115&lt;13.795,B115&gt;=2.6,D115&lt;2.05,A115&lt;7.25,D115&gt;=1.55,D115&gt;=0.7,A115&gt;=5.55),5.2,"shouldnthappen")))))))))))))))))))))))))))))))))))</f>
        <v>5.425</v>
      </c>
      <c r="AO115" s="1" t="n">
        <f aca="false">IF(AND(H115&gt;=14.529,G115&lt;0.633,D115&lt;0.8),1.3,IF(AND(A115&lt;5.05,G115&gt;=0.633,D115&lt;0.8),1.35,IF(AND(H115&gt;=14.379,H115&lt;14.529,G115&lt;0.633,D115&lt;0.8),1.7,IF(AND(B115&lt;3.35,A115&gt;=5.05,G115&gt;=0.633,D115&lt;0.8),1.7,IF(AND(D115&gt;=1.45,A115&lt;5.95,F115&lt;2.5,D115&gt;=0.8),4.5,IF(AND(D115&lt;1.35,A115&gt;=5.95,F115&lt;2.5,D115&gt;=0.8),4,IF(AND(D115&lt;1.85,G115&gt;=0.845,F115&gt;=2.5,D115&gt;=0.8),4.8,IF(AND(B115&gt;=4.3,H115&lt;14.379,H115&lt;14.529,G115&lt;0.633,D115&lt;0.8),1.5,IF(AND(A115&lt;5.25,B115&gt;=3.35,A115&gt;=5.05,G115&gt;=0.633,D115&lt;0.8),1.55,IF(AND(A115&gt;=5.25,B115&gt;=3.35,A115&gt;=5.05,G115&gt;=0.633,D115&lt;0.8),1.633,IF(AND(A115&lt;5.05,D115&lt;1.45,A115&lt;5.95,F115&lt;2.5,D115&gt;=0.8),3.3,IF(AND(G115&lt;0.293,D115&gt;=1.35,A115&gt;=5.95,F115&lt;2.5,D115&gt;=0.8),5,IF(AND(A115&gt;=6.6,D115&lt;2.05,G115&lt;0.845,F115&gt;=2.5,D115&gt;=0.8),5.8,IF(AND(B115&lt;3.05,D115&gt;=2.05,G115&lt;0.845,F115&gt;=2.5,D115&gt;=0.8),6.15,IF(AND(B115&lt;2.9,D115&gt;=1.85,G115&gt;=0.845,F115&gt;=2.5,D115&gt;=0.8),5.1,IF(AND(B115&gt;=2.9,D115&gt;=1.85,G115&gt;=0.845,F115&gt;=2.5,D115&gt;=0.8),5.2,IF(AND(B115&gt;=3.8,B115&lt;4.3,H115&lt;14.379,H115&lt;14.529,G115&lt;0.633,D115&lt;0.8),1.333,IF(AND(A115&lt;6.25,G115&gt;=0.293,D115&gt;=1.35,A115&gt;=5.95,F115&lt;2.5,D115&gt;=0.8),4.6,IF(AND(H115&lt;10.351,A115&lt;6.6,D115&lt;2.05,G115&lt;0.845,F115&gt;=2.5,D115&gt;=0.8),5.4,IF(AND(G115&gt;=0.364,B115&gt;=3.05,D115&gt;=2.05,G115&lt;0.845,F115&gt;=2.5,D115&gt;=0.8),5.66,IF(AND(G115&gt;=0.447,B115&lt;3.8,B115&lt;4.3,H115&lt;14.379,H115&lt;14.529,G115&lt;0.633,D115&lt;0.8),1.3,IF(AND(H115&lt;6.247,A115&lt;5.65,A115&gt;=5.05,D115&lt;1.45,A115&lt;5.95,F115&lt;2.5,D115&gt;=0.8),4.033,IF(AND(D115&lt;1.25,A115&gt;=5.65,A115&gt;=5.05,D115&lt;1.45,A115&lt;5.95,F115&lt;2.5,D115&gt;=0.8),3.88,IF(AND(D115&gt;=1.25,A115&gt;=5.65,A115&gt;=5.05,D115&lt;1.45,A115&lt;5.95,F115&lt;2.5,D115&gt;=0.8),4.35,IF(AND(B115&lt;2.65,A115&gt;=6.25,G115&gt;=0.293,D115&gt;=1.35,A115&gt;=5.95,F115&lt;2.5,D115&gt;=0.8),4.9,IF(AND(B115&lt;2.75,H115&gt;=10.351,A115&lt;6.6,D115&lt;2.05,G115&lt;0.845,F115&gt;=2.5,D115&gt;=0.8),5.1,IF(AND(B115&gt;=2.75,H115&gt;=10.351,A115&lt;6.6,D115&lt;2.05,G115&lt;0.845,F115&gt;=2.5,D115&gt;=0.8),4.95,IF(AND(B115&lt;3.15,G115&lt;0.364,B115&gt;=3.05,D115&gt;=2.05,G115&lt;0.845,F115&gt;=2.5,D115&gt;=0.8),5.28,IF(AND(B115&gt;=3.15,G115&lt;0.364,B115&gt;=3.05,D115&gt;=2.05,G115&lt;0.845,F115&gt;=2.5,D115&gt;=0.8),5.5,IF(AND(H115&lt;9.212,G115&lt;0.447,B115&lt;3.8,B115&lt;4.3,H115&lt;14.379,H115&lt;14.529,G115&lt;0.633,D115&lt;0.8),1.4,IF(AND(G115&lt;0.356,H115&gt;=6.247,A115&lt;5.65,A115&gt;=5.05,D115&lt;1.45,A115&lt;5.95,F115&lt;2.5,D115&gt;=0.8),4.2,IF(AND(B115&lt;3,B115&gt;=2.65,A115&gt;=6.25,G115&gt;=0.293,D115&gt;=1.35,A115&gt;=5.95,F115&lt;2.5,D115&gt;=0.8),4.6,IF(AND(B115&gt;=3,B115&gt;=2.65,A115&gt;=6.25,G115&gt;=0.293,D115&gt;=1.35,A115&gt;=5.95,F115&lt;2.5,D115&gt;=0.8),4.7,IF(AND(A115&lt;5.05,H115&gt;=9.212,G115&lt;0.447,B115&lt;3.8,B115&lt;4.3,H115&lt;14.379,H115&lt;14.529,G115&lt;0.633,D115&lt;0.8),1.533,IF(AND(A115&gt;=5.05,H115&gt;=9.212,G115&lt;0.447,B115&lt;3.8,B115&lt;4.3,H115&lt;14.379,H115&lt;14.529,G115&lt;0.633,D115&lt;0.8),1.425,IF(AND(A115&lt;5.35,G115&gt;=0.356,H115&gt;=6.247,A115&lt;5.65,A115&gt;=5.05,D115&lt;1.45,A115&lt;5.95,F115&lt;2.5,D115&gt;=0.8),3.9,IF(AND(A115&gt;=5.35,G115&gt;=0.356,H115&gt;=6.247,A115&lt;5.65,A115&gt;=5.05,D115&lt;1.45,A115&lt;5.95,F115&lt;2.5,D115&gt;=0.8),3.72,"shouldnthappen")))))))))))))))))))))))))))))))))))))</f>
        <v>6.15</v>
      </c>
      <c r="AP115" s="1" t="n">
        <f aca="false">IF(AND(F115&gt;=1.5,A115&lt;5.55),3.84,IF(AND(G115&gt;=0.52,A115&lt;4.75,F115&lt;1.5,A115&lt;5.55),1.16,IF(AND(A115&lt;5.65,A115&lt;5.85,D115&lt;1.55,A115&gt;=5.55),4.2,IF(AND(A115&gt;=5.65,A115&lt;5.85,D115&lt;1.55,A115&gt;=5.55),3.167,IF(AND(G115&gt;=0.798,A115&gt;=5.85,D115&lt;1.55,A115&gt;=5.55),4,IF(AND(F115&lt;2.5,H115&lt;14.1,D115&gt;=1.55,A115&gt;=5.55),4.84,IF(AND(A115&lt;7.2,H115&gt;=14.1,D115&gt;=1.55,A115&gt;=5.55),5.633,IF(AND(A115&gt;=7.2,H115&gt;=14.1,D115&gt;=1.55,A115&gt;=5.55),6.6,IF(AND(G115&lt;0.161,G115&lt;0.52,A115&lt;4.75,F115&lt;1.5,A115&lt;5.55),1.5,IF(AND(D115&gt;=0.5,G115&lt;0.676,A115&gt;=4.75,F115&lt;1.5,A115&lt;5.55),1.6,IF(AND(H115&lt;11.016,G115&gt;=0.676,A115&gt;=4.75,F115&lt;1.5,A115&lt;5.55),1.75,IF(AND(G115&lt;0.209,G115&lt;0.798,A115&gt;=5.85,D115&lt;1.55,A115&gt;=5.55),4.5,IF(AND(G115&gt;=0.74,F115&gt;=2.5,H115&lt;14.1,D115&gt;=1.55,A115&gt;=5.55),6.225,IF(AND(B115&lt;2.95,G115&gt;=0.161,G115&lt;0.52,A115&lt;4.75,F115&lt;1.5,A115&lt;5.55),1.4,IF(AND(B115&gt;=2.95,G115&gt;=0.161,G115&lt;0.52,A115&lt;4.75,F115&lt;1.5,A115&lt;5.55),1.34,IF(AND(B115&lt;3.15,D115&lt;0.5,G115&lt;0.676,A115&gt;=4.75,F115&lt;1.5,A115&lt;5.55),1.52,IF(AND(D115&lt;0.25,H115&gt;=11.016,G115&gt;=0.676,A115&gt;=4.75,F115&lt;1.5,A115&lt;5.55),1.567,IF(AND(D115&gt;=0.25,H115&gt;=11.016,G115&gt;=0.676,A115&gt;=4.75,F115&lt;1.5,A115&lt;5.55),1.5,IF(AND(H115&lt;7.47,G115&gt;=0.209,G115&lt;0.798,A115&gt;=5.85,D115&lt;1.55,A115&gt;=5.55),5.05,IF(AND(B115&lt;2.85,G115&lt;0.74,F115&gt;=2.5,H115&lt;14.1,D115&gt;=1.55,A115&gt;=5.55),5.35,IF(AND(B115&lt;3.3,B115&gt;=3.15,D115&lt;0.5,G115&lt;0.676,A115&gt;=4.75,F115&lt;1.5,A115&lt;5.55),1.2,IF(AND(D115&lt;1.45,H115&gt;=7.47,G115&gt;=0.209,G115&lt;0.798,A115&gt;=5.85,D115&lt;1.55,A115&gt;=5.55),4.66,IF(AND(D115&gt;=1.45,H115&gt;=7.47,G115&gt;=0.209,G115&lt;0.798,A115&gt;=5.85,D115&lt;1.55,A115&gt;=5.55),4.64,IF(AND(A115&gt;=7.05,B115&gt;=2.85,G115&lt;0.74,F115&gt;=2.5,H115&lt;14.1,D115&gt;=1.55,A115&gt;=5.55),5.8,IF(AND(B115&gt;=3.25,A115&lt;7.05,B115&gt;=2.85,G115&lt;0.74,F115&gt;=2.5,H115&lt;14.1,D115&gt;=1.55,A115&gt;=5.55),5.7,IF(AND(H115&gt;=13.641,D115&lt;0.25,B115&gt;=3.3,B115&gt;=3.15,D115&lt;0.5,G115&lt;0.676,A115&gt;=4.75,F115&lt;1.5,A115&lt;5.55),1.3,IF(AND(D115&lt;0.35,D115&gt;=0.25,B115&gt;=3.3,B115&gt;=3.15,D115&lt;0.5,G115&lt;0.676,A115&gt;=4.75,F115&lt;1.5,A115&lt;5.55),1.367,IF(AND(D115&gt;=0.35,D115&gt;=0.25,B115&gt;=3.3,B115&gt;=3.15,D115&lt;0.5,G115&lt;0.676,A115&gt;=4.75,F115&lt;1.5,A115&lt;5.55),1.3,IF(AND(A115&lt;6.35,B115&lt;3.25,A115&lt;7.05,B115&gt;=2.85,G115&lt;0.74,F115&gt;=2.5,H115&lt;14.1,D115&gt;=1.55,A115&gt;=5.55),5.6,IF(AND(A115&gt;=6.35,B115&lt;3.25,A115&lt;7.05,B115&gt;=2.85,G115&lt;0.74,F115&gt;=2.5,H115&lt;14.1,D115&gt;=1.55,A115&gt;=5.55),5.325,IF(AND(A115&lt;5.1,H115&lt;13.641,D115&lt;0.25,B115&gt;=3.3,B115&gt;=3.15,D115&lt;0.5,G115&lt;0.676,A115&gt;=4.75,F115&lt;1.5,A115&lt;5.55),1.4,IF(AND(H115&gt;=11.031,A115&gt;=5.1,H115&lt;13.641,D115&lt;0.25,B115&gt;=3.3,B115&gt;=3.15,D115&lt;0.5,G115&lt;0.676,A115&gt;=4.75,F115&lt;1.5,A115&lt;5.55),1.4,IF(AND(A115&lt;5.45,H115&lt;11.031,A115&gt;=5.1,H115&lt;13.641,D115&lt;0.25,B115&gt;=3.3,B115&gt;=3.15,D115&lt;0.5,G115&lt;0.676,A115&gt;=4.75,F115&lt;1.5,A115&lt;5.55),1.5,IF(AND(A115&gt;=5.45,H115&lt;11.031,A115&gt;=5.1,H115&lt;13.641,D115&lt;0.25,B115&gt;=3.3,B115&gt;=3.15,D115&lt;0.5,G115&lt;0.676,A115&gt;=4.75,F115&lt;1.5,A115&lt;5.55),1.4,"shouldnthappen"))))))))))))))))))))))))))))))))))</f>
        <v>5.325</v>
      </c>
      <c r="AQ115" s="1" t="n">
        <f aca="false">IF(AND(H115&lt;6.926,D115&gt;=0.35,F115&lt;1.5),1.9,IF(AND(G115&gt;=0.869,D115&gt;=1.75,F115&gt;=1.5),5.15,IF(AND(A115&lt;4.35,A115&lt;5.05,D115&lt;0.35,F115&lt;1.5),1.1,IF(AND(H115&lt;6.089,A115&gt;=5.05,D115&lt;0.35,F115&lt;1.5),1.7,IF(AND(H115&gt;=13.089,H115&gt;=6.926,D115&gt;=0.35,F115&lt;1.5),1.3,IF(AND(G115&lt;0.695,D115&lt;1.15,D115&lt;1.75,F115&gt;=1.5),3.62,IF(AND(G115&gt;=0.695,D115&lt;1.15,D115&lt;1.75,F115&gt;=1.5),3,IF(AND(G115&gt;=0.585,H115&gt;=6.089,A115&gt;=5.05,D115&lt;0.35,F115&lt;1.5),1.5,IF(AND(H115&lt;9.582,H115&lt;13.089,H115&gt;=6.926,D115&gt;=0.35,F115&lt;1.5),1.5,IF(AND(H115&gt;=9.582,H115&lt;13.089,H115&gt;=6.926,D115&gt;=0.35,F115&lt;1.5),1.6,IF(AND(D115&lt;1.35,H115&lt;9.349,D115&gt;=1.15,D115&lt;1.75,F115&gt;=1.5),3.867,IF(AND(D115&lt;2.05,A115&lt;7.05,G115&lt;0.869,D115&gt;=1.75,F115&gt;=1.5),4.9,IF(AND(B115&gt;=3.3,A115&gt;=7.05,G115&lt;0.869,D115&gt;=1.75,F115&gt;=1.5),6.1,IF(AND(G115&lt;0.347,H115&lt;11.218,A115&gt;=4.35,A115&lt;5.05,D115&lt;0.35,F115&lt;1.5),1.4,IF(AND(G115&gt;=0.347,H115&lt;11.218,A115&gt;=4.35,A115&lt;5.05,D115&lt;0.35,F115&lt;1.5),1.5,IF(AND(G115&gt;=0.265,H115&gt;=11.218,A115&gt;=4.35,A115&lt;5.05,D115&lt;0.35,F115&lt;1.5),1.45,IF(AND(A115&gt;=5.4,G115&lt;0.585,H115&gt;=6.089,A115&gt;=5.05,D115&lt;0.35,F115&lt;1.5),1.35,IF(AND(B115&gt;=2.9,D115&gt;=1.35,H115&lt;9.349,D115&gt;=1.15,D115&lt;1.75,F115&gt;=1.5),4.6,IF(AND(D115&gt;=1.35,A115&lt;6.15,H115&gt;=9.349,D115&gt;=1.15,D115&lt;1.75,F115&gt;=1.5),4.54,IF(AND(H115&lt;10.927,A115&gt;=6.15,H115&gt;=9.349,D115&gt;=1.15,D115&lt;1.75,F115&gt;=1.5),4.3,IF(AND(G115&lt;0.512,D115&gt;=2.05,A115&lt;7.05,G115&lt;0.869,D115&gt;=1.75,F115&gt;=1.5),5.533,IF(AND(G115&gt;=0.512,D115&gt;=2.05,A115&lt;7.05,G115&lt;0.869,D115&gt;=1.75,F115&gt;=1.5),5.88,IF(AND(H115&lt;11.551,B115&lt;3.3,A115&gt;=7.05,G115&lt;0.869,D115&gt;=1.75,F115&gt;=1.5),6.3,IF(AND(G115&lt;0.227,G115&lt;0.265,H115&gt;=11.218,A115&gt;=4.35,A115&lt;5.05,D115&lt;0.35,F115&lt;1.5),1.4,IF(AND(G115&gt;=0.227,G115&lt;0.265,H115&gt;=11.218,A115&gt;=4.35,A115&lt;5.05,D115&lt;0.35,F115&lt;1.5),1.26,IF(AND(H115&lt;11.031,A115&lt;5.4,G115&lt;0.585,H115&gt;=6.089,A115&gt;=5.05,D115&lt;0.35,F115&lt;1.5),1.5,IF(AND(H115&gt;=11.031,A115&lt;5.4,G115&lt;0.585,H115&gt;=6.089,A115&gt;=5.05,D115&lt;0.35,F115&lt;1.5),1.4,IF(AND(A115&lt;5.45,B115&lt;2.9,D115&gt;=1.35,H115&lt;9.349,D115&gt;=1.15,D115&lt;1.75,F115&gt;=1.5),4.5,IF(AND(A115&lt;5.9,D115&lt;1.35,A115&lt;6.15,H115&gt;=9.349,D115&gt;=1.15,D115&lt;1.75,F115&gt;=1.5),4.2,IF(AND(A115&gt;=5.9,D115&lt;1.35,A115&lt;6.15,H115&gt;=9.349,D115&gt;=1.15,D115&lt;1.75,F115&gt;=1.5),4,IF(AND(A115&gt;=6.75,H115&gt;=10.927,A115&gt;=6.15,H115&gt;=9.349,D115&gt;=1.15,D115&lt;1.75,F115&gt;=1.5),4.767,IF(AND(B115&lt;2.9,H115&gt;=11.551,B115&lt;3.3,A115&gt;=7.05,G115&lt;0.869,D115&gt;=1.75,F115&gt;=1.5),6.7,IF(AND(B115&gt;=2.9,H115&gt;=11.551,B115&lt;3.3,A115&gt;=7.05,G115&lt;0.869,D115&gt;=1.75,F115&gt;=1.5),6.6,IF(AND(B115&lt;2.45,A115&gt;=5.45,B115&lt;2.9,D115&gt;=1.35,H115&lt;9.349,D115&gt;=1.15,D115&lt;1.75,F115&gt;=1.5),5,IF(AND(B115&gt;=2.45,A115&gt;=5.45,B115&lt;2.9,D115&gt;=1.35,H115&lt;9.349,D115&gt;=1.15,D115&lt;1.75,F115&gt;=1.5),5.1,IF(AND(H115&lt;11.166,A115&lt;6.75,H115&gt;=10.927,A115&gt;=6.15,H115&gt;=9.349,D115&gt;=1.15,D115&lt;1.75,F115&gt;=1.5),4.9,IF(AND(G115&lt;0.228,H115&gt;=11.166,A115&lt;6.75,H115&gt;=10.927,A115&gt;=6.15,H115&gt;=9.349,D115&gt;=1.15,D115&lt;1.75,F115&gt;=1.5),4.7,IF(AND(H115&lt;13.531,G115&gt;=0.228,H115&gt;=11.166,A115&lt;6.75,H115&gt;=10.927,A115&gt;=6.15,H115&gt;=9.349,D115&gt;=1.15,D115&lt;1.75,F115&gt;=1.5),4.4,IF(AND(H115&gt;=13.531,G115&gt;=0.228,H115&gt;=11.166,A115&lt;6.75,H115&gt;=10.927,A115&gt;=6.15,H115&gt;=9.349,D115&gt;=1.15,D115&lt;1.75,F115&gt;=1.5),4.6,"shouldnthappen")))))))))))))))))))))))))))))))))))))))</f>
        <v>5.533</v>
      </c>
      <c r="AR115" s="1" t="n">
        <f aca="false">IF(AND(G115&gt;=0.93,B115&lt;3.65,F115&lt;1.5),1.7,IF(AND(H115&lt;6.542,B115&gt;=3.65,F115&lt;1.5),1.767,IF(AND(A115&gt;=7.05,D115&gt;=1.55,F115&gt;=1.5),6.3,IF(AND(G115&lt;0.123,H115&gt;=6.542,B115&gt;=3.65,F115&lt;1.5),1.367,IF(AND(A115&lt;5.15,A115&lt;5.65,D115&lt;1.55,F115&gt;=1.5),3.15,IF(AND(A115&lt;4.8,G115&gt;=0.447,G115&lt;0.93,B115&lt;3.65,F115&lt;1.5),1.24,IF(AND(A115&gt;=4.8,G115&gt;=0.447,G115&lt;0.93,B115&lt;3.65,F115&lt;1.5),1.4,IF(AND(G115&lt;0.151,G115&gt;=0.123,H115&gt;=6.542,B115&gt;=3.65,F115&lt;1.5),1.7,IF(AND(G115&gt;=0.151,G115&gt;=0.123,H115&gt;=6.542,B115&gt;=3.65,F115&lt;1.5),1.5,IF(AND(D115&gt;=1.45,A115&gt;=5.15,A115&lt;5.65,D115&lt;1.55,F115&gt;=1.5),4.5,IF(AND(B115&lt;2.65,D115&gt;=1.35,A115&gt;=5.65,D115&lt;1.55,F115&gt;=1.5),4.9,IF(AND(G115&lt;0.527,F115&lt;2.5,A115&lt;7.05,D115&gt;=1.55,F115&gt;=1.5),5.075,IF(AND(G115&gt;=0.527,F115&lt;2.5,A115&lt;7.05,D115&gt;=1.55,F115&gt;=1.5),4.7,IF(AND(A115&lt;4.65,G115&lt;0.265,G115&lt;0.447,G115&lt;0.93,B115&lt;3.65,F115&lt;1.5),1.42,IF(AND(G115&lt;0.3,G115&gt;=0.265,G115&lt;0.447,G115&lt;0.93,B115&lt;3.65,F115&lt;1.5),1.6,IF(AND(G115&gt;=0.3,G115&gt;=0.265,G115&lt;0.447,G115&lt;0.93,B115&lt;3.65,F115&lt;1.5),1.4,IF(AND(G115&lt;0.356,D115&lt;1.45,A115&gt;=5.15,A115&lt;5.65,D115&lt;1.55,F115&gt;=1.5),4.125,IF(AND(D115&lt;1.1,A115&lt;6.2,D115&lt;1.35,A115&gt;=5.65,D115&lt;1.55,F115&gt;=1.5),4.1,IF(AND(D115&gt;=1.1,A115&lt;6.2,D115&lt;1.35,A115&gt;=5.65,D115&lt;1.55,F115&gt;=1.5),4.175,IF(AND(H115&gt;=13.433,A115&gt;=6.2,D115&lt;1.35,A115&gt;=5.65,D115&lt;1.55,F115&gt;=1.5),4.6,IF(AND(G115&lt;0.437,B115&gt;=2.65,D115&gt;=1.35,A115&gt;=5.65,D115&lt;1.55,F115&gt;=1.5),4.625,IF(AND(G115&gt;=0.437,B115&gt;=2.65,D115&gt;=1.35,A115&gt;=5.65,D115&lt;1.55,F115&gt;=1.5),4.75,IF(AND(B115&gt;=3.15,H115&lt;11.146,F115&gt;=2.5,A115&lt;7.05,D115&gt;=1.55,F115&gt;=1.5),5.667,IF(AND(B115&lt;2.65,H115&gt;=11.146,F115&gt;=2.5,A115&lt;7.05,D115&gt;=1.55,F115&gt;=1.5),5.8,IF(AND(B115&lt;3.3,A115&gt;=4.65,G115&lt;0.265,G115&lt;0.447,G115&lt;0.93,B115&lt;3.65,F115&lt;1.5),1.32,IF(AND(B115&gt;=3.3,A115&gt;=4.65,G115&lt;0.265,G115&lt;0.447,G115&lt;0.93,B115&lt;3.65,F115&lt;1.5),1.425,IF(AND(B115&lt;2.8,G115&gt;=0.356,D115&lt;1.45,A115&gt;=5.15,A115&lt;5.65,D115&lt;1.55,F115&gt;=1.5),3.86,IF(AND(B115&gt;=2.8,G115&gt;=0.356,D115&lt;1.45,A115&gt;=5.15,A115&lt;5.65,D115&lt;1.55,F115&gt;=1.5),3.6,IF(AND(B115&lt;2.6,H115&lt;13.433,A115&gt;=6.2,D115&lt;1.35,A115&gt;=5.65,D115&lt;1.55,F115&gt;=1.5),4.4,IF(AND(B115&gt;=2.6,H115&lt;13.433,A115&gt;=6.2,D115&lt;1.35,A115&gt;=5.65,D115&lt;1.55,F115&gt;=1.5),4.3,IF(AND(G115&lt;0.151,B115&lt;3.15,H115&lt;11.146,F115&gt;=2.5,A115&lt;7.05,D115&gt;=1.55,F115&gt;=1.5),5.5,IF(AND(H115&lt;15.52,B115&gt;=2.65,H115&gt;=11.146,F115&gt;=2.5,A115&lt;7.05,D115&gt;=1.55,F115&gt;=1.5),5.4,IF(AND(H115&gt;=15.52,B115&gt;=2.65,H115&gt;=11.146,F115&gt;=2.5,A115&lt;7.05,D115&gt;=1.55,F115&gt;=1.5),5.733,IF(AND(H115&lt;10.74,G115&gt;=0.151,B115&lt;3.15,H115&lt;11.146,F115&gt;=2.5,A115&lt;7.05,D115&gt;=1.55,F115&gt;=1.5),5.12,IF(AND(H115&gt;=10.74,G115&gt;=0.151,B115&lt;3.15,H115&lt;11.146,F115&gt;=2.5,A115&lt;7.05,D115&gt;=1.55,F115&gt;=1.5),4.9,"shouldnthappen")))))))))))))))))))))))))))))))))))</f>
        <v>5.4</v>
      </c>
      <c r="AS115" s="1" t="n">
        <f aca="false">IF(AND(F115&gt;=1.5,A115&lt;5.55),4.18,IF(AND(F115&gt;=2.5,B115&lt;2.75,A115&gt;=5.55),5.38,IF(AND(G115&gt;=0.587,B115&lt;3.75,F115&lt;1.5,A115&lt;5.55),1.48,IF(AND(H115&lt;6.51,B115&gt;=3.75,F115&lt;1.5,A115&lt;5.55),1.9,IF(AND(H115&gt;=6.51,B115&gt;=3.75,F115&lt;1.5,A115&lt;5.55),1.425,IF(AND(G115&gt;=0.868,F115&lt;2.5,B115&lt;2.75,A115&gt;=5.55),4.65,IF(AND(F115&lt;1.5,D115&lt;1.55,B115&gt;=2.75,A115&gt;=5.55),1.7,IF(AND(G115&gt;=0.857,D115&gt;=1.55,B115&gt;=2.75,A115&gt;=5.55),5.033,IF(AND(G115&gt;=0.518,G115&lt;0.587,B115&lt;3.75,F115&lt;1.5,A115&lt;5.55),1,IF(AND(D115&lt;1.05,G115&lt;0.868,F115&lt;2.5,B115&lt;2.75,A115&gt;=5.55),3.5,IF(AND(G115&lt;0.404,D115&gt;=1.05,G115&lt;0.868,F115&lt;2.5,B115&lt;2.75,A115&gt;=5.55),4.2,IF(AND(G115&gt;=0.404,D115&gt;=1.05,G115&lt;0.868,F115&lt;2.5,B115&lt;2.75,A115&gt;=5.55),3.94,IF(AND(F115&lt;2.5,B115&lt;2.95,F115&gt;=1.5,D115&lt;1.55,B115&gt;=2.75,A115&gt;=5.55),4.68,IF(AND(F115&gt;=2.5,B115&lt;2.95,F115&gt;=1.5,D115&lt;1.55,B115&gt;=2.75,A115&gt;=5.55),5.1,IF(AND(H115&lt;10.883,B115&gt;=2.95,F115&gt;=1.5,D115&lt;1.55,B115&gt;=2.75,A115&gt;=5.55),4.15,IF(AND(H115&gt;=10.883,B115&gt;=2.95,F115&gt;=1.5,D115&lt;1.55,B115&gt;=2.75,A115&gt;=5.55),4.5,IF(AND(H115&gt;=14.1,D115&lt;2.05,G115&lt;0.857,D115&gt;=1.55,B115&gt;=2.75,A115&gt;=5.55),6.6,IF(AND(G115&lt;0.063,B115&lt;3.15,G115&lt;0.518,G115&lt;0.587,B115&lt;3.75,F115&lt;1.5,A115&lt;5.55),1.4,IF(AND(G115&gt;=0.063,B115&lt;3.15,G115&lt;0.518,G115&lt;0.587,B115&lt;3.75,F115&lt;1.5,A115&lt;5.55),1.5,IF(AND(H115&gt;=10.563,B115&gt;=3.15,G115&lt;0.518,G115&lt;0.587,B115&lt;3.75,F115&lt;1.5,A115&lt;5.55),1.325,IF(AND(B115&lt;2.95,H115&lt;14.1,D115&lt;2.05,G115&lt;0.857,D115&gt;=1.55,B115&gt;=2.75,A115&gt;=5.55),6.125,IF(AND(A115&lt;6.65,G115&lt;0.364,D115&gt;=2.05,G115&lt;0.857,D115&gt;=1.55,B115&gt;=2.75,A115&gt;=5.55),5.45,IF(AND(G115&gt;=0.774,G115&gt;=0.364,D115&gt;=2.05,G115&lt;0.857,D115&gt;=1.55,B115&gt;=2.75,A115&gt;=5.55),5.4,IF(AND(H115&gt;=9.279,H115&lt;10.563,B115&gt;=3.15,G115&lt;0.518,G115&lt;0.587,B115&lt;3.75,F115&lt;1.5,A115&lt;5.55),1.475,IF(AND(D115&lt;1.65,B115&gt;=2.95,H115&lt;14.1,D115&lt;2.05,G115&lt;0.857,D115&gt;=1.55,B115&gt;=2.75,A115&gt;=5.55),5.8,IF(AND(B115&lt;3.15,A115&gt;=6.65,G115&lt;0.364,D115&gt;=2.05,G115&lt;0.857,D115&gt;=1.55,B115&gt;=2.75,A115&gt;=5.55),5.3,IF(AND(B115&gt;=3.15,A115&gt;=6.65,G115&lt;0.364,D115&gt;=2.05,G115&lt;0.857,D115&gt;=1.55,B115&gt;=2.75,A115&gt;=5.55),5.7,IF(AND(A115&gt;=6.75,G115&lt;0.774,G115&gt;=0.364,D115&gt;=2.05,G115&lt;0.857,D115&gt;=1.55,B115&gt;=2.75,A115&gt;=5.55),5.9,IF(AND(G115&lt;0.417,H115&lt;9.279,H115&lt;10.563,B115&gt;=3.15,G115&lt;0.518,G115&lt;0.587,B115&lt;3.75,F115&lt;1.5,A115&lt;5.55),1.4,IF(AND(G115&gt;=0.417,H115&lt;9.279,H115&lt;10.563,B115&gt;=3.15,G115&lt;0.518,G115&lt;0.587,B115&lt;3.75,F115&lt;1.5,A115&lt;5.55),1.3,IF(AND(A115&lt;6.3,D115&gt;=1.65,B115&gt;=2.95,H115&lt;14.1,D115&lt;2.05,G115&lt;0.857,D115&gt;=1.55,B115&gt;=2.75,A115&gt;=5.55),4.9,IF(AND(A115&gt;=6.3,D115&gt;=1.65,B115&gt;=2.95,H115&lt;14.1,D115&lt;2.05,G115&lt;0.857,D115&gt;=1.55,B115&gt;=2.75,A115&gt;=5.55),5.3,IF(AND(G115&gt;=0.657,A115&lt;6.75,G115&lt;0.774,G115&gt;=0.364,D115&gt;=2.05,G115&lt;0.857,D115&gt;=1.55,B115&gt;=2.75,A115&gt;=5.55),6,IF(AND(B115&lt;3.2,G115&lt;0.657,A115&lt;6.75,G115&lt;0.774,G115&gt;=0.364,D115&gt;=2.05,G115&lt;0.857,D115&gt;=1.55,B115&gt;=2.75,A115&gt;=5.55),5.6,IF(AND(B115&gt;=3.2,G115&lt;0.657,A115&lt;6.75,G115&lt;0.774,G115&gt;=0.364,D115&gt;=2.05,G115&lt;0.857,D115&gt;=1.55,B115&gt;=2.75,A115&gt;=5.55),5.65,"shouldnthappen")))))))))))))))))))))))))))))))))))</f>
        <v>5.3</v>
      </c>
      <c r="AT115" s="1" t="n">
        <f aca="false">IF(AND(H115&gt;=16.284,A115&gt;=5.55),6.533,IF(AND(G115&gt;=0.52,A115&lt;4.85,A115&lt;5.55),1.05,IF(AND(G115&lt;0.227,G115&lt;0.52,A115&lt;4.85,A115&lt;5.55),1.4,IF(AND(G115&gt;=0.227,G115&lt;0.52,A115&lt;4.85,A115&lt;5.55),1.3,IF(AND(D115&gt;=0.45,F115&lt;1.5,A115&gt;=4.85,A115&lt;5.55),1.667,IF(AND(B115&gt;=2.75,F115&gt;=1.5,A115&gt;=4.85,A115&lt;5.55),4.5,IF(AND(F115&lt;2.5,B115&gt;=3.15,H115&lt;16.284,A115&gt;=5.55),4.7,IF(AND(G115&gt;=0.934,D115&lt;0.45,F115&lt;1.5,A115&gt;=4.85,A115&lt;5.55),1.7,IF(AND(D115&gt;=1.2,B115&lt;2.75,F115&gt;=1.5,A115&gt;=4.85,A115&lt;5.55),4.25,IF(AND(G115&gt;=0.774,F115&gt;=2.5,B115&gt;=3.15,H115&lt;16.284,A115&gt;=5.55),5.4,IF(AND(B115&lt;3.1,G115&lt;0.934,D115&lt;0.45,F115&lt;1.5,A115&gt;=4.85,A115&lt;5.55),1.6,IF(AND(D115&lt;1.05,D115&lt;1.2,B115&lt;2.75,F115&gt;=1.5,A115&gt;=4.85,A115&lt;5.55),3.433,IF(AND(D115&gt;=1.05,D115&lt;1.2,B115&lt;2.75,F115&gt;=1.5,A115&gt;=4.85,A115&lt;5.55),3.267,IF(AND(H115&lt;8.486,D115&lt;1.35,F115&lt;2.5,B115&lt;3.15,H115&lt;16.284,A115&gt;=5.55),3.85,IF(AND(D115&gt;=1.55,D115&gt;=1.35,F115&lt;2.5,B115&lt;3.15,H115&lt;16.284,A115&gt;=5.55),5.1,IF(AND(H115&lt;10.464,A115&lt;6.35,F115&gt;=2.5,B115&lt;3.15,H115&lt;16.284,A115&gt;=5.55),5.08,IF(AND(H115&gt;=10.464,A115&lt;6.35,F115&gt;=2.5,B115&lt;3.15,H115&lt;16.284,A115&gt;=5.55),4.9,IF(AND(D115&lt;1.85,A115&gt;=6.35,F115&gt;=2.5,B115&lt;3.15,H115&lt;16.284,A115&gt;=5.55),5.8,IF(AND(H115&gt;=10.393,G115&lt;0.774,F115&gt;=2.5,B115&gt;=3.15,H115&lt;16.284,A115&gt;=5.55),5.425,IF(AND(B115&lt;2.6,H115&gt;=8.486,D115&lt;1.35,F115&lt;2.5,B115&lt;3.15,H115&lt;16.284,A115&gt;=5.55),3.9,IF(AND(G115&gt;=0.567,D115&lt;1.55,D115&gt;=1.35,F115&lt;2.5,B115&lt;3.15,H115&lt;16.284,A115&gt;=5.55),4.4,IF(AND(B115&lt;3.25,H115&lt;10.393,G115&lt;0.774,F115&gt;=2.5,B115&gt;=3.15,H115&lt;16.284,A115&gt;=5.55),5.7,IF(AND(B115&gt;=3.25,H115&lt;10.393,G115&lt;0.774,F115&gt;=2.5,B115&gt;=3.15,H115&lt;16.284,A115&gt;=5.55),5.98,IF(AND(G115&lt;0.079,G115&lt;0.338,B115&gt;=3.1,G115&lt;0.934,D115&lt;0.45,F115&lt;1.5,A115&gt;=4.85,A115&lt;5.55),1.425,IF(AND(B115&lt;3.35,G115&gt;=0.338,B115&gt;=3.1,G115&lt;0.934,D115&lt;0.45,F115&lt;1.5,A115&gt;=4.85,A115&lt;5.55),1.4,IF(AND(G115&lt;0.404,B115&gt;=2.6,H115&gt;=8.486,D115&lt;1.35,F115&lt;2.5,B115&lt;3.15,H115&lt;16.284,A115&gt;=5.55),4.3,IF(AND(G115&gt;=0.404,B115&gt;=2.6,H115&gt;=8.486,D115&lt;1.35,F115&lt;2.5,B115&lt;3.15,H115&lt;16.284,A115&gt;=5.55),4.025,IF(AND(B115&gt;=3.05,G115&lt;0.567,D115&lt;1.55,D115&gt;=1.35,F115&lt;2.5,B115&lt;3.15,H115&lt;16.284,A115&gt;=5.55),4.7,IF(AND(A115&lt;6.45,H115&lt;10.667,D115&gt;=1.85,A115&gt;=6.35,F115&gt;=2.5,B115&lt;3.15,H115&lt;16.284,A115&gt;=5.55),5.3,IF(AND(A115&gt;=6.45,H115&lt;10.667,D115&gt;=1.85,A115&gt;=6.35,F115&gt;=2.5,B115&lt;3.15,H115&lt;16.284,A115&gt;=5.55),5.167,IF(AND(B115&lt;2.95,H115&gt;=10.667,D115&gt;=1.85,A115&gt;=6.35,F115&gt;=2.5,B115&lt;3.15,H115&lt;16.284,A115&gt;=5.55),5.6,IF(AND(B115&gt;=2.95,H115&gt;=10.667,D115&gt;=1.85,A115&gt;=6.35,F115&gt;=2.5,B115&lt;3.15,H115&lt;16.284,A115&gt;=5.55),5.5,IF(AND(H115&lt;10.325,G115&gt;=0.079,G115&lt;0.338,B115&gt;=3.1,G115&lt;0.934,D115&lt;0.45,F115&lt;1.5,A115&gt;=4.85,A115&lt;5.55),1.5,IF(AND(G115&lt;0.385,B115&gt;=3.35,G115&gt;=0.338,B115&gt;=3.1,G115&lt;0.934,D115&lt;0.45,F115&lt;1.5,A115&gt;=4.85,A115&lt;5.55),1.5,IF(AND(G115&gt;=0.385,B115&gt;=3.35,G115&gt;=0.338,B115&gt;=3.1,G115&lt;0.934,D115&lt;0.45,F115&lt;1.5,A115&gt;=4.85,A115&lt;5.55),1.42,IF(AND(B115&lt;2.5,B115&lt;3.05,G115&lt;0.567,D115&lt;1.55,D115&gt;=1.35,F115&lt;2.5,B115&lt;3.15,H115&lt;16.284,A115&gt;=5.55),4.5,IF(AND(B115&gt;=2.5,B115&lt;3.05,G115&lt;0.567,D115&lt;1.55,D115&gt;=1.35,F115&lt;2.5,B115&lt;3.15,H115&lt;16.284,A115&gt;=5.55),4.56,IF(AND(H115&lt;12.506,H115&gt;=10.325,G115&gt;=0.079,G115&lt;0.338,B115&gt;=3.1,G115&lt;0.934,D115&lt;0.45,F115&lt;1.5,A115&gt;=4.85,A115&lt;5.55),1.2,IF(AND(H115&gt;=12.506,H115&gt;=10.325,G115&gt;=0.079,G115&lt;0.338,B115&gt;=3.1,G115&lt;0.934,D115&lt;0.45,F115&lt;1.5,A115&gt;=4.85,A115&lt;5.55),1.3,"shouldnthappen")))))))))))))))))))))))))))))))))))))))</f>
        <v>5.5</v>
      </c>
      <c r="AU115" s="1" t="n">
        <f aca="false">IF(AND(G115&gt;=0.52,B115&lt;3.05,F115&lt;1.5),1.1,IF(AND(G115&lt;0.35,G115&lt;0.52,B115&lt;3.05,F115&lt;1.5),1.4,IF(AND(G115&gt;=0.35,G115&lt;0.52,B115&lt;3.05,F115&lt;1.5),1.3,IF(AND(G115&gt;=0.227,G115&lt;0.347,B115&gt;=3.05,F115&lt;1.5),1.32,IF(AND(H115&lt;6.417,G115&gt;=0.347,B115&gt;=3.05,F115&lt;1.5),1.7,IF(AND(A115&gt;=7.25,A115&gt;=6.6,F115&gt;=2.5,F115&gt;=1.5),6.35,IF(AND(G115&lt;0.11,G115&lt;0.227,G115&lt;0.347,B115&gt;=3.05,F115&lt;1.5),1.333,IF(AND(H115&lt;9.441,H115&gt;=6.417,G115&gt;=0.347,B115&gt;=3.05,F115&lt;1.5),1.425,IF(AND(B115&lt;2.75,G115&lt;0.451,H115&lt;10.266,F115&lt;2.5,F115&gt;=1.5),4,IF(AND(B115&gt;=2.75,G115&lt;0.451,H115&lt;10.266,F115&lt;2.5,F115&gt;=1.5),4.433,IF(AND(G115&gt;=0.865,G115&gt;=0.451,H115&lt;10.266,F115&lt;2.5,F115&gt;=1.5),4.2,IF(AND(B115&lt;2.45,H115&lt;13.665,H115&gt;=10.266,F115&lt;2.5,F115&gt;=1.5),3.7,IF(AND(G115&lt;0.302,H115&gt;=13.665,H115&gt;=10.266,F115&lt;2.5,F115&gt;=1.5),5,IF(AND(B115&lt;2.9,A115&lt;6.1,A115&lt;6.6,F115&gt;=2.5,F115&gt;=1.5),5.06,IF(AND(B115&gt;=2.9,A115&lt;6.1,A115&lt;6.6,F115&gt;=2.5,F115&gt;=1.5),4.8,IF(AND(B115&lt;3.05,A115&gt;=6.1,A115&lt;6.6,F115&gt;=2.5,F115&gt;=1.5),5.6,IF(AND(B115&gt;=3.05,A115&gt;=6.1,A115&lt;6.6,F115&gt;=2.5,F115&gt;=1.5),5.267,IF(AND(H115&gt;=14.564,A115&lt;7.25,A115&gt;=6.6,F115&gt;=2.5,F115&gt;=1.5),5.6,IF(AND(H115&gt;=14.309,G115&gt;=0.11,G115&lt;0.227,G115&lt;0.347,B115&gt;=3.05,F115&lt;1.5),1.7,IF(AND(D115&lt;0.4,H115&gt;=9.441,H115&gt;=6.417,G115&gt;=0.347,B115&gt;=3.05,F115&lt;1.5),1.5,IF(AND(D115&gt;=0.4,H115&gt;=9.441,H115&gt;=6.417,G115&gt;=0.347,B115&gt;=3.05,F115&lt;1.5),1.633,IF(AND(A115&lt;5.35,G115&lt;0.865,G115&gt;=0.451,H115&lt;10.266,F115&lt;2.5,F115&gt;=1.5),3.15,IF(AND(D115&lt;1.45,G115&gt;=0.302,H115&gt;=13.665,H115&gt;=10.266,F115&lt;2.5,F115&gt;=1.5),4.74,IF(AND(D115&gt;=1.45,G115&gt;=0.302,H115&gt;=13.665,H115&gt;=10.266,F115&lt;2.5,F115&gt;=1.5),4.567,IF(AND(H115&lt;8.836,H115&lt;14.564,A115&lt;7.25,A115&gt;=6.6,F115&gt;=2.5,F115&gt;=1.5),5.7,IF(AND(H115&gt;=8.836,H115&lt;14.564,A115&lt;7.25,A115&gt;=6.6,F115&gt;=2.5,F115&gt;=1.5),5.9,IF(AND(H115&lt;11.53,H115&lt;14.309,G115&gt;=0.11,G115&lt;0.227,G115&lt;0.347,B115&gt;=3.05,F115&lt;1.5),1.5,IF(AND(H115&gt;=11.53,H115&lt;14.309,G115&gt;=0.11,G115&lt;0.227,G115&lt;0.347,B115&gt;=3.05,F115&lt;1.5),1.467,IF(AND(H115&lt;9.386,A115&gt;=5.35,G115&lt;0.865,G115&gt;=0.451,H115&lt;10.266,F115&lt;2.5,F115&gt;=1.5),3.56,IF(AND(H115&gt;=9.386,A115&gt;=5.35,G115&lt;0.865,G115&gt;=0.451,H115&lt;10.266,F115&lt;2.5,F115&gt;=1.5),4.2,IF(AND(H115&lt;11.036,D115&lt;1.45,B115&gt;=2.45,H115&lt;13.665,H115&gt;=10.266,F115&lt;2.5,F115&gt;=1.5),4.45,IF(AND(H115&gt;=11.036,D115&lt;1.45,B115&gt;=2.45,H115&lt;13.665,H115&gt;=10.266,F115&lt;2.5,F115&gt;=1.5),4.1,IF(AND(G115&gt;=0.585,D115&gt;=1.45,B115&gt;=2.45,H115&lt;13.665,H115&gt;=10.266,F115&lt;2.5,F115&gt;=1.5),4.9,IF(AND(H115&lt;11.743,G115&lt;0.585,D115&gt;=1.45,B115&gt;=2.45,H115&lt;13.665,H115&gt;=10.266,F115&lt;2.5,F115&gt;=1.5),4.7,IF(AND(H115&gt;=11.743,G115&lt;0.585,D115&gt;=1.45,B115&gt;=2.45,H115&lt;13.665,H115&gt;=10.266,F115&lt;2.5,F115&gt;=1.5),4.5,"shouldnthappen")))))))))))))))))))))))))))))))))))</f>
        <v>5.9</v>
      </c>
      <c r="AV115" s="1" t="n">
        <f aca="false">IF(AND(G115&gt;=0.356,F115&gt;=1.5,A115&lt;5.75),3.52,IF(AND(A115&lt;7.25,A115&gt;=7.1,A115&gt;=5.75),5.875,IF(AND(A115&gt;=7.25,A115&gt;=7.1,A115&gt;=5.75),6.5,IF(AND(D115&gt;=0.35,G115&gt;=0.586,F115&lt;1.5,A115&lt;5.75),1.8,IF(AND(D115&lt;1.4,G115&lt;0.356,F115&gt;=1.5,A115&lt;5.75),4.2,IF(AND(D115&gt;=1.4,G115&lt;0.356,F115&gt;=1.5,A115&lt;5.75),4.5,IF(AND(H115&gt;=11.218,A115&lt;5.05,G115&lt;0.586,F115&lt;1.5,A115&lt;5.75),1.225,IF(AND(G115&gt;=0.253,A115&gt;=5.05,G115&lt;0.586,F115&lt;1.5,A115&lt;5.75),1.3,IF(AND(B115&gt;=3.75,D115&lt;0.35,G115&gt;=0.586,F115&lt;1.5,A115&lt;5.75),1.567,IF(AND(B115&lt;2.85,D115&lt;1.35,D115&lt;1.65,A115&lt;7.1,A115&gt;=5.75),4.26,IF(AND(B115&gt;=2.85,D115&lt;1.35,D115&lt;1.65,A115&lt;7.1,A115&gt;=5.75),4.45,IF(AND(A115&lt;6.05,H115&lt;12.921,D115&gt;=1.65,A115&lt;7.1,A115&gt;=5.75),5.1,IF(AND(H115&gt;=15.338,H115&gt;=12.921,D115&gt;=1.65,A115&lt;7.1,A115&gt;=5.75),5.55,IF(AND(G115&lt;0.418,H115&lt;11.218,A115&lt;5.05,G115&lt;0.586,F115&lt;1.5,A115&lt;5.75),1.42,IF(AND(G115&gt;=0.418,H115&lt;11.218,A115&lt;5.05,G115&lt;0.586,F115&lt;1.5,A115&lt;5.75),1.3,IF(AND(H115&gt;=13.321,G115&lt;0.253,A115&gt;=5.05,G115&lt;0.586,F115&lt;1.5,A115&lt;5.75),1.7,IF(AND(H115&lt;6.089,B115&lt;3.75,D115&lt;0.35,G115&gt;=0.586,F115&lt;1.5,A115&lt;5.75),1.7,IF(AND(H115&gt;=6.089,B115&lt;3.75,D115&lt;0.35,G115&gt;=0.586,F115&lt;1.5,A115&lt;5.75),1.5,IF(AND(B115&lt;2.9,D115&lt;1.45,D115&gt;=1.35,D115&lt;1.65,A115&lt;7.1,A115&gt;=5.75),4.8,IF(AND(B115&gt;=2.9,D115&lt;1.45,D115&gt;=1.35,D115&lt;1.65,A115&lt;7.1,A115&gt;=5.75),4.475,IF(AND(B115&lt;2.5,D115&gt;=1.45,D115&gt;=1.35,D115&lt;1.65,A115&lt;7.1,A115&gt;=5.75),4.5,IF(AND(H115&lt;8.884,A115&gt;=6.05,H115&lt;12.921,D115&gt;=1.65,A115&lt;7.1,A115&gt;=5.75),5.4,IF(AND(A115&lt;6.3,H115&lt;15.338,H115&gt;=12.921,D115&gt;=1.65,A115&lt;7.1,A115&gt;=5.75),4.967,IF(AND(A115&gt;=6.3,H115&lt;15.338,H115&gt;=12.921,D115&gt;=1.65,A115&lt;7.1,A115&gt;=5.75),5.133,IF(AND(H115&lt;10.826,H115&lt;13.321,G115&lt;0.253,A115&gt;=5.05,G115&lt;0.586,F115&lt;1.5,A115&lt;5.75),1.5,IF(AND(H115&gt;=10.826,H115&lt;13.321,G115&lt;0.253,A115&gt;=5.05,G115&lt;0.586,F115&lt;1.5,A115&lt;5.75),1.4,IF(AND(H115&lt;7.47,B115&gt;=2.5,D115&gt;=1.45,D115&gt;=1.35,D115&lt;1.65,A115&lt;7.1,A115&gt;=5.75),5.1,IF(AND(H115&gt;=7.47,B115&gt;=2.5,D115&gt;=1.45,D115&gt;=1.35,D115&lt;1.65,A115&lt;7.1,A115&gt;=5.75),4.725,IF(AND(H115&lt;9.637,H115&gt;=8.884,A115&gt;=6.05,H115&lt;12.921,D115&gt;=1.65,A115&lt;7.1,A115&gt;=5.75),5.9,IF(AND(B115&lt;2.6,H115&gt;=9.637,H115&gt;=8.884,A115&gt;=6.05,H115&lt;12.921,D115&gt;=1.65,A115&lt;7.1,A115&gt;=5.75),5.8,IF(AND(B115&lt;2.75,B115&gt;=2.6,H115&gt;=9.637,H115&gt;=8.884,A115&gt;=6.05,H115&lt;12.921,D115&gt;=1.65,A115&lt;7.1,A115&gt;=5.75),5.3,IF(AND(D115&lt;2.25,B115&gt;=2.75,B115&gt;=2.6,H115&gt;=9.637,H115&gt;=8.884,A115&gt;=6.05,H115&lt;12.921,D115&gt;=1.65,A115&lt;7.1,A115&gt;=5.75),5.6,IF(AND(D115&gt;=2.25,B115&gt;=2.75,B115&gt;=2.6,H115&gt;=9.637,H115&gt;=8.884,A115&gt;=6.05,H115&lt;12.921,D115&gt;=1.65,A115&lt;7.1,A115&gt;=5.75),5.5,"shouldnthappen")))))))))))))))))))))))))))))))))</f>
        <v>5.133</v>
      </c>
      <c r="AW115" s="1" t="n">
        <f aca="false">IF(AND(G115&gt;=0.905,F115&lt;1.5),1.767,IF(AND(H115&gt;=16.674,F115&gt;=1.5),6.55,IF(AND(A115&lt;4.35,H115&lt;14.344,G115&lt;0.905,F115&lt;1.5),1.1,IF(AND(B115&lt;3.65,H115&gt;=14.344,G115&lt;0.905,F115&lt;1.5),1.5,IF(AND(B115&gt;=3.65,H115&gt;=14.344,G115&lt;0.905,F115&lt;1.5),1.65,IF(AND(B115&lt;2.6,F115&gt;=2.5,H115&lt;16.674,F115&gt;=1.5),4.5,IF(AND(D115&gt;=0.45,A115&gt;=4.35,H115&lt;14.344,G115&lt;0.905,F115&lt;1.5),1.65,IF(AND(D115&lt;1.15,A115&lt;5.9,F115&lt;2.5,H115&lt;16.674,F115&gt;=1.5),3.56,IF(AND(B115&lt;2.75,A115&gt;=5.9,F115&lt;2.5,H115&lt;16.674,F115&gt;=1.5),5,IF(AND(H115&lt;13.531,B115&gt;=2.75,A115&gt;=5.9,F115&lt;2.5,H115&lt;16.674,F115&gt;=1.5),4.333,IF(AND(B115&lt;3.2,G115&gt;=0.669,B115&gt;=2.6,F115&gt;=2.5,H115&lt;16.674,F115&gt;=1.5),5.08,IF(AND(B115&gt;=3.2,G115&gt;=0.669,B115&gt;=2.6,F115&gt;=2.5,H115&lt;16.674,F115&gt;=1.5),5.4,IF(AND(B115&lt;3.15,A115&lt;5.05,D115&lt;0.45,A115&gt;=4.35,H115&lt;14.344,G115&lt;0.905,F115&lt;1.5),1.45,IF(AND(A115&gt;=5.55,A115&gt;=5.05,D115&lt;0.45,A115&gt;=4.35,H115&lt;14.344,G115&lt;0.905,F115&lt;1.5),1.5,IF(AND(A115&lt;5.55,A115&lt;5.65,D115&gt;=1.15,A115&lt;5.9,F115&lt;2.5,H115&lt;16.674,F115&gt;=1.5),3.95,IF(AND(A115&gt;=5.55,A115&lt;5.65,D115&gt;=1.15,A115&lt;5.9,F115&lt;2.5,H115&lt;16.674,F115&gt;=1.5),3.82,IF(AND(G115&lt;0.39,A115&gt;=5.65,D115&gt;=1.15,A115&lt;5.9,F115&lt;2.5,H115&lt;16.674,F115&gt;=1.5),4.35,IF(AND(G115&gt;=0.39,A115&gt;=5.65,D115&gt;=1.15,A115&lt;5.9,F115&lt;2.5,H115&lt;16.674,F115&gt;=1.5),3.95,IF(AND(G115&lt;0.466,H115&gt;=13.531,B115&gt;=2.75,A115&gt;=5.9,F115&lt;2.5,H115&lt;16.674,F115&gt;=1.5),4.8,IF(AND(G115&gt;=0.466,H115&gt;=13.531,B115&gt;=2.75,A115&gt;=5.9,F115&lt;2.5,H115&lt;16.674,F115&gt;=1.5),4.7,IF(AND(H115&lt;10.144,D115&lt;2.05,G115&lt;0.669,B115&gt;=2.6,F115&gt;=2.5,H115&lt;16.674,F115&gt;=1.5),5.3,IF(AND(H115&gt;=10.144,D115&lt;2.05,G115&lt;0.669,B115&gt;=2.6,F115&gt;=2.5,H115&lt;16.674,F115&gt;=1.5),5.133,IF(AND(D115&gt;=2.45,D115&gt;=2.05,G115&lt;0.669,B115&gt;=2.6,F115&gt;=2.5,H115&lt;16.674,F115&gt;=1.5),5.9,IF(AND(B115&lt;3.25,B115&gt;=3.15,A115&lt;5.05,D115&lt;0.45,A115&gt;=4.35,H115&lt;14.344,G115&lt;0.905,F115&lt;1.5),1.2,IF(AND(B115&gt;=3.25,B115&gt;=3.15,A115&lt;5.05,D115&lt;0.45,A115&gt;=4.35,H115&lt;14.344,G115&lt;0.905,F115&lt;1.5),1.36,IF(AND(B115&gt;=3.8,A115&lt;5.55,A115&gt;=5.05,D115&lt;0.45,A115&gt;=4.35,H115&lt;14.344,G115&lt;0.905,F115&lt;1.5),1.3,IF(AND(G115&lt;0.05,B115&lt;3.8,A115&lt;5.55,A115&gt;=5.05,D115&lt;0.45,A115&gt;=4.35,H115&lt;14.344,G115&lt;0.905,F115&lt;1.5),1.4,IF(AND(G115&lt;0.107,G115&lt;0.395,D115&lt;2.45,D115&gt;=2.05,G115&lt;0.669,B115&gt;=2.6,F115&gt;=2.5,H115&lt;16.674,F115&gt;=1.5),5.667,IF(AND(G115&lt;0.537,G115&gt;=0.395,D115&lt;2.45,D115&gt;=2.05,G115&lt;0.669,B115&gt;=2.6,F115&gt;=2.5,H115&lt;16.674,F115&gt;=1.5),5.6,IF(AND(G115&gt;=0.537,G115&gt;=0.395,D115&lt;2.45,D115&gt;=2.05,G115&lt;0.669,B115&gt;=2.6,F115&gt;=2.5,H115&lt;16.674,F115&gt;=1.5),5.775,IF(AND(B115&lt;3.6,G115&gt;=0.05,B115&lt;3.8,A115&lt;5.55,A115&gt;=5.05,D115&lt;0.45,A115&gt;=4.35,H115&lt;14.344,G115&lt;0.905,F115&lt;1.5),1.475,IF(AND(B115&gt;=3.6,G115&gt;=0.05,B115&lt;3.8,A115&lt;5.55,A115&gt;=5.05,D115&lt;0.45,A115&gt;=4.35,H115&lt;14.344,G115&lt;0.905,F115&lt;1.5),1.5,IF(AND(G115&lt;0.312,G115&gt;=0.107,G115&lt;0.395,D115&lt;2.45,D115&gt;=2.05,G115&lt;0.669,B115&gt;=2.6,F115&gt;=2.5,H115&lt;16.674,F115&gt;=1.5),5.18,IF(AND(G115&gt;=0.312,G115&gt;=0.107,G115&lt;0.395,D115&lt;2.45,D115&gt;=2.05,G115&lt;0.669,B115&gt;=2.6,F115&gt;=2.5,H115&lt;16.674,F115&gt;=1.5),5.4,"shouldnthappen"))))))))))))))))))))))))))))))))))</f>
        <v>5.667</v>
      </c>
      <c r="AX115" s="1" t="n">
        <f aca="false">IF(AND(D115&gt;=1.3,B115&gt;=3.45),6.25,IF(AND(B115&lt;2.75,A115&lt;5.25,B115&lt;3.45),3.9,IF(AND(D115&lt;0.25,D115&lt;1.3,B115&gt;=3.45),1.16,IF(AND(A115&gt;=5.05,B115&gt;=2.75,A115&lt;5.25,B115&lt;3.45),1.7,IF(AND(D115&lt;0.7,F115&lt;2.5,A115&gt;=5.25,B115&lt;3.45),1.5,IF(AND(H115&gt;=16.284,F115&gt;=2.5,A115&gt;=5.25,B115&lt;3.45),6.6,IF(AND(G115&lt;0.123,D115&gt;=0.25,D115&lt;1.3,B115&gt;=3.45),1.3,IF(AND(A115&lt;4.5,A115&lt;5.05,B115&gt;=2.75,A115&lt;5.25,B115&lt;3.45),1.3,IF(AND(A115&lt;5.05,G115&gt;=0.123,D115&gt;=0.25,D115&lt;1.3,B115&gt;=3.45),1.6,IF(AND(B115&lt;3.15,A115&gt;=4.5,A115&lt;5.05,B115&gt;=2.75,A115&lt;5.25,B115&lt;3.45),1.54,IF(AND(B115&gt;=3.15,A115&gt;=4.5,A115&lt;5.05,B115&gt;=2.75,A115&lt;5.25,B115&lt;3.45),1.35,IF(AND(D115&gt;=1.4,A115&lt;5.9,D115&gt;=0.7,F115&lt;2.5,A115&gt;=5.25,B115&lt;3.45),4.5,IF(AND(D115&gt;=1.55,A115&gt;=5.9,D115&gt;=0.7,F115&lt;2.5,A115&gt;=5.25,B115&lt;3.45),4.95,IF(AND(G115&gt;=0.682,D115&gt;=2.05,H115&lt;16.284,F115&gt;=2.5,A115&gt;=5.25,B115&lt;3.45),5.26,IF(AND(A115&lt;5.4,A115&gt;=5.05,G115&gt;=0.123,D115&gt;=0.25,D115&lt;1.3,B115&gt;=3.45),1.64,IF(AND(A115&gt;=5.4,A115&gt;=5.05,G115&gt;=0.123,D115&gt;=0.25,D115&lt;1.3,B115&gt;=3.45),1.6,IF(AND(G115&lt;0.372,D115&lt;1.4,A115&lt;5.9,D115&gt;=0.7,F115&lt;2.5,A115&gt;=5.25,B115&lt;3.45),4.175,IF(AND(D115&lt;1.35,D115&lt;1.55,A115&gt;=5.9,D115&gt;=0.7,F115&lt;2.5,A115&gt;=5.25,B115&lt;3.45),4.2,IF(AND(B115&lt;2.35,G115&lt;0.596,D115&lt;2.05,H115&lt;16.284,F115&gt;=2.5,A115&gt;=5.25,B115&lt;3.45),5,IF(AND(G115&gt;=0.888,G115&gt;=0.596,D115&lt;2.05,H115&lt;16.284,F115&gt;=2.5,A115&gt;=5.25,B115&lt;3.45),4.8,IF(AND(A115&gt;=6.85,G115&lt;0.682,D115&gt;=2.05,H115&lt;16.284,F115&gt;=2.5,A115&gt;=5.25,B115&lt;3.45),5.4,IF(AND(A115&gt;=5.75,G115&gt;=0.372,D115&lt;1.4,A115&lt;5.9,D115&gt;=0.7,F115&lt;2.5,A115&gt;=5.25,B115&lt;3.45),3.933,IF(AND(A115&gt;=6.75,D115&gt;=1.35,D115&lt;1.55,A115&gt;=5.9,D115&gt;=0.7,F115&lt;2.5,A115&gt;=5.25,B115&lt;3.45),4.8,IF(AND(H115&lt;11.084,B115&gt;=2.35,G115&lt;0.596,D115&lt;2.05,H115&lt;16.284,F115&gt;=2.5,A115&gt;=5.25,B115&lt;3.45),5.3,IF(AND(H115&lt;8.435,G115&lt;0.888,G115&gt;=0.596,D115&lt;2.05,H115&lt;16.284,F115&gt;=2.5,A115&gt;=5.25,B115&lt;3.45),5.1,IF(AND(H115&gt;=8.435,G115&lt;0.888,G115&gt;=0.596,D115&lt;2.05,H115&lt;16.284,F115&gt;=2.5,A115&gt;=5.25,B115&lt;3.45),4.94,IF(AND(B115&lt;3.15,A115&lt;6.85,G115&lt;0.682,D115&gt;=2.05,H115&lt;16.284,F115&gt;=2.5,A115&gt;=5.25,B115&lt;3.45),5.6,IF(AND(B115&gt;=3.15,A115&lt;6.85,G115&lt;0.682,D115&gt;=2.05,H115&lt;16.284,F115&gt;=2.5,A115&gt;=5.25,B115&lt;3.45),5.74,IF(AND(G115&lt;0.572,A115&lt;5.75,G115&gt;=0.372,D115&lt;1.4,A115&lt;5.9,D115&gt;=0.7,F115&lt;2.5,A115&gt;=5.25,B115&lt;3.45),3.7,IF(AND(D115&lt;1.45,A115&lt;6.75,D115&gt;=1.35,D115&lt;1.55,A115&gt;=5.9,D115&gt;=0.7,F115&lt;2.5,A115&gt;=5.25,B115&lt;3.45),4.46,IF(AND(D115&gt;=1.45,A115&lt;6.75,D115&gt;=1.35,D115&lt;1.55,A115&gt;=5.9,D115&gt;=0.7,F115&lt;2.5,A115&gt;=5.25,B115&lt;3.45),4.567,IF(AND(H115&lt;12.532,H115&gt;=11.084,B115&gt;=2.35,G115&lt;0.596,D115&lt;2.05,H115&lt;16.284,F115&gt;=2.5,A115&gt;=5.25,B115&lt;3.45),5.8,IF(AND(H115&gt;=12.532,H115&gt;=11.084,B115&gt;=2.35,G115&lt;0.596,D115&lt;2.05,H115&lt;16.284,F115&gt;=2.5,A115&gt;=5.25,B115&lt;3.45),5.667,IF(AND(A115&gt;=5.65,G115&gt;=0.572,A115&lt;5.75,G115&gt;=0.372,D115&lt;1.4,A115&lt;5.9,D115&gt;=0.7,F115&lt;2.5,A115&gt;=5.25,B115&lt;3.45),4.2,IF(AND(G115&lt;0.862,A115&lt;5.65,G115&gt;=0.572,A115&lt;5.75,G115&gt;=0.372,D115&lt;1.4,A115&lt;5.9,D115&gt;=0.7,F115&lt;2.5,A115&gt;=5.25,B115&lt;3.45),3.9,IF(AND(G115&gt;=0.862,A115&lt;5.65,G115&gt;=0.572,A115&lt;5.75,G115&gt;=0.372,D115&lt;1.4,A115&lt;5.9,D115&gt;=0.7,F115&lt;2.5,A115&gt;=5.25,B115&lt;3.45),4,"shouldnthappen"))))))))))))))))))))))))))))))))))))</f>
        <v>5.6</v>
      </c>
      <c r="AY115" s="1" t="n">
        <f aca="false">IF(AND(H115&gt;=8.233,D115&gt;=0.8,A115&lt;5.55),3.525,IF(AND(B115&lt;2.9,H115&gt;=15.534,A115&gt;=5.55),4.8,IF(AND(H115&gt;=12.259,A115&lt;4.75,D115&lt;0.8,A115&lt;5.55),1.25,IF(AND(B115&gt;=3.85,A115&gt;=4.75,D115&lt;0.8,A115&lt;5.55),1.425,IF(AND(D115&lt;1.55,H115&lt;8.233,D115&gt;=0.8,A115&lt;5.55),3.975,IF(AND(D115&gt;=1.55,H115&lt;8.233,D115&gt;=0.8,A115&lt;5.55),4.5,IF(AND(D115&lt;0.65,D115&lt;1.7,H115&lt;15.534,A115&gt;=5.55),1.7,IF(AND(A115&gt;=7.05,D115&gt;=1.7,H115&lt;15.534,A115&gt;=5.55),6.3,IF(AND(B115&gt;=3.35,B115&gt;=2.9,H115&gt;=15.534,A115&gt;=5.55),5.4,IF(AND(B115&lt;3.1,H115&lt;12.259,A115&lt;4.75,D115&lt;0.8,A115&lt;5.55),1.367,IF(AND(B115&gt;=3.1,H115&lt;12.259,A115&lt;4.75,D115&lt;0.8,A115&lt;5.55),1.4,IF(AND(G115&gt;=0.905,B115&lt;3.85,A115&gt;=4.75,D115&lt;0.8,A115&lt;5.55),1.9,IF(AND(H115&lt;15.681,B115&lt;3.35,B115&gt;=2.9,H115&gt;=15.534,A115&gt;=5.55),5.8,IF(AND(H115&gt;=15.681,B115&lt;3.35,B115&gt;=2.9,H115&gt;=15.534,A115&gt;=5.55),5.7,IF(AND(H115&gt;=14.877,G115&lt;0.905,B115&lt;3.85,A115&gt;=4.75,D115&lt;0.8,A115&lt;5.55),1.3,IF(AND(D115&gt;=1.25,B115&lt;2.65,D115&gt;=0.65,D115&lt;1.7,H115&lt;15.534,A115&gt;=5.55),4.433,IF(AND(G115&gt;=0.622,B115&lt;3.15,A115&lt;7.05,D115&gt;=1.7,H115&lt;15.534,A115&gt;=5.55),5.08,IF(AND(H115&gt;=13.42,B115&gt;=3.15,A115&lt;7.05,D115&gt;=1.7,H115&lt;15.534,A115&gt;=5.55),5.1,IF(AND(G115&lt;0.265,H115&lt;14.877,G115&lt;0.905,B115&lt;3.85,A115&gt;=4.75,D115&lt;0.8,A115&lt;5.55),1.2,IF(AND(A115&lt;5.75,D115&lt;1.25,B115&lt;2.65,D115&gt;=0.65,D115&lt;1.7,H115&lt;15.534,A115&gt;=5.55),3.7,IF(AND(A115&gt;=5.75,D115&lt;1.25,B115&lt;2.65,D115&gt;=0.65,D115&lt;1.7,H115&lt;15.534,A115&gt;=5.55),4,IF(AND(G115&gt;=0.652,D115&lt;1.35,B115&gt;=2.65,D115&gt;=0.65,D115&lt;1.7,H115&lt;15.534,A115&gt;=5.55),3.6,IF(AND(H115&lt;7.47,D115&gt;=1.35,B115&gt;=2.65,D115&gt;=0.65,D115&lt;1.7,H115&lt;15.534,A115&gt;=5.55),5.1,IF(AND(H115&lt;10.914,G115&lt;0.622,B115&lt;3.15,A115&lt;7.05,D115&gt;=1.7,H115&lt;15.534,A115&gt;=5.55),5.36,IF(AND(H115&gt;=10.914,G115&lt;0.622,B115&lt;3.15,A115&lt;7.05,D115&gt;=1.7,H115&lt;15.534,A115&gt;=5.55),5.64,IF(AND(G115&gt;=0.657,H115&lt;13.42,B115&gt;=3.15,A115&lt;7.05,D115&gt;=1.7,H115&lt;15.534,A115&gt;=5.55),6,IF(AND(G115&gt;=0.782,G115&gt;=0.265,H115&lt;14.877,G115&lt;0.905,B115&lt;3.85,A115&gt;=4.75,D115&lt;0.8,A115&lt;5.55),1.48,IF(AND(H115&lt;11.286,G115&lt;0.652,D115&lt;1.35,B115&gt;=2.65,D115&gt;=0.65,D115&lt;1.7,H115&lt;15.534,A115&gt;=5.55),4.24,IF(AND(H115&gt;=11.286,G115&lt;0.652,D115&lt;1.35,B115&gt;=2.65,D115&gt;=0.65,D115&lt;1.7,H115&lt;15.534,A115&gt;=5.55),4.05,IF(AND(G115&lt;0.413,H115&gt;=7.47,D115&gt;=1.35,B115&gt;=2.65,D115&gt;=0.65,D115&lt;1.7,H115&lt;15.534,A115&gt;=5.55),5.1,IF(AND(H115&lt;11.325,G115&lt;0.657,H115&lt;13.42,B115&gt;=3.15,A115&lt;7.05,D115&gt;=1.7,H115&lt;15.534,A115&gt;=5.55),5.8,IF(AND(H115&gt;=11.325,G115&lt;0.657,H115&lt;13.42,B115&gt;=3.15,A115&lt;7.05,D115&gt;=1.7,H115&lt;15.534,A115&gt;=5.55),5.6,IF(AND(D115&gt;=0.35,G115&lt;0.782,G115&gt;=0.265,H115&lt;14.877,G115&lt;0.905,B115&lt;3.85,A115&gt;=4.75,D115&lt;0.8,A115&lt;5.55),1.633,IF(AND(B115&lt;2.85,G115&gt;=0.413,H115&gt;=7.47,D115&gt;=1.35,B115&gt;=2.65,D115&gt;=0.65,D115&lt;1.7,H115&lt;15.534,A115&gt;=5.55),4.6,IF(AND(D115&lt;0.15,D115&lt;0.35,G115&lt;0.782,G115&gt;=0.265,H115&lt;14.877,G115&lt;0.905,B115&lt;3.85,A115&gt;=4.75,D115&lt;0.8,A115&lt;5.55),1.5,IF(AND(D115&gt;=0.15,D115&lt;0.35,G115&lt;0.782,G115&gt;=0.265,H115&lt;14.877,G115&lt;0.905,B115&lt;3.85,A115&gt;=4.75,D115&lt;0.8,A115&lt;5.55),1.543,IF(AND(A115&gt;=6.8,B115&gt;=2.85,G115&gt;=0.413,H115&gt;=7.47,D115&gt;=1.35,B115&gt;=2.65,D115&gt;=0.65,D115&lt;1.7,H115&lt;15.534,A115&gt;=5.55),4.9,IF(AND(H115&lt;13.531,A115&lt;6.8,B115&gt;=2.85,G115&gt;=0.413,H115&gt;=7.47,D115&gt;=1.35,B115&gt;=2.65,D115&gt;=0.65,D115&lt;1.7,H115&lt;15.534,A115&gt;=5.55),4.5,IF(AND(H115&gt;=13.531,A115&lt;6.8,B115&gt;=2.85,G115&gt;=0.413,H115&gt;=7.47,D115&gt;=1.35,B115&gt;=2.65,D115&gt;=0.65,D115&lt;1.7,H115&lt;15.534,A115&gt;=5.55),4.7,"shouldnthappen")))))))))))))))))))))))))))))))))))))))</f>
        <v>5.64</v>
      </c>
      <c r="AZ115" s="1" t="n">
        <f aca="false">IF(AND(H115&gt;=15.371,B115&gt;=3.35),5.4,IF(AND(G115&gt;=0.851,H115&gt;=15.244,B115&lt;3.35),4.75,IF(AND(F115&gt;=2,H115&lt;15.371,B115&gt;=3.35),5.6,IF(AND(B115&lt;2.75,A115&lt;5.15,H115&lt;15.244,B115&lt;3.35),3.42,IF(AND(A115&gt;=7.25,G115&lt;0.851,H115&gt;=15.244,B115&lt;3.35),6.6,IF(AND(A115&lt;4.45,B115&gt;=2.75,A115&lt;5.15,H115&lt;15.244,B115&lt;3.35),1.1,IF(AND(G115&lt;0.527,A115&lt;7.25,G115&lt;0.851,H115&gt;=15.244,B115&lt;3.35),5.08,IF(AND(G115&gt;=0.527,A115&lt;7.25,G115&lt;0.851,H115&gt;=15.244,B115&lt;3.35),5.8,IF(AND(D115&gt;=0.35,B115&lt;3.7,F115&lt;2,H115&lt;15.371,B115&gt;=3.35),1.55,IF(AND(H115&lt;6.542,B115&gt;=3.7,F115&lt;2,H115&lt;15.371,B115&gt;=3.35),1.9,IF(AND(B115&lt;3.25,A115&gt;=4.45,B115&gt;=2.75,A115&lt;5.15,H115&lt;15.244,B115&lt;3.35),1.46,IF(AND(B115&gt;=3.25,A115&gt;=4.45,B115&gt;=2.75,A115&lt;5.15,H115&lt;15.244,B115&lt;3.35),1.7,IF(AND(H115&lt;13.654,B115&gt;=2.95,D115&lt;1.45,A115&gt;=5.15,H115&lt;15.244,B115&lt;3.35),4.3,IF(AND(H115&gt;=13.654,B115&gt;=2.95,D115&lt;1.45,A115&gt;=5.15,H115&lt;15.244,B115&lt;3.35),4.625,IF(AND(F115&gt;=2.5,D115&lt;1.75,D115&gt;=1.45,A115&gt;=5.15,H115&lt;15.244,B115&lt;3.35),5.3,IF(AND(G115&gt;=0.853,D115&gt;=1.75,D115&gt;=1.45,A115&gt;=5.15,H115&lt;15.244,B115&lt;3.35),5.15,IF(AND(D115&gt;=0.25,D115&lt;0.35,B115&lt;3.7,F115&lt;2,H115&lt;15.371,B115&gt;=3.35),1.3,IF(AND(B115&lt;3.85,H115&gt;=6.542,B115&gt;=3.7,F115&lt;2,H115&lt;15.371,B115&gt;=3.35),1.633,IF(AND(H115&lt;7.02,H115&lt;10.688,B115&lt;2.95,D115&lt;1.45,A115&gt;=5.15,H115&lt;15.244,B115&lt;3.35),3.98,IF(AND(G115&lt;0.338,H115&gt;=10.688,B115&lt;2.95,D115&lt;1.45,A115&gt;=5.15,H115&lt;15.244,B115&lt;3.35),4.22,IF(AND(G115&gt;=0.338,H115&gt;=10.688,B115&lt;2.95,D115&lt;1.45,A115&gt;=5.15,H115&lt;15.244,B115&lt;3.35),3.9,IF(AND(B115&lt;2.75,F115&lt;2.5,D115&lt;1.75,D115&gt;=1.45,A115&gt;=5.15,H115&lt;15.244,B115&lt;3.35),5.1,IF(AND(B115&gt;=2.75,F115&lt;2.5,D115&lt;1.75,D115&gt;=1.45,A115&gt;=5.15,H115&lt;15.244,B115&lt;3.35),4.74,IF(AND(A115&gt;=7,G115&lt;0.853,D115&gt;=1.75,D115&gt;=1.45,A115&gt;=5.15,H115&lt;15.244,B115&lt;3.35),6.5,IF(AND(G115&gt;=0.934,D115&lt;0.25,D115&lt;0.35,B115&lt;3.7,F115&lt;2,H115&lt;15.371,B115&gt;=3.35),1.7,IF(AND(D115&lt;0.25,B115&gt;=3.85,H115&gt;=6.542,B115&gt;=3.7,F115&lt;2,H115&lt;15.371,B115&gt;=3.35),1.5,IF(AND(D115&gt;=0.25,B115&gt;=3.85,H115&gt;=6.542,B115&gt;=3.7,F115&lt;2,H115&lt;15.371,B115&gt;=3.35),1.4,IF(AND(B115&lt;2.5,H115&gt;=7.02,H115&lt;10.688,B115&lt;2.95,D115&lt;1.45,A115&gt;=5.15,H115&lt;15.244,B115&lt;3.35),3.8,IF(AND(G115&gt;=0.74,A115&lt;7,G115&lt;0.853,D115&gt;=1.75,D115&gt;=1.45,A115&gt;=5.15,H115&lt;15.244,B115&lt;3.35),6,IF(AND(G115&gt;=0.61,G115&lt;0.934,D115&lt;0.25,D115&lt;0.35,B115&lt;3.7,F115&lt;2,H115&lt;15.371,B115&gt;=3.35),1.5,IF(AND(D115&lt;1.15,B115&gt;=2.5,H115&gt;=7.02,H115&lt;10.688,B115&lt;2.95,D115&lt;1.45,A115&gt;=5.15,H115&lt;15.244,B115&lt;3.35),3.5,IF(AND(D115&gt;=1.15,B115&gt;=2.5,H115&gt;=7.02,H115&lt;10.688,B115&lt;2.95,D115&lt;1.45,A115&gt;=5.15,H115&lt;15.244,B115&lt;3.35),3.6,IF(AND(G115&gt;=0.626,G115&lt;0.74,A115&lt;7,G115&lt;0.853,D115&gt;=1.75,D115&gt;=1.45,A115&gt;=5.15,H115&lt;15.244,B115&lt;3.35),4.9,IF(AND(H115&lt;13.641,G115&lt;0.61,G115&lt;0.934,D115&lt;0.25,D115&lt;0.35,B115&lt;3.7,F115&lt;2,H115&lt;15.371,B115&gt;=3.35),1.425,IF(AND(H115&gt;=13.641,G115&lt;0.61,G115&lt;0.934,D115&lt;0.25,D115&lt;0.35,B115&lt;3.7,F115&lt;2,H115&lt;15.371,B115&gt;=3.35),1.3,IF(AND(B115&lt;3.05,G115&lt;0.626,G115&lt;0.74,A115&lt;7,G115&lt;0.853,D115&gt;=1.75,D115&gt;=1.45,A115&gt;=5.15,H115&lt;15.244,B115&lt;3.35),5.475,IF(AND(B115&gt;=3.05,G115&lt;0.626,G115&lt;0.74,A115&lt;7,G115&lt;0.853,D115&gt;=1.75,D115&gt;=1.45,A115&gt;=5.15,H115&lt;15.244,B115&lt;3.35),5.633,"shouldnthappen")))))))))))))))))))))))))))))))))))))</f>
        <v>5.475</v>
      </c>
      <c r="BA115" s="1" t="n">
        <f aca="false">IF(AND(F115&gt;=2,B115&gt;=3.4),6.1,IF(AND(B115&lt;2.75,A115&lt;5.15,B115&lt;3.4),3.225,IF(AND(G115&gt;=0.821,F115&lt;2,B115&gt;=3.4),1.9,IF(AND(B115&gt;=3.2,B115&gt;=2.75,A115&lt;5.15,B115&lt;3.4),1.7,IF(AND(A115&lt;4.8,G115&lt;0.821,F115&lt;2,B115&gt;=3.4),1,IF(AND(G115&gt;=0.446,B115&lt;3.2,B115&gt;=2.75,A115&lt;5.15,B115&lt;3.4),1.1,IF(AND(G115&lt;0.356,D115&lt;1.45,A115&lt;6.25,A115&gt;=5.15,B115&lt;3.4),4.32,IF(AND(G115&lt;0.591,D115&gt;=1.45,A115&lt;6.25,A115&gt;=5.15,B115&lt;3.4),4.6,IF(AND(D115&lt;1.75,G115&lt;0.597,A115&gt;=6.25,A115&gt;=5.15,B115&lt;3.4),4.86,IF(AND(H115&gt;=16.472,G115&gt;=0.597,A115&gt;=6.25,A115&gt;=5.15,B115&lt;3.4),6.6,IF(AND(G115&lt;0.063,G115&lt;0.446,B115&lt;3.2,B115&gt;=2.75,A115&lt;5.15,B115&lt;3.4),1.4,IF(AND(A115&gt;=5.95,G115&gt;=0.356,D115&lt;1.45,A115&lt;6.25,A115&gt;=5.15,B115&lt;3.4),4.6,IF(AND(B115&gt;=2.9,G115&gt;=0.591,D115&gt;=1.45,A115&lt;6.25,A115&gt;=5.15,B115&lt;3.4),4.867,IF(AND(D115&gt;=2.4,H115&lt;16.472,G115&gt;=0.597,A115&gt;=6.25,A115&gt;=5.15,B115&lt;3.4),6,IF(AND(A115&lt;5.45,B115&gt;=3.85,A115&gt;=4.8,G115&lt;0.821,F115&lt;2,B115&gt;=3.4),1.3,IF(AND(A115&gt;=5.45,B115&gt;=3.85,A115&gt;=4.8,G115&lt;0.821,F115&lt;2,B115&gt;=3.4),1.45,IF(AND(H115&lt;14.273,G115&gt;=0.063,G115&lt;0.446,B115&lt;3.2,B115&gt;=2.75,A115&lt;5.15,B115&lt;3.4),1.5,IF(AND(H115&gt;=14.273,G115&gt;=0.063,G115&lt;0.446,B115&lt;3.2,B115&gt;=2.75,A115&lt;5.15,B115&lt;3.4),1.6,IF(AND(G115&gt;=0.572,A115&lt;5.95,G115&gt;=0.356,D115&lt;1.45,A115&lt;6.25,A115&gt;=5.15,B115&lt;3.4),3.9,IF(AND(G115&lt;0.827,B115&lt;2.9,G115&gt;=0.591,D115&gt;=1.45,A115&lt;6.25,A115&gt;=5.15,B115&lt;3.4),4.9,IF(AND(G115&gt;=0.827,B115&lt;2.9,G115&gt;=0.591,D115&gt;=1.45,A115&lt;6.25,A115&gt;=5.15,B115&lt;3.4),5.1,IF(AND(A115&gt;=7.2,B115&lt;3.05,D115&gt;=1.75,G115&lt;0.597,A115&gt;=6.25,A115&gt;=5.15,B115&lt;3.4),6.7,IF(AND(G115&lt;0.353,B115&gt;=3.05,D115&gt;=1.75,G115&lt;0.597,A115&gt;=6.25,A115&gt;=5.15,B115&lt;3.4),5.22,IF(AND(G115&gt;=0.353,B115&gt;=3.05,D115&gt;=1.75,G115&lt;0.597,A115&gt;=6.25,A115&gt;=5.15,B115&lt;3.4),5.65,IF(AND(A115&lt;6.55,D115&lt;2.4,H115&lt;16.472,G115&gt;=0.597,A115&gt;=6.25,A115&gt;=5.15,B115&lt;3.4),5.033,IF(AND(H115&lt;12.719,G115&lt;0.385,B115&lt;3.85,A115&gt;=4.8,G115&lt;0.821,F115&lt;2,B115&gt;=3.4),1.54,IF(AND(H115&gt;=12.719,G115&lt;0.385,B115&lt;3.85,A115&gt;=4.8,G115&lt;0.821,F115&lt;2,B115&gt;=3.4),1.3,IF(AND(B115&lt;3.6,G115&gt;=0.385,B115&lt;3.85,A115&gt;=4.8,G115&lt;0.821,F115&lt;2,B115&gt;=3.4),1.325,IF(AND(B115&gt;=3.6,G115&gt;=0.385,B115&lt;3.85,A115&gt;=4.8,G115&lt;0.821,F115&lt;2,B115&gt;=3.4),1.55,IF(AND(D115&lt;1.05,G115&lt;0.572,A115&lt;5.95,G115&gt;=0.356,D115&lt;1.45,A115&lt;6.25,A115&gt;=5.15,B115&lt;3.4),3.633,IF(AND(D115&gt;=2.15,A115&lt;7.2,B115&lt;3.05,D115&gt;=1.75,G115&lt;0.597,A115&gt;=6.25,A115&gt;=5.15,B115&lt;3.4),5.667,IF(AND(H115&lt;13.094,A115&gt;=6.55,D115&lt;2.4,H115&lt;16.472,G115&gt;=0.597,A115&gt;=6.25,A115&gt;=5.15,B115&lt;3.4),5.2,IF(AND(D115&lt;1.15,D115&gt;=1.05,G115&lt;0.572,A115&lt;5.95,G115&gt;=0.356,D115&lt;1.45,A115&lt;6.25,A115&gt;=5.15,B115&lt;3.4),3.8,IF(AND(D115&gt;=1.15,D115&gt;=1.05,G115&lt;0.572,A115&lt;5.95,G115&gt;=0.356,D115&lt;1.45,A115&lt;6.25,A115&gt;=5.15,B115&lt;3.4),3.9,IF(AND(G115&gt;=0.487,D115&lt;2.15,A115&lt;7.2,B115&lt;3.05,D115&gt;=1.75,G115&lt;0.597,A115&gt;=6.25,A115&gt;=5.15,B115&lt;3.4),5.8,IF(AND(A115&lt;6.8,H115&gt;=13.094,A115&gt;=6.55,D115&lt;2.4,H115&lt;16.472,G115&gt;=0.597,A115&gt;=6.25,A115&gt;=5.15,B115&lt;3.4),4.52,IF(AND(A115&gt;=6.8,H115&gt;=13.094,A115&gt;=6.55,D115&lt;2.4,H115&lt;16.472,G115&gt;=0.597,A115&gt;=6.25,A115&gt;=5.15,B115&lt;3.4),4.75,IF(AND(B115&lt;2.95,G115&lt;0.487,D115&lt;2.15,A115&lt;7.2,B115&lt;3.05,D115&gt;=1.75,G115&lt;0.597,A115&gt;=6.25,A115&gt;=5.15,B115&lt;3.4),5.6,IF(AND(B115&gt;=2.95,G115&lt;0.487,D115&lt;2.15,A115&lt;7.2,B115&lt;3.05,D115&gt;=1.75,G115&lt;0.597,A115&gt;=6.25,A115&gt;=5.15,B115&lt;3.4),5.5,"shouldnthappen")))))))))))))))))))))))))))))))))))))))</f>
        <v>5.5</v>
      </c>
      <c r="BB115" s="1" t="n">
        <f aca="false">IF(AND(A115&lt;4.35,B115&lt;3.25,F115&lt;1.5),1.1,IF(AND(H115&lt;14.005,A115&gt;=4.35,B115&lt;3.25,F115&lt;1.5),1.3,IF(AND(H115&gt;=14.005,A115&gt;=4.35,B115&lt;3.25,F115&lt;1.5),1.6,IF(AND(G115&gt;=0.905,A115&lt;5.15,B115&gt;=3.25,F115&lt;1.5),1.9,IF(AND(B115&lt;3.45,A115&gt;=5.15,B115&gt;=3.25,F115&lt;1.5),1.6,IF(AND(F115&gt;=2.5,D115&gt;=1.35,D115&lt;1.75,F115&gt;=1.5),4.867,IF(AND(A115&gt;=7.05,D115&gt;=2.05,D115&gt;=1.75,F115&gt;=1.5),6.35,IF(AND(D115&gt;=0.4,G115&lt;0.905,A115&lt;5.15,B115&gt;=3.25,F115&lt;1.5),1.65,IF(AND(B115&lt;3.6,B115&gt;=3.45,A115&gt;=5.15,B115&gt;=3.25,F115&lt;1.5),1.35,IF(AND(H115&lt;6.808,H115&lt;9.386,D115&lt;1.35,D115&lt;1.75,F115&gt;=1.5),4.05,IF(AND(H115&gt;=6.808,H115&lt;9.386,D115&lt;1.35,D115&lt;1.75,F115&gt;=1.5),3.46,IF(AND(B115&lt;2.45,F115&lt;2.5,D115&gt;=1.35,D115&lt;1.75,F115&gt;=1.5),4.5,IF(AND(H115&gt;=13.115,D115&lt;1.95,D115&lt;2.05,D115&gt;=1.75,F115&gt;=1.5),4.85,IF(AND(G115&lt;0.196,D115&gt;=1.95,D115&lt;2.05,D115&gt;=1.75,F115&gt;=1.5),6.7,IF(AND(G115&gt;=0.196,D115&gt;=1.95,D115&lt;2.05,D115&gt;=1.75,F115&gt;=1.5),5.12,IF(AND(H115&lt;10.925,D115&lt;0.4,G115&lt;0.905,A115&lt;5.15,B115&gt;=3.25,F115&lt;1.5),1.4,IF(AND(H115&gt;=10.925,D115&lt;0.4,G115&lt;0.905,A115&lt;5.15,B115&gt;=3.25,F115&lt;1.5),1.45,IF(AND(H115&lt;14.096,B115&gt;=3.6,B115&gt;=3.45,A115&gt;=5.15,B115&gt;=3.25,F115&lt;1.5),1.42,IF(AND(H115&gt;=14.096,B115&gt;=3.6,B115&gt;=3.45,A115&gt;=5.15,B115&gt;=3.25,F115&lt;1.5),1.7,IF(AND(B115&lt;2.45,D115&lt;1.15,H115&gt;=9.386,D115&lt;1.35,D115&lt;1.75,F115&gt;=1.5),3.6,IF(AND(B115&gt;=2.45,D115&lt;1.15,H115&gt;=9.386,D115&lt;1.35,D115&lt;1.75,F115&gt;=1.5),3.9,IF(AND(G115&lt;0.246,D115&gt;=1.15,H115&gt;=9.386,D115&lt;1.35,D115&lt;1.75,F115&gt;=1.5),4.4,IF(AND(B115&lt;2.75,B115&gt;=2.45,F115&lt;2.5,D115&gt;=1.35,D115&lt;1.75,F115&gt;=1.5),5.1,IF(AND(H115&lt;11.084,H115&lt;13.115,D115&lt;1.95,D115&lt;2.05,D115&gt;=1.75,F115&gt;=1.5),5.35,IF(AND(H115&gt;=11.084,H115&lt;13.115,D115&lt;1.95,D115&lt;2.05,D115&gt;=1.75,F115&gt;=1.5),5.7,IF(AND(H115&lt;15.52,D115&lt;2.25,A115&lt;7.05,D115&gt;=2.05,D115&gt;=1.75,F115&gt;=1.5),5.45,IF(AND(H115&gt;=15.52,D115&lt;2.25,A115&lt;7.05,D115&gt;=2.05,D115&gt;=1.75,F115&gt;=1.5),5.725,IF(AND(G115&gt;=0.775,D115&gt;=2.25,A115&lt;7.05,D115&gt;=2.05,D115&gt;=1.75,F115&gt;=1.5),5.2,IF(AND(D115&lt;1.25,G115&gt;=0.246,D115&gt;=1.15,H115&gt;=9.386,D115&lt;1.35,D115&lt;1.75,F115&gt;=1.5),4.05,IF(AND(A115&lt;5.85,B115&gt;=2.75,B115&gt;=2.45,F115&lt;2.5,D115&gt;=1.35,D115&lt;1.75,F115&gt;=1.5),4.5,IF(AND(B115&lt;3.3,G115&lt;0.775,D115&gt;=2.25,A115&lt;7.05,D115&gt;=2.05,D115&gt;=1.75,F115&gt;=1.5),5.64,IF(AND(B115&gt;=3.3,G115&lt;0.775,D115&gt;=2.25,A115&lt;7.05,D115&gt;=2.05,D115&gt;=1.75,F115&gt;=1.5),5.6,IF(AND(A115&lt;5.9,D115&gt;=1.25,G115&gt;=0.246,D115&gt;=1.15,H115&gt;=9.386,D115&lt;1.35,D115&lt;1.75,F115&gt;=1.5),4.2,IF(AND(A115&gt;=5.9,D115&gt;=1.25,G115&gt;=0.246,D115&gt;=1.15,H115&gt;=9.386,D115&lt;1.35,D115&lt;1.75,F115&gt;=1.5),4,IF(AND(G115&gt;=0.437,A115&gt;=5.85,B115&gt;=2.75,B115&gt;=2.45,F115&lt;2.5,D115&gt;=1.35,D115&lt;1.75,F115&gt;=1.5),4.75,IF(AND(H115&lt;9.446,G115&lt;0.437,A115&gt;=5.85,B115&gt;=2.75,B115&gt;=2.45,F115&lt;2.5,D115&gt;=1.35,D115&lt;1.75,F115&gt;=1.5),4.6,IF(AND(H115&gt;=9.446,G115&lt;0.437,A115&gt;=5.85,B115&gt;=2.75,B115&gt;=2.45,F115&lt;2.5,D115&gt;=1.35,D115&lt;1.75,F115&gt;=1.5),4.7,"shouldnthappen")))))))))))))))))))))))))))))))))))))</f>
        <v>5.45</v>
      </c>
      <c r="BC115" s="1" t="n">
        <f aca="false">IF(AND(G115&gt;=0.905,F115&lt;1.5),1.65,IF(AND(D115&gt;=0.45,G115&lt;0.905,F115&lt;1.5),1.65,IF(AND(A115&lt;5.15,D115&lt;1.55,F115&gt;=1.5),3.225,IF(AND(F115&gt;=2.5,A115&gt;=5.15,D115&lt;1.55,F115&gt;=1.5),5.05,IF(AND(H115&lt;5.767,A115&lt;7.05,D115&gt;=1.55,F115&gt;=1.5),4.5,IF(AND(D115&lt;1.7,A115&gt;=7.05,D115&gt;=1.55,F115&gt;=1.5),5.8,IF(AND(A115&gt;=5.3,G115&lt;0.207,D115&lt;0.45,G115&lt;0.905,F115&lt;1.5),1.3,IF(AND(D115&gt;=0.35,G115&gt;=0.207,D115&lt;0.45,G115&lt;0.905,F115&lt;1.5),1.5,IF(AND(G115&lt;0.155,D115&gt;=1.7,A115&gt;=7.05,D115&gt;=1.55,F115&gt;=1.5),6.7,IF(AND(G115&gt;=0.155,D115&gt;=1.7,A115&gt;=7.05,D115&gt;=1.55,F115&gt;=1.5),6.34,IF(AND(G115&lt;0.05,A115&lt;5.3,G115&lt;0.207,D115&lt;0.45,G115&lt;0.905,F115&lt;1.5),1.4,IF(AND(G115&gt;=0.05,A115&lt;5.3,G115&lt;0.207,D115&lt;0.45,G115&lt;0.905,F115&lt;1.5),1.5,IF(AND(A115&lt;4.5,D115&lt;0.35,G115&gt;=0.207,D115&lt;0.45,G115&lt;0.905,F115&lt;1.5),1.3,IF(AND(G115&lt;0.308,A115&lt;6.2,F115&lt;2.5,A115&gt;=5.15,D115&lt;1.55,F115&gt;=1.5),4.5,IF(AND(D115&lt;1.35,A115&gt;=6.2,F115&lt;2.5,A115&gt;=5.15,D115&lt;1.55,F115&gt;=1.5),4.367,IF(AND(D115&lt;1.85,A115&lt;6.15,H115&gt;=5.767,A115&lt;7.05,D115&gt;=1.55,F115&gt;=1.5),4.933,IF(AND(G115&gt;=0.558,A115&gt;=4.5,D115&lt;0.35,G115&gt;=0.207,D115&lt;0.45,G115&lt;0.905,F115&lt;1.5),1.5,IF(AND(H115&gt;=13.383,G115&gt;=0.308,A115&lt;6.2,F115&lt;2.5,A115&gt;=5.15,D115&lt;1.55,F115&gt;=1.5),4.7,IF(AND(H115&gt;=12.206,D115&gt;=1.35,A115&gt;=6.2,F115&lt;2.5,A115&gt;=5.15,D115&lt;1.55,F115&gt;=1.5),4.575,IF(AND(A115&lt;5.7,D115&gt;=1.85,A115&lt;6.15,H115&gt;=5.767,A115&lt;7.05,D115&gt;=1.55,F115&gt;=1.5),4.9,IF(AND(A115&gt;=5.7,D115&gt;=1.85,A115&lt;6.15,H115&gt;=5.767,A115&lt;7.05,D115&gt;=1.55,F115&gt;=1.5),5.1,IF(AND(G115&lt;0.079,G115&lt;0.364,A115&gt;=6.15,H115&gt;=5.767,A115&lt;7.05,D115&gt;=1.55,F115&gt;=1.5),5.6,IF(AND(G115&gt;=0.079,G115&lt;0.364,A115&gt;=6.15,H115&gt;=5.767,A115&lt;7.05,D115&gt;=1.55,F115&gt;=1.5),5.25,IF(AND(G115&gt;=0.447,G115&lt;0.558,A115&gt;=4.5,D115&lt;0.35,G115&gt;=0.207,D115&lt;0.45,G115&lt;0.905,F115&lt;1.5),1.3,IF(AND(B115&gt;=2.95,H115&lt;13.383,G115&gt;=0.308,A115&lt;6.2,F115&lt;2.5,A115&gt;=5.15,D115&lt;1.55,F115&gt;=1.5),4.6,IF(AND(B115&lt;2.65,H115&lt;12.206,D115&gt;=1.35,A115&gt;=6.2,F115&lt;2.5,A115&gt;=5.15,D115&lt;1.55,F115&gt;=1.5),4.9,IF(AND(D115&lt;2.45,A115&lt;6.6,G115&gt;=0.364,A115&gt;=6.15,H115&gt;=5.767,A115&lt;7.05,D115&gt;=1.55,F115&gt;=1.5),5.6,IF(AND(D115&gt;=2.45,A115&lt;6.6,G115&gt;=0.364,A115&gt;=6.15,H115&gt;=5.767,A115&lt;7.05,D115&gt;=1.55,F115&gt;=1.5),6,IF(AND(H115&lt;12.921,A115&gt;=6.6,G115&gt;=0.364,A115&gt;=6.15,H115&gt;=5.767,A115&lt;7.05,D115&gt;=1.55,F115&gt;=1.5),5.725,IF(AND(H115&gt;=12.921,A115&gt;=6.6,G115&gt;=0.364,A115&gt;=6.15,H115&gt;=5.767,A115&lt;7.05,D115&gt;=1.55,F115&gt;=1.5),5.367,IF(AND(B115&lt;3.15,G115&lt;0.447,G115&lt;0.558,A115&gt;=4.5,D115&lt;0.35,G115&gt;=0.207,D115&lt;0.45,G115&lt;0.905,F115&lt;1.5),1.5,IF(AND(B115&gt;=3.15,G115&lt;0.447,G115&lt;0.558,A115&gt;=4.5,D115&lt;0.35,G115&gt;=0.207,D115&lt;0.45,G115&lt;0.905,F115&lt;1.5),1.36,IF(AND(B115&gt;=2.85,B115&lt;2.95,H115&lt;13.383,G115&gt;=0.308,A115&lt;6.2,F115&lt;2.5,A115&gt;=5.15,D115&lt;1.55,F115&gt;=1.5),3.6,IF(AND(H115&lt;9.446,B115&gt;=2.65,H115&lt;12.206,D115&gt;=1.35,A115&gt;=6.2,F115&lt;2.5,A115&gt;=5.15,D115&lt;1.55,F115&gt;=1.5),4.6,IF(AND(H115&gt;=9.446,B115&gt;=2.65,H115&lt;12.206,D115&gt;=1.35,A115&gt;=6.2,F115&lt;2.5,A115&gt;=5.15,D115&lt;1.55,F115&gt;=1.5),4.7,IF(AND(D115&lt;1.2,B115&lt;2.85,B115&lt;2.95,H115&lt;13.383,G115&gt;=0.308,A115&lt;6.2,F115&lt;2.5,A115&gt;=5.15,D115&lt;1.55,F115&gt;=1.5),3.75,IF(AND(G115&lt;0.356,D115&gt;=1.2,B115&lt;2.85,B115&lt;2.95,H115&lt;13.383,G115&gt;=0.308,A115&lt;6.2,F115&lt;2.5,A115&gt;=5.15,D115&lt;1.55,F115&gt;=1.5),4.2,IF(AND(G115&gt;=0.356,D115&gt;=1.2,B115&lt;2.85,B115&lt;2.95,H115&lt;13.383,G115&gt;=0.308,A115&lt;6.2,F115&lt;2.5,A115&gt;=5.15,D115&lt;1.55,F115&gt;=1.5),3.96,"shouldnthappen"))))))))))))))))))))))))))))))))))))))</f>
        <v>5.6</v>
      </c>
      <c r="BD115" s="1" t="n">
        <f aca="false">IF(AND(B115&lt;2.7,A115&lt;5.3,B115&lt;3.15),3.42,IF(AND(F115&lt;2.5,A115&gt;=5.85,B115&gt;=3.15),4.7,IF(AND(A115&lt;4.35,B115&gt;=2.7,A115&lt;5.3,B115&lt;3.15),1.1,IF(AND(A115&gt;=4.35,B115&gt;=2.7,A115&lt;5.3,B115&lt;3.15),1.42,IF(AND(A115&gt;=7.05,F115&gt;=2.5,A115&gt;=5.3,B115&lt;3.15),6.067,IF(AND(D115&gt;=0.45,A115&lt;5.05,A115&lt;5.85,B115&gt;=3.15),1.6,IF(AND(B115&lt;3.35,A115&gt;=5.05,A115&lt;5.85,B115&gt;=3.15),1.7,IF(AND(A115&gt;=6.85,F115&gt;=2.5,A115&gt;=5.85,B115&gt;=3.15),6.22,IF(AND(D115&lt;1.25,D115&lt;1.35,F115&lt;2.5,A115&gt;=5.3,B115&lt;3.15),4.033,IF(AND(D115&gt;=1.25,D115&lt;1.35,F115&lt;2.5,A115&gt;=5.3,B115&lt;3.15),4.233,IF(AND(A115&lt;6.05,D115&gt;=1.35,F115&lt;2.5,A115&gt;=5.3,B115&lt;3.15),5.1,IF(AND(H115&gt;=13.29,A115&lt;7.05,F115&gt;=2.5,A115&gt;=5.3,B115&lt;3.15),4.96,IF(AND(G115&gt;=0.858,D115&lt;0.45,A115&lt;5.05,A115&lt;5.85,B115&gt;=3.15),1.3,IF(AND(D115&gt;=0.35,B115&gt;=3.35,A115&gt;=5.05,A115&lt;5.85,B115&gt;=3.15),1.4,IF(AND(B115&lt;3.25,A115&lt;6.85,F115&gt;=2.5,A115&gt;=5.85,B115&gt;=3.15),5.233,IF(AND(A115&gt;=6.8,A115&gt;=6.05,D115&gt;=1.35,F115&lt;2.5,A115&gt;=5.3,B115&lt;3.15),4.9,IF(AND(G115&gt;=0.622,H115&lt;13.29,A115&lt;7.05,F115&gt;=2.5,A115&gt;=5.3,B115&lt;3.15),5.067,IF(AND(H115&lt;8.834,G115&lt;0.858,D115&lt;0.45,A115&lt;5.05,A115&lt;5.85,B115&gt;=3.15),1.4,IF(AND(G115&lt;0.774,B115&gt;=3.25,A115&lt;6.85,F115&gt;=2.5,A115&gt;=5.85,B115&gt;=3.15),5.8,IF(AND(G115&gt;=0.774,B115&gt;=3.25,A115&lt;6.85,F115&gt;=2.5,A115&gt;=5.85,B115&gt;=3.15),5.4,IF(AND(H115&gt;=12.206,A115&lt;6.8,A115&gt;=6.05,D115&gt;=1.35,F115&lt;2.5,A115&gt;=5.3,B115&lt;3.15),4.5,IF(AND(G115&gt;=0.439,G115&lt;0.622,H115&lt;13.29,A115&lt;7.05,F115&gt;=2.5,A115&gt;=5.3,B115&lt;3.15),5.667,IF(AND(G115&lt;0.227,H115&gt;=8.834,G115&lt;0.858,D115&lt;0.45,A115&lt;5.05,A115&lt;5.85,B115&gt;=3.15),1.4,IF(AND(G115&gt;=0.227,H115&gt;=8.834,G115&lt;0.858,D115&lt;0.45,A115&lt;5.05,A115&lt;5.85,B115&gt;=3.15),1.3,IF(AND(G115&gt;=0.934,B115&lt;3.75,D115&lt;0.35,B115&gt;=3.35,A115&gt;=5.05,A115&lt;5.85,B115&gt;=3.15),1.7,IF(AND(G115&lt;0.823,B115&gt;=3.75,D115&lt;0.35,B115&gt;=3.35,A115&gt;=5.05,A115&lt;5.85,B115&gt;=3.15),1.55,IF(AND(G115&gt;=0.823,B115&gt;=3.75,D115&lt;0.35,B115&gt;=3.35,A115&gt;=5.05,A115&lt;5.85,B115&gt;=3.15),1.5,IF(AND(A115&lt;6.2,H115&lt;12.206,A115&lt;6.8,A115&gt;=6.05,D115&gt;=1.35,F115&lt;2.5,A115&gt;=5.3,B115&lt;3.15),4.6,IF(AND(A115&gt;=6.2,H115&lt;12.206,A115&lt;6.8,A115&gt;=6.05,D115&gt;=1.35,F115&lt;2.5,A115&gt;=5.3,B115&lt;3.15),4.74,IF(AND(H115&gt;=10.667,G115&lt;0.439,G115&lt;0.622,H115&lt;13.29,A115&lt;7.05,F115&gt;=2.5,A115&gt;=5.3,B115&lt;3.15),5.6,IF(AND(H115&lt;13.67,G115&lt;0.934,B115&lt;3.75,D115&lt;0.35,B115&gt;=3.35,A115&gt;=5.05,A115&lt;5.85,B115&gt;=3.15),1.48,IF(AND(H115&gt;=13.67,G115&lt;0.934,B115&lt;3.75,D115&lt;0.35,B115&gt;=3.35,A115&gt;=5.05,A115&lt;5.85,B115&gt;=3.15),1.3,IF(AND(G115&lt;0.301,H115&lt;10.667,G115&lt;0.439,G115&lt;0.622,H115&lt;13.29,A115&lt;7.05,F115&gt;=2.5,A115&gt;=5.3,B115&lt;3.15),5.2,IF(AND(G115&gt;=0.301,H115&lt;10.667,G115&lt;0.439,G115&lt;0.622,H115&lt;13.29,A115&lt;7.05,F115&gt;=2.5,A115&gt;=5.3,B115&lt;3.15),5.067,"shouldnthappen"))))))))))))))))))))))))))))))))))</f>
        <v>5.6</v>
      </c>
      <c r="BE115" s="1" t="n">
        <f aca="false">IF(AND(B115&gt;=3.85,A115&gt;=5.05,F115&lt;1.5),1.4,IF(AND(A115&lt;5.25,A115&lt;5.75,F115&gt;=1.5),3.15,IF(AND(A115&lt;4.95,B115&lt;3.15,A115&lt;5.05,F115&lt;1.5),1.46,IF(AND(A115&gt;=4.95,B115&lt;3.15,A115&lt;5.05,F115&lt;1.5),1.6,IF(AND(H115&lt;8.834,B115&gt;=3.15,A115&lt;5.05,F115&lt;1.5),1.4,IF(AND(D115&lt;0.25,B115&lt;3.85,A115&gt;=5.05,F115&lt;1.5),1.48,IF(AND(D115&gt;=0.25,B115&lt;3.85,A115&gt;=5.05,F115&lt;1.5),1.7,IF(AND(F115&gt;=2.5,A115&gt;=5.25,A115&lt;5.75,F115&gt;=1.5),4.9,IF(AND(H115&lt;12.45,H115&gt;=8.834,B115&gt;=3.15,A115&lt;5.05,F115&lt;1.5),1.25,IF(AND(H115&gt;=12.45,H115&gt;=8.834,B115&gt;=3.15,A115&lt;5.05,F115&lt;1.5),1.32,IF(AND(G115&lt;0.283,F115&lt;2.5,A115&gt;=5.25,A115&lt;5.75,F115&gt;=1.5),4.3,IF(AND(H115&lt;6.712,H115&lt;11.275,D115&lt;1.55,A115&gt;=5.75,F115&gt;=1.5),5,IF(AND(H115&lt;13.101,H115&gt;=11.275,D115&lt;1.55,A115&gt;=5.75,F115&gt;=1.5),3.933,IF(AND(H115&gt;=13.101,H115&gt;=11.275,D115&lt;1.55,A115&gt;=5.75,F115&gt;=1.5),4.5,IF(AND(A115&gt;=7.3,D115&lt;2.45,D115&gt;=1.55,A115&gt;=5.75,F115&gt;=1.5),6.7,IF(AND(B115&lt;3.45,D115&gt;=2.45,D115&gt;=1.55,A115&gt;=5.75,F115&gt;=1.5),5.925,IF(AND(B115&gt;=3.45,D115&gt;=2.45,D115&gt;=1.55,A115&gt;=5.75,F115&gt;=1.5),6.1,IF(AND(B115&gt;=2.8,G115&gt;=0.283,F115&lt;2.5,A115&gt;=5.25,A115&lt;5.75,F115&gt;=1.5),4.2,IF(AND(D115&lt;1.35,H115&gt;=6.712,H115&lt;11.275,D115&lt;1.55,A115&gt;=5.75,F115&gt;=1.5),4.35,IF(AND(D115&lt;1.05,B115&lt;2.8,G115&gt;=0.283,F115&lt;2.5,A115&gt;=5.25,A115&lt;5.75,F115&gt;=1.5),3.567,IF(AND(D115&gt;=1.05,B115&lt;2.8,G115&gt;=0.283,F115&lt;2.5,A115&gt;=5.25,A115&lt;5.75,F115&gt;=1.5),3.925,IF(AND(B115&lt;2.65,D115&gt;=1.35,H115&gt;=6.712,H115&lt;11.275,D115&lt;1.55,A115&gt;=5.75,F115&gt;=1.5),4.9,IF(AND(B115&gt;=2.65,D115&gt;=1.35,H115&gt;=6.712,H115&lt;11.275,D115&lt;1.55,A115&gt;=5.75,F115&gt;=1.5),4.625,IF(AND(H115&gt;=14.683,G115&gt;=0.628,A115&lt;7.3,D115&lt;2.45,D115&gt;=1.55,A115&gt;=5.75,F115&gt;=1.5),5.4,IF(AND(D115&lt;1.95,H115&lt;8.884,G115&lt;0.628,A115&lt;7.3,D115&lt;2.45,D115&gt;=1.55,A115&gt;=5.75,F115&gt;=1.5),5.1,IF(AND(D115&gt;=1.95,H115&lt;8.884,G115&lt;0.628,A115&lt;7.3,D115&lt;2.45,D115&gt;=1.55,A115&gt;=5.75,F115&gt;=1.5),5.22,IF(AND(A115&lt;6.05,H115&gt;=8.884,G115&lt;0.628,A115&lt;7.3,D115&lt;2.45,D115&gt;=1.55,A115&gt;=5.75,F115&gt;=1.5),5.1,IF(AND(G115&lt;0.817,H115&lt;14.683,G115&gt;=0.628,A115&lt;7.3,D115&lt;2.45,D115&gt;=1.55,A115&gt;=5.75,F115&gt;=1.5),4.967,IF(AND(G115&gt;=0.817,H115&lt;14.683,G115&gt;=0.628,A115&lt;7.3,D115&lt;2.45,D115&gt;=1.55,A115&gt;=5.75,F115&gt;=1.5),5.1,IF(AND(H115&lt;9.637,A115&gt;=6.05,H115&gt;=8.884,G115&lt;0.628,A115&lt;7.3,D115&lt;2.45,D115&gt;=1.55,A115&gt;=5.75,F115&gt;=1.5),5.9,IF(AND(D115&lt;1.85,H115&gt;=9.637,A115&gt;=6.05,H115&gt;=8.884,G115&lt;0.628,A115&lt;7.3,D115&lt;2.45,D115&gt;=1.55,A115&gt;=5.75,F115&gt;=1.5),5.733,IF(AND(G115&gt;=0.388,D115&gt;=1.85,H115&gt;=9.637,A115&gt;=6.05,H115&gt;=8.884,G115&lt;0.628,A115&lt;7.3,D115&lt;2.45,D115&gt;=1.55,A115&gt;=5.75,F115&gt;=1.5),5.64,IF(AND(B115&lt;2.95,G115&lt;0.388,D115&gt;=1.85,H115&gt;=9.637,A115&gt;=6.05,H115&gt;=8.884,G115&lt;0.628,A115&lt;7.3,D115&lt;2.45,D115&gt;=1.55,A115&gt;=5.75,F115&gt;=1.5),5.5,IF(AND(B115&gt;=2.95,G115&lt;0.388,D115&gt;=1.85,H115&gt;=9.637,A115&gt;=6.05,H115&gt;=8.884,G115&lt;0.628,A115&lt;7.3,D115&lt;2.45,D115&gt;=1.55,A115&gt;=5.75,F115&gt;=1.5),5.333,"shouldnthappen"))))))))))))))))))))))))))))))))))</f>
        <v>5.333</v>
      </c>
      <c r="BF115" s="1" t="n">
        <f aca="false">IF(AND(D115&gt;=0.35,F115&lt;1.5),1.65,IF(AND(H115&gt;=16.227,D115&gt;=1.55,F115&gt;=1.5),6.533,IF(AND(A115&gt;=5.45,G115&lt;0.174,D115&lt;0.35,F115&lt;1.5),1.7,IF(AND(D115&lt;0.15,G115&gt;=0.174,D115&lt;0.35,F115&lt;1.5),1.38,IF(AND(D115&gt;=1.15,D115&lt;1.25,D115&lt;1.55,F115&gt;=1.5),3.967,IF(AND(H115&lt;8.376,A115&lt;5.45,G115&lt;0.174,D115&lt;0.35,F115&lt;1.5),1.4,IF(AND(H115&gt;=8.376,A115&lt;5.45,G115&lt;0.174,D115&lt;0.35,F115&lt;1.5),1.5,IF(AND(B115&lt;3.1,D115&gt;=0.15,G115&gt;=0.174,D115&lt;0.35,F115&lt;1.5),1.475,IF(AND(H115&lt;10.258,D115&lt;1.15,D115&lt;1.25,D115&lt;1.55,F115&gt;=1.5),3.24,IF(AND(H115&gt;=10.258,D115&lt;1.15,D115&lt;1.25,D115&lt;1.55,F115&gt;=1.5),3.875,IF(AND(F115&gt;=2.5,H115&lt;10.927,D115&gt;=1.25,D115&lt;1.55,F115&gt;=1.5),5.05,IF(AND(D115&lt;1.35,H115&gt;=10.927,D115&gt;=1.25,D115&lt;1.55,F115&gt;=1.5),4.25,IF(AND(A115&gt;=6.95,D115&lt;1.75,H115&lt;16.227,D115&gt;=1.55,F115&gt;=1.5),5.8,IF(AND(B115&lt;3.3,B115&gt;=3.1,D115&gt;=0.15,G115&gt;=0.174,D115&lt;0.35,F115&lt;1.5),1.3,IF(AND(H115&lt;12.278,D115&gt;=1.35,H115&gt;=10.927,D115&gt;=1.25,D115&lt;1.55,F115&gt;=1.5),4.9,IF(AND(G115&lt;0.226,A115&lt;6.95,D115&lt;1.75,H115&lt;16.227,D115&gt;=1.55,F115&gt;=1.5),5,IF(AND(G115&gt;=0.226,A115&lt;6.95,D115&lt;1.75,H115&lt;16.227,D115&gt;=1.55,F115&gt;=1.5),4.62,IF(AND(H115&lt;9.35,B115&lt;2.95,D115&gt;=1.75,H115&lt;16.227,D115&gt;=1.55,F115&gt;=1.5),6.3,IF(AND(H115&gt;=9.35,B115&lt;2.95,D115&gt;=1.75,H115&lt;16.227,D115&gt;=1.55,F115&gt;=1.5),5.58,IF(AND(A115&lt;5.05,B115&gt;=3.3,B115&gt;=3.1,D115&gt;=0.15,G115&gt;=0.174,D115&lt;0.35,F115&lt;1.5),1.35,IF(AND(A115&gt;=5.05,B115&gt;=3.3,B115&gt;=3.1,D115&gt;=0.15,G115&gt;=0.174,D115&lt;0.35,F115&lt;1.5),1.46,IF(AND(B115&lt;2.8,A115&lt;5.65,F115&lt;2.5,H115&lt;10.927,D115&gt;=1.25,D115&lt;1.55,F115&gt;=1.5),4.075,IF(AND(B115&gt;=2.8,A115&lt;5.65,F115&lt;2.5,H115&lt;10.927,D115&gt;=1.25,D115&lt;1.55,F115&gt;=1.5),3.933,IF(AND(A115&lt;6.25,A115&gt;=5.65,F115&lt;2.5,H115&lt;10.927,D115&gt;=1.25,D115&lt;1.55,F115&gt;=1.5),4.533,IF(AND(A115&gt;=6.25,A115&gt;=5.65,F115&lt;2.5,H115&lt;10.927,D115&gt;=1.25,D115&lt;1.55,F115&gt;=1.5),4.3,IF(AND(A115&lt;6.5,H115&gt;=12.278,D115&gt;=1.35,H115&gt;=10.927,D115&gt;=1.25,D115&lt;1.55,F115&gt;=1.5),4.55,IF(AND(A115&gt;=6.5,H115&gt;=12.278,D115&gt;=1.35,H115&gt;=10.927,D115&gt;=1.25,D115&lt;1.55,F115&gt;=1.5),4.775,IF(AND(H115&lt;9.884,D115&lt;2.1,B115&gt;=2.95,D115&gt;=1.75,H115&lt;16.227,D115&gt;=1.55,F115&gt;=1.5),5.5,IF(AND(H115&gt;=9.884,D115&lt;2.1,B115&gt;=2.95,D115&gt;=1.75,H115&lt;16.227,D115&gt;=1.55,F115&gt;=1.5),5.1,IF(AND(H115&lt;10.393,D115&gt;=2.1,B115&gt;=2.95,D115&gt;=1.75,H115&lt;16.227,D115&gt;=1.55,F115&gt;=1.5),5.74,IF(AND(D115&lt;2.25,H115&gt;=10.393,D115&gt;=2.1,B115&gt;=2.95,D115&gt;=1.75,H115&lt;16.227,D115&gt;=1.55,F115&gt;=1.5),5.8,IF(AND(D115&gt;=2.25,H115&gt;=10.393,D115&gt;=2.1,B115&gt;=2.95,D115&gt;=1.75,H115&lt;16.227,D115&gt;=1.55,F115&gt;=1.5),5.4,"shouldnthappen"))))))))))))))))))))))))))))))))</f>
        <v>5.8</v>
      </c>
      <c r="BG115" s="1" t="n">
        <f aca="false">IF(AND(G115&lt;0.096,A115&lt;5.45),2.95,IF(AND(F115&gt;=1.5,G115&gt;=0.096,A115&lt;5.45),3,IF(AND(D115&lt;0.6,A115&lt;5.9,A115&gt;=5.45),1.4,IF(AND(F115&gt;=2.5,D115&gt;=0.6,A115&lt;5.9,A115&gt;=5.45),5.1,IF(AND(A115&lt;7.45,A115&gt;=7.05,A115&gt;=5.9,A115&gt;=5.45),6.167,IF(AND(B115&gt;=3.55,G115&lt;0.587,F115&lt;1.5,G115&gt;=0.096,A115&lt;5.45),1,IF(AND(A115&lt;5.05,G115&gt;=0.587,F115&lt;1.5,G115&gt;=0.096,A115&lt;5.45),1.35,IF(AND(B115&lt;2.75,D115&lt;1.7,A115&lt;7.05,A115&gt;=5.9,A115&gt;=5.45),4.9,IF(AND(A115&lt;6.2,D115&gt;=1.7,A115&lt;7.05,A115&gt;=5.9,A115&gt;=5.45),4.833,IF(AND(H115&lt;17.32,A115&gt;=7.45,A115&gt;=7.05,A115&gt;=5.9,A115&gt;=5.45),6.68,IF(AND(H115&gt;=17.32,A115&gt;=7.45,A115&gt;=7.05,A115&gt;=5.9,A115&gt;=5.45),6.4,IF(AND(G115&lt;0.161,B115&lt;3.55,G115&lt;0.587,F115&lt;1.5,G115&gt;=0.096,A115&lt;5.45),1.5,IF(AND(H115&lt;11.016,A115&gt;=5.05,G115&gt;=0.587,F115&lt;1.5,G115&gt;=0.096,A115&lt;5.45),1.633,IF(AND(H115&lt;11.001,G115&lt;0.372,F115&lt;2.5,D115&gt;=0.6,A115&lt;5.9,A115&gt;=5.45),4.133,IF(AND(H115&gt;=11.001,G115&lt;0.372,F115&lt;2.5,D115&gt;=0.6,A115&lt;5.9,A115&gt;=5.45),4.3,IF(AND(H115&lt;6.808,G115&gt;=0.372,F115&lt;2.5,D115&gt;=0.6,A115&lt;5.9,A115&gt;=5.45),4,IF(AND(A115&gt;=6.75,B115&gt;=2.75,D115&lt;1.7,A115&lt;7.05,A115&gt;=5.9,A115&gt;=5.45),4.84,IF(AND(H115&lt;12.467,G115&gt;=0.161,B115&lt;3.55,G115&lt;0.587,F115&lt;1.5,G115&gt;=0.096,A115&lt;5.45),1.3,IF(AND(D115&lt;0.25,H115&gt;=11.016,A115&gt;=5.05,G115&gt;=0.587,F115&lt;1.5,G115&gt;=0.096,A115&lt;5.45),1.52,IF(AND(D115&gt;=0.25,H115&gt;=11.016,A115&gt;=5.05,G115&gt;=0.587,F115&lt;1.5,G115&gt;=0.096,A115&lt;5.45),1.5,IF(AND(H115&lt;11.218,H115&gt;=6.808,G115&gt;=0.372,F115&lt;2.5,D115&gt;=0.6,A115&lt;5.9,A115&gt;=5.45),3.7,IF(AND(H115&gt;=11.218,H115&gt;=6.808,G115&gt;=0.372,F115&lt;2.5,D115&gt;=0.6,A115&lt;5.9,A115&gt;=5.45),3.9,IF(AND(B115&lt;2.95,A115&lt;6.75,B115&gt;=2.75,D115&lt;1.7,A115&lt;7.05,A115&gt;=5.9,A115&gt;=5.45),4.2,IF(AND(B115&gt;=2.95,A115&lt;6.75,B115&gt;=2.75,D115&lt;1.7,A115&lt;7.05,A115&gt;=5.9,A115&gt;=5.45),4.6,IF(AND(D115&gt;=2.45,A115&lt;6.85,A115&gt;=6.2,D115&gt;=1.7,A115&lt;7.05,A115&gt;=5.9,A115&gt;=5.45),5.9,IF(AND(G115&lt;0.312,A115&gt;=6.85,A115&gt;=6.2,D115&gt;=1.7,A115&lt;7.05,A115&gt;=5.9,A115&gt;=5.45),5.1,IF(AND(G115&gt;=0.312,A115&gt;=6.85,A115&gt;=6.2,D115&gt;=1.7,A115&lt;7.05,A115&gt;=5.9,A115&gt;=5.45),5.4,IF(AND(G115&lt;0.251,H115&gt;=12.467,G115&gt;=0.161,B115&lt;3.55,G115&lt;0.587,F115&lt;1.5,G115&gt;=0.096,A115&lt;5.45),1.35,IF(AND(G115&gt;=0.251,H115&gt;=12.467,G115&gt;=0.161,B115&lt;3.55,G115&lt;0.587,F115&lt;1.5,G115&gt;=0.096,A115&lt;5.45),1.467,IF(AND(G115&gt;=0.628,D115&lt;2.45,A115&lt;6.85,A115&gt;=6.2,D115&gt;=1.7,A115&lt;7.05,A115&gt;=5.9,A115&gt;=5.45),5.1,IF(AND(A115&gt;=6.75,G115&lt;0.628,D115&lt;2.45,A115&lt;6.85,A115&gt;=6.2,D115&gt;=1.7,A115&lt;7.05,A115&gt;=5.9,A115&gt;=5.45),5.9,IF(AND(H115&lt;11.824,A115&lt;6.75,G115&lt;0.628,D115&lt;2.45,A115&lt;6.85,A115&gt;=6.2,D115&gt;=1.7,A115&lt;7.05,A115&gt;=5.9,A115&gt;=5.45),5.44,IF(AND(H115&lt;14.378,H115&gt;=11.824,A115&lt;6.75,G115&lt;0.628,D115&lt;2.45,A115&lt;6.85,A115&gt;=6.2,D115&gt;=1.7,A115&lt;7.05,A115&gt;=5.9,A115&gt;=5.45),5.6,IF(AND(H115&gt;=14.378,H115&gt;=11.824,A115&lt;6.75,G115&lt;0.628,D115&lt;2.45,A115&lt;6.85,A115&gt;=6.2,D115&gt;=1.7,A115&lt;7.05,A115&gt;=5.9,A115&gt;=5.45),5.8,"shouldnthappen"))))))))))))))))))))))))))))))))))</f>
        <v>5.9</v>
      </c>
      <c r="BH115" s="1" t="n">
        <f aca="false">IF(AND(G115&gt;=0.905,F115&lt;1.5),1.8,IF(AND(H115&lt;5.523,G115&lt;0.905,F115&lt;1.5),1,IF(AND(D115&gt;=0.4,H115&gt;=5.523,G115&lt;0.905,F115&lt;1.5),1.7,IF(AND(G115&gt;=0.878,D115&lt;1.35,F115&lt;2.5,F115&gt;=1.5),4.4,IF(AND(A115&lt;5.4,D115&gt;=1.35,F115&lt;2.5,F115&gt;=1.5),3.9,IF(AND(G115&lt;0.177,B115&lt;3.15,F115&gt;=2.5,F115&gt;=1.5),6.15,IF(AND(H115&lt;10.393,B115&gt;=3.15,F115&gt;=2.5,F115&gt;=1.5),5.94,IF(AND(H115&gt;=10.393,B115&gt;=3.15,F115&gt;=2.5,F115&gt;=1.5),5.467,IF(AND(D115&gt;=1.25,G115&lt;0.878,D115&lt;1.35,F115&lt;2.5,F115&gt;=1.5),4.18,IF(AND(G115&gt;=0.709,A115&gt;=5.4,D115&gt;=1.35,F115&lt;2.5,F115&gt;=1.5),4.9,IF(AND(B115&lt;2.6,G115&gt;=0.177,B115&lt;3.15,F115&gt;=2.5,F115&gt;=1.5),4.8,IF(AND(A115&lt;4.35,A115&lt;5.05,D115&lt;0.4,H115&gt;=5.523,G115&lt;0.905,F115&lt;1.5),1.1,IF(AND(A115&gt;=5.6,A115&gt;=5.05,D115&lt;0.4,H115&gt;=5.523,G115&lt;0.905,F115&lt;1.5),1.7,IF(AND(D115&lt;1.05,D115&lt;1.25,G115&lt;0.878,D115&lt;1.35,F115&lt;2.5,F115&gt;=1.5),3.6,IF(AND(D115&gt;=1.55,G115&lt;0.709,A115&gt;=5.4,D115&gt;=1.35,F115&lt;2.5,F115&gt;=1.5),4.975,IF(AND(D115&lt;1.7,B115&gt;=2.6,G115&gt;=0.177,B115&lt;3.15,F115&gt;=2.5,F115&gt;=1.5),5.8,IF(AND(B115&lt;3.15,A115&gt;=4.35,A115&lt;5.05,D115&lt;0.4,H115&gt;=5.523,G115&lt;0.905,F115&lt;1.5),1.46,IF(AND(A115&gt;=5.45,A115&lt;5.6,A115&gt;=5.05,D115&lt;0.4,H115&gt;=5.523,G115&lt;0.905,F115&lt;1.5),1.35,IF(AND(H115&lt;10.974,D115&gt;=1.05,D115&lt;1.25,G115&lt;0.878,D115&lt;1.35,F115&lt;2.5,F115&gt;=1.5),3.8,IF(AND(H115&gt;=13.654,D115&lt;1.55,G115&lt;0.709,A115&gt;=5.4,D115&gt;=1.35,F115&lt;2.5,F115&gt;=1.5),4.725,IF(AND(A115&lt;4.5,B115&gt;=3.15,A115&gt;=4.35,A115&lt;5.05,D115&lt;0.4,H115&gt;=5.523,G115&lt;0.905,F115&lt;1.5),1.3,IF(AND(G115&lt;0.676,A115&lt;5.45,A115&lt;5.6,A115&gt;=5.05,D115&lt;0.4,H115&gt;=5.523,G115&lt;0.905,F115&lt;1.5),1.5,IF(AND(G115&gt;=0.676,A115&lt;5.45,A115&lt;5.6,A115&gt;=5.05,D115&lt;0.4,H115&gt;=5.523,G115&lt;0.905,F115&lt;1.5),1.55,IF(AND(A115&lt;5.7,H115&gt;=10.974,D115&gt;=1.05,D115&lt;1.25,G115&lt;0.878,D115&lt;1.35,F115&lt;2.5,F115&gt;=1.5),3.9,IF(AND(A115&gt;=5.7,H115&gt;=10.974,D115&gt;=1.05,D115&lt;1.25,G115&lt;0.878,D115&lt;1.35,F115&lt;2.5,F115&gt;=1.5),3.933,IF(AND(G115&gt;=0.644,H115&lt;13.654,D115&lt;1.55,G115&lt;0.709,A115&gt;=5.4,D115&gt;=1.35,F115&lt;2.5,F115&gt;=1.5),4.4,IF(AND(B115&lt;2.9,A115&lt;6.2,D115&gt;=1.7,B115&gt;=2.6,G115&gt;=0.177,B115&lt;3.15,F115&gt;=2.5,F115&gt;=1.5),5.02,IF(AND(B115&gt;=2.9,A115&lt;6.2,D115&gt;=1.7,B115&gt;=2.6,G115&gt;=0.177,B115&lt;3.15,F115&gt;=2.5,F115&gt;=1.5),4.8,IF(AND(D115&lt;2.2,A115&gt;=6.2,D115&gt;=1.7,B115&gt;=2.6,G115&gt;=0.177,B115&lt;3.15,F115&gt;=2.5,F115&gt;=1.5),5.325,IF(AND(D115&gt;=2.2,A115&gt;=6.2,D115&gt;=1.7,B115&gt;=2.6,G115&gt;=0.177,B115&lt;3.15,F115&gt;=2.5,F115&gt;=1.5),5.1,IF(AND(D115&lt;0.25,A115&gt;=4.5,B115&gt;=3.15,A115&gt;=4.35,A115&lt;5.05,D115&lt;0.4,H115&gt;=5.523,G115&lt;0.905,F115&lt;1.5),1.357,IF(AND(D115&gt;=0.25,A115&gt;=4.5,B115&gt;=3.15,A115&gt;=4.35,A115&lt;5.05,D115&lt;0.4,H115&gt;=5.523,G115&lt;0.905,F115&lt;1.5),1.333,IF(AND(H115&lt;10.723,G115&lt;0.644,H115&lt;13.654,D115&lt;1.55,G115&lt;0.709,A115&gt;=5.4,D115&gt;=1.35,F115&lt;2.5,F115&gt;=1.5),4.6,IF(AND(H115&gt;=10.723,G115&lt;0.644,H115&lt;13.654,D115&lt;1.55,G115&lt;0.709,A115&gt;=5.4,D115&gt;=1.35,F115&lt;2.5,F115&gt;=1.5),4.5,"shouldnthappen"))))))))))))))))))))))))))))))))))</f>
        <v>6.15</v>
      </c>
      <c r="BI115" s="1" t="n">
        <f aca="false">IF(AND(D115&gt;=0.8,A115&lt;5.45),3.9,IF(AND(D115&gt;=0.45,D115&lt;0.8,A115&lt;5.45),1.66,IF(AND(H115&lt;16.447,B115&gt;=3.45,A115&gt;=5.45),1.525,IF(AND(H115&gt;=16.447,B115&gt;=3.45,A115&gt;=5.45),6.4,IF(AND(H115&lt;5.245,D115&lt;0.45,D115&lt;0.8,A115&lt;5.45),1,IF(AND(A115&gt;=7.2,G115&lt;0.154,B115&lt;3.45,A115&gt;=5.45),6.7,IF(AND(D115&lt;1.65,A115&lt;7.2,G115&lt;0.154,B115&lt;3.45,A115&gt;=5.45),4.7,IF(AND(D115&gt;=1.65,A115&lt;7.2,G115&lt;0.154,B115&lt;3.45,A115&gt;=5.45),5.52,IF(AND(D115&gt;=0.25,A115&lt;5.05,H115&gt;=5.245,D115&lt;0.45,D115&lt;0.8,A115&lt;5.45),1.35,IF(AND(H115&lt;6.089,A115&gt;=5.05,H115&gt;=5.245,D115&lt;0.45,D115&lt;0.8,A115&lt;5.45),1.7,IF(AND(D115&lt;1.2,B115&lt;2.6,A115&lt;5.75,G115&gt;=0.154,B115&lt;3.45,A115&gt;=5.45),3.85,IF(AND(D115&gt;=1.2,B115&lt;2.6,A115&lt;5.75,G115&gt;=0.154,B115&lt;3.45,A115&gt;=5.45),4,IF(AND(D115&gt;=1.65,B115&gt;=2.6,A115&lt;5.75,G115&gt;=0.154,B115&lt;3.45,A115&gt;=5.45),4.9,IF(AND(G115&lt;0.353,F115&lt;2.5,A115&gt;=5.75,G115&gt;=0.154,B115&lt;3.45,A115&gt;=5.45),4.25,IF(AND(A115&gt;=7.25,F115&gt;=2.5,A115&gt;=5.75,G115&gt;=0.154,B115&lt;3.45,A115&gt;=5.45),6.45,IF(AND(H115&lt;11.218,D115&lt;0.25,A115&lt;5.05,H115&gt;=5.245,D115&lt;0.45,D115&lt;0.8,A115&lt;5.45),1.42,IF(AND(G115&lt;0.517,H115&gt;=6.089,A115&gt;=5.05,H115&gt;=5.245,D115&lt;0.45,D115&lt;0.8,A115&lt;5.45),1.44,IF(AND(G115&gt;=0.517,H115&gt;=6.089,A115&gt;=5.05,H115&gt;=5.245,D115&lt;0.45,D115&lt;0.8,A115&lt;5.45),1.54,IF(AND(H115&gt;=10.194,D115&lt;1.65,B115&gt;=2.6,A115&lt;5.75,G115&gt;=0.154,B115&lt;3.45,A115&gt;=5.45),4.35,IF(AND(B115&gt;=3.15,G115&gt;=0.353,F115&lt;2.5,A115&gt;=5.75,G115&gt;=0.154,B115&lt;3.45,A115&gt;=5.45),4.7,IF(AND(H115&lt;7.716,A115&lt;7.25,F115&gt;=2.5,A115&gt;=5.75,G115&gt;=0.154,B115&lt;3.45,A115&gt;=5.45),5.04,IF(AND(G115&lt;0.175,H115&gt;=11.218,D115&lt;0.25,A115&lt;5.05,H115&gt;=5.245,D115&lt;0.45,D115&lt;0.8,A115&lt;5.45),1.5,IF(AND(H115&lt;7.713,H115&lt;10.194,D115&lt;1.65,B115&gt;=2.6,A115&lt;5.75,G115&gt;=0.154,B115&lt;3.45,A115&gt;=5.45),4.1,IF(AND(H115&gt;=7.713,H115&lt;10.194,D115&lt;1.65,B115&gt;=2.6,A115&lt;5.75,G115&gt;=0.154,B115&lt;3.45,A115&gt;=5.45),4.2,IF(AND(B115&gt;=3.05,B115&lt;3.15,G115&gt;=0.353,F115&lt;2.5,A115&gt;=5.75,G115&gt;=0.154,B115&lt;3.45,A115&gt;=5.45),4.4,IF(AND(D115&gt;=2.45,H115&gt;=7.716,A115&lt;7.25,F115&gt;=2.5,A115&gt;=5.75,G115&gt;=0.154,B115&lt;3.45,A115&gt;=5.45),5.85,IF(AND(D115&lt;0.15,G115&gt;=0.175,H115&gt;=11.218,D115&lt;0.25,A115&lt;5.05,H115&gt;=5.245,D115&lt;0.45,D115&lt;0.8,A115&lt;5.45),1.1,IF(AND(H115&gt;=16.317,B115&lt;3.05,B115&lt;3.15,G115&gt;=0.353,F115&lt;2.5,A115&gt;=5.75,G115&gt;=0.154,B115&lt;3.45,A115&gt;=5.45),4.8,IF(AND(G115&gt;=0.857,D115&lt;2.45,H115&gt;=7.716,A115&lt;7.25,F115&gt;=2.5,A115&gt;=5.75,G115&gt;=0.154,B115&lt;3.45,A115&gt;=5.45),5.05,IF(AND(G115&lt;0.245,D115&gt;=0.15,G115&gt;=0.175,H115&gt;=11.218,D115&lt;0.25,A115&lt;5.05,H115&gt;=5.245,D115&lt;0.45,D115&lt;0.8,A115&lt;5.45),1.3,IF(AND(G115&gt;=0.245,D115&gt;=0.15,G115&gt;=0.175,H115&gt;=11.218,D115&lt;0.25,A115&lt;5.05,H115&gt;=5.245,D115&lt;0.45,D115&lt;0.8,A115&lt;5.45),1.22,IF(AND(B115&lt;2.85,H115&lt;16.317,B115&lt;3.05,B115&lt;3.15,G115&gt;=0.353,F115&lt;2.5,A115&gt;=5.75,G115&gt;=0.154,B115&lt;3.45,A115&gt;=5.45),4.6,IF(AND(B115&gt;=2.85,H115&lt;16.317,B115&lt;3.05,B115&lt;3.15,G115&gt;=0.353,F115&lt;2.5,A115&gt;=5.75,G115&gt;=0.154,B115&lt;3.45,A115&gt;=5.45),4.633,IF(AND(D115&lt;1.85,G115&lt;0.857,D115&lt;2.45,H115&gt;=7.716,A115&lt;7.25,F115&gt;=2.5,A115&gt;=5.75,G115&gt;=0.154,B115&lt;3.45,A115&gt;=5.45),5.8,IF(AND(H115&lt;11.297,D115&gt;=1.85,G115&lt;0.857,D115&lt;2.45,H115&gt;=7.716,A115&lt;7.25,F115&gt;=2.5,A115&gt;=5.75,G115&gt;=0.154,B115&lt;3.45,A115&gt;=5.45),5.3,IF(AND(G115&lt;0.388,H115&gt;=11.297,D115&gt;=1.85,G115&lt;0.857,D115&lt;2.45,H115&gt;=7.716,A115&lt;7.25,F115&gt;=2.5,A115&gt;=5.75,G115&gt;=0.154,B115&lt;3.45,A115&gt;=5.45),5.4,IF(AND(G115&gt;=0.388,H115&gt;=11.297,D115&gt;=1.85,G115&lt;0.857,D115&lt;2.45,H115&gt;=7.716,A115&lt;7.25,F115&gt;=2.5,A115&gt;=5.75,G115&gt;=0.154,B115&lt;3.45,A115&gt;=5.45),5.6,"shouldnthappen")))))))))))))))))))))))))))))))))))))</f>
        <v>5.52</v>
      </c>
      <c r="BJ115" s="1" t="n">
        <f aca="false">IF(AND(F115&gt;=2,B115&gt;=3.35),6.1,IF(AND(H115&gt;=12.719,F115&lt;1.5,B115&lt;3.35),1.567,IF(AND(H115&lt;5.245,F115&lt;2,B115&gt;=3.35),1,IF(AND(D115&lt;0.15,H115&lt;12.719,F115&lt;1.5,B115&lt;3.35),1.5,IF(AND(D115&gt;=0.35,H115&gt;=5.245,F115&lt;2,B115&gt;=3.35),1.6,IF(AND(A115&lt;4.9,D115&gt;=0.15,H115&lt;12.719,F115&lt;1.5,B115&lt;3.35),1.36,IF(AND(B115&lt;2.65,G115&lt;0.572,D115&lt;1.45,F115&gt;=1.5,B115&lt;3.35),3.5,IF(AND(A115&lt;6.1,F115&lt;2.5,D115&gt;=1.45,F115&gt;=1.5,B115&lt;3.35),5.1,IF(AND(G115&gt;=0.607,D115&lt;0.35,H115&gt;=5.245,F115&lt;2,B115&gt;=3.35),1.65,IF(AND(G115&lt;0.546,A115&gt;=4.9,D115&gt;=0.15,H115&lt;12.719,F115&lt;1.5,B115&lt;3.35),1.2,IF(AND(G115&gt;=0.546,A115&gt;=4.9,D115&gt;=0.15,H115&lt;12.719,F115&lt;1.5,B115&lt;3.35),1.4,IF(AND(A115&gt;=6.3,B115&gt;=2.65,G115&lt;0.572,D115&lt;1.45,F115&gt;=1.5,B115&lt;3.35),4.8,IF(AND(D115&lt;1.15,B115&lt;2.85,G115&gt;=0.572,D115&lt;1.45,F115&gt;=1.5,B115&lt;3.35),3.9,IF(AND(B115&gt;=3.15,B115&gt;=2.85,G115&gt;=0.572,D115&lt;1.45,F115&gt;=1.5,B115&lt;3.35),4.7,IF(AND(B115&lt;2.95,A115&gt;=6.1,F115&lt;2.5,D115&gt;=1.45,F115&gt;=1.5,B115&lt;3.35),4.533,IF(AND(B115&gt;=2.95,A115&gt;=6.1,F115&lt;2.5,D115&gt;=1.45,F115&gt;=1.5,B115&lt;3.35),4.75,IF(AND(A115&gt;=6.7,G115&lt;0.107,F115&gt;=2.5,D115&gt;=1.45,F115&gt;=1.5,B115&lt;3.35),5.7,IF(AND(G115&gt;=0.385,G115&lt;0.607,D115&lt;0.35,H115&gt;=5.245,F115&lt;2,B115&gt;=3.35),1.325,IF(AND(D115&lt;1.25,A115&lt;6.3,B115&gt;=2.65,G115&lt;0.572,D115&lt;1.45,F115&gt;=1.5,B115&lt;3.35),4,IF(AND(D115&gt;=1.25,A115&lt;6.3,B115&gt;=2.65,G115&lt;0.572,D115&lt;1.45,F115&gt;=1.5,B115&lt;3.35),4.18,IF(AND(G115&lt;0.907,D115&gt;=1.15,B115&lt;2.85,G115&gt;=0.572,D115&lt;1.45,F115&gt;=1.5,B115&lt;3.35),4,IF(AND(G115&gt;=0.907,D115&gt;=1.15,B115&lt;2.85,G115&gt;=0.572,D115&lt;1.45,F115&gt;=1.5,B115&lt;3.35),4.4,IF(AND(H115&lt;8.326,B115&lt;3.15,B115&gt;=2.85,G115&gt;=0.572,D115&lt;1.45,F115&gt;=1.5,B115&lt;3.35),3.6,IF(AND(H115&gt;=8.326,B115&lt;3.15,B115&gt;=2.85,G115&gt;=0.572,D115&lt;1.45,F115&gt;=1.5,B115&lt;3.35),4.48,IF(AND(B115&lt;2.95,A115&lt;6.7,G115&lt;0.107,F115&gt;=2.5,D115&gt;=1.45,F115&gt;=1.5,B115&lt;3.35),5.6,IF(AND(B115&gt;=2.95,A115&lt;6.7,G115&lt;0.107,F115&gt;=2.5,D115&gt;=1.45,F115&gt;=1.5,B115&lt;3.35),5.5,IF(AND(G115&lt;0.205,G115&lt;0.432,G115&gt;=0.107,F115&gt;=2.5,D115&gt;=1.45,F115&gt;=1.5,B115&lt;3.35),5.3,IF(AND(B115&gt;=3.05,G115&gt;=0.432,G115&gt;=0.107,F115&gt;=2.5,D115&gt;=1.45,F115&gt;=1.5,B115&lt;3.35),5.86,IF(AND(H115&gt;=14.057,G115&lt;0.385,G115&lt;0.607,D115&lt;0.35,H115&gt;=5.245,F115&lt;2,B115&gt;=3.35),1.7,IF(AND(D115&lt;1.7,G115&gt;=0.205,G115&lt;0.432,G115&gt;=0.107,F115&gt;=2.5,D115&gt;=1.45,F115&gt;=1.5,B115&lt;3.35),5,IF(AND(G115&lt;0.779,B115&lt;3.05,G115&gt;=0.432,G115&gt;=0.107,F115&gt;=2.5,D115&gt;=1.45,F115&gt;=1.5,B115&lt;3.35),4.9,IF(AND(G115&gt;=0.779,B115&lt;3.05,G115&gt;=0.432,G115&gt;=0.107,F115&gt;=2.5,D115&gt;=1.45,F115&gt;=1.5,B115&lt;3.35),5.533,IF(AND(D115&gt;=0.25,H115&lt;14.057,G115&lt;0.385,G115&lt;0.607,D115&lt;0.35,H115&gt;=5.245,F115&lt;2,B115&gt;=3.35),1.4,IF(AND(B115&lt;2.85,D115&gt;=1.7,G115&gt;=0.205,G115&lt;0.432,G115&gt;=0.107,F115&gt;=2.5,D115&gt;=1.45,F115&gt;=1.5,B115&lt;3.35),5.1,IF(AND(B115&gt;=2.85,D115&gt;=1.7,G115&gt;=0.205,G115&lt;0.432,G115&gt;=0.107,F115&gt;=2.5,D115&gt;=1.45,F115&gt;=1.5,B115&lt;3.35),5.15,IF(AND(A115&lt;5.1,D115&lt;0.25,H115&lt;14.057,G115&lt;0.385,G115&lt;0.607,D115&lt;0.35,H115&gt;=5.245,F115&lt;2,B115&gt;=3.35),1.4,IF(AND(A115&gt;=5.1,D115&lt;0.25,H115&lt;14.057,G115&lt;0.385,G115&lt;0.607,D115&lt;0.35,H115&gt;=5.245,F115&lt;2,B115&gt;=3.35),1.5,"shouldnthappen")))))))))))))))))))))))))))))))))))))</f>
        <v>5.7</v>
      </c>
    </row>
    <row r="116" customFormat="false" ht="13.8" hidden="false" customHeight="false" outlineLevel="0" collapsed="false">
      <c r="A116" s="1" t="n">
        <v>5.7</v>
      </c>
      <c r="B116" s="1" t="n">
        <v>2.5</v>
      </c>
      <c r="C116" s="1" t="n">
        <v>5</v>
      </c>
      <c r="D116" s="1" t="n">
        <v>2</v>
      </c>
      <c r="E116" s="1" t="s">
        <v>93</v>
      </c>
      <c r="F116" s="1" t="n">
        <v>3</v>
      </c>
      <c r="G116" s="1" t="n">
        <v>0.693602897459641</v>
      </c>
      <c r="H116" s="16" t="n">
        <v>11.2098885623738</v>
      </c>
      <c r="I116" s="11" t="n">
        <f aca="false">C116</f>
        <v>5</v>
      </c>
      <c r="J116" s="1" t="n">
        <f aca="false">AVERAGE(M116:BJ116)</f>
        <v>4.9417</v>
      </c>
      <c r="K116" s="15" t="n">
        <f aca="false">1-SQRT(VAR(M116:BJ116, I116)) / AVERAGE(M116:BJ116)</f>
        <v>0.896939515443986</v>
      </c>
      <c r="L116" s="1" t="n">
        <f aca="false">(J116-I116)/I116</f>
        <v>-0.01166</v>
      </c>
      <c r="M116" s="1" t="n">
        <f aca="false">IF(AND(H116&gt;=16.241,B116&gt;=3.35),6.4,IF(AND(D116&gt;=0.75,A116&lt;5.15,B116&lt;3.35),4.1,IF(AND(D116&gt;=1.5,H116&lt;16.241,B116&gt;=3.35),5.767,IF(AND(B116&gt;=3.25,D116&lt;0.75,A116&lt;5.15,B116&lt;3.35),1.58,IF(AND(A116&lt;4.95,D116&lt;1.5,H116&lt;16.241,B116&gt;=3.35),1.4,IF(AND(A116&lt;4.5,B116&lt;3.25,D116&lt;0.75,A116&lt;5.15,B116&lt;3.35),1.26,IF(AND(A116&gt;=4.5,B116&lt;3.25,D116&lt;0.75,A116&lt;5.15,B116&lt;3.35),1.48,IF(AND(G116&lt;0.356,H116&lt;12.557,D116&lt;1.45,A116&gt;=5.15,B116&lt;3.35),4.267,IF(AND(D116&lt;1.25,H116&gt;=12.557,D116&lt;1.45,A116&gt;=5.15,B116&lt;3.35),4.05,IF(AND(D116&gt;=1.35,G116&gt;=0.356,H116&lt;12.557,D116&lt;1.45,A116&gt;=5.15,B116&lt;3.35),4.25,IF(AND(H116&lt;15.086,D116&gt;=1.25,H116&gt;=12.557,D116&lt;1.45,A116&gt;=5.15,B116&lt;3.35),4.4,IF(AND(F116&lt;2.5,G116&gt;=0.44,D116&lt;2.05,D116&gt;=1.45,A116&gt;=5.15,B116&lt;3.35),4.7,IF(AND(H116&lt;10.391,B116&lt;3.15,D116&gt;=2.05,D116&gt;=1.45,A116&gt;=5.15,B116&lt;3.35),5.1,IF(AND(G116&lt;0.505,B116&gt;=3.15,D116&gt;=2.05,D116&gt;=1.45,A116&gt;=5.15,B116&lt;3.35),5.7,IF(AND(G116&gt;=0.505,B116&gt;=3.15,D116&gt;=2.05,D116&gt;=1.45,A116&gt;=5.15,B116&lt;3.35),5.95,IF(AND(D116&gt;=0.5,G116&lt;0.905,A116&gt;=4.95,D116&lt;1.5,H116&lt;16.241,B116&gt;=3.35),1.6,IF(AND(B116&lt;3.6,G116&gt;=0.905,A116&gt;=4.95,D116&lt;1.5,H116&lt;16.241,B116&gt;=3.35),1.7,IF(AND(B116&gt;=3.6,G116&gt;=0.905,A116&gt;=4.95,D116&lt;1.5,H116&lt;16.241,B116&gt;=3.35),1.767,IF(AND(A116&gt;=5.7,D116&lt;1.35,G116&gt;=0.356,H116&lt;12.557,D116&lt;1.45,A116&gt;=5.15,B116&lt;3.35),3.9,IF(AND(A116&lt;6.35,H116&gt;=15.086,D116&gt;=1.25,H116&gt;=12.557,D116&lt;1.45,A116&gt;=5.15,B116&lt;3.35),4.7,IF(AND(A116&gt;=6.35,H116&gt;=15.086,D116&gt;=1.25,H116&gt;=12.557,D116&lt;1.45,A116&gt;=5.15,B116&lt;3.35),4.6,IF(AND(H116&lt;9.252,D116&lt;1.55,G116&lt;0.44,D116&lt;2.05,D116&gt;=1.45,A116&gt;=5.15,B116&lt;3.35),5.08,IF(AND(H116&gt;=9.252,D116&lt;1.55,G116&lt;0.44,D116&lt;2.05,D116&gt;=1.45,A116&gt;=5.15,B116&lt;3.35),4.7,IF(AND(H116&lt;8.477,D116&gt;=1.55,G116&lt;0.44,D116&lt;2.05,D116&gt;=1.45,A116&gt;=5.15,B116&lt;3.35),5.1,IF(AND(H116&gt;=8.477,D116&gt;=1.55,G116&lt;0.44,D116&lt;2.05,D116&gt;=1.45,A116&gt;=5.15,B116&lt;3.35),5.4,IF(AND(H116&lt;8.435,F116&gt;=2.5,G116&gt;=0.44,D116&lt;2.05,D116&gt;=1.45,A116&gt;=5.15,B116&lt;3.35),5.1,IF(AND(H116&gt;=8.435,F116&gt;=2.5,G116&gt;=0.44,D116&lt;2.05,D116&gt;=1.45,A116&gt;=5.15,B116&lt;3.35),4.86,IF(AND(G116&lt;0.543,H116&gt;=10.391,B116&lt;3.15,D116&gt;=2.05,D116&gt;=1.45,A116&gt;=5.15,B116&lt;3.35),5.56,IF(AND(G116&gt;=0.543,H116&gt;=10.391,B116&lt;3.15,D116&gt;=2.05,D116&gt;=1.45,A116&gt;=5.15,B116&lt;3.35),5.8,IF(AND(A116&lt;5.05,D116&lt;0.5,G116&lt;0.905,A116&gt;=4.95,D116&lt;1.5,H116&lt;16.241,B116&gt;=3.35),1.3,IF(AND(H116&lt;6.583,A116&lt;5.7,D116&lt;1.35,G116&gt;=0.356,H116&lt;12.557,D116&lt;1.45,A116&gt;=5.15,B116&lt;3.35),4,IF(AND(G116&lt;0.585,A116&gt;=5.05,D116&lt;0.5,G116&lt;0.905,A116&gt;=4.95,D116&lt;1.5,H116&lt;16.241,B116&gt;=3.35),1.475,IF(AND(G116&lt;0.62,H116&gt;=6.583,A116&lt;5.7,D116&lt;1.35,G116&gt;=0.356,H116&lt;12.557,D116&lt;1.45,A116&gt;=5.15,B116&lt;3.35),3.75,IF(AND(G116&gt;=0.62,H116&gt;=6.583,A116&lt;5.7,D116&lt;1.35,G116&gt;=0.356,H116&lt;12.557,D116&lt;1.45,A116&gt;=5.15,B116&lt;3.35),3.6,IF(AND(B116&lt;3.75,G116&gt;=0.585,A116&gt;=5.05,D116&lt;0.5,G116&lt;0.905,A116&gt;=4.95,D116&lt;1.5,H116&lt;16.241,B116&gt;=3.35),1.5,IF(AND(B116&gt;=3.75,G116&gt;=0.585,A116&gt;=5.05,D116&lt;0.5,G116&lt;0.905,A116&gt;=4.95,D116&lt;1.5,H116&lt;16.241,B116&gt;=3.35),1.6,"shouldnthappen"))))))))))))))))))))))))))))))))))))</f>
        <v>4.86</v>
      </c>
      <c r="N116" s="1" t="n">
        <f aca="false">IF(AND(H116&lt;5.245,B116&lt;3.65,F116&lt;1.5),1,IF(AND(H116&gt;=14.096,B116&gt;=3.65,F116&lt;1.5),1.65,IF(AND(A116&gt;=5.45,H116&gt;=5.245,B116&lt;3.65,F116&lt;1.5),1.3,IF(AND(H116&gt;=13.586,H116&lt;14.096,B116&gt;=3.65,F116&lt;1.5),1.3,IF(AND(H116&lt;10.258,D116&lt;1.25,F116&lt;2.5,F116&gt;=1.5),3.38,IF(AND(H116&lt;6.982,D116&gt;=1.25,F116&lt;2.5,F116&gt;=1.5),3.96,IF(AND(H116&gt;=13.646,D116&lt;2.05,F116&gt;=2.5,F116&gt;=1.5),6.1,IF(AND(B116&lt;3.05,A116&lt;5.45,H116&gt;=5.245,B116&lt;3.65,F116&lt;1.5),1.375,IF(AND(H116&lt;6.543,H116&lt;13.586,H116&lt;14.096,B116&gt;=3.65,F116&lt;1.5),1.4,IF(AND(H116&gt;=6.543,H116&lt;13.586,H116&lt;14.096,B116&gt;=3.65,F116&lt;1.5),1.5,IF(AND(H116&lt;11.522,H116&gt;=10.258,D116&lt;1.25,F116&lt;2.5,F116&gt;=1.5),3.733,IF(AND(H116&gt;=11.522,H116&gt;=10.258,D116&lt;1.25,F116&lt;2.5,F116&gt;=1.5),3.92,IF(AND(H116&lt;5.767,H116&lt;13.646,D116&lt;2.05,F116&gt;=2.5,F116&gt;=1.5),4.5,IF(AND(A116&lt;6.8,B116&lt;3.15,D116&gt;=2.05,F116&gt;=2.5,F116&gt;=1.5),5.6,IF(AND(A116&gt;=6.8,B116&lt;3.15,D116&gt;=2.05,F116&gt;=2.5,F116&gt;=1.5),5.1,IF(AND(B116&lt;3.25,B116&gt;=3.15,D116&gt;=2.05,F116&gt;=2.5,F116&gt;=1.5),5.8,IF(AND(B116&gt;=3.25,B116&gt;=3.15,D116&gt;=2.05,F116&gt;=2.5,F116&gt;=1.5),5.65,IF(AND(B116&lt;3.15,B116&gt;=3.05,A116&lt;5.45,H116&gt;=5.245,B116&lt;3.65,F116&lt;1.5),1.5,IF(AND(G116&gt;=0.735,H116&lt;13.665,H116&gt;=6.982,D116&gt;=1.25,F116&lt;2.5,F116&gt;=1.5),4.2,IF(AND(H116&lt;14.03,H116&gt;=13.665,H116&gt;=6.982,D116&gt;=1.25,F116&lt;2.5,F116&gt;=1.5),4.8,IF(AND(A116&gt;=6.6,H116&gt;=5.767,H116&lt;13.646,D116&lt;2.05,F116&gt;=2.5,F116&gt;=1.5),6.05,IF(AND(G116&gt;=0.934,B116&gt;=3.15,B116&gt;=3.05,A116&lt;5.45,H116&gt;=5.245,B116&lt;3.65,F116&lt;1.5),1.7,IF(AND(D116&gt;=1.55,G116&lt;0.735,H116&lt;13.665,H116&gt;=6.982,D116&gt;=1.25,F116&lt;2.5,F116&gt;=1.5),5.1,IF(AND(D116&lt;1.45,H116&gt;=14.03,H116&gt;=13.665,H116&gt;=6.982,D116&gt;=1.25,F116&lt;2.5,F116&gt;=1.5),4.7,IF(AND(D116&gt;=1.45,H116&gt;=14.03,H116&gt;=13.665,H116&gt;=6.982,D116&gt;=1.25,F116&lt;2.5,F116&gt;=1.5),4.5,IF(AND(A116&gt;=6.2,A116&lt;6.6,H116&gt;=5.767,H116&lt;13.646,D116&lt;2.05,F116&gt;=2.5,F116&gt;=1.5),5.325,IF(AND(B116&lt;3.25,G116&lt;0.934,B116&gt;=3.15,B116&gt;=3.05,A116&lt;5.45,H116&gt;=5.245,B116&lt;3.65,F116&lt;1.5),1.3,IF(AND(D116&lt;1.35,D116&lt;1.55,G116&lt;0.735,H116&lt;13.665,H116&gt;=6.982,D116&gt;=1.25,F116&lt;2.5,F116&gt;=1.5),4.25,IF(AND(H116&lt;8.435,A116&lt;6.2,A116&lt;6.6,H116&gt;=5.767,H116&lt;13.646,D116&lt;2.05,F116&gt;=2.5,F116&gt;=1.5),5.1,IF(AND(H116&gt;=8.435,A116&lt;6.2,A116&lt;6.6,H116&gt;=5.767,H116&lt;13.646,D116&lt;2.05,F116&gt;=2.5,F116&gt;=1.5),4.9,IF(AND(A116&gt;=5.15,B116&gt;=3.25,G116&lt;0.934,B116&gt;=3.15,B116&gt;=3.05,A116&lt;5.45,H116&gt;=5.245,B116&lt;3.65,F116&lt;1.5),1.5,IF(AND(B116&lt;2.9,D116&gt;=1.35,D116&lt;1.55,G116&lt;0.735,H116&lt;13.665,H116&gt;=6.982,D116&gt;=1.25,F116&lt;2.5,F116&gt;=1.5),4.6,IF(AND(B116&gt;=2.9,D116&gt;=1.35,D116&lt;1.55,G116&lt;0.735,H116&lt;13.665,H116&gt;=6.982,D116&gt;=1.25,F116&lt;2.5,F116&gt;=1.5),4.52,IF(AND(G116&gt;=0.862,A116&lt;5.15,B116&gt;=3.25,G116&lt;0.934,B116&gt;=3.15,B116&gt;=3.05,A116&lt;5.45,H116&gt;=5.245,B116&lt;3.65,F116&lt;1.5),1.5,IF(AND(H116&lt;9.35,G116&lt;0.862,A116&lt;5.15,B116&gt;=3.25,G116&lt;0.934,B116&gt;=3.15,B116&gt;=3.05,A116&lt;5.45,H116&gt;=5.245,B116&lt;3.65,F116&lt;1.5),1.38,IF(AND(H116&gt;=9.35,G116&lt;0.862,A116&lt;5.15,B116&gt;=3.25,G116&lt;0.934,B116&gt;=3.15,B116&gt;=3.05,A116&lt;5.45,H116&gt;=5.245,B116&lt;3.65,F116&lt;1.5),1.4,"shouldnthappen"))))))))))))))))))))))))))))))))))))</f>
        <v>4.9</v>
      </c>
      <c r="O116" s="1" t="n">
        <f aca="false">IF(AND(B116&lt;2.75,A116&lt;5.55),3.96,IF(AND(H116&lt;9.205,A116&lt;5.9,A116&gt;=5.55),3.85,IF(AND(A116&lt;4.35,D116&lt;0.35,B116&gt;=2.75,A116&lt;5.55),1.1,IF(AND(B116&lt;3.65,D116&gt;=0.35,B116&gt;=2.75,A116&lt;5.55),1.65,IF(AND(B116&gt;=3.65,D116&gt;=0.35,B116&gt;=2.75,A116&lt;5.55),1.9,IF(AND(G116&gt;=0.732,H116&gt;=9.205,A116&lt;5.9,A116&gt;=5.55),4.9,IF(AND(G116&lt;0.273,G116&lt;0.732,H116&gt;=9.205,A116&lt;5.9,A116&gt;=5.55),4.5,IF(AND(A116&lt;6.3,G116&lt;0.422,F116&lt;2.5,A116&gt;=5.9,A116&gt;=5.55),5.1,IF(AND(A116&gt;=6.3,G116&lt;0.422,F116&lt;2.5,A116&gt;=5.9,A116&gt;=5.55),4.76,IF(AND(B116&lt;2.4,G116&gt;=0.422,F116&lt;2.5,A116&gt;=5.9,A116&gt;=5.55),4.45,IF(AND(A116&gt;=7,G116&gt;=0.628,F116&gt;=2.5,A116&gt;=5.9,A116&gt;=5.55),6.45,IF(AND(D116&lt;0.15,H116&lt;13.924,A116&gt;=4.35,D116&lt;0.35,B116&gt;=2.75,A116&lt;5.55),1.5,IF(AND(B116&lt;3.15,H116&gt;=13.924,A116&gt;=4.35,D116&lt;0.35,B116&gt;=2.75,A116&lt;5.55),1.56,IF(AND(B116&gt;=3.15,H116&gt;=13.924,A116&gt;=4.35,D116&lt;0.35,B116&gt;=2.75,A116&lt;5.55),1.3,IF(AND(H116&lt;14.316,G116&gt;=0.273,G116&lt;0.732,H116&gt;=9.205,A116&lt;5.9,A116&gt;=5.55),3.95,IF(AND(H116&gt;=14.316,G116&gt;=0.273,G116&lt;0.732,H116&gt;=9.205,A116&lt;5.9,A116&gt;=5.55),4.1,IF(AND(A116&lt;6.2,B116&gt;=2.4,G116&gt;=0.422,F116&lt;2.5,A116&gt;=5.9,A116&gt;=5.55),4.3,IF(AND(A116&gt;=7.05,G116&lt;0.364,G116&lt;0.628,F116&gt;=2.5,A116&gt;=5.9,A116&gt;=5.55),6.1,IF(AND(A116&gt;=7.55,G116&gt;=0.364,G116&lt;0.628,F116&gt;=2.5,A116&gt;=5.9,A116&gt;=5.55),6.4,IF(AND(A116&lt;6.15,A116&lt;7,G116&gt;=0.628,F116&gt;=2.5,A116&gt;=5.9,A116&gt;=5.55),4.9,IF(AND(D116&lt;1.45,A116&gt;=6.2,B116&gt;=2.4,G116&gt;=0.422,F116&lt;2.5,A116&gt;=5.9,A116&gt;=5.55),4.64,IF(AND(D116&gt;=1.45,A116&gt;=6.2,B116&gt;=2.4,G116&gt;=0.422,F116&lt;2.5,A116&gt;=5.9,A116&gt;=5.55),4.9,IF(AND(D116&lt;1.65,A116&lt;7.05,G116&lt;0.364,G116&lt;0.628,F116&gt;=2.5,A116&gt;=5.9,A116&gt;=5.55),5.1,IF(AND(D116&gt;=2.35,A116&lt;7.55,G116&gt;=0.364,G116&lt;0.628,F116&gt;=2.5,A116&gt;=5.9,A116&gt;=5.55),5.633,IF(AND(D116&lt;2.15,A116&gt;=6.15,A116&lt;7,G116&gt;=0.628,F116&gt;=2.5,A116&gt;=5.9,A116&gt;=5.55),5.1,IF(AND(D116&gt;=2.15,A116&gt;=6.15,A116&lt;7,G116&gt;=0.628,F116&gt;=2.5,A116&gt;=5.9,A116&gt;=5.55),5.267,IF(AND(A116&lt;4.9,A116&lt;5.05,D116&gt;=0.15,H116&lt;13.924,A116&gt;=4.35,D116&lt;0.35,B116&gt;=2.75,A116&lt;5.55),1.375,IF(AND(A116&gt;=4.9,A116&lt;5.05,D116&gt;=0.15,H116&lt;13.924,A116&gt;=4.35,D116&lt;0.35,B116&gt;=2.75,A116&lt;5.55),1.3,IF(AND(A116&lt;5.45,A116&gt;=5.05,D116&gt;=0.15,H116&lt;13.924,A116&gt;=4.35,D116&lt;0.35,B116&gt;=2.75,A116&lt;5.55),1.475,IF(AND(A116&gt;=5.45,A116&gt;=5.05,D116&gt;=0.15,H116&lt;13.924,A116&gt;=4.35,D116&lt;0.35,B116&gt;=2.75,A116&lt;5.55),1.4,IF(AND(B116&gt;=3.25,D116&lt;2.35,A116&lt;7.55,G116&gt;=0.364,G116&lt;0.628,F116&gt;=2.5,A116&gt;=5.9,A116&gt;=5.55),5.7,IF(AND(G116&lt;0.006,G116&lt;0.107,D116&gt;=1.65,A116&lt;7.05,G116&lt;0.364,G116&lt;0.628,F116&gt;=2.5,A116&gt;=5.9,A116&gt;=5.55),5.5,IF(AND(G116&gt;=0.006,G116&lt;0.107,D116&gt;=1.65,A116&lt;7.05,G116&lt;0.364,G116&lt;0.628,F116&gt;=2.5,A116&gt;=5.9,A116&gt;=5.55),5.667,IF(AND(D116&lt;2.2,G116&gt;=0.107,D116&gt;=1.65,A116&lt;7.05,G116&lt;0.364,G116&lt;0.628,F116&gt;=2.5,A116&gt;=5.9,A116&gt;=5.55),5.35,IF(AND(D116&gt;=2.2,G116&gt;=0.107,D116&gt;=1.65,A116&lt;7.05,G116&lt;0.364,G116&lt;0.628,F116&gt;=2.5,A116&gt;=5.9,A116&gt;=5.55),5.2,IF(AND(D116&lt;2.25,B116&lt;3.25,D116&lt;2.35,A116&lt;7.55,G116&gt;=0.364,G116&lt;0.628,F116&gt;=2.5,A116&gt;=5.9,A116&gt;=5.55),5.8,IF(AND(D116&gt;=2.25,B116&lt;3.25,D116&lt;2.35,A116&lt;7.55,G116&gt;=0.364,G116&lt;0.628,F116&gt;=2.5,A116&gt;=5.9,A116&gt;=5.55),5.9,"shouldnthappen")))))))))))))))))))))))))))))))))))))</f>
        <v>3.95</v>
      </c>
      <c r="P116" s="1" t="n">
        <f aca="false">IF(AND(D116&gt;=0.75,A116&lt;5.55),3.9,IF(AND(H116&lt;7.482,A116&gt;=5.55),3.45,IF(AND(B116&gt;=3.15,B116&lt;3.25,D116&lt;0.75,A116&lt;5.55),1.262,IF(AND(G116&gt;=0.446,B116&lt;3.15,B116&lt;3.25,D116&lt;0.75,A116&lt;5.55),1.1,IF(AND(G116&lt;0.408,A116&lt;5.05,B116&gt;=3.25,D116&lt;0.75,A116&lt;5.55),1.4,IF(AND(G116&gt;=0.408,A116&lt;5.05,B116&gt;=3.25,D116&lt;0.75,A116&lt;5.55),1.233,IF(AND(G116&gt;=0.676,A116&gt;=5.05,B116&gt;=3.25,D116&lt;0.75,A116&lt;5.55),1.72,IF(AND(H116&lt;9.386,A116&lt;5.85,F116&lt;2.5,H116&gt;=7.482,A116&gt;=5.55),3.5,IF(AND(H116&gt;=9.386,A116&lt;5.85,F116&lt;2.5,H116&gt;=7.482,A116&gt;=5.55),4.275,IF(AND(H116&gt;=16.284,G116&lt;0.865,F116&gt;=2.5,H116&gt;=7.482,A116&gt;=5.55),6.6,IF(AND(G116&lt;0.912,G116&gt;=0.865,F116&gt;=2.5,H116&gt;=7.482,A116&gt;=5.55),4.8,IF(AND(G116&gt;=0.912,G116&gt;=0.865,F116&gt;=2.5,H116&gt;=7.482,A116&gt;=5.55),5.175,IF(AND(A116&gt;=4.95,G116&lt;0.446,B116&lt;3.15,B116&lt;3.25,D116&lt;0.75,A116&lt;5.55),1.6,IF(AND(H116&gt;=12.974,G116&lt;0.676,A116&gt;=5.05,B116&gt;=3.25,D116&lt;0.75,A116&lt;5.55),1.3,IF(AND(D116&lt;1.45,H116&lt;13.531,A116&gt;=5.85,F116&lt;2.5,H116&gt;=7.482,A116&gt;=5.55),4.2,IF(AND(D116&gt;=1.45,H116&lt;13.531,A116&gt;=5.85,F116&lt;2.5,H116&gt;=7.482,A116&gt;=5.55),4.967,IF(AND(G116&lt;0.187,H116&gt;=13.531,A116&gt;=5.85,F116&lt;2.5,H116&gt;=7.482,A116&gt;=5.55),5,IF(AND(H116&gt;=12.675,A116&lt;4.95,G116&lt;0.446,B116&lt;3.15,B116&lt;3.25,D116&lt;0.75,A116&lt;5.55),1.5,IF(AND(H116&lt;10.826,H116&lt;12.974,G116&lt;0.676,A116&gt;=5.05,B116&gt;=3.25,D116&lt;0.75,A116&lt;5.55),1.46,IF(AND(H116&gt;=10.826,H116&lt;12.974,G116&lt;0.676,A116&gt;=5.05,B116&gt;=3.25,D116&lt;0.75,A116&lt;5.55),1.4,IF(AND(A116&lt;6.15,G116&gt;=0.187,H116&gt;=13.531,A116&gt;=5.85,F116&lt;2.5,H116&gt;=7.482,A116&gt;=5.55),4.7,IF(AND(A116&lt;6.85,B116&lt;2.95,H116&lt;16.284,G116&lt;0.865,F116&gt;=2.5,H116&gt;=7.482,A116&gt;=5.55),5.32,IF(AND(A116&gt;=6.85,B116&lt;2.95,H116&lt;16.284,G116&lt;0.865,F116&gt;=2.5,H116&gt;=7.482,A116&gt;=5.55),6.567,IF(AND(A116&lt;4.85,H116&lt;12.675,A116&lt;4.95,G116&lt;0.446,B116&lt;3.15,B116&lt;3.25,D116&lt;0.75,A116&lt;5.55),1.4,IF(AND(A116&gt;=4.85,H116&lt;12.675,A116&lt;4.95,G116&lt;0.446,B116&lt;3.15,B116&lt;3.25,D116&lt;0.75,A116&lt;5.55),1.5,IF(AND(B116&lt;3.1,A116&gt;=6.15,G116&gt;=0.187,H116&gt;=13.531,A116&gt;=5.85,F116&lt;2.5,H116&gt;=7.482,A116&gt;=5.55),4.467,IF(AND(B116&gt;=3.1,A116&gt;=6.15,G116&gt;=0.187,H116&gt;=13.531,A116&gt;=5.85,F116&lt;2.5,H116&gt;=7.482,A116&gt;=5.55),4.7,IF(AND(G116&gt;=0.379,B116&lt;3.15,B116&gt;=2.95,H116&lt;16.284,G116&lt;0.865,F116&gt;=2.5,H116&gt;=7.482,A116&gt;=5.55),5.733,IF(AND(A116&lt;6.6,B116&gt;=3.15,B116&gt;=2.95,H116&lt;16.284,G116&lt;0.865,F116&gt;=2.5,H116&gt;=7.482,A116&gt;=5.55),5.38,IF(AND(A116&lt;6.7,G116&lt;0.379,B116&lt;3.15,B116&gt;=2.95,H116&lt;16.284,G116&lt;0.865,F116&gt;=2.5,H116&gt;=7.482,A116&gt;=5.55),5.3,IF(AND(A116&gt;=6.7,G116&lt;0.379,B116&lt;3.15,B116&gt;=2.95,H116&lt;16.284,G116&lt;0.865,F116&gt;=2.5,H116&gt;=7.482,A116&gt;=5.55),5.16,IF(AND(A116&lt;7.05,A116&gt;=6.6,B116&gt;=3.15,B116&gt;=2.95,H116&lt;16.284,G116&lt;0.865,F116&gt;=2.5,H116&gt;=7.482,A116&gt;=5.55),5.78,IF(AND(A116&gt;=7.05,A116&gt;=6.6,B116&gt;=3.15,B116&gt;=2.95,H116&lt;16.284,G116&lt;0.865,F116&gt;=2.5,H116&gt;=7.482,A116&gt;=5.55),6.1,"shouldnthappen")))))))))))))))))))))))))))))))))</f>
        <v>5.32</v>
      </c>
      <c r="Q116" s="1" t="n">
        <f aca="false">IF(AND(G116&gt;=0.422,B116&lt;3.25,F116&lt;1.5),1.25,IF(AND(G116&gt;=0.082,G116&lt;0.125,F116&gt;=1.5),6.7,IF(AND(G116&lt;0.251,G116&lt;0.422,B116&lt;3.25,F116&lt;1.5),1.38,IF(AND(G116&gt;=0.251,G116&lt;0.422,B116&lt;3.25,F116&lt;1.5),1.55,IF(AND(G116&gt;=0.385,G116&lt;0.633,B116&gt;=3.25,F116&lt;1.5),1.367,IF(AND(B116&lt;3.35,G116&gt;=0.633,B116&gt;=3.25,F116&lt;1.5),1.7,IF(AND(A116&lt;5.85,G116&lt;0.082,G116&lt;0.125,F116&gt;=1.5),4.5,IF(AND(F116&gt;=2.5,D116&lt;1.6,G116&gt;=0.125,F116&gt;=1.5),5.05,IF(AND(H116&gt;=16.774,D116&gt;=1.6,G116&gt;=0.125,F116&gt;=1.5),6.4,IF(AND(D116&gt;=0.5,G116&lt;0.385,G116&lt;0.633,B116&gt;=3.25,F116&lt;1.5),1.6,IF(AND(B116&lt;3.6,B116&gt;=3.35,G116&gt;=0.633,B116&gt;=3.25,F116&lt;1.5),1.55,IF(AND(B116&gt;=3.6,B116&gt;=3.35,G116&gt;=0.633,B116&gt;=3.25,F116&lt;1.5),1.6,IF(AND(D116&lt;1.65,A116&gt;=5.85,G116&lt;0.082,G116&lt;0.125,F116&gt;=1.5),4.7,IF(AND(A116&lt;5.3,F116&lt;2.5,D116&lt;1.6,G116&gt;=0.125,F116&gt;=1.5),3.15,IF(AND(B116&gt;=3.2,H116&lt;16.774,D116&gt;=1.6,G116&gt;=0.125,F116&gt;=1.5),5.675,IF(AND(H116&lt;11.767,D116&lt;0.5,G116&lt;0.385,G116&lt;0.633,B116&gt;=3.25,F116&lt;1.5),1.5,IF(AND(H116&gt;=11.767,D116&lt;0.5,G116&lt;0.385,G116&lt;0.633,B116&gt;=3.25,F116&lt;1.5),1.367,IF(AND(H116&lt;8.367,D116&gt;=1.65,A116&gt;=5.85,G116&lt;0.082,G116&lt;0.125,F116&gt;=1.5),5.7,IF(AND(H116&gt;=8.367,D116&gt;=1.65,A116&gt;=5.85,G116&lt;0.082,G116&lt;0.125,F116&gt;=1.5),5.575,IF(AND(A116&gt;=7.1,B116&lt;3.2,H116&lt;16.774,D116&gt;=1.6,G116&gt;=0.125,F116&gt;=1.5),6.3,IF(AND(H116&gt;=15.395,B116&lt;2.85,A116&gt;=5.3,F116&lt;2.5,D116&lt;1.6,G116&gt;=0.125,F116&gt;=1.5),4.8,IF(AND(H116&lt;8.486,B116&gt;=2.85,A116&gt;=5.3,F116&lt;2.5,D116&lt;1.6,G116&gt;=0.125,F116&gt;=1.5),3.85,IF(AND(D116&gt;=2.1,A116&lt;7.1,B116&lt;3.2,H116&lt;16.774,D116&gt;=1.6,G116&gt;=0.125,F116&gt;=1.5),5.5,IF(AND(B116&gt;=2.75,H116&lt;15.395,B116&lt;2.85,A116&gt;=5.3,F116&lt;2.5,D116&lt;1.6,G116&gt;=0.125,F116&gt;=1.5),4.489,IF(AND(H116&gt;=15.168,H116&gt;=8.486,B116&gt;=2.85,A116&gt;=5.3,F116&lt;2.5,D116&lt;1.6,G116&gt;=0.125,F116&gt;=1.5),4.7,IF(AND(G116&gt;=0.519,D116&lt;2.1,A116&lt;7.1,B116&lt;3.2,H116&lt;16.774,D116&gt;=1.6,G116&gt;=0.125,F116&gt;=1.5),4.925,IF(AND(G116&gt;=0.897,B116&lt;2.75,H116&lt;15.395,B116&lt;2.85,A116&gt;=5.3,F116&lt;2.5,D116&lt;1.6,G116&gt;=0.125,F116&gt;=1.5),4.567,IF(AND(A116&lt;5.65,H116&lt;15.168,H116&gt;=8.486,B116&gt;=2.85,A116&gt;=5.3,F116&lt;2.5,D116&lt;1.6,G116&gt;=0.125,F116&gt;=1.5),4.5,IF(AND(G116&lt;0.23,G116&lt;0.519,D116&lt;2.1,A116&lt;7.1,B116&lt;3.2,H116&lt;16.774,D116&gt;=1.6,G116&gt;=0.125,F116&gt;=1.5),5,IF(AND(A116&lt;5.9,G116&lt;0.897,B116&lt;2.75,H116&lt;15.395,B116&lt;2.85,A116&gt;=5.3,F116&lt;2.5,D116&lt;1.6,G116&gt;=0.125,F116&gt;=1.5),4.1,IF(AND(A116&gt;=5.9,G116&lt;0.897,B116&lt;2.75,H116&lt;15.395,B116&lt;2.85,A116&gt;=5.3,F116&lt;2.5,D116&lt;1.6,G116&gt;=0.125,F116&gt;=1.5),4.5,IF(AND(A116&lt;6.05,A116&gt;=5.65,H116&lt;15.168,H116&gt;=8.486,B116&gt;=2.85,A116&gt;=5.3,F116&lt;2.5,D116&lt;1.6,G116&gt;=0.125,F116&gt;=1.5),4.2,IF(AND(A116&gt;=6.05,A116&gt;=5.65,H116&lt;15.168,H116&gt;=8.486,B116&gt;=2.85,A116&gt;=5.3,F116&lt;2.5,D116&lt;1.6,G116&gt;=0.125,F116&gt;=1.5),4.35,IF(AND(D116&lt;1.95,G116&gt;=0.23,G116&lt;0.519,D116&lt;2.1,A116&lt;7.1,B116&lt;3.2,H116&lt;16.774,D116&gt;=1.6,G116&gt;=0.125,F116&gt;=1.5),5.3,IF(AND(D116&gt;=1.95,G116&gt;=0.23,G116&lt;0.519,D116&lt;2.1,A116&lt;7.1,B116&lt;3.2,H116&lt;16.774,D116&gt;=1.6,G116&gt;=0.125,F116&gt;=1.5),5.2,"shouldnthappen")))))))))))))))))))))))))))))))))))</f>
        <v>4.925</v>
      </c>
      <c r="R116" s="1" t="n">
        <f aca="false">IF(AND(G116&gt;=0.901,F116&lt;1.5),1.9,IF(AND(H116&lt;5.523,D116&lt;0.35,G116&lt;0.901,F116&lt;1.5),1,IF(AND(B116&lt;3.6,D116&gt;=0.35,G116&lt;0.901,F116&lt;1.5),1.575,IF(AND(B116&gt;=3.6,D116&gt;=0.35,G116&lt;0.901,F116&lt;1.5),1.5,IF(AND(G116&gt;=0.837,D116&lt;1.15,D116&lt;1.45,F116&gt;=1.5),3,IF(AND(G116&gt;=0.66,D116&gt;=1.15,D116&lt;1.45,F116&gt;=1.5),4,IF(AND(F116&gt;=2.5,D116&lt;1.55,D116&gt;=1.45,F116&gt;=1.5),5.025,IF(AND(F116&lt;2.5,D116&gt;=1.55,D116&gt;=1.45,F116&gt;=1.5),4.933,IF(AND(B116&lt;2.45,G116&lt;0.837,D116&lt;1.15,D116&lt;1.45,F116&gt;=1.5),3.3,IF(AND(B116&gt;=2.45,G116&lt;0.837,D116&lt;1.15,D116&lt;1.45,F116&gt;=1.5),3.86,IF(AND(B116&gt;=3.05,F116&lt;2.5,D116&lt;1.55,D116&gt;=1.45,F116&gt;=1.5),4.8,IF(AND(D116&gt;=2.45,F116&gt;=2.5,D116&gt;=1.55,D116&gt;=1.45,F116&gt;=1.5),5.875,IF(AND(H116&lt;13.187,G116&lt;0.217,H116&gt;=5.523,D116&lt;0.35,G116&lt;0.901,F116&lt;1.5),1.4,IF(AND(H116&gt;=13.187,G116&lt;0.217,H116&gt;=5.523,D116&lt;0.35,G116&lt;0.901,F116&lt;1.5),1.5,IF(AND(G116&lt;0.33,G116&gt;=0.217,H116&gt;=5.523,D116&lt;0.35,G116&lt;0.901,F116&lt;1.5),1.28,IF(AND(A116&lt;6.05,D116&lt;1.35,G116&lt;0.66,D116&gt;=1.15,D116&lt;1.45,F116&gt;=1.5),4.175,IF(AND(A116&gt;=6.05,D116&lt;1.35,G116&lt;0.66,D116&gt;=1.15,D116&lt;1.45,F116&gt;=1.5),4.3,IF(AND(A116&lt;5.65,D116&gt;=1.35,G116&lt;0.66,D116&gt;=1.15,D116&lt;1.45,F116&gt;=1.5),3.9,IF(AND(A116&gt;=5.65,D116&gt;=1.35,G116&lt;0.66,D116&gt;=1.15,D116&lt;1.45,F116&gt;=1.5),4.52,IF(AND(A116&lt;6.25,B116&lt;3.05,F116&lt;2.5,D116&lt;1.55,D116&gt;=1.45,F116&gt;=1.5),4.5,IF(AND(A116&gt;=6.25,B116&lt;3.05,F116&lt;2.5,D116&lt;1.55,D116&gt;=1.45,F116&gt;=1.5),4.675,IF(AND(A116&gt;=7.25,D116&lt;2.45,F116&gt;=2.5,D116&gt;=1.55,D116&gt;=1.45,F116&gt;=1.5),6.433,IF(AND(D116&gt;=0.25,G116&gt;=0.33,G116&gt;=0.217,H116&gt;=5.523,D116&lt;0.35,G116&lt;0.901,F116&lt;1.5),1.4,IF(AND(A116&lt;6.15,A116&lt;7.25,D116&lt;2.45,F116&gt;=2.5,D116&gt;=1.55,D116&gt;=1.45,F116&gt;=1.5),5.025,IF(AND(H116&lt;6.439,D116&lt;0.25,G116&gt;=0.33,G116&gt;=0.217,H116&gt;=5.523,D116&lt;0.35,G116&lt;0.901,F116&lt;1.5),1.5,IF(AND(H116&gt;=6.439,D116&lt;0.25,G116&gt;=0.33,G116&gt;=0.217,H116&gt;=5.523,D116&lt;0.35,G116&lt;0.901,F116&lt;1.5),1.38,IF(AND(H116&gt;=13.711,A116&gt;=6.15,A116&lt;7.25,D116&lt;2.45,F116&gt;=2.5,D116&gt;=1.55,D116&gt;=1.45,F116&gt;=1.5),5.68,IF(AND(B116&gt;=3.3,H116&lt;13.711,A116&gt;=6.15,A116&lt;7.25,D116&lt;2.45,F116&gt;=2.5,D116&gt;=1.55,D116&gt;=1.45,F116&gt;=1.5),5.6,IF(AND(G116&lt;0.093,B116&lt;3.3,H116&lt;13.711,A116&gt;=6.15,A116&lt;7.25,D116&lt;2.45,F116&gt;=2.5,D116&gt;=1.55,D116&gt;=1.45,F116&gt;=1.5),5.56,IF(AND(D116&lt;1.95,G116&gt;=0.093,B116&lt;3.3,H116&lt;13.711,A116&gt;=6.15,A116&lt;7.25,D116&lt;2.45,F116&gt;=2.5,D116&gt;=1.55,D116&gt;=1.45,F116&gt;=1.5),5.3,IF(AND(B116&lt;3.15,D116&gt;=1.95,G116&gt;=0.093,B116&lt;3.3,H116&lt;13.711,A116&gt;=6.15,A116&lt;7.25,D116&lt;2.45,F116&gt;=2.5,D116&gt;=1.55,D116&gt;=1.45,F116&gt;=1.5),5.1,IF(AND(B116&gt;=3.15,D116&gt;=1.95,G116&gt;=0.093,B116&lt;3.3,H116&lt;13.711,A116&gt;=6.15,A116&lt;7.25,D116&lt;2.45,F116&gt;=2.5,D116&gt;=1.55,D116&gt;=1.45,F116&gt;=1.5),5.15,"shouldnthappen"))))))))))))))))))))))))))))))))</f>
        <v>5.025</v>
      </c>
      <c r="S116" s="1" t="n">
        <f aca="false">IF(AND(G116&gt;=0.859,D116&gt;=0.35,F116&lt;1.5),1.9,IF(AND(D116&lt;1.75,F116&gt;=2.5,F116&gt;=1.5),4.867,IF(AND(H116&lt;8.42,A116&lt;5.05,D116&lt;0.35,F116&lt;1.5),1.42,IF(AND(H116&gt;=14.877,A116&gt;=5.05,D116&lt;0.35,F116&lt;1.5),1.3,IF(AND(B116&lt;3.35,G116&lt;0.859,D116&gt;=0.35,F116&lt;1.5),1.7,IF(AND(B116&gt;=3.35,G116&lt;0.859,D116&gt;=0.35,F116&lt;1.5),1.5,IF(AND(A116&gt;=6.05,B116&lt;2.75,F116&lt;2.5,F116&gt;=1.5),4.733,IF(AND(G116&gt;=0.68,B116&gt;=2.75,F116&lt;2.5,F116&gt;=1.5),4.025,IF(AND(H116&gt;=16.284,D116&gt;=1.75,F116&gt;=2.5,F116&gt;=1.5),6.6,IF(AND(A116&lt;4.35,H116&gt;=8.42,A116&lt;5.05,D116&lt;0.35,F116&lt;1.5),1.1,IF(AND(G116&gt;=0.948,H116&lt;14.877,A116&gt;=5.05,D116&lt;0.35,F116&lt;1.5),1.7,IF(AND(A116&lt;5.3,A116&lt;6.05,B116&lt;2.75,F116&lt;2.5,F116&gt;=1.5),3,IF(AND(H116&gt;=15.168,G116&lt;0.68,B116&gt;=2.75,F116&lt;2.5,F116&gt;=1.5),4.75,IF(AND(H116&gt;=14.005,A116&gt;=4.35,H116&gt;=8.42,A116&lt;5.05,D116&lt;0.35,F116&lt;1.5),1.375,IF(AND(A116&gt;=5.55,G116&lt;0.948,H116&lt;14.877,A116&gt;=5.05,D116&lt;0.35,F116&lt;1.5),1.7,IF(AND(H116&lt;12.363,A116&gt;=5.3,A116&lt;6.05,B116&lt;2.75,F116&lt;2.5,F116&gt;=1.5),3.825,IF(AND(H116&gt;=12.363,A116&gt;=5.3,A116&lt;6.05,B116&lt;2.75,F116&lt;2.5,F116&gt;=1.5),4.033,IF(AND(H116&gt;=14.508,H116&lt;15.168,G116&lt;0.68,B116&gt;=2.75,F116&lt;2.5,F116&gt;=1.5),4.2,IF(AND(D116&gt;=2.35,D116&gt;=2.2,H116&lt;16.284,D116&gt;=1.75,F116&gt;=2.5,F116&gt;=1.5),5.267,IF(AND(G116&lt;0.231,H116&lt;14.005,A116&gt;=4.35,H116&gt;=8.42,A116&lt;5.05,D116&lt;0.35,F116&lt;1.5),1.4,IF(AND(H116&gt;=14.494,A116&lt;5.55,G116&lt;0.948,H116&lt;14.877,A116&gt;=5.05,D116&lt;0.35,F116&lt;1.5),1.6,IF(AND(A116&lt;6.1,H116&lt;14.508,H116&lt;15.168,G116&lt;0.68,B116&gt;=2.75,F116&lt;2.5,F116&gt;=1.5),4.5,IF(AND(A116&lt;6.1,H116&lt;11.8,D116&lt;2.2,H116&lt;16.284,D116&gt;=1.75,F116&gt;=2.5,F116&gt;=1.5),4.95,IF(AND(A116&gt;=6.1,H116&lt;11.8,D116&lt;2.2,H116&lt;16.284,D116&gt;=1.75,F116&gt;=2.5,F116&gt;=1.5),5.333,IF(AND(B116&lt;2.75,H116&gt;=11.8,D116&lt;2.2,H116&lt;16.284,D116&gt;=1.75,F116&gt;=2.5,F116&gt;=1.5),5.1,IF(AND(B116&gt;=3.15,D116&lt;2.35,D116&gt;=2.2,H116&lt;16.284,D116&gt;=1.75,F116&gt;=2.5,F116&gt;=1.5),5.5,IF(AND(B116&gt;=3.35,G116&gt;=0.231,H116&lt;14.005,A116&gt;=4.35,H116&gt;=8.42,A116&lt;5.05,D116&lt;0.35,F116&lt;1.5),1.3,IF(AND(H116&lt;13.869,H116&lt;14.494,A116&lt;5.55,G116&lt;0.948,H116&lt;14.877,A116&gt;=5.05,D116&lt;0.35,F116&lt;1.5),1.5,IF(AND(H116&gt;=13.869,H116&lt;14.494,A116&lt;5.55,G116&lt;0.948,H116&lt;14.877,A116&gt;=5.05,D116&lt;0.35,F116&lt;1.5),1.4,IF(AND(G116&lt;0.636,A116&gt;=6.1,H116&lt;14.508,H116&lt;15.168,G116&lt;0.68,B116&gt;=2.75,F116&lt;2.5,F116&gt;=1.5),4.68,IF(AND(G116&gt;=0.636,A116&gt;=6.1,H116&lt;14.508,H116&lt;15.168,G116&lt;0.68,B116&gt;=2.75,F116&lt;2.5,F116&gt;=1.5),4.4,IF(AND(B116&lt;2.85,B116&gt;=2.75,H116&gt;=11.8,D116&lt;2.2,H116&lt;16.284,D116&gt;=1.75,F116&gt;=2.5,F116&gt;=1.5),6.7,IF(AND(H116&lt;10.626,B116&lt;3.15,D116&lt;2.35,D116&gt;=2.2,H116&lt;16.284,D116&gt;=1.75,F116&gt;=2.5,F116&gt;=1.5),5.1,IF(AND(H116&gt;=10.626,B116&lt;3.15,D116&lt;2.35,D116&gt;=2.2,H116&lt;16.284,D116&gt;=1.75,F116&gt;=2.5,F116&gt;=1.5),5.2,IF(AND(G116&lt;0.378,B116&lt;3.35,G116&gt;=0.231,H116&lt;14.005,A116&gt;=4.35,H116&gt;=8.42,A116&lt;5.05,D116&lt;0.35,F116&lt;1.5),1.2,IF(AND(G116&gt;=0.378,B116&lt;3.35,G116&gt;=0.231,H116&lt;14.005,A116&gt;=4.35,H116&gt;=8.42,A116&lt;5.05,D116&lt;0.35,F116&lt;1.5),1.3,IF(AND(A116&lt;6.2,B116&gt;=2.85,B116&gt;=2.75,H116&gt;=11.8,D116&lt;2.2,H116&lt;16.284,D116&gt;=1.75,F116&gt;=2.5,F116&gt;=1.5),4.9,IF(AND(G116&lt;0.388,A116&gt;=6.2,B116&gt;=2.85,B116&gt;=2.75,H116&gt;=11.8,D116&lt;2.2,H116&lt;16.284,D116&gt;=1.75,F116&gt;=2.5,F116&gt;=1.5),5.52,IF(AND(G116&gt;=0.388,A116&gt;=6.2,B116&gt;=2.85,B116&gt;=2.75,H116&gt;=11.8,D116&lt;2.2,H116&lt;16.284,D116&gt;=1.75,F116&gt;=2.5,F116&gt;=1.5),5.7,"shouldnthappen")))))))))))))))))))))))))))))))))))))))</f>
        <v>4.95</v>
      </c>
      <c r="T116" s="1" t="n">
        <f aca="false">IF(AND(D116&gt;=0.8,A116&lt;5.45),3.7,IF(AND(D116&gt;=0.35,D116&lt;0.8,A116&lt;5.45),1.56,IF(AND(G116&lt;0.164,F116&lt;2.5,A116&gt;=5.45),1.6,IF(AND(H116&gt;=16.718,F116&gt;=2.5,A116&gt;=5.45),6.4,IF(AND(G116&gt;=0.719,H116&lt;16.718,F116&gt;=2.5,A116&gt;=5.45),5.05,IF(AND(A116&lt;4.35,A116&lt;5.05,D116&lt;0.35,D116&lt;0.8,A116&lt;5.45),1.1,IF(AND(H116&gt;=14.494,A116&gt;=5.05,D116&lt;0.35,D116&lt;0.8,A116&lt;5.45),1.6,IF(AND(G116&lt;0.338,D116&lt;1.25,G116&gt;=0.164,F116&lt;2.5,A116&gt;=5.45),4.1,IF(AND(H116&lt;8.397,D116&gt;=1.25,G116&gt;=0.164,F116&lt;2.5,A116&gt;=5.45),4,IF(AND(H116&lt;11.031,H116&lt;14.494,A116&gt;=5.05,D116&lt;0.35,D116&lt;0.8,A116&lt;5.45),1.5,IF(AND(H116&gt;=11.031,H116&lt;14.494,A116&gt;=5.05,D116&lt;0.35,D116&lt;0.8,A116&lt;5.45),1.44,IF(AND(B116&lt;2.65,H116&gt;=8.397,D116&gt;=1.25,G116&gt;=0.164,F116&lt;2.5,A116&gt;=5.45),4.767,IF(AND(H116&lt;7.388,G116&lt;0.487,G116&lt;0.719,H116&lt;16.718,F116&gt;=2.5,A116&gt;=5.45),5.067,IF(AND(G116&lt;0.533,G116&gt;=0.487,G116&lt;0.719,H116&lt;16.718,F116&gt;=2.5,A116&gt;=5.45),5.8,IF(AND(G116&gt;=0.533,G116&gt;=0.487,G116&lt;0.719,H116&lt;16.718,F116&gt;=2.5,A116&gt;=5.45),5.86,IF(AND(B116&lt;3.25,A116&gt;=4.95,A116&gt;=4.35,A116&lt;5.05,D116&lt;0.35,D116&lt;0.8,A116&lt;5.45),1.2,IF(AND(A116&lt;5.6,H116&lt;11.218,G116&gt;=0.338,D116&lt;1.25,G116&gt;=0.164,F116&lt;2.5,A116&gt;=5.45),3.7,IF(AND(A116&gt;=5.6,H116&lt;11.218,G116&gt;=0.338,D116&lt;1.25,G116&gt;=0.164,F116&lt;2.5,A116&gt;=5.45),3.5,IF(AND(H116&lt;12.668,H116&gt;=11.218,G116&gt;=0.338,D116&lt;1.25,G116&gt;=0.164,F116&lt;2.5,A116&gt;=5.45),3.9,IF(AND(H116&gt;=12.668,H116&gt;=11.218,G116&gt;=0.338,D116&lt;1.25,G116&gt;=0.164,F116&lt;2.5,A116&gt;=5.45),4,IF(AND(H116&gt;=15.705,B116&gt;=2.65,H116&gt;=8.397,D116&gt;=1.25,G116&gt;=0.164,F116&lt;2.5,A116&gt;=5.45),4.8,IF(AND(B116&lt;2.75,H116&gt;=7.388,G116&lt;0.487,G116&lt;0.719,H116&lt;16.718,F116&gt;=2.5,A116&gt;=5.45),5.26,IF(AND(B116&lt;2.95,A116&lt;4.5,A116&lt;4.95,A116&gt;=4.35,A116&lt;5.05,D116&lt;0.35,D116&lt;0.8,A116&lt;5.45),1.4,IF(AND(B116&gt;=2.95,A116&lt;4.5,A116&lt;4.95,A116&gt;=4.35,A116&lt;5.05,D116&lt;0.35,D116&lt;0.8,A116&lt;5.45),1.3,IF(AND(H116&gt;=13.924,A116&gt;=4.5,A116&lt;4.95,A116&gt;=4.35,A116&lt;5.05,D116&lt;0.35,D116&lt;0.8,A116&lt;5.45),1.5,IF(AND(G116&lt;0.252,B116&gt;=3.25,A116&gt;=4.95,A116&gt;=4.35,A116&lt;5.05,D116&lt;0.35,D116&lt;0.8,A116&lt;5.45),1.4,IF(AND(G116&gt;=0.252,B116&gt;=3.25,A116&gt;=4.95,A116&gt;=4.35,A116&lt;5.05,D116&lt;0.35,D116&lt;0.8,A116&lt;5.45),1.32,IF(AND(G116&gt;=0.473,H116&lt;15.705,B116&gt;=2.65,H116&gt;=8.397,D116&gt;=1.25,G116&gt;=0.164,F116&lt;2.5,A116&gt;=5.45),4.7,IF(AND(B116&gt;=3.15,B116&gt;=2.75,H116&gt;=7.388,G116&lt;0.487,G116&lt;0.719,H116&lt;16.718,F116&gt;=2.5,A116&gt;=5.45),5.7,IF(AND(B116&lt;3.15,H116&lt;13.924,A116&gt;=4.5,A116&lt;4.95,A116&gt;=4.35,A116&lt;5.05,D116&lt;0.35,D116&lt;0.8,A116&lt;5.45),1.433,IF(AND(B116&gt;=3.15,H116&lt;13.924,A116&gt;=4.5,A116&lt;4.95,A116&gt;=4.35,A116&lt;5.05,D116&lt;0.35,D116&lt;0.8,A116&lt;5.45),1.4,IF(AND(H116&gt;=14.81,G116&lt;0.473,H116&lt;15.705,B116&gt;=2.65,H116&gt;=8.397,D116&gt;=1.25,G116&gt;=0.164,F116&lt;2.5,A116&gt;=5.45),4.2,IF(AND(A116&lt;6.65,B116&lt;3.15,B116&gt;=2.75,H116&gt;=7.388,G116&lt;0.487,G116&lt;0.719,H116&lt;16.718,F116&gt;=2.5,A116&gt;=5.45),5.6,IF(AND(A116&gt;=6.65,B116&lt;3.15,B116&gt;=2.75,H116&gt;=7.388,G116&lt;0.487,G116&lt;0.719,H116&lt;16.718,F116&gt;=2.5,A116&gt;=5.45),5.4,IF(AND(A116&lt;6.15,H116&lt;14.81,G116&lt;0.473,H116&lt;15.705,B116&gt;=2.65,H116&gt;=8.397,D116&gt;=1.25,G116&gt;=0.164,F116&lt;2.5,A116&gt;=5.45),4.5,IF(AND(A116&gt;=6.15,H116&lt;14.81,G116&lt;0.473,H116&lt;15.705,B116&gt;=2.65,H116&gt;=8.397,D116&gt;=1.25,G116&gt;=0.164,F116&lt;2.5,A116&gt;=5.45),4.4,"shouldnthappen"))))))))))))))))))))))))))))))))))))</f>
        <v>5.86</v>
      </c>
      <c r="U116" s="1" t="n">
        <f aca="false">IF(AND(G116&gt;=0.934,F116&lt;1.5),1.7,IF(AND(D116&lt;0.15,D116&lt;0.25,G116&lt;0.934,F116&lt;1.5),1.38,IF(AND(H116&gt;=14.379,D116&gt;=0.25,G116&lt;0.934,F116&lt;1.5),1.7,IF(AND(A116&lt;5.3,D116&lt;1.35,F116&lt;2.5,F116&gt;=1.5),3.15,IF(AND(H116&lt;7.148,D116&gt;=1.35,F116&lt;2.5,F116&gt;=1.5),3.9,IF(AND(G116&lt;0.352,A116&lt;6.15,F116&gt;=2.5,F116&gt;=1.5),4.5,IF(AND(G116&gt;=0.352,A116&lt;6.15,F116&gt;=2.5,F116&gt;=1.5),4.92,IF(AND(B116&lt;2.85,A116&gt;=6.15,F116&gt;=2.5,F116&gt;=1.5),6.2,IF(AND(D116&gt;=0.45,H116&lt;14.379,D116&gt;=0.25,G116&lt;0.934,F116&lt;1.5),1.65,IF(AND(G116&gt;=0.857,A116&gt;=5.3,D116&lt;1.35,F116&lt;2.5,F116&gt;=1.5),4.3,IF(AND(A116&gt;=7.25,B116&gt;=2.85,A116&gt;=6.15,F116&gt;=2.5,F116&gt;=1.5),6.425,IF(AND(H116&lt;9.499,A116&lt;5.05,D116&gt;=0.15,D116&lt;0.25,G116&lt;0.934,F116&lt;1.5),1.4,IF(AND(A116&gt;=5.45,A116&gt;=5.05,D116&gt;=0.15,D116&lt;0.25,G116&lt;0.934,F116&lt;1.5),1.3,IF(AND(B116&gt;=4.15,D116&lt;0.45,H116&lt;14.379,D116&gt;=0.25,G116&lt;0.934,F116&lt;1.5),1.5,IF(AND(A116&gt;=5.75,G116&lt;0.857,A116&gt;=5.3,D116&lt;1.35,F116&lt;2.5,F116&gt;=1.5),4.02,IF(AND(A116&lt;6.65,G116&lt;0.333,H116&gt;=7.148,D116&gt;=1.35,F116&lt;2.5,F116&gt;=1.5),4.475,IF(AND(A116&gt;=6.65,G116&lt;0.333,H116&gt;=7.148,D116&gt;=1.35,F116&lt;2.5,F116&gt;=1.5),4.8,IF(AND(D116&gt;=1.45,G116&gt;=0.333,H116&gt;=7.148,D116&gt;=1.35,F116&lt;2.5,F116&gt;=1.5),4.85,IF(AND(G116&gt;=0.861,A116&lt;7.25,B116&gt;=2.85,A116&gt;=6.15,F116&gt;=2.5,F116&gt;=1.5),5.2,IF(AND(G116&lt;0.571,H116&gt;=9.499,A116&lt;5.05,D116&gt;=0.15,D116&lt;0.25,G116&lt;0.934,F116&lt;1.5),1.2,IF(AND(G116&gt;=0.571,H116&gt;=9.499,A116&lt;5.05,D116&gt;=0.15,D116&lt;0.25,G116&lt;0.934,F116&lt;1.5),1.3,IF(AND(H116&lt;9.283,A116&lt;5.45,A116&gt;=5.05,D116&gt;=0.15,D116&lt;0.25,G116&lt;0.934,F116&lt;1.5),1.5,IF(AND(H116&gt;=9.283,A116&lt;5.45,A116&gt;=5.05,D116&gt;=0.15,D116&lt;0.25,G116&lt;0.934,F116&lt;1.5),1.425,IF(AND(A116&lt;4.9,B116&lt;4.15,D116&lt;0.45,H116&lt;14.379,D116&gt;=0.25,G116&lt;0.934,F116&lt;1.5),1.4,IF(AND(A116&gt;=4.9,B116&lt;4.15,D116&lt;0.45,H116&lt;14.379,D116&gt;=0.25,G116&lt;0.934,F116&lt;1.5),1.325,IF(AND(G116&lt;0.572,A116&lt;5.75,G116&lt;0.857,A116&gt;=5.3,D116&lt;1.35,F116&lt;2.5,F116&gt;=1.5),3.65,IF(AND(G116&gt;=0.572,A116&lt;5.75,G116&lt;0.857,A116&gt;=5.3,D116&lt;1.35,F116&lt;2.5,F116&gt;=1.5),3.9,IF(AND(A116&lt;6.75,D116&lt;1.45,G116&gt;=0.333,H116&gt;=7.148,D116&gt;=1.35,F116&lt;2.5,F116&gt;=1.5),4.4,IF(AND(A116&gt;=6.75,D116&lt;1.45,G116&gt;=0.333,H116&gt;=7.148,D116&gt;=1.35,F116&lt;2.5,F116&gt;=1.5),4.78,IF(AND(A116&lt;6.6,B116&lt;3.25,G116&lt;0.861,A116&lt;7.25,B116&gt;=2.85,A116&gt;=6.15,F116&gt;=2.5,F116&gt;=1.5),5.333,IF(AND(H116&lt;11.461,B116&gt;=3.25,G116&lt;0.861,A116&lt;7.25,B116&gt;=2.85,A116&gt;=6.15,F116&gt;=2.5,F116&gt;=1.5),6.025,IF(AND(H116&gt;=11.461,B116&gt;=3.25,G116&lt;0.861,A116&lt;7.25,B116&gt;=2.85,A116&gt;=6.15,F116&gt;=2.5,F116&gt;=1.5),5.667,IF(AND(H116&gt;=14.564,A116&gt;=6.6,B116&lt;3.25,G116&lt;0.861,A116&lt;7.25,B116&gt;=2.85,A116&gt;=6.15,F116&gt;=2.5,F116&gt;=1.5),5.4,IF(AND(D116&gt;=2.35,H116&lt;14.564,A116&gt;=6.6,B116&lt;3.25,G116&lt;0.861,A116&lt;7.25,B116&gt;=2.85,A116&gt;=6.15,F116&gt;=2.5,F116&gt;=1.5),5.6,IF(AND(A116&lt;6.85,D116&lt;2.35,H116&lt;14.564,A116&gt;=6.6,B116&lt;3.25,G116&lt;0.861,A116&lt;7.25,B116&gt;=2.85,A116&gt;=6.15,F116&gt;=2.5,F116&gt;=1.5),5.9,IF(AND(A116&gt;=6.85,D116&lt;2.35,H116&lt;14.564,A116&gt;=6.6,B116&lt;3.25,G116&lt;0.861,A116&lt;7.25,B116&gt;=2.85,A116&gt;=6.15,F116&gt;=2.5,F116&gt;=1.5),5.78,"shouldnthappen"))))))))))))))))))))))))))))))))))))</f>
        <v>4.92</v>
      </c>
      <c r="V116" s="1" t="n">
        <f aca="false">IF(AND(H116&lt;5.748,A116&lt;5.05,D116&lt;0.75),1,IF(AND(B116&lt;3.15,H116&gt;=5.748,A116&lt;5.05,D116&lt;0.75),1.475,IF(AND(G116&gt;=0.801,D116&lt;0.25,A116&gt;=5.05,D116&lt;0.75),1.7,IF(AND(D116&gt;=0.45,D116&gt;=0.25,A116&gt;=5.05,D116&lt;0.75),1.7,IF(AND(B116&lt;2.35,F116&lt;2.5,B116&lt;2.75,D116&gt;=0.75),4.16,IF(AND(D116&lt;1.75,F116&gt;=2.5,B116&lt;2.75,D116&gt;=0.75),4.875,IF(AND(D116&gt;=1.75,F116&gt;=2.5,B116&lt;2.75,D116&gt;=0.75),5.333,IF(AND(H116&gt;=16.284,D116&gt;=1.55,B116&gt;=2.75,D116&gt;=0.75),6.6,IF(AND(H116&gt;=14.144,B116&gt;=3.15,H116&gt;=5.748,A116&lt;5.05,D116&lt;0.75),1.3,IF(AND(A116&lt;5.45,G116&lt;0.801,D116&lt;0.25,A116&gt;=5.05,D116&lt;0.75),1.5,IF(AND(A116&gt;=5.45,G116&lt;0.801,D116&lt;0.25,A116&gt;=5.05,D116&lt;0.75),1.34,IF(AND(B116&lt;3.75,D116&lt;0.45,D116&gt;=0.25,A116&gt;=5.05,D116&lt;0.75),1.467,IF(AND(B116&gt;=3.75,D116&lt;0.45,D116&gt;=0.25,A116&gt;=5.05,D116&lt;0.75),1.767,IF(AND(G116&gt;=0.896,B116&gt;=2.35,F116&lt;2.5,B116&lt;2.75,D116&gt;=0.75),4.9,IF(AND(H116&lt;15.504,D116&lt;1.35,D116&lt;1.55,B116&gt;=2.75,D116&gt;=0.75),4.2,IF(AND(H116&gt;=15.504,D116&lt;1.35,D116&lt;1.55,B116&gt;=2.75,D116&gt;=0.75),4.6,IF(AND(H116&lt;9.767,D116&gt;=1.35,D116&lt;1.55,B116&gt;=2.75,D116&gt;=0.75),5.1,IF(AND(A116&lt;4.5,H116&lt;14.144,B116&gt;=3.15,H116&gt;=5.748,A116&lt;5.05,D116&lt;0.75),1.3,IF(AND(A116&gt;=4.5,H116&lt;14.144,B116&gt;=3.15,H116&gt;=5.748,A116&lt;5.05,D116&lt;0.75),1.4,IF(AND(D116&gt;=1.15,G116&lt;0.896,B116&gt;=2.35,F116&lt;2.5,B116&lt;2.75,D116&gt;=0.75),4.04,IF(AND(B116&lt;2.9,H116&gt;=9.767,D116&gt;=1.35,D116&lt;1.55,B116&gt;=2.75,D116&gt;=0.75),4.8,IF(AND(D116&lt;1.7,A116&gt;=7.05,H116&lt;16.284,D116&gt;=1.55,B116&gt;=2.75,D116&gt;=0.75),5.8,IF(AND(D116&gt;=1.7,A116&gt;=7.05,H116&lt;16.284,D116&gt;=1.55,B116&gt;=2.75,D116&gt;=0.75),6.3,IF(AND(B116&lt;2.45,D116&lt;1.15,G116&lt;0.896,B116&gt;=2.35,F116&lt;2.5,B116&lt;2.75,D116&gt;=0.75),3.767,IF(AND(B116&gt;=2.45,D116&lt;1.15,G116&lt;0.896,B116&gt;=2.35,F116&lt;2.5,B116&lt;2.75,D116&gt;=0.75),3.167,IF(AND(B116&gt;=3.15,B116&gt;=2.9,H116&gt;=9.767,D116&gt;=1.35,D116&lt;1.55,B116&gt;=2.75,D116&gt;=0.75),4.7,IF(AND(D116&lt;1.9,D116&lt;2.05,A116&lt;7.05,H116&lt;16.284,D116&gt;=1.55,B116&gt;=2.75,D116&gt;=0.75),4.82,IF(AND(D116&gt;=1.9,D116&lt;2.05,A116&lt;7.05,H116&lt;16.284,D116&gt;=1.55,B116&gt;=2.75,D116&gt;=0.75),5.067,IF(AND(H116&lt;12.721,B116&lt;3.15,B116&gt;=2.9,H116&gt;=9.767,D116&gt;=1.35,D116&lt;1.55,B116&gt;=2.75,D116&gt;=0.75),4.5,IF(AND(H116&gt;=12.721,B116&lt;3.15,B116&gt;=2.9,H116&gt;=9.767,D116&gt;=1.35,D116&lt;1.55,B116&gt;=2.75,D116&gt;=0.75),4.433,IF(AND(H116&lt;9.525,G116&lt;0.364,D116&gt;=2.05,A116&lt;7.05,H116&lt;16.284,D116&gt;=1.55,B116&gt;=2.75,D116&gt;=0.75),5.1,IF(AND(A116&lt;6.25,G116&gt;=0.364,D116&gt;=2.05,A116&lt;7.05,H116&lt;16.284,D116&gt;=1.55,B116&gt;=2.75,D116&gt;=0.75),5.4,IF(AND(H116&lt;10.898,H116&gt;=9.525,G116&lt;0.364,D116&gt;=2.05,A116&lt;7.05,H116&lt;16.284,D116&gt;=1.55,B116&gt;=2.75,D116&gt;=0.75),5.6,IF(AND(H116&lt;8.711,A116&gt;=6.25,G116&gt;=0.364,D116&gt;=2.05,A116&lt;7.05,H116&lt;16.284,D116&gt;=1.55,B116&gt;=2.75,D116&gt;=0.75),5.7,IF(AND(H116&gt;=8.711,A116&gt;=6.25,G116&gt;=0.364,D116&gt;=2.05,A116&lt;7.05,H116&lt;16.284,D116&gt;=1.55,B116&gt;=2.75,D116&gt;=0.75),5.84,IF(AND(D116&lt;2.2,H116&gt;=10.898,H116&gt;=9.525,G116&lt;0.364,D116&gt;=2.05,A116&lt;7.05,H116&lt;16.284,D116&gt;=1.55,B116&gt;=2.75,D116&gt;=0.75),5.4,IF(AND(D116&gt;=2.2,H116&gt;=10.898,H116&gt;=9.525,G116&lt;0.364,D116&gt;=2.05,A116&lt;7.05,H116&lt;16.284,D116&gt;=1.55,B116&gt;=2.75,D116&gt;=0.75),5.3,"shouldnthappen")))))))))))))))))))))))))))))))))))))</f>
        <v>5.333</v>
      </c>
      <c r="W116" s="1" t="n">
        <f aca="false">IF(AND(H116&lt;6.926,D116&gt;=0.35,D116&lt;0.8),1.9,IF(AND(H116&gt;=6.926,D116&gt;=0.35,D116&lt;0.8),1.533,IF(AND(H116&lt;13.492,A116&lt;4.75,D116&lt;0.35,D116&lt;0.8),1.1,IF(AND(H116&gt;=13.492,A116&lt;4.75,D116&lt;0.35,D116&lt;0.8),1.375,IF(AND(B116&lt;2.75,A116&gt;=5.85,F116&lt;2.5,D116&gt;=0.8),4.833,IF(AND(B116&lt;3.3,A116&gt;=7.05,F116&gt;=2.5,D116&gt;=0.8),5.8,IF(AND(B116&gt;=3.3,A116&gt;=7.05,F116&gt;=2.5,D116&gt;=0.8),6.325,IF(AND(D116&gt;=0.25,A116&lt;5.05,A116&gt;=4.75,D116&lt;0.35,D116&lt;0.8),1.3,IF(AND(B116&lt;3.6,A116&gt;=5.05,A116&gt;=4.75,D116&lt;0.35,D116&lt;0.8),1.4,IF(AND(H116&lt;10.194,G116&lt;0.412,A116&lt;5.85,F116&lt;2.5,D116&gt;=0.8),4.133,IF(AND(H116&gt;=10.194,G116&lt;0.412,A116&lt;5.85,F116&lt;2.5,D116&gt;=0.8),4.5,IF(AND(A116&lt;5.35,G116&gt;=0.412,A116&lt;5.85,F116&lt;2.5,D116&gt;=0.8),3.15,IF(AND(A116&lt;6.2,B116&gt;=2.75,A116&gt;=5.85,F116&lt;2.5,D116&gt;=0.8),4.3,IF(AND(H116&lt;5.767,A116&lt;6.2,A116&lt;7.05,F116&gt;=2.5,D116&gt;=0.8),4.5,IF(AND(G116&gt;=0.861,A116&gt;=6.2,A116&lt;7.05,F116&gt;=2.5,D116&gt;=0.8),5.2,IF(AND(B116&lt;3.15,D116&lt;0.25,A116&lt;5.05,A116&gt;=4.75,D116&lt;0.35,D116&lt;0.8),1.55,IF(AND(A116&lt;5.45,B116&gt;=3.6,A116&gt;=5.05,A116&gt;=4.75,D116&lt;0.35,D116&lt;0.8),1.5,IF(AND(A116&gt;=5.45,B116&gt;=3.6,A116&gt;=5.05,A116&gt;=4.75,D116&lt;0.35,D116&lt;0.8),1.4,IF(AND(G116&gt;=0.772,A116&gt;=5.35,G116&gt;=0.412,A116&lt;5.85,F116&lt;2.5,D116&gt;=0.8),3.9,IF(AND(D116&gt;=1.45,A116&gt;=6.2,B116&gt;=2.75,A116&gt;=5.85,F116&lt;2.5,D116&gt;=0.8),4.775,IF(AND(G116&lt;0.5,H116&gt;=5.767,A116&lt;6.2,A116&lt;7.05,F116&gt;=2.5,D116&gt;=0.8),5.1,IF(AND(G116&gt;=0.5,H116&gt;=5.767,A116&lt;6.2,A116&lt;7.05,F116&gt;=2.5,D116&gt;=0.8),4.95,IF(AND(B116&gt;=3.25,G116&lt;0.861,A116&gt;=6.2,A116&lt;7.05,F116&gt;=2.5,D116&gt;=0.8),5.75,IF(AND(A116&lt;4.95,B116&gt;=3.15,D116&lt;0.25,A116&lt;5.05,A116&gt;=4.75,D116&lt;0.35,D116&lt;0.8),1.4,IF(AND(A116&lt;5.65,G116&lt;0.772,A116&gt;=5.35,G116&gt;=0.412,A116&lt;5.85,F116&lt;2.5,D116&gt;=0.8),3.6,IF(AND(A116&gt;=5.65,G116&lt;0.772,A116&gt;=5.35,G116&gt;=0.412,A116&lt;5.85,F116&lt;2.5,D116&gt;=0.8),3.5,IF(AND(B116&gt;=3.15,D116&lt;1.45,A116&gt;=6.2,B116&gt;=2.75,A116&gt;=5.85,F116&lt;2.5,D116&gt;=0.8),4.7,IF(AND(A116&gt;=6.65,B116&lt;3.25,G116&lt;0.861,A116&gt;=6.2,A116&lt;7.05,F116&gt;=2.5,D116&gt;=0.8),5.567,IF(AND(H116&lt;9.499,A116&gt;=4.95,B116&gt;=3.15,D116&lt;0.25,A116&lt;5.05,A116&gt;=4.75,D116&lt;0.35,D116&lt;0.8),1.4,IF(AND(H116&gt;=9.499,A116&gt;=4.95,B116&gt;=3.15,D116&lt;0.25,A116&lt;5.05,A116&gt;=4.75,D116&lt;0.35,D116&lt;0.8),1.2,IF(AND(G116&lt;0.765,B116&lt;3.15,D116&lt;1.45,A116&gt;=6.2,B116&gt;=2.75,A116&gt;=5.85,F116&lt;2.5,D116&gt;=0.8),4.4,IF(AND(G116&gt;=0.765,B116&lt;3.15,D116&lt;1.45,A116&gt;=6.2,B116&gt;=2.75,A116&gt;=5.85,F116&lt;2.5,D116&gt;=0.8),4.6,IF(AND(H116&lt;10.667,A116&lt;6.65,B116&lt;3.25,G116&lt;0.861,A116&gt;=6.2,A116&lt;7.05,F116&gt;=2.5,D116&gt;=0.8),5.167,IF(AND(G116&lt;0.627,H116&gt;=10.667,A116&lt;6.65,B116&lt;3.25,G116&lt;0.861,A116&gt;=6.2,A116&lt;7.05,F116&gt;=2.5,D116&gt;=0.8),5.64,IF(AND(G116&gt;=0.627,H116&gt;=10.667,A116&lt;6.65,B116&lt;3.25,G116&lt;0.861,A116&gt;=6.2,A116&lt;7.05,F116&gt;=2.5,D116&gt;=0.8),5.1,"shouldnthappen")))))))))))))))))))))))))))))))))))</f>
        <v>4.95</v>
      </c>
      <c r="X116" s="1" t="n">
        <f aca="false">IF(AND(B116&lt;3.05,H116&lt;6.697,A116&lt;5.45),4.1,IF(AND(B116&gt;=3.05,H116&lt;6.697,A116&lt;5.45),1.48,IF(AND(D116&lt;0.7,A116&lt;5.9,A116&gt;=5.45),1.4,IF(AND(A116&lt;4.35,B116&lt;3.3,H116&gt;=6.697,A116&lt;5.45),1.1,IF(AND(G116&lt;0.372,D116&gt;=0.7,A116&lt;5.9,A116&gt;=5.45),4.36,IF(AND(A116&gt;=4.9,A116&gt;=4.35,B116&lt;3.3,H116&gt;=6.697,A116&lt;5.45),1.6,IF(AND(H116&gt;=14.171,A116&lt;5.15,B116&gt;=3.3,H116&gt;=6.697,A116&lt;5.45),1.6,IF(AND(G116&lt;0.451,A116&gt;=5.15,B116&gt;=3.3,H116&gt;=6.697,A116&lt;5.45),1.367,IF(AND(G116&gt;=0.451,A116&gt;=5.15,B116&gt;=3.3,H116&gt;=6.697,A116&lt;5.45),1.5,IF(AND(G116&lt;0.332,D116&lt;1.45,F116&lt;2.5,A116&gt;=5.9,A116&gt;=5.45),4.35,IF(AND(A116&lt;6.15,D116&gt;=1.45,F116&lt;2.5,A116&gt;=5.9,A116&gt;=5.45),5.1,IF(AND(D116&gt;=2.4,G116&lt;0.432,F116&gt;=2.5,A116&gt;=5.9,A116&gt;=5.45),5.78,IF(AND(A116&lt;6.15,G116&gt;=0.432,F116&gt;=2.5,A116&gt;=5.9,A116&gt;=5.45),4.9,IF(AND(B116&lt;3.1,A116&lt;4.9,A116&gt;=4.35,B116&lt;3.3,H116&gt;=6.697,A116&lt;5.45),1.4,IF(AND(B116&gt;=3.1,A116&lt;4.9,A116&gt;=4.35,B116&lt;3.3,H116&gt;=6.697,A116&lt;5.45),1.3,IF(AND(G116&lt;0.343,H116&lt;14.171,A116&lt;5.15,B116&gt;=3.3,H116&gt;=6.697,A116&lt;5.45),1.433,IF(AND(G116&gt;=0.343,H116&lt;14.171,A116&lt;5.15,B116&gt;=3.3,H116&gt;=6.697,A116&lt;5.45),1.525,IF(AND(D116&lt;1.05,B116&lt;2.55,G116&gt;=0.372,D116&gt;=0.7,A116&lt;5.9,A116&gt;=5.45),3.7,IF(AND(H116&lt;10.596,B116&gt;=2.55,G116&gt;=0.372,D116&gt;=0.7,A116&lt;5.9,A116&gt;=5.45),3.525,IF(AND(H116&gt;=10.596,B116&gt;=2.55,G116&gt;=0.372,D116&gt;=0.7,A116&lt;5.9,A116&gt;=5.45),3.9,IF(AND(H116&lt;14.314,G116&gt;=0.332,D116&lt;1.45,F116&lt;2.5,A116&gt;=5.9,A116&gt;=5.45),4.4,IF(AND(H116&gt;=14.314,G116&gt;=0.332,D116&lt;1.45,F116&lt;2.5,A116&gt;=5.9,A116&gt;=5.45),4.7,IF(AND(H116&lt;13.906,A116&gt;=6.15,D116&gt;=1.45,F116&lt;2.5,A116&gt;=5.9,A116&gt;=5.45),4.675,IF(AND(H116&gt;=13.906,A116&gt;=6.15,D116&gt;=1.45,F116&lt;2.5,A116&gt;=5.9,A116&gt;=5.45),4.9,IF(AND(G116&lt;0.093,D116&lt;2.4,G116&lt;0.432,F116&gt;=2.5,A116&gt;=5.9,A116&gt;=5.45),5.6,IF(AND(B116&lt;2.95,A116&gt;=6.15,G116&gt;=0.432,F116&gt;=2.5,A116&gt;=5.9,A116&gt;=5.45),5.86,IF(AND(A116&lt;5.55,D116&gt;=1.05,B116&lt;2.55,G116&gt;=0.372,D116&gt;=0.7,A116&lt;5.9,A116&gt;=5.45),4,IF(AND(A116&gt;=5.55,D116&gt;=1.05,B116&lt;2.55,G116&gt;=0.372,D116&gt;=0.7,A116&lt;5.9,A116&gt;=5.45),3.9,IF(AND(D116&lt;1.7,G116&gt;=0.093,D116&lt;2.4,G116&lt;0.432,F116&gt;=2.5,A116&gt;=5.9,A116&gt;=5.45),5.05,IF(AND(G116&gt;=0.774,B116&gt;=2.95,A116&gt;=6.15,G116&gt;=0.432,F116&gt;=2.5,A116&gt;=5.9,A116&gt;=5.45),5.3,IF(AND(G116&gt;=0.312,D116&gt;=1.7,G116&gt;=0.093,D116&lt;2.4,G116&lt;0.432,F116&gt;=2.5,A116&gt;=5.9,A116&gt;=5.45),5.4,IF(AND(D116&lt;2.45,G116&lt;0.774,B116&gt;=2.95,A116&gt;=6.15,G116&gt;=0.432,F116&gt;=2.5,A116&gt;=5.9,A116&gt;=5.45),5.66,IF(AND(D116&gt;=2.45,G116&lt;0.774,B116&gt;=2.95,A116&gt;=6.15,G116&gt;=0.432,F116&gt;=2.5,A116&gt;=5.9,A116&gt;=5.45),6,IF(AND(G116&gt;=0.301,G116&lt;0.312,D116&gt;=1.7,G116&gt;=0.093,D116&lt;2.4,G116&lt;0.432,F116&gt;=2.5,A116&gt;=5.9,A116&gt;=5.45),5.1,IF(AND(A116&lt;6.45,G116&lt;0.301,G116&lt;0.312,D116&gt;=1.7,G116&gt;=0.093,D116&lt;2.4,G116&lt;0.432,F116&gt;=2.5,A116&gt;=5.9,A116&gt;=5.45),5.3,IF(AND(A116&gt;=6.45,G116&lt;0.301,G116&lt;0.312,D116&gt;=1.7,G116&gt;=0.093,D116&lt;2.4,G116&lt;0.432,F116&gt;=2.5,A116&gt;=5.9,A116&gt;=5.45),5.2,"shouldnthappen"))))))))))))))))))))))))))))))))))))</f>
        <v>3.9</v>
      </c>
      <c r="Y116" s="1" t="n">
        <f aca="false">IF(AND(H116&lt;6.51,F116&lt;1.5),1.8,IF(AND(H116&gt;=16.674,F116&gt;=1.5),6.533,IF(AND(D116&gt;=0.45,H116&gt;=6.51,F116&lt;1.5),1.667,IF(AND(H116&gt;=13.805,G116&lt;0.154,H116&lt;16.674,F116&gt;=1.5),6.7,IF(AND(D116&lt;0.15,A116&lt;5.05,D116&lt;0.45,H116&gt;=6.51,F116&lt;1.5),1.4,IF(AND(H116&gt;=13.586,A116&gt;=5.05,D116&lt;0.45,H116&gt;=6.51,F116&lt;1.5),1.3,IF(AND(F116&lt;2.5,H116&lt;13.805,G116&lt;0.154,H116&lt;16.674,F116&gt;=1.5),4.6,IF(AND(H116&lt;8.929,D116&lt;1.35,G116&gt;=0.154,H116&lt;16.674,F116&gt;=1.5),3.64,IF(AND(G116&lt;0.05,H116&lt;13.586,A116&gt;=5.05,D116&lt;0.45,H116&gt;=6.51,F116&lt;1.5),1.4,IF(AND(G116&gt;=0.107,F116&gt;=2.5,H116&lt;13.805,G116&lt;0.154,H116&lt;16.674,F116&gt;=1.5),5.3,IF(AND(B116&gt;=2.75,H116&gt;=8.929,D116&lt;1.35,G116&gt;=0.154,H116&lt;16.674,F116&gt;=1.5),4.433,IF(AND(D116&gt;=1.55,F116&lt;2.5,D116&gt;=1.35,G116&gt;=0.154,H116&lt;16.674,F116&gt;=1.5),4.975,IF(AND(H116&lt;6.93,F116&gt;=2.5,D116&gt;=1.35,G116&gt;=0.154,H116&lt;16.674,F116&gt;=1.5),4.5,IF(AND(H116&lt;12.675,G116&lt;0.217,D116&gt;=0.15,A116&lt;5.05,D116&lt;0.45,H116&gt;=6.51,F116&lt;1.5),1.4,IF(AND(H116&gt;=12.675,G116&lt;0.217,D116&gt;=0.15,A116&lt;5.05,D116&lt;0.45,H116&gt;=6.51,F116&lt;1.5),1.5,IF(AND(A116&lt;4.65,G116&gt;=0.217,D116&gt;=0.15,A116&lt;5.05,D116&lt;0.45,H116&gt;=6.51,F116&lt;1.5),1.35,IF(AND(D116&lt;0.25,G116&gt;=0.05,H116&lt;13.586,A116&gt;=5.05,D116&lt;0.45,H116&gt;=6.51,F116&lt;1.5),1.467,IF(AND(D116&gt;=0.25,G116&gt;=0.05,H116&lt;13.586,A116&gt;=5.05,D116&lt;0.45,H116&gt;=6.51,F116&lt;1.5),1.5,IF(AND(H116&lt;9.15,G116&lt;0.107,F116&gt;=2.5,H116&lt;13.805,G116&lt;0.154,H116&lt;16.674,F116&gt;=1.5),5.7,IF(AND(H116&gt;=9.15,G116&lt;0.107,F116&gt;=2.5,H116&lt;13.805,G116&lt;0.154,H116&lt;16.674,F116&gt;=1.5),5.6,IF(AND(G116&lt;0.404,B116&lt;2.75,H116&gt;=8.929,D116&lt;1.35,G116&gt;=0.154,H116&lt;16.674,F116&gt;=1.5),4.15,IF(AND(G116&gt;=0.404,B116&lt;2.75,H116&gt;=8.929,D116&lt;1.35,G116&gt;=0.154,H116&lt;16.674,F116&gt;=1.5),3.9,IF(AND(A116&gt;=6.75,D116&lt;1.55,F116&lt;2.5,D116&gt;=1.35,G116&gt;=0.154,H116&lt;16.674,F116&gt;=1.5),4.82,IF(AND(D116&lt;0.25,A116&gt;=4.65,G116&gt;=0.217,D116&gt;=0.15,A116&lt;5.05,D116&lt;0.45,H116&gt;=6.51,F116&lt;1.5),1.325,IF(AND(D116&gt;=0.25,A116&gt;=4.65,G116&gt;=0.217,D116&gt;=0.15,A116&lt;5.05,D116&lt;0.45,H116&gt;=6.51,F116&lt;1.5),1.3,IF(AND(A116&lt;6.55,A116&lt;6.75,D116&lt;1.55,F116&lt;2.5,D116&gt;=1.35,G116&gt;=0.154,H116&lt;16.674,F116&gt;=1.5),4.575,IF(AND(A116&gt;=6.55,A116&lt;6.75,D116&lt;1.55,F116&lt;2.5,D116&gt;=1.35,G116&gt;=0.154,H116&lt;16.674,F116&gt;=1.5),4.4,IF(AND(B116&lt;2.9,D116&lt;2.05,H116&gt;=6.93,F116&gt;=2.5,D116&gt;=1.35,G116&gt;=0.154,H116&lt;16.674,F116&gt;=1.5),5.05,IF(AND(H116&lt;8.884,D116&gt;=2.05,H116&gt;=6.93,F116&gt;=2.5,D116&gt;=1.35,G116&gt;=0.154,H116&lt;16.674,F116&gt;=1.5),5.1,IF(AND(H116&lt;13.711,B116&gt;=2.9,D116&lt;2.05,H116&gt;=6.93,F116&gt;=2.5,D116&gt;=1.35,G116&gt;=0.154,H116&lt;16.674,F116&gt;=1.5),5,IF(AND(H116&gt;=13.711,B116&gt;=2.9,D116&lt;2.05,H116&gt;=6.93,F116&gt;=2.5,D116&gt;=1.35,G116&gt;=0.154,H116&lt;16.674,F116&gt;=1.5),5.8,IF(AND(B116&lt;3.15,H116&gt;=8.884,D116&gt;=2.05,H116&gt;=6.93,F116&gt;=2.5,D116&gt;=1.35,G116&gt;=0.154,H116&lt;16.674,F116&gt;=1.5),5.56,IF(AND(B116&gt;=3.15,H116&gt;=8.884,D116&gt;=2.05,H116&gt;=6.93,F116&gt;=2.5,D116&gt;=1.35,G116&gt;=0.154,H116&lt;16.674,F116&gt;=1.5),5.9,"shouldnthappen")))))))))))))))))))))))))))))))))</f>
        <v>5.05</v>
      </c>
      <c r="Z116" s="1" t="n">
        <f aca="false">IF(AND(F116&gt;=2,B116&gt;=3.35),5.6,IF(AND(A116&lt;6.65,H116&gt;=15.076,B116&lt;3.35),4.8,IF(AND(A116&gt;=6.65,H116&gt;=15.076,B116&lt;3.35),6.15,IF(AND(H116&lt;6.542,F116&lt;2,B116&gt;=3.35),1.767,IF(AND(G116&gt;=0.653,D116&lt;0.75,H116&lt;15.076,B116&lt;3.35),1.55,IF(AND(D116&lt;0.15,G116&lt;0.653,D116&lt;0.75,H116&lt;15.076,B116&lt;3.35),1.1,IF(AND(G116&lt;0.356,A116&lt;5.05,H116&gt;=6.542,F116&lt;2,B116&gt;=3.35),1.4,IF(AND(G116&gt;=0.356,A116&lt;5.05,H116&gt;=6.542,F116&lt;2,B116&gt;=3.35),1.3,IF(AND(G116&gt;=0.566,A116&gt;=5.05,H116&gt;=6.542,F116&lt;2,B116&gt;=3.35),1.6,IF(AND(B116&gt;=3.1,D116&gt;=0.15,G116&lt;0.653,D116&lt;0.75,H116&lt;15.076,B116&lt;3.35),1.367,IF(AND(B116&gt;=2.65,D116&lt;1.45,B116&lt;2.75,D116&gt;=0.75,H116&lt;15.076,B116&lt;3.35),3.96,IF(AND(G116&lt;0.352,D116&gt;=1.45,B116&lt;2.75,D116&gt;=0.75,H116&lt;15.076,B116&lt;3.35),4.5,IF(AND(D116&gt;=1.35,A116&lt;6.2,B116&gt;=2.75,D116&gt;=0.75,H116&lt;15.076,B116&lt;3.35),4.733,IF(AND(A116&lt;4.7,B116&lt;3.1,D116&gt;=0.15,G116&lt;0.653,D116&lt;0.75,H116&lt;15.076,B116&lt;3.35),1.36,IF(AND(A116&gt;=4.7,B116&lt;3.1,D116&gt;=0.15,G116&lt;0.653,D116&lt;0.75,H116&lt;15.076,B116&lt;3.35),1.6,IF(AND(A116&lt;5.2,B116&lt;2.65,D116&lt;1.45,B116&lt;2.75,D116&gt;=0.75,H116&lt;15.076,B116&lt;3.35),3.3,IF(AND(A116&lt;6.5,G116&gt;=0.352,D116&gt;=1.45,B116&lt;2.75,D116&gt;=0.75,H116&lt;15.076,B116&lt;3.35),5,IF(AND(A116&gt;=6.5,G116&gt;=0.352,D116&gt;=1.45,B116&lt;2.75,D116&gt;=0.75,H116&lt;15.076,B116&lt;3.35),5.8,IF(AND(H116&lt;8.486,D116&lt;1.35,A116&lt;6.2,B116&gt;=2.75,D116&gt;=0.75,H116&lt;15.076,B116&lt;3.35),3.975,IF(AND(G116&lt;0.187,F116&lt;2.5,A116&gt;=6.2,B116&gt;=2.75,D116&gt;=0.75,H116&lt;15.076,B116&lt;3.35),5,IF(AND(G116&gt;=0.187,F116&lt;2.5,A116&gt;=6.2,B116&gt;=2.75,D116&gt;=0.75,H116&lt;15.076,B116&lt;3.35),4.525,IF(AND(A116&gt;=7.25,F116&gt;=2.5,A116&gt;=6.2,B116&gt;=2.75,D116&gt;=0.75,H116&lt;15.076,B116&lt;3.35),6.5,IF(AND(G116&lt;0.185,B116&lt;3.6,G116&lt;0.566,A116&gt;=5.05,H116&gt;=6.542,F116&lt;2,B116&gt;=3.35),1.45,IF(AND(G116&gt;=0.185,B116&lt;3.6,G116&lt;0.566,A116&gt;=5.05,H116&gt;=6.542,F116&lt;2,B116&gt;=3.35),1.34,IF(AND(G116&lt;0.13,B116&gt;=3.6,G116&lt;0.566,A116&gt;=5.05,H116&gt;=6.542,F116&lt;2,B116&gt;=3.35),1.45,IF(AND(G116&gt;=0.13,B116&gt;=3.6,G116&lt;0.566,A116&gt;=5.05,H116&gt;=6.542,F116&lt;2,B116&gt;=3.35),1.5,IF(AND(D116&lt;1.05,A116&gt;=5.2,B116&lt;2.65,D116&lt;1.45,B116&lt;2.75,D116&gt;=0.75,H116&lt;15.076,B116&lt;3.35),3.5,IF(AND(D116&gt;=1.05,A116&gt;=5.2,B116&lt;2.65,D116&lt;1.45,B116&lt;2.75,D116&gt;=0.75,H116&lt;15.076,B116&lt;3.35),3.94,IF(AND(H116&lt;10.983,H116&gt;=8.486,D116&lt;1.35,A116&lt;6.2,B116&gt;=2.75,D116&gt;=0.75,H116&lt;15.076,B116&lt;3.35),4.38,IF(AND(H116&gt;=10.983,H116&gt;=8.486,D116&lt;1.35,A116&lt;6.2,B116&gt;=2.75,D116&gt;=0.75,H116&lt;15.076,B116&lt;3.35),4.1,IF(AND(B116&gt;=3.25,A116&lt;7.25,F116&gt;=2.5,A116&gt;=6.2,B116&gt;=2.75,D116&gt;=0.75,H116&lt;15.076,B116&lt;3.35),5.7,IF(AND(B116&lt;2.95,B116&lt;3.25,A116&lt;7.25,F116&gt;=2.5,A116&gt;=6.2,B116&gt;=2.75,D116&gt;=0.75,H116&lt;15.076,B116&lt;3.35),5.6,IF(AND(H116&gt;=13.711,B116&gt;=2.95,B116&lt;3.25,A116&lt;7.25,F116&gt;=2.5,A116&gt;=6.2,B116&gt;=2.75,D116&gt;=0.75,H116&lt;15.076,B116&lt;3.35),5.8,IF(AND(A116&gt;=6.8,H116&lt;13.711,B116&gt;=2.95,B116&lt;3.25,A116&lt;7.25,F116&gt;=2.5,A116&gt;=6.2,B116&gt;=2.75,D116&gt;=0.75,H116&lt;15.076,B116&lt;3.35),5.1,IF(AND(H116&lt;12.921,A116&lt;6.8,H116&lt;13.711,B116&gt;=2.95,B116&lt;3.25,A116&lt;7.25,F116&gt;=2.5,A116&gt;=6.2,B116&gt;=2.75,D116&gt;=0.75,H116&lt;15.076,B116&lt;3.35),5.34,IF(AND(H116&gt;=12.921,A116&lt;6.8,H116&lt;13.711,B116&gt;=2.95,B116&lt;3.25,A116&lt;7.25,F116&gt;=2.5,A116&gt;=6.2,B116&gt;=2.75,D116&gt;=0.75,H116&lt;15.076,B116&lt;3.35),5.133,"shouldnthappen"))))))))))))))))))))))))))))))))))))</f>
        <v>5</v>
      </c>
      <c r="AA116" s="1" t="n">
        <f aca="false">IF(AND(D116&gt;=0.45,A116&lt;5.05,D116&lt;0.8),1.6,IF(AND(D116&gt;=0.45,A116&gt;=5.05,D116&lt;0.8),1.7,IF(AND(H116&gt;=16.244,F116&gt;=2.5,D116&gt;=0.8),6.533,IF(AND(A116&lt;4.35,D116&lt;0.45,A116&lt;5.05,D116&lt;0.8),1.1,IF(AND(H116&gt;=14.877,D116&lt;0.45,A116&gt;=5.05,D116&lt;0.8),1.3,IF(AND(D116&gt;=1.4,A116&lt;5.65,F116&lt;2.5,D116&gt;=0.8),4.5,IF(AND(A116&gt;=7.25,H116&lt;16.244,F116&gt;=2.5,D116&gt;=0.8),6.5,IF(AND(A116&gt;=4.75,A116&gt;=4.35,D116&lt;0.45,A116&lt;5.05,D116&lt;0.8),1.35,IF(AND(A116&lt;5.3,D116&lt;1.4,A116&lt;5.65,F116&lt;2.5,D116&gt;=0.8),3.1,IF(AND(A116&gt;=6.8,A116&gt;=6.55,A116&gt;=5.65,F116&lt;2.5,D116&gt;=0.8),4.9,IF(AND(H116&lt;5.767,A116&lt;7.25,H116&lt;16.244,F116&gt;=2.5,D116&gt;=0.8),4.5,IF(AND(G116&gt;=0.522,A116&lt;4.75,A116&gt;=4.35,D116&lt;0.45,A116&lt;5.05,D116&lt;0.8),1.2,IF(AND(G116&gt;=0.948,D116&lt;0.35,H116&lt;14.877,D116&lt;0.45,A116&gt;=5.05,D116&lt;0.8),1.7,IF(AND(H116&lt;13.089,D116&gt;=0.35,H116&lt;14.877,D116&lt;0.45,A116&gt;=5.05,D116&lt;0.8),1.5,IF(AND(H116&gt;=13.089,D116&gt;=0.35,H116&lt;14.877,D116&lt;0.45,A116&gt;=5.05,D116&lt;0.8),1.3,IF(AND(B116&gt;=2.95,A116&gt;=5.3,D116&lt;1.4,A116&lt;5.65,F116&lt;2.5,D116&gt;=0.8),4.1,IF(AND(H116&lt;9.181,A116&lt;6.05,A116&lt;6.55,A116&gt;=5.65,F116&lt;2.5,D116&gt;=0.8),5.1,IF(AND(H116&gt;=9.181,A116&lt;6.05,A116&lt;6.55,A116&gt;=5.65,F116&lt;2.5,D116&gt;=0.8),4.3,IF(AND(G116&gt;=0.867,A116&gt;=6.05,A116&lt;6.55,A116&gt;=5.65,F116&lt;2.5,D116&gt;=0.8),4.9,IF(AND(B116&lt;3.05,A116&lt;6.8,A116&gt;=6.55,A116&gt;=5.65,F116&lt;2.5,D116&gt;=0.8),5,IF(AND(B116&gt;=3.05,A116&lt;6.8,A116&gt;=6.55,A116&gt;=5.65,F116&lt;2.5,D116&gt;=0.8),4.55,IF(AND(H116&gt;=14.144,G116&lt;0.522,A116&lt;4.75,A116&gt;=4.35,D116&lt;0.45,A116&lt;5.05,D116&lt;0.8),1.3,IF(AND(B116&lt;2.7,B116&lt;2.95,A116&gt;=5.3,D116&lt;1.4,A116&lt;5.65,F116&lt;2.5,D116&gt;=0.8),3.78,IF(AND(B116&gt;=2.7,B116&lt;2.95,A116&gt;=5.3,D116&lt;1.4,A116&lt;5.65,F116&lt;2.5,D116&gt;=0.8),3.6,IF(AND(G116&lt;0.638,G116&lt;0.867,A116&gt;=6.05,A116&lt;6.55,A116&gt;=5.65,F116&lt;2.5,D116&gt;=0.8),4.433,IF(AND(G116&gt;=0.638,G116&lt;0.867,A116&gt;=6.05,A116&lt;6.55,A116&gt;=5.65,F116&lt;2.5,D116&gt;=0.8),4,IF(AND(A116&lt;6.35,H116&lt;11.146,H116&gt;=5.767,A116&lt;7.25,H116&lt;16.244,F116&gt;=2.5,D116&gt;=0.8),5.1,IF(AND(A116&lt;4.5,H116&lt;14.144,G116&lt;0.522,A116&lt;4.75,A116&gt;=4.35,D116&lt;0.45,A116&lt;5.05,D116&lt;0.8),1.35,IF(AND(A116&gt;=4.5,H116&lt;14.144,G116&lt;0.522,A116&lt;4.75,A116&gt;=4.35,D116&lt;0.45,A116&lt;5.05,D116&lt;0.8),1.4,IF(AND(A116&lt;5.15,B116&lt;3.75,G116&lt;0.948,D116&lt;0.35,H116&lt;14.877,D116&lt;0.45,A116&gt;=5.05,D116&lt;0.8),1.4,IF(AND(A116&gt;=5.15,B116&lt;3.75,G116&lt;0.948,D116&lt;0.35,H116&lt;14.877,D116&lt;0.45,A116&gt;=5.05,D116&lt;0.8),1.5,IF(AND(G116&lt;0.112,B116&gt;=3.75,G116&lt;0.948,D116&lt;0.35,H116&lt;14.877,D116&lt;0.45,A116&gt;=5.05,D116&lt;0.8),1.5,IF(AND(G116&gt;=0.112,B116&gt;=3.75,G116&lt;0.948,D116&lt;0.35,H116&lt;14.877,D116&lt;0.45,A116&gt;=5.05,D116&lt;0.8),1.6,IF(AND(G116&lt;0.075,A116&gt;=6.35,H116&lt;11.146,H116&gt;=5.767,A116&lt;7.25,H116&lt;16.244,F116&gt;=2.5,D116&gt;=0.8),5.5,IF(AND(G116&gt;=0.075,A116&gt;=6.35,H116&lt;11.146,H116&gt;=5.767,A116&lt;7.25,H116&lt;16.244,F116&gt;=2.5,D116&gt;=0.8),5.24,IF(AND(B116&lt;2.95,D116&lt;1.9,H116&gt;=11.146,H116&gt;=5.767,A116&lt;7.25,H116&lt;16.244,F116&gt;=2.5,D116&gt;=0.8),5.65,IF(AND(B116&gt;=2.95,D116&lt;1.9,H116&gt;=11.146,H116&gt;=5.767,A116&lt;7.25,H116&lt;16.244,F116&gt;=2.5,D116&gt;=0.8),5.8,IF(AND(H116&lt;13.42,D116&gt;=1.9,H116&gt;=11.146,H116&gt;=5.767,A116&lt;7.25,H116&lt;16.244,F116&gt;=2.5,D116&gt;=0.8),5.6,IF(AND(H116&gt;=13.42,D116&gt;=1.9,H116&gt;=11.146,H116&gt;=5.767,A116&lt;7.25,H116&lt;16.244,F116&gt;=2.5,D116&gt;=0.8),5.34,"shouldnthappen")))))))))))))))))))))))))))))))))))))))</f>
        <v>5.6</v>
      </c>
      <c r="AB116" s="1" t="n">
        <f aca="false">IF(AND(D116&gt;=0.35,F116&lt;1.5),1.5,IF(AND(F116&lt;2.5,D116&gt;=1.55,F116&gt;=1.5),4.85,IF(AND(H116&lt;8.308,D116&lt;0.15,D116&lt;0.35,F116&lt;1.5),1.5,IF(AND(H116&gt;=8.308,D116&lt;0.15,D116&lt;0.35,F116&lt;1.5),1.4,IF(AND(H116&lt;5.523,D116&gt;=0.15,D116&lt;0.35,F116&lt;1.5),1,IF(AND(G116&lt;0.572,H116&lt;10.688,D116&lt;1.55,F116&gt;=1.5),3.75,IF(AND(B116&gt;=3.5,F116&gt;=2.5,D116&gt;=1.55,F116&gt;=1.5),6.3,IF(AND(A116&gt;=5.65,G116&gt;=0.572,H116&lt;10.688,D116&lt;1.55,F116&gt;=1.5),4.45,IF(AND(B116&gt;=2.85,A116&lt;6.15,H116&gt;=10.688,D116&lt;1.55,F116&gt;=1.5),4.35,IF(AND(H116&gt;=16.284,B116&lt;3.5,F116&gt;=2.5,D116&gt;=1.55,F116&gt;=1.5),6.6,IF(AND(G116&gt;=0.241,G116&lt;0.338,H116&gt;=5.523,D116&gt;=0.15,D116&lt;0.35,F116&lt;1.5),1.25,IF(AND(A116&lt;5.05,G116&gt;=0.338,H116&gt;=5.523,D116&gt;=0.15,D116&lt;0.35,F116&lt;1.5),1.35,IF(AND(B116&lt;2.7,A116&lt;5.65,G116&gt;=0.572,H116&lt;10.688,D116&lt;1.55,F116&gt;=1.5),4,IF(AND(B116&gt;=2.7,A116&lt;5.65,G116&gt;=0.572,H116&lt;10.688,D116&lt;1.55,F116&gt;=1.5),3.6,IF(AND(B116&lt;2.45,B116&lt;2.85,A116&lt;6.15,H116&gt;=10.688,D116&lt;1.55,F116&gt;=1.5),3.7,IF(AND(A116&lt;6.25,B116&lt;2.85,A116&gt;=6.15,H116&gt;=10.688,D116&lt;1.55,F116&gt;=1.5),4.5,IF(AND(A116&gt;=6.25,B116&lt;2.85,A116&gt;=6.15,H116&gt;=10.688,D116&lt;1.55,F116&gt;=1.5),4.86,IF(AND(D116&gt;=1.45,B116&gt;=2.85,A116&gt;=6.15,H116&gt;=10.688,D116&lt;1.55,F116&gt;=1.5),4.8,IF(AND(H116&lt;8.202,H116&lt;16.284,B116&lt;3.5,F116&gt;=2.5,D116&gt;=1.55,F116&gt;=1.5),5.7,IF(AND(A116&gt;=5.1,G116&lt;0.241,G116&lt;0.338,H116&gt;=5.523,D116&gt;=0.15,D116&lt;0.35,F116&lt;1.5),1.5,IF(AND(B116&gt;=3.75,A116&gt;=5.05,G116&gt;=0.338,H116&gt;=5.523,D116&gt;=0.15,D116&lt;0.35,F116&lt;1.5),1.6,IF(AND(A116&lt;5.7,B116&gt;=2.45,B116&lt;2.85,A116&lt;6.15,H116&gt;=10.688,D116&lt;1.55,F116&gt;=1.5),3.9,IF(AND(A116&gt;=5.7,B116&gt;=2.45,B116&lt;2.85,A116&lt;6.15,H116&gt;=10.688,D116&lt;1.55,F116&gt;=1.5),4.02,IF(AND(H116&lt;13.654,D116&lt;1.45,B116&gt;=2.85,A116&gt;=6.15,H116&gt;=10.688,D116&lt;1.55,F116&gt;=1.5),4.333,IF(AND(H116&gt;=13.654,D116&lt;1.45,B116&gt;=2.85,A116&gt;=6.15,H116&gt;=10.688,D116&lt;1.55,F116&gt;=1.5),4.54,IF(AND(A116&lt;6.15,H116&gt;=8.202,H116&lt;16.284,B116&lt;3.5,F116&gt;=2.5,D116&gt;=1.55,F116&gt;=1.5),5,IF(AND(H116&lt;13.924,A116&lt;5.1,G116&lt;0.241,G116&lt;0.338,H116&gt;=5.523,D116&gt;=0.15,D116&lt;0.35,F116&lt;1.5),1.4,IF(AND(H116&gt;=13.924,A116&lt;5.1,G116&lt;0.241,G116&lt;0.338,H116&gt;=5.523,D116&gt;=0.15,D116&lt;0.35,F116&lt;1.5),1.5,IF(AND(D116&lt;0.25,B116&lt;3.75,A116&gt;=5.05,G116&gt;=0.338,H116&gt;=5.523,D116&gt;=0.15,D116&lt;0.35,F116&lt;1.5),1.5,IF(AND(D116&gt;=0.25,B116&lt;3.75,A116&gt;=5.05,G116&gt;=0.338,H116&gt;=5.523,D116&gt;=0.15,D116&lt;0.35,F116&lt;1.5),1.4,IF(AND(H116&lt;8.884,B116&gt;=3.05,A116&gt;=6.15,H116&gt;=8.202,H116&lt;16.284,B116&lt;3.5,F116&gt;=2.5,D116&gt;=1.55,F116&gt;=1.5),5.1,IF(AND(A116&lt;6.45,G116&lt;0.368,B116&lt;3.05,A116&gt;=6.15,H116&gt;=8.202,H116&lt;16.284,B116&lt;3.5,F116&gt;=2.5,D116&gt;=1.55,F116&gt;=1.5),5.525,IF(AND(A116&gt;=6.45,G116&lt;0.368,B116&lt;3.05,A116&gt;=6.15,H116&gt;=8.202,H116&lt;16.284,B116&lt;3.5,F116&gt;=2.5,D116&gt;=1.55,F116&gt;=1.5),5.35,IF(AND(D116&lt;2.25,G116&gt;=0.368,B116&lt;3.05,A116&gt;=6.15,H116&gt;=8.202,H116&lt;16.284,B116&lt;3.5,F116&gt;=2.5,D116&gt;=1.55,F116&gt;=1.5),5.8,IF(AND(D116&gt;=2.25,G116&gt;=0.368,B116&lt;3.05,A116&gt;=6.15,H116&gt;=8.202,H116&lt;16.284,B116&lt;3.5,F116&gt;=2.5,D116&gt;=1.55,F116&gt;=1.5),5.2,IF(AND(H116&lt;10.257,H116&gt;=8.884,B116&gt;=3.05,A116&gt;=6.15,H116&gt;=8.202,H116&lt;16.284,B116&lt;3.5,F116&gt;=2.5,D116&gt;=1.55,F116&gt;=1.5),5.9,IF(AND(H116&gt;=10.257,H116&gt;=8.884,B116&gt;=3.05,A116&gt;=6.15,H116&gt;=8.202,H116&lt;16.284,B116&lt;3.5,F116&gt;=2.5,D116&gt;=1.55,F116&gt;=1.5),5.48,"shouldnthappen")))))))))))))))))))))))))))))))))))))</f>
        <v>5</v>
      </c>
      <c r="AC116" s="1" t="n">
        <f aca="false">IF(AND(H116&lt;5.748,A116&lt;5.05,D116&lt;0.8),1,IF(AND(B116&lt;3.35,A116&gt;=5.05,D116&lt;0.8),1.7,IF(AND(A116&lt;5.85,G116&lt;0.154,D116&gt;=0.8),4.5,IF(AND(D116&gt;=0.45,H116&gt;=5.748,A116&lt;5.05,D116&lt;0.8),1.6,IF(AND(G116&gt;=0.934,B116&gt;=3.35,A116&gt;=5.05,D116&lt;0.8),1.7,IF(AND(D116&lt;2.1,A116&gt;=5.85,G116&lt;0.154,D116&gt;=0.8),6.15,IF(AND(D116&gt;=2.1,A116&gt;=5.85,G116&lt;0.154,D116&gt;=0.8),5.5,IF(AND(A116&lt;6.1,D116&gt;=1.55,G116&gt;=0.154,D116&gt;=0.8),5,IF(AND(H116&gt;=14.379,G116&lt;0.934,B116&gt;=3.35,A116&gt;=5.05,D116&lt;0.8),1.58,IF(AND(G116&lt;0.379,A116&gt;=6.1,D116&gt;=1.55,G116&gt;=0.154,D116&gt;=0.8),5.42,IF(AND(H116&lt;13.924,G116&lt;0.227,D116&lt;0.45,H116&gt;=5.748,A116&lt;5.05,D116&lt;0.8),1.4,IF(AND(H116&gt;=13.924,G116&lt;0.227,D116&lt;0.45,H116&gt;=5.748,A116&lt;5.05,D116&lt;0.8),1.5,IF(AND(B116&lt;3.1,G116&gt;=0.227,D116&lt;0.45,H116&gt;=5.748,A116&lt;5.05,D116&lt;0.8),1.1,IF(AND(G116&lt;0.13,H116&lt;14.379,G116&lt;0.934,B116&gt;=3.35,A116&gt;=5.05,D116&lt;0.8),1.4,IF(AND(D116&lt;1.05,A116&lt;5.65,D116&lt;1.35,D116&lt;1.55,G116&gt;=0.154,D116&gt;=0.8),3.7,IF(AND(D116&lt;1.25,A116&gt;=5.65,D116&lt;1.35,D116&lt;1.55,G116&gt;=0.154,D116&gt;=0.8),4.06,IF(AND(D116&gt;=1.25,A116&gt;=5.65,D116&lt;1.35,D116&lt;1.55,G116&gt;=0.154,D116&gt;=0.8),4.425,IF(AND(H116&lt;13.654,D116&lt;1.45,D116&gt;=1.35,D116&lt;1.55,G116&gt;=0.154,D116&gt;=0.8),4.275,IF(AND(G116&lt;0.259,D116&gt;=1.45,D116&gt;=1.35,D116&lt;1.55,G116&gt;=0.154,D116&gt;=0.8),5.1,IF(AND(B116&lt;2.95,G116&gt;=0.379,A116&gt;=6.1,D116&gt;=1.55,G116&gt;=0.154,D116&gt;=0.8),6.3,IF(AND(B116&lt;3.25,B116&gt;=3.1,G116&gt;=0.227,D116&lt;0.45,H116&gt;=5.748,A116&lt;5.05,D116&lt;0.8),1.3,IF(AND(B116&gt;=3.25,B116&gt;=3.1,G116&gt;=0.227,D116&lt;0.45,H116&gt;=5.748,A116&lt;5.05,D116&lt;0.8),1.4,IF(AND(H116&gt;=13.372,G116&gt;=0.13,H116&lt;14.379,G116&lt;0.934,B116&gt;=3.35,A116&gt;=5.05,D116&lt;0.8),1.4,IF(AND(H116&lt;6.69,D116&gt;=1.05,A116&lt;5.65,D116&lt;1.35,D116&lt;1.55,G116&gt;=0.154,D116&gt;=0.8),4.033,IF(AND(H116&gt;=6.69,D116&gt;=1.05,A116&lt;5.65,D116&lt;1.35,D116&lt;1.55,G116&gt;=0.154,D116&gt;=0.8),3.88,IF(AND(B116&lt;2.85,H116&gt;=13.654,D116&lt;1.45,D116&gt;=1.35,D116&lt;1.55,G116&gt;=0.154,D116&gt;=0.8),4.8,IF(AND(B116&gt;=2.85,H116&gt;=13.654,D116&lt;1.45,D116&gt;=1.35,D116&lt;1.55,G116&gt;=0.154,D116&gt;=0.8),4.7,IF(AND(H116&lt;11.681,G116&gt;=0.259,D116&gt;=1.45,D116&gt;=1.35,D116&lt;1.55,G116&gt;=0.154,D116&gt;=0.8),4.85,IF(AND(H116&gt;=11.681,G116&gt;=0.259,D116&gt;=1.45,D116&gt;=1.35,D116&lt;1.55,G116&gt;=0.154,D116&gt;=0.8),4.633,IF(AND(A116&lt;6.25,B116&gt;=2.95,G116&gt;=0.379,A116&gt;=6.1,D116&gt;=1.55,G116&gt;=0.154,D116&gt;=0.8),5.4,IF(AND(D116&lt;0.3,H116&lt;13.372,G116&gt;=0.13,H116&lt;14.379,G116&lt;0.934,B116&gt;=3.35,A116&gt;=5.05,D116&lt;0.8),1.475,IF(AND(D116&gt;=0.3,H116&lt;13.372,G116&gt;=0.13,H116&lt;14.379,G116&lt;0.934,B116&gt;=3.35,A116&gt;=5.05,D116&lt;0.8),1.5,IF(AND(B116&lt;3.15,A116&gt;=6.25,B116&gt;=2.95,G116&gt;=0.379,A116&gt;=6.1,D116&gt;=1.55,G116&gt;=0.154,D116&gt;=0.8),5.7,IF(AND(B116&gt;=3.15,A116&gt;=6.25,B116&gt;=2.95,G116&gt;=0.379,A116&gt;=6.1,D116&gt;=1.55,G116&gt;=0.154,D116&gt;=0.8),5.933,"shouldnthappen"))))))))))))))))))))))))))))))))))</f>
        <v>5</v>
      </c>
      <c r="AD116" s="1" t="n">
        <f aca="false">IF(AND(H116&lt;6.621,A116&lt;4.95,D116&lt;0.8),1,IF(AND(H116&lt;14.144,H116&gt;=6.621,A116&lt;4.95,D116&lt;0.8),1.4,IF(AND(H116&gt;=14.144,H116&gt;=6.621,A116&lt;4.95,D116&lt;0.8),1.3,IF(AND(G116&lt;0.13,B116&gt;=3.85,A116&gt;=4.95,D116&lt;0.8),1.3,IF(AND(G116&gt;=0.13,B116&gt;=3.85,A116&gt;=4.95,D116&lt;0.8),1.425,IF(AND(A116&gt;=6.05,B116&lt;2.75,D116&lt;1.55,D116&gt;=0.8),4.9,IF(AND(A116&gt;=7.3,G116&lt;0.119,D116&gt;=1.55,D116&gt;=0.8),6.7,IF(AND(H116&lt;6.555,D116&lt;0.25,B116&lt;3.85,A116&gt;=4.95,D116&lt;0.8),1.7,IF(AND(B116&lt;3.4,D116&gt;=0.25,B116&lt;3.85,A116&gt;=4.95,D116&lt;0.8),1.7,IF(AND(B116&gt;=3.4,D116&gt;=0.25,B116&lt;3.85,A116&gt;=4.95,D116&lt;0.8),1.6,IF(AND(A116&lt;5.05,A116&lt;6.05,B116&lt;2.75,D116&lt;1.55,D116&gt;=0.8),3.3,IF(AND(B116&lt;2.85,D116&lt;1.35,B116&gt;=2.75,D116&lt;1.55,D116&gt;=0.8),4.5,IF(AND(H116&lt;12.206,D116&gt;=1.35,B116&gt;=2.75,D116&lt;1.55,D116&gt;=0.8),4.7,IF(AND(H116&gt;=12.206,D116&gt;=1.35,B116&gt;=2.75,D116&lt;1.55,D116&gt;=0.8),4.52,IF(AND(G116&lt;0.024,A116&lt;7.3,G116&lt;0.119,D116&gt;=1.55,D116&gt;=0.8),5.7,IF(AND(G116&gt;=0.024,A116&lt;7.3,G116&lt;0.119,D116&gt;=1.55,D116&gt;=0.8),5.6,IF(AND(F116&lt;2.5,G116&lt;0.417,G116&gt;=0.119,D116&gt;=1.55,D116&gt;=0.8),5.05,IF(AND(B116&lt;3.15,H116&gt;=6.555,D116&lt;0.25,B116&lt;3.85,A116&gt;=4.95,D116&lt;0.8),1.6,IF(AND(G116&lt;0.356,A116&gt;=5.05,A116&lt;6.05,B116&lt;2.75,D116&lt;1.55,D116&gt;=0.8),4.12,IF(AND(A116&lt;5.65,B116&gt;=2.85,D116&lt;1.35,B116&gt;=2.75,D116&lt;1.55,D116&gt;=0.8),3.6,IF(AND(B116&lt;3.15,F116&gt;=2.5,G116&lt;0.417,G116&gt;=0.119,D116&gt;=1.55,D116&gt;=0.8),5.18,IF(AND(B116&gt;=3.15,F116&gt;=2.5,G116&lt;0.417,G116&gt;=0.119,D116&gt;=1.55,D116&gt;=0.8),5.3,IF(AND(D116&lt;1.7,A116&lt;6.95,G116&gt;=0.417,G116&gt;=0.119,D116&gt;=1.55,D116&gt;=0.8),4.7,IF(AND(A116&lt;7.25,A116&gt;=6.95,G116&gt;=0.417,G116&gt;=0.119,D116&gt;=1.55,D116&gt;=0.8),5.8,IF(AND(A116&gt;=7.25,A116&gt;=6.95,G116&gt;=0.417,G116&gt;=0.119,D116&gt;=1.55,D116&gt;=0.8),6.333,IF(AND(H116&lt;8.594,B116&gt;=3.15,H116&gt;=6.555,D116&lt;0.25,B116&lt;3.85,A116&gt;=4.95,D116&lt;0.8),1.4,IF(AND(H116&gt;=8.594,B116&gt;=3.15,H116&gt;=6.555,D116&lt;0.25,B116&lt;3.85,A116&gt;=4.95,D116&lt;0.8),1.5,IF(AND(H116&gt;=11.218,G116&gt;=0.356,A116&gt;=5.05,A116&lt;6.05,B116&lt;2.75,D116&lt;1.55,D116&gt;=0.8),3.925,IF(AND(A116&gt;=6.5,A116&gt;=5.65,B116&gt;=2.85,D116&lt;1.35,B116&gt;=2.75,D116&lt;1.55,D116&gt;=0.8),4.6,IF(AND(H116&lt;8.602,H116&lt;11.218,G116&gt;=0.356,A116&gt;=5.05,A116&lt;6.05,B116&lt;2.75,D116&lt;1.55,D116&gt;=0.8),3.95,IF(AND(H116&gt;=8.602,H116&lt;11.218,G116&gt;=0.356,A116&gt;=5.05,A116&lt;6.05,B116&lt;2.75,D116&lt;1.55,D116&gt;=0.8),3.75,IF(AND(H116&lt;10.129,A116&lt;6.5,A116&gt;=5.65,B116&gt;=2.85,D116&lt;1.35,B116&gt;=2.75,D116&lt;1.55,D116&gt;=0.8),4.2,IF(AND(H116&gt;=10.129,A116&lt;6.5,A116&gt;=5.65,B116&gt;=2.85,D116&lt;1.35,B116&gt;=2.75,D116&lt;1.55,D116&gt;=0.8),4.267,IF(AND(D116&lt;2.2,B116&lt;3.05,D116&gt;=1.7,A116&lt;6.95,G116&gt;=0.417,G116&gt;=0.119,D116&gt;=1.55,D116&gt;=0.8),5.3,IF(AND(D116&gt;=2.2,B116&lt;3.05,D116&gt;=1.7,A116&lt;6.95,G116&gt;=0.417,G116&gt;=0.119,D116&gt;=1.55,D116&gt;=0.8),5.133,IF(AND(D116&lt;2.45,B116&gt;=3.05,D116&gt;=1.7,A116&lt;6.95,G116&gt;=0.417,G116&gt;=0.119,D116&gt;=1.55,D116&gt;=0.8),5.6,IF(AND(D116&gt;=2.45,B116&gt;=3.05,D116&gt;=1.7,A116&lt;6.95,G116&gt;=0.417,G116&gt;=0.119,D116&gt;=1.55,D116&gt;=0.8),6,"shouldnthappen")))))))))))))))))))))))))))))))))))))</f>
        <v>5.3</v>
      </c>
      <c r="AE116" s="1" t="n">
        <f aca="false">IF(AND(G116&lt;0.123,D116&gt;=0.25,D116&lt;0.75),1.3,IF(AND(H116&gt;=16.774,D116&gt;=1.75,D116&gt;=0.75),6.4,IF(AND(B116&lt;3.4,A116&lt;4.8,D116&lt;0.25,D116&lt;0.75),1.22,IF(AND(B116&gt;=3.4,A116&lt;4.8,D116&lt;0.25,D116&lt;0.75),1,IF(AND(A116&gt;=5.45,A116&gt;=4.8,D116&lt;0.25,D116&lt;0.75),1.367,IF(AND(H116&gt;=10.688,D116&lt;1.35,D116&lt;1.75,D116&gt;=0.75),4.2,IF(AND(A116&lt;5.3,D116&gt;=1.35,D116&lt;1.75,D116&gt;=0.75),4.05,IF(AND(G116&gt;=0.857,H116&lt;16.774,D116&gt;=1.75,D116&gt;=0.75),5.02,IF(AND(H116&lt;6.089,A116&lt;5.45,A116&gt;=4.8,D116&lt;0.25,D116&lt;0.75),1.7,IF(AND(G116&lt;0.184,D116&lt;0.35,G116&gt;=0.123,D116&gt;=0.25,D116&lt;0.75),1.7,IF(AND(G116&gt;=0.184,D116&lt;0.35,G116&gt;=0.123,D116&gt;=0.25,D116&lt;0.75),1.48,IF(AND(A116&lt;5.25,D116&gt;=0.35,G116&gt;=0.123,D116&gt;=0.25,D116&lt;0.75),1.75,IF(AND(A116&gt;=5.25,D116&gt;=0.35,G116&gt;=0.123,D116&gt;=0.25,D116&lt;0.75),1.5,IF(AND(A116&lt;5.3,H116&lt;10.688,D116&lt;1.35,D116&lt;1.75,D116&gt;=0.75),3.15,IF(AND(H116&lt;9.474,A116&gt;=5.3,D116&gt;=1.35,D116&lt;1.75,D116&gt;=0.75),4.95,IF(AND(G116&gt;=0.779,G116&lt;0.857,H116&lt;16.774,D116&gt;=1.75,D116&gt;=0.75),6,IF(AND(G116&lt;0.05,H116&gt;=6.089,A116&lt;5.45,A116&gt;=4.8,D116&lt;0.25,D116&lt;0.75),1.4,IF(AND(H116&lt;6.69,A116&gt;=5.3,H116&lt;10.688,D116&lt;1.35,D116&lt;1.75,D116&gt;=0.75),4.033,IF(AND(H116&gt;=6.69,A116&gt;=5.3,H116&lt;10.688,D116&lt;1.35,D116&lt;1.75,D116&gt;=0.75),3.733,IF(AND(B116&lt;2.5,H116&gt;=9.474,A116&gt;=5.3,D116&gt;=1.35,D116&lt;1.75,D116&gt;=0.75),4.5,IF(AND(D116&gt;=2.45,G116&lt;0.779,G116&lt;0.857,H116&lt;16.774,D116&gt;=1.75,D116&gt;=0.75),6,IF(AND(B116&gt;=3.75,G116&gt;=0.05,H116&gt;=6.089,A116&lt;5.45,A116&gt;=4.8,D116&lt;0.25,D116&lt;0.75),1.6,IF(AND(H116&lt;13.695,B116&gt;=2.5,H116&gt;=9.474,A116&gt;=5.3,D116&gt;=1.35,D116&lt;1.75,D116&gt;=0.75),4.567,IF(AND(G116&gt;=0.654,D116&lt;2.45,G116&lt;0.779,G116&lt;0.857,H116&lt;16.774,D116&gt;=1.75,D116&gt;=0.75),4.9,IF(AND(G116&gt;=0.73,B116&lt;3.75,G116&gt;=0.05,H116&gt;=6.089,A116&lt;5.45,A116&gt;=4.8,D116&lt;0.25,D116&lt;0.75),1.4,IF(AND(A116&lt;6.65,H116&gt;=13.695,B116&gt;=2.5,H116&gt;=9.474,A116&gt;=5.3,D116&gt;=1.35,D116&lt;1.75,D116&gt;=0.75),4.4,IF(AND(A116&gt;=6.65,H116&gt;=13.695,B116&gt;=2.5,H116&gt;=9.474,A116&gt;=5.3,D116&gt;=1.35,D116&lt;1.75,D116&gt;=0.75),4.84,IF(AND(B116&lt;2.75,G116&lt;0.654,D116&lt;2.45,G116&lt;0.779,G116&lt;0.857,H116&lt;16.774,D116&gt;=1.75,D116&gt;=0.75),5.2,IF(AND(H116&lt;9.524,G116&lt;0.73,B116&lt;3.75,G116&gt;=0.05,H116&gt;=6.089,A116&lt;5.45,A116&gt;=4.8,D116&lt;0.25,D116&lt;0.75),1.5,IF(AND(H116&gt;=9.524,G116&lt;0.73,B116&lt;3.75,G116&gt;=0.05,H116&gt;=6.089,A116&lt;5.45,A116&gt;=4.8,D116&lt;0.25,D116&lt;0.75),1.4,IF(AND(H116&gt;=13.644,B116&gt;=2.75,G116&lt;0.654,D116&lt;2.45,G116&lt;0.779,G116&lt;0.857,H116&lt;16.774,D116&gt;=1.75,D116&gt;=0.75),6.033,IF(AND(A116&gt;=6.85,H116&lt;13.644,B116&gt;=2.75,G116&lt;0.654,D116&lt;2.45,G116&lt;0.779,G116&lt;0.857,H116&lt;16.774,D116&gt;=1.75,D116&gt;=0.75),5.1,IF(AND(A116&gt;=6.75,A116&lt;6.85,H116&lt;13.644,B116&gt;=2.75,G116&lt;0.654,D116&lt;2.45,G116&lt;0.779,G116&lt;0.857,H116&lt;16.774,D116&gt;=1.75,D116&gt;=0.75),5.9,IF(AND(D116&gt;=2.35,A116&lt;6.75,A116&lt;6.85,H116&lt;13.644,B116&gt;=2.75,G116&lt;0.654,D116&lt;2.45,G116&lt;0.779,G116&lt;0.857,H116&lt;16.774,D116&gt;=1.75,D116&gt;=0.75),5.6,IF(AND(H116&lt;11.146,D116&lt;2.35,A116&lt;6.75,A116&lt;6.85,H116&lt;13.644,B116&gt;=2.75,G116&lt;0.654,D116&lt;2.45,G116&lt;0.779,G116&lt;0.857,H116&lt;16.774,D116&gt;=1.75,D116&gt;=0.75),5.4,IF(AND(H116&gt;=11.146,D116&lt;2.35,A116&lt;6.75,A116&lt;6.85,H116&lt;13.644,B116&gt;=2.75,G116&lt;0.654,D116&lt;2.45,G116&lt;0.779,G116&lt;0.857,H116&lt;16.774,D116&gt;=1.75,D116&gt;=0.75),5.6,"shouldnthappen"))))))))))))))))))))))))))))))))))))</f>
        <v>4.9</v>
      </c>
      <c r="AF116" s="1" t="n">
        <f aca="false">IF(AND(A116&lt;4.5,D116&lt;0.8),1.233,IF(AND(B116&lt;3.05,A116&gt;=4.5,D116&lt;0.8),1.4,IF(AND(D116&gt;=0.45,B116&gt;=3.05,A116&gt;=4.5,D116&lt;0.8),1.667,IF(AND(D116&lt;1.05,D116&lt;1.35,A116&lt;6.25,D116&gt;=0.8),3.633,IF(AND(H116&lt;13.935,A116&gt;=7.05,A116&gt;=6.25,D116&gt;=0.8),6,IF(AND(G116&gt;=0.948,D116&lt;0.45,B116&gt;=3.05,A116&gt;=4.5,D116&lt;0.8),1.7,IF(AND(G116&lt;0.652,D116&gt;=1.05,D116&lt;1.35,A116&lt;6.25,D116&gt;=0.8),4.16,IF(AND(D116&gt;=2.15,D116&gt;=1.75,D116&gt;=1.35,A116&lt;6.25,D116&gt;=0.8),5.4,IF(AND(G116&gt;=0.912,F116&lt;2.5,A116&lt;7.05,A116&gt;=6.25,D116&gt;=0.8),4.4,IF(AND(B116&gt;=3.25,F116&gt;=2.5,A116&lt;7.05,A116&gt;=6.25,D116&gt;=0.8),5.85,IF(AND(H116&lt;17.32,H116&gt;=13.935,A116&gt;=7.05,A116&gt;=6.25,D116&gt;=0.8),6.65,IF(AND(H116&gt;=17.32,H116&gt;=13.935,A116&gt;=7.05,A116&gt;=6.25,D116&gt;=0.8),6.4,IF(AND(H116&gt;=13.547,G116&lt;0.948,D116&lt;0.45,B116&gt;=3.05,A116&gt;=4.5,D116&lt;0.8),1.38,IF(AND(B116&gt;=2.75,G116&gt;=0.652,D116&gt;=1.05,D116&lt;1.35,A116&lt;6.25,D116&gt;=0.8),3.6,IF(AND(H116&lt;9.417,G116&lt;0.404,D116&lt;1.75,D116&gt;=1.35,A116&lt;6.25,D116&gt;=0.8),4.2,IF(AND(H116&gt;=9.417,G116&lt;0.404,D116&lt;1.75,D116&gt;=1.35,A116&lt;6.25,D116&gt;=0.8),4.5,IF(AND(G116&lt;0.464,G116&gt;=0.404,D116&lt;1.75,D116&gt;=1.35,A116&lt;6.25,D116&gt;=0.8),4.5,IF(AND(G116&gt;=0.464,G116&gt;=0.404,D116&lt;1.75,D116&gt;=1.35,A116&lt;6.25,D116&gt;=0.8),4.625,IF(AND(D116&lt;1.85,D116&lt;2.15,D116&gt;=1.75,D116&gt;=1.35,A116&lt;6.25,D116&gt;=0.8),4.9,IF(AND(D116&gt;=1.85,D116&lt;2.15,D116&gt;=1.75,D116&gt;=1.35,A116&lt;6.25,D116&gt;=0.8),5.05,IF(AND(G116&lt;0.332,G116&lt;0.912,F116&lt;2.5,A116&lt;7.05,A116&gt;=6.25,D116&gt;=0.8),4.467,IF(AND(G116&gt;=0.332,G116&lt;0.912,F116&lt;2.5,A116&lt;7.05,A116&gt;=6.25,D116&gt;=0.8),4.767,IF(AND(D116&lt;0.15,H116&lt;13.547,G116&lt;0.948,D116&lt;0.45,B116&gt;=3.05,A116&gt;=4.5,D116&lt;0.8),1.5,IF(AND(D116&lt;1.15,B116&lt;2.75,G116&gt;=0.652,D116&gt;=1.05,D116&lt;1.35,A116&lt;6.25,D116&gt;=0.8),3.9,IF(AND(D116&gt;=1.15,B116&lt;2.75,G116&gt;=0.652,D116&gt;=1.05,D116&lt;1.35,A116&lt;6.25,D116&gt;=0.8),4,IF(AND(D116&gt;=2.25,B116&lt;3.15,B116&lt;3.25,F116&gt;=2.5,A116&lt;7.05,A116&gt;=6.25,D116&gt;=0.8),5.14,IF(AND(G116&lt;0.621,B116&gt;=3.15,B116&lt;3.25,F116&gt;=2.5,A116&lt;7.05,A116&gt;=6.25,D116&gt;=0.8),5.75,IF(AND(G116&gt;=0.621,B116&gt;=3.15,B116&lt;3.25,F116&gt;=2.5,A116&lt;7.05,A116&gt;=6.25,D116&gt;=0.8),5.1,IF(AND(G116&gt;=0.862,D116&gt;=0.15,H116&lt;13.547,G116&lt;0.948,D116&lt;0.45,B116&gt;=3.05,A116&gt;=4.5,D116&lt;0.8),1.5,IF(AND(A116&lt;6.35,D116&lt;2.25,B116&lt;3.15,B116&lt;3.25,F116&gt;=2.5,A116&lt;7.05,A116&gt;=6.25,D116&gt;=0.8),5.267,IF(AND(A116&gt;=6.35,D116&lt;2.25,B116&lt;3.15,B116&lt;3.25,F116&gt;=2.5,A116&lt;7.05,A116&gt;=6.25,D116&gt;=0.8),5.42,IF(AND(A116&lt;5.1,G116&lt;0.862,D116&gt;=0.15,H116&lt;13.547,G116&lt;0.948,D116&lt;0.45,B116&gt;=3.05,A116&gt;=4.5,D116&lt;0.8),1.35,IF(AND(B116&lt;3.95,A116&gt;=5.1,G116&lt;0.862,D116&gt;=0.15,H116&lt;13.547,G116&lt;0.948,D116&lt;0.45,B116&gt;=3.05,A116&gt;=4.5,D116&lt;0.8),1.5,IF(AND(B116&gt;=3.95,A116&gt;=5.1,G116&lt;0.862,D116&gt;=0.15,H116&lt;13.547,G116&lt;0.948,D116&lt;0.45,B116&gt;=3.05,A116&gt;=4.5,D116&lt;0.8),1.467,"shouldnthappen"))))))))))))))))))))))))))))))))))</f>
        <v>5.05</v>
      </c>
      <c r="AG116" s="1" t="n">
        <f aca="false">IF(AND(H116&lt;5.748,A116&lt;4.85,D116&lt;0.75),1,IF(AND(B116&gt;=3.5,D116&gt;=1.75,D116&gt;=0.75),6.2,IF(AND(A116&gt;=4.65,H116&gt;=5.748,A116&lt;4.85,D116&lt;0.75),1.333,IF(AND(H116&lt;6.417,B116&lt;3.45,A116&gt;=4.85,D116&lt;0.75),1.7,IF(AND(A116&lt;5.05,B116&gt;=3.45,A116&gt;=4.85,D116&lt;0.75),1.4,IF(AND(A116&gt;=5.05,B116&gt;=3.45,A116&gt;=4.85,D116&lt;0.75),1.5,IF(AND(F116&gt;=2.5,H116&lt;13.641,D116&lt;1.75,D116&gt;=0.75),4.667,IF(AND(G116&lt;0.187,H116&gt;=13.641,D116&lt;1.75,D116&gt;=0.75),5,IF(AND(A116&gt;=7.1,B116&lt;3.5,D116&gt;=1.75,D116&gt;=0.75),6.575,IF(AND(G116&lt;0.161,A116&lt;4.65,H116&gt;=5.748,A116&lt;4.85,D116&lt;0.75),1.5,IF(AND(H116&lt;8.399,H116&gt;=6.417,B116&lt;3.45,A116&gt;=4.85,D116&lt;0.75),1.5,IF(AND(H116&gt;=8.399,H116&gt;=6.417,B116&lt;3.45,A116&gt;=4.85,D116&lt;0.75),1.625,IF(AND(G116&lt;0.086,F116&lt;2.5,H116&lt;13.641,D116&lt;1.75,D116&gt;=0.75),4.7,IF(AND(D116&lt;1.35,G116&gt;=0.187,H116&gt;=13.641,D116&lt;1.75,D116&gt;=0.75),4.2,IF(AND(G116&lt;0.422,G116&gt;=0.161,A116&lt;4.65,H116&gt;=5.748,A116&lt;4.85,D116&lt;0.75),1.4,IF(AND(G116&gt;=0.422,G116&gt;=0.161,A116&lt;4.65,H116&gt;=5.748,A116&lt;4.85,D116&lt;0.75),1.3,IF(AND(B116&lt;2.5,D116&gt;=1.35,G116&gt;=0.187,H116&gt;=13.641,D116&lt;1.75,D116&gt;=0.75),4.5,IF(AND(B116&lt;2.75,A116&lt;6,A116&lt;7.1,B116&lt;3.5,D116&gt;=1.75,D116&gt;=0.75),5.1,IF(AND(B116&gt;=2.75,A116&lt;6,A116&lt;7.1,B116&lt;3.5,D116&gt;=1.75,D116&gt;=0.75),5.02,IF(AND(A116&lt;5.15,A116&lt;5.9,G116&gt;=0.086,F116&lt;2.5,H116&lt;13.641,D116&lt;1.75,D116&gt;=0.75),3,IF(AND(G116&lt;0.644,A116&gt;=5.9,G116&gt;=0.086,F116&lt;2.5,H116&lt;13.641,D116&lt;1.75,D116&gt;=0.75),4.65,IF(AND(G116&gt;=0.644,A116&gt;=5.9,G116&gt;=0.086,F116&lt;2.5,H116&lt;13.641,D116&lt;1.75,D116&gt;=0.75),4.24,IF(AND(D116&lt;1.45,B116&gt;=2.5,D116&gt;=1.35,G116&gt;=0.187,H116&gt;=13.641,D116&lt;1.75,D116&gt;=0.75),4.68,IF(AND(D116&gt;=1.45,B116&gt;=2.5,D116&gt;=1.35,G116&gt;=0.187,H116&gt;=13.641,D116&lt;1.75,D116&gt;=0.75),4.833,IF(AND(H116&lt;13.18,D116&lt;2.05,A116&gt;=6,A116&lt;7.1,B116&lt;3.5,D116&gt;=1.75,D116&gt;=0.75),5.44,IF(AND(H116&gt;=13.18,D116&lt;2.05,A116&gt;=6,A116&lt;7.1,B116&lt;3.5,D116&gt;=1.75,D116&gt;=0.75),5.1,IF(AND(H116&lt;8.759,D116&gt;=2.05,A116&gt;=6,A116&lt;7.1,B116&lt;3.5,D116&gt;=1.75,D116&gt;=0.75),5.4,IF(AND(A116&gt;=5.75,A116&gt;=5.15,A116&lt;5.9,G116&gt;=0.086,F116&lt;2.5,H116&lt;13.641,D116&lt;1.75,D116&gt;=0.75),3.967,IF(AND(H116&lt;10.159,H116&gt;=8.759,D116&gt;=2.05,A116&gt;=6,A116&lt;7.1,B116&lt;3.5,D116&gt;=1.75,D116&gt;=0.75),5.925,IF(AND(D116&lt;1.2,A116&lt;5.75,A116&gt;=5.15,A116&lt;5.9,G116&gt;=0.086,F116&lt;2.5,H116&lt;13.641,D116&lt;1.75,D116&gt;=0.75),3.667,IF(AND(D116&lt;2.25,H116&gt;=10.159,H116&gt;=8.759,D116&gt;=2.05,A116&gt;=6,A116&lt;7.1,B116&lt;3.5,D116&gt;=1.75,D116&gt;=0.75),5.66,IF(AND(D116&gt;=2.25,H116&gt;=10.159,H116&gt;=8.759,D116&gt;=2.05,A116&gt;=6,A116&lt;7.1,B116&lt;3.5,D116&gt;=1.75,D116&gt;=0.75),5.34,IF(AND(D116&lt;1.35,D116&gt;=1.2,A116&lt;5.75,A116&gt;=5.15,A116&lt;5.9,G116&gt;=0.086,F116&lt;2.5,H116&lt;13.641,D116&lt;1.75,D116&gt;=0.75),4.025,IF(AND(D116&gt;=1.35,D116&gt;=1.2,A116&lt;5.75,A116&gt;=5.15,A116&lt;5.9,G116&gt;=0.086,F116&lt;2.5,H116&lt;13.641,D116&lt;1.75,D116&gt;=0.75),3.9,"shouldnthappen"))))))))))))))))))))))))))))))))))</f>
        <v>5.1</v>
      </c>
      <c r="AH116" s="1" t="n">
        <f aca="false">IF(AND(F116&lt;1.5,H116&lt;6.799,A116&lt;5.45),1.7,IF(AND(F116&gt;=1.5,H116&lt;6.799,A116&lt;5.45),4.1,IF(AND(D116&gt;=0.8,H116&gt;=6.799,A116&lt;5.45),3.9,IF(AND(H116&lt;7.564,F116&lt;2.5,A116&gt;=5.45),3.925,IF(AND(H116&gt;=16.284,F116&gt;=2.5,A116&gt;=5.45),6.5,IF(AND(A116&lt;4.35,D116&lt;0.8,H116&gt;=6.799,A116&lt;5.45),1.1,IF(AND(B116&lt;2.8,D116&lt;1.35,H116&gt;=7.564,F116&lt;2.5,A116&gt;=5.45),4.1,IF(AND(B116&gt;=2.8,D116&lt;1.35,H116&gt;=7.564,F116&lt;2.5,A116&gt;=5.45),4.267,IF(AND(B116&lt;2.75,D116&gt;=1.35,H116&gt;=7.564,F116&lt;2.5,A116&gt;=5.45),5,IF(AND(G116&gt;=0.078,G116&lt;0.26,H116&lt;16.284,F116&gt;=2.5,A116&gt;=5.45),6.06,IF(AND(G116&gt;=0.805,G116&gt;=0.26,H116&lt;16.284,F116&gt;=2.5,A116&gt;=5.45),5.02,IF(AND(H116&gt;=10.109,B116&gt;=3.45,A116&gt;=4.35,D116&lt;0.8,H116&gt;=6.799,A116&lt;5.45),1.55,IF(AND(D116&lt;2.25,G116&lt;0.078,G116&lt;0.26,H116&lt;16.284,F116&gt;=2.5,A116&gt;=5.45),5.6,IF(AND(D116&gt;=2.25,G116&lt;0.078,G116&lt;0.26,H116&lt;16.284,F116&gt;=2.5,A116&gt;=5.45),5.7,IF(AND(A116&lt;6.15,G116&lt;0.805,G116&gt;=0.26,H116&lt;16.284,F116&gt;=2.5,A116&gt;=5.45),4.967,IF(AND(A116&lt;4.65,H116&lt;12.227,B116&lt;3.45,A116&gt;=4.35,D116&lt;0.8,H116&gt;=6.799,A116&lt;5.45),1.333,IF(AND(A116&lt;4.85,H116&gt;=12.227,B116&lt;3.45,A116&gt;=4.35,D116&lt;0.8,H116&gt;=6.799,A116&lt;5.45),1.42,IF(AND(A116&gt;=4.85,H116&gt;=12.227,B116&lt;3.45,A116&gt;=4.35,D116&lt;0.8,H116&gt;=6.799,A116&lt;5.45),1.533,IF(AND(A116&lt;5.05,H116&lt;10.109,B116&gt;=3.45,A116&gt;=4.35,D116&lt;0.8,H116&gt;=6.799,A116&lt;5.45),1.4,IF(AND(A116&gt;=5.05,H116&lt;10.109,B116&gt;=3.45,A116&gt;=4.35,D116&lt;0.8,H116&gt;=6.799,A116&lt;5.45),1.5,IF(AND(G116&lt;0.14,H116&lt;13.531,B116&gt;=2.75,D116&gt;=1.35,H116&gt;=7.564,F116&lt;2.5,A116&gt;=5.45),4.7,IF(AND(G116&lt;0.187,H116&gt;=13.531,B116&gt;=2.75,D116&gt;=1.35,H116&gt;=7.564,F116&lt;2.5,A116&gt;=5.45),5,IF(AND(G116&gt;=0.187,H116&gt;=13.531,B116&gt;=2.75,D116&gt;=1.35,H116&gt;=7.564,F116&lt;2.5,A116&gt;=5.45),4.66,IF(AND(A116&lt;6.35,A116&gt;=6.15,G116&lt;0.805,G116&gt;=0.26,H116&lt;16.284,F116&gt;=2.5,A116&gt;=5.45),6,IF(AND(D116&lt;0.15,A116&gt;=4.65,H116&lt;12.227,B116&lt;3.45,A116&gt;=4.35,D116&lt;0.8,H116&gt;=6.799,A116&lt;5.45),1.5,IF(AND(H116&lt;10.723,G116&gt;=0.14,H116&lt;13.531,B116&gt;=2.75,D116&gt;=1.35,H116&gt;=7.564,F116&lt;2.5,A116&gt;=5.45),4.6,IF(AND(H116&gt;=10.723,G116&gt;=0.14,H116&lt;13.531,B116&gt;=2.75,D116&gt;=1.35,H116&gt;=7.564,F116&lt;2.5,A116&gt;=5.45),4.46,IF(AND(G116&lt;0.364,A116&gt;=6.35,A116&gt;=6.15,G116&lt;0.805,G116&gt;=0.26,H116&lt;16.284,F116&gt;=2.5,A116&gt;=5.45),5.28,IF(AND(A116&lt;5.1,D116&gt;=0.15,A116&gt;=4.65,H116&lt;12.227,B116&lt;3.45,A116&gt;=4.35,D116&lt;0.8,H116&gt;=6.799,A116&lt;5.45),1.36,IF(AND(A116&gt;=5.1,D116&gt;=0.15,A116&gt;=4.65,H116&lt;12.227,B116&lt;3.45,A116&gt;=4.35,D116&lt;0.8,H116&gt;=6.799,A116&lt;5.45),1.4,IF(AND(G116&gt;=0.6,G116&gt;=0.364,A116&gt;=6.35,A116&gt;=6.15,G116&lt;0.805,G116&gt;=0.26,H116&lt;16.284,F116&gt;=2.5,A116&gt;=5.45),5.1,IF(AND(A116&gt;=6.95,G116&lt;0.6,G116&gt;=0.364,A116&gt;=6.35,A116&gt;=6.15,G116&lt;0.805,G116&gt;=0.26,H116&lt;16.284,F116&gt;=2.5,A116&gt;=5.45),5.8,IF(AND(B116&lt;3.2,A116&lt;6.95,G116&lt;0.6,G116&gt;=0.364,A116&gt;=6.35,A116&gt;=6.15,G116&lt;0.805,G116&gt;=0.26,H116&lt;16.284,F116&gt;=2.5,A116&gt;=5.45),5.6,IF(AND(B116&gt;=3.2,A116&lt;6.95,G116&lt;0.6,G116&gt;=0.364,A116&gt;=6.35,A116&gt;=6.15,G116&lt;0.805,G116&gt;=0.26,H116&lt;16.284,F116&gt;=2.5,A116&gt;=5.45),5.7,"shouldnthappen"))))))))))))))))))))))))))))))))))</f>
        <v>4.967</v>
      </c>
      <c r="AI116" s="1" t="n">
        <f aca="false">IF(AND(B116&gt;=3.55,A116&lt;5.05,F116&lt;1.5),1,IF(AND(H116&gt;=13.436,A116&gt;=5.05,F116&lt;1.5),1.633,IF(AND(A116&lt;4.35,B116&lt;3.55,A116&lt;5.05,F116&lt;1.5),1.1,IF(AND(A116&lt;5.15,H116&lt;13.436,A116&gt;=5.05,F116&lt;1.5),1.6,IF(AND(G116&lt;0.837,D116&lt;1.2,B116&lt;2.65,F116&gt;=1.5),3.7,IF(AND(G116&gt;=0.837,D116&lt;1.2,B116&lt;2.65,F116&gt;=1.5),3,IF(AND(D116&lt;1.4,D116&gt;=1.2,B116&lt;2.65,F116&gt;=1.5),4.133,IF(AND(D116&gt;=1.4,D116&gt;=1.2,B116&lt;2.65,F116&gt;=1.5),4.633,IF(AND(G116&lt;0.302,A116&gt;=4.35,B116&lt;3.55,A116&lt;5.05,F116&lt;1.5),1.34,IF(AND(D116&gt;=0.3,A116&gt;=5.15,H116&lt;13.436,A116&gt;=5.05,F116&lt;1.5),1.5,IF(AND(G116&lt;0.233,G116&lt;0.265,D116&lt;1.55,B116&gt;=2.65,F116&gt;=1.5),4.56,IF(AND(G116&gt;=0.233,G116&lt;0.265,D116&lt;1.55,B116&gt;=2.65,F116&gt;=1.5),5.1,IF(AND(G116&lt;0.395,G116&gt;=0.265,D116&lt;1.55,B116&gt;=2.65,F116&gt;=1.5),4.025,IF(AND(H116&lt;13.935,A116&gt;=7.05,D116&gt;=1.55,B116&gt;=2.65,F116&gt;=1.5),6.12,IF(AND(H116&gt;=13.935,A116&gt;=7.05,D116&gt;=1.55,B116&gt;=2.65,F116&gt;=1.5),6.64,IF(AND(G116&gt;=0.858,G116&gt;=0.302,A116&gt;=4.35,B116&lt;3.55,A116&lt;5.05,F116&lt;1.5),1.3,IF(AND(H116&lt;6.543,D116&lt;0.3,A116&gt;=5.15,H116&lt;13.436,A116&gt;=5.05,F116&lt;1.5),1.4,IF(AND(H116&gt;=6.543,D116&lt;0.3,A116&gt;=5.15,H116&lt;13.436,A116&gt;=5.05,F116&lt;1.5),1.48,IF(AND(A116&lt;6.3,G116&gt;=0.395,G116&gt;=0.265,D116&lt;1.55,B116&gt;=2.65,F116&gt;=1.5),4.14,IF(AND(A116&gt;=6.3,G116&gt;=0.395,G116&gt;=0.265,D116&lt;1.55,B116&gt;=2.65,F116&gt;=1.5),4.767,IF(AND(G116&gt;=0.669,B116&lt;3.15,A116&lt;7.05,D116&gt;=1.55,B116&gt;=2.65,F116&gt;=1.5),5,IF(AND(H116&lt;9.459,G116&lt;0.858,G116&gt;=0.302,A116&gt;=4.35,B116&lt;3.55,A116&lt;5.05,F116&lt;1.5),1.4,IF(AND(H116&gt;=9.459,G116&lt;0.858,G116&gt;=0.302,A116&gt;=4.35,B116&lt;3.55,A116&lt;5.05,F116&lt;1.5),1.6,IF(AND(G116&gt;=0.433,G116&lt;0.669,B116&lt;3.15,A116&lt;7.05,D116&gt;=1.55,B116&gt;=2.65,F116&gt;=1.5),5.68,IF(AND(G116&lt;0.481,H116&lt;10.257,B116&gt;=3.15,A116&lt;7.05,D116&gt;=1.55,B116&gt;=2.65,F116&gt;=1.5),5.7,IF(AND(G116&gt;=0.481,H116&lt;10.257,B116&gt;=3.15,A116&lt;7.05,D116&gt;=1.55,B116&gt;=2.65,F116&gt;=1.5),5.9,IF(AND(D116&lt;2.15,H116&gt;=10.257,B116&gt;=3.15,A116&lt;7.05,D116&gt;=1.55,B116&gt;=2.65,F116&gt;=1.5),5.1,IF(AND(D116&gt;=2.15,H116&gt;=10.257,B116&gt;=3.15,A116&lt;7.05,D116&gt;=1.55,B116&gt;=2.65,F116&gt;=1.5),5.42,IF(AND(G116&lt;0.098,G116&lt;0.433,G116&lt;0.669,B116&lt;3.15,A116&lt;7.05,D116&gt;=1.55,B116&gt;=2.65,F116&gt;=1.5),5.567,IF(AND(D116&lt;1.8,G116&gt;=0.098,G116&lt;0.433,G116&lt;0.669,B116&lt;3.15,A116&lt;7.05,D116&gt;=1.55,B116&gt;=2.65,F116&gt;=1.5),5.033,IF(AND(G116&gt;=0.312,D116&gt;=1.8,G116&gt;=0.098,G116&lt;0.433,G116&lt;0.669,B116&lt;3.15,A116&lt;7.05,D116&gt;=1.55,B116&gt;=2.65,F116&gt;=1.5),5.4,IF(AND(H116&lt;9.002,G116&lt;0.312,D116&gt;=1.8,G116&gt;=0.098,G116&lt;0.433,G116&lt;0.669,B116&lt;3.15,A116&lt;7.05,D116&gt;=1.55,B116&gt;=2.65,F116&gt;=1.5),5.1,IF(AND(H116&gt;=9.002,G116&lt;0.312,D116&gt;=1.8,G116&gt;=0.098,G116&lt;0.433,G116&lt;0.669,B116&lt;3.15,A116&lt;7.05,D116&gt;=1.55,B116&gt;=2.65,F116&gt;=1.5),5.26,"shouldnthappen")))))))))))))))))))))))))))))))))</f>
        <v>4.633</v>
      </c>
      <c r="AJ116" s="1" t="n">
        <f aca="false">IF(AND(A116&gt;=5.25,D116&gt;=0.35,D116&lt;0.8),1.433,IF(AND(F116&gt;=2.5,H116&lt;6.927,D116&gt;=0.8),5.1,IF(AND(H116&lt;5.85,B116&lt;3.65,D116&lt;0.35,D116&lt;0.8),1,IF(AND(A116&lt;5.55,B116&gt;=3.65,D116&lt;0.35,D116&lt;0.8),1.5,IF(AND(A116&gt;=5.55,B116&gt;=3.65,D116&lt;0.35,D116&lt;0.8),1.7,IF(AND(H116&lt;7.949,A116&lt;5.25,D116&gt;=0.35,D116&lt;0.8),1.9,IF(AND(H116&gt;=7.949,A116&lt;5.25,D116&gt;=0.35,D116&lt;0.8),1.54,IF(AND(A116&lt;5.55,F116&lt;2.5,H116&lt;6.927,D116&gt;=0.8),3.98,IF(AND(A116&gt;=5.55,F116&lt;2.5,H116&lt;6.927,D116&gt;=0.8),4.1,IF(AND(A116&gt;=7.25,D116&gt;=1.55,H116&gt;=6.927,D116&gt;=0.8),6.65,IF(AND(A116&lt;5.75,D116&lt;1.2,D116&lt;1.55,H116&gt;=6.927,D116&gt;=0.8),3.62,IF(AND(A116&gt;=5.75,D116&lt;1.2,D116&lt;1.55,H116&gt;=6.927,D116&gt;=0.8),4.1,IF(AND(G116&lt;0.175,A116&lt;4.8,H116&gt;=5.85,B116&lt;3.65,D116&lt;0.35,D116&lt;0.8),1.5,IF(AND(G116&gt;=0.175,A116&lt;4.8,H116&gt;=5.85,B116&lt;3.65,D116&lt;0.35,D116&lt;0.8),1.3,IF(AND(A116&gt;=5.05,A116&gt;=4.8,H116&gt;=5.85,B116&lt;3.65,D116&lt;0.35,D116&lt;0.8),1.5,IF(AND(G116&gt;=0.735,A116&lt;6.25,D116&gt;=1.2,D116&lt;1.55,H116&gt;=6.927,D116&gt;=0.8),4,IF(AND(H116&lt;10.464,A116&lt;6.2,A116&lt;7.25,D116&gt;=1.55,H116&gt;=6.927,D116&gt;=0.8),5.1,IF(AND(H116&gt;=10.464,A116&lt;6.2,A116&lt;7.25,D116&gt;=1.55,H116&gt;=6.927,D116&gt;=0.8),4.9,IF(AND(G116&lt;0.418,A116&lt;5.05,A116&gt;=4.8,H116&gt;=5.85,B116&lt;3.65,D116&lt;0.35,D116&lt;0.8),1.48,IF(AND(G116&gt;=0.418,A116&lt;5.05,A116&gt;=4.8,H116&gt;=5.85,B116&lt;3.65,D116&lt;0.35,D116&lt;0.8),1.3,IF(AND(B116&lt;2.75,G116&lt;0.735,A116&lt;6.25,D116&gt;=1.2,D116&lt;1.55,H116&gt;=6.927,D116&gt;=0.8),4.35,IF(AND(H116&lt;15.422,D116&lt;1.45,A116&gt;=6.25,D116&gt;=1.2,D116&lt;1.55,H116&gt;=6.927,D116&gt;=0.8),4.375,IF(AND(H116&gt;=15.422,D116&lt;1.45,A116&gt;=6.25,D116&gt;=1.2,D116&lt;1.55,H116&gt;=6.927,D116&gt;=0.8),4.7,IF(AND(A116&lt;6.4,D116&gt;=1.45,A116&gt;=6.25,D116&gt;=1.2,D116&lt;1.55,H116&gt;=6.927,D116&gt;=0.8),5.1,IF(AND(G116&gt;=0.576,D116&lt;2.15,A116&gt;=6.2,A116&lt;7.25,D116&gt;=1.55,H116&gt;=6.927,D116&gt;=0.8),5.1,IF(AND(G116&lt;0.537,D116&gt;=2.15,A116&gt;=6.2,A116&lt;7.25,D116&gt;=1.55,H116&gt;=6.927,D116&gt;=0.8),5.533,IF(AND(G116&gt;=0.537,D116&gt;=2.15,A116&gt;=6.2,A116&lt;7.25,D116&gt;=1.55,H116&gt;=6.927,D116&gt;=0.8),5.9,IF(AND(D116&lt;1.45,B116&gt;=2.75,G116&lt;0.735,A116&lt;6.25,D116&gt;=1.2,D116&lt;1.55,H116&gt;=6.927,D116&gt;=0.8),4.6,IF(AND(D116&gt;=1.45,B116&gt;=2.75,G116&lt;0.735,A116&lt;6.25,D116&gt;=1.2,D116&lt;1.55,H116&gt;=6.927,D116&gt;=0.8),4.5,IF(AND(H116&lt;12.582,A116&gt;=6.4,D116&gt;=1.45,A116&gt;=6.25,D116&gt;=1.2,D116&lt;1.55,H116&gt;=6.927,D116&gt;=0.8),4.66,IF(AND(H116&gt;=12.582,A116&gt;=6.4,D116&gt;=1.45,A116&gt;=6.25,D116&gt;=1.2,D116&lt;1.55,H116&gt;=6.927,D116&gt;=0.8),4.9,IF(AND(B116&lt;2.75,G116&lt;0.576,D116&lt;2.15,A116&gt;=6.2,A116&lt;7.25,D116&gt;=1.55,H116&gt;=6.927,D116&gt;=0.8),5.3,IF(AND(G116&gt;=0.395,B116&gt;=2.75,G116&lt;0.576,D116&lt;2.15,A116&gt;=6.2,A116&lt;7.25,D116&gt;=1.55,H116&gt;=6.927,D116&gt;=0.8),5.6,IF(AND(D116&gt;=1.9,G116&lt;0.395,B116&gt;=2.75,G116&lt;0.576,D116&lt;2.15,A116&gt;=6.2,A116&lt;7.25,D116&gt;=1.55,H116&gt;=6.927,D116&gt;=0.8),5.333,IF(AND(B116&lt;2.95,D116&lt;1.9,G116&lt;0.395,B116&gt;=2.75,G116&lt;0.576,D116&lt;2.15,A116&gt;=6.2,A116&lt;7.25,D116&gt;=1.55,H116&gt;=6.927,D116&gt;=0.8),5.6,IF(AND(B116&gt;=2.95,D116&lt;1.9,G116&lt;0.395,B116&gt;=2.75,G116&lt;0.576,D116&lt;2.15,A116&gt;=6.2,A116&lt;7.25,D116&gt;=1.55,H116&gt;=6.927,D116&gt;=0.8),5.5,"shouldnthappen"))))))))))))))))))))))))))))))))))))</f>
        <v>4.9</v>
      </c>
      <c r="AK116" s="1" t="n">
        <f aca="false">IF(AND(H116&lt;5.85,B116&lt;3.65,F116&lt;1.5),1,IF(AND(B116&gt;=3.95,B116&gt;=3.65,F116&lt;1.5),1.433,IF(AND(A116&lt;5.15,F116&lt;2.5,F116&gt;=1.5),3.075,IF(AND(D116&gt;=0.35,H116&gt;=5.85,B116&lt;3.65,F116&lt;1.5),1.5,IF(AND(G116&lt;0.168,B116&lt;3.95,B116&gt;=3.65,F116&lt;1.5),1.7,IF(AND(H116&lt;5.767,A116&lt;7.25,F116&gt;=2.5,F116&gt;=1.5),4.5,IF(AND(D116&lt;1.9,A116&gt;=7.25,F116&gt;=2.5,F116&gt;=1.5),6.3,IF(AND(D116&gt;=1.9,A116&gt;=7.25,F116&gt;=2.5,F116&gt;=1.5),6.575,IF(AND(B116&lt;3.75,G116&gt;=0.168,B116&lt;3.95,B116&gt;=3.65,F116&lt;1.5),1.5,IF(AND(B116&gt;=3.75,G116&gt;=0.168,B116&lt;3.95,B116&gt;=3.65,F116&lt;1.5),1.6,IF(AND(D116&gt;=1.35,A116&lt;6.15,A116&gt;=5.15,F116&lt;2.5,F116&gt;=1.5),4.42,IF(AND(D116&lt;1.4,A116&gt;=6.15,A116&gt;=5.15,F116&lt;2.5,F116&gt;=1.5),4.5,IF(AND(D116&gt;=1.4,A116&gt;=6.15,A116&gt;=5.15,F116&lt;2.5,F116&gt;=1.5),4.675,IF(AND(D116&lt;0.15,H116&lt;11.218,D116&lt;0.35,H116&gt;=5.85,B116&lt;3.65,F116&lt;1.5),1.5,IF(AND(D116&lt;0.15,H116&gt;=11.218,D116&lt;0.35,H116&gt;=5.85,B116&lt;3.65,F116&lt;1.5),1.1,IF(AND(B116&lt;2.7,D116&lt;1.35,A116&lt;6.15,A116&gt;=5.15,F116&lt;2.5,F116&gt;=1.5),3.82,IF(AND(A116&lt;6.15,G116&gt;=0.755,H116&gt;=5.767,A116&lt;7.25,F116&gt;=2.5,F116&gt;=1.5),4.98,IF(AND(A116&gt;=6.15,G116&gt;=0.755,H116&gt;=5.767,A116&lt;7.25,F116&gt;=2.5,F116&gt;=1.5),5.3,IF(AND(B116&lt;3.4,D116&gt;=0.15,H116&lt;11.218,D116&lt;0.35,H116&gt;=5.85,B116&lt;3.65,F116&lt;1.5),1.4,IF(AND(B116&gt;=3.4,D116&gt;=0.15,H116&lt;11.218,D116&lt;0.35,H116&gt;=5.85,B116&lt;3.65,F116&lt;1.5),1.3,IF(AND(H116&lt;11.731,D116&gt;=0.15,H116&gt;=11.218,D116&lt;0.35,H116&gt;=5.85,B116&lt;3.65,F116&lt;1.5),1.2,IF(AND(H116&lt;9.053,B116&gt;=2.7,D116&lt;1.35,A116&lt;6.15,A116&gt;=5.15,F116&lt;2.5,F116&gt;=1.5),3.85,IF(AND(D116&gt;=2.1,B116&lt;2.85,G116&lt;0.755,H116&gt;=5.767,A116&lt;7.25,F116&gt;=2.5,F116&gt;=1.5),5.6,IF(AND(D116&gt;=2.45,B116&gt;=2.85,G116&lt;0.755,H116&gt;=5.767,A116&lt;7.25,F116&gt;=2.5,F116&gt;=1.5),5.8,IF(AND(B116&gt;=3.45,H116&gt;=11.731,D116&gt;=0.15,H116&gt;=11.218,D116&lt;0.35,H116&gt;=5.85,B116&lt;3.65,F116&lt;1.5),1.3,IF(AND(A116&lt;5.9,H116&gt;=9.053,B116&gt;=2.7,D116&lt;1.35,A116&lt;6.15,A116&gt;=5.15,F116&lt;2.5,F116&gt;=1.5),4.3,IF(AND(A116&gt;=5.9,H116&gt;=9.053,B116&gt;=2.7,D116&lt;1.35,A116&lt;6.15,A116&gt;=5.15,F116&lt;2.5,F116&gt;=1.5),4,IF(AND(G116&gt;=0.519,D116&lt;2.1,B116&lt;2.85,G116&lt;0.755,H116&gt;=5.767,A116&lt;7.25,F116&gt;=2.5,F116&gt;=1.5),4.9,IF(AND(A116&gt;=7.05,D116&lt;2.45,B116&gt;=2.85,G116&lt;0.755,H116&gt;=5.767,A116&lt;7.25,F116&gt;=2.5,F116&gt;=1.5),5.8,IF(AND(H116&lt;14.396,B116&lt;3.45,H116&gt;=11.731,D116&gt;=0.15,H116&gt;=11.218,D116&lt;0.35,H116&gt;=5.85,B116&lt;3.65,F116&lt;1.5),1.44,IF(AND(H116&gt;=14.396,B116&lt;3.45,H116&gt;=11.731,D116&gt;=0.15,H116&gt;=11.218,D116&lt;0.35,H116&gt;=5.85,B116&lt;3.65,F116&lt;1.5),1.3,IF(AND(G116&lt;0.282,G116&lt;0.519,D116&lt;2.1,B116&lt;2.85,G116&lt;0.755,H116&gt;=5.767,A116&lt;7.25,F116&gt;=2.5,F116&gt;=1.5),5.1,IF(AND(G116&gt;=0.282,G116&lt;0.519,D116&lt;2.1,B116&lt;2.85,G116&lt;0.755,H116&gt;=5.767,A116&lt;7.25,F116&gt;=2.5,F116&gt;=1.5),5.3,IF(AND(A116&lt;6.4,D116&lt;1.9,A116&lt;7.05,D116&lt;2.45,B116&gt;=2.85,G116&lt;0.755,H116&gt;=5.767,A116&lt;7.25,F116&gt;=2.5,F116&gt;=1.5),5.6,IF(AND(A116&gt;=6.4,D116&lt;1.9,A116&lt;7.05,D116&lt;2.45,B116&gt;=2.85,G116&lt;0.755,H116&gt;=5.767,A116&lt;7.25,F116&gt;=2.5,F116&gt;=1.5),5.5,IF(AND(H116&lt;8.884,D116&gt;=1.9,A116&lt;7.05,D116&lt;2.45,B116&gt;=2.85,G116&lt;0.755,H116&gt;=5.767,A116&lt;7.25,F116&gt;=2.5,F116&gt;=1.5),5.3,IF(AND(H116&gt;=8.884,D116&gt;=1.9,A116&lt;7.05,D116&lt;2.45,B116&gt;=2.85,G116&lt;0.755,H116&gt;=5.767,A116&lt;7.25,F116&gt;=2.5,F116&gt;=1.5),5.52,"shouldnthappen")))))))))))))))))))))))))))))))))))))</f>
        <v>4.9</v>
      </c>
      <c r="AL116" s="1" t="n">
        <f aca="false">IF(AND(H116&lt;5.85,A116&lt;5.05,D116&lt;0.8),1,IF(AND(B116&lt;3.35,A116&gt;=5.05,D116&lt;0.8),1.7,IF(AND(D116&gt;=2.45,F116&gt;=2.5,D116&gt;=0.8),6.05,IF(AND(H116&gt;=11.218,H116&gt;=5.85,A116&lt;5.05,D116&lt;0.8),1.28,IF(AND(G116&gt;=0.948,B116&gt;=3.35,A116&gt;=5.05,D116&lt;0.8),1.7,IF(AND(G116&gt;=0.423,H116&lt;11.218,H116&gt;=5.85,A116&lt;5.05,D116&lt;0.8),1.3,IF(AND(B116&lt;3.6,G116&lt;0.948,B116&gt;=3.35,A116&gt;=5.05,D116&lt;0.8),1.4,IF(AND(H116&lt;10.258,D116&lt;1.15,A116&lt;5.9,F116&lt;2.5,D116&gt;=0.8),3.36,IF(AND(H116&gt;=10.258,D116&lt;1.15,A116&lt;5.9,F116&lt;2.5,D116&gt;=0.8),3.9,IF(AND(A116&lt;5.3,D116&gt;=1.15,A116&lt;5.9,F116&lt;2.5,D116&gt;=0.8),3.9,IF(AND(D116&lt;1.55,B116&lt;2.75,A116&gt;=5.9,F116&lt;2.5,D116&gt;=0.8),4.64,IF(AND(D116&gt;=1.55,B116&lt;2.75,A116&gt;=5.9,F116&lt;2.5,D116&gt;=0.8),5.1,IF(AND(D116&gt;=1.6,B116&gt;=2.75,A116&gt;=5.9,F116&lt;2.5,D116&gt;=0.8),5,IF(AND(H116&lt;5.767,H116&lt;8.598,D116&lt;2.45,F116&gt;=2.5,D116&gt;=0.8),4.5,IF(AND(A116&lt;6.25,H116&gt;=8.598,D116&lt;2.45,F116&gt;=2.5,D116&gt;=0.8),5.02,IF(AND(B116&lt;3.55,G116&lt;0.423,H116&lt;11.218,H116&gt;=5.85,A116&lt;5.05,D116&lt;0.8),1.525,IF(AND(B116&gt;=3.55,G116&lt;0.423,H116&lt;11.218,H116&gt;=5.85,A116&lt;5.05,D116&lt;0.8),1.4,IF(AND(H116&gt;=13.932,B116&gt;=3.6,G116&lt;0.948,B116&gt;=3.35,A116&gt;=5.05,D116&lt;0.8),1.65,IF(AND(G116&gt;=0.652,A116&gt;=5.3,D116&gt;=1.15,A116&lt;5.9,F116&lt;2.5,D116&gt;=0.8),3.8,IF(AND(D116&lt;1.35,D116&lt;1.6,B116&gt;=2.75,A116&gt;=5.9,F116&lt;2.5,D116&gt;=0.8),4.42,IF(AND(H116&lt;6.656,H116&gt;=5.767,H116&lt;8.598,D116&lt;2.45,F116&gt;=2.5,D116&gt;=0.8),5.033,IF(AND(H116&gt;=6.656,H116&gt;=5.767,H116&lt;8.598,D116&lt;2.45,F116&gt;=2.5,D116&gt;=0.8),5.1,IF(AND(G116&gt;=0.885,A116&gt;=6.25,H116&gt;=8.598,D116&lt;2.45,F116&gt;=2.5,D116&gt;=0.8),5.2,IF(AND(H116&lt;6.926,H116&lt;13.932,B116&gt;=3.6,G116&lt;0.948,B116&gt;=3.35,A116&gt;=5.05,D116&lt;0.8),1.433,IF(AND(H116&gt;=6.926,H116&lt;13.932,B116&gt;=3.6,G116&lt;0.948,B116&gt;=3.35,A116&gt;=5.05,D116&lt;0.8),1.5,IF(AND(A116&lt;5.65,G116&lt;0.652,A116&gt;=5.3,D116&gt;=1.15,A116&lt;5.9,F116&lt;2.5,D116&gt;=0.8),4.36,IF(AND(A116&gt;=5.65,G116&lt;0.652,A116&gt;=5.3,D116&gt;=1.15,A116&lt;5.9,F116&lt;2.5,D116&gt;=0.8),4.2,IF(AND(H116&gt;=13.561,D116&gt;=1.35,D116&lt;1.6,B116&gt;=2.75,A116&gt;=5.9,F116&lt;2.5,D116&gt;=0.8),4.767,IF(AND(H116&lt;9.091,G116&lt;0.885,A116&gt;=6.25,H116&gt;=8.598,D116&lt;2.45,F116&gt;=2.5,D116&gt;=0.8),6.3,IF(AND(H116&gt;=12.206,H116&lt;13.561,D116&gt;=1.35,D116&lt;1.6,B116&gt;=2.75,A116&gt;=5.9,F116&lt;2.5,D116&gt;=0.8),4.4,IF(AND(D116&gt;=2.25,H116&gt;=9.091,G116&lt;0.885,A116&gt;=6.25,H116&gt;=8.598,D116&lt;2.45,F116&gt;=2.5,D116&gt;=0.8),5.9,IF(AND(B116&lt;3.05,H116&lt;12.206,H116&lt;13.561,D116&gt;=1.35,D116&lt;1.6,B116&gt;=2.75,A116&gt;=5.9,F116&lt;2.5,D116&gt;=0.8),4.6,IF(AND(B116&gt;=3.05,H116&lt;12.206,H116&lt;13.561,D116&gt;=1.35,D116&lt;1.6,B116&gt;=2.75,A116&gt;=5.9,F116&lt;2.5,D116&gt;=0.8),4.7,IF(AND(G116&gt;=0.596,D116&lt;2.25,H116&gt;=9.091,G116&lt;0.885,A116&gt;=6.25,H116&gt;=8.598,D116&lt;2.45,F116&gt;=2.5,D116&gt;=0.8),5.1,IF(AND(G116&gt;=0.379,G116&lt;0.596,D116&lt;2.25,H116&gt;=9.091,G116&lt;0.885,A116&gt;=6.25,H116&gt;=8.598,D116&lt;2.45,F116&gt;=2.5,D116&gt;=0.8),5.767,IF(AND(D116&lt;2.15,G116&lt;0.379,G116&lt;0.596,D116&lt;2.25,H116&gt;=9.091,G116&lt;0.885,A116&gt;=6.25,H116&gt;=8.598,D116&lt;2.45,F116&gt;=2.5,D116&gt;=0.8),5.4,IF(AND(D116&gt;=2.15,G116&lt;0.379,G116&lt;0.596,D116&lt;2.25,H116&gt;=9.091,G116&lt;0.885,A116&gt;=6.25,H116&gt;=8.598,D116&lt;2.45,F116&gt;=2.5,D116&gt;=0.8),5.6,"shouldnthappen")))))))))))))))))))))))))))))))))))))</f>
        <v>5.02</v>
      </c>
      <c r="AM116" s="1" t="n">
        <f aca="false">IF(AND(H116&lt;5.245,D116&lt;0.8),1,IF(AND(A116&lt;4.5,H116&gt;=5.245,D116&lt;0.8),1.35,IF(AND(D116&gt;=0.5,A116&gt;=4.5,H116&gt;=5.245,D116&lt;0.8),1.6,IF(AND(H116&lt;7.25,B116&lt;2.6,A116&lt;6.15,D116&gt;=0.8),4.375,IF(AND(H116&gt;=7.25,B116&lt;2.6,A116&lt;6.15,D116&gt;=0.8),3.075,IF(AND(H116&lt;13.935,A116&gt;=7.05,A116&gt;=6.15,D116&gt;=0.8),6.067,IF(AND(H116&gt;=13.935,A116&gt;=7.05,A116&gt;=6.15,D116&gt;=0.8),6.525,IF(AND(G116&gt;=0.948,D116&lt;0.5,A116&gt;=4.5,H116&gt;=5.245,D116&lt;0.8),1.7,IF(AND(G116&lt;0.568,D116&gt;=1.55,B116&gt;=2.6,A116&lt;6.15,D116&gt;=0.8),5.1,IF(AND(G116&gt;=0.568,D116&gt;=1.55,B116&gt;=2.6,A116&lt;6.15,D116&gt;=0.8),5,IF(AND(A116&gt;=6.6,B116&gt;=3.15,A116&lt;7.05,A116&gt;=6.15,D116&gt;=0.8),5.78,IF(AND(G116&lt;0.165,G116&lt;0.273,D116&lt;1.55,B116&gt;=2.6,A116&lt;6.15,D116&gt;=0.8),4.1,IF(AND(G116&gt;=0.165,G116&lt;0.273,D116&lt;1.55,B116&gt;=2.6,A116&lt;6.15,D116&gt;=0.8),4.5,IF(AND(D116&lt;1.35,G116&gt;=0.273,D116&lt;1.55,B116&gt;=2.6,A116&lt;6.15,D116&gt;=0.8),4.08,IF(AND(D116&gt;=1.35,G116&gt;=0.273,D116&lt;1.55,B116&gt;=2.6,A116&lt;6.15,D116&gt;=0.8),4.4,IF(AND(D116&lt;1.45,F116&lt;2.5,B116&lt;3.15,A116&lt;7.05,A116&gt;=6.15,D116&gt;=0.8),4.38,IF(AND(D116&gt;=1.45,F116&lt;2.5,B116&lt;3.15,A116&lt;7.05,A116&gt;=6.15,D116&gt;=0.8),4.75,IF(AND(D116&gt;=2.25,F116&gt;=2.5,B116&lt;3.15,A116&lt;7.05,A116&gt;=6.15,D116&gt;=0.8),5.16,IF(AND(H116&lt;11.488,A116&lt;6.6,B116&gt;=3.15,A116&lt;7.05,A116&gt;=6.15,D116&gt;=0.8),6,IF(AND(H116&gt;=14.396,D116&lt;0.25,G116&lt;0.948,D116&lt;0.5,A116&gt;=4.5,H116&gt;=5.245,D116&lt;0.8),1.3,IF(AND(A116&gt;=5.55,D116&gt;=0.25,G116&lt;0.948,D116&lt;0.5,A116&gt;=4.5,H116&gt;=5.245,D116&lt;0.8),1.7,IF(AND(D116&lt;1.85,D116&lt;2.25,F116&gt;=2.5,B116&lt;3.15,A116&lt;7.05,A116&gt;=6.15,D116&gt;=0.8),5.6,IF(AND(G116&lt;0.669,H116&gt;=11.488,A116&lt;6.6,B116&gt;=3.15,A116&lt;7.05,A116&gt;=6.15,D116&gt;=0.8),4.7,IF(AND(G116&gt;=0.669,H116&gt;=11.488,A116&lt;6.6,B116&gt;=3.15,A116&lt;7.05,A116&gt;=6.15,D116&gt;=0.8),5.22,IF(AND(H116&lt;6.543,H116&lt;14.396,D116&lt;0.25,G116&lt;0.948,D116&lt;0.5,A116&gt;=4.5,H116&gt;=5.245,D116&lt;0.8),1.4,IF(AND(A116&lt;4.95,A116&lt;5.55,D116&gt;=0.25,G116&lt;0.948,D116&lt;0.5,A116&gt;=4.5,H116&gt;=5.245,D116&lt;0.8),1.4,IF(AND(A116&gt;=4.95,A116&lt;5.55,D116&gt;=0.25,G116&lt;0.948,D116&lt;0.5,A116&gt;=4.5,H116&gt;=5.245,D116&lt;0.8),1.48,IF(AND(H116&lt;10.667,D116&gt;=1.85,D116&lt;2.25,F116&gt;=2.5,B116&lt;3.15,A116&lt;7.05,A116&gt;=6.15,D116&gt;=0.8),5.25,IF(AND(H116&gt;=10.667,D116&gt;=1.85,D116&lt;2.25,F116&gt;=2.5,B116&lt;3.15,A116&lt;7.05,A116&gt;=6.15,D116&gt;=0.8),5.55,IF(AND(G116&lt;0.063,H116&gt;=6.543,H116&lt;14.396,D116&lt;0.25,G116&lt;0.948,D116&lt;0.5,A116&gt;=4.5,H116&gt;=5.245,D116&lt;0.8),1.4,IF(AND(H116&lt;9.212,G116&gt;=0.063,H116&gt;=6.543,H116&lt;14.396,D116&lt;0.25,G116&lt;0.948,D116&lt;0.5,A116&gt;=4.5,H116&gt;=5.245,D116&lt;0.8),1.475,IF(AND(H116&gt;=9.212,G116&gt;=0.063,H116&gt;=6.543,H116&lt;14.396,D116&lt;0.25,G116&lt;0.948,D116&lt;0.5,A116&gt;=4.5,H116&gt;=5.245,D116&lt;0.8),1.5,"shouldnthappen"))))))))))))))))))))))))))))))))</f>
        <v>3.075</v>
      </c>
      <c r="AN116" s="1" t="n">
        <f aca="false">IF(AND(D116&lt;0.7,A116&gt;=5.55),1.633,IF(AND(G116&lt;0.38,B116&lt;2.8,A116&lt;5.55),4.3,IF(AND(G116&gt;=0.38,B116&lt;2.8,A116&lt;5.55),3.325,IF(AND(D116&gt;=0.35,B116&gt;=2.8,A116&lt;5.55),1.6,IF(AND(B116&gt;=3.4,A116&lt;4.8,D116&lt;0.35,B116&gt;=2.8,A116&lt;5.55),1,IF(AND(H116&gt;=11.789,A116&lt;5.9,D116&lt;1.55,D116&gt;=0.7,A116&gt;=5.55),4.325,IF(AND(F116&gt;=2.5,A116&gt;=5.9,D116&lt;1.55,D116&gt;=0.7,A116&gt;=5.55),5.05,IF(AND(D116&lt;1.9,A116&gt;=7.25,D116&gt;=1.55,D116&gt;=0.7,A116&gt;=5.55),6.3,IF(AND(D116&gt;=1.9,A116&gt;=7.25,D116&gt;=1.55,D116&gt;=0.7,A116&gt;=5.55),6.4,IF(AND(A116&lt;4.35,B116&lt;3.4,A116&lt;4.8,D116&lt;0.35,B116&gt;=2.8,A116&lt;5.55),1.1,IF(AND(G116&gt;=0.934,B116&lt;3.45,A116&gt;=4.8,D116&lt;0.35,B116&gt;=2.8,A116&lt;5.55),1.7,IF(AND(H116&gt;=14.877,B116&gt;=3.45,A116&gt;=4.8,D116&lt;0.35,B116&gt;=2.8,A116&lt;5.55),1.3,IF(AND(B116&lt;2.6,H116&lt;11.789,A116&lt;5.9,D116&lt;1.55,D116&gt;=0.7,A116&gt;=5.55),3.9,IF(AND(B116&gt;=2.6,H116&lt;11.789,A116&lt;5.9,D116&lt;1.55,D116&gt;=0.7,A116&gt;=5.55),4.26,IF(AND(A116&lt;6.6,F116&lt;2.5,A116&gt;=5.9,D116&lt;1.55,D116&gt;=0.7,A116&gt;=5.55),4.625,IF(AND(A116&gt;=6.6,F116&lt;2.5,A116&gt;=5.9,D116&lt;1.55,D116&gt;=0.7,A116&gt;=5.55),4.475,IF(AND(B116&lt;2.6,D116&lt;2.05,A116&lt;7.25,D116&gt;=1.55,D116&gt;=0.7,A116&gt;=5.55),5.8,IF(AND(G116&gt;=0.743,D116&gt;=2.05,A116&lt;7.25,D116&gt;=1.55,D116&gt;=0.7,A116&gt;=5.55),5.1,IF(AND(G116&lt;0.422,A116&gt;=4.35,B116&lt;3.4,A116&lt;4.8,D116&lt;0.35,B116&gt;=2.8,A116&lt;5.55),1.367,IF(AND(G116&gt;=0.422,A116&gt;=4.35,B116&lt;3.4,A116&lt;4.8,D116&lt;0.35,B116&gt;=2.8,A116&lt;5.55),1.3,IF(AND(A116&lt;5.05,G116&lt;0.934,B116&lt;3.45,A116&gt;=4.8,D116&lt;0.35,B116&gt;=2.8,A116&lt;5.55),1.525,IF(AND(A116&gt;=5.05,G116&lt;0.934,B116&lt;3.45,A116&gt;=4.8,D116&lt;0.35,B116&gt;=2.8,A116&lt;5.55),1.5,IF(AND(G116&gt;=0.585,H116&lt;14.877,B116&gt;=3.45,A116&gt;=4.8,D116&lt;0.35,B116&gt;=2.8,A116&lt;5.55),1.54,IF(AND(G116&gt;=0.537,G116&lt;0.743,D116&gt;=2.05,A116&lt;7.25,D116&gt;=1.55,D116&gt;=0.7,A116&gt;=5.55),5.833,IF(AND(D116&gt;=0.25,G116&lt;0.585,H116&lt;14.877,B116&gt;=3.45,A116&gt;=4.8,D116&lt;0.35,B116&gt;=2.8,A116&lt;5.55),1.367,IF(AND(D116&lt;1.75,H116&lt;13.795,B116&gt;=2.6,D116&lt;2.05,A116&lt;7.25,D116&gt;=1.55,D116&gt;=0.7,A116&gt;=5.55),5.45,IF(AND(B116&lt;2.85,H116&gt;=13.795,B116&gt;=2.6,D116&lt;2.05,A116&lt;7.25,D116&gt;=1.55,D116&gt;=0.7,A116&gt;=5.55),5.1,IF(AND(B116&gt;=2.85,H116&gt;=13.795,B116&gt;=2.6,D116&lt;2.05,A116&lt;7.25,D116&gt;=1.55,D116&gt;=0.7,A116&gt;=5.55),4.82,IF(AND(G116&lt;0.353,G116&lt;0.537,G116&lt;0.743,D116&gt;=2.05,A116&lt;7.25,D116&gt;=1.55,D116&gt;=0.7,A116&gt;=5.55),5.425,IF(AND(G116&gt;=0.353,G116&lt;0.537,G116&lt;0.743,D116&gt;=2.05,A116&lt;7.25,D116&gt;=1.55,D116&gt;=0.7,A116&gt;=5.55),5.62,IF(AND(G116&lt;0.311,D116&lt;0.25,G116&lt;0.585,H116&lt;14.877,B116&gt;=3.45,A116&gt;=4.8,D116&lt;0.35,B116&gt;=2.8,A116&lt;5.55),1.5,IF(AND(G116&gt;=0.311,D116&lt;0.25,G116&lt;0.585,H116&lt;14.877,B116&gt;=3.45,A116&gt;=4.8,D116&lt;0.35,B116&gt;=2.8,A116&lt;5.55),1.4,IF(AND(B116&gt;=3.1,D116&gt;=1.75,H116&lt;13.795,B116&gt;=2.6,D116&lt;2.05,A116&lt;7.25,D116&gt;=1.55,D116&gt;=0.7,A116&gt;=5.55),5.1,IF(AND(B116&lt;2.85,B116&lt;3.1,D116&gt;=1.75,H116&lt;13.795,B116&gt;=2.6,D116&lt;2.05,A116&lt;7.25,D116&gt;=1.55,D116&gt;=0.7,A116&gt;=5.55),5.2,IF(AND(B116&gt;=2.85,B116&lt;3.1,D116&gt;=1.75,H116&lt;13.795,B116&gt;=2.6,D116&lt;2.05,A116&lt;7.25,D116&gt;=1.55,D116&gt;=0.7,A116&gt;=5.55),5.2,"shouldnthappen")))))))))))))))))))))))))))))))))))</f>
        <v>5.8</v>
      </c>
      <c r="AO116" s="1" t="n">
        <f aca="false">IF(AND(H116&gt;=14.529,G116&lt;0.633,D116&lt;0.8),1.3,IF(AND(A116&lt;5.05,G116&gt;=0.633,D116&lt;0.8),1.35,IF(AND(H116&gt;=14.379,H116&lt;14.529,G116&lt;0.633,D116&lt;0.8),1.7,IF(AND(B116&lt;3.35,A116&gt;=5.05,G116&gt;=0.633,D116&lt;0.8),1.7,IF(AND(D116&gt;=1.45,A116&lt;5.95,F116&lt;2.5,D116&gt;=0.8),4.5,IF(AND(D116&lt;1.35,A116&gt;=5.95,F116&lt;2.5,D116&gt;=0.8),4,IF(AND(D116&lt;1.85,G116&gt;=0.845,F116&gt;=2.5,D116&gt;=0.8),4.8,IF(AND(B116&gt;=4.3,H116&lt;14.379,H116&lt;14.529,G116&lt;0.633,D116&lt;0.8),1.5,IF(AND(A116&lt;5.25,B116&gt;=3.35,A116&gt;=5.05,G116&gt;=0.633,D116&lt;0.8),1.55,IF(AND(A116&gt;=5.25,B116&gt;=3.35,A116&gt;=5.05,G116&gt;=0.633,D116&lt;0.8),1.633,IF(AND(A116&lt;5.05,D116&lt;1.45,A116&lt;5.95,F116&lt;2.5,D116&gt;=0.8),3.3,IF(AND(G116&lt;0.293,D116&gt;=1.35,A116&gt;=5.95,F116&lt;2.5,D116&gt;=0.8),5,IF(AND(A116&gt;=6.6,D116&lt;2.05,G116&lt;0.845,F116&gt;=2.5,D116&gt;=0.8),5.8,IF(AND(B116&lt;3.05,D116&gt;=2.05,G116&lt;0.845,F116&gt;=2.5,D116&gt;=0.8),6.15,IF(AND(B116&lt;2.9,D116&gt;=1.85,G116&gt;=0.845,F116&gt;=2.5,D116&gt;=0.8),5.1,IF(AND(B116&gt;=2.9,D116&gt;=1.85,G116&gt;=0.845,F116&gt;=2.5,D116&gt;=0.8),5.2,IF(AND(B116&gt;=3.8,B116&lt;4.3,H116&lt;14.379,H116&lt;14.529,G116&lt;0.633,D116&lt;0.8),1.333,IF(AND(A116&lt;6.25,G116&gt;=0.293,D116&gt;=1.35,A116&gt;=5.95,F116&lt;2.5,D116&gt;=0.8),4.6,IF(AND(H116&lt;10.351,A116&lt;6.6,D116&lt;2.05,G116&lt;0.845,F116&gt;=2.5,D116&gt;=0.8),5.4,IF(AND(G116&gt;=0.364,B116&gt;=3.05,D116&gt;=2.05,G116&lt;0.845,F116&gt;=2.5,D116&gt;=0.8),5.66,IF(AND(G116&gt;=0.447,B116&lt;3.8,B116&lt;4.3,H116&lt;14.379,H116&lt;14.529,G116&lt;0.633,D116&lt;0.8),1.3,IF(AND(H116&lt;6.247,A116&lt;5.65,A116&gt;=5.05,D116&lt;1.45,A116&lt;5.95,F116&lt;2.5,D116&gt;=0.8),4.033,IF(AND(D116&lt;1.25,A116&gt;=5.65,A116&gt;=5.05,D116&lt;1.45,A116&lt;5.95,F116&lt;2.5,D116&gt;=0.8),3.88,IF(AND(D116&gt;=1.25,A116&gt;=5.65,A116&gt;=5.05,D116&lt;1.45,A116&lt;5.95,F116&lt;2.5,D116&gt;=0.8),4.35,IF(AND(B116&lt;2.65,A116&gt;=6.25,G116&gt;=0.293,D116&gt;=1.35,A116&gt;=5.95,F116&lt;2.5,D116&gt;=0.8),4.9,IF(AND(B116&lt;2.75,H116&gt;=10.351,A116&lt;6.6,D116&lt;2.05,G116&lt;0.845,F116&gt;=2.5,D116&gt;=0.8),5.1,IF(AND(B116&gt;=2.75,H116&gt;=10.351,A116&lt;6.6,D116&lt;2.05,G116&lt;0.845,F116&gt;=2.5,D116&gt;=0.8),4.95,IF(AND(B116&lt;3.15,G116&lt;0.364,B116&gt;=3.05,D116&gt;=2.05,G116&lt;0.845,F116&gt;=2.5,D116&gt;=0.8),5.28,IF(AND(B116&gt;=3.15,G116&lt;0.364,B116&gt;=3.05,D116&gt;=2.05,G116&lt;0.845,F116&gt;=2.5,D116&gt;=0.8),5.5,IF(AND(H116&lt;9.212,G116&lt;0.447,B116&lt;3.8,B116&lt;4.3,H116&lt;14.379,H116&lt;14.529,G116&lt;0.633,D116&lt;0.8),1.4,IF(AND(G116&lt;0.356,H116&gt;=6.247,A116&lt;5.65,A116&gt;=5.05,D116&lt;1.45,A116&lt;5.95,F116&lt;2.5,D116&gt;=0.8),4.2,IF(AND(B116&lt;3,B116&gt;=2.65,A116&gt;=6.25,G116&gt;=0.293,D116&gt;=1.35,A116&gt;=5.95,F116&lt;2.5,D116&gt;=0.8),4.6,IF(AND(B116&gt;=3,B116&gt;=2.65,A116&gt;=6.25,G116&gt;=0.293,D116&gt;=1.35,A116&gt;=5.95,F116&lt;2.5,D116&gt;=0.8),4.7,IF(AND(A116&lt;5.05,H116&gt;=9.212,G116&lt;0.447,B116&lt;3.8,B116&lt;4.3,H116&lt;14.379,H116&lt;14.529,G116&lt;0.633,D116&lt;0.8),1.533,IF(AND(A116&gt;=5.05,H116&gt;=9.212,G116&lt;0.447,B116&lt;3.8,B116&lt;4.3,H116&lt;14.379,H116&lt;14.529,G116&lt;0.633,D116&lt;0.8),1.425,IF(AND(A116&lt;5.35,G116&gt;=0.356,H116&gt;=6.247,A116&lt;5.65,A116&gt;=5.05,D116&lt;1.45,A116&lt;5.95,F116&lt;2.5,D116&gt;=0.8),3.9,IF(AND(A116&gt;=5.35,G116&gt;=0.356,H116&gt;=6.247,A116&lt;5.65,A116&gt;=5.05,D116&lt;1.45,A116&lt;5.95,F116&lt;2.5,D116&gt;=0.8),3.72,"shouldnthappen")))))))))))))))))))))))))))))))))))))</f>
        <v>5.1</v>
      </c>
      <c r="AP116" s="1" t="n">
        <f aca="false">IF(AND(F116&gt;=1.5,A116&lt;5.55),3.84,IF(AND(G116&gt;=0.52,A116&lt;4.75,F116&lt;1.5,A116&lt;5.55),1.16,IF(AND(A116&lt;5.65,A116&lt;5.85,D116&lt;1.55,A116&gt;=5.55),4.2,IF(AND(A116&gt;=5.65,A116&lt;5.85,D116&lt;1.55,A116&gt;=5.55),3.167,IF(AND(G116&gt;=0.798,A116&gt;=5.85,D116&lt;1.55,A116&gt;=5.55),4,IF(AND(F116&lt;2.5,H116&lt;14.1,D116&gt;=1.55,A116&gt;=5.55),4.84,IF(AND(A116&lt;7.2,H116&gt;=14.1,D116&gt;=1.55,A116&gt;=5.55),5.633,IF(AND(A116&gt;=7.2,H116&gt;=14.1,D116&gt;=1.55,A116&gt;=5.55),6.6,IF(AND(G116&lt;0.161,G116&lt;0.52,A116&lt;4.75,F116&lt;1.5,A116&lt;5.55),1.5,IF(AND(D116&gt;=0.5,G116&lt;0.676,A116&gt;=4.75,F116&lt;1.5,A116&lt;5.55),1.6,IF(AND(H116&lt;11.016,G116&gt;=0.676,A116&gt;=4.75,F116&lt;1.5,A116&lt;5.55),1.75,IF(AND(G116&lt;0.209,G116&lt;0.798,A116&gt;=5.85,D116&lt;1.55,A116&gt;=5.55),4.5,IF(AND(G116&gt;=0.74,F116&gt;=2.5,H116&lt;14.1,D116&gt;=1.55,A116&gt;=5.55),6.225,IF(AND(B116&lt;2.95,G116&gt;=0.161,G116&lt;0.52,A116&lt;4.75,F116&lt;1.5,A116&lt;5.55),1.4,IF(AND(B116&gt;=2.95,G116&gt;=0.161,G116&lt;0.52,A116&lt;4.75,F116&lt;1.5,A116&lt;5.55),1.34,IF(AND(B116&lt;3.15,D116&lt;0.5,G116&lt;0.676,A116&gt;=4.75,F116&lt;1.5,A116&lt;5.55),1.52,IF(AND(D116&lt;0.25,H116&gt;=11.016,G116&gt;=0.676,A116&gt;=4.75,F116&lt;1.5,A116&lt;5.55),1.567,IF(AND(D116&gt;=0.25,H116&gt;=11.016,G116&gt;=0.676,A116&gt;=4.75,F116&lt;1.5,A116&lt;5.55),1.5,IF(AND(H116&lt;7.47,G116&gt;=0.209,G116&lt;0.798,A116&gt;=5.85,D116&lt;1.55,A116&gt;=5.55),5.05,IF(AND(B116&lt;2.85,G116&lt;0.74,F116&gt;=2.5,H116&lt;14.1,D116&gt;=1.55,A116&gt;=5.55),5.35,IF(AND(B116&lt;3.3,B116&gt;=3.15,D116&lt;0.5,G116&lt;0.676,A116&gt;=4.75,F116&lt;1.5,A116&lt;5.55),1.2,IF(AND(D116&lt;1.45,H116&gt;=7.47,G116&gt;=0.209,G116&lt;0.798,A116&gt;=5.85,D116&lt;1.55,A116&gt;=5.55),4.66,IF(AND(D116&gt;=1.45,H116&gt;=7.47,G116&gt;=0.209,G116&lt;0.798,A116&gt;=5.85,D116&lt;1.55,A116&gt;=5.55),4.64,IF(AND(A116&gt;=7.05,B116&gt;=2.85,G116&lt;0.74,F116&gt;=2.5,H116&lt;14.1,D116&gt;=1.55,A116&gt;=5.55),5.8,IF(AND(B116&gt;=3.25,A116&lt;7.05,B116&gt;=2.85,G116&lt;0.74,F116&gt;=2.5,H116&lt;14.1,D116&gt;=1.55,A116&gt;=5.55),5.7,IF(AND(H116&gt;=13.641,D116&lt;0.25,B116&gt;=3.3,B116&gt;=3.15,D116&lt;0.5,G116&lt;0.676,A116&gt;=4.75,F116&lt;1.5,A116&lt;5.55),1.3,IF(AND(D116&lt;0.35,D116&gt;=0.25,B116&gt;=3.3,B116&gt;=3.15,D116&lt;0.5,G116&lt;0.676,A116&gt;=4.75,F116&lt;1.5,A116&lt;5.55),1.367,IF(AND(D116&gt;=0.35,D116&gt;=0.25,B116&gt;=3.3,B116&gt;=3.15,D116&lt;0.5,G116&lt;0.676,A116&gt;=4.75,F116&lt;1.5,A116&lt;5.55),1.3,IF(AND(A116&lt;6.35,B116&lt;3.25,A116&lt;7.05,B116&gt;=2.85,G116&lt;0.74,F116&gt;=2.5,H116&lt;14.1,D116&gt;=1.55,A116&gt;=5.55),5.6,IF(AND(A116&gt;=6.35,B116&lt;3.25,A116&lt;7.05,B116&gt;=2.85,G116&lt;0.74,F116&gt;=2.5,H116&lt;14.1,D116&gt;=1.55,A116&gt;=5.55),5.325,IF(AND(A116&lt;5.1,H116&lt;13.641,D116&lt;0.25,B116&gt;=3.3,B116&gt;=3.15,D116&lt;0.5,G116&lt;0.676,A116&gt;=4.75,F116&lt;1.5,A116&lt;5.55),1.4,IF(AND(H116&gt;=11.031,A116&gt;=5.1,H116&lt;13.641,D116&lt;0.25,B116&gt;=3.3,B116&gt;=3.15,D116&lt;0.5,G116&lt;0.676,A116&gt;=4.75,F116&lt;1.5,A116&lt;5.55),1.4,IF(AND(A116&lt;5.45,H116&lt;11.031,A116&gt;=5.1,H116&lt;13.641,D116&lt;0.25,B116&gt;=3.3,B116&gt;=3.15,D116&lt;0.5,G116&lt;0.676,A116&gt;=4.75,F116&lt;1.5,A116&lt;5.55),1.5,IF(AND(A116&gt;=5.45,H116&lt;11.031,A116&gt;=5.1,H116&lt;13.641,D116&lt;0.25,B116&gt;=3.3,B116&gt;=3.15,D116&lt;0.5,G116&lt;0.676,A116&gt;=4.75,F116&lt;1.5,A116&lt;5.55),1.4,"shouldnthappen"))))))))))))))))))))))))))))))))))</f>
        <v>5.35</v>
      </c>
      <c r="AQ116" s="1" t="n">
        <f aca="false">IF(AND(H116&lt;6.926,D116&gt;=0.35,F116&lt;1.5),1.9,IF(AND(G116&gt;=0.869,D116&gt;=1.75,F116&gt;=1.5),5.15,IF(AND(A116&lt;4.35,A116&lt;5.05,D116&lt;0.35,F116&lt;1.5),1.1,IF(AND(H116&lt;6.089,A116&gt;=5.05,D116&lt;0.35,F116&lt;1.5),1.7,IF(AND(H116&gt;=13.089,H116&gt;=6.926,D116&gt;=0.35,F116&lt;1.5),1.3,IF(AND(G116&lt;0.695,D116&lt;1.15,D116&lt;1.75,F116&gt;=1.5),3.62,IF(AND(G116&gt;=0.695,D116&lt;1.15,D116&lt;1.75,F116&gt;=1.5),3,IF(AND(G116&gt;=0.585,H116&gt;=6.089,A116&gt;=5.05,D116&lt;0.35,F116&lt;1.5),1.5,IF(AND(H116&lt;9.582,H116&lt;13.089,H116&gt;=6.926,D116&gt;=0.35,F116&lt;1.5),1.5,IF(AND(H116&gt;=9.582,H116&lt;13.089,H116&gt;=6.926,D116&gt;=0.35,F116&lt;1.5),1.6,IF(AND(D116&lt;1.35,H116&lt;9.349,D116&gt;=1.15,D116&lt;1.75,F116&gt;=1.5),3.867,IF(AND(D116&lt;2.05,A116&lt;7.05,G116&lt;0.869,D116&gt;=1.75,F116&gt;=1.5),4.9,IF(AND(B116&gt;=3.3,A116&gt;=7.05,G116&lt;0.869,D116&gt;=1.75,F116&gt;=1.5),6.1,IF(AND(G116&lt;0.347,H116&lt;11.218,A116&gt;=4.35,A116&lt;5.05,D116&lt;0.35,F116&lt;1.5),1.4,IF(AND(G116&gt;=0.347,H116&lt;11.218,A116&gt;=4.35,A116&lt;5.05,D116&lt;0.35,F116&lt;1.5),1.5,IF(AND(G116&gt;=0.265,H116&gt;=11.218,A116&gt;=4.35,A116&lt;5.05,D116&lt;0.35,F116&lt;1.5),1.45,IF(AND(A116&gt;=5.4,G116&lt;0.585,H116&gt;=6.089,A116&gt;=5.05,D116&lt;0.35,F116&lt;1.5),1.35,IF(AND(B116&gt;=2.9,D116&gt;=1.35,H116&lt;9.349,D116&gt;=1.15,D116&lt;1.75,F116&gt;=1.5),4.6,IF(AND(D116&gt;=1.35,A116&lt;6.15,H116&gt;=9.349,D116&gt;=1.15,D116&lt;1.75,F116&gt;=1.5),4.54,IF(AND(H116&lt;10.927,A116&gt;=6.15,H116&gt;=9.349,D116&gt;=1.15,D116&lt;1.75,F116&gt;=1.5),4.3,IF(AND(G116&lt;0.512,D116&gt;=2.05,A116&lt;7.05,G116&lt;0.869,D116&gt;=1.75,F116&gt;=1.5),5.533,IF(AND(G116&gt;=0.512,D116&gt;=2.05,A116&lt;7.05,G116&lt;0.869,D116&gt;=1.75,F116&gt;=1.5),5.88,IF(AND(H116&lt;11.551,B116&lt;3.3,A116&gt;=7.05,G116&lt;0.869,D116&gt;=1.75,F116&gt;=1.5),6.3,IF(AND(G116&lt;0.227,G116&lt;0.265,H116&gt;=11.218,A116&gt;=4.35,A116&lt;5.05,D116&lt;0.35,F116&lt;1.5),1.4,IF(AND(G116&gt;=0.227,G116&lt;0.265,H116&gt;=11.218,A116&gt;=4.35,A116&lt;5.05,D116&lt;0.35,F116&lt;1.5),1.26,IF(AND(H116&lt;11.031,A116&lt;5.4,G116&lt;0.585,H116&gt;=6.089,A116&gt;=5.05,D116&lt;0.35,F116&lt;1.5),1.5,IF(AND(H116&gt;=11.031,A116&lt;5.4,G116&lt;0.585,H116&gt;=6.089,A116&gt;=5.05,D116&lt;0.35,F116&lt;1.5),1.4,IF(AND(A116&lt;5.45,B116&lt;2.9,D116&gt;=1.35,H116&lt;9.349,D116&gt;=1.15,D116&lt;1.75,F116&gt;=1.5),4.5,IF(AND(A116&lt;5.9,D116&lt;1.35,A116&lt;6.15,H116&gt;=9.349,D116&gt;=1.15,D116&lt;1.75,F116&gt;=1.5),4.2,IF(AND(A116&gt;=5.9,D116&lt;1.35,A116&lt;6.15,H116&gt;=9.349,D116&gt;=1.15,D116&lt;1.75,F116&gt;=1.5),4,IF(AND(A116&gt;=6.75,H116&gt;=10.927,A116&gt;=6.15,H116&gt;=9.349,D116&gt;=1.15,D116&lt;1.75,F116&gt;=1.5),4.767,IF(AND(B116&lt;2.9,H116&gt;=11.551,B116&lt;3.3,A116&gt;=7.05,G116&lt;0.869,D116&gt;=1.75,F116&gt;=1.5),6.7,IF(AND(B116&gt;=2.9,H116&gt;=11.551,B116&lt;3.3,A116&gt;=7.05,G116&lt;0.869,D116&gt;=1.75,F116&gt;=1.5),6.6,IF(AND(B116&lt;2.45,A116&gt;=5.45,B116&lt;2.9,D116&gt;=1.35,H116&lt;9.349,D116&gt;=1.15,D116&lt;1.75,F116&gt;=1.5),5,IF(AND(B116&gt;=2.45,A116&gt;=5.45,B116&lt;2.9,D116&gt;=1.35,H116&lt;9.349,D116&gt;=1.15,D116&lt;1.75,F116&gt;=1.5),5.1,IF(AND(H116&lt;11.166,A116&lt;6.75,H116&gt;=10.927,A116&gt;=6.15,H116&gt;=9.349,D116&gt;=1.15,D116&lt;1.75,F116&gt;=1.5),4.9,IF(AND(G116&lt;0.228,H116&gt;=11.166,A116&lt;6.75,H116&gt;=10.927,A116&gt;=6.15,H116&gt;=9.349,D116&gt;=1.15,D116&lt;1.75,F116&gt;=1.5),4.7,IF(AND(H116&lt;13.531,G116&gt;=0.228,H116&gt;=11.166,A116&lt;6.75,H116&gt;=10.927,A116&gt;=6.15,H116&gt;=9.349,D116&gt;=1.15,D116&lt;1.75,F116&gt;=1.5),4.4,IF(AND(H116&gt;=13.531,G116&gt;=0.228,H116&gt;=11.166,A116&lt;6.75,H116&gt;=10.927,A116&gt;=6.15,H116&gt;=9.349,D116&gt;=1.15,D116&lt;1.75,F116&gt;=1.5),4.6,"shouldnthappen")))))))))))))))))))))))))))))))))))))))</f>
        <v>4.9</v>
      </c>
      <c r="AR116" s="1" t="n">
        <f aca="false">IF(AND(G116&gt;=0.93,B116&lt;3.65,F116&lt;1.5),1.7,IF(AND(H116&lt;6.542,B116&gt;=3.65,F116&lt;1.5),1.767,IF(AND(A116&gt;=7.05,D116&gt;=1.55,F116&gt;=1.5),6.3,IF(AND(G116&lt;0.123,H116&gt;=6.542,B116&gt;=3.65,F116&lt;1.5),1.367,IF(AND(A116&lt;5.15,A116&lt;5.65,D116&lt;1.55,F116&gt;=1.5),3.15,IF(AND(A116&lt;4.8,G116&gt;=0.447,G116&lt;0.93,B116&lt;3.65,F116&lt;1.5),1.24,IF(AND(A116&gt;=4.8,G116&gt;=0.447,G116&lt;0.93,B116&lt;3.65,F116&lt;1.5),1.4,IF(AND(G116&lt;0.151,G116&gt;=0.123,H116&gt;=6.542,B116&gt;=3.65,F116&lt;1.5),1.7,IF(AND(G116&gt;=0.151,G116&gt;=0.123,H116&gt;=6.542,B116&gt;=3.65,F116&lt;1.5),1.5,IF(AND(D116&gt;=1.45,A116&gt;=5.15,A116&lt;5.65,D116&lt;1.55,F116&gt;=1.5),4.5,IF(AND(B116&lt;2.65,D116&gt;=1.35,A116&gt;=5.65,D116&lt;1.55,F116&gt;=1.5),4.9,IF(AND(G116&lt;0.527,F116&lt;2.5,A116&lt;7.05,D116&gt;=1.55,F116&gt;=1.5),5.075,IF(AND(G116&gt;=0.527,F116&lt;2.5,A116&lt;7.05,D116&gt;=1.55,F116&gt;=1.5),4.7,IF(AND(A116&lt;4.65,G116&lt;0.265,G116&lt;0.447,G116&lt;0.93,B116&lt;3.65,F116&lt;1.5),1.42,IF(AND(G116&lt;0.3,G116&gt;=0.265,G116&lt;0.447,G116&lt;0.93,B116&lt;3.65,F116&lt;1.5),1.6,IF(AND(G116&gt;=0.3,G116&gt;=0.265,G116&lt;0.447,G116&lt;0.93,B116&lt;3.65,F116&lt;1.5),1.4,IF(AND(G116&lt;0.356,D116&lt;1.45,A116&gt;=5.15,A116&lt;5.65,D116&lt;1.55,F116&gt;=1.5),4.125,IF(AND(D116&lt;1.1,A116&lt;6.2,D116&lt;1.35,A116&gt;=5.65,D116&lt;1.55,F116&gt;=1.5),4.1,IF(AND(D116&gt;=1.1,A116&lt;6.2,D116&lt;1.35,A116&gt;=5.65,D116&lt;1.55,F116&gt;=1.5),4.175,IF(AND(H116&gt;=13.433,A116&gt;=6.2,D116&lt;1.35,A116&gt;=5.65,D116&lt;1.55,F116&gt;=1.5),4.6,IF(AND(G116&lt;0.437,B116&gt;=2.65,D116&gt;=1.35,A116&gt;=5.65,D116&lt;1.55,F116&gt;=1.5),4.625,IF(AND(G116&gt;=0.437,B116&gt;=2.65,D116&gt;=1.35,A116&gt;=5.65,D116&lt;1.55,F116&gt;=1.5),4.75,IF(AND(B116&gt;=3.15,H116&lt;11.146,F116&gt;=2.5,A116&lt;7.05,D116&gt;=1.55,F116&gt;=1.5),5.667,IF(AND(B116&lt;2.65,H116&gt;=11.146,F116&gt;=2.5,A116&lt;7.05,D116&gt;=1.55,F116&gt;=1.5),5.8,IF(AND(B116&lt;3.3,A116&gt;=4.65,G116&lt;0.265,G116&lt;0.447,G116&lt;0.93,B116&lt;3.65,F116&lt;1.5),1.32,IF(AND(B116&gt;=3.3,A116&gt;=4.65,G116&lt;0.265,G116&lt;0.447,G116&lt;0.93,B116&lt;3.65,F116&lt;1.5),1.425,IF(AND(B116&lt;2.8,G116&gt;=0.356,D116&lt;1.45,A116&gt;=5.15,A116&lt;5.65,D116&lt;1.55,F116&gt;=1.5),3.86,IF(AND(B116&gt;=2.8,G116&gt;=0.356,D116&lt;1.45,A116&gt;=5.15,A116&lt;5.65,D116&lt;1.55,F116&gt;=1.5),3.6,IF(AND(B116&lt;2.6,H116&lt;13.433,A116&gt;=6.2,D116&lt;1.35,A116&gt;=5.65,D116&lt;1.55,F116&gt;=1.5),4.4,IF(AND(B116&gt;=2.6,H116&lt;13.433,A116&gt;=6.2,D116&lt;1.35,A116&gt;=5.65,D116&lt;1.55,F116&gt;=1.5),4.3,IF(AND(G116&lt;0.151,B116&lt;3.15,H116&lt;11.146,F116&gt;=2.5,A116&lt;7.05,D116&gt;=1.55,F116&gt;=1.5),5.5,IF(AND(H116&lt;15.52,B116&gt;=2.65,H116&gt;=11.146,F116&gt;=2.5,A116&lt;7.05,D116&gt;=1.55,F116&gt;=1.5),5.4,IF(AND(H116&gt;=15.52,B116&gt;=2.65,H116&gt;=11.146,F116&gt;=2.5,A116&lt;7.05,D116&gt;=1.55,F116&gt;=1.5),5.733,IF(AND(H116&lt;10.74,G116&gt;=0.151,B116&lt;3.15,H116&lt;11.146,F116&gt;=2.5,A116&lt;7.05,D116&gt;=1.55,F116&gt;=1.5),5.12,IF(AND(H116&gt;=10.74,G116&gt;=0.151,B116&lt;3.15,H116&lt;11.146,F116&gt;=2.5,A116&lt;7.05,D116&gt;=1.55,F116&gt;=1.5),4.9,"shouldnthappen")))))))))))))))))))))))))))))))))))</f>
        <v>5.8</v>
      </c>
      <c r="AS116" s="1" t="n">
        <f aca="false">IF(AND(F116&gt;=1.5,A116&lt;5.55),4.18,IF(AND(F116&gt;=2.5,B116&lt;2.75,A116&gt;=5.55),5.38,IF(AND(G116&gt;=0.587,B116&lt;3.75,F116&lt;1.5,A116&lt;5.55),1.48,IF(AND(H116&lt;6.51,B116&gt;=3.75,F116&lt;1.5,A116&lt;5.55),1.9,IF(AND(H116&gt;=6.51,B116&gt;=3.75,F116&lt;1.5,A116&lt;5.55),1.425,IF(AND(G116&gt;=0.868,F116&lt;2.5,B116&lt;2.75,A116&gt;=5.55),4.65,IF(AND(F116&lt;1.5,D116&lt;1.55,B116&gt;=2.75,A116&gt;=5.55),1.7,IF(AND(G116&gt;=0.857,D116&gt;=1.55,B116&gt;=2.75,A116&gt;=5.55),5.033,IF(AND(G116&gt;=0.518,G116&lt;0.587,B116&lt;3.75,F116&lt;1.5,A116&lt;5.55),1,IF(AND(D116&lt;1.05,G116&lt;0.868,F116&lt;2.5,B116&lt;2.75,A116&gt;=5.55),3.5,IF(AND(G116&lt;0.404,D116&gt;=1.05,G116&lt;0.868,F116&lt;2.5,B116&lt;2.75,A116&gt;=5.55),4.2,IF(AND(G116&gt;=0.404,D116&gt;=1.05,G116&lt;0.868,F116&lt;2.5,B116&lt;2.75,A116&gt;=5.55),3.94,IF(AND(F116&lt;2.5,B116&lt;2.95,F116&gt;=1.5,D116&lt;1.55,B116&gt;=2.75,A116&gt;=5.55),4.68,IF(AND(F116&gt;=2.5,B116&lt;2.95,F116&gt;=1.5,D116&lt;1.55,B116&gt;=2.75,A116&gt;=5.55),5.1,IF(AND(H116&lt;10.883,B116&gt;=2.95,F116&gt;=1.5,D116&lt;1.55,B116&gt;=2.75,A116&gt;=5.55),4.15,IF(AND(H116&gt;=10.883,B116&gt;=2.95,F116&gt;=1.5,D116&lt;1.55,B116&gt;=2.75,A116&gt;=5.55),4.5,IF(AND(H116&gt;=14.1,D116&lt;2.05,G116&lt;0.857,D116&gt;=1.55,B116&gt;=2.75,A116&gt;=5.55),6.6,IF(AND(G116&lt;0.063,B116&lt;3.15,G116&lt;0.518,G116&lt;0.587,B116&lt;3.75,F116&lt;1.5,A116&lt;5.55),1.4,IF(AND(G116&gt;=0.063,B116&lt;3.15,G116&lt;0.518,G116&lt;0.587,B116&lt;3.75,F116&lt;1.5,A116&lt;5.55),1.5,IF(AND(H116&gt;=10.563,B116&gt;=3.15,G116&lt;0.518,G116&lt;0.587,B116&lt;3.75,F116&lt;1.5,A116&lt;5.55),1.325,IF(AND(B116&lt;2.95,H116&lt;14.1,D116&lt;2.05,G116&lt;0.857,D116&gt;=1.55,B116&gt;=2.75,A116&gt;=5.55),6.125,IF(AND(A116&lt;6.65,G116&lt;0.364,D116&gt;=2.05,G116&lt;0.857,D116&gt;=1.55,B116&gt;=2.75,A116&gt;=5.55),5.45,IF(AND(G116&gt;=0.774,G116&gt;=0.364,D116&gt;=2.05,G116&lt;0.857,D116&gt;=1.55,B116&gt;=2.75,A116&gt;=5.55),5.4,IF(AND(H116&gt;=9.279,H116&lt;10.563,B116&gt;=3.15,G116&lt;0.518,G116&lt;0.587,B116&lt;3.75,F116&lt;1.5,A116&lt;5.55),1.475,IF(AND(D116&lt;1.65,B116&gt;=2.95,H116&lt;14.1,D116&lt;2.05,G116&lt;0.857,D116&gt;=1.55,B116&gt;=2.75,A116&gt;=5.55),5.8,IF(AND(B116&lt;3.15,A116&gt;=6.65,G116&lt;0.364,D116&gt;=2.05,G116&lt;0.857,D116&gt;=1.55,B116&gt;=2.75,A116&gt;=5.55),5.3,IF(AND(B116&gt;=3.15,A116&gt;=6.65,G116&lt;0.364,D116&gt;=2.05,G116&lt;0.857,D116&gt;=1.55,B116&gt;=2.75,A116&gt;=5.55),5.7,IF(AND(A116&gt;=6.75,G116&lt;0.774,G116&gt;=0.364,D116&gt;=2.05,G116&lt;0.857,D116&gt;=1.55,B116&gt;=2.75,A116&gt;=5.55),5.9,IF(AND(G116&lt;0.417,H116&lt;9.279,H116&lt;10.563,B116&gt;=3.15,G116&lt;0.518,G116&lt;0.587,B116&lt;3.75,F116&lt;1.5,A116&lt;5.55),1.4,IF(AND(G116&gt;=0.417,H116&lt;9.279,H116&lt;10.563,B116&gt;=3.15,G116&lt;0.518,G116&lt;0.587,B116&lt;3.75,F116&lt;1.5,A116&lt;5.55),1.3,IF(AND(A116&lt;6.3,D116&gt;=1.65,B116&gt;=2.95,H116&lt;14.1,D116&lt;2.05,G116&lt;0.857,D116&gt;=1.55,B116&gt;=2.75,A116&gt;=5.55),4.9,IF(AND(A116&gt;=6.3,D116&gt;=1.65,B116&gt;=2.95,H116&lt;14.1,D116&lt;2.05,G116&lt;0.857,D116&gt;=1.55,B116&gt;=2.75,A116&gt;=5.55),5.3,IF(AND(G116&gt;=0.657,A116&lt;6.75,G116&lt;0.774,G116&gt;=0.364,D116&gt;=2.05,G116&lt;0.857,D116&gt;=1.55,B116&gt;=2.75,A116&gt;=5.55),6,IF(AND(B116&lt;3.2,G116&lt;0.657,A116&lt;6.75,G116&lt;0.774,G116&gt;=0.364,D116&gt;=2.05,G116&lt;0.857,D116&gt;=1.55,B116&gt;=2.75,A116&gt;=5.55),5.6,IF(AND(B116&gt;=3.2,G116&lt;0.657,A116&lt;6.75,G116&lt;0.774,G116&gt;=0.364,D116&gt;=2.05,G116&lt;0.857,D116&gt;=1.55,B116&gt;=2.75,A116&gt;=5.55),5.65,"shouldnthappen")))))))))))))))))))))))))))))))))))</f>
        <v>5.38</v>
      </c>
      <c r="AT116" s="1" t="n">
        <f aca="false">IF(AND(H116&gt;=16.284,A116&gt;=5.55),6.533,IF(AND(G116&gt;=0.52,A116&lt;4.85,A116&lt;5.55),1.05,IF(AND(G116&lt;0.227,G116&lt;0.52,A116&lt;4.85,A116&lt;5.55),1.4,IF(AND(G116&gt;=0.227,G116&lt;0.52,A116&lt;4.85,A116&lt;5.55),1.3,IF(AND(D116&gt;=0.45,F116&lt;1.5,A116&gt;=4.85,A116&lt;5.55),1.667,IF(AND(B116&gt;=2.75,F116&gt;=1.5,A116&gt;=4.85,A116&lt;5.55),4.5,IF(AND(F116&lt;2.5,B116&gt;=3.15,H116&lt;16.284,A116&gt;=5.55),4.7,IF(AND(G116&gt;=0.934,D116&lt;0.45,F116&lt;1.5,A116&gt;=4.85,A116&lt;5.55),1.7,IF(AND(D116&gt;=1.2,B116&lt;2.75,F116&gt;=1.5,A116&gt;=4.85,A116&lt;5.55),4.25,IF(AND(G116&gt;=0.774,F116&gt;=2.5,B116&gt;=3.15,H116&lt;16.284,A116&gt;=5.55),5.4,IF(AND(B116&lt;3.1,G116&lt;0.934,D116&lt;0.45,F116&lt;1.5,A116&gt;=4.85,A116&lt;5.55),1.6,IF(AND(D116&lt;1.05,D116&lt;1.2,B116&lt;2.75,F116&gt;=1.5,A116&gt;=4.85,A116&lt;5.55),3.433,IF(AND(D116&gt;=1.05,D116&lt;1.2,B116&lt;2.75,F116&gt;=1.5,A116&gt;=4.85,A116&lt;5.55),3.267,IF(AND(H116&lt;8.486,D116&lt;1.35,F116&lt;2.5,B116&lt;3.15,H116&lt;16.284,A116&gt;=5.55),3.85,IF(AND(D116&gt;=1.55,D116&gt;=1.35,F116&lt;2.5,B116&lt;3.15,H116&lt;16.284,A116&gt;=5.55),5.1,IF(AND(H116&lt;10.464,A116&lt;6.35,F116&gt;=2.5,B116&lt;3.15,H116&lt;16.284,A116&gt;=5.55),5.08,IF(AND(H116&gt;=10.464,A116&lt;6.35,F116&gt;=2.5,B116&lt;3.15,H116&lt;16.284,A116&gt;=5.55),4.9,IF(AND(D116&lt;1.85,A116&gt;=6.35,F116&gt;=2.5,B116&lt;3.15,H116&lt;16.284,A116&gt;=5.55),5.8,IF(AND(H116&gt;=10.393,G116&lt;0.774,F116&gt;=2.5,B116&gt;=3.15,H116&lt;16.284,A116&gt;=5.55),5.425,IF(AND(B116&lt;2.6,H116&gt;=8.486,D116&lt;1.35,F116&lt;2.5,B116&lt;3.15,H116&lt;16.284,A116&gt;=5.55),3.9,IF(AND(G116&gt;=0.567,D116&lt;1.55,D116&gt;=1.35,F116&lt;2.5,B116&lt;3.15,H116&lt;16.284,A116&gt;=5.55),4.4,IF(AND(B116&lt;3.25,H116&lt;10.393,G116&lt;0.774,F116&gt;=2.5,B116&gt;=3.15,H116&lt;16.284,A116&gt;=5.55),5.7,IF(AND(B116&gt;=3.25,H116&lt;10.393,G116&lt;0.774,F116&gt;=2.5,B116&gt;=3.15,H116&lt;16.284,A116&gt;=5.55),5.98,IF(AND(G116&lt;0.079,G116&lt;0.338,B116&gt;=3.1,G116&lt;0.934,D116&lt;0.45,F116&lt;1.5,A116&gt;=4.85,A116&lt;5.55),1.425,IF(AND(B116&lt;3.35,G116&gt;=0.338,B116&gt;=3.1,G116&lt;0.934,D116&lt;0.45,F116&lt;1.5,A116&gt;=4.85,A116&lt;5.55),1.4,IF(AND(G116&lt;0.404,B116&gt;=2.6,H116&gt;=8.486,D116&lt;1.35,F116&lt;2.5,B116&lt;3.15,H116&lt;16.284,A116&gt;=5.55),4.3,IF(AND(G116&gt;=0.404,B116&gt;=2.6,H116&gt;=8.486,D116&lt;1.35,F116&lt;2.5,B116&lt;3.15,H116&lt;16.284,A116&gt;=5.55),4.025,IF(AND(B116&gt;=3.05,G116&lt;0.567,D116&lt;1.55,D116&gt;=1.35,F116&lt;2.5,B116&lt;3.15,H116&lt;16.284,A116&gt;=5.55),4.7,IF(AND(A116&lt;6.45,H116&lt;10.667,D116&gt;=1.85,A116&gt;=6.35,F116&gt;=2.5,B116&lt;3.15,H116&lt;16.284,A116&gt;=5.55),5.3,IF(AND(A116&gt;=6.45,H116&lt;10.667,D116&gt;=1.85,A116&gt;=6.35,F116&gt;=2.5,B116&lt;3.15,H116&lt;16.284,A116&gt;=5.55),5.167,IF(AND(B116&lt;2.95,H116&gt;=10.667,D116&gt;=1.85,A116&gt;=6.35,F116&gt;=2.5,B116&lt;3.15,H116&lt;16.284,A116&gt;=5.55),5.6,IF(AND(B116&gt;=2.95,H116&gt;=10.667,D116&gt;=1.85,A116&gt;=6.35,F116&gt;=2.5,B116&lt;3.15,H116&lt;16.284,A116&gt;=5.55),5.5,IF(AND(H116&lt;10.325,G116&gt;=0.079,G116&lt;0.338,B116&gt;=3.1,G116&lt;0.934,D116&lt;0.45,F116&lt;1.5,A116&gt;=4.85,A116&lt;5.55),1.5,IF(AND(G116&lt;0.385,B116&gt;=3.35,G116&gt;=0.338,B116&gt;=3.1,G116&lt;0.934,D116&lt;0.45,F116&lt;1.5,A116&gt;=4.85,A116&lt;5.55),1.5,IF(AND(G116&gt;=0.385,B116&gt;=3.35,G116&gt;=0.338,B116&gt;=3.1,G116&lt;0.934,D116&lt;0.45,F116&lt;1.5,A116&gt;=4.85,A116&lt;5.55),1.42,IF(AND(B116&lt;2.5,B116&lt;3.05,G116&lt;0.567,D116&lt;1.55,D116&gt;=1.35,F116&lt;2.5,B116&lt;3.15,H116&lt;16.284,A116&gt;=5.55),4.5,IF(AND(B116&gt;=2.5,B116&lt;3.05,G116&lt;0.567,D116&lt;1.55,D116&gt;=1.35,F116&lt;2.5,B116&lt;3.15,H116&lt;16.284,A116&gt;=5.55),4.56,IF(AND(H116&lt;12.506,H116&gt;=10.325,G116&gt;=0.079,G116&lt;0.338,B116&gt;=3.1,G116&lt;0.934,D116&lt;0.45,F116&lt;1.5,A116&gt;=4.85,A116&lt;5.55),1.2,IF(AND(H116&gt;=12.506,H116&gt;=10.325,G116&gt;=0.079,G116&lt;0.338,B116&gt;=3.1,G116&lt;0.934,D116&lt;0.45,F116&lt;1.5,A116&gt;=4.85,A116&lt;5.55),1.3,"shouldnthappen")))))))))))))))))))))))))))))))))))))))</f>
        <v>4.9</v>
      </c>
      <c r="AU116" s="1" t="n">
        <f aca="false">IF(AND(G116&gt;=0.52,B116&lt;3.05,F116&lt;1.5),1.1,IF(AND(G116&lt;0.35,G116&lt;0.52,B116&lt;3.05,F116&lt;1.5),1.4,IF(AND(G116&gt;=0.35,G116&lt;0.52,B116&lt;3.05,F116&lt;1.5),1.3,IF(AND(G116&gt;=0.227,G116&lt;0.347,B116&gt;=3.05,F116&lt;1.5),1.32,IF(AND(H116&lt;6.417,G116&gt;=0.347,B116&gt;=3.05,F116&lt;1.5),1.7,IF(AND(A116&gt;=7.25,A116&gt;=6.6,F116&gt;=2.5,F116&gt;=1.5),6.35,IF(AND(G116&lt;0.11,G116&lt;0.227,G116&lt;0.347,B116&gt;=3.05,F116&lt;1.5),1.333,IF(AND(H116&lt;9.441,H116&gt;=6.417,G116&gt;=0.347,B116&gt;=3.05,F116&lt;1.5),1.425,IF(AND(B116&lt;2.75,G116&lt;0.451,H116&lt;10.266,F116&lt;2.5,F116&gt;=1.5),4,IF(AND(B116&gt;=2.75,G116&lt;0.451,H116&lt;10.266,F116&lt;2.5,F116&gt;=1.5),4.433,IF(AND(G116&gt;=0.865,G116&gt;=0.451,H116&lt;10.266,F116&lt;2.5,F116&gt;=1.5),4.2,IF(AND(B116&lt;2.45,H116&lt;13.665,H116&gt;=10.266,F116&lt;2.5,F116&gt;=1.5),3.7,IF(AND(G116&lt;0.302,H116&gt;=13.665,H116&gt;=10.266,F116&lt;2.5,F116&gt;=1.5),5,IF(AND(B116&lt;2.9,A116&lt;6.1,A116&lt;6.6,F116&gt;=2.5,F116&gt;=1.5),5.06,IF(AND(B116&gt;=2.9,A116&lt;6.1,A116&lt;6.6,F116&gt;=2.5,F116&gt;=1.5),4.8,IF(AND(B116&lt;3.05,A116&gt;=6.1,A116&lt;6.6,F116&gt;=2.5,F116&gt;=1.5),5.6,IF(AND(B116&gt;=3.05,A116&gt;=6.1,A116&lt;6.6,F116&gt;=2.5,F116&gt;=1.5),5.267,IF(AND(H116&gt;=14.564,A116&lt;7.25,A116&gt;=6.6,F116&gt;=2.5,F116&gt;=1.5),5.6,IF(AND(H116&gt;=14.309,G116&gt;=0.11,G116&lt;0.227,G116&lt;0.347,B116&gt;=3.05,F116&lt;1.5),1.7,IF(AND(D116&lt;0.4,H116&gt;=9.441,H116&gt;=6.417,G116&gt;=0.347,B116&gt;=3.05,F116&lt;1.5),1.5,IF(AND(D116&gt;=0.4,H116&gt;=9.441,H116&gt;=6.417,G116&gt;=0.347,B116&gt;=3.05,F116&lt;1.5),1.633,IF(AND(A116&lt;5.35,G116&lt;0.865,G116&gt;=0.451,H116&lt;10.266,F116&lt;2.5,F116&gt;=1.5),3.15,IF(AND(D116&lt;1.45,G116&gt;=0.302,H116&gt;=13.665,H116&gt;=10.266,F116&lt;2.5,F116&gt;=1.5),4.74,IF(AND(D116&gt;=1.45,G116&gt;=0.302,H116&gt;=13.665,H116&gt;=10.266,F116&lt;2.5,F116&gt;=1.5),4.567,IF(AND(H116&lt;8.836,H116&lt;14.564,A116&lt;7.25,A116&gt;=6.6,F116&gt;=2.5,F116&gt;=1.5),5.7,IF(AND(H116&gt;=8.836,H116&lt;14.564,A116&lt;7.25,A116&gt;=6.6,F116&gt;=2.5,F116&gt;=1.5),5.9,IF(AND(H116&lt;11.53,H116&lt;14.309,G116&gt;=0.11,G116&lt;0.227,G116&lt;0.347,B116&gt;=3.05,F116&lt;1.5),1.5,IF(AND(H116&gt;=11.53,H116&lt;14.309,G116&gt;=0.11,G116&lt;0.227,G116&lt;0.347,B116&gt;=3.05,F116&lt;1.5),1.467,IF(AND(H116&lt;9.386,A116&gt;=5.35,G116&lt;0.865,G116&gt;=0.451,H116&lt;10.266,F116&lt;2.5,F116&gt;=1.5),3.56,IF(AND(H116&gt;=9.386,A116&gt;=5.35,G116&lt;0.865,G116&gt;=0.451,H116&lt;10.266,F116&lt;2.5,F116&gt;=1.5),4.2,IF(AND(H116&lt;11.036,D116&lt;1.45,B116&gt;=2.45,H116&lt;13.665,H116&gt;=10.266,F116&lt;2.5,F116&gt;=1.5),4.45,IF(AND(H116&gt;=11.036,D116&lt;1.45,B116&gt;=2.45,H116&lt;13.665,H116&gt;=10.266,F116&lt;2.5,F116&gt;=1.5),4.1,IF(AND(G116&gt;=0.585,D116&gt;=1.45,B116&gt;=2.45,H116&lt;13.665,H116&gt;=10.266,F116&lt;2.5,F116&gt;=1.5),4.9,IF(AND(H116&lt;11.743,G116&lt;0.585,D116&gt;=1.45,B116&gt;=2.45,H116&lt;13.665,H116&gt;=10.266,F116&lt;2.5,F116&gt;=1.5),4.7,IF(AND(H116&gt;=11.743,G116&lt;0.585,D116&gt;=1.45,B116&gt;=2.45,H116&lt;13.665,H116&gt;=10.266,F116&lt;2.5,F116&gt;=1.5),4.5,"shouldnthappen")))))))))))))))))))))))))))))))))))</f>
        <v>5.06</v>
      </c>
      <c r="AV116" s="1" t="n">
        <f aca="false">IF(AND(G116&gt;=0.356,F116&gt;=1.5,A116&lt;5.75),3.52,IF(AND(A116&lt;7.25,A116&gt;=7.1,A116&gt;=5.75),5.875,IF(AND(A116&gt;=7.25,A116&gt;=7.1,A116&gt;=5.75),6.5,IF(AND(D116&gt;=0.35,G116&gt;=0.586,F116&lt;1.5,A116&lt;5.75),1.8,IF(AND(D116&lt;1.4,G116&lt;0.356,F116&gt;=1.5,A116&lt;5.75),4.2,IF(AND(D116&gt;=1.4,G116&lt;0.356,F116&gt;=1.5,A116&lt;5.75),4.5,IF(AND(H116&gt;=11.218,A116&lt;5.05,G116&lt;0.586,F116&lt;1.5,A116&lt;5.75),1.225,IF(AND(G116&gt;=0.253,A116&gt;=5.05,G116&lt;0.586,F116&lt;1.5,A116&lt;5.75),1.3,IF(AND(B116&gt;=3.75,D116&lt;0.35,G116&gt;=0.586,F116&lt;1.5,A116&lt;5.75),1.567,IF(AND(B116&lt;2.85,D116&lt;1.35,D116&lt;1.65,A116&lt;7.1,A116&gt;=5.75),4.26,IF(AND(B116&gt;=2.85,D116&lt;1.35,D116&lt;1.65,A116&lt;7.1,A116&gt;=5.75),4.45,IF(AND(A116&lt;6.05,H116&lt;12.921,D116&gt;=1.65,A116&lt;7.1,A116&gt;=5.75),5.1,IF(AND(H116&gt;=15.338,H116&gt;=12.921,D116&gt;=1.65,A116&lt;7.1,A116&gt;=5.75),5.55,IF(AND(G116&lt;0.418,H116&lt;11.218,A116&lt;5.05,G116&lt;0.586,F116&lt;1.5,A116&lt;5.75),1.42,IF(AND(G116&gt;=0.418,H116&lt;11.218,A116&lt;5.05,G116&lt;0.586,F116&lt;1.5,A116&lt;5.75),1.3,IF(AND(H116&gt;=13.321,G116&lt;0.253,A116&gt;=5.05,G116&lt;0.586,F116&lt;1.5,A116&lt;5.75),1.7,IF(AND(H116&lt;6.089,B116&lt;3.75,D116&lt;0.35,G116&gt;=0.586,F116&lt;1.5,A116&lt;5.75),1.7,IF(AND(H116&gt;=6.089,B116&lt;3.75,D116&lt;0.35,G116&gt;=0.586,F116&lt;1.5,A116&lt;5.75),1.5,IF(AND(B116&lt;2.9,D116&lt;1.45,D116&gt;=1.35,D116&lt;1.65,A116&lt;7.1,A116&gt;=5.75),4.8,IF(AND(B116&gt;=2.9,D116&lt;1.45,D116&gt;=1.35,D116&lt;1.65,A116&lt;7.1,A116&gt;=5.75),4.475,IF(AND(B116&lt;2.5,D116&gt;=1.45,D116&gt;=1.35,D116&lt;1.65,A116&lt;7.1,A116&gt;=5.75),4.5,IF(AND(H116&lt;8.884,A116&gt;=6.05,H116&lt;12.921,D116&gt;=1.65,A116&lt;7.1,A116&gt;=5.75),5.4,IF(AND(A116&lt;6.3,H116&lt;15.338,H116&gt;=12.921,D116&gt;=1.65,A116&lt;7.1,A116&gt;=5.75),4.967,IF(AND(A116&gt;=6.3,H116&lt;15.338,H116&gt;=12.921,D116&gt;=1.65,A116&lt;7.1,A116&gt;=5.75),5.133,IF(AND(H116&lt;10.826,H116&lt;13.321,G116&lt;0.253,A116&gt;=5.05,G116&lt;0.586,F116&lt;1.5,A116&lt;5.75),1.5,IF(AND(H116&gt;=10.826,H116&lt;13.321,G116&lt;0.253,A116&gt;=5.05,G116&lt;0.586,F116&lt;1.5,A116&lt;5.75),1.4,IF(AND(H116&lt;7.47,B116&gt;=2.5,D116&gt;=1.45,D116&gt;=1.35,D116&lt;1.65,A116&lt;7.1,A116&gt;=5.75),5.1,IF(AND(H116&gt;=7.47,B116&gt;=2.5,D116&gt;=1.45,D116&gt;=1.35,D116&lt;1.65,A116&lt;7.1,A116&gt;=5.75),4.725,IF(AND(H116&lt;9.637,H116&gt;=8.884,A116&gt;=6.05,H116&lt;12.921,D116&gt;=1.65,A116&lt;7.1,A116&gt;=5.75),5.9,IF(AND(B116&lt;2.6,H116&gt;=9.637,H116&gt;=8.884,A116&gt;=6.05,H116&lt;12.921,D116&gt;=1.65,A116&lt;7.1,A116&gt;=5.75),5.8,IF(AND(B116&lt;2.75,B116&gt;=2.6,H116&gt;=9.637,H116&gt;=8.884,A116&gt;=6.05,H116&lt;12.921,D116&gt;=1.65,A116&lt;7.1,A116&gt;=5.75),5.3,IF(AND(D116&lt;2.25,B116&gt;=2.75,B116&gt;=2.6,H116&gt;=9.637,H116&gt;=8.884,A116&gt;=6.05,H116&lt;12.921,D116&gt;=1.65,A116&lt;7.1,A116&gt;=5.75),5.6,IF(AND(D116&gt;=2.25,B116&gt;=2.75,B116&gt;=2.6,H116&gt;=9.637,H116&gt;=8.884,A116&gt;=6.05,H116&lt;12.921,D116&gt;=1.65,A116&lt;7.1,A116&gt;=5.75),5.5,"shouldnthappen")))))))))))))))))))))))))))))))))</f>
        <v>3.52</v>
      </c>
      <c r="AW116" s="1" t="n">
        <f aca="false">IF(AND(G116&gt;=0.905,F116&lt;1.5),1.767,IF(AND(H116&gt;=16.674,F116&gt;=1.5),6.55,IF(AND(A116&lt;4.35,H116&lt;14.344,G116&lt;0.905,F116&lt;1.5),1.1,IF(AND(B116&lt;3.65,H116&gt;=14.344,G116&lt;0.905,F116&lt;1.5),1.5,IF(AND(B116&gt;=3.65,H116&gt;=14.344,G116&lt;0.905,F116&lt;1.5),1.65,IF(AND(B116&lt;2.6,F116&gt;=2.5,H116&lt;16.674,F116&gt;=1.5),4.5,IF(AND(D116&gt;=0.45,A116&gt;=4.35,H116&lt;14.344,G116&lt;0.905,F116&lt;1.5),1.65,IF(AND(D116&lt;1.15,A116&lt;5.9,F116&lt;2.5,H116&lt;16.674,F116&gt;=1.5),3.56,IF(AND(B116&lt;2.75,A116&gt;=5.9,F116&lt;2.5,H116&lt;16.674,F116&gt;=1.5),5,IF(AND(H116&lt;13.531,B116&gt;=2.75,A116&gt;=5.9,F116&lt;2.5,H116&lt;16.674,F116&gt;=1.5),4.333,IF(AND(B116&lt;3.2,G116&gt;=0.669,B116&gt;=2.6,F116&gt;=2.5,H116&lt;16.674,F116&gt;=1.5),5.08,IF(AND(B116&gt;=3.2,G116&gt;=0.669,B116&gt;=2.6,F116&gt;=2.5,H116&lt;16.674,F116&gt;=1.5),5.4,IF(AND(B116&lt;3.15,A116&lt;5.05,D116&lt;0.45,A116&gt;=4.35,H116&lt;14.344,G116&lt;0.905,F116&lt;1.5),1.45,IF(AND(A116&gt;=5.55,A116&gt;=5.05,D116&lt;0.45,A116&gt;=4.35,H116&lt;14.344,G116&lt;0.905,F116&lt;1.5),1.5,IF(AND(A116&lt;5.55,A116&lt;5.65,D116&gt;=1.15,A116&lt;5.9,F116&lt;2.5,H116&lt;16.674,F116&gt;=1.5),3.95,IF(AND(A116&gt;=5.55,A116&lt;5.65,D116&gt;=1.15,A116&lt;5.9,F116&lt;2.5,H116&lt;16.674,F116&gt;=1.5),3.82,IF(AND(G116&lt;0.39,A116&gt;=5.65,D116&gt;=1.15,A116&lt;5.9,F116&lt;2.5,H116&lt;16.674,F116&gt;=1.5),4.35,IF(AND(G116&gt;=0.39,A116&gt;=5.65,D116&gt;=1.15,A116&lt;5.9,F116&lt;2.5,H116&lt;16.674,F116&gt;=1.5),3.95,IF(AND(G116&lt;0.466,H116&gt;=13.531,B116&gt;=2.75,A116&gt;=5.9,F116&lt;2.5,H116&lt;16.674,F116&gt;=1.5),4.8,IF(AND(G116&gt;=0.466,H116&gt;=13.531,B116&gt;=2.75,A116&gt;=5.9,F116&lt;2.5,H116&lt;16.674,F116&gt;=1.5),4.7,IF(AND(H116&lt;10.144,D116&lt;2.05,G116&lt;0.669,B116&gt;=2.6,F116&gt;=2.5,H116&lt;16.674,F116&gt;=1.5),5.3,IF(AND(H116&gt;=10.144,D116&lt;2.05,G116&lt;0.669,B116&gt;=2.6,F116&gt;=2.5,H116&lt;16.674,F116&gt;=1.5),5.133,IF(AND(D116&gt;=2.45,D116&gt;=2.05,G116&lt;0.669,B116&gt;=2.6,F116&gt;=2.5,H116&lt;16.674,F116&gt;=1.5),5.9,IF(AND(B116&lt;3.25,B116&gt;=3.15,A116&lt;5.05,D116&lt;0.45,A116&gt;=4.35,H116&lt;14.344,G116&lt;0.905,F116&lt;1.5),1.2,IF(AND(B116&gt;=3.25,B116&gt;=3.15,A116&lt;5.05,D116&lt;0.45,A116&gt;=4.35,H116&lt;14.344,G116&lt;0.905,F116&lt;1.5),1.36,IF(AND(B116&gt;=3.8,A116&lt;5.55,A116&gt;=5.05,D116&lt;0.45,A116&gt;=4.35,H116&lt;14.344,G116&lt;0.905,F116&lt;1.5),1.3,IF(AND(G116&lt;0.05,B116&lt;3.8,A116&lt;5.55,A116&gt;=5.05,D116&lt;0.45,A116&gt;=4.35,H116&lt;14.344,G116&lt;0.905,F116&lt;1.5),1.4,IF(AND(G116&lt;0.107,G116&lt;0.395,D116&lt;2.45,D116&gt;=2.05,G116&lt;0.669,B116&gt;=2.6,F116&gt;=2.5,H116&lt;16.674,F116&gt;=1.5),5.667,IF(AND(G116&lt;0.537,G116&gt;=0.395,D116&lt;2.45,D116&gt;=2.05,G116&lt;0.669,B116&gt;=2.6,F116&gt;=2.5,H116&lt;16.674,F116&gt;=1.5),5.6,IF(AND(G116&gt;=0.537,G116&gt;=0.395,D116&lt;2.45,D116&gt;=2.05,G116&lt;0.669,B116&gt;=2.6,F116&gt;=2.5,H116&lt;16.674,F116&gt;=1.5),5.775,IF(AND(B116&lt;3.6,G116&gt;=0.05,B116&lt;3.8,A116&lt;5.55,A116&gt;=5.05,D116&lt;0.45,A116&gt;=4.35,H116&lt;14.344,G116&lt;0.905,F116&lt;1.5),1.475,IF(AND(B116&gt;=3.6,G116&gt;=0.05,B116&lt;3.8,A116&lt;5.55,A116&gt;=5.05,D116&lt;0.45,A116&gt;=4.35,H116&lt;14.344,G116&lt;0.905,F116&lt;1.5),1.5,IF(AND(G116&lt;0.312,G116&gt;=0.107,G116&lt;0.395,D116&lt;2.45,D116&gt;=2.05,G116&lt;0.669,B116&gt;=2.6,F116&gt;=2.5,H116&lt;16.674,F116&gt;=1.5),5.18,IF(AND(G116&gt;=0.312,G116&gt;=0.107,G116&lt;0.395,D116&lt;2.45,D116&gt;=2.05,G116&lt;0.669,B116&gt;=2.6,F116&gt;=2.5,H116&lt;16.674,F116&gt;=1.5),5.4,"shouldnthappen"))))))))))))))))))))))))))))))))))</f>
        <v>4.5</v>
      </c>
      <c r="AX116" s="1" t="n">
        <f aca="false">IF(AND(D116&gt;=1.3,B116&gt;=3.45),6.25,IF(AND(B116&lt;2.75,A116&lt;5.25,B116&lt;3.45),3.9,IF(AND(D116&lt;0.25,D116&lt;1.3,B116&gt;=3.45),1.16,IF(AND(A116&gt;=5.05,B116&gt;=2.75,A116&lt;5.25,B116&lt;3.45),1.7,IF(AND(D116&lt;0.7,F116&lt;2.5,A116&gt;=5.25,B116&lt;3.45),1.5,IF(AND(H116&gt;=16.284,F116&gt;=2.5,A116&gt;=5.25,B116&lt;3.45),6.6,IF(AND(G116&lt;0.123,D116&gt;=0.25,D116&lt;1.3,B116&gt;=3.45),1.3,IF(AND(A116&lt;4.5,A116&lt;5.05,B116&gt;=2.75,A116&lt;5.25,B116&lt;3.45),1.3,IF(AND(A116&lt;5.05,G116&gt;=0.123,D116&gt;=0.25,D116&lt;1.3,B116&gt;=3.45),1.6,IF(AND(B116&lt;3.15,A116&gt;=4.5,A116&lt;5.05,B116&gt;=2.75,A116&lt;5.25,B116&lt;3.45),1.54,IF(AND(B116&gt;=3.15,A116&gt;=4.5,A116&lt;5.05,B116&gt;=2.75,A116&lt;5.25,B116&lt;3.45),1.35,IF(AND(D116&gt;=1.4,A116&lt;5.9,D116&gt;=0.7,F116&lt;2.5,A116&gt;=5.25,B116&lt;3.45),4.5,IF(AND(D116&gt;=1.55,A116&gt;=5.9,D116&gt;=0.7,F116&lt;2.5,A116&gt;=5.25,B116&lt;3.45),4.95,IF(AND(G116&gt;=0.682,D116&gt;=2.05,H116&lt;16.284,F116&gt;=2.5,A116&gt;=5.25,B116&lt;3.45),5.26,IF(AND(A116&lt;5.4,A116&gt;=5.05,G116&gt;=0.123,D116&gt;=0.25,D116&lt;1.3,B116&gt;=3.45),1.64,IF(AND(A116&gt;=5.4,A116&gt;=5.05,G116&gt;=0.123,D116&gt;=0.25,D116&lt;1.3,B116&gt;=3.45),1.6,IF(AND(G116&lt;0.372,D116&lt;1.4,A116&lt;5.9,D116&gt;=0.7,F116&lt;2.5,A116&gt;=5.25,B116&lt;3.45),4.175,IF(AND(D116&lt;1.35,D116&lt;1.55,A116&gt;=5.9,D116&gt;=0.7,F116&lt;2.5,A116&gt;=5.25,B116&lt;3.45),4.2,IF(AND(B116&lt;2.35,G116&lt;0.596,D116&lt;2.05,H116&lt;16.284,F116&gt;=2.5,A116&gt;=5.25,B116&lt;3.45),5,IF(AND(G116&gt;=0.888,G116&gt;=0.596,D116&lt;2.05,H116&lt;16.284,F116&gt;=2.5,A116&gt;=5.25,B116&lt;3.45),4.8,IF(AND(A116&gt;=6.85,G116&lt;0.682,D116&gt;=2.05,H116&lt;16.284,F116&gt;=2.5,A116&gt;=5.25,B116&lt;3.45),5.4,IF(AND(A116&gt;=5.75,G116&gt;=0.372,D116&lt;1.4,A116&lt;5.9,D116&gt;=0.7,F116&lt;2.5,A116&gt;=5.25,B116&lt;3.45),3.933,IF(AND(A116&gt;=6.75,D116&gt;=1.35,D116&lt;1.55,A116&gt;=5.9,D116&gt;=0.7,F116&lt;2.5,A116&gt;=5.25,B116&lt;3.45),4.8,IF(AND(H116&lt;11.084,B116&gt;=2.35,G116&lt;0.596,D116&lt;2.05,H116&lt;16.284,F116&gt;=2.5,A116&gt;=5.25,B116&lt;3.45),5.3,IF(AND(H116&lt;8.435,G116&lt;0.888,G116&gt;=0.596,D116&lt;2.05,H116&lt;16.284,F116&gt;=2.5,A116&gt;=5.25,B116&lt;3.45),5.1,IF(AND(H116&gt;=8.435,G116&lt;0.888,G116&gt;=0.596,D116&lt;2.05,H116&lt;16.284,F116&gt;=2.5,A116&gt;=5.25,B116&lt;3.45),4.94,IF(AND(B116&lt;3.15,A116&lt;6.85,G116&lt;0.682,D116&gt;=2.05,H116&lt;16.284,F116&gt;=2.5,A116&gt;=5.25,B116&lt;3.45),5.6,IF(AND(B116&gt;=3.15,A116&lt;6.85,G116&lt;0.682,D116&gt;=2.05,H116&lt;16.284,F116&gt;=2.5,A116&gt;=5.25,B116&lt;3.45),5.74,IF(AND(G116&lt;0.572,A116&lt;5.75,G116&gt;=0.372,D116&lt;1.4,A116&lt;5.9,D116&gt;=0.7,F116&lt;2.5,A116&gt;=5.25,B116&lt;3.45),3.7,IF(AND(D116&lt;1.45,A116&lt;6.75,D116&gt;=1.35,D116&lt;1.55,A116&gt;=5.9,D116&gt;=0.7,F116&lt;2.5,A116&gt;=5.25,B116&lt;3.45),4.46,IF(AND(D116&gt;=1.45,A116&lt;6.75,D116&gt;=1.35,D116&lt;1.55,A116&gt;=5.9,D116&gt;=0.7,F116&lt;2.5,A116&gt;=5.25,B116&lt;3.45),4.567,IF(AND(H116&lt;12.532,H116&gt;=11.084,B116&gt;=2.35,G116&lt;0.596,D116&lt;2.05,H116&lt;16.284,F116&gt;=2.5,A116&gt;=5.25,B116&lt;3.45),5.8,IF(AND(H116&gt;=12.532,H116&gt;=11.084,B116&gt;=2.35,G116&lt;0.596,D116&lt;2.05,H116&lt;16.284,F116&gt;=2.5,A116&gt;=5.25,B116&lt;3.45),5.667,IF(AND(A116&gt;=5.65,G116&gt;=0.572,A116&lt;5.75,G116&gt;=0.372,D116&lt;1.4,A116&lt;5.9,D116&gt;=0.7,F116&lt;2.5,A116&gt;=5.25,B116&lt;3.45),4.2,IF(AND(G116&lt;0.862,A116&lt;5.65,G116&gt;=0.572,A116&lt;5.75,G116&gt;=0.372,D116&lt;1.4,A116&lt;5.9,D116&gt;=0.7,F116&lt;2.5,A116&gt;=5.25,B116&lt;3.45),3.9,IF(AND(G116&gt;=0.862,A116&lt;5.65,G116&gt;=0.572,A116&lt;5.75,G116&gt;=0.372,D116&lt;1.4,A116&lt;5.9,D116&gt;=0.7,F116&lt;2.5,A116&gt;=5.25,B116&lt;3.45),4,"shouldnthappen"))))))))))))))))))))))))))))))))))))</f>
        <v>4.94</v>
      </c>
      <c r="AY116" s="1" t="n">
        <f aca="false">IF(AND(H116&gt;=8.233,D116&gt;=0.8,A116&lt;5.55),3.525,IF(AND(B116&lt;2.9,H116&gt;=15.534,A116&gt;=5.55),4.8,IF(AND(H116&gt;=12.259,A116&lt;4.75,D116&lt;0.8,A116&lt;5.55),1.25,IF(AND(B116&gt;=3.85,A116&gt;=4.75,D116&lt;0.8,A116&lt;5.55),1.425,IF(AND(D116&lt;1.55,H116&lt;8.233,D116&gt;=0.8,A116&lt;5.55),3.975,IF(AND(D116&gt;=1.55,H116&lt;8.233,D116&gt;=0.8,A116&lt;5.55),4.5,IF(AND(D116&lt;0.65,D116&lt;1.7,H116&lt;15.534,A116&gt;=5.55),1.7,IF(AND(A116&gt;=7.05,D116&gt;=1.7,H116&lt;15.534,A116&gt;=5.55),6.3,IF(AND(B116&gt;=3.35,B116&gt;=2.9,H116&gt;=15.534,A116&gt;=5.55),5.4,IF(AND(B116&lt;3.1,H116&lt;12.259,A116&lt;4.75,D116&lt;0.8,A116&lt;5.55),1.367,IF(AND(B116&gt;=3.1,H116&lt;12.259,A116&lt;4.75,D116&lt;0.8,A116&lt;5.55),1.4,IF(AND(G116&gt;=0.905,B116&lt;3.85,A116&gt;=4.75,D116&lt;0.8,A116&lt;5.55),1.9,IF(AND(H116&lt;15.681,B116&lt;3.35,B116&gt;=2.9,H116&gt;=15.534,A116&gt;=5.55),5.8,IF(AND(H116&gt;=15.681,B116&lt;3.35,B116&gt;=2.9,H116&gt;=15.534,A116&gt;=5.55),5.7,IF(AND(H116&gt;=14.877,G116&lt;0.905,B116&lt;3.85,A116&gt;=4.75,D116&lt;0.8,A116&lt;5.55),1.3,IF(AND(D116&gt;=1.25,B116&lt;2.65,D116&gt;=0.65,D116&lt;1.7,H116&lt;15.534,A116&gt;=5.55),4.433,IF(AND(G116&gt;=0.622,B116&lt;3.15,A116&lt;7.05,D116&gt;=1.7,H116&lt;15.534,A116&gt;=5.55),5.08,IF(AND(H116&gt;=13.42,B116&gt;=3.15,A116&lt;7.05,D116&gt;=1.7,H116&lt;15.534,A116&gt;=5.55),5.1,IF(AND(G116&lt;0.265,H116&lt;14.877,G116&lt;0.905,B116&lt;3.85,A116&gt;=4.75,D116&lt;0.8,A116&lt;5.55),1.2,IF(AND(A116&lt;5.75,D116&lt;1.25,B116&lt;2.65,D116&gt;=0.65,D116&lt;1.7,H116&lt;15.534,A116&gt;=5.55),3.7,IF(AND(A116&gt;=5.75,D116&lt;1.25,B116&lt;2.65,D116&gt;=0.65,D116&lt;1.7,H116&lt;15.534,A116&gt;=5.55),4,IF(AND(G116&gt;=0.652,D116&lt;1.35,B116&gt;=2.65,D116&gt;=0.65,D116&lt;1.7,H116&lt;15.534,A116&gt;=5.55),3.6,IF(AND(H116&lt;7.47,D116&gt;=1.35,B116&gt;=2.65,D116&gt;=0.65,D116&lt;1.7,H116&lt;15.534,A116&gt;=5.55),5.1,IF(AND(H116&lt;10.914,G116&lt;0.622,B116&lt;3.15,A116&lt;7.05,D116&gt;=1.7,H116&lt;15.534,A116&gt;=5.55),5.36,IF(AND(H116&gt;=10.914,G116&lt;0.622,B116&lt;3.15,A116&lt;7.05,D116&gt;=1.7,H116&lt;15.534,A116&gt;=5.55),5.64,IF(AND(G116&gt;=0.657,H116&lt;13.42,B116&gt;=3.15,A116&lt;7.05,D116&gt;=1.7,H116&lt;15.534,A116&gt;=5.55),6,IF(AND(G116&gt;=0.782,G116&gt;=0.265,H116&lt;14.877,G116&lt;0.905,B116&lt;3.85,A116&gt;=4.75,D116&lt;0.8,A116&lt;5.55),1.48,IF(AND(H116&lt;11.286,G116&lt;0.652,D116&lt;1.35,B116&gt;=2.65,D116&gt;=0.65,D116&lt;1.7,H116&lt;15.534,A116&gt;=5.55),4.24,IF(AND(H116&gt;=11.286,G116&lt;0.652,D116&lt;1.35,B116&gt;=2.65,D116&gt;=0.65,D116&lt;1.7,H116&lt;15.534,A116&gt;=5.55),4.05,IF(AND(G116&lt;0.413,H116&gt;=7.47,D116&gt;=1.35,B116&gt;=2.65,D116&gt;=0.65,D116&lt;1.7,H116&lt;15.534,A116&gt;=5.55),5.1,IF(AND(H116&lt;11.325,G116&lt;0.657,H116&lt;13.42,B116&gt;=3.15,A116&lt;7.05,D116&gt;=1.7,H116&lt;15.534,A116&gt;=5.55),5.8,IF(AND(H116&gt;=11.325,G116&lt;0.657,H116&lt;13.42,B116&gt;=3.15,A116&lt;7.05,D116&gt;=1.7,H116&lt;15.534,A116&gt;=5.55),5.6,IF(AND(D116&gt;=0.35,G116&lt;0.782,G116&gt;=0.265,H116&lt;14.877,G116&lt;0.905,B116&lt;3.85,A116&gt;=4.75,D116&lt;0.8,A116&lt;5.55),1.633,IF(AND(B116&lt;2.85,G116&gt;=0.413,H116&gt;=7.47,D116&gt;=1.35,B116&gt;=2.65,D116&gt;=0.65,D116&lt;1.7,H116&lt;15.534,A116&gt;=5.55),4.6,IF(AND(D116&lt;0.15,D116&lt;0.35,G116&lt;0.782,G116&gt;=0.265,H116&lt;14.877,G116&lt;0.905,B116&lt;3.85,A116&gt;=4.75,D116&lt;0.8,A116&lt;5.55),1.5,IF(AND(D116&gt;=0.15,D116&lt;0.35,G116&lt;0.782,G116&gt;=0.265,H116&lt;14.877,G116&lt;0.905,B116&lt;3.85,A116&gt;=4.75,D116&lt;0.8,A116&lt;5.55),1.543,IF(AND(A116&gt;=6.8,B116&gt;=2.85,G116&gt;=0.413,H116&gt;=7.47,D116&gt;=1.35,B116&gt;=2.65,D116&gt;=0.65,D116&lt;1.7,H116&lt;15.534,A116&gt;=5.55),4.9,IF(AND(H116&lt;13.531,A116&lt;6.8,B116&gt;=2.85,G116&gt;=0.413,H116&gt;=7.47,D116&gt;=1.35,B116&gt;=2.65,D116&gt;=0.65,D116&lt;1.7,H116&lt;15.534,A116&gt;=5.55),4.5,IF(AND(H116&gt;=13.531,A116&lt;6.8,B116&gt;=2.85,G116&gt;=0.413,H116&gt;=7.47,D116&gt;=1.35,B116&gt;=2.65,D116&gt;=0.65,D116&lt;1.7,H116&lt;15.534,A116&gt;=5.55),4.7,"shouldnthappen")))))))))))))))))))))))))))))))))))))))</f>
        <v>5.08</v>
      </c>
      <c r="AZ116" s="1" t="n">
        <f aca="false">IF(AND(H116&gt;=15.371,B116&gt;=3.35),5.4,IF(AND(G116&gt;=0.851,H116&gt;=15.244,B116&lt;3.35),4.75,IF(AND(F116&gt;=2,H116&lt;15.371,B116&gt;=3.35),5.6,IF(AND(B116&lt;2.75,A116&lt;5.15,H116&lt;15.244,B116&lt;3.35),3.42,IF(AND(A116&gt;=7.25,G116&lt;0.851,H116&gt;=15.244,B116&lt;3.35),6.6,IF(AND(A116&lt;4.45,B116&gt;=2.75,A116&lt;5.15,H116&lt;15.244,B116&lt;3.35),1.1,IF(AND(G116&lt;0.527,A116&lt;7.25,G116&lt;0.851,H116&gt;=15.244,B116&lt;3.35),5.08,IF(AND(G116&gt;=0.527,A116&lt;7.25,G116&lt;0.851,H116&gt;=15.244,B116&lt;3.35),5.8,IF(AND(D116&gt;=0.35,B116&lt;3.7,F116&lt;2,H116&lt;15.371,B116&gt;=3.35),1.55,IF(AND(H116&lt;6.542,B116&gt;=3.7,F116&lt;2,H116&lt;15.371,B116&gt;=3.35),1.9,IF(AND(B116&lt;3.25,A116&gt;=4.45,B116&gt;=2.75,A116&lt;5.15,H116&lt;15.244,B116&lt;3.35),1.46,IF(AND(B116&gt;=3.25,A116&gt;=4.45,B116&gt;=2.75,A116&lt;5.15,H116&lt;15.244,B116&lt;3.35),1.7,IF(AND(H116&lt;13.654,B116&gt;=2.95,D116&lt;1.45,A116&gt;=5.15,H116&lt;15.244,B116&lt;3.35),4.3,IF(AND(H116&gt;=13.654,B116&gt;=2.95,D116&lt;1.45,A116&gt;=5.15,H116&lt;15.244,B116&lt;3.35),4.625,IF(AND(F116&gt;=2.5,D116&lt;1.75,D116&gt;=1.45,A116&gt;=5.15,H116&lt;15.244,B116&lt;3.35),5.3,IF(AND(G116&gt;=0.853,D116&gt;=1.75,D116&gt;=1.45,A116&gt;=5.15,H116&lt;15.244,B116&lt;3.35),5.15,IF(AND(D116&gt;=0.25,D116&lt;0.35,B116&lt;3.7,F116&lt;2,H116&lt;15.371,B116&gt;=3.35),1.3,IF(AND(B116&lt;3.85,H116&gt;=6.542,B116&gt;=3.7,F116&lt;2,H116&lt;15.371,B116&gt;=3.35),1.633,IF(AND(H116&lt;7.02,H116&lt;10.688,B116&lt;2.95,D116&lt;1.45,A116&gt;=5.15,H116&lt;15.244,B116&lt;3.35),3.98,IF(AND(G116&lt;0.338,H116&gt;=10.688,B116&lt;2.95,D116&lt;1.45,A116&gt;=5.15,H116&lt;15.244,B116&lt;3.35),4.22,IF(AND(G116&gt;=0.338,H116&gt;=10.688,B116&lt;2.95,D116&lt;1.45,A116&gt;=5.15,H116&lt;15.244,B116&lt;3.35),3.9,IF(AND(B116&lt;2.75,F116&lt;2.5,D116&lt;1.75,D116&gt;=1.45,A116&gt;=5.15,H116&lt;15.244,B116&lt;3.35),5.1,IF(AND(B116&gt;=2.75,F116&lt;2.5,D116&lt;1.75,D116&gt;=1.45,A116&gt;=5.15,H116&lt;15.244,B116&lt;3.35),4.74,IF(AND(A116&gt;=7,G116&lt;0.853,D116&gt;=1.75,D116&gt;=1.45,A116&gt;=5.15,H116&lt;15.244,B116&lt;3.35),6.5,IF(AND(G116&gt;=0.934,D116&lt;0.25,D116&lt;0.35,B116&lt;3.7,F116&lt;2,H116&lt;15.371,B116&gt;=3.35),1.7,IF(AND(D116&lt;0.25,B116&gt;=3.85,H116&gt;=6.542,B116&gt;=3.7,F116&lt;2,H116&lt;15.371,B116&gt;=3.35),1.5,IF(AND(D116&gt;=0.25,B116&gt;=3.85,H116&gt;=6.542,B116&gt;=3.7,F116&lt;2,H116&lt;15.371,B116&gt;=3.35),1.4,IF(AND(B116&lt;2.5,H116&gt;=7.02,H116&lt;10.688,B116&lt;2.95,D116&lt;1.45,A116&gt;=5.15,H116&lt;15.244,B116&lt;3.35),3.8,IF(AND(G116&gt;=0.74,A116&lt;7,G116&lt;0.853,D116&gt;=1.75,D116&gt;=1.45,A116&gt;=5.15,H116&lt;15.244,B116&lt;3.35),6,IF(AND(G116&gt;=0.61,G116&lt;0.934,D116&lt;0.25,D116&lt;0.35,B116&lt;3.7,F116&lt;2,H116&lt;15.371,B116&gt;=3.35),1.5,IF(AND(D116&lt;1.15,B116&gt;=2.5,H116&gt;=7.02,H116&lt;10.688,B116&lt;2.95,D116&lt;1.45,A116&gt;=5.15,H116&lt;15.244,B116&lt;3.35),3.5,IF(AND(D116&gt;=1.15,B116&gt;=2.5,H116&gt;=7.02,H116&lt;10.688,B116&lt;2.95,D116&lt;1.45,A116&gt;=5.15,H116&lt;15.244,B116&lt;3.35),3.6,IF(AND(G116&gt;=0.626,G116&lt;0.74,A116&lt;7,G116&lt;0.853,D116&gt;=1.75,D116&gt;=1.45,A116&gt;=5.15,H116&lt;15.244,B116&lt;3.35),4.9,IF(AND(H116&lt;13.641,G116&lt;0.61,G116&lt;0.934,D116&lt;0.25,D116&lt;0.35,B116&lt;3.7,F116&lt;2,H116&lt;15.371,B116&gt;=3.35),1.425,IF(AND(H116&gt;=13.641,G116&lt;0.61,G116&lt;0.934,D116&lt;0.25,D116&lt;0.35,B116&lt;3.7,F116&lt;2,H116&lt;15.371,B116&gt;=3.35),1.3,IF(AND(B116&lt;3.05,G116&lt;0.626,G116&lt;0.74,A116&lt;7,G116&lt;0.853,D116&gt;=1.75,D116&gt;=1.45,A116&gt;=5.15,H116&lt;15.244,B116&lt;3.35),5.475,IF(AND(B116&gt;=3.05,G116&lt;0.626,G116&lt;0.74,A116&lt;7,G116&lt;0.853,D116&gt;=1.75,D116&gt;=1.45,A116&gt;=5.15,H116&lt;15.244,B116&lt;3.35),5.633,"shouldnthappen")))))))))))))))))))))))))))))))))))))</f>
        <v>4.9</v>
      </c>
      <c r="BA116" s="1" t="n">
        <f aca="false">IF(AND(F116&gt;=2,B116&gt;=3.4),6.1,IF(AND(B116&lt;2.75,A116&lt;5.15,B116&lt;3.4),3.225,IF(AND(G116&gt;=0.821,F116&lt;2,B116&gt;=3.4),1.9,IF(AND(B116&gt;=3.2,B116&gt;=2.75,A116&lt;5.15,B116&lt;3.4),1.7,IF(AND(A116&lt;4.8,G116&lt;0.821,F116&lt;2,B116&gt;=3.4),1,IF(AND(G116&gt;=0.446,B116&lt;3.2,B116&gt;=2.75,A116&lt;5.15,B116&lt;3.4),1.1,IF(AND(G116&lt;0.356,D116&lt;1.45,A116&lt;6.25,A116&gt;=5.15,B116&lt;3.4),4.32,IF(AND(G116&lt;0.591,D116&gt;=1.45,A116&lt;6.25,A116&gt;=5.15,B116&lt;3.4),4.6,IF(AND(D116&lt;1.75,G116&lt;0.597,A116&gt;=6.25,A116&gt;=5.15,B116&lt;3.4),4.86,IF(AND(H116&gt;=16.472,G116&gt;=0.597,A116&gt;=6.25,A116&gt;=5.15,B116&lt;3.4),6.6,IF(AND(G116&lt;0.063,G116&lt;0.446,B116&lt;3.2,B116&gt;=2.75,A116&lt;5.15,B116&lt;3.4),1.4,IF(AND(A116&gt;=5.95,G116&gt;=0.356,D116&lt;1.45,A116&lt;6.25,A116&gt;=5.15,B116&lt;3.4),4.6,IF(AND(B116&gt;=2.9,G116&gt;=0.591,D116&gt;=1.45,A116&lt;6.25,A116&gt;=5.15,B116&lt;3.4),4.867,IF(AND(D116&gt;=2.4,H116&lt;16.472,G116&gt;=0.597,A116&gt;=6.25,A116&gt;=5.15,B116&lt;3.4),6,IF(AND(A116&lt;5.45,B116&gt;=3.85,A116&gt;=4.8,G116&lt;0.821,F116&lt;2,B116&gt;=3.4),1.3,IF(AND(A116&gt;=5.45,B116&gt;=3.85,A116&gt;=4.8,G116&lt;0.821,F116&lt;2,B116&gt;=3.4),1.45,IF(AND(H116&lt;14.273,G116&gt;=0.063,G116&lt;0.446,B116&lt;3.2,B116&gt;=2.75,A116&lt;5.15,B116&lt;3.4),1.5,IF(AND(H116&gt;=14.273,G116&gt;=0.063,G116&lt;0.446,B116&lt;3.2,B116&gt;=2.75,A116&lt;5.15,B116&lt;3.4),1.6,IF(AND(G116&gt;=0.572,A116&lt;5.95,G116&gt;=0.356,D116&lt;1.45,A116&lt;6.25,A116&gt;=5.15,B116&lt;3.4),3.9,IF(AND(G116&lt;0.827,B116&lt;2.9,G116&gt;=0.591,D116&gt;=1.45,A116&lt;6.25,A116&gt;=5.15,B116&lt;3.4),4.9,IF(AND(G116&gt;=0.827,B116&lt;2.9,G116&gt;=0.591,D116&gt;=1.45,A116&lt;6.25,A116&gt;=5.15,B116&lt;3.4),5.1,IF(AND(A116&gt;=7.2,B116&lt;3.05,D116&gt;=1.75,G116&lt;0.597,A116&gt;=6.25,A116&gt;=5.15,B116&lt;3.4),6.7,IF(AND(G116&lt;0.353,B116&gt;=3.05,D116&gt;=1.75,G116&lt;0.597,A116&gt;=6.25,A116&gt;=5.15,B116&lt;3.4),5.22,IF(AND(G116&gt;=0.353,B116&gt;=3.05,D116&gt;=1.75,G116&lt;0.597,A116&gt;=6.25,A116&gt;=5.15,B116&lt;3.4),5.65,IF(AND(A116&lt;6.55,D116&lt;2.4,H116&lt;16.472,G116&gt;=0.597,A116&gt;=6.25,A116&gt;=5.15,B116&lt;3.4),5.033,IF(AND(H116&lt;12.719,G116&lt;0.385,B116&lt;3.85,A116&gt;=4.8,G116&lt;0.821,F116&lt;2,B116&gt;=3.4),1.54,IF(AND(H116&gt;=12.719,G116&lt;0.385,B116&lt;3.85,A116&gt;=4.8,G116&lt;0.821,F116&lt;2,B116&gt;=3.4),1.3,IF(AND(B116&lt;3.6,G116&gt;=0.385,B116&lt;3.85,A116&gt;=4.8,G116&lt;0.821,F116&lt;2,B116&gt;=3.4),1.325,IF(AND(B116&gt;=3.6,G116&gt;=0.385,B116&lt;3.85,A116&gt;=4.8,G116&lt;0.821,F116&lt;2,B116&gt;=3.4),1.55,IF(AND(D116&lt;1.05,G116&lt;0.572,A116&lt;5.95,G116&gt;=0.356,D116&lt;1.45,A116&lt;6.25,A116&gt;=5.15,B116&lt;3.4),3.633,IF(AND(D116&gt;=2.15,A116&lt;7.2,B116&lt;3.05,D116&gt;=1.75,G116&lt;0.597,A116&gt;=6.25,A116&gt;=5.15,B116&lt;3.4),5.667,IF(AND(H116&lt;13.094,A116&gt;=6.55,D116&lt;2.4,H116&lt;16.472,G116&gt;=0.597,A116&gt;=6.25,A116&gt;=5.15,B116&lt;3.4),5.2,IF(AND(D116&lt;1.15,D116&gt;=1.05,G116&lt;0.572,A116&lt;5.95,G116&gt;=0.356,D116&lt;1.45,A116&lt;6.25,A116&gt;=5.15,B116&lt;3.4),3.8,IF(AND(D116&gt;=1.15,D116&gt;=1.05,G116&lt;0.572,A116&lt;5.95,G116&gt;=0.356,D116&lt;1.45,A116&lt;6.25,A116&gt;=5.15,B116&lt;3.4),3.9,IF(AND(G116&gt;=0.487,D116&lt;2.15,A116&lt;7.2,B116&lt;3.05,D116&gt;=1.75,G116&lt;0.597,A116&gt;=6.25,A116&gt;=5.15,B116&lt;3.4),5.8,IF(AND(A116&lt;6.8,H116&gt;=13.094,A116&gt;=6.55,D116&lt;2.4,H116&lt;16.472,G116&gt;=0.597,A116&gt;=6.25,A116&gt;=5.15,B116&lt;3.4),4.52,IF(AND(A116&gt;=6.8,H116&gt;=13.094,A116&gt;=6.55,D116&lt;2.4,H116&lt;16.472,G116&gt;=0.597,A116&gt;=6.25,A116&gt;=5.15,B116&lt;3.4),4.75,IF(AND(B116&lt;2.95,G116&lt;0.487,D116&lt;2.15,A116&lt;7.2,B116&lt;3.05,D116&gt;=1.75,G116&lt;0.597,A116&gt;=6.25,A116&gt;=5.15,B116&lt;3.4),5.6,IF(AND(B116&gt;=2.95,G116&lt;0.487,D116&lt;2.15,A116&lt;7.2,B116&lt;3.05,D116&gt;=1.75,G116&lt;0.597,A116&gt;=6.25,A116&gt;=5.15,B116&lt;3.4),5.5,"shouldnthappen")))))))))))))))))))))))))))))))))))))))</f>
        <v>4.9</v>
      </c>
      <c r="BB116" s="1" t="n">
        <f aca="false">IF(AND(A116&lt;4.35,B116&lt;3.25,F116&lt;1.5),1.1,IF(AND(H116&lt;14.005,A116&gt;=4.35,B116&lt;3.25,F116&lt;1.5),1.3,IF(AND(H116&gt;=14.005,A116&gt;=4.35,B116&lt;3.25,F116&lt;1.5),1.6,IF(AND(G116&gt;=0.905,A116&lt;5.15,B116&gt;=3.25,F116&lt;1.5),1.9,IF(AND(B116&lt;3.45,A116&gt;=5.15,B116&gt;=3.25,F116&lt;1.5),1.6,IF(AND(F116&gt;=2.5,D116&gt;=1.35,D116&lt;1.75,F116&gt;=1.5),4.867,IF(AND(A116&gt;=7.05,D116&gt;=2.05,D116&gt;=1.75,F116&gt;=1.5),6.35,IF(AND(D116&gt;=0.4,G116&lt;0.905,A116&lt;5.15,B116&gt;=3.25,F116&lt;1.5),1.65,IF(AND(B116&lt;3.6,B116&gt;=3.45,A116&gt;=5.15,B116&gt;=3.25,F116&lt;1.5),1.35,IF(AND(H116&lt;6.808,H116&lt;9.386,D116&lt;1.35,D116&lt;1.75,F116&gt;=1.5),4.05,IF(AND(H116&gt;=6.808,H116&lt;9.386,D116&lt;1.35,D116&lt;1.75,F116&gt;=1.5),3.46,IF(AND(B116&lt;2.45,F116&lt;2.5,D116&gt;=1.35,D116&lt;1.75,F116&gt;=1.5),4.5,IF(AND(H116&gt;=13.115,D116&lt;1.95,D116&lt;2.05,D116&gt;=1.75,F116&gt;=1.5),4.85,IF(AND(G116&lt;0.196,D116&gt;=1.95,D116&lt;2.05,D116&gt;=1.75,F116&gt;=1.5),6.7,IF(AND(G116&gt;=0.196,D116&gt;=1.95,D116&lt;2.05,D116&gt;=1.75,F116&gt;=1.5),5.12,IF(AND(H116&lt;10.925,D116&lt;0.4,G116&lt;0.905,A116&lt;5.15,B116&gt;=3.25,F116&lt;1.5),1.4,IF(AND(H116&gt;=10.925,D116&lt;0.4,G116&lt;0.905,A116&lt;5.15,B116&gt;=3.25,F116&lt;1.5),1.45,IF(AND(H116&lt;14.096,B116&gt;=3.6,B116&gt;=3.45,A116&gt;=5.15,B116&gt;=3.25,F116&lt;1.5),1.42,IF(AND(H116&gt;=14.096,B116&gt;=3.6,B116&gt;=3.45,A116&gt;=5.15,B116&gt;=3.25,F116&lt;1.5),1.7,IF(AND(B116&lt;2.45,D116&lt;1.15,H116&gt;=9.386,D116&lt;1.35,D116&lt;1.75,F116&gt;=1.5),3.6,IF(AND(B116&gt;=2.45,D116&lt;1.15,H116&gt;=9.386,D116&lt;1.35,D116&lt;1.75,F116&gt;=1.5),3.9,IF(AND(G116&lt;0.246,D116&gt;=1.15,H116&gt;=9.386,D116&lt;1.35,D116&lt;1.75,F116&gt;=1.5),4.4,IF(AND(B116&lt;2.75,B116&gt;=2.45,F116&lt;2.5,D116&gt;=1.35,D116&lt;1.75,F116&gt;=1.5),5.1,IF(AND(H116&lt;11.084,H116&lt;13.115,D116&lt;1.95,D116&lt;2.05,D116&gt;=1.75,F116&gt;=1.5),5.35,IF(AND(H116&gt;=11.084,H116&lt;13.115,D116&lt;1.95,D116&lt;2.05,D116&gt;=1.75,F116&gt;=1.5),5.7,IF(AND(H116&lt;15.52,D116&lt;2.25,A116&lt;7.05,D116&gt;=2.05,D116&gt;=1.75,F116&gt;=1.5),5.45,IF(AND(H116&gt;=15.52,D116&lt;2.25,A116&lt;7.05,D116&gt;=2.05,D116&gt;=1.75,F116&gt;=1.5),5.725,IF(AND(G116&gt;=0.775,D116&gt;=2.25,A116&lt;7.05,D116&gt;=2.05,D116&gt;=1.75,F116&gt;=1.5),5.2,IF(AND(D116&lt;1.25,G116&gt;=0.246,D116&gt;=1.15,H116&gt;=9.386,D116&lt;1.35,D116&lt;1.75,F116&gt;=1.5),4.05,IF(AND(A116&lt;5.85,B116&gt;=2.75,B116&gt;=2.45,F116&lt;2.5,D116&gt;=1.35,D116&lt;1.75,F116&gt;=1.5),4.5,IF(AND(B116&lt;3.3,G116&lt;0.775,D116&gt;=2.25,A116&lt;7.05,D116&gt;=2.05,D116&gt;=1.75,F116&gt;=1.5),5.64,IF(AND(B116&gt;=3.3,G116&lt;0.775,D116&gt;=2.25,A116&lt;7.05,D116&gt;=2.05,D116&gt;=1.75,F116&gt;=1.5),5.6,IF(AND(A116&lt;5.9,D116&gt;=1.25,G116&gt;=0.246,D116&gt;=1.15,H116&gt;=9.386,D116&lt;1.35,D116&lt;1.75,F116&gt;=1.5),4.2,IF(AND(A116&gt;=5.9,D116&gt;=1.25,G116&gt;=0.246,D116&gt;=1.15,H116&gt;=9.386,D116&lt;1.35,D116&lt;1.75,F116&gt;=1.5),4,IF(AND(G116&gt;=0.437,A116&gt;=5.85,B116&gt;=2.75,B116&gt;=2.45,F116&lt;2.5,D116&gt;=1.35,D116&lt;1.75,F116&gt;=1.5),4.75,IF(AND(H116&lt;9.446,G116&lt;0.437,A116&gt;=5.85,B116&gt;=2.75,B116&gt;=2.45,F116&lt;2.5,D116&gt;=1.35,D116&lt;1.75,F116&gt;=1.5),4.6,IF(AND(H116&gt;=9.446,G116&lt;0.437,A116&gt;=5.85,B116&gt;=2.75,B116&gt;=2.45,F116&lt;2.5,D116&gt;=1.35,D116&lt;1.75,F116&gt;=1.5),4.7,"shouldnthappen")))))))))))))))))))))))))))))))))))))</f>
        <v>5.12</v>
      </c>
      <c r="BC116" s="1" t="n">
        <f aca="false">IF(AND(G116&gt;=0.905,F116&lt;1.5),1.65,IF(AND(D116&gt;=0.45,G116&lt;0.905,F116&lt;1.5),1.65,IF(AND(A116&lt;5.15,D116&lt;1.55,F116&gt;=1.5),3.225,IF(AND(F116&gt;=2.5,A116&gt;=5.15,D116&lt;1.55,F116&gt;=1.5),5.05,IF(AND(H116&lt;5.767,A116&lt;7.05,D116&gt;=1.55,F116&gt;=1.5),4.5,IF(AND(D116&lt;1.7,A116&gt;=7.05,D116&gt;=1.55,F116&gt;=1.5),5.8,IF(AND(A116&gt;=5.3,G116&lt;0.207,D116&lt;0.45,G116&lt;0.905,F116&lt;1.5),1.3,IF(AND(D116&gt;=0.35,G116&gt;=0.207,D116&lt;0.45,G116&lt;0.905,F116&lt;1.5),1.5,IF(AND(G116&lt;0.155,D116&gt;=1.7,A116&gt;=7.05,D116&gt;=1.55,F116&gt;=1.5),6.7,IF(AND(G116&gt;=0.155,D116&gt;=1.7,A116&gt;=7.05,D116&gt;=1.55,F116&gt;=1.5),6.34,IF(AND(G116&lt;0.05,A116&lt;5.3,G116&lt;0.207,D116&lt;0.45,G116&lt;0.905,F116&lt;1.5),1.4,IF(AND(G116&gt;=0.05,A116&lt;5.3,G116&lt;0.207,D116&lt;0.45,G116&lt;0.905,F116&lt;1.5),1.5,IF(AND(A116&lt;4.5,D116&lt;0.35,G116&gt;=0.207,D116&lt;0.45,G116&lt;0.905,F116&lt;1.5),1.3,IF(AND(G116&lt;0.308,A116&lt;6.2,F116&lt;2.5,A116&gt;=5.15,D116&lt;1.55,F116&gt;=1.5),4.5,IF(AND(D116&lt;1.35,A116&gt;=6.2,F116&lt;2.5,A116&gt;=5.15,D116&lt;1.55,F116&gt;=1.5),4.367,IF(AND(D116&lt;1.85,A116&lt;6.15,H116&gt;=5.767,A116&lt;7.05,D116&gt;=1.55,F116&gt;=1.5),4.933,IF(AND(G116&gt;=0.558,A116&gt;=4.5,D116&lt;0.35,G116&gt;=0.207,D116&lt;0.45,G116&lt;0.905,F116&lt;1.5),1.5,IF(AND(H116&gt;=13.383,G116&gt;=0.308,A116&lt;6.2,F116&lt;2.5,A116&gt;=5.15,D116&lt;1.55,F116&gt;=1.5),4.7,IF(AND(H116&gt;=12.206,D116&gt;=1.35,A116&gt;=6.2,F116&lt;2.5,A116&gt;=5.15,D116&lt;1.55,F116&gt;=1.5),4.575,IF(AND(A116&lt;5.7,D116&gt;=1.85,A116&lt;6.15,H116&gt;=5.767,A116&lt;7.05,D116&gt;=1.55,F116&gt;=1.5),4.9,IF(AND(A116&gt;=5.7,D116&gt;=1.85,A116&lt;6.15,H116&gt;=5.767,A116&lt;7.05,D116&gt;=1.55,F116&gt;=1.5),5.1,IF(AND(G116&lt;0.079,G116&lt;0.364,A116&gt;=6.15,H116&gt;=5.767,A116&lt;7.05,D116&gt;=1.55,F116&gt;=1.5),5.6,IF(AND(G116&gt;=0.079,G116&lt;0.364,A116&gt;=6.15,H116&gt;=5.767,A116&lt;7.05,D116&gt;=1.55,F116&gt;=1.5),5.25,IF(AND(G116&gt;=0.447,G116&lt;0.558,A116&gt;=4.5,D116&lt;0.35,G116&gt;=0.207,D116&lt;0.45,G116&lt;0.905,F116&lt;1.5),1.3,IF(AND(B116&gt;=2.95,H116&lt;13.383,G116&gt;=0.308,A116&lt;6.2,F116&lt;2.5,A116&gt;=5.15,D116&lt;1.55,F116&gt;=1.5),4.6,IF(AND(B116&lt;2.65,H116&lt;12.206,D116&gt;=1.35,A116&gt;=6.2,F116&lt;2.5,A116&gt;=5.15,D116&lt;1.55,F116&gt;=1.5),4.9,IF(AND(D116&lt;2.45,A116&lt;6.6,G116&gt;=0.364,A116&gt;=6.15,H116&gt;=5.767,A116&lt;7.05,D116&gt;=1.55,F116&gt;=1.5),5.6,IF(AND(D116&gt;=2.45,A116&lt;6.6,G116&gt;=0.364,A116&gt;=6.15,H116&gt;=5.767,A116&lt;7.05,D116&gt;=1.55,F116&gt;=1.5),6,IF(AND(H116&lt;12.921,A116&gt;=6.6,G116&gt;=0.364,A116&gt;=6.15,H116&gt;=5.767,A116&lt;7.05,D116&gt;=1.55,F116&gt;=1.5),5.725,IF(AND(H116&gt;=12.921,A116&gt;=6.6,G116&gt;=0.364,A116&gt;=6.15,H116&gt;=5.767,A116&lt;7.05,D116&gt;=1.55,F116&gt;=1.5),5.367,IF(AND(B116&lt;3.15,G116&lt;0.447,G116&lt;0.558,A116&gt;=4.5,D116&lt;0.35,G116&gt;=0.207,D116&lt;0.45,G116&lt;0.905,F116&lt;1.5),1.5,IF(AND(B116&gt;=3.15,G116&lt;0.447,G116&lt;0.558,A116&gt;=4.5,D116&lt;0.35,G116&gt;=0.207,D116&lt;0.45,G116&lt;0.905,F116&lt;1.5),1.36,IF(AND(B116&gt;=2.85,B116&lt;2.95,H116&lt;13.383,G116&gt;=0.308,A116&lt;6.2,F116&lt;2.5,A116&gt;=5.15,D116&lt;1.55,F116&gt;=1.5),3.6,IF(AND(H116&lt;9.446,B116&gt;=2.65,H116&lt;12.206,D116&gt;=1.35,A116&gt;=6.2,F116&lt;2.5,A116&gt;=5.15,D116&lt;1.55,F116&gt;=1.5),4.6,IF(AND(H116&gt;=9.446,B116&gt;=2.65,H116&lt;12.206,D116&gt;=1.35,A116&gt;=6.2,F116&lt;2.5,A116&gt;=5.15,D116&lt;1.55,F116&gt;=1.5),4.7,IF(AND(D116&lt;1.2,B116&lt;2.85,B116&lt;2.95,H116&lt;13.383,G116&gt;=0.308,A116&lt;6.2,F116&lt;2.5,A116&gt;=5.15,D116&lt;1.55,F116&gt;=1.5),3.75,IF(AND(G116&lt;0.356,D116&gt;=1.2,B116&lt;2.85,B116&lt;2.95,H116&lt;13.383,G116&gt;=0.308,A116&lt;6.2,F116&lt;2.5,A116&gt;=5.15,D116&lt;1.55,F116&gt;=1.5),4.2,IF(AND(G116&gt;=0.356,D116&gt;=1.2,B116&lt;2.85,B116&lt;2.95,H116&lt;13.383,G116&gt;=0.308,A116&lt;6.2,F116&lt;2.5,A116&gt;=5.15,D116&lt;1.55,F116&gt;=1.5),3.96,"shouldnthappen"))))))))))))))))))))))))))))))))))))))</f>
        <v>5.1</v>
      </c>
      <c r="BD116" s="1" t="n">
        <f aca="false">IF(AND(B116&lt;2.7,A116&lt;5.3,B116&lt;3.15),3.42,IF(AND(F116&lt;2.5,A116&gt;=5.85,B116&gt;=3.15),4.7,IF(AND(A116&lt;4.35,B116&gt;=2.7,A116&lt;5.3,B116&lt;3.15),1.1,IF(AND(A116&gt;=4.35,B116&gt;=2.7,A116&lt;5.3,B116&lt;3.15),1.42,IF(AND(A116&gt;=7.05,F116&gt;=2.5,A116&gt;=5.3,B116&lt;3.15),6.067,IF(AND(D116&gt;=0.45,A116&lt;5.05,A116&lt;5.85,B116&gt;=3.15),1.6,IF(AND(B116&lt;3.35,A116&gt;=5.05,A116&lt;5.85,B116&gt;=3.15),1.7,IF(AND(A116&gt;=6.85,F116&gt;=2.5,A116&gt;=5.85,B116&gt;=3.15),6.22,IF(AND(D116&lt;1.25,D116&lt;1.35,F116&lt;2.5,A116&gt;=5.3,B116&lt;3.15),4.033,IF(AND(D116&gt;=1.25,D116&lt;1.35,F116&lt;2.5,A116&gt;=5.3,B116&lt;3.15),4.233,IF(AND(A116&lt;6.05,D116&gt;=1.35,F116&lt;2.5,A116&gt;=5.3,B116&lt;3.15),5.1,IF(AND(H116&gt;=13.29,A116&lt;7.05,F116&gt;=2.5,A116&gt;=5.3,B116&lt;3.15),4.96,IF(AND(G116&gt;=0.858,D116&lt;0.45,A116&lt;5.05,A116&lt;5.85,B116&gt;=3.15),1.3,IF(AND(D116&gt;=0.35,B116&gt;=3.35,A116&gt;=5.05,A116&lt;5.85,B116&gt;=3.15),1.4,IF(AND(B116&lt;3.25,A116&lt;6.85,F116&gt;=2.5,A116&gt;=5.85,B116&gt;=3.15),5.233,IF(AND(A116&gt;=6.8,A116&gt;=6.05,D116&gt;=1.35,F116&lt;2.5,A116&gt;=5.3,B116&lt;3.15),4.9,IF(AND(G116&gt;=0.622,H116&lt;13.29,A116&lt;7.05,F116&gt;=2.5,A116&gt;=5.3,B116&lt;3.15),5.067,IF(AND(H116&lt;8.834,G116&lt;0.858,D116&lt;0.45,A116&lt;5.05,A116&lt;5.85,B116&gt;=3.15),1.4,IF(AND(G116&lt;0.774,B116&gt;=3.25,A116&lt;6.85,F116&gt;=2.5,A116&gt;=5.85,B116&gt;=3.15),5.8,IF(AND(G116&gt;=0.774,B116&gt;=3.25,A116&lt;6.85,F116&gt;=2.5,A116&gt;=5.85,B116&gt;=3.15),5.4,IF(AND(H116&gt;=12.206,A116&lt;6.8,A116&gt;=6.05,D116&gt;=1.35,F116&lt;2.5,A116&gt;=5.3,B116&lt;3.15),4.5,IF(AND(G116&gt;=0.439,G116&lt;0.622,H116&lt;13.29,A116&lt;7.05,F116&gt;=2.5,A116&gt;=5.3,B116&lt;3.15),5.667,IF(AND(G116&lt;0.227,H116&gt;=8.834,G116&lt;0.858,D116&lt;0.45,A116&lt;5.05,A116&lt;5.85,B116&gt;=3.15),1.4,IF(AND(G116&gt;=0.227,H116&gt;=8.834,G116&lt;0.858,D116&lt;0.45,A116&lt;5.05,A116&lt;5.85,B116&gt;=3.15),1.3,IF(AND(G116&gt;=0.934,B116&lt;3.75,D116&lt;0.35,B116&gt;=3.35,A116&gt;=5.05,A116&lt;5.85,B116&gt;=3.15),1.7,IF(AND(G116&lt;0.823,B116&gt;=3.75,D116&lt;0.35,B116&gt;=3.35,A116&gt;=5.05,A116&lt;5.85,B116&gt;=3.15),1.55,IF(AND(G116&gt;=0.823,B116&gt;=3.75,D116&lt;0.35,B116&gt;=3.35,A116&gt;=5.05,A116&lt;5.85,B116&gt;=3.15),1.5,IF(AND(A116&lt;6.2,H116&lt;12.206,A116&lt;6.8,A116&gt;=6.05,D116&gt;=1.35,F116&lt;2.5,A116&gt;=5.3,B116&lt;3.15),4.6,IF(AND(A116&gt;=6.2,H116&lt;12.206,A116&lt;6.8,A116&gt;=6.05,D116&gt;=1.35,F116&lt;2.5,A116&gt;=5.3,B116&lt;3.15),4.74,IF(AND(H116&gt;=10.667,G116&lt;0.439,G116&lt;0.622,H116&lt;13.29,A116&lt;7.05,F116&gt;=2.5,A116&gt;=5.3,B116&lt;3.15),5.6,IF(AND(H116&lt;13.67,G116&lt;0.934,B116&lt;3.75,D116&lt;0.35,B116&gt;=3.35,A116&gt;=5.05,A116&lt;5.85,B116&gt;=3.15),1.48,IF(AND(H116&gt;=13.67,G116&lt;0.934,B116&lt;3.75,D116&lt;0.35,B116&gt;=3.35,A116&gt;=5.05,A116&lt;5.85,B116&gt;=3.15),1.3,IF(AND(G116&lt;0.301,H116&lt;10.667,G116&lt;0.439,G116&lt;0.622,H116&lt;13.29,A116&lt;7.05,F116&gt;=2.5,A116&gt;=5.3,B116&lt;3.15),5.2,IF(AND(G116&gt;=0.301,H116&lt;10.667,G116&lt;0.439,G116&lt;0.622,H116&lt;13.29,A116&lt;7.05,F116&gt;=2.5,A116&gt;=5.3,B116&lt;3.15),5.067,"shouldnthappen"))))))))))))))))))))))))))))))))))</f>
        <v>5.067</v>
      </c>
      <c r="BE116" s="1" t="n">
        <f aca="false">IF(AND(B116&gt;=3.85,A116&gt;=5.05,F116&lt;1.5),1.4,IF(AND(A116&lt;5.25,A116&lt;5.75,F116&gt;=1.5),3.15,IF(AND(A116&lt;4.95,B116&lt;3.15,A116&lt;5.05,F116&lt;1.5),1.46,IF(AND(A116&gt;=4.95,B116&lt;3.15,A116&lt;5.05,F116&lt;1.5),1.6,IF(AND(H116&lt;8.834,B116&gt;=3.15,A116&lt;5.05,F116&lt;1.5),1.4,IF(AND(D116&lt;0.25,B116&lt;3.85,A116&gt;=5.05,F116&lt;1.5),1.48,IF(AND(D116&gt;=0.25,B116&lt;3.85,A116&gt;=5.05,F116&lt;1.5),1.7,IF(AND(F116&gt;=2.5,A116&gt;=5.25,A116&lt;5.75,F116&gt;=1.5),4.9,IF(AND(H116&lt;12.45,H116&gt;=8.834,B116&gt;=3.15,A116&lt;5.05,F116&lt;1.5),1.25,IF(AND(H116&gt;=12.45,H116&gt;=8.834,B116&gt;=3.15,A116&lt;5.05,F116&lt;1.5),1.32,IF(AND(G116&lt;0.283,F116&lt;2.5,A116&gt;=5.25,A116&lt;5.75,F116&gt;=1.5),4.3,IF(AND(H116&lt;6.712,H116&lt;11.275,D116&lt;1.55,A116&gt;=5.75,F116&gt;=1.5),5,IF(AND(H116&lt;13.101,H116&gt;=11.275,D116&lt;1.55,A116&gt;=5.75,F116&gt;=1.5),3.933,IF(AND(H116&gt;=13.101,H116&gt;=11.275,D116&lt;1.55,A116&gt;=5.75,F116&gt;=1.5),4.5,IF(AND(A116&gt;=7.3,D116&lt;2.45,D116&gt;=1.55,A116&gt;=5.75,F116&gt;=1.5),6.7,IF(AND(B116&lt;3.45,D116&gt;=2.45,D116&gt;=1.55,A116&gt;=5.75,F116&gt;=1.5),5.925,IF(AND(B116&gt;=3.45,D116&gt;=2.45,D116&gt;=1.55,A116&gt;=5.75,F116&gt;=1.5),6.1,IF(AND(B116&gt;=2.8,G116&gt;=0.283,F116&lt;2.5,A116&gt;=5.25,A116&lt;5.75,F116&gt;=1.5),4.2,IF(AND(D116&lt;1.35,H116&gt;=6.712,H116&lt;11.275,D116&lt;1.55,A116&gt;=5.75,F116&gt;=1.5),4.35,IF(AND(D116&lt;1.05,B116&lt;2.8,G116&gt;=0.283,F116&lt;2.5,A116&gt;=5.25,A116&lt;5.75,F116&gt;=1.5),3.567,IF(AND(D116&gt;=1.05,B116&lt;2.8,G116&gt;=0.283,F116&lt;2.5,A116&gt;=5.25,A116&lt;5.75,F116&gt;=1.5),3.925,IF(AND(B116&lt;2.65,D116&gt;=1.35,H116&gt;=6.712,H116&lt;11.275,D116&lt;1.55,A116&gt;=5.75,F116&gt;=1.5),4.9,IF(AND(B116&gt;=2.65,D116&gt;=1.35,H116&gt;=6.712,H116&lt;11.275,D116&lt;1.55,A116&gt;=5.75,F116&gt;=1.5),4.625,IF(AND(H116&gt;=14.683,G116&gt;=0.628,A116&lt;7.3,D116&lt;2.45,D116&gt;=1.55,A116&gt;=5.75,F116&gt;=1.5),5.4,IF(AND(D116&lt;1.95,H116&lt;8.884,G116&lt;0.628,A116&lt;7.3,D116&lt;2.45,D116&gt;=1.55,A116&gt;=5.75,F116&gt;=1.5),5.1,IF(AND(D116&gt;=1.95,H116&lt;8.884,G116&lt;0.628,A116&lt;7.3,D116&lt;2.45,D116&gt;=1.55,A116&gt;=5.75,F116&gt;=1.5),5.22,IF(AND(A116&lt;6.05,H116&gt;=8.884,G116&lt;0.628,A116&lt;7.3,D116&lt;2.45,D116&gt;=1.55,A116&gt;=5.75,F116&gt;=1.5),5.1,IF(AND(G116&lt;0.817,H116&lt;14.683,G116&gt;=0.628,A116&lt;7.3,D116&lt;2.45,D116&gt;=1.55,A116&gt;=5.75,F116&gt;=1.5),4.967,IF(AND(G116&gt;=0.817,H116&lt;14.683,G116&gt;=0.628,A116&lt;7.3,D116&lt;2.45,D116&gt;=1.55,A116&gt;=5.75,F116&gt;=1.5),5.1,IF(AND(H116&lt;9.637,A116&gt;=6.05,H116&gt;=8.884,G116&lt;0.628,A116&lt;7.3,D116&lt;2.45,D116&gt;=1.55,A116&gt;=5.75,F116&gt;=1.5),5.9,IF(AND(D116&lt;1.85,H116&gt;=9.637,A116&gt;=6.05,H116&gt;=8.884,G116&lt;0.628,A116&lt;7.3,D116&lt;2.45,D116&gt;=1.55,A116&gt;=5.75,F116&gt;=1.5),5.733,IF(AND(G116&gt;=0.388,D116&gt;=1.85,H116&gt;=9.637,A116&gt;=6.05,H116&gt;=8.884,G116&lt;0.628,A116&lt;7.3,D116&lt;2.45,D116&gt;=1.55,A116&gt;=5.75,F116&gt;=1.5),5.64,IF(AND(B116&lt;2.95,G116&lt;0.388,D116&gt;=1.85,H116&gt;=9.637,A116&gt;=6.05,H116&gt;=8.884,G116&lt;0.628,A116&lt;7.3,D116&lt;2.45,D116&gt;=1.55,A116&gt;=5.75,F116&gt;=1.5),5.5,IF(AND(B116&gt;=2.95,G116&lt;0.388,D116&gt;=1.85,H116&gt;=9.637,A116&gt;=6.05,H116&gt;=8.884,G116&lt;0.628,A116&lt;7.3,D116&lt;2.45,D116&gt;=1.55,A116&gt;=5.75,F116&gt;=1.5),5.333,"shouldnthappen"))))))))))))))))))))))))))))))))))</f>
        <v>4.9</v>
      </c>
      <c r="BF116" s="1" t="n">
        <f aca="false">IF(AND(D116&gt;=0.35,F116&lt;1.5),1.65,IF(AND(H116&gt;=16.227,D116&gt;=1.55,F116&gt;=1.5),6.533,IF(AND(A116&gt;=5.45,G116&lt;0.174,D116&lt;0.35,F116&lt;1.5),1.7,IF(AND(D116&lt;0.15,G116&gt;=0.174,D116&lt;0.35,F116&lt;1.5),1.38,IF(AND(D116&gt;=1.15,D116&lt;1.25,D116&lt;1.55,F116&gt;=1.5),3.967,IF(AND(H116&lt;8.376,A116&lt;5.45,G116&lt;0.174,D116&lt;0.35,F116&lt;1.5),1.4,IF(AND(H116&gt;=8.376,A116&lt;5.45,G116&lt;0.174,D116&lt;0.35,F116&lt;1.5),1.5,IF(AND(B116&lt;3.1,D116&gt;=0.15,G116&gt;=0.174,D116&lt;0.35,F116&lt;1.5),1.475,IF(AND(H116&lt;10.258,D116&lt;1.15,D116&lt;1.25,D116&lt;1.55,F116&gt;=1.5),3.24,IF(AND(H116&gt;=10.258,D116&lt;1.15,D116&lt;1.25,D116&lt;1.55,F116&gt;=1.5),3.875,IF(AND(F116&gt;=2.5,H116&lt;10.927,D116&gt;=1.25,D116&lt;1.55,F116&gt;=1.5),5.05,IF(AND(D116&lt;1.35,H116&gt;=10.927,D116&gt;=1.25,D116&lt;1.55,F116&gt;=1.5),4.25,IF(AND(A116&gt;=6.95,D116&lt;1.75,H116&lt;16.227,D116&gt;=1.55,F116&gt;=1.5),5.8,IF(AND(B116&lt;3.3,B116&gt;=3.1,D116&gt;=0.15,G116&gt;=0.174,D116&lt;0.35,F116&lt;1.5),1.3,IF(AND(H116&lt;12.278,D116&gt;=1.35,H116&gt;=10.927,D116&gt;=1.25,D116&lt;1.55,F116&gt;=1.5),4.9,IF(AND(G116&lt;0.226,A116&lt;6.95,D116&lt;1.75,H116&lt;16.227,D116&gt;=1.55,F116&gt;=1.5),5,IF(AND(G116&gt;=0.226,A116&lt;6.95,D116&lt;1.75,H116&lt;16.227,D116&gt;=1.55,F116&gt;=1.5),4.62,IF(AND(H116&lt;9.35,B116&lt;2.95,D116&gt;=1.75,H116&lt;16.227,D116&gt;=1.55,F116&gt;=1.5),6.3,IF(AND(H116&gt;=9.35,B116&lt;2.95,D116&gt;=1.75,H116&lt;16.227,D116&gt;=1.55,F116&gt;=1.5),5.58,IF(AND(A116&lt;5.05,B116&gt;=3.3,B116&gt;=3.1,D116&gt;=0.15,G116&gt;=0.174,D116&lt;0.35,F116&lt;1.5),1.35,IF(AND(A116&gt;=5.05,B116&gt;=3.3,B116&gt;=3.1,D116&gt;=0.15,G116&gt;=0.174,D116&lt;0.35,F116&lt;1.5),1.46,IF(AND(B116&lt;2.8,A116&lt;5.65,F116&lt;2.5,H116&lt;10.927,D116&gt;=1.25,D116&lt;1.55,F116&gt;=1.5),4.075,IF(AND(B116&gt;=2.8,A116&lt;5.65,F116&lt;2.5,H116&lt;10.927,D116&gt;=1.25,D116&lt;1.55,F116&gt;=1.5),3.933,IF(AND(A116&lt;6.25,A116&gt;=5.65,F116&lt;2.5,H116&lt;10.927,D116&gt;=1.25,D116&lt;1.55,F116&gt;=1.5),4.533,IF(AND(A116&gt;=6.25,A116&gt;=5.65,F116&lt;2.5,H116&lt;10.927,D116&gt;=1.25,D116&lt;1.55,F116&gt;=1.5),4.3,IF(AND(A116&lt;6.5,H116&gt;=12.278,D116&gt;=1.35,H116&gt;=10.927,D116&gt;=1.25,D116&lt;1.55,F116&gt;=1.5),4.55,IF(AND(A116&gt;=6.5,H116&gt;=12.278,D116&gt;=1.35,H116&gt;=10.927,D116&gt;=1.25,D116&lt;1.55,F116&gt;=1.5),4.775,IF(AND(H116&lt;9.884,D116&lt;2.1,B116&gt;=2.95,D116&gt;=1.75,H116&lt;16.227,D116&gt;=1.55,F116&gt;=1.5),5.5,IF(AND(H116&gt;=9.884,D116&lt;2.1,B116&gt;=2.95,D116&gt;=1.75,H116&lt;16.227,D116&gt;=1.55,F116&gt;=1.5),5.1,IF(AND(H116&lt;10.393,D116&gt;=2.1,B116&gt;=2.95,D116&gt;=1.75,H116&lt;16.227,D116&gt;=1.55,F116&gt;=1.5),5.74,IF(AND(D116&lt;2.25,H116&gt;=10.393,D116&gt;=2.1,B116&gt;=2.95,D116&gt;=1.75,H116&lt;16.227,D116&gt;=1.55,F116&gt;=1.5),5.8,IF(AND(D116&gt;=2.25,H116&gt;=10.393,D116&gt;=2.1,B116&gt;=2.95,D116&gt;=1.75,H116&lt;16.227,D116&gt;=1.55,F116&gt;=1.5),5.4,"shouldnthappen"))))))))))))))))))))))))))))))))</f>
        <v>5.58</v>
      </c>
      <c r="BG116" s="1" t="n">
        <f aca="false">IF(AND(G116&lt;0.096,A116&lt;5.45),2.95,IF(AND(F116&gt;=1.5,G116&gt;=0.096,A116&lt;5.45),3,IF(AND(D116&lt;0.6,A116&lt;5.9,A116&gt;=5.45),1.4,IF(AND(F116&gt;=2.5,D116&gt;=0.6,A116&lt;5.9,A116&gt;=5.45),5.1,IF(AND(A116&lt;7.45,A116&gt;=7.05,A116&gt;=5.9,A116&gt;=5.45),6.167,IF(AND(B116&gt;=3.55,G116&lt;0.587,F116&lt;1.5,G116&gt;=0.096,A116&lt;5.45),1,IF(AND(A116&lt;5.05,G116&gt;=0.587,F116&lt;1.5,G116&gt;=0.096,A116&lt;5.45),1.35,IF(AND(B116&lt;2.75,D116&lt;1.7,A116&lt;7.05,A116&gt;=5.9,A116&gt;=5.45),4.9,IF(AND(A116&lt;6.2,D116&gt;=1.7,A116&lt;7.05,A116&gt;=5.9,A116&gt;=5.45),4.833,IF(AND(H116&lt;17.32,A116&gt;=7.45,A116&gt;=7.05,A116&gt;=5.9,A116&gt;=5.45),6.68,IF(AND(H116&gt;=17.32,A116&gt;=7.45,A116&gt;=7.05,A116&gt;=5.9,A116&gt;=5.45),6.4,IF(AND(G116&lt;0.161,B116&lt;3.55,G116&lt;0.587,F116&lt;1.5,G116&gt;=0.096,A116&lt;5.45),1.5,IF(AND(H116&lt;11.016,A116&gt;=5.05,G116&gt;=0.587,F116&lt;1.5,G116&gt;=0.096,A116&lt;5.45),1.633,IF(AND(H116&lt;11.001,G116&lt;0.372,F116&lt;2.5,D116&gt;=0.6,A116&lt;5.9,A116&gt;=5.45),4.133,IF(AND(H116&gt;=11.001,G116&lt;0.372,F116&lt;2.5,D116&gt;=0.6,A116&lt;5.9,A116&gt;=5.45),4.3,IF(AND(H116&lt;6.808,G116&gt;=0.372,F116&lt;2.5,D116&gt;=0.6,A116&lt;5.9,A116&gt;=5.45),4,IF(AND(A116&gt;=6.75,B116&gt;=2.75,D116&lt;1.7,A116&lt;7.05,A116&gt;=5.9,A116&gt;=5.45),4.84,IF(AND(H116&lt;12.467,G116&gt;=0.161,B116&lt;3.55,G116&lt;0.587,F116&lt;1.5,G116&gt;=0.096,A116&lt;5.45),1.3,IF(AND(D116&lt;0.25,H116&gt;=11.016,A116&gt;=5.05,G116&gt;=0.587,F116&lt;1.5,G116&gt;=0.096,A116&lt;5.45),1.52,IF(AND(D116&gt;=0.25,H116&gt;=11.016,A116&gt;=5.05,G116&gt;=0.587,F116&lt;1.5,G116&gt;=0.096,A116&lt;5.45),1.5,IF(AND(H116&lt;11.218,H116&gt;=6.808,G116&gt;=0.372,F116&lt;2.5,D116&gt;=0.6,A116&lt;5.9,A116&gt;=5.45),3.7,IF(AND(H116&gt;=11.218,H116&gt;=6.808,G116&gt;=0.372,F116&lt;2.5,D116&gt;=0.6,A116&lt;5.9,A116&gt;=5.45),3.9,IF(AND(B116&lt;2.95,A116&lt;6.75,B116&gt;=2.75,D116&lt;1.7,A116&lt;7.05,A116&gt;=5.9,A116&gt;=5.45),4.2,IF(AND(B116&gt;=2.95,A116&lt;6.75,B116&gt;=2.75,D116&lt;1.7,A116&lt;7.05,A116&gt;=5.9,A116&gt;=5.45),4.6,IF(AND(D116&gt;=2.45,A116&lt;6.85,A116&gt;=6.2,D116&gt;=1.7,A116&lt;7.05,A116&gt;=5.9,A116&gt;=5.45),5.9,IF(AND(G116&lt;0.312,A116&gt;=6.85,A116&gt;=6.2,D116&gt;=1.7,A116&lt;7.05,A116&gt;=5.9,A116&gt;=5.45),5.1,IF(AND(G116&gt;=0.312,A116&gt;=6.85,A116&gt;=6.2,D116&gt;=1.7,A116&lt;7.05,A116&gt;=5.9,A116&gt;=5.45),5.4,IF(AND(G116&lt;0.251,H116&gt;=12.467,G116&gt;=0.161,B116&lt;3.55,G116&lt;0.587,F116&lt;1.5,G116&gt;=0.096,A116&lt;5.45),1.35,IF(AND(G116&gt;=0.251,H116&gt;=12.467,G116&gt;=0.161,B116&lt;3.55,G116&lt;0.587,F116&lt;1.5,G116&gt;=0.096,A116&lt;5.45),1.467,IF(AND(G116&gt;=0.628,D116&lt;2.45,A116&lt;6.85,A116&gt;=6.2,D116&gt;=1.7,A116&lt;7.05,A116&gt;=5.9,A116&gt;=5.45),5.1,IF(AND(A116&gt;=6.75,G116&lt;0.628,D116&lt;2.45,A116&lt;6.85,A116&gt;=6.2,D116&gt;=1.7,A116&lt;7.05,A116&gt;=5.9,A116&gt;=5.45),5.9,IF(AND(H116&lt;11.824,A116&lt;6.75,G116&lt;0.628,D116&lt;2.45,A116&lt;6.85,A116&gt;=6.2,D116&gt;=1.7,A116&lt;7.05,A116&gt;=5.9,A116&gt;=5.45),5.44,IF(AND(H116&lt;14.378,H116&gt;=11.824,A116&lt;6.75,G116&lt;0.628,D116&lt;2.45,A116&lt;6.85,A116&gt;=6.2,D116&gt;=1.7,A116&lt;7.05,A116&gt;=5.9,A116&gt;=5.45),5.6,IF(AND(H116&gt;=14.378,H116&gt;=11.824,A116&lt;6.75,G116&lt;0.628,D116&lt;2.45,A116&lt;6.85,A116&gt;=6.2,D116&gt;=1.7,A116&lt;7.05,A116&gt;=5.9,A116&gt;=5.45),5.8,"shouldnthappen"))))))))))))))))))))))))))))))))))</f>
        <v>5.1</v>
      </c>
      <c r="BH116" s="1" t="n">
        <f aca="false">IF(AND(G116&gt;=0.905,F116&lt;1.5),1.8,IF(AND(H116&lt;5.523,G116&lt;0.905,F116&lt;1.5),1,IF(AND(D116&gt;=0.4,H116&gt;=5.523,G116&lt;0.905,F116&lt;1.5),1.7,IF(AND(G116&gt;=0.878,D116&lt;1.35,F116&lt;2.5,F116&gt;=1.5),4.4,IF(AND(A116&lt;5.4,D116&gt;=1.35,F116&lt;2.5,F116&gt;=1.5),3.9,IF(AND(G116&lt;0.177,B116&lt;3.15,F116&gt;=2.5,F116&gt;=1.5),6.15,IF(AND(H116&lt;10.393,B116&gt;=3.15,F116&gt;=2.5,F116&gt;=1.5),5.94,IF(AND(H116&gt;=10.393,B116&gt;=3.15,F116&gt;=2.5,F116&gt;=1.5),5.467,IF(AND(D116&gt;=1.25,G116&lt;0.878,D116&lt;1.35,F116&lt;2.5,F116&gt;=1.5),4.18,IF(AND(G116&gt;=0.709,A116&gt;=5.4,D116&gt;=1.35,F116&lt;2.5,F116&gt;=1.5),4.9,IF(AND(B116&lt;2.6,G116&gt;=0.177,B116&lt;3.15,F116&gt;=2.5,F116&gt;=1.5),4.8,IF(AND(A116&lt;4.35,A116&lt;5.05,D116&lt;0.4,H116&gt;=5.523,G116&lt;0.905,F116&lt;1.5),1.1,IF(AND(A116&gt;=5.6,A116&gt;=5.05,D116&lt;0.4,H116&gt;=5.523,G116&lt;0.905,F116&lt;1.5),1.7,IF(AND(D116&lt;1.05,D116&lt;1.25,G116&lt;0.878,D116&lt;1.35,F116&lt;2.5,F116&gt;=1.5),3.6,IF(AND(D116&gt;=1.55,G116&lt;0.709,A116&gt;=5.4,D116&gt;=1.35,F116&lt;2.5,F116&gt;=1.5),4.975,IF(AND(D116&lt;1.7,B116&gt;=2.6,G116&gt;=0.177,B116&lt;3.15,F116&gt;=2.5,F116&gt;=1.5),5.8,IF(AND(B116&lt;3.15,A116&gt;=4.35,A116&lt;5.05,D116&lt;0.4,H116&gt;=5.523,G116&lt;0.905,F116&lt;1.5),1.46,IF(AND(A116&gt;=5.45,A116&lt;5.6,A116&gt;=5.05,D116&lt;0.4,H116&gt;=5.523,G116&lt;0.905,F116&lt;1.5),1.35,IF(AND(H116&lt;10.974,D116&gt;=1.05,D116&lt;1.25,G116&lt;0.878,D116&lt;1.35,F116&lt;2.5,F116&gt;=1.5),3.8,IF(AND(H116&gt;=13.654,D116&lt;1.55,G116&lt;0.709,A116&gt;=5.4,D116&gt;=1.35,F116&lt;2.5,F116&gt;=1.5),4.725,IF(AND(A116&lt;4.5,B116&gt;=3.15,A116&gt;=4.35,A116&lt;5.05,D116&lt;0.4,H116&gt;=5.523,G116&lt;0.905,F116&lt;1.5),1.3,IF(AND(G116&lt;0.676,A116&lt;5.45,A116&lt;5.6,A116&gt;=5.05,D116&lt;0.4,H116&gt;=5.523,G116&lt;0.905,F116&lt;1.5),1.5,IF(AND(G116&gt;=0.676,A116&lt;5.45,A116&lt;5.6,A116&gt;=5.05,D116&lt;0.4,H116&gt;=5.523,G116&lt;0.905,F116&lt;1.5),1.55,IF(AND(A116&lt;5.7,H116&gt;=10.974,D116&gt;=1.05,D116&lt;1.25,G116&lt;0.878,D116&lt;1.35,F116&lt;2.5,F116&gt;=1.5),3.9,IF(AND(A116&gt;=5.7,H116&gt;=10.974,D116&gt;=1.05,D116&lt;1.25,G116&lt;0.878,D116&lt;1.35,F116&lt;2.5,F116&gt;=1.5),3.933,IF(AND(G116&gt;=0.644,H116&lt;13.654,D116&lt;1.55,G116&lt;0.709,A116&gt;=5.4,D116&gt;=1.35,F116&lt;2.5,F116&gt;=1.5),4.4,IF(AND(B116&lt;2.9,A116&lt;6.2,D116&gt;=1.7,B116&gt;=2.6,G116&gt;=0.177,B116&lt;3.15,F116&gt;=2.5,F116&gt;=1.5),5.02,IF(AND(B116&gt;=2.9,A116&lt;6.2,D116&gt;=1.7,B116&gt;=2.6,G116&gt;=0.177,B116&lt;3.15,F116&gt;=2.5,F116&gt;=1.5),4.8,IF(AND(D116&lt;2.2,A116&gt;=6.2,D116&gt;=1.7,B116&gt;=2.6,G116&gt;=0.177,B116&lt;3.15,F116&gt;=2.5,F116&gt;=1.5),5.325,IF(AND(D116&gt;=2.2,A116&gt;=6.2,D116&gt;=1.7,B116&gt;=2.6,G116&gt;=0.177,B116&lt;3.15,F116&gt;=2.5,F116&gt;=1.5),5.1,IF(AND(D116&lt;0.25,A116&gt;=4.5,B116&gt;=3.15,A116&gt;=4.35,A116&lt;5.05,D116&lt;0.4,H116&gt;=5.523,G116&lt;0.905,F116&lt;1.5),1.357,IF(AND(D116&gt;=0.25,A116&gt;=4.5,B116&gt;=3.15,A116&gt;=4.35,A116&lt;5.05,D116&lt;0.4,H116&gt;=5.523,G116&lt;0.905,F116&lt;1.5),1.333,IF(AND(H116&lt;10.723,G116&lt;0.644,H116&lt;13.654,D116&lt;1.55,G116&lt;0.709,A116&gt;=5.4,D116&gt;=1.35,F116&lt;2.5,F116&gt;=1.5),4.6,IF(AND(H116&gt;=10.723,G116&lt;0.644,H116&lt;13.654,D116&lt;1.55,G116&lt;0.709,A116&gt;=5.4,D116&gt;=1.35,F116&lt;2.5,F116&gt;=1.5),4.5,"shouldnthappen"))))))))))))))))))))))))))))))))))</f>
        <v>4.8</v>
      </c>
      <c r="BI116" s="1" t="n">
        <f aca="false">IF(AND(D116&gt;=0.8,A116&lt;5.45),3.9,IF(AND(D116&gt;=0.45,D116&lt;0.8,A116&lt;5.45),1.66,IF(AND(H116&lt;16.447,B116&gt;=3.45,A116&gt;=5.45),1.525,IF(AND(H116&gt;=16.447,B116&gt;=3.45,A116&gt;=5.45),6.4,IF(AND(H116&lt;5.245,D116&lt;0.45,D116&lt;0.8,A116&lt;5.45),1,IF(AND(A116&gt;=7.2,G116&lt;0.154,B116&lt;3.45,A116&gt;=5.45),6.7,IF(AND(D116&lt;1.65,A116&lt;7.2,G116&lt;0.154,B116&lt;3.45,A116&gt;=5.45),4.7,IF(AND(D116&gt;=1.65,A116&lt;7.2,G116&lt;0.154,B116&lt;3.45,A116&gt;=5.45),5.52,IF(AND(D116&gt;=0.25,A116&lt;5.05,H116&gt;=5.245,D116&lt;0.45,D116&lt;0.8,A116&lt;5.45),1.35,IF(AND(H116&lt;6.089,A116&gt;=5.05,H116&gt;=5.245,D116&lt;0.45,D116&lt;0.8,A116&lt;5.45),1.7,IF(AND(D116&lt;1.2,B116&lt;2.6,A116&lt;5.75,G116&gt;=0.154,B116&lt;3.45,A116&gt;=5.45),3.85,IF(AND(D116&gt;=1.2,B116&lt;2.6,A116&lt;5.75,G116&gt;=0.154,B116&lt;3.45,A116&gt;=5.45),4,IF(AND(D116&gt;=1.65,B116&gt;=2.6,A116&lt;5.75,G116&gt;=0.154,B116&lt;3.45,A116&gt;=5.45),4.9,IF(AND(G116&lt;0.353,F116&lt;2.5,A116&gt;=5.75,G116&gt;=0.154,B116&lt;3.45,A116&gt;=5.45),4.25,IF(AND(A116&gt;=7.25,F116&gt;=2.5,A116&gt;=5.75,G116&gt;=0.154,B116&lt;3.45,A116&gt;=5.45),6.45,IF(AND(H116&lt;11.218,D116&lt;0.25,A116&lt;5.05,H116&gt;=5.245,D116&lt;0.45,D116&lt;0.8,A116&lt;5.45),1.42,IF(AND(G116&lt;0.517,H116&gt;=6.089,A116&gt;=5.05,H116&gt;=5.245,D116&lt;0.45,D116&lt;0.8,A116&lt;5.45),1.44,IF(AND(G116&gt;=0.517,H116&gt;=6.089,A116&gt;=5.05,H116&gt;=5.245,D116&lt;0.45,D116&lt;0.8,A116&lt;5.45),1.54,IF(AND(H116&gt;=10.194,D116&lt;1.65,B116&gt;=2.6,A116&lt;5.75,G116&gt;=0.154,B116&lt;3.45,A116&gt;=5.45),4.35,IF(AND(B116&gt;=3.15,G116&gt;=0.353,F116&lt;2.5,A116&gt;=5.75,G116&gt;=0.154,B116&lt;3.45,A116&gt;=5.45),4.7,IF(AND(H116&lt;7.716,A116&lt;7.25,F116&gt;=2.5,A116&gt;=5.75,G116&gt;=0.154,B116&lt;3.45,A116&gt;=5.45),5.04,IF(AND(G116&lt;0.175,H116&gt;=11.218,D116&lt;0.25,A116&lt;5.05,H116&gt;=5.245,D116&lt;0.45,D116&lt;0.8,A116&lt;5.45),1.5,IF(AND(H116&lt;7.713,H116&lt;10.194,D116&lt;1.65,B116&gt;=2.6,A116&lt;5.75,G116&gt;=0.154,B116&lt;3.45,A116&gt;=5.45),4.1,IF(AND(H116&gt;=7.713,H116&lt;10.194,D116&lt;1.65,B116&gt;=2.6,A116&lt;5.75,G116&gt;=0.154,B116&lt;3.45,A116&gt;=5.45),4.2,IF(AND(B116&gt;=3.05,B116&lt;3.15,G116&gt;=0.353,F116&lt;2.5,A116&gt;=5.75,G116&gt;=0.154,B116&lt;3.45,A116&gt;=5.45),4.4,IF(AND(D116&gt;=2.45,H116&gt;=7.716,A116&lt;7.25,F116&gt;=2.5,A116&gt;=5.75,G116&gt;=0.154,B116&lt;3.45,A116&gt;=5.45),5.85,IF(AND(D116&lt;0.15,G116&gt;=0.175,H116&gt;=11.218,D116&lt;0.25,A116&lt;5.05,H116&gt;=5.245,D116&lt;0.45,D116&lt;0.8,A116&lt;5.45),1.1,IF(AND(H116&gt;=16.317,B116&lt;3.05,B116&lt;3.15,G116&gt;=0.353,F116&lt;2.5,A116&gt;=5.75,G116&gt;=0.154,B116&lt;3.45,A116&gt;=5.45),4.8,IF(AND(G116&gt;=0.857,D116&lt;2.45,H116&gt;=7.716,A116&lt;7.25,F116&gt;=2.5,A116&gt;=5.75,G116&gt;=0.154,B116&lt;3.45,A116&gt;=5.45),5.05,IF(AND(G116&lt;0.245,D116&gt;=0.15,G116&gt;=0.175,H116&gt;=11.218,D116&lt;0.25,A116&lt;5.05,H116&gt;=5.245,D116&lt;0.45,D116&lt;0.8,A116&lt;5.45),1.3,IF(AND(G116&gt;=0.245,D116&gt;=0.15,G116&gt;=0.175,H116&gt;=11.218,D116&lt;0.25,A116&lt;5.05,H116&gt;=5.245,D116&lt;0.45,D116&lt;0.8,A116&lt;5.45),1.22,IF(AND(B116&lt;2.85,H116&lt;16.317,B116&lt;3.05,B116&lt;3.15,G116&gt;=0.353,F116&lt;2.5,A116&gt;=5.75,G116&gt;=0.154,B116&lt;3.45,A116&gt;=5.45),4.6,IF(AND(B116&gt;=2.85,H116&lt;16.317,B116&lt;3.05,B116&lt;3.15,G116&gt;=0.353,F116&lt;2.5,A116&gt;=5.75,G116&gt;=0.154,B116&lt;3.45,A116&gt;=5.45),4.633,IF(AND(D116&lt;1.85,G116&lt;0.857,D116&lt;2.45,H116&gt;=7.716,A116&lt;7.25,F116&gt;=2.5,A116&gt;=5.75,G116&gt;=0.154,B116&lt;3.45,A116&gt;=5.45),5.8,IF(AND(H116&lt;11.297,D116&gt;=1.85,G116&lt;0.857,D116&lt;2.45,H116&gt;=7.716,A116&lt;7.25,F116&gt;=2.5,A116&gt;=5.75,G116&gt;=0.154,B116&lt;3.45,A116&gt;=5.45),5.3,IF(AND(G116&lt;0.388,H116&gt;=11.297,D116&gt;=1.85,G116&lt;0.857,D116&lt;2.45,H116&gt;=7.716,A116&lt;7.25,F116&gt;=2.5,A116&gt;=5.75,G116&gt;=0.154,B116&lt;3.45,A116&gt;=5.45),5.4,IF(AND(G116&gt;=0.388,H116&gt;=11.297,D116&gt;=1.85,G116&lt;0.857,D116&lt;2.45,H116&gt;=7.716,A116&lt;7.25,F116&gt;=2.5,A116&gt;=5.75,G116&gt;=0.154,B116&lt;3.45,A116&gt;=5.45),5.6,"shouldnthappen")))))))))))))))))))))))))))))))))))))</f>
        <v>4</v>
      </c>
      <c r="BJ116" s="1" t="n">
        <f aca="false">IF(AND(F116&gt;=2,B116&gt;=3.35),6.1,IF(AND(H116&gt;=12.719,F116&lt;1.5,B116&lt;3.35),1.567,IF(AND(H116&lt;5.245,F116&lt;2,B116&gt;=3.35),1,IF(AND(D116&lt;0.15,H116&lt;12.719,F116&lt;1.5,B116&lt;3.35),1.5,IF(AND(D116&gt;=0.35,H116&gt;=5.245,F116&lt;2,B116&gt;=3.35),1.6,IF(AND(A116&lt;4.9,D116&gt;=0.15,H116&lt;12.719,F116&lt;1.5,B116&lt;3.35),1.36,IF(AND(B116&lt;2.65,G116&lt;0.572,D116&lt;1.45,F116&gt;=1.5,B116&lt;3.35),3.5,IF(AND(A116&lt;6.1,F116&lt;2.5,D116&gt;=1.45,F116&gt;=1.5,B116&lt;3.35),5.1,IF(AND(G116&gt;=0.607,D116&lt;0.35,H116&gt;=5.245,F116&lt;2,B116&gt;=3.35),1.65,IF(AND(G116&lt;0.546,A116&gt;=4.9,D116&gt;=0.15,H116&lt;12.719,F116&lt;1.5,B116&lt;3.35),1.2,IF(AND(G116&gt;=0.546,A116&gt;=4.9,D116&gt;=0.15,H116&lt;12.719,F116&lt;1.5,B116&lt;3.35),1.4,IF(AND(A116&gt;=6.3,B116&gt;=2.65,G116&lt;0.572,D116&lt;1.45,F116&gt;=1.5,B116&lt;3.35),4.8,IF(AND(D116&lt;1.15,B116&lt;2.85,G116&gt;=0.572,D116&lt;1.45,F116&gt;=1.5,B116&lt;3.35),3.9,IF(AND(B116&gt;=3.15,B116&gt;=2.85,G116&gt;=0.572,D116&lt;1.45,F116&gt;=1.5,B116&lt;3.35),4.7,IF(AND(B116&lt;2.95,A116&gt;=6.1,F116&lt;2.5,D116&gt;=1.45,F116&gt;=1.5,B116&lt;3.35),4.533,IF(AND(B116&gt;=2.95,A116&gt;=6.1,F116&lt;2.5,D116&gt;=1.45,F116&gt;=1.5,B116&lt;3.35),4.75,IF(AND(A116&gt;=6.7,G116&lt;0.107,F116&gt;=2.5,D116&gt;=1.45,F116&gt;=1.5,B116&lt;3.35),5.7,IF(AND(G116&gt;=0.385,G116&lt;0.607,D116&lt;0.35,H116&gt;=5.245,F116&lt;2,B116&gt;=3.35),1.325,IF(AND(D116&lt;1.25,A116&lt;6.3,B116&gt;=2.65,G116&lt;0.572,D116&lt;1.45,F116&gt;=1.5,B116&lt;3.35),4,IF(AND(D116&gt;=1.25,A116&lt;6.3,B116&gt;=2.65,G116&lt;0.572,D116&lt;1.45,F116&gt;=1.5,B116&lt;3.35),4.18,IF(AND(G116&lt;0.907,D116&gt;=1.15,B116&lt;2.85,G116&gt;=0.572,D116&lt;1.45,F116&gt;=1.5,B116&lt;3.35),4,IF(AND(G116&gt;=0.907,D116&gt;=1.15,B116&lt;2.85,G116&gt;=0.572,D116&lt;1.45,F116&gt;=1.5,B116&lt;3.35),4.4,IF(AND(H116&lt;8.326,B116&lt;3.15,B116&gt;=2.85,G116&gt;=0.572,D116&lt;1.45,F116&gt;=1.5,B116&lt;3.35),3.6,IF(AND(H116&gt;=8.326,B116&lt;3.15,B116&gt;=2.85,G116&gt;=0.572,D116&lt;1.45,F116&gt;=1.5,B116&lt;3.35),4.48,IF(AND(B116&lt;2.95,A116&lt;6.7,G116&lt;0.107,F116&gt;=2.5,D116&gt;=1.45,F116&gt;=1.5,B116&lt;3.35),5.6,IF(AND(B116&gt;=2.95,A116&lt;6.7,G116&lt;0.107,F116&gt;=2.5,D116&gt;=1.45,F116&gt;=1.5,B116&lt;3.35),5.5,IF(AND(G116&lt;0.205,G116&lt;0.432,G116&gt;=0.107,F116&gt;=2.5,D116&gt;=1.45,F116&gt;=1.5,B116&lt;3.35),5.3,IF(AND(B116&gt;=3.05,G116&gt;=0.432,G116&gt;=0.107,F116&gt;=2.5,D116&gt;=1.45,F116&gt;=1.5,B116&lt;3.35),5.86,IF(AND(H116&gt;=14.057,G116&lt;0.385,G116&lt;0.607,D116&lt;0.35,H116&gt;=5.245,F116&lt;2,B116&gt;=3.35),1.7,IF(AND(D116&lt;1.7,G116&gt;=0.205,G116&lt;0.432,G116&gt;=0.107,F116&gt;=2.5,D116&gt;=1.45,F116&gt;=1.5,B116&lt;3.35),5,IF(AND(G116&lt;0.779,B116&lt;3.05,G116&gt;=0.432,G116&gt;=0.107,F116&gt;=2.5,D116&gt;=1.45,F116&gt;=1.5,B116&lt;3.35),4.9,IF(AND(G116&gt;=0.779,B116&lt;3.05,G116&gt;=0.432,G116&gt;=0.107,F116&gt;=2.5,D116&gt;=1.45,F116&gt;=1.5,B116&lt;3.35),5.533,IF(AND(D116&gt;=0.25,H116&lt;14.057,G116&lt;0.385,G116&lt;0.607,D116&lt;0.35,H116&gt;=5.245,F116&lt;2,B116&gt;=3.35),1.4,IF(AND(B116&lt;2.85,D116&gt;=1.7,G116&gt;=0.205,G116&lt;0.432,G116&gt;=0.107,F116&gt;=2.5,D116&gt;=1.45,F116&gt;=1.5,B116&lt;3.35),5.1,IF(AND(B116&gt;=2.85,D116&gt;=1.7,G116&gt;=0.205,G116&lt;0.432,G116&gt;=0.107,F116&gt;=2.5,D116&gt;=1.45,F116&gt;=1.5,B116&lt;3.35),5.15,IF(AND(A116&lt;5.1,D116&lt;0.25,H116&lt;14.057,G116&lt;0.385,G116&lt;0.607,D116&lt;0.35,H116&gt;=5.245,F116&lt;2,B116&gt;=3.35),1.4,IF(AND(A116&gt;=5.1,D116&lt;0.25,H116&lt;14.057,G116&lt;0.385,G116&lt;0.607,D116&lt;0.35,H116&gt;=5.245,F116&lt;2,B116&gt;=3.35),1.5,"shouldnthappen")))))))))))))))))))))))))))))))))))))</f>
        <v>4.9</v>
      </c>
    </row>
    <row r="117" customFormat="false" ht="13.8" hidden="false" customHeight="false" outlineLevel="0" collapsed="false">
      <c r="A117" s="1" t="n">
        <v>5.8</v>
      </c>
      <c r="B117" s="1" t="n">
        <v>2.8</v>
      </c>
      <c r="C117" s="1" t="n">
        <v>5.1</v>
      </c>
      <c r="D117" s="1" t="n">
        <v>2.4</v>
      </c>
      <c r="E117" s="1" t="s">
        <v>93</v>
      </c>
      <c r="F117" s="1" t="n">
        <v>3</v>
      </c>
      <c r="G117" s="1" t="n">
        <v>0.916402327595279</v>
      </c>
      <c r="H117" s="16" t="n">
        <v>9.9808050731197</v>
      </c>
      <c r="I117" s="11" t="n">
        <f aca="false">C117</f>
        <v>5.1</v>
      </c>
      <c r="J117" s="1" t="n">
        <f aca="false">AVERAGE(M117:BJ117)</f>
        <v>5.11772</v>
      </c>
      <c r="K117" s="15" t="n">
        <f aca="false">1-SQRT(VAR(M117:BJ117, I117)) / AVERAGE(M117:BJ117)</f>
        <v>0.936017820803055</v>
      </c>
      <c r="L117" s="1" t="n">
        <f aca="false">(J117-I117)/I117</f>
        <v>0.00347450980392169</v>
      </c>
      <c r="M117" s="1" t="n">
        <f aca="false">IF(AND(H117&gt;=16.241,B117&gt;=3.35),6.4,IF(AND(D117&gt;=0.75,A117&lt;5.15,B117&lt;3.35),4.1,IF(AND(D117&gt;=1.5,H117&lt;16.241,B117&gt;=3.35),5.767,IF(AND(B117&gt;=3.25,D117&lt;0.75,A117&lt;5.15,B117&lt;3.35),1.58,IF(AND(A117&lt;4.95,D117&lt;1.5,H117&lt;16.241,B117&gt;=3.35),1.4,IF(AND(A117&lt;4.5,B117&lt;3.25,D117&lt;0.75,A117&lt;5.15,B117&lt;3.35),1.26,IF(AND(A117&gt;=4.5,B117&lt;3.25,D117&lt;0.75,A117&lt;5.15,B117&lt;3.35),1.48,IF(AND(G117&lt;0.356,H117&lt;12.557,D117&lt;1.45,A117&gt;=5.15,B117&lt;3.35),4.267,IF(AND(D117&lt;1.25,H117&gt;=12.557,D117&lt;1.45,A117&gt;=5.15,B117&lt;3.35),4.05,IF(AND(D117&gt;=1.35,G117&gt;=0.356,H117&lt;12.557,D117&lt;1.45,A117&gt;=5.15,B117&lt;3.35),4.25,IF(AND(H117&lt;15.086,D117&gt;=1.25,H117&gt;=12.557,D117&lt;1.45,A117&gt;=5.15,B117&lt;3.35),4.4,IF(AND(F117&lt;2.5,G117&gt;=0.44,D117&lt;2.05,D117&gt;=1.45,A117&gt;=5.15,B117&lt;3.35),4.7,IF(AND(H117&lt;10.391,B117&lt;3.15,D117&gt;=2.05,D117&gt;=1.45,A117&gt;=5.15,B117&lt;3.35),5.1,IF(AND(G117&lt;0.505,B117&gt;=3.15,D117&gt;=2.05,D117&gt;=1.45,A117&gt;=5.15,B117&lt;3.35),5.7,IF(AND(G117&gt;=0.505,B117&gt;=3.15,D117&gt;=2.05,D117&gt;=1.45,A117&gt;=5.15,B117&lt;3.35),5.95,IF(AND(D117&gt;=0.5,G117&lt;0.905,A117&gt;=4.95,D117&lt;1.5,H117&lt;16.241,B117&gt;=3.35),1.6,IF(AND(B117&lt;3.6,G117&gt;=0.905,A117&gt;=4.95,D117&lt;1.5,H117&lt;16.241,B117&gt;=3.35),1.7,IF(AND(B117&gt;=3.6,G117&gt;=0.905,A117&gt;=4.95,D117&lt;1.5,H117&lt;16.241,B117&gt;=3.35),1.767,IF(AND(A117&gt;=5.7,D117&lt;1.35,G117&gt;=0.356,H117&lt;12.557,D117&lt;1.45,A117&gt;=5.15,B117&lt;3.35),3.9,IF(AND(A117&lt;6.35,H117&gt;=15.086,D117&gt;=1.25,H117&gt;=12.557,D117&lt;1.45,A117&gt;=5.15,B117&lt;3.35),4.7,IF(AND(A117&gt;=6.35,H117&gt;=15.086,D117&gt;=1.25,H117&gt;=12.557,D117&lt;1.45,A117&gt;=5.15,B117&lt;3.35),4.6,IF(AND(H117&lt;9.252,D117&lt;1.55,G117&lt;0.44,D117&lt;2.05,D117&gt;=1.45,A117&gt;=5.15,B117&lt;3.35),5.08,IF(AND(H117&gt;=9.252,D117&lt;1.55,G117&lt;0.44,D117&lt;2.05,D117&gt;=1.45,A117&gt;=5.15,B117&lt;3.35),4.7,IF(AND(H117&lt;8.477,D117&gt;=1.55,G117&lt;0.44,D117&lt;2.05,D117&gt;=1.45,A117&gt;=5.15,B117&lt;3.35),5.1,IF(AND(H117&gt;=8.477,D117&gt;=1.55,G117&lt;0.44,D117&lt;2.05,D117&gt;=1.45,A117&gt;=5.15,B117&lt;3.35),5.4,IF(AND(H117&lt;8.435,F117&gt;=2.5,G117&gt;=0.44,D117&lt;2.05,D117&gt;=1.45,A117&gt;=5.15,B117&lt;3.35),5.1,IF(AND(H117&gt;=8.435,F117&gt;=2.5,G117&gt;=0.44,D117&lt;2.05,D117&gt;=1.45,A117&gt;=5.15,B117&lt;3.35),4.86,IF(AND(G117&lt;0.543,H117&gt;=10.391,B117&lt;3.15,D117&gt;=2.05,D117&gt;=1.45,A117&gt;=5.15,B117&lt;3.35),5.56,IF(AND(G117&gt;=0.543,H117&gt;=10.391,B117&lt;3.15,D117&gt;=2.05,D117&gt;=1.45,A117&gt;=5.15,B117&lt;3.35),5.8,IF(AND(A117&lt;5.05,D117&lt;0.5,G117&lt;0.905,A117&gt;=4.95,D117&lt;1.5,H117&lt;16.241,B117&gt;=3.35),1.3,IF(AND(H117&lt;6.583,A117&lt;5.7,D117&lt;1.35,G117&gt;=0.356,H117&lt;12.557,D117&lt;1.45,A117&gt;=5.15,B117&lt;3.35),4,IF(AND(G117&lt;0.585,A117&gt;=5.05,D117&lt;0.5,G117&lt;0.905,A117&gt;=4.95,D117&lt;1.5,H117&lt;16.241,B117&gt;=3.35),1.475,IF(AND(G117&lt;0.62,H117&gt;=6.583,A117&lt;5.7,D117&lt;1.35,G117&gt;=0.356,H117&lt;12.557,D117&lt;1.45,A117&gt;=5.15,B117&lt;3.35),3.75,IF(AND(G117&gt;=0.62,H117&gt;=6.583,A117&lt;5.7,D117&lt;1.35,G117&gt;=0.356,H117&lt;12.557,D117&lt;1.45,A117&gt;=5.15,B117&lt;3.35),3.6,IF(AND(B117&lt;3.75,G117&gt;=0.585,A117&gt;=5.05,D117&lt;0.5,G117&lt;0.905,A117&gt;=4.95,D117&lt;1.5,H117&lt;16.241,B117&gt;=3.35),1.5,IF(AND(B117&gt;=3.75,G117&gt;=0.585,A117&gt;=5.05,D117&lt;0.5,G117&lt;0.905,A117&gt;=4.95,D117&lt;1.5,H117&lt;16.241,B117&gt;=3.35),1.6,"shouldnthappen"))))))))))))))))))))))))))))))))))))</f>
        <v>5.1</v>
      </c>
      <c r="N117" s="1" t="n">
        <f aca="false">IF(AND(H117&lt;5.245,B117&lt;3.65,F117&lt;1.5),1,IF(AND(H117&gt;=14.096,B117&gt;=3.65,F117&lt;1.5),1.65,IF(AND(A117&gt;=5.45,H117&gt;=5.245,B117&lt;3.65,F117&lt;1.5),1.3,IF(AND(H117&gt;=13.586,H117&lt;14.096,B117&gt;=3.65,F117&lt;1.5),1.3,IF(AND(H117&lt;10.258,D117&lt;1.25,F117&lt;2.5,F117&gt;=1.5),3.38,IF(AND(H117&lt;6.982,D117&gt;=1.25,F117&lt;2.5,F117&gt;=1.5),3.96,IF(AND(H117&gt;=13.646,D117&lt;2.05,F117&gt;=2.5,F117&gt;=1.5),6.1,IF(AND(B117&lt;3.05,A117&lt;5.45,H117&gt;=5.245,B117&lt;3.65,F117&lt;1.5),1.375,IF(AND(H117&lt;6.543,H117&lt;13.586,H117&lt;14.096,B117&gt;=3.65,F117&lt;1.5),1.4,IF(AND(H117&gt;=6.543,H117&lt;13.586,H117&lt;14.096,B117&gt;=3.65,F117&lt;1.5),1.5,IF(AND(H117&lt;11.522,H117&gt;=10.258,D117&lt;1.25,F117&lt;2.5,F117&gt;=1.5),3.733,IF(AND(H117&gt;=11.522,H117&gt;=10.258,D117&lt;1.25,F117&lt;2.5,F117&gt;=1.5),3.92,IF(AND(H117&lt;5.767,H117&lt;13.646,D117&lt;2.05,F117&gt;=2.5,F117&gt;=1.5),4.5,IF(AND(A117&lt;6.8,B117&lt;3.15,D117&gt;=2.05,F117&gt;=2.5,F117&gt;=1.5),5.6,IF(AND(A117&gt;=6.8,B117&lt;3.15,D117&gt;=2.05,F117&gt;=2.5,F117&gt;=1.5),5.1,IF(AND(B117&lt;3.25,B117&gt;=3.15,D117&gt;=2.05,F117&gt;=2.5,F117&gt;=1.5),5.8,IF(AND(B117&gt;=3.25,B117&gt;=3.15,D117&gt;=2.05,F117&gt;=2.5,F117&gt;=1.5),5.65,IF(AND(B117&lt;3.15,B117&gt;=3.05,A117&lt;5.45,H117&gt;=5.245,B117&lt;3.65,F117&lt;1.5),1.5,IF(AND(G117&gt;=0.735,H117&lt;13.665,H117&gt;=6.982,D117&gt;=1.25,F117&lt;2.5,F117&gt;=1.5),4.2,IF(AND(H117&lt;14.03,H117&gt;=13.665,H117&gt;=6.982,D117&gt;=1.25,F117&lt;2.5,F117&gt;=1.5),4.8,IF(AND(A117&gt;=6.6,H117&gt;=5.767,H117&lt;13.646,D117&lt;2.05,F117&gt;=2.5,F117&gt;=1.5),6.05,IF(AND(G117&gt;=0.934,B117&gt;=3.15,B117&gt;=3.05,A117&lt;5.45,H117&gt;=5.245,B117&lt;3.65,F117&lt;1.5),1.7,IF(AND(D117&gt;=1.55,G117&lt;0.735,H117&lt;13.665,H117&gt;=6.982,D117&gt;=1.25,F117&lt;2.5,F117&gt;=1.5),5.1,IF(AND(D117&lt;1.45,H117&gt;=14.03,H117&gt;=13.665,H117&gt;=6.982,D117&gt;=1.25,F117&lt;2.5,F117&gt;=1.5),4.7,IF(AND(D117&gt;=1.45,H117&gt;=14.03,H117&gt;=13.665,H117&gt;=6.982,D117&gt;=1.25,F117&lt;2.5,F117&gt;=1.5),4.5,IF(AND(A117&gt;=6.2,A117&lt;6.6,H117&gt;=5.767,H117&lt;13.646,D117&lt;2.05,F117&gt;=2.5,F117&gt;=1.5),5.325,IF(AND(B117&lt;3.25,G117&lt;0.934,B117&gt;=3.15,B117&gt;=3.05,A117&lt;5.45,H117&gt;=5.245,B117&lt;3.65,F117&lt;1.5),1.3,IF(AND(D117&lt;1.35,D117&lt;1.55,G117&lt;0.735,H117&lt;13.665,H117&gt;=6.982,D117&gt;=1.25,F117&lt;2.5,F117&gt;=1.5),4.25,IF(AND(H117&lt;8.435,A117&lt;6.2,A117&lt;6.6,H117&gt;=5.767,H117&lt;13.646,D117&lt;2.05,F117&gt;=2.5,F117&gt;=1.5),5.1,IF(AND(H117&gt;=8.435,A117&lt;6.2,A117&lt;6.6,H117&gt;=5.767,H117&lt;13.646,D117&lt;2.05,F117&gt;=2.5,F117&gt;=1.5),4.9,IF(AND(A117&gt;=5.15,B117&gt;=3.25,G117&lt;0.934,B117&gt;=3.15,B117&gt;=3.05,A117&lt;5.45,H117&gt;=5.245,B117&lt;3.65,F117&lt;1.5),1.5,IF(AND(B117&lt;2.9,D117&gt;=1.35,D117&lt;1.55,G117&lt;0.735,H117&lt;13.665,H117&gt;=6.982,D117&gt;=1.25,F117&lt;2.5,F117&gt;=1.5),4.6,IF(AND(B117&gt;=2.9,D117&gt;=1.35,D117&lt;1.55,G117&lt;0.735,H117&lt;13.665,H117&gt;=6.982,D117&gt;=1.25,F117&lt;2.5,F117&gt;=1.5),4.52,IF(AND(G117&gt;=0.862,A117&lt;5.15,B117&gt;=3.25,G117&lt;0.934,B117&gt;=3.15,B117&gt;=3.05,A117&lt;5.45,H117&gt;=5.245,B117&lt;3.65,F117&lt;1.5),1.5,IF(AND(H117&lt;9.35,G117&lt;0.862,A117&lt;5.15,B117&gt;=3.25,G117&lt;0.934,B117&gt;=3.15,B117&gt;=3.05,A117&lt;5.45,H117&gt;=5.245,B117&lt;3.65,F117&lt;1.5),1.38,IF(AND(H117&gt;=9.35,G117&lt;0.862,A117&lt;5.15,B117&gt;=3.25,G117&lt;0.934,B117&gt;=3.15,B117&gt;=3.05,A117&lt;5.45,H117&gt;=5.245,B117&lt;3.65,F117&lt;1.5),1.4,"shouldnthappen"))))))))))))))))))))))))))))))))))))</f>
        <v>5.6</v>
      </c>
      <c r="O117" s="1" t="n">
        <f aca="false">IF(AND(B117&lt;2.75,A117&lt;5.55),3.96,IF(AND(H117&lt;9.205,A117&lt;5.9,A117&gt;=5.55),3.85,IF(AND(A117&lt;4.35,D117&lt;0.35,B117&gt;=2.75,A117&lt;5.55),1.1,IF(AND(B117&lt;3.65,D117&gt;=0.35,B117&gt;=2.75,A117&lt;5.55),1.65,IF(AND(B117&gt;=3.65,D117&gt;=0.35,B117&gt;=2.75,A117&lt;5.55),1.9,IF(AND(G117&gt;=0.732,H117&gt;=9.205,A117&lt;5.9,A117&gt;=5.55),4.9,IF(AND(G117&lt;0.273,G117&lt;0.732,H117&gt;=9.205,A117&lt;5.9,A117&gt;=5.55),4.5,IF(AND(A117&lt;6.3,G117&lt;0.422,F117&lt;2.5,A117&gt;=5.9,A117&gt;=5.55),5.1,IF(AND(A117&gt;=6.3,G117&lt;0.422,F117&lt;2.5,A117&gt;=5.9,A117&gt;=5.55),4.76,IF(AND(B117&lt;2.4,G117&gt;=0.422,F117&lt;2.5,A117&gt;=5.9,A117&gt;=5.55),4.45,IF(AND(A117&gt;=7,G117&gt;=0.628,F117&gt;=2.5,A117&gt;=5.9,A117&gt;=5.55),6.45,IF(AND(D117&lt;0.15,H117&lt;13.924,A117&gt;=4.35,D117&lt;0.35,B117&gt;=2.75,A117&lt;5.55),1.5,IF(AND(B117&lt;3.15,H117&gt;=13.924,A117&gt;=4.35,D117&lt;0.35,B117&gt;=2.75,A117&lt;5.55),1.56,IF(AND(B117&gt;=3.15,H117&gt;=13.924,A117&gt;=4.35,D117&lt;0.35,B117&gt;=2.75,A117&lt;5.55),1.3,IF(AND(H117&lt;14.316,G117&gt;=0.273,G117&lt;0.732,H117&gt;=9.205,A117&lt;5.9,A117&gt;=5.55),3.95,IF(AND(H117&gt;=14.316,G117&gt;=0.273,G117&lt;0.732,H117&gt;=9.205,A117&lt;5.9,A117&gt;=5.55),4.1,IF(AND(A117&lt;6.2,B117&gt;=2.4,G117&gt;=0.422,F117&lt;2.5,A117&gt;=5.9,A117&gt;=5.55),4.3,IF(AND(A117&gt;=7.05,G117&lt;0.364,G117&lt;0.628,F117&gt;=2.5,A117&gt;=5.9,A117&gt;=5.55),6.1,IF(AND(A117&gt;=7.55,G117&gt;=0.364,G117&lt;0.628,F117&gt;=2.5,A117&gt;=5.9,A117&gt;=5.55),6.4,IF(AND(A117&lt;6.15,A117&lt;7,G117&gt;=0.628,F117&gt;=2.5,A117&gt;=5.9,A117&gt;=5.55),4.9,IF(AND(D117&lt;1.45,A117&gt;=6.2,B117&gt;=2.4,G117&gt;=0.422,F117&lt;2.5,A117&gt;=5.9,A117&gt;=5.55),4.64,IF(AND(D117&gt;=1.45,A117&gt;=6.2,B117&gt;=2.4,G117&gt;=0.422,F117&lt;2.5,A117&gt;=5.9,A117&gt;=5.55),4.9,IF(AND(D117&lt;1.65,A117&lt;7.05,G117&lt;0.364,G117&lt;0.628,F117&gt;=2.5,A117&gt;=5.9,A117&gt;=5.55),5.1,IF(AND(D117&gt;=2.35,A117&lt;7.55,G117&gt;=0.364,G117&lt;0.628,F117&gt;=2.5,A117&gt;=5.9,A117&gt;=5.55),5.633,IF(AND(D117&lt;2.15,A117&gt;=6.15,A117&lt;7,G117&gt;=0.628,F117&gt;=2.5,A117&gt;=5.9,A117&gt;=5.55),5.1,IF(AND(D117&gt;=2.15,A117&gt;=6.15,A117&lt;7,G117&gt;=0.628,F117&gt;=2.5,A117&gt;=5.9,A117&gt;=5.55),5.267,IF(AND(A117&lt;4.9,A117&lt;5.05,D117&gt;=0.15,H117&lt;13.924,A117&gt;=4.35,D117&lt;0.35,B117&gt;=2.75,A117&lt;5.55),1.375,IF(AND(A117&gt;=4.9,A117&lt;5.05,D117&gt;=0.15,H117&lt;13.924,A117&gt;=4.35,D117&lt;0.35,B117&gt;=2.75,A117&lt;5.55),1.3,IF(AND(A117&lt;5.45,A117&gt;=5.05,D117&gt;=0.15,H117&lt;13.924,A117&gt;=4.35,D117&lt;0.35,B117&gt;=2.75,A117&lt;5.55),1.475,IF(AND(A117&gt;=5.45,A117&gt;=5.05,D117&gt;=0.15,H117&lt;13.924,A117&gt;=4.35,D117&lt;0.35,B117&gt;=2.75,A117&lt;5.55),1.4,IF(AND(B117&gt;=3.25,D117&lt;2.35,A117&lt;7.55,G117&gt;=0.364,G117&lt;0.628,F117&gt;=2.5,A117&gt;=5.9,A117&gt;=5.55),5.7,IF(AND(G117&lt;0.006,G117&lt;0.107,D117&gt;=1.65,A117&lt;7.05,G117&lt;0.364,G117&lt;0.628,F117&gt;=2.5,A117&gt;=5.9,A117&gt;=5.55),5.5,IF(AND(G117&gt;=0.006,G117&lt;0.107,D117&gt;=1.65,A117&lt;7.05,G117&lt;0.364,G117&lt;0.628,F117&gt;=2.5,A117&gt;=5.9,A117&gt;=5.55),5.667,IF(AND(D117&lt;2.2,G117&gt;=0.107,D117&gt;=1.65,A117&lt;7.05,G117&lt;0.364,G117&lt;0.628,F117&gt;=2.5,A117&gt;=5.9,A117&gt;=5.55),5.35,IF(AND(D117&gt;=2.2,G117&gt;=0.107,D117&gt;=1.65,A117&lt;7.05,G117&lt;0.364,G117&lt;0.628,F117&gt;=2.5,A117&gt;=5.9,A117&gt;=5.55),5.2,IF(AND(D117&lt;2.25,B117&lt;3.25,D117&lt;2.35,A117&lt;7.55,G117&gt;=0.364,G117&lt;0.628,F117&gt;=2.5,A117&gt;=5.9,A117&gt;=5.55),5.8,IF(AND(D117&gt;=2.25,B117&lt;3.25,D117&lt;2.35,A117&lt;7.55,G117&gt;=0.364,G117&lt;0.628,F117&gt;=2.5,A117&gt;=5.9,A117&gt;=5.55),5.9,"shouldnthappen")))))))))))))))))))))))))))))))))))))</f>
        <v>4.9</v>
      </c>
      <c r="P117" s="1" t="n">
        <f aca="false">IF(AND(D117&gt;=0.75,A117&lt;5.55),3.9,IF(AND(H117&lt;7.482,A117&gt;=5.55),3.45,IF(AND(B117&gt;=3.15,B117&lt;3.25,D117&lt;0.75,A117&lt;5.55),1.262,IF(AND(G117&gt;=0.446,B117&lt;3.15,B117&lt;3.25,D117&lt;0.75,A117&lt;5.55),1.1,IF(AND(G117&lt;0.408,A117&lt;5.05,B117&gt;=3.25,D117&lt;0.75,A117&lt;5.55),1.4,IF(AND(G117&gt;=0.408,A117&lt;5.05,B117&gt;=3.25,D117&lt;0.75,A117&lt;5.55),1.233,IF(AND(G117&gt;=0.676,A117&gt;=5.05,B117&gt;=3.25,D117&lt;0.75,A117&lt;5.55),1.72,IF(AND(H117&lt;9.386,A117&lt;5.85,F117&lt;2.5,H117&gt;=7.482,A117&gt;=5.55),3.5,IF(AND(H117&gt;=9.386,A117&lt;5.85,F117&lt;2.5,H117&gt;=7.482,A117&gt;=5.55),4.275,IF(AND(H117&gt;=16.284,G117&lt;0.865,F117&gt;=2.5,H117&gt;=7.482,A117&gt;=5.55),6.6,IF(AND(G117&lt;0.912,G117&gt;=0.865,F117&gt;=2.5,H117&gt;=7.482,A117&gt;=5.55),4.8,IF(AND(G117&gt;=0.912,G117&gt;=0.865,F117&gt;=2.5,H117&gt;=7.482,A117&gt;=5.55),5.175,IF(AND(A117&gt;=4.95,G117&lt;0.446,B117&lt;3.15,B117&lt;3.25,D117&lt;0.75,A117&lt;5.55),1.6,IF(AND(H117&gt;=12.974,G117&lt;0.676,A117&gt;=5.05,B117&gt;=3.25,D117&lt;0.75,A117&lt;5.55),1.3,IF(AND(D117&lt;1.45,H117&lt;13.531,A117&gt;=5.85,F117&lt;2.5,H117&gt;=7.482,A117&gt;=5.55),4.2,IF(AND(D117&gt;=1.45,H117&lt;13.531,A117&gt;=5.85,F117&lt;2.5,H117&gt;=7.482,A117&gt;=5.55),4.967,IF(AND(G117&lt;0.187,H117&gt;=13.531,A117&gt;=5.85,F117&lt;2.5,H117&gt;=7.482,A117&gt;=5.55),5,IF(AND(H117&gt;=12.675,A117&lt;4.95,G117&lt;0.446,B117&lt;3.15,B117&lt;3.25,D117&lt;0.75,A117&lt;5.55),1.5,IF(AND(H117&lt;10.826,H117&lt;12.974,G117&lt;0.676,A117&gt;=5.05,B117&gt;=3.25,D117&lt;0.75,A117&lt;5.55),1.46,IF(AND(H117&gt;=10.826,H117&lt;12.974,G117&lt;0.676,A117&gt;=5.05,B117&gt;=3.25,D117&lt;0.75,A117&lt;5.55),1.4,IF(AND(A117&lt;6.15,G117&gt;=0.187,H117&gt;=13.531,A117&gt;=5.85,F117&lt;2.5,H117&gt;=7.482,A117&gt;=5.55),4.7,IF(AND(A117&lt;6.85,B117&lt;2.95,H117&lt;16.284,G117&lt;0.865,F117&gt;=2.5,H117&gt;=7.482,A117&gt;=5.55),5.32,IF(AND(A117&gt;=6.85,B117&lt;2.95,H117&lt;16.284,G117&lt;0.865,F117&gt;=2.5,H117&gt;=7.482,A117&gt;=5.55),6.567,IF(AND(A117&lt;4.85,H117&lt;12.675,A117&lt;4.95,G117&lt;0.446,B117&lt;3.15,B117&lt;3.25,D117&lt;0.75,A117&lt;5.55),1.4,IF(AND(A117&gt;=4.85,H117&lt;12.675,A117&lt;4.95,G117&lt;0.446,B117&lt;3.15,B117&lt;3.25,D117&lt;0.75,A117&lt;5.55),1.5,IF(AND(B117&lt;3.1,A117&gt;=6.15,G117&gt;=0.187,H117&gt;=13.531,A117&gt;=5.85,F117&lt;2.5,H117&gt;=7.482,A117&gt;=5.55),4.467,IF(AND(B117&gt;=3.1,A117&gt;=6.15,G117&gt;=0.187,H117&gt;=13.531,A117&gt;=5.85,F117&lt;2.5,H117&gt;=7.482,A117&gt;=5.55),4.7,IF(AND(G117&gt;=0.379,B117&lt;3.15,B117&gt;=2.95,H117&lt;16.284,G117&lt;0.865,F117&gt;=2.5,H117&gt;=7.482,A117&gt;=5.55),5.733,IF(AND(A117&lt;6.6,B117&gt;=3.15,B117&gt;=2.95,H117&lt;16.284,G117&lt;0.865,F117&gt;=2.5,H117&gt;=7.482,A117&gt;=5.55),5.38,IF(AND(A117&lt;6.7,G117&lt;0.379,B117&lt;3.15,B117&gt;=2.95,H117&lt;16.284,G117&lt;0.865,F117&gt;=2.5,H117&gt;=7.482,A117&gt;=5.55),5.3,IF(AND(A117&gt;=6.7,G117&lt;0.379,B117&lt;3.15,B117&gt;=2.95,H117&lt;16.284,G117&lt;0.865,F117&gt;=2.5,H117&gt;=7.482,A117&gt;=5.55),5.16,IF(AND(A117&lt;7.05,A117&gt;=6.6,B117&gt;=3.15,B117&gt;=2.95,H117&lt;16.284,G117&lt;0.865,F117&gt;=2.5,H117&gt;=7.482,A117&gt;=5.55),5.78,IF(AND(A117&gt;=7.05,A117&gt;=6.6,B117&gt;=3.15,B117&gt;=2.95,H117&lt;16.284,G117&lt;0.865,F117&gt;=2.5,H117&gt;=7.482,A117&gt;=5.55),6.1,"shouldnthappen")))))))))))))))))))))))))))))))))</f>
        <v>5.175</v>
      </c>
      <c r="Q117" s="1" t="n">
        <f aca="false">IF(AND(G117&gt;=0.422,B117&lt;3.25,F117&lt;1.5),1.25,IF(AND(G117&gt;=0.082,G117&lt;0.125,F117&gt;=1.5),6.7,IF(AND(G117&lt;0.251,G117&lt;0.422,B117&lt;3.25,F117&lt;1.5),1.38,IF(AND(G117&gt;=0.251,G117&lt;0.422,B117&lt;3.25,F117&lt;1.5),1.55,IF(AND(G117&gt;=0.385,G117&lt;0.633,B117&gt;=3.25,F117&lt;1.5),1.367,IF(AND(B117&lt;3.35,G117&gt;=0.633,B117&gt;=3.25,F117&lt;1.5),1.7,IF(AND(A117&lt;5.85,G117&lt;0.082,G117&lt;0.125,F117&gt;=1.5),4.5,IF(AND(F117&gt;=2.5,D117&lt;1.6,G117&gt;=0.125,F117&gt;=1.5),5.05,IF(AND(H117&gt;=16.774,D117&gt;=1.6,G117&gt;=0.125,F117&gt;=1.5),6.4,IF(AND(D117&gt;=0.5,G117&lt;0.385,G117&lt;0.633,B117&gt;=3.25,F117&lt;1.5),1.6,IF(AND(B117&lt;3.6,B117&gt;=3.35,G117&gt;=0.633,B117&gt;=3.25,F117&lt;1.5),1.55,IF(AND(B117&gt;=3.6,B117&gt;=3.35,G117&gt;=0.633,B117&gt;=3.25,F117&lt;1.5),1.6,IF(AND(D117&lt;1.65,A117&gt;=5.85,G117&lt;0.082,G117&lt;0.125,F117&gt;=1.5),4.7,IF(AND(A117&lt;5.3,F117&lt;2.5,D117&lt;1.6,G117&gt;=0.125,F117&gt;=1.5),3.15,IF(AND(B117&gt;=3.2,H117&lt;16.774,D117&gt;=1.6,G117&gt;=0.125,F117&gt;=1.5),5.675,IF(AND(H117&lt;11.767,D117&lt;0.5,G117&lt;0.385,G117&lt;0.633,B117&gt;=3.25,F117&lt;1.5),1.5,IF(AND(H117&gt;=11.767,D117&lt;0.5,G117&lt;0.385,G117&lt;0.633,B117&gt;=3.25,F117&lt;1.5),1.367,IF(AND(H117&lt;8.367,D117&gt;=1.65,A117&gt;=5.85,G117&lt;0.082,G117&lt;0.125,F117&gt;=1.5),5.7,IF(AND(H117&gt;=8.367,D117&gt;=1.65,A117&gt;=5.85,G117&lt;0.082,G117&lt;0.125,F117&gt;=1.5),5.575,IF(AND(A117&gt;=7.1,B117&lt;3.2,H117&lt;16.774,D117&gt;=1.6,G117&gt;=0.125,F117&gt;=1.5),6.3,IF(AND(H117&gt;=15.395,B117&lt;2.85,A117&gt;=5.3,F117&lt;2.5,D117&lt;1.6,G117&gt;=0.125,F117&gt;=1.5),4.8,IF(AND(H117&lt;8.486,B117&gt;=2.85,A117&gt;=5.3,F117&lt;2.5,D117&lt;1.6,G117&gt;=0.125,F117&gt;=1.5),3.85,IF(AND(D117&gt;=2.1,A117&lt;7.1,B117&lt;3.2,H117&lt;16.774,D117&gt;=1.6,G117&gt;=0.125,F117&gt;=1.5),5.5,IF(AND(B117&gt;=2.75,H117&lt;15.395,B117&lt;2.85,A117&gt;=5.3,F117&lt;2.5,D117&lt;1.6,G117&gt;=0.125,F117&gt;=1.5),4.489,IF(AND(H117&gt;=15.168,H117&gt;=8.486,B117&gt;=2.85,A117&gt;=5.3,F117&lt;2.5,D117&lt;1.6,G117&gt;=0.125,F117&gt;=1.5),4.7,IF(AND(G117&gt;=0.519,D117&lt;2.1,A117&lt;7.1,B117&lt;3.2,H117&lt;16.774,D117&gt;=1.6,G117&gt;=0.125,F117&gt;=1.5),4.925,IF(AND(G117&gt;=0.897,B117&lt;2.75,H117&lt;15.395,B117&lt;2.85,A117&gt;=5.3,F117&lt;2.5,D117&lt;1.6,G117&gt;=0.125,F117&gt;=1.5),4.567,IF(AND(A117&lt;5.65,H117&lt;15.168,H117&gt;=8.486,B117&gt;=2.85,A117&gt;=5.3,F117&lt;2.5,D117&lt;1.6,G117&gt;=0.125,F117&gt;=1.5),4.5,IF(AND(G117&lt;0.23,G117&lt;0.519,D117&lt;2.1,A117&lt;7.1,B117&lt;3.2,H117&lt;16.774,D117&gt;=1.6,G117&gt;=0.125,F117&gt;=1.5),5,IF(AND(A117&lt;5.9,G117&lt;0.897,B117&lt;2.75,H117&lt;15.395,B117&lt;2.85,A117&gt;=5.3,F117&lt;2.5,D117&lt;1.6,G117&gt;=0.125,F117&gt;=1.5),4.1,IF(AND(A117&gt;=5.9,G117&lt;0.897,B117&lt;2.75,H117&lt;15.395,B117&lt;2.85,A117&gt;=5.3,F117&lt;2.5,D117&lt;1.6,G117&gt;=0.125,F117&gt;=1.5),4.5,IF(AND(A117&lt;6.05,A117&gt;=5.65,H117&lt;15.168,H117&gt;=8.486,B117&gt;=2.85,A117&gt;=5.3,F117&lt;2.5,D117&lt;1.6,G117&gt;=0.125,F117&gt;=1.5),4.2,IF(AND(A117&gt;=6.05,A117&gt;=5.65,H117&lt;15.168,H117&gt;=8.486,B117&gt;=2.85,A117&gt;=5.3,F117&lt;2.5,D117&lt;1.6,G117&gt;=0.125,F117&gt;=1.5),4.35,IF(AND(D117&lt;1.95,G117&gt;=0.23,G117&lt;0.519,D117&lt;2.1,A117&lt;7.1,B117&lt;3.2,H117&lt;16.774,D117&gt;=1.6,G117&gt;=0.125,F117&gt;=1.5),5.3,IF(AND(D117&gt;=1.95,G117&gt;=0.23,G117&lt;0.519,D117&lt;2.1,A117&lt;7.1,B117&lt;3.2,H117&lt;16.774,D117&gt;=1.6,G117&gt;=0.125,F117&gt;=1.5),5.2,"shouldnthappen")))))))))))))))))))))))))))))))))))</f>
        <v>5.5</v>
      </c>
      <c r="R117" s="1" t="n">
        <f aca="false">IF(AND(G117&gt;=0.901,F117&lt;1.5),1.9,IF(AND(H117&lt;5.523,D117&lt;0.35,G117&lt;0.901,F117&lt;1.5),1,IF(AND(B117&lt;3.6,D117&gt;=0.35,G117&lt;0.901,F117&lt;1.5),1.575,IF(AND(B117&gt;=3.6,D117&gt;=0.35,G117&lt;0.901,F117&lt;1.5),1.5,IF(AND(G117&gt;=0.837,D117&lt;1.15,D117&lt;1.45,F117&gt;=1.5),3,IF(AND(G117&gt;=0.66,D117&gt;=1.15,D117&lt;1.45,F117&gt;=1.5),4,IF(AND(F117&gt;=2.5,D117&lt;1.55,D117&gt;=1.45,F117&gt;=1.5),5.025,IF(AND(F117&lt;2.5,D117&gt;=1.55,D117&gt;=1.45,F117&gt;=1.5),4.933,IF(AND(B117&lt;2.45,G117&lt;0.837,D117&lt;1.15,D117&lt;1.45,F117&gt;=1.5),3.3,IF(AND(B117&gt;=2.45,G117&lt;0.837,D117&lt;1.15,D117&lt;1.45,F117&gt;=1.5),3.86,IF(AND(B117&gt;=3.05,F117&lt;2.5,D117&lt;1.55,D117&gt;=1.45,F117&gt;=1.5),4.8,IF(AND(D117&gt;=2.45,F117&gt;=2.5,D117&gt;=1.55,D117&gt;=1.45,F117&gt;=1.5),5.875,IF(AND(H117&lt;13.187,G117&lt;0.217,H117&gt;=5.523,D117&lt;0.35,G117&lt;0.901,F117&lt;1.5),1.4,IF(AND(H117&gt;=13.187,G117&lt;0.217,H117&gt;=5.523,D117&lt;0.35,G117&lt;0.901,F117&lt;1.5),1.5,IF(AND(G117&lt;0.33,G117&gt;=0.217,H117&gt;=5.523,D117&lt;0.35,G117&lt;0.901,F117&lt;1.5),1.28,IF(AND(A117&lt;6.05,D117&lt;1.35,G117&lt;0.66,D117&gt;=1.15,D117&lt;1.45,F117&gt;=1.5),4.175,IF(AND(A117&gt;=6.05,D117&lt;1.35,G117&lt;0.66,D117&gt;=1.15,D117&lt;1.45,F117&gt;=1.5),4.3,IF(AND(A117&lt;5.65,D117&gt;=1.35,G117&lt;0.66,D117&gt;=1.15,D117&lt;1.45,F117&gt;=1.5),3.9,IF(AND(A117&gt;=5.65,D117&gt;=1.35,G117&lt;0.66,D117&gt;=1.15,D117&lt;1.45,F117&gt;=1.5),4.52,IF(AND(A117&lt;6.25,B117&lt;3.05,F117&lt;2.5,D117&lt;1.55,D117&gt;=1.45,F117&gt;=1.5),4.5,IF(AND(A117&gt;=6.25,B117&lt;3.05,F117&lt;2.5,D117&lt;1.55,D117&gt;=1.45,F117&gt;=1.5),4.675,IF(AND(A117&gt;=7.25,D117&lt;2.45,F117&gt;=2.5,D117&gt;=1.55,D117&gt;=1.45,F117&gt;=1.5),6.433,IF(AND(D117&gt;=0.25,G117&gt;=0.33,G117&gt;=0.217,H117&gt;=5.523,D117&lt;0.35,G117&lt;0.901,F117&lt;1.5),1.4,IF(AND(A117&lt;6.15,A117&lt;7.25,D117&lt;2.45,F117&gt;=2.5,D117&gt;=1.55,D117&gt;=1.45,F117&gt;=1.5),5.025,IF(AND(H117&lt;6.439,D117&lt;0.25,G117&gt;=0.33,G117&gt;=0.217,H117&gt;=5.523,D117&lt;0.35,G117&lt;0.901,F117&lt;1.5),1.5,IF(AND(H117&gt;=6.439,D117&lt;0.25,G117&gt;=0.33,G117&gt;=0.217,H117&gt;=5.523,D117&lt;0.35,G117&lt;0.901,F117&lt;1.5),1.38,IF(AND(H117&gt;=13.711,A117&gt;=6.15,A117&lt;7.25,D117&lt;2.45,F117&gt;=2.5,D117&gt;=1.55,D117&gt;=1.45,F117&gt;=1.5),5.68,IF(AND(B117&gt;=3.3,H117&lt;13.711,A117&gt;=6.15,A117&lt;7.25,D117&lt;2.45,F117&gt;=2.5,D117&gt;=1.55,D117&gt;=1.45,F117&gt;=1.5),5.6,IF(AND(G117&lt;0.093,B117&lt;3.3,H117&lt;13.711,A117&gt;=6.15,A117&lt;7.25,D117&lt;2.45,F117&gt;=2.5,D117&gt;=1.55,D117&gt;=1.45,F117&gt;=1.5),5.56,IF(AND(D117&lt;1.95,G117&gt;=0.093,B117&lt;3.3,H117&lt;13.711,A117&gt;=6.15,A117&lt;7.25,D117&lt;2.45,F117&gt;=2.5,D117&gt;=1.55,D117&gt;=1.45,F117&gt;=1.5),5.3,IF(AND(B117&lt;3.15,D117&gt;=1.95,G117&gt;=0.093,B117&lt;3.3,H117&lt;13.711,A117&gt;=6.15,A117&lt;7.25,D117&lt;2.45,F117&gt;=2.5,D117&gt;=1.55,D117&gt;=1.45,F117&gt;=1.5),5.1,IF(AND(B117&gt;=3.15,D117&gt;=1.95,G117&gt;=0.093,B117&lt;3.3,H117&lt;13.711,A117&gt;=6.15,A117&lt;7.25,D117&lt;2.45,F117&gt;=2.5,D117&gt;=1.55,D117&gt;=1.45,F117&gt;=1.5),5.15,"shouldnthappen"))))))))))))))))))))))))))))))))</f>
        <v>5.025</v>
      </c>
      <c r="S117" s="1" t="n">
        <f aca="false">IF(AND(G117&gt;=0.859,D117&gt;=0.35,F117&lt;1.5),1.9,IF(AND(D117&lt;1.75,F117&gt;=2.5,F117&gt;=1.5),4.867,IF(AND(H117&lt;8.42,A117&lt;5.05,D117&lt;0.35,F117&lt;1.5),1.42,IF(AND(H117&gt;=14.877,A117&gt;=5.05,D117&lt;0.35,F117&lt;1.5),1.3,IF(AND(B117&lt;3.35,G117&lt;0.859,D117&gt;=0.35,F117&lt;1.5),1.7,IF(AND(B117&gt;=3.35,G117&lt;0.859,D117&gt;=0.35,F117&lt;1.5),1.5,IF(AND(A117&gt;=6.05,B117&lt;2.75,F117&lt;2.5,F117&gt;=1.5),4.733,IF(AND(G117&gt;=0.68,B117&gt;=2.75,F117&lt;2.5,F117&gt;=1.5),4.025,IF(AND(H117&gt;=16.284,D117&gt;=1.75,F117&gt;=2.5,F117&gt;=1.5),6.6,IF(AND(A117&lt;4.35,H117&gt;=8.42,A117&lt;5.05,D117&lt;0.35,F117&lt;1.5),1.1,IF(AND(G117&gt;=0.948,H117&lt;14.877,A117&gt;=5.05,D117&lt;0.35,F117&lt;1.5),1.7,IF(AND(A117&lt;5.3,A117&lt;6.05,B117&lt;2.75,F117&lt;2.5,F117&gt;=1.5),3,IF(AND(H117&gt;=15.168,G117&lt;0.68,B117&gt;=2.75,F117&lt;2.5,F117&gt;=1.5),4.75,IF(AND(H117&gt;=14.005,A117&gt;=4.35,H117&gt;=8.42,A117&lt;5.05,D117&lt;0.35,F117&lt;1.5),1.375,IF(AND(A117&gt;=5.55,G117&lt;0.948,H117&lt;14.877,A117&gt;=5.05,D117&lt;0.35,F117&lt;1.5),1.7,IF(AND(H117&lt;12.363,A117&gt;=5.3,A117&lt;6.05,B117&lt;2.75,F117&lt;2.5,F117&gt;=1.5),3.825,IF(AND(H117&gt;=12.363,A117&gt;=5.3,A117&lt;6.05,B117&lt;2.75,F117&lt;2.5,F117&gt;=1.5),4.033,IF(AND(H117&gt;=14.508,H117&lt;15.168,G117&lt;0.68,B117&gt;=2.75,F117&lt;2.5,F117&gt;=1.5),4.2,IF(AND(D117&gt;=2.35,D117&gt;=2.2,H117&lt;16.284,D117&gt;=1.75,F117&gt;=2.5,F117&gt;=1.5),5.267,IF(AND(G117&lt;0.231,H117&lt;14.005,A117&gt;=4.35,H117&gt;=8.42,A117&lt;5.05,D117&lt;0.35,F117&lt;1.5),1.4,IF(AND(H117&gt;=14.494,A117&lt;5.55,G117&lt;0.948,H117&lt;14.877,A117&gt;=5.05,D117&lt;0.35,F117&lt;1.5),1.6,IF(AND(A117&lt;6.1,H117&lt;14.508,H117&lt;15.168,G117&lt;0.68,B117&gt;=2.75,F117&lt;2.5,F117&gt;=1.5),4.5,IF(AND(A117&lt;6.1,H117&lt;11.8,D117&lt;2.2,H117&lt;16.284,D117&gt;=1.75,F117&gt;=2.5,F117&gt;=1.5),4.95,IF(AND(A117&gt;=6.1,H117&lt;11.8,D117&lt;2.2,H117&lt;16.284,D117&gt;=1.75,F117&gt;=2.5,F117&gt;=1.5),5.333,IF(AND(B117&lt;2.75,H117&gt;=11.8,D117&lt;2.2,H117&lt;16.284,D117&gt;=1.75,F117&gt;=2.5,F117&gt;=1.5),5.1,IF(AND(B117&gt;=3.15,D117&lt;2.35,D117&gt;=2.2,H117&lt;16.284,D117&gt;=1.75,F117&gt;=2.5,F117&gt;=1.5),5.5,IF(AND(B117&gt;=3.35,G117&gt;=0.231,H117&lt;14.005,A117&gt;=4.35,H117&gt;=8.42,A117&lt;5.05,D117&lt;0.35,F117&lt;1.5),1.3,IF(AND(H117&lt;13.869,H117&lt;14.494,A117&lt;5.55,G117&lt;0.948,H117&lt;14.877,A117&gt;=5.05,D117&lt;0.35,F117&lt;1.5),1.5,IF(AND(H117&gt;=13.869,H117&lt;14.494,A117&lt;5.55,G117&lt;0.948,H117&lt;14.877,A117&gt;=5.05,D117&lt;0.35,F117&lt;1.5),1.4,IF(AND(G117&lt;0.636,A117&gt;=6.1,H117&lt;14.508,H117&lt;15.168,G117&lt;0.68,B117&gt;=2.75,F117&lt;2.5,F117&gt;=1.5),4.68,IF(AND(G117&gt;=0.636,A117&gt;=6.1,H117&lt;14.508,H117&lt;15.168,G117&lt;0.68,B117&gt;=2.75,F117&lt;2.5,F117&gt;=1.5),4.4,IF(AND(B117&lt;2.85,B117&gt;=2.75,H117&gt;=11.8,D117&lt;2.2,H117&lt;16.284,D117&gt;=1.75,F117&gt;=2.5,F117&gt;=1.5),6.7,IF(AND(H117&lt;10.626,B117&lt;3.15,D117&lt;2.35,D117&gt;=2.2,H117&lt;16.284,D117&gt;=1.75,F117&gt;=2.5,F117&gt;=1.5),5.1,IF(AND(H117&gt;=10.626,B117&lt;3.15,D117&lt;2.35,D117&gt;=2.2,H117&lt;16.284,D117&gt;=1.75,F117&gt;=2.5,F117&gt;=1.5),5.2,IF(AND(G117&lt;0.378,B117&lt;3.35,G117&gt;=0.231,H117&lt;14.005,A117&gt;=4.35,H117&gt;=8.42,A117&lt;5.05,D117&lt;0.35,F117&lt;1.5),1.2,IF(AND(G117&gt;=0.378,B117&lt;3.35,G117&gt;=0.231,H117&lt;14.005,A117&gt;=4.35,H117&gt;=8.42,A117&lt;5.05,D117&lt;0.35,F117&lt;1.5),1.3,IF(AND(A117&lt;6.2,B117&gt;=2.85,B117&gt;=2.75,H117&gt;=11.8,D117&lt;2.2,H117&lt;16.284,D117&gt;=1.75,F117&gt;=2.5,F117&gt;=1.5),4.9,IF(AND(G117&lt;0.388,A117&gt;=6.2,B117&gt;=2.85,B117&gt;=2.75,H117&gt;=11.8,D117&lt;2.2,H117&lt;16.284,D117&gt;=1.75,F117&gt;=2.5,F117&gt;=1.5),5.52,IF(AND(G117&gt;=0.388,A117&gt;=6.2,B117&gt;=2.85,B117&gt;=2.75,H117&gt;=11.8,D117&lt;2.2,H117&lt;16.284,D117&gt;=1.75,F117&gt;=2.5,F117&gt;=1.5),5.7,"shouldnthappen")))))))))))))))))))))))))))))))))))))))</f>
        <v>5.267</v>
      </c>
      <c r="T117" s="1" t="n">
        <f aca="false">IF(AND(D117&gt;=0.8,A117&lt;5.45),3.7,IF(AND(D117&gt;=0.35,D117&lt;0.8,A117&lt;5.45),1.56,IF(AND(G117&lt;0.164,F117&lt;2.5,A117&gt;=5.45),1.6,IF(AND(H117&gt;=16.718,F117&gt;=2.5,A117&gt;=5.45),6.4,IF(AND(G117&gt;=0.719,H117&lt;16.718,F117&gt;=2.5,A117&gt;=5.45),5.05,IF(AND(A117&lt;4.35,A117&lt;5.05,D117&lt;0.35,D117&lt;0.8,A117&lt;5.45),1.1,IF(AND(H117&gt;=14.494,A117&gt;=5.05,D117&lt;0.35,D117&lt;0.8,A117&lt;5.45),1.6,IF(AND(G117&lt;0.338,D117&lt;1.25,G117&gt;=0.164,F117&lt;2.5,A117&gt;=5.45),4.1,IF(AND(H117&lt;8.397,D117&gt;=1.25,G117&gt;=0.164,F117&lt;2.5,A117&gt;=5.45),4,IF(AND(H117&lt;11.031,H117&lt;14.494,A117&gt;=5.05,D117&lt;0.35,D117&lt;0.8,A117&lt;5.45),1.5,IF(AND(H117&gt;=11.031,H117&lt;14.494,A117&gt;=5.05,D117&lt;0.35,D117&lt;0.8,A117&lt;5.45),1.44,IF(AND(B117&lt;2.65,H117&gt;=8.397,D117&gt;=1.25,G117&gt;=0.164,F117&lt;2.5,A117&gt;=5.45),4.767,IF(AND(H117&lt;7.388,G117&lt;0.487,G117&lt;0.719,H117&lt;16.718,F117&gt;=2.5,A117&gt;=5.45),5.067,IF(AND(G117&lt;0.533,G117&gt;=0.487,G117&lt;0.719,H117&lt;16.718,F117&gt;=2.5,A117&gt;=5.45),5.8,IF(AND(G117&gt;=0.533,G117&gt;=0.487,G117&lt;0.719,H117&lt;16.718,F117&gt;=2.5,A117&gt;=5.45),5.86,IF(AND(B117&lt;3.25,A117&gt;=4.95,A117&gt;=4.35,A117&lt;5.05,D117&lt;0.35,D117&lt;0.8,A117&lt;5.45),1.2,IF(AND(A117&lt;5.6,H117&lt;11.218,G117&gt;=0.338,D117&lt;1.25,G117&gt;=0.164,F117&lt;2.5,A117&gt;=5.45),3.7,IF(AND(A117&gt;=5.6,H117&lt;11.218,G117&gt;=0.338,D117&lt;1.25,G117&gt;=0.164,F117&lt;2.5,A117&gt;=5.45),3.5,IF(AND(H117&lt;12.668,H117&gt;=11.218,G117&gt;=0.338,D117&lt;1.25,G117&gt;=0.164,F117&lt;2.5,A117&gt;=5.45),3.9,IF(AND(H117&gt;=12.668,H117&gt;=11.218,G117&gt;=0.338,D117&lt;1.25,G117&gt;=0.164,F117&lt;2.5,A117&gt;=5.45),4,IF(AND(H117&gt;=15.705,B117&gt;=2.65,H117&gt;=8.397,D117&gt;=1.25,G117&gt;=0.164,F117&lt;2.5,A117&gt;=5.45),4.8,IF(AND(B117&lt;2.75,H117&gt;=7.388,G117&lt;0.487,G117&lt;0.719,H117&lt;16.718,F117&gt;=2.5,A117&gt;=5.45),5.26,IF(AND(B117&lt;2.95,A117&lt;4.5,A117&lt;4.95,A117&gt;=4.35,A117&lt;5.05,D117&lt;0.35,D117&lt;0.8,A117&lt;5.45),1.4,IF(AND(B117&gt;=2.95,A117&lt;4.5,A117&lt;4.95,A117&gt;=4.35,A117&lt;5.05,D117&lt;0.35,D117&lt;0.8,A117&lt;5.45),1.3,IF(AND(H117&gt;=13.924,A117&gt;=4.5,A117&lt;4.95,A117&gt;=4.35,A117&lt;5.05,D117&lt;0.35,D117&lt;0.8,A117&lt;5.45),1.5,IF(AND(G117&lt;0.252,B117&gt;=3.25,A117&gt;=4.95,A117&gt;=4.35,A117&lt;5.05,D117&lt;0.35,D117&lt;0.8,A117&lt;5.45),1.4,IF(AND(G117&gt;=0.252,B117&gt;=3.25,A117&gt;=4.95,A117&gt;=4.35,A117&lt;5.05,D117&lt;0.35,D117&lt;0.8,A117&lt;5.45),1.32,IF(AND(G117&gt;=0.473,H117&lt;15.705,B117&gt;=2.65,H117&gt;=8.397,D117&gt;=1.25,G117&gt;=0.164,F117&lt;2.5,A117&gt;=5.45),4.7,IF(AND(B117&gt;=3.15,B117&gt;=2.75,H117&gt;=7.388,G117&lt;0.487,G117&lt;0.719,H117&lt;16.718,F117&gt;=2.5,A117&gt;=5.45),5.7,IF(AND(B117&lt;3.15,H117&lt;13.924,A117&gt;=4.5,A117&lt;4.95,A117&gt;=4.35,A117&lt;5.05,D117&lt;0.35,D117&lt;0.8,A117&lt;5.45),1.433,IF(AND(B117&gt;=3.15,H117&lt;13.924,A117&gt;=4.5,A117&lt;4.95,A117&gt;=4.35,A117&lt;5.05,D117&lt;0.35,D117&lt;0.8,A117&lt;5.45),1.4,IF(AND(H117&gt;=14.81,G117&lt;0.473,H117&lt;15.705,B117&gt;=2.65,H117&gt;=8.397,D117&gt;=1.25,G117&gt;=0.164,F117&lt;2.5,A117&gt;=5.45),4.2,IF(AND(A117&lt;6.65,B117&lt;3.15,B117&gt;=2.75,H117&gt;=7.388,G117&lt;0.487,G117&lt;0.719,H117&lt;16.718,F117&gt;=2.5,A117&gt;=5.45),5.6,IF(AND(A117&gt;=6.65,B117&lt;3.15,B117&gt;=2.75,H117&gt;=7.388,G117&lt;0.487,G117&lt;0.719,H117&lt;16.718,F117&gt;=2.5,A117&gt;=5.45),5.4,IF(AND(A117&lt;6.15,H117&lt;14.81,G117&lt;0.473,H117&lt;15.705,B117&gt;=2.65,H117&gt;=8.397,D117&gt;=1.25,G117&gt;=0.164,F117&lt;2.5,A117&gt;=5.45),4.5,IF(AND(A117&gt;=6.15,H117&lt;14.81,G117&lt;0.473,H117&lt;15.705,B117&gt;=2.65,H117&gt;=8.397,D117&gt;=1.25,G117&gt;=0.164,F117&lt;2.5,A117&gt;=5.45),4.4,"shouldnthappen"))))))))))))))))))))))))))))))))))))</f>
        <v>5.05</v>
      </c>
      <c r="U117" s="1" t="n">
        <f aca="false">IF(AND(G117&gt;=0.934,F117&lt;1.5),1.7,IF(AND(D117&lt;0.15,D117&lt;0.25,G117&lt;0.934,F117&lt;1.5),1.38,IF(AND(H117&gt;=14.379,D117&gt;=0.25,G117&lt;0.934,F117&lt;1.5),1.7,IF(AND(A117&lt;5.3,D117&lt;1.35,F117&lt;2.5,F117&gt;=1.5),3.15,IF(AND(H117&lt;7.148,D117&gt;=1.35,F117&lt;2.5,F117&gt;=1.5),3.9,IF(AND(G117&lt;0.352,A117&lt;6.15,F117&gt;=2.5,F117&gt;=1.5),4.5,IF(AND(G117&gt;=0.352,A117&lt;6.15,F117&gt;=2.5,F117&gt;=1.5),4.92,IF(AND(B117&lt;2.85,A117&gt;=6.15,F117&gt;=2.5,F117&gt;=1.5),6.2,IF(AND(D117&gt;=0.45,H117&lt;14.379,D117&gt;=0.25,G117&lt;0.934,F117&lt;1.5),1.65,IF(AND(G117&gt;=0.857,A117&gt;=5.3,D117&lt;1.35,F117&lt;2.5,F117&gt;=1.5),4.3,IF(AND(A117&gt;=7.25,B117&gt;=2.85,A117&gt;=6.15,F117&gt;=2.5,F117&gt;=1.5),6.425,IF(AND(H117&lt;9.499,A117&lt;5.05,D117&gt;=0.15,D117&lt;0.25,G117&lt;0.934,F117&lt;1.5),1.4,IF(AND(A117&gt;=5.45,A117&gt;=5.05,D117&gt;=0.15,D117&lt;0.25,G117&lt;0.934,F117&lt;1.5),1.3,IF(AND(B117&gt;=4.15,D117&lt;0.45,H117&lt;14.379,D117&gt;=0.25,G117&lt;0.934,F117&lt;1.5),1.5,IF(AND(A117&gt;=5.75,G117&lt;0.857,A117&gt;=5.3,D117&lt;1.35,F117&lt;2.5,F117&gt;=1.5),4.02,IF(AND(A117&lt;6.65,G117&lt;0.333,H117&gt;=7.148,D117&gt;=1.35,F117&lt;2.5,F117&gt;=1.5),4.475,IF(AND(A117&gt;=6.65,G117&lt;0.333,H117&gt;=7.148,D117&gt;=1.35,F117&lt;2.5,F117&gt;=1.5),4.8,IF(AND(D117&gt;=1.45,G117&gt;=0.333,H117&gt;=7.148,D117&gt;=1.35,F117&lt;2.5,F117&gt;=1.5),4.85,IF(AND(G117&gt;=0.861,A117&lt;7.25,B117&gt;=2.85,A117&gt;=6.15,F117&gt;=2.5,F117&gt;=1.5),5.2,IF(AND(G117&lt;0.571,H117&gt;=9.499,A117&lt;5.05,D117&gt;=0.15,D117&lt;0.25,G117&lt;0.934,F117&lt;1.5),1.2,IF(AND(G117&gt;=0.571,H117&gt;=9.499,A117&lt;5.05,D117&gt;=0.15,D117&lt;0.25,G117&lt;0.934,F117&lt;1.5),1.3,IF(AND(H117&lt;9.283,A117&lt;5.45,A117&gt;=5.05,D117&gt;=0.15,D117&lt;0.25,G117&lt;0.934,F117&lt;1.5),1.5,IF(AND(H117&gt;=9.283,A117&lt;5.45,A117&gt;=5.05,D117&gt;=0.15,D117&lt;0.25,G117&lt;0.934,F117&lt;1.5),1.425,IF(AND(A117&lt;4.9,B117&lt;4.15,D117&lt;0.45,H117&lt;14.379,D117&gt;=0.25,G117&lt;0.934,F117&lt;1.5),1.4,IF(AND(A117&gt;=4.9,B117&lt;4.15,D117&lt;0.45,H117&lt;14.379,D117&gt;=0.25,G117&lt;0.934,F117&lt;1.5),1.325,IF(AND(G117&lt;0.572,A117&lt;5.75,G117&lt;0.857,A117&gt;=5.3,D117&lt;1.35,F117&lt;2.5,F117&gt;=1.5),3.65,IF(AND(G117&gt;=0.572,A117&lt;5.75,G117&lt;0.857,A117&gt;=5.3,D117&lt;1.35,F117&lt;2.5,F117&gt;=1.5),3.9,IF(AND(A117&lt;6.75,D117&lt;1.45,G117&gt;=0.333,H117&gt;=7.148,D117&gt;=1.35,F117&lt;2.5,F117&gt;=1.5),4.4,IF(AND(A117&gt;=6.75,D117&lt;1.45,G117&gt;=0.333,H117&gt;=7.148,D117&gt;=1.35,F117&lt;2.5,F117&gt;=1.5),4.78,IF(AND(A117&lt;6.6,B117&lt;3.25,G117&lt;0.861,A117&lt;7.25,B117&gt;=2.85,A117&gt;=6.15,F117&gt;=2.5,F117&gt;=1.5),5.333,IF(AND(H117&lt;11.461,B117&gt;=3.25,G117&lt;0.861,A117&lt;7.25,B117&gt;=2.85,A117&gt;=6.15,F117&gt;=2.5,F117&gt;=1.5),6.025,IF(AND(H117&gt;=11.461,B117&gt;=3.25,G117&lt;0.861,A117&lt;7.25,B117&gt;=2.85,A117&gt;=6.15,F117&gt;=2.5,F117&gt;=1.5),5.667,IF(AND(H117&gt;=14.564,A117&gt;=6.6,B117&lt;3.25,G117&lt;0.861,A117&lt;7.25,B117&gt;=2.85,A117&gt;=6.15,F117&gt;=2.5,F117&gt;=1.5),5.4,IF(AND(D117&gt;=2.35,H117&lt;14.564,A117&gt;=6.6,B117&lt;3.25,G117&lt;0.861,A117&lt;7.25,B117&gt;=2.85,A117&gt;=6.15,F117&gt;=2.5,F117&gt;=1.5),5.6,IF(AND(A117&lt;6.85,D117&lt;2.35,H117&lt;14.564,A117&gt;=6.6,B117&lt;3.25,G117&lt;0.861,A117&lt;7.25,B117&gt;=2.85,A117&gt;=6.15,F117&gt;=2.5,F117&gt;=1.5),5.9,IF(AND(A117&gt;=6.85,D117&lt;2.35,H117&lt;14.564,A117&gt;=6.6,B117&lt;3.25,G117&lt;0.861,A117&lt;7.25,B117&gt;=2.85,A117&gt;=6.15,F117&gt;=2.5,F117&gt;=1.5),5.78,"shouldnthappen"))))))))))))))))))))))))))))))))))))</f>
        <v>4.92</v>
      </c>
      <c r="V117" s="1" t="n">
        <f aca="false">IF(AND(H117&lt;5.748,A117&lt;5.05,D117&lt;0.75),1,IF(AND(B117&lt;3.15,H117&gt;=5.748,A117&lt;5.05,D117&lt;0.75),1.475,IF(AND(G117&gt;=0.801,D117&lt;0.25,A117&gt;=5.05,D117&lt;0.75),1.7,IF(AND(D117&gt;=0.45,D117&gt;=0.25,A117&gt;=5.05,D117&lt;0.75),1.7,IF(AND(B117&lt;2.35,F117&lt;2.5,B117&lt;2.75,D117&gt;=0.75),4.16,IF(AND(D117&lt;1.75,F117&gt;=2.5,B117&lt;2.75,D117&gt;=0.75),4.875,IF(AND(D117&gt;=1.75,F117&gt;=2.5,B117&lt;2.75,D117&gt;=0.75),5.333,IF(AND(H117&gt;=16.284,D117&gt;=1.55,B117&gt;=2.75,D117&gt;=0.75),6.6,IF(AND(H117&gt;=14.144,B117&gt;=3.15,H117&gt;=5.748,A117&lt;5.05,D117&lt;0.75),1.3,IF(AND(A117&lt;5.45,G117&lt;0.801,D117&lt;0.25,A117&gt;=5.05,D117&lt;0.75),1.5,IF(AND(A117&gt;=5.45,G117&lt;0.801,D117&lt;0.25,A117&gt;=5.05,D117&lt;0.75),1.34,IF(AND(B117&lt;3.75,D117&lt;0.45,D117&gt;=0.25,A117&gt;=5.05,D117&lt;0.75),1.467,IF(AND(B117&gt;=3.75,D117&lt;0.45,D117&gt;=0.25,A117&gt;=5.05,D117&lt;0.75),1.767,IF(AND(G117&gt;=0.896,B117&gt;=2.35,F117&lt;2.5,B117&lt;2.75,D117&gt;=0.75),4.9,IF(AND(H117&lt;15.504,D117&lt;1.35,D117&lt;1.55,B117&gt;=2.75,D117&gt;=0.75),4.2,IF(AND(H117&gt;=15.504,D117&lt;1.35,D117&lt;1.55,B117&gt;=2.75,D117&gt;=0.75),4.6,IF(AND(H117&lt;9.767,D117&gt;=1.35,D117&lt;1.55,B117&gt;=2.75,D117&gt;=0.75),5.1,IF(AND(A117&lt;4.5,H117&lt;14.144,B117&gt;=3.15,H117&gt;=5.748,A117&lt;5.05,D117&lt;0.75),1.3,IF(AND(A117&gt;=4.5,H117&lt;14.144,B117&gt;=3.15,H117&gt;=5.748,A117&lt;5.05,D117&lt;0.75),1.4,IF(AND(D117&gt;=1.15,G117&lt;0.896,B117&gt;=2.35,F117&lt;2.5,B117&lt;2.75,D117&gt;=0.75),4.04,IF(AND(B117&lt;2.9,H117&gt;=9.767,D117&gt;=1.35,D117&lt;1.55,B117&gt;=2.75,D117&gt;=0.75),4.8,IF(AND(D117&lt;1.7,A117&gt;=7.05,H117&lt;16.284,D117&gt;=1.55,B117&gt;=2.75,D117&gt;=0.75),5.8,IF(AND(D117&gt;=1.7,A117&gt;=7.05,H117&lt;16.284,D117&gt;=1.55,B117&gt;=2.75,D117&gt;=0.75),6.3,IF(AND(B117&lt;2.45,D117&lt;1.15,G117&lt;0.896,B117&gt;=2.35,F117&lt;2.5,B117&lt;2.75,D117&gt;=0.75),3.767,IF(AND(B117&gt;=2.45,D117&lt;1.15,G117&lt;0.896,B117&gt;=2.35,F117&lt;2.5,B117&lt;2.75,D117&gt;=0.75),3.167,IF(AND(B117&gt;=3.15,B117&gt;=2.9,H117&gt;=9.767,D117&gt;=1.35,D117&lt;1.55,B117&gt;=2.75,D117&gt;=0.75),4.7,IF(AND(D117&lt;1.9,D117&lt;2.05,A117&lt;7.05,H117&lt;16.284,D117&gt;=1.55,B117&gt;=2.75,D117&gt;=0.75),4.82,IF(AND(D117&gt;=1.9,D117&lt;2.05,A117&lt;7.05,H117&lt;16.284,D117&gt;=1.55,B117&gt;=2.75,D117&gt;=0.75),5.067,IF(AND(H117&lt;12.721,B117&lt;3.15,B117&gt;=2.9,H117&gt;=9.767,D117&gt;=1.35,D117&lt;1.55,B117&gt;=2.75,D117&gt;=0.75),4.5,IF(AND(H117&gt;=12.721,B117&lt;3.15,B117&gt;=2.9,H117&gt;=9.767,D117&gt;=1.35,D117&lt;1.55,B117&gt;=2.75,D117&gt;=0.75),4.433,IF(AND(H117&lt;9.525,G117&lt;0.364,D117&gt;=2.05,A117&lt;7.05,H117&lt;16.284,D117&gt;=1.55,B117&gt;=2.75,D117&gt;=0.75),5.1,IF(AND(A117&lt;6.25,G117&gt;=0.364,D117&gt;=2.05,A117&lt;7.05,H117&lt;16.284,D117&gt;=1.55,B117&gt;=2.75,D117&gt;=0.75),5.4,IF(AND(H117&lt;10.898,H117&gt;=9.525,G117&lt;0.364,D117&gt;=2.05,A117&lt;7.05,H117&lt;16.284,D117&gt;=1.55,B117&gt;=2.75,D117&gt;=0.75),5.6,IF(AND(H117&lt;8.711,A117&gt;=6.25,G117&gt;=0.364,D117&gt;=2.05,A117&lt;7.05,H117&lt;16.284,D117&gt;=1.55,B117&gt;=2.75,D117&gt;=0.75),5.7,IF(AND(H117&gt;=8.711,A117&gt;=6.25,G117&gt;=0.364,D117&gt;=2.05,A117&lt;7.05,H117&lt;16.284,D117&gt;=1.55,B117&gt;=2.75,D117&gt;=0.75),5.84,IF(AND(D117&lt;2.2,H117&gt;=10.898,H117&gt;=9.525,G117&lt;0.364,D117&gt;=2.05,A117&lt;7.05,H117&lt;16.284,D117&gt;=1.55,B117&gt;=2.75,D117&gt;=0.75),5.4,IF(AND(D117&gt;=2.2,H117&gt;=10.898,H117&gt;=9.525,G117&lt;0.364,D117&gt;=2.05,A117&lt;7.05,H117&lt;16.284,D117&gt;=1.55,B117&gt;=2.75,D117&gt;=0.75),5.3,"shouldnthappen")))))))))))))))))))))))))))))))))))))</f>
        <v>5.4</v>
      </c>
      <c r="W117" s="1" t="n">
        <f aca="false">IF(AND(H117&lt;6.926,D117&gt;=0.35,D117&lt;0.8),1.9,IF(AND(H117&gt;=6.926,D117&gt;=0.35,D117&lt;0.8),1.533,IF(AND(H117&lt;13.492,A117&lt;4.75,D117&lt;0.35,D117&lt;0.8),1.1,IF(AND(H117&gt;=13.492,A117&lt;4.75,D117&lt;0.35,D117&lt;0.8),1.375,IF(AND(B117&lt;2.75,A117&gt;=5.85,F117&lt;2.5,D117&gt;=0.8),4.833,IF(AND(B117&lt;3.3,A117&gt;=7.05,F117&gt;=2.5,D117&gt;=0.8),5.8,IF(AND(B117&gt;=3.3,A117&gt;=7.05,F117&gt;=2.5,D117&gt;=0.8),6.325,IF(AND(D117&gt;=0.25,A117&lt;5.05,A117&gt;=4.75,D117&lt;0.35,D117&lt;0.8),1.3,IF(AND(B117&lt;3.6,A117&gt;=5.05,A117&gt;=4.75,D117&lt;0.35,D117&lt;0.8),1.4,IF(AND(H117&lt;10.194,G117&lt;0.412,A117&lt;5.85,F117&lt;2.5,D117&gt;=0.8),4.133,IF(AND(H117&gt;=10.194,G117&lt;0.412,A117&lt;5.85,F117&lt;2.5,D117&gt;=0.8),4.5,IF(AND(A117&lt;5.35,G117&gt;=0.412,A117&lt;5.85,F117&lt;2.5,D117&gt;=0.8),3.15,IF(AND(A117&lt;6.2,B117&gt;=2.75,A117&gt;=5.85,F117&lt;2.5,D117&gt;=0.8),4.3,IF(AND(H117&lt;5.767,A117&lt;6.2,A117&lt;7.05,F117&gt;=2.5,D117&gt;=0.8),4.5,IF(AND(G117&gt;=0.861,A117&gt;=6.2,A117&lt;7.05,F117&gt;=2.5,D117&gt;=0.8),5.2,IF(AND(B117&lt;3.15,D117&lt;0.25,A117&lt;5.05,A117&gt;=4.75,D117&lt;0.35,D117&lt;0.8),1.55,IF(AND(A117&lt;5.45,B117&gt;=3.6,A117&gt;=5.05,A117&gt;=4.75,D117&lt;0.35,D117&lt;0.8),1.5,IF(AND(A117&gt;=5.45,B117&gt;=3.6,A117&gt;=5.05,A117&gt;=4.75,D117&lt;0.35,D117&lt;0.8),1.4,IF(AND(G117&gt;=0.772,A117&gt;=5.35,G117&gt;=0.412,A117&lt;5.85,F117&lt;2.5,D117&gt;=0.8),3.9,IF(AND(D117&gt;=1.45,A117&gt;=6.2,B117&gt;=2.75,A117&gt;=5.85,F117&lt;2.5,D117&gt;=0.8),4.775,IF(AND(G117&lt;0.5,H117&gt;=5.767,A117&lt;6.2,A117&lt;7.05,F117&gt;=2.5,D117&gt;=0.8),5.1,IF(AND(G117&gt;=0.5,H117&gt;=5.767,A117&lt;6.2,A117&lt;7.05,F117&gt;=2.5,D117&gt;=0.8),4.95,IF(AND(B117&gt;=3.25,G117&lt;0.861,A117&gt;=6.2,A117&lt;7.05,F117&gt;=2.5,D117&gt;=0.8),5.75,IF(AND(A117&lt;4.95,B117&gt;=3.15,D117&lt;0.25,A117&lt;5.05,A117&gt;=4.75,D117&lt;0.35,D117&lt;0.8),1.4,IF(AND(A117&lt;5.65,G117&lt;0.772,A117&gt;=5.35,G117&gt;=0.412,A117&lt;5.85,F117&lt;2.5,D117&gt;=0.8),3.6,IF(AND(A117&gt;=5.65,G117&lt;0.772,A117&gt;=5.35,G117&gt;=0.412,A117&lt;5.85,F117&lt;2.5,D117&gt;=0.8),3.5,IF(AND(B117&gt;=3.15,D117&lt;1.45,A117&gt;=6.2,B117&gt;=2.75,A117&gt;=5.85,F117&lt;2.5,D117&gt;=0.8),4.7,IF(AND(A117&gt;=6.65,B117&lt;3.25,G117&lt;0.861,A117&gt;=6.2,A117&lt;7.05,F117&gt;=2.5,D117&gt;=0.8),5.567,IF(AND(H117&lt;9.499,A117&gt;=4.95,B117&gt;=3.15,D117&lt;0.25,A117&lt;5.05,A117&gt;=4.75,D117&lt;0.35,D117&lt;0.8),1.4,IF(AND(H117&gt;=9.499,A117&gt;=4.95,B117&gt;=3.15,D117&lt;0.25,A117&lt;5.05,A117&gt;=4.75,D117&lt;0.35,D117&lt;0.8),1.2,IF(AND(G117&lt;0.765,B117&lt;3.15,D117&lt;1.45,A117&gt;=6.2,B117&gt;=2.75,A117&gt;=5.85,F117&lt;2.5,D117&gt;=0.8),4.4,IF(AND(G117&gt;=0.765,B117&lt;3.15,D117&lt;1.45,A117&gt;=6.2,B117&gt;=2.75,A117&gt;=5.85,F117&lt;2.5,D117&gt;=0.8),4.6,IF(AND(H117&lt;10.667,A117&lt;6.65,B117&lt;3.25,G117&lt;0.861,A117&gt;=6.2,A117&lt;7.05,F117&gt;=2.5,D117&gt;=0.8),5.167,IF(AND(G117&lt;0.627,H117&gt;=10.667,A117&lt;6.65,B117&lt;3.25,G117&lt;0.861,A117&gt;=6.2,A117&lt;7.05,F117&gt;=2.5,D117&gt;=0.8),5.64,IF(AND(G117&gt;=0.627,H117&gt;=10.667,A117&lt;6.65,B117&lt;3.25,G117&lt;0.861,A117&gt;=6.2,A117&lt;7.05,F117&gt;=2.5,D117&gt;=0.8),5.1,"shouldnthappen")))))))))))))))))))))))))))))))))))</f>
        <v>4.95</v>
      </c>
      <c r="X117" s="1" t="n">
        <f aca="false">IF(AND(B117&lt;3.05,H117&lt;6.697,A117&lt;5.45),4.1,IF(AND(B117&gt;=3.05,H117&lt;6.697,A117&lt;5.45),1.48,IF(AND(D117&lt;0.7,A117&lt;5.9,A117&gt;=5.45),1.4,IF(AND(A117&lt;4.35,B117&lt;3.3,H117&gt;=6.697,A117&lt;5.45),1.1,IF(AND(G117&lt;0.372,D117&gt;=0.7,A117&lt;5.9,A117&gt;=5.45),4.36,IF(AND(A117&gt;=4.9,A117&gt;=4.35,B117&lt;3.3,H117&gt;=6.697,A117&lt;5.45),1.6,IF(AND(H117&gt;=14.171,A117&lt;5.15,B117&gt;=3.3,H117&gt;=6.697,A117&lt;5.45),1.6,IF(AND(G117&lt;0.451,A117&gt;=5.15,B117&gt;=3.3,H117&gt;=6.697,A117&lt;5.45),1.367,IF(AND(G117&gt;=0.451,A117&gt;=5.15,B117&gt;=3.3,H117&gt;=6.697,A117&lt;5.45),1.5,IF(AND(G117&lt;0.332,D117&lt;1.45,F117&lt;2.5,A117&gt;=5.9,A117&gt;=5.45),4.35,IF(AND(A117&lt;6.15,D117&gt;=1.45,F117&lt;2.5,A117&gt;=5.9,A117&gt;=5.45),5.1,IF(AND(D117&gt;=2.4,G117&lt;0.432,F117&gt;=2.5,A117&gt;=5.9,A117&gt;=5.45),5.78,IF(AND(A117&lt;6.15,G117&gt;=0.432,F117&gt;=2.5,A117&gt;=5.9,A117&gt;=5.45),4.9,IF(AND(B117&lt;3.1,A117&lt;4.9,A117&gt;=4.35,B117&lt;3.3,H117&gt;=6.697,A117&lt;5.45),1.4,IF(AND(B117&gt;=3.1,A117&lt;4.9,A117&gt;=4.35,B117&lt;3.3,H117&gt;=6.697,A117&lt;5.45),1.3,IF(AND(G117&lt;0.343,H117&lt;14.171,A117&lt;5.15,B117&gt;=3.3,H117&gt;=6.697,A117&lt;5.45),1.433,IF(AND(G117&gt;=0.343,H117&lt;14.171,A117&lt;5.15,B117&gt;=3.3,H117&gt;=6.697,A117&lt;5.45),1.525,IF(AND(D117&lt;1.05,B117&lt;2.55,G117&gt;=0.372,D117&gt;=0.7,A117&lt;5.9,A117&gt;=5.45),3.7,IF(AND(H117&lt;10.596,B117&gt;=2.55,G117&gt;=0.372,D117&gt;=0.7,A117&lt;5.9,A117&gt;=5.45),3.525,IF(AND(H117&gt;=10.596,B117&gt;=2.55,G117&gt;=0.372,D117&gt;=0.7,A117&lt;5.9,A117&gt;=5.45),3.9,IF(AND(H117&lt;14.314,G117&gt;=0.332,D117&lt;1.45,F117&lt;2.5,A117&gt;=5.9,A117&gt;=5.45),4.4,IF(AND(H117&gt;=14.314,G117&gt;=0.332,D117&lt;1.45,F117&lt;2.5,A117&gt;=5.9,A117&gt;=5.45),4.7,IF(AND(H117&lt;13.906,A117&gt;=6.15,D117&gt;=1.45,F117&lt;2.5,A117&gt;=5.9,A117&gt;=5.45),4.675,IF(AND(H117&gt;=13.906,A117&gt;=6.15,D117&gt;=1.45,F117&lt;2.5,A117&gt;=5.9,A117&gt;=5.45),4.9,IF(AND(G117&lt;0.093,D117&lt;2.4,G117&lt;0.432,F117&gt;=2.5,A117&gt;=5.9,A117&gt;=5.45),5.6,IF(AND(B117&lt;2.95,A117&gt;=6.15,G117&gt;=0.432,F117&gt;=2.5,A117&gt;=5.9,A117&gt;=5.45),5.86,IF(AND(A117&lt;5.55,D117&gt;=1.05,B117&lt;2.55,G117&gt;=0.372,D117&gt;=0.7,A117&lt;5.9,A117&gt;=5.45),4,IF(AND(A117&gt;=5.55,D117&gt;=1.05,B117&lt;2.55,G117&gt;=0.372,D117&gt;=0.7,A117&lt;5.9,A117&gt;=5.45),3.9,IF(AND(D117&lt;1.7,G117&gt;=0.093,D117&lt;2.4,G117&lt;0.432,F117&gt;=2.5,A117&gt;=5.9,A117&gt;=5.45),5.05,IF(AND(G117&gt;=0.774,B117&gt;=2.95,A117&gt;=6.15,G117&gt;=0.432,F117&gt;=2.5,A117&gt;=5.9,A117&gt;=5.45),5.3,IF(AND(G117&gt;=0.312,D117&gt;=1.7,G117&gt;=0.093,D117&lt;2.4,G117&lt;0.432,F117&gt;=2.5,A117&gt;=5.9,A117&gt;=5.45),5.4,IF(AND(D117&lt;2.45,G117&lt;0.774,B117&gt;=2.95,A117&gt;=6.15,G117&gt;=0.432,F117&gt;=2.5,A117&gt;=5.9,A117&gt;=5.45),5.66,IF(AND(D117&gt;=2.45,G117&lt;0.774,B117&gt;=2.95,A117&gt;=6.15,G117&gt;=0.432,F117&gt;=2.5,A117&gt;=5.9,A117&gt;=5.45),6,IF(AND(G117&gt;=0.301,G117&lt;0.312,D117&gt;=1.7,G117&gt;=0.093,D117&lt;2.4,G117&lt;0.432,F117&gt;=2.5,A117&gt;=5.9,A117&gt;=5.45),5.1,IF(AND(A117&lt;6.45,G117&lt;0.301,G117&lt;0.312,D117&gt;=1.7,G117&gt;=0.093,D117&lt;2.4,G117&lt;0.432,F117&gt;=2.5,A117&gt;=5.9,A117&gt;=5.45),5.3,IF(AND(A117&gt;=6.45,G117&lt;0.301,G117&lt;0.312,D117&gt;=1.7,G117&gt;=0.093,D117&lt;2.4,G117&lt;0.432,F117&gt;=2.5,A117&gt;=5.9,A117&gt;=5.45),5.2,"shouldnthappen"))))))))))))))))))))))))))))))))))))</f>
        <v>3.525</v>
      </c>
      <c r="Y117" s="1" t="n">
        <f aca="false">IF(AND(H117&lt;6.51,F117&lt;1.5),1.8,IF(AND(H117&gt;=16.674,F117&gt;=1.5),6.533,IF(AND(D117&gt;=0.45,H117&gt;=6.51,F117&lt;1.5),1.667,IF(AND(H117&gt;=13.805,G117&lt;0.154,H117&lt;16.674,F117&gt;=1.5),6.7,IF(AND(D117&lt;0.15,A117&lt;5.05,D117&lt;0.45,H117&gt;=6.51,F117&lt;1.5),1.4,IF(AND(H117&gt;=13.586,A117&gt;=5.05,D117&lt;0.45,H117&gt;=6.51,F117&lt;1.5),1.3,IF(AND(F117&lt;2.5,H117&lt;13.805,G117&lt;0.154,H117&lt;16.674,F117&gt;=1.5),4.6,IF(AND(H117&lt;8.929,D117&lt;1.35,G117&gt;=0.154,H117&lt;16.674,F117&gt;=1.5),3.64,IF(AND(G117&lt;0.05,H117&lt;13.586,A117&gt;=5.05,D117&lt;0.45,H117&gt;=6.51,F117&lt;1.5),1.4,IF(AND(G117&gt;=0.107,F117&gt;=2.5,H117&lt;13.805,G117&lt;0.154,H117&lt;16.674,F117&gt;=1.5),5.3,IF(AND(B117&gt;=2.75,H117&gt;=8.929,D117&lt;1.35,G117&gt;=0.154,H117&lt;16.674,F117&gt;=1.5),4.433,IF(AND(D117&gt;=1.55,F117&lt;2.5,D117&gt;=1.35,G117&gt;=0.154,H117&lt;16.674,F117&gt;=1.5),4.975,IF(AND(H117&lt;6.93,F117&gt;=2.5,D117&gt;=1.35,G117&gt;=0.154,H117&lt;16.674,F117&gt;=1.5),4.5,IF(AND(H117&lt;12.675,G117&lt;0.217,D117&gt;=0.15,A117&lt;5.05,D117&lt;0.45,H117&gt;=6.51,F117&lt;1.5),1.4,IF(AND(H117&gt;=12.675,G117&lt;0.217,D117&gt;=0.15,A117&lt;5.05,D117&lt;0.45,H117&gt;=6.51,F117&lt;1.5),1.5,IF(AND(A117&lt;4.65,G117&gt;=0.217,D117&gt;=0.15,A117&lt;5.05,D117&lt;0.45,H117&gt;=6.51,F117&lt;1.5),1.35,IF(AND(D117&lt;0.25,G117&gt;=0.05,H117&lt;13.586,A117&gt;=5.05,D117&lt;0.45,H117&gt;=6.51,F117&lt;1.5),1.467,IF(AND(D117&gt;=0.25,G117&gt;=0.05,H117&lt;13.586,A117&gt;=5.05,D117&lt;0.45,H117&gt;=6.51,F117&lt;1.5),1.5,IF(AND(H117&lt;9.15,G117&lt;0.107,F117&gt;=2.5,H117&lt;13.805,G117&lt;0.154,H117&lt;16.674,F117&gt;=1.5),5.7,IF(AND(H117&gt;=9.15,G117&lt;0.107,F117&gt;=2.5,H117&lt;13.805,G117&lt;0.154,H117&lt;16.674,F117&gt;=1.5),5.6,IF(AND(G117&lt;0.404,B117&lt;2.75,H117&gt;=8.929,D117&lt;1.35,G117&gt;=0.154,H117&lt;16.674,F117&gt;=1.5),4.15,IF(AND(G117&gt;=0.404,B117&lt;2.75,H117&gt;=8.929,D117&lt;1.35,G117&gt;=0.154,H117&lt;16.674,F117&gt;=1.5),3.9,IF(AND(A117&gt;=6.75,D117&lt;1.55,F117&lt;2.5,D117&gt;=1.35,G117&gt;=0.154,H117&lt;16.674,F117&gt;=1.5),4.82,IF(AND(D117&lt;0.25,A117&gt;=4.65,G117&gt;=0.217,D117&gt;=0.15,A117&lt;5.05,D117&lt;0.45,H117&gt;=6.51,F117&lt;1.5),1.325,IF(AND(D117&gt;=0.25,A117&gt;=4.65,G117&gt;=0.217,D117&gt;=0.15,A117&lt;5.05,D117&lt;0.45,H117&gt;=6.51,F117&lt;1.5),1.3,IF(AND(A117&lt;6.55,A117&lt;6.75,D117&lt;1.55,F117&lt;2.5,D117&gt;=1.35,G117&gt;=0.154,H117&lt;16.674,F117&gt;=1.5),4.575,IF(AND(A117&gt;=6.55,A117&lt;6.75,D117&lt;1.55,F117&lt;2.5,D117&gt;=1.35,G117&gt;=0.154,H117&lt;16.674,F117&gt;=1.5),4.4,IF(AND(B117&lt;2.9,D117&lt;2.05,H117&gt;=6.93,F117&gt;=2.5,D117&gt;=1.35,G117&gt;=0.154,H117&lt;16.674,F117&gt;=1.5),5.05,IF(AND(H117&lt;8.884,D117&gt;=2.05,H117&gt;=6.93,F117&gt;=2.5,D117&gt;=1.35,G117&gt;=0.154,H117&lt;16.674,F117&gt;=1.5),5.1,IF(AND(H117&lt;13.711,B117&gt;=2.9,D117&lt;2.05,H117&gt;=6.93,F117&gt;=2.5,D117&gt;=1.35,G117&gt;=0.154,H117&lt;16.674,F117&gt;=1.5),5,IF(AND(H117&gt;=13.711,B117&gt;=2.9,D117&lt;2.05,H117&gt;=6.93,F117&gt;=2.5,D117&gt;=1.35,G117&gt;=0.154,H117&lt;16.674,F117&gt;=1.5),5.8,IF(AND(B117&lt;3.15,H117&gt;=8.884,D117&gt;=2.05,H117&gt;=6.93,F117&gt;=2.5,D117&gt;=1.35,G117&gt;=0.154,H117&lt;16.674,F117&gt;=1.5),5.56,IF(AND(B117&gt;=3.15,H117&gt;=8.884,D117&gt;=2.05,H117&gt;=6.93,F117&gt;=2.5,D117&gt;=1.35,G117&gt;=0.154,H117&lt;16.674,F117&gt;=1.5),5.9,"shouldnthappen")))))))))))))))))))))))))))))))))</f>
        <v>5.56</v>
      </c>
      <c r="Z117" s="1" t="n">
        <f aca="false">IF(AND(F117&gt;=2,B117&gt;=3.35),5.6,IF(AND(A117&lt;6.65,H117&gt;=15.076,B117&lt;3.35),4.8,IF(AND(A117&gt;=6.65,H117&gt;=15.076,B117&lt;3.35),6.15,IF(AND(H117&lt;6.542,F117&lt;2,B117&gt;=3.35),1.767,IF(AND(G117&gt;=0.653,D117&lt;0.75,H117&lt;15.076,B117&lt;3.35),1.55,IF(AND(D117&lt;0.15,G117&lt;0.653,D117&lt;0.75,H117&lt;15.076,B117&lt;3.35),1.1,IF(AND(G117&lt;0.356,A117&lt;5.05,H117&gt;=6.542,F117&lt;2,B117&gt;=3.35),1.4,IF(AND(G117&gt;=0.356,A117&lt;5.05,H117&gt;=6.542,F117&lt;2,B117&gt;=3.35),1.3,IF(AND(G117&gt;=0.566,A117&gt;=5.05,H117&gt;=6.542,F117&lt;2,B117&gt;=3.35),1.6,IF(AND(B117&gt;=3.1,D117&gt;=0.15,G117&lt;0.653,D117&lt;0.75,H117&lt;15.076,B117&lt;3.35),1.367,IF(AND(B117&gt;=2.65,D117&lt;1.45,B117&lt;2.75,D117&gt;=0.75,H117&lt;15.076,B117&lt;3.35),3.96,IF(AND(G117&lt;0.352,D117&gt;=1.45,B117&lt;2.75,D117&gt;=0.75,H117&lt;15.076,B117&lt;3.35),4.5,IF(AND(D117&gt;=1.35,A117&lt;6.2,B117&gt;=2.75,D117&gt;=0.75,H117&lt;15.076,B117&lt;3.35),4.733,IF(AND(A117&lt;4.7,B117&lt;3.1,D117&gt;=0.15,G117&lt;0.653,D117&lt;0.75,H117&lt;15.076,B117&lt;3.35),1.36,IF(AND(A117&gt;=4.7,B117&lt;3.1,D117&gt;=0.15,G117&lt;0.653,D117&lt;0.75,H117&lt;15.076,B117&lt;3.35),1.6,IF(AND(A117&lt;5.2,B117&lt;2.65,D117&lt;1.45,B117&lt;2.75,D117&gt;=0.75,H117&lt;15.076,B117&lt;3.35),3.3,IF(AND(A117&lt;6.5,G117&gt;=0.352,D117&gt;=1.45,B117&lt;2.75,D117&gt;=0.75,H117&lt;15.076,B117&lt;3.35),5,IF(AND(A117&gt;=6.5,G117&gt;=0.352,D117&gt;=1.45,B117&lt;2.75,D117&gt;=0.75,H117&lt;15.076,B117&lt;3.35),5.8,IF(AND(H117&lt;8.486,D117&lt;1.35,A117&lt;6.2,B117&gt;=2.75,D117&gt;=0.75,H117&lt;15.076,B117&lt;3.35),3.975,IF(AND(G117&lt;0.187,F117&lt;2.5,A117&gt;=6.2,B117&gt;=2.75,D117&gt;=0.75,H117&lt;15.076,B117&lt;3.35),5,IF(AND(G117&gt;=0.187,F117&lt;2.5,A117&gt;=6.2,B117&gt;=2.75,D117&gt;=0.75,H117&lt;15.076,B117&lt;3.35),4.525,IF(AND(A117&gt;=7.25,F117&gt;=2.5,A117&gt;=6.2,B117&gt;=2.75,D117&gt;=0.75,H117&lt;15.076,B117&lt;3.35),6.5,IF(AND(G117&lt;0.185,B117&lt;3.6,G117&lt;0.566,A117&gt;=5.05,H117&gt;=6.542,F117&lt;2,B117&gt;=3.35),1.45,IF(AND(G117&gt;=0.185,B117&lt;3.6,G117&lt;0.566,A117&gt;=5.05,H117&gt;=6.542,F117&lt;2,B117&gt;=3.35),1.34,IF(AND(G117&lt;0.13,B117&gt;=3.6,G117&lt;0.566,A117&gt;=5.05,H117&gt;=6.542,F117&lt;2,B117&gt;=3.35),1.45,IF(AND(G117&gt;=0.13,B117&gt;=3.6,G117&lt;0.566,A117&gt;=5.05,H117&gt;=6.542,F117&lt;2,B117&gt;=3.35),1.5,IF(AND(D117&lt;1.05,A117&gt;=5.2,B117&lt;2.65,D117&lt;1.45,B117&lt;2.75,D117&gt;=0.75,H117&lt;15.076,B117&lt;3.35),3.5,IF(AND(D117&gt;=1.05,A117&gt;=5.2,B117&lt;2.65,D117&lt;1.45,B117&lt;2.75,D117&gt;=0.75,H117&lt;15.076,B117&lt;3.35),3.94,IF(AND(H117&lt;10.983,H117&gt;=8.486,D117&lt;1.35,A117&lt;6.2,B117&gt;=2.75,D117&gt;=0.75,H117&lt;15.076,B117&lt;3.35),4.38,IF(AND(H117&gt;=10.983,H117&gt;=8.486,D117&lt;1.35,A117&lt;6.2,B117&gt;=2.75,D117&gt;=0.75,H117&lt;15.076,B117&lt;3.35),4.1,IF(AND(B117&gt;=3.25,A117&lt;7.25,F117&gt;=2.5,A117&gt;=6.2,B117&gt;=2.75,D117&gt;=0.75,H117&lt;15.076,B117&lt;3.35),5.7,IF(AND(B117&lt;2.95,B117&lt;3.25,A117&lt;7.25,F117&gt;=2.5,A117&gt;=6.2,B117&gt;=2.75,D117&gt;=0.75,H117&lt;15.076,B117&lt;3.35),5.6,IF(AND(H117&gt;=13.711,B117&gt;=2.95,B117&lt;3.25,A117&lt;7.25,F117&gt;=2.5,A117&gt;=6.2,B117&gt;=2.75,D117&gt;=0.75,H117&lt;15.076,B117&lt;3.35),5.8,IF(AND(A117&gt;=6.8,H117&lt;13.711,B117&gt;=2.95,B117&lt;3.25,A117&lt;7.25,F117&gt;=2.5,A117&gt;=6.2,B117&gt;=2.75,D117&gt;=0.75,H117&lt;15.076,B117&lt;3.35),5.1,IF(AND(H117&lt;12.921,A117&lt;6.8,H117&lt;13.711,B117&gt;=2.95,B117&lt;3.25,A117&lt;7.25,F117&gt;=2.5,A117&gt;=6.2,B117&gt;=2.75,D117&gt;=0.75,H117&lt;15.076,B117&lt;3.35),5.34,IF(AND(H117&gt;=12.921,A117&lt;6.8,H117&lt;13.711,B117&gt;=2.95,B117&lt;3.25,A117&lt;7.25,F117&gt;=2.5,A117&gt;=6.2,B117&gt;=2.75,D117&gt;=0.75,H117&lt;15.076,B117&lt;3.35),5.133,"shouldnthappen"))))))))))))))))))))))))))))))))))))</f>
        <v>4.733</v>
      </c>
      <c r="AA117" s="1" t="n">
        <f aca="false">IF(AND(D117&gt;=0.45,A117&lt;5.05,D117&lt;0.8),1.6,IF(AND(D117&gt;=0.45,A117&gt;=5.05,D117&lt;0.8),1.7,IF(AND(H117&gt;=16.244,F117&gt;=2.5,D117&gt;=0.8),6.533,IF(AND(A117&lt;4.35,D117&lt;0.45,A117&lt;5.05,D117&lt;0.8),1.1,IF(AND(H117&gt;=14.877,D117&lt;0.45,A117&gt;=5.05,D117&lt;0.8),1.3,IF(AND(D117&gt;=1.4,A117&lt;5.65,F117&lt;2.5,D117&gt;=0.8),4.5,IF(AND(A117&gt;=7.25,H117&lt;16.244,F117&gt;=2.5,D117&gt;=0.8),6.5,IF(AND(A117&gt;=4.75,A117&gt;=4.35,D117&lt;0.45,A117&lt;5.05,D117&lt;0.8),1.35,IF(AND(A117&lt;5.3,D117&lt;1.4,A117&lt;5.65,F117&lt;2.5,D117&gt;=0.8),3.1,IF(AND(A117&gt;=6.8,A117&gt;=6.55,A117&gt;=5.65,F117&lt;2.5,D117&gt;=0.8),4.9,IF(AND(H117&lt;5.767,A117&lt;7.25,H117&lt;16.244,F117&gt;=2.5,D117&gt;=0.8),4.5,IF(AND(G117&gt;=0.522,A117&lt;4.75,A117&gt;=4.35,D117&lt;0.45,A117&lt;5.05,D117&lt;0.8),1.2,IF(AND(G117&gt;=0.948,D117&lt;0.35,H117&lt;14.877,D117&lt;0.45,A117&gt;=5.05,D117&lt;0.8),1.7,IF(AND(H117&lt;13.089,D117&gt;=0.35,H117&lt;14.877,D117&lt;0.45,A117&gt;=5.05,D117&lt;0.8),1.5,IF(AND(H117&gt;=13.089,D117&gt;=0.35,H117&lt;14.877,D117&lt;0.45,A117&gt;=5.05,D117&lt;0.8),1.3,IF(AND(B117&gt;=2.95,A117&gt;=5.3,D117&lt;1.4,A117&lt;5.65,F117&lt;2.5,D117&gt;=0.8),4.1,IF(AND(H117&lt;9.181,A117&lt;6.05,A117&lt;6.55,A117&gt;=5.65,F117&lt;2.5,D117&gt;=0.8),5.1,IF(AND(H117&gt;=9.181,A117&lt;6.05,A117&lt;6.55,A117&gt;=5.65,F117&lt;2.5,D117&gt;=0.8),4.3,IF(AND(G117&gt;=0.867,A117&gt;=6.05,A117&lt;6.55,A117&gt;=5.65,F117&lt;2.5,D117&gt;=0.8),4.9,IF(AND(B117&lt;3.05,A117&lt;6.8,A117&gt;=6.55,A117&gt;=5.65,F117&lt;2.5,D117&gt;=0.8),5,IF(AND(B117&gt;=3.05,A117&lt;6.8,A117&gt;=6.55,A117&gt;=5.65,F117&lt;2.5,D117&gt;=0.8),4.55,IF(AND(H117&gt;=14.144,G117&lt;0.522,A117&lt;4.75,A117&gt;=4.35,D117&lt;0.45,A117&lt;5.05,D117&lt;0.8),1.3,IF(AND(B117&lt;2.7,B117&lt;2.95,A117&gt;=5.3,D117&lt;1.4,A117&lt;5.65,F117&lt;2.5,D117&gt;=0.8),3.78,IF(AND(B117&gt;=2.7,B117&lt;2.95,A117&gt;=5.3,D117&lt;1.4,A117&lt;5.65,F117&lt;2.5,D117&gt;=0.8),3.6,IF(AND(G117&lt;0.638,G117&lt;0.867,A117&gt;=6.05,A117&lt;6.55,A117&gt;=5.65,F117&lt;2.5,D117&gt;=0.8),4.433,IF(AND(G117&gt;=0.638,G117&lt;0.867,A117&gt;=6.05,A117&lt;6.55,A117&gt;=5.65,F117&lt;2.5,D117&gt;=0.8),4,IF(AND(A117&lt;6.35,H117&lt;11.146,H117&gt;=5.767,A117&lt;7.25,H117&lt;16.244,F117&gt;=2.5,D117&gt;=0.8),5.1,IF(AND(A117&lt;4.5,H117&lt;14.144,G117&lt;0.522,A117&lt;4.75,A117&gt;=4.35,D117&lt;0.45,A117&lt;5.05,D117&lt;0.8),1.35,IF(AND(A117&gt;=4.5,H117&lt;14.144,G117&lt;0.522,A117&lt;4.75,A117&gt;=4.35,D117&lt;0.45,A117&lt;5.05,D117&lt;0.8),1.4,IF(AND(A117&lt;5.15,B117&lt;3.75,G117&lt;0.948,D117&lt;0.35,H117&lt;14.877,D117&lt;0.45,A117&gt;=5.05,D117&lt;0.8),1.4,IF(AND(A117&gt;=5.15,B117&lt;3.75,G117&lt;0.948,D117&lt;0.35,H117&lt;14.877,D117&lt;0.45,A117&gt;=5.05,D117&lt;0.8),1.5,IF(AND(G117&lt;0.112,B117&gt;=3.75,G117&lt;0.948,D117&lt;0.35,H117&lt;14.877,D117&lt;0.45,A117&gt;=5.05,D117&lt;0.8),1.5,IF(AND(G117&gt;=0.112,B117&gt;=3.75,G117&lt;0.948,D117&lt;0.35,H117&lt;14.877,D117&lt;0.45,A117&gt;=5.05,D117&lt;0.8),1.6,IF(AND(G117&lt;0.075,A117&gt;=6.35,H117&lt;11.146,H117&gt;=5.767,A117&lt;7.25,H117&lt;16.244,F117&gt;=2.5,D117&gt;=0.8),5.5,IF(AND(G117&gt;=0.075,A117&gt;=6.35,H117&lt;11.146,H117&gt;=5.767,A117&lt;7.25,H117&lt;16.244,F117&gt;=2.5,D117&gt;=0.8),5.24,IF(AND(B117&lt;2.95,D117&lt;1.9,H117&gt;=11.146,H117&gt;=5.767,A117&lt;7.25,H117&lt;16.244,F117&gt;=2.5,D117&gt;=0.8),5.65,IF(AND(B117&gt;=2.95,D117&lt;1.9,H117&gt;=11.146,H117&gt;=5.767,A117&lt;7.25,H117&lt;16.244,F117&gt;=2.5,D117&gt;=0.8),5.8,IF(AND(H117&lt;13.42,D117&gt;=1.9,H117&gt;=11.146,H117&gt;=5.767,A117&lt;7.25,H117&lt;16.244,F117&gt;=2.5,D117&gt;=0.8),5.6,IF(AND(H117&gt;=13.42,D117&gt;=1.9,H117&gt;=11.146,H117&gt;=5.767,A117&lt;7.25,H117&lt;16.244,F117&gt;=2.5,D117&gt;=0.8),5.34,"shouldnthappen")))))))))))))))))))))))))))))))))))))))</f>
        <v>5.1</v>
      </c>
      <c r="AB117" s="1" t="n">
        <f aca="false">IF(AND(D117&gt;=0.35,F117&lt;1.5),1.5,IF(AND(F117&lt;2.5,D117&gt;=1.55,F117&gt;=1.5),4.85,IF(AND(H117&lt;8.308,D117&lt;0.15,D117&lt;0.35,F117&lt;1.5),1.5,IF(AND(H117&gt;=8.308,D117&lt;0.15,D117&lt;0.35,F117&lt;1.5),1.4,IF(AND(H117&lt;5.523,D117&gt;=0.15,D117&lt;0.35,F117&lt;1.5),1,IF(AND(G117&lt;0.572,H117&lt;10.688,D117&lt;1.55,F117&gt;=1.5),3.75,IF(AND(B117&gt;=3.5,F117&gt;=2.5,D117&gt;=1.55,F117&gt;=1.5),6.3,IF(AND(A117&gt;=5.65,G117&gt;=0.572,H117&lt;10.688,D117&lt;1.55,F117&gt;=1.5),4.45,IF(AND(B117&gt;=2.85,A117&lt;6.15,H117&gt;=10.688,D117&lt;1.55,F117&gt;=1.5),4.35,IF(AND(H117&gt;=16.284,B117&lt;3.5,F117&gt;=2.5,D117&gt;=1.55,F117&gt;=1.5),6.6,IF(AND(G117&gt;=0.241,G117&lt;0.338,H117&gt;=5.523,D117&gt;=0.15,D117&lt;0.35,F117&lt;1.5),1.25,IF(AND(A117&lt;5.05,G117&gt;=0.338,H117&gt;=5.523,D117&gt;=0.15,D117&lt;0.35,F117&lt;1.5),1.35,IF(AND(B117&lt;2.7,A117&lt;5.65,G117&gt;=0.572,H117&lt;10.688,D117&lt;1.55,F117&gt;=1.5),4,IF(AND(B117&gt;=2.7,A117&lt;5.65,G117&gt;=0.572,H117&lt;10.688,D117&lt;1.55,F117&gt;=1.5),3.6,IF(AND(B117&lt;2.45,B117&lt;2.85,A117&lt;6.15,H117&gt;=10.688,D117&lt;1.55,F117&gt;=1.5),3.7,IF(AND(A117&lt;6.25,B117&lt;2.85,A117&gt;=6.15,H117&gt;=10.688,D117&lt;1.55,F117&gt;=1.5),4.5,IF(AND(A117&gt;=6.25,B117&lt;2.85,A117&gt;=6.15,H117&gt;=10.688,D117&lt;1.55,F117&gt;=1.5),4.86,IF(AND(D117&gt;=1.45,B117&gt;=2.85,A117&gt;=6.15,H117&gt;=10.688,D117&lt;1.55,F117&gt;=1.5),4.8,IF(AND(H117&lt;8.202,H117&lt;16.284,B117&lt;3.5,F117&gt;=2.5,D117&gt;=1.55,F117&gt;=1.5),5.7,IF(AND(A117&gt;=5.1,G117&lt;0.241,G117&lt;0.338,H117&gt;=5.523,D117&gt;=0.15,D117&lt;0.35,F117&lt;1.5),1.5,IF(AND(B117&gt;=3.75,A117&gt;=5.05,G117&gt;=0.338,H117&gt;=5.523,D117&gt;=0.15,D117&lt;0.35,F117&lt;1.5),1.6,IF(AND(A117&lt;5.7,B117&gt;=2.45,B117&lt;2.85,A117&lt;6.15,H117&gt;=10.688,D117&lt;1.55,F117&gt;=1.5),3.9,IF(AND(A117&gt;=5.7,B117&gt;=2.45,B117&lt;2.85,A117&lt;6.15,H117&gt;=10.688,D117&lt;1.55,F117&gt;=1.5),4.02,IF(AND(H117&lt;13.654,D117&lt;1.45,B117&gt;=2.85,A117&gt;=6.15,H117&gt;=10.688,D117&lt;1.55,F117&gt;=1.5),4.333,IF(AND(H117&gt;=13.654,D117&lt;1.45,B117&gt;=2.85,A117&gt;=6.15,H117&gt;=10.688,D117&lt;1.55,F117&gt;=1.5),4.54,IF(AND(A117&lt;6.15,H117&gt;=8.202,H117&lt;16.284,B117&lt;3.5,F117&gt;=2.5,D117&gt;=1.55,F117&gt;=1.5),5,IF(AND(H117&lt;13.924,A117&lt;5.1,G117&lt;0.241,G117&lt;0.338,H117&gt;=5.523,D117&gt;=0.15,D117&lt;0.35,F117&lt;1.5),1.4,IF(AND(H117&gt;=13.924,A117&lt;5.1,G117&lt;0.241,G117&lt;0.338,H117&gt;=5.523,D117&gt;=0.15,D117&lt;0.35,F117&lt;1.5),1.5,IF(AND(D117&lt;0.25,B117&lt;3.75,A117&gt;=5.05,G117&gt;=0.338,H117&gt;=5.523,D117&gt;=0.15,D117&lt;0.35,F117&lt;1.5),1.5,IF(AND(D117&gt;=0.25,B117&lt;3.75,A117&gt;=5.05,G117&gt;=0.338,H117&gt;=5.523,D117&gt;=0.15,D117&lt;0.35,F117&lt;1.5),1.4,IF(AND(H117&lt;8.884,B117&gt;=3.05,A117&gt;=6.15,H117&gt;=8.202,H117&lt;16.284,B117&lt;3.5,F117&gt;=2.5,D117&gt;=1.55,F117&gt;=1.5),5.1,IF(AND(A117&lt;6.45,G117&lt;0.368,B117&lt;3.05,A117&gt;=6.15,H117&gt;=8.202,H117&lt;16.284,B117&lt;3.5,F117&gt;=2.5,D117&gt;=1.55,F117&gt;=1.5),5.525,IF(AND(A117&gt;=6.45,G117&lt;0.368,B117&lt;3.05,A117&gt;=6.15,H117&gt;=8.202,H117&lt;16.284,B117&lt;3.5,F117&gt;=2.5,D117&gt;=1.55,F117&gt;=1.5),5.35,IF(AND(D117&lt;2.25,G117&gt;=0.368,B117&lt;3.05,A117&gt;=6.15,H117&gt;=8.202,H117&lt;16.284,B117&lt;3.5,F117&gt;=2.5,D117&gt;=1.55,F117&gt;=1.5),5.8,IF(AND(D117&gt;=2.25,G117&gt;=0.368,B117&lt;3.05,A117&gt;=6.15,H117&gt;=8.202,H117&lt;16.284,B117&lt;3.5,F117&gt;=2.5,D117&gt;=1.55,F117&gt;=1.5),5.2,IF(AND(H117&lt;10.257,H117&gt;=8.884,B117&gt;=3.05,A117&gt;=6.15,H117&gt;=8.202,H117&lt;16.284,B117&lt;3.5,F117&gt;=2.5,D117&gt;=1.55,F117&gt;=1.5),5.9,IF(AND(H117&gt;=10.257,H117&gt;=8.884,B117&gt;=3.05,A117&gt;=6.15,H117&gt;=8.202,H117&lt;16.284,B117&lt;3.5,F117&gt;=2.5,D117&gt;=1.55,F117&gt;=1.5),5.48,"shouldnthappen")))))))))))))))))))))))))))))))))))))</f>
        <v>5</v>
      </c>
      <c r="AC117" s="1" t="n">
        <f aca="false">IF(AND(H117&lt;5.748,A117&lt;5.05,D117&lt;0.8),1,IF(AND(B117&lt;3.35,A117&gt;=5.05,D117&lt;0.8),1.7,IF(AND(A117&lt;5.85,G117&lt;0.154,D117&gt;=0.8),4.5,IF(AND(D117&gt;=0.45,H117&gt;=5.748,A117&lt;5.05,D117&lt;0.8),1.6,IF(AND(G117&gt;=0.934,B117&gt;=3.35,A117&gt;=5.05,D117&lt;0.8),1.7,IF(AND(D117&lt;2.1,A117&gt;=5.85,G117&lt;0.154,D117&gt;=0.8),6.15,IF(AND(D117&gt;=2.1,A117&gt;=5.85,G117&lt;0.154,D117&gt;=0.8),5.5,IF(AND(A117&lt;6.1,D117&gt;=1.55,G117&gt;=0.154,D117&gt;=0.8),5,IF(AND(H117&gt;=14.379,G117&lt;0.934,B117&gt;=3.35,A117&gt;=5.05,D117&lt;0.8),1.58,IF(AND(G117&lt;0.379,A117&gt;=6.1,D117&gt;=1.55,G117&gt;=0.154,D117&gt;=0.8),5.42,IF(AND(H117&lt;13.924,G117&lt;0.227,D117&lt;0.45,H117&gt;=5.748,A117&lt;5.05,D117&lt;0.8),1.4,IF(AND(H117&gt;=13.924,G117&lt;0.227,D117&lt;0.45,H117&gt;=5.748,A117&lt;5.05,D117&lt;0.8),1.5,IF(AND(B117&lt;3.1,G117&gt;=0.227,D117&lt;0.45,H117&gt;=5.748,A117&lt;5.05,D117&lt;0.8),1.1,IF(AND(G117&lt;0.13,H117&lt;14.379,G117&lt;0.934,B117&gt;=3.35,A117&gt;=5.05,D117&lt;0.8),1.4,IF(AND(D117&lt;1.05,A117&lt;5.65,D117&lt;1.35,D117&lt;1.55,G117&gt;=0.154,D117&gt;=0.8),3.7,IF(AND(D117&lt;1.25,A117&gt;=5.65,D117&lt;1.35,D117&lt;1.55,G117&gt;=0.154,D117&gt;=0.8),4.06,IF(AND(D117&gt;=1.25,A117&gt;=5.65,D117&lt;1.35,D117&lt;1.55,G117&gt;=0.154,D117&gt;=0.8),4.425,IF(AND(H117&lt;13.654,D117&lt;1.45,D117&gt;=1.35,D117&lt;1.55,G117&gt;=0.154,D117&gt;=0.8),4.275,IF(AND(G117&lt;0.259,D117&gt;=1.45,D117&gt;=1.35,D117&lt;1.55,G117&gt;=0.154,D117&gt;=0.8),5.1,IF(AND(B117&lt;2.95,G117&gt;=0.379,A117&gt;=6.1,D117&gt;=1.55,G117&gt;=0.154,D117&gt;=0.8),6.3,IF(AND(B117&lt;3.25,B117&gt;=3.1,G117&gt;=0.227,D117&lt;0.45,H117&gt;=5.748,A117&lt;5.05,D117&lt;0.8),1.3,IF(AND(B117&gt;=3.25,B117&gt;=3.1,G117&gt;=0.227,D117&lt;0.45,H117&gt;=5.748,A117&lt;5.05,D117&lt;0.8),1.4,IF(AND(H117&gt;=13.372,G117&gt;=0.13,H117&lt;14.379,G117&lt;0.934,B117&gt;=3.35,A117&gt;=5.05,D117&lt;0.8),1.4,IF(AND(H117&lt;6.69,D117&gt;=1.05,A117&lt;5.65,D117&lt;1.35,D117&lt;1.55,G117&gt;=0.154,D117&gt;=0.8),4.033,IF(AND(H117&gt;=6.69,D117&gt;=1.05,A117&lt;5.65,D117&lt;1.35,D117&lt;1.55,G117&gt;=0.154,D117&gt;=0.8),3.88,IF(AND(B117&lt;2.85,H117&gt;=13.654,D117&lt;1.45,D117&gt;=1.35,D117&lt;1.55,G117&gt;=0.154,D117&gt;=0.8),4.8,IF(AND(B117&gt;=2.85,H117&gt;=13.654,D117&lt;1.45,D117&gt;=1.35,D117&lt;1.55,G117&gt;=0.154,D117&gt;=0.8),4.7,IF(AND(H117&lt;11.681,G117&gt;=0.259,D117&gt;=1.45,D117&gt;=1.35,D117&lt;1.55,G117&gt;=0.154,D117&gt;=0.8),4.85,IF(AND(H117&gt;=11.681,G117&gt;=0.259,D117&gt;=1.45,D117&gt;=1.35,D117&lt;1.55,G117&gt;=0.154,D117&gt;=0.8),4.633,IF(AND(A117&lt;6.25,B117&gt;=2.95,G117&gt;=0.379,A117&gt;=6.1,D117&gt;=1.55,G117&gt;=0.154,D117&gt;=0.8),5.4,IF(AND(D117&lt;0.3,H117&lt;13.372,G117&gt;=0.13,H117&lt;14.379,G117&lt;0.934,B117&gt;=3.35,A117&gt;=5.05,D117&lt;0.8),1.475,IF(AND(D117&gt;=0.3,H117&lt;13.372,G117&gt;=0.13,H117&lt;14.379,G117&lt;0.934,B117&gt;=3.35,A117&gt;=5.05,D117&lt;0.8),1.5,IF(AND(B117&lt;3.15,A117&gt;=6.25,B117&gt;=2.95,G117&gt;=0.379,A117&gt;=6.1,D117&gt;=1.55,G117&gt;=0.154,D117&gt;=0.8),5.7,IF(AND(B117&gt;=3.15,A117&gt;=6.25,B117&gt;=2.95,G117&gt;=0.379,A117&gt;=6.1,D117&gt;=1.55,G117&gt;=0.154,D117&gt;=0.8),5.933,"shouldnthappen"))))))))))))))))))))))))))))))))))</f>
        <v>5</v>
      </c>
      <c r="AD117" s="1" t="n">
        <f aca="false">IF(AND(H117&lt;6.621,A117&lt;4.95,D117&lt;0.8),1,IF(AND(H117&lt;14.144,H117&gt;=6.621,A117&lt;4.95,D117&lt;0.8),1.4,IF(AND(H117&gt;=14.144,H117&gt;=6.621,A117&lt;4.95,D117&lt;0.8),1.3,IF(AND(G117&lt;0.13,B117&gt;=3.85,A117&gt;=4.95,D117&lt;0.8),1.3,IF(AND(G117&gt;=0.13,B117&gt;=3.85,A117&gt;=4.95,D117&lt;0.8),1.425,IF(AND(A117&gt;=6.05,B117&lt;2.75,D117&lt;1.55,D117&gt;=0.8),4.9,IF(AND(A117&gt;=7.3,G117&lt;0.119,D117&gt;=1.55,D117&gt;=0.8),6.7,IF(AND(H117&lt;6.555,D117&lt;0.25,B117&lt;3.85,A117&gt;=4.95,D117&lt;0.8),1.7,IF(AND(B117&lt;3.4,D117&gt;=0.25,B117&lt;3.85,A117&gt;=4.95,D117&lt;0.8),1.7,IF(AND(B117&gt;=3.4,D117&gt;=0.25,B117&lt;3.85,A117&gt;=4.95,D117&lt;0.8),1.6,IF(AND(A117&lt;5.05,A117&lt;6.05,B117&lt;2.75,D117&lt;1.55,D117&gt;=0.8),3.3,IF(AND(B117&lt;2.85,D117&lt;1.35,B117&gt;=2.75,D117&lt;1.55,D117&gt;=0.8),4.5,IF(AND(H117&lt;12.206,D117&gt;=1.35,B117&gt;=2.75,D117&lt;1.55,D117&gt;=0.8),4.7,IF(AND(H117&gt;=12.206,D117&gt;=1.35,B117&gt;=2.75,D117&lt;1.55,D117&gt;=0.8),4.52,IF(AND(G117&lt;0.024,A117&lt;7.3,G117&lt;0.119,D117&gt;=1.55,D117&gt;=0.8),5.7,IF(AND(G117&gt;=0.024,A117&lt;7.3,G117&lt;0.119,D117&gt;=1.55,D117&gt;=0.8),5.6,IF(AND(F117&lt;2.5,G117&lt;0.417,G117&gt;=0.119,D117&gt;=1.55,D117&gt;=0.8),5.05,IF(AND(B117&lt;3.15,H117&gt;=6.555,D117&lt;0.25,B117&lt;3.85,A117&gt;=4.95,D117&lt;0.8),1.6,IF(AND(G117&lt;0.356,A117&gt;=5.05,A117&lt;6.05,B117&lt;2.75,D117&lt;1.55,D117&gt;=0.8),4.12,IF(AND(A117&lt;5.65,B117&gt;=2.85,D117&lt;1.35,B117&gt;=2.75,D117&lt;1.55,D117&gt;=0.8),3.6,IF(AND(B117&lt;3.15,F117&gt;=2.5,G117&lt;0.417,G117&gt;=0.119,D117&gt;=1.55,D117&gt;=0.8),5.18,IF(AND(B117&gt;=3.15,F117&gt;=2.5,G117&lt;0.417,G117&gt;=0.119,D117&gt;=1.55,D117&gt;=0.8),5.3,IF(AND(D117&lt;1.7,A117&lt;6.95,G117&gt;=0.417,G117&gt;=0.119,D117&gt;=1.55,D117&gt;=0.8),4.7,IF(AND(A117&lt;7.25,A117&gt;=6.95,G117&gt;=0.417,G117&gt;=0.119,D117&gt;=1.55,D117&gt;=0.8),5.8,IF(AND(A117&gt;=7.25,A117&gt;=6.95,G117&gt;=0.417,G117&gt;=0.119,D117&gt;=1.55,D117&gt;=0.8),6.333,IF(AND(H117&lt;8.594,B117&gt;=3.15,H117&gt;=6.555,D117&lt;0.25,B117&lt;3.85,A117&gt;=4.95,D117&lt;0.8),1.4,IF(AND(H117&gt;=8.594,B117&gt;=3.15,H117&gt;=6.555,D117&lt;0.25,B117&lt;3.85,A117&gt;=4.95,D117&lt;0.8),1.5,IF(AND(H117&gt;=11.218,G117&gt;=0.356,A117&gt;=5.05,A117&lt;6.05,B117&lt;2.75,D117&lt;1.55,D117&gt;=0.8),3.925,IF(AND(A117&gt;=6.5,A117&gt;=5.65,B117&gt;=2.85,D117&lt;1.35,B117&gt;=2.75,D117&lt;1.55,D117&gt;=0.8),4.6,IF(AND(H117&lt;8.602,H117&lt;11.218,G117&gt;=0.356,A117&gt;=5.05,A117&lt;6.05,B117&lt;2.75,D117&lt;1.55,D117&gt;=0.8),3.95,IF(AND(H117&gt;=8.602,H117&lt;11.218,G117&gt;=0.356,A117&gt;=5.05,A117&lt;6.05,B117&lt;2.75,D117&lt;1.55,D117&gt;=0.8),3.75,IF(AND(H117&lt;10.129,A117&lt;6.5,A117&gt;=5.65,B117&gt;=2.85,D117&lt;1.35,B117&gt;=2.75,D117&lt;1.55,D117&gt;=0.8),4.2,IF(AND(H117&gt;=10.129,A117&lt;6.5,A117&gt;=5.65,B117&gt;=2.85,D117&lt;1.35,B117&gt;=2.75,D117&lt;1.55,D117&gt;=0.8),4.267,IF(AND(D117&lt;2.2,B117&lt;3.05,D117&gt;=1.7,A117&lt;6.95,G117&gt;=0.417,G117&gt;=0.119,D117&gt;=1.55,D117&gt;=0.8),5.3,IF(AND(D117&gt;=2.2,B117&lt;3.05,D117&gt;=1.7,A117&lt;6.95,G117&gt;=0.417,G117&gt;=0.119,D117&gt;=1.55,D117&gt;=0.8),5.133,IF(AND(D117&lt;2.45,B117&gt;=3.05,D117&gt;=1.7,A117&lt;6.95,G117&gt;=0.417,G117&gt;=0.119,D117&gt;=1.55,D117&gt;=0.8),5.6,IF(AND(D117&gt;=2.45,B117&gt;=3.05,D117&gt;=1.7,A117&lt;6.95,G117&gt;=0.417,G117&gt;=0.119,D117&gt;=1.55,D117&gt;=0.8),6,"shouldnthappen")))))))))))))))))))))))))))))))))))))</f>
        <v>5.133</v>
      </c>
      <c r="AE117" s="1" t="n">
        <f aca="false">IF(AND(G117&lt;0.123,D117&gt;=0.25,D117&lt;0.75),1.3,IF(AND(H117&gt;=16.774,D117&gt;=1.75,D117&gt;=0.75),6.4,IF(AND(B117&lt;3.4,A117&lt;4.8,D117&lt;0.25,D117&lt;0.75),1.22,IF(AND(B117&gt;=3.4,A117&lt;4.8,D117&lt;0.25,D117&lt;0.75),1,IF(AND(A117&gt;=5.45,A117&gt;=4.8,D117&lt;0.25,D117&lt;0.75),1.367,IF(AND(H117&gt;=10.688,D117&lt;1.35,D117&lt;1.75,D117&gt;=0.75),4.2,IF(AND(A117&lt;5.3,D117&gt;=1.35,D117&lt;1.75,D117&gt;=0.75),4.05,IF(AND(G117&gt;=0.857,H117&lt;16.774,D117&gt;=1.75,D117&gt;=0.75),5.02,IF(AND(H117&lt;6.089,A117&lt;5.45,A117&gt;=4.8,D117&lt;0.25,D117&lt;0.75),1.7,IF(AND(G117&lt;0.184,D117&lt;0.35,G117&gt;=0.123,D117&gt;=0.25,D117&lt;0.75),1.7,IF(AND(G117&gt;=0.184,D117&lt;0.35,G117&gt;=0.123,D117&gt;=0.25,D117&lt;0.75),1.48,IF(AND(A117&lt;5.25,D117&gt;=0.35,G117&gt;=0.123,D117&gt;=0.25,D117&lt;0.75),1.75,IF(AND(A117&gt;=5.25,D117&gt;=0.35,G117&gt;=0.123,D117&gt;=0.25,D117&lt;0.75),1.5,IF(AND(A117&lt;5.3,H117&lt;10.688,D117&lt;1.35,D117&lt;1.75,D117&gt;=0.75),3.15,IF(AND(H117&lt;9.474,A117&gt;=5.3,D117&gt;=1.35,D117&lt;1.75,D117&gt;=0.75),4.95,IF(AND(G117&gt;=0.779,G117&lt;0.857,H117&lt;16.774,D117&gt;=1.75,D117&gt;=0.75),6,IF(AND(G117&lt;0.05,H117&gt;=6.089,A117&lt;5.45,A117&gt;=4.8,D117&lt;0.25,D117&lt;0.75),1.4,IF(AND(H117&lt;6.69,A117&gt;=5.3,H117&lt;10.688,D117&lt;1.35,D117&lt;1.75,D117&gt;=0.75),4.033,IF(AND(H117&gt;=6.69,A117&gt;=5.3,H117&lt;10.688,D117&lt;1.35,D117&lt;1.75,D117&gt;=0.75),3.733,IF(AND(B117&lt;2.5,H117&gt;=9.474,A117&gt;=5.3,D117&gt;=1.35,D117&lt;1.75,D117&gt;=0.75),4.5,IF(AND(D117&gt;=2.45,G117&lt;0.779,G117&lt;0.857,H117&lt;16.774,D117&gt;=1.75,D117&gt;=0.75),6,IF(AND(B117&gt;=3.75,G117&gt;=0.05,H117&gt;=6.089,A117&lt;5.45,A117&gt;=4.8,D117&lt;0.25,D117&lt;0.75),1.6,IF(AND(H117&lt;13.695,B117&gt;=2.5,H117&gt;=9.474,A117&gt;=5.3,D117&gt;=1.35,D117&lt;1.75,D117&gt;=0.75),4.567,IF(AND(G117&gt;=0.654,D117&lt;2.45,G117&lt;0.779,G117&lt;0.857,H117&lt;16.774,D117&gt;=1.75,D117&gt;=0.75),4.9,IF(AND(G117&gt;=0.73,B117&lt;3.75,G117&gt;=0.05,H117&gt;=6.089,A117&lt;5.45,A117&gt;=4.8,D117&lt;0.25,D117&lt;0.75),1.4,IF(AND(A117&lt;6.65,H117&gt;=13.695,B117&gt;=2.5,H117&gt;=9.474,A117&gt;=5.3,D117&gt;=1.35,D117&lt;1.75,D117&gt;=0.75),4.4,IF(AND(A117&gt;=6.65,H117&gt;=13.695,B117&gt;=2.5,H117&gt;=9.474,A117&gt;=5.3,D117&gt;=1.35,D117&lt;1.75,D117&gt;=0.75),4.84,IF(AND(B117&lt;2.75,G117&lt;0.654,D117&lt;2.45,G117&lt;0.779,G117&lt;0.857,H117&lt;16.774,D117&gt;=1.75,D117&gt;=0.75),5.2,IF(AND(H117&lt;9.524,G117&lt;0.73,B117&lt;3.75,G117&gt;=0.05,H117&gt;=6.089,A117&lt;5.45,A117&gt;=4.8,D117&lt;0.25,D117&lt;0.75),1.5,IF(AND(H117&gt;=9.524,G117&lt;0.73,B117&lt;3.75,G117&gt;=0.05,H117&gt;=6.089,A117&lt;5.45,A117&gt;=4.8,D117&lt;0.25,D117&lt;0.75),1.4,IF(AND(H117&gt;=13.644,B117&gt;=2.75,G117&lt;0.654,D117&lt;2.45,G117&lt;0.779,G117&lt;0.857,H117&lt;16.774,D117&gt;=1.75,D117&gt;=0.75),6.033,IF(AND(A117&gt;=6.85,H117&lt;13.644,B117&gt;=2.75,G117&lt;0.654,D117&lt;2.45,G117&lt;0.779,G117&lt;0.857,H117&lt;16.774,D117&gt;=1.75,D117&gt;=0.75),5.1,IF(AND(A117&gt;=6.75,A117&lt;6.85,H117&lt;13.644,B117&gt;=2.75,G117&lt;0.654,D117&lt;2.45,G117&lt;0.779,G117&lt;0.857,H117&lt;16.774,D117&gt;=1.75,D117&gt;=0.75),5.9,IF(AND(D117&gt;=2.35,A117&lt;6.75,A117&lt;6.85,H117&lt;13.644,B117&gt;=2.75,G117&lt;0.654,D117&lt;2.45,G117&lt;0.779,G117&lt;0.857,H117&lt;16.774,D117&gt;=1.75,D117&gt;=0.75),5.6,IF(AND(H117&lt;11.146,D117&lt;2.35,A117&lt;6.75,A117&lt;6.85,H117&lt;13.644,B117&gt;=2.75,G117&lt;0.654,D117&lt;2.45,G117&lt;0.779,G117&lt;0.857,H117&lt;16.774,D117&gt;=1.75,D117&gt;=0.75),5.4,IF(AND(H117&gt;=11.146,D117&lt;2.35,A117&lt;6.75,A117&lt;6.85,H117&lt;13.644,B117&gt;=2.75,G117&lt;0.654,D117&lt;2.45,G117&lt;0.779,G117&lt;0.857,H117&lt;16.774,D117&gt;=1.75,D117&gt;=0.75),5.6,"shouldnthappen"))))))))))))))))))))))))))))))))))))</f>
        <v>5.02</v>
      </c>
      <c r="AF117" s="1" t="n">
        <f aca="false">IF(AND(A117&lt;4.5,D117&lt;0.8),1.233,IF(AND(B117&lt;3.05,A117&gt;=4.5,D117&lt;0.8),1.4,IF(AND(D117&gt;=0.45,B117&gt;=3.05,A117&gt;=4.5,D117&lt;0.8),1.667,IF(AND(D117&lt;1.05,D117&lt;1.35,A117&lt;6.25,D117&gt;=0.8),3.633,IF(AND(H117&lt;13.935,A117&gt;=7.05,A117&gt;=6.25,D117&gt;=0.8),6,IF(AND(G117&gt;=0.948,D117&lt;0.45,B117&gt;=3.05,A117&gt;=4.5,D117&lt;0.8),1.7,IF(AND(G117&lt;0.652,D117&gt;=1.05,D117&lt;1.35,A117&lt;6.25,D117&gt;=0.8),4.16,IF(AND(D117&gt;=2.15,D117&gt;=1.75,D117&gt;=1.35,A117&lt;6.25,D117&gt;=0.8),5.4,IF(AND(G117&gt;=0.912,F117&lt;2.5,A117&lt;7.05,A117&gt;=6.25,D117&gt;=0.8),4.4,IF(AND(B117&gt;=3.25,F117&gt;=2.5,A117&lt;7.05,A117&gt;=6.25,D117&gt;=0.8),5.85,IF(AND(H117&lt;17.32,H117&gt;=13.935,A117&gt;=7.05,A117&gt;=6.25,D117&gt;=0.8),6.65,IF(AND(H117&gt;=17.32,H117&gt;=13.935,A117&gt;=7.05,A117&gt;=6.25,D117&gt;=0.8),6.4,IF(AND(H117&gt;=13.547,G117&lt;0.948,D117&lt;0.45,B117&gt;=3.05,A117&gt;=4.5,D117&lt;0.8),1.38,IF(AND(B117&gt;=2.75,G117&gt;=0.652,D117&gt;=1.05,D117&lt;1.35,A117&lt;6.25,D117&gt;=0.8),3.6,IF(AND(H117&lt;9.417,G117&lt;0.404,D117&lt;1.75,D117&gt;=1.35,A117&lt;6.25,D117&gt;=0.8),4.2,IF(AND(H117&gt;=9.417,G117&lt;0.404,D117&lt;1.75,D117&gt;=1.35,A117&lt;6.25,D117&gt;=0.8),4.5,IF(AND(G117&lt;0.464,G117&gt;=0.404,D117&lt;1.75,D117&gt;=1.35,A117&lt;6.25,D117&gt;=0.8),4.5,IF(AND(G117&gt;=0.464,G117&gt;=0.404,D117&lt;1.75,D117&gt;=1.35,A117&lt;6.25,D117&gt;=0.8),4.625,IF(AND(D117&lt;1.85,D117&lt;2.15,D117&gt;=1.75,D117&gt;=1.35,A117&lt;6.25,D117&gt;=0.8),4.9,IF(AND(D117&gt;=1.85,D117&lt;2.15,D117&gt;=1.75,D117&gt;=1.35,A117&lt;6.25,D117&gt;=0.8),5.05,IF(AND(G117&lt;0.332,G117&lt;0.912,F117&lt;2.5,A117&lt;7.05,A117&gt;=6.25,D117&gt;=0.8),4.467,IF(AND(G117&gt;=0.332,G117&lt;0.912,F117&lt;2.5,A117&lt;7.05,A117&gt;=6.25,D117&gt;=0.8),4.767,IF(AND(D117&lt;0.15,H117&lt;13.547,G117&lt;0.948,D117&lt;0.45,B117&gt;=3.05,A117&gt;=4.5,D117&lt;0.8),1.5,IF(AND(D117&lt;1.15,B117&lt;2.75,G117&gt;=0.652,D117&gt;=1.05,D117&lt;1.35,A117&lt;6.25,D117&gt;=0.8),3.9,IF(AND(D117&gt;=1.15,B117&lt;2.75,G117&gt;=0.652,D117&gt;=1.05,D117&lt;1.35,A117&lt;6.25,D117&gt;=0.8),4,IF(AND(D117&gt;=2.25,B117&lt;3.15,B117&lt;3.25,F117&gt;=2.5,A117&lt;7.05,A117&gt;=6.25,D117&gt;=0.8),5.14,IF(AND(G117&lt;0.621,B117&gt;=3.15,B117&lt;3.25,F117&gt;=2.5,A117&lt;7.05,A117&gt;=6.25,D117&gt;=0.8),5.75,IF(AND(G117&gt;=0.621,B117&gt;=3.15,B117&lt;3.25,F117&gt;=2.5,A117&lt;7.05,A117&gt;=6.25,D117&gt;=0.8),5.1,IF(AND(G117&gt;=0.862,D117&gt;=0.15,H117&lt;13.547,G117&lt;0.948,D117&lt;0.45,B117&gt;=3.05,A117&gt;=4.5,D117&lt;0.8),1.5,IF(AND(A117&lt;6.35,D117&lt;2.25,B117&lt;3.15,B117&lt;3.25,F117&gt;=2.5,A117&lt;7.05,A117&gt;=6.25,D117&gt;=0.8),5.267,IF(AND(A117&gt;=6.35,D117&lt;2.25,B117&lt;3.15,B117&lt;3.25,F117&gt;=2.5,A117&lt;7.05,A117&gt;=6.25,D117&gt;=0.8),5.42,IF(AND(A117&lt;5.1,G117&lt;0.862,D117&gt;=0.15,H117&lt;13.547,G117&lt;0.948,D117&lt;0.45,B117&gt;=3.05,A117&gt;=4.5,D117&lt;0.8),1.35,IF(AND(B117&lt;3.95,A117&gt;=5.1,G117&lt;0.862,D117&gt;=0.15,H117&lt;13.547,G117&lt;0.948,D117&lt;0.45,B117&gt;=3.05,A117&gt;=4.5,D117&lt;0.8),1.5,IF(AND(B117&gt;=3.95,A117&gt;=5.1,G117&lt;0.862,D117&gt;=0.15,H117&lt;13.547,G117&lt;0.948,D117&lt;0.45,B117&gt;=3.05,A117&gt;=4.5,D117&lt;0.8),1.467,"shouldnthappen"))))))))))))))))))))))))))))))))))</f>
        <v>5.4</v>
      </c>
      <c r="AG117" s="1" t="n">
        <f aca="false">IF(AND(H117&lt;5.748,A117&lt;4.85,D117&lt;0.75),1,IF(AND(B117&gt;=3.5,D117&gt;=1.75,D117&gt;=0.75),6.2,IF(AND(A117&gt;=4.65,H117&gt;=5.748,A117&lt;4.85,D117&lt;0.75),1.333,IF(AND(H117&lt;6.417,B117&lt;3.45,A117&gt;=4.85,D117&lt;0.75),1.7,IF(AND(A117&lt;5.05,B117&gt;=3.45,A117&gt;=4.85,D117&lt;0.75),1.4,IF(AND(A117&gt;=5.05,B117&gt;=3.45,A117&gt;=4.85,D117&lt;0.75),1.5,IF(AND(F117&gt;=2.5,H117&lt;13.641,D117&lt;1.75,D117&gt;=0.75),4.667,IF(AND(G117&lt;0.187,H117&gt;=13.641,D117&lt;1.75,D117&gt;=0.75),5,IF(AND(A117&gt;=7.1,B117&lt;3.5,D117&gt;=1.75,D117&gt;=0.75),6.575,IF(AND(G117&lt;0.161,A117&lt;4.65,H117&gt;=5.748,A117&lt;4.85,D117&lt;0.75),1.5,IF(AND(H117&lt;8.399,H117&gt;=6.417,B117&lt;3.45,A117&gt;=4.85,D117&lt;0.75),1.5,IF(AND(H117&gt;=8.399,H117&gt;=6.417,B117&lt;3.45,A117&gt;=4.85,D117&lt;0.75),1.625,IF(AND(G117&lt;0.086,F117&lt;2.5,H117&lt;13.641,D117&lt;1.75,D117&gt;=0.75),4.7,IF(AND(D117&lt;1.35,G117&gt;=0.187,H117&gt;=13.641,D117&lt;1.75,D117&gt;=0.75),4.2,IF(AND(G117&lt;0.422,G117&gt;=0.161,A117&lt;4.65,H117&gt;=5.748,A117&lt;4.85,D117&lt;0.75),1.4,IF(AND(G117&gt;=0.422,G117&gt;=0.161,A117&lt;4.65,H117&gt;=5.748,A117&lt;4.85,D117&lt;0.75),1.3,IF(AND(B117&lt;2.5,D117&gt;=1.35,G117&gt;=0.187,H117&gt;=13.641,D117&lt;1.75,D117&gt;=0.75),4.5,IF(AND(B117&lt;2.75,A117&lt;6,A117&lt;7.1,B117&lt;3.5,D117&gt;=1.75,D117&gt;=0.75),5.1,IF(AND(B117&gt;=2.75,A117&lt;6,A117&lt;7.1,B117&lt;3.5,D117&gt;=1.75,D117&gt;=0.75),5.02,IF(AND(A117&lt;5.15,A117&lt;5.9,G117&gt;=0.086,F117&lt;2.5,H117&lt;13.641,D117&lt;1.75,D117&gt;=0.75),3,IF(AND(G117&lt;0.644,A117&gt;=5.9,G117&gt;=0.086,F117&lt;2.5,H117&lt;13.641,D117&lt;1.75,D117&gt;=0.75),4.65,IF(AND(G117&gt;=0.644,A117&gt;=5.9,G117&gt;=0.086,F117&lt;2.5,H117&lt;13.641,D117&lt;1.75,D117&gt;=0.75),4.24,IF(AND(D117&lt;1.45,B117&gt;=2.5,D117&gt;=1.35,G117&gt;=0.187,H117&gt;=13.641,D117&lt;1.75,D117&gt;=0.75),4.68,IF(AND(D117&gt;=1.45,B117&gt;=2.5,D117&gt;=1.35,G117&gt;=0.187,H117&gt;=13.641,D117&lt;1.75,D117&gt;=0.75),4.833,IF(AND(H117&lt;13.18,D117&lt;2.05,A117&gt;=6,A117&lt;7.1,B117&lt;3.5,D117&gt;=1.75,D117&gt;=0.75),5.44,IF(AND(H117&gt;=13.18,D117&lt;2.05,A117&gt;=6,A117&lt;7.1,B117&lt;3.5,D117&gt;=1.75,D117&gt;=0.75),5.1,IF(AND(H117&lt;8.759,D117&gt;=2.05,A117&gt;=6,A117&lt;7.1,B117&lt;3.5,D117&gt;=1.75,D117&gt;=0.75),5.4,IF(AND(A117&gt;=5.75,A117&gt;=5.15,A117&lt;5.9,G117&gt;=0.086,F117&lt;2.5,H117&lt;13.641,D117&lt;1.75,D117&gt;=0.75),3.967,IF(AND(H117&lt;10.159,H117&gt;=8.759,D117&gt;=2.05,A117&gt;=6,A117&lt;7.1,B117&lt;3.5,D117&gt;=1.75,D117&gt;=0.75),5.925,IF(AND(D117&lt;1.2,A117&lt;5.75,A117&gt;=5.15,A117&lt;5.9,G117&gt;=0.086,F117&lt;2.5,H117&lt;13.641,D117&lt;1.75,D117&gt;=0.75),3.667,IF(AND(D117&lt;2.25,H117&gt;=10.159,H117&gt;=8.759,D117&gt;=2.05,A117&gt;=6,A117&lt;7.1,B117&lt;3.5,D117&gt;=1.75,D117&gt;=0.75),5.66,IF(AND(D117&gt;=2.25,H117&gt;=10.159,H117&gt;=8.759,D117&gt;=2.05,A117&gt;=6,A117&lt;7.1,B117&lt;3.5,D117&gt;=1.75,D117&gt;=0.75),5.34,IF(AND(D117&lt;1.35,D117&gt;=1.2,A117&lt;5.75,A117&gt;=5.15,A117&lt;5.9,G117&gt;=0.086,F117&lt;2.5,H117&lt;13.641,D117&lt;1.75,D117&gt;=0.75),4.025,IF(AND(D117&gt;=1.35,D117&gt;=1.2,A117&lt;5.75,A117&gt;=5.15,A117&lt;5.9,G117&gt;=0.086,F117&lt;2.5,H117&lt;13.641,D117&lt;1.75,D117&gt;=0.75),3.9,"shouldnthappen"))))))))))))))))))))))))))))))))))</f>
        <v>5.02</v>
      </c>
      <c r="AH117" s="1" t="n">
        <f aca="false">IF(AND(F117&lt;1.5,H117&lt;6.799,A117&lt;5.45),1.7,IF(AND(F117&gt;=1.5,H117&lt;6.799,A117&lt;5.45),4.1,IF(AND(D117&gt;=0.8,H117&gt;=6.799,A117&lt;5.45),3.9,IF(AND(H117&lt;7.564,F117&lt;2.5,A117&gt;=5.45),3.925,IF(AND(H117&gt;=16.284,F117&gt;=2.5,A117&gt;=5.45),6.5,IF(AND(A117&lt;4.35,D117&lt;0.8,H117&gt;=6.799,A117&lt;5.45),1.1,IF(AND(B117&lt;2.8,D117&lt;1.35,H117&gt;=7.564,F117&lt;2.5,A117&gt;=5.45),4.1,IF(AND(B117&gt;=2.8,D117&lt;1.35,H117&gt;=7.564,F117&lt;2.5,A117&gt;=5.45),4.267,IF(AND(B117&lt;2.75,D117&gt;=1.35,H117&gt;=7.564,F117&lt;2.5,A117&gt;=5.45),5,IF(AND(G117&gt;=0.078,G117&lt;0.26,H117&lt;16.284,F117&gt;=2.5,A117&gt;=5.45),6.06,IF(AND(G117&gt;=0.805,G117&gt;=0.26,H117&lt;16.284,F117&gt;=2.5,A117&gt;=5.45),5.02,IF(AND(H117&gt;=10.109,B117&gt;=3.45,A117&gt;=4.35,D117&lt;0.8,H117&gt;=6.799,A117&lt;5.45),1.55,IF(AND(D117&lt;2.25,G117&lt;0.078,G117&lt;0.26,H117&lt;16.284,F117&gt;=2.5,A117&gt;=5.45),5.6,IF(AND(D117&gt;=2.25,G117&lt;0.078,G117&lt;0.26,H117&lt;16.284,F117&gt;=2.5,A117&gt;=5.45),5.7,IF(AND(A117&lt;6.15,G117&lt;0.805,G117&gt;=0.26,H117&lt;16.284,F117&gt;=2.5,A117&gt;=5.45),4.967,IF(AND(A117&lt;4.65,H117&lt;12.227,B117&lt;3.45,A117&gt;=4.35,D117&lt;0.8,H117&gt;=6.799,A117&lt;5.45),1.333,IF(AND(A117&lt;4.85,H117&gt;=12.227,B117&lt;3.45,A117&gt;=4.35,D117&lt;0.8,H117&gt;=6.799,A117&lt;5.45),1.42,IF(AND(A117&gt;=4.85,H117&gt;=12.227,B117&lt;3.45,A117&gt;=4.35,D117&lt;0.8,H117&gt;=6.799,A117&lt;5.45),1.533,IF(AND(A117&lt;5.05,H117&lt;10.109,B117&gt;=3.45,A117&gt;=4.35,D117&lt;0.8,H117&gt;=6.799,A117&lt;5.45),1.4,IF(AND(A117&gt;=5.05,H117&lt;10.109,B117&gt;=3.45,A117&gt;=4.35,D117&lt;0.8,H117&gt;=6.799,A117&lt;5.45),1.5,IF(AND(G117&lt;0.14,H117&lt;13.531,B117&gt;=2.75,D117&gt;=1.35,H117&gt;=7.564,F117&lt;2.5,A117&gt;=5.45),4.7,IF(AND(G117&lt;0.187,H117&gt;=13.531,B117&gt;=2.75,D117&gt;=1.35,H117&gt;=7.564,F117&lt;2.5,A117&gt;=5.45),5,IF(AND(G117&gt;=0.187,H117&gt;=13.531,B117&gt;=2.75,D117&gt;=1.35,H117&gt;=7.564,F117&lt;2.5,A117&gt;=5.45),4.66,IF(AND(A117&lt;6.35,A117&gt;=6.15,G117&lt;0.805,G117&gt;=0.26,H117&lt;16.284,F117&gt;=2.5,A117&gt;=5.45),6,IF(AND(D117&lt;0.15,A117&gt;=4.65,H117&lt;12.227,B117&lt;3.45,A117&gt;=4.35,D117&lt;0.8,H117&gt;=6.799,A117&lt;5.45),1.5,IF(AND(H117&lt;10.723,G117&gt;=0.14,H117&lt;13.531,B117&gt;=2.75,D117&gt;=1.35,H117&gt;=7.564,F117&lt;2.5,A117&gt;=5.45),4.6,IF(AND(H117&gt;=10.723,G117&gt;=0.14,H117&lt;13.531,B117&gt;=2.75,D117&gt;=1.35,H117&gt;=7.564,F117&lt;2.5,A117&gt;=5.45),4.46,IF(AND(G117&lt;0.364,A117&gt;=6.35,A117&gt;=6.15,G117&lt;0.805,G117&gt;=0.26,H117&lt;16.284,F117&gt;=2.5,A117&gt;=5.45),5.28,IF(AND(A117&lt;5.1,D117&gt;=0.15,A117&gt;=4.65,H117&lt;12.227,B117&lt;3.45,A117&gt;=4.35,D117&lt;0.8,H117&gt;=6.799,A117&lt;5.45),1.36,IF(AND(A117&gt;=5.1,D117&gt;=0.15,A117&gt;=4.65,H117&lt;12.227,B117&lt;3.45,A117&gt;=4.35,D117&lt;0.8,H117&gt;=6.799,A117&lt;5.45),1.4,IF(AND(G117&gt;=0.6,G117&gt;=0.364,A117&gt;=6.35,A117&gt;=6.15,G117&lt;0.805,G117&gt;=0.26,H117&lt;16.284,F117&gt;=2.5,A117&gt;=5.45),5.1,IF(AND(A117&gt;=6.95,G117&lt;0.6,G117&gt;=0.364,A117&gt;=6.35,A117&gt;=6.15,G117&lt;0.805,G117&gt;=0.26,H117&lt;16.284,F117&gt;=2.5,A117&gt;=5.45),5.8,IF(AND(B117&lt;3.2,A117&lt;6.95,G117&lt;0.6,G117&gt;=0.364,A117&gt;=6.35,A117&gt;=6.15,G117&lt;0.805,G117&gt;=0.26,H117&lt;16.284,F117&gt;=2.5,A117&gt;=5.45),5.6,IF(AND(B117&gt;=3.2,A117&lt;6.95,G117&lt;0.6,G117&gt;=0.364,A117&gt;=6.35,A117&gt;=6.15,G117&lt;0.805,G117&gt;=0.26,H117&lt;16.284,F117&gt;=2.5,A117&gt;=5.45),5.7,"shouldnthappen"))))))))))))))))))))))))))))))))))</f>
        <v>5.02</v>
      </c>
      <c r="AI117" s="1" t="n">
        <f aca="false">IF(AND(B117&gt;=3.55,A117&lt;5.05,F117&lt;1.5),1,IF(AND(H117&gt;=13.436,A117&gt;=5.05,F117&lt;1.5),1.633,IF(AND(A117&lt;4.35,B117&lt;3.55,A117&lt;5.05,F117&lt;1.5),1.1,IF(AND(A117&lt;5.15,H117&lt;13.436,A117&gt;=5.05,F117&lt;1.5),1.6,IF(AND(G117&lt;0.837,D117&lt;1.2,B117&lt;2.65,F117&gt;=1.5),3.7,IF(AND(G117&gt;=0.837,D117&lt;1.2,B117&lt;2.65,F117&gt;=1.5),3,IF(AND(D117&lt;1.4,D117&gt;=1.2,B117&lt;2.65,F117&gt;=1.5),4.133,IF(AND(D117&gt;=1.4,D117&gt;=1.2,B117&lt;2.65,F117&gt;=1.5),4.633,IF(AND(G117&lt;0.302,A117&gt;=4.35,B117&lt;3.55,A117&lt;5.05,F117&lt;1.5),1.34,IF(AND(D117&gt;=0.3,A117&gt;=5.15,H117&lt;13.436,A117&gt;=5.05,F117&lt;1.5),1.5,IF(AND(G117&lt;0.233,G117&lt;0.265,D117&lt;1.55,B117&gt;=2.65,F117&gt;=1.5),4.56,IF(AND(G117&gt;=0.233,G117&lt;0.265,D117&lt;1.55,B117&gt;=2.65,F117&gt;=1.5),5.1,IF(AND(G117&lt;0.395,G117&gt;=0.265,D117&lt;1.55,B117&gt;=2.65,F117&gt;=1.5),4.025,IF(AND(H117&lt;13.935,A117&gt;=7.05,D117&gt;=1.55,B117&gt;=2.65,F117&gt;=1.5),6.12,IF(AND(H117&gt;=13.935,A117&gt;=7.05,D117&gt;=1.55,B117&gt;=2.65,F117&gt;=1.5),6.64,IF(AND(G117&gt;=0.858,G117&gt;=0.302,A117&gt;=4.35,B117&lt;3.55,A117&lt;5.05,F117&lt;1.5),1.3,IF(AND(H117&lt;6.543,D117&lt;0.3,A117&gt;=5.15,H117&lt;13.436,A117&gt;=5.05,F117&lt;1.5),1.4,IF(AND(H117&gt;=6.543,D117&lt;0.3,A117&gt;=5.15,H117&lt;13.436,A117&gt;=5.05,F117&lt;1.5),1.48,IF(AND(A117&lt;6.3,G117&gt;=0.395,G117&gt;=0.265,D117&lt;1.55,B117&gt;=2.65,F117&gt;=1.5),4.14,IF(AND(A117&gt;=6.3,G117&gt;=0.395,G117&gt;=0.265,D117&lt;1.55,B117&gt;=2.65,F117&gt;=1.5),4.767,IF(AND(G117&gt;=0.669,B117&lt;3.15,A117&lt;7.05,D117&gt;=1.55,B117&gt;=2.65,F117&gt;=1.5),5,IF(AND(H117&lt;9.459,G117&lt;0.858,G117&gt;=0.302,A117&gt;=4.35,B117&lt;3.55,A117&lt;5.05,F117&lt;1.5),1.4,IF(AND(H117&gt;=9.459,G117&lt;0.858,G117&gt;=0.302,A117&gt;=4.35,B117&lt;3.55,A117&lt;5.05,F117&lt;1.5),1.6,IF(AND(G117&gt;=0.433,G117&lt;0.669,B117&lt;3.15,A117&lt;7.05,D117&gt;=1.55,B117&gt;=2.65,F117&gt;=1.5),5.68,IF(AND(G117&lt;0.481,H117&lt;10.257,B117&gt;=3.15,A117&lt;7.05,D117&gt;=1.55,B117&gt;=2.65,F117&gt;=1.5),5.7,IF(AND(G117&gt;=0.481,H117&lt;10.257,B117&gt;=3.15,A117&lt;7.05,D117&gt;=1.55,B117&gt;=2.65,F117&gt;=1.5),5.9,IF(AND(D117&lt;2.15,H117&gt;=10.257,B117&gt;=3.15,A117&lt;7.05,D117&gt;=1.55,B117&gt;=2.65,F117&gt;=1.5),5.1,IF(AND(D117&gt;=2.15,H117&gt;=10.257,B117&gt;=3.15,A117&lt;7.05,D117&gt;=1.55,B117&gt;=2.65,F117&gt;=1.5),5.42,IF(AND(G117&lt;0.098,G117&lt;0.433,G117&lt;0.669,B117&lt;3.15,A117&lt;7.05,D117&gt;=1.55,B117&gt;=2.65,F117&gt;=1.5),5.567,IF(AND(D117&lt;1.8,G117&gt;=0.098,G117&lt;0.433,G117&lt;0.669,B117&lt;3.15,A117&lt;7.05,D117&gt;=1.55,B117&gt;=2.65,F117&gt;=1.5),5.033,IF(AND(G117&gt;=0.312,D117&gt;=1.8,G117&gt;=0.098,G117&lt;0.433,G117&lt;0.669,B117&lt;3.15,A117&lt;7.05,D117&gt;=1.55,B117&gt;=2.65,F117&gt;=1.5),5.4,IF(AND(H117&lt;9.002,G117&lt;0.312,D117&gt;=1.8,G117&gt;=0.098,G117&lt;0.433,G117&lt;0.669,B117&lt;3.15,A117&lt;7.05,D117&gt;=1.55,B117&gt;=2.65,F117&gt;=1.5),5.1,IF(AND(H117&gt;=9.002,G117&lt;0.312,D117&gt;=1.8,G117&gt;=0.098,G117&lt;0.433,G117&lt;0.669,B117&lt;3.15,A117&lt;7.05,D117&gt;=1.55,B117&gt;=2.65,F117&gt;=1.5),5.26,"shouldnthappen")))))))))))))))))))))))))))))))))</f>
        <v>5</v>
      </c>
      <c r="AJ117" s="1" t="n">
        <f aca="false">IF(AND(A117&gt;=5.25,D117&gt;=0.35,D117&lt;0.8),1.433,IF(AND(F117&gt;=2.5,H117&lt;6.927,D117&gt;=0.8),5.1,IF(AND(H117&lt;5.85,B117&lt;3.65,D117&lt;0.35,D117&lt;0.8),1,IF(AND(A117&lt;5.55,B117&gt;=3.65,D117&lt;0.35,D117&lt;0.8),1.5,IF(AND(A117&gt;=5.55,B117&gt;=3.65,D117&lt;0.35,D117&lt;0.8),1.7,IF(AND(H117&lt;7.949,A117&lt;5.25,D117&gt;=0.35,D117&lt;0.8),1.9,IF(AND(H117&gt;=7.949,A117&lt;5.25,D117&gt;=0.35,D117&lt;0.8),1.54,IF(AND(A117&lt;5.55,F117&lt;2.5,H117&lt;6.927,D117&gt;=0.8),3.98,IF(AND(A117&gt;=5.55,F117&lt;2.5,H117&lt;6.927,D117&gt;=0.8),4.1,IF(AND(A117&gt;=7.25,D117&gt;=1.55,H117&gt;=6.927,D117&gt;=0.8),6.65,IF(AND(A117&lt;5.75,D117&lt;1.2,D117&lt;1.55,H117&gt;=6.927,D117&gt;=0.8),3.62,IF(AND(A117&gt;=5.75,D117&lt;1.2,D117&lt;1.55,H117&gt;=6.927,D117&gt;=0.8),4.1,IF(AND(G117&lt;0.175,A117&lt;4.8,H117&gt;=5.85,B117&lt;3.65,D117&lt;0.35,D117&lt;0.8),1.5,IF(AND(G117&gt;=0.175,A117&lt;4.8,H117&gt;=5.85,B117&lt;3.65,D117&lt;0.35,D117&lt;0.8),1.3,IF(AND(A117&gt;=5.05,A117&gt;=4.8,H117&gt;=5.85,B117&lt;3.65,D117&lt;0.35,D117&lt;0.8),1.5,IF(AND(G117&gt;=0.735,A117&lt;6.25,D117&gt;=1.2,D117&lt;1.55,H117&gt;=6.927,D117&gt;=0.8),4,IF(AND(H117&lt;10.464,A117&lt;6.2,A117&lt;7.25,D117&gt;=1.55,H117&gt;=6.927,D117&gt;=0.8),5.1,IF(AND(H117&gt;=10.464,A117&lt;6.2,A117&lt;7.25,D117&gt;=1.55,H117&gt;=6.927,D117&gt;=0.8),4.9,IF(AND(G117&lt;0.418,A117&lt;5.05,A117&gt;=4.8,H117&gt;=5.85,B117&lt;3.65,D117&lt;0.35,D117&lt;0.8),1.48,IF(AND(G117&gt;=0.418,A117&lt;5.05,A117&gt;=4.8,H117&gt;=5.85,B117&lt;3.65,D117&lt;0.35,D117&lt;0.8),1.3,IF(AND(B117&lt;2.75,G117&lt;0.735,A117&lt;6.25,D117&gt;=1.2,D117&lt;1.55,H117&gt;=6.927,D117&gt;=0.8),4.35,IF(AND(H117&lt;15.422,D117&lt;1.45,A117&gt;=6.25,D117&gt;=1.2,D117&lt;1.55,H117&gt;=6.927,D117&gt;=0.8),4.375,IF(AND(H117&gt;=15.422,D117&lt;1.45,A117&gt;=6.25,D117&gt;=1.2,D117&lt;1.55,H117&gt;=6.927,D117&gt;=0.8),4.7,IF(AND(A117&lt;6.4,D117&gt;=1.45,A117&gt;=6.25,D117&gt;=1.2,D117&lt;1.55,H117&gt;=6.927,D117&gt;=0.8),5.1,IF(AND(G117&gt;=0.576,D117&lt;2.15,A117&gt;=6.2,A117&lt;7.25,D117&gt;=1.55,H117&gt;=6.927,D117&gt;=0.8),5.1,IF(AND(G117&lt;0.537,D117&gt;=2.15,A117&gt;=6.2,A117&lt;7.25,D117&gt;=1.55,H117&gt;=6.927,D117&gt;=0.8),5.533,IF(AND(G117&gt;=0.537,D117&gt;=2.15,A117&gt;=6.2,A117&lt;7.25,D117&gt;=1.55,H117&gt;=6.927,D117&gt;=0.8),5.9,IF(AND(D117&lt;1.45,B117&gt;=2.75,G117&lt;0.735,A117&lt;6.25,D117&gt;=1.2,D117&lt;1.55,H117&gt;=6.927,D117&gt;=0.8),4.6,IF(AND(D117&gt;=1.45,B117&gt;=2.75,G117&lt;0.735,A117&lt;6.25,D117&gt;=1.2,D117&lt;1.55,H117&gt;=6.927,D117&gt;=0.8),4.5,IF(AND(H117&lt;12.582,A117&gt;=6.4,D117&gt;=1.45,A117&gt;=6.25,D117&gt;=1.2,D117&lt;1.55,H117&gt;=6.927,D117&gt;=0.8),4.66,IF(AND(H117&gt;=12.582,A117&gt;=6.4,D117&gt;=1.45,A117&gt;=6.25,D117&gt;=1.2,D117&lt;1.55,H117&gt;=6.927,D117&gt;=0.8),4.9,IF(AND(B117&lt;2.75,G117&lt;0.576,D117&lt;2.15,A117&gt;=6.2,A117&lt;7.25,D117&gt;=1.55,H117&gt;=6.927,D117&gt;=0.8),5.3,IF(AND(G117&gt;=0.395,B117&gt;=2.75,G117&lt;0.576,D117&lt;2.15,A117&gt;=6.2,A117&lt;7.25,D117&gt;=1.55,H117&gt;=6.927,D117&gt;=0.8),5.6,IF(AND(D117&gt;=1.9,G117&lt;0.395,B117&gt;=2.75,G117&lt;0.576,D117&lt;2.15,A117&gt;=6.2,A117&lt;7.25,D117&gt;=1.55,H117&gt;=6.927,D117&gt;=0.8),5.333,IF(AND(B117&lt;2.95,D117&lt;1.9,G117&lt;0.395,B117&gt;=2.75,G117&lt;0.576,D117&lt;2.15,A117&gt;=6.2,A117&lt;7.25,D117&gt;=1.55,H117&gt;=6.927,D117&gt;=0.8),5.6,IF(AND(B117&gt;=2.95,D117&lt;1.9,G117&lt;0.395,B117&gt;=2.75,G117&lt;0.576,D117&lt;2.15,A117&gt;=6.2,A117&lt;7.25,D117&gt;=1.55,H117&gt;=6.927,D117&gt;=0.8),5.5,"shouldnthappen"))))))))))))))))))))))))))))))))))))</f>
        <v>5.1</v>
      </c>
      <c r="AK117" s="1" t="n">
        <f aca="false">IF(AND(H117&lt;5.85,B117&lt;3.65,F117&lt;1.5),1,IF(AND(B117&gt;=3.95,B117&gt;=3.65,F117&lt;1.5),1.433,IF(AND(A117&lt;5.15,F117&lt;2.5,F117&gt;=1.5),3.075,IF(AND(D117&gt;=0.35,H117&gt;=5.85,B117&lt;3.65,F117&lt;1.5),1.5,IF(AND(G117&lt;0.168,B117&lt;3.95,B117&gt;=3.65,F117&lt;1.5),1.7,IF(AND(H117&lt;5.767,A117&lt;7.25,F117&gt;=2.5,F117&gt;=1.5),4.5,IF(AND(D117&lt;1.9,A117&gt;=7.25,F117&gt;=2.5,F117&gt;=1.5),6.3,IF(AND(D117&gt;=1.9,A117&gt;=7.25,F117&gt;=2.5,F117&gt;=1.5),6.575,IF(AND(B117&lt;3.75,G117&gt;=0.168,B117&lt;3.95,B117&gt;=3.65,F117&lt;1.5),1.5,IF(AND(B117&gt;=3.75,G117&gt;=0.168,B117&lt;3.95,B117&gt;=3.65,F117&lt;1.5),1.6,IF(AND(D117&gt;=1.35,A117&lt;6.15,A117&gt;=5.15,F117&lt;2.5,F117&gt;=1.5),4.42,IF(AND(D117&lt;1.4,A117&gt;=6.15,A117&gt;=5.15,F117&lt;2.5,F117&gt;=1.5),4.5,IF(AND(D117&gt;=1.4,A117&gt;=6.15,A117&gt;=5.15,F117&lt;2.5,F117&gt;=1.5),4.675,IF(AND(D117&lt;0.15,H117&lt;11.218,D117&lt;0.35,H117&gt;=5.85,B117&lt;3.65,F117&lt;1.5),1.5,IF(AND(D117&lt;0.15,H117&gt;=11.218,D117&lt;0.35,H117&gt;=5.85,B117&lt;3.65,F117&lt;1.5),1.1,IF(AND(B117&lt;2.7,D117&lt;1.35,A117&lt;6.15,A117&gt;=5.15,F117&lt;2.5,F117&gt;=1.5),3.82,IF(AND(A117&lt;6.15,G117&gt;=0.755,H117&gt;=5.767,A117&lt;7.25,F117&gt;=2.5,F117&gt;=1.5),4.98,IF(AND(A117&gt;=6.15,G117&gt;=0.755,H117&gt;=5.767,A117&lt;7.25,F117&gt;=2.5,F117&gt;=1.5),5.3,IF(AND(B117&lt;3.4,D117&gt;=0.15,H117&lt;11.218,D117&lt;0.35,H117&gt;=5.85,B117&lt;3.65,F117&lt;1.5),1.4,IF(AND(B117&gt;=3.4,D117&gt;=0.15,H117&lt;11.218,D117&lt;0.35,H117&gt;=5.85,B117&lt;3.65,F117&lt;1.5),1.3,IF(AND(H117&lt;11.731,D117&gt;=0.15,H117&gt;=11.218,D117&lt;0.35,H117&gt;=5.85,B117&lt;3.65,F117&lt;1.5),1.2,IF(AND(H117&lt;9.053,B117&gt;=2.7,D117&lt;1.35,A117&lt;6.15,A117&gt;=5.15,F117&lt;2.5,F117&gt;=1.5),3.85,IF(AND(D117&gt;=2.1,B117&lt;2.85,G117&lt;0.755,H117&gt;=5.767,A117&lt;7.25,F117&gt;=2.5,F117&gt;=1.5),5.6,IF(AND(D117&gt;=2.45,B117&gt;=2.85,G117&lt;0.755,H117&gt;=5.767,A117&lt;7.25,F117&gt;=2.5,F117&gt;=1.5),5.8,IF(AND(B117&gt;=3.45,H117&gt;=11.731,D117&gt;=0.15,H117&gt;=11.218,D117&lt;0.35,H117&gt;=5.85,B117&lt;3.65,F117&lt;1.5),1.3,IF(AND(A117&lt;5.9,H117&gt;=9.053,B117&gt;=2.7,D117&lt;1.35,A117&lt;6.15,A117&gt;=5.15,F117&lt;2.5,F117&gt;=1.5),4.3,IF(AND(A117&gt;=5.9,H117&gt;=9.053,B117&gt;=2.7,D117&lt;1.35,A117&lt;6.15,A117&gt;=5.15,F117&lt;2.5,F117&gt;=1.5),4,IF(AND(G117&gt;=0.519,D117&lt;2.1,B117&lt;2.85,G117&lt;0.755,H117&gt;=5.767,A117&lt;7.25,F117&gt;=2.5,F117&gt;=1.5),4.9,IF(AND(A117&gt;=7.05,D117&lt;2.45,B117&gt;=2.85,G117&lt;0.755,H117&gt;=5.767,A117&lt;7.25,F117&gt;=2.5,F117&gt;=1.5),5.8,IF(AND(H117&lt;14.396,B117&lt;3.45,H117&gt;=11.731,D117&gt;=0.15,H117&gt;=11.218,D117&lt;0.35,H117&gt;=5.85,B117&lt;3.65,F117&lt;1.5),1.44,IF(AND(H117&gt;=14.396,B117&lt;3.45,H117&gt;=11.731,D117&gt;=0.15,H117&gt;=11.218,D117&lt;0.35,H117&gt;=5.85,B117&lt;3.65,F117&lt;1.5),1.3,IF(AND(G117&lt;0.282,G117&lt;0.519,D117&lt;2.1,B117&lt;2.85,G117&lt;0.755,H117&gt;=5.767,A117&lt;7.25,F117&gt;=2.5,F117&gt;=1.5),5.1,IF(AND(G117&gt;=0.282,G117&lt;0.519,D117&lt;2.1,B117&lt;2.85,G117&lt;0.755,H117&gt;=5.767,A117&lt;7.25,F117&gt;=2.5,F117&gt;=1.5),5.3,IF(AND(A117&lt;6.4,D117&lt;1.9,A117&lt;7.05,D117&lt;2.45,B117&gt;=2.85,G117&lt;0.755,H117&gt;=5.767,A117&lt;7.25,F117&gt;=2.5,F117&gt;=1.5),5.6,IF(AND(A117&gt;=6.4,D117&lt;1.9,A117&lt;7.05,D117&lt;2.45,B117&gt;=2.85,G117&lt;0.755,H117&gt;=5.767,A117&lt;7.25,F117&gt;=2.5,F117&gt;=1.5),5.5,IF(AND(H117&lt;8.884,D117&gt;=1.9,A117&lt;7.05,D117&lt;2.45,B117&gt;=2.85,G117&lt;0.755,H117&gt;=5.767,A117&lt;7.25,F117&gt;=2.5,F117&gt;=1.5),5.3,IF(AND(H117&gt;=8.884,D117&gt;=1.9,A117&lt;7.05,D117&lt;2.45,B117&gt;=2.85,G117&lt;0.755,H117&gt;=5.767,A117&lt;7.25,F117&gt;=2.5,F117&gt;=1.5),5.52,"shouldnthappen")))))))))))))))))))))))))))))))))))))</f>
        <v>4.98</v>
      </c>
      <c r="AL117" s="1" t="n">
        <f aca="false">IF(AND(H117&lt;5.85,A117&lt;5.05,D117&lt;0.8),1,IF(AND(B117&lt;3.35,A117&gt;=5.05,D117&lt;0.8),1.7,IF(AND(D117&gt;=2.45,F117&gt;=2.5,D117&gt;=0.8),6.05,IF(AND(H117&gt;=11.218,H117&gt;=5.85,A117&lt;5.05,D117&lt;0.8),1.28,IF(AND(G117&gt;=0.948,B117&gt;=3.35,A117&gt;=5.05,D117&lt;0.8),1.7,IF(AND(G117&gt;=0.423,H117&lt;11.218,H117&gt;=5.85,A117&lt;5.05,D117&lt;0.8),1.3,IF(AND(B117&lt;3.6,G117&lt;0.948,B117&gt;=3.35,A117&gt;=5.05,D117&lt;0.8),1.4,IF(AND(H117&lt;10.258,D117&lt;1.15,A117&lt;5.9,F117&lt;2.5,D117&gt;=0.8),3.36,IF(AND(H117&gt;=10.258,D117&lt;1.15,A117&lt;5.9,F117&lt;2.5,D117&gt;=0.8),3.9,IF(AND(A117&lt;5.3,D117&gt;=1.15,A117&lt;5.9,F117&lt;2.5,D117&gt;=0.8),3.9,IF(AND(D117&lt;1.55,B117&lt;2.75,A117&gt;=5.9,F117&lt;2.5,D117&gt;=0.8),4.64,IF(AND(D117&gt;=1.55,B117&lt;2.75,A117&gt;=5.9,F117&lt;2.5,D117&gt;=0.8),5.1,IF(AND(D117&gt;=1.6,B117&gt;=2.75,A117&gt;=5.9,F117&lt;2.5,D117&gt;=0.8),5,IF(AND(H117&lt;5.767,H117&lt;8.598,D117&lt;2.45,F117&gt;=2.5,D117&gt;=0.8),4.5,IF(AND(A117&lt;6.25,H117&gt;=8.598,D117&lt;2.45,F117&gt;=2.5,D117&gt;=0.8),5.02,IF(AND(B117&lt;3.55,G117&lt;0.423,H117&lt;11.218,H117&gt;=5.85,A117&lt;5.05,D117&lt;0.8),1.525,IF(AND(B117&gt;=3.55,G117&lt;0.423,H117&lt;11.218,H117&gt;=5.85,A117&lt;5.05,D117&lt;0.8),1.4,IF(AND(H117&gt;=13.932,B117&gt;=3.6,G117&lt;0.948,B117&gt;=3.35,A117&gt;=5.05,D117&lt;0.8),1.65,IF(AND(G117&gt;=0.652,A117&gt;=5.3,D117&gt;=1.15,A117&lt;5.9,F117&lt;2.5,D117&gt;=0.8),3.8,IF(AND(D117&lt;1.35,D117&lt;1.6,B117&gt;=2.75,A117&gt;=5.9,F117&lt;2.5,D117&gt;=0.8),4.42,IF(AND(H117&lt;6.656,H117&gt;=5.767,H117&lt;8.598,D117&lt;2.45,F117&gt;=2.5,D117&gt;=0.8),5.033,IF(AND(H117&gt;=6.656,H117&gt;=5.767,H117&lt;8.598,D117&lt;2.45,F117&gt;=2.5,D117&gt;=0.8),5.1,IF(AND(G117&gt;=0.885,A117&gt;=6.25,H117&gt;=8.598,D117&lt;2.45,F117&gt;=2.5,D117&gt;=0.8),5.2,IF(AND(H117&lt;6.926,H117&lt;13.932,B117&gt;=3.6,G117&lt;0.948,B117&gt;=3.35,A117&gt;=5.05,D117&lt;0.8),1.433,IF(AND(H117&gt;=6.926,H117&lt;13.932,B117&gt;=3.6,G117&lt;0.948,B117&gt;=3.35,A117&gt;=5.05,D117&lt;0.8),1.5,IF(AND(A117&lt;5.65,G117&lt;0.652,A117&gt;=5.3,D117&gt;=1.15,A117&lt;5.9,F117&lt;2.5,D117&gt;=0.8),4.36,IF(AND(A117&gt;=5.65,G117&lt;0.652,A117&gt;=5.3,D117&gt;=1.15,A117&lt;5.9,F117&lt;2.5,D117&gt;=0.8),4.2,IF(AND(H117&gt;=13.561,D117&gt;=1.35,D117&lt;1.6,B117&gt;=2.75,A117&gt;=5.9,F117&lt;2.5,D117&gt;=0.8),4.767,IF(AND(H117&lt;9.091,G117&lt;0.885,A117&gt;=6.25,H117&gt;=8.598,D117&lt;2.45,F117&gt;=2.5,D117&gt;=0.8),6.3,IF(AND(H117&gt;=12.206,H117&lt;13.561,D117&gt;=1.35,D117&lt;1.6,B117&gt;=2.75,A117&gt;=5.9,F117&lt;2.5,D117&gt;=0.8),4.4,IF(AND(D117&gt;=2.25,H117&gt;=9.091,G117&lt;0.885,A117&gt;=6.25,H117&gt;=8.598,D117&lt;2.45,F117&gt;=2.5,D117&gt;=0.8),5.9,IF(AND(B117&lt;3.05,H117&lt;12.206,H117&lt;13.561,D117&gt;=1.35,D117&lt;1.6,B117&gt;=2.75,A117&gt;=5.9,F117&lt;2.5,D117&gt;=0.8),4.6,IF(AND(B117&gt;=3.05,H117&lt;12.206,H117&lt;13.561,D117&gt;=1.35,D117&lt;1.6,B117&gt;=2.75,A117&gt;=5.9,F117&lt;2.5,D117&gt;=0.8),4.7,IF(AND(G117&gt;=0.596,D117&lt;2.25,H117&gt;=9.091,G117&lt;0.885,A117&gt;=6.25,H117&gt;=8.598,D117&lt;2.45,F117&gt;=2.5,D117&gt;=0.8),5.1,IF(AND(G117&gt;=0.379,G117&lt;0.596,D117&lt;2.25,H117&gt;=9.091,G117&lt;0.885,A117&gt;=6.25,H117&gt;=8.598,D117&lt;2.45,F117&gt;=2.5,D117&gt;=0.8),5.767,IF(AND(D117&lt;2.15,G117&lt;0.379,G117&lt;0.596,D117&lt;2.25,H117&gt;=9.091,G117&lt;0.885,A117&gt;=6.25,H117&gt;=8.598,D117&lt;2.45,F117&gt;=2.5,D117&gt;=0.8),5.4,IF(AND(D117&gt;=2.15,G117&lt;0.379,G117&lt;0.596,D117&lt;2.25,H117&gt;=9.091,G117&lt;0.885,A117&gt;=6.25,H117&gt;=8.598,D117&lt;2.45,F117&gt;=2.5,D117&gt;=0.8),5.6,"shouldnthappen")))))))))))))))))))))))))))))))))))))</f>
        <v>5.02</v>
      </c>
      <c r="AM117" s="1" t="n">
        <f aca="false">IF(AND(H117&lt;5.245,D117&lt;0.8),1,IF(AND(A117&lt;4.5,H117&gt;=5.245,D117&lt;0.8),1.35,IF(AND(D117&gt;=0.5,A117&gt;=4.5,H117&gt;=5.245,D117&lt;0.8),1.6,IF(AND(H117&lt;7.25,B117&lt;2.6,A117&lt;6.15,D117&gt;=0.8),4.375,IF(AND(H117&gt;=7.25,B117&lt;2.6,A117&lt;6.15,D117&gt;=0.8),3.075,IF(AND(H117&lt;13.935,A117&gt;=7.05,A117&gt;=6.15,D117&gt;=0.8),6.067,IF(AND(H117&gt;=13.935,A117&gt;=7.05,A117&gt;=6.15,D117&gt;=0.8),6.525,IF(AND(G117&gt;=0.948,D117&lt;0.5,A117&gt;=4.5,H117&gt;=5.245,D117&lt;0.8),1.7,IF(AND(G117&lt;0.568,D117&gt;=1.55,B117&gt;=2.6,A117&lt;6.15,D117&gt;=0.8),5.1,IF(AND(G117&gt;=0.568,D117&gt;=1.55,B117&gt;=2.6,A117&lt;6.15,D117&gt;=0.8),5,IF(AND(A117&gt;=6.6,B117&gt;=3.15,A117&lt;7.05,A117&gt;=6.15,D117&gt;=0.8),5.78,IF(AND(G117&lt;0.165,G117&lt;0.273,D117&lt;1.55,B117&gt;=2.6,A117&lt;6.15,D117&gt;=0.8),4.1,IF(AND(G117&gt;=0.165,G117&lt;0.273,D117&lt;1.55,B117&gt;=2.6,A117&lt;6.15,D117&gt;=0.8),4.5,IF(AND(D117&lt;1.35,G117&gt;=0.273,D117&lt;1.55,B117&gt;=2.6,A117&lt;6.15,D117&gt;=0.8),4.08,IF(AND(D117&gt;=1.35,G117&gt;=0.273,D117&lt;1.55,B117&gt;=2.6,A117&lt;6.15,D117&gt;=0.8),4.4,IF(AND(D117&lt;1.45,F117&lt;2.5,B117&lt;3.15,A117&lt;7.05,A117&gt;=6.15,D117&gt;=0.8),4.38,IF(AND(D117&gt;=1.45,F117&lt;2.5,B117&lt;3.15,A117&lt;7.05,A117&gt;=6.15,D117&gt;=0.8),4.75,IF(AND(D117&gt;=2.25,F117&gt;=2.5,B117&lt;3.15,A117&lt;7.05,A117&gt;=6.15,D117&gt;=0.8),5.16,IF(AND(H117&lt;11.488,A117&lt;6.6,B117&gt;=3.15,A117&lt;7.05,A117&gt;=6.15,D117&gt;=0.8),6,IF(AND(H117&gt;=14.396,D117&lt;0.25,G117&lt;0.948,D117&lt;0.5,A117&gt;=4.5,H117&gt;=5.245,D117&lt;0.8),1.3,IF(AND(A117&gt;=5.55,D117&gt;=0.25,G117&lt;0.948,D117&lt;0.5,A117&gt;=4.5,H117&gt;=5.245,D117&lt;0.8),1.7,IF(AND(D117&lt;1.85,D117&lt;2.25,F117&gt;=2.5,B117&lt;3.15,A117&lt;7.05,A117&gt;=6.15,D117&gt;=0.8),5.6,IF(AND(G117&lt;0.669,H117&gt;=11.488,A117&lt;6.6,B117&gt;=3.15,A117&lt;7.05,A117&gt;=6.15,D117&gt;=0.8),4.7,IF(AND(G117&gt;=0.669,H117&gt;=11.488,A117&lt;6.6,B117&gt;=3.15,A117&lt;7.05,A117&gt;=6.15,D117&gt;=0.8),5.22,IF(AND(H117&lt;6.543,H117&lt;14.396,D117&lt;0.25,G117&lt;0.948,D117&lt;0.5,A117&gt;=4.5,H117&gt;=5.245,D117&lt;0.8),1.4,IF(AND(A117&lt;4.95,A117&lt;5.55,D117&gt;=0.25,G117&lt;0.948,D117&lt;0.5,A117&gt;=4.5,H117&gt;=5.245,D117&lt;0.8),1.4,IF(AND(A117&gt;=4.95,A117&lt;5.55,D117&gt;=0.25,G117&lt;0.948,D117&lt;0.5,A117&gt;=4.5,H117&gt;=5.245,D117&lt;0.8),1.48,IF(AND(H117&lt;10.667,D117&gt;=1.85,D117&lt;2.25,F117&gt;=2.5,B117&lt;3.15,A117&lt;7.05,A117&gt;=6.15,D117&gt;=0.8),5.25,IF(AND(H117&gt;=10.667,D117&gt;=1.85,D117&lt;2.25,F117&gt;=2.5,B117&lt;3.15,A117&lt;7.05,A117&gt;=6.15,D117&gt;=0.8),5.55,IF(AND(G117&lt;0.063,H117&gt;=6.543,H117&lt;14.396,D117&lt;0.25,G117&lt;0.948,D117&lt;0.5,A117&gt;=4.5,H117&gt;=5.245,D117&lt;0.8),1.4,IF(AND(H117&lt;9.212,G117&gt;=0.063,H117&gt;=6.543,H117&lt;14.396,D117&lt;0.25,G117&lt;0.948,D117&lt;0.5,A117&gt;=4.5,H117&gt;=5.245,D117&lt;0.8),1.475,IF(AND(H117&gt;=9.212,G117&gt;=0.063,H117&gt;=6.543,H117&lt;14.396,D117&lt;0.25,G117&lt;0.948,D117&lt;0.5,A117&gt;=4.5,H117&gt;=5.245,D117&lt;0.8),1.5,"shouldnthappen"))))))))))))))))))))))))))))))))</f>
        <v>5</v>
      </c>
      <c r="AN117" s="1" t="n">
        <f aca="false">IF(AND(D117&lt;0.7,A117&gt;=5.55),1.633,IF(AND(G117&lt;0.38,B117&lt;2.8,A117&lt;5.55),4.3,IF(AND(G117&gt;=0.38,B117&lt;2.8,A117&lt;5.55),3.325,IF(AND(D117&gt;=0.35,B117&gt;=2.8,A117&lt;5.55),1.6,IF(AND(B117&gt;=3.4,A117&lt;4.8,D117&lt;0.35,B117&gt;=2.8,A117&lt;5.55),1,IF(AND(H117&gt;=11.789,A117&lt;5.9,D117&lt;1.55,D117&gt;=0.7,A117&gt;=5.55),4.325,IF(AND(F117&gt;=2.5,A117&gt;=5.9,D117&lt;1.55,D117&gt;=0.7,A117&gt;=5.55),5.05,IF(AND(D117&lt;1.9,A117&gt;=7.25,D117&gt;=1.55,D117&gt;=0.7,A117&gt;=5.55),6.3,IF(AND(D117&gt;=1.9,A117&gt;=7.25,D117&gt;=1.55,D117&gt;=0.7,A117&gt;=5.55),6.4,IF(AND(A117&lt;4.35,B117&lt;3.4,A117&lt;4.8,D117&lt;0.35,B117&gt;=2.8,A117&lt;5.55),1.1,IF(AND(G117&gt;=0.934,B117&lt;3.45,A117&gt;=4.8,D117&lt;0.35,B117&gt;=2.8,A117&lt;5.55),1.7,IF(AND(H117&gt;=14.877,B117&gt;=3.45,A117&gt;=4.8,D117&lt;0.35,B117&gt;=2.8,A117&lt;5.55),1.3,IF(AND(B117&lt;2.6,H117&lt;11.789,A117&lt;5.9,D117&lt;1.55,D117&gt;=0.7,A117&gt;=5.55),3.9,IF(AND(B117&gt;=2.6,H117&lt;11.789,A117&lt;5.9,D117&lt;1.55,D117&gt;=0.7,A117&gt;=5.55),4.26,IF(AND(A117&lt;6.6,F117&lt;2.5,A117&gt;=5.9,D117&lt;1.55,D117&gt;=0.7,A117&gt;=5.55),4.625,IF(AND(A117&gt;=6.6,F117&lt;2.5,A117&gt;=5.9,D117&lt;1.55,D117&gt;=0.7,A117&gt;=5.55),4.475,IF(AND(B117&lt;2.6,D117&lt;2.05,A117&lt;7.25,D117&gt;=1.55,D117&gt;=0.7,A117&gt;=5.55),5.8,IF(AND(G117&gt;=0.743,D117&gt;=2.05,A117&lt;7.25,D117&gt;=1.55,D117&gt;=0.7,A117&gt;=5.55),5.1,IF(AND(G117&lt;0.422,A117&gt;=4.35,B117&lt;3.4,A117&lt;4.8,D117&lt;0.35,B117&gt;=2.8,A117&lt;5.55),1.367,IF(AND(G117&gt;=0.422,A117&gt;=4.35,B117&lt;3.4,A117&lt;4.8,D117&lt;0.35,B117&gt;=2.8,A117&lt;5.55),1.3,IF(AND(A117&lt;5.05,G117&lt;0.934,B117&lt;3.45,A117&gt;=4.8,D117&lt;0.35,B117&gt;=2.8,A117&lt;5.55),1.525,IF(AND(A117&gt;=5.05,G117&lt;0.934,B117&lt;3.45,A117&gt;=4.8,D117&lt;0.35,B117&gt;=2.8,A117&lt;5.55),1.5,IF(AND(G117&gt;=0.585,H117&lt;14.877,B117&gt;=3.45,A117&gt;=4.8,D117&lt;0.35,B117&gt;=2.8,A117&lt;5.55),1.54,IF(AND(G117&gt;=0.537,G117&lt;0.743,D117&gt;=2.05,A117&lt;7.25,D117&gt;=1.55,D117&gt;=0.7,A117&gt;=5.55),5.833,IF(AND(D117&gt;=0.25,G117&lt;0.585,H117&lt;14.877,B117&gt;=3.45,A117&gt;=4.8,D117&lt;0.35,B117&gt;=2.8,A117&lt;5.55),1.367,IF(AND(D117&lt;1.75,H117&lt;13.795,B117&gt;=2.6,D117&lt;2.05,A117&lt;7.25,D117&gt;=1.55,D117&gt;=0.7,A117&gt;=5.55),5.45,IF(AND(B117&lt;2.85,H117&gt;=13.795,B117&gt;=2.6,D117&lt;2.05,A117&lt;7.25,D117&gt;=1.55,D117&gt;=0.7,A117&gt;=5.55),5.1,IF(AND(B117&gt;=2.85,H117&gt;=13.795,B117&gt;=2.6,D117&lt;2.05,A117&lt;7.25,D117&gt;=1.55,D117&gt;=0.7,A117&gt;=5.55),4.82,IF(AND(G117&lt;0.353,G117&lt;0.537,G117&lt;0.743,D117&gt;=2.05,A117&lt;7.25,D117&gt;=1.55,D117&gt;=0.7,A117&gt;=5.55),5.425,IF(AND(G117&gt;=0.353,G117&lt;0.537,G117&lt;0.743,D117&gt;=2.05,A117&lt;7.25,D117&gt;=1.55,D117&gt;=0.7,A117&gt;=5.55),5.62,IF(AND(G117&lt;0.311,D117&lt;0.25,G117&lt;0.585,H117&lt;14.877,B117&gt;=3.45,A117&gt;=4.8,D117&lt;0.35,B117&gt;=2.8,A117&lt;5.55),1.5,IF(AND(G117&gt;=0.311,D117&lt;0.25,G117&lt;0.585,H117&lt;14.877,B117&gt;=3.45,A117&gt;=4.8,D117&lt;0.35,B117&gt;=2.8,A117&lt;5.55),1.4,IF(AND(B117&gt;=3.1,D117&gt;=1.75,H117&lt;13.795,B117&gt;=2.6,D117&lt;2.05,A117&lt;7.25,D117&gt;=1.55,D117&gt;=0.7,A117&gt;=5.55),5.1,IF(AND(B117&lt;2.85,B117&lt;3.1,D117&gt;=1.75,H117&lt;13.795,B117&gt;=2.6,D117&lt;2.05,A117&lt;7.25,D117&gt;=1.55,D117&gt;=0.7,A117&gt;=5.55),5.2,IF(AND(B117&gt;=2.85,B117&lt;3.1,D117&gt;=1.75,H117&lt;13.795,B117&gt;=2.6,D117&lt;2.05,A117&lt;7.25,D117&gt;=1.55,D117&gt;=0.7,A117&gt;=5.55),5.2,"shouldnthappen")))))))))))))))))))))))))))))))))))</f>
        <v>5.1</v>
      </c>
      <c r="AO117" s="1" t="n">
        <f aca="false">IF(AND(H117&gt;=14.529,G117&lt;0.633,D117&lt;0.8),1.3,IF(AND(A117&lt;5.05,G117&gt;=0.633,D117&lt;0.8),1.35,IF(AND(H117&gt;=14.379,H117&lt;14.529,G117&lt;0.633,D117&lt;0.8),1.7,IF(AND(B117&lt;3.35,A117&gt;=5.05,G117&gt;=0.633,D117&lt;0.8),1.7,IF(AND(D117&gt;=1.45,A117&lt;5.95,F117&lt;2.5,D117&gt;=0.8),4.5,IF(AND(D117&lt;1.35,A117&gt;=5.95,F117&lt;2.5,D117&gt;=0.8),4,IF(AND(D117&lt;1.85,G117&gt;=0.845,F117&gt;=2.5,D117&gt;=0.8),4.8,IF(AND(B117&gt;=4.3,H117&lt;14.379,H117&lt;14.529,G117&lt;0.633,D117&lt;0.8),1.5,IF(AND(A117&lt;5.25,B117&gt;=3.35,A117&gt;=5.05,G117&gt;=0.633,D117&lt;0.8),1.55,IF(AND(A117&gt;=5.25,B117&gt;=3.35,A117&gt;=5.05,G117&gt;=0.633,D117&lt;0.8),1.633,IF(AND(A117&lt;5.05,D117&lt;1.45,A117&lt;5.95,F117&lt;2.5,D117&gt;=0.8),3.3,IF(AND(G117&lt;0.293,D117&gt;=1.35,A117&gt;=5.95,F117&lt;2.5,D117&gt;=0.8),5,IF(AND(A117&gt;=6.6,D117&lt;2.05,G117&lt;0.845,F117&gt;=2.5,D117&gt;=0.8),5.8,IF(AND(B117&lt;3.05,D117&gt;=2.05,G117&lt;0.845,F117&gt;=2.5,D117&gt;=0.8),6.15,IF(AND(B117&lt;2.9,D117&gt;=1.85,G117&gt;=0.845,F117&gt;=2.5,D117&gt;=0.8),5.1,IF(AND(B117&gt;=2.9,D117&gt;=1.85,G117&gt;=0.845,F117&gt;=2.5,D117&gt;=0.8),5.2,IF(AND(B117&gt;=3.8,B117&lt;4.3,H117&lt;14.379,H117&lt;14.529,G117&lt;0.633,D117&lt;0.8),1.333,IF(AND(A117&lt;6.25,G117&gt;=0.293,D117&gt;=1.35,A117&gt;=5.95,F117&lt;2.5,D117&gt;=0.8),4.6,IF(AND(H117&lt;10.351,A117&lt;6.6,D117&lt;2.05,G117&lt;0.845,F117&gt;=2.5,D117&gt;=0.8),5.4,IF(AND(G117&gt;=0.364,B117&gt;=3.05,D117&gt;=2.05,G117&lt;0.845,F117&gt;=2.5,D117&gt;=0.8),5.66,IF(AND(G117&gt;=0.447,B117&lt;3.8,B117&lt;4.3,H117&lt;14.379,H117&lt;14.529,G117&lt;0.633,D117&lt;0.8),1.3,IF(AND(H117&lt;6.247,A117&lt;5.65,A117&gt;=5.05,D117&lt;1.45,A117&lt;5.95,F117&lt;2.5,D117&gt;=0.8),4.033,IF(AND(D117&lt;1.25,A117&gt;=5.65,A117&gt;=5.05,D117&lt;1.45,A117&lt;5.95,F117&lt;2.5,D117&gt;=0.8),3.88,IF(AND(D117&gt;=1.25,A117&gt;=5.65,A117&gt;=5.05,D117&lt;1.45,A117&lt;5.95,F117&lt;2.5,D117&gt;=0.8),4.35,IF(AND(B117&lt;2.65,A117&gt;=6.25,G117&gt;=0.293,D117&gt;=1.35,A117&gt;=5.95,F117&lt;2.5,D117&gt;=0.8),4.9,IF(AND(B117&lt;2.75,H117&gt;=10.351,A117&lt;6.6,D117&lt;2.05,G117&lt;0.845,F117&gt;=2.5,D117&gt;=0.8),5.1,IF(AND(B117&gt;=2.75,H117&gt;=10.351,A117&lt;6.6,D117&lt;2.05,G117&lt;0.845,F117&gt;=2.5,D117&gt;=0.8),4.95,IF(AND(B117&lt;3.15,G117&lt;0.364,B117&gt;=3.05,D117&gt;=2.05,G117&lt;0.845,F117&gt;=2.5,D117&gt;=0.8),5.28,IF(AND(B117&gt;=3.15,G117&lt;0.364,B117&gt;=3.05,D117&gt;=2.05,G117&lt;0.845,F117&gt;=2.5,D117&gt;=0.8),5.5,IF(AND(H117&lt;9.212,G117&lt;0.447,B117&lt;3.8,B117&lt;4.3,H117&lt;14.379,H117&lt;14.529,G117&lt;0.633,D117&lt;0.8),1.4,IF(AND(G117&lt;0.356,H117&gt;=6.247,A117&lt;5.65,A117&gt;=5.05,D117&lt;1.45,A117&lt;5.95,F117&lt;2.5,D117&gt;=0.8),4.2,IF(AND(B117&lt;3,B117&gt;=2.65,A117&gt;=6.25,G117&gt;=0.293,D117&gt;=1.35,A117&gt;=5.95,F117&lt;2.5,D117&gt;=0.8),4.6,IF(AND(B117&gt;=3,B117&gt;=2.65,A117&gt;=6.25,G117&gt;=0.293,D117&gt;=1.35,A117&gt;=5.95,F117&lt;2.5,D117&gt;=0.8),4.7,IF(AND(A117&lt;5.05,H117&gt;=9.212,G117&lt;0.447,B117&lt;3.8,B117&lt;4.3,H117&lt;14.379,H117&lt;14.529,G117&lt;0.633,D117&lt;0.8),1.533,IF(AND(A117&gt;=5.05,H117&gt;=9.212,G117&lt;0.447,B117&lt;3.8,B117&lt;4.3,H117&lt;14.379,H117&lt;14.529,G117&lt;0.633,D117&lt;0.8),1.425,IF(AND(A117&lt;5.35,G117&gt;=0.356,H117&gt;=6.247,A117&lt;5.65,A117&gt;=5.05,D117&lt;1.45,A117&lt;5.95,F117&lt;2.5,D117&gt;=0.8),3.9,IF(AND(A117&gt;=5.35,G117&gt;=0.356,H117&gt;=6.247,A117&lt;5.65,A117&gt;=5.05,D117&lt;1.45,A117&lt;5.95,F117&lt;2.5,D117&gt;=0.8),3.72,"shouldnthappen")))))))))))))))))))))))))))))))))))))</f>
        <v>5.1</v>
      </c>
      <c r="AP117" s="1" t="n">
        <f aca="false">IF(AND(F117&gt;=1.5,A117&lt;5.55),3.84,IF(AND(G117&gt;=0.52,A117&lt;4.75,F117&lt;1.5,A117&lt;5.55),1.16,IF(AND(A117&lt;5.65,A117&lt;5.85,D117&lt;1.55,A117&gt;=5.55),4.2,IF(AND(A117&gt;=5.65,A117&lt;5.85,D117&lt;1.55,A117&gt;=5.55),3.167,IF(AND(G117&gt;=0.798,A117&gt;=5.85,D117&lt;1.55,A117&gt;=5.55),4,IF(AND(F117&lt;2.5,H117&lt;14.1,D117&gt;=1.55,A117&gt;=5.55),4.84,IF(AND(A117&lt;7.2,H117&gt;=14.1,D117&gt;=1.55,A117&gt;=5.55),5.633,IF(AND(A117&gt;=7.2,H117&gt;=14.1,D117&gt;=1.55,A117&gt;=5.55),6.6,IF(AND(G117&lt;0.161,G117&lt;0.52,A117&lt;4.75,F117&lt;1.5,A117&lt;5.55),1.5,IF(AND(D117&gt;=0.5,G117&lt;0.676,A117&gt;=4.75,F117&lt;1.5,A117&lt;5.55),1.6,IF(AND(H117&lt;11.016,G117&gt;=0.676,A117&gt;=4.75,F117&lt;1.5,A117&lt;5.55),1.75,IF(AND(G117&lt;0.209,G117&lt;0.798,A117&gt;=5.85,D117&lt;1.55,A117&gt;=5.55),4.5,IF(AND(G117&gt;=0.74,F117&gt;=2.5,H117&lt;14.1,D117&gt;=1.55,A117&gt;=5.55),6.225,IF(AND(B117&lt;2.95,G117&gt;=0.161,G117&lt;0.52,A117&lt;4.75,F117&lt;1.5,A117&lt;5.55),1.4,IF(AND(B117&gt;=2.95,G117&gt;=0.161,G117&lt;0.52,A117&lt;4.75,F117&lt;1.5,A117&lt;5.55),1.34,IF(AND(B117&lt;3.15,D117&lt;0.5,G117&lt;0.676,A117&gt;=4.75,F117&lt;1.5,A117&lt;5.55),1.52,IF(AND(D117&lt;0.25,H117&gt;=11.016,G117&gt;=0.676,A117&gt;=4.75,F117&lt;1.5,A117&lt;5.55),1.567,IF(AND(D117&gt;=0.25,H117&gt;=11.016,G117&gt;=0.676,A117&gt;=4.75,F117&lt;1.5,A117&lt;5.55),1.5,IF(AND(H117&lt;7.47,G117&gt;=0.209,G117&lt;0.798,A117&gt;=5.85,D117&lt;1.55,A117&gt;=5.55),5.05,IF(AND(B117&lt;2.85,G117&lt;0.74,F117&gt;=2.5,H117&lt;14.1,D117&gt;=1.55,A117&gt;=5.55),5.35,IF(AND(B117&lt;3.3,B117&gt;=3.15,D117&lt;0.5,G117&lt;0.676,A117&gt;=4.75,F117&lt;1.5,A117&lt;5.55),1.2,IF(AND(D117&lt;1.45,H117&gt;=7.47,G117&gt;=0.209,G117&lt;0.798,A117&gt;=5.85,D117&lt;1.55,A117&gt;=5.55),4.66,IF(AND(D117&gt;=1.45,H117&gt;=7.47,G117&gt;=0.209,G117&lt;0.798,A117&gt;=5.85,D117&lt;1.55,A117&gt;=5.55),4.64,IF(AND(A117&gt;=7.05,B117&gt;=2.85,G117&lt;0.74,F117&gt;=2.5,H117&lt;14.1,D117&gt;=1.55,A117&gt;=5.55),5.8,IF(AND(B117&gt;=3.25,A117&lt;7.05,B117&gt;=2.85,G117&lt;0.74,F117&gt;=2.5,H117&lt;14.1,D117&gt;=1.55,A117&gt;=5.55),5.7,IF(AND(H117&gt;=13.641,D117&lt;0.25,B117&gt;=3.3,B117&gt;=3.15,D117&lt;0.5,G117&lt;0.676,A117&gt;=4.75,F117&lt;1.5,A117&lt;5.55),1.3,IF(AND(D117&lt;0.35,D117&gt;=0.25,B117&gt;=3.3,B117&gt;=3.15,D117&lt;0.5,G117&lt;0.676,A117&gt;=4.75,F117&lt;1.5,A117&lt;5.55),1.367,IF(AND(D117&gt;=0.35,D117&gt;=0.25,B117&gt;=3.3,B117&gt;=3.15,D117&lt;0.5,G117&lt;0.676,A117&gt;=4.75,F117&lt;1.5,A117&lt;5.55),1.3,IF(AND(A117&lt;6.35,B117&lt;3.25,A117&lt;7.05,B117&gt;=2.85,G117&lt;0.74,F117&gt;=2.5,H117&lt;14.1,D117&gt;=1.55,A117&gt;=5.55),5.6,IF(AND(A117&gt;=6.35,B117&lt;3.25,A117&lt;7.05,B117&gt;=2.85,G117&lt;0.74,F117&gt;=2.5,H117&lt;14.1,D117&gt;=1.55,A117&gt;=5.55),5.325,IF(AND(A117&lt;5.1,H117&lt;13.641,D117&lt;0.25,B117&gt;=3.3,B117&gt;=3.15,D117&lt;0.5,G117&lt;0.676,A117&gt;=4.75,F117&lt;1.5,A117&lt;5.55),1.4,IF(AND(H117&gt;=11.031,A117&gt;=5.1,H117&lt;13.641,D117&lt;0.25,B117&gt;=3.3,B117&gt;=3.15,D117&lt;0.5,G117&lt;0.676,A117&gt;=4.75,F117&lt;1.5,A117&lt;5.55),1.4,IF(AND(A117&lt;5.45,H117&lt;11.031,A117&gt;=5.1,H117&lt;13.641,D117&lt;0.25,B117&gt;=3.3,B117&gt;=3.15,D117&lt;0.5,G117&lt;0.676,A117&gt;=4.75,F117&lt;1.5,A117&lt;5.55),1.5,IF(AND(A117&gt;=5.45,H117&lt;11.031,A117&gt;=5.1,H117&lt;13.641,D117&lt;0.25,B117&gt;=3.3,B117&gt;=3.15,D117&lt;0.5,G117&lt;0.676,A117&gt;=4.75,F117&lt;1.5,A117&lt;5.55),1.4,"shouldnthappen"))))))))))))))))))))))))))))))))))</f>
        <v>6.225</v>
      </c>
      <c r="AQ117" s="1" t="n">
        <f aca="false">IF(AND(H117&lt;6.926,D117&gt;=0.35,F117&lt;1.5),1.9,IF(AND(G117&gt;=0.869,D117&gt;=1.75,F117&gt;=1.5),5.15,IF(AND(A117&lt;4.35,A117&lt;5.05,D117&lt;0.35,F117&lt;1.5),1.1,IF(AND(H117&lt;6.089,A117&gt;=5.05,D117&lt;0.35,F117&lt;1.5),1.7,IF(AND(H117&gt;=13.089,H117&gt;=6.926,D117&gt;=0.35,F117&lt;1.5),1.3,IF(AND(G117&lt;0.695,D117&lt;1.15,D117&lt;1.75,F117&gt;=1.5),3.62,IF(AND(G117&gt;=0.695,D117&lt;1.15,D117&lt;1.75,F117&gt;=1.5),3,IF(AND(G117&gt;=0.585,H117&gt;=6.089,A117&gt;=5.05,D117&lt;0.35,F117&lt;1.5),1.5,IF(AND(H117&lt;9.582,H117&lt;13.089,H117&gt;=6.926,D117&gt;=0.35,F117&lt;1.5),1.5,IF(AND(H117&gt;=9.582,H117&lt;13.089,H117&gt;=6.926,D117&gt;=0.35,F117&lt;1.5),1.6,IF(AND(D117&lt;1.35,H117&lt;9.349,D117&gt;=1.15,D117&lt;1.75,F117&gt;=1.5),3.867,IF(AND(D117&lt;2.05,A117&lt;7.05,G117&lt;0.869,D117&gt;=1.75,F117&gt;=1.5),4.9,IF(AND(B117&gt;=3.3,A117&gt;=7.05,G117&lt;0.869,D117&gt;=1.75,F117&gt;=1.5),6.1,IF(AND(G117&lt;0.347,H117&lt;11.218,A117&gt;=4.35,A117&lt;5.05,D117&lt;0.35,F117&lt;1.5),1.4,IF(AND(G117&gt;=0.347,H117&lt;11.218,A117&gt;=4.35,A117&lt;5.05,D117&lt;0.35,F117&lt;1.5),1.5,IF(AND(G117&gt;=0.265,H117&gt;=11.218,A117&gt;=4.35,A117&lt;5.05,D117&lt;0.35,F117&lt;1.5),1.45,IF(AND(A117&gt;=5.4,G117&lt;0.585,H117&gt;=6.089,A117&gt;=5.05,D117&lt;0.35,F117&lt;1.5),1.35,IF(AND(B117&gt;=2.9,D117&gt;=1.35,H117&lt;9.349,D117&gt;=1.15,D117&lt;1.75,F117&gt;=1.5),4.6,IF(AND(D117&gt;=1.35,A117&lt;6.15,H117&gt;=9.349,D117&gt;=1.15,D117&lt;1.75,F117&gt;=1.5),4.54,IF(AND(H117&lt;10.927,A117&gt;=6.15,H117&gt;=9.349,D117&gt;=1.15,D117&lt;1.75,F117&gt;=1.5),4.3,IF(AND(G117&lt;0.512,D117&gt;=2.05,A117&lt;7.05,G117&lt;0.869,D117&gt;=1.75,F117&gt;=1.5),5.533,IF(AND(G117&gt;=0.512,D117&gt;=2.05,A117&lt;7.05,G117&lt;0.869,D117&gt;=1.75,F117&gt;=1.5),5.88,IF(AND(H117&lt;11.551,B117&lt;3.3,A117&gt;=7.05,G117&lt;0.869,D117&gt;=1.75,F117&gt;=1.5),6.3,IF(AND(G117&lt;0.227,G117&lt;0.265,H117&gt;=11.218,A117&gt;=4.35,A117&lt;5.05,D117&lt;0.35,F117&lt;1.5),1.4,IF(AND(G117&gt;=0.227,G117&lt;0.265,H117&gt;=11.218,A117&gt;=4.35,A117&lt;5.05,D117&lt;0.35,F117&lt;1.5),1.26,IF(AND(H117&lt;11.031,A117&lt;5.4,G117&lt;0.585,H117&gt;=6.089,A117&gt;=5.05,D117&lt;0.35,F117&lt;1.5),1.5,IF(AND(H117&gt;=11.031,A117&lt;5.4,G117&lt;0.585,H117&gt;=6.089,A117&gt;=5.05,D117&lt;0.35,F117&lt;1.5),1.4,IF(AND(A117&lt;5.45,B117&lt;2.9,D117&gt;=1.35,H117&lt;9.349,D117&gt;=1.15,D117&lt;1.75,F117&gt;=1.5),4.5,IF(AND(A117&lt;5.9,D117&lt;1.35,A117&lt;6.15,H117&gt;=9.349,D117&gt;=1.15,D117&lt;1.75,F117&gt;=1.5),4.2,IF(AND(A117&gt;=5.9,D117&lt;1.35,A117&lt;6.15,H117&gt;=9.349,D117&gt;=1.15,D117&lt;1.75,F117&gt;=1.5),4,IF(AND(A117&gt;=6.75,H117&gt;=10.927,A117&gt;=6.15,H117&gt;=9.349,D117&gt;=1.15,D117&lt;1.75,F117&gt;=1.5),4.767,IF(AND(B117&lt;2.9,H117&gt;=11.551,B117&lt;3.3,A117&gt;=7.05,G117&lt;0.869,D117&gt;=1.75,F117&gt;=1.5),6.7,IF(AND(B117&gt;=2.9,H117&gt;=11.551,B117&lt;3.3,A117&gt;=7.05,G117&lt;0.869,D117&gt;=1.75,F117&gt;=1.5),6.6,IF(AND(B117&lt;2.45,A117&gt;=5.45,B117&lt;2.9,D117&gt;=1.35,H117&lt;9.349,D117&gt;=1.15,D117&lt;1.75,F117&gt;=1.5),5,IF(AND(B117&gt;=2.45,A117&gt;=5.45,B117&lt;2.9,D117&gt;=1.35,H117&lt;9.349,D117&gt;=1.15,D117&lt;1.75,F117&gt;=1.5),5.1,IF(AND(H117&lt;11.166,A117&lt;6.75,H117&gt;=10.927,A117&gt;=6.15,H117&gt;=9.349,D117&gt;=1.15,D117&lt;1.75,F117&gt;=1.5),4.9,IF(AND(G117&lt;0.228,H117&gt;=11.166,A117&lt;6.75,H117&gt;=10.927,A117&gt;=6.15,H117&gt;=9.349,D117&gt;=1.15,D117&lt;1.75,F117&gt;=1.5),4.7,IF(AND(H117&lt;13.531,G117&gt;=0.228,H117&gt;=11.166,A117&lt;6.75,H117&gt;=10.927,A117&gt;=6.15,H117&gt;=9.349,D117&gt;=1.15,D117&lt;1.75,F117&gt;=1.5),4.4,IF(AND(H117&gt;=13.531,G117&gt;=0.228,H117&gt;=11.166,A117&lt;6.75,H117&gt;=10.927,A117&gt;=6.15,H117&gt;=9.349,D117&gt;=1.15,D117&lt;1.75,F117&gt;=1.5),4.6,"shouldnthappen")))))))))))))))))))))))))))))))))))))))</f>
        <v>5.15</v>
      </c>
      <c r="AR117" s="1" t="n">
        <f aca="false">IF(AND(G117&gt;=0.93,B117&lt;3.65,F117&lt;1.5),1.7,IF(AND(H117&lt;6.542,B117&gt;=3.65,F117&lt;1.5),1.767,IF(AND(A117&gt;=7.05,D117&gt;=1.55,F117&gt;=1.5),6.3,IF(AND(G117&lt;0.123,H117&gt;=6.542,B117&gt;=3.65,F117&lt;1.5),1.367,IF(AND(A117&lt;5.15,A117&lt;5.65,D117&lt;1.55,F117&gt;=1.5),3.15,IF(AND(A117&lt;4.8,G117&gt;=0.447,G117&lt;0.93,B117&lt;3.65,F117&lt;1.5),1.24,IF(AND(A117&gt;=4.8,G117&gt;=0.447,G117&lt;0.93,B117&lt;3.65,F117&lt;1.5),1.4,IF(AND(G117&lt;0.151,G117&gt;=0.123,H117&gt;=6.542,B117&gt;=3.65,F117&lt;1.5),1.7,IF(AND(G117&gt;=0.151,G117&gt;=0.123,H117&gt;=6.542,B117&gt;=3.65,F117&lt;1.5),1.5,IF(AND(D117&gt;=1.45,A117&gt;=5.15,A117&lt;5.65,D117&lt;1.55,F117&gt;=1.5),4.5,IF(AND(B117&lt;2.65,D117&gt;=1.35,A117&gt;=5.65,D117&lt;1.55,F117&gt;=1.5),4.9,IF(AND(G117&lt;0.527,F117&lt;2.5,A117&lt;7.05,D117&gt;=1.55,F117&gt;=1.5),5.075,IF(AND(G117&gt;=0.527,F117&lt;2.5,A117&lt;7.05,D117&gt;=1.55,F117&gt;=1.5),4.7,IF(AND(A117&lt;4.65,G117&lt;0.265,G117&lt;0.447,G117&lt;0.93,B117&lt;3.65,F117&lt;1.5),1.42,IF(AND(G117&lt;0.3,G117&gt;=0.265,G117&lt;0.447,G117&lt;0.93,B117&lt;3.65,F117&lt;1.5),1.6,IF(AND(G117&gt;=0.3,G117&gt;=0.265,G117&lt;0.447,G117&lt;0.93,B117&lt;3.65,F117&lt;1.5),1.4,IF(AND(G117&lt;0.356,D117&lt;1.45,A117&gt;=5.15,A117&lt;5.65,D117&lt;1.55,F117&gt;=1.5),4.125,IF(AND(D117&lt;1.1,A117&lt;6.2,D117&lt;1.35,A117&gt;=5.65,D117&lt;1.55,F117&gt;=1.5),4.1,IF(AND(D117&gt;=1.1,A117&lt;6.2,D117&lt;1.35,A117&gt;=5.65,D117&lt;1.55,F117&gt;=1.5),4.175,IF(AND(H117&gt;=13.433,A117&gt;=6.2,D117&lt;1.35,A117&gt;=5.65,D117&lt;1.55,F117&gt;=1.5),4.6,IF(AND(G117&lt;0.437,B117&gt;=2.65,D117&gt;=1.35,A117&gt;=5.65,D117&lt;1.55,F117&gt;=1.5),4.625,IF(AND(G117&gt;=0.437,B117&gt;=2.65,D117&gt;=1.35,A117&gt;=5.65,D117&lt;1.55,F117&gt;=1.5),4.75,IF(AND(B117&gt;=3.15,H117&lt;11.146,F117&gt;=2.5,A117&lt;7.05,D117&gt;=1.55,F117&gt;=1.5),5.667,IF(AND(B117&lt;2.65,H117&gt;=11.146,F117&gt;=2.5,A117&lt;7.05,D117&gt;=1.55,F117&gt;=1.5),5.8,IF(AND(B117&lt;3.3,A117&gt;=4.65,G117&lt;0.265,G117&lt;0.447,G117&lt;0.93,B117&lt;3.65,F117&lt;1.5),1.32,IF(AND(B117&gt;=3.3,A117&gt;=4.65,G117&lt;0.265,G117&lt;0.447,G117&lt;0.93,B117&lt;3.65,F117&lt;1.5),1.425,IF(AND(B117&lt;2.8,G117&gt;=0.356,D117&lt;1.45,A117&gt;=5.15,A117&lt;5.65,D117&lt;1.55,F117&gt;=1.5),3.86,IF(AND(B117&gt;=2.8,G117&gt;=0.356,D117&lt;1.45,A117&gt;=5.15,A117&lt;5.65,D117&lt;1.55,F117&gt;=1.5),3.6,IF(AND(B117&lt;2.6,H117&lt;13.433,A117&gt;=6.2,D117&lt;1.35,A117&gt;=5.65,D117&lt;1.55,F117&gt;=1.5),4.4,IF(AND(B117&gt;=2.6,H117&lt;13.433,A117&gt;=6.2,D117&lt;1.35,A117&gt;=5.65,D117&lt;1.55,F117&gt;=1.5),4.3,IF(AND(G117&lt;0.151,B117&lt;3.15,H117&lt;11.146,F117&gt;=2.5,A117&lt;7.05,D117&gt;=1.55,F117&gt;=1.5),5.5,IF(AND(H117&lt;15.52,B117&gt;=2.65,H117&gt;=11.146,F117&gt;=2.5,A117&lt;7.05,D117&gt;=1.55,F117&gt;=1.5),5.4,IF(AND(H117&gt;=15.52,B117&gt;=2.65,H117&gt;=11.146,F117&gt;=2.5,A117&lt;7.05,D117&gt;=1.55,F117&gt;=1.5),5.733,IF(AND(H117&lt;10.74,G117&gt;=0.151,B117&lt;3.15,H117&lt;11.146,F117&gt;=2.5,A117&lt;7.05,D117&gt;=1.55,F117&gt;=1.5),5.12,IF(AND(H117&gt;=10.74,G117&gt;=0.151,B117&lt;3.15,H117&lt;11.146,F117&gt;=2.5,A117&lt;7.05,D117&gt;=1.55,F117&gt;=1.5),4.9,"shouldnthappen")))))))))))))))))))))))))))))))))))</f>
        <v>5.12</v>
      </c>
      <c r="AS117" s="1" t="n">
        <f aca="false">IF(AND(F117&gt;=1.5,A117&lt;5.55),4.18,IF(AND(F117&gt;=2.5,B117&lt;2.75,A117&gt;=5.55),5.38,IF(AND(G117&gt;=0.587,B117&lt;3.75,F117&lt;1.5,A117&lt;5.55),1.48,IF(AND(H117&lt;6.51,B117&gt;=3.75,F117&lt;1.5,A117&lt;5.55),1.9,IF(AND(H117&gt;=6.51,B117&gt;=3.75,F117&lt;1.5,A117&lt;5.55),1.425,IF(AND(G117&gt;=0.868,F117&lt;2.5,B117&lt;2.75,A117&gt;=5.55),4.65,IF(AND(F117&lt;1.5,D117&lt;1.55,B117&gt;=2.75,A117&gt;=5.55),1.7,IF(AND(G117&gt;=0.857,D117&gt;=1.55,B117&gt;=2.75,A117&gt;=5.55),5.033,IF(AND(G117&gt;=0.518,G117&lt;0.587,B117&lt;3.75,F117&lt;1.5,A117&lt;5.55),1,IF(AND(D117&lt;1.05,G117&lt;0.868,F117&lt;2.5,B117&lt;2.75,A117&gt;=5.55),3.5,IF(AND(G117&lt;0.404,D117&gt;=1.05,G117&lt;0.868,F117&lt;2.5,B117&lt;2.75,A117&gt;=5.55),4.2,IF(AND(G117&gt;=0.404,D117&gt;=1.05,G117&lt;0.868,F117&lt;2.5,B117&lt;2.75,A117&gt;=5.55),3.94,IF(AND(F117&lt;2.5,B117&lt;2.95,F117&gt;=1.5,D117&lt;1.55,B117&gt;=2.75,A117&gt;=5.55),4.68,IF(AND(F117&gt;=2.5,B117&lt;2.95,F117&gt;=1.5,D117&lt;1.55,B117&gt;=2.75,A117&gt;=5.55),5.1,IF(AND(H117&lt;10.883,B117&gt;=2.95,F117&gt;=1.5,D117&lt;1.55,B117&gt;=2.75,A117&gt;=5.55),4.15,IF(AND(H117&gt;=10.883,B117&gt;=2.95,F117&gt;=1.5,D117&lt;1.55,B117&gt;=2.75,A117&gt;=5.55),4.5,IF(AND(H117&gt;=14.1,D117&lt;2.05,G117&lt;0.857,D117&gt;=1.55,B117&gt;=2.75,A117&gt;=5.55),6.6,IF(AND(G117&lt;0.063,B117&lt;3.15,G117&lt;0.518,G117&lt;0.587,B117&lt;3.75,F117&lt;1.5,A117&lt;5.55),1.4,IF(AND(G117&gt;=0.063,B117&lt;3.15,G117&lt;0.518,G117&lt;0.587,B117&lt;3.75,F117&lt;1.5,A117&lt;5.55),1.5,IF(AND(H117&gt;=10.563,B117&gt;=3.15,G117&lt;0.518,G117&lt;0.587,B117&lt;3.75,F117&lt;1.5,A117&lt;5.55),1.325,IF(AND(B117&lt;2.95,H117&lt;14.1,D117&lt;2.05,G117&lt;0.857,D117&gt;=1.55,B117&gt;=2.75,A117&gt;=5.55),6.125,IF(AND(A117&lt;6.65,G117&lt;0.364,D117&gt;=2.05,G117&lt;0.857,D117&gt;=1.55,B117&gt;=2.75,A117&gt;=5.55),5.45,IF(AND(G117&gt;=0.774,G117&gt;=0.364,D117&gt;=2.05,G117&lt;0.857,D117&gt;=1.55,B117&gt;=2.75,A117&gt;=5.55),5.4,IF(AND(H117&gt;=9.279,H117&lt;10.563,B117&gt;=3.15,G117&lt;0.518,G117&lt;0.587,B117&lt;3.75,F117&lt;1.5,A117&lt;5.55),1.475,IF(AND(D117&lt;1.65,B117&gt;=2.95,H117&lt;14.1,D117&lt;2.05,G117&lt;0.857,D117&gt;=1.55,B117&gt;=2.75,A117&gt;=5.55),5.8,IF(AND(B117&lt;3.15,A117&gt;=6.65,G117&lt;0.364,D117&gt;=2.05,G117&lt;0.857,D117&gt;=1.55,B117&gt;=2.75,A117&gt;=5.55),5.3,IF(AND(B117&gt;=3.15,A117&gt;=6.65,G117&lt;0.364,D117&gt;=2.05,G117&lt;0.857,D117&gt;=1.55,B117&gt;=2.75,A117&gt;=5.55),5.7,IF(AND(A117&gt;=6.75,G117&lt;0.774,G117&gt;=0.364,D117&gt;=2.05,G117&lt;0.857,D117&gt;=1.55,B117&gt;=2.75,A117&gt;=5.55),5.9,IF(AND(G117&lt;0.417,H117&lt;9.279,H117&lt;10.563,B117&gt;=3.15,G117&lt;0.518,G117&lt;0.587,B117&lt;3.75,F117&lt;1.5,A117&lt;5.55),1.4,IF(AND(G117&gt;=0.417,H117&lt;9.279,H117&lt;10.563,B117&gt;=3.15,G117&lt;0.518,G117&lt;0.587,B117&lt;3.75,F117&lt;1.5,A117&lt;5.55),1.3,IF(AND(A117&lt;6.3,D117&gt;=1.65,B117&gt;=2.95,H117&lt;14.1,D117&lt;2.05,G117&lt;0.857,D117&gt;=1.55,B117&gt;=2.75,A117&gt;=5.55),4.9,IF(AND(A117&gt;=6.3,D117&gt;=1.65,B117&gt;=2.95,H117&lt;14.1,D117&lt;2.05,G117&lt;0.857,D117&gt;=1.55,B117&gt;=2.75,A117&gt;=5.55),5.3,IF(AND(G117&gt;=0.657,A117&lt;6.75,G117&lt;0.774,G117&gt;=0.364,D117&gt;=2.05,G117&lt;0.857,D117&gt;=1.55,B117&gt;=2.75,A117&gt;=5.55),6,IF(AND(B117&lt;3.2,G117&lt;0.657,A117&lt;6.75,G117&lt;0.774,G117&gt;=0.364,D117&gt;=2.05,G117&lt;0.857,D117&gt;=1.55,B117&gt;=2.75,A117&gt;=5.55),5.6,IF(AND(B117&gt;=3.2,G117&lt;0.657,A117&lt;6.75,G117&lt;0.774,G117&gt;=0.364,D117&gt;=2.05,G117&lt;0.857,D117&gt;=1.55,B117&gt;=2.75,A117&gt;=5.55),5.65,"shouldnthappen")))))))))))))))))))))))))))))))))))</f>
        <v>5.033</v>
      </c>
      <c r="AT117" s="1" t="n">
        <f aca="false">IF(AND(H117&gt;=16.284,A117&gt;=5.55),6.533,IF(AND(G117&gt;=0.52,A117&lt;4.85,A117&lt;5.55),1.05,IF(AND(G117&lt;0.227,G117&lt;0.52,A117&lt;4.85,A117&lt;5.55),1.4,IF(AND(G117&gt;=0.227,G117&lt;0.52,A117&lt;4.85,A117&lt;5.55),1.3,IF(AND(D117&gt;=0.45,F117&lt;1.5,A117&gt;=4.85,A117&lt;5.55),1.667,IF(AND(B117&gt;=2.75,F117&gt;=1.5,A117&gt;=4.85,A117&lt;5.55),4.5,IF(AND(F117&lt;2.5,B117&gt;=3.15,H117&lt;16.284,A117&gt;=5.55),4.7,IF(AND(G117&gt;=0.934,D117&lt;0.45,F117&lt;1.5,A117&gt;=4.85,A117&lt;5.55),1.7,IF(AND(D117&gt;=1.2,B117&lt;2.75,F117&gt;=1.5,A117&gt;=4.85,A117&lt;5.55),4.25,IF(AND(G117&gt;=0.774,F117&gt;=2.5,B117&gt;=3.15,H117&lt;16.284,A117&gt;=5.55),5.4,IF(AND(B117&lt;3.1,G117&lt;0.934,D117&lt;0.45,F117&lt;1.5,A117&gt;=4.85,A117&lt;5.55),1.6,IF(AND(D117&lt;1.05,D117&lt;1.2,B117&lt;2.75,F117&gt;=1.5,A117&gt;=4.85,A117&lt;5.55),3.433,IF(AND(D117&gt;=1.05,D117&lt;1.2,B117&lt;2.75,F117&gt;=1.5,A117&gt;=4.85,A117&lt;5.55),3.267,IF(AND(H117&lt;8.486,D117&lt;1.35,F117&lt;2.5,B117&lt;3.15,H117&lt;16.284,A117&gt;=5.55),3.85,IF(AND(D117&gt;=1.55,D117&gt;=1.35,F117&lt;2.5,B117&lt;3.15,H117&lt;16.284,A117&gt;=5.55),5.1,IF(AND(H117&lt;10.464,A117&lt;6.35,F117&gt;=2.5,B117&lt;3.15,H117&lt;16.284,A117&gt;=5.55),5.08,IF(AND(H117&gt;=10.464,A117&lt;6.35,F117&gt;=2.5,B117&lt;3.15,H117&lt;16.284,A117&gt;=5.55),4.9,IF(AND(D117&lt;1.85,A117&gt;=6.35,F117&gt;=2.5,B117&lt;3.15,H117&lt;16.284,A117&gt;=5.55),5.8,IF(AND(H117&gt;=10.393,G117&lt;0.774,F117&gt;=2.5,B117&gt;=3.15,H117&lt;16.284,A117&gt;=5.55),5.425,IF(AND(B117&lt;2.6,H117&gt;=8.486,D117&lt;1.35,F117&lt;2.5,B117&lt;3.15,H117&lt;16.284,A117&gt;=5.55),3.9,IF(AND(G117&gt;=0.567,D117&lt;1.55,D117&gt;=1.35,F117&lt;2.5,B117&lt;3.15,H117&lt;16.284,A117&gt;=5.55),4.4,IF(AND(B117&lt;3.25,H117&lt;10.393,G117&lt;0.774,F117&gt;=2.5,B117&gt;=3.15,H117&lt;16.284,A117&gt;=5.55),5.7,IF(AND(B117&gt;=3.25,H117&lt;10.393,G117&lt;0.774,F117&gt;=2.5,B117&gt;=3.15,H117&lt;16.284,A117&gt;=5.55),5.98,IF(AND(G117&lt;0.079,G117&lt;0.338,B117&gt;=3.1,G117&lt;0.934,D117&lt;0.45,F117&lt;1.5,A117&gt;=4.85,A117&lt;5.55),1.425,IF(AND(B117&lt;3.35,G117&gt;=0.338,B117&gt;=3.1,G117&lt;0.934,D117&lt;0.45,F117&lt;1.5,A117&gt;=4.85,A117&lt;5.55),1.4,IF(AND(G117&lt;0.404,B117&gt;=2.6,H117&gt;=8.486,D117&lt;1.35,F117&lt;2.5,B117&lt;3.15,H117&lt;16.284,A117&gt;=5.55),4.3,IF(AND(G117&gt;=0.404,B117&gt;=2.6,H117&gt;=8.486,D117&lt;1.35,F117&lt;2.5,B117&lt;3.15,H117&lt;16.284,A117&gt;=5.55),4.025,IF(AND(B117&gt;=3.05,G117&lt;0.567,D117&lt;1.55,D117&gt;=1.35,F117&lt;2.5,B117&lt;3.15,H117&lt;16.284,A117&gt;=5.55),4.7,IF(AND(A117&lt;6.45,H117&lt;10.667,D117&gt;=1.85,A117&gt;=6.35,F117&gt;=2.5,B117&lt;3.15,H117&lt;16.284,A117&gt;=5.55),5.3,IF(AND(A117&gt;=6.45,H117&lt;10.667,D117&gt;=1.85,A117&gt;=6.35,F117&gt;=2.5,B117&lt;3.15,H117&lt;16.284,A117&gt;=5.55),5.167,IF(AND(B117&lt;2.95,H117&gt;=10.667,D117&gt;=1.85,A117&gt;=6.35,F117&gt;=2.5,B117&lt;3.15,H117&lt;16.284,A117&gt;=5.55),5.6,IF(AND(B117&gt;=2.95,H117&gt;=10.667,D117&gt;=1.85,A117&gt;=6.35,F117&gt;=2.5,B117&lt;3.15,H117&lt;16.284,A117&gt;=5.55),5.5,IF(AND(H117&lt;10.325,G117&gt;=0.079,G117&lt;0.338,B117&gt;=3.1,G117&lt;0.934,D117&lt;0.45,F117&lt;1.5,A117&gt;=4.85,A117&lt;5.55),1.5,IF(AND(G117&lt;0.385,B117&gt;=3.35,G117&gt;=0.338,B117&gt;=3.1,G117&lt;0.934,D117&lt;0.45,F117&lt;1.5,A117&gt;=4.85,A117&lt;5.55),1.5,IF(AND(G117&gt;=0.385,B117&gt;=3.35,G117&gt;=0.338,B117&gt;=3.1,G117&lt;0.934,D117&lt;0.45,F117&lt;1.5,A117&gt;=4.85,A117&lt;5.55),1.42,IF(AND(B117&lt;2.5,B117&lt;3.05,G117&lt;0.567,D117&lt;1.55,D117&gt;=1.35,F117&lt;2.5,B117&lt;3.15,H117&lt;16.284,A117&gt;=5.55),4.5,IF(AND(B117&gt;=2.5,B117&lt;3.05,G117&lt;0.567,D117&lt;1.55,D117&gt;=1.35,F117&lt;2.5,B117&lt;3.15,H117&lt;16.284,A117&gt;=5.55),4.56,IF(AND(H117&lt;12.506,H117&gt;=10.325,G117&gt;=0.079,G117&lt;0.338,B117&gt;=3.1,G117&lt;0.934,D117&lt;0.45,F117&lt;1.5,A117&gt;=4.85,A117&lt;5.55),1.2,IF(AND(H117&gt;=12.506,H117&gt;=10.325,G117&gt;=0.079,G117&lt;0.338,B117&gt;=3.1,G117&lt;0.934,D117&lt;0.45,F117&lt;1.5,A117&gt;=4.85,A117&lt;5.55),1.3,"shouldnthappen")))))))))))))))))))))))))))))))))))))))</f>
        <v>5.08</v>
      </c>
      <c r="AU117" s="1" t="n">
        <f aca="false">IF(AND(G117&gt;=0.52,B117&lt;3.05,F117&lt;1.5),1.1,IF(AND(G117&lt;0.35,G117&lt;0.52,B117&lt;3.05,F117&lt;1.5),1.4,IF(AND(G117&gt;=0.35,G117&lt;0.52,B117&lt;3.05,F117&lt;1.5),1.3,IF(AND(G117&gt;=0.227,G117&lt;0.347,B117&gt;=3.05,F117&lt;1.5),1.32,IF(AND(H117&lt;6.417,G117&gt;=0.347,B117&gt;=3.05,F117&lt;1.5),1.7,IF(AND(A117&gt;=7.25,A117&gt;=6.6,F117&gt;=2.5,F117&gt;=1.5),6.35,IF(AND(G117&lt;0.11,G117&lt;0.227,G117&lt;0.347,B117&gt;=3.05,F117&lt;1.5),1.333,IF(AND(H117&lt;9.441,H117&gt;=6.417,G117&gt;=0.347,B117&gt;=3.05,F117&lt;1.5),1.425,IF(AND(B117&lt;2.75,G117&lt;0.451,H117&lt;10.266,F117&lt;2.5,F117&gt;=1.5),4,IF(AND(B117&gt;=2.75,G117&lt;0.451,H117&lt;10.266,F117&lt;2.5,F117&gt;=1.5),4.433,IF(AND(G117&gt;=0.865,G117&gt;=0.451,H117&lt;10.266,F117&lt;2.5,F117&gt;=1.5),4.2,IF(AND(B117&lt;2.45,H117&lt;13.665,H117&gt;=10.266,F117&lt;2.5,F117&gt;=1.5),3.7,IF(AND(G117&lt;0.302,H117&gt;=13.665,H117&gt;=10.266,F117&lt;2.5,F117&gt;=1.5),5,IF(AND(B117&lt;2.9,A117&lt;6.1,A117&lt;6.6,F117&gt;=2.5,F117&gt;=1.5),5.06,IF(AND(B117&gt;=2.9,A117&lt;6.1,A117&lt;6.6,F117&gt;=2.5,F117&gt;=1.5),4.8,IF(AND(B117&lt;3.05,A117&gt;=6.1,A117&lt;6.6,F117&gt;=2.5,F117&gt;=1.5),5.6,IF(AND(B117&gt;=3.05,A117&gt;=6.1,A117&lt;6.6,F117&gt;=2.5,F117&gt;=1.5),5.267,IF(AND(H117&gt;=14.564,A117&lt;7.25,A117&gt;=6.6,F117&gt;=2.5,F117&gt;=1.5),5.6,IF(AND(H117&gt;=14.309,G117&gt;=0.11,G117&lt;0.227,G117&lt;0.347,B117&gt;=3.05,F117&lt;1.5),1.7,IF(AND(D117&lt;0.4,H117&gt;=9.441,H117&gt;=6.417,G117&gt;=0.347,B117&gt;=3.05,F117&lt;1.5),1.5,IF(AND(D117&gt;=0.4,H117&gt;=9.441,H117&gt;=6.417,G117&gt;=0.347,B117&gt;=3.05,F117&lt;1.5),1.633,IF(AND(A117&lt;5.35,G117&lt;0.865,G117&gt;=0.451,H117&lt;10.266,F117&lt;2.5,F117&gt;=1.5),3.15,IF(AND(D117&lt;1.45,G117&gt;=0.302,H117&gt;=13.665,H117&gt;=10.266,F117&lt;2.5,F117&gt;=1.5),4.74,IF(AND(D117&gt;=1.45,G117&gt;=0.302,H117&gt;=13.665,H117&gt;=10.266,F117&lt;2.5,F117&gt;=1.5),4.567,IF(AND(H117&lt;8.836,H117&lt;14.564,A117&lt;7.25,A117&gt;=6.6,F117&gt;=2.5,F117&gt;=1.5),5.7,IF(AND(H117&gt;=8.836,H117&lt;14.564,A117&lt;7.25,A117&gt;=6.6,F117&gt;=2.5,F117&gt;=1.5),5.9,IF(AND(H117&lt;11.53,H117&lt;14.309,G117&gt;=0.11,G117&lt;0.227,G117&lt;0.347,B117&gt;=3.05,F117&lt;1.5),1.5,IF(AND(H117&gt;=11.53,H117&lt;14.309,G117&gt;=0.11,G117&lt;0.227,G117&lt;0.347,B117&gt;=3.05,F117&lt;1.5),1.467,IF(AND(H117&lt;9.386,A117&gt;=5.35,G117&lt;0.865,G117&gt;=0.451,H117&lt;10.266,F117&lt;2.5,F117&gt;=1.5),3.56,IF(AND(H117&gt;=9.386,A117&gt;=5.35,G117&lt;0.865,G117&gt;=0.451,H117&lt;10.266,F117&lt;2.5,F117&gt;=1.5),4.2,IF(AND(H117&lt;11.036,D117&lt;1.45,B117&gt;=2.45,H117&lt;13.665,H117&gt;=10.266,F117&lt;2.5,F117&gt;=1.5),4.45,IF(AND(H117&gt;=11.036,D117&lt;1.45,B117&gt;=2.45,H117&lt;13.665,H117&gt;=10.266,F117&lt;2.5,F117&gt;=1.5),4.1,IF(AND(G117&gt;=0.585,D117&gt;=1.45,B117&gt;=2.45,H117&lt;13.665,H117&gt;=10.266,F117&lt;2.5,F117&gt;=1.5),4.9,IF(AND(H117&lt;11.743,G117&lt;0.585,D117&gt;=1.45,B117&gt;=2.45,H117&lt;13.665,H117&gt;=10.266,F117&lt;2.5,F117&gt;=1.5),4.7,IF(AND(H117&gt;=11.743,G117&lt;0.585,D117&gt;=1.45,B117&gt;=2.45,H117&lt;13.665,H117&gt;=10.266,F117&lt;2.5,F117&gt;=1.5),4.5,"shouldnthappen")))))))))))))))))))))))))))))))))))</f>
        <v>5.06</v>
      </c>
      <c r="AV117" s="1" t="n">
        <f aca="false">IF(AND(G117&gt;=0.356,F117&gt;=1.5,A117&lt;5.75),3.52,IF(AND(A117&lt;7.25,A117&gt;=7.1,A117&gt;=5.75),5.875,IF(AND(A117&gt;=7.25,A117&gt;=7.1,A117&gt;=5.75),6.5,IF(AND(D117&gt;=0.35,G117&gt;=0.586,F117&lt;1.5,A117&lt;5.75),1.8,IF(AND(D117&lt;1.4,G117&lt;0.356,F117&gt;=1.5,A117&lt;5.75),4.2,IF(AND(D117&gt;=1.4,G117&lt;0.356,F117&gt;=1.5,A117&lt;5.75),4.5,IF(AND(H117&gt;=11.218,A117&lt;5.05,G117&lt;0.586,F117&lt;1.5,A117&lt;5.75),1.225,IF(AND(G117&gt;=0.253,A117&gt;=5.05,G117&lt;0.586,F117&lt;1.5,A117&lt;5.75),1.3,IF(AND(B117&gt;=3.75,D117&lt;0.35,G117&gt;=0.586,F117&lt;1.5,A117&lt;5.75),1.567,IF(AND(B117&lt;2.85,D117&lt;1.35,D117&lt;1.65,A117&lt;7.1,A117&gt;=5.75),4.26,IF(AND(B117&gt;=2.85,D117&lt;1.35,D117&lt;1.65,A117&lt;7.1,A117&gt;=5.75),4.45,IF(AND(A117&lt;6.05,H117&lt;12.921,D117&gt;=1.65,A117&lt;7.1,A117&gt;=5.75),5.1,IF(AND(H117&gt;=15.338,H117&gt;=12.921,D117&gt;=1.65,A117&lt;7.1,A117&gt;=5.75),5.55,IF(AND(G117&lt;0.418,H117&lt;11.218,A117&lt;5.05,G117&lt;0.586,F117&lt;1.5,A117&lt;5.75),1.42,IF(AND(G117&gt;=0.418,H117&lt;11.218,A117&lt;5.05,G117&lt;0.586,F117&lt;1.5,A117&lt;5.75),1.3,IF(AND(H117&gt;=13.321,G117&lt;0.253,A117&gt;=5.05,G117&lt;0.586,F117&lt;1.5,A117&lt;5.75),1.7,IF(AND(H117&lt;6.089,B117&lt;3.75,D117&lt;0.35,G117&gt;=0.586,F117&lt;1.5,A117&lt;5.75),1.7,IF(AND(H117&gt;=6.089,B117&lt;3.75,D117&lt;0.35,G117&gt;=0.586,F117&lt;1.5,A117&lt;5.75),1.5,IF(AND(B117&lt;2.9,D117&lt;1.45,D117&gt;=1.35,D117&lt;1.65,A117&lt;7.1,A117&gt;=5.75),4.8,IF(AND(B117&gt;=2.9,D117&lt;1.45,D117&gt;=1.35,D117&lt;1.65,A117&lt;7.1,A117&gt;=5.75),4.475,IF(AND(B117&lt;2.5,D117&gt;=1.45,D117&gt;=1.35,D117&lt;1.65,A117&lt;7.1,A117&gt;=5.75),4.5,IF(AND(H117&lt;8.884,A117&gt;=6.05,H117&lt;12.921,D117&gt;=1.65,A117&lt;7.1,A117&gt;=5.75),5.4,IF(AND(A117&lt;6.3,H117&lt;15.338,H117&gt;=12.921,D117&gt;=1.65,A117&lt;7.1,A117&gt;=5.75),4.967,IF(AND(A117&gt;=6.3,H117&lt;15.338,H117&gt;=12.921,D117&gt;=1.65,A117&lt;7.1,A117&gt;=5.75),5.133,IF(AND(H117&lt;10.826,H117&lt;13.321,G117&lt;0.253,A117&gt;=5.05,G117&lt;0.586,F117&lt;1.5,A117&lt;5.75),1.5,IF(AND(H117&gt;=10.826,H117&lt;13.321,G117&lt;0.253,A117&gt;=5.05,G117&lt;0.586,F117&lt;1.5,A117&lt;5.75),1.4,IF(AND(H117&lt;7.47,B117&gt;=2.5,D117&gt;=1.45,D117&gt;=1.35,D117&lt;1.65,A117&lt;7.1,A117&gt;=5.75),5.1,IF(AND(H117&gt;=7.47,B117&gt;=2.5,D117&gt;=1.45,D117&gt;=1.35,D117&lt;1.65,A117&lt;7.1,A117&gt;=5.75),4.725,IF(AND(H117&lt;9.637,H117&gt;=8.884,A117&gt;=6.05,H117&lt;12.921,D117&gt;=1.65,A117&lt;7.1,A117&gt;=5.75),5.9,IF(AND(B117&lt;2.6,H117&gt;=9.637,H117&gt;=8.884,A117&gt;=6.05,H117&lt;12.921,D117&gt;=1.65,A117&lt;7.1,A117&gt;=5.75),5.8,IF(AND(B117&lt;2.75,B117&gt;=2.6,H117&gt;=9.637,H117&gt;=8.884,A117&gt;=6.05,H117&lt;12.921,D117&gt;=1.65,A117&lt;7.1,A117&gt;=5.75),5.3,IF(AND(D117&lt;2.25,B117&gt;=2.75,B117&gt;=2.6,H117&gt;=9.637,H117&gt;=8.884,A117&gt;=6.05,H117&lt;12.921,D117&gt;=1.65,A117&lt;7.1,A117&gt;=5.75),5.6,IF(AND(D117&gt;=2.25,B117&gt;=2.75,B117&gt;=2.6,H117&gt;=9.637,H117&gt;=8.884,A117&gt;=6.05,H117&lt;12.921,D117&gt;=1.65,A117&lt;7.1,A117&gt;=5.75),5.5,"shouldnthappen")))))))))))))))))))))))))))))))))</f>
        <v>5.1</v>
      </c>
      <c r="AW117" s="1" t="n">
        <f aca="false">IF(AND(G117&gt;=0.905,F117&lt;1.5),1.767,IF(AND(H117&gt;=16.674,F117&gt;=1.5),6.55,IF(AND(A117&lt;4.35,H117&lt;14.344,G117&lt;0.905,F117&lt;1.5),1.1,IF(AND(B117&lt;3.65,H117&gt;=14.344,G117&lt;0.905,F117&lt;1.5),1.5,IF(AND(B117&gt;=3.65,H117&gt;=14.344,G117&lt;0.905,F117&lt;1.5),1.65,IF(AND(B117&lt;2.6,F117&gt;=2.5,H117&lt;16.674,F117&gt;=1.5),4.5,IF(AND(D117&gt;=0.45,A117&gt;=4.35,H117&lt;14.344,G117&lt;0.905,F117&lt;1.5),1.65,IF(AND(D117&lt;1.15,A117&lt;5.9,F117&lt;2.5,H117&lt;16.674,F117&gt;=1.5),3.56,IF(AND(B117&lt;2.75,A117&gt;=5.9,F117&lt;2.5,H117&lt;16.674,F117&gt;=1.5),5,IF(AND(H117&lt;13.531,B117&gt;=2.75,A117&gt;=5.9,F117&lt;2.5,H117&lt;16.674,F117&gt;=1.5),4.333,IF(AND(B117&lt;3.2,G117&gt;=0.669,B117&gt;=2.6,F117&gt;=2.5,H117&lt;16.674,F117&gt;=1.5),5.08,IF(AND(B117&gt;=3.2,G117&gt;=0.669,B117&gt;=2.6,F117&gt;=2.5,H117&lt;16.674,F117&gt;=1.5),5.4,IF(AND(B117&lt;3.15,A117&lt;5.05,D117&lt;0.45,A117&gt;=4.35,H117&lt;14.344,G117&lt;0.905,F117&lt;1.5),1.45,IF(AND(A117&gt;=5.55,A117&gt;=5.05,D117&lt;0.45,A117&gt;=4.35,H117&lt;14.344,G117&lt;0.905,F117&lt;1.5),1.5,IF(AND(A117&lt;5.55,A117&lt;5.65,D117&gt;=1.15,A117&lt;5.9,F117&lt;2.5,H117&lt;16.674,F117&gt;=1.5),3.95,IF(AND(A117&gt;=5.55,A117&lt;5.65,D117&gt;=1.15,A117&lt;5.9,F117&lt;2.5,H117&lt;16.674,F117&gt;=1.5),3.82,IF(AND(G117&lt;0.39,A117&gt;=5.65,D117&gt;=1.15,A117&lt;5.9,F117&lt;2.5,H117&lt;16.674,F117&gt;=1.5),4.35,IF(AND(G117&gt;=0.39,A117&gt;=5.65,D117&gt;=1.15,A117&lt;5.9,F117&lt;2.5,H117&lt;16.674,F117&gt;=1.5),3.95,IF(AND(G117&lt;0.466,H117&gt;=13.531,B117&gt;=2.75,A117&gt;=5.9,F117&lt;2.5,H117&lt;16.674,F117&gt;=1.5),4.8,IF(AND(G117&gt;=0.466,H117&gt;=13.531,B117&gt;=2.75,A117&gt;=5.9,F117&lt;2.5,H117&lt;16.674,F117&gt;=1.5),4.7,IF(AND(H117&lt;10.144,D117&lt;2.05,G117&lt;0.669,B117&gt;=2.6,F117&gt;=2.5,H117&lt;16.674,F117&gt;=1.5),5.3,IF(AND(H117&gt;=10.144,D117&lt;2.05,G117&lt;0.669,B117&gt;=2.6,F117&gt;=2.5,H117&lt;16.674,F117&gt;=1.5),5.133,IF(AND(D117&gt;=2.45,D117&gt;=2.05,G117&lt;0.669,B117&gt;=2.6,F117&gt;=2.5,H117&lt;16.674,F117&gt;=1.5),5.9,IF(AND(B117&lt;3.25,B117&gt;=3.15,A117&lt;5.05,D117&lt;0.45,A117&gt;=4.35,H117&lt;14.344,G117&lt;0.905,F117&lt;1.5),1.2,IF(AND(B117&gt;=3.25,B117&gt;=3.15,A117&lt;5.05,D117&lt;0.45,A117&gt;=4.35,H117&lt;14.344,G117&lt;0.905,F117&lt;1.5),1.36,IF(AND(B117&gt;=3.8,A117&lt;5.55,A117&gt;=5.05,D117&lt;0.45,A117&gt;=4.35,H117&lt;14.344,G117&lt;0.905,F117&lt;1.5),1.3,IF(AND(G117&lt;0.05,B117&lt;3.8,A117&lt;5.55,A117&gt;=5.05,D117&lt;0.45,A117&gt;=4.35,H117&lt;14.344,G117&lt;0.905,F117&lt;1.5),1.4,IF(AND(G117&lt;0.107,G117&lt;0.395,D117&lt;2.45,D117&gt;=2.05,G117&lt;0.669,B117&gt;=2.6,F117&gt;=2.5,H117&lt;16.674,F117&gt;=1.5),5.667,IF(AND(G117&lt;0.537,G117&gt;=0.395,D117&lt;2.45,D117&gt;=2.05,G117&lt;0.669,B117&gt;=2.6,F117&gt;=2.5,H117&lt;16.674,F117&gt;=1.5),5.6,IF(AND(G117&gt;=0.537,G117&gt;=0.395,D117&lt;2.45,D117&gt;=2.05,G117&lt;0.669,B117&gt;=2.6,F117&gt;=2.5,H117&lt;16.674,F117&gt;=1.5),5.775,IF(AND(B117&lt;3.6,G117&gt;=0.05,B117&lt;3.8,A117&lt;5.55,A117&gt;=5.05,D117&lt;0.45,A117&gt;=4.35,H117&lt;14.344,G117&lt;0.905,F117&lt;1.5),1.475,IF(AND(B117&gt;=3.6,G117&gt;=0.05,B117&lt;3.8,A117&lt;5.55,A117&gt;=5.05,D117&lt;0.45,A117&gt;=4.35,H117&lt;14.344,G117&lt;0.905,F117&lt;1.5),1.5,IF(AND(G117&lt;0.312,G117&gt;=0.107,G117&lt;0.395,D117&lt;2.45,D117&gt;=2.05,G117&lt;0.669,B117&gt;=2.6,F117&gt;=2.5,H117&lt;16.674,F117&gt;=1.5),5.18,IF(AND(G117&gt;=0.312,G117&gt;=0.107,G117&lt;0.395,D117&lt;2.45,D117&gt;=2.05,G117&lt;0.669,B117&gt;=2.6,F117&gt;=2.5,H117&lt;16.674,F117&gt;=1.5),5.4,"shouldnthappen"))))))))))))))))))))))))))))))))))</f>
        <v>5.08</v>
      </c>
      <c r="AX117" s="1" t="n">
        <f aca="false">IF(AND(D117&gt;=1.3,B117&gt;=3.45),6.25,IF(AND(B117&lt;2.75,A117&lt;5.25,B117&lt;3.45),3.9,IF(AND(D117&lt;0.25,D117&lt;1.3,B117&gt;=3.45),1.16,IF(AND(A117&gt;=5.05,B117&gt;=2.75,A117&lt;5.25,B117&lt;3.45),1.7,IF(AND(D117&lt;0.7,F117&lt;2.5,A117&gt;=5.25,B117&lt;3.45),1.5,IF(AND(H117&gt;=16.284,F117&gt;=2.5,A117&gt;=5.25,B117&lt;3.45),6.6,IF(AND(G117&lt;0.123,D117&gt;=0.25,D117&lt;1.3,B117&gt;=3.45),1.3,IF(AND(A117&lt;4.5,A117&lt;5.05,B117&gt;=2.75,A117&lt;5.25,B117&lt;3.45),1.3,IF(AND(A117&lt;5.05,G117&gt;=0.123,D117&gt;=0.25,D117&lt;1.3,B117&gt;=3.45),1.6,IF(AND(B117&lt;3.15,A117&gt;=4.5,A117&lt;5.05,B117&gt;=2.75,A117&lt;5.25,B117&lt;3.45),1.54,IF(AND(B117&gt;=3.15,A117&gt;=4.5,A117&lt;5.05,B117&gt;=2.75,A117&lt;5.25,B117&lt;3.45),1.35,IF(AND(D117&gt;=1.4,A117&lt;5.9,D117&gt;=0.7,F117&lt;2.5,A117&gt;=5.25,B117&lt;3.45),4.5,IF(AND(D117&gt;=1.55,A117&gt;=5.9,D117&gt;=0.7,F117&lt;2.5,A117&gt;=5.25,B117&lt;3.45),4.95,IF(AND(G117&gt;=0.682,D117&gt;=2.05,H117&lt;16.284,F117&gt;=2.5,A117&gt;=5.25,B117&lt;3.45),5.26,IF(AND(A117&lt;5.4,A117&gt;=5.05,G117&gt;=0.123,D117&gt;=0.25,D117&lt;1.3,B117&gt;=3.45),1.64,IF(AND(A117&gt;=5.4,A117&gt;=5.05,G117&gt;=0.123,D117&gt;=0.25,D117&lt;1.3,B117&gt;=3.45),1.6,IF(AND(G117&lt;0.372,D117&lt;1.4,A117&lt;5.9,D117&gt;=0.7,F117&lt;2.5,A117&gt;=5.25,B117&lt;3.45),4.175,IF(AND(D117&lt;1.35,D117&lt;1.55,A117&gt;=5.9,D117&gt;=0.7,F117&lt;2.5,A117&gt;=5.25,B117&lt;3.45),4.2,IF(AND(B117&lt;2.35,G117&lt;0.596,D117&lt;2.05,H117&lt;16.284,F117&gt;=2.5,A117&gt;=5.25,B117&lt;3.45),5,IF(AND(G117&gt;=0.888,G117&gt;=0.596,D117&lt;2.05,H117&lt;16.284,F117&gt;=2.5,A117&gt;=5.25,B117&lt;3.45),4.8,IF(AND(A117&gt;=6.85,G117&lt;0.682,D117&gt;=2.05,H117&lt;16.284,F117&gt;=2.5,A117&gt;=5.25,B117&lt;3.45),5.4,IF(AND(A117&gt;=5.75,G117&gt;=0.372,D117&lt;1.4,A117&lt;5.9,D117&gt;=0.7,F117&lt;2.5,A117&gt;=5.25,B117&lt;3.45),3.933,IF(AND(A117&gt;=6.75,D117&gt;=1.35,D117&lt;1.55,A117&gt;=5.9,D117&gt;=0.7,F117&lt;2.5,A117&gt;=5.25,B117&lt;3.45),4.8,IF(AND(H117&lt;11.084,B117&gt;=2.35,G117&lt;0.596,D117&lt;2.05,H117&lt;16.284,F117&gt;=2.5,A117&gt;=5.25,B117&lt;3.45),5.3,IF(AND(H117&lt;8.435,G117&lt;0.888,G117&gt;=0.596,D117&lt;2.05,H117&lt;16.284,F117&gt;=2.5,A117&gt;=5.25,B117&lt;3.45),5.1,IF(AND(H117&gt;=8.435,G117&lt;0.888,G117&gt;=0.596,D117&lt;2.05,H117&lt;16.284,F117&gt;=2.5,A117&gt;=5.25,B117&lt;3.45),4.94,IF(AND(B117&lt;3.15,A117&lt;6.85,G117&lt;0.682,D117&gt;=2.05,H117&lt;16.284,F117&gt;=2.5,A117&gt;=5.25,B117&lt;3.45),5.6,IF(AND(B117&gt;=3.15,A117&lt;6.85,G117&lt;0.682,D117&gt;=2.05,H117&lt;16.284,F117&gt;=2.5,A117&gt;=5.25,B117&lt;3.45),5.74,IF(AND(G117&lt;0.572,A117&lt;5.75,G117&gt;=0.372,D117&lt;1.4,A117&lt;5.9,D117&gt;=0.7,F117&lt;2.5,A117&gt;=5.25,B117&lt;3.45),3.7,IF(AND(D117&lt;1.45,A117&lt;6.75,D117&gt;=1.35,D117&lt;1.55,A117&gt;=5.9,D117&gt;=0.7,F117&lt;2.5,A117&gt;=5.25,B117&lt;3.45),4.46,IF(AND(D117&gt;=1.45,A117&lt;6.75,D117&gt;=1.35,D117&lt;1.55,A117&gt;=5.9,D117&gt;=0.7,F117&lt;2.5,A117&gt;=5.25,B117&lt;3.45),4.567,IF(AND(H117&lt;12.532,H117&gt;=11.084,B117&gt;=2.35,G117&lt;0.596,D117&lt;2.05,H117&lt;16.284,F117&gt;=2.5,A117&gt;=5.25,B117&lt;3.45),5.8,IF(AND(H117&gt;=12.532,H117&gt;=11.084,B117&gt;=2.35,G117&lt;0.596,D117&lt;2.05,H117&lt;16.284,F117&gt;=2.5,A117&gt;=5.25,B117&lt;3.45),5.667,IF(AND(A117&gt;=5.65,G117&gt;=0.572,A117&lt;5.75,G117&gt;=0.372,D117&lt;1.4,A117&lt;5.9,D117&gt;=0.7,F117&lt;2.5,A117&gt;=5.25,B117&lt;3.45),4.2,IF(AND(G117&lt;0.862,A117&lt;5.65,G117&gt;=0.572,A117&lt;5.75,G117&gt;=0.372,D117&lt;1.4,A117&lt;5.9,D117&gt;=0.7,F117&lt;2.5,A117&gt;=5.25,B117&lt;3.45),3.9,IF(AND(G117&gt;=0.862,A117&lt;5.65,G117&gt;=0.572,A117&lt;5.75,G117&gt;=0.372,D117&lt;1.4,A117&lt;5.9,D117&gt;=0.7,F117&lt;2.5,A117&gt;=5.25,B117&lt;3.45),4,"shouldnthappen"))))))))))))))))))))))))))))))))))))</f>
        <v>5.26</v>
      </c>
      <c r="AY117" s="1" t="n">
        <f aca="false">IF(AND(H117&gt;=8.233,D117&gt;=0.8,A117&lt;5.55),3.525,IF(AND(B117&lt;2.9,H117&gt;=15.534,A117&gt;=5.55),4.8,IF(AND(H117&gt;=12.259,A117&lt;4.75,D117&lt;0.8,A117&lt;5.55),1.25,IF(AND(B117&gt;=3.85,A117&gt;=4.75,D117&lt;0.8,A117&lt;5.55),1.425,IF(AND(D117&lt;1.55,H117&lt;8.233,D117&gt;=0.8,A117&lt;5.55),3.975,IF(AND(D117&gt;=1.55,H117&lt;8.233,D117&gt;=0.8,A117&lt;5.55),4.5,IF(AND(D117&lt;0.65,D117&lt;1.7,H117&lt;15.534,A117&gt;=5.55),1.7,IF(AND(A117&gt;=7.05,D117&gt;=1.7,H117&lt;15.534,A117&gt;=5.55),6.3,IF(AND(B117&gt;=3.35,B117&gt;=2.9,H117&gt;=15.534,A117&gt;=5.55),5.4,IF(AND(B117&lt;3.1,H117&lt;12.259,A117&lt;4.75,D117&lt;0.8,A117&lt;5.55),1.367,IF(AND(B117&gt;=3.1,H117&lt;12.259,A117&lt;4.75,D117&lt;0.8,A117&lt;5.55),1.4,IF(AND(G117&gt;=0.905,B117&lt;3.85,A117&gt;=4.75,D117&lt;0.8,A117&lt;5.55),1.9,IF(AND(H117&lt;15.681,B117&lt;3.35,B117&gt;=2.9,H117&gt;=15.534,A117&gt;=5.55),5.8,IF(AND(H117&gt;=15.681,B117&lt;3.35,B117&gt;=2.9,H117&gt;=15.534,A117&gt;=5.55),5.7,IF(AND(H117&gt;=14.877,G117&lt;0.905,B117&lt;3.85,A117&gt;=4.75,D117&lt;0.8,A117&lt;5.55),1.3,IF(AND(D117&gt;=1.25,B117&lt;2.65,D117&gt;=0.65,D117&lt;1.7,H117&lt;15.534,A117&gt;=5.55),4.433,IF(AND(G117&gt;=0.622,B117&lt;3.15,A117&lt;7.05,D117&gt;=1.7,H117&lt;15.534,A117&gt;=5.55),5.08,IF(AND(H117&gt;=13.42,B117&gt;=3.15,A117&lt;7.05,D117&gt;=1.7,H117&lt;15.534,A117&gt;=5.55),5.1,IF(AND(G117&lt;0.265,H117&lt;14.877,G117&lt;0.905,B117&lt;3.85,A117&gt;=4.75,D117&lt;0.8,A117&lt;5.55),1.2,IF(AND(A117&lt;5.75,D117&lt;1.25,B117&lt;2.65,D117&gt;=0.65,D117&lt;1.7,H117&lt;15.534,A117&gt;=5.55),3.7,IF(AND(A117&gt;=5.75,D117&lt;1.25,B117&lt;2.65,D117&gt;=0.65,D117&lt;1.7,H117&lt;15.534,A117&gt;=5.55),4,IF(AND(G117&gt;=0.652,D117&lt;1.35,B117&gt;=2.65,D117&gt;=0.65,D117&lt;1.7,H117&lt;15.534,A117&gt;=5.55),3.6,IF(AND(H117&lt;7.47,D117&gt;=1.35,B117&gt;=2.65,D117&gt;=0.65,D117&lt;1.7,H117&lt;15.534,A117&gt;=5.55),5.1,IF(AND(H117&lt;10.914,G117&lt;0.622,B117&lt;3.15,A117&lt;7.05,D117&gt;=1.7,H117&lt;15.534,A117&gt;=5.55),5.36,IF(AND(H117&gt;=10.914,G117&lt;0.622,B117&lt;3.15,A117&lt;7.05,D117&gt;=1.7,H117&lt;15.534,A117&gt;=5.55),5.64,IF(AND(G117&gt;=0.657,H117&lt;13.42,B117&gt;=3.15,A117&lt;7.05,D117&gt;=1.7,H117&lt;15.534,A117&gt;=5.55),6,IF(AND(G117&gt;=0.782,G117&gt;=0.265,H117&lt;14.877,G117&lt;0.905,B117&lt;3.85,A117&gt;=4.75,D117&lt;0.8,A117&lt;5.55),1.48,IF(AND(H117&lt;11.286,G117&lt;0.652,D117&lt;1.35,B117&gt;=2.65,D117&gt;=0.65,D117&lt;1.7,H117&lt;15.534,A117&gt;=5.55),4.24,IF(AND(H117&gt;=11.286,G117&lt;0.652,D117&lt;1.35,B117&gt;=2.65,D117&gt;=0.65,D117&lt;1.7,H117&lt;15.534,A117&gt;=5.55),4.05,IF(AND(G117&lt;0.413,H117&gt;=7.47,D117&gt;=1.35,B117&gt;=2.65,D117&gt;=0.65,D117&lt;1.7,H117&lt;15.534,A117&gt;=5.55),5.1,IF(AND(H117&lt;11.325,G117&lt;0.657,H117&lt;13.42,B117&gt;=3.15,A117&lt;7.05,D117&gt;=1.7,H117&lt;15.534,A117&gt;=5.55),5.8,IF(AND(H117&gt;=11.325,G117&lt;0.657,H117&lt;13.42,B117&gt;=3.15,A117&lt;7.05,D117&gt;=1.7,H117&lt;15.534,A117&gt;=5.55),5.6,IF(AND(D117&gt;=0.35,G117&lt;0.782,G117&gt;=0.265,H117&lt;14.877,G117&lt;0.905,B117&lt;3.85,A117&gt;=4.75,D117&lt;0.8,A117&lt;5.55),1.633,IF(AND(B117&lt;2.85,G117&gt;=0.413,H117&gt;=7.47,D117&gt;=1.35,B117&gt;=2.65,D117&gt;=0.65,D117&lt;1.7,H117&lt;15.534,A117&gt;=5.55),4.6,IF(AND(D117&lt;0.15,D117&lt;0.35,G117&lt;0.782,G117&gt;=0.265,H117&lt;14.877,G117&lt;0.905,B117&lt;3.85,A117&gt;=4.75,D117&lt;0.8,A117&lt;5.55),1.5,IF(AND(D117&gt;=0.15,D117&lt;0.35,G117&lt;0.782,G117&gt;=0.265,H117&lt;14.877,G117&lt;0.905,B117&lt;3.85,A117&gt;=4.75,D117&lt;0.8,A117&lt;5.55),1.543,IF(AND(A117&gt;=6.8,B117&gt;=2.85,G117&gt;=0.413,H117&gt;=7.47,D117&gt;=1.35,B117&gt;=2.65,D117&gt;=0.65,D117&lt;1.7,H117&lt;15.534,A117&gt;=5.55),4.9,IF(AND(H117&lt;13.531,A117&lt;6.8,B117&gt;=2.85,G117&gt;=0.413,H117&gt;=7.47,D117&gt;=1.35,B117&gt;=2.65,D117&gt;=0.65,D117&lt;1.7,H117&lt;15.534,A117&gt;=5.55),4.5,IF(AND(H117&gt;=13.531,A117&lt;6.8,B117&gt;=2.85,G117&gt;=0.413,H117&gt;=7.47,D117&gt;=1.35,B117&gt;=2.65,D117&gt;=0.65,D117&lt;1.7,H117&lt;15.534,A117&gt;=5.55),4.7,"shouldnthappen")))))))))))))))))))))))))))))))))))))))</f>
        <v>5.08</v>
      </c>
      <c r="AZ117" s="1" t="n">
        <f aca="false">IF(AND(H117&gt;=15.371,B117&gt;=3.35),5.4,IF(AND(G117&gt;=0.851,H117&gt;=15.244,B117&lt;3.35),4.75,IF(AND(F117&gt;=2,H117&lt;15.371,B117&gt;=3.35),5.6,IF(AND(B117&lt;2.75,A117&lt;5.15,H117&lt;15.244,B117&lt;3.35),3.42,IF(AND(A117&gt;=7.25,G117&lt;0.851,H117&gt;=15.244,B117&lt;3.35),6.6,IF(AND(A117&lt;4.45,B117&gt;=2.75,A117&lt;5.15,H117&lt;15.244,B117&lt;3.35),1.1,IF(AND(G117&lt;0.527,A117&lt;7.25,G117&lt;0.851,H117&gt;=15.244,B117&lt;3.35),5.08,IF(AND(G117&gt;=0.527,A117&lt;7.25,G117&lt;0.851,H117&gt;=15.244,B117&lt;3.35),5.8,IF(AND(D117&gt;=0.35,B117&lt;3.7,F117&lt;2,H117&lt;15.371,B117&gt;=3.35),1.55,IF(AND(H117&lt;6.542,B117&gt;=3.7,F117&lt;2,H117&lt;15.371,B117&gt;=3.35),1.9,IF(AND(B117&lt;3.25,A117&gt;=4.45,B117&gt;=2.75,A117&lt;5.15,H117&lt;15.244,B117&lt;3.35),1.46,IF(AND(B117&gt;=3.25,A117&gt;=4.45,B117&gt;=2.75,A117&lt;5.15,H117&lt;15.244,B117&lt;3.35),1.7,IF(AND(H117&lt;13.654,B117&gt;=2.95,D117&lt;1.45,A117&gt;=5.15,H117&lt;15.244,B117&lt;3.35),4.3,IF(AND(H117&gt;=13.654,B117&gt;=2.95,D117&lt;1.45,A117&gt;=5.15,H117&lt;15.244,B117&lt;3.35),4.625,IF(AND(F117&gt;=2.5,D117&lt;1.75,D117&gt;=1.45,A117&gt;=5.15,H117&lt;15.244,B117&lt;3.35),5.3,IF(AND(G117&gt;=0.853,D117&gt;=1.75,D117&gt;=1.45,A117&gt;=5.15,H117&lt;15.244,B117&lt;3.35),5.15,IF(AND(D117&gt;=0.25,D117&lt;0.35,B117&lt;3.7,F117&lt;2,H117&lt;15.371,B117&gt;=3.35),1.3,IF(AND(B117&lt;3.85,H117&gt;=6.542,B117&gt;=3.7,F117&lt;2,H117&lt;15.371,B117&gt;=3.35),1.633,IF(AND(H117&lt;7.02,H117&lt;10.688,B117&lt;2.95,D117&lt;1.45,A117&gt;=5.15,H117&lt;15.244,B117&lt;3.35),3.98,IF(AND(G117&lt;0.338,H117&gt;=10.688,B117&lt;2.95,D117&lt;1.45,A117&gt;=5.15,H117&lt;15.244,B117&lt;3.35),4.22,IF(AND(G117&gt;=0.338,H117&gt;=10.688,B117&lt;2.95,D117&lt;1.45,A117&gt;=5.15,H117&lt;15.244,B117&lt;3.35),3.9,IF(AND(B117&lt;2.75,F117&lt;2.5,D117&lt;1.75,D117&gt;=1.45,A117&gt;=5.15,H117&lt;15.244,B117&lt;3.35),5.1,IF(AND(B117&gt;=2.75,F117&lt;2.5,D117&lt;1.75,D117&gt;=1.45,A117&gt;=5.15,H117&lt;15.244,B117&lt;3.35),4.74,IF(AND(A117&gt;=7,G117&lt;0.853,D117&gt;=1.75,D117&gt;=1.45,A117&gt;=5.15,H117&lt;15.244,B117&lt;3.35),6.5,IF(AND(G117&gt;=0.934,D117&lt;0.25,D117&lt;0.35,B117&lt;3.7,F117&lt;2,H117&lt;15.371,B117&gt;=3.35),1.7,IF(AND(D117&lt;0.25,B117&gt;=3.85,H117&gt;=6.542,B117&gt;=3.7,F117&lt;2,H117&lt;15.371,B117&gt;=3.35),1.5,IF(AND(D117&gt;=0.25,B117&gt;=3.85,H117&gt;=6.542,B117&gt;=3.7,F117&lt;2,H117&lt;15.371,B117&gt;=3.35),1.4,IF(AND(B117&lt;2.5,H117&gt;=7.02,H117&lt;10.688,B117&lt;2.95,D117&lt;1.45,A117&gt;=5.15,H117&lt;15.244,B117&lt;3.35),3.8,IF(AND(G117&gt;=0.74,A117&lt;7,G117&lt;0.853,D117&gt;=1.75,D117&gt;=1.45,A117&gt;=5.15,H117&lt;15.244,B117&lt;3.35),6,IF(AND(G117&gt;=0.61,G117&lt;0.934,D117&lt;0.25,D117&lt;0.35,B117&lt;3.7,F117&lt;2,H117&lt;15.371,B117&gt;=3.35),1.5,IF(AND(D117&lt;1.15,B117&gt;=2.5,H117&gt;=7.02,H117&lt;10.688,B117&lt;2.95,D117&lt;1.45,A117&gt;=5.15,H117&lt;15.244,B117&lt;3.35),3.5,IF(AND(D117&gt;=1.15,B117&gt;=2.5,H117&gt;=7.02,H117&lt;10.688,B117&lt;2.95,D117&lt;1.45,A117&gt;=5.15,H117&lt;15.244,B117&lt;3.35),3.6,IF(AND(G117&gt;=0.626,G117&lt;0.74,A117&lt;7,G117&lt;0.853,D117&gt;=1.75,D117&gt;=1.45,A117&gt;=5.15,H117&lt;15.244,B117&lt;3.35),4.9,IF(AND(H117&lt;13.641,G117&lt;0.61,G117&lt;0.934,D117&lt;0.25,D117&lt;0.35,B117&lt;3.7,F117&lt;2,H117&lt;15.371,B117&gt;=3.35),1.425,IF(AND(H117&gt;=13.641,G117&lt;0.61,G117&lt;0.934,D117&lt;0.25,D117&lt;0.35,B117&lt;3.7,F117&lt;2,H117&lt;15.371,B117&gt;=3.35),1.3,IF(AND(B117&lt;3.05,G117&lt;0.626,G117&lt;0.74,A117&lt;7,G117&lt;0.853,D117&gt;=1.75,D117&gt;=1.45,A117&gt;=5.15,H117&lt;15.244,B117&lt;3.35),5.475,IF(AND(B117&gt;=3.05,G117&lt;0.626,G117&lt;0.74,A117&lt;7,G117&lt;0.853,D117&gt;=1.75,D117&gt;=1.45,A117&gt;=5.15,H117&lt;15.244,B117&lt;3.35),5.633,"shouldnthappen")))))))))))))))))))))))))))))))))))))</f>
        <v>5.15</v>
      </c>
      <c r="BA117" s="1" t="n">
        <f aca="false">IF(AND(F117&gt;=2,B117&gt;=3.4),6.1,IF(AND(B117&lt;2.75,A117&lt;5.15,B117&lt;3.4),3.225,IF(AND(G117&gt;=0.821,F117&lt;2,B117&gt;=3.4),1.9,IF(AND(B117&gt;=3.2,B117&gt;=2.75,A117&lt;5.15,B117&lt;3.4),1.7,IF(AND(A117&lt;4.8,G117&lt;0.821,F117&lt;2,B117&gt;=3.4),1,IF(AND(G117&gt;=0.446,B117&lt;3.2,B117&gt;=2.75,A117&lt;5.15,B117&lt;3.4),1.1,IF(AND(G117&lt;0.356,D117&lt;1.45,A117&lt;6.25,A117&gt;=5.15,B117&lt;3.4),4.32,IF(AND(G117&lt;0.591,D117&gt;=1.45,A117&lt;6.25,A117&gt;=5.15,B117&lt;3.4),4.6,IF(AND(D117&lt;1.75,G117&lt;0.597,A117&gt;=6.25,A117&gt;=5.15,B117&lt;3.4),4.86,IF(AND(H117&gt;=16.472,G117&gt;=0.597,A117&gt;=6.25,A117&gt;=5.15,B117&lt;3.4),6.6,IF(AND(G117&lt;0.063,G117&lt;0.446,B117&lt;3.2,B117&gt;=2.75,A117&lt;5.15,B117&lt;3.4),1.4,IF(AND(A117&gt;=5.95,G117&gt;=0.356,D117&lt;1.45,A117&lt;6.25,A117&gt;=5.15,B117&lt;3.4),4.6,IF(AND(B117&gt;=2.9,G117&gt;=0.591,D117&gt;=1.45,A117&lt;6.25,A117&gt;=5.15,B117&lt;3.4),4.867,IF(AND(D117&gt;=2.4,H117&lt;16.472,G117&gt;=0.597,A117&gt;=6.25,A117&gt;=5.15,B117&lt;3.4),6,IF(AND(A117&lt;5.45,B117&gt;=3.85,A117&gt;=4.8,G117&lt;0.821,F117&lt;2,B117&gt;=3.4),1.3,IF(AND(A117&gt;=5.45,B117&gt;=3.85,A117&gt;=4.8,G117&lt;0.821,F117&lt;2,B117&gt;=3.4),1.45,IF(AND(H117&lt;14.273,G117&gt;=0.063,G117&lt;0.446,B117&lt;3.2,B117&gt;=2.75,A117&lt;5.15,B117&lt;3.4),1.5,IF(AND(H117&gt;=14.273,G117&gt;=0.063,G117&lt;0.446,B117&lt;3.2,B117&gt;=2.75,A117&lt;5.15,B117&lt;3.4),1.6,IF(AND(G117&gt;=0.572,A117&lt;5.95,G117&gt;=0.356,D117&lt;1.45,A117&lt;6.25,A117&gt;=5.15,B117&lt;3.4),3.9,IF(AND(G117&lt;0.827,B117&lt;2.9,G117&gt;=0.591,D117&gt;=1.45,A117&lt;6.25,A117&gt;=5.15,B117&lt;3.4),4.9,IF(AND(G117&gt;=0.827,B117&lt;2.9,G117&gt;=0.591,D117&gt;=1.45,A117&lt;6.25,A117&gt;=5.15,B117&lt;3.4),5.1,IF(AND(A117&gt;=7.2,B117&lt;3.05,D117&gt;=1.75,G117&lt;0.597,A117&gt;=6.25,A117&gt;=5.15,B117&lt;3.4),6.7,IF(AND(G117&lt;0.353,B117&gt;=3.05,D117&gt;=1.75,G117&lt;0.597,A117&gt;=6.25,A117&gt;=5.15,B117&lt;3.4),5.22,IF(AND(G117&gt;=0.353,B117&gt;=3.05,D117&gt;=1.75,G117&lt;0.597,A117&gt;=6.25,A117&gt;=5.15,B117&lt;3.4),5.65,IF(AND(A117&lt;6.55,D117&lt;2.4,H117&lt;16.472,G117&gt;=0.597,A117&gt;=6.25,A117&gt;=5.15,B117&lt;3.4),5.033,IF(AND(H117&lt;12.719,G117&lt;0.385,B117&lt;3.85,A117&gt;=4.8,G117&lt;0.821,F117&lt;2,B117&gt;=3.4),1.54,IF(AND(H117&gt;=12.719,G117&lt;0.385,B117&lt;3.85,A117&gt;=4.8,G117&lt;0.821,F117&lt;2,B117&gt;=3.4),1.3,IF(AND(B117&lt;3.6,G117&gt;=0.385,B117&lt;3.85,A117&gt;=4.8,G117&lt;0.821,F117&lt;2,B117&gt;=3.4),1.325,IF(AND(B117&gt;=3.6,G117&gt;=0.385,B117&lt;3.85,A117&gt;=4.8,G117&lt;0.821,F117&lt;2,B117&gt;=3.4),1.55,IF(AND(D117&lt;1.05,G117&lt;0.572,A117&lt;5.95,G117&gt;=0.356,D117&lt;1.45,A117&lt;6.25,A117&gt;=5.15,B117&lt;3.4),3.633,IF(AND(D117&gt;=2.15,A117&lt;7.2,B117&lt;3.05,D117&gt;=1.75,G117&lt;0.597,A117&gt;=6.25,A117&gt;=5.15,B117&lt;3.4),5.667,IF(AND(H117&lt;13.094,A117&gt;=6.55,D117&lt;2.4,H117&lt;16.472,G117&gt;=0.597,A117&gt;=6.25,A117&gt;=5.15,B117&lt;3.4),5.2,IF(AND(D117&lt;1.15,D117&gt;=1.05,G117&lt;0.572,A117&lt;5.95,G117&gt;=0.356,D117&lt;1.45,A117&lt;6.25,A117&gt;=5.15,B117&lt;3.4),3.8,IF(AND(D117&gt;=1.15,D117&gt;=1.05,G117&lt;0.572,A117&lt;5.95,G117&gt;=0.356,D117&lt;1.45,A117&lt;6.25,A117&gt;=5.15,B117&lt;3.4),3.9,IF(AND(G117&gt;=0.487,D117&lt;2.15,A117&lt;7.2,B117&lt;3.05,D117&gt;=1.75,G117&lt;0.597,A117&gt;=6.25,A117&gt;=5.15,B117&lt;3.4),5.8,IF(AND(A117&lt;6.8,H117&gt;=13.094,A117&gt;=6.55,D117&lt;2.4,H117&lt;16.472,G117&gt;=0.597,A117&gt;=6.25,A117&gt;=5.15,B117&lt;3.4),4.52,IF(AND(A117&gt;=6.8,H117&gt;=13.094,A117&gt;=6.55,D117&lt;2.4,H117&lt;16.472,G117&gt;=0.597,A117&gt;=6.25,A117&gt;=5.15,B117&lt;3.4),4.75,IF(AND(B117&lt;2.95,G117&lt;0.487,D117&lt;2.15,A117&lt;7.2,B117&lt;3.05,D117&gt;=1.75,G117&lt;0.597,A117&gt;=6.25,A117&gt;=5.15,B117&lt;3.4),5.6,IF(AND(B117&gt;=2.95,G117&lt;0.487,D117&lt;2.15,A117&lt;7.2,B117&lt;3.05,D117&gt;=1.75,G117&lt;0.597,A117&gt;=6.25,A117&gt;=5.15,B117&lt;3.4),5.5,"shouldnthappen")))))))))))))))))))))))))))))))))))))))</f>
        <v>5.1</v>
      </c>
      <c r="BB117" s="1" t="n">
        <f aca="false">IF(AND(A117&lt;4.35,B117&lt;3.25,F117&lt;1.5),1.1,IF(AND(H117&lt;14.005,A117&gt;=4.35,B117&lt;3.25,F117&lt;1.5),1.3,IF(AND(H117&gt;=14.005,A117&gt;=4.35,B117&lt;3.25,F117&lt;1.5),1.6,IF(AND(G117&gt;=0.905,A117&lt;5.15,B117&gt;=3.25,F117&lt;1.5),1.9,IF(AND(B117&lt;3.45,A117&gt;=5.15,B117&gt;=3.25,F117&lt;1.5),1.6,IF(AND(F117&gt;=2.5,D117&gt;=1.35,D117&lt;1.75,F117&gt;=1.5),4.867,IF(AND(A117&gt;=7.05,D117&gt;=2.05,D117&gt;=1.75,F117&gt;=1.5),6.35,IF(AND(D117&gt;=0.4,G117&lt;0.905,A117&lt;5.15,B117&gt;=3.25,F117&lt;1.5),1.65,IF(AND(B117&lt;3.6,B117&gt;=3.45,A117&gt;=5.15,B117&gt;=3.25,F117&lt;1.5),1.35,IF(AND(H117&lt;6.808,H117&lt;9.386,D117&lt;1.35,D117&lt;1.75,F117&gt;=1.5),4.05,IF(AND(H117&gt;=6.808,H117&lt;9.386,D117&lt;1.35,D117&lt;1.75,F117&gt;=1.5),3.46,IF(AND(B117&lt;2.45,F117&lt;2.5,D117&gt;=1.35,D117&lt;1.75,F117&gt;=1.5),4.5,IF(AND(H117&gt;=13.115,D117&lt;1.95,D117&lt;2.05,D117&gt;=1.75,F117&gt;=1.5),4.85,IF(AND(G117&lt;0.196,D117&gt;=1.95,D117&lt;2.05,D117&gt;=1.75,F117&gt;=1.5),6.7,IF(AND(G117&gt;=0.196,D117&gt;=1.95,D117&lt;2.05,D117&gt;=1.75,F117&gt;=1.5),5.12,IF(AND(H117&lt;10.925,D117&lt;0.4,G117&lt;0.905,A117&lt;5.15,B117&gt;=3.25,F117&lt;1.5),1.4,IF(AND(H117&gt;=10.925,D117&lt;0.4,G117&lt;0.905,A117&lt;5.15,B117&gt;=3.25,F117&lt;1.5),1.45,IF(AND(H117&lt;14.096,B117&gt;=3.6,B117&gt;=3.45,A117&gt;=5.15,B117&gt;=3.25,F117&lt;1.5),1.42,IF(AND(H117&gt;=14.096,B117&gt;=3.6,B117&gt;=3.45,A117&gt;=5.15,B117&gt;=3.25,F117&lt;1.5),1.7,IF(AND(B117&lt;2.45,D117&lt;1.15,H117&gt;=9.386,D117&lt;1.35,D117&lt;1.75,F117&gt;=1.5),3.6,IF(AND(B117&gt;=2.45,D117&lt;1.15,H117&gt;=9.386,D117&lt;1.35,D117&lt;1.75,F117&gt;=1.5),3.9,IF(AND(G117&lt;0.246,D117&gt;=1.15,H117&gt;=9.386,D117&lt;1.35,D117&lt;1.75,F117&gt;=1.5),4.4,IF(AND(B117&lt;2.75,B117&gt;=2.45,F117&lt;2.5,D117&gt;=1.35,D117&lt;1.75,F117&gt;=1.5),5.1,IF(AND(H117&lt;11.084,H117&lt;13.115,D117&lt;1.95,D117&lt;2.05,D117&gt;=1.75,F117&gt;=1.5),5.35,IF(AND(H117&gt;=11.084,H117&lt;13.115,D117&lt;1.95,D117&lt;2.05,D117&gt;=1.75,F117&gt;=1.5),5.7,IF(AND(H117&lt;15.52,D117&lt;2.25,A117&lt;7.05,D117&gt;=2.05,D117&gt;=1.75,F117&gt;=1.5),5.45,IF(AND(H117&gt;=15.52,D117&lt;2.25,A117&lt;7.05,D117&gt;=2.05,D117&gt;=1.75,F117&gt;=1.5),5.725,IF(AND(G117&gt;=0.775,D117&gt;=2.25,A117&lt;7.05,D117&gt;=2.05,D117&gt;=1.75,F117&gt;=1.5),5.2,IF(AND(D117&lt;1.25,G117&gt;=0.246,D117&gt;=1.15,H117&gt;=9.386,D117&lt;1.35,D117&lt;1.75,F117&gt;=1.5),4.05,IF(AND(A117&lt;5.85,B117&gt;=2.75,B117&gt;=2.45,F117&lt;2.5,D117&gt;=1.35,D117&lt;1.75,F117&gt;=1.5),4.5,IF(AND(B117&lt;3.3,G117&lt;0.775,D117&gt;=2.25,A117&lt;7.05,D117&gt;=2.05,D117&gt;=1.75,F117&gt;=1.5),5.64,IF(AND(B117&gt;=3.3,G117&lt;0.775,D117&gt;=2.25,A117&lt;7.05,D117&gt;=2.05,D117&gt;=1.75,F117&gt;=1.5),5.6,IF(AND(A117&lt;5.9,D117&gt;=1.25,G117&gt;=0.246,D117&gt;=1.15,H117&gt;=9.386,D117&lt;1.35,D117&lt;1.75,F117&gt;=1.5),4.2,IF(AND(A117&gt;=5.9,D117&gt;=1.25,G117&gt;=0.246,D117&gt;=1.15,H117&gt;=9.386,D117&lt;1.35,D117&lt;1.75,F117&gt;=1.5),4,IF(AND(G117&gt;=0.437,A117&gt;=5.85,B117&gt;=2.75,B117&gt;=2.45,F117&lt;2.5,D117&gt;=1.35,D117&lt;1.75,F117&gt;=1.5),4.75,IF(AND(H117&lt;9.446,G117&lt;0.437,A117&gt;=5.85,B117&gt;=2.75,B117&gt;=2.45,F117&lt;2.5,D117&gt;=1.35,D117&lt;1.75,F117&gt;=1.5),4.6,IF(AND(H117&gt;=9.446,G117&lt;0.437,A117&gt;=5.85,B117&gt;=2.75,B117&gt;=2.45,F117&lt;2.5,D117&gt;=1.35,D117&lt;1.75,F117&gt;=1.5),4.7,"shouldnthappen")))))))))))))))))))))))))))))))))))))</f>
        <v>5.2</v>
      </c>
      <c r="BC117" s="1" t="n">
        <f aca="false">IF(AND(G117&gt;=0.905,F117&lt;1.5),1.65,IF(AND(D117&gt;=0.45,G117&lt;0.905,F117&lt;1.5),1.65,IF(AND(A117&lt;5.15,D117&lt;1.55,F117&gt;=1.5),3.225,IF(AND(F117&gt;=2.5,A117&gt;=5.15,D117&lt;1.55,F117&gt;=1.5),5.05,IF(AND(H117&lt;5.767,A117&lt;7.05,D117&gt;=1.55,F117&gt;=1.5),4.5,IF(AND(D117&lt;1.7,A117&gt;=7.05,D117&gt;=1.55,F117&gt;=1.5),5.8,IF(AND(A117&gt;=5.3,G117&lt;0.207,D117&lt;0.45,G117&lt;0.905,F117&lt;1.5),1.3,IF(AND(D117&gt;=0.35,G117&gt;=0.207,D117&lt;0.45,G117&lt;0.905,F117&lt;1.5),1.5,IF(AND(G117&lt;0.155,D117&gt;=1.7,A117&gt;=7.05,D117&gt;=1.55,F117&gt;=1.5),6.7,IF(AND(G117&gt;=0.155,D117&gt;=1.7,A117&gt;=7.05,D117&gt;=1.55,F117&gt;=1.5),6.34,IF(AND(G117&lt;0.05,A117&lt;5.3,G117&lt;0.207,D117&lt;0.45,G117&lt;0.905,F117&lt;1.5),1.4,IF(AND(G117&gt;=0.05,A117&lt;5.3,G117&lt;0.207,D117&lt;0.45,G117&lt;0.905,F117&lt;1.5),1.5,IF(AND(A117&lt;4.5,D117&lt;0.35,G117&gt;=0.207,D117&lt;0.45,G117&lt;0.905,F117&lt;1.5),1.3,IF(AND(G117&lt;0.308,A117&lt;6.2,F117&lt;2.5,A117&gt;=5.15,D117&lt;1.55,F117&gt;=1.5),4.5,IF(AND(D117&lt;1.35,A117&gt;=6.2,F117&lt;2.5,A117&gt;=5.15,D117&lt;1.55,F117&gt;=1.5),4.367,IF(AND(D117&lt;1.85,A117&lt;6.15,H117&gt;=5.767,A117&lt;7.05,D117&gt;=1.55,F117&gt;=1.5),4.933,IF(AND(G117&gt;=0.558,A117&gt;=4.5,D117&lt;0.35,G117&gt;=0.207,D117&lt;0.45,G117&lt;0.905,F117&lt;1.5),1.5,IF(AND(H117&gt;=13.383,G117&gt;=0.308,A117&lt;6.2,F117&lt;2.5,A117&gt;=5.15,D117&lt;1.55,F117&gt;=1.5),4.7,IF(AND(H117&gt;=12.206,D117&gt;=1.35,A117&gt;=6.2,F117&lt;2.5,A117&gt;=5.15,D117&lt;1.55,F117&gt;=1.5),4.575,IF(AND(A117&lt;5.7,D117&gt;=1.85,A117&lt;6.15,H117&gt;=5.767,A117&lt;7.05,D117&gt;=1.55,F117&gt;=1.5),4.9,IF(AND(A117&gt;=5.7,D117&gt;=1.85,A117&lt;6.15,H117&gt;=5.767,A117&lt;7.05,D117&gt;=1.55,F117&gt;=1.5),5.1,IF(AND(G117&lt;0.079,G117&lt;0.364,A117&gt;=6.15,H117&gt;=5.767,A117&lt;7.05,D117&gt;=1.55,F117&gt;=1.5),5.6,IF(AND(G117&gt;=0.079,G117&lt;0.364,A117&gt;=6.15,H117&gt;=5.767,A117&lt;7.05,D117&gt;=1.55,F117&gt;=1.5),5.25,IF(AND(G117&gt;=0.447,G117&lt;0.558,A117&gt;=4.5,D117&lt;0.35,G117&gt;=0.207,D117&lt;0.45,G117&lt;0.905,F117&lt;1.5),1.3,IF(AND(B117&gt;=2.95,H117&lt;13.383,G117&gt;=0.308,A117&lt;6.2,F117&lt;2.5,A117&gt;=5.15,D117&lt;1.55,F117&gt;=1.5),4.6,IF(AND(B117&lt;2.65,H117&lt;12.206,D117&gt;=1.35,A117&gt;=6.2,F117&lt;2.5,A117&gt;=5.15,D117&lt;1.55,F117&gt;=1.5),4.9,IF(AND(D117&lt;2.45,A117&lt;6.6,G117&gt;=0.364,A117&gt;=6.15,H117&gt;=5.767,A117&lt;7.05,D117&gt;=1.55,F117&gt;=1.5),5.6,IF(AND(D117&gt;=2.45,A117&lt;6.6,G117&gt;=0.364,A117&gt;=6.15,H117&gt;=5.767,A117&lt;7.05,D117&gt;=1.55,F117&gt;=1.5),6,IF(AND(H117&lt;12.921,A117&gt;=6.6,G117&gt;=0.364,A117&gt;=6.15,H117&gt;=5.767,A117&lt;7.05,D117&gt;=1.55,F117&gt;=1.5),5.725,IF(AND(H117&gt;=12.921,A117&gt;=6.6,G117&gt;=0.364,A117&gt;=6.15,H117&gt;=5.767,A117&lt;7.05,D117&gt;=1.55,F117&gt;=1.5),5.367,IF(AND(B117&lt;3.15,G117&lt;0.447,G117&lt;0.558,A117&gt;=4.5,D117&lt;0.35,G117&gt;=0.207,D117&lt;0.45,G117&lt;0.905,F117&lt;1.5),1.5,IF(AND(B117&gt;=3.15,G117&lt;0.447,G117&lt;0.558,A117&gt;=4.5,D117&lt;0.35,G117&gt;=0.207,D117&lt;0.45,G117&lt;0.905,F117&lt;1.5),1.36,IF(AND(B117&gt;=2.85,B117&lt;2.95,H117&lt;13.383,G117&gt;=0.308,A117&lt;6.2,F117&lt;2.5,A117&gt;=5.15,D117&lt;1.55,F117&gt;=1.5),3.6,IF(AND(H117&lt;9.446,B117&gt;=2.65,H117&lt;12.206,D117&gt;=1.35,A117&gt;=6.2,F117&lt;2.5,A117&gt;=5.15,D117&lt;1.55,F117&gt;=1.5),4.6,IF(AND(H117&gt;=9.446,B117&gt;=2.65,H117&lt;12.206,D117&gt;=1.35,A117&gt;=6.2,F117&lt;2.5,A117&gt;=5.15,D117&lt;1.55,F117&gt;=1.5),4.7,IF(AND(D117&lt;1.2,B117&lt;2.85,B117&lt;2.95,H117&lt;13.383,G117&gt;=0.308,A117&lt;6.2,F117&lt;2.5,A117&gt;=5.15,D117&lt;1.55,F117&gt;=1.5),3.75,IF(AND(G117&lt;0.356,D117&gt;=1.2,B117&lt;2.85,B117&lt;2.95,H117&lt;13.383,G117&gt;=0.308,A117&lt;6.2,F117&lt;2.5,A117&gt;=5.15,D117&lt;1.55,F117&gt;=1.5),4.2,IF(AND(G117&gt;=0.356,D117&gt;=1.2,B117&lt;2.85,B117&lt;2.95,H117&lt;13.383,G117&gt;=0.308,A117&lt;6.2,F117&lt;2.5,A117&gt;=5.15,D117&lt;1.55,F117&gt;=1.5),3.96,"shouldnthappen"))))))))))))))))))))))))))))))))))))))</f>
        <v>5.1</v>
      </c>
      <c r="BD117" s="1" t="n">
        <f aca="false">IF(AND(B117&lt;2.7,A117&lt;5.3,B117&lt;3.15),3.42,IF(AND(F117&lt;2.5,A117&gt;=5.85,B117&gt;=3.15),4.7,IF(AND(A117&lt;4.35,B117&gt;=2.7,A117&lt;5.3,B117&lt;3.15),1.1,IF(AND(A117&gt;=4.35,B117&gt;=2.7,A117&lt;5.3,B117&lt;3.15),1.42,IF(AND(A117&gt;=7.05,F117&gt;=2.5,A117&gt;=5.3,B117&lt;3.15),6.067,IF(AND(D117&gt;=0.45,A117&lt;5.05,A117&lt;5.85,B117&gt;=3.15),1.6,IF(AND(B117&lt;3.35,A117&gt;=5.05,A117&lt;5.85,B117&gt;=3.15),1.7,IF(AND(A117&gt;=6.85,F117&gt;=2.5,A117&gt;=5.85,B117&gt;=3.15),6.22,IF(AND(D117&lt;1.25,D117&lt;1.35,F117&lt;2.5,A117&gt;=5.3,B117&lt;3.15),4.033,IF(AND(D117&gt;=1.25,D117&lt;1.35,F117&lt;2.5,A117&gt;=5.3,B117&lt;3.15),4.233,IF(AND(A117&lt;6.05,D117&gt;=1.35,F117&lt;2.5,A117&gt;=5.3,B117&lt;3.15),5.1,IF(AND(H117&gt;=13.29,A117&lt;7.05,F117&gt;=2.5,A117&gt;=5.3,B117&lt;3.15),4.96,IF(AND(G117&gt;=0.858,D117&lt;0.45,A117&lt;5.05,A117&lt;5.85,B117&gt;=3.15),1.3,IF(AND(D117&gt;=0.35,B117&gt;=3.35,A117&gt;=5.05,A117&lt;5.85,B117&gt;=3.15),1.4,IF(AND(B117&lt;3.25,A117&lt;6.85,F117&gt;=2.5,A117&gt;=5.85,B117&gt;=3.15),5.233,IF(AND(A117&gt;=6.8,A117&gt;=6.05,D117&gt;=1.35,F117&lt;2.5,A117&gt;=5.3,B117&lt;3.15),4.9,IF(AND(G117&gt;=0.622,H117&lt;13.29,A117&lt;7.05,F117&gt;=2.5,A117&gt;=5.3,B117&lt;3.15),5.067,IF(AND(H117&lt;8.834,G117&lt;0.858,D117&lt;0.45,A117&lt;5.05,A117&lt;5.85,B117&gt;=3.15),1.4,IF(AND(G117&lt;0.774,B117&gt;=3.25,A117&lt;6.85,F117&gt;=2.5,A117&gt;=5.85,B117&gt;=3.15),5.8,IF(AND(G117&gt;=0.774,B117&gt;=3.25,A117&lt;6.85,F117&gt;=2.5,A117&gt;=5.85,B117&gt;=3.15),5.4,IF(AND(H117&gt;=12.206,A117&lt;6.8,A117&gt;=6.05,D117&gt;=1.35,F117&lt;2.5,A117&gt;=5.3,B117&lt;3.15),4.5,IF(AND(G117&gt;=0.439,G117&lt;0.622,H117&lt;13.29,A117&lt;7.05,F117&gt;=2.5,A117&gt;=5.3,B117&lt;3.15),5.667,IF(AND(G117&lt;0.227,H117&gt;=8.834,G117&lt;0.858,D117&lt;0.45,A117&lt;5.05,A117&lt;5.85,B117&gt;=3.15),1.4,IF(AND(G117&gt;=0.227,H117&gt;=8.834,G117&lt;0.858,D117&lt;0.45,A117&lt;5.05,A117&lt;5.85,B117&gt;=3.15),1.3,IF(AND(G117&gt;=0.934,B117&lt;3.75,D117&lt;0.35,B117&gt;=3.35,A117&gt;=5.05,A117&lt;5.85,B117&gt;=3.15),1.7,IF(AND(G117&lt;0.823,B117&gt;=3.75,D117&lt;0.35,B117&gt;=3.35,A117&gt;=5.05,A117&lt;5.85,B117&gt;=3.15),1.55,IF(AND(G117&gt;=0.823,B117&gt;=3.75,D117&lt;0.35,B117&gt;=3.35,A117&gt;=5.05,A117&lt;5.85,B117&gt;=3.15),1.5,IF(AND(A117&lt;6.2,H117&lt;12.206,A117&lt;6.8,A117&gt;=6.05,D117&gt;=1.35,F117&lt;2.5,A117&gt;=5.3,B117&lt;3.15),4.6,IF(AND(A117&gt;=6.2,H117&lt;12.206,A117&lt;6.8,A117&gt;=6.05,D117&gt;=1.35,F117&lt;2.5,A117&gt;=5.3,B117&lt;3.15),4.74,IF(AND(H117&gt;=10.667,G117&lt;0.439,G117&lt;0.622,H117&lt;13.29,A117&lt;7.05,F117&gt;=2.5,A117&gt;=5.3,B117&lt;3.15),5.6,IF(AND(H117&lt;13.67,G117&lt;0.934,B117&lt;3.75,D117&lt;0.35,B117&gt;=3.35,A117&gt;=5.05,A117&lt;5.85,B117&gt;=3.15),1.48,IF(AND(H117&gt;=13.67,G117&lt;0.934,B117&lt;3.75,D117&lt;0.35,B117&gt;=3.35,A117&gt;=5.05,A117&lt;5.85,B117&gt;=3.15),1.3,IF(AND(G117&lt;0.301,H117&lt;10.667,G117&lt;0.439,G117&lt;0.622,H117&lt;13.29,A117&lt;7.05,F117&gt;=2.5,A117&gt;=5.3,B117&lt;3.15),5.2,IF(AND(G117&gt;=0.301,H117&lt;10.667,G117&lt;0.439,G117&lt;0.622,H117&lt;13.29,A117&lt;7.05,F117&gt;=2.5,A117&gt;=5.3,B117&lt;3.15),5.067,"shouldnthappen"))))))))))))))))))))))))))))))))))</f>
        <v>5.067</v>
      </c>
      <c r="BE117" s="1" t="n">
        <f aca="false">IF(AND(B117&gt;=3.85,A117&gt;=5.05,F117&lt;1.5),1.4,IF(AND(A117&lt;5.25,A117&lt;5.75,F117&gt;=1.5),3.15,IF(AND(A117&lt;4.95,B117&lt;3.15,A117&lt;5.05,F117&lt;1.5),1.46,IF(AND(A117&gt;=4.95,B117&lt;3.15,A117&lt;5.05,F117&lt;1.5),1.6,IF(AND(H117&lt;8.834,B117&gt;=3.15,A117&lt;5.05,F117&lt;1.5),1.4,IF(AND(D117&lt;0.25,B117&lt;3.85,A117&gt;=5.05,F117&lt;1.5),1.48,IF(AND(D117&gt;=0.25,B117&lt;3.85,A117&gt;=5.05,F117&lt;1.5),1.7,IF(AND(F117&gt;=2.5,A117&gt;=5.25,A117&lt;5.75,F117&gt;=1.5),4.9,IF(AND(H117&lt;12.45,H117&gt;=8.834,B117&gt;=3.15,A117&lt;5.05,F117&lt;1.5),1.25,IF(AND(H117&gt;=12.45,H117&gt;=8.834,B117&gt;=3.15,A117&lt;5.05,F117&lt;1.5),1.32,IF(AND(G117&lt;0.283,F117&lt;2.5,A117&gt;=5.25,A117&lt;5.75,F117&gt;=1.5),4.3,IF(AND(H117&lt;6.712,H117&lt;11.275,D117&lt;1.55,A117&gt;=5.75,F117&gt;=1.5),5,IF(AND(H117&lt;13.101,H117&gt;=11.275,D117&lt;1.55,A117&gt;=5.75,F117&gt;=1.5),3.933,IF(AND(H117&gt;=13.101,H117&gt;=11.275,D117&lt;1.55,A117&gt;=5.75,F117&gt;=1.5),4.5,IF(AND(A117&gt;=7.3,D117&lt;2.45,D117&gt;=1.55,A117&gt;=5.75,F117&gt;=1.5),6.7,IF(AND(B117&lt;3.45,D117&gt;=2.45,D117&gt;=1.55,A117&gt;=5.75,F117&gt;=1.5),5.925,IF(AND(B117&gt;=3.45,D117&gt;=2.45,D117&gt;=1.55,A117&gt;=5.75,F117&gt;=1.5),6.1,IF(AND(B117&gt;=2.8,G117&gt;=0.283,F117&lt;2.5,A117&gt;=5.25,A117&lt;5.75,F117&gt;=1.5),4.2,IF(AND(D117&lt;1.35,H117&gt;=6.712,H117&lt;11.275,D117&lt;1.55,A117&gt;=5.75,F117&gt;=1.5),4.35,IF(AND(D117&lt;1.05,B117&lt;2.8,G117&gt;=0.283,F117&lt;2.5,A117&gt;=5.25,A117&lt;5.75,F117&gt;=1.5),3.567,IF(AND(D117&gt;=1.05,B117&lt;2.8,G117&gt;=0.283,F117&lt;2.5,A117&gt;=5.25,A117&lt;5.75,F117&gt;=1.5),3.925,IF(AND(B117&lt;2.65,D117&gt;=1.35,H117&gt;=6.712,H117&lt;11.275,D117&lt;1.55,A117&gt;=5.75,F117&gt;=1.5),4.9,IF(AND(B117&gt;=2.65,D117&gt;=1.35,H117&gt;=6.712,H117&lt;11.275,D117&lt;1.55,A117&gt;=5.75,F117&gt;=1.5),4.625,IF(AND(H117&gt;=14.683,G117&gt;=0.628,A117&lt;7.3,D117&lt;2.45,D117&gt;=1.55,A117&gt;=5.75,F117&gt;=1.5),5.4,IF(AND(D117&lt;1.95,H117&lt;8.884,G117&lt;0.628,A117&lt;7.3,D117&lt;2.45,D117&gt;=1.55,A117&gt;=5.75,F117&gt;=1.5),5.1,IF(AND(D117&gt;=1.95,H117&lt;8.884,G117&lt;0.628,A117&lt;7.3,D117&lt;2.45,D117&gt;=1.55,A117&gt;=5.75,F117&gt;=1.5),5.22,IF(AND(A117&lt;6.05,H117&gt;=8.884,G117&lt;0.628,A117&lt;7.3,D117&lt;2.45,D117&gt;=1.55,A117&gt;=5.75,F117&gt;=1.5),5.1,IF(AND(G117&lt;0.817,H117&lt;14.683,G117&gt;=0.628,A117&lt;7.3,D117&lt;2.45,D117&gt;=1.55,A117&gt;=5.75,F117&gt;=1.5),4.967,IF(AND(G117&gt;=0.817,H117&lt;14.683,G117&gt;=0.628,A117&lt;7.3,D117&lt;2.45,D117&gt;=1.55,A117&gt;=5.75,F117&gt;=1.5),5.1,IF(AND(H117&lt;9.637,A117&gt;=6.05,H117&gt;=8.884,G117&lt;0.628,A117&lt;7.3,D117&lt;2.45,D117&gt;=1.55,A117&gt;=5.75,F117&gt;=1.5),5.9,IF(AND(D117&lt;1.85,H117&gt;=9.637,A117&gt;=6.05,H117&gt;=8.884,G117&lt;0.628,A117&lt;7.3,D117&lt;2.45,D117&gt;=1.55,A117&gt;=5.75,F117&gt;=1.5),5.733,IF(AND(G117&gt;=0.388,D117&gt;=1.85,H117&gt;=9.637,A117&gt;=6.05,H117&gt;=8.884,G117&lt;0.628,A117&lt;7.3,D117&lt;2.45,D117&gt;=1.55,A117&gt;=5.75,F117&gt;=1.5),5.64,IF(AND(B117&lt;2.95,G117&lt;0.388,D117&gt;=1.85,H117&gt;=9.637,A117&gt;=6.05,H117&gt;=8.884,G117&lt;0.628,A117&lt;7.3,D117&lt;2.45,D117&gt;=1.55,A117&gt;=5.75,F117&gt;=1.5),5.5,IF(AND(B117&gt;=2.95,G117&lt;0.388,D117&gt;=1.85,H117&gt;=9.637,A117&gt;=6.05,H117&gt;=8.884,G117&lt;0.628,A117&lt;7.3,D117&lt;2.45,D117&gt;=1.55,A117&gt;=5.75,F117&gt;=1.5),5.333,"shouldnthappen"))))))))))))))))))))))))))))))))))</f>
        <v>5.1</v>
      </c>
      <c r="BF117" s="1" t="n">
        <f aca="false">IF(AND(D117&gt;=0.35,F117&lt;1.5),1.65,IF(AND(H117&gt;=16.227,D117&gt;=1.55,F117&gt;=1.5),6.533,IF(AND(A117&gt;=5.45,G117&lt;0.174,D117&lt;0.35,F117&lt;1.5),1.7,IF(AND(D117&lt;0.15,G117&gt;=0.174,D117&lt;0.35,F117&lt;1.5),1.38,IF(AND(D117&gt;=1.15,D117&lt;1.25,D117&lt;1.55,F117&gt;=1.5),3.967,IF(AND(H117&lt;8.376,A117&lt;5.45,G117&lt;0.174,D117&lt;0.35,F117&lt;1.5),1.4,IF(AND(H117&gt;=8.376,A117&lt;5.45,G117&lt;0.174,D117&lt;0.35,F117&lt;1.5),1.5,IF(AND(B117&lt;3.1,D117&gt;=0.15,G117&gt;=0.174,D117&lt;0.35,F117&lt;1.5),1.475,IF(AND(H117&lt;10.258,D117&lt;1.15,D117&lt;1.25,D117&lt;1.55,F117&gt;=1.5),3.24,IF(AND(H117&gt;=10.258,D117&lt;1.15,D117&lt;1.25,D117&lt;1.55,F117&gt;=1.5),3.875,IF(AND(F117&gt;=2.5,H117&lt;10.927,D117&gt;=1.25,D117&lt;1.55,F117&gt;=1.5),5.05,IF(AND(D117&lt;1.35,H117&gt;=10.927,D117&gt;=1.25,D117&lt;1.55,F117&gt;=1.5),4.25,IF(AND(A117&gt;=6.95,D117&lt;1.75,H117&lt;16.227,D117&gt;=1.55,F117&gt;=1.5),5.8,IF(AND(B117&lt;3.3,B117&gt;=3.1,D117&gt;=0.15,G117&gt;=0.174,D117&lt;0.35,F117&lt;1.5),1.3,IF(AND(H117&lt;12.278,D117&gt;=1.35,H117&gt;=10.927,D117&gt;=1.25,D117&lt;1.55,F117&gt;=1.5),4.9,IF(AND(G117&lt;0.226,A117&lt;6.95,D117&lt;1.75,H117&lt;16.227,D117&gt;=1.55,F117&gt;=1.5),5,IF(AND(G117&gt;=0.226,A117&lt;6.95,D117&lt;1.75,H117&lt;16.227,D117&gt;=1.55,F117&gt;=1.5),4.62,IF(AND(H117&lt;9.35,B117&lt;2.95,D117&gt;=1.75,H117&lt;16.227,D117&gt;=1.55,F117&gt;=1.5),6.3,IF(AND(H117&gt;=9.35,B117&lt;2.95,D117&gt;=1.75,H117&lt;16.227,D117&gt;=1.55,F117&gt;=1.5),5.58,IF(AND(A117&lt;5.05,B117&gt;=3.3,B117&gt;=3.1,D117&gt;=0.15,G117&gt;=0.174,D117&lt;0.35,F117&lt;1.5),1.35,IF(AND(A117&gt;=5.05,B117&gt;=3.3,B117&gt;=3.1,D117&gt;=0.15,G117&gt;=0.174,D117&lt;0.35,F117&lt;1.5),1.46,IF(AND(B117&lt;2.8,A117&lt;5.65,F117&lt;2.5,H117&lt;10.927,D117&gt;=1.25,D117&lt;1.55,F117&gt;=1.5),4.075,IF(AND(B117&gt;=2.8,A117&lt;5.65,F117&lt;2.5,H117&lt;10.927,D117&gt;=1.25,D117&lt;1.55,F117&gt;=1.5),3.933,IF(AND(A117&lt;6.25,A117&gt;=5.65,F117&lt;2.5,H117&lt;10.927,D117&gt;=1.25,D117&lt;1.55,F117&gt;=1.5),4.533,IF(AND(A117&gt;=6.25,A117&gt;=5.65,F117&lt;2.5,H117&lt;10.927,D117&gt;=1.25,D117&lt;1.55,F117&gt;=1.5),4.3,IF(AND(A117&lt;6.5,H117&gt;=12.278,D117&gt;=1.35,H117&gt;=10.927,D117&gt;=1.25,D117&lt;1.55,F117&gt;=1.5),4.55,IF(AND(A117&gt;=6.5,H117&gt;=12.278,D117&gt;=1.35,H117&gt;=10.927,D117&gt;=1.25,D117&lt;1.55,F117&gt;=1.5),4.775,IF(AND(H117&lt;9.884,D117&lt;2.1,B117&gt;=2.95,D117&gt;=1.75,H117&lt;16.227,D117&gt;=1.55,F117&gt;=1.5),5.5,IF(AND(H117&gt;=9.884,D117&lt;2.1,B117&gt;=2.95,D117&gt;=1.75,H117&lt;16.227,D117&gt;=1.55,F117&gt;=1.5),5.1,IF(AND(H117&lt;10.393,D117&gt;=2.1,B117&gt;=2.95,D117&gt;=1.75,H117&lt;16.227,D117&gt;=1.55,F117&gt;=1.5),5.74,IF(AND(D117&lt;2.25,H117&gt;=10.393,D117&gt;=2.1,B117&gt;=2.95,D117&gt;=1.75,H117&lt;16.227,D117&gt;=1.55,F117&gt;=1.5),5.8,IF(AND(D117&gt;=2.25,H117&gt;=10.393,D117&gt;=2.1,B117&gt;=2.95,D117&gt;=1.75,H117&lt;16.227,D117&gt;=1.55,F117&gt;=1.5),5.4,"shouldnthappen"))))))))))))))))))))))))))))))))</f>
        <v>5.58</v>
      </c>
      <c r="BG117" s="1" t="n">
        <f aca="false">IF(AND(G117&lt;0.096,A117&lt;5.45),2.95,IF(AND(F117&gt;=1.5,G117&gt;=0.096,A117&lt;5.45),3,IF(AND(D117&lt;0.6,A117&lt;5.9,A117&gt;=5.45),1.4,IF(AND(F117&gt;=2.5,D117&gt;=0.6,A117&lt;5.9,A117&gt;=5.45),5.1,IF(AND(A117&lt;7.45,A117&gt;=7.05,A117&gt;=5.9,A117&gt;=5.45),6.167,IF(AND(B117&gt;=3.55,G117&lt;0.587,F117&lt;1.5,G117&gt;=0.096,A117&lt;5.45),1,IF(AND(A117&lt;5.05,G117&gt;=0.587,F117&lt;1.5,G117&gt;=0.096,A117&lt;5.45),1.35,IF(AND(B117&lt;2.75,D117&lt;1.7,A117&lt;7.05,A117&gt;=5.9,A117&gt;=5.45),4.9,IF(AND(A117&lt;6.2,D117&gt;=1.7,A117&lt;7.05,A117&gt;=5.9,A117&gt;=5.45),4.833,IF(AND(H117&lt;17.32,A117&gt;=7.45,A117&gt;=7.05,A117&gt;=5.9,A117&gt;=5.45),6.68,IF(AND(H117&gt;=17.32,A117&gt;=7.45,A117&gt;=7.05,A117&gt;=5.9,A117&gt;=5.45),6.4,IF(AND(G117&lt;0.161,B117&lt;3.55,G117&lt;0.587,F117&lt;1.5,G117&gt;=0.096,A117&lt;5.45),1.5,IF(AND(H117&lt;11.016,A117&gt;=5.05,G117&gt;=0.587,F117&lt;1.5,G117&gt;=0.096,A117&lt;5.45),1.633,IF(AND(H117&lt;11.001,G117&lt;0.372,F117&lt;2.5,D117&gt;=0.6,A117&lt;5.9,A117&gt;=5.45),4.133,IF(AND(H117&gt;=11.001,G117&lt;0.372,F117&lt;2.5,D117&gt;=0.6,A117&lt;5.9,A117&gt;=5.45),4.3,IF(AND(H117&lt;6.808,G117&gt;=0.372,F117&lt;2.5,D117&gt;=0.6,A117&lt;5.9,A117&gt;=5.45),4,IF(AND(A117&gt;=6.75,B117&gt;=2.75,D117&lt;1.7,A117&lt;7.05,A117&gt;=5.9,A117&gt;=5.45),4.84,IF(AND(H117&lt;12.467,G117&gt;=0.161,B117&lt;3.55,G117&lt;0.587,F117&lt;1.5,G117&gt;=0.096,A117&lt;5.45),1.3,IF(AND(D117&lt;0.25,H117&gt;=11.016,A117&gt;=5.05,G117&gt;=0.587,F117&lt;1.5,G117&gt;=0.096,A117&lt;5.45),1.52,IF(AND(D117&gt;=0.25,H117&gt;=11.016,A117&gt;=5.05,G117&gt;=0.587,F117&lt;1.5,G117&gt;=0.096,A117&lt;5.45),1.5,IF(AND(H117&lt;11.218,H117&gt;=6.808,G117&gt;=0.372,F117&lt;2.5,D117&gt;=0.6,A117&lt;5.9,A117&gt;=5.45),3.7,IF(AND(H117&gt;=11.218,H117&gt;=6.808,G117&gt;=0.372,F117&lt;2.5,D117&gt;=0.6,A117&lt;5.9,A117&gt;=5.45),3.9,IF(AND(B117&lt;2.95,A117&lt;6.75,B117&gt;=2.75,D117&lt;1.7,A117&lt;7.05,A117&gt;=5.9,A117&gt;=5.45),4.2,IF(AND(B117&gt;=2.95,A117&lt;6.75,B117&gt;=2.75,D117&lt;1.7,A117&lt;7.05,A117&gt;=5.9,A117&gt;=5.45),4.6,IF(AND(D117&gt;=2.45,A117&lt;6.85,A117&gt;=6.2,D117&gt;=1.7,A117&lt;7.05,A117&gt;=5.9,A117&gt;=5.45),5.9,IF(AND(G117&lt;0.312,A117&gt;=6.85,A117&gt;=6.2,D117&gt;=1.7,A117&lt;7.05,A117&gt;=5.9,A117&gt;=5.45),5.1,IF(AND(G117&gt;=0.312,A117&gt;=6.85,A117&gt;=6.2,D117&gt;=1.7,A117&lt;7.05,A117&gt;=5.9,A117&gt;=5.45),5.4,IF(AND(G117&lt;0.251,H117&gt;=12.467,G117&gt;=0.161,B117&lt;3.55,G117&lt;0.587,F117&lt;1.5,G117&gt;=0.096,A117&lt;5.45),1.35,IF(AND(G117&gt;=0.251,H117&gt;=12.467,G117&gt;=0.161,B117&lt;3.55,G117&lt;0.587,F117&lt;1.5,G117&gt;=0.096,A117&lt;5.45),1.467,IF(AND(G117&gt;=0.628,D117&lt;2.45,A117&lt;6.85,A117&gt;=6.2,D117&gt;=1.7,A117&lt;7.05,A117&gt;=5.9,A117&gt;=5.45),5.1,IF(AND(A117&gt;=6.75,G117&lt;0.628,D117&lt;2.45,A117&lt;6.85,A117&gt;=6.2,D117&gt;=1.7,A117&lt;7.05,A117&gt;=5.9,A117&gt;=5.45),5.9,IF(AND(H117&lt;11.824,A117&lt;6.75,G117&lt;0.628,D117&lt;2.45,A117&lt;6.85,A117&gt;=6.2,D117&gt;=1.7,A117&lt;7.05,A117&gt;=5.9,A117&gt;=5.45),5.44,IF(AND(H117&lt;14.378,H117&gt;=11.824,A117&lt;6.75,G117&lt;0.628,D117&lt;2.45,A117&lt;6.85,A117&gt;=6.2,D117&gt;=1.7,A117&lt;7.05,A117&gt;=5.9,A117&gt;=5.45),5.6,IF(AND(H117&gt;=14.378,H117&gt;=11.824,A117&lt;6.75,G117&lt;0.628,D117&lt;2.45,A117&lt;6.85,A117&gt;=6.2,D117&gt;=1.7,A117&lt;7.05,A117&gt;=5.9,A117&gt;=5.45),5.8,"shouldnthappen"))))))))))))))))))))))))))))))))))</f>
        <v>5.1</v>
      </c>
      <c r="BH117" s="1" t="n">
        <f aca="false">IF(AND(G117&gt;=0.905,F117&lt;1.5),1.8,IF(AND(H117&lt;5.523,G117&lt;0.905,F117&lt;1.5),1,IF(AND(D117&gt;=0.4,H117&gt;=5.523,G117&lt;0.905,F117&lt;1.5),1.7,IF(AND(G117&gt;=0.878,D117&lt;1.35,F117&lt;2.5,F117&gt;=1.5),4.4,IF(AND(A117&lt;5.4,D117&gt;=1.35,F117&lt;2.5,F117&gt;=1.5),3.9,IF(AND(G117&lt;0.177,B117&lt;3.15,F117&gt;=2.5,F117&gt;=1.5),6.15,IF(AND(H117&lt;10.393,B117&gt;=3.15,F117&gt;=2.5,F117&gt;=1.5),5.94,IF(AND(H117&gt;=10.393,B117&gt;=3.15,F117&gt;=2.5,F117&gt;=1.5),5.467,IF(AND(D117&gt;=1.25,G117&lt;0.878,D117&lt;1.35,F117&lt;2.5,F117&gt;=1.5),4.18,IF(AND(G117&gt;=0.709,A117&gt;=5.4,D117&gt;=1.35,F117&lt;2.5,F117&gt;=1.5),4.9,IF(AND(B117&lt;2.6,G117&gt;=0.177,B117&lt;3.15,F117&gt;=2.5,F117&gt;=1.5),4.8,IF(AND(A117&lt;4.35,A117&lt;5.05,D117&lt;0.4,H117&gt;=5.523,G117&lt;0.905,F117&lt;1.5),1.1,IF(AND(A117&gt;=5.6,A117&gt;=5.05,D117&lt;0.4,H117&gt;=5.523,G117&lt;0.905,F117&lt;1.5),1.7,IF(AND(D117&lt;1.05,D117&lt;1.25,G117&lt;0.878,D117&lt;1.35,F117&lt;2.5,F117&gt;=1.5),3.6,IF(AND(D117&gt;=1.55,G117&lt;0.709,A117&gt;=5.4,D117&gt;=1.35,F117&lt;2.5,F117&gt;=1.5),4.975,IF(AND(D117&lt;1.7,B117&gt;=2.6,G117&gt;=0.177,B117&lt;3.15,F117&gt;=2.5,F117&gt;=1.5),5.8,IF(AND(B117&lt;3.15,A117&gt;=4.35,A117&lt;5.05,D117&lt;0.4,H117&gt;=5.523,G117&lt;0.905,F117&lt;1.5),1.46,IF(AND(A117&gt;=5.45,A117&lt;5.6,A117&gt;=5.05,D117&lt;0.4,H117&gt;=5.523,G117&lt;0.905,F117&lt;1.5),1.35,IF(AND(H117&lt;10.974,D117&gt;=1.05,D117&lt;1.25,G117&lt;0.878,D117&lt;1.35,F117&lt;2.5,F117&gt;=1.5),3.8,IF(AND(H117&gt;=13.654,D117&lt;1.55,G117&lt;0.709,A117&gt;=5.4,D117&gt;=1.35,F117&lt;2.5,F117&gt;=1.5),4.725,IF(AND(A117&lt;4.5,B117&gt;=3.15,A117&gt;=4.35,A117&lt;5.05,D117&lt;0.4,H117&gt;=5.523,G117&lt;0.905,F117&lt;1.5),1.3,IF(AND(G117&lt;0.676,A117&lt;5.45,A117&lt;5.6,A117&gt;=5.05,D117&lt;0.4,H117&gt;=5.523,G117&lt;0.905,F117&lt;1.5),1.5,IF(AND(G117&gt;=0.676,A117&lt;5.45,A117&lt;5.6,A117&gt;=5.05,D117&lt;0.4,H117&gt;=5.523,G117&lt;0.905,F117&lt;1.5),1.55,IF(AND(A117&lt;5.7,H117&gt;=10.974,D117&gt;=1.05,D117&lt;1.25,G117&lt;0.878,D117&lt;1.35,F117&lt;2.5,F117&gt;=1.5),3.9,IF(AND(A117&gt;=5.7,H117&gt;=10.974,D117&gt;=1.05,D117&lt;1.25,G117&lt;0.878,D117&lt;1.35,F117&lt;2.5,F117&gt;=1.5),3.933,IF(AND(G117&gt;=0.644,H117&lt;13.654,D117&lt;1.55,G117&lt;0.709,A117&gt;=5.4,D117&gt;=1.35,F117&lt;2.5,F117&gt;=1.5),4.4,IF(AND(B117&lt;2.9,A117&lt;6.2,D117&gt;=1.7,B117&gt;=2.6,G117&gt;=0.177,B117&lt;3.15,F117&gt;=2.5,F117&gt;=1.5),5.02,IF(AND(B117&gt;=2.9,A117&lt;6.2,D117&gt;=1.7,B117&gt;=2.6,G117&gt;=0.177,B117&lt;3.15,F117&gt;=2.5,F117&gt;=1.5),4.8,IF(AND(D117&lt;2.2,A117&gt;=6.2,D117&gt;=1.7,B117&gt;=2.6,G117&gt;=0.177,B117&lt;3.15,F117&gt;=2.5,F117&gt;=1.5),5.325,IF(AND(D117&gt;=2.2,A117&gt;=6.2,D117&gt;=1.7,B117&gt;=2.6,G117&gt;=0.177,B117&lt;3.15,F117&gt;=2.5,F117&gt;=1.5),5.1,IF(AND(D117&lt;0.25,A117&gt;=4.5,B117&gt;=3.15,A117&gt;=4.35,A117&lt;5.05,D117&lt;0.4,H117&gt;=5.523,G117&lt;0.905,F117&lt;1.5),1.357,IF(AND(D117&gt;=0.25,A117&gt;=4.5,B117&gt;=3.15,A117&gt;=4.35,A117&lt;5.05,D117&lt;0.4,H117&gt;=5.523,G117&lt;0.905,F117&lt;1.5),1.333,IF(AND(H117&lt;10.723,G117&lt;0.644,H117&lt;13.654,D117&lt;1.55,G117&lt;0.709,A117&gt;=5.4,D117&gt;=1.35,F117&lt;2.5,F117&gt;=1.5),4.6,IF(AND(H117&gt;=10.723,G117&lt;0.644,H117&lt;13.654,D117&lt;1.55,G117&lt;0.709,A117&gt;=5.4,D117&gt;=1.35,F117&lt;2.5,F117&gt;=1.5),4.5,"shouldnthappen"))))))))))))))))))))))))))))))))))</f>
        <v>5.02</v>
      </c>
      <c r="BI117" s="1" t="n">
        <f aca="false">IF(AND(D117&gt;=0.8,A117&lt;5.45),3.9,IF(AND(D117&gt;=0.45,D117&lt;0.8,A117&lt;5.45),1.66,IF(AND(H117&lt;16.447,B117&gt;=3.45,A117&gt;=5.45),1.525,IF(AND(H117&gt;=16.447,B117&gt;=3.45,A117&gt;=5.45),6.4,IF(AND(H117&lt;5.245,D117&lt;0.45,D117&lt;0.8,A117&lt;5.45),1,IF(AND(A117&gt;=7.2,G117&lt;0.154,B117&lt;3.45,A117&gt;=5.45),6.7,IF(AND(D117&lt;1.65,A117&lt;7.2,G117&lt;0.154,B117&lt;3.45,A117&gt;=5.45),4.7,IF(AND(D117&gt;=1.65,A117&lt;7.2,G117&lt;0.154,B117&lt;3.45,A117&gt;=5.45),5.52,IF(AND(D117&gt;=0.25,A117&lt;5.05,H117&gt;=5.245,D117&lt;0.45,D117&lt;0.8,A117&lt;5.45),1.35,IF(AND(H117&lt;6.089,A117&gt;=5.05,H117&gt;=5.245,D117&lt;0.45,D117&lt;0.8,A117&lt;5.45),1.7,IF(AND(D117&lt;1.2,B117&lt;2.6,A117&lt;5.75,G117&gt;=0.154,B117&lt;3.45,A117&gt;=5.45),3.85,IF(AND(D117&gt;=1.2,B117&lt;2.6,A117&lt;5.75,G117&gt;=0.154,B117&lt;3.45,A117&gt;=5.45),4,IF(AND(D117&gt;=1.65,B117&gt;=2.6,A117&lt;5.75,G117&gt;=0.154,B117&lt;3.45,A117&gt;=5.45),4.9,IF(AND(G117&lt;0.353,F117&lt;2.5,A117&gt;=5.75,G117&gt;=0.154,B117&lt;3.45,A117&gt;=5.45),4.25,IF(AND(A117&gt;=7.25,F117&gt;=2.5,A117&gt;=5.75,G117&gt;=0.154,B117&lt;3.45,A117&gt;=5.45),6.45,IF(AND(H117&lt;11.218,D117&lt;0.25,A117&lt;5.05,H117&gt;=5.245,D117&lt;0.45,D117&lt;0.8,A117&lt;5.45),1.42,IF(AND(G117&lt;0.517,H117&gt;=6.089,A117&gt;=5.05,H117&gt;=5.245,D117&lt;0.45,D117&lt;0.8,A117&lt;5.45),1.44,IF(AND(G117&gt;=0.517,H117&gt;=6.089,A117&gt;=5.05,H117&gt;=5.245,D117&lt;0.45,D117&lt;0.8,A117&lt;5.45),1.54,IF(AND(H117&gt;=10.194,D117&lt;1.65,B117&gt;=2.6,A117&lt;5.75,G117&gt;=0.154,B117&lt;3.45,A117&gt;=5.45),4.35,IF(AND(B117&gt;=3.15,G117&gt;=0.353,F117&lt;2.5,A117&gt;=5.75,G117&gt;=0.154,B117&lt;3.45,A117&gt;=5.45),4.7,IF(AND(H117&lt;7.716,A117&lt;7.25,F117&gt;=2.5,A117&gt;=5.75,G117&gt;=0.154,B117&lt;3.45,A117&gt;=5.45),5.04,IF(AND(G117&lt;0.175,H117&gt;=11.218,D117&lt;0.25,A117&lt;5.05,H117&gt;=5.245,D117&lt;0.45,D117&lt;0.8,A117&lt;5.45),1.5,IF(AND(H117&lt;7.713,H117&lt;10.194,D117&lt;1.65,B117&gt;=2.6,A117&lt;5.75,G117&gt;=0.154,B117&lt;3.45,A117&gt;=5.45),4.1,IF(AND(H117&gt;=7.713,H117&lt;10.194,D117&lt;1.65,B117&gt;=2.6,A117&lt;5.75,G117&gt;=0.154,B117&lt;3.45,A117&gt;=5.45),4.2,IF(AND(B117&gt;=3.05,B117&lt;3.15,G117&gt;=0.353,F117&lt;2.5,A117&gt;=5.75,G117&gt;=0.154,B117&lt;3.45,A117&gt;=5.45),4.4,IF(AND(D117&gt;=2.45,H117&gt;=7.716,A117&lt;7.25,F117&gt;=2.5,A117&gt;=5.75,G117&gt;=0.154,B117&lt;3.45,A117&gt;=5.45),5.85,IF(AND(D117&lt;0.15,G117&gt;=0.175,H117&gt;=11.218,D117&lt;0.25,A117&lt;5.05,H117&gt;=5.245,D117&lt;0.45,D117&lt;0.8,A117&lt;5.45),1.1,IF(AND(H117&gt;=16.317,B117&lt;3.05,B117&lt;3.15,G117&gt;=0.353,F117&lt;2.5,A117&gt;=5.75,G117&gt;=0.154,B117&lt;3.45,A117&gt;=5.45),4.8,IF(AND(G117&gt;=0.857,D117&lt;2.45,H117&gt;=7.716,A117&lt;7.25,F117&gt;=2.5,A117&gt;=5.75,G117&gt;=0.154,B117&lt;3.45,A117&gt;=5.45),5.05,IF(AND(G117&lt;0.245,D117&gt;=0.15,G117&gt;=0.175,H117&gt;=11.218,D117&lt;0.25,A117&lt;5.05,H117&gt;=5.245,D117&lt;0.45,D117&lt;0.8,A117&lt;5.45),1.3,IF(AND(G117&gt;=0.245,D117&gt;=0.15,G117&gt;=0.175,H117&gt;=11.218,D117&lt;0.25,A117&lt;5.05,H117&gt;=5.245,D117&lt;0.45,D117&lt;0.8,A117&lt;5.45),1.22,IF(AND(B117&lt;2.85,H117&lt;16.317,B117&lt;3.05,B117&lt;3.15,G117&gt;=0.353,F117&lt;2.5,A117&gt;=5.75,G117&gt;=0.154,B117&lt;3.45,A117&gt;=5.45),4.6,IF(AND(B117&gt;=2.85,H117&lt;16.317,B117&lt;3.05,B117&lt;3.15,G117&gt;=0.353,F117&lt;2.5,A117&gt;=5.75,G117&gt;=0.154,B117&lt;3.45,A117&gt;=5.45),4.633,IF(AND(D117&lt;1.85,G117&lt;0.857,D117&lt;2.45,H117&gt;=7.716,A117&lt;7.25,F117&gt;=2.5,A117&gt;=5.75,G117&gt;=0.154,B117&lt;3.45,A117&gt;=5.45),5.8,IF(AND(H117&lt;11.297,D117&gt;=1.85,G117&lt;0.857,D117&lt;2.45,H117&gt;=7.716,A117&lt;7.25,F117&gt;=2.5,A117&gt;=5.75,G117&gt;=0.154,B117&lt;3.45,A117&gt;=5.45),5.3,IF(AND(G117&lt;0.388,H117&gt;=11.297,D117&gt;=1.85,G117&lt;0.857,D117&lt;2.45,H117&gt;=7.716,A117&lt;7.25,F117&gt;=2.5,A117&gt;=5.75,G117&gt;=0.154,B117&lt;3.45,A117&gt;=5.45),5.4,IF(AND(G117&gt;=0.388,H117&gt;=11.297,D117&gt;=1.85,G117&lt;0.857,D117&lt;2.45,H117&gt;=7.716,A117&lt;7.25,F117&gt;=2.5,A117&gt;=5.75,G117&gt;=0.154,B117&lt;3.45,A117&gt;=5.45),5.6,"shouldnthappen")))))))))))))))))))))))))))))))))))))</f>
        <v>5.05</v>
      </c>
      <c r="BJ117" s="1" t="n">
        <f aca="false">IF(AND(F117&gt;=2,B117&gt;=3.35),6.1,IF(AND(H117&gt;=12.719,F117&lt;1.5,B117&lt;3.35),1.567,IF(AND(H117&lt;5.245,F117&lt;2,B117&gt;=3.35),1,IF(AND(D117&lt;0.15,H117&lt;12.719,F117&lt;1.5,B117&lt;3.35),1.5,IF(AND(D117&gt;=0.35,H117&gt;=5.245,F117&lt;2,B117&gt;=3.35),1.6,IF(AND(A117&lt;4.9,D117&gt;=0.15,H117&lt;12.719,F117&lt;1.5,B117&lt;3.35),1.36,IF(AND(B117&lt;2.65,G117&lt;0.572,D117&lt;1.45,F117&gt;=1.5,B117&lt;3.35),3.5,IF(AND(A117&lt;6.1,F117&lt;2.5,D117&gt;=1.45,F117&gt;=1.5,B117&lt;3.35),5.1,IF(AND(G117&gt;=0.607,D117&lt;0.35,H117&gt;=5.245,F117&lt;2,B117&gt;=3.35),1.65,IF(AND(G117&lt;0.546,A117&gt;=4.9,D117&gt;=0.15,H117&lt;12.719,F117&lt;1.5,B117&lt;3.35),1.2,IF(AND(G117&gt;=0.546,A117&gt;=4.9,D117&gt;=0.15,H117&lt;12.719,F117&lt;1.5,B117&lt;3.35),1.4,IF(AND(A117&gt;=6.3,B117&gt;=2.65,G117&lt;0.572,D117&lt;1.45,F117&gt;=1.5,B117&lt;3.35),4.8,IF(AND(D117&lt;1.15,B117&lt;2.85,G117&gt;=0.572,D117&lt;1.45,F117&gt;=1.5,B117&lt;3.35),3.9,IF(AND(B117&gt;=3.15,B117&gt;=2.85,G117&gt;=0.572,D117&lt;1.45,F117&gt;=1.5,B117&lt;3.35),4.7,IF(AND(B117&lt;2.95,A117&gt;=6.1,F117&lt;2.5,D117&gt;=1.45,F117&gt;=1.5,B117&lt;3.35),4.533,IF(AND(B117&gt;=2.95,A117&gt;=6.1,F117&lt;2.5,D117&gt;=1.45,F117&gt;=1.5,B117&lt;3.35),4.75,IF(AND(A117&gt;=6.7,G117&lt;0.107,F117&gt;=2.5,D117&gt;=1.45,F117&gt;=1.5,B117&lt;3.35),5.7,IF(AND(G117&gt;=0.385,G117&lt;0.607,D117&lt;0.35,H117&gt;=5.245,F117&lt;2,B117&gt;=3.35),1.325,IF(AND(D117&lt;1.25,A117&lt;6.3,B117&gt;=2.65,G117&lt;0.572,D117&lt;1.45,F117&gt;=1.5,B117&lt;3.35),4,IF(AND(D117&gt;=1.25,A117&lt;6.3,B117&gt;=2.65,G117&lt;0.572,D117&lt;1.45,F117&gt;=1.5,B117&lt;3.35),4.18,IF(AND(G117&lt;0.907,D117&gt;=1.15,B117&lt;2.85,G117&gt;=0.572,D117&lt;1.45,F117&gt;=1.5,B117&lt;3.35),4,IF(AND(G117&gt;=0.907,D117&gt;=1.15,B117&lt;2.85,G117&gt;=0.572,D117&lt;1.45,F117&gt;=1.5,B117&lt;3.35),4.4,IF(AND(H117&lt;8.326,B117&lt;3.15,B117&gt;=2.85,G117&gt;=0.572,D117&lt;1.45,F117&gt;=1.5,B117&lt;3.35),3.6,IF(AND(H117&gt;=8.326,B117&lt;3.15,B117&gt;=2.85,G117&gt;=0.572,D117&lt;1.45,F117&gt;=1.5,B117&lt;3.35),4.48,IF(AND(B117&lt;2.95,A117&lt;6.7,G117&lt;0.107,F117&gt;=2.5,D117&gt;=1.45,F117&gt;=1.5,B117&lt;3.35),5.6,IF(AND(B117&gt;=2.95,A117&lt;6.7,G117&lt;0.107,F117&gt;=2.5,D117&gt;=1.45,F117&gt;=1.5,B117&lt;3.35),5.5,IF(AND(G117&lt;0.205,G117&lt;0.432,G117&gt;=0.107,F117&gt;=2.5,D117&gt;=1.45,F117&gt;=1.5,B117&lt;3.35),5.3,IF(AND(B117&gt;=3.05,G117&gt;=0.432,G117&gt;=0.107,F117&gt;=2.5,D117&gt;=1.45,F117&gt;=1.5,B117&lt;3.35),5.86,IF(AND(H117&gt;=14.057,G117&lt;0.385,G117&lt;0.607,D117&lt;0.35,H117&gt;=5.245,F117&lt;2,B117&gt;=3.35),1.7,IF(AND(D117&lt;1.7,G117&gt;=0.205,G117&lt;0.432,G117&gt;=0.107,F117&gt;=2.5,D117&gt;=1.45,F117&gt;=1.5,B117&lt;3.35),5,IF(AND(G117&lt;0.779,B117&lt;3.05,G117&gt;=0.432,G117&gt;=0.107,F117&gt;=2.5,D117&gt;=1.45,F117&gt;=1.5,B117&lt;3.35),4.9,IF(AND(G117&gt;=0.779,B117&lt;3.05,G117&gt;=0.432,G117&gt;=0.107,F117&gt;=2.5,D117&gt;=1.45,F117&gt;=1.5,B117&lt;3.35),5.533,IF(AND(D117&gt;=0.25,H117&lt;14.057,G117&lt;0.385,G117&lt;0.607,D117&lt;0.35,H117&gt;=5.245,F117&lt;2,B117&gt;=3.35),1.4,IF(AND(B117&lt;2.85,D117&gt;=1.7,G117&gt;=0.205,G117&lt;0.432,G117&gt;=0.107,F117&gt;=2.5,D117&gt;=1.45,F117&gt;=1.5,B117&lt;3.35),5.1,IF(AND(B117&gt;=2.85,D117&gt;=1.7,G117&gt;=0.205,G117&lt;0.432,G117&gt;=0.107,F117&gt;=2.5,D117&gt;=1.45,F117&gt;=1.5,B117&lt;3.35),5.15,IF(AND(A117&lt;5.1,D117&lt;0.25,H117&lt;14.057,G117&lt;0.385,G117&lt;0.607,D117&lt;0.35,H117&gt;=5.245,F117&lt;2,B117&gt;=3.35),1.4,IF(AND(A117&gt;=5.1,D117&lt;0.25,H117&lt;14.057,G117&lt;0.385,G117&lt;0.607,D117&lt;0.35,H117&gt;=5.245,F117&lt;2,B117&gt;=3.35),1.5,"shouldnthappen")))))))))))))))))))))))))))))))))))))</f>
        <v>5.533</v>
      </c>
    </row>
    <row r="118" customFormat="false" ht="13.8" hidden="false" customHeight="false" outlineLevel="0" collapsed="false">
      <c r="A118" s="1" t="n">
        <v>6.4</v>
      </c>
      <c r="B118" s="1" t="n">
        <v>3.2</v>
      </c>
      <c r="C118" s="1" t="n">
        <v>5.3</v>
      </c>
      <c r="D118" s="1" t="n">
        <v>2.3</v>
      </c>
      <c r="E118" s="1" t="s">
        <v>93</v>
      </c>
      <c r="F118" s="1" t="n">
        <v>3</v>
      </c>
      <c r="G118" s="1" t="n">
        <v>0.147872392321005</v>
      </c>
      <c r="H118" s="16" t="n">
        <v>10.9962742809206</v>
      </c>
      <c r="I118" s="11" t="n">
        <f aca="false">C118</f>
        <v>5.3</v>
      </c>
      <c r="J118" s="1" t="n">
        <f aca="false">AVERAGE(M118:BJ118)</f>
        <v>5.48018</v>
      </c>
      <c r="K118" s="15" t="n">
        <f aca="false">1-SQRT(VAR(M118:BJ118, I118)) / AVERAGE(M118:BJ118)</f>
        <v>0.961029674210423</v>
      </c>
      <c r="L118" s="1" t="n">
        <f aca="false">(J118-I118)/I118</f>
        <v>0.0339962264150945</v>
      </c>
      <c r="M118" s="1" t="n">
        <f aca="false">IF(AND(H118&gt;=16.241,B118&gt;=3.35),6.4,IF(AND(D118&gt;=0.75,A118&lt;5.15,B118&lt;3.35),4.1,IF(AND(D118&gt;=1.5,H118&lt;16.241,B118&gt;=3.35),5.767,IF(AND(B118&gt;=3.25,D118&lt;0.75,A118&lt;5.15,B118&lt;3.35),1.58,IF(AND(A118&lt;4.95,D118&lt;1.5,H118&lt;16.241,B118&gt;=3.35),1.4,IF(AND(A118&lt;4.5,B118&lt;3.25,D118&lt;0.75,A118&lt;5.15,B118&lt;3.35),1.26,IF(AND(A118&gt;=4.5,B118&lt;3.25,D118&lt;0.75,A118&lt;5.15,B118&lt;3.35),1.48,IF(AND(G118&lt;0.356,H118&lt;12.557,D118&lt;1.45,A118&gt;=5.15,B118&lt;3.35),4.267,IF(AND(D118&lt;1.25,H118&gt;=12.557,D118&lt;1.45,A118&gt;=5.15,B118&lt;3.35),4.05,IF(AND(D118&gt;=1.35,G118&gt;=0.356,H118&lt;12.557,D118&lt;1.45,A118&gt;=5.15,B118&lt;3.35),4.25,IF(AND(H118&lt;15.086,D118&gt;=1.25,H118&gt;=12.557,D118&lt;1.45,A118&gt;=5.15,B118&lt;3.35),4.4,IF(AND(F118&lt;2.5,G118&gt;=0.44,D118&lt;2.05,D118&gt;=1.45,A118&gt;=5.15,B118&lt;3.35),4.7,IF(AND(H118&lt;10.391,B118&lt;3.15,D118&gt;=2.05,D118&gt;=1.45,A118&gt;=5.15,B118&lt;3.35),5.1,IF(AND(G118&lt;0.505,B118&gt;=3.15,D118&gt;=2.05,D118&gt;=1.45,A118&gt;=5.15,B118&lt;3.35),5.7,IF(AND(G118&gt;=0.505,B118&gt;=3.15,D118&gt;=2.05,D118&gt;=1.45,A118&gt;=5.15,B118&lt;3.35),5.95,IF(AND(D118&gt;=0.5,G118&lt;0.905,A118&gt;=4.95,D118&lt;1.5,H118&lt;16.241,B118&gt;=3.35),1.6,IF(AND(B118&lt;3.6,G118&gt;=0.905,A118&gt;=4.95,D118&lt;1.5,H118&lt;16.241,B118&gt;=3.35),1.7,IF(AND(B118&gt;=3.6,G118&gt;=0.905,A118&gt;=4.95,D118&lt;1.5,H118&lt;16.241,B118&gt;=3.35),1.767,IF(AND(A118&gt;=5.7,D118&lt;1.35,G118&gt;=0.356,H118&lt;12.557,D118&lt;1.45,A118&gt;=5.15,B118&lt;3.35),3.9,IF(AND(A118&lt;6.35,H118&gt;=15.086,D118&gt;=1.25,H118&gt;=12.557,D118&lt;1.45,A118&gt;=5.15,B118&lt;3.35),4.7,IF(AND(A118&gt;=6.35,H118&gt;=15.086,D118&gt;=1.25,H118&gt;=12.557,D118&lt;1.45,A118&gt;=5.15,B118&lt;3.35),4.6,IF(AND(H118&lt;9.252,D118&lt;1.55,G118&lt;0.44,D118&lt;2.05,D118&gt;=1.45,A118&gt;=5.15,B118&lt;3.35),5.08,IF(AND(H118&gt;=9.252,D118&lt;1.55,G118&lt;0.44,D118&lt;2.05,D118&gt;=1.45,A118&gt;=5.15,B118&lt;3.35),4.7,IF(AND(H118&lt;8.477,D118&gt;=1.55,G118&lt;0.44,D118&lt;2.05,D118&gt;=1.45,A118&gt;=5.15,B118&lt;3.35),5.1,IF(AND(H118&gt;=8.477,D118&gt;=1.55,G118&lt;0.44,D118&lt;2.05,D118&gt;=1.45,A118&gt;=5.15,B118&lt;3.35),5.4,IF(AND(H118&lt;8.435,F118&gt;=2.5,G118&gt;=0.44,D118&lt;2.05,D118&gt;=1.45,A118&gt;=5.15,B118&lt;3.35),5.1,IF(AND(H118&gt;=8.435,F118&gt;=2.5,G118&gt;=0.44,D118&lt;2.05,D118&gt;=1.45,A118&gt;=5.15,B118&lt;3.35),4.86,IF(AND(G118&lt;0.543,H118&gt;=10.391,B118&lt;3.15,D118&gt;=2.05,D118&gt;=1.45,A118&gt;=5.15,B118&lt;3.35),5.56,IF(AND(G118&gt;=0.543,H118&gt;=10.391,B118&lt;3.15,D118&gt;=2.05,D118&gt;=1.45,A118&gt;=5.15,B118&lt;3.35),5.8,IF(AND(A118&lt;5.05,D118&lt;0.5,G118&lt;0.905,A118&gt;=4.95,D118&lt;1.5,H118&lt;16.241,B118&gt;=3.35),1.3,IF(AND(H118&lt;6.583,A118&lt;5.7,D118&lt;1.35,G118&gt;=0.356,H118&lt;12.557,D118&lt;1.45,A118&gt;=5.15,B118&lt;3.35),4,IF(AND(G118&lt;0.585,A118&gt;=5.05,D118&lt;0.5,G118&lt;0.905,A118&gt;=4.95,D118&lt;1.5,H118&lt;16.241,B118&gt;=3.35),1.475,IF(AND(G118&lt;0.62,H118&gt;=6.583,A118&lt;5.7,D118&lt;1.35,G118&gt;=0.356,H118&lt;12.557,D118&lt;1.45,A118&gt;=5.15,B118&lt;3.35),3.75,IF(AND(G118&gt;=0.62,H118&gt;=6.583,A118&lt;5.7,D118&lt;1.35,G118&gt;=0.356,H118&lt;12.557,D118&lt;1.45,A118&gt;=5.15,B118&lt;3.35),3.6,IF(AND(B118&lt;3.75,G118&gt;=0.585,A118&gt;=5.05,D118&lt;0.5,G118&lt;0.905,A118&gt;=4.95,D118&lt;1.5,H118&lt;16.241,B118&gt;=3.35),1.5,IF(AND(B118&gt;=3.75,G118&gt;=0.585,A118&gt;=5.05,D118&lt;0.5,G118&lt;0.905,A118&gt;=4.95,D118&lt;1.5,H118&lt;16.241,B118&gt;=3.35),1.6,"shouldnthappen"))))))))))))))))))))))))))))))))))))</f>
        <v>5.7</v>
      </c>
      <c r="N118" s="1" t="n">
        <f aca="false">IF(AND(H118&lt;5.245,B118&lt;3.65,F118&lt;1.5),1,IF(AND(H118&gt;=14.096,B118&gt;=3.65,F118&lt;1.5),1.65,IF(AND(A118&gt;=5.45,H118&gt;=5.245,B118&lt;3.65,F118&lt;1.5),1.3,IF(AND(H118&gt;=13.586,H118&lt;14.096,B118&gt;=3.65,F118&lt;1.5),1.3,IF(AND(H118&lt;10.258,D118&lt;1.25,F118&lt;2.5,F118&gt;=1.5),3.38,IF(AND(H118&lt;6.982,D118&gt;=1.25,F118&lt;2.5,F118&gt;=1.5),3.96,IF(AND(H118&gt;=13.646,D118&lt;2.05,F118&gt;=2.5,F118&gt;=1.5),6.1,IF(AND(B118&lt;3.05,A118&lt;5.45,H118&gt;=5.245,B118&lt;3.65,F118&lt;1.5),1.375,IF(AND(H118&lt;6.543,H118&lt;13.586,H118&lt;14.096,B118&gt;=3.65,F118&lt;1.5),1.4,IF(AND(H118&gt;=6.543,H118&lt;13.586,H118&lt;14.096,B118&gt;=3.65,F118&lt;1.5),1.5,IF(AND(H118&lt;11.522,H118&gt;=10.258,D118&lt;1.25,F118&lt;2.5,F118&gt;=1.5),3.733,IF(AND(H118&gt;=11.522,H118&gt;=10.258,D118&lt;1.25,F118&lt;2.5,F118&gt;=1.5),3.92,IF(AND(H118&lt;5.767,H118&lt;13.646,D118&lt;2.05,F118&gt;=2.5,F118&gt;=1.5),4.5,IF(AND(A118&lt;6.8,B118&lt;3.15,D118&gt;=2.05,F118&gt;=2.5,F118&gt;=1.5),5.6,IF(AND(A118&gt;=6.8,B118&lt;3.15,D118&gt;=2.05,F118&gt;=2.5,F118&gt;=1.5),5.1,IF(AND(B118&lt;3.25,B118&gt;=3.15,D118&gt;=2.05,F118&gt;=2.5,F118&gt;=1.5),5.8,IF(AND(B118&gt;=3.25,B118&gt;=3.15,D118&gt;=2.05,F118&gt;=2.5,F118&gt;=1.5),5.65,IF(AND(B118&lt;3.15,B118&gt;=3.05,A118&lt;5.45,H118&gt;=5.245,B118&lt;3.65,F118&lt;1.5),1.5,IF(AND(G118&gt;=0.735,H118&lt;13.665,H118&gt;=6.982,D118&gt;=1.25,F118&lt;2.5,F118&gt;=1.5),4.2,IF(AND(H118&lt;14.03,H118&gt;=13.665,H118&gt;=6.982,D118&gt;=1.25,F118&lt;2.5,F118&gt;=1.5),4.8,IF(AND(A118&gt;=6.6,H118&gt;=5.767,H118&lt;13.646,D118&lt;2.05,F118&gt;=2.5,F118&gt;=1.5),6.05,IF(AND(G118&gt;=0.934,B118&gt;=3.15,B118&gt;=3.05,A118&lt;5.45,H118&gt;=5.245,B118&lt;3.65,F118&lt;1.5),1.7,IF(AND(D118&gt;=1.55,G118&lt;0.735,H118&lt;13.665,H118&gt;=6.982,D118&gt;=1.25,F118&lt;2.5,F118&gt;=1.5),5.1,IF(AND(D118&lt;1.45,H118&gt;=14.03,H118&gt;=13.665,H118&gt;=6.982,D118&gt;=1.25,F118&lt;2.5,F118&gt;=1.5),4.7,IF(AND(D118&gt;=1.45,H118&gt;=14.03,H118&gt;=13.665,H118&gt;=6.982,D118&gt;=1.25,F118&lt;2.5,F118&gt;=1.5),4.5,IF(AND(A118&gt;=6.2,A118&lt;6.6,H118&gt;=5.767,H118&lt;13.646,D118&lt;2.05,F118&gt;=2.5,F118&gt;=1.5),5.325,IF(AND(B118&lt;3.25,G118&lt;0.934,B118&gt;=3.15,B118&gt;=3.05,A118&lt;5.45,H118&gt;=5.245,B118&lt;3.65,F118&lt;1.5),1.3,IF(AND(D118&lt;1.35,D118&lt;1.55,G118&lt;0.735,H118&lt;13.665,H118&gt;=6.982,D118&gt;=1.25,F118&lt;2.5,F118&gt;=1.5),4.25,IF(AND(H118&lt;8.435,A118&lt;6.2,A118&lt;6.6,H118&gt;=5.767,H118&lt;13.646,D118&lt;2.05,F118&gt;=2.5,F118&gt;=1.5),5.1,IF(AND(H118&gt;=8.435,A118&lt;6.2,A118&lt;6.6,H118&gt;=5.767,H118&lt;13.646,D118&lt;2.05,F118&gt;=2.5,F118&gt;=1.5),4.9,IF(AND(A118&gt;=5.15,B118&gt;=3.25,G118&lt;0.934,B118&gt;=3.15,B118&gt;=3.05,A118&lt;5.45,H118&gt;=5.245,B118&lt;3.65,F118&lt;1.5),1.5,IF(AND(B118&lt;2.9,D118&gt;=1.35,D118&lt;1.55,G118&lt;0.735,H118&lt;13.665,H118&gt;=6.982,D118&gt;=1.25,F118&lt;2.5,F118&gt;=1.5),4.6,IF(AND(B118&gt;=2.9,D118&gt;=1.35,D118&lt;1.55,G118&lt;0.735,H118&lt;13.665,H118&gt;=6.982,D118&gt;=1.25,F118&lt;2.5,F118&gt;=1.5),4.52,IF(AND(G118&gt;=0.862,A118&lt;5.15,B118&gt;=3.25,G118&lt;0.934,B118&gt;=3.15,B118&gt;=3.05,A118&lt;5.45,H118&gt;=5.245,B118&lt;3.65,F118&lt;1.5),1.5,IF(AND(H118&lt;9.35,G118&lt;0.862,A118&lt;5.15,B118&gt;=3.25,G118&lt;0.934,B118&gt;=3.15,B118&gt;=3.05,A118&lt;5.45,H118&gt;=5.245,B118&lt;3.65,F118&lt;1.5),1.38,IF(AND(H118&gt;=9.35,G118&lt;0.862,A118&lt;5.15,B118&gt;=3.25,G118&lt;0.934,B118&gt;=3.15,B118&gt;=3.05,A118&lt;5.45,H118&gt;=5.245,B118&lt;3.65,F118&lt;1.5),1.4,"shouldnthappen"))))))))))))))))))))))))))))))))))))</f>
        <v>5.8</v>
      </c>
      <c r="O118" s="1" t="n">
        <f aca="false">IF(AND(B118&lt;2.75,A118&lt;5.55),3.96,IF(AND(H118&lt;9.205,A118&lt;5.9,A118&gt;=5.55),3.85,IF(AND(A118&lt;4.35,D118&lt;0.35,B118&gt;=2.75,A118&lt;5.55),1.1,IF(AND(B118&lt;3.65,D118&gt;=0.35,B118&gt;=2.75,A118&lt;5.55),1.65,IF(AND(B118&gt;=3.65,D118&gt;=0.35,B118&gt;=2.75,A118&lt;5.55),1.9,IF(AND(G118&gt;=0.732,H118&gt;=9.205,A118&lt;5.9,A118&gt;=5.55),4.9,IF(AND(G118&lt;0.273,G118&lt;0.732,H118&gt;=9.205,A118&lt;5.9,A118&gt;=5.55),4.5,IF(AND(A118&lt;6.3,G118&lt;0.422,F118&lt;2.5,A118&gt;=5.9,A118&gt;=5.55),5.1,IF(AND(A118&gt;=6.3,G118&lt;0.422,F118&lt;2.5,A118&gt;=5.9,A118&gt;=5.55),4.76,IF(AND(B118&lt;2.4,G118&gt;=0.422,F118&lt;2.5,A118&gt;=5.9,A118&gt;=5.55),4.45,IF(AND(A118&gt;=7,G118&gt;=0.628,F118&gt;=2.5,A118&gt;=5.9,A118&gt;=5.55),6.45,IF(AND(D118&lt;0.15,H118&lt;13.924,A118&gt;=4.35,D118&lt;0.35,B118&gt;=2.75,A118&lt;5.55),1.5,IF(AND(B118&lt;3.15,H118&gt;=13.924,A118&gt;=4.35,D118&lt;0.35,B118&gt;=2.75,A118&lt;5.55),1.56,IF(AND(B118&gt;=3.15,H118&gt;=13.924,A118&gt;=4.35,D118&lt;0.35,B118&gt;=2.75,A118&lt;5.55),1.3,IF(AND(H118&lt;14.316,G118&gt;=0.273,G118&lt;0.732,H118&gt;=9.205,A118&lt;5.9,A118&gt;=5.55),3.95,IF(AND(H118&gt;=14.316,G118&gt;=0.273,G118&lt;0.732,H118&gt;=9.205,A118&lt;5.9,A118&gt;=5.55),4.1,IF(AND(A118&lt;6.2,B118&gt;=2.4,G118&gt;=0.422,F118&lt;2.5,A118&gt;=5.9,A118&gt;=5.55),4.3,IF(AND(A118&gt;=7.05,G118&lt;0.364,G118&lt;0.628,F118&gt;=2.5,A118&gt;=5.9,A118&gt;=5.55),6.1,IF(AND(A118&gt;=7.55,G118&gt;=0.364,G118&lt;0.628,F118&gt;=2.5,A118&gt;=5.9,A118&gt;=5.55),6.4,IF(AND(A118&lt;6.15,A118&lt;7,G118&gt;=0.628,F118&gt;=2.5,A118&gt;=5.9,A118&gt;=5.55),4.9,IF(AND(D118&lt;1.45,A118&gt;=6.2,B118&gt;=2.4,G118&gt;=0.422,F118&lt;2.5,A118&gt;=5.9,A118&gt;=5.55),4.64,IF(AND(D118&gt;=1.45,A118&gt;=6.2,B118&gt;=2.4,G118&gt;=0.422,F118&lt;2.5,A118&gt;=5.9,A118&gt;=5.55),4.9,IF(AND(D118&lt;1.65,A118&lt;7.05,G118&lt;0.364,G118&lt;0.628,F118&gt;=2.5,A118&gt;=5.9,A118&gt;=5.55),5.1,IF(AND(D118&gt;=2.35,A118&lt;7.55,G118&gt;=0.364,G118&lt;0.628,F118&gt;=2.5,A118&gt;=5.9,A118&gt;=5.55),5.633,IF(AND(D118&lt;2.15,A118&gt;=6.15,A118&lt;7,G118&gt;=0.628,F118&gt;=2.5,A118&gt;=5.9,A118&gt;=5.55),5.1,IF(AND(D118&gt;=2.15,A118&gt;=6.15,A118&lt;7,G118&gt;=0.628,F118&gt;=2.5,A118&gt;=5.9,A118&gt;=5.55),5.267,IF(AND(A118&lt;4.9,A118&lt;5.05,D118&gt;=0.15,H118&lt;13.924,A118&gt;=4.35,D118&lt;0.35,B118&gt;=2.75,A118&lt;5.55),1.375,IF(AND(A118&gt;=4.9,A118&lt;5.05,D118&gt;=0.15,H118&lt;13.924,A118&gt;=4.35,D118&lt;0.35,B118&gt;=2.75,A118&lt;5.55),1.3,IF(AND(A118&lt;5.45,A118&gt;=5.05,D118&gt;=0.15,H118&lt;13.924,A118&gt;=4.35,D118&lt;0.35,B118&gt;=2.75,A118&lt;5.55),1.475,IF(AND(A118&gt;=5.45,A118&gt;=5.05,D118&gt;=0.15,H118&lt;13.924,A118&gt;=4.35,D118&lt;0.35,B118&gt;=2.75,A118&lt;5.55),1.4,IF(AND(B118&gt;=3.25,D118&lt;2.35,A118&lt;7.55,G118&gt;=0.364,G118&lt;0.628,F118&gt;=2.5,A118&gt;=5.9,A118&gt;=5.55),5.7,IF(AND(G118&lt;0.006,G118&lt;0.107,D118&gt;=1.65,A118&lt;7.05,G118&lt;0.364,G118&lt;0.628,F118&gt;=2.5,A118&gt;=5.9,A118&gt;=5.55),5.5,IF(AND(G118&gt;=0.006,G118&lt;0.107,D118&gt;=1.65,A118&lt;7.05,G118&lt;0.364,G118&lt;0.628,F118&gt;=2.5,A118&gt;=5.9,A118&gt;=5.55),5.667,IF(AND(D118&lt;2.2,G118&gt;=0.107,D118&gt;=1.65,A118&lt;7.05,G118&lt;0.364,G118&lt;0.628,F118&gt;=2.5,A118&gt;=5.9,A118&gt;=5.55),5.35,IF(AND(D118&gt;=2.2,G118&gt;=0.107,D118&gt;=1.65,A118&lt;7.05,G118&lt;0.364,G118&lt;0.628,F118&gt;=2.5,A118&gt;=5.9,A118&gt;=5.55),5.2,IF(AND(D118&lt;2.25,B118&lt;3.25,D118&lt;2.35,A118&lt;7.55,G118&gt;=0.364,G118&lt;0.628,F118&gt;=2.5,A118&gt;=5.9,A118&gt;=5.55),5.8,IF(AND(D118&gt;=2.25,B118&lt;3.25,D118&lt;2.35,A118&lt;7.55,G118&gt;=0.364,G118&lt;0.628,F118&gt;=2.5,A118&gt;=5.9,A118&gt;=5.55),5.9,"shouldnthappen")))))))))))))))))))))))))))))))))))))</f>
        <v>5.2</v>
      </c>
      <c r="P118" s="1" t="n">
        <f aca="false">IF(AND(D118&gt;=0.75,A118&lt;5.55),3.9,IF(AND(H118&lt;7.482,A118&gt;=5.55),3.45,IF(AND(B118&gt;=3.15,B118&lt;3.25,D118&lt;0.75,A118&lt;5.55),1.262,IF(AND(G118&gt;=0.446,B118&lt;3.15,B118&lt;3.25,D118&lt;0.75,A118&lt;5.55),1.1,IF(AND(G118&lt;0.408,A118&lt;5.05,B118&gt;=3.25,D118&lt;0.75,A118&lt;5.55),1.4,IF(AND(G118&gt;=0.408,A118&lt;5.05,B118&gt;=3.25,D118&lt;0.75,A118&lt;5.55),1.233,IF(AND(G118&gt;=0.676,A118&gt;=5.05,B118&gt;=3.25,D118&lt;0.75,A118&lt;5.55),1.72,IF(AND(H118&lt;9.386,A118&lt;5.85,F118&lt;2.5,H118&gt;=7.482,A118&gt;=5.55),3.5,IF(AND(H118&gt;=9.386,A118&lt;5.85,F118&lt;2.5,H118&gt;=7.482,A118&gt;=5.55),4.275,IF(AND(H118&gt;=16.284,G118&lt;0.865,F118&gt;=2.5,H118&gt;=7.482,A118&gt;=5.55),6.6,IF(AND(G118&lt;0.912,G118&gt;=0.865,F118&gt;=2.5,H118&gt;=7.482,A118&gt;=5.55),4.8,IF(AND(G118&gt;=0.912,G118&gt;=0.865,F118&gt;=2.5,H118&gt;=7.482,A118&gt;=5.55),5.175,IF(AND(A118&gt;=4.95,G118&lt;0.446,B118&lt;3.15,B118&lt;3.25,D118&lt;0.75,A118&lt;5.55),1.6,IF(AND(H118&gt;=12.974,G118&lt;0.676,A118&gt;=5.05,B118&gt;=3.25,D118&lt;0.75,A118&lt;5.55),1.3,IF(AND(D118&lt;1.45,H118&lt;13.531,A118&gt;=5.85,F118&lt;2.5,H118&gt;=7.482,A118&gt;=5.55),4.2,IF(AND(D118&gt;=1.45,H118&lt;13.531,A118&gt;=5.85,F118&lt;2.5,H118&gt;=7.482,A118&gt;=5.55),4.967,IF(AND(G118&lt;0.187,H118&gt;=13.531,A118&gt;=5.85,F118&lt;2.5,H118&gt;=7.482,A118&gt;=5.55),5,IF(AND(H118&gt;=12.675,A118&lt;4.95,G118&lt;0.446,B118&lt;3.15,B118&lt;3.25,D118&lt;0.75,A118&lt;5.55),1.5,IF(AND(H118&lt;10.826,H118&lt;12.974,G118&lt;0.676,A118&gt;=5.05,B118&gt;=3.25,D118&lt;0.75,A118&lt;5.55),1.46,IF(AND(H118&gt;=10.826,H118&lt;12.974,G118&lt;0.676,A118&gt;=5.05,B118&gt;=3.25,D118&lt;0.75,A118&lt;5.55),1.4,IF(AND(A118&lt;6.15,G118&gt;=0.187,H118&gt;=13.531,A118&gt;=5.85,F118&lt;2.5,H118&gt;=7.482,A118&gt;=5.55),4.7,IF(AND(A118&lt;6.85,B118&lt;2.95,H118&lt;16.284,G118&lt;0.865,F118&gt;=2.5,H118&gt;=7.482,A118&gt;=5.55),5.32,IF(AND(A118&gt;=6.85,B118&lt;2.95,H118&lt;16.284,G118&lt;0.865,F118&gt;=2.5,H118&gt;=7.482,A118&gt;=5.55),6.567,IF(AND(A118&lt;4.85,H118&lt;12.675,A118&lt;4.95,G118&lt;0.446,B118&lt;3.15,B118&lt;3.25,D118&lt;0.75,A118&lt;5.55),1.4,IF(AND(A118&gt;=4.85,H118&lt;12.675,A118&lt;4.95,G118&lt;0.446,B118&lt;3.15,B118&lt;3.25,D118&lt;0.75,A118&lt;5.55),1.5,IF(AND(B118&lt;3.1,A118&gt;=6.15,G118&gt;=0.187,H118&gt;=13.531,A118&gt;=5.85,F118&lt;2.5,H118&gt;=7.482,A118&gt;=5.55),4.467,IF(AND(B118&gt;=3.1,A118&gt;=6.15,G118&gt;=0.187,H118&gt;=13.531,A118&gt;=5.85,F118&lt;2.5,H118&gt;=7.482,A118&gt;=5.55),4.7,IF(AND(G118&gt;=0.379,B118&lt;3.15,B118&gt;=2.95,H118&lt;16.284,G118&lt;0.865,F118&gt;=2.5,H118&gt;=7.482,A118&gt;=5.55),5.733,IF(AND(A118&lt;6.6,B118&gt;=3.15,B118&gt;=2.95,H118&lt;16.284,G118&lt;0.865,F118&gt;=2.5,H118&gt;=7.482,A118&gt;=5.55),5.38,IF(AND(A118&lt;6.7,G118&lt;0.379,B118&lt;3.15,B118&gt;=2.95,H118&lt;16.284,G118&lt;0.865,F118&gt;=2.5,H118&gt;=7.482,A118&gt;=5.55),5.3,IF(AND(A118&gt;=6.7,G118&lt;0.379,B118&lt;3.15,B118&gt;=2.95,H118&lt;16.284,G118&lt;0.865,F118&gt;=2.5,H118&gt;=7.482,A118&gt;=5.55),5.16,IF(AND(A118&lt;7.05,A118&gt;=6.6,B118&gt;=3.15,B118&gt;=2.95,H118&lt;16.284,G118&lt;0.865,F118&gt;=2.5,H118&gt;=7.482,A118&gt;=5.55),5.78,IF(AND(A118&gt;=7.05,A118&gt;=6.6,B118&gt;=3.15,B118&gt;=2.95,H118&lt;16.284,G118&lt;0.865,F118&gt;=2.5,H118&gt;=7.482,A118&gt;=5.55),6.1,"shouldnthappen")))))))))))))))))))))))))))))))))</f>
        <v>5.38</v>
      </c>
      <c r="Q118" s="1" t="n">
        <f aca="false">IF(AND(G118&gt;=0.422,B118&lt;3.25,F118&lt;1.5),1.25,IF(AND(G118&gt;=0.082,G118&lt;0.125,F118&gt;=1.5),6.7,IF(AND(G118&lt;0.251,G118&lt;0.422,B118&lt;3.25,F118&lt;1.5),1.38,IF(AND(G118&gt;=0.251,G118&lt;0.422,B118&lt;3.25,F118&lt;1.5),1.55,IF(AND(G118&gt;=0.385,G118&lt;0.633,B118&gt;=3.25,F118&lt;1.5),1.367,IF(AND(B118&lt;3.35,G118&gt;=0.633,B118&gt;=3.25,F118&lt;1.5),1.7,IF(AND(A118&lt;5.85,G118&lt;0.082,G118&lt;0.125,F118&gt;=1.5),4.5,IF(AND(F118&gt;=2.5,D118&lt;1.6,G118&gt;=0.125,F118&gt;=1.5),5.05,IF(AND(H118&gt;=16.774,D118&gt;=1.6,G118&gt;=0.125,F118&gt;=1.5),6.4,IF(AND(D118&gt;=0.5,G118&lt;0.385,G118&lt;0.633,B118&gt;=3.25,F118&lt;1.5),1.6,IF(AND(B118&lt;3.6,B118&gt;=3.35,G118&gt;=0.633,B118&gt;=3.25,F118&lt;1.5),1.55,IF(AND(B118&gt;=3.6,B118&gt;=3.35,G118&gt;=0.633,B118&gt;=3.25,F118&lt;1.5),1.6,IF(AND(D118&lt;1.65,A118&gt;=5.85,G118&lt;0.082,G118&lt;0.125,F118&gt;=1.5),4.7,IF(AND(A118&lt;5.3,F118&lt;2.5,D118&lt;1.6,G118&gt;=0.125,F118&gt;=1.5),3.15,IF(AND(B118&gt;=3.2,H118&lt;16.774,D118&gt;=1.6,G118&gt;=0.125,F118&gt;=1.5),5.675,IF(AND(H118&lt;11.767,D118&lt;0.5,G118&lt;0.385,G118&lt;0.633,B118&gt;=3.25,F118&lt;1.5),1.5,IF(AND(H118&gt;=11.767,D118&lt;0.5,G118&lt;0.385,G118&lt;0.633,B118&gt;=3.25,F118&lt;1.5),1.367,IF(AND(H118&lt;8.367,D118&gt;=1.65,A118&gt;=5.85,G118&lt;0.082,G118&lt;0.125,F118&gt;=1.5),5.7,IF(AND(H118&gt;=8.367,D118&gt;=1.65,A118&gt;=5.85,G118&lt;0.082,G118&lt;0.125,F118&gt;=1.5),5.575,IF(AND(A118&gt;=7.1,B118&lt;3.2,H118&lt;16.774,D118&gt;=1.6,G118&gt;=0.125,F118&gt;=1.5),6.3,IF(AND(H118&gt;=15.395,B118&lt;2.85,A118&gt;=5.3,F118&lt;2.5,D118&lt;1.6,G118&gt;=0.125,F118&gt;=1.5),4.8,IF(AND(H118&lt;8.486,B118&gt;=2.85,A118&gt;=5.3,F118&lt;2.5,D118&lt;1.6,G118&gt;=0.125,F118&gt;=1.5),3.85,IF(AND(D118&gt;=2.1,A118&lt;7.1,B118&lt;3.2,H118&lt;16.774,D118&gt;=1.6,G118&gt;=0.125,F118&gt;=1.5),5.5,IF(AND(B118&gt;=2.75,H118&lt;15.395,B118&lt;2.85,A118&gt;=5.3,F118&lt;2.5,D118&lt;1.6,G118&gt;=0.125,F118&gt;=1.5),4.489,IF(AND(H118&gt;=15.168,H118&gt;=8.486,B118&gt;=2.85,A118&gt;=5.3,F118&lt;2.5,D118&lt;1.6,G118&gt;=0.125,F118&gt;=1.5),4.7,IF(AND(G118&gt;=0.519,D118&lt;2.1,A118&lt;7.1,B118&lt;3.2,H118&lt;16.774,D118&gt;=1.6,G118&gt;=0.125,F118&gt;=1.5),4.925,IF(AND(G118&gt;=0.897,B118&lt;2.75,H118&lt;15.395,B118&lt;2.85,A118&gt;=5.3,F118&lt;2.5,D118&lt;1.6,G118&gt;=0.125,F118&gt;=1.5),4.567,IF(AND(A118&lt;5.65,H118&lt;15.168,H118&gt;=8.486,B118&gt;=2.85,A118&gt;=5.3,F118&lt;2.5,D118&lt;1.6,G118&gt;=0.125,F118&gt;=1.5),4.5,IF(AND(G118&lt;0.23,G118&lt;0.519,D118&lt;2.1,A118&lt;7.1,B118&lt;3.2,H118&lt;16.774,D118&gt;=1.6,G118&gt;=0.125,F118&gt;=1.5),5,IF(AND(A118&lt;5.9,G118&lt;0.897,B118&lt;2.75,H118&lt;15.395,B118&lt;2.85,A118&gt;=5.3,F118&lt;2.5,D118&lt;1.6,G118&gt;=0.125,F118&gt;=1.5),4.1,IF(AND(A118&gt;=5.9,G118&lt;0.897,B118&lt;2.75,H118&lt;15.395,B118&lt;2.85,A118&gt;=5.3,F118&lt;2.5,D118&lt;1.6,G118&gt;=0.125,F118&gt;=1.5),4.5,IF(AND(A118&lt;6.05,A118&gt;=5.65,H118&lt;15.168,H118&gt;=8.486,B118&gt;=2.85,A118&gt;=5.3,F118&lt;2.5,D118&lt;1.6,G118&gt;=0.125,F118&gt;=1.5),4.2,IF(AND(A118&gt;=6.05,A118&gt;=5.65,H118&lt;15.168,H118&gt;=8.486,B118&gt;=2.85,A118&gt;=5.3,F118&lt;2.5,D118&lt;1.6,G118&gt;=0.125,F118&gt;=1.5),4.35,IF(AND(D118&lt;1.95,G118&gt;=0.23,G118&lt;0.519,D118&lt;2.1,A118&lt;7.1,B118&lt;3.2,H118&lt;16.774,D118&gt;=1.6,G118&gt;=0.125,F118&gt;=1.5),5.3,IF(AND(D118&gt;=1.95,G118&gt;=0.23,G118&lt;0.519,D118&lt;2.1,A118&lt;7.1,B118&lt;3.2,H118&lt;16.774,D118&gt;=1.6,G118&gt;=0.125,F118&gt;=1.5),5.2,"shouldnthappen")))))))))))))))))))))))))))))))))))</f>
        <v>5.675</v>
      </c>
      <c r="R118" s="1" t="n">
        <f aca="false">IF(AND(G118&gt;=0.901,F118&lt;1.5),1.9,IF(AND(H118&lt;5.523,D118&lt;0.35,G118&lt;0.901,F118&lt;1.5),1,IF(AND(B118&lt;3.6,D118&gt;=0.35,G118&lt;0.901,F118&lt;1.5),1.575,IF(AND(B118&gt;=3.6,D118&gt;=0.35,G118&lt;0.901,F118&lt;1.5),1.5,IF(AND(G118&gt;=0.837,D118&lt;1.15,D118&lt;1.45,F118&gt;=1.5),3,IF(AND(G118&gt;=0.66,D118&gt;=1.15,D118&lt;1.45,F118&gt;=1.5),4,IF(AND(F118&gt;=2.5,D118&lt;1.55,D118&gt;=1.45,F118&gt;=1.5),5.025,IF(AND(F118&lt;2.5,D118&gt;=1.55,D118&gt;=1.45,F118&gt;=1.5),4.933,IF(AND(B118&lt;2.45,G118&lt;0.837,D118&lt;1.15,D118&lt;1.45,F118&gt;=1.5),3.3,IF(AND(B118&gt;=2.45,G118&lt;0.837,D118&lt;1.15,D118&lt;1.45,F118&gt;=1.5),3.86,IF(AND(B118&gt;=3.05,F118&lt;2.5,D118&lt;1.55,D118&gt;=1.45,F118&gt;=1.5),4.8,IF(AND(D118&gt;=2.45,F118&gt;=2.5,D118&gt;=1.55,D118&gt;=1.45,F118&gt;=1.5),5.875,IF(AND(H118&lt;13.187,G118&lt;0.217,H118&gt;=5.523,D118&lt;0.35,G118&lt;0.901,F118&lt;1.5),1.4,IF(AND(H118&gt;=13.187,G118&lt;0.217,H118&gt;=5.523,D118&lt;0.35,G118&lt;0.901,F118&lt;1.5),1.5,IF(AND(G118&lt;0.33,G118&gt;=0.217,H118&gt;=5.523,D118&lt;0.35,G118&lt;0.901,F118&lt;1.5),1.28,IF(AND(A118&lt;6.05,D118&lt;1.35,G118&lt;0.66,D118&gt;=1.15,D118&lt;1.45,F118&gt;=1.5),4.175,IF(AND(A118&gt;=6.05,D118&lt;1.35,G118&lt;0.66,D118&gt;=1.15,D118&lt;1.45,F118&gt;=1.5),4.3,IF(AND(A118&lt;5.65,D118&gt;=1.35,G118&lt;0.66,D118&gt;=1.15,D118&lt;1.45,F118&gt;=1.5),3.9,IF(AND(A118&gt;=5.65,D118&gt;=1.35,G118&lt;0.66,D118&gt;=1.15,D118&lt;1.45,F118&gt;=1.5),4.52,IF(AND(A118&lt;6.25,B118&lt;3.05,F118&lt;2.5,D118&lt;1.55,D118&gt;=1.45,F118&gt;=1.5),4.5,IF(AND(A118&gt;=6.25,B118&lt;3.05,F118&lt;2.5,D118&lt;1.55,D118&gt;=1.45,F118&gt;=1.5),4.675,IF(AND(A118&gt;=7.25,D118&lt;2.45,F118&gt;=2.5,D118&gt;=1.55,D118&gt;=1.45,F118&gt;=1.5),6.433,IF(AND(D118&gt;=0.25,G118&gt;=0.33,G118&gt;=0.217,H118&gt;=5.523,D118&lt;0.35,G118&lt;0.901,F118&lt;1.5),1.4,IF(AND(A118&lt;6.15,A118&lt;7.25,D118&lt;2.45,F118&gt;=2.5,D118&gt;=1.55,D118&gt;=1.45,F118&gt;=1.5),5.025,IF(AND(H118&lt;6.439,D118&lt;0.25,G118&gt;=0.33,G118&gt;=0.217,H118&gt;=5.523,D118&lt;0.35,G118&lt;0.901,F118&lt;1.5),1.5,IF(AND(H118&gt;=6.439,D118&lt;0.25,G118&gt;=0.33,G118&gt;=0.217,H118&gt;=5.523,D118&lt;0.35,G118&lt;0.901,F118&lt;1.5),1.38,IF(AND(H118&gt;=13.711,A118&gt;=6.15,A118&lt;7.25,D118&lt;2.45,F118&gt;=2.5,D118&gt;=1.55,D118&gt;=1.45,F118&gt;=1.5),5.68,IF(AND(B118&gt;=3.3,H118&lt;13.711,A118&gt;=6.15,A118&lt;7.25,D118&lt;2.45,F118&gt;=2.5,D118&gt;=1.55,D118&gt;=1.45,F118&gt;=1.5),5.6,IF(AND(G118&lt;0.093,B118&lt;3.3,H118&lt;13.711,A118&gt;=6.15,A118&lt;7.25,D118&lt;2.45,F118&gt;=2.5,D118&gt;=1.55,D118&gt;=1.45,F118&gt;=1.5),5.56,IF(AND(D118&lt;1.95,G118&gt;=0.093,B118&lt;3.3,H118&lt;13.711,A118&gt;=6.15,A118&lt;7.25,D118&lt;2.45,F118&gt;=2.5,D118&gt;=1.55,D118&gt;=1.45,F118&gt;=1.5),5.3,IF(AND(B118&lt;3.15,D118&gt;=1.95,G118&gt;=0.093,B118&lt;3.3,H118&lt;13.711,A118&gt;=6.15,A118&lt;7.25,D118&lt;2.45,F118&gt;=2.5,D118&gt;=1.55,D118&gt;=1.45,F118&gt;=1.5),5.1,IF(AND(B118&gt;=3.15,D118&gt;=1.95,G118&gt;=0.093,B118&lt;3.3,H118&lt;13.711,A118&gt;=6.15,A118&lt;7.25,D118&lt;2.45,F118&gt;=2.5,D118&gt;=1.55,D118&gt;=1.45,F118&gt;=1.5),5.15,"shouldnthappen"))))))))))))))))))))))))))))))))</f>
        <v>5.15</v>
      </c>
      <c r="S118" s="1" t="n">
        <f aca="false">IF(AND(G118&gt;=0.859,D118&gt;=0.35,F118&lt;1.5),1.9,IF(AND(D118&lt;1.75,F118&gt;=2.5,F118&gt;=1.5),4.867,IF(AND(H118&lt;8.42,A118&lt;5.05,D118&lt;0.35,F118&lt;1.5),1.42,IF(AND(H118&gt;=14.877,A118&gt;=5.05,D118&lt;0.35,F118&lt;1.5),1.3,IF(AND(B118&lt;3.35,G118&lt;0.859,D118&gt;=0.35,F118&lt;1.5),1.7,IF(AND(B118&gt;=3.35,G118&lt;0.859,D118&gt;=0.35,F118&lt;1.5),1.5,IF(AND(A118&gt;=6.05,B118&lt;2.75,F118&lt;2.5,F118&gt;=1.5),4.733,IF(AND(G118&gt;=0.68,B118&gt;=2.75,F118&lt;2.5,F118&gt;=1.5),4.025,IF(AND(H118&gt;=16.284,D118&gt;=1.75,F118&gt;=2.5,F118&gt;=1.5),6.6,IF(AND(A118&lt;4.35,H118&gt;=8.42,A118&lt;5.05,D118&lt;0.35,F118&lt;1.5),1.1,IF(AND(G118&gt;=0.948,H118&lt;14.877,A118&gt;=5.05,D118&lt;0.35,F118&lt;1.5),1.7,IF(AND(A118&lt;5.3,A118&lt;6.05,B118&lt;2.75,F118&lt;2.5,F118&gt;=1.5),3,IF(AND(H118&gt;=15.168,G118&lt;0.68,B118&gt;=2.75,F118&lt;2.5,F118&gt;=1.5),4.75,IF(AND(H118&gt;=14.005,A118&gt;=4.35,H118&gt;=8.42,A118&lt;5.05,D118&lt;0.35,F118&lt;1.5),1.375,IF(AND(A118&gt;=5.55,G118&lt;0.948,H118&lt;14.877,A118&gt;=5.05,D118&lt;0.35,F118&lt;1.5),1.7,IF(AND(H118&lt;12.363,A118&gt;=5.3,A118&lt;6.05,B118&lt;2.75,F118&lt;2.5,F118&gt;=1.5),3.825,IF(AND(H118&gt;=12.363,A118&gt;=5.3,A118&lt;6.05,B118&lt;2.75,F118&lt;2.5,F118&gt;=1.5),4.033,IF(AND(H118&gt;=14.508,H118&lt;15.168,G118&lt;0.68,B118&gt;=2.75,F118&lt;2.5,F118&gt;=1.5),4.2,IF(AND(D118&gt;=2.35,D118&gt;=2.2,H118&lt;16.284,D118&gt;=1.75,F118&gt;=2.5,F118&gt;=1.5),5.267,IF(AND(G118&lt;0.231,H118&lt;14.005,A118&gt;=4.35,H118&gt;=8.42,A118&lt;5.05,D118&lt;0.35,F118&lt;1.5),1.4,IF(AND(H118&gt;=14.494,A118&lt;5.55,G118&lt;0.948,H118&lt;14.877,A118&gt;=5.05,D118&lt;0.35,F118&lt;1.5),1.6,IF(AND(A118&lt;6.1,H118&lt;14.508,H118&lt;15.168,G118&lt;0.68,B118&gt;=2.75,F118&lt;2.5,F118&gt;=1.5),4.5,IF(AND(A118&lt;6.1,H118&lt;11.8,D118&lt;2.2,H118&lt;16.284,D118&gt;=1.75,F118&gt;=2.5,F118&gt;=1.5),4.95,IF(AND(A118&gt;=6.1,H118&lt;11.8,D118&lt;2.2,H118&lt;16.284,D118&gt;=1.75,F118&gt;=2.5,F118&gt;=1.5),5.333,IF(AND(B118&lt;2.75,H118&gt;=11.8,D118&lt;2.2,H118&lt;16.284,D118&gt;=1.75,F118&gt;=2.5,F118&gt;=1.5),5.1,IF(AND(B118&gt;=3.15,D118&lt;2.35,D118&gt;=2.2,H118&lt;16.284,D118&gt;=1.75,F118&gt;=2.5,F118&gt;=1.5),5.5,IF(AND(B118&gt;=3.35,G118&gt;=0.231,H118&lt;14.005,A118&gt;=4.35,H118&gt;=8.42,A118&lt;5.05,D118&lt;0.35,F118&lt;1.5),1.3,IF(AND(H118&lt;13.869,H118&lt;14.494,A118&lt;5.55,G118&lt;0.948,H118&lt;14.877,A118&gt;=5.05,D118&lt;0.35,F118&lt;1.5),1.5,IF(AND(H118&gt;=13.869,H118&lt;14.494,A118&lt;5.55,G118&lt;0.948,H118&lt;14.877,A118&gt;=5.05,D118&lt;0.35,F118&lt;1.5),1.4,IF(AND(G118&lt;0.636,A118&gt;=6.1,H118&lt;14.508,H118&lt;15.168,G118&lt;0.68,B118&gt;=2.75,F118&lt;2.5,F118&gt;=1.5),4.68,IF(AND(G118&gt;=0.636,A118&gt;=6.1,H118&lt;14.508,H118&lt;15.168,G118&lt;0.68,B118&gt;=2.75,F118&lt;2.5,F118&gt;=1.5),4.4,IF(AND(B118&lt;2.85,B118&gt;=2.75,H118&gt;=11.8,D118&lt;2.2,H118&lt;16.284,D118&gt;=1.75,F118&gt;=2.5,F118&gt;=1.5),6.7,IF(AND(H118&lt;10.626,B118&lt;3.15,D118&lt;2.35,D118&gt;=2.2,H118&lt;16.284,D118&gt;=1.75,F118&gt;=2.5,F118&gt;=1.5),5.1,IF(AND(H118&gt;=10.626,B118&lt;3.15,D118&lt;2.35,D118&gt;=2.2,H118&lt;16.284,D118&gt;=1.75,F118&gt;=2.5,F118&gt;=1.5),5.2,IF(AND(G118&lt;0.378,B118&lt;3.35,G118&gt;=0.231,H118&lt;14.005,A118&gt;=4.35,H118&gt;=8.42,A118&lt;5.05,D118&lt;0.35,F118&lt;1.5),1.2,IF(AND(G118&gt;=0.378,B118&lt;3.35,G118&gt;=0.231,H118&lt;14.005,A118&gt;=4.35,H118&gt;=8.42,A118&lt;5.05,D118&lt;0.35,F118&lt;1.5),1.3,IF(AND(A118&lt;6.2,B118&gt;=2.85,B118&gt;=2.75,H118&gt;=11.8,D118&lt;2.2,H118&lt;16.284,D118&gt;=1.75,F118&gt;=2.5,F118&gt;=1.5),4.9,IF(AND(G118&lt;0.388,A118&gt;=6.2,B118&gt;=2.85,B118&gt;=2.75,H118&gt;=11.8,D118&lt;2.2,H118&lt;16.284,D118&gt;=1.75,F118&gt;=2.5,F118&gt;=1.5),5.52,IF(AND(G118&gt;=0.388,A118&gt;=6.2,B118&gt;=2.85,B118&gt;=2.75,H118&gt;=11.8,D118&lt;2.2,H118&lt;16.284,D118&gt;=1.75,F118&gt;=2.5,F118&gt;=1.5),5.7,"shouldnthappen")))))))))))))))))))))))))))))))))))))))</f>
        <v>5.5</v>
      </c>
      <c r="T118" s="1" t="n">
        <f aca="false">IF(AND(D118&gt;=0.8,A118&lt;5.45),3.7,IF(AND(D118&gt;=0.35,D118&lt;0.8,A118&lt;5.45),1.56,IF(AND(G118&lt;0.164,F118&lt;2.5,A118&gt;=5.45),1.6,IF(AND(H118&gt;=16.718,F118&gt;=2.5,A118&gt;=5.45),6.4,IF(AND(G118&gt;=0.719,H118&lt;16.718,F118&gt;=2.5,A118&gt;=5.45),5.05,IF(AND(A118&lt;4.35,A118&lt;5.05,D118&lt;0.35,D118&lt;0.8,A118&lt;5.45),1.1,IF(AND(H118&gt;=14.494,A118&gt;=5.05,D118&lt;0.35,D118&lt;0.8,A118&lt;5.45),1.6,IF(AND(G118&lt;0.338,D118&lt;1.25,G118&gt;=0.164,F118&lt;2.5,A118&gt;=5.45),4.1,IF(AND(H118&lt;8.397,D118&gt;=1.25,G118&gt;=0.164,F118&lt;2.5,A118&gt;=5.45),4,IF(AND(H118&lt;11.031,H118&lt;14.494,A118&gt;=5.05,D118&lt;0.35,D118&lt;0.8,A118&lt;5.45),1.5,IF(AND(H118&gt;=11.031,H118&lt;14.494,A118&gt;=5.05,D118&lt;0.35,D118&lt;0.8,A118&lt;5.45),1.44,IF(AND(B118&lt;2.65,H118&gt;=8.397,D118&gt;=1.25,G118&gt;=0.164,F118&lt;2.5,A118&gt;=5.45),4.767,IF(AND(H118&lt;7.388,G118&lt;0.487,G118&lt;0.719,H118&lt;16.718,F118&gt;=2.5,A118&gt;=5.45),5.067,IF(AND(G118&lt;0.533,G118&gt;=0.487,G118&lt;0.719,H118&lt;16.718,F118&gt;=2.5,A118&gt;=5.45),5.8,IF(AND(G118&gt;=0.533,G118&gt;=0.487,G118&lt;0.719,H118&lt;16.718,F118&gt;=2.5,A118&gt;=5.45),5.86,IF(AND(B118&lt;3.25,A118&gt;=4.95,A118&gt;=4.35,A118&lt;5.05,D118&lt;0.35,D118&lt;0.8,A118&lt;5.45),1.2,IF(AND(A118&lt;5.6,H118&lt;11.218,G118&gt;=0.338,D118&lt;1.25,G118&gt;=0.164,F118&lt;2.5,A118&gt;=5.45),3.7,IF(AND(A118&gt;=5.6,H118&lt;11.218,G118&gt;=0.338,D118&lt;1.25,G118&gt;=0.164,F118&lt;2.5,A118&gt;=5.45),3.5,IF(AND(H118&lt;12.668,H118&gt;=11.218,G118&gt;=0.338,D118&lt;1.25,G118&gt;=0.164,F118&lt;2.5,A118&gt;=5.45),3.9,IF(AND(H118&gt;=12.668,H118&gt;=11.218,G118&gt;=0.338,D118&lt;1.25,G118&gt;=0.164,F118&lt;2.5,A118&gt;=5.45),4,IF(AND(H118&gt;=15.705,B118&gt;=2.65,H118&gt;=8.397,D118&gt;=1.25,G118&gt;=0.164,F118&lt;2.5,A118&gt;=5.45),4.8,IF(AND(B118&lt;2.75,H118&gt;=7.388,G118&lt;0.487,G118&lt;0.719,H118&lt;16.718,F118&gt;=2.5,A118&gt;=5.45),5.26,IF(AND(B118&lt;2.95,A118&lt;4.5,A118&lt;4.95,A118&gt;=4.35,A118&lt;5.05,D118&lt;0.35,D118&lt;0.8,A118&lt;5.45),1.4,IF(AND(B118&gt;=2.95,A118&lt;4.5,A118&lt;4.95,A118&gt;=4.35,A118&lt;5.05,D118&lt;0.35,D118&lt;0.8,A118&lt;5.45),1.3,IF(AND(H118&gt;=13.924,A118&gt;=4.5,A118&lt;4.95,A118&gt;=4.35,A118&lt;5.05,D118&lt;0.35,D118&lt;0.8,A118&lt;5.45),1.5,IF(AND(G118&lt;0.252,B118&gt;=3.25,A118&gt;=4.95,A118&gt;=4.35,A118&lt;5.05,D118&lt;0.35,D118&lt;0.8,A118&lt;5.45),1.4,IF(AND(G118&gt;=0.252,B118&gt;=3.25,A118&gt;=4.95,A118&gt;=4.35,A118&lt;5.05,D118&lt;0.35,D118&lt;0.8,A118&lt;5.45),1.32,IF(AND(G118&gt;=0.473,H118&lt;15.705,B118&gt;=2.65,H118&gt;=8.397,D118&gt;=1.25,G118&gt;=0.164,F118&lt;2.5,A118&gt;=5.45),4.7,IF(AND(B118&gt;=3.15,B118&gt;=2.75,H118&gt;=7.388,G118&lt;0.487,G118&lt;0.719,H118&lt;16.718,F118&gt;=2.5,A118&gt;=5.45),5.7,IF(AND(B118&lt;3.15,H118&lt;13.924,A118&gt;=4.5,A118&lt;4.95,A118&gt;=4.35,A118&lt;5.05,D118&lt;0.35,D118&lt;0.8,A118&lt;5.45),1.433,IF(AND(B118&gt;=3.15,H118&lt;13.924,A118&gt;=4.5,A118&lt;4.95,A118&gt;=4.35,A118&lt;5.05,D118&lt;0.35,D118&lt;0.8,A118&lt;5.45),1.4,IF(AND(H118&gt;=14.81,G118&lt;0.473,H118&lt;15.705,B118&gt;=2.65,H118&gt;=8.397,D118&gt;=1.25,G118&gt;=0.164,F118&lt;2.5,A118&gt;=5.45),4.2,IF(AND(A118&lt;6.65,B118&lt;3.15,B118&gt;=2.75,H118&gt;=7.388,G118&lt;0.487,G118&lt;0.719,H118&lt;16.718,F118&gt;=2.5,A118&gt;=5.45),5.6,IF(AND(A118&gt;=6.65,B118&lt;3.15,B118&gt;=2.75,H118&gt;=7.388,G118&lt;0.487,G118&lt;0.719,H118&lt;16.718,F118&gt;=2.5,A118&gt;=5.45),5.4,IF(AND(A118&lt;6.15,H118&lt;14.81,G118&lt;0.473,H118&lt;15.705,B118&gt;=2.65,H118&gt;=8.397,D118&gt;=1.25,G118&gt;=0.164,F118&lt;2.5,A118&gt;=5.45),4.5,IF(AND(A118&gt;=6.15,H118&lt;14.81,G118&lt;0.473,H118&lt;15.705,B118&gt;=2.65,H118&gt;=8.397,D118&gt;=1.25,G118&gt;=0.164,F118&lt;2.5,A118&gt;=5.45),4.4,"shouldnthappen"))))))))))))))))))))))))))))))))))))</f>
        <v>5.7</v>
      </c>
      <c r="U118" s="1" t="n">
        <f aca="false">IF(AND(G118&gt;=0.934,F118&lt;1.5),1.7,IF(AND(D118&lt;0.15,D118&lt;0.25,G118&lt;0.934,F118&lt;1.5),1.38,IF(AND(H118&gt;=14.379,D118&gt;=0.25,G118&lt;0.934,F118&lt;1.5),1.7,IF(AND(A118&lt;5.3,D118&lt;1.35,F118&lt;2.5,F118&gt;=1.5),3.15,IF(AND(H118&lt;7.148,D118&gt;=1.35,F118&lt;2.5,F118&gt;=1.5),3.9,IF(AND(G118&lt;0.352,A118&lt;6.15,F118&gt;=2.5,F118&gt;=1.5),4.5,IF(AND(G118&gt;=0.352,A118&lt;6.15,F118&gt;=2.5,F118&gt;=1.5),4.92,IF(AND(B118&lt;2.85,A118&gt;=6.15,F118&gt;=2.5,F118&gt;=1.5),6.2,IF(AND(D118&gt;=0.45,H118&lt;14.379,D118&gt;=0.25,G118&lt;0.934,F118&lt;1.5),1.65,IF(AND(G118&gt;=0.857,A118&gt;=5.3,D118&lt;1.35,F118&lt;2.5,F118&gt;=1.5),4.3,IF(AND(A118&gt;=7.25,B118&gt;=2.85,A118&gt;=6.15,F118&gt;=2.5,F118&gt;=1.5),6.425,IF(AND(H118&lt;9.499,A118&lt;5.05,D118&gt;=0.15,D118&lt;0.25,G118&lt;0.934,F118&lt;1.5),1.4,IF(AND(A118&gt;=5.45,A118&gt;=5.05,D118&gt;=0.15,D118&lt;0.25,G118&lt;0.934,F118&lt;1.5),1.3,IF(AND(B118&gt;=4.15,D118&lt;0.45,H118&lt;14.379,D118&gt;=0.25,G118&lt;0.934,F118&lt;1.5),1.5,IF(AND(A118&gt;=5.75,G118&lt;0.857,A118&gt;=5.3,D118&lt;1.35,F118&lt;2.5,F118&gt;=1.5),4.02,IF(AND(A118&lt;6.65,G118&lt;0.333,H118&gt;=7.148,D118&gt;=1.35,F118&lt;2.5,F118&gt;=1.5),4.475,IF(AND(A118&gt;=6.65,G118&lt;0.333,H118&gt;=7.148,D118&gt;=1.35,F118&lt;2.5,F118&gt;=1.5),4.8,IF(AND(D118&gt;=1.45,G118&gt;=0.333,H118&gt;=7.148,D118&gt;=1.35,F118&lt;2.5,F118&gt;=1.5),4.85,IF(AND(G118&gt;=0.861,A118&lt;7.25,B118&gt;=2.85,A118&gt;=6.15,F118&gt;=2.5,F118&gt;=1.5),5.2,IF(AND(G118&lt;0.571,H118&gt;=9.499,A118&lt;5.05,D118&gt;=0.15,D118&lt;0.25,G118&lt;0.934,F118&lt;1.5),1.2,IF(AND(G118&gt;=0.571,H118&gt;=9.499,A118&lt;5.05,D118&gt;=0.15,D118&lt;0.25,G118&lt;0.934,F118&lt;1.5),1.3,IF(AND(H118&lt;9.283,A118&lt;5.45,A118&gt;=5.05,D118&gt;=0.15,D118&lt;0.25,G118&lt;0.934,F118&lt;1.5),1.5,IF(AND(H118&gt;=9.283,A118&lt;5.45,A118&gt;=5.05,D118&gt;=0.15,D118&lt;0.25,G118&lt;0.934,F118&lt;1.5),1.425,IF(AND(A118&lt;4.9,B118&lt;4.15,D118&lt;0.45,H118&lt;14.379,D118&gt;=0.25,G118&lt;0.934,F118&lt;1.5),1.4,IF(AND(A118&gt;=4.9,B118&lt;4.15,D118&lt;0.45,H118&lt;14.379,D118&gt;=0.25,G118&lt;0.934,F118&lt;1.5),1.325,IF(AND(G118&lt;0.572,A118&lt;5.75,G118&lt;0.857,A118&gt;=5.3,D118&lt;1.35,F118&lt;2.5,F118&gt;=1.5),3.65,IF(AND(G118&gt;=0.572,A118&lt;5.75,G118&lt;0.857,A118&gt;=5.3,D118&lt;1.35,F118&lt;2.5,F118&gt;=1.5),3.9,IF(AND(A118&lt;6.75,D118&lt;1.45,G118&gt;=0.333,H118&gt;=7.148,D118&gt;=1.35,F118&lt;2.5,F118&gt;=1.5),4.4,IF(AND(A118&gt;=6.75,D118&lt;1.45,G118&gt;=0.333,H118&gt;=7.148,D118&gt;=1.35,F118&lt;2.5,F118&gt;=1.5),4.78,IF(AND(A118&lt;6.6,B118&lt;3.25,G118&lt;0.861,A118&lt;7.25,B118&gt;=2.85,A118&gt;=6.15,F118&gt;=2.5,F118&gt;=1.5),5.333,IF(AND(H118&lt;11.461,B118&gt;=3.25,G118&lt;0.861,A118&lt;7.25,B118&gt;=2.85,A118&gt;=6.15,F118&gt;=2.5,F118&gt;=1.5),6.025,IF(AND(H118&gt;=11.461,B118&gt;=3.25,G118&lt;0.861,A118&lt;7.25,B118&gt;=2.85,A118&gt;=6.15,F118&gt;=2.5,F118&gt;=1.5),5.667,IF(AND(H118&gt;=14.564,A118&gt;=6.6,B118&lt;3.25,G118&lt;0.861,A118&lt;7.25,B118&gt;=2.85,A118&gt;=6.15,F118&gt;=2.5,F118&gt;=1.5),5.4,IF(AND(D118&gt;=2.35,H118&lt;14.564,A118&gt;=6.6,B118&lt;3.25,G118&lt;0.861,A118&lt;7.25,B118&gt;=2.85,A118&gt;=6.15,F118&gt;=2.5,F118&gt;=1.5),5.6,IF(AND(A118&lt;6.85,D118&lt;2.35,H118&lt;14.564,A118&gt;=6.6,B118&lt;3.25,G118&lt;0.861,A118&lt;7.25,B118&gt;=2.85,A118&gt;=6.15,F118&gt;=2.5,F118&gt;=1.5),5.9,IF(AND(A118&gt;=6.85,D118&lt;2.35,H118&lt;14.564,A118&gt;=6.6,B118&lt;3.25,G118&lt;0.861,A118&lt;7.25,B118&gt;=2.85,A118&gt;=6.15,F118&gt;=2.5,F118&gt;=1.5),5.78,"shouldnthappen"))))))))))))))))))))))))))))))))))))</f>
        <v>5.333</v>
      </c>
      <c r="V118" s="1" t="n">
        <f aca="false">IF(AND(H118&lt;5.748,A118&lt;5.05,D118&lt;0.75),1,IF(AND(B118&lt;3.15,H118&gt;=5.748,A118&lt;5.05,D118&lt;0.75),1.475,IF(AND(G118&gt;=0.801,D118&lt;0.25,A118&gt;=5.05,D118&lt;0.75),1.7,IF(AND(D118&gt;=0.45,D118&gt;=0.25,A118&gt;=5.05,D118&lt;0.75),1.7,IF(AND(B118&lt;2.35,F118&lt;2.5,B118&lt;2.75,D118&gt;=0.75),4.16,IF(AND(D118&lt;1.75,F118&gt;=2.5,B118&lt;2.75,D118&gt;=0.75),4.875,IF(AND(D118&gt;=1.75,F118&gt;=2.5,B118&lt;2.75,D118&gt;=0.75),5.333,IF(AND(H118&gt;=16.284,D118&gt;=1.55,B118&gt;=2.75,D118&gt;=0.75),6.6,IF(AND(H118&gt;=14.144,B118&gt;=3.15,H118&gt;=5.748,A118&lt;5.05,D118&lt;0.75),1.3,IF(AND(A118&lt;5.45,G118&lt;0.801,D118&lt;0.25,A118&gt;=5.05,D118&lt;0.75),1.5,IF(AND(A118&gt;=5.45,G118&lt;0.801,D118&lt;0.25,A118&gt;=5.05,D118&lt;0.75),1.34,IF(AND(B118&lt;3.75,D118&lt;0.45,D118&gt;=0.25,A118&gt;=5.05,D118&lt;0.75),1.467,IF(AND(B118&gt;=3.75,D118&lt;0.45,D118&gt;=0.25,A118&gt;=5.05,D118&lt;0.75),1.767,IF(AND(G118&gt;=0.896,B118&gt;=2.35,F118&lt;2.5,B118&lt;2.75,D118&gt;=0.75),4.9,IF(AND(H118&lt;15.504,D118&lt;1.35,D118&lt;1.55,B118&gt;=2.75,D118&gt;=0.75),4.2,IF(AND(H118&gt;=15.504,D118&lt;1.35,D118&lt;1.55,B118&gt;=2.75,D118&gt;=0.75),4.6,IF(AND(H118&lt;9.767,D118&gt;=1.35,D118&lt;1.55,B118&gt;=2.75,D118&gt;=0.75),5.1,IF(AND(A118&lt;4.5,H118&lt;14.144,B118&gt;=3.15,H118&gt;=5.748,A118&lt;5.05,D118&lt;0.75),1.3,IF(AND(A118&gt;=4.5,H118&lt;14.144,B118&gt;=3.15,H118&gt;=5.748,A118&lt;5.05,D118&lt;0.75),1.4,IF(AND(D118&gt;=1.15,G118&lt;0.896,B118&gt;=2.35,F118&lt;2.5,B118&lt;2.75,D118&gt;=0.75),4.04,IF(AND(B118&lt;2.9,H118&gt;=9.767,D118&gt;=1.35,D118&lt;1.55,B118&gt;=2.75,D118&gt;=0.75),4.8,IF(AND(D118&lt;1.7,A118&gt;=7.05,H118&lt;16.284,D118&gt;=1.55,B118&gt;=2.75,D118&gt;=0.75),5.8,IF(AND(D118&gt;=1.7,A118&gt;=7.05,H118&lt;16.284,D118&gt;=1.55,B118&gt;=2.75,D118&gt;=0.75),6.3,IF(AND(B118&lt;2.45,D118&lt;1.15,G118&lt;0.896,B118&gt;=2.35,F118&lt;2.5,B118&lt;2.75,D118&gt;=0.75),3.767,IF(AND(B118&gt;=2.45,D118&lt;1.15,G118&lt;0.896,B118&gt;=2.35,F118&lt;2.5,B118&lt;2.75,D118&gt;=0.75),3.167,IF(AND(B118&gt;=3.15,B118&gt;=2.9,H118&gt;=9.767,D118&gt;=1.35,D118&lt;1.55,B118&gt;=2.75,D118&gt;=0.75),4.7,IF(AND(D118&lt;1.9,D118&lt;2.05,A118&lt;7.05,H118&lt;16.284,D118&gt;=1.55,B118&gt;=2.75,D118&gt;=0.75),4.82,IF(AND(D118&gt;=1.9,D118&lt;2.05,A118&lt;7.05,H118&lt;16.284,D118&gt;=1.55,B118&gt;=2.75,D118&gt;=0.75),5.067,IF(AND(H118&lt;12.721,B118&lt;3.15,B118&gt;=2.9,H118&gt;=9.767,D118&gt;=1.35,D118&lt;1.55,B118&gt;=2.75,D118&gt;=0.75),4.5,IF(AND(H118&gt;=12.721,B118&lt;3.15,B118&gt;=2.9,H118&gt;=9.767,D118&gt;=1.35,D118&lt;1.55,B118&gt;=2.75,D118&gt;=0.75),4.433,IF(AND(H118&lt;9.525,G118&lt;0.364,D118&gt;=2.05,A118&lt;7.05,H118&lt;16.284,D118&gt;=1.55,B118&gt;=2.75,D118&gt;=0.75),5.1,IF(AND(A118&lt;6.25,G118&gt;=0.364,D118&gt;=2.05,A118&lt;7.05,H118&lt;16.284,D118&gt;=1.55,B118&gt;=2.75,D118&gt;=0.75),5.4,IF(AND(H118&lt;10.898,H118&gt;=9.525,G118&lt;0.364,D118&gt;=2.05,A118&lt;7.05,H118&lt;16.284,D118&gt;=1.55,B118&gt;=2.75,D118&gt;=0.75),5.6,IF(AND(H118&lt;8.711,A118&gt;=6.25,G118&gt;=0.364,D118&gt;=2.05,A118&lt;7.05,H118&lt;16.284,D118&gt;=1.55,B118&gt;=2.75,D118&gt;=0.75),5.7,IF(AND(H118&gt;=8.711,A118&gt;=6.25,G118&gt;=0.364,D118&gt;=2.05,A118&lt;7.05,H118&lt;16.284,D118&gt;=1.55,B118&gt;=2.75,D118&gt;=0.75),5.84,IF(AND(D118&lt;2.2,H118&gt;=10.898,H118&gt;=9.525,G118&lt;0.364,D118&gt;=2.05,A118&lt;7.05,H118&lt;16.284,D118&gt;=1.55,B118&gt;=2.75,D118&gt;=0.75),5.4,IF(AND(D118&gt;=2.2,H118&gt;=10.898,H118&gt;=9.525,G118&lt;0.364,D118&gt;=2.05,A118&lt;7.05,H118&lt;16.284,D118&gt;=1.55,B118&gt;=2.75,D118&gt;=0.75),5.3,"shouldnthappen")))))))))))))))))))))))))))))))))))))</f>
        <v>5.3</v>
      </c>
      <c r="W118" s="1" t="n">
        <f aca="false">IF(AND(H118&lt;6.926,D118&gt;=0.35,D118&lt;0.8),1.9,IF(AND(H118&gt;=6.926,D118&gt;=0.35,D118&lt;0.8),1.533,IF(AND(H118&lt;13.492,A118&lt;4.75,D118&lt;0.35,D118&lt;0.8),1.1,IF(AND(H118&gt;=13.492,A118&lt;4.75,D118&lt;0.35,D118&lt;0.8),1.375,IF(AND(B118&lt;2.75,A118&gt;=5.85,F118&lt;2.5,D118&gt;=0.8),4.833,IF(AND(B118&lt;3.3,A118&gt;=7.05,F118&gt;=2.5,D118&gt;=0.8),5.8,IF(AND(B118&gt;=3.3,A118&gt;=7.05,F118&gt;=2.5,D118&gt;=0.8),6.325,IF(AND(D118&gt;=0.25,A118&lt;5.05,A118&gt;=4.75,D118&lt;0.35,D118&lt;0.8),1.3,IF(AND(B118&lt;3.6,A118&gt;=5.05,A118&gt;=4.75,D118&lt;0.35,D118&lt;0.8),1.4,IF(AND(H118&lt;10.194,G118&lt;0.412,A118&lt;5.85,F118&lt;2.5,D118&gt;=0.8),4.133,IF(AND(H118&gt;=10.194,G118&lt;0.412,A118&lt;5.85,F118&lt;2.5,D118&gt;=0.8),4.5,IF(AND(A118&lt;5.35,G118&gt;=0.412,A118&lt;5.85,F118&lt;2.5,D118&gt;=0.8),3.15,IF(AND(A118&lt;6.2,B118&gt;=2.75,A118&gt;=5.85,F118&lt;2.5,D118&gt;=0.8),4.3,IF(AND(H118&lt;5.767,A118&lt;6.2,A118&lt;7.05,F118&gt;=2.5,D118&gt;=0.8),4.5,IF(AND(G118&gt;=0.861,A118&gt;=6.2,A118&lt;7.05,F118&gt;=2.5,D118&gt;=0.8),5.2,IF(AND(B118&lt;3.15,D118&lt;0.25,A118&lt;5.05,A118&gt;=4.75,D118&lt;0.35,D118&lt;0.8),1.55,IF(AND(A118&lt;5.45,B118&gt;=3.6,A118&gt;=5.05,A118&gt;=4.75,D118&lt;0.35,D118&lt;0.8),1.5,IF(AND(A118&gt;=5.45,B118&gt;=3.6,A118&gt;=5.05,A118&gt;=4.75,D118&lt;0.35,D118&lt;0.8),1.4,IF(AND(G118&gt;=0.772,A118&gt;=5.35,G118&gt;=0.412,A118&lt;5.85,F118&lt;2.5,D118&gt;=0.8),3.9,IF(AND(D118&gt;=1.45,A118&gt;=6.2,B118&gt;=2.75,A118&gt;=5.85,F118&lt;2.5,D118&gt;=0.8),4.775,IF(AND(G118&lt;0.5,H118&gt;=5.767,A118&lt;6.2,A118&lt;7.05,F118&gt;=2.5,D118&gt;=0.8),5.1,IF(AND(G118&gt;=0.5,H118&gt;=5.767,A118&lt;6.2,A118&lt;7.05,F118&gt;=2.5,D118&gt;=0.8),4.95,IF(AND(B118&gt;=3.25,G118&lt;0.861,A118&gt;=6.2,A118&lt;7.05,F118&gt;=2.5,D118&gt;=0.8),5.75,IF(AND(A118&lt;4.95,B118&gt;=3.15,D118&lt;0.25,A118&lt;5.05,A118&gt;=4.75,D118&lt;0.35,D118&lt;0.8),1.4,IF(AND(A118&lt;5.65,G118&lt;0.772,A118&gt;=5.35,G118&gt;=0.412,A118&lt;5.85,F118&lt;2.5,D118&gt;=0.8),3.6,IF(AND(A118&gt;=5.65,G118&lt;0.772,A118&gt;=5.35,G118&gt;=0.412,A118&lt;5.85,F118&lt;2.5,D118&gt;=0.8),3.5,IF(AND(B118&gt;=3.15,D118&lt;1.45,A118&gt;=6.2,B118&gt;=2.75,A118&gt;=5.85,F118&lt;2.5,D118&gt;=0.8),4.7,IF(AND(A118&gt;=6.65,B118&lt;3.25,G118&lt;0.861,A118&gt;=6.2,A118&lt;7.05,F118&gt;=2.5,D118&gt;=0.8),5.567,IF(AND(H118&lt;9.499,A118&gt;=4.95,B118&gt;=3.15,D118&lt;0.25,A118&lt;5.05,A118&gt;=4.75,D118&lt;0.35,D118&lt;0.8),1.4,IF(AND(H118&gt;=9.499,A118&gt;=4.95,B118&gt;=3.15,D118&lt;0.25,A118&lt;5.05,A118&gt;=4.75,D118&lt;0.35,D118&lt;0.8),1.2,IF(AND(G118&lt;0.765,B118&lt;3.15,D118&lt;1.45,A118&gt;=6.2,B118&gt;=2.75,A118&gt;=5.85,F118&lt;2.5,D118&gt;=0.8),4.4,IF(AND(G118&gt;=0.765,B118&lt;3.15,D118&lt;1.45,A118&gt;=6.2,B118&gt;=2.75,A118&gt;=5.85,F118&lt;2.5,D118&gt;=0.8),4.6,IF(AND(H118&lt;10.667,A118&lt;6.65,B118&lt;3.25,G118&lt;0.861,A118&gt;=6.2,A118&lt;7.05,F118&gt;=2.5,D118&gt;=0.8),5.167,IF(AND(G118&lt;0.627,H118&gt;=10.667,A118&lt;6.65,B118&lt;3.25,G118&lt;0.861,A118&gt;=6.2,A118&lt;7.05,F118&gt;=2.5,D118&gt;=0.8),5.64,IF(AND(G118&gt;=0.627,H118&gt;=10.667,A118&lt;6.65,B118&lt;3.25,G118&lt;0.861,A118&gt;=6.2,A118&lt;7.05,F118&gt;=2.5,D118&gt;=0.8),5.1,"shouldnthappen")))))))))))))))))))))))))))))))))))</f>
        <v>5.64</v>
      </c>
      <c r="X118" s="1" t="n">
        <f aca="false">IF(AND(B118&lt;3.05,H118&lt;6.697,A118&lt;5.45),4.1,IF(AND(B118&gt;=3.05,H118&lt;6.697,A118&lt;5.45),1.48,IF(AND(D118&lt;0.7,A118&lt;5.9,A118&gt;=5.45),1.4,IF(AND(A118&lt;4.35,B118&lt;3.3,H118&gt;=6.697,A118&lt;5.45),1.1,IF(AND(G118&lt;0.372,D118&gt;=0.7,A118&lt;5.9,A118&gt;=5.45),4.36,IF(AND(A118&gt;=4.9,A118&gt;=4.35,B118&lt;3.3,H118&gt;=6.697,A118&lt;5.45),1.6,IF(AND(H118&gt;=14.171,A118&lt;5.15,B118&gt;=3.3,H118&gt;=6.697,A118&lt;5.45),1.6,IF(AND(G118&lt;0.451,A118&gt;=5.15,B118&gt;=3.3,H118&gt;=6.697,A118&lt;5.45),1.367,IF(AND(G118&gt;=0.451,A118&gt;=5.15,B118&gt;=3.3,H118&gt;=6.697,A118&lt;5.45),1.5,IF(AND(G118&lt;0.332,D118&lt;1.45,F118&lt;2.5,A118&gt;=5.9,A118&gt;=5.45),4.35,IF(AND(A118&lt;6.15,D118&gt;=1.45,F118&lt;2.5,A118&gt;=5.9,A118&gt;=5.45),5.1,IF(AND(D118&gt;=2.4,G118&lt;0.432,F118&gt;=2.5,A118&gt;=5.9,A118&gt;=5.45),5.78,IF(AND(A118&lt;6.15,G118&gt;=0.432,F118&gt;=2.5,A118&gt;=5.9,A118&gt;=5.45),4.9,IF(AND(B118&lt;3.1,A118&lt;4.9,A118&gt;=4.35,B118&lt;3.3,H118&gt;=6.697,A118&lt;5.45),1.4,IF(AND(B118&gt;=3.1,A118&lt;4.9,A118&gt;=4.35,B118&lt;3.3,H118&gt;=6.697,A118&lt;5.45),1.3,IF(AND(G118&lt;0.343,H118&lt;14.171,A118&lt;5.15,B118&gt;=3.3,H118&gt;=6.697,A118&lt;5.45),1.433,IF(AND(G118&gt;=0.343,H118&lt;14.171,A118&lt;5.15,B118&gt;=3.3,H118&gt;=6.697,A118&lt;5.45),1.525,IF(AND(D118&lt;1.05,B118&lt;2.55,G118&gt;=0.372,D118&gt;=0.7,A118&lt;5.9,A118&gt;=5.45),3.7,IF(AND(H118&lt;10.596,B118&gt;=2.55,G118&gt;=0.372,D118&gt;=0.7,A118&lt;5.9,A118&gt;=5.45),3.525,IF(AND(H118&gt;=10.596,B118&gt;=2.55,G118&gt;=0.372,D118&gt;=0.7,A118&lt;5.9,A118&gt;=5.45),3.9,IF(AND(H118&lt;14.314,G118&gt;=0.332,D118&lt;1.45,F118&lt;2.5,A118&gt;=5.9,A118&gt;=5.45),4.4,IF(AND(H118&gt;=14.314,G118&gt;=0.332,D118&lt;1.45,F118&lt;2.5,A118&gt;=5.9,A118&gt;=5.45),4.7,IF(AND(H118&lt;13.906,A118&gt;=6.15,D118&gt;=1.45,F118&lt;2.5,A118&gt;=5.9,A118&gt;=5.45),4.675,IF(AND(H118&gt;=13.906,A118&gt;=6.15,D118&gt;=1.45,F118&lt;2.5,A118&gt;=5.9,A118&gt;=5.45),4.9,IF(AND(G118&lt;0.093,D118&lt;2.4,G118&lt;0.432,F118&gt;=2.5,A118&gt;=5.9,A118&gt;=5.45),5.6,IF(AND(B118&lt;2.95,A118&gt;=6.15,G118&gt;=0.432,F118&gt;=2.5,A118&gt;=5.9,A118&gt;=5.45),5.86,IF(AND(A118&lt;5.55,D118&gt;=1.05,B118&lt;2.55,G118&gt;=0.372,D118&gt;=0.7,A118&lt;5.9,A118&gt;=5.45),4,IF(AND(A118&gt;=5.55,D118&gt;=1.05,B118&lt;2.55,G118&gt;=0.372,D118&gt;=0.7,A118&lt;5.9,A118&gt;=5.45),3.9,IF(AND(D118&lt;1.7,G118&gt;=0.093,D118&lt;2.4,G118&lt;0.432,F118&gt;=2.5,A118&gt;=5.9,A118&gt;=5.45),5.05,IF(AND(G118&gt;=0.774,B118&gt;=2.95,A118&gt;=6.15,G118&gt;=0.432,F118&gt;=2.5,A118&gt;=5.9,A118&gt;=5.45),5.3,IF(AND(G118&gt;=0.312,D118&gt;=1.7,G118&gt;=0.093,D118&lt;2.4,G118&lt;0.432,F118&gt;=2.5,A118&gt;=5.9,A118&gt;=5.45),5.4,IF(AND(D118&lt;2.45,G118&lt;0.774,B118&gt;=2.95,A118&gt;=6.15,G118&gt;=0.432,F118&gt;=2.5,A118&gt;=5.9,A118&gt;=5.45),5.66,IF(AND(D118&gt;=2.45,G118&lt;0.774,B118&gt;=2.95,A118&gt;=6.15,G118&gt;=0.432,F118&gt;=2.5,A118&gt;=5.9,A118&gt;=5.45),6,IF(AND(G118&gt;=0.301,G118&lt;0.312,D118&gt;=1.7,G118&gt;=0.093,D118&lt;2.4,G118&lt;0.432,F118&gt;=2.5,A118&gt;=5.9,A118&gt;=5.45),5.1,IF(AND(A118&lt;6.45,G118&lt;0.301,G118&lt;0.312,D118&gt;=1.7,G118&gt;=0.093,D118&lt;2.4,G118&lt;0.432,F118&gt;=2.5,A118&gt;=5.9,A118&gt;=5.45),5.3,IF(AND(A118&gt;=6.45,G118&lt;0.301,G118&lt;0.312,D118&gt;=1.7,G118&gt;=0.093,D118&lt;2.4,G118&lt;0.432,F118&gt;=2.5,A118&gt;=5.9,A118&gt;=5.45),5.2,"shouldnthappen"))))))))))))))))))))))))))))))))))))</f>
        <v>5.3</v>
      </c>
      <c r="Y118" s="1" t="n">
        <f aca="false">IF(AND(H118&lt;6.51,F118&lt;1.5),1.8,IF(AND(H118&gt;=16.674,F118&gt;=1.5),6.533,IF(AND(D118&gt;=0.45,H118&gt;=6.51,F118&lt;1.5),1.667,IF(AND(H118&gt;=13.805,G118&lt;0.154,H118&lt;16.674,F118&gt;=1.5),6.7,IF(AND(D118&lt;0.15,A118&lt;5.05,D118&lt;0.45,H118&gt;=6.51,F118&lt;1.5),1.4,IF(AND(H118&gt;=13.586,A118&gt;=5.05,D118&lt;0.45,H118&gt;=6.51,F118&lt;1.5),1.3,IF(AND(F118&lt;2.5,H118&lt;13.805,G118&lt;0.154,H118&lt;16.674,F118&gt;=1.5),4.6,IF(AND(H118&lt;8.929,D118&lt;1.35,G118&gt;=0.154,H118&lt;16.674,F118&gt;=1.5),3.64,IF(AND(G118&lt;0.05,H118&lt;13.586,A118&gt;=5.05,D118&lt;0.45,H118&gt;=6.51,F118&lt;1.5),1.4,IF(AND(G118&gt;=0.107,F118&gt;=2.5,H118&lt;13.805,G118&lt;0.154,H118&lt;16.674,F118&gt;=1.5),5.3,IF(AND(B118&gt;=2.75,H118&gt;=8.929,D118&lt;1.35,G118&gt;=0.154,H118&lt;16.674,F118&gt;=1.5),4.433,IF(AND(D118&gt;=1.55,F118&lt;2.5,D118&gt;=1.35,G118&gt;=0.154,H118&lt;16.674,F118&gt;=1.5),4.975,IF(AND(H118&lt;6.93,F118&gt;=2.5,D118&gt;=1.35,G118&gt;=0.154,H118&lt;16.674,F118&gt;=1.5),4.5,IF(AND(H118&lt;12.675,G118&lt;0.217,D118&gt;=0.15,A118&lt;5.05,D118&lt;0.45,H118&gt;=6.51,F118&lt;1.5),1.4,IF(AND(H118&gt;=12.675,G118&lt;0.217,D118&gt;=0.15,A118&lt;5.05,D118&lt;0.45,H118&gt;=6.51,F118&lt;1.5),1.5,IF(AND(A118&lt;4.65,G118&gt;=0.217,D118&gt;=0.15,A118&lt;5.05,D118&lt;0.45,H118&gt;=6.51,F118&lt;1.5),1.35,IF(AND(D118&lt;0.25,G118&gt;=0.05,H118&lt;13.586,A118&gt;=5.05,D118&lt;0.45,H118&gt;=6.51,F118&lt;1.5),1.467,IF(AND(D118&gt;=0.25,G118&gt;=0.05,H118&lt;13.586,A118&gt;=5.05,D118&lt;0.45,H118&gt;=6.51,F118&lt;1.5),1.5,IF(AND(H118&lt;9.15,G118&lt;0.107,F118&gt;=2.5,H118&lt;13.805,G118&lt;0.154,H118&lt;16.674,F118&gt;=1.5),5.7,IF(AND(H118&gt;=9.15,G118&lt;0.107,F118&gt;=2.5,H118&lt;13.805,G118&lt;0.154,H118&lt;16.674,F118&gt;=1.5),5.6,IF(AND(G118&lt;0.404,B118&lt;2.75,H118&gt;=8.929,D118&lt;1.35,G118&gt;=0.154,H118&lt;16.674,F118&gt;=1.5),4.15,IF(AND(G118&gt;=0.404,B118&lt;2.75,H118&gt;=8.929,D118&lt;1.35,G118&gt;=0.154,H118&lt;16.674,F118&gt;=1.5),3.9,IF(AND(A118&gt;=6.75,D118&lt;1.55,F118&lt;2.5,D118&gt;=1.35,G118&gt;=0.154,H118&lt;16.674,F118&gt;=1.5),4.82,IF(AND(D118&lt;0.25,A118&gt;=4.65,G118&gt;=0.217,D118&gt;=0.15,A118&lt;5.05,D118&lt;0.45,H118&gt;=6.51,F118&lt;1.5),1.325,IF(AND(D118&gt;=0.25,A118&gt;=4.65,G118&gt;=0.217,D118&gt;=0.15,A118&lt;5.05,D118&lt;0.45,H118&gt;=6.51,F118&lt;1.5),1.3,IF(AND(A118&lt;6.55,A118&lt;6.75,D118&lt;1.55,F118&lt;2.5,D118&gt;=1.35,G118&gt;=0.154,H118&lt;16.674,F118&gt;=1.5),4.575,IF(AND(A118&gt;=6.55,A118&lt;6.75,D118&lt;1.55,F118&lt;2.5,D118&gt;=1.35,G118&gt;=0.154,H118&lt;16.674,F118&gt;=1.5),4.4,IF(AND(B118&lt;2.9,D118&lt;2.05,H118&gt;=6.93,F118&gt;=2.5,D118&gt;=1.35,G118&gt;=0.154,H118&lt;16.674,F118&gt;=1.5),5.05,IF(AND(H118&lt;8.884,D118&gt;=2.05,H118&gt;=6.93,F118&gt;=2.5,D118&gt;=1.35,G118&gt;=0.154,H118&lt;16.674,F118&gt;=1.5),5.1,IF(AND(H118&lt;13.711,B118&gt;=2.9,D118&lt;2.05,H118&gt;=6.93,F118&gt;=2.5,D118&gt;=1.35,G118&gt;=0.154,H118&lt;16.674,F118&gt;=1.5),5,IF(AND(H118&gt;=13.711,B118&gt;=2.9,D118&lt;2.05,H118&gt;=6.93,F118&gt;=2.5,D118&gt;=1.35,G118&gt;=0.154,H118&lt;16.674,F118&gt;=1.5),5.8,IF(AND(B118&lt;3.15,H118&gt;=8.884,D118&gt;=2.05,H118&gt;=6.93,F118&gt;=2.5,D118&gt;=1.35,G118&gt;=0.154,H118&lt;16.674,F118&gt;=1.5),5.56,IF(AND(B118&gt;=3.15,H118&gt;=8.884,D118&gt;=2.05,H118&gt;=6.93,F118&gt;=2.5,D118&gt;=1.35,G118&gt;=0.154,H118&lt;16.674,F118&gt;=1.5),5.9,"shouldnthappen")))))))))))))))))))))))))))))))))</f>
        <v>5.3</v>
      </c>
      <c r="Z118" s="1" t="n">
        <f aca="false">IF(AND(F118&gt;=2,B118&gt;=3.35),5.6,IF(AND(A118&lt;6.65,H118&gt;=15.076,B118&lt;3.35),4.8,IF(AND(A118&gt;=6.65,H118&gt;=15.076,B118&lt;3.35),6.15,IF(AND(H118&lt;6.542,F118&lt;2,B118&gt;=3.35),1.767,IF(AND(G118&gt;=0.653,D118&lt;0.75,H118&lt;15.076,B118&lt;3.35),1.55,IF(AND(D118&lt;0.15,G118&lt;0.653,D118&lt;0.75,H118&lt;15.076,B118&lt;3.35),1.1,IF(AND(G118&lt;0.356,A118&lt;5.05,H118&gt;=6.542,F118&lt;2,B118&gt;=3.35),1.4,IF(AND(G118&gt;=0.356,A118&lt;5.05,H118&gt;=6.542,F118&lt;2,B118&gt;=3.35),1.3,IF(AND(G118&gt;=0.566,A118&gt;=5.05,H118&gt;=6.542,F118&lt;2,B118&gt;=3.35),1.6,IF(AND(B118&gt;=3.1,D118&gt;=0.15,G118&lt;0.653,D118&lt;0.75,H118&lt;15.076,B118&lt;3.35),1.367,IF(AND(B118&gt;=2.65,D118&lt;1.45,B118&lt;2.75,D118&gt;=0.75,H118&lt;15.076,B118&lt;3.35),3.96,IF(AND(G118&lt;0.352,D118&gt;=1.45,B118&lt;2.75,D118&gt;=0.75,H118&lt;15.076,B118&lt;3.35),4.5,IF(AND(D118&gt;=1.35,A118&lt;6.2,B118&gt;=2.75,D118&gt;=0.75,H118&lt;15.076,B118&lt;3.35),4.733,IF(AND(A118&lt;4.7,B118&lt;3.1,D118&gt;=0.15,G118&lt;0.653,D118&lt;0.75,H118&lt;15.076,B118&lt;3.35),1.36,IF(AND(A118&gt;=4.7,B118&lt;3.1,D118&gt;=0.15,G118&lt;0.653,D118&lt;0.75,H118&lt;15.076,B118&lt;3.35),1.6,IF(AND(A118&lt;5.2,B118&lt;2.65,D118&lt;1.45,B118&lt;2.75,D118&gt;=0.75,H118&lt;15.076,B118&lt;3.35),3.3,IF(AND(A118&lt;6.5,G118&gt;=0.352,D118&gt;=1.45,B118&lt;2.75,D118&gt;=0.75,H118&lt;15.076,B118&lt;3.35),5,IF(AND(A118&gt;=6.5,G118&gt;=0.352,D118&gt;=1.45,B118&lt;2.75,D118&gt;=0.75,H118&lt;15.076,B118&lt;3.35),5.8,IF(AND(H118&lt;8.486,D118&lt;1.35,A118&lt;6.2,B118&gt;=2.75,D118&gt;=0.75,H118&lt;15.076,B118&lt;3.35),3.975,IF(AND(G118&lt;0.187,F118&lt;2.5,A118&gt;=6.2,B118&gt;=2.75,D118&gt;=0.75,H118&lt;15.076,B118&lt;3.35),5,IF(AND(G118&gt;=0.187,F118&lt;2.5,A118&gt;=6.2,B118&gt;=2.75,D118&gt;=0.75,H118&lt;15.076,B118&lt;3.35),4.525,IF(AND(A118&gt;=7.25,F118&gt;=2.5,A118&gt;=6.2,B118&gt;=2.75,D118&gt;=0.75,H118&lt;15.076,B118&lt;3.35),6.5,IF(AND(G118&lt;0.185,B118&lt;3.6,G118&lt;0.566,A118&gt;=5.05,H118&gt;=6.542,F118&lt;2,B118&gt;=3.35),1.45,IF(AND(G118&gt;=0.185,B118&lt;3.6,G118&lt;0.566,A118&gt;=5.05,H118&gt;=6.542,F118&lt;2,B118&gt;=3.35),1.34,IF(AND(G118&lt;0.13,B118&gt;=3.6,G118&lt;0.566,A118&gt;=5.05,H118&gt;=6.542,F118&lt;2,B118&gt;=3.35),1.45,IF(AND(G118&gt;=0.13,B118&gt;=3.6,G118&lt;0.566,A118&gt;=5.05,H118&gt;=6.542,F118&lt;2,B118&gt;=3.35),1.5,IF(AND(D118&lt;1.05,A118&gt;=5.2,B118&lt;2.65,D118&lt;1.45,B118&lt;2.75,D118&gt;=0.75,H118&lt;15.076,B118&lt;3.35),3.5,IF(AND(D118&gt;=1.05,A118&gt;=5.2,B118&lt;2.65,D118&lt;1.45,B118&lt;2.75,D118&gt;=0.75,H118&lt;15.076,B118&lt;3.35),3.94,IF(AND(H118&lt;10.983,H118&gt;=8.486,D118&lt;1.35,A118&lt;6.2,B118&gt;=2.75,D118&gt;=0.75,H118&lt;15.076,B118&lt;3.35),4.38,IF(AND(H118&gt;=10.983,H118&gt;=8.486,D118&lt;1.35,A118&lt;6.2,B118&gt;=2.75,D118&gt;=0.75,H118&lt;15.076,B118&lt;3.35),4.1,IF(AND(B118&gt;=3.25,A118&lt;7.25,F118&gt;=2.5,A118&gt;=6.2,B118&gt;=2.75,D118&gt;=0.75,H118&lt;15.076,B118&lt;3.35),5.7,IF(AND(B118&lt;2.95,B118&lt;3.25,A118&lt;7.25,F118&gt;=2.5,A118&gt;=6.2,B118&gt;=2.75,D118&gt;=0.75,H118&lt;15.076,B118&lt;3.35),5.6,IF(AND(H118&gt;=13.711,B118&gt;=2.95,B118&lt;3.25,A118&lt;7.25,F118&gt;=2.5,A118&gt;=6.2,B118&gt;=2.75,D118&gt;=0.75,H118&lt;15.076,B118&lt;3.35),5.8,IF(AND(A118&gt;=6.8,H118&lt;13.711,B118&gt;=2.95,B118&lt;3.25,A118&lt;7.25,F118&gt;=2.5,A118&gt;=6.2,B118&gt;=2.75,D118&gt;=0.75,H118&lt;15.076,B118&lt;3.35),5.1,IF(AND(H118&lt;12.921,A118&lt;6.8,H118&lt;13.711,B118&gt;=2.95,B118&lt;3.25,A118&lt;7.25,F118&gt;=2.5,A118&gt;=6.2,B118&gt;=2.75,D118&gt;=0.75,H118&lt;15.076,B118&lt;3.35),5.34,IF(AND(H118&gt;=12.921,A118&lt;6.8,H118&lt;13.711,B118&gt;=2.95,B118&lt;3.25,A118&lt;7.25,F118&gt;=2.5,A118&gt;=6.2,B118&gt;=2.75,D118&gt;=0.75,H118&lt;15.076,B118&lt;3.35),5.133,"shouldnthappen"))))))))))))))))))))))))))))))))))))</f>
        <v>5.34</v>
      </c>
      <c r="AA118" s="1" t="n">
        <f aca="false">IF(AND(D118&gt;=0.45,A118&lt;5.05,D118&lt;0.8),1.6,IF(AND(D118&gt;=0.45,A118&gt;=5.05,D118&lt;0.8),1.7,IF(AND(H118&gt;=16.244,F118&gt;=2.5,D118&gt;=0.8),6.533,IF(AND(A118&lt;4.35,D118&lt;0.45,A118&lt;5.05,D118&lt;0.8),1.1,IF(AND(H118&gt;=14.877,D118&lt;0.45,A118&gt;=5.05,D118&lt;0.8),1.3,IF(AND(D118&gt;=1.4,A118&lt;5.65,F118&lt;2.5,D118&gt;=0.8),4.5,IF(AND(A118&gt;=7.25,H118&lt;16.244,F118&gt;=2.5,D118&gt;=0.8),6.5,IF(AND(A118&gt;=4.75,A118&gt;=4.35,D118&lt;0.45,A118&lt;5.05,D118&lt;0.8),1.35,IF(AND(A118&lt;5.3,D118&lt;1.4,A118&lt;5.65,F118&lt;2.5,D118&gt;=0.8),3.1,IF(AND(A118&gt;=6.8,A118&gt;=6.55,A118&gt;=5.65,F118&lt;2.5,D118&gt;=0.8),4.9,IF(AND(H118&lt;5.767,A118&lt;7.25,H118&lt;16.244,F118&gt;=2.5,D118&gt;=0.8),4.5,IF(AND(G118&gt;=0.522,A118&lt;4.75,A118&gt;=4.35,D118&lt;0.45,A118&lt;5.05,D118&lt;0.8),1.2,IF(AND(G118&gt;=0.948,D118&lt;0.35,H118&lt;14.877,D118&lt;0.45,A118&gt;=5.05,D118&lt;0.8),1.7,IF(AND(H118&lt;13.089,D118&gt;=0.35,H118&lt;14.877,D118&lt;0.45,A118&gt;=5.05,D118&lt;0.8),1.5,IF(AND(H118&gt;=13.089,D118&gt;=0.35,H118&lt;14.877,D118&lt;0.45,A118&gt;=5.05,D118&lt;0.8),1.3,IF(AND(B118&gt;=2.95,A118&gt;=5.3,D118&lt;1.4,A118&lt;5.65,F118&lt;2.5,D118&gt;=0.8),4.1,IF(AND(H118&lt;9.181,A118&lt;6.05,A118&lt;6.55,A118&gt;=5.65,F118&lt;2.5,D118&gt;=0.8),5.1,IF(AND(H118&gt;=9.181,A118&lt;6.05,A118&lt;6.55,A118&gt;=5.65,F118&lt;2.5,D118&gt;=0.8),4.3,IF(AND(G118&gt;=0.867,A118&gt;=6.05,A118&lt;6.55,A118&gt;=5.65,F118&lt;2.5,D118&gt;=0.8),4.9,IF(AND(B118&lt;3.05,A118&lt;6.8,A118&gt;=6.55,A118&gt;=5.65,F118&lt;2.5,D118&gt;=0.8),5,IF(AND(B118&gt;=3.05,A118&lt;6.8,A118&gt;=6.55,A118&gt;=5.65,F118&lt;2.5,D118&gt;=0.8),4.55,IF(AND(H118&gt;=14.144,G118&lt;0.522,A118&lt;4.75,A118&gt;=4.35,D118&lt;0.45,A118&lt;5.05,D118&lt;0.8),1.3,IF(AND(B118&lt;2.7,B118&lt;2.95,A118&gt;=5.3,D118&lt;1.4,A118&lt;5.65,F118&lt;2.5,D118&gt;=0.8),3.78,IF(AND(B118&gt;=2.7,B118&lt;2.95,A118&gt;=5.3,D118&lt;1.4,A118&lt;5.65,F118&lt;2.5,D118&gt;=0.8),3.6,IF(AND(G118&lt;0.638,G118&lt;0.867,A118&gt;=6.05,A118&lt;6.55,A118&gt;=5.65,F118&lt;2.5,D118&gt;=0.8),4.433,IF(AND(G118&gt;=0.638,G118&lt;0.867,A118&gt;=6.05,A118&lt;6.55,A118&gt;=5.65,F118&lt;2.5,D118&gt;=0.8),4,IF(AND(A118&lt;6.35,H118&lt;11.146,H118&gt;=5.767,A118&lt;7.25,H118&lt;16.244,F118&gt;=2.5,D118&gt;=0.8),5.1,IF(AND(A118&lt;4.5,H118&lt;14.144,G118&lt;0.522,A118&lt;4.75,A118&gt;=4.35,D118&lt;0.45,A118&lt;5.05,D118&lt;0.8),1.35,IF(AND(A118&gt;=4.5,H118&lt;14.144,G118&lt;0.522,A118&lt;4.75,A118&gt;=4.35,D118&lt;0.45,A118&lt;5.05,D118&lt;0.8),1.4,IF(AND(A118&lt;5.15,B118&lt;3.75,G118&lt;0.948,D118&lt;0.35,H118&lt;14.877,D118&lt;0.45,A118&gt;=5.05,D118&lt;0.8),1.4,IF(AND(A118&gt;=5.15,B118&lt;3.75,G118&lt;0.948,D118&lt;0.35,H118&lt;14.877,D118&lt;0.45,A118&gt;=5.05,D118&lt;0.8),1.5,IF(AND(G118&lt;0.112,B118&gt;=3.75,G118&lt;0.948,D118&lt;0.35,H118&lt;14.877,D118&lt;0.45,A118&gt;=5.05,D118&lt;0.8),1.5,IF(AND(G118&gt;=0.112,B118&gt;=3.75,G118&lt;0.948,D118&lt;0.35,H118&lt;14.877,D118&lt;0.45,A118&gt;=5.05,D118&lt;0.8),1.6,IF(AND(G118&lt;0.075,A118&gt;=6.35,H118&lt;11.146,H118&gt;=5.767,A118&lt;7.25,H118&lt;16.244,F118&gt;=2.5,D118&gt;=0.8),5.5,IF(AND(G118&gt;=0.075,A118&gt;=6.35,H118&lt;11.146,H118&gt;=5.767,A118&lt;7.25,H118&lt;16.244,F118&gt;=2.5,D118&gt;=0.8),5.24,IF(AND(B118&lt;2.95,D118&lt;1.9,H118&gt;=11.146,H118&gt;=5.767,A118&lt;7.25,H118&lt;16.244,F118&gt;=2.5,D118&gt;=0.8),5.65,IF(AND(B118&gt;=2.95,D118&lt;1.9,H118&gt;=11.146,H118&gt;=5.767,A118&lt;7.25,H118&lt;16.244,F118&gt;=2.5,D118&gt;=0.8),5.8,IF(AND(H118&lt;13.42,D118&gt;=1.9,H118&gt;=11.146,H118&gt;=5.767,A118&lt;7.25,H118&lt;16.244,F118&gt;=2.5,D118&gt;=0.8),5.6,IF(AND(H118&gt;=13.42,D118&gt;=1.9,H118&gt;=11.146,H118&gt;=5.767,A118&lt;7.25,H118&lt;16.244,F118&gt;=2.5,D118&gt;=0.8),5.34,"shouldnthappen")))))))))))))))))))))))))))))))))))))))</f>
        <v>5.24</v>
      </c>
      <c r="AB118" s="1" t="n">
        <f aca="false">IF(AND(D118&gt;=0.35,F118&lt;1.5),1.5,IF(AND(F118&lt;2.5,D118&gt;=1.55,F118&gt;=1.5),4.85,IF(AND(H118&lt;8.308,D118&lt;0.15,D118&lt;0.35,F118&lt;1.5),1.5,IF(AND(H118&gt;=8.308,D118&lt;0.15,D118&lt;0.35,F118&lt;1.5),1.4,IF(AND(H118&lt;5.523,D118&gt;=0.15,D118&lt;0.35,F118&lt;1.5),1,IF(AND(G118&lt;0.572,H118&lt;10.688,D118&lt;1.55,F118&gt;=1.5),3.75,IF(AND(B118&gt;=3.5,F118&gt;=2.5,D118&gt;=1.55,F118&gt;=1.5),6.3,IF(AND(A118&gt;=5.65,G118&gt;=0.572,H118&lt;10.688,D118&lt;1.55,F118&gt;=1.5),4.45,IF(AND(B118&gt;=2.85,A118&lt;6.15,H118&gt;=10.688,D118&lt;1.55,F118&gt;=1.5),4.35,IF(AND(H118&gt;=16.284,B118&lt;3.5,F118&gt;=2.5,D118&gt;=1.55,F118&gt;=1.5),6.6,IF(AND(G118&gt;=0.241,G118&lt;0.338,H118&gt;=5.523,D118&gt;=0.15,D118&lt;0.35,F118&lt;1.5),1.25,IF(AND(A118&lt;5.05,G118&gt;=0.338,H118&gt;=5.523,D118&gt;=0.15,D118&lt;0.35,F118&lt;1.5),1.35,IF(AND(B118&lt;2.7,A118&lt;5.65,G118&gt;=0.572,H118&lt;10.688,D118&lt;1.55,F118&gt;=1.5),4,IF(AND(B118&gt;=2.7,A118&lt;5.65,G118&gt;=0.572,H118&lt;10.688,D118&lt;1.55,F118&gt;=1.5),3.6,IF(AND(B118&lt;2.45,B118&lt;2.85,A118&lt;6.15,H118&gt;=10.688,D118&lt;1.55,F118&gt;=1.5),3.7,IF(AND(A118&lt;6.25,B118&lt;2.85,A118&gt;=6.15,H118&gt;=10.688,D118&lt;1.55,F118&gt;=1.5),4.5,IF(AND(A118&gt;=6.25,B118&lt;2.85,A118&gt;=6.15,H118&gt;=10.688,D118&lt;1.55,F118&gt;=1.5),4.86,IF(AND(D118&gt;=1.45,B118&gt;=2.85,A118&gt;=6.15,H118&gt;=10.688,D118&lt;1.55,F118&gt;=1.5),4.8,IF(AND(H118&lt;8.202,H118&lt;16.284,B118&lt;3.5,F118&gt;=2.5,D118&gt;=1.55,F118&gt;=1.5),5.7,IF(AND(A118&gt;=5.1,G118&lt;0.241,G118&lt;0.338,H118&gt;=5.523,D118&gt;=0.15,D118&lt;0.35,F118&lt;1.5),1.5,IF(AND(B118&gt;=3.75,A118&gt;=5.05,G118&gt;=0.338,H118&gt;=5.523,D118&gt;=0.15,D118&lt;0.35,F118&lt;1.5),1.6,IF(AND(A118&lt;5.7,B118&gt;=2.45,B118&lt;2.85,A118&lt;6.15,H118&gt;=10.688,D118&lt;1.55,F118&gt;=1.5),3.9,IF(AND(A118&gt;=5.7,B118&gt;=2.45,B118&lt;2.85,A118&lt;6.15,H118&gt;=10.688,D118&lt;1.55,F118&gt;=1.5),4.02,IF(AND(H118&lt;13.654,D118&lt;1.45,B118&gt;=2.85,A118&gt;=6.15,H118&gt;=10.688,D118&lt;1.55,F118&gt;=1.5),4.333,IF(AND(H118&gt;=13.654,D118&lt;1.45,B118&gt;=2.85,A118&gt;=6.15,H118&gt;=10.688,D118&lt;1.55,F118&gt;=1.5),4.54,IF(AND(A118&lt;6.15,H118&gt;=8.202,H118&lt;16.284,B118&lt;3.5,F118&gt;=2.5,D118&gt;=1.55,F118&gt;=1.5),5,IF(AND(H118&lt;13.924,A118&lt;5.1,G118&lt;0.241,G118&lt;0.338,H118&gt;=5.523,D118&gt;=0.15,D118&lt;0.35,F118&lt;1.5),1.4,IF(AND(H118&gt;=13.924,A118&lt;5.1,G118&lt;0.241,G118&lt;0.338,H118&gt;=5.523,D118&gt;=0.15,D118&lt;0.35,F118&lt;1.5),1.5,IF(AND(D118&lt;0.25,B118&lt;3.75,A118&gt;=5.05,G118&gt;=0.338,H118&gt;=5.523,D118&gt;=0.15,D118&lt;0.35,F118&lt;1.5),1.5,IF(AND(D118&gt;=0.25,B118&lt;3.75,A118&gt;=5.05,G118&gt;=0.338,H118&gt;=5.523,D118&gt;=0.15,D118&lt;0.35,F118&lt;1.5),1.4,IF(AND(H118&lt;8.884,B118&gt;=3.05,A118&gt;=6.15,H118&gt;=8.202,H118&lt;16.284,B118&lt;3.5,F118&gt;=2.5,D118&gt;=1.55,F118&gt;=1.5),5.1,IF(AND(A118&lt;6.45,G118&lt;0.368,B118&lt;3.05,A118&gt;=6.15,H118&gt;=8.202,H118&lt;16.284,B118&lt;3.5,F118&gt;=2.5,D118&gt;=1.55,F118&gt;=1.5),5.525,IF(AND(A118&gt;=6.45,G118&lt;0.368,B118&lt;3.05,A118&gt;=6.15,H118&gt;=8.202,H118&lt;16.284,B118&lt;3.5,F118&gt;=2.5,D118&gt;=1.55,F118&gt;=1.5),5.35,IF(AND(D118&lt;2.25,G118&gt;=0.368,B118&lt;3.05,A118&gt;=6.15,H118&gt;=8.202,H118&lt;16.284,B118&lt;3.5,F118&gt;=2.5,D118&gt;=1.55,F118&gt;=1.5),5.8,IF(AND(D118&gt;=2.25,G118&gt;=0.368,B118&lt;3.05,A118&gt;=6.15,H118&gt;=8.202,H118&lt;16.284,B118&lt;3.5,F118&gt;=2.5,D118&gt;=1.55,F118&gt;=1.5),5.2,IF(AND(H118&lt;10.257,H118&gt;=8.884,B118&gt;=3.05,A118&gt;=6.15,H118&gt;=8.202,H118&lt;16.284,B118&lt;3.5,F118&gt;=2.5,D118&gt;=1.55,F118&gt;=1.5),5.9,IF(AND(H118&gt;=10.257,H118&gt;=8.884,B118&gt;=3.05,A118&gt;=6.15,H118&gt;=8.202,H118&lt;16.284,B118&lt;3.5,F118&gt;=2.5,D118&gt;=1.55,F118&gt;=1.5),5.48,"shouldnthappen")))))))))))))))))))))))))))))))))))))</f>
        <v>5.48</v>
      </c>
      <c r="AC118" s="1" t="n">
        <f aca="false">IF(AND(H118&lt;5.748,A118&lt;5.05,D118&lt;0.8),1,IF(AND(B118&lt;3.35,A118&gt;=5.05,D118&lt;0.8),1.7,IF(AND(A118&lt;5.85,G118&lt;0.154,D118&gt;=0.8),4.5,IF(AND(D118&gt;=0.45,H118&gt;=5.748,A118&lt;5.05,D118&lt;0.8),1.6,IF(AND(G118&gt;=0.934,B118&gt;=3.35,A118&gt;=5.05,D118&lt;0.8),1.7,IF(AND(D118&lt;2.1,A118&gt;=5.85,G118&lt;0.154,D118&gt;=0.8),6.15,IF(AND(D118&gt;=2.1,A118&gt;=5.85,G118&lt;0.154,D118&gt;=0.8),5.5,IF(AND(A118&lt;6.1,D118&gt;=1.55,G118&gt;=0.154,D118&gt;=0.8),5,IF(AND(H118&gt;=14.379,G118&lt;0.934,B118&gt;=3.35,A118&gt;=5.05,D118&lt;0.8),1.58,IF(AND(G118&lt;0.379,A118&gt;=6.1,D118&gt;=1.55,G118&gt;=0.154,D118&gt;=0.8),5.42,IF(AND(H118&lt;13.924,G118&lt;0.227,D118&lt;0.45,H118&gt;=5.748,A118&lt;5.05,D118&lt;0.8),1.4,IF(AND(H118&gt;=13.924,G118&lt;0.227,D118&lt;0.45,H118&gt;=5.748,A118&lt;5.05,D118&lt;0.8),1.5,IF(AND(B118&lt;3.1,G118&gt;=0.227,D118&lt;0.45,H118&gt;=5.748,A118&lt;5.05,D118&lt;0.8),1.1,IF(AND(G118&lt;0.13,H118&lt;14.379,G118&lt;0.934,B118&gt;=3.35,A118&gt;=5.05,D118&lt;0.8),1.4,IF(AND(D118&lt;1.05,A118&lt;5.65,D118&lt;1.35,D118&lt;1.55,G118&gt;=0.154,D118&gt;=0.8),3.7,IF(AND(D118&lt;1.25,A118&gt;=5.65,D118&lt;1.35,D118&lt;1.55,G118&gt;=0.154,D118&gt;=0.8),4.06,IF(AND(D118&gt;=1.25,A118&gt;=5.65,D118&lt;1.35,D118&lt;1.55,G118&gt;=0.154,D118&gt;=0.8),4.425,IF(AND(H118&lt;13.654,D118&lt;1.45,D118&gt;=1.35,D118&lt;1.55,G118&gt;=0.154,D118&gt;=0.8),4.275,IF(AND(G118&lt;0.259,D118&gt;=1.45,D118&gt;=1.35,D118&lt;1.55,G118&gt;=0.154,D118&gt;=0.8),5.1,IF(AND(B118&lt;2.95,G118&gt;=0.379,A118&gt;=6.1,D118&gt;=1.55,G118&gt;=0.154,D118&gt;=0.8),6.3,IF(AND(B118&lt;3.25,B118&gt;=3.1,G118&gt;=0.227,D118&lt;0.45,H118&gt;=5.748,A118&lt;5.05,D118&lt;0.8),1.3,IF(AND(B118&gt;=3.25,B118&gt;=3.1,G118&gt;=0.227,D118&lt;0.45,H118&gt;=5.748,A118&lt;5.05,D118&lt;0.8),1.4,IF(AND(H118&gt;=13.372,G118&gt;=0.13,H118&lt;14.379,G118&lt;0.934,B118&gt;=3.35,A118&gt;=5.05,D118&lt;0.8),1.4,IF(AND(H118&lt;6.69,D118&gt;=1.05,A118&lt;5.65,D118&lt;1.35,D118&lt;1.55,G118&gt;=0.154,D118&gt;=0.8),4.033,IF(AND(H118&gt;=6.69,D118&gt;=1.05,A118&lt;5.65,D118&lt;1.35,D118&lt;1.55,G118&gt;=0.154,D118&gt;=0.8),3.88,IF(AND(B118&lt;2.85,H118&gt;=13.654,D118&lt;1.45,D118&gt;=1.35,D118&lt;1.55,G118&gt;=0.154,D118&gt;=0.8),4.8,IF(AND(B118&gt;=2.85,H118&gt;=13.654,D118&lt;1.45,D118&gt;=1.35,D118&lt;1.55,G118&gt;=0.154,D118&gt;=0.8),4.7,IF(AND(H118&lt;11.681,G118&gt;=0.259,D118&gt;=1.45,D118&gt;=1.35,D118&lt;1.55,G118&gt;=0.154,D118&gt;=0.8),4.85,IF(AND(H118&gt;=11.681,G118&gt;=0.259,D118&gt;=1.45,D118&gt;=1.35,D118&lt;1.55,G118&gt;=0.154,D118&gt;=0.8),4.633,IF(AND(A118&lt;6.25,B118&gt;=2.95,G118&gt;=0.379,A118&gt;=6.1,D118&gt;=1.55,G118&gt;=0.154,D118&gt;=0.8),5.4,IF(AND(D118&lt;0.3,H118&lt;13.372,G118&gt;=0.13,H118&lt;14.379,G118&lt;0.934,B118&gt;=3.35,A118&gt;=5.05,D118&lt;0.8),1.475,IF(AND(D118&gt;=0.3,H118&lt;13.372,G118&gt;=0.13,H118&lt;14.379,G118&lt;0.934,B118&gt;=3.35,A118&gt;=5.05,D118&lt;0.8),1.5,IF(AND(B118&lt;3.15,A118&gt;=6.25,B118&gt;=2.95,G118&gt;=0.379,A118&gt;=6.1,D118&gt;=1.55,G118&gt;=0.154,D118&gt;=0.8),5.7,IF(AND(B118&gt;=3.15,A118&gt;=6.25,B118&gt;=2.95,G118&gt;=0.379,A118&gt;=6.1,D118&gt;=1.55,G118&gt;=0.154,D118&gt;=0.8),5.933,"shouldnthappen"))))))))))))))))))))))))))))))))))</f>
        <v>5.5</v>
      </c>
      <c r="AD118" s="1" t="n">
        <f aca="false">IF(AND(H118&lt;6.621,A118&lt;4.95,D118&lt;0.8),1,IF(AND(H118&lt;14.144,H118&gt;=6.621,A118&lt;4.95,D118&lt;0.8),1.4,IF(AND(H118&gt;=14.144,H118&gt;=6.621,A118&lt;4.95,D118&lt;0.8),1.3,IF(AND(G118&lt;0.13,B118&gt;=3.85,A118&gt;=4.95,D118&lt;0.8),1.3,IF(AND(G118&gt;=0.13,B118&gt;=3.85,A118&gt;=4.95,D118&lt;0.8),1.425,IF(AND(A118&gt;=6.05,B118&lt;2.75,D118&lt;1.55,D118&gt;=0.8),4.9,IF(AND(A118&gt;=7.3,G118&lt;0.119,D118&gt;=1.55,D118&gt;=0.8),6.7,IF(AND(H118&lt;6.555,D118&lt;0.25,B118&lt;3.85,A118&gt;=4.95,D118&lt;0.8),1.7,IF(AND(B118&lt;3.4,D118&gt;=0.25,B118&lt;3.85,A118&gt;=4.95,D118&lt;0.8),1.7,IF(AND(B118&gt;=3.4,D118&gt;=0.25,B118&lt;3.85,A118&gt;=4.95,D118&lt;0.8),1.6,IF(AND(A118&lt;5.05,A118&lt;6.05,B118&lt;2.75,D118&lt;1.55,D118&gt;=0.8),3.3,IF(AND(B118&lt;2.85,D118&lt;1.35,B118&gt;=2.75,D118&lt;1.55,D118&gt;=0.8),4.5,IF(AND(H118&lt;12.206,D118&gt;=1.35,B118&gt;=2.75,D118&lt;1.55,D118&gt;=0.8),4.7,IF(AND(H118&gt;=12.206,D118&gt;=1.35,B118&gt;=2.75,D118&lt;1.55,D118&gt;=0.8),4.52,IF(AND(G118&lt;0.024,A118&lt;7.3,G118&lt;0.119,D118&gt;=1.55,D118&gt;=0.8),5.7,IF(AND(G118&gt;=0.024,A118&lt;7.3,G118&lt;0.119,D118&gt;=1.55,D118&gt;=0.8),5.6,IF(AND(F118&lt;2.5,G118&lt;0.417,G118&gt;=0.119,D118&gt;=1.55,D118&gt;=0.8),5.05,IF(AND(B118&lt;3.15,H118&gt;=6.555,D118&lt;0.25,B118&lt;3.85,A118&gt;=4.95,D118&lt;0.8),1.6,IF(AND(G118&lt;0.356,A118&gt;=5.05,A118&lt;6.05,B118&lt;2.75,D118&lt;1.55,D118&gt;=0.8),4.12,IF(AND(A118&lt;5.65,B118&gt;=2.85,D118&lt;1.35,B118&gt;=2.75,D118&lt;1.55,D118&gt;=0.8),3.6,IF(AND(B118&lt;3.15,F118&gt;=2.5,G118&lt;0.417,G118&gt;=0.119,D118&gt;=1.55,D118&gt;=0.8),5.18,IF(AND(B118&gt;=3.15,F118&gt;=2.5,G118&lt;0.417,G118&gt;=0.119,D118&gt;=1.55,D118&gt;=0.8),5.3,IF(AND(D118&lt;1.7,A118&lt;6.95,G118&gt;=0.417,G118&gt;=0.119,D118&gt;=1.55,D118&gt;=0.8),4.7,IF(AND(A118&lt;7.25,A118&gt;=6.95,G118&gt;=0.417,G118&gt;=0.119,D118&gt;=1.55,D118&gt;=0.8),5.8,IF(AND(A118&gt;=7.25,A118&gt;=6.95,G118&gt;=0.417,G118&gt;=0.119,D118&gt;=1.55,D118&gt;=0.8),6.333,IF(AND(H118&lt;8.594,B118&gt;=3.15,H118&gt;=6.555,D118&lt;0.25,B118&lt;3.85,A118&gt;=4.95,D118&lt;0.8),1.4,IF(AND(H118&gt;=8.594,B118&gt;=3.15,H118&gt;=6.555,D118&lt;0.25,B118&lt;3.85,A118&gt;=4.95,D118&lt;0.8),1.5,IF(AND(H118&gt;=11.218,G118&gt;=0.356,A118&gt;=5.05,A118&lt;6.05,B118&lt;2.75,D118&lt;1.55,D118&gt;=0.8),3.925,IF(AND(A118&gt;=6.5,A118&gt;=5.65,B118&gt;=2.85,D118&lt;1.35,B118&gt;=2.75,D118&lt;1.55,D118&gt;=0.8),4.6,IF(AND(H118&lt;8.602,H118&lt;11.218,G118&gt;=0.356,A118&gt;=5.05,A118&lt;6.05,B118&lt;2.75,D118&lt;1.55,D118&gt;=0.8),3.95,IF(AND(H118&gt;=8.602,H118&lt;11.218,G118&gt;=0.356,A118&gt;=5.05,A118&lt;6.05,B118&lt;2.75,D118&lt;1.55,D118&gt;=0.8),3.75,IF(AND(H118&lt;10.129,A118&lt;6.5,A118&gt;=5.65,B118&gt;=2.85,D118&lt;1.35,B118&gt;=2.75,D118&lt;1.55,D118&gt;=0.8),4.2,IF(AND(H118&gt;=10.129,A118&lt;6.5,A118&gt;=5.65,B118&gt;=2.85,D118&lt;1.35,B118&gt;=2.75,D118&lt;1.55,D118&gt;=0.8),4.267,IF(AND(D118&lt;2.2,B118&lt;3.05,D118&gt;=1.7,A118&lt;6.95,G118&gt;=0.417,G118&gt;=0.119,D118&gt;=1.55,D118&gt;=0.8),5.3,IF(AND(D118&gt;=2.2,B118&lt;3.05,D118&gt;=1.7,A118&lt;6.95,G118&gt;=0.417,G118&gt;=0.119,D118&gt;=1.55,D118&gt;=0.8),5.133,IF(AND(D118&lt;2.45,B118&gt;=3.05,D118&gt;=1.7,A118&lt;6.95,G118&gt;=0.417,G118&gt;=0.119,D118&gt;=1.55,D118&gt;=0.8),5.6,IF(AND(D118&gt;=2.45,B118&gt;=3.05,D118&gt;=1.7,A118&lt;6.95,G118&gt;=0.417,G118&gt;=0.119,D118&gt;=1.55,D118&gt;=0.8),6,"shouldnthappen")))))))))))))))))))))))))))))))))))))</f>
        <v>5.3</v>
      </c>
      <c r="AE118" s="1" t="n">
        <f aca="false">IF(AND(G118&lt;0.123,D118&gt;=0.25,D118&lt;0.75),1.3,IF(AND(H118&gt;=16.774,D118&gt;=1.75,D118&gt;=0.75),6.4,IF(AND(B118&lt;3.4,A118&lt;4.8,D118&lt;0.25,D118&lt;0.75),1.22,IF(AND(B118&gt;=3.4,A118&lt;4.8,D118&lt;0.25,D118&lt;0.75),1,IF(AND(A118&gt;=5.45,A118&gt;=4.8,D118&lt;0.25,D118&lt;0.75),1.367,IF(AND(H118&gt;=10.688,D118&lt;1.35,D118&lt;1.75,D118&gt;=0.75),4.2,IF(AND(A118&lt;5.3,D118&gt;=1.35,D118&lt;1.75,D118&gt;=0.75),4.05,IF(AND(G118&gt;=0.857,H118&lt;16.774,D118&gt;=1.75,D118&gt;=0.75),5.02,IF(AND(H118&lt;6.089,A118&lt;5.45,A118&gt;=4.8,D118&lt;0.25,D118&lt;0.75),1.7,IF(AND(G118&lt;0.184,D118&lt;0.35,G118&gt;=0.123,D118&gt;=0.25,D118&lt;0.75),1.7,IF(AND(G118&gt;=0.184,D118&lt;0.35,G118&gt;=0.123,D118&gt;=0.25,D118&lt;0.75),1.48,IF(AND(A118&lt;5.25,D118&gt;=0.35,G118&gt;=0.123,D118&gt;=0.25,D118&lt;0.75),1.75,IF(AND(A118&gt;=5.25,D118&gt;=0.35,G118&gt;=0.123,D118&gt;=0.25,D118&lt;0.75),1.5,IF(AND(A118&lt;5.3,H118&lt;10.688,D118&lt;1.35,D118&lt;1.75,D118&gt;=0.75),3.15,IF(AND(H118&lt;9.474,A118&gt;=5.3,D118&gt;=1.35,D118&lt;1.75,D118&gt;=0.75),4.95,IF(AND(G118&gt;=0.779,G118&lt;0.857,H118&lt;16.774,D118&gt;=1.75,D118&gt;=0.75),6,IF(AND(G118&lt;0.05,H118&gt;=6.089,A118&lt;5.45,A118&gt;=4.8,D118&lt;0.25,D118&lt;0.75),1.4,IF(AND(H118&lt;6.69,A118&gt;=5.3,H118&lt;10.688,D118&lt;1.35,D118&lt;1.75,D118&gt;=0.75),4.033,IF(AND(H118&gt;=6.69,A118&gt;=5.3,H118&lt;10.688,D118&lt;1.35,D118&lt;1.75,D118&gt;=0.75),3.733,IF(AND(B118&lt;2.5,H118&gt;=9.474,A118&gt;=5.3,D118&gt;=1.35,D118&lt;1.75,D118&gt;=0.75),4.5,IF(AND(D118&gt;=2.45,G118&lt;0.779,G118&lt;0.857,H118&lt;16.774,D118&gt;=1.75,D118&gt;=0.75),6,IF(AND(B118&gt;=3.75,G118&gt;=0.05,H118&gt;=6.089,A118&lt;5.45,A118&gt;=4.8,D118&lt;0.25,D118&lt;0.75),1.6,IF(AND(H118&lt;13.695,B118&gt;=2.5,H118&gt;=9.474,A118&gt;=5.3,D118&gt;=1.35,D118&lt;1.75,D118&gt;=0.75),4.567,IF(AND(G118&gt;=0.654,D118&lt;2.45,G118&lt;0.779,G118&lt;0.857,H118&lt;16.774,D118&gt;=1.75,D118&gt;=0.75),4.9,IF(AND(G118&gt;=0.73,B118&lt;3.75,G118&gt;=0.05,H118&gt;=6.089,A118&lt;5.45,A118&gt;=4.8,D118&lt;0.25,D118&lt;0.75),1.4,IF(AND(A118&lt;6.65,H118&gt;=13.695,B118&gt;=2.5,H118&gt;=9.474,A118&gt;=5.3,D118&gt;=1.35,D118&lt;1.75,D118&gt;=0.75),4.4,IF(AND(A118&gt;=6.65,H118&gt;=13.695,B118&gt;=2.5,H118&gt;=9.474,A118&gt;=5.3,D118&gt;=1.35,D118&lt;1.75,D118&gt;=0.75),4.84,IF(AND(B118&lt;2.75,G118&lt;0.654,D118&lt;2.45,G118&lt;0.779,G118&lt;0.857,H118&lt;16.774,D118&gt;=1.75,D118&gt;=0.75),5.2,IF(AND(H118&lt;9.524,G118&lt;0.73,B118&lt;3.75,G118&gt;=0.05,H118&gt;=6.089,A118&lt;5.45,A118&gt;=4.8,D118&lt;0.25,D118&lt;0.75),1.5,IF(AND(H118&gt;=9.524,G118&lt;0.73,B118&lt;3.75,G118&gt;=0.05,H118&gt;=6.089,A118&lt;5.45,A118&gt;=4.8,D118&lt;0.25,D118&lt;0.75),1.4,IF(AND(H118&gt;=13.644,B118&gt;=2.75,G118&lt;0.654,D118&lt;2.45,G118&lt;0.779,G118&lt;0.857,H118&lt;16.774,D118&gt;=1.75,D118&gt;=0.75),6.033,IF(AND(A118&gt;=6.85,H118&lt;13.644,B118&gt;=2.75,G118&lt;0.654,D118&lt;2.45,G118&lt;0.779,G118&lt;0.857,H118&lt;16.774,D118&gt;=1.75,D118&gt;=0.75),5.1,IF(AND(A118&gt;=6.75,A118&lt;6.85,H118&lt;13.644,B118&gt;=2.75,G118&lt;0.654,D118&lt;2.45,G118&lt;0.779,G118&lt;0.857,H118&lt;16.774,D118&gt;=1.75,D118&gt;=0.75),5.9,IF(AND(D118&gt;=2.35,A118&lt;6.75,A118&lt;6.85,H118&lt;13.644,B118&gt;=2.75,G118&lt;0.654,D118&lt;2.45,G118&lt;0.779,G118&lt;0.857,H118&lt;16.774,D118&gt;=1.75,D118&gt;=0.75),5.6,IF(AND(H118&lt;11.146,D118&lt;2.35,A118&lt;6.75,A118&lt;6.85,H118&lt;13.644,B118&gt;=2.75,G118&lt;0.654,D118&lt;2.45,G118&lt;0.779,G118&lt;0.857,H118&lt;16.774,D118&gt;=1.75,D118&gt;=0.75),5.4,IF(AND(H118&gt;=11.146,D118&lt;2.35,A118&lt;6.75,A118&lt;6.85,H118&lt;13.644,B118&gt;=2.75,G118&lt;0.654,D118&lt;2.45,G118&lt;0.779,G118&lt;0.857,H118&lt;16.774,D118&gt;=1.75,D118&gt;=0.75),5.6,"shouldnthappen"))))))))))))))))))))))))))))))))))))</f>
        <v>5.4</v>
      </c>
      <c r="AF118" s="1" t="n">
        <f aca="false">IF(AND(A118&lt;4.5,D118&lt;0.8),1.233,IF(AND(B118&lt;3.05,A118&gt;=4.5,D118&lt;0.8),1.4,IF(AND(D118&gt;=0.45,B118&gt;=3.05,A118&gt;=4.5,D118&lt;0.8),1.667,IF(AND(D118&lt;1.05,D118&lt;1.35,A118&lt;6.25,D118&gt;=0.8),3.633,IF(AND(H118&lt;13.935,A118&gt;=7.05,A118&gt;=6.25,D118&gt;=0.8),6,IF(AND(G118&gt;=0.948,D118&lt;0.45,B118&gt;=3.05,A118&gt;=4.5,D118&lt;0.8),1.7,IF(AND(G118&lt;0.652,D118&gt;=1.05,D118&lt;1.35,A118&lt;6.25,D118&gt;=0.8),4.16,IF(AND(D118&gt;=2.15,D118&gt;=1.75,D118&gt;=1.35,A118&lt;6.25,D118&gt;=0.8),5.4,IF(AND(G118&gt;=0.912,F118&lt;2.5,A118&lt;7.05,A118&gt;=6.25,D118&gt;=0.8),4.4,IF(AND(B118&gt;=3.25,F118&gt;=2.5,A118&lt;7.05,A118&gt;=6.25,D118&gt;=0.8),5.85,IF(AND(H118&lt;17.32,H118&gt;=13.935,A118&gt;=7.05,A118&gt;=6.25,D118&gt;=0.8),6.65,IF(AND(H118&gt;=17.32,H118&gt;=13.935,A118&gt;=7.05,A118&gt;=6.25,D118&gt;=0.8),6.4,IF(AND(H118&gt;=13.547,G118&lt;0.948,D118&lt;0.45,B118&gt;=3.05,A118&gt;=4.5,D118&lt;0.8),1.38,IF(AND(B118&gt;=2.75,G118&gt;=0.652,D118&gt;=1.05,D118&lt;1.35,A118&lt;6.25,D118&gt;=0.8),3.6,IF(AND(H118&lt;9.417,G118&lt;0.404,D118&lt;1.75,D118&gt;=1.35,A118&lt;6.25,D118&gt;=0.8),4.2,IF(AND(H118&gt;=9.417,G118&lt;0.404,D118&lt;1.75,D118&gt;=1.35,A118&lt;6.25,D118&gt;=0.8),4.5,IF(AND(G118&lt;0.464,G118&gt;=0.404,D118&lt;1.75,D118&gt;=1.35,A118&lt;6.25,D118&gt;=0.8),4.5,IF(AND(G118&gt;=0.464,G118&gt;=0.404,D118&lt;1.75,D118&gt;=1.35,A118&lt;6.25,D118&gt;=0.8),4.625,IF(AND(D118&lt;1.85,D118&lt;2.15,D118&gt;=1.75,D118&gt;=1.35,A118&lt;6.25,D118&gt;=0.8),4.9,IF(AND(D118&gt;=1.85,D118&lt;2.15,D118&gt;=1.75,D118&gt;=1.35,A118&lt;6.25,D118&gt;=0.8),5.05,IF(AND(G118&lt;0.332,G118&lt;0.912,F118&lt;2.5,A118&lt;7.05,A118&gt;=6.25,D118&gt;=0.8),4.467,IF(AND(G118&gt;=0.332,G118&lt;0.912,F118&lt;2.5,A118&lt;7.05,A118&gt;=6.25,D118&gt;=0.8),4.767,IF(AND(D118&lt;0.15,H118&lt;13.547,G118&lt;0.948,D118&lt;0.45,B118&gt;=3.05,A118&gt;=4.5,D118&lt;0.8),1.5,IF(AND(D118&lt;1.15,B118&lt;2.75,G118&gt;=0.652,D118&gt;=1.05,D118&lt;1.35,A118&lt;6.25,D118&gt;=0.8),3.9,IF(AND(D118&gt;=1.15,B118&lt;2.75,G118&gt;=0.652,D118&gt;=1.05,D118&lt;1.35,A118&lt;6.25,D118&gt;=0.8),4,IF(AND(D118&gt;=2.25,B118&lt;3.15,B118&lt;3.25,F118&gt;=2.5,A118&lt;7.05,A118&gt;=6.25,D118&gt;=0.8),5.14,IF(AND(G118&lt;0.621,B118&gt;=3.15,B118&lt;3.25,F118&gt;=2.5,A118&lt;7.05,A118&gt;=6.25,D118&gt;=0.8),5.75,IF(AND(G118&gt;=0.621,B118&gt;=3.15,B118&lt;3.25,F118&gt;=2.5,A118&lt;7.05,A118&gt;=6.25,D118&gt;=0.8),5.1,IF(AND(G118&gt;=0.862,D118&gt;=0.15,H118&lt;13.547,G118&lt;0.948,D118&lt;0.45,B118&gt;=3.05,A118&gt;=4.5,D118&lt;0.8),1.5,IF(AND(A118&lt;6.35,D118&lt;2.25,B118&lt;3.15,B118&lt;3.25,F118&gt;=2.5,A118&lt;7.05,A118&gt;=6.25,D118&gt;=0.8),5.267,IF(AND(A118&gt;=6.35,D118&lt;2.25,B118&lt;3.15,B118&lt;3.25,F118&gt;=2.5,A118&lt;7.05,A118&gt;=6.25,D118&gt;=0.8),5.42,IF(AND(A118&lt;5.1,G118&lt;0.862,D118&gt;=0.15,H118&lt;13.547,G118&lt;0.948,D118&lt;0.45,B118&gt;=3.05,A118&gt;=4.5,D118&lt;0.8),1.35,IF(AND(B118&lt;3.95,A118&gt;=5.1,G118&lt;0.862,D118&gt;=0.15,H118&lt;13.547,G118&lt;0.948,D118&lt;0.45,B118&gt;=3.05,A118&gt;=4.5,D118&lt;0.8),1.5,IF(AND(B118&gt;=3.95,A118&gt;=5.1,G118&lt;0.862,D118&gt;=0.15,H118&lt;13.547,G118&lt;0.948,D118&lt;0.45,B118&gt;=3.05,A118&gt;=4.5,D118&lt;0.8),1.467,"shouldnthappen"))))))))))))))))))))))))))))))))))</f>
        <v>5.75</v>
      </c>
      <c r="AG118" s="1" t="n">
        <f aca="false">IF(AND(H118&lt;5.748,A118&lt;4.85,D118&lt;0.75),1,IF(AND(B118&gt;=3.5,D118&gt;=1.75,D118&gt;=0.75),6.2,IF(AND(A118&gt;=4.65,H118&gt;=5.748,A118&lt;4.85,D118&lt;0.75),1.333,IF(AND(H118&lt;6.417,B118&lt;3.45,A118&gt;=4.85,D118&lt;0.75),1.7,IF(AND(A118&lt;5.05,B118&gt;=3.45,A118&gt;=4.85,D118&lt;0.75),1.4,IF(AND(A118&gt;=5.05,B118&gt;=3.45,A118&gt;=4.85,D118&lt;0.75),1.5,IF(AND(F118&gt;=2.5,H118&lt;13.641,D118&lt;1.75,D118&gt;=0.75),4.667,IF(AND(G118&lt;0.187,H118&gt;=13.641,D118&lt;1.75,D118&gt;=0.75),5,IF(AND(A118&gt;=7.1,B118&lt;3.5,D118&gt;=1.75,D118&gt;=0.75),6.575,IF(AND(G118&lt;0.161,A118&lt;4.65,H118&gt;=5.748,A118&lt;4.85,D118&lt;0.75),1.5,IF(AND(H118&lt;8.399,H118&gt;=6.417,B118&lt;3.45,A118&gt;=4.85,D118&lt;0.75),1.5,IF(AND(H118&gt;=8.399,H118&gt;=6.417,B118&lt;3.45,A118&gt;=4.85,D118&lt;0.75),1.625,IF(AND(G118&lt;0.086,F118&lt;2.5,H118&lt;13.641,D118&lt;1.75,D118&gt;=0.75),4.7,IF(AND(D118&lt;1.35,G118&gt;=0.187,H118&gt;=13.641,D118&lt;1.75,D118&gt;=0.75),4.2,IF(AND(G118&lt;0.422,G118&gt;=0.161,A118&lt;4.65,H118&gt;=5.748,A118&lt;4.85,D118&lt;0.75),1.4,IF(AND(G118&gt;=0.422,G118&gt;=0.161,A118&lt;4.65,H118&gt;=5.748,A118&lt;4.85,D118&lt;0.75),1.3,IF(AND(B118&lt;2.5,D118&gt;=1.35,G118&gt;=0.187,H118&gt;=13.641,D118&lt;1.75,D118&gt;=0.75),4.5,IF(AND(B118&lt;2.75,A118&lt;6,A118&lt;7.1,B118&lt;3.5,D118&gt;=1.75,D118&gt;=0.75),5.1,IF(AND(B118&gt;=2.75,A118&lt;6,A118&lt;7.1,B118&lt;3.5,D118&gt;=1.75,D118&gt;=0.75),5.02,IF(AND(A118&lt;5.15,A118&lt;5.9,G118&gt;=0.086,F118&lt;2.5,H118&lt;13.641,D118&lt;1.75,D118&gt;=0.75),3,IF(AND(G118&lt;0.644,A118&gt;=5.9,G118&gt;=0.086,F118&lt;2.5,H118&lt;13.641,D118&lt;1.75,D118&gt;=0.75),4.65,IF(AND(G118&gt;=0.644,A118&gt;=5.9,G118&gt;=0.086,F118&lt;2.5,H118&lt;13.641,D118&lt;1.75,D118&gt;=0.75),4.24,IF(AND(D118&lt;1.45,B118&gt;=2.5,D118&gt;=1.35,G118&gt;=0.187,H118&gt;=13.641,D118&lt;1.75,D118&gt;=0.75),4.68,IF(AND(D118&gt;=1.45,B118&gt;=2.5,D118&gt;=1.35,G118&gt;=0.187,H118&gt;=13.641,D118&lt;1.75,D118&gt;=0.75),4.833,IF(AND(H118&lt;13.18,D118&lt;2.05,A118&gt;=6,A118&lt;7.1,B118&lt;3.5,D118&gt;=1.75,D118&gt;=0.75),5.44,IF(AND(H118&gt;=13.18,D118&lt;2.05,A118&gt;=6,A118&lt;7.1,B118&lt;3.5,D118&gt;=1.75,D118&gt;=0.75),5.1,IF(AND(H118&lt;8.759,D118&gt;=2.05,A118&gt;=6,A118&lt;7.1,B118&lt;3.5,D118&gt;=1.75,D118&gt;=0.75),5.4,IF(AND(A118&gt;=5.75,A118&gt;=5.15,A118&lt;5.9,G118&gt;=0.086,F118&lt;2.5,H118&lt;13.641,D118&lt;1.75,D118&gt;=0.75),3.967,IF(AND(H118&lt;10.159,H118&gt;=8.759,D118&gt;=2.05,A118&gt;=6,A118&lt;7.1,B118&lt;3.5,D118&gt;=1.75,D118&gt;=0.75),5.925,IF(AND(D118&lt;1.2,A118&lt;5.75,A118&gt;=5.15,A118&lt;5.9,G118&gt;=0.086,F118&lt;2.5,H118&lt;13.641,D118&lt;1.75,D118&gt;=0.75),3.667,IF(AND(D118&lt;2.25,H118&gt;=10.159,H118&gt;=8.759,D118&gt;=2.05,A118&gt;=6,A118&lt;7.1,B118&lt;3.5,D118&gt;=1.75,D118&gt;=0.75),5.66,IF(AND(D118&gt;=2.25,H118&gt;=10.159,H118&gt;=8.759,D118&gt;=2.05,A118&gt;=6,A118&lt;7.1,B118&lt;3.5,D118&gt;=1.75,D118&gt;=0.75),5.34,IF(AND(D118&lt;1.35,D118&gt;=1.2,A118&lt;5.75,A118&gt;=5.15,A118&lt;5.9,G118&gt;=0.086,F118&lt;2.5,H118&lt;13.641,D118&lt;1.75,D118&gt;=0.75),4.025,IF(AND(D118&gt;=1.35,D118&gt;=1.2,A118&lt;5.75,A118&gt;=5.15,A118&lt;5.9,G118&gt;=0.086,F118&lt;2.5,H118&lt;13.641,D118&lt;1.75,D118&gt;=0.75),3.9,"shouldnthappen"))))))))))))))))))))))))))))))))))</f>
        <v>5.34</v>
      </c>
      <c r="AH118" s="1" t="n">
        <f aca="false">IF(AND(F118&lt;1.5,H118&lt;6.799,A118&lt;5.45),1.7,IF(AND(F118&gt;=1.5,H118&lt;6.799,A118&lt;5.45),4.1,IF(AND(D118&gt;=0.8,H118&gt;=6.799,A118&lt;5.45),3.9,IF(AND(H118&lt;7.564,F118&lt;2.5,A118&gt;=5.45),3.925,IF(AND(H118&gt;=16.284,F118&gt;=2.5,A118&gt;=5.45),6.5,IF(AND(A118&lt;4.35,D118&lt;0.8,H118&gt;=6.799,A118&lt;5.45),1.1,IF(AND(B118&lt;2.8,D118&lt;1.35,H118&gt;=7.564,F118&lt;2.5,A118&gt;=5.45),4.1,IF(AND(B118&gt;=2.8,D118&lt;1.35,H118&gt;=7.564,F118&lt;2.5,A118&gt;=5.45),4.267,IF(AND(B118&lt;2.75,D118&gt;=1.35,H118&gt;=7.564,F118&lt;2.5,A118&gt;=5.45),5,IF(AND(G118&gt;=0.078,G118&lt;0.26,H118&lt;16.284,F118&gt;=2.5,A118&gt;=5.45),6.06,IF(AND(G118&gt;=0.805,G118&gt;=0.26,H118&lt;16.284,F118&gt;=2.5,A118&gt;=5.45),5.02,IF(AND(H118&gt;=10.109,B118&gt;=3.45,A118&gt;=4.35,D118&lt;0.8,H118&gt;=6.799,A118&lt;5.45),1.55,IF(AND(D118&lt;2.25,G118&lt;0.078,G118&lt;0.26,H118&lt;16.284,F118&gt;=2.5,A118&gt;=5.45),5.6,IF(AND(D118&gt;=2.25,G118&lt;0.078,G118&lt;0.26,H118&lt;16.284,F118&gt;=2.5,A118&gt;=5.45),5.7,IF(AND(A118&lt;6.15,G118&lt;0.805,G118&gt;=0.26,H118&lt;16.284,F118&gt;=2.5,A118&gt;=5.45),4.967,IF(AND(A118&lt;4.65,H118&lt;12.227,B118&lt;3.45,A118&gt;=4.35,D118&lt;0.8,H118&gt;=6.799,A118&lt;5.45),1.333,IF(AND(A118&lt;4.85,H118&gt;=12.227,B118&lt;3.45,A118&gt;=4.35,D118&lt;0.8,H118&gt;=6.799,A118&lt;5.45),1.42,IF(AND(A118&gt;=4.85,H118&gt;=12.227,B118&lt;3.45,A118&gt;=4.35,D118&lt;0.8,H118&gt;=6.799,A118&lt;5.45),1.533,IF(AND(A118&lt;5.05,H118&lt;10.109,B118&gt;=3.45,A118&gt;=4.35,D118&lt;0.8,H118&gt;=6.799,A118&lt;5.45),1.4,IF(AND(A118&gt;=5.05,H118&lt;10.109,B118&gt;=3.45,A118&gt;=4.35,D118&lt;0.8,H118&gt;=6.799,A118&lt;5.45),1.5,IF(AND(G118&lt;0.14,H118&lt;13.531,B118&gt;=2.75,D118&gt;=1.35,H118&gt;=7.564,F118&lt;2.5,A118&gt;=5.45),4.7,IF(AND(G118&lt;0.187,H118&gt;=13.531,B118&gt;=2.75,D118&gt;=1.35,H118&gt;=7.564,F118&lt;2.5,A118&gt;=5.45),5,IF(AND(G118&gt;=0.187,H118&gt;=13.531,B118&gt;=2.75,D118&gt;=1.35,H118&gt;=7.564,F118&lt;2.5,A118&gt;=5.45),4.66,IF(AND(A118&lt;6.35,A118&gt;=6.15,G118&lt;0.805,G118&gt;=0.26,H118&lt;16.284,F118&gt;=2.5,A118&gt;=5.45),6,IF(AND(D118&lt;0.15,A118&gt;=4.65,H118&lt;12.227,B118&lt;3.45,A118&gt;=4.35,D118&lt;0.8,H118&gt;=6.799,A118&lt;5.45),1.5,IF(AND(H118&lt;10.723,G118&gt;=0.14,H118&lt;13.531,B118&gt;=2.75,D118&gt;=1.35,H118&gt;=7.564,F118&lt;2.5,A118&gt;=5.45),4.6,IF(AND(H118&gt;=10.723,G118&gt;=0.14,H118&lt;13.531,B118&gt;=2.75,D118&gt;=1.35,H118&gt;=7.564,F118&lt;2.5,A118&gt;=5.45),4.46,IF(AND(G118&lt;0.364,A118&gt;=6.35,A118&gt;=6.15,G118&lt;0.805,G118&gt;=0.26,H118&lt;16.284,F118&gt;=2.5,A118&gt;=5.45),5.28,IF(AND(A118&lt;5.1,D118&gt;=0.15,A118&gt;=4.65,H118&lt;12.227,B118&lt;3.45,A118&gt;=4.35,D118&lt;0.8,H118&gt;=6.799,A118&lt;5.45),1.36,IF(AND(A118&gt;=5.1,D118&gt;=0.15,A118&gt;=4.65,H118&lt;12.227,B118&lt;3.45,A118&gt;=4.35,D118&lt;0.8,H118&gt;=6.799,A118&lt;5.45),1.4,IF(AND(G118&gt;=0.6,G118&gt;=0.364,A118&gt;=6.35,A118&gt;=6.15,G118&lt;0.805,G118&gt;=0.26,H118&lt;16.284,F118&gt;=2.5,A118&gt;=5.45),5.1,IF(AND(A118&gt;=6.95,G118&lt;0.6,G118&gt;=0.364,A118&gt;=6.35,A118&gt;=6.15,G118&lt;0.805,G118&gt;=0.26,H118&lt;16.284,F118&gt;=2.5,A118&gt;=5.45),5.8,IF(AND(B118&lt;3.2,A118&lt;6.95,G118&lt;0.6,G118&gt;=0.364,A118&gt;=6.35,A118&gt;=6.15,G118&lt;0.805,G118&gt;=0.26,H118&lt;16.284,F118&gt;=2.5,A118&gt;=5.45),5.6,IF(AND(B118&gt;=3.2,A118&lt;6.95,G118&lt;0.6,G118&gt;=0.364,A118&gt;=6.35,A118&gt;=6.15,G118&lt;0.805,G118&gt;=0.26,H118&lt;16.284,F118&gt;=2.5,A118&gt;=5.45),5.7,"shouldnthappen"))))))))))))))))))))))))))))))))))</f>
        <v>6.06</v>
      </c>
      <c r="AI118" s="1" t="n">
        <f aca="false">IF(AND(B118&gt;=3.55,A118&lt;5.05,F118&lt;1.5),1,IF(AND(H118&gt;=13.436,A118&gt;=5.05,F118&lt;1.5),1.633,IF(AND(A118&lt;4.35,B118&lt;3.55,A118&lt;5.05,F118&lt;1.5),1.1,IF(AND(A118&lt;5.15,H118&lt;13.436,A118&gt;=5.05,F118&lt;1.5),1.6,IF(AND(G118&lt;0.837,D118&lt;1.2,B118&lt;2.65,F118&gt;=1.5),3.7,IF(AND(G118&gt;=0.837,D118&lt;1.2,B118&lt;2.65,F118&gt;=1.5),3,IF(AND(D118&lt;1.4,D118&gt;=1.2,B118&lt;2.65,F118&gt;=1.5),4.133,IF(AND(D118&gt;=1.4,D118&gt;=1.2,B118&lt;2.65,F118&gt;=1.5),4.633,IF(AND(G118&lt;0.302,A118&gt;=4.35,B118&lt;3.55,A118&lt;5.05,F118&lt;1.5),1.34,IF(AND(D118&gt;=0.3,A118&gt;=5.15,H118&lt;13.436,A118&gt;=5.05,F118&lt;1.5),1.5,IF(AND(G118&lt;0.233,G118&lt;0.265,D118&lt;1.55,B118&gt;=2.65,F118&gt;=1.5),4.56,IF(AND(G118&gt;=0.233,G118&lt;0.265,D118&lt;1.55,B118&gt;=2.65,F118&gt;=1.5),5.1,IF(AND(G118&lt;0.395,G118&gt;=0.265,D118&lt;1.55,B118&gt;=2.65,F118&gt;=1.5),4.025,IF(AND(H118&lt;13.935,A118&gt;=7.05,D118&gt;=1.55,B118&gt;=2.65,F118&gt;=1.5),6.12,IF(AND(H118&gt;=13.935,A118&gt;=7.05,D118&gt;=1.55,B118&gt;=2.65,F118&gt;=1.5),6.64,IF(AND(G118&gt;=0.858,G118&gt;=0.302,A118&gt;=4.35,B118&lt;3.55,A118&lt;5.05,F118&lt;1.5),1.3,IF(AND(H118&lt;6.543,D118&lt;0.3,A118&gt;=5.15,H118&lt;13.436,A118&gt;=5.05,F118&lt;1.5),1.4,IF(AND(H118&gt;=6.543,D118&lt;0.3,A118&gt;=5.15,H118&lt;13.436,A118&gt;=5.05,F118&lt;1.5),1.48,IF(AND(A118&lt;6.3,G118&gt;=0.395,G118&gt;=0.265,D118&lt;1.55,B118&gt;=2.65,F118&gt;=1.5),4.14,IF(AND(A118&gt;=6.3,G118&gt;=0.395,G118&gt;=0.265,D118&lt;1.55,B118&gt;=2.65,F118&gt;=1.5),4.767,IF(AND(G118&gt;=0.669,B118&lt;3.15,A118&lt;7.05,D118&gt;=1.55,B118&gt;=2.65,F118&gt;=1.5),5,IF(AND(H118&lt;9.459,G118&lt;0.858,G118&gt;=0.302,A118&gt;=4.35,B118&lt;3.55,A118&lt;5.05,F118&lt;1.5),1.4,IF(AND(H118&gt;=9.459,G118&lt;0.858,G118&gt;=0.302,A118&gt;=4.35,B118&lt;3.55,A118&lt;5.05,F118&lt;1.5),1.6,IF(AND(G118&gt;=0.433,G118&lt;0.669,B118&lt;3.15,A118&lt;7.05,D118&gt;=1.55,B118&gt;=2.65,F118&gt;=1.5),5.68,IF(AND(G118&lt;0.481,H118&lt;10.257,B118&gt;=3.15,A118&lt;7.05,D118&gt;=1.55,B118&gt;=2.65,F118&gt;=1.5),5.7,IF(AND(G118&gt;=0.481,H118&lt;10.257,B118&gt;=3.15,A118&lt;7.05,D118&gt;=1.55,B118&gt;=2.65,F118&gt;=1.5),5.9,IF(AND(D118&lt;2.15,H118&gt;=10.257,B118&gt;=3.15,A118&lt;7.05,D118&gt;=1.55,B118&gt;=2.65,F118&gt;=1.5),5.1,IF(AND(D118&gt;=2.15,H118&gt;=10.257,B118&gt;=3.15,A118&lt;7.05,D118&gt;=1.55,B118&gt;=2.65,F118&gt;=1.5),5.42,IF(AND(G118&lt;0.098,G118&lt;0.433,G118&lt;0.669,B118&lt;3.15,A118&lt;7.05,D118&gt;=1.55,B118&gt;=2.65,F118&gt;=1.5),5.567,IF(AND(D118&lt;1.8,G118&gt;=0.098,G118&lt;0.433,G118&lt;0.669,B118&lt;3.15,A118&lt;7.05,D118&gt;=1.55,B118&gt;=2.65,F118&gt;=1.5),5.033,IF(AND(G118&gt;=0.312,D118&gt;=1.8,G118&gt;=0.098,G118&lt;0.433,G118&lt;0.669,B118&lt;3.15,A118&lt;7.05,D118&gt;=1.55,B118&gt;=2.65,F118&gt;=1.5),5.4,IF(AND(H118&lt;9.002,G118&lt;0.312,D118&gt;=1.8,G118&gt;=0.098,G118&lt;0.433,G118&lt;0.669,B118&lt;3.15,A118&lt;7.05,D118&gt;=1.55,B118&gt;=2.65,F118&gt;=1.5),5.1,IF(AND(H118&gt;=9.002,G118&lt;0.312,D118&gt;=1.8,G118&gt;=0.098,G118&lt;0.433,G118&lt;0.669,B118&lt;3.15,A118&lt;7.05,D118&gt;=1.55,B118&gt;=2.65,F118&gt;=1.5),5.26,"shouldnthappen")))))))))))))))))))))))))))))))))</f>
        <v>5.42</v>
      </c>
      <c r="AJ118" s="1" t="n">
        <f aca="false">IF(AND(A118&gt;=5.25,D118&gt;=0.35,D118&lt;0.8),1.433,IF(AND(F118&gt;=2.5,H118&lt;6.927,D118&gt;=0.8),5.1,IF(AND(H118&lt;5.85,B118&lt;3.65,D118&lt;0.35,D118&lt;0.8),1,IF(AND(A118&lt;5.55,B118&gt;=3.65,D118&lt;0.35,D118&lt;0.8),1.5,IF(AND(A118&gt;=5.55,B118&gt;=3.65,D118&lt;0.35,D118&lt;0.8),1.7,IF(AND(H118&lt;7.949,A118&lt;5.25,D118&gt;=0.35,D118&lt;0.8),1.9,IF(AND(H118&gt;=7.949,A118&lt;5.25,D118&gt;=0.35,D118&lt;0.8),1.54,IF(AND(A118&lt;5.55,F118&lt;2.5,H118&lt;6.927,D118&gt;=0.8),3.98,IF(AND(A118&gt;=5.55,F118&lt;2.5,H118&lt;6.927,D118&gt;=0.8),4.1,IF(AND(A118&gt;=7.25,D118&gt;=1.55,H118&gt;=6.927,D118&gt;=0.8),6.65,IF(AND(A118&lt;5.75,D118&lt;1.2,D118&lt;1.55,H118&gt;=6.927,D118&gt;=0.8),3.62,IF(AND(A118&gt;=5.75,D118&lt;1.2,D118&lt;1.55,H118&gt;=6.927,D118&gt;=0.8),4.1,IF(AND(G118&lt;0.175,A118&lt;4.8,H118&gt;=5.85,B118&lt;3.65,D118&lt;0.35,D118&lt;0.8),1.5,IF(AND(G118&gt;=0.175,A118&lt;4.8,H118&gt;=5.85,B118&lt;3.65,D118&lt;0.35,D118&lt;0.8),1.3,IF(AND(A118&gt;=5.05,A118&gt;=4.8,H118&gt;=5.85,B118&lt;3.65,D118&lt;0.35,D118&lt;0.8),1.5,IF(AND(G118&gt;=0.735,A118&lt;6.25,D118&gt;=1.2,D118&lt;1.55,H118&gt;=6.927,D118&gt;=0.8),4,IF(AND(H118&lt;10.464,A118&lt;6.2,A118&lt;7.25,D118&gt;=1.55,H118&gt;=6.927,D118&gt;=0.8),5.1,IF(AND(H118&gt;=10.464,A118&lt;6.2,A118&lt;7.25,D118&gt;=1.55,H118&gt;=6.927,D118&gt;=0.8),4.9,IF(AND(G118&lt;0.418,A118&lt;5.05,A118&gt;=4.8,H118&gt;=5.85,B118&lt;3.65,D118&lt;0.35,D118&lt;0.8),1.48,IF(AND(G118&gt;=0.418,A118&lt;5.05,A118&gt;=4.8,H118&gt;=5.85,B118&lt;3.65,D118&lt;0.35,D118&lt;0.8),1.3,IF(AND(B118&lt;2.75,G118&lt;0.735,A118&lt;6.25,D118&gt;=1.2,D118&lt;1.55,H118&gt;=6.927,D118&gt;=0.8),4.35,IF(AND(H118&lt;15.422,D118&lt;1.45,A118&gt;=6.25,D118&gt;=1.2,D118&lt;1.55,H118&gt;=6.927,D118&gt;=0.8),4.375,IF(AND(H118&gt;=15.422,D118&lt;1.45,A118&gt;=6.25,D118&gt;=1.2,D118&lt;1.55,H118&gt;=6.927,D118&gt;=0.8),4.7,IF(AND(A118&lt;6.4,D118&gt;=1.45,A118&gt;=6.25,D118&gt;=1.2,D118&lt;1.55,H118&gt;=6.927,D118&gt;=0.8),5.1,IF(AND(G118&gt;=0.576,D118&lt;2.15,A118&gt;=6.2,A118&lt;7.25,D118&gt;=1.55,H118&gt;=6.927,D118&gt;=0.8),5.1,IF(AND(G118&lt;0.537,D118&gt;=2.15,A118&gt;=6.2,A118&lt;7.25,D118&gt;=1.55,H118&gt;=6.927,D118&gt;=0.8),5.533,IF(AND(G118&gt;=0.537,D118&gt;=2.15,A118&gt;=6.2,A118&lt;7.25,D118&gt;=1.55,H118&gt;=6.927,D118&gt;=0.8),5.9,IF(AND(D118&lt;1.45,B118&gt;=2.75,G118&lt;0.735,A118&lt;6.25,D118&gt;=1.2,D118&lt;1.55,H118&gt;=6.927,D118&gt;=0.8),4.6,IF(AND(D118&gt;=1.45,B118&gt;=2.75,G118&lt;0.735,A118&lt;6.25,D118&gt;=1.2,D118&lt;1.55,H118&gt;=6.927,D118&gt;=0.8),4.5,IF(AND(H118&lt;12.582,A118&gt;=6.4,D118&gt;=1.45,A118&gt;=6.25,D118&gt;=1.2,D118&lt;1.55,H118&gt;=6.927,D118&gt;=0.8),4.66,IF(AND(H118&gt;=12.582,A118&gt;=6.4,D118&gt;=1.45,A118&gt;=6.25,D118&gt;=1.2,D118&lt;1.55,H118&gt;=6.927,D118&gt;=0.8),4.9,IF(AND(B118&lt;2.75,G118&lt;0.576,D118&lt;2.15,A118&gt;=6.2,A118&lt;7.25,D118&gt;=1.55,H118&gt;=6.927,D118&gt;=0.8),5.3,IF(AND(G118&gt;=0.395,B118&gt;=2.75,G118&lt;0.576,D118&lt;2.15,A118&gt;=6.2,A118&lt;7.25,D118&gt;=1.55,H118&gt;=6.927,D118&gt;=0.8),5.6,IF(AND(D118&gt;=1.9,G118&lt;0.395,B118&gt;=2.75,G118&lt;0.576,D118&lt;2.15,A118&gt;=6.2,A118&lt;7.25,D118&gt;=1.55,H118&gt;=6.927,D118&gt;=0.8),5.333,IF(AND(B118&lt;2.95,D118&lt;1.9,G118&lt;0.395,B118&gt;=2.75,G118&lt;0.576,D118&lt;2.15,A118&gt;=6.2,A118&lt;7.25,D118&gt;=1.55,H118&gt;=6.927,D118&gt;=0.8),5.6,IF(AND(B118&gt;=2.95,D118&lt;1.9,G118&lt;0.395,B118&gt;=2.75,G118&lt;0.576,D118&lt;2.15,A118&gt;=6.2,A118&lt;7.25,D118&gt;=1.55,H118&gt;=6.927,D118&gt;=0.8),5.5,"shouldnthappen"))))))))))))))))))))))))))))))))))))</f>
        <v>5.533</v>
      </c>
      <c r="AK118" s="1" t="n">
        <f aca="false">IF(AND(H118&lt;5.85,B118&lt;3.65,F118&lt;1.5),1,IF(AND(B118&gt;=3.95,B118&gt;=3.65,F118&lt;1.5),1.433,IF(AND(A118&lt;5.15,F118&lt;2.5,F118&gt;=1.5),3.075,IF(AND(D118&gt;=0.35,H118&gt;=5.85,B118&lt;3.65,F118&lt;1.5),1.5,IF(AND(G118&lt;0.168,B118&lt;3.95,B118&gt;=3.65,F118&lt;1.5),1.7,IF(AND(H118&lt;5.767,A118&lt;7.25,F118&gt;=2.5,F118&gt;=1.5),4.5,IF(AND(D118&lt;1.9,A118&gt;=7.25,F118&gt;=2.5,F118&gt;=1.5),6.3,IF(AND(D118&gt;=1.9,A118&gt;=7.25,F118&gt;=2.5,F118&gt;=1.5),6.575,IF(AND(B118&lt;3.75,G118&gt;=0.168,B118&lt;3.95,B118&gt;=3.65,F118&lt;1.5),1.5,IF(AND(B118&gt;=3.75,G118&gt;=0.168,B118&lt;3.95,B118&gt;=3.65,F118&lt;1.5),1.6,IF(AND(D118&gt;=1.35,A118&lt;6.15,A118&gt;=5.15,F118&lt;2.5,F118&gt;=1.5),4.42,IF(AND(D118&lt;1.4,A118&gt;=6.15,A118&gt;=5.15,F118&lt;2.5,F118&gt;=1.5),4.5,IF(AND(D118&gt;=1.4,A118&gt;=6.15,A118&gt;=5.15,F118&lt;2.5,F118&gt;=1.5),4.675,IF(AND(D118&lt;0.15,H118&lt;11.218,D118&lt;0.35,H118&gt;=5.85,B118&lt;3.65,F118&lt;1.5),1.5,IF(AND(D118&lt;0.15,H118&gt;=11.218,D118&lt;0.35,H118&gt;=5.85,B118&lt;3.65,F118&lt;1.5),1.1,IF(AND(B118&lt;2.7,D118&lt;1.35,A118&lt;6.15,A118&gt;=5.15,F118&lt;2.5,F118&gt;=1.5),3.82,IF(AND(A118&lt;6.15,G118&gt;=0.755,H118&gt;=5.767,A118&lt;7.25,F118&gt;=2.5,F118&gt;=1.5),4.98,IF(AND(A118&gt;=6.15,G118&gt;=0.755,H118&gt;=5.767,A118&lt;7.25,F118&gt;=2.5,F118&gt;=1.5),5.3,IF(AND(B118&lt;3.4,D118&gt;=0.15,H118&lt;11.218,D118&lt;0.35,H118&gt;=5.85,B118&lt;3.65,F118&lt;1.5),1.4,IF(AND(B118&gt;=3.4,D118&gt;=0.15,H118&lt;11.218,D118&lt;0.35,H118&gt;=5.85,B118&lt;3.65,F118&lt;1.5),1.3,IF(AND(H118&lt;11.731,D118&gt;=0.15,H118&gt;=11.218,D118&lt;0.35,H118&gt;=5.85,B118&lt;3.65,F118&lt;1.5),1.2,IF(AND(H118&lt;9.053,B118&gt;=2.7,D118&lt;1.35,A118&lt;6.15,A118&gt;=5.15,F118&lt;2.5,F118&gt;=1.5),3.85,IF(AND(D118&gt;=2.1,B118&lt;2.85,G118&lt;0.755,H118&gt;=5.767,A118&lt;7.25,F118&gt;=2.5,F118&gt;=1.5),5.6,IF(AND(D118&gt;=2.45,B118&gt;=2.85,G118&lt;0.755,H118&gt;=5.767,A118&lt;7.25,F118&gt;=2.5,F118&gt;=1.5),5.8,IF(AND(B118&gt;=3.45,H118&gt;=11.731,D118&gt;=0.15,H118&gt;=11.218,D118&lt;0.35,H118&gt;=5.85,B118&lt;3.65,F118&lt;1.5),1.3,IF(AND(A118&lt;5.9,H118&gt;=9.053,B118&gt;=2.7,D118&lt;1.35,A118&lt;6.15,A118&gt;=5.15,F118&lt;2.5,F118&gt;=1.5),4.3,IF(AND(A118&gt;=5.9,H118&gt;=9.053,B118&gt;=2.7,D118&lt;1.35,A118&lt;6.15,A118&gt;=5.15,F118&lt;2.5,F118&gt;=1.5),4,IF(AND(G118&gt;=0.519,D118&lt;2.1,B118&lt;2.85,G118&lt;0.755,H118&gt;=5.767,A118&lt;7.25,F118&gt;=2.5,F118&gt;=1.5),4.9,IF(AND(A118&gt;=7.05,D118&lt;2.45,B118&gt;=2.85,G118&lt;0.755,H118&gt;=5.767,A118&lt;7.25,F118&gt;=2.5,F118&gt;=1.5),5.8,IF(AND(H118&lt;14.396,B118&lt;3.45,H118&gt;=11.731,D118&gt;=0.15,H118&gt;=11.218,D118&lt;0.35,H118&gt;=5.85,B118&lt;3.65,F118&lt;1.5),1.44,IF(AND(H118&gt;=14.396,B118&lt;3.45,H118&gt;=11.731,D118&gt;=0.15,H118&gt;=11.218,D118&lt;0.35,H118&gt;=5.85,B118&lt;3.65,F118&lt;1.5),1.3,IF(AND(G118&lt;0.282,G118&lt;0.519,D118&lt;2.1,B118&lt;2.85,G118&lt;0.755,H118&gt;=5.767,A118&lt;7.25,F118&gt;=2.5,F118&gt;=1.5),5.1,IF(AND(G118&gt;=0.282,G118&lt;0.519,D118&lt;2.1,B118&lt;2.85,G118&lt;0.755,H118&gt;=5.767,A118&lt;7.25,F118&gt;=2.5,F118&gt;=1.5),5.3,IF(AND(A118&lt;6.4,D118&lt;1.9,A118&lt;7.05,D118&lt;2.45,B118&gt;=2.85,G118&lt;0.755,H118&gt;=5.767,A118&lt;7.25,F118&gt;=2.5,F118&gt;=1.5),5.6,IF(AND(A118&gt;=6.4,D118&lt;1.9,A118&lt;7.05,D118&lt;2.45,B118&gt;=2.85,G118&lt;0.755,H118&gt;=5.767,A118&lt;7.25,F118&gt;=2.5,F118&gt;=1.5),5.5,IF(AND(H118&lt;8.884,D118&gt;=1.9,A118&lt;7.05,D118&lt;2.45,B118&gt;=2.85,G118&lt;0.755,H118&gt;=5.767,A118&lt;7.25,F118&gt;=2.5,F118&gt;=1.5),5.3,IF(AND(H118&gt;=8.884,D118&gt;=1.9,A118&lt;7.05,D118&lt;2.45,B118&gt;=2.85,G118&lt;0.755,H118&gt;=5.767,A118&lt;7.25,F118&gt;=2.5,F118&gt;=1.5),5.52,"shouldnthappen")))))))))))))))))))))))))))))))))))))</f>
        <v>5.52</v>
      </c>
      <c r="AL118" s="1" t="n">
        <f aca="false">IF(AND(H118&lt;5.85,A118&lt;5.05,D118&lt;0.8),1,IF(AND(B118&lt;3.35,A118&gt;=5.05,D118&lt;0.8),1.7,IF(AND(D118&gt;=2.45,F118&gt;=2.5,D118&gt;=0.8),6.05,IF(AND(H118&gt;=11.218,H118&gt;=5.85,A118&lt;5.05,D118&lt;0.8),1.28,IF(AND(G118&gt;=0.948,B118&gt;=3.35,A118&gt;=5.05,D118&lt;0.8),1.7,IF(AND(G118&gt;=0.423,H118&lt;11.218,H118&gt;=5.85,A118&lt;5.05,D118&lt;0.8),1.3,IF(AND(B118&lt;3.6,G118&lt;0.948,B118&gt;=3.35,A118&gt;=5.05,D118&lt;0.8),1.4,IF(AND(H118&lt;10.258,D118&lt;1.15,A118&lt;5.9,F118&lt;2.5,D118&gt;=0.8),3.36,IF(AND(H118&gt;=10.258,D118&lt;1.15,A118&lt;5.9,F118&lt;2.5,D118&gt;=0.8),3.9,IF(AND(A118&lt;5.3,D118&gt;=1.15,A118&lt;5.9,F118&lt;2.5,D118&gt;=0.8),3.9,IF(AND(D118&lt;1.55,B118&lt;2.75,A118&gt;=5.9,F118&lt;2.5,D118&gt;=0.8),4.64,IF(AND(D118&gt;=1.55,B118&lt;2.75,A118&gt;=5.9,F118&lt;2.5,D118&gt;=0.8),5.1,IF(AND(D118&gt;=1.6,B118&gt;=2.75,A118&gt;=5.9,F118&lt;2.5,D118&gt;=0.8),5,IF(AND(H118&lt;5.767,H118&lt;8.598,D118&lt;2.45,F118&gt;=2.5,D118&gt;=0.8),4.5,IF(AND(A118&lt;6.25,H118&gt;=8.598,D118&lt;2.45,F118&gt;=2.5,D118&gt;=0.8),5.02,IF(AND(B118&lt;3.55,G118&lt;0.423,H118&lt;11.218,H118&gt;=5.85,A118&lt;5.05,D118&lt;0.8),1.525,IF(AND(B118&gt;=3.55,G118&lt;0.423,H118&lt;11.218,H118&gt;=5.85,A118&lt;5.05,D118&lt;0.8),1.4,IF(AND(H118&gt;=13.932,B118&gt;=3.6,G118&lt;0.948,B118&gt;=3.35,A118&gt;=5.05,D118&lt;0.8),1.65,IF(AND(G118&gt;=0.652,A118&gt;=5.3,D118&gt;=1.15,A118&lt;5.9,F118&lt;2.5,D118&gt;=0.8),3.8,IF(AND(D118&lt;1.35,D118&lt;1.6,B118&gt;=2.75,A118&gt;=5.9,F118&lt;2.5,D118&gt;=0.8),4.42,IF(AND(H118&lt;6.656,H118&gt;=5.767,H118&lt;8.598,D118&lt;2.45,F118&gt;=2.5,D118&gt;=0.8),5.033,IF(AND(H118&gt;=6.656,H118&gt;=5.767,H118&lt;8.598,D118&lt;2.45,F118&gt;=2.5,D118&gt;=0.8),5.1,IF(AND(G118&gt;=0.885,A118&gt;=6.25,H118&gt;=8.598,D118&lt;2.45,F118&gt;=2.5,D118&gt;=0.8),5.2,IF(AND(H118&lt;6.926,H118&lt;13.932,B118&gt;=3.6,G118&lt;0.948,B118&gt;=3.35,A118&gt;=5.05,D118&lt;0.8),1.433,IF(AND(H118&gt;=6.926,H118&lt;13.932,B118&gt;=3.6,G118&lt;0.948,B118&gt;=3.35,A118&gt;=5.05,D118&lt;0.8),1.5,IF(AND(A118&lt;5.65,G118&lt;0.652,A118&gt;=5.3,D118&gt;=1.15,A118&lt;5.9,F118&lt;2.5,D118&gt;=0.8),4.36,IF(AND(A118&gt;=5.65,G118&lt;0.652,A118&gt;=5.3,D118&gt;=1.15,A118&lt;5.9,F118&lt;2.5,D118&gt;=0.8),4.2,IF(AND(H118&gt;=13.561,D118&gt;=1.35,D118&lt;1.6,B118&gt;=2.75,A118&gt;=5.9,F118&lt;2.5,D118&gt;=0.8),4.767,IF(AND(H118&lt;9.091,G118&lt;0.885,A118&gt;=6.25,H118&gt;=8.598,D118&lt;2.45,F118&gt;=2.5,D118&gt;=0.8),6.3,IF(AND(H118&gt;=12.206,H118&lt;13.561,D118&gt;=1.35,D118&lt;1.6,B118&gt;=2.75,A118&gt;=5.9,F118&lt;2.5,D118&gt;=0.8),4.4,IF(AND(D118&gt;=2.25,H118&gt;=9.091,G118&lt;0.885,A118&gt;=6.25,H118&gt;=8.598,D118&lt;2.45,F118&gt;=2.5,D118&gt;=0.8),5.9,IF(AND(B118&lt;3.05,H118&lt;12.206,H118&lt;13.561,D118&gt;=1.35,D118&lt;1.6,B118&gt;=2.75,A118&gt;=5.9,F118&lt;2.5,D118&gt;=0.8),4.6,IF(AND(B118&gt;=3.05,H118&lt;12.206,H118&lt;13.561,D118&gt;=1.35,D118&lt;1.6,B118&gt;=2.75,A118&gt;=5.9,F118&lt;2.5,D118&gt;=0.8),4.7,IF(AND(G118&gt;=0.596,D118&lt;2.25,H118&gt;=9.091,G118&lt;0.885,A118&gt;=6.25,H118&gt;=8.598,D118&lt;2.45,F118&gt;=2.5,D118&gt;=0.8),5.1,IF(AND(G118&gt;=0.379,G118&lt;0.596,D118&lt;2.25,H118&gt;=9.091,G118&lt;0.885,A118&gt;=6.25,H118&gt;=8.598,D118&lt;2.45,F118&gt;=2.5,D118&gt;=0.8),5.767,IF(AND(D118&lt;2.15,G118&lt;0.379,G118&lt;0.596,D118&lt;2.25,H118&gt;=9.091,G118&lt;0.885,A118&gt;=6.25,H118&gt;=8.598,D118&lt;2.45,F118&gt;=2.5,D118&gt;=0.8),5.4,IF(AND(D118&gt;=2.15,G118&lt;0.379,G118&lt;0.596,D118&lt;2.25,H118&gt;=9.091,G118&lt;0.885,A118&gt;=6.25,H118&gt;=8.598,D118&lt;2.45,F118&gt;=2.5,D118&gt;=0.8),5.6,"shouldnthappen")))))))))))))))))))))))))))))))))))))</f>
        <v>5.9</v>
      </c>
      <c r="AM118" s="1" t="n">
        <f aca="false">IF(AND(H118&lt;5.245,D118&lt;0.8),1,IF(AND(A118&lt;4.5,H118&gt;=5.245,D118&lt;0.8),1.35,IF(AND(D118&gt;=0.5,A118&gt;=4.5,H118&gt;=5.245,D118&lt;0.8),1.6,IF(AND(H118&lt;7.25,B118&lt;2.6,A118&lt;6.15,D118&gt;=0.8),4.375,IF(AND(H118&gt;=7.25,B118&lt;2.6,A118&lt;6.15,D118&gt;=0.8),3.075,IF(AND(H118&lt;13.935,A118&gt;=7.05,A118&gt;=6.15,D118&gt;=0.8),6.067,IF(AND(H118&gt;=13.935,A118&gt;=7.05,A118&gt;=6.15,D118&gt;=0.8),6.525,IF(AND(G118&gt;=0.948,D118&lt;0.5,A118&gt;=4.5,H118&gt;=5.245,D118&lt;0.8),1.7,IF(AND(G118&lt;0.568,D118&gt;=1.55,B118&gt;=2.6,A118&lt;6.15,D118&gt;=0.8),5.1,IF(AND(G118&gt;=0.568,D118&gt;=1.55,B118&gt;=2.6,A118&lt;6.15,D118&gt;=0.8),5,IF(AND(A118&gt;=6.6,B118&gt;=3.15,A118&lt;7.05,A118&gt;=6.15,D118&gt;=0.8),5.78,IF(AND(G118&lt;0.165,G118&lt;0.273,D118&lt;1.55,B118&gt;=2.6,A118&lt;6.15,D118&gt;=0.8),4.1,IF(AND(G118&gt;=0.165,G118&lt;0.273,D118&lt;1.55,B118&gt;=2.6,A118&lt;6.15,D118&gt;=0.8),4.5,IF(AND(D118&lt;1.35,G118&gt;=0.273,D118&lt;1.55,B118&gt;=2.6,A118&lt;6.15,D118&gt;=0.8),4.08,IF(AND(D118&gt;=1.35,G118&gt;=0.273,D118&lt;1.55,B118&gt;=2.6,A118&lt;6.15,D118&gt;=0.8),4.4,IF(AND(D118&lt;1.45,F118&lt;2.5,B118&lt;3.15,A118&lt;7.05,A118&gt;=6.15,D118&gt;=0.8),4.38,IF(AND(D118&gt;=1.45,F118&lt;2.5,B118&lt;3.15,A118&lt;7.05,A118&gt;=6.15,D118&gt;=0.8),4.75,IF(AND(D118&gt;=2.25,F118&gt;=2.5,B118&lt;3.15,A118&lt;7.05,A118&gt;=6.15,D118&gt;=0.8),5.16,IF(AND(H118&lt;11.488,A118&lt;6.6,B118&gt;=3.15,A118&lt;7.05,A118&gt;=6.15,D118&gt;=0.8),6,IF(AND(H118&gt;=14.396,D118&lt;0.25,G118&lt;0.948,D118&lt;0.5,A118&gt;=4.5,H118&gt;=5.245,D118&lt;0.8),1.3,IF(AND(A118&gt;=5.55,D118&gt;=0.25,G118&lt;0.948,D118&lt;0.5,A118&gt;=4.5,H118&gt;=5.245,D118&lt;0.8),1.7,IF(AND(D118&lt;1.85,D118&lt;2.25,F118&gt;=2.5,B118&lt;3.15,A118&lt;7.05,A118&gt;=6.15,D118&gt;=0.8),5.6,IF(AND(G118&lt;0.669,H118&gt;=11.488,A118&lt;6.6,B118&gt;=3.15,A118&lt;7.05,A118&gt;=6.15,D118&gt;=0.8),4.7,IF(AND(G118&gt;=0.669,H118&gt;=11.488,A118&lt;6.6,B118&gt;=3.15,A118&lt;7.05,A118&gt;=6.15,D118&gt;=0.8),5.22,IF(AND(H118&lt;6.543,H118&lt;14.396,D118&lt;0.25,G118&lt;0.948,D118&lt;0.5,A118&gt;=4.5,H118&gt;=5.245,D118&lt;0.8),1.4,IF(AND(A118&lt;4.95,A118&lt;5.55,D118&gt;=0.25,G118&lt;0.948,D118&lt;0.5,A118&gt;=4.5,H118&gt;=5.245,D118&lt;0.8),1.4,IF(AND(A118&gt;=4.95,A118&lt;5.55,D118&gt;=0.25,G118&lt;0.948,D118&lt;0.5,A118&gt;=4.5,H118&gt;=5.245,D118&lt;0.8),1.48,IF(AND(H118&lt;10.667,D118&gt;=1.85,D118&lt;2.25,F118&gt;=2.5,B118&lt;3.15,A118&lt;7.05,A118&gt;=6.15,D118&gt;=0.8),5.25,IF(AND(H118&gt;=10.667,D118&gt;=1.85,D118&lt;2.25,F118&gt;=2.5,B118&lt;3.15,A118&lt;7.05,A118&gt;=6.15,D118&gt;=0.8),5.55,IF(AND(G118&lt;0.063,H118&gt;=6.543,H118&lt;14.396,D118&lt;0.25,G118&lt;0.948,D118&lt;0.5,A118&gt;=4.5,H118&gt;=5.245,D118&lt;0.8),1.4,IF(AND(H118&lt;9.212,G118&gt;=0.063,H118&gt;=6.543,H118&lt;14.396,D118&lt;0.25,G118&lt;0.948,D118&lt;0.5,A118&gt;=4.5,H118&gt;=5.245,D118&lt;0.8),1.475,IF(AND(H118&gt;=9.212,G118&gt;=0.063,H118&gt;=6.543,H118&lt;14.396,D118&lt;0.25,G118&lt;0.948,D118&lt;0.5,A118&gt;=4.5,H118&gt;=5.245,D118&lt;0.8),1.5,"shouldnthappen"))))))))))))))))))))))))))))))))</f>
        <v>6</v>
      </c>
      <c r="AN118" s="1" t="n">
        <f aca="false">IF(AND(D118&lt;0.7,A118&gt;=5.55),1.633,IF(AND(G118&lt;0.38,B118&lt;2.8,A118&lt;5.55),4.3,IF(AND(G118&gt;=0.38,B118&lt;2.8,A118&lt;5.55),3.325,IF(AND(D118&gt;=0.35,B118&gt;=2.8,A118&lt;5.55),1.6,IF(AND(B118&gt;=3.4,A118&lt;4.8,D118&lt;0.35,B118&gt;=2.8,A118&lt;5.55),1,IF(AND(H118&gt;=11.789,A118&lt;5.9,D118&lt;1.55,D118&gt;=0.7,A118&gt;=5.55),4.325,IF(AND(F118&gt;=2.5,A118&gt;=5.9,D118&lt;1.55,D118&gt;=0.7,A118&gt;=5.55),5.05,IF(AND(D118&lt;1.9,A118&gt;=7.25,D118&gt;=1.55,D118&gt;=0.7,A118&gt;=5.55),6.3,IF(AND(D118&gt;=1.9,A118&gt;=7.25,D118&gt;=1.55,D118&gt;=0.7,A118&gt;=5.55),6.4,IF(AND(A118&lt;4.35,B118&lt;3.4,A118&lt;4.8,D118&lt;0.35,B118&gt;=2.8,A118&lt;5.55),1.1,IF(AND(G118&gt;=0.934,B118&lt;3.45,A118&gt;=4.8,D118&lt;0.35,B118&gt;=2.8,A118&lt;5.55),1.7,IF(AND(H118&gt;=14.877,B118&gt;=3.45,A118&gt;=4.8,D118&lt;0.35,B118&gt;=2.8,A118&lt;5.55),1.3,IF(AND(B118&lt;2.6,H118&lt;11.789,A118&lt;5.9,D118&lt;1.55,D118&gt;=0.7,A118&gt;=5.55),3.9,IF(AND(B118&gt;=2.6,H118&lt;11.789,A118&lt;5.9,D118&lt;1.55,D118&gt;=0.7,A118&gt;=5.55),4.26,IF(AND(A118&lt;6.6,F118&lt;2.5,A118&gt;=5.9,D118&lt;1.55,D118&gt;=0.7,A118&gt;=5.55),4.625,IF(AND(A118&gt;=6.6,F118&lt;2.5,A118&gt;=5.9,D118&lt;1.55,D118&gt;=0.7,A118&gt;=5.55),4.475,IF(AND(B118&lt;2.6,D118&lt;2.05,A118&lt;7.25,D118&gt;=1.55,D118&gt;=0.7,A118&gt;=5.55),5.8,IF(AND(G118&gt;=0.743,D118&gt;=2.05,A118&lt;7.25,D118&gt;=1.55,D118&gt;=0.7,A118&gt;=5.55),5.1,IF(AND(G118&lt;0.422,A118&gt;=4.35,B118&lt;3.4,A118&lt;4.8,D118&lt;0.35,B118&gt;=2.8,A118&lt;5.55),1.367,IF(AND(G118&gt;=0.422,A118&gt;=4.35,B118&lt;3.4,A118&lt;4.8,D118&lt;0.35,B118&gt;=2.8,A118&lt;5.55),1.3,IF(AND(A118&lt;5.05,G118&lt;0.934,B118&lt;3.45,A118&gt;=4.8,D118&lt;0.35,B118&gt;=2.8,A118&lt;5.55),1.525,IF(AND(A118&gt;=5.05,G118&lt;0.934,B118&lt;3.45,A118&gt;=4.8,D118&lt;0.35,B118&gt;=2.8,A118&lt;5.55),1.5,IF(AND(G118&gt;=0.585,H118&lt;14.877,B118&gt;=3.45,A118&gt;=4.8,D118&lt;0.35,B118&gt;=2.8,A118&lt;5.55),1.54,IF(AND(G118&gt;=0.537,G118&lt;0.743,D118&gt;=2.05,A118&lt;7.25,D118&gt;=1.55,D118&gt;=0.7,A118&gt;=5.55),5.833,IF(AND(D118&gt;=0.25,G118&lt;0.585,H118&lt;14.877,B118&gt;=3.45,A118&gt;=4.8,D118&lt;0.35,B118&gt;=2.8,A118&lt;5.55),1.367,IF(AND(D118&lt;1.75,H118&lt;13.795,B118&gt;=2.6,D118&lt;2.05,A118&lt;7.25,D118&gt;=1.55,D118&gt;=0.7,A118&gt;=5.55),5.45,IF(AND(B118&lt;2.85,H118&gt;=13.795,B118&gt;=2.6,D118&lt;2.05,A118&lt;7.25,D118&gt;=1.55,D118&gt;=0.7,A118&gt;=5.55),5.1,IF(AND(B118&gt;=2.85,H118&gt;=13.795,B118&gt;=2.6,D118&lt;2.05,A118&lt;7.25,D118&gt;=1.55,D118&gt;=0.7,A118&gt;=5.55),4.82,IF(AND(G118&lt;0.353,G118&lt;0.537,G118&lt;0.743,D118&gt;=2.05,A118&lt;7.25,D118&gt;=1.55,D118&gt;=0.7,A118&gt;=5.55),5.425,IF(AND(G118&gt;=0.353,G118&lt;0.537,G118&lt;0.743,D118&gt;=2.05,A118&lt;7.25,D118&gt;=1.55,D118&gt;=0.7,A118&gt;=5.55),5.62,IF(AND(G118&lt;0.311,D118&lt;0.25,G118&lt;0.585,H118&lt;14.877,B118&gt;=3.45,A118&gt;=4.8,D118&lt;0.35,B118&gt;=2.8,A118&lt;5.55),1.5,IF(AND(G118&gt;=0.311,D118&lt;0.25,G118&lt;0.585,H118&lt;14.877,B118&gt;=3.45,A118&gt;=4.8,D118&lt;0.35,B118&gt;=2.8,A118&lt;5.55),1.4,IF(AND(B118&gt;=3.1,D118&gt;=1.75,H118&lt;13.795,B118&gt;=2.6,D118&lt;2.05,A118&lt;7.25,D118&gt;=1.55,D118&gt;=0.7,A118&gt;=5.55),5.1,IF(AND(B118&lt;2.85,B118&lt;3.1,D118&gt;=1.75,H118&lt;13.795,B118&gt;=2.6,D118&lt;2.05,A118&lt;7.25,D118&gt;=1.55,D118&gt;=0.7,A118&gt;=5.55),5.2,IF(AND(B118&gt;=2.85,B118&lt;3.1,D118&gt;=1.75,H118&lt;13.795,B118&gt;=2.6,D118&lt;2.05,A118&lt;7.25,D118&gt;=1.55,D118&gt;=0.7,A118&gt;=5.55),5.2,"shouldnthappen")))))))))))))))))))))))))))))))))))</f>
        <v>5.425</v>
      </c>
      <c r="AO118" s="1" t="n">
        <f aca="false">IF(AND(H118&gt;=14.529,G118&lt;0.633,D118&lt;0.8),1.3,IF(AND(A118&lt;5.05,G118&gt;=0.633,D118&lt;0.8),1.35,IF(AND(H118&gt;=14.379,H118&lt;14.529,G118&lt;0.633,D118&lt;0.8),1.7,IF(AND(B118&lt;3.35,A118&gt;=5.05,G118&gt;=0.633,D118&lt;0.8),1.7,IF(AND(D118&gt;=1.45,A118&lt;5.95,F118&lt;2.5,D118&gt;=0.8),4.5,IF(AND(D118&lt;1.35,A118&gt;=5.95,F118&lt;2.5,D118&gt;=0.8),4,IF(AND(D118&lt;1.85,G118&gt;=0.845,F118&gt;=2.5,D118&gt;=0.8),4.8,IF(AND(B118&gt;=4.3,H118&lt;14.379,H118&lt;14.529,G118&lt;0.633,D118&lt;0.8),1.5,IF(AND(A118&lt;5.25,B118&gt;=3.35,A118&gt;=5.05,G118&gt;=0.633,D118&lt;0.8),1.55,IF(AND(A118&gt;=5.25,B118&gt;=3.35,A118&gt;=5.05,G118&gt;=0.633,D118&lt;0.8),1.633,IF(AND(A118&lt;5.05,D118&lt;1.45,A118&lt;5.95,F118&lt;2.5,D118&gt;=0.8),3.3,IF(AND(G118&lt;0.293,D118&gt;=1.35,A118&gt;=5.95,F118&lt;2.5,D118&gt;=0.8),5,IF(AND(A118&gt;=6.6,D118&lt;2.05,G118&lt;0.845,F118&gt;=2.5,D118&gt;=0.8),5.8,IF(AND(B118&lt;3.05,D118&gt;=2.05,G118&lt;0.845,F118&gt;=2.5,D118&gt;=0.8),6.15,IF(AND(B118&lt;2.9,D118&gt;=1.85,G118&gt;=0.845,F118&gt;=2.5,D118&gt;=0.8),5.1,IF(AND(B118&gt;=2.9,D118&gt;=1.85,G118&gt;=0.845,F118&gt;=2.5,D118&gt;=0.8),5.2,IF(AND(B118&gt;=3.8,B118&lt;4.3,H118&lt;14.379,H118&lt;14.529,G118&lt;0.633,D118&lt;0.8),1.333,IF(AND(A118&lt;6.25,G118&gt;=0.293,D118&gt;=1.35,A118&gt;=5.95,F118&lt;2.5,D118&gt;=0.8),4.6,IF(AND(H118&lt;10.351,A118&lt;6.6,D118&lt;2.05,G118&lt;0.845,F118&gt;=2.5,D118&gt;=0.8),5.4,IF(AND(G118&gt;=0.364,B118&gt;=3.05,D118&gt;=2.05,G118&lt;0.845,F118&gt;=2.5,D118&gt;=0.8),5.66,IF(AND(G118&gt;=0.447,B118&lt;3.8,B118&lt;4.3,H118&lt;14.379,H118&lt;14.529,G118&lt;0.633,D118&lt;0.8),1.3,IF(AND(H118&lt;6.247,A118&lt;5.65,A118&gt;=5.05,D118&lt;1.45,A118&lt;5.95,F118&lt;2.5,D118&gt;=0.8),4.033,IF(AND(D118&lt;1.25,A118&gt;=5.65,A118&gt;=5.05,D118&lt;1.45,A118&lt;5.95,F118&lt;2.5,D118&gt;=0.8),3.88,IF(AND(D118&gt;=1.25,A118&gt;=5.65,A118&gt;=5.05,D118&lt;1.45,A118&lt;5.95,F118&lt;2.5,D118&gt;=0.8),4.35,IF(AND(B118&lt;2.65,A118&gt;=6.25,G118&gt;=0.293,D118&gt;=1.35,A118&gt;=5.95,F118&lt;2.5,D118&gt;=0.8),4.9,IF(AND(B118&lt;2.75,H118&gt;=10.351,A118&lt;6.6,D118&lt;2.05,G118&lt;0.845,F118&gt;=2.5,D118&gt;=0.8),5.1,IF(AND(B118&gt;=2.75,H118&gt;=10.351,A118&lt;6.6,D118&lt;2.05,G118&lt;0.845,F118&gt;=2.5,D118&gt;=0.8),4.95,IF(AND(B118&lt;3.15,G118&lt;0.364,B118&gt;=3.05,D118&gt;=2.05,G118&lt;0.845,F118&gt;=2.5,D118&gt;=0.8),5.28,IF(AND(B118&gt;=3.15,G118&lt;0.364,B118&gt;=3.05,D118&gt;=2.05,G118&lt;0.845,F118&gt;=2.5,D118&gt;=0.8),5.5,IF(AND(H118&lt;9.212,G118&lt;0.447,B118&lt;3.8,B118&lt;4.3,H118&lt;14.379,H118&lt;14.529,G118&lt;0.633,D118&lt;0.8),1.4,IF(AND(G118&lt;0.356,H118&gt;=6.247,A118&lt;5.65,A118&gt;=5.05,D118&lt;1.45,A118&lt;5.95,F118&lt;2.5,D118&gt;=0.8),4.2,IF(AND(B118&lt;3,B118&gt;=2.65,A118&gt;=6.25,G118&gt;=0.293,D118&gt;=1.35,A118&gt;=5.95,F118&lt;2.5,D118&gt;=0.8),4.6,IF(AND(B118&gt;=3,B118&gt;=2.65,A118&gt;=6.25,G118&gt;=0.293,D118&gt;=1.35,A118&gt;=5.95,F118&lt;2.5,D118&gt;=0.8),4.7,IF(AND(A118&lt;5.05,H118&gt;=9.212,G118&lt;0.447,B118&lt;3.8,B118&lt;4.3,H118&lt;14.379,H118&lt;14.529,G118&lt;0.633,D118&lt;0.8),1.533,IF(AND(A118&gt;=5.05,H118&gt;=9.212,G118&lt;0.447,B118&lt;3.8,B118&lt;4.3,H118&lt;14.379,H118&lt;14.529,G118&lt;0.633,D118&lt;0.8),1.425,IF(AND(A118&lt;5.35,G118&gt;=0.356,H118&gt;=6.247,A118&lt;5.65,A118&gt;=5.05,D118&lt;1.45,A118&lt;5.95,F118&lt;2.5,D118&gt;=0.8),3.9,IF(AND(A118&gt;=5.35,G118&gt;=0.356,H118&gt;=6.247,A118&lt;5.65,A118&gt;=5.05,D118&lt;1.45,A118&lt;5.95,F118&lt;2.5,D118&gt;=0.8),3.72,"shouldnthappen")))))))))))))))))))))))))))))))))))))</f>
        <v>5.5</v>
      </c>
      <c r="AP118" s="1" t="n">
        <f aca="false">IF(AND(F118&gt;=1.5,A118&lt;5.55),3.84,IF(AND(G118&gt;=0.52,A118&lt;4.75,F118&lt;1.5,A118&lt;5.55),1.16,IF(AND(A118&lt;5.65,A118&lt;5.85,D118&lt;1.55,A118&gt;=5.55),4.2,IF(AND(A118&gt;=5.65,A118&lt;5.85,D118&lt;1.55,A118&gt;=5.55),3.167,IF(AND(G118&gt;=0.798,A118&gt;=5.85,D118&lt;1.55,A118&gt;=5.55),4,IF(AND(F118&lt;2.5,H118&lt;14.1,D118&gt;=1.55,A118&gt;=5.55),4.84,IF(AND(A118&lt;7.2,H118&gt;=14.1,D118&gt;=1.55,A118&gt;=5.55),5.633,IF(AND(A118&gt;=7.2,H118&gt;=14.1,D118&gt;=1.55,A118&gt;=5.55),6.6,IF(AND(G118&lt;0.161,G118&lt;0.52,A118&lt;4.75,F118&lt;1.5,A118&lt;5.55),1.5,IF(AND(D118&gt;=0.5,G118&lt;0.676,A118&gt;=4.75,F118&lt;1.5,A118&lt;5.55),1.6,IF(AND(H118&lt;11.016,G118&gt;=0.676,A118&gt;=4.75,F118&lt;1.5,A118&lt;5.55),1.75,IF(AND(G118&lt;0.209,G118&lt;0.798,A118&gt;=5.85,D118&lt;1.55,A118&gt;=5.55),4.5,IF(AND(G118&gt;=0.74,F118&gt;=2.5,H118&lt;14.1,D118&gt;=1.55,A118&gt;=5.55),6.225,IF(AND(B118&lt;2.95,G118&gt;=0.161,G118&lt;0.52,A118&lt;4.75,F118&lt;1.5,A118&lt;5.55),1.4,IF(AND(B118&gt;=2.95,G118&gt;=0.161,G118&lt;0.52,A118&lt;4.75,F118&lt;1.5,A118&lt;5.55),1.34,IF(AND(B118&lt;3.15,D118&lt;0.5,G118&lt;0.676,A118&gt;=4.75,F118&lt;1.5,A118&lt;5.55),1.52,IF(AND(D118&lt;0.25,H118&gt;=11.016,G118&gt;=0.676,A118&gt;=4.75,F118&lt;1.5,A118&lt;5.55),1.567,IF(AND(D118&gt;=0.25,H118&gt;=11.016,G118&gt;=0.676,A118&gt;=4.75,F118&lt;1.5,A118&lt;5.55),1.5,IF(AND(H118&lt;7.47,G118&gt;=0.209,G118&lt;0.798,A118&gt;=5.85,D118&lt;1.55,A118&gt;=5.55),5.05,IF(AND(B118&lt;2.85,G118&lt;0.74,F118&gt;=2.5,H118&lt;14.1,D118&gt;=1.55,A118&gt;=5.55),5.35,IF(AND(B118&lt;3.3,B118&gt;=3.15,D118&lt;0.5,G118&lt;0.676,A118&gt;=4.75,F118&lt;1.5,A118&lt;5.55),1.2,IF(AND(D118&lt;1.45,H118&gt;=7.47,G118&gt;=0.209,G118&lt;0.798,A118&gt;=5.85,D118&lt;1.55,A118&gt;=5.55),4.66,IF(AND(D118&gt;=1.45,H118&gt;=7.47,G118&gt;=0.209,G118&lt;0.798,A118&gt;=5.85,D118&lt;1.55,A118&gt;=5.55),4.64,IF(AND(A118&gt;=7.05,B118&gt;=2.85,G118&lt;0.74,F118&gt;=2.5,H118&lt;14.1,D118&gt;=1.55,A118&gt;=5.55),5.8,IF(AND(B118&gt;=3.25,A118&lt;7.05,B118&gt;=2.85,G118&lt;0.74,F118&gt;=2.5,H118&lt;14.1,D118&gt;=1.55,A118&gt;=5.55),5.7,IF(AND(H118&gt;=13.641,D118&lt;0.25,B118&gt;=3.3,B118&gt;=3.15,D118&lt;0.5,G118&lt;0.676,A118&gt;=4.75,F118&lt;1.5,A118&lt;5.55),1.3,IF(AND(D118&lt;0.35,D118&gt;=0.25,B118&gt;=3.3,B118&gt;=3.15,D118&lt;0.5,G118&lt;0.676,A118&gt;=4.75,F118&lt;1.5,A118&lt;5.55),1.367,IF(AND(D118&gt;=0.35,D118&gt;=0.25,B118&gt;=3.3,B118&gt;=3.15,D118&lt;0.5,G118&lt;0.676,A118&gt;=4.75,F118&lt;1.5,A118&lt;5.55),1.3,IF(AND(A118&lt;6.35,B118&lt;3.25,A118&lt;7.05,B118&gt;=2.85,G118&lt;0.74,F118&gt;=2.5,H118&lt;14.1,D118&gt;=1.55,A118&gt;=5.55),5.6,IF(AND(A118&gt;=6.35,B118&lt;3.25,A118&lt;7.05,B118&gt;=2.85,G118&lt;0.74,F118&gt;=2.5,H118&lt;14.1,D118&gt;=1.55,A118&gt;=5.55),5.325,IF(AND(A118&lt;5.1,H118&lt;13.641,D118&lt;0.25,B118&gt;=3.3,B118&gt;=3.15,D118&lt;0.5,G118&lt;0.676,A118&gt;=4.75,F118&lt;1.5,A118&lt;5.55),1.4,IF(AND(H118&gt;=11.031,A118&gt;=5.1,H118&lt;13.641,D118&lt;0.25,B118&gt;=3.3,B118&gt;=3.15,D118&lt;0.5,G118&lt;0.676,A118&gt;=4.75,F118&lt;1.5,A118&lt;5.55),1.4,IF(AND(A118&lt;5.45,H118&lt;11.031,A118&gt;=5.1,H118&lt;13.641,D118&lt;0.25,B118&gt;=3.3,B118&gt;=3.15,D118&lt;0.5,G118&lt;0.676,A118&gt;=4.75,F118&lt;1.5,A118&lt;5.55),1.5,IF(AND(A118&gt;=5.45,H118&lt;11.031,A118&gt;=5.1,H118&lt;13.641,D118&lt;0.25,B118&gt;=3.3,B118&gt;=3.15,D118&lt;0.5,G118&lt;0.676,A118&gt;=4.75,F118&lt;1.5,A118&lt;5.55),1.4,"shouldnthappen"))))))))))))))))))))))))))))))))))</f>
        <v>5.325</v>
      </c>
      <c r="AQ118" s="1" t="n">
        <f aca="false">IF(AND(H118&lt;6.926,D118&gt;=0.35,F118&lt;1.5),1.9,IF(AND(G118&gt;=0.869,D118&gt;=1.75,F118&gt;=1.5),5.15,IF(AND(A118&lt;4.35,A118&lt;5.05,D118&lt;0.35,F118&lt;1.5),1.1,IF(AND(H118&lt;6.089,A118&gt;=5.05,D118&lt;0.35,F118&lt;1.5),1.7,IF(AND(H118&gt;=13.089,H118&gt;=6.926,D118&gt;=0.35,F118&lt;1.5),1.3,IF(AND(G118&lt;0.695,D118&lt;1.15,D118&lt;1.75,F118&gt;=1.5),3.62,IF(AND(G118&gt;=0.695,D118&lt;1.15,D118&lt;1.75,F118&gt;=1.5),3,IF(AND(G118&gt;=0.585,H118&gt;=6.089,A118&gt;=5.05,D118&lt;0.35,F118&lt;1.5),1.5,IF(AND(H118&lt;9.582,H118&lt;13.089,H118&gt;=6.926,D118&gt;=0.35,F118&lt;1.5),1.5,IF(AND(H118&gt;=9.582,H118&lt;13.089,H118&gt;=6.926,D118&gt;=0.35,F118&lt;1.5),1.6,IF(AND(D118&lt;1.35,H118&lt;9.349,D118&gt;=1.15,D118&lt;1.75,F118&gt;=1.5),3.867,IF(AND(D118&lt;2.05,A118&lt;7.05,G118&lt;0.869,D118&gt;=1.75,F118&gt;=1.5),4.9,IF(AND(B118&gt;=3.3,A118&gt;=7.05,G118&lt;0.869,D118&gt;=1.75,F118&gt;=1.5),6.1,IF(AND(G118&lt;0.347,H118&lt;11.218,A118&gt;=4.35,A118&lt;5.05,D118&lt;0.35,F118&lt;1.5),1.4,IF(AND(G118&gt;=0.347,H118&lt;11.218,A118&gt;=4.35,A118&lt;5.05,D118&lt;0.35,F118&lt;1.5),1.5,IF(AND(G118&gt;=0.265,H118&gt;=11.218,A118&gt;=4.35,A118&lt;5.05,D118&lt;0.35,F118&lt;1.5),1.45,IF(AND(A118&gt;=5.4,G118&lt;0.585,H118&gt;=6.089,A118&gt;=5.05,D118&lt;0.35,F118&lt;1.5),1.35,IF(AND(B118&gt;=2.9,D118&gt;=1.35,H118&lt;9.349,D118&gt;=1.15,D118&lt;1.75,F118&gt;=1.5),4.6,IF(AND(D118&gt;=1.35,A118&lt;6.15,H118&gt;=9.349,D118&gt;=1.15,D118&lt;1.75,F118&gt;=1.5),4.54,IF(AND(H118&lt;10.927,A118&gt;=6.15,H118&gt;=9.349,D118&gt;=1.15,D118&lt;1.75,F118&gt;=1.5),4.3,IF(AND(G118&lt;0.512,D118&gt;=2.05,A118&lt;7.05,G118&lt;0.869,D118&gt;=1.75,F118&gt;=1.5),5.533,IF(AND(G118&gt;=0.512,D118&gt;=2.05,A118&lt;7.05,G118&lt;0.869,D118&gt;=1.75,F118&gt;=1.5),5.88,IF(AND(H118&lt;11.551,B118&lt;3.3,A118&gt;=7.05,G118&lt;0.869,D118&gt;=1.75,F118&gt;=1.5),6.3,IF(AND(G118&lt;0.227,G118&lt;0.265,H118&gt;=11.218,A118&gt;=4.35,A118&lt;5.05,D118&lt;0.35,F118&lt;1.5),1.4,IF(AND(G118&gt;=0.227,G118&lt;0.265,H118&gt;=11.218,A118&gt;=4.35,A118&lt;5.05,D118&lt;0.35,F118&lt;1.5),1.26,IF(AND(H118&lt;11.031,A118&lt;5.4,G118&lt;0.585,H118&gt;=6.089,A118&gt;=5.05,D118&lt;0.35,F118&lt;1.5),1.5,IF(AND(H118&gt;=11.031,A118&lt;5.4,G118&lt;0.585,H118&gt;=6.089,A118&gt;=5.05,D118&lt;0.35,F118&lt;1.5),1.4,IF(AND(A118&lt;5.45,B118&lt;2.9,D118&gt;=1.35,H118&lt;9.349,D118&gt;=1.15,D118&lt;1.75,F118&gt;=1.5),4.5,IF(AND(A118&lt;5.9,D118&lt;1.35,A118&lt;6.15,H118&gt;=9.349,D118&gt;=1.15,D118&lt;1.75,F118&gt;=1.5),4.2,IF(AND(A118&gt;=5.9,D118&lt;1.35,A118&lt;6.15,H118&gt;=9.349,D118&gt;=1.15,D118&lt;1.75,F118&gt;=1.5),4,IF(AND(A118&gt;=6.75,H118&gt;=10.927,A118&gt;=6.15,H118&gt;=9.349,D118&gt;=1.15,D118&lt;1.75,F118&gt;=1.5),4.767,IF(AND(B118&lt;2.9,H118&gt;=11.551,B118&lt;3.3,A118&gt;=7.05,G118&lt;0.869,D118&gt;=1.75,F118&gt;=1.5),6.7,IF(AND(B118&gt;=2.9,H118&gt;=11.551,B118&lt;3.3,A118&gt;=7.05,G118&lt;0.869,D118&gt;=1.75,F118&gt;=1.5),6.6,IF(AND(B118&lt;2.45,A118&gt;=5.45,B118&lt;2.9,D118&gt;=1.35,H118&lt;9.349,D118&gt;=1.15,D118&lt;1.75,F118&gt;=1.5),5,IF(AND(B118&gt;=2.45,A118&gt;=5.45,B118&lt;2.9,D118&gt;=1.35,H118&lt;9.349,D118&gt;=1.15,D118&lt;1.75,F118&gt;=1.5),5.1,IF(AND(H118&lt;11.166,A118&lt;6.75,H118&gt;=10.927,A118&gt;=6.15,H118&gt;=9.349,D118&gt;=1.15,D118&lt;1.75,F118&gt;=1.5),4.9,IF(AND(G118&lt;0.228,H118&gt;=11.166,A118&lt;6.75,H118&gt;=10.927,A118&gt;=6.15,H118&gt;=9.349,D118&gt;=1.15,D118&lt;1.75,F118&gt;=1.5),4.7,IF(AND(H118&lt;13.531,G118&gt;=0.228,H118&gt;=11.166,A118&lt;6.75,H118&gt;=10.927,A118&gt;=6.15,H118&gt;=9.349,D118&gt;=1.15,D118&lt;1.75,F118&gt;=1.5),4.4,IF(AND(H118&gt;=13.531,G118&gt;=0.228,H118&gt;=11.166,A118&lt;6.75,H118&gt;=10.927,A118&gt;=6.15,H118&gt;=9.349,D118&gt;=1.15,D118&lt;1.75,F118&gt;=1.5),4.6,"shouldnthappen")))))))))))))))))))))))))))))))))))))))</f>
        <v>5.533</v>
      </c>
      <c r="AR118" s="1" t="n">
        <f aca="false">IF(AND(G118&gt;=0.93,B118&lt;3.65,F118&lt;1.5),1.7,IF(AND(H118&lt;6.542,B118&gt;=3.65,F118&lt;1.5),1.767,IF(AND(A118&gt;=7.05,D118&gt;=1.55,F118&gt;=1.5),6.3,IF(AND(G118&lt;0.123,H118&gt;=6.542,B118&gt;=3.65,F118&lt;1.5),1.367,IF(AND(A118&lt;5.15,A118&lt;5.65,D118&lt;1.55,F118&gt;=1.5),3.15,IF(AND(A118&lt;4.8,G118&gt;=0.447,G118&lt;0.93,B118&lt;3.65,F118&lt;1.5),1.24,IF(AND(A118&gt;=4.8,G118&gt;=0.447,G118&lt;0.93,B118&lt;3.65,F118&lt;1.5),1.4,IF(AND(G118&lt;0.151,G118&gt;=0.123,H118&gt;=6.542,B118&gt;=3.65,F118&lt;1.5),1.7,IF(AND(G118&gt;=0.151,G118&gt;=0.123,H118&gt;=6.542,B118&gt;=3.65,F118&lt;1.5),1.5,IF(AND(D118&gt;=1.45,A118&gt;=5.15,A118&lt;5.65,D118&lt;1.55,F118&gt;=1.5),4.5,IF(AND(B118&lt;2.65,D118&gt;=1.35,A118&gt;=5.65,D118&lt;1.55,F118&gt;=1.5),4.9,IF(AND(G118&lt;0.527,F118&lt;2.5,A118&lt;7.05,D118&gt;=1.55,F118&gt;=1.5),5.075,IF(AND(G118&gt;=0.527,F118&lt;2.5,A118&lt;7.05,D118&gt;=1.55,F118&gt;=1.5),4.7,IF(AND(A118&lt;4.65,G118&lt;0.265,G118&lt;0.447,G118&lt;0.93,B118&lt;3.65,F118&lt;1.5),1.42,IF(AND(G118&lt;0.3,G118&gt;=0.265,G118&lt;0.447,G118&lt;0.93,B118&lt;3.65,F118&lt;1.5),1.6,IF(AND(G118&gt;=0.3,G118&gt;=0.265,G118&lt;0.447,G118&lt;0.93,B118&lt;3.65,F118&lt;1.5),1.4,IF(AND(G118&lt;0.356,D118&lt;1.45,A118&gt;=5.15,A118&lt;5.65,D118&lt;1.55,F118&gt;=1.5),4.125,IF(AND(D118&lt;1.1,A118&lt;6.2,D118&lt;1.35,A118&gt;=5.65,D118&lt;1.55,F118&gt;=1.5),4.1,IF(AND(D118&gt;=1.1,A118&lt;6.2,D118&lt;1.35,A118&gt;=5.65,D118&lt;1.55,F118&gt;=1.5),4.175,IF(AND(H118&gt;=13.433,A118&gt;=6.2,D118&lt;1.35,A118&gt;=5.65,D118&lt;1.55,F118&gt;=1.5),4.6,IF(AND(G118&lt;0.437,B118&gt;=2.65,D118&gt;=1.35,A118&gt;=5.65,D118&lt;1.55,F118&gt;=1.5),4.625,IF(AND(G118&gt;=0.437,B118&gt;=2.65,D118&gt;=1.35,A118&gt;=5.65,D118&lt;1.55,F118&gt;=1.5),4.75,IF(AND(B118&gt;=3.15,H118&lt;11.146,F118&gt;=2.5,A118&lt;7.05,D118&gt;=1.55,F118&gt;=1.5),5.667,IF(AND(B118&lt;2.65,H118&gt;=11.146,F118&gt;=2.5,A118&lt;7.05,D118&gt;=1.55,F118&gt;=1.5),5.8,IF(AND(B118&lt;3.3,A118&gt;=4.65,G118&lt;0.265,G118&lt;0.447,G118&lt;0.93,B118&lt;3.65,F118&lt;1.5),1.32,IF(AND(B118&gt;=3.3,A118&gt;=4.65,G118&lt;0.265,G118&lt;0.447,G118&lt;0.93,B118&lt;3.65,F118&lt;1.5),1.425,IF(AND(B118&lt;2.8,G118&gt;=0.356,D118&lt;1.45,A118&gt;=5.15,A118&lt;5.65,D118&lt;1.55,F118&gt;=1.5),3.86,IF(AND(B118&gt;=2.8,G118&gt;=0.356,D118&lt;1.45,A118&gt;=5.15,A118&lt;5.65,D118&lt;1.55,F118&gt;=1.5),3.6,IF(AND(B118&lt;2.6,H118&lt;13.433,A118&gt;=6.2,D118&lt;1.35,A118&gt;=5.65,D118&lt;1.55,F118&gt;=1.5),4.4,IF(AND(B118&gt;=2.6,H118&lt;13.433,A118&gt;=6.2,D118&lt;1.35,A118&gt;=5.65,D118&lt;1.55,F118&gt;=1.5),4.3,IF(AND(G118&lt;0.151,B118&lt;3.15,H118&lt;11.146,F118&gt;=2.5,A118&lt;7.05,D118&gt;=1.55,F118&gt;=1.5),5.5,IF(AND(H118&lt;15.52,B118&gt;=2.65,H118&gt;=11.146,F118&gt;=2.5,A118&lt;7.05,D118&gt;=1.55,F118&gt;=1.5),5.4,IF(AND(H118&gt;=15.52,B118&gt;=2.65,H118&gt;=11.146,F118&gt;=2.5,A118&lt;7.05,D118&gt;=1.55,F118&gt;=1.5),5.733,IF(AND(H118&lt;10.74,G118&gt;=0.151,B118&lt;3.15,H118&lt;11.146,F118&gt;=2.5,A118&lt;7.05,D118&gt;=1.55,F118&gt;=1.5),5.12,IF(AND(H118&gt;=10.74,G118&gt;=0.151,B118&lt;3.15,H118&lt;11.146,F118&gt;=2.5,A118&lt;7.05,D118&gt;=1.55,F118&gt;=1.5),4.9,"shouldnthappen")))))))))))))))))))))))))))))))))))</f>
        <v>5.667</v>
      </c>
      <c r="AS118" s="1" t="n">
        <f aca="false">IF(AND(F118&gt;=1.5,A118&lt;5.55),4.18,IF(AND(F118&gt;=2.5,B118&lt;2.75,A118&gt;=5.55),5.38,IF(AND(G118&gt;=0.587,B118&lt;3.75,F118&lt;1.5,A118&lt;5.55),1.48,IF(AND(H118&lt;6.51,B118&gt;=3.75,F118&lt;1.5,A118&lt;5.55),1.9,IF(AND(H118&gt;=6.51,B118&gt;=3.75,F118&lt;1.5,A118&lt;5.55),1.425,IF(AND(G118&gt;=0.868,F118&lt;2.5,B118&lt;2.75,A118&gt;=5.55),4.65,IF(AND(F118&lt;1.5,D118&lt;1.55,B118&gt;=2.75,A118&gt;=5.55),1.7,IF(AND(G118&gt;=0.857,D118&gt;=1.55,B118&gt;=2.75,A118&gt;=5.55),5.033,IF(AND(G118&gt;=0.518,G118&lt;0.587,B118&lt;3.75,F118&lt;1.5,A118&lt;5.55),1,IF(AND(D118&lt;1.05,G118&lt;0.868,F118&lt;2.5,B118&lt;2.75,A118&gt;=5.55),3.5,IF(AND(G118&lt;0.404,D118&gt;=1.05,G118&lt;0.868,F118&lt;2.5,B118&lt;2.75,A118&gt;=5.55),4.2,IF(AND(G118&gt;=0.404,D118&gt;=1.05,G118&lt;0.868,F118&lt;2.5,B118&lt;2.75,A118&gt;=5.55),3.94,IF(AND(F118&lt;2.5,B118&lt;2.95,F118&gt;=1.5,D118&lt;1.55,B118&gt;=2.75,A118&gt;=5.55),4.68,IF(AND(F118&gt;=2.5,B118&lt;2.95,F118&gt;=1.5,D118&lt;1.55,B118&gt;=2.75,A118&gt;=5.55),5.1,IF(AND(H118&lt;10.883,B118&gt;=2.95,F118&gt;=1.5,D118&lt;1.55,B118&gt;=2.75,A118&gt;=5.55),4.15,IF(AND(H118&gt;=10.883,B118&gt;=2.95,F118&gt;=1.5,D118&lt;1.55,B118&gt;=2.75,A118&gt;=5.55),4.5,IF(AND(H118&gt;=14.1,D118&lt;2.05,G118&lt;0.857,D118&gt;=1.55,B118&gt;=2.75,A118&gt;=5.55),6.6,IF(AND(G118&lt;0.063,B118&lt;3.15,G118&lt;0.518,G118&lt;0.587,B118&lt;3.75,F118&lt;1.5,A118&lt;5.55),1.4,IF(AND(G118&gt;=0.063,B118&lt;3.15,G118&lt;0.518,G118&lt;0.587,B118&lt;3.75,F118&lt;1.5,A118&lt;5.55),1.5,IF(AND(H118&gt;=10.563,B118&gt;=3.15,G118&lt;0.518,G118&lt;0.587,B118&lt;3.75,F118&lt;1.5,A118&lt;5.55),1.325,IF(AND(B118&lt;2.95,H118&lt;14.1,D118&lt;2.05,G118&lt;0.857,D118&gt;=1.55,B118&gt;=2.75,A118&gt;=5.55),6.125,IF(AND(A118&lt;6.65,G118&lt;0.364,D118&gt;=2.05,G118&lt;0.857,D118&gt;=1.55,B118&gt;=2.75,A118&gt;=5.55),5.45,IF(AND(G118&gt;=0.774,G118&gt;=0.364,D118&gt;=2.05,G118&lt;0.857,D118&gt;=1.55,B118&gt;=2.75,A118&gt;=5.55),5.4,IF(AND(H118&gt;=9.279,H118&lt;10.563,B118&gt;=3.15,G118&lt;0.518,G118&lt;0.587,B118&lt;3.75,F118&lt;1.5,A118&lt;5.55),1.475,IF(AND(D118&lt;1.65,B118&gt;=2.95,H118&lt;14.1,D118&lt;2.05,G118&lt;0.857,D118&gt;=1.55,B118&gt;=2.75,A118&gt;=5.55),5.8,IF(AND(B118&lt;3.15,A118&gt;=6.65,G118&lt;0.364,D118&gt;=2.05,G118&lt;0.857,D118&gt;=1.55,B118&gt;=2.75,A118&gt;=5.55),5.3,IF(AND(B118&gt;=3.15,A118&gt;=6.65,G118&lt;0.364,D118&gt;=2.05,G118&lt;0.857,D118&gt;=1.55,B118&gt;=2.75,A118&gt;=5.55),5.7,IF(AND(A118&gt;=6.75,G118&lt;0.774,G118&gt;=0.364,D118&gt;=2.05,G118&lt;0.857,D118&gt;=1.55,B118&gt;=2.75,A118&gt;=5.55),5.9,IF(AND(G118&lt;0.417,H118&lt;9.279,H118&lt;10.563,B118&gt;=3.15,G118&lt;0.518,G118&lt;0.587,B118&lt;3.75,F118&lt;1.5,A118&lt;5.55),1.4,IF(AND(G118&gt;=0.417,H118&lt;9.279,H118&lt;10.563,B118&gt;=3.15,G118&lt;0.518,G118&lt;0.587,B118&lt;3.75,F118&lt;1.5,A118&lt;5.55),1.3,IF(AND(A118&lt;6.3,D118&gt;=1.65,B118&gt;=2.95,H118&lt;14.1,D118&lt;2.05,G118&lt;0.857,D118&gt;=1.55,B118&gt;=2.75,A118&gt;=5.55),4.9,IF(AND(A118&gt;=6.3,D118&gt;=1.65,B118&gt;=2.95,H118&lt;14.1,D118&lt;2.05,G118&lt;0.857,D118&gt;=1.55,B118&gt;=2.75,A118&gt;=5.55),5.3,IF(AND(G118&gt;=0.657,A118&lt;6.75,G118&lt;0.774,G118&gt;=0.364,D118&gt;=2.05,G118&lt;0.857,D118&gt;=1.55,B118&gt;=2.75,A118&gt;=5.55),6,IF(AND(B118&lt;3.2,G118&lt;0.657,A118&lt;6.75,G118&lt;0.774,G118&gt;=0.364,D118&gt;=2.05,G118&lt;0.857,D118&gt;=1.55,B118&gt;=2.75,A118&gt;=5.55),5.6,IF(AND(B118&gt;=3.2,G118&lt;0.657,A118&lt;6.75,G118&lt;0.774,G118&gt;=0.364,D118&gt;=2.05,G118&lt;0.857,D118&gt;=1.55,B118&gt;=2.75,A118&gt;=5.55),5.65,"shouldnthappen")))))))))))))))))))))))))))))))))))</f>
        <v>5.45</v>
      </c>
      <c r="AT118" s="1" t="n">
        <f aca="false">IF(AND(H118&gt;=16.284,A118&gt;=5.55),6.533,IF(AND(G118&gt;=0.52,A118&lt;4.85,A118&lt;5.55),1.05,IF(AND(G118&lt;0.227,G118&lt;0.52,A118&lt;4.85,A118&lt;5.55),1.4,IF(AND(G118&gt;=0.227,G118&lt;0.52,A118&lt;4.85,A118&lt;5.55),1.3,IF(AND(D118&gt;=0.45,F118&lt;1.5,A118&gt;=4.85,A118&lt;5.55),1.667,IF(AND(B118&gt;=2.75,F118&gt;=1.5,A118&gt;=4.85,A118&lt;5.55),4.5,IF(AND(F118&lt;2.5,B118&gt;=3.15,H118&lt;16.284,A118&gt;=5.55),4.7,IF(AND(G118&gt;=0.934,D118&lt;0.45,F118&lt;1.5,A118&gt;=4.85,A118&lt;5.55),1.7,IF(AND(D118&gt;=1.2,B118&lt;2.75,F118&gt;=1.5,A118&gt;=4.85,A118&lt;5.55),4.25,IF(AND(G118&gt;=0.774,F118&gt;=2.5,B118&gt;=3.15,H118&lt;16.284,A118&gt;=5.55),5.4,IF(AND(B118&lt;3.1,G118&lt;0.934,D118&lt;0.45,F118&lt;1.5,A118&gt;=4.85,A118&lt;5.55),1.6,IF(AND(D118&lt;1.05,D118&lt;1.2,B118&lt;2.75,F118&gt;=1.5,A118&gt;=4.85,A118&lt;5.55),3.433,IF(AND(D118&gt;=1.05,D118&lt;1.2,B118&lt;2.75,F118&gt;=1.5,A118&gt;=4.85,A118&lt;5.55),3.267,IF(AND(H118&lt;8.486,D118&lt;1.35,F118&lt;2.5,B118&lt;3.15,H118&lt;16.284,A118&gt;=5.55),3.85,IF(AND(D118&gt;=1.55,D118&gt;=1.35,F118&lt;2.5,B118&lt;3.15,H118&lt;16.284,A118&gt;=5.55),5.1,IF(AND(H118&lt;10.464,A118&lt;6.35,F118&gt;=2.5,B118&lt;3.15,H118&lt;16.284,A118&gt;=5.55),5.08,IF(AND(H118&gt;=10.464,A118&lt;6.35,F118&gt;=2.5,B118&lt;3.15,H118&lt;16.284,A118&gt;=5.55),4.9,IF(AND(D118&lt;1.85,A118&gt;=6.35,F118&gt;=2.5,B118&lt;3.15,H118&lt;16.284,A118&gt;=5.55),5.8,IF(AND(H118&gt;=10.393,G118&lt;0.774,F118&gt;=2.5,B118&gt;=3.15,H118&lt;16.284,A118&gt;=5.55),5.425,IF(AND(B118&lt;2.6,H118&gt;=8.486,D118&lt;1.35,F118&lt;2.5,B118&lt;3.15,H118&lt;16.284,A118&gt;=5.55),3.9,IF(AND(G118&gt;=0.567,D118&lt;1.55,D118&gt;=1.35,F118&lt;2.5,B118&lt;3.15,H118&lt;16.284,A118&gt;=5.55),4.4,IF(AND(B118&lt;3.25,H118&lt;10.393,G118&lt;0.774,F118&gt;=2.5,B118&gt;=3.15,H118&lt;16.284,A118&gt;=5.55),5.7,IF(AND(B118&gt;=3.25,H118&lt;10.393,G118&lt;0.774,F118&gt;=2.5,B118&gt;=3.15,H118&lt;16.284,A118&gt;=5.55),5.98,IF(AND(G118&lt;0.079,G118&lt;0.338,B118&gt;=3.1,G118&lt;0.934,D118&lt;0.45,F118&lt;1.5,A118&gt;=4.85,A118&lt;5.55),1.425,IF(AND(B118&lt;3.35,G118&gt;=0.338,B118&gt;=3.1,G118&lt;0.934,D118&lt;0.45,F118&lt;1.5,A118&gt;=4.85,A118&lt;5.55),1.4,IF(AND(G118&lt;0.404,B118&gt;=2.6,H118&gt;=8.486,D118&lt;1.35,F118&lt;2.5,B118&lt;3.15,H118&lt;16.284,A118&gt;=5.55),4.3,IF(AND(G118&gt;=0.404,B118&gt;=2.6,H118&gt;=8.486,D118&lt;1.35,F118&lt;2.5,B118&lt;3.15,H118&lt;16.284,A118&gt;=5.55),4.025,IF(AND(B118&gt;=3.05,G118&lt;0.567,D118&lt;1.55,D118&gt;=1.35,F118&lt;2.5,B118&lt;3.15,H118&lt;16.284,A118&gt;=5.55),4.7,IF(AND(A118&lt;6.45,H118&lt;10.667,D118&gt;=1.85,A118&gt;=6.35,F118&gt;=2.5,B118&lt;3.15,H118&lt;16.284,A118&gt;=5.55),5.3,IF(AND(A118&gt;=6.45,H118&lt;10.667,D118&gt;=1.85,A118&gt;=6.35,F118&gt;=2.5,B118&lt;3.15,H118&lt;16.284,A118&gt;=5.55),5.167,IF(AND(B118&lt;2.95,H118&gt;=10.667,D118&gt;=1.85,A118&gt;=6.35,F118&gt;=2.5,B118&lt;3.15,H118&lt;16.284,A118&gt;=5.55),5.6,IF(AND(B118&gt;=2.95,H118&gt;=10.667,D118&gt;=1.85,A118&gt;=6.35,F118&gt;=2.5,B118&lt;3.15,H118&lt;16.284,A118&gt;=5.55),5.5,IF(AND(H118&lt;10.325,G118&gt;=0.079,G118&lt;0.338,B118&gt;=3.1,G118&lt;0.934,D118&lt;0.45,F118&lt;1.5,A118&gt;=4.85,A118&lt;5.55),1.5,IF(AND(G118&lt;0.385,B118&gt;=3.35,G118&gt;=0.338,B118&gt;=3.1,G118&lt;0.934,D118&lt;0.45,F118&lt;1.5,A118&gt;=4.85,A118&lt;5.55),1.5,IF(AND(G118&gt;=0.385,B118&gt;=3.35,G118&gt;=0.338,B118&gt;=3.1,G118&lt;0.934,D118&lt;0.45,F118&lt;1.5,A118&gt;=4.85,A118&lt;5.55),1.42,IF(AND(B118&lt;2.5,B118&lt;3.05,G118&lt;0.567,D118&lt;1.55,D118&gt;=1.35,F118&lt;2.5,B118&lt;3.15,H118&lt;16.284,A118&gt;=5.55),4.5,IF(AND(B118&gt;=2.5,B118&lt;3.05,G118&lt;0.567,D118&lt;1.55,D118&gt;=1.35,F118&lt;2.5,B118&lt;3.15,H118&lt;16.284,A118&gt;=5.55),4.56,IF(AND(H118&lt;12.506,H118&gt;=10.325,G118&gt;=0.079,G118&lt;0.338,B118&gt;=3.1,G118&lt;0.934,D118&lt;0.45,F118&lt;1.5,A118&gt;=4.85,A118&lt;5.55),1.2,IF(AND(H118&gt;=12.506,H118&gt;=10.325,G118&gt;=0.079,G118&lt;0.338,B118&gt;=3.1,G118&lt;0.934,D118&lt;0.45,F118&lt;1.5,A118&gt;=4.85,A118&lt;5.55),1.3,"shouldnthappen")))))))))))))))))))))))))))))))))))))))</f>
        <v>5.425</v>
      </c>
      <c r="AU118" s="1" t="n">
        <f aca="false">IF(AND(G118&gt;=0.52,B118&lt;3.05,F118&lt;1.5),1.1,IF(AND(G118&lt;0.35,G118&lt;0.52,B118&lt;3.05,F118&lt;1.5),1.4,IF(AND(G118&gt;=0.35,G118&lt;0.52,B118&lt;3.05,F118&lt;1.5),1.3,IF(AND(G118&gt;=0.227,G118&lt;0.347,B118&gt;=3.05,F118&lt;1.5),1.32,IF(AND(H118&lt;6.417,G118&gt;=0.347,B118&gt;=3.05,F118&lt;1.5),1.7,IF(AND(A118&gt;=7.25,A118&gt;=6.6,F118&gt;=2.5,F118&gt;=1.5),6.35,IF(AND(G118&lt;0.11,G118&lt;0.227,G118&lt;0.347,B118&gt;=3.05,F118&lt;1.5),1.333,IF(AND(H118&lt;9.441,H118&gt;=6.417,G118&gt;=0.347,B118&gt;=3.05,F118&lt;1.5),1.425,IF(AND(B118&lt;2.75,G118&lt;0.451,H118&lt;10.266,F118&lt;2.5,F118&gt;=1.5),4,IF(AND(B118&gt;=2.75,G118&lt;0.451,H118&lt;10.266,F118&lt;2.5,F118&gt;=1.5),4.433,IF(AND(G118&gt;=0.865,G118&gt;=0.451,H118&lt;10.266,F118&lt;2.5,F118&gt;=1.5),4.2,IF(AND(B118&lt;2.45,H118&lt;13.665,H118&gt;=10.266,F118&lt;2.5,F118&gt;=1.5),3.7,IF(AND(G118&lt;0.302,H118&gt;=13.665,H118&gt;=10.266,F118&lt;2.5,F118&gt;=1.5),5,IF(AND(B118&lt;2.9,A118&lt;6.1,A118&lt;6.6,F118&gt;=2.5,F118&gt;=1.5),5.06,IF(AND(B118&gt;=2.9,A118&lt;6.1,A118&lt;6.6,F118&gt;=2.5,F118&gt;=1.5),4.8,IF(AND(B118&lt;3.05,A118&gt;=6.1,A118&lt;6.6,F118&gt;=2.5,F118&gt;=1.5),5.6,IF(AND(B118&gt;=3.05,A118&gt;=6.1,A118&lt;6.6,F118&gt;=2.5,F118&gt;=1.5),5.267,IF(AND(H118&gt;=14.564,A118&lt;7.25,A118&gt;=6.6,F118&gt;=2.5,F118&gt;=1.5),5.6,IF(AND(H118&gt;=14.309,G118&gt;=0.11,G118&lt;0.227,G118&lt;0.347,B118&gt;=3.05,F118&lt;1.5),1.7,IF(AND(D118&lt;0.4,H118&gt;=9.441,H118&gt;=6.417,G118&gt;=0.347,B118&gt;=3.05,F118&lt;1.5),1.5,IF(AND(D118&gt;=0.4,H118&gt;=9.441,H118&gt;=6.417,G118&gt;=0.347,B118&gt;=3.05,F118&lt;1.5),1.633,IF(AND(A118&lt;5.35,G118&lt;0.865,G118&gt;=0.451,H118&lt;10.266,F118&lt;2.5,F118&gt;=1.5),3.15,IF(AND(D118&lt;1.45,G118&gt;=0.302,H118&gt;=13.665,H118&gt;=10.266,F118&lt;2.5,F118&gt;=1.5),4.74,IF(AND(D118&gt;=1.45,G118&gt;=0.302,H118&gt;=13.665,H118&gt;=10.266,F118&lt;2.5,F118&gt;=1.5),4.567,IF(AND(H118&lt;8.836,H118&lt;14.564,A118&lt;7.25,A118&gt;=6.6,F118&gt;=2.5,F118&gt;=1.5),5.7,IF(AND(H118&gt;=8.836,H118&lt;14.564,A118&lt;7.25,A118&gt;=6.6,F118&gt;=2.5,F118&gt;=1.5),5.9,IF(AND(H118&lt;11.53,H118&lt;14.309,G118&gt;=0.11,G118&lt;0.227,G118&lt;0.347,B118&gt;=3.05,F118&lt;1.5),1.5,IF(AND(H118&gt;=11.53,H118&lt;14.309,G118&gt;=0.11,G118&lt;0.227,G118&lt;0.347,B118&gt;=3.05,F118&lt;1.5),1.467,IF(AND(H118&lt;9.386,A118&gt;=5.35,G118&lt;0.865,G118&gt;=0.451,H118&lt;10.266,F118&lt;2.5,F118&gt;=1.5),3.56,IF(AND(H118&gt;=9.386,A118&gt;=5.35,G118&lt;0.865,G118&gt;=0.451,H118&lt;10.266,F118&lt;2.5,F118&gt;=1.5),4.2,IF(AND(H118&lt;11.036,D118&lt;1.45,B118&gt;=2.45,H118&lt;13.665,H118&gt;=10.266,F118&lt;2.5,F118&gt;=1.5),4.45,IF(AND(H118&gt;=11.036,D118&lt;1.45,B118&gt;=2.45,H118&lt;13.665,H118&gt;=10.266,F118&lt;2.5,F118&gt;=1.5),4.1,IF(AND(G118&gt;=0.585,D118&gt;=1.45,B118&gt;=2.45,H118&lt;13.665,H118&gt;=10.266,F118&lt;2.5,F118&gt;=1.5),4.9,IF(AND(H118&lt;11.743,G118&lt;0.585,D118&gt;=1.45,B118&gt;=2.45,H118&lt;13.665,H118&gt;=10.266,F118&lt;2.5,F118&gt;=1.5),4.7,IF(AND(H118&gt;=11.743,G118&lt;0.585,D118&gt;=1.45,B118&gt;=2.45,H118&lt;13.665,H118&gt;=10.266,F118&lt;2.5,F118&gt;=1.5),4.5,"shouldnthappen")))))))))))))))))))))))))))))))))))</f>
        <v>5.267</v>
      </c>
      <c r="AV118" s="1" t="n">
        <f aca="false">IF(AND(G118&gt;=0.356,F118&gt;=1.5,A118&lt;5.75),3.52,IF(AND(A118&lt;7.25,A118&gt;=7.1,A118&gt;=5.75),5.875,IF(AND(A118&gt;=7.25,A118&gt;=7.1,A118&gt;=5.75),6.5,IF(AND(D118&gt;=0.35,G118&gt;=0.586,F118&lt;1.5,A118&lt;5.75),1.8,IF(AND(D118&lt;1.4,G118&lt;0.356,F118&gt;=1.5,A118&lt;5.75),4.2,IF(AND(D118&gt;=1.4,G118&lt;0.356,F118&gt;=1.5,A118&lt;5.75),4.5,IF(AND(H118&gt;=11.218,A118&lt;5.05,G118&lt;0.586,F118&lt;1.5,A118&lt;5.75),1.225,IF(AND(G118&gt;=0.253,A118&gt;=5.05,G118&lt;0.586,F118&lt;1.5,A118&lt;5.75),1.3,IF(AND(B118&gt;=3.75,D118&lt;0.35,G118&gt;=0.586,F118&lt;1.5,A118&lt;5.75),1.567,IF(AND(B118&lt;2.85,D118&lt;1.35,D118&lt;1.65,A118&lt;7.1,A118&gt;=5.75),4.26,IF(AND(B118&gt;=2.85,D118&lt;1.35,D118&lt;1.65,A118&lt;7.1,A118&gt;=5.75),4.45,IF(AND(A118&lt;6.05,H118&lt;12.921,D118&gt;=1.65,A118&lt;7.1,A118&gt;=5.75),5.1,IF(AND(H118&gt;=15.338,H118&gt;=12.921,D118&gt;=1.65,A118&lt;7.1,A118&gt;=5.75),5.55,IF(AND(G118&lt;0.418,H118&lt;11.218,A118&lt;5.05,G118&lt;0.586,F118&lt;1.5,A118&lt;5.75),1.42,IF(AND(G118&gt;=0.418,H118&lt;11.218,A118&lt;5.05,G118&lt;0.586,F118&lt;1.5,A118&lt;5.75),1.3,IF(AND(H118&gt;=13.321,G118&lt;0.253,A118&gt;=5.05,G118&lt;0.586,F118&lt;1.5,A118&lt;5.75),1.7,IF(AND(H118&lt;6.089,B118&lt;3.75,D118&lt;0.35,G118&gt;=0.586,F118&lt;1.5,A118&lt;5.75),1.7,IF(AND(H118&gt;=6.089,B118&lt;3.75,D118&lt;0.35,G118&gt;=0.586,F118&lt;1.5,A118&lt;5.75),1.5,IF(AND(B118&lt;2.9,D118&lt;1.45,D118&gt;=1.35,D118&lt;1.65,A118&lt;7.1,A118&gt;=5.75),4.8,IF(AND(B118&gt;=2.9,D118&lt;1.45,D118&gt;=1.35,D118&lt;1.65,A118&lt;7.1,A118&gt;=5.75),4.475,IF(AND(B118&lt;2.5,D118&gt;=1.45,D118&gt;=1.35,D118&lt;1.65,A118&lt;7.1,A118&gt;=5.75),4.5,IF(AND(H118&lt;8.884,A118&gt;=6.05,H118&lt;12.921,D118&gt;=1.65,A118&lt;7.1,A118&gt;=5.75),5.4,IF(AND(A118&lt;6.3,H118&lt;15.338,H118&gt;=12.921,D118&gt;=1.65,A118&lt;7.1,A118&gt;=5.75),4.967,IF(AND(A118&gt;=6.3,H118&lt;15.338,H118&gt;=12.921,D118&gt;=1.65,A118&lt;7.1,A118&gt;=5.75),5.133,IF(AND(H118&lt;10.826,H118&lt;13.321,G118&lt;0.253,A118&gt;=5.05,G118&lt;0.586,F118&lt;1.5,A118&lt;5.75),1.5,IF(AND(H118&gt;=10.826,H118&lt;13.321,G118&lt;0.253,A118&gt;=5.05,G118&lt;0.586,F118&lt;1.5,A118&lt;5.75),1.4,IF(AND(H118&lt;7.47,B118&gt;=2.5,D118&gt;=1.45,D118&gt;=1.35,D118&lt;1.65,A118&lt;7.1,A118&gt;=5.75),5.1,IF(AND(H118&gt;=7.47,B118&gt;=2.5,D118&gt;=1.45,D118&gt;=1.35,D118&lt;1.65,A118&lt;7.1,A118&gt;=5.75),4.725,IF(AND(H118&lt;9.637,H118&gt;=8.884,A118&gt;=6.05,H118&lt;12.921,D118&gt;=1.65,A118&lt;7.1,A118&gt;=5.75),5.9,IF(AND(B118&lt;2.6,H118&gt;=9.637,H118&gt;=8.884,A118&gt;=6.05,H118&lt;12.921,D118&gt;=1.65,A118&lt;7.1,A118&gt;=5.75),5.8,IF(AND(B118&lt;2.75,B118&gt;=2.6,H118&gt;=9.637,H118&gt;=8.884,A118&gt;=6.05,H118&lt;12.921,D118&gt;=1.65,A118&lt;7.1,A118&gt;=5.75),5.3,IF(AND(D118&lt;2.25,B118&gt;=2.75,B118&gt;=2.6,H118&gt;=9.637,H118&gt;=8.884,A118&gt;=6.05,H118&lt;12.921,D118&gt;=1.65,A118&lt;7.1,A118&gt;=5.75),5.6,IF(AND(D118&gt;=2.25,B118&gt;=2.75,B118&gt;=2.6,H118&gt;=9.637,H118&gt;=8.884,A118&gt;=6.05,H118&lt;12.921,D118&gt;=1.65,A118&lt;7.1,A118&gt;=5.75),5.5,"shouldnthappen")))))))))))))))))))))))))))))))))</f>
        <v>5.5</v>
      </c>
      <c r="AW118" s="1" t="n">
        <f aca="false">IF(AND(G118&gt;=0.905,F118&lt;1.5),1.767,IF(AND(H118&gt;=16.674,F118&gt;=1.5),6.55,IF(AND(A118&lt;4.35,H118&lt;14.344,G118&lt;0.905,F118&lt;1.5),1.1,IF(AND(B118&lt;3.65,H118&gt;=14.344,G118&lt;0.905,F118&lt;1.5),1.5,IF(AND(B118&gt;=3.65,H118&gt;=14.344,G118&lt;0.905,F118&lt;1.5),1.65,IF(AND(B118&lt;2.6,F118&gt;=2.5,H118&lt;16.674,F118&gt;=1.5),4.5,IF(AND(D118&gt;=0.45,A118&gt;=4.35,H118&lt;14.344,G118&lt;0.905,F118&lt;1.5),1.65,IF(AND(D118&lt;1.15,A118&lt;5.9,F118&lt;2.5,H118&lt;16.674,F118&gt;=1.5),3.56,IF(AND(B118&lt;2.75,A118&gt;=5.9,F118&lt;2.5,H118&lt;16.674,F118&gt;=1.5),5,IF(AND(H118&lt;13.531,B118&gt;=2.75,A118&gt;=5.9,F118&lt;2.5,H118&lt;16.674,F118&gt;=1.5),4.333,IF(AND(B118&lt;3.2,G118&gt;=0.669,B118&gt;=2.6,F118&gt;=2.5,H118&lt;16.674,F118&gt;=1.5),5.08,IF(AND(B118&gt;=3.2,G118&gt;=0.669,B118&gt;=2.6,F118&gt;=2.5,H118&lt;16.674,F118&gt;=1.5),5.4,IF(AND(B118&lt;3.15,A118&lt;5.05,D118&lt;0.45,A118&gt;=4.35,H118&lt;14.344,G118&lt;0.905,F118&lt;1.5),1.45,IF(AND(A118&gt;=5.55,A118&gt;=5.05,D118&lt;0.45,A118&gt;=4.35,H118&lt;14.344,G118&lt;0.905,F118&lt;1.5),1.5,IF(AND(A118&lt;5.55,A118&lt;5.65,D118&gt;=1.15,A118&lt;5.9,F118&lt;2.5,H118&lt;16.674,F118&gt;=1.5),3.95,IF(AND(A118&gt;=5.55,A118&lt;5.65,D118&gt;=1.15,A118&lt;5.9,F118&lt;2.5,H118&lt;16.674,F118&gt;=1.5),3.82,IF(AND(G118&lt;0.39,A118&gt;=5.65,D118&gt;=1.15,A118&lt;5.9,F118&lt;2.5,H118&lt;16.674,F118&gt;=1.5),4.35,IF(AND(G118&gt;=0.39,A118&gt;=5.65,D118&gt;=1.15,A118&lt;5.9,F118&lt;2.5,H118&lt;16.674,F118&gt;=1.5),3.95,IF(AND(G118&lt;0.466,H118&gt;=13.531,B118&gt;=2.75,A118&gt;=5.9,F118&lt;2.5,H118&lt;16.674,F118&gt;=1.5),4.8,IF(AND(G118&gt;=0.466,H118&gt;=13.531,B118&gt;=2.75,A118&gt;=5.9,F118&lt;2.5,H118&lt;16.674,F118&gt;=1.5),4.7,IF(AND(H118&lt;10.144,D118&lt;2.05,G118&lt;0.669,B118&gt;=2.6,F118&gt;=2.5,H118&lt;16.674,F118&gt;=1.5),5.3,IF(AND(H118&gt;=10.144,D118&lt;2.05,G118&lt;0.669,B118&gt;=2.6,F118&gt;=2.5,H118&lt;16.674,F118&gt;=1.5),5.133,IF(AND(D118&gt;=2.45,D118&gt;=2.05,G118&lt;0.669,B118&gt;=2.6,F118&gt;=2.5,H118&lt;16.674,F118&gt;=1.5),5.9,IF(AND(B118&lt;3.25,B118&gt;=3.15,A118&lt;5.05,D118&lt;0.45,A118&gt;=4.35,H118&lt;14.344,G118&lt;0.905,F118&lt;1.5),1.2,IF(AND(B118&gt;=3.25,B118&gt;=3.15,A118&lt;5.05,D118&lt;0.45,A118&gt;=4.35,H118&lt;14.344,G118&lt;0.905,F118&lt;1.5),1.36,IF(AND(B118&gt;=3.8,A118&lt;5.55,A118&gt;=5.05,D118&lt;0.45,A118&gt;=4.35,H118&lt;14.344,G118&lt;0.905,F118&lt;1.5),1.3,IF(AND(G118&lt;0.05,B118&lt;3.8,A118&lt;5.55,A118&gt;=5.05,D118&lt;0.45,A118&gt;=4.35,H118&lt;14.344,G118&lt;0.905,F118&lt;1.5),1.4,IF(AND(G118&lt;0.107,G118&lt;0.395,D118&lt;2.45,D118&gt;=2.05,G118&lt;0.669,B118&gt;=2.6,F118&gt;=2.5,H118&lt;16.674,F118&gt;=1.5),5.667,IF(AND(G118&lt;0.537,G118&gt;=0.395,D118&lt;2.45,D118&gt;=2.05,G118&lt;0.669,B118&gt;=2.6,F118&gt;=2.5,H118&lt;16.674,F118&gt;=1.5),5.6,IF(AND(G118&gt;=0.537,G118&gt;=0.395,D118&lt;2.45,D118&gt;=2.05,G118&lt;0.669,B118&gt;=2.6,F118&gt;=2.5,H118&lt;16.674,F118&gt;=1.5),5.775,IF(AND(B118&lt;3.6,G118&gt;=0.05,B118&lt;3.8,A118&lt;5.55,A118&gt;=5.05,D118&lt;0.45,A118&gt;=4.35,H118&lt;14.344,G118&lt;0.905,F118&lt;1.5),1.475,IF(AND(B118&gt;=3.6,G118&gt;=0.05,B118&lt;3.8,A118&lt;5.55,A118&gt;=5.05,D118&lt;0.45,A118&gt;=4.35,H118&lt;14.344,G118&lt;0.905,F118&lt;1.5),1.5,IF(AND(G118&lt;0.312,G118&gt;=0.107,G118&lt;0.395,D118&lt;2.45,D118&gt;=2.05,G118&lt;0.669,B118&gt;=2.6,F118&gt;=2.5,H118&lt;16.674,F118&gt;=1.5),5.18,IF(AND(G118&gt;=0.312,G118&gt;=0.107,G118&lt;0.395,D118&lt;2.45,D118&gt;=2.05,G118&lt;0.669,B118&gt;=2.6,F118&gt;=2.5,H118&lt;16.674,F118&gt;=1.5),5.4,"shouldnthappen"))))))))))))))))))))))))))))))))))</f>
        <v>5.18</v>
      </c>
      <c r="AX118" s="1" t="n">
        <f aca="false">IF(AND(D118&gt;=1.3,B118&gt;=3.45),6.25,IF(AND(B118&lt;2.75,A118&lt;5.25,B118&lt;3.45),3.9,IF(AND(D118&lt;0.25,D118&lt;1.3,B118&gt;=3.45),1.16,IF(AND(A118&gt;=5.05,B118&gt;=2.75,A118&lt;5.25,B118&lt;3.45),1.7,IF(AND(D118&lt;0.7,F118&lt;2.5,A118&gt;=5.25,B118&lt;3.45),1.5,IF(AND(H118&gt;=16.284,F118&gt;=2.5,A118&gt;=5.25,B118&lt;3.45),6.6,IF(AND(G118&lt;0.123,D118&gt;=0.25,D118&lt;1.3,B118&gt;=3.45),1.3,IF(AND(A118&lt;4.5,A118&lt;5.05,B118&gt;=2.75,A118&lt;5.25,B118&lt;3.45),1.3,IF(AND(A118&lt;5.05,G118&gt;=0.123,D118&gt;=0.25,D118&lt;1.3,B118&gt;=3.45),1.6,IF(AND(B118&lt;3.15,A118&gt;=4.5,A118&lt;5.05,B118&gt;=2.75,A118&lt;5.25,B118&lt;3.45),1.54,IF(AND(B118&gt;=3.15,A118&gt;=4.5,A118&lt;5.05,B118&gt;=2.75,A118&lt;5.25,B118&lt;3.45),1.35,IF(AND(D118&gt;=1.4,A118&lt;5.9,D118&gt;=0.7,F118&lt;2.5,A118&gt;=5.25,B118&lt;3.45),4.5,IF(AND(D118&gt;=1.55,A118&gt;=5.9,D118&gt;=0.7,F118&lt;2.5,A118&gt;=5.25,B118&lt;3.45),4.95,IF(AND(G118&gt;=0.682,D118&gt;=2.05,H118&lt;16.284,F118&gt;=2.5,A118&gt;=5.25,B118&lt;3.45),5.26,IF(AND(A118&lt;5.4,A118&gt;=5.05,G118&gt;=0.123,D118&gt;=0.25,D118&lt;1.3,B118&gt;=3.45),1.64,IF(AND(A118&gt;=5.4,A118&gt;=5.05,G118&gt;=0.123,D118&gt;=0.25,D118&lt;1.3,B118&gt;=3.45),1.6,IF(AND(G118&lt;0.372,D118&lt;1.4,A118&lt;5.9,D118&gt;=0.7,F118&lt;2.5,A118&gt;=5.25,B118&lt;3.45),4.175,IF(AND(D118&lt;1.35,D118&lt;1.55,A118&gt;=5.9,D118&gt;=0.7,F118&lt;2.5,A118&gt;=5.25,B118&lt;3.45),4.2,IF(AND(B118&lt;2.35,G118&lt;0.596,D118&lt;2.05,H118&lt;16.284,F118&gt;=2.5,A118&gt;=5.25,B118&lt;3.45),5,IF(AND(G118&gt;=0.888,G118&gt;=0.596,D118&lt;2.05,H118&lt;16.284,F118&gt;=2.5,A118&gt;=5.25,B118&lt;3.45),4.8,IF(AND(A118&gt;=6.85,G118&lt;0.682,D118&gt;=2.05,H118&lt;16.284,F118&gt;=2.5,A118&gt;=5.25,B118&lt;3.45),5.4,IF(AND(A118&gt;=5.75,G118&gt;=0.372,D118&lt;1.4,A118&lt;5.9,D118&gt;=0.7,F118&lt;2.5,A118&gt;=5.25,B118&lt;3.45),3.933,IF(AND(A118&gt;=6.75,D118&gt;=1.35,D118&lt;1.55,A118&gt;=5.9,D118&gt;=0.7,F118&lt;2.5,A118&gt;=5.25,B118&lt;3.45),4.8,IF(AND(H118&lt;11.084,B118&gt;=2.35,G118&lt;0.596,D118&lt;2.05,H118&lt;16.284,F118&gt;=2.5,A118&gt;=5.25,B118&lt;3.45),5.3,IF(AND(H118&lt;8.435,G118&lt;0.888,G118&gt;=0.596,D118&lt;2.05,H118&lt;16.284,F118&gt;=2.5,A118&gt;=5.25,B118&lt;3.45),5.1,IF(AND(H118&gt;=8.435,G118&lt;0.888,G118&gt;=0.596,D118&lt;2.05,H118&lt;16.284,F118&gt;=2.5,A118&gt;=5.25,B118&lt;3.45),4.94,IF(AND(B118&lt;3.15,A118&lt;6.85,G118&lt;0.682,D118&gt;=2.05,H118&lt;16.284,F118&gt;=2.5,A118&gt;=5.25,B118&lt;3.45),5.6,IF(AND(B118&gt;=3.15,A118&lt;6.85,G118&lt;0.682,D118&gt;=2.05,H118&lt;16.284,F118&gt;=2.5,A118&gt;=5.25,B118&lt;3.45),5.74,IF(AND(G118&lt;0.572,A118&lt;5.75,G118&gt;=0.372,D118&lt;1.4,A118&lt;5.9,D118&gt;=0.7,F118&lt;2.5,A118&gt;=5.25,B118&lt;3.45),3.7,IF(AND(D118&lt;1.45,A118&lt;6.75,D118&gt;=1.35,D118&lt;1.55,A118&gt;=5.9,D118&gt;=0.7,F118&lt;2.5,A118&gt;=5.25,B118&lt;3.45),4.46,IF(AND(D118&gt;=1.45,A118&lt;6.75,D118&gt;=1.35,D118&lt;1.55,A118&gt;=5.9,D118&gt;=0.7,F118&lt;2.5,A118&gt;=5.25,B118&lt;3.45),4.567,IF(AND(H118&lt;12.532,H118&gt;=11.084,B118&gt;=2.35,G118&lt;0.596,D118&lt;2.05,H118&lt;16.284,F118&gt;=2.5,A118&gt;=5.25,B118&lt;3.45),5.8,IF(AND(H118&gt;=12.532,H118&gt;=11.084,B118&gt;=2.35,G118&lt;0.596,D118&lt;2.05,H118&lt;16.284,F118&gt;=2.5,A118&gt;=5.25,B118&lt;3.45),5.667,IF(AND(A118&gt;=5.65,G118&gt;=0.572,A118&lt;5.75,G118&gt;=0.372,D118&lt;1.4,A118&lt;5.9,D118&gt;=0.7,F118&lt;2.5,A118&gt;=5.25,B118&lt;3.45),4.2,IF(AND(G118&lt;0.862,A118&lt;5.65,G118&gt;=0.572,A118&lt;5.75,G118&gt;=0.372,D118&lt;1.4,A118&lt;5.9,D118&gt;=0.7,F118&lt;2.5,A118&gt;=5.25,B118&lt;3.45),3.9,IF(AND(G118&gt;=0.862,A118&lt;5.65,G118&gt;=0.572,A118&lt;5.75,G118&gt;=0.372,D118&lt;1.4,A118&lt;5.9,D118&gt;=0.7,F118&lt;2.5,A118&gt;=5.25,B118&lt;3.45),4,"shouldnthappen"))))))))))))))))))))))))))))))))))))</f>
        <v>5.74</v>
      </c>
      <c r="AY118" s="1" t="n">
        <f aca="false">IF(AND(H118&gt;=8.233,D118&gt;=0.8,A118&lt;5.55),3.525,IF(AND(B118&lt;2.9,H118&gt;=15.534,A118&gt;=5.55),4.8,IF(AND(H118&gt;=12.259,A118&lt;4.75,D118&lt;0.8,A118&lt;5.55),1.25,IF(AND(B118&gt;=3.85,A118&gt;=4.75,D118&lt;0.8,A118&lt;5.55),1.425,IF(AND(D118&lt;1.55,H118&lt;8.233,D118&gt;=0.8,A118&lt;5.55),3.975,IF(AND(D118&gt;=1.55,H118&lt;8.233,D118&gt;=0.8,A118&lt;5.55),4.5,IF(AND(D118&lt;0.65,D118&lt;1.7,H118&lt;15.534,A118&gt;=5.55),1.7,IF(AND(A118&gt;=7.05,D118&gt;=1.7,H118&lt;15.534,A118&gt;=5.55),6.3,IF(AND(B118&gt;=3.35,B118&gt;=2.9,H118&gt;=15.534,A118&gt;=5.55),5.4,IF(AND(B118&lt;3.1,H118&lt;12.259,A118&lt;4.75,D118&lt;0.8,A118&lt;5.55),1.367,IF(AND(B118&gt;=3.1,H118&lt;12.259,A118&lt;4.75,D118&lt;0.8,A118&lt;5.55),1.4,IF(AND(G118&gt;=0.905,B118&lt;3.85,A118&gt;=4.75,D118&lt;0.8,A118&lt;5.55),1.9,IF(AND(H118&lt;15.681,B118&lt;3.35,B118&gt;=2.9,H118&gt;=15.534,A118&gt;=5.55),5.8,IF(AND(H118&gt;=15.681,B118&lt;3.35,B118&gt;=2.9,H118&gt;=15.534,A118&gt;=5.55),5.7,IF(AND(H118&gt;=14.877,G118&lt;0.905,B118&lt;3.85,A118&gt;=4.75,D118&lt;0.8,A118&lt;5.55),1.3,IF(AND(D118&gt;=1.25,B118&lt;2.65,D118&gt;=0.65,D118&lt;1.7,H118&lt;15.534,A118&gt;=5.55),4.433,IF(AND(G118&gt;=0.622,B118&lt;3.15,A118&lt;7.05,D118&gt;=1.7,H118&lt;15.534,A118&gt;=5.55),5.08,IF(AND(H118&gt;=13.42,B118&gt;=3.15,A118&lt;7.05,D118&gt;=1.7,H118&lt;15.534,A118&gt;=5.55),5.1,IF(AND(G118&lt;0.265,H118&lt;14.877,G118&lt;0.905,B118&lt;3.85,A118&gt;=4.75,D118&lt;0.8,A118&lt;5.55),1.2,IF(AND(A118&lt;5.75,D118&lt;1.25,B118&lt;2.65,D118&gt;=0.65,D118&lt;1.7,H118&lt;15.534,A118&gt;=5.55),3.7,IF(AND(A118&gt;=5.75,D118&lt;1.25,B118&lt;2.65,D118&gt;=0.65,D118&lt;1.7,H118&lt;15.534,A118&gt;=5.55),4,IF(AND(G118&gt;=0.652,D118&lt;1.35,B118&gt;=2.65,D118&gt;=0.65,D118&lt;1.7,H118&lt;15.534,A118&gt;=5.55),3.6,IF(AND(H118&lt;7.47,D118&gt;=1.35,B118&gt;=2.65,D118&gt;=0.65,D118&lt;1.7,H118&lt;15.534,A118&gt;=5.55),5.1,IF(AND(H118&lt;10.914,G118&lt;0.622,B118&lt;3.15,A118&lt;7.05,D118&gt;=1.7,H118&lt;15.534,A118&gt;=5.55),5.36,IF(AND(H118&gt;=10.914,G118&lt;0.622,B118&lt;3.15,A118&lt;7.05,D118&gt;=1.7,H118&lt;15.534,A118&gt;=5.55),5.64,IF(AND(G118&gt;=0.657,H118&lt;13.42,B118&gt;=3.15,A118&lt;7.05,D118&gt;=1.7,H118&lt;15.534,A118&gt;=5.55),6,IF(AND(G118&gt;=0.782,G118&gt;=0.265,H118&lt;14.877,G118&lt;0.905,B118&lt;3.85,A118&gt;=4.75,D118&lt;0.8,A118&lt;5.55),1.48,IF(AND(H118&lt;11.286,G118&lt;0.652,D118&lt;1.35,B118&gt;=2.65,D118&gt;=0.65,D118&lt;1.7,H118&lt;15.534,A118&gt;=5.55),4.24,IF(AND(H118&gt;=11.286,G118&lt;0.652,D118&lt;1.35,B118&gt;=2.65,D118&gt;=0.65,D118&lt;1.7,H118&lt;15.534,A118&gt;=5.55),4.05,IF(AND(G118&lt;0.413,H118&gt;=7.47,D118&gt;=1.35,B118&gt;=2.65,D118&gt;=0.65,D118&lt;1.7,H118&lt;15.534,A118&gt;=5.55),5.1,IF(AND(H118&lt;11.325,G118&lt;0.657,H118&lt;13.42,B118&gt;=3.15,A118&lt;7.05,D118&gt;=1.7,H118&lt;15.534,A118&gt;=5.55),5.8,IF(AND(H118&gt;=11.325,G118&lt;0.657,H118&lt;13.42,B118&gt;=3.15,A118&lt;7.05,D118&gt;=1.7,H118&lt;15.534,A118&gt;=5.55),5.6,IF(AND(D118&gt;=0.35,G118&lt;0.782,G118&gt;=0.265,H118&lt;14.877,G118&lt;0.905,B118&lt;3.85,A118&gt;=4.75,D118&lt;0.8,A118&lt;5.55),1.633,IF(AND(B118&lt;2.85,G118&gt;=0.413,H118&gt;=7.47,D118&gt;=1.35,B118&gt;=2.65,D118&gt;=0.65,D118&lt;1.7,H118&lt;15.534,A118&gt;=5.55),4.6,IF(AND(D118&lt;0.15,D118&lt;0.35,G118&lt;0.782,G118&gt;=0.265,H118&lt;14.877,G118&lt;0.905,B118&lt;3.85,A118&gt;=4.75,D118&lt;0.8,A118&lt;5.55),1.5,IF(AND(D118&gt;=0.15,D118&lt;0.35,G118&lt;0.782,G118&gt;=0.265,H118&lt;14.877,G118&lt;0.905,B118&lt;3.85,A118&gt;=4.75,D118&lt;0.8,A118&lt;5.55),1.543,IF(AND(A118&gt;=6.8,B118&gt;=2.85,G118&gt;=0.413,H118&gt;=7.47,D118&gt;=1.35,B118&gt;=2.65,D118&gt;=0.65,D118&lt;1.7,H118&lt;15.534,A118&gt;=5.55),4.9,IF(AND(H118&lt;13.531,A118&lt;6.8,B118&gt;=2.85,G118&gt;=0.413,H118&gt;=7.47,D118&gt;=1.35,B118&gt;=2.65,D118&gt;=0.65,D118&lt;1.7,H118&lt;15.534,A118&gt;=5.55),4.5,IF(AND(H118&gt;=13.531,A118&lt;6.8,B118&gt;=2.85,G118&gt;=0.413,H118&gt;=7.47,D118&gt;=1.35,B118&gt;=2.65,D118&gt;=0.65,D118&lt;1.7,H118&lt;15.534,A118&gt;=5.55),4.7,"shouldnthappen")))))))))))))))))))))))))))))))))))))))</f>
        <v>5.8</v>
      </c>
      <c r="AZ118" s="1" t="n">
        <f aca="false">IF(AND(H118&gt;=15.371,B118&gt;=3.35),5.4,IF(AND(G118&gt;=0.851,H118&gt;=15.244,B118&lt;3.35),4.75,IF(AND(F118&gt;=2,H118&lt;15.371,B118&gt;=3.35),5.6,IF(AND(B118&lt;2.75,A118&lt;5.15,H118&lt;15.244,B118&lt;3.35),3.42,IF(AND(A118&gt;=7.25,G118&lt;0.851,H118&gt;=15.244,B118&lt;3.35),6.6,IF(AND(A118&lt;4.45,B118&gt;=2.75,A118&lt;5.15,H118&lt;15.244,B118&lt;3.35),1.1,IF(AND(G118&lt;0.527,A118&lt;7.25,G118&lt;0.851,H118&gt;=15.244,B118&lt;3.35),5.08,IF(AND(G118&gt;=0.527,A118&lt;7.25,G118&lt;0.851,H118&gt;=15.244,B118&lt;3.35),5.8,IF(AND(D118&gt;=0.35,B118&lt;3.7,F118&lt;2,H118&lt;15.371,B118&gt;=3.35),1.55,IF(AND(H118&lt;6.542,B118&gt;=3.7,F118&lt;2,H118&lt;15.371,B118&gt;=3.35),1.9,IF(AND(B118&lt;3.25,A118&gt;=4.45,B118&gt;=2.75,A118&lt;5.15,H118&lt;15.244,B118&lt;3.35),1.46,IF(AND(B118&gt;=3.25,A118&gt;=4.45,B118&gt;=2.75,A118&lt;5.15,H118&lt;15.244,B118&lt;3.35),1.7,IF(AND(H118&lt;13.654,B118&gt;=2.95,D118&lt;1.45,A118&gt;=5.15,H118&lt;15.244,B118&lt;3.35),4.3,IF(AND(H118&gt;=13.654,B118&gt;=2.95,D118&lt;1.45,A118&gt;=5.15,H118&lt;15.244,B118&lt;3.35),4.625,IF(AND(F118&gt;=2.5,D118&lt;1.75,D118&gt;=1.45,A118&gt;=5.15,H118&lt;15.244,B118&lt;3.35),5.3,IF(AND(G118&gt;=0.853,D118&gt;=1.75,D118&gt;=1.45,A118&gt;=5.15,H118&lt;15.244,B118&lt;3.35),5.15,IF(AND(D118&gt;=0.25,D118&lt;0.35,B118&lt;3.7,F118&lt;2,H118&lt;15.371,B118&gt;=3.35),1.3,IF(AND(B118&lt;3.85,H118&gt;=6.542,B118&gt;=3.7,F118&lt;2,H118&lt;15.371,B118&gt;=3.35),1.633,IF(AND(H118&lt;7.02,H118&lt;10.688,B118&lt;2.95,D118&lt;1.45,A118&gt;=5.15,H118&lt;15.244,B118&lt;3.35),3.98,IF(AND(G118&lt;0.338,H118&gt;=10.688,B118&lt;2.95,D118&lt;1.45,A118&gt;=5.15,H118&lt;15.244,B118&lt;3.35),4.22,IF(AND(G118&gt;=0.338,H118&gt;=10.688,B118&lt;2.95,D118&lt;1.45,A118&gt;=5.15,H118&lt;15.244,B118&lt;3.35),3.9,IF(AND(B118&lt;2.75,F118&lt;2.5,D118&lt;1.75,D118&gt;=1.45,A118&gt;=5.15,H118&lt;15.244,B118&lt;3.35),5.1,IF(AND(B118&gt;=2.75,F118&lt;2.5,D118&lt;1.75,D118&gt;=1.45,A118&gt;=5.15,H118&lt;15.244,B118&lt;3.35),4.74,IF(AND(A118&gt;=7,G118&lt;0.853,D118&gt;=1.75,D118&gt;=1.45,A118&gt;=5.15,H118&lt;15.244,B118&lt;3.35),6.5,IF(AND(G118&gt;=0.934,D118&lt;0.25,D118&lt;0.35,B118&lt;3.7,F118&lt;2,H118&lt;15.371,B118&gt;=3.35),1.7,IF(AND(D118&lt;0.25,B118&gt;=3.85,H118&gt;=6.542,B118&gt;=3.7,F118&lt;2,H118&lt;15.371,B118&gt;=3.35),1.5,IF(AND(D118&gt;=0.25,B118&gt;=3.85,H118&gt;=6.542,B118&gt;=3.7,F118&lt;2,H118&lt;15.371,B118&gt;=3.35),1.4,IF(AND(B118&lt;2.5,H118&gt;=7.02,H118&lt;10.688,B118&lt;2.95,D118&lt;1.45,A118&gt;=5.15,H118&lt;15.244,B118&lt;3.35),3.8,IF(AND(G118&gt;=0.74,A118&lt;7,G118&lt;0.853,D118&gt;=1.75,D118&gt;=1.45,A118&gt;=5.15,H118&lt;15.244,B118&lt;3.35),6,IF(AND(G118&gt;=0.61,G118&lt;0.934,D118&lt;0.25,D118&lt;0.35,B118&lt;3.7,F118&lt;2,H118&lt;15.371,B118&gt;=3.35),1.5,IF(AND(D118&lt;1.15,B118&gt;=2.5,H118&gt;=7.02,H118&lt;10.688,B118&lt;2.95,D118&lt;1.45,A118&gt;=5.15,H118&lt;15.244,B118&lt;3.35),3.5,IF(AND(D118&gt;=1.15,B118&gt;=2.5,H118&gt;=7.02,H118&lt;10.688,B118&lt;2.95,D118&lt;1.45,A118&gt;=5.15,H118&lt;15.244,B118&lt;3.35),3.6,IF(AND(G118&gt;=0.626,G118&lt;0.74,A118&lt;7,G118&lt;0.853,D118&gt;=1.75,D118&gt;=1.45,A118&gt;=5.15,H118&lt;15.244,B118&lt;3.35),4.9,IF(AND(H118&lt;13.641,G118&lt;0.61,G118&lt;0.934,D118&lt;0.25,D118&lt;0.35,B118&lt;3.7,F118&lt;2,H118&lt;15.371,B118&gt;=3.35),1.425,IF(AND(H118&gt;=13.641,G118&lt;0.61,G118&lt;0.934,D118&lt;0.25,D118&lt;0.35,B118&lt;3.7,F118&lt;2,H118&lt;15.371,B118&gt;=3.35),1.3,IF(AND(B118&lt;3.05,G118&lt;0.626,G118&lt;0.74,A118&lt;7,G118&lt;0.853,D118&gt;=1.75,D118&gt;=1.45,A118&gt;=5.15,H118&lt;15.244,B118&lt;3.35),5.475,IF(AND(B118&gt;=3.05,G118&lt;0.626,G118&lt;0.74,A118&lt;7,G118&lt;0.853,D118&gt;=1.75,D118&gt;=1.45,A118&gt;=5.15,H118&lt;15.244,B118&lt;3.35),5.633,"shouldnthappen")))))))))))))))))))))))))))))))))))))</f>
        <v>5.633</v>
      </c>
      <c r="BA118" s="1" t="n">
        <f aca="false">IF(AND(F118&gt;=2,B118&gt;=3.4),6.1,IF(AND(B118&lt;2.75,A118&lt;5.15,B118&lt;3.4),3.225,IF(AND(G118&gt;=0.821,F118&lt;2,B118&gt;=3.4),1.9,IF(AND(B118&gt;=3.2,B118&gt;=2.75,A118&lt;5.15,B118&lt;3.4),1.7,IF(AND(A118&lt;4.8,G118&lt;0.821,F118&lt;2,B118&gt;=3.4),1,IF(AND(G118&gt;=0.446,B118&lt;3.2,B118&gt;=2.75,A118&lt;5.15,B118&lt;3.4),1.1,IF(AND(G118&lt;0.356,D118&lt;1.45,A118&lt;6.25,A118&gt;=5.15,B118&lt;3.4),4.32,IF(AND(G118&lt;0.591,D118&gt;=1.45,A118&lt;6.25,A118&gt;=5.15,B118&lt;3.4),4.6,IF(AND(D118&lt;1.75,G118&lt;0.597,A118&gt;=6.25,A118&gt;=5.15,B118&lt;3.4),4.86,IF(AND(H118&gt;=16.472,G118&gt;=0.597,A118&gt;=6.25,A118&gt;=5.15,B118&lt;3.4),6.6,IF(AND(G118&lt;0.063,G118&lt;0.446,B118&lt;3.2,B118&gt;=2.75,A118&lt;5.15,B118&lt;3.4),1.4,IF(AND(A118&gt;=5.95,G118&gt;=0.356,D118&lt;1.45,A118&lt;6.25,A118&gt;=5.15,B118&lt;3.4),4.6,IF(AND(B118&gt;=2.9,G118&gt;=0.591,D118&gt;=1.45,A118&lt;6.25,A118&gt;=5.15,B118&lt;3.4),4.867,IF(AND(D118&gt;=2.4,H118&lt;16.472,G118&gt;=0.597,A118&gt;=6.25,A118&gt;=5.15,B118&lt;3.4),6,IF(AND(A118&lt;5.45,B118&gt;=3.85,A118&gt;=4.8,G118&lt;0.821,F118&lt;2,B118&gt;=3.4),1.3,IF(AND(A118&gt;=5.45,B118&gt;=3.85,A118&gt;=4.8,G118&lt;0.821,F118&lt;2,B118&gt;=3.4),1.45,IF(AND(H118&lt;14.273,G118&gt;=0.063,G118&lt;0.446,B118&lt;3.2,B118&gt;=2.75,A118&lt;5.15,B118&lt;3.4),1.5,IF(AND(H118&gt;=14.273,G118&gt;=0.063,G118&lt;0.446,B118&lt;3.2,B118&gt;=2.75,A118&lt;5.15,B118&lt;3.4),1.6,IF(AND(G118&gt;=0.572,A118&lt;5.95,G118&gt;=0.356,D118&lt;1.45,A118&lt;6.25,A118&gt;=5.15,B118&lt;3.4),3.9,IF(AND(G118&lt;0.827,B118&lt;2.9,G118&gt;=0.591,D118&gt;=1.45,A118&lt;6.25,A118&gt;=5.15,B118&lt;3.4),4.9,IF(AND(G118&gt;=0.827,B118&lt;2.9,G118&gt;=0.591,D118&gt;=1.45,A118&lt;6.25,A118&gt;=5.15,B118&lt;3.4),5.1,IF(AND(A118&gt;=7.2,B118&lt;3.05,D118&gt;=1.75,G118&lt;0.597,A118&gt;=6.25,A118&gt;=5.15,B118&lt;3.4),6.7,IF(AND(G118&lt;0.353,B118&gt;=3.05,D118&gt;=1.75,G118&lt;0.597,A118&gt;=6.25,A118&gt;=5.15,B118&lt;3.4),5.22,IF(AND(G118&gt;=0.353,B118&gt;=3.05,D118&gt;=1.75,G118&lt;0.597,A118&gt;=6.25,A118&gt;=5.15,B118&lt;3.4),5.65,IF(AND(A118&lt;6.55,D118&lt;2.4,H118&lt;16.472,G118&gt;=0.597,A118&gt;=6.25,A118&gt;=5.15,B118&lt;3.4),5.033,IF(AND(H118&lt;12.719,G118&lt;0.385,B118&lt;3.85,A118&gt;=4.8,G118&lt;0.821,F118&lt;2,B118&gt;=3.4),1.54,IF(AND(H118&gt;=12.719,G118&lt;0.385,B118&lt;3.85,A118&gt;=4.8,G118&lt;0.821,F118&lt;2,B118&gt;=3.4),1.3,IF(AND(B118&lt;3.6,G118&gt;=0.385,B118&lt;3.85,A118&gt;=4.8,G118&lt;0.821,F118&lt;2,B118&gt;=3.4),1.325,IF(AND(B118&gt;=3.6,G118&gt;=0.385,B118&lt;3.85,A118&gt;=4.8,G118&lt;0.821,F118&lt;2,B118&gt;=3.4),1.55,IF(AND(D118&lt;1.05,G118&lt;0.572,A118&lt;5.95,G118&gt;=0.356,D118&lt;1.45,A118&lt;6.25,A118&gt;=5.15,B118&lt;3.4),3.633,IF(AND(D118&gt;=2.15,A118&lt;7.2,B118&lt;3.05,D118&gt;=1.75,G118&lt;0.597,A118&gt;=6.25,A118&gt;=5.15,B118&lt;3.4),5.667,IF(AND(H118&lt;13.094,A118&gt;=6.55,D118&lt;2.4,H118&lt;16.472,G118&gt;=0.597,A118&gt;=6.25,A118&gt;=5.15,B118&lt;3.4),5.2,IF(AND(D118&lt;1.15,D118&gt;=1.05,G118&lt;0.572,A118&lt;5.95,G118&gt;=0.356,D118&lt;1.45,A118&lt;6.25,A118&gt;=5.15,B118&lt;3.4),3.8,IF(AND(D118&gt;=1.15,D118&gt;=1.05,G118&lt;0.572,A118&lt;5.95,G118&gt;=0.356,D118&lt;1.45,A118&lt;6.25,A118&gt;=5.15,B118&lt;3.4),3.9,IF(AND(G118&gt;=0.487,D118&lt;2.15,A118&lt;7.2,B118&lt;3.05,D118&gt;=1.75,G118&lt;0.597,A118&gt;=6.25,A118&gt;=5.15,B118&lt;3.4),5.8,IF(AND(A118&lt;6.8,H118&gt;=13.094,A118&gt;=6.55,D118&lt;2.4,H118&lt;16.472,G118&gt;=0.597,A118&gt;=6.25,A118&gt;=5.15,B118&lt;3.4),4.52,IF(AND(A118&gt;=6.8,H118&gt;=13.094,A118&gt;=6.55,D118&lt;2.4,H118&lt;16.472,G118&gt;=0.597,A118&gt;=6.25,A118&gt;=5.15,B118&lt;3.4),4.75,IF(AND(B118&lt;2.95,G118&lt;0.487,D118&lt;2.15,A118&lt;7.2,B118&lt;3.05,D118&gt;=1.75,G118&lt;0.597,A118&gt;=6.25,A118&gt;=5.15,B118&lt;3.4),5.6,IF(AND(B118&gt;=2.95,G118&lt;0.487,D118&lt;2.15,A118&lt;7.2,B118&lt;3.05,D118&gt;=1.75,G118&lt;0.597,A118&gt;=6.25,A118&gt;=5.15,B118&lt;3.4),5.5,"shouldnthappen")))))))))))))))))))))))))))))))))))))))</f>
        <v>5.22</v>
      </c>
      <c r="BB118" s="1" t="n">
        <f aca="false">IF(AND(A118&lt;4.35,B118&lt;3.25,F118&lt;1.5),1.1,IF(AND(H118&lt;14.005,A118&gt;=4.35,B118&lt;3.25,F118&lt;1.5),1.3,IF(AND(H118&gt;=14.005,A118&gt;=4.35,B118&lt;3.25,F118&lt;1.5),1.6,IF(AND(G118&gt;=0.905,A118&lt;5.15,B118&gt;=3.25,F118&lt;1.5),1.9,IF(AND(B118&lt;3.45,A118&gt;=5.15,B118&gt;=3.25,F118&lt;1.5),1.6,IF(AND(F118&gt;=2.5,D118&gt;=1.35,D118&lt;1.75,F118&gt;=1.5),4.867,IF(AND(A118&gt;=7.05,D118&gt;=2.05,D118&gt;=1.75,F118&gt;=1.5),6.35,IF(AND(D118&gt;=0.4,G118&lt;0.905,A118&lt;5.15,B118&gt;=3.25,F118&lt;1.5),1.65,IF(AND(B118&lt;3.6,B118&gt;=3.45,A118&gt;=5.15,B118&gt;=3.25,F118&lt;1.5),1.35,IF(AND(H118&lt;6.808,H118&lt;9.386,D118&lt;1.35,D118&lt;1.75,F118&gt;=1.5),4.05,IF(AND(H118&gt;=6.808,H118&lt;9.386,D118&lt;1.35,D118&lt;1.75,F118&gt;=1.5),3.46,IF(AND(B118&lt;2.45,F118&lt;2.5,D118&gt;=1.35,D118&lt;1.75,F118&gt;=1.5),4.5,IF(AND(H118&gt;=13.115,D118&lt;1.95,D118&lt;2.05,D118&gt;=1.75,F118&gt;=1.5),4.85,IF(AND(G118&lt;0.196,D118&gt;=1.95,D118&lt;2.05,D118&gt;=1.75,F118&gt;=1.5),6.7,IF(AND(G118&gt;=0.196,D118&gt;=1.95,D118&lt;2.05,D118&gt;=1.75,F118&gt;=1.5),5.12,IF(AND(H118&lt;10.925,D118&lt;0.4,G118&lt;0.905,A118&lt;5.15,B118&gt;=3.25,F118&lt;1.5),1.4,IF(AND(H118&gt;=10.925,D118&lt;0.4,G118&lt;0.905,A118&lt;5.15,B118&gt;=3.25,F118&lt;1.5),1.45,IF(AND(H118&lt;14.096,B118&gt;=3.6,B118&gt;=3.45,A118&gt;=5.15,B118&gt;=3.25,F118&lt;1.5),1.42,IF(AND(H118&gt;=14.096,B118&gt;=3.6,B118&gt;=3.45,A118&gt;=5.15,B118&gt;=3.25,F118&lt;1.5),1.7,IF(AND(B118&lt;2.45,D118&lt;1.15,H118&gt;=9.386,D118&lt;1.35,D118&lt;1.75,F118&gt;=1.5),3.6,IF(AND(B118&gt;=2.45,D118&lt;1.15,H118&gt;=9.386,D118&lt;1.35,D118&lt;1.75,F118&gt;=1.5),3.9,IF(AND(G118&lt;0.246,D118&gt;=1.15,H118&gt;=9.386,D118&lt;1.35,D118&lt;1.75,F118&gt;=1.5),4.4,IF(AND(B118&lt;2.75,B118&gt;=2.45,F118&lt;2.5,D118&gt;=1.35,D118&lt;1.75,F118&gt;=1.5),5.1,IF(AND(H118&lt;11.084,H118&lt;13.115,D118&lt;1.95,D118&lt;2.05,D118&gt;=1.75,F118&gt;=1.5),5.35,IF(AND(H118&gt;=11.084,H118&lt;13.115,D118&lt;1.95,D118&lt;2.05,D118&gt;=1.75,F118&gt;=1.5),5.7,IF(AND(H118&lt;15.52,D118&lt;2.25,A118&lt;7.05,D118&gt;=2.05,D118&gt;=1.75,F118&gt;=1.5),5.45,IF(AND(H118&gt;=15.52,D118&lt;2.25,A118&lt;7.05,D118&gt;=2.05,D118&gt;=1.75,F118&gt;=1.5),5.725,IF(AND(G118&gt;=0.775,D118&gt;=2.25,A118&lt;7.05,D118&gt;=2.05,D118&gt;=1.75,F118&gt;=1.5),5.2,IF(AND(D118&lt;1.25,G118&gt;=0.246,D118&gt;=1.15,H118&gt;=9.386,D118&lt;1.35,D118&lt;1.75,F118&gt;=1.5),4.05,IF(AND(A118&lt;5.85,B118&gt;=2.75,B118&gt;=2.45,F118&lt;2.5,D118&gt;=1.35,D118&lt;1.75,F118&gt;=1.5),4.5,IF(AND(B118&lt;3.3,G118&lt;0.775,D118&gt;=2.25,A118&lt;7.05,D118&gt;=2.05,D118&gt;=1.75,F118&gt;=1.5),5.64,IF(AND(B118&gt;=3.3,G118&lt;0.775,D118&gt;=2.25,A118&lt;7.05,D118&gt;=2.05,D118&gt;=1.75,F118&gt;=1.5),5.6,IF(AND(A118&lt;5.9,D118&gt;=1.25,G118&gt;=0.246,D118&gt;=1.15,H118&gt;=9.386,D118&lt;1.35,D118&lt;1.75,F118&gt;=1.5),4.2,IF(AND(A118&gt;=5.9,D118&gt;=1.25,G118&gt;=0.246,D118&gt;=1.15,H118&gt;=9.386,D118&lt;1.35,D118&lt;1.75,F118&gt;=1.5),4,IF(AND(G118&gt;=0.437,A118&gt;=5.85,B118&gt;=2.75,B118&gt;=2.45,F118&lt;2.5,D118&gt;=1.35,D118&lt;1.75,F118&gt;=1.5),4.75,IF(AND(H118&lt;9.446,G118&lt;0.437,A118&gt;=5.85,B118&gt;=2.75,B118&gt;=2.45,F118&lt;2.5,D118&gt;=1.35,D118&lt;1.75,F118&gt;=1.5),4.6,IF(AND(H118&gt;=9.446,G118&lt;0.437,A118&gt;=5.85,B118&gt;=2.75,B118&gt;=2.45,F118&lt;2.5,D118&gt;=1.35,D118&lt;1.75,F118&gt;=1.5),4.7,"shouldnthappen")))))))))))))))))))))))))))))))))))))</f>
        <v>5.64</v>
      </c>
      <c r="BC118" s="1" t="n">
        <f aca="false">IF(AND(G118&gt;=0.905,F118&lt;1.5),1.65,IF(AND(D118&gt;=0.45,G118&lt;0.905,F118&lt;1.5),1.65,IF(AND(A118&lt;5.15,D118&lt;1.55,F118&gt;=1.5),3.225,IF(AND(F118&gt;=2.5,A118&gt;=5.15,D118&lt;1.55,F118&gt;=1.5),5.05,IF(AND(H118&lt;5.767,A118&lt;7.05,D118&gt;=1.55,F118&gt;=1.5),4.5,IF(AND(D118&lt;1.7,A118&gt;=7.05,D118&gt;=1.55,F118&gt;=1.5),5.8,IF(AND(A118&gt;=5.3,G118&lt;0.207,D118&lt;0.45,G118&lt;0.905,F118&lt;1.5),1.3,IF(AND(D118&gt;=0.35,G118&gt;=0.207,D118&lt;0.45,G118&lt;0.905,F118&lt;1.5),1.5,IF(AND(G118&lt;0.155,D118&gt;=1.7,A118&gt;=7.05,D118&gt;=1.55,F118&gt;=1.5),6.7,IF(AND(G118&gt;=0.155,D118&gt;=1.7,A118&gt;=7.05,D118&gt;=1.55,F118&gt;=1.5),6.34,IF(AND(G118&lt;0.05,A118&lt;5.3,G118&lt;0.207,D118&lt;0.45,G118&lt;0.905,F118&lt;1.5),1.4,IF(AND(G118&gt;=0.05,A118&lt;5.3,G118&lt;0.207,D118&lt;0.45,G118&lt;0.905,F118&lt;1.5),1.5,IF(AND(A118&lt;4.5,D118&lt;0.35,G118&gt;=0.207,D118&lt;0.45,G118&lt;0.905,F118&lt;1.5),1.3,IF(AND(G118&lt;0.308,A118&lt;6.2,F118&lt;2.5,A118&gt;=5.15,D118&lt;1.55,F118&gt;=1.5),4.5,IF(AND(D118&lt;1.35,A118&gt;=6.2,F118&lt;2.5,A118&gt;=5.15,D118&lt;1.55,F118&gt;=1.5),4.367,IF(AND(D118&lt;1.85,A118&lt;6.15,H118&gt;=5.767,A118&lt;7.05,D118&gt;=1.55,F118&gt;=1.5),4.933,IF(AND(G118&gt;=0.558,A118&gt;=4.5,D118&lt;0.35,G118&gt;=0.207,D118&lt;0.45,G118&lt;0.905,F118&lt;1.5),1.5,IF(AND(H118&gt;=13.383,G118&gt;=0.308,A118&lt;6.2,F118&lt;2.5,A118&gt;=5.15,D118&lt;1.55,F118&gt;=1.5),4.7,IF(AND(H118&gt;=12.206,D118&gt;=1.35,A118&gt;=6.2,F118&lt;2.5,A118&gt;=5.15,D118&lt;1.55,F118&gt;=1.5),4.575,IF(AND(A118&lt;5.7,D118&gt;=1.85,A118&lt;6.15,H118&gt;=5.767,A118&lt;7.05,D118&gt;=1.55,F118&gt;=1.5),4.9,IF(AND(A118&gt;=5.7,D118&gt;=1.85,A118&lt;6.15,H118&gt;=5.767,A118&lt;7.05,D118&gt;=1.55,F118&gt;=1.5),5.1,IF(AND(G118&lt;0.079,G118&lt;0.364,A118&gt;=6.15,H118&gt;=5.767,A118&lt;7.05,D118&gt;=1.55,F118&gt;=1.5),5.6,IF(AND(G118&gt;=0.079,G118&lt;0.364,A118&gt;=6.15,H118&gt;=5.767,A118&lt;7.05,D118&gt;=1.55,F118&gt;=1.5),5.25,IF(AND(G118&gt;=0.447,G118&lt;0.558,A118&gt;=4.5,D118&lt;0.35,G118&gt;=0.207,D118&lt;0.45,G118&lt;0.905,F118&lt;1.5),1.3,IF(AND(B118&gt;=2.95,H118&lt;13.383,G118&gt;=0.308,A118&lt;6.2,F118&lt;2.5,A118&gt;=5.15,D118&lt;1.55,F118&gt;=1.5),4.6,IF(AND(B118&lt;2.65,H118&lt;12.206,D118&gt;=1.35,A118&gt;=6.2,F118&lt;2.5,A118&gt;=5.15,D118&lt;1.55,F118&gt;=1.5),4.9,IF(AND(D118&lt;2.45,A118&lt;6.6,G118&gt;=0.364,A118&gt;=6.15,H118&gt;=5.767,A118&lt;7.05,D118&gt;=1.55,F118&gt;=1.5),5.6,IF(AND(D118&gt;=2.45,A118&lt;6.6,G118&gt;=0.364,A118&gt;=6.15,H118&gt;=5.767,A118&lt;7.05,D118&gt;=1.55,F118&gt;=1.5),6,IF(AND(H118&lt;12.921,A118&gt;=6.6,G118&gt;=0.364,A118&gt;=6.15,H118&gt;=5.767,A118&lt;7.05,D118&gt;=1.55,F118&gt;=1.5),5.725,IF(AND(H118&gt;=12.921,A118&gt;=6.6,G118&gt;=0.364,A118&gt;=6.15,H118&gt;=5.767,A118&lt;7.05,D118&gt;=1.55,F118&gt;=1.5),5.367,IF(AND(B118&lt;3.15,G118&lt;0.447,G118&lt;0.558,A118&gt;=4.5,D118&lt;0.35,G118&gt;=0.207,D118&lt;0.45,G118&lt;0.905,F118&lt;1.5),1.5,IF(AND(B118&gt;=3.15,G118&lt;0.447,G118&lt;0.558,A118&gt;=4.5,D118&lt;0.35,G118&gt;=0.207,D118&lt;0.45,G118&lt;0.905,F118&lt;1.5),1.36,IF(AND(B118&gt;=2.85,B118&lt;2.95,H118&lt;13.383,G118&gt;=0.308,A118&lt;6.2,F118&lt;2.5,A118&gt;=5.15,D118&lt;1.55,F118&gt;=1.5),3.6,IF(AND(H118&lt;9.446,B118&gt;=2.65,H118&lt;12.206,D118&gt;=1.35,A118&gt;=6.2,F118&lt;2.5,A118&gt;=5.15,D118&lt;1.55,F118&gt;=1.5),4.6,IF(AND(H118&gt;=9.446,B118&gt;=2.65,H118&lt;12.206,D118&gt;=1.35,A118&gt;=6.2,F118&lt;2.5,A118&gt;=5.15,D118&lt;1.55,F118&gt;=1.5),4.7,IF(AND(D118&lt;1.2,B118&lt;2.85,B118&lt;2.95,H118&lt;13.383,G118&gt;=0.308,A118&lt;6.2,F118&lt;2.5,A118&gt;=5.15,D118&lt;1.55,F118&gt;=1.5),3.75,IF(AND(G118&lt;0.356,D118&gt;=1.2,B118&lt;2.85,B118&lt;2.95,H118&lt;13.383,G118&gt;=0.308,A118&lt;6.2,F118&lt;2.5,A118&gt;=5.15,D118&lt;1.55,F118&gt;=1.5),4.2,IF(AND(G118&gt;=0.356,D118&gt;=1.2,B118&lt;2.85,B118&lt;2.95,H118&lt;13.383,G118&gt;=0.308,A118&lt;6.2,F118&lt;2.5,A118&gt;=5.15,D118&lt;1.55,F118&gt;=1.5),3.96,"shouldnthappen"))))))))))))))))))))))))))))))))))))))</f>
        <v>5.25</v>
      </c>
      <c r="BD118" s="1" t="n">
        <f aca="false">IF(AND(B118&lt;2.7,A118&lt;5.3,B118&lt;3.15),3.42,IF(AND(F118&lt;2.5,A118&gt;=5.85,B118&gt;=3.15),4.7,IF(AND(A118&lt;4.35,B118&gt;=2.7,A118&lt;5.3,B118&lt;3.15),1.1,IF(AND(A118&gt;=4.35,B118&gt;=2.7,A118&lt;5.3,B118&lt;3.15),1.42,IF(AND(A118&gt;=7.05,F118&gt;=2.5,A118&gt;=5.3,B118&lt;3.15),6.067,IF(AND(D118&gt;=0.45,A118&lt;5.05,A118&lt;5.85,B118&gt;=3.15),1.6,IF(AND(B118&lt;3.35,A118&gt;=5.05,A118&lt;5.85,B118&gt;=3.15),1.7,IF(AND(A118&gt;=6.85,F118&gt;=2.5,A118&gt;=5.85,B118&gt;=3.15),6.22,IF(AND(D118&lt;1.25,D118&lt;1.35,F118&lt;2.5,A118&gt;=5.3,B118&lt;3.15),4.033,IF(AND(D118&gt;=1.25,D118&lt;1.35,F118&lt;2.5,A118&gt;=5.3,B118&lt;3.15),4.233,IF(AND(A118&lt;6.05,D118&gt;=1.35,F118&lt;2.5,A118&gt;=5.3,B118&lt;3.15),5.1,IF(AND(H118&gt;=13.29,A118&lt;7.05,F118&gt;=2.5,A118&gt;=5.3,B118&lt;3.15),4.96,IF(AND(G118&gt;=0.858,D118&lt;0.45,A118&lt;5.05,A118&lt;5.85,B118&gt;=3.15),1.3,IF(AND(D118&gt;=0.35,B118&gt;=3.35,A118&gt;=5.05,A118&lt;5.85,B118&gt;=3.15),1.4,IF(AND(B118&lt;3.25,A118&lt;6.85,F118&gt;=2.5,A118&gt;=5.85,B118&gt;=3.15),5.233,IF(AND(A118&gt;=6.8,A118&gt;=6.05,D118&gt;=1.35,F118&lt;2.5,A118&gt;=5.3,B118&lt;3.15),4.9,IF(AND(G118&gt;=0.622,H118&lt;13.29,A118&lt;7.05,F118&gt;=2.5,A118&gt;=5.3,B118&lt;3.15),5.067,IF(AND(H118&lt;8.834,G118&lt;0.858,D118&lt;0.45,A118&lt;5.05,A118&lt;5.85,B118&gt;=3.15),1.4,IF(AND(G118&lt;0.774,B118&gt;=3.25,A118&lt;6.85,F118&gt;=2.5,A118&gt;=5.85,B118&gt;=3.15),5.8,IF(AND(G118&gt;=0.774,B118&gt;=3.25,A118&lt;6.85,F118&gt;=2.5,A118&gt;=5.85,B118&gt;=3.15),5.4,IF(AND(H118&gt;=12.206,A118&lt;6.8,A118&gt;=6.05,D118&gt;=1.35,F118&lt;2.5,A118&gt;=5.3,B118&lt;3.15),4.5,IF(AND(G118&gt;=0.439,G118&lt;0.622,H118&lt;13.29,A118&lt;7.05,F118&gt;=2.5,A118&gt;=5.3,B118&lt;3.15),5.667,IF(AND(G118&lt;0.227,H118&gt;=8.834,G118&lt;0.858,D118&lt;0.45,A118&lt;5.05,A118&lt;5.85,B118&gt;=3.15),1.4,IF(AND(G118&gt;=0.227,H118&gt;=8.834,G118&lt;0.858,D118&lt;0.45,A118&lt;5.05,A118&lt;5.85,B118&gt;=3.15),1.3,IF(AND(G118&gt;=0.934,B118&lt;3.75,D118&lt;0.35,B118&gt;=3.35,A118&gt;=5.05,A118&lt;5.85,B118&gt;=3.15),1.7,IF(AND(G118&lt;0.823,B118&gt;=3.75,D118&lt;0.35,B118&gt;=3.35,A118&gt;=5.05,A118&lt;5.85,B118&gt;=3.15),1.55,IF(AND(G118&gt;=0.823,B118&gt;=3.75,D118&lt;0.35,B118&gt;=3.35,A118&gt;=5.05,A118&lt;5.85,B118&gt;=3.15),1.5,IF(AND(A118&lt;6.2,H118&lt;12.206,A118&lt;6.8,A118&gt;=6.05,D118&gt;=1.35,F118&lt;2.5,A118&gt;=5.3,B118&lt;3.15),4.6,IF(AND(A118&gt;=6.2,H118&lt;12.206,A118&lt;6.8,A118&gt;=6.05,D118&gt;=1.35,F118&lt;2.5,A118&gt;=5.3,B118&lt;3.15),4.74,IF(AND(H118&gt;=10.667,G118&lt;0.439,G118&lt;0.622,H118&lt;13.29,A118&lt;7.05,F118&gt;=2.5,A118&gt;=5.3,B118&lt;3.15),5.6,IF(AND(H118&lt;13.67,G118&lt;0.934,B118&lt;3.75,D118&lt;0.35,B118&gt;=3.35,A118&gt;=5.05,A118&lt;5.85,B118&gt;=3.15),1.48,IF(AND(H118&gt;=13.67,G118&lt;0.934,B118&lt;3.75,D118&lt;0.35,B118&gt;=3.35,A118&gt;=5.05,A118&lt;5.85,B118&gt;=3.15),1.3,IF(AND(G118&lt;0.301,H118&lt;10.667,G118&lt;0.439,G118&lt;0.622,H118&lt;13.29,A118&lt;7.05,F118&gt;=2.5,A118&gt;=5.3,B118&lt;3.15),5.2,IF(AND(G118&gt;=0.301,H118&lt;10.667,G118&lt;0.439,G118&lt;0.622,H118&lt;13.29,A118&lt;7.05,F118&gt;=2.5,A118&gt;=5.3,B118&lt;3.15),5.067,"shouldnthappen"))))))))))))))))))))))))))))))))))</f>
        <v>5.233</v>
      </c>
      <c r="BE118" s="1" t="n">
        <f aca="false">IF(AND(B118&gt;=3.85,A118&gt;=5.05,F118&lt;1.5),1.4,IF(AND(A118&lt;5.25,A118&lt;5.75,F118&gt;=1.5),3.15,IF(AND(A118&lt;4.95,B118&lt;3.15,A118&lt;5.05,F118&lt;1.5),1.46,IF(AND(A118&gt;=4.95,B118&lt;3.15,A118&lt;5.05,F118&lt;1.5),1.6,IF(AND(H118&lt;8.834,B118&gt;=3.15,A118&lt;5.05,F118&lt;1.5),1.4,IF(AND(D118&lt;0.25,B118&lt;3.85,A118&gt;=5.05,F118&lt;1.5),1.48,IF(AND(D118&gt;=0.25,B118&lt;3.85,A118&gt;=5.05,F118&lt;1.5),1.7,IF(AND(F118&gt;=2.5,A118&gt;=5.25,A118&lt;5.75,F118&gt;=1.5),4.9,IF(AND(H118&lt;12.45,H118&gt;=8.834,B118&gt;=3.15,A118&lt;5.05,F118&lt;1.5),1.25,IF(AND(H118&gt;=12.45,H118&gt;=8.834,B118&gt;=3.15,A118&lt;5.05,F118&lt;1.5),1.32,IF(AND(G118&lt;0.283,F118&lt;2.5,A118&gt;=5.25,A118&lt;5.75,F118&gt;=1.5),4.3,IF(AND(H118&lt;6.712,H118&lt;11.275,D118&lt;1.55,A118&gt;=5.75,F118&gt;=1.5),5,IF(AND(H118&lt;13.101,H118&gt;=11.275,D118&lt;1.55,A118&gt;=5.75,F118&gt;=1.5),3.933,IF(AND(H118&gt;=13.101,H118&gt;=11.275,D118&lt;1.55,A118&gt;=5.75,F118&gt;=1.5),4.5,IF(AND(A118&gt;=7.3,D118&lt;2.45,D118&gt;=1.55,A118&gt;=5.75,F118&gt;=1.5),6.7,IF(AND(B118&lt;3.45,D118&gt;=2.45,D118&gt;=1.55,A118&gt;=5.75,F118&gt;=1.5),5.925,IF(AND(B118&gt;=3.45,D118&gt;=2.45,D118&gt;=1.55,A118&gt;=5.75,F118&gt;=1.5),6.1,IF(AND(B118&gt;=2.8,G118&gt;=0.283,F118&lt;2.5,A118&gt;=5.25,A118&lt;5.75,F118&gt;=1.5),4.2,IF(AND(D118&lt;1.35,H118&gt;=6.712,H118&lt;11.275,D118&lt;1.55,A118&gt;=5.75,F118&gt;=1.5),4.35,IF(AND(D118&lt;1.05,B118&lt;2.8,G118&gt;=0.283,F118&lt;2.5,A118&gt;=5.25,A118&lt;5.75,F118&gt;=1.5),3.567,IF(AND(D118&gt;=1.05,B118&lt;2.8,G118&gt;=0.283,F118&lt;2.5,A118&gt;=5.25,A118&lt;5.75,F118&gt;=1.5),3.925,IF(AND(B118&lt;2.65,D118&gt;=1.35,H118&gt;=6.712,H118&lt;11.275,D118&lt;1.55,A118&gt;=5.75,F118&gt;=1.5),4.9,IF(AND(B118&gt;=2.65,D118&gt;=1.35,H118&gt;=6.712,H118&lt;11.275,D118&lt;1.55,A118&gt;=5.75,F118&gt;=1.5),4.625,IF(AND(H118&gt;=14.683,G118&gt;=0.628,A118&lt;7.3,D118&lt;2.45,D118&gt;=1.55,A118&gt;=5.75,F118&gt;=1.5),5.4,IF(AND(D118&lt;1.95,H118&lt;8.884,G118&lt;0.628,A118&lt;7.3,D118&lt;2.45,D118&gt;=1.55,A118&gt;=5.75,F118&gt;=1.5),5.1,IF(AND(D118&gt;=1.95,H118&lt;8.884,G118&lt;0.628,A118&lt;7.3,D118&lt;2.45,D118&gt;=1.55,A118&gt;=5.75,F118&gt;=1.5),5.22,IF(AND(A118&lt;6.05,H118&gt;=8.884,G118&lt;0.628,A118&lt;7.3,D118&lt;2.45,D118&gt;=1.55,A118&gt;=5.75,F118&gt;=1.5),5.1,IF(AND(G118&lt;0.817,H118&lt;14.683,G118&gt;=0.628,A118&lt;7.3,D118&lt;2.45,D118&gt;=1.55,A118&gt;=5.75,F118&gt;=1.5),4.967,IF(AND(G118&gt;=0.817,H118&lt;14.683,G118&gt;=0.628,A118&lt;7.3,D118&lt;2.45,D118&gt;=1.55,A118&gt;=5.75,F118&gt;=1.5),5.1,IF(AND(H118&lt;9.637,A118&gt;=6.05,H118&gt;=8.884,G118&lt;0.628,A118&lt;7.3,D118&lt;2.45,D118&gt;=1.55,A118&gt;=5.75,F118&gt;=1.5),5.9,IF(AND(D118&lt;1.85,H118&gt;=9.637,A118&gt;=6.05,H118&gt;=8.884,G118&lt;0.628,A118&lt;7.3,D118&lt;2.45,D118&gt;=1.55,A118&gt;=5.75,F118&gt;=1.5),5.733,IF(AND(G118&gt;=0.388,D118&gt;=1.85,H118&gt;=9.637,A118&gt;=6.05,H118&gt;=8.884,G118&lt;0.628,A118&lt;7.3,D118&lt;2.45,D118&gt;=1.55,A118&gt;=5.75,F118&gt;=1.5),5.64,IF(AND(B118&lt;2.95,G118&lt;0.388,D118&gt;=1.85,H118&gt;=9.637,A118&gt;=6.05,H118&gt;=8.884,G118&lt;0.628,A118&lt;7.3,D118&lt;2.45,D118&gt;=1.55,A118&gt;=5.75,F118&gt;=1.5),5.5,IF(AND(B118&gt;=2.95,G118&lt;0.388,D118&gt;=1.85,H118&gt;=9.637,A118&gt;=6.05,H118&gt;=8.884,G118&lt;0.628,A118&lt;7.3,D118&lt;2.45,D118&gt;=1.55,A118&gt;=5.75,F118&gt;=1.5),5.333,"shouldnthappen"))))))))))))))))))))))))))))))))))</f>
        <v>5.333</v>
      </c>
      <c r="BF118" s="1" t="n">
        <f aca="false">IF(AND(D118&gt;=0.35,F118&lt;1.5),1.65,IF(AND(H118&gt;=16.227,D118&gt;=1.55,F118&gt;=1.5),6.533,IF(AND(A118&gt;=5.45,G118&lt;0.174,D118&lt;0.35,F118&lt;1.5),1.7,IF(AND(D118&lt;0.15,G118&gt;=0.174,D118&lt;0.35,F118&lt;1.5),1.38,IF(AND(D118&gt;=1.15,D118&lt;1.25,D118&lt;1.55,F118&gt;=1.5),3.967,IF(AND(H118&lt;8.376,A118&lt;5.45,G118&lt;0.174,D118&lt;0.35,F118&lt;1.5),1.4,IF(AND(H118&gt;=8.376,A118&lt;5.45,G118&lt;0.174,D118&lt;0.35,F118&lt;1.5),1.5,IF(AND(B118&lt;3.1,D118&gt;=0.15,G118&gt;=0.174,D118&lt;0.35,F118&lt;1.5),1.475,IF(AND(H118&lt;10.258,D118&lt;1.15,D118&lt;1.25,D118&lt;1.55,F118&gt;=1.5),3.24,IF(AND(H118&gt;=10.258,D118&lt;1.15,D118&lt;1.25,D118&lt;1.55,F118&gt;=1.5),3.875,IF(AND(F118&gt;=2.5,H118&lt;10.927,D118&gt;=1.25,D118&lt;1.55,F118&gt;=1.5),5.05,IF(AND(D118&lt;1.35,H118&gt;=10.927,D118&gt;=1.25,D118&lt;1.55,F118&gt;=1.5),4.25,IF(AND(A118&gt;=6.95,D118&lt;1.75,H118&lt;16.227,D118&gt;=1.55,F118&gt;=1.5),5.8,IF(AND(B118&lt;3.3,B118&gt;=3.1,D118&gt;=0.15,G118&gt;=0.174,D118&lt;0.35,F118&lt;1.5),1.3,IF(AND(H118&lt;12.278,D118&gt;=1.35,H118&gt;=10.927,D118&gt;=1.25,D118&lt;1.55,F118&gt;=1.5),4.9,IF(AND(G118&lt;0.226,A118&lt;6.95,D118&lt;1.75,H118&lt;16.227,D118&gt;=1.55,F118&gt;=1.5),5,IF(AND(G118&gt;=0.226,A118&lt;6.95,D118&lt;1.75,H118&lt;16.227,D118&gt;=1.55,F118&gt;=1.5),4.62,IF(AND(H118&lt;9.35,B118&lt;2.95,D118&gt;=1.75,H118&lt;16.227,D118&gt;=1.55,F118&gt;=1.5),6.3,IF(AND(H118&gt;=9.35,B118&lt;2.95,D118&gt;=1.75,H118&lt;16.227,D118&gt;=1.55,F118&gt;=1.5),5.58,IF(AND(A118&lt;5.05,B118&gt;=3.3,B118&gt;=3.1,D118&gt;=0.15,G118&gt;=0.174,D118&lt;0.35,F118&lt;1.5),1.35,IF(AND(A118&gt;=5.05,B118&gt;=3.3,B118&gt;=3.1,D118&gt;=0.15,G118&gt;=0.174,D118&lt;0.35,F118&lt;1.5),1.46,IF(AND(B118&lt;2.8,A118&lt;5.65,F118&lt;2.5,H118&lt;10.927,D118&gt;=1.25,D118&lt;1.55,F118&gt;=1.5),4.075,IF(AND(B118&gt;=2.8,A118&lt;5.65,F118&lt;2.5,H118&lt;10.927,D118&gt;=1.25,D118&lt;1.55,F118&gt;=1.5),3.933,IF(AND(A118&lt;6.25,A118&gt;=5.65,F118&lt;2.5,H118&lt;10.927,D118&gt;=1.25,D118&lt;1.55,F118&gt;=1.5),4.533,IF(AND(A118&gt;=6.25,A118&gt;=5.65,F118&lt;2.5,H118&lt;10.927,D118&gt;=1.25,D118&lt;1.55,F118&gt;=1.5),4.3,IF(AND(A118&lt;6.5,H118&gt;=12.278,D118&gt;=1.35,H118&gt;=10.927,D118&gt;=1.25,D118&lt;1.55,F118&gt;=1.5),4.55,IF(AND(A118&gt;=6.5,H118&gt;=12.278,D118&gt;=1.35,H118&gt;=10.927,D118&gt;=1.25,D118&lt;1.55,F118&gt;=1.5),4.775,IF(AND(H118&lt;9.884,D118&lt;2.1,B118&gt;=2.95,D118&gt;=1.75,H118&lt;16.227,D118&gt;=1.55,F118&gt;=1.5),5.5,IF(AND(H118&gt;=9.884,D118&lt;2.1,B118&gt;=2.95,D118&gt;=1.75,H118&lt;16.227,D118&gt;=1.55,F118&gt;=1.5),5.1,IF(AND(H118&lt;10.393,D118&gt;=2.1,B118&gt;=2.95,D118&gt;=1.75,H118&lt;16.227,D118&gt;=1.55,F118&gt;=1.5),5.74,IF(AND(D118&lt;2.25,H118&gt;=10.393,D118&gt;=2.1,B118&gt;=2.95,D118&gt;=1.75,H118&lt;16.227,D118&gt;=1.55,F118&gt;=1.5),5.8,IF(AND(D118&gt;=2.25,H118&gt;=10.393,D118&gt;=2.1,B118&gt;=2.95,D118&gt;=1.75,H118&lt;16.227,D118&gt;=1.55,F118&gt;=1.5),5.4,"shouldnthappen"))))))))))))))))))))))))))))))))</f>
        <v>5.4</v>
      </c>
      <c r="BG118" s="1" t="n">
        <f aca="false">IF(AND(G118&lt;0.096,A118&lt;5.45),2.95,IF(AND(F118&gt;=1.5,G118&gt;=0.096,A118&lt;5.45),3,IF(AND(D118&lt;0.6,A118&lt;5.9,A118&gt;=5.45),1.4,IF(AND(F118&gt;=2.5,D118&gt;=0.6,A118&lt;5.9,A118&gt;=5.45),5.1,IF(AND(A118&lt;7.45,A118&gt;=7.05,A118&gt;=5.9,A118&gt;=5.45),6.167,IF(AND(B118&gt;=3.55,G118&lt;0.587,F118&lt;1.5,G118&gt;=0.096,A118&lt;5.45),1,IF(AND(A118&lt;5.05,G118&gt;=0.587,F118&lt;1.5,G118&gt;=0.096,A118&lt;5.45),1.35,IF(AND(B118&lt;2.75,D118&lt;1.7,A118&lt;7.05,A118&gt;=5.9,A118&gt;=5.45),4.9,IF(AND(A118&lt;6.2,D118&gt;=1.7,A118&lt;7.05,A118&gt;=5.9,A118&gt;=5.45),4.833,IF(AND(H118&lt;17.32,A118&gt;=7.45,A118&gt;=7.05,A118&gt;=5.9,A118&gt;=5.45),6.68,IF(AND(H118&gt;=17.32,A118&gt;=7.45,A118&gt;=7.05,A118&gt;=5.9,A118&gt;=5.45),6.4,IF(AND(G118&lt;0.161,B118&lt;3.55,G118&lt;0.587,F118&lt;1.5,G118&gt;=0.096,A118&lt;5.45),1.5,IF(AND(H118&lt;11.016,A118&gt;=5.05,G118&gt;=0.587,F118&lt;1.5,G118&gt;=0.096,A118&lt;5.45),1.633,IF(AND(H118&lt;11.001,G118&lt;0.372,F118&lt;2.5,D118&gt;=0.6,A118&lt;5.9,A118&gt;=5.45),4.133,IF(AND(H118&gt;=11.001,G118&lt;0.372,F118&lt;2.5,D118&gt;=0.6,A118&lt;5.9,A118&gt;=5.45),4.3,IF(AND(H118&lt;6.808,G118&gt;=0.372,F118&lt;2.5,D118&gt;=0.6,A118&lt;5.9,A118&gt;=5.45),4,IF(AND(A118&gt;=6.75,B118&gt;=2.75,D118&lt;1.7,A118&lt;7.05,A118&gt;=5.9,A118&gt;=5.45),4.84,IF(AND(H118&lt;12.467,G118&gt;=0.161,B118&lt;3.55,G118&lt;0.587,F118&lt;1.5,G118&gt;=0.096,A118&lt;5.45),1.3,IF(AND(D118&lt;0.25,H118&gt;=11.016,A118&gt;=5.05,G118&gt;=0.587,F118&lt;1.5,G118&gt;=0.096,A118&lt;5.45),1.52,IF(AND(D118&gt;=0.25,H118&gt;=11.016,A118&gt;=5.05,G118&gt;=0.587,F118&lt;1.5,G118&gt;=0.096,A118&lt;5.45),1.5,IF(AND(H118&lt;11.218,H118&gt;=6.808,G118&gt;=0.372,F118&lt;2.5,D118&gt;=0.6,A118&lt;5.9,A118&gt;=5.45),3.7,IF(AND(H118&gt;=11.218,H118&gt;=6.808,G118&gt;=0.372,F118&lt;2.5,D118&gt;=0.6,A118&lt;5.9,A118&gt;=5.45),3.9,IF(AND(B118&lt;2.95,A118&lt;6.75,B118&gt;=2.75,D118&lt;1.7,A118&lt;7.05,A118&gt;=5.9,A118&gt;=5.45),4.2,IF(AND(B118&gt;=2.95,A118&lt;6.75,B118&gt;=2.75,D118&lt;1.7,A118&lt;7.05,A118&gt;=5.9,A118&gt;=5.45),4.6,IF(AND(D118&gt;=2.45,A118&lt;6.85,A118&gt;=6.2,D118&gt;=1.7,A118&lt;7.05,A118&gt;=5.9,A118&gt;=5.45),5.9,IF(AND(G118&lt;0.312,A118&gt;=6.85,A118&gt;=6.2,D118&gt;=1.7,A118&lt;7.05,A118&gt;=5.9,A118&gt;=5.45),5.1,IF(AND(G118&gt;=0.312,A118&gt;=6.85,A118&gt;=6.2,D118&gt;=1.7,A118&lt;7.05,A118&gt;=5.9,A118&gt;=5.45),5.4,IF(AND(G118&lt;0.251,H118&gt;=12.467,G118&gt;=0.161,B118&lt;3.55,G118&lt;0.587,F118&lt;1.5,G118&gt;=0.096,A118&lt;5.45),1.35,IF(AND(G118&gt;=0.251,H118&gt;=12.467,G118&gt;=0.161,B118&lt;3.55,G118&lt;0.587,F118&lt;1.5,G118&gt;=0.096,A118&lt;5.45),1.467,IF(AND(G118&gt;=0.628,D118&lt;2.45,A118&lt;6.85,A118&gt;=6.2,D118&gt;=1.7,A118&lt;7.05,A118&gt;=5.9,A118&gt;=5.45),5.1,IF(AND(A118&gt;=6.75,G118&lt;0.628,D118&lt;2.45,A118&lt;6.85,A118&gt;=6.2,D118&gt;=1.7,A118&lt;7.05,A118&gt;=5.9,A118&gt;=5.45),5.9,IF(AND(H118&lt;11.824,A118&lt;6.75,G118&lt;0.628,D118&lt;2.45,A118&lt;6.85,A118&gt;=6.2,D118&gt;=1.7,A118&lt;7.05,A118&gt;=5.9,A118&gt;=5.45),5.44,IF(AND(H118&lt;14.378,H118&gt;=11.824,A118&lt;6.75,G118&lt;0.628,D118&lt;2.45,A118&lt;6.85,A118&gt;=6.2,D118&gt;=1.7,A118&lt;7.05,A118&gt;=5.9,A118&gt;=5.45),5.6,IF(AND(H118&gt;=14.378,H118&gt;=11.824,A118&lt;6.75,G118&lt;0.628,D118&lt;2.45,A118&lt;6.85,A118&gt;=6.2,D118&gt;=1.7,A118&lt;7.05,A118&gt;=5.9,A118&gt;=5.45),5.8,"shouldnthappen"))))))))))))))))))))))))))))))))))</f>
        <v>5.44</v>
      </c>
      <c r="BH118" s="1" t="n">
        <f aca="false">IF(AND(G118&gt;=0.905,F118&lt;1.5),1.8,IF(AND(H118&lt;5.523,G118&lt;0.905,F118&lt;1.5),1,IF(AND(D118&gt;=0.4,H118&gt;=5.523,G118&lt;0.905,F118&lt;1.5),1.7,IF(AND(G118&gt;=0.878,D118&lt;1.35,F118&lt;2.5,F118&gt;=1.5),4.4,IF(AND(A118&lt;5.4,D118&gt;=1.35,F118&lt;2.5,F118&gt;=1.5),3.9,IF(AND(G118&lt;0.177,B118&lt;3.15,F118&gt;=2.5,F118&gt;=1.5),6.15,IF(AND(H118&lt;10.393,B118&gt;=3.15,F118&gt;=2.5,F118&gt;=1.5),5.94,IF(AND(H118&gt;=10.393,B118&gt;=3.15,F118&gt;=2.5,F118&gt;=1.5),5.467,IF(AND(D118&gt;=1.25,G118&lt;0.878,D118&lt;1.35,F118&lt;2.5,F118&gt;=1.5),4.18,IF(AND(G118&gt;=0.709,A118&gt;=5.4,D118&gt;=1.35,F118&lt;2.5,F118&gt;=1.5),4.9,IF(AND(B118&lt;2.6,G118&gt;=0.177,B118&lt;3.15,F118&gt;=2.5,F118&gt;=1.5),4.8,IF(AND(A118&lt;4.35,A118&lt;5.05,D118&lt;0.4,H118&gt;=5.523,G118&lt;0.905,F118&lt;1.5),1.1,IF(AND(A118&gt;=5.6,A118&gt;=5.05,D118&lt;0.4,H118&gt;=5.523,G118&lt;0.905,F118&lt;1.5),1.7,IF(AND(D118&lt;1.05,D118&lt;1.25,G118&lt;0.878,D118&lt;1.35,F118&lt;2.5,F118&gt;=1.5),3.6,IF(AND(D118&gt;=1.55,G118&lt;0.709,A118&gt;=5.4,D118&gt;=1.35,F118&lt;2.5,F118&gt;=1.5),4.975,IF(AND(D118&lt;1.7,B118&gt;=2.6,G118&gt;=0.177,B118&lt;3.15,F118&gt;=2.5,F118&gt;=1.5),5.8,IF(AND(B118&lt;3.15,A118&gt;=4.35,A118&lt;5.05,D118&lt;0.4,H118&gt;=5.523,G118&lt;0.905,F118&lt;1.5),1.46,IF(AND(A118&gt;=5.45,A118&lt;5.6,A118&gt;=5.05,D118&lt;0.4,H118&gt;=5.523,G118&lt;0.905,F118&lt;1.5),1.35,IF(AND(H118&lt;10.974,D118&gt;=1.05,D118&lt;1.25,G118&lt;0.878,D118&lt;1.35,F118&lt;2.5,F118&gt;=1.5),3.8,IF(AND(H118&gt;=13.654,D118&lt;1.55,G118&lt;0.709,A118&gt;=5.4,D118&gt;=1.35,F118&lt;2.5,F118&gt;=1.5),4.725,IF(AND(A118&lt;4.5,B118&gt;=3.15,A118&gt;=4.35,A118&lt;5.05,D118&lt;0.4,H118&gt;=5.523,G118&lt;0.905,F118&lt;1.5),1.3,IF(AND(G118&lt;0.676,A118&lt;5.45,A118&lt;5.6,A118&gt;=5.05,D118&lt;0.4,H118&gt;=5.523,G118&lt;0.905,F118&lt;1.5),1.5,IF(AND(G118&gt;=0.676,A118&lt;5.45,A118&lt;5.6,A118&gt;=5.05,D118&lt;0.4,H118&gt;=5.523,G118&lt;0.905,F118&lt;1.5),1.55,IF(AND(A118&lt;5.7,H118&gt;=10.974,D118&gt;=1.05,D118&lt;1.25,G118&lt;0.878,D118&lt;1.35,F118&lt;2.5,F118&gt;=1.5),3.9,IF(AND(A118&gt;=5.7,H118&gt;=10.974,D118&gt;=1.05,D118&lt;1.25,G118&lt;0.878,D118&lt;1.35,F118&lt;2.5,F118&gt;=1.5),3.933,IF(AND(G118&gt;=0.644,H118&lt;13.654,D118&lt;1.55,G118&lt;0.709,A118&gt;=5.4,D118&gt;=1.35,F118&lt;2.5,F118&gt;=1.5),4.4,IF(AND(B118&lt;2.9,A118&lt;6.2,D118&gt;=1.7,B118&gt;=2.6,G118&gt;=0.177,B118&lt;3.15,F118&gt;=2.5,F118&gt;=1.5),5.02,IF(AND(B118&gt;=2.9,A118&lt;6.2,D118&gt;=1.7,B118&gt;=2.6,G118&gt;=0.177,B118&lt;3.15,F118&gt;=2.5,F118&gt;=1.5),4.8,IF(AND(D118&lt;2.2,A118&gt;=6.2,D118&gt;=1.7,B118&gt;=2.6,G118&gt;=0.177,B118&lt;3.15,F118&gt;=2.5,F118&gt;=1.5),5.325,IF(AND(D118&gt;=2.2,A118&gt;=6.2,D118&gt;=1.7,B118&gt;=2.6,G118&gt;=0.177,B118&lt;3.15,F118&gt;=2.5,F118&gt;=1.5),5.1,IF(AND(D118&lt;0.25,A118&gt;=4.5,B118&gt;=3.15,A118&gt;=4.35,A118&lt;5.05,D118&lt;0.4,H118&gt;=5.523,G118&lt;0.905,F118&lt;1.5),1.357,IF(AND(D118&gt;=0.25,A118&gt;=4.5,B118&gt;=3.15,A118&gt;=4.35,A118&lt;5.05,D118&lt;0.4,H118&gt;=5.523,G118&lt;0.905,F118&lt;1.5),1.333,IF(AND(H118&lt;10.723,G118&lt;0.644,H118&lt;13.654,D118&lt;1.55,G118&lt;0.709,A118&gt;=5.4,D118&gt;=1.35,F118&lt;2.5,F118&gt;=1.5),4.6,IF(AND(H118&gt;=10.723,G118&lt;0.644,H118&lt;13.654,D118&lt;1.55,G118&lt;0.709,A118&gt;=5.4,D118&gt;=1.35,F118&lt;2.5,F118&gt;=1.5),4.5,"shouldnthappen"))))))))))))))))))))))))))))))))))</f>
        <v>5.467</v>
      </c>
      <c r="BI118" s="1" t="n">
        <f aca="false">IF(AND(D118&gt;=0.8,A118&lt;5.45),3.9,IF(AND(D118&gt;=0.45,D118&lt;0.8,A118&lt;5.45),1.66,IF(AND(H118&lt;16.447,B118&gt;=3.45,A118&gt;=5.45),1.525,IF(AND(H118&gt;=16.447,B118&gt;=3.45,A118&gt;=5.45),6.4,IF(AND(H118&lt;5.245,D118&lt;0.45,D118&lt;0.8,A118&lt;5.45),1,IF(AND(A118&gt;=7.2,G118&lt;0.154,B118&lt;3.45,A118&gt;=5.45),6.7,IF(AND(D118&lt;1.65,A118&lt;7.2,G118&lt;0.154,B118&lt;3.45,A118&gt;=5.45),4.7,IF(AND(D118&gt;=1.65,A118&lt;7.2,G118&lt;0.154,B118&lt;3.45,A118&gt;=5.45),5.52,IF(AND(D118&gt;=0.25,A118&lt;5.05,H118&gt;=5.245,D118&lt;0.45,D118&lt;0.8,A118&lt;5.45),1.35,IF(AND(H118&lt;6.089,A118&gt;=5.05,H118&gt;=5.245,D118&lt;0.45,D118&lt;0.8,A118&lt;5.45),1.7,IF(AND(D118&lt;1.2,B118&lt;2.6,A118&lt;5.75,G118&gt;=0.154,B118&lt;3.45,A118&gt;=5.45),3.85,IF(AND(D118&gt;=1.2,B118&lt;2.6,A118&lt;5.75,G118&gt;=0.154,B118&lt;3.45,A118&gt;=5.45),4,IF(AND(D118&gt;=1.65,B118&gt;=2.6,A118&lt;5.75,G118&gt;=0.154,B118&lt;3.45,A118&gt;=5.45),4.9,IF(AND(G118&lt;0.353,F118&lt;2.5,A118&gt;=5.75,G118&gt;=0.154,B118&lt;3.45,A118&gt;=5.45),4.25,IF(AND(A118&gt;=7.25,F118&gt;=2.5,A118&gt;=5.75,G118&gt;=0.154,B118&lt;3.45,A118&gt;=5.45),6.45,IF(AND(H118&lt;11.218,D118&lt;0.25,A118&lt;5.05,H118&gt;=5.245,D118&lt;0.45,D118&lt;0.8,A118&lt;5.45),1.42,IF(AND(G118&lt;0.517,H118&gt;=6.089,A118&gt;=5.05,H118&gt;=5.245,D118&lt;0.45,D118&lt;0.8,A118&lt;5.45),1.44,IF(AND(G118&gt;=0.517,H118&gt;=6.089,A118&gt;=5.05,H118&gt;=5.245,D118&lt;0.45,D118&lt;0.8,A118&lt;5.45),1.54,IF(AND(H118&gt;=10.194,D118&lt;1.65,B118&gt;=2.6,A118&lt;5.75,G118&gt;=0.154,B118&lt;3.45,A118&gt;=5.45),4.35,IF(AND(B118&gt;=3.15,G118&gt;=0.353,F118&lt;2.5,A118&gt;=5.75,G118&gt;=0.154,B118&lt;3.45,A118&gt;=5.45),4.7,IF(AND(H118&lt;7.716,A118&lt;7.25,F118&gt;=2.5,A118&gt;=5.75,G118&gt;=0.154,B118&lt;3.45,A118&gt;=5.45),5.04,IF(AND(G118&lt;0.175,H118&gt;=11.218,D118&lt;0.25,A118&lt;5.05,H118&gt;=5.245,D118&lt;0.45,D118&lt;0.8,A118&lt;5.45),1.5,IF(AND(H118&lt;7.713,H118&lt;10.194,D118&lt;1.65,B118&gt;=2.6,A118&lt;5.75,G118&gt;=0.154,B118&lt;3.45,A118&gt;=5.45),4.1,IF(AND(H118&gt;=7.713,H118&lt;10.194,D118&lt;1.65,B118&gt;=2.6,A118&lt;5.75,G118&gt;=0.154,B118&lt;3.45,A118&gt;=5.45),4.2,IF(AND(B118&gt;=3.05,B118&lt;3.15,G118&gt;=0.353,F118&lt;2.5,A118&gt;=5.75,G118&gt;=0.154,B118&lt;3.45,A118&gt;=5.45),4.4,IF(AND(D118&gt;=2.45,H118&gt;=7.716,A118&lt;7.25,F118&gt;=2.5,A118&gt;=5.75,G118&gt;=0.154,B118&lt;3.45,A118&gt;=5.45),5.85,IF(AND(D118&lt;0.15,G118&gt;=0.175,H118&gt;=11.218,D118&lt;0.25,A118&lt;5.05,H118&gt;=5.245,D118&lt;0.45,D118&lt;0.8,A118&lt;5.45),1.1,IF(AND(H118&gt;=16.317,B118&lt;3.05,B118&lt;3.15,G118&gt;=0.353,F118&lt;2.5,A118&gt;=5.75,G118&gt;=0.154,B118&lt;3.45,A118&gt;=5.45),4.8,IF(AND(G118&gt;=0.857,D118&lt;2.45,H118&gt;=7.716,A118&lt;7.25,F118&gt;=2.5,A118&gt;=5.75,G118&gt;=0.154,B118&lt;3.45,A118&gt;=5.45),5.05,IF(AND(G118&lt;0.245,D118&gt;=0.15,G118&gt;=0.175,H118&gt;=11.218,D118&lt;0.25,A118&lt;5.05,H118&gt;=5.245,D118&lt;0.45,D118&lt;0.8,A118&lt;5.45),1.3,IF(AND(G118&gt;=0.245,D118&gt;=0.15,G118&gt;=0.175,H118&gt;=11.218,D118&lt;0.25,A118&lt;5.05,H118&gt;=5.245,D118&lt;0.45,D118&lt;0.8,A118&lt;5.45),1.22,IF(AND(B118&lt;2.85,H118&lt;16.317,B118&lt;3.05,B118&lt;3.15,G118&gt;=0.353,F118&lt;2.5,A118&gt;=5.75,G118&gt;=0.154,B118&lt;3.45,A118&gt;=5.45),4.6,IF(AND(B118&gt;=2.85,H118&lt;16.317,B118&lt;3.05,B118&lt;3.15,G118&gt;=0.353,F118&lt;2.5,A118&gt;=5.75,G118&gt;=0.154,B118&lt;3.45,A118&gt;=5.45),4.633,IF(AND(D118&lt;1.85,G118&lt;0.857,D118&lt;2.45,H118&gt;=7.716,A118&lt;7.25,F118&gt;=2.5,A118&gt;=5.75,G118&gt;=0.154,B118&lt;3.45,A118&gt;=5.45),5.8,IF(AND(H118&lt;11.297,D118&gt;=1.85,G118&lt;0.857,D118&lt;2.45,H118&gt;=7.716,A118&lt;7.25,F118&gt;=2.5,A118&gt;=5.75,G118&gt;=0.154,B118&lt;3.45,A118&gt;=5.45),5.3,IF(AND(G118&lt;0.388,H118&gt;=11.297,D118&gt;=1.85,G118&lt;0.857,D118&lt;2.45,H118&gt;=7.716,A118&lt;7.25,F118&gt;=2.5,A118&gt;=5.75,G118&gt;=0.154,B118&lt;3.45,A118&gt;=5.45),5.4,IF(AND(G118&gt;=0.388,H118&gt;=11.297,D118&gt;=1.85,G118&lt;0.857,D118&lt;2.45,H118&gt;=7.716,A118&lt;7.25,F118&gt;=2.5,A118&gt;=5.75,G118&gt;=0.154,B118&lt;3.45,A118&gt;=5.45),5.6,"shouldnthappen")))))))))))))))))))))))))))))))))))))</f>
        <v>5.52</v>
      </c>
      <c r="BJ118" s="1" t="n">
        <f aca="false">IF(AND(F118&gt;=2,B118&gt;=3.35),6.1,IF(AND(H118&gt;=12.719,F118&lt;1.5,B118&lt;3.35),1.567,IF(AND(H118&lt;5.245,F118&lt;2,B118&gt;=3.35),1,IF(AND(D118&lt;0.15,H118&lt;12.719,F118&lt;1.5,B118&lt;3.35),1.5,IF(AND(D118&gt;=0.35,H118&gt;=5.245,F118&lt;2,B118&gt;=3.35),1.6,IF(AND(A118&lt;4.9,D118&gt;=0.15,H118&lt;12.719,F118&lt;1.5,B118&lt;3.35),1.36,IF(AND(B118&lt;2.65,G118&lt;0.572,D118&lt;1.45,F118&gt;=1.5,B118&lt;3.35),3.5,IF(AND(A118&lt;6.1,F118&lt;2.5,D118&gt;=1.45,F118&gt;=1.5,B118&lt;3.35),5.1,IF(AND(G118&gt;=0.607,D118&lt;0.35,H118&gt;=5.245,F118&lt;2,B118&gt;=3.35),1.65,IF(AND(G118&lt;0.546,A118&gt;=4.9,D118&gt;=0.15,H118&lt;12.719,F118&lt;1.5,B118&lt;3.35),1.2,IF(AND(G118&gt;=0.546,A118&gt;=4.9,D118&gt;=0.15,H118&lt;12.719,F118&lt;1.5,B118&lt;3.35),1.4,IF(AND(A118&gt;=6.3,B118&gt;=2.65,G118&lt;0.572,D118&lt;1.45,F118&gt;=1.5,B118&lt;3.35),4.8,IF(AND(D118&lt;1.15,B118&lt;2.85,G118&gt;=0.572,D118&lt;1.45,F118&gt;=1.5,B118&lt;3.35),3.9,IF(AND(B118&gt;=3.15,B118&gt;=2.85,G118&gt;=0.572,D118&lt;1.45,F118&gt;=1.5,B118&lt;3.35),4.7,IF(AND(B118&lt;2.95,A118&gt;=6.1,F118&lt;2.5,D118&gt;=1.45,F118&gt;=1.5,B118&lt;3.35),4.533,IF(AND(B118&gt;=2.95,A118&gt;=6.1,F118&lt;2.5,D118&gt;=1.45,F118&gt;=1.5,B118&lt;3.35),4.75,IF(AND(A118&gt;=6.7,G118&lt;0.107,F118&gt;=2.5,D118&gt;=1.45,F118&gt;=1.5,B118&lt;3.35),5.7,IF(AND(G118&gt;=0.385,G118&lt;0.607,D118&lt;0.35,H118&gt;=5.245,F118&lt;2,B118&gt;=3.35),1.325,IF(AND(D118&lt;1.25,A118&lt;6.3,B118&gt;=2.65,G118&lt;0.572,D118&lt;1.45,F118&gt;=1.5,B118&lt;3.35),4,IF(AND(D118&gt;=1.25,A118&lt;6.3,B118&gt;=2.65,G118&lt;0.572,D118&lt;1.45,F118&gt;=1.5,B118&lt;3.35),4.18,IF(AND(G118&lt;0.907,D118&gt;=1.15,B118&lt;2.85,G118&gt;=0.572,D118&lt;1.45,F118&gt;=1.5,B118&lt;3.35),4,IF(AND(G118&gt;=0.907,D118&gt;=1.15,B118&lt;2.85,G118&gt;=0.572,D118&lt;1.45,F118&gt;=1.5,B118&lt;3.35),4.4,IF(AND(H118&lt;8.326,B118&lt;3.15,B118&gt;=2.85,G118&gt;=0.572,D118&lt;1.45,F118&gt;=1.5,B118&lt;3.35),3.6,IF(AND(H118&gt;=8.326,B118&lt;3.15,B118&gt;=2.85,G118&gt;=0.572,D118&lt;1.45,F118&gt;=1.5,B118&lt;3.35),4.48,IF(AND(B118&lt;2.95,A118&lt;6.7,G118&lt;0.107,F118&gt;=2.5,D118&gt;=1.45,F118&gt;=1.5,B118&lt;3.35),5.6,IF(AND(B118&gt;=2.95,A118&lt;6.7,G118&lt;0.107,F118&gt;=2.5,D118&gt;=1.45,F118&gt;=1.5,B118&lt;3.35),5.5,IF(AND(G118&lt;0.205,G118&lt;0.432,G118&gt;=0.107,F118&gt;=2.5,D118&gt;=1.45,F118&gt;=1.5,B118&lt;3.35),5.3,IF(AND(B118&gt;=3.05,G118&gt;=0.432,G118&gt;=0.107,F118&gt;=2.5,D118&gt;=1.45,F118&gt;=1.5,B118&lt;3.35),5.86,IF(AND(H118&gt;=14.057,G118&lt;0.385,G118&lt;0.607,D118&lt;0.35,H118&gt;=5.245,F118&lt;2,B118&gt;=3.35),1.7,IF(AND(D118&lt;1.7,G118&gt;=0.205,G118&lt;0.432,G118&gt;=0.107,F118&gt;=2.5,D118&gt;=1.45,F118&gt;=1.5,B118&lt;3.35),5,IF(AND(G118&lt;0.779,B118&lt;3.05,G118&gt;=0.432,G118&gt;=0.107,F118&gt;=2.5,D118&gt;=1.45,F118&gt;=1.5,B118&lt;3.35),4.9,IF(AND(G118&gt;=0.779,B118&lt;3.05,G118&gt;=0.432,G118&gt;=0.107,F118&gt;=2.5,D118&gt;=1.45,F118&gt;=1.5,B118&lt;3.35),5.533,IF(AND(D118&gt;=0.25,H118&lt;14.057,G118&lt;0.385,G118&lt;0.607,D118&lt;0.35,H118&gt;=5.245,F118&lt;2,B118&gt;=3.35),1.4,IF(AND(B118&lt;2.85,D118&gt;=1.7,G118&gt;=0.205,G118&lt;0.432,G118&gt;=0.107,F118&gt;=2.5,D118&gt;=1.45,F118&gt;=1.5,B118&lt;3.35),5.1,IF(AND(B118&gt;=2.85,D118&gt;=1.7,G118&gt;=0.205,G118&lt;0.432,G118&gt;=0.107,F118&gt;=2.5,D118&gt;=1.45,F118&gt;=1.5,B118&lt;3.35),5.15,IF(AND(A118&lt;5.1,D118&lt;0.25,H118&lt;14.057,G118&lt;0.385,G118&lt;0.607,D118&lt;0.35,H118&gt;=5.245,F118&lt;2,B118&gt;=3.35),1.4,IF(AND(A118&gt;=5.1,D118&lt;0.25,H118&lt;14.057,G118&lt;0.385,G118&lt;0.607,D118&lt;0.35,H118&gt;=5.245,F118&lt;2,B118&gt;=3.35),1.5,"shouldnthappen")))))))))))))))))))))))))))))))))))))</f>
        <v>5.3</v>
      </c>
    </row>
    <row r="119" customFormat="false" ht="13.8" hidden="false" customHeight="false" outlineLevel="0" collapsed="false">
      <c r="A119" s="1" t="n">
        <v>6.5</v>
      </c>
      <c r="B119" s="1" t="n">
        <v>3</v>
      </c>
      <c r="C119" s="1" t="n">
        <v>5.5</v>
      </c>
      <c r="D119" s="1" t="n">
        <v>1.8</v>
      </c>
      <c r="E119" s="1" t="s">
        <v>93</v>
      </c>
      <c r="F119" s="1" t="n">
        <v>3</v>
      </c>
      <c r="G119" s="1" t="n">
        <v>0.00120320729911327</v>
      </c>
      <c r="H119" s="16" t="n">
        <v>9.23519148118794</v>
      </c>
      <c r="I119" s="11" t="n">
        <f aca="false">C119</f>
        <v>5.5</v>
      </c>
      <c r="J119" s="1" t="n">
        <f aca="false">AVERAGE(M119:BJ119)</f>
        <v>5.472</v>
      </c>
      <c r="K119" s="15" t="n">
        <f aca="false">1-SQRT(VAR(M119:BJ119, I119)) / AVERAGE(M119:BJ119)</f>
        <v>0.956175204002074</v>
      </c>
      <c r="L119" s="1" t="n">
        <f aca="false">(J119-I119)/I119</f>
        <v>-0.00509090909090902</v>
      </c>
      <c r="M119" s="1" t="n">
        <f aca="false">IF(AND(H119&gt;=16.241,B119&gt;=3.35),6.4,IF(AND(D119&gt;=0.75,A119&lt;5.15,B119&lt;3.35),4.1,IF(AND(D119&gt;=1.5,H119&lt;16.241,B119&gt;=3.35),5.767,IF(AND(B119&gt;=3.25,D119&lt;0.75,A119&lt;5.15,B119&lt;3.35),1.58,IF(AND(A119&lt;4.95,D119&lt;1.5,H119&lt;16.241,B119&gt;=3.35),1.4,IF(AND(A119&lt;4.5,B119&lt;3.25,D119&lt;0.75,A119&lt;5.15,B119&lt;3.35),1.26,IF(AND(A119&gt;=4.5,B119&lt;3.25,D119&lt;0.75,A119&lt;5.15,B119&lt;3.35),1.48,IF(AND(G119&lt;0.356,H119&lt;12.557,D119&lt;1.45,A119&gt;=5.15,B119&lt;3.35),4.267,IF(AND(D119&lt;1.25,H119&gt;=12.557,D119&lt;1.45,A119&gt;=5.15,B119&lt;3.35),4.05,IF(AND(D119&gt;=1.35,G119&gt;=0.356,H119&lt;12.557,D119&lt;1.45,A119&gt;=5.15,B119&lt;3.35),4.25,IF(AND(H119&lt;15.086,D119&gt;=1.25,H119&gt;=12.557,D119&lt;1.45,A119&gt;=5.15,B119&lt;3.35),4.4,IF(AND(F119&lt;2.5,G119&gt;=0.44,D119&lt;2.05,D119&gt;=1.45,A119&gt;=5.15,B119&lt;3.35),4.7,IF(AND(H119&lt;10.391,B119&lt;3.15,D119&gt;=2.05,D119&gt;=1.45,A119&gt;=5.15,B119&lt;3.35),5.1,IF(AND(G119&lt;0.505,B119&gt;=3.15,D119&gt;=2.05,D119&gt;=1.45,A119&gt;=5.15,B119&lt;3.35),5.7,IF(AND(G119&gt;=0.505,B119&gt;=3.15,D119&gt;=2.05,D119&gt;=1.45,A119&gt;=5.15,B119&lt;3.35),5.95,IF(AND(D119&gt;=0.5,G119&lt;0.905,A119&gt;=4.95,D119&lt;1.5,H119&lt;16.241,B119&gt;=3.35),1.6,IF(AND(B119&lt;3.6,G119&gt;=0.905,A119&gt;=4.95,D119&lt;1.5,H119&lt;16.241,B119&gt;=3.35),1.7,IF(AND(B119&gt;=3.6,G119&gt;=0.905,A119&gt;=4.95,D119&lt;1.5,H119&lt;16.241,B119&gt;=3.35),1.767,IF(AND(A119&gt;=5.7,D119&lt;1.35,G119&gt;=0.356,H119&lt;12.557,D119&lt;1.45,A119&gt;=5.15,B119&lt;3.35),3.9,IF(AND(A119&lt;6.35,H119&gt;=15.086,D119&gt;=1.25,H119&gt;=12.557,D119&lt;1.45,A119&gt;=5.15,B119&lt;3.35),4.7,IF(AND(A119&gt;=6.35,H119&gt;=15.086,D119&gt;=1.25,H119&gt;=12.557,D119&lt;1.45,A119&gt;=5.15,B119&lt;3.35),4.6,IF(AND(H119&lt;9.252,D119&lt;1.55,G119&lt;0.44,D119&lt;2.05,D119&gt;=1.45,A119&gt;=5.15,B119&lt;3.35),5.08,IF(AND(H119&gt;=9.252,D119&lt;1.55,G119&lt;0.44,D119&lt;2.05,D119&gt;=1.45,A119&gt;=5.15,B119&lt;3.35),4.7,IF(AND(H119&lt;8.477,D119&gt;=1.55,G119&lt;0.44,D119&lt;2.05,D119&gt;=1.45,A119&gt;=5.15,B119&lt;3.35),5.1,IF(AND(H119&gt;=8.477,D119&gt;=1.55,G119&lt;0.44,D119&lt;2.05,D119&gt;=1.45,A119&gt;=5.15,B119&lt;3.35),5.4,IF(AND(H119&lt;8.435,F119&gt;=2.5,G119&gt;=0.44,D119&lt;2.05,D119&gt;=1.45,A119&gt;=5.15,B119&lt;3.35),5.1,IF(AND(H119&gt;=8.435,F119&gt;=2.5,G119&gt;=0.44,D119&lt;2.05,D119&gt;=1.45,A119&gt;=5.15,B119&lt;3.35),4.86,IF(AND(G119&lt;0.543,H119&gt;=10.391,B119&lt;3.15,D119&gt;=2.05,D119&gt;=1.45,A119&gt;=5.15,B119&lt;3.35),5.56,IF(AND(G119&gt;=0.543,H119&gt;=10.391,B119&lt;3.15,D119&gt;=2.05,D119&gt;=1.45,A119&gt;=5.15,B119&lt;3.35),5.8,IF(AND(A119&lt;5.05,D119&lt;0.5,G119&lt;0.905,A119&gt;=4.95,D119&lt;1.5,H119&lt;16.241,B119&gt;=3.35),1.3,IF(AND(H119&lt;6.583,A119&lt;5.7,D119&lt;1.35,G119&gt;=0.356,H119&lt;12.557,D119&lt;1.45,A119&gt;=5.15,B119&lt;3.35),4,IF(AND(G119&lt;0.585,A119&gt;=5.05,D119&lt;0.5,G119&lt;0.905,A119&gt;=4.95,D119&lt;1.5,H119&lt;16.241,B119&gt;=3.35),1.475,IF(AND(G119&lt;0.62,H119&gt;=6.583,A119&lt;5.7,D119&lt;1.35,G119&gt;=0.356,H119&lt;12.557,D119&lt;1.45,A119&gt;=5.15,B119&lt;3.35),3.75,IF(AND(G119&gt;=0.62,H119&gt;=6.583,A119&lt;5.7,D119&lt;1.35,G119&gt;=0.356,H119&lt;12.557,D119&lt;1.45,A119&gt;=5.15,B119&lt;3.35),3.6,IF(AND(B119&lt;3.75,G119&gt;=0.585,A119&gt;=5.05,D119&lt;0.5,G119&lt;0.905,A119&gt;=4.95,D119&lt;1.5,H119&lt;16.241,B119&gt;=3.35),1.5,IF(AND(B119&gt;=3.75,G119&gt;=0.585,A119&gt;=5.05,D119&lt;0.5,G119&lt;0.905,A119&gt;=4.95,D119&lt;1.5,H119&lt;16.241,B119&gt;=3.35),1.6,"shouldnthappen"))))))))))))))))))))))))))))))))))))</f>
        <v>5.4</v>
      </c>
      <c r="N119" s="1" t="n">
        <f aca="false">IF(AND(H119&lt;5.245,B119&lt;3.65,F119&lt;1.5),1,IF(AND(H119&gt;=14.096,B119&gt;=3.65,F119&lt;1.5),1.65,IF(AND(A119&gt;=5.45,H119&gt;=5.245,B119&lt;3.65,F119&lt;1.5),1.3,IF(AND(H119&gt;=13.586,H119&lt;14.096,B119&gt;=3.65,F119&lt;1.5),1.3,IF(AND(H119&lt;10.258,D119&lt;1.25,F119&lt;2.5,F119&gt;=1.5),3.38,IF(AND(H119&lt;6.982,D119&gt;=1.25,F119&lt;2.5,F119&gt;=1.5),3.96,IF(AND(H119&gt;=13.646,D119&lt;2.05,F119&gt;=2.5,F119&gt;=1.5),6.1,IF(AND(B119&lt;3.05,A119&lt;5.45,H119&gt;=5.245,B119&lt;3.65,F119&lt;1.5),1.375,IF(AND(H119&lt;6.543,H119&lt;13.586,H119&lt;14.096,B119&gt;=3.65,F119&lt;1.5),1.4,IF(AND(H119&gt;=6.543,H119&lt;13.586,H119&lt;14.096,B119&gt;=3.65,F119&lt;1.5),1.5,IF(AND(H119&lt;11.522,H119&gt;=10.258,D119&lt;1.25,F119&lt;2.5,F119&gt;=1.5),3.733,IF(AND(H119&gt;=11.522,H119&gt;=10.258,D119&lt;1.25,F119&lt;2.5,F119&gt;=1.5),3.92,IF(AND(H119&lt;5.767,H119&lt;13.646,D119&lt;2.05,F119&gt;=2.5,F119&gt;=1.5),4.5,IF(AND(A119&lt;6.8,B119&lt;3.15,D119&gt;=2.05,F119&gt;=2.5,F119&gt;=1.5),5.6,IF(AND(A119&gt;=6.8,B119&lt;3.15,D119&gt;=2.05,F119&gt;=2.5,F119&gt;=1.5),5.1,IF(AND(B119&lt;3.25,B119&gt;=3.15,D119&gt;=2.05,F119&gt;=2.5,F119&gt;=1.5),5.8,IF(AND(B119&gt;=3.25,B119&gt;=3.15,D119&gt;=2.05,F119&gt;=2.5,F119&gt;=1.5),5.65,IF(AND(B119&lt;3.15,B119&gt;=3.05,A119&lt;5.45,H119&gt;=5.245,B119&lt;3.65,F119&lt;1.5),1.5,IF(AND(G119&gt;=0.735,H119&lt;13.665,H119&gt;=6.982,D119&gt;=1.25,F119&lt;2.5,F119&gt;=1.5),4.2,IF(AND(H119&lt;14.03,H119&gt;=13.665,H119&gt;=6.982,D119&gt;=1.25,F119&lt;2.5,F119&gt;=1.5),4.8,IF(AND(A119&gt;=6.6,H119&gt;=5.767,H119&lt;13.646,D119&lt;2.05,F119&gt;=2.5,F119&gt;=1.5),6.05,IF(AND(G119&gt;=0.934,B119&gt;=3.15,B119&gt;=3.05,A119&lt;5.45,H119&gt;=5.245,B119&lt;3.65,F119&lt;1.5),1.7,IF(AND(D119&gt;=1.55,G119&lt;0.735,H119&lt;13.665,H119&gt;=6.982,D119&gt;=1.25,F119&lt;2.5,F119&gt;=1.5),5.1,IF(AND(D119&lt;1.45,H119&gt;=14.03,H119&gt;=13.665,H119&gt;=6.982,D119&gt;=1.25,F119&lt;2.5,F119&gt;=1.5),4.7,IF(AND(D119&gt;=1.45,H119&gt;=14.03,H119&gt;=13.665,H119&gt;=6.982,D119&gt;=1.25,F119&lt;2.5,F119&gt;=1.5),4.5,IF(AND(A119&gt;=6.2,A119&lt;6.6,H119&gt;=5.767,H119&lt;13.646,D119&lt;2.05,F119&gt;=2.5,F119&gt;=1.5),5.325,IF(AND(B119&lt;3.25,G119&lt;0.934,B119&gt;=3.15,B119&gt;=3.05,A119&lt;5.45,H119&gt;=5.245,B119&lt;3.65,F119&lt;1.5),1.3,IF(AND(D119&lt;1.35,D119&lt;1.55,G119&lt;0.735,H119&lt;13.665,H119&gt;=6.982,D119&gt;=1.25,F119&lt;2.5,F119&gt;=1.5),4.25,IF(AND(H119&lt;8.435,A119&lt;6.2,A119&lt;6.6,H119&gt;=5.767,H119&lt;13.646,D119&lt;2.05,F119&gt;=2.5,F119&gt;=1.5),5.1,IF(AND(H119&gt;=8.435,A119&lt;6.2,A119&lt;6.6,H119&gt;=5.767,H119&lt;13.646,D119&lt;2.05,F119&gt;=2.5,F119&gt;=1.5),4.9,IF(AND(A119&gt;=5.15,B119&gt;=3.25,G119&lt;0.934,B119&gt;=3.15,B119&gt;=3.05,A119&lt;5.45,H119&gt;=5.245,B119&lt;3.65,F119&lt;1.5),1.5,IF(AND(B119&lt;2.9,D119&gt;=1.35,D119&lt;1.55,G119&lt;0.735,H119&lt;13.665,H119&gt;=6.982,D119&gt;=1.25,F119&lt;2.5,F119&gt;=1.5),4.6,IF(AND(B119&gt;=2.9,D119&gt;=1.35,D119&lt;1.55,G119&lt;0.735,H119&lt;13.665,H119&gt;=6.982,D119&gt;=1.25,F119&lt;2.5,F119&gt;=1.5),4.52,IF(AND(G119&gt;=0.862,A119&lt;5.15,B119&gt;=3.25,G119&lt;0.934,B119&gt;=3.15,B119&gt;=3.05,A119&lt;5.45,H119&gt;=5.245,B119&lt;3.65,F119&lt;1.5),1.5,IF(AND(H119&lt;9.35,G119&lt;0.862,A119&lt;5.15,B119&gt;=3.25,G119&lt;0.934,B119&gt;=3.15,B119&gt;=3.05,A119&lt;5.45,H119&gt;=5.245,B119&lt;3.65,F119&lt;1.5),1.38,IF(AND(H119&gt;=9.35,G119&lt;0.862,A119&lt;5.15,B119&gt;=3.25,G119&lt;0.934,B119&gt;=3.15,B119&gt;=3.05,A119&lt;5.45,H119&gt;=5.245,B119&lt;3.65,F119&lt;1.5),1.4,"shouldnthappen"))))))))))))))))))))))))))))))))))))</f>
        <v>5.325</v>
      </c>
      <c r="O119" s="1" t="n">
        <f aca="false">IF(AND(B119&lt;2.75,A119&lt;5.55),3.96,IF(AND(H119&lt;9.205,A119&lt;5.9,A119&gt;=5.55),3.85,IF(AND(A119&lt;4.35,D119&lt;0.35,B119&gt;=2.75,A119&lt;5.55),1.1,IF(AND(B119&lt;3.65,D119&gt;=0.35,B119&gt;=2.75,A119&lt;5.55),1.65,IF(AND(B119&gt;=3.65,D119&gt;=0.35,B119&gt;=2.75,A119&lt;5.55),1.9,IF(AND(G119&gt;=0.732,H119&gt;=9.205,A119&lt;5.9,A119&gt;=5.55),4.9,IF(AND(G119&lt;0.273,G119&lt;0.732,H119&gt;=9.205,A119&lt;5.9,A119&gt;=5.55),4.5,IF(AND(A119&lt;6.3,G119&lt;0.422,F119&lt;2.5,A119&gt;=5.9,A119&gt;=5.55),5.1,IF(AND(A119&gt;=6.3,G119&lt;0.422,F119&lt;2.5,A119&gt;=5.9,A119&gt;=5.55),4.76,IF(AND(B119&lt;2.4,G119&gt;=0.422,F119&lt;2.5,A119&gt;=5.9,A119&gt;=5.55),4.45,IF(AND(A119&gt;=7,G119&gt;=0.628,F119&gt;=2.5,A119&gt;=5.9,A119&gt;=5.55),6.45,IF(AND(D119&lt;0.15,H119&lt;13.924,A119&gt;=4.35,D119&lt;0.35,B119&gt;=2.75,A119&lt;5.55),1.5,IF(AND(B119&lt;3.15,H119&gt;=13.924,A119&gt;=4.35,D119&lt;0.35,B119&gt;=2.75,A119&lt;5.55),1.56,IF(AND(B119&gt;=3.15,H119&gt;=13.924,A119&gt;=4.35,D119&lt;0.35,B119&gt;=2.75,A119&lt;5.55),1.3,IF(AND(H119&lt;14.316,G119&gt;=0.273,G119&lt;0.732,H119&gt;=9.205,A119&lt;5.9,A119&gt;=5.55),3.95,IF(AND(H119&gt;=14.316,G119&gt;=0.273,G119&lt;0.732,H119&gt;=9.205,A119&lt;5.9,A119&gt;=5.55),4.1,IF(AND(A119&lt;6.2,B119&gt;=2.4,G119&gt;=0.422,F119&lt;2.5,A119&gt;=5.9,A119&gt;=5.55),4.3,IF(AND(A119&gt;=7.05,G119&lt;0.364,G119&lt;0.628,F119&gt;=2.5,A119&gt;=5.9,A119&gt;=5.55),6.1,IF(AND(A119&gt;=7.55,G119&gt;=0.364,G119&lt;0.628,F119&gt;=2.5,A119&gt;=5.9,A119&gt;=5.55),6.4,IF(AND(A119&lt;6.15,A119&lt;7,G119&gt;=0.628,F119&gt;=2.5,A119&gt;=5.9,A119&gt;=5.55),4.9,IF(AND(D119&lt;1.45,A119&gt;=6.2,B119&gt;=2.4,G119&gt;=0.422,F119&lt;2.5,A119&gt;=5.9,A119&gt;=5.55),4.64,IF(AND(D119&gt;=1.45,A119&gt;=6.2,B119&gt;=2.4,G119&gt;=0.422,F119&lt;2.5,A119&gt;=5.9,A119&gt;=5.55),4.9,IF(AND(D119&lt;1.65,A119&lt;7.05,G119&lt;0.364,G119&lt;0.628,F119&gt;=2.5,A119&gt;=5.9,A119&gt;=5.55),5.1,IF(AND(D119&gt;=2.35,A119&lt;7.55,G119&gt;=0.364,G119&lt;0.628,F119&gt;=2.5,A119&gt;=5.9,A119&gt;=5.55),5.633,IF(AND(D119&lt;2.15,A119&gt;=6.15,A119&lt;7,G119&gt;=0.628,F119&gt;=2.5,A119&gt;=5.9,A119&gt;=5.55),5.1,IF(AND(D119&gt;=2.15,A119&gt;=6.15,A119&lt;7,G119&gt;=0.628,F119&gt;=2.5,A119&gt;=5.9,A119&gt;=5.55),5.267,IF(AND(A119&lt;4.9,A119&lt;5.05,D119&gt;=0.15,H119&lt;13.924,A119&gt;=4.35,D119&lt;0.35,B119&gt;=2.75,A119&lt;5.55),1.375,IF(AND(A119&gt;=4.9,A119&lt;5.05,D119&gt;=0.15,H119&lt;13.924,A119&gt;=4.35,D119&lt;0.35,B119&gt;=2.75,A119&lt;5.55),1.3,IF(AND(A119&lt;5.45,A119&gt;=5.05,D119&gt;=0.15,H119&lt;13.924,A119&gt;=4.35,D119&lt;0.35,B119&gt;=2.75,A119&lt;5.55),1.475,IF(AND(A119&gt;=5.45,A119&gt;=5.05,D119&gt;=0.15,H119&lt;13.924,A119&gt;=4.35,D119&lt;0.35,B119&gt;=2.75,A119&lt;5.55),1.4,IF(AND(B119&gt;=3.25,D119&lt;2.35,A119&lt;7.55,G119&gt;=0.364,G119&lt;0.628,F119&gt;=2.5,A119&gt;=5.9,A119&gt;=5.55),5.7,IF(AND(G119&lt;0.006,G119&lt;0.107,D119&gt;=1.65,A119&lt;7.05,G119&lt;0.364,G119&lt;0.628,F119&gt;=2.5,A119&gt;=5.9,A119&gt;=5.55),5.5,IF(AND(G119&gt;=0.006,G119&lt;0.107,D119&gt;=1.65,A119&lt;7.05,G119&lt;0.364,G119&lt;0.628,F119&gt;=2.5,A119&gt;=5.9,A119&gt;=5.55),5.667,IF(AND(D119&lt;2.2,G119&gt;=0.107,D119&gt;=1.65,A119&lt;7.05,G119&lt;0.364,G119&lt;0.628,F119&gt;=2.5,A119&gt;=5.9,A119&gt;=5.55),5.35,IF(AND(D119&gt;=2.2,G119&gt;=0.107,D119&gt;=1.65,A119&lt;7.05,G119&lt;0.364,G119&lt;0.628,F119&gt;=2.5,A119&gt;=5.9,A119&gt;=5.55),5.2,IF(AND(D119&lt;2.25,B119&lt;3.25,D119&lt;2.35,A119&lt;7.55,G119&gt;=0.364,G119&lt;0.628,F119&gt;=2.5,A119&gt;=5.9,A119&gt;=5.55),5.8,IF(AND(D119&gt;=2.25,B119&lt;3.25,D119&lt;2.35,A119&lt;7.55,G119&gt;=0.364,G119&lt;0.628,F119&gt;=2.5,A119&gt;=5.9,A119&gt;=5.55),5.9,"shouldnthappen")))))))))))))))))))))))))))))))))))))</f>
        <v>5.5</v>
      </c>
      <c r="P119" s="1" t="n">
        <f aca="false">IF(AND(D119&gt;=0.75,A119&lt;5.55),3.9,IF(AND(H119&lt;7.482,A119&gt;=5.55),3.45,IF(AND(B119&gt;=3.15,B119&lt;3.25,D119&lt;0.75,A119&lt;5.55),1.262,IF(AND(G119&gt;=0.446,B119&lt;3.15,B119&lt;3.25,D119&lt;0.75,A119&lt;5.55),1.1,IF(AND(G119&lt;0.408,A119&lt;5.05,B119&gt;=3.25,D119&lt;0.75,A119&lt;5.55),1.4,IF(AND(G119&gt;=0.408,A119&lt;5.05,B119&gt;=3.25,D119&lt;0.75,A119&lt;5.55),1.233,IF(AND(G119&gt;=0.676,A119&gt;=5.05,B119&gt;=3.25,D119&lt;0.75,A119&lt;5.55),1.72,IF(AND(H119&lt;9.386,A119&lt;5.85,F119&lt;2.5,H119&gt;=7.482,A119&gt;=5.55),3.5,IF(AND(H119&gt;=9.386,A119&lt;5.85,F119&lt;2.5,H119&gt;=7.482,A119&gt;=5.55),4.275,IF(AND(H119&gt;=16.284,G119&lt;0.865,F119&gt;=2.5,H119&gt;=7.482,A119&gt;=5.55),6.6,IF(AND(G119&lt;0.912,G119&gt;=0.865,F119&gt;=2.5,H119&gt;=7.482,A119&gt;=5.55),4.8,IF(AND(G119&gt;=0.912,G119&gt;=0.865,F119&gt;=2.5,H119&gt;=7.482,A119&gt;=5.55),5.175,IF(AND(A119&gt;=4.95,G119&lt;0.446,B119&lt;3.15,B119&lt;3.25,D119&lt;0.75,A119&lt;5.55),1.6,IF(AND(H119&gt;=12.974,G119&lt;0.676,A119&gt;=5.05,B119&gt;=3.25,D119&lt;0.75,A119&lt;5.55),1.3,IF(AND(D119&lt;1.45,H119&lt;13.531,A119&gt;=5.85,F119&lt;2.5,H119&gt;=7.482,A119&gt;=5.55),4.2,IF(AND(D119&gt;=1.45,H119&lt;13.531,A119&gt;=5.85,F119&lt;2.5,H119&gt;=7.482,A119&gt;=5.55),4.967,IF(AND(G119&lt;0.187,H119&gt;=13.531,A119&gt;=5.85,F119&lt;2.5,H119&gt;=7.482,A119&gt;=5.55),5,IF(AND(H119&gt;=12.675,A119&lt;4.95,G119&lt;0.446,B119&lt;3.15,B119&lt;3.25,D119&lt;0.75,A119&lt;5.55),1.5,IF(AND(H119&lt;10.826,H119&lt;12.974,G119&lt;0.676,A119&gt;=5.05,B119&gt;=3.25,D119&lt;0.75,A119&lt;5.55),1.46,IF(AND(H119&gt;=10.826,H119&lt;12.974,G119&lt;0.676,A119&gt;=5.05,B119&gt;=3.25,D119&lt;0.75,A119&lt;5.55),1.4,IF(AND(A119&lt;6.15,G119&gt;=0.187,H119&gt;=13.531,A119&gt;=5.85,F119&lt;2.5,H119&gt;=7.482,A119&gt;=5.55),4.7,IF(AND(A119&lt;6.85,B119&lt;2.95,H119&lt;16.284,G119&lt;0.865,F119&gt;=2.5,H119&gt;=7.482,A119&gt;=5.55),5.32,IF(AND(A119&gt;=6.85,B119&lt;2.95,H119&lt;16.284,G119&lt;0.865,F119&gt;=2.5,H119&gt;=7.482,A119&gt;=5.55),6.567,IF(AND(A119&lt;4.85,H119&lt;12.675,A119&lt;4.95,G119&lt;0.446,B119&lt;3.15,B119&lt;3.25,D119&lt;0.75,A119&lt;5.55),1.4,IF(AND(A119&gt;=4.85,H119&lt;12.675,A119&lt;4.95,G119&lt;0.446,B119&lt;3.15,B119&lt;3.25,D119&lt;0.75,A119&lt;5.55),1.5,IF(AND(B119&lt;3.1,A119&gt;=6.15,G119&gt;=0.187,H119&gt;=13.531,A119&gt;=5.85,F119&lt;2.5,H119&gt;=7.482,A119&gt;=5.55),4.467,IF(AND(B119&gt;=3.1,A119&gt;=6.15,G119&gt;=0.187,H119&gt;=13.531,A119&gt;=5.85,F119&lt;2.5,H119&gt;=7.482,A119&gt;=5.55),4.7,IF(AND(G119&gt;=0.379,B119&lt;3.15,B119&gt;=2.95,H119&lt;16.284,G119&lt;0.865,F119&gt;=2.5,H119&gt;=7.482,A119&gt;=5.55),5.733,IF(AND(A119&lt;6.6,B119&gt;=3.15,B119&gt;=2.95,H119&lt;16.284,G119&lt;0.865,F119&gt;=2.5,H119&gt;=7.482,A119&gt;=5.55),5.38,IF(AND(A119&lt;6.7,G119&lt;0.379,B119&lt;3.15,B119&gt;=2.95,H119&lt;16.284,G119&lt;0.865,F119&gt;=2.5,H119&gt;=7.482,A119&gt;=5.55),5.3,IF(AND(A119&gt;=6.7,G119&lt;0.379,B119&lt;3.15,B119&gt;=2.95,H119&lt;16.284,G119&lt;0.865,F119&gt;=2.5,H119&gt;=7.482,A119&gt;=5.55),5.16,IF(AND(A119&lt;7.05,A119&gt;=6.6,B119&gt;=3.15,B119&gt;=2.95,H119&lt;16.284,G119&lt;0.865,F119&gt;=2.5,H119&gt;=7.482,A119&gt;=5.55),5.78,IF(AND(A119&gt;=7.05,A119&gt;=6.6,B119&gt;=3.15,B119&gt;=2.95,H119&lt;16.284,G119&lt;0.865,F119&gt;=2.5,H119&gt;=7.482,A119&gt;=5.55),6.1,"shouldnthappen")))))))))))))))))))))))))))))))))</f>
        <v>5.3</v>
      </c>
      <c r="Q119" s="1" t="n">
        <f aca="false">IF(AND(G119&gt;=0.422,B119&lt;3.25,F119&lt;1.5),1.25,IF(AND(G119&gt;=0.082,G119&lt;0.125,F119&gt;=1.5),6.7,IF(AND(G119&lt;0.251,G119&lt;0.422,B119&lt;3.25,F119&lt;1.5),1.38,IF(AND(G119&gt;=0.251,G119&lt;0.422,B119&lt;3.25,F119&lt;1.5),1.55,IF(AND(G119&gt;=0.385,G119&lt;0.633,B119&gt;=3.25,F119&lt;1.5),1.367,IF(AND(B119&lt;3.35,G119&gt;=0.633,B119&gt;=3.25,F119&lt;1.5),1.7,IF(AND(A119&lt;5.85,G119&lt;0.082,G119&lt;0.125,F119&gt;=1.5),4.5,IF(AND(F119&gt;=2.5,D119&lt;1.6,G119&gt;=0.125,F119&gt;=1.5),5.05,IF(AND(H119&gt;=16.774,D119&gt;=1.6,G119&gt;=0.125,F119&gt;=1.5),6.4,IF(AND(D119&gt;=0.5,G119&lt;0.385,G119&lt;0.633,B119&gt;=3.25,F119&lt;1.5),1.6,IF(AND(B119&lt;3.6,B119&gt;=3.35,G119&gt;=0.633,B119&gt;=3.25,F119&lt;1.5),1.55,IF(AND(B119&gt;=3.6,B119&gt;=3.35,G119&gt;=0.633,B119&gt;=3.25,F119&lt;1.5),1.6,IF(AND(D119&lt;1.65,A119&gt;=5.85,G119&lt;0.082,G119&lt;0.125,F119&gt;=1.5),4.7,IF(AND(A119&lt;5.3,F119&lt;2.5,D119&lt;1.6,G119&gt;=0.125,F119&gt;=1.5),3.15,IF(AND(B119&gt;=3.2,H119&lt;16.774,D119&gt;=1.6,G119&gt;=0.125,F119&gt;=1.5),5.675,IF(AND(H119&lt;11.767,D119&lt;0.5,G119&lt;0.385,G119&lt;0.633,B119&gt;=3.25,F119&lt;1.5),1.5,IF(AND(H119&gt;=11.767,D119&lt;0.5,G119&lt;0.385,G119&lt;0.633,B119&gt;=3.25,F119&lt;1.5),1.367,IF(AND(H119&lt;8.367,D119&gt;=1.65,A119&gt;=5.85,G119&lt;0.082,G119&lt;0.125,F119&gt;=1.5),5.7,IF(AND(H119&gt;=8.367,D119&gt;=1.65,A119&gt;=5.85,G119&lt;0.082,G119&lt;0.125,F119&gt;=1.5),5.575,IF(AND(A119&gt;=7.1,B119&lt;3.2,H119&lt;16.774,D119&gt;=1.6,G119&gt;=0.125,F119&gt;=1.5),6.3,IF(AND(H119&gt;=15.395,B119&lt;2.85,A119&gt;=5.3,F119&lt;2.5,D119&lt;1.6,G119&gt;=0.125,F119&gt;=1.5),4.8,IF(AND(H119&lt;8.486,B119&gt;=2.85,A119&gt;=5.3,F119&lt;2.5,D119&lt;1.6,G119&gt;=0.125,F119&gt;=1.5),3.85,IF(AND(D119&gt;=2.1,A119&lt;7.1,B119&lt;3.2,H119&lt;16.774,D119&gt;=1.6,G119&gt;=0.125,F119&gt;=1.5),5.5,IF(AND(B119&gt;=2.75,H119&lt;15.395,B119&lt;2.85,A119&gt;=5.3,F119&lt;2.5,D119&lt;1.6,G119&gt;=0.125,F119&gt;=1.5),4.489,IF(AND(H119&gt;=15.168,H119&gt;=8.486,B119&gt;=2.85,A119&gt;=5.3,F119&lt;2.5,D119&lt;1.6,G119&gt;=0.125,F119&gt;=1.5),4.7,IF(AND(G119&gt;=0.519,D119&lt;2.1,A119&lt;7.1,B119&lt;3.2,H119&lt;16.774,D119&gt;=1.6,G119&gt;=0.125,F119&gt;=1.5),4.925,IF(AND(G119&gt;=0.897,B119&lt;2.75,H119&lt;15.395,B119&lt;2.85,A119&gt;=5.3,F119&lt;2.5,D119&lt;1.6,G119&gt;=0.125,F119&gt;=1.5),4.567,IF(AND(A119&lt;5.65,H119&lt;15.168,H119&gt;=8.486,B119&gt;=2.85,A119&gt;=5.3,F119&lt;2.5,D119&lt;1.6,G119&gt;=0.125,F119&gt;=1.5),4.5,IF(AND(G119&lt;0.23,G119&lt;0.519,D119&lt;2.1,A119&lt;7.1,B119&lt;3.2,H119&lt;16.774,D119&gt;=1.6,G119&gt;=0.125,F119&gt;=1.5),5,IF(AND(A119&lt;5.9,G119&lt;0.897,B119&lt;2.75,H119&lt;15.395,B119&lt;2.85,A119&gt;=5.3,F119&lt;2.5,D119&lt;1.6,G119&gt;=0.125,F119&gt;=1.5),4.1,IF(AND(A119&gt;=5.9,G119&lt;0.897,B119&lt;2.75,H119&lt;15.395,B119&lt;2.85,A119&gt;=5.3,F119&lt;2.5,D119&lt;1.6,G119&gt;=0.125,F119&gt;=1.5),4.5,IF(AND(A119&lt;6.05,A119&gt;=5.65,H119&lt;15.168,H119&gt;=8.486,B119&gt;=2.85,A119&gt;=5.3,F119&lt;2.5,D119&lt;1.6,G119&gt;=0.125,F119&gt;=1.5),4.2,IF(AND(A119&gt;=6.05,A119&gt;=5.65,H119&lt;15.168,H119&gt;=8.486,B119&gt;=2.85,A119&gt;=5.3,F119&lt;2.5,D119&lt;1.6,G119&gt;=0.125,F119&gt;=1.5),4.35,IF(AND(D119&lt;1.95,G119&gt;=0.23,G119&lt;0.519,D119&lt;2.1,A119&lt;7.1,B119&lt;3.2,H119&lt;16.774,D119&gt;=1.6,G119&gt;=0.125,F119&gt;=1.5),5.3,IF(AND(D119&gt;=1.95,G119&gt;=0.23,G119&lt;0.519,D119&lt;2.1,A119&lt;7.1,B119&lt;3.2,H119&lt;16.774,D119&gt;=1.6,G119&gt;=0.125,F119&gt;=1.5),5.2,"shouldnthappen")))))))))))))))))))))))))))))))))))</f>
        <v>5.575</v>
      </c>
      <c r="R119" s="1" t="n">
        <f aca="false">IF(AND(G119&gt;=0.901,F119&lt;1.5),1.9,IF(AND(H119&lt;5.523,D119&lt;0.35,G119&lt;0.901,F119&lt;1.5),1,IF(AND(B119&lt;3.6,D119&gt;=0.35,G119&lt;0.901,F119&lt;1.5),1.575,IF(AND(B119&gt;=3.6,D119&gt;=0.35,G119&lt;0.901,F119&lt;1.5),1.5,IF(AND(G119&gt;=0.837,D119&lt;1.15,D119&lt;1.45,F119&gt;=1.5),3,IF(AND(G119&gt;=0.66,D119&gt;=1.15,D119&lt;1.45,F119&gt;=1.5),4,IF(AND(F119&gt;=2.5,D119&lt;1.55,D119&gt;=1.45,F119&gt;=1.5),5.025,IF(AND(F119&lt;2.5,D119&gt;=1.55,D119&gt;=1.45,F119&gt;=1.5),4.933,IF(AND(B119&lt;2.45,G119&lt;0.837,D119&lt;1.15,D119&lt;1.45,F119&gt;=1.5),3.3,IF(AND(B119&gt;=2.45,G119&lt;0.837,D119&lt;1.15,D119&lt;1.45,F119&gt;=1.5),3.86,IF(AND(B119&gt;=3.05,F119&lt;2.5,D119&lt;1.55,D119&gt;=1.45,F119&gt;=1.5),4.8,IF(AND(D119&gt;=2.45,F119&gt;=2.5,D119&gt;=1.55,D119&gt;=1.45,F119&gt;=1.5),5.875,IF(AND(H119&lt;13.187,G119&lt;0.217,H119&gt;=5.523,D119&lt;0.35,G119&lt;0.901,F119&lt;1.5),1.4,IF(AND(H119&gt;=13.187,G119&lt;0.217,H119&gt;=5.523,D119&lt;0.35,G119&lt;0.901,F119&lt;1.5),1.5,IF(AND(G119&lt;0.33,G119&gt;=0.217,H119&gt;=5.523,D119&lt;0.35,G119&lt;0.901,F119&lt;1.5),1.28,IF(AND(A119&lt;6.05,D119&lt;1.35,G119&lt;0.66,D119&gt;=1.15,D119&lt;1.45,F119&gt;=1.5),4.175,IF(AND(A119&gt;=6.05,D119&lt;1.35,G119&lt;0.66,D119&gt;=1.15,D119&lt;1.45,F119&gt;=1.5),4.3,IF(AND(A119&lt;5.65,D119&gt;=1.35,G119&lt;0.66,D119&gt;=1.15,D119&lt;1.45,F119&gt;=1.5),3.9,IF(AND(A119&gt;=5.65,D119&gt;=1.35,G119&lt;0.66,D119&gt;=1.15,D119&lt;1.45,F119&gt;=1.5),4.52,IF(AND(A119&lt;6.25,B119&lt;3.05,F119&lt;2.5,D119&lt;1.55,D119&gt;=1.45,F119&gt;=1.5),4.5,IF(AND(A119&gt;=6.25,B119&lt;3.05,F119&lt;2.5,D119&lt;1.55,D119&gt;=1.45,F119&gt;=1.5),4.675,IF(AND(A119&gt;=7.25,D119&lt;2.45,F119&gt;=2.5,D119&gt;=1.55,D119&gt;=1.45,F119&gt;=1.5),6.433,IF(AND(D119&gt;=0.25,G119&gt;=0.33,G119&gt;=0.217,H119&gt;=5.523,D119&lt;0.35,G119&lt;0.901,F119&lt;1.5),1.4,IF(AND(A119&lt;6.15,A119&lt;7.25,D119&lt;2.45,F119&gt;=2.5,D119&gt;=1.55,D119&gt;=1.45,F119&gt;=1.5),5.025,IF(AND(H119&lt;6.439,D119&lt;0.25,G119&gt;=0.33,G119&gt;=0.217,H119&gt;=5.523,D119&lt;0.35,G119&lt;0.901,F119&lt;1.5),1.5,IF(AND(H119&gt;=6.439,D119&lt;0.25,G119&gt;=0.33,G119&gt;=0.217,H119&gt;=5.523,D119&lt;0.35,G119&lt;0.901,F119&lt;1.5),1.38,IF(AND(H119&gt;=13.711,A119&gt;=6.15,A119&lt;7.25,D119&lt;2.45,F119&gt;=2.5,D119&gt;=1.55,D119&gt;=1.45,F119&gt;=1.5),5.68,IF(AND(B119&gt;=3.3,H119&lt;13.711,A119&gt;=6.15,A119&lt;7.25,D119&lt;2.45,F119&gt;=2.5,D119&gt;=1.55,D119&gt;=1.45,F119&gt;=1.5),5.6,IF(AND(G119&lt;0.093,B119&lt;3.3,H119&lt;13.711,A119&gt;=6.15,A119&lt;7.25,D119&lt;2.45,F119&gt;=2.5,D119&gt;=1.55,D119&gt;=1.45,F119&gt;=1.5),5.56,IF(AND(D119&lt;1.95,G119&gt;=0.093,B119&lt;3.3,H119&lt;13.711,A119&gt;=6.15,A119&lt;7.25,D119&lt;2.45,F119&gt;=2.5,D119&gt;=1.55,D119&gt;=1.45,F119&gt;=1.5),5.3,IF(AND(B119&lt;3.15,D119&gt;=1.95,G119&gt;=0.093,B119&lt;3.3,H119&lt;13.711,A119&gt;=6.15,A119&lt;7.25,D119&lt;2.45,F119&gt;=2.5,D119&gt;=1.55,D119&gt;=1.45,F119&gt;=1.5),5.1,IF(AND(B119&gt;=3.15,D119&gt;=1.95,G119&gt;=0.093,B119&lt;3.3,H119&lt;13.711,A119&gt;=6.15,A119&lt;7.25,D119&lt;2.45,F119&gt;=2.5,D119&gt;=1.55,D119&gt;=1.45,F119&gt;=1.5),5.15,"shouldnthappen"))))))))))))))))))))))))))))))))</f>
        <v>5.56</v>
      </c>
      <c r="S119" s="1" t="n">
        <f aca="false">IF(AND(G119&gt;=0.859,D119&gt;=0.35,F119&lt;1.5),1.9,IF(AND(D119&lt;1.75,F119&gt;=2.5,F119&gt;=1.5),4.867,IF(AND(H119&lt;8.42,A119&lt;5.05,D119&lt;0.35,F119&lt;1.5),1.42,IF(AND(H119&gt;=14.877,A119&gt;=5.05,D119&lt;0.35,F119&lt;1.5),1.3,IF(AND(B119&lt;3.35,G119&lt;0.859,D119&gt;=0.35,F119&lt;1.5),1.7,IF(AND(B119&gt;=3.35,G119&lt;0.859,D119&gt;=0.35,F119&lt;1.5),1.5,IF(AND(A119&gt;=6.05,B119&lt;2.75,F119&lt;2.5,F119&gt;=1.5),4.733,IF(AND(G119&gt;=0.68,B119&gt;=2.75,F119&lt;2.5,F119&gt;=1.5),4.025,IF(AND(H119&gt;=16.284,D119&gt;=1.75,F119&gt;=2.5,F119&gt;=1.5),6.6,IF(AND(A119&lt;4.35,H119&gt;=8.42,A119&lt;5.05,D119&lt;0.35,F119&lt;1.5),1.1,IF(AND(G119&gt;=0.948,H119&lt;14.877,A119&gt;=5.05,D119&lt;0.35,F119&lt;1.5),1.7,IF(AND(A119&lt;5.3,A119&lt;6.05,B119&lt;2.75,F119&lt;2.5,F119&gt;=1.5),3,IF(AND(H119&gt;=15.168,G119&lt;0.68,B119&gt;=2.75,F119&lt;2.5,F119&gt;=1.5),4.75,IF(AND(H119&gt;=14.005,A119&gt;=4.35,H119&gt;=8.42,A119&lt;5.05,D119&lt;0.35,F119&lt;1.5),1.375,IF(AND(A119&gt;=5.55,G119&lt;0.948,H119&lt;14.877,A119&gt;=5.05,D119&lt;0.35,F119&lt;1.5),1.7,IF(AND(H119&lt;12.363,A119&gt;=5.3,A119&lt;6.05,B119&lt;2.75,F119&lt;2.5,F119&gt;=1.5),3.825,IF(AND(H119&gt;=12.363,A119&gt;=5.3,A119&lt;6.05,B119&lt;2.75,F119&lt;2.5,F119&gt;=1.5),4.033,IF(AND(H119&gt;=14.508,H119&lt;15.168,G119&lt;0.68,B119&gt;=2.75,F119&lt;2.5,F119&gt;=1.5),4.2,IF(AND(D119&gt;=2.35,D119&gt;=2.2,H119&lt;16.284,D119&gt;=1.75,F119&gt;=2.5,F119&gt;=1.5),5.267,IF(AND(G119&lt;0.231,H119&lt;14.005,A119&gt;=4.35,H119&gt;=8.42,A119&lt;5.05,D119&lt;0.35,F119&lt;1.5),1.4,IF(AND(H119&gt;=14.494,A119&lt;5.55,G119&lt;0.948,H119&lt;14.877,A119&gt;=5.05,D119&lt;0.35,F119&lt;1.5),1.6,IF(AND(A119&lt;6.1,H119&lt;14.508,H119&lt;15.168,G119&lt;0.68,B119&gt;=2.75,F119&lt;2.5,F119&gt;=1.5),4.5,IF(AND(A119&lt;6.1,H119&lt;11.8,D119&lt;2.2,H119&lt;16.284,D119&gt;=1.75,F119&gt;=2.5,F119&gt;=1.5),4.95,IF(AND(A119&gt;=6.1,H119&lt;11.8,D119&lt;2.2,H119&lt;16.284,D119&gt;=1.75,F119&gt;=2.5,F119&gt;=1.5),5.333,IF(AND(B119&lt;2.75,H119&gt;=11.8,D119&lt;2.2,H119&lt;16.284,D119&gt;=1.75,F119&gt;=2.5,F119&gt;=1.5),5.1,IF(AND(B119&gt;=3.15,D119&lt;2.35,D119&gt;=2.2,H119&lt;16.284,D119&gt;=1.75,F119&gt;=2.5,F119&gt;=1.5),5.5,IF(AND(B119&gt;=3.35,G119&gt;=0.231,H119&lt;14.005,A119&gt;=4.35,H119&gt;=8.42,A119&lt;5.05,D119&lt;0.35,F119&lt;1.5),1.3,IF(AND(H119&lt;13.869,H119&lt;14.494,A119&lt;5.55,G119&lt;0.948,H119&lt;14.877,A119&gt;=5.05,D119&lt;0.35,F119&lt;1.5),1.5,IF(AND(H119&gt;=13.869,H119&lt;14.494,A119&lt;5.55,G119&lt;0.948,H119&lt;14.877,A119&gt;=5.05,D119&lt;0.35,F119&lt;1.5),1.4,IF(AND(G119&lt;0.636,A119&gt;=6.1,H119&lt;14.508,H119&lt;15.168,G119&lt;0.68,B119&gt;=2.75,F119&lt;2.5,F119&gt;=1.5),4.68,IF(AND(G119&gt;=0.636,A119&gt;=6.1,H119&lt;14.508,H119&lt;15.168,G119&lt;0.68,B119&gt;=2.75,F119&lt;2.5,F119&gt;=1.5),4.4,IF(AND(B119&lt;2.85,B119&gt;=2.75,H119&gt;=11.8,D119&lt;2.2,H119&lt;16.284,D119&gt;=1.75,F119&gt;=2.5,F119&gt;=1.5),6.7,IF(AND(H119&lt;10.626,B119&lt;3.15,D119&lt;2.35,D119&gt;=2.2,H119&lt;16.284,D119&gt;=1.75,F119&gt;=2.5,F119&gt;=1.5),5.1,IF(AND(H119&gt;=10.626,B119&lt;3.15,D119&lt;2.35,D119&gt;=2.2,H119&lt;16.284,D119&gt;=1.75,F119&gt;=2.5,F119&gt;=1.5),5.2,IF(AND(G119&lt;0.378,B119&lt;3.35,G119&gt;=0.231,H119&lt;14.005,A119&gt;=4.35,H119&gt;=8.42,A119&lt;5.05,D119&lt;0.35,F119&lt;1.5),1.2,IF(AND(G119&gt;=0.378,B119&lt;3.35,G119&gt;=0.231,H119&lt;14.005,A119&gt;=4.35,H119&gt;=8.42,A119&lt;5.05,D119&lt;0.35,F119&lt;1.5),1.3,IF(AND(A119&lt;6.2,B119&gt;=2.85,B119&gt;=2.75,H119&gt;=11.8,D119&lt;2.2,H119&lt;16.284,D119&gt;=1.75,F119&gt;=2.5,F119&gt;=1.5),4.9,IF(AND(G119&lt;0.388,A119&gt;=6.2,B119&gt;=2.85,B119&gt;=2.75,H119&gt;=11.8,D119&lt;2.2,H119&lt;16.284,D119&gt;=1.75,F119&gt;=2.5,F119&gt;=1.5),5.52,IF(AND(G119&gt;=0.388,A119&gt;=6.2,B119&gt;=2.85,B119&gt;=2.75,H119&gt;=11.8,D119&lt;2.2,H119&lt;16.284,D119&gt;=1.75,F119&gt;=2.5,F119&gt;=1.5),5.7,"shouldnthappen")))))))))))))))))))))))))))))))))))))))</f>
        <v>5.333</v>
      </c>
      <c r="T119" s="1" t="n">
        <f aca="false">IF(AND(D119&gt;=0.8,A119&lt;5.45),3.7,IF(AND(D119&gt;=0.35,D119&lt;0.8,A119&lt;5.45),1.56,IF(AND(G119&lt;0.164,F119&lt;2.5,A119&gt;=5.45),1.6,IF(AND(H119&gt;=16.718,F119&gt;=2.5,A119&gt;=5.45),6.4,IF(AND(G119&gt;=0.719,H119&lt;16.718,F119&gt;=2.5,A119&gt;=5.45),5.05,IF(AND(A119&lt;4.35,A119&lt;5.05,D119&lt;0.35,D119&lt;0.8,A119&lt;5.45),1.1,IF(AND(H119&gt;=14.494,A119&gt;=5.05,D119&lt;0.35,D119&lt;0.8,A119&lt;5.45),1.6,IF(AND(G119&lt;0.338,D119&lt;1.25,G119&gt;=0.164,F119&lt;2.5,A119&gt;=5.45),4.1,IF(AND(H119&lt;8.397,D119&gt;=1.25,G119&gt;=0.164,F119&lt;2.5,A119&gt;=5.45),4,IF(AND(H119&lt;11.031,H119&lt;14.494,A119&gt;=5.05,D119&lt;0.35,D119&lt;0.8,A119&lt;5.45),1.5,IF(AND(H119&gt;=11.031,H119&lt;14.494,A119&gt;=5.05,D119&lt;0.35,D119&lt;0.8,A119&lt;5.45),1.44,IF(AND(B119&lt;2.65,H119&gt;=8.397,D119&gt;=1.25,G119&gt;=0.164,F119&lt;2.5,A119&gt;=5.45),4.767,IF(AND(H119&lt;7.388,G119&lt;0.487,G119&lt;0.719,H119&lt;16.718,F119&gt;=2.5,A119&gt;=5.45),5.067,IF(AND(G119&lt;0.533,G119&gt;=0.487,G119&lt;0.719,H119&lt;16.718,F119&gt;=2.5,A119&gt;=5.45),5.8,IF(AND(G119&gt;=0.533,G119&gt;=0.487,G119&lt;0.719,H119&lt;16.718,F119&gt;=2.5,A119&gt;=5.45),5.86,IF(AND(B119&lt;3.25,A119&gt;=4.95,A119&gt;=4.35,A119&lt;5.05,D119&lt;0.35,D119&lt;0.8,A119&lt;5.45),1.2,IF(AND(A119&lt;5.6,H119&lt;11.218,G119&gt;=0.338,D119&lt;1.25,G119&gt;=0.164,F119&lt;2.5,A119&gt;=5.45),3.7,IF(AND(A119&gt;=5.6,H119&lt;11.218,G119&gt;=0.338,D119&lt;1.25,G119&gt;=0.164,F119&lt;2.5,A119&gt;=5.45),3.5,IF(AND(H119&lt;12.668,H119&gt;=11.218,G119&gt;=0.338,D119&lt;1.25,G119&gt;=0.164,F119&lt;2.5,A119&gt;=5.45),3.9,IF(AND(H119&gt;=12.668,H119&gt;=11.218,G119&gt;=0.338,D119&lt;1.25,G119&gt;=0.164,F119&lt;2.5,A119&gt;=5.45),4,IF(AND(H119&gt;=15.705,B119&gt;=2.65,H119&gt;=8.397,D119&gt;=1.25,G119&gt;=0.164,F119&lt;2.5,A119&gt;=5.45),4.8,IF(AND(B119&lt;2.75,H119&gt;=7.388,G119&lt;0.487,G119&lt;0.719,H119&lt;16.718,F119&gt;=2.5,A119&gt;=5.45),5.26,IF(AND(B119&lt;2.95,A119&lt;4.5,A119&lt;4.95,A119&gt;=4.35,A119&lt;5.05,D119&lt;0.35,D119&lt;0.8,A119&lt;5.45),1.4,IF(AND(B119&gt;=2.95,A119&lt;4.5,A119&lt;4.95,A119&gt;=4.35,A119&lt;5.05,D119&lt;0.35,D119&lt;0.8,A119&lt;5.45),1.3,IF(AND(H119&gt;=13.924,A119&gt;=4.5,A119&lt;4.95,A119&gt;=4.35,A119&lt;5.05,D119&lt;0.35,D119&lt;0.8,A119&lt;5.45),1.5,IF(AND(G119&lt;0.252,B119&gt;=3.25,A119&gt;=4.95,A119&gt;=4.35,A119&lt;5.05,D119&lt;0.35,D119&lt;0.8,A119&lt;5.45),1.4,IF(AND(G119&gt;=0.252,B119&gt;=3.25,A119&gt;=4.95,A119&gt;=4.35,A119&lt;5.05,D119&lt;0.35,D119&lt;0.8,A119&lt;5.45),1.32,IF(AND(G119&gt;=0.473,H119&lt;15.705,B119&gt;=2.65,H119&gt;=8.397,D119&gt;=1.25,G119&gt;=0.164,F119&lt;2.5,A119&gt;=5.45),4.7,IF(AND(B119&gt;=3.15,B119&gt;=2.75,H119&gt;=7.388,G119&lt;0.487,G119&lt;0.719,H119&lt;16.718,F119&gt;=2.5,A119&gt;=5.45),5.7,IF(AND(B119&lt;3.15,H119&lt;13.924,A119&gt;=4.5,A119&lt;4.95,A119&gt;=4.35,A119&lt;5.05,D119&lt;0.35,D119&lt;0.8,A119&lt;5.45),1.433,IF(AND(B119&gt;=3.15,H119&lt;13.924,A119&gt;=4.5,A119&lt;4.95,A119&gt;=4.35,A119&lt;5.05,D119&lt;0.35,D119&lt;0.8,A119&lt;5.45),1.4,IF(AND(H119&gt;=14.81,G119&lt;0.473,H119&lt;15.705,B119&gt;=2.65,H119&gt;=8.397,D119&gt;=1.25,G119&gt;=0.164,F119&lt;2.5,A119&gt;=5.45),4.2,IF(AND(A119&lt;6.65,B119&lt;3.15,B119&gt;=2.75,H119&gt;=7.388,G119&lt;0.487,G119&lt;0.719,H119&lt;16.718,F119&gt;=2.5,A119&gt;=5.45),5.6,IF(AND(A119&gt;=6.65,B119&lt;3.15,B119&gt;=2.75,H119&gt;=7.388,G119&lt;0.487,G119&lt;0.719,H119&lt;16.718,F119&gt;=2.5,A119&gt;=5.45),5.4,IF(AND(A119&lt;6.15,H119&lt;14.81,G119&lt;0.473,H119&lt;15.705,B119&gt;=2.65,H119&gt;=8.397,D119&gt;=1.25,G119&gt;=0.164,F119&lt;2.5,A119&gt;=5.45),4.5,IF(AND(A119&gt;=6.15,H119&lt;14.81,G119&lt;0.473,H119&lt;15.705,B119&gt;=2.65,H119&gt;=8.397,D119&gt;=1.25,G119&gt;=0.164,F119&lt;2.5,A119&gt;=5.45),4.4,"shouldnthappen"))))))))))))))))))))))))))))))))))))</f>
        <v>5.6</v>
      </c>
      <c r="U119" s="1" t="n">
        <f aca="false">IF(AND(G119&gt;=0.934,F119&lt;1.5),1.7,IF(AND(D119&lt;0.15,D119&lt;0.25,G119&lt;0.934,F119&lt;1.5),1.38,IF(AND(H119&gt;=14.379,D119&gt;=0.25,G119&lt;0.934,F119&lt;1.5),1.7,IF(AND(A119&lt;5.3,D119&lt;1.35,F119&lt;2.5,F119&gt;=1.5),3.15,IF(AND(H119&lt;7.148,D119&gt;=1.35,F119&lt;2.5,F119&gt;=1.5),3.9,IF(AND(G119&lt;0.352,A119&lt;6.15,F119&gt;=2.5,F119&gt;=1.5),4.5,IF(AND(G119&gt;=0.352,A119&lt;6.15,F119&gt;=2.5,F119&gt;=1.5),4.92,IF(AND(B119&lt;2.85,A119&gt;=6.15,F119&gt;=2.5,F119&gt;=1.5),6.2,IF(AND(D119&gt;=0.45,H119&lt;14.379,D119&gt;=0.25,G119&lt;0.934,F119&lt;1.5),1.65,IF(AND(G119&gt;=0.857,A119&gt;=5.3,D119&lt;1.35,F119&lt;2.5,F119&gt;=1.5),4.3,IF(AND(A119&gt;=7.25,B119&gt;=2.85,A119&gt;=6.15,F119&gt;=2.5,F119&gt;=1.5),6.425,IF(AND(H119&lt;9.499,A119&lt;5.05,D119&gt;=0.15,D119&lt;0.25,G119&lt;0.934,F119&lt;1.5),1.4,IF(AND(A119&gt;=5.45,A119&gt;=5.05,D119&gt;=0.15,D119&lt;0.25,G119&lt;0.934,F119&lt;1.5),1.3,IF(AND(B119&gt;=4.15,D119&lt;0.45,H119&lt;14.379,D119&gt;=0.25,G119&lt;0.934,F119&lt;1.5),1.5,IF(AND(A119&gt;=5.75,G119&lt;0.857,A119&gt;=5.3,D119&lt;1.35,F119&lt;2.5,F119&gt;=1.5),4.02,IF(AND(A119&lt;6.65,G119&lt;0.333,H119&gt;=7.148,D119&gt;=1.35,F119&lt;2.5,F119&gt;=1.5),4.475,IF(AND(A119&gt;=6.65,G119&lt;0.333,H119&gt;=7.148,D119&gt;=1.35,F119&lt;2.5,F119&gt;=1.5),4.8,IF(AND(D119&gt;=1.45,G119&gt;=0.333,H119&gt;=7.148,D119&gt;=1.35,F119&lt;2.5,F119&gt;=1.5),4.85,IF(AND(G119&gt;=0.861,A119&lt;7.25,B119&gt;=2.85,A119&gt;=6.15,F119&gt;=2.5,F119&gt;=1.5),5.2,IF(AND(G119&lt;0.571,H119&gt;=9.499,A119&lt;5.05,D119&gt;=0.15,D119&lt;0.25,G119&lt;0.934,F119&lt;1.5),1.2,IF(AND(G119&gt;=0.571,H119&gt;=9.499,A119&lt;5.05,D119&gt;=0.15,D119&lt;0.25,G119&lt;0.934,F119&lt;1.5),1.3,IF(AND(H119&lt;9.283,A119&lt;5.45,A119&gt;=5.05,D119&gt;=0.15,D119&lt;0.25,G119&lt;0.934,F119&lt;1.5),1.5,IF(AND(H119&gt;=9.283,A119&lt;5.45,A119&gt;=5.05,D119&gt;=0.15,D119&lt;0.25,G119&lt;0.934,F119&lt;1.5),1.425,IF(AND(A119&lt;4.9,B119&lt;4.15,D119&lt;0.45,H119&lt;14.379,D119&gt;=0.25,G119&lt;0.934,F119&lt;1.5),1.4,IF(AND(A119&gt;=4.9,B119&lt;4.15,D119&lt;0.45,H119&lt;14.379,D119&gt;=0.25,G119&lt;0.934,F119&lt;1.5),1.325,IF(AND(G119&lt;0.572,A119&lt;5.75,G119&lt;0.857,A119&gt;=5.3,D119&lt;1.35,F119&lt;2.5,F119&gt;=1.5),3.65,IF(AND(G119&gt;=0.572,A119&lt;5.75,G119&lt;0.857,A119&gt;=5.3,D119&lt;1.35,F119&lt;2.5,F119&gt;=1.5),3.9,IF(AND(A119&lt;6.75,D119&lt;1.45,G119&gt;=0.333,H119&gt;=7.148,D119&gt;=1.35,F119&lt;2.5,F119&gt;=1.5),4.4,IF(AND(A119&gt;=6.75,D119&lt;1.45,G119&gt;=0.333,H119&gt;=7.148,D119&gt;=1.35,F119&lt;2.5,F119&gt;=1.5),4.78,IF(AND(A119&lt;6.6,B119&lt;3.25,G119&lt;0.861,A119&lt;7.25,B119&gt;=2.85,A119&gt;=6.15,F119&gt;=2.5,F119&gt;=1.5),5.333,IF(AND(H119&lt;11.461,B119&gt;=3.25,G119&lt;0.861,A119&lt;7.25,B119&gt;=2.85,A119&gt;=6.15,F119&gt;=2.5,F119&gt;=1.5),6.025,IF(AND(H119&gt;=11.461,B119&gt;=3.25,G119&lt;0.861,A119&lt;7.25,B119&gt;=2.85,A119&gt;=6.15,F119&gt;=2.5,F119&gt;=1.5),5.667,IF(AND(H119&gt;=14.564,A119&gt;=6.6,B119&lt;3.25,G119&lt;0.861,A119&lt;7.25,B119&gt;=2.85,A119&gt;=6.15,F119&gt;=2.5,F119&gt;=1.5),5.4,IF(AND(D119&gt;=2.35,H119&lt;14.564,A119&gt;=6.6,B119&lt;3.25,G119&lt;0.861,A119&lt;7.25,B119&gt;=2.85,A119&gt;=6.15,F119&gt;=2.5,F119&gt;=1.5),5.6,IF(AND(A119&lt;6.85,D119&lt;2.35,H119&lt;14.564,A119&gt;=6.6,B119&lt;3.25,G119&lt;0.861,A119&lt;7.25,B119&gt;=2.85,A119&gt;=6.15,F119&gt;=2.5,F119&gt;=1.5),5.9,IF(AND(A119&gt;=6.85,D119&lt;2.35,H119&lt;14.564,A119&gt;=6.6,B119&lt;3.25,G119&lt;0.861,A119&lt;7.25,B119&gt;=2.85,A119&gt;=6.15,F119&gt;=2.5,F119&gt;=1.5),5.78,"shouldnthappen"))))))))))))))))))))))))))))))))))))</f>
        <v>5.333</v>
      </c>
      <c r="V119" s="1" t="n">
        <f aca="false">IF(AND(H119&lt;5.748,A119&lt;5.05,D119&lt;0.75),1,IF(AND(B119&lt;3.15,H119&gt;=5.748,A119&lt;5.05,D119&lt;0.75),1.475,IF(AND(G119&gt;=0.801,D119&lt;0.25,A119&gt;=5.05,D119&lt;0.75),1.7,IF(AND(D119&gt;=0.45,D119&gt;=0.25,A119&gt;=5.05,D119&lt;0.75),1.7,IF(AND(B119&lt;2.35,F119&lt;2.5,B119&lt;2.75,D119&gt;=0.75),4.16,IF(AND(D119&lt;1.75,F119&gt;=2.5,B119&lt;2.75,D119&gt;=0.75),4.875,IF(AND(D119&gt;=1.75,F119&gt;=2.5,B119&lt;2.75,D119&gt;=0.75),5.333,IF(AND(H119&gt;=16.284,D119&gt;=1.55,B119&gt;=2.75,D119&gt;=0.75),6.6,IF(AND(H119&gt;=14.144,B119&gt;=3.15,H119&gt;=5.748,A119&lt;5.05,D119&lt;0.75),1.3,IF(AND(A119&lt;5.45,G119&lt;0.801,D119&lt;0.25,A119&gt;=5.05,D119&lt;0.75),1.5,IF(AND(A119&gt;=5.45,G119&lt;0.801,D119&lt;0.25,A119&gt;=5.05,D119&lt;0.75),1.34,IF(AND(B119&lt;3.75,D119&lt;0.45,D119&gt;=0.25,A119&gt;=5.05,D119&lt;0.75),1.467,IF(AND(B119&gt;=3.75,D119&lt;0.45,D119&gt;=0.25,A119&gt;=5.05,D119&lt;0.75),1.767,IF(AND(G119&gt;=0.896,B119&gt;=2.35,F119&lt;2.5,B119&lt;2.75,D119&gt;=0.75),4.9,IF(AND(H119&lt;15.504,D119&lt;1.35,D119&lt;1.55,B119&gt;=2.75,D119&gt;=0.75),4.2,IF(AND(H119&gt;=15.504,D119&lt;1.35,D119&lt;1.55,B119&gt;=2.75,D119&gt;=0.75),4.6,IF(AND(H119&lt;9.767,D119&gt;=1.35,D119&lt;1.55,B119&gt;=2.75,D119&gt;=0.75),5.1,IF(AND(A119&lt;4.5,H119&lt;14.144,B119&gt;=3.15,H119&gt;=5.748,A119&lt;5.05,D119&lt;0.75),1.3,IF(AND(A119&gt;=4.5,H119&lt;14.144,B119&gt;=3.15,H119&gt;=5.748,A119&lt;5.05,D119&lt;0.75),1.4,IF(AND(D119&gt;=1.15,G119&lt;0.896,B119&gt;=2.35,F119&lt;2.5,B119&lt;2.75,D119&gt;=0.75),4.04,IF(AND(B119&lt;2.9,H119&gt;=9.767,D119&gt;=1.35,D119&lt;1.55,B119&gt;=2.75,D119&gt;=0.75),4.8,IF(AND(D119&lt;1.7,A119&gt;=7.05,H119&lt;16.284,D119&gt;=1.55,B119&gt;=2.75,D119&gt;=0.75),5.8,IF(AND(D119&gt;=1.7,A119&gt;=7.05,H119&lt;16.284,D119&gt;=1.55,B119&gt;=2.75,D119&gt;=0.75),6.3,IF(AND(B119&lt;2.45,D119&lt;1.15,G119&lt;0.896,B119&gt;=2.35,F119&lt;2.5,B119&lt;2.75,D119&gt;=0.75),3.767,IF(AND(B119&gt;=2.45,D119&lt;1.15,G119&lt;0.896,B119&gt;=2.35,F119&lt;2.5,B119&lt;2.75,D119&gt;=0.75),3.167,IF(AND(B119&gt;=3.15,B119&gt;=2.9,H119&gt;=9.767,D119&gt;=1.35,D119&lt;1.55,B119&gt;=2.75,D119&gt;=0.75),4.7,IF(AND(D119&lt;1.9,D119&lt;2.05,A119&lt;7.05,H119&lt;16.284,D119&gt;=1.55,B119&gt;=2.75,D119&gt;=0.75),4.82,IF(AND(D119&gt;=1.9,D119&lt;2.05,A119&lt;7.05,H119&lt;16.284,D119&gt;=1.55,B119&gt;=2.75,D119&gt;=0.75),5.067,IF(AND(H119&lt;12.721,B119&lt;3.15,B119&gt;=2.9,H119&gt;=9.767,D119&gt;=1.35,D119&lt;1.55,B119&gt;=2.75,D119&gt;=0.75),4.5,IF(AND(H119&gt;=12.721,B119&lt;3.15,B119&gt;=2.9,H119&gt;=9.767,D119&gt;=1.35,D119&lt;1.55,B119&gt;=2.75,D119&gt;=0.75),4.433,IF(AND(H119&lt;9.525,G119&lt;0.364,D119&gt;=2.05,A119&lt;7.05,H119&lt;16.284,D119&gt;=1.55,B119&gt;=2.75,D119&gt;=0.75),5.1,IF(AND(A119&lt;6.25,G119&gt;=0.364,D119&gt;=2.05,A119&lt;7.05,H119&lt;16.284,D119&gt;=1.55,B119&gt;=2.75,D119&gt;=0.75),5.4,IF(AND(H119&lt;10.898,H119&gt;=9.525,G119&lt;0.364,D119&gt;=2.05,A119&lt;7.05,H119&lt;16.284,D119&gt;=1.55,B119&gt;=2.75,D119&gt;=0.75),5.6,IF(AND(H119&lt;8.711,A119&gt;=6.25,G119&gt;=0.364,D119&gt;=2.05,A119&lt;7.05,H119&lt;16.284,D119&gt;=1.55,B119&gt;=2.75,D119&gt;=0.75),5.7,IF(AND(H119&gt;=8.711,A119&gt;=6.25,G119&gt;=0.364,D119&gt;=2.05,A119&lt;7.05,H119&lt;16.284,D119&gt;=1.55,B119&gt;=2.75,D119&gt;=0.75),5.84,IF(AND(D119&lt;2.2,H119&gt;=10.898,H119&gt;=9.525,G119&lt;0.364,D119&gt;=2.05,A119&lt;7.05,H119&lt;16.284,D119&gt;=1.55,B119&gt;=2.75,D119&gt;=0.75),5.4,IF(AND(D119&gt;=2.2,H119&gt;=10.898,H119&gt;=9.525,G119&lt;0.364,D119&gt;=2.05,A119&lt;7.05,H119&lt;16.284,D119&gt;=1.55,B119&gt;=2.75,D119&gt;=0.75),5.3,"shouldnthappen")))))))))))))))))))))))))))))))))))))</f>
        <v>4.82</v>
      </c>
      <c r="W119" s="1" t="n">
        <f aca="false">IF(AND(H119&lt;6.926,D119&gt;=0.35,D119&lt;0.8),1.9,IF(AND(H119&gt;=6.926,D119&gt;=0.35,D119&lt;0.8),1.533,IF(AND(H119&lt;13.492,A119&lt;4.75,D119&lt;0.35,D119&lt;0.8),1.1,IF(AND(H119&gt;=13.492,A119&lt;4.75,D119&lt;0.35,D119&lt;0.8),1.375,IF(AND(B119&lt;2.75,A119&gt;=5.85,F119&lt;2.5,D119&gt;=0.8),4.833,IF(AND(B119&lt;3.3,A119&gt;=7.05,F119&gt;=2.5,D119&gt;=0.8),5.8,IF(AND(B119&gt;=3.3,A119&gt;=7.05,F119&gt;=2.5,D119&gt;=0.8),6.325,IF(AND(D119&gt;=0.25,A119&lt;5.05,A119&gt;=4.75,D119&lt;0.35,D119&lt;0.8),1.3,IF(AND(B119&lt;3.6,A119&gt;=5.05,A119&gt;=4.75,D119&lt;0.35,D119&lt;0.8),1.4,IF(AND(H119&lt;10.194,G119&lt;0.412,A119&lt;5.85,F119&lt;2.5,D119&gt;=0.8),4.133,IF(AND(H119&gt;=10.194,G119&lt;0.412,A119&lt;5.85,F119&lt;2.5,D119&gt;=0.8),4.5,IF(AND(A119&lt;5.35,G119&gt;=0.412,A119&lt;5.85,F119&lt;2.5,D119&gt;=0.8),3.15,IF(AND(A119&lt;6.2,B119&gt;=2.75,A119&gt;=5.85,F119&lt;2.5,D119&gt;=0.8),4.3,IF(AND(H119&lt;5.767,A119&lt;6.2,A119&lt;7.05,F119&gt;=2.5,D119&gt;=0.8),4.5,IF(AND(G119&gt;=0.861,A119&gt;=6.2,A119&lt;7.05,F119&gt;=2.5,D119&gt;=0.8),5.2,IF(AND(B119&lt;3.15,D119&lt;0.25,A119&lt;5.05,A119&gt;=4.75,D119&lt;0.35,D119&lt;0.8),1.55,IF(AND(A119&lt;5.45,B119&gt;=3.6,A119&gt;=5.05,A119&gt;=4.75,D119&lt;0.35,D119&lt;0.8),1.5,IF(AND(A119&gt;=5.45,B119&gt;=3.6,A119&gt;=5.05,A119&gt;=4.75,D119&lt;0.35,D119&lt;0.8),1.4,IF(AND(G119&gt;=0.772,A119&gt;=5.35,G119&gt;=0.412,A119&lt;5.85,F119&lt;2.5,D119&gt;=0.8),3.9,IF(AND(D119&gt;=1.45,A119&gt;=6.2,B119&gt;=2.75,A119&gt;=5.85,F119&lt;2.5,D119&gt;=0.8),4.775,IF(AND(G119&lt;0.5,H119&gt;=5.767,A119&lt;6.2,A119&lt;7.05,F119&gt;=2.5,D119&gt;=0.8),5.1,IF(AND(G119&gt;=0.5,H119&gt;=5.767,A119&lt;6.2,A119&lt;7.05,F119&gt;=2.5,D119&gt;=0.8),4.95,IF(AND(B119&gt;=3.25,G119&lt;0.861,A119&gt;=6.2,A119&lt;7.05,F119&gt;=2.5,D119&gt;=0.8),5.75,IF(AND(A119&lt;4.95,B119&gt;=3.15,D119&lt;0.25,A119&lt;5.05,A119&gt;=4.75,D119&lt;0.35,D119&lt;0.8),1.4,IF(AND(A119&lt;5.65,G119&lt;0.772,A119&gt;=5.35,G119&gt;=0.412,A119&lt;5.85,F119&lt;2.5,D119&gt;=0.8),3.6,IF(AND(A119&gt;=5.65,G119&lt;0.772,A119&gt;=5.35,G119&gt;=0.412,A119&lt;5.85,F119&lt;2.5,D119&gt;=0.8),3.5,IF(AND(B119&gt;=3.15,D119&lt;1.45,A119&gt;=6.2,B119&gt;=2.75,A119&gt;=5.85,F119&lt;2.5,D119&gt;=0.8),4.7,IF(AND(A119&gt;=6.65,B119&lt;3.25,G119&lt;0.861,A119&gt;=6.2,A119&lt;7.05,F119&gt;=2.5,D119&gt;=0.8),5.567,IF(AND(H119&lt;9.499,A119&gt;=4.95,B119&gt;=3.15,D119&lt;0.25,A119&lt;5.05,A119&gt;=4.75,D119&lt;0.35,D119&lt;0.8),1.4,IF(AND(H119&gt;=9.499,A119&gt;=4.95,B119&gt;=3.15,D119&lt;0.25,A119&lt;5.05,A119&gt;=4.75,D119&lt;0.35,D119&lt;0.8),1.2,IF(AND(G119&lt;0.765,B119&lt;3.15,D119&lt;1.45,A119&gt;=6.2,B119&gt;=2.75,A119&gt;=5.85,F119&lt;2.5,D119&gt;=0.8),4.4,IF(AND(G119&gt;=0.765,B119&lt;3.15,D119&lt;1.45,A119&gt;=6.2,B119&gt;=2.75,A119&gt;=5.85,F119&lt;2.5,D119&gt;=0.8),4.6,IF(AND(H119&lt;10.667,A119&lt;6.65,B119&lt;3.25,G119&lt;0.861,A119&gt;=6.2,A119&lt;7.05,F119&gt;=2.5,D119&gt;=0.8),5.167,IF(AND(G119&lt;0.627,H119&gt;=10.667,A119&lt;6.65,B119&lt;3.25,G119&lt;0.861,A119&gt;=6.2,A119&lt;7.05,F119&gt;=2.5,D119&gt;=0.8),5.64,IF(AND(G119&gt;=0.627,H119&gt;=10.667,A119&lt;6.65,B119&lt;3.25,G119&lt;0.861,A119&gt;=6.2,A119&lt;7.05,F119&gt;=2.5,D119&gt;=0.8),5.1,"shouldnthappen")))))))))))))))))))))))))))))))))))</f>
        <v>5.167</v>
      </c>
      <c r="X119" s="1" t="n">
        <f aca="false">IF(AND(B119&lt;3.05,H119&lt;6.697,A119&lt;5.45),4.1,IF(AND(B119&gt;=3.05,H119&lt;6.697,A119&lt;5.45),1.48,IF(AND(D119&lt;0.7,A119&lt;5.9,A119&gt;=5.45),1.4,IF(AND(A119&lt;4.35,B119&lt;3.3,H119&gt;=6.697,A119&lt;5.45),1.1,IF(AND(G119&lt;0.372,D119&gt;=0.7,A119&lt;5.9,A119&gt;=5.45),4.36,IF(AND(A119&gt;=4.9,A119&gt;=4.35,B119&lt;3.3,H119&gt;=6.697,A119&lt;5.45),1.6,IF(AND(H119&gt;=14.171,A119&lt;5.15,B119&gt;=3.3,H119&gt;=6.697,A119&lt;5.45),1.6,IF(AND(G119&lt;0.451,A119&gt;=5.15,B119&gt;=3.3,H119&gt;=6.697,A119&lt;5.45),1.367,IF(AND(G119&gt;=0.451,A119&gt;=5.15,B119&gt;=3.3,H119&gt;=6.697,A119&lt;5.45),1.5,IF(AND(G119&lt;0.332,D119&lt;1.45,F119&lt;2.5,A119&gt;=5.9,A119&gt;=5.45),4.35,IF(AND(A119&lt;6.15,D119&gt;=1.45,F119&lt;2.5,A119&gt;=5.9,A119&gt;=5.45),5.1,IF(AND(D119&gt;=2.4,G119&lt;0.432,F119&gt;=2.5,A119&gt;=5.9,A119&gt;=5.45),5.78,IF(AND(A119&lt;6.15,G119&gt;=0.432,F119&gt;=2.5,A119&gt;=5.9,A119&gt;=5.45),4.9,IF(AND(B119&lt;3.1,A119&lt;4.9,A119&gt;=4.35,B119&lt;3.3,H119&gt;=6.697,A119&lt;5.45),1.4,IF(AND(B119&gt;=3.1,A119&lt;4.9,A119&gt;=4.35,B119&lt;3.3,H119&gt;=6.697,A119&lt;5.45),1.3,IF(AND(G119&lt;0.343,H119&lt;14.171,A119&lt;5.15,B119&gt;=3.3,H119&gt;=6.697,A119&lt;5.45),1.433,IF(AND(G119&gt;=0.343,H119&lt;14.171,A119&lt;5.15,B119&gt;=3.3,H119&gt;=6.697,A119&lt;5.45),1.525,IF(AND(D119&lt;1.05,B119&lt;2.55,G119&gt;=0.372,D119&gt;=0.7,A119&lt;5.9,A119&gt;=5.45),3.7,IF(AND(H119&lt;10.596,B119&gt;=2.55,G119&gt;=0.372,D119&gt;=0.7,A119&lt;5.9,A119&gt;=5.45),3.525,IF(AND(H119&gt;=10.596,B119&gt;=2.55,G119&gt;=0.372,D119&gt;=0.7,A119&lt;5.9,A119&gt;=5.45),3.9,IF(AND(H119&lt;14.314,G119&gt;=0.332,D119&lt;1.45,F119&lt;2.5,A119&gt;=5.9,A119&gt;=5.45),4.4,IF(AND(H119&gt;=14.314,G119&gt;=0.332,D119&lt;1.45,F119&lt;2.5,A119&gt;=5.9,A119&gt;=5.45),4.7,IF(AND(H119&lt;13.906,A119&gt;=6.15,D119&gt;=1.45,F119&lt;2.5,A119&gt;=5.9,A119&gt;=5.45),4.675,IF(AND(H119&gt;=13.906,A119&gt;=6.15,D119&gt;=1.45,F119&lt;2.5,A119&gt;=5.9,A119&gt;=5.45),4.9,IF(AND(G119&lt;0.093,D119&lt;2.4,G119&lt;0.432,F119&gt;=2.5,A119&gt;=5.9,A119&gt;=5.45),5.6,IF(AND(B119&lt;2.95,A119&gt;=6.15,G119&gt;=0.432,F119&gt;=2.5,A119&gt;=5.9,A119&gt;=5.45),5.86,IF(AND(A119&lt;5.55,D119&gt;=1.05,B119&lt;2.55,G119&gt;=0.372,D119&gt;=0.7,A119&lt;5.9,A119&gt;=5.45),4,IF(AND(A119&gt;=5.55,D119&gt;=1.05,B119&lt;2.55,G119&gt;=0.372,D119&gt;=0.7,A119&lt;5.9,A119&gt;=5.45),3.9,IF(AND(D119&lt;1.7,G119&gt;=0.093,D119&lt;2.4,G119&lt;0.432,F119&gt;=2.5,A119&gt;=5.9,A119&gt;=5.45),5.05,IF(AND(G119&gt;=0.774,B119&gt;=2.95,A119&gt;=6.15,G119&gt;=0.432,F119&gt;=2.5,A119&gt;=5.9,A119&gt;=5.45),5.3,IF(AND(G119&gt;=0.312,D119&gt;=1.7,G119&gt;=0.093,D119&lt;2.4,G119&lt;0.432,F119&gt;=2.5,A119&gt;=5.9,A119&gt;=5.45),5.4,IF(AND(D119&lt;2.45,G119&lt;0.774,B119&gt;=2.95,A119&gt;=6.15,G119&gt;=0.432,F119&gt;=2.5,A119&gt;=5.9,A119&gt;=5.45),5.66,IF(AND(D119&gt;=2.45,G119&lt;0.774,B119&gt;=2.95,A119&gt;=6.15,G119&gt;=0.432,F119&gt;=2.5,A119&gt;=5.9,A119&gt;=5.45),6,IF(AND(G119&gt;=0.301,G119&lt;0.312,D119&gt;=1.7,G119&gt;=0.093,D119&lt;2.4,G119&lt;0.432,F119&gt;=2.5,A119&gt;=5.9,A119&gt;=5.45),5.1,IF(AND(A119&lt;6.45,G119&lt;0.301,G119&lt;0.312,D119&gt;=1.7,G119&gt;=0.093,D119&lt;2.4,G119&lt;0.432,F119&gt;=2.5,A119&gt;=5.9,A119&gt;=5.45),5.3,IF(AND(A119&gt;=6.45,G119&lt;0.301,G119&lt;0.312,D119&gt;=1.7,G119&gt;=0.093,D119&lt;2.4,G119&lt;0.432,F119&gt;=2.5,A119&gt;=5.9,A119&gt;=5.45),5.2,"shouldnthappen"))))))))))))))))))))))))))))))))))))</f>
        <v>5.6</v>
      </c>
      <c r="Y119" s="1" t="n">
        <f aca="false">IF(AND(H119&lt;6.51,F119&lt;1.5),1.8,IF(AND(H119&gt;=16.674,F119&gt;=1.5),6.533,IF(AND(D119&gt;=0.45,H119&gt;=6.51,F119&lt;1.5),1.667,IF(AND(H119&gt;=13.805,G119&lt;0.154,H119&lt;16.674,F119&gt;=1.5),6.7,IF(AND(D119&lt;0.15,A119&lt;5.05,D119&lt;0.45,H119&gt;=6.51,F119&lt;1.5),1.4,IF(AND(H119&gt;=13.586,A119&gt;=5.05,D119&lt;0.45,H119&gt;=6.51,F119&lt;1.5),1.3,IF(AND(F119&lt;2.5,H119&lt;13.805,G119&lt;0.154,H119&lt;16.674,F119&gt;=1.5),4.6,IF(AND(H119&lt;8.929,D119&lt;1.35,G119&gt;=0.154,H119&lt;16.674,F119&gt;=1.5),3.64,IF(AND(G119&lt;0.05,H119&lt;13.586,A119&gt;=5.05,D119&lt;0.45,H119&gt;=6.51,F119&lt;1.5),1.4,IF(AND(G119&gt;=0.107,F119&gt;=2.5,H119&lt;13.805,G119&lt;0.154,H119&lt;16.674,F119&gt;=1.5),5.3,IF(AND(B119&gt;=2.75,H119&gt;=8.929,D119&lt;1.35,G119&gt;=0.154,H119&lt;16.674,F119&gt;=1.5),4.433,IF(AND(D119&gt;=1.55,F119&lt;2.5,D119&gt;=1.35,G119&gt;=0.154,H119&lt;16.674,F119&gt;=1.5),4.975,IF(AND(H119&lt;6.93,F119&gt;=2.5,D119&gt;=1.35,G119&gt;=0.154,H119&lt;16.674,F119&gt;=1.5),4.5,IF(AND(H119&lt;12.675,G119&lt;0.217,D119&gt;=0.15,A119&lt;5.05,D119&lt;0.45,H119&gt;=6.51,F119&lt;1.5),1.4,IF(AND(H119&gt;=12.675,G119&lt;0.217,D119&gt;=0.15,A119&lt;5.05,D119&lt;0.45,H119&gt;=6.51,F119&lt;1.5),1.5,IF(AND(A119&lt;4.65,G119&gt;=0.217,D119&gt;=0.15,A119&lt;5.05,D119&lt;0.45,H119&gt;=6.51,F119&lt;1.5),1.35,IF(AND(D119&lt;0.25,G119&gt;=0.05,H119&lt;13.586,A119&gt;=5.05,D119&lt;0.45,H119&gt;=6.51,F119&lt;1.5),1.467,IF(AND(D119&gt;=0.25,G119&gt;=0.05,H119&lt;13.586,A119&gt;=5.05,D119&lt;0.45,H119&gt;=6.51,F119&lt;1.5),1.5,IF(AND(H119&lt;9.15,G119&lt;0.107,F119&gt;=2.5,H119&lt;13.805,G119&lt;0.154,H119&lt;16.674,F119&gt;=1.5),5.7,IF(AND(H119&gt;=9.15,G119&lt;0.107,F119&gt;=2.5,H119&lt;13.805,G119&lt;0.154,H119&lt;16.674,F119&gt;=1.5),5.6,IF(AND(G119&lt;0.404,B119&lt;2.75,H119&gt;=8.929,D119&lt;1.35,G119&gt;=0.154,H119&lt;16.674,F119&gt;=1.5),4.15,IF(AND(G119&gt;=0.404,B119&lt;2.75,H119&gt;=8.929,D119&lt;1.35,G119&gt;=0.154,H119&lt;16.674,F119&gt;=1.5),3.9,IF(AND(A119&gt;=6.75,D119&lt;1.55,F119&lt;2.5,D119&gt;=1.35,G119&gt;=0.154,H119&lt;16.674,F119&gt;=1.5),4.82,IF(AND(D119&lt;0.25,A119&gt;=4.65,G119&gt;=0.217,D119&gt;=0.15,A119&lt;5.05,D119&lt;0.45,H119&gt;=6.51,F119&lt;1.5),1.325,IF(AND(D119&gt;=0.25,A119&gt;=4.65,G119&gt;=0.217,D119&gt;=0.15,A119&lt;5.05,D119&lt;0.45,H119&gt;=6.51,F119&lt;1.5),1.3,IF(AND(A119&lt;6.55,A119&lt;6.75,D119&lt;1.55,F119&lt;2.5,D119&gt;=1.35,G119&gt;=0.154,H119&lt;16.674,F119&gt;=1.5),4.575,IF(AND(A119&gt;=6.55,A119&lt;6.75,D119&lt;1.55,F119&lt;2.5,D119&gt;=1.35,G119&gt;=0.154,H119&lt;16.674,F119&gt;=1.5),4.4,IF(AND(B119&lt;2.9,D119&lt;2.05,H119&gt;=6.93,F119&gt;=2.5,D119&gt;=1.35,G119&gt;=0.154,H119&lt;16.674,F119&gt;=1.5),5.05,IF(AND(H119&lt;8.884,D119&gt;=2.05,H119&gt;=6.93,F119&gt;=2.5,D119&gt;=1.35,G119&gt;=0.154,H119&lt;16.674,F119&gt;=1.5),5.1,IF(AND(H119&lt;13.711,B119&gt;=2.9,D119&lt;2.05,H119&gt;=6.93,F119&gt;=2.5,D119&gt;=1.35,G119&gt;=0.154,H119&lt;16.674,F119&gt;=1.5),5,IF(AND(H119&gt;=13.711,B119&gt;=2.9,D119&lt;2.05,H119&gt;=6.93,F119&gt;=2.5,D119&gt;=1.35,G119&gt;=0.154,H119&lt;16.674,F119&gt;=1.5),5.8,IF(AND(B119&lt;3.15,H119&gt;=8.884,D119&gt;=2.05,H119&gt;=6.93,F119&gt;=2.5,D119&gt;=1.35,G119&gt;=0.154,H119&lt;16.674,F119&gt;=1.5),5.56,IF(AND(B119&gt;=3.15,H119&gt;=8.884,D119&gt;=2.05,H119&gt;=6.93,F119&gt;=2.5,D119&gt;=1.35,G119&gt;=0.154,H119&lt;16.674,F119&gt;=1.5),5.9,"shouldnthappen")))))))))))))))))))))))))))))))))</f>
        <v>5.6</v>
      </c>
      <c r="Z119" s="1" t="n">
        <f aca="false">IF(AND(F119&gt;=2,B119&gt;=3.35),5.6,IF(AND(A119&lt;6.65,H119&gt;=15.076,B119&lt;3.35),4.8,IF(AND(A119&gt;=6.65,H119&gt;=15.076,B119&lt;3.35),6.15,IF(AND(H119&lt;6.542,F119&lt;2,B119&gt;=3.35),1.767,IF(AND(G119&gt;=0.653,D119&lt;0.75,H119&lt;15.076,B119&lt;3.35),1.55,IF(AND(D119&lt;0.15,G119&lt;0.653,D119&lt;0.75,H119&lt;15.076,B119&lt;3.35),1.1,IF(AND(G119&lt;0.356,A119&lt;5.05,H119&gt;=6.542,F119&lt;2,B119&gt;=3.35),1.4,IF(AND(G119&gt;=0.356,A119&lt;5.05,H119&gt;=6.542,F119&lt;2,B119&gt;=3.35),1.3,IF(AND(G119&gt;=0.566,A119&gt;=5.05,H119&gt;=6.542,F119&lt;2,B119&gt;=3.35),1.6,IF(AND(B119&gt;=3.1,D119&gt;=0.15,G119&lt;0.653,D119&lt;0.75,H119&lt;15.076,B119&lt;3.35),1.367,IF(AND(B119&gt;=2.65,D119&lt;1.45,B119&lt;2.75,D119&gt;=0.75,H119&lt;15.076,B119&lt;3.35),3.96,IF(AND(G119&lt;0.352,D119&gt;=1.45,B119&lt;2.75,D119&gt;=0.75,H119&lt;15.076,B119&lt;3.35),4.5,IF(AND(D119&gt;=1.35,A119&lt;6.2,B119&gt;=2.75,D119&gt;=0.75,H119&lt;15.076,B119&lt;3.35),4.733,IF(AND(A119&lt;4.7,B119&lt;3.1,D119&gt;=0.15,G119&lt;0.653,D119&lt;0.75,H119&lt;15.076,B119&lt;3.35),1.36,IF(AND(A119&gt;=4.7,B119&lt;3.1,D119&gt;=0.15,G119&lt;0.653,D119&lt;0.75,H119&lt;15.076,B119&lt;3.35),1.6,IF(AND(A119&lt;5.2,B119&lt;2.65,D119&lt;1.45,B119&lt;2.75,D119&gt;=0.75,H119&lt;15.076,B119&lt;3.35),3.3,IF(AND(A119&lt;6.5,G119&gt;=0.352,D119&gt;=1.45,B119&lt;2.75,D119&gt;=0.75,H119&lt;15.076,B119&lt;3.35),5,IF(AND(A119&gt;=6.5,G119&gt;=0.352,D119&gt;=1.45,B119&lt;2.75,D119&gt;=0.75,H119&lt;15.076,B119&lt;3.35),5.8,IF(AND(H119&lt;8.486,D119&lt;1.35,A119&lt;6.2,B119&gt;=2.75,D119&gt;=0.75,H119&lt;15.076,B119&lt;3.35),3.975,IF(AND(G119&lt;0.187,F119&lt;2.5,A119&gt;=6.2,B119&gt;=2.75,D119&gt;=0.75,H119&lt;15.076,B119&lt;3.35),5,IF(AND(G119&gt;=0.187,F119&lt;2.5,A119&gt;=6.2,B119&gt;=2.75,D119&gt;=0.75,H119&lt;15.076,B119&lt;3.35),4.525,IF(AND(A119&gt;=7.25,F119&gt;=2.5,A119&gt;=6.2,B119&gt;=2.75,D119&gt;=0.75,H119&lt;15.076,B119&lt;3.35),6.5,IF(AND(G119&lt;0.185,B119&lt;3.6,G119&lt;0.566,A119&gt;=5.05,H119&gt;=6.542,F119&lt;2,B119&gt;=3.35),1.45,IF(AND(G119&gt;=0.185,B119&lt;3.6,G119&lt;0.566,A119&gt;=5.05,H119&gt;=6.542,F119&lt;2,B119&gt;=3.35),1.34,IF(AND(G119&lt;0.13,B119&gt;=3.6,G119&lt;0.566,A119&gt;=5.05,H119&gt;=6.542,F119&lt;2,B119&gt;=3.35),1.45,IF(AND(G119&gt;=0.13,B119&gt;=3.6,G119&lt;0.566,A119&gt;=5.05,H119&gt;=6.542,F119&lt;2,B119&gt;=3.35),1.5,IF(AND(D119&lt;1.05,A119&gt;=5.2,B119&lt;2.65,D119&lt;1.45,B119&lt;2.75,D119&gt;=0.75,H119&lt;15.076,B119&lt;3.35),3.5,IF(AND(D119&gt;=1.05,A119&gt;=5.2,B119&lt;2.65,D119&lt;1.45,B119&lt;2.75,D119&gt;=0.75,H119&lt;15.076,B119&lt;3.35),3.94,IF(AND(H119&lt;10.983,H119&gt;=8.486,D119&lt;1.35,A119&lt;6.2,B119&gt;=2.75,D119&gt;=0.75,H119&lt;15.076,B119&lt;3.35),4.38,IF(AND(H119&gt;=10.983,H119&gt;=8.486,D119&lt;1.35,A119&lt;6.2,B119&gt;=2.75,D119&gt;=0.75,H119&lt;15.076,B119&lt;3.35),4.1,IF(AND(B119&gt;=3.25,A119&lt;7.25,F119&gt;=2.5,A119&gt;=6.2,B119&gt;=2.75,D119&gt;=0.75,H119&lt;15.076,B119&lt;3.35),5.7,IF(AND(B119&lt;2.95,B119&lt;3.25,A119&lt;7.25,F119&gt;=2.5,A119&gt;=6.2,B119&gt;=2.75,D119&gt;=0.75,H119&lt;15.076,B119&lt;3.35),5.6,IF(AND(H119&gt;=13.711,B119&gt;=2.95,B119&lt;3.25,A119&lt;7.25,F119&gt;=2.5,A119&gt;=6.2,B119&gt;=2.75,D119&gt;=0.75,H119&lt;15.076,B119&lt;3.35),5.8,IF(AND(A119&gt;=6.8,H119&lt;13.711,B119&gt;=2.95,B119&lt;3.25,A119&lt;7.25,F119&gt;=2.5,A119&gt;=6.2,B119&gt;=2.75,D119&gt;=0.75,H119&lt;15.076,B119&lt;3.35),5.1,IF(AND(H119&lt;12.921,A119&lt;6.8,H119&lt;13.711,B119&gt;=2.95,B119&lt;3.25,A119&lt;7.25,F119&gt;=2.5,A119&gt;=6.2,B119&gt;=2.75,D119&gt;=0.75,H119&lt;15.076,B119&lt;3.35),5.34,IF(AND(H119&gt;=12.921,A119&lt;6.8,H119&lt;13.711,B119&gt;=2.95,B119&lt;3.25,A119&lt;7.25,F119&gt;=2.5,A119&gt;=6.2,B119&gt;=2.75,D119&gt;=0.75,H119&lt;15.076,B119&lt;3.35),5.133,"shouldnthappen"))))))))))))))))))))))))))))))))))))</f>
        <v>5.34</v>
      </c>
      <c r="AA119" s="1" t="n">
        <f aca="false">IF(AND(D119&gt;=0.45,A119&lt;5.05,D119&lt;0.8),1.6,IF(AND(D119&gt;=0.45,A119&gt;=5.05,D119&lt;0.8),1.7,IF(AND(H119&gt;=16.244,F119&gt;=2.5,D119&gt;=0.8),6.533,IF(AND(A119&lt;4.35,D119&lt;0.45,A119&lt;5.05,D119&lt;0.8),1.1,IF(AND(H119&gt;=14.877,D119&lt;0.45,A119&gt;=5.05,D119&lt;0.8),1.3,IF(AND(D119&gt;=1.4,A119&lt;5.65,F119&lt;2.5,D119&gt;=0.8),4.5,IF(AND(A119&gt;=7.25,H119&lt;16.244,F119&gt;=2.5,D119&gt;=0.8),6.5,IF(AND(A119&gt;=4.75,A119&gt;=4.35,D119&lt;0.45,A119&lt;5.05,D119&lt;0.8),1.35,IF(AND(A119&lt;5.3,D119&lt;1.4,A119&lt;5.65,F119&lt;2.5,D119&gt;=0.8),3.1,IF(AND(A119&gt;=6.8,A119&gt;=6.55,A119&gt;=5.65,F119&lt;2.5,D119&gt;=0.8),4.9,IF(AND(H119&lt;5.767,A119&lt;7.25,H119&lt;16.244,F119&gt;=2.5,D119&gt;=0.8),4.5,IF(AND(G119&gt;=0.522,A119&lt;4.75,A119&gt;=4.35,D119&lt;0.45,A119&lt;5.05,D119&lt;0.8),1.2,IF(AND(G119&gt;=0.948,D119&lt;0.35,H119&lt;14.877,D119&lt;0.45,A119&gt;=5.05,D119&lt;0.8),1.7,IF(AND(H119&lt;13.089,D119&gt;=0.35,H119&lt;14.877,D119&lt;0.45,A119&gt;=5.05,D119&lt;0.8),1.5,IF(AND(H119&gt;=13.089,D119&gt;=0.35,H119&lt;14.877,D119&lt;0.45,A119&gt;=5.05,D119&lt;0.8),1.3,IF(AND(B119&gt;=2.95,A119&gt;=5.3,D119&lt;1.4,A119&lt;5.65,F119&lt;2.5,D119&gt;=0.8),4.1,IF(AND(H119&lt;9.181,A119&lt;6.05,A119&lt;6.55,A119&gt;=5.65,F119&lt;2.5,D119&gt;=0.8),5.1,IF(AND(H119&gt;=9.181,A119&lt;6.05,A119&lt;6.55,A119&gt;=5.65,F119&lt;2.5,D119&gt;=0.8),4.3,IF(AND(G119&gt;=0.867,A119&gt;=6.05,A119&lt;6.55,A119&gt;=5.65,F119&lt;2.5,D119&gt;=0.8),4.9,IF(AND(B119&lt;3.05,A119&lt;6.8,A119&gt;=6.55,A119&gt;=5.65,F119&lt;2.5,D119&gt;=0.8),5,IF(AND(B119&gt;=3.05,A119&lt;6.8,A119&gt;=6.55,A119&gt;=5.65,F119&lt;2.5,D119&gt;=0.8),4.55,IF(AND(H119&gt;=14.144,G119&lt;0.522,A119&lt;4.75,A119&gt;=4.35,D119&lt;0.45,A119&lt;5.05,D119&lt;0.8),1.3,IF(AND(B119&lt;2.7,B119&lt;2.95,A119&gt;=5.3,D119&lt;1.4,A119&lt;5.65,F119&lt;2.5,D119&gt;=0.8),3.78,IF(AND(B119&gt;=2.7,B119&lt;2.95,A119&gt;=5.3,D119&lt;1.4,A119&lt;5.65,F119&lt;2.5,D119&gt;=0.8),3.6,IF(AND(G119&lt;0.638,G119&lt;0.867,A119&gt;=6.05,A119&lt;6.55,A119&gt;=5.65,F119&lt;2.5,D119&gt;=0.8),4.433,IF(AND(G119&gt;=0.638,G119&lt;0.867,A119&gt;=6.05,A119&lt;6.55,A119&gt;=5.65,F119&lt;2.5,D119&gt;=0.8),4,IF(AND(A119&lt;6.35,H119&lt;11.146,H119&gt;=5.767,A119&lt;7.25,H119&lt;16.244,F119&gt;=2.5,D119&gt;=0.8),5.1,IF(AND(A119&lt;4.5,H119&lt;14.144,G119&lt;0.522,A119&lt;4.75,A119&gt;=4.35,D119&lt;0.45,A119&lt;5.05,D119&lt;0.8),1.35,IF(AND(A119&gt;=4.5,H119&lt;14.144,G119&lt;0.522,A119&lt;4.75,A119&gt;=4.35,D119&lt;0.45,A119&lt;5.05,D119&lt;0.8),1.4,IF(AND(A119&lt;5.15,B119&lt;3.75,G119&lt;0.948,D119&lt;0.35,H119&lt;14.877,D119&lt;0.45,A119&gt;=5.05,D119&lt;0.8),1.4,IF(AND(A119&gt;=5.15,B119&lt;3.75,G119&lt;0.948,D119&lt;0.35,H119&lt;14.877,D119&lt;0.45,A119&gt;=5.05,D119&lt;0.8),1.5,IF(AND(G119&lt;0.112,B119&gt;=3.75,G119&lt;0.948,D119&lt;0.35,H119&lt;14.877,D119&lt;0.45,A119&gt;=5.05,D119&lt;0.8),1.5,IF(AND(G119&gt;=0.112,B119&gt;=3.75,G119&lt;0.948,D119&lt;0.35,H119&lt;14.877,D119&lt;0.45,A119&gt;=5.05,D119&lt;0.8),1.6,IF(AND(G119&lt;0.075,A119&gt;=6.35,H119&lt;11.146,H119&gt;=5.767,A119&lt;7.25,H119&lt;16.244,F119&gt;=2.5,D119&gt;=0.8),5.5,IF(AND(G119&gt;=0.075,A119&gt;=6.35,H119&lt;11.146,H119&gt;=5.767,A119&lt;7.25,H119&lt;16.244,F119&gt;=2.5,D119&gt;=0.8),5.24,IF(AND(B119&lt;2.95,D119&lt;1.9,H119&gt;=11.146,H119&gt;=5.767,A119&lt;7.25,H119&lt;16.244,F119&gt;=2.5,D119&gt;=0.8),5.65,IF(AND(B119&gt;=2.95,D119&lt;1.9,H119&gt;=11.146,H119&gt;=5.767,A119&lt;7.25,H119&lt;16.244,F119&gt;=2.5,D119&gt;=0.8),5.8,IF(AND(H119&lt;13.42,D119&gt;=1.9,H119&gt;=11.146,H119&gt;=5.767,A119&lt;7.25,H119&lt;16.244,F119&gt;=2.5,D119&gt;=0.8),5.6,IF(AND(H119&gt;=13.42,D119&gt;=1.9,H119&gt;=11.146,H119&gt;=5.767,A119&lt;7.25,H119&lt;16.244,F119&gt;=2.5,D119&gt;=0.8),5.34,"shouldnthappen")))))))))))))))))))))))))))))))))))))))</f>
        <v>5.5</v>
      </c>
      <c r="AB119" s="1" t="n">
        <f aca="false">IF(AND(D119&gt;=0.35,F119&lt;1.5),1.5,IF(AND(F119&lt;2.5,D119&gt;=1.55,F119&gt;=1.5),4.85,IF(AND(H119&lt;8.308,D119&lt;0.15,D119&lt;0.35,F119&lt;1.5),1.5,IF(AND(H119&gt;=8.308,D119&lt;0.15,D119&lt;0.35,F119&lt;1.5),1.4,IF(AND(H119&lt;5.523,D119&gt;=0.15,D119&lt;0.35,F119&lt;1.5),1,IF(AND(G119&lt;0.572,H119&lt;10.688,D119&lt;1.55,F119&gt;=1.5),3.75,IF(AND(B119&gt;=3.5,F119&gt;=2.5,D119&gt;=1.55,F119&gt;=1.5),6.3,IF(AND(A119&gt;=5.65,G119&gt;=0.572,H119&lt;10.688,D119&lt;1.55,F119&gt;=1.5),4.45,IF(AND(B119&gt;=2.85,A119&lt;6.15,H119&gt;=10.688,D119&lt;1.55,F119&gt;=1.5),4.35,IF(AND(H119&gt;=16.284,B119&lt;3.5,F119&gt;=2.5,D119&gt;=1.55,F119&gt;=1.5),6.6,IF(AND(G119&gt;=0.241,G119&lt;0.338,H119&gt;=5.523,D119&gt;=0.15,D119&lt;0.35,F119&lt;1.5),1.25,IF(AND(A119&lt;5.05,G119&gt;=0.338,H119&gt;=5.523,D119&gt;=0.15,D119&lt;0.35,F119&lt;1.5),1.35,IF(AND(B119&lt;2.7,A119&lt;5.65,G119&gt;=0.572,H119&lt;10.688,D119&lt;1.55,F119&gt;=1.5),4,IF(AND(B119&gt;=2.7,A119&lt;5.65,G119&gt;=0.572,H119&lt;10.688,D119&lt;1.55,F119&gt;=1.5),3.6,IF(AND(B119&lt;2.45,B119&lt;2.85,A119&lt;6.15,H119&gt;=10.688,D119&lt;1.55,F119&gt;=1.5),3.7,IF(AND(A119&lt;6.25,B119&lt;2.85,A119&gt;=6.15,H119&gt;=10.688,D119&lt;1.55,F119&gt;=1.5),4.5,IF(AND(A119&gt;=6.25,B119&lt;2.85,A119&gt;=6.15,H119&gt;=10.688,D119&lt;1.55,F119&gt;=1.5),4.86,IF(AND(D119&gt;=1.45,B119&gt;=2.85,A119&gt;=6.15,H119&gt;=10.688,D119&lt;1.55,F119&gt;=1.5),4.8,IF(AND(H119&lt;8.202,H119&lt;16.284,B119&lt;3.5,F119&gt;=2.5,D119&gt;=1.55,F119&gt;=1.5),5.7,IF(AND(A119&gt;=5.1,G119&lt;0.241,G119&lt;0.338,H119&gt;=5.523,D119&gt;=0.15,D119&lt;0.35,F119&lt;1.5),1.5,IF(AND(B119&gt;=3.75,A119&gt;=5.05,G119&gt;=0.338,H119&gt;=5.523,D119&gt;=0.15,D119&lt;0.35,F119&lt;1.5),1.6,IF(AND(A119&lt;5.7,B119&gt;=2.45,B119&lt;2.85,A119&lt;6.15,H119&gt;=10.688,D119&lt;1.55,F119&gt;=1.5),3.9,IF(AND(A119&gt;=5.7,B119&gt;=2.45,B119&lt;2.85,A119&lt;6.15,H119&gt;=10.688,D119&lt;1.55,F119&gt;=1.5),4.02,IF(AND(H119&lt;13.654,D119&lt;1.45,B119&gt;=2.85,A119&gt;=6.15,H119&gt;=10.688,D119&lt;1.55,F119&gt;=1.5),4.333,IF(AND(H119&gt;=13.654,D119&lt;1.45,B119&gt;=2.85,A119&gt;=6.15,H119&gt;=10.688,D119&lt;1.55,F119&gt;=1.5),4.54,IF(AND(A119&lt;6.15,H119&gt;=8.202,H119&lt;16.284,B119&lt;3.5,F119&gt;=2.5,D119&gt;=1.55,F119&gt;=1.5),5,IF(AND(H119&lt;13.924,A119&lt;5.1,G119&lt;0.241,G119&lt;0.338,H119&gt;=5.523,D119&gt;=0.15,D119&lt;0.35,F119&lt;1.5),1.4,IF(AND(H119&gt;=13.924,A119&lt;5.1,G119&lt;0.241,G119&lt;0.338,H119&gt;=5.523,D119&gt;=0.15,D119&lt;0.35,F119&lt;1.5),1.5,IF(AND(D119&lt;0.25,B119&lt;3.75,A119&gt;=5.05,G119&gt;=0.338,H119&gt;=5.523,D119&gt;=0.15,D119&lt;0.35,F119&lt;1.5),1.5,IF(AND(D119&gt;=0.25,B119&lt;3.75,A119&gt;=5.05,G119&gt;=0.338,H119&gt;=5.523,D119&gt;=0.15,D119&lt;0.35,F119&lt;1.5),1.4,IF(AND(H119&lt;8.884,B119&gt;=3.05,A119&gt;=6.15,H119&gt;=8.202,H119&lt;16.284,B119&lt;3.5,F119&gt;=2.5,D119&gt;=1.55,F119&gt;=1.5),5.1,IF(AND(A119&lt;6.45,G119&lt;0.368,B119&lt;3.05,A119&gt;=6.15,H119&gt;=8.202,H119&lt;16.284,B119&lt;3.5,F119&gt;=2.5,D119&gt;=1.55,F119&gt;=1.5),5.525,IF(AND(A119&gt;=6.45,G119&lt;0.368,B119&lt;3.05,A119&gt;=6.15,H119&gt;=8.202,H119&lt;16.284,B119&lt;3.5,F119&gt;=2.5,D119&gt;=1.55,F119&gt;=1.5),5.35,IF(AND(D119&lt;2.25,G119&gt;=0.368,B119&lt;3.05,A119&gt;=6.15,H119&gt;=8.202,H119&lt;16.284,B119&lt;3.5,F119&gt;=2.5,D119&gt;=1.55,F119&gt;=1.5),5.8,IF(AND(D119&gt;=2.25,G119&gt;=0.368,B119&lt;3.05,A119&gt;=6.15,H119&gt;=8.202,H119&lt;16.284,B119&lt;3.5,F119&gt;=2.5,D119&gt;=1.55,F119&gt;=1.5),5.2,IF(AND(H119&lt;10.257,H119&gt;=8.884,B119&gt;=3.05,A119&gt;=6.15,H119&gt;=8.202,H119&lt;16.284,B119&lt;3.5,F119&gt;=2.5,D119&gt;=1.55,F119&gt;=1.5),5.9,IF(AND(H119&gt;=10.257,H119&gt;=8.884,B119&gt;=3.05,A119&gt;=6.15,H119&gt;=8.202,H119&lt;16.284,B119&lt;3.5,F119&gt;=2.5,D119&gt;=1.55,F119&gt;=1.5),5.48,"shouldnthappen")))))))))))))))))))))))))))))))))))))</f>
        <v>5.35</v>
      </c>
      <c r="AC119" s="1" t="n">
        <f aca="false">IF(AND(H119&lt;5.748,A119&lt;5.05,D119&lt;0.8),1,IF(AND(B119&lt;3.35,A119&gt;=5.05,D119&lt;0.8),1.7,IF(AND(A119&lt;5.85,G119&lt;0.154,D119&gt;=0.8),4.5,IF(AND(D119&gt;=0.45,H119&gt;=5.748,A119&lt;5.05,D119&lt;0.8),1.6,IF(AND(G119&gt;=0.934,B119&gt;=3.35,A119&gt;=5.05,D119&lt;0.8),1.7,IF(AND(D119&lt;2.1,A119&gt;=5.85,G119&lt;0.154,D119&gt;=0.8),6.15,IF(AND(D119&gt;=2.1,A119&gt;=5.85,G119&lt;0.154,D119&gt;=0.8),5.5,IF(AND(A119&lt;6.1,D119&gt;=1.55,G119&gt;=0.154,D119&gt;=0.8),5,IF(AND(H119&gt;=14.379,G119&lt;0.934,B119&gt;=3.35,A119&gt;=5.05,D119&lt;0.8),1.58,IF(AND(G119&lt;0.379,A119&gt;=6.1,D119&gt;=1.55,G119&gt;=0.154,D119&gt;=0.8),5.42,IF(AND(H119&lt;13.924,G119&lt;0.227,D119&lt;0.45,H119&gt;=5.748,A119&lt;5.05,D119&lt;0.8),1.4,IF(AND(H119&gt;=13.924,G119&lt;0.227,D119&lt;0.45,H119&gt;=5.748,A119&lt;5.05,D119&lt;0.8),1.5,IF(AND(B119&lt;3.1,G119&gt;=0.227,D119&lt;0.45,H119&gt;=5.748,A119&lt;5.05,D119&lt;0.8),1.1,IF(AND(G119&lt;0.13,H119&lt;14.379,G119&lt;0.934,B119&gt;=3.35,A119&gt;=5.05,D119&lt;0.8),1.4,IF(AND(D119&lt;1.05,A119&lt;5.65,D119&lt;1.35,D119&lt;1.55,G119&gt;=0.154,D119&gt;=0.8),3.7,IF(AND(D119&lt;1.25,A119&gt;=5.65,D119&lt;1.35,D119&lt;1.55,G119&gt;=0.154,D119&gt;=0.8),4.06,IF(AND(D119&gt;=1.25,A119&gt;=5.65,D119&lt;1.35,D119&lt;1.55,G119&gt;=0.154,D119&gt;=0.8),4.425,IF(AND(H119&lt;13.654,D119&lt;1.45,D119&gt;=1.35,D119&lt;1.55,G119&gt;=0.154,D119&gt;=0.8),4.275,IF(AND(G119&lt;0.259,D119&gt;=1.45,D119&gt;=1.35,D119&lt;1.55,G119&gt;=0.154,D119&gt;=0.8),5.1,IF(AND(B119&lt;2.95,G119&gt;=0.379,A119&gt;=6.1,D119&gt;=1.55,G119&gt;=0.154,D119&gt;=0.8),6.3,IF(AND(B119&lt;3.25,B119&gt;=3.1,G119&gt;=0.227,D119&lt;0.45,H119&gt;=5.748,A119&lt;5.05,D119&lt;0.8),1.3,IF(AND(B119&gt;=3.25,B119&gt;=3.1,G119&gt;=0.227,D119&lt;0.45,H119&gt;=5.748,A119&lt;5.05,D119&lt;0.8),1.4,IF(AND(H119&gt;=13.372,G119&gt;=0.13,H119&lt;14.379,G119&lt;0.934,B119&gt;=3.35,A119&gt;=5.05,D119&lt;0.8),1.4,IF(AND(H119&lt;6.69,D119&gt;=1.05,A119&lt;5.65,D119&lt;1.35,D119&lt;1.55,G119&gt;=0.154,D119&gt;=0.8),4.033,IF(AND(H119&gt;=6.69,D119&gt;=1.05,A119&lt;5.65,D119&lt;1.35,D119&lt;1.55,G119&gt;=0.154,D119&gt;=0.8),3.88,IF(AND(B119&lt;2.85,H119&gt;=13.654,D119&lt;1.45,D119&gt;=1.35,D119&lt;1.55,G119&gt;=0.154,D119&gt;=0.8),4.8,IF(AND(B119&gt;=2.85,H119&gt;=13.654,D119&lt;1.45,D119&gt;=1.35,D119&lt;1.55,G119&gt;=0.154,D119&gt;=0.8),4.7,IF(AND(H119&lt;11.681,G119&gt;=0.259,D119&gt;=1.45,D119&gt;=1.35,D119&lt;1.55,G119&gt;=0.154,D119&gt;=0.8),4.85,IF(AND(H119&gt;=11.681,G119&gt;=0.259,D119&gt;=1.45,D119&gt;=1.35,D119&lt;1.55,G119&gt;=0.154,D119&gt;=0.8),4.633,IF(AND(A119&lt;6.25,B119&gt;=2.95,G119&gt;=0.379,A119&gt;=6.1,D119&gt;=1.55,G119&gt;=0.154,D119&gt;=0.8),5.4,IF(AND(D119&lt;0.3,H119&lt;13.372,G119&gt;=0.13,H119&lt;14.379,G119&lt;0.934,B119&gt;=3.35,A119&gt;=5.05,D119&lt;0.8),1.475,IF(AND(D119&gt;=0.3,H119&lt;13.372,G119&gt;=0.13,H119&lt;14.379,G119&lt;0.934,B119&gt;=3.35,A119&gt;=5.05,D119&lt;0.8),1.5,IF(AND(B119&lt;3.15,A119&gt;=6.25,B119&gt;=2.95,G119&gt;=0.379,A119&gt;=6.1,D119&gt;=1.55,G119&gt;=0.154,D119&gt;=0.8),5.7,IF(AND(B119&gt;=3.15,A119&gt;=6.25,B119&gt;=2.95,G119&gt;=0.379,A119&gt;=6.1,D119&gt;=1.55,G119&gt;=0.154,D119&gt;=0.8),5.933,"shouldnthappen"))))))))))))))))))))))))))))))))))</f>
        <v>6.15</v>
      </c>
      <c r="AD119" s="1" t="n">
        <f aca="false">IF(AND(H119&lt;6.621,A119&lt;4.95,D119&lt;0.8),1,IF(AND(H119&lt;14.144,H119&gt;=6.621,A119&lt;4.95,D119&lt;0.8),1.4,IF(AND(H119&gt;=14.144,H119&gt;=6.621,A119&lt;4.95,D119&lt;0.8),1.3,IF(AND(G119&lt;0.13,B119&gt;=3.85,A119&gt;=4.95,D119&lt;0.8),1.3,IF(AND(G119&gt;=0.13,B119&gt;=3.85,A119&gt;=4.95,D119&lt;0.8),1.425,IF(AND(A119&gt;=6.05,B119&lt;2.75,D119&lt;1.55,D119&gt;=0.8),4.9,IF(AND(A119&gt;=7.3,G119&lt;0.119,D119&gt;=1.55,D119&gt;=0.8),6.7,IF(AND(H119&lt;6.555,D119&lt;0.25,B119&lt;3.85,A119&gt;=4.95,D119&lt;0.8),1.7,IF(AND(B119&lt;3.4,D119&gt;=0.25,B119&lt;3.85,A119&gt;=4.95,D119&lt;0.8),1.7,IF(AND(B119&gt;=3.4,D119&gt;=0.25,B119&lt;3.85,A119&gt;=4.95,D119&lt;0.8),1.6,IF(AND(A119&lt;5.05,A119&lt;6.05,B119&lt;2.75,D119&lt;1.55,D119&gt;=0.8),3.3,IF(AND(B119&lt;2.85,D119&lt;1.35,B119&gt;=2.75,D119&lt;1.55,D119&gt;=0.8),4.5,IF(AND(H119&lt;12.206,D119&gt;=1.35,B119&gt;=2.75,D119&lt;1.55,D119&gt;=0.8),4.7,IF(AND(H119&gt;=12.206,D119&gt;=1.35,B119&gt;=2.75,D119&lt;1.55,D119&gt;=0.8),4.52,IF(AND(G119&lt;0.024,A119&lt;7.3,G119&lt;0.119,D119&gt;=1.55,D119&gt;=0.8),5.7,IF(AND(G119&gt;=0.024,A119&lt;7.3,G119&lt;0.119,D119&gt;=1.55,D119&gt;=0.8),5.6,IF(AND(F119&lt;2.5,G119&lt;0.417,G119&gt;=0.119,D119&gt;=1.55,D119&gt;=0.8),5.05,IF(AND(B119&lt;3.15,H119&gt;=6.555,D119&lt;0.25,B119&lt;3.85,A119&gt;=4.95,D119&lt;0.8),1.6,IF(AND(G119&lt;0.356,A119&gt;=5.05,A119&lt;6.05,B119&lt;2.75,D119&lt;1.55,D119&gt;=0.8),4.12,IF(AND(A119&lt;5.65,B119&gt;=2.85,D119&lt;1.35,B119&gt;=2.75,D119&lt;1.55,D119&gt;=0.8),3.6,IF(AND(B119&lt;3.15,F119&gt;=2.5,G119&lt;0.417,G119&gt;=0.119,D119&gt;=1.55,D119&gt;=0.8),5.18,IF(AND(B119&gt;=3.15,F119&gt;=2.5,G119&lt;0.417,G119&gt;=0.119,D119&gt;=1.55,D119&gt;=0.8),5.3,IF(AND(D119&lt;1.7,A119&lt;6.95,G119&gt;=0.417,G119&gt;=0.119,D119&gt;=1.55,D119&gt;=0.8),4.7,IF(AND(A119&lt;7.25,A119&gt;=6.95,G119&gt;=0.417,G119&gt;=0.119,D119&gt;=1.55,D119&gt;=0.8),5.8,IF(AND(A119&gt;=7.25,A119&gt;=6.95,G119&gt;=0.417,G119&gt;=0.119,D119&gt;=1.55,D119&gt;=0.8),6.333,IF(AND(H119&lt;8.594,B119&gt;=3.15,H119&gt;=6.555,D119&lt;0.25,B119&lt;3.85,A119&gt;=4.95,D119&lt;0.8),1.4,IF(AND(H119&gt;=8.594,B119&gt;=3.15,H119&gt;=6.555,D119&lt;0.25,B119&lt;3.85,A119&gt;=4.95,D119&lt;0.8),1.5,IF(AND(H119&gt;=11.218,G119&gt;=0.356,A119&gt;=5.05,A119&lt;6.05,B119&lt;2.75,D119&lt;1.55,D119&gt;=0.8),3.925,IF(AND(A119&gt;=6.5,A119&gt;=5.65,B119&gt;=2.85,D119&lt;1.35,B119&gt;=2.75,D119&lt;1.55,D119&gt;=0.8),4.6,IF(AND(H119&lt;8.602,H119&lt;11.218,G119&gt;=0.356,A119&gt;=5.05,A119&lt;6.05,B119&lt;2.75,D119&lt;1.55,D119&gt;=0.8),3.95,IF(AND(H119&gt;=8.602,H119&lt;11.218,G119&gt;=0.356,A119&gt;=5.05,A119&lt;6.05,B119&lt;2.75,D119&lt;1.55,D119&gt;=0.8),3.75,IF(AND(H119&lt;10.129,A119&lt;6.5,A119&gt;=5.65,B119&gt;=2.85,D119&lt;1.35,B119&gt;=2.75,D119&lt;1.55,D119&gt;=0.8),4.2,IF(AND(H119&gt;=10.129,A119&lt;6.5,A119&gt;=5.65,B119&gt;=2.85,D119&lt;1.35,B119&gt;=2.75,D119&lt;1.55,D119&gt;=0.8),4.267,IF(AND(D119&lt;2.2,B119&lt;3.05,D119&gt;=1.7,A119&lt;6.95,G119&gt;=0.417,G119&gt;=0.119,D119&gt;=1.55,D119&gt;=0.8),5.3,IF(AND(D119&gt;=2.2,B119&lt;3.05,D119&gt;=1.7,A119&lt;6.95,G119&gt;=0.417,G119&gt;=0.119,D119&gt;=1.55,D119&gt;=0.8),5.133,IF(AND(D119&lt;2.45,B119&gt;=3.05,D119&gt;=1.7,A119&lt;6.95,G119&gt;=0.417,G119&gt;=0.119,D119&gt;=1.55,D119&gt;=0.8),5.6,IF(AND(D119&gt;=2.45,B119&gt;=3.05,D119&gt;=1.7,A119&lt;6.95,G119&gt;=0.417,G119&gt;=0.119,D119&gt;=1.55,D119&gt;=0.8),6,"shouldnthappen")))))))))))))))))))))))))))))))))))))</f>
        <v>5.7</v>
      </c>
      <c r="AE119" s="1" t="n">
        <f aca="false">IF(AND(G119&lt;0.123,D119&gt;=0.25,D119&lt;0.75),1.3,IF(AND(H119&gt;=16.774,D119&gt;=1.75,D119&gt;=0.75),6.4,IF(AND(B119&lt;3.4,A119&lt;4.8,D119&lt;0.25,D119&lt;0.75),1.22,IF(AND(B119&gt;=3.4,A119&lt;4.8,D119&lt;0.25,D119&lt;0.75),1,IF(AND(A119&gt;=5.45,A119&gt;=4.8,D119&lt;0.25,D119&lt;0.75),1.367,IF(AND(H119&gt;=10.688,D119&lt;1.35,D119&lt;1.75,D119&gt;=0.75),4.2,IF(AND(A119&lt;5.3,D119&gt;=1.35,D119&lt;1.75,D119&gt;=0.75),4.05,IF(AND(G119&gt;=0.857,H119&lt;16.774,D119&gt;=1.75,D119&gt;=0.75),5.02,IF(AND(H119&lt;6.089,A119&lt;5.45,A119&gt;=4.8,D119&lt;0.25,D119&lt;0.75),1.7,IF(AND(G119&lt;0.184,D119&lt;0.35,G119&gt;=0.123,D119&gt;=0.25,D119&lt;0.75),1.7,IF(AND(G119&gt;=0.184,D119&lt;0.35,G119&gt;=0.123,D119&gt;=0.25,D119&lt;0.75),1.48,IF(AND(A119&lt;5.25,D119&gt;=0.35,G119&gt;=0.123,D119&gt;=0.25,D119&lt;0.75),1.75,IF(AND(A119&gt;=5.25,D119&gt;=0.35,G119&gt;=0.123,D119&gt;=0.25,D119&lt;0.75),1.5,IF(AND(A119&lt;5.3,H119&lt;10.688,D119&lt;1.35,D119&lt;1.75,D119&gt;=0.75),3.15,IF(AND(H119&lt;9.474,A119&gt;=5.3,D119&gt;=1.35,D119&lt;1.75,D119&gt;=0.75),4.95,IF(AND(G119&gt;=0.779,G119&lt;0.857,H119&lt;16.774,D119&gt;=1.75,D119&gt;=0.75),6,IF(AND(G119&lt;0.05,H119&gt;=6.089,A119&lt;5.45,A119&gt;=4.8,D119&lt;0.25,D119&lt;0.75),1.4,IF(AND(H119&lt;6.69,A119&gt;=5.3,H119&lt;10.688,D119&lt;1.35,D119&lt;1.75,D119&gt;=0.75),4.033,IF(AND(H119&gt;=6.69,A119&gt;=5.3,H119&lt;10.688,D119&lt;1.35,D119&lt;1.75,D119&gt;=0.75),3.733,IF(AND(B119&lt;2.5,H119&gt;=9.474,A119&gt;=5.3,D119&gt;=1.35,D119&lt;1.75,D119&gt;=0.75),4.5,IF(AND(D119&gt;=2.45,G119&lt;0.779,G119&lt;0.857,H119&lt;16.774,D119&gt;=1.75,D119&gt;=0.75),6,IF(AND(B119&gt;=3.75,G119&gt;=0.05,H119&gt;=6.089,A119&lt;5.45,A119&gt;=4.8,D119&lt;0.25,D119&lt;0.75),1.6,IF(AND(H119&lt;13.695,B119&gt;=2.5,H119&gt;=9.474,A119&gt;=5.3,D119&gt;=1.35,D119&lt;1.75,D119&gt;=0.75),4.567,IF(AND(G119&gt;=0.654,D119&lt;2.45,G119&lt;0.779,G119&lt;0.857,H119&lt;16.774,D119&gt;=1.75,D119&gt;=0.75),4.9,IF(AND(G119&gt;=0.73,B119&lt;3.75,G119&gt;=0.05,H119&gt;=6.089,A119&lt;5.45,A119&gt;=4.8,D119&lt;0.25,D119&lt;0.75),1.4,IF(AND(A119&lt;6.65,H119&gt;=13.695,B119&gt;=2.5,H119&gt;=9.474,A119&gt;=5.3,D119&gt;=1.35,D119&lt;1.75,D119&gt;=0.75),4.4,IF(AND(A119&gt;=6.65,H119&gt;=13.695,B119&gt;=2.5,H119&gt;=9.474,A119&gt;=5.3,D119&gt;=1.35,D119&lt;1.75,D119&gt;=0.75),4.84,IF(AND(B119&lt;2.75,G119&lt;0.654,D119&lt;2.45,G119&lt;0.779,G119&lt;0.857,H119&lt;16.774,D119&gt;=1.75,D119&gt;=0.75),5.2,IF(AND(H119&lt;9.524,G119&lt;0.73,B119&lt;3.75,G119&gt;=0.05,H119&gt;=6.089,A119&lt;5.45,A119&gt;=4.8,D119&lt;0.25,D119&lt;0.75),1.5,IF(AND(H119&gt;=9.524,G119&lt;0.73,B119&lt;3.75,G119&gt;=0.05,H119&gt;=6.089,A119&lt;5.45,A119&gt;=4.8,D119&lt;0.25,D119&lt;0.75),1.4,IF(AND(H119&gt;=13.644,B119&gt;=2.75,G119&lt;0.654,D119&lt;2.45,G119&lt;0.779,G119&lt;0.857,H119&lt;16.774,D119&gt;=1.75,D119&gt;=0.75),6.033,IF(AND(A119&gt;=6.85,H119&lt;13.644,B119&gt;=2.75,G119&lt;0.654,D119&lt;2.45,G119&lt;0.779,G119&lt;0.857,H119&lt;16.774,D119&gt;=1.75,D119&gt;=0.75),5.1,IF(AND(A119&gt;=6.75,A119&lt;6.85,H119&lt;13.644,B119&gt;=2.75,G119&lt;0.654,D119&lt;2.45,G119&lt;0.779,G119&lt;0.857,H119&lt;16.774,D119&gt;=1.75,D119&gt;=0.75),5.9,IF(AND(D119&gt;=2.35,A119&lt;6.75,A119&lt;6.85,H119&lt;13.644,B119&gt;=2.75,G119&lt;0.654,D119&lt;2.45,G119&lt;0.779,G119&lt;0.857,H119&lt;16.774,D119&gt;=1.75,D119&gt;=0.75),5.6,IF(AND(H119&lt;11.146,D119&lt;2.35,A119&lt;6.75,A119&lt;6.85,H119&lt;13.644,B119&gt;=2.75,G119&lt;0.654,D119&lt;2.45,G119&lt;0.779,G119&lt;0.857,H119&lt;16.774,D119&gt;=1.75,D119&gt;=0.75),5.4,IF(AND(H119&gt;=11.146,D119&lt;2.35,A119&lt;6.75,A119&lt;6.85,H119&lt;13.644,B119&gt;=2.75,G119&lt;0.654,D119&lt;2.45,G119&lt;0.779,G119&lt;0.857,H119&lt;16.774,D119&gt;=1.75,D119&gt;=0.75),5.6,"shouldnthappen"))))))))))))))))))))))))))))))))))))</f>
        <v>5.4</v>
      </c>
      <c r="AF119" s="1" t="n">
        <f aca="false">IF(AND(A119&lt;4.5,D119&lt;0.8),1.233,IF(AND(B119&lt;3.05,A119&gt;=4.5,D119&lt;0.8),1.4,IF(AND(D119&gt;=0.45,B119&gt;=3.05,A119&gt;=4.5,D119&lt;0.8),1.667,IF(AND(D119&lt;1.05,D119&lt;1.35,A119&lt;6.25,D119&gt;=0.8),3.633,IF(AND(H119&lt;13.935,A119&gt;=7.05,A119&gt;=6.25,D119&gt;=0.8),6,IF(AND(G119&gt;=0.948,D119&lt;0.45,B119&gt;=3.05,A119&gt;=4.5,D119&lt;0.8),1.7,IF(AND(G119&lt;0.652,D119&gt;=1.05,D119&lt;1.35,A119&lt;6.25,D119&gt;=0.8),4.16,IF(AND(D119&gt;=2.15,D119&gt;=1.75,D119&gt;=1.35,A119&lt;6.25,D119&gt;=0.8),5.4,IF(AND(G119&gt;=0.912,F119&lt;2.5,A119&lt;7.05,A119&gt;=6.25,D119&gt;=0.8),4.4,IF(AND(B119&gt;=3.25,F119&gt;=2.5,A119&lt;7.05,A119&gt;=6.25,D119&gt;=0.8),5.85,IF(AND(H119&lt;17.32,H119&gt;=13.935,A119&gt;=7.05,A119&gt;=6.25,D119&gt;=0.8),6.65,IF(AND(H119&gt;=17.32,H119&gt;=13.935,A119&gt;=7.05,A119&gt;=6.25,D119&gt;=0.8),6.4,IF(AND(H119&gt;=13.547,G119&lt;0.948,D119&lt;0.45,B119&gt;=3.05,A119&gt;=4.5,D119&lt;0.8),1.38,IF(AND(B119&gt;=2.75,G119&gt;=0.652,D119&gt;=1.05,D119&lt;1.35,A119&lt;6.25,D119&gt;=0.8),3.6,IF(AND(H119&lt;9.417,G119&lt;0.404,D119&lt;1.75,D119&gt;=1.35,A119&lt;6.25,D119&gt;=0.8),4.2,IF(AND(H119&gt;=9.417,G119&lt;0.404,D119&lt;1.75,D119&gt;=1.35,A119&lt;6.25,D119&gt;=0.8),4.5,IF(AND(G119&lt;0.464,G119&gt;=0.404,D119&lt;1.75,D119&gt;=1.35,A119&lt;6.25,D119&gt;=0.8),4.5,IF(AND(G119&gt;=0.464,G119&gt;=0.404,D119&lt;1.75,D119&gt;=1.35,A119&lt;6.25,D119&gt;=0.8),4.625,IF(AND(D119&lt;1.85,D119&lt;2.15,D119&gt;=1.75,D119&gt;=1.35,A119&lt;6.25,D119&gt;=0.8),4.9,IF(AND(D119&gt;=1.85,D119&lt;2.15,D119&gt;=1.75,D119&gt;=1.35,A119&lt;6.25,D119&gt;=0.8),5.05,IF(AND(G119&lt;0.332,G119&lt;0.912,F119&lt;2.5,A119&lt;7.05,A119&gt;=6.25,D119&gt;=0.8),4.467,IF(AND(G119&gt;=0.332,G119&lt;0.912,F119&lt;2.5,A119&lt;7.05,A119&gt;=6.25,D119&gt;=0.8),4.767,IF(AND(D119&lt;0.15,H119&lt;13.547,G119&lt;0.948,D119&lt;0.45,B119&gt;=3.05,A119&gt;=4.5,D119&lt;0.8),1.5,IF(AND(D119&lt;1.15,B119&lt;2.75,G119&gt;=0.652,D119&gt;=1.05,D119&lt;1.35,A119&lt;6.25,D119&gt;=0.8),3.9,IF(AND(D119&gt;=1.15,B119&lt;2.75,G119&gt;=0.652,D119&gt;=1.05,D119&lt;1.35,A119&lt;6.25,D119&gt;=0.8),4,IF(AND(D119&gt;=2.25,B119&lt;3.15,B119&lt;3.25,F119&gt;=2.5,A119&lt;7.05,A119&gt;=6.25,D119&gt;=0.8),5.14,IF(AND(G119&lt;0.621,B119&gt;=3.15,B119&lt;3.25,F119&gt;=2.5,A119&lt;7.05,A119&gt;=6.25,D119&gt;=0.8),5.75,IF(AND(G119&gt;=0.621,B119&gt;=3.15,B119&lt;3.25,F119&gt;=2.5,A119&lt;7.05,A119&gt;=6.25,D119&gt;=0.8),5.1,IF(AND(G119&gt;=0.862,D119&gt;=0.15,H119&lt;13.547,G119&lt;0.948,D119&lt;0.45,B119&gt;=3.05,A119&gt;=4.5,D119&lt;0.8),1.5,IF(AND(A119&lt;6.35,D119&lt;2.25,B119&lt;3.15,B119&lt;3.25,F119&gt;=2.5,A119&lt;7.05,A119&gt;=6.25,D119&gt;=0.8),5.267,IF(AND(A119&gt;=6.35,D119&lt;2.25,B119&lt;3.15,B119&lt;3.25,F119&gt;=2.5,A119&lt;7.05,A119&gt;=6.25,D119&gt;=0.8),5.42,IF(AND(A119&lt;5.1,G119&lt;0.862,D119&gt;=0.15,H119&lt;13.547,G119&lt;0.948,D119&lt;0.45,B119&gt;=3.05,A119&gt;=4.5,D119&lt;0.8),1.35,IF(AND(B119&lt;3.95,A119&gt;=5.1,G119&lt;0.862,D119&gt;=0.15,H119&lt;13.547,G119&lt;0.948,D119&lt;0.45,B119&gt;=3.05,A119&gt;=4.5,D119&lt;0.8),1.5,IF(AND(B119&gt;=3.95,A119&gt;=5.1,G119&lt;0.862,D119&gt;=0.15,H119&lt;13.547,G119&lt;0.948,D119&lt;0.45,B119&gt;=3.05,A119&gt;=4.5,D119&lt;0.8),1.467,"shouldnthappen"))))))))))))))))))))))))))))))))))</f>
        <v>5.42</v>
      </c>
      <c r="AG119" s="1" t="n">
        <f aca="false">IF(AND(H119&lt;5.748,A119&lt;4.85,D119&lt;0.75),1,IF(AND(B119&gt;=3.5,D119&gt;=1.75,D119&gt;=0.75),6.2,IF(AND(A119&gt;=4.65,H119&gt;=5.748,A119&lt;4.85,D119&lt;0.75),1.333,IF(AND(H119&lt;6.417,B119&lt;3.45,A119&gt;=4.85,D119&lt;0.75),1.7,IF(AND(A119&lt;5.05,B119&gt;=3.45,A119&gt;=4.85,D119&lt;0.75),1.4,IF(AND(A119&gt;=5.05,B119&gt;=3.45,A119&gt;=4.85,D119&lt;0.75),1.5,IF(AND(F119&gt;=2.5,H119&lt;13.641,D119&lt;1.75,D119&gt;=0.75),4.667,IF(AND(G119&lt;0.187,H119&gt;=13.641,D119&lt;1.75,D119&gt;=0.75),5,IF(AND(A119&gt;=7.1,B119&lt;3.5,D119&gt;=1.75,D119&gt;=0.75),6.575,IF(AND(G119&lt;0.161,A119&lt;4.65,H119&gt;=5.748,A119&lt;4.85,D119&lt;0.75),1.5,IF(AND(H119&lt;8.399,H119&gt;=6.417,B119&lt;3.45,A119&gt;=4.85,D119&lt;0.75),1.5,IF(AND(H119&gt;=8.399,H119&gt;=6.417,B119&lt;3.45,A119&gt;=4.85,D119&lt;0.75),1.625,IF(AND(G119&lt;0.086,F119&lt;2.5,H119&lt;13.641,D119&lt;1.75,D119&gt;=0.75),4.7,IF(AND(D119&lt;1.35,G119&gt;=0.187,H119&gt;=13.641,D119&lt;1.75,D119&gt;=0.75),4.2,IF(AND(G119&lt;0.422,G119&gt;=0.161,A119&lt;4.65,H119&gt;=5.748,A119&lt;4.85,D119&lt;0.75),1.4,IF(AND(G119&gt;=0.422,G119&gt;=0.161,A119&lt;4.65,H119&gt;=5.748,A119&lt;4.85,D119&lt;0.75),1.3,IF(AND(B119&lt;2.5,D119&gt;=1.35,G119&gt;=0.187,H119&gt;=13.641,D119&lt;1.75,D119&gt;=0.75),4.5,IF(AND(B119&lt;2.75,A119&lt;6,A119&lt;7.1,B119&lt;3.5,D119&gt;=1.75,D119&gt;=0.75),5.1,IF(AND(B119&gt;=2.75,A119&lt;6,A119&lt;7.1,B119&lt;3.5,D119&gt;=1.75,D119&gt;=0.75),5.02,IF(AND(A119&lt;5.15,A119&lt;5.9,G119&gt;=0.086,F119&lt;2.5,H119&lt;13.641,D119&lt;1.75,D119&gt;=0.75),3,IF(AND(G119&lt;0.644,A119&gt;=5.9,G119&gt;=0.086,F119&lt;2.5,H119&lt;13.641,D119&lt;1.75,D119&gt;=0.75),4.65,IF(AND(G119&gt;=0.644,A119&gt;=5.9,G119&gt;=0.086,F119&lt;2.5,H119&lt;13.641,D119&lt;1.75,D119&gt;=0.75),4.24,IF(AND(D119&lt;1.45,B119&gt;=2.5,D119&gt;=1.35,G119&gt;=0.187,H119&gt;=13.641,D119&lt;1.75,D119&gt;=0.75),4.68,IF(AND(D119&gt;=1.45,B119&gt;=2.5,D119&gt;=1.35,G119&gt;=0.187,H119&gt;=13.641,D119&lt;1.75,D119&gt;=0.75),4.833,IF(AND(H119&lt;13.18,D119&lt;2.05,A119&gt;=6,A119&lt;7.1,B119&lt;3.5,D119&gt;=1.75,D119&gt;=0.75),5.44,IF(AND(H119&gt;=13.18,D119&lt;2.05,A119&gt;=6,A119&lt;7.1,B119&lt;3.5,D119&gt;=1.75,D119&gt;=0.75),5.1,IF(AND(H119&lt;8.759,D119&gt;=2.05,A119&gt;=6,A119&lt;7.1,B119&lt;3.5,D119&gt;=1.75,D119&gt;=0.75),5.4,IF(AND(A119&gt;=5.75,A119&gt;=5.15,A119&lt;5.9,G119&gt;=0.086,F119&lt;2.5,H119&lt;13.641,D119&lt;1.75,D119&gt;=0.75),3.967,IF(AND(H119&lt;10.159,H119&gt;=8.759,D119&gt;=2.05,A119&gt;=6,A119&lt;7.1,B119&lt;3.5,D119&gt;=1.75,D119&gt;=0.75),5.925,IF(AND(D119&lt;1.2,A119&lt;5.75,A119&gt;=5.15,A119&lt;5.9,G119&gt;=0.086,F119&lt;2.5,H119&lt;13.641,D119&lt;1.75,D119&gt;=0.75),3.667,IF(AND(D119&lt;2.25,H119&gt;=10.159,H119&gt;=8.759,D119&gt;=2.05,A119&gt;=6,A119&lt;7.1,B119&lt;3.5,D119&gt;=1.75,D119&gt;=0.75),5.66,IF(AND(D119&gt;=2.25,H119&gt;=10.159,H119&gt;=8.759,D119&gt;=2.05,A119&gt;=6,A119&lt;7.1,B119&lt;3.5,D119&gt;=1.75,D119&gt;=0.75),5.34,IF(AND(D119&lt;1.35,D119&gt;=1.2,A119&lt;5.75,A119&gt;=5.15,A119&lt;5.9,G119&gt;=0.086,F119&lt;2.5,H119&lt;13.641,D119&lt;1.75,D119&gt;=0.75),4.025,IF(AND(D119&gt;=1.35,D119&gt;=1.2,A119&lt;5.75,A119&gt;=5.15,A119&lt;5.9,G119&gt;=0.086,F119&lt;2.5,H119&lt;13.641,D119&lt;1.75,D119&gt;=0.75),3.9,"shouldnthappen"))))))))))))))))))))))))))))))))))</f>
        <v>5.44</v>
      </c>
      <c r="AH119" s="1" t="n">
        <f aca="false">IF(AND(F119&lt;1.5,H119&lt;6.799,A119&lt;5.45),1.7,IF(AND(F119&gt;=1.5,H119&lt;6.799,A119&lt;5.45),4.1,IF(AND(D119&gt;=0.8,H119&gt;=6.799,A119&lt;5.45),3.9,IF(AND(H119&lt;7.564,F119&lt;2.5,A119&gt;=5.45),3.925,IF(AND(H119&gt;=16.284,F119&gt;=2.5,A119&gt;=5.45),6.5,IF(AND(A119&lt;4.35,D119&lt;0.8,H119&gt;=6.799,A119&lt;5.45),1.1,IF(AND(B119&lt;2.8,D119&lt;1.35,H119&gt;=7.564,F119&lt;2.5,A119&gt;=5.45),4.1,IF(AND(B119&gt;=2.8,D119&lt;1.35,H119&gt;=7.564,F119&lt;2.5,A119&gt;=5.45),4.267,IF(AND(B119&lt;2.75,D119&gt;=1.35,H119&gt;=7.564,F119&lt;2.5,A119&gt;=5.45),5,IF(AND(G119&gt;=0.078,G119&lt;0.26,H119&lt;16.284,F119&gt;=2.5,A119&gt;=5.45),6.06,IF(AND(G119&gt;=0.805,G119&gt;=0.26,H119&lt;16.284,F119&gt;=2.5,A119&gt;=5.45),5.02,IF(AND(H119&gt;=10.109,B119&gt;=3.45,A119&gt;=4.35,D119&lt;0.8,H119&gt;=6.799,A119&lt;5.45),1.55,IF(AND(D119&lt;2.25,G119&lt;0.078,G119&lt;0.26,H119&lt;16.284,F119&gt;=2.5,A119&gt;=5.45),5.6,IF(AND(D119&gt;=2.25,G119&lt;0.078,G119&lt;0.26,H119&lt;16.284,F119&gt;=2.5,A119&gt;=5.45),5.7,IF(AND(A119&lt;6.15,G119&lt;0.805,G119&gt;=0.26,H119&lt;16.284,F119&gt;=2.5,A119&gt;=5.45),4.967,IF(AND(A119&lt;4.65,H119&lt;12.227,B119&lt;3.45,A119&gt;=4.35,D119&lt;0.8,H119&gt;=6.799,A119&lt;5.45),1.333,IF(AND(A119&lt;4.85,H119&gt;=12.227,B119&lt;3.45,A119&gt;=4.35,D119&lt;0.8,H119&gt;=6.799,A119&lt;5.45),1.42,IF(AND(A119&gt;=4.85,H119&gt;=12.227,B119&lt;3.45,A119&gt;=4.35,D119&lt;0.8,H119&gt;=6.799,A119&lt;5.45),1.533,IF(AND(A119&lt;5.05,H119&lt;10.109,B119&gt;=3.45,A119&gt;=4.35,D119&lt;0.8,H119&gt;=6.799,A119&lt;5.45),1.4,IF(AND(A119&gt;=5.05,H119&lt;10.109,B119&gt;=3.45,A119&gt;=4.35,D119&lt;0.8,H119&gt;=6.799,A119&lt;5.45),1.5,IF(AND(G119&lt;0.14,H119&lt;13.531,B119&gt;=2.75,D119&gt;=1.35,H119&gt;=7.564,F119&lt;2.5,A119&gt;=5.45),4.7,IF(AND(G119&lt;0.187,H119&gt;=13.531,B119&gt;=2.75,D119&gt;=1.35,H119&gt;=7.564,F119&lt;2.5,A119&gt;=5.45),5,IF(AND(G119&gt;=0.187,H119&gt;=13.531,B119&gt;=2.75,D119&gt;=1.35,H119&gt;=7.564,F119&lt;2.5,A119&gt;=5.45),4.66,IF(AND(A119&lt;6.35,A119&gt;=6.15,G119&lt;0.805,G119&gt;=0.26,H119&lt;16.284,F119&gt;=2.5,A119&gt;=5.45),6,IF(AND(D119&lt;0.15,A119&gt;=4.65,H119&lt;12.227,B119&lt;3.45,A119&gt;=4.35,D119&lt;0.8,H119&gt;=6.799,A119&lt;5.45),1.5,IF(AND(H119&lt;10.723,G119&gt;=0.14,H119&lt;13.531,B119&gt;=2.75,D119&gt;=1.35,H119&gt;=7.564,F119&lt;2.5,A119&gt;=5.45),4.6,IF(AND(H119&gt;=10.723,G119&gt;=0.14,H119&lt;13.531,B119&gt;=2.75,D119&gt;=1.35,H119&gt;=7.564,F119&lt;2.5,A119&gt;=5.45),4.46,IF(AND(G119&lt;0.364,A119&gt;=6.35,A119&gt;=6.15,G119&lt;0.805,G119&gt;=0.26,H119&lt;16.284,F119&gt;=2.5,A119&gt;=5.45),5.28,IF(AND(A119&lt;5.1,D119&gt;=0.15,A119&gt;=4.65,H119&lt;12.227,B119&lt;3.45,A119&gt;=4.35,D119&lt;0.8,H119&gt;=6.799,A119&lt;5.45),1.36,IF(AND(A119&gt;=5.1,D119&gt;=0.15,A119&gt;=4.65,H119&lt;12.227,B119&lt;3.45,A119&gt;=4.35,D119&lt;0.8,H119&gt;=6.799,A119&lt;5.45),1.4,IF(AND(G119&gt;=0.6,G119&gt;=0.364,A119&gt;=6.35,A119&gt;=6.15,G119&lt;0.805,G119&gt;=0.26,H119&lt;16.284,F119&gt;=2.5,A119&gt;=5.45),5.1,IF(AND(A119&gt;=6.95,G119&lt;0.6,G119&gt;=0.364,A119&gt;=6.35,A119&gt;=6.15,G119&lt;0.805,G119&gt;=0.26,H119&lt;16.284,F119&gt;=2.5,A119&gt;=5.45),5.8,IF(AND(B119&lt;3.2,A119&lt;6.95,G119&lt;0.6,G119&gt;=0.364,A119&gt;=6.35,A119&gt;=6.15,G119&lt;0.805,G119&gt;=0.26,H119&lt;16.284,F119&gt;=2.5,A119&gt;=5.45),5.6,IF(AND(B119&gt;=3.2,A119&lt;6.95,G119&lt;0.6,G119&gt;=0.364,A119&gt;=6.35,A119&gt;=6.15,G119&lt;0.805,G119&gt;=0.26,H119&lt;16.284,F119&gt;=2.5,A119&gt;=5.45),5.7,"shouldnthappen"))))))))))))))))))))))))))))))))))</f>
        <v>5.6</v>
      </c>
      <c r="AI119" s="1" t="n">
        <f aca="false">IF(AND(B119&gt;=3.55,A119&lt;5.05,F119&lt;1.5),1,IF(AND(H119&gt;=13.436,A119&gt;=5.05,F119&lt;1.5),1.633,IF(AND(A119&lt;4.35,B119&lt;3.55,A119&lt;5.05,F119&lt;1.5),1.1,IF(AND(A119&lt;5.15,H119&lt;13.436,A119&gt;=5.05,F119&lt;1.5),1.6,IF(AND(G119&lt;0.837,D119&lt;1.2,B119&lt;2.65,F119&gt;=1.5),3.7,IF(AND(G119&gt;=0.837,D119&lt;1.2,B119&lt;2.65,F119&gt;=1.5),3,IF(AND(D119&lt;1.4,D119&gt;=1.2,B119&lt;2.65,F119&gt;=1.5),4.133,IF(AND(D119&gt;=1.4,D119&gt;=1.2,B119&lt;2.65,F119&gt;=1.5),4.633,IF(AND(G119&lt;0.302,A119&gt;=4.35,B119&lt;3.55,A119&lt;5.05,F119&lt;1.5),1.34,IF(AND(D119&gt;=0.3,A119&gt;=5.15,H119&lt;13.436,A119&gt;=5.05,F119&lt;1.5),1.5,IF(AND(G119&lt;0.233,G119&lt;0.265,D119&lt;1.55,B119&gt;=2.65,F119&gt;=1.5),4.56,IF(AND(G119&gt;=0.233,G119&lt;0.265,D119&lt;1.55,B119&gt;=2.65,F119&gt;=1.5),5.1,IF(AND(G119&lt;0.395,G119&gt;=0.265,D119&lt;1.55,B119&gt;=2.65,F119&gt;=1.5),4.025,IF(AND(H119&lt;13.935,A119&gt;=7.05,D119&gt;=1.55,B119&gt;=2.65,F119&gt;=1.5),6.12,IF(AND(H119&gt;=13.935,A119&gt;=7.05,D119&gt;=1.55,B119&gt;=2.65,F119&gt;=1.5),6.64,IF(AND(G119&gt;=0.858,G119&gt;=0.302,A119&gt;=4.35,B119&lt;3.55,A119&lt;5.05,F119&lt;1.5),1.3,IF(AND(H119&lt;6.543,D119&lt;0.3,A119&gt;=5.15,H119&lt;13.436,A119&gt;=5.05,F119&lt;1.5),1.4,IF(AND(H119&gt;=6.543,D119&lt;0.3,A119&gt;=5.15,H119&lt;13.436,A119&gt;=5.05,F119&lt;1.5),1.48,IF(AND(A119&lt;6.3,G119&gt;=0.395,G119&gt;=0.265,D119&lt;1.55,B119&gt;=2.65,F119&gt;=1.5),4.14,IF(AND(A119&gt;=6.3,G119&gt;=0.395,G119&gt;=0.265,D119&lt;1.55,B119&gt;=2.65,F119&gt;=1.5),4.767,IF(AND(G119&gt;=0.669,B119&lt;3.15,A119&lt;7.05,D119&gt;=1.55,B119&gt;=2.65,F119&gt;=1.5),5,IF(AND(H119&lt;9.459,G119&lt;0.858,G119&gt;=0.302,A119&gt;=4.35,B119&lt;3.55,A119&lt;5.05,F119&lt;1.5),1.4,IF(AND(H119&gt;=9.459,G119&lt;0.858,G119&gt;=0.302,A119&gt;=4.35,B119&lt;3.55,A119&lt;5.05,F119&lt;1.5),1.6,IF(AND(G119&gt;=0.433,G119&lt;0.669,B119&lt;3.15,A119&lt;7.05,D119&gt;=1.55,B119&gt;=2.65,F119&gt;=1.5),5.68,IF(AND(G119&lt;0.481,H119&lt;10.257,B119&gt;=3.15,A119&lt;7.05,D119&gt;=1.55,B119&gt;=2.65,F119&gt;=1.5),5.7,IF(AND(G119&gt;=0.481,H119&lt;10.257,B119&gt;=3.15,A119&lt;7.05,D119&gt;=1.55,B119&gt;=2.65,F119&gt;=1.5),5.9,IF(AND(D119&lt;2.15,H119&gt;=10.257,B119&gt;=3.15,A119&lt;7.05,D119&gt;=1.55,B119&gt;=2.65,F119&gt;=1.5),5.1,IF(AND(D119&gt;=2.15,H119&gt;=10.257,B119&gt;=3.15,A119&lt;7.05,D119&gt;=1.55,B119&gt;=2.65,F119&gt;=1.5),5.42,IF(AND(G119&lt;0.098,G119&lt;0.433,G119&lt;0.669,B119&lt;3.15,A119&lt;7.05,D119&gt;=1.55,B119&gt;=2.65,F119&gt;=1.5),5.567,IF(AND(D119&lt;1.8,G119&gt;=0.098,G119&lt;0.433,G119&lt;0.669,B119&lt;3.15,A119&lt;7.05,D119&gt;=1.55,B119&gt;=2.65,F119&gt;=1.5),5.033,IF(AND(G119&gt;=0.312,D119&gt;=1.8,G119&gt;=0.098,G119&lt;0.433,G119&lt;0.669,B119&lt;3.15,A119&lt;7.05,D119&gt;=1.55,B119&gt;=2.65,F119&gt;=1.5),5.4,IF(AND(H119&lt;9.002,G119&lt;0.312,D119&gt;=1.8,G119&gt;=0.098,G119&lt;0.433,G119&lt;0.669,B119&lt;3.15,A119&lt;7.05,D119&gt;=1.55,B119&gt;=2.65,F119&gt;=1.5),5.1,IF(AND(H119&gt;=9.002,G119&lt;0.312,D119&gt;=1.8,G119&gt;=0.098,G119&lt;0.433,G119&lt;0.669,B119&lt;3.15,A119&lt;7.05,D119&gt;=1.55,B119&gt;=2.65,F119&gt;=1.5),5.26,"shouldnthappen")))))))))))))))))))))))))))))))))</f>
        <v>5.567</v>
      </c>
      <c r="AJ119" s="1" t="n">
        <f aca="false">IF(AND(A119&gt;=5.25,D119&gt;=0.35,D119&lt;0.8),1.433,IF(AND(F119&gt;=2.5,H119&lt;6.927,D119&gt;=0.8),5.1,IF(AND(H119&lt;5.85,B119&lt;3.65,D119&lt;0.35,D119&lt;0.8),1,IF(AND(A119&lt;5.55,B119&gt;=3.65,D119&lt;0.35,D119&lt;0.8),1.5,IF(AND(A119&gt;=5.55,B119&gt;=3.65,D119&lt;0.35,D119&lt;0.8),1.7,IF(AND(H119&lt;7.949,A119&lt;5.25,D119&gt;=0.35,D119&lt;0.8),1.9,IF(AND(H119&gt;=7.949,A119&lt;5.25,D119&gt;=0.35,D119&lt;0.8),1.54,IF(AND(A119&lt;5.55,F119&lt;2.5,H119&lt;6.927,D119&gt;=0.8),3.98,IF(AND(A119&gt;=5.55,F119&lt;2.5,H119&lt;6.927,D119&gt;=0.8),4.1,IF(AND(A119&gt;=7.25,D119&gt;=1.55,H119&gt;=6.927,D119&gt;=0.8),6.65,IF(AND(A119&lt;5.75,D119&lt;1.2,D119&lt;1.55,H119&gt;=6.927,D119&gt;=0.8),3.62,IF(AND(A119&gt;=5.75,D119&lt;1.2,D119&lt;1.55,H119&gt;=6.927,D119&gt;=0.8),4.1,IF(AND(G119&lt;0.175,A119&lt;4.8,H119&gt;=5.85,B119&lt;3.65,D119&lt;0.35,D119&lt;0.8),1.5,IF(AND(G119&gt;=0.175,A119&lt;4.8,H119&gt;=5.85,B119&lt;3.65,D119&lt;0.35,D119&lt;0.8),1.3,IF(AND(A119&gt;=5.05,A119&gt;=4.8,H119&gt;=5.85,B119&lt;3.65,D119&lt;0.35,D119&lt;0.8),1.5,IF(AND(G119&gt;=0.735,A119&lt;6.25,D119&gt;=1.2,D119&lt;1.55,H119&gt;=6.927,D119&gt;=0.8),4,IF(AND(H119&lt;10.464,A119&lt;6.2,A119&lt;7.25,D119&gt;=1.55,H119&gt;=6.927,D119&gt;=0.8),5.1,IF(AND(H119&gt;=10.464,A119&lt;6.2,A119&lt;7.25,D119&gt;=1.55,H119&gt;=6.927,D119&gt;=0.8),4.9,IF(AND(G119&lt;0.418,A119&lt;5.05,A119&gt;=4.8,H119&gt;=5.85,B119&lt;3.65,D119&lt;0.35,D119&lt;0.8),1.48,IF(AND(G119&gt;=0.418,A119&lt;5.05,A119&gt;=4.8,H119&gt;=5.85,B119&lt;3.65,D119&lt;0.35,D119&lt;0.8),1.3,IF(AND(B119&lt;2.75,G119&lt;0.735,A119&lt;6.25,D119&gt;=1.2,D119&lt;1.55,H119&gt;=6.927,D119&gt;=0.8),4.35,IF(AND(H119&lt;15.422,D119&lt;1.45,A119&gt;=6.25,D119&gt;=1.2,D119&lt;1.55,H119&gt;=6.927,D119&gt;=0.8),4.375,IF(AND(H119&gt;=15.422,D119&lt;1.45,A119&gt;=6.25,D119&gt;=1.2,D119&lt;1.55,H119&gt;=6.927,D119&gt;=0.8),4.7,IF(AND(A119&lt;6.4,D119&gt;=1.45,A119&gt;=6.25,D119&gt;=1.2,D119&lt;1.55,H119&gt;=6.927,D119&gt;=0.8),5.1,IF(AND(G119&gt;=0.576,D119&lt;2.15,A119&gt;=6.2,A119&lt;7.25,D119&gt;=1.55,H119&gt;=6.927,D119&gt;=0.8),5.1,IF(AND(G119&lt;0.537,D119&gt;=2.15,A119&gt;=6.2,A119&lt;7.25,D119&gt;=1.55,H119&gt;=6.927,D119&gt;=0.8),5.533,IF(AND(G119&gt;=0.537,D119&gt;=2.15,A119&gt;=6.2,A119&lt;7.25,D119&gt;=1.55,H119&gt;=6.927,D119&gt;=0.8),5.9,IF(AND(D119&lt;1.45,B119&gt;=2.75,G119&lt;0.735,A119&lt;6.25,D119&gt;=1.2,D119&lt;1.55,H119&gt;=6.927,D119&gt;=0.8),4.6,IF(AND(D119&gt;=1.45,B119&gt;=2.75,G119&lt;0.735,A119&lt;6.25,D119&gt;=1.2,D119&lt;1.55,H119&gt;=6.927,D119&gt;=0.8),4.5,IF(AND(H119&lt;12.582,A119&gt;=6.4,D119&gt;=1.45,A119&gt;=6.25,D119&gt;=1.2,D119&lt;1.55,H119&gt;=6.927,D119&gt;=0.8),4.66,IF(AND(H119&gt;=12.582,A119&gt;=6.4,D119&gt;=1.45,A119&gt;=6.25,D119&gt;=1.2,D119&lt;1.55,H119&gt;=6.927,D119&gt;=0.8),4.9,IF(AND(B119&lt;2.75,G119&lt;0.576,D119&lt;2.15,A119&gt;=6.2,A119&lt;7.25,D119&gt;=1.55,H119&gt;=6.927,D119&gt;=0.8),5.3,IF(AND(G119&gt;=0.395,B119&gt;=2.75,G119&lt;0.576,D119&lt;2.15,A119&gt;=6.2,A119&lt;7.25,D119&gt;=1.55,H119&gt;=6.927,D119&gt;=0.8),5.6,IF(AND(D119&gt;=1.9,G119&lt;0.395,B119&gt;=2.75,G119&lt;0.576,D119&lt;2.15,A119&gt;=6.2,A119&lt;7.25,D119&gt;=1.55,H119&gt;=6.927,D119&gt;=0.8),5.333,IF(AND(B119&lt;2.95,D119&lt;1.9,G119&lt;0.395,B119&gt;=2.75,G119&lt;0.576,D119&lt;2.15,A119&gt;=6.2,A119&lt;7.25,D119&gt;=1.55,H119&gt;=6.927,D119&gt;=0.8),5.6,IF(AND(B119&gt;=2.95,D119&lt;1.9,G119&lt;0.395,B119&gt;=2.75,G119&lt;0.576,D119&lt;2.15,A119&gt;=6.2,A119&lt;7.25,D119&gt;=1.55,H119&gt;=6.927,D119&gt;=0.8),5.5,"shouldnthappen"))))))))))))))))))))))))))))))))))))</f>
        <v>5.5</v>
      </c>
      <c r="AK119" s="1" t="n">
        <f aca="false">IF(AND(H119&lt;5.85,B119&lt;3.65,F119&lt;1.5),1,IF(AND(B119&gt;=3.95,B119&gt;=3.65,F119&lt;1.5),1.433,IF(AND(A119&lt;5.15,F119&lt;2.5,F119&gt;=1.5),3.075,IF(AND(D119&gt;=0.35,H119&gt;=5.85,B119&lt;3.65,F119&lt;1.5),1.5,IF(AND(G119&lt;0.168,B119&lt;3.95,B119&gt;=3.65,F119&lt;1.5),1.7,IF(AND(H119&lt;5.767,A119&lt;7.25,F119&gt;=2.5,F119&gt;=1.5),4.5,IF(AND(D119&lt;1.9,A119&gt;=7.25,F119&gt;=2.5,F119&gt;=1.5),6.3,IF(AND(D119&gt;=1.9,A119&gt;=7.25,F119&gt;=2.5,F119&gt;=1.5),6.575,IF(AND(B119&lt;3.75,G119&gt;=0.168,B119&lt;3.95,B119&gt;=3.65,F119&lt;1.5),1.5,IF(AND(B119&gt;=3.75,G119&gt;=0.168,B119&lt;3.95,B119&gt;=3.65,F119&lt;1.5),1.6,IF(AND(D119&gt;=1.35,A119&lt;6.15,A119&gt;=5.15,F119&lt;2.5,F119&gt;=1.5),4.42,IF(AND(D119&lt;1.4,A119&gt;=6.15,A119&gt;=5.15,F119&lt;2.5,F119&gt;=1.5),4.5,IF(AND(D119&gt;=1.4,A119&gt;=6.15,A119&gt;=5.15,F119&lt;2.5,F119&gt;=1.5),4.675,IF(AND(D119&lt;0.15,H119&lt;11.218,D119&lt;0.35,H119&gt;=5.85,B119&lt;3.65,F119&lt;1.5),1.5,IF(AND(D119&lt;0.15,H119&gt;=11.218,D119&lt;0.35,H119&gt;=5.85,B119&lt;3.65,F119&lt;1.5),1.1,IF(AND(B119&lt;2.7,D119&lt;1.35,A119&lt;6.15,A119&gt;=5.15,F119&lt;2.5,F119&gt;=1.5),3.82,IF(AND(A119&lt;6.15,G119&gt;=0.755,H119&gt;=5.767,A119&lt;7.25,F119&gt;=2.5,F119&gt;=1.5),4.98,IF(AND(A119&gt;=6.15,G119&gt;=0.755,H119&gt;=5.767,A119&lt;7.25,F119&gt;=2.5,F119&gt;=1.5),5.3,IF(AND(B119&lt;3.4,D119&gt;=0.15,H119&lt;11.218,D119&lt;0.35,H119&gt;=5.85,B119&lt;3.65,F119&lt;1.5),1.4,IF(AND(B119&gt;=3.4,D119&gt;=0.15,H119&lt;11.218,D119&lt;0.35,H119&gt;=5.85,B119&lt;3.65,F119&lt;1.5),1.3,IF(AND(H119&lt;11.731,D119&gt;=0.15,H119&gt;=11.218,D119&lt;0.35,H119&gt;=5.85,B119&lt;3.65,F119&lt;1.5),1.2,IF(AND(H119&lt;9.053,B119&gt;=2.7,D119&lt;1.35,A119&lt;6.15,A119&gt;=5.15,F119&lt;2.5,F119&gt;=1.5),3.85,IF(AND(D119&gt;=2.1,B119&lt;2.85,G119&lt;0.755,H119&gt;=5.767,A119&lt;7.25,F119&gt;=2.5,F119&gt;=1.5),5.6,IF(AND(D119&gt;=2.45,B119&gt;=2.85,G119&lt;0.755,H119&gt;=5.767,A119&lt;7.25,F119&gt;=2.5,F119&gt;=1.5),5.8,IF(AND(B119&gt;=3.45,H119&gt;=11.731,D119&gt;=0.15,H119&gt;=11.218,D119&lt;0.35,H119&gt;=5.85,B119&lt;3.65,F119&lt;1.5),1.3,IF(AND(A119&lt;5.9,H119&gt;=9.053,B119&gt;=2.7,D119&lt;1.35,A119&lt;6.15,A119&gt;=5.15,F119&lt;2.5,F119&gt;=1.5),4.3,IF(AND(A119&gt;=5.9,H119&gt;=9.053,B119&gt;=2.7,D119&lt;1.35,A119&lt;6.15,A119&gt;=5.15,F119&lt;2.5,F119&gt;=1.5),4,IF(AND(G119&gt;=0.519,D119&lt;2.1,B119&lt;2.85,G119&lt;0.755,H119&gt;=5.767,A119&lt;7.25,F119&gt;=2.5,F119&gt;=1.5),4.9,IF(AND(A119&gt;=7.05,D119&lt;2.45,B119&gt;=2.85,G119&lt;0.755,H119&gt;=5.767,A119&lt;7.25,F119&gt;=2.5,F119&gt;=1.5),5.8,IF(AND(H119&lt;14.396,B119&lt;3.45,H119&gt;=11.731,D119&gt;=0.15,H119&gt;=11.218,D119&lt;0.35,H119&gt;=5.85,B119&lt;3.65,F119&lt;1.5),1.44,IF(AND(H119&gt;=14.396,B119&lt;3.45,H119&gt;=11.731,D119&gt;=0.15,H119&gt;=11.218,D119&lt;0.35,H119&gt;=5.85,B119&lt;3.65,F119&lt;1.5),1.3,IF(AND(G119&lt;0.282,G119&lt;0.519,D119&lt;2.1,B119&lt;2.85,G119&lt;0.755,H119&gt;=5.767,A119&lt;7.25,F119&gt;=2.5,F119&gt;=1.5),5.1,IF(AND(G119&gt;=0.282,G119&lt;0.519,D119&lt;2.1,B119&lt;2.85,G119&lt;0.755,H119&gt;=5.767,A119&lt;7.25,F119&gt;=2.5,F119&gt;=1.5),5.3,IF(AND(A119&lt;6.4,D119&lt;1.9,A119&lt;7.05,D119&lt;2.45,B119&gt;=2.85,G119&lt;0.755,H119&gt;=5.767,A119&lt;7.25,F119&gt;=2.5,F119&gt;=1.5),5.6,IF(AND(A119&gt;=6.4,D119&lt;1.9,A119&lt;7.05,D119&lt;2.45,B119&gt;=2.85,G119&lt;0.755,H119&gt;=5.767,A119&lt;7.25,F119&gt;=2.5,F119&gt;=1.5),5.5,IF(AND(H119&lt;8.884,D119&gt;=1.9,A119&lt;7.05,D119&lt;2.45,B119&gt;=2.85,G119&lt;0.755,H119&gt;=5.767,A119&lt;7.25,F119&gt;=2.5,F119&gt;=1.5),5.3,IF(AND(H119&gt;=8.884,D119&gt;=1.9,A119&lt;7.05,D119&lt;2.45,B119&gt;=2.85,G119&lt;0.755,H119&gt;=5.767,A119&lt;7.25,F119&gt;=2.5,F119&gt;=1.5),5.52,"shouldnthappen")))))))))))))))))))))))))))))))))))))</f>
        <v>5.5</v>
      </c>
      <c r="AL119" s="1" t="n">
        <f aca="false">IF(AND(H119&lt;5.85,A119&lt;5.05,D119&lt;0.8),1,IF(AND(B119&lt;3.35,A119&gt;=5.05,D119&lt;0.8),1.7,IF(AND(D119&gt;=2.45,F119&gt;=2.5,D119&gt;=0.8),6.05,IF(AND(H119&gt;=11.218,H119&gt;=5.85,A119&lt;5.05,D119&lt;0.8),1.28,IF(AND(G119&gt;=0.948,B119&gt;=3.35,A119&gt;=5.05,D119&lt;0.8),1.7,IF(AND(G119&gt;=0.423,H119&lt;11.218,H119&gt;=5.85,A119&lt;5.05,D119&lt;0.8),1.3,IF(AND(B119&lt;3.6,G119&lt;0.948,B119&gt;=3.35,A119&gt;=5.05,D119&lt;0.8),1.4,IF(AND(H119&lt;10.258,D119&lt;1.15,A119&lt;5.9,F119&lt;2.5,D119&gt;=0.8),3.36,IF(AND(H119&gt;=10.258,D119&lt;1.15,A119&lt;5.9,F119&lt;2.5,D119&gt;=0.8),3.9,IF(AND(A119&lt;5.3,D119&gt;=1.15,A119&lt;5.9,F119&lt;2.5,D119&gt;=0.8),3.9,IF(AND(D119&lt;1.55,B119&lt;2.75,A119&gt;=5.9,F119&lt;2.5,D119&gt;=0.8),4.64,IF(AND(D119&gt;=1.55,B119&lt;2.75,A119&gt;=5.9,F119&lt;2.5,D119&gt;=0.8),5.1,IF(AND(D119&gt;=1.6,B119&gt;=2.75,A119&gt;=5.9,F119&lt;2.5,D119&gt;=0.8),5,IF(AND(H119&lt;5.767,H119&lt;8.598,D119&lt;2.45,F119&gt;=2.5,D119&gt;=0.8),4.5,IF(AND(A119&lt;6.25,H119&gt;=8.598,D119&lt;2.45,F119&gt;=2.5,D119&gt;=0.8),5.02,IF(AND(B119&lt;3.55,G119&lt;0.423,H119&lt;11.218,H119&gt;=5.85,A119&lt;5.05,D119&lt;0.8),1.525,IF(AND(B119&gt;=3.55,G119&lt;0.423,H119&lt;11.218,H119&gt;=5.85,A119&lt;5.05,D119&lt;0.8),1.4,IF(AND(H119&gt;=13.932,B119&gt;=3.6,G119&lt;0.948,B119&gt;=3.35,A119&gt;=5.05,D119&lt;0.8),1.65,IF(AND(G119&gt;=0.652,A119&gt;=5.3,D119&gt;=1.15,A119&lt;5.9,F119&lt;2.5,D119&gt;=0.8),3.8,IF(AND(D119&lt;1.35,D119&lt;1.6,B119&gt;=2.75,A119&gt;=5.9,F119&lt;2.5,D119&gt;=0.8),4.42,IF(AND(H119&lt;6.656,H119&gt;=5.767,H119&lt;8.598,D119&lt;2.45,F119&gt;=2.5,D119&gt;=0.8),5.033,IF(AND(H119&gt;=6.656,H119&gt;=5.767,H119&lt;8.598,D119&lt;2.45,F119&gt;=2.5,D119&gt;=0.8),5.1,IF(AND(G119&gt;=0.885,A119&gt;=6.25,H119&gt;=8.598,D119&lt;2.45,F119&gt;=2.5,D119&gt;=0.8),5.2,IF(AND(H119&lt;6.926,H119&lt;13.932,B119&gt;=3.6,G119&lt;0.948,B119&gt;=3.35,A119&gt;=5.05,D119&lt;0.8),1.433,IF(AND(H119&gt;=6.926,H119&lt;13.932,B119&gt;=3.6,G119&lt;0.948,B119&gt;=3.35,A119&gt;=5.05,D119&lt;0.8),1.5,IF(AND(A119&lt;5.65,G119&lt;0.652,A119&gt;=5.3,D119&gt;=1.15,A119&lt;5.9,F119&lt;2.5,D119&gt;=0.8),4.36,IF(AND(A119&gt;=5.65,G119&lt;0.652,A119&gt;=5.3,D119&gt;=1.15,A119&lt;5.9,F119&lt;2.5,D119&gt;=0.8),4.2,IF(AND(H119&gt;=13.561,D119&gt;=1.35,D119&lt;1.6,B119&gt;=2.75,A119&gt;=5.9,F119&lt;2.5,D119&gt;=0.8),4.767,IF(AND(H119&lt;9.091,G119&lt;0.885,A119&gt;=6.25,H119&gt;=8.598,D119&lt;2.45,F119&gt;=2.5,D119&gt;=0.8),6.3,IF(AND(H119&gt;=12.206,H119&lt;13.561,D119&gt;=1.35,D119&lt;1.6,B119&gt;=2.75,A119&gt;=5.9,F119&lt;2.5,D119&gt;=0.8),4.4,IF(AND(D119&gt;=2.25,H119&gt;=9.091,G119&lt;0.885,A119&gt;=6.25,H119&gt;=8.598,D119&lt;2.45,F119&gt;=2.5,D119&gt;=0.8),5.9,IF(AND(B119&lt;3.05,H119&lt;12.206,H119&lt;13.561,D119&gt;=1.35,D119&lt;1.6,B119&gt;=2.75,A119&gt;=5.9,F119&lt;2.5,D119&gt;=0.8),4.6,IF(AND(B119&gt;=3.05,H119&lt;12.206,H119&lt;13.561,D119&gt;=1.35,D119&lt;1.6,B119&gt;=2.75,A119&gt;=5.9,F119&lt;2.5,D119&gt;=0.8),4.7,IF(AND(G119&gt;=0.596,D119&lt;2.25,H119&gt;=9.091,G119&lt;0.885,A119&gt;=6.25,H119&gt;=8.598,D119&lt;2.45,F119&gt;=2.5,D119&gt;=0.8),5.1,IF(AND(G119&gt;=0.379,G119&lt;0.596,D119&lt;2.25,H119&gt;=9.091,G119&lt;0.885,A119&gt;=6.25,H119&gt;=8.598,D119&lt;2.45,F119&gt;=2.5,D119&gt;=0.8),5.767,IF(AND(D119&lt;2.15,G119&lt;0.379,G119&lt;0.596,D119&lt;2.25,H119&gt;=9.091,G119&lt;0.885,A119&gt;=6.25,H119&gt;=8.598,D119&lt;2.45,F119&gt;=2.5,D119&gt;=0.8),5.4,IF(AND(D119&gt;=2.15,G119&lt;0.379,G119&lt;0.596,D119&lt;2.25,H119&gt;=9.091,G119&lt;0.885,A119&gt;=6.25,H119&gt;=8.598,D119&lt;2.45,F119&gt;=2.5,D119&gt;=0.8),5.6,"shouldnthappen")))))))))))))))))))))))))))))))))))))</f>
        <v>5.4</v>
      </c>
      <c r="AM119" s="1" t="n">
        <f aca="false">IF(AND(H119&lt;5.245,D119&lt;0.8),1,IF(AND(A119&lt;4.5,H119&gt;=5.245,D119&lt;0.8),1.35,IF(AND(D119&gt;=0.5,A119&gt;=4.5,H119&gt;=5.245,D119&lt;0.8),1.6,IF(AND(H119&lt;7.25,B119&lt;2.6,A119&lt;6.15,D119&gt;=0.8),4.375,IF(AND(H119&gt;=7.25,B119&lt;2.6,A119&lt;6.15,D119&gt;=0.8),3.075,IF(AND(H119&lt;13.935,A119&gt;=7.05,A119&gt;=6.15,D119&gt;=0.8),6.067,IF(AND(H119&gt;=13.935,A119&gt;=7.05,A119&gt;=6.15,D119&gt;=0.8),6.525,IF(AND(G119&gt;=0.948,D119&lt;0.5,A119&gt;=4.5,H119&gt;=5.245,D119&lt;0.8),1.7,IF(AND(G119&lt;0.568,D119&gt;=1.55,B119&gt;=2.6,A119&lt;6.15,D119&gt;=0.8),5.1,IF(AND(G119&gt;=0.568,D119&gt;=1.55,B119&gt;=2.6,A119&lt;6.15,D119&gt;=0.8),5,IF(AND(A119&gt;=6.6,B119&gt;=3.15,A119&lt;7.05,A119&gt;=6.15,D119&gt;=0.8),5.78,IF(AND(G119&lt;0.165,G119&lt;0.273,D119&lt;1.55,B119&gt;=2.6,A119&lt;6.15,D119&gt;=0.8),4.1,IF(AND(G119&gt;=0.165,G119&lt;0.273,D119&lt;1.55,B119&gt;=2.6,A119&lt;6.15,D119&gt;=0.8),4.5,IF(AND(D119&lt;1.35,G119&gt;=0.273,D119&lt;1.55,B119&gt;=2.6,A119&lt;6.15,D119&gt;=0.8),4.08,IF(AND(D119&gt;=1.35,G119&gt;=0.273,D119&lt;1.55,B119&gt;=2.6,A119&lt;6.15,D119&gt;=0.8),4.4,IF(AND(D119&lt;1.45,F119&lt;2.5,B119&lt;3.15,A119&lt;7.05,A119&gt;=6.15,D119&gt;=0.8),4.38,IF(AND(D119&gt;=1.45,F119&lt;2.5,B119&lt;3.15,A119&lt;7.05,A119&gt;=6.15,D119&gt;=0.8),4.75,IF(AND(D119&gt;=2.25,F119&gt;=2.5,B119&lt;3.15,A119&lt;7.05,A119&gt;=6.15,D119&gt;=0.8),5.16,IF(AND(H119&lt;11.488,A119&lt;6.6,B119&gt;=3.15,A119&lt;7.05,A119&gt;=6.15,D119&gt;=0.8),6,IF(AND(H119&gt;=14.396,D119&lt;0.25,G119&lt;0.948,D119&lt;0.5,A119&gt;=4.5,H119&gt;=5.245,D119&lt;0.8),1.3,IF(AND(A119&gt;=5.55,D119&gt;=0.25,G119&lt;0.948,D119&lt;0.5,A119&gt;=4.5,H119&gt;=5.245,D119&lt;0.8),1.7,IF(AND(D119&lt;1.85,D119&lt;2.25,F119&gt;=2.5,B119&lt;3.15,A119&lt;7.05,A119&gt;=6.15,D119&gt;=0.8),5.6,IF(AND(G119&lt;0.669,H119&gt;=11.488,A119&lt;6.6,B119&gt;=3.15,A119&lt;7.05,A119&gt;=6.15,D119&gt;=0.8),4.7,IF(AND(G119&gt;=0.669,H119&gt;=11.488,A119&lt;6.6,B119&gt;=3.15,A119&lt;7.05,A119&gt;=6.15,D119&gt;=0.8),5.22,IF(AND(H119&lt;6.543,H119&lt;14.396,D119&lt;0.25,G119&lt;0.948,D119&lt;0.5,A119&gt;=4.5,H119&gt;=5.245,D119&lt;0.8),1.4,IF(AND(A119&lt;4.95,A119&lt;5.55,D119&gt;=0.25,G119&lt;0.948,D119&lt;0.5,A119&gt;=4.5,H119&gt;=5.245,D119&lt;0.8),1.4,IF(AND(A119&gt;=4.95,A119&lt;5.55,D119&gt;=0.25,G119&lt;0.948,D119&lt;0.5,A119&gt;=4.5,H119&gt;=5.245,D119&lt;0.8),1.48,IF(AND(H119&lt;10.667,D119&gt;=1.85,D119&lt;2.25,F119&gt;=2.5,B119&lt;3.15,A119&lt;7.05,A119&gt;=6.15,D119&gt;=0.8),5.25,IF(AND(H119&gt;=10.667,D119&gt;=1.85,D119&lt;2.25,F119&gt;=2.5,B119&lt;3.15,A119&lt;7.05,A119&gt;=6.15,D119&gt;=0.8),5.55,IF(AND(G119&lt;0.063,H119&gt;=6.543,H119&lt;14.396,D119&lt;0.25,G119&lt;0.948,D119&lt;0.5,A119&gt;=4.5,H119&gt;=5.245,D119&lt;0.8),1.4,IF(AND(H119&lt;9.212,G119&gt;=0.063,H119&gt;=6.543,H119&lt;14.396,D119&lt;0.25,G119&lt;0.948,D119&lt;0.5,A119&gt;=4.5,H119&gt;=5.245,D119&lt;0.8),1.475,IF(AND(H119&gt;=9.212,G119&gt;=0.063,H119&gt;=6.543,H119&lt;14.396,D119&lt;0.25,G119&lt;0.948,D119&lt;0.5,A119&gt;=4.5,H119&gt;=5.245,D119&lt;0.8),1.5,"shouldnthappen"))))))))))))))))))))))))))))))))</f>
        <v>5.6</v>
      </c>
      <c r="AN119" s="1" t="n">
        <f aca="false">IF(AND(D119&lt;0.7,A119&gt;=5.55),1.633,IF(AND(G119&lt;0.38,B119&lt;2.8,A119&lt;5.55),4.3,IF(AND(G119&gt;=0.38,B119&lt;2.8,A119&lt;5.55),3.325,IF(AND(D119&gt;=0.35,B119&gt;=2.8,A119&lt;5.55),1.6,IF(AND(B119&gt;=3.4,A119&lt;4.8,D119&lt;0.35,B119&gt;=2.8,A119&lt;5.55),1,IF(AND(H119&gt;=11.789,A119&lt;5.9,D119&lt;1.55,D119&gt;=0.7,A119&gt;=5.55),4.325,IF(AND(F119&gt;=2.5,A119&gt;=5.9,D119&lt;1.55,D119&gt;=0.7,A119&gt;=5.55),5.05,IF(AND(D119&lt;1.9,A119&gt;=7.25,D119&gt;=1.55,D119&gt;=0.7,A119&gt;=5.55),6.3,IF(AND(D119&gt;=1.9,A119&gt;=7.25,D119&gt;=1.55,D119&gt;=0.7,A119&gt;=5.55),6.4,IF(AND(A119&lt;4.35,B119&lt;3.4,A119&lt;4.8,D119&lt;0.35,B119&gt;=2.8,A119&lt;5.55),1.1,IF(AND(G119&gt;=0.934,B119&lt;3.45,A119&gt;=4.8,D119&lt;0.35,B119&gt;=2.8,A119&lt;5.55),1.7,IF(AND(H119&gt;=14.877,B119&gt;=3.45,A119&gt;=4.8,D119&lt;0.35,B119&gt;=2.8,A119&lt;5.55),1.3,IF(AND(B119&lt;2.6,H119&lt;11.789,A119&lt;5.9,D119&lt;1.55,D119&gt;=0.7,A119&gt;=5.55),3.9,IF(AND(B119&gt;=2.6,H119&lt;11.789,A119&lt;5.9,D119&lt;1.55,D119&gt;=0.7,A119&gt;=5.55),4.26,IF(AND(A119&lt;6.6,F119&lt;2.5,A119&gt;=5.9,D119&lt;1.55,D119&gt;=0.7,A119&gt;=5.55),4.625,IF(AND(A119&gt;=6.6,F119&lt;2.5,A119&gt;=5.9,D119&lt;1.55,D119&gt;=0.7,A119&gt;=5.55),4.475,IF(AND(B119&lt;2.6,D119&lt;2.05,A119&lt;7.25,D119&gt;=1.55,D119&gt;=0.7,A119&gt;=5.55),5.8,IF(AND(G119&gt;=0.743,D119&gt;=2.05,A119&lt;7.25,D119&gt;=1.55,D119&gt;=0.7,A119&gt;=5.55),5.1,IF(AND(G119&lt;0.422,A119&gt;=4.35,B119&lt;3.4,A119&lt;4.8,D119&lt;0.35,B119&gt;=2.8,A119&lt;5.55),1.367,IF(AND(G119&gt;=0.422,A119&gt;=4.35,B119&lt;3.4,A119&lt;4.8,D119&lt;0.35,B119&gt;=2.8,A119&lt;5.55),1.3,IF(AND(A119&lt;5.05,G119&lt;0.934,B119&lt;3.45,A119&gt;=4.8,D119&lt;0.35,B119&gt;=2.8,A119&lt;5.55),1.525,IF(AND(A119&gt;=5.05,G119&lt;0.934,B119&lt;3.45,A119&gt;=4.8,D119&lt;0.35,B119&gt;=2.8,A119&lt;5.55),1.5,IF(AND(G119&gt;=0.585,H119&lt;14.877,B119&gt;=3.45,A119&gt;=4.8,D119&lt;0.35,B119&gt;=2.8,A119&lt;5.55),1.54,IF(AND(G119&gt;=0.537,G119&lt;0.743,D119&gt;=2.05,A119&lt;7.25,D119&gt;=1.55,D119&gt;=0.7,A119&gt;=5.55),5.833,IF(AND(D119&gt;=0.25,G119&lt;0.585,H119&lt;14.877,B119&gt;=3.45,A119&gt;=4.8,D119&lt;0.35,B119&gt;=2.8,A119&lt;5.55),1.367,IF(AND(D119&lt;1.75,H119&lt;13.795,B119&gt;=2.6,D119&lt;2.05,A119&lt;7.25,D119&gt;=1.55,D119&gt;=0.7,A119&gt;=5.55),5.45,IF(AND(B119&lt;2.85,H119&gt;=13.795,B119&gt;=2.6,D119&lt;2.05,A119&lt;7.25,D119&gt;=1.55,D119&gt;=0.7,A119&gt;=5.55),5.1,IF(AND(B119&gt;=2.85,H119&gt;=13.795,B119&gt;=2.6,D119&lt;2.05,A119&lt;7.25,D119&gt;=1.55,D119&gt;=0.7,A119&gt;=5.55),4.82,IF(AND(G119&lt;0.353,G119&lt;0.537,G119&lt;0.743,D119&gt;=2.05,A119&lt;7.25,D119&gt;=1.55,D119&gt;=0.7,A119&gt;=5.55),5.425,IF(AND(G119&gt;=0.353,G119&lt;0.537,G119&lt;0.743,D119&gt;=2.05,A119&lt;7.25,D119&gt;=1.55,D119&gt;=0.7,A119&gt;=5.55),5.62,IF(AND(G119&lt;0.311,D119&lt;0.25,G119&lt;0.585,H119&lt;14.877,B119&gt;=3.45,A119&gt;=4.8,D119&lt;0.35,B119&gt;=2.8,A119&lt;5.55),1.5,IF(AND(G119&gt;=0.311,D119&lt;0.25,G119&lt;0.585,H119&lt;14.877,B119&gt;=3.45,A119&gt;=4.8,D119&lt;0.35,B119&gt;=2.8,A119&lt;5.55),1.4,IF(AND(B119&gt;=3.1,D119&gt;=1.75,H119&lt;13.795,B119&gt;=2.6,D119&lt;2.05,A119&lt;7.25,D119&gt;=1.55,D119&gt;=0.7,A119&gt;=5.55),5.1,IF(AND(B119&lt;2.85,B119&lt;3.1,D119&gt;=1.75,H119&lt;13.795,B119&gt;=2.6,D119&lt;2.05,A119&lt;7.25,D119&gt;=1.55,D119&gt;=0.7,A119&gt;=5.55),5.2,IF(AND(B119&gt;=2.85,B119&lt;3.1,D119&gt;=1.75,H119&lt;13.795,B119&gt;=2.6,D119&lt;2.05,A119&lt;7.25,D119&gt;=1.55,D119&gt;=0.7,A119&gt;=5.55),5.2,"shouldnthappen")))))))))))))))))))))))))))))))))))</f>
        <v>5.2</v>
      </c>
      <c r="AO119" s="1" t="n">
        <f aca="false">IF(AND(H119&gt;=14.529,G119&lt;0.633,D119&lt;0.8),1.3,IF(AND(A119&lt;5.05,G119&gt;=0.633,D119&lt;0.8),1.35,IF(AND(H119&gt;=14.379,H119&lt;14.529,G119&lt;0.633,D119&lt;0.8),1.7,IF(AND(B119&lt;3.35,A119&gt;=5.05,G119&gt;=0.633,D119&lt;0.8),1.7,IF(AND(D119&gt;=1.45,A119&lt;5.95,F119&lt;2.5,D119&gt;=0.8),4.5,IF(AND(D119&lt;1.35,A119&gt;=5.95,F119&lt;2.5,D119&gt;=0.8),4,IF(AND(D119&lt;1.85,G119&gt;=0.845,F119&gt;=2.5,D119&gt;=0.8),4.8,IF(AND(B119&gt;=4.3,H119&lt;14.379,H119&lt;14.529,G119&lt;0.633,D119&lt;0.8),1.5,IF(AND(A119&lt;5.25,B119&gt;=3.35,A119&gt;=5.05,G119&gt;=0.633,D119&lt;0.8),1.55,IF(AND(A119&gt;=5.25,B119&gt;=3.35,A119&gt;=5.05,G119&gt;=0.633,D119&lt;0.8),1.633,IF(AND(A119&lt;5.05,D119&lt;1.45,A119&lt;5.95,F119&lt;2.5,D119&gt;=0.8),3.3,IF(AND(G119&lt;0.293,D119&gt;=1.35,A119&gt;=5.95,F119&lt;2.5,D119&gt;=0.8),5,IF(AND(A119&gt;=6.6,D119&lt;2.05,G119&lt;0.845,F119&gt;=2.5,D119&gt;=0.8),5.8,IF(AND(B119&lt;3.05,D119&gt;=2.05,G119&lt;0.845,F119&gt;=2.5,D119&gt;=0.8),6.15,IF(AND(B119&lt;2.9,D119&gt;=1.85,G119&gt;=0.845,F119&gt;=2.5,D119&gt;=0.8),5.1,IF(AND(B119&gt;=2.9,D119&gt;=1.85,G119&gt;=0.845,F119&gt;=2.5,D119&gt;=0.8),5.2,IF(AND(B119&gt;=3.8,B119&lt;4.3,H119&lt;14.379,H119&lt;14.529,G119&lt;0.633,D119&lt;0.8),1.333,IF(AND(A119&lt;6.25,G119&gt;=0.293,D119&gt;=1.35,A119&gt;=5.95,F119&lt;2.5,D119&gt;=0.8),4.6,IF(AND(H119&lt;10.351,A119&lt;6.6,D119&lt;2.05,G119&lt;0.845,F119&gt;=2.5,D119&gt;=0.8),5.4,IF(AND(G119&gt;=0.364,B119&gt;=3.05,D119&gt;=2.05,G119&lt;0.845,F119&gt;=2.5,D119&gt;=0.8),5.66,IF(AND(G119&gt;=0.447,B119&lt;3.8,B119&lt;4.3,H119&lt;14.379,H119&lt;14.529,G119&lt;0.633,D119&lt;0.8),1.3,IF(AND(H119&lt;6.247,A119&lt;5.65,A119&gt;=5.05,D119&lt;1.45,A119&lt;5.95,F119&lt;2.5,D119&gt;=0.8),4.033,IF(AND(D119&lt;1.25,A119&gt;=5.65,A119&gt;=5.05,D119&lt;1.45,A119&lt;5.95,F119&lt;2.5,D119&gt;=0.8),3.88,IF(AND(D119&gt;=1.25,A119&gt;=5.65,A119&gt;=5.05,D119&lt;1.45,A119&lt;5.95,F119&lt;2.5,D119&gt;=0.8),4.35,IF(AND(B119&lt;2.65,A119&gt;=6.25,G119&gt;=0.293,D119&gt;=1.35,A119&gt;=5.95,F119&lt;2.5,D119&gt;=0.8),4.9,IF(AND(B119&lt;2.75,H119&gt;=10.351,A119&lt;6.6,D119&lt;2.05,G119&lt;0.845,F119&gt;=2.5,D119&gt;=0.8),5.1,IF(AND(B119&gt;=2.75,H119&gt;=10.351,A119&lt;6.6,D119&lt;2.05,G119&lt;0.845,F119&gt;=2.5,D119&gt;=0.8),4.95,IF(AND(B119&lt;3.15,G119&lt;0.364,B119&gt;=3.05,D119&gt;=2.05,G119&lt;0.845,F119&gt;=2.5,D119&gt;=0.8),5.28,IF(AND(B119&gt;=3.15,G119&lt;0.364,B119&gt;=3.05,D119&gt;=2.05,G119&lt;0.845,F119&gt;=2.5,D119&gt;=0.8),5.5,IF(AND(H119&lt;9.212,G119&lt;0.447,B119&lt;3.8,B119&lt;4.3,H119&lt;14.379,H119&lt;14.529,G119&lt;0.633,D119&lt;0.8),1.4,IF(AND(G119&lt;0.356,H119&gt;=6.247,A119&lt;5.65,A119&gt;=5.05,D119&lt;1.45,A119&lt;5.95,F119&lt;2.5,D119&gt;=0.8),4.2,IF(AND(B119&lt;3,B119&gt;=2.65,A119&gt;=6.25,G119&gt;=0.293,D119&gt;=1.35,A119&gt;=5.95,F119&lt;2.5,D119&gt;=0.8),4.6,IF(AND(B119&gt;=3,B119&gt;=2.65,A119&gt;=6.25,G119&gt;=0.293,D119&gt;=1.35,A119&gt;=5.95,F119&lt;2.5,D119&gt;=0.8),4.7,IF(AND(A119&lt;5.05,H119&gt;=9.212,G119&lt;0.447,B119&lt;3.8,B119&lt;4.3,H119&lt;14.379,H119&lt;14.529,G119&lt;0.633,D119&lt;0.8),1.533,IF(AND(A119&gt;=5.05,H119&gt;=9.212,G119&lt;0.447,B119&lt;3.8,B119&lt;4.3,H119&lt;14.379,H119&lt;14.529,G119&lt;0.633,D119&lt;0.8),1.425,IF(AND(A119&lt;5.35,G119&gt;=0.356,H119&gt;=6.247,A119&lt;5.65,A119&gt;=5.05,D119&lt;1.45,A119&lt;5.95,F119&lt;2.5,D119&gt;=0.8),3.9,IF(AND(A119&gt;=5.35,G119&gt;=0.356,H119&gt;=6.247,A119&lt;5.65,A119&gt;=5.05,D119&lt;1.45,A119&lt;5.95,F119&lt;2.5,D119&gt;=0.8),3.72,"shouldnthappen")))))))))))))))))))))))))))))))))))))</f>
        <v>5.4</v>
      </c>
      <c r="AP119" s="1" t="n">
        <f aca="false">IF(AND(F119&gt;=1.5,A119&lt;5.55),3.84,IF(AND(G119&gt;=0.52,A119&lt;4.75,F119&lt;1.5,A119&lt;5.55),1.16,IF(AND(A119&lt;5.65,A119&lt;5.85,D119&lt;1.55,A119&gt;=5.55),4.2,IF(AND(A119&gt;=5.65,A119&lt;5.85,D119&lt;1.55,A119&gt;=5.55),3.167,IF(AND(G119&gt;=0.798,A119&gt;=5.85,D119&lt;1.55,A119&gt;=5.55),4,IF(AND(F119&lt;2.5,H119&lt;14.1,D119&gt;=1.55,A119&gt;=5.55),4.84,IF(AND(A119&lt;7.2,H119&gt;=14.1,D119&gt;=1.55,A119&gt;=5.55),5.633,IF(AND(A119&gt;=7.2,H119&gt;=14.1,D119&gt;=1.55,A119&gt;=5.55),6.6,IF(AND(G119&lt;0.161,G119&lt;0.52,A119&lt;4.75,F119&lt;1.5,A119&lt;5.55),1.5,IF(AND(D119&gt;=0.5,G119&lt;0.676,A119&gt;=4.75,F119&lt;1.5,A119&lt;5.55),1.6,IF(AND(H119&lt;11.016,G119&gt;=0.676,A119&gt;=4.75,F119&lt;1.5,A119&lt;5.55),1.75,IF(AND(G119&lt;0.209,G119&lt;0.798,A119&gt;=5.85,D119&lt;1.55,A119&gt;=5.55),4.5,IF(AND(G119&gt;=0.74,F119&gt;=2.5,H119&lt;14.1,D119&gt;=1.55,A119&gt;=5.55),6.225,IF(AND(B119&lt;2.95,G119&gt;=0.161,G119&lt;0.52,A119&lt;4.75,F119&lt;1.5,A119&lt;5.55),1.4,IF(AND(B119&gt;=2.95,G119&gt;=0.161,G119&lt;0.52,A119&lt;4.75,F119&lt;1.5,A119&lt;5.55),1.34,IF(AND(B119&lt;3.15,D119&lt;0.5,G119&lt;0.676,A119&gt;=4.75,F119&lt;1.5,A119&lt;5.55),1.52,IF(AND(D119&lt;0.25,H119&gt;=11.016,G119&gt;=0.676,A119&gt;=4.75,F119&lt;1.5,A119&lt;5.55),1.567,IF(AND(D119&gt;=0.25,H119&gt;=11.016,G119&gt;=0.676,A119&gt;=4.75,F119&lt;1.5,A119&lt;5.55),1.5,IF(AND(H119&lt;7.47,G119&gt;=0.209,G119&lt;0.798,A119&gt;=5.85,D119&lt;1.55,A119&gt;=5.55),5.05,IF(AND(B119&lt;2.85,G119&lt;0.74,F119&gt;=2.5,H119&lt;14.1,D119&gt;=1.55,A119&gt;=5.55),5.35,IF(AND(B119&lt;3.3,B119&gt;=3.15,D119&lt;0.5,G119&lt;0.676,A119&gt;=4.75,F119&lt;1.5,A119&lt;5.55),1.2,IF(AND(D119&lt;1.45,H119&gt;=7.47,G119&gt;=0.209,G119&lt;0.798,A119&gt;=5.85,D119&lt;1.55,A119&gt;=5.55),4.66,IF(AND(D119&gt;=1.45,H119&gt;=7.47,G119&gt;=0.209,G119&lt;0.798,A119&gt;=5.85,D119&lt;1.55,A119&gt;=5.55),4.64,IF(AND(A119&gt;=7.05,B119&gt;=2.85,G119&lt;0.74,F119&gt;=2.5,H119&lt;14.1,D119&gt;=1.55,A119&gt;=5.55),5.8,IF(AND(B119&gt;=3.25,A119&lt;7.05,B119&gt;=2.85,G119&lt;0.74,F119&gt;=2.5,H119&lt;14.1,D119&gt;=1.55,A119&gt;=5.55),5.7,IF(AND(H119&gt;=13.641,D119&lt;0.25,B119&gt;=3.3,B119&gt;=3.15,D119&lt;0.5,G119&lt;0.676,A119&gt;=4.75,F119&lt;1.5,A119&lt;5.55),1.3,IF(AND(D119&lt;0.35,D119&gt;=0.25,B119&gt;=3.3,B119&gt;=3.15,D119&lt;0.5,G119&lt;0.676,A119&gt;=4.75,F119&lt;1.5,A119&lt;5.55),1.367,IF(AND(D119&gt;=0.35,D119&gt;=0.25,B119&gt;=3.3,B119&gt;=3.15,D119&lt;0.5,G119&lt;0.676,A119&gt;=4.75,F119&lt;1.5,A119&lt;5.55),1.3,IF(AND(A119&lt;6.35,B119&lt;3.25,A119&lt;7.05,B119&gt;=2.85,G119&lt;0.74,F119&gt;=2.5,H119&lt;14.1,D119&gt;=1.55,A119&gt;=5.55),5.6,IF(AND(A119&gt;=6.35,B119&lt;3.25,A119&lt;7.05,B119&gt;=2.85,G119&lt;0.74,F119&gt;=2.5,H119&lt;14.1,D119&gt;=1.55,A119&gt;=5.55),5.325,IF(AND(A119&lt;5.1,H119&lt;13.641,D119&lt;0.25,B119&gt;=3.3,B119&gt;=3.15,D119&lt;0.5,G119&lt;0.676,A119&gt;=4.75,F119&lt;1.5,A119&lt;5.55),1.4,IF(AND(H119&gt;=11.031,A119&gt;=5.1,H119&lt;13.641,D119&lt;0.25,B119&gt;=3.3,B119&gt;=3.15,D119&lt;0.5,G119&lt;0.676,A119&gt;=4.75,F119&lt;1.5,A119&lt;5.55),1.4,IF(AND(A119&lt;5.45,H119&lt;11.031,A119&gt;=5.1,H119&lt;13.641,D119&lt;0.25,B119&gt;=3.3,B119&gt;=3.15,D119&lt;0.5,G119&lt;0.676,A119&gt;=4.75,F119&lt;1.5,A119&lt;5.55),1.5,IF(AND(A119&gt;=5.45,H119&lt;11.031,A119&gt;=5.1,H119&lt;13.641,D119&lt;0.25,B119&gt;=3.3,B119&gt;=3.15,D119&lt;0.5,G119&lt;0.676,A119&gt;=4.75,F119&lt;1.5,A119&lt;5.55),1.4,"shouldnthappen"))))))))))))))))))))))))))))))))))</f>
        <v>5.325</v>
      </c>
      <c r="AQ119" s="1" t="n">
        <f aca="false">IF(AND(H119&lt;6.926,D119&gt;=0.35,F119&lt;1.5),1.9,IF(AND(G119&gt;=0.869,D119&gt;=1.75,F119&gt;=1.5),5.15,IF(AND(A119&lt;4.35,A119&lt;5.05,D119&lt;0.35,F119&lt;1.5),1.1,IF(AND(H119&lt;6.089,A119&gt;=5.05,D119&lt;0.35,F119&lt;1.5),1.7,IF(AND(H119&gt;=13.089,H119&gt;=6.926,D119&gt;=0.35,F119&lt;1.5),1.3,IF(AND(G119&lt;0.695,D119&lt;1.15,D119&lt;1.75,F119&gt;=1.5),3.62,IF(AND(G119&gt;=0.695,D119&lt;1.15,D119&lt;1.75,F119&gt;=1.5),3,IF(AND(G119&gt;=0.585,H119&gt;=6.089,A119&gt;=5.05,D119&lt;0.35,F119&lt;1.5),1.5,IF(AND(H119&lt;9.582,H119&lt;13.089,H119&gt;=6.926,D119&gt;=0.35,F119&lt;1.5),1.5,IF(AND(H119&gt;=9.582,H119&lt;13.089,H119&gt;=6.926,D119&gt;=0.35,F119&lt;1.5),1.6,IF(AND(D119&lt;1.35,H119&lt;9.349,D119&gt;=1.15,D119&lt;1.75,F119&gt;=1.5),3.867,IF(AND(D119&lt;2.05,A119&lt;7.05,G119&lt;0.869,D119&gt;=1.75,F119&gt;=1.5),4.9,IF(AND(B119&gt;=3.3,A119&gt;=7.05,G119&lt;0.869,D119&gt;=1.75,F119&gt;=1.5),6.1,IF(AND(G119&lt;0.347,H119&lt;11.218,A119&gt;=4.35,A119&lt;5.05,D119&lt;0.35,F119&lt;1.5),1.4,IF(AND(G119&gt;=0.347,H119&lt;11.218,A119&gt;=4.35,A119&lt;5.05,D119&lt;0.35,F119&lt;1.5),1.5,IF(AND(G119&gt;=0.265,H119&gt;=11.218,A119&gt;=4.35,A119&lt;5.05,D119&lt;0.35,F119&lt;1.5),1.45,IF(AND(A119&gt;=5.4,G119&lt;0.585,H119&gt;=6.089,A119&gt;=5.05,D119&lt;0.35,F119&lt;1.5),1.35,IF(AND(B119&gt;=2.9,D119&gt;=1.35,H119&lt;9.349,D119&gt;=1.15,D119&lt;1.75,F119&gt;=1.5),4.6,IF(AND(D119&gt;=1.35,A119&lt;6.15,H119&gt;=9.349,D119&gt;=1.15,D119&lt;1.75,F119&gt;=1.5),4.54,IF(AND(H119&lt;10.927,A119&gt;=6.15,H119&gt;=9.349,D119&gt;=1.15,D119&lt;1.75,F119&gt;=1.5),4.3,IF(AND(G119&lt;0.512,D119&gt;=2.05,A119&lt;7.05,G119&lt;0.869,D119&gt;=1.75,F119&gt;=1.5),5.533,IF(AND(G119&gt;=0.512,D119&gt;=2.05,A119&lt;7.05,G119&lt;0.869,D119&gt;=1.75,F119&gt;=1.5),5.88,IF(AND(H119&lt;11.551,B119&lt;3.3,A119&gt;=7.05,G119&lt;0.869,D119&gt;=1.75,F119&gt;=1.5),6.3,IF(AND(G119&lt;0.227,G119&lt;0.265,H119&gt;=11.218,A119&gt;=4.35,A119&lt;5.05,D119&lt;0.35,F119&lt;1.5),1.4,IF(AND(G119&gt;=0.227,G119&lt;0.265,H119&gt;=11.218,A119&gt;=4.35,A119&lt;5.05,D119&lt;0.35,F119&lt;1.5),1.26,IF(AND(H119&lt;11.031,A119&lt;5.4,G119&lt;0.585,H119&gt;=6.089,A119&gt;=5.05,D119&lt;0.35,F119&lt;1.5),1.5,IF(AND(H119&gt;=11.031,A119&lt;5.4,G119&lt;0.585,H119&gt;=6.089,A119&gt;=5.05,D119&lt;0.35,F119&lt;1.5),1.4,IF(AND(A119&lt;5.45,B119&lt;2.9,D119&gt;=1.35,H119&lt;9.349,D119&gt;=1.15,D119&lt;1.75,F119&gt;=1.5),4.5,IF(AND(A119&lt;5.9,D119&lt;1.35,A119&lt;6.15,H119&gt;=9.349,D119&gt;=1.15,D119&lt;1.75,F119&gt;=1.5),4.2,IF(AND(A119&gt;=5.9,D119&lt;1.35,A119&lt;6.15,H119&gt;=9.349,D119&gt;=1.15,D119&lt;1.75,F119&gt;=1.5),4,IF(AND(A119&gt;=6.75,H119&gt;=10.927,A119&gt;=6.15,H119&gt;=9.349,D119&gt;=1.15,D119&lt;1.75,F119&gt;=1.5),4.767,IF(AND(B119&lt;2.9,H119&gt;=11.551,B119&lt;3.3,A119&gt;=7.05,G119&lt;0.869,D119&gt;=1.75,F119&gt;=1.5),6.7,IF(AND(B119&gt;=2.9,H119&gt;=11.551,B119&lt;3.3,A119&gt;=7.05,G119&lt;0.869,D119&gt;=1.75,F119&gt;=1.5),6.6,IF(AND(B119&lt;2.45,A119&gt;=5.45,B119&lt;2.9,D119&gt;=1.35,H119&lt;9.349,D119&gt;=1.15,D119&lt;1.75,F119&gt;=1.5),5,IF(AND(B119&gt;=2.45,A119&gt;=5.45,B119&lt;2.9,D119&gt;=1.35,H119&lt;9.349,D119&gt;=1.15,D119&lt;1.75,F119&gt;=1.5),5.1,IF(AND(H119&lt;11.166,A119&lt;6.75,H119&gt;=10.927,A119&gt;=6.15,H119&gt;=9.349,D119&gt;=1.15,D119&lt;1.75,F119&gt;=1.5),4.9,IF(AND(G119&lt;0.228,H119&gt;=11.166,A119&lt;6.75,H119&gt;=10.927,A119&gt;=6.15,H119&gt;=9.349,D119&gt;=1.15,D119&lt;1.75,F119&gt;=1.5),4.7,IF(AND(H119&lt;13.531,G119&gt;=0.228,H119&gt;=11.166,A119&lt;6.75,H119&gt;=10.927,A119&gt;=6.15,H119&gt;=9.349,D119&gt;=1.15,D119&lt;1.75,F119&gt;=1.5),4.4,IF(AND(H119&gt;=13.531,G119&gt;=0.228,H119&gt;=11.166,A119&lt;6.75,H119&gt;=10.927,A119&gt;=6.15,H119&gt;=9.349,D119&gt;=1.15,D119&lt;1.75,F119&gt;=1.5),4.6,"shouldnthappen")))))))))))))))))))))))))))))))))))))))</f>
        <v>4.9</v>
      </c>
      <c r="AR119" s="1" t="n">
        <f aca="false">IF(AND(G119&gt;=0.93,B119&lt;3.65,F119&lt;1.5),1.7,IF(AND(H119&lt;6.542,B119&gt;=3.65,F119&lt;1.5),1.767,IF(AND(A119&gt;=7.05,D119&gt;=1.55,F119&gt;=1.5),6.3,IF(AND(G119&lt;0.123,H119&gt;=6.542,B119&gt;=3.65,F119&lt;1.5),1.367,IF(AND(A119&lt;5.15,A119&lt;5.65,D119&lt;1.55,F119&gt;=1.5),3.15,IF(AND(A119&lt;4.8,G119&gt;=0.447,G119&lt;0.93,B119&lt;3.65,F119&lt;1.5),1.24,IF(AND(A119&gt;=4.8,G119&gt;=0.447,G119&lt;0.93,B119&lt;3.65,F119&lt;1.5),1.4,IF(AND(G119&lt;0.151,G119&gt;=0.123,H119&gt;=6.542,B119&gt;=3.65,F119&lt;1.5),1.7,IF(AND(G119&gt;=0.151,G119&gt;=0.123,H119&gt;=6.542,B119&gt;=3.65,F119&lt;1.5),1.5,IF(AND(D119&gt;=1.45,A119&gt;=5.15,A119&lt;5.65,D119&lt;1.55,F119&gt;=1.5),4.5,IF(AND(B119&lt;2.65,D119&gt;=1.35,A119&gt;=5.65,D119&lt;1.55,F119&gt;=1.5),4.9,IF(AND(G119&lt;0.527,F119&lt;2.5,A119&lt;7.05,D119&gt;=1.55,F119&gt;=1.5),5.075,IF(AND(G119&gt;=0.527,F119&lt;2.5,A119&lt;7.05,D119&gt;=1.55,F119&gt;=1.5),4.7,IF(AND(A119&lt;4.65,G119&lt;0.265,G119&lt;0.447,G119&lt;0.93,B119&lt;3.65,F119&lt;1.5),1.42,IF(AND(G119&lt;0.3,G119&gt;=0.265,G119&lt;0.447,G119&lt;0.93,B119&lt;3.65,F119&lt;1.5),1.6,IF(AND(G119&gt;=0.3,G119&gt;=0.265,G119&lt;0.447,G119&lt;0.93,B119&lt;3.65,F119&lt;1.5),1.4,IF(AND(G119&lt;0.356,D119&lt;1.45,A119&gt;=5.15,A119&lt;5.65,D119&lt;1.55,F119&gt;=1.5),4.125,IF(AND(D119&lt;1.1,A119&lt;6.2,D119&lt;1.35,A119&gt;=5.65,D119&lt;1.55,F119&gt;=1.5),4.1,IF(AND(D119&gt;=1.1,A119&lt;6.2,D119&lt;1.35,A119&gt;=5.65,D119&lt;1.55,F119&gt;=1.5),4.175,IF(AND(H119&gt;=13.433,A119&gt;=6.2,D119&lt;1.35,A119&gt;=5.65,D119&lt;1.55,F119&gt;=1.5),4.6,IF(AND(G119&lt;0.437,B119&gt;=2.65,D119&gt;=1.35,A119&gt;=5.65,D119&lt;1.55,F119&gt;=1.5),4.625,IF(AND(G119&gt;=0.437,B119&gt;=2.65,D119&gt;=1.35,A119&gt;=5.65,D119&lt;1.55,F119&gt;=1.5),4.75,IF(AND(B119&gt;=3.15,H119&lt;11.146,F119&gt;=2.5,A119&lt;7.05,D119&gt;=1.55,F119&gt;=1.5),5.667,IF(AND(B119&lt;2.65,H119&gt;=11.146,F119&gt;=2.5,A119&lt;7.05,D119&gt;=1.55,F119&gt;=1.5),5.8,IF(AND(B119&lt;3.3,A119&gt;=4.65,G119&lt;0.265,G119&lt;0.447,G119&lt;0.93,B119&lt;3.65,F119&lt;1.5),1.32,IF(AND(B119&gt;=3.3,A119&gt;=4.65,G119&lt;0.265,G119&lt;0.447,G119&lt;0.93,B119&lt;3.65,F119&lt;1.5),1.425,IF(AND(B119&lt;2.8,G119&gt;=0.356,D119&lt;1.45,A119&gt;=5.15,A119&lt;5.65,D119&lt;1.55,F119&gt;=1.5),3.86,IF(AND(B119&gt;=2.8,G119&gt;=0.356,D119&lt;1.45,A119&gt;=5.15,A119&lt;5.65,D119&lt;1.55,F119&gt;=1.5),3.6,IF(AND(B119&lt;2.6,H119&lt;13.433,A119&gt;=6.2,D119&lt;1.35,A119&gt;=5.65,D119&lt;1.55,F119&gt;=1.5),4.4,IF(AND(B119&gt;=2.6,H119&lt;13.433,A119&gt;=6.2,D119&lt;1.35,A119&gt;=5.65,D119&lt;1.55,F119&gt;=1.5),4.3,IF(AND(G119&lt;0.151,B119&lt;3.15,H119&lt;11.146,F119&gt;=2.5,A119&lt;7.05,D119&gt;=1.55,F119&gt;=1.5),5.5,IF(AND(H119&lt;15.52,B119&gt;=2.65,H119&gt;=11.146,F119&gt;=2.5,A119&lt;7.05,D119&gt;=1.55,F119&gt;=1.5),5.4,IF(AND(H119&gt;=15.52,B119&gt;=2.65,H119&gt;=11.146,F119&gt;=2.5,A119&lt;7.05,D119&gt;=1.55,F119&gt;=1.5),5.733,IF(AND(H119&lt;10.74,G119&gt;=0.151,B119&lt;3.15,H119&lt;11.146,F119&gt;=2.5,A119&lt;7.05,D119&gt;=1.55,F119&gt;=1.5),5.12,IF(AND(H119&gt;=10.74,G119&gt;=0.151,B119&lt;3.15,H119&lt;11.146,F119&gt;=2.5,A119&lt;7.05,D119&gt;=1.55,F119&gt;=1.5),4.9,"shouldnthappen")))))))))))))))))))))))))))))))))))</f>
        <v>5.5</v>
      </c>
      <c r="AS119" s="1" t="n">
        <f aca="false">IF(AND(F119&gt;=1.5,A119&lt;5.55),4.18,IF(AND(F119&gt;=2.5,B119&lt;2.75,A119&gt;=5.55),5.38,IF(AND(G119&gt;=0.587,B119&lt;3.75,F119&lt;1.5,A119&lt;5.55),1.48,IF(AND(H119&lt;6.51,B119&gt;=3.75,F119&lt;1.5,A119&lt;5.55),1.9,IF(AND(H119&gt;=6.51,B119&gt;=3.75,F119&lt;1.5,A119&lt;5.55),1.425,IF(AND(G119&gt;=0.868,F119&lt;2.5,B119&lt;2.75,A119&gt;=5.55),4.65,IF(AND(F119&lt;1.5,D119&lt;1.55,B119&gt;=2.75,A119&gt;=5.55),1.7,IF(AND(G119&gt;=0.857,D119&gt;=1.55,B119&gt;=2.75,A119&gt;=5.55),5.033,IF(AND(G119&gt;=0.518,G119&lt;0.587,B119&lt;3.75,F119&lt;1.5,A119&lt;5.55),1,IF(AND(D119&lt;1.05,G119&lt;0.868,F119&lt;2.5,B119&lt;2.75,A119&gt;=5.55),3.5,IF(AND(G119&lt;0.404,D119&gt;=1.05,G119&lt;0.868,F119&lt;2.5,B119&lt;2.75,A119&gt;=5.55),4.2,IF(AND(G119&gt;=0.404,D119&gt;=1.05,G119&lt;0.868,F119&lt;2.5,B119&lt;2.75,A119&gt;=5.55),3.94,IF(AND(F119&lt;2.5,B119&lt;2.95,F119&gt;=1.5,D119&lt;1.55,B119&gt;=2.75,A119&gt;=5.55),4.68,IF(AND(F119&gt;=2.5,B119&lt;2.95,F119&gt;=1.5,D119&lt;1.55,B119&gt;=2.75,A119&gt;=5.55),5.1,IF(AND(H119&lt;10.883,B119&gt;=2.95,F119&gt;=1.5,D119&lt;1.55,B119&gt;=2.75,A119&gt;=5.55),4.15,IF(AND(H119&gt;=10.883,B119&gt;=2.95,F119&gt;=1.5,D119&lt;1.55,B119&gt;=2.75,A119&gt;=5.55),4.5,IF(AND(H119&gt;=14.1,D119&lt;2.05,G119&lt;0.857,D119&gt;=1.55,B119&gt;=2.75,A119&gt;=5.55),6.6,IF(AND(G119&lt;0.063,B119&lt;3.15,G119&lt;0.518,G119&lt;0.587,B119&lt;3.75,F119&lt;1.5,A119&lt;5.55),1.4,IF(AND(G119&gt;=0.063,B119&lt;3.15,G119&lt;0.518,G119&lt;0.587,B119&lt;3.75,F119&lt;1.5,A119&lt;5.55),1.5,IF(AND(H119&gt;=10.563,B119&gt;=3.15,G119&lt;0.518,G119&lt;0.587,B119&lt;3.75,F119&lt;1.5,A119&lt;5.55),1.325,IF(AND(B119&lt;2.95,H119&lt;14.1,D119&lt;2.05,G119&lt;0.857,D119&gt;=1.55,B119&gt;=2.75,A119&gt;=5.55),6.125,IF(AND(A119&lt;6.65,G119&lt;0.364,D119&gt;=2.05,G119&lt;0.857,D119&gt;=1.55,B119&gt;=2.75,A119&gt;=5.55),5.45,IF(AND(G119&gt;=0.774,G119&gt;=0.364,D119&gt;=2.05,G119&lt;0.857,D119&gt;=1.55,B119&gt;=2.75,A119&gt;=5.55),5.4,IF(AND(H119&gt;=9.279,H119&lt;10.563,B119&gt;=3.15,G119&lt;0.518,G119&lt;0.587,B119&lt;3.75,F119&lt;1.5,A119&lt;5.55),1.475,IF(AND(D119&lt;1.65,B119&gt;=2.95,H119&lt;14.1,D119&lt;2.05,G119&lt;0.857,D119&gt;=1.55,B119&gt;=2.75,A119&gt;=5.55),5.8,IF(AND(B119&lt;3.15,A119&gt;=6.65,G119&lt;0.364,D119&gt;=2.05,G119&lt;0.857,D119&gt;=1.55,B119&gt;=2.75,A119&gt;=5.55),5.3,IF(AND(B119&gt;=3.15,A119&gt;=6.65,G119&lt;0.364,D119&gt;=2.05,G119&lt;0.857,D119&gt;=1.55,B119&gt;=2.75,A119&gt;=5.55),5.7,IF(AND(A119&gt;=6.75,G119&lt;0.774,G119&gt;=0.364,D119&gt;=2.05,G119&lt;0.857,D119&gt;=1.55,B119&gt;=2.75,A119&gt;=5.55),5.9,IF(AND(G119&lt;0.417,H119&lt;9.279,H119&lt;10.563,B119&gt;=3.15,G119&lt;0.518,G119&lt;0.587,B119&lt;3.75,F119&lt;1.5,A119&lt;5.55),1.4,IF(AND(G119&gt;=0.417,H119&lt;9.279,H119&lt;10.563,B119&gt;=3.15,G119&lt;0.518,G119&lt;0.587,B119&lt;3.75,F119&lt;1.5,A119&lt;5.55),1.3,IF(AND(A119&lt;6.3,D119&gt;=1.65,B119&gt;=2.95,H119&lt;14.1,D119&lt;2.05,G119&lt;0.857,D119&gt;=1.55,B119&gt;=2.75,A119&gt;=5.55),4.9,IF(AND(A119&gt;=6.3,D119&gt;=1.65,B119&gt;=2.95,H119&lt;14.1,D119&lt;2.05,G119&lt;0.857,D119&gt;=1.55,B119&gt;=2.75,A119&gt;=5.55),5.3,IF(AND(G119&gt;=0.657,A119&lt;6.75,G119&lt;0.774,G119&gt;=0.364,D119&gt;=2.05,G119&lt;0.857,D119&gt;=1.55,B119&gt;=2.75,A119&gt;=5.55),6,IF(AND(B119&lt;3.2,G119&lt;0.657,A119&lt;6.75,G119&lt;0.774,G119&gt;=0.364,D119&gt;=2.05,G119&lt;0.857,D119&gt;=1.55,B119&gt;=2.75,A119&gt;=5.55),5.6,IF(AND(B119&gt;=3.2,G119&lt;0.657,A119&lt;6.75,G119&lt;0.774,G119&gt;=0.364,D119&gt;=2.05,G119&lt;0.857,D119&gt;=1.55,B119&gt;=2.75,A119&gt;=5.55),5.65,"shouldnthappen")))))))))))))))))))))))))))))))))))</f>
        <v>5.3</v>
      </c>
      <c r="AT119" s="1" t="n">
        <f aca="false">IF(AND(H119&gt;=16.284,A119&gt;=5.55),6.533,IF(AND(G119&gt;=0.52,A119&lt;4.85,A119&lt;5.55),1.05,IF(AND(G119&lt;0.227,G119&lt;0.52,A119&lt;4.85,A119&lt;5.55),1.4,IF(AND(G119&gt;=0.227,G119&lt;0.52,A119&lt;4.85,A119&lt;5.55),1.3,IF(AND(D119&gt;=0.45,F119&lt;1.5,A119&gt;=4.85,A119&lt;5.55),1.667,IF(AND(B119&gt;=2.75,F119&gt;=1.5,A119&gt;=4.85,A119&lt;5.55),4.5,IF(AND(F119&lt;2.5,B119&gt;=3.15,H119&lt;16.284,A119&gt;=5.55),4.7,IF(AND(G119&gt;=0.934,D119&lt;0.45,F119&lt;1.5,A119&gt;=4.85,A119&lt;5.55),1.7,IF(AND(D119&gt;=1.2,B119&lt;2.75,F119&gt;=1.5,A119&gt;=4.85,A119&lt;5.55),4.25,IF(AND(G119&gt;=0.774,F119&gt;=2.5,B119&gt;=3.15,H119&lt;16.284,A119&gt;=5.55),5.4,IF(AND(B119&lt;3.1,G119&lt;0.934,D119&lt;0.45,F119&lt;1.5,A119&gt;=4.85,A119&lt;5.55),1.6,IF(AND(D119&lt;1.05,D119&lt;1.2,B119&lt;2.75,F119&gt;=1.5,A119&gt;=4.85,A119&lt;5.55),3.433,IF(AND(D119&gt;=1.05,D119&lt;1.2,B119&lt;2.75,F119&gt;=1.5,A119&gt;=4.85,A119&lt;5.55),3.267,IF(AND(H119&lt;8.486,D119&lt;1.35,F119&lt;2.5,B119&lt;3.15,H119&lt;16.284,A119&gt;=5.55),3.85,IF(AND(D119&gt;=1.55,D119&gt;=1.35,F119&lt;2.5,B119&lt;3.15,H119&lt;16.284,A119&gt;=5.55),5.1,IF(AND(H119&lt;10.464,A119&lt;6.35,F119&gt;=2.5,B119&lt;3.15,H119&lt;16.284,A119&gt;=5.55),5.08,IF(AND(H119&gt;=10.464,A119&lt;6.35,F119&gt;=2.5,B119&lt;3.15,H119&lt;16.284,A119&gt;=5.55),4.9,IF(AND(D119&lt;1.85,A119&gt;=6.35,F119&gt;=2.5,B119&lt;3.15,H119&lt;16.284,A119&gt;=5.55),5.8,IF(AND(H119&gt;=10.393,G119&lt;0.774,F119&gt;=2.5,B119&gt;=3.15,H119&lt;16.284,A119&gt;=5.55),5.425,IF(AND(B119&lt;2.6,H119&gt;=8.486,D119&lt;1.35,F119&lt;2.5,B119&lt;3.15,H119&lt;16.284,A119&gt;=5.55),3.9,IF(AND(G119&gt;=0.567,D119&lt;1.55,D119&gt;=1.35,F119&lt;2.5,B119&lt;3.15,H119&lt;16.284,A119&gt;=5.55),4.4,IF(AND(B119&lt;3.25,H119&lt;10.393,G119&lt;0.774,F119&gt;=2.5,B119&gt;=3.15,H119&lt;16.284,A119&gt;=5.55),5.7,IF(AND(B119&gt;=3.25,H119&lt;10.393,G119&lt;0.774,F119&gt;=2.5,B119&gt;=3.15,H119&lt;16.284,A119&gt;=5.55),5.98,IF(AND(G119&lt;0.079,G119&lt;0.338,B119&gt;=3.1,G119&lt;0.934,D119&lt;0.45,F119&lt;1.5,A119&gt;=4.85,A119&lt;5.55),1.425,IF(AND(B119&lt;3.35,G119&gt;=0.338,B119&gt;=3.1,G119&lt;0.934,D119&lt;0.45,F119&lt;1.5,A119&gt;=4.85,A119&lt;5.55),1.4,IF(AND(G119&lt;0.404,B119&gt;=2.6,H119&gt;=8.486,D119&lt;1.35,F119&lt;2.5,B119&lt;3.15,H119&lt;16.284,A119&gt;=5.55),4.3,IF(AND(G119&gt;=0.404,B119&gt;=2.6,H119&gt;=8.486,D119&lt;1.35,F119&lt;2.5,B119&lt;3.15,H119&lt;16.284,A119&gt;=5.55),4.025,IF(AND(B119&gt;=3.05,G119&lt;0.567,D119&lt;1.55,D119&gt;=1.35,F119&lt;2.5,B119&lt;3.15,H119&lt;16.284,A119&gt;=5.55),4.7,IF(AND(A119&lt;6.45,H119&lt;10.667,D119&gt;=1.85,A119&gt;=6.35,F119&gt;=2.5,B119&lt;3.15,H119&lt;16.284,A119&gt;=5.55),5.3,IF(AND(A119&gt;=6.45,H119&lt;10.667,D119&gt;=1.85,A119&gt;=6.35,F119&gt;=2.5,B119&lt;3.15,H119&lt;16.284,A119&gt;=5.55),5.167,IF(AND(B119&lt;2.95,H119&gt;=10.667,D119&gt;=1.85,A119&gt;=6.35,F119&gt;=2.5,B119&lt;3.15,H119&lt;16.284,A119&gt;=5.55),5.6,IF(AND(B119&gt;=2.95,H119&gt;=10.667,D119&gt;=1.85,A119&gt;=6.35,F119&gt;=2.5,B119&lt;3.15,H119&lt;16.284,A119&gt;=5.55),5.5,IF(AND(H119&lt;10.325,G119&gt;=0.079,G119&lt;0.338,B119&gt;=3.1,G119&lt;0.934,D119&lt;0.45,F119&lt;1.5,A119&gt;=4.85,A119&lt;5.55),1.5,IF(AND(G119&lt;0.385,B119&gt;=3.35,G119&gt;=0.338,B119&gt;=3.1,G119&lt;0.934,D119&lt;0.45,F119&lt;1.5,A119&gt;=4.85,A119&lt;5.55),1.5,IF(AND(G119&gt;=0.385,B119&gt;=3.35,G119&gt;=0.338,B119&gt;=3.1,G119&lt;0.934,D119&lt;0.45,F119&lt;1.5,A119&gt;=4.85,A119&lt;5.55),1.42,IF(AND(B119&lt;2.5,B119&lt;3.05,G119&lt;0.567,D119&lt;1.55,D119&gt;=1.35,F119&lt;2.5,B119&lt;3.15,H119&lt;16.284,A119&gt;=5.55),4.5,IF(AND(B119&gt;=2.5,B119&lt;3.05,G119&lt;0.567,D119&lt;1.55,D119&gt;=1.35,F119&lt;2.5,B119&lt;3.15,H119&lt;16.284,A119&gt;=5.55),4.56,IF(AND(H119&lt;12.506,H119&gt;=10.325,G119&gt;=0.079,G119&lt;0.338,B119&gt;=3.1,G119&lt;0.934,D119&lt;0.45,F119&lt;1.5,A119&gt;=4.85,A119&lt;5.55),1.2,IF(AND(H119&gt;=12.506,H119&gt;=10.325,G119&gt;=0.079,G119&lt;0.338,B119&gt;=3.1,G119&lt;0.934,D119&lt;0.45,F119&lt;1.5,A119&gt;=4.85,A119&lt;5.55),1.3,"shouldnthappen")))))))))))))))))))))))))))))))))))))))</f>
        <v>5.8</v>
      </c>
      <c r="AU119" s="1" t="n">
        <f aca="false">IF(AND(G119&gt;=0.52,B119&lt;3.05,F119&lt;1.5),1.1,IF(AND(G119&lt;0.35,G119&lt;0.52,B119&lt;3.05,F119&lt;1.5),1.4,IF(AND(G119&gt;=0.35,G119&lt;0.52,B119&lt;3.05,F119&lt;1.5),1.3,IF(AND(G119&gt;=0.227,G119&lt;0.347,B119&gt;=3.05,F119&lt;1.5),1.32,IF(AND(H119&lt;6.417,G119&gt;=0.347,B119&gt;=3.05,F119&lt;1.5),1.7,IF(AND(A119&gt;=7.25,A119&gt;=6.6,F119&gt;=2.5,F119&gt;=1.5),6.35,IF(AND(G119&lt;0.11,G119&lt;0.227,G119&lt;0.347,B119&gt;=3.05,F119&lt;1.5),1.333,IF(AND(H119&lt;9.441,H119&gt;=6.417,G119&gt;=0.347,B119&gt;=3.05,F119&lt;1.5),1.425,IF(AND(B119&lt;2.75,G119&lt;0.451,H119&lt;10.266,F119&lt;2.5,F119&gt;=1.5),4,IF(AND(B119&gt;=2.75,G119&lt;0.451,H119&lt;10.266,F119&lt;2.5,F119&gt;=1.5),4.433,IF(AND(G119&gt;=0.865,G119&gt;=0.451,H119&lt;10.266,F119&lt;2.5,F119&gt;=1.5),4.2,IF(AND(B119&lt;2.45,H119&lt;13.665,H119&gt;=10.266,F119&lt;2.5,F119&gt;=1.5),3.7,IF(AND(G119&lt;0.302,H119&gt;=13.665,H119&gt;=10.266,F119&lt;2.5,F119&gt;=1.5),5,IF(AND(B119&lt;2.9,A119&lt;6.1,A119&lt;6.6,F119&gt;=2.5,F119&gt;=1.5),5.06,IF(AND(B119&gt;=2.9,A119&lt;6.1,A119&lt;6.6,F119&gt;=2.5,F119&gt;=1.5),4.8,IF(AND(B119&lt;3.05,A119&gt;=6.1,A119&lt;6.6,F119&gt;=2.5,F119&gt;=1.5),5.6,IF(AND(B119&gt;=3.05,A119&gt;=6.1,A119&lt;6.6,F119&gt;=2.5,F119&gt;=1.5),5.267,IF(AND(H119&gt;=14.564,A119&lt;7.25,A119&gt;=6.6,F119&gt;=2.5,F119&gt;=1.5),5.6,IF(AND(H119&gt;=14.309,G119&gt;=0.11,G119&lt;0.227,G119&lt;0.347,B119&gt;=3.05,F119&lt;1.5),1.7,IF(AND(D119&lt;0.4,H119&gt;=9.441,H119&gt;=6.417,G119&gt;=0.347,B119&gt;=3.05,F119&lt;1.5),1.5,IF(AND(D119&gt;=0.4,H119&gt;=9.441,H119&gt;=6.417,G119&gt;=0.347,B119&gt;=3.05,F119&lt;1.5),1.633,IF(AND(A119&lt;5.35,G119&lt;0.865,G119&gt;=0.451,H119&lt;10.266,F119&lt;2.5,F119&gt;=1.5),3.15,IF(AND(D119&lt;1.45,G119&gt;=0.302,H119&gt;=13.665,H119&gt;=10.266,F119&lt;2.5,F119&gt;=1.5),4.74,IF(AND(D119&gt;=1.45,G119&gt;=0.302,H119&gt;=13.665,H119&gt;=10.266,F119&lt;2.5,F119&gt;=1.5),4.567,IF(AND(H119&lt;8.836,H119&lt;14.564,A119&lt;7.25,A119&gt;=6.6,F119&gt;=2.5,F119&gt;=1.5),5.7,IF(AND(H119&gt;=8.836,H119&lt;14.564,A119&lt;7.25,A119&gt;=6.6,F119&gt;=2.5,F119&gt;=1.5),5.9,IF(AND(H119&lt;11.53,H119&lt;14.309,G119&gt;=0.11,G119&lt;0.227,G119&lt;0.347,B119&gt;=3.05,F119&lt;1.5),1.5,IF(AND(H119&gt;=11.53,H119&lt;14.309,G119&gt;=0.11,G119&lt;0.227,G119&lt;0.347,B119&gt;=3.05,F119&lt;1.5),1.467,IF(AND(H119&lt;9.386,A119&gt;=5.35,G119&lt;0.865,G119&gt;=0.451,H119&lt;10.266,F119&lt;2.5,F119&gt;=1.5),3.56,IF(AND(H119&gt;=9.386,A119&gt;=5.35,G119&lt;0.865,G119&gt;=0.451,H119&lt;10.266,F119&lt;2.5,F119&gt;=1.5),4.2,IF(AND(H119&lt;11.036,D119&lt;1.45,B119&gt;=2.45,H119&lt;13.665,H119&gt;=10.266,F119&lt;2.5,F119&gt;=1.5),4.45,IF(AND(H119&gt;=11.036,D119&lt;1.45,B119&gt;=2.45,H119&lt;13.665,H119&gt;=10.266,F119&lt;2.5,F119&gt;=1.5),4.1,IF(AND(G119&gt;=0.585,D119&gt;=1.45,B119&gt;=2.45,H119&lt;13.665,H119&gt;=10.266,F119&lt;2.5,F119&gt;=1.5),4.9,IF(AND(H119&lt;11.743,G119&lt;0.585,D119&gt;=1.45,B119&gt;=2.45,H119&lt;13.665,H119&gt;=10.266,F119&lt;2.5,F119&gt;=1.5),4.7,IF(AND(H119&gt;=11.743,G119&lt;0.585,D119&gt;=1.45,B119&gt;=2.45,H119&lt;13.665,H119&gt;=10.266,F119&lt;2.5,F119&gt;=1.5),4.5,"shouldnthappen")))))))))))))))))))))))))))))))))))</f>
        <v>5.6</v>
      </c>
      <c r="AV119" s="1" t="n">
        <f aca="false">IF(AND(G119&gt;=0.356,F119&gt;=1.5,A119&lt;5.75),3.52,IF(AND(A119&lt;7.25,A119&gt;=7.1,A119&gt;=5.75),5.875,IF(AND(A119&gt;=7.25,A119&gt;=7.1,A119&gt;=5.75),6.5,IF(AND(D119&gt;=0.35,G119&gt;=0.586,F119&lt;1.5,A119&lt;5.75),1.8,IF(AND(D119&lt;1.4,G119&lt;0.356,F119&gt;=1.5,A119&lt;5.75),4.2,IF(AND(D119&gt;=1.4,G119&lt;0.356,F119&gt;=1.5,A119&lt;5.75),4.5,IF(AND(H119&gt;=11.218,A119&lt;5.05,G119&lt;0.586,F119&lt;1.5,A119&lt;5.75),1.225,IF(AND(G119&gt;=0.253,A119&gt;=5.05,G119&lt;0.586,F119&lt;1.5,A119&lt;5.75),1.3,IF(AND(B119&gt;=3.75,D119&lt;0.35,G119&gt;=0.586,F119&lt;1.5,A119&lt;5.75),1.567,IF(AND(B119&lt;2.85,D119&lt;1.35,D119&lt;1.65,A119&lt;7.1,A119&gt;=5.75),4.26,IF(AND(B119&gt;=2.85,D119&lt;1.35,D119&lt;1.65,A119&lt;7.1,A119&gt;=5.75),4.45,IF(AND(A119&lt;6.05,H119&lt;12.921,D119&gt;=1.65,A119&lt;7.1,A119&gt;=5.75),5.1,IF(AND(H119&gt;=15.338,H119&gt;=12.921,D119&gt;=1.65,A119&lt;7.1,A119&gt;=5.75),5.55,IF(AND(G119&lt;0.418,H119&lt;11.218,A119&lt;5.05,G119&lt;0.586,F119&lt;1.5,A119&lt;5.75),1.42,IF(AND(G119&gt;=0.418,H119&lt;11.218,A119&lt;5.05,G119&lt;0.586,F119&lt;1.5,A119&lt;5.75),1.3,IF(AND(H119&gt;=13.321,G119&lt;0.253,A119&gt;=5.05,G119&lt;0.586,F119&lt;1.5,A119&lt;5.75),1.7,IF(AND(H119&lt;6.089,B119&lt;3.75,D119&lt;0.35,G119&gt;=0.586,F119&lt;1.5,A119&lt;5.75),1.7,IF(AND(H119&gt;=6.089,B119&lt;3.75,D119&lt;0.35,G119&gt;=0.586,F119&lt;1.5,A119&lt;5.75),1.5,IF(AND(B119&lt;2.9,D119&lt;1.45,D119&gt;=1.35,D119&lt;1.65,A119&lt;7.1,A119&gt;=5.75),4.8,IF(AND(B119&gt;=2.9,D119&lt;1.45,D119&gt;=1.35,D119&lt;1.65,A119&lt;7.1,A119&gt;=5.75),4.475,IF(AND(B119&lt;2.5,D119&gt;=1.45,D119&gt;=1.35,D119&lt;1.65,A119&lt;7.1,A119&gt;=5.75),4.5,IF(AND(H119&lt;8.884,A119&gt;=6.05,H119&lt;12.921,D119&gt;=1.65,A119&lt;7.1,A119&gt;=5.75),5.4,IF(AND(A119&lt;6.3,H119&lt;15.338,H119&gt;=12.921,D119&gt;=1.65,A119&lt;7.1,A119&gt;=5.75),4.967,IF(AND(A119&gt;=6.3,H119&lt;15.338,H119&gt;=12.921,D119&gt;=1.65,A119&lt;7.1,A119&gt;=5.75),5.133,IF(AND(H119&lt;10.826,H119&lt;13.321,G119&lt;0.253,A119&gt;=5.05,G119&lt;0.586,F119&lt;1.5,A119&lt;5.75),1.5,IF(AND(H119&gt;=10.826,H119&lt;13.321,G119&lt;0.253,A119&gt;=5.05,G119&lt;0.586,F119&lt;1.5,A119&lt;5.75),1.4,IF(AND(H119&lt;7.47,B119&gt;=2.5,D119&gt;=1.45,D119&gt;=1.35,D119&lt;1.65,A119&lt;7.1,A119&gt;=5.75),5.1,IF(AND(H119&gt;=7.47,B119&gt;=2.5,D119&gt;=1.45,D119&gt;=1.35,D119&lt;1.65,A119&lt;7.1,A119&gt;=5.75),4.725,IF(AND(H119&lt;9.637,H119&gt;=8.884,A119&gt;=6.05,H119&lt;12.921,D119&gt;=1.65,A119&lt;7.1,A119&gt;=5.75),5.9,IF(AND(B119&lt;2.6,H119&gt;=9.637,H119&gt;=8.884,A119&gt;=6.05,H119&lt;12.921,D119&gt;=1.65,A119&lt;7.1,A119&gt;=5.75),5.8,IF(AND(B119&lt;2.75,B119&gt;=2.6,H119&gt;=9.637,H119&gt;=8.884,A119&gt;=6.05,H119&lt;12.921,D119&gt;=1.65,A119&lt;7.1,A119&gt;=5.75),5.3,IF(AND(D119&lt;2.25,B119&gt;=2.75,B119&gt;=2.6,H119&gt;=9.637,H119&gt;=8.884,A119&gt;=6.05,H119&lt;12.921,D119&gt;=1.65,A119&lt;7.1,A119&gt;=5.75),5.6,IF(AND(D119&gt;=2.25,B119&gt;=2.75,B119&gt;=2.6,H119&gt;=9.637,H119&gt;=8.884,A119&gt;=6.05,H119&lt;12.921,D119&gt;=1.65,A119&lt;7.1,A119&gt;=5.75),5.5,"shouldnthappen")))))))))))))))))))))))))))))))))</f>
        <v>5.9</v>
      </c>
      <c r="AW119" s="1" t="n">
        <f aca="false">IF(AND(G119&gt;=0.905,F119&lt;1.5),1.767,IF(AND(H119&gt;=16.674,F119&gt;=1.5),6.55,IF(AND(A119&lt;4.35,H119&lt;14.344,G119&lt;0.905,F119&lt;1.5),1.1,IF(AND(B119&lt;3.65,H119&gt;=14.344,G119&lt;0.905,F119&lt;1.5),1.5,IF(AND(B119&gt;=3.65,H119&gt;=14.344,G119&lt;0.905,F119&lt;1.5),1.65,IF(AND(B119&lt;2.6,F119&gt;=2.5,H119&lt;16.674,F119&gt;=1.5),4.5,IF(AND(D119&gt;=0.45,A119&gt;=4.35,H119&lt;14.344,G119&lt;0.905,F119&lt;1.5),1.65,IF(AND(D119&lt;1.15,A119&lt;5.9,F119&lt;2.5,H119&lt;16.674,F119&gt;=1.5),3.56,IF(AND(B119&lt;2.75,A119&gt;=5.9,F119&lt;2.5,H119&lt;16.674,F119&gt;=1.5),5,IF(AND(H119&lt;13.531,B119&gt;=2.75,A119&gt;=5.9,F119&lt;2.5,H119&lt;16.674,F119&gt;=1.5),4.333,IF(AND(B119&lt;3.2,G119&gt;=0.669,B119&gt;=2.6,F119&gt;=2.5,H119&lt;16.674,F119&gt;=1.5),5.08,IF(AND(B119&gt;=3.2,G119&gt;=0.669,B119&gt;=2.6,F119&gt;=2.5,H119&lt;16.674,F119&gt;=1.5),5.4,IF(AND(B119&lt;3.15,A119&lt;5.05,D119&lt;0.45,A119&gt;=4.35,H119&lt;14.344,G119&lt;0.905,F119&lt;1.5),1.45,IF(AND(A119&gt;=5.55,A119&gt;=5.05,D119&lt;0.45,A119&gt;=4.35,H119&lt;14.344,G119&lt;0.905,F119&lt;1.5),1.5,IF(AND(A119&lt;5.55,A119&lt;5.65,D119&gt;=1.15,A119&lt;5.9,F119&lt;2.5,H119&lt;16.674,F119&gt;=1.5),3.95,IF(AND(A119&gt;=5.55,A119&lt;5.65,D119&gt;=1.15,A119&lt;5.9,F119&lt;2.5,H119&lt;16.674,F119&gt;=1.5),3.82,IF(AND(G119&lt;0.39,A119&gt;=5.65,D119&gt;=1.15,A119&lt;5.9,F119&lt;2.5,H119&lt;16.674,F119&gt;=1.5),4.35,IF(AND(G119&gt;=0.39,A119&gt;=5.65,D119&gt;=1.15,A119&lt;5.9,F119&lt;2.5,H119&lt;16.674,F119&gt;=1.5),3.95,IF(AND(G119&lt;0.466,H119&gt;=13.531,B119&gt;=2.75,A119&gt;=5.9,F119&lt;2.5,H119&lt;16.674,F119&gt;=1.5),4.8,IF(AND(G119&gt;=0.466,H119&gt;=13.531,B119&gt;=2.75,A119&gt;=5.9,F119&lt;2.5,H119&lt;16.674,F119&gt;=1.5),4.7,IF(AND(H119&lt;10.144,D119&lt;2.05,G119&lt;0.669,B119&gt;=2.6,F119&gt;=2.5,H119&lt;16.674,F119&gt;=1.5),5.3,IF(AND(H119&gt;=10.144,D119&lt;2.05,G119&lt;0.669,B119&gt;=2.6,F119&gt;=2.5,H119&lt;16.674,F119&gt;=1.5),5.133,IF(AND(D119&gt;=2.45,D119&gt;=2.05,G119&lt;0.669,B119&gt;=2.6,F119&gt;=2.5,H119&lt;16.674,F119&gt;=1.5),5.9,IF(AND(B119&lt;3.25,B119&gt;=3.15,A119&lt;5.05,D119&lt;0.45,A119&gt;=4.35,H119&lt;14.344,G119&lt;0.905,F119&lt;1.5),1.2,IF(AND(B119&gt;=3.25,B119&gt;=3.15,A119&lt;5.05,D119&lt;0.45,A119&gt;=4.35,H119&lt;14.344,G119&lt;0.905,F119&lt;1.5),1.36,IF(AND(B119&gt;=3.8,A119&lt;5.55,A119&gt;=5.05,D119&lt;0.45,A119&gt;=4.35,H119&lt;14.344,G119&lt;0.905,F119&lt;1.5),1.3,IF(AND(G119&lt;0.05,B119&lt;3.8,A119&lt;5.55,A119&gt;=5.05,D119&lt;0.45,A119&gt;=4.35,H119&lt;14.344,G119&lt;0.905,F119&lt;1.5),1.4,IF(AND(G119&lt;0.107,G119&lt;0.395,D119&lt;2.45,D119&gt;=2.05,G119&lt;0.669,B119&gt;=2.6,F119&gt;=2.5,H119&lt;16.674,F119&gt;=1.5),5.667,IF(AND(G119&lt;0.537,G119&gt;=0.395,D119&lt;2.45,D119&gt;=2.05,G119&lt;0.669,B119&gt;=2.6,F119&gt;=2.5,H119&lt;16.674,F119&gt;=1.5),5.6,IF(AND(G119&gt;=0.537,G119&gt;=0.395,D119&lt;2.45,D119&gt;=2.05,G119&lt;0.669,B119&gt;=2.6,F119&gt;=2.5,H119&lt;16.674,F119&gt;=1.5),5.775,IF(AND(B119&lt;3.6,G119&gt;=0.05,B119&lt;3.8,A119&lt;5.55,A119&gt;=5.05,D119&lt;0.45,A119&gt;=4.35,H119&lt;14.344,G119&lt;0.905,F119&lt;1.5),1.475,IF(AND(B119&gt;=3.6,G119&gt;=0.05,B119&lt;3.8,A119&lt;5.55,A119&gt;=5.05,D119&lt;0.45,A119&gt;=4.35,H119&lt;14.344,G119&lt;0.905,F119&lt;1.5),1.5,IF(AND(G119&lt;0.312,G119&gt;=0.107,G119&lt;0.395,D119&lt;2.45,D119&gt;=2.05,G119&lt;0.669,B119&gt;=2.6,F119&gt;=2.5,H119&lt;16.674,F119&gt;=1.5),5.18,IF(AND(G119&gt;=0.312,G119&gt;=0.107,G119&lt;0.395,D119&lt;2.45,D119&gt;=2.05,G119&lt;0.669,B119&gt;=2.6,F119&gt;=2.5,H119&lt;16.674,F119&gt;=1.5),5.4,"shouldnthappen"))))))))))))))))))))))))))))))))))</f>
        <v>5.3</v>
      </c>
      <c r="AX119" s="1" t="n">
        <f aca="false">IF(AND(D119&gt;=1.3,B119&gt;=3.45),6.25,IF(AND(B119&lt;2.75,A119&lt;5.25,B119&lt;3.45),3.9,IF(AND(D119&lt;0.25,D119&lt;1.3,B119&gt;=3.45),1.16,IF(AND(A119&gt;=5.05,B119&gt;=2.75,A119&lt;5.25,B119&lt;3.45),1.7,IF(AND(D119&lt;0.7,F119&lt;2.5,A119&gt;=5.25,B119&lt;3.45),1.5,IF(AND(H119&gt;=16.284,F119&gt;=2.5,A119&gt;=5.25,B119&lt;3.45),6.6,IF(AND(G119&lt;0.123,D119&gt;=0.25,D119&lt;1.3,B119&gt;=3.45),1.3,IF(AND(A119&lt;4.5,A119&lt;5.05,B119&gt;=2.75,A119&lt;5.25,B119&lt;3.45),1.3,IF(AND(A119&lt;5.05,G119&gt;=0.123,D119&gt;=0.25,D119&lt;1.3,B119&gt;=3.45),1.6,IF(AND(B119&lt;3.15,A119&gt;=4.5,A119&lt;5.05,B119&gt;=2.75,A119&lt;5.25,B119&lt;3.45),1.54,IF(AND(B119&gt;=3.15,A119&gt;=4.5,A119&lt;5.05,B119&gt;=2.75,A119&lt;5.25,B119&lt;3.45),1.35,IF(AND(D119&gt;=1.4,A119&lt;5.9,D119&gt;=0.7,F119&lt;2.5,A119&gt;=5.25,B119&lt;3.45),4.5,IF(AND(D119&gt;=1.55,A119&gt;=5.9,D119&gt;=0.7,F119&lt;2.5,A119&gt;=5.25,B119&lt;3.45),4.95,IF(AND(G119&gt;=0.682,D119&gt;=2.05,H119&lt;16.284,F119&gt;=2.5,A119&gt;=5.25,B119&lt;3.45),5.26,IF(AND(A119&lt;5.4,A119&gt;=5.05,G119&gt;=0.123,D119&gt;=0.25,D119&lt;1.3,B119&gt;=3.45),1.64,IF(AND(A119&gt;=5.4,A119&gt;=5.05,G119&gt;=0.123,D119&gt;=0.25,D119&lt;1.3,B119&gt;=3.45),1.6,IF(AND(G119&lt;0.372,D119&lt;1.4,A119&lt;5.9,D119&gt;=0.7,F119&lt;2.5,A119&gt;=5.25,B119&lt;3.45),4.175,IF(AND(D119&lt;1.35,D119&lt;1.55,A119&gt;=5.9,D119&gt;=0.7,F119&lt;2.5,A119&gt;=5.25,B119&lt;3.45),4.2,IF(AND(B119&lt;2.35,G119&lt;0.596,D119&lt;2.05,H119&lt;16.284,F119&gt;=2.5,A119&gt;=5.25,B119&lt;3.45),5,IF(AND(G119&gt;=0.888,G119&gt;=0.596,D119&lt;2.05,H119&lt;16.284,F119&gt;=2.5,A119&gt;=5.25,B119&lt;3.45),4.8,IF(AND(A119&gt;=6.85,G119&lt;0.682,D119&gt;=2.05,H119&lt;16.284,F119&gt;=2.5,A119&gt;=5.25,B119&lt;3.45),5.4,IF(AND(A119&gt;=5.75,G119&gt;=0.372,D119&lt;1.4,A119&lt;5.9,D119&gt;=0.7,F119&lt;2.5,A119&gt;=5.25,B119&lt;3.45),3.933,IF(AND(A119&gt;=6.75,D119&gt;=1.35,D119&lt;1.55,A119&gt;=5.9,D119&gt;=0.7,F119&lt;2.5,A119&gt;=5.25,B119&lt;3.45),4.8,IF(AND(H119&lt;11.084,B119&gt;=2.35,G119&lt;0.596,D119&lt;2.05,H119&lt;16.284,F119&gt;=2.5,A119&gt;=5.25,B119&lt;3.45),5.3,IF(AND(H119&lt;8.435,G119&lt;0.888,G119&gt;=0.596,D119&lt;2.05,H119&lt;16.284,F119&gt;=2.5,A119&gt;=5.25,B119&lt;3.45),5.1,IF(AND(H119&gt;=8.435,G119&lt;0.888,G119&gt;=0.596,D119&lt;2.05,H119&lt;16.284,F119&gt;=2.5,A119&gt;=5.25,B119&lt;3.45),4.94,IF(AND(B119&lt;3.15,A119&lt;6.85,G119&lt;0.682,D119&gt;=2.05,H119&lt;16.284,F119&gt;=2.5,A119&gt;=5.25,B119&lt;3.45),5.6,IF(AND(B119&gt;=3.15,A119&lt;6.85,G119&lt;0.682,D119&gt;=2.05,H119&lt;16.284,F119&gt;=2.5,A119&gt;=5.25,B119&lt;3.45),5.74,IF(AND(G119&lt;0.572,A119&lt;5.75,G119&gt;=0.372,D119&lt;1.4,A119&lt;5.9,D119&gt;=0.7,F119&lt;2.5,A119&gt;=5.25,B119&lt;3.45),3.7,IF(AND(D119&lt;1.45,A119&lt;6.75,D119&gt;=1.35,D119&lt;1.55,A119&gt;=5.9,D119&gt;=0.7,F119&lt;2.5,A119&gt;=5.25,B119&lt;3.45),4.46,IF(AND(D119&gt;=1.45,A119&lt;6.75,D119&gt;=1.35,D119&lt;1.55,A119&gt;=5.9,D119&gt;=0.7,F119&lt;2.5,A119&gt;=5.25,B119&lt;3.45),4.567,IF(AND(H119&lt;12.532,H119&gt;=11.084,B119&gt;=2.35,G119&lt;0.596,D119&lt;2.05,H119&lt;16.284,F119&gt;=2.5,A119&gt;=5.25,B119&lt;3.45),5.8,IF(AND(H119&gt;=12.532,H119&gt;=11.084,B119&gt;=2.35,G119&lt;0.596,D119&lt;2.05,H119&lt;16.284,F119&gt;=2.5,A119&gt;=5.25,B119&lt;3.45),5.667,IF(AND(A119&gt;=5.65,G119&gt;=0.572,A119&lt;5.75,G119&gt;=0.372,D119&lt;1.4,A119&lt;5.9,D119&gt;=0.7,F119&lt;2.5,A119&gt;=5.25,B119&lt;3.45),4.2,IF(AND(G119&lt;0.862,A119&lt;5.65,G119&gt;=0.572,A119&lt;5.75,G119&gt;=0.372,D119&lt;1.4,A119&lt;5.9,D119&gt;=0.7,F119&lt;2.5,A119&gt;=5.25,B119&lt;3.45),3.9,IF(AND(G119&gt;=0.862,A119&lt;5.65,G119&gt;=0.572,A119&lt;5.75,G119&gt;=0.372,D119&lt;1.4,A119&lt;5.9,D119&gt;=0.7,F119&lt;2.5,A119&gt;=5.25,B119&lt;3.45),4,"shouldnthappen"))))))))))))))))))))))))))))))))))))</f>
        <v>5.3</v>
      </c>
      <c r="AY119" s="1" t="n">
        <f aca="false">IF(AND(H119&gt;=8.233,D119&gt;=0.8,A119&lt;5.55),3.525,IF(AND(B119&lt;2.9,H119&gt;=15.534,A119&gt;=5.55),4.8,IF(AND(H119&gt;=12.259,A119&lt;4.75,D119&lt;0.8,A119&lt;5.55),1.25,IF(AND(B119&gt;=3.85,A119&gt;=4.75,D119&lt;0.8,A119&lt;5.55),1.425,IF(AND(D119&lt;1.55,H119&lt;8.233,D119&gt;=0.8,A119&lt;5.55),3.975,IF(AND(D119&gt;=1.55,H119&lt;8.233,D119&gt;=0.8,A119&lt;5.55),4.5,IF(AND(D119&lt;0.65,D119&lt;1.7,H119&lt;15.534,A119&gt;=5.55),1.7,IF(AND(A119&gt;=7.05,D119&gt;=1.7,H119&lt;15.534,A119&gt;=5.55),6.3,IF(AND(B119&gt;=3.35,B119&gt;=2.9,H119&gt;=15.534,A119&gt;=5.55),5.4,IF(AND(B119&lt;3.1,H119&lt;12.259,A119&lt;4.75,D119&lt;0.8,A119&lt;5.55),1.367,IF(AND(B119&gt;=3.1,H119&lt;12.259,A119&lt;4.75,D119&lt;0.8,A119&lt;5.55),1.4,IF(AND(G119&gt;=0.905,B119&lt;3.85,A119&gt;=4.75,D119&lt;0.8,A119&lt;5.55),1.9,IF(AND(H119&lt;15.681,B119&lt;3.35,B119&gt;=2.9,H119&gt;=15.534,A119&gt;=5.55),5.8,IF(AND(H119&gt;=15.681,B119&lt;3.35,B119&gt;=2.9,H119&gt;=15.534,A119&gt;=5.55),5.7,IF(AND(H119&gt;=14.877,G119&lt;0.905,B119&lt;3.85,A119&gt;=4.75,D119&lt;0.8,A119&lt;5.55),1.3,IF(AND(D119&gt;=1.25,B119&lt;2.65,D119&gt;=0.65,D119&lt;1.7,H119&lt;15.534,A119&gt;=5.55),4.433,IF(AND(G119&gt;=0.622,B119&lt;3.15,A119&lt;7.05,D119&gt;=1.7,H119&lt;15.534,A119&gt;=5.55),5.08,IF(AND(H119&gt;=13.42,B119&gt;=3.15,A119&lt;7.05,D119&gt;=1.7,H119&lt;15.534,A119&gt;=5.55),5.1,IF(AND(G119&lt;0.265,H119&lt;14.877,G119&lt;0.905,B119&lt;3.85,A119&gt;=4.75,D119&lt;0.8,A119&lt;5.55),1.2,IF(AND(A119&lt;5.75,D119&lt;1.25,B119&lt;2.65,D119&gt;=0.65,D119&lt;1.7,H119&lt;15.534,A119&gt;=5.55),3.7,IF(AND(A119&gt;=5.75,D119&lt;1.25,B119&lt;2.65,D119&gt;=0.65,D119&lt;1.7,H119&lt;15.534,A119&gt;=5.55),4,IF(AND(G119&gt;=0.652,D119&lt;1.35,B119&gt;=2.65,D119&gt;=0.65,D119&lt;1.7,H119&lt;15.534,A119&gt;=5.55),3.6,IF(AND(H119&lt;7.47,D119&gt;=1.35,B119&gt;=2.65,D119&gt;=0.65,D119&lt;1.7,H119&lt;15.534,A119&gt;=5.55),5.1,IF(AND(H119&lt;10.914,G119&lt;0.622,B119&lt;3.15,A119&lt;7.05,D119&gt;=1.7,H119&lt;15.534,A119&gt;=5.55),5.36,IF(AND(H119&gt;=10.914,G119&lt;0.622,B119&lt;3.15,A119&lt;7.05,D119&gt;=1.7,H119&lt;15.534,A119&gt;=5.55),5.64,IF(AND(G119&gt;=0.657,H119&lt;13.42,B119&gt;=3.15,A119&lt;7.05,D119&gt;=1.7,H119&lt;15.534,A119&gt;=5.55),6,IF(AND(G119&gt;=0.782,G119&gt;=0.265,H119&lt;14.877,G119&lt;0.905,B119&lt;3.85,A119&gt;=4.75,D119&lt;0.8,A119&lt;5.55),1.48,IF(AND(H119&lt;11.286,G119&lt;0.652,D119&lt;1.35,B119&gt;=2.65,D119&gt;=0.65,D119&lt;1.7,H119&lt;15.534,A119&gt;=5.55),4.24,IF(AND(H119&gt;=11.286,G119&lt;0.652,D119&lt;1.35,B119&gt;=2.65,D119&gt;=0.65,D119&lt;1.7,H119&lt;15.534,A119&gt;=5.55),4.05,IF(AND(G119&lt;0.413,H119&gt;=7.47,D119&gt;=1.35,B119&gt;=2.65,D119&gt;=0.65,D119&lt;1.7,H119&lt;15.534,A119&gt;=5.55),5.1,IF(AND(H119&lt;11.325,G119&lt;0.657,H119&lt;13.42,B119&gt;=3.15,A119&lt;7.05,D119&gt;=1.7,H119&lt;15.534,A119&gt;=5.55),5.8,IF(AND(H119&gt;=11.325,G119&lt;0.657,H119&lt;13.42,B119&gt;=3.15,A119&lt;7.05,D119&gt;=1.7,H119&lt;15.534,A119&gt;=5.55),5.6,IF(AND(D119&gt;=0.35,G119&lt;0.782,G119&gt;=0.265,H119&lt;14.877,G119&lt;0.905,B119&lt;3.85,A119&gt;=4.75,D119&lt;0.8,A119&lt;5.55),1.633,IF(AND(B119&lt;2.85,G119&gt;=0.413,H119&gt;=7.47,D119&gt;=1.35,B119&gt;=2.65,D119&gt;=0.65,D119&lt;1.7,H119&lt;15.534,A119&gt;=5.55),4.6,IF(AND(D119&lt;0.15,D119&lt;0.35,G119&lt;0.782,G119&gt;=0.265,H119&lt;14.877,G119&lt;0.905,B119&lt;3.85,A119&gt;=4.75,D119&lt;0.8,A119&lt;5.55),1.5,IF(AND(D119&gt;=0.15,D119&lt;0.35,G119&lt;0.782,G119&gt;=0.265,H119&lt;14.877,G119&lt;0.905,B119&lt;3.85,A119&gt;=4.75,D119&lt;0.8,A119&lt;5.55),1.543,IF(AND(A119&gt;=6.8,B119&gt;=2.85,G119&gt;=0.413,H119&gt;=7.47,D119&gt;=1.35,B119&gt;=2.65,D119&gt;=0.65,D119&lt;1.7,H119&lt;15.534,A119&gt;=5.55),4.9,IF(AND(H119&lt;13.531,A119&lt;6.8,B119&gt;=2.85,G119&gt;=0.413,H119&gt;=7.47,D119&gt;=1.35,B119&gt;=2.65,D119&gt;=0.65,D119&lt;1.7,H119&lt;15.534,A119&gt;=5.55),4.5,IF(AND(H119&gt;=13.531,A119&lt;6.8,B119&gt;=2.85,G119&gt;=0.413,H119&gt;=7.47,D119&gt;=1.35,B119&gt;=2.65,D119&gt;=0.65,D119&lt;1.7,H119&lt;15.534,A119&gt;=5.55),4.7,"shouldnthappen")))))))))))))))))))))))))))))))))))))))</f>
        <v>5.36</v>
      </c>
      <c r="AZ119" s="1" t="n">
        <f aca="false">IF(AND(H119&gt;=15.371,B119&gt;=3.35),5.4,IF(AND(G119&gt;=0.851,H119&gt;=15.244,B119&lt;3.35),4.75,IF(AND(F119&gt;=2,H119&lt;15.371,B119&gt;=3.35),5.6,IF(AND(B119&lt;2.75,A119&lt;5.15,H119&lt;15.244,B119&lt;3.35),3.42,IF(AND(A119&gt;=7.25,G119&lt;0.851,H119&gt;=15.244,B119&lt;3.35),6.6,IF(AND(A119&lt;4.45,B119&gt;=2.75,A119&lt;5.15,H119&lt;15.244,B119&lt;3.35),1.1,IF(AND(G119&lt;0.527,A119&lt;7.25,G119&lt;0.851,H119&gt;=15.244,B119&lt;3.35),5.08,IF(AND(G119&gt;=0.527,A119&lt;7.25,G119&lt;0.851,H119&gt;=15.244,B119&lt;3.35),5.8,IF(AND(D119&gt;=0.35,B119&lt;3.7,F119&lt;2,H119&lt;15.371,B119&gt;=3.35),1.55,IF(AND(H119&lt;6.542,B119&gt;=3.7,F119&lt;2,H119&lt;15.371,B119&gt;=3.35),1.9,IF(AND(B119&lt;3.25,A119&gt;=4.45,B119&gt;=2.75,A119&lt;5.15,H119&lt;15.244,B119&lt;3.35),1.46,IF(AND(B119&gt;=3.25,A119&gt;=4.45,B119&gt;=2.75,A119&lt;5.15,H119&lt;15.244,B119&lt;3.35),1.7,IF(AND(H119&lt;13.654,B119&gt;=2.95,D119&lt;1.45,A119&gt;=5.15,H119&lt;15.244,B119&lt;3.35),4.3,IF(AND(H119&gt;=13.654,B119&gt;=2.95,D119&lt;1.45,A119&gt;=5.15,H119&lt;15.244,B119&lt;3.35),4.625,IF(AND(F119&gt;=2.5,D119&lt;1.75,D119&gt;=1.45,A119&gt;=5.15,H119&lt;15.244,B119&lt;3.35),5.3,IF(AND(G119&gt;=0.853,D119&gt;=1.75,D119&gt;=1.45,A119&gt;=5.15,H119&lt;15.244,B119&lt;3.35),5.15,IF(AND(D119&gt;=0.25,D119&lt;0.35,B119&lt;3.7,F119&lt;2,H119&lt;15.371,B119&gt;=3.35),1.3,IF(AND(B119&lt;3.85,H119&gt;=6.542,B119&gt;=3.7,F119&lt;2,H119&lt;15.371,B119&gt;=3.35),1.633,IF(AND(H119&lt;7.02,H119&lt;10.688,B119&lt;2.95,D119&lt;1.45,A119&gt;=5.15,H119&lt;15.244,B119&lt;3.35),3.98,IF(AND(G119&lt;0.338,H119&gt;=10.688,B119&lt;2.95,D119&lt;1.45,A119&gt;=5.15,H119&lt;15.244,B119&lt;3.35),4.22,IF(AND(G119&gt;=0.338,H119&gt;=10.688,B119&lt;2.95,D119&lt;1.45,A119&gt;=5.15,H119&lt;15.244,B119&lt;3.35),3.9,IF(AND(B119&lt;2.75,F119&lt;2.5,D119&lt;1.75,D119&gt;=1.45,A119&gt;=5.15,H119&lt;15.244,B119&lt;3.35),5.1,IF(AND(B119&gt;=2.75,F119&lt;2.5,D119&lt;1.75,D119&gt;=1.45,A119&gt;=5.15,H119&lt;15.244,B119&lt;3.35),4.74,IF(AND(A119&gt;=7,G119&lt;0.853,D119&gt;=1.75,D119&gt;=1.45,A119&gt;=5.15,H119&lt;15.244,B119&lt;3.35),6.5,IF(AND(G119&gt;=0.934,D119&lt;0.25,D119&lt;0.35,B119&lt;3.7,F119&lt;2,H119&lt;15.371,B119&gt;=3.35),1.7,IF(AND(D119&lt;0.25,B119&gt;=3.85,H119&gt;=6.542,B119&gt;=3.7,F119&lt;2,H119&lt;15.371,B119&gt;=3.35),1.5,IF(AND(D119&gt;=0.25,B119&gt;=3.85,H119&gt;=6.542,B119&gt;=3.7,F119&lt;2,H119&lt;15.371,B119&gt;=3.35),1.4,IF(AND(B119&lt;2.5,H119&gt;=7.02,H119&lt;10.688,B119&lt;2.95,D119&lt;1.45,A119&gt;=5.15,H119&lt;15.244,B119&lt;3.35),3.8,IF(AND(G119&gt;=0.74,A119&lt;7,G119&lt;0.853,D119&gt;=1.75,D119&gt;=1.45,A119&gt;=5.15,H119&lt;15.244,B119&lt;3.35),6,IF(AND(G119&gt;=0.61,G119&lt;0.934,D119&lt;0.25,D119&lt;0.35,B119&lt;3.7,F119&lt;2,H119&lt;15.371,B119&gt;=3.35),1.5,IF(AND(D119&lt;1.15,B119&gt;=2.5,H119&gt;=7.02,H119&lt;10.688,B119&lt;2.95,D119&lt;1.45,A119&gt;=5.15,H119&lt;15.244,B119&lt;3.35),3.5,IF(AND(D119&gt;=1.15,B119&gt;=2.5,H119&gt;=7.02,H119&lt;10.688,B119&lt;2.95,D119&lt;1.45,A119&gt;=5.15,H119&lt;15.244,B119&lt;3.35),3.6,IF(AND(G119&gt;=0.626,G119&lt;0.74,A119&lt;7,G119&lt;0.853,D119&gt;=1.75,D119&gt;=1.45,A119&gt;=5.15,H119&lt;15.244,B119&lt;3.35),4.9,IF(AND(H119&lt;13.641,G119&lt;0.61,G119&lt;0.934,D119&lt;0.25,D119&lt;0.35,B119&lt;3.7,F119&lt;2,H119&lt;15.371,B119&gt;=3.35),1.425,IF(AND(H119&gt;=13.641,G119&lt;0.61,G119&lt;0.934,D119&lt;0.25,D119&lt;0.35,B119&lt;3.7,F119&lt;2,H119&lt;15.371,B119&gt;=3.35),1.3,IF(AND(B119&lt;3.05,G119&lt;0.626,G119&lt;0.74,A119&lt;7,G119&lt;0.853,D119&gt;=1.75,D119&gt;=1.45,A119&gt;=5.15,H119&lt;15.244,B119&lt;3.35),5.475,IF(AND(B119&gt;=3.05,G119&lt;0.626,G119&lt;0.74,A119&lt;7,G119&lt;0.853,D119&gt;=1.75,D119&gt;=1.45,A119&gt;=5.15,H119&lt;15.244,B119&lt;3.35),5.633,"shouldnthappen")))))))))))))))))))))))))))))))))))))</f>
        <v>5.475</v>
      </c>
      <c r="BA119" s="1" t="n">
        <f aca="false">IF(AND(F119&gt;=2,B119&gt;=3.4),6.1,IF(AND(B119&lt;2.75,A119&lt;5.15,B119&lt;3.4),3.225,IF(AND(G119&gt;=0.821,F119&lt;2,B119&gt;=3.4),1.9,IF(AND(B119&gt;=3.2,B119&gt;=2.75,A119&lt;5.15,B119&lt;3.4),1.7,IF(AND(A119&lt;4.8,G119&lt;0.821,F119&lt;2,B119&gt;=3.4),1,IF(AND(G119&gt;=0.446,B119&lt;3.2,B119&gt;=2.75,A119&lt;5.15,B119&lt;3.4),1.1,IF(AND(G119&lt;0.356,D119&lt;1.45,A119&lt;6.25,A119&gt;=5.15,B119&lt;3.4),4.32,IF(AND(G119&lt;0.591,D119&gt;=1.45,A119&lt;6.25,A119&gt;=5.15,B119&lt;3.4),4.6,IF(AND(D119&lt;1.75,G119&lt;0.597,A119&gt;=6.25,A119&gt;=5.15,B119&lt;3.4),4.86,IF(AND(H119&gt;=16.472,G119&gt;=0.597,A119&gt;=6.25,A119&gt;=5.15,B119&lt;3.4),6.6,IF(AND(G119&lt;0.063,G119&lt;0.446,B119&lt;3.2,B119&gt;=2.75,A119&lt;5.15,B119&lt;3.4),1.4,IF(AND(A119&gt;=5.95,G119&gt;=0.356,D119&lt;1.45,A119&lt;6.25,A119&gt;=5.15,B119&lt;3.4),4.6,IF(AND(B119&gt;=2.9,G119&gt;=0.591,D119&gt;=1.45,A119&lt;6.25,A119&gt;=5.15,B119&lt;3.4),4.867,IF(AND(D119&gt;=2.4,H119&lt;16.472,G119&gt;=0.597,A119&gt;=6.25,A119&gt;=5.15,B119&lt;3.4),6,IF(AND(A119&lt;5.45,B119&gt;=3.85,A119&gt;=4.8,G119&lt;0.821,F119&lt;2,B119&gt;=3.4),1.3,IF(AND(A119&gt;=5.45,B119&gt;=3.85,A119&gt;=4.8,G119&lt;0.821,F119&lt;2,B119&gt;=3.4),1.45,IF(AND(H119&lt;14.273,G119&gt;=0.063,G119&lt;0.446,B119&lt;3.2,B119&gt;=2.75,A119&lt;5.15,B119&lt;3.4),1.5,IF(AND(H119&gt;=14.273,G119&gt;=0.063,G119&lt;0.446,B119&lt;3.2,B119&gt;=2.75,A119&lt;5.15,B119&lt;3.4),1.6,IF(AND(G119&gt;=0.572,A119&lt;5.95,G119&gt;=0.356,D119&lt;1.45,A119&lt;6.25,A119&gt;=5.15,B119&lt;3.4),3.9,IF(AND(G119&lt;0.827,B119&lt;2.9,G119&gt;=0.591,D119&gt;=1.45,A119&lt;6.25,A119&gt;=5.15,B119&lt;3.4),4.9,IF(AND(G119&gt;=0.827,B119&lt;2.9,G119&gt;=0.591,D119&gt;=1.45,A119&lt;6.25,A119&gt;=5.15,B119&lt;3.4),5.1,IF(AND(A119&gt;=7.2,B119&lt;3.05,D119&gt;=1.75,G119&lt;0.597,A119&gt;=6.25,A119&gt;=5.15,B119&lt;3.4),6.7,IF(AND(G119&lt;0.353,B119&gt;=3.05,D119&gt;=1.75,G119&lt;0.597,A119&gt;=6.25,A119&gt;=5.15,B119&lt;3.4),5.22,IF(AND(G119&gt;=0.353,B119&gt;=3.05,D119&gt;=1.75,G119&lt;0.597,A119&gt;=6.25,A119&gt;=5.15,B119&lt;3.4),5.65,IF(AND(A119&lt;6.55,D119&lt;2.4,H119&lt;16.472,G119&gt;=0.597,A119&gt;=6.25,A119&gt;=5.15,B119&lt;3.4),5.033,IF(AND(H119&lt;12.719,G119&lt;0.385,B119&lt;3.85,A119&gt;=4.8,G119&lt;0.821,F119&lt;2,B119&gt;=3.4),1.54,IF(AND(H119&gt;=12.719,G119&lt;0.385,B119&lt;3.85,A119&gt;=4.8,G119&lt;0.821,F119&lt;2,B119&gt;=3.4),1.3,IF(AND(B119&lt;3.6,G119&gt;=0.385,B119&lt;3.85,A119&gt;=4.8,G119&lt;0.821,F119&lt;2,B119&gt;=3.4),1.325,IF(AND(B119&gt;=3.6,G119&gt;=0.385,B119&lt;3.85,A119&gt;=4.8,G119&lt;0.821,F119&lt;2,B119&gt;=3.4),1.55,IF(AND(D119&lt;1.05,G119&lt;0.572,A119&lt;5.95,G119&gt;=0.356,D119&lt;1.45,A119&lt;6.25,A119&gt;=5.15,B119&lt;3.4),3.633,IF(AND(D119&gt;=2.15,A119&lt;7.2,B119&lt;3.05,D119&gt;=1.75,G119&lt;0.597,A119&gt;=6.25,A119&gt;=5.15,B119&lt;3.4),5.667,IF(AND(H119&lt;13.094,A119&gt;=6.55,D119&lt;2.4,H119&lt;16.472,G119&gt;=0.597,A119&gt;=6.25,A119&gt;=5.15,B119&lt;3.4),5.2,IF(AND(D119&lt;1.15,D119&gt;=1.05,G119&lt;0.572,A119&lt;5.95,G119&gt;=0.356,D119&lt;1.45,A119&lt;6.25,A119&gt;=5.15,B119&lt;3.4),3.8,IF(AND(D119&gt;=1.15,D119&gt;=1.05,G119&lt;0.572,A119&lt;5.95,G119&gt;=0.356,D119&lt;1.45,A119&lt;6.25,A119&gt;=5.15,B119&lt;3.4),3.9,IF(AND(G119&gt;=0.487,D119&lt;2.15,A119&lt;7.2,B119&lt;3.05,D119&gt;=1.75,G119&lt;0.597,A119&gt;=6.25,A119&gt;=5.15,B119&lt;3.4),5.8,IF(AND(A119&lt;6.8,H119&gt;=13.094,A119&gt;=6.55,D119&lt;2.4,H119&lt;16.472,G119&gt;=0.597,A119&gt;=6.25,A119&gt;=5.15,B119&lt;3.4),4.52,IF(AND(A119&gt;=6.8,H119&gt;=13.094,A119&gt;=6.55,D119&lt;2.4,H119&lt;16.472,G119&gt;=0.597,A119&gt;=6.25,A119&gt;=5.15,B119&lt;3.4),4.75,IF(AND(B119&lt;2.95,G119&lt;0.487,D119&lt;2.15,A119&lt;7.2,B119&lt;3.05,D119&gt;=1.75,G119&lt;0.597,A119&gt;=6.25,A119&gt;=5.15,B119&lt;3.4),5.6,IF(AND(B119&gt;=2.95,G119&lt;0.487,D119&lt;2.15,A119&lt;7.2,B119&lt;3.05,D119&gt;=1.75,G119&lt;0.597,A119&gt;=6.25,A119&gt;=5.15,B119&lt;3.4),5.5,"shouldnthappen")))))))))))))))))))))))))))))))))))))))</f>
        <v>5.5</v>
      </c>
      <c r="BB119" s="1" t="n">
        <f aca="false">IF(AND(A119&lt;4.35,B119&lt;3.25,F119&lt;1.5),1.1,IF(AND(H119&lt;14.005,A119&gt;=4.35,B119&lt;3.25,F119&lt;1.5),1.3,IF(AND(H119&gt;=14.005,A119&gt;=4.35,B119&lt;3.25,F119&lt;1.5),1.6,IF(AND(G119&gt;=0.905,A119&lt;5.15,B119&gt;=3.25,F119&lt;1.5),1.9,IF(AND(B119&lt;3.45,A119&gt;=5.15,B119&gt;=3.25,F119&lt;1.5),1.6,IF(AND(F119&gt;=2.5,D119&gt;=1.35,D119&lt;1.75,F119&gt;=1.5),4.867,IF(AND(A119&gt;=7.05,D119&gt;=2.05,D119&gt;=1.75,F119&gt;=1.5),6.35,IF(AND(D119&gt;=0.4,G119&lt;0.905,A119&lt;5.15,B119&gt;=3.25,F119&lt;1.5),1.65,IF(AND(B119&lt;3.6,B119&gt;=3.45,A119&gt;=5.15,B119&gt;=3.25,F119&lt;1.5),1.35,IF(AND(H119&lt;6.808,H119&lt;9.386,D119&lt;1.35,D119&lt;1.75,F119&gt;=1.5),4.05,IF(AND(H119&gt;=6.808,H119&lt;9.386,D119&lt;1.35,D119&lt;1.75,F119&gt;=1.5),3.46,IF(AND(B119&lt;2.45,F119&lt;2.5,D119&gt;=1.35,D119&lt;1.75,F119&gt;=1.5),4.5,IF(AND(H119&gt;=13.115,D119&lt;1.95,D119&lt;2.05,D119&gt;=1.75,F119&gt;=1.5),4.85,IF(AND(G119&lt;0.196,D119&gt;=1.95,D119&lt;2.05,D119&gt;=1.75,F119&gt;=1.5),6.7,IF(AND(G119&gt;=0.196,D119&gt;=1.95,D119&lt;2.05,D119&gt;=1.75,F119&gt;=1.5),5.12,IF(AND(H119&lt;10.925,D119&lt;0.4,G119&lt;0.905,A119&lt;5.15,B119&gt;=3.25,F119&lt;1.5),1.4,IF(AND(H119&gt;=10.925,D119&lt;0.4,G119&lt;0.905,A119&lt;5.15,B119&gt;=3.25,F119&lt;1.5),1.45,IF(AND(H119&lt;14.096,B119&gt;=3.6,B119&gt;=3.45,A119&gt;=5.15,B119&gt;=3.25,F119&lt;1.5),1.42,IF(AND(H119&gt;=14.096,B119&gt;=3.6,B119&gt;=3.45,A119&gt;=5.15,B119&gt;=3.25,F119&lt;1.5),1.7,IF(AND(B119&lt;2.45,D119&lt;1.15,H119&gt;=9.386,D119&lt;1.35,D119&lt;1.75,F119&gt;=1.5),3.6,IF(AND(B119&gt;=2.45,D119&lt;1.15,H119&gt;=9.386,D119&lt;1.35,D119&lt;1.75,F119&gt;=1.5),3.9,IF(AND(G119&lt;0.246,D119&gt;=1.15,H119&gt;=9.386,D119&lt;1.35,D119&lt;1.75,F119&gt;=1.5),4.4,IF(AND(B119&lt;2.75,B119&gt;=2.45,F119&lt;2.5,D119&gt;=1.35,D119&lt;1.75,F119&gt;=1.5),5.1,IF(AND(H119&lt;11.084,H119&lt;13.115,D119&lt;1.95,D119&lt;2.05,D119&gt;=1.75,F119&gt;=1.5),5.35,IF(AND(H119&gt;=11.084,H119&lt;13.115,D119&lt;1.95,D119&lt;2.05,D119&gt;=1.75,F119&gt;=1.5),5.7,IF(AND(H119&lt;15.52,D119&lt;2.25,A119&lt;7.05,D119&gt;=2.05,D119&gt;=1.75,F119&gt;=1.5),5.45,IF(AND(H119&gt;=15.52,D119&lt;2.25,A119&lt;7.05,D119&gt;=2.05,D119&gt;=1.75,F119&gt;=1.5),5.725,IF(AND(G119&gt;=0.775,D119&gt;=2.25,A119&lt;7.05,D119&gt;=2.05,D119&gt;=1.75,F119&gt;=1.5),5.2,IF(AND(D119&lt;1.25,G119&gt;=0.246,D119&gt;=1.15,H119&gt;=9.386,D119&lt;1.35,D119&lt;1.75,F119&gt;=1.5),4.05,IF(AND(A119&lt;5.85,B119&gt;=2.75,B119&gt;=2.45,F119&lt;2.5,D119&gt;=1.35,D119&lt;1.75,F119&gt;=1.5),4.5,IF(AND(B119&lt;3.3,G119&lt;0.775,D119&gt;=2.25,A119&lt;7.05,D119&gt;=2.05,D119&gt;=1.75,F119&gt;=1.5),5.64,IF(AND(B119&gt;=3.3,G119&lt;0.775,D119&gt;=2.25,A119&lt;7.05,D119&gt;=2.05,D119&gt;=1.75,F119&gt;=1.5),5.6,IF(AND(A119&lt;5.9,D119&gt;=1.25,G119&gt;=0.246,D119&gt;=1.15,H119&gt;=9.386,D119&lt;1.35,D119&lt;1.75,F119&gt;=1.5),4.2,IF(AND(A119&gt;=5.9,D119&gt;=1.25,G119&gt;=0.246,D119&gt;=1.15,H119&gt;=9.386,D119&lt;1.35,D119&lt;1.75,F119&gt;=1.5),4,IF(AND(G119&gt;=0.437,A119&gt;=5.85,B119&gt;=2.75,B119&gt;=2.45,F119&lt;2.5,D119&gt;=1.35,D119&lt;1.75,F119&gt;=1.5),4.75,IF(AND(H119&lt;9.446,G119&lt;0.437,A119&gt;=5.85,B119&gt;=2.75,B119&gt;=2.45,F119&lt;2.5,D119&gt;=1.35,D119&lt;1.75,F119&gt;=1.5),4.6,IF(AND(H119&gt;=9.446,G119&lt;0.437,A119&gt;=5.85,B119&gt;=2.75,B119&gt;=2.45,F119&lt;2.5,D119&gt;=1.35,D119&lt;1.75,F119&gt;=1.5),4.7,"shouldnthappen")))))))))))))))))))))))))))))))))))))</f>
        <v>5.35</v>
      </c>
      <c r="BC119" s="1" t="n">
        <f aca="false">IF(AND(G119&gt;=0.905,F119&lt;1.5),1.65,IF(AND(D119&gt;=0.45,G119&lt;0.905,F119&lt;1.5),1.65,IF(AND(A119&lt;5.15,D119&lt;1.55,F119&gt;=1.5),3.225,IF(AND(F119&gt;=2.5,A119&gt;=5.15,D119&lt;1.55,F119&gt;=1.5),5.05,IF(AND(H119&lt;5.767,A119&lt;7.05,D119&gt;=1.55,F119&gt;=1.5),4.5,IF(AND(D119&lt;1.7,A119&gt;=7.05,D119&gt;=1.55,F119&gt;=1.5),5.8,IF(AND(A119&gt;=5.3,G119&lt;0.207,D119&lt;0.45,G119&lt;0.905,F119&lt;1.5),1.3,IF(AND(D119&gt;=0.35,G119&gt;=0.207,D119&lt;0.45,G119&lt;0.905,F119&lt;1.5),1.5,IF(AND(G119&lt;0.155,D119&gt;=1.7,A119&gt;=7.05,D119&gt;=1.55,F119&gt;=1.5),6.7,IF(AND(G119&gt;=0.155,D119&gt;=1.7,A119&gt;=7.05,D119&gt;=1.55,F119&gt;=1.5),6.34,IF(AND(G119&lt;0.05,A119&lt;5.3,G119&lt;0.207,D119&lt;0.45,G119&lt;0.905,F119&lt;1.5),1.4,IF(AND(G119&gt;=0.05,A119&lt;5.3,G119&lt;0.207,D119&lt;0.45,G119&lt;0.905,F119&lt;1.5),1.5,IF(AND(A119&lt;4.5,D119&lt;0.35,G119&gt;=0.207,D119&lt;0.45,G119&lt;0.905,F119&lt;1.5),1.3,IF(AND(G119&lt;0.308,A119&lt;6.2,F119&lt;2.5,A119&gt;=5.15,D119&lt;1.55,F119&gt;=1.5),4.5,IF(AND(D119&lt;1.35,A119&gt;=6.2,F119&lt;2.5,A119&gt;=5.15,D119&lt;1.55,F119&gt;=1.5),4.367,IF(AND(D119&lt;1.85,A119&lt;6.15,H119&gt;=5.767,A119&lt;7.05,D119&gt;=1.55,F119&gt;=1.5),4.933,IF(AND(G119&gt;=0.558,A119&gt;=4.5,D119&lt;0.35,G119&gt;=0.207,D119&lt;0.45,G119&lt;0.905,F119&lt;1.5),1.5,IF(AND(H119&gt;=13.383,G119&gt;=0.308,A119&lt;6.2,F119&lt;2.5,A119&gt;=5.15,D119&lt;1.55,F119&gt;=1.5),4.7,IF(AND(H119&gt;=12.206,D119&gt;=1.35,A119&gt;=6.2,F119&lt;2.5,A119&gt;=5.15,D119&lt;1.55,F119&gt;=1.5),4.575,IF(AND(A119&lt;5.7,D119&gt;=1.85,A119&lt;6.15,H119&gt;=5.767,A119&lt;7.05,D119&gt;=1.55,F119&gt;=1.5),4.9,IF(AND(A119&gt;=5.7,D119&gt;=1.85,A119&lt;6.15,H119&gt;=5.767,A119&lt;7.05,D119&gt;=1.55,F119&gt;=1.5),5.1,IF(AND(G119&lt;0.079,G119&lt;0.364,A119&gt;=6.15,H119&gt;=5.767,A119&lt;7.05,D119&gt;=1.55,F119&gt;=1.5),5.6,IF(AND(G119&gt;=0.079,G119&lt;0.364,A119&gt;=6.15,H119&gt;=5.767,A119&lt;7.05,D119&gt;=1.55,F119&gt;=1.5),5.25,IF(AND(G119&gt;=0.447,G119&lt;0.558,A119&gt;=4.5,D119&lt;0.35,G119&gt;=0.207,D119&lt;0.45,G119&lt;0.905,F119&lt;1.5),1.3,IF(AND(B119&gt;=2.95,H119&lt;13.383,G119&gt;=0.308,A119&lt;6.2,F119&lt;2.5,A119&gt;=5.15,D119&lt;1.55,F119&gt;=1.5),4.6,IF(AND(B119&lt;2.65,H119&lt;12.206,D119&gt;=1.35,A119&gt;=6.2,F119&lt;2.5,A119&gt;=5.15,D119&lt;1.55,F119&gt;=1.5),4.9,IF(AND(D119&lt;2.45,A119&lt;6.6,G119&gt;=0.364,A119&gt;=6.15,H119&gt;=5.767,A119&lt;7.05,D119&gt;=1.55,F119&gt;=1.5),5.6,IF(AND(D119&gt;=2.45,A119&lt;6.6,G119&gt;=0.364,A119&gt;=6.15,H119&gt;=5.767,A119&lt;7.05,D119&gt;=1.55,F119&gt;=1.5),6,IF(AND(H119&lt;12.921,A119&gt;=6.6,G119&gt;=0.364,A119&gt;=6.15,H119&gt;=5.767,A119&lt;7.05,D119&gt;=1.55,F119&gt;=1.5),5.725,IF(AND(H119&gt;=12.921,A119&gt;=6.6,G119&gt;=0.364,A119&gt;=6.15,H119&gt;=5.767,A119&lt;7.05,D119&gt;=1.55,F119&gt;=1.5),5.367,IF(AND(B119&lt;3.15,G119&lt;0.447,G119&lt;0.558,A119&gt;=4.5,D119&lt;0.35,G119&gt;=0.207,D119&lt;0.45,G119&lt;0.905,F119&lt;1.5),1.5,IF(AND(B119&gt;=3.15,G119&lt;0.447,G119&lt;0.558,A119&gt;=4.5,D119&lt;0.35,G119&gt;=0.207,D119&lt;0.45,G119&lt;0.905,F119&lt;1.5),1.36,IF(AND(B119&gt;=2.85,B119&lt;2.95,H119&lt;13.383,G119&gt;=0.308,A119&lt;6.2,F119&lt;2.5,A119&gt;=5.15,D119&lt;1.55,F119&gt;=1.5),3.6,IF(AND(H119&lt;9.446,B119&gt;=2.65,H119&lt;12.206,D119&gt;=1.35,A119&gt;=6.2,F119&lt;2.5,A119&gt;=5.15,D119&lt;1.55,F119&gt;=1.5),4.6,IF(AND(H119&gt;=9.446,B119&gt;=2.65,H119&lt;12.206,D119&gt;=1.35,A119&gt;=6.2,F119&lt;2.5,A119&gt;=5.15,D119&lt;1.55,F119&gt;=1.5),4.7,IF(AND(D119&lt;1.2,B119&lt;2.85,B119&lt;2.95,H119&lt;13.383,G119&gt;=0.308,A119&lt;6.2,F119&lt;2.5,A119&gt;=5.15,D119&lt;1.55,F119&gt;=1.5),3.75,IF(AND(G119&lt;0.356,D119&gt;=1.2,B119&lt;2.85,B119&lt;2.95,H119&lt;13.383,G119&gt;=0.308,A119&lt;6.2,F119&lt;2.5,A119&gt;=5.15,D119&lt;1.55,F119&gt;=1.5),4.2,IF(AND(G119&gt;=0.356,D119&gt;=1.2,B119&lt;2.85,B119&lt;2.95,H119&lt;13.383,G119&gt;=0.308,A119&lt;6.2,F119&lt;2.5,A119&gt;=5.15,D119&lt;1.55,F119&gt;=1.5),3.96,"shouldnthappen"))))))))))))))))))))))))))))))))))))))</f>
        <v>5.6</v>
      </c>
      <c r="BD119" s="1" t="n">
        <f aca="false">IF(AND(B119&lt;2.7,A119&lt;5.3,B119&lt;3.15),3.42,IF(AND(F119&lt;2.5,A119&gt;=5.85,B119&gt;=3.15),4.7,IF(AND(A119&lt;4.35,B119&gt;=2.7,A119&lt;5.3,B119&lt;3.15),1.1,IF(AND(A119&gt;=4.35,B119&gt;=2.7,A119&lt;5.3,B119&lt;3.15),1.42,IF(AND(A119&gt;=7.05,F119&gt;=2.5,A119&gt;=5.3,B119&lt;3.15),6.067,IF(AND(D119&gt;=0.45,A119&lt;5.05,A119&lt;5.85,B119&gt;=3.15),1.6,IF(AND(B119&lt;3.35,A119&gt;=5.05,A119&lt;5.85,B119&gt;=3.15),1.7,IF(AND(A119&gt;=6.85,F119&gt;=2.5,A119&gt;=5.85,B119&gt;=3.15),6.22,IF(AND(D119&lt;1.25,D119&lt;1.35,F119&lt;2.5,A119&gt;=5.3,B119&lt;3.15),4.033,IF(AND(D119&gt;=1.25,D119&lt;1.35,F119&lt;2.5,A119&gt;=5.3,B119&lt;3.15),4.233,IF(AND(A119&lt;6.05,D119&gt;=1.35,F119&lt;2.5,A119&gt;=5.3,B119&lt;3.15),5.1,IF(AND(H119&gt;=13.29,A119&lt;7.05,F119&gt;=2.5,A119&gt;=5.3,B119&lt;3.15),4.96,IF(AND(G119&gt;=0.858,D119&lt;0.45,A119&lt;5.05,A119&lt;5.85,B119&gt;=3.15),1.3,IF(AND(D119&gt;=0.35,B119&gt;=3.35,A119&gt;=5.05,A119&lt;5.85,B119&gt;=3.15),1.4,IF(AND(B119&lt;3.25,A119&lt;6.85,F119&gt;=2.5,A119&gt;=5.85,B119&gt;=3.15),5.233,IF(AND(A119&gt;=6.8,A119&gt;=6.05,D119&gt;=1.35,F119&lt;2.5,A119&gt;=5.3,B119&lt;3.15),4.9,IF(AND(G119&gt;=0.622,H119&lt;13.29,A119&lt;7.05,F119&gt;=2.5,A119&gt;=5.3,B119&lt;3.15),5.067,IF(AND(H119&lt;8.834,G119&lt;0.858,D119&lt;0.45,A119&lt;5.05,A119&lt;5.85,B119&gt;=3.15),1.4,IF(AND(G119&lt;0.774,B119&gt;=3.25,A119&lt;6.85,F119&gt;=2.5,A119&gt;=5.85,B119&gt;=3.15),5.8,IF(AND(G119&gt;=0.774,B119&gt;=3.25,A119&lt;6.85,F119&gt;=2.5,A119&gt;=5.85,B119&gt;=3.15),5.4,IF(AND(H119&gt;=12.206,A119&lt;6.8,A119&gt;=6.05,D119&gt;=1.35,F119&lt;2.5,A119&gt;=5.3,B119&lt;3.15),4.5,IF(AND(G119&gt;=0.439,G119&lt;0.622,H119&lt;13.29,A119&lt;7.05,F119&gt;=2.5,A119&gt;=5.3,B119&lt;3.15),5.667,IF(AND(G119&lt;0.227,H119&gt;=8.834,G119&lt;0.858,D119&lt;0.45,A119&lt;5.05,A119&lt;5.85,B119&gt;=3.15),1.4,IF(AND(G119&gt;=0.227,H119&gt;=8.834,G119&lt;0.858,D119&lt;0.45,A119&lt;5.05,A119&lt;5.85,B119&gt;=3.15),1.3,IF(AND(G119&gt;=0.934,B119&lt;3.75,D119&lt;0.35,B119&gt;=3.35,A119&gt;=5.05,A119&lt;5.85,B119&gt;=3.15),1.7,IF(AND(G119&lt;0.823,B119&gt;=3.75,D119&lt;0.35,B119&gt;=3.35,A119&gt;=5.05,A119&lt;5.85,B119&gt;=3.15),1.55,IF(AND(G119&gt;=0.823,B119&gt;=3.75,D119&lt;0.35,B119&gt;=3.35,A119&gt;=5.05,A119&lt;5.85,B119&gt;=3.15),1.5,IF(AND(A119&lt;6.2,H119&lt;12.206,A119&lt;6.8,A119&gt;=6.05,D119&gt;=1.35,F119&lt;2.5,A119&gt;=5.3,B119&lt;3.15),4.6,IF(AND(A119&gt;=6.2,H119&lt;12.206,A119&lt;6.8,A119&gt;=6.05,D119&gt;=1.35,F119&lt;2.5,A119&gt;=5.3,B119&lt;3.15),4.74,IF(AND(H119&gt;=10.667,G119&lt;0.439,G119&lt;0.622,H119&lt;13.29,A119&lt;7.05,F119&gt;=2.5,A119&gt;=5.3,B119&lt;3.15),5.6,IF(AND(H119&lt;13.67,G119&lt;0.934,B119&lt;3.75,D119&lt;0.35,B119&gt;=3.35,A119&gt;=5.05,A119&lt;5.85,B119&gt;=3.15),1.48,IF(AND(H119&gt;=13.67,G119&lt;0.934,B119&lt;3.75,D119&lt;0.35,B119&gt;=3.35,A119&gt;=5.05,A119&lt;5.85,B119&gt;=3.15),1.3,IF(AND(G119&lt;0.301,H119&lt;10.667,G119&lt;0.439,G119&lt;0.622,H119&lt;13.29,A119&lt;7.05,F119&gt;=2.5,A119&gt;=5.3,B119&lt;3.15),5.2,IF(AND(G119&gt;=0.301,H119&lt;10.667,G119&lt;0.439,G119&lt;0.622,H119&lt;13.29,A119&lt;7.05,F119&gt;=2.5,A119&gt;=5.3,B119&lt;3.15),5.067,"shouldnthappen"))))))))))))))))))))))))))))))))))</f>
        <v>5.2</v>
      </c>
      <c r="BE119" s="1" t="n">
        <f aca="false">IF(AND(B119&gt;=3.85,A119&gt;=5.05,F119&lt;1.5),1.4,IF(AND(A119&lt;5.25,A119&lt;5.75,F119&gt;=1.5),3.15,IF(AND(A119&lt;4.95,B119&lt;3.15,A119&lt;5.05,F119&lt;1.5),1.46,IF(AND(A119&gt;=4.95,B119&lt;3.15,A119&lt;5.05,F119&lt;1.5),1.6,IF(AND(H119&lt;8.834,B119&gt;=3.15,A119&lt;5.05,F119&lt;1.5),1.4,IF(AND(D119&lt;0.25,B119&lt;3.85,A119&gt;=5.05,F119&lt;1.5),1.48,IF(AND(D119&gt;=0.25,B119&lt;3.85,A119&gt;=5.05,F119&lt;1.5),1.7,IF(AND(F119&gt;=2.5,A119&gt;=5.25,A119&lt;5.75,F119&gt;=1.5),4.9,IF(AND(H119&lt;12.45,H119&gt;=8.834,B119&gt;=3.15,A119&lt;5.05,F119&lt;1.5),1.25,IF(AND(H119&gt;=12.45,H119&gt;=8.834,B119&gt;=3.15,A119&lt;5.05,F119&lt;1.5),1.32,IF(AND(G119&lt;0.283,F119&lt;2.5,A119&gt;=5.25,A119&lt;5.75,F119&gt;=1.5),4.3,IF(AND(H119&lt;6.712,H119&lt;11.275,D119&lt;1.55,A119&gt;=5.75,F119&gt;=1.5),5,IF(AND(H119&lt;13.101,H119&gt;=11.275,D119&lt;1.55,A119&gt;=5.75,F119&gt;=1.5),3.933,IF(AND(H119&gt;=13.101,H119&gt;=11.275,D119&lt;1.55,A119&gt;=5.75,F119&gt;=1.5),4.5,IF(AND(A119&gt;=7.3,D119&lt;2.45,D119&gt;=1.55,A119&gt;=5.75,F119&gt;=1.5),6.7,IF(AND(B119&lt;3.45,D119&gt;=2.45,D119&gt;=1.55,A119&gt;=5.75,F119&gt;=1.5),5.925,IF(AND(B119&gt;=3.45,D119&gt;=2.45,D119&gt;=1.55,A119&gt;=5.75,F119&gt;=1.5),6.1,IF(AND(B119&gt;=2.8,G119&gt;=0.283,F119&lt;2.5,A119&gt;=5.25,A119&lt;5.75,F119&gt;=1.5),4.2,IF(AND(D119&lt;1.35,H119&gt;=6.712,H119&lt;11.275,D119&lt;1.55,A119&gt;=5.75,F119&gt;=1.5),4.35,IF(AND(D119&lt;1.05,B119&lt;2.8,G119&gt;=0.283,F119&lt;2.5,A119&gt;=5.25,A119&lt;5.75,F119&gt;=1.5),3.567,IF(AND(D119&gt;=1.05,B119&lt;2.8,G119&gt;=0.283,F119&lt;2.5,A119&gt;=5.25,A119&lt;5.75,F119&gt;=1.5),3.925,IF(AND(B119&lt;2.65,D119&gt;=1.35,H119&gt;=6.712,H119&lt;11.275,D119&lt;1.55,A119&gt;=5.75,F119&gt;=1.5),4.9,IF(AND(B119&gt;=2.65,D119&gt;=1.35,H119&gt;=6.712,H119&lt;11.275,D119&lt;1.55,A119&gt;=5.75,F119&gt;=1.5),4.625,IF(AND(H119&gt;=14.683,G119&gt;=0.628,A119&lt;7.3,D119&lt;2.45,D119&gt;=1.55,A119&gt;=5.75,F119&gt;=1.5),5.4,IF(AND(D119&lt;1.95,H119&lt;8.884,G119&lt;0.628,A119&lt;7.3,D119&lt;2.45,D119&gt;=1.55,A119&gt;=5.75,F119&gt;=1.5),5.1,IF(AND(D119&gt;=1.95,H119&lt;8.884,G119&lt;0.628,A119&lt;7.3,D119&lt;2.45,D119&gt;=1.55,A119&gt;=5.75,F119&gt;=1.5),5.22,IF(AND(A119&lt;6.05,H119&gt;=8.884,G119&lt;0.628,A119&lt;7.3,D119&lt;2.45,D119&gt;=1.55,A119&gt;=5.75,F119&gt;=1.5),5.1,IF(AND(G119&lt;0.817,H119&lt;14.683,G119&gt;=0.628,A119&lt;7.3,D119&lt;2.45,D119&gt;=1.55,A119&gt;=5.75,F119&gt;=1.5),4.967,IF(AND(G119&gt;=0.817,H119&lt;14.683,G119&gt;=0.628,A119&lt;7.3,D119&lt;2.45,D119&gt;=1.55,A119&gt;=5.75,F119&gt;=1.5),5.1,IF(AND(H119&lt;9.637,A119&gt;=6.05,H119&gt;=8.884,G119&lt;0.628,A119&lt;7.3,D119&lt;2.45,D119&gt;=1.55,A119&gt;=5.75,F119&gt;=1.5),5.9,IF(AND(D119&lt;1.85,H119&gt;=9.637,A119&gt;=6.05,H119&gt;=8.884,G119&lt;0.628,A119&lt;7.3,D119&lt;2.45,D119&gt;=1.55,A119&gt;=5.75,F119&gt;=1.5),5.733,IF(AND(G119&gt;=0.388,D119&gt;=1.85,H119&gt;=9.637,A119&gt;=6.05,H119&gt;=8.884,G119&lt;0.628,A119&lt;7.3,D119&lt;2.45,D119&gt;=1.55,A119&gt;=5.75,F119&gt;=1.5),5.64,IF(AND(B119&lt;2.95,G119&lt;0.388,D119&gt;=1.85,H119&gt;=9.637,A119&gt;=6.05,H119&gt;=8.884,G119&lt;0.628,A119&lt;7.3,D119&lt;2.45,D119&gt;=1.55,A119&gt;=5.75,F119&gt;=1.5),5.5,IF(AND(B119&gt;=2.95,G119&lt;0.388,D119&gt;=1.85,H119&gt;=9.637,A119&gt;=6.05,H119&gt;=8.884,G119&lt;0.628,A119&lt;7.3,D119&lt;2.45,D119&gt;=1.55,A119&gt;=5.75,F119&gt;=1.5),5.333,"shouldnthappen"))))))))))))))))))))))))))))))))))</f>
        <v>5.9</v>
      </c>
      <c r="BF119" s="1" t="n">
        <f aca="false">IF(AND(D119&gt;=0.35,F119&lt;1.5),1.65,IF(AND(H119&gt;=16.227,D119&gt;=1.55,F119&gt;=1.5),6.533,IF(AND(A119&gt;=5.45,G119&lt;0.174,D119&lt;0.35,F119&lt;1.5),1.7,IF(AND(D119&lt;0.15,G119&gt;=0.174,D119&lt;0.35,F119&lt;1.5),1.38,IF(AND(D119&gt;=1.15,D119&lt;1.25,D119&lt;1.55,F119&gt;=1.5),3.967,IF(AND(H119&lt;8.376,A119&lt;5.45,G119&lt;0.174,D119&lt;0.35,F119&lt;1.5),1.4,IF(AND(H119&gt;=8.376,A119&lt;5.45,G119&lt;0.174,D119&lt;0.35,F119&lt;1.5),1.5,IF(AND(B119&lt;3.1,D119&gt;=0.15,G119&gt;=0.174,D119&lt;0.35,F119&lt;1.5),1.475,IF(AND(H119&lt;10.258,D119&lt;1.15,D119&lt;1.25,D119&lt;1.55,F119&gt;=1.5),3.24,IF(AND(H119&gt;=10.258,D119&lt;1.15,D119&lt;1.25,D119&lt;1.55,F119&gt;=1.5),3.875,IF(AND(F119&gt;=2.5,H119&lt;10.927,D119&gt;=1.25,D119&lt;1.55,F119&gt;=1.5),5.05,IF(AND(D119&lt;1.35,H119&gt;=10.927,D119&gt;=1.25,D119&lt;1.55,F119&gt;=1.5),4.25,IF(AND(A119&gt;=6.95,D119&lt;1.75,H119&lt;16.227,D119&gt;=1.55,F119&gt;=1.5),5.8,IF(AND(B119&lt;3.3,B119&gt;=3.1,D119&gt;=0.15,G119&gt;=0.174,D119&lt;0.35,F119&lt;1.5),1.3,IF(AND(H119&lt;12.278,D119&gt;=1.35,H119&gt;=10.927,D119&gt;=1.25,D119&lt;1.55,F119&gt;=1.5),4.9,IF(AND(G119&lt;0.226,A119&lt;6.95,D119&lt;1.75,H119&lt;16.227,D119&gt;=1.55,F119&gt;=1.5),5,IF(AND(G119&gt;=0.226,A119&lt;6.95,D119&lt;1.75,H119&lt;16.227,D119&gt;=1.55,F119&gt;=1.5),4.62,IF(AND(H119&lt;9.35,B119&lt;2.95,D119&gt;=1.75,H119&lt;16.227,D119&gt;=1.55,F119&gt;=1.5),6.3,IF(AND(H119&gt;=9.35,B119&lt;2.95,D119&gt;=1.75,H119&lt;16.227,D119&gt;=1.55,F119&gt;=1.5),5.58,IF(AND(A119&lt;5.05,B119&gt;=3.3,B119&gt;=3.1,D119&gt;=0.15,G119&gt;=0.174,D119&lt;0.35,F119&lt;1.5),1.35,IF(AND(A119&gt;=5.05,B119&gt;=3.3,B119&gt;=3.1,D119&gt;=0.15,G119&gt;=0.174,D119&lt;0.35,F119&lt;1.5),1.46,IF(AND(B119&lt;2.8,A119&lt;5.65,F119&lt;2.5,H119&lt;10.927,D119&gt;=1.25,D119&lt;1.55,F119&gt;=1.5),4.075,IF(AND(B119&gt;=2.8,A119&lt;5.65,F119&lt;2.5,H119&lt;10.927,D119&gt;=1.25,D119&lt;1.55,F119&gt;=1.5),3.933,IF(AND(A119&lt;6.25,A119&gt;=5.65,F119&lt;2.5,H119&lt;10.927,D119&gt;=1.25,D119&lt;1.55,F119&gt;=1.5),4.533,IF(AND(A119&gt;=6.25,A119&gt;=5.65,F119&lt;2.5,H119&lt;10.927,D119&gt;=1.25,D119&lt;1.55,F119&gt;=1.5),4.3,IF(AND(A119&lt;6.5,H119&gt;=12.278,D119&gt;=1.35,H119&gt;=10.927,D119&gt;=1.25,D119&lt;1.55,F119&gt;=1.5),4.55,IF(AND(A119&gt;=6.5,H119&gt;=12.278,D119&gt;=1.35,H119&gt;=10.927,D119&gt;=1.25,D119&lt;1.55,F119&gt;=1.5),4.775,IF(AND(H119&lt;9.884,D119&lt;2.1,B119&gt;=2.95,D119&gt;=1.75,H119&lt;16.227,D119&gt;=1.55,F119&gt;=1.5),5.5,IF(AND(H119&gt;=9.884,D119&lt;2.1,B119&gt;=2.95,D119&gt;=1.75,H119&lt;16.227,D119&gt;=1.55,F119&gt;=1.5),5.1,IF(AND(H119&lt;10.393,D119&gt;=2.1,B119&gt;=2.95,D119&gt;=1.75,H119&lt;16.227,D119&gt;=1.55,F119&gt;=1.5),5.74,IF(AND(D119&lt;2.25,H119&gt;=10.393,D119&gt;=2.1,B119&gt;=2.95,D119&gt;=1.75,H119&lt;16.227,D119&gt;=1.55,F119&gt;=1.5),5.8,IF(AND(D119&gt;=2.25,H119&gt;=10.393,D119&gt;=2.1,B119&gt;=2.95,D119&gt;=1.75,H119&lt;16.227,D119&gt;=1.55,F119&gt;=1.5),5.4,"shouldnthappen"))))))))))))))))))))))))))))))))</f>
        <v>5.5</v>
      </c>
      <c r="BG119" s="1" t="n">
        <f aca="false">IF(AND(G119&lt;0.096,A119&lt;5.45),2.95,IF(AND(F119&gt;=1.5,G119&gt;=0.096,A119&lt;5.45),3,IF(AND(D119&lt;0.6,A119&lt;5.9,A119&gt;=5.45),1.4,IF(AND(F119&gt;=2.5,D119&gt;=0.6,A119&lt;5.9,A119&gt;=5.45),5.1,IF(AND(A119&lt;7.45,A119&gt;=7.05,A119&gt;=5.9,A119&gt;=5.45),6.167,IF(AND(B119&gt;=3.55,G119&lt;0.587,F119&lt;1.5,G119&gt;=0.096,A119&lt;5.45),1,IF(AND(A119&lt;5.05,G119&gt;=0.587,F119&lt;1.5,G119&gt;=0.096,A119&lt;5.45),1.35,IF(AND(B119&lt;2.75,D119&lt;1.7,A119&lt;7.05,A119&gt;=5.9,A119&gt;=5.45),4.9,IF(AND(A119&lt;6.2,D119&gt;=1.7,A119&lt;7.05,A119&gt;=5.9,A119&gt;=5.45),4.833,IF(AND(H119&lt;17.32,A119&gt;=7.45,A119&gt;=7.05,A119&gt;=5.9,A119&gt;=5.45),6.68,IF(AND(H119&gt;=17.32,A119&gt;=7.45,A119&gt;=7.05,A119&gt;=5.9,A119&gt;=5.45),6.4,IF(AND(G119&lt;0.161,B119&lt;3.55,G119&lt;0.587,F119&lt;1.5,G119&gt;=0.096,A119&lt;5.45),1.5,IF(AND(H119&lt;11.016,A119&gt;=5.05,G119&gt;=0.587,F119&lt;1.5,G119&gt;=0.096,A119&lt;5.45),1.633,IF(AND(H119&lt;11.001,G119&lt;0.372,F119&lt;2.5,D119&gt;=0.6,A119&lt;5.9,A119&gt;=5.45),4.133,IF(AND(H119&gt;=11.001,G119&lt;0.372,F119&lt;2.5,D119&gt;=0.6,A119&lt;5.9,A119&gt;=5.45),4.3,IF(AND(H119&lt;6.808,G119&gt;=0.372,F119&lt;2.5,D119&gt;=0.6,A119&lt;5.9,A119&gt;=5.45),4,IF(AND(A119&gt;=6.75,B119&gt;=2.75,D119&lt;1.7,A119&lt;7.05,A119&gt;=5.9,A119&gt;=5.45),4.84,IF(AND(H119&lt;12.467,G119&gt;=0.161,B119&lt;3.55,G119&lt;0.587,F119&lt;1.5,G119&gt;=0.096,A119&lt;5.45),1.3,IF(AND(D119&lt;0.25,H119&gt;=11.016,A119&gt;=5.05,G119&gt;=0.587,F119&lt;1.5,G119&gt;=0.096,A119&lt;5.45),1.52,IF(AND(D119&gt;=0.25,H119&gt;=11.016,A119&gt;=5.05,G119&gt;=0.587,F119&lt;1.5,G119&gt;=0.096,A119&lt;5.45),1.5,IF(AND(H119&lt;11.218,H119&gt;=6.808,G119&gt;=0.372,F119&lt;2.5,D119&gt;=0.6,A119&lt;5.9,A119&gt;=5.45),3.7,IF(AND(H119&gt;=11.218,H119&gt;=6.808,G119&gt;=0.372,F119&lt;2.5,D119&gt;=0.6,A119&lt;5.9,A119&gt;=5.45),3.9,IF(AND(B119&lt;2.95,A119&lt;6.75,B119&gt;=2.75,D119&lt;1.7,A119&lt;7.05,A119&gt;=5.9,A119&gt;=5.45),4.2,IF(AND(B119&gt;=2.95,A119&lt;6.75,B119&gt;=2.75,D119&lt;1.7,A119&lt;7.05,A119&gt;=5.9,A119&gt;=5.45),4.6,IF(AND(D119&gt;=2.45,A119&lt;6.85,A119&gt;=6.2,D119&gt;=1.7,A119&lt;7.05,A119&gt;=5.9,A119&gt;=5.45),5.9,IF(AND(G119&lt;0.312,A119&gt;=6.85,A119&gt;=6.2,D119&gt;=1.7,A119&lt;7.05,A119&gt;=5.9,A119&gt;=5.45),5.1,IF(AND(G119&gt;=0.312,A119&gt;=6.85,A119&gt;=6.2,D119&gt;=1.7,A119&lt;7.05,A119&gt;=5.9,A119&gt;=5.45),5.4,IF(AND(G119&lt;0.251,H119&gt;=12.467,G119&gt;=0.161,B119&lt;3.55,G119&lt;0.587,F119&lt;1.5,G119&gt;=0.096,A119&lt;5.45),1.35,IF(AND(G119&gt;=0.251,H119&gt;=12.467,G119&gt;=0.161,B119&lt;3.55,G119&lt;0.587,F119&lt;1.5,G119&gt;=0.096,A119&lt;5.45),1.467,IF(AND(G119&gt;=0.628,D119&lt;2.45,A119&lt;6.85,A119&gt;=6.2,D119&gt;=1.7,A119&lt;7.05,A119&gt;=5.9,A119&gt;=5.45),5.1,IF(AND(A119&gt;=6.75,G119&lt;0.628,D119&lt;2.45,A119&lt;6.85,A119&gt;=6.2,D119&gt;=1.7,A119&lt;7.05,A119&gt;=5.9,A119&gt;=5.45),5.9,IF(AND(H119&lt;11.824,A119&lt;6.75,G119&lt;0.628,D119&lt;2.45,A119&lt;6.85,A119&gt;=6.2,D119&gt;=1.7,A119&lt;7.05,A119&gt;=5.9,A119&gt;=5.45),5.44,IF(AND(H119&lt;14.378,H119&gt;=11.824,A119&lt;6.75,G119&lt;0.628,D119&lt;2.45,A119&lt;6.85,A119&gt;=6.2,D119&gt;=1.7,A119&lt;7.05,A119&gt;=5.9,A119&gt;=5.45),5.6,IF(AND(H119&gt;=14.378,H119&gt;=11.824,A119&lt;6.75,G119&lt;0.628,D119&lt;2.45,A119&lt;6.85,A119&gt;=6.2,D119&gt;=1.7,A119&lt;7.05,A119&gt;=5.9,A119&gt;=5.45),5.8,"shouldnthappen"))))))))))))))))))))))))))))))))))</f>
        <v>5.44</v>
      </c>
      <c r="BH119" s="1" t="n">
        <f aca="false">IF(AND(G119&gt;=0.905,F119&lt;1.5),1.8,IF(AND(H119&lt;5.523,G119&lt;0.905,F119&lt;1.5),1,IF(AND(D119&gt;=0.4,H119&gt;=5.523,G119&lt;0.905,F119&lt;1.5),1.7,IF(AND(G119&gt;=0.878,D119&lt;1.35,F119&lt;2.5,F119&gt;=1.5),4.4,IF(AND(A119&lt;5.4,D119&gt;=1.35,F119&lt;2.5,F119&gt;=1.5),3.9,IF(AND(G119&lt;0.177,B119&lt;3.15,F119&gt;=2.5,F119&gt;=1.5),6.15,IF(AND(H119&lt;10.393,B119&gt;=3.15,F119&gt;=2.5,F119&gt;=1.5),5.94,IF(AND(H119&gt;=10.393,B119&gt;=3.15,F119&gt;=2.5,F119&gt;=1.5),5.467,IF(AND(D119&gt;=1.25,G119&lt;0.878,D119&lt;1.35,F119&lt;2.5,F119&gt;=1.5),4.18,IF(AND(G119&gt;=0.709,A119&gt;=5.4,D119&gt;=1.35,F119&lt;2.5,F119&gt;=1.5),4.9,IF(AND(B119&lt;2.6,G119&gt;=0.177,B119&lt;3.15,F119&gt;=2.5,F119&gt;=1.5),4.8,IF(AND(A119&lt;4.35,A119&lt;5.05,D119&lt;0.4,H119&gt;=5.523,G119&lt;0.905,F119&lt;1.5),1.1,IF(AND(A119&gt;=5.6,A119&gt;=5.05,D119&lt;0.4,H119&gt;=5.523,G119&lt;0.905,F119&lt;1.5),1.7,IF(AND(D119&lt;1.05,D119&lt;1.25,G119&lt;0.878,D119&lt;1.35,F119&lt;2.5,F119&gt;=1.5),3.6,IF(AND(D119&gt;=1.55,G119&lt;0.709,A119&gt;=5.4,D119&gt;=1.35,F119&lt;2.5,F119&gt;=1.5),4.975,IF(AND(D119&lt;1.7,B119&gt;=2.6,G119&gt;=0.177,B119&lt;3.15,F119&gt;=2.5,F119&gt;=1.5),5.8,IF(AND(B119&lt;3.15,A119&gt;=4.35,A119&lt;5.05,D119&lt;0.4,H119&gt;=5.523,G119&lt;0.905,F119&lt;1.5),1.46,IF(AND(A119&gt;=5.45,A119&lt;5.6,A119&gt;=5.05,D119&lt;0.4,H119&gt;=5.523,G119&lt;0.905,F119&lt;1.5),1.35,IF(AND(H119&lt;10.974,D119&gt;=1.05,D119&lt;1.25,G119&lt;0.878,D119&lt;1.35,F119&lt;2.5,F119&gt;=1.5),3.8,IF(AND(H119&gt;=13.654,D119&lt;1.55,G119&lt;0.709,A119&gt;=5.4,D119&gt;=1.35,F119&lt;2.5,F119&gt;=1.5),4.725,IF(AND(A119&lt;4.5,B119&gt;=3.15,A119&gt;=4.35,A119&lt;5.05,D119&lt;0.4,H119&gt;=5.523,G119&lt;0.905,F119&lt;1.5),1.3,IF(AND(G119&lt;0.676,A119&lt;5.45,A119&lt;5.6,A119&gt;=5.05,D119&lt;0.4,H119&gt;=5.523,G119&lt;0.905,F119&lt;1.5),1.5,IF(AND(G119&gt;=0.676,A119&lt;5.45,A119&lt;5.6,A119&gt;=5.05,D119&lt;0.4,H119&gt;=5.523,G119&lt;0.905,F119&lt;1.5),1.55,IF(AND(A119&lt;5.7,H119&gt;=10.974,D119&gt;=1.05,D119&lt;1.25,G119&lt;0.878,D119&lt;1.35,F119&lt;2.5,F119&gt;=1.5),3.9,IF(AND(A119&gt;=5.7,H119&gt;=10.974,D119&gt;=1.05,D119&lt;1.25,G119&lt;0.878,D119&lt;1.35,F119&lt;2.5,F119&gt;=1.5),3.933,IF(AND(G119&gt;=0.644,H119&lt;13.654,D119&lt;1.55,G119&lt;0.709,A119&gt;=5.4,D119&gt;=1.35,F119&lt;2.5,F119&gt;=1.5),4.4,IF(AND(B119&lt;2.9,A119&lt;6.2,D119&gt;=1.7,B119&gt;=2.6,G119&gt;=0.177,B119&lt;3.15,F119&gt;=2.5,F119&gt;=1.5),5.02,IF(AND(B119&gt;=2.9,A119&lt;6.2,D119&gt;=1.7,B119&gt;=2.6,G119&gt;=0.177,B119&lt;3.15,F119&gt;=2.5,F119&gt;=1.5),4.8,IF(AND(D119&lt;2.2,A119&gt;=6.2,D119&gt;=1.7,B119&gt;=2.6,G119&gt;=0.177,B119&lt;3.15,F119&gt;=2.5,F119&gt;=1.5),5.325,IF(AND(D119&gt;=2.2,A119&gt;=6.2,D119&gt;=1.7,B119&gt;=2.6,G119&gt;=0.177,B119&lt;3.15,F119&gt;=2.5,F119&gt;=1.5),5.1,IF(AND(D119&lt;0.25,A119&gt;=4.5,B119&gt;=3.15,A119&gt;=4.35,A119&lt;5.05,D119&lt;0.4,H119&gt;=5.523,G119&lt;0.905,F119&lt;1.5),1.357,IF(AND(D119&gt;=0.25,A119&gt;=4.5,B119&gt;=3.15,A119&gt;=4.35,A119&lt;5.05,D119&lt;0.4,H119&gt;=5.523,G119&lt;0.905,F119&lt;1.5),1.333,IF(AND(H119&lt;10.723,G119&lt;0.644,H119&lt;13.654,D119&lt;1.55,G119&lt;0.709,A119&gt;=5.4,D119&gt;=1.35,F119&lt;2.5,F119&gt;=1.5),4.6,IF(AND(H119&gt;=10.723,G119&lt;0.644,H119&lt;13.654,D119&lt;1.55,G119&lt;0.709,A119&gt;=5.4,D119&gt;=1.35,F119&lt;2.5,F119&gt;=1.5),4.5,"shouldnthappen"))))))))))))))))))))))))))))))))))</f>
        <v>6.15</v>
      </c>
      <c r="BI119" s="1" t="n">
        <f aca="false">IF(AND(D119&gt;=0.8,A119&lt;5.45),3.9,IF(AND(D119&gt;=0.45,D119&lt;0.8,A119&lt;5.45),1.66,IF(AND(H119&lt;16.447,B119&gt;=3.45,A119&gt;=5.45),1.525,IF(AND(H119&gt;=16.447,B119&gt;=3.45,A119&gt;=5.45),6.4,IF(AND(H119&lt;5.245,D119&lt;0.45,D119&lt;0.8,A119&lt;5.45),1,IF(AND(A119&gt;=7.2,G119&lt;0.154,B119&lt;3.45,A119&gt;=5.45),6.7,IF(AND(D119&lt;1.65,A119&lt;7.2,G119&lt;0.154,B119&lt;3.45,A119&gt;=5.45),4.7,IF(AND(D119&gt;=1.65,A119&lt;7.2,G119&lt;0.154,B119&lt;3.45,A119&gt;=5.45),5.52,IF(AND(D119&gt;=0.25,A119&lt;5.05,H119&gt;=5.245,D119&lt;0.45,D119&lt;0.8,A119&lt;5.45),1.35,IF(AND(H119&lt;6.089,A119&gt;=5.05,H119&gt;=5.245,D119&lt;0.45,D119&lt;0.8,A119&lt;5.45),1.7,IF(AND(D119&lt;1.2,B119&lt;2.6,A119&lt;5.75,G119&gt;=0.154,B119&lt;3.45,A119&gt;=5.45),3.85,IF(AND(D119&gt;=1.2,B119&lt;2.6,A119&lt;5.75,G119&gt;=0.154,B119&lt;3.45,A119&gt;=5.45),4,IF(AND(D119&gt;=1.65,B119&gt;=2.6,A119&lt;5.75,G119&gt;=0.154,B119&lt;3.45,A119&gt;=5.45),4.9,IF(AND(G119&lt;0.353,F119&lt;2.5,A119&gt;=5.75,G119&gt;=0.154,B119&lt;3.45,A119&gt;=5.45),4.25,IF(AND(A119&gt;=7.25,F119&gt;=2.5,A119&gt;=5.75,G119&gt;=0.154,B119&lt;3.45,A119&gt;=5.45),6.45,IF(AND(H119&lt;11.218,D119&lt;0.25,A119&lt;5.05,H119&gt;=5.245,D119&lt;0.45,D119&lt;0.8,A119&lt;5.45),1.42,IF(AND(G119&lt;0.517,H119&gt;=6.089,A119&gt;=5.05,H119&gt;=5.245,D119&lt;0.45,D119&lt;0.8,A119&lt;5.45),1.44,IF(AND(G119&gt;=0.517,H119&gt;=6.089,A119&gt;=5.05,H119&gt;=5.245,D119&lt;0.45,D119&lt;0.8,A119&lt;5.45),1.54,IF(AND(H119&gt;=10.194,D119&lt;1.65,B119&gt;=2.6,A119&lt;5.75,G119&gt;=0.154,B119&lt;3.45,A119&gt;=5.45),4.35,IF(AND(B119&gt;=3.15,G119&gt;=0.353,F119&lt;2.5,A119&gt;=5.75,G119&gt;=0.154,B119&lt;3.45,A119&gt;=5.45),4.7,IF(AND(H119&lt;7.716,A119&lt;7.25,F119&gt;=2.5,A119&gt;=5.75,G119&gt;=0.154,B119&lt;3.45,A119&gt;=5.45),5.04,IF(AND(G119&lt;0.175,H119&gt;=11.218,D119&lt;0.25,A119&lt;5.05,H119&gt;=5.245,D119&lt;0.45,D119&lt;0.8,A119&lt;5.45),1.5,IF(AND(H119&lt;7.713,H119&lt;10.194,D119&lt;1.65,B119&gt;=2.6,A119&lt;5.75,G119&gt;=0.154,B119&lt;3.45,A119&gt;=5.45),4.1,IF(AND(H119&gt;=7.713,H119&lt;10.194,D119&lt;1.65,B119&gt;=2.6,A119&lt;5.75,G119&gt;=0.154,B119&lt;3.45,A119&gt;=5.45),4.2,IF(AND(B119&gt;=3.05,B119&lt;3.15,G119&gt;=0.353,F119&lt;2.5,A119&gt;=5.75,G119&gt;=0.154,B119&lt;3.45,A119&gt;=5.45),4.4,IF(AND(D119&gt;=2.45,H119&gt;=7.716,A119&lt;7.25,F119&gt;=2.5,A119&gt;=5.75,G119&gt;=0.154,B119&lt;3.45,A119&gt;=5.45),5.85,IF(AND(D119&lt;0.15,G119&gt;=0.175,H119&gt;=11.218,D119&lt;0.25,A119&lt;5.05,H119&gt;=5.245,D119&lt;0.45,D119&lt;0.8,A119&lt;5.45),1.1,IF(AND(H119&gt;=16.317,B119&lt;3.05,B119&lt;3.15,G119&gt;=0.353,F119&lt;2.5,A119&gt;=5.75,G119&gt;=0.154,B119&lt;3.45,A119&gt;=5.45),4.8,IF(AND(G119&gt;=0.857,D119&lt;2.45,H119&gt;=7.716,A119&lt;7.25,F119&gt;=2.5,A119&gt;=5.75,G119&gt;=0.154,B119&lt;3.45,A119&gt;=5.45),5.05,IF(AND(G119&lt;0.245,D119&gt;=0.15,G119&gt;=0.175,H119&gt;=11.218,D119&lt;0.25,A119&lt;5.05,H119&gt;=5.245,D119&lt;0.45,D119&lt;0.8,A119&lt;5.45),1.3,IF(AND(G119&gt;=0.245,D119&gt;=0.15,G119&gt;=0.175,H119&gt;=11.218,D119&lt;0.25,A119&lt;5.05,H119&gt;=5.245,D119&lt;0.45,D119&lt;0.8,A119&lt;5.45),1.22,IF(AND(B119&lt;2.85,H119&lt;16.317,B119&lt;3.05,B119&lt;3.15,G119&gt;=0.353,F119&lt;2.5,A119&gt;=5.75,G119&gt;=0.154,B119&lt;3.45,A119&gt;=5.45),4.6,IF(AND(B119&gt;=2.85,H119&lt;16.317,B119&lt;3.05,B119&lt;3.15,G119&gt;=0.353,F119&lt;2.5,A119&gt;=5.75,G119&gt;=0.154,B119&lt;3.45,A119&gt;=5.45),4.633,IF(AND(D119&lt;1.85,G119&lt;0.857,D119&lt;2.45,H119&gt;=7.716,A119&lt;7.25,F119&gt;=2.5,A119&gt;=5.75,G119&gt;=0.154,B119&lt;3.45,A119&gt;=5.45),5.8,IF(AND(H119&lt;11.297,D119&gt;=1.85,G119&lt;0.857,D119&lt;2.45,H119&gt;=7.716,A119&lt;7.25,F119&gt;=2.5,A119&gt;=5.75,G119&gt;=0.154,B119&lt;3.45,A119&gt;=5.45),5.3,IF(AND(G119&lt;0.388,H119&gt;=11.297,D119&gt;=1.85,G119&lt;0.857,D119&lt;2.45,H119&gt;=7.716,A119&lt;7.25,F119&gt;=2.5,A119&gt;=5.75,G119&gt;=0.154,B119&lt;3.45,A119&gt;=5.45),5.4,IF(AND(G119&gt;=0.388,H119&gt;=11.297,D119&gt;=1.85,G119&lt;0.857,D119&lt;2.45,H119&gt;=7.716,A119&lt;7.25,F119&gt;=2.5,A119&gt;=5.75,G119&gt;=0.154,B119&lt;3.45,A119&gt;=5.45),5.6,"shouldnthappen")))))))))))))))))))))))))))))))))))))</f>
        <v>5.52</v>
      </c>
      <c r="BJ119" s="1" t="n">
        <f aca="false">IF(AND(F119&gt;=2,B119&gt;=3.35),6.1,IF(AND(H119&gt;=12.719,F119&lt;1.5,B119&lt;3.35),1.567,IF(AND(H119&lt;5.245,F119&lt;2,B119&gt;=3.35),1,IF(AND(D119&lt;0.15,H119&lt;12.719,F119&lt;1.5,B119&lt;3.35),1.5,IF(AND(D119&gt;=0.35,H119&gt;=5.245,F119&lt;2,B119&gt;=3.35),1.6,IF(AND(A119&lt;4.9,D119&gt;=0.15,H119&lt;12.719,F119&lt;1.5,B119&lt;3.35),1.36,IF(AND(B119&lt;2.65,G119&lt;0.572,D119&lt;1.45,F119&gt;=1.5,B119&lt;3.35),3.5,IF(AND(A119&lt;6.1,F119&lt;2.5,D119&gt;=1.45,F119&gt;=1.5,B119&lt;3.35),5.1,IF(AND(G119&gt;=0.607,D119&lt;0.35,H119&gt;=5.245,F119&lt;2,B119&gt;=3.35),1.65,IF(AND(G119&lt;0.546,A119&gt;=4.9,D119&gt;=0.15,H119&lt;12.719,F119&lt;1.5,B119&lt;3.35),1.2,IF(AND(G119&gt;=0.546,A119&gt;=4.9,D119&gt;=0.15,H119&lt;12.719,F119&lt;1.5,B119&lt;3.35),1.4,IF(AND(A119&gt;=6.3,B119&gt;=2.65,G119&lt;0.572,D119&lt;1.45,F119&gt;=1.5,B119&lt;3.35),4.8,IF(AND(D119&lt;1.15,B119&lt;2.85,G119&gt;=0.572,D119&lt;1.45,F119&gt;=1.5,B119&lt;3.35),3.9,IF(AND(B119&gt;=3.15,B119&gt;=2.85,G119&gt;=0.572,D119&lt;1.45,F119&gt;=1.5,B119&lt;3.35),4.7,IF(AND(B119&lt;2.95,A119&gt;=6.1,F119&lt;2.5,D119&gt;=1.45,F119&gt;=1.5,B119&lt;3.35),4.533,IF(AND(B119&gt;=2.95,A119&gt;=6.1,F119&lt;2.5,D119&gt;=1.45,F119&gt;=1.5,B119&lt;3.35),4.75,IF(AND(A119&gt;=6.7,G119&lt;0.107,F119&gt;=2.5,D119&gt;=1.45,F119&gt;=1.5,B119&lt;3.35),5.7,IF(AND(G119&gt;=0.385,G119&lt;0.607,D119&lt;0.35,H119&gt;=5.245,F119&lt;2,B119&gt;=3.35),1.325,IF(AND(D119&lt;1.25,A119&lt;6.3,B119&gt;=2.65,G119&lt;0.572,D119&lt;1.45,F119&gt;=1.5,B119&lt;3.35),4,IF(AND(D119&gt;=1.25,A119&lt;6.3,B119&gt;=2.65,G119&lt;0.572,D119&lt;1.45,F119&gt;=1.5,B119&lt;3.35),4.18,IF(AND(G119&lt;0.907,D119&gt;=1.15,B119&lt;2.85,G119&gt;=0.572,D119&lt;1.45,F119&gt;=1.5,B119&lt;3.35),4,IF(AND(G119&gt;=0.907,D119&gt;=1.15,B119&lt;2.85,G119&gt;=0.572,D119&lt;1.45,F119&gt;=1.5,B119&lt;3.35),4.4,IF(AND(H119&lt;8.326,B119&lt;3.15,B119&gt;=2.85,G119&gt;=0.572,D119&lt;1.45,F119&gt;=1.5,B119&lt;3.35),3.6,IF(AND(H119&gt;=8.326,B119&lt;3.15,B119&gt;=2.85,G119&gt;=0.572,D119&lt;1.45,F119&gt;=1.5,B119&lt;3.35),4.48,IF(AND(B119&lt;2.95,A119&lt;6.7,G119&lt;0.107,F119&gt;=2.5,D119&gt;=1.45,F119&gt;=1.5,B119&lt;3.35),5.6,IF(AND(B119&gt;=2.95,A119&lt;6.7,G119&lt;0.107,F119&gt;=2.5,D119&gt;=1.45,F119&gt;=1.5,B119&lt;3.35),5.5,IF(AND(G119&lt;0.205,G119&lt;0.432,G119&gt;=0.107,F119&gt;=2.5,D119&gt;=1.45,F119&gt;=1.5,B119&lt;3.35),5.3,IF(AND(B119&gt;=3.05,G119&gt;=0.432,G119&gt;=0.107,F119&gt;=2.5,D119&gt;=1.45,F119&gt;=1.5,B119&lt;3.35),5.86,IF(AND(H119&gt;=14.057,G119&lt;0.385,G119&lt;0.607,D119&lt;0.35,H119&gt;=5.245,F119&lt;2,B119&gt;=3.35),1.7,IF(AND(D119&lt;1.7,G119&gt;=0.205,G119&lt;0.432,G119&gt;=0.107,F119&gt;=2.5,D119&gt;=1.45,F119&gt;=1.5,B119&lt;3.35),5,IF(AND(G119&lt;0.779,B119&lt;3.05,G119&gt;=0.432,G119&gt;=0.107,F119&gt;=2.5,D119&gt;=1.45,F119&gt;=1.5,B119&lt;3.35),4.9,IF(AND(G119&gt;=0.779,B119&lt;3.05,G119&gt;=0.432,G119&gt;=0.107,F119&gt;=2.5,D119&gt;=1.45,F119&gt;=1.5,B119&lt;3.35),5.533,IF(AND(D119&gt;=0.25,H119&lt;14.057,G119&lt;0.385,G119&lt;0.607,D119&lt;0.35,H119&gt;=5.245,F119&lt;2,B119&gt;=3.35),1.4,IF(AND(B119&lt;2.85,D119&gt;=1.7,G119&gt;=0.205,G119&lt;0.432,G119&gt;=0.107,F119&gt;=2.5,D119&gt;=1.45,F119&gt;=1.5,B119&lt;3.35),5.1,IF(AND(B119&gt;=2.85,D119&gt;=1.7,G119&gt;=0.205,G119&lt;0.432,G119&gt;=0.107,F119&gt;=2.5,D119&gt;=1.45,F119&gt;=1.5,B119&lt;3.35),5.15,IF(AND(A119&lt;5.1,D119&lt;0.25,H119&lt;14.057,G119&lt;0.385,G119&lt;0.607,D119&lt;0.35,H119&gt;=5.245,F119&lt;2,B119&gt;=3.35),1.4,IF(AND(A119&gt;=5.1,D119&lt;0.25,H119&lt;14.057,G119&lt;0.385,G119&lt;0.607,D119&lt;0.35,H119&gt;=5.245,F119&lt;2,B119&gt;=3.35),1.5,"shouldnthappen")))))))))))))))))))))))))))))))))))))</f>
        <v>5.5</v>
      </c>
    </row>
    <row r="120" customFormat="false" ht="13.8" hidden="false" customHeight="false" outlineLevel="0" collapsed="false">
      <c r="A120" s="1" t="n">
        <v>7.7</v>
      </c>
      <c r="B120" s="1" t="n">
        <v>3.8</v>
      </c>
      <c r="C120" s="1" t="n">
        <v>6.7</v>
      </c>
      <c r="D120" s="1" t="n">
        <v>2.2</v>
      </c>
      <c r="E120" s="1" t="s">
        <v>93</v>
      </c>
      <c r="F120" s="1" t="n">
        <v>3</v>
      </c>
      <c r="G120" s="1" t="n">
        <v>0.0891636039596051</v>
      </c>
      <c r="H120" s="16" t="n">
        <v>12.5973347619176</v>
      </c>
      <c r="I120" s="11" t="n">
        <f aca="false">C120</f>
        <v>6.7</v>
      </c>
      <c r="J120" s="1" t="n">
        <f aca="false">AVERAGE(M120:BJ120)</f>
        <v>5.97412</v>
      </c>
      <c r="K120" s="15" t="n">
        <f aca="false">1-SQRT(VAR(M120:BJ120, I120)) / AVERAGE(M120:BJ120)</f>
        <v>0.872150222268808</v>
      </c>
      <c r="L120" s="1" t="n">
        <f aca="false">(J120-I120)/I120</f>
        <v>-0.108340298507463</v>
      </c>
      <c r="M120" s="1" t="n">
        <f aca="false">IF(AND(H120&gt;=16.241,B120&gt;=3.35),6.4,IF(AND(D120&gt;=0.75,A120&lt;5.15,B120&lt;3.35),4.1,IF(AND(D120&gt;=1.5,H120&lt;16.241,B120&gt;=3.35),5.767,IF(AND(B120&gt;=3.25,D120&lt;0.75,A120&lt;5.15,B120&lt;3.35),1.58,IF(AND(A120&lt;4.95,D120&lt;1.5,H120&lt;16.241,B120&gt;=3.35),1.4,IF(AND(A120&lt;4.5,B120&lt;3.25,D120&lt;0.75,A120&lt;5.15,B120&lt;3.35),1.26,IF(AND(A120&gt;=4.5,B120&lt;3.25,D120&lt;0.75,A120&lt;5.15,B120&lt;3.35),1.48,IF(AND(G120&lt;0.356,H120&lt;12.557,D120&lt;1.45,A120&gt;=5.15,B120&lt;3.35),4.267,IF(AND(D120&lt;1.25,H120&gt;=12.557,D120&lt;1.45,A120&gt;=5.15,B120&lt;3.35),4.05,IF(AND(D120&gt;=1.35,G120&gt;=0.356,H120&lt;12.557,D120&lt;1.45,A120&gt;=5.15,B120&lt;3.35),4.25,IF(AND(H120&lt;15.086,D120&gt;=1.25,H120&gt;=12.557,D120&lt;1.45,A120&gt;=5.15,B120&lt;3.35),4.4,IF(AND(F120&lt;2.5,G120&gt;=0.44,D120&lt;2.05,D120&gt;=1.45,A120&gt;=5.15,B120&lt;3.35),4.7,IF(AND(H120&lt;10.391,B120&lt;3.15,D120&gt;=2.05,D120&gt;=1.45,A120&gt;=5.15,B120&lt;3.35),5.1,IF(AND(G120&lt;0.505,B120&gt;=3.15,D120&gt;=2.05,D120&gt;=1.45,A120&gt;=5.15,B120&lt;3.35),5.7,IF(AND(G120&gt;=0.505,B120&gt;=3.15,D120&gt;=2.05,D120&gt;=1.45,A120&gt;=5.15,B120&lt;3.35),5.95,IF(AND(D120&gt;=0.5,G120&lt;0.905,A120&gt;=4.95,D120&lt;1.5,H120&lt;16.241,B120&gt;=3.35),1.6,IF(AND(B120&lt;3.6,G120&gt;=0.905,A120&gt;=4.95,D120&lt;1.5,H120&lt;16.241,B120&gt;=3.35),1.7,IF(AND(B120&gt;=3.6,G120&gt;=0.905,A120&gt;=4.95,D120&lt;1.5,H120&lt;16.241,B120&gt;=3.35),1.767,IF(AND(A120&gt;=5.7,D120&lt;1.35,G120&gt;=0.356,H120&lt;12.557,D120&lt;1.45,A120&gt;=5.15,B120&lt;3.35),3.9,IF(AND(A120&lt;6.35,H120&gt;=15.086,D120&gt;=1.25,H120&gt;=12.557,D120&lt;1.45,A120&gt;=5.15,B120&lt;3.35),4.7,IF(AND(A120&gt;=6.35,H120&gt;=15.086,D120&gt;=1.25,H120&gt;=12.557,D120&lt;1.45,A120&gt;=5.15,B120&lt;3.35),4.6,IF(AND(H120&lt;9.252,D120&lt;1.55,G120&lt;0.44,D120&lt;2.05,D120&gt;=1.45,A120&gt;=5.15,B120&lt;3.35),5.08,IF(AND(H120&gt;=9.252,D120&lt;1.55,G120&lt;0.44,D120&lt;2.05,D120&gt;=1.45,A120&gt;=5.15,B120&lt;3.35),4.7,IF(AND(H120&lt;8.477,D120&gt;=1.55,G120&lt;0.44,D120&lt;2.05,D120&gt;=1.45,A120&gt;=5.15,B120&lt;3.35),5.1,IF(AND(H120&gt;=8.477,D120&gt;=1.55,G120&lt;0.44,D120&lt;2.05,D120&gt;=1.45,A120&gt;=5.15,B120&lt;3.35),5.4,IF(AND(H120&lt;8.435,F120&gt;=2.5,G120&gt;=0.44,D120&lt;2.05,D120&gt;=1.45,A120&gt;=5.15,B120&lt;3.35),5.1,IF(AND(H120&gt;=8.435,F120&gt;=2.5,G120&gt;=0.44,D120&lt;2.05,D120&gt;=1.45,A120&gt;=5.15,B120&lt;3.35),4.86,IF(AND(G120&lt;0.543,H120&gt;=10.391,B120&lt;3.15,D120&gt;=2.05,D120&gt;=1.45,A120&gt;=5.15,B120&lt;3.35),5.56,IF(AND(G120&gt;=0.543,H120&gt;=10.391,B120&lt;3.15,D120&gt;=2.05,D120&gt;=1.45,A120&gt;=5.15,B120&lt;3.35),5.8,IF(AND(A120&lt;5.05,D120&lt;0.5,G120&lt;0.905,A120&gt;=4.95,D120&lt;1.5,H120&lt;16.241,B120&gt;=3.35),1.3,IF(AND(H120&lt;6.583,A120&lt;5.7,D120&lt;1.35,G120&gt;=0.356,H120&lt;12.557,D120&lt;1.45,A120&gt;=5.15,B120&lt;3.35),4,IF(AND(G120&lt;0.585,A120&gt;=5.05,D120&lt;0.5,G120&lt;0.905,A120&gt;=4.95,D120&lt;1.5,H120&lt;16.241,B120&gt;=3.35),1.475,IF(AND(G120&lt;0.62,H120&gt;=6.583,A120&lt;5.7,D120&lt;1.35,G120&gt;=0.356,H120&lt;12.557,D120&lt;1.45,A120&gt;=5.15,B120&lt;3.35),3.75,IF(AND(G120&gt;=0.62,H120&gt;=6.583,A120&lt;5.7,D120&lt;1.35,G120&gt;=0.356,H120&lt;12.557,D120&lt;1.45,A120&gt;=5.15,B120&lt;3.35),3.6,IF(AND(B120&lt;3.75,G120&gt;=0.585,A120&gt;=5.05,D120&lt;0.5,G120&lt;0.905,A120&gt;=4.95,D120&lt;1.5,H120&lt;16.241,B120&gt;=3.35),1.5,IF(AND(B120&gt;=3.75,G120&gt;=0.585,A120&gt;=5.05,D120&lt;0.5,G120&lt;0.905,A120&gt;=4.95,D120&lt;1.5,H120&lt;16.241,B120&gt;=3.35),1.6,"shouldnthappen"))))))))))))))))))))))))))))))))))))</f>
        <v>5.767</v>
      </c>
      <c r="N120" s="1" t="n">
        <f aca="false">IF(AND(H120&lt;5.245,B120&lt;3.65,F120&lt;1.5),1,IF(AND(H120&gt;=14.096,B120&gt;=3.65,F120&lt;1.5),1.65,IF(AND(A120&gt;=5.45,H120&gt;=5.245,B120&lt;3.65,F120&lt;1.5),1.3,IF(AND(H120&gt;=13.586,H120&lt;14.096,B120&gt;=3.65,F120&lt;1.5),1.3,IF(AND(H120&lt;10.258,D120&lt;1.25,F120&lt;2.5,F120&gt;=1.5),3.38,IF(AND(H120&lt;6.982,D120&gt;=1.25,F120&lt;2.5,F120&gt;=1.5),3.96,IF(AND(H120&gt;=13.646,D120&lt;2.05,F120&gt;=2.5,F120&gt;=1.5),6.1,IF(AND(B120&lt;3.05,A120&lt;5.45,H120&gt;=5.245,B120&lt;3.65,F120&lt;1.5),1.375,IF(AND(H120&lt;6.543,H120&lt;13.586,H120&lt;14.096,B120&gt;=3.65,F120&lt;1.5),1.4,IF(AND(H120&gt;=6.543,H120&lt;13.586,H120&lt;14.096,B120&gt;=3.65,F120&lt;1.5),1.5,IF(AND(H120&lt;11.522,H120&gt;=10.258,D120&lt;1.25,F120&lt;2.5,F120&gt;=1.5),3.733,IF(AND(H120&gt;=11.522,H120&gt;=10.258,D120&lt;1.25,F120&lt;2.5,F120&gt;=1.5),3.92,IF(AND(H120&lt;5.767,H120&lt;13.646,D120&lt;2.05,F120&gt;=2.5,F120&gt;=1.5),4.5,IF(AND(A120&lt;6.8,B120&lt;3.15,D120&gt;=2.05,F120&gt;=2.5,F120&gt;=1.5),5.6,IF(AND(A120&gt;=6.8,B120&lt;3.15,D120&gt;=2.05,F120&gt;=2.5,F120&gt;=1.5),5.1,IF(AND(B120&lt;3.25,B120&gt;=3.15,D120&gt;=2.05,F120&gt;=2.5,F120&gt;=1.5),5.8,IF(AND(B120&gt;=3.25,B120&gt;=3.15,D120&gt;=2.05,F120&gt;=2.5,F120&gt;=1.5),5.65,IF(AND(B120&lt;3.15,B120&gt;=3.05,A120&lt;5.45,H120&gt;=5.245,B120&lt;3.65,F120&lt;1.5),1.5,IF(AND(G120&gt;=0.735,H120&lt;13.665,H120&gt;=6.982,D120&gt;=1.25,F120&lt;2.5,F120&gt;=1.5),4.2,IF(AND(H120&lt;14.03,H120&gt;=13.665,H120&gt;=6.982,D120&gt;=1.25,F120&lt;2.5,F120&gt;=1.5),4.8,IF(AND(A120&gt;=6.6,H120&gt;=5.767,H120&lt;13.646,D120&lt;2.05,F120&gt;=2.5,F120&gt;=1.5),6.05,IF(AND(G120&gt;=0.934,B120&gt;=3.15,B120&gt;=3.05,A120&lt;5.45,H120&gt;=5.245,B120&lt;3.65,F120&lt;1.5),1.7,IF(AND(D120&gt;=1.55,G120&lt;0.735,H120&lt;13.665,H120&gt;=6.982,D120&gt;=1.25,F120&lt;2.5,F120&gt;=1.5),5.1,IF(AND(D120&lt;1.45,H120&gt;=14.03,H120&gt;=13.665,H120&gt;=6.982,D120&gt;=1.25,F120&lt;2.5,F120&gt;=1.5),4.7,IF(AND(D120&gt;=1.45,H120&gt;=14.03,H120&gt;=13.665,H120&gt;=6.982,D120&gt;=1.25,F120&lt;2.5,F120&gt;=1.5),4.5,IF(AND(A120&gt;=6.2,A120&lt;6.6,H120&gt;=5.767,H120&lt;13.646,D120&lt;2.05,F120&gt;=2.5,F120&gt;=1.5),5.325,IF(AND(B120&lt;3.25,G120&lt;0.934,B120&gt;=3.15,B120&gt;=3.05,A120&lt;5.45,H120&gt;=5.245,B120&lt;3.65,F120&lt;1.5),1.3,IF(AND(D120&lt;1.35,D120&lt;1.55,G120&lt;0.735,H120&lt;13.665,H120&gt;=6.982,D120&gt;=1.25,F120&lt;2.5,F120&gt;=1.5),4.25,IF(AND(H120&lt;8.435,A120&lt;6.2,A120&lt;6.6,H120&gt;=5.767,H120&lt;13.646,D120&lt;2.05,F120&gt;=2.5,F120&gt;=1.5),5.1,IF(AND(H120&gt;=8.435,A120&lt;6.2,A120&lt;6.6,H120&gt;=5.767,H120&lt;13.646,D120&lt;2.05,F120&gt;=2.5,F120&gt;=1.5),4.9,IF(AND(A120&gt;=5.15,B120&gt;=3.25,G120&lt;0.934,B120&gt;=3.15,B120&gt;=3.05,A120&lt;5.45,H120&gt;=5.245,B120&lt;3.65,F120&lt;1.5),1.5,IF(AND(B120&lt;2.9,D120&gt;=1.35,D120&lt;1.55,G120&lt;0.735,H120&lt;13.665,H120&gt;=6.982,D120&gt;=1.25,F120&lt;2.5,F120&gt;=1.5),4.6,IF(AND(B120&gt;=2.9,D120&gt;=1.35,D120&lt;1.55,G120&lt;0.735,H120&lt;13.665,H120&gt;=6.982,D120&gt;=1.25,F120&lt;2.5,F120&gt;=1.5),4.52,IF(AND(G120&gt;=0.862,A120&lt;5.15,B120&gt;=3.25,G120&lt;0.934,B120&gt;=3.15,B120&gt;=3.05,A120&lt;5.45,H120&gt;=5.245,B120&lt;3.65,F120&lt;1.5),1.5,IF(AND(H120&lt;9.35,G120&lt;0.862,A120&lt;5.15,B120&gt;=3.25,G120&lt;0.934,B120&gt;=3.15,B120&gt;=3.05,A120&lt;5.45,H120&gt;=5.245,B120&lt;3.65,F120&lt;1.5),1.38,IF(AND(H120&gt;=9.35,G120&lt;0.862,A120&lt;5.15,B120&gt;=3.25,G120&lt;0.934,B120&gt;=3.15,B120&gt;=3.05,A120&lt;5.45,H120&gt;=5.245,B120&lt;3.65,F120&lt;1.5),1.4,"shouldnthappen"))))))))))))))))))))))))))))))))))))</f>
        <v>5.65</v>
      </c>
      <c r="O120" s="1" t="n">
        <f aca="false">IF(AND(B120&lt;2.75,A120&lt;5.55),3.96,IF(AND(H120&lt;9.205,A120&lt;5.9,A120&gt;=5.55),3.85,IF(AND(A120&lt;4.35,D120&lt;0.35,B120&gt;=2.75,A120&lt;5.55),1.1,IF(AND(B120&lt;3.65,D120&gt;=0.35,B120&gt;=2.75,A120&lt;5.55),1.65,IF(AND(B120&gt;=3.65,D120&gt;=0.35,B120&gt;=2.75,A120&lt;5.55),1.9,IF(AND(G120&gt;=0.732,H120&gt;=9.205,A120&lt;5.9,A120&gt;=5.55),4.9,IF(AND(G120&lt;0.273,G120&lt;0.732,H120&gt;=9.205,A120&lt;5.9,A120&gt;=5.55),4.5,IF(AND(A120&lt;6.3,G120&lt;0.422,F120&lt;2.5,A120&gt;=5.9,A120&gt;=5.55),5.1,IF(AND(A120&gt;=6.3,G120&lt;0.422,F120&lt;2.5,A120&gt;=5.9,A120&gt;=5.55),4.76,IF(AND(B120&lt;2.4,G120&gt;=0.422,F120&lt;2.5,A120&gt;=5.9,A120&gt;=5.55),4.45,IF(AND(A120&gt;=7,G120&gt;=0.628,F120&gt;=2.5,A120&gt;=5.9,A120&gt;=5.55),6.45,IF(AND(D120&lt;0.15,H120&lt;13.924,A120&gt;=4.35,D120&lt;0.35,B120&gt;=2.75,A120&lt;5.55),1.5,IF(AND(B120&lt;3.15,H120&gt;=13.924,A120&gt;=4.35,D120&lt;0.35,B120&gt;=2.75,A120&lt;5.55),1.56,IF(AND(B120&gt;=3.15,H120&gt;=13.924,A120&gt;=4.35,D120&lt;0.35,B120&gt;=2.75,A120&lt;5.55),1.3,IF(AND(H120&lt;14.316,G120&gt;=0.273,G120&lt;0.732,H120&gt;=9.205,A120&lt;5.9,A120&gt;=5.55),3.95,IF(AND(H120&gt;=14.316,G120&gt;=0.273,G120&lt;0.732,H120&gt;=9.205,A120&lt;5.9,A120&gt;=5.55),4.1,IF(AND(A120&lt;6.2,B120&gt;=2.4,G120&gt;=0.422,F120&lt;2.5,A120&gt;=5.9,A120&gt;=5.55),4.3,IF(AND(A120&gt;=7.05,G120&lt;0.364,G120&lt;0.628,F120&gt;=2.5,A120&gt;=5.9,A120&gt;=5.55),6.1,IF(AND(A120&gt;=7.55,G120&gt;=0.364,G120&lt;0.628,F120&gt;=2.5,A120&gt;=5.9,A120&gt;=5.55),6.4,IF(AND(A120&lt;6.15,A120&lt;7,G120&gt;=0.628,F120&gt;=2.5,A120&gt;=5.9,A120&gt;=5.55),4.9,IF(AND(D120&lt;1.45,A120&gt;=6.2,B120&gt;=2.4,G120&gt;=0.422,F120&lt;2.5,A120&gt;=5.9,A120&gt;=5.55),4.64,IF(AND(D120&gt;=1.45,A120&gt;=6.2,B120&gt;=2.4,G120&gt;=0.422,F120&lt;2.5,A120&gt;=5.9,A120&gt;=5.55),4.9,IF(AND(D120&lt;1.65,A120&lt;7.05,G120&lt;0.364,G120&lt;0.628,F120&gt;=2.5,A120&gt;=5.9,A120&gt;=5.55),5.1,IF(AND(D120&gt;=2.35,A120&lt;7.55,G120&gt;=0.364,G120&lt;0.628,F120&gt;=2.5,A120&gt;=5.9,A120&gt;=5.55),5.633,IF(AND(D120&lt;2.15,A120&gt;=6.15,A120&lt;7,G120&gt;=0.628,F120&gt;=2.5,A120&gt;=5.9,A120&gt;=5.55),5.1,IF(AND(D120&gt;=2.15,A120&gt;=6.15,A120&lt;7,G120&gt;=0.628,F120&gt;=2.5,A120&gt;=5.9,A120&gt;=5.55),5.267,IF(AND(A120&lt;4.9,A120&lt;5.05,D120&gt;=0.15,H120&lt;13.924,A120&gt;=4.35,D120&lt;0.35,B120&gt;=2.75,A120&lt;5.55),1.375,IF(AND(A120&gt;=4.9,A120&lt;5.05,D120&gt;=0.15,H120&lt;13.924,A120&gt;=4.35,D120&lt;0.35,B120&gt;=2.75,A120&lt;5.55),1.3,IF(AND(A120&lt;5.45,A120&gt;=5.05,D120&gt;=0.15,H120&lt;13.924,A120&gt;=4.35,D120&lt;0.35,B120&gt;=2.75,A120&lt;5.55),1.475,IF(AND(A120&gt;=5.45,A120&gt;=5.05,D120&gt;=0.15,H120&lt;13.924,A120&gt;=4.35,D120&lt;0.35,B120&gt;=2.75,A120&lt;5.55),1.4,IF(AND(B120&gt;=3.25,D120&lt;2.35,A120&lt;7.55,G120&gt;=0.364,G120&lt;0.628,F120&gt;=2.5,A120&gt;=5.9,A120&gt;=5.55),5.7,IF(AND(G120&lt;0.006,G120&lt;0.107,D120&gt;=1.65,A120&lt;7.05,G120&lt;0.364,G120&lt;0.628,F120&gt;=2.5,A120&gt;=5.9,A120&gt;=5.55),5.5,IF(AND(G120&gt;=0.006,G120&lt;0.107,D120&gt;=1.65,A120&lt;7.05,G120&lt;0.364,G120&lt;0.628,F120&gt;=2.5,A120&gt;=5.9,A120&gt;=5.55),5.667,IF(AND(D120&lt;2.2,G120&gt;=0.107,D120&gt;=1.65,A120&lt;7.05,G120&lt;0.364,G120&lt;0.628,F120&gt;=2.5,A120&gt;=5.9,A120&gt;=5.55),5.35,IF(AND(D120&gt;=2.2,G120&gt;=0.107,D120&gt;=1.65,A120&lt;7.05,G120&lt;0.364,G120&lt;0.628,F120&gt;=2.5,A120&gt;=5.9,A120&gt;=5.55),5.2,IF(AND(D120&lt;2.25,B120&lt;3.25,D120&lt;2.35,A120&lt;7.55,G120&gt;=0.364,G120&lt;0.628,F120&gt;=2.5,A120&gt;=5.9,A120&gt;=5.55),5.8,IF(AND(D120&gt;=2.25,B120&lt;3.25,D120&lt;2.35,A120&lt;7.55,G120&gt;=0.364,G120&lt;0.628,F120&gt;=2.5,A120&gt;=5.9,A120&gt;=5.55),5.9,"shouldnthappen")))))))))))))))))))))))))))))))))))))</f>
        <v>6.1</v>
      </c>
      <c r="P120" s="1" t="n">
        <f aca="false">IF(AND(D120&gt;=0.75,A120&lt;5.55),3.9,IF(AND(H120&lt;7.482,A120&gt;=5.55),3.45,IF(AND(B120&gt;=3.15,B120&lt;3.25,D120&lt;0.75,A120&lt;5.55),1.262,IF(AND(G120&gt;=0.446,B120&lt;3.15,B120&lt;3.25,D120&lt;0.75,A120&lt;5.55),1.1,IF(AND(G120&lt;0.408,A120&lt;5.05,B120&gt;=3.25,D120&lt;0.75,A120&lt;5.55),1.4,IF(AND(G120&gt;=0.408,A120&lt;5.05,B120&gt;=3.25,D120&lt;0.75,A120&lt;5.55),1.233,IF(AND(G120&gt;=0.676,A120&gt;=5.05,B120&gt;=3.25,D120&lt;0.75,A120&lt;5.55),1.72,IF(AND(H120&lt;9.386,A120&lt;5.85,F120&lt;2.5,H120&gt;=7.482,A120&gt;=5.55),3.5,IF(AND(H120&gt;=9.386,A120&lt;5.85,F120&lt;2.5,H120&gt;=7.482,A120&gt;=5.55),4.275,IF(AND(H120&gt;=16.284,G120&lt;0.865,F120&gt;=2.5,H120&gt;=7.482,A120&gt;=5.55),6.6,IF(AND(G120&lt;0.912,G120&gt;=0.865,F120&gt;=2.5,H120&gt;=7.482,A120&gt;=5.55),4.8,IF(AND(G120&gt;=0.912,G120&gt;=0.865,F120&gt;=2.5,H120&gt;=7.482,A120&gt;=5.55),5.175,IF(AND(A120&gt;=4.95,G120&lt;0.446,B120&lt;3.15,B120&lt;3.25,D120&lt;0.75,A120&lt;5.55),1.6,IF(AND(H120&gt;=12.974,G120&lt;0.676,A120&gt;=5.05,B120&gt;=3.25,D120&lt;0.75,A120&lt;5.55),1.3,IF(AND(D120&lt;1.45,H120&lt;13.531,A120&gt;=5.85,F120&lt;2.5,H120&gt;=7.482,A120&gt;=5.55),4.2,IF(AND(D120&gt;=1.45,H120&lt;13.531,A120&gt;=5.85,F120&lt;2.5,H120&gt;=7.482,A120&gt;=5.55),4.967,IF(AND(G120&lt;0.187,H120&gt;=13.531,A120&gt;=5.85,F120&lt;2.5,H120&gt;=7.482,A120&gt;=5.55),5,IF(AND(H120&gt;=12.675,A120&lt;4.95,G120&lt;0.446,B120&lt;3.15,B120&lt;3.25,D120&lt;0.75,A120&lt;5.55),1.5,IF(AND(H120&lt;10.826,H120&lt;12.974,G120&lt;0.676,A120&gt;=5.05,B120&gt;=3.25,D120&lt;0.75,A120&lt;5.55),1.46,IF(AND(H120&gt;=10.826,H120&lt;12.974,G120&lt;0.676,A120&gt;=5.05,B120&gt;=3.25,D120&lt;0.75,A120&lt;5.55),1.4,IF(AND(A120&lt;6.15,G120&gt;=0.187,H120&gt;=13.531,A120&gt;=5.85,F120&lt;2.5,H120&gt;=7.482,A120&gt;=5.55),4.7,IF(AND(A120&lt;6.85,B120&lt;2.95,H120&lt;16.284,G120&lt;0.865,F120&gt;=2.5,H120&gt;=7.482,A120&gt;=5.55),5.32,IF(AND(A120&gt;=6.85,B120&lt;2.95,H120&lt;16.284,G120&lt;0.865,F120&gt;=2.5,H120&gt;=7.482,A120&gt;=5.55),6.567,IF(AND(A120&lt;4.85,H120&lt;12.675,A120&lt;4.95,G120&lt;0.446,B120&lt;3.15,B120&lt;3.25,D120&lt;0.75,A120&lt;5.55),1.4,IF(AND(A120&gt;=4.85,H120&lt;12.675,A120&lt;4.95,G120&lt;0.446,B120&lt;3.15,B120&lt;3.25,D120&lt;0.75,A120&lt;5.55),1.5,IF(AND(B120&lt;3.1,A120&gt;=6.15,G120&gt;=0.187,H120&gt;=13.531,A120&gt;=5.85,F120&lt;2.5,H120&gt;=7.482,A120&gt;=5.55),4.467,IF(AND(B120&gt;=3.1,A120&gt;=6.15,G120&gt;=0.187,H120&gt;=13.531,A120&gt;=5.85,F120&lt;2.5,H120&gt;=7.482,A120&gt;=5.55),4.7,IF(AND(G120&gt;=0.379,B120&lt;3.15,B120&gt;=2.95,H120&lt;16.284,G120&lt;0.865,F120&gt;=2.5,H120&gt;=7.482,A120&gt;=5.55),5.733,IF(AND(A120&lt;6.6,B120&gt;=3.15,B120&gt;=2.95,H120&lt;16.284,G120&lt;0.865,F120&gt;=2.5,H120&gt;=7.482,A120&gt;=5.55),5.38,IF(AND(A120&lt;6.7,G120&lt;0.379,B120&lt;3.15,B120&gt;=2.95,H120&lt;16.284,G120&lt;0.865,F120&gt;=2.5,H120&gt;=7.482,A120&gt;=5.55),5.3,IF(AND(A120&gt;=6.7,G120&lt;0.379,B120&lt;3.15,B120&gt;=2.95,H120&lt;16.284,G120&lt;0.865,F120&gt;=2.5,H120&gt;=7.482,A120&gt;=5.55),5.16,IF(AND(A120&lt;7.05,A120&gt;=6.6,B120&gt;=3.15,B120&gt;=2.95,H120&lt;16.284,G120&lt;0.865,F120&gt;=2.5,H120&gt;=7.482,A120&gt;=5.55),5.78,IF(AND(A120&gt;=7.05,A120&gt;=6.6,B120&gt;=3.15,B120&gt;=2.95,H120&lt;16.284,G120&lt;0.865,F120&gt;=2.5,H120&gt;=7.482,A120&gt;=5.55),6.1,"shouldnthappen")))))))))))))))))))))))))))))))))</f>
        <v>6.1</v>
      </c>
      <c r="Q120" s="1" t="n">
        <f aca="false">IF(AND(G120&gt;=0.422,B120&lt;3.25,F120&lt;1.5),1.25,IF(AND(G120&gt;=0.082,G120&lt;0.125,F120&gt;=1.5),6.7,IF(AND(G120&lt;0.251,G120&lt;0.422,B120&lt;3.25,F120&lt;1.5),1.38,IF(AND(G120&gt;=0.251,G120&lt;0.422,B120&lt;3.25,F120&lt;1.5),1.55,IF(AND(G120&gt;=0.385,G120&lt;0.633,B120&gt;=3.25,F120&lt;1.5),1.367,IF(AND(B120&lt;3.35,G120&gt;=0.633,B120&gt;=3.25,F120&lt;1.5),1.7,IF(AND(A120&lt;5.85,G120&lt;0.082,G120&lt;0.125,F120&gt;=1.5),4.5,IF(AND(F120&gt;=2.5,D120&lt;1.6,G120&gt;=0.125,F120&gt;=1.5),5.05,IF(AND(H120&gt;=16.774,D120&gt;=1.6,G120&gt;=0.125,F120&gt;=1.5),6.4,IF(AND(D120&gt;=0.5,G120&lt;0.385,G120&lt;0.633,B120&gt;=3.25,F120&lt;1.5),1.6,IF(AND(B120&lt;3.6,B120&gt;=3.35,G120&gt;=0.633,B120&gt;=3.25,F120&lt;1.5),1.55,IF(AND(B120&gt;=3.6,B120&gt;=3.35,G120&gt;=0.633,B120&gt;=3.25,F120&lt;1.5),1.6,IF(AND(D120&lt;1.65,A120&gt;=5.85,G120&lt;0.082,G120&lt;0.125,F120&gt;=1.5),4.7,IF(AND(A120&lt;5.3,F120&lt;2.5,D120&lt;1.6,G120&gt;=0.125,F120&gt;=1.5),3.15,IF(AND(B120&gt;=3.2,H120&lt;16.774,D120&gt;=1.6,G120&gt;=0.125,F120&gt;=1.5),5.675,IF(AND(H120&lt;11.767,D120&lt;0.5,G120&lt;0.385,G120&lt;0.633,B120&gt;=3.25,F120&lt;1.5),1.5,IF(AND(H120&gt;=11.767,D120&lt;0.5,G120&lt;0.385,G120&lt;0.633,B120&gt;=3.25,F120&lt;1.5),1.367,IF(AND(H120&lt;8.367,D120&gt;=1.65,A120&gt;=5.85,G120&lt;0.082,G120&lt;0.125,F120&gt;=1.5),5.7,IF(AND(H120&gt;=8.367,D120&gt;=1.65,A120&gt;=5.85,G120&lt;0.082,G120&lt;0.125,F120&gt;=1.5),5.575,IF(AND(A120&gt;=7.1,B120&lt;3.2,H120&lt;16.774,D120&gt;=1.6,G120&gt;=0.125,F120&gt;=1.5),6.3,IF(AND(H120&gt;=15.395,B120&lt;2.85,A120&gt;=5.3,F120&lt;2.5,D120&lt;1.6,G120&gt;=0.125,F120&gt;=1.5),4.8,IF(AND(H120&lt;8.486,B120&gt;=2.85,A120&gt;=5.3,F120&lt;2.5,D120&lt;1.6,G120&gt;=0.125,F120&gt;=1.5),3.85,IF(AND(D120&gt;=2.1,A120&lt;7.1,B120&lt;3.2,H120&lt;16.774,D120&gt;=1.6,G120&gt;=0.125,F120&gt;=1.5),5.5,IF(AND(B120&gt;=2.75,H120&lt;15.395,B120&lt;2.85,A120&gt;=5.3,F120&lt;2.5,D120&lt;1.6,G120&gt;=0.125,F120&gt;=1.5),4.489,IF(AND(H120&gt;=15.168,H120&gt;=8.486,B120&gt;=2.85,A120&gt;=5.3,F120&lt;2.5,D120&lt;1.6,G120&gt;=0.125,F120&gt;=1.5),4.7,IF(AND(G120&gt;=0.519,D120&lt;2.1,A120&lt;7.1,B120&lt;3.2,H120&lt;16.774,D120&gt;=1.6,G120&gt;=0.125,F120&gt;=1.5),4.925,IF(AND(G120&gt;=0.897,B120&lt;2.75,H120&lt;15.395,B120&lt;2.85,A120&gt;=5.3,F120&lt;2.5,D120&lt;1.6,G120&gt;=0.125,F120&gt;=1.5),4.567,IF(AND(A120&lt;5.65,H120&lt;15.168,H120&gt;=8.486,B120&gt;=2.85,A120&gt;=5.3,F120&lt;2.5,D120&lt;1.6,G120&gt;=0.125,F120&gt;=1.5),4.5,IF(AND(G120&lt;0.23,G120&lt;0.519,D120&lt;2.1,A120&lt;7.1,B120&lt;3.2,H120&lt;16.774,D120&gt;=1.6,G120&gt;=0.125,F120&gt;=1.5),5,IF(AND(A120&lt;5.9,G120&lt;0.897,B120&lt;2.75,H120&lt;15.395,B120&lt;2.85,A120&gt;=5.3,F120&lt;2.5,D120&lt;1.6,G120&gt;=0.125,F120&gt;=1.5),4.1,IF(AND(A120&gt;=5.9,G120&lt;0.897,B120&lt;2.75,H120&lt;15.395,B120&lt;2.85,A120&gt;=5.3,F120&lt;2.5,D120&lt;1.6,G120&gt;=0.125,F120&gt;=1.5),4.5,IF(AND(A120&lt;6.05,A120&gt;=5.65,H120&lt;15.168,H120&gt;=8.486,B120&gt;=2.85,A120&gt;=5.3,F120&lt;2.5,D120&lt;1.6,G120&gt;=0.125,F120&gt;=1.5),4.2,IF(AND(A120&gt;=6.05,A120&gt;=5.65,H120&lt;15.168,H120&gt;=8.486,B120&gt;=2.85,A120&gt;=5.3,F120&lt;2.5,D120&lt;1.6,G120&gt;=0.125,F120&gt;=1.5),4.35,IF(AND(D120&lt;1.95,G120&gt;=0.23,G120&lt;0.519,D120&lt;2.1,A120&lt;7.1,B120&lt;3.2,H120&lt;16.774,D120&gt;=1.6,G120&gt;=0.125,F120&gt;=1.5),5.3,IF(AND(D120&gt;=1.95,G120&gt;=0.23,G120&lt;0.519,D120&lt;2.1,A120&lt;7.1,B120&lt;3.2,H120&lt;16.774,D120&gt;=1.6,G120&gt;=0.125,F120&gt;=1.5),5.2,"shouldnthappen")))))))))))))))))))))))))))))))))))</f>
        <v>6.7</v>
      </c>
      <c r="R120" s="1" t="n">
        <f aca="false">IF(AND(G120&gt;=0.901,F120&lt;1.5),1.9,IF(AND(H120&lt;5.523,D120&lt;0.35,G120&lt;0.901,F120&lt;1.5),1,IF(AND(B120&lt;3.6,D120&gt;=0.35,G120&lt;0.901,F120&lt;1.5),1.575,IF(AND(B120&gt;=3.6,D120&gt;=0.35,G120&lt;0.901,F120&lt;1.5),1.5,IF(AND(G120&gt;=0.837,D120&lt;1.15,D120&lt;1.45,F120&gt;=1.5),3,IF(AND(G120&gt;=0.66,D120&gt;=1.15,D120&lt;1.45,F120&gt;=1.5),4,IF(AND(F120&gt;=2.5,D120&lt;1.55,D120&gt;=1.45,F120&gt;=1.5),5.025,IF(AND(F120&lt;2.5,D120&gt;=1.55,D120&gt;=1.45,F120&gt;=1.5),4.933,IF(AND(B120&lt;2.45,G120&lt;0.837,D120&lt;1.15,D120&lt;1.45,F120&gt;=1.5),3.3,IF(AND(B120&gt;=2.45,G120&lt;0.837,D120&lt;1.15,D120&lt;1.45,F120&gt;=1.5),3.86,IF(AND(B120&gt;=3.05,F120&lt;2.5,D120&lt;1.55,D120&gt;=1.45,F120&gt;=1.5),4.8,IF(AND(D120&gt;=2.45,F120&gt;=2.5,D120&gt;=1.55,D120&gt;=1.45,F120&gt;=1.5),5.875,IF(AND(H120&lt;13.187,G120&lt;0.217,H120&gt;=5.523,D120&lt;0.35,G120&lt;0.901,F120&lt;1.5),1.4,IF(AND(H120&gt;=13.187,G120&lt;0.217,H120&gt;=5.523,D120&lt;0.35,G120&lt;0.901,F120&lt;1.5),1.5,IF(AND(G120&lt;0.33,G120&gt;=0.217,H120&gt;=5.523,D120&lt;0.35,G120&lt;0.901,F120&lt;1.5),1.28,IF(AND(A120&lt;6.05,D120&lt;1.35,G120&lt;0.66,D120&gt;=1.15,D120&lt;1.45,F120&gt;=1.5),4.175,IF(AND(A120&gt;=6.05,D120&lt;1.35,G120&lt;0.66,D120&gt;=1.15,D120&lt;1.45,F120&gt;=1.5),4.3,IF(AND(A120&lt;5.65,D120&gt;=1.35,G120&lt;0.66,D120&gt;=1.15,D120&lt;1.45,F120&gt;=1.5),3.9,IF(AND(A120&gt;=5.65,D120&gt;=1.35,G120&lt;0.66,D120&gt;=1.15,D120&lt;1.45,F120&gt;=1.5),4.52,IF(AND(A120&lt;6.25,B120&lt;3.05,F120&lt;2.5,D120&lt;1.55,D120&gt;=1.45,F120&gt;=1.5),4.5,IF(AND(A120&gt;=6.25,B120&lt;3.05,F120&lt;2.5,D120&lt;1.55,D120&gt;=1.45,F120&gt;=1.5),4.675,IF(AND(A120&gt;=7.25,D120&lt;2.45,F120&gt;=2.5,D120&gt;=1.55,D120&gt;=1.45,F120&gt;=1.5),6.433,IF(AND(D120&gt;=0.25,G120&gt;=0.33,G120&gt;=0.217,H120&gt;=5.523,D120&lt;0.35,G120&lt;0.901,F120&lt;1.5),1.4,IF(AND(A120&lt;6.15,A120&lt;7.25,D120&lt;2.45,F120&gt;=2.5,D120&gt;=1.55,D120&gt;=1.45,F120&gt;=1.5),5.025,IF(AND(H120&lt;6.439,D120&lt;0.25,G120&gt;=0.33,G120&gt;=0.217,H120&gt;=5.523,D120&lt;0.35,G120&lt;0.901,F120&lt;1.5),1.5,IF(AND(H120&gt;=6.439,D120&lt;0.25,G120&gt;=0.33,G120&gt;=0.217,H120&gt;=5.523,D120&lt;0.35,G120&lt;0.901,F120&lt;1.5),1.38,IF(AND(H120&gt;=13.711,A120&gt;=6.15,A120&lt;7.25,D120&lt;2.45,F120&gt;=2.5,D120&gt;=1.55,D120&gt;=1.45,F120&gt;=1.5),5.68,IF(AND(B120&gt;=3.3,H120&lt;13.711,A120&gt;=6.15,A120&lt;7.25,D120&lt;2.45,F120&gt;=2.5,D120&gt;=1.55,D120&gt;=1.45,F120&gt;=1.5),5.6,IF(AND(G120&lt;0.093,B120&lt;3.3,H120&lt;13.711,A120&gt;=6.15,A120&lt;7.25,D120&lt;2.45,F120&gt;=2.5,D120&gt;=1.55,D120&gt;=1.45,F120&gt;=1.5),5.56,IF(AND(D120&lt;1.95,G120&gt;=0.093,B120&lt;3.3,H120&lt;13.711,A120&gt;=6.15,A120&lt;7.25,D120&lt;2.45,F120&gt;=2.5,D120&gt;=1.55,D120&gt;=1.45,F120&gt;=1.5),5.3,IF(AND(B120&lt;3.15,D120&gt;=1.95,G120&gt;=0.093,B120&lt;3.3,H120&lt;13.711,A120&gt;=6.15,A120&lt;7.25,D120&lt;2.45,F120&gt;=2.5,D120&gt;=1.55,D120&gt;=1.45,F120&gt;=1.5),5.1,IF(AND(B120&gt;=3.15,D120&gt;=1.95,G120&gt;=0.093,B120&lt;3.3,H120&lt;13.711,A120&gt;=6.15,A120&lt;7.25,D120&lt;2.45,F120&gt;=2.5,D120&gt;=1.55,D120&gt;=1.45,F120&gt;=1.5),5.15,"shouldnthappen"))))))))))))))))))))))))))))))))</f>
        <v>6.433</v>
      </c>
      <c r="S120" s="1" t="n">
        <f aca="false">IF(AND(G120&gt;=0.859,D120&gt;=0.35,F120&lt;1.5),1.9,IF(AND(D120&lt;1.75,F120&gt;=2.5,F120&gt;=1.5),4.867,IF(AND(H120&lt;8.42,A120&lt;5.05,D120&lt;0.35,F120&lt;1.5),1.42,IF(AND(H120&gt;=14.877,A120&gt;=5.05,D120&lt;0.35,F120&lt;1.5),1.3,IF(AND(B120&lt;3.35,G120&lt;0.859,D120&gt;=0.35,F120&lt;1.5),1.7,IF(AND(B120&gt;=3.35,G120&lt;0.859,D120&gt;=0.35,F120&lt;1.5),1.5,IF(AND(A120&gt;=6.05,B120&lt;2.75,F120&lt;2.5,F120&gt;=1.5),4.733,IF(AND(G120&gt;=0.68,B120&gt;=2.75,F120&lt;2.5,F120&gt;=1.5),4.025,IF(AND(H120&gt;=16.284,D120&gt;=1.75,F120&gt;=2.5,F120&gt;=1.5),6.6,IF(AND(A120&lt;4.35,H120&gt;=8.42,A120&lt;5.05,D120&lt;0.35,F120&lt;1.5),1.1,IF(AND(G120&gt;=0.948,H120&lt;14.877,A120&gt;=5.05,D120&lt;0.35,F120&lt;1.5),1.7,IF(AND(A120&lt;5.3,A120&lt;6.05,B120&lt;2.75,F120&lt;2.5,F120&gt;=1.5),3,IF(AND(H120&gt;=15.168,G120&lt;0.68,B120&gt;=2.75,F120&lt;2.5,F120&gt;=1.5),4.75,IF(AND(H120&gt;=14.005,A120&gt;=4.35,H120&gt;=8.42,A120&lt;5.05,D120&lt;0.35,F120&lt;1.5),1.375,IF(AND(A120&gt;=5.55,G120&lt;0.948,H120&lt;14.877,A120&gt;=5.05,D120&lt;0.35,F120&lt;1.5),1.7,IF(AND(H120&lt;12.363,A120&gt;=5.3,A120&lt;6.05,B120&lt;2.75,F120&lt;2.5,F120&gt;=1.5),3.825,IF(AND(H120&gt;=12.363,A120&gt;=5.3,A120&lt;6.05,B120&lt;2.75,F120&lt;2.5,F120&gt;=1.5),4.033,IF(AND(H120&gt;=14.508,H120&lt;15.168,G120&lt;0.68,B120&gt;=2.75,F120&lt;2.5,F120&gt;=1.5),4.2,IF(AND(D120&gt;=2.35,D120&gt;=2.2,H120&lt;16.284,D120&gt;=1.75,F120&gt;=2.5,F120&gt;=1.5),5.267,IF(AND(G120&lt;0.231,H120&lt;14.005,A120&gt;=4.35,H120&gt;=8.42,A120&lt;5.05,D120&lt;0.35,F120&lt;1.5),1.4,IF(AND(H120&gt;=14.494,A120&lt;5.55,G120&lt;0.948,H120&lt;14.877,A120&gt;=5.05,D120&lt;0.35,F120&lt;1.5),1.6,IF(AND(A120&lt;6.1,H120&lt;14.508,H120&lt;15.168,G120&lt;0.68,B120&gt;=2.75,F120&lt;2.5,F120&gt;=1.5),4.5,IF(AND(A120&lt;6.1,H120&lt;11.8,D120&lt;2.2,H120&lt;16.284,D120&gt;=1.75,F120&gt;=2.5,F120&gt;=1.5),4.95,IF(AND(A120&gt;=6.1,H120&lt;11.8,D120&lt;2.2,H120&lt;16.284,D120&gt;=1.75,F120&gt;=2.5,F120&gt;=1.5),5.333,IF(AND(B120&lt;2.75,H120&gt;=11.8,D120&lt;2.2,H120&lt;16.284,D120&gt;=1.75,F120&gt;=2.5,F120&gt;=1.5),5.1,IF(AND(B120&gt;=3.15,D120&lt;2.35,D120&gt;=2.2,H120&lt;16.284,D120&gt;=1.75,F120&gt;=2.5,F120&gt;=1.5),5.5,IF(AND(B120&gt;=3.35,G120&gt;=0.231,H120&lt;14.005,A120&gt;=4.35,H120&gt;=8.42,A120&lt;5.05,D120&lt;0.35,F120&lt;1.5),1.3,IF(AND(H120&lt;13.869,H120&lt;14.494,A120&lt;5.55,G120&lt;0.948,H120&lt;14.877,A120&gt;=5.05,D120&lt;0.35,F120&lt;1.5),1.5,IF(AND(H120&gt;=13.869,H120&lt;14.494,A120&lt;5.55,G120&lt;0.948,H120&lt;14.877,A120&gt;=5.05,D120&lt;0.35,F120&lt;1.5),1.4,IF(AND(G120&lt;0.636,A120&gt;=6.1,H120&lt;14.508,H120&lt;15.168,G120&lt;0.68,B120&gt;=2.75,F120&lt;2.5,F120&gt;=1.5),4.68,IF(AND(G120&gt;=0.636,A120&gt;=6.1,H120&lt;14.508,H120&lt;15.168,G120&lt;0.68,B120&gt;=2.75,F120&lt;2.5,F120&gt;=1.5),4.4,IF(AND(B120&lt;2.85,B120&gt;=2.75,H120&gt;=11.8,D120&lt;2.2,H120&lt;16.284,D120&gt;=1.75,F120&gt;=2.5,F120&gt;=1.5),6.7,IF(AND(H120&lt;10.626,B120&lt;3.15,D120&lt;2.35,D120&gt;=2.2,H120&lt;16.284,D120&gt;=1.75,F120&gt;=2.5,F120&gt;=1.5),5.1,IF(AND(H120&gt;=10.626,B120&lt;3.15,D120&lt;2.35,D120&gt;=2.2,H120&lt;16.284,D120&gt;=1.75,F120&gt;=2.5,F120&gt;=1.5),5.2,IF(AND(G120&lt;0.378,B120&lt;3.35,G120&gt;=0.231,H120&lt;14.005,A120&gt;=4.35,H120&gt;=8.42,A120&lt;5.05,D120&lt;0.35,F120&lt;1.5),1.2,IF(AND(G120&gt;=0.378,B120&lt;3.35,G120&gt;=0.231,H120&lt;14.005,A120&gt;=4.35,H120&gt;=8.42,A120&lt;5.05,D120&lt;0.35,F120&lt;1.5),1.3,IF(AND(A120&lt;6.2,B120&gt;=2.85,B120&gt;=2.75,H120&gt;=11.8,D120&lt;2.2,H120&lt;16.284,D120&gt;=1.75,F120&gt;=2.5,F120&gt;=1.5),4.9,IF(AND(G120&lt;0.388,A120&gt;=6.2,B120&gt;=2.85,B120&gt;=2.75,H120&gt;=11.8,D120&lt;2.2,H120&lt;16.284,D120&gt;=1.75,F120&gt;=2.5,F120&gt;=1.5),5.52,IF(AND(G120&gt;=0.388,A120&gt;=6.2,B120&gt;=2.85,B120&gt;=2.75,H120&gt;=11.8,D120&lt;2.2,H120&lt;16.284,D120&gt;=1.75,F120&gt;=2.5,F120&gt;=1.5),5.7,"shouldnthappen")))))))))))))))))))))))))))))))))))))))</f>
        <v>5.5</v>
      </c>
      <c r="T120" s="1" t="n">
        <f aca="false">IF(AND(D120&gt;=0.8,A120&lt;5.45),3.7,IF(AND(D120&gt;=0.35,D120&lt;0.8,A120&lt;5.45),1.56,IF(AND(G120&lt;0.164,F120&lt;2.5,A120&gt;=5.45),1.6,IF(AND(H120&gt;=16.718,F120&gt;=2.5,A120&gt;=5.45),6.4,IF(AND(G120&gt;=0.719,H120&lt;16.718,F120&gt;=2.5,A120&gt;=5.45),5.05,IF(AND(A120&lt;4.35,A120&lt;5.05,D120&lt;0.35,D120&lt;0.8,A120&lt;5.45),1.1,IF(AND(H120&gt;=14.494,A120&gt;=5.05,D120&lt;0.35,D120&lt;0.8,A120&lt;5.45),1.6,IF(AND(G120&lt;0.338,D120&lt;1.25,G120&gt;=0.164,F120&lt;2.5,A120&gt;=5.45),4.1,IF(AND(H120&lt;8.397,D120&gt;=1.25,G120&gt;=0.164,F120&lt;2.5,A120&gt;=5.45),4,IF(AND(H120&lt;11.031,H120&lt;14.494,A120&gt;=5.05,D120&lt;0.35,D120&lt;0.8,A120&lt;5.45),1.5,IF(AND(H120&gt;=11.031,H120&lt;14.494,A120&gt;=5.05,D120&lt;0.35,D120&lt;0.8,A120&lt;5.45),1.44,IF(AND(B120&lt;2.65,H120&gt;=8.397,D120&gt;=1.25,G120&gt;=0.164,F120&lt;2.5,A120&gt;=5.45),4.767,IF(AND(H120&lt;7.388,G120&lt;0.487,G120&lt;0.719,H120&lt;16.718,F120&gt;=2.5,A120&gt;=5.45),5.067,IF(AND(G120&lt;0.533,G120&gt;=0.487,G120&lt;0.719,H120&lt;16.718,F120&gt;=2.5,A120&gt;=5.45),5.8,IF(AND(G120&gt;=0.533,G120&gt;=0.487,G120&lt;0.719,H120&lt;16.718,F120&gt;=2.5,A120&gt;=5.45),5.86,IF(AND(B120&lt;3.25,A120&gt;=4.95,A120&gt;=4.35,A120&lt;5.05,D120&lt;0.35,D120&lt;0.8,A120&lt;5.45),1.2,IF(AND(A120&lt;5.6,H120&lt;11.218,G120&gt;=0.338,D120&lt;1.25,G120&gt;=0.164,F120&lt;2.5,A120&gt;=5.45),3.7,IF(AND(A120&gt;=5.6,H120&lt;11.218,G120&gt;=0.338,D120&lt;1.25,G120&gt;=0.164,F120&lt;2.5,A120&gt;=5.45),3.5,IF(AND(H120&lt;12.668,H120&gt;=11.218,G120&gt;=0.338,D120&lt;1.25,G120&gt;=0.164,F120&lt;2.5,A120&gt;=5.45),3.9,IF(AND(H120&gt;=12.668,H120&gt;=11.218,G120&gt;=0.338,D120&lt;1.25,G120&gt;=0.164,F120&lt;2.5,A120&gt;=5.45),4,IF(AND(H120&gt;=15.705,B120&gt;=2.65,H120&gt;=8.397,D120&gt;=1.25,G120&gt;=0.164,F120&lt;2.5,A120&gt;=5.45),4.8,IF(AND(B120&lt;2.75,H120&gt;=7.388,G120&lt;0.487,G120&lt;0.719,H120&lt;16.718,F120&gt;=2.5,A120&gt;=5.45),5.26,IF(AND(B120&lt;2.95,A120&lt;4.5,A120&lt;4.95,A120&gt;=4.35,A120&lt;5.05,D120&lt;0.35,D120&lt;0.8,A120&lt;5.45),1.4,IF(AND(B120&gt;=2.95,A120&lt;4.5,A120&lt;4.95,A120&gt;=4.35,A120&lt;5.05,D120&lt;0.35,D120&lt;0.8,A120&lt;5.45),1.3,IF(AND(H120&gt;=13.924,A120&gt;=4.5,A120&lt;4.95,A120&gt;=4.35,A120&lt;5.05,D120&lt;0.35,D120&lt;0.8,A120&lt;5.45),1.5,IF(AND(G120&lt;0.252,B120&gt;=3.25,A120&gt;=4.95,A120&gt;=4.35,A120&lt;5.05,D120&lt;0.35,D120&lt;0.8,A120&lt;5.45),1.4,IF(AND(G120&gt;=0.252,B120&gt;=3.25,A120&gt;=4.95,A120&gt;=4.35,A120&lt;5.05,D120&lt;0.35,D120&lt;0.8,A120&lt;5.45),1.32,IF(AND(G120&gt;=0.473,H120&lt;15.705,B120&gt;=2.65,H120&gt;=8.397,D120&gt;=1.25,G120&gt;=0.164,F120&lt;2.5,A120&gt;=5.45),4.7,IF(AND(B120&gt;=3.15,B120&gt;=2.75,H120&gt;=7.388,G120&lt;0.487,G120&lt;0.719,H120&lt;16.718,F120&gt;=2.5,A120&gt;=5.45),5.7,IF(AND(B120&lt;3.15,H120&lt;13.924,A120&gt;=4.5,A120&lt;4.95,A120&gt;=4.35,A120&lt;5.05,D120&lt;0.35,D120&lt;0.8,A120&lt;5.45),1.433,IF(AND(B120&gt;=3.15,H120&lt;13.924,A120&gt;=4.5,A120&lt;4.95,A120&gt;=4.35,A120&lt;5.05,D120&lt;0.35,D120&lt;0.8,A120&lt;5.45),1.4,IF(AND(H120&gt;=14.81,G120&lt;0.473,H120&lt;15.705,B120&gt;=2.65,H120&gt;=8.397,D120&gt;=1.25,G120&gt;=0.164,F120&lt;2.5,A120&gt;=5.45),4.2,IF(AND(A120&lt;6.65,B120&lt;3.15,B120&gt;=2.75,H120&gt;=7.388,G120&lt;0.487,G120&lt;0.719,H120&lt;16.718,F120&gt;=2.5,A120&gt;=5.45),5.6,IF(AND(A120&gt;=6.65,B120&lt;3.15,B120&gt;=2.75,H120&gt;=7.388,G120&lt;0.487,G120&lt;0.719,H120&lt;16.718,F120&gt;=2.5,A120&gt;=5.45),5.4,IF(AND(A120&lt;6.15,H120&lt;14.81,G120&lt;0.473,H120&lt;15.705,B120&gt;=2.65,H120&gt;=8.397,D120&gt;=1.25,G120&gt;=0.164,F120&lt;2.5,A120&gt;=5.45),4.5,IF(AND(A120&gt;=6.15,H120&lt;14.81,G120&lt;0.473,H120&lt;15.705,B120&gt;=2.65,H120&gt;=8.397,D120&gt;=1.25,G120&gt;=0.164,F120&lt;2.5,A120&gt;=5.45),4.4,"shouldnthappen"))))))))))))))))))))))))))))))))))))</f>
        <v>5.7</v>
      </c>
      <c r="U120" s="1" t="n">
        <f aca="false">IF(AND(G120&gt;=0.934,F120&lt;1.5),1.7,IF(AND(D120&lt;0.15,D120&lt;0.25,G120&lt;0.934,F120&lt;1.5),1.38,IF(AND(H120&gt;=14.379,D120&gt;=0.25,G120&lt;0.934,F120&lt;1.5),1.7,IF(AND(A120&lt;5.3,D120&lt;1.35,F120&lt;2.5,F120&gt;=1.5),3.15,IF(AND(H120&lt;7.148,D120&gt;=1.35,F120&lt;2.5,F120&gt;=1.5),3.9,IF(AND(G120&lt;0.352,A120&lt;6.15,F120&gt;=2.5,F120&gt;=1.5),4.5,IF(AND(G120&gt;=0.352,A120&lt;6.15,F120&gt;=2.5,F120&gt;=1.5),4.92,IF(AND(B120&lt;2.85,A120&gt;=6.15,F120&gt;=2.5,F120&gt;=1.5),6.2,IF(AND(D120&gt;=0.45,H120&lt;14.379,D120&gt;=0.25,G120&lt;0.934,F120&lt;1.5),1.65,IF(AND(G120&gt;=0.857,A120&gt;=5.3,D120&lt;1.35,F120&lt;2.5,F120&gt;=1.5),4.3,IF(AND(A120&gt;=7.25,B120&gt;=2.85,A120&gt;=6.15,F120&gt;=2.5,F120&gt;=1.5),6.425,IF(AND(H120&lt;9.499,A120&lt;5.05,D120&gt;=0.15,D120&lt;0.25,G120&lt;0.934,F120&lt;1.5),1.4,IF(AND(A120&gt;=5.45,A120&gt;=5.05,D120&gt;=0.15,D120&lt;0.25,G120&lt;0.934,F120&lt;1.5),1.3,IF(AND(B120&gt;=4.15,D120&lt;0.45,H120&lt;14.379,D120&gt;=0.25,G120&lt;0.934,F120&lt;1.5),1.5,IF(AND(A120&gt;=5.75,G120&lt;0.857,A120&gt;=5.3,D120&lt;1.35,F120&lt;2.5,F120&gt;=1.5),4.02,IF(AND(A120&lt;6.65,G120&lt;0.333,H120&gt;=7.148,D120&gt;=1.35,F120&lt;2.5,F120&gt;=1.5),4.475,IF(AND(A120&gt;=6.65,G120&lt;0.333,H120&gt;=7.148,D120&gt;=1.35,F120&lt;2.5,F120&gt;=1.5),4.8,IF(AND(D120&gt;=1.45,G120&gt;=0.333,H120&gt;=7.148,D120&gt;=1.35,F120&lt;2.5,F120&gt;=1.5),4.85,IF(AND(G120&gt;=0.861,A120&lt;7.25,B120&gt;=2.85,A120&gt;=6.15,F120&gt;=2.5,F120&gt;=1.5),5.2,IF(AND(G120&lt;0.571,H120&gt;=9.499,A120&lt;5.05,D120&gt;=0.15,D120&lt;0.25,G120&lt;0.934,F120&lt;1.5),1.2,IF(AND(G120&gt;=0.571,H120&gt;=9.499,A120&lt;5.05,D120&gt;=0.15,D120&lt;0.25,G120&lt;0.934,F120&lt;1.5),1.3,IF(AND(H120&lt;9.283,A120&lt;5.45,A120&gt;=5.05,D120&gt;=0.15,D120&lt;0.25,G120&lt;0.934,F120&lt;1.5),1.5,IF(AND(H120&gt;=9.283,A120&lt;5.45,A120&gt;=5.05,D120&gt;=0.15,D120&lt;0.25,G120&lt;0.934,F120&lt;1.5),1.425,IF(AND(A120&lt;4.9,B120&lt;4.15,D120&lt;0.45,H120&lt;14.379,D120&gt;=0.25,G120&lt;0.934,F120&lt;1.5),1.4,IF(AND(A120&gt;=4.9,B120&lt;4.15,D120&lt;0.45,H120&lt;14.379,D120&gt;=0.25,G120&lt;0.934,F120&lt;1.5),1.325,IF(AND(G120&lt;0.572,A120&lt;5.75,G120&lt;0.857,A120&gt;=5.3,D120&lt;1.35,F120&lt;2.5,F120&gt;=1.5),3.65,IF(AND(G120&gt;=0.572,A120&lt;5.75,G120&lt;0.857,A120&gt;=5.3,D120&lt;1.35,F120&lt;2.5,F120&gt;=1.5),3.9,IF(AND(A120&lt;6.75,D120&lt;1.45,G120&gt;=0.333,H120&gt;=7.148,D120&gt;=1.35,F120&lt;2.5,F120&gt;=1.5),4.4,IF(AND(A120&gt;=6.75,D120&lt;1.45,G120&gt;=0.333,H120&gt;=7.148,D120&gt;=1.35,F120&lt;2.5,F120&gt;=1.5),4.78,IF(AND(A120&lt;6.6,B120&lt;3.25,G120&lt;0.861,A120&lt;7.25,B120&gt;=2.85,A120&gt;=6.15,F120&gt;=2.5,F120&gt;=1.5),5.333,IF(AND(H120&lt;11.461,B120&gt;=3.25,G120&lt;0.861,A120&lt;7.25,B120&gt;=2.85,A120&gt;=6.15,F120&gt;=2.5,F120&gt;=1.5),6.025,IF(AND(H120&gt;=11.461,B120&gt;=3.25,G120&lt;0.861,A120&lt;7.25,B120&gt;=2.85,A120&gt;=6.15,F120&gt;=2.5,F120&gt;=1.5),5.667,IF(AND(H120&gt;=14.564,A120&gt;=6.6,B120&lt;3.25,G120&lt;0.861,A120&lt;7.25,B120&gt;=2.85,A120&gt;=6.15,F120&gt;=2.5,F120&gt;=1.5),5.4,IF(AND(D120&gt;=2.35,H120&lt;14.564,A120&gt;=6.6,B120&lt;3.25,G120&lt;0.861,A120&lt;7.25,B120&gt;=2.85,A120&gt;=6.15,F120&gt;=2.5,F120&gt;=1.5),5.6,IF(AND(A120&lt;6.85,D120&lt;2.35,H120&lt;14.564,A120&gt;=6.6,B120&lt;3.25,G120&lt;0.861,A120&lt;7.25,B120&gt;=2.85,A120&gt;=6.15,F120&gt;=2.5,F120&gt;=1.5),5.9,IF(AND(A120&gt;=6.85,D120&lt;2.35,H120&lt;14.564,A120&gt;=6.6,B120&lt;3.25,G120&lt;0.861,A120&lt;7.25,B120&gt;=2.85,A120&gt;=6.15,F120&gt;=2.5,F120&gt;=1.5),5.78,"shouldnthappen"))))))))))))))))))))))))))))))))))))</f>
        <v>6.425</v>
      </c>
      <c r="V120" s="1" t="n">
        <f aca="false">IF(AND(H120&lt;5.748,A120&lt;5.05,D120&lt;0.75),1,IF(AND(B120&lt;3.15,H120&gt;=5.748,A120&lt;5.05,D120&lt;0.75),1.475,IF(AND(G120&gt;=0.801,D120&lt;0.25,A120&gt;=5.05,D120&lt;0.75),1.7,IF(AND(D120&gt;=0.45,D120&gt;=0.25,A120&gt;=5.05,D120&lt;0.75),1.7,IF(AND(B120&lt;2.35,F120&lt;2.5,B120&lt;2.75,D120&gt;=0.75),4.16,IF(AND(D120&lt;1.75,F120&gt;=2.5,B120&lt;2.75,D120&gt;=0.75),4.875,IF(AND(D120&gt;=1.75,F120&gt;=2.5,B120&lt;2.75,D120&gt;=0.75),5.333,IF(AND(H120&gt;=16.284,D120&gt;=1.55,B120&gt;=2.75,D120&gt;=0.75),6.6,IF(AND(H120&gt;=14.144,B120&gt;=3.15,H120&gt;=5.748,A120&lt;5.05,D120&lt;0.75),1.3,IF(AND(A120&lt;5.45,G120&lt;0.801,D120&lt;0.25,A120&gt;=5.05,D120&lt;0.75),1.5,IF(AND(A120&gt;=5.45,G120&lt;0.801,D120&lt;0.25,A120&gt;=5.05,D120&lt;0.75),1.34,IF(AND(B120&lt;3.75,D120&lt;0.45,D120&gt;=0.25,A120&gt;=5.05,D120&lt;0.75),1.467,IF(AND(B120&gt;=3.75,D120&lt;0.45,D120&gt;=0.25,A120&gt;=5.05,D120&lt;0.75),1.767,IF(AND(G120&gt;=0.896,B120&gt;=2.35,F120&lt;2.5,B120&lt;2.75,D120&gt;=0.75),4.9,IF(AND(H120&lt;15.504,D120&lt;1.35,D120&lt;1.55,B120&gt;=2.75,D120&gt;=0.75),4.2,IF(AND(H120&gt;=15.504,D120&lt;1.35,D120&lt;1.55,B120&gt;=2.75,D120&gt;=0.75),4.6,IF(AND(H120&lt;9.767,D120&gt;=1.35,D120&lt;1.55,B120&gt;=2.75,D120&gt;=0.75),5.1,IF(AND(A120&lt;4.5,H120&lt;14.144,B120&gt;=3.15,H120&gt;=5.748,A120&lt;5.05,D120&lt;0.75),1.3,IF(AND(A120&gt;=4.5,H120&lt;14.144,B120&gt;=3.15,H120&gt;=5.748,A120&lt;5.05,D120&lt;0.75),1.4,IF(AND(D120&gt;=1.15,G120&lt;0.896,B120&gt;=2.35,F120&lt;2.5,B120&lt;2.75,D120&gt;=0.75),4.04,IF(AND(B120&lt;2.9,H120&gt;=9.767,D120&gt;=1.35,D120&lt;1.55,B120&gt;=2.75,D120&gt;=0.75),4.8,IF(AND(D120&lt;1.7,A120&gt;=7.05,H120&lt;16.284,D120&gt;=1.55,B120&gt;=2.75,D120&gt;=0.75),5.8,IF(AND(D120&gt;=1.7,A120&gt;=7.05,H120&lt;16.284,D120&gt;=1.55,B120&gt;=2.75,D120&gt;=0.75),6.3,IF(AND(B120&lt;2.45,D120&lt;1.15,G120&lt;0.896,B120&gt;=2.35,F120&lt;2.5,B120&lt;2.75,D120&gt;=0.75),3.767,IF(AND(B120&gt;=2.45,D120&lt;1.15,G120&lt;0.896,B120&gt;=2.35,F120&lt;2.5,B120&lt;2.75,D120&gt;=0.75),3.167,IF(AND(B120&gt;=3.15,B120&gt;=2.9,H120&gt;=9.767,D120&gt;=1.35,D120&lt;1.55,B120&gt;=2.75,D120&gt;=0.75),4.7,IF(AND(D120&lt;1.9,D120&lt;2.05,A120&lt;7.05,H120&lt;16.284,D120&gt;=1.55,B120&gt;=2.75,D120&gt;=0.75),4.82,IF(AND(D120&gt;=1.9,D120&lt;2.05,A120&lt;7.05,H120&lt;16.284,D120&gt;=1.55,B120&gt;=2.75,D120&gt;=0.75),5.067,IF(AND(H120&lt;12.721,B120&lt;3.15,B120&gt;=2.9,H120&gt;=9.767,D120&gt;=1.35,D120&lt;1.55,B120&gt;=2.75,D120&gt;=0.75),4.5,IF(AND(H120&gt;=12.721,B120&lt;3.15,B120&gt;=2.9,H120&gt;=9.767,D120&gt;=1.35,D120&lt;1.55,B120&gt;=2.75,D120&gt;=0.75),4.433,IF(AND(H120&lt;9.525,G120&lt;0.364,D120&gt;=2.05,A120&lt;7.05,H120&lt;16.284,D120&gt;=1.55,B120&gt;=2.75,D120&gt;=0.75),5.1,IF(AND(A120&lt;6.25,G120&gt;=0.364,D120&gt;=2.05,A120&lt;7.05,H120&lt;16.284,D120&gt;=1.55,B120&gt;=2.75,D120&gt;=0.75),5.4,IF(AND(H120&lt;10.898,H120&gt;=9.525,G120&lt;0.364,D120&gt;=2.05,A120&lt;7.05,H120&lt;16.284,D120&gt;=1.55,B120&gt;=2.75,D120&gt;=0.75),5.6,IF(AND(H120&lt;8.711,A120&gt;=6.25,G120&gt;=0.364,D120&gt;=2.05,A120&lt;7.05,H120&lt;16.284,D120&gt;=1.55,B120&gt;=2.75,D120&gt;=0.75),5.7,IF(AND(H120&gt;=8.711,A120&gt;=6.25,G120&gt;=0.364,D120&gt;=2.05,A120&lt;7.05,H120&lt;16.284,D120&gt;=1.55,B120&gt;=2.75,D120&gt;=0.75),5.84,IF(AND(D120&lt;2.2,H120&gt;=10.898,H120&gt;=9.525,G120&lt;0.364,D120&gt;=2.05,A120&lt;7.05,H120&lt;16.284,D120&gt;=1.55,B120&gt;=2.75,D120&gt;=0.75),5.4,IF(AND(D120&gt;=2.2,H120&gt;=10.898,H120&gt;=9.525,G120&lt;0.364,D120&gt;=2.05,A120&lt;7.05,H120&lt;16.284,D120&gt;=1.55,B120&gt;=2.75,D120&gt;=0.75),5.3,"shouldnthappen")))))))))))))))))))))))))))))))))))))</f>
        <v>6.3</v>
      </c>
      <c r="W120" s="1" t="n">
        <f aca="false">IF(AND(H120&lt;6.926,D120&gt;=0.35,D120&lt;0.8),1.9,IF(AND(H120&gt;=6.926,D120&gt;=0.35,D120&lt;0.8),1.533,IF(AND(H120&lt;13.492,A120&lt;4.75,D120&lt;0.35,D120&lt;0.8),1.1,IF(AND(H120&gt;=13.492,A120&lt;4.75,D120&lt;0.35,D120&lt;0.8),1.375,IF(AND(B120&lt;2.75,A120&gt;=5.85,F120&lt;2.5,D120&gt;=0.8),4.833,IF(AND(B120&lt;3.3,A120&gt;=7.05,F120&gt;=2.5,D120&gt;=0.8),5.8,IF(AND(B120&gt;=3.3,A120&gt;=7.05,F120&gt;=2.5,D120&gt;=0.8),6.325,IF(AND(D120&gt;=0.25,A120&lt;5.05,A120&gt;=4.75,D120&lt;0.35,D120&lt;0.8),1.3,IF(AND(B120&lt;3.6,A120&gt;=5.05,A120&gt;=4.75,D120&lt;0.35,D120&lt;0.8),1.4,IF(AND(H120&lt;10.194,G120&lt;0.412,A120&lt;5.85,F120&lt;2.5,D120&gt;=0.8),4.133,IF(AND(H120&gt;=10.194,G120&lt;0.412,A120&lt;5.85,F120&lt;2.5,D120&gt;=0.8),4.5,IF(AND(A120&lt;5.35,G120&gt;=0.412,A120&lt;5.85,F120&lt;2.5,D120&gt;=0.8),3.15,IF(AND(A120&lt;6.2,B120&gt;=2.75,A120&gt;=5.85,F120&lt;2.5,D120&gt;=0.8),4.3,IF(AND(H120&lt;5.767,A120&lt;6.2,A120&lt;7.05,F120&gt;=2.5,D120&gt;=0.8),4.5,IF(AND(G120&gt;=0.861,A120&gt;=6.2,A120&lt;7.05,F120&gt;=2.5,D120&gt;=0.8),5.2,IF(AND(B120&lt;3.15,D120&lt;0.25,A120&lt;5.05,A120&gt;=4.75,D120&lt;0.35,D120&lt;0.8),1.55,IF(AND(A120&lt;5.45,B120&gt;=3.6,A120&gt;=5.05,A120&gt;=4.75,D120&lt;0.35,D120&lt;0.8),1.5,IF(AND(A120&gt;=5.45,B120&gt;=3.6,A120&gt;=5.05,A120&gt;=4.75,D120&lt;0.35,D120&lt;0.8),1.4,IF(AND(G120&gt;=0.772,A120&gt;=5.35,G120&gt;=0.412,A120&lt;5.85,F120&lt;2.5,D120&gt;=0.8),3.9,IF(AND(D120&gt;=1.45,A120&gt;=6.2,B120&gt;=2.75,A120&gt;=5.85,F120&lt;2.5,D120&gt;=0.8),4.775,IF(AND(G120&lt;0.5,H120&gt;=5.767,A120&lt;6.2,A120&lt;7.05,F120&gt;=2.5,D120&gt;=0.8),5.1,IF(AND(G120&gt;=0.5,H120&gt;=5.767,A120&lt;6.2,A120&lt;7.05,F120&gt;=2.5,D120&gt;=0.8),4.95,IF(AND(B120&gt;=3.25,G120&lt;0.861,A120&gt;=6.2,A120&lt;7.05,F120&gt;=2.5,D120&gt;=0.8),5.75,IF(AND(A120&lt;4.95,B120&gt;=3.15,D120&lt;0.25,A120&lt;5.05,A120&gt;=4.75,D120&lt;0.35,D120&lt;0.8),1.4,IF(AND(A120&lt;5.65,G120&lt;0.772,A120&gt;=5.35,G120&gt;=0.412,A120&lt;5.85,F120&lt;2.5,D120&gt;=0.8),3.6,IF(AND(A120&gt;=5.65,G120&lt;0.772,A120&gt;=5.35,G120&gt;=0.412,A120&lt;5.85,F120&lt;2.5,D120&gt;=0.8),3.5,IF(AND(B120&gt;=3.15,D120&lt;1.45,A120&gt;=6.2,B120&gt;=2.75,A120&gt;=5.85,F120&lt;2.5,D120&gt;=0.8),4.7,IF(AND(A120&gt;=6.65,B120&lt;3.25,G120&lt;0.861,A120&gt;=6.2,A120&lt;7.05,F120&gt;=2.5,D120&gt;=0.8),5.567,IF(AND(H120&lt;9.499,A120&gt;=4.95,B120&gt;=3.15,D120&lt;0.25,A120&lt;5.05,A120&gt;=4.75,D120&lt;0.35,D120&lt;0.8),1.4,IF(AND(H120&gt;=9.499,A120&gt;=4.95,B120&gt;=3.15,D120&lt;0.25,A120&lt;5.05,A120&gt;=4.75,D120&lt;0.35,D120&lt;0.8),1.2,IF(AND(G120&lt;0.765,B120&lt;3.15,D120&lt;1.45,A120&gt;=6.2,B120&gt;=2.75,A120&gt;=5.85,F120&lt;2.5,D120&gt;=0.8),4.4,IF(AND(G120&gt;=0.765,B120&lt;3.15,D120&lt;1.45,A120&gt;=6.2,B120&gt;=2.75,A120&gt;=5.85,F120&lt;2.5,D120&gt;=0.8),4.6,IF(AND(H120&lt;10.667,A120&lt;6.65,B120&lt;3.25,G120&lt;0.861,A120&gt;=6.2,A120&lt;7.05,F120&gt;=2.5,D120&gt;=0.8),5.167,IF(AND(G120&lt;0.627,H120&gt;=10.667,A120&lt;6.65,B120&lt;3.25,G120&lt;0.861,A120&gt;=6.2,A120&lt;7.05,F120&gt;=2.5,D120&gt;=0.8),5.64,IF(AND(G120&gt;=0.627,H120&gt;=10.667,A120&lt;6.65,B120&lt;3.25,G120&lt;0.861,A120&gt;=6.2,A120&lt;7.05,F120&gt;=2.5,D120&gt;=0.8),5.1,"shouldnthappen")))))))))))))))))))))))))))))))))))</f>
        <v>6.325</v>
      </c>
      <c r="X120" s="1" t="n">
        <f aca="false">IF(AND(B120&lt;3.05,H120&lt;6.697,A120&lt;5.45),4.1,IF(AND(B120&gt;=3.05,H120&lt;6.697,A120&lt;5.45),1.48,IF(AND(D120&lt;0.7,A120&lt;5.9,A120&gt;=5.45),1.4,IF(AND(A120&lt;4.35,B120&lt;3.3,H120&gt;=6.697,A120&lt;5.45),1.1,IF(AND(G120&lt;0.372,D120&gt;=0.7,A120&lt;5.9,A120&gt;=5.45),4.36,IF(AND(A120&gt;=4.9,A120&gt;=4.35,B120&lt;3.3,H120&gt;=6.697,A120&lt;5.45),1.6,IF(AND(H120&gt;=14.171,A120&lt;5.15,B120&gt;=3.3,H120&gt;=6.697,A120&lt;5.45),1.6,IF(AND(G120&lt;0.451,A120&gt;=5.15,B120&gt;=3.3,H120&gt;=6.697,A120&lt;5.45),1.367,IF(AND(G120&gt;=0.451,A120&gt;=5.15,B120&gt;=3.3,H120&gt;=6.697,A120&lt;5.45),1.5,IF(AND(G120&lt;0.332,D120&lt;1.45,F120&lt;2.5,A120&gt;=5.9,A120&gt;=5.45),4.35,IF(AND(A120&lt;6.15,D120&gt;=1.45,F120&lt;2.5,A120&gt;=5.9,A120&gt;=5.45),5.1,IF(AND(D120&gt;=2.4,G120&lt;0.432,F120&gt;=2.5,A120&gt;=5.9,A120&gt;=5.45),5.78,IF(AND(A120&lt;6.15,G120&gt;=0.432,F120&gt;=2.5,A120&gt;=5.9,A120&gt;=5.45),4.9,IF(AND(B120&lt;3.1,A120&lt;4.9,A120&gt;=4.35,B120&lt;3.3,H120&gt;=6.697,A120&lt;5.45),1.4,IF(AND(B120&gt;=3.1,A120&lt;4.9,A120&gt;=4.35,B120&lt;3.3,H120&gt;=6.697,A120&lt;5.45),1.3,IF(AND(G120&lt;0.343,H120&lt;14.171,A120&lt;5.15,B120&gt;=3.3,H120&gt;=6.697,A120&lt;5.45),1.433,IF(AND(G120&gt;=0.343,H120&lt;14.171,A120&lt;5.15,B120&gt;=3.3,H120&gt;=6.697,A120&lt;5.45),1.525,IF(AND(D120&lt;1.05,B120&lt;2.55,G120&gt;=0.372,D120&gt;=0.7,A120&lt;5.9,A120&gt;=5.45),3.7,IF(AND(H120&lt;10.596,B120&gt;=2.55,G120&gt;=0.372,D120&gt;=0.7,A120&lt;5.9,A120&gt;=5.45),3.525,IF(AND(H120&gt;=10.596,B120&gt;=2.55,G120&gt;=0.372,D120&gt;=0.7,A120&lt;5.9,A120&gt;=5.45),3.9,IF(AND(H120&lt;14.314,G120&gt;=0.332,D120&lt;1.45,F120&lt;2.5,A120&gt;=5.9,A120&gt;=5.45),4.4,IF(AND(H120&gt;=14.314,G120&gt;=0.332,D120&lt;1.45,F120&lt;2.5,A120&gt;=5.9,A120&gt;=5.45),4.7,IF(AND(H120&lt;13.906,A120&gt;=6.15,D120&gt;=1.45,F120&lt;2.5,A120&gt;=5.9,A120&gt;=5.45),4.675,IF(AND(H120&gt;=13.906,A120&gt;=6.15,D120&gt;=1.45,F120&lt;2.5,A120&gt;=5.9,A120&gt;=5.45),4.9,IF(AND(G120&lt;0.093,D120&lt;2.4,G120&lt;0.432,F120&gt;=2.5,A120&gt;=5.9,A120&gt;=5.45),5.6,IF(AND(B120&lt;2.95,A120&gt;=6.15,G120&gt;=0.432,F120&gt;=2.5,A120&gt;=5.9,A120&gt;=5.45),5.86,IF(AND(A120&lt;5.55,D120&gt;=1.05,B120&lt;2.55,G120&gt;=0.372,D120&gt;=0.7,A120&lt;5.9,A120&gt;=5.45),4,IF(AND(A120&gt;=5.55,D120&gt;=1.05,B120&lt;2.55,G120&gt;=0.372,D120&gt;=0.7,A120&lt;5.9,A120&gt;=5.45),3.9,IF(AND(D120&lt;1.7,G120&gt;=0.093,D120&lt;2.4,G120&lt;0.432,F120&gt;=2.5,A120&gt;=5.9,A120&gt;=5.45),5.05,IF(AND(G120&gt;=0.774,B120&gt;=2.95,A120&gt;=6.15,G120&gt;=0.432,F120&gt;=2.5,A120&gt;=5.9,A120&gt;=5.45),5.3,IF(AND(G120&gt;=0.312,D120&gt;=1.7,G120&gt;=0.093,D120&lt;2.4,G120&lt;0.432,F120&gt;=2.5,A120&gt;=5.9,A120&gt;=5.45),5.4,IF(AND(D120&lt;2.45,G120&lt;0.774,B120&gt;=2.95,A120&gt;=6.15,G120&gt;=0.432,F120&gt;=2.5,A120&gt;=5.9,A120&gt;=5.45),5.66,IF(AND(D120&gt;=2.45,G120&lt;0.774,B120&gt;=2.95,A120&gt;=6.15,G120&gt;=0.432,F120&gt;=2.5,A120&gt;=5.9,A120&gt;=5.45),6,IF(AND(G120&gt;=0.301,G120&lt;0.312,D120&gt;=1.7,G120&gt;=0.093,D120&lt;2.4,G120&lt;0.432,F120&gt;=2.5,A120&gt;=5.9,A120&gt;=5.45),5.1,IF(AND(A120&lt;6.45,G120&lt;0.301,G120&lt;0.312,D120&gt;=1.7,G120&gt;=0.093,D120&lt;2.4,G120&lt;0.432,F120&gt;=2.5,A120&gt;=5.9,A120&gt;=5.45),5.3,IF(AND(A120&gt;=6.45,G120&lt;0.301,G120&lt;0.312,D120&gt;=1.7,G120&gt;=0.093,D120&lt;2.4,G120&lt;0.432,F120&gt;=2.5,A120&gt;=5.9,A120&gt;=5.45),5.2,"shouldnthappen"))))))))))))))))))))))))))))))))))))</f>
        <v>5.6</v>
      </c>
      <c r="Y120" s="1" t="n">
        <f aca="false">IF(AND(H120&lt;6.51,F120&lt;1.5),1.8,IF(AND(H120&gt;=16.674,F120&gt;=1.5),6.533,IF(AND(D120&gt;=0.45,H120&gt;=6.51,F120&lt;1.5),1.667,IF(AND(H120&gt;=13.805,G120&lt;0.154,H120&lt;16.674,F120&gt;=1.5),6.7,IF(AND(D120&lt;0.15,A120&lt;5.05,D120&lt;0.45,H120&gt;=6.51,F120&lt;1.5),1.4,IF(AND(H120&gt;=13.586,A120&gt;=5.05,D120&lt;0.45,H120&gt;=6.51,F120&lt;1.5),1.3,IF(AND(F120&lt;2.5,H120&lt;13.805,G120&lt;0.154,H120&lt;16.674,F120&gt;=1.5),4.6,IF(AND(H120&lt;8.929,D120&lt;1.35,G120&gt;=0.154,H120&lt;16.674,F120&gt;=1.5),3.64,IF(AND(G120&lt;0.05,H120&lt;13.586,A120&gt;=5.05,D120&lt;0.45,H120&gt;=6.51,F120&lt;1.5),1.4,IF(AND(G120&gt;=0.107,F120&gt;=2.5,H120&lt;13.805,G120&lt;0.154,H120&lt;16.674,F120&gt;=1.5),5.3,IF(AND(B120&gt;=2.75,H120&gt;=8.929,D120&lt;1.35,G120&gt;=0.154,H120&lt;16.674,F120&gt;=1.5),4.433,IF(AND(D120&gt;=1.55,F120&lt;2.5,D120&gt;=1.35,G120&gt;=0.154,H120&lt;16.674,F120&gt;=1.5),4.975,IF(AND(H120&lt;6.93,F120&gt;=2.5,D120&gt;=1.35,G120&gt;=0.154,H120&lt;16.674,F120&gt;=1.5),4.5,IF(AND(H120&lt;12.675,G120&lt;0.217,D120&gt;=0.15,A120&lt;5.05,D120&lt;0.45,H120&gt;=6.51,F120&lt;1.5),1.4,IF(AND(H120&gt;=12.675,G120&lt;0.217,D120&gt;=0.15,A120&lt;5.05,D120&lt;0.45,H120&gt;=6.51,F120&lt;1.5),1.5,IF(AND(A120&lt;4.65,G120&gt;=0.217,D120&gt;=0.15,A120&lt;5.05,D120&lt;0.45,H120&gt;=6.51,F120&lt;1.5),1.35,IF(AND(D120&lt;0.25,G120&gt;=0.05,H120&lt;13.586,A120&gt;=5.05,D120&lt;0.45,H120&gt;=6.51,F120&lt;1.5),1.467,IF(AND(D120&gt;=0.25,G120&gt;=0.05,H120&lt;13.586,A120&gt;=5.05,D120&lt;0.45,H120&gt;=6.51,F120&lt;1.5),1.5,IF(AND(H120&lt;9.15,G120&lt;0.107,F120&gt;=2.5,H120&lt;13.805,G120&lt;0.154,H120&lt;16.674,F120&gt;=1.5),5.7,IF(AND(H120&gt;=9.15,G120&lt;0.107,F120&gt;=2.5,H120&lt;13.805,G120&lt;0.154,H120&lt;16.674,F120&gt;=1.5),5.6,IF(AND(G120&lt;0.404,B120&lt;2.75,H120&gt;=8.929,D120&lt;1.35,G120&gt;=0.154,H120&lt;16.674,F120&gt;=1.5),4.15,IF(AND(G120&gt;=0.404,B120&lt;2.75,H120&gt;=8.929,D120&lt;1.35,G120&gt;=0.154,H120&lt;16.674,F120&gt;=1.5),3.9,IF(AND(A120&gt;=6.75,D120&lt;1.55,F120&lt;2.5,D120&gt;=1.35,G120&gt;=0.154,H120&lt;16.674,F120&gt;=1.5),4.82,IF(AND(D120&lt;0.25,A120&gt;=4.65,G120&gt;=0.217,D120&gt;=0.15,A120&lt;5.05,D120&lt;0.45,H120&gt;=6.51,F120&lt;1.5),1.325,IF(AND(D120&gt;=0.25,A120&gt;=4.65,G120&gt;=0.217,D120&gt;=0.15,A120&lt;5.05,D120&lt;0.45,H120&gt;=6.51,F120&lt;1.5),1.3,IF(AND(A120&lt;6.55,A120&lt;6.75,D120&lt;1.55,F120&lt;2.5,D120&gt;=1.35,G120&gt;=0.154,H120&lt;16.674,F120&gt;=1.5),4.575,IF(AND(A120&gt;=6.55,A120&lt;6.75,D120&lt;1.55,F120&lt;2.5,D120&gt;=1.35,G120&gt;=0.154,H120&lt;16.674,F120&gt;=1.5),4.4,IF(AND(B120&lt;2.9,D120&lt;2.05,H120&gt;=6.93,F120&gt;=2.5,D120&gt;=1.35,G120&gt;=0.154,H120&lt;16.674,F120&gt;=1.5),5.05,IF(AND(H120&lt;8.884,D120&gt;=2.05,H120&gt;=6.93,F120&gt;=2.5,D120&gt;=1.35,G120&gt;=0.154,H120&lt;16.674,F120&gt;=1.5),5.1,IF(AND(H120&lt;13.711,B120&gt;=2.9,D120&lt;2.05,H120&gt;=6.93,F120&gt;=2.5,D120&gt;=1.35,G120&gt;=0.154,H120&lt;16.674,F120&gt;=1.5),5,IF(AND(H120&gt;=13.711,B120&gt;=2.9,D120&lt;2.05,H120&gt;=6.93,F120&gt;=2.5,D120&gt;=1.35,G120&gt;=0.154,H120&lt;16.674,F120&gt;=1.5),5.8,IF(AND(B120&lt;3.15,H120&gt;=8.884,D120&gt;=2.05,H120&gt;=6.93,F120&gt;=2.5,D120&gt;=1.35,G120&gt;=0.154,H120&lt;16.674,F120&gt;=1.5),5.56,IF(AND(B120&gt;=3.15,H120&gt;=8.884,D120&gt;=2.05,H120&gt;=6.93,F120&gt;=2.5,D120&gt;=1.35,G120&gt;=0.154,H120&lt;16.674,F120&gt;=1.5),5.9,"shouldnthappen")))))))))))))))))))))))))))))))))</f>
        <v>5.6</v>
      </c>
      <c r="Z120" s="1" t="n">
        <f aca="false">IF(AND(F120&gt;=2,B120&gt;=3.35),5.6,IF(AND(A120&lt;6.65,H120&gt;=15.076,B120&lt;3.35),4.8,IF(AND(A120&gt;=6.65,H120&gt;=15.076,B120&lt;3.35),6.15,IF(AND(H120&lt;6.542,F120&lt;2,B120&gt;=3.35),1.767,IF(AND(G120&gt;=0.653,D120&lt;0.75,H120&lt;15.076,B120&lt;3.35),1.55,IF(AND(D120&lt;0.15,G120&lt;0.653,D120&lt;0.75,H120&lt;15.076,B120&lt;3.35),1.1,IF(AND(G120&lt;0.356,A120&lt;5.05,H120&gt;=6.542,F120&lt;2,B120&gt;=3.35),1.4,IF(AND(G120&gt;=0.356,A120&lt;5.05,H120&gt;=6.542,F120&lt;2,B120&gt;=3.35),1.3,IF(AND(G120&gt;=0.566,A120&gt;=5.05,H120&gt;=6.542,F120&lt;2,B120&gt;=3.35),1.6,IF(AND(B120&gt;=3.1,D120&gt;=0.15,G120&lt;0.653,D120&lt;0.75,H120&lt;15.076,B120&lt;3.35),1.367,IF(AND(B120&gt;=2.65,D120&lt;1.45,B120&lt;2.75,D120&gt;=0.75,H120&lt;15.076,B120&lt;3.35),3.96,IF(AND(G120&lt;0.352,D120&gt;=1.45,B120&lt;2.75,D120&gt;=0.75,H120&lt;15.076,B120&lt;3.35),4.5,IF(AND(D120&gt;=1.35,A120&lt;6.2,B120&gt;=2.75,D120&gt;=0.75,H120&lt;15.076,B120&lt;3.35),4.733,IF(AND(A120&lt;4.7,B120&lt;3.1,D120&gt;=0.15,G120&lt;0.653,D120&lt;0.75,H120&lt;15.076,B120&lt;3.35),1.36,IF(AND(A120&gt;=4.7,B120&lt;3.1,D120&gt;=0.15,G120&lt;0.653,D120&lt;0.75,H120&lt;15.076,B120&lt;3.35),1.6,IF(AND(A120&lt;5.2,B120&lt;2.65,D120&lt;1.45,B120&lt;2.75,D120&gt;=0.75,H120&lt;15.076,B120&lt;3.35),3.3,IF(AND(A120&lt;6.5,G120&gt;=0.352,D120&gt;=1.45,B120&lt;2.75,D120&gt;=0.75,H120&lt;15.076,B120&lt;3.35),5,IF(AND(A120&gt;=6.5,G120&gt;=0.352,D120&gt;=1.45,B120&lt;2.75,D120&gt;=0.75,H120&lt;15.076,B120&lt;3.35),5.8,IF(AND(H120&lt;8.486,D120&lt;1.35,A120&lt;6.2,B120&gt;=2.75,D120&gt;=0.75,H120&lt;15.076,B120&lt;3.35),3.975,IF(AND(G120&lt;0.187,F120&lt;2.5,A120&gt;=6.2,B120&gt;=2.75,D120&gt;=0.75,H120&lt;15.076,B120&lt;3.35),5,IF(AND(G120&gt;=0.187,F120&lt;2.5,A120&gt;=6.2,B120&gt;=2.75,D120&gt;=0.75,H120&lt;15.076,B120&lt;3.35),4.525,IF(AND(A120&gt;=7.25,F120&gt;=2.5,A120&gt;=6.2,B120&gt;=2.75,D120&gt;=0.75,H120&lt;15.076,B120&lt;3.35),6.5,IF(AND(G120&lt;0.185,B120&lt;3.6,G120&lt;0.566,A120&gt;=5.05,H120&gt;=6.542,F120&lt;2,B120&gt;=3.35),1.45,IF(AND(G120&gt;=0.185,B120&lt;3.6,G120&lt;0.566,A120&gt;=5.05,H120&gt;=6.542,F120&lt;2,B120&gt;=3.35),1.34,IF(AND(G120&lt;0.13,B120&gt;=3.6,G120&lt;0.566,A120&gt;=5.05,H120&gt;=6.542,F120&lt;2,B120&gt;=3.35),1.45,IF(AND(G120&gt;=0.13,B120&gt;=3.6,G120&lt;0.566,A120&gt;=5.05,H120&gt;=6.542,F120&lt;2,B120&gt;=3.35),1.5,IF(AND(D120&lt;1.05,A120&gt;=5.2,B120&lt;2.65,D120&lt;1.45,B120&lt;2.75,D120&gt;=0.75,H120&lt;15.076,B120&lt;3.35),3.5,IF(AND(D120&gt;=1.05,A120&gt;=5.2,B120&lt;2.65,D120&lt;1.45,B120&lt;2.75,D120&gt;=0.75,H120&lt;15.076,B120&lt;3.35),3.94,IF(AND(H120&lt;10.983,H120&gt;=8.486,D120&lt;1.35,A120&lt;6.2,B120&gt;=2.75,D120&gt;=0.75,H120&lt;15.076,B120&lt;3.35),4.38,IF(AND(H120&gt;=10.983,H120&gt;=8.486,D120&lt;1.35,A120&lt;6.2,B120&gt;=2.75,D120&gt;=0.75,H120&lt;15.076,B120&lt;3.35),4.1,IF(AND(B120&gt;=3.25,A120&lt;7.25,F120&gt;=2.5,A120&gt;=6.2,B120&gt;=2.75,D120&gt;=0.75,H120&lt;15.076,B120&lt;3.35),5.7,IF(AND(B120&lt;2.95,B120&lt;3.25,A120&lt;7.25,F120&gt;=2.5,A120&gt;=6.2,B120&gt;=2.75,D120&gt;=0.75,H120&lt;15.076,B120&lt;3.35),5.6,IF(AND(H120&gt;=13.711,B120&gt;=2.95,B120&lt;3.25,A120&lt;7.25,F120&gt;=2.5,A120&gt;=6.2,B120&gt;=2.75,D120&gt;=0.75,H120&lt;15.076,B120&lt;3.35),5.8,IF(AND(A120&gt;=6.8,H120&lt;13.711,B120&gt;=2.95,B120&lt;3.25,A120&lt;7.25,F120&gt;=2.5,A120&gt;=6.2,B120&gt;=2.75,D120&gt;=0.75,H120&lt;15.076,B120&lt;3.35),5.1,IF(AND(H120&lt;12.921,A120&lt;6.8,H120&lt;13.711,B120&gt;=2.95,B120&lt;3.25,A120&lt;7.25,F120&gt;=2.5,A120&gt;=6.2,B120&gt;=2.75,D120&gt;=0.75,H120&lt;15.076,B120&lt;3.35),5.34,IF(AND(H120&gt;=12.921,A120&lt;6.8,H120&lt;13.711,B120&gt;=2.95,B120&lt;3.25,A120&lt;7.25,F120&gt;=2.5,A120&gt;=6.2,B120&gt;=2.75,D120&gt;=0.75,H120&lt;15.076,B120&lt;3.35),5.133,"shouldnthappen"))))))))))))))))))))))))))))))))))))</f>
        <v>5.6</v>
      </c>
      <c r="AA120" s="1" t="n">
        <f aca="false">IF(AND(D120&gt;=0.45,A120&lt;5.05,D120&lt;0.8),1.6,IF(AND(D120&gt;=0.45,A120&gt;=5.05,D120&lt;0.8),1.7,IF(AND(H120&gt;=16.244,F120&gt;=2.5,D120&gt;=0.8),6.533,IF(AND(A120&lt;4.35,D120&lt;0.45,A120&lt;5.05,D120&lt;0.8),1.1,IF(AND(H120&gt;=14.877,D120&lt;0.45,A120&gt;=5.05,D120&lt;0.8),1.3,IF(AND(D120&gt;=1.4,A120&lt;5.65,F120&lt;2.5,D120&gt;=0.8),4.5,IF(AND(A120&gt;=7.25,H120&lt;16.244,F120&gt;=2.5,D120&gt;=0.8),6.5,IF(AND(A120&gt;=4.75,A120&gt;=4.35,D120&lt;0.45,A120&lt;5.05,D120&lt;0.8),1.35,IF(AND(A120&lt;5.3,D120&lt;1.4,A120&lt;5.65,F120&lt;2.5,D120&gt;=0.8),3.1,IF(AND(A120&gt;=6.8,A120&gt;=6.55,A120&gt;=5.65,F120&lt;2.5,D120&gt;=0.8),4.9,IF(AND(H120&lt;5.767,A120&lt;7.25,H120&lt;16.244,F120&gt;=2.5,D120&gt;=0.8),4.5,IF(AND(G120&gt;=0.522,A120&lt;4.75,A120&gt;=4.35,D120&lt;0.45,A120&lt;5.05,D120&lt;0.8),1.2,IF(AND(G120&gt;=0.948,D120&lt;0.35,H120&lt;14.877,D120&lt;0.45,A120&gt;=5.05,D120&lt;0.8),1.7,IF(AND(H120&lt;13.089,D120&gt;=0.35,H120&lt;14.877,D120&lt;0.45,A120&gt;=5.05,D120&lt;0.8),1.5,IF(AND(H120&gt;=13.089,D120&gt;=0.35,H120&lt;14.877,D120&lt;0.45,A120&gt;=5.05,D120&lt;0.8),1.3,IF(AND(B120&gt;=2.95,A120&gt;=5.3,D120&lt;1.4,A120&lt;5.65,F120&lt;2.5,D120&gt;=0.8),4.1,IF(AND(H120&lt;9.181,A120&lt;6.05,A120&lt;6.55,A120&gt;=5.65,F120&lt;2.5,D120&gt;=0.8),5.1,IF(AND(H120&gt;=9.181,A120&lt;6.05,A120&lt;6.55,A120&gt;=5.65,F120&lt;2.5,D120&gt;=0.8),4.3,IF(AND(G120&gt;=0.867,A120&gt;=6.05,A120&lt;6.55,A120&gt;=5.65,F120&lt;2.5,D120&gt;=0.8),4.9,IF(AND(B120&lt;3.05,A120&lt;6.8,A120&gt;=6.55,A120&gt;=5.65,F120&lt;2.5,D120&gt;=0.8),5,IF(AND(B120&gt;=3.05,A120&lt;6.8,A120&gt;=6.55,A120&gt;=5.65,F120&lt;2.5,D120&gt;=0.8),4.55,IF(AND(H120&gt;=14.144,G120&lt;0.522,A120&lt;4.75,A120&gt;=4.35,D120&lt;0.45,A120&lt;5.05,D120&lt;0.8),1.3,IF(AND(B120&lt;2.7,B120&lt;2.95,A120&gt;=5.3,D120&lt;1.4,A120&lt;5.65,F120&lt;2.5,D120&gt;=0.8),3.78,IF(AND(B120&gt;=2.7,B120&lt;2.95,A120&gt;=5.3,D120&lt;1.4,A120&lt;5.65,F120&lt;2.5,D120&gt;=0.8),3.6,IF(AND(G120&lt;0.638,G120&lt;0.867,A120&gt;=6.05,A120&lt;6.55,A120&gt;=5.65,F120&lt;2.5,D120&gt;=0.8),4.433,IF(AND(G120&gt;=0.638,G120&lt;0.867,A120&gt;=6.05,A120&lt;6.55,A120&gt;=5.65,F120&lt;2.5,D120&gt;=0.8),4,IF(AND(A120&lt;6.35,H120&lt;11.146,H120&gt;=5.767,A120&lt;7.25,H120&lt;16.244,F120&gt;=2.5,D120&gt;=0.8),5.1,IF(AND(A120&lt;4.5,H120&lt;14.144,G120&lt;0.522,A120&lt;4.75,A120&gt;=4.35,D120&lt;0.45,A120&lt;5.05,D120&lt;0.8),1.35,IF(AND(A120&gt;=4.5,H120&lt;14.144,G120&lt;0.522,A120&lt;4.75,A120&gt;=4.35,D120&lt;0.45,A120&lt;5.05,D120&lt;0.8),1.4,IF(AND(A120&lt;5.15,B120&lt;3.75,G120&lt;0.948,D120&lt;0.35,H120&lt;14.877,D120&lt;0.45,A120&gt;=5.05,D120&lt;0.8),1.4,IF(AND(A120&gt;=5.15,B120&lt;3.75,G120&lt;0.948,D120&lt;0.35,H120&lt;14.877,D120&lt;0.45,A120&gt;=5.05,D120&lt;0.8),1.5,IF(AND(G120&lt;0.112,B120&gt;=3.75,G120&lt;0.948,D120&lt;0.35,H120&lt;14.877,D120&lt;0.45,A120&gt;=5.05,D120&lt;0.8),1.5,IF(AND(G120&gt;=0.112,B120&gt;=3.75,G120&lt;0.948,D120&lt;0.35,H120&lt;14.877,D120&lt;0.45,A120&gt;=5.05,D120&lt;0.8),1.6,IF(AND(G120&lt;0.075,A120&gt;=6.35,H120&lt;11.146,H120&gt;=5.767,A120&lt;7.25,H120&lt;16.244,F120&gt;=2.5,D120&gt;=0.8),5.5,IF(AND(G120&gt;=0.075,A120&gt;=6.35,H120&lt;11.146,H120&gt;=5.767,A120&lt;7.25,H120&lt;16.244,F120&gt;=2.5,D120&gt;=0.8),5.24,IF(AND(B120&lt;2.95,D120&lt;1.9,H120&gt;=11.146,H120&gt;=5.767,A120&lt;7.25,H120&lt;16.244,F120&gt;=2.5,D120&gt;=0.8),5.65,IF(AND(B120&gt;=2.95,D120&lt;1.9,H120&gt;=11.146,H120&gt;=5.767,A120&lt;7.25,H120&lt;16.244,F120&gt;=2.5,D120&gt;=0.8),5.8,IF(AND(H120&lt;13.42,D120&gt;=1.9,H120&gt;=11.146,H120&gt;=5.767,A120&lt;7.25,H120&lt;16.244,F120&gt;=2.5,D120&gt;=0.8),5.6,IF(AND(H120&gt;=13.42,D120&gt;=1.9,H120&gt;=11.146,H120&gt;=5.767,A120&lt;7.25,H120&lt;16.244,F120&gt;=2.5,D120&gt;=0.8),5.34,"shouldnthappen")))))))))))))))))))))))))))))))))))))))</f>
        <v>6.5</v>
      </c>
      <c r="AB120" s="1" t="n">
        <f aca="false">IF(AND(D120&gt;=0.35,F120&lt;1.5),1.5,IF(AND(F120&lt;2.5,D120&gt;=1.55,F120&gt;=1.5),4.85,IF(AND(H120&lt;8.308,D120&lt;0.15,D120&lt;0.35,F120&lt;1.5),1.5,IF(AND(H120&gt;=8.308,D120&lt;0.15,D120&lt;0.35,F120&lt;1.5),1.4,IF(AND(H120&lt;5.523,D120&gt;=0.15,D120&lt;0.35,F120&lt;1.5),1,IF(AND(G120&lt;0.572,H120&lt;10.688,D120&lt;1.55,F120&gt;=1.5),3.75,IF(AND(B120&gt;=3.5,F120&gt;=2.5,D120&gt;=1.55,F120&gt;=1.5),6.3,IF(AND(A120&gt;=5.65,G120&gt;=0.572,H120&lt;10.688,D120&lt;1.55,F120&gt;=1.5),4.45,IF(AND(B120&gt;=2.85,A120&lt;6.15,H120&gt;=10.688,D120&lt;1.55,F120&gt;=1.5),4.35,IF(AND(H120&gt;=16.284,B120&lt;3.5,F120&gt;=2.5,D120&gt;=1.55,F120&gt;=1.5),6.6,IF(AND(G120&gt;=0.241,G120&lt;0.338,H120&gt;=5.523,D120&gt;=0.15,D120&lt;0.35,F120&lt;1.5),1.25,IF(AND(A120&lt;5.05,G120&gt;=0.338,H120&gt;=5.523,D120&gt;=0.15,D120&lt;0.35,F120&lt;1.5),1.35,IF(AND(B120&lt;2.7,A120&lt;5.65,G120&gt;=0.572,H120&lt;10.688,D120&lt;1.55,F120&gt;=1.5),4,IF(AND(B120&gt;=2.7,A120&lt;5.65,G120&gt;=0.572,H120&lt;10.688,D120&lt;1.55,F120&gt;=1.5),3.6,IF(AND(B120&lt;2.45,B120&lt;2.85,A120&lt;6.15,H120&gt;=10.688,D120&lt;1.55,F120&gt;=1.5),3.7,IF(AND(A120&lt;6.25,B120&lt;2.85,A120&gt;=6.15,H120&gt;=10.688,D120&lt;1.55,F120&gt;=1.5),4.5,IF(AND(A120&gt;=6.25,B120&lt;2.85,A120&gt;=6.15,H120&gt;=10.688,D120&lt;1.55,F120&gt;=1.5),4.86,IF(AND(D120&gt;=1.45,B120&gt;=2.85,A120&gt;=6.15,H120&gt;=10.688,D120&lt;1.55,F120&gt;=1.5),4.8,IF(AND(H120&lt;8.202,H120&lt;16.284,B120&lt;3.5,F120&gt;=2.5,D120&gt;=1.55,F120&gt;=1.5),5.7,IF(AND(A120&gt;=5.1,G120&lt;0.241,G120&lt;0.338,H120&gt;=5.523,D120&gt;=0.15,D120&lt;0.35,F120&lt;1.5),1.5,IF(AND(B120&gt;=3.75,A120&gt;=5.05,G120&gt;=0.338,H120&gt;=5.523,D120&gt;=0.15,D120&lt;0.35,F120&lt;1.5),1.6,IF(AND(A120&lt;5.7,B120&gt;=2.45,B120&lt;2.85,A120&lt;6.15,H120&gt;=10.688,D120&lt;1.55,F120&gt;=1.5),3.9,IF(AND(A120&gt;=5.7,B120&gt;=2.45,B120&lt;2.85,A120&lt;6.15,H120&gt;=10.688,D120&lt;1.55,F120&gt;=1.5),4.02,IF(AND(H120&lt;13.654,D120&lt;1.45,B120&gt;=2.85,A120&gt;=6.15,H120&gt;=10.688,D120&lt;1.55,F120&gt;=1.5),4.333,IF(AND(H120&gt;=13.654,D120&lt;1.45,B120&gt;=2.85,A120&gt;=6.15,H120&gt;=10.688,D120&lt;1.55,F120&gt;=1.5),4.54,IF(AND(A120&lt;6.15,H120&gt;=8.202,H120&lt;16.284,B120&lt;3.5,F120&gt;=2.5,D120&gt;=1.55,F120&gt;=1.5),5,IF(AND(H120&lt;13.924,A120&lt;5.1,G120&lt;0.241,G120&lt;0.338,H120&gt;=5.523,D120&gt;=0.15,D120&lt;0.35,F120&lt;1.5),1.4,IF(AND(H120&gt;=13.924,A120&lt;5.1,G120&lt;0.241,G120&lt;0.338,H120&gt;=5.523,D120&gt;=0.15,D120&lt;0.35,F120&lt;1.5),1.5,IF(AND(D120&lt;0.25,B120&lt;3.75,A120&gt;=5.05,G120&gt;=0.338,H120&gt;=5.523,D120&gt;=0.15,D120&lt;0.35,F120&lt;1.5),1.5,IF(AND(D120&gt;=0.25,B120&lt;3.75,A120&gt;=5.05,G120&gt;=0.338,H120&gt;=5.523,D120&gt;=0.15,D120&lt;0.35,F120&lt;1.5),1.4,IF(AND(H120&lt;8.884,B120&gt;=3.05,A120&gt;=6.15,H120&gt;=8.202,H120&lt;16.284,B120&lt;3.5,F120&gt;=2.5,D120&gt;=1.55,F120&gt;=1.5),5.1,IF(AND(A120&lt;6.45,G120&lt;0.368,B120&lt;3.05,A120&gt;=6.15,H120&gt;=8.202,H120&lt;16.284,B120&lt;3.5,F120&gt;=2.5,D120&gt;=1.55,F120&gt;=1.5),5.525,IF(AND(A120&gt;=6.45,G120&lt;0.368,B120&lt;3.05,A120&gt;=6.15,H120&gt;=8.202,H120&lt;16.284,B120&lt;3.5,F120&gt;=2.5,D120&gt;=1.55,F120&gt;=1.5),5.35,IF(AND(D120&lt;2.25,G120&gt;=0.368,B120&lt;3.05,A120&gt;=6.15,H120&gt;=8.202,H120&lt;16.284,B120&lt;3.5,F120&gt;=2.5,D120&gt;=1.55,F120&gt;=1.5),5.8,IF(AND(D120&gt;=2.25,G120&gt;=0.368,B120&lt;3.05,A120&gt;=6.15,H120&gt;=8.202,H120&lt;16.284,B120&lt;3.5,F120&gt;=2.5,D120&gt;=1.55,F120&gt;=1.5),5.2,IF(AND(H120&lt;10.257,H120&gt;=8.884,B120&gt;=3.05,A120&gt;=6.15,H120&gt;=8.202,H120&lt;16.284,B120&lt;3.5,F120&gt;=2.5,D120&gt;=1.55,F120&gt;=1.5),5.9,IF(AND(H120&gt;=10.257,H120&gt;=8.884,B120&gt;=3.05,A120&gt;=6.15,H120&gt;=8.202,H120&lt;16.284,B120&lt;3.5,F120&gt;=2.5,D120&gt;=1.55,F120&gt;=1.5),5.48,"shouldnthappen")))))))))))))))))))))))))))))))))))))</f>
        <v>6.3</v>
      </c>
      <c r="AC120" s="1" t="n">
        <f aca="false">IF(AND(H120&lt;5.748,A120&lt;5.05,D120&lt;0.8),1,IF(AND(B120&lt;3.35,A120&gt;=5.05,D120&lt;0.8),1.7,IF(AND(A120&lt;5.85,G120&lt;0.154,D120&gt;=0.8),4.5,IF(AND(D120&gt;=0.45,H120&gt;=5.748,A120&lt;5.05,D120&lt;0.8),1.6,IF(AND(G120&gt;=0.934,B120&gt;=3.35,A120&gt;=5.05,D120&lt;0.8),1.7,IF(AND(D120&lt;2.1,A120&gt;=5.85,G120&lt;0.154,D120&gt;=0.8),6.15,IF(AND(D120&gt;=2.1,A120&gt;=5.85,G120&lt;0.154,D120&gt;=0.8),5.5,IF(AND(A120&lt;6.1,D120&gt;=1.55,G120&gt;=0.154,D120&gt;=0.8),5,IF(AND(H120&gt;=14.379,G120&lt;0.934,B120&gt;=3.35,A120&gt;=5.05,D120&lt;0.8),1.58,IF(AND(G120&lt;0.379,A120&gt;=6.1,D120&gt;=1.55,G120&gt;=0.154,D120&gt;=0.8),5.42,IF(AND(H120&lt;13.924,G120&lt;0.227,D120&lt;0.45,H120&gt;=5.748,A120&lt;5.05,D120&lt;0.8),1.4,IF(AND(H120&gt;=13.924,G120&lt;0.227,D120&lt;0.45,H120&gt;=5.748,A120&lt;5.05,D120&lt;0.8),1.5,IF(AND(B120&lt;3.1,G120&gt;=0.227,D120&lt;0.45,H120&gt;=5.748,A120&lt;5.05,D120&lt;0.8),1.1,IF(AND(G120&lt;0.13,H120&lt;14.379,G120&lt;0.934,B120&gt;=3.35,A120&gt;=5.05,D120&lt;0.8),1.4,IF(AND(D120&lt;1.05,A120&lt;5.65,D120&lt;1.35,D120&lt;1.55,G120&gt;=0.154,D120&gt;=0.8),3.7,IF(AND(D120&lt;1.25,A120&gt;=5.65,D120&lt;1.35,D120&lt;1.55,G120&gt;=0.154,D120&gt;=0.8),4.06,IF(AND(D120&gt;=1.25,A120&gt;=5.65,D120&lt;1.35,D120&lt;1.55,G120&gt;=0.154,D120&gt;=0.8),4.425,IF(AND(H120&lt;13.654,D120&lt;1.45,D120&gt;=1.35,D120&lt;1.55,G120&gt;=0.154,D120&gt;=0.8),4.275,IF(AND(G120&lt;0.259,D120&gt;=1.45,D120&gt;=1.35,D120&lt;1.55,G120&gt;=0.154,D120&gt;=0.8),5.1,IF(AND(B120&lt;2.95,G120&gt;=0.379,A120&gt;=6.1,D120&gt;=1.55,G120&gt;=0.154,D120&gt;=0.8),6.3,IF(AND(B120&lt;3.25,B120&gt;=3.1,G120&gt;=0.227,D120&lt;0.45,H120&gt;=5.748,A120&lt;5.05,D120&lt;0.8),1.3,IF(AND(B120&gt;=3.25,B120&gt;=3.1,G120&gt;=0.227,D120&lt;0.45,H120&gt;=5.748,A120&lt;5.05,D120&lt;0.8),1.4,IF(AND(H120&gt;=13.372,G120&gt;=0.13,H120&lt;14.379,G120&lt;0.934,B120&gt;=3.35,A120&gt;=5.05,D120&lt;0.8),1.4,IF(AND(H120&lt;6.69,D120&gt;=1.05,A120&lt;5.65,D120&lt;1.35,D120&lt;1.55,G120&gt;=0.154,D120&gt;=0.8),4.033,IF(AND(H120&gt;=6.69,D120&gt;=1.05,A120&lt;5.65,D120&lt;1.35,D120&lt;1.55,G120&gt;=0.154,D120&gt;=0.8),3.88,IF(AND(B120&lt;2.85,H120&gt;=13.654,D120&lt;1.45,D120&gt;=1.35,D120&lt;1.55,G120&gt;=0.154,D120&gt;=0.8),4.8,IF(AND(B120&gt;=2.85,H120&gt;=13.654,D120&lt;1.45,D120&gt;=1.35,D120&lt;1.55,G120&gt;=0.154,D120&gt;=0.8),4.7,IF(AND(H120&lt;11.681,G120&gt;=0.259,D120&gt;=1.45,D120&gt;=1.35,D120&lt;1.55,G120&gt;=0.154,D120&gt;=0.8),4.85,IF(AND(H120&gt;=11.681,G120&gt;=0.259,D120&gt;=1.45,D120&gt;=1.35,D120&lt;1.55,G120&gt;=0.154,D120&gt;=0.8),4.633,IF(AND(A120&lt;6.25,B120&gt;=2.95,G120&gt;=0.379,A120&gt;=6.1,D120&gt;=1.55,G120&gt;=0.154,D120&gt;=0.8),5.4,IF(AND(D120&lt;0.3,H120&lt;13.372,G120&gt;=0.13,H120&lt;14.379,G120&lt;0.934,B120&gt;=3.35,A120&gt;=5.05,D120&lt;0.8),1.475,IF(AND(D120&gt;=0.3,H120&lt;13.372,G120&gt;=0.13,H120&lt;14.379,G120&lt;0.934,B120&gt;=3.35,A120&gt;=5.05,D120&lt;0.8),1.5,IF(AND(B120&lt;3.15,A120&gt;=6.25,B120&gt;=2.95,G120&gt;=0.379,A120&gt;=6.1,D120&gt;=1.55,G120&gt;=0.154,D120&gt;=0.8),5.7,IF(AND(B120&gt;=3.15,A120&gt;=6.25,B120&gt;=2.95,G120&gt;=0.379,A120&gt;=6.1,D120&gt;=1.55,G120&gt;=0.154,D120&gt;=0.8),5.933,"shouldnthappen"))))))))))))))))))))))))))))))))))</f>
        <v>5.5</v>
      </c>
      <c r="AD120" s="1" t="n">
        <f aca="false">IF(AND(H120&lt;6.621,A120&lt;4.95,D120&lt;0.8),1,IF(AND(H120&lt;14.144,H120&gt;=6.621,A120&lt;4.95,D120&lt;0.8),1.4,IF(AND(H120&gt;=14.144,H120&gt;=6.621,A120&lt;4.95,D120&lt;0.8),1.3,IF(AND(G120&lt;0.13,B120&gt;=3.85,A120&gt;=4.95,D120&lt;0.8),1.3,IF(AND(G120&gt;=0.13,B120&gt;=3.85,A120&gt;=4.95,D120&lt;0.8),1.425,IF(AND(A120&gt;=6.05,B120&lt;2.75,D120&lt;1.55,D120&gt;=0.8),4.9,IF(AND(A120&gt;=7.3,G120&lt;0.119,D120&gt;=1.55,D120&gt;=0.8),6.7,IF(AND(H120&lt;6.555,D120&lt;0.25,B120&lt;3.85,A120&gt;=4.95,D120&lt;0.8),1.7,IF(AND(B120&lt;3.4,D120&gt;=0.25,B120&lt;3.85,A120&gt;=4.95,D120&lt;0.8),1.7,IF(AND(B120&gt;=3.4,D120&gt;=0.25,B120&lt;3.85,A120&gt;=4.95,D120&lt;0.8),1.6,IF(AND(A120&lt;5.05,A120&lt;6.05,B120&lt;2.75,D120&lt;1.55,D120&gt;=0.8),3.3,IF(AND(B120&lt;2.85,D120&lt;1.35,B120&gt;=2.75,D120&lt;1.55,D120&gt;=0.8),4.5,IF(AND(H120&lt;12.206,D120&gt;=1.35,B120&gt;=2.75,D120&lt;1.55,D120&gt;=0.8),4.7,IF(AND(H120&gt;=12.206,D120&gt;=1.35,B120&gt;=2.75,D120&lt;1.55,D120&gt;=0.8),4.52,IF(AND(G120&lt;0.024,A120&lt;7.3,G120&lt;0.119,D120&gt;=1.55,D120&gt;=0.8),5.7,IF(AND(G120&gt;=0.024,A120&lt;7.3,G120&lt;0.119,D120&gt;=1.55,D120&gt;=0.8),5.6,IF(AND(F120&lt;2.5,G120&lt;0.417,G120&gt;=0.119,D120&gt;=1.55,D120&gt;=0.8),5.05,IF(AND(B120&lt;3.15,H120&gt;=6.555,D120&lt;0.25,B120&lt;3.85,A120&gt;=4.95,D120&lt;0.8),1.6,IF(AND(G120&lt;0.356,A120&gt;=5.05,A120&lt;6.05,B120&lt;2.75,D120&lt;1.55,D120&gt;=0.8),4.12,IF(AND(A120&lt;5.65,B120&gt;=2.85,D120&lt;1.35,B120&gt;=2.75,D120&lt;1.55,D120&gt;=0.8),3.6,IF(AND(B120&lt;3.15,F120&gt;=2.5,G120&lt;0.417,G120&gt;=0.119,D120&gt;=1.55,D120&gt;=0.8),5.18,IF(AND(B120&gt;=3.15,F120&gt;=2.5,G120&lt;0.417,G120&gt;=0.119,D120&gt;=1.55,D120&gt;=0.8),5.3,IF(AND(D120&lt;1.7,A120&lt;6.95,G120&gt;=0.417,G120&gt;=0.119,D120&gt;=1.55,D120&gt;=0.8),4.7,IF(AND(A120&lt;7.25,A120&gt;=6.95,G120&gt;=0.417,G120&gt;=0.119,D120&gt;=1.55,D120&gt;=0.8),5.8,IF(AND(A120&gt;=7.25,A120&gt;=6.95,G120&gt;=0.417,G120&gt;=0.119,D120&gt;=1.55,D120&gt;=0.8),6.333,IF(AND(H120&lt;8.594,B120&gt;=3.15,H120&gt;=6.555,D120&lt;0.25,B120&lt;3.85,A120&gt;=4.95,D120&lt;0.8),1.4,IF(AND(H120&gt;=8.594,B120&gt;=3.15,H120&gt;=6.555,D120&lt;0.25,B120&lt;3.85,A120&gt;=4.95,D120&lt;0.8),1.5,IF(AND(H120&gt;=11.218,G120&gt;=0.356,A120&gt;=5.05,A120&lt;6.05,B120&lt;2.75,D120&lt;1.55,D120&gt;=0.8),3.925,IF(AND(A120&gt;=6.5,A120&gt;=5.65,B120&gt;=2.85,D120&lt;1.35,B120&gt;=2.75,D120&lt;1.55,D120&gt;=0.8),4.6,IF(AND(H120&lt;8.602,H120&lt;11.218,G120&gt;=0.356,A120&gt;=5.05,A120&lt;6.05,B120&lt;2.75,D120&lt;1.55,D120&gt;=0.8),3.95,IF(AND(H120&gt;=8.602,H120&lt;11.218,G120&gt;=0.356,A120&gt;=5.05,A120&lt;6.05,B120&lt;2.75,D120&lt;1.55,D120&gt;=0.8),3.75,IF(AND(H120&lt;10.129,A120&lt;6.5,A120&gt;=5.65,B120&gt;=2.85,D120&lt;1.35,B120&gt;=2.75,D120&lt;1.55,D120&gt;=0.8),4.2,IF(AND(H120&gt;=10.129,A120&lt;6.5,A120&gt;=5.65,B120&gt;=2.85,D120&lt;1.35,B120&gt;=2.75,D120&lt;1.55,D120&gt;=0.8),4.267,IF(AND(D120&lt;2.2,B120&lt;3.05,D120&gt;=1.7,A120&lt;6.95,G120&gt;=0.417,G120&gt;=0.119,D120&gt;=1.55,D120&gt;=0.8),5.3,IF(AND(D120&gt;=2.2,B120&lt;3.05,D120&gt;=1.7,A120&lt;6.95,G120&gt;=0.417,G120&gt;=0.119,D120&gt;=1.55,D120&gt;=0.8),5.133,IF(AND(D120&lt;2.45,B120&gt;=3.05,D120&gt;=1.7,A120&lt;6.95,G120&gt;=0.417,G120&gt;=0.119,D120&gt;=1.55,D120&gt;=0.8),5.6,IF(AND(D120&gt;=2.45,B120&gt;=3.05,D120&gt;=1.7,A120&lt;6.95,G120&gt;=0.417,G120&gt;=0.119,D120&gt;=1.55,D120&gt;=0.8),6,"shouldnthappen")))))))))))))))))))))))))))))))))))))</f>
        <v>6.7</v>
      </c>
      <c r="AE120" s="1" t="n">
        <f aca="false">IF(AND(G120&lt;0.123,D120&gt;=0.25,D120&lt;0.75),1.3,IF(AND(H120&gt;=16.774,D120&gt;=1.75,D120&gt;=0.75),6.4,IF(AND(B120&lt;3.4,A120&lt;4.8,D120&lt;0.25,D120&lt;0.75),1.22,IF(AND(B120&gt;=3.4,A120&lt;4.8,D120&lt;0.25,D120&lt;0.75),1,IF(AND(A120&gt;=5.45,A120&gt;=4.8,D120&lt;0.25,D120&lt;0.75),1.367,IF(AND(H120&gt;=10.688,D120&lt;1.35,D120&lt;1.75,D120&gt;=0.75),4.2,IF(AND(A120&lt;5.3,D120&gt;=1.35,D120&lt;1.75,D120&gt;=0.75),4.05,IF(AND(G120&gt;=0.857,H120&lt;16.774,D120&gt;=1.75,D120&gt;=0.75),5.02,IF(AND(H120&lt;6.089,A120&lt;5.45,A120&gt;=4.8,D120&lt;0.25,D120&lt;0.75),1.7,IF(AND(G120&lt;0.184,D120&lt;0.35,G120&gt;=0.123,D120&gt;=0.25,D120&lt;0.75),1.7,IF(AND(G120&gt;=0.184,D120&lt;0.35,G120&gt;=0.123,D120&gt;=0.25,D120&lt;0.75),1.48,IF(AND(A120&lt;5.25,D120&gt;=0.35,G120&gt;=0.123,D120&gt;=0.25,D120&lt;0.75),1.75,IF(AND(A120&gt;=5.25,D120&gt;=0.35,G120&gt;=0.123,D120&gt;=0.25,D120&lt;0.75),1.5,IF(AND(A120&lt;5.3,H120&lt;10.688,D120&lt;1.35,D120&lt;1.75,D120&gt;=0.75),3.15,IF(AND(H120&lt;9.474,A120&gt;=5.3,D120&gt;=1.35,D120&lt;1.75,D120&gt;=0.75),4.95,IF(AND(G120&gt;=0.779,G120&lt;0.857,H120&lt;16.774,D120&gt;=1.75,D120&gt;=0.75),6,IF(AND(G120&lt;0.05,H120&gt;=6.089,A120&lt;5.45,A120&gt;=4.8,D120&lt;0.25,D120&lt;0.75),1.4,IF(AND(H120&lt;6.69,A120&gt;=5.3,H120&lt;10.688,D120&lt;1.35,D120&lt;1.75,D120&gt;=0.75),4.033,IF(AND(H120&gt;=6.69,A120&gt;=5.3,H120&lt;10.688,D120&lt;1.35,D120&lt;1.75,D120&gt;=0.75),3.733,IF(AND(B120&lt;2.5,H120&gt;=9.474,A120&gt;=5.3,D120&gt;=1.35,D120&lt;1.75,D120&gt;=0.75),4.5,IF(AND(D120&gt;=2.45,G120&lt;0.779,G120&lt;0.857,H120&lt;16.774,D120&gt;=1.75,D120&gt;=0.75),6,IF(AND(B120&gt;=3.75,G120&gt;=0.05,H120&gt;=6.089,A120&lt;5.45,A120&gt;=4.8,D120&lt;0.25,D120&lt;0.75),1.6,IF(AND(H120&lt;13.695,B120&gt;=2.5,H120&gt;=9.474,A120&gt;=5.3,D120&gt;=1.35,D120&lt;1.75,D120&gt;=0.75),4.567,IF(AND(G120&gt;=0.654,D120&lt;2.45,G120&lt;0.779,G120&lt;0.857,H120&lt;16.774,D120&gt;=1.75,D120&gt;=0.75),4.9,IF(AND(G120&gt;=0.73,B120&lt;3.75,G120&gt;=0.05,H120&gt;=6.089,A120&lt;5.45,A120&gt;=4.8,D120&lt;0.25,D120&lt;0.75),1.4,IF(AND(A120&lt;6.65,H120&gt;=13.695,B120&gt;=2.5,H120&gt;=9.474,A120&gt;=5.3,D120&gt;=1.35,D120&lt;1.75,D120&gt;=0.75),4.4,IF(AND(A120&gt;=6.65,H120&gt;=13.695,B120&gt;=2.5,H120&gt;=9.474,A120&gt;=5.3,D120&gt;=1.35,D120&lt;1.75,D120&gt;=0.75),4.84,IF(AND(B120&lt;2.75,G120&lt;0.654,D120&lt;2.45,G120&lt;0.779,G120&lt;0.857,H120&lt;16.774,D120&gt;=1.75,D120&gt;=0.75),5.2,IF(AND(H120&lt;9.524,G120&lt;0.73,B120&lt;3.75,G120&gt;=0.05,H120&gt;=6.089,A120&lt;5.45,A120&gt;=4.8,D120&lt;0.25,D120&lt;0.75),1.5,IF(AND(H120&gt;=9.524,G120&lt;0.73,B120&lt;3.75,G120&gt;=0.05,H120&gt;=6.089,A120&lt;5.45,A120&gt;=4.8,D120&lt;0.25,D120&lt;0.75),1.4,IF(AND(H120&gt;=13.644,B120&gt;=2.75,G120&lt;0.654,D120&lt;2.45,G120&lt;0.779,G120&lt;0.857,H120&lt;16.774,D120&gt;=1.75,D120&gt;=0.75),6.033,IF(AND(A120&gt;=6.85,H120&lt;13.644,B120&gt;=2.75,G120&lt;0.654,D120&lt;2.45,G120&lt;0.779,G120&lt;0.857,H120&lt;16.774,D120&gt;=1.75,D120&gt;=0.75),5.1,IF(AND(A120&gt;=6.75,A120&lt;6.85,H120&lt;13.644,B120&gt;=2.75,G120&lt;0.654,D120&lt;2.45,G120&lt;0.779,G120&lt;0.857,H120&lt;16.774,D120&gt;=1.75,D120&gt;=0.75),5.9,IF(AND(D120&gt;=2.35,A120&lt;6.75,A120&lt;6.85,H120&lt;13.644,B120&gt;=2.75,G120&lt;0.654,D120&lt;2.45,G120&lt;0.779,G120&lt;0.857,H120&lt;16.774,D120&gt;=1.75,D120&gt;=0.75),5.6,IF(AND(H120&lt;11.146,D120&lt;2.35,A120&lt;6.75,A120&lt;6.85,H120&lt;13.644,B120&gt;=2.75,G120&lt;0.654,D120&lt;2.45,G120&lt;0.779,G120&lt;0.857,H120&lt;16.774,D120&gt;=1.75,D120&gt;=0.75),5.4,IF(AND(H120&gt;=11.146,D120&lt;2.35,A120&lt;6.75,A120&lt;6.85,H120&lt;13.644,B120&gt;=2.75,G120&lt;0.654,D120&lt;2.45,G120&lt;0.779,G120&lt;0.857,H120&lt;16.774,D120&gt;=1.75,D120&gt;=0.75),5.6,"shouldnthappen"))))))))))))))))))))))))))))))))))))</f>
        <v>5.1</v>
      </c>
      <c r="AF120" s="1" t="n">
        <f aca="false">IF(AND(A120&lt;4.5,D120&lt;0.8),1.233,IF(AND(B120&lt;3.05,A120&gt;=4.5,D120&lt;0.8),1.4,IF(AND(D120&gt;=0.45,B120&gt;=3.05,A120&gt;=4.5,D120&lt;0.8),1.667,IF(AND(D120&lt;1.05,D120&lt;1.35,A120&lt;6.25,D120&gt;=0.8),3.633,IF(AND(H120&lt;13.935,A120&gt;=7.05,A120&gt;=6.25,D120&gt;=0.8),6,IF(AND(G120&gt;=0.948,D120&lt;0.45,B120&gt;=3.05,A120&gt;=4.5,D120&lt;0.8),1.7,IF(AND(G120&lt;0.652,D120&gt;=1.05,D120&lt;1.35,A120&lt;6.25,D120&gt;=0.8),4.16,IF(AND(D120&gt;=2.15,D120&gt;=1.75,D120&gt;=1.35,A120&lt;6.25,D120&gt;=0.8),5.4,IF(AND(G120&gt;=0.912,F120&lt;2.5,A120&lt;7.05,A120&gt;=6.25,D120&gt;=0.8),4.4,IF(AND(B120&gt;=3.25,F120&gt;=2.5,A120&lt;7.05,A120&gt;=6.25,D120&gt;=0.8),5.85,IF(AND(H120&lt;17.32,H120&gt;=13.935,A120&gt;=7.05,A120&gt;=6.25,D120&gt;=0.8),6.65,IF(AND(H120&gt;=17.32,H120&gt;=13.935,A120&gt;=7.05,A120&gt;=6.25,D120&gt;=0.8),6.4,IF(AND(H120&gt;=13.547,G120&lt;0.948,D120&lt;0.45,B120&gt;=3.05,A120&gt;=4.5,D120&lt;0.8),1.38,IF(AND(B120&gt;=2.75,G120&gt;=0.652,D120&gt;=1.05,D120&lt;1.35,A120&lt;6.25,D120&gt;=0.8),3.6,IF(AND(H120&lt;9.417,G120&lt;0.404,D120&lt;1.75,D120&gt;=1.35,A120&lt;6.25,D120&gt;=0.8),4.2,IF(AND(H120&gt;=9.417,G120&lt;0.404,D120&lt;1.75,D120&gt;=1.35,A120&lt;6.25,D120&gt;=0.8),4.5,IF(AND(G120&lt;0.464,G120&gt;=0.404,D120&lt;1.75,D120&gt;=1.35,A120&lt;6.25,D120&gt;=0.8),4.5,IF(AND(G120&gt;=0.464,G120&gt;=0.404,D120&lt;1.75,D120&gt;=1.35,A120&lt;6.25,D120&gt;=0.8),4.625,IF(AND(D120&lt;1.85,D120&lt;2.15,D120&gt;=1.75,D120&gt;=1.35,A120&lt;6.25,D120&gt;=0.8),4.9,IF(AND(D120&gt;=1.85,D120&lt;2.15,D120&gt;=1.75,D120&gt;=1.35,A120&lt;6.25,D120&gt;=0.8),5.05,IF(AND(G120&lt;0.332,G120&lt;0.912,F120&lt;2.5,A120&lt;7.05,A120&gt;=6.25,D120&gt;=0.8),4.467,IF(AND(G120&gt;=0.332,G120&lt;0.912,F120&lt;2.5,A120&lt;7.05,A120&gt;=6.25,D120&gt;=0.8),4.767,IF(AND(D120&lt;0.15,H120&lt;13.547,G120&lt;0.948,D120&lt;0.45,B120&gt;=3.05,A120&gt;=4.5,D120&lt;0.8),1.5,IF(AND(D120&lt;1.15,B120&lt;2.75,G120&gt;=0.652,D120&gt;=1.05,D120&lt;1.35,A120&lt;6.25,D120&gt;=0.8),3.9,IF(AND(D120&gt;=1.15,B120&lt;2.75,G120&gt;=0.652,D120&gt;=1.05,D120&lt;1.35,A120&lt;6.25,D120&gt;=0.8),4,IF(AND(D120&gt;=2.25,B120&lt;3.15,B120&lt;3.25,F120&gt;=2.5,A120&lt;7.05,A120&gt;=6.25,D120&gt;=0.8),5.14,IF(AND(G120&lt;0.621,B120&gt;=3.15,B120&lt;3.25,F120&gt;=2.5,A120&lt;7.05,A120&gt;=6.25,D120&gt;=0.8),5.75,IF(AND(G120&gt;=0.621,B120&gt;=3.15,B120&lt;3.25,F120&gt;=2.5,A120&lt;7.05,A120&gt;=6.25,D120&gt;=0.8),5.1,IF(AND(G120&gt;=0.862,D120&gt;=0.15,H120&lt;13.547,G120&lt;0.948,D120&lt;0.45,B120&gt;=3.05,A120&gt;=4.5,D120&lt;0.8),1.5,IF(AND(A120&lt;6.35,D120&lt;2.25,B120&lt;3.15,B120&lt;3.25,F120&gt;=2.5,A120&lt;7.05,A120&gt;=6.25,D120&gt;=0.8),5.267,IF(AND(A120&gt;=6.35,D120&lt;2.25,B120&lt;3.15,B120&lt;3.25,F120&gt;=2.5,A120&lt;7.05,A120&gt;=6.25,D120&gt;=0.8),5.42,IF(AND(A120&lt;5.1,G120&lt;0.862,D120&gt;=0.15,H120&lt;13.547,G120&lt;0.948,D120&lt;0.45,B120&gt;=3.05,A120&gt;=4.5,D120&lt;0.8),1.35,IF(AND(B120&lt;3.95,A120&gt;=5.1,G120&lt;0.862,D120&gt;=0.15,H120&lt;13.547,G120&lt;0.948,D120&lt;0.45,B120&gt;=3.05,A120&gt;=4.5,D120&lt;0.8),1.5,IF(AND(B120&gt;=3.95,A120&gt;=5.1,G120&lt;0.862,D120&gt;=0.15,H120&lt;13.547,G120&lt;0.948,D120&lt;0.45,B120&gt;=3.05,A120&gt;=4.5,D120&lt;0.8),1.467,"shouldnthappen"))))))))))))))))))))))))))))))))))</f>
        <v>6</v>
      </c>
      <c r="AG120" s="1" t="n">
        <f aca="false">IF(AND(H120&lt;5.748,A120&lt;4.85,D120&lt;0.75),1,IF(AND(B120&gt;=3.5,D120&gt;=1.75,D120&gt;=0.75),6.2,IF(AND(A120&gt;=4.65,H120&gt;=5.748,A120&lt;4.85,D120&lt;0.75),1.333,IF(AND(H120&lt;6.417,B120&lt;3.45,A120&gt;=4.85,D120&lt;0.75),1.7,IF(AND(A120&lt;5.05,B120&gt;=3.45,A120&gt;=4.85,D120&lt;0.75),1.4,IF(AND(A120&gt;=5.05,B120&gt;=3.45,A120&gt;=4.85,D120&lt;0.75),1.5,IF(AND(F120&gt;=2.5,H120&lt;13.641,D120&lt;1.75,D120&gt;=0.75),4.667,IF(AND(G120&lt;0.187,H120&gt;=13.641,D120&lt;1.75,D120&gt;=0.75),5,IF(AND(A120&gt;=7.1,B120&lt;3.5,D120&gt;=1.75,D120&gt;=0.75),6.575,IF(AND(G120&lt;0.161,A120&lt;4.65,H120&gt;=5.748,A120&lt;4.85,D120&lt;0.75),1.5,IF(AND(H120&lt;8.399,H120&gt;=6.417,B120&lt;3.45,A120&gt;=4.85,D120&lt;0.75),1.5,IF(AND(H120&gt;=8.399,H120&gt;=6.417,B120&lt;3.45,A120&gt;=4.85,D120&lt;0.75),1.625,IF(AND(G120&lt;0.086,F120&lt;2.5,H120&lt;13.641,D120&lt;1.75,D120&gt;=0.75),4.7,IF(AND(D120&lt;1.35,G120&gt;=0.187,H120&gt;=13.641,D120&lt;1.75,D120&gt;=0.75),4.2,IF(AND(G120&lt;0.422,G120&gt;=0.161,A120&lt;4.65,H120&gt;=5.748,A120&lt;4.85,D120&lt;0.75),1.4,IF(AND(G120&gt;=0.422,G120&gt;=0.161,A120&lt;4.65,H120&gt;=5.748,A120&lt;4.85,D120&lt;0.75),1.3,IF(AND(B120&lt;2.5,D120&gt;=1.35,G120&gt;=0.187,H120&gt;=13.641,D120&lt;1.75,D120&gt;=0.75),4.5,IF(AND(B120&lt;2.75,A120&lt;6,A120&lt;7.1,B120&lt;3.5,D120&gt;=1.75,D120&gt;=0.75),5.1,IF(AND(B120&gt;=2.75,A120&lt;6,A120&lt;7.1,B120&lt;3.5,D120&gt;=1.75,D120&gt;=0.75),5.02,IF(AND(A120&lt;5.15,A120&lt;5.9,G120&gt;=0.086,F120&lt;2.5,H120&lt;13.641,D120&lt;1.75,D120&gt;=0.75),3,IF(AND(G120&lt;0.644,A120&gt;=5.9,G120&gt;=0.086,F120&lt;2.5,H120&lt;13.641,D120&lt;1.75,D120&gt;=0.75),4.65,IF(AND(G120&gt;=0.644,A120&gt;=5.9,G120&gt;=0.086,F120&lt;2.5,H120&lt;13.641,D120&lt;1.75,D120&gt;=0.75),4.24,IF(AND(D120&lt;1.45,B120&gt;=2.5,D120&gt;=1.35,G120&gt;=0.187,H120&gt;=13.641,D120&lt;1.75,D120&gt;=0.75),4.68,IF(AND(D120&gt;=1.45,B120&gt;=2.5,D120&gt;=1.35,G120&gt;=0.187,H120&gt;=13.641,D120&lt;1.75,D120&gt;=0.75),4.833,IF(AND(H120&lt;13.18,D120&lt;2.05,A120&gt;=6,A120&lt;7.1,B120&lt;3.5,D120&gt;=1.75,D120&gt;=0.75),5.44,IF(AND(H120&gt;=13.18,D120&lt;2.05,A120&gt;=6,A120&lt;7.1,B120&lt;3.5,D120&gt;=1.75,D120&gt;=0.75),5.1,IF(AND(H120&lt;8.759,D120&gt;=2.05,A120&gt;=6,A120&lt;7.1,B120&lt;3.5,D120&gt;=1.75,D120&gt;=0.75),5.4,IF(AND(A120&gt;=5.75,A120&gt;=5.15,A120&lt;5.9,G120&gt;=0.086,F120&lt;2.5,H120&lt;13.641,D120&lt;1.75,D120&gt;=0.75),3.967,IF(AND(H120&lt;10.159,H120&gt;=8.759,D120&gt;=2.05,A120&gt;=6,A120&lt;7.1,B120&lt;3.5,D120&gt;=1.75,D120&gt;=0.75),5.925,IF(AND(D120&lt;1.2,A120&lt;5.75,A120&gt;=5.15,A120&lt;5.9,G120&gt;=0.086,F120&lt;2.5,H120&lt;13.641,D120&lt;1.75,D120&gt;=0.75),3.667,IF(AND(D120&lt;2.25,H120&gt;=10.159,H120&gt;=8.759,D120&gt;=2.05,A120&gt;=6,A120&lt;7.1,B120&lt;3.5,D120&gt;=1.75,D120&gt;=0.75),5.66,IF(AND(D120&gt;=2.25,H120&gt;=10.159,H120&gt;=8.759,D120&gt;=2.05,A120&gt;=6,A120&lt;7.1,B120&lt;3.5,D120&gt;=1.75,D120&gt;=0.75),5.34,IF(AND(D120&lt;1.35,D120&gt;=1.2,A120&lt;5.75,A120&gt;=5.15,A120&lt;5.9,G120&gt;=0.086,F120&lt;2.5,H120&lt;13.641,D120&lt;1.75,D120&gt;=0.75),4.025,IF(AND(D120&gt;=1.35,D120&gt;=1.2,A120&lt;5.75,A120&gt;=5.15,A120&lt;5.9,G120&gt;=0.086,F120&lt;2.5,H120&lt;13.641,D120&lt;1.75,D120&gt;=0.75),3.9,"shouldnthappen"))))))))))))))))))))))))))))))))))</f>
        <v>6.2</v>
      </c>
      <c r="AH120" s="1" t="n">
        <f aca="false">IF(AND(F120&lt;1.5,H120&lt;6.799,A120&lt;5.45),1.7,IF(AND(F120&gt;=1.5,H120&lt;6.799,A120&lt;5.45),4.1,IF(AND(D120&gt;=0.8,H120&gt;=6.799,A120&lt;5.45),3.9,IF(AND(H120&lt;7.564,F120&lt;2.5,A120&gt;=5.45),3.925,IF(AND(H120&gt;=16.284,F120&gt;=2.5,A120&gt;=5.45),6.5,IF(AND(A120&lt;4.35,D120&lt;0.8,H120&gt;=6.799,A120&lt;5.45),1.1,IF(AND(B120&lt;2.8,D120&lt;1.35,H120&gt;=7.564,F120&lt;2.5,A120&gt;=5.45),4.1,IF(AND(B120&gt;=2.8,D120&lt;1.35,H120&gt;=7.564,F120&lt;2.5,A120&gt;=5.45),4.267,IF(AND(B120&lt;2.75,D120&gt;=1.35,H120&gt;=7.564,F120&lt;2.5,A120&gt;=5.45),5,IF(AND(G120&gt;=0.078,G120&lt;0.26,H120&lt;16.284,F120&gt;=2.5,A120&gt;=5.45),6.06,IF(AND(G120&gt;=0.805,G120&gt;=0.26,H120&lt;16.284,F120&gt;=2.5,A120&gt;=5.45),5.02,IF(AND(H120&gt;=10.109,B120&gt;=3.45,A120&gt;=4.35,D120&lt;0.8,H120&gt;=6.799,A120&lt;5.45),1.55,IF(AND(D120&lt;2.25,G120&lt;0.078,G120&lt;0.26,H120&lt;16.284,F120&gt;=2.5,A120&gt;=5.45),5.6,IF(AND(D120&gt;=2.25,G120&lt;0.078,G120&lt;0.26,H120&lt;16.284,F120&gt;=2.5,A120&gt;=5.45),5.7,IF(AND(A120&lt;6.15,G120&lt;0.805,G120&gt;=0.26,H120&lt;16.284,F120&gt;=2.5,A120&gt;=5.45),4.967,IF(AND(A120&lt;4.65,H120&lt;12.227,B120&lt;3.45,A120&gt;=4.35,D120&lt;0.8,H120&gt;=6.799,A120&lt;5.45),1.333,IF(AND(A120&lt;4.85,H120&gt;=12.227,B120&lt;3.45,A120&gt;=4.35,D120&lt;0.8,H120&gt;=6.799,A120&lt;5.45),1.42,IF(AND(A120&gt;=4.85,H120&gt;=12.227,B120&lt;3.45,A120&gt;=4.35,D120&lt;0.8,H120&gt;=6.799,A120&lt;5.45),1.533,IF(AND(A120&lt;5.05,H120&lt;10.109,B120&gt;=3.45,A120&gt;=4.35,D120&lt;0.8,H120&gt;=6.799,A120&lt;5.45),1.4,IF(AND(A120&gt;=5.05,H120&lt;10.109,B120&gt;=3.45,A120&gt;=4.35,D120&lt;0.8,H120&gt;=6.799,A120&lt;5.45),1.5,IF(AND(G120&lt;0.14,H120&lt;13.531,B120&gt;=2.75,D120&gt;=1.35,H120&gt;=7.564,F120&lt;2.5,A120&gt;=5.45),4.7,IF(AND(G120&lt;0.187,H120&gt;=13.531,B120&gt;=2.75,D120&gt;=1.35,H120&gt;=7.564,F120&lt;2.5,A120&gt;=5.45),5,IF(AND(G120&gt;=0.187,H120&gt;=13.531,B120&gt;=2.75,D120&gt;=1.35,H120&gt;=7.564,F120&lt;2.5,A120&gt;=5.45),4.66,IF(AND(A120&lt;6.35,A120&gt;=6.15,G120&lt;0.805,G120&gt;=0.26,H120&lt;16.284,F120&gt;=2.5,A120&gt;=5.45),6,IF(AND(D120&lt;0.15,A120&gt;=4.65,H120&lt;12.227,B120&lt;3.45,A120&gt;=4.35,D120&lt;0.8,H120&gt;=6.799,A120&lt;5.45),1.5,IF(AND(H120&lt;10.723,G120&gt;=0.14,H120&lt;13.531,B120&gt;=2.75,D120&gt;=1.35,H120&gt;=7.564,F120&lt;2.5,A120&gt;=5.45),4.6,IF(AND(H120&gt;=10.723,G120&gt;=0.14,H120&lt;13.531,B120&gt;=2.75,D120&gt;=1.35,H120&gt;=7.564,F120&lt;2.5,A120&gt;=5.45),4.46,IF(AND(G120&lt;0.364,A120&gt;=6.35,A120&gt;=6.15,G120&lt;0.805,G120&gt;=0.26,H120&lt;16.284,F120&gt;=2.5,A120&gt;=5.45),5.28,IF(AND(A120&lt;5.1,D120&gt;=0.15,A120&gt;=4.65,H120&lt;12.227,B120&lt;3.45,A120&gt;=4.35,D120&lt;0.8,H120&gt;=6.799,A120&lt;5.45),1.36,IF(AND(A120&gt;=5.1,D120&gt;=0.15,A120&gt;=4.65,H120&lt;12.227,B120&lt;3.45,A120&gt;=4.35,D120&lt;0.8,H120&gt;=6.799,A120&lt;5.45),1.4,IF(AND(G120&gt;=0.6,G120&gt;=0.364,A120&gt;=6.35,A120&gt;=6.15,G120&lt;0.805,G120&gt;=0.26,H120&lt;16.284,F120&gt;=2.5,A120&gt;=5.45),5.1,IF(AND(A120&gt;=6.95,G120&lt;0.6,G120&gt;=0.364,A120&gt;=6.35,A120&gt;=6.15,G120&lt;0.805,G120&gt;=0.26,H120&lt;16.284,F120&gt;=2.5,A120&gt;=5.45),5.8,IF(AND(B120&lt;3.2,A120&lt;6.95,G120&lt;0.6,G120&gt;=0.364,A120&gt;=6.35,A120&gt;=6.15,G120&lt;0.805,G120&gt;=0.26,H120&lt;16.284,F120&gt;=2.5,A120&gt;=5.45),5.6,IF(AND(B120&gt;=3.2,A120&lt;6.95,G120&lt;0.6,G120&gt;=0.364,A120&gt;=6.35,A120&gt;=6.15,G120&lt;0.805,G120&gt;=0.26,H120&lt;16.284,F120&gt;=2.5,A120&gt;=5.45),5.7,"shouldnthappen"))))))))))))))))))))))))))))))))))</f>
        <v>6.06</v>
      </c>
      <c r="AI120" s="1" t="n">
        <f aca="false">IF(AND(B120&gt;=3.55,A120&lt;5.05,F120&lt;1.5),1,IF(AND(H120&gt;=13.436,A120&gt;=5.05,F120&lt;1.5),1.633,IF(AND(A120&lt;4.35,B120&lt;3.55,A120&lt;5.05,F120&lt;1.5),1.1,IF(AND(A120&lt;5.15,H120&lt;13.436,A120&gt;=5.05,F120&lt;1.5),1.6,IF(AND(G120&lt;0.837,D120&lt;1.2,B120&lt;2.65,F120&gt;=1.5),3.7,IF(AND(G120&gt;=0.837,D120&lt;1.2,B120&lt;2.65,F120&gt;=1.5),3,IF(AND(D120&lt;1.4,D120&gt;=1.2,B120&lt;2.65,F120&gt;=1.5),4.133,IF(AND(D120&gt;=1.4,D120&gt;=1.2,B120&lt;2.65,F120&gt;=1.5),4.633,IF(AND(G120&lt;0.302,A120&gt;=4.35,B120&lt;3.55,A120&lt;5.05,F120&lt;1.5),1.34,IF(AND(D120&gt;=0.3,A120&gt;=5.15,H120&lt;13.436,A120&gt;=5.05,F120&lt;1.5),1.5,IF(AND(G120&lt;0.233,G120&lt;0.265,D120&lt;1.55,B120&gt;=2.65,F120&gt;=1.5),4.56,IF(AND(G120&gt;=0.233,G120&lt;0.265,D120&lt;1.55,B120&gt;=2.65,F120&gt;=1.5),5.1,IF(AND(G120&lt;0.395,G120&gt;=0.265,D120&lt;1.55,B120&gt;=2.65,F120&gt;=1.5),4.025,IF(AND(H120&lt;13.935,A120&gt;=7.05,D120&gt;=1.55,B120&gt;=2.65,F120&gt;=1.5),6.12,IF(AND(H120&gt;=13.935,A120&gt;=7.05,D120&gt;=1.55,B120&gt;=2.65,F120&gt;=1.5),6.64,IF(AND(G120&gt;=0.858,G120&gt;=0.302,A120&gt;=4.35,B120&lt;3.55,A120&lt;5.05,F120&lt;1.5),1.3,IF(AND(H120&lt;6.543,D120&lt;0.3,A120&gt;=5.15,H120&lt;13.436,A120&gt;=5.05,F120&lt;1.5),1.4,IF(AND(H120&gt;=6.543,D120&lt;0.3,A120&gt;=5.15,H120&lt;13.436,A120&gt;=5.05,F120&lt;1.5),1.48,IF(AND(A120&lt;6.3,G120&gt;=0.395,G120&gt;=0.265,D120&lt;1.55,B120&gt;=2.65,F120&gt;=1.5),4.14,IF(AND(A120&gt;=6.3,G120&gt;=0.395,G120&gt;=0.265,D120&lt;1.55,B120&gt;=2.65,F120&gt;=1.5),4.767,IF(AND(G120&gt;=0.669,B120&lt;3.15,A120&lt;7.05,D120&gt;=1.55,B120&gt;=2.65,F120&gt;=1.5),5,IF(AND(H120&lt;9.459,G120&lt;0.858,G120&gt;=0.302,A120&gt;=4.35,B120&lt;3.55,A120&lt;5.05,F120&lt;1.5),1.4,IF(AND(H120&gt;=9.459,G120&lt;0.858,G120&gt;=0.302,A120&gt;=4.35,B120&lt;3.55,A120&lt;5.05,F120&lt;1.5),1.6,IF(AND(G120&gt;=0.433,G120&lt;0.669,B120&lt;3.15,A120&lt;7.05,D120&gt;=1.55,B120&gt;=2.65,F120&gt;=1.5),5.68,IF(AND(G120&lt;0.481,H120&lt;10.257,B120&gt;=3.15,A120&lt;7.05,D120&gt;=1.55,B120&gt;=2.65,F120&gt;=1.5),5.7,IF(AND(G120&gt;=0.481,H120&lt;10.257,B120&gt;=3.15,A120&lt;7.05,D120&gt;=1.55,B120&gt;=2.65,F120&gt;=1.5),5.9,IF(AND(D120&lt;2.15,H120&gt;=10.257,B120&gt;=3.15,A120&lt;7.05,D120&gt;=1.55,B120&gt;=2.65,F120&gt;=1.5),5.1,IF(AND(D120&gt;=2.15,H120&gt;=10.257,B120&gt;=3.15,A120&lt;7.05,D120&gt;=1.55,B120&gt;=2.65,F120&gt;=1.5),5.42,IF(AND(G120&lt;0.098,G120&lt;0.433,G120&lt;0.669,B120&lt;3.15,A120&lt;7.05,D120&gt;=1.55,B120&gt;=2.65,F120&gt;=1.5),5.567,IF(AND(D120&lt;1.8,G120&gt;=0.098,G120&lt;0.433,G120&lt;0.669,B120&lt;3.15,A120&lt;7.05,D120&gt;=1.55,B120&gt;=2.65,F120&gt;=1.5),5.033,IF(AND(G120&gt;=0.312,D120&gt;=1.8,G120&gt;=0.098,G120&lt;0.433,G120&lt;0.669,B120&lt;3.15,A120&lt;7.05,D120&gt;=1.55,B120&gt;=2.65,F120&gt;=1.5),5.4,IF(AND(H120&lt;9.002,G120&lt;0.312,D120&gt;=1.8,G120&gt;=0.098,G120&lt;0.433,G120&lt;0.669,B120&lt;3.15,A120&lt;7.05,D120&gt;=1.55,B120&gt;=2.65,F120&gt;=1.5),5.1,IF(AND(H120&gt;=9.002,G120&lt;0.312,D120&gt;=1.8,G120&gt;=0.098,G120&lt;0.433,G120&lt;0.669,B120&lt;3.15,A120&lt;7.05,D120&gt;=1.55,B120&gt;=2.65,F120&gt;=1.5),5.26,"shouldnthappen")))))))))))))))))))))))))))))))))</f>
        <v>6.12</v>
      </c>
      <c r="AJ120" s="1" t="n">
        <f aca="false">IF(AND(A120&gt;=5.25,D120&gt;=0.35,D120&lt;0.8),1.433,IF(AND(F120&gt;=2.5,H120&lt;6.927,D120&gt;=0.8),5.1,IF(AND(H120&lt;5.85,B120&lt;3.65,D120&lt;0.35,D120&lt;0.8),1,IF(AND(A120&lt;5.55,B120&gt;=3.65,D120&lt;0.35,D120&lt;0.8),1.5,IF(AND(A120&gt;=5.55,B120&gt;=3.65,D120&lt;0.35,D120&lt;0.8),1.7,IF(AND(H120&lt;7.949,A120&lt;5.25,D120&gt;=0.35,D120&lt;0.8),1.9,IF(AND(H120&gt;=7.949,A120&lt;5.25,D120&gt;=0.35,D120&lt;0.8),1.54,IF(AND(A120&lt;5.55,F120&lt;2.5,H120&lt;6.927,D120&gt;=0.8),3.98,IF(AND(A120&gt;=5.55,F120&lt;2.5,H120&lt;6.927,D120&gt;=0.8),4.1,IF(AND(A120&gt;=7.25,D120&gt;=1.55,H120&gt;=6.927,D120&gt;=0.8),6.65,IF(AND(A120&lt;5.75,D120&lt;1.2,D120&lt;1.55,H120&gt;=6.927,D120&gt;=0.8),3.62,IF(AND(A120&gt;=5.75,D120&lt;1.2,D120&lt;1.55,H120&gt;=6.927,D120&gt;=0.8),4.1,IF(AND(G120&lt;0.175,A120&lt;4.8,H120&gt;=5.85,B120&lt;3.65,D120&lt;0.35,D120&lt;0.8),1.5,IF(AND(G120&gt;=0.175,A120&lt;4.8,H120&gt;=5.85,B120&lt;3.65,D120&lt;0.35,D120&lt;0.8),1.3,IF(AND(A120&gt;=5.05,A120&gt;=4.8,H120&gt;=5.85,B120&lt;3.65,D120&lt;0.35,D120&lt;0.8),1.5,IF(AND(G120&gt;=0.735,A120&lt;6.25,D120&gt;=1.2,D120&lt;1.55,H120&gt;=6.927,D120&gt;=0.8),4,IF(AND(H120&lt;10.464,A120&lt;6.2,A120&lt;7.25,D120&gt;=1.55,H120&gt;=6.927,D120&gt;=0.8),5.1,IF(AND(H120&gt;=10.464,A120&lt;6.2,A120&lt;7.25,D120&gt;=1.55,H120&gt;=6.927,D120&gt;=0.8),4.9,IF(AND(G120&lt;0.418,A120&lt;5.05,A120&gt;=4.8,H120&gt;=5.85,B120&lt;3.65,D120&lt;0.35,D120&lt;0.8),1.48,IF(AND(G120&gt;=0.418,A120&lt;5.05,A120&gt;=4.8,H120&gt;=5.85,B120&lt;3.65,D120&lt;0.35,D120&lt;0.8),1.3,IF(AND(B120&lt;2.75,G120&lt;0.735,A120&lt;6.25,D120&gt;=1.2,D120&lt;1.55,H120&gt;=6.927,D120&gt;=0.8),4.35,IF(AND(H120&lt;15.422,D120&lt;1.45,A120&gt;=6.25,D120&gt;=1.2,D120&lt;1.55,H120&gt;=6.927,D120&gt;=0.8),4.375,IF(AND(H120&gt;=15.422,D120&lt;1.45,A120&gt;=6.25,D120&gt;=1.2,D120&lt;1.55,H120&gt;=6.927,D120&gt;=0.8),4.7,IF(AND(A120&lt;6.4,D120&gt;=1.45,A120&gt;=6.25,D120&gt;=1.2,D120&lt;1.55,H120&gt;=6.927,D120&gt;=0.8),5.1,IF(AND(G120&gt;=0.576,D120&lt;2.15,A120&gt;=6.2,A120&lt;7.25,D120&gt;=1.55,H120&gt;=6.927,D120&gt;=0.8),5.1,IF(AND(G120&lt;0.537,D120&gt;=2.15,A120&gt;=6.2,A120&lt;7.25,D120&gt;=1.55,H120&gt;=6.927,D120&gt;=0.8),5.533,IF(AND(G120&gt;=0.537,D120&gt;=2.15,A120&gt;=6.2,A120&lt;7.25,D120&gt;=1.55,H120&gt;=6.927,D120&gt;=0.8),5.9,IF(AND(D120&lt;1.45,B120&gt;=2.75,G120&lt;0.735,A120&lt;6.25,D120&gt;=1.2,D120&lt;1.55,H120&gt;=6.927,D120&gt;=0.8),4.6,IF(AND(D120&gt;=1.45,B120&gt;=2.75,G120&lt;0.735,A120&lt;6.25,D120&gt;=1.2,D120&lt;1.55,H120&gt;=6.927,D120&gt;=0.8),4.5,IF(AND(H120&lt;12.582,A120&gt;=6.4,D120&gt;=1.45,A120&gt;=6.25,D120&gt;=1.2,D120&lt;1.55,H120&gt;=6.927,D120&gt;=0.8),4.66,IF(AND(H120&gt;=12.582,A120&gt;=6.4,D120&gt;=1.45,A120&gt;=6.25,D120&gt;=1.2,D120&lt;1.55,H120&gt;=6.927,D120&gt;=0.8),4.9,IF(AND(B120&lt;2.75,G120&lt;0.576,D120&lt;2.15,A120&gt;=6.2,A120&lt;7.25,D120&gt;=1.55,H120&gt;=6.927,D120&gt;=0.8),5.3,IF(AND(G120&gt;=0.395,B120&gt;=2.75,G120&lt;0.576,D120&lt;2.15,A120&gt;=6.2,A120&lt;7.25,D120&gt;=1.55,H120&gt;=6.927,D120&gt;=0.8),5.6,IF(AND(D120&gt;=1.9,G120&lt;0.395,B120&gt;=2.75,G120&lt;0.576,D120&lt;2.15,A120&gt;=6.2,A120&lt;7.25,D120&gt;=1.55,H120&gt;=6.927,D120&gt;=0.8),5.333,IF(AND(B120&lt;2.95,D120&lt;1.9,G120&lt;0.395,B120&gt;=2.75,G120&lt;0.576,D120&lt;2.15,A120&gt;=6.2,A120&lt;7.25,D120&gt;=1.55,H120&gt;=6.927,D120&gt;=0.8),5.6,IF(AND(B120&gt;=2.95,D120&lt;1.9,G120&lt;0.395,B120&gt;=2.75,G120&lt;0.576,D120&lt;2.15,A120&gt;=6.2,A120&lt;7.25,D120&gt;=1.55,H120&gt;=6.927,D120&gt;=0.8),5.5,"shouldnthappen"))))))))))))))))))))))))))))))))))))</f>
        <v>6.65</v>
      </c>
      <c r="AK120" s="1" t="n">
        <f aca="false">IF(AND(H120&lt;5.85,B120&lt;3.65,F120&lt;1.5),1,IF(AND(B120&gt;=3.95,B120&gt;=3.65,F120&lt;1.5),1.433,IF(AND(A120&lt;5.15,F120&lt;2.5,F120&gt;=1.5),3.075,IF(AND(D120&gt;=0.35,H120&gt;=5.85,B120&lt;3.65,F120&lt;1.5),1.5,IF(AND(G120&lt;0.168,B120&lt;3.95,B120&gt;=3.65,F120&lt;1.5),1.7,IF(AND(H120&lt;5.767,A120&lt;7.25,F120&gt;=2.5,F120&gt;=1.5),4.5,IF(AND(D120&lt;1.9,A120&gt;=7.25,F120&gt;=2.5,F120&gt;=1.5),6.3,IF(AND(D120&gt;=1.9,A120&gt;=7.25,F120&gt;=2.5,F120&gt;=1.5),6.575,IF(AND(B120&lt;3.75,G120&gt;=0.168,B120&lt;3.95,B120&gt;=3.65,F120&lt;1.5),1.5,IF(AND(B120&gt;=3.75,G120&gt;=0.168,B120&lt;3.95,B120&gt;=3.65,F120&lt;1.5),1.6,IF(AND(D120&gt;=1.35,A120&lt;6.15,A120&gt;=5.15,F120&lt;2.5,F120&gt;=1.5),4.42,IF(AND(D120&lt;1.4,A120&gt;=6.15,A120&gt;=5.15,F120&lt;2.5,F120&gt;=1.5),4.5,IF(AND(D120&gt;=1.4,A120&gt;=6.15,A120&gt;=5.15,F120&lt;2.5,F120&gt;=1.5),4.675,IF(AND(D120&lt;0.15,H120&lt;11.218,D120&lt;0.35,H120&gt;=5.85,B120&lt;3.65,F120&lt;1.5),1.5,IF(AND(D120&lt;0.15,H120&gt;=11.218,D120&lt;0.35,H120&gt;=5.85,B120&lt;3.65,F120&lt;1.5),1.1,IF(AND(B120&lt;2.7,D120&lt;1.35,A120&lt;6.15,A120&gt;=5.15,F120&lt;2.5,F120&gt;=1.5),3.82,IF(AND(A120&lt;6.15,G120&gt;=0.755,H120&gt;=5.767,A120&lt;7.25,F120&gt;=2.5,F120&gt;=1.5),4.98,IF(AND(A120&gt;=6.15,G120&gt;=0.755,H120&gt;=5.767,A120&lt;7.25,F120&gt;=2.5,F120&gt;=1.5),5.3,IF(AND(B120&lt;3.4,D120&gt;=0.15,H120&lt;11.218,D120&lt;0.35,H120&gt;=5.85,B120&lt;3.65,F120&lt;1.5),1.4,IF(AND(B120&gt;=3.4,D120&gt;=0.15,H120&lt;11.218,D120&lt;0.35,H120&gt;=5.85,B120&lt;3.65,F120&lt;1.5),1.3,IF(AND(H120&lt;11.731,D120&gt;=0.15,H120&gt;=11.218,D120&lt;0.35,H120&gt;=5.85,B120&lt;3.65,F120&lt;1.5),1.2,IF(AND(H120&lt;9.053,B120&gt;=2.7,D120&lt;1.35,A120&lt;6.15,A120&gt;=5.15,F120&lt;2.5,F120&gt;=1.5),3.85,IF(AND(D120&gt;=2.1,B120&lt;2.85,G120&lt;0.755,H120&gt;=5.767,A120&lt;7.25,F120&gt;=2.5,F120&gt;=1.5),5.6,IF(AND(D120&gt;=2.45,B120&gt;=2.85,G120&lt;0.755,H120&gt;=5.767,A120&lt;7.25,F120&gt;=2.5,F120&gt;=1.5),5.8,IF(AND(B120&gt;=3.45,H120&gt;=11.731,D120&gt;=0.15,H120&gt;=11.218,D120&lt;0.35,H120&gt;=5.85,B120&lt;3.65,F120&lt;1.5),1.3,IF(AND(A120&lt;5.9,H120&gt;=9.053,B120&gt;=2.7,D120&lt;1.35,A120&lt;6.15,A120&gt;=5.15,F120&lt;2.5,F120&gt;=1.5),4.3,IF(AND(A120&gt;=5.9,H120&gt;=9.053,B120&gt;=2.7,D120&lt;1.35,A120&lt;6.15,A120&gt;=5.15,F120&lt;2.5,F120&gt;=1.5),4,IF(AND(G120&gt;=0.519,D120&lt;2.1,B120&lt;2.85,G120&lt;0.755,H120&gt;=5.767,A120&lt;7.25,F120&gt;=2.5,F120&gt;=1.5),4.9,IF(AND(A120&gt;=7.05,D120&lt;2.45,B120&gt;=2.85,G120&lt;0.755,H120&gt;=5.767,A120&lt;7.25,F120&gt;=2.5,F120&gt;=1.5),5.8,IF(AND(H120&lt;14.396,B120&lt;3.45,H120&gt;=11.731,D120&gt;=0.15,H120&gt;=11.218,D120&lt;0.35,H120&gt;=5.85,B120&lt;3.65,F120&lt;1.5),1.44,IF(AND(H120&gt;=14.396,B120&lt;3.45,H120&gt;=11.731,D120&gt;=0.15,H120&gt;=11.218,D120&lt;0.35,H120&gt;=5.85,B120&lt;3.65,F120&lt;1.5),1.3,IF(AND(G120&lt;0.282,G120&lt;0.519,D120&lt;2.1,B120&lt;2.85,G120&lt;0.755,H120&gt;=5.767,A120&lt;7.25,F120&gt;=2.5,F120&gt;=1.5),5.1,IF(AND(G120&gt;=0.282,G120&lt;0.519,D120&lt;2.1,B120&lt;2.85,G120&lt;0.755,H120&gt;=5.767,A120&lt;7.25,F120&gt;=2.5,F120&gt;=1.5),5.3,IF(AND(A120&lt;6.4,D120&lt;1.9,A120&lt;7.05,D120&lt;2.45,B120&gt;=2.85,G120&lt;0.755,H120&gt;=5.767,A120&lt;7.25,F120&gt;=2.5,F120&gt;=1.5),5.6,IF(AND(A120&gt;=6.4,D120&lt;1.9,A120&lt;7.05,D120&lt;2.45,B120&gt;=2.85,G120&lt;0.755,H120&gt;=5.767,A120&lt;7.25,F120&gt;=2.5,F120&gt;=1.5),5.5,IF(AND(H120&lt;8.884,D120&gt;=1.9,A120&lt;7.05,D120&lt;2.45,B120&gt;=2.85,G120&lt;0.755,H120&gt;=5.767,A120&lt;7.25,F120&gt;=2.5,F120&gt;=1.5),5.3,IF(AND(H120&gt;=8.884,D120&gt;=1.9,A120&lt;7.05,D120&lt;2.45,B120&gt;=2.85,G120&lt;0.755,H120&gt;=5.767,A120&lt;7.25,F120&gt;=2.5,F120&gt;=1.5),5.52,"shouldnthappen")))))))))))))))))))))))))))))))))))))</f>
        <v>6.575</v>
      </c>
      <c r="AL120" s="1" t="n">
        <f aca="false">IF(AND(H120&lt;5.85,A120&lt;5.05,D120&lt;0.8),1,IF(AND(B120&lt;3.35,A120&gt;=5.05,D120&lt;0.8),1.7,IF(AND(D120&gt;=2.45,F120&gt;=2.5,D120&gt;=0.8),6.05,IF(AND(H120&gt;=11.218,H120&gt;=5.85,A120&lt;5.05,D120&lt;0.8),1.28,IF(AND(G120&gt;=0.948,B120&gt;=3.35,A120&gt;=5.05,D120&lt;0.8),1.7,IF(AND(G120&gt;=0.423,H120&lt;11.218,H120&gt;=5.85,A120&lt;5.05,D120&lt;0.8),1.3,IF(AND(B120&lt;3.6,G120&lt;0.948,B120&gt;=3.35,A120&gt;=5.05,D120&lt;0.8),1.4,IF(AND(H120&lt;10.258,D120&lt;1.15,A120&lt;5.9,F120&lt;2.5,D120&gt;=0.8),3.36,IF(AND(H120&gt;=10.258,D120&lt;1.15,A120&lt;5.9,F120&lt;2.5,D120&gt;=0.8),3.9,IF(AND(A120&lt;5.3,D120&gt;=1.15,A120&lt;5.9,F120&lt;2.5,D120&gt;=0.8),3.9,IF(AND(D120&lt;1.55,B120&lt;2.75,A120&gt;=5.9,F120&lt;2.5,D120&gt;=0.8),4.64,IF(AND(D120&gt;=1.55,B120&lt;2.75,A120&gt;=5.9,F120&lt;2.5,D120&gt;=0.8),5.1,IF(AND(D120&gt;=1.6,B120&gt;=2.75,A120&gt;=5.9,F120&lt;2.5,D120&gt;=0.8),5,IF(AND(H120&lt;5.767,H120&lt;8.598,D120&lt;2.45,F120&gt;=2.5,D120&gt;=0.8),4.5,IF(AND(A120&lt;6.25,H120&gt;=8.598,D120&lt;2.45,F120&gt;=2.5,D120&gt;=0.8),5.02,IF(AND(B120&lt;3.55,G120&lt;0.423,H120&lt;11.218,H120&gt;=5.85,A120&lt;5.05,D120&lt;0.8),1.525,IF(AND(B120&gt;=3.55,G120&lt;0.423,H120&lt;11.218,H120&gt;=5.85,A120&lt;5.05,D120&lt;0.8),1.4,IF(AND(H120&gt;=13.932,B120&gt;=3.6,G120&lt;0.948,B120&gt;=3.35,A120&gt;=5.05,D120&lt;0.8),1.65,IF(AND(G120&gt;=0.652,A120&gt;=5.3,D120&gt;=1.15,A120&lt;5.9,F120&lt;2.5,D120&gt;=0.8),3.8,IF(AND(D120&lt;1.35,D120&lt;1.6,B120&gt;=2.75,A120&gt;=5.9,F120&lt;2.5,D120&gt;=0.8),4.42,IF(AND(H120&lt;6.656,H120&gt;=5.767,H120&lt;8.598,D120&lt;2.45,F120&gt;=2.5,D120&gt;=0.8),5.033,IF(AND(H120&gt;=6.656,H120&gt;=5.767,H120&lt;8.598,D120&lt;2.45,F120&gt;=2.5,D120&gt;=0.8),5.1,IF(AND(G120&gt;=0.885,A120&gt;=6.25,H120&gt;=8.598,D120&lt;2.45,F120&gt;=2.5,D120&gt;=0.8),5.2,IF(AND(H120&lt;6.926,H120&lt;13.932,B120&gt;=3.6,G120&lt;0.948,B120&gt;=3.35,A120&gt;=5.05,D120&lt;0.8),1.433,IF(AND(H120&gt;=6.926,H120&lt;13.932,B120&gt;=3.6,G120&lt;0.948,B120&gt;=3.35,A120&gt;=5.05,D120&lt;0.8),1.5,IF(AND(A120&lt;5.65,G120&lt;0.652,A120&gt;=5.3,D120&gt;=1.15,A120&lt;5.9,F120&lt;2.5,D120&gt;=0.8),4.36,IF(AND(A120&gt;=5.65,G120&lt;0.652,A120&gt;=5.3,D120&gt;=1.15,A120&lt;5.9,F120&lt;2.5,D120&gt;=0.8),4.2,IF(AND(H120&gt;=13.561,D120&gt;=1.35,D120&lt;1.6,B120&gt;=2.75,A120&gt;=5.9,F120&lt;2.5,D120&gt;=0.8),4.767,IF(AND(H120&lt;9.091,G120&lt;0.885,A120&gt;=6.25,H120&gt;=8.598,D120&lt;2.45,F120&gt;=2.5,D120&gt;=0.8),6.3,IF(AND(H120&gt;=12.206,H120&lt;13.561,D120&gt;=1.35,D120&lt;1.6,B120&gt;=2.75,A120&gt;=5.9,F120&lt;2.5,D120&gt;=0.8),4.4,IF(AND(D120&gt;=2.25,H120&gt;=9.091,G120&lt;0.885,A120&gt;=6.25,H120&gt;=8.598,D120&lt;2.45,F120&gt;=2.5,D120&gt;=0.8),5.9,IF(AND(B120&lt;3.05,H120&lt;12.206,H120&lt;13.561,D120&gt;=1.35,D120&lt;1.6,B120&gt;=2.75,A120&gt;=5.9,F120&lt;2.5,D120&gt;=0.8),4.6,IF(AND(B120&gt;=3.05,H120&lt;12.206,H120&lt;13.561,D120&gt;=1.35,D120&lt;1.6,B120&gt;=2.75,A120&gt;=5.9,F120&lt;2.5,D120&gt;=0.8),4.7,IF(AND(G120&gt;=0.596,D120&lt;2.25,H120&gt;=9.091,G120&lt;0.885,A120&gt;=6.25,H120&gt;=8.598,D120&lt;2.45,F120&gt;=2.5,D120&gt;=0.8),5.1,IF(AND(G120&gt;=0.379,G120&lt;0.596,D120&lt;2.25,H120&gt;=9.091,G120&lt;0.885,A120&gt;=6.25,H120&gt;=8.598,D120&lt;2.45,F120&gt;=2.5,D120&gt;=0.8),5.767,IF(AND(D120&lt;2.15,G120&lt;0.379,G120&lt;0.596,D120&lt;2.25,H120&gt;=9.091,G120&lt;0.885,A120&gt;=6.25,H120&gt;=8.598,D120&lt;2.45,F120&gt;=2.5,D120&gt;=0.8),5.4,IF(AND(D120&gt;=2.15,G120&lt;0.379,G120&lt;0.596,D120&lt;2.25,H120&gt;=9.091,G120&lt;0.885,A120&gt;=6.25,H120&gt;=8.598,D120&lt;2.45,F120&gt;=2.5,D120&gt;=0.8),5.6,"shouldnthappen")))))))))))))))))))))))))))))))))))))</f>
        <v>5.6</v>
      </c>
      <c r="AM120" s="1" t="n">
        <f aca="false">IF(AND(H120&lt;5.245,D120&lt;0.8),1,IF(AND(A120&lt;4.5,H120&gt;=5.245,D120&lt;0.8),1.35,IF(AND(D120&gt;=0.5,A120&gt;=4.5,H120&gt;=5.245,D120&lt;0.8),1.6,IF(AND(H120&lt;7.25,B120&lt;2.6,A120&lt;6.15,D120&gt;=0.8),4.375,IF(AND(H120&gt;=7.25,B120&lt;2.6,A120&lt;6.15,D120&gt;=0.8),3.075,IF(AND(H120&lt;13.935,A120&gt;=7.05,A120&gt;=6.15,D120&gt;=0.8),6.067,IF(AND(H120&gt;=13.935,A120&gt;=7.05,A120&gt;=6.15,D120&gt;=0.8),6.525,IF(AND(G120&gt;=0.948,D120&lt;0.5,A120&gt;=4.5,H120&gt;=5.245,D120&lt;0.8),1.7,IF(AND(G120&lt;0.568,D120&gt;=1.55,B120&gt;=2.6,A120&lt;6.15,D120&gt;=0.8),5.1,IF(AND(G120&gt;=0.568,D120&gt;=1.55,B120&gt;=2.6,A120&lt;6.15,D120&gt;=0.8),5,IF(AND(A120&gt;=6.6,B120&gt;=3.15,A120&lt;7.05,A120&gt;=6.15,D120&gt;=0.8),5.78,IF(AND(G120&lt;0.165,G120&lt;0.273,D120&lt;1.55,B120&gt;=2.6,A120&lt;6.15,D120&gt;=0.8),4.1,IF(AND(G120&gt;=0.165,G120&lt;0.273,D120&lt;1.55,B120&gt;=2.6,A120&lt;6.15,D120&gt;=0.8),4.5,IF(AND(D120&lt;1.35,G120&gt;=0.273,D120&lt;1.55,B120&gt;=2.6,A120&lt;6.15,D120&gt;=0.8),4.08,IF(AND(D120&gt;=1.35,G120&gt;=0.273,D120&lt;1.55,B120&gt;=2.6,A120&lt;6.15,D120&gt;=0.8),4.4,IF(AND(D120&lt;1.45,F120&lt;2.5,B120&lt;3.15,A120&lt;7.05,A120&gt;=6.15,D120&gt;=0.8),4.38,IF(AND(D120&gt;=1.45,F120&lt;2.5,B120&lt;3.15,A120&lt;7.05,A120&gt;=6.15,D120&gt;=0.8),4.75,IF(AND(D120&gt;=2.25,F120&gt;=2.5,B120&lt;3.15,A120&lt;7.05,A120&gt;=6.15,D120&gt;=0.8),5.16,IF(AND(H120&lt;11.488,A120&lt;6.6,B120&gt;=3.15,A120&lt;7.05,A120&gt;=6.15,D120&gt;=0.8),6,IF(AND(H120&gt;=14.396,D120&lt;0.25,G120&lt;0.948,D120&lt;0.5,A120&gt;=4.5,H120&gt;=5.245,D120&lt;0.8),1.3,IF(AND(A120&gt;=5.55,D120&gt;=0.25,G120&lt;0.948,D120&lt;0.5,A120&gt;=4.5,H120&gt;=5.245,D120&lt;0.8),1.7,IF(AND(D120&lt;1.85,D120&lt;2.25,F120&gt;=2.5,B120&lt;3.15,A120&lt;7.05,A120&gt;=6.15,D120&gt;=0.8),5.6,IF(AND(G120&lt;0.669,H120&gt;=11.488,A120&lt;6.6,B120&gt;=3.15,A120&lt;7.05,A120&gt;=6.15,D120&gt;=0.8),4.7,IF(AND(G120&gt;=0.669,H120&gt;=11.488,A120&lt;6.6,B120&gt;=3.15,A120&lt;7.05,A120&gt;=6.15,D120&gt;=0.8),5.22,IF(AND(H120&lt;6.543,H120&lt;14.396,D120&lt;0.25,G120&lt;0.948,D120&lt;0.5,A120&gt;=4.5,H120&gt;=5.245,D120&lt;0.8),1.4,IF(AND(A120&lt;4.95,A120&lt;5.55,D120&gt;=0.25,G120&lt;0.948,D120&lt;0.5,A120&gt;=4.5,H120&gt;=5.245,D120&lt;0.8),1.4,IF(AND(A120&gt;=4.95,A120&lt;5.55,D120&gt;=0.25,G120&lt;0.948,D120&lt;0.5,A120&gt;=4.5,H120&gt;=5.245,D120&lt;0.8),1.48,IF(AND(H120&lt;10.667,D120&gt;=1.85,D120&lt;2.25,F120&gt;=2.5,B120&lt;3.15,A120&lt;7.05,A120&gt;=6.15,D120&gt;=0.8),5.25,IF(AND(H120&gt;=10.667,D120&gt;=1.85,D120&lt;2.25,F120&gt;=2.5,B120&lt;3.15,A120&lt;7.05,A120&gt;=6.15,D120&gt;=0.8),5.55,IF(AND(G120&lt;0.063,H120&gt;=6.543,H120&lt;14.396,D120&lt;0.25,G120&lt;0.948,D120&lt;0.5,A120&gt;=4.5,H120&gt;=5.245,D120&lt;0.8),1.4,IF(AND(H120&lt;9.212,G120&gt;=0.063,H120&gt;=6.543,H120&lt;14.396,D120&lt;0.25,G120&lt;0.948,D120&lt;0.5,A120&gt;=4.5,H120&gt;=5.245,D120&lt;0.8),1.475,IF(AND(H120&gt;=9.212,G120&gt;=0.063,H120&gt;=6.543,H120&lt;14.396,D120&lt;0.25,G120&lt;0.948,D120&lt;0.5,A120&gt;=4.5,H120&gt;=5.245,D120&lt;0.8),1.5,"shouldnthappen"))))))))))))))))))))))))))))))))</f>
        <v>6.067</v>
      </c>
      <c r="AN120" s="1" t="n">
        <f aca="false">IF(AND(D120&lt;0.7,A120&gt;=5.55),1.633,IF(AND(G120&lt;0.38,B120&lt;2.8,A120&lt;5.55),4.3,IF(AND(G120&gt;=0.38,B120&lt;2.8,A120&lt;5.55),3.325,IF(AND(D120&gt;=0.35,B120&gt;=2.8,A120&lt;5.55),1.6,IF(AND(B120&gt;=3.4,A120&lt;4.8,D120&lt;0.35,B120&gt;=2.8,A120&lt;5.55),1,IF(AND(H120&gt;=11.789,A120&lt;5.9,D120&lt;1.55,D120&gt;=0.7,A120&gt;=5.55),4.325,IF(AND(F120&gt;=2.5,A120&gt;=5.9,D120&lt;1.55,D120&gt;=0.7,A120&gt;=5.55),5.05,IF(AND(D120&lt;1.9,A120&gt;=7.25,D120&gt;=1.55,D120&gt;=0.7,A120&gt;=5.55),6.3,IF(AND(D120&gt;=1.9,A120&gt;=7.25,D120&gt;=1.55,D120&gt;=0.7,A120&gt;=5.55),6.4,IF(AND(A120&lt;4.35,B120&lt;3.4,A120&lt;4.8,D120&lt;0.35,B120&gt;=2.8,A120&lt;5.55),1.1,IF(AND(G120&gt;=0.934,B120&lt;3.45,A120&gt;=4.8,D120&lt;0.35,B120&gt;=2.8,A120&lt;5.55),1.7,IF(AND(H120&gt;=14.877,B120&gt;=3.45,A120&gt;=4.8,D120&lt;0.35,B120&gt;=2.8,A120&lt;5.55),1.3,IF(AND(B120&lt;2.6,H120&lt;11.789,A120&lt;5.9,D120&lt;1.55,D120&gt;=0.7,A120&gt;=5.55),3.9,IF(AND(B120&gt;=2.6,H120&lt;11.789,A120&lt;5.9,D120&lt;1.55,D120&gt;=0.7,A120&gt;=5.55),4.26,IF(AND(A120&lt;6.6,F120&lt;2.5,A120&gt;=5.9,D120&lt;1.55,D120&gt;=0.7,A120&gt;=5.55),4.625,IF(AND(A120&gt;=6.6,F120&lt;2.5,A120&gt;=5.9,D120&lt;1.55,D120&gt;=0.7,A120&gt;=5.55),4.475,IF(AND(B120&lt;2.6,D120&lt;2.05,A120&lt;7.25,D120&gt;=1.55,D120&gt;=0.7,A120&gt;=5.55),5.8,IF(AND(G120&gt;=0.743,D120&gt;=2.05,A120&lt;7.25,D120&gt;=1.55,D120&gt;=0.7,A120&gt;=5.55),5.1,IF(AND(G120&lt;0.422,A120&gt;=4.35,B120&lt;3.4,A120&lt;4.8,D120&lt;0.35,B120&gt;=2.8,A120&lt;5.55),1.367,IF(AND(G120&gt;=0.422,A120&gt;=4.35,B120&lt;3.4,A120&lt;4.8,D120&lt;0.35,B120&gt;=2.8,A120&lt;5.55),1.3,IF(AND(A120&lt;5.05,G120&lt;0.934,B120&lt;3.45,A120&gt;=4.8,D120&lt;0.35,B120&gt;=2.8,A120&lt;5.55),1.525,IF(AND(A120&gt;=5.05,G120&lt;0.934,B120&lt;3.45,A120&gt;=4.8,D120&lt;0.35,B120&gt;=2.8,A120&lt;5.55),1.5,IF(AND(G120&gt;=0.585,H120&lt;14.877,B120&gt;=3.45,A120&gt;=4.8,D120&lt;0.35,B120&gt;=2.8,A120&lt;5.55),1.54,IF(AND(G120&gt;=0.537,G120&lt;0.743,D120&gt;=2.05,A120&lt;7.25,D120&gt;=1.55,D120&gt;=0.7,A120&gt;=5.55),5.833,IF(AND(D120&gt;=0.25,G120&lt;0.585,H120&lt;14.877,B120&gt;=3.45,A120&gt;=4.8,D120&lt;0.35,B120&gt;=2.8,A120&lt;5.55),1.367,IF(AND(D120&lt;1.75,H120&lt;13.795,B120&gt;=2.6,D120&lt;2.05,A120&lt;7.25,D120&gt;=1.55,D120&gt;=0.7,A120&gt;=5.55),5.45,IF(AND(B120&lt;2.85,H120&gt;=13.795,B120&gt;=2.6,D120&lt;2.05,A120&lt;7.25,D120&gt;=1.55,D120&gt;=0.7,A120&gt;=5.55),5.1,IF(AND(B120&gt;=2.85,H120&gt;=13.795,B120&gt;=2.6,D120&lt;2.05,A120&lt;7.25,D120&gt;=1.55,D120&gt;=0.7,A120&gt;=5.55),4.82,IF(AND(G120&lt;0.353,G120&lt;0.537,G120&lt;0.743,D120&gt;=2.05,A120&lt;7.25,D120&gt;=1.55,D120&gt;=0.7,A120&gt;=5.55),5.425,IF(AND(G120&gt;=0.353,G120&lt;0.537,G120&lt;0.743,D120&gt;=2.05,A120&lt;7.25,D120&gt;=1.55,D120&gt;=0.7,A120&gt;=5.55),5.62,IF(AND(G120&lt;0.311,D120&lt;0.25,G120&lt;0.585,H120&lt;14.877,B120&gt;=3.45,A120&gt;=4.8,D120&lt;0.35,B120&gt;=2.8,A120&lt;5.55),1.5,IF(AND(G120&gt;=0.311,D120&lt;0.25,G120&lt;0.585,H120&lt;14.877,B120&gt;=3.45,A120&gt;=4.8,D120&lt;0.35,B120&gt;=2.8,A120&lt;5.55),1.4,IF(AND(B120&gt;=3.1,D120&gt;=1.75,H120&lt;13.795,B120&gt;=2.6,D120&lt;2.05,A120&lt;7.25,D120&gt;=1.55,D120&gt;=0.7,A120&gt;=5.55),5.1,IF(AND(B120&lt;2.85,B120&lt;3.1,D120&gt;=1.75,H120&lt;13.795,B120&gt;=2.6,D120&lt;2.05,A120&lt;7.25,D120&gt;=1.55,D120&gt;=0.7,A120&gt;=5.55),5.2,IF(AND(B120&gt;=2.85,B120&lt;3.1,D120&gt;=1.75,H120&lt;13.795,B120&gt;=2.6,D120&lt;2.05,A120&lt;7.25,D120&gt;=1.55,D120&gt;=0.7,A120&gt;=5.55),5.2,"shouldnthappen")))))))))))))))))))))))))))))))))))</f>
        <v>6.4</v>
      </c>
      <c r="AO120" s="1" t="n">
        <f aca="false">IF(AND(H120&gt;=14.529,G120&lt;0.633,D120&lt;0.8),1.3,IF(AND(A120&lt;5.05,G120&gt;=0.633,D120&lt;0.8),1.35,IF(AND(H120&gt;=14.379,H120&lt;14.529,G120&lt;0.633,D120&lt;0.8),1.7,IF(AND(B120&lt;3.35,A120&gt;=5.05,G120&gt;=0.633,D120&lt;0.8),1.7,IF(AND(D120&gt;=1.45,A120&lt;5.95,F120&lt;2.5,D120&gt;=0.8),4.5,IF(AND(D120&lt;1.35,A120&gt;=5.95,F120&lt;2.5,D120&gt;=0.8),4,IF(AND(D120&lt;1.85,G120&gt;=0.845,F120&gt;=2.5,D120&gt;=0.8),4.8,IF(AND(B120&gt;=4.3,H120&lt;14.379,H120&lt;14.529,G120&lt;0.633,D120&lt;0.8),1.5,IF(AND(A120&lt;5.25,B120&gt;=3.35,A120&gt;=5.05,G120&gt;=0.633,D120&lt;0.8),1.55,IF(AND(A120&gt;=5.25,B120&gt;=3.35,A120&gt;=5.05,G120&gt;=0.633,D120&lt;0.8),1.633,IF(AND(A120&lt;5.05,D120&lt;1.45,A120&lt;5.95,F120&lt;2.5,D120&gt;=0.8),3.3,IF(AND(G120&lt;0.293,D120&gt;=1.35,A120&gt;=5.95,F120&lt;2.5,D120&gt;=0.8),5,IF(AND(A120&gt;=6.6,D120&lt;2.05,G120&lt;0.845,F120&gt;=2.5,D120&gt;=0.8),5.8,IF(AND(B120&lt;3.05,D120&gt;=2.05,G120&lt;0.845,F120&gt;=2.5,D120&gt;=0.8),6.15,IF(AND(B120&lt;2.9,D120&gt;=1.85,G120&gt;=0.845,F120&gt;=2.5,D120&gt;=0.8),5.1,IF(AND(B120&gt;=2.9,D120&gt;=1.85,G120&gt;=0.845,F120&gt;=2.5,D120&gt;=0.8),5.2,IF(AND(B120&gt;=3.8,B120&lt;4.3,H120&lt;14.379,H120&lt;14.529,G120&lt;0.633,D120&lt;0.8),1.333,IF(AND(A120&lt;6.25,G120&gt;=0.293,D120&gt;=1.35,A120&gt;=5.95,F120&lt;2.5,D120&gt;=0.8),4.6,IF(AND(H120&lt;10.351,A120&lt;6.6,D120&lt;2.05,G120&lt;0.845,F120&gt;=2.5,D120&gt;=0.8),5.4,IF(AND(G120&gt;=0.364,B120&gt;=3.05,D120&gt;=2.05,G120&lt;0.845,F120&gt;=2.5,D120&gt;=0.8),5.66,IF(AND(G120&gt;=0.447,B120&lt;3.8,B120&lt;4.3,H120&lt;14.379,H120&lt;14.529,G120&lt;0.633,D120&lt;0.8),1.3,IF(AND(H120&lt;6.247,A120&lt;5.65,A120&gt;=5.05,D120&lt;1.45,A120&lt;5.95,F120&lt;2.5,D120&gt;=0.8),4.033,IF(AND(D120&lt;1.25,A120&gt;=5.65,A120&gt;=5.05,D120&lt;1.45,A120&lt;5.95,F120&lt;2.5,D120&gt;=0.8),3.88,IF(AND(D120&gt;=1.25,A120&gt;=5.65,A120&gt;=5.05,D120&lt;1.45,A120&lt;5.95,F120&lt;2.5,D120&gt;=0.8),4.35,IF(AND(B120&lt;2.65,A120&gt;=6.25,G120&gt;=0.293,D120&gt;=1.35,A120&gt;=5.95,F120&lt;2.5,D120&gt;=0.8),4.9,IF(AND(B120&lt;2.75,H120&gt;=10.351,A120&lt;6.6,D120&lt;2.05,G120&lt;0.845,F120&gt;=2.5,D120&gt;=0.8),5.1,IF(AND(B120&gt;=2.75,H120&gt;=10.351,A120&lt;6.6,D120&lt;2.05,G120&lt;0.845,F120&gt;=2.5,D120&gt;=0.8),4.95,IF(AND(B120&lt;3.15,G120&lt;0.364,B120&gt;=3.05,D120&gt;=2.05,G120&lt;0.845,F120&gt;=2.5,D120&gt;=0.8),5.28,IF(AND(B120&gt;=3.15,G120&lt;0.364,B120&gt;=3.05,D120&gt;=2.05,G120&lt;0.845,F120&gt;=2.5,D120&gt;=0.8),5.5,IF(AND(H120&lt;9.212,G120&lt;0.447,B120&lt;3.8,B120&lt;4.3,H120&lt;14.379,H120&lt;14.529,G120&lt;0.633,D120&lt;0.8),1.4,IF(AND(G120&lt;0.356,H120&gt;=6.247,A120&lt;5.65,A120&gt;=5.05,D120&lt;1.45,A120&lt;5.95,F120&lt;2.5,D120&gt;=0.8),4.2,IF(AND(B120&lt;3,B120&gt;=2.65,A120&gt;=6.25,G120&gt;=0.293,D120&gt;=1.35,A120&gt;=5.95,F120&lt;2.5,D120&gt;=0.8),4.6,IF(AND(B120&gt;=3,B120&gt;=2.65,A120&gt;=6.25,G120&gt;=0.293,D120&gt;=1.35,A120&gt;=5.95,F120&lt;2.5,D120&gt;=0.8),4.7,IF(AND(A120&lt;5.05,H120&gt;=9.212,G120&lt;0.447,B120&lt;3.8,B120&lt;4.3,H120&lt;14.379,H120&lt;14.529,G120&lt;0.633,D120&lt;0.8),1.533,IF(AND(A120&gt;=5.05,H120&gt;=9.212,G120&lt;0.447,B120&lt;3.8,B120&lt;4.3,H120&lt;14.379,H120&lt;14.529,G120&lt;0.633,D120&lt;0.8),1.425,IF(AND(A120&lt;5.35,G120&gt;=0.356,H120&gt;=6.247,A120&lt;5.65,A120&gt;=5.05,D120&lt;1.45,A120&lt;5.95,F120&lt;2.5,D120&gt;=0.8),3.9,IF(AND(A120&gt;=5.35,G120&gt;=0.356,H120&gt;=6.247,A120&lt;5.65,A120&gt;=5.05,D120&lt;1.45,A120&lt;5.95,F120&lt;2.5,D120&gt;=0.8),3.72,"shouldnthappen")))))))))))))))))))))))))))))))))))))</f>
        <v>5.5</v>
      </c>
      <c r="AP120" s="1" t="n">
        <f aca="false">IF(AND(F120&gt;=1.5,A120&lt;5.55),3.84,IF(AND(G120&gt;=0.52,A120&lt;4.75,F120&lt;1.5,A120&lt;5.55),1.16,IF(AND(A120&lt;5.65,A120&lt;5.85,D120&lt;1.55,A120&gt;=5.55),4.2,IF(AND(A120&gt;=5.65,A120&lt;5.85,D120&lt;1.55,A120&gt;=5.55),3.167,IF(AND(G120&gt;=0.798,A120&gt;=5.85,D120&lt;1.55,A120&gt;=5.55),4,IF(AND(F120&lt;2.5,H120&lt;14.1,D120&gt;=1.55,A120&gt;=5.55),4.84,IF(AND(A120&lt;7.2,H120&gt;=14.1,D120&gt;=1.55,A120&gt;=5.55),5.633,IF(AND(A120&gt;=7.2,H120&gt;=14.1,D120&gt;=1.55,A120&gt;=5.55),6.6,IF(AND(G120&lt;0.161,G120&lt;0.52,A120&lt;4.75,F120&lt;1.5,A120&lt;5.55),1.5,IF(AND(D120&gt;=0.5,G120&lt;0.676,A120&gt;=4.75,F120&lt;1.5,A120&lt;5.55),1.6,IF(AND(H120&lt;11.016,G120&gt;=0.676,A120&gt;=4.75,F120&lt;1.5,A120&lt;5.55),1.75,IF(AND(G120&lt;0.209,G120&lt;0.798,A120&gt;=5.85,D120&lt;1.55,A120&gt;=5.55),4.5,IF(AND(G120&gt;=0.74,F120&gt;=2.5,H120&lt;14.1,D120&gt;=1.55,A120&gt;=5.55),6.225,IF(AND(B120&lt;2.95,G120&gt;=0.161,G120&lt;0.52,A120&lt;4.75,F120&lt;1.5,A120&lt;5.55),1.4,IF(AND(B120&gt;=2.95,G120&gt;=0.161,G120&lt;0.52,A120&lt;4.75,F120&lt;1.5,A120&lt;5.55),1.34,IF(AND(B120&lt;3.15,D120&lt;0.5,G120&lt;0.676,A120&gt;=4.75,F120&lt;1.5,A120&lt;5.55),1.52,IF(AND(D120&lt;0.25,H120&gt;=11.016,G120&gt;=0.676,A120&gt;=4.75,F120&lt;1.5,A120&lt;5.55),1.567,IF(AND(D120&gt;=0.25,H120&gt;=11.016,G120&gt;=0.676,A120&gt;=4.75,F120&lt;1.5,A120&lt;5.55),1.5,IF(AND(H120&lt;7.47,G120&gt;=0.209,G120&lt;0.798,A120&gt;=5.85,D120&lt;1.55,A120&gt;=5.55),5.05,IF(AND(B120&lt;2.85,G120&lt;0.74,F120&gt;=2.5,H120&lt;14.1,D120&gt;=1.55,A120&gt;=5.55),5.35,IF(AND(B120&lt;3.3,B120&gt;=3.15,D120&lt;0.5,G120&lt;0.676,A120&gt;=4.75,F120&lt;1.5,A120&lt;5.55),1.2,IF(AND(D120&lt;1.45,H120&gt;=7.47,G120&gt;=0.209,G120&lt;0.798,A120&gt;=5.85,D120&lt;1.55,A120&gt;=5.55),4.66,IF(AND(D120&gt;=1.45,H120&gt;=7.47,G120&gt;=0.209,G120&lt;0.798,A120&gt;=5.85,D120&lt;1.55,A120&gt;=5.55),4.64,IF(AND(A120&gt;=7.05,B120&gt;=2.85,G120&lt;0.74,F120&gt;=2.5,H120&lt;14.1,D120&gt;=1.55,A120&gt;=5.55),5.8,IF(AND(B120&gt;=3.25,A120&lt;7.05,B120&gt;=2.85,G120&lt;0.74,F120&gt;=2.5,H120&lt;14.1,D120&gt;=1.55,A120&gt;=5.55),5.7,IF(AND(H120&gt;=13.641,D120&lt;0.25,B120&gt;=3.3,B120&gt;=3.15,D120&lt;0.5,G120&lt;0.676,A120&gt;=4.75,F120&lt;1.5,A120&lt;5.55),1.3,IF(AND(D120&lt;0.35,D120&gt;=0.25,B120&gt;=3.3,B120&gt;=3.15,D120&lt;0.5,G120&lt;0.676,A120&gt;=4.75,F120&lt;1.5,A120&lt;5.55),1.367,IF(AND(D120&gt;=0.35,D120&gt;=0.25,B120&gt;=3.3,B120&gt;=3.15,D120&lt;0.5,G120&lt;0.676,A120&gt;=4.75,F120&lt;1.5,A120&lt;5.55),1.3,IF(AND(A120&lt;6.35,B120&lt;3.25,A120&lt;7.05,B120&gt;=2.85,G120&lt;0.74,F120&gt;=2.5,H120&lt;14.1,D120&gt;=1.55,A120&gt;=5.55),5.6,IF(AND(A120&gt;=6.35,B120&lt;3.25,A120&lt;7.05,B120&gt;=2.85,G120&lt;0.74,F120&gt;=2.5,H120&lt;14.1,D120&gt;=1.55,A120&gt;=5.55),5.325,IF(AND(A120&lt;5.1,H120&lt;13.641,D120&lt;0.25,B120&gt;=3.3,B120&gt;=3.15,D120&lt;0.5,G120&lt;0.676,A120&gt;=4.75,F120&lt;1.5,A120&lt;5.55),1.4,IF(AND(H120&gt;=11.031,A120&gt;=5.1,H120&lt;13.641,D120&lt;0.25,B120&gt;=3.3,B120&gt;=3.15,D120&lt;0.5,G120&lt;0.676,A120&gt;=4.75,F120&lt;1.5,A120&lt;5.55),1.4,IF(AND(A120&lt;5.45,H120&lt;11.031,A120&gt;=5.1,H120&lt;13.641,D120&lt;0.25,B120&gt;=3.3,B120&gt;=3.15,D120&lt;0.5,G120&lt;0.676,A120&gt;=4.75,F120&lt;1.5,A120&lt;5.55),1.5,IF(AND(A120&gt;=5.45,H120&lt;11.031,A120&gt;=5.1,H120&lt;13.641,D120&lt;0.25,B120&gt;=3.3,B120&gt;=3.15,D120&lt;0.5,G120&lt;0.676,A120&gt;=4.75,F120&lt;1.5,A120&lt;5.55),1.4,"shouldnthappen"))))))))))))))))))))))))))))))))))</f>
        <v>5.8</v>
      </c>
      <c r="AQ120" s="1" t="n">
        <f aca="false">IF(AND(H120&lt;6.926,D120&gt;=0.35,F120&lt;1.5),1.9,IF(AND(G120&gt;=0.869,D120&gt;=1.75,F120&gt;=1.5),5.15,IF(AND(A120&lt;4.35,A120&lt;5.05,D120&lt;0.35,F120&lt;1.5),1.1,IF(AND(H120&lt;6.089,A120&gt;=5.05,D120&lt;0.35,F120&lt;1.5),1.7,IF(AND(H120&gt;=13.089,H120&gt;=6.926,D120&gt;=0.35,F120&lt;1.5),1.3,IF(AND(G120&lt;0.695,D120&lt;1.15,D120&lt;1.75,F120&gt;=1.5),3.62,IF(AND(G120&gt;=0.695,D120&lt;1.15,D120&lt;1.75,F120&gt;=1.5),3,IF(AND(G120&gt;=0.585,H120&gt;=6.089,A120&gt;=5.05,D120&lt;0.35,F120&lt;1.5),1.5,IF(AND(H120&lt;9.582,H120&lt;13.089,H120&gt;=6.926,D120&gt;=0.35,F120&lt;1.5),1.5,IF(AND(H120&gt;=9.582,H120&lt;13.089,H120&gt;=6.926,D120&gt;=0.35,F120&lt;1.5),1.6,IF(AND(D120&lt;1.35,H120&lt;9.349,D120&gt;=1.15,D120&lt;1.75,F120&gt;=1.5),3.867,IF(AND(D120&lt;2.05,A120&lt;7.05,G120&lt;0.869,D120&gt;=1.75,F120&gt;=1.5),4.9,IF(AND(B120&gt;=3.3,A120&gt;=7.05,G120&lt;0.869,D120&gt;=1.75,F120&gt;=1.5),6.1,IF(AND(G120&lt;0.347,H120&lt;11.218,A120&gt;=4.35,A120&lt;5.05,D120&lt;0.35,F120&lt;1.5),1.4,IF(AND(G120&gt;=0.347,H120&lt;11.218,A120&gt;=4.35,A120&lt;5.05,D120&lt;0.35,F120&lt;1.5),1.5,IF(AND(G120&gt;=0.265,H120&gt;=11.218,A120&gt;=4.35,A120&lt;5.05,D120&lt;0.35,F120&lt;1.5),1.45,IF(AND(A120&gt;=5.4,G120&lt;0.585,H120&gt;=6.089,A120&gt;=5.05,D120&lt;0.35,F120&lt;1.5),1.35,IF(AND(B120&gt;=2.9,D120&gt;=1.35,H120&lt;9.349,D120&gt;=1.15,D120&lt;1.75,F120&gt;=1.5),4.6,IF(AND(D120&gt;=1.35,A120&lt;6.15,H120&gt;=9.349,D120&gt;=1.15,D120&lt;1.75,F120&gt;=1.5),4.54,IF(AND(H120&lt;10.927,A120&gt;=6.15,H120&gt;=9.349,D120&gt;=1.15,D120&lt;1.75,F120&gt;=1.5),4.3,IF(AND(G120&lt;0.512,D120&gt;=2.05,A120&lt;7.05,G120&lt;0.869,D120&gt;=1.75,F120&gt;=1.5),5.533,IF(AND(G120&gt;=0.512,D120&gt;=2.05,A120&lt;7.05,G120&lt;0.869,D120&gt;=1.75,F120&gt;=1.5),5.88,IF(AND(H120&lt;11.551,B120&lt;3.3,A120&gt;=7.05,G120&lt;0.869,D120&gt;=1.75,F120&gt;=1.5),6.3,IF(AND(G120&lt;0.227,G120&lt;0.265,H120&gt;=11.218,A120&gt;=4.35,A120&lt;5.05,D120&lt;0.35,F120&lt;1.5),1.4,IF(AND(G120&gt;=0.227,G120&lt;0.265,H120&gt;=11.218,A120&gt;=4.35,A120&lt;5.05,D120&lt;0.35,F120&lt;1.5),1.26,IF(AND(H120&lt;11.031,A120&lt;5.4,G120&lt;0.585,H120&gt;=6.089,A120&gt;=5.05,D120&lt;0.35,F120&lt;1.5),1.5,IF(AND(H120&gt;=11.031,A120&lt;5.4,G120&lt;0.585,H120&gt;=6.089,A120&gt;=5.05,D120&lt;0.35,F120&lt;1.5),1.4,IF(AND(A120&lt;5.45,B120&lt;2.9,D120&gt;=1.35,H120&lt;9.349,D120&gt;=1.15,D120&lt;1.75,F120&gt;=1.5),4.5,IF(AND(A120&lt;5.9,D120&lt;1.35,A120&lt;6.15,H120&gt;=9.349,D120&gt;=1.15,D120&lt;1.75,F120&gt;=1.5),4.2,IF(AND(A120&gt;=5.9,D120&lt;1.35,A120&lt;6.15,H120&gt;=9.349,D120&gt;=1.15,D120&lt;1.75,F120&gt;=1.5),4,IF(AND(A120&gt;=6.75,H120&gt;=10.927,A120&gt;=6.15,H120&gt;=9.349,D120&gt;=1.15,D120&lt;1.75,F120&gt;=1.5),4.767,IF(AND(B120&lt;2.9,H120&gt;=11.551,B120&lt;3.3,A120&gt;=7.05,G120&lt;0.869,D120&gt;=1.75,F120&gt;=1.5),6.7,IF(AND(B120&gt;=2.9,H120&gt;=11.551,B120&lt;3.3,A120&gt;=7.05,G120&lt;0.869,D120&gt;=1.75,F120&gt;=1.5),6.6,IF(AND(B120&lt;2.45,A120&gt;=5.45,B120&lt;2.9,D120&gt;=1.35,H120&lt;9.349,D120&gt;=1.15,D120&lt;1.75,F120&gt;=1.5),5,IF(AND(B120&gt;=2.45,A120&gt;=5.45,B120&lt;2.9,D120&gt;=1.35,H120&lt;9.349,D120&gt;=1.15,D120&lt;1.75,F120&gt;=1.5),5.1,IF(AND(H120&lt;11.166,A120&lt;6.75,H120&gt;=10.927,A120&gt;=6.15,H120&gt;=9.349,D120&gt;=1.15,D120&lt;1.75,F120&gt;=1.5),4.9,IF(AND(G120&lt;0.228,H120&gt;=11.166,A120&lt;6.75,H120&gt;=10.927,A120&gt;=6.15,H120&gt;=9.349,D120&gt;=1.15,D120&lt;1.75,F120&gt;=1.5),4.7,IF(AND(H120&lt;13.531,G120&gt;=0.228,H120&gt;=11.166,A120&lt;6.75,H120&gt;=10.927,A120&gt;=6.15,H120&gt;=9.349,D120&gt;=1.15,D120&lt;1.75,F120&gt;=1.5),4.4,IF(AND(H120&gt;=13.531,G120&gt;=0.228,H120&gt;=11.166,A120&lt;6.75,H120&gt;=10.927,A120&gt;=6.15,H120&gt;=9.349,D120&gt;=1.15,D120&lt;1.75,F120&gt;=1.5),4.6,"shouldnthappen")))))))))))))))))))))))))))))))))))))))</f>
        <v>6.1</v>
      </c>
      <c r="AR120" s="1" t="n">
        <f aca="false">IF(AND(G120&gt;=0.93,B120&lt;3.65,F120&lt;1.5),1.7,IF(AND(H120&lt;6.542,B120&gt;=3.65,F120&lt;1.5),1.767,IF(AND(A120&gt;=7.05,D120&gt;=1.55,F120&gt;=1.5),6.3,IF(AND(G120&lt;0.123,H120&gt;=6.542,B120&gt;=3.65,F120&lt;1.5),1.367,IF(AND(A120&lt;5.15,A120&lt;5.65,D120&lt;1.55,F120&gt;=1.5),3.15,IF(AND(A120&lt;4.8,G120&gt;=0.447,G120&lt;0.93,B120&lt;3.65,F120&lt;1.5),1.24,IF(AND(A120&gt;=4.8,G120&gt;=0.447,G120&lt;0.93,B120&lt;3.65,F120&lt;1.5),1.4,IF(AND(G120&lt;0.151,G120&gt;=0.123,H120&gt;=6.542,B120&gt;=3.65,F120&lt;1.5),1.7,IF(AND(G120&gt;=0.151,G120&gt;=0.123,H120&gt;=6.542,B120&gt;=3.65,F120&lt;1.5),1.5,IF(AND(D120&gt;=1.45,A120&gt;=5.15,A120&lt;5.65,D120&lt;1.55,F120&gt;=1.5),4.5,IF(AND(B120&lt;2.65,D120&gt;=1.35,A120&gt;=5.65,D120&lt;1.55,F120&gt;=1.5),4.9,IF(AND(G120&lt;0.527,F120&lt;2.5,A120&lt;7.05,D120&gt;=1.55,F120&gt;=1.5),5.075,IF(AND(G120&gt;=0.527,F120&lt;2.5,A120&lt;7.05,D120&gt;=1.55,F120&gt;=1.5),4.7,IF(AND(A120&lt;4.65,G120&lt;0.265,G120&lt;0.447,G120&lt;0.93,B120&lt;3.65,F120&lt;1.5),1.42,IF(AND(G120&lt;0.3,G120&gt;=0.265,G120&lt;0.447,G120&lt;0.93,B120&lt;3.65,F120&lt;1.5),1.6,IF(AND(G120&gt;=0.3,G120&gt;=0.265,G120&lt;0.447,G120&lt;0.93,B120&lt;3.65,F120&lt;1.5),1.4,IF(AND(G120&lt;0.356,D120&lt;1.45,A120&gt;=5.15,A120&lt;5.65,D120&lt;1.55,F120&gt;=1.5),4.125,IF(AND(D120&lt;1.1,A120&lt;6.2,D120&lt;1.35,A120&gt;=5.65,D120&lt;1.55,F120&gt;=1.5),4.1,IF(AND(D120&gt;=1.1,A120&lt;6.2,D120&lt;1.35,A120&gt;=5.65,D120&lt;1.55,F120&gt;=1.5),4.175,IF(AND(H120&gt;=13.433,A120&gt;=6.2,D120&lt;1.35,A120&gt;=5.65,D120&lt;1.55,F120&gt;=1.5),4.6,IF(AND(G120&lt;0.437,B120&gt;=2.65,D120&gt;=1.35,A120&gt;=5.65,D120&lt;1.55,F120&gt;=1.5),4.625,IF(AND(G120&gt;=0.437,B120&gt;=2.65,D120&gt;=1.35,A120&gt;=5.65,D120&lt;1.55,F120&gt;=1.5),4.75,IF(AND(B120&gt;=3.15,H120&lt;11.146,F120&gt;=2.5,A120&lt;7.05,D120&gt;=1.55,F120&gt;=1.5),5.667,IF(AND(B120&lt;2.65,H120&gt;=11.146,F120&gt;=2.5,A120&lt;7.05,D120&gt;=1.55,F120&gt;=1.5),5.8,IF(AND(B120&lt;3.3,A120&gt;=4.65,G120&lt;0.265,G120&lt;0.447,G120&lt;0.93,B120&lt;3.65,F120&lt;1.5),1.32,IF(AND(B120&gt;=3.3,A120&gt;=4.65,G120&lt;0.265,G120&lt;0.447,G120&lt;0.93,B120&lt;3.65,F120&lt;1.5),1.425,IF(AND(B120&lt;2.8,G120&gt;=0.356,D120&lt;1.45,A120&gt;=5.15,A120&lt;5.65,D120&lt;1.55,F120&gt;=1.5),3.86,IF(AND(B120&gt;=2.8,G120&gt;=0.356,D120&lt;1.45,A120&gt;=5.15,A120&lt;5.65,D120&lt;1.55,F120&gt;=1.5),3.6,IF(AND(B120&lt;2.6,H120&lt;13.433,A120&gt;=6.2,D120&lt;1.35,A120&gt;=5.65,D120&lt;1.55,F120&gt;=1.5),4.4,IF(AND(B120&gt;=2.6,H120&lt;13.433,A120&gt;=6.2,D120&lt;1.35,A120&gt;=5.65,D120&lt;1.55,F120&gt;=1.5),4.3,IF(AND(G120&lt;0.151,B120&lt;3.15,H120&lt;11.146,F120&gt;=2.5,A120&lt;7.05,D120&gt;=1.55,F120&gt;=1.5),5.5,IF(AND(H120&lt;15.52,B120&gt;=2.65,H120&gt;=11.146,F120&gt;=2.5,A120&lt;7.05,D120&gt;=1.55,F120&gt;=1.5),5.4,IF(AND(H120&gt;=15.52,B120&gt;=2.65,H120&gt;=11.146,F120&gt;=2.5,A120&lt;7.05,D120&gt;=1.55,F120&gt;=1.5),5.733,IF(AND(H120&lt;10.74,G120&gt;=0.151,B120&lt;3.15,H120&lt;11.146,F120&gt;=2.5,A120&lt;7.05,D120&gt;=1.55,F120&gt;=1.5),5.12,IF(AND(H120&gt;=10.74,G120&gt;=0.151,B120&lt;3.15,H120&lt;11.146,F120&gt;=2.5,A120&lt;7.05,D120&gt;=1.55,F120&gt;=1.5),4.9,"shouldnthappen")))))))))))))))))))))))))))))))))))</f>
        <v>6.3</v>
      </c>
      <c r="AS120" s="1" t="n">
        <f aca="false">IF(AND(F120&gt;=1.5,A120&lt;5.55),4.18,IF(AND(F120&gt;=2.5,B120&lt;2.75,A120&gt;=5.55),5.38,IF(AND(G120&gt;=0.587,B120&lt;3.75,F120&lt;1.5,A120&lt;5.55),1.48,IF(AND(H120&lt;6.51,B120&gt;=3.75,F120&lt;1.5,A120&lt;5.55),1.9,IF(AND(H120&gt;=6.51,B120&gt;=3.75,F120&lt;1.5,A120&lt;5.55),1.425,IF(AND(G120&gt;=0.868,F120&lt;2.5,B120&lt;2.75,A120&gt;=5.55),4.65,IF(AND(F120&lt;1.5,D120&lt;1.55,B120&gt;=2.75,A120&gt;=5.55),1.7,IF(AND(G120&gt;=0.857,D120&gt;=1.55,B120&gt;=2.75,A120&gt;=5.55),5.033,IF(AND(G120&gt;=0.518,G120&lt;0.587,B120&lt;3.75,F120&lt;1.5,A120&lt;5.55),1,IF(AND(D120&lt;1.05,G120&lt;0.868,F120&lt;2.5,B120&lt;2.75,A120&gt;=5.55),3.5,IF(AND(G120&lt;0.404,D120&gt;=1.05,G120&lt;0.868,F120&lt;2.5,B120&lt;2.75,A120&gt;=5.55),4.2,IF(AND(G120&gt;=0.404,D120&gt;=1.05,G120&lt;0.868,F120&lt;2.5,B120&lt;2.75,A120&gt;=5.55),3.94,IF(AND(F120&lt;2.5,B120&lt;2.95,F120&gt;=1.5,D120&lt;1.55,B120&gt;=2.75,A120&gt;=5.55),4.68,IF(AND(F120&gt;=2.5,B120&lt;2.95,F120&gt;=1.5,D120&lt;1.55,B120&gt;=2.75,A120&gt;=5.55),5.1,IF(AND(H120&lt;10.883,B120&gt;=2.95,F120&gt;=1.5,D120&lt;1.55,B120&gt;=2.75,A120&gt;=5.55),4.15,IF(AND(H120&gt;=10.883,B120&gt;=2.95,F120&gt;=1.5,D120&lt;1.55,B120&gt;=2.75,A120&gt;=5.55),4.5,IF(AND(H120&gt;=14.1,D120&lt;2.05,G120&lt;0.857,D120&gt;=1.55,B120&gt;=2.75,A120&gt;=5.55),6.6,IF(AND(G120&lt;0.063,B120&lt;3.15,G120&lt;0.518,G120&lt;0.587,B120&lt;3.75,F120&lt;1.5,A120&lt;5.55),1.4,IF(AND(G120&gt;=0.063,B120&lt;3.15,G120&lt;0.518,G120&lt;0.587,B120&lt;3.75,F120&lt;1.5,A120&lt;5.55),1.5,IF(AND(H120&gt;=10.563,B120&gt;=3.15,G120&lt;0.518,G120&lt;0.587,B120&lt;3.75,F120&lt;1.5,A120&lt;5.55),1.325,IF(AND(B120&lt;2.95,H120&lt;14.1,D120&lt;2.05,G120&lt;0.857,D120&gt;=1.55,B120&gt;=2.75,A120&gt;=5.55),6.125,IF(AND(A120&lt;6.65,G120&lt;0.364,D120&gt;=2.05,G120&lt;0.857,D120&gt;=1.55,B120&gt;=2.75,A120&gt;=5.55),5.45,IF(AND(G120&gt;=0.774,G120&gt;=0.364,D120&gt;=2.05,G120&lt;0.857,D120&gt;=1.55,B120&gt;=2.75,A120&gt;=5.55),5.4,IF(AND(H120&gt;=9.279,H120&lt;10.563,B120&gt;=3.15,G120&lt;0.518,G120&lt;0.587,B120&lt;3.75,F120&lt;1.5,A120&lt;5.55),1.475,IF(AND(D120&lt;1.65,B120&gt;=2.95,H120&lt;14.1,D120&lt;2.05,G120&lt;0.857,D120&gt;=1.55,B120&gt;=2.75,A120&gt;=5.55),5.8,IF(AND(B120&lt;3.15,A120&gt;=6.65,G120&lt;0.364,D120&gt;=2.05,G120&lt;0.857,D120&gt;=1.55,B120&gt;=2.75,A120&gt;=5.55),5.3,IF(AND(B120&gt;=3.15,A120&gt;=6.65,G120&lt;0.364,D120&gt;=2.05,G120&lt;0.857,D120&gt;=1.55,B120&gt;=2.75,A120&gt;=5.55),5.7,IF(AND(A120&gt;=6.75,G120&lt;0.774,G120&gt;=0.364,D120&gt;=2.05,G120&lt;0.857,D120&gt;=1.55,B120&gt;=2.75,A120&gt;=5.55),5.9,IF(AND(G120&lt;0.417,H120&lt;9.279,H120&lt;10.563,B120&gt;=3.15,G120&lt;0.518,G120&lt;0.587,B120&lt;3.75,F120&lt;1.5,A120&lt;5.55),1.4,IF(AND(G120&gt;=0.417,H120&lt;9.279,H120&lt;10.563,B120&gt;=3.15,G120&lt;0.518,G120&lt;0.587,B120&lt;3.75,F120&lt;1.5,A120&lt;5.55),1.3,IF(AND(A120&lt;6.3,D120&gt;=1.65,B120&gt;=2.95,H120&lt;14.1,D120&lt;2.05,G120&lt;0.857,D120&gt;=1.55,B120&gt;=2.75,A120&gt;=5.55),4.9,IF(AND(A120&gt;=6.3,D120&gt;=1.65,B120&gt;=2.95,H120&lt;14.1,D120&lt;2.05,G120&lt;0.857,D120&gt;=1.55,B120&gt;=2.75,A120&gt;=5.55),5.3,IF(AND(G120&gt;=0.657,A120&lt;6.75,G120&lt;0.774,G120&gt;=0.364,D120&gt;=2.05,G120&lt;0.857,D120&gt;=1.55,B120&gt;=2.75,A120&gt;=5.55),6,IF(AND(B120&lt;3.2,G120&lt;0.657,A120&lt;6.75,G120&lt;0.774,G120&gt;=0.364,D120&gt;=2.05,G120&lt;0.857,D120&gt;=1.55,B120&gt;=2.75,A120&gt;=5.55),5.6,IF(AND(B120&gt;=3.2,G120&lt;0.657,A120&lt;6.75,G120&lt;0.774,G120&gt;=0.364,D120&gt;=2.05,G120&lt;0.857,D120&gt;=1.55,B120&gt;=2.75,A120&gt;=5.55),5.65,"shouldnthappen")))))))))))))))))))))))))))))))))))</f>
        <v>5.7</v>
      </c>
      <c r="AT120" s="1" t="n">
        <f aca="false">IF(AND(H120&gt;=16.284,A120&gt;=5.55),6.533,IF(AND(G120&gt;=0.52,A120&lt;4.85,A120&lt;5.55),1.05,IF(AND(G120&lt;0.227,G120&lt;0.52,A120&lt;4.85,A120&lt;5.55),1.4,IF(AND(G120&gt;=0.227,G120&lt;0.52,A120&lt;4.85,A120&lt;5.55),1.3,IF(AND(D120&gt;=0.45,F120&lt;1.5,A120&gt;=4.85,A120&lt;5.55),1.667,IF(AND(B120&gt;=2.75,F120&gt;=1.5,A120&gt;=4.85,A120&lt;5.55),4.5,IF(AND(F120&lt;2.5,B120&gt;=3.15,H120&lt;16.284,A120&gt;=5.55),4.7,IF(AND(G120&gt;=0.934,D120&lt;0.45,F120&lt;1.5,A120&gt;=4.85,A120&lt;5.55),1.7,IF(AND(D120&gt;=1.2,B120&lt;2.75,F120&gt;=1.5,A120&gt;=4.85,A120&lt;5.55),4.25,IF(AND(G120&gt;=0.774,F120&gt;=2.5,B120&gt;=3.15,H120&lt;16.284,A120&gt;=5.55),5.4,IF(AND(B120&lt;3.1,G120&lt;0.934,D120&lt;0.45,F120&lt;1.5,A120&gt;=4.85,A120&lt;5.55),1.6,IF(AND(D120&lt;1.05,D120&lt;1.2,B120&lt;2.75,F120&gt;=1.5,A120&gt;=4.85,A120&lt;5.55),3.433,IF(AND(D120&gt;=1.05,D120&lt;1.2,B120&lt;2.75,F120&gt;=1.5,A120&gt;=4.85,A120&lt;5.55),3.267,IF(AND(H120&lt;8.486,D120&lt;1.35,F120&lt;2.5,B120&lt;3.15,H120&lt;16.284,A120&gt;=5.55),3.85,IF(AND(D120&gt;=1.55,D120&gt;=1.35,F120&lt;2.5,B120&lt;3.15,H120&lt;16.284,A120&gt;=5.55),5.1,IF(AND(H120&lt;10.464,A120&lt;6.35,F120&gt;=2.5,B120&lt;3.15,H120&lt;16.284,A120&gt;=5.55),5.08,IF(AND(H120&gt;=10.464,A120&lt;6.35,F120&gt;=2.5,B120&lt;3.15,H120&lt;16.284,A120&gt;=5.55),4.9,IF(AND(D120&lt;1.85,A120&gt;=6.35,F120&gt;=2.5,B120&lt;3.15,H120&lt;16.284,A120&gt;=5.55),5.8,IF(AND(H120&gt;=10.393,G120&lt;0.774,F120&gt;=2.5,B120&gt;=3.15,H120&lt;16.284,A120&gt;=5.55),5.425,IF(AND(B120&lt;2.6,H120&gt;=8.486,D120&lt;1.35,F120&lt;2.5,B120&lt;3.15,H120&lt;16.284,A120&gt;=5.55),3.9,IF(AND(G120&gt;=0.567,D120&lt;1.55,D120&gt;=1.35,F120&lt;2.5,B120&lt;3.15,H120&lt;16.284,A120&gt;=5.55),4.4,IF(AND(B120&lt;3.25,H120&lt;10.393,G120&lt;0.774,F120&gt;=2.5,B120&gt;=3.15,H120&lt;16.284,A120&gt;=5.55),5.7,IF(AND(B120&gt;=3.25,H120&lt;10.393,G120&lt;0.774,F120&gt;=2.5,B120&gt;=3.15,H120&lt;16.284,A120&gt;=5.55),5.98,IF(AND(G120&lt;0.079,G120&lt;0.338,B120&gt;=3.1,G120&lt;0.934,D120&lt;0.45,F120&lt;1.5,A120&gt;=4.85,A120&lt;5.55),1.425,IF(AND(B120&lt;3.35,G120&gt;=0.338,B120&gt;=3.1,G120&lt;0.934,D120&lt;0.45,F120&lt;1.5,A120&gt;=4.85,A120&lt;5.55),1.4,IF(AND(G120&lt;0.404,B120&gt;=2.6,H120&gt;=8.486,D120&lt;1.35,F120&lt;2.5,B120&lt;3.15,H120&lt;16.284,A120&gt;=5.55),4.3,IF(AND(G120&gt;=0.404,B120&gt;=2.6,H120&gt;=8.486,D120&lt;1.35,F120&lt;2.5,B120&lt;3.15,H120&lt;16.284,A120&gt;=5.55),4.025,IF(AND(B120&gt;=3.05,G120&lt;0.567,D120&lt;1.55,D120&gt;=1.35,F120&lt;2.5,B120&lt;3.15,H120&lt;16.284,A120&gt;=5.55),4.7,IF(AND(A120&lt;6.45,H120&lt;10.667,D120&gt;=1.85,A120&gt;=6.35,F120&gt;=2.5,B120&lt;3.15,H120&lt;16.284,A120&gt;=5.55),5.3,IF(AND(A120&gt;=6.45,H120&lt;10.667,D120&gt;=1.85,A120&gt;=6.35,F120&gt;=2.5,B120&lt;3.15,H120&lt;16.284,A120&gt;=5.55),5.167,IF(AND(B120&lt;2.95,H120&gt;=10.667,D120&gt;=1.85,A120&gt;=6.35,F120&gt;=2.5,B120&lt;3.15,H120&lt;16.284,A120&gt;=5.55),5.6,IF(AND(B120&gt;=2.95,H120&gt;=10.667,D120&gt;=1.85,A120&gt;=6.35,F120&gt;=2.5,B120&lt;3.15,H120&lt;16.284,A120&gt;=5.55),5.5,IF(AND(H120&lt;10.325,G120&gt;=0.079,G120&lt;0.338,B120&gt;=3.1,G120&lt;0.934,D120&lt;0.45,F120&lt;1.5,A120&gt;=4.85,A120&lt;5.55),1.5,IF(AND(G120&lt;0.385,B120&gt;=3.35,G120&gt;=0.338,B120&gt;=3.1,G120&lt;0.934,D120&lt;0.45,F120&lt;1.5,A120&gt;=4.85,A120&lt;5.55),1.5,IF(AND(G120&gt;=0.385,B120&gt;=3.35,G120&gt;=0.338,B120&gt;=3.1,G120&lt;0.934,D120&lt;0.45,F120&lt;1.5,A120&gt;=4.85,A120&lt;5.55),1.42,IF(AND(B120&lt;2.5,B120&lt;3.05,G120&lt;0.567,D120&lt;1.55,D120&gt;=1.35,F120&lt;2.5,B120&lt;3.15,H120&lt;16.284,A120&gt;=5.55),4.5,IF(AND(B120&gt;=2.5,B120&lt;3.05,G120&lt;0.567,D120&lt;1.55,D120&gt;=1.35,F120&lt;2.5,B120&lt;3.15,H120&lt;16.284,A120&gt;=5.55),4.56,IF(AND(H120&lt;12.506,H120&gt;=10.325,G120&gt;=0.079,G120&lt;0.338,B120&gt;=3.1,G120&lt;0.934,D120&lt;0.45,F120&lt;1.5,A120&gt;=4.85,A120&lt;5.55),1.2,IF(AND(H120&gt;=12.506,H120&gt;=10.325,G120&gt;=0.079,G120&lt;0.338,B120&gt;=3.1,G120&lt;0.934,D120&lt;0.45,F120&lt;1.5,A120&gt;=4.85,A120&lt;5.55),1.3,"shouldnthappen")))))))))))))))))))))))))))))))))))))))</f>
        <v>5.425</v>
      </c>
      <c r="AU120" s="1" t="n">
        <f aca="false">IF(AND(G120&gt;=0.52,B120&lt;3.05,F120&lt;1.5),1.1,IF(AND(G120&lt;0.35,G120&lt;0.52,B120&lt;3.05,F120&lt;1.5),1.4,IF(AND(G120&gt;=0.35,G120&lt;0.52,B120&lt;3.05,F120&lt;1.5),1.3,IF(AND(G120&gt;=0.227,G120&lt;0.347,B120&gt;=3.05,F120&lt;1.5),1.32,IF(AND(H120&lt;6.417,G120&gt;=0.347,B120&gt;=3.05,F120&lt;1.5),1.7,IF(AND(A120&gt;=7.25,A120&gt;=6.6,F120&gt;=2.5,F120&gt;=1.5),6.35,IF(AND(G120&lt;0.11,G120&lt;0.227,G120&lt;0.347,B120&gt;=3.05,F120&lt;1.5),1.333,IF(AND(H120&lt;9.441,H120&gt;=6.417,G120&gt;=0.347,B120&gt;=3.05,F120&lt;1.5),1.425,IF(AND(B120&lt;2.75,G120&lt;0.451,H120&lt;10.266,F120&lt;2.5,F120&gt;=1.5),4,IF(AND(B120&gt;=2.75,G120&lt;0.451,H120&lt;10.266,F120&lt;2.5,F120&gt;=1.5),4.433,IF(AND(G120&gt;=0.865,G120&gt;=0.451,H120&lt;10.266,F120&lt;2.5,F120&gt;=1.5),4.2,IF(AND(B120&lt;2.45,H120&lt;13.665,H120&gt;=10.266,F120&lt;2.5,F120&gt;=1.5),3.7,IF(AND(G120&lt;0.302,H120&gt;=13.665,H120&gt;=10.266,F120&lt;2.5,F120&gt;=1.5),5,IF(AND(B120&lt;2.9,A120&lt;6.1,A120&lt;6.6,F120&gt;=2.5,F120&gt;=1.5),5.06,IF(AND(B120&gt;=2.9,A120&lt;6.1,A120&lt;6.6,F120&gt;=2.5,F120&gt;=1.5),4.8,IF(AND(B120&lt;3.05,A120&gt;=6.1,A120&lt;6.6,F120&gt;=2.5,F120&gt;=1.5),5.6,IF(AND(B120&gt;=3.05,A120&gt;=6.1,A120&lt;6.6,F120&gt;=2.5,F120&gt;=1.5),5.267,IF(AND(H120&gt;=14.564,A120&lt;7.25,A120&gt;=6.6,F120&gt;=2.5,F120&gt;=1.5),5.6,IF(AND(H120&gt;=14.309,G120&gt;=0.11,G120&lt;0.227,G120&lt;0.347,B120&gt;=3.05,F120&lt;1.5),1.7,IF(AND(D120&lt;0.4,H120&gt;=9.441,H120&gt;=6.417,G120&gt;=0.347,B120&gt;=3.05,F120&lt;1.5),1.5,IF(AND(D120&gt;=0.4,H120&gt;=9.441,H120&gt;=6.417,G120&gt;=0.347,B120&gt;=3.05,F120&lt;1.5),1.633,IF(AND(A120&lt;5.35,G120&lt;0.865,G120&gt;=0.451,H120&lt;10.266,F120&lt;2.5,F120&gt;=1.5),3.15,IF(AND(D120&lt;1.45,G120&gt;=0.302,H120&gt;=13.665,H120&gt;=10.266,F120&lt;2.5,F120&gt;=1.5),4.74,IF(AND(D120&gt;=1.45,G120&gt;=0.302,H120&gt;=13.665,H120&gt;=10.266,F120&lt;2.5,F120&gt;=1.5),4.567,IF(AND(H120&lt;8.836,H120&lt;14.564,A120&lt;7.25,A120&gt;=6.6,F120&gt;=2.5,F120&gt;=1.5),5.7,IF(AND(H120&gt;=8.836,H120&lt;14.564,A120&lt;7.25,A120&gt;=6.6,F120&gt;=2.5,F120&gt;=1.5),5.9,IF(AND(H120&lt;11.53,H120&lt;14.309,G120&gt;=0.11,G120&lt;0.227,G120&lt;0.347,B120&gt;=3.05,F120&lt;1.5),1.5,IF(AND(H120&gt;=11.53,H120&lt;14.309,G120&gt;=0.11,G120&lt;0.227,G120&lt;0.347,B120&gt;=3.05,F120&lt;1.5),1.467,IF(AND(H120&lt;9.386,A120&gt;=5.35,G120&lt;0.865,G120&gt;=0.451,H120&lt;10.266,F120&lt;2.5,F120&gt;=1.5),3.56,IF(AND(H120&gt;=9.386,A120&gt;=5.35,G120&lt;0.865,G120&gt;=0.451,H120&lt;10.266,F120&lt;2.5,F120&gt;=1.5),4.2,IF(AND(H120&lt;11.036,D120&lt;1.45,B120&gt;=2.45,H120&lt;13.665,H120&gt;=10.266,F120&lt;2.5,F120&gt;=1.5),4.45,IF(AND(H120&gt;=11.036,D120&lt;1.45,B120&gt;=2.45,H120&lt;13.665,H120&gt;=10.266,F120&lt;2.5,F120&gt;=1.5),4.1,IF(AND(G120&gt;=0.585,D120&gt;=1.45,B120&gt;=2.45,H120&lt;13.665,H120&gt;=10.266,F120&lt;2.5,F120&gt;=1.5),4.9,IF(AND(H120&lt;11.743,G120&lt;0.585,D120&gt;=1.45,B120&gt;=2.45,H120&lt;13.665,H120&gt;=10.266,F120&lt;2.5,F120&gt;=1.5),4.7,IF(AND(H120&gt;=11.743,G120&lt;0.585,D120&gt;=1.45,B120&gt;=2.45,H120&lt;13.665,H120&gt;=10.266,F120&lt;2.5,F120&gt;=1.5),4.5,"shouldnthappen")))))))))))))))))))))))))))))))))))</f>
        <v>6.35</v>
      </c>
      <c r="AV120" s="1" t="n">
        <f aca="false">IF(AND(G120&gt;=0.356,F120&gt;=1.5,A120&lt;5.75),3.52,IF(AND(A120&lt;7.25,A120&gt;=7.1,A120&gt;=5.75),5.875,IF(AND(A120&gt;=7.25,A120&gt;=7.1,A120&gt;=5.75),6.5,IF(AND(D120&gt;=0.35,G120&gt;=0.586,F120&lt;1.5,A120&lt;5.75),1.8,IF(AND(D120&lt;1.4,G120&lt;0.356,F120&gt;=1.5,A120&lt;5.75),4.2,IF(AND(D120&gt;=1.4,G120&lt;0.356,F120&gt;=1.5,A120&lt;5.75),4.5,IF(AND(H120&gt;=11.218,A120&lt;5.05,G120&lt;0.586,F120&lt;1.5,A120&lt;5.75),1.225,IF(AND(G120&gt;=0.253,A120&gt;=5.05,G120&lt;0.586,F120&lt;1.5,A120&lt;5.75),1.3,IF(AND(B120&gt;=3.75,D120&lt;0.35,G120&gt;=0.586,F120&lt;1.5,A120&lt;5.75),1.567,IF(AND(B120&lt;2.85,D120&lt;1.35,D120&lt;1.65,A120&lt;7.1,A120&gt;=5.75),4.26,IF(AND(B120&gt;=2.85,D120&lt;1.35,D120&lt;1.65,A120&lt;7.1,A120&gt;=5.75),4.45,IF(AND(A120&lt;6.05,H120&lt;12.921,D120&gt;=1.65,A120&lt;7.1,A120&gt;=5.75),5.1,IF(AND(H120&gt;=15.338,H120&gt;=12.921,D120&gt;=1.65,A120&lt;7.1,A120&gt;=5.75),5.55,IF(AND(G120&lt;0.418,H120&lt;11.218,A120&lt;5.05,G120&lt;0.586,F120&lt;1.5,A120&lt;5.75),1.42,IF(AND(G120&gt;=0.418,H120&lt;11.218,A120&lt;5.05,G120&lt;0.586,F120&lt;1.5,A120&lt;5.75),1.3,IF(AND(H120&gt;=13.321,G120&lt;0.253,A120&gt;=5.05,G120&lt;0.586,F120&lt;1.5,A120&lt;5.75),1.7,IF(AND(H120&lt;6.089,B120&lt;3.75,D120&lt;0.35,G120&gt;=0.586,F120&lt;1.5,A120&lt;5.75),1.7,IF(AND(H120&gt;=6.089,B120&lt;3.75,D120&lt;0.35,G120&gt;=0.586,F120&lt;1.5,A120&lt;5.75),1.5,IF(AND(B120&lt;2.9,D120&lt;1.45,D120&gt;=1.35,D120&lt;1.65,A120&lt;7.1,A120&gt;=5.75),4.8,IF(AND(B120&gt;=2.9,D120&lt;1.45,D120&gt;=1.35,D120&lt;1.65,A120&lt;7.1,A120&gt;=5.75),4.475,IF(AND(B120&lt;2.5,D120&gt;=1.45,D120&gt;=1.35,D120&lt;1.65,A120&lt;7.1,A120&gt;=5.75),4.5,IF(AND(H120&lt;8.884,A120&gt;=6.05,H120&lt;12.921,D120&gt;=1.65,A120&lt;7.1,A120&gt;=5.75),5.4,IF(AND(A120&lt;6.3,H120&lt;15.338,H120&gt;=12.921,D120&gt;=1.65,A120&lt;7.1,A120&gt;=5.75),4.967,IF(AND(A120&gt;=6.3,H120&lt;15.338,H120&gt;=12.921,D120&gt;=1.65,A120&lt;7.1,A120&gt;=5.75),5.133,IF(AND(H120&lt;10.826,H120&lt;13.321,G120&lt;0.253,A120&gt;=5.05,G120&lt;0.586,F120&lt;1.5,A120&lt;5.75),1.5,IF(AND(H120&gt;=10.826,H120&lt;13.321,G120&lt;0.253,A120&gt;=5.05,G120&lt;0.586,F120&lt;1.5,A120&lt;5.75),1.4,IF(AND(H120&lt;7.47,B120&gt;=2.5,D120&gt;=1.45,D120&gt;=1.35,D120&lt;1.65,A120&lt;7.1,A120&gt;=5.75),5.1,IF(AND(H120&gt;=7.47,B120&gt;=2.5,D120&gt;=1.45,D120&gt;=1.35,D120&lt;1.65,A120&lt;7.1,A120&gt;=5.75),4.725,IF(AND(H120&lt;9.637,H120&gt;=8.884,A120&gt;=6.05,H120&lt;12.921,D120&gt;=1.65,A120&lt;7.1,A120&gt;=5.75),5.9,IF(AND(B120&lt;2.6,H120&gt;=9.637,H120&gt;=8.884,A120&gt;=6.05,H120&lt;12.921,D120&gt;=1.65,A120&lt;7.1,A120&gt;=5.75),5.8,IF(AND(B120&lt;2.75,B120&gt;=2.6,H120&gt;=9.637,H120&gt;=8.884,A120&gt;=6.05,H120&lt;12.921,D120&gt;=1.65,A120&lt;7.1,A120&gt;=5.75),5.3,IF(AND(D120&lt;2.25,B120&gt;=2.75,B120&gt;=2.6,H120&gt;=9.637,H120&gt;=8.884,A120&gt;=6.05,H120&lt;12.921,D120&gt;=1.65,A120&lt;7.1,A120&gt;=5.75),5.6,IF(AND(D120&gt;=2.25,B120&gt;=2.75,B120&gt;=2.6,H120&gt;=9.637,H120&gt;=8.884,A120&gt;=6.05,H120&lt;12.921,D120&gt;=1.65,A120&lt;7.1,A120&gt;=5.75),5.5,"shouldnthappen")))))))))))))))))))))))))))))))))</f>
        <v>6.5</v>
      </c>
      <c r="AW120" s="1" t="n">
        <f aca="false">IF(AND(G120&gt;=0.905,F120&lt;1.5),1.767,IF(AND(H120&gt;=16.674,F120&gt;=1.5),6.55,IF(AND(A120&lt;4.35,H120&lt;14.344,G120&lt;0.905,F120&lt;1.5),1.1,IF(AND(B120&lt;3.65,H120&gt;=14.344,G120&lt;0.905,F120&lt;1.5),1.5,IF(AND(B120&gt;=3.65,H120&gt;=14.344,G120&lt;0.905,F120&lt;1.5),1.65,IF(AND(B120&lt;2.6,F120&gt;=2.5,H120&lt;16.674,F120&gt;=1.5),4.5,IF(AND(D120&gt;=0.45,A120&gt;=4.35,H120&lt;14.344,G120&lt;0.905,F120&lt;1.5),1.65,IF(AND(D120&lt;1.15,A120&lt;5.9,F120&lt;2.5,H120&lt;16.674,F120&gt;=1.5),3.56,IF(AND(B120&lt;2.75,A120&gt;=5.9,F120&lt;2.5,H120&lt;16.674,F120&gt;=1.5),5,IF(AND(H120&lt;13.531,B120&gt;=2.75,A120&gt;=5.9,F120&lt;2.5,H120&lt;16.674,F120&gt;=1.5),4.333,IF(AND(B120&lt;3.2,G120&gt;=0.669,B120&gt;=2.6,F120&gt;=2.5,H120&lt;16.674,F120&gt;=1.5),5.08,IF(AND(B120&gt;=3.2,G120&gt;=0.669,B120&gt;=2.6,F120&gt;=2.5,H120&lt;16.674,F120&gt;=1.5),5.4,IF(AND(B120&lt;3.15,A120&lt;5.05,D120&lt;0.45,A120&gt;=4.35,H120&lt;14.344,G120&lt;0.905,F120&lt;1.5),1.45,IF(AND(A120&gt;=5.55,A120&gt;=5.05,D120&lt;0.45,A120&gt;=4.35,H120&lt;14.344,G120&lt;0.905,F120&lt;1.5),1.5,IF(AND(A120&lt;5.55,A120&lt;5.65,D120&gt;=1.15,A120&lt;5.9,F120&lt;2.5,H120&lt;16.674,F120&gt;=1.5),3.95,IF(AND(A120&gt;=5.55,A120&lt;5.65,D120&gt;=1.15,A120&lt;5.9,F120&lt;2.5,H120&lt;16.674,F120&gt;=1.5),3.82,IF(AND(G120&lt;0.39,A120&gt;=5.65,D120&gt;=1.15,A120&lt;5.9,F120&lt;2.5,H120&lt;16.674,F120&gt;=1.5),4.35,IF(AND(G120&gt;=0.39,A120&gt;=5.65,D120&gt;=1.15,A120&lt;5.9,F120&lt;2.5,H120&lt;16.674,F120&gt;=1.5),3.95,IF(AND(G120&lt;0.466,H120&gt;=13.531,B120&gt;=2.75,A120&gt;=5.9,F120&lt;2.5,H120&lt;16.674,F120&gt;=1.5),4.8,IF(AND(G120&gt;=0.466,H120&gt;=13.531,B120&gt;=2.75,A120&gt;=5.9,F120&lt;2.5,H120&lt;16.674,F120&gt;=1.5),4.7,IF(AND(H120&lt;10.144,D120&lt;2.05,G120&lt;0.669,B120&gt;=2.6,F120&gt;=2.5,H120&lt;16.674,F120&gt;=1.5),5.3,IF(AND(H120&gt;=10.144,D120&lt;2.05,G120&lt;0.669,B120&gt;=2.6,F120&gt;=2.5,H120&lt;16.674,F120&gt;=1.5),5.133,IF(AND(D120&gt;=2.45,D120&gt;=2.05,G120&lt;0.669,B120&gt;=2.6,F120&gt;=2.5,H120&lt;16.674,F120&gt;=1.5),5.9,IF(AND(B120&lt;3.25,B120&gt;=3.15,A120&lt;5.05,D120&lt;0.45,A120&gt;=4.35,H120&lt;14.344,G120&lt;0.905,F120&lt;1.5),1.2,IF(AND(B120&gt;=3.25,B120&gt;=3.15,A120&lt;5.05,D120&lt;0.45,A120&gt;=4.35,H120&lt;14.344,G120&lt;0.905,F120&lt;1.5),1.36,IF(AND(B120&gt;=3.8,A120&lt;5.55,A120&gt;=5.05,D120&lt;0.45,A120&gt;=4.35,H120&lt;14.344,G120&lt;0.905,F120&lt;1.5),1.3,IF(AND(G120&lt;0.05,B120&lt;3.8,A120&lt;5.55,A120&gt;=5.05,D120&lt;0.45,A120&gt;=4.35,H120&lt;14.344,G120&lt;0.905,F120&lt;1.5),1.4,IF(AND(G120&lt;0.107,G120&lt;0.395,D120&lt;2.45,D120&gt;=2.05,G120&lt;0.669,B120&gt;=2.6,F120&gt;=2.5,H120&lt;16.674,F120&gt;=1.5),5.667,IF(AND(G120&lt;0.537,G120&gt;=0.395,D120&lt;2.45,D120&gt;=2.05,G120&lt;0.669,B120&gt;=2.6,F120&gt;=2.5,H120&lt;16.674,F120&gt;=1.5),5.6,IF(AND(G120&gt;=0.537,G120&gt;=0.395,D120&lt;2.45,D120&gt;=2.05,G120&lt;0.669,B120&gt;=2.6,F120&gt;=2.5,H120&lt;16.674,F120&gt;=1.5),5.775,IF(AND(B120&lt;3.6,G120&gt;=0.05,B120&lt;3.8,A120&lt;5.55,A120&gt;=5.05,D120&lt;0.45,A120&gt;=4.35,H120&lt;14.344,G120&lt;0.905,F120&lt;1.5),1.475,IF(AND(B120&gt;=3.6,G120&gt;=0.05,B120&lt;3.8,A120&lt;5.55,A120&gt;=5.05,D120&lt;0.45,A120&gt;=4.35,H120&lt;14.344,G120&lt;0.905,F120&lt;1.5),1.5,IF(AND(G120&lt;0.312,G120&gt;=0.107,G120&lt;0.395,D120&lt;2.45,D120&gt;=2.05,G120&lt;0.669,B120&gt;=2.6,F120&gt;=2.5,H120&lt;16.674,F120&gt;=1.5),5.18,IF(AND(G120&gt;=0.312,G120&gt;=0.107,G120&lt;0.395,D120&lt;2.45,D120&gt;=2.05,G120&lt;0.669,B120&gt;=2.6,F120&gt;=2.5,H120&lt;16.674,F120&gt;=1.5),5.4,"shouldnthappen"))))))))))))))))))))))))))))))))))</f>
        <v>5.667</v>
      </c>
      <c r="AX120" s="1" t="n">
        <f aca="false">IF(AND(D120&gt;=1.3,B120&gt;=3.45),6.25,IF(AND(B120&lt;2.75,A120&lt;5.25,B120&lt;3.45),3.9,IF(AND(D120&lt;0.25,D120&lt;1.3,B120&gt;=3.45),1.16,IF(AND(A120&gt;=5.05,B120&gt;=2.75,A120&lt;5.25,B120&lt;3.45),1.7,IF(AND(D120&lt;0.7,F120&lt;2.5,A120&gt;=5.25,B120&lt;3.45),1.5,IF(AND(H120&gt;=16.284,F120&gt;=2.5,A120&gt;=5.25,B120&lt;3.45),6.6,IF(AND(G120&lt;0.123,D120&gt;=0.25,D120&lt;1.3,B120&gt;=3.45),1.3,IF(AND(A120&lt;4.5,A120&lt;5.05,B120&gt;=2.75,A120&lt;5.25,B120&lt;3.45),1.3,IF(AND(A120&lt;5.05,G120&gt;=0.123,D120&gt;=0.25,D120&lt;1.3,B120&gt;=3.45),1.6,IF(AND(B120&lt;3.15,A120&gt;=4.5,A120&lt;5.05,B120&gt;=2.75,A120&lt;5.25,B120&lt;3.45),1.54,IF(AND(B120&gt;=3.15,A120&gt;=4.5,A120&lt;5.05,B120&gt;=2.75,A120&lt;5.25,B120&lt;3.45),1.35,IF(AND(D120&gt;=1.4,A120&lt;5.9,D120&gt;=0.7,F120&lt;2.5,A120&gt;=5.25,B120&lt;3.45),4.5,IF(AND(D120&gt;=1.55,A120&gt;=5.9,D120&gt;=0.7,F120&lt;2.5,A120&gt;=5.25,B120&lt;3.45),4.95,IF(AND(G120&gt;=0.682,D120&gt;=2.05,H120&lt;16.284,F120&gt;=2.5,A120&gt;=5.25,B120&lt;3.45),5.26,IF(AND(A120&lt;5.4,A120&gt;=5.05,G120&gt;=0.123,D120&gt;=0.25,D120&lt;1.3,B120&gt;=3.45),1.64,IF(AND(A120&gt;=5.4,A120&gt;=5.05,G120&gt;=0.123,D120&gt;=0.25,D120&lt;1.3,B120&gt;=3.45),1.6,IF(AND(G120&lt;0.372,D120&lt;1.4,A120&lt;5.9,D120&gt;=0.7,F120&lt;2.5,A120&gt;=5.25,B120&lt;3.45),4.175,IF(AND(D120&lt;1.35,D120&lt;1.55,A120&gt;=5.9,D120&gt;=0.7,F120&lt;2.5,A120&gt;=5.25,B120&lt;3.45),4.2,IF(AND(B120&lt;2.35,G120&lt;0.596,D120&lt;2.05,H120&lt;16.284,F120&gt;=2.5,A120&gt;=5.25,B120&lt;3.45),5,IF(AND(G120&gt;=0.888,G120&gt;=0.596,D120&lt;2.05,H120&lt;16.284,F120&gt;=2.5,A120&gt;=5.25,B120&lt;3.45),4.8,IF(AND(A120&gt;=6.85,G120&lt;0.682,D120&gt;=2.05,H120&lt;16.284,F120&gt;=2.5,A120&gt;=5.25,B120&lt;3.45),5.4,IF(AND(A120&gt;=5.75,G120&gt;=0.372,D120&lt;1.4,A120&lt;5.9,D120&gt;=0.7,F120&lt;2.5,A120&gt;=5.25,B120&lt;3.45),3.933,IF(AND(A120&gt;=6.75,D120&gt;=1.35,D120&lt;1.55,A120&gt;=5.9,D120&gt;=0.7,F120&lt;2.5,A120&gt;=5.25,B120&lt;3.45),4.8,IF(AND(H120&lt;11.084,B120&gt;=2.35,G120&lt;0.596,D120&lt;2.05,H120&lt;16.284,F120&gt;=2.5,A120&gt;=5.25,B120&lt;3.45),5.3,IF(AND(H120&lt;8.435,G120&lt;0.888,G120&gt;=0.596,D120&lt;2.05,H120&lt;16.284,F120&gt;=2.5,A120&gt;=5.25,B120&lt;3.45),5.1,IF(AND(H120&gt;=8.435,G120&lt;0.888,G120&gt;=0.596,D120&lt;2.05,H120&lt;16.284,F120&gt;=2.5,A120&gt;=5.25,B120&lt;3.45),4.94,IF(AND(B120&lt;3.15,A120&lt;6.85,G120&lt;0.682,D120&gt;=2.05,H120&lt;16.284,F120&gt;=2.5,A120&gt;=5.25,B120&lt;3.45),5.6,IF(AND(B120&gt;=3.15,A120&lt;6.85,G120&lt;0.682,D120&gt;=2.05,H120&lt;16.284,F120&gt;=2.5,A120&gt;=5.25,B120&lt;3.45),5.74,IF(AND(G120&lt;0.572,A120&lt;5.75,G120&gt;=0.372,D120&lt;1.4,A120&lt;5.9,D120&gt;=0.7,F120&lt;2.5,A120&gt;=5.25,B120&lt;3.45),3.7,IF(AND(D120&lt;1.45,A120&lt;6.75,D120&gt;=1.35,D120&lt;1.55,A120&gt;=5.9,D120&gt;=0.7,F120&lt;2.5,A120&gt;=5.25,B120&lt;3.45),4.46,IF(AND(D120&gt;=1.45,A120&lt;6.75,D120&gt;=1.35,D120&lt;1.55,A120&gt;=5.9,D120&gt;=0.7,F120&lt;2.5,A120&gt;=5.25,B120&lt;3.45),4.567,IF(AND(H120&lt;12.532,H120&gt;=11.084,B120&gt;=2.35,G120&lt;0.596,D120&lt;2.05,H120&lt;16.284,F120&gt;=2.5,A120&gt;=5.25,B120&lt;3.45),5.8,IF(AND(H120&gt;=12.532,H120&gt;=11.084,B120&gt;=2.35,G120&lt;0.596,D120&lt;2.05,H120&lt;16.284,F120&gt;=2.5,A120&gt;=5.25,B120&lt;3.45),5.667,IF(AND(A120&gt;=5.65,G120&gt;=0.572,A120&lt;5.75,G120&gt;=0.372,D120&lt;1.4,A120&lt;5.9,D120&gt;=0.7,F120&lt;2.5,A120&gt;=5.25,B120&lt;3.45),4.2,IF(AND(G120&lt;0.862,A120&lt;5.65,G120&gt;=0.572,A120&lt;5.75,G120&gt;=0.372,D120&lt;1.4,A120&lt;5.9,D120&gt;=0.7,F120&lt;2.5,A120&gt;=5.25,B120&lt;3.45),3.9,IF(AND(G120&gt;=0.862,A120&lt;5.65,G120&gt;=0.572,A120&lt;5.75,G120&gt;=0.372,D120&lt;1.4,A120&lt;5.9,D120&gt;=0.7,F120&lt;2.5,A120&gt;=5.25,B120&lt;3.45),4,"shouldnthappen"))))))))))))))))))))))))))))))))))))</f>
        <v>6.25</v>
      </c>
      <c r="AY120" s="1" t="n">
        <f aca="false">IF(AND(H120&gt;=8.233,D120&gt;=0.8,A120&lt;5.55),3.525,IF(AND(B120&lt;2.9,H120&gt;=15.534,A120&gt;=5.55),4.8,IF(AND(H120&gt;=12.259,A120&lt;4.75,D120&lt;0.8,A120&lt;5.55),1.25,IF(AND(B120&gt;=3.85,A120&gt;=4.75,D120&lt;0.8,A120&lt;5.55),1.425,IF(AND(D120&lt;1.55,H120&lt;8.233,D120&gt;=0.8,A120&lt;5.55),3.975,IF(AND(D120&gt;=1.55,H120&lt;8.233,D120&gt;=0.8,A120&lt;5.55),4.5,IF(AND(D120&lt;0.65,D120&lt;1.7,H120&lt;15.534,A120&gt;=5.55),1.7,IF(AND(A120&gt;=7.05,D120&gt;=1.7,H120&lt;15.534,A120&gt;=5.55),6.3,IF(AND(B120&gt;=3.35,B120&gt;=2.9,H120&gt;=15.534,A120&gt;=5.55),5.4,IF(AND(B120&lt;3.1,H120&lt;12.259,A120&lt;4.75,D120&lt;0.8,A120&lt;5.55),1.367,IF(AND(B120&gt;=3.1,H120&lt;12.259,A120&lt;4.75,D120&lt;0.8,A120&lt;5.55),1.4,IF(AND(G120&gt;=0.905,B120&lt;3.85,A120&gt;=4.75,D120&lt;0.8,A120&lt;5.55),1.9,IF(AND(H120&lt;15.681,B120&lt;3.35,B120&gt;=2.9,H120&gt;=15.534,A120&gt;=5.55),5.8,IF(AND(H120&gt;=15.681,B120&lt;3.35,B120&gt;=2.9,H120&gt;=15.534,A120&gt;=5.55),5.7,IF(AND(H120&gt;=14.877,G120&lt;0.905,B120&lt;3.85,A120&gt;=4.75,D120&lt;0.8,A120&lt;5.55),1.3,IF(AND(D120&gt;=1.25,B120&lt;2.65,D120&gt;=0.65,D120&lt;1.7,H120&lt;15.534,A120&gt;=5.55),4.433,IF(AND(G120&gt;=0.622,B120&lt;3.15,A120&lt;7.05,D120&gt;=1.7,H120&lt;15.534,A120&gt;=5.55),5.08,IF(AND(H120&gt;=13.42,B120&gt;=3.15,A120&lt;7.05,D120&gt;=1.7,H120&lt;15.534,A120&gt;=5.55),5.1,IF(AND(G120&lt;0.265,H120&lt;14.877,G120&lt;0.905,B120&lt;3.85,A120&gt;=4.75,D120&lt;0.8,A120&lt;5.55),1.2,IF(AND(A120&lt;5.75,D120&lt;1.25,B120&lt;2.65,D120&gt;=0.65,D120&lt;1.7,H120&lt;15.534,A120&gt;=5.55),3.7,IF(AND(A120&gt;=5.75,D120&lt;1.25,B120&lt;2.65,D120&gt;=0.65,D120&lt;1.7,H120&lt;15.534,A120&gt;=5.55),4,IF(AND(G120&gt;=0.652,D120&lt;1.35,B120&gt;=2.65,D120&gt;=0.65,D120&lt;1.7,H120&lt;15.534,A120&gt;=5.55),3.6,IF(AND(H120&lt;7.47,D120&gt;=1.35,B120&gt;=2.65,D120&gt;=0.65,D120&lt;1.7,H120&lt;15.534,A120&gt;=5.55),5.1,IF(AND(H120&lt;10.914,G120&lt;0.622,B120&lt;3.15,A120&lt;7.05,D120&gt;=1.7,H120&lt;15.534,A120&gt;=5.55),5.36,IF(AND(H120&gt;=10.914,G120&lt;0.622,B120&lt;3.15,A120&lt;7.05,D120&gt;=1.7,H120&lt;15.534,A120&gt;=5.55),5.64,IF(AND(G120&gt;=0.657,H120&lt;13.42,B120&gt;=3.15,A120&lt;7.05,D120&gt;=1.7,H120&lt;15.534,A120&gt;=5.55),6,IF(AND(G120&gt;=0.782,G120&gt;=0.265,H120&lt;14.877,G120&lt;0.905,B120&lt;3.85,A120&gt;=4.75,D120&lt;0.8,A120&lt;5.55),1.48,IF(AND(H120&lt;11.286,G120&lt;0.652,D120&lt;1.35,B120&gt;=2.65,D120&gt;=0.65,D120&lt;1.7,H120&lt;15.534,A120&gt;=5.55),4.24,IF(AND(H120&gt;=11.286,G120&lt;0.652,D120&lt;1.35,B120&gt;=2.65,D120&gt;=0.65,D120&lt;1.7,H120&lt;15.534,A120&gt;=5.55),4.05,IF(AND(G120&lt;0.413,H120&gt;=7.47,D120&gt;=1.35,B120&gt;=2.65,D120&gt;=0.65,D120&lt;1.7,H120&lt;15.534,A120&gt;=5.55),5.1,IF(AND(H120&lt;11.325,G120&lt;0.657,H120&lt;13.42,B120&gt;=3.15,A120&lt;7.05,D120&gt;=1.7,H120&lt;15.534,A120&gt;=5.55),5.8,IF(AND(H120&gt;=11.325,G120&lt;0.657,H120&lt;13.42,B120&gt;=3.15,A120&lt;7.05,D120&gt;=1.7,H120&lt;15.534,A120&gt;=5.55),5.6,IF(AND(D120&gt;=0.35,G120&lt;0.782,G120&gt;=0.265,H120&lt;14.877,G120&lt;0.905,B120&lt;3.85,A120&gt;=4.75,D120&lt;0.8,A120&lt;5.55),1.633,IF(AND(B120&lt;2.85,G120&gt;=0.413,H120&gt;=7.47,D120&gt;=1.35,B120&gt;=2.65,D120&gt;=0.65,D120&lt;1.7,H120&lt;15.534,A120&gt;=5.55),4.6,IF(AND(D120&lt;0.15,D120&lt;0.35,G120&lt;0.782,G120&gt;=0.265,H120&lt;14.877,G120&lt;0.905,B120&lt;3.85,A120&gt;=4.75,D120&lt;0.8,A120&lt;5.55),1.5,IF(AND(D120&gt;=0.15,D120&lt;0.35,G120&lt;0.782,G120&gt;=0.265,H120&lt;14.877,G120&lt;0.905,B120&lt;3.85,A120&gt;=4.75,D120&lt;0.8,A120&lt;5.55),1.543,IF(AND(A120&gt;=6.8,B120&gt;=2.85,G120&gt;=0.413,H120&gt;=7.47,D120&gt;=1.35,B120&gt;=2.65,D120&gt;=0.65,D120&lt;1.7,H120&lt;15.534,A120&gt;=5.55),4.9,IF(AND(H120&lt;13.531,A120&lt;6.8,B120&gt;=2.85,G120&gt;=0.413,H120&gt;=7.47,D120&gt;=1.35,B120&gt;=2.65,D120&gt;=0.65,D120&lt;1.7,H120&lt;15.534,A120&gt;=5.55),4.5,IF(AND(H120&gt;=13.531,A120&lt;6.8,B120&gt;=2.85,G120&gt;=0.413,H120&gt;=7.47,D120&gt;=1.35,B120&gt;=2.65,D120&gt;=0.65,D120&lt;1.7,H120&lt;15.534,A120&gt;=5.55),4.7,"shouldnthappen")))))))))))))))))))))))))))))))))))))))</f>
        <v>6.3</v>
      </c>
      <c r="AZ120" s="1" t="n">
        <f aca="false">IF(AND(H120&gt;=15.371,B120&gt;=3.35),5.4,IF(AND(G120&gt;=0.851,H120&gt;=15.244,B120&lt;3.35),4.75,IF(AND(F120&gt;=2,H120&lt;15.371,B120&gt;=3.35),5.6,IF(AND(B120&lt;2.75,A120&lt;5.15,H120&lt;15.244,B120&lt;3.35),3.42,IF(AND(A120&gt;=7.25,G120&lt;0.851,H120&gt;=15.244,B120&lt;3.35),6.6,IF(AND(A120&lt;4.45,B120&gt;=2.75,A120&lt;5.15,H120&lt;15.244,B120&lt;3.35),1.1,IF(AND(G120&lt;0.527,A120&lt;7.25,G120&lt;0.851,H120&gt;=15.244,B120&lt;3.35),5.08,IF(AND(G120&gt;=0.527,A120&lt;7.25,G120&lt;0.851,H120&gt;=15.244,B120&lt;3.35),5.8,IF(AND(D120&gt;=0.35,B120&lt;3.7,F120&lt;2,H120&lt;15.371,B120&gt;=3.35),1.55,IF(AND(H120&lt;6.542,B120&gt;=3.7,F120&lt;2,H120&lt;15.371,B120&gt;=3.35),1.9,IF(AND(B120&lt;3.25,A120&gt;=4.45,B120&gt;=2.75,A120&lt;5.15,H120&lt;15.244,B120&lt;3.35),1.46,IF(AND(B120&gt;=3.25,A120&gt;=4.45,B120&gt;=2.75,A120&lt;5.15,H120&lt;15.244,B120&lt;3.35),1.7,IF(AND(H120&lt;13.654,B120&gt;=2.95,D120&lt;1.45,A120&gt;=5.15,H120&lt;15.244,B120&lt;3.35),4.3,IF(AND(H120&gt;=13.654,B120&gt;=2.95,D120&lt;1.45,A120&gt;=5.15,H120&lt;15.244,B120&lt;3.35),4.625,IF(AND(F120&gt;=2.5,D120&lt;1.75,D120&gt;=1.45,A120&gt;=5.15,H120&lt;15.244,B120&lt;3.35),5.3,IF(AND(G120&gt;=0.853,D120&gt;=1.75,D120&gt;=1.45,A120&gt;=5.15,H120&lt;15.244,B120&lt;3.35),5.15,IF(AND(D120&gt;=0.25,D120&lt;0.35,B120&lt;3.7,F120&lt;2,H120&lt;15.371,B120&gt;=3.35),1.3,IF(AND(B120&lt;3.85,H120&gt;=6.542,B120&gt;=3.7,F120&lt;2,H120&lt;15.371,B120&gt;=3.35),1.633,IF(AND(H120&lt;7.02,H120&lt;10.688,B120&lt;2.95,D120&lt;1.45,A120&gt;=5.15,H120&lt;15.244,B120&lt;3.35),3.98,IF(AND(G120&lt;0.338,H120&gt;=10.688,B120&lt;2.95,D120&lt;1.45,A120&gt;=5.15,H120&lt;15.244,B120&lt;3.35),4.22,IF(AND(G120&gt;=0.338,H120&gt;=10.688,B120&lt;2.95,D120&lt;1.45,A120&gt;=5.15,H120&lt;15.244,B120&lt;3.35),3.9,IF(AND(B120&lt;2.75,F120&lt;2.5,D120&lt;1.75,D120&gt;=1.45,A120&gt;=5.15,H120&lt;15.244,B120&lt;3.35),5.1,IF(AND(B120&gt;=2.75,F120&lt;2.5,D120&lt;1.75,D120&gt;=1.45,A120&gt;=5.15,H120&lt;15.244,B120&lt;3.35),4.74,IF(AND(A120&gt;=7,G120&lt;0.853,D120&gt;=1.75,D120&gt;=1.45,A120&gt;=5.15,H120&lt;15.244,B120&lt;3.35),6.5,IF(AND(G120&gt;=0.934,D120&lt;0.25,D120&lt;0.35,B120&lt;3.7,F120&lt;2,H120&lt;15.371,B120&gt;=3.35),1.7,IF(AND(D120&lt;0.25,B120&gt;=3.85,H120&gt;=6.542,B120&gt;=3.7,F120&lt;2,H120&lt;15.371,B120&gt;=3.35),1.5,IF(AND(D120&gt;=0.25,B120&gt;=3.85,H120&gt;=6.542,B120&gt;=3.7,F120&lt;2,H120&lt;15.371,B120&gt;=3.35),1.4,IF(AND(B120&lt;2.5,H120&gt;=7.02,H120&lt;10.688,B120&lt;2.95,D120&lt;1.45,A120&gt;=5.15,H120&lt;15.244,B120&lt;3.35),3.8,IF(AND(G120&gt;=0.74,A120&lt;7,G120&lt;0.853,D120&gt;=1.75,D120&gt;=1.45,A120&gt;=5.15,H120&lt;15.244,B120&lt;3.35),6,IF(AND(G120&gt;=0.61,G120&lt;0.934,D120&lt;0.25,D120&lt;0.35,B120&lt;3.7,F120&lt;2,H120&lt;15.371,B120&gt;=3.35),1.5,IF(AND(D120&lt;1.15,B120&gt;=2.5,H120&gt;=7.02,H120&lt;10.688,B120&lt;2.95,D120&lt;1.45,A120&gt;=5.15,H120&lt;15.244,B120&lt;3.35),3.5,IF(AND(D120&gt;=1.15,B120&gt;=2.5,H120&gt;=7.02,H120&lt;10.688,B120&lt;2.95,D120&lt;1.45,A120&gt;=5.15,H120&lt;15.244,B120&lt;3.35),3.6,IF(AND(G120&gt;=0.626,G120&lt;0.74,A120&lt;7,G120&lt;0.853,D120&gt;=1.75,D120&gt;=1.45,A120&gt;=5.15,H120&lt;15.244,B120&lt;3.35),4.9,IF(AND(H120&lt;13.641,G120&lt;0.61,G120&lt;0.934,D120&lt;0.25,D120&lt;0.35,B120&lt;3.7,F120&lt;2,H120&lt;15.371,B120&gt;=3.35),1.425,IF(AND(H120&gt;=13.641,G120&lt;0.61,G120&lt;0.934,D120&lt;0.25,D120&lt;0.35,B120&lt;3.7,F120&lt;2,H120&lt;15.371,B120&gt;=3.35),1.3,IF(AND(B120&lt;3.05,G120&lt;0.626,G120&lt;0.74,A120&lt;7,G120&lt;0.853,D120&gt;=1.75,D120&gt;=1.45,A120&gt;=5.15,H120&lt;15.244,B120&lt;3.35),5.475,IF(AND(B120&gt;=3.05,G120&lt;0.626,G120&lt;0.74,A120&lt;7,G120&lt;0.853,D120&gt;=1.75,D120&gt;=1.45,A120&gt;=5.15,H120&lt;15.244,B120&lt;3.35),5.633,"shouldnthappen")))))))))))))))))))))))))))))))))))))</f>
        <v>5.6</v>
      </c>
      <c r="BA120" s="1" t="n">
        <f aca="false">IF(AND(F120&gt;=2,B120&gt;=3.4),6.1,IF(AND(B120&lt;2.75,A120&lt;5.15,B120&lt;3.4),3.225,IF(AND(G120&gt;=0.821,F120&lt;2,B120&gt;=3.4),1.9,IF(AND(B120&gt;=3.2,B120&gt;=2.75,A120&lt;5.15,B120&lt;3.4),1.7,IF(AND(A120&lt;4.8,G120&lt;0.821,F120&lt;2,B120&gt;=3.4),1,IF(AND(G120&gt;=0.446,B120&lt;3.2,B120&gt;=2.75,A120&lt;5.15,B120&lt;3.4),1.1,IF(AND(G120&lt;0.356,D120&lt;1.45,A120&lt;6.25,A120&gt;=5.15,B120&lt;3.4),4.32,IF(AND(G120&lt;0.591,D120&gt;=1.45,A120&lt;6.25,A120&gt;=5.15,B120&lt;3.4),4.6,IF(AND(D120&lt;1.75,G120&lt;0.597,A120&gt;=6.25,A120&gt;=5.15,B120&lt;3.4),4.86,IF(AND(H120&gt;=16.472,G120&gt;=0.597,A120&gt;=6.25,A120&gt;=5.15,B120&lt;3.4),6.6,IF(AND(G120&lt;0.063,G120&lt;0.446,B120&lt;3.2,B120&gt;=2.75,A120&lt;5.15,B120&lt;3.4),1.4,IF(AND(A120&gt;=5.95,G120&gt;=0.356,D120&lt;1.45,A120&lt;6.25,A120&gt;=5.15,B120&lt;3.4),4.6,IF(AND(B120&gt;=2.9,G120&gt;=0.591,D120&gt;=1.45,A120&lt;6.25,A120&gt;=5.15,B120&lt;3.4),4.867,IF(AND(D120&gt;=2.4,H120&lt;16.472,G120&gt;=0.597,A120&gt;=6.25,A120&gt;=5.15,B120&lt;3.4),6,IF(AND(A120&lt;5.45,B120&gt;=3.85,A120&gt;=4.8,G120&lt;0.821,F120&lt;2,B120&gt;=3.4),1.3,IF(AND(A120&gt;=5.45,B120&gt;=3.85,A120&gt;=4.8,G120&lt;0.821,F120&lt;2,B120&gt;=3.4),1.45,IF(AND(H120&lt;14.273,G120&gt;=0.063,G120&lt;0.446,B120&lt;3.2,B120&gt;=2.75,A120&lt;5.15,B120&lt;3.4),1.5,IF(AND(H120&gt;=14.273,G120&gt;=0.063,G120&lt;0.446,B120&lt;3.2,B120&gt;=2.75,A120&lt;5.15,B120&lt;3.4),1.6,IF(AND(G120&gt;=0.572,A120&lt;5.95,G120&gt;=0.356,D120&lt;1.45,A120&lt;6.25,A120&gt;=5.15,B120&lt;3.4),3.9,IF(AND(G120&lt;0.827,B120&lt;2.9,G120&gt;=0.591,D120&gt;=1.45,A120&lt;6.25,A120&gt;=5.15,B120&lt;3.4),4.9,IF(AND(G120&gt;=0.827,B120&lt;2.9,G120&gt;=0.591,D120&gt;=1.45,A120&lt;6.25,A120&gt;=5.15,B120&lt;3.4),5.1,IF(AND(A120&gt;=7.2,B120&lt;3.05,D120&gt;=1.75,G120&lt;0.597,A120&gt;=6.25,A120&gt;=5.15,B120&lt;3.4),6.7,IF(AND(G120&lt;0.353,B120&gt;=3.05,D120&gt;=1.75,G120&lt;0.597,A120&gt;=6.25,A120&gt;=5.15,B120&lt;3.4),5.22,IF(AND(G120&gt;=0.353,B120&gt;=3.05,D120&gt;=1.75,G120&lt;0.597,A120&gt;=6.25,A120&gt;=5.15,B120&lt;3.4),5.65,IF(AND(A120&lt;6.55,D120&lt;2.4,H120&lt;16.472,G120&gt;=0.597,A120&gt;=6.25,A120&gt;=5.15,B120&lt;3.4),5.033,IF(AND(H120&lt;12.719,G120&lt;0.385,B120&lt;3.85,A120&gt;=4.8,G120&lt;0.821,F120&lt;2,B120&gt;=3.4),1.54,IF(AND(H120&gt;=12.719,G120&lt;0.385,B120&lt;3.85,A120&gt;=4.8,G120&lt;0.821,F120&lt;2,B120&gt;=3.4),1.3,IF(AND(B120&lt;3.6,G120&gt;=0.385,B120&lt;3.85,A120&gt;=4.8,G120&lt;0.821,F120&lt;2,B120&gt;=3.4),1.325,IF(AND(B120&gt;=3.6,G120&gt;=0.385,B120&lt;3.85,A120&gt;=4.8,G120&lt;0.821,F120&lt;2,B120&gt;=3.4),1.55,IF(AND(D120&lt;1.05,G120&lt;0.572,A120&lt;5.95,G120&gt;=0.356,D120&lt;1.45,A120&lt;6.25,A120&gt;=5.15,B120&lt;3.4),3.633,IF(AND(D120&gt;=2.15,A120&lt;7.2,B120&lt;3.05,D120&gt;=1.75,G120&lt;0.597,A120&gt;=6.25,A120&gt;=5.15,B120&lt;3.4),5.667,IF(AND(H120&lt;13.094,A120&gt;=6.55,D120&lt;2.4,H120&lt;16.472,G120&gt;=0.597,A120&gt;=6.25,A120&gt;=5.15,B120&lt;3.4),5.2,IF(AND(D120&lt;1.15,D120&gt;=1.05,G120&lt;0.572,A120&lt;5.95,G120&gt;=0.356,D120&lt;1.45,A120&lt;6.25,A120&gt;=5.15,B120&lt;3.4),3.8,IF(AND(D120&gt;=1.15,D120&gt;=1.05,G120&lt;0.572,A120&lt;5.95,G120&gt;=0.356,D120&lt;1.45,A120&lt;6.25,A120&gt;=5.15,B120&lt;3.4),3.9,IF(AND(G120&gt;=0.487,D120&lt;2.15,A120&lt;7.2,B120&lt;3.05,D120&gt;=1.75,G120&lt;0.597,A120&gt;=6.25,A120&gt;=5.15,B120&lt;3.4),5.8,IF(AND(A120&lt;6.8,H120&gt;=13.094,A120&gt;=6.55,D120&lt;2.4,H120&lt;16.472,G120&gt;=0.597,A120&gt;=6.25,A120&gt;=5.15,B120&lt;3.4),4.52,IF(AND(A120&gt;=6.8,H120&gt;=13.094,A120&gt;=6.55,D120&lt;2.4,H120&lt;16.472,G120&gt;=0.597,A120&gt;=6.25,A120&gt;=5.15,B120&lt;3.4),4.75,IF(AND(B120&lt;2.95,G120&lt;0.487,D120&lt;2.15,A120&lt;7.2,B120&lt;3.05,D120&gt;=1.75,G120&lt;0.597,A120&gt;=6.25,A120&gt;=5.15,B120&lt;3.4),5.6,IF(AND(B120&gt;=2.95,G120&lt;0.487,D120&lt;2.15,A120&lt;7.2,B120&lt;3.05,D120&gt;=1.75,G120&lt;0.597,A120&gt;=6.25,A120&gt;=5.15,B120&lt;3.4),5.5,"shouldnthappen")))))))))))))))))))))))))))))))))))))))</f>
        <v>6.1</v>
      </c>
      <c r="BB120" s="1" t="n">
        <f aca="false">IF(AND(A120&lt;4.35,B120&lt;3.25,F120&lt;1.5),1.1,IF(AND(H120&lt;14.005,A120&gt;=4.35,B120&lt;3.25,F120&lt;1.5),1.3,IF(AND(H120&gt;=14.005,A120&gt;=4.35,B120&lt;3.25,F120&lt;1.5),1.6,IF(AND(G120&gt;=0.905,A120&lt;5.15,B120&gt;=3.25,F120&lt;1.5),1.9,IF(AND(B120&lt;3.45,A120&gt;=5.15,B120&gt;=3.25,F120&lt;1.5),1.6,IF(AND(F120&gt;=2.5,D120&gt;=1.35,D120&lt;1.75,F120&gt;=1.5),4.867,IF(AND(A120&gt;=7.05,D120&gt;=2.05,D120&gt;=1.75,F120&gt;=1.5),6.35,IF(AND(D120&gt;=0.4,G120&lt;0.905,A120&lt;5.15,B120&gt;=3.25,F120&lt;1.5),1.65,IF(AND(B120&lt;3.6,B120&gt;=3.45,A120&gt;=5.15,B120&gt;=3.25,F120&lt;1.5),1.35,IF(AND(H120&lt;6.808,H120&lt;9.386,D120&lt;1.35,D120&lt;1.75,F120&gt;=1.5),4.05,IF(AND(H120&gt;=6.808,H120&lt;9.386,D120&lt;1.35,D120&lt;1.75,F120&gt;=1.5),3.46,IF(AND(B120&lt;2.45,F120&lt;2.5,D120&gt;=1.35,D120&lt;1.75,F120&gt;=1.5),4.5,IF(AND(H120&gt;=13.115,D120&lt;1.95,D120&lt;2.05,D120&gt;=1.75,F120&gt;=1.5),4.85,IF(AND(G120&lt;0.196,D120&gt;=1.95,D120&lt;2.05,D120&gt;=1.75,F120&gt;=1.5),6.7,IF(AND(G120&gt;=0.196,D120&gt;=1.95,D120&lt;2.05,D120&gt;=1.75,F120&gt;=1.5),5.12,IF(AND(H120&lt;10.925,D120&lt;0.4,G120&lt;0.905,A120&lt;5.15,B120&gt;=3.25,F120&lt;1.5),1.4,IF(AND(H120&gt;=10.925,D120&lt;0.4,G120&lt;0.905,A120&lt;5.15,B120&gt;=3.25,F120&lt;1.5),1.45,IF(AND(H120&lt;14.096,B120&gt;=3.6,B120&gt;=3.45,A120&gt;=5.15,B120&gt;=3.25,F120&lt;1.5),1.42,IF(AND(H120&gt;=14.096,B120&gt;=3.6,B120&gt;=3.45,A120&gt;=5.15,B120&gt;=3.25,F120&lt;1.5),1.7,IF(AND(B120&lt;2.45,D120&lt;1.15,H120&gt;=9.386,D120&lt;1.35,D120&lt;1.75,F120&gt;=1.5),3.6,IF(AND(B120&gt;=2.45,D120&lt;1.15,H120&gt;=9.386,D120&lt;1.35,D120&lt;1.75,F120&gt;=1.5),3.9,IF(AND(G120&lt;0.246,D120&gt;=1.15,H120&gt;=9.386,D120&lt;1.35,D120&lt;1.75,F120&gt;=1.5),4.4,IF(AND(B120&lt;2.75,B120&gt;=2.45,F120&lt;2.5,D120&gt;=1.35,D120&lt;1.75,F120&gt;=1.5),5.1,IF(AND(H120&lt;11.084,H120&lt;13.115,D120&lt;1.95,D120&lt;2.05,D120&gt;=1.75,F120&gt;=1.5),5.35,IF(AND(H120&gt;=11.084,H120&lt;13.115,D120&lt;1.95,D120&lt;2.05,D120&gt;=1.75,F120&gt;=1.5),5.7,IF(AND(H120&lt;15.52,D120&lt;2.25,A120&lt;7.05,D120&gt;=2.05,D120&gt;=1.75,F120&gt;=1.5),5.45,IF(AND(H120&gt;=15.52,D120&lt;2.25,A120&lt;7.05,D120&gt;=2.05,D120&gt;=1.75,F120&gt;=1.5),5.725,IF(AND(G120&gt;=0.775,D120&gt;=2.25,A120&lt;7.05,D120&gt;=2.05,D120&gt;=1.75,F120&gt;=1.5),5.2,IF(AND(D120&lt;1.25,G120&gt;=0.246,D120&gt;=1.15,H120&gt;=9.386,D120&lt;1.35,D120&lt;1.75,F120&gt;=1.5),4.05,IF(AND(A120&lt;5.85,B120&gt;=2.75,B120&gt;=2.45,F120&lt;2.5,D120&gt;=1.35,D120&lt;1.75,F120&gt;=1.5),4.5,IF(AND(B120&lt;3.3,G120&lt;0.775,D120&gt;=2.25,A120&lt;7.05,D120&gt;=2.05,D120&gt;=1.75,F120&gt;=1.5),5.64,IF(AND(B120&gt;=3.3,G120&lt;0.775,D120&gt;=2.25,A120&lt;7.05,D120&gt;=2.05,D120&gt;=1.75,F120&gt;=1.5),5.6,IF(AND(A120&lt;5.9,D120&gt;=1.25,G120&gt;=0.246,D120&gt;=1.15,H120&gt;=9.386,D120&lt;1.35,D120&lt;1.75,F120&gt;=1.5),4.2,IF(AND(A120&gt;=5.9,D120&gt;=1.25,G120&gt;=0.246,D120&gt;=1.15,H120&gt;=9.386,D120&lt;1.35,D120&lt;1.75,F120&gt;=1.5),4,IF(AND(G120&gt;=0.437,A120&gt;=5.85,B120&gt;=2.75,B120&gt;=2.45,F120&lt;2.5,D120&gt;=1.35,D120&lt;1.75,F120&gt;=1.5),4.75,IF(AND(H120&lt;9.446,G120&lt;0.437,A120&gt;=5.85,B120&gt;=2.75,B120&gt;=2.45,F120&lt;2.5,D120&gt;=1.35,D120&lt;1.75,F120&gt;=1.5),4.6,IF(AND(H120&gt;=9.446,G120&lt;0.437,A120&gt;=5.85,B120&gt;=2.75,B120&gt;=2.45,F120&lt;2.5,D120&gt;=1.35,D120&lt;1.75,F120&gt;=1.5),4.7,"shouldnthappen")))))))))))))))))))))))))))))))))))))</f>
        <v>6.35</v>
      </c>
      <c r="BC120" s="1" t="n">
        <f aca="false">IF(AND(G120&gt;=0.905,F120&lt;1.5),1.65,IF(AND(D120&gt;=0.45,G120&lt;0.905,F120&lt;1.5),1.65,IF(AND(A120&lt;5.15,D120&lt;1.55,F120&gt;=1.5),3.225,IF(AND(F120&gt;=2.5,A120&gt;=5.15,D120&lt;1.55,F120&gt;=1.5),5.05,IF(AND(H120&lt;5.767,A120&lt;7.05,D120&gt;=1.55,F120&gt;=1.5),4.5,IF(AND(D120&lt;1.7,A120&gt;=7.05,D120&gt;=1.55,F120&gt;=1.5),5.8,IF(AND(A120&gt;=5.3,G120&lt;0.207,D120&lt;0.45,G120&lt;0.905,F120&lt;1.5),1.3,IF(AND(D120&gt;=0.35,G120&gt;=0.207,D120&lt;0.45,G120&lt;0.905,F120&lt;1.5),1.5,IF(AND(G120&lt;0.155,D120&gt;=1.7,A120&gt;=7.05,D120&gt;=1.55,F120&gt;=1.5),6.7,IF(AND(G120&gt;=0.155,D120&gt;=1.7,A120&gt;=7.05,D120&gt;=1.55,F120&gt;=1.5),6.34,IF(AND(G120&lt;0.05,A120&lt;5.3,G120&lt;0.207,D120&lt;0.45,G120&lt;0.905,F120&lt;1.5),1.4,IF(AND(G120&gt;=0.05,A120&lt;5.3,G120&lt;0.207,D120&lt;0.45,G120&lt;0.905,F120&lt;1.5),1.5,IF(AND(A120&lt;4.5,D120&lt;0.35,G120&gt;=0.207,D120&lt;0.45,G120&lt;0.905,F120&lt;1.5),1.3,IF(AND(G120&lt;0.308,A120&lt;6.2,F120&lt;2.5,A120&gt;=5.15,D120&lt;1.55,F120&gt;=1.5),4.5,IF(AND(D120&lt;1.35,A120&gt;=6.2,F120&lt;2.5,A120&gt;=5.15,D120&lt;1.55,F120&gt;=1.5),4.367,IF(AND(D120&lt;1.85,A120&lt;6.15,H120&gt;=5.767,A120&lt;7.05,D120&gt;=1.55,F120&gt;=1.5),4.933,IF(AND(G120&gt;=0.558,A120&gt;=4.5,D120&lt;0.35,G120&gt;=0.207,D120&lt;0.45,G120&lt;0.905,F120&lt;1.5),1.5,IF(AND(H120&gt;=13.383,G120&gt;=0.308,A120&lt;6.2,F120&lt;2.5,A120&gt;=5.15,D120&lt;1.55,F120&gt;=1.5),4.7,IF(AND(H120&gt;=12.206,D120&gt;=1.35,A120&gt;=6.2,F120&lt;2.5,A120&gt;=5.15,D120&lt;1.55,F120&gt;=1.5),4.575,IF(AND(A120&lt;5.7,D120&gt;=1.85,A120&lt;6.15,H120&gt;=5.767,A120&lt;7.05,D120&gt;=1.55,F120&gt;=1.5),4.9,IF(AND(A120&gt;=5.7,D120&gt;=1.85,A120&lt;6.15,H120&gt;=5.767,A120&lt;7.05,D120&gt;=1.55,F120&gt;=1.5),5.1,IF(AND(G120&lt;0.079,G120&lt;0.364,A120&gt;=6.15,H120&gt;=5.767,A120&lt;7.05,D120&gt;=1.55,F120&gt;=1.5),5.6,IF(AND(G120&gt;=0.079,G120&lt;0.364,A120&gt;=6.15,H120&gt;=5.767,A120&lt;7.05,D120&gt;=1.55,F120&gt;=1.5),5.25,IF(AND(G120&gt;=0.447,G120&lt;0.558,A120&gt;=4.5,D120&lt;0.35,G120&gt;=0.207,D120&lt;0.45,G120&lt;0.905,F120&lt;1.5),1.3,IF(AND(B120&gt;=2.95,H120&lt;13.383,G120&gt;=0.308,A120&lt;6.2,F120&lt;2.5,A120&gt;=5.15,D120&lt;1.55,F120&gt;=1.5),4.6,IF(AND(B120&lt;2.65,H120&lt;12.206,D120&gt;=1.35,A120&gt;=6.2,F120&lt;2.5,A120&gt;=5.15,D120&lt;1.55,F120&gt;=1.5),4.9,IF(AND(D120&lt;2.45,A120&lt;6.6,G120&gt;=0.364,A120&gt;=6.15,H120&gt;=5.767,A120&lt;7.05,D120&gt;=1.55,F120&gt;=1.5),5.6,IF(AND(D120&gt;=2.45,A120&lt;6.6,G120&gt;=0.364,A120&gt;=6.15,H120&gt;=5.767,A120&lt;7.05,D120&gt;=1.55,F120&gt;=1.5),6,IF(AND(H120&lt;12.921,A120&gt;=6.6,G120&gt;=0.364,A120&gt;=6.15,H120&gt;=5.767,A120&lt;7.05,D120&gt;=1.55,F120&gt;=1.5),5.725,IF(AND(H120&gt;=12.921,A120&gt;=6.6,G120&gt;=0.364,A120&gt;=6.15,H120&gt;=5.767,A120&lt;7.05,D120&gt;=1.55,F120&gt;=1.5),5.367,IF(AND(B120&lt;3.15,G120&lt;0.447,G120&lt;0.558,A120&gt;=4.5,D120&lt;0.35,G120&gt;=0.207,D120&lt;0.45,G120&lt;0.905,F120&lt;1.5),1.5,IF(AND(B120&gt;=3.15,G120&lt;0.447,G120&lt;0.558,A120&gt;=4.5,D120&lt;0.35,G120&gt;=0.207,D120&lt;0.45,G120&lt;0.905,F120&lt;1.5),1.36,IF(AND(B120&gt;=2.85,B120&lt;2.95,H120&lt;13.383,G120&gt;=0.308,A120&lt;6.2,F120&lt;2.5,A120&gt;=5.15,D120&lt;1.55,F120&gt;=1.5),3.6,IF(AND(H120&lt;9.446,B120&gt;=2.65,H120&lt;12.206,D120&gt;=1.35,A120&gt;=6.2,F120&lt;2.5,A120&gt;=5.15,D120&lt;1.55,F120&gt;=1.5),4.6,IF(AND(H120&gt;=9.446,B120&gt;=2.65,H120&lt;12.206,D120&gt;=1.35,A120&gt;=6.2,F120&lt;2.5,A120&gt;=5.15,D120&lt;1.55,F120&gt;=1.5),4.7,IF(AND(D120&lt;1.2,B120&lt;2.85,B120&lt;2.95,H120&lt;13.383,G120&gt;=0.308,A120&lt;6.2,F120&lt;2.5,A120&gt;=5.15,D120&lt;1.55,F120&gt;=1.5),3.75,IF(AND(G120&lt;0.356,D120&gt;=1.2,B120&lt;2.85,B120&lt;2.95,H120&lt;13.383,G120&gt;=0.308,A120&lt;6.2,F120&lt;2.5,A120&gt;=5.15,D120&lt;1.55,F120&gt;=1.5),4.2,IF(AND(G120&gt;=0.356,D120&gt;=1.2,B120&lt;2.85,B120&lt;2.95,H120&lt;13.383,G120&gt;=0.308,A120&lt;6.2,F120&lt;2.5,A120&gt;=5.15,D120&lt;1.55,F120&gt;=1.5),3.96,"shouldnthappen"))))))))))))))))))))))))))))))))))))))</f>
        <v>6.7</v>
      </c>
      <c r="BD120" s="1" t="n">
        <f aca="false">IF(AND(B120&lt;2.7,A120&lt;5.3,B120&lt;3.15),3.42,IF(AND(F120&lt;2.5,A120&gt;=5.85,B120&gt;=3.15),4.7,IF(AND(A120&lt;4.35,B120&gt;=2.7,A120&lt;5.3,B120&lt;3.15),1.1,IF(AND(A120&gt;=4.35,B120&gt;=2.7,A120&lt;5.3,B120&lt;3.15),1.42,IF(AND(A120&gt;=7.05,F120&gt;=2.5,A120&gt;=5.3,B120&lt;3.15),6.067,IF(AND(D120&gt;=0.45,A120&lt;5.05,A120&lt;5.85,B120&gt;=3.15),1.6,IF(AND(B120&lt;3.35,A120&gt;=5.05,A120&lt;5.85,B120&gt;=3.15),1.7,IF(AND(A120&gt;=6.85,F120&gt;=2.5,A120&gt;=5.85,B120&gt;=3.15),6.22,IF(AND(D120&lt;1.25,D120&lt;1.35,F120&lt;2.5,A120&gt;=5.3,B120&lt;3.15),4.033,IF(AND(D120&gt;=1.25,D120&lt;1.35,F120&lt;2.5,A120&gt;=5.3,B120&lt;3.15),4.233,IF(AND(A120&lt;6.05,D120&gt;=1.35,F120&lt;2.5,A120&gt;=5.3,B120&lt;3.15),5.1,IF(AND(H120&gt;=13.29,A120&lt;7.05,F120&gt;=2.5,A120&gt;=5.3,B120&lt;3.15),4.96,IF(AND(G120&gt;=0.858,D120&lt;0.45,A120&lt;5.05,A120&lt;5.85,B120&gt;=3.15),1.3,IF(AND(D120&gt;=0.35,B120&gt;=3.35,A120&gt;=5.05,A120&lt;5.85,B120&gt;=3.15),1.4,IF(AND(B120&lt;3.25,A120&lt;6.85,F120&gt;=2.5,A120&gt;=5.85,B120&gt;=3.15),5.233,IF(AND(A120&gt;=6.8,A120&gt;=6.05,D120&gt;=1.35,F120&lt;2.5,A120&gt;=5.3,B120&lt;3.15),4.9,IF(AND(G120&gt;=0.622,H120&lt;13.29,A120&lt;7.05,F120&gt;=2.5,A120&gt;=5.3,B120&lt;3.15),5.067,IF(AND(H120&lt;8.834,G120&lt;0.858,D120&lt;0.45,A120&lt;5.05,A120&lt;5.85,B120&gt;=3.15),1.4,IF(AND(G120&lt;0.774,B120&gt;=3.25,A120&lt;6.85,F120&gt;=2.5,A120&gt;=5.85,B120&gt;=3.15),5.8,IF(AND(G120&gt;=0.774,B120&gt;=3.25,A120&lt;6.85,F120&gt;=2.5,A120&gt;=5.85,B120&gt;=3.15),5.4,IF(AND(H120&gt;=12.206,A120&lt;6.8,A120&gt;=6.05,D120&gt;=1.35,F120&lt;2.5,A120&gt;=5.3,B120&lt;3.15),4.5,IF(AND(G120&gt;=0.439,G120&lt;0.622,H120&lt;13.29,A120&lt;7.05,F120&gt;=2.5,A120&gt;=5.3,B120&lt;3.15),5.667,IF(AND(G120&lt;0.227,H120&gt;=8.834,G120&lt;0.858,D120&lt;0.45,A120&lt;5.05,A120&lt;5.85,B120&gt;=3.15),1.4,IF(AND(G120&gt;=0.227,H120&gt;=8.834,G120&lt;0.858,D120&lt;0.45,A120&lt;5.05,A120&lt;5.85,B120&gt;=3.15),1.3,IF(AND(G120&gt;=0.934,B120&lt;3.75,D120&lt;0.35,B120&gt;=3.35,A120&gt;=5.05,A120&lt;5.85,B120&gt;=3.15),1.7,IF(AND(G120&lt;0.823,B120&gt;=3.75,D120&lt;0.35,B120&gt;=3.35,A120&gt;=5.05,A120&lt;5.85,B120&gt;=3.15),1.55,IF(AND(G120&gt;=0.823,B120&gt;=3.75,D120&lt;0.35,B120&gt;=3.35,A120&gt;=5.05,A120&lt;5.85,B120&gt;=3.15),1.5,IF(AND(A120&lt;6.2,H120&lt;12.206,A120&lt;6.8,A120&gt;=6.05,D120&gt;=1.35,F120&lt;2.5,A120&gt;=5.3,B120&lt;3.15),4.6,IF(AND(A120&gt;=6.2,H120&lt;12.206,A120&lt;6.8,A120&gt;=6.05,D120&gt;=1.35,F120&lt;2.5,A120&gt;=5.3,B120&lt;3.15),4.74,IF(AND(H120&gt;=10.667,G120&lt;0.439,G120&lt;0.622,H120&lt;13.29,A120&lt;7.05,F120&gt;=2.5,A120&gt;=5.3,B120&lt;3.15),5.6,IF(AND(H120&lt;13.67,G120&lt;0.934,B120&lt;3.75,D120&lt;0.35,B120&gt;=3.35,A120&gt;=5.05,A120&lt;5.85,B120&gt;=3.15),1.48,IF(AND(H120&gt;=13.67,G120&lt;0.934,B120&lt;3.75,D120&lt;0.35,B120&gt;=3.35,A120&gt;=5.05,A120&lt;5.85,B120&gt;=3.15),1.3,IF(AND(G120&lt;0.301,H120&lt;10.667,G120&lt;0.439,G120&lt;0.622,H120&lt;13.29,A120&lt;7.05,F120&gt;=2.5,A120&gt;=5.3,B120&lt;3.15),5.2,IF(AND(G120&gt;=0.301,H120&lt;10.667,G120&lt;0.439,G120&lt;0.622,H120&lt;13.29,A120&lt;7.05,F120&gt;=2.5,A120&gt;=5.3,B120&lt;3.15),5.067,"shouldnthappen"))))))))))))))))))))))))))))))))))</f>
        <v>6.22</v>
      </c>
      <c r="BE120" s="1" t="n">
        <f aca="false">IF(AND(B120&gt;=3.85,A120&gt;=5.05,F120&lt;1.5),1.4,IF(AND(A120&lt;5.25,A120&lt;5.75,F120&gt;=1.5),3.15,IF(AND(A120&lt;4.95,B120&lt;3.15,A120&lt;5.05,F120&lt;1.5),1.46,IF(AND(A120&gt;=4.95,B120&lt;3.15,A120&lt;5.05,F120&lt;1.5),1.6,IF(AND(H120&lt;8.834,B120&gt;=3.15,A120&lt;5.05,F120&lt;1.5),1.4,IF(AND(D120&lt;0.25,B120&lt;3.85,A120&gt;=5.05,F120&lt;1.5),1.48,IF(AND(D120&gt;=0.25,B120&lt;3.85,A120&gt;=5.05,F120&lt;1.5),1.7,IF(AND(F120&gt;=2.5,A120&gt;=5.25,A120&lt;5.75,F120&gt;=1.5),4.9,IF(AND(H120&lt;12.45,H120&gt;=8.834,B120&gt;=3.15,A120&lt;5.05,F120&lt;1.5),1.25,IF(AND(H120&gt;=12.45,H120&gt;=8.834,B120&gt;=3.15,A120&lt;5.05,F120&lt;1.5),1.32,IF(AND(G120&lt;0.283,F120&lt;2.5,A120&gt;=5.25,A120&lt;5.75,F120&gt;=1.5),4.3,IF(AND(H120&lt;6.712,H120&lt;11.275,D120&lt;1.55,A120&gt;=5.75,F120&gt;=1.5),5,IF(AND(H120&lt;13.101,H120&gt;=11.275,D120&lt;1.55,A120&gt;=5.75,F120&gt;=1.5),3.933,IF(AND(H120&gt;=13.101,H120&gt;=11.275,D120&lt;1.55,A120&gt;=5.75,F120&gt;=1.5),4.5,IF(AND(A120&gt;=7.3,D120&lt;2.45,D120&gt;=1.55,A120&gt;=5.75,F120&gt;=1.5),6.7,IF(AND(B120&lt;3.45,D120&gt;=2.45,D120&gt;=1.55,A120&gt;=5.75,F120&gt;=1.5),5.925,IF(AND(B120&gt;=3.45,D120&gt;=2.45,D120&gt;=1.55,A120&gt;=5.75,F120&gt;=1.5),6.1,IF(AND(B120&gt;=2.8,G120&gt;=0.283,F120&lt;2.5,A120&gt;=5.25,A120&lt;5.75,F120&gt;=1.5),4.2,IF(AND(D120&lt;1.35,H120&gt;=6.712,H120&lt;11.275,D120&lt;1.55,A120&gt;=5.75,F120&gt;=1.5),4.35,IF(AND(D120&lt;1.05,B120&lt;2.8,G120&gt;=0.283,F120&lt;2.5,A120&gt;=5.25,A120&lt;5.75,F120&gt;=1.5),3.567,IF(AND(D120&gt;=1.05,B120&lt;2.8,G120&gt;=0.283,F120&lt;2.5,A120&gt;=5.25,A120&lt;5.75,F120&gt;=1.5),3.925,IF(AND(B120&lt;2.65,D120&gt;=1.35,H120&gt;=6.712,H120&lt;11.275,D120&lt;1.55,A120&gt;=5.75,F120&gt;=1.5),4.9,IF(AND(B120&gt;=2.65,D120&gt;=1.35,H120&gt;=6.712,H120&lt;11.275,D120&lt;1.55,A120&gt;=5.75,F120&gt;=1.5),4.625,IF(AND(H120&gt;=14.683,G120&gt;=0.628,A120&lt;7.3,D120&lt;2.45,D120&gt;=1.55,A120&gt;=5.75,F120&gt;=1.5),5.4,IF(AND(D120&lt;1.95,H120&lt;8.884,G120&lt;0.628,A120&lt;7.3,D120&lt;2.45,D120&gt;=1.55,A120&gt;=5.75,F120&gt;=1.5),5.1,IF(AND(D120&gt;=1.95,H120&lt;8.884,G120&lt;0.628,A120&lt;7.3,D120&lt;2.45,D120&gt;=1.55,A120&gt;=5.75,F120&gt;=1.5),5.22,IF(AND(A120&lt;6.05,H120&gt;=8.884,G120&lt;0.628,A120&lt;7.3,D120&lt;2.45,D120&gt;=1.55,A120&gt;=5.75,F120&gt;=1.5),5.1,IF(AND(G120&lt;0.817,H120&lt;14.683,G120&gt;=0.628,A120&lt;7.3,D120&lt;2.45,D120&gt;=1.55,A120&gt;=5.75,F120&gt;=1.5),4.967,IF(AND(G120&gt;=0.817,H120&lt;14.683,G120&gt;=0.628,A120&lt;7.3,D120&lt;2.45,D120&gt;=1.55,A120&gt;=5.75,F120&gt;=1.5),5.1,IF(AND(H120&lt;9.637,A120&gt;=6.05,H120&gt;=8.884,G120&lt;0.628,A120&lt;7.3,D120&lt;2.45,D120&gt;=1.55,A120&gt;=5.75,F120&gt;=1.5),5.9,IF(AND(D120&lt;1.85,H120&gt;=9.637,A120&gt;=6.05,H120&gt;=8.884,G120&lt;0.628,A120&lt;7.3,D120&lt;2.45,D120&gt;=1.55,A120&gt;=5.75,F120&gt;=1.5),5.733,IF(AND(G120&gt;=0.388,D120&gt;=1.85,H120&gt;=9.637,A120&gt;=6.05,H120&gt;=8.884,G120&lt;0.628,A120&lt;7.3,D120&lt;2.45,D120&gt;=1.55,A120&gt;=5.75,F120&gt;=1.5),5.64,IF(AND(B120&lt;2.95,G120&lt;0.388,D120&gt;=1.85,H120&gt;=9.637,A120&gt;=6.05,H120&gt;=8.884,G120&lt;0.628,A120&lt;7.3,D120&lt;2.45,D120&gt;=1.55,A120&gt;=5.75,F120&gt;=1.5),5.5,IF(AND(B120&gt;=2.95,G120&lt;0.388,D120&gt;=1.85,H120&gt;=9.637,A120&gt;=6.05,H120&gt;=8.884,G120&lt;0.628,A120&lt;7.3,D120&lt;2.45,D120&gt;=1.55,A120&gt;=5.75,F120&gt;=1.5),5.333,"shouldnthappen"))))))))))))))))))))))))))))))))))</f>
        <v>6.7</v>
      </c>
      <c r="BF120" s="1" t="n">
        <f aca="false">IF(AND(D120&gt;=0.35,F120&lt;1.5),1.65,IF(AND(H120&gt;=16.227,D120&gt;=1.55,F120&gt;=1.5),6.533,IF(AND(A120&gt;=5.45,G120&lt;0.174,D120&lt;0.35,F120&lt;1.5),1.7,IF(AND(D120&lt;0.15,G120&gt;=0.174,D120&lt;0.35,F120&lt;1.5),1.38,IF(AND(D120&gt;=1.15,D120&lt;1.25,D120&lt;1.55,F120&gt;=1.5),3.967,IF(AND(H120&lt;8.376,A120&lt;5.45,G120&lt;0.174,D120&lt;0.35,F120&lt;1.5),1.4,IF(AND(H120&gt;=8.376,A120&lt;5.45,G120&lt;0.174,D120&lt;0.35,F120&lt;1.5),1.5,IF(AND(B120&lt;3.1,D120&gt;=0.15,G120&gt;=0.174,D120&lt;0.35,F120&lt;1.5),1.475,IF(AND(H120&lt;10.258,D120&lt;1.15,D120&lt;1.25,D120&lt;1.55,F120&gt;=1.5),3.24,IF(AND(H120&gt;=10.258,D120&lt;1.15,D120&lt;1.25,D120&lt;1.55,F120&gt;=1.5),3.875,IF(AND(F120&gt;=2.5,H120&lt;10.927,D120&gt;=1.25,D120&lt;1.55,F120&gt;=1.5),5.05,IF(AND(D120&lt;1.35,H120&gt;=10.927,D120&gt;=1.25,D120&lt;1.55,F120&gt;=1.5),4.25,IF(AND(A120&gt;=6.95,D120&lt;1.75,H120&lt;16.227,D120&gt;=1.55,F120&gt;=1.5),5.8,IF(AND(B120&lt;3.3,B120&gt;=3.1,D120&gt;=0.15,G120&gt;=0.174,D120&lt;0.35,F120&lt;1.5),1.3,IF(AND(H120&lt;12.278,D120&gt;=1.35,H120&gt;=10.927,D120&gt;=1.25,D120&lt;1.55,F120&gt;=1.5),4.9,IF(AND(G120&lt;0.226,A120&lt;6.95,D120&lt;1.75,H120&lt;16.227,D120&gt;=1.55,F120&gt;=1.5),5,IF(AND(G120&gt;=0.226,A120&lt;6.95,D120&lt;1.75,H120&lt;16.227,D120&gt;=1.55,F120&gt;=1.5),4.62,IF(AND(H120&lt;9.35,B120&lt;2.95,D120&gt;=1.75,H120&lt;16.227,D120&gt;=1.55,F120&gt;=1.5),6.3,IF(AND(H120&gt;=9.35,B120&lt;2.95,D120&gt;=1.75,H120&lt;16.227,D120&gt;=1.55,F120&gt;=1.5),5.58,IF(AND(A120&lt;5.05,B120&gt;=3.3,B120&gt;=3.1,D120&gt;=0.15,G120&gt;=0.174,D120&lt;0.35,F120&lt;1.5),1.35,IF(AND(A120&gt;=5.05,B120&gt;=3.3,B120&gt;=3.1,D120&gt;=0.15,G120&gt;=0.174,D120&lt;0.35,F120&lt;1.5),1.46,IF(AND(B120&lt;2.8,A120&lt;5.65,F120&lt;2.5,H120&lt;10.927,D120&gt;=1.25,D120&lt;1.55,F120&gt;=1.5),4.075,IF(AND(B120&gt;=2.8,A120&lt;5.65,F120&lt;2.5,H120&lt;10.927,D120&gt;=1.25,D120&lt;1.55,F120&gt;=1.5),3.933,IF(AND(A120&lt;6.25,A120&gt;=5.65,F120&lt;2.5,H120&lt;10.927,D120&gt;=1.25,D120&lt;1.55,F120&gt;=1.5),4.533,IF(AND(A120&gt;=6.25,A120&gt;=5.65,F120&lt;2.5,H120&lt;10.927,D120&gt;=1.25,D120&lt;1.55,F120&gt;=1.5),4.3,IF(AND(A120&lt;6.5,H120&gt;=12.278,D120&gt;=1.35,H120&gt;=10.927,D120&gt;=1.25,D120&lt;1.55,F120&gt;=1.5),4.55,IF(AND(A120&gt;=6.5,H120&gt;=12.278,D120&gt;=1.35,H120&gt;=10.927,D120&gt;=1.25,D120&lt;1.55,F120&gt;=1.5),4.775,IF(AND(H120&lt;9.884,D120&lt;2.1,B120&gt;=2.95,D120&gt;=1.75,H120&lt;16.227,D120&gt;=1.55,F120&gt;=1.5),5.5,IF(AND(H120&gt;=9.884,D120&lt;2.1,B120&gt;=2.95,D120&gt;=1.75,H120&lt;16.227,D120&gt;=1.55,F120&gt;=1.5),5.1,IF(AND(H120&lt;10.393,D120&gt;=2.1,B120&gt;=2.95,D120&gt;=1.75,H120&lt;16.227,D120&gt;=1.55,F120&gt;=1.5),5.74,IF(AND(D120&lt;2.25,H120&gt;=10.393,D120&gt;=2.1,B120&gt;=2.95,D120&gt;=1.75,H120&lt;16.227,D120&gt;=1.55,F120&gt;=1.5),5.8,IF(AND(D120&gt;=2.25,H120&gt;=10.393,D120&gt;=2.1,B120&gt;=2.95,D120&gt;=1.75,H120&lt;16.227,D120&gt;=1.55,F120&gt;=1.5),5.4,"shouldnthappen"))))))))))))))))))))))))))))))))</f>
        <v>5.8</v>
      </c>
      <c r="BG120" s="1" t="n">
        <f aca="false">IF(AND(G120&lt;0.096,A120&lt;5.45),2.95,IF(AND(F120&gt;=1.5,G120&gt;=0.096,A120&lt;5.45),3,IF(AND(D120&lt;0.6,A120&lt;5.9,A120&gt;=5.45),1.4,IF(AND(F120&gt;=2.5,D120&gt;=0.6,A120&lt;5.9,A120&gt;=5.45),5.1,IF(AND(A120&lt;7.45,A120&gt;=7.05,A120&gt;=5.9,A120&gt;=5.45),6.167,IF(AND(B120&gt;=3.55,G120&lt;0.587,F120&lt;1.5,G120&gt;=0.096,A120&lt;5.45),1,IF(AND(A120&lt;5.05,G120&gt;=0.587,F120&lt;1.5,G120&gt;=0.096,A120&lt;5.45),1.35,IF(AND(B120&lt;2.75,D120&lt;1.7,A120&lt;7.05,A120&gt;=5.9,A120&gt;=5.45),4.9,IF(AND(A120&lt;6.2,D120&gt;=1.7,A120&lt;7.05,A120&gt;=5.9,A120&gt;=5.45),4.833,IF(AND(H120&lt;17.32,A120&gt;=7.45,A120&gt;=7.05,A120&gt;=5.9,A120&gt;=5.45),6.68,IF(AND(H120&gt;=17.32,A120&gt;=7.45,A120&gt;=7.05,A120&gt;=5.9,A120&gt;=5.45),6.4,IF(AND(G120&lt;0.161,B120&lt;3.55,G120&lt;0.587,F120&lt;1.5,G120&gt;=0.096,A120&lt;5.45),1.5,IF(AND(H120&lt;11.016,A120&gt;=5.05,G120&gt;=0.587,F120&lt;1.5,G120&gt;=0.096,A120&lt;5.45),1.633,IF(AND(H120&lt;11.001,G120&lt;0.372,F120&lt;2.5,D120&gt;=0.6,A120&lt;5.9,A120&gt;=5.45),4.133,IF(AND(H120&gt;=11.001,G120&lt;0.372,F120&lt;2.5,D120&gt;=0.6,A120&lt;5.9,A120&gt;=5.45),4.3,IF(AND(H120&lt;6.808,G120&gt;=0.372,F120&lt;2.5,D120&gt;=0.6,A120&lt;5.9,A120&gt;=5.45),4,IF(AND(A120&gt;=6.75,B120&gt;=2.75,D120&lt;1.7,A120&lt;7.05,A120&gt;=5.9,A120&gt;=5.45),4.84,IF(AND(H120&lt;12.467,G120&gt;=0.161,B120&lt;3.55,G120&lt;0.587,F120&lt;1.5,G120&gt;=0.096,A120&lt;5.45),1.3,IF(AND(D120&lt;0.25,H120&gt;=11.016,A120&gt;=5.05,G120&gt;=0.587,F120&lt;1.5,G120&gt;=0.096,A120&lt;5.45),1.52,IF(AND(D120&gt;=0.25,H120&gt;=11.016,A120&gt;=5.05,G120&gt;=0.587,F120&lt;1.5,G120&gt;=0.096,A120&lt;5.45),1.5,IF(AND(H120&lt;11.218,H120&gt;=6.808,G120&gt;=0.372,F120&lt;2.5,D120&gt;=0.6,A120&lt;5.9,A120&gt;=5.45),3.7,IF(AND(H120&gt;=11.218,H120&gt;=6.808,G120&gt;=0.372,F120&lt;2.5,D120&gt;=0.6,A120&lt;5.9,A120&gt;=5.45),3.9,IF(AND(B120&lt;2.95,A120&lt;6.75,B120&gt;=2.75,D120&lt;1.7,A120&lt;7.05,A120&gt;=5.9,A120&gt;=5.45),4.2,IF(AND(B120&gt;=2.95,A120&lt;6.75,B120&gt;=2.75,D120&lt;1.7,A120&lt;7.05,A120&gt;=5.9,A120&gt;=5.45),4.6,IF(AND(D120&gt;=2.45,A120&lt;6.85,A120&gt;=6.2,D120&gt;=1.7,A120&lt;7.05,A120&gt;=5.9,A120&gt;=5.45),5.9,IF(AND(G120&lt;0.312,A120&gt;=6.85,A120&gt;=6.2,D120&gt;=1.7,A120&lt;7.05,A120&gt;=5.9,A120&gt;=5.45),5.1,IF(AND(G120&gt;=0.312,A120&gt;=6.85,A120&gt;=6.2,D120&gt;=1.7,A120&lt;7.05,A120&gt;=5.9,A120&gt;=5.45),5.4,IF(AND(G120&lt;0.251,H120&gt;=12.467,G120&gt;=0.161,B120&lt;3.55,G120&lt;0.587,F120&lt;1.5,G120&gt;=0.096,A120&lt;5.45),1.35,IF(AND(G120&gt;=0.251,H120&gt;=12.467,G120&gt;=0.161,B120&lt;3.55,G120&lt;0.587,F120&lt;1.5,G120&gt;=0.096,A120&lt;5.45),1.467,IF(AND(G120&gt;=0.628,D120&lt;2.45,A120&lt;6.85,A120&gt;=6.2,D120&gt;=1.7,A120&lt;7.05,A120&gt;=5.9,A120&gt;=5.45),5.1,IF(AND(A120&gt;=6.75,G120&lt;0.628,D120&lt;2.45,A120&lt;6.85,A120&gt;=6.2,D120&gt;=1.7,A120&lt;7.05,A120&gt;=5.9,A120&gt;=5.45),5.9,IF(AND(H120&lt;11.824,A120&lt;6.75,G120&lt;0.628,D120&lt;2.45,A120&lt;6.85,A120&gt;=6.2,D120&gt;=1.7,A120&lt;7.05,A120&gt;=5.9,A120&gt;=5.45),5.44,IF(AND(H120&lt;14.378,H120&gt;=11.824,A120&lt;6.75,G120&lt;0.628,D120&lt;2.45,A120&lt;6.85,A120&gt;=6.2,D120&gt;=1.7,A120&lt;7.05,A120&gt;=5.9,A120&gt;=5.45),5.6,IF(AND(H120&gt;=14.378,H120&gt;=11.824,A120&lt;6.75,G120&lt;0.628,D120&lt;2.45,A120&lt;6.85,A120&gt;=6.2,D120&gt;=1.7,A120&lt;7.05,A120&gt;=5.9,A120&gt;=5.45),5.8,"shouldnthappen"))))))))))))))))))))))))))))))))))</f>
        <v>6.68</v>
      </c>
      <c r="BH120" s="1" t="n">
        <f aca="false">IF(AND(G120&gt;=0.905,F120&lt;1.5),1.8,IF(AND(H120&lt;5.523,G120&lt;0.905,F120&lt;1.5),1,IF(AND(D120&gt;=0.4,H120&gt;=5.523,G120&lt;0.905,F120&lt;1.5),1.7,IF(AND(G120&gt;=0.878,D120&lt;1.35,F120&lt;2.5,F120&gt;=1.5),4.4,IF(AND(A120&lt;5.4,D120&gt;=1.35,F120&lt;2.5,F120&gt;=1.5),3.9,IF(AND(G120&lt;0.177,B120&lt;3.15,F120&gt;=2.5,F120&gt;=1.5),6.15,IF(AND(H120&lt;10.393,B120&gt;=3.15,F120&gt;=2.5,F120&gt;=1.5),5.94,IF(AND(H120&gt;=10.393,B120&gt;=3.15,F120&gt;=2.5,F120&gt;=1.5),5.467,IF(AND(D120&gt;=1.25,G120&lt;0.878,D120&lt;1.35,F120&lt;2.5,F120&gt;=1.5),4.18,IF(AND(G120&gt;=0.709,A120&gt;=5.4,D120&gt;=1.35,F120&lt;2.5,F120&gt;=1.5),4.9,IF(AND(B120&lt;2.6,G120&gt;=0.177,B120&lt;3.15,F120&gt;=2.5,F120&gt;=1.5),4.8,IF(AND(A120&lt;4.35,A120&lt;5.05,D120&lt;0.4,H120&gt;=5.523,G120&lt;0.905,F120&lt;1.5),1.1,IF(AND(A120&gt;=5.6,A120&gt;=5.05,D120&lt;0.4,H120&gt;=5.523,G120&lt;0.905,F120&lt;1.5),1.7,IF(AND(D120&lt;1.05,D120&lt;1.25,G120&lt;0.878,D120&lt;1.35,F120&lt;2.5,F120&gt;=1.5),3.6,IF(AND(D120&gt;=1.55,G120&lt;0.709,A120&gt;=5.4,D120&gt;=1.35,F120&lt;2.5,F120&gt;=1.5),4.975,IF(AND(D120&lt;1.7,B120&gt;=2.6,G120&gt;=0.177,B120&lt;3.15,F120&gt;=2.5,F120&gt;=1.5),5.8,IF(AND(B120&lt;3.15,A120&gt;=4.35,A120&lt;5.05,D120&lt;0.4,H120&gt;=5.523,G120&lt;0.905,F120&lt;1.5),1.46,IF(AND(A120&gt;=5.45,A120&lt;5.6,A120&gt;=5.05,D120&lt;0.4,H120&gt;=5.523,G120&lt;0.905,F120&lt;1.5),1.35,IF(AND(H120&lt;10.974,D120&gt;=1.05,D120&lt;1.25,G120&lt;0.878,D120&lt;1.35,F120&lt;2.5,F120&gt;=1.5),3.8,IF(AND(H120&gt;=13.654,D120&lt;1.55,G120&lt;0.709,A120&gt;=5.4,D120&gt;=1.35,F120&lt;2.5,F120&gt;=1.5),4.725,IF(AND(A120&lt;4.5,B120&gt;=3.15,A120&gt;=4.35,A120&lt;5.05,D120&lt;0.4,H120&gt;=5.523,G120&lt;0.905,F120&lt;1.5),1.3,IF(AND(G120&lt;0.676,A120&lt;5.45,A120&lt;5.6,A120&gt;=5.05,D120&lt;0.4,H120&gt;=5.523,G120&lt;0.905,F120&lt;1.5),1.5,IF(AND(G120&gt;=0.676,A120&lt;5.45,A120&lt;5.6,A120&gt;=5.05,D120&lt;0.4,H120&gt;=5.523,G120&lt;0.905,F120&lt;1.5),1.55,IF(AND(A120&lt;5.7,H120&gt;=10.974,D120&gt;=1.05,D120&lt;1.25,G120&lt;0.878,D120&lt;1.35,F120&lt;2.5,F120&gt;=1.5),3.9,IF(AND(A120&gt;=5.7,H120&gt;=10.974,D120&gt;=1.05,D120&lt;1.25,G120&lt;0.878,D120&lt;1.35,F120&lt;2.5,F120&gt;=1.5),3.933,IF(AND(G120&gt;=0.644,H120&lt;13.654,D120&lt;1.55,G120&lt;0.709,A120&gt;=5.4,D120&gt;=1.35,F120&lt;2.5,F120&gt;=1.5),4.4,IF(AND(B120&lt;2.9,A120&lt;6.2,D120&gt;=1.7,B120&gt;=2.6,G120&gt;=0.177,B120&lt;3.15,F120&gt;=2.5,F120&gt;=1.5),5.02,IF(AND(B120&gt;=2.9,A120&lt;6.2,D120&gt;=1.7,B120&gt;=2.6,G120&gt;=0.177,B120&lt;3.15,F120&gt;=2.5,F120&gt;=1.5),4.8,IF(AND(D120&lt;2.2,A120&gt;=6.2,D120&gt;=1.7,B120&gt;=2.6,G120&gt;=0.177,B120&lt;3.15,F120&gt;=2.5,F120&gt;=1.5),5.325,IF(AND(D120&gt;=2.2,A120&gt;=6.2,D120&gt;=1.7,B120&gt;=2.6,G120&gt;=0.177,B120&lt;3.15,F120&gt;=2.5,F120&gt;=1.5),5.1,IF(AND(D120&lt;0.25,A120&gt;=4.5,B120&gt;=3.15,A120&gt;=4.35,A120&lt;5.05,D120&lt;0.4,H120&gt;=5.523,G120&lt;0.905,F120&lt;1.5),1.357,IF(AND(D120&gt;=0.25,A120&gt;=4.5,B120&gt;=3.15,A120&gt;=4.35,A120&lt;5.05,D120&lt;0.4,H120&gt;=5.523,G120&lt;0.905,F120&lt;1.5),1.333,IF(AND(H120&lt;10.723,G120&lt;0.644,H120&lt;13.654,D120&lt;1.55,G120&lt;0.709,A120&gt;=5.4,D120&gt;=1.35,F120&lt;2.5,F120&gt;=1.5),4.6,IF(AND(H120&gt;=10.723,G120&lt;0.644,H120&lt;13.654,D120&lt;1.55,G120&lt;0.709,A120&gt;=5.4,D120&gt;=1.35,F120&lt;2.5,F120&gt;=1.5),4.5,"shouldnthappen"))))))))))))))))))))))))))))))))))</f>
        <v>5.467</v>
      </c>
      <c r="BI120" s="1" t="n">
        <f aca="false">IF(AND(D120&gt;=0.8,A120&lt;5.45),3.9,IF(AND(D120&gt;=0.45,D120&lt;0.8,A120&lt;5.45),1.66,IF(AND(H120&lt;16.447,B120&gt;=3.45,A120&gt;=5.45),1.525,IF(AND(H120&gt;=16.447,B120&gt;=3.45,A120&gt;=5.45),6.4,IF(AND(H120&lt;5.245,D120&lt;0.45,D120&lt;0.8,A120&lt;5.45),1,IF(AND(A120&gt;=7.2,G120&lt;0.154,B120&lt;3.45,A120&gt;=5.45),6.7,IF(AND(D120&lt;1.65,A120&lt;7.2,G120&lt;0.154,B120&lt;3.45,A120&gt;=5.45),4.7,IF(AND(D120&gt;=1.65,A120&lt;7.2,G120&lt;0.154,B120&lt;3.45,A120&gt;=5.45),5.52,IF(AND(D120&gt;=0.25,A120&lt;5.05,H120&gt;=5.245,D120&lt;0.45,D120&lt;0.8,A120&lt;5.45),1.35,IF(AND(H120&lt;6.089,A120&gt;=5.05,H120&gt;=5.245,D120&lt;0.45,D120&lt;0.8,A120&lt;5.45),1.7,IF(AND(D120&lt;1.2,B120&lt;2.6,A120&lt;5.75,G120&gt;=0.154,B120&lt;3.45,A120&gt;=5.45),3.85,IF(AND(D120&gt;=1.2,B120&lt;2.6,A120&lt;5.75,G120&gt;=0.154,B120&lt;3.45,A120&gt;=5.45),4,IF(AND(D120&gt;=1.65,B120&gt;=2.6,A120&lt;5.75,G120&gt;=0.154,B120&lt;3.45,A120&gt;=5.45),4.9,IF(AND(G120&lt;0.353,F120&lt;2.5,A120&gt;=5.75,G120&gt;=0.154,B120&lt;3.45,A120&gt;=5.45),4.25,IF(AND(A120&gt;=7.25,F120&gt;=2.5,A120&gt;=5.75,G120&gt;=0.154,B120&lt;3.45,A120&gt;=5.45),6.45,IF(AND(H120&lt;11.218,D120&lt;0.25,A120&lt;5.05,H120&gt;=5.245,D120&lt;0.45,D120&lt;0.8,A120&lt;5.45),1.42,IF(AND(G120&lt;0.517,H120&gt;=6.089,A120&gt;=5.05,H120&gt;=5.245,D120&lt;0.45,D120&lt;0.8,A120&lt;5.45),1.44,IF(AND(G120&gt;=0.517,H120&gt;=6.089,A120&gt;=5.05,H120&gt;=5.245,D120&lt;0.45,D120&lt;0.8,A120&lt;5.45),1.54,IF(AND(H120&gt;=10.194,D120&lt;1.65,B120&gt;=2.6,A120&lt;5.75,G120&gt;=0.154,B120&lt;3.45,A120&gt;=5.45),4.35,IF(AND(B120&gt;=3.15,G120&gt;=0.353,F120&lt;2.5,A120&gt;=5.75,G120&gt;=0.154,B120&lt;3.45,A120&gt;=5.45),4.7,IF(AND(H120&lt;7.716,A120&lt;7.25,F120&gt;=2.5,A120&gt;=5.75,G120&gt;=0.154,B120&lt;3.45,A120&gt;=5.45),5.04,IF(AND(G120&lt;0.175,H120&gt;=11.218,D120&lt;0.25,A120&lt;5.05,H120&gt;=5.245,D120&lt;0.45,D120&lt;0.8,A120&lt;5.45),1.5,IF(AND(H120&lt;7.713,H120&lt;10.194,D120&lt;1.65,B120&gt;=2.6,A120&lt;5.75,G120&gt;=0.154,B120&lt;3.45,A120&gt;=5.45),4.1,IF(AND(H120&gt;=7.713,H120&lt;10.194,D120&lt;1.65,B120&gt;=2.6,A120&lt;5.75,G120&gt;=0.154,B120&lt;3.45,A120&gt;=5.45),4.2,IF(AND(B120&gt;=3.05,B120&lt;3.15,G120&gt;=0.353,F120&lt;2.5,A120&gt;=5.75,G120&gt;=0.154,B120&lt;3.45,A120&gt;=5.45),4.4,IF(AND(D120&gt;=2.45,H120&gt;=7.716,A120&lt;7.25,F120&gt;=2.5,A120&gt;=5.75,G120&gt;=0.154,B120&lt;3.45,A120&gt;=5.45),5.85,IF(AND(D120&lt;0.15,G120&gt;=0.175,H120&gt;=11.218,D120&lt;0.25,A120&lt;5.05,H120&gt;=5.245,D120&lt;0.45,D120&lt;0.8,A120&lt;5.45),1.1,IF(AND(H120&gt;=16.317,B120&lt;3.05,B120&lt;3.15,G120&gt;=0.353,F120&lt;2.5,A120&gt;=5.75,G120&gt;=0.154,B120&lt;3.45,A120&gt;=5.45),4.8,IF(AND(G120&gt;=0.857,D120&lt;2.45,H120&gt;=7.716,A120&lt;7.25,F120&gt;=2.5,A120&gt;=5.75,G120&gt;=0.154,B120&lt;3.45,A120&gt;=5.45),5.05,IF(AND(G120&lt;0.245,D120&gt;=0.15,G120&gt;=0.175,H120&gt;=11.218,D120&lt;0.25,A120&lt;5.05,H120&gt;=5.245,D120&lt;0.45,D120&lt;0.8,A120&lt;5.45),1.3,IF(AND(G120&gt;=0.245,D120&gt;=0.15,G120&gt;=0.175,H120&gt;=11.218,D120&lt;0.25,A120&lt;5.05,H120&gt;=5.245,D120&lt;0.45,D120&lt;0.8,A120&lt;5.45),1.22,IF(AND(B120&lt;2.85,H120&lt;16.317,B120&lt;3.05,B120&lt;3.15,G120&gt;=0.353,F120&lt;2.5,A120&gt;=5.75,G120&gt;=0.154,B120&lt;3.45,A120&gt;=5.45),4.6,IF(AND(B120&gt;=2.85,H120&lt;16.317,B120&lt;3.05,B120&lt;3.15,G120&gt;=0.353,F120&lt;2.5,A120&gt;=5.75,G120&gt;=0.154,B120&lt;3.45,A120&gt;=5.45),4.633,IF(AND(D120&lt;1.85,G120&lt;0.857,D120&lt;2.45,H120&gt;=7.716,A120&lt;7.25,F120&gt;=2.5,A120&gt;=5.75,G120&gt;=0.154,B120&lt;3.45,A120&gt;=5.45),5.8,IF(AND(H120&lt;11.297,D120&gt;=1.85,G120&lt;0.857,D120&lt;2.45,H120&gt;=7.716,A120&lt;7.25,F120&gt;=2.5,A120&gt;=5.75,G120&gt;=0.154,B120&lt;3.45,A120&gt;=5.45),5.3,IF(AND(G120&lt;0.388,H120&gt;=11.297,D120&gt;=1.85,G120&lt;0.857,D120&lt;2.45,H120&gt;=7.716,A120&lt;7.25,F120&gt;=2.5,A120&gt;=5.75,G120&gt;=0.154,B120&lt;3.45,A120&gt;=5.45),5.4,IF(AND(G120&gt;=0.388,H120&gt;=11.297,D120&gt;=1.85,G120&lt;0.857,D120&lt;2.45,H120&gt;=7.716,A120&lt;7.25,F120&gt;=2.5,A120&gt;=5.75,G120&gt;=0.154,B120&lt;3.45,A120&gt;=5.45),5.6,"shouldnthappen")))))))))))))))))))))))))))))))))))))</f>
        <v>1.525</v>
      </c>
      <c r="BJ120" s="1" t="n">
        <f aca="false">IF(AND(F120&gt;=2,B120&gt;=3.35),6.1,IF(AND(H120&gt;=12.719,F120&lt;1.5,B120&lt;3.35),1.567,IF(AND(H120&lt;5.245,F120&lt;2,B120&gt;=3.35),1,IF(AND(D120&lt;0.15,H120&lt;12.719,F120&lt;1.5,B120&lt;3.35),1.5,IF(AND(D120&gt;=0.35,H120&gt;=5.245,F120&lt;2,B120&gt;=3.35),1.6,IF(AND(A120&lt;4.9,D120&gt;=0.15,H120&lt;12.719,F120&lt;1.5,B120&lt;3.35),1.36,IF(AND(B120&lt;2.65,G120&lt;0.572,D120&lt;1.45,F120&gt;=1.5,B120&lt;3.35),3.5,IF(AND(A120&lt;6.1,F120&lt;2.5,D120&gt;=1.45,F120&gt;=1.5,B120&lt;3.35),5.1,IF(AND(G120&gt;=0.607,D120&lt;0.35,H120&gt;=5.245,F120&lt;2,B120&gt;=3.35),1.65,IF(AND(G120&lt;0.546,A120&gt;=4.9,D120&gt;=0.15,H120&lt;12.719,F120&lt;1.5,B120&lt;3.35),1.2,IF(AND(G120&gt;=0.546,A120&gt;=4.9,D120&gt;=0.15,H120&lt;12.719,F120&lt;1.5,B120&lt;3.35),1.4,IF(AND(A120&gt;=6.3,B120&gt;=2.65,G120&lt;0.572,D120&lt;1.45,F120&gt;=1.5,B120&lt;3.35),4.8,IF(AND(D120&lt;1.15,B120&lt;2.85,G120&gt;=0.572,D120&lt;1.45,F120&gt;=1.5,B120&lt;3.35),3.9,IF(AND(B120&gt;=3.15,B120&gt;=2.85,G120&gt;=0.572,D120&lt;1.45,F120&gt;=1.5,B120&lt;3.35),4.7,IF(AND(B120&lt;2.95,A120&gt;=6.1,F120&lt;2.5,D120&gt;=1.45,F120&gt;=1.5,B120&lt;3.35),4.533,IF(AND(B120&gt;=2.95,A120&gt;=6.1,F120&lt;2.5,D120&gt;=1.45,F120&gt;=1.5,B120&lt;3.35),4.75,IF(AND(A120&gt;=6.7,G120&lt;0.107,F120&gt;=2.5,D120&gt;=1.45,F120&gt;=1.5,B120&lt;3.35),5.7,IF(AND(G120&gt;=0.385,G120&lt;0.607,D120&lt;0.35,H120&gt;=5.245,F120&lt;2,B120&gt;=3.35),1.325,IF(AND(D120&lt;1.25,A120&lt;6.3,B120&gt;=2.65,G120&lt;0.572,D120&lt;1.45,F120&gt;=1.5,B120&lt;3.35),4,IF(AND(D120&gt;=1.25,A120&lt;6.3,B120&gt;=2.65,G120&lt;0.572,D120&lt;1.45,F120&gt;=1.5,B120&lt;3.35),4.18,IF(AND(G120&lt;0.907,D120&gt;=1.15,B120&lt;2.85,G120&gt;=0.572,D120&lt;1.45,F120&gt;=1.5,B120&lt;3.35),4,IF(AND(G120&gt;=0.907,D120&gt;=1.15,B120&lt;2.85,G120&gt;=0.572,D120&lt;1.45,F120&gt;=1.5,B120&lt;3.35),4.4,IF(AND(H120&lt;8.326,B120&lt;3.15,B120&gt;=2.85,G120&gt;=0.572,D120&lt;1.45,F120&gt;=1.5,B120&lt;3.35),3.6,IF(AND(H120&gt;=8.326,B120&lt;3.15,B120&gt;=2.85,G120&gt;=0.572,D120&lt;1.45,F120&gt;=1.5,B120&lt;3.35),4.48,IF(AND(B120&lt;2.95,A120&lt;6.7,G120&lt;0.107,F120&gt;=2.5,D120&gt;=1.45,F120&gt;=1.5,B120&lt;3.35),5.6,IF(AND(B120&gt;=2.95,A120&lt;6.7,G120&lt;0.107,F120&gt;=2.5,D120&gt;=1.45,F120&gt;=1.5,B120&lt;3.35),5.5,IF(AND(G120&lt;0.205,G120&lt;0.432,G120&gt;=0.107,F120&gt;=2.5,D120&gt;=1.45,F120&gt;=1.5,B120&lt;3.35),5.3,IF(AND(B120&gt;=3.05,G120&gt;=0.432,G120&gt;=0.107,F120&gt;=2.5,D120&gt;=1.45,F120&gt;=1.5,B120&lt;3.35),5.86,IF(AND(H120&gt;=14.057,G120&lt;0.385,G120&lt;0.607,D120&lt;0.35,H120&gt;=5.245,F120&lt;2,B120&gt;=3.35),1.7,IF(AND(D120&lt;1.7,G120&gt;=0.205,G120&lt;0.432,G120&gt;=0.107,F120&gt;=2.5,D120&gt;=1.45,F120&gt;=1.5,B120&lt;3.35),5,IF(AND(G120&lt;0.779,B120&lt;3.05,G120&gt;=0.432,G120&gt;=0.107,F120&gt;=2.5,D120&gt;=1.45,F120&gt;=1.5,B120&lt;3.35),4.9,IF(AND(G120&gt;=0.779,B120&lt;3.05,G120&gt;=0.432,G120&gt;=0.107,F120&gt;=2.5,D120&gt;=1.45,F120&gt;=1.5,B120&lt;3.35),5.533,IF(AND(D120&gt;=0.25,H120&lt;14.057,G120&lt;0.385,G120&lt;0.607,D120&lt;0.35,H120&gt;=5.245,F120&lt;2,B120&gt;=3.35),1.4,IF(AND(B120&lt;2.85,D120&gt;=1.7,G120&gt;=0.205,G120&lt;0.432,G120&gt;=0.107,F120&gt;=2.5,D120&gt;=1.45,F120&gt;=1.5,B120&lt;3.35),5.1,IF(AND(B120&gt;=2.85,D120&gt;=1.7,G120&gt;=0.205,G120&lt;0.432,G120&gt;=0.107,F120&gt;=2.5,D120&gt;=1.45,F120&gt;=1.5,B120&lt;3.35),5.15,IF(AND(A120&lt;5.1,D120&lt;0.25,H120&lt;14.057,G120&lt;0.385,G120&lt;0.607,D120&lt;0.35,H120&gt;=5.245,F120&lt;2,B120&gt;=3.35),1.4,IF(AND(A120&gt;=5.1,D120&lt;0.25,H120&lt;14.057,G120&lt;0.385,G120&lt;0.607,D120&lt;0.35,H120&gt;=5.245,F120&lt;2,B120&gt;=3.35),1.5,"shouldnthappen")))))))))))))))))))))))))))))))))))))</f>
        <v>6.1</v>
      </c>
    </row>
    <row r="121" customFormat="false" ht="13.8" hidden="false" customHeight="false" outlineLevel="0" collapsed="false">
      <c r="A121" s="1" t="n">
        <v>7.7</v>
      </c>
      <c r="B121" s="1" t="n">
        <v>2.6</v>
      </c>
      <c r="C121" s="1" t="n">
        <v>6.9</v>
      </c>
      <c r="D121" s="1" t="n">
        <v>2.3</v>
      </c>
      <c r="E121" s="1" t="s">
        <v>93</v>
      </c>
      <c r="F121" s="1" t="n">
        <v>3</v>
      </c>
      <c r="G121" s="1" t="n">
        <v>0.0605212436057627</v>
      </c>
      <c r="H121" s="16" t="n">
        <v>8.81682307673618</v>
      </c>
      <c r="I121" s="11" t="n">
        <f aca="false">C121</f>
        <v>6.9</v>
      </c>
      <c r="J121" s="1" t="n">
        <f aca="false">AVERAGE(M121:BJ121)</f>
        <v>5.95858</v>
      </c>
      <c r="K121" s="15" t="n">
        <f aca="false">1-SQRT(VAR(M121:BJ121, I121)) / AVERAGE(M121:BJ121)</f>
        <v>0.89798987296083</v>
      </c>
      <c r="L121" s="1" t="n">
        <f aca="false">(J121-I121)/I121</f>
        <v>-0.13643768115942</v>
      </c>
      <c r="M121" s="1" t="n">
        <f aca="false">IF(AND(H121&gt;=16.241,B121&gt;=3.35),6.4,IF(AND(D121&gt;=0.75,A121&lt;5.15,B121&lt;3.35),4.1,IF(AND(D121&gt;=1.5,H121&lt;16.241,B121&gt;=3.35),5.767,IF(AND(B121&gt;=3.25,D121&lt;0.75,A121&lt;5.15,B121&lt;3.35),1.58,IF(AND(A121&lt;4.95,D121&lt;1.5,H121&lt;16.241,B121&gt;=3.35),1.4,IF(AND(A121&lt;4.5,B121&lt;3.25,D121&lt;0.75,A121&lt;5.15,B121&lt;3.35),1.26,IF(AND(A121&gt;=4.5,B121&lt;3.25,D121&lt;0.75,A121&lt;5.15,B121&lt;3.35),1.48,IF(AND(G121&lt;0.356,H121&lt;12.557,D121&lt;1.45,A121&gt;=5.15,B121&lt;3.35),4.267,IF(AND(D121&lt;1.25,H121&gt;=12.557,D121&lt;1.45,A121&gt;=5.15,B121&lt;3.35),4.05,IF(AND(D121&gt;=1.35,G121&gt;=0.356,H121&lt;12.557,D121&lt;1.45,A121&gt;=5.15,B121&lt;3.35),4.25,IF(AND(H121&lt;15.086,D121&gt;=1.25,H121&gt;=12.557,D121&lt;1.45,A121&gt;=5.15,B121&lt;3.35),4.4,IF(AND(F121&lt;2.5,G121&gt;=0.44,D121&lt;2.05,D121&gt;=1.45,A121&gt;=5.15,B121&lt;3.35),4.7,IF(AND(H121&lt;10.391,B121&lt;3.15,D121&gt;=2.05,D121&gt;=1.45,A121&gt;=5.15,B121&lt;3.35),5.1,IF(AND(G121&lt;0.505,B121&gt;=3.15,D121&gt;=2.05,D121&gt;=1.45,A121&gt;=5.15,B121&lt;3.35),5.7,IF(AND(G121&gt;=0.505,B121&gt;=3.15,D121&gt;=2.05,D121&gt;=1.45,A121&gt;=5.15,B121&lt;3.35),5.95,IF(AND(D121&gt;=0.5,G121&lt;0.905,A121&gt;=4.95,D121&lt;1.5,H121&lt;16.241,B121&gt;=3.35),1.6,IF(AND(B121&lt;3.6,G121&gt;=0.905,A121&gt;=4.95,D121&lt;1.5,H121&lt;16.241,B121&gt;=3.35),1.7,IF(AND(B121&gt;=3.6,G121&gt;=0.905,A121&gt;=4.95,D121&lt;1.5,H121&lt;16.241,B121&gt;=3.35),1.767,IF(AND(A121&gt;=5.7,D121&lt;1.35,G121&gt;=0.356,H121&lt;12.557,D121&lt;1.45,A121&gt;=5.15,B121&lt;3.35),3.9,IF(AND(A121&lt;6.35,H121&gt;=15.086,D121&gt;=1.25,H121&gt;=12.557,D121&lt;1.45,A121&gt;=5.15,B121&lt;3.35),4.7,IF(AND(A121&gt;=6.35,H121&gt;=15.086,D121&gt;=1.25,H121&gt;=12.557,D121&lt;1.45,A121&gt;=5.15,B121&lt;3.35),4.6,IF(AND(H121&lt;9.252,D121&lt;1.55,G121&lt;0.44,D121&lt;2.05,D121&gt;=1.45,A121&gt;=5.15,B121&lt;3.35),5.08,IF(AND(H121&gt;=9.252,D121&lt;1.55,G121&lt;0.44,D121&lt;2.05,D121&gt;=1.45,A121&gt;=5.15,B121&lt;3.35),4.7,IF(AND(H121&lt;8.477,D121&gt;=1.55,G121&lt;0.44,D121&lt;2.05,D121&gt;=1.45,A121&gt;=5.15,B121&lt;3.35),5.1,IF(AND(H121&gt;=8.477,D121&gt;=1.55,G121&lt;0.44,D121&lt;2.05,D121&gt;=1.45,A121&gt;=5.15,B121&lt;3.35),5.4,IF(AND(H121&lt;8.435,F121&gt;=2.5,G121&gt;=0.44,D121&lt;2.05,D121&gt;=1.45,A121&gt;=5.15,B121&lt;3.35),5.1,IF(AND(H121&gt;=8.435,F121&gt;=2.5,G121&gt;=0.44,D121&lt;2.05,D121&gt;=1.45,A121&gt;=5.15,B121&lt;3.35),4.86,IF(AND(G121&lt;0.543,H121&gt;=10.391,B121&lt;3.15,D121&gt;=2.05,D121&gt;=1.45,A121&gt;=5.15,B121&lt;3.35),5.56,IF(AND(G121&gt;=0.543,H121&gt;=10.391,B121&lt;3.15,D121&gt;=2.05,D121&gt;=1.45,A121&gt;=5.15,B121&lt;3.35),5.8,IF(AND(A121&lt;5.05,D121&lt;0.5,G121&lt;0.905,A121&gt;=4.95,D121&lt;1.5,H121&lt;16.241,B121&gt;=3.35),1.3,IF(AND(H121&lt;6.583,A121&lt;5.7,D121&lt;1.35,G121&gt;=0.356,H121&lt;12.557,D121&lt;1.45,A121&gt;=5.15,B121&lt;3.35),4,IF(AND(G121&lt;0.585,A121&gt;=5.05,D121&lt;0.5,G121&lt;0.905,A121&gt;=4.95,D121&lt;1.5,H121&lt;16.241,B121&gt;=3.35),1.475,IF(AND(G121&lt;0.62,H121&gt;=6.583,A121&lt;5.7,D121&lt;1.35,G121&gt;=0.356,H121&lt;12.557,D121&lt;1.45,A121&gt;=5.15,B121&lt;3.35),3.75,IF(AND(G121&gt;=0.62,H121&gt;=6.583,A121&lt;5.7,D121&lt;1.35,G121&gt;=0.356,H121&lt;12.557,D121&lt;1.45,A121&gt;=5.15,B121&lt;3.35),3.6,IF(AND(B121&lt;3.75,G121&gt;=0.585,A121&gt;=5.05,D121&lt;0.5,G121&lt;0.905,A121&gt;=4.95,D121&lt;1.5,H121&lt;16.241,B121&gt;=3.35),1.5,IF(AND(B121&gt;=3.75,G121&gt;=0.585,A121&gt;=5.05,D121&lt;0.5,G121&lt;0.905,A121&gt;=4.95,D121&lt;1.5,H121&lt;16.241,B121&gt;=3.35),1.6,"shouldnthappen"))))))))))))))))))))))))))))))))))))</f>
        <v>5.1</v>
      </c>
      <c r="N121" s="1" t="n">
        <f aca="false">IF(AND(H121&lt;5.245,B121&lt;3.65,F121&lt;1.5),1,IF(AND(H121&gt;=14.096,B121&gt;=3.65,F121&lt;1.5),1.65,IF(AND(A121&gt;=5.45,H121&gt;=5.245,B121&lt;3.65,F121&lt;1.5),1.3,IF(AND(H121&gt;=13.586,H121&lt;14.096,B121&gt;=3.65,F121&lt;1.5),1.3,IF(AND(H121&lt;10.258,D121&lt;1.25,F121&lt;2.5,F121&gt;=1.5),3.38,IF(AND(H121&lt;6.982,D121&gt;=1.25,F121&lt;2.5,F121&gt;=1.5),3.96,IF(AND(H121&gt;=13.646,D121&lt;2.05,F121&gt;=2.5,F121&gt;=1.5),6.1,IF(AND(B121&lt;3.05,A121&lt;5.45,H121&gt;=5.245,B121&lt;3.65,F121&lt;1.5),1.375,IF(AND(H121&lt;6.543,H121&lt;13.586,H121&lt;14.096,B121&gt;=3.65,F121&lt;1.5),1.4,IF(AND(H121&gt;=6.543,H121&lt;13.586,H121&lt;14.096,B121&gt;=3.65,F121&lt;1.5),1.5,IF(AND(H121&lt;11.522,H121&gt;=10.258,D121&lt;1.25,F121&lt;2.5,F121&gt;=1.5),3.733,IF(AND(H121&gt;=11.522,H121&gt;=10.258,D121&lt;1.25,F121&lt;2.5,F121&gt;=1.5),3.92,IF(AND(H121&lt;5.767,H121&lt;13.646,D121&lt;2.05,F121&gt;=2.5,F121&gt;=1.5),4.5,IF(AND(A121&lt;6.8,B121&lt;3.15,D121&gt;=2.05,F121&gt;=2.5,F121&gt;=1.5),5.6,IF(AND(A121&gt;=6.8,B121&lt;3.15,D121&gt;=2.05,F121&gt;=2.5,F121&gt;=1.5),5.1,IF(AND(B121&lt;3.25,B121&gt;=3.15,D121&gt;=2.05,F121&gt;=2.5,F121&gt;=1.5),5.8,IF(AND(B121&gt;=3.25,B121&gt;=3.15,D121&gt;=2.05,F121&gt;=2.5,F121&gt;=1.5),5.65,IF(AND(B121&lt;3.15,B121&gt;=3.05,A121&lt;5.45,H121&gt;=5.245,B121&lt;3.65,F121&lt;1.5),1.5,IF(AND(G121&gt;=0.735,H121&lt;13.665,H121&gt;=6.982,D121&gt;=1.25,F121&lt;2.5,F121&gt;=1.5),4.2,IF(AND(H121&lt;14.03,H121&gt;=13.665,H121&gt;=6.982,D121&gt;=1.25,F121&lt;2.5,F121&gt;=1.5),4.8,IF(AND(A121&gt;=6.6,H121&gt;=5.767,H121&lt;13.646,D121&lt;2.05,F121&gt;=2.5,F121&gt;=1.5),6.05,IF(AND(G121&gt;=0.934,B121&gt;=3.15,B121&gt;=3.05,A121&lt;5.45,H121&gt;=5.245,B121&lt;3.65,F121&lt;1.5),1.7,IF(AND(D121&gt;=1.55,G121&lt;0.735,H121&lt;13.665,H121&gt;=6.982,D121&gt;=1.25,F121&lt;2.5,F121&gt;=1.5),5.1,IF(AND(D121&lt;1.45,H121&gt;=14.03,H121&gt;=13.665,H121&gt;=6.982,D121&gt;=1.25,F121&lt;2.5,F121&gt;=1.5),4.7,IF(AND(D121&gt;=1.45,H121&gt;=14.03,H121&gt;=13.665,H121&gt;=6.982,D121&gt;=1.25,F121&lt;2.5,F121&gt;=1.5),4.5,IF(AND(A121&gt;=6.2,A121&lt;6.6,H121&gt;=5.767,H121&lt;13.646,D121&lt;2.05,F121&gt;=2.5,F121&gt;=1.5),5.325,IF(AND(B121&lt;3.25,G121&lt;0.934,B121&gt;=3.15,B121&gt;=3.05,A121&lt;5.45,H121&gt;=5.245,B121&lt;3.65,F121&lt;1.5),1.3,IF(AND(D121&lt;1.35,D121&lt;1.55,G121&lt;0.735,H121&lt;13.665,H121&gt;=6.982,D121&gt;=1.25,F121&lt;2.5,F121&gt;=1.5),4.25,IF(AND(H121&lt;8.435,A121&lt;6.2,A121&lt;6.6,H121&gt;=5.767,H121&lt;13.646,D121&lt;2.05,F121&gt;=2.5,F121&gt;=1.5),5.1,IF(AND(H121&gt;=8.435,A121&lt;6.2,A121&lt;6.6,H121&gt;=5.767,H121&lt;13.646,D121&lt;2.05,F121&gt;=2.5,F121&gt;=1.5),4.9,IF(AND(A121&gt;=5.15,B121&gt;=3.25,G121&lt;0.934,B121&gt;=3.15,B121&gt;=3.05,A121&lt;5.45,H121&gt;=5.245,B121&lt;3.65,F121&lt;1.5),1.5,IF(AND(B121&lt;2.9,D121&gt;=1.35,D121&lt;1.55,G121&lt;0.735,H121&lt;13.665,H121&gt;=6.982,D121&gt;=1.25,F121&lt;2.5,F121&gt;=1.5),4.6,IF(AND(B121&gt;=2.9,D121&gt;=1.35,D121&lt;1.55,G121&lt;0.735,H121&lt;13.665,H121&gt;=6.982,D121&gt;=1.25,F121&lt;2.5,F121&gt;=1.5),4.52,IF(AND(G121&gt;=0.862,A121&lt;5.15,B121&gt;=3.25,G121&lt;0.934,B121&gt;=3.15,B121&gt;=3.05,A121&lt;5.45,H121&gt;=5.245,B121&lt;3.65,F121&lt;1.5),1.5,IF(AND(H121&lt;9.35,G121&lt;0.862,A121&lt;5.15,B121&gt;=3.25,G121&lt;0.934,B121&gt;=3.15,B121&gt;=3.05,A121&lt;5.45,H121&gt;=5.245,B121&lt;3.65,F121&lt;1.5),1.38,IF(AND(H121&gt;=9.35,G121&lt;0.862,A121&lt;5.15,B121&gt;=3.25,G121&lt;0.934,B121&gt;=3.15,B121&gt;=3.05,A121&lt;5.45,H121&gt;=5.245,B121&lt;3.65,F121&lt;1.5),1.4,"shouldnthappen"))))))))))))))))))))))))))))))))))))</f>
        <v>5.1</v>
      </c>
      <c r="O121" s="1" t="n">
        <f aca="false">IF(AND(B121&lt;2.75,A121&lt;5.55),3.96,IF(AND(H121&lt;9.205,A121&lt;5.9,A121&gt;=5.55),3.85,IF(AND(A121&lt;4.35,D121&lt;0.35,B121&gt;=2.75,A121&lt;5.55),1.1,IF(AND(B121&lt;3.65,D121&gt;=0.35,B121&gt;=2.75,A121&lt;5.55),1.65,IF(AND(B121&gt;=3.65,D121&gt;=0.35,B121&gt;=2.75,A121&lt;5.55),1.9,IF(AND(G121&gt;=0.732,H121&gt;=9.205,A121&lt;5.9,A121&gt;=5.55),4.9,IF(AND(G121&lt;0.273,G121&lt;0.732,H121&gt;=9.205,A121&lt;5.9,A121&gt;=5.55),4.5,IF(AND(A121&lt;6.3,G121&lt;0.422,F121&lt;2.5,A121&gt;=5.9,A121&gt;=5.55),5.1,IF(AND(A121&gt;=6.3,G121&lt;0.422,F121&lt;2.5,A121&gt;=5.9,A121&gt;=5.55),4.76,IF(AND(B121&lt;2.4,G121&gt;=0.422,F121&lt;2.5,A121&gt;=5.9,A121&gt;=5.55),4.45,IF(AND(A121&gt;=7,G121&gt;=0.628,F121&gt;=2.5,A121&gt;=5.9,A121&gt;=5.55),6.45,IF(AND(D121&lt;0.15,H121&lt;13.924,A121&gt;=4.35,D121&lt;0.35,B121&gt;=2.75,A121&lt;5.55),1.5,IF(AND(B121&lt;3.15,H121&gt;=13.924,A121&gt;=4.35,D121&lt;0.35,B121&gt;=2.75,A121&lt;5.55),1.56,IF(AND(B121&gt;=3.15,H121&gt;=13.924,A121&gt;=4.35,D121&lt;0.35,B121&gt;=2.75,A121&lt;5.55),1.3,IF(AND(H121&lt;14.316,G121&gt;=0.273,G121&lt;0.732,H121&gt;=9.205,A121&lt;5.9,A121&gt;=5.55),3.95,IF(AND(H121&gt;=14.316,G121&gt;=0.273,G121&lt;0.732,H121&gt;=9.205,A121&lt;5.9,A121&gt;=5.55),4.1,IF(AND(A121&lt;6.2,B121&gt;=2.4,G121&gt;=0.422,F121&lt;2.5,A121&gt;=5.9,A121&gt;=5.55),4.3,IF(AND(A121&gt;=7.05,G121&lt;0.364,G121&lt;0.628,F121&gt;=2.5,A121&gt;=5.9,A121&gt;=5.55),6.1,IF(AND(A121&gt;=7.55,G121&gt;=0.364,G121&lt;0.628,F121&gt;=2.5,A121&gt;=5.9,A121&gt;=5.55),6.4,IF(AND(A121&lt;6.15,A121&lt;7,G121&gt;=0.628,F121&gt;=2.5,A121&gt;=5.9,A121&gt;=5.55),4.9,IF(AND(D121&lt;1.45,A121&gt;=6.2,B121&gt;=2.4,G121&gt;=0.422,F121&lt;2.5,A121&gt;=5.9,A121&gt;=5.55),4.64,IF(AND(D121&gt;=1.45,A121&gt;=6.2,B121&gt;=2.4,G121&gt;=0.422,F121&lt;2.5,A121&gt;=5.9,A121&gt;=5.55),4.9,IF(AND(D121&lt;1.65,A121&lt;7.05,G121&lt;0.364,G121&lt;0.628,F121&gt;=2.5,A121&gt;=5.9,A121&gt;=5.55),5.1,IF(AND(D121&gt;=2.35,A121&lt;7.55,G121&gt;=0.364,G121&lt;0.628,F121&gt;=2.5,A121&gt;=5.9,A121&gt;=5.55),5.633,IF(AND(D121&lt;2.15,A121&gt;=6.15,A121&lt;7,G121&gt;=0.628,F121&gt;=2.5,A121&gt;=5.9,A121&gt;=5.55),5.1,IF(AND(D121&gt;=2.15,A121&gt;=6.15,A121&lt;7,G121&gt;=0.628,F121&gt;=2.5,A121&gt;=5.9,A121&gt;=5.55),5.267,IF(AND(A121&lt;4.9,A121&lt;5.05,D121&gt;=0.15,H121&lt;13.924,A121&gt;=4.35,D121&lt;0.35,B121&gt;=2.75,A121&lt;5.55),1.375,IF(AND(A121&gt;=4.9,A121&lt;5.05,D121&gt;=0.15,H121&lt;13.924,A121&gt;=4.35,D121&lt;0.35,B121&gt;=2.75,A121&lt;5.55),1.3,IF(AND(A121&lt;5.45,A121&gt;=5.05,D121&gt;=0.15,H121&lt;13.924,A121&gt;=4.35,D121&lt;0.35,B121&gt;=2.75,A121&lt;5.55),1.475,IF(AND(A121&gt;=5.45,A121&gt;=5.05,D121&gt;=0.15,H121&lt;13.924,A121&gt;=4.35,D121&lt;0.35,B121&gt;=2.75,A121&lt;5.55),1.4,IF(AND(B121&gt;=3.25,D121&lt;2.35,A121&lt;7.55,G121&gt;=0.364,G121&lt;0.628,F121&gt;=2.5,A121&gt;=5.9,A121&gt;=5.55),5.7,IF(AND(G121&lt;0.006,G121&lt;0.107,D121&gt;=1.65,A121&lt;7.05,G121&lt;0.364,G121&lt;0.628,F121&gt;=2.5,A121&gt;=5.9,A121&gt;=5.55),5.5,IF(AND(G121&gt;=0.006,G121&lt;0.107,D121&gt;=1.65,A121&lt;7.05,G121&lt;0.364,G121&lt;0.628,F121&gt;=2.5,A121&gt;=5.9,A121&gt;=5.55),5.667,IF(AND(D121&lt;2.2,G121&gt;=0.107,D121&gt;=1.65,A121&lt;7.05,G121&lt;0.364,G121&lt;0.628,F121&gt;=2.5,A121&gt;=5.9,A121&gt;=5.55),5.35,IF(AND(D121&gt;=2.2,G121&gt;=0.107,D121&gt;=1.65,A121&lt;7.05,G121&lt;0.364,G121&lt;0.628,F121&gt;=2.5,A121&gt;=5.9,A121&gt;=5.55),5.2,IF(AND(D121&lt;2.25,B121&lt;3.25,D121&lt;2.35,A121&lt;7.55,G121&gt;=0.364,G121&lt;0.628,F121&gt;=2.5,A121&gt;=5.9,A121&gt;=5.55),5.8,IF(AND(D121&gt;=2.25,B121&lt;3.25,D121&lt;2.35,A121&lt;7.55,G121&gt;=0.364,G121&lt;0.628,F121&gt;=2.5,A121&gt;=5.9,A121&gt;=5.55),5.9,"shouldnthappen")))))))))))))))))))))))))))))))))))))</f>
        <v>6.1</v>
      </c>
      <c r="P121" s="1" t="n">
        <f aca="false">IF(AND(D121&gt;=0.75,A121&lt;5.55),3.9,IF(AND(H121&lt;7.482,A121&gt;=5.55),3.45,IF(AND(B121&gt;=3.15,B121&lt;3.25,D121&lt;0.75,A121&lt;5.55),1.262,IF(AND(G121&gt;=0.446,B121&lt;3.15,B121&lt;3.25,D121&lt;0.75,A121&lt;5.55),1.1,IF(AND(G121&lt;0.408,A121&lt;5.05,B121&gt;=3.25,D121&lt;0.75,A121&lt;5.55),1.4,IF(AND(G121&gt;=0.408,A121&lt;5.05,B121&gt;=3.25,D121&lt;0.75,A121&lt;5.55),1.233,IF(AND(G121&gt;=0.676,A121&gt;=5.05,B121&gt;=3.25,D121&lt;0.75,A121&lt;5.55),1.72,IF(AND(H121&lt;9.386,A121&lt;5.85,F121&lt;2.5,H121&gt;=7.482,A121&gt;=5.55),3.5,IF(AND(H121&gt;=9.386,A121&lt;5.85,F121&lt;2.5,H121&gt;=7.482,A121&gt;=5.55),4.275,IF(AND(H121&gt;=16.284,G121&lt;0.865,F121&gt;=2.5,H121&gt;=7.482,A121&gt;=5.55),6.6,IF(AND(G121&lt;0.912,G121&gt;=0.865,F121&gt;=2.5,H121&gt;=7.482,A121&gt;=5.55),4.8,IF(AND(G121&gt;=0.912,G121&gt;=0.865,F121&gt;=2.5,H121&gt;=7.482,A121&gt;=5.55),5.175,IF(AND(A121&gt;=4.95,G121&lt;0.446,B121&lt;3.15,B121&lt;3.25,D121&lt;0.75,A121&lt;5.55),1.6,IF(AND(H121&gt;=12.974,G121&lt;0.676,A121&gt;=5.05,B121&gt;=3.25,D121&lt;0.75,A121&lt;5.55),1.3,IF(AND(D121&lt;1.45,H121&lt;13.531,A121&gt;=5.85,F121&lt;2.5,H121&gt;=7.482,A121&gt;=5.55),4.2,IF(AND(D121&gt;=1.45,H121&lt;13.531,A121&gt;=5.85,F121&lt;2.5,H121&gt;=7.482,A121&gt;=5.55),4.967,IF(AND(G121&lt;0.187,H121&gt;=13.531,A121&gt;=5.85,F121&lt;2.5,H121&gt;=7.482,A121&gt;=5.55),5,IF(AND(H121&gt;=12.675,A121&lt;4.95,G121&lt;0.446,B121&lt;3.15,B121&lt;3.25,D121&lt;0.75,A121&lt;5.55),1.5,IF(AND(H121&lt;10.826,H121&lt;12.974,G121&lt;0.676,A121&gt;=5.05,B121&gt;=3.25,D121&lt;0.75,A121&lt;5.55),1.46,IF(AND(H121&gt;=10.826,H121&lt;12.974,G121&lt;0.676,A121&gt;=5.05,B121&gt;=3.25,D121&lt;0.75,A121&lt;5.55),1.4,IF(AND(A121&lt;6.15,G121&gt;=0.187,H121&gt;=13.531,A121&gt;=5.85,F121&lt;2.5,H121&gt;=7.482,A121&gt;=5.55),4.7,IF(AND(A121&lt;6.85,B121&lt;2.95,H121&lt;16.284,G121&lt;0.865,F121&gt;=2.5,H121&gt;=7.482,A121&gt;=5.55),5.32,IF(AND(A121&gt;=6.85,B121&lt;2.95,H121&lt;16.284,G121&lt;0.865,F121&gt;=2.5,H121&gt;=7.482,A121&gt;=5.55),6.567,IF(AND(A121&lt;4.85,H121&lt;12.675,A121&lt;4.95,G121&lt;0.446,B121&lt;3.15,B121&lt;3.25,D121&lt;0.75,A121&lt;5.55),1.4,IF(AND(A121&gt;=4.85,H121&lt;12.675,A121&lt;4.95,G121&lt;0.446,B121&lt;3.15,B121&lt;3.25,D121&lt;0.75,A121&lt;5.55),1.5,IF(AND(B121&lt;3.1,A121&gt;=6.15,G121&gt;=0.187,H121&gt;=13.531,A121&gt;=5.85,F121&lt;2.5,H121&gt;=7.482,A121&gt;=5.55),4.467,IF(AND(B121&gt;=3.1,A121&gt;=6.15,G121&gt;=0.187,H121&gt;=13.531,A121&gt;=5.85,F121&lt;2.5,H121&gt;=7.482,A121&gt;=5.55),4.7,IF(AND(G121&gt;=0.379,B121&lt;3.15,B121&gt;=2.95,H121&lt;16.284,G121&lt;0.865,F121&gt;=2.5,H121&gt;=7.482,A121&gt;=5.55),5.733,IF(AND(A121&lt;6.6,B121&gt;=3.15,B121&gt;=2.95,H121&lt;16.284,G121&lt;0.865,F121&gt;=2.5,H121&gt;=7.482,A121&gt;=5.55),5.38,IF(AND(A121&lt;6.7,G121&lt;0.379,B121&lt;3.15,B121&gt;=2.95,H121&lt;16.284,G121&lt;0.865,F121&gt;=2.5,H121&gt;=7.482,A121&gt;=5.55),5.3,IF(AND(A121&gt;=6.7,G121&lt;0.379,B121&lt;3.15,B121&gt;=2.95,H121&lt;16.284,G121&lt;0.865,F121&gt;=2.5,H121&gt;=7.482,A121&gt;=5.55),5.16,IF(AND(A121&lt;7.05,A121&gt;=6.6,B121&gt;=3.15,B121&gt;=2.95,H121&lt;16.284,G121&lt;0.865,F121&gt;=2.5,H121&gt;=7.482,A121&gt;=5.55),5.78,IF(AND(A121&gt;=7.05,A121&gt;=6.6,B121&gt;=3.15,B121&gt;=2.95,H121&lt;16.284,G121&lt;0.865,F121&gt;=2.5,H121&gt;=7.482,A121&gt;=5.55),6.1,"shouldnthappen")))))))))))))))))))))))))))))))))</f>
        <v>6.567</v>
      </c>
      <c r="Q121" s="1" t="n">
        <f aca="false">IF(AND(G121&gt;=0.422,B121&lt;3.25,F121&lt;1.5),1.25,IF(AND(G121&gt;=0.082,G121&lt;0.125,F121&gt;=1.5),6.7,IF(AND(G121&lt;0.251,G121&lt;0.422,B121&lt;3.25,F121&lt;1.5),1.38,IF(AND(G121&gt;=0.251,G121&lt;0.422,B121&lt;3.25,F121&lt;1.5),1.55,IF(AND(G121&gt;=0.385,G121&lt;0.633,B121&gt;=3.25,F121&lt;1.5),1.367,IF(AND(B121&lt;3.35,G121&gt;=0.633,B121&gt;=3.25,F121&lt;1.5),1.7,IF(AND(A121&lt;5.85,G121&lt;0.082,G121&lt;0.125,F121&gt;=1.5),4.5,IF(AND(F121&gt;=2.5,D121&lt;1.6,G121&gt;=0.125,F121&gt;=1.5),5.05,IF(AND(H121&gt;=16.774,D121&gt;=1.6,G121&gt;=0.125,F121&gt;=1.5),6.4,IF(AND(D121&gt;=0.5,G121&lt;0.385,G121&lt;0.633,B121&gt;=3.25,F121&lt;1.5),1.6,IF(AND(B121&lt;3.6,B121&gt;=3.35,G121&gt;=0.633,B121&gt;=3.25,F121&lt;1.5),1.55,IF(AND(B121&gt;=3.6,B121&gt;=3.35,G121&gt;=0.633,B121&gt;=3.25,F121&lt;1.5),1.6,IF(AND(D121&lt;1.65,A121&gt;=5.85,G121&lt;0.082,G121&lt;0.125,F121&gt;=1.5),4.7,IF(AND(A121&lt;5.3,F121&lt;2.5,D121&lt;1.6,G121&gt;=0.125,F121&gt;=1.5),3.15,IF(AND(B121&gt;=3.2,H121&lt;16.774,D121&gt;=1.6,G121&gt;=0.125,F121&gt;=1.5),5.675,IF(AND(H121&lt;11.767,D121&lt;0.5,G121&lt;0.385,G121&lt;0.633,B121&gt;=3.25,F121&lt;1.5),1.5,IF(AND(H121&gt;=11.767,D121&lt;0.5,G121&lt;0.385,G121&lt;0.633,B121&gt;=3.25,F121&lt;1.5),1.367,IF(AND(H121&lt;8.367,D121&gt;=1.65,A121&gt;=5.85,G121&lt;0.082,G121&lt;0.125,F121&gt;=1.5),5.7,IF(AND(H121&gt;=8.367,D121&gt;=1.65,A121&gt;=5.85,G121&lt;0.082,G121&lt;0.125,F121&gt;=1.5),5.575,IF(AND(A121&gt;=7.1,B121&lt;3.2,H121&lt;16.774,D121&gt;=1.6,G121&gt;=0.125,F121&gt;=1.5),6.3,IF(AND(H121&gt;=15.395,B121&lt;2.85,A121&gt;=5.3,F121&lt;2.5,D121&lt;1.6,G121&gt;=0.125,F121&gt;=1.5),4.8,IF(AND(H121&lt;8.486,B121&gt;=2.85,A121&gt;=5.3,F121&lt;2.5,D121&lt;1.6,G121&gt;=0.125,F121&gt;=1.5),3.85,IF(AND(D121&gt;=2.1,A121&lt;7.1,B121&lt;3.2,H121&lt;16.774,D121&gt;=1.6,G121&gt;=0.125,F121&gt;=1.5),5.5,IF(AND(B121&gt;=2.75,H121&lt;15.395,B121&lt;2.85,A121&gt;=5.3,F121&lt;2.5,D121&lt;1.6,G121&gt;=0.125,F121&gt;=1.5),4.489,IF(AND(H121&gt;=15.168,H121&gt;=8.486,B121&gt;=2.85,A121&gt;=5.3,F121&lt;2.5,D121&lt;1.6,G121&gt;=0.125,F121&gt;=1.5),4.7,IF(AND(G121&gt;=0.519,D121&lt;2.1,A121&lt;7.1,B121&lt;3.2,H121&lt;16.774,D121&gt;=1.6,G121&gt;=0.125,F121&gt;=1.5),4.925,IF(AND(G121&gt;=0.897,B121&lt;2.75,H121&lt;15.395,B121&lt;2.85,A121&gt;=5.3,F121&lt;2.5,D121&lt;1.6,G121&gt;=0.125,F121&gt;=1.5),4.567,IF(AND(A121&lt;5.65,H121&lt;15.168,H121&gt;=8.486,B121&gt;=2.85,A121&gt;=5.3,F121&lt;2.5,D121&lt;1.6,G121&gt;=0.125,F121&gt;=1.5),4.5,IF(AND(G121&lt;0.23,G121&lt;0.519,D121&lt;2.1,A121&lt;7.1,B121&lt;3.2,H121&lt;16.774,D121&gt;=1.6,G121&gt;=0.125,F121&gt;=1.5),5,IF(AND(A121&lt;5.9,G121&lt;0.897,B121&lt;2.75,H121&lt;15.395,B121&lt;2.85,A121&gt;=5.3,F121&lt;2.5,D121&lt;1.6,G121&gt;=0.125,F121&gt;=1.5),4.1,IF(AND(A121&gt;=5.9,G121&lt;0.897,B121&lt;2.75,H121&lt;15.395,B121&lt;2.85,A121&gt;=5.3,F121&lt;2.5,D121&lt;1.6,G121&gt;=0.125,F121&gt;=1.5),4.5,IF(AND(A121&lt;6.05,A121&gt;=5.65,H121&lt;15.168,H121&gt;=8.486,B121&gt;=2.85,A121&gt;=5.3,F121&lt;2.5,D121&lt;1.6,G121&gt;=0.125,F121&gt;=1.5),4.2,IF(AND(A121&gt;=6.05,A121&gt;=5.65,H121&lt;15.168,H121&gt;=8.486,B121&gt;=2.85,A121&gt;=5.3,F121&lt;2.5,D121&lt;1.6,G121&gt;=0.125,F121&gt;=1.5),4.35,IF(AND(D121&lt;1.95,G121&gt;=0.23,G121&lt;0.519,D121&lt;2.1,A121&lt;7.1,B121&lt;3.2,H121&lt;16.774,D121&gt;=1.6,G121&gt;=0.125,F121&gt;=1.5),5.3,IF(AND(D121&gt;=1.95,G121&gt;=0.23,G121&lt;0.519,D121&lt;2.1,A121&lt;7.1,B121&lt;3.2,H121&lt;16.774,D121&gt;=1.6,G121&gt;=0.125,F121&gt;=1.5),5.2,"shouldnthappen")))))))))))))))))))))))))))))))))))</f>
        <v>5.575</v>
      </c>
      <c r="R121" s="1" t="n">
        <f aca="false">IF(AND(G121&gt;=0.901,F121&lt;1.5),1.9,IF(AND(H121&lt;5.523,D121&lt;0.35,G121&lt;0.901,F121&lt;1.5),1,IF(AND(B121&lt;3.6,D121&gt;=0.35,G121&lt;0.901,F121&lt;1.5),1.575,IF(AND(B121&gt;=3.6,D121&gt;=0.35,G121&lt;0.901,F121&lt;1.5),1.5,IF(AND(G121&gt;=0.837,D121&lt;1.15,D121&lt;1.45,F121&gt;=1.5),3,IF(AND(G121&gt;=0.66,D121&gt;=1.15,D121&lt;1.45,F121&gt;=1.5),4,IF(AND(F121&gt;=2.5,D121&lt;1.55,D121&gt;=1.45,F121&gt;=1.5),5.025,IF(AND(F121&lt;2.5,D121&gt;=1.55,D121&gt;=1.45,F121&gt;=1.5),4.933,IF(AND(B121&lt;2.45,G121&lt;0.837,D121&lt;1.15,D121&lt;1.45,F121&gt;=1.5),3.3,IF(AND(B121&gt;=2.45,G121&lt;0.837,D121&lt;1.15,D121&lt;1.45,F121&gt;=1.5),3.86,IF(AND(B121&gt;=3.05,F121&lt;2.5,D121&lt;1.55,D121&gt;=1.45,F121&gt;=1.5),4.8,IF(AND(D121&gt;=2.45,F121&gt;=2.5,D121&gt;=1.55,D121&gt;=1.45,F121&gt;=1.5),5.875,IF(AND(H121&lt;13.187,G121&lt;0.217,H121&gt;=5.523,D121&lt;0.35,G121&lt;0.901,F121&lt;1.5),1.4,IF(AND(H121&gt;=13.187,G121&lt;0.217,H121&gt;=5.523,D121&lt;0.35,G121&lt;0.901,F121&lt;1.5),1.5,IF(AND(G121&lt;0.33,G121&gt;=0.217,H121&gt;=5.523,D121&lt;0.35,G121&lt;0.901,F121&lt;1.5),1.28,IF(AND(A121&lt;6.05,D121&lt;1.35,G121&lt;0.66,D121&gt;=1.15,D121&lt;1.45,F121&gt;=1.5),4.175,IF(AND(A121&gt;=6.05,D121&lt;1.35,G121&lt;0.66,D121&gt;=1.15,D121&lt;1.45,F121&gt;=1.5),4.3,IF(AND(A121&lt;5.65,D121&gt;=1.35,G121&lt;0.66,D121&gt;=1.15,D121&lt;1.45,F121&gt;=1.5),3.9,IF(AND(A121&gt;=5.65,D121&gt;=1.35,G121&lt;0.66,D121&gt;=1.15,D121&lt;1.45,F121&gt;=1.5),4.52,IF(AND(A121&lt;6.25,B121&lt;3.05,F121&lt;2.5,D121&lt;1.55,D121&gt;=1.45,F121&gt;=1.5),4.5,IF(AND(A121&gt;=6.25,B121&lt;3.05,F121&lt;2.5,D121&lt;1.55,D121&gt;=1.45,F121&gt;=1.5),4.675,IF(AND(A121&gt;=7.25,D121&lt;2.45,F121&gt;=2.5,D121&gt;=1.55,D121&gt;=1.45,F121&gt;=1.5),6.433,IF(AND(D121&gt;=0.25,G121&gt;=0.33,G121&gt;=0.217,H121&gt;=5.523,D121&lt;0.35,G121&lt;0.901,F121&lt;1.5),1.4,IF(AND(A121&lt;6.15,A121&lt;7.25,D121&lt;2.45,F121&gt;=2.5,D121&gt;=1.55,D121&gt;=1.45,F121&gt;=1.5),5.025,IF(AND(H121&lt;6.439,D121&lt;0.25,G121&gt;=0.33,G121&gt;=0.217,H121&gt;=5.523,D121&lt;0.35,G121&lt;0.901,F121&lt;1.5),1.5,IF(AND(H121&gt;=6.439,D121&lt;0.25,G121&gt;=0.33,G121&gt;=0.217,H121&gt;=5.523,D121&lt;0.35,G121&lt;0.901,F121&lt;1.5),1.38,IF(AND(H121&gt;=13.711,A121&gt;=6.15,A121&lt;7.25,D121&lt;2.45,F121&gt;=2.5,D121&gt;=1.55,D121&gt;=1.45,F121&gt;=1.5),5.68,IF(AND(B121&gt;=3.3,H121&lt;13.711,A121&gt;=6.15,A121&lt;7.25,D121&lt;2.45,F121&gt;=2.5,D121&gt;=1.55,D121&gt;=1.45,F121&gt;=1.5),5.6,IF(AND(G121&lt;0.093,B121&lt;3.3,H121&lt;13.711,A121&gt;=6.15,A121&lt;7.25,D121&lt;2.45,F121&gt;=2.5,D121&gt;=1.55,D121&gt;=1.45,F121&gt;=1.5),5.56,IF(AND(D121&lt;1.95,G121&gt;=0.093,B121&lt;3.3,H121&lt;13.711,A121&gt;=6.15,A121&lt;7.25,D121&lt;2.45,F121&gt;=2.5,D121&gt;=1.55,D121&gt;=1.45,F121&gt;=1.5),5.3,IF(AND(B121&lt;3.15,D121&gt;=1.95,G121&gt;=0.093,B121&lt;3.3,H121&lt;13.711,A121&gt;=6.15,A121&lt;7.25,D121&lt;2.45,F121&gt;=2.5,D121&gt;=1.55,D121&gt;=1.45,F121&gt;=1.5),5.1,IF(AND(B121&gt;=3.15,D121&gt;=1.95,G121&gt;=0.093,B121&lt;3.3,H121&lt;13.711,A121&gt;=6.15,A121&lt;7.25,D121&lt;2.45,F121&gt;=2.5,D121&gt;=1.55,D121&gt;=1.45,F121&gt;=1.5),5.15,"shouldnthappen"))))))))))))))))))))))))))))))))</f>
        <v>6.433</v>
      </c>
      <c r="S121" s="1" t="n">
        <f aca="false">IF(AND(G121&gt;=0.859,D121&gt;=0.35,F121&lt;1.5),1.9,IF(AND(D121&lt;1.75,F121&gt;=2.5,F121&gt;=1.5),4.867,IF(AND(H121&lt;8.42,A121&lt;5.05,D121&lt;0.35,F121&lt;1.5),1.42,IF(AND(H121&gt;=14.877,A121&gt;=5.05,D121&lt;0.35,F121&lt;1.5),1.3,IF(AND(B121&lt;3.35,G121&lt;0.859,D121&gt;=0.35,F121&lt;1.5),1.7,IF(AND(B121&gt;=3.35,G121&lt;0.859,D121&gt;=0.35,F121&lt;1.5),1.5,IF(AND(A121&gt;=6.05,B121&lt;2.75,F121&lt;2.5,F121&gt;=1.5),4.733,IF(AND(G121&gt;=0.68,B121&gt;=2.75,F121&lt;2.5,F121&gt;=1.5),4.025,IF(AND(H121&gt;=16.284,D121&gt;=1.75,F121&gt;=2.5,F121&gt;=1.5),6.6,IF(AND(A121&lt;4.35,H121&gt;=8.42,A121&lt;5.05,D121&lt;0.35,F121&lt;1.5),1.1,IF(AND(G121&gt;=0.948,H121&lt;14.877,A121&gt;=5.05,D121&lt;0.35,F121&lt;1.5),1.7,IF(AND(A121&lt;5.3,A121&lt;6.05,B121&lt;2.75,F121&lt;2.5,F121&gt;=1.5),3,IF(AND(H121&gt;=15.168,G121&lt;0.68,B121&gt;=2.75,F121&lt;2.5,F121&gt;=1.5),4.75,IF(AND(H121&gt;=14.005,A121&gt;=4.35,H121&gt;=8.42,A121&lt;5.05,D121&lt;0.35,F121&lt;1.5),1.375,IF(AND(A121&gt;=5.55,G121&lt;0.948,H121&lt;14.877,A121&gt;=5.05,D121&lt;0.35,F121&lt;1.5),1.7,IF(AND(H121&lt;12.363,A121&gt;=5.3,A121&lt;6.05,B121&lt;2.75,F121&lt;2.5,F121&gt;=1.5),3.825,IF(AND(H121&gt;=12.363,A121&gt;=5.3,A121&lt;6.05,B121&lt;2.75,F121&lt;2.5,F121&gt;=1.5),4.033,IF(AND(H121&gt;=14.508,H121&lt;15.168,G121&lt;0.68,B121&gt;=2.75,F121&lt;2.5,F121&gt;=1.5),4.2,IF(AND(D121&gt;=2.35,D121&gt;=2.2,H121&lt;16.284,D121&gt;=1.75,F121&gt;=2.5,F121&gt;=1.5),5.267,IF(AND(G121&lt;0.231,H121&lt;14.005,A121&gt;=4.35,H121&gt;=8.42,A121&lt;5.05,D121&lt;0.35,F121&lt;1.5),1.4,IF(AND(H121&gt;=14.494,A121&lt;5.55,G121&lt;0.948,H121&lt;14.877,A121&gt;=5.05,D121&lt;0.35,F121&lt;1.5),1.6,IF(AND(A121&lt;6.1,H121&lt;14.508,H121&lt;15.168,G121&lt;0.68,B121&gt;=2.75,F121&lt;2.5,F121&gt;=1.5),4.5,IF(AND(A121&lt;6.1,H121&lt;11.8,D121&lt;2.2,H121&lt;16.284,D121&gt;=1.75,F121&gt;=2.5,F121&gt;=1.5),4.95,IF(AND(A121&gt;=6.1,H121&lt;11.8,D121&lt;2.2,H121&lt;16.284,D121&gt;=1.75,F121&gt;=2.5,F121&gt;=1.5),5.333,IF(AND(B121&lt;2.75,H121&gt;=11.8,D121&lt;2.2,H121&lt;16.284,D121&gt;=1.75,F121&gt;=2.5,F121&gt;=1.5),5.1,IF(AND(B121&gt;=3.15,D121&lt;2.35,D121&gt;=2.2,H121&lt;16.284,D121&gt;=1.75,F121&gt;=2.5,F121&gt;=1.5),5.5,IF(AND(B121&gt;=3.35,G121&gt;=0.231,H121&lt;14.005,A121&gt;=4.35,H121&gt;=8.42,A121&lt;5.05,D121&lt;0.35,F121&lt;1.5),1.3,IF(AND(H121&lt;13.869,H121&lt;14.494,A121&lt;5.55,G121&lt;0.948,H121&lt;14.877,A121&gt;=5.05,D121&lt;0.35,F121&lt;1.5),1.5,IF(AND(H121&gt;=13.869,H121&lt;14.494,A121&lt;5.55,G121&lt;0.948,H121&lt;14.877,A121&gt;=5.05,D121&lt;0.35,F121&lt;1.5),1.4,IF(AND(G121&lt;0.636,A121&gt;=6.1,H121&lt;14.508,H121&lt;15.168,G121&lt;0.68,B121&gt;=2.75,F121&lt;2.5,F121&gt;=1.5),4.68,IF(AND(G121&gt;=0.636,A121&gt;=6.1,H121&lt;14.508,H121&lt;15.168,G121&lt;0.68,B121&gt;=2.75,F121&lt;2.5,F121&gt;=1.5),4.4,IF(AND(B121&lt;2.85,B121&gt;=2.75,H121&gt;=11.8,D121&lt;2.2,H121&lt;16.284,D121&gt;=1.75,F121&gt;=2.5,F121&gt;=1.5),6.7,IF(AND(H121&lt;10.626,B121&lt;3.15,D121&lt;2.35,D121&gt;=2.2,H121&lt;16.284,D121&gt;=1.75,F121&gt;=2.5,F121&gt;=1.5),5.1,IF(AND(H121&gt;=10.626,B121&lt;3.15,D121&lt;2.35,D121&gt;=2.2,H121&lt;16.284,D121&gt;=1.75,F121&gt;=2.5,F121&gt;=1.5),5.2,IF(AND(G121&lt;0.378,B121&lt;3.35,G121&gt;=0.231,H121&lt;14.005,A121&gt;=4.35,H121&gt;=8.42,A121&lt;5.05,D121&lt;0.35,F121&lt;1.5),1.2,IF(AND(G121&gt;=0.378,B121&lt;3.35,G121&gt;=0.231,H121&lt;14.005,A121&gt;=4.35,H121&gt;=8.42,A121&lt;5.05,D121&lt;0.35,F121&lt;1.5),1.3,IF(AND(A121&lt;6.2,B121&gt;=2.85,B121&gt;=2.75,H121&gt;=11.8,D121&lt;2.2,H121&lt;16.284,D121&gt;=1.75,F121&gt;=2.5,F121&gt;=1.5),4.9,IF(AND(G121&lt;0.388,A121&gt;=6.2,B121&gt;=2.85,B121&gt;=2.75,H121&gt;=11.8,D121&lt;2.2,H121&lt;16.284,D121&gt;=1.75,F121&gt;=2.5,F121&gt;=1.5),5.52,IF(AND(G121&gt;=0.388,A121&gt;=6.2,B121&gt;=2.85,B121&gt;=2.75,H121&gt;=11.8,D121&lt;2.2,H121&lt;16.284,D121&gt;=1.75,F121&gt;=2.5,F121&gt;=1.5),5.7,"shouldnthappen")))))))))))))))))))))))))))))))))))))))</f>
        <v>5.1</v>
      </c>
      <c r="T121" s="1" t="n">
        <f aca="false">IF(AND(D121&gt;=0.8,A121&lt;5.45),3.7,IF(AND(D121&gt;=0.35,D121&lt;0.8,A121&lt;5.45),1.56,IF(AND(G121&lt;0.164,F121&lt;2.5,A121&gt;=5.45),1.6,IF(AND(H121&gt;=16.718,F121&gt;=2.5,A121&gt;=5.45),6.4,IF(AND(G121&gt;=0.719,H121&lt;16.718,F121&gt;=2.5,A121&gt;=5.45),5.05,IF(AND(A121&lt;4.35,A121&lt;5.05,D121&lt;0.35,D121&lt;0.8,A121&lt;5.45),1.1,IF(AND(H121&gt;=14.494,A121&gt;=5.05,D121&lt;0.35,D121&lt;0.8,A121&lt;5.45),1.6,IF(AND(G121&lt;0.338,D121&lt;1.25,G121&gt;=0.164,F121&lt;2.5,A121&gt;=5.45),4.1,IF(AND(H121&lt;8.397,D121&gt;=1.25,G121&gt;=0.164,F121&lt;2.5,A121&gt;=5.45),4,IF(AND(H121&lt;11.031,H121&lt;14.494,A121&gt;=5.05,D121&lt;0.35,D121&lt;0.8,A121&lt;5.45),1.5,IF(AND(H121&gt;=11.031,H121&lt;14.494,A121&gt;=5.05,D121&lt;0.35,D121&lt;0.8,A121&lt;5.45),1.44,IF(AND(B121&lt;2.65,H121&gt;=8.397,D121&gt;=1.25,G121&gt;=0.164,F121&lt;2.5,A121&gt;=5.45),4.767,IF(AND(H121&lt;7.388,G121&lt;0.487,G121&lt;0.719,H121&lt;16.718,F121&gt;=2.5,A121&gt;=5.45),5.067,IF(AND(G121&lt;0.533,G121&gt;=0.487,G121&lt;0.719,H121&lt;16.718,F121&gt;=2.5,A121&gt;=5.45),5.8,IF(AND(G121&gt;=0.533,G121&gt;=0.487,G121&lt;0.719,H121&lt;16.718,F121&gt;=2.5,A121&gt;=5.45),5.86,IF(AND(B121&lt;3.25,A121&gt;=4.95,A121&gt;=4.35,A121&lt;5.05,D121&lt;0.35,D121&lt;0.8,A121&lt;5.45),1.2,IF(AND(A121&lt;5.6,H121&lt;11.218,G121&gt;=0.338,D121&lt;1.25,G121&gt;=0.164,F121&lt;2.5,A121&gt;=5.45),3.7,IF(AND(A121&gt;=5.6,H121&lt;11.218,G121&gt;=0.338,D121&lt;1.25,G121&gt;=0.164,F121&lt;2.5,A121&gt;=5.45),3.5,IF(AND(H121&lt;12.668,H121&gt;=11.218,G121&gt;=0.338,D121&lt;1.25,G121&gt;=0.164,F121&lt;2.5,A121&gt;=5.45),3.9,IF(AND(H121&gt;=12.668,H121&gt;=11.218,G121&gt;=0.338,D121&lt;1.25,G121&gt;=0.164,F121&lt;2.5,A121&gt;=5.45),4,IF(AND(H121&gt;=15.705,B121&gt;=2.65,H121&gt;=8.397,D121&gt;=1.25,G121&gt;=0.164,F121&lt;2.5,A121&gt;=5.45),4.8,IF(AND(B121&lt;2.75,H121&gt;=7.388,G121&lt;0.487,G121&lt;0.719,H121&lt;16.718,F121&gt;=2.5,A121&gt;=5.45),5.26,IF(AND(B121&lt;2.95,A121&lt;4.5,A121&lt;4.95,A121&gt;=4.35,A121&lt;5.05,D121&lt;0.35,D121&lt;0.8,A121&lt;5.45),1.4,IF(AND(B121&gt;=2.95,A121&lt;4.5,A121&lt;4.95,A121&gt;=4.35,A121&lt;5.05,D121&lt;0.35,D121&lt;0.8,A121&lt;5.45),1.3,IF(AND(H121&gt;=13.924,A121&gt;=4.5,A121&lt;4.95,A121&gt;=4.35,A121&lt;5.05,D121&lt;0.35,D121&lt;0.8,A121&lt;5.45),1.5,IF(AND(G121&lt;0.252,B121&gt;=3.25,A121&gt;=4.95,A121&gt;=4.35,A121&lt;5.05,D121&lt;0.35,D121&lt;0.8,A121&lt;5.45),1.4,IF(AND(G121&gt;=0.252,B121&gt;=3.25,A121&gt;=4.95,A121&gt;=4.35,A121&lt;5.05,D121&lt;0.35,D121&lt;0.8,A121&lt;5.45),1.32,IF(AND(G121&gt;=0.473,H121&lt;15.705,B121&gt;=2.65,H121&gt;=8.397,D121&gt;=1.25,G121&gt;=0.164,F121&lt;2.5,A121&gt;=5.45),4.7,IF(AND(B121&gt;=3.15,B121&gt;=2.75,H121&gt;=7.388,G121&lt;0.487,G121&lt;0.719,H121&lt;16.718,F121&gt;=2.5,A121&gt;=5.45),5.7,IF(AND(B121&lt;3.15,H121&lt;13.924,A121&gt;=4.5,A121&lt;4.95,A121&gt;=4.35,A121&lt;5.05,D121&lt;0.35,D121&lt;0.8,A121&lt;5.45),1.433,IF(AND(B121&gt;=3.15,H121&lt;13.924,A121&gt;=4.5,A121&lt;4.95,A121&gt;=4.35,A121&lt;5.05,D121&lt;0.35,D121&lt;0.8,A121&lt;5.45),1.4,IF(AND(H121&gt;=14.81,G121&lt;0.473,H121&lt;15.705,B121&gt;=2.65,H121&gt;=8.397,D121&gt;=1.25,G121&gt;=0.164,F121&lt;2.5,A121&gt;=5.45),4.2,IF(AND(A121&lt;6.65,B121&lt;3.15,B121&gt;=2.75,H121&gt;=7.388,G121&lt;0.487,G121&lt;0.719,H121&lt;16.718,F121&gt;=2.5,A121&gt;=5.45),5.6,IF(AND(A121&gt;=6.65,B121&lt;3.15,B121&gt;=2.75,H121&gt;=7.388,G121&lt;0.487,G121&lt;0.719,H121&lt;16.718,F121&gt;=2.5,A121&gt;=5.45),5.4,IF(AND(A121&lt;6.15,H121&lt;14.81,G121&lt;0.473,H121&lt;15.705,B121&gt;=2.65,H121&gt;=8.397,D121&gt;=1.25,G121&gt;=0.164,F121&lt;2.5,A121&gt;=5.45),4.5,IF(AND(A121&gt;=6.15,H121&lt;14.81,G121&lt;0.473,H121&lt;15.705,B121&gt;=2.65,H121&gt;=8.397,D121&gt;=1.25,G121&gt;=0.164,F121&lt;2.5,A121&gt;=5.45),4.4,"shouldnthappen"))))))))))))))))))))))))))))))))))))</f>
        <v>5.26</v>
      </c>
      <c r="U121" s="1" t="n">
        <f aca="false">IF(AND(G121&gt;=0.934,F121&lt;1.5),1.7,IF(AND(D121&lt;0.15,D121&lt;0.25,G121&lt;0.934,F121&lt;1.5),1.38,IF(AND(H121&gt;=14.379,D121&gt;=0.25,G121&lt;0.934,F121&lt;1.5),1.7,IF(AND(A121&lt;5.3,D121&lt;1.35,F121&lt;2.5,F121&gt;=1.5),3.15,IF(AND(H121&lt;7.148,D121&gt;=1.35,F121&lt;2.5,F121&gt;=1.5),3.9,IF(AND(G121&lt;0.352,A121&lt;6.15,F121&gt;=2.5,F121&gt;=1.5),4.5,IF(AND(G121&gt;=0.352,A121&lt;6.15,F121&gt;=2.5,F121&gt;=1.5),4.92,IF(AND(B121&lt;2.85,A121&gt;=6.15,F121&gt;=2.5,F121&gt;=1.5),6.2,IF(AND(D121&gt;=0.45,H121&lt;14.379,D121&gt;=0.25,G121&lt;0.934,F121&lt;1.5),1.65,IF(AND(G121&gt;=0.857,A121&gt;=5.3,D121&lt;1.35,F121&lt;2.5,F121&gt;=1.5),4.3,IF(AND(A121&gt;=7.25,B121&gt;=2.85,A121&gt;=6.15,F121&gt;=2.5,F121&gt;=1.5),6.425,IF(AND(H121&lt;9.499,A121&lt;5.05,D121&gt;=0.15,D121&lt;0.25,G121&lt;0.934,F121&lt;1.5),1.4,IF(AND(A121&gt;=5.45,A121&gt;=5.05,D121&gt;=0.15,D121&lt;0.25,G121&lt;0.934,F121&lt;1.5),1.3,IF(AND(B121&gt;=4.15,D121&lt;0.45,H121&lt;14.379,D121&gt;=0.25,G121&lt;0.934,F121&lt;1.5),1.5,IF(AND(A121&gt;=5.75,G121&lt;0.857,A121&gt;=5.3,D121&lt;1.35,F121&lt;2.5,F121&gt;=1.5),4.02,IF(AND(A121&lt;6.65,G121&lt;0.333,H121&gt;=7.148,D121&gt;=1.35,F121&lt;2.5,F121&gt;=1.5),4.475,IF(AND(A121&gt;=6.65,G121&lt;0.333,H121&gt;=7.148,D121&gt;=1.35,F121&lt;2.5,F121&gt;=1.5),4.8,IF(AND(D121&gt;=1.45,G121&gt;=0.333,H121&gt;=7.148,D121&gt;=1.35,F121&lt;2.5,F121&gt;=1.5),4.85,IF(AND(G121&gt;=0.861,A121&lt;7.25,B121&gt;=2.85,A121&gt;=6.15,F121&gt;=2.5,F121&gt;=1.5),5.2,IF(AND(G121&lt;0.571,H121&gt;=9.499,A121&lt;5.05,D121&gt;=0.15,D121&lt;0.25,G121&lt;0.934,F121&lt;1.5),1.2,IF(AND(G121&gt;=0.571,H121&gt;=9.499,A121&lt;5.05,D121&gt;=0.15,D121&lt;0.25,G121&lt;0.934,F121&lt;1.5),1.3,IF(AND(H121&lt;9.283,A121&lt;5.45,A121&gt;=5.05,D121&gt;=0.15,D121&lt;0.25,G121&lt;0.934,F121&lt;1.5),1.5,IF(AND(H121&gt;=9.283,A121&lt;5.45,A121&gt;=5.05,D121&gt;=0.15,D121&lt;0.25,G121&lt;0.934,F121&lt;1.5),1.425,IF(AND(A121&lt;4.9,B121&lt;4.15,D121&lt;0.45,H121&lt;14.379,D121&gt;=0.25,G121&lt;0.934,F121&lt;1.5),1.4,IF(AND(A121&gt;=4.9,B121&lt;4.15,D121&lt;0.45,H121&lt;14.379,D121&gt;=0.25,G121&lt;0.934,F121&lt;1.5),1.325,IF(AND(G121&lt;0.572,A121&lt;5.75,G121&lt;0.857,A121&gt;=5.3,D121&lt;1.35,F121&lt;2.5,F121&gt;=1.5),3.65,IF(AND(G121&gt;=0.572,A121&lt;5.75,G121&lt;0.857,A121&gt;=5.3,D121&lt;1.35,F121&lt;2.5,F121&gt;=1.5),3.9,IF(AND(A121&lt;6.75,D121&lt;1.45,G121&gt;=0.333,H121&gt;=7.148,D121&gt;=1.35,F121&lt;2.5,F121&gt;=1.5),4.4,IF(AND(A121&gt;=6.75,D121&lt;1.45,G121&gt;=0.333,H121&gt;=7.148,D121&gt;=1.35,F121&lt;2.5,F121&gt;=1.5),4.78,IF(AND(A121&lt;6.6,B121&lt;3.25,G121&lt;0.861,A121&lt;7.25,B121&gt;=2.85,A121&gt;=6.15,F121&gt;=2.5,F121&gt;=1.5),5.333,IF(AND(H121&lt;11.461,B121&gt;=3.25,G121&lt;0.861,A121&lt;7.25,B121&gt;=2.85,A121&gt;=6.15,F121&gt;=2.5,F121&gt;=1.5),6.025,IF(AND(H121&gt;=11.461,B121&gt;=3.25,G121&lt;0.861,A121&lt;7.25,B121&gt;=2.85,A121&gt;=6.15,F121&gt;=2.5,F121&gt;=1.5),5.667,IF(AND(H121&gt;=14.564,A121&gt;=6.6,B121&lt;3.25,G121&lt;0.861,A121&lt;7.25,B121&gt;=2.85,A121&gt;=6.15,F121&gt;=2.5,F121&gt;=1.5),5.4,IF(AND(D121&gt;=2.35,H121&lt;14.564,A121&gt;=6.6,B121&lt;3.25,G121&lt;0.861,A121&lt;7.25,B121&gt;=2.85,A121&gt;=6.15,F121&gt;=2.5,F121&gt;=1.5),5.6,IF(AND(A121&lt;6.85,D121&lt;2.35,H121&lt;14.564,A121&gt;=6.6,B121&lt;3.25,G121&lt;0.861,A121&lt;7.25,B121&gt;=2.85,A121&gt;=6.15,F121&gt;=2.5,F121&gt;=1.5),5.9,IF(AND(A121&gt;=6.85,D121&lt;2.35,H121&lt;14.564,A121&gt;=6.6,B121&lt;3.25,G121&lt;0.861,A121&lt;7.25,B121&gt;=2.85,A121&gt;=6.15,F121&gt;=2.5,F121&gt;=1.5),5.78,"shouldnthappen"))))))))))))))))))))))))))))))))))))</f>
        <v>6.2</v>
      </c>
      <c r="V121" s="1" t="n">
        <f aca="false">IF(AND(H121&lt;5.748,A121&lt;5.05,D121&lt;0.75),1,IF(AND(B121&lt;3.15,H121&gt;=5.748,A121&lt;5.05,D121&lt;0.75),1.475,IF(AND(G121&gt;=0.801,D121&lt;0.25,A121&gt;=5.05,D121&lt;0.75),1.7,IF(AND(D121&gt;=0.45,D121&gt;=0.25,A121&gt;=5.05,D121&lt;0.75),1.7,IF(AND(B121&lt;2.35,F121&lt;2.5,B121&lt;2.75,D121&gt;=0.75),4.16,IF(AND(D121&lt;1.75,F121&gt;=2.5,B121&lt;2.75,D121&gt;=0.75),4.875,IF(AND(D121&gt;=1.75,F121&gt;=2.5,B121&lt;2.75,D121&gt;=0.75),5.333,IF(AND(H121&gt;=16.284,D121&gt;=1.55,B121&gt;=2.75,D121&gt;=0.75),6.6,IF(AND(H121&gt;=14.144,B121&gt;=3.15,H121&gt;=5.748,A121&lt;5.05,D121&lt;0.75),1.3,IF(AND(A121&lt;5.45,G121&lt;0.801,D121&lt;0.25,A121&gt;=5.05,D121&lt;0.75),1.5,IF(AND(A121&gt;=5.45,G121&lt;0.801,D121&lt;0.25,A121&gt;=5.05,D121&lt;0.75),1.34,IF(AND(B121&lt;3.75,D121&lt;0.45,D121&gt;=0.25,A121&gt;=5.05,D121&lt;0.75),1.467,IF(AND(B121&gt;=3.75,D121&lt;0.45,D121&gt;=0.25,A121&gt;=5.05,D121&lt;0.75),1.767,IF(AND(G121&gt;=0.896,B121&gt;=2.35,F121&lt;2.5,B121&lt;2.75,D121&gt;=0.75),4.9,IF(AND(H121&lt;15.504,D121&lt;1.35,D121&lt;1.55,B121&gt;=2.75,D121&gt;=0.75),4.2,IF(AND(H121&gt;=15.504,D121&lt;1.35,D121&lt;1.55,B121&gt;=2.75,D121&gt;=0.75),4.6,IF(AND(H121&lt;9.767,D121&gt;=1.35,D121&lt;1.55,B121&gt;=2.75,D121&gt;=0.75),5.1,IF(AND(A121&lt;4.5,H121&lt;14.144,B121&gt;=3.15,H121&gt;=5.748,A121&lt;5.05,D121&lt;0.75),1.3,IF(AND(A121&gt;=4.5,H121&lt;14.144,B121&gt;=3.15,H121&gt;=5.748,A121&lt;5.05,D121&lt;0.75),1.4,IF(AND(D121&gt;=1.15,G121&lt;0.896,B121&gt;=2.35,F121&lt;2.5,B121&lt;2.75,D121&gt;=0.75),4.04,IF(AND(B121&lt;2.9,H121&gt;=9.767,D121&gt;=1.35,D121&lt;1.55,B121&gt;=2.75,D121&gt;=0.75),4.8,IF(AND(D121&lt;1.7,A121&gt;=7.05,H121&lt;16.284,D121&gt;=1.55,B121&gt;=2.75,D121&gt;=0.75),5.8,IF(AND(D121&gt;=1.7,A121&gt;=7.05,H121&lt;16.284,D121&gt;=1.55,B121&gt;=2.75,D121&gt;=0.75),6.3,IF(AND(B121&lt;2.45,D121&lt;1.15,G121&lt;0.896,B121&gt;=2.35,F121&lt;2.5,B121&lt;2.75,D121&gt;=0.75),3.767,IF(AND(B121&gt;=2.45,D121&lt;1.15,G121&lt;0.896,B121&gt;=2.35,F121&lt;2.5,B121&lt;2.75,D121&gt;=0.75),3.167,IF(AND(B121&gt;=3.15,B121&gt;=2.9,H121&gt;=9.767,D121&gt;=1.35,D121&lt;1.55,B121&gt;=2.75,D121&gt;=0.75),4.7,IF(AND(D121&lt;1.9,D121&lt;2.05,A121&lt;7.05,H121&lt;16.284,D121&gt;=1.55,B121&gt;=2.75,D121&gt;=0.75),4.82,IF(AND(D121&gt;=1.9,D121&lt;2.05,A121&lt;7.05,H121&lt;16.284,D121&gt;=1.55,B121&gt;=2.75,D121&gt;=0.75),5.067,IF(AND(H121&lt;12.721,B121&lt;3.15,B121&gt;=2.9,H121&gt;=9.767,D121&gt;=1.35,D121&lt;1.55,B121&gt;=2.75,D121&gt;=0.75),4.5,IF(AND(H121&gt;=12.721,B121&lt;3.15,B121&gt;=2.9,H121&gt;=9.767,D121&gt;=1.35,D121&lt;1.55,B121&gt;=2.75,D121&gt;=0.75),4.433,IF(AND(H121&lt;9.525,G121&lt;0.364,D121&gt;=2.05,A121&lt;7.05,H121&lt;16.284,D121&gt;=1.55,B121&gt;=2.75,D121&gt;=0.75),5.1,IF(AND(A121&lt;6.25,G121&gt;=0.364,D121&gt;=2.05,A121&lt;7.05,H121&lt;16.284,D121&gt;=1.55,B121&gt;=2.75,D121&gt;=0.75),5.4,IF(AND(H121&lt;10.898,H121&gt;=9.525,G121&lt;0.364,D121&gt;=2.05,A121&lt;7.05,H121&lt;16.284,D121&gt;=1.55,B121&gt;=2.75,D121&gt;=0.75),5.6,IF(AND(H121&lt;8.711,A121&gt;=6.25,G121&gt;=0.364,D121&gt;=2.05,A121&lt;7.05,H121&lt;16.284,D121&gt;=1.55,B121&gt;=2.75,D121&gt;=0.75),5.7,IF(AND(H121&gt;=8.711,A121&gt;=6.25,G121&gt;=0.364,D121&gt;=2.05,A121&lt;7.05,H121&lt;16.284,D121&gt;=1.55,B121&gt;=2.75,D121&gt;=0.75),5.84,IF(AND(D121&lt;2.2,H121&gt;=10.898,H121&gt;=9.525,G121&lt;0.364,D121&gt;=2.05,A121&lt;7.05,H121&lt;16.284,D121&gt;=1.55,B121&gt;=2.75,D121&gt;=0.75),5.4,IF(AND(D121&gt;=2.2,H121&gt;=10.898,H121&gt;=9.525,G121&lt;0.364,D121&gt;=2.05,A121&lt;7.05,H121&lt;16.284,D121&gt;=1.55,B121&gt;=2.75,D121&gt;=0.75),5.3,"shouldnthappen")))))))))))))))))))))))))))))))))))))</f>
        <v>5.333</v>
      </c>
      <c r="W121" s="1" t="n">
        <f aca="false">IF(AND(H121&lt;6.926,D121&gt;=0.35,D121&lt;0.8),1.9,IF(AND(H121&gt;=6.926,D121&gt;=0.35,D121&lt;0.8),1.533,IF(AND(H121&lt;13.492,A121&lt;4.75,D121&lt;0.35,D121&lt;0.8),1.1,IF(AND(H121&gt;=13.492,A121&lt;4.75,D121&lt;0.35,D121&lt;0.8),1.375,IF(AND(B121&lt;2.75,A121&gt;=5.85,F121&lt;2.5,D121&gt;=0.8),4.833,IF(AND(B121&lt;3.3,A121&gt;=7.05,F121&gt;=2.5,D121&gt;=0.8),5.8,IF(AND(B121&gt;=3.3,A121&gt;=7.05,F121&gt;=2.5,D121&gt;=0.8),6.325,IF(AND(D121&gt;=0.25,A121&lt;5.05,A121&gt;=4.75,D121&lt;0.35,D121&lt;0.8),1.3,IF(AND(B121&lt;3.6,A121&gt;=5.05,A121&gt;=4.75,D121&lt;0.35,D121&lt;0.8),1.4,IF(AND(H121&lt;10.194,G121&lt;0.412,A121&lt;5.85,F121&lt;2.5,D121&gt;=0.8),4.133,IF(AND(H121&gt;=10.194,G121&lt;0.412,A121&lt;5.85,F121&lt;2.5,D121&gt;=0.8),4.5,IF(AND(A121&lt;5.35,G121&gt;=0.412,A121&lt;5.85,F121&lt;2.5,D121&gt;=0.8),3.15,IF(AND(A121&lt;6.2,B121&gt;=2.75,A121&gt;=5.85,F121&lt;2.5,D121&gt;=0.8),4.3,IF(AND(H121&lt;5.767,A121&lt;6.2,A121&lt;7.05,F121&gt;=2.5,D121&gt;=0.8),4.5,IF(AND(G121&gt;=0.861,A121&gt;=6.2,A121&lt;7.05,F121&gt;=2.5,D121&gt;=0.8),5.2,IF(AND(B121&lt;3.15,D121&lt;0.25,A121&lt;5.05,A121&gt;=4.75,D121&lt;0.35,D121&lt;0.8),1.55,IF(AND(A121&lt;5.45,B121&gt;=3.6,A121&gt;=5.05,A121&gt;=4.75,D121&lt;0.35,D121&lt;0.8),1.5,IF(AND(A121&gt;=5.45,B121&gt;=3.6,A121&gt;=5.05,A121&gt;=4.75,D121&lt;0.35,D121&lt;0.8),1.4,IF(AND(G121&gt;=0.772,A121&gt;=5.35,G121&gt;=0.412,A121&lt;5.85,F121&lt;2.5,D121&gt;=0.8),3.9,IF(AND(D121&gt;=1.45,A121&gt;=6.2,B121&gt;=2.75,A121&gt;=5.85,F121&lt;2.5,D121&gt;=0.8),4.775,IF(AND(G121&lt;0.5,H121&gt;=5.767,A121&lt;6.2,A121&lt;7.05,F121&gt;=2.5,D121&gt;=0.8),5.1,IF(AND(G121&gt;=0.5,H121&gt;=5.767,A121&lt;6.2,A121&lt;7.05,F121&gt;=2.5,D121&gt;=0.8),4.95,IF(AND(B121&gt;=3.25,G121&lt;0.861,A121&gt;=6.2,A121&lt;7.05,F121&gt;=2.5,D121&gt;=0.8),5.75,IF(AND(A121&lt;4.95,B121&gt;=3.15,D121&lt;0.25,A121&lt;5.05,A121&gt;=4.75,D121&lt;0.35,D121&lt;0.8),1.4,IF(AND(A121&lt;5.65,G121&lt;0.772,A121&gt;=5.35,G121&gt;=0.412,A121&lt;5.85,F121&lt;2.5,D121&gt;=0.8),3.6,IF(AND(A121&gt;=5.65,G121&lt;0.772,A121&gt;=5.35,G121&gt;=0.412,A121&lt;5.85,F121&lt;2.5,D121&gt;=0.8),3.5,IF(AND(B121&gt;=3.15,D121&lt;1.45,A121&gt;=6.2,B121&gt;=2.75,A121&gt;=5.85,F121&lt;2.5,D121&gt;=0.8),4.7,IF(AND(A121&gt;=6.65,B121&lt;3.25,G121&lt;0.861,A121&gt;=6.2,A121&lt;7.05,F121&gt;=2.5,D121&gt;=0.8),5.567,IF(AND(H121&lt;9.499,A121&gt;=4.95,B121&gt;=3.15,D121&lt;0.25,A121&lt;5.05,A121&gt;=4.75,D121&lt;0.35,D121&lt;0.8),1.4,IF(AND(H121&gt;=9.499,A121&gt;=4.95,B121&gt;=3.15,D121&lt;0.25,A121&lt;5.05,A121&gt;=4.75,D121&lt;0.35,D121&lt;0.8),1.2,IF(AND(G121&lt;0.765,B121&lt;3.15,D121&lt;1.45,A121&gt;=6.2,B121&gt;=2.75,A121&gt;=5.85,F121&lt;2.5,D121&gt;=0.8),4.4,IF(AND(G121&gt;=0.765,B121&lt;3.15,D121&lt;1.45,A121&gt;=6.2,B121&gt;=2.75,A121&gt;=5.85,F121&lt;2.5,D121&gt;=0.8),4.6,IF(AND(H121&lt;10.667,A121&lt;6.65,B121&lt;3.25,G121&lt;0.861,A121&gt;=6.2,A121&lt;7.05,F121&gt;=2.5,D121&gt;=0.8),5.167,IF(AND(G121&lt;0.627,H121&gt;=10.667,A121&lt;6.65,B121&lt;3.25,G121&lt;0.861,A121&gt;=6.2,A121&lt;7.05,F121&gt;=2.5,D121&gt;=0.8),5.64,IF(AND(G121&gt;=0.627,H121&gt;=10.667,A121&lt;6.65,B121&lt;3.25,G121&lt;0.861,A121&gt;=6.2,A121&lt;7.05,F121&gt;=2.5,D121&gt;=0.8),5.1,"shouldnthappen")))))))))))))))))))))))))))))))))))</f>
        <v>5.8</v>
      </c>
      <c r="X121" s="1" t="n">
        <f aca="false">IF(AND(B121&lt;3.05,H121&lt;6.697,A121&lt;5.45),4.1,IF(AND(B121&gt;=3.05,H121&lt;6.697,A121&lt;5.45),1.48,IF(AND(D121&lt;0.7,A121&lt;5.9,A121&gt;=5.45),1.4,IF(AND(A121&lt;4.35,B121&lt;3.3,H121&gt;=6.697,A121&lt;5.45),1.1,IF(AND(G121&lt;0.372,D121&gt;=0.7,A121&lt;5.9,A121&gt;=5.45),4.36,IF(AND(A121&gt;=4.9,A121&gt;=4.35,B121&lt;3.3,H121&gt;=6.697,A121&lt;5.45),1.6,IF(AND(H121&gt;=14.171,A121&lt;5.15,B121&gt;=3.3,H121&gt;=6.697,A121&lt;5.45),1.6,IF(AND(G121&lt;0.451,A121&gt;=5.15,B121&gt;=3.3,H121&gt;=6.697,A121&lt;5.45),1.367,IF(AND(G121&gt;=0.451,A121&gt;=5.15,B121&gt;=3.3,H121&gt;=6.697,A121&lt;5.45),1.5,IF(AND(G121&lt;0.332,D121&lt;1.45,F121&lt;2.5,A121&gt;=5.9,A121&gt;=5.45),4.35,IF(AND(A121&lt;6.15,D121&gt;=1.45,F121&lt;2.5,A121&gt;=5.9,A121&gt;=5.45),5.1,IF(AND(D121&gt;=2.4,G121&lt;0.432,F121&gt;=2.5,A121&gt;=5.9,A121&gt;=5.45),5.78,IF(AND(A121&lt;6.15,G121&gt;=0.432,F121&gt;=2.5,A121&gt;=5.9,A121&gt;=5.45),4.9,IF(AND(B121&lt;3.1,A121&lt;4.9,A121&gt;=4.35,B121&lt;3.3,H121&gt;=6.697,A121&lt;5.45),1.4,IF(AND(B121&gt;=3.1,A121&lt;4.9,A121&gt;=4.35,B121&lt;3.3,H121&gt;=6.697,A121&lt;5.45),1.3,IF(AND(G121&lt;0.343,H121&lt;14.171,A121&lt;5.15,B121&gt;=3.3,H121&gt;=6.697,A121&lt;5.45),1.433,IF(AND(G121&gt;=0.343,H121&lt;14.171,A121&lt;5.15,B121&gt;=3.3,H121&gt;=6.697,A121&lt;5.45),1.525,IF(AND(D121&lt;1.05,B121&lt;2.55,G121&gt;=0.372,D121&gt;=0.7,A121&lt;5.9,A121&gt;=5.45),3.7,IF(AND(H121&lt;10.596,B121&gt;=2.55,G121&gt;=0.372,D121&gt;=0.7,A121&lt;5.9,A121&gt;=5.45),3.525,IF(AND(H121&gt;=10.596,B121&gt;=2.55,G121&gt;=0.372,D121&gt;=0.7,A121&lt;5.9,A121&gt;=5.45),3.9,IF(AND(H121&lt;14.314,G121&gt;=0.332,D121&lt;1.45,F121&lt;2.5,A121&gt;=5.9,A121&gt;=5.45),4.4,IF(AND(H121&gt;=14.314,G121&gt;=0.332,D121&lt;1.45,F121&lt;2.5,A121&gt;=5.9,A121&gt;=5.45),4.7,IF(AND(H121&lt;13.906,A121&gt;=6.15,D121&gt;=1.45,F121&lt;2.5,A121&gt;=5.9,A121&gt;=5.45),4.675,IF(AND(H121&gt;=13.906,A121&gt;=6.15,D121&gt;=1.45,F121&lt;2.5,A121&gt;=5.9,A121&gt;=5.45),4.9,IF(AND(G121&lt;0.093,D121&lt;2.4,G121&lt;0.432,F121&gt;=2.5,A121&gt;=5.9,A121&gt;=5.45),5.6,IF(AND(B121&lt;2.95,A121&gt;=6.15,G121&gt;=0.432,F121&gt;=2.5,A121&gt;=5.9,A121&gt;=5.45),5.86,IF(AND(A121&lt;5.55,D121&gt;=1.05,B121&lt;2.55,G121&gt;=0.372,D121&gt;=0.7,A121&lt;5.9,A121&gt;=5.45),4,IF(AND(A121&gt;=5.55,D121&gt;=1.05,B121&lt;2.55,G121&gt;=0.372,D121&gt;=0.7,A121&lt;5.9,A121&gt;=5.45),3.9,IF(AND(D121&lt;1.7,G121&gt;=0.093,D121&lt;2.4,G121&lt;0.432,F121&gt;=2.5,A121&gt;=5.9,A121&gt;=5.45),5.05,IF(AND(G121&gt;=0.774,B121&gt;=2.95,A121&gt;=6.15,G121&gt;=0.432,F121&gt;=2.5,A121&gt;=5.9,A121&gt;=5.45),5.3,IF(AND(G121&gt;=0.312,D121&gt;=1.7,G121&gt;=0.093,D121&lt;2.4,G121&lt;0.432,F121&gt;=2.5,A121&gt;=5.9,A121&gt;=5.45),5.4,IF(AND(D121&lt;2.45,G121&lt;0.774,B121&gt;=2.95,A121&gt;=6.15,G121&gt;=0.432,F121&gt;=2.5,A121&gt;=5.9,A121&gt;=5.45),5.66,IF(AND(D121&gt;=2.45,G121&lt;0.774,B121&gt;=2.95,A121&gt;=6.15,G121&gt;=0.432,F121&gt;=2.5,A121&gt;=5.9,A121&gt;=5.45),6,IF(AND(G121&gt;=0.301,G121&lt;0.312,D121&gt;=1.7,G121&gt;=0.093,D121&lt;2.4,G121&lt;0.432,F121&gt;=2.5,A121&gt;=5.9,A121&gt;=5.45),5.1,IF(AND(A121&lt;6.45,G121&lt;0.301,G121&lt;0.312,D121&gt;=1.7,G121&gt;=0.093,D121&lt;2.4,G121&lt;0.432,F121&gt;=2.5,A121&gt;=5.9,A121&gt;=5.45),5.3,IF(AND(A121&gt;=6.45,G121&lt;0.301,G121&lt;0.312,D121&gt;=1.7,G121&gt;=0.093,D121&lt;2.4,G121&lt;0.432,F121&gt;=2.5,A121&gt;=5.9,A121&gt;=5.45),5.2,"shouldnthappen"))))))))))))))))))))))))))))))))))))</f>
        <v>5.6</v>
      </c>
      <c r="Y121" s="1" t="n">
        <f aca="false">IF(AND(H121&lt;6.51,F121&lt;1.5),1.8,IF(AND(H121&gt;=16.674,F121&gt;=1.5),6.533,IF(AND(D121&gt;=0.45,H121&gt;=6.51,F121&lt;1.5),1.667,IF(AND(H121&gt;=13.805,G121&lt;0.154,H121&lt;16.674,F121&gt;=1.5),6.7,IF(AND(D121&lt;0.15,A121&lt;5.05,D121&lt;0.45,H121&gt;=6.51,F121&lt;1.5),1.4,IF(AND(H121&gt;=13.586,A121&gt;=5.05,D121&lt;0.45,H121&gt;=6.51,F121&lt;1.5),1.3,IF(AND(F121&lt;2.5,H121&lt;13.805,G121&lt;0.154,H121&lt;16.674,F121&gt;=1.5),4.6,IF(AND(H121&lt;8.929,D121&lt;1.35,G121&gt;=0.154,H121&lt;16.674,F121&gt;=1.5),3.64,IF(AND(G121&lt;0.05,H121&lt;13.586,A121&gt;=5.05,D121&lt;0.45,H121&gt;=6.51,F121&lt;1.5),1.4,IF(AND(G121&gt;=0.107,F121&gt;=2.5,H121&lt;13.805,G121&lt;0.154,H121&lt;16.674,F121&gt;=1.5),5.3,IF(AND(B121&gt;=2.75,H121&gt;=8.929,D121&lt;1.35,G121&gt;=0.154,H121&lt;16.674,F121&gt;=1.5),4.433,IF(AND(D121&gt;=1.55,F121&lt;2.5,D121&gt;=1.35,G121&gt;=0.154,H121&lt;16.674,F121&gt;=1.5),4.975,IF(AND(H121&lt;6.93,F121&gt;=2.5,D121&gt;=1.35,G121&gt;=0.154,H121&lt;16.674,F121&gt;=1.5),4.5,IF(AND(H121&lt;12.675,G121&lt;0.217,D121&gt;=0.15,A121&lt;5.05,D121&lt;0.45,H121&gt;=6.51,F121&lt;1.5),1.4,IF(AND(H121&gt;=12.675,G121&lt;0.217,D121&gt;=0.15,A121&lt;5.05,D121&lt;0.45,H121&gt;=6.51,F121&lt;1.5),1.5,IF(AND(A121&lt;4.65,G121&gt;=0.217,D121&gt;=0.15,A121&lt;5.05,D121&lt;0.45,H121&gt;=6.51,F121&lt;1.5),1.35,IF(AND(D121&lt;0.25,G121&gt;=0.05,H121&lt;13.586,A121&gt;=5.05,D121&lt;0.45,H121&gt;=6.51,F121&lt;1.5),1.467,IF(AND(D121&gt;=0.25,G121&gt;=0.05,H121&lt;13.586,A121&gt;=5.05,D121&lt;0.45,H121&gt;=6.51,F121&lt;1.5),1.5,IF(AND(H121&lt;9.15,G121&lt;0.107,F121&gt;=2.5,H121&lt;13.805,G121&lt;0.154,H121&lt;16.674,F121&gt;=1.5),5.7,IF(AND(H121&gt;=9.15,G121&lt;0.107,F121&gt;=2.5,H121&lt;13.805,G121&lt;0.154,H121&lt;16.674,F121&gt;=1.5),5.6,IF(AND(G121&lt;0.404,B121&lt;2.75,H121&gt;=8.929,D121&lt;1.35,G121&gt;=0.154,H121&lt;16.674,F121&gt;=1.5),4.15,IF(AND(G121&gt;=0.404,B121&lt;2.75,H121&gt;=8.929,D121&lt;1.35,G121&gt;=0.154,H121&lt;16.674,F121&gt;=1.5),3.9,IF(AND(A121&gt;=6.75,D121&lt;1.55,F121&lt;2.5,D121&gt;=1.35,G121&gt;=0.154,H121&lt;16.674,F121&gt;=1.5),4.82,IF(AND(D121&lt;0.25,A121&gt;=4.65,G121&gt;=0.217,D121&gt;=0.15,A121&lt;5.05,D121&lt;0.45,H121&gt;=6.51,F121&lt;1.5),1.325,IF(AND(D121&gt;=0.25,A121&gt;=4.65,G121&gt;=0.217,D121&gt;=0.15,A121&lt;5.05,D121&lt;0.45,H121&gt;=6.51,F121&lt;1.5),1.3,IF(AND(A121&lt;6.55,A121&lt;6.75,D121&lt;1.55,F121&lt;2.5,D121&gt;=1.35,G121&gt;=0.154,H121&lt;16.674,F121&gt;=1.5),4.575,IF(AND(A121&gt;=6.55,A121&lt;6.75,D121&lt;1.55,F121&lt;2.5,D121&gt;=1.35,G121&gt;=0.154,H121&lt;16.674,F121&gt;=1.5),4.4,IF(AND(B121&lt;2.9,D121&lt;2.05,H121&gt;=6.93,F121&gt;=2.5,D121&gt;=1.35,G121&gt;=0.154,H121&lt;16.674,F121&gt;=1.5),5.05,IF(AND(H121&lt;8.884,D121&gt;=2.05,H121&gt;=6.93,F121&gt;=2.5,D121&gt;=1.35,G121&gt;=0.154,H121&lt;16.674,F121&gt;=1.5),5.1,IF(AND(H121&lt;13.711,B121&gt;=2.9,D121&lt;2.05,H121&gt;=6.93,F121&gt;=2.5,D121&gt;=1.35,G121&gt;=0.154,H121&lt;16.674,F121&gt;=1.5),5,IF(AND(H121&gt;=13.711,B121&gt;=2.9,D121&lt;2.05,H121&gt;=6.93,F121&gt;=2.5,D121&gt;=1.35,G121&gt;=0.154,H121&lt;16.674,F121&gt;=1.5),5.8,IF(AND(B121&lt;3.15,H121&gt;=8.884,D121&gt;=2.05,H121&gt;=6.93,F121&gt;=2.5,D121&gt;=1.35,G121&gt;=0.154,H121&lt;16.674,F121&gt;=1.5),5.56,IF(AND(B121&gt;=3.15,H121&gt;=8.884,D121&gt;=2.05,H121&gt;=6.93,F121&gt;=2.5,D121&gt;=1.35,G121&gt;=0.154,H121&lt;16.674,F121&gt;=1.5),5.9,"shouldnthappen")))))))))))))))))))))))))))))))))</f>
        <v>5.7</v>
      </c>
      <c r="Z121" s="1" t="n">
        <f aca="false">IF(AND(F121&gt;=2,B121&gt;=3.35),5.6,IF(AND(A121&lt;6.65,H121&gt;=15.076,B121&lt;3.35),4.8,IF(AND(A121&gt;=6.65,H121&gt;=15.076,B121&lt;3.35),6.15,IF(AND(H121&lt;6.542,F121&lt;2,B121&gt;=3.35),1.767,IF(AND(G121&gt;=0.653,D121&lt;0.75,H121&lt;15.076,B121&lt;3.35),1.55,IF(AND(D121&lt;0.15,G121&lt;0.653,D121&lt;0.75,H121&lt;15.076,B121&lt;3.35),1.1,IF(AND(G121&lt;0.356,A121&lt;5.05,H121&gt;=6.542,F121&lt;2,B121&gt;=3.35),1.4,IF(AND(G121&gt;=0.356,A121&lt;5.05,H121&gt;=6.542,F121&lt;2,B121&gt;=3.35),1.3,IF(AND(G121&gt;=0.566,A121&gt;=5.05,H121&gt;=6.542,F121&lt;2,B121&gt;=3.35),1.6,IF(AND(B121&gt;=3.1,D121&gt;=0.15,G121&lt;0.653,D121&lt;0.75,H121&lt;15.076,B121&lt;3.35),1.367,IF(AND(B121&gt;=2.65,D121&lt;1.45,B121&lt;2.75,D121&gt;=0.75,H121&lt;15.076,B121&lt;3.35),3.96,IF(AND(G121&lt;0.352,D121&gt;=1.45,B121&lt;2.75,D121&gt;=0.75,H121&lt;15.076,B121&lt;3.35),4.5,IF(AND(D121&gt;=1.35,A121&lt;6.2,B121&gt;=2.75,D121&gt;=0.75,H121&lt;15.076,B121&lt;3.35),4.733,IF(AND(A121&lt;4.7,B121&lt;3.1,D121&gt;=0.15,G121&lt;0.653,D121&lt;0.75,H121&lt;15.076,B121&lt;3.35),1.36,IF(AND(A121&gt;=4.7,B121&lt;3.1,D121&gt;=0.15,G121&lt;0.653,D121&lt;0.75,H121&lt;15.076,B121&lt;3.35),1.6,IF(AND(A121&lt;5.2,B121&lt;2.65,D121&lt;1.45,B121&lt;2.75,D121&gt;=0.75,H121&lt;15.076,B121&lt;3.35),3.3,IF(AND(A121&lt;6.5,G121&gt;=0.352,D121&gt;=1.45,B121&lt;2.75,D121&gt;=0.75,H121&lt;15.076,B121&lt;3.35),5,IF(AND(A121&gt;=6.5,G121&gt;=0.352,D121&gt;=1.45,B121&lt;2.75,D121&gt;=0.75,H121&lt;15.076,B121&lt;3.35),5.8,IF(AND(H121&lt;8.486,D121&lt;1.35,A121&lt;6.2,B121&gt;=2.75,D121&gt;=0.75,H121&lt;15.076,B121&lt;3.35),3.975,IF(AND(G121&lt;0.187,F121&lt;2.5,A121&gt;=6.2,B121&gt;=2.75,D121&gt;=0.75,H121&lt;15.076,B121&lt;3.35),5,IF(AND(G121&gt;=0.187,F121&lt;2.5,A121&gt;=6.2,B121&gt;=2.75,D121&gt;=0.75,H121&lt;15.076,B121&lt;3.35),4.525,IF(AND(A121&gt;=7.25,F121&gt;=2.5,A121&gt;=6.2,B121&gt;=2.75,D121&gt;=0.75,H121&lt;15.076,B121&lt;3.35),6.5,IF(AND(G121&lt;0.185,B121&lt;3.6,G121&lt;0.566,A121&gt;=5.05,H121&gt;=6.542,F121&lt;2,B121&gt;=3.35),1.45,IF(AND(G121&gt;=0.185,B121&lt;3.6,G121&lt;0.566,A121&gt;=5.05,H121&gt;=6.542,F121&lt;2,B121&gt;=3.35),1.34,IF(AND(G121&lt;0.13,B121&gt;=3.6,G121&lt;0.566,A121&gt;=5.05,H121&gt;=6.542,F121&lt;2,B121&gt;=3.35),1.45,IF(AND(G121&gt;=0.13,B121&gt;=3.6,G121&lt;0.566,A121&gt;=5.05,H121&gt;=6.542,F121&lt;2,B121&gt;=3.35),1.5,IF(AND(D121&lt;1.05,A121&gt;=5.2,B121&lt;2.65,D121&lt;1.45,B121&lt;2.75,D121&gt;=0.75,H121&lt;15.076,B121&lt;3.35),3.5,IF(AND(D121&gt;=1.05,A121&gt;=5.2,B121&lt;2.65,D121&lt;1.45,B121&lt;2.75,D121&gt;=0.75,H121&lt;15.076,B121&lt;3.35),3.94,IF(AND(H121&lt;10.983,H121&gt;=8.486,D121&lt;1.35,A121&lt;6.2,B121&gt;=2.75,D121&gt;=0.75,H121&lt;15.076,B121&lt;3.35),4.38,IF(AND(H121&gt;=10.983,H121&gt;=8.486,D121&lt;1.35,A121&lt;6.2,B121&gt;=2.75,D121&gt;=0.75,H121&lt;15.076,B121&lt;3.35),4.1,IF(AND(B121&gt;=3.25,A121&lt;7.25,F121&gt;=2.5,A121&gt;=6.2,B121&gt;=2.75,D121&gt;=0.75,H121&lt;15.076,B121&lt;3.35),5.7,IF(AND(B121&lt;2.95,B121&lt;3.25,A121&lt;7.25,F121&gt;=2.5,A121&gt;=6.2,B121&gt;=2.75,D121&gt;=0.75,H121&lt;15.076,B121&lt;3.35),5.6,IF(AND(H121&gt;=13.711,B121&gt;=2.95,B121&lt;3.25,A121&lt;7.25,F121&gt;=2.5,A121&gt;=6.2,B121&gt;=2.75,D121&gt;=0.75,H121&lt;15.076,B121&lt;3.35),5.8,IF(AND(A121&gt;=6.8,H121&lt;13.711,B121&gt;=2.95,B121&lt;3.25,A121&lt;7.25,F121&gt;=2.5,A121&gt;=6.2,B121&gt;=2.75,D121&gt;=0.75,H121&lt;15.076,B121&lt;3.35),5.1,IF(AND(H121&lt;12.921,A121&lt;6.8,H121&lt;13.711,B121&gt;=2.95,B121&lt;3.25,A121&lt;7.25,F121&gt;=2.5,A121&gt;=6.2,B121&gt;=2.75,D121&gt;=0.75,H121&lt;15.076,B121&lt;3.35),5.34,IF(AND(H121&gt;=12.921,A121&lt;6.8,H121&lt;13.711,B121&gt;=2.95,B121&lt;3.25,A121&lt;7.25,F121&gt;=2.5,A121&gt;=6.2,B121&gt;=2.75,D121&gt;=0.75,H121&lt;15.076,B121&lt;3.35),5.133,"shouldnthappen"))))))))))))))))))))))))))))))))))))</f>
        <v>4.5</v>
      </c>
      <c r="AA121" s="1" t="n">
        <f aca="false">IF(AND(D121&gt;=0.45,A121&lt;5.05,D121&lt;0.8),1.6,IF(AND(D121&gt;=0.45,A121&gt;=5.05,D121&lt;0.8),1.7,IF(AND(H121&gt;=16.244,F121&gt;=2.5,D121&gt;=0.8),6.533,IF(AND(A121&lt;4.35,D121&lt;0.45,A121&lt;5.05,D121&lt;0.8),1.1,IF(AND(H121&gt;=14.877,D121&lt;0.45,A121&gt;=5.05,D121&lt;0.8),1.3,IF(AND(D121&gt;=1.4,A121&lt;5.65,F121&lt;2.5,D121&gt;=0.8),4.5,IF(AND(A121&gt;=7.25,H121&lt;16.244,F121&gt;=2.5,D121&gt;=0.8),6.5,IF(AND(A121&gt;=4.75,A121&gt;=4.35,D121&lt;0.45,A121&lt;5.05,D121&lt;0.8),1.35,IF(AND(A121&lt;5.3,D121&lt;1.4,A121&lt;5.65,F121&lt;2.5,D121&gt;=0.8),3.1,IF(AND(A121&gt;=6.8,A121&gt;=6.55,A121&gt;=5.65,F121&lt;2.5,D121&gt;=0.8),4.9,IF(AND(H121&lt;5.767,A121&lt;7.25,H121&lt;16.244,F121&gt;=2.5,D121&gt;=0.8),4.5,IF(AND(G121&gt;=0.522,A121&lt;4.75,A121&gt;=4.35,D121&lt;0.45,A121&lt;5.05,D121&lt;0.8),1.2,IF(AND(G121&gt;=0.948,D121&lt;0.35,H121&lt;14.877,D121&lt;0.45,A121&gt;=5.05,D121&lt;0.8),1.7,IF(AND(H121&lt;13.089,D121&gt;=0.35,H121&lt;14.877,D121&lt;0.45,A121&gt;=5.05,D121&lt;0.8),1.5,IF(AND(H121&gt;=13.089,D121&gt;=0.35,H121&lt;14.877,D121&lt;0.45,A121&gt;=5.05,D121&lt;0.8),1.3,IF(AND(B121&gt;=2.95,A121&gt;=5.3,D121&lt;1.4,A121&lt;5.65,F121&lt;2.5,D121&gt;=0.8),4.1,IF(AND(H121&lt;9.181,A121&lt;6.05,A121&lt;6.55,A121&gt;=5.65,F121&lt;2.5,D121&gt;=0.8),5.1,IF(AND(H121&gt;=9.181,A121&lt;6.05,A121&lt;6.55,A121&gt;=5.65,F121&lt;2.5,D121&gt;=0.8),4.3,IF(AND(G121&gt;=0.867,A121&gt;=6.05,A121&lt;6.55,A121&gt;=5.65,F121&lt;2.5,D121&gt;=0.8),4.9,IF(AND(B121&lt;3.05,A121&lt;6.8,A121&gt;=6.55,A121&gt;=5.65,F121&lt;2.5,D121&gt;=0.8),5,IF(AND(B121&gt;=3.05,A121&lt;6.8,A121&gt;=6.55,A121&gt;=5.65,F121&lt;2.5,D121&gt;=0.8),4.55,IF(AND(H121&gt;=14.144,G121&lt;0.522,A121&lt;4.75,A121&gt;=4.35,D121&lt;0.45,A121&lt;5.05,D121&lt;0.8),1.3,IF(AND(B121&lt;2.7,B121&lt;2.95,A121&gt;=5.3,D121&lt;1.4,A121&lt;5.65,F121&lt;2.5,D121&gt;=0.8),3.78,IF(AND(B121&gt;=2.7,B121&lt;2.95,A121&gt;=5.3,D121&lt;1.4,A121&lt;5.65,F121&lt;2.5,D121&gt;=0.8),3.6,IF(AND(G121&lt;0.638,G121&lt;0.867,A121&gt;=6.05,A121&lt;6.55,A121&gt;=5.65,F121&lt;2.5,D121&gt;=0.8),4.433,IF(AND(G121&gt;=0.638,G121&lt;0.867,A121&gt;=6.05,A121&lt;6.55,A121&gt;=5.65,F121&lt;2.5,D121&gt;=0.8),4,IF(AND(A121&lt;6.35,H121&lt;11.146,H121&gt;=5.767,A121&lt;7.25,H121&lt;16.244,F121&gt;=2.5,D121&gt;=0.8),5.1,IF(AND(A121&lt;4.5,H121&lt;14.144,G121&lt;0.522,A121&lt;4.75,A121&gt;=4.35,D121&lt;0.45,A121&lt;5.05,D121&lt;0.8),1.35,IF(AND(A121&gt;=4.5,H121&lt;14.144,G121&lt;0.522,A121&lt;4.75,A121&gt;=4.35,D121&lt;0.45,A121&lt;5.05,D121&lt;0.8),1.4,IF(AND(A121&lt;5.15,B121&lt;3.75,G121&lt;0.948,D121&lt;0.35,H121&lt;14.877,D121&lt;0.45,A121&gt;=5.05,D121&lt;0.8),1.4,IF(AND(A121&gt;=5.15,B121&lt;3.75,G121&lt;0.948,D121&lt;0.35,H121&lt;14.877,D121&lt;0.45,A121&gt;=5.05,D121&lt;0.8),1.5,IF(AND(G121&lt;0.112,B121&gt;=3.75,G121&lt;0.948,D121&lt;0.35,H121&lt;14.877,D121&lt;0.45,A121&gt;=5.05,D121&lt;0.8),1.5,IF(AND(G121&gt;=0.112,B121&gt;=3.75,G121&lt;0.948,D121&lt;0.35,H121&lt;14.877,D121&lt;0.45,A121&gt;=5.05,D121&lt;0.8),1.6,IF(AND(G121&lt;0.075,A121&gt;=6.35,H121&lt;11.146,H121&gt;=5.767,A121&lt;7.25,H121&lt;16.244,F121&gt;=2.5,D121&gt;=0.8),5.5,IF(AND(G121&gt;=0.075,A121&gt;=6.35,H121&lt;11.146,H121&gt;=5.767,A121&lt;7.25,H121&lt;16.244,F121&gt;=2.5,D121&gt;=0.8),5.24,IF(AND(B121&lt;2.95,D121&lt;1.9,H121&gt;=11.146,H121&gt;=5.767,A121&lt;7.25,H121&lt;16.244,F121&gt;=2.5,D121&gt;=0.8),5.65,IF(AND(B121&gt;=2.95,D121&lt;1.9,H121&gt;=11.146,H121&gt;=5.767,A121&lt;7.25,H121&lt;16.244,F121&gt;=2.5,D121&gt;=0.8),5.8,IF(AND(H121&lt;13.42,D121&gt;=1.9,H121&gt;=11.146,H121&gt;=5.767,A121&lt;7.25,H121&lt;16.244,F121&gt;=2.5,D121&gt;=0.8),5.6,IF(AND(H121&gt;=13.42,D121&gt;=1.9,H121&gt;=11.146,H121&gt;=5.767,A121&lt;7.25,H121&lt;16.244,F121&gt;=2.5,D121&gt;=0.8),5.34,"shouldnthappen")))))))))))))))))))))))))))))))))))))))</f>
        <v>6.5</v>
      </c>
      <c r="AB121" s="1" t="n">
        <f aca="false">IF(AND(D121&gt;=0.35,F121&lt;1.5),1.5,IF(AND(F121&lt;2.5,D121&gt;=1.55,F121&gt;=1.5),4.85,IF(AND(H121&lt;8.308,D121&lt;0.15,D121&lt;0.35,F121&lt;1.5),1.5,IF(AND(H121&gt;=8.308,D121&lt;0.15,D121&lt;0.35,F121&lt;1.5),1.4,IF(AND(H121&lt;5.523,D121&gt;=0.15,D121&lt;0.35,F121&lt;1.5),1,IF(AND(G121&lt;0.572,H121&lt;10.688,D121&lt;1.55,F121&gt;=1.5),3.75,IF(AND(B121&gt;=3.5,F121&gt;=2.5,D121&gt;=1.55,F121&gt;=1.5),6.3,IF(AND(A121&gt;=5.65,G121&gt;=0.572,H121&lt;10.688,D121&lt;1.55,F121&gt;=1.5),4.45,IF(AND(B121&gt;=2.85,A121&lt;6.15,H121&gt;=10.688,D121&lt;1.55,F121&gt;=1.5),4.35,IF(AND(H121&gt;=16.284,B121&lt;3.5,F121&gt;=2.5,D121&gt;=1.55,F121&gt;=1.5),6.6,IF(AND(G121&gt;=0.241,G121&lt;0.338,H121&gt;=5.523,D121&gt;=0.15,D121&lt;0.35,F121&lt;1.5),1.25,IF(AND(A121&lt;5.05,G121&gt;=0.338,H121&gt;=5.523,D121&gt;=0.15,D121&lt;0.35,F121&lt;1.5),1.35,IF(AND(B121&lt;2.7,A121&lt;5.65,G121&gt;=0.572,H121&lt;10.688,D121&lt;1.55,F121&gt;=1.5),4,IF(AND(B121&gt;=2.7,A121&lt;5.65,G121&gt;=0.572,H121&lt;10.688,D121&lt;1.55,F121&gt;=1.5),3.6,IF(AND(B121&lt;2.45,B121&lt;2.85,A121&lt;6.15,H121&gt;=10.688,D121&lt;1.55,F121&gt;=1.5),3.7,IF(AND(A121&lt;6.25,B121&lt;2.85,A121&gt;=6.15,H121&gt;=10.688,D121&lt;1.55,F121&gt;=1.5),4.5,IF(AND(A121&gt;=6.25,B121&lt;2.85,A121&gt;=6.15,H121&gt;=10.688,D121&lt;1.55,F121&gt;=1.5),4.86,IF(AND(D121&gt;=1.45,B121&gt;=2.85,A121&gt;=6.15,H121&gt;=10.688,D121&lt;1.55,F121&gt;=1.5),4.8,IF(AND(H121&lt;8.202,H121&lt;16.284,B121&lt;3.5,F121&gt;=2.5,D121&gt;=1.55,F121&gt;=1.5),5.7,IF(AND(A121&gt;=5.1,G121&lt;0.241,G121&lt;0.338,H121&gt;=5.523,D121&gt;=0.15,D121&lt;0.35,F121&lt;1.5),1.5,IF(AND(B121&gt;=3.75,A121&gt;=5.05,G121&gt;=0.338,H121&gt;=5.523,D121&gt;=0.15,D121&lt;0.35,F121&lt;1.5),1.6,IF(AND(A121&lt;5.7,B121&gt;=2.45,B121&lt;2.85,A121&lt;6.15,H121&gt;=10.688,D121&lt;1.55,F121&gt;=1.5),3.9,IF(AND(A121&gt;=5.7,B121&gt;=2.45,B121&lt;2.85,A121&lt;6.15,H121&gt;=10.688,D121&lt;1.55,F121&gt;=1.5),4.02,IF(AND(H121&lt;13.654,D121&lt;1.45,B121&gt;=2.85,A121&gt;=6.15,H121&gt;=10.688,D121&lt;1.55,F121&gt;=1.5),4.333,IF(AND(H121&gt;=13.654,D121&lt;1.45,B121&gt;=2.85,A121&gt;=6.15,H121&gt;=10.688,D121&lt;1.55,F121&gt;=1.5),4.54,IF(AND(A121&lt;6.15,H121&gt;=8.202,H121&lt;16.284,B121&lt;3.5,F121&gt;=2.5,D121&gt;=1.55,F121&gt;=1.5),5,IF(AND(H121&lt;13.924,A121&lt;5.1,G121&lt;0.241,G121&lt;0.338,H121&gt;=5.523,D121&gt;=0.15,D121&lt;0.35,F121&lt;1.5),1.4,IF(AND(H121&gt;=13.924,A121&lt;5.1,G121&lt;0.241,G121&lt;0.338,H121&gt;=5.523,D121&gt;=0.15,D121&lt;0.35,F121&lt;1.5),1.5,IF(AND(D121&lt;0.25,B121&lt;3.75,A121&gt;=5.05,G121&gt;=0.338,H121&gt;=5.523,D121&gt;=0.15,D121&lt;0.35,F121&lt;1.5),1.5,IF(AND(D121&gt;=0.25,B121&lt;3.75,A121&gt;=5.05,G121&gt;=0.338,H121&gt;=5.523,D121&gt;=0.15,D121&lt;0.35,F121&lt;1.5),1.4,IF(AND(H121&lt;8.884,B121&gt;=3.05,A121&gt;=6.15,H121&gt;=8.202,H121&lt;16.284,B121&lt;3.5,F121&gt;=2.5,D121&gt;=1.55,F121&gt;=1.5),5.1,IF(AND(A121&lt;6.45,G121&lt;0.368,B121&lt;3.05,A121&gt;=6.15,H121&gt;=8.202,H121&lt;16.284,B121&lt;3.5,F121&gt;=2.5,D121&gt;=1.55,F121&gt;=1.5),5.525,IF(AND(A121&gt;=6.45,G121&lt;0.368,B121&lt;3.05,A121&gt;=6.15,H121&gt;=8.202,H121&lt;16.284,B121&lt;3.5,F121&gt;=2.5,D121&gt;=1.55,F121&gt;=1.5),5.35,IF(AND(D121&lt;2.25,G121&gt;=0.368,B121&lt;3.05,A121&gt;=6.15,H121&gt;=8.202,H121&lt;16.284,B121&lt;3.5,F121&gt;=2.5,D121&gt;=1.55,F121&gt;=1.5),5.8,IF(AND(D121&gt;=2.25,G121&gt;=0.368,B121&lt;3.05,A121&gt;=6.15,H121&gt;=8.202,H121&lt;16.284,B121&lt;3.5,F121&gt;=2.5,D121&gt;=1.55,F121&gt;=1.5),5.2,IF(AND(H121&lt;10.257,H121&gt;=8.884,B121&gt;=3.05,A121&gt;=6.15,H121&gt;=8.202,H121&lt;16.284,B121&lt;3.5,F121&gt;=2.5,D121&gt;=1.55,F121&gt;=1.5),5.9,IF(AND(H121&gt;=10.257,H121&gt;=8.884,B121&gt;=3.05,A121&gt;=6.15,H121&gt;=8.202,H121&lt;16.284,B121&lt;3.5,F121&gt;=2.5,D121&gt;=1.55,F121&gt;=1.5),5.48,"shouldnthappen")))))))))))))))))))))))))))))))))))))</f>
        <v>5.35</v>
      </c>
      <c r="AC121" s="1" t="n">
        <f aca="false">IF(AND(H121&lt;5.748,A121&lt;5.05,D121&lt;0.8),1,IF(AND(B121&lt;3.35,A121&gt;=5.05,D121&lt;0.8),1.7,IF(AND(A121&lt;5.85,G121&lt;0.154,D121&gt;=0.8),4.5,IF(AND(D121&gt;=0.45,H121&gt;=5.748,A121&lt;5.05,D121&lt;0.8),1.6,IF(AND(G121&gt;=0.934,B121&gt;=3.35,A121&gt;=5.05,D121&lt;0.8),1.7,IF(AND(D121&lt;2.1,A121&gt;=5.85,G121&lt;0.154,D121&gt;=0.8),6.15,IF(AND(D121&gt;=2.1,A121&gt;=5.85,G121&lt;0.154,D121&gt;=0.8),5.5,IF(AND(A121&lt;6.1,D121&gt;=1.55,G121&gt;=0.154,D121&gt;=0.8),5,IF(AND(H121&gt;=14.379,G121&lt;0.934,B121&gt;=3.35,A121&gt;=5.05,D121&lt;0.8),1.58,IF(AND(G121&lt;0.379,A121&gt;=6.1,D121&gt;=1.55,G121&gt;=0.154,D121&gt;=0.8),5.42,IF(AND(H121&lt;13.924,G121&lt;0.227,D121&lt;0.45,H121&gt;=5.748,A121&lt;5.05,D121&lt;0.8),1.4,IF(AND(H121&gt;=13.924,G121&lt;0.227,D121&lt;0.45,H121&gt;=5.748,A121&lt;5.05,D121&lt;0.8),1.5,IF(AND(B121&lt;3.1,G121&gt;=0.227,D121&lt;0.45,H121&gt;=5.748,A121&lt;5.05,D121&lt;0.8),1.1,IF(AND(G121&lt;0.13,H121&lt;14.379,G121&lt;0.934,B121&gt;=3.35,A121&gt;=5.05,D121&lt;0.8),1.4,IF(AND(D121&lt;1.05,A121&lt;5.65,D121&lt;1.35,D121&lt;1.55,G121&gt;=0.154,D121&gt;=0.8),3.7,IF(AND(D121&lt;1.25,A121&gt;=5.65,D121&lt;1.35,D121&lt;1.55,G121&gt;=0.154,D121&gt;=0.8),4.06,IF(AND(D121&gt;=1.25,A121&gt;=5.65,D121&lt;1.35,D121&lt;1.55,G121&gt;=0.154,D121&gt;=0.8),4.425,IF(AND(H121&lt;13.654,D121&lt;1.45,D121&gt;=1.35,D121&lt;1.55,G121&gt;=0.154,D121&gt;=0.8),4.275,IF(AND(G121&lt;0.259,D121&gt;=1.45,D121&gt;=1.35,D121&lt;1.55,G121&gt;=0.154,D121&gt;=0.8),5.1,IF(AND(B121&lt;2.95,G121&gt;=0.379,A121&gt;=6.1,D121&gt;=1.55,G121&gt;=0.154,D121&gt;=0.8),6.3,IF(AND(B121&lt;3.25,B121&gt;=3.1,G121&gt;=0.227,D121&lt;0.45,H121&gt;=5.748,A121&lt;5.05,D121&lt;0.8),1.3,IF(AND(B121&gt;=3.25,B121&gt;=3.1,G121&gt;=0.227,D121&lt;0.45,H121&gt;=5.748,A121&lt;5.05,D121&lt;0.8),1.4,IF(AND(H121&gt;=13.372,G121&gt;=0.13,H121&lt;14.379,G121&lt;0.934,B121&gt;=3.35,A121&gt;=5.05,D121&lt;0.8),1.4,IF(AND(H121&lt;6.69,D121&gt;=1.05,A121&lt;5.65,D121&lt;1.35,D121&lt;1.55,G121&gt;=0.154,D121&gt;=0.8),4.033,IF(AND(H121&gt;=6.69,D121&gt;=1.05,A121&lt;5.65,D121&lt;1.35,D121&lt;1.55,G121&gt;=0.154,D121&gt;=0.8),3.88,IF(AND(B121&lt;2.85,H121&gt;=13.654,D121&lt;1.45,D121&gt;=1.35,D121&lt;1.55,G121&gt;=0.154,D121&gt;=0.8),4.8,IF(AND(B121&gt;=2.85,H121&gt;=13.654,D121&lt;1.45,D121&gt;=1.35,D121&lt;1.55,G121&gt;=0.154,D121&gt;=0.8),4.7,IF(AND(H121&lt;11.681,G121&gt;=0.259,D121&gt;=1.45,D121&gt;=1.35,D121&lt;1.55,G121&gt;=0.154,D121&gt;=0.8),4.85,IF(AND(H121&gt;=11.681,G121&gt;=0.259,D121&gt;=1.45,D121&gt;=1.35,D121&lt;1.55,G121&gt;=0.154,D121&gt;=0.8),4.633,IF(AND(A121&lt;6.25,B121&gt;=2.95,G121&gt;=0.379,A121&gt;=6.1,D121&gt;=1.55,G121&gt;=0.154,D121&gt;=0.8),5.4,IF(AND(D121&lt;0.3,H121&lt;13.372,G121&gt;=0.13,H121&lt;14.379,G121&lt;0.934,B121&gt;=3.35,A121&gt;=5.05,D121&lt;0.8),1.475,IF(AND(D121&gt;=0.3,H121&lt;13.372,G121&gt;=0.13,H121&lt;14.379,G121&lt;0.934,B121&gt;=3.35,A121&gt;=5.05,D121&lt;0.8),1.5,IF(AND(B121&lt;3.15,A121&gt;=6.25,B121&gt;=2.95,G121&gt;=0.379,A121&gt;=6.1,D121&gt;=1.55,G121&gt;=0.154,D121&gt;=0.8),5.7,IF(AND(B121&gt;=3.15,A121&gt;=6.25,B121&gt;=2.95,G121&gt;=0.379,A121&gt;=6.1,D121&gt;=1.55,G121&gt;=0.154,D121&gt;=0.8),5.933,"shouldnthappen"))))))))))))))))))))))))))))))))))</f>
        <v>5.5</v>
      </c>
      <c r="AD121" s="1" t="n">
        <f aca="false">IF(AND(H121&lt;6.621,A121&lt;4.95,D121&lt;0.8),1,IF(AND(H121&lt;14.144,H121&gt;=6.621,A121&lt;4.95,D121&lt;0.8),1.4,IF(AND(H121&gt;=14.144,H121&gt;=6.621,A121&lt;4.95,D121&lt;0.8),1.3,IF(AND(G121&lt;0.13,B121&gt;=3.85,A121&gt;=4.95,D121&lt;0.8),1.3,IF(AND(G121&gt;=0.13,B121&gt;=3.85,A121&gt;=4.95,D121&lt;0.8),1.425,IF(AND(A121&gt;=6.05,B121&lt;2.75,D121&lt;1.55,D121&gt;=0.8),4.9,IF(AND(A121&gt;=7.3,G121&lt;0.119,D121&gt;=1.55,D121&gt;=0.8),6.7,IF(AND(H121&lt;6.555,D121&lt;0.25,B121&lt;3.85,A121&gt;=4.95,D121&lt;0.8),1.7,IF(AND(B121&lt;3.4,D121&gt;=0.25,B121&lt;3.85,A121&gt;=4.95,D121&lt;0.8),1.7,IF(AND(B121&gt;=3.4,D121&gt;=0.25,B121&lt;3.85,A121&gt;=4.95,D121&lt;0.8),1.6,IF(AND(A121&lt;5.05,A121&lt;6.05,B121&lt;2.75,D121&lt;1.55,D121&gt;=0.8),3.3,IF(AND(B121&lt;2.85,D121&lt;1.35,B121&gt;=2.75,D121&lt;1.55,D121&gt;=0.8),4.5,IF(AND(H121&lt;12.206,D121&gt;=1.35,B121&gt;=2.75,D121&lt;1.55,D121&gt;=0.8),4.7,IF(AND(H121&gt;=12.206,D121&gt;=1.35,B121&gt;=2.75,D121&lt;1.55,D121&gt;=0.8),4.52,IF(AND(G121&lt;0.024,A121&lt;7.3,G121&lt;0.119,D121&gt;=1.55,D121&gt;=0.8),5.7,IF(AND(G121&gt;=0.024,A121&lt;7.3,G121&lt;0.119,D121&gt;=1.55,D121&gt;=0.8),5.6,IF(AND(F121&lt;2.5,G121&lt;0.417,G121&gt;=0.119,D121&gt;=1.55,D121&gt;=0.8),5.05,IF(AND(B121&lt;3.15,H121&gt;=6.555,D121&lt;0.25,B121&lt;3.85,A121&gt;=4.95,D121&lt;0.8),1.6,IF(AND(G121&lt;0.356,A121&gt;=5.05,A121&lt;6.05,B121&lt;2.75,D121&lt;1.55,D121&gt;=0.8),4.12,IF(AND(A121&lt;5.65,B121&gt;=2.85,D121&lt;1.35,B121&gt;=2.75,D121&lt;1.55,D121&gt;=0.8),3.6,IF(AND(B121&lt;3.15,F121&gt;=2.5,G121&lt;0.417,G121&gt;=0.119,D121&gt;=1.55,D121&gt;=0.8),5.18,IF(AND(B121&gt;=3.15,F121&gt;=2.5,G121&lt;0.417,G121&gt;=0.119,D121&gt;=1.55,D121&gt;=0.8),5.3,IF(AND(D121&lt;1.7,A121&lt;6.95,G121&gt;=0.417,G121&gt;=0.119,D121&gt;=1.55,D121&gt;=0.8),4.7,IF(AND(A121&lt;7.25,A121&gt;=6.95,G121&gt;=0.417,G121&gt;=0.119,D121&gt;=1.55,D121&gt;=0.8),5.8,IF(AND(A121&gt;=7.25,A121&gt;=6.95,G121&gt;=0.417,G121&gt;=0.119,D121&gt;=1.55,D121&gt;=0.8),6.333,IF(AND(H121&lt;8.594,B121&gt;=3.15,H121&gt;=6.555,D121&lt;0.25,B121&lt;3.85,A121&gt;=4.95,D121&lt;0.8),1.4,IF(AND(H121&gt;=8.594,B121&gt;=3.15,H121&gt;=6.555,D121&lt;0.25,B121&lt;3.85,A121&gt;=4.95,D121&lt;0.8),1.5,IF(AND(H121&gt;=11.218,G121&gt;=0.356,A121&gt;=5.05,A121&lt;6.05,B121&lt;2.75,D121&lt;1.55,D121&gt;=0.8),3.925,IF(AND(A121&gt;=6.5,A121&gt;=5.65,B121&gt;=2.85,D121&lt;1.35,B121&gt;=2.75,D121&lt;1.55,D121&gt;=0.8),4.6,IF(AND(H121&lt;8.602,H121&lt;11.218,G121&gt;=0.356,A121&gt;=5.05,A121&lt;6.05,B121&lt;2.75,D121&lt;1.55,D121&gt;=0.8),3.95,IF(AND(H121&gt;=8.602,H121&lt;11.218,G121&gt;=0.356,A121&gt;=5.05,A121&lt;6.05,B121&lt;2.75,D121&lt;1.55,D121&gt;=0.8),3.75,IF(AND(H121&lt;10.129,A121&lt;6.5,A121&gt;=5.65,B121&gt;=2.85,D121&lt;1.35,B121&gt;=2.75,D121&lt;1.55,D121&gt;=0.8),4.2,IF(AND(H121&gt;=10.129,A121&lt;6.5,A121&gt;=5.65,B121&gt;=2.85,D121&lt;1.35,B121&gt;=2.75,D121&lt;1.55,D121&gt;=0.8),4.267,IF(AND(D121&lt;2.2,B121&lt;3.05,D121&gt;=1.7,A121&lt;6.95,G121&gt;=0.417,G121&gt;=0.119,D121&gt;=1.55,D121&gt;=0.8),5.3,IF(AND(D121&gt;=2.2,B121&lt;3.05,D121&gt;=1.7,A121&lt;6.95,G121&gt;=0.417,G121&gt;=0.119,D121&gt;=1.55,D121&gt;=0.8),5.133,IF(AND(D121&lt;2.45,B121&gt;=3.05,D121&gt;=1.7,A121&lt;6.95,G121&gt;=0.417,G121&gt;=0.119,D121&gt;=1.55,D121&gt;=0.8),5.6,IF(AND(D121&gt;=2.45,B121&gt;=3.05,D121&gt;=1.7,A121&lt;6.95,G121&gt;=0.417,G121&gt;=0.119,D121&gt;=1.55,D121&gt;=0.8),6,"shouldnthappen")))))))))))))))))))))))))))))))))))))</f>
        <v>6.7</v>
      </c>
      <c r="AE121" s="1" t="n">
        <f aca="false">IF(AND(G121&lt;0.123,D121&gt;=0.25,D121&lt;0.75),1.3,IF(AND(H121&gt;=16.774,D121&gt;=1.75,D121&gt;=0.75),6.4,IF(AND(B121&lt;3.4,A121&lt;4.8,D121&lt;0.25,D121&lt;0.75),1.22,IF(AND(B121&gt;=3.4,A121&lt;4.8,D121&lt;0.25,D121&lt;0.75),1,IF(AND(A121&gt;=5.45,A121&gt;=4.8,D121&lt;0.25,D121&lt;0.75),1.367,IF(AND(H121&gt;=10.688,D121&lt;1.35,D121&lt;1.75,D121&gt;=0.75),4.2,IF(AND(A121&lt;5.3,D121&gt;=1.35,D121&lt;1.75,D121&gt;=0.75),4.05,IF(AND(G121&gt;=0.857,H121&lt;16.774,D121&gt;=1.75,D121&gt;=0.75),5.02,IF(AND(H121&lt;6.089,A121&lt;5.45,A121&gt;=4.8,D121&lt;0.25,D121&lt;0.75),1.7,IF(AND(G121&lt;0.184,D121&lt;0.35,G121&gt;=0.123,D121&gt;=0.25,D121&lt;0.75),1.7,IF(AND(G121&gt;=0.184,D121&lt;0.35,G121&gt;=0.123,D121&gt;=0.25,D121&lt;0.75),1.48,IF(AND(A121&lt;5.25,D121&gt;=0.35,G121&gt;=0.123,D121&gt;=0.25,D121&lt;0.75),1.75,IF(AND(A121&gt;=5.25,D121&gt;=0.35,G121&gt;=0.123,D121&gt;=0.25,D121&lt;0.75),1.5,IF(AND(A121&lt;5.3,H121&lt;10.688,D121&lt;1.35,D121&lt;1.75,D121&gt;=0.75),3.15,IF(AND(H121&lt;9.474,A121&gt;=5.3,D121&gt;=1.35,D121&lt;1.75,D121&gt;=0.75),4.95,IF(AND(G121&gt;=0.779,G121&lt;0.857,H121&lt;16.774,D121&gt;=1.75,D121&gt;=0.75),6,IF(AND(G121&lt;0.05,H121&gt;=6.089,A121&lt;5.45,A121&gt;=4.8,D121&lt;0.25,D121&lt;0.75),1.4,IF(AND(H121&lt;6.69,A121&gt;=5.3,H121&lt;10.688,D121&lt;1.35,D121&lt;1.75,D121&gt;=0.75),4.033,IF(AND(H121&gt;=6.69,A121&gt;=5.3,H121&lt;10.688,D121&lt;1.35,D121&lt;1.75,D121&gt;=0.75),3.733,IF(AND(B121&lt;2.5,H121&gt;=9.474,A121&gt;=5.3,D121&gt;=1.35,D121&lt;1.75,D121&gt;=0.75),4.5,IF(AND(D121&gt;=2.45,G121&lt;0.779,G121&lt;0.857,H121&lt;16.774,D121&gt;=1.75,D121&gt;=0.75),6,IF(AND(B121&gt;=3.75,G121&gt;=0.05,H121&gt;=6.089,A121&lt;5.45,A121&gt;=4.8,D121&lt;0.25,D121&lt;0.75),1.6,IF(AND(H121&lt;13.695,B121&gt;=2.5,H121&gt;=9.474,A121&gt;=5.3,D121&gt;=1.35,D121&lt;1.75,D121&gt;=0.75),4.567,IF(AND(G121&gt;=0.654,D121&lt;2.45,G121&lt;0.779,G121&lt;0.857,H121&lt;16.774,D121&gt;=1.75,D121&gt;=0.75),4.9,IF(AND(G121&gt;=0.73,B121&lt;3.75,G121&gt;=0.05,H121&gt;=6.089,A121&lt;5.45,A121&gt;=4.8,D121&lt;0.25,D121&lt;0.75),1.4,IF(AND(A121&lt;6.65,H121&gt;=13.695,B121&gt;=2.5,H121&gt;=9.474,A121&gt;=5.3,D121&gt;=1.35,D121&lt;1.75,D121&gt;=0.75),4.4,IF(AND(A121&gt;=6.65,H121&gt;=13.695,B121&gt;=2.5,H121&gt;=9.474,A121&gt;=5.3,D121&gt;=1.35,D121&lt;1.75,D121&gt;=0.75),4.84,IF(AND(B121&lt;2.75,G121&lt;0.654,D121&lt;2.45,G121&lt;0.779,G121&lt;0.857,H121&lt;16.774,D121&gt;=1.75,D121&gt;=0.75),5.2,IF(AND(H121&lt;9.524,G121&lt;0.73,B121&lt;3.75,G121&gt;=0.05,H121&gt;=6.089,A121&lt;5.45,A121&gt;=4.8,D121&lt;0.25,D121&lt;0.75),1.5,IF(AND(H121&gt;=9.524,G121&lt;0.73,B121&lt;3.75,G121&gt;=0.05,H121&gt;=6.089,A121&lt;5.45,A121&gt;=4.8,D121&lt;0.25,D121&lt;0.75),1.4,IF(AND(H121&gt;=13.644,B121&gt;=2.75,G121&lt;0.654,D121&lt;2.45,G121&lt;0.779,G121&lt;0.857,H121&lt;16.774,D121&gt;=1.75,D121&gt;=0.75),6.033,IF(AND(A121&gt;=6.85,H121&lt;13.644,B121&gt;=2.75,G121&lt;0.654,D121&lt;2.45,G121&lt;0.779,G121&lt;0.857,H121&lt;16.774,D121&gt;=1.75,D121&gt;=0.75),5.1,IF(AND(A121&gt;=6.75,A121&lt;6.85,H121&lt;13.644,B121&gt;=2.75,G121&lt;0.654,D121&lt;2.45,G121&lt;0.779,G121&lt;0.857,H121&lt;16.774,D121&gt;=1.75,D121&gt;=0.75),5.9,IF(AND(D121&gt;=2.35,A121&lt;6.75,A121&lt;6.85,H121&lt;13.644,B121&gt;=2.75,G121&lt;0.654,D121&lt;2.45,G121&lt;0.779,G121&lt;0.857,H121&lt;16.774,D121&gt;=1.75,D121&gt;=0.75),5.6,IF(AND(H121&lt;11.146,D121&lt;2.35,A121&lt;6.75,A121&lt;6.85,H121&lt;13.644,B121&gt;=2.75,G121&lt;0.654,D121&lt;2.45,G121&lt;0.779,G121&lt;0.857,H121&lt;16.774,D121&gt;=1.75,D121&gt;=0.75),5.4,IF(AND(H121&gt;=11.146,D121&lt;2.35,A121&lt;6.75,A121&lt;6.85,H121&lt;13.644,B121&gt;=2.75,G121&lt;0.654,D121&lt;2.45,G121&lt;0.779,G121&lt;0.857,H121&lt;16.774,D121&gt;=1.75,D121&gt;=0.75),5.6,"shouldnthappen"))))))))))))))))))))))))))))))))))))</f>
        <v>5.2</v>
      </c>
      <c r="AF121" s="1" t="n">
        <f aca="false">IF(AND(A121&lt;4.5,D121&lt;0.8),1.233,IF(AND(B121&lt;3.05,A121&gt;=4.5,D121&lt;0.8),1.4,IF(AND(D121&gt;=0.45,B121&gt;=3.05,A121&gt;=4.5,D121&lt;0.8),1.667,IF(AND(D121&lt;1.05,D121&lt;1.35,A121&lt;6.25,D121&gt;=0.8),3.633,IF(AND(H121&lt;13.935,A121&gt;=7.05,A121&gt;=6.25,D121&gt;=0.8),6,IF(AND(G121&gt;=0.948,D121&lt;0.45,B121&gt;=3.05,A121&gt;=4.5,D121&lt;0.8),1.7,IF(AND(G121&lt;0.652,D121&gt;=1.05,D121&lt;1.35,A121&lt;6.25,D121&gt;=0.8),4.16,IF(AND(D121&gt;=2.15,D121&gt;=1.75,D121&gt;=1.35,A121&lt;6.25,D121&gt;=0.8),5.4,IF(AND(G121&gt;=0.912,F121&lt;2.5,A121&lt;7.05,A121&gt;=6.25,D121&gt;=0.8),4.4,IF(AND(B121&gt;=3.25,F121&gt;=2.5,A121&lt;7.05,A121&gt;=6.25,D121&gt;=0.8),5.85,IF(AND(H121&lt;17.32,H121&gt;=13.935,A121&gt;=7.05,A121&gt;=6.25,D121&gt;=0.8),6.65,IF(AND(H121&gt;=17.32,H121&gt;=13.935,A121&gt;=7.05,A121&gt;=6.25,D121&gt;=0.8),6.4,IF(AND(H121&gt;=13.547,G121&lt;0.948,D121&lt;0.45,B121&gt;=3.05,A121&gt;=4.5,D121&lt;0.8),1.38,IF(AND(B121&gt;=2.75,G121&gt;=0.652,D121&gt;=1.05,D121&lt;1.35,A121&lt;6.25,D121&gt;=0.8),3.6,IF(AND(H121&lt;9.417,G121&lt;0.404,D121&lt;1.75,D121&gt;=1.35,A121&lt;6.25,D121&gt;=0.8),4.2,IF(AND(H121&gt;=9.417,G121&lt;0.404,D121&lt;1.75,D121&gt;=1.35,A121&lt;6.25,D121&gt;=0.8),4.5,IF(AND(G121&lt;0.464,G121&gt;=0.404,D121&lt;1.75,D121&gt;=1.35,A121&lt;6.25,D121&gt;=0.8),4.5,IF(AND(G121&gt;=0.464,G121&gt;=0.404,D121&lt;1.75,D121&gt;=1.35,A121&lt;6.25,D121&gt;=0.8),4.625,IF(AND(D121&lt;1.85,D121&lt;2.15,D121&gt;=1.75,D121&gt;=1.35,A121&lt;6.25,D121&gt;=0.8),4.9,IF(AND(D121&gt;=1.85,D121&lt;2.15,D121&gt;=1.75,D121&gt;=1.35,A121&lt;6.25,D121&gt;=0.8),5.05,IF(AND(G121&lt;0.332,G121&lt;0.912,F121&lt;2.5,A121&lt;7.05,A121&gt;=6.25,D121&gt;=0.8),4.467,IF(AND(G121&gt;=0.332,G121&lt;0.912,F121&lt;2.5,A121&lt;7.05,A121&gt;=6.25,D121&gt;=0.8),4.767,IF(AND(D121&lt;0.15,H121&lt;13.547,G121&lt;0.948,D121&lt;0.45,B121&gt;=3.05,A121&gt;=4.5,D121&lt;0.8),1.5,IF(AND(D121&lt;1.15,B121&lt;2.75,G121&gt;=0.652,D121&gt;=1.05,D121&lt;1.35,A121&lt;6.25,D121&gt;=0.8),3.9,IF(AND(D121&gt;=1.15,B121&lt;2.75,G121&gt;=0.652,D121&gt;=1.05,D121&lt;1.35,A121&lt;6.25,D121&gt;=0.8),4,IF(AND(D121&gt;=2.25,B121&lt;3.15,B121&lt;3.25,F121&gt;=2.5,A121&lt;7.05,A121&gt;=6.25,D121&gt;=0.8),5.14,IF(AND(G121&lt;0.621,B121&gt;=3.15,B121&lt;3.25,F121&gt;=2.5,A121&lt;7.05,A121&gt;=6.25,D121&gt;=0.8),5.75,IF(AND(G121&gt;=0.621,B121&gt;=3.15,B121&lt;3.25,F121&gt;=2.5,A121&lt;7.05,A121&gt;=6.25,D121&gt;=0.8),5.1,IF(AND(G121&gt;=0.862,D121&gt;=0.15,H121&lt;13.547,G121&lt;0.948,D121&lt;0.45,B121&gt;=3.05,A121&gt;=4.5,D121&lt;0.8),1.5,IF(AND(A121&lt;6.35,D121&lt;2.25,B121&lt;3.15,B121&lt;3.25,F121&gt;=2.5,A121&lt;7.05,A121&gt;=6.25,D121&gt;=0.8),5.267,IF(AND(A121&gt;=6.35,D121&lt;2.25,B121&lt;3.15,B121&lt;3.25,F121&gt;=2.5,A121&lt;7.05,A121&gt;=6.25,D121&gt;=0.8),5.42,IF(AND(A121&lt;5.1,G121&lt;0.862,D121&gt;=0.15,H121&lt;13.547,G121&lt;0.948,D121&lt;0.45,B121&gt;=3.05,A121&gt;=4.5,D121&lt;0.8),1.35,IF(AND(B121&lt;3.95,A121&gt;=5.1,G121&lt;0.862,D121&gt;=0.15,H121&lt;13.547,G121&lt;0.948,D121&lt;0.45,B121&gt;=3.05,A121&gt;=4.5,D121&lt;0.8),1.5,IF(AND(B121&gt;=3.95,A121&gt;=5.1,G121&lt;0.862,D121&gt;=0.15,H121&lt;13.547,G121&lt;0.948,D121&lt;0.45,B121&gt;=3.05,A121&gt;=4.5,D121&lt;0.8),1.467,"shouldnthappen"))))))))))))))))))))))))))))))))))</f>
        <v>6</v>
      </c>
      <c r="AG121" s="1" t="n">
        <f aca="false">IF(AND(H121&lt;5.748,A121&lt;4.85,D121&lt;0.75),1,IF(AND(B121&gt;=3.5,D121&gt;=1.75,D121&gt;=0.75),6.2,IF(AND(A121&gt;=4.65,H121&gt;=5.748,A121&lt;4.85,D121&lt;0.75),1.333,IF(AND(H121&lt;6.417,B121&lt;3.45,A121&gt;=4.85,D121&lt;0.75),1.7,IF(AND(A121&lt;5.05,B121&gt;=3.45,A121&gt;=4.85,D121&lt;0.75),1.4,IF(AND(A121&gt;=5.05,B121&gt;=3.45,A121&gt;=4.85,D121&lt;0.75),1.5,IF(AND(F121&gt;=2.5,H121&lt;13.641,D121&lt;1.75,D121&gt;=0.75),4.667,IF(AND(G121&lt;0.187,H121&gt;=13.641,D121&lt;1.75,D121&gt;=0.75),5,IF(AND(A121&gt;=7.1,B121&lt;3.5,D121&gt;=1.75,D121&gt;=0.75),6.575,IF(AND(G121&lt;0.161,A121&lt;4.65,H121&gt;=5.748,A121&lt;4.85,D121&lt;0.75),1.5,IF(AND(H121&lt;8.399,H121&gt;=6.417,B121&lt;3.45,A121&gt;=4.85,D121&lt;0.75),1.5,IF(AND(H121&gt;=8.399,H121&gt;=6.417,B121&lt;3.45,A121&gt;=4.85,D121&lt;0.75),1.625,IF(AND(G121&lt;0.086,F121&lt;2.5,H121&lt;13.641,D121&lt;1.75,D121&gt;=0.75),4.7,IF(AND(D121&lt;1.35,G121&gt;=0.187,H121&gt;=13.641,D121&lt;1.75,D121&gt;=0.75),4.2,IF(AND(G121&lt;0.422,G121&gt;=0.161,A121&lt;4.65,H121&gt;=5.748,A121&lt;4.85,D121&lt;0.75),1.4,IF(AND(G121&gt;=0.422,G121&gt;=0.161,A121&lt;4.65,H121&gt;=5.748,A121&lt;4.85,D121&lt;0.75),1.3,IF(AND(B121&lt;2.5,D121&gt;=1.35,G121&gt;=0.187,H121&gt;=13.641,D121&lt;1.75,D121&gt;=0.75),4.5,IF(AND(B121&lt;2.75,A121&lt;6,A121&lt;7.1,B121&lt;3.5,D121&gt;=1.75,D121&gt;=0.75),5.1,IF(AND(B121&gt;=2.75,A121&lt;6,A121&lt;7.1,B121&lt;3.5,D121&gt;=1.75,D121&gt;=0.75),5.02,IF(AND(A121&lt;5.15,A121&lt;5.9,G121&gt;=0.086,F121&lt;2.5,H121&lt;13.641,D121&lt;1.75,D121&gt;=0.75),3,IF(AND(G121&lt;0.644,A121&gt;=5.9,G121&gt;=0.086,F121&lt;2.5,H121&lt;13.641,D121&lt;1.75,D121&gt;=0.75),4.65,IF(AND(G121&gt;=0.644,A121&gt;=5.9,G121&gt;=0.086,F121&lt;2.5,H121&lt;13.641,D121&lt;1.75,D121&gt;=0.75),4.24,IF(AND(D121&lt;1.45,B121&gt;=2.5,D121&gt;=1.35,G121&gt;=0.187,H121&gt;=13.641,D121&lt;1.75,D121&gt;=0.75),4.68,IF(AND(D121&gt;=1.45,B121&gt;=2.5,D121&gt;=1.35,G121&gt;=0.187,H121&gt;=13.641,D121&lt;1.75,D121&gt;=0.75),4.833,IF(AND(H121&lt;13.18,D121&lt;2.05,A121&gt;=6,A121&lt;7.1,B121&lt;3.5,D121&gt;=1.75,D121&gt;=0.75),5.44,IF(AND(H121&gt;=13.18,D121&lt;2.05,A121&gt;=6,A121&lt;7.1,B121&lt;3.5,D121&gt;=1.75,D121&gt;=0.75),5.1,IF(AND(H121&lt;8.759,D121&gt;=2.05,A121&gt;=6,A121&lt;7.1,B121&lt;3.5,D121&gt;=1.75,D121&gt;=0.75),5.4,IF(AND(A121&gt;=5.75,A121&gt;=5.15,A121&lt;5.9,G121&gt;=0.086,F121&lt;2.5,H121&lt;13.641,D121&lt;1.75,D121&gt;=0.75),3.967,IF(AND(H121&lt;10.159,H121&gt;=8.759,D121&gt;=2.05,A121&gt;=6,A121&lt;7.1,B121&lt;3.5,D121&gt;=1.75,D121&gt;=0.75),5.925,IF(AND(D121&lt;1.2,A121&lt;5.75,A121&gt;=5.15,A121&lt;5.9,G121&gt;=0.086,F121&lt;2.5,H121&lt;13.641,D121&lt;1.75,D121&gt;=0.75),3.667,IF(AND(D121&lt;2.25,H121&gt;=10.159,H121&gt;=8.759,D121&gt;=2.05,A121&gt;=6,A121&lt;7.1,B121&lt;3.5,D121&gt;=1.75,D121&gt;=0.75),5.66,IF(AND(D121&gt;=2.25,H121&gt;=10.159,H121&gt;=8.759,D121&gt;=2.05,A121&gt;=6,A121&lt;7.1,B121&lt;3.5,D121&gt;=1.75,D121&gt;=0.75),5.34,IF(AND(D121&lt;1.35,D121&gt;=1.2,A121&lt;5.75,A121&gt;=5.15,A121&lt;5.9,G121&gt;=0.086,F121&lt;2.5,H121&lt;13.641,D121&lt;1.75,D121&gt;=0.75),4.025,IF(AND(D121&gt;=1.35,D121&gt;=1.2,A121&lt;5.75,A121&gt;=5.15,A121&lt;5.9,G121&gt;=0.086,F121&lt;2.5,H121&lt;13.641,D121&lt;1.75,D121&gt;=0.75),3.9,"shouldnthappen"))))))))))))))))))))))))))))))))))</f>
        <v>6.575</v>
      </c>
      <c r="AH121" s="1" t="n">
        <f aca="false">IF(AND(F121&lt;1.5,H121&lt;6.799,A121&lt;5.45),1.7,IF(AND(F121&gt;=1.5,H121&lt;6.799,A121&lt;5.45),4.1,IF(AND(D121&gt;=0.8,H121&gt;=6.799,A121&lt;5.45),3.9,IF(AND(H121&lt;7.564,F121&lt;2.5,A121&gt;=5.45),3.925,IF(AND(H121&gt;=16.284,F121&gt;=2.5,A121&gt;=5.45),6.5,IF(AND(A121&lt;4.35,D121&lt;0.8,H121&gt;=6.799,A121&lt;5.45),1.1,IF(AND(B121&lt;2.8,D121&lt;1.35,H121&gt;=7.564,F121&lt;2.5,A121&gt;=5.45),4.1,IF(AND(B121&gt;=2.8,D121&lt;1.35,H121&gt;=7.564,F121&lt;2.5,A121&gt;=5.45),4.267,IF(AND(B121&lt;2.75,D121&gt;=1.35,H121&gt;=7.564,F121&lt;2.5,A121&gt;=5.45),5,IF(AND(G121&gt;=0.078,G121&lt;0.26,H121&lt;16.284,F121&gt;=2.5,A121&gt;=5.45),6.06,IF(AND(G121&gt;=0.805,G121&gt;=0.26,H121&lt;16.284,F121&gt;=2.5,A121&gt;=5.45),5.02,IF(AND(H121&gt;=10.109,B121&gt;=3.45,A121&gt;=4.35,D121&lt;0.8,H121&gt;=6.799,A121&lt;5.45),1.55,IF(AND(D121&lt;2.25,G121&lt;0.078,G121&lt;0.26,H121&lt;16.284,F121&gt;=2.5,A121&gt;=5.45),5.6,IF(AND(D121&gt;=2.25,G121&lt;0.078,G121&lt;0.26,H121&lt;16.284,F121&gt;=2.5,A121&gt;=5.45),5.7,IF(AND(A121&lt;6.15,G121&lt;0.805,G121&gt;=0.26,H121&lt;16.284,F121&gt;=2.5,A121&gt;=5.45),4.967,IF(AND(A121&lt;4.65,H121&lt;12.227,B121&lt;3.45,A121&gt;=4.35,D121&lt;0.8,H121&gt;=6.799,A121&lt;5.45),1.333,IF(AND(A121&lt;4.85,H121&gt;=12.227,B121&lt;3.45,A121&gt;=4.35,D121&lt;0.8,H121&gt;=6.799,A121&lt;5.45),1.42,IF(AND(A121&gt;=4.85,H121&gt;=12.227,B121&lt;3.45,A121&gt;=4.35,D121&lt;0.8,H121&gt;=6.799,A121&lt;5.45),1.533,IF(AND(A121&lt;5.05,H121&lt;10.109,B121&gt;=3.45,A121&gt;=4.35,D121&lt;0.8,H121&gt;=6.799,A121&lt;5.45),1.4,IF(AND(A121&gt;=5.05,H121&lt;10.109,B121&gt;=3.45,A121&gt;=4.35,D121&lt;0.8,H121&gt;=6.799,A121&lt;5.45),1.5,IF(AND(G121&lt;0.14,H121&lt;13.531,B121&gt;=2.75,D121&gt;=1.35,H121&gt;=7.564,F121&lt;2.5,A121&gt;=5.45),4.7,IF(AND(G121&lt;0.187,H121&gt;=13.531,B121&gt;=2.75,D121&gt;=1.35,H121&gt;=7.564,F121&lt;2.5,A121&gt;=5.45),5,IF(AND(G121&gt;=0.187,H121&gt;=13.531,B121&gt;=2.75,D121&gt;=1.35,H121&gt;=7.564,F121&lt;2.5,A121&gt;=5.45),4.66,IF(AND(A121&lt;6.35,A121&gt;=6.15,G121&lt;0.805,G121&gt;=0.26,H121&lt;16.284,F121&gt;=2.5,A121&gt;=5.45),6,IF(AND(D121&lt;0.15,A121&gt;=4.65,H121&lt;12.227,B121&lt;3.45,A121&gt;=4.35,D121&lt;0.8,H121&gt;=6.799,A121&lt;5.45),1.5,IF(AND(H121&lt;10.723,G121&gt;=0.14,H121&lt;13.531,B121&gt;=2.75,D121&gt;=1.35,H121&gt;=7.564,F121&lt;2.5,A121&gt;=5.45),4.6,IF(AND(H121&gt;=10.723,G121&gt;=0.14,H121&lt;13.531,B121&gt;=2.75,D121&gt;=1.35,H121&gt;=7.564,F121&lt;2.5,A121&gt;=5.45),4.46,IF(AND(G121&lt;0.364,A121&gt;=6.35,A121&gt;=6.15,G121&lt;0.805,G121&gt;=0.26,H121&lt;16.284,F121&gt;=2.5,A121&gt;=5.45),5.28,IF(AND(A121&lt;5.1,D121&gt;=0.15,A121&gt;=4.65,H121&lt;12.227,B121&lt;3.45,A121&gt;=4.35,D121&lt;0.8,H121&gt;=6.799,A121&lt;5.45),1.36,IF(AND(A121&gt;=5.1,D121&gt;=0.15,A121&gt;=4.65,H121&lt;12.227,B121&lt;3.45,A121&gt;=4.35,D121&lt;0.8,H121&gt;=6.799,A121&lt;5.45),1.4,IF(AND(G121&gt;=0.6,G121&gt;=0.364,A121&gt;=6.35,A121&gt;=6.15,G121&lt;0.805,G121&gt;=0.26,H121&lt;16.284,F121&gt;=2.5,A121&gt;=5.45),5.1,IF(AND(A121&gt;=6.95,G121&lt;0.6,G121&gt;=0.364,A121&gt;=6.35,A121&gt;=6.15,G121&lt;0.805,G121&gt;=0.26,H121&lt;16.284,F121&gt;=2.5,A121&gt;=5.45),5.8,IF(AND(B121&lt;3.2,A121&lt;6.95,G121&lt;0.6,G121&gt;=0.364,A121&gt;=6.35,A121&gt;=6.15,G121&lt;0.805,G121&gt;=0.26,H121&lt;16.284,F121&gt;=2.5,A121&gt;=5.45),5.6,IF(AND(B121&gt;=3.2,A121&lt;6.95,G121&lt;0.6,G121&gt;=0.364,A121&gt;=6.35,A121&gt;=6.15,G121&lt;0.805,G121&gt;=0.26,H121&lt;16.284,F121&gt;=2.5,A121&gt;=5.45),5.7,"shouldnthappen"))))))))))))))))))))))))))))))))))</f>
        <v>5.7</v>
      </c>
      <c r="AI121" s="1" t="n">
        <f aca="false">IF(AND(B121&gt;=3.55,A121&lt;5.05,F121&lt;1.5),1,IF(AND(H121&gt;=13.436,A121&gt;=5.05,F121&lt;1.5),1.633,IF(AND(A121&lt;4.35,B121&lt;3.55,A121&lt;5.05,F121&lt;1.5),1.1,IF(AND(A121&lt;5.15,H121&lt;13.436,A121&gt;=5.05,F121&lt;1.5),1.6,IF(AND(G121&lt;0.837,D121&lt;1.2,B121&lt;2.65,F121&gt;=1.5),3.7,IF(AND(G121&gt;=0.837,D121&lt;1.2,B121&lt;2.65,F121&gt;=1.5),3,IF(AND(D121&lt;1.4,D121&gt;=1.2,B121&lt;2.65,F121&gt;=1.5),4.133,IF(AND(D121&gt;=1.4,D121&gt;=1.2,B121&lt;2.65,F121&gt;=1.5),4.633,IF(AND(G121&lt;0.302,A121&gt;=4.35,B121&lt;3.55,A121&lt;5.05,F121&lt;1.5),1.34,IF(AND(D121&gt;=0.3,A121&gt;=5.15,H121&lt;13.436,A121&gt;=5.05,F121&lt;1.5),1.5,IF(AND(G121&lt;0.233,G121&lt;0.265,D121&lt;1.55,B121&gt;=2.65,F121&gt;=1.5),4.56,IF(AND(G121&gt;=0.233,G121&lt;0.265,D121&lt;1.55,B121&gt;=2.65,F121&gt;=1.5),5.1,IF(AND(G121&lt;0.395,G121&gt;=0.265,D121&lt;1.55,B121&gt;=2.65,F121&gt;=1.5),4.025,IF(AND(H121&lt;13.935,A121&gt;=7.05,D121&gt;=1.55,B121&gt;=2.65,F121&gt;=1.5),6.12,IF(AND(H121&gt;=13.935,A121&gt;=7.05,D121&gt;=1.55,B121&gt;=2.65,F121&gt;=1.5),6.64,IF(AND(G121&gt;=0.858,G121&gt;=0.302,A121&gt;=4.35,B121&lt;3.55,A121&lt;5.05,F121&lt;1.5),1.3,IF(AND(H121&lt;6.543,D121&lt;0.3,A121&gt;=5.15,H121&lt;13.436,A121&gt;=5.05,F121&lt;1.5),1.4,IF(AND(H121&gt;=6.543,D121&lt;0.3,A121&gt;=5.15,H121&lt;13.436,A121&gt;=5.05,F121&lt;1.5),1.48,IF(AND(A121&lt;6.3,G121&gt;=0.395,G121&gt;=0.265,D121&lt;1.55,B121&gt;=2.65,F121&gt;=1.5),4.14,IF(AND(A121&gt;=6.3,G121&gt;=0.395,G121&gt;=0.265,D121&lt;1.55,B121&gt;=2.65,F121&gt;=1.5),4.767,IF(AND(G121&gt;=0.669,B121&lt;3.15,A121&lt;7.05,D121&gt;=1.55,B121&gt;=2.65,F121&gt;=1.5),5,IF(AND(H121&lt;9.459,G121&lt;0.858,G121&gt;=0.302,A121&gt;=4.35,B121&lt;3.55,A121&lt;5.05,F121&lt;1.5),1.4,IF(AND(H121&gt;=9.459,G121&lt;0.858,G121&gt;=0.302,A121&gt;=4.35,B121&lt;3.55,A121&lt;5.05,F121&lt;1.5),1.6,IF(AND(G121&gt;=0.433,G121&lt;0.669,B121&lt;3.15,A121&lt;7.05,D121&gt;=1.55,B121&gt;=2.65,F121&gt;=1.5),5.68,IF(AND(G121&lt;0.481,H121&lt;10.257,B121&gt;=3.15,A121&lt;7.05,D121&gt;=1.55,B121&gt;=2.65,F121&gt;=1.5),5.7,IF(AND(G121&gt;=0.481,H121&lt;10.257,B121&gt;=3.15,A121&lt;7.05,D121&gt;=1.55,B121&gt;=2.65,F121&gt;=1.5),5.9,IF(AND(D121&lt;2.15,H121&gt;=10.257,B121&gt;=3.15,A121&lt;7.05,D121&gt;=1.55,B121&gt;=2.65,F121&gt;=1.5),5.1,IF(AND(D121&gt;=2.15,H121&gt;=10.257,B121&gt;=3.15,A121&lt;7.05,D121&gt;=1.55,B121&gt;=2.65,F121&gt;=1.5),5.42,IF(AND(G121&lt;0.098,G121&lt;0.433,G121&lt;0.669,B121&lt;3.15,A121&lt;7.05,D121&gt;=1.55,B121&gt;=2.65,F121&gt;=1.5),5.567,IF(AND(D121&lt;1.8,G121&gt;=0.098,G121&lt;0.433,G121&lt;0.669,B121&lt;3.15,A121&lt;7.05,D121&gt;=1.55,B121&gt;=2.65,F121&gt;=1.5),5.033,IF(AND(G121&gt;=0.312,D121&gt;=1.8,G121&gt;=0.098,G121&lt;0.433,G121&lt;0.669,B121&lt;3.15,A121&lt;7.05,D121&gt;=1.55,B121&gt;=2.65,F121&gt;=1.5),5.4,IF(AND(H121&lt;9.002,G121&lt;0.312,D121&gt;=1.8,G121&gt;=0.098,G121&lt;0.433,G121&lt;0.669,B121&lt;3.15,A121&lt;7.05,D121&gt;=1.55,B121&gt;=2.65,F121&gt;=1.5),5.1,IF(AND(H121&gt;=9.002,G121&lt;0.312,D121&gt;=1.8,G121&gt;=0.098,G121&lt;0.433,G121&lt;0.669,B121&lt;3.15,A121&lt;7.05,D121&gt;=1.55,B121&gt;=2.65,F121&gt;=1.5),5.26,"shouldnthappen")))))))))))))))))))))))))))))))))</f>
        <v>4.633</v>
      </c>
      <c r="AJ121" s="1" t="n">
        <f aca="false">IF(AND(A121&gt;=5.25,D121&gt;=0.35,D121&lt;0.8),1.433,IF(AND(F121&gt;=2.5,H121&lt;6.927,D121&gt;=0.8),5.1,IF(AND(H121&lt;5.85,B121&lt;3.65,D121&lt;0.35,D121&lt;0.8),1,IF(AND(A121&lt;5.55,B121&gt;=3.65,D121&lt;0.35,D121&lt;0.8),1.5,IF(AND(A121&gt;=5.55,B121&gt;=3.65,D121&lt;0.35,D121&lt;0.8),1.7,IF(AND(H121&lt;7.949,A121&lt;5.25,D121&gt;=0.35,D121&lt;0.8),1.9,IF(AND(H121&gt;=7.949,A121&lt;5.25,D121&gt;=0.35,D121&lt;0.8),1.54,IF(AND(A121&lt;5.55,F121&lt;2.5,H121&lt;6.927,D121&gt;=0.8),3.98,IF(AND(A121&gt;=5.55,F121&lt;2.5,H121&lt;6.927,D121&gt;=0.8),4.1,IF(AND(A121&gt;=7.25,D121&gt;=1.55,H121&gt;=6.927,D121&gt;=0.8),6.65,IF(AND(A121&lt;5.75,D121&lt;1.2,D121&lt;1.55,H121&gt;=6.927,D121&gt;=0.8),3.62,IF(AND(A121&gt;=5.75,D121&lt;1.2,D121&lt;1.55,H121&gt;=6.927,D121&gt;=0.8),4.1,IF(AND(G121&lt;0.175,A121&lt;4.8,H121&gt;=5.85,B121&lt;3.65,D121&lt;0.35,D121&lt;0.8),1.5,IF(AND(G121&gt;=0.175,A121&lt;4.8,H121&gt;=5.85,B121&lt;3.65,D121&lt;0.35,D121&lt;0.8),1.3,IF(AND(A121&gt;=5.05,A121&gt;=4.8,H121&gt;=5.85,B121&lt;3.65,D121&lt;0.35,D121&lt;0.8),1.5,IF(AND(G121&gt;=0.735,A121&lt;6.25,D121&gt;=1.2,D121&lt;1.55,H121&gt;=6.927,D121&gt;=0.8),4,IF(AND(H121&lt;10.464,A121&lt;6.2,A121&lt;7.25,D121&gt;=1.55,H121&gt;=6.927,D121&gt;=0.8),5.1,IF(AND(H121&gt;=10.464,A121&lt;6.2,A121&lt;7.25,D121&gt;=1.55,H121&gt;=6.927,D121&gt;=0.8),4.9,IF(AND(G121&lt;0.418,A121&lt;5.05,A121&gt;=4.8,H121&gt;=5.85,B121&lt;3.65,D121&lt;0.35,D121&lt;0.8),1.48,IF(AND(G121&gt;=0.418,A121&lt;5.05,A121&gt;=4.8,H121&gt;=5.85,B121&lt;3.65,D121&lt;0.35,D121&lt;0.8),1.3,IF(AND(B121&lt;2.75,G121&lt;0.735,A121&lt;6.25,D121&gt;=1.2,D121&lt;1.55,H121&gt;=6.927,D121&gt;=0.8),4.35,IF(AND(H121&lt;15.422,D121&lt;1.45,A121&gt;=6.25,D121&gt;=1.2,D121&lt;1.55,H121&gt;=6.927,D121&gt;=0.8),4.375,IF(AND(H121&gt;=15.422,D121&lt;1.45,A121&gt;=6.25,D121&gt;=1.2,D121&lt;1.55,H121&gt;=6.927,D121&gt;=0.8),4.7,IF(AND(A121&lt;6.4,D121&gt;=1.45,A121&gt;=6.25,D121&gt;=1.2,D121&lt;1.55,H121&gt;=6.927,D121&gt;=0.8),5.1,IF(AND(G121&gt;=0.576,D121&lt;2.15,A121&gt;=6.2,A121&lt;7.25,D121&gt;=1.55,H121&gt;=6.927,D121&gt;=0.8),5.1,IF(AND(G121&lt;0.537,D121&gt;=2.15,A121&gt;=6.2,A121&lt;7.25,D121&gt;=1.55,H121&gt;=6.927,D121&gt;=0.8),5.533,IF(AND(G121&gt;=0.537,D121&gt;=2.15,A121&gt;=6.2,A121&lt;7.25,D121&gt;=1.55,H121&gt;=6.927,D121&gt;=0.8),5.9,IF(AND(D121&lt;1.45,B121&gt;=2.75,G121&lt;0.735,A121&lt;6.25,D121&gt;=1.2,D121&lt;1.55,H121&gt;=6.927,D121&gt;=0.8),4.6,IF(AND(D121&gt;=1.45,B121&gt;=2.75,G121&lt;0.735,A121&lt;6.25,D121&gt;=1.2,D121&lt;1.55,H121&gt;=6.927,D121&gt;=0.8),4.5,IF(AND(H121&lt;12.582,A121&gt;=6.4,D121&gt;=1.45,A121&gt;=6.25,D121&gt;=1.2,D121&lt;1.55,H121&gt;=6.927,D121&gt;=0.8),4.66,IF(AND(H121&gt;=12.582,A121&gt;=6.4,D121&gt;=1.45,A121&gt;=6.25,D121&gt;=1.2,D121&lt;1.55,H121&gt;=6.927,D121&gt;=0.8),4.9,IF(AND(B121&lt;2.75,G121&lt;0.576,D121&lt;2.15,A121&gt;=6.2,A121&lt;7.25,D121&gt;=1.55,H121&gt;=6.927,D121&gt;=0.8),5.3,IF(AND(G121&gt;=0.395,B121&gt;=2.75,G121&lt;0.576,D121&lt;2.15,A121&gt;=6.2,A121&lt;7.25,D121&gt;=1.55,H121&gt;=6.927,D121&gt;=0.8),5.6,IF(AND(D121&gt;=1.9,G121&lt;0.395,B121&gt;=2.75,G121&lt;0.576,D121&lt;2.15,A121&gt;=6.2,A121&lt;7.25,D121&gt;=1.55,H121&gt;=6.927,D121&gt;=0.8),5.333,IF(AND(B121&lt;2.95,D121&lt;1.9,G121&lt;0.395,B121&gt;=2.75,G121&lt;0.576,D121&lt;2.15,A121&gt;=6.2,A121&lt;7.25,D121&gt;=1.55,H121&gt;=6.927,D121&gt;=0.8),5.6,IF(AND(B121&gt;=2.95,D121&lt;1.9,G121&lt;0.395,B121&gt;=2.75,G121&lt;0.576,D121&lt;2.15,A121&gt;=6.2,A121&lt;7.25,D121&gt;=1.55,H121&gt;=6.927,D121&gt;=0.8),5.5,"shouldnthappen"))))))))))))))))))))))))))))))))))))</f>
        <v>6.65</v>
      </c>
      <c r="AK121" s="1" t="n">
        <f aca="false">IF(AND(H121&lt;5.85,B121&lt;3.65,F121&lt;1.5),1,IF(AND(B121&gt;=3.95,B121&gt;=3.65,F121&lt;1.5),1.433,IF(AND(A121&lt;5.15,F121&lt;2.5,F121&gt;=1.5),3.075,IF(AND(D121&gt;=0.35,H121&gt;=5.85,B121&lt;3.65,F121&lt;1.5),1.5,IF(AND(G121&lt;0.168,B121&lt;3.95,B121&gt;=3.65,F121&lt;1.5),1.7,IF(AND(H121&lt;5.767,A121&lt;7.25,F121&gt;=2.5,F121&gt;=1.5),4.5,IF(AND(D121&lt;1.9,A121&gt;=7.25,F121&gt;=2.5,F121&gt;=1.5),6.3,IF(AND(D121&gt;=1.9,A121&gt;=7.25,F121&gt;=2.5,F121&gt;=1.5),6.575,IF(AND(B121&lt;3.75,G121&gt;=0.168,B121&lt;3.95,B121&gt;=3.65,F121&lt;1.5),1.5,IF(AND(B121&gt;=3.75,G121&gt;=0.168,B121&lt;3.95,B121&gt;=3.65,F121&lt;1.5),1.6,IF(AND(D121&gt;=1.35,A121&lt;6.15,A121&gt;=5.15,F121&lt;2.5,F121&gt;=1.5),4.42,IF(AND(D121&lt;1.4,A121&gt;=6.15,A121&gt;=5.15,F121&lt;2.5,F121&gt;=1.5),4.5,IF(AND(D121&gt;=1.4,A121&gt;=6.15,A121&gt;=5.15,F121&lt;2.5,F121&gt;=1.5),4.675,IF(AND(D121&lt;0.15,H121&lt;11.218,D121&lt;0.35,H121&gt;=5.85,B121&lt;3.65,F121&lt;1.5),1.5,IF(AND(D121&lt;0.15,H121&gt;=11.218,D121&lt;0.35,H121&gt;=5.85,B121&lt;3.65,F121&lt;1.5),1.1,IF(AND(B121&lt;2.7,D121&lt;1.35,A121&lt;6.15,A121&gt;=5.15,F121&lt;2.5,F121&gt;=1.5),3.82,IF(AND(A121&lt;6.15,G121&gt;=0.755,H121&gt;=5.767,A121&lt;7.25,F121&gt;=2.5,F121&gt;=1.5),4.98,IF(AND(A121&gt;=6.15,G121&gt;=0.755,H121&gt;=5.767,A121&lt;7.25,F121&gt;=2.5,F121&gt;=1.5),5.3,IF(AND(B121&lt;3.4,D121&gt;=0.15,H121&lt;11.218,D121&lt;0.35,H121&gt;=5.85,B121&lt;3.65,F121&lt;1.5),1.4,IF(AND(B121&gt;=3.4,D121&gt;=0.15,H121&lt;11.218,D121&lt;0.35,H121&gt;=5.85,B121&lt;3.65,F121&lt;1.5),1.3,IF(AND(H121&lt;11.731,D121&gt;=0.15,H121&gt;=11.218,D121&lt;0.35,H121&gt;=5.85,B121&lt;3.65,F121&lt;1.5),1.2,IF(AND(H121&lt;9.053,B121&gt;=2.7,D121&lt;1.35,A121&lt;6.15,A121&gt;=5.15,F121&lt;2.5,F121&gt;=1.5),3.85,IF(AND(D121&gt;=2.1,B121&lt;2.85,G121&lt;0.755,H121&gt;=5.767,A121&lt;7.25,F121&gt;=2.5,F121&gt;=1.5),5.6,IF(AND(D121&gt;=2.45,B121&gt;=2.85,G121&lt;0.755,H121&gt;=5.767,A121&lt;7.25,F121&gt;=2.5,F121&gt;=1.5),5.8,IF(AND(B121&gt;=3.45,H121&gt;=11.731,D121&gt;=0.15,H121&gt;=11.218,D121&lt;0.35,H121&gt;=5.85,B121&lt;3.65,F121&lt;1.5),1.3,IF(AND(A121&lt;5.9,H121&gt;=9.053,B121&gt;=2.7,D121&lt;1.35,A121&lt;6.15,A121&gt;=5.15,F121&lt;2.5,F121&gt;=1.5),4.3,IF(AND(A121&gt;=5.9,H121&gt;=9.053,B121&gt;=2.7,D121&lt;1.35,A121&lt;6.15,A121&gt;=5.15,F121&lt;2.5,F121&gt;=1.5),4,IF(AND(G121&gt;=0.519,D121&lt;2.1,B121&lt;2.85,G121&lt;0.755,H121&gt;=5.767,A121&lt;7.25,F121&gt;=2.5,F121&gt;=1.5),4.9,IF(AND(A121&gt;=7.05,D121&lt;2.45,B121&gt;=2.85,G121&lt;0.755,H121&gt;=5.767,A121&lt;7.25,F121&gt;=2.5,F121&gt;=1.5),5.8,IF(AND(H121&lt;14.396,B121&lt;3.45,H121&gt;=11.731,D121&gt;=0.15,H121&gt;=11.218,D121&lt;0.35,H121&gt;=5.85,B121&lt;3.65,F121&lt;1.5),1.44,IF(AND(H121&gt;=14.396,B121&lt;3.45,H121&gt;=11.731,D121&gt;=0.15,H121&gt;=11.218,D121&lt;0.35,H121&gt;=5.85,B121&lt;3.65,F121&lt;1.5),1.3,IF(AND(G121&lt;0.282,G121&lt;0.519,D121&lt;2.1,B121&lt;2.85,G121&lt;0.755,H121&gt;=5.767,A121&lt;7.25,F121&gt;=2.5,F121&gt;=1.5),5.1,IF(AND(G121&gt;=0.282,G121&lt;0.519,D121&lt;2.1,B121&lt;2.85,G121&lt;0.755,H121&gt;=5.767,A121&lt;7.25,F121&gt;=2.5,F121&gt;=1.5),5.3,IF(AND(A121&lt;6.4,D121&lt;1.9,A121&lt;7.05,D121&lt;2.45,B121&gt;=2.85,G121&lt;0.755,H121&gt;=5.767,A121&lt;7.25,F121&gt;=2.5,F121&gt;=1.5),5.6,IF(AND(A121&gt;=6.4,D121&lt;1.9,A121&lt;7.05,D121&lt;2.45,B121&gt;=2.85,G121&lt;0.755,H121&gt;=5.767,A121&lt;7.25,F121&gt;=2.5,F121&gt;=1.5),5.5,IF(AND(H121&lt;8.884,D121&gt;=1.9,A121&lt;7.05,D121&lt;2.45,B121&gt;=2.85,G121&lt;0.755,H121&gt;=5.767,A121&lt;7.25,F121&gt;=2.5,F121&gt;=1.5),5.3,IF(AND(H121&gt;=8.884,D121&gt;=1.9,A121&lt;7.05,D121&lt;2.45,B121&gt;=2.85,G121&lt;0.755,H121&gt;=5.767,A121&lt;7.25,F121&gt;=2.5,F121&gt;=1.5),5.52,"shouldnthappen")))))))))))))))))))))))))))))))))))))</f>
        <v>6.575</v>
      </c>
      <c r="AL121" s="1" t="n">
        <f aca="false">IF(AND(H121&lt;5.85,A121&lt;5.05,D121&lt;0.8),1,IF(AND(B121&lt;3.35,A121&gt;=5.05,D121&lt;0.8),1.7,IF(AND(D121&gt;=2.45,F121&gt;=2.5,D121&gt;=0.8),6.05,IF(AND(H121&gt;=11.218,H121&gt;=5.85,A121&lt;5.05,D121&lt;0.8),1.28,IF(AND(G121&gt;=0.948,B121&gt;=3.35,A121&gt;=5.05,D121&lt;0.8),1.7,IF(AND(G121&gt;=0.423,H121&lt;11.218,H121&gt;=5.85,A121&lt;5.05,D121&lt;0.8),1.3,IF(AND(B121&lt;3.6,G121&lt;0.948,B121&gt;=3.35,A121&gt;=5.05,D121&lt;0.8),1.4,IF(AND(H121&lt;10.258,D121&lt;1.15,A121&lt;5.9,F121&lt;2.5,D121&gt;=0.8),3.36,IF(AND(H121&gt;=10.258,D121&lt;1.15,A121&lt;5.9,F121&lt;2.5,D121&gt;=0.8),3.9,IF(AND(A121&lt;5.3,D121&gt;=1.15,A121&lt;5.9,F121&lt;2.5,D121&gt;=0.8),3.9,IF(AND(D121&lt;1.55,B121&lt;2.75,A121&gt;=5.9,F121&lt;2.5,D121&gt;=0.8),4.64,IF(AND(D121&gt;=1.55,B121&lt;2.75,A121&gt;=5.9,F121&lt;2.5,D121&gt;=0.8),5.1,IF(AND(D121&gt;=1.6,B121&gt;=2.75,A121&gt;=5.9,F121&lt;2.5,D121&gt;=0.8),5,IF(AND(H121&lt;5.767,H121&lt;8.598,D121&lt;2.45,F121&gt;=2.5,D121&gt;=0.8),4.5,IF(AND(A121&lt;6.25,H121&gt;=8.598,D121&lt;2.45,F121&gt;=2.5,D121&gt;=0.8),5.02,IF(AND(B121&lt;3.55,G121&lt;0.423,H121&lt;11.218,H121&gt;=5.85,A121&lt;5.05,D121&lt;0.8),1.525,IF(AND(B121&gt;=3.55,G121&lt;0.423,H121&lt;11.218,H121&gt;=5.85,A121&lt;5.05,D121&lt;0.8),1.4,IF(AND(H121&gt;=13.932,B121&gt;=3.6,G121&lt;0.948,B121&gt;=3.35,A121&gt;=5.05,D121&lt;0.8),1.65,IF(AND(G121&gt;=0.652,A121&gt;=5.3,D121&gt;=1.15,A121&lt;5.9,F121&lt;2.5,D121&gt;=0.8),3.8,IF(AND(D121&lt;1.35,D121&lt;1.6,B121&gt;=2.75,A121&gt;=5.9,F121&lt;2.5,D121&gt;=0.8),4.42,IF(AND(H121&lt;6.656,H121&gt;=5.767,H121&lt;8.598,D121&lt;2.45,F121&gt;=2.5,D121&gt;=0.8),5.033,IF(AND(H121&gt;=6.656,H121&gt;=5.767,H121&lt;8.598,D121&lt;2.45,F121&gt;=2.5,D121&gt;=0.8),5.1,IF(AND(G121&gt;=0.885,A121&gt;=6.25,H121&gt;=8.598,D121&lt;2.45,F121&gt;=2.5,D121&gt;=0.8),5.2,IF(AND(H121&lt;6.926,H121&lt;13.932,B121&gt;=3.6,G121&lt;0.948,B121&gt;=3.35,A121&gt;=5.05,D121&lt;0.8),1.433,IF(AND(H121&gt;=6.926,H121&lt;13.932,B121&gt;=3.6,G121&lt;0.948,B121&gt;=3.35,A121&gt;=5.05,D121&lt;0.8),1.5,IF(AND(A121&lt;5.65,G121&lt;0.652,A121&gt;=5.3,D121&gt;=1.15,A121&lt;5.9,F121&lt;2.5,D121&gt;=0.8),4.36,IF(AND(A121&gt;=5.65,G121&lt;0.652,A121&gt;=5.3,D121&gt;=1.15,A121&lt;5.9,F121&lt;2.5,D121&gt;=0.8),4.2,IF(AND(H121&gt;=13.561,D121&gt;=1.35,D121&lt;1.6,B121&gt;=2.75,A121&gt;=5.9,F121&lt;2.5,D121&gt;=0.8),4.767,IF(AND(H121&lt;9.091,G121&lt;0.885,A121&gt;=6.25,H121&gt;=8.598,D121&lt;2.45,F121&gt;=2.5,D121&gt;=0.8),6.3,IF(AND(H121&gt;=12.206,H121&lt;13.561,D121&gt;=1.35,D121&lt;1.6,B121&gt;=2.75,A121&gt;=5.9,F121&lt;2.5,D121&gt;=0.8),4.4,IF(AND(D121&gt;=2.25,H121&gt;=9.091,G121&lt;0.885,A121&gt;=6.25,H121&gt;=8.598,D121&lt;2.45,F121&gt;=2.5,D121&gt;=0.8),5.9,IF(AND(B121&lt;3.05,H121&lt;12.206,H121&lt;13.561,D121&gt;=1.35,D121&lt;1.6,B121&gt;=2.75,A121&gt;=5.9,F121&lt;2.5,D121&gt;=0.8),4.6,IF(AND(B121&gt;=3.05,H121&lt;12.206,H121&lt;13.561,D121&gt;=1.35,D121&lt;1.6,B121&gt;=2.75,A121&gt;=5.9,F121&lt;2.5,D121&gt;=0.8),4.7,IF(AND(G121&gt;=0.596,D121&lt;2.25,H121&gt;=9.091,G121&lt;0.885,A121&gt;=6.25,H121&gt;=8.598,D121&lt;2.45,F121&gt;=2.5,D121&gt;=0.8),5.1,IF(AND(G121&gt;=0.379,G121&lt;0.596,D121&lt;2.25,H121&gt;=9.091,G121&lt;0.885,A121&gt;=6.25,H121&gt;=8.598,D121&lt;2.45,F121&gt;=2.5,D121&gt;=0.8),5.767,IF(AND(D121&lt;2.15,G121&lt;0.379,G121&lt;0.596,D121&lt;2.25,H121&gt;=9.091,G121&lt;0.885,A121&gt;=6.25,H121&gt;=8.598,D121&lt;2.45,F121&gt;=2.5,D121&gt;=0.8),5.4,IF(AND(D121&gt;=2.15,G121&lt;0.379,G121&lt;0.596,D121&lt;2.25,H121&gt;=9.091,G121&lt;0.885,A121&gt;=6.25,H121&gt;=8.598,D121&lt;2.45,F121&gt;=2.5,D121&gt;=0.8),5.6,"shouldnthappen")))))))))))))))))))))))))))))))))))))</f>
        <v>6.3</v>
      </c>
      <c r="AM121" s="1" t="n">
        <f aca="false">IF(AND(H121&lt;5.245,D121&lt;0.8),1,IF(AND(A121&lt;4.5,H121&gt;=5.245,D121&lt;0.8),1.35,IF(AND(D121&gt;=0.5,A121&gt;=4.5,H121&gt;=5.245,D121&lt;0.8),1.6,IF(AND(H121&lt;7.25,B121&lt;2.6,A121&lt;6.15,D121&gt;=0.8),4.375,IF(AND(H121&gt;=7.25,B121&lt;2.6,A121&lt;6.15,D121&gt;=0.8),3.075,IF(AND(H121&lt;13.935,A121&gt;=7.05,A121&gt;=6.15,D121&gt;=0.8),6.067,IF(AND(H121&gt;=13.935,A121&gt;=7.05,A121&gt;=6.15,D121&gt;=0.8),6.525,IF(AND(G121&gt;=0.948,D121&lt;0.5,A121&gt;=4.5,H121&gt;=5.245,D121&lt;0.8),1.7,IF(AND(G121&lt;0.568,D121&gt;=1.55,B121&gt;=2.6,A121&lt;6.15,D121&gt;=0.8),5.1,IF(AND(G121&gt;=0.568,D121&gt;=1.55,B121&gt;=2.6,A121&lt;6.15,D121&gt;=0.8),5,IF(AND(A121&gt;=6.6,B121&gt;=3.15,A121&lt;7.05,A121&gt;=6.15,D121&gt;=0.8),5.78,IF(AND(G121&lt;0.165,G121&lt;0.273,D121&lt;1.55,B121&gt;=2.6,A121&lt;6.15,D121&gt;=0.8),4.1,IF(AND(G121&gt;=0.165,G121&lt;0.273,D121&lt;1.55,B121&gt;=2.6,A121&lt;6.15,D121&gt;=0.8),4.5,IF(AND(D121&lt;1.35,G121&gt;=0.273,D121&lt;1.55,B121&gt;=2.6,A121&lt;6.15,D121&gt;=0.8),4.08,IF(AND(D121&gt;=1.35,G121&gt;=0.273,D121&lt;1.55,B121&gt;=2.6,A121&lt;6.15,D121&gt;=0.8),4.4,IF(AND(D121&lt;1.45,F121&lt;2.5,B121&lt;3.15,A121&lt;7.05,A121&gt;=6.15,D121&gt;=0.8),4.38,IF(AND(D121&gt;=1.45,F121&lt;2.5,B121&lt;3.15,A121&lt;7.05,A121&gt;=6.15,D121&gt;=0.8),4.75,IF(AND(D121&gt;=2.25,F121&gt;=2.5,B121&lt;3.15,A121&lt;7.05,A121&gt;=6.15,D121&gt;=0.8),5.16,IF(AND(H121&lt;11.488,A121&lt;6.6,B121&gt;=3.15,A121&lt;7.05,A121&gt;=6.15,D121&gt;=0.8),6,IF(AND(H121&gt;=14.396,D121&lt;0.25,G121&lt;0.948,D121&lt;0.5,A121&gt;=4.5,H121&gt;=5.245,D121&lt;0.8),1.3,IF(AND(A121&gt;=5.55,D121&gt;=0.25,G121&lt;0.948,D121&lt;0.5,A121&gt;=4.5,H121&gt;=5.245,D121&lt;0.8),1.7,IF(AND(D121&lt;1.85,D121&lt;2.25,F121&gt;=2.5,B121&lt;3.15,A121&lt;7.05,A121&gt;=6.15,D121&gt;=0.8),5.6,IF(AND(G121&lt;0.669,H121&gt;=11.488,A121&lt;6.6,B121&gt;=3.15,A121&lt;7.05,A121&gt;=6.15,D121&gt;=0.8),4.7,IF(AND(G121&gt;=0.669,H121&gt;=11.488,A121&lt;6.6,B121&gt;=3.15,A121&lt;7.05,A121&gt;=6.15,D121&gt;=0.8),5.22,IF(AND(H121&lt;6.543,H121&lt;14.396,D121&lt;0.25,G121&lt;0.948,D121&lt;0.5,A121&gt;=4.5,H121&gt;=5.245,D121&lt;0.8),1.4,IF(AND(A121&lt;4.95,A121&lt;5.55,D121&gt;=0.25,G121&lt;0.948,D121&lt;0.5,A121&gt;=4.5,H121&gt;=5.245,D121&lt;0.8),1.4,IF(AND(A121&gt;=4.95,A121&lt;5.55,D121&gt;=0.25,G121&lt;0.948,D121&lt;0.5,A121&gt;=4.5,H121&gt;=5.245,D121&lt;0.8),1.48,IF(AND(H121&lt;10.667,D121&gt;=1.85,D121&lt;2.25,F121&gt;=2.5,B121&lt;3.15,A121&lt;7.05,A121&gt;=6.15,D121&gt;=0.8),5.25,IF(AND(H121&gt;=10.667,D121&gt;=1.85,D121&lt;2.25,F121&gt;=2.5,B121&lt;3.15,A121&lt;7.05,A121&gt;=6.15,D121&gt;=0.8),5.55,IF(AND(G121&lt;0.063,H121&gt;=6.543,H121&lt;14.396,D121&lt;0.25,G121&lt;0.948,D121&lt;0.5,A121&gt;=4.5,H121&gt;=5.245,D121&lt;0.8),1.4,IF(AND(H121&lt;9.212,G121&gt;=0.063,H121&gt;=6.543,H121&lt;14.396,D121&lt;0.25,G121&lt;0.948,D121&lt;0.5,A121&gt;=4.5,H121&gt;=5.245,D121&lt;0.8),1.475,IF(AND(H121&gt;=9.212,G121&gt;=0.063,H121&gt;=6.543,H121&lt;14.396,D121&lt;0.25,G121&lt;0.948,D121&lt;0.5,A121&gt;=4.5,H121&gt;=5.245,D121&lt;0.8),1.5,"shouldnthappen"))))))))))))))))))))))))))))))))</f>
        <v>6.067</v>
      </c>
      <c r="AN121" s="1" t="n">
        <f aca="false">IF(AND(D121&lt;0.7,A121&gt;=5.55),1.633,IF(AND(G121&lt;0.38,B121&lt;2.8,A121&lt;5.55),4.3,IF(AND(G121&gt;=0.38,B121&lt;2.8,A121&lt;5.55),3.325,IF(AND(D121&gt;=0.35,B121&gt;=2.8,A121&lt;5.55),1.6,IF(AND(B121&gt;=3.4,A121&lt;4.8,D121&lt;0.35,B121&gt;=2.8,A121&lt;5.55),1,IF(AND(H121&gt;=11.789,A121&lt;5.9,D121&lt;1.55,D121&gt;=0.7,A121&gt;=5.55),4.325,IF(AND(F121&gt;=2.5,A121&gt;=5.9,D121&lt;1.55,D121&gt;=0.7,A121&gt;=5.55),5.05,IF(AND(D121&lt;1.9,A121&gt;=7.25,D121&gt;=1.55,D121&gt;=0.7,A121&gt;=5.55),6.3,IF(AND(D121&gt;=1.9,A121&gt;=7.25,D121&gt;=1.55,D121&gt;=0.7,A121&gt;=5.55),6.4,IF(AND(A121&lt;4.35,B121&lt;3.4,A121&lt;4.8,D121&lt;0.35,B121&gt;=2.8,A121&lt;5.55),1.1,IF(AND(G121&gt;=0.934,B121&lt;3.45,A121&gt;=4.8,D121&lt;0.35,B121&gt;=2.8,A121&lt;5.55),1.7,IF(AND(H121&gt;=14.877,B121&gt;=3.45,A121&gt;=4.8,D121&lt;0.35,B121&gt;=2.8,A121&lt;5.55),1.3,IF(AND(B121&lt;2.6,H121&lt;11.789,A121&lt;5.9,D121&lt;1.55,D121&gt;=0.7,A121&gt;=5.55),3.9,IF(AND(B121&gt;=2.6,H121&lt;11.789,A121&lt;5.9,D121&lt;1.55,D121&gt;=0.7,A121&gt;=5.55),4.26,IF(AND(A121&lt;6.6,F121&lt;2.5,A121&gt;=5.9,D121&lt;1.55,D121&gt;=0.7,A121&gt;=5.55),4.625,IF(AND(A121&gt;=6.6,F121&lt;2.5,A121&gt;=5.9,D121&lt;1.55,D121&gt;=0.7,A121&gt;=5.55),4.475,IF(AND(B121&lt;2.6,D121&lt;2.05,A121&lt;7.25,D121&gt;=1.55,D121&gt;=0.7,A121&gt;=5.55),5.8,IF(AND(G121&gt;=0.743,D121&gt;=2.05,A121&lt;7.25,D121&gt;=1.55,D121&gt;=0.7,A121&gt;=5.55),5.1,IF(AND(G121&lt;0.422,A121&gt;=4.35,B121&lt;3.4,A121&lt;4.8,D121&lt;0.35,B121&gt;=2.8,A121&lt;5.55),1.367,IF(AND(G121&gt;=0.422,A121&gt;=4.35,B121&lt;3.4,A121&lt;4.8,D121&lt;0.35,B121&gt;=2.8,A121&lt;5.55),1.3,IF(AND(A121&lt;5.05,G121&lt;0.934,B121&lt;3.45,A121&gt;=4.8,D121&lt;0.35,B121&gt;=2.8,A121&lt;5.55),1.525,IF(AND(A121&gt;=5.05,G121&lt;0.934,B121&lt;3.45,A121&gt;=4.8,D121&lt;0.35,B121&gt;=2.8,A121&lt;5.55),1.5,IF(AND(G121&gt;=0.585,H121&lt;14.877,B121&gt;=3.45,A121&gt;=4.8,D121&lt;0.35,B121&gt;=2.8,A121&lt;5.55),1.54,IF(AND(G121&gt;=0.537,G121&lt;0.743,D121&gt;=2.05,A121&lt;7.25,D121&gt;=1.55,D121&gt;=0.7,A121&gt;=5.55),5.833,IF(AND(D121&gt;=0.25,G121&lt;0.585,H121&lt;14.877,B121&gt;=3.45,A121&gt;=4.8,D121&lt;0.35,B121&gt;=2.8,A121&lt;5.55),1.367,IF(AND(D121&lt;1.75,H121&lt;13.795,B121&gt;=2.6,D121&lt;2.05,A121&lt;7.25,D121&gt;=1.55,D121&gt;=0.7,A121&gt;=5.55),5.45,IF(AND(B121&lt;2.85,H121&gt;=13.795,B121&gt;=2.6,D121&lt;2.05,A121&lt;7.25,D121&gt;=1.55,D121&gt;=0.7,A121&gt;=5.55),5.1,IF(AND(B121&gt;=2.85,H121&gt;=13.795,B121&gt;=2.6,D121&lt;2.05,A121&lt;7.25,D121&gt;=1.55,D121&gt;=0.7,A121&gt;=5.55),4.82,IF(AND(G121&lt;0.353,G121&lt;0.537,G121&lt;0.743,D121&gt;=2.05,A121&lt;7.25,D121&gt;=1.55,D121&gt;=0.7,A121&gt;=5.55),5.425,IF(AND(G121&gt;=0.353,G121&lt;0.537,G121&lt;0.743,D121&gt;=2.05,A121&lt;7.25,D121&gt;=1.55,D121&gt;=0.7,A121&gt;=5.55),5.62,IF(AND(G121&lt;0.311,D121&lt;0.25,G121&lt;0.585,H121&lt;14.877,B121&gt;=3.45,A121&gt;=4.8,D121&lt;0.35,B121&gt;=2.8,A121&lt;5.55),1.5,IF(AND(G121&gt;=0.311,D121&lt;0.25,G121&lt;0.585,H121&lt;14.877,B121&gt;=3.45,A121&gt;=4.8,D121&lt;0.35,B121&gt;=2.8,A121&lt;5.55),1.4,IF(AND(B121&gt;=3.1,D121&gt;=1.75,H121&lt;13.795,B121&gt;=2.6,D121&lt;2.05,A121&lt;7.25,D121&gt;=1.55,D121&gt;=0.7,A121&gt;=5.55),5.1,IF(AND(B121&lt;2.85,B121&lt;3.1,D121&gt;=1.75,H121&lt;13.795,B121&gt;=2.6,D121&lt;2.05,A121&lt;7.25,D121&gt;=1.55,D121&gt;=0.7,A121&gt;=5.55),5.2,IF(AND(B121&gt;=2.85,B121&lt;3.1,D121&gt;=1.75,H121&lt;13.795,B121&gt;=2.6,D121&lt;2.05,A121&lt;7.25,D121&gt;=1.55,D121&gt;=0.7,A121&gt;=5.55),5.2,"shouldnthappen")))))))))))))))))))))))))))))))))))</f>
        <v>6.4</v>
      </c>
      <c r="AO121" s="1" t="n">
        <f aca="false">IF(AND(H121&gt;=14.529,G121&lt;0.633,D121&lt;0.8),1.3,IF(AND(A121&lt;5.05,G121&gt;=0.633,D121&lt;0.8),1.35,IF(AND(H121&gt;=14.379,H121&lt;14.529,G121&lt;0.633,D121&lt;0.8),1.7,IF(AND(B121&lt;3.35,A121&gt;=5.05,G121&gt;=0.633,D121&lt;0.8),1.7,IF(AND(D121&gt;=1.45,A121&lt;5.95,F121&lt;2.5,D121&gt;=0.8),4.5,IF(AND(D121&lt;1.35,A121&gt;=5.95,F121&lt;2.5,D121&gt;=0.8),4,IF(AND(D121&lt;1.85,G121&gt;=0.845,F121&gt;=2.5,D121&gt;=0.8),4.8,IF(AND(B121&gt;=4.3,H121&lt;14.379,H121&lt;14.529,G121&lt;0.633,D121&lt;0.8),1.5,IF(AND(A121&lt;5.25,B121&gt;=3.35,A121&gt;=5.05,G121&gt;=0.633,D121&lt;0.8),1.55,IF(AND(A121&gt;=5.25,B121&gt;=3.35,A121&gt;=5.05,G121&gt;=0.633,D121&lt;0.8),1.633,IF(AND(A121&lt;5.05,D121&lt;1.45,A121&lt;5.95,F121&lt;2.5,D121&gt;=0.8),3.3,IF(AND(G121&lt;0.293,D121&gt;=1.35,A121&gt;=5.95,F121&lt;2.5,D121&gt;=0.8),5,IF(AND(A121&gt;=6.6,D121&lt;2.05,G121&lt;0.845,F121&gt;=2.5,D121&gt;=0.8),5.8,IF(AND(B121&lt;3.05,D121&gt;=2.05,G121&lt;0.845,F121&gt;=2.5,D121&gt;=0.8),6.15,IF(AND(B121&lt;2.9,D121&gt;=1.85,G121&gt;=0.845,F121&gt;=2.5,D121&gt;=0.8),5.1,IF(AND(B121&gt;=2.9,D121&gt;=1.85,G121&gt;=0.845,F121&gt;=2.5,D121&gt;=0.8),5.2,IF(AND(B121&gt;=3.8,B121&lt;4.3,H121&lt;14.379,H121&lt;14.529,G121&lt;0.633,D121&lt;0.8),1.333,IF(AND(A121&lt;6.25,G121&gt;=0.293,D121&gt;=1.35,A121&gt;=5.95,F121&lt;2.5,D121&gt;=0.8),4.6,IF(AND(H121&lt;10.351,A121&lt;6.6,D121&lt;2.05,G121&lt;0.845,F121&gt;=2.5,D121&gt;=0.8),5.4,IF(AND(G121&gt;=0.364,B121&gt;=3.05,D121&gt;=2.05,G121&lt;0.845,F121&gt;=2.5,D121&gt;=0.8),5.66,IF(AND(G121&gt;=0.447,B121&lt;3.8,B121&lt;4.3,H121&lt;14.379,H121&lt;14.529,G121&lt;0.633,D121&lt;0.8),1.3,IF(AND(H121&lt;6.247,A121&lt;5.65,A121&gt;=5.05,D121&lt;1.45,A121&lt;5.95,F121&lt;2.5,D121&gt;=0.8),4.033,IF(AND(D121&lt;1.25,A121&gt;=5.65,A121&gt;=5.05,D121&lt;1.45,A121&lt;5.95,F121&lt;2.5,D121&gt;=0.8),3.88,IF(AND(D121&gt;=1.25,A121&gt;=5.65,A121&gt;=5.05,D121&lt;1.45,A121&lt;5.95,F121&lt;2.5,D121&gt;=0.8),4.35,IF(AND(B121&lt;2.65,A121&gt;=6.25,G121&gt;=0.293,D121&gt;=1.35,A121&gt;=5.95,F121&lt;2.5,D121&gt;=0.8),4.9,IF(AND(B121&lt;2.75,H121&gt;=10.351,A121&lt;6.6,D121&lt;2.05,G121&lt;0.845,F121&gt;=2.5,D121&gt;=0.8),5.1,IF(AND(B121&gt;=2.75,H121&gt;=10.351,A121&lt;6.6,D121&lt;2.05,G121&lt;0.845,F121&gt;=2.5,D121&gt;=0.8),4.95,IF(AND(B121&lt;3.15,G121&lt;0.364,B121&gt;=3.05,D121&gt;=2.05,G121&lt;0.845,F121&gt;=2.5,D121&gt;=0.8),5.28,IF(AND(B121&gt;=3.15,G121&lt;0.364,B121&gt;=3.05,D121&gt;=2.05,G121&lt;0.845,F121&gt;=2.5,D121&gt;=0.8),5.5,IF(AND(H121&lt;9.212,G121&lt;0.447,B121&lt;3.8,B121&lt;4.3,H121&lt;14.379,H121&lt;14.529,G121&lt;0.633,D121&lt;0.8),1.4,IF(AND(G121&lt;0.356,H121&gt;=6.247,A121&lt;5.65,A121&gt;=5.05,D121&lt;1.45,A121&lt;5.95,F121&lt;2.5,D121&gt;=0.8),4.2,IF(AND(B121&lt;3,B121&gt;=2.65,A121&gt;=6.25,G121&gt;=0.293,D121&gt;=1.35,A121&gt;=5.95,F121&lt;2.5,D121&gt;=0.8),4.6,IF(AND(B121&gt;=3,B121&gt;=2.65,A121&gt;=6.25,G121&gt;=0.293,D121&gt;=1.35,A121&gt;=5.95,F121&lt;2.5,D121&gt;=0.8),4.7,IF(AND(A121&lt;5.05,H121&gt;=9.212,G121&lt;0.447,B121&lt;3.8,B121&lt;4.3,H121&lt;14.379,H121&lt;14.529,G121&lt;0.633,D121&lt;0.8),1.533,IF(AND(A121&gt;=5.05,H121&gt;=9.212,G121&lt;0.447,B121&lt;3.8,B121&lt;4.3,H121&lt;14.379,H121&lt;14.529,G121&lt;0.633,D121&lt;0.8),1.425,IF(AND(A121&lt;5.35,G121&gt;=0.356,H121&gt;=6.247,A121&lt;5.65,A121&gt;=5.05,D121&lt;1.45,A121&lt;5.95,F121&lt;2.5,D121&gt;=0.8),3.9,IF(AND(A121&gt;=5.35,G121&gt;=0.356,H121&gt;=6.247,A121&lt;5.65,A121&gt;=5.05,D121&lt;1.45,A121&lt;5.95,F121&lt;2.5,D121&gt;=0.8),3.72,"shouldnthappen")))))))))))))))))))))))))))))))))))))</f>
        <v>6.15</v>
      </c>
      <c r="AP121" s="1" t="n">
        <f aca="false">IF(AND(F121&gt;=1.5,A121&lt;5.55),3.84,IF(AND(G121&gt;=0.52,A121&lt;4.75,F121&lt;1.5,A121&lt;5.55),1.16,IF(AND(A121&lt;5.65,A121&lt;5.85,D121&lt;1.55,A121&gt;=5.55),4.2,IF(AND(A121&gt;=5.65,A121&lt;5.85,D121&lt;1.55,A121&gt;=5.55),3.167,IF(AND(G121&gt;=0.798,A121&gt;=5.85,D121&lt;1.55,A121&gt;=5.55),4,IF(AND(F121&lt;2.5,H121&lt;14.1,D121&gt;=1.55,A121&gt;=5.55),4.84,IF(AND(A121&lt;7.2,H121&gt;=14.1,D121&gt;=1.55,A121&gt;=5.55),5.633,IF(AND(A121&gt;=7.2,H121&gt;=14.1,D121&gt;=1.55,A121&gt;=5.55),6.6,IF(AND(G121&lt;0.161,G121&lt;0.52,A121&lt;4.75,F121&lt;1.5,A121&lt;5.55),1.5,IF(AND(D121&gt;=0.5,G121&lt;0.676,A121&gt;=4.75,F121&lt;1.5,A121&lt;5.55),1.6,IF(AND(H121&lt;11.016,G121&gt;=0.676,A121&gt;=4.75,F121&lt;1.5,A121&lt;5.55),1.75,IF(AND(G121&lt;0.209,G121&lt;0.798,A121&gt;=5.85,D121&lt;1.55,A121&gt;=5.55),4.5,IF(AND(G121&gt;=0.74,F121&gt;=2.5,H121&lt;14.1,D121&gt;=1.55,A121&gt;=5.55),6.225,IF(AND(B121&lt;2.95,G121&gt;=0.161,G121&lt;0.52,A121&lt;4.75,F121&lt;1.5,A121&lt;5.55),1.4,IF(AND(B121&gt;=2.95,G121&gt;=0.161,G121&lt;0.52,A121&lt;4.75,F121&lt;1.5,A121&lt;5.55),1.34,IF(AND(B121&lt;3.15,D121&lt;0.5,G121&lt;0.676,A121&gt;=4.75,F121&lt;1.5,A121&lt;5.55),1.52,IF(AND(D121&lt;0.25,H121&gt;=11.016,G121&gt;=0.676,A121&gt;=4.75,F121&lt;1.5,A121&lt;5.55),1.567,IF(AND(D121&gt;=0.25,H121&gt;=11.016,G121&gt;=0.676,A121&gt;=4.75,F121&lt;1.5,A121&lt;5.55),1.5,IF(AND(H121&lt;7.47,G121&gt;=0.209,G121&lt;0.798,A121&gt;=5.85,D121&lt;1.55,A121&gt;=5.55),5.05,IF(AND(B121&lt;2.85,G121&lt;0.74,F121&gt;=2.5,H121&lt;14.1,D121&gt;=1.55,A121&gt;=5.55),5.35,IF(AND(B121&lt;3.3,B121&gt;=3.15,D121&lt;0.5,G121&lt;0.676,A121&gt;=4.75,F121&lt;1.5,A121&lt;5.55),1.2,IF(AND(D121&lt;1.45,H121&gt;=7.47,G121&gt;=0.209,G121&lt;0.798,A121&gt;=5.85,D121&lt;1.55,A121&gt;=5.55),4.66,IF(AND(D121&gt;=1.45,H121&gt;=7.47,G121&gt;=0.209,G121&lt;0.798,A121&gt;=5.85,D121&lt;1.55,A121&gt;=5.55),4.64,IF(AND(A121&gt;=7.05,B121&gt;=2.85,G121&lt;0.74,F121&gt;=2.5,H121&lt;14.1,D121&gt;=1.55,A121&gt;=5.55),5.8,IF(AND(B121&gt;=3.25,A121&lt;7.05,B121&gt;=2.85,G121&lt;0.74,F121&gt;=2.5,H121&lt;14.1,D121&gt;=1.55,A121&gt;=5.55),5.7,IF(AND(H121&gt;=13.641,D121&lt;0.25,B121&gt;=3.3,B121&gt;=3.15,D121&lt;0.5,G121&lt;0.676,A121&gt;=4.75,F121&lt;1.5,A121&lt;5.55),1.3,IF(AND(D121&lt;0.35,D121&gt;=0.25,B121&gt;=3.3,B121&gt;=3.15,D121&lt;0.5,G121&lt;0.676,A121&gt;=4.75,F121&lt;1.5,A121&lt;5.55),1.367,IF(AND(D121&gt;=0.35,D121&gt;=0.25,B121&gt;=3.3,B121&gt;=3.15,D121&lt;0.5,G121&lt;0.676,A121&gt;=4.75,F121&lt;1.5,A121&lt;5.55),1.3,IF(AND(A121&lt;6.35,B121&lt;3.25,A121&lt;7.05,B121&gt;=2.85,G121&lt;0.74,F121&gt;=2.5,H121&lt;14.1,D121&gt;=1.55,A121&gt;=5.55),5.6,IF(AND(A121&gt;=6.35,B121&lt;3.25,A121&lt;7.05,B121&gt;=2.85,G121&lt;0.74,F121&gt;=2.5,H121&lt;14.1,D121&gt;=1.55,A121&gt;=5.55),5.325,IF(AND(A121&lt;5.1,H121&lt;13.641,D121&lt;0.25,B121&gt;=3.3,B121&gt;=3.15,D121&lt;0.5,G121&lt;0.676,A121&gt;=4.75,F121&lt;1.5,A121&lt;5.55),1.4,IF(AND(H121&gt;=11.031,A121&gt;=5.1,H121&lt;13.641,D121&lt;0.25,B121&gt;=3.3,B121&gt;=3.15,D121&lt;0.5,G121&lt;0.676,A121&gt;=4.75,F121&lt;1.5,A121&lt;5.55),1.4,IF(AND(A121&lt;5.45,H121&lt;11.031,A121&gt;=5.1,H121&lt;13.641,D121&lt;0.25,B121&gt;=3.3,B121&gt;=3.15,D121&lt;0.5,G121&lt;0.676,A121&gt;=4.75,F121&lt;1.5,A121&lt;5.55),1.5,IF(AND(A121&gt;=5.45,H121&lt;11.031,A121&gt;=5.1,H121&lt;13.641,D121&lt;0.25,B121&gt;=3.3,B121&gt;=3.15,D121&lt;0.5,G121&lt;0.676,A121&gt;=4.75,F121&lt;1.5,A121&lt;5.55),1.4,"shouldnthappen"))))))))))))))))))))))))))))))))))</f>
        <v>5.35</v>
      </c>
      <c r="AQ121" s="1" t="n">
        <f aca="false">IF(AND(H121&lt;6.926,D121&gt;=0.35,F121&lt;1.5),1.9,IF(AND(G121&gt;=0.869,D121&gt;=1.75,F121&gt;=1.5),5.15,IF(AND(A121&lt;4.35,A121&lt;5.05,D121&lt;0.35,F121&lt;1.5),1.1,IF(AND(H121&lt;6.089,A121&gt;=5.05,D121&lt;0.35,F121&lt;1.5),1.7,IF(AND(H121&gt;=13.089,H121&gt;=6.926,D121&gt;=0.35,F121&lt;1.5),1.3,IF(AND(G121&lt;0.695,D121&lt;1.15,D121&lt;1.75,F121&gt;=1.5),3.62,IF(AND(G121&gt;=0.695,D121&lt;1.15,D121&lt;1.75,F121&gt;=1.5),3,IF(AND(G121&gt;=0.585,H121&gt;=6.089,A121&gt;=5.05,D121&lt;0.35,F121&lt;1.5),1.5,IF(AND(H121&lt;9.582,H121&lt;13.089,H121&gt;=6.926,D121&gt;=0.35,F121&lt;1.5),1.5,IF(AND(H121&gt;=9.582,H121&lt;13.089,H121&gt;=6.926,D121&gt;=0.35,F121&lt;1.5),1.6,IF(AND(D121&lt;1.35,H121&lt;9.349,D121&gt;=1.15,D121&lt;1.75,F121&gt;=1.5),3.867,IF(AND(D121&lt;2.05,A121&lt;7.05,G121&lt;0.869,D121&gt;=1.75,F121&gt;=1.5),4.9,IF(AND(B121&gt;=3.3,A121&gt;=7.05,G121&lt;0.869,D121&gt;=1.75,F121&gt;=1.5),6.1,IF(AND(G121&lt;0.347,H121&lt;11.218,A121&gt;=4.35,A121&lt;5.05,D121&lt;0.35,F121&lt;1.5),1.4,IF(AND(G121&gt;=0.347,H121&lt;11.218,A121&gt;=4.35,A121&lt;5.05,D121&lt;0.35,F121&lt;1.5),1.5,IF(AND(G121&gt;=0.265,H121&gt;=11.218,A121&gt;=4.35,A121&lt;5.05,D121&lt;0.35,F121&lt;1.5),1.45,IF(AND(A121&gt;=5.4,G121&lt;0.585,H121&gt;=6.089,A121&gt;=5.05,D121&lt;0.35,F121&lt;1.5),1.35,IF(AND(B121&gt;=2.9,D121&gt;=1.35,H121&lt;9.349,D121&gt;=1.15,D121&lt;1.75,F121&gt;=1.5),4.6,IF(AND(D121&gt;=1.35,A121&lt;6.15,H121&gt;=9.349,D121&gt;=1.15,D121&lt;1.75,F121&gt;=1.5),4.54,IF(AND(H121&lt;10.927,A121&gt;=6.15,H121&gt;=9.349,D121&gt;=1.15,D121&lt;1.75,F121&gt;=1.5),4.3,IF(AND(G121&lt;0.512,D121&gt;=2.05,A121&lt;7.05,G121&lt;0.869,D121&gt;=1.75,F121&gt;=1.5),5.533,IF(AND(G121&gt;=0.512,D121&gt;=2.05,A121&lt;7.05,G121&lt;0.869,D121&gt;=1.75,F121&gt;=1.5),5.88,IF(AND(H121&lt;11.551,B121&lt;3.3,A121&gt;=7.05,G121&lt;0.869,D121&gt;=1.75,F121&gt;=1.5),6.3,IF(AND(G121&lt;0.227,G121&lt;0.265,H121&gt;=11.218,A121&gt;=4.35,A121&lt;5.05,D121&lt;0.35,F121&lt;1.5),1.4,IF(AND(G121&gt;=0.227,G121&lt;0.265,H121&gt;=11.218,A121&gt;=4.35,A121&lt;5.05,D121&lt;0.35,F121&lt;1.5),1.26,IF(AND(H121&lt;11.031,A121&lt;5.4,G121&lt;0.585,H121&gt;=6.089,A121&gt;=5.05,D121&lt;0.35,F121&lt;1.5),1.5,IF(AND(H121&gt;=11.031,A121&lt;5.4,G121&lt;0.585,H121&gt;=6.089,A121&gt;=5.05,D121&lt;0.35,F121&lt;1.5),1.4,IF(AND(A121&lt;5.45,B121&lt;2.9,D121&gt;=1.35,H121&lt;9.349,D121&gt;=1.15,D121&lt;1.75,F121&gt;=1.5),4.5,IF(AND(A121&lt;5.9,D121&lt;1.35,A121&lt;6.15,H121&gt;=9.349,D121&gt;=1.15,D121&lt;1.75,F121&gt;=1.5),4.2,IF(AND(A121&gt;=5.9,D121&lt;1.35,A121&lt;6.15,H121&gt;=9.349,D121&gt;=1.15,D121&lt;1.75,F121&gt;=1.5),4,IF(AND(A121&gt;=6.75,H121&gt;=10.927,A121&gt;=6.15,H121&gt;=9.349,D121&gt;=1.15,D121&lt;1.75,F121&gt;=1.5),4.767,IF(AND(B121&lt;2.9,H121&gt;=11.551,B121&lt;3.3,A121&gt;=7.05,G121&lt;0.869,D121&gt;=1.75,F121&gt;=1.5),6.7,IF(AND(B121&gt;=2.9,H121&gt;=11.551,B121&lt;3.3,A121&gt;=7.05,G121&lt;0.869,D121&gt;=1.75,F121&gt;=1.5),6.6,IF(AND(B121&lt;2.45,A121&gt;=5.45,B121&lt;2.9,D121&gt;=1.35,H121&lt;9.349,D121&gt;=1.15,D121&lt;1.75,F121&gt;=1.5),5,IF(AND(B121&gt;=2.45,A121&gt;=5.45,B121&lt;2.9,D121&gt;=1.35,H121&lt;9.349,D121&gt;=1.15,D121&lt;1.75,F121&gt;=1.5),5.1,IF(AND(H121&lt;11.166,A121&lt;6.75,H121&gt;=10.927,A121&gt;=6.15,H121&gt;=9.349,D121&gt;=1.15,D121&lt;1.75,F121&gt;=1.5),4.9,IF(AND(G121&lt;0.228,H121&gt;=11.166,A121&lt;6.75,H121&gt;=10.927,A121&gt;=6.15,H121&gt;=9.349,D121&gt;=1.15,D121&lt;1.75,F121&gt;=1.5),4.7,IF(AND(H121&lt;13.531,G121&gt;=0.228,H121&gt;=11.166,A121&lt;6.75,H121&gt;=10.927,A121&gt;=6.15,H121&gt;=9.349,D121&gt;=1.15,D121&lt;1.75,F121&gt;=1.5),4.4,IF(AND(H121&gt;=13.531,G121&gt;=0.228,H121&gt;=11.166,A121&lt;6.75,H121&gt;=10.927,A121&gt;=6.15,H121&gt;=9.349,D121&gt;=1.15,D121&lt;1.75,F121&gt;=1.5),4.6,"shouldnthappen")))))))))))))))))))))))))))))))))))))))</f>
        <v>6.3</v>
      </c>
      <c r="AR121" s="1" t="n">
        <f aca="false">IF(AND(G121&gt;=0.93,B121&lt;3.65,F121&lt;1.5),1.7,IF(AND(H121&lt;6.542,B121&gt;=3.65,F121&lt;1.5),1.767,IF(AND(A121&gt;=7.05,D121&gt;=1.55,F121&gt;=1.5),6.3,IF(AND(G121&lt;0.123,H121&gt;=6.542,B121&gt;=3.65,F121&lt;1.5),1.367,IF(AND(A121&lt;5.15,A121&lt;5.65,D121&lt;1.55,F121&gt;=1.5),3.15,IF(AND(A121&lt;4.8,G121&gt;=0.447,G121&lt;0.93,B121&lt;3.65,F121&lt;1.5),1.24,IF(AND(A121&gt;=4.8,G121&gt;=0.447,G121&lt;0.93,B121&lt;3.65,F121&lt;1.5),1.4,IF(AND(G121&lt;0.151,G121&gt;=0.123,H121&gt;=6.542,B121&gt;=3.65,F121&lt;1.5),1.7,IF(AND(G121&gt;=0.151,G121&gt;=0.123,H121&gt;=6.542,B121&gt;=3.65,F121&lt;1.5),1.5,IF(AND(D121&gt;=1.45,A121&gt;=5.15,A121&lt;5.65,D121&lt;1.55,F121&gt;=1.5),4.5,IF(AND(B121&lt;2.65,D121&gt;=1.35,A121&gt;=5.65,D121&lt;1.55,F121&gt;=1.5),4.9,IF(AND(G121&lt;0.527,F121&lt;2.5,A121&lt;7.05,D121&gt;=1.55,F121&gt;=1.5),5.075,IF(AND(G121&gt;=0.527,F121&lt;2.5,A121&lt;7.05,D121&gt;=1.55,F121&gt;=1.5),4.7,IF(AND(A121&lt;4.65,G121&lt;0.265,G121&lt;0.447,G121&lt;0.93,B121&lt;3.65,F121&lt;1.5),1.42,IF(AND(G121&lt;0.3,G121&gt;=0.265,G121&lt;0.447,G121&lt;0.93,B121&lt;3.65,F121&lt;1.5),1.6,IF(AND(G121&gt;=0.3,G121&gt;=0.265,G121&lt;0.447,G121&lt;0.93,B121&lt;3.65,F121&lt;1.5),1.4,IF(AND(G121&lt;0.356,D121&lt;1.45,A121&gt;=5.15,A121&lt;5.65,D121&lt;1.55,F121&gt;=1.5),4.125,IF(AND(D121&lt;1.1,A121&lt;6.2,D121&lt;1.35,A121&gt;=5.65,D121&lt;1.55,F121&gt;=1.5),4.1,IF(AND(D121&gt;=1.1,A121&lt;6.2,D121&lt;1.35,A121&gt;=5.65,D121&lt;1.55,F121&gt;=1.5),4.175,IF(AND(H121&gt;=13.433,A121&gt;=6.2,D121&lt;1.35,A121&gt;=5.65,D121&lt;1.55,F121&gt;=1.5),4.6,IF(AND(G121&lt;0.437,B121&gt;=2.65,D121&gt;=1.35,A121&gt;=5.65,D121&lt;1.55,F121&gt;=1.5),4.625,IF(AND(G121&gt;=0.437,B121&gt;=2.65,D121&gt;=1.35,A121&gt;=5.65,D121&lt;1.55,F121&gt;=1.5),4.75,IF(AND(B121&gt;=3.15,H121&lt;11.146,F121&gt;=2.5,A121&lt;7.05,D121&gt;=1.55,F121&gt;=1.5),5.667,IF(AND(B121&lt;2.65,H121&gt;=11.146,F121&gt;=2.5,A121&lt;7.05,D121&gt;=1.55,F121&gt;=1.5),5.8,IF(AND(B121&lt;3.3,A121&gt;=4.65,G121&lt;0.265,G121&lt;0.447,G121&lt;0.93,B121&lt;3.65,F121&lt;1.5),1.32,IF(AND(B121&gt;=3.3,A121&gt;=4.65,G121&lt;0.265,G121&lt;0.447,G121&lt;0.93,B121&lt;3.65,F121&lt;1.5),1.425,IF(AND(B121&lt;2.8,G121&gt;=0.356,D121&lt;1.45,A121&gt;=5.15,A121&lt;5.65,D121&lt;1.55,F121&gt;=1.5),3.86,IF(AND(B121&gt;=2.8,G121&gt;=0.356,D121&lt;1.45,A121&gt;=5.15,A121&lt;5.65,D121&lt;1.55,F121&gt;=1.5),3.6,IF(AND(B121&lt;2.6,H121&lt;13.433,A121&gt;=6.2,D121&lt;1.35,A121&gt;=5.65,D121&lt;1.55,F121&gt;=1.5),4.4,IF(AND(B121&gt;=2.6,H121&lt;13.433,A121&gt;=6.2,D121&lt;1.35,A121&gt;=5.65,D121&lt;1.55,F121&gt;=1.5),4.3,IF(AND(G121&lt;0.151,B121&lt;3.15,H121&lt;11.146,F121&gt;=2.5,A121&lt;7.05,D121&gt;=1.55,F121&gt;=1.5),5.5,IF(AND(H121&lt;15.52,B121&gt;=2.65,H121&gt;=11.146,F121&gt;=2.5,A121&lt;7.05,D121&gt;=1.55,F121&gt;=1.5),5.4,IF(AND(H121&gt;=15.52,B121&gt;=2.65,H121&gt;=11.146,F121&gt;=2.5,A121&lt;7.05,D121&gt;=1.55,F121&gt;=1.5),5.733,IF(AND(H121&lt;10.74,G121&gt;=0.151,B121&lt;3.15,H121&lt;11.146,F121&gt;=2.5,A121&lt;7.05,D121&gt;=1.55,F121&gt;=1.5),5.12,IF(AND(H121&gt;=10.74,G121&gt;=0.151,B121&lt;3.15,H121&lt;11.146,F121&gt;=2.5,A121&lt;7.05,D121&gt;=1.55,F121&gt;=1.5),4.9,"shouldnthappen")))))))))))))))))))))))))))))))))))</f>
        <v>6.3</v>
      </c>
      <c r="AS121" s="1" t="n">
        <f aca="false">IF(AND(F121&gt;=1.5,A121&lt;5.55),4.18,IF(AND(F121&gt;=2.5,B121&lt;2.75,A121&gt;=5.55),5.38,IF(AND(G121&gt;=0.587,B121&lt;3.75,F121&lt;1.5,A121&lt;5.55),1.48,IF(AND(H121&lt;6.51,B121&gt;=3.75,F121&lt;1.5,A121&lt;5.55),1.9,IF(AND(H121&gt;=6.51,B121&gt;=3.75,F121&lt;1.5,A121&lt;5.55),1.425,IF(AND(G121&gt;=0.868,F121&lt;2.5,B121&lt;2.75,A121&gt;=5.55),4.65,IF(AND(F121&lt;1.5,D121&lt;1.55,B121&gt;=2.75,A121&gt;=5.55),1.7,IF(AND(G121&gt;=0.857,D121&gt;=1.55,B121&gt;=2.75,A121&gt;=5.55),5.033,IF(AND(G121&gt;=0.518,G121&lt;0.587,B121&lt;3.75,F121&lt;1.5,A121&lt;5.55),1,IF(AND(D121&lt;1.05,G121&lt;0.868,F121&lt;2.5,B121&lt;2.75,A121&gt;=5.55),3.5,IF(AND(G121&lt;0.404,D121&gt;=1.05,G121&lt;0.868,F121&lt;2.5,B121&lt;2.75,A121&gt;=5.55),4.2,IF(AND(G121&gt;=0.404,D121&gt;=1.05,G121&lt;0.868,F121&lt;2.5,B121&lt;2.75,A121&gt;=5.55),3.94,IF(AND(F121&lt;2.5,B121&lt;2.95,F121&gt;=1.5,D121&lt;1.55,B121&gt;=2.75,A121&gt;=5.55),4.68,IF(AND(F121&gt;=2.5,B121&lt;2.95,F121&gt;=1.5,D121&lt;1.55,B121&gt;=2.75,A121&gt;=5.55),5.1,IF(AND(H121&lt;10.883,B121&gt;=2.95,F121&gt;=1.5,D121&lt;1.55,B121&gt;=2.75,A121&gt;=5.55),4.15,IF(AND(H121&gt;=10.883,B121&gt;=2.95,F121&gt;=1.5,D121&lt;1.55,B121&gt;=2.75,A121&gt;=5.55),4.5,IF(AND(H121&gt;=14.1,D121&lt;2.05,G121&lt;0.857,D121&gt;=1.55,B121&gt;=2.75,A121&gt;=5.55),6.6,IF(AND(G121&lt;0.063,B121&lt;3.15,G121&lt;0.518,G121&lt;0.587,B121&lt;3.75,F121&lt;1.5,A121&lt;5.55),1.4,IF(AND(G121&gt;=0.063,B121&lt;3.15,G121&lt;0.518,G121&lt;0.587,B121&lt;3.75,F121&lt;1.5,A121&lt;5.55),1.5,IF(AND(H121&gt;=10.563,B121&gt;=3.15,G121&lt;0.518,G121&lt;0.587,B121&lt;3.75,F121&lt;1.5,A121&lt;5.55),1.325,IF(AND(B121&lt;2.95,H121&lt;14.1,D121&lt;2.05,G121&lt;0.857,D121&gt;=1.55,B121&gt;=2.75,A121&gt;=5.55),6.125,IF(AND(A121&lt;6.65,G121&lt;0.364,D121&gt;=2.05,G121&lt;0.857,D121&gt;=1.55,B121&gt;=2.75,A121&gt;=5.55),5.45,IF(AND(G121&gt;=0.774,G121&gt;=0.364,D121&gt;=2.05,G121&lt;0.857,D121&gt;=1.55,B121&gt;=2.75,A121&gt;=5.55),5.4,IF(AND(H121&gt;=9.279,H121&lt;10.563,B121&gt;=3.15,G121&lt;0.518,G121&lt;0.587,B121&lt;3.75,F121&lt;1.5,A121&lt;5.55),1.475,IF(AND(D121&lt;1.65,B121&gt;=2.95,H121&lt;14.1,D121&lt;2.05,G121&lt;0.857,D121&gt;=1.55,B121&gt;=2.75,A121&gt;=5.55),5.8,IF(AND(B121&lt;3.15,A121&gt;=6.65,G121&lt;0.364,D121&gt;=2.05,G121&lt;0.857,D121&gt;=1.55,B121&gt;=2.75,A121&gt;=5.55),5.3,IF(AND(B121&gt;=3.15,A121&gt;=6.65,G121&lt;0.364,D121&gt;=2.05,G121&lt;0.857,D121&gt;=1.55,B121&gt;=2.75,A121&gt;=5.55),5.7,IF(AND(A121&gt;=6.75,G121&lt;0.774,G121&gt;=0.364,D121&gt;=2.05,G121&lt;0.857,D121&gt;=1.55,B121&gt;=2.75,A121&gt;=5.55),5.9,IF(AND(G121&lt;0.417,H121&lt;9.279,H121&lt;10.563,B121&gt;=3.15,G121&lt;0.518,G121&lt;0.587,B121&lt;3.75,F121&lt;1.5,A121&lt;5.55),1.4,IF(AND(G121&gt;=0.417,H121&lt;9.279,H121&lt;10.563,B121&gt;=3.15,G121&lt;0.518,G121&lt;0.587,B121&lt;3.75,F121&lt;1.5,A121&lt;5.55),1.3,IF(AND(A121&lt;6.3,D121&gt;=1.65,B121&gt;=2.95,H121&lt;14.1,D121&lt;2.05,G121&lt;0.857,D121&gt;=1.55,B121&gt;=2.75,A121&gt;=5.55),4.9,IF(AND(A121&gt;=6.3,D121&gt;=1.65,B121&gt;=2.95,H121&lt;14.1,D121&lt;2.05,G121&lt;0.857,D121&gt;=1.55,B121&gt;=2.75,A121&gt;=5.55),5.3,IF(AND(G121&gt;=0.657,A121&lt;6.75,G121&lt;0.774,G121&gt;=0.364,D121&gt;=2.05,G121&lt;0.857,D121&gt;=1.55,B121&gt;=2.75,A121&gt;=5.55),6,IF(AND(B121&lt;3.2,G121&lt;0.657,A121&lt;6.75,G121&lt;0.774,G121&gt;=0.364,D121&gt;=2.05,G121&lt;0.857,D121&gt;=1.55,B121&gt;=2.75,A121&gt;=5.55),5.6,IF(AND(B121&gt;=3.2,G121&lt;0.657,A121&lt;6.75,G121&lt;0.774,G121&gt;=0.364,D121&gt;=2.05,G121&lt;0.857,D121&gt;=1.55,B121&gt;=2.75,A121&gt;=5.55),5.65,"shouldnthappen")))))))))))))))))))))))))))))))))))</f>
        <v>5.38</v>
      </c>
      <c r="AT121" s="1" t="n">
        <f aca="false">IF(AND(H121&gt;=16.284,A121&gt;=5.55),6.533,IF(AND(G121&gt;=0.52,A121&lt;4.85,A121&lt;5.55),1.05,IF(AND(G121&lt;0.227,G121&lt;0.52,A121&lt;4.85,A121&lt;5.55),1.4,IF(AND(G121&gt;=0.227,G121&lt;0.52,A121&lt;4.85,A121&lt;5.55),1.3,IF(AND(D121&gt;=0.45,F121&lt;1.5,A121&gt;=4.85,A121&lt;5.55),1.667,IF(AND(B121&gt;=2.75,F121&gt;=1.5,A121&gt;=4.85,A121&lt;5.55),4.5,IF(AND(F121&lt;2.5,B121&gt;=3.15,H121&lt;16.284,A121&gt;=5.55),4.7,IF(AND(G121&gt;=0.934,D121&lt;0.45,F121&lt;1.5,A121&gt;=4.85,A121&lt;5.55),1.7,IF(AND(D121&gt;=1.2,B121&lt;2.75,F121&gt;=1.5,A121&gt;=4.85,A121&lt;5.55),4.25,IF(AND(G121&gt;=0.774,F121&gt;=2.5,B121&gt;=3.15,H121&lt;16.284,A121&gt;=5.55),5.4,IF(AND(B121&lt;3.1,G121&lt;0.934,D121&lt;0.45,F121&lt;1.5,A121&gt;=4.85,A121&lt;5.55),1.6,IF(AND(D121&lt;1.05,D121&lt;1.2,B121&lt;2.75,F121&gt;=1.5,A121&gt;=4.85,A121&lt;5.55),3.433,IF(AND(D121&gt;=1.05,D121&lt;1.2,B121&lt;2.75,F121&gt;=1.5,A121&gt;=4.85,A121&lt;5.55),3.267,IF(AND(H121&lt;8.486,D121&lt;1.35,F121&lt;2.5,B121&lt;3.15,H121&lt;16.284,A121&gt;=5.55),3.85,IF(AND(D121&gt;=1.55,D121&gt;=1.35,F121&lt;2.5,B121&lt;3.15,H121&lt;16.284,A121&gt;=5.55),5.1,IF(AND(H121&lt;10.464,A121&lt;6.35,F121&gt;=2.5,B121&lt;3.15,H121&lt;16.284,A121&gt;=5.55),5.08,IF(AND(H121&gt;=10.464,A121&lt;6.35,F121&gt;=2.5,B121&lt;3.15,H121&lt;16.284,A121&gt;=5.55),4.9,IF(AND(D121&lt;1.85,A121&gt;=6.35,F121&gt;=2.5,B121&lt;3.15,H121&lt;16.284,A121&gt;=5.55),5.8,IF(AND(H121&gt;=10.393,G121&lt;0.774,F121&gt;=2.5,B121&gt;=3.15,H121&lt;16.284,A121&gt;=5.55),5.425,IF(AND(B121&lt;2.6,H121&gt;=8.486,D121&lt;1.35,F121&lt;2.5,B121&lt;3.15,H121&lt;16.284,A121&gt;=5.55),3.9,IF(AND(G121&gt;=0.567,D121&lt;1.55,D121&gt;=1.35,F121&lt;2.5,B121&lt;3.15,H121&lt;16.284,A121&gt;=5.55),4.4,IF(AND(B121&lt;3.25,H121&lt;10.393,G121&lt;0.774,F121&gt;=2.5,B121&gt;=3.15,H121&lt;16.284,A121&gt;=5.55),5.7,IF(AND(B121&gt;=3.25,H121&lt;10.393,G121&lt;0.774,F121&gt;=2.5,B121&gt;=3.15,H121&lt;16.284,A121&gt;=5.55),5.98,IF(AND(G121&lt;0.079,G121&lt;0.338,B121&gt;=3.1,G121&lt;0.934,D121&lt;0.45,F121&lt;1.5,A121&gt;=4.85,A121&lt;5.55),1.425,IF(AND(B121&lt;3.35,G121&gt;=0.338,B121&gt;=3.1,G121&lt;0.934,D121&lt;0.45,F121&lt;1.5,A121&gt;=4.85,A121&lt;5.55),1.4,IF(AND(G121&lt;0.404,B121&gt;=2.6,H121&gt;=8.486,D121&lt;1.35,F121&lt;2.5,B121&lt;3.15,H121&lt;16.284,A121&gt;=5.55),4.3,IF(AND(G121&gt;=0.404,B121&gt;=2.6,H121&gt;=8.486,D121&lt;1.35,F121&lt;2.5,B121&lt;3.15,H121&lt;16.284,A121&gt;=5.55),4.025,IF(AND(B121&gt;=3.05,G121&lt;0.567,D121&lt;1.55,D121&gt;=1.35,F121&lt;2.5,B121&lt;3.15,H121&lt;16.284,A121&gt;=5.55),4.7,IF(AND(A121&lt;6.45,H121&lt;10.667,D121&gt;=1.85,A121&gt;=6.35,F121&gt;=2.5,B121&lt;3.15,H121&lt;16.284,A121&gt;=5.55),5.3,IF(AND(A121&gt;=6.45,H121&lt;10.667,D121&gt;=1.85,A121&gt;=6.35,F121&gt;=2.5,B121&lt;3.15,H121&lt;16.284,A121&gt;=5.55),5.167,IF(AND(B121&lt;2.95,H121&gt;=10.667,D121&gt;=1.85,A121&gt;=6.35,F121&gt;=2.5,B121&lt;3.15,H121&lt;16.284,A121&gt;=5.55),5.6,IF(AND(B121&gt;=2.95,H121&gt;=10.667,D121&gt;=1.85,A121&gt;=6.35,F121&gt;=2.5,B121&lt;3.15,H121&lt;16.284,A121&gt;=5.55),5.5,IF(AND(H121&lt;10.325,G121&gt;=0.079,G121&lt;0.338,B121&gt;=3.1,G121&lt;0.934,D121&lt;0.45,F121&lt;1.5,A121&gt;=4.85,A121&lt;5.55),1.5,IF(AND(G121&lt;0.385,B121&gt;=3.35,G121&gt;=0.338,B121&gt;=3.1,G121&lt;0.934,D121&lt;0.45,F121&lt;1.5,A121&gt;=4.85,A121&lt;5.55),1.5,IF(AND(G121&gt;=0.385,B121&gt;=3.35,G121&gt;=0.338,B121&gt;=3.1,G121&lt;0.934,D121&lt;0.45,F121&lt;1.5,A121&gt;=4.85,A121&lt;5.55),1.42,IF(AND(B121&lt;2.5,B121&lt;3.05,G121&lt;0.567,D121&lt;1.55,D121&gt;=1.35,F121&lt;2.5,B121&lt;3.15,H121&lt;16.284,A121&gt;=5.55),4.5,IF(AND(B121&gt;=2.5,B121&lt;3.05,G121&lt;0.567,D121&lt;1.55,D121&gt;=1.35,F121&lt;2.5,B121&lt;3.15,H121&lt;16.284,A121&gt;=5.55),4.56,IF(AND(H121&lt;12.506,H121&gt;=10.325,G121&gt;=0.079,G121&lt;0.338,B121&gt;=3.1,G121&lt;0.934,D121&lt;0.45,F121&lt;1.5,A121&gt;=4.85,A121&lt;5.55),1.2,IF(AND(H121&gt;=12.506,H121&gt;=10.325,G121&gt;=0.079,G121&lt;0.338,B121&gt;=3.1,G121&lt;0.934,D121&lt;0.45,F121&lt;1.5,A121&gt;=4.85,A121&lt;5.55),1.3,"shouldnthappen")))))))))))))))))))))))))))))))))))))))</f>
        <v>5.167</v>
      </c>
      <c r="AU121" s="1" t="n">
        <f aca="false">IF(AND(G121&gt;=0.52,B121&lt;3.05,F121&lt;1.5),1.1,IF(AND(G121&lt;0.35,G121&lt;0.52,B121&lt;3.05,F121&lt;1.5),1.4,IF(AND(G121&gt;=0.35,G121&lt;0.52,B121&lt;3.05,F121&lt;1.5),1.3,IF(AND(G121&gt;=0.227,G121&lt;0.347,B121&gt;=3.05,F121&lt;1.5),1.32,IF(AND(H121&lt;6.417,G121&gt;=0.347,B121&gt;=3.05,F121&lt;1.5),1.7,IF(AND(A121&gt;=7.25,A121&gt;=6.6,F121&gt;=2.5,F121&gt;=1.5),6.35,IF(AND(G121&lt;0.11,G121&lt;0.227,G121&lt;0.347,B121&gt;=3.05,F121&lt;1.5),1.333,IF(AND(H121&lt;9.441,H121&gt;=6.417,G121&gt;=0.347,B121&gt;=3.05,F121&lt;1.5),1.425,IF(AND(B121&lt;2.75,G121&lt;0.451,H121&lt;10.266,F121&lt;2.5,F121&gt;=1.5),4,IF(AND(B121&gt;=2.75,G121&lt;0.451,H121&lt;10.266,F121&lt;2.5,F121&gt;=1.5),4.433,IF(AND(G121&gt;=0.865,G121&gt;=0.451,H121&lt;10.266,F121&lt;2.5,F121&gt;=1.5),4.2,IF(AND(B121&lt;2.45,H121&lt;13.665,H121&gt;=10.266,F121&lt;2.5,F121&gt;=1.5),3.7,IF(AND(G121&lt;0.302,H121&gt;=13.665,H121&gt;=10.266,F121&lt;2.5,F121&gt;=1.5),5,IF(AND(B121&lt;2.9,A121&lt;6.1,A121&lt;6.6,F121&gt;=2.5,F121&gt;=1.5),5.06,IF(AND(B121&gt;=2.9,A121&lt;6.1,A121&lt;6.6,F121&gt;=2.5,F121&gt;=1.5),4.8,IF(AND(B121&lt;3.05,A121&gt;=6.1,A121&lt;6.6,F121&gt;=2.5,F121&gt;=1.5),5.6,IF(AND(B121&gt;=3.05,A121&gt;=6.1,A121&lt;6.6,F121&gt;=2.5,F121&gt;=1.5),5.267,IF(AND(H121&gt;=14.564,A121&lt;7.25,A121&gt;=6.6,F121&gt;=2.5,F121&gt;=1.5),5.6,IF(AND(H121&gt;=14.309,G121&gt;=0.11,G121&lt;0.227,G121&lt;0.347,B121&gt;=3.05,F121&lt;1.5),1.7,IF(AND(D121&lt;0.4,H121&gt;=9.441,H121&gt;=6.417,G121&gt;=0.347,B121&gt;=3.05,F121&lt;1.5),1.5,IF(AND(D121&gt;=0.4,H121&gt;=9.441,H121&gt;=6.417,G121&gt;=0.347,B121&gt;=3.05,F121&lt;1.5),1.633,IF(AND(A121&lt;5.35,G121&lt;0.865,G121&gt;=0.451,H121&lt;10.266,F121&lt;2.5,F121&gt;=1.5),3.15,IF(AND(D121&lt;1.45,G121&gt;=0.302,H121&gt;=13.665,H121&gt;=10.266,F121&lt;2.5,F121&gt;=1.5),4.74,IF(AND(D121&gt;=1.45,G121&gt;=0.302,H121&gt;=13.665,H121&gt;=10.266,F121&lt;2.5,F121&gt;=1.5),4.567,IF(AND(H121&lt;8.836,H121&lt;14.564,A121&lt;7.25,A121&gt;=6.6,F121&gt;=2.5,F121&gt;=1.5),5.7,IF(AND(H121&gt;=8.836,H121&lt;14.564,A121&lt;7.25,A121&gt;=6.6,F121&gt;=2.5,F121&gt;=1.5),5.9,IF(AND(H121&lt;11.53,H121&lt;14.309,G121&gt;=0.11,G121&lt;0.227,G121&lt;0.347,B121&gt;=3.05,F121&lt;1.5),1.5,IF(AND(H121&gt;=11.53,H121&lt;14.309,G121&gt;=0.11,G121&lt;0.227,G121&lt;0.347,B121&gt;=3.05,F121&lt;1.5),1.467,IF(AND(H121&lt;9.386,A121&gt;=5.35,G121&lt;0.865,G121&gt;=0.451,H121&lt;10.266,F121&lt;2.5,F121&gt;=1.5),3.56,IF(AND(H121&gt;=9.386,A121&gt;=5.35,G121&lt;0.865,G121&gt;=0.451,H121&lt;10.266,F121&lt;2.5,F121&gt;=1.5),4.2,IF(AND(H121&lt;11.036,D121&lt;1.45,B121&gt;=2.45,H121&lt;13.665,H121&gt;=10.266,F121&lt;2.5,F121&gt;=1.5),4.45,IF(AND(H121&gt;=11.036,D121&lt;1.45,B121&gt;=2.45,H121&lt;13.665,H121&gt;=10.266,F121&lt;2.5,F121&gt;=1.5),4.1,IF(AND(G121&gt;=0.585,D121&gt;=1.45,B121&gt;=2.45,H121&lt;13.665,H121&gt;=10.266,F121&lt;2.5,F121&gt;=1.5),4.9,IF(AND(H121&lt;11.743,G121&lt;0.585,D121&gt;=1.45,B121&gt;=2.45,H121&lt;13.665,H121&gt;=10.266,F121&lt;2.5,F121&gt;=1.5),4.7,IF(AND(H121&gt;=11.743,G121&lt;0.585,D121&gt;=1.45,B121&gt;=2.45,H121&lt;13.665,H121&gt;=10.266,F121&lt;2.5,F121&gt;=1.5),4.5,"shouldnthappen")))))))))))))))))))))))))))))))))))</f>
        <v>6.35</v>
      </c>
      <c r="AV121" s="1" t="n">
        <f aca="false">IF(AND(G121&gt;=0.356,F121&gt;=1.5,A121&lt;5.75),3.52,IF(AND(A121&lt;7.25,A121&gt;=7.1,A121&gt;=5.75),5.875,IF(AND(A121&gt;=7.25,A121&gt;=7.1,A121&gt;=5.75),6.5,IF(AND(D121&gt;=0.35,G121&gt;=0.586,F121&lt;1.5,A121&lt;5.75),1.8,IF(AND(D121&lt;1.4,G121&lt;0.356,F121&gt;=1.5,A121&lt;5.75),4.2,IF(AND(D121&gt;=1.4,G121&lt;0.356,F121&gt;=1.5,A121&lt;5.75),4.5,IF(AND(H121&gt;=11.218,A121&lt;5.05,G121&lt;0.586,F121&lt;1.5,A121&lt;5.75),1.225,IF(AND(G121&gt;=0.253,A121&gt;=5.05,G121&lt;0.586,F121&lt;1.5,A121&lt;5.75),1.3,IF(AND(B121&gt;=3.75,D121&lt;0.35,G121&gt;=0.586,F121&lt;1.5,A121&lt;5.75),1.567,IF(AND(B121&lt;2.85,D121&lt;1.35,D121&lt;1.65,A121&lt;7.1,A121&gt;=5.75),4.26,IF(AND(B121&gt;=2.85,D121&lt;1.35,D121&lt;1.65,A121&lt;7.1,A121&gt;=5.75),4.45,IF(AND(A121&lt;6.05,H121&lt;12.921,D121&gt;=1.65,A121&lt;7.1,A121&gt;=5.75),5.1,IF(AND(H121&gt;=15.338,H121&gt;=12.921,D121&gt;=1.65,A121&lt;7.1,A121&gt;=5.75),5.55,IF(AND(G121&lt;0.418,H121&lt;11.218,A121&lt;5.05,G121&lt;0.586,F121&lt;1.5,A121&lt;5.75),1.42,IF(AND(G121&gt;=0.418,H121&lt;11.218,A121&lt;5.05,G121&lt;0.586,F121&lt;1.5,A121&lt;5.75),1.3,IF(AND(H121&gt;=13.321,G121&lt;0.253,A121&gt;=5.05,G121&lt;0.586,F121&lt;1.5,A121&lt;5.75),1.7,IF(AND(H121&lt;6.089,B121&lt;3.75,D121&lt;0.35,G121&gt;=0.586,F121&lt;1.5,A121&lt;5.75),1.7,IF(AND(H121&gt;=6.089,B121&lt;3.75,D121&lt;0.35,G121&gt;=0.586,F121&lt;1.5,A121&lt;5.75),1.5,IF(AND(B121&lt;2.9,D121&lt;1.45,D121&gt;=1.35,D121&lt;1.65,A121&lt;7.1,A121&gt;=5.75),4.8,IF(AND(B121&gt;=2.9,D121&lt;1.45,D121&gt;=1.35,D121&lt;1.65,A121&lt;7.1,A121&gt;=5.75),4.475,IF(AND(B121&lt;2.5,D121&gt;=1.45,D121&gt;=1.35,D121&lt;1.65,A121&lt;7.1,A121&gt;=5.75),4.5,IF(AND(H121&lt;8.884,A121&gt;=6.05,H121&lt;12.921,D121&gt;=1.65,A121&lt;7.1,A121&gt;=5.75),5.4,IF(AND(A121&lt;6.3,H121&lt;15.338,H121&gt;=12.921,D121&gt;=1.65,A121&lt;7.1,A121&gt;=5.75),4.967,IF(AND(A121&gt;=6.3,H121&lt;15.338,H121&gt;=12.921,D121&gt;=1.65,A121&lt;7.1,A121&gt;=5.75),5.133,IF(AND(H121&lt;10.826,H121&lt;13.321,G121&lt;0.253,A121&gt;=5.05,G121&lt;0.586,F121&lt;1.5,A121&lt;5.75),1.5,IF(AND(H121&gt;=10.826,H121&lt;13.321,G121&lt;0.253,A121&gt;=5.05,G121&lt;0.586,F121&lt;1.5,A121&lt;5.75),1.4,IF(AND(H121&lt;7.47,B121&gt;=2.5,D121&gt;=1.45,D121&gt;=1.35,D121&lt;1.65,A121&lt;7.1,A121&gt;=5.75),5.1,IF(AND(H121&gt;=7.47,B121&gt;=2.5,D121&gt;=1.45,D121&gt;=1.35,D121&lt;1.65,A121&lt;7.1,A121&gt;=5.75),4.725,IF(AND(H121&lt;9.637,H121&gt;=8.884,A121&gt;=6.05,H121&lt;12.921,D121&gt;=1.65,A121&lt;7.1,A121&gt;=5.75),5.9,IF(AND(B121&lt;2.6,H121&gt;=9.637,H121&gt;=8.884,A121&gt;=6.05,H121&lt;12.921,D121&gt;=1.65,A121&lt;7.1,A121&gt;=5.75),5.8,IF(AND(B121&lt;2.75,B121&gt;=2.6,H121&gt;=9.637,H121&gt;=8.884,A121&gt;=6.05,H121&lt;12.921,D121&gt;=1.65,A121&lt;7.1,A121&gt;=5.75),5.3,IF(AND(D121&lt;2.25,B121&gt;=2.75,B121&gt;=2.6,H121&gt;=9.637,H121&gt;=8.884,A121&gt;=6.05,H121&lt;12.921,D121&gt;=1.65,A121&lt;7.1,A121&gt;=5.75),5.6,IF(AND(D121&gt;=2.25,B121&gt;=2.75,B121&gt;=2.6,H121&gt;=9.637,H121&gt;=8.884,A121&gt;=6.05,H121&lt;12.921,D121&gt;=1.65,A121&lt;7.1,A121&gt;=5.75),5.5,"shouldnthappen")))))))))))))))))))))))))))))))))</f>
        <v>6.5</v>
      </c>
      <c r="AW121" s="1" t="n">
        <f aca="false">IF(AND(G121&gt;=0.905,F121&lt;1.5),1.767,IF(AND(H121&gt;=16.674,F121&gt;=1.5),6.55,IF(AND(A121&lt;4.35,H121&lt;14.344,G121&lt;0.905,F121&lt;1.5),1.1,IF(AND(B121&lt;3.65,H121&gt;=14.344,G121&lt;0.905,F121&lt;1.5),1.5,IF(AND(B121&gt;=3.65,H121&gt;=14.344,G121&lt;0.905,F121&lt;1.5),1.65,IF(AND(B121&lt;2.6,F121&gt;=2.5,H121&lt;16.674,F121&gt;=1.5),4.5,IF(AND(D121&gt;=0.45,A121&gt;=4.35,H121&lt;14.344,G121&lt;0.905,F121&lt;1.5),1.65,IF(AND(D121&lt;1.15,A121&lt;5.9,F121&lt;2.5,H121&lt;16.674,F121&gt;=1.5),3.56,IF(AND(B121&lt;2.75,A121&gt;=5.9,F121&lt;2.5,H121&lt;16.674,F121&gt;=1.5),5,IF(AND(H121&lt;13.531,B121&gt;=2.75,A121&gt;=5.9,F121&lt;2.5,H121&lt;16.674,F121&gt;=1.5),4.333,IF(AND(B121&lt;3.2,G121&gt;=0.669,B121&gt;=2.6,F121&gt;=2.5,H121&lt;16.674,F121&gt;=1.5),5.08,IF(AND(B121&gt;=3.2,G121&gt;=0.669,B121&gt;=2.6,F121&gt;=2.5,H121&lt;16.674,F121&gt;=1.5),5.4,IF(AND(B121&lt;3.15,A121&lt;5.05,D121&lt;0.45,A121&gt;=4.35,H121&lt;14.344,G121&lt;0.905,F121&lt;1.5),1.45,IF(AND(A121&gt;=5.55,A121&gt;=5.05,D121&lt;0.45,A121&gt;=4.35,H121&lt;14.344,G121&lt;0.905,F121&lt;1.5),1.5,IF(AND(A121&lt;5.55,A121&lt;5.65,D121&gt;=1.15,A121&lt;5.9,F121&lt;2.5,H121&lt;16.674,F121&gt;=1.5),3.95,IF(AND(A121&gt;=5.55,A121&lt;5.65,D121&gt;=1.15,A121&lt;5.9,F121&lt;2.5,H121&lt;16.674,F121&gt;=1.5),3.82,IF(AND(G121&lt;0.39,A121&gt;=5.65,D121&gt;=1.15,A121&lt;5.9,F121&lt;2.5,H121&lt;16.674,F121&gt;=1.5),4.35,IF(AND(G121&gt;=0.39,A121&gt;=5.65,D121&gt;=1.15,A121&lt;5.9,F121&lt;2.5,H121&lt;16.674,F121&gt;=1.5),3.95,IF(AND(G121&lt;0.466,H121&gt;=13.531,B121&gt;=2.75,A121&gt;=5.9,F121&lt;2.5,H121&lt;16.674,F121&gt;=1.5),4.8,IF(AND(G121&gt;=0.466,H121&gt;=13.531,B121&gt;=2.75,A121&gt;=5.9,F121&lt;2.5,H121&lt;16.674,F121&gt;=1.5),4.7,IF(AND(H121&lt;10.144,D121&lt;2.05,G121&lt;0.669,B121&gt;=2.6,F121&gt;=2.5,H121&lt;16.674,F121&gt;=1.5),5.3,IF(AND(H121&gt;=10.144,D121&lt;2.05,G121&lt;0.669,B121&gt;=2.6,F121&gt;=2.5,H121&lt;16.674,F121&gt;=1.5),5.133,IF(AND(D121&gt;=2.45,D121&gt;=2.05,G121&lt;0.669,B121&gt;=2.6,F121&gt;=2.5,H121&lt;16.674,F121&gt;=1.5),5.9,IF(AND(B121&lt;3.25,B121&gt;=3.15,A121&lt;5.05,D121&lt;0.45,A121&gt;=4.35,H121&lt;14.344,G121&lt;0.905,F121&lt;1.5),1.2,IF(AND(B121&gt;=3.25,B121&gt;=3.15,A121&lt;5.05,D121&lt;0.45,A121&gt;=4.35,H121&lt;14.344,G121&lt;0.905,F121&lt;1.5),1.36,IF(AND(B121&gt;=3.8,A121&lt;5.55,A121&gt;=5.05,D121&lt;0.45,A121&gt;=4.35,H121&lt;14.344,G121&lt;0.905,F121&lt;1.5),1.3,IF(AND(G121&lt;0.05,B121&lt;3.8,A121&lt;5.55,A121&gt;=5.05,D121&lt;0.45,A121&gt;=4.35,H121&lt;14.344,G121&lt;0.905,F121&lt;1.5),1.4,IF(AND(G121&lt;0.107,G121&lt;0.395,D121&lt;2.45,D121&gt;=2.05,G121&lt;0.669,B121&gt;=2.6,F121&gt;=2.5,H121&lt;16.674,F121&gt;=1.5),5.667,IF(AND(G121&lt;0.537,G121&gt;=0.395,D121&lt;2.45,D121&gt;=2.05,G121&lt;0.669,B121&gt;=2.6,F121&gt;=2.5,H121&lt;16.674,F121&gt;=1.5),5.6,IF(AND(G121&gt;=0.537,G121&gt;=0.395,D121&lt;2.45,D121&gt;=2.05,G121&lt;0.669,B121&gt;=2.6,F121&gt;=2.5,H121&lt;16.674,F121&gt;=1.5),5.775,IF(AND(B121&lt;3.6,G121&gt;=0.05,B121&lt;3.8,A121&lt;5.55,A121&gt;=5.05,D121&lt;0.45,A121&gt;=4.35,H121&lt;14.344,G121&lt;0.905,F121&lt;1.5),1.475,IF(AND(B121&gt;=3.6,G121&gt;=0.05,B121&lt;3.8,A121&lt;5.55,A121&gt;=5.05,D121&lt;0.45,A121&gt;=4.35,H121&lt;14.344,G121&lt;0.905,F121&lt;1.5),1.5,IF(AND(G121&lt;0.312,G121&gt;=0.107,G121&lt;0.395,D121&lt;2.45,D121&gt;=2.05,G121&lt;0.669,B121&gt;=2.6,F121&gt;=2.5,H121&lt;16.674,F121&gt;=1.5),5.18,IF(AND(G121&gt;=0.312,G121&gt;=0.107,G121&lt;0.395,D121&lt;2.45,D121&gt;=2.05,G121&lt;0.669,B121&gt;=2.6,F121&gt;=2.5,H121&lt;16.674,F121&gt;=1.5),5.4,"shouldnthappen"))))))))))))))))))))))))))))))))))</f>
        <v>5.667</v>
      </c>
      <c r="AX121" s="1" t="n">
        <f aca="false">IF(AND(D121&gt;=1.3,B121&gt;=3.45),6.25,IF(AND(B121&lt;2.75,A121&lt;5.25,B121&lt;3.45),3.9,IF(AND(D121&lt;0.25,D121&lt;1.3,B121&gt;=3.45),1.16,IF(AND(A121&gt;=5.05,B121&gt;=2.75,A121&lt;5.25,B121&lt;3.45),1.7,IF(AND(D121&lt;0.7,F121&lt;2.5,A121&gt;=5.25,B121&lt;3.45),1.5,IF(AND(H121&gt;=16.284,F121&gt;=2.5,A121&gt;=5.25,B121&lt;3.45),6.6,IF(AND(G121&lt;0.123,D121&gt;=0.25,D121&lt;1.3,B121&gt;=3.45),1.3,IF(AND(A121&lt;4.5,A121&lt;5.05,B121&gt;=2.75,A121&lt;5.25,B121&lt;3.45),1.3,IF(AND(A121&lt;5.05,G121&gt;=0.123,D121&gt;=0.25,D121&lt;1.3,B121&gt;=3.45),1.6,IF(AND(B121&lt;3.15,A121&gt;=4.5,A121&lt;5.05,B121&gt;=2.75,A121&lt;5.25,B121&lt;3.45),1.54,IF(AND(B121&gt;=3.15,A121&gt;=4.5,A121&lt;5.05,B121&gt;=2.75,A121&lt;5.25,B121&lt;3.45),1.35,IF(AND(D121&gt;=1.4,A121&lt;5.9,D121&gt;=0.7,F121&lt;2.5,A121&gt;=5.25,B121&lt;3.45),4.5,IF(AND(D121&gt;=1.55,A121&gt;=5.9,D121&gt;=0.7,F121&lt;2.5,A121&gt;=5.25,B121&lt;3.45),4.95,IF(AND(G121&gt;=0.682,D121&gt;=2.05,H121&lt;16.284,F121&gt;=2.5,A121&gt;=5.25,B121&lt;3.45),5.26,IF(AND(A121&lt;5.4,A121&gt;=5.05,G121&gt;=0.123,D121&gt;=0.25,D121&lt;1.3,B121&gt;=3.45),1.64,IF(AND(A121&gt;=5.4,A121&gt;=5.05,G121&gt;=0.123,D121&gt;=0.25,D121&lt;1.3,B121&gt;=3.45),1.6,IF(AND(G121&lt;0.372,D121&lt;1.4,A121&lt;5.9,D121&gt;=0.7,F121&lt;2.5,A121&gt;=5.25,B121&lt;3.45),4.175,IF(AND(D121&lt;1.35,D121&lt;1.55,A121&gt;=5.9,D121&gt;=0.7,F121&lt;2.5,A121&gt;=5.25,B121&lt;3.45),4.2,IF(AND(B121&lt;2.35,G121&lt;0.596,D121&lt;2.05,H121&lt;16.284,F121&gt;=2.5,A121&gt;=5.25,B121&lt;3.45),5,IF(AND(G121&gt;=0.888,G121&gt;=0.596,D121&lt;2.05,H121&lt;16.284,F121&gt;=2.5,A121&gt;=5.25,B121&lt;3.45),4.8,IF(AND(A121&gt;=6.85,G121&lt;0.682,D121&gt;=2.05,H121&lt;16.284,F121&gt;=2.5,A121&gt;=5.25,B121&lt;3.45),5.4,IF(AND(A121&gt;=5.75,G121&gt;=0.372,D121&lt;1.4,A121&lt;5.9,D121&gt;=0.7,F121&lt;2.5,A121&gt;=5.25,B121&lt;3.45),3.933,IF(AND(A121&gt;=6.75,D121&gt;=1.35,D121&lt;1.55,A121&gt;=5.9,D121&gt;=0.7,F121&lt;2.5,A121&gt;=5.25,B121&lt;3.45),4.8,IF(AND(H121&lt;11.084,B121&gt;=2.35,G121&lt;0.596,D121&lt;2.05,H121&lt;16.284,F121&gt;=2.5,A121&gt;=5.25,B121&lt;3.45),5.3,IF(AND(H121&lt;8.435,G121&lt;0.888,G121&gt;=0.596,D121&lt;2.05,H121&lt;16.284,F121&gt;=2.5,A121&gt;=5.25,B121&lt;3.45),5.1,IF(AND(H121&gt;=8.435,G121&lt;0.888,G121&gt;=0.596,D121&lt;2.05,H121&lt;16.284,F121&gt;=2.5,A121&gt;=5.25,B121&lt;3.45),4.94,IF(AND(B121&lt;3.15,A121&lt;6.85,G121&lt;0.682,D121&gt;=2.05,H121&lt;16.284,F121&gt;=2.5,A121&gt;=5.25,B121&lt;3.45),5.6,IF(AND(B121&gt;=3.15,A121&lt;6.85,G121&lt;0.682,D121&gt;=2.05,H121&lt;16.284,F121&gt;=2.5,A121&gt;=5.25,B121&lt;3.45),5.74,IF(AND(G121&lt;0.572,A121&lt;5.75,G121&gt;=0.372,D121&lt;1.4,A121&lt;5.9,D121&gt;=0.7,F121&lt;2.5,A121&gt;=5.25,B121&lt;3.45),3.7,IF(AND(D121&lt;1.45,A121&lt;6.75,D121&gt;=1.35,D121&lt;1.55,A121&gt;=5.9,D121&gt;=0.7,F121&lt;2.5,A121&gt;=5.25,B121&lt;3.45),4.46,IF(AND(D121&gt;=1.45,A121&lt;6.75,D121&gt;=1.35,D121&lt;1.55,A121&gt;=5.9,D121&gt;=0.7,F121&lt;2.5,A121&gt;=5.25,B121&lt;3.45),4.567,IF(AND(H121&lt;12.532,H121&gt;=11.084,B121&gt;=2.35,G121&lt;0.596,D121&lt;2.05,H121&lt;16.284,F121&gt;=2.5,A121&gt;=5.25,B121&lt;3.45),5.8,IF(AND(H121&gt;=12.532,H121&gt;=11.084,B121&gt;=2.35,G121&lt;0.596,D121&lt;2.05,H121&lt;16.284,F121&gt;=2.5,A121&gt;=5.25,B121&lt;3.45),5.667,IF(AND(A121&gt;=5.65,G121&gt;=0.572,A121&lt;5.75,G121&gt;=0.372,D121&lt;1.4,A121&lt;5.9,D121&gt;=0.7,F121&lt;2.5,A121&gt;=5.25,B121&lt;3.45),4.2,IF(AND(G121&lt;0.862,A121&lt;5.65,G121&gt;=0.572,A121&lt;5.75,G121&gt;=0.372,D121&lt;1.4,A121&lt;5.9,D121&gt;=0.7,F121&lt;2.5,A121&gt;=5.25,B121&lt;3.45),3.9,IF(AND(G121&gt;=0.862,A121&lt;5.65,G121&gt;=0.572,A121&lt;5.75,G121&gt;=0.372,D121&lt;1.4,A121&lt;5.9,D121&gt;=0.7,F121&lt;2.5,A121&gt;=5.25,B121&lt;3.45),4,"shouldnthappen"))))))))))))))))))))))))))))))))))))</f>
        <v>5.4</v>
      </c>
      <c r="AY121" s="1" t="n">
        <f aca="false">IF(AND(H121&gt;=8.233,D121&gt;=0.8,A121&lt;5.55),3.525,IF(AND(B121&lt;2.9,H121&gt;=15.534,A121&gt;=5.55),4.8,IF(AND(H121&gt;=12.259,A121&lt;4.75,D121&lt;0.8,A121&lt;5.55),1.25,IF(AND(B121&gt;=3.85,A121&gt;=4.75,D121&lt;0.8,A121&lt;5.55),1.425,IF(AND(D121&lt;1.55,H121&lt;8.233,D121&gt;=0.8,A121&lt;5.55),3.975,IF(AND(D121&gt;=1.55,H121&lt;8.233,D121&gt;=0.8,A121&lt;5.55),4.5,IF(AND(D121&lt;0.65,D121&lt;1.7,H121&lt;15.534,A121&gt;=5.55),1.7,IF(AND(A121&gt;=7.05,D121&gt;=1.7,H121&lt;15.534,A121&gt;=5.55),6.3,IF(AND(B121&gt;=3.35,B121&gt;=2.9,H121&gt;=15.534,A121&gt;=5.55),5.4,IF(AND(B121&lt;3.1,H121&lt;12.259,A121&lt;4.75,D121&lt;0.8,A121&lt;5.55),1.367,IF(AND(B121&gt;=3.1,H121&lt;12.259,A121&lt;4.75,D121&lt;0.8,A121&lt;5.55),1.4,IF(AND(G121&gt;=0.905,B121&lt;3.85,A121&gt;=4.75,D121&lt;0.8,A121&lt;5.55),1.9,IF(AND(H121&lt;15.681,B121&lt;3.35,B121&gt;=2.9,H121&gt;=15.534,A121&gt;=5.55),5.8,IF(AND(H121&gt;=15.681,B121&lt;3.35,B121&gt;=2.9,H121&gt;=15.534,A121&gt;=5.55),5.7,IF(AND(H121&gt;=14.877,G121&lt;0.905,B121&lt;3.85,A121&gt;=4.75,D121&lt;0.8,A121&lt;5.55),1.3,IF(AND(D121&gt;=1.25,B121&lt;2.65,D121&gt;=0.65,D121&lt;1.7,H121&lt;15.534,A121&gt;=5.55),4.433,IF(AND(G121&gt;=0.622,B121&lt;3.15,A121&lt;7.05,D121&gt;=1.7,H121&lt;15.534,A121&gt;=5.55),5.08,IF(AND(H121&gt;=13.42,B121&gt;=3.15,A121&lt;7.05,D121&gt;=1.7,H121&lt;15.534,A121&gt;=5.55),5.1,IF(AND(G121&lt;0.265,H121&lt;14.877,G121&lt;0.905,B121&lt;3.85,A121&gt;=4.75,D121&lt;0.8,A121&lt;5.55),1.2,IF(AND(A121&lt;5.75,D121&lt;1.25,B121&lt;2.65,D121&gt;=0.65,D121&lt;1.7,H121&lt;15.534,A121&gt;=5.55),3.7,IF(AND(A121&gt;=5.75,D121&lt;1.25,B121&lt;2.65,D121&gt;=0.65,D121&lt;1.7,H121&lt;15.534,A121&gt;=5.55),4,IF(AND(G121&gt;=0.652,D121&lt;1.35,B121&gt;=2.65,D121&gt;=0.65,D121&lt;1.7,H121&lt;15.534,A121&gt;=5.55),3.6,IF(AND(H121&lt;7.47,D121&gt;=1.35,B121&gt;=2.65,D121&gt;=0.65,D121&lt;1.7,H121&lt;15.534,A121&gt;=5.55),5.1,IF(AND(H121&lt;10.914,G121&lt;0.622,B121&lt;3.15,A121&lt;7.05,D121&gt;=1.7,H121&lt;15.534,A121&gt;=5.55),5.36,IF(AND(H121&gt;=10.914,G121&lt;0.622,B121&lt;3.15,A121&lt;7.05,D121&gt;=1.7,H121&lt;15.534,A121&gt;=5.55),5.64,IF(AND(G121&gt;=0.657,H121&lt;13.42,B121&gt;=3.15,A121&lt;7.05,D121&gt;=1.7,H121&lt;15.534,A121&gt;=5.55),6,IF(AND(G121&gt;=0.782,G121&gt;=0.265,H121&lt;14.877,G121&lt;0.905,B121&lt;3.85,A121&gt;=4.75,D121&lt;0.8,A121&lt;5.55),1.48,IF(AND(H121&lt;11.286,G121&lt;0.652,D121&lt;1.35,B121&gt;=2.65,D121&gt;=0.65,D121&lt;1.7,H121&lt;15.534,A121&gt;=5.55),4.24,IF(AND(H121&gt;=11.286,G121&lt;0.652,D121&lt;1.35,B121&gt;=2.65,D121&gt;=0.65,D121&lt;1.7,H121&lt;15.534,A121&gt;=5.55),4.05,IF(AND(G121&lt;0.413,H121&gt;=7.47,D121&gt;=1.35,B121&gt;=2.65,D121&gt;=0.65,D121&lt;1.7,H121&lt;15.534,A121&gt;=5.55),5.1,IF(AND(H121&lt;11.325,G121&lt;0.657,H121&lt;13.42,B121&gt;=3.15,A121&lt;7.05,D121&gt;=1.7,H121&lt;15.534,A121&gt;=5.55),5.8,IF(AND(H121&gt;=11.325,G121&lt;0.657,H121&lt;13.42,B121&gt;=3.15,A121&lt;7.05,D121&gt;=1.7,H121&lt;15.534,A121&gt;=5.55),5.6,IF(AND(D121&gt;=0.35,G121&lt;0.782,G121&gt;=0.265,H121&lt;14.877,G121&lt;0.905,B121&lt;3.85,A121&gt;=4.75,D121&lt;0.8,A121&lt;5.55),1.633,IF(AND(B121&lt;2.85,G121&gt;=0.413,H121&gt;=7.47,D121&gt;=1.35,B121&gt;=2.65,D121&gt;=0.65,D121&lt;1.7,H121&lt;15.534,A121&gt;=5.55),4.6,IF(AND(D121&lt;0.15,D121&lt;0.35,G121&lt;0.782,G121&gt;=0.265,H121&lt;14.877,G121&lt;0.905,B121&lt;3.85,A121&gt;=4.75,D121&lt;0.8,A121&lt;5.55),1.5,IF(AND(D121&gt;=0.15,D121&lt;0.35,G121&lt;0.782,G121&gt;=0.265,H121&lt;14.877,G121&lt;0.905,B121&lt;3.85,A121&gt;=4.75,D121&lt;0.8,A121&lt;5.55),1.543,IF(AND(A121&gt;=6.8,B121&gt;=2.85,G121&gt;=0.413,H121&gt;=7.47,D121&gt;=1.35,B121&gt;=2.65,D121&gt;=0.65,D121&lt;1.7,H121&lt;15.534,A121&gt;=5.55),4.9,IF(AND(H121&lt;13.531,A121&lt;6.8,B121&gt;=2.85,G121&gt;=0.413,H121&gt;=7.47,D121&gt;=1.35,B121&gt;=2.65,D121&gt;=0.65,D121&lt;1.7,H121&lt;15.534,A121&gt;=5.55),4.5,IF(AND(H121&gt;=13.531,A121&lt;6.8,B121&gt;=2.85,G121&gt;=0.413,H121&gt;=7.47,D121&gt;=1.35,B121&gt;=2.65,D121&gt;=0.65,D121&lt;1.7,H121&lt;15.534,A121&gt;=5.55),4.7,"shouldnthappen")))))))))))))))))))))))))))))))))))))))</f>
        <v>6.3</v>
      </c>
      <c r="AZ121" s="1" t="n">
        <f aca="false">IF(AND(H121&gt;=15.371,B121&gt;=3.35),5.4,IF(AND(G121&gt;=0.851,H121&gt;=15.244,B121&lt;3.35),4.75,IF(AND(F121&gt;=2,H121&lt;15.371,B121&gt;=3.35),5.6,IF(AND(B121&lt;2.75,A121&lt;5.15,H121&lt;15.244,B121&lt;3.35),3.42,IF(AND(A121&gt;=7.25,G121&lt;0.851,H121&gt;=15.244,B121&lt;3.35),6.6,IF(AND(A121&lt;4.45,B121&gt;=2.75,A121&lt;5.15,H121&lt;15.244,B121&lt;3.35),1.1,IF(AND(G121&lt;0.527,A121&lt;7.25,G121&lt;0.851,H121&gt;=15.244,B121&lt;3.35),5.08,IF(AND(G121&gt;=0.527,A121&lt;7.25,G121&lt;0.851,H121&gt;=15.244,B121&lt;3.35),5.8,IF(AND(D121&gt;=0.35,B121&lt;3.7,F121&lt;2,H121&lt;15.371,B121&gt;=3.35),1.55,IF(AND(H121&lt;6.542,B121&gt;=3.7,F121&lt;2,H121&lt;15.371,B121&gt;=3.35),1.9,IF(AND(B121&lt;3.25,A121&gt;=4.45,B121&gt;=2.75,A121&lt;5.15,H121&lt;15.244,B121&lt;3.35),1.46,IF(AND(B121&gt;=3.25,A121&gt;=4.45,B121&gt;=2.75,A121&lt;5.15,H121&lt;15.244,B121&lt;3.35),1.7,IF(AND(H121&lt;13.654,B121&gt;=2.95,D121&lt;1.45,A121&gt;=5.15,H121&lt;15.244,B121&lt;3.35),4.3,IF(AND(H121&gt;=13.654,B121&gt;=2.95,D121&lt;1.45,A121&gt;=5.15,H121&lt;15.244,B121&lt;3.35),4.625,IF(AND(F121&gt;=2.5,D121&lt;1.75,D121&gt;=1.45,A121&gt;=5.15,H121&lt;15.244,B121&lt;3.35),5.3,IF(AND(G121&gt;=0.853,D121&gt;=1.75,D121&gt;=1.45,A121&gt;=5.15,H121&lt;15.244,B121&lt;3.35),5.15,IF(AND(D121&gt;=0.25,D121&lt;0.35,B121&lt;3.7,F121&lt;2,H121&lt;15.371,B121&gt;=3.35),1.3,IF(AND(B121&lt;3.85,H121&gt;=6.542,B121&gt;=3.7,F121&lt;2,H121&lt;15.371,B121&gt;=3.35),1.633,IF(AND(H121&lt;7.02,H121&lt;10.688,B121&lt;2.95,D121&lt;1.45,A121&gt;=5.15,H121&lt;15.244,B121&lt;3.35),3.98,IF(AND(G121&lt;0.338,H121&gt;=10.688,B121&lt;2.95,D121&lt;1.45,A121&gt;=5.15,H121&lt;15.244,B121&lt;3.35),4.22,IF(AND(G121&gt;=0.338,H121&gt;=10.688,B121&lt;2.95,D121&lt;1.45,A121&gt;=5.15,H121&lt;15.244,B121&lt;3.35),3.9,IF(AND(B121&lt;2.75,F121&lt;2.5,D121&lt;1.75,D121&gt;=1.45,A121&gt;=5.15,H121&lt;15.244,B121&lt;3.35),5.1,IF(AND(B121&gt;=2.75,F121&lt;2.5,D121&lt;1.75,D121&gt;=1.45,A121&gt;=5.15,H121&lt;15.244,B121&lt;3.35),4.74,IF(AND(A121&gt;=7,G121&lt;0.853,D121&gt;=1.75,D121&gt;=1.45,A121&gt;=5.15,H121&lt;15.244,B121&lt;3.35),6.5,IF(AND(G121&gt;=0.934,D121&lt;0.25,D121&lt;0.35,B121&lt;3.7,F121&lt;2,H121&lt;15.371,B121&gt;=3.35),1.7,IF(AND(D121&lt;0.25,B121&gt;=3.85,H121&gt;=6.542,B121&gt;=3.7,F121&lt;2,H121&lt;15.371,B121&gt;=3.35),1.5,IF(AND(D121&gt;=0.25,B121&gt;=3.85,H121&gt;=6.542,B121&gt;=3.7,F121&lt;2,H121&lt;15.371,B121&gt;=3.35),1.4,IF(AND(B121&lt;2.5,H121&gt;=7.02,H121&lt;10.688,B121&lt;2.95,D121&lt;1.45,A121&gt;=5.15,H121&lt;15.244,B121&lt;3.35),3.8,IF(AND(G121&gt;=0.74,A121&lt;7,G121&lt;0.853,D121&gt;=1.75,D121&gt;=1.45,A121&gt;=5.15,H121&lt;15.244,B121&lt;3.35),6,IF(AND(G121&gt;=0.61,G121&lt;0.934,D121&lt;0.25,D121&lt;0.35,B121&lt;3.7,F121&lt;2,H121&lt;15.371,B121&gt;=3.35),1.5,IF(AND(D121&lt;1.15,B121&gt;=2.5,H121&gt;=7.02,H121&lt;10.688,B121&lt;2.95,D121&lt;1.45,A121&gt;=5.15,H121&lt;15.244,B121&lt;3.35),3.5,IF(AND(D121&gt;=1.15,B121&gt;=2.5,H121&gt;=7.02,H121&lt;10.688,B121&lt;2.95,D121&lt;1.45,A121&gt;=5.15,H121&lt;15.244,B121&lt;3.35),3.6,IF(AND(G121&gt;=0.626,G121&lt;0.74,A121&lt;7,G121&lt;0.853,D121&gt;=1.75,D121&gt;=1.45,A121&gt;=5.15,H121&lt;15.244,B121&lt;3.35),4.9,IF(AND(H121&lt;13.641,G121&lt;0.61,G121&lt;0.934,D121&lt;0.25,D121&lt;0.35,B121&lt;3.7,F121&lt;2,H121&lt;15.371,B121&gt;=3.35),1.425,IF(AND(H121&gt;=13.641,G121&lt;0.61,G121&lt;0.934,D121&lt;0.25,D121&lt;0.35,B121&lt;3.7,F121&lt;2,H121&lt;15.371,B121&gt;=3.35),1.3,IF(AND(B121&lt;3.05,G121&lt;0.626,G121&lt;0.74,A121&lt;7,G121&lt;0.853,D121&gt;=1.75,D121&gt;=1.45,A121&gt;=5.15,H121&lt;15.244,B121&lt;3.35),5.475,IF(AND(B121&gt;=3.05,G121&lt;0.626,G121&lt;0.74,A121&lt;7,G121&lt;0.853,D121&gt;=1.75,D121&gt;=1.45,A121&gt;=5.15,H121&lt;15.244,B121&lt;3.35),5.633,"shouldnthappen")))))))))))))))))))))))))))))))))))))</f>
        <v>6.5</v>
      </c>
      <c r="BA121" s="1" t="n">
        <f aca="false">IF(AND(F121&gt;=2,B121&gt;=3.4),6.1,IF(AND(B121&lt;2.75,A121&lt;5.15,B121&lt;3.4),3.225,IF(AND(G121&gt;=0.821,F121&lt;2,B121&gt;=3.4),1.9,IF(AND(B121&gt;=3.2,B121&gt;=2.75,A121&lt;5.15,B121&lt;3.4),1.7,IF(AND(A121&lt;4.8,G121&lt;0.821,F121&lt;2,B121&gt;=3.4),1,IF(AND(G121&gt;=0.446,B121&lt;3.2,B121&gt;=2.75,A121&lt;5.15,B121&lt;3.4),1.1,IF(AND(G121&lt;0.356,D121&lt;1.45,A121&lt;6.25,A121&gt;=5.15,B121&lt;3.4),4.32,IF(AND(G121&lt;0.591,D121&gt;=1.45,A121&lt;6.25,A121&gt;=5.15,B121&lt;3.4),4.6,IF(AND(D121&lt;1.75,G121&lt;0.597,A121&gt;=6.25,A121&gt;=5.15,B121&lt;3.4),4.86,IF(AND(H121&gt;=16.472,G121&gt;=0.597,A121&gt;=6.25,A121&gt;=5.15,B121&lt;3.4),6.6,IF(AND(G121&lt;0.063,G121&lt;0.446,B121&lt;3.2,B121&gt;=2.75,A121&lt;5.15,B121&lt;3.4),1.4,IF(AND(A121&gt;=5.95,G121&gt;=0.356,D121&lt;1.45,A121&lt;6.25,A121&gt;=5.15,B121&lt;3.4),4.6,IF(AND(B121&gt;=2.9,G121&gt;=0.591,D121&gt;=1.45,A121&lt;6.25,A121&gt;=5.15,B121&lt;3.4),4.867,IF(AND(D121&gt;=2.4,H121&lt;16.472,G121&gt;=0.597,A121&gt;=6.25,A121&gt;=5.15,B121&lt;3.4),6,IF(AND(A121&lt;5.45,B121&gt;=3.85,A121&gt;=4.8,G121&lt;0.821,F121&lt;2,B121&gt;=3.4),1.3,IF(AND(A121&gt;=5.45,B121&gt;=3.85,A121&gt;=4.8,G121&lt;0.821,F121&lt;2,B121&gt;=3.4),1.45,IF(AND(H121&lt;14.273,G121&gt;=0.063,G121&lt;0.446,B121&lt;3.2,B121&gt;=2.75,A121&lt;5.15,B121&lt;3.4),1.5,IF(AND(H121&gt;=14.273,G121&gt;=0.063,G121&lt;0.446,B121&lt;3.2,B121&gt;=2.75,A121&lt;5.15,B121&lt;3.4),1.6,IF(AND(G121&gt;=0.572,A121&lt;5.95,G121&gt;=0.356,D121&lt;1.45,A121&lt;6.25,A121&gt;=5.15,B121&lt;3.4),3.9,IF(AND(G121&lt;0.827,B121&lt;2.9,G121&gt;=0.591,D121&gt;=1.45,A121&lt;6.25,A121&gt;=5.15,B121&lt;3.4),4.9,IF(AND(G121&gt;=0.827,B121&lt;2.9,G121&gt;=0.591,D121&gt;=1.45,A121&lt;6.25,A121&gt;=5.15,B121&lt;3.4),5.1,IF(AND(A121&gt;=7.2,B121&lt;3.05,D121&gt;=1.75,G121&lt;0.597,A121&gt;=6.25,A121&gt;=5.15,B121&lt;3.4),6.7,IF(AND(G121&lt;0.353,B121&gt;=3.05,D121&gt;=1.75,G121&lt;0.597,A121&gt;=6.25,A121&gt;=5.15,B121&lt;3.4),5.22,IF(AND(G121&gt;=0.353,B121&gt;=3.05,D121&gt;=1.75,G121&lt;0.597,A121&gt;=6.25,A121&gt;=5.15,B121&lt;3.4),5.65,IF(AND(A121&lt;6.55,D121&lt;2.4,H121&lt;16.472,G121&gt;=0.597,A121&gt;=6.25,A121&gt;=5.15,B121&lt;3.4),5.033,IF(AND(H121&lt;12.719,G121&lt;0.385,B121&lt;3.85,A121&gt;=4.8,G121&lt;0.821,F121&lt;2,B121&gt;=3.4),1.54,IF(AND(H121&gt;=12.719,G121&lt;0.385,B121&lt;3.85,A121&gt;=4.8,G121&lt;0.821,F121&lt;2,B121&gt;=3.4),1.3,IF(AND(B121&lt;3.6,G121&gt;=0.385,B121&lt;3.85,A121&gt;=4.8,G121&lt;0.821,F121&lt;2,B121&gt;=3.4),1.325,IF(AND(B121&gt;=3.6,G121&gt;=0.385,B121&lt;3.85,A121&gt;=4.8,G121&lt;0.821,F121&lt;2,B121&gt;=3.4),1.55,IF(AND(D121&lt;1.05,G121&lt;0.572,A121&lt;5.95,G121&gt;=0.356,D121&lt;1.45,A121&lt;6.25,A121&gt;=5.15,B121&lt;3.4),3.633,IF(AND(D121&gt;=2.15,A121&lt;7.2,B121&lt;3.05,D121&gt;=1.75,G121&lt;0.597,A121&gt;=6.25,A121&gt;=5.15,B121&lt;3.4),5.667,IF(AND(H121&lt;13.094,A121&gt;=6.55,D121&lt;2.4,H121&lt;16.472,G121&gt;=0.597,A121&gt;=6.25,A121&gt;=5.15,B121&lt;3.4),5.2,IF(AND(D121&lt;1.15,D121&gt;=1.05,G121&lt;0.572,A121&lt;5.95,G121&gt;=0.356,D121&lt;1.45,A121&lt;6.25,A121&gt;=5.15,B121&lt;3.4),3.8,IF(AND(D121&gt;=1.15,D121&gt;=1.05,G121&lt;0.572,A121&lt;5.95,G121&gt;=0.356,D121&lt;1.45,A121&lt;6.25,A121&gt;=5.15,B121&lt;3.4),3.9,IF(AND(G121&gt;=0.487,D121&lt;2.15,A121&lt;7.2,B121&lt;3.05,D121&gt;=1.75,G121&lt;0.597,A121&gt;=6.25,A121&gt;=5.15,B121&lt;3.4),5.8,IF(AND(A121&lt;6.8,H121&gt;=13.094,A121&gt;=6.55,D121&lt;2.4,H121&lt;16.472,G121&gt;=0.597,A121&gt;=6.25,A121&gt;=5.15,B121&lt;3.4),4.52,IF(AND(A121&gt;=6.8,H121&gt;=13.094,A121&gt;=6.55,D121&lt;2.4,H121&lt;16.472,G121&gt;=0.597,A121&gt;=6.25,A121&gt;=5.15,B121&lt;3.4),4.75,IF(AND(B121&lt;2.95,G121&lt;0.487,D121&lt;2.15,A121&lt;7.2,B121&lt;3.05,D121&gt;=1.75,G121&lt;0.597,A121&gt;=6.25,A121&gt;=5.15,B121&lt;3.4),5.6,IF(AND(B121&gt;=2.95,G121&lt;0.487,D121&lt;2.15,A121&lt;7.2,B121&lt;3.05,D121&gt;=1.75,G121&lt;0.597,A121&gt;=6.25,A121&gt;=5.15,B121&lt;3.4),5.5,"shouldnthappen")))))))))))))))))))))))))))))))))))))))</f>
        <v>6.7</v>
      </c>
      <c r="BB121" s="1" t="n">
        <f aca="false">IF(AND(A121&lt;4.35,B121&lt;3.25,F121&lt;1.5),1.1,IF(AND(H121&lt;14.005,A121&gt;=4.35,B121&lt;3.25,F121&lt;1.5),1.3,IF(AND(H121&gt;=14.005,A121&gt;=4.35,B121&lt;3.25,F121&lt;1.5),1.6,IF(AND(G121&gt;=0.905,A121&lt;5.15,B121&gt;=3.25,F121&lt;1.5),1.9,IF(AND(B121&lt;3.45,A121&gt;=5.15,B121&gt;=3.25,F121&lt;1.5),1.6,IF(AND(F121&gt;=2.5,D121&gt;=1.35,D121&lt;1.75,F121&gt;=1.5),4.867,IF(AND(A121&gt;=7.05,D121&gt;=2.05,D121&gt;=1.75,F121&gt;=1.5),6.35,IF(AND(D121&gt;=0.4,G121&lt;0.905,A121&lt;5.15,B121&gt;=3.25,F121&lt;1.5),1.65,IF(AND(B121&lt;3.6,B121&gt;=3.45,A121&gt;=5.15,B121&gt;=3.25,F121&lt;1.5),1.35,IF(AND(H121&lt;6.808,H121&lt;9.386,D121&lt;1.35,D121&lt;1.75,F121&gt;=1.5),4.05,IF(AND(H121&gt;=6.808,H121&lt;9.386,D121&lt;1.35,D121&lt;1.75,F121&gt;=1.5),3.46,IF(AND(B121&lt;2.45,F121&lt;2.5,D121&gt;=1.35,D121&lt;1.75,F121&gt;=1.5),4.5,IF(AND(H121&gt;=13.115,D121&lt;1.95,D121&lt;2.05,D121&gt;=1.75,F121&gt;=1.5),4.85,IF(AND(G121&lt;0.196,D121&gt;=1.95,D121&lt;2.05,D121&gt;=1.75,F121&gt;=1.5),6.7,IF(AND(G121&gt;=0.196,D121&gt;=1.95,D121&lt;2.05,D121&gt;=1.75,F121&gt;=1.5),5.12,IF(AND(H121&lt;10.925,D121&lt;0.4,G121&lt;0.905,A121&lt;5.15,B121&gt;=3.25,F121&lt;1.5),1.4,IF(AND(H121&gt;=10.925,D121&lt;0.4,G121&lt;0.905,A121&lt;5.15,B121&gt;=3.25,F121&lt;1.5),1.45,IF(AND(H121&lt;14.096,B121&gt;=3.6,B121&gt;=3.45,A121&gt;=5.15,B121&gt;=3.25,F121&lt;1.5),1.42,IF(AND(H121&gt;=14.096,B121&gt;=3.6,B121&gt;=3.45,A121&gt;=5.15,B121&gt;=3.25,F121&lt;1.5),1.7,IF(AND(B121&lt;2.45,D121&lt;1.15,H121&gt;=9.386,D121&lt;1.35,D121&lt;1.75,F121&gt;=1.5),3.6,IF(AND(B121&gt;=2.45,D121&lt;1.15,H121&gt;=9.386,D121&lt;1.35,D121&lt;1.75,F121&gt;=1.5),3.9,IF(AND(G121&lt;0.246,D121&gt;=1.15,H121&gt;=9.386,D121&lt;1.35,D121&lt;1.75,F121&gt;=1.5),4.4,IF(AND(B121&lt;2.75,B121&gt;=2.45,F121&lt;2.5,D121&gt;=1.35,D121&lt;1.75,F121&gt;=1.5),5.1,IF(AND(H121&lt;11.084,H121&lt;13.115,D121&lt;1.95,D121&lt;2.05,D121&gt;=1.75,F121&gt;=1.5),5.35,IF(AND(H121&gt;=11.084,H121&lt;13.115,D121&lt;1.95,D121&lt;2.05,D121&gt;=1.75,F121&gt;=1.5),5.7,IF(AND(H121&lt;15.52,D121&lt;2.25,A121&lt;7.05,D121&gt;=2.05,D121&gt;=1.75,F121&gt;=1.5),5.45,IF(AND(H121&gt;=15.52,D121&lt;2.25,A121&lt;7.05,D121&gt;=2.05,D121&gt;=1.75,F121&gt;=1.5),5.725,IF(AND(G121&gt;=0.775,D121&gt;=2.25,A121&lt;7.05,D121&gt;=2.05,D121&gt;=1.75,F121&gt;=1.5),5.2,IF(AND(D121&lt;1.25,G121&gt;=0.246,D121&gt;=1.15,H121&gt;=9.386,D121&lt;1.35,D121&lt;1.75,F121&gt;=1.5),4.05,IF(AND(A121&lt;5.85,B121&gt;=2.75,B121&gt;=2.45,F121&lt;2.5,D121&gt;=1.35,D121&lt;1.75,F121&gt;=1.5),4.5,IF(AND(B121&lt;3.3,G121&lt;0.775,D121&gt;=2.25,A121&lt;7.05,D121&gt;=2.05,D121&gt;=1.75,F121&gt;=1.5),5.64,IF(AND(B121&gt;=3.3,G121&lt;0.775,D121&gt;=2.25,A121&lt;7.05,D121&gt;=2.05,D121&gt;=1.75,F121&gt;=1.5),5.6,IF(AND(A121&lt;5.9,D121&gt;=1.25,G121&gt;=0.246,D121&gt;=1.15,H121&gt;=9.386,D121&lt;1.35,D121&lt;1.75,F121&gt;=1.5),4.2,IF(AND(A121&gt;=5.9,D121&gt;=1.25,G121&gt;=0.246,D121&gt;=1.15,H121&gt;=9.386,D121&lt;1.35,D121&lt;1.75,F121&gt;=1.5),4,IF(AND(G121&gt;=0.437,A121&gt;=5.85,B121&gt;=2.75,B121&gt;=2.45,F121&lt;2.5,D121&gt;=1.35,D121&lt;1.75,F121&gt;=1.5),4.75,IF(AND(H121&lt;9.446,G121&lt;0.437,A121&gt;=5.85,B121&gt;=2.75,B121&gt;=2.45,F121&lt;2.5,D121&gt;=1.35,D121&lt;1.75,F121&gt;=1.5),4.6,IF(AND(H121&gt;=9.446,G121&lt;0.437,A121&gt;=5.85,B121&gt;=2.75,B121&gt;=2.45,F121&lt;2.5,D121&gt;=1.35,D121&lt;1.75,F121&gt;=1.5),4.7,"shouldnthappen")))))))))))))))))))))))))))))))))))))</f>
        <v>6.35</v>
      </c>
      <c r="BC121" s="1" t="n">
        <f aca="false">IF(AND(G121&gt;=0.905,F121&lt;1.5),1.65,IF(AND(D121&gt;=0.45,G121&lt;0.905,F121&lt;1.5),1.65,IF(AND(A121&lt;5.15,D121&lt;1.55,F121&gt;=1.5),3.225,IF(AND(F121&gt;=2.5,A121&gt;=5.15,D121&lt;1.55,F121&gt;=1.5),5.05,IF(AND(H121&lt;5.767,A121&lt;7.05,D121&gt;=1.55,F121&gt;=1.5),4.5,IF(AND(D121&lt;1.7,A121&gt;=7.05,D121&gt;=1.55,F121&gt;=1.5),5.8,IF(AND(A121&gt;=5.3,G121&lt;0.207,D121&lt;0.45,G121&lt;0.905,F121&lt;1.5),1.3,IF(AND(D121&gt;=0.35,G121&gt;=0.207,D121&lt;0.45,G121&lt;0.905,F121&lt;1.5),1.5,IF(AND(G121&lt;0.155,D121&gt;=1.7,A121&gt;=7.05,D121&gt;=1.55,F121&gt;=1.5),6.7,IF(AND(G121&gt;=0.155,D121&gt;=1.7,A121&gt;=7.05,D121&gt;=1.55,F121&gt;=1.5),6.34,IF(AND(G121&lt;0.05,A121&lt;5.3,G121&lt;0.207,D121&lt;0.45,G121&lt;0.905,F121&lt;1.5),1.4,IF(AND(G121&gt;=0.05,A121&lt;5.3,G121&lt;0.207,D121&lt;0.45,G121&lt;0.905,F121&lt;1.5),1.5,IF(AND(A121&lt;4.5,D121&lt;0.35,G121&gt;=0.207,D121&lt;0.45,G121&lt;0.905,F121&lt;1.5),1.3,IF(AND(G121&lt;0.308,A121&lt;6.2,F121&lt;2.5,A121&gt;=5.15,D121&lt;1.55,F121&gt;=1.5),4.5,IF(AND(D121&lt;1.35,A121&gt;=6.2,F121&lt;2.5,A121&gt;=5.15,D121&lt;1.55,F121&gt;=1.5),4.367,IF(AND(D121&lt;1.85,A121&lt;6.15,H121&gt;=5.767,A121&lt;7.05,D121&gt;=1.55,F121&gt;=1.5),4.933,IF(AND(G121&gt;=0.558,A121&gt;=4.5,D121&lt;0.35,G121&gt;=0.207,D121&lt;0.45,G121&lt;0.905,F121&lt;1.5),1.5,IF(AND(H121&gt;=13.383,G121&gt;=0.308,A121&lt;6.2,F121&lt;2.5,A121&gt;=5.15,D121&lt;1.55,F121&gt;=1.5),4.7,IF(AND(H121&gt;=12.206,D121&gt;=1.35,A121&gt;=6.2,F121&lt;2.5,A121&gt;=5.15,D121&lt;1.55,F121&gt;=1.5),4.575,IF(AND(A121&lt;5.7,D121&gt;=1.85,A121&lt;6.15,H121&gt;=5.767,A121&lt;7.05,D121&gt;=1.55,F121&gt;=1.5),4.9,IF(AND(A121&gt;=5.7,D121&gt;=1.85,A121&lt;6.15,H121&gt;=5.767,A121&lt;7.05,D121&gt;=1.55,F121&gt;=1.5),5.1,IF(AND(G121&lt;0.079,G121&lt;0.364,A121&gt;=6.15,H121&gt;=5.767,A121&lt;7.05,D121&gt;=1.55,F121&gt;=1.5),5.6,IF(AND(G121&gt;=0.079,G121&lt;0.364,A121&gt;=6.15,H121&gt;=5.767,A121&lt;7.05,D121&gt;=1.55,F121&gt;=1.5),5.25,IF(AND(G121&gt;=0.447,G121&lt;0.558,A121&gt;=4.5,D121&lt;0.35,G121&gt;=0.207,D121&lt;0.45,G121&lt;0.905,F121&lt;1.5),1.3,IF(AND(B121&gt;=2.95,H121&lt;13.383,G121&gt;=0.308,A121&lt;6.2,F121&lt;2.5,A121&gt;=5.15,D121&lt;1.55,F121&gt;=1.5),4.6,IF(AND(B121&lt;2.65,H121&lt;12.206,D121&gt;=1.35,A121&gt;=6.2,F121&lt;2.5,A121&gt;=5.15,D121&lt;1.55,F121&gt;=1.5),4.9,IF(AND(D121&lt;2.45,A121&lt;6.6,G121&gt;=0.364,A121&gt;=6.15,H121&gt;=5.767,A121&lt;7.05,D121&gt;=1.55,F121&gt;=1.5),5.6,IF(AND(D121&gt;=2.45,A121&lt;6.6,G121&gt;=0.364,A121&gt;=6.15,H121&gt;=5.767,A121&lt;7.05,D121&gt;=1.55,F121&gt;=1.5),6,IF(AND(H121&lt;12.921,A121&gt;=6.6,G121&gt;=0.364,A121&gt;=6.15,H121&gt;=5.767,A121&lt;7.05,D121&gt;=1.55,F121&gt;=1.5),5.725,IF(AND(H121&gt;=12.921,A121&gt;=6.6,G121&gt;=0.364,A121&gt;=6.15,H121&gt;=5.767,A121&lt;7.05,D121&gt;=1.55,F121&gt;=1.5),5.367,IF(AND(B121&lt;3.15,G121&lt;0.447,G121&lt;0.558,A121&gt;=4.5,D121&lt;0.35,G121&gt;=0.207,D121&lt;0.45,G121&lt;0.905,F121&lt;1.5),1.5,IF(AND(B121&gt;=3.15,G121&lt;0.447,G121&lt;0.558,A121&gt;=4.5,D121&lt;0.35,G121&gt;=0.207,D121&lt;0.45,G121&lt;0.905,F121&lt;1.5),1.36,IF(AND(B121&gt;=2.85,B121&lt;2.95,H121&lt;13.383,G121&gt;=0.308,A121&lt;6.2,F121&lt;2.5,A121&gt;=5.15,D121&lt;1.55,F121&gt;=1.5),3.6,IF(AND(H121&lt;9.446,B121&gt;=2.65,H121&lt;12.206,D121&gt;=1.35,A121&gt;=6.2,F121&lt;2.5,A121&gt;=5.15,D121&lt;1.55,F121&gt;=1.5),4.6,IF(AND(H121&gt;=9.446,B121&gt;=2.65,H121&lt;12.206,D121&gt;=1.35,A121&gt;=6.2,F121&lt;2.5,A121&gt;=5.15,D121&lt;1.55,F121&gt;=1.5),4.7,IF(AND(D121&lt;1.2,B121&lt;2.85,B121&lt;2.95,H121&lt;13.383,G121&gt;=0.308,A121&lt;6.2,F121&lt;2.5,A121&gt;=5.15,D121&lt;1.55,F121&gt;=1.5),3.75,IF(AND(G121&lt;0.356,D121&gt;=1.2,B121&lt;2.85,B121&lt;2.95,H121&lt;13.383,G121&gt;=0.308,A121&lt;6.2,F121&lt;2.5,A121&gt;=5.15,D121&lt;1.55,F121&gt;=1.5),4.2,IF(AND(G121&gt;=0.356,D121&gt;=1.2,B121&lt;2.85,B121&lt;2.95,H121&lt;13.383,G121&gt;=0.308,A121&lt;6.2,F121&lt;2.5,A121&gt;=5.15,D121&lt;1.55,F121&gt;=1.5),3.96,"shouldnthappen"))))))))))))))))))))))))))))))))))))))</f>
        <v>6.7</v>
      </c>
      <c r="BD121" s="1" t="n">
        <f aca="false">IF(AND(B121&lt;2.7,A121&lt;5.3,B121&lt;3.15),3.42,IF(AND(F121&lt;2.5,A121&gt;=5.85,B121&gt;=3.15),4.7,IF(AND(A121&lt;4.35,B121&gt;=2.7,A121&lt;5.3,B121&lt;3.15),1.1,IF(AND(A121&gt;=4.35,B121&gt;=2.7,A121&lt;5.3,B121&lt;3.15),1.42,IF(AND(A121&gt;=7.05,F121&gt;=2.5,A121&gt;=5.3,B121&lt;3.15),6.067,IF(AND(D121&gt;=0.45,A121&lt;5.05,A121&lt;5.85,B121&gt;=3.15),1.6,IF(AND(B121&lt;3.35,A121&gt;=5.05,A121&lt;5.85,B121&gt;=3.15),1.7,IF(AND(A121&gt;=6.85,F121&gt;=2.5,A121&gt;=5.85,B121&gt;=3.15),6.22,IF(AND(D121&lt;1.25,D121&lt;1.35,F121&lt;2.5,A121&gt;=5.3,B121&lt;3.15),4.033,IF(AND(D121&gt;=1.25,D121&lt;1.35,F121&lt;2.5,A121&gt;=5.3,B121&lt;3.15),4.233,IF(AND(A121&lt;6.05,D121&gt;=1.35,F121&lt;2.5,A121&gt;=5.3,B121&lt;3.15),5.1,IF(AND(H121&gt;=13.29,A121&lt;7.05,F121&gt;=2.5,A121&gt;=5.3,B121&lt;3.15),4.96,IF(AND(G121&gt;=0.858,D121&lt;0.45,A121&lt;5.05,A121&lt;5.85,B121&gt;=3.15),1.3,IF(AND(D121&gt;=0.35,B121&gt;=3.35,A121&gt;=5.05,A121&lt;5.85,B121&gt;=3.15),1.4,IF(AND(B121&lt;3.25,A121&lt;6.85,F121&gt;=2.5,A121&gt;=5.85,B121&gt;=3.15),5.233,IF(AND(A121&gt;=6.8,A121&gt;=6.05,D121&gt;=1.35,F121&lt;2.5,A121&gt;=5.3,B121&lt;3.15),4.9,IF(AND(G121&gt;=0.622,H121&lt;13.29,A121&lt;7.05,F121&gt;=2.5,A121&gt;=5.3,B121&lt;3.15),5.067,IF(AND(H121&lt;8.834,G121&lt;0.858,D121&lt;0.45,A121&lt;5.05,A121&lt;5.85,B121&gt;=3.15),1.4,IF(AND(G121&lt;0.774,B121&gt;=3.25,A121&lt;6.85,F121&gt;=2.5,A121&gt;=5.85,B121&gt;=3.15),5.8,IF(AND(G121&gt;=0.774,B121&gt;=3.25,A121&lt;6.85,F121&gt;=2.5,A121&gt;=5.85,B121&gt;=3.15),5.4,IF(AND(H121&gt;=12.206,A121&lt;6.8,A121&gt;=6.05,D121&gt;=1.35,F121&lt;2.5,A121&gt;=5.3,B121&lt;3.15),4.5,IF(AND(G121&gt;=0.439,G121&lt;0.622,H121&lt;13.29,A121&lt;7.05,F121&gt;=2.5,A121&gt;=5.3,B121&lt;3.15),5.667,IF(AND(G121&lt;0.227,H121&gt;=8.834,G121&lt;0.858,D121&lt;0.45,A121&lt;5.05,A121&lt;5.85,B121&gt;=3.15),1.4,IF(AND(G121&gt;=0.227,H121&gt;=8.834,G121&lt;0.858,D121&lt;0.45,A121&lt;5.05,A121&lt;5.85,B121&gt;=3.15),1.3,IF(AND(G121&gt;=0.934,B121&lt;3.75,D121&lt;0.35,B121&gt;=3.35,A121&gt;=5.05,A121&lt;5.85,B121&gt;=3.15),1.7,IF(AND(G121&lt;0.823,B121&gt;=3.75,D121&lt;0.35,B121&gt;=3.35,A121&gt;=5.05,A121&lt;5.85,B121&gt;=3.15),1.55,IF(AND(G121&gt;=0.823,B121&gt;=3.75,D121&lt;0.35,B121&gt;=3.35,A121&gt;=5.05,A121&lt;5.85,B121&gt;=3.15),1.5,IF(AND(A121&lt;6.2,H121&lt;12.206,A121&lt;6.8,A121&gt;=6.05,D121&gt;=1.35,F121&lt;2.5,A121&gt;=5.3,B121&lt;3.15),4.6,IF(AND(A121&gt;=6.2,H121&lt;12.206,A121&lt;6.8,A121&gt;=6.05,D121&gt;=1.35,F121&lt;2.5,A121&gt;=5.3,B121&lt;3.15),4.74,IF(AND(H121&gt;=10.667,G121&lt;0.439,G121&lt;0.622,H121&lt;13.29,A121&lt;7.05,F121&gt;=2.5,A121&gt;=5.3,B121&lt;3.15),5.6,IF(AND(H121&lt;13.67,G121&lt;0.934,B121&lt;3.75,D121&lt;0.35,B121&gt;=3.35,A121&gt;=5.05,A121&lt;5.85,B121&gt;=3.15),1.48,IF(AND(H121&gt;=13.67,G121&lt;0.934,B121&lt;3.75,D121&lt;0.35,B121&gt;=3.35,A121&gt;=5.05,A121&lt;5.85,B121&gt;=3.15),1.3,IF(AND(G121&lt;0.301,H121&lt;10.667,G121&lt;0.439,G121&lt;0.622,H121&lt;13.29,A121&lt;7.05,F121&gt;=2.5,A121&gt;=5.3,B121&lt;3.15),5.2,IF(AND(G121&gt;=0.301,H121&lt;10.667,G121&lt;0.439,G121&lt;0.622,H121&lt;13.29,A121&lt;7.05,F121&gt;=2.5,A121&gt;=5.3,B121&lt;3.15),5.067,"shouldnthappen"))))))))))))))))))))))))))))))))))</f>
        <v>6.067</v>
      </c>
      <c r="BE121" s="1" t="n">
        <f aca="false">IF(AND(B121&gt;=3.85,A121&gt;=5.05,F121&lt;1.5),1.4,IF(AND(A121&lt;5.25,A121&lt;5.75,F121&gt;=1.5),3.15,IF(AND(A121&lt;4.95,B121&lt;3.15,A121&lt;5.05,F121&lt;1.5),1.46,IF(AND(A121&gt;=4.95,B121&lt;3.15,A121&lt;5.05,F121&lt;1.5),1.6,IF(AND(H121&lt;8.834,B121&gt;=3.15,A121&lt;5.05,F121&lt;1.5),1.4,IF(AND(D121&lt;0.25,B121&lt;3.85,A121&gt;=5.05,F121&lt;1.5),1.48,IF(AND(D121&gt;=0.25,B121&lt;3.85,A121&gt;=5.05,F121&lt;1.5),1.7,IF(AND(F121&gt;=2.5,A121&gt;=5.25,A121&lt;5.75,F121&gt;=1.5),4.9,IF(AND(H121&lt;12.45,H121&gt;=8.834,B121&gt;=3.15,A121&lt;5.05,F121&lt;1.5),1.25,IF(AND(H121&gt;=12.45,H121&gt;=8.834,B121&gt;=3.15,A121&lt;5.05,F121&lt;1.5),1.32,IF(AND(G121&lt;0.283,F121&lt;2.5,A121&gt;=5.25,A121&lt;5.75,F121&gt;=1.5),4.3,IF(AND(H121&lt;6.712,H121&lt;11.275,D121&lt;1.55,A121&gt;=5.75,F121&gt;=1.5),5,IF(AND(H121&lt;13.101,H121&gt;=11.275,D121&lt;1.55,A121&gt;=5.75,F121&gt;=1.5),3.933,IF(AND(H121&gt;=13.101,H121&gt;=11.275,D121&lt;1.55,A121&gt;=5.75,F121&gt;=1.5),4.5,IF(AND(A121&gt;=7.3,D121&lt;2.45,D121&gt;=1.55,A121&gt;=5.75,F121&gt;=1.5),6.7,IF(AND(B121&lt;3.45,D121&gt;=2.45,D121&gt;=1.55,A121&gt;=5.75,F121&gt;=1.5),5.925,IF(AND(B121&gt;=3.45,D121&gt;=2.45,D121&gt;=1.55,A121&gt;=5.75,F121&gt;=1.5),6.1,IF(AND(B121&gt;=2.8,G121&gt;=0.283,F121&lt;2.5,A121&gt;=5.25,A121&lt;5.75,F121&gt;=1.5),4.2,IF(AND(D121&lt;1.35,H121&gt;=6.712,H121&lt;11.275,D121&lt;1.55,A121&gt;=5.75,F121&gt;=1.5),4.35,IF(AND(D121&lt;1.05,B121&lt;2.8,G121&gt;=0.283,F121&lt;2.5,A121&gt;=5.25,A121&lt;5.75,F121&gt;=1.5),3.567,IF(AND(D121&gt;=1.05,B121&lt;2.8,G121&gt;=0.283,F121&lt;2.5,A121&gt;=5.25,A121&lt;5.75,F121&gt;=1.5),3.925,IF(AND(B121&lt;2.65,D121&gt;=1.35,H121&gt;=6.712,H121&lt;11.275,D121&lt;1.55,A121&gt;=5.75,F121&gt;=1.5),4.9,IF(AND(B121&gt;=2.65,D121&gt;=1.35,H121&gt;=6.712,H121&lt;11.275,D121&lt;1.55,A121&gt;=5.75,F121&gt;=1.5),4.625,IF(AND(H121&gt;=14.683,G121&gt;=0.628,A121&lt;7.3,D121&lt;2.45,D121&gt;=1.55,A121&gt;=5.75,F121&gt;=1.5),5.4,IF(AND(D121&lt;1.95,H121&lt;8.884,G121&lt;0.628,A121&lt;7.3,D121&lt;2.45,D121&gt;=1.55,A121&gt;=5.75,F121&gt;=1.5),5.1,IF(AND(D121&gt;=1.95,H121&lt;8.884,G121&lt;0.628,A121&lt;7.3,D121&lt;2.45,D121&gt;=1.55,A121&gt;=5.75,F121&gt;=1.5),5.22,IF(AND(A121&lt;6.05,H121&gt;=8.884,G121&lt;0.628,A121&lt;7.3,D121&lt;2.45,D121&gt;=1.55,A121&gt;=5.75,F121&gt;=1.5),5.1,IF(AND(G121&lt;0.817,H121&lt;14.683,G121&gt;=0.628,A121&lt;7.3,D121&lt;2.45,D121&gt;=1.55,A121&gt;=5.75,F121&gt;=1.5),4.967,IF(AND(G121&gt;=0.817,H121&lt;14.683,G121&gt;=0.628,A121&lt;7.3,D121&lt;2.45,D121&gt;=1.55,A121&gt;=5.75,F121&gt;=1.5),5.1,IF(AND(H121&lt;9.637,A121&gt;=6.05,H121&gt;=8.884,G121&lt;0.628,A121&lt;7.3,D121&lt;2.45,D121&gt;=1.55,A121&gt;=5.75,F121&gt;=1.5),5.9,IF(AND(D121&lt;1.85,H121&gt;=9.637,A121&gt;=6.05,H121&gt;=8.884,G121&lt;0.628,A121&lt;7.3,D121&lt;2.45,D121&gt;=1.55,A121&gt;=5.75,F121&gt;=1.5),5.733,IF(AND(G121&gt;=0.388,D121&gt;=1.85,H121&gt;=9.637,A121&gt;=6.05,H121&gt;=8.884,G121&lt;0.628,A121&lt;7.3,D121&lt;2.45,D121&gt;=1.55,A121&gt;=5.75,F121&gt;=1.5),5.64,IF(AND(B121&lt;2.95,G121&lt;0.388,D121&gt;=1.85,H121&gt;=9.637,A121&gt;=6.05,H121&gt;=8.884,G121&lt;0.628,A121&lt;7.3,D121&lt;2.45,D121&gt;=1.55,A121&gt;=5.75,F121&gt;=1.5),5.5,IF(AND(B121&gt;=2.95,G121&lt;0.388,D121&gt;=1.85,H121&gt;=9.637,A121&gt;=6.05,H121&gt;=8.884,G121&lt;0.628,A121&lt;7.3,D121&lt;2.45,D121&gt;=1.55,A121&gt;=5.75,F121&gt;=1.5),5.333,"shouldnthappen"))))))))))))))))))))))))))))))))))</f>
        <v>6.7</v>
      </c>
      <c r="BF121" s="1" t="n">
        <f aca="false">IF(AND(D121&gt;=0.35,F121&lt;1.5),1.65,IF(AND(H121&gt;=16.227,D121&gt;=1.55,F121&gt;=1.5),6.533,IF(AND(A121&gt;=5.45,G121&lt;0.174,D121&lt;0.35,F121&lt;1.5),1.7,IF(AND(D121&lt;0.15,G121&gt;=0.174,D121&lt;0.35,F121&lt;1.5),1.38,IF(AND(D121&gt;=1.15,D121&lt;1.25,D121&lt;1.55,F121&gt;=1.5),3.967,IF(AND(H121&lt;8.376,A121&lt;5.45,G121&lt;0.174,D121&lt;0.35,F121&lt;1.5),1.4,IF(AND(H121&gt;=8.376,A121&lt;5.45,G121&lt;0.174,D121&lt;0.35,F121&lt;1.5),1.5,IF(AND(B121&lt;3.1,D121&gt;=0.15,G121&gt;=0.174,D121&lt;0.35,F121&lt;1.5),1.475,IF(AND(H121&lt;10.258,D121&lt;1.15,D121&lt;1.25,D121&lt;1.55,F121&gt;=1.5),3.24,IF(AND(H121&gt;=10.258,D121&lt;1.15,D121&lt;1.25,D121&lt;1.55,F121&gt;=1.5),3.875,IF(AND(F121&gt;=2.5,H121&lt;10.927,D121&gt;=1.25,D121&lt;1.55,F121&gt;=1.5),5.05,IF(AND(D121&lt;1.35,H121&gt;=10.927,D121&gt;=1.25,D121&lt;1.55,F121&gt;=1.5),4.25,IF(AND(A121&gt;=6.95,D121&lt;1.75,H121&lt;16.227,D121&gt;=1.55,F121&gt;=1.5),5.8,IF(AND(B121&lt;3.3,B121&gt;=3.1,D121&gt;=0.15,G121&gt;=0.174,D121&lt;0.35,F121&lt;1.5),1.3,IF(AND(H121&lt;12.278,D121&gt;=1.35,H121&gt;=10.927,D121&gt;=1.25,D121&lt;1.55,F121&gt;=1.5),4.9,IF(AND(G121&lt;0.226,A121&lt;6.95,D121&lt;1.75,H121&lt;16.227,D121&gt;=1.55,F121&gt;=1.5),5,IF(AND(G121&gt;=0.226,A121&lt;6.95,D121&lt;1.75,H121&lt;16.227,D121&gt;=1.55,F121&gt;=1.5),4.62,IF(AND(H121&lt;9.35,B121&lt;2.95,D121&gt;=1.75,H121&lt;16.227,D121&gt;=1.55,F121&gt;=1.5),6.3,IF(AND(H121&gt;=9.35,B121&lt;2.95,D121&gt;=1.75,H121&lt;16.227,D121&gt;=1.55,F121&gt;=1.5),5.58,IF(AND(A121&lt;5.05,B121&gt;=3.3,B121&gt;=3.1,D121&gt;=0.15,G121&gt;=0.174,D121&lt;0.35,F121&lt;1.5),1.35,IF(AND(A121&gt;=5.05,B121&gt;=3.3,B121&gt;=3.1,D121&gt;=0.15,G121&gt;=0.174,D121&lt;0.35,F121&lt;1.5),1.46,IF(AND(B121&lt;2.8,A121&lt;5.65,F121&lt;2.5,H121&lt;10.927,D121&gt;=1.25,D121&lt;1.55,F121&gt;=1.5),4.075,IF(AND(B121&gt;=2.8,A121&lt;5.65,F121&lt;2.5,H121&lt;10.927,D121&gt;=1.25,D121&lt;1.55,F121&gt;=1.5),3.933,IF(AND(A121&lt;6.25,A121&gt;=5.65,F121&lt;2.5,H121&lt;10.927,D121&gt;=1.25,D121&lt;1.55,F121&gt;=1.5),4.533,IF(AND(A121&gt;=6.25,A121&gt;=5.65,F121&lt;2.5,H121&lt;10.927,D121&gt;=1.25,D121&lt;1.55,F121&gt;=1.5),4.3,IF(AND(A121&lt;6.5,H121&gt;=12.278,D121&gt;=1.35,H121&gt;=10.927,D121&gt;=1.25,D121&lt;1.55,F121&gt;=1.5),4.55,IF(AND(A121&gt;=6.5,H121&gt;=12.278,D121&gt;=1.35,H121&gt;=10.927,D121&gt;=1.25,D121&lt;1.55,F121&gt;=1.5),4.775,IF(AND(H121&lt;9.884,D121&lt;2.1,B121&gt;=2.95,D121&gt;=1.75,H121&lt;16.227,D121&gt;=1.55,F121&gt;=1.5),5.5,IF(AND(H121&gt;=9.884,D121&lt;2.1,B121&gt;=2.95,D121&gt;=1.75,H121&lt;16.227,D121&gt;=1.55,F121&gt;=1.5),5.1,IF(AND(H121&lt;10.393,D121&gt;=2.1,B121&gt;=2.95,D121&gt;=1.75,H121&lt;16.227,D121&gt;=1.55,F121&gt;=1.5),5.74,IF(AND(D121&lt;2.25,H121&gt;=10.393,D121&gt;=2.1,B121&gt;=2.95,D121&gt;=1.75,H121&lt;16.227,D121&gt;=1.55,F121&gt;=1.5),5.8,IF(AND(D121&gt;=2.25,H121&gt;=10.393,D121&gt;=2.1,B121&gt;=2.95,D121&gt;=1.75,H121&lt;16.227,D121&gt;=1.55,F121&gt;=1.5),5.4,"shouldnthappen"))))))))))))))))))))))))))))))))</f>
        <v>6.3</v>
      </c>
      <c r="BG121" s="1" t="n">
        <f aca="false">IF(AND(G121&lt;0.096,A121&lt;5.45),2.95,IF(AND(F121&gt;=1.5,G121&gt;=0.096,A121&lt;5.45),3,IF(AND(D121&lt;0.6,A121&lt;5.9,A121&gt;=5.45),1.4,IF(AND(F121&gt;=2.5,D121&gt;=0.6,A121&lt;5.9,A121&gt;=5.45),5.1,IF(AND(A121&lt;7.45,A121&gt;=7.05,A121&gt;=5.9,A121&gt;=5.45),6.167,IF(AND(B121&gt;=3.55,G121&lt;0.587,F121&lt;1.5,G121&gt;=0.096,A121&lt;5.45),1,IF(AND(A121&lt;5.05,G121&gt;=0.587,F121&lt;1.5,G121&gt;=0.096,A121&lt;5.45),1.35,IF(AND(B121&lt;2.75,D121&lt;1.7,A121&lt;7.05,A121&gt;=5.9,A121&gt;=5.45),4.9,IF(AND(A121&lt;6.2,D121&gt;=1.7,A121&lt;7.05,A121&gt;=5.9,A121&gt;=5.45),4.833,IF(AND(H121&lt;17.32,A121&gt;=7.45,A121&gt;=7.05,A121&gt;=5.9,A121&gt;=5.45),6.68,IF(AND(H121&gt;=17.32,A121&gt;=7.45,A121&gt;=7.05,A121&gt;=5.9,A121&gt;=5.45),6.4,IF(AND(G121&lt;0.161,B121&lt;3.55,G121&lt;0.587,F121&lt;1.5,G121&gt;=0.096,A121&lt;5.45),1.5,IF(AND(H121&lt;11.016,A121&gt;=5.05,G121&gt;=0.587,F121&lt;1.5,G121&gt;=0.096,A121&lt;5.45),1.633,IF(AND(H121&lt;11.001,G121&lt;0.372,F121&lt;2.5,D121&gt;=0.6,A121&lt;5.9,A121&gt;=5.45),4.133,IF(AND(H121&gt;=11.001,G121&lt;0.372,F121&lt;2.5,D121&gt;=0.6,A121&lt;5.9,A121&gt;=5.45),4.3,IF(AND(H121&lt;6.808,G121&gt;=0.372,F121&lt;2.5,D121&gt;=0.6,A121&lt;5.9,A121&gt;=5.45),4,IF(AND(A121&gt;=6.75,B121&gt;=2.75,D121&lt;1.7,A121&lt;7.05,A121&gt;=5.9,A121&gt;=5.45),4.84,IF(AND(H121&lt;12.467,G121&gt;=0.161,B121&lt;3.55,G121&lt;0.587,F121&lt;1.5,G121&gt;=0.096,A121&lt;5.45),1.3,IF(AND(D121&lt;0.25,H121&gt;=11.016,A121&gt;=5.05,G121&gt;=0.587,F121&lt;1.5,G121&gt;=0.096,A121&lt;5.45),1.52,IF(AND(D121&gt;=0.25,H121&gt;=11.016,A121&gt;=5.05,G121&gt;=0.587,F121&lt;1.5,G121&gt;=0.096,A121&lt;5.45),1.5,IF(AND(H121&lt;11.218,H121&gt;=6.808,G121&gt;=0.372,F121&lt;2.5,D121&gt;=0.6,A121&lt;5.9,A121&gt;=5.45),3.7,IF(AND(H121&gt;=11.218,H121&gt;=6.808,G121&gt;=0.372,F121&lt;2.5,D121&gt;=0.6,A121&lt;5.9,A121&gt;=5.45),3.9,IF(AND(B121&lt;2.95,A121&lt;6.75,B121&gt;=2.75,D121&lt;1.7,A121&lt;7.05,A121&gt;=5.9,A121&gt;=5.45),4.2,IF(AND(B121&gt;=2.95,A121&lt;6.75,B121&gt;=2.75,D121&lt;1.7,A121&lt;7.05,A121&gt;=5.9,A121&gt;=5.45),4.6,IF(AND(D121&gt;=2.45,A121&lt;6.85,A121&gt;=6.2,D121&gt;=1.7,A121&lt;7.05,A121&gt;=5.9,A121&gt;=5.45),5.9,IF(AND(G121&lt;0.312,A121&gt;=6.85,A121&gt;=6.2,D121&gt;=1.7,A121&lt;7.05,A121&gt;=5.9,A121&gt;=5.45),5.1,IF(AND(G121&gt;=0.312,A121&gt;=6.85,A121&gt;=6.2,D121&gt;=1.7,A121&lt;7.05,A121&gt;=5.9,A121&gt;=5.45),5.4,IF(AND(G121&lt;0.251,H121&gt;=12.467,G121&gt;=0.161,B121&lt;3.55,G121&lt;0.587,F121&lt;1.5,G121&gt;=0.096,A121&lt;5.45),1.35,IF(AND(G121&gt;=0.251,H121&gt;=12.467,G121&gt;=0.161,B121&lt;3.55,G121&lt;0.587,F121&lt;1.5,G121&gt;=0.096,A121&lt;5.45),1.467,IF(AND(G121&gt;=0.628,D121&lt;2.45,A121&lt;6.85,A121&gt;=6.2,D121&gt;=1.7,A121&lt;7.05,A121&gt;=5.9,A121&gt;=5.45),5.1,IF(AND(A121&gt;=6.75,G121&lt;0.628,D121&lt;2.45,A121&lt;6.85,A121&gt;=6.2,D121&gt;=1.7,A121&lt;7.05,A121&gt;=5.9,A121&gt;=5.45),5.9,IF(AND(H121&lt;11.824,A121&lt;6.75,G121&lt;0.628,D121&lt;2.45,A121&lt;6.85,A121&gt;=6.2,D121&gt;=1.7,A121&lt;7.05,A121&gt;=5.9,A121&gt;=5.45),5.44,IF(AND(H121&lt;14.378,H121&gt;=11.824,A121&lt;6.75,G121&lt;0.628,D121&lt;2.45,A121&lt;6.85,A121&gt;=6.2,D121&gt;=1.7,A121&lt;7.05,A121&gt;=5.9,A121&gt;=5.45),5.6,IF(AND(H121&gt;=14.378,H121&gt;=11.824,A121&lt;6.75,G121&lt;0.628,D121&lt;2.45,A121&lt;6.85,A121&gt;=6.2,D121&gt;=1.7,A121&lt;7.05,A121&gt;=5.9,A121&gt;=5.45),5.8,"shouldnthappen"))))))))))))))))))))))))))))))))))</f>
        <v>6.68</v>
      </c>
      <c r="BH121" s="1" t="n">
        <f aca="false">IF(AND(G121&gt;=0.905,F121&lt;1.5),1.8,IF(AND(H121&lt;5.523,G121&lt;0.905,F121&lt;1.5),1,IF(AND(D121&gt;=0.4,H121&gt;=5.523,G121&lt;0.905,F121&lt;1.5),1.7,IF(AND(G121&gt;=0.878,D121&lt;1.35,F121&lt;2.5,F121&gt;=1.5),4.4,IF(AND(A121&lt;5.4,D121&gt;=1.35,F121&lt;2.5,F121&gt;=1.5),3.9,IF(AND(G121&lt;0.177,B121&lt;3.15,F121&gt;=2.5,F121&gt;=1.5),6.15,IF(AND(H121&lt;10.393,B121&gt;=3.15,F121&gt;=2.5,F121&gt;=1.5),5.94,IF(AND(H121&gt;=10.393,B121&gt;=3.15,F121&gt;=2.5,F121&gt;=1.5),5.467,IF(AND(D121&gt;=1.25,G121&lt;0.878,D121&lt;1.35,F121&lt;2.5,F121&gt;=1.5),4.18,IF(AND(G121&gt;=0.709,A121&gt;=5.4,D121&gt;=1.35,F121&lt;2.5,F121&gt;=1.5),4.9,IF(AND(B121&lt;2.6,G121&gt;=0.177,B121&lt;3.15,F121&gt;=2.5,F121&gt;=1.5),4.8,IF(AND(A121&lt;4.35,A121&lt;5.05,D121&lt;0.4,H121&gt;=5.523,G121&lt;0.905,F121&lt;1.5),1.1,IF(AND(A121&gt;=5.6,A121&gt;=5.05,D121&lt;0.4,H121&gt;=5.523,G121&lt;0.905,F121&lt;1.5),1.7,IF(AND(D121&lt;1.05,D121&lt;1.25,G121&lt;0.878,D121&lt;1.35,F121&lt;2.5,F121&gt;=1.5),3.6,IF(AND(D121&gt;=1.55,G121&lt;0.709,A121&gt;=5.4,D121&gt;=1.35,F121&lt;2.5,F121&gt;=1.5),4.975,IF(AND(D121&lt;1.7,B121&gt;=2.6,G121&gt;=0.177,B121&lt;3.15,F121&gt;=2.5,F121&gt;=1.5),5.8,IF(AND(B121&lt;3.15,A121&gt;=4.35,A121&lt;5.05,D121&lt;0.4,H121&gt;=5.523,G121&lt;0.905,F121&lt;1.5),1.46,IF(AND(A121&gt;=5.45,A121&lt;5.6,A121&gt;=5.05,D121&lt;0.4,H121&gt;=5.523,G121&lt;0.905,F121&lt;1.5),1.35,IF(AND(H121&lt;10.974,D121&gt;=1.05,D121&lt;1.25,G121&lt;0.878,D121&lt;1.35,F121&lt;2.5,F121&gt;=1.5),3.8,IF(AND(H121&gt;=13.654,D121&lt;1.55,G121&lt;0.709,A121&gt;=5.4,D121&gt;=1.35,F121&lt;2.5,F121&gt;=1.5),4.725,IF(AND(A121&lt;4.5,B121&gt;=3.15,A121&gt;=4.35,A121&lt;5.05,D121&lt;0.4,H121&gt;=5.523,G121&lt;0.905,F121&lt;1.5),1.3,IF(AND(G121&lt;0.676,A121&lt;5.45,A121&lt;5.6,A121&gt;=5.05,D121&lt;0.4,H121&gt;=5.523,G121&lt;0.905,F121&lt;1.5),1.5,IF(AND(G121&gt;=0.676,A121&lt;5.45,A121&lt;5.6,A121&gt;=5.05,D121&lt;0.4,H121&gt;=5.523,G121&lt;0.905,F121&lt;1.5),1.55,IF(AND(A121&lt;5.7,H121&gt;=10.974,D121&gt;=1.05,D121&lt;1.25,G121&lt;0.878,D121&lt;1.35,F121&lt;2.5,F121&gt;=1.5),3.9,IF(AND(A121&gt;=5.7,H121&gt;=10.974,D121&gt;=1.05,D121&lt;1.25,G121&lt;0.878,D121&lt;1.35,F121&lt;2.5,F121&gt;=1.5),3.933,IF(AND(G121&gt;=0.644,H121&lt;13.654,D121&lt;1.55,G121&lt;0.709,A121&gt;=5.4,D121&gt;=1.35,F121&lt;2.5,F121&gt;=1.5),4.4,IF(AND(B121&lt;2.9,A121&lt;6.2,D121&gt;=1.7,B121&gt;=2.6,G121&gt;=0.177,B121&lt;3.15,F121&gt;=2.5,F121&gt;=1.5),5.02,IF(AND(B121&gt;=2.9,A121&lt;6.2,D121&gt;=1.7,B121&gt;=2.6,G121&gt;=0.177,B121&lt;3.15,F121&gt;=2.5,F121&gt;=1.5),4.8,IF(AND(D121&lt;2.2,A121&gt;=6.2,D121&gt;=1.7,B121&gt;=2.6,G121&gt;=0.177,B121&lt;3.15,F121&gt;=2.5,F121&gt;=1.5),5.325,IF(AND(D121&gt;=2.2,A121&gt;=6.2,D121&gt;=1.7,B121&gt;=2.6,G121&gt;=0.177,B121&lt;3.15,F121&gt;=2.5,F121&gt;=1.5),5.1,IF(AND(D121&lt;0.25,A121&gt;=4.5,B121&gt;=3.15,A121&gt;=4.35,A121&lt;5.05,D121&lt;0.4,H121&gt;=5.523,G121&lt;0.905,F121&lt;1.5),1.357,IF(AND(D121&gt;=0.25,A121&gt;=4.5,B121&gt;=3.15,A121&gt;=4.35,A121&lt;5.05,D121&lt;0.4,H121&gt;=5.523,G121&lt;0.905,F121&lt;1.5),1.333,IF(AND(H121&lt;10.723,G121&lt;0.644,H121&lt;13.654,D121&lt;1.55,G121&lt;0.709,A121&gt;=5.4,D121&gt;=1.35,F121&lt;2.5,F121&gt;=1.5),4.6,IF(AND(H121&gt;=10.723,G121&lt;0.644,H121&lt;13.654,D121&lt;1.55,G121&lt;0.709,A121&gt;=5.4,D121&gt;=1.35,F121&lt;2.5,F121&gt;=1.5),4.5,"shouldnthappen"))))))))))))))))))))))))))))))))))</f>
        <v>6.15</v>
      </c>
      <c r="BI121" s="1" t="n">
        <f aca="false">IF(AND(D121&gt;=0.8,A121&lt;5.45),3.9,IF(AND(D121&gt;=0.45,D121&lt;0.8,A121&lt;5.45),1.66,IF(AND(H121&lt;16.447,B121&gt;=3.45,A121&gt;=5.45),1.525,IF(AND(H121&gt;=16.447,B121&gt;=3.45,A121&gt;=5.45),6.4,IF(AND(H121&lt;5.245,D121&lt;0.45,D121&lt;0.8,A121&lt;5.45),1,IF(AND(A121&gt;=7.2,G121&lt;0.154,B121&lt;3.45,A121&gt;=5.45),6.7,IF(AND(D121&lt;1.65,A121&lt;7.2,G121&lt;0.154,B121&lt;3.45,A121&gt;=5.45),4.7,IF(AND(D121&gt;=1.65,A121&lt;7.2,G121&lt;0.154,B121&lt;3.45,A121&gt;=5.45),5.52,IF(AND(D121&gt;=0.25,A121&lt;5.05,H121&gt;=5.245,D121&lt;0.45,D121&lt;0.8,A121&lt;5.45),1.35,IF(AND(H121&lt;6.089,A121&gt;=5.05,H121&gt;=5.245,D121&lt;0.45,D121&lt;0.8,A121&lt;5.45),1.7,IF(AND(D121&lt;1.2,B121&lt;2.6,A121&lt;5.75,G121&gt;=0.154,B121&lt;3.45,A121&gt;=5.45),3.85,IF(AND(D121&gt;=1.2,B121&lt;2.6,A121&lt;5.75,G121&gt;=0.154,B121&lt;3.45,A121&gt;=5.45),4,IF(AND(D121&gt;=1.65,B121&gt;=2.6,A121&lt;5.75,G121&gt;=0.154,B121&lt;3.45,A121&gt;=5.45),4.9,IF(AND(G121&lt;0.353,F121&lt;2.5,A121&gt;=5.75,G121&gt;=0.154,B121&lt;3.45,A121&gt;=5.45),4.25,IF(AND(A121&gt;=7.25,F121&gt;=2.5,A121&gt;=5.75,G121&gt;=0.154,B121&lt;3.45,A121&gt;=5.45),6.45,IF(AND(H121&lt;11.218,D121&lt;0.25,A121&lt;5.05,H121&gt;=5.245,D121&lt;0.45,D121&lt;0.8,A121&lt;5.45),1.42,IF(AND(G121&lt;0.517,H121&gt;=6.089,A121&gt;=5.05,H121&gt;=5.245,D121&lt;0.45,D121&lt;0.8,A121&lt;5.45),1.44,IF(AND(G121&gt;=0.517,H121&gt;=6.089,A121&gt;=5.05,H121&gt;=5.245,D121&lt;0.45,D121&lt;0.8,A121&lt;5.45),1.54,IF(AND(H121&gt;=10.194,D121&lt;1.65,B121&gt;=2.6,A121&lt;5.75,G121&gt;=0.154,B121&lt;3.45,A121&gt;=5.45),4.35,IF(AND(B121&gt;=3.15,G121&gt;=0.353,F121&lt;2.5,A121&gt;=5.75,G121&gt;=0.154,B121&lt;3.45,A121&gt;=5.45),4.7,IF(AND(H121&lt;7.716,A121&lt;7.25,F121&gt;=2.5,A121&gt;=5.75,G121&gt;=0.154,B121&lt;3.45,A121&gt;=5.45),5.04,IF(AND(G121&lt;0.175,H121&gt;=11.218,D121&lt;0.25,A121&lt;5.05,H121&gt;=5.245,D121&lt;0.45,D121&lt;0.8,A121&lt;5.45),1.5,IF(AND(H121&lt;7.713,H121&lt;10.194,D121&lt;1.65,B121&gt;=2.6,A121&lt;5.75,G121&gt;=0.154,B121&lt;3.45,A121&gt;=5.45),4.1,IF(AND(H121&gt;=7.713,H121&lt;10.194,D121&lt;1.65,B121&gt;=2.6,A121&lt;5.75,G121&gt;=0.154,B121&lt;3.45,A121&gt;=5.45),4.2,IF(AND(B121&gt;=3.05,B121&lt;3.15,G121&gt;=0.353,F121&lt;2.5,A121&gt;=5.75,G121&gt;=0.154,B121&lt;3.45,A121&gt;=5.45),4.4,IF(AND(D121&gt;=2.45,H121&gt;=7.716,A121&lt;7.25,F121&gt;=2.5,A121&gt;=5.75,G121&gt;=0.154,B121&lt;3.45,A121&gt;=5.45),5.85,IF(AND(D121&lt;0.15,G121&gt;=0.175,H121&gt;=11.218,D121&lt;0.25,A121&lt;5.05,H121&gt;=5.245,D121&lt;0.45,D121&lt;0.8,A121&lt;5.45),1.1,IF(AND(H121&gt;=16.317,B121&lt;3.05,B121&lt;3.15,G121&gt;=0.353,F121&lt;2.5,A121&gt;=5.75,G121&gt;=0.154,B121&lt;3.45,A121&gt;=5.45),4.8,IF(AND(G121&gt;=0.857,D121&lt;2.45,H121&gt;=7.716,A121&lt;7.25,F121&gt;=2.5,A121&gt;=5.75,G121&gt;=0.154,B121&lt;3.45,A121&gt;=5.45),5.05,IF(AND(G121&lt;0.245,D121&gt;=0.15,G121&gt;=0.175,H121&gt;=11.218,D121&lt;0.25,A121&lt;5.05,H121&gt;=5.245,D121&lt;0.45,D121&lt;0.8,A121&lt;5.45),1.3,IF(AND(G121&gt;=0.245,D121&gt;=0.15,G121&gt;=0.175,H121&gt;=11.218,D121&lt;0.25,A121&lt;5.05,H121&gt;=5.245,D121&lt;0.45,D121&lt;0.8,A121&lt;5.45),1.22,IF(AND(B121&lt;2.85,H121&lt;16.317,B121&lt;3.05,B121&lt;3.15,G121&gt;=0.353,F121&lt;2.5,A121&gt;=5.75,G121&gt;=0.154,B121&lt;3.45,A121&gt;=5.45),4.6,IF(AND(B121&gt;=2.85,H121&lt;16.317,B121&lt;3.05,B121&lt;3.15,G121&gt;=0.353,F121&lt;2.5,A121&gt;=5.75,G121&gt;=0.154,B121&lt;3.45,A121&gt;=5.45),4.633,IF(AND(D121&lt;1.85,G121&lt;0.857,D121&lt;2.45,H121&gt;=7.716,A121&lt;7.25,F121&gt;=2.5,A121&gt;=5.75,G121&gt;=0.154,B121&lt;3.45,A121&gt;=5.45),5.8,IF(AND(H121&lt;11.297,D121&gt;=1.85,G121&lt;0.857,D121&lt;2.45,H121&gt;=7.716,A121&lt;7.25,F121&gt;=2.5,A121&gt;=5.75,G121&gt;=0.154,B121&lt;3.45,A121&gt;=5.45),5.3,IF(AND(G121&lt;0.388,H121&gt;=11.297,D121&gt;=1.85,G121&lt;0.857,D121&lt;2.45,H121&gt;=7.716,A121&lt;7.25,F121&gt;=2.5,A121&gt;=5.75,G121&gt;=0.154,B121&lt;3.45,A121&gt;=5.45),5.4,IF(AND(G121&gt;=0.388,H121&gt;=11.297,D121&gt;=1.85,G121&lt;0.857,D121&lt;2.45,H121&gt;=7.716,A121&lt;7.25,F121&gt;=2.5,A121&gt;=5.75,G121&gt;=0.154,B121&lt;3.45,A121&gt;=5.45),5.6,"shouldnthappen")))))))))))))))))))))))))))))))))))))</f>
        <v>6.7</v>
      </c>
      <c r="BJ121" s="1" t="n">
        <f aca="false">IF(AND(F121&gt;=2,B121&gt;=3.35),6.1,IF(AND(H121&gt;=12.719,F121&lt;1.5,B121&lt;3.35),1.567,IF(AND(H121&lt;5.245,F121&lt;2,B121&gt;=3.35),1,IF(AND(D121&lt;0.15,H121&lt;12.719,F121&lt;1.5,B121&lt;3.35),1.5,IF(AND(D121&gt;=0.35,H121&gt;=5.245,F121&lt;2,B121&gt;=3.35),1.6,IF(AND(A121&lt;4.9,D121&gt;=0.15,H121&lt;12.719,F121&lt;1.5,B121&lt;3.35),1.36,IF(AND(B121&lt;2.65,G121&lt;0.572,D121&lt;1.45,F121&gt;=1.5,B121&lt;3.35),3.5,IF(AND(A121&lt;6.1,F121&lt;2.5,D121&gt;=1.45,F121&gt;=1.5,B121&lt;3.35),5.1,IF(AND(G121&gt;=0.607,D121&lt;0.35,H121&gt;=5.245,F121&lt;2,B121&gt;=3.35),1.65,IF(AND(G121&lt;0.546,A121&gt;=4.9,D121&gt;=0.15,H121&lt;12.719,F121&lt;1.5,B121&lt;3.35),1.2,IF(AND(G121&gt;=0.546,A121&gt;=4.9,D121&gt;=0.15,H121&lt;12.719,F121&lt;1.5,B121&lt;3.35),1.4,IF(AND(A121&gt;=6.3,B121&gt;=2.65,G121&lt;0.572,D121&lt;1.45,F121&gt;=1.5,B121&lt;3.35),4.8,IF(AND(D121&lt;1.15,B121&lt;2.85,G121&gt;=0.572,D121&lt;1.45,F121&gt;=1.5,B121&lt;3.35),3.9,IF(AND(B121&gt;=3.15,B121&gt;=2.85,G121&gt;=0.572,D121&lt;1.45,F121&gt;=1.5,B121&lt;3.35),4.7,IF(AND(B121&lt;2.95,A121&gt;=6.1,F121&lt;2.5,D121&gt;=1.45,F121&gt;=1.5,B121&lt;3.35),4.533,IF(AND(B121&gt;=2.95,A121&gt;=6.1,F121&lt;2.5,D121&gt;=1.45,F121&gt;=1.5,B121&lt;3.35),4.75,IF(AND(A121&gt;=6.7,G121&lt;0.107,F121&gt;=2.5,D121&gt;=1.45,F121&gt;=1.5,B121&lt;3.35),5.7,IF(AND(G121&gt;=0.385,G121&lt;0.607,D121&lt;0.35,H121&gt;=5.245,F121&lt;2,B121&gt;=3.35),1.325,IF(AND(D121&lt;1.25,A121&lt;6.3,B121&gt;=2.65,G121&lt;0.572,D121&lt;1.45,F121&gt;=1.5,B121&lt;3.35),4,IF(AND(D121&gt;=1.25,A121&lt;6.3,B121&gt;=2.65,G121&lt;0.572,D121&lt;1.45,F121&gt;=1.5,B121&lt;3.35),4.18,IF(AND(G121&lt;0.907,D121&gt;=1.15,B121&lt;2.85,G121&gt;=0.572,D121&lt;1.45,F121&gt;=1.5,B121&lt;3.35),4,IF(AND(G121&gt;=0.907,D121&gt;=1.15,B121&lt;2.85,G121&gt;=0.572,D121&lt;1.45,F121&gt;=1.5,B121&lt;3.35),4.4,IF(AND(H121&lt;8.326,B121&lt;3.15,B121&gt;=2.85,G121&gt;=0.572,D121&lt;1.45,F121&gt;=1.5,B121&lt;3.35),3.6,IF(AND(H121&gt;=8.326,B121&lt;3.15,B121&gt;=2.85,G121&gt;=0.572,D121&lt;1.45,F121&gt;=1.5,B121&lt;3.35),4.48,IF(AND(B121&lt;2.95,A121&lt;6.7,G121&lt;0.107,F121&gt;=2.5,D121&gt;=1.45,F121&gt;=1.5,B121&lt;3.35),5.6,IF(AND(B121&gt;=2.95,A121&lt;6.7,G121&lt;0.107,F121&gt;=2.5,D121&gt;=1.45,F121&gt;=1.5,B121&lt;3.35),5.5,IF(AND(G121&lt;0.205,G121&lt;0.432,G121&gt;=0.107,F121&gt;=2.5,D121&gt;=1.45,F121&gt;=1.5,B121&lt;3.35),5.3,IF(AND(B121&gt;=3.05,G121&gt;=0.432,G121&gt;=0.107,F121&gt;=2.5,D121&gt;=1.45,F121&gt;=1.5,B121&lt;3.35),5.86,IF(AND(H121&gt;=14.057,G121&lt;0.385,G121&lt;0.607,D121&lt;0.35,H121&gt;=5.245,F121&lt;2,B121&gt;=3.35),1.7,IF(AND(D121&lt;1.7,G121&gt;=0.205,G121&lt;0.432,G121&gt;=0.107,F121&gt;=2.5,D121&gt;=1.45,F121&gt;=1.5,B121&lt;3.35),5,IF(AND(G121&lt;0.779,B121&lt;3.05,G121&gt;=0.432,G121&gt;=0.107,F121&gt;=2.5,D121&gt;=1.45,F121&gt;=1.5,B121&lt;3.35),4.9,IF(AND(G121&gt;=0.779,B121&lt;3.05,G121&gt;=0.432,G121&gt;=0.107,F121&gt;=2.5,D121&gt;=1.45,F121&gt;=1.5,B121&lt;3.35),5.533,IF(AND(D121&gt;=0.25,H121&lt;14.057,G121&lt;0.385,G121&lt;0.607,D121&lt;0.35,H121&gt;=5.245,F121&lt;2,B121&gt;=3.35),1.4,IF(AND(B121&lt;2.85,D121&gt;=1.7,G121&gt;=0.205,G121&lt;0.432,G121&gt;=0.107,F121&gt;=2.5,D121&gt;=1.45,F121&gt;=1.5,B121&lt;3.35),5.1,IF(AND(B121&gt;=2.85,D121&gt;=1.7,G121&gt;=0.205,G121&lt;0.432,G121&gt;=0.107,F121&gt;=2.5,D121&gt;=1.45,F121&gt;=1.5,B121&lt;3.35),5.15,IF(AND(A121&lt;5.1,D121&lt;0.25,H121&lt;14.057,G121&lt;0.385,G121&lt;0.607,D121&lt;0.35,H121&gt;=5.245,F121&lt;2,B121&gt;=3.35),1.4,IF(AND(A121&gt;=5.1,D121&lt;0.25,H121&lt;14.057,G121&lt;0.385,G121&lt;0.607,D121&lt;0.35,H121&gt;=5.245,F121&lt;2,B121&gt;=3.35),1.5,"shouldnthappen")))))))))))))))))))))))))))))))))))))</f>
        <v>5.7</v>
      </c>
    </row>
    <row r="122" customFormat="false" ht="13.8" hidden="false" customHeight="false" outlineLevel="0" collapsed="false">
      <c r="A122" s="1" t="n">
        <v>6</v>
      </c>
      <c r="B122" s="1" t="n">
        <v>2.2</v>
      </c>
      <c r="C122" s="1" t="n">
        <v>5</v>
      </c>
      <c r="D122" s="1" t="n">
        <v>1.5</v>
      </c>
      <c r="E122" s="1" t="s">
        <v>93</v>
      </c>
      <c r="F122" s="1" t="n">
        <v>3</v>
      </c>
      <c r="G122" s="1" t="n">
        <v>0.411632733186707</v>
      </c>
      <c r="H122" s="16" t="n">
        <v>6.03592454362661</v>
      </c>
      <c r="I122" s="11" t="n">
        <f aca="false">C122</f>
        <v>5</v>
      </c>
      <c r="J122" s="1" t="n">
        <f aca="false">AVERAGE(M122:BJ122)</f>
        <v>4.88172</v>
      </c>
      <c r="K122" s="15" t="n">
        <f aca="false">1-SQRT(VAR(M122:BJ122, I122)) / AVERAGE(M122:BJ122)</f>
        <v>0.918828387067392</v>
      </c>
      <c r="L122" s="1" t="n">
        <f aca="false">(J122-I122)/I122</f>
        <v>-0.0236560000000001</v>
      </c>
      <c r="M122" s="1" t="n">
        <f aca="false">IF(AND(H122&gt;=16.241,B122&gt;=3.35),6.4,IF(AND(D122&gt;=0.75,A122&lt;5.15,B122&lt;3.35),4.1,IF(AND(D122&gt;=1.5,H122&lt;16.241,B122&gt;=3.35),5.767,IF(AND(B122&gt;=3.25,D122&lt;0.75,A122&lt;5.15,B122&lt;3.35),1.58,IF(AND(A122&lt;4.95,D122&lt;1.5,H122&lt;16.241,B122&gt;=3.35),1.4,IF(AND(A122&lt;4.5,B122&lt;3.25,D122&lt;0.75,A122&lt;5.15,B122&lt;3.35),1.26,IF(AND(A122&gt;=4.5,B122&lt;3.25,D122&lt;0.75,A122&lt;5.15,B122&lt;3.35),1.48,IF(AND(G122&lt;0.356,H122&lt;12.557,D122&lt;1.45,A122&gt;=5.15,B122&lt;3.35),4.267,IF(AND(D122&lt;1.25,H122&gt;=12.557,D122&lt;1.45,A122&gt;=5.15,B122&lt;3.35),4.05,IF(AND(D122&gt;=1.35,G122&gt;=0.356,H122&lt;12.557,D122&lt;1.45,A122&gt;=5.15,B122&lt;3.35),4.25,IF(AND(H122&lt;15.086,D122&gt;=1.25,H122&gt;=12.557,D122&lt;1.45,A122&gt;=5.15,B122&lt;3.35),4.4,IF(AND(F122&lt;2.5,G122&gt;=0.44,D122&lt;2.05,D122&gt;=1.45,A122&gt;=5.15,B122&lt;3.35),4.7,IF(AND(H122&lt;10.391,B122&lt;3.15,D122&gt;=2.05,D122&gt;=1.45,A122&gt;=5.15,B122&lt;3.35),5.1,IF(AND(G122&lt;0.505,B122&gt;=3.15,D122&gt;=2.05,D122&gt;=1.45,A122&gt;=5.15,B122&lt;3.35),5.7,IF(AND(G122&gt;=0.505,B122&gt;=3.15,D122&gt;=2.05,D122&gt;=1.45,A122&gt;=5.15,B122&lt;3.35),5.95,IF(AND(D122&gt;=0.5,G122&lt;0.905,A122&gt;=4.95,D122&lt;1.5,H122&lt;16.241,B122&gt;=3.35),1.6,IF(AND(B122&lt;3.6,G122&gt;=0.905,A122&gt;=4.95,D122&lt;1.5,H122&lt;16.241,B122&gt;=3.35),1.7,IF(AND(B122&gt;=3.6,G122&gt;=0.905,A122&gt;=4.95,D122&lt;1.5,H122&lt;16.241,B122&gt;=3.35),1.767,IF(AND(A122&gt;=5.7,D122&lt;1.35,G122&gt;=0.356,H122&lt;12.557,D122&lt;1.45,A122&gt;=5.15,B122&lt;3.35),3.9,IF(AND(A122&lt;6.35,H122&gt;=15.086,D122&gt;=1.25,H122&gt;=12.557,D122&lt;1.45,A122&gt;=5.15,B122&lt;3.35),4.7,IF(AND(A122&gt;=6.35,H122&gt;=15.086,D122&gt;=1.25,H122&gt;=12.557,D122&lt;1.45,A122&gt;=5.15,B122&lt;3.35),4.6,IF(AND(H122&lt;9.252,D122&lt;1.55,G122&lt;0.44,D122&lt;2.05,D122&gt;=1.45,A122&gt;=5.15,B122&lt;3.35),5.08,IF(AND(H122&gt;=9.252,D122&lt;1.55,G122&lt;0.44,D122&lt;2.05,D122&gt;=1.45,A122&gt;=5.15,B122&lt;3.35),4.7,IF(AND(H122&lt;8.477,D122&gt;=1.55,G122&lt;0.44,D122&lt;2.05,D122&gt;=1.45,A122&gt;=5.15,B122&lt;3.35),5.1,IF(AND(H122&gt;=8.477,D122&gt;=1.55,G122&lt;0.44,D122&lt;2.05,D122&gt;=1.45,A122&gt;=5.15,B122&lt;3.35),5.4,IF(AND(H122&lt;8.435,F122&gt;=2.5,G122&gt;=0.44,D122&lt;2.05,D122&gt;=1.45,A122&gt;=5.15,B122&lt;3.35),5.1,IF(AND(H122&gt;=8.435,F122&gt;=2.5,G122&gt;=0.44,D122&lt;2.05,D122&gt;=1.45,A122&gt;=5.15,B122&lt;3.35),4.86,IF(AND(G122&lt;0.543,H122&gt;=10.391,B122&lt;3.15,D122&gt;=2.05,D122&gt;=1.45,A122&gt;=5.15,B122&lt;3.35),5.56,IF(AND(G122&gt;=0.543,H122&gt;=10.391,B122&lt;3.15,D122&gt;=2.05,D122&gt;=1.45,A122&gt;=5.15,B122&lt;3.35),5.8,IF(AND(A122&lt;5.05,D122&lt;0.5,G122&lt;0.905,A122&gt;=4.95,D122&lt;1.5,H122&lt;16.241,B122&gt;=3.35),1.3,IF(AND(H122&lt;6.583,A122&lt;5.7,D122&lt;1.35,G122&gt;=0.356,H122&lt;12.557,D122&lt;1.45,A122&gt;=5.15,B122&lt;3.35),4,IF(AND(G122&lt;0.585,A122&gt;=5.05,D122&lt;0.5,G122&lt;0.905,A122&gt;=4.95,D122&lt;1.5,H122&lt;16.241,B122&gt;=3.35),1.475,IF(AND(G122&lt;0.62,H122&gt;=6.583,A122&lt;5.7,D122&lt;1.35,G122&gt;=0.356,H122&lt;12.557,D122&lt;1.45,A122&gt;=5.15,B122&lt;3.35),3.75,IF(AND(G122&gt;=0.62,H122&gt;=6.583,A122&lt;5.7,D122&lt;1.35,G122&gt;=0.356,H122&lt;12.557,D122&lt;1.45,A122&gt;=5.15,B122&lt;3.35),3.6,IF(AND(B122&lt;3.75,G122&gt;=0.585,A122&gt;=5.05,D122&lt;0.5,G122&lt;0.905,A122&gt;=4.95,D122&lt;1.5,H122&lt;16.241,B122&gt;=3.35),1.5,IF(AND(B122&gt;=3.75,G122&gt;=0.585,A122&gt;=5.05,D122&lt;0.5,G122&lt;0.905,A122&gt;=4.95,D122&lt;1.5,H122&lt;16.241,B122&gt;=3.35),1.6,"shouldnthappen"))))))))))))))))))))))))))))))))))))</f>
        <v>5.08</v>
      </c>
      <c r="N122" s="1" t="n">
        <f aca="false">IF(AND(H122&lt;5.245,B122&lt;3.65,F122&lt;1.5),1,IF(AND(H122&gt;=14.096,B122&gt;=3.65,F122&lt;1.5),1.65,IF(AND(A122&gt;=5.45,H122&gt;=5.245,B122&lt;3.65,F122&lt;1.5),1.3,IF(AND(H122&gt;=13.586,H122&lt;14.096,B122&gt;=3.65,F122&lt;1.5),1.3,IF(AND(H122&lt;10.258,D122&lt;1.25,F122&lt;2.5,F122&gt;=1.5),3.38,IF(AND(H122&lt;6.982,D122&gt;=1.25,F122&lt;2.5,F122&gt;=1.5),3.96,IF(AND(H122&gt;=13.646,D122&lt;2.05,F122&gt;=2.5,F122&gt;=1.5),6.1,IF(AND(B122&lt;3.05,A122&lt;5.45,H122&gt;=5.245,B122&lt;3.65,F122&lt;1.5),1.375,IF(AND(H122&lt;6.543,H122&lt;13.586,H122&lt;14.096,B122&gt;=3.65,F122&lt;1.5),1.4,IF(AND(H122&gt;=6.543,H122&lt;13.586,H122&lt;14.096,B122&gt;=3.65,F122&lt;1.5),1.5,IF(AND(H122&lt;11.522,H122&gt;=10.258,D122&lt;1.25,F122&lt;2.5,F122&gt;=1.5),3.733,IF(AND(H122&gt;=11.522,H122&gt;=10.258,D122&lt;1.25,F122&lt;2.5,F122&gt;=1.5),3.92,IF(AND(H122&lt;5.767,H122&lt;13.646,D122&lt;2.05,F122&gt;=2.5,F122&gt;=1.5),4.5,IF(AND(A122&lt;6.8,B122&lt;3.15,D122&gt;=2.05,F122&gt;=2.5,F122&gt;=1.5),5.6,IF(AND(A122&gt;=6.8,B122&lt;3.15,D122&gt;=2.05,F122&gt;=2.5,F122&gt;=1.5),5.1,IF(AND(B122&lt;3.25,B122&gt;=3.15,D122&gt;=2.05,F122&gt;=2.5,F122&gt;=1.5),5.8,IF(AND(B122&gt;=3.25,B122&gt;=3.15,D122&gt;=2.05,F122&gt;=2.5,F122&gt;=1.5),5.65,IF(AND(B122&lt;3.15,B122&gt;=3.05,A122&lt;5.45,H122&gt;=5.245,B122&lt;3.65,F122&lt;1.5),1.5,IF(AND(G122&gt;=0.735,H122&lt;13.665,H122&gt;=6.982,D122&gt;=1.25,F122&lt;2.5,F122&gt;=1.5),4.2,IF(AND(H122&lt;14.03,H122&gt;=13.665,H122&gt;=6.982,D122&gt;=1.25,F122&lt;2.5,F122&gt;=1.5),4.8,IF(AND(A122&gt;=6.6,H122&gt;=5.767,H122&lt;13.646,D122&lt;2.05,F122&gt;=2.5,F122&gt;=1.5),6.05,IF(AND(G122&gt;=0.934,B122&gt;=3.15,B122&gt;=3.05,A122&lt;5.45,H122&gt;=5.245,B122&lt;3.65,F122&lt;1.5),1.7,IF(AND(D122&gt;=1.55,G122&lt;0.735,H122&lt;13.665,H122&gt;=6.982,D122&gt;=1.25,F122&lt;2.5,F122&gt;=1.5),5.1,IF(AND(D122&lt;1.45,H122&gt;=14.03,H122&gt;=13.665,H122&gt;=6.982,D122&gt;=1.25,F122&lt;2.5,F122&gt;=1.5),4.7,IF(AND(D122&gt;=1.45,H122&gt;=14.03,H122&gt;=13.665,H122&gt;=6.982,D122&gt;=1.25,F122&lt;2.5,F122&gt;=1.5),4.5,IF(AND(A122&gt;=6.2,A122&lt;6.6,H122&gt;=5.767,H122&lt;13.646,D122&lt;2.05,F122&gt;=2.5,F122&gt;=1.5),5.325,IF(AND(B122&lt;3.25,G122&lt;0.934,B122&gt;=3.15,B122&gt;=3.05,A122&lt;5.45,H122&gt;=5.245,B122&lt;3.65,F122&lt;1.5),1.3,IF(AND(D122&lt;1.35,D122&lt;1.55,G122&lt;0.735,H122&lt;13.665,H122&gt;=6.982,D122&gt;=1.25,F122&lt;2.5,F122&gt;=1.5),4.25,IF(AND(H122&lt;8.435,A122&lt;6.2,A122&lt;6.6,H122&gt;=5.767,H122&lt;13.646,D122&lt;2.05,F122&gt;=2.5,F122&gt;=1.5),5.1,IF(AND(H122&gt;=8.435,A122&lt;6.2,A122&lt;6.6,H122&gt;=5.767,H122&lt;13.646,D122&lt;2.05,F122&gt;=2.5,F122&gt;=1.5),4.9,IF(AND(A122&gt;=5.15,B122&gt;=3.25,G122&lt;0.934,B122&gt;=3.15,B122&gt;=3.05,A122&lt;5.45,H122&gt;=5.245,B122&lt;3.65,F122&lt;1.5),1.5,IF(AND(B122&lt;2.9,D122&gt;=1.35,D122&lt;1.55,G122&lt;0.735,H122&lt;13.665,H122&gt;=6.982,D122&gt;=1.25,F122&lt;2.5,F122&gt;=1.5),4.6,IF(AND(B122&gt;=2.9,D122&gt;=1.35,D122&lt;1.55,G122&lt;0.735,H122&lt;13.665,H122&gt;=6.982,D122&gt;=1.25,F122&lt;2.5,F122&gt;=1.5),4.52,IF(AND(G122&gt;=0.862,A122&lt;5.15,B122&gt;=3.25,G122&lt;0.934,B122&gt;=3.15,B122&gt;=3.05,A122&lt;5.45,H122&gt;=5.245,B122&lt;3.65,F122&lt;1.5),1.5,IF(AND(H122&lt;9.35,G122&lt;0.862,A122&lt;5.15,B122&gt;=3.25,G122&lt;0.934,B122&gt;=3.15,B122&gt;=3.05,A122&lt;5.45,H122&gt;=5.245,B122&lt;3.65,F122&lt;1.5),1.38,IF(AND(H122&gt;=9.35,G122&lt;0.862,A122&lt;5.15,B122&gt;=3.25,G122&lt;0.934,B122&gt;=3.15,B122&gt;=3.05,A122&lt;5.45,H122&gt;=5.245,B122&lt;3.65,F122&lt;1.5),1.4,"shouldnthappen"))))))))))))))))))))))))))))))))))))</f>
        <v>5.1</v>
      </c>
      <c r="O122" s="1" t="n">
        <f aca="false">IF(AND(B122&lt;2.75,A122&lt;5.55),3.96,IF(AND(H122&lt;9.205,A122&lt;5.9,A122&gt;=5.55),3.85,IF(AND(A122&lt;4.35,D122&lt;0.35,B122&gt;=2.75,A122&lt;5.55),1.1,IF(AND(B122&lt;3.65,D122&gt;=0.35,B122&gt;=2.75,A122&lt;5.55),1.65,IF(AND(B122&gt;=3.65,D122&gt;=0.35,B122&gt;=2.75,A122&lt;5.55),1.9,IF(AND(G122&gt;=0.732,H122&gt;=9.205,A122&lt;5.9,A122&gt;=5.55),4.9,IF(AND(G122&lt;0.273,G122&lt;0.732,H122&gt;=9.205,A122&lt;5.9,A122&gt;=5.55),4.5,IF(AND(A122&lt;6.3,G122&lt;0.422,F122&lt;2.5,A122&gt;=5.9,A122&gt;=5.55),5.1,IF(AND(A122&gt;=6.3,G122&lt;0.422,F122&lt;2.5,A122&gt;=5.9,A122&gt;=5.55),4.76,IF(AND(B122&lt;2.4,G122&gt;=0.422,F122&lt;2.5,A122&gt;=5.9,A122&gt;=5.55),4.45,IF(AND(A122&gt;=7,G122&gt;=0.628,F122&gt;=2.5,A122&gt;=5.9,A122&gt;=5.55),6.45,IF(AND(D122&lt;0.15,H122&lt;13.924,A122&gt;=4.35,D122&lt;0.35,B122&gt;=2.75,A122&lt;5.55),1.5,IF(AND(B122&lt;3.15,H122&gt;=13.924,A122&gt;=4.35,D122&lt;0.35,B122&gt;=2.75,A122&lt;5.55),1.56,IF(AND(B122&gt;=3.15,H122&gt;=13.924,A122&gt;=4.35,D122&lt;0.35,B122&gt;=2.75,A122&lt;5.55),1.3,IF(AND(H122&lt;14.316,G122&gt;=0.273,G122&lt;0.732,H122&gt;=9.205,A122&lt;5.9,A122&gt;=5.55),3.95,IF(AND(H122&gt;=14.316,G122&gt;=0.273,G122&lt;0.732,H122&gt;=9.205,A122&lt;5.9,A122&gt;=5.55),4.1,IF(AND(A122&lt;6.2,B122&gt;=2.4,G122&gt;=0.422,F122&lt;2.5,A122&gt;=5.9,A122&gt;=5.55),4.3,IF(AND(A122&gt;=7.05,G122&lt;0.364,G122&lt;0.628,F122&gt;=2.5,A122&gt;=5.9,A122&gt;=5.55),6.1,IF(AND(A122&gt;=7.55,G122&gt;=0.364,G122&lt;0.628,F122&gt;=2.5,A122&gt;=5.9,A122&gt;=5.55),6.4,IF(AND(A122&lt;6.15,A122&lt;7,G122&gt;=0.628,F122&gt;=2.5,A122&gt;=5.9,A122&gt;=5.55),4.9,IF(AND(D122&lt;1.45,A122&gt;=6.2,B122&gt;=2.4,G122&gt;=0.422,F122&lt;2.5,A122&gt;=5.9,A122&gt;=5.55),4.64,IF(AND(D122&gt;=1.45,A122&gt;=6.2,B122&gt;=2.4,G122&gt;=0.422,F122&lt;2.5,A122&gt;=5.9,A122&gt;=5.55),4.9,IF(AND(D122&lt;1.65,A122&lt;7.05,G122&lt;0.364,G122&lt;0.628,F122&gt;=2.5,A122&gt;=5.9,A122&gt;=5.55),5.1,IF(AND(D122&gt;=2.35,A122&lt;7.55,G122&gt;=0.364,G122&lt;0.628,F122&gt;=2.5,A122&gt;=5.9,A122&gt;=5.55),5.633,IF(AND(D122&lt;2.15,A122&gt;=6.15,A122&lt;7,G122&gt;=0.628,F122&gt;=2.5,A122&gt;=5.9,A122&gt;=5.55),5.1,IF(AND(D122&gt;=2.15,A122&gt;=6.15,A122&lt;7,G122&gt;=0.628,F122&gt;=2.5,A122&gt;=5.9,A122&gt;=5.55),5.267,IF(AND(A122&lt;4.9,A122&lt;5.05,D122&gt;=0.15,H122&lt;13.924,A122&gt;=4.35,D122&lt;0.35,B122&gt;=2.75,A122&lt;5.55),1.375,IF(AND(A122&gt;=4.9,A122&lt;5.05,D122&gt;=0.15,H122&lt;13.924,A122&gt;=4.35,D122&lt;0.35,B122&gt;=2.75,A122&lt;5.55),1.3,IF(AND(A122&lt;5.45,A122&gt;=5.05,D122&gt;=0.15,H122&lt;13.924,A122&gt;=4.35,D122&lt;0.35,B122&gt;=2.75,A122&lt;5.55),1.475,IF(AND(A122&gt;=5.45,A122&gt;=5.05,D122&gt;=0.15,H122&lt;13.924,A122&gt;=4.35,D122&lt;0.35,B122&gt;=2.75,A122&lt;5.55),1.4,IF(AND(B122&gt;=3.25,D122&lt;2.35,A122&lt;7.55,G122&gt;=0.364,G122&lt;0.628,F122&gt;=2.5,A122&gt;=5.9,A122&gt;=5.55),5.7,IF(AND(G122&lt;0.006,G122&lt;0.107,D122&gt;=1.65,A122&lt;7.05,G122&lt;0.364,G122&lt;0.628,F122&gt;=2.5,A122&gt;=5.9,A122&gt;=5.55),5.5,IF(AND(G122&gt;=0.006,G122&lt;0.107,D122&gt;=1.65,A122&lt;7.05,G122&lt;0.364,G122&lt;0.628,F122&gt;=2.5,A122&gt;=5.9,A122&gt;=5.55),5.667,IF(AND(D122&lt;2.2,G122&gt;=0.107,D122&gt;=1.65,A122&lt;7.05,G122&lt;0.364,G122&lt;0.628,F122&gt;=2.5,A122&gt;=5.9,A122&gt;=5.55),5.35,IF(AND(D122&gt;=2.2,G122&gt;=0.107,D122&gt;=1.65,A122&lt;7.05,G122&lt;0.364,G122&lt;0.628,F122&gt;=2.5,A122&gt;=5.9,A122&gt;=5.55),5.2,IF(AND(D122&lt;2.25,B122&lt;3.25,D122&lt;2.35,A122&lt;7.55,G122&gt;=0.364,G122&lt;0.628,F122&gt;=2.5,A122&gt;=5.9,A122&gt;=5.55),5.8,IF(AND(D122&gt;=2.25,B122&lt;3.25,D122&lt;2.35,A122&lt;7.55,G122&gt;=0.364,G122&lt;0.628,F122&gt;=2.5,A122&gt;=5.9,A122&gt;=5.55),5.9,"shouldnthappen")))))))))))))))))))))))))))))))))))))</f>
        <v>5.8</v>
      </c>
      <c r="P122" s="1" t="n">
        <f aca="false">IF(AND(D122&gt;=0.75,A122&lt;5.55),3.9,IF(AND(H122&lt;7.482,A122&gt;=5.55),3.45,IF(AND(B122&gt;=3.15,B122&lt;3.25,D122&lt;0.75,A122&lt;5.55),1.262,IF(AND(G122&gt;=0.446,B122&lt;3.15,B122&lt;3.25,D122&lt;0.75,A122&lt;5.55),1.1,IF(AND(G122&lt;0.408,A122&lt;5.05,B122&gt;=3.25,D122&lt;0.75,A122&lt;5.55),1.4,IF(AND(G122&gt;=0.408,A122&lt;5.05,B122&gt;=3.25,D122&lt;0.75,A122&lt;5.55),1.233,IF(AND(G122&gt;=0.676,A122&gt;=5.05,B122&gt;=3.25,D122&lt;0.75,A122&lt;5.55),1.72,IF(AND(H122&lt;9.386,A122&lt;5.85,F122&lt;2.5,H122&gt;=7.482,A122&gt;=5.55),3.5,IF(AND(H122&gt;=9.386,A122&lt;5.85,F122&lt;2.5,H122&gt;=7.482,A122&gt;=5.55),4.275,IF(AND(H122&gt;=16.284,G122&lt;0.865,F122&gt;=2.5,H122&gt;=7.482,A122&gt;=5.55),6.6,IF(AND(G122&lt;0.912,G122&gt;=0.865,F122&gt;=2.5,H122&gt;=7.482,A122&gt;=5.55),4.8,IF(AND(G122&gt;=0.912,G122&gt;=0.865,F122&gt;=2.5,H122&gt;=7.482,A122&gt;=5.55),5.175,IF(AND(A122&gt;=4.95,G122&lt;0.446,B122&lt;3.15,B122&lt;3.25,D122&lt;0.75,A122&lt;5.55),1.6,IF(AND(H122&gt;=12.974,G122&lt;0.676,A122&gt;=5.05,B122&gt;=3.25,D122&lt;0.75,A122&lt;5.55),1.3,IF(AND(D122&lt;1.45,H122&lt;13.531,A122&gt;=5.85,F122&lt;2.5,H122&gt;=7.482,A122&gt;=5.55),4.2,IF(AND(D122&gt;=1.45,H122&lt;13.531,A122&gt;=5.85,F122&lt;2.5,H122&gt;=7.482,A122&gt;=5.55),4.967,IF(AND(G122&lt;0.187,H122&gt;=13.531,A122&gt;=5.85,F122&lt;2.5,H122&gt;=7.482,A122&gt;=5.55),5,IF(AND(H122&gt;=12.675,A122&lt;4.95,G122&lt;0.446,B122&lt;3.15,B122&lt;3.25,D122&lt;0.75,A122&lt;5.55),1.5,IF(AND(H122&lt;10.826,H122&lt;12.974,G122&lt;0.676,A122&gt;=5.05,B122&gt;=3.25,D122&lt;0.75,A122&lt;5.55),1.46,IF(AND(H122&gt;=10.826,H122&lt;12.974,G122&lt;0.676,A122&gt;=5.05,B122&gt;=3.25,D122&lt;0.75,A122&lt;5.55),1.4,IF(AND(A122&lt;6.15,G122&gt;=0.187,H122&gt;=13.531,A122&gt;=5.85,F122&lt;2.5,H122&gt;=7.482,A122&gt;=5.55),4.7,IF(AND(A122&lt;6.85,B122&lt;2.95,H122&lt;16.284,G122&lt;0.865,F122&gt;=2.5,H122&gt;=7.482,A122&gt;=5.55),5.32,IF(AND(A122&gt;=6.85,B122&lt;2.95,H122&lt;16.284,G122&lt;0.865,F122&gt;=2.5,H122&gt;=7.482,A122&gt;=5.55),6.567,IF(AND(A122&lt;4.85,H122&lt;12.675,A122&lt;4.95,G122&lt;0.446,B122&lt;3.15,B122&lt;3.25,D122&lt;0.75,A122&lt;5.55),1.4,IF(AND(A122&gt;=4.85,H122&lt;12.675,A122&lt;4.95,G122&lt;0.446,B122&lt;3.15,B122&lt;3.25,D122&lt;0.75,A122&lt;5.55),1.5,IF(AND(B122&lt;3.1,A122&gt;=6.15,G122&gt;=0.187,H122&gt;=13.531,A122&gt;=5.85,F122&lt;2.5,H122&gt;=7.482,A122&gt;=5.55),4.467,IF(AND(B122&gt;=3.1,A122&gt;=6.15,G122&gt;=0.187,H122&gt;=13.531,A122&gt;=5.85,F122&lt;2.5,H122&gt;=7.482,A122&gt;=5.55),4.7,IF(AND(G122&gt;=0.379,B122&lt;3.15,B122&gt;=2.95,H122&lt;16.284,G122&lt;0.865,F122&gt;=2.5,H122&gt;=7.482,A122&gt;=5.55),5.733,IF(AND(A122&lt;6.6,B122&gt;=3.15,B122&gt;=2.95,H122&lt;16.284,G122&lt;0.865,F122&gt;=2.5,H122&gt;=7.482,A122&gt;=5.55),5.38,IF(AND(A122&lt;6.7,G122&lt;0.379,B122&lt;3.15,B122&gt;=2.95,H122&lt;16.284,G122&lt;0.865,F122&gt;=2.5,H122&gt;=7.482,A122&gt;=5.55),5.3,IF(AND(A122&gt;=6.7,G122&lt;0.379,B122&lt;3.15,B122&gt;=2.95,H122&lt;16.284,G122&lt;0.865,F122&gt;=2.5,H122&gt;=7.482,A122&gt;=5.55),5.16,IF(AND(A122&lt;7.05,A122&gt;=6.6,B122&gt;=3.15,B122&gt;=2.95,H122&lt;16.284,G122&lt;0.865,F122&gt;=2.5,H122&gt;=7.482,A122&gt;=5.55),5.78,IF(AND(A122&gt;=7.05,A122&gt;=6.6,B122&gt;=3.15,B122&gt;=2.95,H122&lt;16.284,G122&lt;0.865,F122&gt;=2.5,H122&gt;=7.482,A122&gt;=5.55),6.1,"shouldnthappen")))))))))))))))))))))))))))))))))</f>
        <v>3.45</v>
      </c>
      <c r="Q122" s="1" t="n">
        <f aca="false">IF(AND(G122&gt;=0.422,B122&lt;3.25,F122&lt;1.5),1.25,IF(AND(G122&gt;=0.082,G122&lt;0.125,F122&gt;=1.5),6.7,IF(AND(G122&lt;0.251,G122&lt;0.422,B122&lt;3.25,F122&lt;1.5),1.38,IF(AND(G122&gt;=0.251,G122&lt;0.422,B122&lt;3.25,F122&lt;1.5),1.55,IF(AND(G122&gt;=0.385,G122&lt;0.633,B122&gt;=3.25,F122&lt;1.5),1.367,IF(AND(B122&lt;3.35,G122&gt;=0.633,B122&gt;=3.25,F122&lt;1.5),1.7,IF(AND(A122&lt;5.85,G122&lt;0.082,G122&lt;0.125,F122&gt;=1.5),4.5,IF(AND(F122&gt;=2.5,D122&lt;1.6,G122&gt;=0.125,F122&gt;=1.5),5.05,IF(AND(H122&gt;=16.774,D122&gt;=1.6,G122&gt;=0.125,F122&gt;=1.5),6.4,IF(AND(D122&gt;=0.5,G122&lt;0.385,G122&lt;0.633,B122&gt;=3.25,F122&lt;1.5),1.6,IF(AND(B122&lt;3.6,B122&gt;=3.35,G122&gt;=0.633,B122&gt;=3.25,F122&lt;1.5),1.55,IF(AND(B122&gt;=3.6,B122&gt;=3.35,G122&gt;=0.633,B122&gt;=3.25,F122&lt;1.5),1.6,IF(AND(D122&lt;1.65,A122&gt;=5.85,G122&lt;0.082,G122&lt;0.125,F122&gt;=1.5),4.7,IF(AND(A122&lt;5.3,F122&lt;2.5,D122&lt;1.6,G122&gt;=0.125,F122&gt;=1.5),3.15,IF(AND(B122&gt;=3.2,H122&lt;16.774,D122&gt;=1.6,G122&gt;=0.125,F122&gt;=1.5),5.675,IF(AND(H122&lt;11.767,D122&lt;0.5,G122&lt;0.385,G122&lt;0.633,B122&gt;=3.25,F122&lt;1.5),1.5,IF(AND(H122&gt;=11.767,D122&lt;0.5,G122&lt;0.385,G122&lt;0.633,B122&gt;=3.25,F122&lt;1.5),1.367,IF(AND(H122&lt;8.367,D122&gt;=1.65,A122&gt;=5.85,G122&lt;0.082,G122&lt;0.125,F122&gt;=1.5),5.7,IF(AND(H122&gt;=8.367,D122&gt;=1.65,A122&gt;=5.85,G122&lt;0.082,G122&lt;0.125,F122&gt;=1.5),5.575,IF(AND(A122&gt;=7.1,B122&lt;3.2,H122&lt;16.774,D122&gt;=1.6,G122&gt;=0.125,F122&gt;=1.5),6.3,IF(AND(H122&gt;=15.395,B122&lt;2.85,A122&gt;=5.3,F122&lt;2.5,D122&lt;1.6,G122&gt;=0.125,F122&gt;=1.5),4.8,IF(AND(H122&lt;8.486,B122&gt;=2.85,A122&gt;=5.3,F122&lt;2.5,D122&lt;1.6,G122&gt;=0.125,F122&gt;=1.5),3.85,IF(AND(D122&gt;=2.1,A122&lt;7.1,B122&lt;3.2,H122&lt;16.774,D122&gt;=1.6,G122&gt;=0.125,F122&gt;=1.5),5.5,IF(AND(B122&gt;=2.75,H122&lt;15.395,B122&lt;2.85,A122&gt;=5.3,F122&lt;2.5,D122&lt;1.6,G122&gt;=0.125,F122&gt;=1.5),4.489,IF(AND(H122&gt;=15.168,H122&gt;=8.486,B122&gt;=2.85,A122&gt;=5.3,F122&lt;2.5,D122&lt;1.6,G122&gt;=0.125,F122&gt;=1.5),4.7,IF(AND(G122&gt;=0.519,D122&lt;2.1,A122&lt;7.1,B122&lt;3.2,H122&lt;16.774,D122&gt;=1.6,G122&gt;=0.125,F122&gt;=1.5),4.925,IF(AND(G122&gt;=0.897,B122&lt;2.75,H122&lt;15.395,B122&lt;2.85,A122&gt;=5.3,F122&lt;2.5,D122&lt;1.6,G122&gt;=0.125,F122&gt;=1.5),4.567,IF(AND(A122&lt;5.65,H122&lt;15.168,H122&gt;=8.486,B122&gt;=2.85,A122&gt;=5.3,F122&lt;2.5,D122&lt;1.6,G122&gt;=0.125,F122&gt;=1.5),4.5,IF(AND(G122&lt;0.23,G122&lt;0.519,D122&lt;2.1,A122&lt;7.1,B122&lt;3.2,H122&lt;16.774,D122&gt;=1.6,G122&gt;=0.125,F122&gt;=1.5),5,IF(AND(A122&lt;5.9,G122&lt;0.897,B122&lt;2.75,H122&lt;15.395,B122&lt;2.85,A122&gt;=5.3,F122&lt;2.5,D122&lt;1.6,G122&gt;=0.125,F122&gt;=1.5),4.1,IF(AND(A122&gt;=5.9,G122&lt;0.897,B122&lt;2.75,H122&lt;15.395,B122&lt;2.85,A122&gt;=5.3,F122&lt;2.5,D122&lt;1.6,G122&gt;=0.125,F122&gt;=1.5),4.5,IF(AND(A122&lt;6.05,A122&gt;=5.65,H122&lt;15.168,H122&gt;=8.486,B122&gt;=2.85,A122&gt;=5.3,F122&lt;2.5,D122&lt;1.6,G122&gt;=0.125,F122&gt;=1.5),4.2,IF(AND(A122&gt;=6.05,A122&gt;=5.65,H122&lt;15.168,H122&gt;=8.486,B122&gt;=2.85,A122&gt;=5.3,F122&lt;2.5,D122&lt;1.6,G122&gt;=0.125,F122&gt;=1.5),4.35,IF(AND(D122&lt;1.95,G122&gt;=0.23,G122&lt;0.519,D122&lt;2.1,A122&lt;7.1,B122&lt;3.2,H122&lt;16.774,D122&gt;=1.6,G122&gt;=0.125,F122&gt;=1.5),5.3,IF(AND(D122&gt;=1.95,G122&gt;=0.23,G122&lt;0.519,D122&lt;2.1,A122&lt;7.1,B122&lt;3.2,H122&lt;16.774,D122&gt;=1.6,G122&gt;=0.125,F122&gt;=1.5),5.2,"shouldnthappen")))))))))))))))))))))))))))))))))))</f>
        <v>5.05</v>
      </c>
      <c r="R122" s="1" t="n">
        <f aca="false">IF(AND(G122&gt;=0.901,F122&lt;1.5),1.9,IF(AND(H122&lt;5.523,D122&lt;0.35,G122&lt;0.901,F122&lt;1.5),1,IF(AND(B122&lt;3.6,D122&gt;=0.35,G122&lt;0.901,F122&lt;1.5),1.575,IF(AND(B122&gt;=3.6,D122&gt;=0.35,G122&lt;0.901,F122&lt;1.5),1.5,IF(AND(G122&gt;=0.837,D122&lt;1.15,D122&lt;1.45,F122&gt;=1.5),3,IF(AND(G122&gt;=0.66,D122&gt;=1.15,D122&lt;1.45,F122&gt;=1.5),4,IF(AND(F122&gt;=2.5,D122&lt;1.55,D122&gt;=1.45,F122&gt;=1.5),5.025,IF(AND(F122&lt;2.5,D122&gt;=1.55,D122&gt;=1.45,F122&gt;=1.5),4.933,IF(AND(B122&lt;2.45,G122&lt;0.837,D122&lt;1.15,D122&lt;1.45,F122&gt;=1.5),3.3,IF(AND(B122&gt;=2.45,G122&lt;0.837,D122&lt;1.15,D122&lt;1.45,F122&gt;=1.5),3.86,IF(AND(B122&gt;=3.05,F122&lt;2.5,D122&lt;1.55,D122&gt;=1.45,F122&gt;=1.5),4.8,IF(AND(D122&gt;=2.45,F122&gt;=2.5,D122&gt;=1.55,D122&gt;=1.45,F122&gt;=1.5),5.875,IF(AND(H122&lt;13.187,G122&lt;0.217,H122&gt;=5.523,D122&lt;0.35,G122&lt;0.901,F122&lt;1.5),1.4,IF(AND(H122&gt;=13.187,G122&lt;0.217,H122&gt;=5.523,D122&lt;0.35,G122&lt;0.901,F122&lt;1.5),1.5,IF(AND(G122&lt;0.33,G122&gt;=0.217,H122&gt;=5.523,D122&lt;0.35,G122&lt;0.901,F122&lt;1.5),1.28,IF(AND(A122&lt;6.05,D122&lt;1.35,G122&lt;0.66,D122&gt;=1.15,D122&lt;1.45,F122&gt;=1.5),4.175,IF(AND(A122&gt;=6.05,D122&lt;1.35,G122&lt;0.66,D122&gt;=1.15,D122&lt;1.45,F122&gt;=1.5),4.3,IF(AND(A122&lt;5.65,D122&gt;=1.35,G122&lt;0.66,D122&gt;=1.15,D122&lt;1.45,F122&gt;=1.5),3.9,IF(AND(A122&gt;=5.65,D122&gt;=1.35,G122&lt;0.66,D122&gt;=1.15,D122&lt;1.45,F122&gt;=1.5),4.52,IF(AND(A122&lt;6.25,B122&lt;3.05,F122&lt;2.5,D122&lt;1.55,D122&gt;=1.45,F122&gt;=1.5),4.5,IF(AND(A122&gt;=6.25,B122&lt;3.05,F122&lt;2.5,D122&lt;1.55,D122&gt;=1.45,F122&gt;=1.5),4.675,IF(AND(A122&gt;=7.25,D122&lt;2.45,F122&gt;=2.5,D122&gt;=1.55,D122&gt;=1.45,F122&gt;=1.5),6.433,IF(AND(D122&gt;=0.25,G122&gt;=0.33,G122&gt;=0.217,H122&gt;=5.523,D122&lt;0.35,G122&lt;0.901,F122&lt;1.5),1.4,IF(AND(A122&lt;6.15,A122&lt;7.25,D122&lt;2.45,F122&gt;=2.5,D122&gt;=1.55,D122&gt;=1.45,F122&gt;=1.5),5.025,IF(AND(H122&lt;6.439,D122&lt;0.25,G122&gt;=0.33,G122&gt;=0.217,H122&gt;=5.523,D122&lt;0.35,G122&lt;0.901,F122&lt;1.5),1.5,IF(AND(H122&gt;=6.439,D122&lt;0.25,G122&gt;=0.33,G122&gt;=0.217,H122&gt;=5.523,D122&lt;0.35,G122&lt;0.901,F122&lt;1.5),1.38,IF(AND(H122&gt;=13.711,A122&gt;=6.15,A122&lt;7.25,D122&lt;2.45,F122&gt;=2.5,D122&gt;=1.55,D122&gt;=1.45,F122&gt;=1.5),5.68,IF(AND(B122&gt;=3.3,H122&lt;13.711,A122&gt;=6.15,A122&lt;7.25,D122&lt;2.45,F122&gt;=2.5,D122&gt;=1.55,D122&gt;=1.45,F122&gt;=1.5),5.6,IF(AND(G122&lt;0.093,B122&lt;3.3,H122&lt;13.711,A122&gt;=6.15,A122&lt;7.25,D122&lt;2.45,F122&gt;=2.5,D122&gt;=1.55,D122&gt;=1.45,F122&gt;=1.5),5.56,IF(AND(D122&lt;1.95,G122&gt;=0.093,B122&lt;3.3,H122&lt;13.711,A122&gt;=6.15,A122&lt;7.25,D122&lt;2.45,F122&gt;=2.5,D122&gt;=1.55,D122&gt;=1.45,F122&gt;=1.5),5.3,IF(AND(B122&lt;3.15,D122&gt;=1.95,G122&gt;=0.093,B122&lt;3.3,H122&lt;13.711,A122&gt;=6.15,A122&lt;7.25,D122&lt;2.45,F122&gt;=2.5,D122&gt;=1.55,D122&gt;=1.45,F122&gt;=1.5),5.1,IF(AND(B122&gt;=3.15,D122&gt;=1.95,G122&gt;=0.093,B122&lt;3.3,H122&lt;13.711,A122&gt;=6.15,A122&lt;7.25,D122&lt;2.45,F122&gt;=2.5,D122&gt;=1.55,D122&gt;=1.45,F122&gt;=1.5),5.15,"shouldnthappen"))))))))))))))))))))))))))))))))</f>
        <v>5.025</v>
      </c>
      <c r="S122" s="1" t="n">
        <f aca="false">IF(AND(G122&gt;=0.859,D122&gt;=0.35,F122&lt;1.5),1.9,IF(AND(D122&lt;1.75,F122&gt;=2.5,F122&gt;=1.5),4.867,IF(AND(H122&lt;8.42,A122&lt;5.05,D122&lt;0.35,F122&lt;1.5),1.42,IF(AND(H122&gt;=14.877,A122&gt;=5.05,D122&lt;0.35,F122&lt;1.5),1.3,IF(AND(B122&lt;3.35,G122&lt;0.859,D122&gt;=0.35,F122&lt;1.5),1.7,IF(AND(B122&gt;=3.35,G122&lt;0.859,D122&gt;=0.35,F122&lt;1.5),1.5,IF(AND(A122&gt;=6.05,B122&lt;2.75,F122&lt;2.5,F122&gt;=1.5),4.733,IF(AND(G122&gt;=0.68,B122&gt;=2.75,F122&lt;2.5,F122&gt;=1.5),4.025,IF(AND(H122&gt;=16.284,D122&gt;=1.75,F122&gt;=2.5,F122&gt;=1.5),6.6,IF(AND(A122&lt;4.35,H122&gt;=8.42,A122&lt;5.05,D122&lt;0.35,F122&lt;1.5),1.1,IF(AND(G122&gt;=0.948,H122&lt;14.877,A122&gt;=5.05,D122&lt;0.35,F122&lt;1.5),1.7,IF(AND(A122&lt;5.3,A122&lt;6.05,B122&lt;2.75,F122&lt;2.5,F122&gt;=1.5),3,IF(AND(H122&gt;=15.168,G122&lt;0.68,B122&gt;=2.75,F122&lt;2.5,F122&gt;=1.5),4.75,IF(AND(H122&gt;=14.005,A122&gt;=4.35,H122&gt;=8.42,A122&lt;5.05,D122&lt;0.35,F122&lt;1.5),1.375,IF(AND(A122&gt;=5.55,G122&lt;0.948,H122&lt;14.877,A122&gt;=5.05,D122&lt;0.35,F122&lt;1.5),1.7,IF(AND(H122&lt;12.363,A122&gt;=5.3,A122&lt;6.05,B122&lt;2.75,F122&lt;2.5,F122&gt;=1.5),3.825,IF(AND(H122&gt;=12.363,A122&gt;=5.3,A122&lt;6.05,B122&lt;2.75,F122&lt;2.5,F122&gt;=1.5),4.033,IF(AND(H122&gt;=14.508,H122&lt;15.168,G122&lt;0.68,B122&gt;=2.75,F122&lt;2.5,F122&gt;=1.5),4.2,IF(AND(D122&gt;=2.35,D122&gt;=2.2,H122&lt;16.284,D122&gt;=1.75,F122&gt;=2.5,F122&gt;=1.5),5.267,IF(AND(G122&lt;0.231,H122&lt;14.005,A122&gt;=4.35,H122&gt;=8.42,A122&lt;5.05,D122&lt;0.35,F122&lt;1.5),1.4,IF(AND(H122&gt;=14.494,A122&lt;5.55,G122&lt;0.948,H122&lt;14.877,A122&gt;=5.05,D122&lt;0.35,F122&lt;1.5),1.6,IF(AND(A122&lt;6.1,H122&lt;14.508,H122&lt;15.168,G122&lt;0.68,B122&gt;=2.75,F122&lt;2.5,F122&gt;=1.5),4.5,IF(AND(A122&lt;6.1,H122&lt;11.8,D122&lt;2.2,H122&lt;16.284,D122&gt;=1.75,F122&gt;=2.5,F122&gt;=1.5),4.95,IF(AND(A122&gt;=6.1,H122&lt;11.8,D122&lt;2.2,H122&lt;16.284,D122&gt;=1.75,F122&gt;=2.5,F122&gt;=1.5),5.333,IF(AND(B122&lt;2.75,H122&gt;=11.8,D122&lt;2.2,H122&lt;16.284,D122&gt;=1.75,F122&gt;=2.5,F122&gt;=1.5),5.1,IF(AND(B122&gt;=3.15,D122&lt;2.35,D122&gt;=2.2,H122&lt;16.284,D122&gt;=1.75,F122&gt;=2.5,F122&gt;=1.5),5.5,IF(AND(B122&gt;=3.35,G122&gt;=0.231,H122&lt;14.005,A122&gt;=4.35,H122&gt;=8.42,A122&lt;5.05,D122&lt;0.35,F122&lt;1.5),1.3,IF(AND(H122&lt;13.869,H122&lt;14.494,A122&lt;5.55,G122&lt;0.948,H122&lt;14.877,A122&gt;=5.05,D122&lt;0.35,F122&lt;1.5),1.5,IF(AND(H122&gt;=13.869,H122&lt;14.494,A122&lt;5.55,G122&lt;0.948,H122&lt;14.877,A122&gt;=5.05,D122&lt;0.35,F122&lt;1.5),1.4,IF(AND(G122&lt;0.636,A122&gt;=6.1,H122&lt;14.508,H122&lt;15.168,G122&lt;0.68,B122&gt;=2.75,F122&lt;2.5,F122&gt;=1.5),4.68,IF(AND(G122&gt;=0.636,A122&gt;=6.1,H122&lt;14.508,H122&lt;15.168,G122&lt;0.68,B122&gt;=2.75,F122&lt;2.5,F122&gt;=1.5),4.4,IF(AND(B122&lt;2.85,B122&gt;=2.75,H122&gt;=11.8,D122&lt;2.2,H122&lt;16.284,D122&gt;=1.75,F122&gt;=2.5,F122&gt;=1.5),6.7,IF(AND(H122&lt;10.626,B122&lt;3.15,D122&lt;2.35,D122&gt;=2.2,H122&lt;16.284,D122&gt;=1.75,F122&gt;=2.5,F122&gt;=1.5),5.1,IF(AND(H122&gt;=10.626,B122&lt;3.15,D122&lt;2.35,D122&gt;=2.2,H122&lt;16.284,D122&gt;=1.75,F122&gt;=2.5,F122&gt;=1.5),5.2,IF(AND(G122&lt;0.378,B122&lt;3.35,G122&gt;=0.231,H122&lt;14.005,A122&gt;=4.35,H122&gt;=8.42,A122&lt;5.05,D122&lt;0.35,F122&lt;1.5),1.2,IF(AND(G122&gt;=0.378,B122&lt;3.35,G122&gt;=0.231,H122&lt;14.005,A122&gt;=4.35,H122&gt;=8.42,A122&lt;5.05,D122&lt;0.35,F122&lt;1.5),1.3,IF(AND(A122&lt;6.2,B122&gt;=2.85,B122&gt;=2.75,H122&gt;=11.8,D122&lt;2.2,H122&lt;16.284,D122&gt;=1.75,F122&gt;=2.5,F122&gt;=1.5),4.9,IF(AND(G122&lt;0.388,A122&gt;=6.2,B122&gt;=2.85,B122&gt;=2.75,H122&gt;=11.8,D122&lt;2.2,H122&lt;16.284,D122&gt;=1.75,F122&gt;=2.5,F122&gt;=1.5),5.52,IF(AND(G122&gt;=0.388,A122&gt;=6.2,B122&gt;=2.85,B122&gt;=2.75,H122&gt;=11.8,D122&lt;2.2,H122&lt;16.284,D122&gt;=1.75,F122&gt;=2.5,F122&gt;=1.5),5.7,"shouldnthappen")))))))))))))))))))))))))))))))))))))))</f>
        <v>4.867</v>
      </c>
      <c r="T122" s="1" t="n">
        <f aca="false">IF(AND(D122&gt;=0.8,A122&lt;5.45),3.7,IF(AND(D122&gt;=0.35,D122&lt;0.8,A122&lt;5.45),1.56,IF(AND(G122&lt;0.164,F122&lt;2.5,A122&gt;=5.45),1.6,IF(AND(H122&gt;=16.718,F122&gt;=2.5,A122&gt;=5.45),6.4,IF(AND(G122&gt;=0.719,H122&lt;16.718,F122&gt;=2.5,A122&gt;=5.45),5.05,IF(AND(A122&lt;4.35,A122&lt;5.05,D122&lt;0.35,D122&lt;0.8,A122&lt;5.45),1.1,IF(AND(H122&gt;=14.494,A122&gt;=5.05,D122&lt;0.35,D122&lt;0.8,A122&lt;5.45),1.6,IF(AND(G122&lt;0.338,D122&lt;1.25,G122&gt;=0.164,F122&lt;2.5,A122&gt;=5.45),4.1,IF(AND(H122&lt;8.397,D122&gt;=1.25,G122&gt;=0.164,F122&lt;2.5,A122&gt;=5.45),4,IF(AND(H122&lt;11.031,H122&lt;14.494,A122&gt;=5.05,D122&lt;0.35,D122&lt;0.8,A122&lt;5.45),1.5,IF(AND(H122&gt;=11.031,H122&lt;14.494,A122&gt;=5.05,D122&lt;0.35,D122&lt;0.8,A122&lt;5.45),1.44,IF(AND(B122&lt;2.65,H122&gt;=8.397,D122&gt;=1.25,G122&gt;=0.164,F122&lt;2.5,A122&gt;=5.45),4.767,IF(AND(H122&lt;7.388,G122&lt;0.487,G122&lt;0.719,H122&lt;16.718,F122&gt;=2.5,A122&gt;=5.45),5.067,IF(AND(G122&lt;0.533,G122&gt;=0.487,G122&lt;0.719,H122&lt;16.718,F122&gt;=2.5,A122&gt;=5.45),5.8,IF(AND(G122&gt;=0.533,G122&gt;=0.487,G122&lt;0.719,H122&lt;16.718,F122&gt;=2.5,A122&gt;=5.45),5.86,IF(AND(B122&lt;3.25,A122&gt;=4.95,A122&gt;=4.35,A122&lt;5.05,D122&lt;0.35,D122&lt;0.8,A122&lt;5.45),1.2,IF(AND(A122&lt;5.6,H122&lt;11.218,G122&gt;=0.338,D122&lt;1.25,G122&gt;=0.164,F122&lt;2.5,A122&gt;=5.45),3.7,IF(AND(A122&gt;=5.6,H122&lt;11.218,G122&gt;=0.338,D122&lt;1.25,G122&gt;=0.164,F122&lt;2.5,A122&gt;=5.45),3.5,IF(AND(H122&lt;12.668,H122&gt;=11.218,G122&gt;=0.338,D122&lt;1.25,G122&gt;=0.164,F122&lt;2.5,A122&gt;=5.45),3.9,IF(AND(H122&gt;=12.668,H122&gt;=11.218,G122&gt;=0.338,D122&lt;1.25,G122&gt;=0.164,F122&lt;2.5,A122&gt;=5.45),4,IF(AND(H122&gt;=15.705,B122&gt;=2.65,H122&gt;=8.397,D122&gt;=1.25,G122&gt;=0.164,F122&lt;2.5,A122&gt;=5.45),4.8,IF(AND(B122&lt;2.75,H122&gt;=7.388,G122&lt;0.487,G122&lt;0.719,H122&lt;16.718,F122&gt;=2.5,A122&gt;=5.45),5.26,IF(AND(B122&lt;2.95,A122&lt;4.5,A122&lt;4.95,A122&gt;=4.35,A122&lt;5.05,D122&lt;0.35,D122&lt;0.8,A122&lt;5.45),1.4,IF(AND(B122&gt;=2.95,A122&lt;4.5,A122&lt;4.95,A122&gt;=4.35,A122&lt;5.05,D122&lt;0.35,D122&lt;0.8,A122&lt;5.45),1.3,IF(AND(H122&gt;=13.924,A122&gt;=4.5,A122&lt;4.95,A122&gt;=4.35,A122&lt;5.05,D122&lt;0.35,D122&lt;0.8,A122&lt;5.45),1.5,IF(AND(G122&lt;0.252,B122&gt;=3.25,A122&gt;=4.95,A122&gt;=4.35,A122&lt;5.05,D122&lt;0.35,D122&lt;0.8,A122&lt;5.45),1.4,IF(AND(G122&gt;=0.252,B122&gt;=3.25,A122&gt;=4.95,A122&gt;=4.35,A122&lt;5.05,D122&lt;0.35,D122&lt;0.8,A122&lt;5.45),1.32,IF(AND(G122&gt;=0.473,H122&lt;15.705,B122&gt;=2.65,H122&gt;=8.397,D122&gt;=1.25,G122&gt;=0.164,F122&lt;2.5,A122&gt;=5.45),4.7,IF(AND(B122&gt;=3.15,B122&gt;=2.75,H122&gt;=7.388,G122&lt;0.487,G122&lt;0.719,H122&lt;16.718,F122&gt;=2.5,A122&gt;=5.45),5.7,IF(AND(B122&lt;3.15,H122&lt;13.924,A122&gt;=4.5,A122&lt;4.95,A122&gt;=4.35,A122&lt;5.05,D122&lt;0.35,D122&lt;0.8,A122&lt;5.45),1.433,IF(AND(B122&gt;=3.15,H122&lt;13.924,A122&gt;=4.5,A122&lt;4.95,A122&gt;=4.35,A122&lt;5.05,D122&lt;0.35,D122&lt;0.8,A122&lt;5.45),1.4,IF(AND(H122&gt;=14.81,G122&lt;0.473,H122&lt;15.705,B122&gt;=2.65,H122&gt;=8.397,D122&gt;=1.25,G122&gt;=0.164,F122&lt;2.5,A122&gt;=5.45),4.2,IF(AND(A122&lt;6.65,B122&lt;3.15,B122&gt;=2.75,H122&gt;=7.388,G122&lt;0.487,G122&lt;0.719,H122&lt;16.718,F122&gt;=2.5,A122&gt;=5.45),5.6,IF(AND(A122&gt;=6.65,B122&lt;3.15,B122&gt;=2.75,H122&gt;=7.388,G122&lt;0.487,G122&lt;0.719,H122&lt;16.718,F122&gt;=2.5,A122&gt;=5.45),5.4,IF(AND(A122&lt;6.15,H122&lt;14.81,G122&lt;0.473,H122&lt;15.705,B122&gt;=2.65,H122&gt;=8.397,D122&gt;=1.25,G122&gt;=0.164,F122&lt;2.5,A122&gt;=5.45),4.5,IF(AND(A122&gt;=6.15,H122&lt;14.81,G122&lt;0.473,H122&lt;15.705,B122&gt;=2.65,H122&gt;=8.397,D122&gt;=1.25,G122&gt;=0.164,F122&lt;2.5,A122&gt;=5.45),4.4,"shouldnthappen"))))))))))))))))))))))))))))))))))))</f>
        <v>5.067</v>
      </c>
      <c r="U122" s="1" t="n">
        <f aca="false">IF(AND(G122&gt;=0.934,F122&lt;1.5),1.7,IF(AND(D122&lt;0.15,D122&lt;0.25,G122&lt;0.934,F122&lt;1.5),1.38,IF(AND(H122&gt;=14.379,D122&gt;=0.25,G122&lt;0.934,F122&lt;1.5),1.7,IF(AND(A122&lt;5.3,D122&lt;1.35,F122&lt;2.5,F122&gt;=1.5),3.15,IF(AND(H122&lt;7.148,D122&gt;=1.35,F122&lt;2.5,F122&gt;=1.5),3.9,IF(AND(G122&lt;0.352,A122&lt;6.15,F122&gt;=2.5,F122&gt;=1.5),4.5,IF(AND(G122&gt;=0.352,A122&lt;6.15,F122&gt;=2.5,F122&gt;=1.5),4.92,IF(AND(B122&lt;2.85,A122&gt;=6.15,F122&gt;=2.5,F122&gt;=1.5),6.2,IF(AND(D122&gt;=0.45,H122&lt;14.379,D122&gt;=0.25,G122&lt;0.934,F122&lt;1.5),1.65,IF(AND(G122&gt;=0.857,A122&gt;=5.3,D122&lt;1.35,F122&lt;2.5,F122&gt;=1.5),4.3,IF(AND(A122&gt;=7.25,B122&gt;=2.85,A122&gt;=6.15,F122&gt;=2.5,F122&gt;=1.5),6.425,IF(AND(H122&lt;9.499,A122&lt;5.05,D122&gt;=0.15,D122&lt;0.25,G122&lt;0.934,F122&lt;1.5),1.4,IF(AND(A122&gt;=5.45,A122&gt;=5.05,D122&gt;=0.15,D122&lt;0.25,G122&lt;0.934,F122&lt;1.5),1.3,IF(AND(B122&gt;=4.15,D122&lt;0.45,H122&lt;14.379,D122&gt;=0.25,G122&lt;0.934,F122&lt;1.5),1.5,IF(AND(A122&gt;=5.75,G122&lt;0.857,A122&gt;=5.3,D122&lt;1.35,F122&lt;2.5,F122&gt;=1.5),4.02,IF(AND(A122&lt;6.65,G122&lt;0.333,H122&gt;=7.148,D122&gt;=1.35,F122&lt;2.5,F122&gt;=1.5),4.475,IF(AND(A122&gt;=6.65,G122&lt;0.333,H122&gt;=7.148,D122&gt;=1.35,F122&lt;2.5,F122&gt;=1.5),4.8,IF(AND(D122&gt;=1.45,G122&gt;=0.333,H122&gt;=7.148,D122&gt;=1.35,F122&lt;2.5,F122&gt;=1.5),4.85,IF(AND(G122&gt;=0.861,A122&lt;7.25,B122&gt;=2.85,A122&gt;=6.15,F122&gt;=2.5,F122&gt;=1.5),5.2,IF(AND(G122&lt;0.571,H122&gt;=9.499,A122&lt;5.05,D122&gt;=0.15,D122&lt;0.25,G122&lt;0.934,F122&lt;1.5),1.2,IF(AND(G122&gt;=0.571,H122&gt;=9.499,A122&lt;5.05,D122&gt;=0.15,D122&lt;0.25,G122&lt;0.934,F122&lt;1.5),1.3,IF(AND(H122&lt;9.283,A122&lt;5.45,A122&gt;=5.05,D122&gt;=0.15,D122&lt;0.25,G122&lt;0.934,F122&lt;1.5),1.5,IF(AND(H122&gt;=9.283,A122&lt;5.45,A122&gt;=5.05,D122&gt;=0.15,D122&lt;0.25,G122&lt;0.934,F122&lt;1.5),1.425,IF(AND(A122&lt;4.9,B122&lt;4.15,D122&lt;0.45,H122&lt;14.379,D122&gt;=0.25,G122&lt;0.934,F122&lt;1.5),1.4,IF(AND(A122&gt;=4.9,B122&lt;4.15,D122&lt;0.45,H122&lt;14.379,D122&gt;=0.25,G122&lt;0.934,F122&lt;1.5),1.325,IF(AND(G122&lt;0.572,A122&lt;5.75,G122&lt;0.857,A122&gt;=5.3,D122&lt;1.35,F122&lt;2.5,F122&gt;=1.5),3.65,IF(AND(G122&gt;=0.572,A122&lt;5.75,G122&lt;0.857,A122&gt;=5.3,D122&lt;1.35,F122&lt;2.5,F122&gt;=1.5),3.9,IF(AND(A122&lt;6.75,D122&lt;1.45,G122&gt;=0.333,H122&gt;=7.148,D122&gt;=1.35,F122&lt;2.5,F122&gt;=1.5),4.4,IF(AND(A122&gt;=6.75,D122&lt;1.45,G122&gt;=0.333,H122&gt;=7.148,D122&gt;=1.35,F122&lt;2.5,F122&gt;=1.5),4.78,IF(AND(A122&lt;6.6,B122&lt;3.25,G122&lt;0.861,A122&lt;7.25,B122&gt;=2.85,A122&gt;=6.15,F122&gt;=2.5,F122&gt;=1.5),5.333,IF(AND(H122&lt;11.461,B122&gt;=3.25,G122&lt;0.861,A122&lt;7.25,B122&gt;=2.85,A122&gt;=6.15,F122&gt;=2.5,F122&gt;=1.5),6.025,IF(AND(H122&gt;=11.461,B122&gt;=3.25,G122&lt;0.861,A122&lt;7.25,B122&gt;=2.85,A122&gt;=6.15,F122&gt;=2.5,F122&gt;=1.5),5.667,IF(AND(H122&gt;=14.564,A122&gt;=6.6,B122&lt;3.25,G122&lt;0.861,A122&lt;7.25,B122&gt;=2.85,A122&gt;=6.15,F122&gt;=2.5,F122&gt;=1.5),5.4,IF(AND(D122&gt;=2.35,H122&lt;14.564,A122&gt;=6.6,B122&lt;3.25,G122&lt;0.861,A122&lt;7.25,B122&gt;=2.85,A122&gt;=6.15,F122&gt;=2.5,F122&gt;=1.5),5.6,IF(AND(A122&lt;6.85,D122&lt;2.35,H122&lt;14.564,A122&gt;=6.6,B122&lt;3.25,G122&lt;0.861,A122&lt;7.25,B122&gt;=2.85,A122&gt;=6.15,F122&gt;=2.5,F122&gt;=1.5),5.9,IF(AND(A122&gt;=6.85,D122&lt;2.35,H122&lt;14.564,A122&gt;=6.6,B122&lt;3.25,G122&lt;0.861,A122&lt;7.25,B122&gt;=2.85,A122&gt;=6.15,F122&gt;=2.5,F122&gt;=1.5),5.78,"shouldnthappen"))))))))))))))))))))))))))))))))))))</f>
        <v>4.92</v>
      </c>
      <c r="V122" s="1" t="n">
        <f aca="false">IF(AND(H122&lt;5.748,A122&lt;5.05,D122&lt;0.75),1,IF(AND(B122&lt;3.15,H122&gt;=5.748,A122&lt;5.05,D122&lt;0.75),1.475,IF(AND(G122&gt;=0.801,D122&lt;0.25,A122&gt;=5.05,D122&lt;0.75),1.7,IF(AND(D122&gt;=0.45,D122&gt;=0.25,A122&gt;=5.05,D122&lt;0.75),1.7,IF(AND(B122&lt;2.35,F122&lt;2.5,B122&lt;2.75,D122&gt;=0.75),4.16,IF(AND(D122&lt;1.75,F122&gt;=2.5,B122&lt;2.75,D122&gt;=0.75),4.875,IF(AND(D122&gt;=1.75,F122&gt;=2.5,B122&lt;2.75,D122&gt;=0.75),5.333,IF(AND(H122&gt;=16.284,D122&gt;=1.55,B122&gt;=2.75,D122&gt;=0.75),6.6,IF(AND(H122&gt;=14.144,B122&gt;=3.15,H122&gt;=5.748,A122&lt;5.05,D122&lt;0.75),1.3,IF(AND(A122&lt;5.45,G122&lt;0.801,D122&lt;0.25,A122&gt;=5.05,D122&lt;0.75),1.5,IF(AND(A122&gt;=5.45,G122&lt;0.801,D122&lt;0.25,A122&gt;=5.05,D122&lt;0.75),1.34,IF(AND(B122&lt;3.75,D122&lt;0.45,D122&gt;=0.25,A122&gt;=5.05,D122&lt;0.75),1.467,IF(AND(B122&gt;=3.75,D122&lt;0.45,D122&gt;=0.25,A122&gt;=5.05,D122&lt;0.75),1.767,IF(AND(G122&gt;=0.896,B122&gt;=2.35,F122&lt;2.5,B122&lt;2.75,D122&gt;=0.75),4.9,IF(AND(H122&lt;15.504,D122&lt;1.35,D122&lt;1.55,B122&gt;=2.75,D122&gt;=0.75),4.2,IF(AND(H122&gt;=15.504,D122&lt;1.35,D122&lt;1.55,B122&gt;=2.75,D122&gt;=0.75),4.6,IF(AND(H122&lt;9.767,D122&gt;=1.35,D122&lt;1.55,B122&gt;=2.75,D122&gt;=0.75),5.1,IF(AND(A122&lt;4.5,H122&lt;14.144,B122&gt;=3.15,H122&gt;=5.748,A122&lt;5.05,D122&lt;0.75),1.3,IF(AND(A122&gt;=4.5,H122&lt;14.144,B122&gt;=3.15,H122&gt;=5.748,A122&lt;5.05,D122&lt;0.75),1.4,IF(AND(D122&gt;=1.15,G122&lt;0.896,B122&gt;=2.35,F122&lt;2.5,B122&lt;2.75,D122&gt;=0.75),4.04,IF(AND(B122&lt;2.9,H122&gt;=9.767,D122&gt;=1.35,D122&lt;1.55,B122&gt;=2.75,D122&gt;=0.75),4.8,IF(AND(D122&lt;1.7,A122&gt;=7.05,H122&lt;16.284,D122&gt;=1.55,B122&gt;=2.75,D122&gt;=0.75),5.8,IF(AND(D122&gt;=1.7,A122&gt;=7.05,H122&lt;16.284,D122&gt;=1.55,B122&gt;=2.75,D122&gt;=0.75),6.3,IF(AND(B122&lt;2.45,D122&lt;1.15,G122&lt;0.896,B122&gt;=2.35,F122&lt;2.5,B122&lt;2.75,D122&gt;=0.75),3.767,IF(AND(B122&gt;=2.45,D122&lt;1.15,G122&lt;0.896,B122&gt;=2.35,F122&lt;2.5,B122&lt;2.75,D122&gt;=0.75),3.167,IF(AND(B122&gt;=3.15,B122&gt;=2.9,H122&gt;=9.767,D122&gt;=1.35,D122&lt;1.55,B122&gt;=2.75,D122&gt;=0.75),4.7,IF(AND(D122&lt;1.9,D122&lt;2.05,A122&lt;7.05,H122&lt;16.284,D122&gt;=1.55,B122&gt;=2.75,D122&gt;=0.75),4.82,IF(AND(D122&gt;=1.9,D122&lt;2.05,A122&lt;7.05,H122&lt;16.284,D122&gt;=1.55,B122&gt;=2.75,D122&gt;=0.75),5.067,IF(AND(H122&lt;12.721,B122&lt;3.15,B122&gt;=2.9,H122&gt;=9.767,D122&gt;=1.35,D122&lt;1.55,B122&gt;=2.75,D122&gt;=0.75),4.5,IF(AND(H122&gt;=12.721,B122&lt;3.15,B122&gt;=2.9,H122&gt;=9.767,D122&gt;=1.35,D122&lt;1.55,B122&gt;=2.75,D122&gt;=0.75),4.433,IF(AND(H122&lt;9.525,G122&lt;0.364,D122&gt;=2.05,A122&lt;7.05,H122&lt;16.284,D122&gt;=1.55,B122&gt;=2.75,D122&gt;=0.75),5.1,IF(AND(A122&lt;6.25,G122&gt;=0.364,D122&gt;=2.05,A122&lt;7.05,H122&lt;16.284,D122&gt;=1.55,B122&gt;=2.75,D122&gt;=0.75),5.4,IF(AND(H122&lt;10.898,H122&gt;=9.525,G122&lt;0.364,D122&gt;=2.05,A122&lt;7.05,H122&lt;16.284,D122&gt;=1.55,B122&gt;=2.75,D122&gt;=0.75),5.6,IF(AND(H122&lt;8.711,A122&gt;=6.25,G122&gt;=0.364,D122&gt;=2.05,A122&lt;7.05,H122&lt;16.284,D122&gt;=1.55,B122&gt;=2.75,D122&gt;=0.75),5.7,IF(AND(H122&gt;=8.711,A122&gt;=6.25,G122&gt;=0.364,D122&gt;=2.05,A122&lt;7.05,H122&lt;16.284,D122&gt;=1.55,B122&gt;=2.75,D122&gt;=0.75),5.84,IF(AND(D122&lt;2.2,H122&gt;=10.898,H122&gt;=9.525,G122&lt;0.364,D122&gt;=2.05,A122&lt;7.05,H122&lt;16.284,D122&gt;=1.55,B122&gt;=2.75,D122&gt;=0.75),5.4,IF(AND(D122&gt;=2.2,H122&gt;=10.898,H122&gt;=9.525,G122&lt;0.364,D122&gt;=2.05,A122&lt;7.05,H122&lt;16.284,D122&gt;=1.55,B122&gt;=2.75,D122&gt;=0.75),5.3,"shouldnthappen")))))))))))))))))))))))))))))))))))))</f>
        <v>4.875</v>
      </c>
      <c r="W122" s="1" t="n">
        <f aca="false">IF(AND(H122&lt;6.926,D122&gt;=0.35,D122&lt;0.8),1.9,IF(AND(H122&gt;=6.926,D122&gt;=0.35,D122&lt;0.8),1.533,IF(AND(H122&lt;13.492,A122&lt;4.75,D122&lt;0.35,D122&lt;0.8),1.1,IF(AND(H122&gt;=13.492,A122&lt;4.75,D122&lt;0.35,D122&lt;0.8),1.375,IF(AND(B122&lt;2.75,A122&gt;=5.85,F122&lt;2.5,D122&gt;=0.8),4.833,IF(AND(B122&lt;3.3,A122&gt;=7.05,F122&gt;=2.5,D122&gt;=0.8),5.8,IF(AND(B122&gt;=3.3,A122&gt;=7.05,F122&gt;=2.5,D122&gt;=0.8),6.325,IF(AND(D122&gt;=0.25,A122&lt;5.05,A122&gt;=4.75,D122&lt;0.35,D122&lt;0.8),1.3,IF(AND(B122&lt;3.6,A122&gt;=5.05,A122&gt;=4.75,D122&lt;0.35,D122&lt;0.8),1.4,IF(AND(H122&lt;10.194,G122&lt;0.412,A122&lt;5.85,F122&lt;2.5,D122&gt;=0.8),4.133,IF(AND(H122&gt;=10.194,G122&lt;0.412,A122&lt;5.85,F122&lt;2.5,D122&gt;=0.8),4.5,IF(AND(A122&lt;5.35,G122&gt;=0.412,A122&lt;5.85,F122&lt;2.5,D122&gt;=0.8),3.15,IF(AND(A122&lt;6.2,B122&gt;=2.75,A122&gt;=5.85,F122&lt;2.5,D122&gt;=0.8),4.3,IF(AND(H122&lt;5.767,A122&lt;6.2,A122&lt;7.05,F122&gt;=2.5,D122&gt;=0.8),4.5,IF(AND(G122&gt;=0.861,A122&gt;=6.2,A122&lt;7.05,F122&gt;=2.5,D122&gt;=0.8),5.2,IF(AND(B122&lt;3.15,D122&lt;0.25,A122&lt;5.05,A122&gt;=4.75,D122&lt;0.35,D122&lt;0.8),1.55,IF(AND(A122&lt;5.45,B122&gt;=3.6,A122&gt;=5.05,A122&gt;=4.75,D122&lt;0.35,D122&lt;0.8),1.5,IF(AND(A122&gt;=5.45,B122&gt;=3.6,A122&gt;=5.05,A122&gt;=4.75,D122&lt;0.35,D122&lt;0.8),1.4,IF(AND(G122&gt;=0.772,A122&gt;=5.35,G122&gt;=0.412,A122&lt;5.85,F122&lt;2.5,D122&gt;=0.8),3.9,IF(AND(D122&gt;=1.45,A122&gt;=6.2,B122&gt;=2.75,A122&gt;=5.85,F122&lt;2.5,D122&gt;=0.8),4.775,IF(AND(G122&lt;0.5,H122&gt;=5.767,A122&lt;6.2,A122&lt;7.05,F122&gt;=2.5,D122&gt;=0.8),5.1,IF(AND(G122&gt;=0.5,H122&gt;=5.767,A122&lt;6.2,A122&lt;7.05,F122&gt;=2.5,D122&gt;=0.8),4.95,IF(AND(B122&gt;=3.25,G122&lt;0.861,A122&gt;=6.2,A122&lt;7.05,F122&gt;=2.5,D122&gt;=0.8),5.75,IF(AND(A122&lt;4.95,B122&gt;=3.15,D122&lt;0.25,A122&lt;5.05,A122&gt;=4.75,D122&lt;0.35,D122&lt;0.8),1.4,IF(AND(A122&lt;5.65,G122&lt;0.772,A122&gt;=5.35,G122&gt;=0.412,A122&lt;5.85,F122&lt;2.5,D122&gt;=0.8),3.6,IF(AND(A122&gt;=5.65,G122&lt;0.772,A122&gt;=5.35,G122&gt;=0.412,A122&lt;5.85,F122&lt;2.5,D122&gt;=0.8),3.5,IF(AND(B122&gt;=3.15,D122&lt;1.45,A122&gt;=6.2,B122&gt;=2.75,A122&gt;=5.85,F122&lt;2.5,D122&gt;=0.8),4.7,IF(AND(A122&gt;=6.65,B122&lt;3.25,G122&lt;0.861,A122&gt;=6.2,A122&lt;7.05,F122&gt;=2.5,D122&gt;=0.8),5.567,IF(AND(H122&lt;9.499,A122&gt;=4.95,B122&gt;=3.15,D122&lt;0.25,A122&lt;5.05,A122&gt;=4.75,D122&lt;0.35,D122&lt;0.8),1.4,IF(AND(H122&gt;=9.499,A122&gt;=4.95,B122&gt;=3.15,D122&lt;0.25,A122&lt;5.05,A122&gt;=4.75,D122&lt;0.35,D122&lt;0.8),1.2,IF(AND(G122&lt;0.765,B122&lt;3.15,D122&lt;1.45,A122&gt;=6.2,B122&gt;=2.75,A122&gt;=5.85,F122&lt;2.5,D122&gt;=0.8),4.4,IF(AND(G122&gt;=0.765,B122&lt;3.15,D122&lt;1.45,A122&gt;=6.2,B122&gt;=2.75,A122&gt;=5.85,F122&lt;2.5,D122&gt;=0.8),4.6,IF(AND(H122&lt;10.667,A122&lt;6.65,B122&lt;3.25,G122&lt;0.861,A122&gt;=6.2,A122&lt;7.05,F122&gt;=2.5,D122&gt;=0.8),5.167,IF(AND(G122&lt;0.627,H122&gt;=10.667,A122&lt;6.65,B122&lt;3.25,G122&lt;0.861,A122&gt;=6.2,A122&lt;7.05,F122&gt;=2.5,D122&gt;=0.8),5.64,IF(AND(G122&gt;=0.627,H122&gt;=10.667,A122&lt;6.65,B122&lt;3.25,G122&lt;0.861,A122&gt;=6.2,A122&lt;7.05,F122&gt;=2.5,D122&gt;=0.8),5.1,"shouldnthappen")))))))))))))))))))))))))))))))))))</f>
        <v>5.1</v>
      </c>
      <c r="X122" s="1" t="n">
        <f aca="false">IF(AND(B122&lt;3.05,H122&lt;6.697,A122&lt;5.45),4.1,IF(AND(B122&gt;=3.05,H122&lt;6.697,A122&lt;5.45),1.48,IF(AND(D122&lt;0.7,A122&lt;5.9,A122&gt;=5.45),1.4,IF(AND(A122&lt;4.35,B122&lt;3.3,H122&gt;=6.697,A122&lt;5.45),1.1,IF(AND(G122&lt;0.372,D122&gt;=0.7,A122&lt;5.9,A122&gt;=5.45),4.36,IF(AND(A122&gt;=4.9,A122&gt;=4.35,B122&lt;3.3,H122&gt;=6.697,A122&lt;5.45),1.6,IF(AND(H122&gt;=14.171,A122&lt;5.15,B122&gt;=3.3,H122&gt;=6.697,A122&lt;5.45),1.6,IF(AND(G122&lt;0.451,A122&gt;=5.15,B122&gt;=3.3,H122&gt;=6.697,A122&lt;5.45),1.367,IF(AND(G122&gt;=0.451,A122&gt;=5.15,B122&gt;=3.3,H122&gt;=6.697,A122&lt;5.45),1.5,IF(AND(G122&lt;0.332,D122&lt;1.45,F122&lt;2.5,A122&gt;=5.9,A122&gt;=5.45),4.35,IF(AND(A122&lt;6.15,D122&gt;=1.45,F122&lt;2.5,A122&gt;=5.9,A122&gt;=5.45),5.1,IF(AND(D122&gt;=2.4,G122&lt;0.432,F122&gt;=2.5,A122&gt;=5.9,A122&gt;=5.45),5.78,IF(AND(A122&lt;6.15,G122&gt;=0.432,F122&gt;=2.5,A122&gt;=5.9,A122&gt;=5.45),4.9,IF(AND(B122&lt;3.1,A122&lt;4.9,A122&gt;=4.35,B122&lt;3.3,H122&gt;=6.697,A122&lt;5.45),1.4,IF(AND(B122&gt;=3.1,A122&lt;4.9,A122&gt;=4.35,B122&lt;3.3,H122&gt;=6.697,A122&lt;5.45),1.3,IF(AND(G122&lt;0.343,H122&lt;14.171,A122&lt;5.15,B122&gt;=3.3,H122&gt;=6.697,A122&lt;5.45),1.433,IF(AND(G122&gt;=0.343,H122&lt;14.171,A122&lt;5.15,B122&gt;=3.3,H122&gt;=6.697,A122&lt;5.45),1.525,IF(AND(D122&lt;1.05,B122&lt;2.55,G122&gt;=0.372,D122&gt;=0.7,A122&lt;5.9,A122&gt;=5.45),3.7,IF(AND(H122&lt;10.596,B122&gt;=2.55,G122&gt;=0.372,D122&gt;=0.7,A122&lt;5.9,A122&gt;=5.45),3.525,IF(AND(H122&gt;=10.596,B122&gt;=2.55,G122&gt;=0.372,D122&gt;=0.7,A122&lt;5.9,A122&gt;=5.45),3.9,IF(AND(H122&lt;14.314,G122&gt;=0.332,D122&lt;1.45,F122&lt;2.5,A122&gt;=5.9,A122&gt;=5.45),4.4,IF(AND(H122&gt;=14.314,G122&gt;=0.332,D122&lt;1.45,F122&lt;2.5,A122&gt;=5.9,A122&gt;=5.45),4.7,IF(AND(H122&lt;13.906,A122&gt;=6.15,D122&gt;=1.45,F122&lt;2.5,A122&gt;=5.9,A122&gt;=5.45),4.675,IF(AND(H122&gt;=13.906,A122&gt;=6.15,D122&gt;=1.45,F122&lt;2.5,A122&gt;=5.9,A122&gt;=5.45),4.9,IF(AND(G122&lt;0.093,D122&lt;2.4,G122&lt;0.432,F122&gt;=2.5,A122&gt;=5.9,A122&gt;=5.45),5.6,IF(AND(B122&lt;2.95,A122&gt;=6.15,G122&gt;=0.432,F122&gt;=2.5,A122&gt;=5.9,A122&gt;=5.45),5.86,IF(AND(A122&lt;5.55,D122&gt;=1.05,B122&lt;2.55,G122&gt;=0.372,D122&gt;=0.7,A122&lt;5.9,A122&gt;=5.45),4,IF(AND(A122&gt;=5.55,D122&gt;=1.05,B122&lt;2.55,G122&gt;=0.372,D122&gt;=0.7,A122&lt;5.9,A122&gt;=5.45),3.9,IF(AND(D122&lt;1.7,G122&gt;=0.093,D122&lt;2.4,G122&lt;0.432,F122&gt;=2.5,A122&gt;=5.9,A122&gt;=5.45),5.05,IF(AND(G122&gt;=0.774,B122&gt;=2.95,A122&gt;=6.15,G122&gt;=0.432,F122&gt;=2.5,A122&gt;=5.9,A122&gt;=5.45),5.3,IF(AND(G122&gt;=0.312,D122&gt;=1.7,G122&gt;=0.093,D122&lt;2.4,G122&lt;0.432,F122&gt;=2.5,A122&gt;=5.9,A122&gt;=5.45),5.4,IF(AND(D122&lt;2.45,G122&lt;0.774,B122&gt;=2.95,A122&gt;=6.15,G122&gt;=0.432,F122&gt;=2.5,A122&gt;=5.9,A122&gt;=5.45),5.66,IF(AND(D122&gt;=2.45,G122&lt;0.774,B122&gt;=2.95,A122&gt;=6.15,G122&gt;=0.432,F122&gt;=2.5,A122&gt;=5.9,A122&gt;=5.45),6,IF(AND(G122&gt;=0.301,G122&lt;0.312,D122&gt;=1.7,G122&gt;=0.093,D122&lt;2.4,G122&lt;0.432,F122&gt;=2.5,A122&gt;=5.9,A122&gt;=5.45),5.1,IF(AND(A122&lt;6.45,G122&lt;0.301,G122&lt;0.312,D122&gt;=1.7,G122&gt;=0.093,D122&lt;2.4,G122&lt;0.432,F122&gt;=2.5,A122&gt;=5.9,A122&gt;=5.45),5.3,IF(AND(A122&gt;=6.45,G122&lt;0.301,G122&lt;0.312,D122&gt;=1.7,G122&gt;=0.093,D122&lt;2.4,G122&lt;0.432,F122&gt;=2.5,A122&gt;=5.9,A122&gt;=5.45),5.2,"shouldnthappen"))))))))))))))))))))))))))))))))))))</f>
        <v>5.05</v>
      </c>
      <c r="Y122" s="1" t="n">
        <f aca="false">IF(AND(H122&lt;6.51,F122&lt;1.5),1.8,IF(AND(H122&gt;=16.674,F122&gt;=1.5),6.533,IF(AND(D122&gt;=0.45,H122&gt;=6.51,F122&lt;1.5),1.667,IF(AND(H122&gt;=13.805,G122&lt;0.154,H122&lt;16.674,F122&gt;=1.5),6.7,IF(AND(D122&lt;0.15,A122&lt;5.05,D122&lt;0.45,H122&gt;=6.51,F122&lt;1.5),1.4,IF(AND(H122&gt;=13.586,A122&gt;=5.05,D122&lt;0.45,H122&gt;=6.51,F122&lt;1.5),1.3,IF(AND(F122&lt;2.5,H122&lt;13.805,G122&lt;0.154,H122&lt;16.674,F122&gt;=1.5),4.6,IF(AND(H122&lt;8.929,D122&lt;1.35,G122&gt;=0.154,H122&lt;16.674,F122&gt;=1.5),3.64,IF(AND(G122&lt;0.05,H122&lt;13.586,A122&gt;=5.05,D122&lt;0.45,H122&gt;=6.51,F122&lt;1.5),1.4,IF(AND(G122&gt;=0.107,F122&gt;=2.5,H122&lt;13.805,G122&lt;0.154,H122&lt;16.674,F122&gt;=1.5),5.3,IF(AND(B122&gt;=2.75,H122&gt;=8.929,D122&lt;1.35,G122&gt;=0.154,H122&lt;16.674,F122&gt;=1.5),4.433,IF(AND(D122&gt;=1.55,F122&lt;2.5,D122&gt;=1.35,G122&gt;=0.154,H122&lt;16.674,F122&gt;=1.5),4.975,IF(AND(H122&lt;6.93,F122&gt;=2.5,D122&gt;=1.35,G122&gt;=0.154,H122&lt;16.674,F122&gt;=1.5),4.5,IF(AND(H122&lt;12.675,G122&lt;0.217,D122&gt;=0.15,A122&lt;5.05,D122&lt;0.45,H122&gt;=6.51,F122&lt;1.5),1.4,IF(AND(H122&gt;=12.675,G122&lt;0.217,D122&gt;=0.15,A122&lt;5.05,D122&lt;0.45,H122&gt;=6.51,F122&lt;1.5),1.5,IF(AND(A122&lt;4.65,G122&gt;=0.217,D122&gt;=0.15,A122&lt;5.05,D122&lt;0.45,H122&gt;=6.51,F122&lt;1.5),1.35,IF(AND(D122&lt;0.25,G122&gt;=0.05,H122&lt;13.586,A122&gt;=5.05,D122&lt;0.45,H122&gt;=6.51,F122&lt;1.5),1.467,IF(AND(D122&gt;=0.25,G122&gt;=0.05,H122&lt;13.586,A122&gt;=5.05,D122&lt;0.45,H122&gt;=6.51,F122&lt;1.5),1.5,IF(AND(H122&lt;9.15,G122&lt;0.107,F122&gt;=2.5,H122&lt;13.805,G122&lt;0.154,H122&lt;16.674,F122&gt;=1.5),5.7,IF(AND(H122&gt;=9.15,G122&lt;0.107,F122&gt;=2.5,H122&lt;13.805,G122&lt;0.154,H122&lt;16.674,F122&gt;=1.5),5.6,IF(AND(G122&lt;0.404,B122&lt;2.75,H122&gt;=8.929,D122&lt;1.35,G122&gt;=0.154,H122&lt;16.674,F122&gt;=1.5),4.15,IF(AND(G122&gt;=0.404,B122&lt;2.75,H122&gt;=8.929,D122&lt;1.35,G122&gt;=0.154,H122&lt;16.674,F122&gt;=1.5),3.9,IF(AND(A122&gt;=6.75,D122&lt;1.55,F122&lt;2.5,D122&gt;=1.35,G122&gt;=0.154,H122&lt;16.674,F122&gt;=1.5),4.82,IF(AND(D122&lt;0.25,A122&gt;=4.65,G122&gt;=0.217,D122&gt;=0.15,A122&lt;5.05,D122&lt;0.45,H122&gt;=6.51,F122&lt;1.5),1.325,IF(AND(D122&gt;=0.25,A122&gt;=4.65,G122&gt;=0.217,D122&gt;=0.15,A122&lt;5.05,D122&lt;0.45,H122&gt;=6.51,F122&lt;1.5),1.3,IF(AND(A122&lt;6.55,A122&lt;6.75,D122&lt;1.55,F122&lt;2.5,D122&gt;=1.35,G122&gt;=0.154,H122&lt;16.674,F122&gt;=1.5),4.575,IF(AND(A122&gt;=6.55,A122&lt;6.75,D122&lt;1.55,F122&lt;2.5,D122&gt;=1.35,G122&gt;=0.154,H122&lt;16.674,F122&gt;=1.5),4.4,IF(AND(B122&lt;2.9,D122&lt;2.05,H122&gt;=6.93,F122&gt;=2.5,D122&gt;=1.35,G122&gt;=0.154,H122&lt;16.674,F122&gt;=1.5),5.05,IF(AND(H122&lt;8.884,D122&gt;=2.05,H122&gt;=6.93,F122&gt;=2.5,D122&gt;=1.35,G122&gt;=0.154,H122&lt;16.674,F122&gt;=1.5),5.1,IF(AND(H122&lt;13.711,B122&gt;=2.9,D122&lt;2.05,H122&gt;=6.93,F122&gt;=2.5,D122&gt;=1.35,G122&gt;=0.154,H122&lt;16.674,F122&gt;=1.5),5,IF(AND(H122&gt;=13.711,B122&gt;=2.9,D122&lt;2.05,H122&gt;=6.93,F122&gt;=2.5,D122&gt;=1.35,G122&gt;=0.154,H122&lt;16.674,F122&gt;=1.5),5.8,IF(AND(B122&lt;3.15,H122&gt;=8.884,D122&gt;=2.05,H122&gt;=6.93,F122&gt;=2.5,D122&gt;=1.35,G122&gt;=0.154,H122&lt;16.674,F122&gt;=1.5),5.56,IF(AND(B122&gt;=3.15,H122&gt;=8.884,D122&gt;=2.05,H122&gt;=6.93,F122&gt;=2.5,D122&gt;=1.35,G122&gt;=0.154,H122&lt;16.674,F122&gt;=1.5),5.9,"shouldnthappen")))))))))))))))))))))))))))))))))</f>
        <v>4.5</v>
      </c>
      <c r="Z122" s="1" t="n">
        <f aca="false">IF(AND(F122&gt;=2,B122&gt;=3.35),5.6,IF(AND(A122&lt;6.65,H122&gt;=15.076,B122&lt;3.35),4.8,IF(AND(A122&gt;=6.65,H122&gt;=15.076,B122&lt;3.35),6.15,IF(AND(H122&lt;6.542,F122&lt;2,B122&gt;=3.35),1.767,IF(AND(G122&gt;=0.653,D122&lt;0.75,H122&lt;15.076,B122&lt;3.35),1.55,IF(AND(D122&lt;0.15,G122&lt;0.653,D122&lt;0.75,H122&lt;15.076,B122&lt;3.35),1.1,IF(AND(G122&lt;0.356,A122&lt;5.05,H122&gt;=6.542,F122&lt;2,B122&gt;=3.35),1.4,IF(AND(G122&gt;=0.356,A122&lt;5.05,H122&gt;=6.542,F122&lt;2,B122&gt;=3.35),1.3,IF(AND(G122&gt;=0.566,A122&gt;=5.05,H122&gt;=6.542,F122&lt;2,B122&gt;=3.35),1.6,IF(AND(B122&gt;=3.1,D122&gt;=0.15,G122&lt;0.653,D122&lt;0.75,H122&lt;15.076,B122&lt;3.35),1.367,IF(AND(B122&gt;=2.65,D122&lt;1.45,B122&lt;2.75,D122&gt;=0.75,H122&lt;15.076,B122&lt;3.35),3.96,IF(AND(G122&lt;0.352,D122&gt;=1.45,B122&lt;2.75,D122&gt;=0.75,H122&lt;15.076,B122&lt;3.35),4.5,IF(AND(D122&gt;=1.35,A122&lt;6.2,B122&gt;=2.75,D122&gt;=0.75,H122&lt;15.076,B122&lt;3.35),4.733,IF(AND(A122&lt;4.7,B122&lt;3.1,D122&gt;=0.15,G122&lt;0.653,D122&lt;0.75,H122&lt;15.076,B122&lt;3.35),1.36,IF(AND(A122&gt;=4.7,B122&lt;3.1,D122&gt;=0.15,G122&lt;0.653,D122&lt;0.75,H122&lt;15.076,B122&lt;3.35),1.6,IF(AND(A122&lt;5.2,B122&lt;2.65,D122&lt;1.45,B122&lt;2.75,D122&gt;=0.75,H122&lt;15.076,B122&lt;3.35),3.3,IF(AND(A122&lt;6.5,G122&gt;=0.352,D122&gt;=1.45,B122&lt;2.75,D122&gt;=0.75,H122&lt;15.076,B122&lt;3.35),5,IF(AND(A122&gt;=6.5,G122&gt;=0.352,D122&gt;=1.45,B122&lt;2.75,D122&gt;=0.75,H122&lt;15.076,B122&lt;3.35),5.8,IF(AND(H122&lt;8.486,D122&lt;1.35,A122&lt;6.2,B122&gt;=2.75,D122&gt;=0.75,H122&lt;15.076,B122&lt;3.35),3.975,IF(AND(G122&lt;0.187,F122&lt;2.5,A122&gt;=6.2,B122&gt;=2.75,D122&gt;=0.75,H122&lt;15.076,B122&lt;3.35),5,IF(AND(G122&gt;=0.187,F122&lt;2.5,A122&gt;=6.2,B122&gt;=2.75,D122&gt;=0.75,H122&lt;15.076,B122&lt;3.35),4.525,IF(AND(A122&gt;=7.25,F122&gt;=2.5,A122&gt;=6.2,B122&gt;=2.75,D122&gt;=0.75,H122&lt;15.076,B122&lt;3.35),6.5,IF(AND(G122&lt;0.185,B122&lt;3.6,G122&lt;0.566,A122&gt;=5.05,H122&gt;=6.542,F122&lt;2,B122&gt;=3.35),1.45,IF(AND(G122&gt;=0.185,B122&lt;3.6,G122&lt;0.566,A122&gt;=5.05,H122&gt;=6.542,F122&lt;2,B122&gt;=3.35),1.34,IF(AND(G122&lt;0.13,B122&gt;=3.6,G122&lt;0.566,A122&gt;=5.05,H122&gt;=6.542,F122&lt;2,B122&gt;=3.35),1.45,IF(AND(G122&gt;=0.13,B122&gt;=3.6,G122&lt;0.566,A122&gt;=5.05,H122&gt;=6.542,F122&lt;2,B122&gt;=3.35),1.5,IF(AND(D122&lt;1.05,A122&gt;=5.2,B122&lt;2.65,D122&lt;1.45,B122&lt;2.75,D122&gt;=0.75,H122&lt;15.076,B122&lt;3.35),3.5,IF(AND(D122&gt;=1.05,A122&gt;=5.2,B122&lt;2.65,D122&lt;1.45,B122&lt;2.75,D122&gt;=0.75,H122&lt;15.076,B122&lt;3.35),3.94,IF(AND(H122&lt;10.983,H122&gt;=8.486,D122&lt;1.35,A122&lt;6.2,B122&gt;=2.75,D122&gt;=0.75,H122&lt;15.076,B122&lt;3.35),4.38,IF(AND(H122&gt;=10.983,H122&gt;=8.486,D122&lt;1.35,A122&lt;6.2,B122&gt;=2.75,D122&gt;=0.75,H122&lt;15.076,B122&lt;3.35),4.1,IF(AND(B122&gt;=3.25,A122&lt;7.25,F122&gt;=2.5,A122&gt;=6.2,B122&gt;=2.75,D122&gt;=0.75,H122&lt;15.076,B122&lt;3.35),5.7,IF(AND(B122&lt;2.95,B122&lt;3.25,A122&lt;7.25,F122&gt;=2.5,A122&gt;=6.2,B122&gt;=2.75,D122&gt;=0.75,H122&lt;15.076,B122&lt;3.35),5.6,IF(AND(H122&gt;=13.711,B122&gt;=2.95,B122&lt;3.25,A122&lt;7.25,F122&gt;=2.5,A122&gt;=6.2,B122&gt;=2.75,D122&gt;=0.75,H122&lt;15.076,B122&lt;3.35),5.8,IF(AND(A122&gt;=6.8,H122&lt;13.711,B122&gt;=2.95,B122&lt;3.25,A122&lt;7.25,F122&gt;=2.5,A122&gt;=6.2,B122&gt;=2.75,D122&gt;=0.75,H122&lt;15.076,B122&lt;3.35),5.1,IF(AND(H122&lt;12.921,A122&lt;6.8,H122&lt;13.711,B122&gt;=2.95,B122&lt;3.25,A122&lt;7.25,F122&gt;=2.5,A122&gt;=6.2,B122&gt;=2.75,D122&gt;=0.75,H122&lt;15.076,B122&lt;3.35),5.34,IF(AND(H122&gt;=12.921,A122&lt;6.8,H122&lt;13.711,B122&gt;=2.95,B122&lt;3.25,A122&lt;7.25,F122&gt;=2.5,A122&gt;=6.2,B122&gt;=2.75,D122&gt;=0.75,H122&lt;15.076,B122&lt;3.35),5.133,"shouldnthappen"))))))))))))))))))))))))))))))))))))</f>
        <v>5</v>
      </c>
      <c r="AA122" s="1" t="n">
        <f aca="false">IF(AND(D122&gt;=0.45,A122&lt;5.05,D122&lt;0.8),1.6,IF(AND(D122&gt;=0.45,A122&gt;=5.05,D122&lt;0.8),1.7,IF(AND(H122&gt;=16.244,F122&gt;=2.5,D122&gt;=0.8),6.533,IF(AND(A122&lt;4.35,D122&lt;0.45,A122&lt;5.05,D122&lt;0.8),1.1,IF(AND(H122&gt;=14.877,D122&lt;0.45,A122&gt;=5.05,D122&lt;0.8),1.3,IF(AND(D122&gt;=1.4,A122&lt;5.65,F122&lt;2.5,D122&gt;=0.8),4.5,IF(AND(A122&gt;=7.25,H122&lt;16.244,F122&gt;=2.5,D122&gt;=0.8),6.5,IF(AND(A122&gt;=4.75,A122&gt;=4.35,D122&lt;0.45,A122&lt;5.05,D122&lt;0.8),1.35,IF(AND(A122&lt;5.3,D122&lt;1.4,A122&lt;5.65,F122&lt;2.5,D122&gt;=0.8),3.1,IF(AND(A122&gt;=6.8,A122&gt;=6.55,A122&gt;=5.65,F122&lt;2.5,D122&gt;=0.8),4.9,IF(AND(H122&lt;5.767,A122&lt;7.25,H122&lt;16.244,F122&gt;=2.5,D122&gt;=0.8),4.5,IF(AND(G122&gt;=0.522,A122&lt;4.75,A122&gt;=4.35,D122&lt;0.45,A122&lt;5.05,D122&lt;0.8),1.2,IF(AND(G122&gt;=0.948,D122&lt;0.35,H122&lt;14.877,D122&lt;0.45,A122&gt;=5.05,D122&lt;0.8),1.7,IF(AND(H122&lt;13.089,D122&gt;=0.35,H122&lt;14.877,D122&lt;0.45,A122&gt;=5.05,D122&lt;0.8),1.5,IF(AND(H122&gt;=13.089,D122&gt;=0.35,H122&lt;14.877,D122&lt;0.45,A122&gt;=5.05,D122&lt;0.8),1.3,IF(AND(B122&gt;=2.95,A122&gt;=5.3,D122&lt;1.4,A122&lt;5.65,F122&lt;2.5,D122&gt;=0.8),4.1,IF(AND(H122&lt;9.181,A122&lt;6.05,A122&lt;6.55,A122&gt;=5.65,F122&lt;2.5,D122&gt;=0.8),5.1,IF(AND(H122&gt;=9.181,A122&lt;6.05,A122&lt;6.55,A122&gt;=5.65,F122&lt;2.5,D122&gt;=0.8),4.3,IF(AND(G122&gt;=0.867,A122&gt;=6.05,A122&lt;6.55,A122&gt;=5.65,F122&lt;2.5,D122&gt;=0.8),4.9,IF(AND(B122&lt;3.05,A122&lt;6.8,A122&gt;=6.55,A122&gt;=5.65,F122&lt;2.5,D122&gt;=0.8),5,IF(AND(B122&gt;=3.05,A122&lt;6.8,A122&gt;=6.55,A122&gt;=5.65,F122&lt;2.5,D122&gt;=0.8),4.55,IF(AND(H122&gt;=14.144,G122&lt;0.522,A122&lt;4.75,A122&gt;=4.35,D122&lt;0.45,A122&lt;5.05,D122&lt;0.8),1.3,IF(AND(B122&lt;2.7,B122&lt;2.95,A122&gt;=5.3,D122&lt;1.4,A122&lt;5.65,F122&lt;2.5,D122&gt;=0.8),3.78,IF(AND(B122&gt;=2.7,B122&lt;2.95,A122&gt;=5.3,D122&lt;1.4,A122&lt;5.65,F122&lt;2.5,D122&gt;=0.8),3.6,IF(AND(G122&lt;0.638,G122&lt;0.867,A122&gt;=6.05,A122&lt;6.55,A122&gt;=5.65,F122&lt;2.5,D122&gt;=0.8),4.433,IF(AND(G122&gt;=0.638,G122&lt;0.867,A122&gt;=6.05,A122&lt;6.55,A122&gt;=5.65,F122&lt;2.5,D122&gt;=0.8),4,IF(AND(A122&lt;6.35,H122&lt;11.146,H122&gt;=5.767,A122&lt;7.25,H122&lt;16.244,F122&gt;=2.5,D122&gt;=0.8),5.1,IF(AND(A122&lt;4.5,H122&lt;14.144,G122&lt;0.522,A122&lt;4.75,A122&gt;=4.35,D122&lt;0.45,A122&lt;5.05,D122&lt;0.8),1.35,IF(AND(A122&gt;=4.5,H122&lt;14.144,G122&lt;0.522,A122&lt;4.75,A122&gt;=4.35,D122&lt;0.45,A122&lt;5.05,D122&lt;0.8),1.4,IF(AND(A122&lt;5.15,B122&lt;3.75,G122&lt;0.948,D122&lt;0.35,H122&lt;14.877,D122&lt;0.45,A122&gt;=5.05,D122&lt;0.8),1.4,IF(AND(A122&gt;=5.15,B122&lt;3.75,G122&lt;0.948,D122&lt;0.35,H122&lt;14.877,D122&lt;0.45,A122&gt;=5.05,D122&lt;0.8),1.5,IF(AND(G122&lt;0.112,B122&gt;=3.75,G122&lt;0.948,D122&lt;0.35,H122&lt;14.877,D122&lt;0.45,A122&gt;=5.05,D122&lt;0.8),1.5,IF(AND(G122&gt;=0.112,B122&gt;=3.75,G122&lt;0.948,D122&lt;0.35,H122&lt;14.877,D122&lt;0.45,A122&gt;=5.05,D122&lt;0.8),1.6,IF(AND(G122&lt;0.075,A122&gt;=6.35,H122&lt;11.146,H122&gt;=5.767,A122&lt;7.25,H122&lt;16.244,F122&gt;=2.5,D122&gt;=0.8),5.5,IF(AND(G122&gt;=0.075,A122&gt;=6.35,H122&lt;11.146,H122&gt;=5.767,A122&lt;7.25,H122&lt;16.244,F122&gt;=2.5,D122&gt;=0.8),5.24,IF(AND(B122&lt;2.95,D122&lt;1.9,H122&gt;=11.146,H122&gt;=5.767,A122&lt;7.25,H122&lt;16.244,F122&gt;=2.5,D122&gt;=0.8),5.65,IF(AND(B122&gt;=2.95,D122&lt;1.9,H122&gt;=11.146,H122&gt;=5.767,A122&lt;7.25,H122&lt;16.244,F122&gt;=2.5,D122&gt;=0.8),5.8,IF(AND(H122&lt;13.42,D122&gt;=1.9,H122&gt;=11.146,H122&gt;=5.767,A122&lt;7.25,H122&lt;16.244,F122&gt;=2.5,D122&gt;=0.8),5.6,IF(AND(H122&gt;=13.42,D122&gt;=1.9,H122&gt;=11.146,H122&gt;=5.767,A122&lt;7.25,H122&lt;16.244,F122&gt;=2.5,D122&gt;=0.8),5.34,"shouldnthappen")))))))))))))))))))))))))))))))))))))))</f>
        <v>5.1</v>
      </c>
      <c r="AB122" s="1" t="n">
        <f aca="false">IF(AND(D122&gt;=0.35,F122&lt;1.5),1.5,IF(AND(F122&lt;2.5,D122&gt;=1.55,F122&gt;=1.5),4.85,IF(AND(H122&lt;8.308,D122&lt;0.15,D122&lt;0.35,F122&lt;1.5),1.5,IF(AND(H122&gt;=8.308,D122&lt;0.15,D122&lt;0.35,F122&lt;1.5),1.4,IF(AND(H122&lt;5.523,D122&gt;=0.15,D122&lt;0.35,F122&lt;1.5),1,IF(AND(G122&lt;0.572,H122&lt;10.688,D122&lt;1.55,F122&gt;=1.5),3.75,IF(AND(B122&gt;=3.5,F122&gt;=2.5,D122&gt;=1.55,F122&gt;=1.5),6.3,IF(AND(A122&gt;=5.65,G122&gt;=0.572,H122&lt;10.688,D122&lt;1.55,F122&gt;=1.5),4.45,IF(AND(B122&gt;=2.85,A122&lt;6.15,H122&gt;=10.688,D122&lt;1.55,F122&gt;=1.5),4.35,IF(AND(H122&gt;=16.284,B122&lt;3.5,F122&gt;=2.5,D122&gt;=1.55,F122&gt;=1.5),6.6,IF(AND(G122&gt;=0.241,G122&lt;0.338,H122&gt;=5.523,D122&gt;=0.15,D122&lt;0.35,F122&lt;1.5),1.25,IF(AND(A122&lt;5.05,G122&gt;=0.338,H122&gt;=5.523,D122&gt;=0.15,D122&lt;0.35,F122&lt;1.5),1.35,IF(AND(B122&lt;2.7,A122&lt;5.65,G122&gt;=0.572,H122&lt;10.688,D122&lt;1.55,F122&gt;=1.5),4,IF(AND(B122&gt;=2.7,A122&lt;5.65,G122&gt;=0.572,H122&lt;10.688,D122&lt;1.55,F122&gt;=1.5),3.6,IF(AND(B122&lt;2.45,B122&lt;2.85,A122&lt;6.15,H122&gt;=10.688,D122&lt;1.55,F122&gt;=1.5),3.7,IF(AND(A122&lt;6.25,B122&lt;2.85,A122&gt;=6.15,H122&gt;=10.688,D122&lt;1.55,F122&gt;=1.5),4.5,IF(AND(A122&gt;=6.25,B122&lt;2.85,A122&gt;=6.15,H122&gt;=10.688,D122&lt;1.55,F122&gt;=1.5),4.86,IF(AND(D122&gt;=1.45,B122&gt;=2.85,A122&gt;=6.15,H122&gt;=10.688,D122&lt;1.55,F122&gt;=1.5),4.8,IF(AND(H122&lt;8.202,H122&lt;16.284,B122&lt;3.5,F122&gt;=2.5,D122&gt;=1.55,F122&gt;=1.5),5.7,IF(AND(A122&gt;=5.1,G122&lt;0.241,G122&lt;0.338,H122&gt;=5.523,D122&gt;=0.15,D122&lt;0.35,F122&lt;1.5),1.5,IF(AND(B122&gt;=3.75,A122&gt;=5.05,G122&gt;=0.338,H122&gt;=5.523,D122&gt;=0.15,D122&lt;0.35,F122&lt;1.5),1.6,IF(AND(A122&lt;5.7,B122&gt;=2.45,B122&lt;2.85,A122&lt;6.15,H122&gt;=10.688,D122&lt;1.55,F122&gt;=1.5),3.9,IF(AND(A122&gt;=5.7,B122&gt;=2.45,B122&lt;2.85,A122&lt;6.15,H122&gt;=10.688,D122&lt;1.55,F122&gt;=1.5),4.02,IF(AND(H122&lt;13.654,D122&lt;1.45,B122&gt;=2.85,A122&gt;=6.15,H122&gt;=10.688,D122&lt;1.55,F122&gt;=1.5),4.333,IF(AND(H122&gt;=13.654,D122&lt;1.45,B122&gt;=2.85,A122&gt;=6.15,H122&gt;=10.688,D122&lt;1.55,F122&gt;=1.5),4.54,IF(AND(A122&lt;6.15,H122&gt;=8.202,H122&lt;16.284,B122&lt;3.5,F122&gt;=2.5,D122&gt;=1.55,F122&gt;=1.5),5,IF(AND(H122&lt;13.924,A122&lt;5.1,G122&lt;0.241,G122&lt;0.338,H122&gt;=5.523,D122&gt;=0.15,D122&lt;0.35,F122&lt;1.5),1.4,IF(AND(H122&gt;=13.924,A122&lt;5.1,G122&lt;0.241,G122&lt;0.338,H122&gt;=5.523,D122&gt;=0.15,D122&lt;0.35,F122&lt;1.5),1.5,IF(AND(D122&lt;0.25,B122&lt;3.75,A122&gt;=5.05,G122&gt;=0.338,H122&gt;=5.523,D122&gt;=0.15,D122&lt;0.35,F122&lt;1.5),1.5,IF(AND(D122&gt;=0.25,B122&lt;3.75,A122&gt;=5.05,G122&gt;=0.338,H122&gt;=5.523,D122&gt;=0.15,D122&lt;0.35,F122&lt;1.5),1.4,IF(AND(H122&lt;8.884,B122&gt;=3.05,A122&gt;=6.15,H122&gt;=8.202,H122&lt;16.284,B122&lt;3.5,F122&gt;=2.5,D122&gt;=1.55,F122&gt;=1.5),5.1,IF(AND(A122&lt;6.45,G122&lt;0.368,B122&lt;3.05,A122&gt;=6.15,H122&gt;=8.202,H122&lt;16.284,B122&lt;3.5,F122&gt;=2.5,D122&gt;=1.55,F122&gt;=1.5),5.525,IF(AND(A122&gt;=6.45,G122&lt;0.368,B122&lt;3.05,A122&gt;=6.15,H122&gt;=8.202,H122&lt;16.284,B122&lt;3.5,F122&gt;=2.5,D122&gt;=1.55,F122&gt;=1.5),5.35,IF(AND(D122&lt;2.25,G122&gt;=0.368,B122&lt;3.05,A122&gt;=6.15,H122&gt;=8.202,H122&lt;16.284,B122&lt;3.5,F122&gt;=2.5,D122&gt;=1.55,F122&gt;=1.5),5.8,IF(AND(D122&gt;=2.25,G122&gt;=0.368,B122&lt;3.05,A122&gt;=6.15,H122&gt;=8.202,H122&lt;16.284,B122&lt;3.5,F122&gt;=2.5,D122&gt;=1.55,F122&gt;=1.5),5.2,IF(AND(H122&lt;10.257,H122&gt;=8.884,B122&gt;=3.05,A122&gt;=6.15,H122&gt;=8.202,H122&lt;16.284,B122&lt;3.5,F122&gt;=2.5,D122&gt;=1.55,F122&gt;=1.5),5.9,IF(AND(H122&gt;=10.257,H122&gt;=8.884,B122&gt;=3.05,A122&gt;=6.15,H122&gt;=8.202,H122&lt;16.284,B122&lt;3.5,F122&gt;=2.5,D122&gt;=1.55,F122&gt;=1.5),5.48,"shouldnthappen")))))))))))))))))))))))))))))))))))))</f>
        <v>3.75</v>
      </c>
      <c r="AC122" s="1" t="n">
        <f aca="false">IF(AND(H122&lt;5.748,A122&lt;5.05,D122&lt;0.8),1,IF(AND(B122&lt;3.35,A122&gt;=5.05,D122&lt;0.8),1.7,IF(AND(A122&lt;5.85,G122&lt;0.154,D122&gt;=0.8),4.5,IF(AND(D122&gt;=0.45,H122&gt;=5.748,A122&lt;5.05,D122&lt;0.8),1.6,IF(AND(G122&gt;=0.934,B122&gt;=3.35,A122&gt;=5.05,D122&lt;0.8),1.7,IF(AND(D122&lt;2.1,A122&gt;=5.85,G122&lt;0.154,D122&gt;=0.8),6.15,IF(AND(D122&gt;=2.1,A122&gt;=5.85,G122&lt;0.154,D122&gt;=0.8),5.5,IF(AND(A122&lt;6.1,D122&gt;=1.55,G122&gt;=0.154,D122&gt;=0.8),5,IF(AND(H122&gt;=14.379,G122&lt;0.934,B122&gt;=3.35,A122&gt;=5.05,D122&lt;0.8),1.58,IF(AND(G122&lt;0.379,A122&gt;=6.1,D122&gt;=1.55,G122&gt;=0.154,D122&gt;=0.8),5.42,IF(AND(H122&lt;13.924,G122&lt;0.227,D122&lt;0.45,H122&gt;=5.748,A122&lt;5.05,D122&lt;0.8),1.4,IF(AND(H122&gt;=13.924,G122&lt;0.227,D122&lt;0.45,H122&gt;=5.748,A122&lt;5.05,D122&lt;0.8),1.5,IF(AND(B122&lt;3.1,G122&gt;=0.227,D122&lt;0.45,H122&gt;=5.748,A122&lt;5.05,D122&lt;0.8),1.1,IF(AND(G122&lt;0.13,H122&lt;14.379,G122&lt;0.934,B122&gt;=3.35,A122&gt;=5.05,D122&lt;0.8),1.4,IF(AND(D122&lt;1.05,A122&lt;5.65,D122&lt;1.35,D122&lt;1.55,G122&gt;=0.154,D122&gt;=0.8),3.7,IF(AND(D122&lt;1.25,A122&gt;=5.65,D122&lt;1.35,D122&lt;1.55,G122&gt;=0.154,D122&gt;=0.8),4.06,IF(AND(D122&gt;=1.25,A122&gt;=5.65,D122&lt;1.35,D122&lt;1.55,G122&gt;=0.154,D122&gt;=0.8),4.425,IF(AND(H122&lt;13.654,D122&lt;1.45,D122&gt;=1.35,D122&lt;1.55,G122&gt;=0.154,D122&gt;=0.8),4.275,IF(AND(G122&lt;0.259,D122&gt;=1.45,D122&gt;=1.35,D122&lt;1.55,G122&gt;=0.154,D122&gt;=0.8),5.1,IF(AND(B122&lt;2.95,G122&gt;=0.379,A122&gt;=6.1,D122&gt;=1.55,G122&gt;=0.154,D122&gt;=0.8),6.3,IF(AND(B122&lt;3.25,B122&gt;=3.1,G122&gt;=0.227,D122&lt;0.45,H122&gt;=5.748,A122&lt;5.05,D122&lt;0.8),1.3,IF(AND(B122&gt;=3.25,B122&gt;=3.1,G122&gt;=0.227,D122&lt;0.45,H122&gt;=5.748,A122&lt;5.05,D122&lt;0.8),1.4,IF(AND(H122&gt;=13.372,G122&gt;=0.13,H122&lt;14.379,G122&lt;0.934,B122&gt;=3.35,A122&gt;=5.05,D122&lt;0.8),1.4,IF(AND(H122&lt;6.69,D122&gt;=1.05,A122&lt;5.65,D122&lt;1.35,D122&lt;1.55,G122&gt;=0.154,D122&gt;=0.8),4.033,IF(AND(H122&gt;=6.69,D122&gt;=1.05,A122&lt;5.65,D122&lt;1.35,D122&lt;1.55,G122&gt;=0.154,D122&gt;=0.8),3.88,IF(AND(B122&lt;2.85,H122&gt;=13.654,D122&lt;1.45,D122&gt;=1.35,D122&lt;1.55,G122&gt;=0.154,D122&gt;=0.8),4.8,IF(AND(B122&gt;=2.85,H122&gt;=13.654,D122&lt;1.45,D122&gt;=1.35,D122&lt;1.55,G122&gt;=0.154,D122&gt;=0.8),4.7,IF(AND(H122&lt;11.681,G122&gt;=0.259,D122&gt;=1.45,D122&gt;=1.35,D122&lt;1.55,G122&gt;=0.154,D122&gt;=0.8),4.85,IF(AND(H122&gt;=11.681,G122&gt;=0.259,D122&gt;=1.45,D122&gt;=1.35,D122&lt;1.55,G122&gt;=0.154,D122&gt;=0.8),4.633,IF(AND(A122&lt;6.25,B122&gt;=2.95,G122&gt;=0.379,A122&gt;=6.1,D122&gt;=1.55,G122&gt;=0.154,D122&gt;=0.8),5.4,IF(AND(D122&lt;0.3,H122&lt;13.372,G122&gt;=0.13,H122&lt;14.379,G122&lt;0.934,B122&gt;=3.35,A122&gt;=5.05,D122&lt;0.8),1.475,IF(AND(D122&gt;=0.3,H122&lt;13.372,G122&gt;=0.13,H122&lt;14.379,G122&lt;0.934,B122&gt;=3.35,A122&gt;=5.05,D122&lt;0.8),1.5,IF(AND(B122&lt;3.15,A122&gt;=6.25,B122&gt;=2.95,G122&gt;=0.379,A122&gt;=6.1,D122&gt;=1.55,G122&gt;=0.154,D122&gt;=0.8),5.7,IF(AND(B122&gt;=3.15,A122&gt;=6.25,B122&gt;=2.95,G122&gt;=0.379,A122&gt;=6.1,D122&gt;=1.55,G122&gt;=0.154,D122&gt;=0.8),5.933,"shouldnthappen"))))))))))))))))))))))))))))))))))</f>
        <v>4.85</v>
      </c>
      <c r="AD122" s="1" t="n">
        <f aca="false">IF(AND(H122&lt;6.621,A122&lt;4.95,D122&lt;0.8),1,IF(AND(H122&lt;14.144,H122&gt;=6.621,A122&lt;4.95,D122&lt;0.8),1.4,IF(AND(H122&gt;=14.144,H122&gt;=6.621,A122&lt;4.95,D122&lt;0.8),1.3,IF(AND(G122&lt;0.13,B122&gt;=3.85,A122&gt;=4.95,D122&lt;0.8),1.3,IF(AND(G122&gt;=0.13,B122&gt;=3.85,A122&gt;=4.95,D122&lt;0.8),1.425,IF(AND(A122&gt;=6.05,B122&lt;2.75,D122&lt;1.55,D122&gt;=0.8),4.9,IF(AND(A122&gt;=7.3,G122&lt;0.119,D122&gt;=1.55,D122&gt;=0.8),6.7,IF(AND(H122&lt;6.555,D122&lt;0.25,B122&lt;3.85,A122&gt;=4.95,D122&lt;0.8),1.7,IF(AND(B122&lt;3.4,D122&gt;=0.25,B122&lt;3.85,A122&gt;=4.95,D122&lt;0.8),1.7,IF(AND(B122&gt;=3.4,D122&gt;=0.25,B122&lt;3.85,A122&gt;=4.95,D122&lt;0.8),1.6,IF(AND(A122&lt;5.05,A122&lt;6.05,B122&lt;2.75,D122&lt;1.55,D122&gt;=0.8),3.3,IF(AND(B122&lt;2.85,D122&lt;1.35,B122&gt;=2.75,D122&lt;1.55,D122&gt;=0.8),4.5,IF(AND(H122&lt;12.206,D122&gt;=1.35,B122&gt;=2.75,D122&lt;1.55,D122&gt;=0.8),4.7,IF(AND(H122&gt;=12.206,D122&gt;=1.35,B122&gt;=2.75,D122&lt;1.55,D122&gt;=0.8),4.52,IF(AND(G122&lt;0.024,A122&lt;7.3,G122&lt;0.119,D122&gt;=1.55,D122&gt;=0.8),5.7,IF(AND(G122&gt;=0.024,A122&lt;7.3,G122&lt;0.119,D122&gt;=1.55,D122&gt;=0.8),5.6,IF(AND(F122&lt;2.5,G122&lt;0.417,G122&gt;=0.119,D122&gt;=1.55,D122&gt;=0.8),5.05,IF(AND(B122&lt;3.15,H122&gt;=6.555,D122&lt;0.25,B122&lt;3.85,A122&gt;=4.95,D122&lt;0.8),1.6,IF(AND(G122&lt;0.356,A122&gt;=5.05,A122&lt;6.05,B122&lt;2.75,D122&lt;1.55,D122&gt;=0.8),4.12,IF(AND(A122&lt;5.65,B122&gt;=2.85,D122&lt;1.35,B122&gt;=2.75,D122&lt;1.55,D122&gt;=0.8),3.6,IF(AND(B122&lt;3.15,F122&gt;=2.5,G122&lt;0.417,G122&gt;=0.119,D122&gt;=1.55,D122&gt;=0.8),5.18,IF(AND(B122&gt;=3.15,F122&gt;=2.5,G122&lt;0.417,G122&gt;=0.119,D122&gt;=1.55,D122&gt;=0.8),5.3,IF(AND(D122&lt;1.7,A122&lt;6.95,G122&gt;=0.417,G122&gt;=0.119,D122&gt;=1.55,D122&gt;=0.8),4.7,IF(AND(A122&lt;7.25,A122&gt;=6.95,G122&gt;=0.417,G122&gt;=0.119,D122&gt;=1.55,D122&gt;=0.8),5.8,IF(AND(A122&gt;=7.25,A122&gt;=6.95,G122&gt;=0.417,G122&gt;=0.119,D122&gt;=1.55,D122&gt;=0.8),6.333,IF(AND(H122&lt;8.594,B122&gt;=3.15,H122&gt;=6.555,D122&lt;0.25,B122&lt;3.85,A122&gt;=4.95,D122&lt;0.8),1.4,IF(AND(H122&gt;=8.594,B122&gt;=3.15,H122&gt;=6.555,D122&lt;0.25,B122&lt;3.85,A122&gt;=4.95,D122&lt;0.8),1.5,IF(AND(H122&gt;=11.218,G122&gt;=0.356,A122&gt;=5.05,A122&lt;6.05,B122&lt;2.75,D122&lt;1.55,D122&gt;=0.8),3.925,IF(AND(A122&gt;=6.5,A122&gt;=5.65,B122&gt;=2.85,D122&lt;1.35,B122&gt;=2.75,D122&lt;1.55,D122&gt;=0.8),4.6,IF(AND(H122&lt;8.602,H122&lt;11.218,G122&gt;=0.356,A122&gt;=5.05,A122&lt;6.05,B122&lt;2.75,D122&lt;1.55,D122&gt;=0.8),3.95,IF(AND(H122&gt;=8.602,H122&lt;11.218,G122&gt;=0.356,A122&gt;=5.05,A122&lt;6.05,B122&lt;2.75,D122&lt;1.55,D122&gt;=0.8),3.75,IF(AND(H122&lt;10.129,A122&lt;6.5,A122&gt;=5.65,B122&gt;=2.85,D122&lt;1.35,B122&gt;=2.75,D122&lt;1.55,D122&gt;=0.8),4.2,IF(AND(H122&gt;=10.129,A122&lt;6.5,A122&gt;=5.65,B122&gt;=2.85,D122&lt;1.35,B122&gt;=2.75,D122&lt;1.55,D122&gt;=0.8),4.267,IF(AND(D122&lt;2.2,B122&lt;3.05,D122&gt;=1.7,A122&lt;6.95,G122&gt;=0.417,G122&gt;=0.119,D122&gt;=1.55,D122&gt;=0.8),5.3,IF(AND(D122&gt;=2.2,B122&lt;3.05,D122&gt;=1.7,A122&lt;6.95,G122&gt;=0.417,G122&gt;=0.119,D122&gt;=1.55,D122&gt;=0.8),5.133,IF(AND(D122&lt;2.45,B122&gt;=3.05,D122&gt;=1.7,A122&lt;6.95,G122&gt;=0.417,G122&gt;=0.119,D122&gt;=1.55,D122&gt;=0.8),5.6,IF(AND(D122&gt;=2.45,B122&gt;=3.05,D122&gt;=1.7,A122&lt;6.95,G122&gt;=0.417,G122&gt;=0.119,D122&gt;=1.55,D122&gt;=0.8),6,"shouldnthappen")))))))))))))))))))))))))))))))))))))</f>
        <v>3.95</v>
      </c>
      <c r="AE122" s="1" t="n">
        <f aca="false">IF(AND(G122&lt;0.123,D122&gt;=0.25,D122&lt;0.75),1.3,IF(AND(H122&gt;=16.774,D122&gt;=1.75,D122&gt;=0.75),6.4,IF(AND(B122&lt;3.4,A122&lt;4.8,D122&lt;0.25,D122&lt;0.75),1.22,IF(AND(B122&gt;=3.4,A122&lt;4.8,D122&lt;0.25,D122&lt;0.75),1,IF(AND(A122&gt;=5.45,A122&gt;=4.8,D122&lt;0.25,D122&lt;0.75),1.367,IF(AND(H122&gt;=10.688,D122&lt;1.35,D122&lt;1.75,D122&gt;=0.75),4.2,IF(AND(A122&lt;5.3,D122&gt;=1.35,D122&lt;1.75,D122&gt;=0.75),4.05,IF(AND(G122&gt;=0.857,H122&lt;16.774,D122&gt;=1.75,D122&gt;=0.75),5.02,IF(AND(H122&lt;6.089,A122&lt;5.45,A122&gt;=4.8,D122&lt;0.25,D122&lt;0.75),1.7,IF(AND(G122&lt;0.184,D122&lt;0.35,G122&gt;=0.123,D122&gt;=0.25,D122&lt;0.75),1.7,IF(AND(G122&gt;=0.184,D122&lt;0.35,G122&gt;=0.123,D122&gt;=0.25,D122&lt;0.75),1.48,IF(AND(A122&lt;5.25,D122&gt;=0.35,G122&gt;=0.123,D122&gt;=0.25,D122&lt;0.75),1.75,IF(AND(A122&gt;=5.25,D122&gt;=0.35,G122&gt;=0.123,D122&gt;=0.25,D122&lt;0.75),1.5,IF(AND(A122&lt;5.3,H122&lt;10.688,D122&lt;1.35,D122&lt;1.75,D122&gt;=0.75),3.15,IF(AND(H122&lt;9.474,A122&gt;=5.3,D122&gt;=1.35,D122&lt;1.75,D122&gt;=0.75),4.95,IF(AND(G122&gt;=0.779,G122&lt;0.857,H122&lt;16.774,D122&gt;=1.75,D122&gt;=0.75),6,IF(AND(G122&lt;0.05,H122&gt;=6.089,A122&lt;5.45,A122&gt;=4.8,D122&lt;0.25,D122&lt;0.75),1.4,IF(AND(H122&lt;6.69,A122&gt;=5.3,H122&lt;10.688,D122&lt;1.35,D122&lt;1.75,D122&gt;=0.75),4.033,IF(AND(H122&gt;=6.69,A122&gt;=5.3,H122&lt;10.688,D122&lt;1.35,D122&lt;1.75,D122&gt;=0.75),3.733,IF(AND(B122&lt;2.5,H122&gt;=9.474,A122&gt;=5.3,D122&gt;=1.35,D122&lt;1.75,D122&gt;=0.75),4.5,IF(AND(D122&gt;=2.45,G122&lt;0.779,G122&lt;0.857,H122&lt;16.774,D122&gt;=1.75,D122&gt;=0.75),6,IF(AND(B122&gt;=3.75,G122&gt;=0.05,H122&gt;=6.089,A122&lt;5.45,A122&gt;=4.8,D122&lt;0.25,D122&lt;0.75),1.6,IF(AND(H122&lt;13.695,B122&gt;=2.5,H122&gt;=9.474,A122&gt;=5.3,D122&gt;=1.35,D122&lt;1.75,D122&gt;=0.75),4.567,IF(AND(G122&gt;=0.654,D122&lt;2.45,G122&lt;0.779,G122&lt;0.857,H122&lt;16.774,D122&gt;=1.75,D122&gt;=0.75),4.9,IF(AND(G122&gt;=0.73,B122&lt;3.75,G122&gt;=0.05,H122&gt;=6.089,A122&lt;5.45,A122&gt;=4.8,D122&lt;0.25,D122&lt;0.75),1.4,IF(AND(A122&lt;6.65,H122&gt;=13.695,B122&gt;=2.5,H122&gt;=9.474,A122&gt;=5.3,D122&gt;=1.35,D122&lt;1.75,D122&gt;=0.75),4.4,IF(AND(A122&gt;=6.65,H122&gt;=13.695,B122&gt;=2.5,H122&gt;=9.474,A122&gt;=5.3,D122&gt;=1.35,D122&lt;1.75,D122&gt;=0.75),4.84,IF(AND(B122&lt;2.75,G122&lt;0.654,D122&lt;2.45,G122&lt;0.779,G122&lt;0.857,H122&lt;16.774,D122&gt;=1.75,D122&gt;=0.75),5.2,IF(AND(H122&lt;9.524,G122&lt;0.73,B122&lt;3.75,G122&gt;=0.05,H122&gt;=6.089,A122&lt;5.45,A122&gt;=4.8,D122&lt;0.25,D122&lt;0.75),1.5,IF(AND(H122&gt;=9.524,G122&lt;0.73,B122&lt;3.75,G122&gt;=0.05,H122&gt;=6.089,A122&lt;5.45,A122&gt;=4.8,D122&lt;0.25,D122&lt;0.75),1.4,IF(AND(H122&gt;=13.644,B122&gt;=2.75,G122&lt;0.654,D122&lt;2.45,G122&lt;0.779,G122&lt;0.857,H122&lt;16.774,D122&gt;=1.75,D122&gt;=0.75),6.033,IF(AND(A122&gt;=6.85,H122&lt;13.644,B122&gt;=2.75,G122&lt;0.654,D122&lt;2.45,G122&lt;0.779,G122&lt;0.857,H122&lt;16.774,D122&gt;=1.75,D122&gt;=0.75),5.1,IF(AND(A122&gt;=6.75,A122&lt;6.85,H122&lt;13.644,B122&gt;=2.75,G122&lt;0.654,D122&lt;2.45,G122&lt;0.779,G122&lt;0.857,H122&lt;16.774,D122&gt;=1.75,D122&gt;=0.75),5.9,IF(AND(D122&gt;=2.35,A122&lt;6.75,A122&lt;6.85,H122&lt;13.644,B122&gt;=2.75,G122&lt;0.654,D122&lt;2.45,G122&lt;0.779,G122&lt;0.857,H122&lt;16.774,D122&gt;=1.75,D122&gt;=0.75),5.6,IF(AND(H122&lt;11.146,D122&lt;2.35,A122&lt;6.75,A122&lt;6.85,H122&lt;13.644,B122&gt;=2.75,G122&lt;0.654,D122&lt;2.45,G122&lt;0.779,G122&lt;0.857,H122&lt;16.774,D122&gt;=1.75,D122&gt;=0.75),5.4,IF(AND(H122&gt;=11.146,D122&lt;2.35,A122&lt;6.75,A122&lt;6.85,H122&lt;13.644,B122&gt;=2.75,G122&lt;0.654,D122&lt;2.45,G122&lt;0.779,G122&lt;0.857,H122&lt;16.774,D122&gt;=1.75,D122&gt;=0.75),5.6,"shouldnthappen"))))))))))))))))))))))))))))))))))))</f>
        <v>4.95</v>
      </c>
      <c r="AF122" s="1" t="n">
        <f aca="false">IF(AND(A122&lt;4.5,D122&lt;0.8),1.233,IF(AND(B122&lt;3.05,A122&gt;=4.5,D122&lt;0.8),1.4,IF(AND(D122&gt;=0.45,B122&gt;=3.05,A122&gt;=4.5,D122&lt;0.8),1.667,IF(AND(D122&lt;1.05,D122&lt;1.35,A122&lt;6.25,D122&gt;=0.8),3.633,IF(AND(H122&lt;13.935,A122&gt;=7.05,A122&gt;=6.25,D122&gt;=0.8),6,IF(AND(G122&gt;=0.948,D122&lt;0.45,B122&gt;=3.05,A122&gt;=4.5,D122&lt;0.8),1.7,IF(AND(G122&lt;0.652,D122&gt;=1.05,D122&lt;1.35,A122&lt;6.25,D122&gt;=0.8),4.16,IF(AND(D122&gt;=2.15,D122&gt;=1.75,D122&gt;=1.35,A122&lt;6.25,D122&gt;=0.8),5.4,IF(AND(G122&gt;=0.912,F122&lt;2.5,A122&lt;7.05,A122&gt;=6.25,D122&gt;=0.8),4.4,IF(AND(B122&gt;=3.25,F122&gt;=2.5,A122&lt;7.05,A122&gt;=6.25,D122&gt;=0.8),5.85,IF(AND(H122&lt;17.32,H122&gt;=13.935,A122&gt;=7.05,A122&gt;=6.25,D122&gt;=0.8),6.65,IF(AND(H122&gt;=17.32,H122&gt;=13.935,A122&gt;=7.05,A122&gt;=6.25,D122&gt;=0.8),6.4,IF(AND(H122&gt;=13.547,G122&lt;0.948,D122&lt;0.45,B122&gt;=3.05,A122&gt;=4.5,D122&lt;0.8),1.38,IF(AND(B122&gt;=2.75,G122&gt;=0.652,D122&gt;=1.05,D122&lt;1.35,A122&lt;6.25,D122&gt;=0.8),3.6,IF(AND(H122&lt;9.417,G122&lt;0.404,D122&lt;1.75,D122&gt;=1.35,A122&lt;6.25,D122&gt;=0.8),4.2,IF(AND(H122&gt;=9.417,G122&lt;0.404,D122&lt;1.75,D122&gt;=1.35,A122&lt;6.25,D122&gt;=0.8),4.5,IF(AND(G122&lt;0.464,G122&gt;=0.404,D122&lt;1.75,D122&gt;=1.35,A122&lt;6.25,D122&gt;=0.8),4.5,IF(AND(G122&gt;=0.464,G122&gt;=0.404,D122&lt;1.75,D122&gt;=1.35,A122&lt;6.25,D122&gt;=0.8),4.625,IF(AND(D122&lt;1.85,D122&lt;2.15,D122&gt;=1.75,D122&gt;=1.35,A122&lt;6.25,D122&gt;=0.8),4.9,IF(AND(D122&gt;=1.85,D122&lt;2.15,D122&gt;=1.75,D122&gt;=1.35,A122&lt;6.25,D122&gt;=0.8),5.05,IF(AND(G122&lt;0.332,G122&lt;0.912,F122&lt;2.5,A122&lt;7.05,A122&gt;=6.25,D122&gt;=0.8),4.467,IF(AND(G122&gt;=0.332,G122&lt;0.912,F122&lt;2.5,A122&lt;7.05,A122&gt;=6.25,D122&gt;=0.8),4.767,IF(AND(D122&lt;0.15,H122&lt;13.547,G122&lt;0.948,D122&lt;0.45,B122&gt;=3.05,A122&gt;=4.5,D122&lt;0.8),1.5,IF(AND(D122&lt;1.15,B122&lt;2.75,G122&gt;=0.652,D122&gt;=1.05,D122&lt;1.35,A122&lt;6.25,D122&gt;=0.8),3.9,IF(AND(D122&gt;=1.15,B122&lt;2.75,G122&gt;=0.652,D122&gt;=1.05,D122&lt;1.35,A122&lt;6.25,D122&gt;=0.8),4,IF(AND(D122&gt;=2.25,B122&lt;3.15,B122&lt;3.25,F122&gt;=2.5,A122&lt;7.05,A122&gt;=6.25,D122&gt;=0.8),5.14,IF(AND(G122&lt;0.621,B122&gt;=3.15,B122&lt;3.25,F122&gt;=2.5,A122&lt;7.05,A122&gt;=6.25,D122&gt;=0.8),5.75,IF(AND(G122&gt;=0.621,B122&gt;=3.15,B122&lt;3.25,F122&gt;=2.5,A122&lt;7.05,A122&gt;=6.25,D122&gt;=0.8),5.1,IF(AND(G122&gt;=0.862,D122&gt;=0.15,H122&lt;13.547,G122&lt;0.948,D122&lt;0.45,B122&gt;=3.05,A122&gt;=4.5,D122&lt;0.8),1.5,IF(AND(A122&lt;6.35,D122&lt;2.25,B122&lt;3.15,B122&lt;3.25,F122&gt;=2.5,A122&lt;7.05,A122&gt;=6.25,D122&gt;=0.8),5.267,IF(AND(A122&gt;=6.35,D122&lt;2.25,B122&lt;3.15,B122&lt;3.25,F122&gt;=2.5,A122&lt;7.05,A122&gt;=6.25,D122&gt;=0.8),5.42,IF(AND(A122&lt;5.1,G122&lt;0.862,D122&gt;=0.15,H122&lt;13.547,G122&lt;0.948,D122&lt;0.45,B122&gt;=3.05,A122&gt;=4.5,D122&lt;0.8),1.35,IF(AND(B122&lt;3.95,A122&gt;=5.1,G122&lt;0.862,D122&gt;=0.15,H122&lt;13.547,G122&lt;0.948,D122&lt;0.45,B122&gt;=3.05,A122&gt;=4.5,D122&lt;0.8),1.5,IF(AND(B122&gt;=3.95,A122&gt;=5.1,G122&lt;0.862,D122&gt;=0.15,H122&lt;13.547,G122&lt;0.948,D122&lt;0.45,B122&gt;=3.05,A122&gt;=4.5,D122&lt;0.8),1.467,"shouldnthappen"))))))))))))))))))))))))))))))))))</f>
        <v>4.5</v>
      </c>
      <c r="AG122" s="1" t="n">
        <f aca="false">IF(AND(H122&lt;5.748,A122&lt;4.85,D122&lt;0.75),1,IF(AND(B122&gt;=3.5,D122&gt;=1.75,D122&gt;=0.75),6.2,IF(AND(A122&gt;=4.65,H122&gt;=5.748,A122&lt;4.85,D122&lt;0.75),1.333,IF(AND(H122&lt;6.417,B122&lt;3.45,A122&gt;=4.85,D122&lt;0.75),1.7,IF(AND(A122&lt;5.05,B122&gt;=3.45,A122&gt;=4.85,D122&lt;0.75),1.4,IF(AND(A122&gt;=5.05,B122&gt;=3.45,A122&gt;=4.85,D122&lt;0.75),1.5,IF(AND(F122&gt;=2.5,H122&lt;13.641,D122&lt;1.75,D122&gt;=0.75),4.667,IF(AND(G122&lt;0.187,H122&gt;=13.641,D122&lt;1.75,D122&gt;=0.75),5,IF(AND(A122&gt;=7.1,B122&lt;3.5,D122&gt;=1.75,D122&gt;=0.75),6.575,IF(AND(G122&lt;0.161,A122&lt;4.65,H122&gt;=5.748,A122&lt;4.85,D122&lt;0.75),1.5,IF(AND(H122&lt;8.399,H122&gt;=6.417,B122&lt;3.45,A122&gt;=4.85,D122&lt;0.75),1.5,IF(AND(H122&gt;=8.399,H122&gt;=6.417,B122&lt;3.45,A122&gt;=4.85,D122&lt;0.75),1.625,IF(AND(G122&lt;0.086,F122&lt;2.5,H122&lt;13.641,D122&lt;1.75,D122&gt;=0.75),4.7,IF(AND(D122&lt;1.35,G122&gt;=0.187,H122&gt;=13.641,D122&lt;1.75,D122&gt;=0.75),4.2,IF(AND(G122&lt;0.422,G122&gt;=0.161,A122&lt;4.65,H122&gt;=5.748,A122&lt;4.85,D122&lt;0.75),1.4,IF(AND(G122&gt;=0.422,G122&gt;=0.161,A122&lt;4.65,H122&gt;=5.748,A122&lt;4.85,D122&lt;0.75),1.3,IF(AND(B122&lt;2.5,D122&gt;=1.35,G122&gt;=0.187,H122&gt;=13.641,D122&lt;1.75,D122&gt;=0.75),4.5,IF(AND(B122&lt;2.75,A122&lt;6,A122&lt;7.1,B122&lt;3.5,D122&gt;=1.75,D122&gt;=0.75),5.1,IF(AND(B122&gt;=2.75,A122&lt;6,A122&lt;7.1,B122&lt;3.5,D122&gt;=1.75,D122&gt;=0.75),5.02,IF(AND(A122&lt;5.15,A122&lt;5.9,G122&gt;=0.086,F122&lt;2.5,H122&lt;13.641,D122&lt;1.75,D122&gt;=0.75),3,IF(AND(G122&lt;0.644,A122&gt;=5.9,G122&gt;=0.086,F122&lt;2.5,H122&lt;13.641,D122&lt;1.75,D122&gt;=0.75),4.65,IF(AND(G122&gt;=0.644,A122&gt;=5.9,G122&gt;=0.086,F122&lt;2.5,H122&lt;13.641,D122&lt;1.75,D122&gt;=0.75),4.24,IF(AND(D122&lt;1.45,B122&gt;=2.5,D122&gt;=1.35,G122&gt;=0.187,H122&gt;=13.641,D122&lt;1.75,D122&gt;=0.75),4.68,IF(AND(D122&gt;=1.45,B122&gt;=2.5,D122&gt;=1.35,G122&gt;=0.187,H122&gt;=13.641,D122&lt;1.75,D122&gt;=0.75),4.833,IF(AND(H122&lt;13.18,D122&lt;2.05,A122&gt;=6,A122&lt;7.1,B122&lt;3.5,D122&gt;=1.75,D122&gt;=0.75),5.44,IF(AND(H122&gt;=13.18,D122&lt;2.05,A122&gt;=6,A122&lt;7.1,B122&lt;3.5,D122&gt;=1.75,D122&gt;=0.75),5.1,IF(AND(H122&lt;8.759,D122&gt;=2.05,A122&gt;=6,A122&lt;7.1,B122&lt;3.5,D122&gt;=1.75,D122&gt;=0.75),5.4,IF(AND(A122&gt;=5.75,A122&gt;=5.15,A122&lt;5.9,G122&gt;=0.086,F122&lt;2.5,H122&lt;13.641,D122&lt;1.75,D122&gt;=0.75),3.967,IF(AND(H122&lt;10.159,H122&gt;=8.759,D122&gt;=2.05,A122&gt;=6,A122&lt;7.1,B122&lt;3.5,D122&gt;=1.75,D122&gt;=0.75),5.925,IF(AND(D122&lt;1.2,A122&lt;5.75,A122&gt;=5.15,A122&lt;5.9,G122&gt;=0.086,F122&lt;2.5,H122&lt;13.641,D122&lt;1.75,D122&gt;=0.75),3.667,IF(AND(D122&lt;2.25,H122&gt;=10.159,H122&gt;=8.759,D122&gt;=2.05,A122&gt;=6,A122&lt;7.1,B122&lt;3.5,D122&gt;=1.75,D122&gt;=0.75),5.66,IF(AND(D122&gt;=2.25,H122&gt;=10.159,H122&gt;=8.759,D122&gt;=2.05,A122&gt;=6,A122&lt;7.1,B122&lt;3.5,D122&gt;=1.75,D122&gt;=0.75),5.34,IF(AND(D122&lt;1.35,D122&gt;=1.2,A122&lt;5.75,A122&gt;=5.15,A122&lt;5.9,G122&gt;=0.086,F122&lt;2.5,H122&lt;13.641,D122&lt;1.75,D122&gt;=0.75),4.025,IF(AND(D122&gt;=1.35,D122&gt;=1.2,A122&lt;5.75,A122&gt;=5.15,A122&lt;5.9,G122&gt;=0.086,F122&lt;2.5,H122&lt;13.641,D122&lt;1.75,D122&gt;=0.75),3.9,"shouldnthappen"))))))))))))))))))))))))))))))))))</f>
        <v>4.667</v>
      </c>
      <c r="AH122" s="1" t="n">
        <f aca="false">IF(AND(F122&lt;1.5,H122&lt;6.799,A122&lt;5.45),1.7,IF(AND(F122&gt;=1.5,H122&lt;6.799,A122&lt;5.45),4.1,IF(AND(D122&gt;=0.8,H122&gt;=6.799,A122&lt;5.45),3.9,IF(AND(H122&lt;7.564,F122&lt;2.5,A122&gt;=5.45),3.925,IF(AND(H122&gt;=16.284,F122&gt;=2.5,A122&gt;=5.45),6.5,IF(AND(A122&lt;4.35,D122&lt;0.8,H122&gt;=6.799,A122&lt;5.45),1.1,IF(AND(B122&lt;2.8,D122&lt;1.35,H122&gt;=7.564,F122&lt;2.5,A122&gt;=5.45),4.1,IF(AND(B122&gt;=2.8,D122&lt;1.35,H122&gt;=7.564,F122&lt;2.5,A122&gt;=5.45),4.267,IF(AND(B122&lt;2.75,D122&gt;=1.35,H122&gt;=7.564,F122&lt;2.5,A122&gt;=5.45),5,IF(AND(G122&gt;=0.078,G122&lt;0.26,H122&lt;16.284,F122&gt;=2.5,A122&gt;=5.45),6.06,IF(AND(G122&gt;=0.805,G122&gt;=0.26,H122&lt;16.284,F122&gt;=2.5,A122&gt;=5.45),5.02,IF(AND(H122&gt;=10.109,B122&gt;=3.45,A122&gt;=4.35,D122&lt;0.8,H122&gt;=6.799,A122&lt;5.45),1.55,IF(AND(D122&lt;2.25,G122&lt;0.078,G122&lt;0.26,H122&lt;16.284,F122&gt;=2.5,A122&gt;=5.45),5.6,IF(AND(D122&gt;=2.25,G122&lt;0.078,G122&lt;0.26,H122&lt;16.284,F122&gt;=2.5,A122&gt;=5.45),5.7,IF(AND(A122&lt;6.15,G122&lt;0.805,G122&gt;=0.26,H122&lt;16.284,F122&gt;=2.5,A122&gt;=5.45),4.967,IF(AND(A122&lt;4.65,H122&lt;12.227,B122&lt;3.45,A122&gt;=4.35,D122&lt;0.8,H122&gt;=6.799,A122&lt;5.45),1.333,IF(AND(A122&lt;4.85,H122&gt;=12.227,B122&lt;3.45,A122&gt;=4.35,D122&lt;0.8,H122&gt;=6.799,A122&lt;5.45),1.42,IF(AND(A122&gt;=4.85,H122&gt;=12.227,B122&lt;3.45,A122&gt;=4.35,D122&lt;0.8,H122&gt;=6.799,A122&lt;5.45),1.533,IF(AND(A122&lt;5.05,H122&lt;10.109,B122&gt;=3.45,A122&gt;=4.35,D122&lt;0.8,H122&gt;=6.799,A122&lt;5.45),1.4,IF(AND(A122&gt;=5.05,H122&lt;10.109,B122&gt;=3.45,A122&gt;=4.35,D122&lt;0.8,H122&gt;=6.799,A122&lt;5.45),1.5,IF(AND(G122&lt;0.14,H122&lt;13.531,B122&gt;=2.75,D122&gt;=1.35,H122&gt;=7.564,F122&lt;2.5,A122&gt;=5.45),4.7,IF(AND(G122&lt;0.187,H122&gt;=13.531,B122&gt;=2.75,D122&gt;=1.35,H122&gt;=7.564,F122&lt;2.5,A122&gt;=5.45),5,IF(AND(G122&gt;=0.187,H122&gt;=13.531,B122&gt;=2.75,D122&gt;=1.35,H122&gt;=7.564,F122&lt;2.5,A122&gt;=5.45),4.66,IF(AND(A122&lt;6.35,A122&gt;=6.15,G122&lt;0.805,G122&gt;=0.26,H122&lt;16.284,F122&gt;=2.5,A122&gt;=5.45),6,IF(AND(D122&lt;0.15,A122&gt;=4.65,H122&lt;12.227,B122&lt;3.45,A122&gt;=4.35,D122&lt;0.8,H122&gt;=6.799,A122&lt;5.45),1.5,IF(AND(H122&lt;10.723,G122&gt;=0.14,H122&lt;13.531,B122&gt;=2.75,D122&gt;=1.35,H122&gt;=7.564,F122&lt;2.5,A122&gt;=5.45),4.6,IF(AND(H122&gt;=10.723,G122&gt;=0.14,H122&lt;13.531,B122&gt;=2.75,D122&gt;=1.35,H122&gt;=7.564,F122&lt;2.5,A122&gt;=5.45),4.46,IF(AND(G122&lt;0.364,A122&gt;=6.35,A122&gt;=6.15,G122&lt;0.805,G122&gt;=0.26,H122&lt;16.284,F122&gt;=2.5,A122&gt;=5.45),5.28,IF(AND(A122&lt;5.1,D122&gt;=0.15,A122&gt;=4.65,H122&lt;12.227,B122&lt;3.45,A122&gt;=4.35,D122&lt;0.8,H122&gt;=6.799,A122&lt;5.45),1.36,IF(AND(A122&gt;=5.1,D122&gt;=0.15,A122&gt;=4.65,H122&lt;12.227,B122&lt;3.45,A122&gt;=4.35,D122&lt;0.8,H122&gt;=6.799,A122&lt;5.45),1.4,IF(AND(G122&gt;=0.6,G122&gt;=0.364,A122&gt;=6.35,A122&gt;=6.15,G122&lt;0.805,G122&gt;=0.26,H122&lt;16.284,F122&gt;=2.5,A122&gt;=5.45),5.1,IF(AND(A122&gt;=6.95,G122&lt;0.6,G122&gt;=0.364,A122&gt;=6.35,A122&gt;=6.15,G122&lt;0.805,G122&gt;=0.26,H122&lt;16.284,F122&gt;=2.5,A122&gt;=5.45),5.8,IF(AND(B122&lt;3.2,A122&lt;6.95,G122&lt;0.6,G122&gt;=0.364,A122&gt;=6.35,A122&gt;=6.15,G122&lt;0.805,G122&gt;=0.26,H122&lt;16.284,F122&gt;=2.5,A122&gt;=5.45),5.6,IF(AND(B122&gt;=3.2,A122&lt;6.95,G122&lt;0.6,G122&gt;=0.364,A122&gt;=6.35,A122&gt;=6.15,G122&lt;0.805,G122&gt;=0.26,H122&lt;16.284,F122&gt;=2.5,A122&gt;=5.45),5.7,"shouldnthappen"))))))))))))))))))))))))))))))))))</f>
        <v>4.967</v>
      </c>
      <c r="AI122" s="1" t="n">
        <f aca="false">IF(AND(B122&gt;=3.55,A122&lt;5.05,F122&lt;1.5),1,IF(AND(H122&gt;=13.436,A122&gt;=5.05,F122&lt;1.5),1.633,IF(AND(A122&lt;4.35,B122&lt;3.55,A122&lt;5.05,F122&lt;1.5),1.1,IF(AND(A122&lt;5.15,H122&lt;13.436,A122&gt;=5.05,F122&lt;1.5),1.6,IF(AND(G122&lt;0.837,D122&lt;1.2,B122&lt;2.65,F122&gt;=1.5),3.7,IF(AND(G122&gt;=0.837,D122&lt;1.2,B122&lt;2.65,F122&gt;=1.5),3,IF(AND(D122&lt;1.4,D122&gt;=1.2,B122&lt;2.65,F122&gt;=1.5),4.133,IF(AND(D122&gt;=1.4,D122&gt;=1.2,B122&lt;2.65,F122&gt;=1.5),4.633,IF(AND(G122&lt;0.302,A122&gt;=4.35,B122&lt;3.55,A122&lt;5.05,F122&lt;1.5),1.34,IF(AND(D122&gt;=0.3,A122&gt;=5.15,H122&lt;13.436,A122&gt;=5.05,F122&lt;1.5),1.5,IF(AND(G122&lt;0.233,G122&lt;0.265,D122&lt;1.55,B122&gt;=2.65,F122&gt;=1.5),4.56,IF(AND(G122&gt;=0.233,G122&lt;0.265,D122&lt;1.55,B122&gt;=2.65,F122&gt;=1.5),5.1,IF(AND(G122&lt;0.395,G122&gt;=0.265,D122&lt;1.55,B122&gt;=2.65,F122&gt;=1.5),4.025,IF(AND(H122&lt;13.935,A122&gt;=7.05,D122&gt;=1.55,B122&gt;=2.65,F122&gt;=1.5),6.12,IF(AND(H122&gt;=13.935,A122&gt;=7.05,D122&gt;=1.55,B122&gt;=2.65,F122&gt;=1.5),6.64,IF(AND(G122&gt;=0.858,G122&gt;=0.302,A122&gt;=4.35,B122&lt;3.55,A122&lt;5.05,F122&lt;1.5),1.3,IF(AND(H122&lt;6.543,D122&lt;0.3,A122&gt;=5.15,H122&lt;13.436,A122&gt;=5.05,F122&lt;1.5),1.4,IF(AND(H122&gt;=6.543,D122&lt;0.3,A122&gt;=5.15,H122&lt;13.436,A122&gt;=5.05,F122&lt;1.5),1.48,IF(AND(A122&lt;6.3,G122&gt;=0.395,G122&gt;=0.265,D122&lt;1.55,B122&gt;=2.65,F122&gt;=1.5),4.14,IF(AND(A122&gt;=6.3,G122&gt;=0.395,G122&gt;=0.265,D122&lt;1.55,B122&gt;=2.65,F122&gt;=1.5),4.767,IF(AND(G122&gt;=0.669,B122&lt;3.15,A122&lt;7.05,D122&gt;=1.55,B122&gt;=2.65,F122&gt;=1.5),5,IF(AND(H122&lt;9.459,G122&lt;0.858,G122&gt;=0.302,A122&gt;=4.35,B122&lt;3.55,A122&lt;5.05,F122&lt;1.5),1.4,IF(AND(H122&gt;=9.459,G122&lt;0.858,G122&gt;=0.302,A122&gt;=4.35,B122&lt;3.55,A122&lt;5.05,F122&lt;1.5),1.6,IF(AND(G122&gt;=0.433,G122&lt;0.669,B122&lt;3.15,A122&lt;7.05,D122&gt;=1.55,B122&gt;=2.65,F122&gt;=1.5),5.68,IF(AND(G122&lt;0.481,H122&lt;10.257,B122&gt;=3.15,A122&lt;7.05,D122&gt;=1.55,B122&gt;=2.65,F122&gt;=1.5),5.7,IF(AND(G122&gt;=0.481,H122&lt;10.257,B122&gt;=3.15,A122&lt;7.05,D122&gt;=1.55,B122&gt;=2.65,F122&gt;=1.5),5.9,IF(AND(D122&lt;2.15,H122&gt;=10.257,B122&gt;=3.15,A122&lt;7.05,D122&gt;=1.55,B122&gt;=2.65,F122&gt;=1.5),5.1,IF(AND(D122&gt;=2.15,H122&gt;=10.257,B122&gt;=3.15,A122&lt;7.05,D122&gt;=1.55,B122&gt;=2.65,F122&gt;=1.5),5.42,IF(AND(G122&lt;0.098,G122&lt;0.433,G122&lt;0.669,B122&lt;3.15,A122&lt;7.05,D122&gt;=1.55,B122&gt;=2.65,F122&gt;=1.5),5.567,IF(AND(D122&lt;1.8,G122&gt;=0.098,G122&lt;0.433,G122&lt;0.669,B122&lt;3.15,A122&lt;7.05,D122&gt;=1.55,B122&gt;=2.65,F122&gt;=1.5),5.033,IF(AND(G122&gt;=0.312,D122&gt;=1.8,G122&gt;=0.098,G122&lt;0.433,G122&lt;0.669,B122&lt;3.15,A122&lt;7.05,D122&gt;=1.55,B122&gt;=2.65,F122&gt;=1.5),5.4,IF(AND(H122&lt;9.002,G122&lt;0.312,D122&gt;=1.8,G122&gt;=0.098,G122&lt;0.433,G122&lt;0.669,B122&lt;3.15,A122&lt;7.05,D122&gt;=1.55,B122&gt;=2.65,F122&gt;=1.5),5.1,IF(AND(H122&gt;=9.002,G122&lt;0.312,D122&gt;=1.8,G122&gt;=0.098,G122&lt;0.433,G122&lt;0.669,B122&lt;3.15,A122&lt;7.05,D122&gt;=1.55,B122&gt;=2.65,F122&gt;=1.5),5.26,"shouldnthappen")))))))))))))))))))))))))))))))))</f>
        <v>4.633</v>
      </c>
      <c r="AJ122" s="1" t="n">
        <f aca="false">IF(AND(A122&gt;=5.25,D122&gt;=0.35,D122&lt;0.8),1.433,IF(AND(F122&gt;=2.5,H122&lt;6.927,D122&gt;=0.8),5.1,IF(AND(H122&lt;5.85,B122&lt;3.65,D122&lt;0.35,D122&lt;0.8),1,IF(AND(A122&lt;5.55,B122&gt;=3.65,D122&lt;0.35,D122&lt;0.8),1.5,IF(AND(A122&gt;=5.55,B122&gt;=3.65,D122&lt;0.35,D122&lt;0.8),1.7,IF(AND(H122&lt;7.949,A122&lt;5.25,D122&gt;=0.35,D122&lt;0.8),1.9,IF(AND(H122&gt;=7.949,A122&lt;5.25,D122&gt;=0.35,D122&lt;0.8),1.54,IF(AND(A122&lt;5.55,F122&lt;2.5,H122&lt;6.927,D122&gt;=0.8),3.98,IF(AND(A122&gt;=5.55,F122&lt;2.5,H122&lt;6.927,D122&gt;=0.8),4.1,IF(AND(A122&gt;=7.25,D122&gt;=1.55,H122&gt;=6.927,D122&gt;=0.8),6.65,IF(AND(A122&lt;5.75,D122&lt;1.2,D122&lt;1.55,H122&gt;=6.927,D122&gt;=0.8),3.62,IF(AND(A122&gt;=5.75,D122&lt;1.2,D122&lt;1.55,H122&gt;=6.927,D122&gt;=0.8),4.1,IF(AND(G122&lt;0.175,A122&lt;4.8,H122&gt;=5.85,B122&lt;3.65,D122&lt;0.35,D122&lt;0.8),1.5,IF(AND(G122&gt;=0.175,A122&lt;4.8,H122&gt;=5.85,B122&lt;3.65,D122&lt;0.35,D122&lt;0.8),1.3,IF(AND(A122&gt;=5.05,A122&gt;=4.8,H122&gt;=5.85,B122&lt;3.65,D122&lt;0.35,D122&lt;0.8),1.5,IF(AND(G122&gt;=0.735,A122&lt;6.25,D122&gt;=1.2,D122&lt;1.55,H122&gt;=6.927,D122&gt;=0.8),4,IF(AND(H122&lt;10.464,A122&lt;6.2,A122&lt;7.25,D122&gt;=1.55,H122&gt;=6.927,D122&gt;=0.8),5.1,IF(AND(H122&gt;=10.464,A122&lt;6.2,A122&lt;7.25,D122&gt;=1.55,H122&gt;=6.927,D122&gt;=0.8),4.9,IF(AND(G122&lt;0.418,A122&lt;5.05,A122&gt;=4.8,H122&gt;=5.85,B122&lt;3.65,D122&lt;0.35,D122&lt;0.8),1.48,IF(AND(G122&gt;=0.418,A122&lt;5.05,A122&gt;=4.8,H122&gt;=5.85,B122&lt;3.65,D122&lt;0.35,D122&lt;0.8),1.3,IF(AND(B122&lt;2.75,G122&lt;0.735,A122&lt;6.25,D122&gt;=1.2,D122&lt;1.55,H122&gt;=6.927,D122&gt;=0.8),4.35,IF(AND(H122&lt;15.422,D122&lt;1.45,A122&gt;=6.25,D122&gt;=1.2,D122&lt;1.55,H122&gt;=6.927,D122&gt;=0.8),4.375,IF(AND(H122&gt;=15.422,D122&lt;1.45,A122&gt;=6.25,D122&gt;=1.2,D122&lt;1.55,H122&gt;=6.927,D122&gt;=0.8),4.7,IF(AND(A122&lt;6.4,D122&gt;=1.45,A122&gt;=6.25,D122&gt;=1.2,D122&lt;1.55,H122&gt;=6.927,D122&gt;=0.8),5.1,IF(AND(G122&gt;=0.576,D122&lt;2.15,A122&gt;=6.2,A122&lt;7.25,D122&gt;=1.55,H122&gt;=6.927,D122&gt;=0.8),5.1,IF(AND(G122&lt;0.537,D122&gt;=2.15,A122&gt;=6.2,A122&lt;7.25,D122&gt;=1.55,H122&gt;=6.927,D122&gt;=0.8),5.533,IF(AND(G122&gt;=0.537,D122&gt;=2.15,A122&gt;=6.2,A122&lt;7.25,D122&gt;=1.55,H122&gt;=6.927,D122&gt;=0.8),5.9,IF(AND(D122&lt;1.45,B122&gt;=2.75,G122&lt;0.735,A122&lt;6.25,D122&gt;=1.2,D122&lt;1.55,H122&gt;=6.927,D122&gt;=0.8),4.6,IF(AND(D122&gt;=1.45,B122&gt;=2.75,G122&lt;0.735,A122&lt;6.25,D122&gt;=1.2,D122&lt;1.55,H122&gt;=6.927,D122&gt;=0.8),4.5,IF(AND(H122&lt;12.582,A122&gt;=6.4,D122&gt;=1.45,A122&gt;=6.25,D122&gt;=1.2,D122&lt;1.55,H122&gt;=6.927,D122&gt;=0.8),4.66,IF(AND(H122&gt;=12.582,A122&gt;=6.4,D122&gt;=1.45,A122&gt;=6.25,D122&gt;=1.2,D122&lt;1.55,H122&gt;=6.927,D122&gt;=0.8),4.9,IF(AND(B122&lt;2.75,G122&lt;0.576,D122&lt;2.15,A122&gt;=6.2,A122&lt;7.25,D122&gt;=1.55,H122&gt;=6.927,D122&gt;=0.8),5.3,IF(AND(G122&gt;=0.395,B122&gt;=2.75,G122&lt;0.576,D122&lt;2.15,A122&gt;=6.2,A122&lt;7.25,D122&gt;=1.55,H122&gt;=6.927,D122&gt;=0.8),5.6,IF(AND(D122&gt;=1.9,G122&lt;0.395,B122&gt;=2.75,G122&lt;0.576,D122&lt;2.15,A122&gt;=6.2,A122&lt;7.25,D122&gt;=1.55,H122&gt;=6.927,D122&gt;=0.8),5.333,IF(AND(B122&lt;2.95,D122&lt;1.9,G122&lt;0.395,B122&gt;=2.75,G122&lt;0.576,D122&lt;2.15,A122&gt;=6.2,A122&lt;7.25,D122&gt;=1.55,H122&gt;=6.927,D122&gt;=0.8),5.6,IF(AND(B122&gt;=2.95,D122&lt;1.9,G122&lt;0.395,B122&gt;=2.75,G122&lt;0.576,D122&lt;2.15,A122&gt;=6.2,A122&lt;7.25,D122&gt;=1.55,H122&gt;=6.927,D122&gt;=0.8),5.5,"shouldnthappen"))))))))))))))))))))))))))))))))))))</f>
        <v>5.1</v>
      </c>
      <c r="AK122" s="1" t="n">
        <f aca="false">IF(AND(H122&lt;5.85,B122&lt;3.65,F122&lt;1.5),1,IF(AND(B122&gt;=3.95,B122&gt;=3.65,F122&lt;1.5),1.433,IF(AND(A122&lt;5.15,F122&lt;2.5,F122&gt;=1.5),3.075,IF(AND(D122&gt;=0.35,H122&gt;=5.85,B122&lt;3.65,F122&lt;1.5),1.5,IF(AND(G122&lt;0.168,B122&lt;3.95,B122&gt;=3.65,F122&lt;1.5),1.7,IF(AND(H122&lt;5.767,A122&lt;7.25,F122&gt;=2.5,F122&gt;=1.5),4.5,IF(AND(D122&lt;1.9,A122&gt;=7.25,F122&gt;=2.5,F122&gt;=1.5),6.3,IF(AND(D122&gt;=1.9,A122&gt;=7.25,F122&gt;=2.5,F122&gt;=1.5),6.575,IF(AND(B122&lt;3.75,G122&gt;=0.168,B122&lt;3.95,B122&gt;=3.65,F122&lt;1.5),1.5,IF(AND(B122&gt;=3.75,G122&gt;=0.168,B122&lt;3.95,B122&gt;=3.65,F122&lt;1.5),1.6,IF(AND(D122&gt;=1.35,A122&lt;6.15,A122&gt;=5.15,F122&lt;2.5,F122&gt;=1.5),4.42,IF(AND(D122&lt;1.4,A122&gt;=6.15,A122&gt;=5.15,F122&lt;2.5,F122&gt;=1.5),4.5,IF(AND(D122&gt;=1.4,A122&gt;=6.15,A122&gt;=5.15,F122&lt;2.5,F122&gt;=1.5),4.675,IF(AND(D122&lt;0.15,H122&lt;11.218,D122&lt;0.35,H122&gt;=5.85,B122&lt;3.65,F122&lt;1.5),1.5,IF(AND(D122&lt;0.15,H122&gt;=11.218,D122&lt;0.35,H122&gt;=5.85,B122&lt;3.65,F122&lt;1.5),1.1,IF(AND(B122&lt;2.7,D122&lt;1.35,A122&lt;6.15,A122&gt;=5.15,F122&lt;2.5,F122&gt;=1.5),3.82,IF(AND(A122&lt;6.15,G122&gt;=0.755,H122&gt;=5.767,A122&lt;7.25,F122&gt;=2.5,F122&gt;=1.5),4.98,IF(AND(A122&gt;=6.15,G122&gt;=0.755,H122&gt;=5.767,A122&lt;7.25,F122&gt;=2.5,F122&gt;=1.5),5.3,IF(AND(B122&lt;3.4,D122&gt;=0.15,H122&lt;11.218,D122&lt;0.35,H122&gt;=5.85,B122&lt;3.65,F122&lt;1.5),1.4,IF(AND(B122&gt;=3.4,D122&gt;=0.15,H122&lt;11.218,D122&lt;0.35,H122&gt;=5.85,B122&lt;3.65,F122&lt;1.5),1.3,IF(AND(H122&lt;11.731,D122&gt;=0.15,H122&gt;=11.218,D122&lt;0.35,H122&gt;=5.85,B122&lt;3.65,F122&lt;1.5),1.2,IF(AND(H122&lt;9.053,B122&gt;=2.7,D122&lt;1.35,A122&lt;6.15,A122&gt;=5.15,F122&lt;2.5,F122&gt;=1.5),3.85,IF(AND(D122&gt;=2.1,B122&lt;2.85,G122&lt;0.755,H122&gt;=5.767,A122&lt;7.25,F122&gt;=2.5,F122&gt;=1.5),5.6,IF(AND(D122&gt;=2.45,B122&gt;=2.85,G122&lt;0.755,H122&gt;=5.767,A122&lt;7.25,F122&gt;=2.5,F122&gt;=1.5),5.8,IF(AND(B122&gt;=3.45,H122&gt;=11.731,D122&gt;=0.15,H122&gt;=11.218,D122&lt;0.35,H122&gt;=5.85,B122&lt;3.65,F122&lt;1.5),1.3,IF(AND(A122&lt;5.9,H122&gt;=9.053,B122&gt;=2.7,D122&lt;1.35,A122&lt;6.15,A122&gt;=5.15,F122&lt;2.5,F122&gt;=1.5),4.3,IF(AND(A122&gt;=5.9,H122&gt;=9.053,B122&gt;=2.7,D122&lt;1.35,A122&lt;6.15,A122&gt;=5.15,F122&lt;2.5,F122&gt;=1.5),4,IF(AND(G122&gt;=0.519,D122&lt;2.1,B122&lt;2.85,G122&lt;0.755,H122&gt;=5.767,A122&lt;7.25,F122&gt;=2.5,F122&gt;=1.5),4.9,IF(AND(A122&gt;=7.05,D122&lt;2.45,B122&gt;=2.85,G122&lt;0.755,H122&gt;=5.767,A122&lt;7.25,F122&gt;=2.5,F122&gt;=1.5),5.8,IF(AND(H122&lt;14.396,B122&lt;3.45,H122&gt;=11.731,D122&gt;=0.15,H122&gt;=11.218,D122&lt;0.35,H122&gt;=5.85,B122&lt;3.65,F122&lt;1.5),1.44,IF(AND(H122&gt;=14.396,B122&lt;3.45,H122&gt;=11.731,D122&gt;=0.15,H122&gt;=11.218,D122&lt;0.35,H122&gt;=5.85,B122&lt;3.65,F122&lt;1.5),1.3,IF(AND(G122&lt;0.282,G122&lt;0.519,D122&lt;2.1,B122&lt;2.85,G122&lt;0.755,H122&gt;=5.767,A122&lt;7.25,F122&gt;=2.5,F122&gt;=1.5),5.1,IF(AND(G122&gt;=0.282,G122&lt;0.519,D122&lt;2.1,B122&lt;2.85,G122&lt;0.755,H122&gt;=5.767,A122&lt;7.25,F122&gt;=2.5,F122&gt;=1.5),5.3,IF(AND(A122&lt;6.4,D122&lt;1.9,A122&lt;7.05,D122&lt;2.45,B122&gt;=2.85,G122&lt;0.755,H122&gt;=5.767,A122&lt;7.25,F122&gt;=2.5,F122&gt;=1.5),5.6,IF(AND(A122&gt;=6.4,D122&lt;1.9,A122&lt;7.05,D122&lt;2.45,B122&gt;=2.85,G122&lt;0.755,H122&gt;=5.767,A122&lt;7.25,F122&gt;=2.5,F122&gt;=1.5),5.5,IF(AND(H122&lt;8.884,D122&gt;=1.9,A122&lt;7.05,D122&lt;2.45,B122&gt;=2.85,G122&lt;0.755,H122&gt;=5.767,A122&lt;7.25,F122&gt;=2.5,F122&gt;=1.5),5.3,IF(AND(H122&gt;=8.884,D122&gt;=1.9,A122&lt;7.05,D122&lt;2.45,B122&gt;=2.85,G122&lt;0.755,H122&gt;=5.767,A122&lt;7.25,F122&gt;=2.5,F122&gt;=1.5),5.52,"shouldnthappen")))))))))))))))))))))))))))))))))))))</f>
        <v>5.3</v>
      </c>
      <c r="AL122" s="1" t="n">
        <f aca="false">IF(AND(H122&lt;5.85,A122&lt;5.05,D122&lt;0.8),1,IF(AND(B122&lt;3.35,A122&gt;=5.05,D122&lt;0.8),1.7,IF(AND(D122&gt;=2.45,F122&gt;=2.5,D122&gt;=0.8),6.05,IF(AND(H122&gt;=11.218,H122&gt;=5.85,A122&lt;5.05,D122&lt;0.8),1.28,IF(AND(G122&gt;=0.948,B122&gt;=3.35,A122&gt;=5.05,D122&lt;0.8),1.7,IF(AND(G122&gt;=0.423,H122&lt;11.218,H122&gt;=5.85,A122&lt;5.05,D122&lt;0.8),1.3,IF(AND(B122&lt;3.6,G122&lt;0.948,B122&gt;=3.35,A122&gt;=5.05,D122&lt;0.8),1.4,IF(AND(H122&lt;10.258,D122&lt;1.15,A122&lt;5.9,F122&lt;2.5,D122&gt;=0.8),3.36,IF(AND(H122&gt;=10.258,D122&lt;1.15,A122&lt;5.9,F122&lt;2.5,D122&gt;=0.8),3.9,IF(AND(A122&lt;5.3,D122&gt;=1.15,A122&lt;5.9,F122&lt;2.5,D122&gt;=0.8),3.9,IF(AND(D122&lt;1.55,B122&lt;2.75,A122&gt;=5.9,F122&lt;2.5,D122&gt;=0.8),4.64,IF(AND(D122&gt;=1.55,B122&lt;2.75,A122&gt;=5.9,F122&lt;2.5,D122&gt;=0.8),5.1,IF(AND(D122&gt;=1.6,B122&gt;=2.75,A122&gt;=5.9,F122&lt;2.5,D122&gt;=0.8),5,IF(AND(H122&lt;5.767,H122&lt;8.598,D122&lt;2.45,F122&gt;=2.5,D122&gt;=0.8),4.5,IF(AND(A122&lt;6.25,H122&gt;=8.598,D122&lt;2.45,F122&gt;=2.5,D122&gt;=0.8),5.02,IF(AND(B122&lt;3.55,G122&lt;0.423,H122&lt;11.218,H122&gt;=5.85,A122&lt;5.05,D122&lt;0.8),1.525,IF(AND(B122&gt;=3.55,G122&lt;0.423,H122&lt;11.218,H122&gt;=5.85,A122&lt;5.05,D122&lt;0.8),1.4,IF(AND(H122&gt;=13.932,B122&gt;=3.6,G122&lt;0.948,B122&gt;=3.35,A122&gt;=5.05,D122&lt;0.8),1.65,IF(AND(G122&gt;=0.652,A122&gt;=5.3,D122&gt;=1.15,A122&lt;5.9,F122&lt;2.5,D122&gt;=0.8),3.8,IF(AND(D122&lt;1.35,D122&lt;1.6,B122&gt;=2.75,A122&gt;=5.9,F122&lt;2.5,D122&gt;=0.8),4.42,IF(AND(H122&lt;6.656,H122&gt;=5.767,H122&lt;8.598,D122&lt;2.45,F122&gt;=2.5,D122&gt;=0.8),5.033,IF(AND(H122&gt;=6.656,H122&gt;=5.767,H122&lt;8.598,D122&lt;2.45,F122&gt;=2.5,D122&gt;=0.8),5.1,IF(AND(G122&gt;=0.885,A122&gt;=6.25,H122&gt;=8.598,D122&lt;2.45,F122&gt;=2.5,D122&gt;=0.8),5.2,IF(AND(H122&lt;6.926,H122&lt;13.932,B122&gt;=3.6,G122&lt;0.948,B122&gt;=3.35,A122&gt;=5.05,D122&lt;0.8),1.433,IF(AND(H122&gt;=6.926,H122&lt;13.932,B122&gt;=3.6,G122&lt;0.948,B122&gt;=3.35,A122&gt;=5.05,D122&lt;0.8),1.5,IF(AND(A122&lt;5.65,G122&lt;0.652,A122&gt;=5.3,D122&gt;=1.15,A122&lt;5.9,F122&lt;2.5,D122&gt;=0.8),4.36,IF(AND(A122&gt;=5.65,G122&lt;0.652,A122&gt;=5.3,D122&gt;=1.15,A122&lt;5.9,F122&lt;2.5,D122&gt;=0.8),4.2,IF(AND(H122&gt;=13.561,D122&gt;=1.35,D122&lt;1.6,B122&gt;=2.75,A122&gt;=5.9,F122&lt;2.5,D122&gt;=0.8),4.767,IF(AND(H122&lt;9.091,G122&lt;0.885,A122&gt;=6.25,H122&gt;=8.598,D122&lt;2.45,F122&gt;=2.5,D122&gt;=0.8),6.3,IF(AND(H122&gt;=12.206,H122&lt;13.561,D122&gt;=1.35,D122&lt;1.6,B122&gt;=2.75,A122&gt;=5.9,F122&lt;2.5,D122&gt;=0.8),4.4,IF(AND(D122&gt;=2.25,H122&gt;=9.091,G122&lt;0.885,A122&gt;=6.25,H122&gt;=8.598,D122&lt;2.45,F122&gt;=2.5,D122&gt;=0.8),5.9,IF(AND(B122&lt;3.05,H122&lt;12.206,H122&lt;13.561,D122&gt;=1.35,D122&lt;1.6,B122&gt;=2.75,A122&gt;=5.9,F122&lt;2.5,D122&gt;=0.8),4.6,IF(AND(B122&gt;=3.05,H122&lt;12.206,H122&lt;13.561,D122&gt;=1.35,D122&lt;1.6,B122&gt;=2.75,A122&gt;=5.9,F122&lt;2.5,D122&gt;=0.8),4.7,IF(AND(G122&gt;=0.596,D122&lt;2.25,H122&gt;=9.091,G122&lt;0.885,A122&gt;=6.25,H122&gt;=8.598,D122&lt;2.45,F122&gt;=2.5,D122&gt;=0.8),5.1,IF(AND(G122&gt;=0.379,G122&lt;0.596,D122&lt;2.25,H122&gt;=9.091,G122&lt;0.885,A122&gt;=6.25,H122&gt;=8.598,D122&lt;2.45,F122&gt;=2.5,D122&gt;=0.8),5.767,IF(AND(D122&lt;2.15,G122&lt;0.379,G122&lt;0.596,D122&lt;2.25,H122&gt;=9.091,G122&lt;0.885,A122&gt;=6.25,H122&gt;=8.598,D122&lt;2.45,F122&gt;=2.5,D122&gt;=0.8),5.4,IF(AND(D122&gt;=2.15,G122&lt;0.379,G122&lt;0.596,D122&lt;2.25,H122&gt;=9.091,G122&lt;0.885,A122&gt;=6.25,H122&gt;=8.598,D122&lt;2.45,F122&gt;=2.5,D122&gt;=0.8),5.6,"shouldnthappen")))))))))))))))))))))))))))))))))))))</f>
        <v>5.033</v>
      </c>
      <c r="AM122" s="1" t="n">
        <f aca="false">IF(AND(H122&lt;5.245,D122&lt;0.8),1,IF(AND(A122&lt;4.5,H122&gt;=5.245,D122&lt;0.8),1.35,IF(AND(D122&gt;=0.5,A122&gt;=4.5,H122&gt;=5.245,D122&lt;0.8),1.6,IF(AND(H122&lt;7.25,B122&lt;2.6,A122&lt;6.15,D122&gt;=0.8),4.375,IF(AND(H122&gt;=7.25,B122&lt;2.6,A122&lt;6.15,D122&gt;=0.8),3.075,IF(AND(H122&lt;13.935,A122&gt;=7.05,A122&gt;=6.15,D122&gt;=0.8),6.067,IF(AND(H122&gt;=13.935,A122&gt;=7.05,A122&gt;=6.15,D122&gt;=0.8),6.525,IF(AND(G122&gt;=0.948,D122&lt;0.5,A122&gt;=4.5,H122&gt;=5.245,D122&lt;0.8),1.7,IF(AND(G122&lt;0.568,D122&gt;=1.55,B122&gt;=2.6,A122&lt;6.15,D122&gt;=0.8),5.1,IF(AND(G122&gt;=0.568,D122&gt;=1.55,B122&gt;=2.6,A122&lt;6.15,D122&gt;=0.8),5,IF(AND(A122&gt;=6.6,B122&gt;=3.15,A122&lt;7.05,A122&gt;=6.15,D122&gt;=0.8),5.78,IF(AND(G122&lt;0.165,G122&lt;0.273,D122&lt;1.55,B122&gt;=2.6,A122&lt;6.15,D122&gt;=0.8),4.1,IF(AND(G122&gt;=0.165,G122&lt;0.273,D122&lt;1.55,B122&gt;=2.6,A122&lt;6.15,D122&gt;=0.8),4.5,IF(AND(D122&lt;1.35,G122&gt;=0.273,D122&lt;1.55,B122&gt;=2.6,A122&lt;6.15,D122&gt;=0.8),4.08,IF(AND(D122&gt;=1.35,G122&gt;=0.273,D122&lt;1.55,B122&gt;=2.6,A122&lt;6.15,D122&gt;=0.8),4.4,IF(AND(D122&lt;1.45,F122&lt;2.5,B122&lt;3.15,A122&lt;7.05,A122&gt;=6.15,D122&gt;=0.8),4.38,IF(AND(D122&gt;=1.45,F122&lt;2.5,B122&lt;3.15,A122&lt;7.05,A122&gt;=6.15,D122&gt;=0.8),4.75,IF(AND(D122&gt;=2.25,F122&gt;=2.5,B122&lt;3.15,A122&lt;7.05,A122&gt;=6.15,D122&gt;=0.8),5.16,IF(AND(H122&lt;11.488,A122&lt;6.6,B122&gt;=3.15,A122&lt;7.05,A122&gt;=6.15,D122&gt;=0.8),6,IF(AND(H122&gt;=14.396,D122&lt;0.25,G122&lt;0.948,D122&lt;0.5,A122&gt;=4.5,H122&gt;=5.245,D122&lt;0.8),1.3,IF(AND(A122&gt;=5.55,D122&gt;=0.25,G122&lt;0.948,D122&lt;0.5,A122&gt;=4.5,H122&gt;=5.245,D122&lt;0.8),1.7,IF(AND(D122&lt;1.85,D122&lt;2.25,F122&gt;=2.5,B122&lt;3.15,A122&lt;7.05,A122&gt;=6.15,D122&gt;=0.8),5.6,IF(AND(G122&lt;0.669,H122&gt;=11.488,A122&lt;6.6,B122&gt;=3.15,A122&lt;7.05,A122&gt;=6.15,D122&gt;=0.8),4.7,IF(AND(G122&gt;=0.669,H122&gt;=11.488,A122&lt;6.6,B122&gt;=3.15,A122&lt;7.05,A122&gt;=6.15,D122&gt;=0.8),5.22,IF(AND(H122&lt;6.543,H122&lt;14.396,D122&lt;0.25,G122&lt;0.948,D122&lt;0.5,A122&gt;=4.5,H122&gt;=5.245,D122&lt;0.8),1.4,IF(AND(A122&lt;4.95,A122&lt;5.55,D122&gt;=0.25,G122&lt;0.948,D122&lt;0.5,A122&gt;=4.5,H122&gt;=5.245,D122&lt;0.8),1.4,IF(AND(A122&gt;=4.95,A122&lt;5.55,D122&gt;=0.25,G122&lt;0.948,D122&lt;0.5,A122&gt;=4.5,H122&gt;=5.245,D122&lt;0.8),1.48,IF(AND(H122&lt;10.667,D122&gt;=1.85,D122&lt;2.25,F122&gt;=2.5,B122&lt;3.15,A122&lt;7.05,A122&gt;=6.15,D122&gt;=0.8),5.25,IF(AND(H122&gt;=10.667,D122&gt;=1.85,D122&lt;2.25,F122&gt;=2.5,B122&lt;3.15,A122&lt;7.05,A122&gt;=6.15,D122&gt;=0.8),5.55,IF(AND(G122&lt;0.063,H122&gt;=6.543,H122&lt;14.396,D122&lt;0.25,G122&lt;0.948,D122&lt;0.5,A122&gt;=4.5,H122&gt;=5.245,D122&lt;0.8),1.4,IF(AND(H122&lt;9.212,G122&gt;=0.063,H122&gt;=6.543,H122&lt;14.396,D122&lt;0.25,G122&lt;0.948,D122&lt;0.5,A122&gt;=4.5,H122&gt;=5.245,D122&lt;0.8),1.475,IF(AND(H122&gt;=9.212,G122&gt;=0.063,H122&gt;=6.543,H122&lt;14.396,D122&lt;0.25,G122&lt;0.948,D122&lt;0.5,A122&gt;=4.5,H122&gt;=5.245,D122&lt;0.8),1.5,"shouldnthappen"))))))))))))))))))))))))))))))))</f>
        <v>4.375</v>
      </c>
      <c r="AN122" s="1" t="n">
        <f aca="false">IF(AND(D122&lt;0.7,A122&gt;=5.55),1.633,IF(AND(G122&lt;0.38,B122&lt;2.8,A122&lt;5.55),4.3,IF(AND(G122&gt;=0.38,B122&lt;2.8,A122&lt;5.55),3.325,IF(AND(D122&gt;=0.35,B122&gt;=2.8,A122&lt;5.55),1.6,IF(AND(B122&gt;=3.4,A122&lt;4.8,D122&lt;0.35,B122&gt;=2.8,A122&lt;5.55),1,IF(AND(H122&gt;=11.789,A122&lt;5.9,D122&lt;1.55,D122&gt;=0.7,A122&gt;=5.55),4.325,IF(AND(F122&gt;=2.5,A122&gt;=5.9,D122&lt;1.55,D122&gt;=0.7,A122&gt;=5.55),5.05,IF(AND(D122&lt;1.9,A122&gt;=7.25,D122&gt;=1.55,D122&gt;=0.7,A122&gt;=5.55),6.3,IF(AND(D122&gt;=1.9,A122&gt;=7.25,D122&gt;=1.55,D122&gt;=0.7,A122&gt;=5.55),6.4,IF(AND(A122&lt;4.35,B122&lt;3.4,A122&lt;4.8,D122&lt;0.35,B122&gt;=2.8,A122&lt;5.55),1.1,IF(AND(G122&gt;=0.934,B122&lt;3.45,A122&gt;=4.8,D122&lt;0.35,B122&gt;=2.8,A122&lt;5.55),1.7,IF(AND(H122&gt;=14.877,B122&gt;=3.45,A122&gt;=4.8,D122&lt;0.35,B122&gt;=2.8,A122&lt;5.55),1.3,IF(AND(B122&lt;2.6,H122&lt;11.789,A122&lt;5.9,D122&lt;1.55,D122&gt;=0.7,A122&gt;=5.55),3.9,IF(AND(B122&gt;=2.6,H122&lt;11.789,A122&lt;5.9,D122&lt;1.55,D122&gt;=0.7,A122&gt;=5.55),4.26,IF(AND(A122&lt;6.6,F122&lt;2.5,A122&gt;=5.9,D122&lt;1.55,D122&gt;=0.7,A122&gt;=5.55),4.625,IF(AND(A122&gt;=6.6,F122&lt;2.5,A122&gt;=5.9,D122&lt;1.55,D122&gt;=0.7,A122&gt;=5.55),4.475,IF(AND(B122&lt;2.6,D122&lt;2.05,A122&lt;7.25,D122&gt;=1.55,D122&gt;=0.7,A122&gt;=5.55),5.8,IF(AND(G122&gt;=0.743,D122&gt;=2.05,A122&lt;7.25,D122&gt;=1.55,D122&gt;=0.7,A122&gt;=5.55),5.1,IF(AND(G122&lt;0.422,A122&gt;=4.35,B122&lt;3.4,A122&lt;4.8,D122&lt;0.35,B122&gt;=2.8,A122&lt;5.55),1.367,IF(AND(G122&gt;=0.422,A122&gt;=4.35,B122&lt;3.4,A122&lt;4.8,D122&lt;0.35,B122&gt;=2.8,A122&lt;5.55),1.3,IF(AND(A122&lt;5.05,G122&lt;0.934,B122&lt;3.45,A122&gt;=4.8,D122&lt;0.35,B122&gt;=2.8,A122&lt;5.55),1.525,IF(AND(A122&gt;=5.05,G122&lt;0.934,B122&lt;3.45,A122&gt;=4.8,D122&lt;0.35,B122&gt;=2.8,A122&lt;5.55),1.5,IF(AND(G122&gt;=0.585,H122&lt;14.877,B122&gt;=3.45,A122&gt;=4.8,D122&lt;0.35,B122&gt;=2.8,A122&lt;5.55),1.54,IF(AND(G122&gt;=0.537,G122&lt;0.743,D122&gt;=2.05,A122&lt;7.25,D122&gt;=1.55,D122&gt;=0.7,A122&gt;=5.55),5.833,IF(AND(D122&gt;=0.25,G122&lt;0.585,H122&lt;14.877,B122&gt;=3.45,A122&gt;=4.8,D122&lt;0.35,B122&gt;=2.8,A122&lt;5.55),1.367,IF(AND(D122&lt;1.75,H122&lt;13.795,B122&gt;=2.6,D122&lt;2.05,A122&lt;7.25,D122&gt;=1.55,D122&gt;=0.7,A122&gt;=5.55),5.45,IF(AND(B122&lt;2.85,H122&gt;=13.795,B122&gt;=2.6,D122&lt;2.05,A122&lt;7.25,D122&gt;=1.55,D122&gt;=0.7,A122&gt;=5.55),5.1,IF(AND(B122&gt;=2.85,H122&gt;=13.795,B122&gt;=2.6,D122&lt;2.05,A122&lt;7.25,D122&gt;=1.55,D122&gt;=0.7,A122&gt;=5.55),4.82,IF(AND(G122&lt;0.353,G122&lt;0.537,G122&lt;0.743,D122&gt;=2.05,A122&lt;7.25,D122&gt;=1.55,D122&gt;=0.7,A122&gt;=5.55),5.425,IF(AND(G122&gt;=0.353,G122&lt;0.537,G122&lt;0.743,D122&gt;=2.05,A122&lt;7.25,D122&gt;=1.55,D122&gt;=0.7,A122&gt;=5.55),5.62,IF(AND(G122&lt;0.311,D122&lt;0.25,G122&lt;0.585,H122&lt;14.877,B122&gt;=3.45,A122&gt;=4.8,D122&lt;0.35,B122&gt;=2.8,A122&lt;5.55),1.5,IF(AND(G122&gt;=0.311,D122&lt;0.25,G122&lt;0.585,H122&lt;14.877,B122&gt;=3.45,A122&gt;=4.8,D122&lt;0.35,B122&gt;=2.8,A122&lt;5.55),1.4,IF(AND(B122&gt;=3.1,D122&gt;=1.75,H122&lt;13.795,B122&gt;=2.6,D122&lt;2.05,A122&lt;7.25,D122&gt;=1.55,D122&gt;=0.7,A122&gt;=5.55),5.1,IF(AND(B122&lt;2.85,B122&lt;3.1,D122&gt;=1.75,H122&lt;13.795,B122&gt;=2.6,D122&lt;2.05,A122&lt;7.25,D122&gt;=1.55,D122&gt;=0.7,A122&gt;=5.55),5.2,IF(AND(B122&gt;=2.85,B122&lt;3.1,D122&gt;=1.75,H122&lt;13.795,B122&gt;=2.6,D122&lt;2.05,A122&lt;7.25,D122&gt;=1.55,D122&gt;=0.7,A122&gt;=5.55),5.2,"shouldnthappen")))))))))))))))))))))))))))))))))))</f>
        <v>5.05</v>
      </c>
      <c r="AO122" s="1" t="n">
        <f aca="false">IF(AND(H122&gt;=14.529,G122&lt;0.633,D122&lt;0.8),1.3,IF(AND(A122&lt;5.05,G122&gt;=0.633,D122&lt;0.8),1.35,IF(AND(H122&gt;=14.379,H122&lt;14.529,G122&lt;0.633,D122&lt;0.8),1.7,IF(AND(B122&lt;3.35,A122&gt;=5.05,G122&gt;=0.633,D122&lt;0.8),1.7,IF(AND(D122&gt;=1.45,A122&lt;5.95,F122&lt;2.5,D122&gt;=0.8),4.5,IF(AND(D122&lt;1.35,A122&gt;=5.95,F122&lt;2.5,D122&gt;=0.8),4,IF(AND(D122&lt;1.85,G122&gt;=0.845,F122&gt;=2.5,D122&gt;=0.8),4.8,IF(AND(B122&gt;=4.3,H122&lt;14.379,H122&lt;14.529,G122&lt;0.633,D122&lt;0.8),1.5,IF(AND(A122&lt;5.25,B122&gt;=3.35,A122&gt;=5.05,G122&gt;=0.633,D122&lt;0.8),1.55,IF(AND(A122&gt;=5.25,B122&gt;=3.35,A122&gt;=5.05,G122&gt;=0.633,D122&lt;0.8),1.633,IF(AND(A122&lt;5.05,D122&lt;1.45,A122&lt;5.95,F122&lt;2.5,D122&gt;=0.8),3.3,IF(AND(G122&lt;0.293,D122&gt;=1.35,A122&gt;=5.95,F122&lt;2.5,D122&gt;=0.8),5,IF(AND(A122&gt;=6.6,D122&lt;2.05,G122&lt;0.845,F122&gt;=2.5,D122&gt;=0.8),5.8,IF(AND(B122&lt;3.05,D122&gt;=2.05,G122&lt;0.845,F122&gt;=2.5,D122&gt;=0.8),6.15,IF(AND(B122&lt;2.9,D122&gt;=1.85,G122&gt;=0.845,F122&gt;=2.5,D122&gt;=0.8),5.1,IF(AND(B122&gt;=2.9,D122&gt;=1.85,G122&gt;=0.845,F122&gt;=2.5,D122&gt;=0.8),5.2,IF(AND(B122&gt;=3.8,B122&lt;4.3,H122&lt;14.379,H122&lt;14.529,G122&lt;0.633,D122&lt;0.8),1.333,IF(AND(A122&lt;6.25,G122&gt;=0.293,D122&gt;=1.35,A122&gt;=5.95,F122&lt;2.5,D122&gt;=0.8),4.6,IF(AND(H122&lt;10.351,A122&lt;6.6,D122&lt;2.05,G122&lt;0.845,F122&gt;=2.5,D122&gt;=0.8),5.4,IF(AND(G122&gt;=0.364,B122&gt;=3.05,D122&gt;=2.05,G122&lt;0.845,F122&gt;=2.5,D122&gt;=0.8),5.66,IF(AND(G122&gt;=0.447,B122&lt;3.8,B122&lt;4.3,H122&lt;14.379,H122&lt;14.529,G122&lt;0.633,D122&lt;0.8),1.3,IF(AND(H122&lt;6.247,A122&lt;5.65,A122&gt;=5.05,D122&lt;1.45,A122&lt;5.95,F122&lt;2.5,D122&gt;=0.8),4.033,IF(AND(D122&lt;1.25,A122&gt;=5.65,A122&gt;=5.05,D122&lt;1.45,A122&lt;5.95,F122&lt;2.5,D122&gt;=0.8),3.88,IF(AND(D122&gt;=1.25,A122&gt;=5.65,A122&gt;=5.05,D122&lt;1.45,A122&lt;5.95,F122&lt;2.5,D122&gt;=0.8),4.35,IF(AND(B122&lt;2.65,A122&gt;=6.25,G122&gt;=0.293,D122&gt;=1.35,A122&gt;=5.95,F122&lt;2.5,D122&gt;=0.8),4.9,IF(AND(B122&lt;2.75,H122&gt;=10.351,A122&lt;6.6,D122&lt;2.05,G122&lt;0.845,F122&gt;=2.5,D122&gt;=0.8),5.1,IF(AND(B122&gt;=2.75,H122&gt;=10.351,A122&lt;6.6,D122&lt;2.05,G122&lt;0.845,F122&gt;=2.5,D122&gt;=0.8),4.95,IF(AND(B122&lt;3.15,G122&lt;0.364,B122&gt;=3.05,D122&gt;=2.05,G122&lt;0.845,F122&gt;=2.5,D122&gt;=0.8),5.28,IF(AND(B122&gt;=3.15,G122&lt;0.364,B122&gt;=3.05,D122&gt;=2.05,G122&lt;0.845,F122&gt;=2.5,D122&gt;=0.8),5.5,IF(AND(H122&lt;9.212,G122&lt;0.447,B122&lt;3.8,B122&lt;4.3,H122&lt;14.379,H122&lt;14.529,G122&lt;0.633,D122&lt;0.8),1.4,IF(AND(G122&lt;0.356,H122&gt;=6.247,A122&lt;5.65,A122&gt;=5.05,D122&lt;1.45,A122&lt;5.95,F122&lt;2.5,D122&gt;=0.8),4.2,IF(AND(B122&lt;3,B122&gt;=2.65,A122&gt;=6.25,G122&gt;=0.293,D122&gt;=1.35,A122&gt;=5.95,F122&lt;2.5,D122&gt;=0.8),4.6,IF(AND(B122&gt;=3,B122&gt;=2.65,A122&gt;=6.25,G122&gt;=0.293,D122&gt;=1.35,A122&gt;=5.95,F122&lt;2.5,D122&gt;=0.8),4.7,IF(AND(A122&lt;5.05,H122&gt;=9.212,G122&lt;0.447,B122&lt;3.8,B122&lt;4.3,H122&lt;14.379,H122&lt;14.529,G122&lt;0.633,D122&lt;0.8),1.533,IF(AND(A122&gt;=5.05,H122&gt;=9.212,G122&lt;0.447,B122&lt;3.8,B122&lt;4.3,H122&lt;14.379,H122&lt;14.529,G122&lt;0.633,D122&lt;0.8),1.425,IF(AND(A122&lt;5.35,G122&gt;=0.356,H122&gt;=6.247,A122&lt;5.65,A122&gt;=5.05,D122&lt;1.45,A122&lt;5.95,F122&lt;2.5,D122&gt;=0.8),3.9,IF(AND(A122&gt;=5.35,G122&gt;=0.356,H122&gt;=6.247,A122&lt;5.65,A122&gt;=5.05,D122&lt;1.45,A122&lt;5.95,F122&lt;2.5,D122&gt;=0.8),3.72,"shouldnthappen")))))))))))))))))))))))))))))))))))))</f>
        <v>5.4</v>
      </c>
      <c r="AP122" s="1" t="n">
        <f aca="false">IF(AND(F122&gt;=1.5,A122&lt;5.55),3.84,IF(AND(G122&gt;=0.52,A122&lt;4.75,F122&lt;1.5,A122&lt;5.55),1.16,IF(AND(A122&lt;5.65,A122&lt;5.85,D122&lt;1.55,A122&gt;=5.55),4.2,IF(AND(A122&gt;=5.65,A122&lt;5.85,D122&lt;1.55,A122&gt;=5.55),3.167,IF(AND(G122&gt;=0.798,A122&gt;=5.85,D122&lt;1.55,A122&gt;=5.55),4,IF(AND(F122&lt;2.5,H122&lt;14.1,D122&gt;=1.55,A122&gt;=5.55),4.84,IF(AND(A122&lt;7.2,H122&gt;=14.1,D122&gt;=1.55,A122&gt;=5.55),5.633,IF(AND(A122&gt;=7.2,H122&gt;=14.1,D122&gt;=1.55,A122&gt;=5.55),6.6,IF(AND(G122&lt;0.161,G122&lt;0.52,A122&lt;4.75,F122&lt;1.5,A122&lt;5.55),1.5,IF(AND(D122&gt;=0.5,G122&lt;0.676,A122&gt;=4.75,F122&lt;1.5,A122&lt;5.55),1.6,IF(AND(H122&lt;11.016,G122&gt;=0.676,A122&gt;=4.75,F122&lt;1.5,A122&lt;5.55),1.75,IF(AND(G122&lt;0.209,G122&lt;0.798,A122&gt;=5.85,D122&lt;1.55,A122&gt;=5.55),4.5,IF(AND(G122&gt;=0.74,F122&gt;=2.5,H122&lt;14.1,D122&gt;=1.55,A122&gt;=5.55),6.225,IF(AND(B122&lt;2.95,G122&gt;=0.161,G122&lt;0.52,A122&lt;4.75,F122&lt;1.5,A122&lt;5.55),1.4,IF(AND(B122&gt;=2.95,G122&gt;=0.161,G122&lt;0.52,A122&lt;4.75,F122&lt;1.5,A122&lt;5.55),1.34,IF(AND(B122&lt;3.15,D122&lt;0.5,G122&lt;0.676,A122&gt;=4.75,F122&lt;1.5,A122&lt;5.55),1.52,IF(AND(D122&lt;0.25,H122&gt;=11.016,G122&gt;=0.676,A122&gt;=4.75,F122&lt;1.5,A122&lt;5.55),1.567,IF(AND(D122&gt;=0.25,H122&gt;=11.016,G122&gt;=0.676,A122&gt;=4.75,F122&lt;1.5,A122&lt;5.55),1.5,IF(AND(H122&lt;7.47,G122&gt;=0.209,G122&lt;0.798,A122&gt;=5.85,D122&lt;1.55,A122&gt;=5.55),5.05,IF(AND(B122&lt;2.85,G122&lt;0.74,F122&gt;=2.5,H122&lt;14.1,D122&gt;=1.55,A122&gt;=5.55),5.35,IF(AND(B122&lt;3.3,B122&gt;=3.15,D122&lt;0.5,G122&lt;0.676,A122&gt;=4.75,F122&lt;1.5,A122&lt;5.55),1.2,IF(AND(D122&lt;1.45,H122&gt;=7.47,G122&gt;=0.209,G122&lt;0.798,A122&gt;=5.85,D122&lt;1.55,A122&gt;=5.55),4.66,IF(AND(D122&gt;=1.45,H122&gt;=7.47,G122&gt;=0.209,G122&lt;0.798,A122&gt;=5.85,D122&lt;1.55,A122&gt;=5.55),4.64,IF(AND(A122&gt;=7.05,B122&gt;=2.85,G122&lt;0.74,F122&gt;=2.5,H122&lt;14.1,D122&gt;=1.55,A122&gt;=5.55),5.8,IF(AND(B122&gt;=3.25,A122&lt;7.05,B122&gt;=2.85,G122&lt;0.74,F122&gt;=2.5,H122&lt;14.1,D122&gt;=1.55,A122&gt;=5.55),5.7,IF(AND(H122&gt;=13.641,D122&lt;0.25,B122&gt;=3.3,B122&gt;=3.15,D122&lt;0.5,G122&lt;0.676,A122&gt;=4.75,F122&lt;1.5,A122&lt;5.55),1.3,IF(AND(D122&lt;0.35,D122&gt;=0.25,B122&gt;=3.3,B122&gt;=3.15,D122&lt;0.5,G122&lt;0.676,A122&gt;=4.75,F122&lt;1.5,A122&lt;5.55),1.367,IF(AND(D122&gt;=0.35,D122&gt;=0.25,B122&gt;=3.3,B122&gt;=3.15,D122&lt;0.5,G122&lt;0.676,A122&gt;=4.75,F122&lt;1.5,A122&lt;5.55),1.3,IF(AND(A122&lt;6.35,B122&lt;3.25,A122&lt;7.05,B122&gt;=2.85,G122&lt;0.74,F122&gt;=2.5,H122&lt;14.1,D122&gt;=1.55,A122&gt;=5.55),5.6,IF(AND(A122&gt;=6.35,B122&lt;3.25,A122&lt;7.05,B122&gt;=2.85,G122&lt;0.74,F122&gt;=2.5,H122&lt;14.1,D122&gt;=1.55,A122&gt;=5.55),5.325,IF(AND(A122&lt;5.1,H122&lt;13.641,D122&lt;0.25,B122&gt;=3.3,B122&gt;=3.15,D122&lt;0.5,G122&lt;0.676,A122&gt;=4.75,F122&lt;1.5,A122&lt;5.55),1.4,IF(AND(H122&gt;=11.031,A122&gt;=5.1,H122&lt;13.641,D122&lt;0.25,B122&gt;=3.3,B122&gt;=3.15,D122&lt;0.5,G122&lt;0.676,A122&gt;=4.75,F122&lt;1.5,A122&lt;5.55),1.4,IF(AND(A122&lt;5.45,H122&lt;11.031,A122&gt;=5.1,H122&lt;13.641,D122&lt;0.25,B122&gt;=3.3,B122&gt;=3.15,D122&lt;0.5,G122&lt;0.676,A122&gt;=4.75,F122&lt;1.5,A122&lt;5.55),1.5,IF(AND(A122&gt;=5.45,H122&lt;11.031,A122&gt;=5.1,H122&lt;13.641,D122&lt;0.25,B122&gt;=3.3,B122&gt;=3.15,D122&lt;0.5,G122&lt;0.676,A122&gt;=4.75,F122&lt;1.5,A122&lt;5.55),1.4,"shouldnthappen"))))))))))))))))))))))))))))))))))</f>
        <v>5.05</v>
      </c>
      <c r="AQ122" s="1" t="n">
        <f aca="false">IF(AND(H122&lt;6.926,D122&gt;=0.35,F122&lt;1.5),1.9,IF(AND(G122&gt;=0.869,D122&gt;=1.75,F122&gt;=1.5),5.15,IF(AND(A122&lt;4.35,A122&lt;5.05,D122&lt;0.35,F122&lt;1.5),1.1,IF(AND(H122&lt;6.089,A122&gt;=5.05,D122&lt;0.35,F122&lt;1.5),1.7,IF(AND(H122&gt;=13.089,H122&gt;=6.926,D122&gt;=0.35,F122&lt;1.5),1.3,IF(AND(G122&lt;0.695,D122&lt;1.15,D122&lt;1.75,F122&gt;=1.5),3.62,IF(AND(G122&gt;=0.695,D122&lt;1.15,D122&lt;1.75,F122&gt;=1.5),3,IF(AND(G122&gt;=0.585,H122&gt;=6.089,A122&gt;=5.05,D122&lt;0.35,F122&lt;1.5),1.5,IF(AND(H122&lt;9.582,H122&lt;13.089,H122&gt;=6.926,D122&gt;=0.35,F122&lt;1.5),1.5,IF(AND(H122&gt;=9.582,H122&lt;13.089,H122&gt;=6.926,D122&gt;=0.35,F122&lt;1.5),1.6,IF(AND(D122&lt;1.35,H122&lt;9.349,D122&gt;=1.15,D122&lt;1.75,F122&gt;=1.5),3.867,IF(AND(D122&lt;2.05,A122&lt;7.05,G122&lt;0.869,D122&gt;=1.75,F122&gt;=1.5),4.9,IF(AND(B122&gt;=3.3,A122&gt;=7.05,G122&lt;0.869,D122&gt;=1.75,F122&gt;=1.5),6.1,IF(AND(G122&lt;0.347,H122&lt;11.218,A122&gt;=4.35,A122&lt;5.05,D122&lt;0.35,F122&lt;1.5),1.4,IF(AND(G122&gt;=0.347,H122&lt;11.218,A122&gt;=4.35,A122&lt;5.05,D122&lt;0.35,F122&lt;1.5),1.5,IF(AND(G122&gt;=0.265,H122&gt;=11.218,A122&gt;=4.35,A122&lt;5.05,D122&lt;0.35,F122&lt;1.5),1.45,IF(AND(A122&gt;=5.4,G122&lt;0.585,H122&gt;=6.089,A122&gt;=5.05,D122&lt;0.35,F122&lt;1.5),1.35,IF(AND(B122&gt;=2.9,D122&gt;=1.35,H122&lt;9.349,D122&gt;=1.15,D122&lt;1.75,F122&gt;=1.5),4.6,IF(AND(D122&gt;=1.35,A122&lt;6.15,H122&gt;=9.349,D122&gt;=1.15,D122&lt;1.75,F122&gt;=1.5),4.54,IF(AND(H122&lt;10.927,A122&gt;=6.15,H122&gt;=9.349,D122&gt;=1.15,D122&lt;1.75,F122&gt;=1.5),4.3,IF(AND(G122&lt;0.512,D122&gt;=2.05,A122&lt;7.05,G122&lt;0.869,D122&gt;=1.75,F122&gt;=1.5),5.533,IF(AND(G122&gt;=0.512,D122&gt;=2.05,A122&lt;7.05,G122&lt;0.869,D122&gt;=1.75,F122&gt;=1.5),5.88,IF(AND(H122&lt;11.551,B122&lt;3.3,A122&gt;=7.05,G122&lt;0.869,D122&gt;=1.75,F122&gt;=1.5),6.3,IF(AND(G122&lt;0.227,G122&lt;0.265,H122&gt;=11.218,A122&gt;=4.35,A122&lt;5.05,D122&lt;0.35,F122&lt;1.5),1.4,IF(AND(G122&gt;=0.227,G122&lt;0.265,H122&gt;=11.218,A122&gt;=4.35,A122&lt;5.05,D122&lt;0.35,F122&lt;1.5),1.26,IF(AND(H122&lt;11.031,A122&lt;5.4,G122&lt;0.585,H122&gt;=6.089,A122&gt;=5.05,D122&lt;0.35,F122&lt;1.5),1.5,IF(AND(H122&gt;=11.031,A122&lt;5.4,G122&lt;0.585,H122&gt;=6.089,A122&gt;=5.05,D122&lt;0.35,F122&lt;1.5),1.4,IF(AND(A122&lt;5.45,B122&lt;2.9,D122&gt;=1.35,H122&lt;9.349,D122&gt;=1.15,D122&lt;1.75,F122&gt;=1.5),4.5,IF(AND(A122&lt;5.9,D122&lt;1.35,A122&lt;6.15,H122&gt;=9.349,D122&gt;=1.15,D122&lt;1.75,F122&gt;=1.5),4.2,IF(AND(A122&gt;=5.9,D122&lt;1.35,A122&lt;6.15,H122&gt;=9.349,D122&gt;=1.15,D122&lt;1.75,F122&gt;=1.5),4,IF(AND(A122&gt;=6.75,H122&gt;=10.927,A122&gt;=6.15,H122&gt;=9.349,D122&gt;=1.15,D122&lt;1.75,F122&gt;=1.5),4.767,IF(AND(B122&lt;2.9,H122&gt;=11.551,B122&lt;3.3,A122&gt;=7.05,G122&lt;0.869,D122&gt;=1.75,F122&gt;=1.5),6.7,IF(AND(B122&gt;=2.9,H122&gt;=11.551,B122&lt;3.3,A122&gt;=7.05,G122&lt;0.869,D122&gt;=1.75,F122&gt;=1.5),6.6,IF(AND(B122&lt;2.45,A122&gt;=5.45,B122&lt;2.9,D122&gt;=1.35,H122&lt;9.349,D122&gt;=1.15,D122&lt;1.75,F122&gt;=1.5),5,IF(AND(B122&gt;=2.45,A122&gt;=5.45,B122&lt;2.9,D122&gt;=1.35,H122&lt;9.349,D122&gt;=1.15,D122&lt;1.75,F122&gt;=1.5),5.1,IF(AND(H122&lt;11.166,A122&lt;6.75,H122&gt;=10.927,A122&gt;=6.15,H122&gt;=9.349,D122&gt;=1.15,D122&lt;1.75,F122&gt;=1.5),4.9,IF(AND(G122&lt;0.228,H122&gt;=11.166,A122&lt;6.75,H122&gt;=10.927,A122&gt;=6.15,H122&gt;=9.349,D122&gt;=1.15,D122&lt;1.75,F122&gt;=1.5),4.7,IF(AND(H122&lt;13.531,G122&gt;=0.228,H122&gt;=11.166,A122&lt;6.75,H122&gt;=10.927,A122&gt;=6.15,H122&gt;=9.349,D122&gt;=1.15,D122&lt;1.75,F122&gt;=1.5),4.4,IF(AND(H122&gt;=13.531,G122&gt;=0.228,H122&gt;=11.166,A122&lt;6.75,H122&gt;=10.927,A122&gt;=6.15,H122&gt;=9.349,D122&gt;=1.15,D122&lt;1.75,F122&gt;=1.5),4.6,"shouldnthappen")))))))))))))))))))))))))))))))))))))))</f>
        <v>5</v>
      </c>
      <c r="AR122" s="1" t="n">
        <f aca="false">IF(AND(G122&gt;=0.93,B122&lt;3.65,F122&lt;1.5),1.7,IF(AND(H122&lt;6.542,B122&gt;=3.65,F122&lt;1.5),1.767,IF(AND(A122&gt;=7.05,D122&gt;=1.55,F122&gt;=1.5),6.3,IF(AND(G122&lt;0.123,H122&gt;=6.542,B122&gt;=3.65,F122&lt;1.5),1.367,IF(AND(A122&lt;5.15,A122&lt;5.65,D122&lt;1.55,F122&gt;=1.5),3.15,IF(AND(A122&lt;4.8,G122&gt;=0.447,G122&lt;0.93,B122&lt;3.65,F122&lt;1.5),1.24,IF(AND(A122&gt;=4.8,G122&gt;=0.447,G122&lt;0.93,B122&lt;3.65,F122&lt;1.5),1.4,IF(AND(G122&lt;0.151,G122&gt;=0.123,H122&gt;=6.542,B122&gt;=3.65,F122&lt;1.5),1.7,IF(AND(G122&gt;=0.151,G122&gt;=0.123,H122&gt;=6.542,B122&gt;=3.65,F122&lt;1.5),1.5,IF(AND(D122&gt;=1.45,A122&gt;=5.15,A122&lt;5.65,D122&lt;1.55,F122&gt;=1.5),4.5,IF(AND(B122&lt;2.65,D122&gt;=1.35,A122&gt;=5.65,D122&lt;1.55,F122&gt;=1.5),4.9,IF(AND(G122&lt;0.527,F122&lt;2.5,A122&lt;7.05,D122&gt;=1.55,F122&gt;=1.5),5.075,IF(AND(G122&gt;=0.527,F122&lt;2.5,A122&lt;7.05,D122&gt;=1.55,F122&gt;=1.5),4.7,IF(AND(A122&lt;4.65,G122&lt;0.265,G122&lt;0.447,G122&lt;0.93,B122&lt;3.65,F122&lt;1.5),1.42,IF(AND(G122&lt;0.3,G122&gt;=0.265,G122&lt;0.447,G122&lt;0.93,B122&lt;3.65,F122&lt;1.5),1.6,IF(AND(G122&gt;=0.3,G122&gt;=0.265,G122&lt;0.447,G122&lt;0.93,B122&lt;3.65,F122&lt;1.5),1.4,IF(AND(G122&lt;0.356,D122&lt;1.45,A122&gt;=5.15,A122&lt;5.65,D122&lt;1.55,F122&gt;=1.5),4.125,IF(AND(D122&lt;1.1,A122&lt;6.2,D122&lt;1.35,A122&gt;=5.65,D122&lt;1.55,F122&gt;=1.5),4.1,IF(AND(D122&gt;=1.1,A122&lt;6.2,D122&lt;1.35,A122&gt;=5.65,D122&lt;1.55,F122&gt;=1.5),4.175,IF(AND(H122&gt;=13.433,A122&gt;=6.2,D122&lt;1.35,A122&gt;=5.65,D122&lt;1.55,F122&gt;=1.5),4.6,IF(AND(G122&lt;0.437,B122&gt;=2.65,D122&gt;=1.35,A122&gt;=5.65,D122&lt;1.55,F122&gt;=1.5),4.625,IF(AND(G122&gt;=0.437,B122&gt;=2.65,D122&gt;=1.35,A122&gt;=5.65,D122&lt;1.55,F122&gt;=1.5),4.75,IF(AND(B122&gt;=3.15,H122&lt;11.146,F122&gt;=2.5,A122&lt;7.05,D122&gt;=1.55,F122&gt;=1.5),5.667,IF(AND(B122&lt;2.65,H122&gt;=11.146,F122&gt;=2.5,A122&lt;7.05,D122&gt;=1.55,F122&gt;=1.5),5.8,IF(AND(B122&lt;3.3,A122&gt;=4.65,G122&lt;0.265,G122&lt;0.447,G122&lt;0.93,B122&lt;3.65,F122&lt;1.5),1.32,IF(AND(B122&gt;=3.3,A122&gt;=4.65,G122&lt;0.265,G122&lt;0.447,G122&lt;0.93,B122&lt;3.65,F122&lt;1.5),1.425,IF(AND(B122&lt;2.8,G122&gt;=0.356,D122&lt;1.45,A122&gt;=5.15,A122&lt;5.65,D122&lt;1.55,F122&gt;=1.5),3.86,IF(AND(B122&gt;=2.8,G122&gt;=0.356,D122&lt;1.45,A122&gt;=5.15,A122&lt;5.65,D122&lt;1.55,F122&gt;=1.5),3.6,IF(AND(B122&lt;2.6,H122&lt;13.433,A122&gt;=6.2,D122&lt;1.35,A122&gt;=5.65,D122&lt;1.55,F122&gt;=1.5),4.4,IF(AND(B122&gt;=2.6,H122&lt;13.433,A122&gt;=6.2,D122&lt;1.35,A122&gt;=5.65,D122&lt;1.55,F122&gt;=1.5),4.3,IF(AND(G122&lt;0.151,B122&lt;3.15,H122&lt;11.146,F122&gt;=2.5,A122&lt;7.05,D122&gt;=1.55,F122&gt;=1.5),5.5,IF(AND(H122&lt;15.52,B122&gt;=2.65,H122&gt;=11.146,F122&gt;=2.5,A122&lt;7.05,D122&gt;=1.55,F122&gt;=1.5),5.4,IF(AND(H122&gt;=15.52,B122&gt;=2.65,H122&gt;=11.146,F122&gt;=2.5,A122&lt;7.05,D122&gt;=1.55,F122&gt;=1.5),5.733,IF(AND(H122&lt;10.74,G122&gt;=0.151,B122&lt;3.15,H122&lt;11.146,F122&gt;=2.5,A122&lt;7.05,D122&gt;=1.55,F122&gt;=1.5),5.12,IF(AND(H122&gt;=10.74,G122&gt;=0.151,B122&lt;3.15,H122&lt;11.146,F122&gt;=2.5,A122&lt;7.05,D122&gt;=1.55,F122&gt;=1.5),4.9,"shouldnthappen")))))))))))))))))))))))))))))))))))</f>
        <v>4.9</v>
      </c>
      <c r="AS122" s="1" t="n">
        <f aca="false">IF(AND(F122&gt;=1.5,A122&lt;5.55),4.18,IF(AND(F122&gt;=2.5,B122&lt;2.75,A122&gt;=5.55),5.38,IF(AND(G122&gt;=0.587,B122&lt;3.75,F122&lt;1.5,A122&lt;5.55),1.48,IF(AND(H122&lt;6.51,B122&gt;=3.75,F122&lt;1.5,A122&lt;5.55),1.9,IF(AND(H122&gt;=6.51,B122&gt;=3.75,F122&lt;1.5,A122&lt;5.55),1.425,IF(AND(G122&gt;=0.868,F122&lt;2.5,B122&lt;2.75,A122&gt;=5.55),4.65,IF(AND(F122&lt;1.5,D122&lt;1.55,B122&gt;=2.75,A122&gt;=5.55),1.7,IF(AND(G122&gt;=0.857,D122&gt;=1.55,B122&gt;=2.75,A122&gt;=5.55),5.033,IF(AND(G122&gt;=0.518,G122&lt;0.587,B122&lt;3.75,F122&lt;1.5,A122&lt;5.55),1,IF(AND(D122&lt;1.05,G122&lt;0.868,F122&lt;2.5,B122&lt;2.75,A122&gt;=5.55),3.5,IF(AND(G122&lt;0.404,D122&gt;=1.05,G122&lt;0.868,F122&lt;2.5,B122&lt;2.75,A122&gt;=5.55),4.2,IF(AND(G122&gt;=0.404,D122&gt;=1.05,G122&lt;0.868,F122&lt;2.5,B122&lt;2.75,A122&gt;=5.55),3.94,IF(AND(F122&lt;2.5,B122&lt;2.95,F122&gt;=1.5,D122&lt;1.55,B122&gt;=2.75,A122&gt;=5.55),4.68,IF(AND(F122&gt;=2.5,B122&lt;2.95,F122&gt;=1.5,D122&lt;1.55,B122&gt;=2.75,A122&gt;=5.55),5.1,IF(AND(H122&lt;10.883,B122&gt;=2.95,F122&gt;=1.5,D122&lt;1.55,B122&gt;=2.75,A122&gt;=5.55),4.15,IF(AND(H122&gt;=10.883,B122&gt;=2.95,F122&gt;=1.5,D122&lt;1.55,B122&gt;=2.75,A122&gt;=5.55),4.5,IF(AND(H122&gt;=14.1,D122&lt;2.05,G122&lt;0.857,D122&gt;=1.55,B122&gt;=2.75,A122&gt;=5.55),6.6,IF(AND(G122&lt;0.063,B122&lt;3.15,G122&lt;0.518,G122&lt;0.587,B122&lt;3.75,F122&lt;1.5,A122&lt;5.55),1.4,IF(AND(G122&gt;=0.063,B122&lt;3.15,G122&lt;0.518,G122&lt;0.587,B122&lt;3.75,F122&lt;1.5,A122&lt;5.55),1.5,IF(AND(H122&gt;=10.563,B122&gt;=3.15,G122&lt;0.518,G122&lt;0.587,B122&lt;3.75,F122&lt;1.5,A122&lt;5.55),1.325,IF(AND(B122&lt;2.95,H122&lt;14.1,D122&lt;2.05,G122&lt;0.857,D122&gt;=1.55,B122&gt;=2.75,A122&gt;=5.55),6.125,IF(AND(A122&lt;6.65,G122&lt;0.364,D122&gt;=2.05,G122&lt;0.857,D122&gt;=1.55,B122&gt;=2.75,A122&gt;=5.55),5.45,IF(AND(G122&gt;=0.774,G122&gt;=0.364,D122&gt;=2.05,G122&lt;0.857,D122&gt;=1.55,B122&gt;=2.75,A122&gt;=5.55),5.4,IF(AND(H122&gt;=9.279,H122&lt;10.563,B122&gt;=3.15,G122&lt;0.518,G122&lt;0.587,B122&lt;3.75,F122&lt;1.5,A122&lt;5.55),1.475,IF(AND(D122&lt;1.65,B122&gt;=2.95,H122&lt;14.1,D122&lt;2.05,G122&lt;0.857,D122&gt;=1.55,B122&gt;=2.75,A122&gt;=5.55),5.8,IF(AND(B122&lt;3.15,A122&gt;=6.65,G122&lt;0.364,D122&gt;=2.05,G122&lt;0.857,D122&gt;=1.55,B122&gt;=2.75,A122&gt;=5.55),5.3,IF(AND(B122&gt;=3.15,A122&gt;=6.65,G122&lt;0.364,D122&gt;=2.05,G122&lt;0.857,D122&gt;=1.55,B122&gt;=2.75,A122&gt;=5.55),5.7,IF(AND(A122&gt;=6.75,G122&lt;0.774,G122&gt;=0.364,D122&gt;=2.05,G122&lt;0.857,D122&gt;=1.55,B122&gt;=2.75,A122&gt;=5.55),5.9,IF(AND(G122&lt;0.417,H122&lt;9.279,H122&lt;10.563,B122&gt;=3.15,G122&lt;0.518,G122&lt;0.587,B122&lt;3.75,F122&lt;1.5,A122&lt;5.55),1.4,IF(AND(G122&gt;=0.417,H122&lt;9.279,H122&lt;10.563,B122&gt;=3.15,G122&lt;0.518,G122&lt;0.587,B122&lt;3.75,F122&lt;1.5,A122&lt;5.55),1.3,IF(AND(A122&lt;6.3,D122&gt;=1.65,B122&gt;=2.95,H122&lt;14.1,D122&lt;2.05,G122&lt;0.857,D122&gt;=1.55,B122&gt;=2.75,A122&gt;=5.55),4.9,IF(AND(A122&gt;=6.3,D122&gt;=1.65,B122&gt;=2.95,H122&lt;14.1,D122&lt;2.05,G122&lt;0.857,D122&gt;=1.55,B122&gt;=2.75,A122&gt;=5.55),5.3,IF(AND(G122&gt;=0.657,A122&lt;6.75,G122&lt;0.774,G122&gt;=0.364,D122&gt;=2.05,G122&lt;0.857,D122&gt;=1.55,B122&gt;=2.75,A122&gt;=5.55),6,IF(AND(B122&lt;3.2,G122&lt;0.657,A122&lt;6.75,G122&lt;0.774,G122&gt;=0.364,D122&gt;=2.05,G122&lt;0.857,D122&gt;=1.55,B122&gt;=2.75,A122&gt;=5.55),5.6,IF(AND(B122&gt;=3.2,G122&lt;0.657,A122&lt;6.75,G122&lt;0.774,G122&gt;=0.364,D122&gt;=2.05,G122&lt;0.857,D122&gt;=1.55,B122&gt;=2.75,A122&gt;=5.55),5.65,"shouldnthappen")))))))))))))))))))))))))))))))))))</f>
        <v>5.38</v>
      </c>
      <c r="AT122" s="1" t="n">
        <f aca="false">IF(AND(H122&gt;=16.284,A122&gt;=5.55),6.533,IF(AND(G122&gt;=0.52,A122&lt;4.85,A122&lt;5.55),1.05,IF(AND(G122&lt;0.227,G122&lt;0.52,A122&lt;4.85,A122&lt;5.55),1.4,IF(AND(G122&gt;=0.227,G122&lt;0.52,A122&lt;4.85,A122&lt;5.55),1.3,IF(AND(D122&gt;=0.45,F122&lt;1.5,A122&gt;=4.85,A122&lt;5.55),1.667,IF(AND(B122&gt;=2.75,F122&gt;=1.5,A122&gt;=4.85,A122&lt;5.55),4.5,IF(AND(F122&lt;2.5,B122&gt;=3.15,H122&lt;16.284,A122&gt;=5.55),4.7,IF(AND(G122&gt;=0.934,D122&lt;0.45,F122&lt;1.5,A122&gt;=4.85,A122&lt;5.55),1.7,IF(AND(D122&gt;=1.2,B122&lt;2.75,F122&gt;=1.5,A122&gt;=4.85,A122&lt;5.55),4.25,IF(AND(G122&gt;=0.774,F122&gt;=2.5,B122&gt;=3.15,H122&lt;16.284,A122&gt;=5.55),5.4,IF(AND(B122&lt;3.1,G122&lt;0.934,D122&lt;0.45,F122&lt;1.5,A122&gt;=4.85,A122&lt;5.55),1.6,IF(AND(D122&lt;1.05,D122&lt;1.2,B122&lt;2.75,F122&gt;=1.5,A122&gt;=4.85,A122&lt;5.55),3.433,IF(AND(D122&gt;=1.05,D122&lt;1.2,B122&lt;2.75,F122&gt;=1.5,A122&gt;=4.85,A122&lt;5.55),3.267,IF(AND(H122&lt;8.486,D122&lt;1.35,F122&lt;2.5,B122&lt;3.15,H122&lt;16.284,A122&gt;=5.55),3.85,IF(AND(D122&gt;=1.55,D122&gt;=1.35,F122&lt;2.5,B122&lt;3.15,H122&lt;16.284,A122&gt;=5.55),5.1,IF(AND(H122&lt;10.464,A122&lt;6.35,F122&gt;=2.5,B122&lt;3.15,H122&lt;16.284,A122&gt;=5.55),5.08,IF(AND(H122&gt;=10.464,A122&lt;6.35,F122&gt;=2.5,B122&lt;3.15,H122&lt;16.284,A122&gt;=5.55),4.9,IF(AND(D122&lt;1.85,A122&gt;=6.35,F122&gt;=2.5,B122&lt;3.15,H122&lt;16.284,A122&gt;=5.55),5.8,IF(AND(H122&gt;=10.393,G122&lt;0.774,F122&gt;=2.5,B122&gt;=3.15,H122&lt;16.284,A122&gt;=5.55),5.425,IF(AND(B122&lt;2.6,H122&gt;=8.486,D122&lt;1.35,F122&lt;2.5,B122&lt;3.15,H122&lt;16.284,A122&gt;=5.55),3.9,IF(AND(G122&gt;=0.567,D122&lt;1.55,D122&gt;=1.35,F122&lt;2.5,B122&lt;3.15,H122&lt;16.284,A122&gt;=5.55),4.4,IF(AND(B122&lt;3.25,H122&lt;10.393,G122&lt;0.774,F122&gt;=2.5,B122&gt;=3.15,H122&lt;16.284,A122&gt;=5.55),5.7,IF(AND(B122&gt;=3.25,H122&lt;10.393,G122&lt;0.774,F122&gt;=2.5,B122&gt;=3.15,H122&lt;16.284,A122&gt;=5.55),5.98,IF(AND(G122&lt;0.079,G122&lt;0.338,B122&gt;=3.1,G122&lt;0.934,D122&lt;0.45,F122&lt;1.5,A122&gt;=4.85,A122&lt;5.55),1.425,IF(AND(B122&lt;3.35,G122&gt;=0.338,B122&gt;=3.1,G122&lt;0.934,D122&lt;0.45,F122&lt;1.5,A122&gt;=4.85,A122&lt;5.55),1.4,IF(AND(G122&lt;0.404,B122&gt;=2.6,H122&gt;=8.486,D122&lt;1.35,F122&lt;2.5,B122&lt;3.15,H122&lt;16.284,A122&gt;=5.55),4.3,IF(AND(G122&gt;=0.404,B122&gt;=2.6,H122&gt;=8.486,D122&lt;1.35,F122&lt;2.5,B122&lt;3.15,H122&lt;16.284,A122&gt;=5.55),4.025,IF(AND(B122&gt;=3.05,G122&lt;0.567,D122&lt;1.55,D122&gt;=1.35,F122&lt;2.5,B122&lt;3.15,H122&lt;16.284,A122&gt;=5.55),4.7,IF(AND(A122&lt;6.45,H122&lt;10.667,D122&gt;=1.85,A122&gt;=6.35,F122&gt;=2.5,B122&lt;3.15,H122&lt;16.284,A122&gt;=5.55),5.3,IF(AND(A122&gt;=6.45,H122&lt;10.667,D122&gt;=1.85,A122&gt;=6.35,F122&gt;=2.5,B122&lt;3.15,H122&lt;16.284,A122&gt;=5.55),5.167,IF(AND(B122&lt;2.95,H122&gt;=10.667,D122&gt;=1.85,A122&gt;=6.35,F122&gt;=2.5,B122&lt;3.15,H122&lt;16.284,A122&gt;=5.55),5.6,IF(AND(B122&gt;=2.95,H122&gt;=10.667,D122&gt;=1.85,A122&gt;=6.35,F122&gt;=2.5,B122&lt;3.15,H122&lt;16.284,A122&gt;=5.55),5.5,IF(AND(H122&lt;10.325,G122&gt;=0.079,G122&lt;0.338,B122&gt;=3.1,G122&lt;0.934,D122&lt;0.45,F122&lt;1.5,A122&gt;=4.85,A122&lt;5.55),1.5,IF(AND(G122&lt;0.385,B122&gt;=3.35,G122&gt;=0.338,B122&gt;=3.1,G122&lt;0.934,D122&lt;0.45,F122&lt;1.5,A122&gt;=4.85,A122&lt;5.55),1.5,IF(AND(G122&gt;=0.385,B122&gt;=3.35,G122&gt;=0.338,B122&gt;=3.1,G122&lt;0.934,D122&lt;0.45,F122&lt;1.5,A122&gt;=4.85,A122&lt;5.55),1.42,IF(AND(B122&lt;2.5,B122&lt;3.05,G122&lt;0.567,D122&lt;1.55,D122&gt;=1.35,F122&lt;2.5,B122&lt;3.15,H122&lt;16.284,A122&gt;=5.55),4.5,IF(AND(B122&gt;=2.5,B122&lt;3.05,G122&lt;0.567,D122&lt;1.55,D122&gt;=1.35,F122&lt;2.5,B122&lt;3.15,H122&lt;16.284,A122&gt;=5.55),4.56,IF(AND(H122&lt;12.506,H122&gt;=10.325,G122&gt;=0.079,G122&lt;0.338,B122&gt;=3.1,G122&lt;0.934,D122&lt;0.45,F122&lt;1.5,A122&gt;=4.85,A122&lt;5.55),1.2,IF(AND(H122&gt;=12.506,H122&gt;=10.325,G122&gt;=0.079,G122&lt;0.338,B122&gt;=3.1,G122&lt;0.934,D122&lt;0.45,F122&lt;1.5,A122&gt;=4.85,A122&lt;5.55),1.3,"shouldnthappen")))))))))))))))))))))))))))))))))))))))</f>
        <v>5.08</v>
      </c>
      <c r="AU122" s="1" t="n">
        <f aca="false">IF(AND(G122&gt;=0.52,B122&lt;3.05,F122&lt;1.5),1.1,IF(AND(G122&lt;0.35,G122&lt;0.52,B122&lt;3.05,F122&lt;1.5),1.4,IF(AND(G122&gt;=0.35,G122&lt;0.52,B122&lt;3.05,F122&lt;1.5),1.3,IF(AND(G122&gt;=0.227,G122&lt;0.347,B122&gt;=3.05,F122&lt;1.5),1.32,IF(AND(H122&lt;6.417,G122&gt;=0.347,B122&gt;=3.05,F122&lt;1.5),1.7,IF(AND(A122&gt;=7.25,A122&gt;=6.6,F122&gt;=2.5,F122&gt;=1.5),6.35,IF(AND(G122&lt;0.11,G122&lt;0.227,G122&lt;0.347,B122&gt;=3.05,F122&lt;1.5),1.333,IF(AND(H122&lt;9.441,H122&gt;=6.417,G122&gt;=0.347,B122&gt;=3.05,F122&lt;1.5),1.425,IF(AND(B122&lt;2.75,G122&lt;0.451,H122&lt;10.266,F122&lt;2.5,F122&gt;=1.5),4,IF(AND(B122&gt;=2.75,G122&lt;0.451,H122&lt;10.266,F122&lt;2.5,F122&gt;=1.5),4.433,IF(AND(G122&gt;=0.865,G122&gt;=0.451,H122&lt;10.266,F122&lt;2.5,F122&gt;=1.5),4.2,IF(AND(B122&lt;2.45,H122&lt;13.665,H122&gt;=10.266,F122&lt;2.5,F122&gt;=1.5),3.7,IF(AND(G122&lt;0.302,H122&gt;=13.665,H122&gt;=10.266,F122&lt;2.5,F122&gt;=1.5),5,IF(AND(B122&lt;2.9,A122&lt;6.1,A122&lt;6.6,F122&gt;=2.5,F122&gt;=1.5),5.06,IF(AND(B122&gt;=2.9,A122&lt;6.1,A122&lt;6.6,F122&gt;=2.5,F122&gt;=1.5),4.8,IF(AND(B122&lt;3.05,A122&gt;=6.1,A122&lt;6.6,F122&gt;=2.5,F122&gt;=1.5),5.6,IF(AND(B122&gt;=3.05,A122&gt;=6.1,A122&lt;6.6,F122&gt;=2.5,F122&gt;=1.5),5.267,IF(AND(H122&gt;=14.564,A122&lt;7.25,A122&gt;=6.6,F122&gt;=2.5,F122&gt;=1.5),5.6,IF(AND(H122&gt;=14.309,G122&gt;=0.11,G122&lt;0.227,G122&lt;0.347,B122&gt;=3.05,F122&lt;1.5),1.7,IF(AND(D122&lt;0.4,H122&gt;=9.441,H122&gt;=6.417,G122&gt;=0.347,B122&gt;=3.05,F122&lt;1.5),1.5,IF(AND(D122&gt;=0.4,H122&gt;=9.441,H122&gt;=6.417,G122&gt;=0.347,B122&gt;=3.05,F122&lt;1.5),1.633,IF(AND(A122&lt;5.35,G122&lt;0.865,G122&gt;=0.451,H122&lt;10.266,F122&lt;2.5,F122&gt;=1.5),3.15,IF(AND(D122&lt;1.45,G122&gt;=0.302,H122&gt;=13.665,H122&gt;=10.266,F122&lt;2.5,F122&gt;=1.5),4.74,IF(AND(D122&gt;=1.45,G122&gt;=0.302,H122&gt;=13.665,H122&gt;=10.266,F122&lt;2.5,F122&gt;=1.5),4.567,IF(AND(H122&lt;8.836,H122&lt;14.564,A122&lt;7.25,A122&gt;=6.6,F122&gt;=2.5,F122&gt;=1.5),5.7,IF(AND(H122&gt;=8.836,H122&lt;14.564,A122&lt;7.25,A122&gt;=6.6,F122&gt;=2.5,F122&gt;=1.5),5.9,IF(AND(H122&lt;11.53,H122&lt;14.309,G122&gt;=0.11,G122&lt;0.227,G122&lt;0.347,B122&gt;=3.05,F122&lt;1.5),1.5,IF(AND(H122&gt;=11.53,H122&lt;14.309,G122&gt;=0.11,G122&lt;0.227,G122&lt;0.347,B122&gt;=3.05,F122&lt;1.5),1.467,IF(AND(H122&lt;9.386,A122&gt;=5.35,G122&lt;0.865,G122&gt;=0.451,H122&lt;10.266,F122&lt;2.5,F122&gt;=1.5),3.56,IF(AND(H122&gt;=9.386,A122&gt;=5.35,G122&lt;0.865,G122&gt;=0.451,H122&lt;10.266,F122&lt;2.5,F122&gt;=1.5),4.2,IF(AND(H122&lt;11.036,D122&lt;1.45,B122&gt;=2.45,H122&lt;13.665,H122&gt;=10.266,F122&lt;2.5,F122&gt;=1.5),4.45,IF(AND(H122&gt;=11.036,D122&lt;1.45,B122&gt;=2.45,H122&lt;13.665,H122&gt;=10.266,F122&lt;2.5,F122&gt;=1.5),4.1,IF(AND(G122&gt;=0.585,D122&gt;=1.45,B122&gt;=2.45,H122&lt;13.665,H122&gt;=10.266,F122&lt;2.5,F122&gt;=1.5),4.9,IF(AND(H122&lt;11.743,G122&lt;0.585,D122&gt;=1.45,B122&gt;=2.45,H122&lt;13.665,H122&gt;=10.266,F122&lt;2.5,F122&gt;=1.5),4.7,IF(AND(H122&gt;=11.743,G122&lt;0.585,D122&gt;=1.45,B122&gt;=2.45,H122&lt;13.665,H122&gt;=10.266,F122&lt;2.5,F122&gt;=1.5),4.5,"shouldnthappen")))))))))))))))))))))))))))))))))))</f>
        <v>5.06</v>
      </c>
      <c r="AV122" s="1" t="n">
        <f aca="false">IF(AND(G122&gt;=0.356,F122&gt;=1.5,A122&lt;5.75),3.52,IF(AND(A122&lt;7.25,A122&gt;=7.1,A122&gt;=5.75),5.875,IF(AND(A122&gt;=7.25,A122&gt;=7.1,A122&gt;=5.75),6.5,IF(AND(D122&gt;=0.35,G122&gt;=0.586,F122&lt;1.5,A122&lt;5.75),1.8,IF(AND(D122&lt;1.4,G122&lt;0.356,F122&gt;=1.5,A122&lt;5.75),4.2,IF(AND(D122&gt;=1.4,G122&lt;0.356,F122&gt;=1.5,A122&lt;5.75),4.5,IF(AND(H122&gt;=11.218,A122&lt;5.05,G122&lt;0.586,F122&lt;1.5,A122&lt;5.75),1.225,IF(AND(G122&gt;=0.253,A122&gt;=5.05,G122&lt;0.586,F122&lt;1.5,A122&lt;5.75),1.3,IF(AND(B122&gt;=3.75,D122&lt;0.35,G122&gt;=0.586,F122&lt;1.5,A122&lt;5.75),1.567,IF(AND(B122&lt;2.85,D122&lt;1.35,D122&lt;1.65,A122&lt;7.1,A122&gt;=5.75),4.26,IF(AND(B122&gt;=2.85,D122&lt;1.35,D122&lt;1.65,A122&lt;7.1,A122&gt;=5.75),4.45,IF(AND(A122&lt;6.05,H122&lt;12.921,D122&gt;=1.65,A122&lt;7.1,A122&gt;=5.75),5.1,IF(AND(H122&gt;=15.338,H122&gt;=12.921,D122&gt;=1.65,A122&lt;7.1,A122&gt;=5.75),5.55,IF(AND(G122&lt;0.418,H122&lt;11.218,A122&lt;5.05,G122&lt;0.586,F122&lt;1.5,A122&lt;5.75),1.42,IF(AND(G122&gt;=0.418,H122&lt;11.218,A122&lt;5.05,G122&lt;0.586,F122&lt;1.5,A122&lt;5.75),1.3,IF(AND(H122&gt;=13.321,G122&lt;0.253,A122&gt;=5.05,G122&lt;0.586,F122&lt;1.5,A122&lt;5.75),1.7,IF(AND(H122&lt;6.089,B122&lt;3.75,D122&lt;0.35,G122&gt;=0.586,F122&lt;1.5,A122&lt;5.75),1.7,IF(AND(H122&gt;=6.089,B122&lt;3.75,D122&lt;0.35,G122&gt;=0.586,F122&lt;1.5,A122&lt;5.75),1.5,IF(AND(B122&lt;2.9,D122&lt;1.45,D122&gt;=1.35,D122&lt;1.65,A122&lt;7.1,A122&gt;=5.75),4.8,IF(AND(B122&gt;=2.9,D122&lt;1.45,D122&gt;=1.35,D122&lt;1.65,A122&lt;7.1,A122&gt;=5.75),4.475,IF(AND(B122&lt;2.5,D122&gt;=1.45,D122&gt;=1.35,D122&lt;1.65,A122&lt;7.1,A122&gt;=5.75),4.5,IF(AND(H122&lt;8.884,A122&gt;=6.05,H122&lt;12.921,D122&gt;=1.65,A122&lt;7.1,A122&gt;=5.75),5.4,IF(AND(A122&lt;6.3,H122&lt;15.338,H122&gt;=12.921,D122&gt;=1.65,A122&lt;7.1,A122&gt;=5.75),4.967,IF(AND(A122&gt;=6.3,H122&lt;15.338,H122&gt;=12.921,D122&gt;=1.65,A122&lt;7.1,A122&gt;=5.75),5.133,IF(AND(H122&lt;10.826,H122&lt;13.321,G122&lt;0.253,A122&gt;=5.05,G122&lt;0.586,F122&lt;1.5,A122&lt;5.75),1.5,IF(AND(H122&gt;=10.826,H122&lt;13.321,G122&lt;0.253,A122&gt;=5.05,G122&lt;0.586,F122&lt;1.5,A122&lt;5.75),1.4,IF(AND(H122&lt;7.47,B122&gt;=2.5,D122&gt;=1.45,D122&gt;=1.35,D122&lt;1.65,A122&lt;7.1,A122&gt;=5.75),5.1,IF(AND(H122&gt;=7.47,B122&gt;=2.5,D122&gt;=1.45,D122&gt;=1.35,D122&lt;1.65,A122&lt;7.1,A122&gt;=5.75),4.725,IF(AND(H122&lt;9.637,H122&gt;=8.884,A122&gt;=6.05,H122&lt;12.921,D122&gt;=1.65,A122&lt;7.1,A122&gt;=5.75),5.9,IF(AND(B122&lt;2.6,H122&gt;=9.637,H122&gt;=8.884,A122&gt;=6.05,H122&lt;12.921,D122&gt;=1.65,A122&lt;7.1,A122&gt;=5.75),5.8,IF(AND(B122&lt;2.75,B122&gt;=2.6,H122&gt;=9.637,H122&gt;=8.884,A122&gt;=6.05,H122&lt;12.921,D122&gt;=1.65,A122&lt;7.1,A122&gt;=5.75),5.3,IF(AND(D122&lt;2.25,B122&gt;=2.75,B122&gt;=2.6,H122&gt;=9.637,H122&gt;=8.884,A122&gt;=6.05,H122&lt;12.921,D122&gt;=1.65,A122&lt;7.1,A122&gt;=5.75),5.6,IF(AND(D122&gt;=2.25,B122&gt;=2.75,B122&gt;=2.6,H122&gt;=9.637,H122&gt;=8.884,A122&gt;=6.05,H122&lt;12.921,D122&gt;=1.65,A122&lt;7.1,A122&gt;=5.75),5.5,"shouldnthappen")))))))))))))))))))))))))))))))))</f>
        <v>4.5</v>
      </c>
      <c r="AW122" s="1" t="n">
        <f aca="false">IF(AND(G122&gt;=0.905,F122&lt;1.5),1.767,IF(AND(H122&gt;=16.674,F122&gt;=1.5),6.55,IF(AND(A122&lt;4.35,H122&lt;14.344,G122&lt;0.905,F122&lt;1.5),1.1,IF(AND(B122&lt;3.65,H122&gt;=14.344,G122&lt;0.905,F122&lt;1.5),1.5,IF(AND(B122&gt;=3.65,H122&gt;=14.344,G122&lt;0.905,F122&lt;1.5),1.65,IF(AND(B122&lt;2.6,F122&gt;=2.5,H122&lt;16.674,F122&gt;=1.5),4.5,IF(AND(D122&gt;=0.45,A122&gt;=4.35,H122&lt;14.344,G122&lt;0.905,F122&lt;1.5),1.65,IF(AND(D122&lt;1.15,A122&lt;5.9,F122&lt;2.5,H122&lt;16.674,F122&gt;=1.5),3.56,IF(AND(B122&lt;2.75,A122&gt;=5.9,F122&lt;2.5,H122&lt;16.674,F122&gt;=1.5),5,IF(AND(H122&lt;13.531,B122&gt;=2.75,A122&gt;=5.9,F122&lt;2.5,H122&lt;16.674,F122&gt;=1.5),4.333,IF(AND(B122&lt;3.2,G122&gt;=0.669,B122&gt;=2.6,F122&gt;=2.5,H122&lt;16.674,F122&gt;=1.5),5.08,IF(AND(B122&gt;=3.2,G122&gt;=0.669,B122&gt;=2.6,F122&gt;=2.5,H122&lt;16.674,F122&gt;=1.5),5.4,IF(AND(B122&lt;3.15,A122&lt;5.05,D122&lt;0.45,A122&gt;=4.35,H122&lt;14.344,G122&lt;0.905,F122&lt;1.5),1.45,IF(AND(A122&gt;=5.55,A122&gt;=5.05,D122&lt;0.45,A122&gt;=4.35,H122&lt;14.344,G122&lt;0.905,F122&lt;1.5),1.5,IF(AND(A122&lt;5.55,A122&lt;5.65,D122&gt;=1.15,A122&lt;5.9,F122&lt;2.5,H122&lt;16.674,F122&gt;=1.5),3.95,IF(AND(A122&gt;=5.55,A122&lt;5.65,D122&gt;=1.15,A122&lt;5.9,F122&lt;2.5,H122&lt;16.674,F122&gt;=1.5),3.82,IF(AND(G122&lt;0.39,A122&gt;=5.65,D122&gt;=1.15,A122&lt;5.9,F122&lt;2.5,H122&lt;16.674,F122&gt;=1.5),4.35,IF(AND(G122&gt;=0.39,A122&gt;=5.65,D122&gt;=1.15,A122&lt;5.9,F122&lt;2.5,H122&lt;16.674,F122&gt;=1.5),3.95,IF(AND(G122&lt;0.466,H122&gt;=13.531,B122&gt;=2.75,A122&gt;=5.9,F122&lt;2.5,H122&lt;16.674,F122&gt;=1.5),4.8,IF(AND(G122&gt;=0.466,H122&gt;=13.531,B122&gt;=2.75,A122&gt;=5.9,F122&lt;2.5,H122&lt;16.674,F122&gt;=1.5),4.7,IF(AND(H122&lt;10.144,D122&lt;2.05,G122&lt;0.669,B122&gt;=2.6,F122&gt;=2.5,H122&lt;16.674,F122&gt;=1.5),5.3,IF(AND(H122&gt;=10.144,D122&lt;2.05,G122&lt;0.669,B122&gt;=2.6,F122&gt;=2.5,H122&lt;16.674,F122&gt;=1.5),5.133,IF(AND(D122&gt;=2.45,D122&gt;=2.05,G122&lt;0.669,B122&gt;=2.6,F122&gt;=2.5,H122&lt;16.674,F122&gt;=1.5),5.9,IF(AND(B122&lt;3.25,B122&gt;=3.15,A122&lt;5.05,D122&lt;0.45,A122&gt;=4.35,H122&lt;14.344,G122&lt;0.905,F122&lt;1.5),1.2,IF(AND(B122&gt;=3.25,B122&gt;=3.15,A122&lt;5.05,D122&lt;0.45,A122&gt;=4.35,H122&lt;14.344,G122&lt;0.905,F122&lt;1.5),1.36,IF(AND(B122&gt;=3.8,A122&lt;5.55,A122&gt;=5.05,D122&lt;0.45,A122&gt;=4.35,H122&lt;14.344,G122&lt;0.905,F122&lt;1.5),1.3,IF(AND(G122&lt;0.05,B122&lt;3.8,A122&lt;5.55,A122&gt;=5.05,D122&lt;0.45,A122&gt;=4.35,H122&lt;14.344,G122&lt;0.905,F122&lt;1.5),1.4,IF(AND(G122&lt;0.107,G122&lt;0.395,D122&lt;2.45,D122&gt;=2.05,G122&lt;0.669,B122&gt;=2.6,F122&gt;=2.5,H122&lt;16.674,F122&gt;=1.5),5.667,IF(AND(G122&lt;0.537,G122&gt;=0.395,D122&lt;2.45,D122&gt;=2.05,G122&lt;0.669,B122&gt;=2.6,F122&gt;=2.5,H122&lt;16.674,F122&gt;=1.5),5.6,IF(AND(G122&gt;=0.537,G122&gt;=0.395,D122&lt;2.45,D122&gt;=2.05,G122&lt;0.669,B122&gt;=2.6,F122&gt;=2.5,H122&lt;16.674,F122&gt;=1.5),5.775,IF(AND(B122&lt;3.6,G122&gt;=0.05,B122&lt;3.8,A122&lt;5.55,A122&gt;=5.05,D122&lt;0.45,A122&gt;=4.35,H122&lt;14.344,G122&lt;0.905,F122&lt;1.5),1.475,IF(AND(B122&gt;=3.6,G122&gt;=0.05,B122&lt;3.8,A122&lt;5.55,A122&gt;=5.05,D122&lt;0.45,A122&gt;=4.35,H122&lt;14.344,G122&lt;0.905,F122&lt;1.5),1.5,IF(AND(G122&lt;0.312,G122&gt;=0.107,G122&lt;0.395,D122&lt;2.45,D122&gt;=2.05,G122&lt;0.669,B122&gt;=2.6,F122&gt;=2.5,H122&lt;16.674,F122&gt;=1.5),5.18,IF(AND(G122&gt;=0.312,G122&gt;=0.107,G122&lt;0.395,D122&lt;2.45,D122&gt;=2.05,G122&lt;0.669,B122&gt;=2.6,F122&gt;=2.5,H122&lt;16.674,F122&gt;=1.5),5.4,"shouldnthappen"))))))))))))))))))))))))))))))))))</f>
        <v>4.5</v>
      </c>
      <c r="AX122" s="1" t="n">
        <f aca="false">IF(AND(D122&gt;=1.3,B122&gt;=3.45),6.25,IF(AND(B122&lt;2.75,A122&lt;5.25,B122&lt;3.45),3.9,IF(AND(D122&lt;0.25,D122&lt;1.3,B122&gt;=3.45),1.16,IF(AND(A122&gt;=5.05,B122&gt;=2.75,A122&lt;5.25,B122&lt;3.45),1.7,IF(AND(D122&lt;0.7,F122&lt;2.5,A122&gt;=5.25,B122&lt;3.45),1.5,IF(AND(H122&gt;=16.284,F122&gt;=2.5,A122&gt;=5.25,B122&lt;3.45),6.6,IF(AND(G122&lt;0.123,D122&gt;=0.25,D122&lt;1.3,B122&gt;=3.45),1.3,IF(AND(A122&lt;4.5,A122&lt;5.05,B122&gt;=2.75,A122&lt;5.25,B122&lt;3.45),1.3,IF(AND(A122&lt;5.05,G122&gt;=0.123,D122&gt;=0.25,D122&lt;1.3,B122&gt;=3.45),1.6,IF(AND(B122&lt;3.15,A122&gt;=4.5,A122&lt;5.05,B122&gt;=2.75,A122&lt;5.25,B122&lt;3.45),1.54,IF(AND(B122&gt;=3.15,A122&gt;=4.5,A122&lt;5.05,B122&gt;=2.75,A122&lt;5.25,B122&lt;3.45),1.35,IF(AND(D122&gt;=1.4,A122&lt;5.9,D122&gt;=0.7,F122&lt;2.5,A122&gt;=5.25,B122&lt;3.45),4.5,IF(AND(D122&gt;=1.55,A122&gt;=5.9,D122&gt;=0.7,F122&lt;2.5,A122&gt;=5.25,B122&lt;3.45),4.95,IF(AND(G122&gt;=0.682,D122&gt;=2.05,H122&lt;16.284,F122&gt;=2.5,A122&gt;=5.25,B122&lt;3.45),5.26,IF(AND(A122&lt;5.4,A122&gt;=5.05,G122&gt;=0.123,D122&gt;=0.25,D122&lt;1.3,B122&gt;=3.45),1.64,IF(AND(A122&gt;=5.4,A122&gt;=5.05,G122&gt;=0.123,D122&gt;=0.25,D122&lt;1.3,B122&gt;=3.45),1.6,IF(AND(G122&lt;0.372,D122&lt;1.4,A122&lt;5.9,D122&gt;=0.7,F122&lt;2.5,A122&gt;=5.25,B122&lt;3.45),4.175,IF(AND(D122&lt;1.35,D122&lt;1.55,A122&gt;=5.9,D122&gt;=0.7,F122&lt;2.5,A122&gt;=5.25,B122&lt;3.45),4.2,IF(AND(B122&lt;2.35,G122&lt;0.596,D122&lt;2.05,H122&lt;16.284,F122&gt;=2.5,A122&gt;=5.25,B122&lt;3.45),5,IF(AND(G122&gt;=0.888,G122&gt;=0.596,D122&lt;2.05,H122&lt;16.284,F122&gt;=2.5,A122&gt;=5.25,B122&lt;3.45),4.8,IF(AND(A122&gt;=6.85,G122&lt;0.682,D122&gt;=2.05,H122&lt;16.284,F122&gt;=2.5,A122&gt;=5.25,B122&lt;3.45),5.4,IF(AND(A122&gt;=5.75,G122&gt;=0.372,D122&lt;1.4,A122&lt;5.9,D122&gt;=0.7,F122&lt;2.5,A122&gt;=5.25,B122&lt;3.45),3.933,IF(AND(A122&gt;=6.75,D122&gt;=1.35,D122&lt;1.55,A122&gt;=5.9,D122&gt;=0.7,F122&lt;2.5,A122&gt;=5.25,B122&lt;3.45),4.8,IF(AND(H122&lt;11.084,B122&gt;=2.35,G122&lt;0.596,D122&lt;2.05,H122&lt;16.284,F122&gt;=2.5,A122&gt;=5.25,B122&lt;3.45),5.3,IF(AND(H122&lt;8.435,G122&lt;0.888,G122&gt;=0.596,D122&lt;2.05,H122&lt;16.284,F122&gt;=2.5,A122&gt;=5.25,B122&lt;3.45),5.1,IF(AND(H122&gt;=8.435,G122&lt;0.888,G122&gt;=0.596,D122&lt;2.05,H122&lt;16.284,F122&gt;=2.5,A122&gt;=5.25,B122&lt;3.45),4.94,IF(AND(B122&lt;3.15,A122&lt;6.85,G122&lt;0.682,D122&gt;=2.05,H122&lt;16.284,F122&gt;=2.5,A122&gt;=5.25,B122&lt;3.45),5.6,IF(AND(B122&gt;=3.15,A122&lt;6.85,G122&lt;0.682,D122&gt;=2.05,H122&lt;16.284,F122&gt;=2.5,A122&gt;=5.25,B122&lt;3.45),5.74,IF(AND(G122&lt;0.572,A122&lt;5.75,G122&gt;=0.372,D122&lt;1.4,A122&lt;5.9,D122&gt;=0.7,F122&lt;2.5,A122&gt;=5.25,B122&lt;3.45),3.7,IF(AND(D122&lt;1.45,A122&lt;6.75,D122&gt;=1.35,D122&lt;1.55,A122&gt;=5.9,D122&gt;=0.7,F122&lt;2.5,A122&gt;=5.25,B122&lt;3.45),4.46,IF(AND(D122&gt;=1.45,A122&lt;6.75,D122&gt;=1.35,D122&lt;1.55,A122&gt;=5.9,D122&gt;=0.7,F122&lt;2.5,A122&gt;=5.25,B122&lt;3.45),4.567,IF(AND(H122&lt;12.532,H122&gt;=11.084,B122&gt;=2.35,G122&lt;0.596,D122&lt;2.05,H122&lt;16.284,F122&gt;=2.5,A122&gt;=5.25,B122&lt;3.45),5.8,IF(AND(H122&gt;=12.532,H122&gt;=11.084,B122&gt;=2.35,G122&lt;0.596,D122&lt;2.05,H122&lt;16.284,F122&gt;=2.5,A122&gt;=5.25,B122&lt;3.45),5.667,IF(AND(A122&gt;=5.65,G122&gt;=0.572,A122&lt;5.75,G122&gt;=0.372,D122&lt;1.4,A122&lt;5.9,D122&gt;=0.7,F122&lt;2.5,A122&gt;=5.25,B122&lt;3.45),4.2,IF(AND(G122&lt;0.862,A122&lt;5.65,G122&gt;=0.572,A122&lt;5.75,G122&gt;=0.372,D122&lt;1.4,A122&lt;5.9,D122&gt;=0.7,F122&lt;2.5,A122&gt;=5.25,B122&lt;3.45),3.9,IF(AND(G122&gt;=0.862,A122&lt;5.65,G122&gt;=0.572,A122&lt;5.75,G122&gt;=0.372,D122&lt;1.4,A122&lt;5.9,D122&gt;=0.7,F122&lt;2.5,A122&gt;=5.25,B122&lt;3.45),4,"shouldnthappen"))))))))))))))))))))))))))))))))))))</f>
        <v>5</v>
      </c>
      <c r="AY122" s="1" t="n">
        <f aca="false">IF(AND(H122&gt;=8.233,D122&gt;=0.8,A122&lt;5.55),3.525,IF(AND(B122&lt;2.9,H122&gt;=15.534,A122&gt;=5.55),4.8,IF(AND(H122&gt;=12.259,A122&lt;4.75,D122&lt;0.8,A122&lt;5.55),1.25,IF(AND(B122&gt;=3.85,A122&gt;=4.75,D122&lt;0.8,A122&lt;5.55),1.425,IF(AND(D122&lt;1.55,H122&lt;8.233,D122&gt;=0.8,A122&lt;5.55),3.975,IF(AND(D122&gt;=1.55,H122&lt;8.233,D122&gt;=0.8,A122&lt;5.55),4.5,IF(AND(D122&lt;0.65,D122&lt;1.7,H122&lt;15.534,A122&gt;=5.55),1.7,IF(AND(A122&gt;=7.05,D122&gt;=1.7,H122&lt;15.534,A122&gt;=5.55),6.3,IF(AND(B122&gt;=3.35,B122&gt;=2.9,H122&gt;=15.534,A122&gt;=5.55),5.4,IF(AND(B122&lt;3.1,H122&lt;12.259,A122&lt;4.75,D122&lt;0.8,A122&lt;5.55),1.367,IF(AND(B122&gt;=3.1,H122&lt;12.259,A122&lt;4.75,D122&lt;0.8,A122&lt;5.55),1.4,IF(AND(G122&gt;=0.905,B122&lt;3.85,A122&gt;=4.75,D122&lt;0.8,A122&lt;5.55),1.9,IF(AND(H122&lt;15.681,B122&lt;3.35,B122&gt;=2.9,H122&gt;=15.534,A122&gt;=5.55),5.8,IF(AND(H122&gt;=15.681,B122&lt;3.35,B122&gt;=2.9,H122&gt;=15.534,A122&gt;=5.55),5.7,IF(AND(H122&gt;=14.877,G122&lt;0.905,B122&lt;3.85,A122&gt;=4.75,D122&lt;0.8,A122&lt;5.55),1.3,IF(AND(D122&gt;=1.25,B122&lt;2.65,D122&gt;=0.65,D122&lt;1.7,H122&lt;15.534,A122&gt;=5.55),4.433,IF(AND(G122&gt;=0.622,B122&lt;3.15,A122&lt;7.05,D122&gt;=1.7,H122&lt;15.534,A122&gt;=5.55),5.08,IF(AND(H122&gt;=13.42,B122&gt;=3.15,A122&lt;7.05,D122&gt;=1.7,H122&lt;15.534,A122&gt;=5.55),5.1,IF(AND(G122&lt;0.265,H122&lt;14.877,G122&lt;0.905,B122&lt;3.85,A122&gt;=4.75,D122&lt;0.8,A122&lt;5.55),1.2,IF(AND(A122&lt;5.75,D122&lt;1.25,B122&lt;2.65,D122&gt;=0.65,D122&lt;1.7,H122&lt;15.534,A122&gt;=5.55),3.7,IF(AND(A122&gt;=5.75,D122&lt;1.25,B122&lt;2.65,D122&gt;=0.65,D122&lt;1.7,H122&lt;15.534,A122&gt;=5.55),4,IF(AND(G122&gt;=0.652,D122&lt;1.35,B122&gt;=2.65,D122&gt;=0.65,D122&lt;1.7,H122&lt;15.534,A122&gt;=5.55),3.6,IF(AND(H122&lt;7.47,D122&gt;=1.35,B122&gt;=2.65,D122&gt;=0.65,D122&lt;1.7,H122&lt;15.534,A122&gt;=5.55),5.1,IF(AND(H122&lt;10.914,G122&lt;0.622,B122&lt;3.15,A122&lt;7.05,D122&gt;=1.7,H122&lt;15.534,A122&gt;=5.55),5.36,IF(AND(H122&gt;=10.914,G122&lt;0.622,B122&lt;3.15,A122&lt;7.05,D122&gt;=1.7,H122&lt;15.534,A122&gt;=5.55),5.64,IF(AND(G122&gt;=0.657,H122&lt;13.42,B122&gt;=3.15,A122&lt;7.05,D122&gt;=1.7,H122&lt;15.534,A122&gt;=5.55),6,IF(AND(G122&gt;=0.782,G122&gt;=0.265,H122&lt;14.877,G122&lt;0.905,B122&lt;3.85,A122&gt;=4.75,D122&lt;0.8,A122&lt;5.55),1.48,IF(AND(H122&lt;11.286,G122&lt;0.652,D122&lt;1.35,B122&gt;=2.65,D122&gt;=0.65,D122&lt;1.7,H122&lt;15.534,A122&gt;=5.55),4.24,IF(AND(H122&gt;=11.286,G122&lt;0.652,D122&lt;1.35,B122&gt;=2.65,D122&gt;=0.65,D122&lt;1.7,H122&lt;15.534,A122&gt;=5.55),4.05,IF(AND(G122&lt;0.413,H122&gt;=7.47,D122&gt;=1.35,B122&gt;=2.65,D122&gt;=0.65,D122&lt;1.7,H122&lt;15.534,A122&gt;=5.55),5.1,IF(AND(H122&lt;11.325,G122&lt;0.657,H122&lt;13.42,B122&gt;=3.15,A122&lt;7.05,D122&gt;=1.7,H122&lt;15.534,A122&gt;=5.55),5.8,IF(AND(H122&gt;=11.325,G122&lt;0.657,H122&lt;13.42,B122&gt;=3.15,A122&lt;7.05,D122&gt;=1.7,H122&lt;15.534,A122&gt;=5.55),5.6,IF(AND(D122&gt;=0.35,G122&lt;0.782,G122&gt;=0.265,H122&lt;14.877,G122&lt;0.905,B122&lt;3.85,A122&gt;=4.75,D122&lt;0.8,A122&lt;5.55),1.633,IF(AND(B122&lt;2.85,G122&gt;=0.413,H122&gt;=7.47,D122&gt;=1.35,B122&gt;=2.65,D122&gt;=0.65,D122&lt;1.7,H122&lt;15.534,A122&gt;=5.55),4.6,IF(AND(D122&lt;0.15,D122&lt;0.35,G122&lt;0.782,G122&gt;=0.265,H122&lt;14.877,G122&lt;0.905,B122&lt;3.85,A122&gt;=4.75,D122&lt;0.8,A122&lt;5.55),1.5,IF(AND(D122&gt;=0.15,D122&lt;0.35,G122&lt;0.782,G122&gt;=0.265,H122&lt;14.877,G122&lt;0.905,B122&lt;3.85,A122&gt;=4.75,D122&lt;0.8,A122&lt;5.55),1.543,IF(AND(A122&gt;=6.8,B122&gt;=2.85,G122&gt;=0.413,H122&gt;=7.47,D122&gt;=1.35,B122&gt;=2.65,D122&gt;=0.65,D122&lt;1.7,H122&lt;15.534,A122&gt;=5.55),4.9,IF(AND(H122&lt;13.531,A122&lt;6.8,B122&gt;=2.85,G122&gt;=0.413,H122&gt;=7.47,D122&gt;=1.35,B122&gt;=2.65,D122&gt;=0.65,D122&lt;1.7,H122&lt;15.534,A122&gt;=5.55),4.5,IF(AND(H122&gt;=13.531,A122&lt;6.8,B122&gt;=2.85,G122&gt;=0.413,H122&gt;=7.47,D122&gt;=1.35,B122&gt;=2.65,D122&gt;=0.65,D122&lt;1.7,H122&lt;15.534,A122&gt;=5.55),4.7,"shouldnthappen")))))))))))))))))))))))))))))))))))))))</f>
        <v>4.433</v>
      </c>
      <c r="AZ122" s="1" t="n">
        <f aca="false">IF(AND(H122&gt;=15.371,B122&gt;=3.35),5.4,IF(AND(G122&gt;=0.851,H122&gt;=15.244,B122&lt;3.35),4.75,IF(AND(F122&gt;=2,H122&lt;15.371,B122&gt;=3.35),5.6,IF(AND(B122&lt;2.75,A122&lt;5.15,H122&lt;15.244,B122&lt;3.35),3.42,IF(AND(A122&gt;=7.25,G122&lt;0.851,H122&gt;=15.244,B122&lt;3.35),6.6,IF(AND(A122&lt;4.45,B122&gt;=2.75,A122&lt;5.15,H122&lt;15.244,B122&lt;3.35),1.1,IF(AND(G122&lt;0.527,A122&lt;7.25,G122&lt;0.851,H122&gt;=15.244,B122&lt;3.35),5.08,IF(AND(G122&gt;=0.527,A122&lt;7.25,G122&lt;0.851,H122&gt;=15.244,B122&lt;3.35),5.8,IF(AND(D122&gt;=0.35,B122&lt;3.7,F122&lt;2,H122&lt;15.371,B122&gt;=3.35),1.55,IF(AND(H122&lt;6.542,B122&gt;=3.7,F122&lt;2,H122&lt;15.371,B122&gt;=3.35),1.9,IF(AND(B122&lt;3.25,A122&gt;=4.45,B122&gt;=2.75,A122&lt;5.15,H122&lt;15.244,B122&lt;3.35),1.46,IF(AND(B122&gt;=3.25,A122&gt;=4.45,B122&gt;=2.75,A122&lt;5.15,H122&lt;15.244,B122&lt;3.35),1.7,IF(AND(H122&lt;13.654,B122&gt;=2.95,D122&lt;1.45,A122&gt;=5.15,H122&lt;15.244,B122&lt;3.35),4.3,IF(AND(H122&gt;=13.654,B122&gt;=2.95,D122&lt;1.45,A122&gt;=5.15,H122&lt;15.244,B122&lt;3.35),4.625,IF(AND(F122&gt;=2.5,D122&lt;1.75,D122&gt;=1.45,A122&gt;=5.15,H122&lt;15.244,B122&lt;3.35),5.3,IF(AND(G122&gt;=0.853,D122&gt;=1.75,D122&gt;=1.45,A122&gt;=5.15,H122&lt;15.244,B122&lt;3.35),5.15,IF(AND(D122&gt;=0.25,D122&lt;0.35,B122&lt;3.7,F122&lt;2,H122&lt;15.371,B122&gt;=3.35),1.3,IF(AND(B122&lt;3.85,H122&gt;=6.542,B122&gt;=3.7,F122&lt;2,H122&lt;15.371,B122&gt;=3.35),1.633,IF(AND(H122&lt;7.02,H122&lt;10.688,B122&lt;2.95,D122&lt;1.45,A122&gt;=5.15,H122&lt;15.244,B122&lt;3.35),3.98,IF(AND(G122&lt;0.338,H122&gt;=10.688,B122&lt;2.95,D122&lt;1.45,A122&gt;=5.15,H122&lt;15.244,B122&lt;3.35),4.22,IF(AND(G122&gt;=0.338,H122&gt;=10.688,B122&lt;2.95,D122&lt;1.45,A122&gt;=5.15,H122&lt;15.244,B122&lt;3.35),3.9,IF(AND(B122&lt;2.75,F122&lt;2.5,D122&lt;1.75,D122&gt;=1.45,A122&gt;=5.15,H122&lt;15.244,B122&lt;3.35),5.1,IF(AND(B122&gt;=2.75,F122&lt;2.5,D122&lt;1.75,D122&gt;=1.45,A122&gt;=5.15,H122&lt;15.244,B122&lt;3.35),4.74,IF(AND(A122&gt;=7,G122&lt;0.853,D122&gt;=1.75,D122&gt;=1.45,A122&gt;=5.15,H122&lt;15.244,B122&lt;3.35),6.5,IF(AND(G122&gt;=0.934,D122&lt;0.25,D122&lt;0.35,B122&lt;3.7,F122&lt;2,H122&lt;15.371,B122&gt;=3.35),1.7,IF(AND(D122&lt;0.25,B122&gt;=3.85,H122&gt;=6.542,B122&gt;=3.7,F122&lt;2,H122&lt;15.371,B122&gt;=3.35),1.5,IF(AND(D122&gt;=0.25,B122&gt;=3.85,H122&gt;=6.542,B122&gt;=3.7,F122&lt;2,H122&lt;15.371,B122&gt;=3.35),1.4,IF(AND(B122&lt;2.5,H122&gt;=7.02,H122&lt;10.688,B122&lt;2.95,D122&lt;1.45,A122&gt;=5.15,H122&lt;15.244,B122&lt;3.35),3.8,IF(AND(G122&gt;=0.74,A122&lt;7,G122&lt;0.853,D122&gt;=1.75,D122&gt;=1.45,A122&gt;=5.15,H122&lt;15.244,B122&lt;3.35),6,IF(AND(G122&gt;=0.61,G122&lt;0.934,D122&lt;0.25,D122&lt;0.35,B122&lt;3.7,F122&lt;2,H122&lt;15.371,B122&gt;=3.35),1.5,IF(AND(D122&lt;1.15,B122&gt;=2.5,H122&gt;=7.02,H122&lt;10.688,B122&lt;2.95,D122&lt;1.45,A122&gt;=5.15,H122&lt;15.244,B122&lt;3.35),3.5,IF(AND(D122&gt;=1.15,B122&gt;=2.5,H122&gt;=7.02,H122&lt;10.688,B122&lt;2.95,D122&lt;1.45,A122&gt;=5.15,H122&lt;15.244,B122&lt;3.35),3.6,IF(AND(G122&gt;=0.626,G122&lt;0.74,A122&lt;7,G122&lt;0.853,D122&gt;=1.75,D122&gt;=1.45,A122&gt;=5.15,H122&lt;15.244,B122&lt;3.35),4.9,IF(AND(H122&lt;13.641,G122&lt;0.61,G122&lt;0.934,D122&lt;0.25,D122&lt;0.35,B122&lt;3.7,F122&lt;2,H122&lt;15.371,B122&gt;=3.35),1.425,IF(AND(H122&gt;=13.641,G122&lt;0.61,G122&lt;0.934,D122&lt;0.25,D122&lt;0.35,B122&lt;3.7,F122&lt;2,H122&lt;15.371,B122&gt;=3.35),1.3,IF(AND(B122&lt;3.05,G122&lt;0.626,G122&lt;0.74,A122&lt;7,G122&lt;0.853,D122&gt;=1.75,D122&gt;=1.45,A122&gt;=5.15,H122&lt;15.244,B122&lt;3.35),5.475,IF(AND(B122&gt;=3.05,G122&lt;0.626,G122&lt;0.74,A122&lt;7,G122&lt;0.853,D122&gt;=1.75,D122&gt;=1.45,A122&gt;=5.15,H122&lt;15.244,B122&lt;3.35),5.633,"shouldnthappen")))))))))))))))))))))))))))))))))))))</f>
        <v>5.3</v>
      </c>
      <c r="BA122" s="1" t="n">
        <f aca="false">IF(AND(F122&gt;=2,B122&gt;=3.4),6.1,IF(AND(B122&lt;2.75,A122&lt;5.15,B122&lt;3.4),3.225,IF(AND(G122&gt;=0.821,F122&lt;2,B122&gt;=3.4),1.9,IF(AND(B122&gt;=3.2,B122&gt;=2.75,A122&lt;5.15,B122&lt;3.4),1.7,IF(AND(A122&lt;4.8,G122&lt;0.821,F122&lt;2,B122&gt;=3.4),1,IF(AND(G122&gt;=0.446,B122&lt;3.2,B122&gt;=2.75,A122&lt;5.15,B122&lt;3.4),1.1,IF(AND(G122&lt;0.356,D122&lt;1.45,A122&lt;6.25,A122&gt;=5.15,B122&lt;3.4),4.32,IF(AND(G122&lt;0.591,D122&gt;=1.45,A122&lt;6.25,A122&gt;=5.15,B122&lt;3.4),4.6,IF(AND(D122&lt;1.75,G122&lt;0.597,A122&gt;=6.25,A122&gt;=5.15,B122&lt;3.4),4.86,IF(AND(H122&gt;=16.472,G122&gt;=0.597,A122&gt;=6.25,A122&gt;=5.15,B122&lt;3.4),6.6,IF(AND(G122&lt;0.063,G122&lt;0.446,B122&lt;3.2,B122&gt;=2.75,A122&lt;5.15,B122&lt;3.4),1.4,IF(AND(A122&gt;=5.95,G122&gt;=0.356,D122&lt;1.45,A122&lt;6.25,A122&gt;=5.15,B122&lt;3.4),4.6,IF(AND(B122&gt;=2.9,G122&gt;=0.591,D122&gt;=1.45,A122&lt;6.25,A122&gt;=5.15,B122&lt;3.4),4.867,IF(AND(D122&gt;=2.4,H122&lt;16.472,G122&gt;=0.597,A122&gt;=6.25,A122&gt;=5.15,B122&lt;3.4),6,IF(AND(A122&lt;5.45,B122&gt;=3.85,A122&gt;=4.8,G122&lt;0.821,F122&lt;2,B122&gt;=3.4),1.3,IF(AND(A122&gt;=5.45,B122&gt;=3.85,A122&gt;=4.8,G122&lt;0.821,F122&lt;2,B122&gt;=3.4),1.45,IF(AND(H122&lt;14.273,G122&gt;=0.063,G122&lt;0.446,B122&lt;3.2,B122&gt;=2.75,A122&lt;5.15,B122&lt;3.4),1.5,IF(AND(H122&gt;=14.273,G122&gt;=0.063,G122&lt;0.446,B122&lt;3.2,B122&gt;=2.75,A122&lt;5.15,B122&lt;3.4),1.6,IF(AND(G122&gt;=0.572,A122&lt;5.95,G122&gt;=0.356,D122&lt;1.45,A122&lt;6.25,A122&gt;=5.15,B122&lt;3.4),3.9,IF(AND(G122&lt;0.827,B122&lt;2.9,G122&gt;=0.591,D122&gt;=1.45,A122&lt;6.25,A122&gt;=5.15,B122&lt;3.4),4.9,IF(AND(G122&gt;=0.827,B122&lt;2.9,G122&gt;=0.591,D122&gt;=1.45,A122&lt;6.25,A122&gt;=5.15,B122&lt;3.4),5.1,IF(AND(A122&gt;=7.2,B122&lt;3.05,D122&gt;=1.75,G122&lt;0.597,A122&gt;=6.25,A122&gt;=5.15,B122&lt;3.4),6.7,IF(AND(G122&lt;0.353,B122&gt;=3.05,D122&gt;=1.75,G122&lt;0.597,A122&gt;=6.25,A122&gt;=5.15,B122&lt;3.4),5.22,IF(AND(G122&gt;=0.353,B122&gt;=3.05,D122&gt;=1.75,G122&lt;0.597,A122&gt;=6.25,A122&gt;=5.15,B122&lt;3.4),5.65,IF(AND(A122&lt;6.55,D122&lt;2.4,H122&lt;16.472,G122&gt;=0.597,A122&gt;=6.25,A122&gt;=5.15,B122&lt;3.4),5.033,IF(AND(H122&lt;12.719,G122&lt;0.385,B122&lt;3.85,A122&gt;=4.8,G122&lt;0.821,F122&lt;2,B122&gt;=3.4),1.54,IF(AND(H122&gt;=12.719,G122&lt;0.385,B122&lt;3.85,A122&gt;=4.8,G122&lt;0.821,F122&lt;2,B122&gt;=3.4),1.3,IF(AND(B122&lt;3.6,G122&gt;=0.385,B122&lt;3.85,A122&gt;=4.8,G122&lt;0.821,F122&lt;2,B122&gt;=3.4),1.325,IF(AND(B122&gt;=3.6,G122&gt;=0.385,B122&lt;3.85,A122&gt;=4.8,G122&lt;0.821,F122&lt;2,B122&gt;=3.4),1.55,IF(AND(D122&lt;1.05,G122&lt;0.572,A122&lt;5.95,G122&gt;=0.356,D122&lt;1.45,A122&lt;6.25,A122&gt;=5.15,B122&lt;3.4),3.633,IF(AND(D122&gt;=2.15,A122&lt;7.2,B122&lt;3.05,D122&gt;=1.75,G122&lt;0.597,A122&gt;=6.25,A122&gt;=5.15,B122&lt;3.4),5.667,IF(AND(H122&lt;13.094,A122&gt;=6.55,D122&lt;2.4,H122&lt;16.472,G122&gt;=0.597,A122&gt;=6.25,A122&gt;=5.15,B122&lt;3.4),5.2,IF(AND(D122&lt;1.15,D122&gt;=1.05,G122&lt;0.572,A122&lt;5.95,G122&gt;=0.356,D122&lt;1.45,A122&lt;6.25,A122&gt;=5.15,B122&lt;3.4),3.8,IF(AND(D122&gt;=1.15,D122&gt;=1.05,G122&lt;0.572,A122&lt;5.95,G122&gt;=0.356,D122&lt;1.45,A122&lt;6.25,A122&gt;=5.15,B122&lt;3.4),3.9,IF(AND(G122&gt;=0.487,D122&lt;2.15,A122&lt;7.2,B122&lt;3.05,D122&gt;=1.75,G122&lt;0.597,A122&gt;=6.25,A122&gt;=5.15,B122&lt;3.4),5.8,IF(AND(A122&lt;6.8,H122&gt;=13.094,A122&gt;=6.55,D122&lt;2.4,H122&lt;16.472,G122&gt;=0.597,A122&gt;=6.25,A122&gt;=5.15,B122&lt;3.4),4.52,IF(AND(A122&gt;=6.8,H122&gt;=13.094,A122&gt;=6.55,D122&lt;2.4,H122&lt;16.472,G122&gt;=0.597,A122&gt;=6.25,A122&gt;=5.15,B122&lt;3.4),4.75,IF(AND(B122&lt;2.95,G122&lt;0.487,D122&lt;2.15,A122&lt;7.2,B122&lt;3.05,D122&gt;=1.75,G122&lt;0.597,A122&gt;=6.25,A122&gt;=5.15,B122&lt;3.4),5.6,IF(AND(B122&gt;=2.95,G122&lt;0.487,D122&lt;2.15,A122&lt;7.2,B122&lt;3.05,D122&gt;=1.75,G122&lt;0.597,A122&gt;=6.25,A122&gt;=5.15,B122&lt;3.4),5.5,"shouldnthappen")))))))))))))))))))))))))))))))))))))))</f>
        <v>4.6</v>
      </c>
      <c r="BB122" s="1" t="n">
        <f aca="false">IF(AND(A122&lt;4.35,B122&lt;3.25,F122&lt;1.5),1.1,IF(AND(H122&lt;14.005,A122&gt;=4.35,B122&lt;3.25,F122&lt;1.5),1.3,IF(AND(H122&gt;=14.005,A122&gt;=4.35,B122&lt;3.25,F122&lt;1.5),1.6,IF(AND(G122&gt;=0.905,A122&lt;5.15,B122&gt;=3.25,F122&lt;1.5),1.9,IF(AND(B122&lt;3.45,A122&gt;=5.15,B122&gt;=3.25,F122&lt;1.5),1.6,IF(AND(F122&gt;=2.5,D122&gt;=1.35,D122&lt;1.75,F122&gt;=1.5),4.867,IF(AND(A122&gt;=7.05,D122&gt;=2.05,D122&gt;=1.75,F122&gt;=1.5),6.35,IF(AND(D122&gt;=0.4,G122&lt;0.905,A122&lt;5.15,B122&gt;=3.25,F122&lt;1.5),1.65,IF(AND(B122&lt;3.6,B122&gt;=3.45,A122&gt;=5.15,B122&gt;=3.25,F122&lt;1.5),1.35,IF(AND(H122&lt;6.808,H122&lt;9.386,D122&lt;1.35,D122&lt;1.75,F122&gt;=1.5),4.05,IF(AND(H122&gt;=6.808,H122&lt;9.386,D122&lt;1.35,D122&lt;1.75,F122&gt;=1.5),3.46,IF(AND(B122&lt;2.45,F122&lt;2.5,D122&gt;=1.35,D122&lt;1.75,F122&gt;=1.5),4.5,IF(AND(H122&gt;=13.115,D122&lt;1.95,D122&lt;2.05,D122&gt;=1.75,F122&gt;=1.5),4.85,IF(AND(G122&lt;0.196,D122&gt;=1.95,D122&lt;2.05,D122&gt;=1.75,F122&gt;=1.5),6.7,IF(AND(G122&gt;=0.196,D122&gt;=1.95,D122&lt;2.05,D122&gt;=1.75,F122&gt;=1.5),5.12,IF(AND(H122&lt;10.925,D122&lt;0.4,G122&lt;0.905,A122&lt;5.15,B122&gt;=3.25,F122&lt;1.5),1.4,IF(AND(H122&gt;=10.925,D122&lt;0.4,G122&lt;0.905,A122&lt;5.15,B122&gt;=3.25,F122&lt;1.5),1.45,IF(AND(H122&lt;14.096,B122&gt;=3.6,B122&gt;=3.45,A122&gt;=5.15,B122&gt;=3.25,F122&lt;1.5),1.42,IF(AND(H122&gt;=14.096,B122&gt;=3.6,B122&gt;=3.45,A122&gt;=5.15,B122&gt;=3.25,F122&lt;1.5),1.7,IF(AND(B122&lt;2.45,D122&lt;1.15,H122&gt;=9.386,D122&lt;1.35,D122&lt;1.75,F122&gt;=1.5),3.6,IF(AND(B122&gt;=2.45,D122&lt;1.15,H122&gt;=9.386,D122&lt;1.35,D122&lt;1.75,F122&gt;=1.5),3.9,IF(AND(G122&lt;0.246,D122&gt;=1.15,H122&gt;=9.386,D122&lt;1.35,D122&lt;1.75,F122&gt;=1.5),4.4,IF(AND(B122&lt;2.75,B122&gt;=2.45,F122&lt;2.5,D122&gt;=1.35,D122&lt;1.75,F122&gt;=1.5),5.1,IF(AND(H122&lt;11.084,H122&lt;13.115,D122&lt;1.95,D122&lt;2.05,D122&gt;=1.75,F122&gt;=1.5),5.35,IF(AND(H122&gt;=11.084,H122&lt;13.115,D122&lt;1.95,D122&lt;2.05,D122&gt;=1.75,F122&gt;=1.5),5.7,IF(AND(H122&lt;15.52,D122&lt;2.25,A122&lt;7.05,D122&gt;=2.05,D122&gt;=1.75,F122&gt;=1.5),5.45,IF(AND(H122&gt;=15.52,D122&lt;2.25,A122&lt;7.05,D122&gt;=2.05,D122&gt;=1.75,F122&gt;=1.5),5.725,IF(AND(G122&gt;=0.775,D122&gt;=2.25,A122&lt;7.05,D122&gt;=2.05,D122&gt;=1.75,F122&gt;=1.5),5.2,IF(AND(D122&lt;1.25,G122&gt;=0.246,D122&gt;=1.15,H122&gt;=9.386,D122&lt;1.35,D122&lt;1.75,F122&gt;=1.5),4.05,IF(AND(A122&lt;5.85,B122&gt;=2.75,B122&gt;=2.45,F122&lt;2.5,D122&gt;=1.35,D122&lt;1.75,F122&gt;=1.5),4.5,IF(AND(B122&lt;3.3,G122&lt;0.775,D122&gt;=2.25,A122&lt;7.05,D122&gt;=2.05,D122&gt;=1.75,F122&gt;=1.5),5.64,IF(AND(B122&gt;=3.3,G122&lt;0.775,D122&gt;=2.25,A122&lt;7.05,D122&gt;=2.05,D122&gt;=1.75,F122&gt;=1.5),5.6,IF(AND(A122&lt;5.9,D122&gt;=1.25,G122&gt;=0.246,D122&gt;=1.15,H122&gt;=9.386,D122&lt;1.35,D122&lt;1.75,F122&gt;=1.5),4.2,IF(AND(A122&gt;=5.9,D122&gt;=1.25,G122&gt;=0.246,D122&gt;=1.15,H122&gt;=9.386,D122&lt;1.35,D122&lt;1.75,F122&gt;=1.5),4,IF(AND(G122&gt;=0.437,A122&gt;=5.85,B122&gt;=2.75,B122&gt;=2.45,F122&lt;2.5,D122&gt;=1.35,D122&lt;1.75,F122&gt;=1.5),4.75,IF(AND(H122&lt;9.446,G122&lt;0.437,A122&gt;=5.85,B122&gt;=2.75,B122&gt;=2.45,F122&lt;2.5,D122&gt;=1.35,D122&lt;1.75,F122&gt;=1.5),4.6,IF(AND(H122&gt;=9.446,G122&lt;0.437,A122&gt;=5.85,B122&gt;=2.75,B122&gt;=2.45,F122&lt;2.5,D122&gt;=1.35,D122&lt;1.75,F122&gt;=1.5),4.7,"shouldnthappen")))))))))))))))))))))))))))))))))))))</f>
        <v>4.867</v>
      </c>
      <c r="BC122" s="1" t="n">
        <f aca="false">IF(AND(G122&gt;=0.905,F122&lt;1.5),1.65,IF(AND(D122&gt;=0.45,G122&lt;0.905,F122&lt;1.5),1.65,IF(AND(A122&lt;5.15,D122&lt;1.55,F122&gt;=1.5),3.225,IF(AND(F122&gt;=2.5,A122&gt;=5.15,D122&lt;1.55,F122&gt;=1.5),5.05,IF(AND(H122&lt;5.767,A122&lt;7.05,D122&gt;=1.55,F122&gt;=1.5),4.5,IF(AND(D122&lt;1.7,A122&gt;=7.05,D122&gt;=1.55,F122&gt;=1.5),5.8,IF(AND(A122&gt;=5.3,G122&lt;0.207,D122&lt;0.45,G122&lt;0.905,F122&lt;1.5),1.3,IF(AND(D122&gt;=0.35,G122&gt;=0.207,D122&lt;0.45,G122&lt;0.905,F122&lt;1.5),1.5,IF(AND(G122&lt;0.155,D122&gt;=1.7,A122&gt;=7.05,D122&gt;=1.55,F122&gt;=1.5),6.7,IF(AND(G122&gt;=0.155,D122&gt;=1.7,A122&gt;=7.05,D122&gt;=1.55,F122&gt;=1.5),6.34,IF(AND(G122&lt;0.05,A122&lt;5.3,G122&lt;0.207,D122&lt;0.45,G122&lt;0.905,F122&lt;1.5),1.4,IF(AND(G122&gt;=0.05,A122&lt;5.3,G122&lt;0.207,D122&lt;0.45,G122&lt;0.905,F122&lt;1.5),1.5,IF(AND(A122&lt;4.5,D122&lt;0.35,G122&gt;=0.207,D122&lt;0.45,G122&lt;0.905,F122&lt;1.5),1.3,IF(AND(G122&lt;0.308,A122&lt;6.2,F122&lt;2.5,A122&gt;=5.15,D122&lt;1.55,F122&gt;=1.5),4.5,IF(AND(D122&lt;1.35,A122&gt;=6.2,F122&lt;2.5,A122&gt;=5.15,D122&lt;1.55,F122&gt;=1.5),4.367,IF(AND(D122&lt;1.85,A122&lt;6.15,H122&gt;=5.767,A122&lt;7.05,D122&gt;=1.55,F122&gt;=1.5),4.933,IF(AND(G122&gt;=0.558,A122&gt;=4.5,D122&lt;0.35,G122&gt;=0.207,D122&lt;0.45,G122&lt;0.905,F122&lt;1.5),1.5,IF(AND(H122&gt;=13.383,G122&gt;=0.308,A122&lt;6.2,F122&lt;2.5,A122&gt;=5.15,D122&lt;1.55,F122&gt;=1.5),4.7,IF(AND(H122&gt;=12.206,D122&gt;=1.35,A122&gt;=6.2,F122&lt;2.5,A122&gt;=5.15,D122&lt;1.55,F122&gt;=1.5),4.575,IF(AND(A122&lt;5.7,D122&gt;=1.85,A122&lt;6.15,H122&gt;=5.767,A122&lt;7.05,D122&gt;=1.55,F122&gt;=1.5),4.9,IF(AND(A122&gt;=5.7,D122&gt;=1.85,A122&lt;6.15,H122&gt;=5.767,A122&lt;7.05,D122&gt;=1.55,F122&gt;=1.5),5.1,IF(AND(G122&lt;0.079,G122&lt;0.364,A122&gt;=6.15,H122&gt;=5.767,A122&lt;7.05,D122&gt;=1.55,F122&gt;=1.5),5.6,IF(AND(G122&gt;=0.079,G122&lt;0.364,A122&gt;=6.15,H122&gt;=5.767,A122&lt;7.05,D122&gt;=1.55,F122&gt;=1.5),5.25,IF(AND(G122&gt;=0.447,G122&lt;0.558,A122&gt;=4.5,D122&lt;0.35,G122&gt;=0.207,D122&lt;0.45,G122&lt;0.905,F122&lt;1.5),1.3,IF(AND(B122&gt;=2.95,H122&lt;13.383,G122&gt;=0.308,A122&lt;6.2,F122&lt;2.5,A122&gt;=5.15,D122&lt;1.55,F122&gt;=1.5),4.6,IF(AND(B122&lt;2.65,H122&lt;12.206,D122&gt;=1.35,A122&gt;=6.2,F122&lt;2.5,A122&gt;=5.15,D122&lt;1.55,F122&gt;=1.5),4.9,IF(AND(D122&lt;2.45,A122&lt;6.6,G122&gt;=0.364,A122&gt;=6.15,H122&gt;=5.767,A122&lt;7.05,D122&gt;=1.55,F122&gt;=1.5),5.6,IF(AND(D122&gt;=2.45,A122&lt;6.6,G122&gt;=0.364,A122&gt;=6.15,H122&gt;=5.767,A122&lt;7.05,D122&gt;=1.55,F122&gt;=1.5),6,IF(AND(H122&lt;12.921,A122&gt;=6.6,G122&gt;=0.364,A122&gt;=6.15,H122&gt;=5.767,A122&lt;7.05,D122&gt;=1.55,F122&gt;=1.5),5.725,IF(AND(H122&gt;=12.921,A122&gt;=6.6,G122&gt;=0.364,A122&gt;=6.15,H122&gt;=5.767,A122&lt;7.05,D122&gt;=1.55,F122&gt;=1.5),5.367,IF(AND(B122&lt;3.15,G122&lt;0.447,G122&lt;0.558,A122&gt;=4.5,D122&lt;0.35,G122&gt;=0.207,D122&lt;0.45,G122&lt;0.905,F122&lt;1.5),1.5,IF(AND(B122&gt;=3.15,G122&lt;0.447,G122&lt;0.558,A122&gt;=4.5,D122&lt;0.35,G122&gt;=0.207,D122&lt;0.45,G122&lt;0.905,F122&lt;1.5),1.36,IF(AND(B122&gt;=2.85,B122&lt;2.95,H122&lt;13.383,G122&gt;=0.308,A122&lt;6.2,F122&lt;2.5,A122&gt;=5.15,D122&lt;1.55,F122&gt;=1.5),3.6,IF(AND(H122&lt;9.446,B122&gt;=2.65,H122&lt;12.206,D122&gt;=1.35,A122&gt;=6.2,F122&lt;2.5,A122&gt;=5.15,D122&lt;1.55,F122&gt;=1.5),4.6,IF(AND(H122&gt;=9.446,B122&gt;=2.65,H122&lt;12.206,D122&gt;=1.35,A122&gt;=6.2,F122&lt;2.5,A122&gt;=5.15,D122&lt;1.55,F122&gt;=1.5),4.7,IF(AND(D122&lt;1.2,B122&lt;2.85,B122&lt;2.95,H122&lt;13.383,G122&gt;=0.308,A122&lt;6.2,F122&lt;2.5,A122&gt;=5.15,D122&lt;1.55,F122&gt;=1.5),3.75,IF(AND(G122&lt;0.356,D122&gt;=1.2,B122&lt;2.85,B122&lt;2.95,H122&lt;13.383,G122&gt;=0.308,A122&lt;6.2,F122&lt;2.5,A122&gt;=5.15,D122&lt;1.55,F122&gt;=1.5),4.2,IF(AND(G122&gt;=0.356,D122&gt;=1.2,B122&lt;2.85,B122&lt;2.95,H122&lt;13.383,G122&gt;=0.308,A122&lt;6.2,F122&lt;2.5,A122&gt;=5.15,D122&lt;1.55,F122&gt;=1.5),3.96,"shouldnthappen"))))))))))))))))))))))))))))))))))))))</f>
        <v>5.05</v>
      </c>
      <c r="BD122" s="1" t="n">
        <f aca="false">IF(AND(B122&lt;2.7,A122&lt;5.3,B122&lt;3.15),3.42,IF(AND(F122&lt;2.5,A122&gt;=5.85,B122&gt;=3.15),4.7,IF(AND(A122&lt;4.35,B122&gt;=2.7,A122&lt;5.3,B122&lt;3.15),1.1,IF(AND(A122&gt;=4.35,B122&gt;=2.7,A122&lt;5.3,B122&lt;3.15),1.42,IF(AND(A122&gt;=7.05,F122&gt;=2.5,A122&gt;=5.3,B122&lt;3.15),6.067,IF(AND(D122&gt;=0.45,A122&lt;5.05,A122&lt;5.85,B122&gt;=3.15),1.6,IF(AND(B122&lt;3.35,A122&gt;=5.05,A122&lt;5.85,B122&gt;=3.15),1.7,IF(AND(A122&gt;=6.85,F122&gt;=2.5,A122&gt;=5.85,B122&gt;=3.15),6.22,IF(AND(D122&lt;1.25,D122&lt;1.35,F122&lt;2.5,A122&gt;=5.3,B122&lt;3.15),4.033,IF(AND(D122&gt;=1.25,D122&lt;1.35,F122&lt;2.5,A122&gt;=5.3,B122&lt;3.15),4.233,IF(AND(A122&lt;6.05,D122&gt;=1.35,F122&lt;2.5,A122&gt;=5.3,B122&lt;3.15),5.1,IF(AND(H122&gt;=13.29,A122&lt;7.05,F122&gt;=2.5,A122&gt;=5.3,B122&lt;3.15),4.96,IF(AND(G122&gt;=0.858,D122&lt;0.45,A122&lt;5.05,A122&lt;5.85,B122&gt;=3.15),1.3,IF(AND(D122&gt;=0.35,B122&gt;=3.35,A122&gt;=5.05,A122&lt;5.85,B122&gt;=3.15),1.4,IF(AND(B122&lt;3.25,A122&lt;6.85,F122&gt;=2.5,A122&gt;=5.85,B122&gt;=3.15),5.233,IF(AND(A122&gt;=6.8,A122&gt;=6.05,D122&gt;=1.35,F122&lt;2.5,A122&gt;=5.3,B122&lt;3.15),4.9,IF(AND(G122&gt;=0.622,H122&lt;13.29,A122&lt;7.05,F122&gt;=2.5,A122&gt;=5.3,B122&lt;3.15),5.067,IF(AND(H122&lt;8.834,G122&lt;0.858,D122&lt;0.45,A122&lt;5.05,A122&lt;5.85,B122&gt;=3.15),1.4,IF(AND(G122&lt;0.774,B122&gt;=3.25,A122&lt;6.85,F122&gt;=2.5,A122&gt;=5.85,B122&gt;=3.15),5.8,IF(AND(G122&gt;=0.774,B122&gt;=3.25,A122&lt;6.85,F122&gt;=2.5,A122&gt;=5.85,B122&gt;=3.15),5.4,IF(AND(H122&gt;=12.206,A122&lt;6.8,A122&gt;=6.05,D122&gt;=1.35,F122&lt;2.5,A122&gt;=5.3,B122&lt;3.15),4.5,IF(AND(G122&gt;=0.439,G122&lt;0.622,H122&lt;13.29,A122&lt;7.05,F122&gt;=2.5,A122&gt;=5.3,B122&lt;3.15),5.667,IF(AND(G122&lt;0.227,H122&gt;=8.834,G122&lt;0.858,D122&lt;0.45,A122&lt;5.05,A122&lt;5.85,B122&gt;=3.15),1.4,IF(AND(G122&gt;=0.227,H122&gt;=8.834,G122&lt;0.858,D122&lt;0.45,A122&lt;5.05,A122&lt;5.85,B122&gt;=3.15),1.3,IF(AND(G122&gt;=0.934,B122&lt;3.75,D122&lt;0.35,B122&gt;=3.35,A122&gt;=5.05,A122&lt;5.85,B122&gt;=3.15),1.7,IF(AND(G122&lt;0.823,B122&gt;=3.75,D122&lt;0.35,B122&gt;=3.35,A122&gt;=5.05,A122&lt;5.85,B122&gt;=3.15),1.55,IF(AND(G122&gt;=0.823,B122&gt;=3.75,D122&lt;0.35,B122&gt;=3.35,A122&gt;=5.05,A122&lt;5.85,B122&gt;=3.15),1.5,IF(AND(A122&lt;6.2,H122&lt;12.206,A122&lt;6.8,A122&gt;=6.05,D122&gt;=1.35,F122&lt;2.5,A122&gt;=5.3,B122&lt;3.15),4.6,IF(AND(A122&gt;=6.2,H122&lt;12.206,A122&lt;6.8,A122&gt;=6.05,D122&gt;=1.35,F122&lt;2.5,A122&gt;=5.3,B122&lt;3.15),4.74,IF(AND(H122&gt;=10.667,G122&lt;0.439,G122&lt;0.622,H122&lt;13.29,A122&lt;7.05,F122&gt;=2.5,A122&gt;=5.3,B122&lt;3.15),5.6,IF(AND(H122&lt;13.67,G122&lt;0.934,B122&lt;3.75,D122&lt;0.35,B122&gt;=3.35,A122&gt;=5.05,A122&lt;5.85,B122&gt;=3.15),1.48,IF(AND(H122&gt;=13.67,G122&lt;0.934,B122&lt;3.75,D122&lt;0.35,B122&gt;=3.35,A122&gt;=5.05,A122&lt;5.85,B122&gt;=3.15),1.3,IF(AND(G122&lt;0.301,H122&lt;10.667,G122&lt;0.439,G122&lt;0.622,H122&lt;13.29,A122&lt;7.05,F122&gt;=2.5,A122&gt;=5.3,B122&lt;3.15),5.2,IF(AND(G122&gt;=0.301,H122&lt;10.667,G122&lt;0.439,G122&lt;0.622,H122&lt;13.29,A122&lt;7.05,F122&gt;=2.5,A122&gt;=5.3,B122&lt;3.15),5.067,"shouldnthappen"))))))))))))))))))))))))))))))))))</f>
        <v>5.067</v>
      </c>
      <c r="BE122" s="1" t="n">
        <f aca="false">IF(AND(B122&gt;=3.85,A122&gt;=5.05,F122&lt;1.5),1.4,IF(AND(A122&lt;5.25,A122&lt;5.75,F122&gt;=1.5),3.15,IF(AND(A122&lt;4.95,B122&lt;3.15,A122&lt;5.05,F122&lt;1.5),1.46,IF(AND(A122&gt;=4.95,B122&lt;3.15,A122&lt;5.05,F122&lt;1.5),1.6,IF(AND(H122&lt;8.834,B122&gt;=3.15,A122&lt;5.05,F122&lt;1.5),1.4,IF(AND(D122&lt;0.25,B122&lt;3.85,A122&gt;=5.05,F122&lt;1.5),1.48,IF(AND(D122&gt;=0.25,B122&lt;3.85,A122&gt;=5.05,F122&lt;1.5),1.7,IF(AND(F122&gt;=2.5,A122&gt;=5.25,A122&lt;5.75,F122&gt;=1.5),4.9,IF(AND(H122&lt;12.45,H122&gt;=8.834,B122&gt;=3.15,A122&lt;5.05,F122&lt;1.5),1.25,IF(AND(H122&gt;=12.45,H122&gt;=8.834,B122&gt;=3.15,A122&lt;5.05,F122&lt;1.5),1.32,IF(AND(G122&lt;0.283,F122&lt;2.5,A122&gt;=5.25,A122&lt;5.75,F122&gt;=1.5),4.3,IF(AND(H122&lt;6.712,H122&lt;11.275,D122&lt;1.55,A122&gt;=5.75,F122&gt;=1.5),5,IF(AND(H122&lt;13.101,H122&gt;=11.275,D122&lt;1.55,A122&gt;=5.75,F122&gt;=1.5),3.933,IF(AND(H122&gt;=13.101,H122&gt;=11.275,D122&lt;1.55,A122&gt;=5.75,F122&gt;=1.5),4.5,IF(AND(A122&gt;=7.3,D122&lt;2.45,D122&gt;=1.55,A122&gt;=5.75,F122&gt;=1.5),6.7,IF(AND(B122&lt;3.45,D122&gt;=2.45,D122&gt;=1.55,A122&gt;=5.75,F122&gt;=1.5),5.925,IF(AND(B122&gt;=3.45,D122&gt;=2.45,D122&gt;=1.55,A122&gt;=5.75,F122&gt;=1.5),6.1,IF(AND(B122&gt;=2.8,G122&gt;=0.283,F122&lt;2.5,A122&gt;=5.25,A122&lt;5.75,F122&gt;=1.5),4.2,IF(AND(D122&lt;1.35,H122&gt;=6.712,H122&lt;11.275,D122&lt;1.55,A122&gt;=5.75,F122&gt;=1.5),4.35,IF(AND(D122&lt;1.05,B122&lt;2.8,G122&gt;=0.283,F122&lt;2.5,A122&gt;=5.25,A122&lt;5.75,F122&gt;=1.5),3.567,IF(AND(D122&gt;=1.05,B122&lt;2.8,G122&gt;=0.283,F122&lt;2.5,A122&gt;=5.25,A122&lt;5.75,F122&gt;=1.5),3.925,IF(AND(B122&lt;2.65,D122&gt;=1.35,H122&gt;=6.712,H122&lt;11.275,D122&lt;1.55,A122&gt;=5.75,F122&gt;=1.5),4.9,IF(AND(B122&gt;=2.65,D122&gt;=1.35,H122&gt;=6.712,H122&lt;11.275,D122&lt;1.55,A122&gt;=5.75,F122&gt;=1.5),4.625,IF(AND(H122&gt;=14.683,G122&gt;=0.628,A122&lt;7.3,D122&lt;2.45,D122&gt;=1.55,A122&gt;=5.75,F122&gt;=1.5),5.4,IF(AND(D122&lt;1.95,H122&lt;8.884,G122&lt;0.628,A122&lt;7.3,D122&lt;2.45,D122&gt;=1.55,A122&gt;=5.75,F122&gt;=1.5),5.1,IF(AND(D122&gt;=1.95,H122&lt;8.884,G122&lt;0.628,A122&lt;7.3,D122&lt;2.45,D122&gt;=1.55,A122&gt;=5.75,F122&gt;=1.5),5.22,IF(AND(A122&lt;6.05,H122&gt;=8.884,G122&lt;0.628,A122&lt;7.3,D122&lt;2.45,D122&gt;=1.55,A122&gt;=5.75,F122&gt;=1.5),5.1,IF(AND(G122&lt;0.817,H122&lt;14.683,G122&gt;=0.628,A122&lt;7.3,D122&lt;2.45,D122&gt;=1.55,A122&gt;=5.75,F122&gt;=1.5),4.967,IF(AND(G122&gt;=0.817,H122&lt;14.683,G122&gt;=0.628,A122&lt;7.3,D122&lt;2.45,D122&gt;=1.55,A122&gt;=5.75,F122&gt;=1.5),5.1,IF(AND(H122&lt;9.637,A122&gt;=6.05,H122&gt;=8.884,G122&lt;0.628,A122&lt;7.3,D122&lt;2.45,D122&gt;=1.55,A122&gt;=5.75,F122&gt;=1.5),5.9,IF(AND(D122&lt;1.85,H122&gt;=9.637,A122&gt;=6.05,H122&gt;=8.884,G122&lt;0.628,A122&lt;7.3,D122&lt;2.45,D122&gt;=1.55,A122&gt;=5.75,F122&gt;=1.5),5.733,IF(AND(G122&gt;=0.388,D122&gt;=1.85,H122&gt;=9.637,A122&gt;=6.05,H122&gt;=8.884,G122&lt;0.628,A122&lt;7.3,D122&lt;2.45,D122&gt;=1.55,A122&gt;=5.75,F122&gt;=1.5),5.64,IF(AND(B122&lt;2.95,G122&lt;0.388,D122&gt;=1.85,H122&gt;=9.637,A122&gt;=6.05,H122&gt;=8.884,G122&lt;0.628,A122&lt;7.3,D122&lt;2.45,D122&gt;=1.55,A122&gt;=5.75,F122&gt;=1.5),5.5,IF(AND(B122&gt;=2.95,G122&lt;0.388,D122&gt;=1.85,H122&gt;=9.637,A122&gt;=6.05,H122&gt;=8.884,G122&lt;0.628,A122&lt;7.3,D122&lt;2.45,D122&gt;=1.55,A122&gt;=5.75,F122&gt;=1.5),5.333,"shouldnthappen"))))))))))))))))))))))))))))))))))</f>
        <v>5</v>
      </c>
      <c r="BF122" s="1" t="n">
        <f aca="false">IF(AND(D122&gt;=0.35,F122&lt;1.5),1.65,IF(AND(H122&gt;=16.227,D122&gt;=1.55,F122&gt;=1.5),6.533,IF(AND(A122&gt;=5.45,G122&lt;0.174,D122&lt;0.35,F122&lt;1.5),1.7,IF(AND(D122&lt;0.15,G122&gt;=0.174,D122&lt;0.35,F122&lt;1.5),1.38,IF(AND(D122&gt;=1.15,D122&lt;1.25,D122&lt;1.55,F122&gt;=1.5),3.967,IF(AND(H122&lt;8.376,A122&lt;5.45,G122&lt;0.174,D122&lt;0.35,F122&lt;1.5),1.4,IF(AND(H122&gt;=8.376,A122&lt;5.45,G122&lt;0.174,D122&lt;0.35,F122&lt;1.5),1.5,IF(AND(B122&lt;3.1,D122&gt;=0.15,G122&gt;=0.174,D122&lt;0.35,F122&lt;1.5),1.475,IF(AND(H122&lt;10.258,D122&lt;1.15,D122&lt;1.25,D122&lt;1.55,F122&gt;=1.5),3.24,IF(AND(H122&gt;=10.258,D122&lt;1.15,D122&lt;1.25,D122&lt;1.55,F122&gt;=1.5),3.875,IF(AND(F122&gt;=2.5,H122&lt;10.927,D122&gt;=1.25,D122&lt;1.55,F122&gt;=1.5),5.05,IF(AND(D122&lt;1.35,H122&gt;=10.927,D122&gt;=1.25,D122&lt;1.55,F122&gt;=1.5),4.25,IF(AND(A122&gt;=6.95,D122&lt;1.75,H122&lt;16.227,D122&gt;=1.55,F122&gt;=1.5),5.8,IF(AND(B122&lt;3.3,B122&gt;=3.1,D122&gt;=0.15,G122&gt;=0.174,D122&lt;0.35,F122&lt;1.5),1.3,IF(AND(H122&lt;12.278,D122&gt;=1.35,H122&gt;=10.927,D122&gt;=1.25,D122&lt;1.55,F122&gt;=1.5),4.9,IF(AND(G122&lt;0.226,A122&lt;6.95,D122&lt;1.75,H122&lt;16.227,D122&gt;=1.55,F122&gt;=1.5),5,IF(AND(G122&gt;=0.226,A122&lt;6.95,D122&lt;1.75,H122&lt;16.227,D122&gt;=1.55,F122&gt;=1.5),4.62,IF(AND(H122&lt;9.35,B122&lt;2.95,D122&gt;=1.75,H122&lt;16.227,D122&gt;=1.55,F122&gt;=1.5),6.3,IF(AND(H122&gt;=9.35,B122&lt;2.95,D122&gt;=1.75,H122&lt;16.227,D122&gt;=1.55,F122&gt;=1.5),5.58,IF(AND(A122&lt;5.05,B122&gt;=3.3,B122&gt;=3.1,D122&gt;=0.15,G122&gt;=0.174,D122&lt;0.35,F122&lt;1.5),1.35,IF(AND(A122&gt;=5.05,B122&gt;=3.3,B122&gt;=3.1,D122&gt;=0.15,G122&gt;=0.174,D122&lt;0.35,F122&lt;1.5),1.46,IF(AND(B122&lt;2.8,A122&lt;5.65,F122&lt;2.5,H122&lt;10.927,D122&gt;=1.25,D122&lt;1.55,F122&gt;=1.5),4.075,IF(AND(B122&gt;=2.8,A122&lt;5.65,F122&lt;2.5,H122&lt;10.927,D122&gt;=1.25,D122&lt;1.55,F122&gt;=1.5),3.933,IF(AND(A122&lt;6.25,A122&gt;=5.65,F122&lt;2.5,H122&lt;10.927,D122&gt;=1.25,D122&lt;1.55,F122&gt;=1.5),4.533,IF(AND(A122&gt;=6.25,A122&gt;=5.65,F122&lt;2.5,H122&lt;10.927,D122&gt;=1.25,D122&lt;1.55,F122&gt;=1.5),4.3,IF(AND(A122&lt;6.5,H122&gt;=12.278,D122&gt;=1.35,H122&gt;=10.927,D122&gt;=1.25,D122&lt;1.55,F122&gt;=1.5),4.55,IF(AND(A122&gt;=6.5,H122&gt;=12.278,D122&gt;=1.35,H122&gt;=10.927,D122&gt;=1.25,D122&lt;1.55,F122&gt;=1.5),4.775,IF(AND(H122&lt;9.884,D122&lt;2.1,B122&gt;=2.95,D122&gt;=1.75,H122&lt;16.227,D122&gt;=1.55,F122&gt;=1.5),5.5,IF(AND(H122&gt;=9.884,D122&lt;2.1,B122&gt;=2.95,D122&gt;=1.75,H122&lt;16.227,D122&gt;=1.55,F122&gt;=1.5),5.1,IF(AND(H122&lt;10.393,D122&gt;=2.1,B122&gt;=2.95,D122&gt;=1.75,H122&lt;16.227,D122&gt;=1.55,F122&gt;=1.5),5.74,IF(AND(D122&lt;2.25,H122&gt;=10.393,D122&gt;=2.1,B122&gt;=2.95,D122&gt;=1.75,H122&lt;16.227,D122&gt;=1.55,F122&gt;=1.5),5.8,IF(AND(D122&gt;=2.25,H122&gt;=10.393,D122&gt;=2.1,B122&gt;=2.95,D122&gt;=1.75,H122&lt;16.227,D122&gt;=1.55,F122&gt;=1.5),5.4,"shouldnthappen"))))))))))))))))))))))))))))))))</f>
        <v>5.05</v>
      </c>
      <c r="BG122" s="1" t="n">
        <f aca="false">IF(AND(G122&lt;0.096,A122&lt;5.45),2.95,IF(AND(F122&gt;=1.5,G122&gt;=0.096,A122&lt;5.45),3,IF(AND(D122&lt;0.6,A122&lt;5.9,A122&gt;=5.45),1.4,IF(AND(F122&gt;=2.5,D122&gt;=0.6,A122&lt;5.9,A122&gt;=5.45),5.1,IF(AND(A122&lt;7.45,A122&gt;=7.05,A122&gt;=5.9,A122&gt;=5.45),6.167,IF(AND(B122&gt;=3.55,G122&lt;0.587,F122&lt;1.5,G122&gt;=0.096,A122&lt;5.45),1,IF(AND(A122&lt;5.05,G122&gt;=0.587,F122&lt;1.5,G122&gt;=0.096,A122&lt;5.45),1.35,IF(AND(B122&lt;2.75,D122&lt;1.7,A122&lt;7.05,A122&gt;=5.9,A122&gt;=5.45),4.9,IF(AND(A122&lt;6.2,D122&gt;=1.7,A122&lt;7.05,A122&gt;=5.9,A122&gt;=5.45),4.833,IF(AND(H122&lt;17.32,A122&gt;=7.45,A122&gt;=7.05,A122&gt;=5.9,A122&gt;=5.45),6.68,IF(AND(H122&gt;=17.32,A122&gt;=7.45,A122&gt;=7.05,A122&gt;=5.9,A122&gt;=5.45),6.4,IF(AND(G122&lt;0.161,B122&lt;3.55,G122&lt;0.587,F122&lt;1.5,G122&gt;=0.096,A122&lt;5.45),1.5,IF(AND(H122&lt;11.016,A122&gt;=5.05,G122&gt;=0.587,F122&lt;1.5,G122&gt;=0.096,A122&lt;5.45),1.633,IF(AND(H122&lt;11.001,G122&lt;0.372,F122&lt;2.5,D122&gt;=0.6,A122&lt;5.9,A122&gt;=5.45),4.133,IF(AND(H122&gt;=11.001,G122&lt;0.372,F122&lt;2.5,D122&gt;=0.6,A122&lt;5.9,A122&gt;=5.45),4.3,IF(AND(H122&lt;6.808,G122&gt;=0.372,F122&lt;2.5,D122&gt;=0.6,A122&lt;5.9,A122&gt;=5.45),4,IF(AND(A122&gt;=6.75,B122&gt;=2.75,D122&lt;1.7,A122&lt;7.05,A122&gt;=5.9,A122&gt;=5.45),4.84,IF(AND(H122&lt;12.467,G122&gt;=0.161,B122&lt;3.55,G122&lt;0.587,F122&lt;1.5,G122&gt;=0.096,A122&lt;5.45),1.3,IF(AND(D122&lt;0.25,H122&gt;=11.016,A122&gt;=5.05,G122&gt;=0.587,F122&lt;1.5,G122&gt;=0.096,A122&lt;5.45),1.52,IF(AND(D122&gt;=0.25,H122&gt;=11.016,A122&gt;=5.05,G122&gt;=0.587,F122&lt;1.5,G122&gt;=0.096,A122&lt;5.45),1.5,IF(AND(H122&lt;11.218,H122&gt;=6.808,G122&gt;=0.372,F122&lt;2.5,D122&gt;=0.6,A122&lt;5.9,A122&gt;=5.45),3.7,IF(AND(H122&gt;=11.218,H122&gt;=6.808,G122&gt;=0.372,F122&lt;2.5,D122&gt;=0.6,A122&lt;5.9,A122&gt;=5.45),3.9,IF(AND(B122&lt;2.95,A122&lt;6.75,B122&gt;=2.75,D122&lt;1.7,A122&lt;7.05,A122&gt;=5.9,A122&gt;=5.45),4.2,IF(AND(B122&gt;=2.95,A122&lt;6.75,B122&gt;=2.75,D122&lt;1.7,A122&lt;7.05,A122&gt;=5.9,A122&gt;=5.45),4.6,IF(AND(D122&gt;=2.45,A122&lt;6.85,A122&gt;=6.2,D122&gt;=1.7,A122&lt;7.05,A122&gt;=5.9,A122&gt;=5.45),5.9,IF(AND(G122&lt;0.312,A122&gt;=6.85,A122&gt;=6.2,D122&gt;=1.7,A122&lt;7.05,A122&gt;=5.9,A122&gt;=5.45),5.1,IF(AND(G122&gt;=0.312,A122&gt;=6.85,A122&gt;=6.2,D122&gt;=1.7,A122&lt;7.05,A122&gt;=5.9,A122&gt;=5.45),5.4,IF(AND(G122&lt;0.251,H122&gt;=12.467,G122&gt;=0.161,B122&lt;3.55,G122&lt;0.587,F122&lt;1.5,G122&gt;=0.096,A122&lt;5.45),1.35,IF(AND(G122&gt;=0.251,H122&gt;=12.467,G122&gt;=0.161,B122&lt;3.55,G122&lt;0.587,F122&lt;1.5,G122&gt;=0.096,A122&lt;5.45),1.467,IF(AND(G122&gt;=0.628,D122&lt;2.45,A122&lt;6.85,A122&gt;=6.2,D122&gt;=1.7,A122&lt;7.05,A122&gt;=5.9,A122&gt;=5.45),5.1,IF(AND(A122&gt;=6.75,G122&lt;0.628,D122&lt;2.45,A122&lt;6.85,A122&gt;=6.2,D122&gt;=1.7,A122&lt;7.05,A122&gt;=5.9,A122&gt;=5.45),5.9,IF(AND(H122&lt;11.824,A122&lt;6.75,G122&lt;0.628,D122&lt;2.45,A122&lt;6.85,A122&gt;=6.2,D122&gt;=1.7,A122&lt;7.05,A122&gt;=5.9,A122&gt;=5.45),5.44,IF(AND(H122&lt;14.378,H122&gt;=11.824,A122&lt;6.75,G122&lt;0.628,D122&lt;2.45,A122&lt;6.85,A122&gt;=6.2,D122&gt;=1.7,A122&lt;7.05,A122&gt;=5.9,A122&gt;=5.45),5.6,IF(AND(H122&gt;=14.378,H122&gt;=11.824,A122&lt;6.75,G122&lt;0.628,D122&lt;2.45,A122&lt;6.85,A122&gt;=6.2,D122&gt;=1.7,A122&lt;7.05,A122&gt;=5.9,A122&gt;=5.45),5.8,"shouldnthappen"))))))))))))))))))))))))))))))))))</f>
        <v>4.9</v>
      </c>
      <c r="BH122" s="1" t="n">
        <f aca="false">IF(AND(G122&gt;=0.905,F122&lt;1.5),1.8,IF(AND(H122&lt;5.523,G122&lt;0.905,F122&lt;1.5),1,IF(AND(D122&gt;=0.4,H122&gt;=5.523,G122&lt;0.905,F122&lt;1.5),1.7,IF(AND(G122&gt;=0.878,D122&lt;1.35,F122&lt;2.5,F122&gt;=1.5),4.4,IF(AND(A122&lt;5.4,D122&gt;=1.35,F122&lt;2.5,F122&gt;=1.5),3.9,IF(AND(G122&lt;0.177,B122&lt;3.15,F122&gt;=2.5,F122&gt;=1.5),6.15,IF(AND(H122&lt;10.393,B122&gt;=3.15,F122&gt;=2.5,F122&gt;=1.5),5.94,IF(AND(H122&gt;=10.393,B122&gt;=3.15,F122&gt;=2.5,F122&gt;=1.5),5.467,IF(AND(D122&gt;=1.25,G122&lt;0.878,D122&lt;1.35,F122&lt;2.5,F122&gt;=1.5),4.18,IF(AND(G122&gt;=0.709,A122&gt;=5.4,D122&gt;=1.35,F122&lt;2.5,F122&gt;=1.5),4.9,IF(AND(B122&lt;2.6,G122&gt;=0.177,B122&lt;3.15,F122&gt;=2.5,F122&gt;=1.5),4.8,IF(AND(A122&lt;4.35,A122&lt;5.05,D122&lt;0.4,H122&gt;=5.523,G122&lt;0.905,F122&lt;1.5),1.1,IF(AND(A122&gt;=5.6,A122&gt;=5.05,D122&lt;0.4,H122&gt;=5.523,G122&lt;0.905,F122&lt;1.5),1.7,IF(AND(D122&lt;1.05,D122&lt;1.25,G122&lt;0.878,D122&lt;1.35,F122&lt;2.5,F122&gt;=1.5),3.6,IF(AND(D122&gt;=1.55,G122&lt;0.709,A122&gt;=5.4,D122&gt;=1.35,F122&lt;2.5,F122&gt;=1.5),4.975,IF(AND(D122&lt;1.7,B122&gt;=2.6,G122&gt;=0.177,B122&lt;3.15,F122&gt;=2.5,F122&gt;=1.5),5.8,IF(AND(B122&lt;3.15,A122&gt;=4.35,A122&lt;5.05,D122&lt;0.4,H122&gt;=5.523,G122&lt;0.905,F122&lt;1.5),1.46,IF(AND(A122&gt;=5.45,A122&lt;5.6,A122&gt;=5.05,D122&lt;0.4,H122&gt;=5.523,G122&lt;0.905,F122&lt;1.5),1.35,IF(AND(H122&lt;10.974,D122&gt;=1.05,D122&lt;1.25,G122&lt;0.878,D122&lt;1.35,F122&lt;2.5,F122&gt;=1.5),3.8,IF(AND(H122&gt;=13.654,D122&lt;1.55,G122&lt;0.709,A122&gt;=5.4,D122&gt;=1.35,F122&lt;2.5,F122&gt;=1.5),4.725,IF(AND(A122&lt;4.5,B122&gt;=3.15,A122&gt;=4.35,A122&lt;5.05,D122&lt;0.4,H122&gt;=5.523,G122&lt;0.905,F122&lt;1.5),1.3,IF(AND(G122&lt;0.676,A122&lt;5.45,A122&lt;5.6,A122&gt;=5.05,D122&lt;0.4,H122&gt;=5.523,G122&lt;0.905,F122&lt;1.5),1.5,IF(AND(G122&gt;=0.676,A122&lt;5.45,A122&lt;5.6,A122&gt;=5.05,D122&lt;0.4,H122&gt;=5.523,G122&lt;0.905,F122&lt;1.5),1.55,IF(AND(A122&lt;5.7,H122&gt;=10.974,D122&gt;=1.05,D122&lt;1.25,G122&lt;0.878,D122&lt;1.35,F122&lt;2.5,F122&gt;=1.5),3.9,IF(AND(A122&gt;=5.7,H122&gt;=10.974,D122&gt;=1.05,D122&lt;1.25,G122&lt;0.878,D122&lt;1.35,F122&lt;2.5,F122&gt;=1.5),3.933,IF(AND(G122&gt;=0.644,H122&lt;13.654,D122&lt;1.55,G122&lt;0.709,A122&gt;=5.4,D122&gt;=1.35,F122&lt;2.5,F122&gt;=1.5),4.4,IF(AND(B122&lt;2.9,A122&lt;6.2,D122&gt;=1.7,B122&gt;=2.6,G122&gt;=0.177,B122&lt;3.15,F122&gt;=2.5,F122&gt;=1.5),5.02,IF(AND(B122&gt;=2.9,A122&lt;6.2,D122&gt;=1.7,B122&gt;=2.6,G122&gt;=0.177,B122&lt;3.15,F122&gt;=2.5,F122&gt;=1.5),4.8,IF(AND(D122&lt;2.2,A122&gt;=6.2,D122&gt;=1.7,B122&gt;=2.6,G122&gt;=0.177,B122&lt;3.15,F122&gt;=2.5,F122&gt;=1.5),5.325,IF(AND(D122&gt;=2.2,A122&gt;=6.2,D122&gt;=1.7,B122&gt;=2.6,G122&gt;=0.177,B122&lt;3.15,F122&gt;=2.5,F122&gt;=1.5),5.1,IF(AND(D122&lt;0.25,A122&gt;=4.5,B122&gt;=3.15,A122&gt;=4.35,A122&lt;5.05,D122&lt;0.4,H122&gt;=5.523,G122&lt;0.905,F122&lt;1.5),1.357,IF(AND(D122&gt;=0.25,A122&gt;=4.5,B122&gt;=3.15,A122&gt;=4.35,A122&lt;5.05,D122&lt;0.4,H122&gt;=5.523,G122&lt;0.905,F122&lt;1.5),1.333,IF(AND(H122&lt;10.723,G122&lt;0.644,H122&lt;13.654,D122&lt;1.55,G122&lt;0.709,A122&gt;=5.4,D122&gt;=1.35,F122&lt;2.5,F122&gt;=1.5),4.6,IF(AND(H122&gt;=10.723,G122&lt;0.644,H122&lt;13.654,D122&lt;1.55,G122&lt;0.709,A122&gt;=5.4,D122&gt;=1.35,F122&lt;2.5,F122&gt;=1.5),4.5,"shouldnthappen"))))))))))))))))))))))))))))))))))</f>
        <v>4.8</v>
      </c>
      <c r="BI122" s="1" t="n">
        <f aca="false">IF(AND(D122&gt;=0.8,A122&lt;5.45),3.9,IF(AND(D122&gt;=0.45,D122&lt;0.8,A122&lt;5.45),1.66,IF(AND(H122&lt;16.447,B122&gt;=3.45,A122&gt;=5.45),1.525,IF(AND(H122&gt;=16.447,B122&gt;=3.45,A122&gt;=5.45),6.4,IF(AND(H122&lt;5.245,D122&lt;0.45,D122&lt;0.8,A122&lt;5.45),1,IF(AND(A122&gt;=7.2,G122&lt;0.154,B122&lt;3.45,A122&gt;=5.45),6.7,IF(AND(D122&lt;1.65,A122&lt;7.2,G122&lt;0.154,B122&lt;3.45,A122&gt;=5.45),4.7,IF(AND(D122&gt;=1.65,A122&lt;7.2,G122&lt;0.154,B122&lt;3.45,A122&gt;=5.45),5.52,IF(AND(D122&gt;=0.25,A122&lt;5.05,H122&gt;=5.245,D122&lt;0.45,D122&lt;0.8,A122&lt;5.45),1.35,IF(AND(H122&lt;6.089,A122&gt;=5.05,H122&gt;=5.245,D122&lt;0.45,D122&lt;0.8,A122&lt;5.45),1.7,IF(AND(D122&lt;1.2,B122&lt;2.6,A122&lt;5.75,G122&gt;=0.154,B122&lt;3.45,A122&gt;=5.45),3.85,IF(AND(D122&gt;=1.2,B122&lt;2.6,A122&lt;5.75,G122&gt;=0.154,B122&lt;3.45,A122&gt;=5.45),4,IF(AND(D122&gt;=1.65,B122&gt;=2.6,A122&lt;5.75,G122&gt;=0.154,B122&lt;3.45,A122&gt;=5.45),4.9,IF(AND(G122&lt;0.353,F122&lt;2.5,A122&gt;=5.75,G122&gt;=0.154,B122&lt;3.45,A122&gt;=5.45),4.25,IF(AND(A122&gt;=7.25,F122&gt;=2.5,A122&gt;=5.75,G122&gt;=0.154,B122&lt;3.45,A122&gt;=5.45),6.45,IF(AND(H122&lt;11.218,D122&lt;0.25,A122&lt;5.05,H122&gt;=5.245,D122&lt;0.45,D122&lt;0.8,A122&lt;5.45),1.42,IF(AND(G122&lt;0.517,H122&gt;=6.089,A122&gt;=5.05,H122&gt;=5.245,D122&lt;0.45,D122&lt;0.8,A122&lt;5.45),1.44,IF(AND(G122&gt;=0.517,H122&gt;=6.089,A122&gt;=5.05,H122&gt;=5.245,D122&lt;0.45,D122&lt;0.8,A122&lt;5.45),1.54,IF(AND(H122&gt;=10.194,D122&lt;1.65,B122&gt;=2.6,A122&lt;5.75,G122&gt;=0.154,B122&lt;3.45,A122&gt;=5.45),4.35,IF(AND(B122&gt;=3.15,G122&gt;=0.353,F122&lt;2.5,A122&gt;=5.75,G122&gt;=0.154,B122&lt;3.45,A122&gt;=5.45),4.7,IF(AND(H122&lt;7.716,A122&lt;7.25,F122&gt;=2.5,A122&gt;=5.75,G122&gt;=0.154,B122&lt;3.45,A122&gt;=5.45),5.04,IF(AND(G122&lt;0.175,H122&gt;=11.218,D122&lt;0.25,A122&lt;5.05,H122&gt;=5.245,D122&lt;0.45,D122&lt;0.8,A122&lt;5.45),1.5,IF(AND(H122&lt;7.713,H122&lt;10.194,D122&lt;1.65,B122&gt;=2.6,A122&lt;5.75,G122&gt;=0.154,B122&lt;3.45,A122&gt;=5.45),4.1,IF(AND(H122&gt;=7.713,H122&lt;10.194,D122&lt;1.65,B122&gt;=2.6,A122&lt;5.75,G122&gt;=0.154,B122&lt;3.45,A122&gt;=5.45),4.2,IF(AND(B122&gt;=3.05,B122&lt;3.15,G122&gt;=0.353,F122&lt;2.5,A122&gt;=5.75,G122&gt;=0.154,B122&lt;3.45,A122&gt;=5.45),4.4,IF(AND(D122&gt;=2.45,H122&gt;=7.716,A122&lt;7.25,F122&gt;=2.5,A122&gt;=5.75,G122&gt;=0.154,B122&lt;3.45,A122&gt;=5.45),5.85,IF(AND(D122&lt;0.15,G122&gt;=0.175,H122&gt;=11.218,D122&lt;0.25,A122&lt;5.05,H122&gt;=5.245,D122&lt;0.45,D122&lt;0.8,A122&lt;5.45),1.1,IF(AND(H122&gt;=16.317,B122&lt;3.05,B122&lt;3.15,G122&gt;=0.353,F122&lt;2.5,A122&gt;=5.75,G122&gt;=0.154,B122&lt;3.45,A122&gt;=5.45),4.8,IF(AND(G122&gt;=0.857,D122&lt;2.45,H122&gt;=7.716,A122&lt;7.25,F122&gt;=2.5,A122&gt;=5.75,G122&gt;=0.154,B122&lt;3.45,A122&gt;=5.45),5.05,IF(AND(G122&lt;0.245,D122&gt;=0.15,G122&gt;=0.175,H122&gt;=11.218,D122&lt;0.25,A122&lt;5.05,H122&gt;=5.245,D122&lt;0.45,D122&lt;0.8,A122&lt;5.45),1.3,IF(AND(G122&gt;=0.245,D122&gt;=0.15,G122&gt;=0.175,H122&gt;=11.218,D122&lt;0.25,A122&lt;5.05,H122&gt;=5.245,D122&lt;0.45,D122&lt;0.8,A122&lt;5.45),1.22,IF(AND(B122&lt;2.85,H122&lt;16.317,B122&lt;3.05,B122&lt;3.15,G122&gt;=0.353,F122&lt;2.5,A122&gt;=5.75,G122&gt;=0.154,B122&lt;3.45,A122&gt;=5.45),4.6,IF(AND(B122&gt;=2.85,H122&lt;16.317,B122&lt;3.05,B122&lt;3.15,G122&gt;=0.353,F122&lt;2.5,A122&gt;=5.75,G122&gt;=0.154,B122&lt;3.45,A122&gt;=5.45),4.633,IF(AND(D122&lt;1.85,G122&lt;0.857,D122&lt;2.45,H122&gt;=7.716,A122&lt;7.25,F122&gt;=2.5,A122&gt;=5.75,G122&gt;=0.154,B122&lt;3.45,A122&gt;=5.45),5.8,IF(AND(H122&lt;11.297,D122&gt;=1.85,G122&lt;0.857,D122&lt;2.45,H122&gt;=7.716,A122&lt;7.25,F122&gt;=2.5,A122&gt;=5.75,G122&gt;=0.154,B122&lt;3.45,A122&gt;=5.45),5.3,IF(AND(G122&lt;0.388,H122&gt;=11.297,D122&gt;=1.85,G122&lt;0.857,D122&lt;2.45,H122&gt;=7.716,A122&lt;7.25,F122&gt;=2.5,A122&gt;=5.75,G122&gt;=0.154,B122&lt;3.45,A122&gt;=5.45),5.4,IF(AND(G122&gt;=0.388,H122&gt;=11.297,D122&gt;=1.85,G122&lt;0.857,D122&lt;2.45,H122&gt;=7.716,A122&lt;7.25,F122&gt;=2.5,A122&gt;=5.75,G122&gt;=0.154,B122&lt;3.45,A122&gt;=5.45),5.6,"shouldnthappen")))))))))))))))))))))))))))))))))))))</f>
        <v>5.04</v>
      </c>
      <c r="BJ122" s="1" t="n">
        <f aca="false">IF(AND(F122&gt;=2,B122&gt;=3.35),6.1,IF(AND(H122&gt;=12.719,F122&lt;1.5,B122&lt;3.35),1.567,IF(AND(H122&lt;5.245,F122&lt;2,B122&gt;=3.35),1,IF(AND(D122&lt;0.15,H122&lt;12.719,F122&lt;1.5,B122&lt;3.35),1.5,IF(AND(D122&gt;=0.35,H122&gt;=5.245,F122&lt;2,B122&gt;=3.35),1.6,IF(AND(A122&lt;4.9,D122&gt;=0.15,H122&lt;12.719,F122&lt;1.5,B122&lt;3.35),1.36,IF(AND(B122&lt;2.65,G122&lt;0.572,D122&lt;1.45,F122&gt;=1.5,B122&lt;3.35),3.5,IF(AND(A122&lt;6.1,F122&lt;2.5,D122&gt;=1.45,F122&gt;=1.5,B122&lt;3.35),5.1,IF(AND(G122&gt;=0.607,D122&lt;0.35,H122&gt;=5.245,F122&lt;2,B122&gt;=3.35),1.65,IF(AND(G122&lt;0.546,A122&gt;=4.9,D122&gt;=0.15,H122&lt;12.719,F122&lt;1.5,B122&lt;3.35),1.2,IF(AND(G122&gt;=0.546,A122&gt;=4.9,D122&gt;=0.15,H122&lt;12.719,F122&lt;1.5,B122&lt;3.35),1.4,IF(AND(A122&gt;=6.3,B122&gt;=2.65,G122&lt;0.572,D122&lt;1.45,F122&gt;=1.5,B122&lt;3.35),4.8,IF(AND(D122&lt;1.15,B122&lt;2.85,G122&gt;=0.572,D122&lt;1.45,F122&gt;=1.5,B122&lt;3.35),3.9,IF(AND(B122&gt;=3.15,B122&gt;=2.85,G122&gt;=0.572,D122&lt;1.45,F122&gt;=1.5,B122&lt;3.35),4.7,IF(AND(B122&lt;2.95,A122&gt;=6.1,F122&lt;2.5,D122&gt;=1.45,F122&gt;=1.5,B122&lt;3.35),4.533,IF(AND(B122&gt;=2.95,A122&gt;=6.1,F122&lt;2.5,D122&gt;=1.45,F122&gt;=1.5,B122&lt;3.35),4.75,IF(AND(A122&gt;=6.7,G122&lt;0.107,F122&gt;=2.5,D122&gt;=1.45,F122&gt;=1.5,B122&lt;3.35),5.7,IF(AND(G122&gt;=0.385,G122&lt;0.607,D122&lt;0.35,H122&gt;=5.245,F122&lt;2,B122&gt;=3.35),1.325,IF(AND(D122&lt;1.25,A122&lt;6.3,B122&gt;=2.65,G122&lt;0.572,D122&lt;1.45,F122&gt;=1.5,B122&lt;3.35),4,IF(AND(D122&gt;=1.25,A122&lt;6.3,B122&gt;=2.65,G122&lt;0.572,D122&lt;1.45,F122&gt;=1.5,B122&lt;3.35),4.18,IF(AND(G122&lt;0.907,D122&gt;=1.15,B122&lt;2.85,G122&gt;=0.572,D122&lt;1.45,F122&gt;=1.5,B122&lt;3.35),4,IF(AND(G122&gt;=0.907,D122&gt;=1.15,B122&lt;2.85,G122&gt;=0.572,D122&lt;1.45,F122&gt;=1.5,B122&lt;3.35),4.4,IF(AND(H122&lt;8.326,B122&lt;3.15,B122&gt;=2.85,G122&gt;=0.572,D122&lt;1.45,F122&gt;=1.5,B122&lt;3.35),3.6,IF(AND(H122&gt;=8.326,B122&lt;3.15,B122&gt;=2.85,G122&gt;=0.572,D122&lt;1.45,F122&gt;=1.5,B122&lt;3.35),4.48,IF(AND(B122&lt;2.95,A122&lt;6.7,G122&lt;0.107,F122&gt;=2.5,D122&gt;=1.45,F122&gt;=1.5,B122&lt;3.35),5.6,IF(AND(B122&gt;=2.95,A122&lt;6.7,G122&lt;0.107,F122&gt;=2.5,D122&gt;=1.45,F122&gt;=1.5,B122&lt;3.35),5.5,IF(AND(G122&lt;0.205,G122&lt;0.432,G122&gt;=0.107,F122&gt;=2.5,D122&gt;=1.45,F122&gt;=1.5,B122&lt;3.35),5.3,IF(AND(B122&gt;=3.05,G122&gt;=0.432,G122&gt;=0.107,F122&gt;=2.5,D122&gt;=1.45,F122&gt;=1.5,B122&lt;3.35),5.86,IF(AND(H122&gt;=14.057,G122&lt;0.385,G122&lt;0.607,D122&lt;0.35,H122&gt;=5.245,F122&lt;2,B122&gt;=3.35),1.7,IF(AND(D122&lt;1.7,G122&gt;=0.205,G122&lt;0.432,G122&gt;=0.107,F122&gt;=2.5,D122&gt;=1.45,F122&gt;=1.5,B122&lt;3.35),5,IF(AND(G122&lt;0.779,B122&lt;3.05,G122&gt;=0.432,G122&gt;=0.107,F122&gt;=2.5,D122&gt;=1.45,F122&gt;=1.5,B122&lt;3.35),4.9,IF(AND(G122&gt;=0.779,B122&lt;3.05,G122&gt;=0.432,G122&gt;=0.107,F122&gt;=2.5,D122&gt;=1.45,F122&gt;=1.5,B122&lt;3.35),5.533,IF(AND(D122&gt;=0.25,H122&lt;14.057,G122&lt;0.385,G122&lt;0.607,D122&lt;0.35,H122&gt;=5.245,F122&lt;2,B122&gt;=3.35),1.4,IF(AND(B122&lt;2.85,D122&gt;=1.7,G122&gt;=0.205,G122&lt;0.432,G122&gt;=0.107,F122&gt;=2.5,D122&gt;=1.45,F122&gt;=1.5,B122&lt;3.35),5.1,IF(AND(B122&gt;=2.85,D122&gt;=1.7,G122&gt;=0.205,G122&lt;0.432,G122&gt;=0.107,F122&gt;=2.5,D122&gt;=1.45,F122&gt;=1.5,B122&lt;3.35),5.15,IF(AND(A122&lt;5.1,D122&lt;0.25,H122&lt;14.057,G122&lt;0.385,G122&lt;0.607,D122&lt;0.35,H122&gt;=5.245,F122&lt;2,B122&gt;=3.35),1.4,IF(AND(A122&gt;=5.1,D122&lt;0.25,H122&lt;14.057,G122&lt;0.385,G122&lt;0.607,D122&lt;0.35,H122&gt;=5.245,F122&lt;2,B122&gt;=3.35),1.5,"shouldnthappen")))))))))))))))))))))))))))))))))))))</f>
        <v>5</v>
      </c>
    </row>
    <row r="123" customFormat="false" ht="13.8" hidden="false" customHeight="false" outlineLevel="0" collapsed="false">
      <c r="A123" s="1" t="n">
        <v>6.9</v>
      </c>
      <c r="B123" s="1" t="n">
        <v>3.2</v>
      </c>
      <c r="C123" s="1" t="n">
        <v>5.7</v>
      </c>
      <c r="D123" s="1" t="n">
        <v>2.3</v>
      </c>
      <c r="E123" s="1" t="s">
        <v>93</v>
      </c>
      <c r="F123" s="1" t="n">
        <v>3</v>
      </c>
      <c r="G123" s="1" t="n">
        <v>0.0105698343832046</v>
      </c>
      <c r="H123" s="16" t="n">
        <v>7.49966809814796</v>
      </c>
      <c r="I123" s="11" t="n">
        <f aca="false">C123</f>
        <v>5.7</v>
      </c>
      <c r="J123" s="1" t="n">
        <f aca="false">AVERAGE(M123:BJ123)</f>
        <v>5.56734</v>
      </c>
      <c r="K123" s="15" t="n">
        <f aca="false">1-SQRT(VAR(M123:BJ123, I123)) / AVERAGE(M123:BJ123)</f>
        <v>0.9580099136092</v>
      </c>
      <c r="L123" s="1" t="n">
        <f aca="false">(J123-I123)/I123</f>
        <v>-0.0232736842105262</v>
      </c>
      <c r="M123" s="1" t="n">
        <f aca="false">IF(AND(H123&gt;=16.241,B123&gt;=3.35),6.4,IF(AND(D123&gt;=0.75,A123&lt;5.15,B123&lt;3.35),4.1,IF(AND(D123&gt;=1.5,H123&lt;16.241,B123&gt;=3.35),5.767,IF(AND(B123&gt;=3.25,D123&lt;0.75,A123&lt;5.15,B123&lt;3.35),1.58,IF(AND(A123&lt;4.95,D123&lt;1.5,H123&lt;16.241,B123&gt;=3.35),1.4,IF(AND(A123&lt;4.5,B123&lt;3.25,D123&lt;0.75,A123&lt;5.15,B123&lt;3.35),1.26,IF(AND(A123&gt;=4.5,B123&lt;3.25,D123&lt;0.75,A123&lt;5.15,B123&lt;3.35),1.48,IF(AND(G123&lt;0.356,H123&lt;12.557,D123&lt;1.45,A123&gt;=5.15,B123&lt;3.35),4.267,IF(AND(D123&lt;1.25,H123&gt;=12.557,D123&lt;1.45,A123&gt;=5.15,B123&lt;3.35),4.05,IF(AND(D123&gt;=1.35,G123&gt;=0.356,H123&lt;12.557,D123&lt;1.45,A123&gt;=5.15,B123&lt;3.35),4.25,IF(AND(H123&lt;15.086,D123&gt;=1.25,H123&gt;=12.557,D123&lt;1.45,A123&gt;=5.15,B123&lt;3.35),4.4,IF(AND(F123&lt;2.5,G123&gt;=0.44,D123&lt;2.05,D123&gt;=1.45,A123&gt;=5.15,B123&lt;3.35),4.7,IF(AND(H123&lt;10.391,B123&lt;3.15,D123&gt;=2.05,D123&gt;=1.45,A123&gt;=5.15,B123&lt;3.35),5.1,IF(AND(G123&lt;0.505,B123&gt;=3.15,D123&gt;=2.05,D123&gt;=1.45,A123&gt;=5.15,B123&lt;3.35),5.7,IF(AND(G123&gt;=0.505,B123&gt;=3.15,D123&gt;=2.05,D123&gt;=1.45,A123&gt;=5.15,B123&lt;3.35),5.95,IF(AND(D123&gt;=0.5,G123&lt;0.905,A123&gt;=4.95,D123&lt;1.5,H123&lt;16.241,B123&gt;=3.35),1.6,IF(AND(B123&lt;3.6,G123&gt;=0.905,A123&gt;=4.95,D123&lt;1.5,H123&lt;16.241,B123&gt;=3.35),1.7,IF(AND(B123&gt;=3.6,G123&gt;=0.905,A123&gt;=4.95,D123&lt;1.5,H123&lt;16.241,B123&gt;=3.35),1.767,IF(AND(A123&gt;=5.7,D123&lt;1.35,G123&gt;=0.356,H123&lt;12.557,D123&lt;1.45,A123&gt;=5.15,B123&lt;3.35),3.9,IF(AND(A123&lt;6.35,H123&gt;=15.086,D123&gt;=1.25,H123&gt;=12.557,D123&lt;1.45,A123&gt;=5.15,B123&lt;3.35),4.7,IF(AND(A123&gt;=6.35,H123&gt;=15.086,D123&gt;=1.25,H123&gt;=12.557,D123&lt;1.45,A123&gt;=5.15,B123&lt;3.35),4.6,IF(AND(H123&lt;9.252,D123&lt;1.55,G123&lt;0.44,D123&lt;2.05,D123&gt;=1.45,A123&gt;=5.15,B123&lt;3.35),5.08,IF(AND(H123&gt;=9.252,D123&lt;1.55,G123&lt;0.44,D123&lt;2.05,D123&gt;=1.45,A123&gt;=5.15,B123&lt;3.35),4.7,IF(AND(H123&lt;8.477,D123&gt;=1.55,G123&lt;0.44,D123&lt;2.05,D123&gt;=1.45,A123&gt;=5.15,B123&lt;3.35),5.1,IF(AND(H123&gt;=8.477,D123&gt;=1.55,G123&lt;0.44,D123&lt;2.05,D123&gt;=1.45,A123&gt;=5.15,B123&lt;3.35),5.4,IF(AND(H123&lt;8.435,F123&gt;=2.5,G123&gt;=0.44,D123&lt;2.05,D123&gt;=1.45,A123&gt;=5.15,B123&lt;3.35),5.1,IF(AND(H123&gt;=8.435,F123&gt;=2.5,G123&gt;=0.44,D123&lt;2.05,D123&gt;=1.45,A123&gt;=5.15,B123&lt;3.35),4.86,IF(AND(G123&lt;0.543,H123&gt;=10.391,B123&lt;3.15,D123&gt;=2.05,D123&gt;=1.45,A123&gt;=5.15,B123&lt;3.35),5.56,IF(AND(G123&gt;=0.543,H123&gt;=10.391,B123&lt;3.15,D123&gt;=2.05,D123&gt;=1.45,A123&gt;=5.15,B123&lt;3.35),5.8,IF(AND(A123&lt;5.05,D123&lt;0.5,G123&lt;0.905,A123&gt;=4.95,D123&lt;1.5,H123&lt;16.241,B123&gt;=3.35),1.3,IF(AND(H123&lt;6.583,A123&lt;5.7,D123&lt;1.35,G123&gt;=0.356,H123&lt;12.557,D123&lt;1.45,A123&gt;=5.15,B123&lt;3.35),4,IF(AND(G123&lt;0.585,A123&gt;=5.05,D123&lt;0.5,G123&lt;0.905,A123&gt;=4.95,D123&lt;1.5,H123&lt;16.241,B123&gt;=3.35),1.475,IF(AND(G123&lt;0.62,H123&gt;=6.583,A123&lt;5.7,D123&lt;1.35,G123&gt;=0.356,H123&lt;12.557,D123&lt;1.45,A123&gt;=5.15,B123&lt;3.35),3.75,IF(AND(G123&gt;=0.62,H123&gt;=6.583,A123&lt;5.7,D123&lt;1.35,G123&gt;=0.356,H123&lt;12.557,D123&lt;1.45,A123&gt;=5.15,B123&lt;3.35),3.6,IF(AND(B123&lt;3.75,G123&gt;=0.585,A123&gt;=5.05,D123&lt;0.5,G123&lt;0.905,A123&gt;=4.95,D123&lt;1.5,H123&lt;16.241,B123&gt;=3.35),1.5,IF(AND(B123&gt;=3.75,G123&gt;=0.585,A123&gt;=5.05,D123&lt;0.5,G123&lt;0.905,A123&gt;=4.95,D123&lt;1.5,H123&lt;16.241,B123&gt;=3.35),1.6,"shouldnthappen"))))))))))))))))))))))))))))))))))))</f>
        <v>5.7</v>
      </c>
      <c r="N123" s="1" t="n">
        <f aca="false">IF(AND(H123&lt;5.245,B123&lt;3.65,F123&lt;1.5),1,IF(AND(H123&gt;=14.096,B123&gt;=3.65,F123&lt;1.5),1.65,IF(AND(A123&gt;=5.45,H123&gt;=5.245,B123&lt;3.65,F123&lt;1.5),1.3,IF(AND(H123&gt;=13.586,H123&lt;14.096,B123&gt;=3.65,F123&lt;1.5),1.3,IF(AND(H123&lt;10.258,D123&lt;1.25,F123&lt;2.5,F123&gt;=1.5),3.38,IF(AND(H123&lt;6.982,D123&gt;=1.25,F123&lt;2.5,F123&gt;=1.5),3.96,IF(AND(H123&gt;=13.646,D123&lt;2.05,F123&gt;=2.5,F123&gt;=1.5),6.1,IF(AND(B123&lt;3.05,A123&lt;5.45,H123&gt;=5.245,B123&lt;3.65,F123&lt;1.5),1.375,IF(AND(H123&lt;6.543,H123&lt;13.586,H123&lt;14.096,B123&gt;=3.65,F123&lt;1.5),1.4,IF(AND(H123&gt;=6.543,H123&lt;13.586,H123&lt;14.096,B123&gt;=3.65,F123&lt;1.5),1.5,IF(AND(H123&lt;11.522,H123&gt;=10.258,D123&lt;1.25,F123&lt;2.5,F123&gt;=1.5),3.733,IF(AND(H123&gt;=11.522,H123&gt;=10.258,D123&lt;1.25,F123&lt;2.5,F123&gt;=1.5),3.92,IF(AND(H123&lt;5.767,H123&lt;13.646,D123&lt;2.05,F123&gt;=2.5,F123&gt;=1.5),4.5,IF(AND(A123&lt;6.8,B123&lt;3.15,D123&gt;=2.05,F123&gt;=2.5,F123&gt;=1.5),5.6,IF(AND(A123&gt;=6.8,B123&lt;3.15,D123&gt;=2.05,F123&gt;=2.5,F123&gt;=1.5),5.1,IF(AND(B123&lt;3.25,B123&gt;=3.15,D123&gt;=2.05,F123&gt;=2.5,F123&gt;=1.5),5.8,IF(AND(B123&gt;=3.25,B123&gt;=3.15,D123&gt;=2.05,F123&gt;=2.5,F123&gt;=1.5),5.65,IF(AND(B123&lt;3.15,B123&gt;=3.05,A123&lt;5.45,H123&gt;=5.245,B123&lt;3.65,F123&lt;1.5),1.5,IF(AND(G123&gt;=0.735,H123&lt;13.665,H123&gt;=6.982,D123&gt;=1.25,F123&lt;2.5,F123&gt;=1.5),4.2,IF(AND(H123&lt;14.03,H123&gt;=13.665,H123&gt;=6.982,D123&gt;=1.25,F123&lt;2.5,F123&gt;=1.5),4.8,IF(AND(A123&gt;=6.6,H123&gt;=5.767,H123&lt;13.646,D123&lt;2.05,F123&gt;=2.5,F123&gt;=1.5),6.05,IF(AND(G123&gt;=0.934,B123&gt;=3.15,B123&gt;=3.05,A123&lt;5.45,H123&gt;=5.245,B123&lt;3.65,F123&lt;1.5),1.7,IF(AND(D123&gt;=1.55,G123&lt;0.735,H123&lt;13.665,H123&gt;=6.982,D123&gt;=1.25,F123&lt;2.5,F123&gt;=1.5),5.1,IF(AND(D123&lt;1.45,H123&gt;=14.03,H123&gt;=13.665,H123&gt;=6.982,D123&gt;=1.25,F123&lt;2.5,F123&gt;=1.5),4.7,IF(AND(D123&gt;=1.45,H123&gt;=14.03,H123&gt;=13.665,H123&gt;=6.982,D123&gt;=1.25,F123&lt;2.5,F123&gt;=1.5),4.5,IF(AND(A123&gt;=6.2,A123&lt;6.6,H123&gt;=5.767,H123&lt;13.646,D123&lt;2.05,F123&gt;=2.5,F123&gt;=1.5),5.325,IF(AND(B123&lt;3.25,G123&lt;0.934,B123&gt;=3.15,B123&gt;=3.05,A123&lt;5.45,H123&gt;=5.245,B123&lt;3.65,F123&lt;1.5),1.3,IF(AND(D123&lt;1.35,D123&lt;1.55,G123&lt;0.735,H123&lt;13.665,H123&gt;=6.982,D123&gt;=1.25,F123&lt;2.5,F123&gt;=1.5),4.25,IF(AND(H123&lt;8.435,A123&lt;6.2,A123&lt;6.6,H123&gt;=5.767,H123&lt;13.646,D123&lt;2.05,F123&gt;=2.5,F123&gt;=1.5),5.1,IF(AND(H123&gt;=8.435,A123&lt;6.2,A123&lt;6.6,H123&gt;=5.767,H123&lt;13.646,D123&lt;2.05,F123&gt;=2.5,F123&gt;=1.5),4.9,IF(AND(A123&gt;=5.15,B123&gt;=3.25,G123&lt;0.934,B123&gt;=3.15,B123&gt;=3.05,A123&lt;5.45,H123&gt;=5.245,B123&lt;3.65,F123&lt;1.5),1.5,IF(AND(B123&lt;2.9,D123&gt;=1.35,D123&lt;1.55,G123&lt;0.735,H123&lt;13.665,H123&gt;=6.982,D123&gt;=1.25,F123&lt;2.5,F123&gt;=1.5),4.6,IF(AND(B123&gt;=2.9,D123&gt;=1.35,D123&lt;1.55,G123&lt;0.735,H123&lt;13.665,H123&gt;=6.982,D123&gt;=1.25,F123&lt;2.5,F123&gt;=1.5),4.52,IF(AND(G123&gt;=0.862,A123&lt;5.15,B123&gt;=3.25,G123&lt;0.934,B123&gt;=3.15,B123&gt;=3.05,A123&lt;5.45,H123&gt;=5.245,B123&lt;3.65,F123&lt;1.5),1.5,IF(AND(H123&lt;9.35,G123&lt;0.862,A123&lt;5.15,B123&gt;=3.25,G123&lt;0.934,B123&gt;=3.15,B123&gt;=3.05,A123&lt;5.45,H123&gt;=5.245,B123&lt;3.65,F123&lt;1.5),1.38,IF(AND(H123&gt;=9.35,G123&lt;0.862,A123&lt;5.15,B123&gt;=3.25,G123&lt;0.934,B123&gt;=3.15,B123&gt;=3.05,A123&lt;5.45,H123&gt;=5.245,B123&lt;3.65,F123&lt;1.5),1.4,"shouldnthappen"))))))))))))))))))))))))))))))))))))</f>
        <v>5.8</v>
      </c>
      <c r="O123" s="1" t="n">
        <f aca="false">IF(AND(B123&lt;2.75,A123&lt;5.55),3.96,IF(AND(H123&lt;9.205,A123&lt;5.9,A123&gt;=5.55),3.85,IF(AND(A123&lt;4.35,D123&lt;0.35,B123&gt;=2.75,A123&lt;5.55),1.1,IF(AND(B123&lt;3.65,D123&gt;=0.35,B123&gt;=2.75,A123&lt;5.55),1.65,IF(AND(B123&gt;=3.65,D123&gt;=0.35,B123&gt;=2.75,A123&lt;5.55),1.9,IF(AND(G123&gt;=0.732,H123&gt;=9.205,A123&lt;5.9,A123&gt;=5.55),4.9,IF(AND(G123&lt;0.273,G123&lt;0.732,H123&gt;=9.205,A123&lt;5.9,A123&gt;=5.55),4.5,IF(AND(A123&lt;6.3,G123&lt;0.422,F123&lt;2.5,A123&gt;=5.9,A123&gt;=5.55),5.1,IF(AND(A123&gt;=6.3,G123&lt;0.422,F123&lt;2.5,A123&gt;=5.9,A123&gt;=5.55),4.76,IF(AND(B123&lt;2.4,G123&gt;=0.422,F123&lt;2.5,A123&gt;=5.9,A123&gt;=5.55),4.45,IF(AND(A123&gt;=7,G123&gt;=0.628,F123&gt;=2.5,A123&gt;=5.9,A123&gt;=5.55),6.45,IF(AND(D123&lt;0.15,H123&lt;13.924,A123&gt;=4.35,D123&lt;0.35,B123&gt;=2.75,A123&lt;5.55),1.5,IF(AND(B123&lt;3.15,H123&gt;=13.924,A123&gt;=4.35,D123&lt;0.35,B123&gt;=2.75,A123&lt;5.55),1.56,IF(AND(B123&gt;=3.15,H123&gt;=13.924,A123&gt;=4.35,D123&lt;0.35,B123&gt;=2.75,A123&lt;5.55),1.3,IF(AND(H123&lt;14.316,G123&gt;=0.273,G123&lt;0.732,H123&gt;=9.205,A123&lt;5.9,A123&gt;=5.55),3.95,IF(AND(H123&gt;=14.316,G123&gt;=0.273,G123&lt;0.732,H123&gt;=9.205,A123&lt;5.9,A123&gt;=5.55),4.1,IF(AND(A123&lt;6.2,B123&gt;=2.4,G123&gt;=0.422,F123&lt;2.5,A123&gt;=5.9,A123&gt;=5.55),4.3,IF(AND(A123&gt;=7.05,G123&lt;0.364,G123&lt;0.628,F123&gt;=2.5,A123&gt;=5.9,A123&gt;=5.55),6.1,IF(AND(A123&gt;=7.55,G123&gt;=0.364,G123&lt;0.628,F123&gt;=2.5,A123&gt;=5.9,A123&gt;=5.55),6.4,IF(AND(A123&lt;6.15,A123&lt;7,G123&gt;=0.628,F123&gt;=2.5,A123&gt;=5.9,A123&gt;=5.55),4.9,IF(AND(D123&lt;1.45,A123&gt;=6.2,B123&gt;=2.4,G123&gt;=0.422,F123&lt;2.5,A123&gt;=5.9,A123&gt;=5.55),4.64,IF(AND(D123&gt;=1.45,A123&gt;=6.2,B123&gt;=2.4,G123&gt;=0.422,F123&lt;2.5,A123&gt;=5.9,A123&gt;=5.55),4.9,IF(AND(D123&lt;1.65,A123&lt;7.05,G123&lt;0.364,G123&lt;0.628,F123&gt;=2.5,A123&gt;=5.9,A123&gt;=5.55),5.1,IF(AND(D123&gt;=2.35,A123&lt;7.55,G123&gt;=0.364,G123&lt;0.628,F123&gt;=2.5,A123&gt;=5.9,A123&gt;=5.55),5.633,IF(AND(D123&lt;2.15,A123&gt;=6.15,A123&lt;7,G123&gt;=0.628,F123&gt;=2.5,A123&gt;=5.9,A123&gt;=5.55),5.1,IF(AND(D123&gt;=2.15,A123&gt;=6.15,A123&lt;7,G123&gt;=0.628,F123&gt;=2.5,A123&gt;=5.9,A123&gt;=5.55),5.267,IF(AND(A123&lt;4.9,A123&lt;5.05,D123&gt;=0.15,H123&lt;13.924,A123&gt;=4.35,D123&lt;0.35,B123&gt;=2.75,A123&lt;5.55),1.375,IF(AND(A123&gt;=4.9,A123&lt;5.05,D123&gt;=0.15,H123&lt;13.924,A123&gt;=4.35,D123&lt;0.35,B123&gt;=2.75,A123&lt;5.55),1.3,IF(AND(A123&lt;5.45,A123&gt;=5.05,D123&gt;=0.15,H123&lt;13.924,A123&gt;=4.35,D123&lt;0.35,B123&gt;=2.75,A123&lt;5.55),1.475,IF(AND(A123&gt;=5.45,A123&gt;=5.05,D123&gt;=0.15,H123&lt;13.924,A123&gt;=4.35,D123&lt;0.35,B123&gt;=2.75,A123&lt;5.55),1.4,IF(AND(B123&gt;=3.25,D123&lt;2.35,A123&lt;7.55,G123&gt;=0.364,G123&lt;0.628,F123&gt;=2.5,A123&gt;=5.9,A123&gt;=5.55),5.7,IF(AND(G123&lt;0.006,G123&lt;0.107,D123&gt;=1.65,A123&lt;7.05,G123&lt;0.364,G123&lt;0.628,F123&gt;=2.5,A123&gt;=5.9,A123&gt;=5.55),5.5,IF(AND(G123&gt;=0.006,G123&lt;0.107,D123&gt;=1.65,A123&lt;7.05,G123&lt;0.364,G123&lt;0.628,F123&gt;=2.5,A123&gt;=5.9,A123&gt;=5.55),5.667,IF(AND(D123&lt;2.2,G123&gt;=0.107,D123&gt;=1.65,A123&lt;7.05,G123&lt;0.364,G123&lt;0.628,F123&gt;=2.5,A123&gt;=5.9,A123&gt;=5.55),5.35,IF(AND(D123&gt;=2.2,G123&gt;=0.107,D123&gt;=1.65,A123&lt;7.05,G123&lt;0.364,G123&lt;0.628,F123&gt;=2.5,A123&gt;=5.9,A123&gt;=5.55),5.2,IF(AND(D123&lt;2.25,B123&lt;3.25,D123&lt;2.35,A123&lt;7.55,G123&gt;=0.364,G123&lt;0.628,F123&gt;=2.5,A123&gt;=5.9,A123&gt;=5.55),5.8,IF(AND(D123&gt;=2.25,B123&lt;3.25,D123&lt;2.35,A123&lt;7.55,G123&gt;=0.364,G123&lt;0.628,F123&gt;=2.5,A123&gt;=5.9,A123&gt;=5.55),5.9,"shouldnthappen")))))))))))))))))))))))))))))))))))))</f>
        <v>5.667</v>
      </c>
      <c r="P123" s="1" t="n">
        <f aca="false">IF(AND(D123&gt;=0.75,A123&lt;5.55),3.9,IF(AND(H123&lt;7.482,A123&gt;=5.55),3.45,IF(AND(B123&gt;=3.15,B123&lt;3.25,D123&lt;0.75,A123&lt;5.55),1.262,IF(AND(G123&gt;=0.446,B123&lt;3.15,B123&lt;3.25,D123&lt;0.75,A123&lt;5.55),1.1,IF(AND(G123&lt;0.408,A123&lt;5.05,B123&gt;=3.25,D123&lt;0.75,A123&lt;5.55),1.4,IF(AND(G123&gt;=0.408,A123&lt;5.05,B123&gt;=3.25,D123&lt;0.75,A123&lt;5.55),1.233,IF(AND(G123&gt;=0.676,A123&gt;=5.05,B123&gt;=3.25,D123&lt;0.75,A123&lt;5.55),1.72,IF(AND(H123&lt;9.386,A123&lt;5.85,F123&lt;2.5,H123&gt;=7.482,A123&gt;=5.55),3.5,IF(AND(H123&gt;=9.386,A123&lt;5.85,F123&lt;2.5,H123&gt;=7.482,A123&gt;=5.55),4.275,IF(AND(H123&gt;=16.284,G123&lt;0.865,F123&gt;=2.5,H123&gt;=7.482,A123&gt;=5.55),6.6,IF(AND(G123&lt;0.912,G123&gt;=0.865,F123&gt;=2.5,H123&gt;=7.482,A123&gt;=5.55),4.8,IF(AND(G123&gt;=0.912,G123&gt;=0.865,F123&gt;=2.5,H123&gt;=7.482,A123&gt;=5.55),5.175,IF(AND(A123&gt;=4.95,G123&lt;0.446,B123&lt;3.15,B123&lt;3.25,D123&lt;0.75,A123&lt;5.55),1.6,IF(AND(H123&gt;=12.974,G123&lt;0.676,A123&gt;=5.05,B123&gt;=3.25,D123&lt;0.75,A123&lt;5.55),1.3,IF(AND(D123&lt;1.45,H123&lt;13.531,A123&gt;=5.85,F123&lt;2.5,H123&gt;=7.482,A123&gt;=5.55),4.2,IF(AND(D123&gt;=1.45,H123&lt;13.531,A123&gt;=5.85,F123&lt;2.5,H123&gt;=7.482,A123&gt;=5.55),4.967,IF(AND(G123&lt;0.187,H123&gt;=13.531,A123&gt;=5.85,F123&lt;2.5,H123&gt;=7.482,A123&gt;=5.55),5,IF(AND(H123&gt;=12.675,A123&lt;4.95,G123&lt;0.446,B123&lt;3.15,B123&lt;3.25,D123&lt;0.75,A123&lt;5.55),1.5,IF(AND(H123&lt;10.826,H123&lt;12.974,G123&lt;0.676,A123&gt;=5.05,B123&gt;=3.25,D123&lt;0.75,A123&lt;5.55),1.46,IF(AND(H123&gt;=10.826,H123&lt;12.974,G123&lt;0.676,A123&gt;=5.05,B123&gt;=3.25,D123&lt;0.75,A123&lt;5.55),1.4,IF(AND(A123&lt;6.15,G123&gt;=0.187,H123&gt;=13.531,A123&gt;=5.85,F123&lt;2.5,H123&gt;=7.482,A123&gt;=5.55),4.7,IF(AND(A123&lt;6.85,B123&lt;2.95,H123&lt;16.284,G123&lt;0.865,F123&gt;=2.5,H123&gt;=7.482,A123&gt;=5.55),5.32,IF(AND(A123&gt;=6.85,B123&lt;2.95,H123&lt;16.284,G123&lt;0.865,F123&gt;=2.5,H123&gt;=7.482,A123&gt;=5.55),6.567,IF(AND(A123&lt;4.85,H123&lt;12.675,A123&lt;4.95,G123&lt;0.446,B123&lt;3.15,B123&lt;3.25,D123&lt;0.75,A123&lt;5.55),1.4,IF(AND(A123&gt;=4.85,H123&lt;12.675,A123&lt;4.95,G123&lt;0.446,B123&lt;3.15,B123&lt;3.25,D123&lt;0.75,A123&lt;5.55),1.5,IF(AND(B123&lt;3.1,A123&gt;=6.15,G123&gt;=0.187,H123&gt;=13.531,A123&gt;=5.85,F123&lt;2.5,H123&gt;=7.482,A123&gt;=5.55),4.467,IF(AND(B123&gt;=3.1,A123&gt;=6.15,G123&gt;=0.187,H123&gt;=13.531,A123&gt;=5.85,F123&lt;2.5,H123&gt;=7.482,A123&gt;=5.55),4.7,IF(AND(G123&gt;=0.379,B123&lt;3.15,B123&gt;=2.95,H123&lt;16.284,G123&lt;0.865,F123&gt;=2.5,H123&gt;=7.482,A123&gt;=5.55),5.733,IF(AND(A123&lt;6.6,B123&gt;=3.15,B123&gt;=2.95,H123&lt;16.284,G123&lt;0.865,F123&gt;=2.5,H123&gt;=7.482,A123&gt;=5.55),5.38,IF(AND(A123&lt;6.7,G123&lt;0.379,B123&lt;3.15,B123&gt;=2.95,H123&lt;16.284,G123&lt;0.865,F123&gt;=2.5,H123&gt;=7.482,A123&gt;=5.55),5.3,IF(AND(A123&gt;=6.7,G123&lt;0.379,B123&lt;3.15,B123&gt;=2.95,H123&lt;16.284,G123&lt;0.865,F123&gt;=2.5,H123&gt;=7.482,A123&gt;=5.55),5.16,IF(AND(A123&lt;7.05,A123&gt;=6.6,B123&gt;=3.15,B123&gt;=2.95,H123&lt;16.284,G123&lt;0.865,F123&gt;=2.5,H123&gt;=7.482,A123&gt;=5.55),5.78,IF(AND(A123&gt;=7.05,A123&gt;=6.6,B123&gt;=3.15,B123&gt;=2.95,H123&lt;16.284,G123&lt;0.865,F123&gt;=2.5,H123&gt;=7.482,A123&gt;=5.55),6.1,"shouldnthappen")))))))))))))))))))))))))))))))))</f>
        <v>5.78</v>
      </c>
      <c r="Q123" s="1" t="n">
        <f aca="false">IF(AND(G123&gt;=0.422,B123&lt;3.25,F123&lt;1.5),1.25,IF(AND(G123&gt;=0.082,G123&lt;0.125,F123&gt;=1.5),6.7,IF(AND(G123&lt;0.251,G123&lt;0.422,B123&lt;3.25,F123&lt;1.5),1.38,IF(AND(G123&gt;=0.251,G123&lt;0.422,B123&lt;3.25,F123&lt;1.5),1.55,IF(AND(G123&gt;=0.385,G123&lt;0.633,B123&gt;=3.25,F123&lt;1.5),1.367,IF(AND(B123&lt;3.35,G123&gt;=0.633,B123&gt;=3.25,F123&lt;1.5),1.7,IF(AND(A123&lt;5.85,G123&lt;0.082,G123&lt;0.125,F123&gt;=1.5),4.5,IF(AND(F123&gt;=2.5,D123&lt;1.6,G123&gt;=0.125,F123&gt;=1.5),5.05,IF(AND(H123&gt;=16.774,D123&gt;=1.6,G123&gt;=0.125,F123&gt;=1.5),6.4,IF(AND(D123&gt;=0.5,G123&lt;0.385,G123&lt;0.633,B123&gt;=3.25,F123&lt;1.5),1.6,IF(AND(B123&lt;3.6,B123&gt;=3.35,G123&gt;=0.633,B123&gt;=3.25,F123&lt;1.5),1.55,IF(AND(B123&gt;=3.6,B123&gt;=3.35,G123&gt;=0.633,B123&gt;=3.25,F123&lt;1.5),1.6,IF(AND(D123&lt;1.65,A123&gt;=5.85,G123&lt;0.082,G123&lt;0.125,F123&gt;=1.5),4.7,IF(AND(A123&lt;5.3,F123&lt;2.5,D123&lt;1.6,G123&gt;=0.125,F123&gt;=1.5),3.15,IF(AND(B123&gt;=3.2,H123&lt;16.774,D123&gt;=1.6,G123&gt;=0.125,F123&gt;=1.5),5.675,IF(AND(H123&lt;11.767,D123&lt;0.5,G123&lt;0.385,G123&lt;0.633,B123&gt;=3.25,F123&lt;1.5),1.5,IF(AND(H123&gt;=11.767,D123&lt;0.5,G123&lt;0.385,G123&lt;0.633,B123&gt;=3.25,F123&lt;1.5),1.367,IF(AND(H123&lt;8.367,D123&gt;=1.65,A123&gt;=5.85,G123&lt;0.082,G123&lt;0.125,F123&gt;=1.5),5.7,IF(AND(H123&gt;=8.367,D123&gt;=1.65,A123&gt;=5.85,G123&lt;0.082,G123&lt;0.125,F123&gt;=1.5),5.575,IF(AND(A123&gt;=7.1,B123&lt;3.2,H123&lt;16.774,D123&gt;=1.6,G123&gt;=0.125,F123&gt;=1.5),6.3,IF(AND(H123&gt;=15.395,B123&lt;2.85,A123&gt;=5.3,F123&lt;2.5,D123&lt;1.6,G123&gt;=0.125,F123&gt;=1.5),4.8,IF(AND(H123&lt;8.486,B123&gt;=2.85,A123&gt;=5.3,F123&lt;2.5,D123&lt;1.6,G123&gt;=0.125,F123&gt;=1.5),3.85,IF(AND(D123&gt;=2.1,A123&lt;7.1,B123&lt;3.2,H123&lt;16.774,D123&gt;=1.6,G123&gt;=0.125,F123&gt;=1.5),5.5,IF(AND(B123&gt;=2.75,H123&lt;15.395,B123&lt;2.85,A123&gt;=5.3,F123&lt;2.5,D123&lt;1.6,G123&gt;=0.125,F123&gt;=1.5),4.489,IF(AND(H123&gt;=15.168,H123&gt;=8.486,B123&gt;=2.85,A123&gt;=5.3,F123&lt;2.5,D123&lt;1.6,G123&gt;=0.125,F123&gt;=1.5),4.7,IF(AND(G123&gt;=0.519,D123&lt;2.1,A123&lt;7.1,B123&lt;3.2,H123&lt;16.774,D123&gt;=1.6,G123&gt;=0.125,F123&gt;=1.5),4.925,IF(AND(G123&gt;=0.897,B123&lt;2.75,H123&lt;15.395,B123&lt;2.85,A123&gt;=5.3,F123&lt;2.5,D123&lt;1.6,G123&gt;=0.125,F123&gt;=1.5),4.567,IF(AND(A123&lt;5.65,H123&lt;15.168,H123&gt;=8.486,B123&gt;=2.85,A123&gt;=5.3,F123&lt;2.5,D123&lt;1.6,G123&gt;=0.125,F123&gt;=1.5),4.5,IF(AND(G123&lt;0.23,G123&lt;0.519,D123&lt;2.1,A123&lt;7.1,B123&lt;3.2,H123&lt;16.774,D123&gt;=1.6,G123&gt;=0.125,F123&gt;=1.5),5,IF(AND(A123&lt;5.9,G123&lt;0.897,B123&lt;2.75,H123&lt;15.395,B123&lt;2.85,A123&gt;=5.3,F123&lt;2.5,D123&lt;1.6,G123&gt;=0.125,F123&gt;=1.5),4.1,IF(AND(A123&gt;=5.9,G123&lt;0.897,B123&lt;2.75,H123&lt;15.395,B123&lt;2.85,A123&gt;=5.3,F123&lt;2.5,D123&lt;1.6,G123&gt;=0.125,F123&gt;=1.5),4.5,IF(AND(A123&lt;6.05,A123&gt;=5.65,H123&lt;15.168,H123&gt;=8.486,B123&gt;=2.85,A123&gt;=5.3,F123&lt;2.5,D123&lt;1.6,G123&gt;=0.125,F123&gt;=1.5),4.2,IF(AND(A123&gt;=6.05,A123&gt;=5.65,H123&lt;15.168,H123&gt;=8.486,B123&gt;=2.85,A123&gt;=5.3,F123&lt;2.5,D123&lt;1.6,G123&gt;=0.125,F123&gt;=1.5),4.35,IF(AND(D123&lt;1.95,G123&gt;=0.23,G123&lt;0.519,D123&lt;2.1,A123&lt;7.1,B123&lt;3.2,H123&lt;16.774,D123&gt;=1.6,G123&gt;=0.125,F123&gt;=1.5),5.3,IF(AND(D123&gt;=1.95,G123&gt;=0.23,G123&lt;0.519,D123&lt;2.1,A123&lt;7.1,B123&lt;3.2,H123&lt;16.774,D123&gt;=1.6,G123&gt;=0.125,F123&gt;=1.5),5.2,"shouldnthappen")))))))))))))))))))))))))))))))))))</f>
        <v>5.7</v>
      </c>
      <c r="R123" s="1" t="n">
        <f aca="false">IF(AND(G123&gt;=0.901,F123&lt;1.5),1.9,IF(AND(H123&lt;5.523,D123&lt;0.35,G123&lt;0.901,F123&lt;1.5),1,IF(AND(B123&lt;3.6,D123&gt;=0.35,G123&lt;0.901,F123&lt;1.5),1.575,IF(AND(B123&gt;=3.6,D123&gt;=0.35,G123&lt;0.901,F123&lt;1.5),1.5,IF(AND(G123&gt;=0.837,D123&lt;1.15,D123&lt;1.45,F123&gt;=1.5),3,IF(AND(G123&gt;=0.66,D123&gt;=1.15,D123&lt;1.45,F123&gt;=1.5),4,IF(AND(F123&gt;=2.5,D123&lt;1.55,D123&gt;=1.45,F123&gt;=1.5),5.025,IF(AND(F123&lt;2.5,D123&gt;=1.55,D123&gt;=1.45,F123&gt;=1.5),4.933,IF(AND(B123&lt;2.45,G123&lt;0.837,D123&lt;1.15,D123&lt;1.45,F123&gt;=1.5),3.3,IF(AND(B123&gt;=2.45,G123&lt;0.837,D123&lt;1.15,D123&lt;1.45,F123&gt;=1.5),3.86,IF(AND(B123&gt;=3.05,F123&lt;2.5,D123&lt;1.55,D123&gt;=1.45,F123&gt;=1.5),4.8,IF(AND(D123&gt;=2.45,F123&gt;=2.5,D123&gt;=1.55,D123&gt;=1.45,F123&gt;=1.5),5.875,IF(AND(H123&lt;13.187,G123&lt;0.217,H123&gt;=5.523,D123&lt;0.35,G123&lt;0.901,F123&lt;1.5),1.4,IF(AND(H123&gt;=13.187,G123&lt;0.217,H123&gt;=5.523,D123&lt;0.35,G123&lt;0.901,F123&lt;1.5),1.5,IF(AND(G123&lt;0.33,G123&gt;=0.217,H123&gt;=5.523,D123&lt;0.35,G123&lt;0.901,F123&lt;1.5),1.28,IF(AND(A123&lt;6.05,D123&lt;1.35,G123&lt;0.66,D123&gt;=1.15,D123&lt;1.45,F123&gt;=1.5),4.175,IF(AND(A123&gt;=6.05,D123&lt;1.35,G123&lt;0.66,D123&gt;=1.15,D123&lt;1.45,F123&gt;=1.5),4.3,IF(AND(A123&lt;5.65,D123&gt;=1.35,G123&lt;0.66,D123&gt;=1.15,D123&lt;1.45,F123&gt;=1.5),3.9,IF(AND(A123&gt;=5.65,D123&gt;=1.35,G123&lt;0.66,D123&gt;=1.15,D123&lt;1.45,F123&gt;=1.5),4.52,IF(AND(A123&lt;6.25,B123&lt;3.05,F123&lt;2.5,D123&lt;1.55,D123&gt;=1.45,F123&gt;=1.5),4.5,IF(AND(A123&gt;=6.25,B123&lt;3.05,F123&lt;2.5,D123&lt;1.55,D123&gt;=1.45,F123&gt;=1.5),4.675,IF(AND(A123&gt;=7.25,D123&lt;2.45,F123&gt;=2.5,D123&gt;=1.55,D123&gt;=1.45,F123&gt;=1.5),6.433,IF(AND(D123&gt;=0.25,G123&gt;=0.33,G123&gt;=0.217,H123&gt;=5.523,D123&lt;0.35,G123&lt;0.901,F123&lt;1.5),1.4,IF(AND(A123&lt;6.15,A123&lt;7.25,D123&lt;2.45,F123&gt;=2.5,D123&gt;=1.55,D123&gt;=1.45,F123&gt;=1.5),5.025,IF(AND(H123&lt;6.439,D123&lt;0.25,G123&gt;=0.33,G123&gt;=0.217,H123&gt;=5.523,D123&lt;0.35,G123&lt;0.901,F123&lt;1.5),1.5,IF(AND(H123&gt;=6.439,D123&lt;0.25,G123&gt;=0.33,G123&gt;=0.217,H123&gt;=5.523,D123&lt;0.35,G123&lt;0.901,F123&lt;1.5),1.38,IF(AND(H123&gt;=13.711,A123&gt;=6.15,A123&lt;7.25,D123&lt;2.45,F123&gt;=2.5,D123&gt;=1.55,D123&gt;=1.45,F123&gt;=1.5),5.68,IF(AND(B123&gt;=3.3,H123&lt;13.711,A123&gt;=6.15,A123&lt;7.25,D123&lt;2.45,F123&gt;=2.5,D123&gt;=1.55,D123&gt;=1.45,F123&gt;=1.5),5.6,IF(AND(G123&lt;0.093,B123&lt;3.3,H123&lt;13.711,A123&gt;=6.15,A123&lt;7.25,D123&lt;2.45,F123&gt;=2.5,D123&gt;=1.55,D123&gt;=1.45,F123&gt;=1.5),5.56,IF(AND(D123&lt;1.95,G123&gt;=0.093,B123&lt;3.3,H123&lt;13.711,A123&gt;=6.15,A123&lt;7.25,D123&lt;2.45,F123&gt;=2.5,D123&gt;=1.55,D123&gt;=1.45,F123&gt;=1.5),5.3,IF(AND(B123&lt;3.15,D123&gt;=1.95,G123&gt;=0.093,B123&lt;3.3,H123&lt;13.711,A123&gt;=6.15,A123&lt;7.25,D123&lt;2.45,F123&gt;=2.5,D123&gt;=1.55,D123&gt;=1.45,F123&gt;=1.5),5.1,IF(AND(B123&gt;=3.15,D123&gt;=1.95,G123&gt;=0.093,B123&lt;3.3,H123&lt;13.711,A123&gt;=6.15,A123&lt;7.25,D123&lt;2.45,F123&gt;=2.5,D123&gt;=1.55,D123&gt;=1.45,F123&gt;=1.5),5.15,"shouldnthappen"))))))))))))))))))))))))))))))))</f>
        <v>5.56</v>
      </c>
      <c r="S123" s="1" t="n">
        <f aca="false">IF(AND(G123&gt;=0.859,D123&gt;=0.35,F123&lt;1.5),1.9,IF(AND(D123&lt;1.75,F123&gt;=2.5,F123&gt;=1.5),4.867,IF(AND(H123&lt;8.42,A123&lt;5.05,D123&lt;0.35,F123&lt;1.5),1.42,IF(AND(H123&gt;=14.877,A123&gt;=5.05,D123&lt;0.35,F123&lt;1.5),1.3,IF(AND(B123&lt;3.35,G123&lt;0.859,D123&gt;=0.35,F123&lt;1.5),1.7,IF(AND(B123&gt;=3.35,G123&lt;0.859,D123&gt;=0.35,F123&lt;1.5),1.5,IF(AND(A123&gt;=6.05,B123&lt;2.75,F123&lt;2.5,F123&gt;=1.5),4.733,IF(AND(G123&gt;=0.68,B123&gt;=2.75,F123&lt;2.5,F123&gt;=1.5),4.025,IF(AND(H123&gt;=16.284,D123&gt;=1.75,F123&gt;=2.5,F123&gt;=1.5),6.6,IF(AND(A123&lt;4.35,H123&gt;=8.42,A123&lt;5.05,D123&lt;0.35,F123&lt;1.5),1.1,IF(AND(G123&gt;=0.948,H123&lt;14.877,A123&gt;=5.05,D123&lt;0.35,F123&lt;1.5),1.7,IF(AND(A123&lt;5.3,A123&lt;6.05,B123&lt;2.75,F123&lt;2.5,F123&gt;=1.5),3,IF(AND(H123&gt;=15.168,G123&lt;0.68,B123&gt;=2.75,F123&lt;2.5,F123&gt;=1.5),4.75,IF(AND(H123&gt;=14.005,A123&gt;=4.35,H123&gt;=8.42,A123&lt;5.05,D123&lt;0.35,F123&lt;1.5),1.375,IF(AND(A123&gt;=5.55,G123&lt;0.948,H123&lt;14.877,A123&gt;=5.05,D123&lt;0.35,F123&lt;1.5),1.7,IF(AND(H123&lt;12.363,A123&gt;=5.3,A123&lt;6.05,B123&lt;2.75,F123&lt;2.5,F123&gt;=1.5),3.825,IF(AND(H123&gt;=12.363,A123&gt;=5.3,A123&lt;6.05,B123&lt;2.75,F123&lt;2.5,F123&gt;=1.5),4.033,IF(AND(H123&gt;=14.508,H123&lt;15.168,G123&lt;0.68,B123&gt;=2.75,F123&lt;2.5,F123&gt;=1.5),4.2,IF(AND(D123&gt;=2.35,D123&gt;=2.2,H123&lt;16.284,D123&gt;=1.75,F123&gt;=2.5,F123&gt;=1.5),5.267,IF(AND(G123&lt;0.231,H123&lt;14.005,A123&gt;=4.35,H123&gt;=8.42,A123&lt;5.05,D123&lt;0.35,F123&lt;1.5),1.4,IF(AND(H123&gt;=14.494,A123&lt;5.55,G123&lt;0.948,H123&lt;14.877,A123&gt;=5.05,D123&lt;0.35,F123&lt;1.5),1.6,IF(AND(A123&lt;6.1,H123&lt;14.508,H123&lt;15.168,G123&lt;0.68,B123&gt;=2.75,F123&lt;2.5,F123&gt;=1.5),4.5,IF(AND(A123&lt;6.1,H123&lt;11.8,D123&lt;2.2,H123&lt;16.284,D123&gt;=1.75,F123&gt;=2.5,F123&gt;=1.5),4.95,IF(AND(A123&gt;=6.1,H123&lt;11.8,D123&lt;2.2,H123&lt;16.284,D123&gt;=1.75,F123&gt;=2.5,F123&gt;=1.5),5.333,IF(AND(B123&lt;2.75,H123&gt;=11.8,D123&lt;2.2,H123&lt;16.284,D123&gt;=1.75,F123&gt;=2.5,F123&gt;=1.5),5.1,IF(AND(B123&gt;=3.15,D123&lt;2.35,D123&gt;=2.2,H123&lt;16.284,D123&gt;=1.75,F123&gt;=2.5,F123&gt;=1.5),5.5,IF(AND(B123&gt;=3.35,G123&gt;=0.231,H123&lt;14.005,A123&gt;=4.35,H123&gt;=8.42,A123&lt;5.05,D123&lt;0.35,F123&lt;1.5),1.3,IF(AND(H123&lt;13.869,H123&lt;14.494,A123&lt;5.55,G123&lt;0.948,H123&lt;14.877,A123&gt;=5.05,D123&lt;0.35,F123&lt;1.5),1.5,IF(AND(H123&gt;=13.869,H123&lt;14.494,A123&lt;5.55,G123&lt;0.948,H123&lt;14.877,A123&gt;=5.05,D123&lt;0.35,F123&lt;1.5),1.4,IF(AND(G123&lt;0.636,A123&gt;=6.1,H123&lt;14.508,H123&lt;15.168,G123&lt;0.68,B123&gt;=2.75,F123&lt;2.5,F123&gt;=1.5),4.68,IF(AND(G123&gt;=0.636,A123&gt;=6.1,H123&lt;14.508,H123&lt;15.168,G123&lt;0.68,B123&gt;=2.75,F123&lt;2.5,F123&gt;=1.5),4.4,IF(AND(B123&lt;2.85,B123&gt;=2.75,H123&gt;=11.8,D123&lt;2.2,H123&lt;16.284,D123&gt;=1.75,F123&gt;=2.5,F123&gt;=1.5),6.7,IF(AND(H123&lt;10.626,B123&lt;3.15,D123&lt;2.35,D123&gt;=2.2,H123&lt;16.284,D123&gt;=1.75,F123&gt;=2.5,F123&gt;=1.5),5.1,IF(AND(H123&gt;=10.626,B123&lt;3.15,D123&lt;2.35,D123&gt;=2.2,H123&lt;16.284,D123&gt;=1.75,F123&gt;=2.5,F123&gt;=1.5),5.2,IF(AND(G123&lt;0.378,B123&lt;3.35,G123&gt;=0.231,H123&lt;14.005,A123&gt;=4.35,H123&gt;=8.42,A123&lt;5.05,D123&lt;0.35,F123&lt;1.5),1.2,IF(AND(G123&gt;=0.378,B123&lt;3.35,G123&gt;=0.231,H123&lt;14.005,A123&gt;=4.35,H123&gt;=8.42,A123&lt;5.05,D123&lt;0.35,F123&lt;1.5),1.3,IF(AND(A123&lt;6.2,B123&gt;=2.85,B123&gt;=2.75,H123&gt;=11.8,D123&lt;2.2,H123&lt;16.284,D123&gt;=1.75,F123&gt;=2.5,F123&gt;=1.5),4.9,IF(AND(G123&lt;0.388,A123&gt;=6.2,B123&gt;=2.85,B123&gt;=2.75,H123&gt;=11.8,D123&lt;2.2,H123&lt;16.284,D123&gt;=1.75,F123&gt;=2.5,F123&gt;=1.5),5.52,IF(AND(G123&gt;=0.388,A123&gt;=6.2,B123&gt;=2.85,B123&gt;=2.75,H123&gt;=11.8,D123&lt;2.2,H123&lt;16.284,D123&gt;=1.75,F123&gt;=2.5,F123&gt;=1.5),5.7,"shouldnthappen")))))))))))))))))))))))))))))))))))))))</f>
        <v>5.5</v>
      </c>
      <c r="T123" s="1" t="n">
        <f aca="false">IF(AND(D123&gt;=0.8,A123&lt;5.45),3.7,IF(AND(D123&gt;=0.35,D123&lt;0.8,A123&lt;5.45),1.56,IF(AND(G123&lt;0.164,F123&lt;2.5,A123&gt;=5.45),1.6,IF(AND(H123&gt;=16.718,F123&gt;=2.5,A123&gt;=5.45),6.4,IF(AND(G123&gt;=0.719,H123&lt;16.718,F123&gt;=2.5,A123&gt;=5.45),5.05,IF(AND(A123&lt;4.35,A123&lt;5.05,D123&lt;0.35,D123&lt;0.8,A123&lt;5.45),1.1,IF(AND(H123&gt;=14.494,A123&gt;=5.05,D123&lt;0.35,D123&lt;0.8,A123&lt;5.45),1.6,IF(AND(G123&lt;0.338,D123&lt;1.25,G123&gt;=0.164,F123&lt;2.5,A123&gt;=5.45),4.1,IF(AND(H123&lt;8.397,D123&gt;=1.25,G123&gt;=0.164,F123&lt;2.5,A123&gt;=5.45),4,IF(AND(H123&lt;11.031,H123&lt;14.494,A123&gt;=5.05,D123&lt;0.35,D123&lt;0.8,A123&lt;5.45),1.5,IF(AND(H123&gt;=11.031,H123&lt;14.494,A123&gt;=5.05,D123&lt;0.35,D123&lt;0.8,A123&lt;5.45),1.44,IF(AND(B123&lt;2.65,H123&gt;=8.397,D123&gt;=1.25,G123&gt;=0.164,F123&lt;2.5,A123&gt;=5.45),4.767,IF(AND(H123&lt;7.388,G123&lt;0.487,G123&lt;0.719,H123&lt;16.718,F123&gt;=2.5,A123&gt;=5.45),5.067,IF(AND(G123&lt;0.533,G123&gt;=0.487,G123&lt;0.719,H123&lt;16.718,F123&gt;=2.5,A123&gt;=5.45),5.8,IF(AND(G123&gt;=0.533,G123&gt;=0.487,G123&lt;0.719,H123&lt;16.718,F123&gt;=2.5,A123&gt;=5.45),5.86,IF(AND(B123&lt;3.25,A123&gt;=4.95,A123&gt;=4.35,A123&lt;5.05,D123&lt;0.35,D123&lt;0.8,A123&lt;5.45),1.2,IF(AND(A123&lt;5.6,H123&lt;11.218,G123&gt;=0.338,D123&lt;1.25,G123&gt;=0.164,F123&lt;2.5,A123&gt;=5.45),3.7,IF(AND(A123&gt;=5.6,H123&lt;11.218,G123&gt;=0.338,D123&lt;1.25,G123&gt;=0.164,F123&lt;2.5,A123&gt;=5.45),3.5,IF(AND(H123&lt;12.668,H123&gt;=11.218,G123&gt;=0.338,D123&lt;1.25,G123&gt;=0.164,F123&lt;2.5,A123&gt;=5.45),3.9,IF(AND(H123&gt;=12.668,H123&gt;=11.218,G123&gt;=0.338,D123&lt;1.25,G123&gt;=0.164,F123&lt;2.5,A123&gt;=5.45),4,IF(AND(H123&gt;=15.705,B123&gt;=2.65,H123&gt;=8.397,D123&gt;=1.25,G123&gt;=0.164,F123&lt;2.5,A123&gt;=5.45),4.8,IF(AND(B123&lt;2.75,H123&gt;=7.388,G123&lt;0.487,G123&lt;0.719,H123&lt;16.718,F123&gt;=2.5,A123&gt;=5.45),5.26,IF(AND(B123&lt;2.95,A123&lt;4.5,A123&lt;4.95,A123&gt;=4.35,A123&lt;5.05,D123&lt;0.35,D123&lt;0.8,A123&lt;5.45),1.4,IF(AND(B123&gt;=2.95,A123&lt;4.5,A123&lt;4.95,A123&gt;=4.35,A123&lt;5.05,D123&lt;0.35,D123&lt;0.8,A123&lt;5.45),1.3,IF(AND(H123&gt;=13.924,A123&gt;=4.5,A123&lt;4.95,A123&gt;=4.35,A123&lt;5.05,D123&lt;0.35,D123&lt;0.8,A123&lt;5.45),1.5,IF(AND(G123&lt;0.252,B123&gt;=3.25,A123&gt;=4.95,A123&gt;=4.35,A123&lt;5.05,D123&lt;0.35,D123&lt;0.8,A123&lt;5.45),1.4,IF(AND(G123&gt;=0.252,B123&gt;=3.25,A123&gt;=4.95,A123&gt;=4.35,A123&lt;5.05,D123&lt;0.35,D123&lt;0.8,A123&lt;5.45),1.32,IF(AND(G123&gt;=0.473,H123&lt;15.705,B123&gt;=2.65,H123&gt;=8.397,D123&gt;=1.25,G123&gt;=0.164,F123&lt;2.5,A123&gt;=5.45),4.7,IF(AND(B123&gt;=3.15,B123&gt;=2.75,H123&gt;=7.388,G123&lt;0.487,G123&lt;0.719,H123&lt;16.718,F123&gt;=2.5,A123&gt;=5.45),5.7,IF(AND(B123&lt;3.15,H123&lt;13.924,A123&gt;=4.5,A123&lt;4.95,A123&gt;=4.35,A123&lt;5.05,D123&lt;0.35,D123&lt;0.8,A123&lt;5.45),1.433,IF(AND(B123&gt;=3.15,H123&lt;13.924,A123&gt;=4.5,A123&lt;4.95,A123&gt;=4.35,A123&lt;5.05,D123&lt;0.35,D123&lt;0.8,A123&lt;5.45),1.4,IF(AND(H123&gt;=14.81,G123&lt;0.473,H123&lt;15.705,B123&gt;=2.65,H123&gt;=8.397,D123&gt;=1.25,G123&gt;=0.164,F123&lt;2.5,A123&gt;=5.45),4.2,IF(AND(A123&lt;6.65,B123&lt;3.15,B123&gt;=2.75,H123&gt;=7.388,G123&lt;0.487,G123&lt;0.719,H123&lt;16.718,F123&gt;=2.5,A123&gt;=5.45),5.6,IF(AND(A123&gt;=6.65,B123&lt;3.15,B123&gt;=2.75,H123&gt;=7.388,G123&lt;0.487,G123&lt;0.719,H123&lt;16.718,F123&gt;=2.5,A123&gt;=5.45),5.4,IF(AND(A123&lt;6.15,H123&lt;14.81,G123&lt;0.473,H123&lt;15.705,B123&gt;=2.65,H123&gt;=8.397,D123&gt;=1.25,G123&gt;=0.164,F123&lt;2.5,A123&gt;=5.45),4.5,IF(AND(A123&gt;=6.15,H123&lt;14.81,G123&lt;0.473,H123&lt;15.705,B123&gt;=2.65,H123&gt;=8.397,D123&gt;=1.25,G123&gt;=0.164,F123&lt;2.5,A123&gt;=5.45),4.4,"shouldnthappen"))))))))))))))))))))))))))))))))))))</f>
        <v>5.7</v>
      </c>
      <c r="U123" s="1" t="n">
        <f aca="false">IF(AND(G123&gt;=0.934,F123&lt;1.5),1.7,IF(AND(D123&lt;0.15,D123&lt;0.25,G123&lt;0.934,F123&lt;1.5),1.38,IF(AND(H123&gt;=14.379,D123&gt;=0.25,G123&lt;0.934,F123&lt;1.5),1.7,IF(AND(A123&lt;5.3,D123&lt;1.35,F123&lt;2.5,F123&gt;=1.5),3.15,IF(AND(H123&lt;7.148,D123&gt;=1.35,F123&lt;2.5,F123&gt;=1.5),3.9,IF(AND(G123&lt;0.352,A123&lt;6.15,F123&gt;=2.5,F123&gt;=1.5),4.5,IF(AND(G123&gt;=0.352,A123&lt;6.15,F123&gt;=2.5,F123&gt;=1.5),4.92,IF(AND(B123&lt;2.85,A123&gt;=6.15,F123&gt;=2.5,F123&gt;=1.5),6.2,IF(AND(D123&gt;=0.45,H123&lt;14.379,D123&gt;=0.25,G123&lt;0.934,F123&lt;1.5),1.65,IF(AND(G123&gt;=0.857,A123&gt;=5.3,D123&lt;1.35,F123&lt;2.5,F123&gt;=1.5),4.3,IF(AND(A123&gt;=7.25,B123&gt;=2.85,A123&gt;=6.15,F123&gt;=2.5,F123&gt;=1.5),6.425,IF(AND(H123&lt;9.499,A123&lt;5.05,D123&gt;=0.15,D123&lt;0.25,G123&lt;0.934,F123&lt;1.5),1.4,IF(AND(A123&gt;=5.45,A123&gt;=5.05,D123&gt;=0.15,D123&lt;0.25,G123&lt;0.934,F123&lt;1.5),1.3,IF(AND(B123&gt;=4.15,D123&lt;0.45,H123&lt;14.379,D123&gt;=0.25,G123&lt;0.934,F123&lt;1.5),1.5,IF(AND(A123&gt;=5.75,G123&lt;0.857,A123&gt;=5.3,D123&lt;1.35,F123&lt;2.5,F123&gt;=1.5),4.02,IF(AND(A123&lt;6.65,G123&lt;0.333,H123&gt;=7.148,D123&gt;=1.35,F123&lt;2.5,F123&gt;=1.5),4.475,IF(AND(A123&gt;=6.65,G123&lt;0.333,H123&gt;=7.148,D123&gt;=1.35,F123&lt;2.5,F123&gt;=1.5),4.8,IF(AND(D123&gt;=1.45,G123&gt;=0.333,H123&gt;=7.148,D123&gt;=1.35,F123&lt;2.5,F123&gt;=1.5),4.85,IF(AND(G123&gt;=0.861,A123&lt;7.25,B123&gt;=2.85,A123&gt;=6.15,F123&gt;=2.5,F123&gt;=1.5),5.2,IF(AND(G123&lt;0.571,H123&gt;=9.499,A123&lt;5.05,D123&gt;=0.15,D123&lt;0.25,G123&lt;0.934,F123&lt;1.5),1.2,IF(AND(G123&gt;=0.571,H123&gt;=9.499,A123&lt;5.05,D123&gt;=0.15,D123&lt;0.25,G123&lt;0.934,F123&lt;1.5),1.3,IF(AND(H123&lt;9.283,A123&lt;5.45,A123&gt;=5.05,D123&gt;=0.15,D123&lt;0.25,G123&lt;0.934,F123&lt;1.5),1.5,IF(AND(H123&gt;=9.283,A123&lt;5.45,A123&gt;=5.05,D123&gt;=0.15,D123&lt;0.25,G123&lt;0.934,F123&lt;1.5),1.425,IF(AND(A123&lt;4.9,B123&lt;4.15,D123&lt;0.45,H123&lt;14.379,D123&gt;=0.25,G123&lt;0.934,F123&lt;1.5),1.4,IF(AND(A123&gt;=4.9,B123&lt;4.15,D123&lt;0.45,H123&lt;14.379,D123&gt;=0.25,G123&lt;0.934,F123&lt;1.5),1.325,IF(AND(G123&lt;0.572,A123&lt;5.75,G123&lt;0.857,A123&gt;=5.3,D123&lt;1.35,F123&lt;2.5,F123&gt;=1.5),3.65,IF(AND(G123&gt;=0.572,A123&lt;5.75,G123&lt;0.857,A123&gt;=5.3,D123&lt;1.35,F123&lt;2.5,F123&gt;=1.5),3.9,IF(AND(A123&lt;6.75,D123&lt;1.45,G123&gt;=0.333,H123&gt;=7.148,D123&gt;=1.35,F123&lt;2.5,F123&gt;=1.5),4.4,IF(AND(A123&gt;=6.75,D123&lt;1.45,G123&gt;=0.333,H123&gt;=7.148,D123&gt;=1.35,F123&lt;2.5,F123&gt;=1.5),4.78,IF(AND(A123&lt;6.6,B123&lt;3.25,G123&lt;0.861,A123&lt;7.25,B123&gt;=2.85,A123&gt;=6.15,F123&gt;=2.5,F123&gt;=1.5),5.333,IF(AND(H123&lt;11.461,B123&gt;=3.25,G123&lt;0.861,A123&lt;7.25,B123&gt;=2.85,A123&gt;=6.15,F123&gt;=2.5,F123&gt;=1.5),6.025,IF(AND(H123&gt;=11.461,B123&gt;=3.25,G123&lt;0.861,A123&lt;7.25,B123&gt;=2.85,A123&gt;=6.15,F123&gt;=2.5,F123&gt;=1.5),5.667,IF(AND(H123&gt;=14.564,A123&gt;=6.6,B123&lt;3.25,G123&lt;0.861,A123&lt;7.25,B123&gt;=2.85,A123&gt;=6.15,F123&gt;=2.5,F123&gt;=1.5),5.4,IF(AND(D123&gt;=2.35,H123&lt;14.564,A123&gt;=6.6,B123&lt;3.25,G123&lt;0.861,A123&lt;7.25,B123&gt;=2.85,A123&gt;=6.15,F123&gt;=2.5,F123&gt;=1.5),5.6,IF(AND(A123&lt;6.85,D123&lt;2.35,H123&lt;14.564,A123&gt;=6.6,B123&lt;3.25,G123&lt;0.861,A123&lt;7.25,B123&gt;=2.85,A123&gt;=6.15,F123&gt;=2.5,F123&gt;=1.5),5.9,IF(AND(A123&gt;=6.85,D123&lt;2.35,H123&lt;14.564,A123&gt;=6.6,B123&lt;3.25,G123&lt;0.861,A123&lt;7.25,B123&gt;=2.85,A123&gt;=6.15,F123&gt;=2.5,F123&gt;=1.5),5.78,"shouldnthappen"))))))))))))))))))))))))))))))))))))</f>
        <v>5.78</v>
      </c>
      <c r="V123" s="1" t="n">
        <f aca="false">IF(AND(H123&lt;5.748,A123&lt;5.05,D123&lt;0.75),1,IF(AND(B123&lt;3.15,H123&gt;=5.748,A123&lt;5.05,D123&lt;0.75),1.475,IF(AND(G123&gt;=0.801,D123&lt;0.25,A123&gt;=5.05,D123&lt;0.75),1.7,IF(AND(D123&gt;=0.45,D123&gt;=0.25,A123&gt;=5.05,D123&lt;0.75),1.7,IF(AND(B123&lt;2.35,F123&lt;2.5,B123&lt;2.75,D123&gt;=0.75),4.16,IF(AND(D123&lt;1.75,F123&gt;=2.5,B123&lt;2.75,D123&gt;=0.75),4.875,IF(AND(D123&gt;=1.75,F123&gt;=2.5,B123&lt;2.75,D123&gt;=0.75),5.333,IF(AND(H123&gt;=16.284,D123&gt;=1.55,B123&gt;=2.75,D123&gt;=0.75),6.6,IF(AND(H123&gt;=14.144,B123&gt;=3.15,H123&gt;=5.748,A123&lt;5.05,D123&lt;0.75),1.3,IF(AND(A123&lt;5.45,G123&lt;0.801,D123&lt;0.25,A123&gt;=5.05,D123&lt;0.75),1.5,IF(AND(A123&gt;=5.45,G123&lt;0.801,D123&lt;0.25,A123&gt;=5.05,D123&lt;0.75),1.34,IF(AND(B123&lt;3.75,D123&lt;0.45,D123&gt;=0.25,A123&gt;=5.05,D123&lt;0.75),1.467,IF(AND(B123&gt;=3.75,D123&lt;0.45,D123&gt;=0.25,A123&gt;=5.05,D123&lt;0.75),1.767,IF(AND(G123&gt;=0.896,B123&gt;=2.35,F123&lt;2.5,B123&lt;2.75,D123&gt;=0.75),4.9,IF(AND(H123&lt;15.504,D123&lt;1.35,D123&lt;1.55,B123&gt;=2.75,D123&gt;=0.75),4.2,IF(AND(H123&gt;=15.504,D123&lt;1.35,D123&lt;1.55,B123&gt;=2.75,D123&gt;=0.75),4.6,IF(AND(H123&lt;9.767,D123&gt;=1.35,D123&lt;1.55,B123&gt;=2.75,D123&gt;=0.75),5.1,IF(AND(A123&lt;4.5,H123&lt;14.144,B123&gt;=3.15,H123&gt;=5.748,A123&lt;5.05,D123&lt;0.75),1.3,IF(AND(A123&gt;=4.5,H123&lt;14.144,B123&gt;=3.15,H123&gt;=5.748,A123&lt;5.05,D123&lt;0.75),1.4,IF(AND(D123&gt;=1.15,G123&lt;0.896,B123&gt;=2.35,F123&lt;2.5,B123&lt;2.75,D123&gt;=0.75),4.04,IF(AND(B123&lt;2.9,H123&gt;=9.767,D123&gt;=1.35,D123&lt;1.55,B123&gt;=2.75,D123&gt;=0.75),4.8,IF(AND(D123&lt;1.7,A123&gt;=7.05,H123&lt;16.284,D123&gt;=1.55,B123&gt;=2.75,D123&gt;=0.75),5.8,IF(AND(D123&gt;=1.7,A123&gt;=7.05,H123&lt;16.284,D123&gt;=1.55,B123&gt;=2.75,D123&gt;=0.75),6.3,IF(AND(B123&lt;2.45,D123&lt;1.15,G123&lt;0.896,B123&gt;=2.35,F123&lt;2.5,B123&lt;2.75,D123&gt;=0.75),3.767,IF(AND(B123&gt;=2.45,D123&lt;1.15,G123&lt;0.896,B123&gt;=2.35,F123&lt;2.5,B123&lt;2.75,D123&gt;=0.75),3.167,IF(AND(B123&gt;=3.15,B123&gt;=2.9,H123&gt;=9.767,D123&gt;=1.35,D123&lt;1.55,B123&gt;=2.75,D123&gt;=0.75),4.7,IF(AND(D123&lt;1.9,D123&lt;2.05,A123&lt;7.05,H123&lt;16.284,D123&gt;=1.55,B123&gt;=2.75,D123&gt;=0.75),4.82,IF(AND(D123&gt;=1.9,D123&lt;2.05,A123&lt;7.05,H123&lt;16.284,D123&gt;=1.55,B123&gt;=2.75,D123&gt;=0.75),5.067,IF(AND(H123&lt;12.721,B123&lt;3.15,B123&gt;=2.9,H123&gt;=9.767,D123&gt;=1.35,D123&lt;1.55,B123&gt;=2.75,D123&gt;=0.75),4.5,IF(AND(H123&gt;=12.721,B123&lt;3.15,B123&gt;=2.9,H123&gt;=9.767,D123&gt;=1.35,D123&lt;1.55,B123&gt;=2.75,D123&gt;=0.75),4.433,IF(AND(H123&lt;9.525,G123&lt;0.364,D123&gt;=2.05,A123&lt;7.05,H123&lt;16.284,D123&gt;=1.55,B123&gt;=2.75,D123&gt;=0.75),5.1,IF(AND(A123&lt;6.25,G123&gt;=0.364,D123&gt;=2.05,A123&lt;7.05,H123&lt;16.284,D123&gt;=1.55,B123&gt;=2.75,D123&gt;=0.75),5.4,IF(AND(H123&lt;10.898,H123&gt;=9.525,G123&lt;0.364,D123&gt;=2.05,A123&lt;7.05,H123&lt;16.284,D123&gt;=1.55,B123&gt;=2.75,D123&gt;=0.75),5.6,IF(AND(H123&lt;8.711,A123&gt;=6.25,G123&gt;=0.364,D123&gt;=2.05,A123&lt;7.05,H123&lt;16.284,D123&gt;=1.55,B123&gt;=2.75,D123&gt;=0.75),5.7,IF(AND(H123&gt;=8.711,A123&gt;=6.25,G123&gt;=0.364,D123&gt;=2.05,A123&lt;7.05,H123&lt;16.284,D123&gt;=1.55,B123&gt;=2.75,D123&gt;=0.75),5.84,IF(AND(D123&lt;2.2,H123&gt;=10.898,H123&gt;=9.525,G123&lt;0.364,D123&gt;=2.05,A123&lt;7.05,H123&lt;16.284,D123&gt;=1.55,B123&gt;=2.75,D123&gt;=0.75),5.4,IF(AND(D123&gt;=2.2,H123&gt;=10.898,H123&gt;=9.525,G123&lt;0.364,D123&gt;=2.05,A123&lt;7.05,H123&lt;16.284,D123&gt;=1.55,B123&gt;=2.75,D123&gt;=0.75),5.3,"shouldnthappen")))))))))))))))))))))))))))))))))))))</f>
        <v>5.1</v>
      </c>
      <c r="W123" s="1" t="n">
        <f aca="false">IF(AND(H123&lt;6.926,D123&gt;=0.35,D123&lt;0.8),1.9,IF(AND(H123&gt;=6.926,D123&gt;=0.35,D123&lt;0.8),1.533,IF(AND(H123&lt;13.492,A123&lt;4.75,D123&lt;0.35,D123&lt;0.8),1.1,IF(AND(H123&gt;=13.492,A123&lt;4.75,D123&lt;0.35,D123&lt;0.8),1.375,IF(AND(B123&lt;2.75,A123&gt;=5.85,F123&lt;2.5,D123&gt;=0.8),4.833,IF(AND(B123&lt;3.3,A123&gt;=7.05,F123&gt;=2.5,D123&gt;=0.8),5.8,IF(AND(B123&gt;=3.3,A123&gt;=7.05,F123&gt;=2.5,D123&gt;=0.8),6.325,IF(AND(D123&gt;=0.25,A123&lt;5.05,A123&gt;=4.75,D123&lt;0.35,D123&lt;0.8),1.3,IF(AND(B123&lt;3.6,A123&gt;=5.05,A123&gt;=4.75,D123&lt;0.35,D123&lt;0.8),1.4,IF(AND(H123&lt;10.194,G123&lt;0.412,A123&lt;5.85,F123&lt;2.5,D123&gt;=0.8),4.133,IF(AND(H123&gt;=10.194,G123&lt;0.412,A123&lt;5.85,F123&lt;2.5,D123&gt;=0.8),4.5,IF(AND(A123&lt;5.35,G123&gt;=0.412,A123&lt;5.85,F123&lt;2.5,D123&gt;=0.8),3.15,IF(AND(A123&lt;6.2,B123&gt;=2.75,A123&gt;=5.85,F123&lt;2.5,D123&gt;=0.8),4.3,IF(AND(H123&lt;5.767,A123&lt;6.2,A123&lt;7.05,F123&gt;=2.5,D123&gt;=0.8),4.5,IF(AND(G123&gt;=0.861,A123&gt;=6.2,A123&lt;7.05,F123&gt;=2.5,D123&gt;=0.8),5.2,IF(AND(B123&lt;3.15,D123&lt;0.25,A123&lt;5.05,A123&gt;=4.75,D123&lt;0.35,D123&lt;0.8),1.55,IF(AND(A123&lt;5.45,B123&gt;=3.6,A123&gt;=5.05,A123&gt;=4.75,D123&lt;0.35,D123&lt;0.8),1.5,IF(AND(A123&gt;=5.45,B123&gt;=3.6,A123&gt;=5.05,A123&gt;=4.75,D123&lt;0.35,D123&lt;0.8),1.4,IF(AND(G123&gt;=0.772,A123&gt;=5.35,G123&gt;=0.412,A123&lt;5.85,F123&lt;2.5,D123&gt;=0.8),3.9,IF(AND(D123&gt;=1.45,A123&gt;=6.2,B123&gt;=2.75,A123&gt;=5.85,F123&lt;2.5,D123&gt;=0.8),4.775,IF(AND(G123&lt;0.5,H123&gt;=5.767,A123&lt;6.2,A123&lt;7.05,F123&gt;=2.5,D123&gt;=0.8),5.1,IF(AND(G123&gt;=0.5,H123&gt;=5.767,A123&lt;6.2,A123&lt;7.05,F123&gt;=2.5,D123&gt;=0.8),4.95,IF(AND(B123&gt;=3.25,G123&lt;0.861,A123&gt;=6.2,A123&lt;7.05,F123&gt;=2.5,D123&gt;=0.8),5.75,IF(AND(A123&lt;4.95,B123&gt;=3.15,D123&lt;0.25,A123&lt;5.05,A123&gt;=4.75,D123&lt;0.35,D123&lt;0.8),1.4,IF(AND(A123&lt;5.65,G123&lt;0.772,A123&gt;=5.35,G123&gt;=0.412,A123&lt;5.85,F123&lt;2.5,D123&gt;=0.8),3.6,IF(AND(A123&gt;=5.65,G123&lt;0.772,A123&gt;=5.35,G123&gt;=0.412,A123&lt;5.85,F123&lt;2.5,D123&gt;=0.8),3.5,IF(AND(B123&gt;=3.15,D123&lt;1.45,A123&gt;=6.2,B123&gt;=2.75,A123&gt;=5.85,F123&lt;2.5,D123&gt;=0.8),4.7,IF(AND(A123&gt;=6.65,B123&lt;3.25,G123&lt;0.861,A123&gt;=6.2,A123&lt;7.05,F123&gt;=2.5,D123&gt;=0.8),5.567,IF(AND(H123&lt;9.499,A123&gt;=4.95,B123&gt;=3.15,D123&lt;0.25,A123&lt;5.05,A123&gt;=4.75,D123&lt;0.35,D123&lt;0.8),1.4,IF(AND(H123&gt;=9.499,A123&gt;=4.95,B123&gt;=3.15,D123&lt;0.25,A123&lt;5.05,A123&gt;=4.75,D123&lt;0.35,D123&lt;0.8),1.2,IF(AND(G123&lt;0.765,B123&lt;3.15,D123&lt;1.45,A123&gt;=6.2,B123&gt;=2.75,A123&gt;=5.85,F123&lt;2.5,D123&gt;=0.8),4.4,IF(AND(G123&gt;=0.765,B123&lt;3.15,D123&lt;1.45,A123&gt;=6.2,B123&gt;=2.75,A123&gt;=5.85,F123&lt;2.5,D123&gt;=0.8),4.6,IF(AND(H123&lt;10.667,A123&lt;6.65,B123&lt;3.25,G123&lt;0.861,A123&gt;=6.2,A123&lt;7.05,F123&gt;=2.5,D123&gt;=0.8),5.167,IF(AND(G123&lt;0.627,H123&gt;=10.667,A123&lt;6.65,B123&lt;3.25,G123&lt;0.861,A123&gt;=6.2,A123&lt;7.05,F123&gt;=2.5,D123&gt;=0.8),5.64,IF(AND(G123&gt;=0.627,H123&gt;=10.667,A123&lt;6.65,B123&lt;3.25,G123&lt;0.861,A123&gt;=6.2,A123&lt;7.05,F123&gt;=2.5,D123&gt;=0.8),5.1,"shouldnthappen")))))))))))))))))))))))))))))))))))</f>
        <v>5.567</v>
      </c>
      <c r="X123" s="1" t="n">
        <f aca="false">IF(AND(B123&lt;3.05,H123&lt;6.697,A123&lt;5.45),4.1,IF(AND(B123&gt;=3.05,H123&lt;6.697,A123&lt;5.45),1.48,IF(AND(D123&lt;0.7,A123&lt;5.9,A123&gt;=5.45),1.4,IF(AND(A123&lt;4.35,B123&lt;3.3,H123&gt;=6.697,A123&lt;5.45),1.1,IF(AND(G123&lt;0.372,D123&gt;=0.7,A123&lt;5.9,A123&gt;=5.45),4.36,IF(AND(A123&gt;=4.9,A123&gt;=4.35,B123&lt;3.3,H123&gt;=6.697,A123&lt;5.45),1.6,IF(AND(H123&gt;=14.171,A123&lt;5.15,B123&gt;=3.3,H123&gt;=6.697,A123&lt;5.45),1.6,IF(AND(G123&lt;0.451,A123&gt;=5.15,B123&gt;=3.3,H123&gt;=6.697,A123&lt;5.45),1.367,IF(AND(G123&gt;=0.451,A123&gt;=5.15,B123&gt;=3.3,H123&gt;=6.697,A123&lt;5.45),1.5,IF(AND(G123&lt;0.332,D123&lt;1.45,F123&lt;2.5,A123&gt;=5.9,A123&gt;=5.45),4.35,IF(AND(A123&lt;6.15,D123&gt;=1.45,F123&lt;2.5,A123&gt;=5.9,A123&gt;=5.45),5.1,IF(AND(D123&gt;=2.4,G123&lt;0.432,F123&gt;=2.5,A123&gt;=5.9,A123&gt;=5.45),5.78,IF(AND(A123&lt;6.15,G123&gt;=0.432,F123&gt;=2.5,A123&gt;=5.9,A123&gt;=5.45),4.9,IF(AND(B123&lt;3.1,A123&lt;4.9,A123&gt;=4.35,B123&lt;3.3,H123&gt;=6.697,A123&lt;5.45),1.4,IF(AND(B123&gt;=3.1,A123&lt;4.9,A123&gt;=4.35,B123&lt;3.3,H123&gt;=6.697,A123&lt;5.45),1.3,IF(AND(G123&lt;0.343,H123&lt;14.171,A123&lt;5.15,B123&gt;=3.3,H123&gt;=6.697,A123&lt;5.45),1.433,IF(AND(G123&gt;=0.343,H123&lt;14.171,A123&lt;5.15,B123&gt;=3.3,H123&gt;=6.697,A123&lt;5.45),1.525,IF(AND(D123&lt;1.05,B123&lt;2.55,G123&gt;=0.372,D123&gt;=0.7,A123&lt;5.9,A123&gt;=5.45),3.7,IF(AND(H123&lt;10.596,B123&gt;=2.55,G123&gt;=0.372,D123&gt;=0.7,A123&lt;5.9,A123&gt;=5.45),3.525,IF(AND(H123&gt;=10.596,B123&gt;=2.55,G123&gt;=0.372,D123&gt;=0.7,A123&lt;5.9,A123&gt;=5.45),3.9,IF(AND(H123&lt;14.314,G123&gt;=0.332,D123&lt;1.45,F123&lt;2.5,A123&gt;=5.9,A123&gt;=5.45),4.4,IF(AND(H123&gt;=14.314,G123&gt;=0.332,D123&lt;1.45,F123&lt;2.5,A123&gt;=5.9,A123&gt;=5.45),4.7,IF(AND(H123&lt;13.906,A123&gt;=6.15,D123&gt;=1.45,F123&lt;2.5,A123&gt;=5.9,A123&gt;=5.45),4.675,IF(AND(H123&gt;=13.906,A123&gt;=6.15,D123&gt;=1.45,F123&lt;2.5,A123&gt;=5.9,A123&gt;=5.45),4.9,IF(AND(G123&lt;0.093,D123&lt;2.4,G123&lt;0.432,F123&gt;=2.5,A123&gt;=5.9,A123&gt;=5.45),5.6,IF(AND(B123&lt;2.95,A123&gt;=6.15,G123&gt;=0.432,F123&gt;=2.5,A123&gt;=5.9,A123&gt;=5.45),5.86,IF(AND(A123&lt;5.55,D123&gt;=1.05,B123&lt;2.55,G123&gt;=0.372,D123&gt;=0.7,A123&lt;5.9,A123&gt;=5.45),4,IF(AND(A123&gt;=5.55,D123&gt;=1.05,B123&lt;2.55,G123&gt;=0.372,D123&gt;=0.7,A123&lt;5.9,A123&gt;=5.45),3.9,IF(AND(D123&lt;1.7,G123&gt;=0.093,D123&lt;2.4,G123&lt;0.432,F123&gt;=2.5,A123&gt;=5.9,A123&gt;=5.45),5.05,IF(AND(G123&gt;=0.774,B123&gt;=2.95,A123&gt;=6.15,G123&gt;=0.432,F123&gt;=2.5,A123&gt;=5.9,A123&gt;=5.45),5.3,IF(AND(G123&gt;=0.312,D123&gt;=1.7,G123&gt;=0.093,D123&lt;2.4,G123&lt;0.432,F123&gt;=2.5,A123&gt;=5.9,A123&gt;=5.45),5.4,IF(AND(D123&lt;2.45,G123&lt;0.774,B123&gt;=2.95,A123&gt;=6.15,G123&gt;=0.432,F123&gt;=2.5,A123&gt;=5.9,A123&gt;=5.45),5.66,IF(AND(D123&gt;=2.45,G123&lt;0.774,B123&gt;=2.95,A123&gt;=6.15,G123&gt;=0.432,F123&gt;=2.5,A123&gt;=5.9,A123&gt;=5.45),6,IF(AND(G123&gt;=0.301,G123&lt;0.312,D123&gt;=1.7,G123&gt;=0.093,D123&lt;2.4,G123&lt;0.432,F123&gt;=2.5,A123&gt;=5.9,A123&gt;=5.45),5.1,IF(AND(A123&lt;6.45,G123&lt;0.301,G123&lt;0.312,D123&gt;=1.7,G123&gt;=0.093,D123&lt;2.4,G123&lt;0.432,F123&gt;=2.5,A123&gt;=5.9,A123&gt;=5.45),5.3,IF(AND(A123&gt;=6.45,G123&lt;0.301,G123&lt;0.312,D123&gt;=1.7,G123&gt;=0.093,D123&lt;2.4,G123&lt;0.432,F123&gt;=2.5,A123&gt;=5.9,A123&gt;=5.45),5.2,"shouldnthappen"))))))))))))))))))))))))))))))))))))</f>
        <v>5.6</v>
      </c>
      <c r="Y123" s="1" t="n">
        <f aca="false">IF(AND(H123&lt;6.51,F123&lt;1.5),1.8,IF(AND(H123&gt;=16.674,F123&gt;=1.5),6.533,IF(AND(D123&gt;=0.45,H123&gt;=6.51,F123&lt;1.5),1.667,IF(AND(H123&gt;=13.805,G123&lt;0.154,H123&lt;16.674,F123&gt;=1.5),6.7,IF(AND(D123&lt;0.15,A123&lt;5.05,D123&lt;0.45,H123&gt;=6.51,F123&lt;1.5),1.4,IF(AND(H123&gt;=13.586,A123&gt;=5.05,D123&lt;0.45,H123&gt;=6.51,F123&lt;1.5),1.3,IF(AND(F123&lt;2.5,H123&lt;13.805,G123&lt;0.154,H123&lt;16.674,F123&gt;=1.5),4.6,IF(AND(H123&lt;8.929,D123&lt;1.35,G123&gt;=0.154,H123&lt;16.674,F123&gt;=1.5),3.64,IF(AND(G123&lt;0.05,H123&lt;13.586,A123&gt;=5.05,D123&lt;0.45,H123&gt;=6.51,F123&lt;1.5),1.4,IF(AND(G123&gt;=0.107,F123&gt;=2.5,H123&lt;13.805,G123&lt;0.154,H123&lt;16.674,F123&gt;=1.5),5.3,IF(AND(B123&gt;=2.75,H123&gt;=8.929,D123&lt;1.35,G123&gt;=0.154,H123&lt;16.674,F123&gt;=1.5),4.433,IF(AND(D123&gt;=1.55,F123&lt;2.5,D123&gt;=1.35,G123&gt;=0.154,H123&lt;16.674,F123&gt;=1.5),4.975,IF(AND(H123&lt;6.93,F123&gt;=2.5,D123&gt;=1.35,G123&gt;=0.154,H123&lt;16.674,F123&gt;=1.5),4.5,IF(AND(H123&lt;12.675,G123&lt;0.217,D123&gt;=0.15,A123&lt;5.05,D123&lt;0.45,H123&gt;=6.51,F123&lt;1.5),1.4,IF(AND(H123&gt;=12.675,G123&lt;0.217,D123&gt;=0.15,A123&lt;5.05,D123&lt;0.45,H123&gt;=6.51,F123&lt;1.5),1.5,IF(AND(A123&lt;4.65,G123&gt;=0.217,D123&gt;=0.15,A123&lt;5.05,D123&lt;0.45,H123&gt;=6.51,F123&lt;1.5),1.35,IF(AND(D123&lt;0.25,G123&gt;=0.05,H123&lt;13.586,A123&gt;=5.05,D123&lt;0.45,H123&gt;=6.51,F123&lt;1.5),1.467,IF(AND(D123&gt;=0.25,G123&gt;=0.05,H123&lt;13.586,A123&gt;=5.05,D123&lt;0.45,H123&gt;=6.51,F123&lt;1.5),1.5,IF(AND(H123&lt;9.15,G123&lt;0.107,F123&gt;=2.5,H123&lt;13.805,G123&lt;0.154,H123&lt;16.674,F123&gt;=1.5),5.7,IF(AND(H123&gt;=9.15,G123&lt;0.107,F123&gt;=2.5,H123&lt;13.805,G123&lt;0.154,H123&lt;16.674,F123&gt;=1.5),5.6,IF(AND(G123&lt;0.404,B123&lt;2.75,H123&gt;=8.929,D123&lt;1.35,G123&gt;=0.154,H123&lt;16.674,F123&gt;=1.5),4.15,IF(AND(G123&gt;=0.404,B123&lt;2.75,H123&gt;=8.929,D123&lt;1.35,G123&gt;=0.154,H123&lt;16.674,F123&gt;=1.5),3.9,IF(AND(A123&gt;=6.75,D123&lt;1.55,F123&lt;2.5,D123&gt;=1.35,G123&gt;=0.154,H123&lt;16.674,F123&gt;=1.5),4.82,IF(AND(D123&lt;0.25,A123&gt;=4.65,G123&gt;=0.217,D123&gt;=0.15,A123&lt;5.05,D123&lt;0.45,H123&gt;=6.51,F123&lt;1.5),1.325,IF(AND(D123&gt;=0.25,A123&gt;=4.65,G123&gt;=0.217,D123&gt;=0.15,A123&lt;5.05,D123&lt;0.45,H123&gt;=6.51,F123&lt;1.5),1.3,IF(AND(A123&lt;6.55,A123&lt;6.75,D123&lt;1.55,F123&lt;2.5,D123&gt;=1.35,G123&gt;=0.154,H123&lt;16.674,F123&gt;=1.5),4.575,IF(AND(A123&gt;=6.55,A123&lt;6.75,D123&lt;1.55,F123&lt;2.5,D123&gt;=1.35,G123&gt;=0.154,H123&lt;16.674,F123&gt;=1.5),4.4,IF(AND(B123&lt;2.9,D123&lt;2.05,H123&gt;=6.93,F123&gt;=2.5,D123&gt;=1.35,G123&gt;=0.154,H123&lt;16.674,F123&gt;=1.5),5.05,IF(AND(H123&lt;8.884,D123&gt;=2.05,H123&gt;=6.93,F123&gt;=2.5,D123&gt;=1.35,G123&gt;=0.154,H123&lt;16.674,F123&gt;=1.5),5.1,IF(AND(H123&lt;13.711,B123&gt;=2.9,D123&lt;2.05,H123&gt;=6.93,F123&gt;=2.5,D123&gt;=1.35,G123&gt;=0.154,H123&lt;16.674,F123&gt;=1.5),5,IF(AND(H123&gt;=13.711,B123&gt;=2.9,D123&lt;2.05,H123&gt;=6.93,F123&gt;=2.5,D123&gt;=1.35,G123&gt;=0.154,H123&lt;16.674,F123&gt;=1.5),5.8,IF(AND(B123&lt;3.15,H123&gt;=8.884,D123&gt;=2.05,H123&gt;=6.93,F123&gt;=2.5,D123&gt;=1.35,G123&gt;=0.154,H123&lt;16.674,F123&gt;=1.5),5.56,IF(AND(B123&gt;=3.15,H123&gt;=8.884,D123&gt;=2.05,H123&gt;=6.93,F123&gt;=2.5,D123&gt;=1.35,G123&gt;=0.154,H123&lt;16.674,F123&gt;=1.5),5.9,"shouldnthappen")))))))))))))))))))))))))))))))))</f>
        <v>5.7</v>
      </c>
      <c r="Z123" s="1" t="n">
        <f aca="false">IF(AND(F123&gt;=2,B123&gt;=3.35),5.6,IF(AND(A123&lt;6.65,H123&gt;=15.076,B123&lt;3.35),4.8,IF(AND(A123&gt;=6.65,H123&gt;=15.076,B123&lt;3.35),6.15,IF(AND(H123&lt;6.542,F123&lt;2,B123&gt;=3.35),1.767,IF(AND(G123&gt;=0.653,D123&lt;0.75,H123&lt;15.076,B123&lt;3.35),1.55,IF(AND(D123&lt;0.15,G123&lt;0.653,D123&lt;0.75,H123&lt;15.076,B123&lt;3.35),1.1,IF(AND(G123&lt;0.356,A123&lt;5.05,H123&gt;=6.542,F123&lt;2,B123&gt;=3.35),1.4,IF(AND(G123&gt;=0.356,A123&lt;5.05,H123&gt;=6.542,F123&lt;2,B123&gt;=3.35),1.3,IF(AND(G123&gt;=0.566,A123&gt;=5.05,H123&gt;=6.542,F123&lt;2,B123&gt;=3.35),1.6,IF(AND(B123&gt;=3.1,D123&gt;=0.15,G123&lt;0.653,D123&lt;0.75,H123&lt;15.076,B123&lt;3.35),1.367,IF(AND(B123&gt;=2.65,D123&lt;1.45,B123&lt;2.75,D123&gt;=0.75,H123&lt;15.076,B123&lt;3.35),3.96,IF(AND(G123&lt;0.352,D123&gt;=1.45,B123&lt;2.75,D123&gt;=0.75,H123&lt;15.076,B123&lt;3.35),4.5,IF(AND(D123&gt;=1.35,A123&lt;6.2,B123&gt;=2.75,D123&gt;=0.75,H123&lt;15.076,B123&lt;3.35),4.733,IF(AND(A123&lt;4.7,B123&lt;3.1,D123&gt;=0.15,G123&lt;0.653,D123&lt;0.75,H123&lt;15.076,B123&lt;3.35),1.36,IF(AND(A123&gt;=4.7,B123&lt;3.1,D123&gt;=0.15,G123&lt;0.653,D123&lt;0.75,H123&lt;15.076,B123&lt;3.35),1.6,IF(AND(A123&lt;5.2,B123&lt;2.65,D123&lt;1.45,B123&lt;2.75,D123&gt;=0.75,H123&lt;15.076,B123&lt;3.35),3.3,IF(AND(A123&lt;6.5,G123&gt;=0.352,D123&gt;=1.45,B123&lt;2.75,D123&gt;=0.75,H123&lt;15.076,B123&lt;3.35),5,IF(AND(A123&gt;=6.5,G123&gt;=0.352,D123&gt;=1.45,B123&lt;2.75,D123&gt;=0.75,H123&lt;15.076,B123&lt;3.35),5.8,IF(AND(H123&lt;8.486,D123&lt;1.35,A123&lt;6.2,B123&gt;=2.75,D123&gt;=0.75,H123&lt;15.076,B123&lt;3.35),3.975,IF(AND(G123&lt;0.187,F123&lt;2.5,A123&gt;=6.2,B123&gt;=2.75,D123&gt;=0.75,H123&lt;15.076,B123&lt;3.35),5,IF(AND(G123&gt;=0.187,F123&lt;2.5,A123&gt;=6.2,B123&gt;=2.75,D123&gt;=0.75,H123&lt;15.076,B123&lt;3.35),4.525,IF(AND(A123&gt;=7.25,F123&gt;=2.5,A123&gt;=6.2,B123&gt;=2.75,D123&gt;=0.75,H123&lt;15.076,B123&lt;3.35),6.5,IF(AND(G123&lt;0.185,B123&lt;3.6,G123&lt;0.566,A123&gt;=5.05,H123&gt;=6.542,F123&lt;2,B123&gt;=3.35),1.45,IF(AND(G123&gt;=0.185,B123&lt;3.6,G123&lt;0.566,A123&gt;=5.05,H123&gt;=6.542,F123&lt;2,B123&gt;=3.35),1.34,IF(AND(G123&lt;0.13,B123&gt;=3.6,G123&lt;0.566,A123&gt;=5.05,H123&gt;=6.542,F123&lt;2,B123&gt;=3.35),1.45,IF(AND(G123&gt;=0.13,B123&gt;=3.6,G123&lt;0.566,A123&gt;=5.05,H123&gt;=6.542,F123&lt;2,B123&gt;=3.35),1.5,IF(AND(D123&lt;1.05,A123&gt;=5.2,B123&lt;2.65,D123&lt;1.45,B123&lt;2.75,D123&gt;=0.75,H123&lt;15.076,B123&lt;3.35),3.5,IF(AND(D123&gt;=1.05,A123&gt;=5.2,B123&lt;2.65,D123&lt;1.45,B123&lt;2.75,D123&gt;=0.75,H123&lt;15.076,B123&lt;3.35),3.94,IF(AND(H123&lt;10.983,H123&gt;=8.486,D123&lt;1.35,A123&lt;6.2,B123&gt;=2.75,D123&gt;=0.75,H123&lt;15.076,B123&lt;3.35),4.38,IF(AND(H123&gt;=10.983,H123&gt;=8.486,D123&lt;1.35,A123&lt;6.2,B123&gt;=2.75,D123&gt;=0.75,H123&lt;15.076,B123&lt;3.35),4.1,IF(AND(B123&gt;=3.25,A123&lt;7.25,F123&gt;=2.5,A123&gt;=6.2,B123&gt;=2.75,D123&gt;=0.75,H123&lt;15.076,B123&lt;3.35),5.7,IF(AND(B123&lt;2.95,B123&lt;3.25,A123&lt;7.25,F123&gt;=2.5,A123&gt;=6.2,B123&gt;=2.75,D123&gt;=0.75,H123&lt;15.076,B123&lt;3.35),5.6,IF(AND(H123&gt;=13.711,B123&gt;=2.95,B123&lt;3.25,A123&lt;7.25,F123&gt;=2.5,A123&gt;=6.2,B123&gt;=2.75,D123&gt;=0.75,H123&lt;15.076,B123&lt;3.35),5.8,IF(AND(A123&gt;=6.8,H123&lt;13.711,B123&gt;=2.95,B123&lt;3.25,A123&lt;7.25,F123&gt;=2.5,A123&gt;=6.2,B123&gt;=2.75,D123&gt;=0.75,H123&lt;15.076,B123&lt;3.35),5.1,IF(AND(H123&lt;12.921,A123&lt;6.8,H123&lt;13.711,B123&gt;=2.95,B123&lt;3.25,A123&lt;7.25,F123&gt;=2.5,A123&gt;=6.2,B123&gt;=2.75,D123&gt;=0.75,H123&lt;15.076,B123&lt;3.35),5.34,IF(AND(H123&gt;=12.921,A123&lt;6.8,H123&lt;13.711,B123&gt;=2.95,B123&lt;3.25,A123&lt;7.25,F123&gt;=2.5,A123&gt;=6.2,B123&gt;=2.75,D123&gt;=0.75,H123&lt;15.076,B123&lt;3.35),5.133,"shouldnthappen"))))))))))))))))))))))))))))))))))))</f>
        <v>5.1</v>
      </c>
      <c r="AA123" s="1" t="n">
        <f aca="false">IF(AND(D123&gt;=0.45,A123&lt;5.05,D123&lt;0.8),1.6,IF(AND(D123&gt;=0.45,A123&gt;=5.05,D123&lt;0.8),1.7,IF(AND(H123&gt;=16.244,F123&gt;=2.5,D123&gt;=0.8),6.533,IF(AND(A123&lt;4.35,D123&lt;0.45,A123&lt;5.05,D123&lt;0.8),1.1,IF(AND(H123&gt;=14.877,D123&lt;0.45,A123&gt;=5.05,D123&lt;0.8),1.3,IF(AND(D123&gt;=1.4,A123&lt;5.65,F123&lt;2.5,D123&gt;=0.8),4.5,IF(AND(A123&gt;=7.25,H123&lt;16.244,F123&gt;=2.5,D123&gt;=0.8),6.5,IF(AND(A123&gt;=4.75,A123&gt;=4.35,D123&lt;0.45,A123&lt;5.05,D123&lt;0.8),1.35,IF(AND(A123&lt;5.3,D123&lt;1.4,A123&lt;5.65,F123&lt;2.5,D123&gt;=0.8),3.1,IF(AND(A123&gt;=6.8,A123&gt;=6.55,A123&gt;=5.65,F123&lt;2.5,D123&gt;=0.8),4.9,IF(AND(H123&lt;5.767,A123&lt;7.25,H123&lt;16.244,F123&gt;=2.5,D123&gt;=0.8),4.5,IF(AND(G123&gt;=0.522,A123&lt;4.75,A123&gt;=4.35,D123&lt;0.45,A123&lt;5.05,D123&lt;0.8),1.2,IF(AND(G123&gt;=0.948,D123&lt;0.35,H123&lt;14.877,D123&lt;0.45,A123&gt;=5.05,D123&lt;0.8),1.7,IF(AND(H123&lt;13.089,D123&gt;=0.35,H123&lt;14.877,D123&lt;0.45,A123&gt;=5.05,D123&lt;0.8),1.5,IF(AND(H123&gt;=13.089,D123&gt;=0.35,H123&lt;14.877,D123&lt;0.45,A123&gt;=5.05,D123&lt;0.8),1.3,IF(AND(B123&gt;=2.95,A123&gt;=5.3,D123&lt;1.4,A123&lt;5.65,F123&lt;2.5,D123&gt;=0.8),4.1,IF(AND(H123&lt;9.181,A123&lt;6.05,A123&lt;6.55,A123&gt;=5.65,F123&lt;2.5,D123&gt;=0.8),5.1,IF(AND(H123&gt;=9.181,A123&lt;6.05,A123&lt;6.55,A123&gt;=5.65,F123&lt;2.5,D123&gt;=0.8),4.3,IF(AND(G123&gt;=0.867,A123&gt;=6.05,A123&lt;6.55,A123&gt;=5.65,F123&lt;2.5,D123&gt;=0.8),4.9,IF(AND(B123&lt;3.05,A123&lt;6.8,A123&gt;=6.55,A123&gt;=5.65,F123&lt;2.5,D123&gt;=0.8),5,IF(AND(B123&gt;=3.05,A123&lt;6.8,A123&gt;=6.55,A123&gt;=5.65,F123&lt;2.5,D123&gt;=0.8),4.55,IF(AND(H123&gt;=14.144,G123&lt;0.522,A123&lt;4.75,A123&gt;=4.35,D123&lt;0.45,A123&lt;5.05,D123&lt;0.8),1.3,IF(AND(B123&lt;2.7,B123&lt;2.95,A123&gt;=5.3,D123&lt;1.4,A123&lt;5.65,F123&lt;2.5,D123&gt;=0.8),3.78,IF(AND(B123&gt;=2.7,B123&lt;2.95,A123&gt;=5.3,D123&lt;1.4,A123&lt;5.65,F123&lt;2.5,D123&gt;=0.8),3.6,IF(AND(G123&lt;0.638,G123&lt;0.867,A123&gt;=6.05,A123&lt;6.55,A123&gt;=5.65,F123&lt;2.5,D123&gt;=0.8),4.433,IF(AND(G123&gt;=0.638,G123&lt;0.867,A123&gt;=6.05,A123&lt;6.55,A123&gt;=5.65,F123&lt;2.5,D123&gt;=0.8),4,IF(AND(A123&lt;6.35,H123&lt;11.146,H123&gt;=5.767,A123&lt;7.25,H123&lt;16.244,F123&gt;=2.5,D123&gt;=0.8),5.1,IF(AND(A123&lt;4.5,H123&lt;14.144,G123&lt;0.522,A123&lt;4.75,A123&gt;=4.35,D123&lt;0.45,A123&lt;5.05,D123&lt;0.8),1.35,IF(AND(A123&gt;=4.5,H123&lt;14.144,G123&lt;0.522,A123&lt;4.75,A123&gt;=4.35,D123&lt;0.45,A123&lt;5.05,D123&lt;0.8),1.4,IF(AND(A123&lt;5.15,B123&lt;3.75,G123&lt;0.948,D123&lt;0.35,H123&lt;14.877,D123&lt;0.45,A123&gt;=5.05,D123&lt;0.8),1.4,IF(AND(A123&gt;=5.15,B123&lt;3.75,G123&lt;0.948,D123&lt;0.35,H123&lt;14.877,D123&lt;0.45,A123&gt;=5.05,D123&lt;0.8),1.5,IF(AND(G123&lt;0.112,B123&gt;=3.75,G123&lt;0.948,D123&lt;0.35,H123&lt;14.877,D123&lt;0.45,A123&gt;=5.05,D123&lt;0.8),1.5,IF(AND(G123&gt;=0.112,B123&gt;=3.75,G123&lt;0.948,D123&lt;0.35,H123&lt;14.877,D123&lt;0.45,A123&gt;=5.05,D123&lt;0.8),1.6,IF(AND(G123&lt;0.075,A123&gt;=6.35,H123&lt;11.146,H123&gt;=5.767,A123&lt;7.25,H123&lt;16.244,F123&gt;=2.5,D123&gt;=0.8),5.5,IF(AND(G123&gt;=0.075,A123&gt;=6.35,H123&lt;11.146,H123&gt;=5.767,A123&lt;7.25,H123&lt;16.244,F123&gt;=2.5,D123&gt;=0.8),5.24,IF(AND(B123&lt;2.95,D123&lt;1.9,H123&gt;=11.146,H123&gt;=5.767,A123&lt;7.25,H123&lt;16.244,F123&gt;=2.5,D123&gt;=0.8),5.65,IF(AND(B123&gt;=2.95,D123&lt;1.9,H123&gt;=11.146,H123&gt;=5.767,A123&lt;7.25,H123&lt;16.244,F123&gt;=2.5,D123&gt;=0.8),5.8,IF(AND(H123&lt;13.42,D123&gt;=1.9,H123&gt;=11.146,H123&gt;=5.767,A123&lt;7.25,H123&lt;16.244,F123&gt;=2.5,D123&gt;=0.8),5.6,IF(AND(H123&gt;=13.42,D123&gt;=1.9,H123&gt;=11.146,H123&gt;=5.767,A123&lt;7.25,H123&lt;16.244,F123&gt;=2.5,D123&gt;=0.8),5.34,"shouldnthappen")))))))))))))))))))))))))))))))))))))))</f>
        <v>5.5</v>
      </c>
      <c r="AB123" s="1" t="n">
        <f aca="false">IF(AND(D123&gt;=0.35,F123&lt;1.5),1.5,IF(AND(F123&lt;2.5,D123&gt;=1.55,F123&gt;=1.5),4.85,IF(AND(H123&lt;8.308,D123&lt;0.15,D123&lt;0.35,F123&lt;1.5),1.5,IF(AND(H123&gt;=8.308,D123&lt;0.15,D123&lt;0.35,F123&lt;1.5),1.4,IF(AND(H123&lt;5.523,D123&gt;=0.15,D123&lt;0.35,F123&lt;1.5),1,IF(AND(G123&lt;0.572,H123&lt;10.688,D123&lt;1.55,F123&gt;=1.5),3.75,IF(AND(B123&gt;=3.5,F123&gt;=2.5,D123&gt;=1.55,F123&gt;=1.5),6.3,IF(AND(A123&gt;=5.65,G123&gt;=0.572,H123&lt;10.688,D123&lt;1.55,F123&gt;=1.5),4.45,IF(AND(B123&gt;=2.85,A123&lt;6.15,H123&gt;=10.688,D123&lt;1.55,F123&gt;=1.5),4.35,IF(AND(H123&gt;=16.284,B123&lt;3.5,F123&gt;=2.5,D123&gt;=1.55,F123&gt;=1.5),6.6,IF(AND(G123&gt;=0.241,G123&lt;0.338,H123&gt;=5.523,D123&gt;=0.15,D123&lt;0.35,F123&lt;1.5),1.25,IF(AND(A123&lt;5.05,G123&gt;=0.338,H123&gt;=5.523,D123&gt;=0.15,D123&lt;0.35,F123&lt;1.5),1.35,IF(AND(B123&lt;2.7,A123&lt;5.65,G123&gt;=0.572,H123&lt;10.688,D123&lt;1.55,F123&gt;=1.5),4,IF(AND(B123&gt;=2.7,A123&lt;5.65,G123&gt;=0.572,H123&lt;10.688,D123&lt;1.55,F123&gt;=1.5),3.6,IF(AND(B123&lt;2.45,B123&lt;2.85,A123&lt;6.15,H123&gt;=10.688,D123&lt;1.55,F123&gt;=1.5),3.7,IF(AND(A123&lt;6.25,B123&lt;2.85,A123&gt;=6.15,H123&gt;=10.688,D123&lt;1.55,F123&gt;=1.5),4.5,IF(AND(A123&gt;=6.25,B123&lt;2.85,A123&gt;=6.15,H123&gt;=10.688,D123&lt;1.55,F123&gt;=1.5),4.86,IF(AND(D123&gt;=1.45,B123&gt;=2.85,A123&gt;=6.15,H123&gt;=10.688,D123&lt;1.55,F123&gt;=1.5),4.8,IF(AND(H123&lt;8.202,H123&lt;16.284,B123&lt;3.5,F123&gt;=2.5,D123&gt;=1.55,F123&gt;=1.5),5.7,IF(AND(A123&gt;=5.1,G123&lt;0.241,G123&lt;0.338,H123&gt;=5.523,D123&gt;=0.15,D123&lt;0.35,F123&lt;1.5),1.5,IF(AND(B123&gt;=3.75,A123&gt;=5.05,G123&gt;=0.338,H123&gt;=5.523,D123&gt;=0.15,D123&lt;0.35,F123&lt;1.5),1.6,IF(AND(A123&lt;5.7,B123&gt;=2.45,B123&lt;2.85,A123&lt;6.15,H123&gt;=10.688,D123&lt;1.55,F123&gt;=1.5),3.9,IF(AND(A123&gt;=5.7,B123&gt;=2.45,B123&lt;2.85,A123&lt;6.15,H123&gt;=10.688,D123&lt;1.55,F123&gt;=1.5),4.02,IF(AND(H123&lt;13.654,D123&lt;1.45,B123&gt;=2.85,A123&gt;=6.15,H123&gt;=10.688,D123&lt;1.55,F123&gt;=1.5),4.333,IF(AND(H123&gt;=13.654,D123&lt;1.45,B123&gt;=2.85,A123&gt;=6.15,H123&gt;=10.688,D123&lt;1.55,F123&gt;=1.5),4.54,IF(AND(A123&lt;6.15,H123&gt;=8.202,H123&lt;16.284,B123&lt;3.5,F123&gt;=2.5,D123&gt;=1.55,F123&gt;=1.5),5,IF(AND(H123&lt;13.924,A123&lt;5.1,G123&lt;0.241,G123&lt;0.338,H123&gt;=5.523,D123&gt;=0.15,D123&lt;0.35,F123&lt;1.5),1.4,IF(AND(H123&gt;=13.924,A123&lt;5.1,G123&lt;0.241,G123&lt;0.338,H123&gt;=5.523,D123&gt;=0.15,D123&lt;0.35,F123&lt;1.5),1.5,IF(AND(D123&lt;0.25,B123&lt;3.75,A123&gt;=5.05,G123&gt;=0.338,H123&gt;=5.523,D123&gt;=0.15,D123&lt;0.35,F123&lt;1.5),1.5,IF(AND(D123&gt;=0.25,B123&lt;3.75,A123&gt;=5.05,G123&gt;=0.338,H123&gt;=5.523,D123&gt;=0.15,D123&lt;0.35,F123&lt;1.5),1.4,IF(AND(H123&lt;8.884,B123&gt;=3.05,A123&gt;=6.15,H123&gt;=8.202,H123&lt;16.284,B123&lt;3.5,F123&gt;=2.5,D123&gt;=1.55,F123&gt;=1.5),5.1,IF(AND(A123&lt;6.45,G123&lt;0.368,B123&lt;3.05,A123&gt;=6.15,H123&gt;=8.202,H123&lt;16.284,B123&lt;3.5,F123&gt;=2.5,D123&gt;=1.55,F123&gt;=1.5),5.525,IF(AND(A123&gt;=6.45,G123&lt;0.368,B123&lt;3.05,A123&gt;=6.15,H123&gt;=8.202,H123&lt;16.284,B123&lt;3.5,F123&gt;=2.5,D123&gt;=1.55,F123&gt;=1.5),5.35,IF(AND(D123&lt;2.25,G123&gt;=0.368,B123&lt;3.05,A123&gt;=6.15,H123&gt;=8.202,H123&lt;16.284,B123&lt;3.5,F123&gt;=2.5,D123&gt;=1.55,F123&gt;=1.5),5.8,IF(AND(D123&gt;=2.25,G123&gt;=0.368,B123&lt;3.05,A123&gt;=6.15,H123&gt;=8.202,H123&lt;16.284,B123&lt;3.5,F123&gt;=2.5,D123&gt;=1.55,F123&gt;=1.5),5.2,IF(AND(H123&lt;10.257,H123&gt;=8.884,B123&gt;=3.05,A123&gt;=6.15,H123&gt;=8.202,H123&lt;16.284,B123&lt;3.5,F123&gt;=2.5,D123&gt;=1.55,F123&gt;=1.5),5.9,IF(AND(H123&gt;=10.257,H123&gt;=8.884,B123&gt;=3.05,A123&gt;=6.15,H123&gt;=8.202,H123&lt;16.284,B123&lt;3.5,F123&gt;=2.5,D123&gt;=1.55,F123&gt;=1.5),5.48,"shouldnthappen")))))))))))))))))))))))))))))))))))))</f>
        <v>5.7</v>
      </c>
      <c r="AC123" s="1" t="n">
        <f aca="false">IF(AND(H123&lt;5.748,A123&lt;5.05,D123&lt;0.8),1,IF(AND(B123&lt;3.35,A123&gt;=5.05,D123&lt;0.8),1.7,IF(AND(A123&lt;5.85,G123&lt;0.154,D123&gt;=0.8),4.5,IF(AND(D123&gt;=0.45,H123&gt;=5.748,A123&lt;5.05,D123&lt;0.8),1.6,IF(AND(G123&gt;=0.934,B123&gt;=3.35,A123&gt;=5.05,D123&lt;0.8),1.7,IF(AND(D123&lt;2.1,A123&gt;=5.85,G123&lt;0.154,D123&gt;=0.8),6.15,IF(AND(D123&gt;=2.1,A123&gt;=5.85,G123&lt;0.154,D123&gt;=0.8),5.5,IF(AND(A123&lt;6.1,D123&gt;=1.55,G123&gt;=0.154,D123&gt;=0.8),5,IF(AND(H123&gt;=14.379,G123&lt;0.934,B123&gt;=3.35,A123&gt;=5.05,D123&lt;0.8),1.58,IF(AND(G123&lt;0.379,A123&gt;=6.1,D123&gt;=1.55,G123&gt;=0.154,D123&gt;=0.8),5.42,IF(AND(H123&lt;13.924,G123&lt;0.227,D123&lt;0.45,H123&gt;=5.748,A123&lt;5.05,D123&lt;0.8),1.4,IF(AND(H123&gt;=13.924,G123&lt;0.227,D123&lt;0.45,H123&gt;=5.748,A123&lt;5.05,D123&lt;0.8),1.5,IF(AND(B123&lt;3.1,G123&gt;=0.227,D123&lt;0.45,H123&gt;=5.748,A123&lt;5.05,D123&lt;0.8),1.1,IF(AND(G123&lt;0.13,H123&lt;14.379,G123&lt;0.934,B123&gt;=3.35,A123&gt;=5.05,D123&lt;0.8),1.4,IF(AND(D123&lt;1.05,A123&lt;5.65,D123&lt;1.35,D123&lt;1.55,G123&gt;=0.154,D123&gt;=0.8),3.7,IF(AND(D123&lt;1.25,A123&gt;=5.65,D123&lt;1.35,D123&lt;1.55,G123&gt;=0.154,D123&gt;=0.8),4.06,IF(AND(D123&gt;=1.25,A123&gt;=5.65,D123&lt;1.35,D123&lt;1.55,G123&gt;=0.154,D123&gt;=0.8),4.425,IF(AND(H123&lt;13.654,D123&lt;1.45,D123&gt;=1.35,D123&lt;1.55,G123&gt;=0.154,D123&gt;=0.8),4.275,IF(AND(G123&lt;0.259,D123&gt;=1.45,D123&gt;=1.35,D123&lt;1.55,G123&gt;=0.154,D123&gt;=0.8),5.1,IF(AND(B123&lt;2.95,G123&gt;=0.379,A123&gt;=6.1,D123&gt;=1.55,G123&gt;=0.154,D123&gt;=0.8),6.3,IF(AND(B123&lt;3.25,B123&gt;=3.1,G123&gt;=0.227,D123&lt;0.45,H123&gt;=5.748,A123&lt;5.05,D123&lt;0.8),1.3,IF(AND(B123&gt;=3.25,B123&gt;=3.1,G123&gt;=0.227,D123&lt;0.45,H123&gt;=5.748,A123&lt;5.05,D123&lt;0.8),1.4,IF(AND(H123&gt;=13.372,G123&gt;=0.13,H123&lt;14.379,G123&lt;0.934,B123&gt;=3.35,A123&gt;=5.05,D123&lt;0.8),1.4,IF(AND(H123&lt;6.69,D123&gt;=1.05,A123&lt;5.65,D123&lt;1.35,D123&lt;1.55,G123&gt;=0.154,D123&gt;=0.8),4.033,IF(AND(H123&gt;=6.69,D123&gt;=1.05,A123&lt;5.65,D123&lt;1.35,D123&lt;1.55,G123&gt;=0.154,D123&gt;=0.8),3.88,IF(AND(B123&lt;2.85,H123&gt;=13.654,D123&lt;1.45,D123&gt;=1.35,D123&lt;1.55,G123&gt;=0.154,D123&gt;=0.8),4.8,IF(AND(B123&gt;=2.85,H123&gt;=13.654,D123&lt;1.45,D123&gt;=1.35,D123&lt;1.55,G123&gt;=0.154,D123&gt;=0.8),4.7,IF(AND(H123&lt;11.681,G123&gt;=0.259,D123&gt;=1.45,D123&gt;=1.35,D123&lt;1.55,G123&gt;=0.154,D123&gt;=0.8),4.85,IF(AND(H123&gt;=11.681,G123&gt;=0.259,D123&gt;=1.45,D123&gt;=1.35,D123&lt;1.55,G123&gt;=0.154,D123&gt;=0.8),4.633,IF(AND(A123&lt;6.25,B123&gt;=2.95,G123&gt;=0.379,A123&gt;=6.1,D123&gt;=1.55,G123&gt;=0.154,D123&gt;=0.8),5.4,IF(AND(D123&lt;0.3,H123&lt;13.372,G123&gt;=0.13,H123&lt;14.379,G123&lt;0.934,B123&gt;=3.35,A123&gt;=5.05,D123&lt;0.8),1.475,IF(AND(D123&gt;=0.3,H123&lt;13.372,G123&gt;=0.13,H123&lt;14.379,G123&lt;0.934,B123&gt;=3.35,A123&gt;=5.05,D123&lt;0.8),1.5,IF(AND(B123&lt;3.15,A123&gt;=6.25,B123&gt;=2.95,G123&gt;=0.379,A123&gt;=6.1,D123&gt;=1.55,G123&gt;=0.154,D123&gt;=0.8),5.7,IF(AND(B123&gt;=3.15,A123&gt;=6.25,B123&gt;=2.95,G123&gt;=0.379,A123&gt;=6.1,D123&gt;=1.55,G123&gt;=0.154,D123&gt;=0.8),5.933,"shouldnthappen"))))))))))))))))))))))))))))))))))</f>
        <v>5.5</v>
      </c>
      <c r="AD123" s="1" t="n">
        <f aca="false">IF(AND(H123&lt;6.621,A123&lt;4.95,D123&lt;0.8),1,IF(AND(H123&lt;14.144,H123&gt;=6.621,A123&lt;4.95,D123&lt;0.8),1.4,IF(AND(H123&gt;=14.144,H123&gt;=6.621,A123&lt;4.95,D123&lt;0.8),1.3,IF(AND(G123&lt;0.13,B123&gt;=3.85,A123&gt;=4.95,D123&lt;0.8),1.3,IF(AND(G123&gt;=0.13,B123&gt;=3.85,A123&gt;=4.95,D123&lt;0.8),1.425,IF(AND(A123&gt;=6.05,B123&lt;2.75,D123&lt;1.55,D123&gt;=0.8),4.9,IF(AND(A123&gt;=7.3,G123&lt;0.119,D123&gt;=1.55,D123&gt;=0.8),6.7,IF(AND(H123&lt;6.555,D123&lt;0.25,B123&lt;3.85,A123&gt;=4.95,D123&lt;0.8),1.7,IF(AND(B123&lt;3.4,D123&gt;=0.25,B123&lt;3.85,A123&gt;=4.95,D123&lt;0.8),1.7,IF(AND(B123&gt;=3.4,D123&gt;=0.25,B123&lt;3.85,A123&gt;=4.95,D123&lt;0.8),1.6,IF(AND(A123&lt;5.05,A123&lt;6.05,B123&lt;2.75,D123&lt;1.55,D123&gt;=0.8),3.3,IF(AND(B123&lt;2.85,D123&lt;1.35,B123&gt;=2.75,D123&lt;1.55,D123&gt;=0.8),4.5,IF(AND(H123&lt;12.206,D123&gt;=1.35,B123&gt;=2.75,D123&lt;1.55,D123&gt;=0.8),4.7,IF(AND(H123&gt;=12.206,D123&gt;=1.35,B123&gt;=2.75,D123&lt;1.55,D123&gt;=0.8),4.52,IF(AND(G123&lt;0.024,A123&lt;7.3,G123&lt;0.119,D123&gt;=1.55,D123&gt;=0.8),5.7,IF(AND(G123&gt;=0.024,A123&lt;7.3,G123&lt;0.119,D123&gt;=1.55,D123&gt;=0.8),5.6,IF(AND(F123&lt;2.5,G123&lt;0.417,G123&gt;=0.119,D123&gt;=1.55,D123&gt;=0.8),5.05,IF(AND(B123&lt;3.15,H123&gt;=6.555,D123&lt;0.25,B123&lt;3.85,A123&gt;=4.95,D123&lt;0.8),1.6,IF(AND(G123&lt;0.356,A123&gt;=5.05,A123&lt;6.05,B123&lt;2.75,D123&lt;1.55,D123&gt;=0.8),4.12,IF(AND(A123&lt;5.65,B123&gt;=2.85,D123&lt;1.35,B123&gt;=2.75,D123&lt;1.55,D123&gt;=0.8),3.6,IF(AND(B123&lt;3.15,F123&gt;=2.5,G123&lt;0.417,G123&gt;=0.119,D123&gt;=1.55,D123&gt;=0.8),5.18,IF(AND(B123&gt;=3.15,F123&gt;=2.5,G123&lt;0.417,G123&gt;=0.119,D123&gt;=1.55,D123&gt;=0.8),5.3,IF(AND(D123&lt;1.7,A123&lt;6.95,G123&gt;=0.417,G123&gt;=0.119,D123&gt;=1.55,D123&gt;=0.8),4.7,IF(AND(A123&lt;7.25,A123&gt;=6.95,G123&gt;=0.417,G123&gt;=0.119,D123&gt;=1.55,D123&gt;=0.8),5.8,IF(AND(A123&gt;=7.25,A123&gt;=6.95,G123&gt;=0.417,G123&gt;=0.119,D123&gt;=1.55,D123&gt;=0.8),6.333,IF(AND(H123&lt;8.594,B123&gt;=3.15,H123&gt;=6.555,D123&lt;0.25,B123&lt;3.85,A123&gt;=4.95,D123&lt;0.8),1.4,IF(AND(H123&gt;=8.594,B123&gt;=3.15,H123&gt;=6.555,D123&lt;0.25,B123&lt;3.85,A123&gt;=4.95,D123&lt;0.8),1.5,IF(AND(H123&gt;=11.218,G123&gt;=0.356,A123&gt;=5.05,A123&lt;6.05,B123&lt;2.75,D123&lt;1.55,D123&gt;=0.8),3.925,IF(AND(A123&gt;=6.5,A123&gt;=5.65,B123&gt;=2.85,D123&lt;1.35,B123&gt;=2.75,D123&lt;1.55,D123&gt;=0.8),4.6,IF(AND(H123&lt;8.602,H123&lt;11.218,G123&gt;=0.356,A123&gt;=5.05,A123&lt;6.05,B123&lt;2.75,D123&lt;1.55,D123&gt;=0.8),3.95,IF(AND(H123&gt;=8.602,H123&lt;11.218,G123&gt;=0.356,A123&gt;=5.05,A123&lt;6.05,B123&lt;2.75,D123&lt;1.55,D123&gt;=0.8),3.75,IF(AND(H123&lt;10.129,A123&lt;6.5,A123&gt;=5.65,B123&gt;=2.85,D123&lt;1.35,B123&gt;=2.75,D123&lt;1.55,D123&gt;=0.8),4.2,IF(AND(H123&gt;=10.129,A123&lt;6.5,A123&gt;=5.65,B123&gt;=2.85,D123&lt;1.35,B123&gt;=2.75,D123&lt;1.55,D123&gt;=0.8),4.267,IF(AND(D123&lt;2.2,B123&lt;3.05,D123&gt;=1.7,A123&lt;6.95,G123&gt;=0.417,G123&gt;=0.119,D123&gt;=1.55,D123&gt;=0.8),5.3,IF(AND(D123&gt;=2.2,B123&lt;3.05,D123&gt;=1.7,A123&lt;6.95,G123&gt;=0.417,G123&gt;=0.119,D123&gt;=1.55,D123&gt;=0.8),5.133,IF(AND(D123&lt;2.45,B123&gt;=3.05,D123&gt;=1.7,A123&lt;6.95,G123&gt;=0.417,G123&gt;=0.119,D123&gt;=1.55,D123&gt;=0.8),5.6,IF(AND(D123&gt;=2.45,B123&gt;=3.05,D123&gt;=1.7,A123&lt;6.95,G123&gt;=0.417,G123&gt;=0.119,D123&gt;=1.55,D123&gt;=0.8),6,"shouldnthappen")))))))))))))))))))))))))))))))))))))</f>
        <v>5.7</v>
      </c>
      <c r="AE123" s="1" t="n">
        <f aca="false">IF(AND(G123&lt;0.123,D123&gt;=0.25,D123&lt;0.75),1.3,IF(AND(H123&gt;=16.774,D123&gt;=1.75,D123&gt;=0.75),6.4,IF(AND(B123&lt;3.4,A123&lt;4.8,D123&lt;0.25,D123&lt;0.75),1.22,IF(AND(B123&gt;=3.4,A123&lt;4.8,D123&lt;0.25,D123&lt;0.75),1,IF(AND(A123&gt;=5.45,A123&gt;=4.8,D123&lt;0.25,D123&lt;0.75),1.367,IF(AND(H123&gt;=10.688,D123&lt;1.35,D123&lt;1.75,D123&gt;=0.75),4.2,IF(AND(A123&lt;5.3,D123&gt;=1.35,D123&lt;1.75,D123&gt;=0.75),4.05,IF(AND(G123&gt;=0.857,H123&lt;16.774,D123&gt;=1.75,D123&gt;=0.75),5.02,IF(AND(H123&lt;6.089,A123&lt;5.45,A123&gt;=4.8,D123&lt;0.25,D123&lt;0.75),1.7,IF(AND(G123&lt;0.184,D123&lt;0.35,G123&gt;=0.123,D123&gt;=0.25,D123&lt;0.75),1.7,IF(AND(G123&gt;=0.184,D123&lt;0.35,G123&gt;=0.123,D123&gt;=0.25,D123&lt;0.75),1.48,IF(AND(A123&lt;5.25,D123&gt;=0.35,G123&gt;=0.123,D123&gt;=0.25,D123&lt;0.75),1.75,IF(AND(A123&gt;=5.25,D123&gt;=0.35,G123&gt;=0.123,D123&gt;=0.25,D123&lt;0.75),1.5,IF(AND(A123&lt;5.3,H123&lt;10.688,D123&lt;1.35,D123&lt;1.75,D123&gt;=0.75),3.15,IF(AND(H123&lt;9.474,A123&gt;=5.3,D123&gt;=1.35,D123&lt;1.75,D123&gt;=0.75),4.95,IF(AND(G123&gt;=0.779,G123&lt;0.857,H123&lt;16.774,D123&gt;=1.75,D123&gt;=0.75),6,IF(AND(G123&lt;0.05,H123&gt;=6.089,A123&lt;5.45,A123&gt;=4.8,D123&lt;0.25,D123&lt;0.75),1.4,IF(AND(H123&lt;6.69,A123&gt;=5.3,H123&lt;10.688,D123&lt;1.35,D123&lt;1.75,D123&gt;=0.75),4.033,IF(AND(H123&gt;=6.69,A123&gt;=5.3,H123&lt;10.688,D123&lt;1.35,D123&lt;1.75,D123&gt;=0.75),3.733,IF(AND(B123&lt;2.5,H123&gt;=9.474,A123&gt;=5.3,D123&gt;=1.35,D123&lt;1.75,D123&gt;=0.75),4.5,IF(AND(D123&gt;=2.45,G123&lt;0.779,G123&lt;0.857,H123&lt;16.774,D123&gt;=1.75,D123&gt;=0.75),6,IF(AND(B123&gt;=3.75,G123&gt;=0.05,H123&gt;=6.089,A123&lt;5.45,A123&gt;=4.8,D123&lt;0.25,D123&lt;0.75),1.6,IF(AND(H123&lt;13.695,B123&gt;=2.5,H123&gt;=9.474,A123&gt;=5.3,D123&gt;=1.35,D123&lt;1.75,D123&gt;=0.75),4.567,IF(AND(G123&gt;=0.654,D123&lt;2.45,G123&lt;0.779,G123&lt;0.857,H123&lt;16.774,D123&gt;=1.75,D123&gt;=0.75),4.9,IF(AND(G123&gt;=0.73,B123&lt;3.75,G123&gt;=0.05,H123&gt;=6.089,A123&lt;5.45,A123&gt;=4.8,D123&lt;0.25,D123&lt;0.75),1.4,IF(AND(A123&lt;6.65,H123&gt;=13.695,B123&gt;=2.5,H123&gt;=9.474,A123&gt;=5.3,D123&gt;=1.35,D123&lt;1.75,D123&gt;=0.75),4.4,IF(AND(A123&gt;=6.65,H123&gt;=13.695,B123&gt;=2.5,H123&gt;=9.474,A123&gt;=5.3,D123&gt;=1.35,D123&lt;1.75,D123&gt;=0.75),4.84,IF(AND(B123&lt;2.75,G123&lt;0.654,D123&lt;2.45,G123&lt;0.779,G123&lt;0.857,H123&lt;16.774,D123&gt;=1.75,D123&gt;=0.75),5.2,IF(AND(H123&lt;9.524,G123&lt;0.73,B123&lt;3.75,G123&gt;=0.05,H123&gt;=6.089,A123&lt;5.45,A123&gt;=4.8,D123&lt;0.25,D123&lt;0.75),1.5,IF(AND(H123&gt;=9.524,G123&lt;0.73,B123&lt;3.75,G123&gt;=0.05,H123&gt;=6.089,A123&lt;5.45,A123&gt;=4.8,D123&lt;0.25,D123&lt;0.75),1.4,IF(AND(H123&gt;=13.644,B123&gt;=2.75,G123&lt;0.654,D123&lt;2.45,G123&lt;0.779,G123&lt;0.857,H123&lt;16.774,D123&gt;=1.75,D123&gt;=0.75),6.033,IF(AND(A123&gt;=6.85,H123&lt;13.644,B123&gt;=2.75,G123&lt;0.654,D123&lt;2.45,G123&lt;0.779,G123&lt;0.857,H123&lt;16.774,D123&gt;=1.75,D123&gt;=0.75),5.1,IF(AND(A123&gt;=6.75,A123&lt;6.85,H123&lt;13.644,B123&gt;=2.75,G123&lt;0.654,D123&lt;2.45,G123&lt;0.779,G123&lt;0.857,H123&lt;16.774,D123&gt;=1.75,D123&gt;=0.75),5.9,IF(AND(D123&gt;=2.35,A123&lt;6.75,A123&lt;6.85,H123&lt;13.644,B123&gt;=2.75,G123&lt;0.654,D123&lt;2.45,G123&lt;0.779,G123&lt;0.857,H123&lt;16.774,D123&gt;=1.75,D123&gt;=0.75),5.6,IF(AND(H123&lt;11.146,D123&lt;2.35,A123&lt;6.75,A123&lt;6.85,H123&lt;13.644,B123&gt;=2.75,G123&lt;0.654,D123&lt;2.45,G123&lt;0.779,G123&lt;0.857,H123&lt;16.774,D123&gt;=1.75,D123&gt;=0.75),5.4,IF(AND(H123&gt;=11.146,D123&lt;2.35,A123&lt;6.75,A123&lt;6.85,H123&lt;13.644,B123&gt;=2.75,G123&lt;0.654,D123&lt;2.45,G123&lt;0.779,G123&lt;0.857,H123&lt;16.774,D123&gt;=1.75,D123&gt;=0.75),5.6,"shouldnthappen"))))))))))))))))))))))))))))))))))))</f>
        <v>5.1</v>
      </c>
      <c r="AF123" s="1" t="n">
        <f aca="false">IF(AND(A123&lt;4.5,D123&lt;0.8),1.233,IF(AND(B123&lt;3.05,A123&gt;=4.5,D123&lt;0.8),1.4,IF(AND(D123&gt;=0.45,B123&gt;=3.05,A123&gt;=4.5,D123&lt;0.8),1.667,IF(AND(D123&lt;1.05,D123&lt;1.35,A123&lt;6.25,D123&gt;=0.8),3.633,IF(AND(H123&lt;13.935,A123&gt;=7.05,A123&gt;=6.25,D123&gt;=0.8),6,IF(AND(G123&gt;=0.948,D123&lt;0.45,B123&gt;=3.05,A123&gt;=4.5,D123&lt;0.8),1.7,IF(AND(G123&lt;0.652,D123&gt;=1.05,D123&lt;1.35,A123&lt;6.25,D123&gt;=0.8),4.16,IF(AND(D123&gt;=2.15,D123&gt;=1.75,D123&gt;=1.35,A123&lt;6.25,D123&gt;=0.8),5.4,IF(AND(G123&gt;=0.912,F123&lt;2.5,A123&lt;7.05,A123&gt;=6.25,D123&gt;=0.8),4.4,IF(AND(B123&gt;=3.25,F123&gt;=2.5,A123&lt;7.05,A123&gt;=6.25,D123&gt;=0.8),5.85,IF(AND(H123&lt;17.32,H123&gt;=13.935,A123&gt;=7.05,A123&gt;=6.25,D123&gt;=0.8),6.65,IF(AND(H123&gt;=17.32,H123&gt;=13.935,A123&gt;=7.05,A123&gt;=6.25,D123&gt;=0.8),6.4,IF(AND(H123&gt;=13.547,G123&lt;0.948,D123&lt;0.45,B123&gt;=3.05,A123&gt;=4.5,D123&lt;0.8),1.38,IF(AND(B123&gt;=2.75,G123&gt;=0.652,D123&gt;=1.05,D123&lt;1.35,A123&lt;6.25,D123&gt;=0.8),3.6,IF(AND(H123&lt;9.417,G123&lt;0.404,D123&lt;1.75,D123&gt;=1.35,A123&lt;6.25,D123&gt;=0.8),4.2,IF(AND(H123&gt;=9.417,G123&lt;0.404,D123&lt;1.75,D123&gt;=1.35,A123&lt;6.25,D123&gt;=0.8),4.5,IF(AND(G123&lt;0.464,G123&gt;=0.404,D123&lt;1.75,D123&gt;=1.35,A123&lt;6.25,D123&gt;=0.8),4.5,IF(AND(G123&gt;=0.464,G123&gt;=0.404,D123&lt;1.75,D123&gt;=1.35,A123&lt;6.25,D123&gt;=0.8),4.625,IF(AND(D123&lt;1.85,D123&lt;2.15,D123&gt;=1.75,D123&gt;=1.35,A123&lt;6.25,D123&gt;=0.8),4.9,IF(AND(D123&gt;=1.85,D123&lt;2.15,D123&gt;=1.75,D123&gt;=1.35,A123&lt;6.25,D123&gt;=0.8),5.05,IF(AND(G123&lt;0.332,G123&lt;0.912,F123&lt;2.5,A123&lt;7.05,A123&gt;=6.25,D123&gt;=0.8),4.467,IF(AND(G123&gt;=0.332,G123&lt;0.912,F123&lt;2.5,A123&lt;7.05,A123&gt;=6.25,D123&gt;=0.8),4.767,IF(AND(D123&lt;0.15,H123&lt;13.547,G123&lt;0.948,D123&lt;0.45,B123&gt;=3.05,A123&gt;=4.5,D123&lt;0.8),1.5,IF(AND(D123&lt;1.15,B123&lt;2.75,G123&gt;=0.652,D123&gt;=1.05,D123&lt;1.35,A123&lt;6.25,D123&gt;=0.8),3.9,IF(AND(D123&gt;=1.15,B123&lt;2.75,G123&gt;=0.652,D123&gt;=1.05,D123&lt;1.35,A123&lt;6.25,D123&gt;=0.8),4,IF(AND(D123&gt;=2.25,B123&lt;3.15,B123&lt;3.25,F123&gt;=2.5,A123&lt;7.05,A123&gt;=6.25,D123&gt;=0.8),5.14,IF(AND(G123&lt;0.621,B123&gt;=3.15,B123&lt;3.25,F123&gt;=2.5,A123&lt;7.05,A123&gt;=6.25,D123&gt;=0.8),5.75,IF(AND(G123&gt;=0.621,B123&gt;=3.15,B123&lt;3.25,F123&gt;=2.5,A123&lt;7.05,A123&gt;=6.25,D123&gt;=0.8),5.1,IF(AND(G123&gt;=0.862,D123&gt;=0.15,H123&lt;13.547,G123&lt;0.948,D123&lt;0.45,B123&gt;=3.05,A123&gt;=4.5,D123&lt;0.8),1.5,IF(AND(A123&lt;6.35,D123&lt;2.25,B123&lt;3.15,B123&lt;3.25,F123&gt;=2.5,A123&lt;7.05,A123&gt;=6.25,D123&gt;=0.8),5.267,IF(AND(A123&gt;=6.35,D123&lt;2.25,B123&lt;3.15,B123&lt;3.25,F123&gt;=2.5,A123&lt;7.05,A123&gt;=6.25,D123&gt;=0.8),5.42,IF(AND(A123&lt;5.1,G123&lt;0.862,D123&gt;=0.15,H123&lt;13.547,G123&lt;0.948,D123&lt;0.45,B123&gt;=3.05,A123&gt;=4.5,D123&lt;0.8),1.35,IF(AND(B123&lt;3.95,A123&gt;=5.1,G123&lt;0.862,D123&gt;=0.15,H123&lt;13.547,G123&lt;0.948,D123&lt;0.45,B123&gt;=3.05,A123&gt;=4.5,D123&lt;0.8),1.5,IF(AND(B123&gt;=3.95,A123&gt;=5.1,G123&lt;0.862,D123&gt;=0.15,H123&lt;13.547,G123&lt;0.948,D123&lt;0.45,B123&gt;=3.05,A123&gt;=4.5,D123&lt;0.8),1.467,"shouldnthappen"))))))))))))))))))))))))))))))))))</f>
        <v>5.75</v>
      </c>
      <c r="AG123" s="1" t="n">
        <f aca="false">IF(AND(H123&lt;5.748,A123&lt;4.85,D123&lt;0.75),1,IF(AND(B123&gt;=3.5,D123&gt;=1.75,D123&gt;=0.75),6.2,IF(AND(A123&gt;=4.65,H123&gt;=5.748,A123&lt;4.85,D123&lt;0.75),1.333,IF(AND(H123&lt;6.417,B123&lt;3.45,A123&gt;=4.85,D123&lt;0.75),1.7,IF(AND(A123&lt;5.05,B123&gt;=3.45,A123&gt;=4.85,D123&lt;0.75),1.4,IF(AND(A123&gt;=5.05,B123&gt;=3.45,A123&gt;=4.85,D123&lt;0.75),1.5,IF(AND(F123&gt;=2.5,H123&lt;13.641,D123&lt;1.75,D123&gt;=0.75),4.667,IF(AND(G123&lt;0.187,H123&gt;=13.641,D123&lt;1.75,D123&gt;=0.75),5,IF(AND(A123&gt;=7.1,B123&lt;3.5,D123&gt;=1.75,D123&gt;=0.75),6.575,IF(AND(G123&lt;0.161,A123&lt;4.65,H123&gt;=5.748,A123&lt;4.85,D123&lt;0.75),1.5,IF(AND(H123&lt;8.399,H123&gt;=6.417,B123&lt;3.45,A123&gt;=4.85,D123&lt;0.75),1.5,IF(AND(H123&gt;=8.399,H123&gt;=6.417,B123&lt;3.45,A123&gt;=4.85,D123&lt;0.75),1.625,IF(AND(G123&lt;0.086,F123&lt;2.5,H123&lt;13.641,D123&lt;1.75,D123&gt;=0.75),4.7,IF(AND(D123&lt;1.35,G123&gt;=0.187,H123&gt;=13.641,D123&lt;1.75,D123&gt;=0.75),4.2,IF(AND(G123&lt;0.422,G123&gt;=0.161,A123&lt;4.65,H123&gt;=5.748,A123&lt;4.85,D123&lt;0.75),1.4,IF(AND(G123&gt;=0.422,G123&gt;=0.161,A123&lt;4.65,H123&gt;=5.748,A123&lt;4.85,D123&lt;0.75),1.3,IF(AND(B123&lt;2.5,D123&gt;=1.35,G123&gt;=0.187,H123&gt;=13.641,D123&lt;1.75,D123&gt;=0.75),4.5,IF(AND(B123&lt;2.75,A123&lt;6,A123&lt;7.1,B123&lt;3.5,D123&gt;=1.75,D123&gt;=0.75),5.1,IF(AND(B123&gt;=2.75,A123&lt;6,A123&lt;7.1,B123&lt;3.5,D123&gt;=1.75,D123&gt;=0.75),5.02,IF(AND(A123&lt;5.15,A123&lt;5.9,G123&gt;=0.086,F123&lt;2.5,H123&lt;13.641,D123&lt;1.75,D123&gt;=0.75),3,IF(AND(G123&lt;0.644,A123&gt;=5.9,G123&gt;=0.086,F123&lt;2.5,H123&lt;13.641,D123&lt;1.75,D123&gt;=0.75),4.65,IF(AND(G123&gt;=0.644,A123&gt;=5.9,G123&gt;=0.086,F123&lt;2.5,H123&lt;13.641,D123&lt;1.75,D123&gt;=0.75),4.24,IF(AND(D123&lt;1.45,B123&gt;=2.5,D123&gt;=1.35,G123&gt;=0.187,H123&gt;=13.641,D123&lt;1.75,D123&gt;=0.75),4.68,IF(AND(D123&gt;=1.45,B123&gt;=2.5,D123&gt;=1.35,G123&gt;=0.187,H123&gt;=13.641,D123&lt;1.75,D123&gt;=0.75),4.833,IF(AND(H123&lt;13.18,D123&lt;2.05,A123&gt;=6,A123&lt;7.1,B123&lt;3.5,D123&gt;=1.75,D123&gt;=0.75),5.44,IF(AND(H123&gt;=13.18,D123&lt;2.05,A123&gt;=6,A123&lt;7.1,B123&lt;3.5,D123&gt;=1.75,D123&gt;=0.75),5.1,IF(AND(H123&lt;8.759,D123&gt;=2.05,A123&gt;=6,A123&lt;7.1,B123&lt;3.5,D123&gt;=1.75,D123&gt;=0.75),5.4,IF(AND(A123&gt;=5.75,A123&gt;=5.15,A123&lt;5.9,G123&gt;=0.086,F123&lt;2.5,H123&lt;13.641,D123&lt;1.75,D123&gt;=0.75),3.967,IF(AND(H123&lt;10.159,H123&gt;=8.759,D123&gt;=2.05,A123&gt;=6,A123&lt;7.1,B123&lt;3.5,D123&gt;=1.75,D123&gt;=0.75),5.925,IF(AND(D123&lt;1.2,A123&lt;5.75,A123&gt;=5.15,A123&lt;5.9,G123&gt;=0.086,F123&lt;2.5,H123&lt;13.641,D123&lt;1.75,D123&gt;=0.75),3.667,IF(AND(D123&lt;2.25,H123&gt;=10.159,H123&gt;=8.759,D123&gt;=2.05,A123&gt;=6,A123&lt;7.1,B123&lt;3.5,D123&gt;=1.75,D123&gt;=0.75),5.66,IF(AND(D123&gt;=2.25,H123&gt;=10.159,H123&gt;=8.759,D123&gt;=2.05,A123&gt;=6,A123&lt;7.1,B123&lt;3.5,D123&gt;=1.75,D123&gt;=0.75),5.34,IF(AND(D123&lt;1.35,D123&gt;=1.2,A123&lt;5.75,A123&gt;=5.15,A123&lt;5.9,G123&gt;=0.086,F123&lt;2.5,H123&lt;13.641,D123&lt;1.75,D123&gt;=0.75),4.025,IF(AND(D123&gt;=1.35,D123&gt;=1.2,A123&lt;5.75,A123&gt;=5.15,A123&lt;5.9,G123&gt;=0.086,F123&lt;2.5,H123&lt;13.641,D123&lt;1.75,D123&gt;=0.75),3.9,"shouldnthappen"))))))))))))))))))))))))))))))))))</f>
        <v>5.4</v>
      </c>
      <c r="AH123" s="1" t="n">
        <f aca="false">IF(AND(F123&lt;1.5,H123&lt;6.799,A123&lt;5.45),1.7,IF(AND(F123&gt;=1.5,H123&lt;6.799,A123&lt;5.45),4.1,IF(AND(D123&gt;=0.8,H123&gt;=6.799,A123&lt;5.45),3.9,IF(AND(H123&lt;7.564,F123&lt;2.5,A123&gt;=5.45),3.925,IF(AND(H123&gt;=16.284,F123&gt;=2.5,A123&gt;=5.45),6.5,IF(AND(A123&lt;4.35,D123&lt;0.8,H123&gt;=6.799,A123&lt;5.45),1.1,IF(AND(B123&lt;2.8,D123&lt;1.35,H123&gt;=7.564,F123&lt;2.5,A123&gt;=5.45),4.1,IF(AND(B123&gt;=2.8,D123&lt;1.35,H123&gt;=7.564,F123&lt;2.5,A123&gt;=5.45),4.267,IF(AND(B123&lt;2.75,D123&gt;=1.35,H123&gt;=7.564,F123&lt;2.5,A123&gt;=5.45),5,IF(AND(G123&gt;=0.078,G123&lt;0.26,H123&lt;16.284,F123&gt;=2.5,A123&gt;=5.45),6.06,IF(AND(G123&gt;=0.805,G123&gt;=0.26,H123&lt;16.284,F123&gt;=2.5,A123&gt;=5.45),5.02,IF(AND(H123&gt;=10.109,B123&gt;=3.45,A123&gt;=4.35,D123&lt;0.8,H123&gt;=6.799,A123&lt;5.45),1.55,IF(AND(D123&lt;2.25,G123&lt;0.078,G123&lt;0.26,H123&lt;16.284,F123&gt;=2.5,A123&gt;=5.45),5.6,IF(AND(D123&gt;=2.25,G123&lt;0.078,G123&lt;0.26,H123&lt;16.284,F123&gt;=2.5,A123&gt;=5.45),5.7,IF(AND(A123&lt;6.15,G123&lt;0.805,G123&gt;=0.26,H123&lt;16.284,F123&gt;=2.5,A123&gt;=5.45),4.967,IF(AND(A123&lt;4.65,H123&lt;12.227,B123&lt;3.45,A123&gt;=4.35,D123&lt;0.8,H123&gt;=6.799,A123&lt;5.45),1.333,IF(AND(A123&lt;4.85,H123&gt;=12.227,B123&lt;3.45,A123&gt;=4.35,D123&lt;0.8,H123&gt;=6.799,A123&lt;5.45),1.42,IF(AND(A123&gt;=4.85,H123&gt;=12.227,B123&lt;3.45,A123&gt;=4.35,D123&lt;0.8,H123&gt;=6.799,A123&lt;5.45),1.533,IF(AND(A123&lt;5.05,H123&lt;10.109,B123&gt;=3.45,A123&gt;=4.35,D123&lt;0.8,H123&gt;=6.799,A123&lt;5.45),1.4,IF(AND(A123&gt;=5.05,H123&lt;10.109,B123&gt;=3.45,A123&gt;=4.35,D123&lt;0.8,H123&gt;=6.799,A123&lt;5.45),1.5,IF(AND(G123&lt;0.14,H123&lt;13.531,B123&gt;=2.75,D123&gt;=1.35,H123&gt;=7.564,F123&lt;2.5,A123&gt;=5.45),4.7,IF(AND(G123&lt;0.187,H123&gt;=13.531,B123&gt;=2.75,D123&gt;=1.35,H123&gt;=7.564,F123&lt;2.5,A123&gt;=5.45),5,IF(AND(G123&gt;=0.187,H123&gt;=13.531,B123&gt;=2.75,D123&gt;=1.35,H123&gt;=7.564,F123&lt;2.5,A123&gt;=5.45),4.66,IF(AND(A123&lt;6.35,A123&gt;=6.15,G123&lt;0.805,G123&gt;=0.26,H123&lt;16.284,F123&gt;=2.5,A123&gt;=5.45),6,IF(AND(D123&lt;0.15,A123&gt;=4.65,H123&lt;12.227,B123&lt;3.45,A123&gt;=4.35,D123&lt;0.8,H123&gt;=6.799,A123&lt;5.45),1.5,IF(AND(H123&lt;10.723,G123&gt;=0.14,H123&lt;13.531,B123&gt;=2.75,D123&gt;=1.35,H123&gt;=7.564,F123&lt;2.5,A123&gt;=5.45),4.6,IF(AND(H123&gt;=10.723,G123&gt;=0.14,H123&lt;13.531,B123&gt;=2.75,D123&gt;=1.35,H123&gt;=7.564,F123&lt;2.5,A123&gt;=5.45),4.46,IF(AND(G123&lt;0.364,A123&gt;=6.35,A123&gt;=6.15,G123&lt;0.805,G123&gt;=0.26,H123&lt;16.284,F123&gt;=2.5,A123&gt;=5.45),5.28,IF(AND(A123&lt;5.1,D123&gt;=0.15,A123&gt;=4.65,H123&lt;12.227,B123&lt;3.45,A123&gt;=4.35,D123&lt;0.8,H123&gt;=6.799,A123&lt;5.45),1.36,IF(AND(A123&gt;=5.1,D123&gt;=0.15,A123&gt;=4.65,H123&lt;12.227,B123&lt;3.45,A123&gt;=4.35,D123&lt;0.8,H123&gt;=6.799,A123&lt;5.45),1.4,IF(AND(G123&gt;=0.6,G123&gt;=0.364,A123&gt;=6.35,A123&gt;=6.15,G123&lt;0.805,G123&gt;=0.26,H123&lt;16.284,F123&gt;=2.5,A123&gt;=5.45),5.1,IF(AND(A123&gt;=6.95,G123&lt;0.6,G123&gt;=0.364,A123&gt;=6.35,A123&gt;=6.15,G123&lt;0.805,G123&gt;=0.26,H123&lt;16.284,F123&gt;=2.5,A123&gt;=5.45),5.8,IF(AND(B123&lt;3.2,A123&lt;6.95,G123&lt;0.6,G123&gt;=0.364,A123&gt;=6.35,A123&gt;=6.15,G123&lt;0.805,G123&gt;=0.26,H123&lt;16.284,F123&gt;=2.5,A123&gt;=5.45),5.6,IF(AND(B123&gt;=3.2,A123&lt;6.95,G123&lt;0.6,G123&gt;=0.364,A123&gt;=6.35,A123&gt;=6.15,G123&lt;0.805,G123&gt;=0.26,H123&lt;16.284,F123&gt;=2.5,A123&gt;=5.45),5.7,"shouldnthappen"))))))))))))))))))))))))))))))))))</f>
        <v>5.7</v>
      </c>
      <c r="AI123" s="1" t="n">
        <f aca="false">IF(AND(B123&gt;=3.55,A123&lt;5.05,F123&lt;1.5),1,IF(AND(H123&gt;=13.436,A123&gt;=5.05,F123&lt;1.5),1.633,IF(AND(A123&lt;4.35,B123&lt;3.55,A123&lt;5.05,F123&lt;1.5),1.1,IF(AND(A123&lt;5.15,H123&lt;13.436,A123&gt;=5.05,F123&lt;1.5),1.6,IF(AND(G123&lt;0.837,D123&lt;1.2,B123&lt;2.65,F123&gt;=1.5),3.7,IF(AND(G123&gt;=0.837,D123&lt;1.2,B123&lt;2.65,F123&gt;=1.5),3,IF(AND(D123&lt;1.4,D123&gt;=1.2,B123&lt;2.65,F123&gt;=1.5),4.133,IF(AND(D123&gt;=1.4,D123&gt;=1.2,B123&lt;2.65,F123&gt;=1.5),4.633,IF(AND(G123&lt;0.302,A123&gt;=4.35,B123&lt;3.55,A123&lt;5.05,F123&lt;1.5),1.34,IF(AND(D123&gt;=0.3,A123&gt;=5.15,H123&lt;13.436,A123&gt;=5.05,F123&lt;1.5),1.5,IF(AND(G123&lt;0.233,G123&lt;0.265,D123&lt;1.55,B123&gt;=2.65,F123&gt;=1.5),4.56,IF(AND(G123&gt;=0.233,G123&lt;0.265,D123&lt;1.55,B123&gt;=2.65,F123&gt;=1.5),5.1,IF(AND(G123&lt;0.395,G123&gt;=0.265,D123&lt;1.55,B123&gt;=2.65,F123&gt;=1.5),4.025,IF(AND(H123&lt;13.935,A123&gt;=7.05,D123&gt;=1.55,B123&gt;=2.65,F123&gt;=1.5),6.12,IF(AND(H123&gt;=13.935,A123&gt;=7.05,D123&gt;=1.55,B123&gt;=2.65,F123&gt;=1.5),6.64,IF(AND(G123&gt;=0.858,G123&gt;=0.302,A123&gt;=4.35,B123&lt;3.55,A123&lt;5.05,F123&lt;1.5),1.3,IF(AND(H123&lt;6.543,D123&lt;0.3,A123&gt;=5.15,H123&lt;13.436,A123&gt;=5.05,F123&lt;1.5),1.4,IF(AND(H123&gt;=6.543,D123&lt;0.3,A123&gt;=5.15,H123&lt;13.436,A123&gt;=5.05,F123&lt;1.5),1.48,IF(AND(A123&lt;6.3,G123&gt;=0.395,G123&gt;=0.265,D123&lt;1.55,B123&gt;=2.65,F123&gt;=1.5),4.14,IF(AND(A123&gt;=6.3,G123&gt;=0.395,G123&gt;=0.265,D123&lt;1.55,B123&gt;=2.65,F123&gt;=1.5),4.767,IF(AND(G123&gt;=0.669,B123&lt;3.15,A123&lt;7.05,D123&gt;=1.55,B123&gt;=2.65,F123&gt;=1.5),5,IF(AND(H123&lt;9.459,G123&lt;0.858,G123&gt;=0.302,A123&gt;=4.35,B123&lt;3.55,A123&lt;5.05,F123&lt;1.5),1.4,IF(AND(H123&gt;=9.459,G123&lt;0.858,G123&gt;=0.302,A123&gt;=4.35,B123&lt;3.55,A123&lt;5.05,F123&lt;1.5),1.6,IF(AND(G123&gt;=0.433,G123&lt;0.669,B123&lt;3.15,A123&lt;7.05,D123&gt;=1.55,B123&gt;=2.65,F123&gt;=1.5),5.68,IF(AND(G123&lt;0.481,H123&lt;10.257,B123&gt;=3.15,A123&lt;7.05,D123&gt;=1.55,B123&gt;=2.65,F123&gt;=1.5),5.7,IF(AND(G123&gt;=0.481,H123&lt;10.257,B123&gt;=3.15,A123&lt;7.05,D123&gt;=1.55,B123&gt;=2.65,F123&gt;=1.5),5.9,IF(AND(D123&lt;2.15,H123&gt;=10.257,B123&gt;=3.15,A123&lt;7.05,D123&gt;=1.55,B123&gt;=2.65,F123&gt;=1.5),5.1,IF(AND(D123&gt;=2.15,H123&gt;=10.257,B123&gt;=3.15,A123&lt;7.05,D123&gt;=1.55,B123&gt;=2.65,F123&gt;=1.5),5.42,IF(AND(G123&lt;0.098,G123&lt;0.433,G123&lt;0.669,B123&lt;3.15,A123&lt;7.05,D123&gt;=1.55,B123&gt;=2.65,F123&gt;=1.5),5.567,IF(AND(D123&lt;1.8,G123&gt;=0.098,G123&lt;0.433,G123&lt;0.669,B123&lt;3.15,A123&lt;7.05,D123&gt;=1.55,B123&gt;=2.65,F123&gt;=1.5),5.033,IF(AND(G123&gt;=0.312,D123&gt;=1.8,G123&gt;=0.098,G123&lt;0.433,G123&lt;0.669,B123&lt;3.15,A123&lt;7.05,D123&gt;=1.55,B123&gt;=2.65,F123&gt;=1.5),5.4,IF(AND(H123&lt;9.002,G123&lt;0.312,D123&gt;=1.8,G123&gt;=0.098,G123&lt;0.433,G123&lt;0.669,B123&lt;3.15,A123&lt;7.05,D123&gt;=1.55,B123&gt;=2.65,F123&gt;=1.5),5.1,IF(AND(H123&gt;=9.002,G123&lt;0.312,D123&gt;=1.8,G123&gt;=0.098,G123&lt;0.433,G123&lt;0.669,B123&lt;3.15,A123&lt;7.05,D123&gt;=1.55,B123&gt;=2.65,F123&gt;=1.5),5.26,"shouldnthappen")))))))))))))))))))))))))))))))))</f>
        <v>5.7</v>
      </c>
      <c r="AJ123" s="1" t="n">
        <f aca="false">IF(AND(A123&gt;=5.25,D123&gt;=0.35,D123&lt;0.8),1.433,IF(AND(F123&gt;=2.5,H123&lt;6.927,D123&gt;=0.8),5.1,IF(AND(H123&lt;5.85,B123&lt;3.65,D123&lt;0.35,D123&lt;0.8),1,IF(AND(A123&lt;5.55,B123&gt;=3.65,D123&lt;0.35,D123&lt;0.8),1.5,IF(AND(A123&gt;=5.55,B123&gt;=3.65,D123&lt;0.35,D123&lt;0.8),1.7,IF(AND(H123&lt;7.949,A123&lt;5.25,D123&gt;=0.35,D123&lt;0.8),1.9,IF(AND(H123&gt;=7.949,A123&lt;5.25,D123&gt;=0.35,D123&lt;0.8),1.54,IF(AND(A123&lt;5.55,F123&lt;2.5,H123&lt;6.927,D123&gt;=0.8),3.98,IF(AND(A123&gt;=5.55,F123&lt;2.5,H123&lt;6.927,D123&gt;=0.8),4.1,IF(AND(A123&gt;=7.25,D123&gt;=1.55,H123&gt;=6.927,D123&gt;=0.8),6.65,IF(AND(A123&lt;5.75,D123&lt;1.2,D123&lt;1.55,H123&gt;=6.927,D123&gt;=0.8),3.62,IF(AND(A123&gt;=5.75,D123&lt;1.2,D123&lt;1.55,H123&gt;=6.927,D123&gt;=0.8),4.1,IF(AND(G123&lt;0.175,A123&lt;4.8,H123&gt;=5.85,B123&lt;3.65,D123&lt;0.35,D123&lt;0.8),1.5,IF(AND(G123&gt;=0.175,A123&lt;4.8,H123&gt;=5.85,B123&lt;3.65,D123&lt;0.35,D123&lt;0.8),1.3,IF(AND(A123&gt;=5.05,A123&gt;=4.8,H123&gt;=5.85,B123&lt;3.65,D123&lt;0.35,D123&lt;0.8),1.5,IF(AND(G123&gt;=0.735,A123&lt;6.25,D123&gt;=1.2,D123&lt;1.55,H123&gt;=6.927,D123&gt;=0.8),4,IF(AND(H123&lt;10.464,A123&lt;6.2,A123&lt;7.25,D123&gt;=1.55,H123&gt;=6.927,D123&gt;=0.8),5.1,IF(AND(H123&gt;=10.464,A123&lt;6.2,A123&lt;7.25,D123&gt;=1.55,H123&gt;=6.927,D123&gt;=0.8),4.9,IF(AND(G123&lt;0.418,A123&lt;5.05,A123&gt;=4.8,H123&gt;=5.85,B123&lt;3.65,D123&lt;0.35,D123&lt;0.8),1.48,IF(AND(G123&gt;=0.418,A123&lt;5.05,A123&gt;=4.8,H123&gt;=5.85,B123&lt;3.65,D123&lt;0.35,D123&lt;0.8),1.3,IF(AND(B123&lt;2.75,G123&lt;0.735,A123&lt;6.25,D123&gt;=1.2,D123&lt;1.55,H123&gt;=6.927,D123&gt;=0.8),4.35,IF(AND(H123&lt;15.422,D123&lt;1.45,A123&gt;=6.25,D123&gt;=1.2,D123&lt;1.55,H123&gt;=6.927,D123&gt;=0.8),4.375,IF(AND(H123&gt;=15.422,D123&lt;1.45,A123&gt;=6.25,D123&gt;=1.2,D123&lt;1.55,H123&gt;=6.927,D123&gt;=0.8),4.7,IF(AND(A123&lt;6.4,D123&gt;=1.45,A123&gt;=6.25,D123&gt;=1.2,D123&lt;1.55,H123&gt;=6.927,D123&gt;=0.8),5.1,IF(AND(G123&gt;=0.576,D123&lt;2.15,A123&gt;=6.2,A123&lt;7.25,D123&gt;=1.55,H123&gt;=6.927,D123&gt;=0.8),5.1,IF(AND(G123&lt;0.537,D123&gt;=2.15,A123&gt;=6.2,A123&lt;7.25,D123&gt;=1.55,H123&gt;=6.927,D123&gt;=0.8),5.533,IF(AND(G123&gt;=0.537,D123&gt;=2.15,A123&gt;=6.2,A123&lt;7.25,D123&gt;=1.55,H123&gt;=6.927,D123&gt;=0.8),5.9,IF(AND(D123&lt;1.45,B123&gt;=2.75,G123&lt;0.735,A123&lt;6.25,D123&gt;=1.2,D123&lt;1.55,H123&gt;=6.927,D123&gt;=0.8),4.6,IF(AND(D123&gt;=1.45,B123&gt;=2.75,G123&lt;0.735,A123&lt;6.25,D123&gt;=1.2,D123&lt;1.55,H123&gt;=6.927,D123&gt;=0.8),4.5,IF(AND(H123&lt;12.582,A123&gt;=6.4,D123&gt;=1.45,A123&gt;=6.25,D123&gt;=1.2,D123&lt;1.55,H123&gt;=6.927,D123&gt;=0.8),4.66,IF(AND(H123&gt;=12.582,A123&gt;=6.4,D123&gt;=1.45,A123&gt;=6.25,D123&gt;=1.2,D123&lt;1.55,H123&gt;=6.927,D123&gt;=0.8),4.9,IF(AND(B123&lt;2.75,G123&lt;0.576,D123&lt;2.15,A123&gt;=6.2,A123&lt;7.25,D123&gt;=1.55,H123&gt;=6.927,D123&gt;=0.8),5.3,IF(AND(G123&gt;=0.395,B123&gt;=2.75,G123&lt;0.576,D123&lt;2.15,A123&gt;=6.2,A123&lt;7.25,D123&gt;=1.55,H123&gt;=6.927,D123&gt;=0.8),5.6,IF(AND(D123&gt;=1.9,G123&lt;0.395,B123&gt;=2.75,G123&lt;0.576,D123&lt;2.15,A123&gt;=6.2,A123&lt;7.25,D123&gt;=1.55,H123&gt;=6.927,D123&gt;=0.8),5.333,IF(AND(B123&lt;2.95,D123&lt;1.9,G123&lt;0.395,B123&gt;=2.75,G123&lt;0.576,D123&lt;2.15,A123&gt;=6.2,A123&lt;7.25,D123&gt;=1.55,H123&gt;=6.927,D123&gt;=0.8),5.6,IF(AND(B123&gt;=2.95,D123&lt;1.9,G123&lt;0.395,B123&gt;=2.75,G123&lt;0.576,D123&lt;2.15,A123&gt;=6.2,A123&lt;7.25,D123&gt;=1.55,H123&gt;=6.927,D123&gt;=0.8),5.5,"shouldnthappen"))))))))))))))))))))))))))))))))))))</f>
        <v>5.533</v>
      </c>
      <c r="AK123" s="1" t="n">
        <f aca="false">IF(AND(H123&lt;5.85,B123&lt;3.65,F123&lt;1.5),1,IF(AND(B123&gt;=3.95,B123&gt;=3.65,F123&lt;1.5),1.433,IF(AND(A123&lt;5.15,F123&lt;2.5,F123&gt;=1.5),3.075,IF(AND(D123&gt;=0.35,H123&gt;=5.85,B123&lt;3.65,F123&lt;1.5),1.5,IF(AND(G123&lt;0.168,B123&lt;3.95,B123&gt;=3.65,F123&lt;1.5),1.7,IF(AND(H123&lt;5.767,A123&lt;7.25,F123&gt;=2.5,F123&gt;=1.5),4.5,IF(AND(D123&lt;1.9,A123&gt;=7.25,F123&gt;=2.5,F123&gt;=1.5),6.3,IF(AND(D123&gt;=1.9,A123&gt;=7.25,F123&gt;=2.5,F123&gt;=1.5),6.575,IF(AND(B123&lt;3.75,G123&gt;=0.168,B123&lt;3.95,B123&gt;=3.65,F123&lt;1.5),1.5,IF(AND(B123&gt;=3.75,G123&gt;=0.168,B123&lt;3.95,B123&gt;=3.65,F123&lt;1.5),1.6,IF(AND(D123&gt;=1.35,A123&lt;6.15,A123&gt;=5.15,F123&lt;2.5,F123&gt;=1.5),4.42,IF(AND(D123&lt;1.4,A123&gt;=6.15,A123&gt;=5.15,F123&lt;2.5,F123&gt;=1.5),4.5,IF(AND(D123&gt;=1.4,A123&gt;=6.15,A123&gt;=5.15,F123&lt;2.5,F123&gt;=1.5),4.675,IF(AND(D123&lt;0.15,H123&lt;11.218,D123&lt;0.35,H123&gt;=5.85,B123&lt;3.65,F123&lt;1.5),1.5,IF(AND(D123&lt;0.15,H123&gt;=11.218,D123&lt;0.35,H123&gt;=5.85,B123&lt;3.65,F123&lt;1.5),1.1,IF(AND(B123&lt;2.7,D123&lt;1.35,A123&lt;6.15,A123&gt;=5.15,F123&lt;2.5,F123&gt;=1.5),3.82,IF(AND(A123&lt;6.15,G123&gt;=0.755,H123&gt;=5.767,A123&lt;7.25,F123&gt;=2.5,F123&gt;=1.5),4.98,IF(AND(A123&gt;=6.15,G123&gt;=0.755,H123&gt;=5.767,A123&lt;7.25,F123&gt;=2.5,F123&gt;=1.5),5.3,IF(AND(B123&lt;3.4,D123&gt;=0.15,H123&lt;11.218,D123&lt;0.35,H123&gt;=5.85,B123&lt;3.65,F123&lt;1.5),1.4,IF(AND(B123&gt;=3.4,D123&gt;=0.15,H123&lt;11.218,D123&lt;0.35,H123&gt;=5.85,B123&lt;3.65,F123&lt;1.5),1.3,IF(AND(H123&lt;11.731,D123&gt;=0.15,H123&gt;=11.218,D123&lt;0.35,H123&gt;=5.85,B123&lt;3.65,F123&lt;1.5),1.2,IF(AND(H123&lt;9.053,B123&gt;=2.7,D123&lt;1.35,A123&lt;6.15,A123&gt;=5.15,F123&lt;2.5,F123&gt;=1.5),3.85,IF(AND(D123&gt;=2.1,B123&lt;2.85,G123&lt;0.755,H123&gt;=5.767,A123&lt;7.25,F123&gt;=2.5,F123&gt;=1.5),5.6,IF(AND(D123&gt;=2.45,B123&gt;=2.85,G123&lt;0.755,H123&gt;=5.767,A123&lt;7.25,F123&gt;=2.5,F123&gt;=1.5),5.8,IF(AND(B123&gt;=3.45,H123&gt;=11.731,D123&gt;=0.15,H123&gt;=11.218,D123&lt;0.35,H123&gt;=5.85,B123&lt;3.65,F123&lt;1.5),1.3,IF(AND(A123&lt;5.9,H123&gt;=9.053,B123&gt;=2.7,D123&lt;1.35,A123&lt;6.15,A123&gt;=5.15,F123&lt;2.5,F123&gt;=1.5),4.3,IF(AND(A123&gt;=5.9,H123&gt;=9.053,B123&gt;=2.7,D123&lt;1.35,A123&lt;6.15,A123&gt;=5.15,F123&lt;2.5,F123&gt;=1.5),4,IF(AND(G123&gt;=0.519,D123&lt;2.1,B123&lt;2.85,G123&lt;0.755,H123&gt;=5.767,A123&lt;7.25,F123&gt;=2.5,F123&gt;=1.5),4.9,IF(AND(A123&gt;=7.05,D123&lt;2.45,B123&gt;=2.85,G123&lt;0.755,H123&gt;=5.767,A123&lt;7.25,F123&gt;=2.5,F123&gt;=1.5),5.8,IF(AND(H123&lt;14.396,B123&lt;3.45,H123&gt;=11.731,D123&gt;=0.15,H123&gt;=11.218,D123&lt;0.35,H123&gt;=5.85,B123&lt;3.65,F123&lt;1.5),1.44,IF(AND(H123&gt;=14.396,B123&lt;3.45,H123&gt;=11.731,D123&gt;=0.15,H123&gt;=11.218,D123&lt;0.35,H123&gt;=5.85,B123&lt;3.65,F123&lt;1.5),1.3,IF(AND(G123&lt;0.282,G123&lt;0.519,D123&lt;2.1,B123&lt;2.85,G123&lt;0.755,H123&gt;=5.767,A123&lt;7.25,F123&gt;=2.5,F123&gt;=1.5),5.1,IF(AND(G123&gt;=0.282,G123&lt;0.519,D123&lt;2.1,B123&lt;2.85,G123&lt;0.755,H123&gt;=5.767,A123&lt;7.25,F123&gt;=2.5,F123&gt;=1.5),5.3,IF(AND(A123&lt;6.4,D123&lt;1.9,A123&lt;7.05,D123&lt;2.45,B123&gt;=2.85,G123&lt;0.755,H123&gt;=5.767,A123&lt;7.25,F123&gt;=2.5,F123&gt;=1.5),5.6,IF(AND(A123&gt;=6.4,D123&lt;1.9,A123&lt;7.05,D123&lt;2.45,B123&gt;=2.85,G123&lt;0.755,H123&gt;=5.767,A123&lt;7.25,F123&gt;=2.5,F123&gt;=1.5),5.5,IF(AND(H123&lt;8.884,D123&gt;=1.9,A123&lt;7.05,D123&lt;2.45,B123&gt;=2.85,G123&lt;0.755,H123&gt;=5.767,A123&lt;7.25,F123&gt;=2.5,F123&gt;=1.5),5.3,IF(AND(H123&gt;=8.884,D123&gt;=1.9,A123&lt;7.05,D123&lt;2.45,B123&gt;=2.85,G123&lt;0.755,H123&gt;=5.767,A123&lt;7.25,F123&gt;=2.5,F123&gt;=1.5),5.52,"shouldnthappen")))))))))))))))))))))))))))))))))))))</f>
        <v>5.3</v>
      </c>
      <c r="AL123" s="1" t="n">
        <f aca="false">IF(AND(H123&lt;5.85,A123&lt;5.05,D123&lt;0.8),1,IF(AND(B123&lt;3.35,A123&gt;=5.05,D123&lt;0.8),1.7,IF(AND(D123&gt;=2.45,F123&gt;=2.5,D123&gt;=0.8),6.05,IF(AND(H123&gt;=11.218,H123&gt;=5.85,A123&lt;5.05,D123&lt;0.8),1.28,IF(AND(G123&gt;=0.948,B123&gt;=3.35,A123&gt;=5.05,D123&lt;0.8),1.7,IF(AND(G123&gt;=0.423,H123&lt;11.218,H123&gt;=5.85,A123&lt;5.05,D123&lt;0.8),1.3,IF(AND(B123&lt;3.6,G123&lt;0.948,B123&gt;=3.35,A123&gt;=5.05,D123&lt;0.8),1.4,IF(AND(H123&lt;10.258,D123&lt;1.15,A123&lt;5.9,F123&lt;2.5,D123&gt;=0.8),3.36,IF(AND(H123&gt;=10.258,D123&lt;1.15,A123&lt;5.9,F123&lt;2.5,D123&gt;=0.8),3.9,IF(AND(A123&lt;5.3,D123&gt;=1.15,A123&lt;5.9,F123&lt;2.5,D123&gt;=0.8),3.9,IF(AND(D123&lt;1.55,B123&lt;2.75,A123&gt;=5.9,F123&lt;2.5,D123&gt;=0.8),4.64,IF(AND(D123&gt;=1.55,B123&lt;2.75,A123&gt;=5.9,F123&lt;2.5,D123&gt;=0.8),5.1,IF(AND(D123&gt;=1.6,B123&gt;=2.75,A123&gt;=5.9,F123&lt;2.5,D123&gt;=0.8),5,IF(AND(H123&lt;5.767,H123&lt;8.598,D123&lt;2.45,F123&gt;=2.5,D123&gt;=0.8),4.5,IF(AND(A123&lt;6.25,H123&gt;=8.598,D123&lt;2.45,F123&gt;=2.5,D123&gt;=0.8),5.02,IF(AND(B123&lt;3.55,G123&lt;0.423,H123&lt;11.218,H123&gt;=5.85,A123&lt;5.05,D123&lt;0.8),1.525,IF(AND(B123&gt;=3.55,G123&lt;0.423,H123&lt;11.218,H123&gt;=5.85,A123&lt;5.05,D123&lt;0.8),1.4,IF(AND(H123&gt;=13.932,B123&gt;=3.6,G123&lt;0.948,B123&gt;=3.35,A123&gt;=5.05,D123&lt;0.8),1.65,IF(AND(G123&gt;=0.652,A123&gt;=5.3,D123&gt;=1.15,A123&lt;5.9,F123&lt;2.5,D123&gt;=0.8),3.8,IF(AND(D123&lt;1.35,D123&lt;1.6,B123&gt;=2.75,A123&gt;=5.9,F123&lt;2.5,D123&gt;=0.8),4.42,IF(AND(H123&lt;6.656,H123&gt;=5.767,H123&lt;8.598,D123&lt;2.45,F123&gt;=2.5,D123&gt;=0.8),5.033,IF(AND(H123&gt;=6.656,H123&gt;=5.767,H123&lt;8.598,D123&lt;2.45,F123&gt;=2.5,D123&gt;=0.8),5.1,IF(AND(G123&gt;=0.885,A123&gt;=6.25,H123&gt;=8.598,D123&lt;2.45,F123&gt;=2.5,D123&gt;=0.8),5.2,IF(AND(H123&lt;6.926,H123&lt;13.932,B123&gt;=3.6,G123&lt;0.948,B123&gt;=3.35,A123&gt;=5.05,D123&lt;0.8),1.433,IF(AND(H123&gt;=6.926,H123&lt;13.932,B123&gt;=3.6,G123&lt;0.948,B123&gt;=3.35,A123&gt;=5.05,D123&lt;0.8),1.5,IF(AND(A123&lt;5.65,G123&lt;0.652,A123&gt;=5.3,D123&gt;=1.15,A123&lt;5.9,F123&lt;2.5,D123&gt;=0.8),4.36,IF(AND(A123&gt;=5.65,G123&lt;0.652,A123&gt;=5.3,D123&gt;=1.15,A123&lt;5.9,F123&lt;2.5,D123&gt;=0.8),4.2,IF(AND(H123&gt;=13.561,D123&gt;=1.35,D123&lt;1.6,B123&gt;=2.75,A123&gt;=5.9,F123&lt;2.5,D123&gt;=0.8),4.767,IF(AND(H123&lt;9.091,G123&lt;0.885,A123&gt;=6.25,H123&gt;=8.598,D123&lt;2.45,F123&gt;=2.5,D123&gt;=0.8),6.3,IF(AND(H123&gt;=12.206,H123&lt;13.561,D123&gt;=1.35,D123&lt;1.6,B123&gt;=2.75,A123&gt;=5.9,F123&lt;2.5,D123&gt;=0.8),4.4,IF(AND(D123&gt;=2.25,H123&gt;=9.091,G123&lt;0.885,A123&gt;=6.25,H123&gt;=8.598,D123&lt;2.45,F123&gt;=2.5,D123&gt;=0.8),5.9,IF(AND(B123&lt;3.05,H123&lt;12.206,H123&lt;13.561,D123&gt;=1.35,D123&lt;1.6,B123&gt;=2.75,A123&gt;=5.9,F123&lt;2.5,D123&gt;=0.8),4.6,IF(AND(B123&gt;=3.05,H123&lt;12.206,H123&lt;13.561,D123&gt;=1.35,D123&lt;1.6,B123&gt;=2.75,A123&gt;=5.9,F123&lt;2.5,D123&gt;=0.8),4.7,IF(AND(G123&gt;=0.596,D123&lt;2.25,H123&gt;=9.091,G123&lt;0.885,A123&gt;=6.25,H123&gt;=8.598,D123&lt;2.45,F123&gt;=2.5,D123&gt;=0.8),5.1,IF(AND(G123&gt;=0.379,G123&lt;0.596,D123&lt;2.25,H123&gt;=9.091,G123&lt;0.885,A123&gt;=6.25,H123&gt;=8.598,D123&lt;2.45,F123&gt;=2.5,D123&gt;=0.8),5.767,IF(AND(D123&lt;2.15,G123&lt;0.379,G123&lt;0.596,D123&lt;2.25,H123&gt;=9.091,G123&lt;0.885,A123&gt;=6.25,H123&gt;=8.598,D123&lt;2.45,F123&gt;=2.5,D123&gt;=0.8),5.4,IF(AND(D123&gt;=2.15,G123&lt;0.379,G123&lt;0.596,D123&lt;2.25,H123&gt;=9.091,G123&lt;0.885,A123&gt;=6.25,H123&gt;=8.598,D123&lt;2.45,F123&gt;=2.5,D123&gt;=0.8),5.6,"shouldnthappen")))))))))))))))))))))))))))))))))))))</f>
        <v>5.1</v>
      </c>
      <c r="AM123" s="1" t="n">
        <f aca="false">IF(AND(H123&lt;5.245,D123&lt;0.8),1,IF(AND(A123&lt;4.5,H123&gt;=5.245,D123&lt;0.8),1.35,IF(AND(D123&gt;=0.5,A123&gt;=4.5,H123&gt;=5.245,D123&lt;0.8),1.6,IF(AND(H123&lt;7.25,B123&lt;2.6,A123&lt;6.15,D123&gt;=0.8),4.375,IF(AND(H123&gt;=7.25,B123&lt;2.6,A123&lt;6.15,D123&gt;=0.8),3.075,IF(AND(H123&lt;13.935,A123&gt;=7.05,A123&gt;=6.15,D123&gt;=0.8),6.067,IF(AND(H123&gt;=13.935,A123&gt;=7.05,A123&gt;=6.15,D123&gt;=0.8),6.525,IF(AND(G123&gt;=0.948,D123&lt;0.5,A123&gt;=4.5,H123&gt;=5.245,D123&lt;0.8),1.7,IF(AND(G123&lt;0.568,D123&gt;=1.55,B123&gt;=2.6,A123&lt;6.15,D123&gt;=0.8),5.1,IF(AND(G123&gt;=0.568,D123&gt;=1.55,B123&gt;=2.6,A123&lt;6.15,D123&gt;=0.8),5,IF(AND(A123&gt;=6.6,B123&gt;=3.15,A123&lt;7.05,A123&gt;=6.15,D123&gt;=0.8),5.78,IF(AND(G123&lt;0.165,G123&lt;0.273,D123&lt;1.55,B123&gt;=2.6,A123&lt;6.15,D123&gt;=0.8),4.1,IF(AND(G123&gt;=0.165,G123&lt;0.273,D123&lt;1.55,B123&gt;=2.6,A123&lt;6.15,D123&gt;=0.8),4.5,IF(AND(D123&lt;1.35,G123&gt;=0.273,D123&lt;1.55,B123&gt;=2.6,A123&lt;6.15,D123&gt;=0.8),4.08,IF(AND(D123&gt;=1.35,G123&gt;=0.273,D123&lt;1.55,B123&gt;=2.6,A123&lt;6.15,D123&gt;=0.8),4.4,IF(AND(D123&lt;1.45,F123&lt;2.5,B123&lt;3.15,A123&lt;7.05,A123&gt;=6.15,D123&gt;=0.8),4.38,IF(AND(D123&gt;=1.45,F123&lt;2.5,B123&lt;3.15,A123&lt;7.05,A123&gt;=6.15,D123&gt;=0.8),4.75,IF(AND(D123&gt;=2.25,F123&gt;=2.5,B123&lt;3.15,A123&lt;7.05,A123&gt;=6.15,D123&gt;=0.8),5.16,IF(AND(H123&lt;11.488,A123&lt;6.6,B123&gt;=3.15,A123&lt;7.05,A123&gt;=6.15,D123&gt;=0.8),6,IF(AND(H123&gt;=14.396,D123&lt;0.25,G123&lt;0.948,D123&lt;0.5,A123&gt;=4.5,H123&gt;=5.245,D123&lt;0.8),1.3,IF(AND(A123&gt;=5.55,D123&gt;=0.25,G123&lt;0.948,D123&lt;0.5,A123&gt;=4.5,H123&gt;=5.245,D123&lt;0.8),1.7,IF(AND(D123&lt;1.85,D123&lt;2.25,F123&gt;=2.5,B123&lt;3.15,A123&lt;7.05,A123&gt;=6.15,D123&gt;=0.8),5.6,IF(AND(G123&lt;0.669,H123&gt;=11.488,A123&lt;6.6,B123&gt;=3.15,A123&lt;7.05,A123&gt;=6.15,D123&gt;=0.8),4.7,IF(AND(G123&gt;=0.669,H123&gt;=11.488,A123&lt;6.6,B123&gt;=3.15,A123&lt;7.05,A123&gt;=6.15,D123&gt;=0.8),5.22,IF(AND(H123&lt;6.543,H123&lt;14.396,D123&lt;0.25,G123&lt;0.948,D123&lt;0.5,A123&gt;=4.5,H123&gt;=5.245,D123&lt;0.8),1.4,IF(AND(A123&lt;4.95,A123&lt;5.55,D123&gt;=0.25,G123&lt;0.948,D123&lt;0.5,A123&gt;=4.5,H123&gt;=5.245,D123&lt;0.8),1.4,IF(AND(A123&gt;=4.95,A123&lt;5.55,D123&gt;=0.25,G123&lt;0.948,D123&lt;0.5,A123&gt;=4.5,H123&gt;=5.245,D123&lt;0.8),1.48,IF(AND(H123&lt;10.667,D123&gt;=1.85,D123&lt;2.25,F123&gt;=2.5,B123&lt;3.15,A123&lt;7.05,A123&gt;=6.15,D123&gt;=0.8),5.25,IF(AND(H123&gt;=10.667,D123&gt;=1.85,D123&lt;2.25,F123&gt;=2.5,B123&lt;3.15,A123&lt;7.05,A123&gt;=6.15,D123&gt;=0.8),5.55,IF(AND(G123&lt;0.063,H123&gt;=6.543,H123&lt;14.396,D123&lt;0.25,G123&lt;0.948,D123&lt;0.5,A123&gt;=4.5,H123&gt;=5.245,D123&lt;0.8),1.4,IF(AND(H123&lt;9.212,G123&gt;=0.063,H123&gt;=6.543,H123&lt;14.396,D123&lt;0.25,G123&lt;0.948,D123&lt;0.5,A123&gt;=4.5,H123&gt;=5.245,D123&lt;0.8),1.475,IF(AND(H123&gt;=9.212,G123&gt;=0.063,H123&gt;=6.543,H123&lt;14.396,D123&lt;0.25,G123&lt;0.948,D123&lt;0.5,A123&gt;=4.5,H123&gt;=5.245,D123&lt;0.8),1.5,"shouldnthappen"))))))))))))))))))))))))))))))))</f>
        <v>5.78</v>
      </c>
      <c r="AN123" s="1" t="n">
        <f aca="false">IF(AND(D123&lt;0.7,A123&gt;=5.55),1.633,IF(AND(G123&lt;0.38,B123&lt;2.8,A123&lt;5.55),4.3,IF(AND(G123&gt;=0.38,B123&lt;2.8,A123&lt;5.55),3.325,IF(AND(D123&gt;=0.35,B123&gt;=2.8,A123&lt;5.55),1.6,IF(AND(B123&gt;=3.4,A123&lt;4.8,D123&lt;0.35,B123&gt;=2.8,A123&lt;5.55),1,IF(AND(H123&gt;=11.789,A123&lt;5.9,D123&lt;1.55,D123&gt;=0.7,A123&gt;=5.55),4.325,IF(AND(F123&gt;=2.5,A123&gt;=5.9,D123&lt;1.55,D123&gt;=0.7,A123&gt;=5.55),5.05,IF(AND(D123&lt;1.9,A123&gt;=7.25,D123&gt;=1.55,D123&gt;=0.7,A123&gt;=5.55),6.3,IF(AND(D123&gt;=1.9,A123&gt;=7.25,D123&gt;=1.55,D123&gt;=0.7,A123&gt;=5.55),6.4,IF(AND(A123&lt;4.35,B123&lt;3.4,A123&lt;4.8,D123&lt;0.35,B123&gt;=2.8,A123&lt;5.55),1.1,IF(AND(G123&gt;=0.934,B123&lt;3.45,A123&gt;=4.8,D123&lt;0.35,B123&gt;=2.8,A123&lt;5.55),1.7,IF(AND(H123&gt;=14.877,B123&gt;=3.45,A123&gt;=4.8,D123&lt;0.35,B123&gt;=2.8,A123&lt;5.55),1.3,IF(AND(B123&lt;2.6,H123&lt;11.789,A123&lt;5.9,D123&lt;1.55,D123&gt;=0.7,A123&gt;=5.55),3.9,IF(AND(B123&gt;=2.6,H123&lt;11.789,A123&lt;5.9,D123&lt;1.55,D123&gt;=0.7,A123&gt;=5.55),4.26,IF(AND(A123&lt;6.6,F123&lt;2.5,A123&gt;=5.9,D123&lt;1.55,D123&gt;=0.7,A123&gt;=5.55),4.625,IF(AND(A123&gt;=6.6,F123&lt;2.5,A123&gt;=5.9,D123&lt;1.55,D123&gt;=0.7,A123&gt;=5.55),4.475,IF(AND(B123&lt;2.6,D123&lt;2.05,A123&lt;7.25,D123&gt;=1.55,D123&gt;=0.7,A123&gt;=5.55),5.8,IF(AND(G123&gt;=0.743,D123&gt;=2.05,A123&lt;7.25,D123&gt;=1.55,D123&gt;=0.7,A123&gt;=5.55),5.1,IF(AND(G123&lt;0.422,A123&gt;=4.35,B123&lt;3.4,A123&lt;4.8,D123&lt;0.35,B123&gt;=2.8,A123&lt;5.55),1.367,IF(AND(G123&gt;=0.422,A123&gt;=4.35,B123&lt;3.4,A123&lt;4.8,D123&lt;0.35,B123&gt;=2.8,A123&lt;5.55),1.3,IF(AND(A123&lt;5.05,G123&lt;0.934,B123&lt;3.45,A123&gt;=4.8,D123&lt;0.35,B123&gt;=2.8,A123&lt;5.55),1.525,IF(AND(A123&gt;=5.05,G123&lt;0.934,B123&lt;3.45,A123&gt;=4.8,D123&lt;0.35,B123&gt;=2.8,A123&lt;5.55),1.5,IF(AND(G123&gt;=0.585,H123&lt;14.877,B123&gt;=3.45,A123&gt;=4.8,D123&lt;0.35,B123&gt;=2.8,A123&lt;5.55),1.54,IF(AND(G123&gt;=0.537,G123&lt;0.743,D123&gt;=2.05,A123&lt;7.25,D123&gt;=1.55,D123&gt;=0.7,A123&gt;=5.55),5.833,IF(AND(D123&gt;=0.25,G123&lt;0.585,H123&lt;14.877,B123&gt;=3.45,A123&gt;=4.8,D123&lt;0.35,B123&gt;=2.8,A123&lt;5.55),1.367,IF(AND(D123&lt;1.75,H123&lt;13.795,B123&gt;=2.6,D123&lt;2.05,A123&lt;7.25,D123&gt;=1.55,D123&gt;=0.7,A123&gt;=5.55),5.45,IF(AND(B123&lt;2.85,H123&gt;=13.795,B123&gt;=2.6,D123&lt;2.05,A123&lt;7.25,D123&gt;=1.55,D123&gt;=0.7,A123&gt;=5.55),5.1,IF(AND(B123&gt;=2.85,H123&gt;=13.795,B123&gt;=2.6,D123&lt;2.05,A123&lt;7.25,D123&gt;=1.55,D123&gt;=0.7,A123&gt;=5.55),4.82,IF(AND(G123&lt;0.353,G123&lt;0.537,G123&lt;0.743,D123&gt;=2.05,A123&lt;7.25,D123&gt;=1.55,D123&gt;=0.7,A123&gt;=5.55),5.425,IF(AND(G123&gt;=0.353,G123&lt;0.537,G123&lt;0.743,D123&gt;=2.05,A123&lt;7.25,D123&gt;=1.55,D123&gt;=0.7,A123&gt;=5.55),5.62,IF(AND(G123&lt;0.311,D123&lt;0.25,G123&lt;0.585,H123&lt;14.877,B123&gt;=3.45,A123&gt;=4.8,D123&lt;0.35,B123&gt;=2.8,A123&lt;5.55),1.5,IF(AND(G123&gt;=0.311,D123&lt;0.25,G123&lt;0.585,H123&lt;14.877,B123&gt;=3.45,A123&gt;=4.8,D123&lt;0.35,B123&gt;=2.8,A123&lt;5.55),1.4,IF(AND(B123&gt;=3.1,D123&gt;=1.75,H123&lt;13.795,B123&gt;=2.6,D123&lt;2.05,A123&lt;7.25,D123&gt;=1.55,D123&gt;=0.7,A123&gt;=5.55),5.1,IF(AND(B123&lt;2.85,B123&lt;3.1,D123&gt;=1.75,H123&lt;13.795,B123&gt;=2.6,D123&lt;2.05,A123&lt;7.25,D123&gt;=1.55,D123&gt;=0.7,A123&gt;=5.55),5.2,IF(AND(B123&gt;=2.85,B123&lt;3.1,D123&gt;=1.75,H123&lt;13.795,B123&gt;=2.6,D123&lt;2.05,A123&lt;7.25,D123&gt;=1.55,D123&gt;=0.7,A123&gt;=5.55),5.2,"shouldnthappen")))))))))))))))))))))))))))))))))))</f>
        <v>5.425</v>
      </c>
      <c r="AO123" s="1" t="n">
        <f aca="false">IF(AND(H123&gt;=14.529,G123&lt;0.633,D123&lt;0.8),1.3,IF(AND(A123&lt;5.05,G123&gt;=0.633,D123&lt;0.8),1.35,IF(AND(H123&gt;=14.379,H123&lt;14.529,G123&lt;0.633,D123&lt;0.8),1.7,IF(AND(B123&lt;3.35,A123&gt;=5.05,G123&gt;=0.633,D123&lt;0.8),1.7,IF(AND(D123&gt;=1.45,A123&lt;5.95,F123&lt;2.5,D123&gt;=0.8),4.5,IF(AND(D123&lt;1.35,A123&gt;=5.95,F123&lt;2.5,D123&gt;=0.8),4,IF(AND(D123&lt;1.85,G123&gt;=0.845,F123&gt;=2.5,D123&gt;=0.8),4.8,IF(AND(B123&gt;=4.3,H123&lt;14.379,H123&lt;14.529,G123&lt;0.633,D123&lt;0.8),1.5,IF(AND(A123&lt;5.25,B123&gt;=3.35,A123&gt;=5.05,G123&gt;=0.633,D123&lt;0.8),1.55,IF(AND(A123&gt;=5.25,B123&gt;=3.35,A123&gt;=5.05,G123&gt;=0.633,D123&lt;0.8),1.633,IF(AND(A123&lt;5.05,D123&lt;1.45,A123&lt;5.95,F123&lt;2.5,D123&gt;=0.8),3.3,IF(AND(G123&lt;0.293,D123&gt;=1.35,A123&gt;=5.95,F123&lt;2.5,D123&gt;=0.8),5,IF(AND(A123&gt;=6.6,D123&lt;2.05,G123&lt;0.845,F123&gt;=2.5,D123&gt;=0.8),5.8,IF(AND(B123&lt;3.05,D123&gt;=2.05,G123&lt;0.845,F123&gt;=2.5,D123&gt;=0.8),6.15,IF(AND(B123&lt;2.9,D123&gt;=1.85,G123&gt;=0.845,F123&gt;=2.5,D123&gt;=0.8),5.1,IF(AND(B123&gt;=2.9,D123&gt;=1.85,G123&gt;=0.845,F123&gt;=2.5,D123&gt;=0.8),5.2,IF(AND(B123&gt;=3.8,B123&lt;4.3,H123&lt;14.379,H123&lt;14.529,G123&lt;0.633,D123&lt;0.8),1.333,IF(AND(A123&lt;6.25,G123&gt;=0.293,D123&gt;=1.35,A123&gt;=5.95,F123&lt;2.5,D123&gt;=0.8),4.6,IF(AND(H123&lt;10.351,A123&lt;6.6,D123&lt;2.05,G123&lt;0.845,F123&gt;=2.5,D123&gt;=0.8),5.4,IF(AND(G123&gt;=0.364,B123&gt;=3.05,D123&gt;=2.05,G123&lt;0.845,F123&gt;=2.5,D123&gt;=0.8),5.66,IF(AND(G123&gt;=0.447,B123&lt;3.8,B123&lt;4.3,H123&lt;14.379,H123&lt;14.529,G123&lt;0.633,D123&lt;0.8),1.3,IF(AND(H123&lt;6.247,A123&lt;5.65,A123&gt;=5.05,D123&lt;1.45,A123&lt;5.95,F123&lt;2.5,D123&gt;=0.8),4.033,IF(AND(D123&lt;1.25,A123&gt;=5.65,A123&gt;=5.05,D123&lt;1.45,A123&lt;5.95,F123&lt;2.5,D123&gt;=0.8),3.88,IF(AND(D123&gt;=1.25,A123&gt;=5.65,A123&gt;=5.05,D123&lt;1.45,A123&lt;5.95,F123&lt;2.5,D123&gt;=0.8),4.35,IF(AND(B123&lt;2.65,A123&gt;=6.25,G123&gt;=0.293,D123&gt;=1.35,A123&gt;=5.95,F123&lt;2.5,D123&gt;=0.8),4.9,IF(AND(B123&lt;2.75,H123&gt;=10.351,A123&lt;6.6,D123&lt;2.05,G123&lt;0.845,F123&gt;=2.5,D123&gt;=0.8),5.1,IF(AND(B123&gt;=2.75,H123&gt;=10.351,A123&lt;6.6,D123&lt;2.05,G123&lt;0.845,F123&gt;=2.5,D123&gt;=0.8),4.95,IF(AND(B123&lt;3.15,G123&lt;0.364,B123&gt;=3.05,D123&gt;=2.05,G123&lt;0.845,F123&gt;=2.5,D123&gt;=0.8),5.28,IF(AND(B123&gt;=3.15,G123&lt;0.364,B123&gt;=3.05,D123&gt;=2.05,G123&lt;0.845,F123&gt;=2.5,D123&gt;=0.8),5.5,IF(AND(H123&lt;9.212,G123&lt;0.447,B123&lt;3.8,B123&lt;4.3,H123&lt;14.379,H123&lt;14.529,G123&lt;0.633,D123&lt;0.8),1.4,IF(AND(G123&lt;0.356,H123&gt;=6.247,A123&lt;5.65,A123&gt;=5.05,D123&lt;1.45,A123&lt;5.95,F123&lt;2.5,D123&gt;=0.8),4.2,IF(AND(B123&lt;3,B123&gt;=2.65,A123&gt;=6.25,G123&gt;=0.293,D123&gt;=1.35,A123&gt;=5.95,F123&lt;2.5,D123&gt;=0.8),4.6,IF(AND(B123&gt;=3,B123&gt;=2.65,A123&gt;=6.25,G123&gt;=0.293,D123&gt;=1.35,A123&gt;=5.95,F123&lt;2.5,D123&gt;=0.8),4.7,IF(AND(A123&lt;5.05,H123&gt;=9.212,G123&lt;0.447,B123&lt;3.8,B123&lt;4.3,H123&lt;14.379,H123&lt;14.529,G123&lt;0.633,D123&lt;0.8),1.533,IF(AND(A123&gt;=5.05,H123&gt;=9.212,G123&lt;0.447,B123&lt;3.8,B123&lt;4.3,H123&lt;14.379,H123&lt;14.529,G123&lt;0.633,D123&lt;0.8),1.425,IF(AND(A123&lt;5.35,G123&gt;=0.356,H123&gt;=6.247,A123&lt;5.65,A123&gt;=5.05,D123&lt;1.45,A123&lt;5.95,F123&lt;2.5,D123&gt;=0.8),3.9,IF(AND(A123&gt;=5.35,G123&gt;=0.356,H123&gt;=6.247,A123&lt;5.65,A123&gt;=5.05,D123&lt;1.45,A123&lt;5.95,F123&lt;2.5,D123&gt;=0.8),3.72,"shouldnthappen")))))))))))))))))))))))))))))))))))))</f>
        <v>5.5</v>
      </c>
      <c r="AP123" s="1" t="n">
        <f aca="false">IF(AND(F123&gt;=1.5,A123&lt;5.55),3.84,IF(AND(G123&gt;=0.52,A123&lt;4.75,F123&lt;1.5,A123&lt;5.55),1.16,IF(AND(A123&lt;5.65,A123&lt;5.85,D123&lt;1.55,A123&gt;=5.55),4.2,IF(AND(A123&gt;=5.65,A123&lt;5.85,D123&lt;1.55,A123&gt;=5.55),3.167,IF(AND(G123&gt;=0.798,A123&gt;=5.85,D123&lt;1.55,A123&gt;=5.55),4,IF(AND(F123&lt;2.5,H123&lt;14.1,D123&gt;=1.55,A123&gt;=5.55),4.84,IF(AND(A123&lt;7.2,H123&gt;=14.1,D123&gt;=1.55,A123&gt;=5.55),5.633,IF(AND(A123&gt;=7.2,H123&gt;=14.1,D123&gt;=1.55,A123&gt;=5.55),6.6,IF(AND(G123&lt;0.161,G123&lt;0.52,A123&lt;4.75,F123&lt;1.5,A123&lt;5.55),1.5,IF(AND(D123&gt;=0.5,G123&lt;0.676,A123&gt;=4.75,F123&lt;1.5,A123&lt;5.55),1.6,IF(AND(H123&lt;11.016,G123&gt;=0.676,A123&gt;=4.75,F123&lt;1.5,A123&lt;5.55),1.75,IF(AND(G123&lt;0.209,G123&lt;0.798,A123&gt;=5.85,D123&lt;1.55,A123&gt;=5.55),4.5,IF(AND(G123&gt;=0.74,F123&gt;=2.5,H123&lt;14.1,D123&gt;=1.55,A123&gt;=5.55),6.225,IF(AND(B123&lt;2.95,G123&gt;=0.161,G123&lt;0.52,A123&lt;4.75,F123&lt;1.5,A123&lt;5.55),1.4,IF(AND(B123&gt;=2.95,G123&gt;=0.161,G123&lt;0.52,A123&lt;4.75,F123&lt;1.5,A123&lt;5.55),1.34,IF(AND(B123&lt;3.15,D123&lt;0.5,G123&lt;0.676,A123&gt;=4.75,F123&lt;1.5,A123&lt;5.55),1.52,IF(AND(D123&lt;0.25,H123&gt;=11.016,G123&gt;=0.676,A123&gt;=4.75,F123&lt;1.5,A123&lt;5.55),1.567,IF(AND(D123&gt;=0.25,H123&gt;=11.016,G123&gt;=0.676,A123&gt;=4.75,F123&lt;1.5,A123&lt;5.55),1.5,IF(AND(H123&lt;7.47,G123&gt;=0.209,G123&lt;0.798,A123&gt;=5.85,D123&lt;1.55,A123&gt;=5.55),5.05,IF(AND(B123&lt;2.85,G123&lt;0.74,F123&gt;=2.5,H123&lt;14.1,D123&gt;=1.55,A123&gt;=5.55),5.35,IF(AND(B123&lt;3.3,B123&gt;=3.15,D123&lt;0.5,G123&lt;0.676,A123&gt;=4.75,F123&lt;1.5,A123&lt;5.55),1.2,IF(AND(D123&lt;1.45,H123&gt;=7.47,G123&gt;=0.209,G123&lt;0.798,A123&gt;=5.85,D123&lt;1.55,A123&gt;=5.55),4.66,IF(AND(D123&gt;=1.45,H123&gt;=7.47,G123&gt;=0.209,G123&lt;0.798,A123&gt;=5.85,D123&lt;1.55,A123&gt;=5.55),4.64,IF(AND(A123&gt;=7.05,B123&gt;=2.85,G123&lt;0.74,F123&gt;=2.5,H123&lt;14.1,D123&gt;=1.55,A123&gt;=5.55),5.8,IF(AND(B123&gt;=3.25,A123&lt;7.05,B123&gt;=2.85,G123&lt;0.74,F123&gt;=2.5,H123&lt;14.1,D123&gt;=1.55,A123&gt;=5.55),5.7,IF(AND(H123&gt;=13.641,D123&lt;0.25,B123&gt;=3.3,B123&gt;=3.15,D123&lt;0.5,G123&lt;0.676,A123&gt;=4.75,F123&lt;1.5,A123&lt;5.55),1.3,IF(AND(D123&lt;0.35,D123&gt;=0.25,B123&gt;=3.3,B123&gt;=3.15,D123&lt;0.5,G123&lt;0.676,A123&gt;=4.75,F123&lt;1.5,A123&lt;5.55),1.367,IF(AND(D123&gt;=0.35,D123&gt;=0.25,B123&gt;=3.3,B123&gt;=3.15,D123&lt;0.5,G123&lt;0.676,A123&gt;=4.75,F123&lt;1.5,A123&lt;5.55),1.3,IF(AND(A123&lt;6.35,B123&lt;3.25,A123&lt;7.05,B123&gt;=2.85,G123&lt;0.74,F123&gt;=2.5,H123&lt;14.1,D123&gt;=1.55,A123&gt;=5.55),5.6,IF(AND(A123&gt;=6.35,B123&lt;3.25,A123&lt;7.05,B123&gt;=2.85,G123&lt;0.74,F123&gt;=2.5,H123&lt;14.1,D123&gt;=1.55,A123&gt;=5.55),5.325,IF(AND(A123&lt;5.1,H123&lt;13.641,D123&lt;0.25,B123&gt;=3.3,B123&gt;=3.15,D123&lt;0.5,G123&lt;0.676,A123&gt;=4.75,F123&lt;1.5,A123&lt;5.55),1.4,IF(AND(H123&gt;=11.031,A123&gt;=5.1,H123&lt;13.641,D123&lt;0.25,B123&gt;=3.3,B123&gt;=3.15,D123&lt;0.5,G123&lt;0.676,A123&gt;=4.75,F123&lt;1.5,A123&lt;5.55),1.4,IF(AND(A123&lt;5.45,H123&lt;11.031,A123&gt;=5.1,H123&lt;13.641,D123&lt;0.25,B123&gt;=3.3,B123&gt;=3.15,D123&lt;0.5,G123&lt;0.676,A123&gt;=4.75,F123&lt;1.5,A123&lt;5.55),1.5,IF(AND(A123&gt;=5.45,H123&lt;11.031,A123&gt;=5.1,H123&lt;13.641,D123&lt;0.25,B123&gt;=3.3,B123&gt;=3.15,D123&lt;0.5,G123&lt;0.676,A123&gt;=4.75,F123&lt;1.5,A123&lt;5.55),1.4,"shouldnthappen"))))))))))))))))))))))))))))))))))</f>
        <v>5.325</v>
      </c>
      <c r="AQ123" s="1" t="n">
        <f aca="false">IF(AND(H123&lt;6.926,D123&gt;=0.35,F123&lt;1.5),1.9,IF(AND(G123&gt;=0.869,D123&gt;=1.75,F123&gt;=1.5),5.15,IF(AND(A123&lt;4.35,A123&lt;5.05,D123&lt;0.35,F123&lt;1.5),1.1,IF(AND(H123&lt;6.089,A123&gt;=5.05,D123&lt;0.35,F123&lt;1.5),1.7,IF(AND(H123&gt;=13.089,H123&gt;=6.926,D123&gt;=0.35,F123&lt;1.5),1.3,IF(AND(G123&lt;0.695,D123&lt;1.15,D123&lt;1.75,F123&gt;=1.5),3.62,IF(AND(G123&gt;=0.695,D123&lt;1.15,D123&lt;1.75,F123&gt;=1.5),3,IF(AND(G123&gt;=0.585,H123&gt;=6.089,A123&gt;=5.05,D123&lt;0.35,F123&lt;1.5),1.5,IF(AND(H123&lt;9.582,H123&lt;13.089,H123&gt;=6.926,D123&gt;=0.35,F123&lt;1.5),1.5,IF(AND(H123&gt;=9.582,H123&lt;13.089,H123&gt;=6.926,D123&gt;=0.35,F123&lt;1.5),1.6,IF(AND(D123&lt;1.35,H123&lt;9.349,D123&gt;=1.15,D123&lt;1.75,F123&gt;=1.5),3.867,IF(AND(D123&lt;2.05,A123&lt;7.05,G123&lt;0.869,D123&gt;=1.75,F123&gt;=1.5),4.9,IF(AND(B123&gt;=3.3,A123&gt;=7.05,G123&lt;0.869,D123&gt;=1.75,F123&gt;=1.5),6.1,IF(AND(G123&lt;0.347,H123&lt;11.218,A123&gt;=4.35,A123&lt;5.05,D123&lt;0.35,F123&lt;1.5),1.4,IF(AND(G123&gt;=0.347,H123&lt;11.218,A123&gt;=4.35,A123&lt;5.05,D123&lt;0.35,F123&lt;1.5),1.5,IF(AND(G123&gt;=0.265,H123&gt;=11.218,A123&gt;=4.35,A123&lt;5.05,D123&lt;0.35,F123&lt;1.5),1.45,IF(AND(A123&gt;=5.4,G123&lt;0.585,H123&gt;=6.089,A123&gt;=5.05,D123&lt;0.35,F123&lt;1.5),1.35,IF(AND(B123&gt;=2.9,D123&gt;=1.35,H123&lt;9.349,D123&gt;=1.15,D123&lt;1.75,F123&gt;=1.5),4.6,IF(AND(D123&gt;=1.35,A123&lt;6.15,H123&gt;=9.349,D123&gt;=1.15,D123&lt;1.75,F123&gt;=1.5),4.54,IF(AND(H123&lt;10.927,A123&gt;=6.15,H123&gt;=9.349,D123&gt;=1.15,D123&lt;1.75,F123&gt;=1.5),4.3,IF(AND(G123&lt;0.512,D123&gt;=2.05,A123&lt;7.05,G123&lt;0.869,D123&gt;=1.75,F123&gt;=1.5),5.533,IF(AND(G123&gt;=0.512,D123&gt;=2.05,A123&lt;7.05,G123&lt;0.869,D123&gt;=1.75,F123&gt;=1.5),5.88,IF(AND(H123&lt;11.551,B123&lt;3.3,A123&gt;=7.05,G123&lt;0.869,D123&gt;=1.75,F123&gt;=1.5),6.3,IF(AND(G123&lt;0.227,G123&lt;0.265,H123&gt;=11.218,A123&gt;=4.35,A123&lt;5.05,D123&lt;0.35,F123&lt;1.5),1.4,IF(AND(G123&gt;=0.227,G123&lt;0.265,H123&gt;=11.218,A123&gt;=4.35,A123&lt;5.05,D123&lt;0.35,F123&lt;1.5),1.26,IF(AND(H123&lt;11.031,A123&lt;5.4,G123&lt;0.585,H123&gt;=6.089,A123&gt;=5.05,D123&lt;0.35,F123&lt;1.5),1.5,IF(AND(H123&gt;=11.031,A123&lt;5.4,G123&lt;0.585,H123&gt;=6.089,A123&gt;=5.05,D123&lt;0.35,F123&lt;1.5),1.4,IF(AND(A123&lt;5.45,B123&lt;2.9,D123&gt;=1.35,H123&lt;9.349,D123&gt;=1.15,D123&lt;1.75,F123&gt;=1.5),4.5,IF(AND(A123&lt;5.9,D123&lt;1.35,A123&lt;6.15,H123&gt;=9.349,D123&gt;=1.15,D123&lt;1.75,F123&gt;=1.5),4.2,IF(AND(A123&gt;=5.9,D123&lt;1.35,A123&lt;6.15,H123&gt;=9.349,D123&gt;=1.15,D123&lt;1.75,F123&gt;=1.5),4,IF(AND(A123&gt;=6.75,H123&gt;=10.927,A123&gt;=6.15,H123&gt;=9.349,D123&gt;=1.15,D123&lt;1.75,F123&gt;=1.5),4.767,IF(AND(B123&lt;2.9,H123&gt;=11.551,B123&lt;3.3,A123&gt;=7.05,G123&lt;0.869,D123&gt;=1.75,F123&gt;=1.5),6.7,IF(AND(B123&gt;=2.9,H123&gt;=11.551,B123&lt;3.3,A123&gt;=7.05,G123&lt;0.869,D123&gt;=1.75,F123&gt;=1.5),6.6,IF(AND(B123&lt;2.45,A123&gt;=5.45,B123&lt;2.9,D123&gt;=1.35,H123&lt;9.349,D123&gt;=1.15,D123&lt;1.75,F123&gt;=1.5),5,IF(AND(B123&gt;=2.45,A123&gt;=5.45,B123&lt;2.9,D123&gt;=1.35,H123&lt;9.349,D123&gt;=1.15,D123&lt;1.75,F123&gt;=1.5),5.1,IF(AND(H123&lt;11.166,A123&lt;6.75,H123&gt;=10.927,A123&gt;=6.15,H123&gt;=9.349,D123&gt;=1.15,D123&lt;1.75,F123&gt;=1.5),4.9,IF(AND(G123&lt;0.228,H123&gt;=11.166,A123&lt;6.75,H123&gt;=10.927,A123&gt;=6.15,H123&gt;=9.349,D123&gt;=1.15,D123&lt;1.75,F123&gt;=1.5),4.7,IF(AND(H123&lt;13.531,G123&gt;=0.228,H123&gt;=11.166,A123&lt;6.75,H123&gt;=10.927,A123&gt;=6.15,H123&gt;=9.349,D123&gt;=1.15,D123&lt;1.75,F123&gt;=1.5),4.4,IF(AND(H123&gt;=13.531,G123&gt;=0.228,H123&gt;=11.166,A123&lt;6.75,H123&gt;=10.927,A123&gt;=6.15,H123&gt;=9.349,D123&gt;=1.15,D123&lt;1.75,F123&gt;=1.5),4.6,"shouldnthappen")))))))))))))))))))))))))))))))))))))))</f>
        <v>5.533</v>
      </c>
      <c r="AR123" s="1" t="n">
        <f aca="false">IF(AND(G123&gt;=0.93,B123&lt;3.65,F123&lt;1.5),1.7,IF(AND(H123&lt;6.542,B123&gt;=3.65,F123&lt;1.5),1.767,IF(AND(A123&gt;=7.05,D123&gt;=1.55,F123&gt;=1.5),6.3,IF(AND(G123&lt;0.123,H123&gt;=6.542,B123&gt;=3.65,F123&lt;1.5),1.367,IF(AND(A123&lt;5.15,A123&lt;5.65,D123&lt;1.55,F123&gt;=1.5),3.15,IF(AND(A123&lt;4.8,G123&gt;=0.447,G123&lt;0.93,B123&lt;3.65,F123&lt;1.5),1.24,IF(AND(A123&gt;=4.8,G123&gt;=0.447,G123&lt;0.93,B123&lt;3.65,F123&lt;1.5),1.4,IF(AND(G123&lt;0.151,G123&gt;=0.123,H123&gt;=6.542,B123&gt;=3.65,F123&lt;1.5),1.7,IF(AND(G123&gt;=0.151,G123&gt;=0.123,H123&gt;=6.542,B123&gt;=3.65,F123&lt;1.5),1.5,IF(AND(D123&gt;=1.45,A123&gt;=5.15,A123&lt;5.65,D123&lt;1.55,F123&gt;=1.5),4.5,IF(AND(B123&lt;2.65,D123&gt;=1.35,A123&gt;=5.65,D123&lt;1.55,F123&gt;=1.5),4.9,IF(AND(G123&lt;0.527,F123&lt;2.5,A123&lt;7.05,D123&gt;=1.55,F123&gt;=1.5),5.075,IF(AND(G123&gt;=0.527,F123&lt;2.5,A123&lt;7.05,D123&gt;=1.55,F123&gt;=1.5),4.7,IF(AND(A123&lt;4.65,G123&lt;0.265,G123&lt;0.447,G123&lt;0.93,B123&lt;3.65,F123&lt;1.5),1.42,IF(AND(G123&lt;0.3,G123&gt;=0.265,G123&lt;0.447,G123&lt;0.93,B123&lt;3.65,F123&lt;1.5),1.6,IF(AND(G123&gt;=0.3,G123&gt;=0.265,G123&lt;0.447,G123&lt;0.93,B123&lt;3.65,F123&lt;1.5),1.4,IF(AND(G123&lt;0.356,D123&lt;1.45,A123&gt;=5.15,A123&lt;5.65,D123&lt;1.55,F123&gt;=1.5),4.125,IF(AND(D123&lt;1.1,A123&lt;6.2,D123&lt;1.35,A123&gt;=5.65,D123&lt;1.55,F123&gt;=1.5),4.1,IF(AND(D123&gt;=1.1,A123&lt;6.2,D123&lt;1.35,A123&gt;=5.65,D123&lt;1.55,F123&gt;=1.5),4.175,IF(AND(H123&gt;=13.433,A123&gt;=6.2,D123&lt;1.35,A123&gt;=5.65,D123&lt;1.55,F123&gt;=1.5),4.6,IF(AND(G123&lt;0.437,B123&gt;=2.65,D123&gt;=1.35,A123&gt;=5.65,D123&lt;1.55,F123&gt;=1.5),4.625,IF(AND(G123&gt;=0.437,B123&gt;=2.65,D123&gt;=1.35,A123&gt;=5.65,D123&lt;1.55,F123&gt;=1.5),4.75,IF(AND(B123&gt;=3.15,H123&lt;11.146,F123&gt;=2.5,A123&lt;7.05,D123&gt;=1.55,F123&gt;=1.5),5.667,IF(AND(B123&lt;2.65,H123&gt;=11.146,F123&gt;=2.5,A123&lt;7.05,D123&gt;=1.55,F123&gt;=1.5),5.8,IF(AND(B123&lt;3.3,A123&gt;=4.65,G123&lt;0.265,G123&lt;0.447,G123&lt;0.93,B123&lt;3.65,F123&lt;1.5),1.32,IF(AND(B123&gt;=3.3,A123&gt;=4.65,G123&lt;0.265,G123&lt;0.447,G123&lt;0.93,B123&lt;3.65,F123&lt;1.5),1.425,IF(AND(B123&lt;2.8,G123&gt;=0.356,D123&lt;1.45,A123&gt;=5.15,A123&lt;5.65,D123&lt;1.55,F123&gt;=1.5),3.86,IF(AND(B123&gt;=2.8,G123&gt;=0.356,D123&lt;1.45,A123&gt;=5.15,A123&lt;5.65,D123&lt;1.55,F123&gt;=1.5),3.6,IF(AND(B123&lt;2.6,H123&lt;13.433,A123&gt;=6.2,D123&lt;1.35,A123&gt;=5.65,D123&lt;1.55,F123&gt;=1.5),4.4,IF(AND(B123&gt;=2.6,H123&lt;13.433,A123&gt;=6.2,D123&lt;1.35,A123&gt;=5.65,D123&lt;1.55,F123&gt;=1.5),4.3,IF(AND(G123&lt;0.151,B123&lt;3.15,H123&lt;11.146,F123&gt;=2.5,A123&lt;7.05,D123&gt;=1.55,F123&gt;=1.5),5.5,IF(AND(H123&lt;15.52,B123&gt;=2.65,H123&gt;=11.146,F123&gt;=2.5,A123&lt;7.05,D123&gt;=1.55,F123&gt;=1.5),5.4,IF(AND(H123&gt;=15.52,B123&gt;=2.65,H123&gt;=11.146,F123&gt;=2.5,A123&lt;7.05,D123&gt;=1.55,F123&gt;=1.5),5.733,IF(AND(H123&lt;10.74,G123&gt;=0.151,B123&lt;3.15,H123&lt;11.146,F123&gt;=2.5,A123&lt;7.05,D123&gt;=1.55,F123&gt;=1.5),5.12,IF(AND(H123&gt;=10.74,G123&gt;=0.151,B123&lt;3.15,H123&lt;11.146,F123&gt;=2.5,A123&lt;7.05,D123&gt;=1.55,F123&gt;=1.5),4.9,"shouldnthappen")))))))))))))))))))))))))))))))))))</f>
        <v>5.667</v>
      </c>
      <c r="AS123" s="1" t="n">
        <f aca="false">IF(AND(F123&gt;=1.5,A123&lt;5.55),4.18,IF(AND(F123&gt;=2.5,B123&lt;2.75,A123&gt;=5.55),5.38,IF(AND(G123&gt;=0.587,B123&lt;3.75,F123&lt;1.5,A123&lt;5.55),1.48,IF(AND(H123&lt;6.51,B123&gt;=3.75,F123&lt;1.5,A123&lt;5.55),1.9,IF(AND(H123&gt;=6.51,B123&gt;=3.75,F123&lt;1.5,A123&lt;5.55),1.425,IF(AND(G123&gt;=0.868,F123&lt;2.5,B123&lt;2.75,A123&gt;=5.55),4.65,IF(AND(F123&lt;1.5,D123&lt;1.55,B123&gt;=2.75,A123&gt;=5.55),1.7,IF(AND(G123&gt;=0.857,D123&gt;=1.55,B123&gt;=2.75,A123&gt;=5.55),5.033,IF(AND(G123&gt;=0.518,G123&lt;0.587,B123&lt;3.75,F123&lt;1.5,A123&lt;5.55),1,IF(AND(D123&lt;1.05,G123&lt;0.868,F123&lt;2.5,B123&lt;2.75,A123&gt;=5.55),3.5,IF(AND(G123&lt;0.404,D123&gt;=1.05,G123&lt;0.868,F123&lt;2.5,B123&lt;2.75,A123&gt;=5.55),4.2,IF(AND(G123&gt;=0.404,D123&gt;=1.05,G123&lt;0.868,F123&lt;2.5,B123&lt;2.75,A123&gt;=5.55),3.94,IF(AND(F123&lt;2.5,B123&lt;2.95,F123&gt;=1.5,D123&lt;1.55,B123&gt;=2.75,A123&gt;=5.55),4.68,IF(AND(F123&gt;=2.5,B123&lt;2.95,F123&gt;=1.5,D123&lt;1.55,B123&gt;=2.75,A123&gt;=5.55),5.1,IF(AND(H123&lt;10.883,B123&gt;=2.95,F123&gt;=1.5,D123&lt;1.55,B123&gt;=2.75,A123&gt;=5.55),4.15,IF(AND(H123&gt;=10.883,B123&gt;=2.95,F123&gt;=1.5,D123&lt;1.55,B123&gt;=2.75,A123&gt;=5.55),4.5,IF(AND(H123&gt;=14.1,D123&lt;2.05,G123&lt;0.857,D123&gt;=1.55,B123&gt;=2.75,A123&gt;=5.55),6.6,IF(AND(G123&lt;0.063,B123&lt;3.15,G123&lt;0.518,G123&lt;0.587,B123&lt;3.75,F123&lt;1.5,A123&lt;5.55),1.4,IF(AND(G123&gt;=0.063,B123&lt;3.15,G123&lt;0.518,G123&lt;0.587,B123&lt;3.75,F123&lt;1.5,A123&lt;5.55),1.5,IF(AND(H123&gt;=10.563,B123&gt;=3.15,G123&lt;0.518,G123&lt;0.587,B123&lt;3.75,F123&lt;1.5,A123&lt;5.55),1.325,IF(AND(B123&lt;2.95,H123&lt;14.1,D123&lt;2.05,G123&lt;0.857,D123&gt;=1.55,B123&gt;=2.75,A123&gt;=5.55),6.125,IF(AND(A123&lt;6.65,G123&lt;0.364,D123&gt;=2.05,G123&lt;0.857,D123&gt;=1.55,B123&gt;=2.75,A123&gt;=5.55),5.45,IF(AND(G123&gt;=0.774,G123&gt;=0.364,D123&gt;=2.05,G123&lt;0.857,D123&gt;=1.55,B123&gt;=2.75,A123&gt;=5.55),5.4,IF(AND(H123&gt;=9.279,H123&lt;10.563,B123&gt;=3.15,G123&lt;0.518,G123&lt;0.587,B123&lt;3.75,F123&lt;1.5,A123&lt;5.55),1.475,IF(AND(D123&lt;1.65,B123&gt;=2.95,H123&lt;14.1,D123&lt;2.05,G123&lt;0.857,D123&gt;=1.55,B123&gt;=2.75,A123&gt;=5.55),5.8,IF(AND(B123&lt;3.15,A123&gt;=6.65,G123&lt;0.364,D123&gt;=2.05,G123&lt;0.857,D123&gt;=1.55,B123&gt;=2.75,A123&gt;=5.55),5.3,IF(AND(B123&gt;=3.15,A123&gt;=6.65,G123&lt;0.364,D123&gt;=2.05,G123&lt;0.857,D123&gt;=1.55,B123&gt;=2.75,A123&gt;=5.55),5.7,IF(AND(A123&gt;=6.75,G123&lt;0.774,G123&gt;=0.364,D123&gt;=2.05,G123&lt;0.857,D123&gt;=1.55,B123&gt;=2.75,A123&gt;=5.55),5.9,IF(AND(G123&lt;0.417,H123&lt;9.279,H123&lt;10.563,B123&gt;=3.15,G123&lt;0.518,G123&lt;0.587,B123&lt;3.75,F123&lt;1.5,A123&lt;5.55),1.4,IF(AND(G123&gt;=0.417,H123&lt;9.279,H123&lt;10.563,B123&gt;=3.15,G123&lt;0.518,G123&lt;0.587,B123&lt;3.75,F123&lt;1.5,A123&lt;5.55),1.3,IF(AND(A123&lt;6.3,D123&gt;=1.65,B123&gt;=2.95,H123&lt;14.1,D123&lt;2.05,G123&lt;0.857,D123&gt;=1.55,B123&gt;=2.75,A123&gt;=5.55),4.9,IF(AND(A123&gt;=6.3,D123&gt;=1.65,B123&gt;=2.95,H123&lt;14.1,D123&lt;2.05,G123&lt;0.857,D123&gt;=1.55,B123&gt;=2.75,A123&gt;=5.55),5.3,IF(AND(G123&gt;=0.657,A123&lt;6.75,G123&lt;0.774,G123&gt;=0.364,D123&gt;=2.05,G123&lt;0.857,D123&gt;=1.55,B123&gt;=2.75,A123&gt;=5.55),6,IF(AND(B123&lt;3.2,G123&lt;0.657,A123&lt;6.75,G123&lt;0.774,G123&gt;=0.364,D123&gt;=2.05,G123&lt;0.857,D123&gt;=1.55,B123&gt;=2.75,A123&gt;=5.55),5.6,IF(AND(B123&gt;=3.2,G123&lt;0.657,A123&lt;6.75,G123&lt;0.774,G123&gt;=0.364,D123&gt;=2.05,G123&lt;0.857,D123&gt;=1.55,B123&gt;=2.75,A123&gt;=5.55),5.65,"shouldnthappen")))))))))))))))))))))))))))))))))))</f>
        <v>5.7</v>
      </c>
      <c r="AT123" s="1" t="n">
        <f aca="false">IF(AND(H123&gt;=16.284,A123&gt;=5.55),6.533,IF(AND(G123&gt;=0.52,A123&lt;4.85,A123&lt;5.55),1.05,IF(AND(G123&lt;0.227,G123&lt;0.52,A123&lt;4.85,A123&lt;5.55),1.4,IF(AND(G123&gt;=0.227,G123&lt;0.52,A123&lt;4.85,A123&lt;5.55),1.3,IF(AND(D123&gt;=0.45,F123&lt;1.5,A123&gt;=4.85,A123&lt;5.55),1.667,IF(AND(B123&gt;=2.75,F123&gt;=1.5,A123&gt;=4.85,A123&lt;5.55),4.5,IF(AND(F123&lt;2.5,B123&gt;=3.15,H123&lt;16.284,A123&gt;=5.55),4.7,IF(AND(G123&gt;=0.934,D123&lt;0.45,F123&lt;1.5,A123&gt;=4.85,A123&lt;5.55),1.7,IF(AND(D123&gt;=1.2,B123&lt;2.75,F123&gt;=1.5,A123&gt;=4.85,A123&lt;5.55),4.25,IF(AND(G123&gt;=0.774,F123&gt;=2.5,B123&gt;=3.15,H123&lt;16.284,A123&gt;=5.55),5.4,IF(AND(B123&lt;3.1,G123&lt;0.934,D123&lt;0.45,F123&lt;1.5,A123&gt;=4.85,A123&lt;5.55),1.6,IF(AND(D123&lt;1.05,D123&lt;1.2,B123&lt;2.75,F123&gt;=1.5,A123&gt;=4.85,A123&lt;5.55),3.433,IF(AND(D123&gt;=1.05,D123&lt;1.2,B123&lt;2.75,F123&gt;=1.5,A123&gt;=4.85,A123&lt;5.55),3.267,IF(AND(H123&lt;8.486,D123&lt;1.35,F123&lt;2.5,B123&lt;3.15,H123&lt;16.284,A123&gt;=5.55),3.85,IF(AND(D123&gt;=1.55,D123&gt;=1.35,F123&lt;2.5,B123&lt;3.15,H123&lt;16.284,A123&gt;=5.55),5.1,IF(AND(H123&lt;10.464,A123&lt;6.35,F123&gt;=2.5,B123&lt;3.15,H123&lt;16.284,A123&gt;=5.55),5.08,IF(AND(H123&gt;=10.464,A123&lt;6.35,F123&gt;=2.5,B123&lt;3.15,H123&lt;16.284,A123&gt;=5.55),4.9,IF(AND(D123&lt;1.85,A123&gt;=6.35,F123&gt;=2.5,B123&lt;3.15,H123&lt;16.284,A123&gt;=5.55),5.8,IF(AND(H123&gt;=10.393,G123&lt;0.774,F123&gt;=2.5,B123&gt;=3.15,H123&lt;16.284,A123&gt;=5.55),5.425,IF(AND(B123&lt;2.6,H123&gt;=8.486,D123&lt;1.35,F123&lt;2.5,B123&lt;3.15,H123&lt;16.284,A123&gt;=5.55),3.9,IF(AND(G123&gt;=0.567,D123&lt;1.55,D123&gt;=1.35,F123&lt;2.5,B123&lt;3.15,H123&lt;16.284,A123&gt;=5.55),4.4,IF(AND(B123&lt;3.25,H123&lt;10.393,G123&lt;0.774,F123&gt;=2.5,B123&gt;=3.15,H123&lt;16.284,A123&gt;=5.55),5.7,IF(AND(B123&gt;=3.25,H123&lt;10.393,G123&lt;0.774,F123&gt;=2.5,B123&gt;=3.15,H123&lt;16.284,A123&gt;=5.55),5.98,IF(AND(G123&lt;0.079,G123&lt;0.338,B123&gt;=3.1,G123&lt;0.934,D123&lt;0.45,F123&lt;1.5,A123&gt;=4.85,A123&lt;5.55),1.425,IF(AND(B123&lt;3.35,G123&gt;=0.338,B123&gt;=3.1,G123&lt;0.934,D123&lt;0.45,F123&lt;1.5,A123&gt;=4.85,A123&lt;5.55),1.4,IF(AND(G123&lt;0.404,B123&gt;=2.6,H123&gt;=8.486,D123&lt;1.35,F123&lt;2.5,B123&lt;3.15,H123&lt;16.284,A123&gt;=5.55),4.3,IF(AND(G123&gt;=0.404,B123&gt;=2.6,H123&gt;=8.486,D123&lt;1.35,F123&lt;2.5,B123&lt;3.15,H123&lt;16.284,A123&gt;=5.55),4.025,IF(AND(B123&gt;=3.05,G123&lt;0.567,D123&lt;1.55,D123&gt;=1.35,F123&lt;2.5,B123&lt;3.15,H123&lt;16.284,A123&gt;=5.55),4.7,IF(AND(A123&lt;6.45,H123&lt;10.667,D123&gt;=1.85,A123&gt;=6.35,F123&gt;=2.5,B123&lt;3.15,H123&lt;16.284,A123&gt;=5.55),5.3,IF(AND(A123&gt;=6.45,H123&lt;10.667,D123&gt;=1.85,A123&gt;=6.35,F123&gt;=2.5,B123&lt;3.15,H123&lt;16.284,A123&gt;=5.55),5.167,IF(AND(B123&lt;2.95,H123&gt;=10.667,D123&gt;=1.85,A123&gt;=6.35,F123&gt;=2.5,B123&lt;3.15,H123&lt;16.284,A123&gt;=5.55),5.6,IF(AND(B123&gt;=2.95,H123&gt;=10.667,D123&gt;=1.85,A123&gt;=6.35,F123&gt;=2.5,B123&lt;3.15,H123&lt;16.284,A123&gt;=5.55),5.5,IF(AND(H123&lt;10.325,G123&gt;=0.079,G123&lt;0.338,B123&gt;=3.1,G123&lt;0.934,D123&lt;0.45,F123&lt;1.5,A123&gt;=4.85,A123&lt;5.55),1.5,IF(AND(G123&lt;0.385,B123&gt;=3.35,G123&gt;=0.338,B123&gt;=3.1,G123&lt;0.934,D123&lt;0.45,F123&lt;1.5,A123&gt;=4.85,A123&lt;5.55),1.5,IF(AND(G123&gt;=0.385,B123&gt;=3.35,G123&gt;=0.338,B123&gt;=3.1,G123&lt;0.934,D123&lt;0.45,F123&lt;1.5,A123&gt;=4.85,A123&lt;5.55),1.42,IF(AND(B123&lt;2.5,B123&lt;3.05,G123&lt;0.567,D123&lt;1.55,D123&gt;=1.35,F123&lt;2.5,B123&lt;3.15,H123&lt;16.284,A123&gt;=5.55),4.5,IF(AND(B123&gt;=2.5,B123&lt;3.05,G123&lt;0.567,D123&lt;1.55,D123&gt;=1.35,F123&lt;2.5,B123&lt;3.15,H123&lt;16.284,A123&gt;=5.55),4.56,IF(AND(H123&lt;12.506,H123&gt;=10.325,G123&gt;=0.079,G123&lt;0.338,B123&gt;=3.1,G123&lt;0.934,D123&lt;0.45,F123&lt;1.5,A123&gt;=4.85,A123&lt;5.55),1.2,IF(AND(H123&gt;=12.506,H123&gt;=10.325,G123&gt;=0.079,G123&lt;0.338,B123&gt;=3.1,G123&lt;0.934,D123&lt;0.45,F123&lt;1.5,A123&gt;=4.85,A123&lt;5.55),1.3,"shouldnthappen")))))))))))))))))))))))))))))))))))))))</f>
        <v>5.7</v>
      </c>
      <c r="AU123" s="1" t="n">
        <f aca="false">IF(AND(G123&gt;=0.52,B123&lt;3.05,F123&lt;1.5),1.1,IF(AND(G123&lt;0.35,G123&lt;0.52,B123&lt;3.05,F123&lt;1.5),1.4,IF(AND(G123&gt;=0.35,G123&lt;0.52,B123&lt;3.05,F123&lt;1.5),1.3,IF(AND(G123&gt;=0.227,G123&lt;0.347,B123&gt;=3.05,F123&lt;1.5),1.32,IF(AND(H123&lt;6.417,G123&gt;=0.347,B123&gt;=3.05,F123&lt;1.5),1.7,IF(AND(A123&gt;=7.25,A123&gt;=6.6,F123&gt;=2.5,F123&gt;=1.5),6.35,IF(AND(G123&lt;0.11,G123&lt;0.227,G123&lt;0.347,B123&gt;=3.05,F123&lt;1.5),1.333,IF(AND(H123&lt;9.441,H123&gt;=6.417,G123&gt;=0.347,B123&gt;=3.05,F123&lt;1.5),1.425,IF(AND(B123&lt;2.75,G123&lt;0.451,H123&lt;10.266,F123&lt;2.5,F123&gt;=1.5),4,IF(AND(B123&gt;=2.75,G123&lt;0.451,H123&lt;10.266,F123&lt;2.5,F123&gt;=1.5),4.433,IF(AND(G123&gt;=0.865,G123&gt;=0.451,H123&lt;10.266,F123&lt;2.5,F123&gt;=1.5),4.2,IF(AND(B123&lt;2.45,H123&lt;13.665,H123&gt;=10.266,F123&lt;2.5,F123&gt;=1.5),3.7,IF(AND(G123&lt;0.302,H123&gt;=13.665,H123&gt;=10.266,F123&lt;2.5,F123&gt;=1.5),5,IF(AND(B123&lt;2.9,A123&lt;6.1,A123&lt;6.6,F123&gt;=2.5,F123&gt;=1.5),5.06,IF(AND(B123&gt;=2.9,A123&lt;6.1,A123&lt;6.6,F123&gt;=2.5,F123&gt;=1.5),4.8,IF(AND(B123&lt;3.05,A123&gt;=6.1,A123&lt;6.6,F123&gt;=2.5,F123&gt;=1.5),5.6,IF(AND(B123&gt;=3.05,A123&gt;=6.1,A123&lt;6.6,F123&gt;=2.5,F123&gt;=1.5),5.267,IF(AND(H123&gt;=14.564,A123&lt;7.25,A123&gt;=6.6,F123&gt;=2.5,F123&gt;=1.5),5.6,IF(AND(H123&gt;=14.309,G123&gt;=0.11,G123&lt;0.227,G123&lt;0.347,B123&gt;=3.05,F123&lt;1.5),1.7,IF(AND(D123&lt;0.4,H123&gt;=9.441,H123&gt;=6.417,G123&gt;=0.347,B123&gt;=3.05,F123&lt;1.5),1.5,IF(AND(D123&gt;=0.4,H123&gt;=9.441,H123&gt;=6.417,G123&gt;=0.347,B123&gt;=3.05,F123&lt;1.5),1.633,IF(AND(A123&lt;5.35,G123&lt;0.865,G123&gt;=0.451,H123&lt;10.266,F123&lt;2.5,F123&gt;=1.5),3.15,IF(AND(D123&lt;1.45,G123&gt;=0.302,H123&gt;=13.665,H123&gt;=10.266,F123&lt;2.5,F123&gt;=1.5),4.74,IF(AND(D123&gt;=1.45,G123&gt;=0.302,H123&gt;=13.665,H123&gt;=10.266,F123&lt;2.5,F123&gt;=1.5),4.567,IF(AND(H123&lt;8.836,H123&lt;14.564,A123&lt;7.25,A123&gt;=6.6,F123&gt;=2.5,F123&gt;=1.5),5.7,IF(AND(H123&gt;=8.836,H123&lt;14.564,A123&lt;7.25,A123&gt;=6.6,F123&gt;=2.5,F123&gt;=1.5),5.9,IF(AND(H123&lt;11.53,H123&lt;14.309,G123&gt;=0.11,G123&lt;0.227,G123&lt;0.347,B123&gt;=3.05,F123&lt;1.5),1.5,IF(AND(H123&gt;=11.53,H123&lt;14.309,G123&gt;=0.11,G123&lt;0.227,G123&lt;0.347,B123&gt;=3.05,F123&lt;1.5),1.467,IF(AND(H123&lt;9.386,A123&gt;=5.35,G123&lt;0.865,G123&gt;=0.451,H123&lt;10.266,F123&lt;2.5,F123&gt;=1.5),3.56,IF(AND(H123&gt;=9.386,A123&gt;=5.35,G123&lt;0.865,G123&gt;=0.451,H123&lt;10.266,F123&lt;2.5,F123&gt;=1.5),4.2,IF(AND(H123&lt;11.036,D123&lt;1.45,B123&gt;=2.45,H123&lt;13.665,H123&gt;=10.266,F123&lt;2.5,F123&gt;=1.5),4.45,IF(AND(H123&gt;=11.036,D123&lt;1.45,B123&gt;=2.45,H123&lt;13.665,H123&gt;=10.266,F123&lt;2.5,F123&gt;=1.5),4.1,IF(AND(G123&gt;=0.585,D123&gt;=1.45,B123&gt;=2.45,H123&lt;13.665,H123&gt;=10.266,F123&lt;2.5,F123&gt;=1.5),4.9,IF(AND(H123&lt;11.743,G123&lt;0.585,D123&gt;=1.45,B123&gt;=2.45,H123&lt;13.665,H123&gt;=10.266,F123&lt;2.5,F123&gt;=1.5),4.7,IF(AND(H123&gt;=11.743,G123&lt;0.585,D123&gt;=1.45,B123&gt;=2.45,H123&lt;13.665,H123&gt;=10.266,F123&lt;2.5,F123&gt;=1.5),4.5,"shouldnthappen")))))))))))))))))))))))))))))))))))</f>
        <v>5.7</v>
      </c>
      <c r="AV123" s="1" t="n">
        <f aca="false">IF(AND(G123&gt;=0.356,F123&gt;=1.5,A123&lt;5.75),3.52,IF(AND(A123&lt;7.25,A123&gt;=7.1,A123&gt;=5.75),5.875,IF(AND(A123&gt;=7.25,A123&gt;=7.1,A123&gt;=5.75),6.5,IF(AND(D123&gt;=0.35,G123&gt;=0.586,F123&lt;1.5,A123&lt;5.75),1.8,IF(AND(D123&lt;1.4,G123&lt;0.356,F123&gt;=1.5,A123&lt;5.75),4.2,IF(AND(D123&gt;=1.4,G123&lt;0.356,F123&gt;=1.5,A123&lt;5.75),4.5,IF(AND(H123&gt;=11.218,A123&lt;5.05,G123&lt;0.586,F123&lt;1.5,A123&lt;5.75),1.225,IF(AND(G123&gt;=0.253,A123&gt;=5.05,G123&lt;0.586,F123&lt;1.5,A123&lt;5.75),1.3,IF(AND(B123&gt;=3.75,D123&lt;0.35,G123&gt;=0.586,F123&lt;1.5,A123&lt;5.75),1.567,IF(AND(B123&lt;2.85,D123&lt;1.35,D123&lt;1.65,A123&lt;7.1,A123&gt;=5.75),4.26,IF(AND(B123&gt;=2.85,D123&lt;1.35,D123&lt;1.65,A123&lt;7.1,A123&gt;=5.75),4.45,IF(AND(A123&lt;6.05,H123&lt;12.921,D123&gt;=1.65,A123&lt;7.1,A123&gt;=5.75),5.1,IF(AND(H123&gt;=15.338,H123&gt;=12.921,D123&gt;=1.65,A123&lt;7.1,A123&gt;=5.75),5.55,IF(AND(G123&lt;0.418,H123&lt;11.218,A123&lt;5.05,G123&lt;0.586,F123&lt;1.5,A123&lt;5.75),1.42,IF(AND(G123&gt;=0.418,H123&lt;11.218,A123&lt;5.05,G123&lt;0.586,F123&lt;1.5,A123&lt;5.75),1.3,IF(AND(H123&gt;=13.321,G123&lt;0.253,A123&gt;=5.05,G123&lt;0.586,F123&lt;1.5,A123&lt;5.75),1.7,IF(AND(H123&lt;6.089,B123&lt;3.75,D123&lt;0.35,G123&gt;=0.586,F123&lt;1.5,A123&lt;5.75),1.7,IF(AND(H123&gt;=6.089,B123&lt;3.75,D123&lt;0.35,G123&gt;=0.586,F123&lt;1.5,A123&lt;5.75),1.5,IF(AND(B123&lt;2.9,D123&lt;1.45,D123&gt;=1.35,D123&lt;1.65,A123&lt;7.1,A123&gt;=5.75),4.8,IF(AND(B123&gt;=2.9,D123&lt;1.45,D123&gt;=1.35,D123&lt;1.65,A123&lt;7.1,A123&gt;=5.75),4.475,IF(AND(B123&lt;2.5,D123&gt;=1.45,D123&gt;=1.35,D123&lt;1.65,A123&lt;7.1,A123&gt;=5.75),4.5,IF(AND(H123&lt;8.884,A123&gt;=6.05,H123&lt;12.921,D123&gt;=1.65,A123&lt;7.1,A123&gt;=5.75),5.4,IF(AND(A123&lt;6.3,H123&lt;15.338,H123&gt;=12.921,D123&gt;=1.65,A123&lt;7.1,A123&gt;=5.75),4.967,IF(AND(A123&gt;=6.3,H123&lt;15.338,H123&gt;=12.921,D123&gt;=1.65,A123&lt;7.1,A123&gt;=5.75),5.133,IF(AND(H123&lt;10.826,H123&lt;13.321,G123&lt;0.253,A123&gt;=5.05,G123&lt;0.586,F123&lt;1.5,A123&lt;5.75),1.5,IF(AND(H123&gt;=10.826,H123&lt;13.321,G123&lt;0.253,A123&gt;=5.05,G123&lt;0.586,F123&lt;1.5,A123&lt;5.75),1.4,IF(AND(H123&lt;7.47,B123&gt;=2.5,D123&gt;=1.45,D123&gt;=1.35,D123&lt;1.65,A123&lt;7.1,A123&gt;=5.75),5.1,IF(AND(H123&gt;=7.47,B123&gt;=2.5,D123&gt;=1.45,D123&gt;=1.35,D123&lt;1.65,A123&lt;7.1,A123&gt;=5.75),4.725,IF(AND(H123&lt;9.637,H123&gt;=8.884,A123&gt;=6.05,H123&lt;12.921,D123&gt;=1.65,A123&lt;7.1,A123&gt;=5.75),5.9,IF(AND(B123&lt;2.6,H123&gt;=9.637,H123&gt;=8.884,A123&gt;=6.05,H123&lt;12.921,D123&gt;=1.65,A123&lt;7.1,A123&gt;=5.75),5.8,IF(AND(B123&lt;2.75,B123&gt;=2.6,H123&gt;=9.637,H123&gt;=8.884,A123&gt;=6.05,H123&lt;12.921,D123&gt;=1.65,A123&lt;7.1,A123&gt;=5.75),5.3,IF(AND(D123&lt;2.25,B123&gt;=2.75,B123&gt;=2.6,H123&gt;=9.637,H123&gt;=8.884,A123&gt;=6.05,H123&lt;12.921,D123&gt;=1.65,A123&lt;7.1,A123&gt;=5.75),5.6,IF(AND(D123&gt;=2.25,B123&gt;=2.75,B123&gt;=2.6,H123&gt;=9.637,H123&gt;=8.884,A123&gt;=6.05,H123&lt;12.921,D123&gt;=1.65,A123&lt;7.1,A123&gt;=5.75),5.5,"shouldnthappen")))))))))))))))))))))))))))))))))</f>
        <v>5.4</v>
      </c>
      <c r="AW123" s="1" t="n">
        <f aca="false">IF(AND(G123&gt;=0.905,F123&lt;1.5),1.767,IF(AND(H123&gt;=16.674,F123&gt;=1.5),6.55,IF(AND(A123&lt;4.35,H123&lt;14.344,G123&lt;0.905,F123&lt;1.5),1.1,IF(AND(B123&lt;3.65,H123&gt;=14.344,G123&lt;0.905,F123&lt;1.5),1.5,IF(AND(B123&gt;=3.65,H123&gt;=14.344,G123&lt;0.905,F123&lt;1.5),1.65,IF(AND(B123&lt;2.6,F123&gt;=2.5,H123&lt;16.674,F123&gt;=1.5),4.5,IF(AND(D123&gt;=0.45,A123&gt;=4.35,H123&lt;14.344,G123&lt;0.905,F123&lt;1.5),1.65,IF(AND(D123&lt;1.15,A123&lt;5.9,F123&lt;2.5,H123&lt;16.674,F123&gt;=1.5),3.56,IF(AND(B123&lt;2.75,A123&gt;=5.9,F123&lt;2.5,H123&lt;16.674,F123&gt;=1.5),5,IF(AND(H123&lt;13.531,B123&gt;=2.75,A123&gt;=5.9,F123&lt;2.5,H123&lt;16.674,F123&gt;=1.5),4.333,IF(AND(B123&lt;3.2,G123&gt;=0.669,B123&gt;=2.6,F123&gt;=2.5,H123&lt;16.674,F123&gt;=1.5),5.08,IF(AND(B123&gt;=3.2,G123&gt;=0.669,B123&gt;=2.6,F123&gt;=2.5,H123&lt;16.674,F123&gt;=1.5),5.4,IF(AND(B123&lt;3.15,A123&lt;5.05,D123&lt;0.45,A123&gt;=4.35,H123&lt;14.344,G123&lt;0.905,F123&lt;1.5),1.45,IF(AND(A123&gt;=5.55,A123&gt;=5.05,D123&lt;0.45,A123&gt;=4.35,H123&lt;14.344,G123&lt;0.905,F123&lt;1.5),1.5,IF(AND(A123&lt;5.55,A123&lt;5.65,D123&gt;=1.15,A123&lt;5.9,F123&lt;2.5,H123&lt;16.674,F123&gt;=1.5),3.95,IF(AND(A123&gt;=5.55,A123&lt;5.65,D123&gt;=1.15,A123&lt;5.9,F123&lt;2.5,H123&lt;16.674,F123&gt;=1.5),3.82,IF(AND(G123&lt;0.39,A123&gt;=5.65,D123&gt;=1.15,A123&lt;5.9,F123&lt;2.5,H123&lt;16.674,F123&gt;=1.5),4.35,IF(AND(G123&gt;=0.39,A123&gt;=5.65,D123&gt;=1.15,A123&lt;5.9,F123&lt;2.5,H123&lt;16.674,F123&gt;=1.5),3.95,IF(AND(G123&lt;0.466,H123&gt;=13.531,B123&gt;=2.75,A123&gt;=5.9,F123&lt;2.5,H123&lt;16.674,F123&gt;=1.5),4.8,IF(AND(G123&gt;=0.466,H123&gt;=13.531,B123&gt;=2.75,A123&gt;=5.9,F123&lt;2.5,H123&lt;16.674,F123&gt;=1.5),4.7,IF(AND(H123&lt;10.144,D123&lt;2.05,G123&lt;0.669,B123&gt;=2.6,F123&gt;=2.5,H123&lt;16.674,F123&gt;=1.5),5.3,IF(AND(H123&gt;=10.144,D123&lt;2.05,G123&lt;0.669,B123&gt;=2.6,F123&gt;=2.5,H123&lt;16.674,F123&gt;=1.5),5.133,IF(AND(D123&gt;=2.45,D123&gt;=2.05,G123&lt;0.669,B123&gt;=2.6,F123&gt;=2.5,H123&lt;16.674,F123&gt;=1.5),5.9,IF(AND(B123&lt;3.25,B123&gt;=3.15,A123&lt;5.05,D123&lt;0.45,A123&gt;=4.35,H123&lt;14.344,G123&lt;0.905,F123&lt;1.5),1.2,IF(AND(B123&gt;=3.25,B123&gt;=3.15,A123&lt;5.05,D123&lt;0.45,A123&gt;=4.35,H123&lt;14.344,G123&lt;0.905,F123&lt;1.5),1.36,IF(AND(B123&gt;=3.8,A123&lt;5.55,A123&gt;=5.05,D123&lt;0.45,A123&gt;=4.35,H123&lt;14.344,G123&lt;0.905,F123&lt;1.5),1.3,IF(AND(G123&lt;0.05,B123&lt;3.8,A123&lt;5.55,A123&gt;=5.05,D123&lt;0.45,A123&gt;=4.35,H123&lt;14.344,G123&lt;0.905,F123&lt;1.5),1.4,IF(AND(G123&lt;0.107,G123&lt;0.395,D123&lt;2.45,D123&gt;=2.05,G123&lt;0.669,B123&gt;=2.6,F123&gt;=2.5,H123&lt;16.674,F123&gt;=1.5),5.667,IF(AND(G123&lt;0.537,G123&gt;=0.395,D123&lt;2.45,D123&gt;=2.05,G123&lt;0.669,B123&gt;=2.6,F123&gt;=2.5,H123&lt;16.674,F123&gt;=1.5),5.6,IF(AND(G123&gt;=0.537,G123&gt;=0.395,D123&lt;2.45,D123&gt;=2.05,G123&lt;0.669,B123&gt;=2.6,F123&gt;=2.5,H123&lt;16.674,F123&gt;=1.5),5.775,IF(AND(B123&lt;3.6,G123&gt;=0.05,B123&lt;3.8,A123&lt;5.55,A123&gt;=5.05,D123&lt;0.45,A123&gt;=4.35,H123&lt;14.344,G123&lt;0.905,F123&lt;1.5),1.475,IF(AND(B123&gt;=3.6,G123&gt;=0.05,B123&lt;3.8,A123&lt;5.55,A123&gt;=5.05,D123&lt;0.45,A123&gt;=4.35,H123&lt;14.344,G123&lt;0.905,F123&lt;1.5),1.5,IF(AND(G123&lt;0.312,G123&gt;=0.107,G123&lt;0.395,D123&lt;2.45,D123&gt;=2.05,G123&lt;0.669,B123&gt;=2.6,F123&gt;=2.5,H123&lt;16.674,F123&gt;=1.5),5.18,IF(AND(G123&gt;=0.312,G123&gt;=0.107,G123&lt;0.395,D123&lt;2.45,D123&gt;=2.05,G123&lt;0.669,B123&gt;=2.6,F123&gt;=2.5,H123&lt;16.674,F123&gt;=1.5),5.4,"shouldnthappen"))))))))))))))))))))))))))))))))))</f>
        <v>5.667</v>
      </c>
      <c r="AX123" s="1" t="n">
        <f aca="false">IF(AND(D123&gt;=1.3,B123&gt;=3.45),6.25,IF(AND(B123&lt;2.75,A123&lt;5.25,B123&lt;3.45),3.9,IF(AND(D123&lt;0.25,D123&lt;1.3,B123&gt;=3.45),1.16,IF(AND(A123&gt;=5.05,B123&gt;=2.75,A123&lt;5.25,B123&lt;3.45),1.7,IF(AND(D123&lt;0.7,F123&lt;2.5,A123&gt;=5.25,B123&lt;3.45),1.5,IF(AND(H123&gt;=16.284,F123&gt;=2.5,A123&gt;=5.25,B123&lt;3.45),6.6,IF(AND(G123&lt;0.123,D123&gt;=0.25,D123&lt;1.3,B123&gt;=3.45),1.3,IF(AND(A123&lt;4.5,A123&lt;5.05,B123&gt;=2.75,A123&lt;5.25,B123&lt;3.45),1.3,IF(AND(A123&lt;5.05,G123&gt;=0.123,D123&gt;=0.25,D123&lt;1.3,B123&gt;=3.45),1.6,IF(AND(B123&lt;3.15,A123&gt;=4.5,A123&lt;5.05,B123&gt;=2.75,A123&lt;5.25,B123&lt;3.45),1.54,IF(AND(B123&gt;=3.15,A123&gt;=4.5,A123&lt;5.05,B123&gt;=2.75,A123&lt;5.25,B123&lt;3.45),1.35,IF(AND(D123&gt;=1.4,A123&lt;5.9,D123&gt;=0.7,F123&lt;2.5,A123&gt;=5.25,B123&lt;3.45),4.5,IF(AND(D123&gt;=1.55,A123&gt;=5.9,D123&gt;=0.7,F123&lt;2.5,A123&gt;=5.25,B123&lt;3.45),4.95,IF(AND(G123&gt;=0.682,D123&gt;=2.05,H123&lt;16.284,F123&gt;=2.5,A123&gt;=5.25,B123&lt;3.45),5.26,IF(AND(A123&lt;5.4,A123&gt;=5.05,G123&gt;=0.123,D123&gt;=0.25,D123&lt;1.3,B123&gt;=3.45),1.64,IF(AND(A123&gt;=5.4,A123&gt;=5.05,G123&gt;=0.123,D123&gt;=0.25,D123&lt;1.3,B123&gt;=3.45),1.6,IF(AND(G123&lt;0.372,D123&lt;1.4,A123&lt;5.9,D123&gt;=0.7,F123&lt;2.5,A123&gt;=5.25,B123&lt;3.45),4.175,IF(AND(D123&lt;1.35,D123&lt;1.55,A123&gt;=5.9,D123&gt;=0.7,F123&lt;2.5,A123&gt;=5.25,B123&lt;3.45),4.2,IF(AND(B123&lt;2.35,G123&lt;0.596,D123&lt;2.05,H123&lt;16.284,F123&gt;=2.5,A123&gt;=5.25,B123&lt;3.45),5,IF(AND(G123&gt;=0.888,G123&gt;=0.596,D123&lt;2.05,H123&lt;16.284,F123&gt;=2.5,A123&gt;=5.25,B123&lt;3.45),4.8,IF(AND(A123&gt;=6.85,G123&lt;0.682,D123&gt;=2.05,H123&lt;16.284,F123&gt;=2.5,A123&gt;=5.25,B123&lt;3.45),5.4,IF(AND(A123&gt;=5.75,G123&gt;=0.372,D123&lt;1.4,A123&lt;5.9,D123&gt;=0.7,F123&lt;2.5,A123&gt;=5.25,B123&lt;3.45),3.933,IF(AND(A123&gt;=6.75,D123&gt;=1.35,D123&lt;1.55,A123&gt;=5.9,D123&gt;=0.7,F123&lt;2.5,A123&gt;=5.25,B123&lt;3.45),4.8,IF(AND(H123&lt;11.084,B123&gt;=2.35,G123&lt;0.596,D123&lt;2.05,H123&lt;16.284,F123&gt;=2.5,A123&gt;=5.25,B123&lt;3.45),5.3,IF(AND(H123&lt;8.435,G123&lt;0.888,G123&gt;=0.596,D123&lt;2.05,H123&lt;16.284,F123&gt;=2.5,A123&gt;=5.25,B123&lt;3.45),5.1,IF(AND(H123&gt;=8.435,G123&lt;0.888,G123&gt;=0.596,D123&lt;2.05,H123&lt;16.284,F123&gt;=2.5,A123&gt;=5.25,B123&lt;3.45),4.94,IF(AND(B123&lt;3.15,A123&lt;6.85,G123&lt;0.682,D123&gt;=2.05,H123&lt;16.284,F123&gt;=2.5,A123&gt;=5.25,B123&lt;3.45),5.6,IF(AND(B123&gt;=3.15,A123&lt;6.85,G123&lt;0.682,D123&gt;=2.05,H123&lt;16.284,F123&gt;=2.5,A123&gt;=5.25,B123&lt;3.45),5.74,IF(AND(G123&lt;0.572,A123&lt;5.75,G123&gt;=0.372,D123&lt;1.4,A123&lt;5.9,D123&gt;=0.7,F123&lt;2.5,A123&gt;=5.25,B123&lt;3.45),3.7,IF(AND(D123&lt;1.45,A123&lt;6.75,D123&gt;=1.35,D123&lt;1.55,A123&gt;=5.9,D123&gt;=0.7,F123&lt;2.5,A123&gt;=5.25,B123&lt;3.45),4.46,IF(AND(D123&gt;=1.45,A123&lt;6.75,D123&gt;=1.35,D123&lt;1.55,A123&gt;=5.9,D123&gt;=0.7,F123&lt;2.5,A123&gt;=5.25,B123&lt;3.45),4.567,IF(AND(H123&lt;12.532,H123&gt;=11.084,B123&gt;=2.35,G123&lt;0.596,D123&lt;2.05,H123&lt;16.284,F123&gt;=2.5,A123&gt;=5.25,B123&lt;3.45),5.8,IF(AND(H123&gt;=12.532,H123&gt;=11.084,B123&gt;=2.35,G123&lt;0.596,D123&lt;2.05,H123&lt;16.284,F123&gt;=2.5,A123&gt;=5.25,B123&lt;3.45),5.667,IF(AND(A123&gt;=5.65,G123&gt;=0.572,A123&lt;5.75,G123&gt;=0.372,D123&lt;1.4,A123&lt;5.9,D123&gt;=0.7,F123&lt;2.5,A123&gt;=5.25,B123&lt;3.45),4.2,IF(AND(G123&lt;0.862,A123&lt;5.65,G123&gt;=0.572,A123&lt;5.75,G123&gt;=0.372,D123&lt;1.4,A123&lt;5.9,D123&gt;=0.7,F123&lt;2.5,A123&gt;=5.25,B123&lt;3.45),3.9,IF(AND(G123&gt;=0.862,A123&lt;5.65,G123&gt;=0.572,A123&lt;5.75,G123&gt;=0.372,D123&lt;1.4,A123&lt;5.9,D123&gt;=0.7,F123&lt;2.5,A123&gt;=5.25,B123&lt;3.45),4,"shouldnthappen"))))))))))))))))))))))))))))))))))))</f>
        <v>5.4</v>
      </c>
      <c r="AY123" s="1" t="n">
        <f aca="false">IF(AND(H123&gt;=8.233,D123&gt;=0.8,A123&lt;5.55),3.525,IF(AND(B123&lt;2.9,H123&gt;=15.534,A123&gt;=5.55),4.8,IF(AND(H123&gt;=12.259,A123&lt;4.75,D123&lt;0.8,A123&lt;5.55),1.25,IF(AND(B123&gt;=3.85,A123&gt;=4.75,D123&lt;0.8,A123&lt;5.55),1.425,IF(AND(D123&lt;1.55,H123&lt;8.233,D123&gt;=0.8,A123&lt;5.55),3.975,IF(AND(D123&gt;=1.55,H123&lt;8.233,D123&gt;=0.8,A123&lt;5.55),4.5,IF(AND(D123&lt;0.65,D123&lt;1.7,H123&lt;15.534,A123&gt;=5.55),1.7,IF(AND(A123&gt;=7.05,D123&gt;=1.7,H123&lt;15.534,A123&gt;=5.55),6.3,IF(AND(B123&gt;=3.35,B123&gt;=2.9,H123&gt;=15.534,A123&gt;=5.55),5.4,IF(AND(B123&lt;3.1,H123&lt;12.259,A123&lt;4.75,D123&lt;0.8,A123&lt;5.55),1.367,IF(AND(B123&gt;=3.1,H123&lt;12.259,A123&lt;4.75,D123&lt;0.8,A123&lt;5.55),1.4,IF(AND(G123&gt;=0.905,B123&lt;3.85,A123&gt;=4.75,D123&lt;0.8,A123&lt;5.55),1.9,IF(AND(H123&lt;15.681,B123&lt;3.35,B123&gt;=2.9,H123&gt;=15.534,A123&gt;=5.55),5.8,IF(AND(H123&gt;=15.681,B123&lt;3.35,B123&gt;=2.9,H123&gt;=15.534,A123&gt;=5.55),5.7,IF(AND(H123&gt;=14.877,G123&lt;0.905,B123&lt;3.85,A123&gt;=4.75,D123&lt;0.8,A123&lt;5.55),1.3,IF(AND(D123&gt;=1.25,B123&lt;2.65,D123&gt;=0.65,D123&lt;1.7,H123&lt;15.534,A123&gt;=5.55),4.433,IF(AND(G123&gt;=0.622,B123&lt;3.15,A123&lt;7.05,D123&gt;=1.7,H123&lt;15.534,A123&gt;=5.55),5.08,IF(AND(H123&gt;=13.42,B123&gt;=3.15,A123&lt;7.05,D123&gt;=1.7,H123&lt;15.534,A123&gt;=5.55),5.1,IF(AND(G123&lt;0.265,H123&lt;14.877,G123&lt;0.905,B123&lt;3.85,A123&gt;=4.75,D123&lt;0.8,A123&lt;5.55),1.2,IF(AND(A123&lt;5.75,D123&lt;1.25,B123&lt;2.65,D123&gt;=0.65,D123&lt;1.7,H123&lt;15.534,A123&gt;=5.55),3.7,IF(AND(A123&gt;=5.75,D123&lt;1.25,B123&lt;2.65,D123&gt;=0.65,D123&lt;1.7,H123&lt;15.534,A123&gt;=5.55),4,IF(AND(G123&gt;=0.652,D123&lt;1.35,B123&gt;=2.65,D123&gt;=0.65,D123&lt;1.7,H123&lt;15.534,A123&gt;=5.55),3.6,IF(AND(H123&lt;7.47,D123&gt;=1.35,B123&gt;=2.65,D123&gt;=0.65,D123&lt;1.7,H123&lt;15.534,A123&gt;=5.55),5.1,IF(AND(H123&lt;10.914,G123&lt;0.622,B123&lt;3.15,A123&lt;7.05,D123&gt;=1.7,H123&lt;15.534,A123&gt;=5.55),5.36,IF(AND(H123&gt;=10.914,G123&lt;0.622,B123&lt;3.15,A123&lt;7.05,D123&gt;=1.7,H123&lt;15.534,A123&gt;=5.55),5.64,IF(AND(G123&gt;=0.657,H123&lt;13.42,B123&gt;=3.15,A123&lt;7.05,D123&gt;=1.7,H123&lt;15.534,A123&gt;=5.55),6,IF(AND(G123&gt;=0.782,G123&gt;=0.265,H123&lt;14.877,G123&lt;0.905,B123&lt;3.85,A123&gt;=4.75,D123&lt;0.8,A123&lt;5.55),1.48,IF(AND(H123&lt;11.286,G123&lt;0.652,D123&lt;1.35,B123&gt;=2.65,D123&gt;=0.65,D123&lt;1.7,H123&lt;15.534,A123&gt;=5.55),4.24,IF(AND(H123&gt;=11.286,G123&lt;0.652,D123&lt;1.35,B123&gt;=2.65,D123&gt;=0.65,D123&lt;1.7,H123&lt;15.534,A123&gt;=5.55),4.05,IF(AND(G123&lt;0.413,H123&gt;=7.47,D123&gt;=1.35,B123&gt;=2.65,D123&gt;=0.65,D123&lt;1.7,H123&lt;15.534,A123&gt;=5.55),5.1,IF(AND(H123&lt;11.325,G123&lt;0.657,H123&lt;13.42,B123&gt;=3.15,A123&lt;7.05,D123&gt;=1.7,H123&lt;15.534,A123&gt;=5.55),5.8,IF(AND(H123&gt;=11.325,G123&lt;0.657,H123&lt;13.42,B123&gt;=3.15,A123&lt;7.05,D123&gt;=1.7,H123&lt;15.534,A123&gt;=5.55),5.6,IF(AND(D123&gt;=0.35,G123&lt;0.782,G123&gt;=0.265,H123&lt;14.877,G123&lt;0.905,B123&lt;3.85,A123&gt;=4.75,D123&lt;0.8,A123&lt;5.55),1.633,IF(AND(B123&lt;2.85,G123&gt;=0.413,H123&gt;=7.47,D123&gt;=1.35,B123&gt;=2.65,D123&gt;=0.65,D123&lt;1.7,H123&lt;15.534,A123&gt;=5.55),4.6,IF(AND(D123&lt;0.15,D123&lt;0.35,G123&lt;0.782,G123&gt;=0.265,H123&lt;14.877,G123&lt;0.905,B123&lt;3.85,A123&gt;=4.75,D123&lt;0.8,A123&lt;5.55),1.5,IF(AND(D123&gt;=0.15,D123&lt;0.35,G123&lt;0.782,G123&gt;=0.265,H123&lt;14.877,G123&lt;0.905,B123&lt;3.85,A123&gt;=4.75,D123&lt;0.8,A123&lt;5.55),1.543,IF(AND(A123&gt;=6.8,B123&gt;=2.85,G123&gt;=0.413,H123&gt;=7.47,D123&gt;=1.35,B123&gt;=2.65,D123&gt;=0.65,D123&lt;1.7,H123&lt;15.534,A123&gt;=5.55),4.9,IF(AND(H123&lt;13.531,A123&lt;6.8,B123&gt;=2.85,G123&gt;=0.413,H123&gt;=7.47,D123&gt;=1.35,B123&gt;=2.65,D123&gt;=0.65,D123&lt;1.7,H123&lt;15.534,A123&gt;=5.55),4.5,IF(AND(H123&gt;=13.531,A123&lt;6.8,B123&gt;=2.85,G123&gt;=0.413,H123&gt;=7.47,D123&gt;=1.35,B123&gt;=2.65,D123&gt;=0.65,D123&lt;1.7,H123&lt;15.534,A123&gt;=5.55),4.7,"shouldnthappen")))))))))))))))))))))))))))))))))))))))</f>
        <v>5.8</v>
      </c>
      <c r="AZ123" s="1" t="n">
        <f aca="false">IF(AND(H123&gt;=15.371,B123&gt;=3.35),5.4,IF(AND(G123&gt;=0.851,H123&gt;=15.244,B123&lt;3.35),4.75,IF(AND(F123&gt;=2,H123&lt;15.371,B123&gt;=3.35),5.6,IF(AND(B123&lt;2.75,A123&lt;5.15,H123&lt;15.244,B123&lt;3.35),3.42,IF(AND(A123&gt;=7.25,G123&lt;0.851,H123&gt;=15.244,B123&lt;3.35),6.6,IF(AND(A123&lt;4.45,B123&gt;=2.75,A123&lt;5.15,H123&lt;15.244,B123&lt;3.35),1.1,IF(AND(G123&lt;0.527,A123&lt;7.25,G123&lt;0.851,H123&gt;=15.244,B123&lt;3.35),5.08,IF(AND(G123&gt;=0.527,A123&lt;7.25,G123&lt;0.851,H123&gt;=15.244,B123&lt;3.35),5.8,IF(AND(D123&gt;=0.35,B123&lt;3.7,F123&lt;2,H123&lt;15.371,B123&gt;=3.35),1.55,IF(AND(H123&lt;6.542,B123&gt;=3.7,F123&lt;2,H123&lt;15.371,B123&gt;=3.35),1.9,IF(AND(B123&lt;3.25,A123&gt;=4.45,B123&gt;=2.75,A123&lt;5.15,H123&lt;15.244,B123&lt;3.35),1.46,IF(AND(B123&gt;=3.25,A123&gt;=4.45,B123&gt;=2.75,A123&lt;5.15,H123&lt;15.244,B123&lt;3.35),1.7,IF(AND(H123&lt;13.654,B123&gt;=2.95,D123&lt;1.45,A123&gt;=5.15,H123&lt;15.244,B123&lt;3.35),4.3,IF(AND(H123&gt;=13.654,B123&gt;=2.95,D123&lt;1.45,A123&gt;=5.15,H123&lt;15.244,B123&lt;3.35),4.625,IF(AND(F123&gt;=2.5,D123&lt;1.75,D123&gt;=1.45,A123&gt;=5.15,H123&lt;15.244,B123&lt;3.35),5.3,IF(AND(G123&gt;=0.853,D123&gt;=1.75,D123&gt;=1.45,A123&gt;=5.15,H123&lt;15.244,B123&lt;3.35),5.15,IF(AND(D123&gt;=0.25,D123&lt;0.35,B123&lt;3.7,F123&lt;2,H123&lt;15.371,B123&gt;=3.35),1.3,IF(AND(B123&lt;3.85,H123&gt;=6.542,B123&gt;=3.7,F123&lt;2,H123&lt;15.371,B123&gt;=3.35),1.633,IF(AND(H123&lt;7.02,H123&lt;10.688,B123&lt;2.95,D123&lt;1.45,A123&gt;=5.15,H123&lt;15.244,B123&lt;3.35),3.98,IF(AND(G123&lt;0.338,H123&gt;=10.688,B123&lt;2.95,D123&lt;1.45,A123&gt;=5.15,H123&lt;15.244,B123&lt;3.35),4.22,IF(AND(G123&gt;=0.338,H123&gt;=10.688,B123&lt;2.95,D123&lt;1.45,A123&gt;=5.15,H123&lt;15.244,B123&lt;3.35),3.9,IF(AND(B123&lt;2.75,F123&lt;2.5,D123&lt;1.75,D123&gt;=1.45,A123&gt;=5.15,H123&lt;15.244,B123&lt;3.35),5.1,IF(AND(B123&gt;=2.75,F123&lt;2.5,D123&lt;1.75,D123&gt;=1.45,A123&gt;=5.15,H123&lt;15.244,B123&lt;3.35),4.74,IF(AND(A123&gt;=7,G123&lt;0.853,D123&gt;=1.75,D123&gt;=1.45,A123&gt;=5.15,H123&lt;15.244,B123&lt;3.35),6.5,IF(AND(G123&gt;=0.934,D123&lt;0.25,D123&lt;0.35,B123&lt;3.7,F123&lt;2,H123&lt;15.371,B123&gt;=3.35),1.7,IF(AND(D123&lt;0.25,B123&gt;=3.85,H123&gt;=6.542,B123&gt;=3.7,F123&lt;2,H123&lt;15.371,B123&gt;=3.35),1.5,IF(AND(D123&gt;=0.25,B123&gt;=3.85,H123&gt;=6.542,B123&gt;=3.7,F123&lt;2,H123&lt;15.371,B123&gt;=3.35),1.4,IF(AND(B123&lt;2.5,H123&gt;=7.02,H123&lt;10.688,B123&lt;2.95,D123&lt;1.45,A123&gt;=5.15,H123&lt;15.244,B123&lt;3.35),3.8,IF(AND(G123&gt;=0.74,A123&lt;7,G123&lt;0.853,D123&gt;=1.75,D123&gt;=1.45,A123&gt;=5.15,H123&lt;15.244,B123&lt;3.35),6,IF(AND(G123&gt;=0.61,G123&lt;0.934,D123&lt;0.25,D123&lt;0.35,B123&lt;3.7,F123&lt;2,H123&lt;15.371,B123&gt;=3.35),1.5,IF(AND(D123&lt;1.15,B123&gt;=2.5,H123&gt;=7.02,H123&lt;10.688,B123&lt;2.95,D123&lt;1.45,A123&gt;=5.15,H123&lt;15.244,B123&lt;3.35),3.5,IF(AND(D123&gt;=1.15,B123&gt;=2.5,H123&gt;=7.02,H123&lt;10.688,B123&lt;2.95,D123&lt;1.45,A123&gt;=5.15,H123&lt;15.244,B123&lt;3.35),3.6,IF(AND(G123&gt;=0.626,G123&lt;0.74,A123&lt;7,G123&lt;0.853,D123&gt;=1.75,D123&gt;=1.45,A123&gt;=5.15,H123&lt;15.244,B123&lt;3.35),4.9,IF(AND(H123&lt;13.641,G123&lt;0.61,G123&lt;0.934,D123&lt;0.25,D123&lt;0.35,B123&lt;3.7,F123&lt;2,H123&lt;15.371,B123&gt;=3.35),1.425,IF(AND(H123&gt;=13.641,G123&lt;0.61,G123&lt;0.934,D123&lt;0.25,D123&lt;0.35,B123&lt;3.7,F123&lt;2,H123&lt;15.371,B123&gt;=3.35),1.3,IF(AND(B123&lt;3.05,G123&lt;0.626,G123&lt;0.74,A123&lt;7,G123&lt;0.853,D123&gt;=1.75,D123&gt;=1.45,A123&gt;=5.15,H123&lt;15.244,B123&lt;3.35),5.475,IF(AND(B123&gt;=3.05,G123&lt;0.626,G123&lt;0.74,A123&lt;7,G123&lt;0.853,D123&gt;=1.75,D123&gt;=1.45,A123&gt;=5.15,H123&lt;15.244,B123&lt;3.35),5.633,"shouldnthappen")))))))))))))))))))))))))))))))))))))</f>
        <v>5.633</v>
      </c>
      <c r="BA123" s="1" t="n">
        <f aca="false">IF(AND(F123&gt;=2,B123&gt;=3.4),6.1,IF(AND(B123&lt;2.75,A123&lt;5.15,B123&lt;3.4),3.225,IF(AND(G123&gt;=0.821,F123&lt;2,B123&gt;=3.4),1.9,IF(AND(B123&gt;=3.2,B123&gt;=2.75,A123&lt;5.15,B123&lt;3.4),1.7,IF(AND(A123&lt;4.8,G123&lt;0.821,F123&lt;2,B123&gt;=3.4),1,IF(AND(G123&gt;=0.446,B123&lt;3.2,B123&gt;=2.75,A123&lt;5.15,B123&lt;3.4),1.1,IF(AND(G123&lt;0.356,D123&lt;1.45,A123&lt;6.25,A123&gt;=5.15,B123&lt;3.4),4.32,IF(AND(G123&lt;0.591,D123&gt;=1.45,A123&lt;6.25,A123&gt;=5.15,B123&lt;3.4),4.6,IF(AND(D123&lt;1.75,G123&lt;0.597,A123&gt;=6.25,A123&gt;=5.15,B123&lt;3.4),4.86,IF(AND(H123&gt;=16.472,G123&gt;=0.597,A123&gt;=6.25,A123&gt;=5.15,B123&lt;3.4),6.6,IF(AND(G123&lt;0.063,G123&lt;0.446,B123&lt;3.2,B123&gt;=2.75,A123&lt;5.15,B123&lt;3.4),1.4,IF(AND(A123&gt;=5.95,G123&gt;=0.356,D123&lt;1.45,A123&lt;6.25,A123&gt;=5.15,B123&lt;3.4),4.6,IF(AND(B123&gt;=2.9,G123&gt;=0.591,D123&gt;=1.45,A123&lt;6.25,A123&gt;=5.15,B123&lt;3.4),4.867,IF(AND(D123&gt;=2.4,H123&lt;16.472,G123&gt;=0.597,A123&gt;=6.25,A123&gt;=5.15,B123&lt;3.4),6,IF(AND(A123&lt;5.45,B123&gt;=3.85,A123&gt;=4.8,G123&lt;0.821,F123&lt;2,B123&gt;=3.4),1.3,IF(AND(A123&gt;=5.45,B123&gt;=3.85,A123&gt;=4.8,G123&lt;0.821,F123&lt;2,B123&gt;=3.4),1.45,IF(AND(H123&lt;14.273,G123&gt;=0.063,G123&lt;0.446,B123&lt;3.2,B123&gt;=2.75,A123&lt;5.15,B123&lt;3.4),1.5,IF(AND(H123&gt;=14.273,G123&gt;=0.063,G123&lt;0.446,B123&lt;3.2,B123&gt;=2.75,A123&lt;5.15,B123&lt;3.4),1.6,IF(AND(G123&gt;=0.572,A123&lt;5.95,G123&gt;=0.356,D123&lt;1.45,A123&lt;6.25,A123&gt;=5.15,B123&lt;3.4),3.9,IF(AND(G123&lt;0.827,B123&lt;2.9,G123&gt;=0.591,D123&gt;=1.45,A123&lt;6.25,A123&gt;=5.15,B123&lt;3.4),4.9,IF(AND(G123&gt;=0.827,B123&lt;2.9,G123&gt;=0.591,D123&gt;=1.45,A123&lt;6.25,A123&gt;=5.15,B123&lt;3.4),5.1,IF(AND(A123&gt;=7.2,B123&lt;3.05,D123&gt;=1.75,G123&lt;0.597,A123&gt;=6.25,A123&gt;=5.15,B123&lt;3.4),6.7,IF(AND(G123&lt;0.353,B123&gt;=3.05,D123&gt;=1.75,G123&lt;0.597,A123&gt;=6.25,A123&gt;=5.15,B123&lt;3.4),5.22,IF(AND(G123&gt;=0.353,B123&gt;=3.05,D123&gt;=1.75,G123&lt;0.597,A123&gt;=6.25,A123&gt;=5.15,B123&lt;3.4),5.65,IF(AND(A123&lt;6.55,D123&lt;2.4,H123&lt;16.472,G123&gt;=0.597,A123&gt;=6.25,A123&gt;=5.15,B123&lt;3.4),5.033,IF(AND(H123&lt;12.719,G123&lt;0.385,B123&lt;3.85,A123&gt;=4.8,G123&lt;0.821,F123&lt;2,B123&gt;=3.4),1.54,IF(AND(H123&gt;=12.719,G123&lt;0.385,B123&lt;3.85,A123&gt;=4.8,G123&lt;0.821,F123&lt;2,B123&gt;=3.4),1.3,IF(AND(B123&lt;3.6,G123&gt;=0.385,B123&lt;3.85,A123&gt;=4.8,G123&lt;0.821,F123&lt;2,B123&gt;=3.4),1.325,IF(AND(B123&gt;=3.6,G123&gt;=0.385,B123&lt;3.85,A123&gt;=4.8,G123&lt;0.821,F123&lt;2,B123&gt;=3.4),1.55,IF(AND(D123&lt;1.05,G123&lt;0.572,A123&lt;5.95,G123&gt;=0.356,D123&lt;1.45,A123&lt;6.25,A123&gt;=5.15,B123&lt;3.4),3.633,IF(AND(D123&gt;=2.15,A123&lt;7.2,B123&lt;3.05,D123&gt;=1.75,G123&lt;0.597,A123&gt;=6.25,A123&gt;=5.15,B123&lt;3.4),5.667,IF(AND(H123&lt;13.094,A123&gt;=6.55,D123&lt;2.4,H123&lt;16.472,G123&gt;=0.597,A123&gt;=6.25,A123&gt;=5.15,B123&lt;3.4),5.2,IF(AND(D123&lt;1.15,D123&gt;=1.05,G123&lt;0.572,A123&lt;5.95,G123&gt;=0.356,D123&lt;1.45,A123&lt;6.25,A123&gt;=5.15,B123&lt;3.4),3.8,IF(AND(D123&gt;=1.15,D123&gt;=1.05,G123&lt;0.572,A123&lt;5.95,G123&gt;=0.356,D123&lt;1.45,A123&lt;6.25,A123&gt;=5.15,B123&lt;3.4),3.9,IF(AND(G123&gt;=0.487,D123&lt;2.15,A123&lt;7.2,B123&lt;3.05,D123&gt;=1.75,G123&lt;0.597,A123&gt;=6.25,A123&gt;=5.15,B123&lt;3.4),5.8,IF(AND(A123&lt;6.8,H123&gt;=13.094,A123&gt;=6.55,D123&lt;2.4,H123&lt;16.472,G123&gt;=0.597,A123&gt;=6.25,A123&gt;=5.15,B123&lt;3.4),4.52,IF(AND(A123&gt;=6.8,H123&gt;=13.094,A123&gt;=6.55,D123&lt;2.4,H123&lt;16.472,G123&gt;=0.597,A123&gt;=6.25,A123&gt;=5.15,B123&lt;3.4),4.75,IF(AND(B123&lt;2.95,G123&lt;0.487,D123&lt;2.15,A123&lt;7.2,B123&lt;3.05,D123&gt;=1.75,G123&lt;0.597,A123&gt;=6.25,A123&gt;=5.15,B123&lt;3.4),5.6,IF(AND(B123&gt;=2.95,G123&lt;0.487,D123&lt;2.15,A123&lt;7.2,B123&lt;3.05,D123&gt;=1.75,G123&lt;0.597,A123&gt;=6.25,A123&gt;=5.15,B123&lt;3.4),5.5,"shouldnthappen")))))))))))))))))))))))))))))))))))))))</f>
        <v>5.22</v>
      </c>
      <c r="BB123" s="1" t="n">
        <f aca="false">IF(AND(A123&lt;4.35,B123&lt;3.25,F123&lt;1.5),1.1,IF(AND(H123&lt;14.005,A123&gt;=4.35,B123&lt;3.25,F123&lt;1.5),1.3,IF(AND(H123&gt;=14.005,A123&gt;=4.35,B123&lt;3.25,F123&lt;1.5),1.6,IF(AND(G123&gt;=0.905,A123&lt;5.15,B123&gt;=3.25,F123&lt;1.5),1.9,IF(AND(B123&lt;3.45,A123&gt;=5.15,B123&gt;=3.25,F123&lt;1.5),1.6,IF(AND(F123&gt;=2.5,D123&gt;=1.35,D123&lt;1.75,F123&gt;=1.5),4.867,IF(AND(A123&gt;=7.05,D123&gt;=2.05,D123&gt;=1.75,F123&gt;=1.5),6.35,IF(AND(D123&gt;=0.4,G123&lt;0.905,A123&lt;5.15,B123&gt;=3.25,F123&lt;1.5),1.65,IF(AND(B123&lt;3.6,B123&gt;=3.45,A123&gt;=5.15,B123&gt;=3.25,F123&lt;1.5),1.35,IF(AND(H123&lt;6.808,H123&lt;9.386,D123&lt;1.35,D123&lt;1.75,F123&gt;=1.5),4.05,IF(AND(H123&gt;=6.808,H123&lt;9.386,D123&lt;1.35,D123&lt;1.75,F123&gt;=1.5),3.46,IF(AND(B123&lt;2.45,F123&lt;2.5,D123&gt;=1.35,D123&lt;1.75,F123&gt;=1.5),4.5,IF(AND(H123&gt;=13.115,D123&lt;1.95,D123&lt;2.05,D123&gt;=1.75,F123&gt;=1.5),4.85,IF(AND(G123&lt;0.196,D123&gt;=1.95,D123&lt;2.05,D123&gt;=1.75,F123&gt;=1.5),6.7,IF(AND(G123&gt;=0.196,D123&gt;=1.95,D123&lt;2.05,D123&gt;=1.75,F123&gt;=1.5),5.12,IF(AND(H123&lt;10.925,D123&lt;0.4,G123&lt;0.905,A123&lt;5.15,B123&gt;=3.25,F123&lt;1.5),1.4,IF(AND(H123&gt;=10.925,D123&lt;0.4,G123&lt;0.905,A123&lt;5.15,B123&gt;=3.25,F123&lt;1.5),1.45,IF(AND(H123&lt;14.096,B123&gt;=3.6,B123&gt;=3.45,A123&gt;=5.15,B123&gt;=3.25,F123&lt;1.5),1.42,IF(AND(H123&gt;=14.096,B123&gt;=3.6,B123&gt;=3.45,A123&gt;=5.15,B123&gt;=3.25,F123&lt;1.5),1.7,IF(AND(B123&lt;2.45,D123&lt;1.15,H123&gt;=9.386,D123&lt;1.35,D123&lt;1.75,F123&gt;=1.5),3.6,IF(AND(B123&gt;=2.45,D123&lt;1.15,H123&gt;=9.386,D123&lt;1.35,D123&lt;1.75,F123&gt;=1.5),3.9,IF(AND(G123&lt;0.246,D123&gt;=1.15,H123&gt;=9.386,D123&lt;1.35,D123&lt;1.75,F123&gt;=1.5),4.4,IF(AND(B123&lt;2.75,B123&gt;=2.45,F123&lt;2.5,D123&gt;=1.35,D123&lt;1.75,F123&gt;=1.5),5.1,IF(AND(H123&lt;11.084,H123&lt;13.115,D123&lt;1.95,D123&lt;2.05,D123&gt;=1.75,F123&gt;=1.5),5.35,IF(AND(H123&gt;=11.084,H123&lt;13.115,D123&lt;1.95,D123&lt;2.05,D123&gt;=1.75,F123&gt;=1.5),5.7,IF(AND(H123&lt;15.52,D123&lt;2.25,A123&lt;7.05,D123&gt;=2.05,D123&gt;=1.75,F123&gt;=1.5),5.45,IF(AND(H123&gt;=15.52,D123&lt;2.25,A123&lt;7.05,D123&gt;=2.05,D123&gt;=1.75,F123&gt;=1.5),5.725,IF(AND(G123&gt;=0.775,D123&gt;=2.25,A123&lt;7.05,D123&gt;=2.05,D123&gt;=1.75,F123&gt;=1.5),5.2,IF(AND(D123&lt;1.25,G123&gt;=0.246,D123&gt;=1.15,H123&gt;=9.386,D123&lt;1.35,D123&lt;1.75,F123&gt;=1.5),4.05,IF(AND(A123&lt;5.85,B123&gt;=2.75,B123&gt;=2.45,F123&lt;2.5,D123&gt;=1.35,D123&lt;1.75,F123&gt;=1.5),4.5,IF(AND(B123&lt;3.3,G123&lt;0.775,D123&gt;=2.25,A123&lt;7.05,D123&gt;=2.05,D123&gt;=1.75,F123&gt;=1.5),5.64,IF(AND(B123&gt;=3.3,G123&lt;0.775,D123&gt;=2.25,A123&lt;7.05,D123&gt;=2.05,D123&gt;=1.75,F123&gt;=1.5),5.6,IF(AND(A123&lt;5.9,D123&gt;=1.25,G123&gt;=0.246,D123&gt;=1.15,H123&gt;=9.386,D123&lt;1.35,D123&lt;1.75,F123&gt;=1.5),4.2,IF(AND(A123&gt;=5.9,D123&gt;=1.25,G123&gt;=0.246,D123&gt;=1.15,H123&gt;=9.386,D123&lt;1.35,D123&lt;1.75,F123&gt;=1.5),4,IF(AND(G123&gt;=0.437,A123&gt;=5.85,B123&gt;=2.75,B123&gt;=2.45,F123&lt;2.5,D123&gt;=1.35,D123&lt;1.75,F123&gt;=1.5),4.75,IF(AND(H123&lt;9.446,G123&lt;0.437,A123&gt;=5.85,B123&gt;=2.75,B123&gt;=2.45,F123&lt;2.5,D123&gt;=1.35,D123&lt;1.75,F123&gt;=1.5),4.6,IF(AND(H123&gt;=9.446,G123&lt;0.437,A123&gt;=5.85,B123&gt;=2.75,B123&gt;=2.45,F123&lt;2.5,D123&gt;=1.35,D123&lt;1.75,F123&gt;=1.5),4.7,"shouldnthappen")))))))))))))))))))))))))))))))))))))</f>
        <v>5.64</v>
      </c>
      <c r="BC123" s="1" t="n">
        <f aca="false">IF(AND(G123&gt;=0.905,F123&lt;1.5),1.65,IF(AND(D123&gt;=0.45,G123&lt;0.905,F123&lt;1.5),1.65,IF(AND(A123&lt;5.15,D123&lt;1.55,F123&gt;=1.5),3.225,IF(AND(F123&gt;=2.5,A123&gt;=5.15,D123&lt;1.55,F123&gt;=1.5),5.05,IF(AND(H123&lt;5.767,A123&lt;7.05,D123&gt;=1.55,F123&gt;=1.5),4.5,IF(AND(D123&lt;1.7,A123&gt;=7.05,D123&gt;=1.55,F123&gt;=1.5),5.8,IF(AND(A123&gt;=5.3,G123&lt;0.207,D123&lt;0.45,G123&lt;0.905,F123&lt;1.5),1.3,IF(AND(D123&gt;=0.35,G123&gt;=0.207,D123&lt;0.45,G123&lt;0.905,F123&lt;1.5),1.5,IF(AND(G123&lt;0.155,D123&gt;=1.7,A123&gt;=7.05,D123&gt;=1.55,F123&gt;=1.5),6.7,IF(AND(G123&gt;=0.155,D123&gt;=1.7,A123&gt;=7.05,D123&gt;=1.55,F123&gt;=1.5),6.34,IF(AND(G123&lt;0.05,A123&lt;5.3,G123&lt;0.207,D123&lt;0.45,G123&lt;0.905,F123&lt;1.5),1.4,IF(AND(G123&gt;=0.05,A123&lt;5.3,G123&lt;0.207,D123&lt;0.45,G123&lt;0.905,F123&lt;1.5),1.5,IF(AND(A123&lt;4.5,D123&lt;0.35,G123&gt;=0.207,D123&lt;0.45,G123&lt;0.905,F123&lt;1.5),1.3,IF(AND(G123&lt;0.308,A123&lt;6.2,F123&lt;2.5,A123&gt;=5.15,D123&lt;1.55,F123&gt;=1.5),4.5,IF(AND(D123&lt;1.35,A123&gt;=6.2,F123&lt;2.5,A123&gt;=5.15,D123&lt;1.55,F123&gt;=1.5),4.367,IF(AND(D123&lt;1.85,A123&lt;6.15,H123&gt;=5.767,A123&lt;7.05,D123&gt;=1.55,F123&gt;=1.5),4.933,IF(AND(G123&gt;=0.558,A123&gt;=4.5,D123&lt;0.35,G123&gt;=0.207,D123&lt;0.45,G123&lt;0.905,F123&lt;1.5),1.5,IF(AND(H123&gt;=13.383,G123&gt;=0.308,A123&lt;6.2,F123&lt;2.5,A123&gt;=5.15,D123&lt;1.55,F123&gt;=1.5),4.7,IF(AND(H123&gt;=12.206,D123&gt;=1.35,A123&gt;=6.2,F123&lt;2.5,A123&gt;=5.15,D123&lt;1.55,F123&gt;=1.5),4.575,IF(AND(A123&lt;5.7,D123&gt;=1.85,A123&lt;6.15,H123&gt;=5.767,A123&lt;7.05,D123&gt;=1.55,F123&gt;=1.5),4.9,IF(AND(A123&gt;=5.7,D123&gt;=1.85,A123&lt;6.15,H123&gt;=5.767,A123&lt;7.05,D123&gt;=1.55,F123&gt;=1.5),5.1,IF(AND(G123&lt;0.079,G123&lt;0.364,A123&gt;=6.15,H123&gt;=5.767,A123&lt;7.05,D123&gt;=1.55,F123&gt;=1.5),5.6,IF(AND(G123&gt;=0.079,G123&lt;0.364,A123&gt;=6.15,H123&gt;=5.767,A123&lt;7.05,D123&gt;=1.55,F123&gt;=1.5),5.25,IF(AND(G123&gt;=0.447,G123&lt;0.558,A123&gt;=4.5,D123&lt;0.35,G123&gt;=0.207,D123&lt;0.45,G123&lt;0.905,F123&lt;1.5),1.3,IF(AND(B123&gt;=2.95,H123&lt;13.383,G123&gt;=0.308,A123&lt;6.2,F123&lt;2.5,A123&gt;=5.15,D123&lt;1.55,F123&gt;=1.5),4.6,IF(AND(B123&lt;2.65,H123&lt;12.206,D123&gt;=1.35,A123&gt;=6.2,F123&lt;2.5,A123&gt;=5.15,D123&lt;1.55,F123&gt;=1.5),4.9,IF(AND(D123&lt;2.45,A123&lt;6.6,G123&gt;=0.364,A123&gt;=6.15,H123&gt;=5.767,A123&lt;7.05,D123&gt;=1.55,F123&gt;=1.5),5.6,IF(AND(D123&gt;=2.45,A123&lt;6.6,G123&gt;=0.364,A123&gt;=6.15,H123&gt;=5.767,A123&lt;7.05,D123&gt;=1.55,F123&gt;=1.5),6,IF(AND(H123&lt;12.921,A123&gt;=6.6,G123&gt;=0.364,A123&gt;=6.15,H123&gt;=5.767,A123&lt;7.05,D123&gt;=1.55,F123&gt;=1.5),5.725,IF(AND(H123&gt;=12.921,A123&gt;=6.6,G123&gt;=0.364,A123&gt;=6.15,H123&gt;=5.767,A123&lt;7.05,D123&gt;=1.55,F123&gt;=1.5),5.367,IF(AND(B123&lt;3.15,G123&lt;0.447,G123&lt;0.558,A123&gt;=4.5,D123&lt;0.35,G123&gt;=0.207,D123&lt;0.45,G123&lt;0.905,F123&lt;1.5),1.5,IF(AND(B123&gt;=3.15,G123&lt;0.447,G123&lt;0.558,A123&gt;=4.5,D123&lt;0.35,G123&gt;=0.207,D123&lt;0.45,G123&lt;0.905,F123&lt;1.5),1.36,IF(AND(B123&gt;=2.85,B123&lt;2.95,H123&lt;13.383,G123&gt;=0.308,A123&lt;6.2,F123&lt;2.5,A123&gt;=5.15,D123&lt;1.55,F123&gt;=1.5),3.6,IF(AND(H123&lt;9.446,B123&gt;=2.65,H123&lt;12.206,D123&gt;=1.35,A123&gt;=6.2,F123&lt;2.5,A123&gt;=5.15,D123&lt;1.55,F123&gt;=1.5),4.6,IF(AND(H123&gt;=9.446,B123&gt;=2.65,H123&lt;12.206,D123&gt;=1.35,A123&gt;=6.2,F123&lt;2.5,A123&gt;=5.15,D123&lt;1.55,F123&gt;=1.5),4.7,IF(AND(D123&lt;1.2,B123&lt;2.85,B123&lt;2.95,H123&lt;13.383,G123&gt;=0.308,A123&lt;6.2,F123&lt;2.5,A123&gt;=5.15,D123&lt;1.55,F123&gt;=1.5),3.75,IF(AND(G123&lt;0.356,D123&gt;=1.2,B123&lt;2.85,B123&lt;2.95,H123&lt;13.383,G123&gt;=0.308,A123&lt;6.2,F123&lt;2.5,A123&gt;=5.15,D123&lt;1.55,F123&gt;=1.5),4.2,IF(AND(G123&gt;=0.356,D123&gt;=1.2,B123&lt;2.85,B123&lt;2.95,H123&lt;13.383,G123&gt;=0.308,A123&lt;6.2,F123&lt;2.5,A123&gt;=5.15,D123&lt;1.55,F123&gt;=1.5),3.96,"shouldnthappen"))))))))))))))))))))))))))))))))))))))</f>
        <v>5.6</v>
      </c>
      <c r="BD123" s="1" t="n">
        <f aca="false">IF(AND(B123&lt;2.7,A123&lt;5.3,B123&lt;3.15),3.42,IF(AND(F123&lt;2.5,A123&gt;=5.85,B123&gt;=3.15),4.7,IF(AND(A123&lt;4.35,B123&gt;=2.7,A123&lt;5.3,B123&lt;3.15),1.1,IF(AND(A123&gt;=4.35,B123&gt;=2.7,A123&lt;5.3,B123&lt;3.15),1.42,IF(AND(A123&gt;=7.05,F123&gt;=2.5,A123&gt;=5.3,B123&lt;3.15),6.067,IF(AND(D123&gt;=0.45,A123&lt;5.05,A123&lt;5.85,B123&gt;=3.15),1.6,IF(AND(B123&lt;3.35,A123&gt;=5.05,A123&lt;5.85,B123&gt;=3.15),1.7,IF(AND(A123&gt;=6.85,F123&gt;=2.5,A123&gt;=5.85,B123&gt;=3.15),6.22,IF(AND(D123&lt;1.25,D123&lt;1.35,F123&lt;2.5,A123&gt;=5.3,B123&lt;3.15),4.033,IF(AND(D123&gt;=1.25,D123&lt;1.35,F123&lt;2.5,A123&gt;=5.3,B123&lt;3.15),4.233,IF(AND(A123&lt;6.05,D123&gt;=1.35,F123&lt;2.5,A123&gt;=5.3,B123&lt;3.15),5.1,IF(AND(H123&gt;=13.29,A123&lt;7.05,F123&gt;=2.5,A123&gt;=5.3,B123&lt;3.15),4.96,IF(AND(G123&gt;=0.858,D123&lt;0.45,A123&lt;5.05,A123&lt;5.85,B123&gt;=3.15),1.3,IF(AND(D123&gt;=0.35,B123&gt;=3.35,A123&gt;=5.05,A123&lt;5.85,B123&gt;=3.15),1.4,IF(AND(B123&lt;3.25,A123&lt;6.85,F123&gt;=2.5,A123&gt;=5.85,B123&gt;=3.15),5.233,IF(AND(A123&gt;=6.8,A123&gt;=6.05,D123&gt;=1.35,F123&lt;2.5,A123&gt;=5.3,B123&lt;3.15),4.9,IF(AND(G123&gt;=0.622,H123&lt;13.29,A123&lt;7.05,F123&gt;=2.5,A123&gt;=5.3,B123&lt;3.15),5.067,IF(AND(H123&lt;8.834,G123&lt;0.858,D123&lt;0.45,A123&lt;5.05,A123&lt;5.85,B123&gt;=3.15),1.4,IF(AND(G123&lt;0.774,B123&gt;=3.25,A123&lt;6.85,F123&gt;=2.5,A123&gt;=5.85,B123&gt;=3.15),5.8,IF(AND(G123&gt;=0.774,B123&gt;=3.25,A123&lt;6.85,F123&gt;=2.5,A123&gt;=5.85,B123&gt;=3.15),5.4,IF(AND(H123&gt;=12.206,A123&lt;6.8,A123&gt;=6.05,D123&gt;=1.35,F123&lt;2.5,A123&gt;=5.3,B123&lt;3.15),4.5,IF(AND(G123&gt;=0.439,G123&lt;0.622,H123&lt;13.29,A123&lt;7.05,F123&gt;=2.5,A123&gt;=5.3,B123&lt;3.15),5.667,IF(AND(G123&lt;0.227,H123&gt;=8.834,G123&lt;0.858,D123&lt;0.45,A123&lt;5.05,A123&lt;5.85,B123&gt;=3.15),1.4,IF(AND(G123&gt;=0.227,H123&gt;=8.834,G123&lt;0.858,D123&lt;0.45,A123&lt;5.05,A123&lt;5.85,B123&gt;=3.15),1.3,IF(AND(G123&gt;=0.934,B123&lt;3.75,D123&lt;0.35,B123&gt;=3.35,A123&gt;=5.05,A123&lt;5.85,B123&gt;=3.15),1.7,IF(AND(G123&lt;0.823,B123&gt;=3.75,D123&lt;0.35,B123&gt;=3.35,A123&gt;=5.05,A123&lt;5.85,B123&gt;=3.15),1.55,IF(AND(G123&gt;=0.823,B123&gt;=3.75,D123&lt;0.35,B123&gt;=3.35,A123&gt;=5.05,A123&lt;5.85,B123&gt;=3.15),1.5,IF(AND(A123&lt;6.2,H123&lt;12.206,A123&lt;6.8,A123&gt;=6.05,D123&gt;=1.35,F123&lt;2.5,A123&gt;=5.3,B123&lt;3.15),4.6,IF(AND(A123&gt;=6.2,H123&lt;12.206,A123&lt;6.8,A123&gt;=6.05,D123&gt;=1.35,F123&lt;2.5,A123&gt;=5.3,B123&lt;3.15),4.74,IF(AND(H123&gt;=10.667,G123&lt;0.439,G123&lt;0.622,H123&lt;13.29,A123&lt;7.05,F123&gt;=2.5,A123&gt;=5.3,B123&lt;3.15),5.6,IF(AND(H123&lt;13.67,G123&lt;0.934,B123&lt;3.75,D123&lt;0.35,B123&gt;=3.35,A123&gt;=5.05,A123&lt;5.85,B123&gt;=3.15),1.48,IF(AND(H123&gt;=13.67,G123&lt;0.934,B123&lt;3.75,D123&lt;0.35,B123&gt;=3.35,A123&gt;=5.05,A123&lt;5.85,B123&gt;=3.15),1.3,IF(AND(G123&lt;0.301,H123&lt;10.667,G123&lt;0.439,G123&lt;0.622,H123&lt;13.29,A123&lt;7.05,F123&gt;=2.5,A123&gt;=5.3,B123&lt;3.15),5.2,IF(AND(G123&gt;=0.301,H123&lt;10.667,G123&lt;0.439,G123&lt;0.622,H123&lt;13.29,A123&lt;7.05,F123&gt;=2.5,A123&gt;=5.3,B123&lt;3.15),5.067,"shouldnthappen"))))))))))))))))))))))))))))))))))</f>
        <v>6.22</v>
      </c>
      <c r="BE123" s="1" t="n">
        <f aca="false">IF(AND(B123&gt;=3.85,A123&gt;=5.05,F123&lt;1.5),1.4,IF(AND(A123&lt;5.25,A123&lt;5.75,F123&gt;=1.5),3.15,IF(AND(A123&lt;4.95,B123&lt;3.15,A123&lt;5.05,F123&lt;1.5),1.46,IF(AND(A123&gt;=4.95,B123&lt;3.15,A123&lt;5.05,F123&lt;1.5),1.6,IF(AND(H123&lt;8.834,B123&gt;=3.15,A123&lt;5.05,F123&lt;1.5),1.4,IF(AND(D123&lt;0.25,B123&lt;3.85,A123&gt;=5.05,F123&lt;1.5),1.48,IF(AND(D123&gt;=0.25,B123&lt;3.85,A123&gt;=5.05,F123&lt;1.5),1.7,IF(AND(F123&gt;=2.5,A123&gt;=5.25,A123&lt;5.75,F123&gt;=1.5),4.9,IF(AND(H123&lt;12.45,H123&gt;=8.834,B123&gt;=3.15,A123&lt;5.05,F123&lt;1.5),1.25,IF(AND(H123&gt;=12.45,H123&gt;=8.834,B123&gt;=3.15,A123&lt;5.05,F123&lt;1.5),1.32,IF(AND(G123&lt;0.283,F123&lt;2.5,A123&gt;=5.25,A123&lt;5.75,F123&gt;=1.5),4.3,IF(AND(H123&lt;6.712,H123&lt;11.275,D123&lt;1.55,A123&gt;=5.75,F123&gt;=1.5),5,IF(AND(H123&lt;13.101,H123&gt;=11.275,D123&lt;1.55,A123&gt;=5.75,F123&gt;=1.5),3.933,IF(AND(H123&gt;=13.101,H123&gt;=11.275,D123&lt;1.55,A123&gt;=5.75,F123&gt;=1.5),4.5,IF(AND(A123&gt;=7.3,D123&lt;2.45,D123&gt;=1.55,A123&gt;=5.75,F123&gt;=1.5),6.7,IF(AND(B123&lt;3.45,D123&gt;=2.45,D123&gt;=1.55,A123&gt;=5.75,F123&gt;=1.5),5.925,IF(AND(B123&gt;=3.45,D123&gt;=2.45,D123&gt;=1.55,A123&gt;=5.75,F123&gt;=1.5),6.1,IF(AND(B123&gt;=2.8,G123&gt;=0.283,F123&lt;2.5,A123&gt;=5.25,A123&lt;5.75,F123&gt;=1.5),4.2,IF(AND(D123&lt;1.35,H123&gt;=6.712,H123&lt;11.275,D123&lt;1.55,A123&gt;=5.75,F123&gt;=1.5),4.35,IF(AND(D123&lt;1.05,B123&lt;2.8,G123&gt;=0.283,F123&lt;2.5,A123&gt;=5.25,A123&lt;5.75,F123&gt;=1.5),3.567,IF(AND(D123&gt;=1.05,B123&lt;2.8,G123&gt;=0.283,F123&lt;2.5,A123&gt;=5.25,A123&lt;5.75,F123&gt;=1.5),3.925,IF(AND(B123&lt;2.65,D123&gt;=1.35,H123&gt;=6.712,H123&lt;11.275,D123&lt;1.55,A123&gt;=5.75,F123&gt;=1.5),4.9,IF(AND(B123&gt;=2.65,D123&gt;=1.35,H123&gt;=6.712,H123&lt;11.275,D123&lt;1.55,A123&gt;=5.75,F123&gt;=1.5),4.625,IF(AND(H123&gt;=14.683,G123&gt;=0.628,A123&lt;7.3,D123&lt;2.45,D123&gt;=1.55,A123&gt;=5.75,F123&gt;=1.5),5.4,IF(AND(D123&lt;1.95,H123&lt;8.884,G123&lt;0.628,A123&lt;7.3,D123&lt;2.45,D123&gt;=1.55,A123&gt;=5.75,F123&gt;=1.5),5.1,IF(AND(D123&gt;=1.95,H123&lt;8.884,G123&lt;0.628,A123&lt;7.3,D123&lt;2.45,D123&gt;=1.55,A123&gt;=5.75,F123&gt;=1.5),5.22,IF(AND(A123&lt;6.05,H123&gt;=8.884,G123&lt;0.628,A123&lt;7.3,D123&lt;2.45,D123&gt;=1.55,A123&gt;=5.75,F123&gt;=1.5),5.1,IF(AND(G123&lt;0.817,H123&lt;14.683,G123&gt;=0.628,A123&lt;7.3,D123&lt;2.45,D123&gt;=1.55,A123&gt;=5.75,F123&gt;=1.5),4.967,IF(AND(G123&gt;=0.817,H123&lt;14.683,G123&gt;=0.628,A123&lt;7.3,D123&lt;2.45,D123&gt;=1.55,A123&gt;=5.75,F123&gt;=1.5),5.1,IF(AND(H123&lt;9.637,A123&gt;=6.05,H123&gt;=8.884,G123&lt;0.628,A123&lt;7.3,D123&lt;2.45,D123&gt;=1.55,A123&gt;=5.75,F123&gt;=1.5),5.9,IF(AND(D123&lt;1.85,H123&gt;=9.637,A123&gt;=6.05,H123&gt;=8.884,G123&lt;0.628,A123&lt;7.3,D123&lt;2.45,D123&gt;=1.55,A123&gt;=5.75,F123&gt;=1.5),5.733,IF(AND(G123&gt;=0.388,D123&gt;=1.85,H123&gt;=9.637,A123&gt;=6.05,H123&gt;=8.884,G123&lt;0.628,A123&lt;7.3,D123&lt;2.45,D123&gt;=1.55,A123&gt;=5.75,F123&gt;=1.5),5.64,IF(AND(B123&lt;2.95,G123&lt;0.388,D123&gt;=1.85,H123&gt;=9.637,A123&gt;=6.05,H123&gt;=8.884,G123&lt;0.628,A123&lt;7.3,D123&lt;2.45,D123&gt;=1.55,A123&gt;=5.75,F123&gt;=1.5),5.5,IF(AND(B123&gt;=2.95,G123&lt;0.388,D123&gt;=1.85,H123&gt;=9.637,A123&gt;=6.05,H123&gt;=8.884,G123&lt;0.628,A123&lt;7.3,D123&lt;2.45,D123&gt;=1.55,A123&gt;=5.75,F123&gt;=1.5),5.333,"shouldnthappen"))))))))))))))))))))))))))))))))))</f>
        <v>5.22</v>
      </c>
      <c r="BF123" s="1" t="n">
        <f aca="false">IF(AND(D123&gt;=0.35,F123&lt;1.5),1.65,IF(AND(H123&gt;=16.227,D123&gt;=1.55,F123&gt;=1.5),6.533,IF(AND(A123&gt;=5.45,G123&lt;0.174,D123&lt;0.35,F123&lt;1.5),1.7,IF(AND(D123&lt;0.15,G123&gt;=0.174,D123&lt;0.35,F123&lt;1.5),1.38,IF(AND(D123&gt;=1.15,D123&lt;1.25,D123&lt;1.55,F123&gt;=1.5),3.967,IF(AND(H123&lt;8.376,A123&lt;5.45,G123&lt;0.174,D123&lt;0.35,F123&lt;1.5),1.4,IF(AND(H123&gt;=8.376,A123&lt;5.45,G123&lt;0.174,D123&lt;0.35,F123&lt;1.5),1.5,IF(AND(B123&lt;3.1,D123&gt;=0.15,G123&gt;=0.174,D123&lt;0.35,F123&lt;1.5),1.475,IF(AND(H123&lt;10.258,D123&lt;1.15,D123&lt;1.25,D123&lt;1.55,F123&gt;=1.5),3.24,IF(AND(H123&gt;=10.258,D123&lt;1.15,D123&lt;1.25,D123&lt;1.55,F123&gt;=1.5),3.875,IF(AND(F123&gt;=2.5,H123&lt;10.927,D123&gt;=1.25,D123&lt;1.55,F123&gt;=1.5),5.05,IF(AND(D123&lt;1.35,H123&gt;=10.927,D123&gt;=1.25,D123&lt;1.55,F123&gt;=1.5),4.25,IF(AND(A123&gt;=6.95,D123&lt;1.75,H123&lt;16.227,D123&gt;=1.55,F123&gt;=1.5),5.8,IF(AND(B123&lt;3.3,B123&gt;=3.1,D123&gt;=0.15,G123&gt;=0.174,D123&lt;0.35,F123&lt;1.5),1.3,IF(AND(H123&lt;12.278,D123&gt;=1.35,H123&gt;=10.927,D123&gt;=1.25,D123&lt;1.55,F123&gt;=1.5),4.9,IF(AND(G123&lt;0.226,A123&lt;6.95,D123&lt;1.75,H123&lt;16.227,D123&gt;=1.55,F123&gt;=1.5),5,IF(AND(G123&gt;=0.226,A123&lt;6.95,D123&lt;1.75,H123&lt;16.227,D123&gt;=1.55,F123&gt;=1.5),4.62,IF(AND(H123&lt;9.35,B123&lt;2.95,D123&gt;=1.75,H123&lt;16.227,D123&gt;=1.55,F123&gt;=1.5),6.3,IF(AND(H123&gt;=9.35,B123&lt;2.95,D123&gt;=1.75,H123&lt;16.227,D123&gt;=1.55,F123&gt;=1.5),5.58,IF(AND(A123&lt;5.05,B123&gt;=3.3,B123&gt;=3.1,D123&gt;=0.15,G123&gt;=0.174,D123&lt;0.35,F123&lt;1.5),1.35,IF(AND(A123&gt;=5.05,B123&gt;=3.3,B123&gt;=3.1,D123&gt;=0.15,G123&gt;=0.174,D123&lt;0.35,F123&lt;1.5),1.46,IF(AND(B123&lt;2.8,A123&lt;5.65,F123&lt;2.5,H123&lt;10.927,D123&gt;=1.25,D123&lt;1.55,F123&gt;=1.5),4.075,IF(AND(B123&gt;=2.8,A123&lt;5.65,F123&lt;2.5,H123&lt;10.927,D123&gt;=1.25,D123&lt;1.55,F123&gt;=1.5),3.933,IF(AND(A123&lt;6.25,A123&gt;=5.65,F123&lt;2.5,H123&lt;10.927,D123&gt;=1.25,D123&lt;1.55,F123&gt;=1.5),4.533,IF(AND(A123&gt;=6.25,A123&gt;=5.65,F123&lt;2.5,H123&lt;10.927,D123&gt;=1.25,D123&lt;1.55,F123&gt;=1.5),4.3,IF(AND(A123&lt;6.5,H123&gt;=12.278,D123&gt;=1.35,H123&gt;=10.927,D123&gt;=1.25,D123&lt;1.55,F123&gt;=1.5),4.55,IF(AND(A123&gt;=6.5,H123&gt;=12.278,D123&gt;=1.35,H123&gt;=10.927,D123&gt;=1.25,D123&lt;1.55,F123&gt;=1.5),4.775,IF(AND(H123&lt;9.884,D123&lt;2.1,B123&gt;=2.95,D123&gt;=1.75,H123&lt;16.227,D123&gt;=1.55,F123&gt;=1.5),5.5,IF(AND(H123&gt;=9.884,D123&lt;2.1,B123&gt;=2.95,D123&gt;=1.75,H123&lt;16.227,D123&gt;=1.55,F123&gt;=1.5),5.1,IF(AND(H123&lt;10.393,D123&gt;=2.1,B123&gt;=2.95,D123&gt;=1.75,H123&lt;16.227,D123&gt;=1.55,F123&gt;=1.5),5.74,IF(AND(D123&lt;2.25,H123&gt;=10.393,D123&gt;=2.1,B123&gt;=2.95,D123&gt;=1.75,H123&lt;16.227,D123&gt;=1.55,F123&gt;=1.5),5.8,IF(AND(D123&gt;=2.25,H123&gt;=10.393,D123&gt;=2.1,B123&gt;=2.95,D123&gt;=1.75,H123&lt;16.227,D123&gt;=1.55,F123&gt;=1.5),5.4,"shouldnthappen"))))))))))))))))))))))))))))))))</f>
        <v>5.74</v>
      </c>
      <c r="BG123" s="1" t="n">
        <f aca="false">IF(AND(G123&lt;0.096,A123&lt;5.45),2.95,IF(AND(F123&gt;=1.5,G123&gt;=0.096,A123&lt;5.45),3,IF(AND(D123&lt;0.6,A123&lt;5.9,A123&gt;=5.45),1.4,IF(AND(F123&gt;=2.5,D123&gt;=0.6,A123&lt;5.9,A123&gt;=5.45),5.1,IF(AND(A123&lt;7.45,A123&gt;=7.05,A123&gt;=5.9,A123&gt;=5.45),6.167,IF(AND(B123&gt;=3.55,G123&lt;0.587,F123&lt;1.5,G123&gt;=0.096,A123&lt;5.45),1,IF(AND(A123&lt;5.05,G123&gt;=0.587,F123&lt;1.5,G123&gt;=0.096,A123&lt;5.45),1.35,IF(AND(B123&lt;2.75,D123&lt;1.7,A123&lt;7.05,A123&gt;=5.9,A123&gt;=5.45),4.9,IF(AND(A123&lt;6.2,D123&gt;=1.7,A123&lt;7.05,A123&gt;=5.9,A123&gt;=5.45),4.833,IF(AND(H123&lt;17.32,A123&gt;=7.45,A123&gt;=7.05,A123&gt;=5.9,A123&gt;=5.45),6.68,IF(AND(H123&gt;=17.32,A123&gt;=7.45,A123&gt;=7.05,A123&gt;=5.9,A123&gt;=5.45),6.4,IF(AND(G123&lt;0.161,B123&lt;3.55,G123&lt;0.587,F123&lt;1.5,G123&gt;=0.096,A123&lt;5.45),1.5,IF(AND(H123&lt;11.016,A123&gt;=5.05,G123&gt;=0.587,F123&lt;1.5,G123&gt;=0.096,A123&lt;5.45),1.633,IF(AND(H123&lt;11.001,G123&lt;0.372,F123&lt;2.5,D123&gt;=0.6,A123&lt;5.9,A123&gt;=5.45),4.133,IF(AND(H123&gt;=11.001,G123&lt;0.372,F123&lt;2.5,D123&gt;=0.6,A123&lt;5.9,A123&gt;=5.45),4.3,IF(AND(H123&lt;6.808,G123&gt;=0.372,F123&lt;2.5,D123&gt;=0.6,A123&lt;5.9,A123&gt;=5.45),4,IF(AND(A123&gt;=6.75,B123&gt;=2.75,D123&lt;1.7,A123&lt;7.05,A123&gt;=5.9,A123&gt;=5.45),4.84,IF(AND(H123&lt;12.467,G123&gt;=0.161,B123&lt;3.55,G123&lt;0.587,F123&lt;1.5,G123&gt;=0.096,A123&lt;5.45),1.3,IF(AND(D123&lt;0.25,H123&gt;=11.016,A123&gt;=5.05,G123&gt;=0.587,F123&lt;1.5,G123&gt;=0.096,A123&lt;5.45),1.52,IF(AND(D123&gt;=0.25,H123&gt;=11.016,A123&gt;=5.05,G123&gt;=0.587,F123&lt;1.5,G123&gt;=0.096,A123&lt;5.45),1.5,IF(AND(H123&lt;11.218,H123&gt;=6.808,G123&gt;=0.372,F123&lt;2.5,D123&gt;=0.6,A123&lt;5.9,A123&gt;=5.45),3.7,IF(AND(H123&gt;=11.218,H123&gt;=6.808,G123&gt;=0.372,F123&lt;2.5,D123&gt;=0.6,A123&lt;5.9,A123&gt;=5.45),3.9,IF(AND(B123&lt;2.95,A123&lt;6.75,B123&gt;=2.75,D123&lt;1.7,A123&lt;7.05,A123&gt;=5.9,A123&gt;=5.45),4.2,IF(AND(B123&gt;=2.95,A123&lt;6.75,B123&gt;=2.75,D123&lt;1.7,A123&lt;7.05,A123&gt;=5.9,A123&gt;=5.45),4.6,IF(AND(D123&gt;=2.45,A123&lt;6.85,A123&gt;=6.2,D123&gt;=1.7,A123&lt;7.05,A123&gt;=5.9,A123&gt;=5.45),5.9,IF(AND(G123&lt;0.312,A123&gt;=6.85,A123&gt;=6.2,D123&gt;=1.7,A123&lt;7.05,A123&gt;=5.9,A123&gt;=5.45),5.1,IF(AND(G123&gt;=0.312,A123&gt;=6.85,A123&gt;=6.2,D123&gt;=1.7,A123&lt;7.05,A123&gt;=5.9,A123&gt;=5.45),5.4,IF(AND(G123&lt;0.251,H123&gt;=12.467,G123&gt;=0.161,B123&lt;3.55,G123&lt;0.587,F123&lt;1.5,G123&gt;=0.096,A123&lt;5.45),1.35,IF(AND(G123&gt;=0.251,H123&gt;=12.467,G123&gt;=0.161,B123&lt;3.55,G123&lt;0.587,F123&lt;1.5,G123&gt;=0.096,A123&lt;5.45),1.467,IF(AND(G123&gt;=0.628,D123&lt;2.45,A123&lt;6.85,A123&gt;=6.2,D123&gt;=1.7,A123&lt;7.05,A123&gt;=5.9,A123&gt;=5.45),5.1,IF(AND(A123&gt;=6.75,G123&lt;0.628,D123&lt;2.45,A123&lt;6.85,A123&gt;=6.2,D123&gt;=1.7,A123&lt;7.05,A123&gt;=5.9,A123&gt;=5.45),5.9,IF(AND(H123&lt;11.824,A123&lt;6.75,G123&lt;0.628,D123&lt;2.45,A123&lt;6.85,A123&gt;=6.2,D123&gt;=1.7,A123&lt;7.05,A123&gt;=5.9,A123&gt;=5.45),5.44,IF(AND(H123&lt;14.378,H123&gt;=11.824,A123&lt;6.75,G123&lt;0.628,D123&lt;2.45,A123&lt;6.85,A123&gt;=6.2,D123&gt;=1.7,A123&lt;7.05,A123&gt;=5.9,A123&gt;=5.45),5.6,IF(AND(H123&gt;=14.378,H123&gt;=11.824,A123&lt;6.75,G123&lt;0.628,D123&lt;2.45,A123&lt;6.85,A123&gt;=6.2,D123&gt;=1.7,A123&lt;7.05,A123&gt;=5.9,A123&gt;=5.45),5.8,"shouldnthappen"))))))))))))))))))))))))))))))))))</f>
        <v>5.1</v>
      </c>
      <c r="BH123" s="1" t="n">
        <f aca="false">IF(AND(G123&gt;=0.905,F123&lt;1.5),1.8,IF(AND(H123&lt;5.523,G123&lt;0.905,F123&lt;1.5),1,IF(AND(D123&gt;=0.4,H123&gt;=5.523,G123&lt;0.905,F123&lt;1.5),1.7,IF(AND(G123&gt;=0.878,D123&lt;1.35,F123&lt;2.5,F123&gt;=1.5),4.4,IF(AND(A123&lt;5.4,D123&gt;=1.35,F123&lt;2.5,F123&gt;=1.5),3.9,IF(AND(G123&lt;0.177,B123&lt;3.15,F123&gt;=2.5,F123&gt;=1.5),6.15,IF(AND(H123&lt;10.393,B123&gt;=3.15,F123&gt;=2.5,F123&gt;=1.5),5.94,IF(AND(H123&gt;=10.393,B123&gt;=3.15,F123&gt;=2.5,F123&gt;=1.5),5.467,IF(AND(D123&gt;=1.25,G123&lt;0.878,D123&lt;1.35,F123&lt;2.5,F123&gt;=1.5),4.18,IF(AND(G123&gt;=0.709,A123&gt;=5.4,D123&gt;=1.35,F123&lt;2.5,F123&gt;=1.5),4.9,IF(AND(B123&lt;2.6,G123&gt;=0.177,B123&lt;3.15,F123&gt;=2.5,F123&gt;=1.5),4.8,IF(AND(A123&lt;4.35,A123&lt;5.05,D123&lt;0.4,H123&gt;=5.523,G123&lt;0.905,F123&lt;1.5),1.1,IF(AND(A123&gt;=5.6,A123&gt;=5.05,D123&lt;0.4,H123&gt;=5.523,G123&lt;0.905,F123&lt;1.5),1.7,IF(AND(D123&lt;1.05,D123&lt;1.25,G123&lt;0.878,D123&lt;1.35,F123&lt;2.5,F123&gt;=1.5),3.6,IF(AND(D123&gt;=1.55,G123&lt;0.709,A123&gt;=5.4,D123&gt;=1.35,F123&lt;2.5,F123&gt;=1.5),4.975,IF(AND(D123&lt;1.7,B123&gt;=2.6,G123&gt;=0.177,B123&lt;3.15,F123&gt;=2.5,F123&gt;=1.5),5.8,IF(AND(B123&lt;3.15,A123&gt;=4.35,A123&lt;5.05,D123&lt;0.4,H123&gt;=5.523,G123&lt;0.905,F123&lt;1.5),1.46,IF(AND(A123&gt;=5.45,A123&lt;5.6,A123&gt;=5.05,D123&lt;0.4,H123&gt;=5.523,G123&lt;0.905,F123&lt;1.5),1.35,IF(AND(H123&lt;10.974,D123&gt;=1.05,D123&lt;1.25,G123&lt;0.878,D123&lt;1.35,F123&lt;2.5,F123&gt;=1.5),3.8,IF(AND(H123&gt;=13.654,D123&lt;1.55,G123&lt;0.709,A123&gt;=5.4,D123&gt;=1.35,F123&lt;2.5,F123&gt;=1.5),4.725,IF(AND(A123&lt;4.5,B123&gt;=3.15,A123&gt;=4.35,A123&lt;5.05,D123&lt;0.4,H123&gt;=5.523,G123&lt;0.905,F123&lt;1.5),1.3,IF(AND(G123&lt;0.676,A123&lt;5.45,A123&lt;5.6,A123&gt;=5.05,D123&lt;0.4,H123&gt;=5.523,G123&lt;0.905,F123&lt;1.5),1.5,IF(AND(G123&gt;=0.676,A123&lt;5.45,A123&lt;5.6,A123&gt;=5.05,D123&lt;0.4,H123&gt;=5.523,G123&lt;0.905,F123&lt;1.5),1.55,IF(AND(A123&lt;5.7,H123&gt;=10.974,D123&gt;=1.05,D123&lt;1.25,G123&lt;0.878,D123&lt;1.35,F123&lt;2.5,F123&gt;=1.5),3.9,IF(AND(A123&gt;=5.7,H123&gt;=10.974,D123&gt;=1.05,D123&lt;1.25,G123&lt;0.878,D123&lt;1.35,F123&lt;2.5,F123&gt;=1.5),3.933,IF(AND(G123&gt;=0.644,H123&lt;13.654,D123&lt;1.55,G123&lt;0.709,A123&gt;=5.4,D123&gt;=1.35,F123&lt;2.5,F123&gt;=1.5),4.4,IF(AND(B123&lt;2.9,A123&lt;6.2,D123&gt;=1.7,B123&gt;=2.6,G123&gt;=0.177,B123&lt;3.15,F123&gt;=2.5,F123&gt;=1.5),5.02,IF(AND(B123&gt;=2.9,A123&lt;6.2,D123&gt;=1.7,B123&gt;=2.6,G123&gt;=0.177,B123&lt;3.15,F123&gt;=2.5,F123&gt;=1.5),4.8,IF(AND(D123&lt;2.2,A123&gt;=6.2,D123&gt;=1.7,B123&gt;=2.6,G123&gt;=0.177,B123&lt;3.15,F123&gt;=2.5,F123&gt;=1.5),5.325,IF(AND(D123&gt;=2.2,A123&gt;=6.2,D123&gt;=1.7,B123&gt;=2.6,G123&gt;=0.177,B123&lt;3.15,F123&gt;=2.5,F123&gt;=1.5),5.1,IF(AND(D123&lt;0.25,A123&gt;=4.5,B123&gt;=3.15,A123&gt;=4.35,A123&lt;5.05,D123&lt;0.4,H123&gt;=5.523,G123&lt;0.905,F123&lt;1.5),1.357,IF(AND(D123&gt;=0.25,A123&gt;=4.5,B123&gt;=3.15,A123&gt;=4.35,A123&lt;5.05,D123&lt;0.4,H123&gt;=5.523,G123&lt;0.905,F123&lt;1.5),1.333,IF(AND(H123&lt;10.723,G123&lt;0.644,H123&lt;13.654,D123&lt;1.55,G123&lt;0.709,A123&gt;=5.4,D123&gt;=1.35,F123&lt;2.5,F123&gt;=1.5),4.6,IF(AND(H123&gt;=10.723,G123&lt;0.644,H123&lt;13.654,D123&lt;1.55,G123&lt;0.709,A123&gt;=5.4,D123&gt;=1.35,F123&lt;2.5,F123&gt;=1.5),4.5,"shouldnthappen"))))))))))))))))))))))))))))))))))</f>
        <v>5.94</v>
      </c>
      <c r="BI123" s="1" t="n">
        <f aca="false">IF(AND(D123&gt;=0.8,A123&lt;5.45),3.9,IF(AND(D123&gt;=0.45,D123&lt;0.8,A123&lt;5.45),1.66,IF(AND(H123&lt;16.447,B123&gt;=3.45,A123&gt;=5.45),1.525,IF(AND(H123&gt;=16.447,B123&gt;=3.45,A123&gt;=5.45),6.4,IF(AND(H123&lt;5.245,D123&lt;0.45,D123&lt;0.8,A123&lt;5.45),1,IF(AND(A123&gt;=7.2,G123&lt;0.154,B123&lt;3.45,A123&gt;=5.45),6.7,IF(AND(D123&lt;1.65,A123&lt;7.2,G123&lt;0.154,B123&lt;3.45,A123&gt;=5.45),4.7,IF(AND(D123&gt;=1.65,A123&lt;7.2,G123&lt;0.154,B123&lt;3.45,A123&gt;=5.45),5.52,IF(AND(D123&gt;=0.25,A123&lt;5.05,H123&gt;=5.245,D123&lt;0.45,D123&lt;0.8,A123&lt;5.45),1.35,IF(AND(H123&lt;6.089,A123&gt;=5.05,H123&gt;=5.245,D123&lt;0.45,D123&lt;0.8,A123&lt;5.45),1.7,IF(AND(D123&lt;1.2,B123&lt;2.6,A123&lt;5.75,G123&gt;=0.154,B123&lt;3.45,A123&gt;=5.45),3.85,IF(AND(D123&gt;=1.2,B123&lt;2.6,A123&lt;5.75,G123&gt;=0.154,B123&lt;3.45,A123&gt;=5.45),4,IF(AND(D123&gt;=1.65,B123&gt;=2.6,A123&lt;5.75,G123&gt;=0.154,B123&lt;3.45,A123&gt;=5.45),4.9,IF(AND(G123&lt;0.353,F123&lt;2.5,A123&gt;=5.75,G123&gt;=0.154,B123&lt;3.45,A123&gt;=5.45),4.25,IF(AND(A123&gt;=7.25,F123&gt;=2.5,A123&gt;=5.75,G123&gt;=0.154,B123&lt;3.45,A123&gt;=5.45),6.45,IF(AND(H123&lt;11.218,D123&lt;0.25,A123&lt;5.05,H123&gt;=5.245,D123&lt;0.45,D123&lt;0.8,A123&lt;5.45),1.42,IF(AND(G123&lt;0.517,H123&gt;=6.089,A123&gt;=5.05,H123&gt;=5.245,D123&lt;0.45,D123&lt;0.8,A123&lt;5.45),1.44,IF(AND(G123&gt;=0.517,H123&gt;=6.089,A123&gt;=5.05,H123&gt;=5.245,D123&lt;0.45,D123&lt;0.8,A123&lt;5.45),1.54,IF(AND(H123&gt;=10.194,D123&lt;1.65,B123&gt;=2.6,A123&lt;5.75,G123&gt;=0.154,B123&lt;3.45,A123&gt;=5.45),4.35,IF(AND(B123&gt;=3.15,G123&gt;=0.353,F123&lt;2.5,A123&gt;=5.75,G123&gt;=0.154,B123&lt;3.45,A123&gt;=5.45),4.7,IF(AND(H123&lt;7.716,A123&lt;7.25,F123&gt;=2.5,A123&gt;=5.75,G123&gt;=0.154,B123&lt;3.45,A123&gt;=5.45),5.04,IF(AND(G123&lt;0.175,H123&gt;=11.218,D123&lt;0.25,A123&lt;5.05,H123&gt;=5.245,D123&lt;0.45,D123&lt;0.8,A123&lt;5.45),1.5,IF(AND(H123&lt;7.713,H123&lt;10.194,D123&lt;1.65,B123&gt;=2.6,A123&lt;5.75,G123&gt;=0.154,B123&lt;3.45,A123&gt;=5.45),4.1,IF(AND(H123&gt;=7.713,H123&lt;10.194,D123&lt;1.65,B123&gt;=2.6,A123&lt;5.75,G123&gt;=0.154,B123&lt;3.45,A123&gt;=5.45),4.2,IF(AND(B123&gt;=3.05,B123&lt;3.15,G123&gt;=0.353,F123&lt;2.5,A123&gt;=5.75,G123&gt;=0.154,B123&lt;3.45,A123&gt;=5.45),4.4,IF(AND(D123&gt;=2.45,H123&gt;=7.716,A123&lt;7.25,F123&gt;=2.5,A123&gt;=5.75,G123&gt;=0.154,B123&lt;3.45,A123&gt;=5.45),5.85,IF(AND(D123&lt;0.15,G123&gt;=0.175,H123&gt;=11.218,D123&lt;0.25,A123&lt;5.05,H123&gt;=5.245,D123&lt;0.45,D123&lt;0.8,A123&lt;5.45),1.1,IF(AND(H123&gt;=16.317,B123&lt;3.05,B123&lt;3.15,G123&gt;=0.353,F123&lt;2.5,A123&gt;=5.75,G123&gt;=0.154,B123&lt;3.45,A123&gt;=5.45),4.8,IF(AND(G123&gt;=0.857,D123&lt;2.45,H123&gt;=7.716,A123&lt;7.25,F123&gt;=2.5,A123&gt;=5.75,G123&gt;=0.154,B123&lt;3.45,A123&gt;=5.45),5.05,IF(AND(G123&lt;0.245,D123&gt;=0.15,G123&gt;=0.175,H123&gt;=11.218,D123&lt;0.25,A123&lt;5.05,H123&gt;=5.245,D123&lt;0.45,D123&lt;0.8,A123&lt;5.45),1.3,IF(AND(G123&gt;=0.245,D123&gt;=0.15,G123&gt;=0.175,H123&gt;=11.218,D123&lt;0.25,A123&lt;5.05,H123&gt;=5.245,D123&lt;0.45,D123&lt;0.8,A123&lt;5.45),1.22,IF(AND(B123&lt;2.85,H123&lt;16.317,B123&lt;3.05,B123&lt;3.15,G123&gt;=0.353,F123&lt;2.5,A123&gt;=5.75,G123&gt;=0.154,B123&lt;3.45,A123&gt;=5.45),4.6,IF(AND(B123&gt;=2.85,H123&lt;16.317,B123&lt;3.05,B123&lt;3.15,G123&gt;=0.353,F123&lt;2.5,A123&gt;=5.75,G123&gt;=0.154,B123&lt;3.45,A123&gt;=5.45),4.633,IF(AND(D123&lt;1.85,G123&lt;0.857,D123&lt;2.45,H123&gt;=7.716,A123&lt;7.25,F123&gt;=2.5,A123&gt;=5.75,G123&gt;=0.154,B123&lt;3.45,A123&gt;=5.45),5.8,IF(AND(H123&lt;11.297,D123&gt;=1.85,G123&lt;0.857,D123&lt;2.45,H123&gt;=7.716,A123&lt;7.25,F123&gt;=2.5,A123&gt;=5.75,G123&gt;=0.154,B123&lt;3.45,A123&gt;=5.45),5.3,IF(AND(G123&lt;0.388,H123&gt;=11.297,D123&gt;=1.85,G123&lt;0.857,D123&lt;2.45,H123&gt;=7.716,A123&lt;7.25,F123&gt;=2.5,A123&gt;=5.75,G123&gt;=0.154,B123&lt;3.45,A123&gt;=5.45),5.4,IF(AND(G123&gt;=0.388,H123&gt;=11.297,D123&gt;=1.85,G123&lt;0.857,D123&lt;2.45,H123&gt;=7.716,A123&lt;7.25,F123&gt;=2.5,A123&gt;=5.75,G123&gt;=0.154,B123&lt;3.45,A123&gt;=5.45),5.6,"shouldnthappen")))))))))))))))))))))))))))))))))))))</f>
        <v>5.52</v>
      </c>
      <c r="BJ123" s="1" t="n">
        <f aca="false">IF(AND(F123&gt;=2,B123&gt;=3.35),6.1,IF(AND(H123&gt;=12.719,F123&lt;1.5,B123&lt;3.35),1.567,IF(AND(H123&lt;5.245,F123&lt;2,B123&gt;=3.35),1,IF(AND(D123&lt;0.15,H123&lt;12.719,F123&lt;1.5,B123&lt;3.35),1.5,IF(AND(D123&gt;=0.35,H123&gt;=5.245,F123&lt;2,B123&gt;=3.35),1.6,IF(AND(A123&lt;4.9,D123&gt;=0.15,H123&lt;12.719,F123&lt;1.5,B123&lt;3.35),1.36,IF(AND(B123&lt;2.65,G123&lt;0.572,D123&lt;1.45,F123&gt;=1.5,B123&lt;3.35),3.5,IF(AND(A123&lt;6.1,F123&lt;2.5,D123&gt;=1.45,F123&gt;=1.5,B123&lt;3.35),5.1,IF(AND(G123&gt;=0.607,D123&lt;0.35,H123&gt;=5.245,F123&lt;2,B123&gt;=3.35),1.65,IF(AND(G123&lt;0.546,A123&gt;=4.9,D123&gt;=0.15,H123&lt;12.719,F123&lt;1.5,B123&lt;3.35),1.2,IF(AND(G123&gt;=0.546,A123&gt;=4.9,D123&gt;=0.15,H123&lt;12.719,F123&lt;1.5,B123&lt;3.35),1.4,IF(AND(A123&gt;=6.3,B123&gt;=2.65,G123&lt;0.572,D123&lt;1.45,F123&gt;=1.5,B123&lt;3.35),4.8,IF(AND(D123&lt;1.15,B123&lt;2.85,G123&gt;=0.572,D123&lt;1.45,F123&gt;=1.5,B123&lt;3.35),3.9,IF(AND(B123&gt;=3.15,B123&gt;=2.85,G123&gt;=0.572,D123&lt;1.45,F123&gt;=1.5,B123&lt;3.35),4.7,IF(AND(B123&lt;2.95,A123&gt;=6.1,F123&lt;2.5,D123&gt;=1.45,F123&gt;=1.5,B123&lt;3.35),4.533,IF(AND(B123&gt;=2.95,A123&gt;=6.1,F123&lt;2.5,D123&gt;=1.45,F123&gt;=1.5,B123&lt;3.35),4.75,IF(AND(A123&gt;=6.7,G123&lt;0.107,F123&gt;=2.5,D123&gt;=1.45,F123&gt;=1.5,B123&lt;3.35),5.7,IF(AND(G123&gt;=0.385,G123&lt;0.607,D123&lt;0.35,H123&gt;=5.245,F123&lt;2,B123&gt;=3.35),1.325,IF(AND(D123&lt;1.25,A123&lt;6.3,B123&gt;=2.65,G123&lt;0.572,D123&lt;1.45,F123&gt;=1.5,B123&lt;3.35),4,IF(AND(D123&gt;=1.25,A123&lt;6.3,B123&gt;=2.65,G123&lt;0.572,D123&lt;1.45,F123&gt;=1.5,B123&lt;3.35),4.18,IF(AND(G123&lt;0.907,D123&gt;=1.15,B123&lt;2.85,G123&gt;=0.572,D123&lt;1.45,F123&gt;=1.5,B123&lt;3.35),4,IF(AND(G123&gt;=0.907,D123&gt;=1.15,B123&lt;2.85,G123&gt;=0.572,D123&lt;1.45,F123&gt;=1.5,B123&lt;3.35),4.4,IF(AND(H123&lt;8.326,B123&lt;3.15,B123&gt;=2.85,G123&gt;=0.572,D123&lt;1.45,F123&gt;=1.5,B123&lt;3.35),3.6,IF(AND(H123&gt;=8.326,B123&lt;3.15,B123&gt;=2.85,G123&gt;=0.572,D123&lt;1.45,F123&gt;=1.5,B123&lt;3.35),4.48,IF(AND(B123&lt;2.95,A123&lt;6.7,G123&lt;0.107,F123&gt;=2.5,D123&gt;=1.45,F123&gt;=1.5,B123&lt;3.35),5.6,IF(AND(B123&gt;=2.95,A123&lt;6.7,G123&lt;0.107,F123&gt;=2.5,D123&gt;=1.45,F123&gt;=1.5,B123&lt;3.35),5.5,IF(AND(G123&lt;0.205,G123&lt;0.432,G123&gt;=0.107,F123&gt;=2.5,D123&gt;=1.45,F123&gt;=1.5,B123&lt;3.35),5.3,IF(AND(B123&gt;=3.05,G123&gt;=0.432,G123&gt;=0.107,F123&gt;=2.5,D123&gt;=1.45,F123&gt;=1.5,B123&lt;3.35),5.86,IF(AND(H123&gt;=14.057,G123&lt;0.385,G123&lt;0.607,D123&lt;0.35,H123&gt;=5.245,F123&lt;2,B123&gt;=3.35),1.7,IF(AND(D123&lt;1.7,G123&gt;=0.205,G123&lt;0.432,G123&gt;=0.107,F123&gt;=2.5,D123&gt;=1.45,F123&gt;=1.5,B123&lt;3.35),5,IF(AND(G123&lt;0.779,B123&lt;3.05,G123&gt;=0.432,G123&gt;=0.107,F123&gt;=2.5,D123&gt;=1.45,F123&gt;=1.5,B123&lt;3.35),4.9,IF(AND(G123&gt;=0.779,B123&lt;3.05,G123&gt;=0.432,G123&gt;=0.107,F123&gt;=2.5,D123&gt;=1.45,F123&gt;=1.5,B123&lt;3.35),5.533,IF(AND(D123&gt;=0.25,H123&lt;14.057,G123&lt;0.385,G123&lt;0.607,D123&lt;0.35,H123&gt;=5.245,F123&lt;2,B123&gt;=3.35),1.4,IF(AND(B123&lt;2.85,D123&gt;=1.7,G123&gt;=0.205,G123&lt;0.432,G123&gt;=0.107,F123&gt;=2.5,D123&gt;=1.45,F123&gt;=1.5,B123&lt;3.35),5.1,IF(AND(B123&gt;=2.85,D123&gt;=1.7,G123&gt;=0.205,G123&lt;0.432,G123&gt;=0.107,F123&gt;=2.5,D123&gt;=1.45,F123&gt;=1.5,B123&lt;3.35),5.15,IF(AND(A123&lt;5.1,D123&lt;0.25,H123&lt;14.057,G123&lt;0.385,G123&lt;0.607,D123&lt;0.35,H123&gt;=5.245,F123&lt;2,B123&gt;=3.35),1.4,IF(AND(A123&gt;=5.1,D123&lt;0.25,H123&lt;14.057,G123&lt;0.385,G123&lt;0.607,D123&lt;0.35,H123&gt;=5.245,F123&lt;2,B123&gt;=3.35),1.5,"shouldnthappen")))))))))))))))))))))))))))))))))))))</f>
        <v>5.7</v>
      </c>
    </row>
    <row r="124" customFormat="false" ht="13.8" hidden="false" customHeight="false" outlineLevel="0" collapsed="false">
      <c r="A124" s="1" t="n">
        <v>5.6</v>
      </c>
      <c r="B124" s="1" t="n">
        <v>2.8</v>
      </c>
      <c r="C124" s="1" t="n">
        <v>4.9</v>
      </c>
      <c r="D124" s="1" t="n">
        <v>2</v>
      </c>
      <c r="E124" s="1" t="s">
        <v>93</v>
      </c>
      <c r="F124" s="1" t="n">
        <v>3</v>
      </c>
      <c r="G124" s="1" t="n">
        <v>0.736999924993142</v>
      </c>
      <c r="H124" s="16" t="n">
        <v>10.9471510671079</v>
      </c>
      <c r="I124" s="11" t="n">
        <f aca="false">C124</f>
        <v>4.9</v>
      </c>
      <c r="J124" s="1" t="n">
        <f aca="false">AVERAGE(M124:BJ124)</f>
        <v>4.97998</v>
      </c>
      <c r="K124" s="15" t="n">
        <f aca="false">1-SQRT(VAR(M124:BJ124, I124)) / AVERAGE(M124:BJ124)</f>
        <v>0.932392758651417</v>
      </c>
      <c r="L124" s="1" t="n">
        <f aca="false">(J124-I124)/I124</f>
        <v>0.0163224489795918</v>
      </c>
      <c r="M124" s="1" t="n">
        <f aca="false">IF(AND(H124&gt;=16.241,B124&gt;=3.35),6.4,IF(AND(D124&gt;=0.75,A124&lt;5.15,B124&lt;3.35),4.1,IF(AND(D124&gt;=1.5,H124&lt;16.241,B124&gt;=3.35),5.767,IF(AND(B124&gt;=3.25,D124&lt;0.75,A124&lt;5.15,B124&lt;3.35),1.58,IF(AND(A124&lt;4.95,D124&lt;1.5,H124&lt;16.241,B124&gt;=3.35),1.4,IF(AND(A124&lt;4.5,B124&lt;3.25,D124&lt;0.75,A124&lt;5.15,B124&lt;3.35),1.26,IF(AND(A124&gt;=4.5,B124&lt;3.25,D124&lt;0.75,A124&lt;5.15,B124&lt;3.35),1.48,IF(AND(G124&lt;0.356,H124&lt;12.557,D124&lt;1.45,A124&gt;=5.15,B124&lt;3.35),4.267,IF(AND(D124&lt;1.25,H124&gt;=12.557,D124&lt;1.45,A124&gt;=5.15,B124&lt;3.35),4.05,IF(AND(D124&gt;=1.35,G124&gt;=0.356,H124&lt;12.557,D124&lt;1.45,A124&gt;=5.15,B124&lt;3.35),4.25,IF(AND(H124&lt;15.086,D124&gt;=1.25,H124&gt;=12.557,D124&lt;1.45,A124&gt;=5.15,B124&lt;3.35),4.4,IF(AND(F124&lt;2.5,G124&gt;=0.44,D124&lt;2.05,D124&gt;=1.45,A124&gt;=5.15,B124&lt;3.35),4.7,IF(AND(H124&lt;10.391,B124&lt;3.15,D124&gt;=2.05,D124&gt;=1.45,A124&gt;=5.15,B124&lt;3.35),5.1,IF(AND(G124&lt;0.505,B124&gt;=3.15,D124&gt;=2.05,D124&gt;=1.45,A124&gt;=5.15,B124&lt;3.35),5.7,IF(AND(G124&gt;=0.505,B124&gt;=3.15,D124&gt;=2.05,D124&gt;=1.45,A124&gt;=5.15,B124&lt;3.35),5.95,IF(AND(D124&gt;=0.5,G124&lt;0.905,A124&gt;=4.95,D124&lt;1.5,H124&lt;16.241,B124&gt;=3.35),1.6,IF(AND(B124&lt;3.6,G124&gt;=0.905,A124&gt;=4.95,D124&lt;1.5,H124&lt;16.241,B124&gt;=3.35),1.7,IF(AND(B124&gt;=3.6,G124&gt;=0.905,A124&gt;=4.95,D124&lt;1.5,H124&lt;16.241,B124&gt;=3.35),1.767,IF(AND(A124&gt;=5.7,D124&lt;1.35,G124&gt;=0.356,H124&lt;12.557,D124&lt;1.45,A124&gt;=5.15,B124&lt;3.35),3.9,IF(AND(A124&lt;6.35,H124&gt;=15.086,D124&gt;=1.25,H124&gt;=12.557,D124&lt;1.45,A124&gt;=5.15,B124&lt;3.35),4.7,IF(AND(A124&gt;=6.35,H124&gt;=15.086,D124&gt;=1.25,H124&gt;=12.557,D124&lt;1.45,A124&gt;=5.15,B124&lt;3.35),4.6,IF(AND(H124&lt;9.252,D124&lt;1.55,G124&lt;0.44,D124&lt;2.05,D124&gt;=1.45,A124&gt;=5.15,B124&lt;3.35),5.08,IF(AND(H124&gt;=9.252,D124&lt;1.55,G124&lt;0.44,D124&lt;2.05,D124&gt;=1.45,A124&gt;=5.15,B124&lt;3.35),4.7,IF(AND(H124&lt;8.477,D124&gt;=1.55,G124&lt;0.44,D124&lt;2.05,D124&gt;=1.45,A124&gt;=5.15,B124&lt;3.35),5.1,IF(AND(H124&gt;=8.477,D124&gt;=1.55,G124&lt;0.44,D124&lt;2.05,D124&gt;=1.45,A124&gt;=5.15,B124&lt;3.35),5.4,IF(AND(H124&lt;8.435,F124&gt;=2.5,G124&gt;=0.44,D124&lt;2.05,D124&gt;=1.45,A124&gt;=5.15,B124&lt;3.35),5.1,IF(AND(H124&gt;=8.435,F124&gt;=2.5,G124&gt;=0.44,D124&lt;2.05,D124&gt;=1.45,A124&gt;=5.15,B124&lt;3.35),4.86,IF(AND(G124&lt;0.543,H124&gt;=10.391,B124&lt;3.15,D124&gt;=2.05,D124&gt;=1.45,A124&gt;=5.15,B124&lt;3.35),5.56,IF(AND(G124&gt;=0.543,H124&gt;=10.391,B124&lt;3.15,D124&gt;=2.05,D124&gt;=1.45,A124&gt;=5.15,B124&lt;3.35),5.8,IF(AND(A124&lt;5.05,D124&lt;0.5,G124&lt;0.905,A124&gt;=4.95,D124&lt;1.5,H124&lt;16.241,B124&gt;=3.35),1.3,IF(AND(H124&lt;6.583,A124&lt;5.7,D124&lt;1.35,G124&gt;=0.356,H124&lt;12.557,D124&lt;1.45,A124&gt;=5.15,B124&lt;3.35),4,IF(AND(G124&lt;0.585,A124&gt;=5.05,D124&lt;0.5,G124&lt;0.905,A124&gt;=4.95,D124&lt;1.5,H124&lt;16.241,B124&gt;=3.35),1.475,IF(AND(G124&lt;0.62,H124&gt;=6.583,A124&lt;5.7,D124&lt;1.35,G124&gt;=0.356,H124&lt;12.557,D124&lt;1.45,A124&gt;=5.15,B124&lt;3.35),3.75,IF(AND(G124&gt;=0.62,H124&gt;=6.583,A124&lt;5.7,D124&lt;1.35,G124&gt;=0.356,H124&lt;12.557,D124&lt;1.45,A124&gt;=5.15,B124&lt;3.35),3.6,IF(AND(B124&lt;3.75,G124&gt;=0.585,A124&gt;=5.05,D124&lt;0.5,G124&lt;0.905,A124&gt;=4.95,D124&lt;1.5,H124&lt;16.241,B124&gt;=3.35),1.5,IF(AND(B124&gt;=3.75,G124&gt;=0.585,A124&gt;=5.05,D124&lt;0.5,G124&lt;0.905,A124&gt;=4.95,D124&lt;1.5,H124&lt;16.241,B124&gt;=3.35),1.6,"shouldnthappen"))))))))))))))))))))))))))))))))))))</f>
        <v>4.86</v>
      </c>
      <c r="N124" s="1" t="n">
        <f aca="false">IF(AND(H124&lt;5.245,B124&lt;3.65,F124&lt;1.5),1,IF(AND(H124&gt;=14.096,B124&gt;=3.65,F124&lt;1.5),1.65,IF(AND(A124&gt;=5.45,H124&gt;=5.245,B124&lt;3.65,F124&lt;1.5),1.3,IF(AND(H124&gt;=13.586,H124&lt;14.096,B124&gt;=3.65,F124&lt;1.5),1.3,IF(AND(H124&lt;10.258,D124&lt;1.25,F124&lt;2.5,F124&gt;=1.5),3.38,IF(AND(H124&lt;6.982,D124&gt;=1.25,F124&lt;2.5,F124&gt;=1.5),3.96,IF(AND(H124&gt;=13.646,D124&lt;2.05,F124&gt;=2.5,F124&gt;=1.5),6.1,IF(AND(B124&lt;3.05,A124&lt;5.45,H124&gt;=5.245,B124&lt;3.65,F124&lt;1.5),1.375,IF(AND(H124&lt;6.543,H124&lt;13.586,H124&lt;14.096,B124&gt;=3.65,F124&lt;1.5),1.4,IF(AND(H124&gt;=6.543,H124&lt;13.586,H124&lt;14.096,B124&gt;=3.65,F124&lt;1.5),1.5,IF(AND(H124&lt;11.522,H124&gt;=10.258,D124&lt;1.25,F124&lt;2.5,F124&gt;=1.5),3.733,IF(AND(H124&gt;=11.522,H124&gt;=10.258,D124&lt;1.25,F124&lt;2.5,F124&gt;=1.5),3.92,IF(AND(H124&lt;5.767,H124&lt;13.646,D124&lt;2.05,F124&gt;=2.5,F124&gt;=1.5),4.5,IF(AND(A124&lt;6.8,B124&lt;3.15,D124&gt;=2.05,F124&gt;=2.5,F124&gt;=1.5),5.6,IF(AND(A124&gt;=6.8,B124&lt;3.15,D124&gt;=2.05,F124&gt;=2.5,F124&gt;=1.5),5.1,IF(AND(B124&lt;3.25,B124&gt;=3.15,D124&gt;=2.05,F124&gt;=2.5,F124&gt;=1.5),5.8,IF(AND(B124&gt;=3.25,B124&gt;=3.15,D124&gt;=2.05,F124&gt;=2.5,F124&gt;=1.5),5.65,IF(AND(B124&lt;3.15,B124&gt;=3.05,A124&lt;5.45,H124&gt;=5.245,B124&lt;3.65,F124&lt;1.5),1.5,IF(AND(G124&gt;=0.735,H124&lt;13.665,H124&gt;=6.982,D124&gt;=1.25,F124&lt;2.5,F124&gt;=1.5),4.2,IF(AND(H124&lt;14.03,H124&gt;=13.665,H124&gt;=6.982,D124&gt;=1.25,F124&lt;2.5,F124&gt;=1.5),4.8,IF(AND(A124&gt;=6.6,H124&gt;=5.767,H124&lt;13.646,D124&lt;2.05,F124&gt;=2.5,F124&gt;=1.5),6.05,IF(AND(G124&gt;=0.934,B124&gt;=3.15,B124&gt;=3.05,A124&lt;5.45,H124&gt;=5.245,B124&lt;3.65,F124&lt;1.5),1.7,IF(AND(D124&gt;=1.55,G124&lt;0.735,H124&lt;13.665,H124&gt;=6.982,D124&gt;=1.25,F124&lt;2.5,F124&gt;=1.5),5.1,IF(AND(D124&lt;1.45,H124&gt;=14.03,H124&gt;=13.665,H124&gt;=6.982,D124&gt;=1.25,F124&lt;2.5,F124&gt;=1.5),4.7,IF(AND(D124&gt;=1.45,H124&gt;=14.03,H124&gt;=13.665,H124&gt;=6.982,D124&gt;=1.25,F124&lt;2.5,F124&gt;=1.5),4.5,IF(AND(A124&gt;=6.2,A124&lt;6.6,H124&gt;=5.767,H124&lt;13.646,D124&lt;2.05,F124&gt;=2.5,F124&gt;=1.5),5.325,IF(AND(B124&lt;3.25,G124&lt;0.934,B124&gt;=3.15,B124&gt;=3.05,A124&lt;5.45,H124&gt;=5.245,B124&lt;3.65,F124&lt;1.5),1.3,IF(AND(D124&lt;1.35,D124&lt;1.55,G124&lt;0.735,H124&lt;13.665,H124&gt;=6.982,D124&gt;=1.25,F124&lt;2.5,F124&gt;=1.5),4.25,IF(AND(H124&lt;8.435,A124&lt;6.2,A124&lt;6.6,H124&gt;=5.767,H124&lt;13.646,D124&lt;2.05,F124&gt;=2.5,F124&gt;=1.5),5.1,IF(AND(H124&gt;=8.435,A124&lt;6.2,A124&lt;6.6,H124&gt;=5.767,H124&lt;13.646,D124&lt;2.05,F124&gt;=2.5,F124&gt;=1.5),4.9,IF(AND(A124&gt;=5.15,B124&gt;=3.25,G124&lt;0.934,B124&gt;=3.15,B124&gt;=3.05,A124&lt;5.45,H124&gt;=5.245,B124&lt;3.65,F124&lt;1.5),1.5,IF(AND(B124&lt;2.9,D124&gt;=1.35,D124&lt;1.55,G124&lt;0.735,H124&lt;13.665,H124&gt;=6.982,D124&gt;=1.25,F124&lt;2.5,F124&gt;=1.5),4.6,IF(AND(B124&gt;=2.9,D124&gt;=1.35,D124&lt;1.55,G124&lt;0.735,H124&lt;13.665,H124&gt;=6.982,D124&gt;=1.25,F124&lt;2.5,F124&gt;=1.5),4.52,IF(AND(G124&gt;=0.862,A124&lt;5.15,B124&gt;=3.25,G124&lt;0.934,B124&gt;=3.15,B124&gt;=3.05,A124&lt;5.45,H124&gt;=5.245,B124&lt;3.65,F124&lt;1.5),1.5,IF(AND(H124&lt;9.35,G124&lt;0.862,A124&lt;5.15,B124&gt;=3.25,G124&lt;0.934,B124&gt;=3.15,B124&gt;=3.05,A124&lt;5.45,H124&gt;=5.245,B124&lt;3.65,F124&lt;1.5),1.38,IF(AND(H124&gt;=9.35,G124&lt;0.862,A124&lt;5.15,B124&gt;=3.25,G124&lt;0.934,B124&gt;=3.15,B124&gt;=3.05,A124&lt;5.45,H124&gt;=5.245,B124&lt;3.65,F124&lt;1.5),1.4,"shouldnthappen"))))))))))))))))))))))))))))))))))))</f>
        <v>4.9</v>
      </c>
      <c r="O124" s="1" t="n">
        <f aca="false">IF(AND(B124&lt;2.75,A124&lt;5.55),3.96,IF(AND(H124&lt;9.205,A124&lt;5.9,A124&gt;=5.55),3.85,IF(AND(A124&lt;4.35,D124&lt;0.35,B124&gt;=2.75,A124&lt;5.55),1.1,IF(AND(B124&lt;3.65,D124&gt;=0.35,B124&gt;=2.75,A124&lt;5.55),1.65,IF(AND(B124&gt;=3.65,D124&gt;=0.35,B124&gt;=2.75,A124&lt;5.55),1.9,IF(AND(G124&gt;=0.732,H124&gt;=9.205,A124&lt;5.9,A124&gt;=5.55),4.9,IF(AND(G124&lt;0.273,G124&lt;0.732,H124&gt;=9.205,A124&lt;5.9,A124&gt;=5.55),4.5,IF(AND(A124&lt;6.3,G124&lt;0.422,F124&lt;2.5,A124&gt;=5.9,A124&gt;=5.55),5.1,IF(AND(A124&gt;=6.3,G124&lt;0.422,F124&lt;2.5,A124&gt;=5.9,A124&gt;=5.55),4.76,IF(AND(B124&lt;2.4,G124&gt;=0.422,F124&lt;2.5,A124&gt;=5.9,A124&gt;=5.55),4.45,IF(AND(A124&gt;=7,G124&gt;=0.628,F124&gt;=2.5,A124&gt;=5.9,A124&gt;=5.55),6.45,IF(AND(D124&lt;0.15,H124&lt;13.924,A124&gt;=4.35,D124&lt;0.35,B124&gt;=2.75,A124&lt;5.55),1.5,IF(AND(B124&lt;3.15,H124&gt;=13.924,A124&gt;=4.35,D124&lt;0.35,B124&gt;=2.75,A124&lt;5.55),1.56,IF(AND(B124&gt;=3.15,H124&gt;=13.924,A124&gt;=4.35,D124&lt;0.35,B124&gt;=2.75,A124&lt;5.55),1.3,IF(AND(H124&lt;14.316,G124&gt;=0.273,G124&lt;0.732,H124&gt;=9.205,A124&lt;5.9,A124&gt;=5.55),3.95,IF(AND(H124&gt;=14.316,G124&gt;=0.273,G124&lt;0.732,H124&gt;=9.205,A124&lt;5.9,A124&gt;=5.55),4.1,IF(AND(A124&lt;6.2,B124&gt;=2.4,G124&gt;=0.422,F124&lt;2.5,A124&gt;=5.9,A124&gt;=5.55),4.3,IF(AND(A124&gt;=7.05,G124&lt;0.364,G124&lt;0.628,F124&gt;=2.5,A124&gt;=5.9,A124&gt;=5.55),6.1,IF(AND(A124&gt;=7.55,G124&gt;=0.364,G124&lt;0.628,F124&gt;=2.5,A124&gt;=5.9,A124&gt;=5.55),6.4,IF(AND(A124&lt;6.15,A124&lt;7,G124&gt;=0.628,F124&gt;=2.5,A124&gt;=5.9,A124&gt;=5.55),4.9,IF(AND(D124&lt;1.45,A124&gt;=6.2,B124&gt;=2.4,G124&gt;=0.422,F124&lt;2.5,A124&gt;=5.9,A124&gt;=5.55),4.64,IF(AND(D124&gt;=1.45,A124&gt;=6.2,B124&gt;=2.4,G124&gt;=0.422,F124&lt;2.5,A124&gt;=5.9,A124&gt;=5.55),4.9,IF(AND(D124&lt;1.65,A124&lt;7.05,G124&lt;0.364,G124&lt;0.628,F124&gt;=2.5,A124&gt;=5.9,A124&gt;=5.55),5.1,IF(AND(D124&gt;=2.35,A124&lt;7.55,G124&gt;=0.364,G124&lt;0.628,F124&gt;=2.5,A124&gt;=5.9,A124&gt;=5.55),5.633,IF(AND(D124&lt;2.15,A124&gt;=6.15,A124&lt;7,G124&gt;=0.628,F124&gt;=2.5,A124&gt;=5.9,A124&gt;=5.55),5.1,IF(AND(D124&gt;=2.15,A124&gt;=6.15,A124&lt;7,G124&gt;=0.628,F124&gt;=2.5,A124&gt;=5.9,A124&gt;=5.55),5.267,IF(AND(A124&lt;4.9,A124&lt;5.05,D124&gt;=0.15,H124&lt;13.924,A124&gt;=4.35,D124&lt;0.35,B124&gt;=2.75,A124&lt;5.55),1.375,IF(AND(A124&gt;=4.9,A124&lt;5.05,D124&gt;=0.15,H124&lt;13.924,A124&gt;=4.35,D124&lt;0.35,B124&gt;=2.75,A124&lt;5.55),1.3,IF(AND(A124&lt;5.45,A124&gt;=5.05,D124&gt;=0.15,H124&lt;13.924,A124&gt;=4.35,D124&lt;0.35,B124&gt;=2.75,A124&lt;5.55),1.475,IF(AND(A124&gt;=5.45,A124&gt;=5.05,D124&gt;=0.15,H124&lt;13.924,A124&gt;=4.35,D124&lt;0.35,B124&gt;=2.75,A124&lt;5.55),1.4,IF(AND(B124&gt;=3.25,D124&lt;2.35,A124&lt;7.55,G124&gt;=0.364,G124&lt;0.628,F124&gt;=2.5,A124&gt;=5.9,A124&gt;=5.55),5.7,IF(AND(G124&lt;0.006,G124&lt;0.107,D124&gt;=1.65,A124&lt;7.05,G124&lt;0.364,G124&lt;0.628,F124&gt;=2.5,A124&gt;=5.9,A124&gt;=5.55),5.5,IF(AND(G124&gt;=0.006,G124&lt;0.107,D124&gt;=1.65,A124&lt;7.05,G124&lt;0.364,G124&lt;0.628,F124&gt;=2.5,A124&gt;=5.9,A124&gt;=5.55),5.667,IF(AND(D124&lt;2.2,G124&gt;=0.107,D124&gt;=1.65,A124&lt;7.05,G124&lt;0.364,G124&lt;0.628,F124&gt;=2.5,A124&gt;=5.9,A124&gt;=5.55),5.35,IF(AND(D124&gt;=2.2,G124&gt;=0.107,D124&gt;=1.65,A124&lt;7.05,G124&lt;0.364,G124&lt;0.628,F124&gt;=2.5,A124&gt;=5.9,A124&gt;=5.55),5.2,IF(AND(D124&lt;2.25,B124&lt;3.25,D124&lt;2.35,A124&lt;7.55,G124&gt;=0.364,G124&lt;0.628,F124&gt;=2.5,A124&gt;=5.9,A124&gt;=5.55),5.8,IF(AND(D124&gt;=2.25,B124&lt;3.25,D124&lt;2.35,A124&lt;7.55,G124&gt;=0.364,G124&lt;0.628,F124&gt;=2.5,A124&gt;=5.9,A124&gt;=5.55),5.9,"shouldnthappen")))))))))))))))))))))))))))))))))))))</f>
        <v>4.9</v>
      </c>
      <c r="P124" s="1" t="n">
        <f aca="false">IF(AND(D124&gt;=0.75,A124&lt;5.55),3.9,IF(AND(H124&lt;7.482,A124&gt;=5.55),3.45,IF(AND(B124&gt;=3.15,B124&lt;3.25,D124&lt;0.75,A124&lt;5.55),1.262,IF(AND(G124&gt;=0.446,B124&lt;3.15,B124&lt;3.25,D124&lt;0.75,A124&lt;5.55),1.1,IF(AND(G124&lt;0.408,A124&lt;5.05,B124&gt;=3.25,D124&lt;0.75,A124&lt;5.55),1.4,IF(AND(G124&gt;=0.408,A124&lt;5.05,B124&gt;=3.25,D124&lt;0.75,A124&lt;5.55),1.233,IF(AND(G124&gt;=0.676,A124&gt;=5.05,B124&gt;=3.25,D124&lt;0.75,A124&lt;5.55),1.72,IF(AND(H124&lt;9.386,A124&lt;5.85,F124&lt;2.5,H124&gt;=7.482,A124&gt;=5.55),3.5,IF(AND(H124&gt;=9.386,A124&lt;5.85,F124&lt;2.5,H124&gt;=7.482,A124&gt;=5.55),4.275,IF(AND(H124&gt;=16.284,G124&lt;0.865,F124&gt;=2.5,H124&gt;=7.482,A124&gt;=5.55),6.6,IF(AND(G124&lt;0.912,G124&gt;=0.865,F124&gt;=2.5,H124&gt;=7.482,A124&gt;=5.55),4.8,IF(AND(G124&gt;=0.912,G124&gt;=0.865,F124&gt;=2.5,H124&gt;=7.482,A124&gt;=5.55),5.175,IF(AND(A124&gt;=4.95,G124&lt;0.446,B124&lt;3.15,B124&lt;3.25,D124&lt;0.75,A124&lt;5.55),1.6,IF(AND(H124&gt;=12.974,G124&lt;0.676,A124&gt;=5.05,B124&gt;=3.25,D124&lt;0.75,A124&lt;5.55),1.3,IF(AND(D124&lt;1.45,H124&lt;13.531,A124&gt;=5.85,F124&lt;2.5,H124&gt;=7.482,A124&gt;=5.55),4.2,IF(AND(D124&gt;=1.45,H124&lt;13.531,A124&gt;=5.85,F124&lt;2.5,H124&gt;=7.482,A124&gt;=5.55),4.967,IF(AND(G124&lt;0.187,H124&gt;=13.531,A124&gt;=5.85,F124&lt;2.5,H124&gt;=7.482,A124&gt;=5.55),5,IF(AND(H124&gt;=12.675,A124&lt;4.95,G124&lt;0.446,B124&lt;3.15,B124&lt;3.25,D124&lt;0.75,A124&lt;5.55),1.5,IF(AND(H124&lt;10.826,H124&lt;12.974,G124&lt;0.676,A124&gt;=5.05,B124&gt;=3.25,D124&lt;0.75,A124&lt;5.55),1.46,IF(AND(H124&gt;=10.826,H124&lt;12.974,G124&lt;0.676,A124&gt;=5.05,B124&gt;=3.25,D124&lt;0.75,A124&lt;5.55),1.4,IF(AND(A124&lt;6.15,G124&gt;=0.187,H124&gt;=13.531,A124&gt;=5.85,F124&lt;2.5,H124&gt;=7.482,A124&gt;=5.55),4.7,IF(AND(A124&lt;6.85,B124&lt;2.95,H124&lt;16.284,G124&lt;0.865,F124&gt;=2.5,H124&gt;=7.482,A124&gt;=5.55),5.32,IF(AND(A124&gt;=6.85,B124&lt;2.95,H124&lt;16.284,G124&lt;0.865,F124&gt;=2.5,H124&gt;=7.482,A124&gt;=5.55),6.567,IF(AND(A124&lt;4.85,H124&lt;12.675,A124&lt;4.95,G124&lt;0.446,B124&lt;3.15,B124&lt;3.25,D124&lt;0.75,A124&lt;5.55),1.4,IF(AND(A124&gt;=4.85,H124&lt;12.675,A124&lt;4.95,G124&lt;0.446,B124&lt;3.15,B124&lt;3.25,D124&lt;0.75,A124&lt;5.55),1.5,IF(AND(B124&lt;3.1,A124&gt;=6.15,G124&gt;=0.187,H124&gt;=13.531,A124&gt;=5.85,F124&lt;2.5,H124&gt;=7.482,A124&gt;=5.55),4.467,IF(AND(B124&gt;=3.1,A124&gt;=6.15,G124&gt;=0.187,H124&gt;=13.531,A124&gt;=5.85,F124&lt;2.5,H124&gt;=7.482,A124&gt;=5.55),4.7,IF(AND(G124&gt;=0.379,B124&lt;3.15,B124&gt;=2.95,H124&lt;16.284,G124&lt;0.865,F124&gt;=2.5,H124&gt;=7.482,A124&gt;=5.55),5.733,IF(AND(A124&lt;6.6,B124&gt;=3.15,B124&gt;=2.95,H124&lt;16.284,G124&lt;0.865,F124&gt;=2.5,H124&gt;=7.482,A124&gt;=5.55),5.38,IF(AND(A124&lt;6.7,G124&lt;0.379,B124&lt;3.15,B124&gt;=2.95,H124&lt;16.284,G124&lt;0.865,F124&gt;=2.5,H124&gt;=7.482,A124&gt;=5.55),5.3,IF(AND(A124&gt;=6.7,G124&lt;0.379,B124&lt;3.15,B124&gt;=2.95,H124&lt;16.284,G124&lt;0.865,F124&gt;=2.5,H124&gt;=7.482,A124&gt;=5.55),5.16,IF(AND(A124&lt;7.05,A124&gt;=6.6,B124&gt;=3.15,B124&gt;=2.95,H124&lt;16.284,G124&lt;0.865,F124&gt;=2.5,H124&gt;=7.482,A124&gt;=5.55),5.78,IF(AND(A124&gt;=7.05,A124&gt;=6.6,B124&gt;=3.15,B124&gt;=2.95,H124&lt;16.284,G124&lt;0.865,F124&gt;=2.5,H124&gt;=7.482,A124&gt;=5.55),6.1,"shouldnthappen")))))))))))))))))))))))))))))))))</f>
        <v>5.32</v>
      </c>
      <c r="Q124" s="1" t="n">
        <f aca="false">IF(AND(G124&gt;=0.422,B124&lt;3.25,F124&lt;1.5),1.25,IF(AND(G124&gt;=0.082,G124&lt;0.125,F124&gt;=1.5),6.7,IF(AND(G124&lt;0.251,G124&lt;0.422,B124&lt;3.25,F124&lt;1.5),1.38,IF(AND(G124&gt;=0.251,G124&lt;0.422,B124&lt;3.25,F124&lt;1.5),1.55,IF(AND(G124&gt;=0.385,G124&lt;0.633,B124&gt;=3.25,F124&lt;1.5),1.367,IF(AND(B124&lt;3.35,G124&gt;=0.633,B124&gt;=3.25,F124&lt;1.5),1.7,IF(AND(A124&lt;5.85,G124&lt;0.082,G124&lt;0.125,F124&gt;=1.5),4.5,IF(AND(F124&gt;=2.5,D124&lt;1.6,G124&gt;=0.125,F124&gt;=1.5),5.05,IF(AND(H124&gt;=16.774,D124&gt;=1.6,G124&gt;=0.125,F124&gt;=1.5),6.4,IF(AND(D124&gt;=0.5,G124&lt;0.385,G124&lt;0.633,B124&gt;=3.25,F124&lt;1.5),1.6,IF(AND(B124&lt;3.6,B124&gt;=3.35,G124&gt;=0.633,B124&gt;=3.25,F124&lt;1.5),1.55,IF(AND(B124&gt;=3.6,B124&gt;=3.35,G124&gt;=0.633,B124&gt;=3.25,F124&lt;1.5),1.6,IF(AND(D124&lt;1.65,A124&gt;=5.85,G124&lt;0.082,G124&lt;0.125,F124&gt;=1.5),4.7,IF(AND(A124&lt;5.3,F124&lt;2.5,D124&lt;1.6,G124&gt;=0.125,F124&gt;=1.5),3.15,IF(AND(B124&gt;=3.2,H124&lt;16.774,D124&gt;=1.6,G124&gt;=0.125,F124&gt;=1.5),5.675,IF(AND(H124&lt;11.767,D124&lt;0.5,G124&lt;0.385,G124&lt;0.633,B124&gt;=3.25,F124&lt;1.5),1.5,IF(AND(H124&gt;=11.767,D124&lt;0.5,G124&lt;0.385,G124&lt;0.633,B124&gt;=3.25,F124&lt;1.5),1.367,IF(AND(H124&lt;8.367,D124&gt;=1.65,A124&gt;=5.85,G124&lt;0.082,G124&lt;0.125,F124&gt;=1.5),5.7,IF(AND(H124&gt;=8.367,D124&gt;=1.65,A124&gt;=5.85,G124&lt;0.082,G124&lt;0.125,F124&gt;=1.5),5.575,IF(AND(A124&gt;=7.1,B124&lt;3.2,H124&lt;16.774,D124&gt;=1.6,G124&gt;=0.125,F124&gt;=1.5),6.3,IF(AND(H124&gt;=15.395,B124&lt;2.85,A124&gt;=5.3,F124&lt;2.5,D124&lt;1.6,G124&gt;=0.125,F124&gt;=1.5),4.8,IF(AND(H124&lt;8.486,B124&gt;=2.85,A124&gt;=5.3,F124&lt;2.5,D124&lt;1.6,G124&gt;=0.125,F124&gt;=1.5),3.85,IF(AND(D124&gt;=2.1,A124&lt;7.1,B124&lt;3.2,H124&lt;16.774,D124&gt;=1.6,G124&gt;=0.125,F124&gt;=1.5),5.5,IF(AND(B124&gt;=2.75,H124&lt;15.395,B124&lt;2.85,A124&gt;=5.3,F124&lt;2.5,D124&lt;1.6,G124&gt;=0.125,F124&gt;=1.5),4.489,IF(AND(H124&gt;=15.168,H124&gt;=8.486,B124&gt;=2.85,A124&gt;=5.3,F124&lt;2.5,D124&lt;1.6,G124&gt;=0.125,F124&gt;=1.5),4.7,IF(AND(G124&gt;=0.519,D124&lt;2.1,A124&lt;7.1,B124&lt;3.2,H124&lt;16.774,D124&gt;=1.6,G124&gt;=0.125,F124&gt;=1.5),4.925,IF(AND(G124&gt;=0.897,B124&lt;2.75,H124&lt;15.395,B124&lt;2.85,A124&gt;=5.3,F124&lt;2.5,D124&lt;1.6,G124&gt;=0.125,F124&gt;=1.5),4.567,IF(AND(A124&lt;5.65,H124&lt;15.168,H124&gt;=8.486,B124&gt;=2.85,A124&gt;=5.3,F124&lt;2.5,D124&lt;1.6,G124&gt;=0.125,F124&gt;=1.5),4.5,IF(AND(G124&lt;0.23,G124&lt;0.519,D124&lt;2.1,A124&lt;7.1,B124&lt;3.2,H124&lt;16.774,D124&gt;=1.6,G124&gt;=0.125,F124&gt;=1.5),5,IF(AND(A124&lt;5.9,G124&lt;0.897,B124&lt;2.75,H124&lt;15.395,B124&lt;2.85,A124&gt;=5.3,F124&lt;2.5,D124&lt;1.6,G124&gt;=0.125,F124&gt;=1.5),4.1,IF(AND(A124&gt;=5.9,G124&lt;0.897,B124&lt;2.75,H124&lt;15.395,B124&lt;2.85,A124&gt;=5.3,F124&lt;2.5,D124&lt;1.6,G124&gt;=0.125,F124&gt;=1.5),4.5,IF(AND(A124&lt;6.05,A124&gt;=5.65,H124&lt;15.168,H124&gt;=8.486,B124&gt;=2.85,A124&gt;=5.3,F124&lt;2.5,D124&lt;1.6,G124&gt;=0.125,F124&gt;=1.5),4.2,IF(AND(A124&gt;=6.05,A124&gt;=5.65,H124&lt;15.168,H124&gt;=8.486,B124&gt;=2.85,A124&gt;=5.3,F124&lt;2.5,D124&lt;1.6,G124&gt;=0.125,F124&gt;=1.5),4.35,IF(AND(D124&lt;1.95,G124&gt;=0.23,G124&lt;0.519,D124&lt;2.1,A124&lt;7.1,B124&lt;3.2,H124&lt;16.774,D124&gt;=1.6,G124&gt;=0.125,F124&gt;=1.5),5.3,IF(AND(D124&gt;=1.95,G124&gt;=0.23,G124&lt;0.519,D124&lt;2.1,A124&lt;7.1,B124&lt;3.2,H124&lt;16.774,D124&gt;=1.6,G124&gt;=0.125,F124&gt;=1.5),5.2,"shouldnthappen")))))))))))))))))))))))))))))))))))</f>
        <v>4.925</v>
      </c>
      <c r="R124" s="1" t="n">
        <f aca="false">IF(AND(G124&gt;=0.901,F124&lt;1.5),1.9,IF(AND(H124&lt;5.523,D124&lt;0.35,G124&lt;0.901,F124&lt;1.5),1,IF(AND(B124&lt;3.6,D124&gt;=0.35,G124&lt;0.901,F124&lt;1.5),1.575,IF(AND(B124&gt;=3.6,D124&gt;=0.35,G124&lt;0.901,F124&lt;1.5),1.5,IF(AND(G124&gt;=0.837,D124&lt;1.15,D124&lt;1.45,F124&gt;=1.5),3,IF(AND(G124&gt;=0.66,D124&gt;=1.15,D124&lt;1.45,F124&gt;=1.5),4,IF(AND(F124&gt;=2.5,D124&lt;1.55,D124&gt;=1.45,F124&gt;=1.5),5.025,IF(AND(F124&lt;2.5,D124&gt;=1.55,D124&gt;=1.45,F124&gt;=1.5),4.933,IF(AND(B124&lt;2.45,G124&lt;0.837,D124&lt;1.15,D124&lt;1.45,F124&gt;=1.5),3.3,IF(AND(B124&gt;=2.45,G124&lt;0.837,D124&lt;1.15,D124&lt;1.45,F124&gt;=1.5),3.86,IF(AND(B124&gt;=3.05,F124&lt;2.5,D124&lt;1.55,D124&gt;=1.45,F124&gt;=1.5),4.8,IF(AND(D124&gt;=2.45,F124&gt;=2.5,D124&gt;=1.55,D124&gt;=1.45,F124&gt;=1.5),5.875,IF(AND(H124&lt;13.187,G124&lt;0.217,H124&gt;=5.523,D124&lt;0.35,G124&lt;0.901,F124&lt;1.5),1.4,IF(AND(H124&gt;=13.187,G124&lt;0.217,H124&gt;=5.523,D124&lt;0.35,G124&lt;0.901,F124&lt;1.5),1.5,IF(AND(G124&lt;0.33,G124&gt;=0.217,H124&gt;=5.523,D124&lt;0.35,G124&lt;0.901,F124&lt;1.5),1.28,IF(AND(A124&lt;6.05,D124&lt;1.35,G124&lt;0.66,D124&gt;=1.15,D124&lt;1.45,F124&gt;=1.5),4.175,IF(AND(A124&gt;=6.05,D124&lt;1.35,G124&lt;0.66,D124&gt;=1.15,D124&lt;1.45,F124&gt;=1.5),4.3,IF(AND(A124&lt;5.65,D124&gt;=1.35,G124&lt;0.66,D124&gt;=1.15,D124&lt;1.45,F124&gt;=1.5),3.9,IF(AND(A124&gt;=5.65,D124&gt;=1.35,G124&lt;0.66,D124&gt;=1.15,D124&lt;1.45,F124&gt;=1.5),4.52,IF(AND(A124&lt;6.25,B124&lt;3.05,F124&lt;2.5,D124&lt;1.55,D124&gt;=1.45,F124&gt;=1.5),4.5,IF(AND(A124&gt;=6.25,B124&lt;3.05,F124&lt;2.5,D124&lt;1.55,D124&gt;=1.45,F124&gt;=1.5),4.675,IF(AND(A124&gt;=7.25,D124&lt;2.45,F124&gt;=2.5,D124&gt;=1.55,D124&gt;=1.45,F124&gt;=1.5),6.433,IF(AND(D124&gt;=0.25,G124&gt;=0.33,G124&gt;=0.217,H124&gt;=5.523,D124&lt;0.35,G124&lt;0.901,F124&lt;1.5),1.4,IF(AND(A124&lt;6.15,A124&lt;7.25,D124&lt;2.45,F124&gt;=2.5,D124&gt;=1.55,D124&gt;=1.45,F124&gt;=1.5),5.025,IF(AND(H124&lt;6.439,D124&lt;0.25,G124&gt;=0.33,G124&gt;=0.217,H124&gt;=5.523,D124&lt;0.35,G124&lt;0.901,F124&lt;1.5),1.5,IF(AND(H124&gt;=6.439,D124&lt;0.25,G124&gt;=0.33,G124&gt;=0.217,H124&gt;=5.523,D124&lt;0.35,G124&lt;0.901,F124&lt;1.5),1.38,IF(AND(H124&gt;=13.711,A124&gt;=6.15,A124&lt;7.25,D124&lt;2.45,F124&gt;=2.5,D124&gt;=1.55,D124&gt;=1.45,F124&gt;=1.5),5.68,IF(AND(B124&gt;=3.3,H124&lt;13.711,A124&gt;=6.15,A124&lt;7.25,D124&lt;2.45,F124&gt;=2.5,D124&gt;=1.55,D124&gt;=1.45,F124&gt;=1.5),5.6,IF(AND(G124&lt;0.093,B124&lt;3.3,H124&lt;13.711,A124&gt;=6.15,A124&lt;7.25,D124&lt;2.45,F124&gt;=2.5,D124&gt;=1.55,D124&gt;=1.45,F124&gt;=1.5),5.56,IF(AND(D124&lt;1.95,G124&gt;=0.093,B124&lt;3.3,H124&lt;13.711,A124&gt;=6.15,A124&lt;7.25,D124&lt;2.45,F124&gt;=2.5,D124&gt;=1.55,D124&gt;=1.45,F124&gt;=1.5),5.3,IF(AND(B124&lt;3.15,D124&gt;=1.95,G124&gt;=0.093,B124&lt;3.3,H124&lt;13.711,A124&gt;=6.15,A124&lt;7.25,D124&lt;2.45,F124&gt;=2.5,D124&gt;=1.55,D124&gt;=1.45,F124&gt;=1.5),5.1,IF(AND(B124&gt;=3.15,D124&gt;=1.95,G124&gt;=0.093,B124&lt;3.3,H124&lt;13.711,A124&gt;=6.15,A124&lt;7.25,D124&lt;2.45,F124&gt;=2.5,D124&gt;=1.55,D124&gt;=1.45,F124&gt;=1.5),5.15,"shouldnthappen"))))))))))))))))))))))))))))))))</f>
        <v>5.025</v>
      </c>
      <c r="S124" s="1" t="n">
        <f aca="false">IF(AND(G124&gt;=0.859,D124&gt;=0.35,F124&lt;1.5),1.9,IF(AND(D124&lt;1.75,F124&gt;=2.5,F124&gt;=1.5),4.867,IF(AND(H124&lt;8.42,A124&lt;5.05,D124&lt;0.35,F124&lt;1.5),1.42,IF(AND(H124&gt;=14.877,A124&gt;=5.05,D124&lt;0.35,F124&lt;1.5),1.3,IF(AND(B124&lt;3.35,G124&lt;0.859,D124&gt;=0.35,F124&lt;1.5),1.7,IF(AND(B124&gt;=3.35,G124&lt;0.859,D124&gt;=0.35,F124&lt;1.5),1.5,IF(AND(A124&gt;=6.05,B124&lt;2.75,F124&lt;2.5,F124&gt;=1.5),4.733,IF(AND(G124&gt;=0.68,B124&gt;=2.75,F124&lt;2.5,F124&gt;=1.5),4.025,IF(AND(H124&gt;=16.284,D124&gt;=1.75,F124&gt;=2.5,F124&gt;=1.5),6.6,IF(AND(A124&lt;4.35,H124&gt;=8.42,A124&lt;5.05,D124&lt;0.35,F124&lt;1.5),1.1,IF(AND(G124&gt;=0.948,H124&lt;14.877,A124&gt;=5.05,D124&lt;0.35,F124&lt;1.5),1.7,IF(AND(A124&lt;5.3,A124&lt;6.05,B124&lt;2.75,F124&lt;2.5,F124&gt;=1.5),3,IF(AND(H124&gt;=15.168,G124&lt;0.68,B124&gt;=2.75,F124&lt;2.5,F124&gt;=1.5),4.75,IF(AND(H124&gt;=14.005,A124&gt;=4.35,H124&gt;=8.42,A124&lt;5.05,D124&lt;0.35,F124&lt;1.5),1.375,IF(AND(A124&gt;=5.55,G124&lt;0.948,H124&lt;14.877,A124&gt;=5.05,D124&lt;0.35,F124&lt;1.5),1.7,IF(AND(H124&lt;12.363,A124&gt;=5.3,A124&lt;6.05,B124&lt;2.75,F124&lt;2.5,F124&gt;=1.5),3.825,IF(AND(H124&gt;=12.363,A124&gt;=5.3,A124&lt;6.05,B124&lt;2.75,F124&lt;2.5,F124&gt;=1.5),4.033,IF(AND(H124&gt;=14.508,H124&lt;15.168,G124&lt;0.68,B124&gt;=2.75,F124&lt;2.5,F124&gt;=1.5),4.2,IF(AND(D124&gt;=2.35,D124&gt;=2.2,H124&lt;16.284,D124&gt;=1.75,F124&gt;=2.5,F124&gt;=1.5),5.267,IF(AND(G124&lt;0.231,H124&lt;14.005,A124&gt;=4.35,H124&gt;=8.42,A124&lt;5.05,D124&lt;0.35,F124&lt;1.5),1.4,IF(AND(H124&gt;=14.494,A124&lt;5.55,G124&lt;0.948,H124&lt;14.877,A124&gt;=5.05,D124&lt;0.35,F124&lt;1.5),1.6,IF(AND(A124&lt;6.1,H124&lt;14.508,H124&lt;15.168,G124&lt;0.68,B124&gt;=2.75,F124&lt;2.5,F124&gt;=1.5),4.5,IF(AND(A124&lt;6.1,H124&lt;11.8,D124&lt;2.2,H124&lt;16.284,D124&gt;=1.75,F124&gt;=2.5,F124&gt;=1.5),4.95,IF(AND(A124&gt;=6.1,H124&lt;11.8,D124&lt;2.2,H124&lt;16.284,D124&gt;=1.75,F124&gt;=2.5,F124&gt;=1.5),5.333,IF(AND(B124&lt;2.75,H124&gt;=11.8,D124&lt;2.2,H124&lt;16.284,D124&gt;=1.75,F124&gt;=2.5,F124&gt;=1.5),5.1,IF(AND(B124&gt;=3.15,D124&lt;2.35,D124&gt;=2.2,H124&lt;16.284,D124&gt;=1.75,F124&gt;=2.5,F124&gt;=1.5),5.5,IF(AND(B124&gt;=3.35,G124&gt;=0.231,H124&lt;14.005,A124&gt;=4.35,H124&gt;=8.42,A124&lt;5.05,D124&lt;0.35,F124&lt;1.5),1.3,IF(AND(H124&lt;13.869,H124&lt;14.494,A124&lt;5.55,G124&lt;0.948,H124&lt;14.877,A124&gt;=5.05,D124&lt;0.35,F124&lt;1.5),1.5,IF(AND(H124&gt;=13.869,H124&lt;14.494,A124&lt;5.55,G124&lt;0.948,H124&lt;14.877,A124&gt;=5.05,D124&lt;0.35,F124&lt;1.5),1.4,IF(AND(G124&lt;0.636,A124&gt;=6.1,H124&lt;14.508,H124&lt;15.168,G124&lt;0.68,B124&gt;=2.75,F124&lt;2.5,F124&gt;=1.5),4.68,IF(AND(G124&gt;=0.636,A124&gt;=6.1,H124&lt;14.508,H124&lt;15.168,G124&lt;0.68,B124&gt;=2.75,F124&lt;2.5,F124&gt;=1.5),4.4,IF(AND(B124&lt;2.85,B124&gt;=2.75,H124&gt;=11.8,D124&lt;2.2,H124&lt;16.284,D124&gt;=1.75,F124&gt;=2.5,F124&gt;=1.5),6.7,IF(AND(H124&lt;10.626,B124&lt;3.15,D124&lt;2.35,D124&gt;=2.2,H124&lt;16.284,D124&gt;=1.75,F124&gt;=2.5,F124&gt;=1.5),5.1,IF(AND(H124&gt;=10.626,B124&lt;3.15,D124&lt;2.35,D124&gt;=2.2,H124&lt;16.284,D124&gt;=1.75,F124&gt;=2.5,F124&gt;=1.5),5.2,IF(AND(G124&lt;0.378,B124&lt;3.35,G124&gt;=0.231,H124&lt;14.005,A124&gt;=4.35,H124&gt;=8.42,A124&lt;5.05,D124&lt;0.35,F124&lt;1.5),1.2,IF(AND(G124&gt;=0.378,B124&lt;3.35,G124&gt;=0.231,H124&lt;14.005,A124&gt;=4.35,H124&gt;=8.42,A124&lt;5.05,D124&lt;0.35,F124&lt;1.5),1.3,IF(AND(A124&lt;6.2,B124&gt;=2.85,B124&gt;=2.75,H124&gt;=11.8,D124&lt;2.2,H124&lt;16.284,D124&gt;=1.75,F124&gt;=2.5,F124&gt;=1.5),4.9,IF(AND(G124&lt;0.388,A124&gt;=6.2,B124&gt;=2.85,B124&gt;=2.75,H124&gt;=11.8,D124&lt;2.2,H124&lt;16.284,D124&gt;=1.75,F124&gt;=2.5,F124&gt;=1.5),5.52,IF(AND(G124&gt;=0.388,A124&gt;=6.2,B124&gt;=2.85,B124&gt;=2.75,H124&gt;=11.8,D124&lt;2.2,H124&lt;16.284,D124&gt;=1.75,F124&gt;=2.5,F124&gt;=1.5),5.7,"shouldnthappen")))))))))))))))))))))))))))))))))))))))</f>
        <v>4.95</v>
      </c>
      <c r="T124" s="1" t="n">
        <f aca="false">IF(AND(D124&gt;=0.8,A124&lt;5.45),3.7,IF(AND(D124&gt;=0.35,D124&lt;0.8,A124&lt;5.45),1.56,IF(AND(G124&lt;0.164,F124&lt;2.5,A124&gt;=5.45),1.6,IF(AND(H124&gt;=16.718,F124&gt;=2.5,A124&gt;=5.45),6.4,IF(AND(G124&gt;=0.719,H124&lt;16.718,F124&gt;=2.5,A124&gt;=5.45),5.05,IF(AND(A124&lt;4.35,A124&lt;5.05,D124&lt;0.35,D124&lt;0.8,A124&lt;5.45),1.1,IF(AND(H124&gt;=14.494,A124&gt;=5.05,D124&lt;0.35,D124&lt;0.8,A124&lt;5.45),1.6,IF(AND(G124&lt;0.338,D124&lt;1.25,G124&gt;=0.164,F124&lt;2.5,A124&gt;=5.45),4.1,IF(AND(H124&lt;8.397,D124&gt;=1.25,G124&gt;=0.164,F124&lt;2.5,A124&gt;=5.45),4,IF(AND(H124&lt;11.031,H124&lt;14.494,A124&gt;=5.05,D124&lt;0.35,D124&lt;0.8,A124&lt;5.45),1.5,IF(AND(H124&gt;=11.031,H124&lt;14.494,A124&gt;=5.05,D124&lt;0.35,D124&lt;0.8,A124&lt;5.45),1.44,IF(AND(B124&lt;2.65,H124&gt;=8.397,D124&gt;=1.25,G124&gt;=0.164,F124&lt;2.5,A124&gt;=5.45),4.767,IF(AND(H124&lt;7.388,G124&lt;0.487,G124&lt;0.719,H124&lt;16.718,F124&gt;=2.5,A124&gt;=5.45),5.067,IF(AND(G124&lt;0.533,G124&gt;=0.487,G124&lt;0.719,H124&lt;16.718,F124&gt;=2.5,A124&gt;=5.45),5.8,IF(AND(G124&gt;=0.533,G124&gt;=0.487,G124&lt;0.719,H124&lt;16.718,F124&gt;=2.5,A124&gt;=5.45),5.86,IF(AND(B124&lt;3.25,A124&gt;=4.95,A124&gt;=4.35,A124&lt;5.05,D124&lt;0.35,D124&lt;0.8,A124&lt;5.45),1.2,IF(AND(A124&lt;5.6,H124&lt;11.218,G124&gt;=0.338,D124&lt;1.25,G124&gt;=0.164,F124&lt;2.5,A124&gt;=5.45),3.7,IF(AND(A124&gt;=5.6,H124&lt;11.218,G124&gt;=0.338,D124&lt;1.25,G124&gt;=0.164,F124&lt;2.5,A124&gt;=5.45),3.5,IF(AND(H124&lt;12.668,H124&gt;=11.218,G124&gt;=0.338,D124&lt;1.25,G124&gt;=0.164,F124&lt;2.5,A124&gt;=5.45),3.9,IF(AND(H124&gt;=12.668,H124&gt;=11.218,G124&gt;=0.338,D124&lt;1.25,G124&gt;=0.164,F124&lt;2.5,A124&gt;=5.45),4,IF(AND(H124&gt;=15.705,B124&gt;=2.65,H124&gt;=8.397,D124&gt;=1.25,G124&gt;=0.164,F124&lt;2.5,A124&gt;=5.45),4.8,IF(AND(B124&lt;2.75,H124&gt;=7.388,G124&lt;0.487,G124&lt;0.719,H124&lt;16.718,F124&gt;=2.5,A124&gt;=5.45),5.26,IF(AND(B124&lt;2.95,A124&lt;4.5,A124&lt;4.95,A124&gt;=4.35,A124&lt;5.05,D124&lt;0.35,D124&lt;0.8,A124&lt;5.45),1.4,IF(AND(B124&gt;=2.95,A124&lt;4.5,A124&lt;4.95,A124&gt;=4.35,A124&lt;5.05,D124&lt;0.35,D124&lt;0.8,A124&lt;5.45),1.3,IF(AND(H124&gt;=13.924,A124&gt;=4.5,A124&lt;4.95,A124&gt;=4.35,A124&lt;5.05,D124&lt;0.35,D124&lt;0.8,A124&lt;5.45),1.5,IF(AND(G124&lt;0.252,B124&gt;=3.25,A124&gt;=4.95,A124&gt;=4.35,A124&lt;5.05,D124&lt;0.35,D124&lt;0.8,A124&lt;5.45),1.4,IF(AND(G124&gt;=0.252,B124&gt;=3.25,A124&gt;=4.95,A124&gt;=4.35,A124&lt;5.05,D124&lt;0.35,D124&lt;0.8,A124&lt;5.45),1.32,IF(AND(G124&gt;=0.473,H124&lt;15.705,B124&gt;=2.65,H124&gt;=8.397,D124&gt;=1.25,G124&gt;=0.164,F124&lt;2.5,A124&gt;=5.45),4.7,IF(AND(B124&gt;=3.15,B124&gt;=2.75,H124&gt;=7.388,G124&lt;0.487,G124&lt;0.719,H124&lt;16.718,F124&gt;=2.5,A124&gt;=5.45),5.7,IF(AND(B124&lt;3.15,H124&lt;13.924,A124&gt;=4.5,A124&lt;4.95,A124&gt;=4.35,A124&lt;5.05,D124&lt;0.35,D124&lt;0.8,A124&lt;5.45),1.433,IF(AND(B124&gt;=3.15,H124&lt;13.924,A124&gt;=4.5,A124&lt;4.95,A124&gt;=4.35,A124&lt;5.05,D124&lt;0.35,D124&lt;0.8,A124&lt;5.45),1.4,IF(AND(H124&gt;=14.81,G124&lt;0.473,H124&lt;15.705,B124&gt;=2.65,H124&gt;=8.397,D124&gt;=1.25,G124&gt;=0.164,F124&lt;2.5,A124&gt;=5.45),4.2,IF(AND(A124&lt;6.65,B124&lt;3.15,B124&gt;=2.75,H124&gt;=7.388,G124&lt;0.487,G124&lt;0.719,H124&lt;16.718,F124&gt;=2.5,A124&gt;=5.45),5.6,IF(AND(A124&gt;=6.65,B124&lt;3.15,B124&gt;=2.75,H124&gt;=7.388,G124&lt;0.487,G124&lt;0.719,H124&lt;16.718,F124&gt;=2.5,A124&gt;=5.45),5.4,IF(AND(A124&lt;6.15,H124&lt;14.81,G124&lt;0.473,H124&lt;15.705,B124&gt;=2.65,H124&gt;=8.397,D124&gt;=1.25,G124&gt;=0.164,F124&lt;2.5,A124&gt;=5.45),4.5,IF(AND(A124&gt;=6.15,H124&lt;14.81,G124&lt;0.473,H124&lt;15.705,B124&gt;=2.65,H124&gt;=8.397,D124&gt;=1.25,G124&gt;=0.164,F124&lt;2.5,A124&gt;=5.45),4.4,"shouldnthappen"))))))))))))))))))))))))))))))))))))</f>
        <v>5.05</v>
      </c>
      <c r="U124" s="1" t="n">
        <f aca="false">IF(AND(G124&gt;=0.934,F124&lt;1.5),1.7,IF(AND(D124&lt;0.15,D124&lt;0.25,G124&lt;0.934,F124&lt;1.5),1.38,IF(AND(H124&gt;=14.379,D124&gt;=0.25,G124&lt;0.934,F124&lt;1.5),1.7,IF(AND(A124&lt;5.3,D124&lt;1.35,F124&lt;2.5,F124&gt;=1.5),3.15,IF(AND(H124&lt;7.148,D124&gt;=1.35,F124&lt;2.5,F124&gt;=1.5),3.9,IF(AND(G124&lt;0.352,A124&lt;6.15,F124&gt;=2.5,F124&gt;=1.5),4.5,IF(AND(G124&gt;=0.352,A124&lt;6.15,F124&gt;=2.5,F124&gt;=1.5),4.92,IF(AND(B124&lt;2.85,A124&gt;=6.15,F124&gt;=2.5,F124&gt;=1.5),6.2,IF(AND(D124&gt;=0.45,H124&lt;14.379,D124&gt;=0.25,G124&lt;0.934,F124&lt;1.5),1.65,IF(AND(G124&gt;=0.857,A124&gt;=5.3,D124&lt;1.35,F124&lt;2.5,F124&gt;=1.5),4.3,IF(AND(A124&gt;=7.25,B124&gt;=2.85,A124&gt;=6.15,F124&gt;=2.5,F124&gt;=1.5),6.425,IF(AND(H124&lt;9.499,A124&lt;5.05,D124&gt;=0.15,D124&lt;0.25,G124&lt;0.934,F124&lt;1.5),1.4,IF(AND(A124&gt;=5.45,A124&gt;=5.05,D124&gt;=0.15,D124&lt;0.25,G124&lt;0.934,F124&lt;1.5),1.3,IF(AND(B124&gt;=4.15,D124&lt;0.45,H124&lt;14.379,D124&gt;=0.25,G124&lt;0.934,F124&lt;1.5),1.5,IF(AND(A124&gt;=5.75,G124&lt;0.857,A124&gt;=5.3,D124&lt;1.35,F124&lt;2.5,F124&gt;=1.5),4.02,IF(AND(A124&lt;6.65,G124&lt;0.333,H124&gt;=7.148,D124&gt;=1.35,F124&lt;2.5,F124&gt;=1.5),4.475,IF(AND(A124&gt;=6.65,G124&lt;0.333,H124&gt;=7.148,D124&gt;=1.35,F124&lt;2.5,F124&gt;=1.5),4.8,IF(AND(D124&gt;=1.45,G124&gt;=0.333,H124&gt;=7.148,D124&gt;=1.35,F124&lt;2.5,F124&gt;=1.5),4.85,IF(AND(G124&gt;=0.861,A124&lt;7.25,B124&gt;=2.85,A124&gt;=6.15,F124&gt;=2.5,F124&gt;=1.5),5.2,IF(AND(G124&lt;0.571,H124&gt;=9.499,A124&lt;5.05,D124&gt;=0.15,D124&lt;0.25,G124&lt;0.934,F124&lt;1.5),1.2,IF(AND(G124&gt;=0.571,H124&gt;=9.499,A124&lt;5.05,D124&gt;=0.15,D124&lt;0.25,G124&lt;0.934,F124&lt;1.5),1.3,IF(AND(H124&lt;9.283,A124&lt;5.45,A124&gt;=5.05,D124&gt;=0.15,D124&lt;0.25,G124&lt;0.934,F124&lt;1.5),1.5,IF(AND(H124&gt;=9.283,A124&lt;5.45,A124&gt;=5.05,D124&gt;=0.15,D124&lt;0.25,G124&lt;0.934,F124&lt;1.5),1.425,IF(AND(A124&lt;4.9,B124&lt;4.15,D124&lt;0.45,H124&lt;14.379,D124&gt;=0.25,G124&lt;0.934,F124&lt;1.5),1.4,IF(AND(A124&gt;=4.9,B124&lt;4.15,D124&lt;0.45,H124&lt;14.379,D124&gt;=0.25,G124&lt;0.934,F124&lt;1.5),1.325,IF(AND(G124&lt;0.572,A124&lt;5.75,G124&lt;0.857,A124&gt;=5.3,D124&lt;1.35,F124&lt;2.5,F124&gt;=1.5),3.65,IF(AND(G124&gt;=0.572,A124&lt;5.75,G124&lt;0.857,A124&gt;=5.3,D124&lt;1.35,F124&lt;2.5,F124&gt;=1.5),3.9,IF(AND(A124&lt;6.75,D124&lt;1.45,G124&gt;=0.333,H124&gt;=7.148,D124&gt;=1.35,F124&lt;2.5,F124&gt;=1.5),4.4,IF(AND(A124&gt;=6.75,D124&lt;1.45,G124&gt;=0.333,H124&gt;=7.148,D124&gt;=1.35,F124&lt;2.5,F124&gt;=1.5),4.78,IF(AND(A124&lt;6.6,B124&lt;3.25,G124&lt;0.861,A124&lt;7.25,B124&gt;=2.85,A124&gt;=6.15,F124&gt;=2.5,F124&gt;=1.5),5.333,IF(AND(H124&lt;11.461,B124&gt;=3.25,G124&lt;0.861,A124&lt;7.25,B124&gt;=2.85,A124&gt;=6.15,F124&gt;=2.5,F124&gt;=1.5),6.025,IF(AND(H124&gt;=11.461,B124&gt;=3.25,G124&lt;0.861,A124&lt;7.25,B124&gt;=2.85,A124&gt;=6.15,F124&gt;=2.5,F124&gt;=1.5),5.667,IF(AND(H124&gt;=14.564,A124&gt;=6.6,B124&lt;3.25,G124&lt;0.861,A124&lt;7.25,B124&gt;=2.85,A124&gt;=6.15,F124&gt;=2.5,F124&gt;=1.5),5.4,IF(AND(D124&gt;=2.35,H124&lt;14.564,A124&gt;=6.6,B124&lt;3.25,G124&lt;0.861,A124&lt;7.25,B124&gt;=2.85,A124&gt;=6.15,F124&gt;=2.5,F124&gt;=1.5),5.6,IF(AND(A124&lt;6.85,D124&lt;2.35,H124&lt;14.564,A124&gt;=6.6,B124&lt;3.25,G124&lt;0.861,A124&lt;7.25,B124&gt;=2.85,A124&gt;=6.15,F124&gt;=2.5,F124&gt;=1.5),5.9,IF(AND(A124&gt;=6.85,D124&lt;2.35,H124&lt;14.564,A124&gt;=6.6,B124&lt;3.25,G124&lt;0.861,A124&lt;7.25,B124&gt;=2.85,A124&gt;=6.15,F124&gt;=2.5,F124&gt;=1.5),5.78,"shouldnthappen"))))))))))))))))))))))))))))))))))))</f>
        <v>4.92</v>
      </c>
      <c r="V124" s="1" t="n">
        <f aca="false">IF(AND(H124&lt;5.748,A124&lt;5.05,D124&lt;0.75),1,IF(AND(B124&lt;3.15,H124&gt;=5.748,A124&lt;5.05,D124&lt;0.75),1.475,IF(AND(G124&gt;=0.801,D124&lt;0.25,A124&gt;=5.05,D124&lt;0.75),1.7,IF(AND(D124&gt;=0.45,D124&gt;=0.25,A124&gt;=5.05,D124&lt;0.75),1.7,IF(AND(B124&lt;2.35,F124&lt;2.5,B124&lt;2.75,D124&gt;=0.75),4.16,IF(AND(D124&lt;1.75,F124&gt;=2.5,B124&lt;2.75,D124&gt;=0.75),4.875,IF(AND(D124&gt;=1.75,F124&gt;=2.5,B124&lt;2.75,D124&gt;=0.75),5.333,IF(AND(H124&gt;=16.284,D124&gt;=1.55,B124&gt;=2.75,D124&gt;=0.75),6.6,IF(AND(H124&gt;=14.144,B124&gt;=3.15,H124&gt;=5.748,A124&lt;5.05,D124&lt;0.75),1.3,IF(AND(A124&lt;5.45,G124&lt;0.801,D124&lt;0.25,A124&gt;=5.05,D124&lt;0.75),1.5,IF(AND(A124&gt;=5.45,G124&lt;0.801,D124&lt;0.25,A124&gt;=5.05,D124&lt;0.75),1.34,IF(AND(B124&lt;3.75,D124&lt;0.45,D124&gt;=0.25,A124&gt;=5.05,D124&lt;0.75),1.467,IF(AND(B124&gt;=3.75,D124&lt;0.45,D124&gt;=0.25,A124&gt;=5.05,D124&lt;0.75),1.767,IF(AND(G124&gt;=0.896,B124&gt;=2.35,F124&lt;2.5,B124&lt;2.75,D124&gt;=0.75),4.9,IF(AND(H124&lt;15.504,D124&lt;1.35,D124&lt;1.55,B124&gt;=2.75,D124&gt;=0.75),4.2,IF(AND(H124&gt;=15.504,D124&lt;1.35,D124&lt;1.55,B124&gt;=2.75,D124&gt;=0.75),4.6,IF(AND(H124&lt;9.767,D124&gt;=1.35,D124&lt;1.55,B124&gt;=2.75,D124&gt;=0.75),5.1,IF(AND(A124&lt;4.5,H124&lt;14.144,B124&gt;=3.15,H124&gt;=5.748,A124&lt;5.05,D124&lt;0.75),1.3,IF(AND(A124&gt;=4.5,H124&lt;14.144,B124&gt;=3.15,H124&gt;=5.748,A124&lt;5.05,D124&lt;0.75),1.4,IF(AND(D124&gt;=1.15,G124&lt;0.896,B124&gt;=2.35,F124&lt;2.5,B124&lt;2.75,D124&gt;=0.75),4.04,IF(AND(B124&lt;2.9,H124&gt;=9.767,D124&gt;=1.35,D124&lt;1.55,B124&gt;=2.75,D124&gt;=0.75),4.8,IF(AND(D124&lt;1.7,A124&gt;=7.05,H124&lt;16.284,D124&gt;=1.55,B124&gt;=2.75,D124&gt;=0.75),5.8,IF(AND(D124&gt;=1.7,A124&gt;=7.05,H124&lt;16.284,D124&gt;=1.55,B124&gt;=2.75,D124&gt;=0.75),6.3,IF(AND(B124&lt;2.45,D124&lt;1.15,G124&lt;0.896,B124&gt;=2.35,F124&lt;2.5,B124&lt;2.75,D124&gt;=0.75),3.767,IF(AND(B124&gt;=2.45,D124&lt;1.15,G124&lt;0.896,B124&gt;=2.35,F124&lt;2.5,B124&lt;2.75,D124&gt;=0.75),3.167,IF(AND(B124&gt;=3.15,B124&gt;=2.9,H124&gt;=9.767,D124&gt;=1.35,D124&lt;1.55,B124&gt;=2.75,D124&gt;=0.75),4.7,IF(AND(D124&lt;1.9,D124&lt;2.05,A124&lt;7.05,H124&lt;16.284,D124&gt;=1.55,B124&gt;=2.75,D124&gt;=0.75),4.82,IF(AND(D124&gt;=1.9,D124&lt;2.05,A124&lt;7.05,H124&lt;16.284,D124&gt;=1.55,B124&gt;=2.75,D124&gt;=0.75),5.067,IF(AND(H124&lt;12.721,B124&lt;3.15,B124&gt;=2.9,H124&gt;=9.767,D124&gt;=1.35,D124&lt;1.55,B124&gt;=2.75,D124&gt;=0.75),4.5,IF(AND(H124&gt;=12.721,B124&lt;3.15,B124&gt;=2.9,H124&gt;=9.767,D124&gt;=1.35,D124&lt;1.55,B124&gt;=2.75,D124&gt;=0.75),4.433,IF(AND(H124&lt;9.525,G124&lt;0.364,D124&gt;=2.05,A124&lt;7.05,H124&lt;16.284,D124&gt;=1.55,B124&gt;=2.75,D124&gt;=0.75),5.1,IF(AND(A124&lt;6.25,G124&gt;=0.364,D124&gt;=2.05,A124&lt;7.05,H124&lt;16.284,D124&gt;=1.55,B124&gt;=2.75,D124&gt;=0.75),5.4,IF(AND(H124&lt;10.898,H124&gt;=9.525,G124&lt;0.364,D124&gt;=2.05,A124&lt;7.05,H124&lt;16.284,D124&gt;=1.55,B124&gt;=2.75,D124&gt;=0.75),5.6,IF(AND(H124&lt;8.711,A124&gt;=6.25,G124&gt;=0.364,D124&gt;=2.05,A124&lt;7.05,H124&lt;16.284,D124&gt;=1.55,B124&gt;=2.75,D124&gt;=0.75),5.7,IF(AND(H124&gt;=8.711,A124&gt;=6.25,G124&gt;=0.364,D124&gt;=2.05,A124&lt;7.05,H124&lt;16.284,D124&gt;=1.55,B124&gt;=2.75,D124&gt;=0.75),5.84,IF(AND(D124&lt;2.2,H124&gt;=10.898,H124&gt;=9.525,G124&lt;0.364,D124&gt;=2.05,A124&lt;7.05,H124&lt;16.284,D124&gt;=1.55,B124&gt;=2.75,D124&gt;=0.75),5.4,IF(AND(D124&gt;=2.2,H124&gt;=10.898,H124&gt;=9.525,G124&lt;0.364,D124&gt;=2.05,A124&lt;7.05,H124&lt;16.284,D124&gt;=1.55,B124&gt;=2.75,D124&gt;=0.75),5.3,"shouldnthappen")))))))))))))))))))))))))))))))))))))</f>
        <v>5.067</v>
      </c>
      <c r="W124" s="1" t="n">
        <f aca="false">IF(AND(H124&lt;6.926,D124&gt;=0.35,D124&lt;0.8),1.9,IF(AND(H124&gt;=6.926,D124&gt;=0.35,D124&lt;0.8),1.533,IF(AND(H124&lt;13.492,A124&lt;4.75,D124&lt;0.35,D124&lt;0.8),1.1,IF(AND(H124&gt;=13.492,A124&lt;4.75,D124&lt;0.35,D124&lt;0.8),1.375,IF(AND(B124&lt;2.75,A124&gt;=5.85,F124&lt;2.5,D124&gt;=0.8),4.833,IF(AND(B124&lt;3.3,A124&gt;=7.05,F124&gt;=2.5,D124&gt;=0.8),5.8,IF(AND(B124&gt;=3.3,A124&gt;=7.05,F124&gt;=2.5,D124&gt;=0.8),6.325,IF(AND(D124&gt;=0.25,A124&lt;5.05,A124&gt;=4.75,D124&lt;0.35,D124&lt;0.8),1.3,IF(AND(B124&lt;3.6,A124&gt;=5.05,A124&gt;=4.75,D124&lt;0.35,D124&lt;0.8),1.4,IF(AND(H124&lt;10.194,G124&lt;0.412,A124&lt;5.85,F124&lt;2.5,D124&gt;=0.8),4.133,IF(AND(H124&gt;=10.194,G124&lt;0.412,A124&lt;5.85,F124&lt;2.5,D124&gt;=0.8),4.5,IF(AND(A124&lt;5.35,G124&gt;=0.412,A124&lt;5.85,F124&lt;2.5,D124&gt;=0.8),3.15,IF(AND(A124&lt;6.2,B124&gt;=2.75,A124&gt;=5.85,F124&lt;2.5,D124&gt;=0.8),4.3,IF(AND(H124&lt;5.767,A124&lt;6.2,A124&lt;7.05,F124&gt;=2.5,D124&gt;=0.8),4.5,IF(AND(G124&gt;=0.861,A124&gt;=6.2,A124&lt;7.05,F124&gt;=2.5,D124&gt;=0.8),5.2,IF(AND(B124&lt;3.15,D124&lt;0.25,A124&lt;5.05,A124&gt;=4.75,D124&lt;0.35,D124&lt;0.8),1.55,IF(AND(A124&lt;5.45,B124&gt;=3.6,A124&gt;=5.05,A124&gt;=4.75,D124&lt;0.35,D124&lt;0.8),1.5,IF(AND(A124&gt;=5.45,B124&gt;=3.6,A124&gt;=5.05,A124&gt;=4.75,D124&lt;0.35,D124&lt;0.8),1.4,IF(AND(G124&gt;=0.772,A124&gt;=5.35,G124&gt;=0.412,A124&lt;5.85,F124&lt;2.5,D124&gt;=0.8),3.9,IF(AND(D124&gt;=1.45,A124&gt;=6.2,B124&gt;=2.75,A124&gt;=5.85,F124&lt;2.5,D124&gt;=0.8),4.775,IF(AND(G124&lt;0.5,H124&gt;=5.767,A124&lt;6.2,A124&lt;7.05,F124&gt;=2.5,D124&gt;=0.8),5.1,IF(AND(G124&gt;=0.5,H124&gt;=5.767,A124&lt;6.2,A124&lt;7.05,F124&gt;=2.5,D124&gt;=0.8),4.95,IF(AND(B124&gt;=3.25,G124&lt;0.861,A124&gt;=6.2,A124&lt;7.05,F124&gt;=2.5,D124&gt;=0.8),5.75,IF(AND(A124&lt;4.95,B124&gt;=3.15,D124&lt;0.25,A124&lt;5.05,A124&gt;=4.75,D124&lt;0.35,D124&lt;0.8),1.4,IF(AND(A124&lt;5.65,G124&lt;0.772,A124&gt;=5.35,G124&gt;=0.412,A124&lt;5.85,F124&lt;2.5,D124&gt;=0.8),3.6,IF(AND(A124&gt;=5.65,G124&lt;0.772,A124&gt;=5.35,G124&gt;=0.412,A124&lt;5.85,F124&lt;2.5,D124&gt;=0.8),3.5,IF(AND(B124&gt;=3.15,D124&lt;1.45,A124&gt;=6.2,B124&gt;=2.75,A124&gt;=5.85,F124&lt;2.5,D124&gt;=0.8),4.7,IF(AND(A124&gt;=6.65,B124&lt;3.25,G124&lt;0.861,A124&gt;=6.2,A124&lt;7.05,F124&gt;=2.5,D124&gt;=0.8),5.567,IF(AND(H124&lt;9.499,A124&gt;=4.95,B124&gt;=3.15,D124&lt;0.25,A124&lt;5.05,A124&gt;=4.75,D124&lt;0.35,D124&lt;0.8),1.4,IF(AND(H124&gt;=9.499,A124&gt;=4.95,B124&gt;=3.15,D124&lt;0.25,A124&lt;5.05,A124&gt;=4.75,D124&lt;0.35,D124&lt;0.8),1.2,IF(AND(G124&lt;0.765,B124&lt;3.15,D124&lt;1.45,A124&gt;=6.2,B124&gt;=2.75,A124&gt;=5.85,F124&lt;2.5,D124&gt;=0.8),4.4,IF(AND(G124&gt;=0.765,B124&lt;3.15,D124&lt;1.45,A124&gt;=6.2,B124&gt;=2.75,A124&gt;=5.85,F124&lt;2.5,D124&gt;=0.8),4.6,IF(AND(H124&lt;10.667,A124&lt;6.65,B124&lt;3.25,G124&lt;0.861,A124&gt;=6.2,A124&lt;7.05,F124&gt;=2.5,D124&gt;=0.8),5.167,IF(AND(G124&lt;0.627,H124&gt;=10.667,A124&lt;6.65,B124&lt;3.25,G124&lt;0.861,A124&gt;=6.2,A124&lt;7.05,F124&gt;=2.5,D124&gt;=0.8),5.64,IF(AND(G124&gt;=0.627,H124&gt;=10.667,A124&lt;6.65,B124&lt;3.25,G124&lt;0.861,A124&gt;=6.2,A124&lt;7.05,F124&gt;=2.5,D124&gt;=0.8),5.1,"shouldnthappen")))))))))))))))))))))))))))))))))))</f>
        <v>4.95</v>
      </c>
      <c r="X124" s="1" t="n">
        <f aca="false">IF(AND(B124&lt;3.05,H124&lt;6.697,A124&lt;5.45),4.1,IF(AND(B124&gt;=3.05,H124&lt;6.697,A124&lt;5.45),1.48,IF(AND(D124&lt;0.7,A124&lt;5.9,A124&gt;=5.45),1.4,IF(AND(A124&lt;4.35,B124&lt;3.3,H124&gt;=6.697,A124&lt;5.45),1.1,IF(AND(G124&lt;0.372,D124&gt;=0.7,A124&lt;5.9,A124&gt;=5.45),4.36,IF(AND(A124&gt;=4.9,A124&gt;=4.35,B124&lt;3.3,H124&gt;=6.697,A124&lt;5.45),1.6,IF(AND(H124&gt;=14.171,A124&lt;5.15,B124&gt;=3.3,H124&gt;=6.697,A124&lt;5.45),1.6,IF(AND(G124&lt;0.451,A124&gt;=5.15,B124&gt;=3.3,H124&gt;=6.697,A124&lt;5.45),1.367,IF(AND(G124&gt;=0.451,A124&gt;=5.15,B124&gt;=3.3,H124&gt;=6.697,A124&lt;5.45),1.5,IF(AND(G124&lt;0.332,D124&lt;1.45,F124&lt;2.5,A124&gt;=5.9,A124&gt;=5.45),4.35,IF(AND(A124&lt;6.15,D124&gt;=1.45,F124&lt;2.5,A124&gt;=5.9,A124&gt;=5.45),5.1,IF(AND(D124&gt;=2.4,G124&lt;0.432,F124&gt;=2.5,A124&gt;=5.9,A124&gt;=5.45),5.78,IF(AND(A124&lt;6.15,G124&gt;=0.432,F124&gt;=2.5,A124&gt;=5.9,A124&gt;=5.45),4.9,IF(AND(B124&lt;3.1,A124&lt;4.9,A124&gt;=4.35,B124&lt;3.3,H124&gt;=6.697,A124&lt;5.45),1.4,IF(AND(B124&gt;=3.1,A124&lt;4.9,A124&gt;=4.35,B124&lt;3.3,H124&gt;=6.697,A124&lt;5.45),1.3,IF(AND(G124&lt;0.343,H124&lt;14.171,A124&lt;5.15,B124&gt;=3.3,H124&gt;=6.697,A124&lt;5.45),1.433,IF(AND(G124&gt;=0.343,H124&lt;14.171,A124&lt;5.15,B124&gt;=3.3,H124&gt;=6.697,A124&lt;5.45),1.525,IF(AND(D124&lt;1.05,B124&lt;2.55,G124&gt;=0.372,D124&gt;=0.7,A124&lt;5.9,A124&gt;=5.45),3.7,IF(AND(H124&lt;10.596,B124&gt;=2.55,G124&gt;=0.372,D124&gt;=0.7,A124&lt;5.9,A124&gt;=5.45),3.525,IF(AND(H124&gt;=10.596,B124&gt;=2.55,G124&gt;=0.372,D124&gt;=0.7,A124&lt;5.9,A124&gt;=5.45),3.9,IF(AND(H124&lt;14.314,G124&gt;=0.332,D124&lt;1.45,F124&lt;2.5,A124&gt;=5.9,A124&gt;=5.45),4.4,IF(AND(H124&gt;=14.314,G124&gt;=0.332,D124&lt;1.45,F124&lt;2.5,A124&gt;=5.9,A124&gt;=5.45),4.7,IF(AND(H124&lt;13.906,A124&gt;=6.15,D124&gt;=1.45,F124&lt;2.5,A124&gt;=5.9,A124&gt;=5.45),4.675,IF(AND(H124&gt;=13.906,A124&gt;=6.15,D124&gt;=1.45,F124&lt;2.5,A124&gt;=5.9,A124&gt;=5.45),4.9,IF(AND(G124&lt;0.093,D124&lt;2.4,G124&lt;0.432,F124&gt;=2.5,A124&gt;=5.9,A124&gt;=5.45),5.6,IF(AND(B124&lt;2.95,A124&gt;=6.15,G124&gt;=0.432,F124&gt;=2.5,A124&gt;=5.9,A124&gt;=5.45),5.86,IF(AND(A124&lt;5.55,D124&gt;=1.05,B124&lt;2.55,G124&gt;=0.372,D124&gt;=0.7,A124&lt;5.9,A124&gt;=5.45),4,IF(AND(A124&gt;=5.55,D124&gt;=1.05,B124&lt;2.55,G124&gt;=0.372,D124&gt;=0.7,A124&lt;5.9,A124&gt;=5.45),3.9,IF(AND(D124&lt;1.7,G124&gt;=0.093,D124&lt;2.4,G124&lt;0.432,F124&gt;=2.5,A124&gt;=5.9,A124&gt;=5.45),5.05,IF(AND(G124&gt;=0.774,B124&gt;=2.95,A124&gt;=6.15,G124&gt;=0.432,F124&gt;=2.5,A124&gt;=5.9,A124&gt;=5.45),5.3,IF(AND(G124&gt;=0.312,D124&gt;=1.7,G124&gt;=0.093,D124&lt;2.4,G124&lt;0.432,F124&gt;=2.5,A124&gt;=5.9,A124&gt;=5.45),5.4,IF(AND(D124&lt;2.45,G124&lt;0.774,B124&gt;=2.95,A124&gt;=6.15,G124&gt;=0.432,F124&gt;=2.5,A124&gt;=5.9,A124&gt;=5.45),5.66,IF(AND(D124&gt;=2.45,G124&lt;0.774,B124&gt;=2.95,A124&gt;=6.15,G124&gt;=0.432,F124&gt;=2.5,A124&gt;=5.9,A124&gt;=5.45),6,IF(AND(G124&gt;=0.301,G124&lt;0.312,D124&gt;=1.7,G124&gt;=0.093,D124&lt;2.4,G124&lt;0.432,F124&gt;=2.5,A124&gt;=5.9,A124&gt;=5.45),5.1,IF(AND(A124&lt;6.45,G124&lt;0.301,G124&lt;0.312,D124&gt;=1.7,G124&gt;=0.093,D124&lt;2.4,G124&lt;0.432,F124&gt;=2.5,A124&gt;=5.9,A124&gt;=5.45),5.3,IF(AND(A124&gt;=6.45,G124&lt;0.301,G124&lt;0.312,D124&gt;=1.7,G124&gt;=0.093,D124&lt;2.4,G124&lt;0.432,F124&gt;=2.5,A124&gt;=5.9,A124&gt;=5.45),5.2,"shouldnthappen"))))))))))))))))))))))))))))))))))))</f>
        <v>3.9</v>
      </c>
      <c r="Y124" s="1" t="n">
        <f aca="false">IF(AND(H124&lt;6.51,F124&lt;1.5),1.8,IF(AND(H124&gt;=16.674,F124&gt;=1.5),6.533,IF(AND(D124&gt;=0.45,H124&gt;=6.51,F124&lt;1.5),1.667,IF(AND(H124&gt;=13.805,G124&lt;0.154,H124&lt;16.674,F124&gt;=1.5),6.7,IF(AND(D124&lt;0.15,A124&lt;5.05,D124&lt;0.45,H124&gt;=6.51,F124&lt;1.5),1.4,IF(AND(H124&gt;=13.586,A124&gt;=5.05,D124&lt;0.45,H124&gt;=6.51,F124&lt;1.5),1.3,IF(AND(F124&lt;2.5,H124&lt;13.805,G124&lt;0.154,H124&lt;16.674,F124&gt;=1.5),4.6,IF(AND(H124&lt;8.929,D124&lt;1.35,G124&gt;=0.154,H124&lt;16.674,F124&gt;=1.5),3.64,IF(AND(G124&lt;0.05,H124&lt;13.586,A124&gt;=5.05,D124&lt;0.45,H124&gt;=6.51,F124&lt;1.5),1.4,IF(AND(G124&gt;=0.107,F124&gt;=2.5,H124&lt;13.805,G124&lt;0.154,H124&lt;16.674,F124&gt;=1.5),5.3,IF(AND(B124&gt;=2.75,H124&gt;=8.929,D124&lt;1.35,G124&gt;=0.154,H124&lt;16.674,F124&gt;=1.5),4.433,IF(AND(D124&gt;=1.55,F124&lt;2.5,D124&gt;=1.35,G124&gt;=0.154,H124&lt;16.674,F124&gt;=1.5),4.975,IF(AND(H124&lt;6.93,F124&gt;=2.5,D124&gt;=1.35,G124&gt;=0.154,H124&lt;16.674,F124&gt;=1.5),4.5,IF(AND(H124&lt;12.675,G124&lt;0.217,D124&gt;=0.15,A124&lt;5.05,D124&lt;0.45,H124&gt;=6.51,F124&lt;1.5),1.4,IF(AND(H124&gt;=12.675,G124&lt;0.217,D124&gt;=0.15,A124&lt;5.05,D124&lt;0.45,H124&gt;=6.51,F124&lt;1.5),1.5,IF(AND(A124&lt;4.65,G124&gt;=0.217,D124&gt;=0.15,A124&lt;5.05,D124&lt;0.45,H124&gt;=6.51,F124&lt;1.5),1.35,IF(AND(D124&lt;0.25,G124&gt;=0.05,H124&lt;13.586,A124&gt;=5.05,D124&lt;0.45,H124&gt;=6.51,F124&lt;1.5),1.467,IF(AND(D124&gt;=0.25,G124&gt;=0.05,H124&lt;13.586,A124&gt;=5.05,D124&lt;0.45,H124&gt;=6.51,F124&lt;1.5),1.5,IF(AND(H124&lt;9.15,G124&lt;0.107,F124&gt;=2.5,H124&lt;13.805,G124&lt;0.154,H124&lt;16.674,F124&gt;=1.5),5.7,IF(AND(H124&gt;=9.15,G124&lt;0.107,F124&gt;=2.5,H124&lt;13.805,G124&lt;0.154,H124&lt;16.674,F124&gt;=1.5),5.6,IF(AND(G124&lt;0.404,B124&lt;2.75,H124&gt;=8.929,D124&lt;1.35,G124&gt;=0.154,H124&lt;16.674,F124&gt;=1.5),4.15,IF(AND(G124&gt;=0.404,B124&lt;2.75,H124&gt;=8.929,D124&lt;1.35,G124&gt;=0.154,H124&lt;16.674,F124&gt;=1.5),3.9,IF(AND(A124&gt;=6.75,D124&lt;1.55,F124&lt;2.5,D124&gt;=1.35,G124&gt;=0.154,H124&lt;16.674,F124&gt;=1.5),4.82,IF(AND(D124&lt;0.25,A124&gt;=4.65,G124&gt;=0.217,D124&gt;=0.15,A124&lt;5.05,D124&lt;0.45,H124&gt;=6.51,F124&lt;1.5),1.325,IF(AND(D124&gt;=0.25,A124&gt;=4.65,G124&gt;=0.217,D124&gt;=0.15,A124&lt;5.05,D124&lt;0.45,H124&gt;=6.51,F124&lt;1.5),1.3,IF(AND(A124&lt;6.55,A124&lt;6.75,D124&lt;1.55,F124&lt;2.5,D124&gt;=1.35,G124&gt;=0.154,H124&lt;16.674,F124&gt;=1.5),4.575,IF(AND(A124&gt;=6.55,A124&lt;6.75,D124&lt;1.55,F124&lt;2.5,D124&gt;=1.35,G124&gt;=0.154,H124&lt;16.674,F124&gt;=1.5),4.4,IF(AND(B124&lt;2.9,D124&lt;2.05,H124&gt;=6.93,F124&gt;=2.5,D124&gt;=1.35,G124&gt;=0.154,H124&lt;16.674,F124&gt;=1.5),5.05,IF(AND(H124&lt;8.884,D124&gt;=2.05,H124&gt;=6.93,F124&gt;=2.5,D124&gt;=1.35,G124&gt;=0.154,H124&lt;16.674,F124&gt;=1.5),5.1,IF(AND(H124&lt;13.711,B124&gt;=2.9,D124&lt;2.05,H124&gt;=6.93,F124&gt;=2.5,D124&gt;=1.35,G124&gt;=0.154,H124&lt;16.674,F124&gt;=1.5),5,IF(AND(H124&gt;=13.711,B124&gt;=2.9,D124&lt;2.05,H124&gt;=6.93,F124&gt;=2.5,D124&gt;=1.35,G124&gt;=0.154,H124&lt;16.674,F124&gt;=1.5),5.8,IF(AND(B124&lt;3.15,H124&gt;=8.884,D124&gt;=2.05,H124&gt;=6.93,F124&gt;=2.5,D124&gt;=1.35,G124&gt;=0.154,H124&lt;16.674,F124&gt;=1.5),5.56,IF(AND(B124&gt;=3.15,H124&gt;=8.884,D124&gt;=2.05,H124&gt;=6.93,F124&gt;=2.5,D124&gt;=1.35,G124&gt;=0.154,H124&lt;16.674,F124&gt;=1.5),5.9,"shouldnthappen")))))))))))))))))))))))))))))))))</f>
        <v>5.05</v>
      </c>
      <c r="Z124" s="1" t="n">
        <f aca="false">IF(AND(F124&gt;=2,B124&gt;=3.35),5.6,IF(AND(A124&lt;6.65,H124&gt;=15.076,B124&lt;3.35),4.8,IF(AND(A124&gt;=6.65,H124&gt;=15.076,B124&lt;3.35),6.15,IF(AND(H124&lt;6.542,F124&lt;2,B124&gt;=3.35),1.767,IF(AND(G124&gt;=0.653,D124&lt;0.75,H124&lt;15.076,B124&lt;3.35),1.55,IF(AND(D124&lt;0.15,G124&lt;0.653,D124&lt;0.75,H124&lt;15.076,B124&lt;3.35),1.1,IF(AND(G124&lt;0.356,A124&lt;5.05,H124&gt;=6.542,F124&lt;2,B124&gt;=3.35),1.4,IF(AND(G124&gt;=0.356,A124&lt;5.05,H124&gt;=6.542,F124&lt;2,B124&gt;=3.35),1.3,IF(AND(G124&gt;=0.566,A124&gt;=5.05,H124&gt;=6.542,F124&lt;2,B124&gt;=3.35),1.6,IF(AND(B124&gt;=3.1,D124&gt;=0.15,G124&lt;0.653,D124&lt;0.75,H124&lt;15.076,B124&lt;3.35),1.367,IF(AND(B124&gt;=2.65,D124&lt;1.45,B124&lt;2.75,D124&gt;=0.75,H124&lt;15.076,B124&lt;3.35),3.96,IF(AND(G124&lt;0.352,D124&gt;=1.45,B124&lt;2.75,D124&gt;=0.75,H124&lt;15.076,B124&lt;3.35),4.5,IF(AND(D124&gt;=1.35,A124&lt;6.2,B124&gt;=2.75,D124&gt;=0.75,H124&lt;15.076,B124&lt;3.35),4.733,IF(AND(A124&lt;4.7,B124&lt;3.1,D124&gt;=0.15,G124&lt;0.653,D124&lt;0.75,H124&lt;15.076,B124&lt;3.35),1.36,IF(AND(A124&gt;=4.7,B124&lt;3.1,D124&gt;=0.15,G124&lt;0.653,D124&lt;0.75,H124&lt;15.076,B124&lt;3.35),1.6,IF(AND(A124&lt;5.2,B124&lt;2.65,D124&lt;1.45,B124&lt;2.75,D124&gt;=0.75,H124&lt;15.076,B124&lt;3.35),3.3,IF(AND(A124&lt;6.5,G124&gt;=0.352,D124&gt;=1.45,B124&lt;2.75,D124&gt;=0.75,H124&lt;15.076,B124&lt;3.35),5,IF(AND(A124&gt;=6.5,G124&gt;=0.352,D124&gt;=1.45,B124&lt;2.75,D124&gt;=0.75,H124&lt;15.076,B124&lt;3.35),5.8,IF(AND(H124&lt;8.486,D124&lt;1.35,A124&lt;6.2,B124&gt;=2.75,D124&gt;=0.75,H124&lt;15.076,B124&lt;3.35),3.975,IF(AND(G124&lt;0.187,F124&lt;2.5,A124&gt;=6.2,B124&gt;=2.75,D124&gt;=0.75,H124&lt;15.076,B124&lt;3.35),5,IF(AND(G124&gt;=0.187,F124&lt;2.5,A124&gt;=6.2,B124&gt;=2.75,D124&gt;=0.75,H124&lt;15.076,B124&lt;3.35),4.525,IF(AND(A124&gt;=7.25,F124&gt;=2.5,A124&gt;=6.2,B124&gt;=2.75,D124&gt;=0.75,H124&lt;15.076,B124&lt;3.35),6.5,IF(AND(G124&lt;0.185,B124&lt;3.6,G124&lt;0.566,A124&gt;=5.05,H124&gt;=6.542,F124&lt;2,B124&gt;=3.35),1.45,IF(AND(G124&gt;=0.185,B124&lt;3.6,G124&lt;0.566,A124&gt;=5.05,H124&gt;=6.542,F124&lt;2,B124&gt;=3.35),1.34,IF(AND(G124&lt;0.13,B124&gt;=3.6,G124&lt;0.566,A124&gt;=5.05,H124&gt;=6.542,F124&lt;2,B124&gt;=3.35),1.45,IF(AND(G124&gt;=0.13,B124&gt;=3.6,G124&lt;0.566,A124&gt;=5.05,H124&gt;=6.542,F124&lt;2,B124&gt;=3.35),1.5,IF(AND(D124&lt;1.05,A124&gt;=5.2,B124&lt;2.65,D124&lt;1.45,B124&lt;2.75,D124&gt;=0.75,H124&lt;15.076,B124&lt;3.35),3.5,IF(AND(D124&gt;=1.05,A124&gt;=5.2,B124&lt;2.65,D124&lt;1.45,B124&lt;2.75,D124&gt;=0.75,H124&lt;15.076,B124&lt;3.35),3.94,IF(AND(H124&lt;10.983,H124&gt;=8.486,D124&lt;1.35,A124&lt;6.2,B124&gt;=2.75,D124&gt;=0.75,H124&lt;15.076,B124&lt;3.35),4.38,IF(AND(H124&gt;=10.983,H124&gt;=8.486,D124&lt;1.35,A124&lt;6.2,B124&gt;=2.75,D124&gt;=0.75,H124&lt;15.076,B124&lt;3.35),4.1,IF(AND(B124&gt;=3.25,A124&lt;7.25,F124&gt;=2.5,A124&gt;=6.2,B124&gt;=2.75,D124&gt;=0.75,H124&lt;15.076,B124&lt;3.35),5.7,IF(AND(B124&lt;2.95,B124&lt;3.25,A124&lt;7.25,F124&gt;=2.5,A124&gt;=6.2,B124&gt;=2.75,D124&gt;=0.75,H124&lt;15.076,B124&lt;3.35),5.6,IF(AND(H124&gt;=13.711,B124&gt;=2.95,B124&lt;3.25,A124&lt;7.25,F124&gt;=2.5,A124&gt;=6.2,B124&gt;=2.75,D124&gt;=0.75,H124&lt;15.076,B124&lt;3.35),5.8,IF(AND(A124&gt;=6.8,H124&lt;13.711,B124&gt;=2.95,B124&lt;3.25,A124&lt;7.25,F124&gt;=2.5,A124&gt;=6.2,B124&gt;=2.75,D124&gt;=0.75,H124&lt;15.076,B124&lt;3.35),5.1,IF(AND(H124&lt;12.921,A124&lt;6.8,H124&lt;13.711,B124&gt;=2.95,B124&lt;3.25,A124&lt;7.25,F124&gt;=2.5,A124&gt;=6.2,B124&gt;=2.75,D124&gt;=0.75,H124&lt;15.076,B124&lt;3.35),5.34,IF(AND(H124&gt;=12.921,A124&lt;6.8,H124&lt;13.711,B124&gt;=2.95,B124&lt;3.25,A124&lt;7.25,F124&gt;=2.5,A124&gt;=6.2,B124&gt;=2.75,D124&gt;=0.75,H124&lt;15.076,B124&lt;3.35),5.133,"shouldnthappen"))))))))))))))))))))))))))))))))))))</f>
        <v>4.733</v>
      </c>
      <c r="AA124" s="1" t="n">
        <f aca="false">IF(AND(D124&gt;=0.45,A124&lt;5.05,D124&lt;0.8),1.6,IF(AND(D124&gt;=0.45,A124&gt;=5.05,D124&lt;0.8),1.7,IF(AND(H124&gt;=16.244,F124&gt;=2.5,D124&gt;=0.8),6.533,IF(AND(A124&lt;4.35,D124&lt;0.45,A124&lt;5.05,D124&lt;0.8),1.1,IF(AND(H124&gt;=14.877,D124&lt;0.45,A124&gt;=5.05,D124&lt;0.8),1.3,IF(AND(D124&gt;=1.4,A124&lt;5.65,F124&lt;2.5,D124&gt;=0.8),4.5,IF(AND(A124&gt;=7.25,H124&lt;16.244,F124&gt;=2.5,D124&gt;=0.8),6.5,IF(AND(A124&gt;=4.75,A124&gt;=4.35,D124&lt;0.45,A124&lt;5.05,D124&lt;0.8),1.35,IF(AND(A124&lt;5.3,D124&lt;1.4,A124&lt;5.65,F124&lt;2.5,D124&gt;=0.8),3.1,IF(AND(A124&gt;=6.8,A124&gt;=6.55,A124&gt;=5.65,F124&lt;2.5,D124&gt;=0.8),4.9,IF(AND(H124&lt;5.767,A124&lt;7.25,H124&lt;16.244,F124&gt;=2.5,D124&gt;=0.8),4.5,IF(AND(G124&gt;=0.522,A124&lt;4.75,A124&gt;=4.35,D124&lt;0.45,A124&lt;5.05,D124&lt;0.8),1.2,IF(AND(G124&gt;=0.948,D124&lt;0.35,H124&lt;14.877,D124&lt;0.45,A124&gt;=5.05,D124&lt;0.8),1.7,IF(AND(H124&lt;13.089,D124&gt;=0.35,H124&lt;14.877,D124&lt;0.45,A124&gt;=5.05,D124&lt;0.8),1.5,IF(AND(H124&gt;=13.089,D124&gt;=0.35,H124&lt;14.877,D124&lt;0.45,A124&gt;=5.05,D124&lt;0.8),1.3,IF(AND(B124&gt;=2.95,A124&gt;=5.3,D124&lt;1.4,A124&lt;5.65,F124&lt;2.5,D124&gt;=0.8),4.1,IF(AND(H124&lt;9.181,A124&lt;6.05,A124&lt;6.55,A124&gt;=5.65,F124&lt;2.5,D124&gt;=0.8),5.1,IF(AND(H124&gt;=9.181,A124&lt;6.05,A124&lt;6.55,A124&gt;=5.65,F124&lt;2.5,D124&gt;=0.8),4.3,IF(AND(G124&gt;=0.867,A124&gt;=6.05,A124&lt;6.55,A124&gt;=5.65,F124&lt;2.5,D124&gt;=0.8),4.9,IF(AND(B124&lt;3.05,A124&lt;6.8,A124&gt;=6.55,A124&gt;=5.65,F124&lt;2.5,D124&gt;=0.8),5,IF(AND(B124&gt;=3.05,A124&lt;6.8,A124&gt;=6.55,A124&gt;=5.65,F124&lt;2.5,D124&gt;=0.8),4.55,IF(AND(H124&gt;=14.144,G124&lt;0.522,A124&lt;4.75,A124&gt;=4.35,D124&lt;0.45,A124&lt;5.05,D124&lt;0.8),1.3,IF(AND(B124&lt;2.7,B124&lt;2.95,A124&gt;=5.3,D124&lt;1.4,A124&lt;5.65,F124&lt;2.5,D124&gt;=0.8),3.78,IF(AND(B124&gt;=2.7,B124&lt;2.95,A124&gt;=5.3,D124&lt;1.4,A124&lt;5.65,F124&lt;2.5,D124&gt;=0.8),3.6,IF(AND(G124&lt;0.638,G124&lt;0.867,A124&gt;=6.05,A124&lt;6.55,A124&gt;=5.65,F124&lt;2.5,D124&gt;=0.8),4.433,IF(AND(G124&gt;=0.638,G124&lt;0.867,A124&gt;=6.05,A124&lt;6.55,A124&gt;=5.65,F124&lt;2.5,D124&gt;=0.8),4,IF(AND(A124&lt;6.35,H124&lt;11.146,H124&gt;=5.767,A124&lt;7.25,H124&lt;16.244,F124&gt;=2.5,D124&gt;=0.8),5.1,IF(AND(A124&lt;4.5,H124&lt;14.144,G124&lt;0.522,A124&lt;4.75,A124&gt;=4.35,D124&lt;0.45,A124&lt;5.05,D124&lt;0.8),1.35,IF(AND(A124&gt;=4.5,H124&lt;14.144,G124&lt;0.522,A124&lt;4.75,A124&gt;=4.35,D124&lt;0.45,A124&lt;5.05,D124&lt;0.8),1.4,IF(AND(A124&lt;5.15,B124&lt;3.75,G124&lt;0.948,D124&lt;0.35,H124&lt;14.877,D124&lt;0.45,A124&gt;=5.05,D124&lt;0.8),1.4,IF(AND(A124&gt;=5.15,B124&lt;3.75,G124&lt;0.948,D124&lt;0.35,H124&lt;14.877,D124&lt;0.45,A124&gt;=5.05,D124&lt;0.8),1.5,IF(AND(G124&lt;0.112,B124&gt;=3.75,G124&lt;0.948,D124&lt;0.35,H124&lt;14.877,D124&lt;0.45,A124&gt;=5.05,D124&lt;0.8),1.5,IF(AND(G124&gt;=0.112,B124&gt;=3.75,G124&lt;0.948,D124&lt;0.35,H124&lt;14.877,D124&lt;0.45,A124&gt;=5.05,D124&lt;0.8),1.6,IF(AND(G124&lt;0.075,A124&gt;=6.35,H124&lt;11.146,H124&gt;=5.767,A124&lt;7.25,H124&lt;16.244,F124&gt;=2.5,D124&gt;=0.8),5.5,IF(AND(G124&gt;=0.075,A124&gt;=6.35,H124&lt;11.146,H124&gt;=5.767,A124&lt;7.25,H124&lt;16.244,F124&gt;=2.5,D124&gt;=0.8),5.24,IF(AND(B124&lt;2.95,D124&lt;1.9,H124&gt;=11.146,H124&gt;=5.767,A124&lt;7.25,H124&lt;16.244,F124&gt;=2.5,D124&gt;=0.8),5.65,IF(AND(B124&gt;=2.95,D124&lt;1.9,H124&gt;=11.146,H124&gt;=5.767,A124&lt;7.25,H124&lt;16.244,F124&gt;=2.5,D124&gt;=0.8),5.8,IF(AND(H124&lt;13.42,D124&gt;=1.9,H124&gt;=11.146,H124&gt;=5.767,A124&lt;7.25,H124&lt;16.244,F124&gt;=2.5,D124&gt;=0.8),5.6,IF(AND(H124&gt;=13.42,D124&gt;=1.9,H124&gt;=11.146,H124&gt;=5.767,A124&lt;7.25,H124&lt;16.244,F124&gt;=2.5,D124&gt;=0.8),5.34,"shouldnthappen")))))))))))))))))))))))))))))))))))))))</f>
        <v>5.1</v>
      </c>
      <c r="AB124" s="1" t="n">
        <f aca="false">IF(AND(D124&gt;=0.35,F124&lt;1.5),1.5,IF(AND(F124&lt;2.5,D124&gt;=1.55,F124&gt;=1.5),4.85,IF(AND(H124&lt;8.308,D124&lt;0.15,D124&lt;0.35,F124&lt;1.5),1.5,IF(AND(H124&gt;=8.308,D124&lt;0.15,D124&lt;0.35,F124&lt;1.5),1.4,IF(AND(H124&lt;5.523,D124&gt;=0.15,D124&lt;0.35,F124&lt;1.5),1,IF(AND(G124&lt;0.572,H124&lt;10.688,D124&lt;1.55,F124&gt;=1.5),3.75,IF(AND(B124&gt;=3.5,F124&gt;=2.5,D124&gt;=1.55,F124&gt;=1.5),6.3,IF(AND(A124&gt;=5.65,G124&gt;=0.572,H124&lt;10.688,D124&lt;1.55,F124&gt;=1.5),4.45,IF(AND(B124&gt;=2.85,A124&lt;6.15,H124&gt;=10.688,D124&lt;1.55,F124&gt;=1.5),4.35,IF(AND(H124&gt;=16.284,B124&lt;3.5,F124&gt;=2.5,D124&gt;=1.55,F124&gt;=1.5),6.6,IF(AND(G124&gt;=0.241,G124&lt;0.338,H124&gt;=5.523,D124&gt;=0.15,D124&lt;0.35,F124&lt;1.5),1.25,IF(AND(A124&lt;5.05,G124&gt;=0.338,H124&gt;=5.523,D124&gt;=0.15,D124&lt;0.35,F124&lt;1.5),1.35,IF(AND(B124&lt;2.7,A124&lt;5.65,G124&gt;=0.572,H124&lt;10.688,D124&lt;1.55,F124&gt;=1.5),4,IF(AND(B124&gt;=2.7,A124&lt;5.65,G124&gt;=0.572,H124&lt;10.688,D124&lt;1.55,F124&gt;=1.5),3.6,IF(AND(B124&lt;2.45,B124&lt;2.85,A124&lt;6.15,H124&gt;=10.688,D124&lt;1.55,F124&gt;=1.5),3.7,IF(AND(A124&lt;6.25,B124&lt;2.85,A124&gt;=6.15,H124&gt;=10.688,D124&lt;1.55,F124&gt;=1.5),4.5,IF(AND(A124&gt;=6.25,B124&lt;2.85,A124&gt;=6.15,H124&gt;=10.688,D124&lt;1.55,F124&gt;=1.5),4.86,IF(AND(D124&gt;=1.45,B124&gt;=2.85,A124&gt;=6.15,H124&gt;=10.688,D124&lt;1.55,F124&gt;=1.5),4.8,IF(AND(H124&lt;8.202,H124&lt;16.284,B124&lt;3.5,F124&gt;=2.5,D124&gt;=1.55,F124&gt;=1.5),5.7,IF(AND(A124&gt;=5.1,G124&lt;0.241,G124&lt;0.338,H124&gt;=5.523,D124&gt;=0.15,D124&lt;0.35,F124&lt;1.5),1.5,IF(AND(B124&gt;=3.75,A124&gt;=5.05,G124&gt;=0.338,H124&gt;=5.523,D124&gt;=0.15,D124&lt;0.35,F124&lt;1.5),1.6,IF(AND(A124&lt;5.7,B124&gt;=2.45,B124&lt;2.85,A124&lt;6.15,H124&gt;=10.688,D124&lt;1.55,F124&gt;=1.5),3.9,IF(AND(A124&gt;=5.7,B124&gt;=2.45,B124&lt;2.85,A124&lt;6.15,H124&gt;=10.688,D124&lt;1.55,F124&gt;=1.5),4.02,IF(AND(H124&lt;13.654,D124&lt;1.45,B124&gt;=2.85,A124&gt;=6.15,H124&gt;=10.688,D124&lt;1.55,F124&gt;=1.5),4.333,IF(AND(H124&gt;=13.654,D124&lt;1.45,B124&gt;=2.85,A124&gt;=6.15,H124&gt;=10.688,D124&lt;1.55,F124&gt;=1.5),4.54,IF(AND(A124&lt;6.15,H124&gt;=8.202,H124&lt;16.284,B124&lt;3.5,F124&gt;=2.5,D124&gt;=1.55,F124&gt;=1.5),5,IF(AND(H124&lt;13.924,A124&lt;5.1,G124&lt;0.241,G124&lt;0.338,H124&gt;=5.523,D124&gt;=0.15,D124&lt;0.35,F124&lt;1.5),1.4,IF(AND(H124&gt;=13.924,A124&lt;5.1,G124&lt;0.241,G124&lt;0.338,H124&gt;=5.523,D124&gt;=0.15,D124&lt;0.35,F124&lt;1.5),1.5,IF(AND(D124&lt;0.25,B124&lt;3.75,A124&gt;=5.05,G124&gt;=0.338,H124&gt;=5.523,D124&gt;=0.15,D124&lt;0.35,F124&lt;1.5),1.5,IF(AND(D124&gt;=0.25,B124&lt;3.75,A124&gt;=5.05,G124&gt;=0.338,H124&gt;=5.523,D124&gt;=0.15,D124&lt;0.35,F124&lt;1.5),1.4,IF(AND(H124&lt;8.884,B124&gt;=3.05,A124&gt;=6.15,H124&gt;=8.202,H124&lt;16.284,B124&lt;3.5,F124&gt;=2.5,D124&gt;=1.55,F124&gt;=1.5),5.1,IF(AND(A124&lt;6.45,G124&lt;0.368,B124&lt;3.05,A124&gt;=6.15,H124&gt;=8.202,H124&lt;16.284,B124&lt;3.5,F124&gt;=2.5,D124&gt;=1.55,F124&gt;=1.5),5.525,IF(AND(A124&gt;=6.45,G124&lt;0.368,B124&lt;3.05,A124&gt;=6.15,H124&gt;=8.202,H124&lt;16.284,B124&lt;3.5,F124&gt;=2.5,D124&gt;=1.55,F124&gt;=1.5),5.35,IF(AND(D124&lt;2.25,G124&gt;=0.368,B124&lt;3.05,A124&gt;=6.15,H124&gt;=8.202,H124&lt;16.284,B124&lt;3.5,F124&gt;=2.5,D124&gt;=1.55,F124&gt;=1.5),5.8,IF(AND(D124&gt;=2.25,G124&gt;=0.368,B124&lt;3.05,A124&gt;=6.15,H124&gt;=8.202,H124&lt;16.284,B124&lt;3.5,F124&gt;=2.5,D124&gt;=1.55,F124&gt;=1.5),5.2,IF(AND(H124&lt;10.257,H124&gt;=8.884,B124&gt;=3.05,A124&gt;=6.15,H124&gt;=8.202,H124&lt;16.284,B124&lt;3.5,F124&gt;=2.5,D124&gt;=1.55,F124&gt;=1.5),5.9,IF(AND(H124&gt;=10.257,H124&gt;=8.884,B124&gt;=3.05,A124&gt;=6.15,H124&gt;=8.202,H124&lt;16.284,B124&lt;3.5,F124&gt;=2.5,D124&gt;=1.55,F124&gt;=1.5),5.48,"shouldnthappen")))))))))))))))))))))))))))))))))))))</f>
        <v>5</v>
      </c>
      <c r="AC124" s="1" t="n">
        <f aca="false">IF(AND(H124&lt;5.748,A124&lt;5.05,D124&lt;0.8),1,IF(AND(B124&lt;3.35,A124&gt;=5.05,D124&lt;0.8),1.7,IF(AND(A124&lt;5.85,G124&lt;0.154,D124&gt;=0.8),4.5,IF(AND(D124&gt;=0.45,H124&gt;=5.748,A124&lt;5.05,D124&lt;0.8),1.6,IF(AND(G124&gt;=0.934,B124&gt;=3.35,A124&gt;=5.05,D124&lt;0.8),1.7,IF(AND(D124&lt;2.1,A124&gt;=5.85,G124&lt;0.154,D124&gt;=0.8),6.15,IF(AND(D124&gt;=2.1,A124&gt;=5.85,G124&lt;0.154,D124&gt;=0.8),5.5,IF(AND(A124&lt;6.1,D124&gt;=1.55,G124&gt;=0.154,D124&gt;=0.8),5,IF(AND(H124&gt;=14.379,G124&lt;0.934,B124&gt;=3.35,A124&gt;=5.05,D124&lt;0.8),1.58,IF(AND(G124&lt;0.379,A124&gt;=6.1,D124&gt;=1.55,G124&gt;=0.154,D124&gt;=0.8),5.42,IF(AND(H124&lt;13.924,G124&lt;0.227,D124&lt;0.45,H124&gt;=5.748,A124&lt;5.05,D124&lt;0.8),1.4,IF(AND(H124&gt;=13.924,G124&lt;0.227,D124&lt;0.45,H124&gt;=5.748,A124&lt;5.05,D124&lt;0.8),1.5,IF(AND(B124&lt;3.1,G124&gt;=0.227,D124&lt;0.45,H124&gt;=5.748,A124&lt;5.05,D124&lt;0.8),1.1,IF(AND(G124&lt;0.13,H124&lt;14.379,G124&lt;0.934,B124&gt;=3.35,A124&gt;=5.05,D124&lt;0.8),1.4,IF(AND(D124&lt;1.05,A124&lt;5.65,D124&lt;1.35,D124&lt;1.55,G124&gt;=0.154,D124&gt;=0.8),3.7,IF(AND(D124&lt;1.25,A124&gt;=5.65,D124&lt;1.35,D124&lt;1.55,G124&gt;=0.154,D124&gt;=0.8),4.06,IF(AND(D124&gt;=1.25,A124&gt;=5.65,D124&lt;1.35,D124&lt;1.55,G124&gt;=0.154,D124&gt;=0.8),4.425,IF(AND(H124&lt;13.654,D124&lt;1.45,D124&gt;=1.35,D124&lt;1.55,G124&gt;=0.154,D124&gt;=0.8),4.275,IF(AND(G124&lt;0.259,D124&gt;=1.45,D124&gt;=1.35,D124&lt;1.55,G124&gt;=0.154,D124&gt;=0.8),5.1,IF(AND(B124&lt;2.95,G124&gt;=0.379,A124&gt;=6.1,D124&gt;=1.55,G124&gt;=0.154,D124&gt;=0.8),6.3,IF(AND(B124&lt;3.25,B124&gt;=3.1,G124&gt;=0.227,D124&lt;0.45,H124&gt;=5.748,A124&lt;5.05,D124&lt;0.8),1.3,IF(AND(B124&gt;=3.25,B124&gt;=3.1,G124&gt;=0.227,D124&lt;0.45,H124&gt;=5.748,A124&lt;5.05,D124&lt;0.8),1.4,IF(AND(H124&gt;=13.372,G124&gt;=0.13,H124&lt;14.379,G124&lt;0.934,B124&gt;=3.35,A124&gt;=5.05,D124&lt;0.8),1.4,IF(AND(H124&lt;6.69,D124&gt;=1.05,A124&lt;5.65,D124&lt;1.35,D124&lt;1.55,G124&gt;=0.154,D124&gt;=0.8),4.033,IF(AND(H124&gt;=6.69,D124&gt;=1.05,A124&lt;5.65,D124&lt;1.35,D124&lt;1.55,G124&gt;=0.154,D124&gt;=0.8),3.88,IF(AND(B124&lt;2.85,H124&gt;=13.654,D124&lt;1.45,D124&gt;=1.35,D124&lt;1.55,G124&gt;=0.154,D124&gt;=0.8),4.8,IF(AND(B124&gt;=2.85,H124&gt;=13.654,D124&lt;1.45,D124&gt;=1.35,D124&lt;1.55,G124&gt;=0.154,D124&gt;=0.8),4.7,IF(AND(H124&lt;11.681,G124&gt;=0.259,D124&gt;=1.45,D124&gt;=1.35,D124&lt;1.55,G124&gt;=0.154,D124&gt;=0.8),4.85,IF(AND(H124&gt;=11.681,G124&gt;=0.259,D124&gt;=1.45,D124&gt;=1.35,D124&lt;1.55,G124&gt;=0.154,D124&gt;=0.8),4.633,IF(AND(A124&lt;6.25,B124&gt;=2.95,G124&gt;=0.379,A124&gt;=6.1,D124&gt;=1.55,G124&gt;=0.154,D124&gt;=0.8),5.4,IF(AND(D124&lt;0.3,H124&lt;13.372,G124&gt;=0.13,H124&lt;14.379,G124&lt;0.934,B124&gt;=3.35,A124&gt;=5.05,D124&lt;0.8),1.475,IF(AND(D124&gt;=0.3,H124&lt;13.372,G124&gt;=0.13,H124&lt;14.379,G124&lt;0.934,B124&gt;=3.35,A124&gt;=5.05,D124&lt;0.8),1.5,IF(AND(B124&lt;3.15,A124&gt;=6.25,B124&gt;=2.95,G124&gt;=0.379,A124&gt;=6.1,D124&gt;=1.55,G124&gt;=0.154,D124&gt;=0.8),5.7,IF(AND(B124&gt;=3.15,A124&gt;=6.25,B124&gt;=2.95,G124&gt;=0.379,A124&gt;=6.1,D124&gt;=1.55,G124&gt;=0.154,D124&gt;=0.8),5.933,"shouldnthappen"))))))))))))))))))))))))))))))))))</f>
        <v>5</v>
      </c>
      <c r="AD124" s="1" t="n">
        <f aca="false">IF(AND(H124&lt;6.621,A124&lt;4.95,D124&lt;0.8),1,IF(AND(H124&lt;14.144,H124&gt;=6.621,A124&lt;4.95,D124&lt;0.8),1.4,IF(AND(H124&gt;=14.144,H124&gt;=6.621,A124&lt;4.95,D124&lt;0.8),1.3,IF(AND(G124&lt;0.13,B124&gt;=3.85,A124&gt;=4.95,D124&lt;0.8),1.3,IF(AND(G124&gt;=0.13,B124&gt;=3.85,A124&gt;=4.95,D124&lt;0.8),1.425,IF(AND(A124&gt;=6.05,B124&lt;2.75,D124&lt;1.55,D124&gt;=0.8),4.9,IF(AND(A124&gt;=7.3,G124&lt;0.119,D124&gt;=1.55,D124&gt;=0.8),6.7,IF(AND(H124&lt;6.555,D124&lt;0.25,B124&lt;3.85,A124&gt;=4.95,D124&lt;0.8),1.7,IF(AND(B124&lt;3.4,D124&gt;=0.25,B124&lt;3.85,A124&gt;=4.95,D124&lt;0.8),1.7,IF(AND(B124&gt;=3.4,D124&gt;=0.25,B124&lt;3.85,A124&gt;=4.95,D124&lt;0.8),1.6,IF(AND(A124&lt;5.05,A124&lt;6.05,B124&lt;2.75,D124&lt;1.55,D124&gt;=0.8),3.3,IF(AND(B124&lt;2.85,D124&lt;1.35,B124&gt;=2.75,D124&lt;1.55,D124&gt;=0.8),4.5,IF(AND(H124&lt;12.206,D124&gt;=1.35,B124&gt;=2.75,D124&lt;1.55,D124&gt;=0.8),4.7,IF(AND(H124&gt;=12.206,D124&gt;=1.35,B124&gt;=2.75,D124&lt;1.55,D124&gt;=0.8),4.52,IF(AND(G124&lt;0.024,A124&lt;7.3,G124&lt;0.119,D124&gt;=1.55,D124&gt;=0.8),5.7,IF(AND(G124&gt;=0.024,A124&lt;7.3,G124&lt;0.119,D124&gt;=1.55,D124&gt;=0.8),5.6,IF(AND(F124&lt;2.5,G124&lt;0.417,G124&gt;=0.119,D124&gt;=1.55,D124&gt;=0.8),5.05,IF(AND(B124&lt;3.15,H124&gt;=6.555,D124&lt;0.25,B124&lt;3.85,A124&gt;=4.95,D124&lt;0.8),1.6,IF(AND(G124&lt;0.356,A124&gt;=5.05,A124&lt;6.05,B124&lt;2.75,D124&lt;1.55,D124&gt;=0.8),4.12,IF(AND(A124&lt;5.65,B124&gt;=2.85,D124&lt;1.35,B124&gt;=2.75,D124&lt;1.55,D124&gt;=0.8),3.6,IF(AND(B124&lt;3.15,F124&gt;=2.5,G124&lt;0.417,G124&gt;=0.119,D124&gt;=1.55,D124&gt;=0.8),5.18,IF(AND(B124&gt;=3.15,F124&gt;=2.5,G124&lt;0.417,G124&gt;=0.119,D124&gt;=1.55,D124&gt;=0.8),5.3,IF(AND(D124&lt;1.7,A124&lt;6.95,G124&gt;=0.417,G124&gt;=0.119,D124&gt;=1.55,D124&gt;=0.8),4.7,IF(AND(A124&lt;7.25,A124&gt;=6.95,G124&gt;=0.417,G124&gt;=0.119,D124&gt;=1.55,D124&gt;=0.8),5.8,IF(AND(A124&gt;=7.25,A124&gt;=6.95,G124&gt;=0.417,G124&gt;=0.119,D124&gt;=1.55,D124&gt;=0.8),6.333,IF(AND(H124&lt;8.594,B124&gt;=3.15,H124&gt;=6.555,D124&lt;0.25,B124&lt;3.85,A124&gt;=4.95,D124&lt;0.8),1.4,IF(AND(H124&gt;=8.594,B124&gt;=3.15,H124&gt;=6.555,D124&lt;0.25,B124&lt;3.85,A124&gt;=4.95,D124&lt;0.8),1.5,IF(AND(H124&gt;=11.218,G124&gt;=0.356,A124&gt;=5.05,A124&lt;6.05,B124&lt;2.75,D124&lt;1.55,D124&gt;=0.8),3.925,IF(AND(A124&gt;=6.5,A124&gt;=5.65,B124&gt;=2.85,D124&lt;1.35,B124&gt;=2.75,D124&lt;1.55,D124&gt;=0.8),4.6,IF(AND(H124&lt;8.602,H124&lt;11.218,G124&gt;=0.356,A124&gt;=5.05,A124&lt;6.05,B124&lt;2.75,D124&lt;1.55,D124&gt;=0.8),3.95,IF(AND(H124&gt;=8.602,H124&lt;11.218,G124&gt;=0.356,A124&gt;=5.05,A124&lt;6.05,B124&lt;2.75,D124&lt;1.55,D124&gt;=0.8),3.75,IF(AND(H124&lt;10.129,A124&lt;6.5,A124&gt;=5.65,B124&gt;=2.85,D124&lt;1.35,B124&gt;=2.75,D124&lt;1.55,D124&gt;=0.8),4.2,IF(AND(H124&gt;=10.129,A124&lt;6.5,A124&gt;=5.65,B124&gt;=2.85,D124&lt;1.35,B124&gt;=2.75,D124&lt;1.55,D124&gt;=0.8),4.267,IF(AND(D124&lt;2.2,B124&lt;3.05,D124&gt;=1.7,A124&lt;6.95,G124&gt;=0.417,G124&gt;=0.119,D124&gt;=1.55,D124&gt;=0.8),5.3,IF(AND(D124&gt;=2.2,B124&lt;3.05,D124&gt;=1.7,A124&lt;6.95,G124&gt;=0.417,G124&gt;=0.119,D124&gt;=1.55,D124&gt;=0.8),5.133,IF(AND(D124&lt;2.45,B124&gt;=3.05,D124&gt;=1.7,A124&lt;6.95,G124&gt;=0.417,G124&gt;=0.119,D124&gt;=1.55,D124&gt;=0.8),5.6,IF(AND(D124&gt;=2.45,B124&gt;=3.05,D124&gt;=1.7,A124&lt;6.95,G124&gt;=0.417,G124&gt;=0.119,D124&gt;=1.55,D124&gt;=0.8),6,"shouldnthappen")))))))))))))))))))))))))))))))))))))</f>
        <v>5.3</v>
      </c>
      <c r="AE124" s="1" t="n">
        <f aca="false">IF(AND(G124&lt;0.123,D124&gt;=0.25,D124&lt;0.75),1.3,IF(AND(H124&gt;=16.774,D124&gt;=1.75,D124&gt;=0.75),6.4,IF(AND(B124&lt;3.4,A124&lt;4.8,D124&lt;0.25,D124&lt;0.75),1.22,IF(AND(B124&gt;=3.4,A124&lt;4.8,D124&lt;0.25,D124&lt;0.75),1,IF(AND(A124&gt;=5.45,A124&gt;=4.8,D124&lt;0.25,D124&lt;0.75),1.367,IF(AND(H124&gt;=10.688,D124&lt;1.35,D124&lt;1.75,D124&gt;=0.75),4.2,IF(AND(A124&lt;5.3,D124&gt;=1.35,D124&lt;1.75,D124&gt;=0.75),4.05,IF(AND(G124&gt;=0.857,H124&lt;16.774,D124&gt;=1.75,D124&gt;=0.75),5.02,IF(AND(H124&lt;6.089,A124&lt;5.45,A124&gt;=4.8,D124&lt;0.25,D124&lt;0.75),1.7,IF(AND(G124&lt;0.184,D124&lt;0.35,G124&gt;=0.123,D124&gt;=0.25,D124&lt;0.75),1.7,IF(AND(G124&gt;=0.184,D124&lt;0.35,G124&gt;=0.123,D124&gt;=0.25,D124&lt;0.75),1.48,IF(AND(A124&lt;5.25,D124&gt;=0.35,G124&gt;=0.123,D124&gt;=0.25,D124&lt;0.75),1.75,IF(AND(A124&gt;=5.25,D124&gt;=0.35,G124&gt;=0.123,D124&gt;=0.25,D124&lt;0.75),1.5,IF(AND(A124&lt;5.3,H124&lt;10.688,D124&lt;1.35,D124&lt;1.75,D124&gt;=0.75),3.15,IF(AND(H124&lt;9.474,A124&gt;=5.3,D124&gt;=1.35,D124&lt;1.75,D124&gt;=0.75),4.95,IF(AND(G124&gt;=0.779,G124&lt;0.857,H124&lt;16.774,D124&gt;=1.75,D124&gt;=0.75),6,IF(AND(G124&lt;0.05,H124&gt;=6.089,A124&lt;5.45,A124&gt;=4.8,D124&lt;0.25,D124&lt;0.75),1.4,IF(AND(H124&lt;6.69,A124&gt;=5.3,H124&lt;10.688,D124&lt;1.35,D124&lt;1.75,D124&gt;=0.75),4.033,IF(AND(H124&gt;=6.69,A124&gt;=5.3,H124&lt;10.688,D124&lt;1.35,D124&lt;1.75,D124&gt;=0.75),3.733,IF(AND(B124&lt;2.5,H124&gt;=9.474,A124&gt;=5.3,D124&gt;=1.35,D124&lt;1.75,D124&gt;=0.75),4.5,IF(AND(D124&gt;=2.45,G124&lt;0.779,G124&lt;0.857,H124&lt;16.774,D124&gt;=1.75,D124&gt;=0.75),6,IF(AND(B124&gt;=3.75,G124&gt;=0.05,H124&gt;=6.089,A124&lt;5.45,A124&gt;=4.8,D124&lt;0.25,D124&lt;0.75),1.6,IF(AND(H124&lt;13.695,B124&gt;=2.5,H124&gt;=9.474,A124&gt;=5.3,D124&gt;=1.35,D124&lt;1.75,D124&gt;=0.75),4.567,IF(AND(G124&gt;=0.654,D124&lt;2.45,G124&lt;0.779,G124&lt;0.857,H124&lt;16.774,D124&gt;=1.75,D124&gt;=0.75),4.9,IF(AND(G124&gt;=0.73,B124&lt;3.75,G124&gt;=0.05,H124&gt;=6.089,A124&lt;5.45,A124&gt;=4.8,D124&lt;0.25,D124&lt;0.75),1.4,IF(AND(A124&lt;6.65,H124&gt;=13.695,B124&gt;=2.5,H124&gt;=9.474,A124&gt;=5.3,D124&gt;=1.35,D124&lt;1.75,D124&gt;=0.75),4.4,IF(AND(A124&gt;=6.65,H124&gt;=13.695,B124&gt;=2.5,H124&gt;=9.474,A124&gt;=5.3,D124&gt;=1.35,D124&lt;1.75,D124&gt;=0.75),4.84,IF(AND(B124&lt;2.75,G124&lt;0.654,D124&lt;2.45,G124&lt;0.779,G124&lt;0.857,H124&lt;16.774,D124&gt;=1.75,D124&gt;=0.75),5.2,IF(AND(H124&lt;9.524,G124&lt;0.73,B124&lt;3.75,G124&gt;=0.05,H124&gt;=6.089,A124&lt;5.45,A124&gt;=4.8,D124&lt;0.25,D124&lt;0.75),1.5,IF(AND(H124&gt;=9.524,G124&lt;0.73,B124&lt;3.75,G124&gt;=0.05,H124&gt;=6.089,A124&lt;5.45,A124&gt;=4.8,D124&lt;0.25,D124&lt;0.75),1.4,IF(AND(H124&gt;=13.644,B124&gt;=2.75,G124&lt;0.654,D124&lt;2.45,G124&lt;0.779,G124&lt;0.857,H124&lt;16.774,D124&gt;=1.75,D124&gt;=0.75),6.033,IF(AND(A124&gt;=6.85,H124&lt;13.644,B124&gt;=2.75,G124&lt;0.654,D124&lt;2.45,G124&lt;0.779,G124&lt;0.857,H124&lt;16.774,D124&gt;=1.75,D124&gt;=0.75),5.1,IF(AND(A124&gt;=6.75,A124&lt;6.85,H124&lt;13.644,B124&gt;=2.75,G124&lt;0.654,D124&lt;2.45,G124&lt;0.779,G124&lt;0.857,H124&lt;16.774,D124&gt;=1.75,D124&gt;=0.75),5.9,IF(AND(D124&gt;=2.35,A124&lt;6.75,A124&lt;6.85,H124&lt;13.644,B124&gt;=2.75,G124&lt;0.654,D124&lt;2.45,G124&lt;0.779,G124&lt;0.857,H124&lt;16.774,D124&gt;=1.75,D124&gt;=0.75),5.6,IF(AND(H124&lt;11.146,D124&lt;2.35,A124&lt;6.75,A124&lt;6.85,H124&lt;13.644,B124&gt;=2.75,G124&lt;0.654,D124&lt;2.45,G124&lt;0.779,G124&lt;0.857,H124&lt;16.774,D124&gt;=1.75,D124&gt;=0.75),5.4,IF(AND(H124&gt;=11.146,D124&lt;2.35,A124&lt;6.75,A124&lt;6.85,H124&lt;13.644,B124&gt;=2.75,G124&lt;0.654,D124&lt;2.45,G124&lt;0.779,G124&lt;0.857,H124&lt;16.774,D124&gt;=1.75,D124&gt;=0.75),5.6,"shouldnthappen"))))))))))))))))))))))))))))))))))))</f>
        <v>4.9</v>
      </c>
      <c r="AF124" s="1" t="n">
        <f aca="false">IF(AND(A124&lt;4.5,D124&lt;0.8),1.233,IF(AND(B124&lt;3.05,A124&gt;=4.5,D124&lt;0.8),1.4,IF(AND(D124&gt;=0.45,B124&gt;=3.05,A124&gt;=4.5,D124&lt;0.8),1.667,IF(AND(D124&lt;1.05,D124&lt;1.35,A124&lt;6.25,D124&gt;=0.8),3.633,IF(AND(H124&lt;13.935,A124&gt;=7.05,A124&gt;=6.25,D124&gt;=0.8),6,IF(AND(G124&gt;=0.948,D124&lt;0.45,B124&gt;=3.05,A124&gt;=4.5,D124&lt;0.8),1.7,IF(AND(G124&lt;0.652,D124&gt;=1.05,D124&lt;1.35,A124&lt;6.25,D124&gt;=0.8),4.16,IF(AND(D124&gt;=2.15,D124&gt;=1.75,D124&gt;=1.35,A124&lt;6.25,D124&gt;=0.8),5.4,IF(AND(G124&gt;=0.912,F124&lt;2.5,A124&lt;7.05,A124&gt;=6.25,D124&gt;=0.8),4.4,IF(AND(B124&gt;=3.25,F124&gt;=2.5,A124&lt;7.05,A124&gt;=6.25,D124&gt;=0.8),5.85,IF(AND(H124&lt;17.32,H124&gt;=13.935,A124&gt;=7.05,A124&gt;=6.25,D124&gt;=0.8),6.65,IF(AND(H124&gt;=17.32,H124&gt;=13.935,A124&gt;=7.05,A124&gt;=6.25,D124&gt;=0.8),6.4,IF(AND(H124&gt;=13.547,G124&lt;0.948,D124&lt;0.45,B124&gt;=3.05,A124&gt;=4.5,D124&lt;0.8),1.38,IF(AND(B124&gt;=2.75,G124&gt;=0.652,D124&gt;=1.05,D124&lt;1.35,A124&lt;6.25,D124&gt;=0.8),3.6,IF(AND(H124&lt;9.417,G124&lt;0.404,D124&lt;1.75,D124&gt;=1.35,A124&lt;6.25,D124&gt;=0.8),4.2,IF(AND(H124&gt;=9.417,G124&lt;0.404,D124&lt;1.75,D124&gt;=1.35,A124&lt;6.25,D124&gt;=0.8),4.5,IF(AND(G124&lt;0.464,G124&gt;=0.404,D124&lt;1.75,D124&gt;=1.35,A124&lt;6.25,D124&gt;=0.8),4.5,IF(AND(G124&gt;=0.464,G124&gt;=0.404,D124&lt;1.75,D124&gt;=1.35,A124&lt;6.25,D124&gt;=0.8),4.625,IF(AND(D124&lt;1.85,D124&lt;2.15,D124&gt;=1.75,D124&gt;=1.35,A124&lt;6.25,D124&gt;=0.8),4.9,IF(AND(D124&gt;=1.85,D124&lt;2.15,D124&gt;=1.75,D124&gt;=1.35,A124&lt;6.25,D124&gt;=0.8),5.05,IF(AND(G124&lt;0.332,G124&lt;0.912,F124&lt;2.5,A124&lt;7.05,A124&gt;=6.25,D124&gt;=0.8),4.467,IF(AND(G124&gt;=0.332,G124&lt;0.912,F124&lt;2.5,A124&lt;7.05,A124&gt;=6.25,D124&gt;=0.8),4.767,IF(AND(D124&lt;0.15,H124&lt;13.547,G124&lt;0.948,D124&lt;0.45,B124&gt;=3.05,A124&gt;=4.5,D124&lt;0.8),1.5,IF(AND(D124&lt;1.15,B124&lt;2.75,G124&gt;=0.652,D124&gt;=1.05,D124&lt;1.35,A124&lt;6.25,D124&gt;=0.8),3.9,IF(AND(D124&gt;=1.15,B124&lt;2.75,G124&gt;=0.652,D124&gt;=1.05,D124&lt;1.35,A124&lt;6.25,D124&gt;=0.8),4,IF(AND(D124&gt;=2.25,B124&lt;3.15,B124&lt;3.25,F124&gt;=2.5,A124&lt;7.05,A124&gt;=6.25,D124&gt;=0.8),5.14,IF(AND(G124&lt;0.621,B124&gt;=3.15,B124&lt;3.25,F124&gt;=2.5,A124&lt;7.05,A124&gt;=6.25,D124&gt;=0.8),5.75,IF(AND(G124&gt;=0.621,B124&gt;=3.15,B124&lt;3.25,F124&gt;=2.5,A124&lt;7.05,A124&gt;=6.25,D124&gt;=0.8),5.1,IF(AND(G124&gt;=0.862,D124&gt;=0.15,H124&lt;13.547,G124&lt;0.948,D124&lt;0.45,B124&gt;=3.05,A124&gt;=4.5,D124&lt;0.8),1.5,IF(AND(A124&lt;6.35,D124&lt;2.25,B124&lt;3.15,B124&lt;3.25,F124&gt;=2.5,A124&lt;7.05,A124&gt;=6.25,D124&gt;=0.8),5.267,IF(AND(A124&gt;=6.35,D124&lt;2.25,B124&lt;3.15,B124&lt;3.25,F124&gt;=2.5,A124&lt;7.05,A124&gt;=6.25,D124&gt;=0.8),5.42,IF(AND(A124&lt;5.1,G124&lt;0.862,D124&gt;=0.15,H124&lt;13.547,G124&lt;0.948,D124&lt;0.45,B124&gt;=3.05,A124&gt;=4.5,D124&lt;0.8),1.35,IF(AND(B124&lt;3.95,A124&gt;=5.1,G124&lt;0.862,D124&gt;=0.15,H124&lt;13.547,G124&lt;0.948,D124&lt;0.45,B124&gt;=3.05,A124&gt;=4.5,D124&lt;0.8),1.5,IF(AND(B124&gt;=3.95,A124&gt;=5.1,G124&lt;0.862,D124&gt;=0.15,H124&lt;13.547,G124&lt;0.948,D124&lt;0.45,B124&gt;=3.05,A124&gt;=4.5,D124&lt;0.8),1.467,"shouldnthappen"))))))))))))))))))))))))))))))))))</f>
        <v>5.05</v>
      </c>
      <c r="AG124" s="1" t="n">
        <f aca="false">IF(AND(H124&lt;5.748,A124&lt;4.85,D124&lt;0.75),1,IF(AND(B124&gt;=3.5,D124&gt;=1.75,D124&gt;=0.75),6.2,IF(AND(A124&gt;=4.65,H124&gt;=5.748,A124&lt;4.85,D124&lt;0.75),1.333,IF(AND(H124&lt;6.417,B124&lt;3.45,A124&gt;=4.85,D124&lt;0.75),1.7,IF(AND(A124&lt;5.05,B124&gt;=3.45,A124&gt;=4.85,D124&lt;0.75),1.4,IF(AND(A124&gt;=5.05,B124&gt;=3.45,A124&gt;=4.85,D124&lt;0.75),1.5,IF(AND(F124&gt;=2.5,H124&lt;13.641,D124&lt;1.75,D124&gt;=0.75),4.667,IF(AND(G124&lt;0.187,H124&gt;=13.641,D124&lt;1.75,D124&gt;=0.75),5,IF(AND(A124&gt;=7.1,B124&lt;3.5,D124&gt;=1.75,D124&gt;=0.75),6.575,IF(AND(G124&lt;0.161,A124&lt;4.65,H124&gt;=5.748,A124&lt;4.85,D124&lt;0.75),1.5,IF(AND(H124&lt;8.399,H124&gt;=6.417,B124&lt;3.45,A124&gt;=4.85,D124&lt;0.75),1.5,IF(AND(H124&gt;=8.399,H124&gt;=6.417,B124&lt;3.45,A124&gt;=4.85,D124&lt;0.75),1.625,IF(AND(G124&lt;0.086,F124&lt;2.5,H124&lt;13.641,D124&lt;1.75,D124&gt;=0.75),4.7,IF(AND(D124&lt;1.35,G124&gt;=0.187,H124&gt;=13.641,D124&lt;1.75,D124&gt;=0.75),4.2,IF(AND(G124&lt;0.422,G124&gt;=0.161,A124&lt;4.65,H124&gt;=5.748,A124&lt;4.85,D124&lt;0.75),1.4,IF(AND(G124&gt;=0.422,G124&gt;=0.161,A124&lt;4.65,H124&gt;=5.748,A124&lt;4.85,D124&lt;0.75),1.3,IF(AND(B124&lt;2.5,D124&gt;=1.35,G124&gt;=0.187,H124&gt;=13.641,D124&lt;1.75,D124&gt;=0.75),4.5,IF(AND(B124&lt;2.75,A124&lt;6,A124&lt;7.1,B124&lt;3.5,D124&gt;=1.75,D124&gt;=0.75),5.1,IF(AND(B124&gt;=2.75,A124&lt;6,A124&lt;7.1,B124&lt;3.5,D124&gt;=1.75,D124&gt;=0.75),5.02,IF(AND(A124&lt;5.15,A124&lt;5.9,G124&gt;=0.086,F124&lt;2.5,H124&lt;13.641,D124&lt;1.75,D124&gt;=0.75),3,IF(AND(G124&lt;0.644,A124&gt;=5.9,G124&gt;=0.086,F124&lt;2.5,H124&lt;13.641,D124&lt;1.75,D124&gt;=0.75),4.65,IF(AND(G124&gt;=0.644,A124&gt;=5.9,G124&gt;=0.086,F124&lt;2.5,H124&lt;13.641,D124&lt;1.75,D124&gt;=0.75),4.24,IF(AND(D124&lt;1.45,B124&gt;=2.5,D124&gt;=1.35,G124&gt;=0.187,H124&gt;=13.641,D124&lt;1.75,D124&gt;=0.75),4.68,IF(AND(D124&gt;=1.45,B124&gt;=2.5,D124&gt;=1.35,G124&gt;=0.187,H124&gt;=13.641,D124&lt;1.75,D124&gt;=0.75),4.833,IF(AND(H124&lt;13.18,D124&lt;2.05,A124&gt;=6,A124&lt;7.1,B124&lt;3.5,D124&gt;=1.75,D124&gt;=0.75),5.44,IF(AND(H124&gt;=13.18,D124&lt;2.05,A124&gt;=6,A124&lt;7.1,B124&lt;3.5,D124&gt;=1.75,D124&gt;=0.75),5.1,IF(AND(H124&lt;8.759,D124&gt;=2.05,A124&gt;=6,A124&lt;7.1,B124&lt;3.5,D124&gt;=1.75,D124&gt;=0.75),5.4,IF(AND(A124&gt;=5.75,A124&gt;=5.15,A124&lt;5.9,G124&gt;=0.086,F124&lt;2.5,H124&lt;13.641,D124&lt;1.75,D124&gt;=0.75),3.967,IF(AND(H124&lt;10.159,H124&gt;=8.759,D124&gt;=2.05,A124&gt;=6,A124&lt;7.1,B124&lt;3.5,D124&gt;=1.75,D124&gt;=0.75),5.925,IF(AND(D124&lt;1.2,A124&lt;5.75,A124&gt;=5.15,A124&lt;5.9,G124&gt;=0.086,F124&lt;2.5,H124&lt;13.641,D124&lt;1.75,D124&gt;=0.75),3.667,IF(AND(D124&lt;2.25,H124&gt;=10.159,H124&gt;=8.759,D124&gt;=2.05,A124&gt;=6,A124&lt;7.1,B124&lt;3.5,D124&gt;=1.75,D124&gt;=0.75),5.66,IF(AND(D124&gt;=2.25,H124&gt;=10.159,H124&gt;=8.759,D124&gt;=2.05,A124&gt;=6,A124&lt;7.1,B124&lt;3.5,D124&gt;=1.75,D124&gt;=0.75),5.34,IF(AND(D124&lt;1.35,D124&gt;=1.2,A124&lt;5.75,A124&gt;=5.15,A124&lt;5.9,G124&gt;=0.086,F124&lt;2.5,H124&lt;13.641,D124&lt;1.75,D124&gt;=0.75),4.025,IF(AND(D124&gt;=1.35,D124&gt;=1.2,A124&lt;5.75,A124&gt;=5.15,A124&lt;5.9,G124&gt;=0.086,F124&lt;2.5,H124&lt;13.641,D124&lt;1.75,D124&gt;=0.75),3.9,"shouldnthappen"))))))))))))))))))))))))))))))))))</f>
        <v>5.02</v>
      </c>
      <c r="AH124" s="1" t="n">
        <f aca="false">IF(AND(F124&lt;1.5,H124&lt;6.799,A124&lt;5.45),1.7,IF(AND(F124&gt;=1.5,H124&lt;6.799,A124&lt;5.45),4.1,IF(AND(D124&gt;=0.8,H124&gt;=6.799,A124&lt;5.45),3.9,IF(AND(H124&lt;7.564,F124&lt;2.5,A124&gt;=5.45),3.925,IF(AND(H124&gt;=16.284,F124&gt;=2.5,A124&gt;=5.45),6.5,IF(AND(A124&lt;4.35,D124&lt;0.8,H124&gt;=6.799,A124&lt;5.45),1.1,IF(AND(B124&lt;2.8,D124&lt;1.35,H124&gt;=7.564,F124&lt;2.5,A124&gt;=5.45),4.1,IF(AND(B124&gt;=2.8,D124&lt;1.35,H124&gt;=7.564,F124&lt;2.5,A124&gt;=5.45),4.267,IF(AND(B124&lt;2.75,D124&gt;=1.35,H124&gt;=7.564,F124&lt;2.5,A124&gt;=5.45),5,IF(AND(G124&gt;=0.078,G124&lt;0.26,H124&lt;16.284,F124&gt;=2.5,A124&gt;=5.45),6.06,IF(AND(G124&gt;=0.805,G124&gt;=0.26,H124&lt;16.284,F124&gt;=2.5,A124&gt;=5.45),5.02,IF(AND(H124&gt;=10.109,B124&gt;=3.45,A124&gt;=4.35,D124&lt;0.8,H124&gt;=6.799,A124&lt;5.45),1.55,IF(AND(D124&lt;2.25,G124&lt;0.078,G124&lt;0.26,H124&lt;16.284,F124&gt;=2.5,A124&gt;=5.45),5.6,IF(AND(D124&gt;=2.25,G124&lt;0.078,G124&lt;0.26,H124&lt;16.284,F124&gt;=2.5,A124&gt;=5.45),5.7,IF(AND(A124&lt;6.15,G124&lt;0.805,G124&gt;=0.26,H124&lt;16.284,F124&gt;=2.5,A124&gt;=5.45),4.967,IF(AND(A124&lt;4.65,H124&lt;12.227,B124&lt;3.45,A124&gt;=4.35,D124&lt;0.8,H124&gt;=6.799,A124&lt;5.45),1.333,IF(AND(A124&lt;4.85,H124&gt;=12.227,B124&lt;3.45,A124&gt;=4.35,D124&lt;0.8,H124&gt;=6.799,A124&lt;5.45),1.42,IF(AND(A124&gt;=4.85,H124&gt;=12.227,B124&lt;3.45,A124&gt;=4.35,D124&lt;0.8,H124&gt;=6.799,A124&lt;5.45),1.533,IF(AND(A124&lt;5.05,H124&lt;10.109,B124&gt;=3.45,A124&gt;=4.35,D124&lt;0.8,H124&gt;=6.799,A124&lt;5.45),1.4,IF(AND(A124&gt;=5.05,H124&lt;10.109,B124&gt;=3.45,A124&gt;=4.35,D124&lt;0.8,H124&gt;=6.799,A124&lt;5.45),1.5,IF(AND(G124&lt;0.14,H124&lt;13.531,B124&gt;=2.75,D124&gt;=1.35,H124&gt;=7.564,F124&lt;2.5,A124&gt;=5.45),4.7,IF(AND(G124&lt;0.187,H124&gt;=13.531,B124&gt;=2.75,D124&gt;=1.35,H124&gt;=7.564,F124&lt;2.5,A124&gt;=5.45),5,IF(AND(G124&gt;=0.187,H124&gt;=13.531,B124&gt;=2.75,D124&gt;=1.35,H124&gt;=7.564,F124&lt;2.5,A124&gt;=5.45),4.66,IF(AND(A124&lt;6.35,A124&gt;=6.15,G124&lt;0.805,G124&gt;=0.26,H124&lt;16.284,F124&gt;=2.5,A124&gt;=5.45),6,IF(AND(D124&lt;0.15,A124&gt;=4.65,H124&lt;12.227,B124&lt;3.45,A124&gt;=4.35,D124&lt;0.8,H124&gt;=6.799,A124&lt;5.45),1.5,IF(AND(H124&lt;10.723,G124&gt;=0.14,H124&lt;13.531,B124&gt;=2.75,D124&gt;=1.35,H124&gt;=7.564,F124&lt;2.5,A124&gt;=5.45),4.6,IF(AND(H124&gt;=10.723,G124&gt;=0.14,H124&lt;13.531,B124&gt;=2.75,D124&gt;=1.35,H124&gt;=7.564,F124&lt;2.5,A124&gt;=5.45),4.46,IF(AND(G124&lt;0.364,A124&gt;=6.35,A124&gt;=6.15,G124&lt;0.805,G124&gt;=0.26,H124&lt;16.284,F124&gt;=2.5,A124&gt;=5.45),5.28,IF(AND(A124&lt;5.1,D124&gt;=0.15,A124&gt;=4.65,H124&lt;12.227,B124&lt;3.45,A124&gt;=4.35,D124&lt;0.8,H124&gt;=6.799,A124&lt;5.45),1.36,IF(AND(A124&gt;=5.1,D124&gt;=0.15,A124&gt;=4.65,H124&lt;12.227,B124&lt;3.45,A124&gt;=4.35,D124&lt;0.8,H124&gt;=6.799,A124&lt;5.45),1.4,IF(AND(G124&gt;=0.6,G124&gt;=0.364,A124&gt;=6.35,A124&gt;=6.15,G124&lt;0.805,G124&gt;=0.26,H124&lt;16.284,F124&gt;=2.5,A124&gt;=5.45),5.1,IF(AND(A124&gt;=6.95,G124&lt;0.6,G124&gt;=0.364,A124&gt;=6.35,A124&gt;=6.15,G124&lt;0.805,G124&gt;=0.26,H124&lt;16.284,F124&gt;=2.5,A124&gt;=5.45),5.8,IF(AND(B124&lt;3.2,A124&lt;6.95,G124&lt;0.6,G124&gt;=0.364,A124&gt;=6.35,A124&gt;=6.15,G124&lt;0.805,G124&gt;=0.26,H124&lt;16.284,F124&gt;=2.5,A124&gt;=5.45),5.6,IF(AND(B124&gt;=3.2,A124&lt;6.95,G124&lt;0.6,G124&gt;=0.364,A124&gt;=6.35,A124&gt;=6.15,G124&lt;0.805,G124&gt;=0.26,H124&lt;16.284,F124&gt;=2.5,A124&gt;=5.45),5.7,"shouldnthappen"))))))))))))))))))))))))))))))))))</f>
        <v>4.967</v>
      </c>
      <c r="AI124" s="1" t="n">
        <f aca="false">IF(AND(B124&gt;=3.55,A124&lt;5.05,F124&lt;1.5),1,IF(AND(H124&gt;=13.436,A124&gt;=5.05,F124&lt;1.5),1.633,IF(AND(A124&lt;4.35,B124&lt;3.55,A124&lt;5.05,F124&lt;1.5),1.1,IF(AND(A124&lt;5.15,H124&lt;13.436,A124&gt;=5.05,F124&lt;1.5),1.6,IF(AND(G124&lt;0.837,D124&lt;1.2,B124&lt;2.65,F124&gt;=1.5),3.7,IF(AND(G124&gt;=0.837,D124&lt;1.2,B124&lt;2.65,F124&gt;=1.5),3,IF(AND(D124&lt;1.4,D124&gt;=1.2,B124&lt;2.65,F124&gt;=1.5),4.133,IF(AND(D124&gt;=1.4,D124&gt;=1.2,B124&lt;2.65,F124&gt;=1.5),4.633,IF(AND(G124&lt;0.302,A124&gt;=4.35,B124&lt;3.55,A124&lt;5.05,F124&lt;1.5),1.34,IF(AND(D124&gt;=0.3,A124&gt;=5.15,H124&lt;13.436,A124&gt;=5.05,F124&lt;1.5),1.5,IF(AND(G124&lt;0.233,G124&lt;0.265,D124&lt;1.55,B124&gt;=2.65,F124&gt;=1.5),4.56,IF(AND(G124&gt;=0.233,G124&lt;0.265,D124&lt;1.55,B124&gt;=2.65,F124&gt;=1.5),5.1,IF(AND(G124&lt;0.395,G124&gt;=0.265,D124&lt;1.55,B124&gt;=2.65,F124&gt;=1.5),4.025,IF(AND(H124&lt;13.935,A124&gt;=7.05,D124&gt;=1.55,B124&gt;=2.65,F124&gt;=1.5),6.12,IF(AND(H124&gt;=13.935,A124&gt;=7.05,D124&gt;=1.55,B124&gt;=2.65,F124&gt;=1.5),6.64,IF(AND(G124&gt;=0.858,G124&gt;=0.302,A124&gt;=4.35,B124&lt;3.55,A124&lt;5.05,F124&lt;1.5),1.3,IF(AND(H124&lt;6.543,D124&lt;0.3,A124&gt;=5.15,H124&lt;13.436,A124&gt;=5.05,F124&lt;1.5),1.4,IF(AND(H124&gt;=6.543,D124&lt;0.3,A124&gt;=5.15,H124&lt;13.436,A124&gt;=5.05,F124&lt;1.5),1.48,IF(AND(A124&lt;6.3,G124&gt;=0.395,G124&gt;=0.265,D124&lt;1.55,B124&gt;=2.65,F124&gt;=1.5),4.14,IF(AND(A124&gt;=6.3,G124&gt;=0.395,G124&gt;=0.265,D124&lt;1.55,B124&gt;=2.65,F124&gt;=1.5),4.767,IF(AND(G124&gt;=0.669,B124&lt;3.15,A124&lt;7.05,D124&gt;=1.55,B124&gt;=2.65,F124&gt;=1.5),5,IF(AND(H124&lt;9.459,G124&lt;0.858,G124&gt;=0.302,A124&gt;=4.35,B124&lt;3.55,A124&lt;5.05,F124&lt;1.5),1.4,IF(AND(H124&gt;=9.459,G124&lt;0.858,G124&gt;=0.302,A124&gt;=4.35,B124&lt;3.55,A124&lt;5.05,F124&lt;1.5),1.6,IF(AND(G124&gt;=0.433,G124&lt;0.669,B124&lt;3.15,A124&lt;7.05,D124&gt;=1.55,B124&gt;=2.65,F124&gt;=1.5),5.68,IF(AND(G124&lt;0.481,H124&lt;10.257,B124&gt;=3.15,A124&lt;7.05,D124&gt;=1.55,B124&gt;=2.65,F124&gt;=1.5),5.7,IF(AND(G124&gt;=0.481,H124&lt;10.257,B124&gt;=3.15,A124&lt;7.05,D124&gt;=1.55,B124&gt;=2.65,F124&gt;=1.5),5.9,IF(AND(D124&lt;2.15,H124&gt;=10.257,B124&gt;=3.15,A124&lt;7.05,D124&gt;=1.55,B124&gt;=2.65,F124&gt;=1.5),5.1,IF(AND(D124&gt;=2.15,H124&gt;=10.257,B124&gt;=3.15,A124&lt;7.05,D124&gt;=1.55,B124&gt;=2.65,F124&gt;=1.5),5.42,IF(AND(G124&lt;0.098,G124&lt;0.433,G124&lt;0.669,B124&lt;3.15,A124&lt;7.05,D124&gt;=1.55,B124&gt;=2.65,F124&gt;=1.5),5.567,IF(AND(D124&lt;1.8,G124&gt;=0.098,G124&lt;0.433,G124&lt;0.669,B124&lt;3.15,A124&lt;7.05,D124&gt;=1.55,B124&gt;=2.65,F124&gt;=1.5),5.033,IF(AND(G124&gt;=0.312,D124&gt;=1.8,G124&gt;=0.098,G124&lt;0.433,G124&lt;0.669,B124&lt;3.15,A124&lt;7.05,D124&gt;=1.55,B124&gt;=2.65,F124&gt;=1.5),5.4,IF(AND(H124&lt;9.002,G124&lt;0.312,D124&gt;=1.8,G124&gt;=0.098,G124&lt;0.433,G124&lt;0.669,B124&lt;3.15,A124&lt;7.05,D124&gt;=1.55,B124&gt;=2.65,F124&gt;=1.5),5.1,IF(AND(H124&gt;=9.002,G124&lt;0.312,D124&gt;=1.8,G124&gt;=0.098,G124&lt;0.433,G124&lt;0.669,B124&lt;3.15,A124&lt;7.05,D124&gt;=1.55,B124&gt;=2.65,F124&gt;=1.5),5.26,"shouldnthappen")))))))))))))))))))))))))))))))))</f>
        <v>5</v>
      </c>
      <c r="AJ124" s="1" t="n">
        <f aca="false">IF(AND(A124&gt;=5.25,D124&gt;=0.35,D124&lt;0.8),1.433,IF(AND(F124&gt;=2.5,H124&lt;6.927,D124&gt;=0.8),5.1,IF(AND(H124&lt;5.85,B124&lt;3.65,D124&lt;0.35,D124&lt;0.8),1,IF(AND(A124&lt;5.55,B124&gt;=3.65,D124&lt;0.35,D124&lt;0.8),1.5,IF(AND(A124&gt;=5.55,B124&gt;=3.65,D124&lt;0.35,D124&lt;0.8),1.7,IF(AND(H124&lt;7.949,A124&lt;5.25,D124&gt;=0.35,D124&lt;0.8),1.9,IF(AND(H124&gt;=7.949,A124&lt;5.25,D124&gt;=0.35,D124&lt;0.8),1.54,IF(AND(A124&lt;5.55,F124&lt;2.5,H124&lt;6.927,D124&gt;=0.8),3.98,IF(AND(A124&gt;=5.55,F124&lt;2.5,H124&lt;6.927,D124&gt;=0.8),4.1,IF(AND(A124&gt;=7.25,D124&gt;=1.55,H124&gt;=6.927,D124&gt;=0.8),6.65,IF(AND(A124&lt;5.75,D124&lt;1.2,D124&lt;1.55,H124&gt;=6.927,D124&gt;=0.8),3.62,IF(AND(A124&gt;=5.75,D124&lt;1.2,D124&lt;1.55,H124&gt;=6.927,D124&gt;=0.8),4.1,IF(AND(G124&lt;0.175,A124&lt;4.8,H124&gt;=5.85,B124&lt;3.65,D124&lt;0.35,D124&lt;0.8),1.5,IF(AND(G124&gt;=0.175,A124&lt;4.8,H124&gt;=5.85,B124&lt;3.65,D124&lt;0.35,D124&lt;0.8),1.3,IF(AND(A124&gt;=5.05,A124&gt;=4.8,H124&gt;=5.85,B124&lt;3.65,D124&lt;0.35,D124&lt;0.8),1.5,IF(AND(G124&gt;=0.735,A124&lt;6.25,D124&gt;=1.2,D124&lt;1.55,H124&gt;=6.927,D124&gt;=0.8),4,IF(AND(H124&lt;10.464,A124&lt;6.2,A124&lt;7.25,D124&gt;=1.55,H124&gt;=6.927,D124&gt;=0.8),5.1,IF(AND(H124&gt;=10.464,A124&lt;6.2,A124&lt;7.25,D124&gt;=1.55,H124&gt;=6.927,D124&gt;=0.8),4.9,IF(AND(G124&lt;0.418,A124&lt;5.05,A124&gt;=4.8,H124&gt;=5.85,B124&lt;3.65,D124&lt;0.35,D124&lt;0.8),1.48,IF(AND(G124&gt;=0.418,A124&lt;5.05,A124&gt;=4.8,H124&gt;=5.85,B124&lt;3.65,D124&lt;0.35,D124&lt;0.8),1.3,IF(AND(B124&lt;2.75,G124&lt;0.735,A124&lt;6.25,D124&gt;=1.2,D124&lt;1.55,H124&gt;=6.927,D124&gt;=0.8),4.35,IF(AND(H124&lt;15.422,D124&lt;1.45,A124&gt;=6.25,D124&gt;=1.2,D124&lt;1.55,H124&gt;=6.927,D124&gt;=0.8),4.375,IF(AND(H124&gt;=15.422,D124&lt;1.45,A124&gt;=6.25,D124&gt;=1.2,D124&lt;1.55,H124&gt;=6.927,D124&gt;=0.8),4.7,IF(AND(A124&lt;6.4,D124&gt;=1.45,A124&gt;=6.25,D124&gt;=1.2,D124&lt;1.55,H124&gt;=6.927,D124&gt;=0.8),5.1,IF(AND(G124&gt;=0.576,D124&lt;2.15,A124&gt;=6.2,A124&lt;7.25,D124&gt;=1.55,H124&gt;=6.927,D124&gt;=0.8),5.1,IF(AND(G124&lt;0.537,D124&gt;=2.15,A124&gt;=6.2,A124&lt;7.25,D124&gt;=1.55,H124&gt;=6.927,D124&gt;=0.8),5.533,IF(AND(G124&gt;=0.537,D124&gt;=2.15,A124&gt;=6.2,A124&lt;7.25,D124&gt;=1.55,H124&gt;=6.927,D124&gt;=0.8),5.9,IF(AND(D124&lt;1.45,B124&gt;=2.75,G124&lt;0.735,A124&lt;6.25,D124&gt;=1.2,D124&lt;1.55,H124&gt;=6.927,D124&gt;=0.8),4.6,IF(AND(D124&gt;=1.45,B124&gt;=2.75,G124&lt;0.735,A124&lt;6.25,D124&gt;=1.2,D124&lt;1.55,H124&gt;=6.927,D124&gt;=0.8),4.5,IF(AND(H124&lt;12.582,A124&gt;=6.4,D124&gt;=1.45,A124&gt;=6.25,D124&gt;=1.2,D124&lt;1.55,H124&gt;=6.927,D124&gt;=0.8),4.66,IF(AND(H124&gt;=12.582,A124&gt;=6.4,D124&gt;=1.45,A124&gt;=6.25,D124&gt;=1.2,D124&lt;1.55,H124&gt;=6.927,D124&gt;=0.8),4.9,IF(AND(B124&lt;2.75,G124&lt;0.576,D124&lt;2.15,A124&gt;=6.2,A124&lt;7.25,D124&gt;=1.55,H124&gt;=6.927,D124&gt;=0.8),5.3,IF(AND(G124&gt;=0.395,B124&gt;=2.75,G124&lt;0.576,D124&lt;2.15,A124&gt;=6.2,A124&lt;7.25,D124&gt;=1.55,H124&gt;=6.927,D124&gt;=0.8),5.6,IF(AND(D124&gt;=1.9,G124&lt;0.395,B124&gt;=2.75,G124&lt;0.576,D124&lt;2.15,A124&gt;=6.2,A124&lt;7.25,D124&gt;=1.55,H124&gt;=6.927,D124&gt;=0.8),5.333,IF(AND(B124&lt;2.95,D124&lt;1.9,G124&lt;0.395,B124&gt;=2.75,G124&lt;0.576,D124&lt;2.15,A124&gt;=6.2,A124&lt;7.25,D124&gt;=1.55,H124&gt;=6.927,D124&gt;=0.8),5.6,IF(AND(B124&gt;=2.95,D124&lt;1.9,G124&lt;0.395,B124&gt;=2.75,G124&lt;0.576,D124&lt;2.15,A124&gt;=6.2,A124&lt;7.25,D124&gt;=1.55,H124&gt;=6.927,D124&gt;=0.8),5.5,"shouldnthappen"))))))))))))))))))))))))))))))))))))</f>
        <v>4.9</v>
      </c>
      <c r="AK124" s="1" t="n">
        <f aca="false">IF(AND(H124&lt;5.85,B124&lt;3.65,F124&lt;1.5),1,IF(AND(B124&gt;=3.95,B124&gt;=3.65,F124&lt;1.5),1.433,IF(AND(A124&lt;5.15,F124&lt;2.5,F124&gt;=1.5),3.075,IF(AND(D124&gt;=0.35,H124&gt;=5.85,B124&lt;3.65,F124&lt;1.5),1.5,IF(AND(G124&lt;0.168,B124&lt;3.95,B124&gt;=3.65,F124&lt;1.5),1.7,IF(AND(H124&lt;5.767,A124&lt;7.25,F124&gt;=2.5,F124&gt;=1.5),4.5,IF(AND(D124&lt;1.9,A124&gt;=7.25,F124&gt;=2.5,F124&gt;=1.5),6.3,IF(AND(D124&gt;=1.9,A124&gt;=7.25,F124&gt;=2.5,F124&gt;=1.5),6.575,IF(AND(B124&lt;3.75,G124&gt;=0.168,B124&lt;3.95,B124&gt;=3.65,F124&lt;1.5),1.5,IF(AND(B124&gt;=3.75,G124&gt;=0.168,B124&lt;3.95,B124&gt;=3.65,F124&lt;1.5),1.6,IF(AND(D124&gt;=1.35,A124&lt;6.15,A124&gt;=5.15,F124&lt;2.5,F124&gt;=1.5),4.42,IF(AND(D124&lt;1.4,A124&gt;=6.15,A124&gt;=5.15,F124&lt;2.5,F124&gt;=1.5),4.5,IF(AND(D124&gt;=1.4,A124&gt;=6.15,A124&gt;=5.15,F124&lt;2.5,F124&gt;=1.5),4.675,IF(AND(D124&lt;0.15,H124&lt;11.218,D124&lt;0.35,H124&gt;=5.85,B124&lt;3.65,F124&lt;1.5),1.5,IF(AND(D124&lt;0.15,H124&gt;=11.218,D124&lt;0.35,H124&gt;=5.85,B124&lt;3.65,F124&lt;1.5),1.1,IF(AND(B124&lt;2.7,D124&lt;1.35,A124&lt;6.15,A124&gt;=5.15,F124&lt;2.5,F124&gt;=1.5),3.82,IF(AND(A124&lt;6.15,G124&gt;=0.755,H124&gt;=5.767,A124&lt;7.25,F124&gt;=2.5,F124&gt;=1.5),4.98,IF(AND(A124&gt;=6.15,G124&gt;=0.755,H124&gt;=5.767,A124&lt;7.25,F124&gt;=2.5,F124&gt;=1.5),5.3,IF(AND(B124&lt;3.4,D124&gt;=0.15,H124&lt;11.218,D124&lt;0.35,H124&gt;=5.85,B124&lt;3.65,F124&lt;1.5),1.4,IF(AND(B124&gt;=3.4,D124&gt;=0.15,H124&lt;11.218,D124&lt;0.35,H124&gt;=5.85,B124&lt;3.65,F124&lt;1.5),1.3,IF(AND(H124&lt;11.731,D124&gt;=0.15,H124&gt;=11.218,D124&lt;0.35,H124&gt;=5.85,B124&lt;3.65,F124&lt;1.5),1.2,IF(AND(H124&lt;9.053,B124&gt;=2.7,D124&lt;1.35,A124&lt;6.15,A124&gt;=5.15,F124&lt;2.5,F124&gt;=1.5),3.85,IF(AND(D124&gt;=2.1,B124&lt;2.85,G124&lt;0.755,H124&gt;=5.767,A124&lt;7.25,F124&gt;=2.5,F124&gt;=1.5),5.6,IF(AND(D124&gt;=2.45,B124&gt;=2.85,G124&lt;0.755,H124&gt;=5.767,A124&lt;7.25,F124&gt;=2.5,F124&gt;=1.5),5.8,IF(AND(B124&gt;=3.45,H124&gt;=11.731,D124&gt;=0.15,H124&gt;=11.218,D124&lt;0.35,H124&gt;=5.85,B124&lt;3.65,F124&lt;1.5),1.3,IF(AND(A124&lt;5.9,H124&gt;=9.053,B124&gt;=2.7,D124&lt;1.35,A124&lt;6.15,A124&gt;=5.15,F124&lt;2.5,F124&gt;=1.5),4.3,IF(AND(A124&gt;=5.9,H124&gt;=9.053,B124&gt;=2.7,D124&lt;1.35,A124&lt;6.15,A124&gt;=5.15,F124&lt;2.5,F124&gt;=1.5),4,IF(AND(G124&gt;=0.519,D124&lt;2.1,B124&lt;2.85,G124&lt;0.755,H124&gt;=5.767,A124&lt;7.25,F124&gt;=2.5,F124&gt;=1.5),4.9,IF(AND(A124&gt;=7.05,D124&lt;2.45,B124&gt;=2.85,G124&lt;0.755,H124&gt;=5.767,A124&lt;7.25,F124&gt;=2.5,F124&gt;=1.5),5.8,IF(AND(H124&lt;14.396,B124&lt;3.45,H124&gt;=11.731,D124&gt;=0.15,H124&gt;=11.218,D124&lt;0.35,H124&gt;=5.85,B124&lt;3.65,F124&lt;1.5),1.44,IF(AND(H124&gt;=14.396,B124&lt;3.45,H124&gt;=11.731,D124&gt;=0.15,H124&gt;=11.218,D124&lt;0.35,H124&gt;=5.85,B124&lt;3.65,F124&lt;1.5),1.3,IF(AND(G124&lt;0.282,G124&lt;0.519,D124&lt;2.1,B124&lt;2.85,G124&lt;0.755,H124&gt;=5.767,A124&lt;7.25,F124&gt;=2.5,F124&gt;=1.5),5.1,IF(AND(G124&gt;=0.282,G124&lt;0.519,D124&lt;2.1,B124&lt;2.85,G124&lt;0.755,H124&gt;=5.767,A124&lt;7.25,F124&gt;=2.5,F124&gt;=1.5),5.3,IF(AND(A124&lt;6.4,D124&lt;1.9,A124&lt;7.05,D124&lt;2.45,B124&gt;=2.85,G124&lt;0.755,H124&gt;=5.767,A124&lt;7.25,F124&gt;=2.5,F124&gt;=1.5),5.6,IF(AND(A124&gt;=6.4,D124&lt;1.9,A124&lt;7.05,D124&lt;2.45,B124&gt;=2.85,G124&lt;0.755,H124&gt;=5.767,A124&lt;7.25,F124&gt;=2.5,F124&gt;=1.5),5.5,IF(AND(H124&lt;8.884,D124&gt;=1.9,A124&lt;7.05,D124&lt;2.45,B124&gt;=2.85,G124&lt;0.755,H124&gt;=5.767,A124&lt;7.25,F124&gt;=2.5,F124&gt;=1.5),5.3,IF(AND(H124&gt;=8.884,D124&gt;=1.9,A124&lt;7.05,D124&lt;2.45,B124&gt;=2.85,G124&lt;0.755,H124&gt;=5.767,A124&lt;7.25,F124&gt;=2.5,F124&gt;=1.5),5.52,"shouldnthappen")))))))))))))))))))))))))))))))))))))</f>
        <v>4.9</v>
      </c>
      <c r="AL124" s="1" t="n">
        <f aca="false">IF(AND(H124&lt;5.85,A124&lt;5.05,D124&lt;0.8),1,IF(AND(B124&lt;3.35,A124&gt;=5.05,D124&lt;0.8),1.7,IF(AND(D124&gt;=2.45,F124&gt;=2.5,D124&gt;=0.8),6.05,IF(AND(H124&gt;=11.218,H124&gt;=5.85,A124&lt;5.05,D124&lt;0.8),1.28,IF(AND(G124&gt;=0.948,B124&gt;=3.35,A124&gt;=5.05,D124&lt;0.8),1.7,IF(AND(G124&gt;=0.423,H124&lt;11.218,H124&gt;=5.85,A124&lt;5.05,D124&lt;0.8),1.3,IF(AND(B124&lt;3.6,G124&lt;0.948,B124&gt;=3.35,A124&gt;=5.05,D124&lt;0.8),1.4,IF(AND(H124&lt;10.258,D124&lt;1.15,A124&lt;5.9,F124&lt;2.5,D124&gt;=0.8),3.36,IF(AND(H124&gt;=10.258,D124&lt;1.15,A124&lt;5.9,F124&lt;2.5,D124&gt;=0.8),3.9,IF(AND(A124&lt;5.3,D124&gt;=1.15,A124&lt;5.9,F124&lt;2.5,D124&gt;=0.8),3.9,IF(AND(D124&lt;1.55,B124&lt;2.75,A124&gt;=5.9,F124&lt;2.5,D124&gt;=0.8),4.64,IF(AND(D124&gt;=1.55,B124&lt;2.75,A124&gt;=5.9,F124&lt;2.5,D124&gt;=0.8),5.1,IF(AND(D124&gt;=1.6,B124&gt;=2.75,A124&gt;=5.9,F124&lt;2.5,D124&gt;=0.8),5,IF(AND(H124&lt;5.767,H124&lt;8.598,D124&lt;2.45,F124&gt;=2.5,D124&gt;=0.8),4.5,IF(AND(A124&lt;6.25,H124&gt;=8.598,D124&lt;2.45,F124&gt;=2.5,D124&gt;=0.8),5.02,IF(AND(B124&lt;3.55,G124&lt;0.423,H124&lt;11.218,H124&gt;=5.85,A124&lt;5.05,D124&lt;0.8),1.525,IF(AND(B124&gt;=3.55,G124&lt;0.423,H124&lt;11.218,H124&gt;=5.85,A124&lt;5.05,D124&lt;0.8),1.4,IF(AND(H124&gt;=13.932,B124&gt;=3.6,G124&lt;0.948,B124&gt;=3.35,A124&gt;=5.05,D124&lt;0.8),1.65,IF(AND(G124&gt;=0.652,A124&gt;=5.3,D124&gt;=1.15,A124&lt;5.9,F124&lt;2.5,D124&gt;=0.8),3.8,IF(AND(D124&lt;1.35,D124&lt;1.6,B124&gt;=2.75,A124&gt;=5.9,F124&lt;2.5,D124&gt;=0.8),4.42,IF(AND(H124&lt;6.656,H124&gt;=5.767,H124&lt;8.598,D124&lt;2.45,F124&gt;=2.5,D124&gt;=0.8),5.033,IF(AND(H124&gt;=6.656,H124&gt;=5.767,H124&lt;8.598,D124&lt;2.45,F124&gt;=2.5,D124&gt;=0.8),5.1,IF(AND(G124&gt;=0.885,A124&gt;=6.25,H124&gt;=8.598,D124&lt;2.45,F124&gt;=2.5,D124&gt;=0.8),5.2,IF(AND(H124&lt;6.926,H124&lt;13.932,B124&gt;=3.6,G124&lt;0.948,B124&gt;=3.35,A124&gt;=5.05,D124&lt;0.8),1.433,IF(AND(H124&gt;=6.926,H124&lt;13.932,B124&gt;=3.6,G124&lt;0.948,B124&gt;=3.35,A124&gt;=5.05,D124&lt;0.8),1.5,IF(AND(A124&lt;5.65,G124&lt;0.652,A124&gt;=5.3,D124&gt;=1.15,A124&lt;5.9,F124&lt;2.5,D124&gt;=0.8),4.36,IF(AND(A124&gt;=5.65,G124&lt;0.652,A124&gt;=5.3,D124&gt;=1.15,A124&lt;5.9,F124&lt;2.5,D124&gt;=0.8),4.2,IF(AND(H124&gt;=13.561,D124&gt;=1.35,D124&lt;1.6,B124&gt;=2.75,A124&gt;=5.9,F124&lt;2.5,D124&gt;=0.8),4.767,IF(AND(H124&lt;9.091,G124&lt;0.885,A124&gt;=6.25,H124&gt;=8.598,D124&lt;2.45,F124&gt;=2.5,D124&gt;=0.8),6.3,IF(AND(H124&gt;=12.206,H124&lt;13.561,D124&gt;=1.35,D124&lt;1.6,B124&gt;=2.75,A124&gt;=5.9,F124&lt;2.5,D124&gt;=0.8),4.4,IF(AND(D124&gt;=2.25,H124&gt;=9.091,G124&lt;0.885,A124&gt;=6.25,H124&gt;=8.598,D124&lt;2.45,F124&gt;=2.5,D124&gt;=0.8),5.9,IF(AND(B124&lt;3.05,H124&lt;12.206,H124&lt;13.561,D124&gt;=1.35,D124&lt;1.6,B124&gt;=2.75,A124&gt;=5.9,F124&lt;2.5,D124&gt;=0.8),4.6,IF(AND(B124&gt;=3.05,H124&lt;12.206,H124&lt;13.561,D124&gt;=1.35,D124&lt;1.6,B124&gt;=2.75,A124&gt;=5.9,F124&lt;2.5,D124&gt;=0.8),4.7,IF(AND(G124&gt;=0.596,D124&lt;2.25,H124&gt;=9.091,G124&lt;0.885,A124&gt;=6.25,H124&gt;=8.598,D124&lt;2.45,F124&gt;=2.5,D124&gt;=0.8),5.1,IF(AND(G124&gt;=0.379,G124&lt;0.596,D124&lt;2.25,H124&gt;=9.091,G124&lt;0.885,A124&gt;=6.25,H124&gt;=8.598,D124&lt;2.45,F124&gt;=2.5,D124&gt;=0.8),5.767,IF(AND(D124&lt;2.15,G124&lt;0.379,G124&lt;0.596,D124&lt;2.25,H124&gt;=9.091,G124&lt;0.885,A124&gt;=6.25,H124&gt;=8.598,D124&lt;2.45,F124&gt;=2.5,D124&gt;=0.8),5.4,IF(AND(D124&gt;=2.15,G124&lt;0.379,G124&lt;0.596,D124&lt;2.25,H124&gt;=9.091,G124&lt;0.885,A124&gt;=6.25,H124&gt;=8.598,D124&lt;2.45,F124&gt;=2.5,D124&gt;=0.8),5.6,"shouldnthappen")))))))))))))))))))))))))))))))))))))</f>
        <v>5.02</v>
      </c>
      <c r="AM124" s="1" t="n">
        <f aca="false">IF(AND(H124&lt;5.245,D124&lt;0.8),1,IF(AND(A124&lt;4.5,H124&gt;=5.245,D124&lt;0.8),1.35,IF(AND(D124&gt;=0.5,A124&gt;=4.5,H124&gt;=5.245,D124&lt;0.8),1.6,IF(AND(H124&lt;7.25,B124&lt;2.6,A124&lt;6.15,D124&gt;=0.8),4.375,IF(AND(H124&gt;=7.25,B124&lt;2.6,A124&lt;6.15,D124&gt;=0.8),3.075,IF(AND(H124&lt;13.935,A124&gt;=7.05,A124&gt;=6.15,D124&gt;=0.8),6.067,IF(AND(H124&gt;=13.935,A124&gt;=7.05,A124&gt;=6.15,D124&gt;=0.8),6.525,IF(AND(G124&gt;=0.948,D124&lt;0.5,A124&gt;=4.5,H124&gt;=5.245,D124&lt;0.8),1.7,IF(AND(G124&lt;0.568,D124&gt;=1.55,B124&gt;=2.6,A124&lt;6.15,D124&gt;=0.8),5.1,IF(AND(G124&gt;=0.568,D124&gt;=1.55,B124&gt;=2.6,A124&lt;6.15,D124&gt;=0.8),5,IF(AND(A124&gt;=6.6,B124&gt;=3.15,A124&lt;7.05,A124&gt;=6.15,D124&gt;=0.8),5.78,IF(AND(G124&lt;0.165,G124&lt;0.273,D124&lt;1.55,B124&gt;=2.6,A124&lt;6.15,D124&gt;=0.8),4.1,IF(AND(G124&gt;=0.165,G124&lt;0.273,D124&lt;1.55,B124&gt;=2.6,A124&lt;6.15,D124&gt;=0.8),4.5,IF(AND(D124&lt;1.35,G124&gt;=0.273,D124&lt;1.55,B124&gt;=2.6,A124&lt;6.15,D124&gt;=0.8),4.08,IF(AND(D124&gt;=1.35,G124&gt;=0.273,D124&lt;1.55,B124&gt;=2.6,A124&lt;6.15,D124&gt;=0.8),4.4,IF(AND(D124&lt;1.45,F124&lt;2.5,B124&lt;3.15,A124&lt;7.05,A124&gt;=6.15,D124&gt;=0.8),4.38,IF(AND(D124&gt;=1.45,F124&lt;2.5,B124&lt;3.15,A124&lt;7.05,A124&gt;=6.15,D124&gt;=0.8),4.75,IF(AND(D124&gt;=2.25,F124&gt;=2.5,B124&lt;3.15,A124&lt;7.05,A124&gt;=6.15,D124&gt;=0.8),5.16,IF(AND(H124&lt;11.488,A124&lt;6.6,B124&gt;=3.15,A124&lt;7.05,A124&gt;=6.15,D124&gt;=0.8),6,IF(AND(H124&gt;=14.396,D124&lt;0.25,G124&lt;0.948,D124&lt;0.5,A124&gt;=4.5,H124&gt;=5.245,D124&lt;0.8),1.3,IF(AND(A124&gt;=5.55,D124&gt;=0.25,G124&lt;0.948,D124&lt;0.5,A124&gt;=4.5,H124&gt;=5.245,D124&lt;0.8),1.7,IF(AND(D124&lt;1.85,D124&lt;2.25,F124&gt;=2.5,B124&lt;3.15,A124&lt;7.05,A124&gt;=6.15,D124&gt;=0.8),5.6,IF(AND(G124&lt;0.669,H124&gt;=11.488,A124&lt;6.6,B124&gt;=3.15,A124&lt;7.05,A124&gt;=6.15,D124&gt;=0.8),4.7,IF(AND(G124&gt;=0.669,H124&gt;=11.488,A124&lt;6.6,B124&gt;=3.15,A124&lt;7.05,A124&gt;=6.15,D124&gt;=0.8),5.22,IF(AND(H124&lt;6.543,H124&lt;14.396,D124&lt;0.25,G124&lt;0.948,D124&lt;0.5,A124&gt;=4.5,H124&gt;=5.245,D124&lt;0.8),1.4,IF(AND(A124&lt;4.95,A124&lt;5.55,D124&gt;=0.25,G124&lt;0.948,D124&lt;0.5,A124&gt;=4.5,H124&gt;=5.245,D124&lt;0.8),1.4,IF(AND(A124&gt;=4.95,A124&lt;5.55,D124&gt;=0.25,G124&lt;0.948,D124&lt;0.5,A124&gt;=4.5,H124&gt;=5.245,D124&lt;0.8),1.48,IF(AND(H124&lt;10.667,D124&gt;=1.85,D124&lt;2.25,F124&gt;=2.5,B124&lt;3.15,A124&lt;7.05,A124&gt;=6.15,D124&gt;=0.8),5.25,IF(AND(H124&gt;=10.667,D124&gt;=1.85,D124&lt;2.25,F124&gt;=2.5,B124&lt;3.15,A124&lt;7.05,A124&gt;=6.15,D124&gt;=0.8),5.55,IF(AND(G124&lt;0.063,H124&gt;=6.543,H124&lt;14.396,D124&lt;0.25,G124&lt;0.948,D124&lt;0.5,A124&gt;=4.5,H124&gt;=5.245,D124&lt;0.8),1.4,IF(AND(H124&lt;9.212,G124&gt;=0.063,H124&gt;=6.543,H124&lt;14.396,D124&lt;0.25,G124&lt;0.948,D124&lt;0.5,A124&gt;=4.5,H124&gt;=5.245,D124&lt;0.8),1.475,IF(AND(H124&gt;=9.212,G124&gt;=0.063,H124&gt;=6.543,H124&lt;14.396,D124&lt;0.25,G124&lt;0.948,D124&lt;0.5,A124&gt;=4.5,H124&gt;=5.245,D124&lt;0.8),1.5,"shouldnthappen"))))))))))))))))))))))))))))))))</f>
        <v>5</v>
      </c>
      <c r="AN124" s="1" t="n">
        <f aca="false">IF(AND(D124&lt;0.7,A124&gt;=5.55),1.633,IF(AND(G124&lt;0.38,B124&lt;2.8,A124&lt;5.55),4.3,IF(AND(G124&gt;=0.38,B124&lt;2.8,A124&lt;5.55),3.325,IF(AND(D124&gt;=0.35,B124&gt;=2.8,A124&lt;5.55),1.6,IF(AND(B124&gt;=3.4,A124&lt;4.8,D124&lt;0.35,B124&gt;=2.8,A124&lt;5.55),1,IF(AND(H124&gt;=11.789,A124&lt;5.9,D124&lt;1.55,D124&gt;=0.7,A124&gt;=5.55),4.325,IF(AND(F124&gt;=2.5,A124&gt;=5.9,D124&lt;1.55,D124&gt;=0.7,A124&gt;=5.55),5.05,IF(AND(D124&lt;1.9,A124&gt;=7.25,D124&gt;=1.55,D124&gt;=0.7,A124&gt;=5.55),6.3,IF(AND(D124&gt;=1.9,A124&gt;=7.25,D124&gt;=1.55,D124&gt;=0.7,A124&gt;=5.55),6.4,IF(AND(A124&lt;4.35,B124&lt;3.4,A124&lt;4.8,D124&lt;0.35,B124&gt;=2.8,A124&lt;5.55),1.1,IF(AND(G124&gt;=0.934,B124&lt;3.45,A124&gt;=4.8,D124&lt;0.35,B124&gt;=2.8,A124&lt;5.55),1.7,IF(AND(H124&gt;=14.877,B124&gt;=3.45,A124&gt;=4.8,D124&lt;0.35,B124&gt;=2.8,A124&lt;5.55),1.3,IF(AND(B124&lt;2.6,H124&lt;11.789,A124&lt;5.9,D124&lt;1.55,D124&gt;=0.7,A124&gt;=5.55),3.9,IF(AND(B124&gt;=2.6,H124&lt;11.789,A124&lt;5.9,D124&lt;1.55,D124&gt;=0.7,A124&gt;=5.55),4.26,IF(AND(A124&lt;6.6,F124&lt;2.5,A124&gt;=5.9,D124&lt;1.55,D124&gt;=0.7,A124&gt;=5.55),4.625,IF(AND(A124&gt;=6.6,F124&lt;2.5,A124&gt;=5.9,D124&lt;1.55,D124&gt;=0.7,A124&gt;=5.55),4.475,IF(AND(B124&lt;2.6,D124&lt;2.05,A124&lt;7.25,D124&gt;=1.55,D124&gt;=0.7,A124&gt;=5.55),5.8,IF(AND(G124&gt;=0.743,D124&gt;=2.05,A124&lt;7.25,D124&gt;=1.55,D124&gt;=0.7,A124&gt;=5.55),5.1,IF(AND(G124&lt;0.422,A124&gt;=4.35,B124&lt;3.4,A124&lt;4.8,D124&lt;0.35,B124&gt;=2.8,A124&lt;5.55),1.367,IF(AND(G124&gt;=0.422,A124&gt;=4.35,B124&lt;3.4,A124&lt;4.8,D124&lt;0.35,B124&gt;=2.8,A124&lt;5.55),1.3,IF(AND(A124&lt;5.05,G124&lt;0.934,B124&lt;3.45,A124&gt;=4.8,D124&lt;0.35,B124&gt;=2.8,A124&lt;5.55),1.525,IF(AND(A124&gt;=5.05,G124&lt;0.934,B124&lt;3.45,A124&gt;=4.8,D124&lt;0.35,B124&gt;=2.8,A124&lt;5.55),1.5,IF(AND(G124&gt;=0.585,H124&lt;14.877,B124&gt;=3.45,A124&gt;=4.8,D124&lt;0.35,B124&gt;=2.8,A124&lt;5.55),1.54,IF(AND(G124&gt;=0.537,G124&lt;0.743,D124&gt;=2.05,A124&lt;7.25,D124&gt;=1.55,D124&gt;=0.7,A124&gt;=5.55),5.833,IF(AND(D124&gt;=0.25,G124&lt;0.585,H124&lt;14.877,B124&gt;=3.45,A124&gt;=4.8,D124&lt;0.35,B124&gt;=2.8,A124&lt;5.55),1.367,IF(AND(D124&lt;1.75,H124&lt;13.795,B124&gt;=2.6,D124&lt;2.05,A124&lt;7.25,D124&gt;=1.55,D124&gt;=0.7,A124&gt;=5.55),5.45,IF(AND(B124&lt;2.85,H124&gt;=13.795,B124&gt;=2.6,D124&lt;2.05,A124&lt;7.25,D124&gt;=1.55,D124&gt;=0.7,A124&gt;=5.55),5.1,IF(AND(B124&gt;=2.85,H124&gt;=13.795,B124&gt;=2.6,D124&lt;2.05,A124&lt;7.25,D124&gt;=1.55,D124&gt;=0.7,A124&gt;=5.55),4.82,IF(AND(G124&lt;0.353,G124&lt;0.537,G124&lt;0.743,D124&gt;=2.05,A124&lt;7.25,D124&gt;=1.55,D124&gt;=0.7,A124&gt;=5.55),5.425,IF(AND(G124&gt;=0.353,G124&lt;0.537,G124&lt;0.743,D124&gt;=2.05,A124&lt;7.25,D124&gt;=1.55,D124&gt;=0.7,A124&gt;=5.55),5.62,IF(AND(G124&lt;0.311,D124&lt;0.25,G124&lt;0.585,H124&lt;14.877,B124&gt;=3.45,A124&gt;=4.8,D124&lt;0.35,B124&gt;=2.8,A124&lt;5.55),1.5,IF(AND(G124&gt;=0.311,D124&lt;0.25,G124&lt;0.585,H124&lt;14.877,B124&gt;=3.45,A124&gt;=4.8,D124&lt;0.35,B124&gt;=2.8,A124&lt;5.55),1.4,IF(AND(B124&gt;=3.1,D124&gt;=1.75,H124&lt;13.795,B124&gt;=2.6,D124&lt;2.05,A124&lt;7.25,D124&gt;=1.55,D124&gt;=0.7,A124&gt;=5.55),5.1,IF(AND(B124&lt;2.85,B124&lt;3.1,D124&gt;=1.75,H124&lt;13.795,B124&gt;=2.6,D124&lt;2.05,A124&lt;7.25,D124&gt;=1.55,D124&gt;=0.7,A124&gt;=5.55),5.2,IF(AND(B124&gt;=2.85,B124&lt;3.1,D124&gt;=1.75,H124&lt;13.795,B124&gt;=2.6,D124&lt;2.05,A124&lt;7.25,D124&gt;=1.55,D124&gt;=0.7,A124&gt;=5.55),5.2,"shouldnthappen")))))))))))))))))))))))))))))))))))</f>
        <v>5.2</v>
      </c>
      <c r="AO124" s="1" t="n">
        <f aca="false">IF(AND(H124&gt;=14.529,G124&lt;0.633,D124&lt;0.8),1.3,IF(AND(A124&lt;5.05,G124&gt;=0.633,D124&lt;0.8),1.35,IF(AND(H124&gt;=14.379,H124&lt;14.529,G124&lt;0.633,D124&lt;0.8),1.7,IF(AND(B124&lt;3.35,A124&gt;=5.05,G124&gt;=0.633,D124&lt;0.8),1.7,IF(AND(D124&gt;=1.45,A124&lt;5.95,F124&lt;2.5,D124&gt;=0.8),4.5,IF(AND(D124&lt;1.35,A124&gt;=5.95,F124&lt;2.5,D124&gt;=0.8),4,IF(AND(D124&lt;1.85,G124&gt;=0.845,F124&gt;=2.5,D124&gt;=0.8),4.8,IF(AND(B124&gt;=4.3,H124&lt;14.379,H124&lt;14.529,G124&lt;0.633,D124&lt;0.8),1.5,IF(AND(A124&lt;5.25,B124&gt;=3.35,A124&gt;=5.05,G124&gt;=0.633,D124&lt;0.8),1.55,IF(AND(A124&gt;=5.25,B124&gt;=3.35,A124&gt;=5.05,G124&gt;=0.633,D124&lt;0.8),1.633,IF(AND(A124&lt;5.05,D124&lt;1.45,A124&lt;5.95,F124&lt;2.5,D124&gt;=0.8),3.3,IF(AND(G124&lt;0.293,D124&gt;=1.35,A124&gt;=5.95,F124&lt;2.5,D124&gt;=0.8),5,IF(AND(A124&gt;=6.6,D124&lt;2.05,G124&lt;0.845,F124&gt;=2.5,D124&gt;=0.8),5.8,IF(AND(B124&lt;3.05,D124&gt;=2.05,G124&lt;0.845,F124&gt;=2.5,D124&gt;=0.8),6.15,IF(AND(B124&lt;2.9,D124&gt;=1.85,G124&gt;=0.845,F124&gt;=2.5,D124&gt;=0.8),5.1,IF(AND(B124&gt;=2.9,D124&gt;=1.85,G124&gt;=0.845,F124&gt;=2.5,D124&gt;=0.8),5.2,IF(AND(B124&gt;=3.8,B124&lt;4.3,H124&lt;14.379,H124&lt;14.529,G124&lt;0.633,D124&lt;0.8),1.333,IF(AND(A124&lt;6.25,G124&gt;=0.293,D124&gt;=1.35,A124&gt;=5.95,F124&lt;2.5,D124&gt;=0.8),4.6,IF(AND(H124&lt;10.351,A124&lt;6.6,D124&lt;2.05,G124&lt;0.845,F124&gt;=2.5,D124&gt;=0.8),5.4,IF(AND(G124&gt;=0.364,B124&gt;=3.05,D124&gt;=2.05,G124&lt;0.845,F124&gt;=2.5,D124&gt;=0.8),5.66,IF(AND(G124&gt;=0.447,B124&lt;3.8,B124&lt;4.3,H124&lt;14.379,H124&lt;14.529,G124&lt;0.633,D124&lt;0.8),1.3,IF(AND(H124&lt;6.247,A124&lt;5.65,A124&gt;=5.05,D124&lt;1.45,A124&lt;5.95,F124&lt;2.5,D124&gt;=0.8),4.033,IF(AND(D124&lt;1.25,A124&gt;=5.65,A124&gt;=5.05,D124&lt;1.45,A124&lt;5.95,F124&lt;2.5,D124&gt;=0.8),3.88,IF(AND(D124&gt;=1.25,A124&gt;=5.65,A124&gt;=5.05,D124&lt;1.45,A124&lt;5.95,F124&lt;2.5,D124&gt;=0.8),4.35,IF(AND(B124&lt;2.65,A124&gt;=6.25,G124&gt;=0.293,D124&gt;=1.35,A124&gt;=5.95,F124&lt;2.5,D124&gt;=0.8),4.9,IF(AND(B124&lt;2.75,H124&gt;=10.351,A124&lt;6.6,D124&lt;2.05,G124&lt;0.845,F124&gt;=2.5,D124&gt;=0.8),5.1,IF(AND(B124&gt;=2.75,H124&gt;=10.351,A124&lt;6.6,D124&lt;2.05,G124&lt;0.845,F124&gt;=2.5,D124&gt;=0.8),4.95,IF(AND(B124&lt;3.15,G124&lt;0.364,B124&gt;=3.05,D124&gt;=2.05,G124&lt;0.845,F124&gt;=2.5,D124&gt;=0.8),5.28,IF(AND(B124&gt;=3.15,G124&lt;0.364,B124&gt;=3.05,D124&gt;=2.05,G124&lt;0.845,F124&gt;=2.5,D124&gt;=0.8),5.5,IF(AND(H124&lt;9.212,G124&lt;0.447,B124&lt;3.8,B124&lt;4.3,H124&lt;14.379,H124&lt;14.529,G124&lt;0.633,D124&lt;0.8),1.4,IF(AND(G124&lt;0.356,H124&gt;=6.247,A124&lt;5.65,A124&gt;=5.05,D124&lt;1.45,A124&lt;5.95,F124&lt;2.5,D124&gt;=0.8),4.2,IF(AND(B124&lt;3,B124&gt;=2.65,A124&gt;=6.25,G124&gt;=0.293,D124&gt;=1.35,A124&gt;=5.95,F124&lt;2.5,D124&gt;=0.8),4.6,IF(AND(B124&gt;=3,B124&gt;=2.65,A124&gt;=6.25,G124&gt;=0.293,D124&gt;=1.35,A124&gt;=5.95,F124&lt;2.5,D124&gt;=0.8),4.7,IF(AND(A124&lt;5.05,H124&gt;=9.212,G124&lt;0.447,B124&lt;3.8,B124&lt;4.3,H124&lt;14.379,H124&lt;14.529,G124&lt;0.633,D124&lt;0.8),1.533,IF(AND(A124&gt;=5.05,H124&gt;=9.212,G124&lt;0.447,B124&lt;3.8,B124&lt;4.3,H124&lt;14.379,H124&lt;14.529,G124&lt;0.633,D124&lt;0.8),1.425,IF(AND(A124&lt;5.35,G124&gt;=0.356,H124&gt;=6.247,A124&lt;5.65,A124&gt;=5.05,D124&lt;1.45,A124&lt;5.95,F124&lt;2.5,D124&gt;=0.8),3.9,IF(AND(A124&gt;=5.35,G124&gt;=0.356,H124&gt;=6.247,A124&lt;5.65,A124&gt;=5.05,D124&lt;1.45,A124&lt;5.95,F124&lt;2.5,D124&gt;=0.8),3.72,"shouldnthappen")))))))))))))))))))))))))))))))))))))</f>
        <v>4.95</v>
      </c>
      <c r="AP124" s="1" t="n">
        <f aca="false">IF(AND(F124&gt;=1.5,A124&lt;5.55),3.84,IF(AND(G124&gt;=0.52,A124&lt;4.75,F124&lt;1.5,A124&lt;5.55),1.16,IF(AND(A124&lt;5.65,A124&lt;5.85,D124&lt;1.55,A124&gt;=5.55),4.2,IF(AND(A124&gt;=5.65,A124&lt;5.85,D124&lt;1.55,A124&gt;=5.55),3.167,IF(AND(G124&gt;=0.798,A124&gt;=5.85,D124&lt;1.55,A124&gt;=5.55),4,IF(AND(F124&lt;2.5,H124&lt;14.1,D124&gt;=1.55,A124&gt;=5.55),4.84,IF(AND(A124&lt;7.2,H124&gt;=14.1,D124&gt;=1.55,A124&gt;=5.55),5.633,IF(AND(A124&gt;=7.2,H124&gt;=14.1,D124&gt;=1.55,A124&gt;=5.55),6.6,IF(AND(G124&lt;0.161,G124&lt;0.52,A124&lt;4.75,F124&lt;1.5,A124&lt;5.55),1.5,IF(AND(D124&gt;=0.5,G124&lt;0.676,A124&gt;=4.75,F124&lt;1.5,A124&lt;5.55),1.6,IF(AND(H124&lt;11.016,G124&gt;=0.676,A124&gt;=4.75,F124&lt;1.5,A124&lt;5.55),1.75,IF(AND(G124&lt;0.209,G124&lt;0.798,A124&gt;=5.85,D124&lt;1.55,A124&gt;=5.55),4.5,IF(AND(G124&gt;=0.74,F124&gt;=2.5,H124&lt;14.1,D124&gt;=1.55,A124&gt;=5.55),6.225,IF(AND(B124&lt;2.95,G124&gt;=0.161,G124&lt;0.52,A124&lt;4.75,F124&lt;1.5,A124&lt;5.55),1.4,IF(AND(B124&gt;=2.95,G124&gt;=0.161,G124&lt;0.52,A124&lt;4.75,F124&lt;1.5,A124&lt;5.55),1.34,IF(AND(B124&lt;3.15,D124&lt;0.5,G124&lt;0.676,A124&gt;=4.75,F124&lt;1.5,A124&lt;5.55),1.52,IF(AND(D124&lt;0.25,H124&gt;=11.016,G124&gt;=0.676,A124&gt;=4.75,F124&lt;1.5,A124&lt;5.55),1.567,IF(AND(D124&gt;=0.25,H124&gt;=11.016,G124&gt;=0.676,A124&gt;=4.75,F124&lt;1.5,A124&lt;5.55),1.5,IF(AND(H124&lt;7.47,G124&gt;=0.209,G124&lt;0.798,A124&gt;=5.85,D124&lt;1.55,A124&gt;=5.55),5.05,IF(AND(B124&lt;2.85,G124&lt;0.74,F124&gt;=2.5,H124&lt;14.1,D124&gt;=1.55,A124&gt;=5.55),5.35,IF(AND(B124&lt;3.3,B124&gt;=3.15,D124&lt;0.5,G124&lt;0.676,A124&gt;=4.75,F124&lt;1.5,A124&lt;5.55),1.2,IF(AND(D124&lt;1.45,H124&gt;=7.47,G124&gt;=0.209,G124&lt;0.798,A124&gt;=5.85,D124&lt;1.55,A124&gt;=5.55),4.66,IF(AND(D124&gt;=1.45,H124&gt;=7.47,G124&gt;=0.209,G124&lt;0.798,A124&gt;=5.85,D124&lt;1.55,A124&gt;=5.55),4.64,IF(AND(A124&gt;=7.05,B124&gt;=2.85,G124&lt;0.74,F124&gt;=2.5,H124&lt;14.1,D124&gt;=1.55,A124&gt;=5.55),5.8,IF(AND(B124&gt;=3.25,A124&lt;7.05,B124&gt;=2.85,G124&lt;0.74,F124&gt;=2.5,H124&lt;14.1,D124&gt;=1.55,A124&gt;=5.55),5.7,IF(AND(H124&gt;=13.641,D124&lt;0.25,B124&gt;=3.3,B124&gt;=3.15,D124&lt;0.5,G124&lt;0.676,A124&gt;=4.75,F124&lt;1.5,A124&lt;5.55),1.3,IF(AND(D124&lt;0.35,D124&gt;=0.25,B124&gt;=3.3,B124&gt;=3.15,D124&lt;0.5,G124&lt;0.676,A124&gt;=4.75,F124&lt;1.5,A124&lt;5.55),1.367,IF(AND(D124&gt;=0.35,D124&gt;=0.25,B124&gt;=3.3,B124&gt;=3.15,D124&lt;0.5,G124&lt;0.676,A124&gt;=4.75,F124&lt;1.5,A124&lt;5.55),1.3,IF(AND(A124&lt;6.35,B124&lt;3.25,A124&lt;7.05,B124&gt;=2.85,G124&lt;0.74,F124&gt;=2.5,H124&lt;14.1,D124&gt;=1.55,A124&gt;=5.55),5.6,IF(AND(A124&gt;=6.35,B124&lt;3.25,A124&lt;7.05,B124&gt;=2.85,G124&lt;0.74,F124&gt;=2.5,H124&lt;14.1,D124&gt;=1.55,A124&gt;=5.55),5.325,IF(AND(A124&lt;5.1,H124&lt;13.641,D124&lt;0.25,B124&gt;=3.3,B124&gt;=3.15,D124&lt;0.5,G124&lt;0.676,A124&gt;=4.75,F124&lt;1.5,A124&lt;5.55),1.4,IF(AND(H124&gt;=11.031,A124&gt;=5.1,H124&lt;13.641,D124&lt;0.25,B124&gt;=3.3,B124&gt;=3.15,D124&lt;0.5,G124&lt;0.676,A124&gt;=4.75,F124&lt;1.5,A124&lt;5.55),1.4,IF(AND(A124&lt;5.45,H124&lt;11.031,A124&gt;=5.1,H124&lt;13.641,D124&lt;0.25,B124&gt;=3.3,B124&gt;=3.15,D124&lt;0.5,G124&lt;0.676,A124&gt;=4.75,F124&lt;1.5,A124&lt;5.55),1.5,IF(AND(A124&gt;=5.45,H124&lt;11.031,A124&gt;=5.1,H124&lt;13.641,D124&lt;0.25,B124&gt;=3.3,B124&gt;=3.15,D124&lt;0.5,G124&lt;0.676,A124&gt;=4.75,F124&lt;1.5,A124&lt;5.55),1.4,"shouldnthappen"))))))))))))))))))))))))))))))))))</f>
        <v>5.35</v>
      </c>
      <c r="AQ124" s="1" t="n">
        <f aca="false">IF(AND(H124&lt;6.926,D124&gt;=0.35,F124&lt;1.5),1.9,IF(AND(G124&gt;=0.869,D124&gt;=1.75,F124&gt;=1.5),5.15,IF(AND(A124&lt;4.35,A124&lt;5.05,D124&lt;0.35,F124&lt;1.5),1.1,IF(AND(H124&lt;6.089,A124&gt;=5.05,D124&lt;0.35,F124&lt;1.5),1.7,IF(AND(H124&gt;=13.089,H124&gt;=6.926,D124&gt;=0.35,F124&lt;1.5),1.3,IF(AND(G124&lt;0.695,D124&lt;1.15,D124&lt;1.75,F124&gt;=1.5),3.62,IF(AND(G124&gt;=0.695,D124&lt;1.15,D124&lt;1.75,F124&gt;=1.5),3,IF(AND(G124&gt;=0.585,H124&gt;=6.089,A124&gt;=5.05,D124&lt;0.35,F124&lt;1.5),1.5,IF(AND(H124&lt;9.582,H124&lt;13.089,H124&gt;=6.926,D124&gt;=0.35,F124&lt;1.5),1.5,IF(AND(H124&gt;=9.582,H124&lt;13.089,H124&gt;=6.926,D124&gt;=0.35,F124&lt;1.5),1.6,IF(AND(D124&lt;1.35,H124&lt;9.349,D124&gt;=1.15,D124&lt;1.75,F124&gt;=1.5),3.867,IF(AND(D124&lt;2.05,A124&lt;7.05,G124&lt;0.869,D124&gt;=1.75,F124&gt;=1.5),4.9,IF(AND(B124&gt;=3.3,A124&gt;=7.05,G124&lt;0.869,D124&gt;=1.75,F124&gt;=1.5),6.1,IF(AND(G124&lt;0.347,H124&lt;11.218,A124&gt;=4.35,A124&lt;5.05,D124&lt;0.35,F124&lt;1.5),1.4,IF(AND(G124&gt;=0.347,H124&lt;11.218,A124&gt;=4.35,A124&lt;5.05,D124&lt;0.35,F124&lt;1.5),1.5,IF(AND(G124&gt;=0.265,H124&gt;=11.218,A124&gt;=4.35,A124&lt;5.05,D124&lt;0.35,F124&lt;1.5),1.45,IF(AND(A124&gt;=5.4,G124&lt;0.585,H124&gt;=6.089,A124&gt;=5.05,D124&lt;0.35,F124&lt;1.5),1.35,IF(AND(B124&gt;=2.9,D124&gt;=1.35,H124&lt;9.349,D124&gt;=1.15,D124&lt;1.75,F124&gt;=1.5),4.6,IF(AND(D124&gt;=1.35,A124&lt;6.15,H124&gt;=9.349,D124&gt;=1.15,D124&lt;1.75,F124&gt;=1.5),4.54,IF(AND(H124&lt;10.927,A124&gt;=6.15,H124&gt;=9.349,D124&gt;=1.15,D124&lt;1.75,F124&gt;=1.5),4.3,IF(AND(G124&lt;0.512,D124&gt;=2.05,A124&lt;7.05,G124&lt;0.869,D124&gt;=1.75,F124&gt;=1.5),5.533,IF(AND(G124&gt;=0.512,D124&gt;=2.05,A124&lt;7.05,G124&lt;0.869,D124&gt;=1.75,F124&gt;=1.5),5.88,IF(AND(H124&lt;11.551,B124&lt;3.3,A124&gt;=7.05,G124&lt;0.869,D124&gt;=1.75,F124&gt;=1.5),6.3,IF(AND(G124&lt;0.227,G124&lt;0.265,H124&gt;=11.218,A124&gt;=4.35,A124&lt;5.05,D124&lt;0.35,F124&lt;1.5),1.4,IF(AND(G124&gt;=0.227,G124&lt;0.265,H124&gt;=11.218,A124&gt;=4.35,A124&lt;5.05,D124&lt;0.35,F124&lt;1.5),1.26,IF(AND(H124&lt;11.031,A124&lt;5.4,G124&lt;0.585,H124&gt;=6.089,A124&gt;=5.05,D124&lt;0.35,F124&lt;1.5),1.5,IF(AND(H124&gt;=11.031,A124&lt;5.4,G124&lt;0.585,H124&gt;=6.089,A124&gt;=5.05,D124&lt;0.35,F124&lt;1.5),1.4,IF(AND(A124&lt;5.45,B124&lt;2.9,D124&gt;=1.35,H124&lt;9.349,D124&gt;=1.15,D124&lt;1.75,F124&gt;=1.5),4.5,IF(AND(A124&lt;5.9,D124&lt;1.35,A124&lt;6.15,H124&gt;=9.349,D124&gt;=1.15,D124&lt;1.75,F124&gt;=1.5),4.2,IF(AND(A124&gt;=5.9,D124&lt;1.35,A124&lt;6.15,H124&gt;=9.349,D124&gt;=1.15,D124&lt;1.75,F124&gt;=1.5),4,IF(AND(A124&gt;=6.75,H124&gt;=10.927,A124&gt;=6.15,H124&gt;=9.349,D124&gt;=1.15,D124&lt;1.75,F124&gt;=1.5),4.767,IF(AND(B124&lt;2.9,H124&gt;=11.551,B124&lt;3.3,A124&gt;=7.05,G124&lt;0.869,D124&gt;=1.75,F124&gt;=1.5),6.7,IF(AND(B124&gt;=2.9,H124&gt;=11.551,B124&lt;3.3,A124&gt;=7.05,G124&lt;0.869,D124&gt;=1.75,F124&gt;=1.5),6.6,IF(AND(B124&lt;2.45,A124&gt;=5.45,B124&lt;2.9,D124&gt;=1.35,H124&lt;9.349,D124&gt;=1.15,D124&lt;1.75,F124&gt;=1.5),5,IF(AND(B124&gt;=2.45,A124&gt;=5.45,B124&lt;2.9,D124&gt;=1.35,H124&lt;9.349,D124&gt;=1.15,D124&lt;1.75,F124&gt;=1.5),5.1,IF(AND(H124&lt;11.166,A124&lt;6.75,H124&gt;=10.927,A124&gt;=6.15,H124&gt;=9.349,D124&gt;=1.15,D124&lt;1.75,F124&gt;=1.5),4.9,IF(AND(G124&lt;0.228,H124&gt;=11.166,A124&lt;6.75,H124&gt;=10.927,A124&gt;=6.15,H124&gt;=9.349,D124&gt;=1.15,D124&lt;1.75,F124&gt;=1.5),4.7,IF(AND(H124&lt;13.531,G124&gt;=0.228,H124&gt;=11.166,A124&lt;6.75,H124&gt;=10.927,A124&gt;=6.15,H124&gt;=9.349,D124&gt;=1.15,D124&lt;1.75,F124&gt;=1.5),4.4,IF(AND(H124&gt;=13.531,G124&gt;=0.228,H124&gt;=11.166,A124&lt;6.75,H124&gt;=10.927,A124&gt;=6.15,H124&gt;=9.349,D124&gt;=1.15,D124&lt;1.75,F124&gt;=1.5),4.6,"shouldnthappen")))))))))))))))))))))))))))))))))))))))</f>
        <v>4.9</v>
      </c>
      <c r="AR124" s="1" t="n">
        <f aca="false">IF(AND(G124&gt;=0.93,B124&lt;3.65,F124&lt;1.5),1.7,IF(AND(H124&lt;6.542,B124&gt;=3.65,F124&lt;1.5),1.767,IF(AND(A124&gt;=7.05,D124&gt;=1.55,F124&gt;=1.5),6.3,IF(AND(G124&lt;0.123,H124&gt;=6.542,B124&gt;=3.65,F124&lt;1.5),1.367,IF(AND(A124&lt;5.15,A124&lt;5.65,D124&lt;1.55,F124&gt;=1.5),3.15,IF(AND(A124&lt;4.8,G124&gt;=0.447,G124&lt;0.93,B124&lt;3.65,F124&lt;1.5),1.24,IF(AND(A124&gt;=4.8,G124&gt;=0.447,G124&lt;0.93,B124&lt;3.65,F124&lt;1.5),1.4,IF(AND(G124&lt;0.151,G124&gt;=0.123,H124&gt;=6.542,B124&gt;=3.65,F124&lt;1.5),1.7,IF(AND(G124&gt;=0.151,G124&gt;=0.123,H124&gt;=6.542,B124&gt;=3.65,F124&lt;1.5),1.5,IF(AND(D124&gt;=1.45,A124&gt;=5.15,A124&lt;5.65,D124&lt;1.55,F124&gt;=1.5),4.5,IF(AND(B124&lt;2.65,D124&gt;=1.35,A124&gt;=5.65,D124&lt;1.55,F124&gt;=1.5),4.9,IF(AND(G124&lt;0.527,F124&lt;2.5,A124&lt;7.05,D124&gt;=1.55,F124&gt;=1.5),5.075,IF(AND(G124&gt;=0.527,F124&lt;2.5,A124&lt;7.05,D124&gt;=1.55,F124&gt;=1.5),4.7,IF(AND(A124&lt;4.65,G124&lt;0.265,G124&lt;0.447,G124&lt;0.93,B124&lt;3.65,F124&lt;1.5),1.42,IF(AND(G124&lt;0.3,G124&gt;=0.265,G124&lt;0.447,G124&lt;0.93,B124&lt;3.65,F124&lt;1.5),1.6,IF(AND(G124&gt;=0.3,G124&gt;=0.265,G124&lt;0.447,G124&lt;0.93,B124&lt;3.65,F124&lt;1.5),1.4,IF(AND(G124&lt;0.356,D124&lt;1.45,A124&gt;=5.15,A124&lt;5.65,D124&lt;1.55,F124&gt;=1.5),4.125,IF(AND(D124&lt;1.1,A124&lt;6.2,D124&lt;1.35,A124&gt;=5.65,D124&lt;1.55,F124&gt;=1.5),4.1,IF(AND(D124&gt;=1.1,A124&lt;6.2,D124&lt;1.35,A124&gt;=5.65,D124&lt;1.55,F124&gt;=1.5),4.175,IF(AND(H124&gt;=13.433,A124&gt;=6.2,D124&lt;1.35,A124&gt;=5.65,D124&lt;1.55,F124&gt;=1.5),4.6,IF(AND(G124&lt;0.437,B124&gt;=2.65,D124&gt;=1.35,A124&gt;=5.65,D124&lt;1.55,F124&gt;=1.5),4.625,IF(AND(G124&gt;=0.437,B124&gt;=2.65,D124&gt;=1.35,A124&gt;=5.65,D124&lt;1.55,F124&gt;=1.5),4.75,IF(AND(B124&gt;=3.15,H124&lt;11.146,F124&gt;=2.5,A124&lt;7.05,D124&gt;=1.55,F124&gt;=1.5),5.667,IF(AND(B124&lt;2.65,H124&gt;=11.146,F124&gt;=2.5,A124&lt;7.05,D124&gt;=1.55,F124&gt;=1.5),5.8,IF(AND(B124&lt;3.3,A124&gt;=4.65,G124&lt;0.265,G124&lt;0.447,G124&lt;0.93,B124&lt;3.65,F124&lt;1.5),1.32,IF(AND(B124&gt;=3.3,A124&gt;=4.65,G124&lt;0.265,G124&lt;0.447,G124&lt;0.93,B124&lt;3.65,F124&lt;1.5),1.425,IF(AND(B124&lt;2.8,G124&gt;=0.356,D124&lt;1.45,A124&gt;=5.15,A124&lt;5.65,D124&lt;1.55,F124&gt;=1.5),3.86,IF(AND(B124&gt;=2.8,G124&gt;=0.356,D124&lt;1.45,A124&gt;=5.15,A124&lt;5.65,D124&lt;1.55,F124&gt;=1.5),3.6,IF(AND(B124&lt;2.6,H124&lt;13.433,A124&gt;=6.2,D124&lt;1.35,A124&gt;=5.65,D124&lt;1.55,F124&gt;=1.5),4.4,IF(AND(B124&gt;=2.6,H124&lt;13.433,A124&gt;=6.2,D124&lt;1.35,A124&gt;=5.65,D124&lt;1.55,F124&gt;=1.5),4.3,IF(AND(G124&lt;0.151,B124&lt;3.15,H124&lt;11.146,F124&gt;=2.5,A124&lt;7.05,D124&gt;=1.55,F124&gt;=1.5),5.5,IF(AND(H124&lt;15.52,B124&gt;=2.65,H124&gt;=11.146,F124&gt;=2.5,A124&lt;7.05,D124&gt;=1.55,F124&gt;=1.5),5.4,IF(AND(H124&gt;=15.52,B124&gt;=2.65,H124&gt;=11.146,F124&gt;=2.5,A124&lt;7.05,D124&gt;=1.55,F124&gt;=1.5),5.733,IF(AND(H124&lt;10.74,G124&gt;=0.151,B124&lt;3.15,H124&lt;11.146,F124&gt;=2.5,A124&lt;7.05,D124&gt;=1.55,F124&gt;=1.5),5.12,IF(AND(H124&gt;=10.74,G124&gt;=0.151,B124&lt;3.15,H124&lt;11.146,F124&gt;=2.5,A124&lt;7.05,D124&gt;=1.55,F124&gt;=1.5),4.9,"shouldnthappen")))))))))))))))))))))))))))))))))))</f>
        <v>4.9</v>
      </c>
      <c r="AS124" s="1" t="n">
        <f aca="false">IF(AND(F124&gt;=1.5,A124&lt;5.55),4.18,IF(AND(F124&gt;=2.5,B124&lt;2.75,A124&gt;=5.55),5.38,IF(AND(G124&gt;=0.587,B124&lt;3.75,F124&lt;1.5,A124&lt;5.55),1.48,IF(AND(H124&lt;6.51,B124&gt;=3.75,F124&lt;1.5,A124&lt;5.55),1.9,IF(AND(H124&gt;=6.51,B124&gt;=3.75,F124&lt;1.5,A124&lt;5.55),1.425,IF(AND(G124&gt;=0.868,F124&lt;2.5,B124&lt;2.75,A124&gt;=5.55),4.65,IF(AND(F124&lt;1.5,D124&lt;1.55,B124&gt;=2.75,A124&gt;=5.55),1.7,IF(AND(G124&gt;=0.857,D124&gt;=1.55,B124&gt;=2.75,A124&gt;=5.55),5.033,IF(AND(G124&gt;=0.518,G124&lt;0.587,B124&lt;3.75,F124&lt;1.5,A124&lt;5.55),1,IF(AND(D124&lt;1.05,G124&lt;0.868,F124&lt;2.5,B124&lt;2.75,A124&gt;=5.55),3.5,IF(AND(G124&lt;0.404,D124&gt;=1.05,G124&lt;0.868,F124&lt;2.5,B124&lt;2.75,A124&gt;=5.55),4.2,IF(AND(G124&gt;=0.404,D124&gt;=1.05,G124&lt;0.868,F124&lt;2.5,B124&lt;2.75,A124&gt;=5.55),3.94,IF(AND(F124&lt;2.5,B124&lt;2.95,F124&gt;=1.5,D124&lt;1.55,B124&gt;=2.75,A124&gt;=5.55),4.68,IF(AND(F124&gt;=2.5,B124&lt;2.95,F124&gt;=1.5,D124&lt;1.55,B124&gt;=2.75,A124&gt;=5.55),5.1,IF(AND(H124&lt;10.883,B124&gt;=2.95,F124&gt;=1.5,D124&lt;1.55,B124&gt;=2.75,A124&gt;=5.55),4.15,IF(AND(H124&gt;=10.883,B124&gt;=2.95,F124&gt;=1.5,D124&lt;1.55,B124&gt;=2.75,A124&gt;=5.55),4.5,IF(AND(H124&gt;=14.1,D124&lt;2.05,G124&lt;0.857,D124&gt;=1.55,B124&gt;=2.75,A124&gt;=5.55),6.6,IF(AND(G124&lt;0.063,B124&lt;3.15,G124&lt;0.518,G124&lt;0.587,B124&lt;3.75,F124&lt;1.5,A124&lt;5.55),1.4,IF(AND(G124&gt;=0.063,B124&lt;3.15,G124&lt;0.518,G124&lt;0.587,B124&lt;3.75,F124&lt;1.5,A124&lt;5.55),1.5,IF(AND(H124&gt;=10.563,B124&gt;=3.15,G124&lt;0.518,G124&lt;0.587,B124&lt;3.75,F124&lt;1.5,A124&lt;5.55),1.325,IF(AND(B124&lt;2.95,H124&lt;14.1,D124&lt;2.05,G124&lt;0.857,D124&gt;=1.55,B124&gt;=2.75,A124&gt;=5.55),6.125,IF(AND(A124&lt;6.65,G124&lt;0.364,D124&gt;=2.05,G124&lt;0.857,D124&gt;=1.55,B124&gt;=2.75,A124&gt;=5.55),5.45,IF(AND(G124&gt;=0.774,G124&gt;=0.364,D124&gt;=2.05,G124&lt;0.857,D124&gt;=1.55,B124&gt;=2.75,A124&gt;=5.55),5.4,IF(AND(H124&gt;=9.279,H124&lt;10.563,B124&gt;=3.15,G124&lt;0.518,G124&lt;0.587,B124&lt;3.75,F124&lt;1.5,A124&lt;5.55),1.475,IF(AND(D124&lt;1.65,B124&gt;=2.95,H124&lt;14.1,D124&lt;2.05,G124&lt;0.857,D124&gt;=1.55,B124&gt;=2.75,A124&gt;=5.55),5.8,IF(AND(B124&lt;3.15,A124&gt;=6.65,G124&lt;0.364,D124&gt;=2.05,G124&lt;0.857,D124&gt;=1.55,B124&gt;=2.75,A124&gt;=5.55),5.3,IF(AND(B124&gt;=3.15,A124&gt;=6.65,G124&lt;0.364,D124&gt;=2.05,G124&lt;0.857,D124&gt;=1.55,B124&gt;=2.75,A124&gt;=5.55),5.7,IF(AND(A124&gt;=6.75,G124&lt;0.774,G124&gt;=0.364,D124&gt;=2.05,G124&lt;0.857,D124&gt;=1.55,B124&gt;=2.75,A124&gt;=5.55),5.9,IF(AND(G124&lt;0.417,H124&lt;9.279,H124&lt;10.563,B124&gt;=3.15,G124&lt;0.518,G124&lt;0.587,B124&lt;3.75,F124&lt;1.5,A124&lt;5.55),1.4,IF(AND(G124&gt;=0.417,H124&lt;9.279,H124&lt;10.563,B124&gt;=3.15,G124&lt;0.518,G124&lt;0.587,B124&lt;3.75,F124&lt;1.5,A124&lt;5.55),1.3,IF(AND(A124&lt;6.3,D124&gt;=1.65,B124&gt;=2.95,H124&lt;14.1,D124&lt;2.05,G124&lt;0.857,D124&gt;=1.55,B124&gt;=2.75,A124&gt;=5.55),4.9,IF(AND(A124&gt;=6.3,D124&gt;=1.65,B124&gt;=2.95,H124&lt;14.1,D124&lt;2.05,G124&lt;0.857,D124&gt;=1.55,B124&gt;=2.75,A124&gt;=5.55),5.3,IF(AND(G124&gt;=0.657,A124&lt;6.75,G124&lt;0.774,G124&gt;=0.364,D124&gt;=2.05,G124&lt;0.857,D124&gt;=1.55,B124&gt;=2.75,A124&gt;=5.55),6,IF(AND(B124&lt;3.2,G124&lt;0.657,A124&lt;6.75,G124&lt;0.774,G124&gt;=0.364,D124&gt;=2.05,G124&lt;0.857,D124&gt;=1.55,B124&gt;=2.75,A124&gt;=5.55),5.6,IF(AND(B124&gt;=3.2,G124&lt;0.657,A124&lt;6.75,G124&lt;0.774,G124&gt;=0.364,D124&gt;=2.05,G124&lt;0.857,D124&gt;=1.55,B124&gt;=2.75,A124&gt;=5.55),5.65,"shouldnthappen")))))))))))))))))))))))))))))))))))</f>
        <v>6.125</v>
      </c>
      <c r="AT124" s="1" t="n">
        <f aca="false">IF(AND(H124&gt;=16.284,A124&gt;=5.55),6.533,IF(AND(G124&gt;=0.52,A124&lt;4.85,A124&lt;5.55),1.05,IF(AND(G124&lt;0.227,G124&lt;0.52,A124&lt;4.85,A124&lt;5.55),1.4,IF(AND(G124&gt;=0.227,G124&lt;0.52,A124&lt;4.85,A124&lt;5.55),1.3,IF(AND(D124&gt;=0.45,F124&lt;1.5,A124&gt;=4.85,A124&lt;5.55),1.667,IF(AND(B124&gt;=2.75,F124&gt;=1.5,A124&gt;=4.85,A124&lt;5.55),4.5,IF(AND(F124&lt;2.5,B124&gt;=3.15,H124&lt;16.284,A124&gt;=5.55),4.7,IF(AND(G124&gt;=0.934,D124&lt;0.45,F124&lt;1.5,A124&gt;=4.85,A124&lt;5.55),1.7,IF(AND(D124&gt;=1.2,B124&lt;2.75,F124&gt;=1.5,A124&gt;=4.85,A124&lt;5.55),4.25,IF(AND(G124&gt;=0.774,F124&gt;=2.5,B124&gt;=3.15,H124&lt;16.284,A124&gt;=5.55),5.4,IF(AND(B124&lt;3.1,G124&lt;0.934,D124&lt;0.45,F124&lt;1.5,A124&gt;=4.85,A124&lt;5.55),1.6,IF(AND(D124&lt;1.05,D124&lt;1.2,B124&lt;2.75,F124&gt;=1.5,A124&gt;=4.85,A124&lt;5.55),3.433,IF(AND(D124&gt;=1.05,D124&lt;1.2,B124&lt;2.75,F124&gt;=1.5,A124&gt;=4.85,A124&lt;5.55),3.267,IF(AND(H124&lt;8.486,D124&lt;1.35,F124&lt;2.5,B124&lt;3.15,H124&lt;16.284,A124&gt;=5.55),3.85,IF(AND(D124&gt;=1.55,D124&gt;=1.35,F124&lt;2.5,B124&lt;3.15,H124&lt;16.284,A124&gt;=5.55),5.1,IF(AND(H124&lt;10.464,A124&lt;6.35,F124&gt;=2.5,B124&lt;3.15,H124&lt;16.284,A124&gt;=5.55),5.08,IF(AND(H124&gt;=10.464,A124&lt;6.35,F124&gt;=2.5,B124&lt;3.15,H124&lt;16.284,A124&gt;=5.55),4.9,IF(AND(D124&lt;1.85,A124&gt;=6.35,F124&gt;=2.5,B124&lt;3.15,H124&lt;16.284,A124&gt;=5.55),5.8,IF(AND(H124&gt;=10.393,G124&lt;0.774,F124&gt;=2.5,B124&gt;=3.15,H124&lt;16.284,A124&gt;=5.55),5.425,IF(AND(B124&lt;2.6,H124&gt;=8.486,D124&lt;1.35,F124&lt;2.5,B124&lt;3.15,H124&lt;16.284,A124&gt;=5.55),3.9,IF(AND(G124&gt;=0.567,D124&lt;1.55,D124&gt;=1.35,F124&lt;2.5,B124&lt;3.15,H124&lt;16.284,A124&gt;=5.55),4.4,IF(AND(B124&lt;3.25,H124&lt;10.393,G124&lt;0.774,F124&gt;=2.5,B124&gt;=3.15,H124&lt;16.284,A124&gt;=5.55),5.7,IF(AND(B124&gt;=3.25,H124&lt;10.393,G124&lt;0.774,F124&gt;=2.5,B124&gt;=3.15,H124&lt;16.284,A124&gt;=5.55),5.98,IF(AND(G124&lt;0.079,G124&lt;0.338,B124&gt;=3.1,G124&lt;0.934,D124&lt;0.45,F124&lt;1.5,A124&gt;=4.85,A124&lt;5.55),1.425,IF(AND(B124&lt;3.35,G124&gt;=0.338,B124&gt;=3.1,G124&lt;0.934,D124&lt;0.45,F124&lt;1.5,A124&gt;=4.85,A124&lt;5.55),1.4,IF(AND(G124&lt;0.404,B124&gt;=2.6,H124&gt;=8.486,D124&lt;1.35,F124&lt;2.5,B124&lt;3.15,H124&lt;16.284,A124&gt;=5.55),4.3,IF(AND(G124&gt;=0.404,B124&gt;=2.6,H124&gt;=8.486,D124&lt;1.35,F124&lt;2.5,B124&lt;3.15,H124&lt;16.284,A124&gt;=5.55),4.025,IF(AND(B124&gt;=3.05,G124&lt;0.567,D124&lt;1.55,D124&gt;=1.35,F124&lt;2.5,B124&lt;3.15,H124&lt;16.284,A124&gt;=5.55),4.7,IF(AND(A124&lt;6.45,H124&lt;10.667,D124&gt;=1.85,A124&gt;=6.35,F124&gt;=2.5,B124&lt;3.15,H124&lt;16.284,A124&gt;=5.55),5.3,IF(AND(A124&gt;=6.45,H124&lt;10.667,D124&gt;=1.85,A124&gt;=6.35,F124&gt;=2.5,B124&lt;3.15,H124&lt;16.284,A124&gt;=5.55),5.167,IF(AND(B124&lt;2.95,H124&gt;=10.667,D124&gt;=1.85,A124&gt;=6.35,F124&gt;=2.5,B124&lt;3.15,H124&lt;16.284,A124&gt;=5.55),5.6,IF(AND(B124&gt;=2.95,H124&gt;=10.667,D124&gt;=1.85,A124&gt;=6.35,F124&gt;=2.5,B124&lt;3.15,H124&lt;16.284,A124&gt;=5.55),5.5,IF(AND(H124&lt;10.325,G124&gt;=0.079,G124&lt;0.338,B124&gt;=3.1,G124&lt;0.934,D124&lt;0.45,F124&lt;1.5,A124&gt;=4.85,A124&lt;5.55),1.5,IF(AND(G124&lt;0.385,B124&gt;=3.35,G124&gt;=0.338,B124&gt;=3.1,G124&lt;0.934,D124&lt;0.45,F124&lt;1.5,A124&gt;=4.85,A124&lt;5.55),1.5,IF(AND(G124&gt;=0.385,B124&gt;=3.35,G124&gt;=0.338,B124&gt;=3.1,G124&lt;0.934,D124&lt;0.45,F124&lt;1.5,A124&gt;=4.85,A124&lt;5.55),1.42,IF(AND(B124&lt;2.5,B124&lt;3.05,G124&lt;0.567,D124&lt;1.55,D124&gt;=1.35,F124&lt;2.5,B124&lt;3.15,H124&lt;16.284,A124&gt;=5.55),4.5,IF(AND(B124&gt;=2.5,B124&lt;3.05,G124&lt;0.567,D124&lt;1.55,D124&gt;=1.35,F124&lt;2.5,B124&lt;3.15,H124&lt;16.284,A124&gt;=5.55),4.56,IF(AND(H124&lt;12.506,H124&gt;=10.325,G124&gt;=0.079,G124&lt;0.338,B124&gt;=3.1,G124&lt;0.934,D124&lt;0.45,F124&lt;1.5,A124&gt;=4.85,A124&lt;5.55),1.2,IF(AND(H124&gt;=12.506,H124&gt;=10.325,G124&gt;=0.079,G124&lt;0.338,B124&gt;=3.1,G124&lt;0.934,D124&lt;0.45,F124&lt;1.5,A124&gt;=4.85,A124&lt;5.55),1.3,"shouldnthappen")))))))))))))))))))))))))))))))))))))))</f>
        <v>4.9</v>
      </c>
      <c r="AU124" s="1" t="n">
        <f aca="false">IF(AND(G124&gt;=0.52,B124&lt;3.05,F124&lt;1.5),1.1,IF(AND(G124&lt;0.35,G124&lt;0.52,B124&lt;3.05,F124&lt;1.5),1.4,IF(AND(G124&gt;=0.35,G124&lt;0.52,B124&lt;3.05,F124&lt;1.5),1.3,IF(AND(G124&gt;=0.227,G124&lt;0.347,B124&gt;=3.05,F124&lt;1.5),1.32,IF(AND(H124&lt;6.417,G124&gt;=0.347,B124&gt;=3.05,F124&lt;1.5),1.7,IF(AND(A124&gt;=7.25,A124&gt;=6.6,F124&gt;=2.5,F124&gt;=1.5),6.35,IF(AND(G124&lt;0.11,G124&lt;0.227,G124&lt;0.347,B124&gt;=3.05,F124&lt;1.5),1.333,IF(AND(H124&lt;9.441,H124&gt;=6.417,G124&gt;=0.347,B124&gt;=3.05,F124&lt;1.5),1.425,IF(AND(B124&lt;2.75,G124&lt;0.451,H124&lt;10.266,F124&lt;2.5,F124&gt;=1.5),4,IF(AND(B124&gt;=2.75,G124&lt;0.451,H124&lt;10.266,F124&lt;2.5,F124&gt;=1.5),4.433,IF(AND(G124&gt;=0.865,G124&gt;=0.451,H124&lt;10.266,F124&lt;2.5,F124&gt;=1.5),4.2,IF(AND(B124&lt;2.45,H124&lt;13.665,H124&gt;=10.266,F124&lt;2.5,F124&gt;=1.5),3.7,IF(AND(G124&lt;0.302,H124&gt;=13.665,H124&gt;=10.266,F124&lt;2.5,F124&gt;=1.5),5,IF(AND(B124&lt;2.9,A124&lt;6.1,A124&lt;6.6,F124&gt;=2.5,F124&gt;=1.5),5.06,IF(AND(B124&gt;=2.9,A124&lt;6.1,A124&lt;6.6,F124&gt;=2.5,F124&gt;=1.5),4.8,IF(AND(B124&lt;3.05,A124&gt;=6.1,A124&lt;6.6,F124&gt;=2.5,F124&gt;=1.5),5.6,IF(AND(B124&gt;=3.05,A124&gt;=6.1,A124&lt;6.6,F124&gt;=2.5,F124&gt;=1.5),5.267,IF(AND(H124&gt;=14.564,A124&lt;7.25,A124&gt;=6.6,F124&gt;=2.5,F124&gt;=1.5),5.6,IF(AND(H124&gt;=14.309,G124&gt;=0.11,G124&lt;0.227,G124&lt;0.347,B124&gt;=3.05,F124&lt;1.5),1.7,IF(AND(D124&lt;0.4,H124&gt;=9.441,H124&gt;=6.417,G124&gt;=0.347,B124&gt;=3.05,F124&lt;1.5),1.5,IF(AND(D124&gt;=0.4,H124&gt;=9.441,H124&gt;=6.417,G124&gt;=0.347,B124&gt;=3.05,F124&lt;1.5),1.633,IF(AND(A124&lt;5.35,G124&lt;0.865,G124&gt;=0.451,H124&lt;10.266,F124&lt;2.5,F124&gt;=1.5),3.15,IF(AND(D124&lt;1.45,G124&gt;=0.302,H124&gt;=13.665,H124&gt;=10.266,F124&lt;2.5,F124&gt;=1.5),4.74,IF(AND(D124&gt;=1.45,G124&gt;=0.302,H124&gt;=13.665,H124&gt;=10.266,F124&lt;2.5,F124&gt;=1.5),4.567,IF(AND(H124&lt;8.836,H124&lt;14.564,A124&lt;7.25,A124&gt;=6.6,F124&gt;=2.5,F124&gt;=1.5),5.7,IF(AND(H124&gt;=8.836,H124&lt;14.564,A124&lt;7.25,A124&gt;=6.6,F124&gt;=2.5,F124&gt;=1.5),5.9,IF(AND(H124&lt;11.53,H124&lt;14.309,G124&gt;=0.11,G124&lt;0.227,G124&lt;0.347,B124&gt;=3.05,F124&lt;1.5),1.5,IF(AND(H124&gt;=11.53,H124&lt;14.309,G124&gt;=0.11,G124&lt;0.227,G124&lt;0.347,B124&gt;=3.05,F124&lt;1.5),1.467,IF(AND(H124&lt;9.386,A124&gt;=5.35,G124&lt;0.865,G124&gt;=0.451,H124&lt;10.266,F124&lt;2.5,F124&gt;=1.5),3.56,IF(AND(H124&gt;=9.386,A124&gt;=5.35,G124&lt;0.865,G124&gt;=0.451,H124&lt;10.266,F124&lt;2.5,F124&gt;=1.5),4.2,IF(AND(H124&lt;11.036,D124&lt;1.45,B124&gt;=2.45,H124&lt;13.665,H124&gt;=10.266,F124&lt;2.5,F124&gt;=1.5),4.45,IF(AND(H124&gt;=11.036,D124&lt;1.45,B124&gt;=2.45,H124&lt;13.665,H124&gt;=10.266,F124&lt;2.5,F124&gt;=1.5),4.1,IF(AND(G124&gt;=0.585,D124&gt;=1.45,B124&gt;=2.45,H124&lt;13.665,H124&gt;=10.266,F124&lt;2.5,F124&gt;=1.5),4.9,IF(AND(H124&lt;11.743,G124&lt;0.585,D124&gt;=1.45,B124&gt;=2.45,H124&lt;13.665,H124&gt;=10.266,F124&lt;2.5,F124&gt;=1.5),4.7,IF(AND(H124&gt;=11.743,G124&lt;0.585,D124&gt;=1.45,B124&gt;=2.45,H124&lt;13.665,H124&gt;=10.266,F124&lt;2.5,F124&gt;=1.5),4.5,"shouldnthappen")))))))))))))))))))))))))))))))))))</f>
        <v>5.06</v>
      </c>
      <c r="AV124" s="1" t="n">
        <f aca="false">IF(AND(G124&gt;=0.356,F124&gt;=1.5,A124&lt;5.75),3.52,IF(AND(A124&lt;7.25,A124&gt;=7.1,A124&gt;=5.75),5.875,IF(AND(A124&gt;=7.25,A124&gt;=7.1,A124&gt;=5.75),6.5,IF(AND(D124&gt;=0.35,G124&gt;=0.586,F124&lt;1.5,A124&lt;5.75),1.8,IF(AND(D124&lt;1.4,G124&lt;0.356,F124&gt;=1.5,A124&lt;5.75),4.2,IF(AND(D124&gt;=1.4,G124&lt;0.356,F124&gt;=1.5,A124&lt;5.75),4.5,IF(AND(H124&gt;=11.218,A124&lt;5.05,G124&lt;0.586,F124&lt;1.5,A124&lt;5.75),1.225,IF(AND(G124&gt;=0.253,A124&gt;=5.05,G124&lt;0.586,F124&lt;1.5,A124&lt;5.75),1.3,IF(AND(B124&gt;=3.75,D124&lt;0.35,G124&gt;=0.586,F124&lt;1.5,A124&lt;5.75),1.567,IF(AND(B124&lt;2.85,D124&lt;1.35,D124&lt;1.65,A124&lt;7.1,A124&gt;=5.75),4.26,IF(AND(B124&gt;=2.85,D124&lt;1.35,D124&lt;1.65,A124&lt;7.1,A124&gt;=5.75),4.45,IF(AND(A124&lt;6.05,H124&lt;12.921,D124&gt;=1.65,A124&lt;7.1,A124&gt;=5.75),5.1,IF(AND(H124&gt;=15.338,H124&gt;=12.921,D124&gt;=1.65,A124&lt;7.1,A124&gt;=5.75),5.55,IF(AND(G124&lt;0.418,H124&lt;11.218,A124&lt;5.05,G124&lt;0.586,F124&lt;1.5,A124&lt;5.75),1.42,IF(AND(G124&gt;=0.418,H124&lt;11.218,A124&lt;5.05,G124&lt;0.586,F124&lt;1.5,A124&lt;5.75),1.3,IF(AND(H124&gt;=13.321,G124&lt;0.253,A124&gt;=5.05,G124&lt;0.586,F124&lt;1.5,A124&lt;5.75),1.7,IF(AND(H124&lt;6.089,B124&lt;3.75,D124&lt;0.35,G124&gt;=0.586,F124&lt;1.5,A124&lt;5.75),1.7,IF(AND(H124&gt;=6.089,B124&lt;3.75,D124&lt;0.35,G124&gt;=0.586,F124&lt;1.5,A124&lt;5.75),1.5,IF(AND(B124&lt;2.9,D124&lt;1.45,D124&gt;=1.35,D124&lt;1.65,A124&lt;7.1,A124&gt;=5.75),4.8,IF(AND(B124&gt;=2.9,D124&lt;1.45,D124&gt;=1.35,D124&lt;1.65,A124&lt;7.1,A124&gt;=5.75),4.475,IF(AND(B124&lt;2.5,D124&gt;=1.45,D124&gt;=1.35,D124&lt;1.65,A124&lt;7.1,A124&gt;=5.75),4.5,IF(AND(H124&lt;8.884,A124&gt;=6.05,H124&lt;12.921,D124&gt;=1.65,A124&lt;7.1,A124&gt;=5.75),5.4,IF(AND(A124&lt;6.3,H124&lt;15.338,H124&gt;=12.921,D124&gt;=1.65,A124&lt;7.1,A124&gt;=5.75),4.967,IF(AND(A124&gt;=6.3,H124&lt;15.338,H124&gt;=12.921,D124&gt;=1.65,A124&lt;7.1,A124&gt;=5.75),5.133,IF(AND(H124&lt;10.826,H124&lt;13.321,G124&lt;0.253,A124&gt;=5.05,G124&lt;0.586,F124&lt;1.5,A124&lt;5.75),1.5,IF(AND(H124&gt;=10.826,H124&lt;13.321,G124&lt;0.253,A124&gt;=5.05,G124&lt;0.586,F124&lt;1.5,A124&lt;5.75),1.4,IF(AND(H124&lt;7.47,B124&gt;=2.5,D124&gt;=1.45,D124&gt;=1.35,D124&lt;1.65,A124&lt;7.1,A124&gt;=5.75),5.1,IF(AND(H124&gt;=7.47,B124&gt;=2.5,D124&gt;=1.45,D124&gt;=1.35,D124&lt;1.65,A124&lt;7.1,A124&gt;=5.75),4.725,IF(AND(H124&lt;9.637,H124&gt;=8.884,A124&gt;=6.05,H124&lt;12.921,D124&gt;=1.65,A124&lt;7.1,A124&gt;=5.75),5.9,IF(AND(B124&lt;2.6,H124&gt;=9.637,H124&gt;=8.884,A124&gt;=6.05,H124&lt;12.921,D124&gt;=1.65,A124&lt;7.1,A124&gt;=5.75),5.8,IF(AND(B124&lt;2.75,B124&gt;=2.6,H124&gt;=9.637,H124&gt;=8.884,A124&gt;=6.05,H124&lt;12.921,D124&gt;=1.65,A124&lt;7.1,A124&gt;=5.75),5.3,IF(AND(D124&lt;2.25,B124&gt;=2.75,B124&gt;=2.6,H124&gt;=9.637,H124&gt;=8.884,A124&gt;=6.05,H124&lt;12.921,D124&gt;=1.65,A124&lt;7.1,A124&gt;=5.75),5.6,IF(AND(D124&gt;=2.25,B124&gt;=2.75,B124&gt;=2.6,H124&gt;=9.637,H124&gt;=8.884,A124&gt;=6.05,H124&lt;12.921,D124&gt;=1.65,A124&lt;7.1,A124&gt;=5.75),5.5,"shouldnthappen")))))))))))))))))))))))))))))))))</f>
        <v>3.52</v>
      </c>
      <c r="AW124" s="1" t="n">
        <f aca="false">IF(AND(G124&gt;=0.905,F124&lt;1.5),1.767,IF(AND(H124&gt;=16.674,F124&gt;=1.5),6.55,IF(AND(A124&lt;4.35,H124&lt;14.344,G124&lt;0.905,F124&lt;1.5),1.1,IF(AND(B124&lt;3.65,H124&gt;=14.344,G124&lt;0.905,F124&lt;1.5),1.5,IF(AND(B124&gt;=3.65,H124&gt;=14.344,G124&lt;0.905,F124&lt;1.5),1.65,IF(AND(B124&lt;2.6,F124&gt;=2.5,H124&lt;16.674,F124&gt;=1.5),4.5,IF(AND(D124&gt;=0.45,A124&gt;=4.35,H124&lt;14.344,G124&lt;0.905,F124&lt;1.5),1.65,IF(AND(D124&lt;1.15,A124&lt;5.9,F124&lt;2.5,H124&lt;16.674,F124&gt;=1.5),3.56,IF(AND(B124&lt;2.75,A124&gt;=5.9,F124&lt;2.5,H124&lt;16.674,F124&gt;=1.5),5,IF(AND(H124&lt;13.531,B124&gt;=2.75,A124&gt;=5.9,F124&lt;2.5,H124&lt;16.674,F124&gt;=1.5),4.333,IF(AND(B124&lt;3.2,G124&gt;=0.669,B124&gt;=2.6,F124&gt;=2.5,H124&lt;16.674,F124&gt;=1.5),5.08,IF(AND(B124&gt;=3.2,G124&gt;=0.669,B124&gt;=2.6,F124&gt;=2.5,H124&lt;16.674,F124&gt;=1.5),5.4,IF(AND(B124&lt;3.15,A124&lt;5.05,D124&lt;0.45,A124&gt;=4.35,H124&lt;14.344,G124&lt;0.905,F124&lt;1.5),1.45,IF(AND(A124&gt;=5.55,A124&gt;=5.05,D124&lt;0.45,A124&gt;=4.35,H124&lt;14.344,G124&lt;0.905,F124&lt;1.5),1.5,IF(AND(A124&lt;5.55,A124&lt;5.65,D124&gt;=1.15,A124&lt;5.9,F124&lt;2.5,H124&lt;16.674,F124&gt;=1.5),3.95,IF(AND(A124&gt;=5.55,A124&lt;5.65,D124&gt;=1.15,A124&lt;5.9,F124&lt;2.5,H124&lt;16.674,F124&gt;=1.5),3.82,IF(AND(G124&lt;0.39,A124&gt;=5.65,D124&gt;=1.15,A124&lt;5.9,F124&lt;2.5,H124&lt;16.674,F124&gt;=1.5),4.35,IF(AND(G124&gt;=0.39,A124&gt;=5.65,D124&gt;=1.15,A124&lt;5.9,F124&lt;2.5,H124&lt;16.674,F124&gt;=1.5),3.95,IF(AND(G124&lt;0.466,H124&gt;=13.531,B124&gt;=2.75,A124&gt;=5.9,F124&lt;2.5,H124&lt;16.674,F124&gt;=1.5),4.8,IF(AND(G124&gt;=0.466,H124&gt;=13.531,B124&gt;=2.75,A124&gt;=5.9,F124&lt;2.5,H124&lt;16.674,F124&gt;=1.5),4.7,IF(AND(H124&lt;10.144,D124&lt;2.05,G124&lt;0.669,B124&gt;=2.6,F124&gt;=2.5,H124&lt;16.674,F124&gt;=1.5),5.3,IF(AND(H124&gt;=10.144,D124&lt;2.05,G124&lt;0.669,B124&gt;=2.6,F124&gt;=2.5,H124&lt;16.674,F124&gt;=1.5),5.133,IF(AND(D124&gt;=2.45,D124&gt;=2.05,G124&lt;0.669,B124&gt;=2.6,F124&gt;=2.5,H124&lt;16.674,F124&gt;=1.5),5.9,IF(AND(B124&lt;3.25,B124&gt;=3.15,A124&lt;5.05,D124&lt;0.45,A124&gt;=4.35,H124&lt;14.344,G124&lt;0.905,F124&lt;1.5),1.2,IF(AND(B124&gt;=3.25,B124&gt;=3.15,A124&lt;5.05,D124&lt;0.45,A124&gt;=4.35,H124&lt;14.344,G124&lt;0.905,F124&lt;1.5),1.36,IF(AND(B124&gt;=3.8,A124&lt;5.55,A124&gt;=5.05,D124&lt;0.45,A124&gt;=4.35,H124&lt;14.344,G124&lt;0.905,F124&lt;1.5),1.3,IF(AND(G124&lt;0.05,B124&lt;3.8,A124&lt;5.55,A124&gt;=5.05,D124&lt;0.45,A124&gt;=4.35,H124&lt;14.344,G124&lt;0.905,F124&lt;1.5),1.4,IF(AND(G124&lt;0.107,G124&lt;0.395,D124&lt;2.45,D124&gt;=2.05,G124&lt;0.669,B124&gt;=2.6,F124&gt;=2.5,H124&lt;16.674,F124&gt;=1.5),5.667,IF(AND(G124&lt;0.537,G124&gt;=0.395,D124&lt;2.45,D124&gt;=2.05,G124&lt;0.669,B124&gt;=2.6,F124&gt;=2.5,H124&lt;16.674,F124&gt;=1.5),5.6,IF(AND(G124&gt;=0.537,G124&gt;=0.395,D124&lt;2.45,D124&gt;=2.05,G124&lt;0.669,B124&gt;=2.6,F124&gt;=2.5,H124&lt;16.674,F124&gt;=1.5),5.775,IF(AND(B124&lt;3.6,G124&gt;=0.05,B124&lt;3.8,A124&lt;5.55,A124&gt;=5.05,D124&lt;0.45,A124&gt;=4.35,H124&lt;14.344,G124&lt;0.905,F124&lt;1.5),1.475,IF(AND(B124&gt;=3.6,G124&gt;=0.05,B124&lt;3.8,A124&lt;5.55,A124&gt;=5.05,D124&lt;0.45,A124&gt;=4.35,H124&lt;14.344,G124&lt;0.905,F124&lt;1.5),1.5,IF(AND(G124&lt;0.312,G124&gt;=0.107,G124&lt;0.395,D124&lt;2.45,D124&gt;=2.05,G124&lt;0.669,B124&gt;=2.6,F124&gt;=2.5,H124&lt;16.674,F124&gt;=1.5),5.18,IF(AND(G124&gt;=0.312,G124&gt;=0.107,G124&lt;0.395,D124&lt;2.45,D124&gt;=2.05,G124&lt;0.669,B124&gt;=2.6,F124&gt;=2.5,H124&lt;16.674,F124&gt;=1.5),5.4,"shouldnthappen"))))))))))))))))))))))))))))))))))</f>
        <v>5.08</v>
      </c>
      <c r="AX124" s="1" t="n">
        <f aca="false">IF(AND(D124&gt;=1.3,B124&gt;=3.45),6.25,IF(AND(B124&lt;2.75,A124&lt;5.25,B124&lt;3.45),3.9,IF(AND(D124&lt;0.25,D124&lt;1.3,B124&gt;=3.45),1.16,IF(AND(A124&gt;=5.05,B124&gt;=2.75,A124&lt;5.25,B124&lt;3.45),1.7,IF(AND(D124&lt;0.7,F124&lt;2.5,A124&gt;=5.25,B124&lt;3.45),1.5,IF(AND(H124&gt;=16.284,F124&gt;=2.5,A124&gt;=5.25,B124&lt;3.45),6.6,IF(AND(G124&lt;0.123,D124&gt;=0.25,D124&lt;1.3,B124&gt;=3.45),1.3,IF(AND(A124&lt;4.5,A124&lt;5.05,B124&gt;=2.75,A124&lt;5.25,B124&lt;3.45),1.3,IF(AND(A124&lt;5.05,G124&gt;=0.123,D124&gt;=0.25,D124&lt;1.3,B124&gt;=3.45),1.6,IF(AND(B124&lt;3.15,A124&gt;=4.5,A124&lt;5.05,B124&gt;=2.75,A124&lt;5.25,B124&lt;3.45),1.54,IF(AND(B124&gt;=3.15,A124&gt;=4.5,A124&lt;5.05,B124&gt;=2.75,A124&lt;5.25,B124&lt;3.45),1.35,IF(AND(D124&gt;=1.4,A124&lt;5.9,D124&gt;=0.7,F124&lt;2.5,A124&gt;=5.25,B124&lt;3.45),4.5,IF(AND(D124&gt;=1.55,A124&gt;=5.9,D124&gt;=0.7,F124&lt;2.5,A124&gt;=5.25,B124&lt;3.45),4.95,IF(AND(G124&gt;=0.682,D124&gt;=2.05,H124&lt;16.284,F124&gt;=2.5,A124&gt;=5.25,B124&lt;3.45),5.26,IF(AND(A124&lt;5.4,A124&gt;=5.05,G124&gt;=0.123,D124&gt;=0.25,D124&lt;1.3,B124&gt;=3.45),1.64,IF(AND(A124&gt;=5.4,A124&gt;=5.05,G124&gt;=0.123,D124&gt;=0.25,D124&lt;1.3,B124&gt;=3.45),1.6,IF(AND(G124&lt;0.372,D124&lt;1.4,A124&lt;5.9,D124&gt;=0.7,F124&lt;2.5,A124&gt;=5.25,B124&lt;3.45),4.175,IF(AND(D124&lt;1.35,D124&lt;1.55,A124&gt;=5.9,D124&gt;=0.7,F124&lt;2.5,A124&gt;=5.25,B124&lt;3.45),4.2,IF(AND(B124&lt;2.35,G124&lt;0.596,D124&lt;2.05,H124&lt;16.284,F124&gt;=2.5,A124&gt;=5.25,B124&lt;3.45),5,IF(AND(G124&gt;=0.888,G124&gt;=0.596,D124&lt;2.05,H124&lt;16.284,F124&gt;=2.5,A124&gt;=5.25,B124&lt;3.45),4.8,IF(AND(A124&gt;=6.85,G124&lt;0.682,D124&gt;=2.05,H124&lt;16.284,F124&gt;=2.5,A124&gt;=5.25,B124&lt;3.45),5.4,IF(AND(A124&gt;=5.75,G124&gt;=0.372,D124&lt;1.4,A124&lt;5.9,D124&gt;=0.7,F124&lt;2.5,A124&gt;=5.25,B124&lt;3.45),3.933,IF(AND(A124&gt;=6.75,D124&gt;=1.35,D124&lt;1.55,A124&gt;=5.9,D124&gt;=0.7,F124&lt;2.5,A124&gt;=5.25,B124&lt;3.45),4.8,IF(AND(H124&lt;11.084,B124&gt;=2.35,G124&lt;0.596,D124&lt;2.05,H124&lt;16.284,F124&gt;=2.5,A124&gt;=5.25,B124&lt;3.45),5.3,IF(AND(H124&lt;8.435,G124&lt;0.888,G124&gt;=0.596,D124&lt;2.05,H124&lt;16.284,F124&gt;=2.5,A124&gt;=5.25,B124&lt;3.45),5.1,IF(AND(H124&gt;=8.435,G124&lt;0.888,G124&gt;=0.596,D124&lt;2.05,H124&lt;16.284,F124&gt;=2.5,A124&gt;=5.25,B124&lt;3.45),4.94,IF(AND(B124&lt;3.15,A124&lt;6.85,G124&lt;0.682,D124&gt;=2.05,H124&lt;16.284,F124&gt;=2.5,A124&gt;=5.25,B124&lt;3.45),5.6,IF(AND(B124&gt;=3.15,A124&lt;6.85,G124&lt;0.682,D124&gt;=2.05,H124&lt;16.284,F124&gt;=2.5,A124&gt;=5.25,B124&lt;3.45),5.74,IF(AND(G124&lt;0.572,A124&lt;5.75,G124&gt;=0.372,D124&lt;1.4,A124&lt;5.9,D124&gt;=0.7,F124&lt;2.5,A124&gt;=5.25,B124&lt;3.45),3.7,IF(AND(D124&lt;1.45,A124&lt;6.75,D124&gt;=1.35,D124&lt;1.55,A124&gt;=5.9,D124&gt;=0.7,F124&lt;2.5,A124&gt;=5.25,B124&lt;3.45),4.46,IF(AND(D124&gt;=1.45,A124&lt;6.75,D124&gt;=1.35,D124&lt;1.55,A124&gt;=5.9,D124&gt;=0.7,F124&lt;2.5,A124&gt;=5.25,B124&lt;3.45),4.567,IF(AND(H124&lt;12.532,H124&gt;=11.084,B124&gt;=2.35,G124&lt;0.596,D124&lt;2.05,H124&lt;16.284,F124&gt;=2.5,A124&gt;=5.25,B124&lt;3.45),5.8,IF(AND(H124&gt;=12.532,H124&gt;=11.084,B124&gt;=2.35,G124&lt;0.596,D124&lt;2.05,H124&lt;16.284,F124&gt;=2.5,A124&gt;=5.25,B124&lt;3.45),5.667,IF(AND(A124&gt;=5.65,G124&gt;=0.572,A124&lt;5.75,G124&gt;=0.372,D124&lt;1.4,A124&lt;5.9,D124&gt;=0.7,F124&lt;2.5,A124&gt;=5.25,B124&lt;3.45),4.2,IF(AND(G124&lt;0.862,A124&lt;5.65,G124&gt;=0.572,A124&lt;5.75,G124&gt;=0.372,D124&lt;1.4,A124&lt;5.9,D124&gt;=0.7,F124&lt;2.5,A124&gt;=5.25,B124&lt;3.45),3.9,IF(AND(G124&gt;=0.862,A124&lt;5.65,G124&gt;=0.572,A124&lt;5.75,G124&gt;=0.372,D124&lt;1.4,A124&lt;5.9,D124&gt;=0.7,F124&lt;2.5,A124&gt;=5.25,B124&lt;3.45),4,"shouldnthappen"))))))))))))))))))))))))))))))))))))</f>
        <v>4.94</v>
      </c>
      <c r="AY124" s="1" t="n">
        <f aca="false">IF(AND(H124&gt;=8.233,D124&gt;=0.8,A124&lt;5.55),3.525,IF(AND(B124&lt;2.9,H124&gt;=15.534,A124&gt;=5.55),4.8,IF(AND(H124&gt;=12.259,A124&lt;4.75,D124&lt;0.8,A124&lt;5.55),1.25,IF(AND(B124&gt;=3.85,A124&gt;=4.75,D124&lt;0.8,A124&lt;5.55),1.425,IF(AND(D124&lt;1.55,H124&lt;8.233,D124&gt;=0.8,A124&lt;5.55),3.975,IF(AND(D124&gt;=1.55,H124&lt;8.233,D124&gt;=0.8,A124&lt;5.55),4.5,IF(AND(D124&lt;0.65,D124&lt;1.7,H124&lt;15.534,A124&gt;=5.55),1.7,IF(AND(A124&gt;=7.05,D124&gt;=1.7,H124&lt;15.534,A124&gt;=5.55),6.3,IF(AND(B124&gt;=3.35,B124&gt;=2.9,H124&gt;=15.534,A124&gt;=5.55),5.4,IF(AND(B124&lt;3.1,H124&lt;12.259,A124&lt;4.75,D124&lt;0.8,A124&lt;5.55),1.367,IF(AND(B124&gt;=3.1,H124&lt;12.259,A124&lt;4.75,D124&lt;0.8,A124&lt;5.55),1.4,IF(AND(G124&gt;=0.905,B124&lt;3.85,A124&gt;=4.75,D124&lt;0.8,A124&lt;5.55),1.9,IF(AND(H124&lt;15.681,B124&lt;3.35,B124&gt;=2.9,H124&gt;=15.534,A124&gt;=5.55),5.8,IF(AND(H124&gt;=15.681,B124&lt;3.35,B124&gt;=2.9,H124&gt;=15.534,A124&gt;=5.55),5.7,IF(AND(H124&gt;=14.877,G124&lt;0.905,B124&lt;3.85,A124&gt;=4.75,D124&lt;0.8,A124&lt;5.55),1.3,IF(AND(D124&gt;=1.25,B124&lt;2.65,D124&gt;=0.65,D124&lt;1.7,H124&lt;15.534,A124&gt;=5.55),4.433,IF(AND(G124&gt;=0.622,B124&lt;3.15,A124&lt;7.05,D124&gt;=1.7,H124&lt;15.534,A124&gt;=5.55),5.08,IF(AND(H124&gt;=13.42,B124&gt;=3.15,A124&lt;7.05,D124&gt;=1.7,H124&lt;15.534,A124&gt;=5.55),5.1,IF(AND(G124&lt;0.265,H124&lt;14.877,G124&lt;0.905,B124&lt;3.85,A124&gt;=4.75,D124&lt;0.8,A124&lt;5.55),1.2,IF(AND(A124&lt;5.75,D124&lt;1.25,B124&lt;2.65,D124&gt;=0.65,D124&lt;1.7,H124&lt;15.534,A124&gt;=5.55),3.7,IF(AND(A124&gt;=5.75,D124&lt;1.25,B124&lt;2.65,D124&gt;=0.65,D124&lt;1.7,H124&lt;15.534,A124&gt;=5.55),4,IF(AND(G124&gt;=0.652,D124&lt;1.35,B124&gt;=2.65,D124&gt;=0.65,D124&lt;1.7,H124&lt;15.534,A124&gt;=5.55),3.6,IF(AND(H124&lt;7.47,D124&gt;=1.35,B124&gt;=2.65,D124&gt;=0.65,D124&lt;1.7,H124&lt;15.534,A124&gt;=5.55),5.1,IF(AND(H124&lt;10.914,G124&lt;0.622,B124&lt;3.15,A124&lt;7.05,D124&gt;=1.7,H124&lt;15.534,A124&gt;=5.55),5.36,IF(AND(H124&gt;=10.914,G124&lt;0.622,B124&lt;3.15,A124&lt;7.05,D124&gt;=1.7,H124&lt;15.534,A124&gt;=5.55),5.64,IF(AND(G124&gt;=0.657,H124&lt;13.42,B124&gt;=3.15,A124&lt;7.05,D124&gt;=1.7,H124&lt;15.534,A124&gt;=5.55),6,IF(AND(G124&gt;=0.782,G124&gt;=0.265,H124&lt;14.877,G124&lt;0.905,B124&lt;3.85,A124&gt;=4.75,D124&lt;0.8,A124&lt;5.55),1.48,IF(AND(H124&lt;11.286,G124&lt;0.652,D124&lt;1.35,B124&gt;=2.65,D124&gt;=0.65,D124&lt;1.7,H124&lt;15.534,A124&gt;=5.55),4.24,IF(AND(H124&gt;=11.286,G124&lt;0.652,D124&lt;1.35,B124&gt;=2.65,D124&gt;=0.65,D124&lt;1.7,H124&lt;15.534,A124&gt;=5.55),4.05,IF(AND(G124&lt;0.413,H124&gt;=7.47,D124&gt;=1.35,B124&gt;=2.65,D124&gt;=0.65,D124&lt;1.7,H124&lt;15.534,A124&gt;=5.55),5.1,IF(AND(H124&lt;11.325,G124&lt;0.657,H124&lt;13.42,B124&gt;=3.15,A124&lt;7.05,D124&gt;=1.7,H124&lt;15.534,A124&gt;=5.55),5.8,IF(AND(H124&gt;=11.325,G124&lt;0.657,H124&lt;13.42,B124&gt;=3.15,A124&lt;7.05,D124&gt;=1.7,H124&lt;15.534,A124&gt;=5.55),5.6,IF(AND(D124&gt;=0.35,G124&lt;0.782,G124&gt;=0.265,H124&lt;14.877,G124&lt;0.905,B124&lt;3.85,A124&gt;=4.75,D124&lt;0.8,A124&lt;5.55),1.633,IF(AND(B124&lt;2.85,G124&gt;=0.413,H124&gt;=7.47,D124&gt;=1.35,B124&gt;=2.65,D124&gt;=0.65,D124&lt;1.7,H124&lt;15.534,A124&gt;=5.55),4.6,IF(AND(D124&lt;0.15,D124&lt;0.35,G124&lt;0.782,G124&gt;=0.265,H124&lt;14.877,G124&lt;0.905,B124&lt;3.85,A124&gt;=4.75,D124&lt;0.8,A124&lt;5.55),1.5,IF(AND(D124&gt;=0.15,D124&lt;0.35,G124&lt;0.782,G124&gt;=0.265,H124&lt;14.877,G124&lt;0.905,B124&lt;3.85,A124&gt;=4.75,D124&lt;0.8,A124&lt;5.55),1.543,IF(AND(A124&gt;=6.8,B124&gt;=2.85,G124&gt;=0.413,H124&gt;=7.47,D124&gt;=1.35,B124&gt;=2.65,D124&gt;=0.65,D124&lt;1.7,H124&lt;15.534,A124&gt;=5.55),4.9,IF(AND(H124&lt;13.531,A124&lt;6.8,B124&gt;=2.85,G124&gt;=0.413,H124&gt;=7.47,D124&gt;=1.35,B124&gt;=2.65,D124&gt;=0.65,D124&lt;1.7,H124&lt;15.534,A124&gt;=5.55),4.5,IF(AND(H124&gt;=13.531,A124&lt;6.8,B124&gt;=2.85,G124&gt;=0.413,H124&gt;=7.47,D124&gt;=1.35,B124&gt;=2.65,D124&gt;=0.65,D124&lt;1.7,H124&lt;15.534,A124&gt;=5.55),4.7,"shouldnthappen")))))))))))))))))))))))))))))))))))))))</f>
        <v>5.08</v>
      </c>
      <c r="AZ124" s="1" t="n">
        <f aca="false">IF(AND(H124&gt;=15.371,B124&gt;=3.35),5.4,IF(AND(G124&gt;=0.851,H124&gt;=15.244,B124&lt;3.35),4.75,IF(AND(F124&gt;=2,H124&lt;15.371,B124&gt;=3.35),5.6,IF(AND(B124&lt;2.75,A124&lt;5.15,H124&lt;15.244,B124&lt;3.35),3.42,IF(AND(A124&gt;=7.25,G124&lt;0.851,H124&gt;=15.244,B124&lt;3.35),6.6,IF(AND(A124&lt;4.45,B124&gt;=2.75,A124&lt;5.15,H124&lt;15.244,B124&lt;3.35),1.1,IF(AND(G124&lt;0.527,A124&lt;7.25,G124&lt;0.851,H124&gt;=15.244,B124&lt;3.35),5.08,IF(AND(G124&gt;=0.527,A124&lt;7.25,G124&lt;0.851,H124&gt;=15.244,B124&lt;3.35),5.8,IF(AND(D124&gt;=0.35,B124&lt;3.7,F124&lt;2,H124&lt;15.371,B124&gt;=3.35),1.55,IF(AND(H124&lt;6.542,B124&gt;=3.7,F124&lt;2,H124&lt;15.371,B124&gt;=3.35),1.9,IF(AND(B124&lt;3.25,A124&gt;=4.45,B124&gt;=2.75,A124&lt;5.15,H124&lt;15.244,B124&lt;3.35),1.46,IF(AND(B124&gt;=3.25,A124&gt;=4.45,B124&gt;=2.75,A124&lt;5.15,H124&lt;15.244,B124&lt;3.35),1.7,IF(AND(H124&lt;13.654,B124&gt;=2.95,D124&lt;1.45,A124&gt;=5.15,H124&lt;15.244,B124&lt;3.35),4.3,IF(AND(H124&gt;=13.654,B124&gt;=2.95,D124&lt;1.45,A124&gt;=5.15,H124&lt;15.244,B124&lt;3.35),4.625,IF(AND(F124&gt;=2.5,D124&lt;1.75,D124&gt;=1.45,A124&gt;=5.15,H124&lt;15.244,B124&lt;3.35),5.3,IF(AND(G124&gt;=0.853,D124&gt;=1.75,D124&gt;=1.45,A124&gt;=5.15,H124&lt;15.244,B124&lt;3.35),5.15,IF(AND(D124&gt;=0.25,D124&lt;0.35,B124&lt;3.7,F124&lt;2,H124&lt;15.371,B124&gt;=3.35),1.3,IF(AND(B124&lt;3.85,H124&gt;=6.542,B124&gt;=3.7,F124&lt;2,H124&lt;15.371,B124&gt;=3.35),1.633,IF(AND(H124&lt;7.02,H124&lt;10.688,B124&lt;2.95,D124&lt;1.45,A124&gt;=5.15,H124&lt;15.244,B124&lt;3.35),3.98,IF(AND(G124&lt;0.338,H124&gt;=10.688,B124&lt;2.95,D124&lt;1.45,A124&gt;=5.15,H124&lt;15.244,B124&lt;3.35),4.22,IF(AND(G124&gt;=0.338,H124&gt;=10.688,B124&lt;2.95,D124&lt;1.45,A124&gt;=5.15,H124&lt;15.244,B124&lt;3.35),3.9,IF(AND(B124&lt;2.75,F124&lt;2.5,D124&lt;1.75,D124&gt;=1.45,A124&gt;=5.15,H124&lt;15.244,B124&lt;3.35),5.1,IF(AND(B124&gt;=2.75,F124&lt;2.5,D124&lt;1.75,D124&gt;=1.45,A124&gt;=5.15,H124&lt;15.244,B124&lt;3.35),4.74,IF(AND(A124&gt;=7,G124&lt;0.853,D124&gt;=1.75,D124&gt;=1.45,A124&gt;=5.15,H124&lt;15.244,B124&lt;3.35),6.5,IF(AND(G124&gt;=0.934,D124&lt;0.25,D124&lt;0.35,B124&lt;3.7,F124&lt;2,H124&lt;15.371,B124&gt;=3.35),1.7,IF(AND(D124&lt;0.25,B124&gt;=3.85,H124&gt;=6.542,B124&gt;=3.7,F124&lt;2,H124&lt;15.371,B124&gt;=3.35),1.5,IF(AND(D124&gt;=0.25,B124&gt;=3.85,H124&gt;=6.542,B124&gt;=3.7,F124&lt;2,H124&lt;15.371,B124&gt;=3.35),1.4,IF(AND(B124&lt;2.5,H124&gt;=7.02,H124&lt;10.688,B124&lt;2.95,D124&lt;1.45,A124&gt;=5.15,H124&lt;15.244,B124&lt;3.35),3.8,IF(AND(G124&gt;=0.74,A124&lt;7,G124&lt;0.853,D124&gt;=1.75,D124&gt;=1.45,A124&gt;=5.15,H124&lt;15.244,B124&lt;3.35),6,IF(AND(G124&gt;=0.61,G124&lt;0.934,D124&lt;0.25,D124&lt;0.35,B124&lt;3.7,F124&lt;2,H124&lt;15.371,B124&gt;=3.35),1.5,IF(AND(D124&lt;1.15,B124&gt;=2.5,H124&gt;=7.02,H124&lt;10.688,B124&lt;2.95,D124&lt;1.45,A124&gt;=5.15,H124&lt;15.244,B124&lt;3.35),3.5,IF(AND(D124&gt;=1.15,B124&gt;=2.5,H124&gt;=7.02,H124&lt;10.688,B124&lt;2.95,D124&lt;1.45,A124&gt;=5.15,H124&lt;15.244,B124&lt;3.35),3.6,IF(AND(G124&gt;=0.626,G124&lt;0.74,A124&lt;7,G124&lt;0.853,D124&gt;=1.75,D124&gt;=1.45,A124&gt;=5.15,H124&lt;15.244,B124&lt;3.35),4.9,IF(AND(H124&lt;13.641,G124&lt;0.61,G124&lt;0.934,D124&lt;0.25,D124&lt;0.35,B124&lt;3.7,F124&lt;2,H124&lt;15.371,B124&gt;=3.35),1.425,IF(AND(H124&gt;=13.641,G124&lt;0.61,G124&lt;0.934,D124&lt;0.25,D124&lt;0.35,B124&lt;3.7,F124&lt;2,H124&lt;15.371,B124&gt;=3.35),1.3,IF(AND(B124&lt;3.05,G124&lt;0.626,G124&lt;0.74,A124&lt;7,G124&lt;0.853,D124&gt;=1.75,D124&gt;=1.45,A124&gt;=5.15,H124&lt;15.244,B124&lt;3.35),5.475,IF(AND(B124&gt;=3.05,G124&lt;0.626,G124&lt;0.74,A124&lt;7,G124&lt;0.853,D124&gt;=1.75,D124&gt;=1.45,A124&gt;=5.15,H124&lt;15.244,B124&lt;3.35),5.633,"shouldnthappen")))))))))))))))))))))))))))))))))))))</f>
        <v>4.9</v>
      </c>
      <c r="BA124" s="1" t="n">
        <f aca="false">IF(AND(F124&gt;=2,B124&gt;=3.4),6.1,IF(AND(B124&lt;2.75,A124&lt;5.15,B124&lt;3.4),3.225,IF(AND(G124&gt;=0.821,F124&lt;2,B124&gt;=3.4),1.9,IF(AND(B124&gt;=3.2,B124&gt;=2.75,A124&lt;5.15,B124&lt;3.4),1.7,IF(AND(A124&lt;4.8,G124&lt;0.821,F124&lt;2,B124&gt;=3.4),1,IF(AND(G124&gt;=0.446,B124&lt;3.2,B124&gt;=2.75,A124&lt;5.15,B124&lt;3.4),1.1,IF(AND(G124&lt;0.356,D124&lt;1.45,A124&lt;6.25,A124&gt;=5.15,B124&lt;3.4),4.32,IF(AND(G124&lt;0.591,D124&gt;=1.45,A124&lt;6.25,A124&gt;=5.15,B124&lt;3.4),4.6,IF(AND(D124&lt;1.75,G124&lt;0.597,A124&gt;=6.25,A124&gt;=5.15,B124&lt;3.4),4.86,IF(AND(H124&gt;=16.472,G124&gt;=0.597,A124&gt;=6.25,A124&gt;=5.15,B124&lt;3.4),6.6,IF(AND(G124&lt;0.063,G124&lt;0.446,B124&lt;3.2,B124&gt;=2.75,A124&lt;5.15,B124&lt;3.4),1.4,IF(AND(A124&gt;=5.95,G124&gt;=0.356,D124&lt;1.45,A124&lt;6.25,A124&gt;=5.15,B124&lt;3.4),4.6,IF(AND(B124&gt;=2.9,G124&gt;=0.591,D124&gt;=1.45,A124&lt;6.25,A124&gt;=5.15,B124&lt;3.4),4.867,IF(AND(D124&gt;=2.4,H124&lt;16.472,G124&gt;=0.597,A124&gt;=6.25,A124&gt;=5.15,B124&lt;3.4),6,IF(AND(A124&lt;5.45,B124&gt;=3.85,A124&gt;=4.8,G124&lt;0.821,F124&lt;2,B124&gt;=3.4),1.3,IF(AND(A124&gt;=5.45,B124&gt;=3.85,A124&gt;=4.8,G124&lt;0.821,F124&lt;2,B124&gt;=3.4),1.45,IF(AND(H124&lt;14.273,G124&gt;=0.063,G124&lt;0.446,B124&lt;3.2,B124&gt;=2.75,A124&lt;5.15,B124&lt;3.4),1.5,IF(AND(H124&gt;=14.273,G124&gt;=0.063,G124&lt;0.446,B124&lt;3.2,B124&gt;=2.75,A124&lt;5.15,B124&lt;3.4),1.6,IF(AND(G124&gt;=0.572,A124&lt;5.95,G124&gt;=0.356,D124&lt;1.45,A124&lt;6.25,A124&gt;=5.15,B124&lt;3.4),3.9,IF(AND(G124&lt;0.827,B124&lt;2.9,G124&gt;=0.591,D124&gt;=1.45,A124&lt;6.25,A124&gt;=5.15,B124&lt;3.4),4.9,IF(AND(G124&gt;=0.827,B124&lt;2.9,G124&gt;=0.591,D124&gt;=1.45,A124&lt;6.25,A124&gt;=5.15,B124&lt;3.4),5.1,IF(AND(A124&gt;=7.2,B124&lt;3.05,D124&gt;=1.75,G124&lt;0.597,A124&gt;=6.25,A124&gt;=5.15,B124&lt;3.4),6.7,IF(AND(G124&lt;0.353,B124&gt;=3.05,D124&gt;=1.75,G124&lt;0.597,A124&gt;=6.25,A124&gt;=5.15,B124&lt;3.4),5.22,IF(AND(G124&gt;=0.353,B124&gt;=3.05,D124&gt;=1.75,G124&lt;0.597,A124&gt;=6.25,A124&gt;=5.15,B124&lt;3.4),5.65,IF(AND(A124&lt;6.55,D124&lt;2.4,H124&lt;16.472,G124&gt;=0.597,A124&gt;=6.25,A124&gt;=5.15,B124&lt;3.4),5.033,IF(AND(H124&lt;12.719,G124&lt;0.385,B124&lt;3.85,A124&gt;=4.8,G124&lt;0.821,F124&lt;2,B124&gt;=3.4),1.54,IF(AND(H124&gt;=12.719,G124&lt;0.385,B124&lt;3.85,A124&gt;=4.8,G124&lt;0.821,F124&lt;2,B124&gt;=3.4),1.3,IF(AND(B124&lt;3.6,G124&gt;=0.385,B124&lt;3.85,A124&gt;=4.8,G124&lt;0.821,F124&lt;2,B124&gt;=3.4),1.325,IF(AND(B124&gt;=3.6,G124&gt;=0.385,B124&lt;3.85,A124&gt;=4.8,G124&lt;0.821,F124&lt;2,B124&gt;=3.4),1.55,IF(AND(D124&lt;1.05,G124&lt;0.572,A124&lt;5.95,G124&gt;=0.356,D124&lt;1.45,A124&lt;6.25,A124&gt;=5.15,B124&lt;3.4),3.633,IF(AND(D124&gt;=2.15,A124&lt;7.2,B124&lt;3.05,D124&gt;=1.75,G124&lt;0.597,A124&gt;=6.25,A124&gt;=5.15,B124&lt;3.4),5.667,IF(AND(H124&lt;13.094,A124&gt;=6.55,D124&lt;2.4,H124&lt;16.472,G124&gt;=0.597,A124&gt;=6.25,A124&gt;=5.15,B124&lt;3.4),5.2,IF(AND(D124&lt;1.15,D124&gt;=1.05,G124&lt;0.572,A124&lt;5.95,G124&gt;=0.356,D124&lt;1.45,A124&lt;6.25,A124&gt;=5.15,B124&lt;3.4),3.8,IF(AND(D124&gt;=1.15,D124&gt;=1.05,G124&lt;0.572,A124&lt;5.95,G124&gt;=0.356,D124&lt;1.45,A124&lt;6.25,A124&gt;=5.15,B124&lt;3.4),3.9,IF(AND(G124&gt;=0.487,D124&lt;2.15,A124&lt;7.2,B124&lt;3.05,D124&gt;=1.75,G124&lt;0.597,A124&gt;=6.25,A124&gt;=5.15,B124&lt;3.4),5.8,IF(AND(A124&lt;6.8,H124&gt;=13.094,A124&gt;=6.55,D124&lt;2.4,H124&lt;16.472,G124&gt;=0.597,A124&gt;=6.25,A124&gt;=5.15,B124&lt;3.4),4.52,IF(AND(A124&gt;=6.8,H124&gt;=13.094,A124&gt;=6.55,D124&lt;2.4,H124&lt;16.472,G124&gt;=0.597,A124&gt;=6.25,A124&gt;=5.15,B124&lt;3.4),4.75,IF(AND(B124&lt;2.95,G124&lt;0.487,D124&lt;2.15,A124&lt;7.2,B124&lt;3.05,D124&gt;=1.75,G124&lt;0.597,A124&gt;=6.25,A124&gt;=5.15,B124&lt;3.4),5.6,IF(AND(B124&gt;=2.95,G124&lt;0.487,D124&lt;2.15,A124&lt;7.2,B124&lt;3.05,D124&gt;=1.75,G124&lt;0.597,A124&gt;=6.25,A124&gt;=5.15,B124&lt;3.4),5.5,"shouldnthappen")))))))))))))))))))))))))))))))))))))))</f>
        <v>4.9</v>
      </c>
      <c r="BB124" s="1" t="n">
        <f aca="false">IF(AND(A124&lt;4.35,B124&lt;3.25,F124&lt;1.5),1.1,IF(AND(H124&lt;14.005,A124&gt;=4.35,B124&lt;3.25,F124&lt;1.5),1.3,IF(AND(H124&gt;=14.005,A124&gt;=4.35,B124&lt;3.25,F124&lt;1.5),1.6,IF(AND(G124&gt;=0.905,A124&lt;5.15,B124&gt;=3.25,F124&lt;1.5),1.9,IF(AND(B124&lt;3.45,A124&gt;=5.15,B124&gt;=3.25,F124&lt;1.5),1.6,IF(AND(F124&gt;=2.5,D124&gt;=1.35,D124&lt;1.75,F124&gt;=1.5),4.867,IF(AND(A124&gt;=7.05,D124&gt;=2.05,D124&gt;=1.75,F124&gt;=1.5),6.35,IF(AND(D124&gt;=0.4,G124&lt;0.905,A124&lt;5.15,B124&gt;=3.25,F124&lt;1.5),1.65,IF(AND(B124&lt;3.6,B124&gt;=3.45,A124&gt;=5.15,B124&gt;=3.25,F124&lt;1.5),1.35,IF(AND(H124&lt;6.808,H124&lt;9.386,D124&lt;1.35,D124&lt;1.75,F124&gt;=1.5),4.05,IF(AND(H124&gt;=6.808,H124&lt;9.386,D124&lt;1.35,D124&lt;1.75,F124&gt;=1.5),3.46,IF(AND(B124&lt;2.45,F124&lt;2.5,D124&gt;=1.35,D124&lt;1.75,F124&gt;=1.5),4.5,IF(AND(H124&gt;=13.115,D124&lt;1.95,D124&lt;2.05,D124&gt;=1.75,F124&gt;=1.5),4.85,IF(AND(G124&lt;0.196,D124&gt;=1.95,D124&lt;2.05,D124&gt;=1.75,F124&gt;=1.5),6.7,IF(AND(G124&gt;=0.196,D124&gt;=1.95,D124&lt;2.05,D124&gt;=1.75,F124&gt;=1.5),5.12,IF(AND(H124&lt;10.925,D124&lt;0.4,G124&lt;0.905,A124&lt;5.15,B124&gt;=3.25,F124&lt;1.5),1.4,IF(AND(H124&gt;=10.925,D124&lt;0.4,G124&lt;0.905,A124&lt;5.15,B124&gt;=3.25,F124&lt;1.5),1.45,IF(AND(H124&lt;14.096,B124&gt;=3.6,B124&gt;=3.45,A124&gt;=5.15,B124&gt;=3.25,F124&lt;1.5),1.42,IF(AND(H124&gt;=14.096,B124&gt;=3.6,B124&gt;=3.45,A124&gt;=5.15,B124&gt;=3.25,F124&lt;1.5),1.7,IF(AND(B124&lt;2.45,D124&lt;1.15,H124&gt;=9.386,D124&lt;1.35,D124&lt;1.75,F124&gt;=1.5),3.6,IF(AND(B124&gt;=2.45,D124&lt;1.15,H124&gt;=9.386,D124&lt;1.35,D124&lt;1.75,F124&gt;=1.5),3.9,IF(AND(G124&lt;0.246,D124&gt;=1.15,H124&gt;=9.386,D124&lt;1.35,D124&lt;1.75,F124&gt;=1.5),4.4,IF(AND(B124&lt;2.75,B124&gt;=2.45,F124&lt;2.5,D124&gt;=1.35,D124&lt;1.75,F124&gt;=1.5),5.1,IF(AND(H124&lt;11.084,H124&lt;13.115,D124&lt;1.95,D124&lt;2.05,D124&gt;=1.75,F124&gt;=1.5),5.35,IF(AND(H124&gt;=11.084,H124&lt;13.115,D124&lt;1.95,D124&lt;2.05,D124&gt;=1.75,F124&gt;=1.5),5.7,IF(AND(H124&lt;15.52,D124&lt;2.25,A124&lt;7.05,D124&gt;=2.05,D124&gt;=1.75,F124&gt;=1.5),5.45,IF(AND(H124&gt;=15.52,D124&lt;2.25,A124&lt;7.05,D124&gt;=2.05,D124&gt;=1.75,F124&gt;=1.5),5.725,IF(AND(G124&gt;=0.775,D124&gt;=2.25,A124&lt;7.05,D124&gt;=2.05,D124&gt;=1.75,F124&gt;=1.5),5.2,IF(AND(D124&lt;1.25,G124&gt;=0.246,D124&gt;=1.15,H124&gt;=9.386,D124&lt;1.35,D124&lt;1.75,F124&gt;=1.5),4.05,IF(AND(A124&lt;5.85,B124&gt;=2.75,B124&gt;=2.45,F124&lt;2.5,D124&gt;=1.35,D124&lt;1.75,F124&gt;=1.5),4.5,IF(AND(B124&lt;3.3,G124&lt;0.775,D124&gt;=2.25,A124&lt;7.05,D124&gt;=2.05,D124&gt;=1.75,F124&gt;=1.5),5.64,IF(AND(B124&gt;=3.3,G124&lt;0.775,D124&gt;=2.25,A124&lt;7.05,D124&gt;=2.05,D124&gt;=1.75,F124&gt;=1.5),5.6,IF(AND(A124&lt;5.9,D124&gt;=1.25,G124&gt;=0.246,D124&gt;=1.15,H124&gt;=9.386,D124&lt;1.35,D124&lt;1.75,F124&gt;=1.5),4.2,IF(AND(A124&gt;=5.9,D124&gt;=1.25,G124&gt;=0.246,D124&gt;=1.15,H124&gt;=9.386,D124&lt;1.35,D124&lt;1.75,F124&gt;=1.5),4,IF(AND(G124&gt;=0.437,A124&gt;=5.85,B124&gt;=2.75,B124&gt;=2.45,F124&lt;2.5,D124&gt;=1.35,D124&lt;1.75,F124&gt;=1.5),4.75,IF(AND(H124&lt;9.446,G124&lt;0.437,A124&gt;=5.85,B124&gt;=2.75,B124&gt;=2.45,F124&lt;2.5,D124&gt;=1.35,D124&lt;1.75,F124&gt;=1.5),4.6,IF(AND(H124&gt;=9.446,G124&lt;0.437,A124&gt;=5.85,B124&gt;=2.75,B124&gt;=2.45,F124&lt;2.5,D124&gt;=1.35,D124&lt;1.75,F124&gt;=1.5),4.7,"shouldnthappen")))))))))))))))))))))))))))))))))))))</f>
        <v>5.12</v>
      </c>
      <c r="BC124" s="1" t="n">
        <f aca="false">IF(AND(G124&gt;=0.905,F124&lt;1.5),1.65,IF(AND(D124&gt;=0.45,G124&lt;0.905,F124&lt;1.5),1.65,IF(AND(A124&lt;5.15,D124&lt;1.55,F124&gt;=1.5),3.225,IF(AND(F124&gt;=2.5,A124&gt;=5.15,D124&lt;1.55,F124&gt;=1.5),5.05,IF(AND(H124&lt;5.767,A124&lt;7.05,D124&gt;=1.55,F124&gt;=1.5),4.5,IF(AND(D124&lt;1.7,A124&gt;=7.05,D124&gt;=1.55,F124&gt;=1.5),5.8,IF(AND(A124&gt;=5.3,G124&lt;0.207,D124&lt;0.45,G124&lt;0.905,F124&lt;1.5),1.3,IF(AND(D124&gt;=0.35,G124&gt;=0.207,D124&lt;0.45,G124&lt;0.905,F124&lt;1.5),1.5,IF(AND(G124&lt;0.155,D124&gt;=1.7,A124&gt;=7.05,D124&gt;=1.55,F124&gt;=1.5),6.7,IF(AND(G124&gt;=0.155,D124&gt;=1.7,A124&gt;=7.05,D124&gt;=1.55,F124&gt;=1.5),6.34,IF(AND(G124&lt;0.05,A124&lt;5.3,G124&lt;0.207,D124&lt;0.45,G124&lt;0.905,F124&lt;1.5),1.4,IF(AND(G124&gt;=0.05,A124&lt;5.3,G124&lt;0.207,D124&lt;0.45,G124&lt;0.905,F124&lt;1.5),1.5,IF(AND(A124&lt;4.5,D124&lt;0.35,G124&gt;=0.207,D124&lt;0.45,G124&lt;0.905,F124&lt;1.5),1.3,IF(AND(G124&lt;0.308,A124&lt;6.2,F124&lt;2.5,A124&gt;=5.15,D124&lt;1.55,F124&gt;=1.5),4.5,IF(AND(D124&lt;1.35,A124&gt;=6.2,F124&lt;2.5,A124&gt;=5.15,D124&lt;1.55,F124&gt;=1.5),4.367,IF(AND(D124&lt;1.85,A124&lt;6.15,H124&gt;=5.767,A124&lt;7.05,D124&gt;=1.55,F124&gt;=1.5),4.933,IF(AND(G124&gt;=0.558,A124&gt;=4.5,D124&lt;0.35,G124&gt;=0.207,D124&lt;0.45,G124&lt;0.905,F124&lt;1.5),1.5,IF(AND(H124&gt;=13.383,G124&gt;=0.308,A124&lt;6.2,F124&lt;2.5,A124&gt;=5.15,D124&lt;1.55,F124&gt;=1.5),4.7,IF(AND(H124&gt;=12.206,D124&gt;=1.35,A124&gt;=6.2,F124&lt;2.5,A124&gt;=5.15,D124&lt;1.55,F124&gt;=1.5),4.575,IF(AND(A124&lt;5.7,D124&gt;=1.85,A124&lt;6.15,H124&gt;=5.767,A124&lt;7.05,D124&gt;=1.55,F124&gt;=1.5),4.9,IF(AND(A124&gt;=5.7,D124&gt;=1.85,A124&lt;6.15,H124&gt;=5.767,A124&lt;7.05,D124&gt;=1.55,F124&gt;=1.5),5.1,IF(AND(G124&lt;0.079,G124&lt;0.364,A124&gt;=6.15,H124&gt;=5.767,A124&lt;7.05,D124&gt;=1.55,F124&gt;=1.5),5.6,IF(AND(G124&gt;=0.079,G124&lt;0.364,A124&gt;=6.15,H124&gt;=5.767,A124&lt;7.05,D124&gt;=1.55,F124&gt;=1.5),5.25,IF(AND(G124&gt;=0.447,G124&lt;0.558,A124&gt;=4.5,D124&lt;0.35,G124&gt;=0.207,D124&lt;0.45,G124&lt;0.905,F124&lt;1.5),1.3,IF(AND(B124&gt;=2.95,H124&lt;13.383,G124&gt;=0.308,A124&lt;6.2,F124&lt;2.5,A124&gt;=5.15,D124&lt;1.55,F124&gt;=1.5),4.6,IF(AND(B124&lt;2.65,H124&lt;12.206,D124&gt;=1.35,A124&gt;=6.2,F124&lt;2.5,A124&gt;=5.15,D124&lt;1.55,F124&gt;=1.5),4.9,IF(AND(D124&lt;2.45,A124&lt;6.6,G124&gt;=0.364,A124&gt;=6.15,H124&gt;=5.767,A124&lt;7.05,D124&gt;=1.55,F124&gt;=1.5),5.6,IF(AND(D124&gt;=2.45,A124&lt;6.6,G124&gt;=0.364,A124&gt;=6.15,H124&gt;=5.767,A124&lt;7.05,D124&gt;=1.55,F124&gt;=1.5),6,IF(AND(H124&lt;12.921,A124&gt;=6.6,G124&gt;=0.364,A124&gt;=6.15,H124&gt;=5.767,A124&lt;7.05,D124&gt;=1.55,F124&gt;=1.5),5.725,IF(AND(H124&gt;=12.921,A124&gt;=6.6,G124&gt;=0.364,A124&gt;=6.15,H124&gt;=5.767,A124&lt;7.05,D124&gt;=1.55,F124&gt;=1.5),5.367,IF(AND(B124&lt;3.15,G124&lt;0.447,G124&lt;0.558,A124&gt;=4.5,D124&lt;0.35,G124&gt;=0.207,D124&lt;0.45,G124&lt;0.905,F124&lt;1.5),1.5,IF(AND(B124&gt;=3.15,G124&lt;0.447,G124&lt;0.558,A124&gt;=4.5,D124&lt;0.35,G124&gt;=0.207,D124&lt;0.45,G124&lt;0.905,F124&lt;1.5),1.36,IF(AND(B124&gt;=2.85,B124&lt;2.95,H124&lt;13.383,G124&gt;=0.308,A124&lt;6.2,F124&lt;2.5,A124&gt;=5.15,D124&lt;1.55,F124&gt;=1.5),3.6,IF(AND(H124&lt;9.446,B124&gt;=2.65,H124&lt;12.206,D124&gt;=1.35,A124&gt;=6.2,F124&lt;2.5,A124&gt;=5.15,D124&lt;1.55,F124&gt;=1.5),4.6,IF(AND(H124&gt;=9.446,B124&gt;=2.65,H124&lt;12.206,D124&gt;=1.35,A124&gt;=6.2,F124&lt;2.5,A124&gt;=5.15,D124&lt;1.55,F124&gt;=1.5),4.7,IF(AND(D124&lt;1.2,B124&lt;2.85,B124&lt;2.95,H124&lt;13.383,G124&gt;=0.308,A124&lt;6.2,F124&lt;2.5,A124&gt;=5.15,D124&lt;1.55,F124&gt;=1.5),3.75,IF(AND(G124&lt;0.356,D124&gt;=1.2,B124&lt;2.85,B124&lt;2.95,H124&lt;13.383,G124&gt;=0.308,A124&lt;6.2,F124&lt;2.5,A124&gt;=5.15,D124&lt;1.55,F124&gt;=1.5),4.2,IF(AND(G124&gt;=0.356,D124&gt;=1.2,B124&lt;2.85,B124&lt;2.95,H124&lt;13.383,G124&gt;=0.308,A124&lt;6.2,F124&lt;2.5,A124&gt;=5.15,D124&lt;1.55,F124&gt;=1.5),3.96,"shouldnthappen"))))))))))))))))))))))))))))))))))))))</f>
        <v>4.9</v>
      </c>
      <c r="BD124" s="1" t="n">
        <f aca="false">IF(AND(B124&lt;2.7,A124&lt;5.3,B124&lt;3.15),3.42,IF(AND(F124&lt;2.5,A124&gt;=5.85,B124&gt;=3.15),4.7,IF(AND(A124&lt;4.35,B124&gt;=2.7,A124&lt;5.3,B124&lt;3.15),1.1,IF(AND(A124&gt;=4.35,B124&gt;=2.7,A124&lt;5.3,B124&lt;3.15),1.42,IF(AND(A124&gt;=7.05,F124&gt;=2.5,A124&gt;=5.3,B124&lt;3.15),6.067,IF(AND(D124&gt;=0.45,A124&lt;5.05,A124&lt;5.85,B124&gt;=3.15),1.6,IF(AND(B124&lt;3.35,A124&gt;=5.05,A124&lt;5.85,B124&gt;=3.15),1.7,IF(AND(A124&gt;=6.85,F124&gt;=2.5,A124&gt;=5.85,B124&gt;=3.15),6.22,IF(AND(D124&lt;1.25,D124&lt;1.35,F124&lt;2.5,A124&gt;=5.3,B124&lt;3.15),4.033,IF(AND(D124&gt;=1.25,D124&lt;1.35,F124&lt;2.5,A124&gt;=5.3,B124&lt;3.15),4.233,IF(AND(A124&lt;6.05,D124&gt;=1.35,F124&lt;2.5,A124&gt;=5.3,B124&lt;3.15),5.1,IF(AND(H124&gt;=13.29,A124&lt;7.05,F124&gt;=2.5,A124&gt;=5.3,B124&lt;3.15),4.96,IF(AND(G124&gt;=0.858,D124&lt;0.45,A124&lt;5.05,A124&lt;5.85,B124&gt;=3.15),1.3,IF(AND(D124&gt;=0.35,B124&gt;=3.35,A124&gt;=5.05,A124&lt;5.85,B124&gt;=3.15),1.4,IF(AND(B124&lt;3.25,A124&lt;6.85,F124&gt;=2.5,A124&gt;=5.85,B124&gt;=3.15),5.233,IF(AND(A124&gt;=6.8,A124&gt;=6.05,D124&gt;=1.35,F124&lt;2.5,A124&gt;=5.3,B124&lt;3.15),4.9,IF(AND(G124&gt;=0.622,H124&lt;13.29,A124&lt;7.05,F124&gt;=2.5,A124&gt;=5.3,B124&lt;3.15),5.067,IF(AND(H124&lt;8.834,G124&lt;0.858,D124&lt;0.45,A124&lt;5.05,A124&lt;5.85,B124&gt;=3.15),1.4,IF(AND(G124&lt;0.774,B124&gt;=3.25,A124&lt;6.85,F124&gt;=2.5,A124&gt;=5.85,B124&gt;=3.15),5.8,IF(AND(G124&gt;=0.774,B124&gt;=3.25,A124&lt;6.85,F124&gt;=2.5,A124&gt;=5.85,B124&gt;=3.15),5.4,IF(AND(H124&gt;=12.206,A124&lt;6.8,A124&gt;=6.05,D124&gt;=1.35,F124&lt;2.5,A124&gt;=5.3,B124&lt;3.15),4.5,IF(AND(G124&gt;=0.439,G124&lt;0.622,H124&lt;13.29,A124&lt;7.05,F124&gt;=2.5,A124&gt;=5.3,B124&lt;3.15),5.667,IF(AND(G124&lt;0.227,H124&gt;=8.834,G124&lt;0.858,D124&lt;0.45,A124&lt;5.05,A124&lt;5.85,B124&gt;=3.15),1.4,IF(AND(G124&gt;=0.227,H124&gt;=8.834,G124&lt;0.858,D124&lt;0.45,A124&lt;5.05,A124&lt;5.85,B124&gt;=3.15),1.3,IF(AND(G124&gt;=0.934,B124&lt;3.75,D124&lt;0.35,B124&gt;=3.35,A124&gt;=5.05,A124&lt;5.85,B124&gt;=3.15),1.7,IF(AND(G124&lt;0.823,B124&gt;=3.75,D124&lt;0.35,B124&gt;=3.35,A124&gt;=5.05,A124&lt;5.85,B124&gt;=3.15),1.55,IF(AND(G124&gt;=0.823,B124&gt;=3.75,D124&lt;0.35,B124&gt;=3.35,A124&gt;=5.05,A124&lt;5.85,B124&gt;=3.15),1.5,IF(AND(A124&lt;6.2,H124&lt;12.206,A124&lt;6.8,A124&gt;=6.05,D124&gt;=1.35,F124&lt;2.5,A124&gt;=5.3,B124&lt;3.15),4.6,IF(AND(A124&gt;=6.2,H124&lt;12.206,A124&lt;6.8,A124&gt;=6.05,D124&gt;=1.35,F124&lt;2.5,A124&gt;=5.3,B124&lt;3.15),4.74,IF(AND(H124&gt;=10.667,G124&lt;0.439,G124&lt;0.622,H124&lt;13.29,A124&lt;7.05,F124&gt;=2.5,A124&gt;=5.3,B124&lt;3.15),5.6,IF(AND(H124&lt;13.67,G124&lt;0.934,B124&lt;3.75,D124&lt;0.35,B124&gt;=3.35,A124&gt;=5.05,A124&lt;5.85,B124&gt;=3.15),1.48,IF(AND(H124&gt;=13.67,G124&lt;0.934,B124&lt;3.75,D124&lt;0.35,B124&gt;=3.35,A124&gt;=5.05,A124&lt;5.85,B124&gt;=3.15),1.3,IF(AND(G124&lt;0.301,H124&lt;10.667,G124&lt;0.439,G124&lt;0.622,H124&lt;13.29,A124&lt;7.05,F124&gt;=2.5,A124&gt;=5.3,B124&lt;3.15),5.2,IF(AND(G124&gt;=0.301,H124&lt;10.667,G124&lt;0.439,G124&lt;0.622,H124&lt;13.29,A124&lt;7.05,F124&gt;=2.5,A124&gt;=5.3,B124&lt;3.15),5.067,"shouldnthappen"))))))))))))))))))))))))))))))))))</f>
        <v>5.067</v>
      </c>
      <c r="BE124" s="1" t="n">
        <f aca="false">IF(AND(B124&gt;=3.85,A124&gt;=5.05,F124&lt;1.5),1.4,IF(AND(A124&lt;5.25,A124&lt;5.75,F124&gt;=1.5),3.15,IF(AND(A124&lt;4.95,B124&lt;3.15,A124&lt;5.05,F124&lt;1.5),1.46,IF(AND(A124&gt;=4.95,B124&lt;3.15,A124&lt;5.05,F124&lt;1.5),1.6,IF(AND(H124&lt;8.834,B124&gt;=3.15,A124&lt;5.05,F124&lt;1.5),1.4,IF(AND(D124&lt;0.25,B124&lt;3.85,A124&gt;=5.05,F124&lt;1.5),1.48,IF(AND(D124&gt;=0.25,B124&lt;3.85,A124&gt;=5.05,F124&lt;1.5),1.7,IF(AND(F124&gt;=2.5,A124&gt;=5.25,A124&lt;5.75,F124&gt;=1.5),4.9,IF(AND(H124&lt;12.45,H124&gt;=8.834,B124&gt;=3.15,A124&lt;5.05,F124&lt;1.5),1.25,IF(AND(H124&gt;=12.45,H124&gt;=8.834,B124&gt;=3.15,A124&lt;5.05,F124&lt;1.5),1.32,IF(AND(G124&lt;0.283,F124&lt;2.5,A124&gt;=5.25,A124&lt;5.75,F124&gt;=1.5),4.3,IF(AND(H124&lt;6.712,H124&lt;11.275,D124&lt;1.55,A124&gt;=5.75,F124&gt;=1.5),5,IF(AND(H124&lt;13.101,H124&gt;=11.275,D124&lt;1.55,A124&gt;=5.75,F124&gt;=1.5),3.933,IF(AND(H124&gt;=13.101,H124&gt;=11.275,D124&lt;1.55,A124&gt;=5.75,F124&gt;=1.5),4.5,IF(AND(A124&gt;=7.3,D124&lt;2.45,D124&gt;=1.55,A124&gt;=5.75,F124&gt;=1.5),6.7,IF(AND(B124&lt;3.45,D124&gt;=2.45,D124&gt;=1.55,A124&gt;=5.75,F124&gt;=1.5),5.925,IF(AND(B124&gt;=3.45,D124&gt;=2.45,D124&gt;=1.55,A124&gt;=5.75,F124&gt;=1.5),6.1,IF(AND(B124&gt;=2.8,G124&gt;=0.283,F124&lt;2.5,A124&gt;=5.25,A124&lt;5.75,F124&gt;=1.5),4.2,IF(AND(D124&lt;1.35,H124&gt;=6.712,H124&lt;11.275,D124&lt;1.55,A124&gt;=5.75,F124&gt;=1.5),4.35,IF(AND(D124&lt;1.05,B124&lt;2.8,G124&gt;=0.283,F124&lt;2.5,A124&gt;=5.25,A124&lt;5.75,F124&gt;=1.5),3.567,IF(AND(D124&gt;=1.05,B124&lt;2.8,G124&gt;=0.283,F124&lt;2.5,A124&gt;=5.25,A124&lt;5.75,F124&gt;=1.5),3.925,IF(AND(B124&lt;2.65,D124&gt;=1.35,H124&gt;=6.712,H124&lt;11.275,D124&lt;1.55,A124&gt;=5.75,F124&gt;=1.5),4.9,IF(AND(B124&gt;=2.65,D124&gt;=1.35,H124&gt;=6.712,H124&lt;11.275,D124&lt;1.55,A124&gt;=5.75,F124&gt;=1.5),4.625,IF(AND(H124&gt;=14.683,G124&gt;=0.628,A124&lt;7.3,D124&lt;2.45,D124&gt;=1.55,A124&gt;=5.75,F124&gt;=1.5),5.4,IF(AND(D124&lt;1.95,H124&lt;8.884,G124&lt;0.628,A124&lt;7.3,D124&lt;2.45,D124&gt;=1.55,A124&gt;=5.75,F124&gt;=1.5),5.1,IF(AND(D124&gt;=1.95,H124&lt;8.884,G124&lt;0.628,A124&lt;7.3,D124&lt;2.45,D124&gt;=1.55,A124&gt;=5.75,F124&gt;=1.5),5.22,IF(AND(A124&lt;6.05,H124&gt;=8.884,G124&lt;0.628,A124&lt;7.3,D124&lt;2.45,D124&gt;=1.55,A124&gt;=5.75,F124&gt;=1.5),5.1,IF(AND(G124&lt;0.817,H124&lt;14.683,G124&gt;=0.628,A124&lt;7.3,D124&lt;2.45,D124&gt;=1.55,A124&gt;=5.75,F124&gt;=1.5),4.967,IF(AND(G124&gt;=0.817,H124&lt;14.683,G124&gt;=0.628,A124&lt;7.3,D124&lt;2.45,D124&gt;=1.55,A124&gt;=5.75,F124&gt;=1.5),5.1,IF(AND(H124&lt;9.637,A124&gt;=6.05,H124&gt;=8.884,G124&lt;0.628,A124&lt;7.3,D124&lt;2.45,D124&gt;=1.55,A124&gt;=5.75,F124&gt;=1.5),5.9,IF(AND(D124&lt;1.85,H124&gt;=9.637,A124&gt;=6.05,H124&gt;=8.884,G124&lt;0.628,A124&lt;7.3,D124&lt;2.45,D124&gt;=1.55,A124&gt;=5.75,F124&gt;=1.5),5.733,IF(AND(G124&gt;=0.388,D124&gt;=1.85,H124&gt;=9.637,A124&gt;=6.05,H124&gt;=8.884,G124&lt;0.628,A124&lt;7.3,D124&lt;2.45,D124&gt;=1.55,A124&gt;=5.75,F124&gt;=1.5),5.64,IF(AND(B124&lt;2.95,G124&lt;0.388,D124&gt;=1.85,H124&gt;=9.637,A124&gt;=6.05,H124&gt;=8.884,G124&lt;0.628,A124&lt;7.3,D124&lt;2.45,D124&gt;=1.55,A124&gt;=5.75,F124&gt;=1.5),5.5,IF(AND(B124&gt;=2.95,G124&lt;0.388,D124&gt;=1.85,H124&gt;=9.637,A124&gt;=6.05,H124&gt;=8.884,G124&lt;0.628,A124&lt;7.3,D124&lt;2.45,D124&gt;=1.55,A124&gt;=5.75,F124&gt;=1.5),5.333,"shouldnthappen"))))))))))))))))))))))))))))))))))</f>
        <v>4.9</v>
      </c>
      <c r="BF124" s="1" t="n">
        <f aca="false">IF(AND(D124&gt;=0.35,F124&lt;1.5),1.65,IF(AND(H124&gt;=16.227,D124&gt;=1.55,F124&gt;=1.5),6.533,IF(AND(A124&gt;=5.45,G124&lt;0.174,D124&lt;0.35,F124&lt;1.5),1.7,IF(AND(D124&lt;0.15,G124&gt;=0.174,D124&lt;0.35,F124&lt;1.5),1.38,IF(AND(D124&gt;=1.15,D124&lt;1.25,D124&lt;1.55,F124&gt;=1.5),3.967,IF(AND(H124&lt;8.376,A124&lt;5.45,G124&lt;0.174,D124&lt;0.35,F124&lt;1.5),1.4,IF(AND(H124&gt;=8.376,A124&lt;5.45,G124&lt;0.174,D124&lt;0.35,F124&lt;1.5),1.5,IF(AND(B124&lt;3.1,D124&gt;=0.15,G124&gt;=0.174,D124&lt;0.35,F124&lt;1.5),1.475,IF(AND(H124&lt;10.258,D124&lt;1.15,D124&lt;1.25,D124&lt;1.55,F124&gt;=1.5),3.24,IF(AND(H124&gt;=10.258,D124&lt;1.15,D124&lt;1.25,D124&lt;1.55,F124&gt;=1.5),3.875,IF(AND(F124&gt;=2.5,H124&lt;10.927,D124&gt;=1.25,D124&lt;1.55,F124&gt;=1.5),5.05,IF(AND(D124&lt;1.35,H124&gt;=10.927,D124&gt;=1.25,D124&lt;1.55,F124&gt;=1.5),4.25,IF(AND(A124&gt;=6.95,D124&lt;1.75,H124&lt;16.227,D124&gt;=1.55,F124&gt;=1.5),5.8,IF(AND(B124&lt;3.3,B124&gt;=3.1,D124&gt;=0.15,G124&gt;=0.174,D124&lt;0.35,F124&lt;1.5),1.3,IF(AND(H124&lt;12.278,D124&gt;=1.35,H124&gt;=10.927,D124&gt;=1.25,D124&lt;1.55,F124&gt;=1.5),4.9,IF(AND(G124&lt;0.226,A124&lt;6.95,D124&lt;1.75,H124&lt;16.227,D124&gt;=1.55,F124&gt;=1.5),5,IF(AND(G124&gt;=0.226,A124&lt;6.95,D124&lt;1.75,H124&lt;16.227,D124&gt;=1.55,F124&gt;=1.5),4.62,IF(AND(H124&lt;9.35,B124&lt;2.95,D124&gt;=1.75,H124&lt;16.227,D124&gt;=1.55,F124&gt;=1.5),6.3,IF(AND(H124&gt;=9.35,B124&lt;2.95,D124&gt;=1.75,H124&lt;16.227,D124&gt;=1.55,F124&gt;=1.5),5.58,IF(AND(A124&lt;5.05,B124&gt;=3.3,B124&gt;=3.1,D124&gt;=0.15,G124&gt;=0.174,D124&lt;0.35,F124&lt;1.5),1.35,IF(AND(A124&gt;=5.05,B124&gt;=3.3,B124&gt;=3.1,D124&gt;=0.15,G124&gt;=0.174,D124&lt;0.35,F124&lt;1.5),1.46,IF(AND(B124&lt;2.8,A124&lt;5.65,F124&lt;2.5,H124&lt;10.927,D124&gt;=1.25,D124&lt;1.55,F124&gt;=1.5),4.075,IF(AND(B124&gt;=2.8,A124&lt;5.65,F124&lt;2.5,H124&lt;10.927,D124&gt;=1.25,D124&lt;1.55,F124&gt;=1.5),3.933,IF(AND(A124&lt;6.25,A124&gt;=5.65,F124&lt;2.5,H124&lt;10.927,D124&gt;=1.25,D124&lt;1.55,F124&gt;=1.5),4.533,IF(AND(A124&gt;=6.25,A124&gt;=5.65,F124&lt;2.5,H124&lt;10.927,D124&gt;=1.25,D124&lt;1.55,F124&gt;=1.5),4.3,IF(AND(A124&lt;6.5,H124&gt;=12.278,D124&gt;=1.35,H124&gt;=10.927,D124&gt;=1.25,D124&lt;1.55,F124&gt;=1.5),4.55,IF(AND(A124&gt;=6.5,H124&gt;=12.278,D124&gt;=1.35,H124&gt;=10.927,D124&gt;=1.25,D124&lt;1.55,F124&gt;=1.5),4.775,IF(AND(H124&lt;9.884,D124&lt;2.1,B124&gt;=2.95,D124&gt;=1.75,H124&lt;16.227,D124&gt;=1.55,F124&gt;=1.5),5.5,IF(AND(H124&gt;=9.884,D124&lt;2.1,B124&gt;=2.95,D124&gt;=1.75,H124&lt;16.227,D124&gt;=1.55,F124&gt;=1.5),5.1,IF(AND(H124&lt;10.393,D124&gt;=2.1,B124&gt;=2.95,D124&gt;=1.75,H124&lt;16.227,D124&gt;=1.55,F124&gt;=1.5),5.74,IF(AND(D124&lt;2.25,H124&gt;=10.393,D124&gt;=2.1,B124&gt;=2.95,D124&gt;=1.75,H124&lt;16.227,D124&gt;=1.55,F124&gt;=1.5),5.8,IF(AND(D124&gt;=2.25,H124&gt;=10.393,D124&gt;=2.1,B124&gt;=2.95,D124&gt;=1.75,H124&lt;16.227,D124&gt;=1.55,F124&gt;=1.5),5.4,"shouldnthappen"))))))))))))))))))))))))))))))))</f>
        <v>5.58</v>
      </c>
      <c r="BG124" s="1" t="n">
        <f aca="false">IF(AND(G124&lt;0.096,A124&lt;5.45),2.95,IF(AND(F124&gt;=1.5,G124&gt;=0.096,A124&lt;5.45),3,IF(AND(D124&lt;0.6,A124&lt;5.9,A124&gt;=5.45),1.4,IF(AND(F124&gt;=2.5,D124&gt;=0.6,A124&lt;5.9,A124&gt;=5.45),5.1,IF(AND(A124&lt;7.45,A124&gt;=7.05,A124&gt;=5.9,A124&gt;=5.45),6.167,IF(AND(B124&gt;=3.55,G124&lt;0.587,F124&lt;1.5,G124&gt;=0.096,A124&lt;5.45),1,IF(AND(A124&lt;5.05,G124&gt;=0.587,F124&lt;1.5,G124&gt;=0.096,A124&lt;5.45),1.35,IF(AND(B124&lt;2.75,D124&lt;1.7,A124&lt;7.05,A124&gt;=5.9,A124&gt;=5.45),4.9,IF(AND(A124&lt;6.2,D124&gt;=1.7,A124&lt;7.05,A124&gt;=5.9,A124&gt;=5.45),4.833,IF(AND(H124&lt;17.32,A124&gt;=7.45,A124&gt;=7.05,A124&gt;=5.9,A124&gt;=5.45),6.68,IF(AND(H124&gt;=17.32,A124&gt;=7.45,A124&gt;=7.05,A124&gt;=5.9,A124&gt;=5.45),6.4,IF(AND(G124&lt;0.161,B124&lt;3.55,G124&lt;0.587,F124&lt;1.5,G124&gt;=0.096,A124&lt;5.45),1.5,IF(AND(H124&lt;11.016,A124&gt;=5.05,G124&gt;=0.587,F124&lt;1.5,G124&gt;=0.096,A124&lt;5.45),1.633,IF(AND(H124&lt;11.001,G124&lt;0.372,F124&lt;2.5,D124&gt;=0.6,A124&lt;5.9,A124&gt;=5.45),4.133,IF(AND(H124&gt;=11.001,G124&lt;0.372,F124&lt;2.5,D124&gt;=0.6,A124&lt;5.9,A124&gt;=5.45),4.3,IF(AND(H124&lt;6.808,G124&gt;=0.372,F124&lt;2.5,D124&gt;=0.6,A124&lt;5.9,A124&gt;=5.45),4,IF(AND(A124&gt;=6.75,B124&gt;=2.75,D124&lt;1.7,A124&lt;7.05,A124&gt;=5.9,A124&gt;=5.45),4.84,IF(AND(H124&lt;12.467,G124&gt;=0.161,B124&lt;3.55,G124&lt;0.587,F124&lt;1.5,G124&gt;=0.096,A124&lt;5.45),1.3,IF(AND(D124&lt;0.25,H124&gt;=11.016,A124&gt;=5.05,G124&gt;=0.587,F124&lt;1.5,G124&gt;=0.096,A124&lt;5.45),1.52,IF(AND(D124&gt;=0.25,H124&gt;=11.016,A124&gt;=5.05,G124&gt;=0.587,F124&lt;1.5,G124&gt;=0.096,A124&lt;5.45),1.5,IF(AND(H124&lt;11.218,H124&gt;=6.808,G124&gt;=0.372,F124&lt;2.5,D124&gt;=0.6,A124&lt;5.9,A124&gt;=5.45),3.7,IF(AND(H124&gt;=11.218,H124&gt;=6.808,G124&gt;=0.372,F124&lt;2.5,D124&gt;=0.6,A124&lt;5.9,A124&gt;=5.45),3.9,IF(AND(B124&lt;2.95,A124&lt;6.75,B124&gt;=2.75,D124&lt;1.7,A124&lt;7.05,A124&gt;=5.9,A124&gt;=5.45),4.2,IF(AND(B124&gt;=2.95,A124&lt;6.75,B124&gt;=2.75,D124&lt;1.7,A124&lt;7.05,A124&gt;=5.9,A124&gt;=5.45),4.6,IF(AND(D124&gt;=2.45,A124&lt;6.85,A124&gt;=6.2,D124&gt;=1.7,A124&lt;7.05,A124&gt;=5.9,A124&gt;=5.45),5.9,IF(AND(G124&lt;0.312,A124&gt;=6.85,A124&gt;=6.2,D124&gt;=1.7,A124&lt;7.05,A124&gt;=5.9,A124&gt;=5.45),5.1,IF(AND(G124&gt;=0.312,A124&gt;=6.85,A124&gt;=6.2,D124&gt;=1.7,A124&lt;7.05,A124&gt;=5.9,A124&gt;=5.45),5.4,IF(AND(G124&lt;0.251,H124&gt;=12.467,G124&gt;=0.161,B124&lt;3.55,G124&lt;0.587,F124&lt;1.5,G124&gt;=0.096,A124&lt;5.45),1.35,IF(AND(G124&gt;=0.251,H124&gt;=12.467,G124&gt;=0.161,B124&lt;3.55,G124&lt;0.587,F124&lt;1.5,G124&gt;=0.096,A124&lt;5.45),1.467,IF(AND(G124&gt;=0.628,D124&lt;2.45,A124&lt;6.85,A124&gt;=6.2,D124&gt;=1.7,A124&lt;7.05,A124&gt;=5.9,A124&gt;=5.45),5.1,IF(AND(A124&gt;=6.75,G124&lt;0.628,D124&lt;2.45,A124&lt;6.85,A124&gt;=6.2,D124&gt;=1.7,A124&lt;7.05,A124&gt;=5.9,A124&gt;=5.45),5.9,IF(AND(H124&lt;11.824,A124&lt;6.75,G124&lt;0.628,D124&lt;2.45,A124&lt;6.85,A124&gt;=6.2,D124&gt;=1.7,A124&lt;7.05,A124&gt;=5.9,A124&gt;=5.45),5.44,IF(AND(H124&lt;14.378,H124&gt;=11.824,A124&lt;6.75,G124&lt;0.628,D124&lt;2.45,A124&lt;6.85,A124&gt;=6.2,D124&gt;=1.7,A124&lt;7.05,A124&gt;=5.9,A124&gt;=5.45),5.6,IF(AND(H124&gt;=14.378,H124&gt;=11.824,A124&lt;6.75,G124&lt;0.628,D124&lt;2.45,A124&lt;6.85,A124&gt;=6.2,D124&gt;=1.7,A124&lt;7.05,A124&gt;=5.9,A124&gt;=5.45),5.8,"shouldnthappen"))))))))))))))))))))))))))))))))))</f>
        <v>5.1</v>
      </c>
      <c r="BH124" s="1" t="n">
        <f aca="false">IF(AND(G124&gt;=0.905,F124&lt;1.5),1.8,IF(AND(H124&lt;5.523,G124&lt;0.905,F124&lt;1.5),1,IF(AND(D124&gt;=0.4,H124&gt;=5.523,G124&lt;0.905,F124&lt;1.5),1.7,IF(AND(G124&gt;=0.878,D124&lt;1.35,F124&lt;2.5,F124&gt;=1.5),4.4,IF(AND(A124&lt;5.4,D124&gt;=1.35,F124&lt;2.5,F124&gt;=1.5),3.9,IF(AND(G124&lt;0.177,B124&lt;3.15,F124&gt;=2.5,F124&gt;=1.5),6.15,IF(AND(H124&lt;10.393,B124&gt;=3.15,F124&gt;=2.5,F124&gt;=1.5),5.94,IF(AND(H124&gt;=10.393,B124&gt;=3.15,F124&gt;=2.5,F124&gt;=1.5),5.467,IF(AND(D124&gt;=1.25,G124&lt;0.878,D124&lt;1.35,F124&lt;2.5,F124&gt;=1.5),4.18,IF(AND(G124&gt;=0.709,A124&gt;=5.4,D124&gt;=1.35,F124&lt;2.5,F124&gt;=1.5),4.9,IF(AND(B124&lt;2.6,G124&gt;=0.177,B124&lt;3.15,F124&gt;=2.5,F124&gt;=1.5),4.8,IF(AND(A124&lt;4.35,A124&lt;5.05,D124&lt;0.4,H124&gt;=5.523,G124&lt;0.905,F124&lt;1.5),1.1,IF(AND(A124&gt;=5.6,A124&gt;=5.05,D124&lt;0.4,H124&gt;=5.523,G124&lt;0.905,F124&lt;1.5),1.7,IF(AND(D124&lt;1.05,D124&lt;1.25,G124&lt;0.878,D124&lt;1.35,F124&lt;2.5,F124&gt;=1.5),3.6,IF(AND(D124&gt;=1.55,G124&lt;0.709,A124&gt;=5.4,D124&gt;=1.35,F124&lt;2.5,F124&gt;=1.5),4.975,IF(AND(D124&lt;1.7,B124&gt;=2.6,G124&gt;=0.177,B124&lt;3.15,F124&gt;=2.5,F124&gt;=1.5),5.8,IF(AND(B124&lt;3.15,A124&gt;=4.35,A124&lt;5.05,D124&lt;0.4,H124&gt;=5.523,G124&lt;0.905,F124&lt;1.5),1.46,IF(AND(A124&gt;=5.45,A124&lt;5.6,A124&gt;=5.05,D124&lt;0.4,H124&gt;=5.523,G124&lt;0.905,F124&lt;1.5),1.35,IF(AND(H124&lt;10.974,D124&gt;=1.05,D124&lt;1.25,G124&lt;0.878,D124&lt;1.35,F124&lt;2.5,F124&gt;=1.5),3.8,IF(AND(H124&gt;=13.654,D124&lt;1.55,G124&lt;0.709,A124&gt;=5.4,D124&gt;=1.35,F124&lt;2.5,F124&gt;=1.5),4.725,IF(AND(A124&lt;4.5,B124&gt;=3.15,A124&gt;=4.35,A124&lt;5.05,D124&lt;0.4,H124&gt;=5.523,G124&lt;0.905,F124&lt;1.5),1.3,IF(AND(G124&lt;0.676,A124&lt;5.45,A124&lt;5.6,A124&gt;=5.05,D124&lt;0.4,H124&gt;=5.523,G124&lt;0.905,F124&lt;1.5),1.5,IF(AND(G124&gt;=0.676,A124&lt;5.45,A124&lt;5.6,A124&gt;=5.05,D124&lt;0.4,H124&gt;=5.523,G124&lt;0.905,F124&lt;1.5),1.55,IF(AND(A124&lt;5.7,H124&gt;=10.974,D124&gt;=1.05,D124&lt;1.25,G124&lt;0.878,D124&lt;1.35,F124&lt;2.5,F124&gt;=1.5),3.9,IF(AND(A124&gt;=5.7,H124&gt;=10.974,D124&gt;=1.05,D124&lt;1.25,G124&lt;0.878,D124&lt;1.35,F124&lt;2.5,F124&gt;=1.5),3.933,IF(AND(G124&gt;=0.644,H124&lt;13.654,D124&lt;1.55,G124&lt;0.709,A124&gt;=5.4,D124&gt;=1.35,F124&lt;2.5,F124&gt;=1.5),4.4,IF(AND(B124&lt;2.9,A124&lt;6.2,D124&gt;=1.7,B124&gt;=2.6,G124&gt;=0.177,B124&lt;3.15,F124&gt;=2.5,F124&gt;=1.5),5.02,IF(AND(B124&gt;=2.9,A124&lt;6.2,D124&gt;=1.7,B124&gt;=2.6,G124&gt;=0.177,B124&lt;3.15,F124&gt;=2.5,F124&gt;=1.5),4.8,IF(AND(D124&lt;2.2,A124&gt;=6.2,D124&gt;=1.7,B124&gt;=2.6,G124&gt;=0.177,B124&lt;3.15,F124&gt;=2.5,F124&gt;=1.5),5.325,IF(AND(D124&gt;=2.2,A124&gt;=6.2,D124&gt;=1.7,B124&gt;=2.6,G124&gt;=0.177,B124&lt;3.15,F124&gt;=2.5,F124&gt;=1.5),5.1,IF(AND(D124&lt;0.25,A124&gt;=4.5,B124&gt;=3.15,A124&gt;=4.35,A124&lt;5.05,D124&lt;0.4,H124&gt;=5.523,G124&lt;0.905,F124&lt;1.5),1.357,IF(AND(D124&gt;=0.25,A124&gt;=4.5,B124&gt;=3.15,A124&gt;=4.35,A124&lt;5.05,D124&lt;0.4,H124&gt;=5.523,G124&lt;0.905,F124&lt;1.5),1.333,IF(AND(H124&lt;10.723,G124&lt;0.644,H124&lt;13.654,D124&lt;1.55,G124&lt;0.709,A124&gt;=5.4,D124&gt;=1.35,F124&lt;2.5,F124&gt;=1.5),4.6,IF(AND(H124&gt;=10.723,G124&lt;0.644,H124&lt;13.654,D124&lt;1.55,G124&lt;0.709,A124&gt;=5.4,D124&gt;=1.35,F124&lt;2.5,F124&gt;=1.5),4.5,"shouldnthappen"))))))))))))))))))))))))))))))))))</f>
        <v>5.02</v>
      </c>
      <c r="BI124" s="1" t="n">
        <f aca="false">IF(AND(D124&gt;=0.8,A124&lt;5.45),3.9,IF(AND(D124&gt;=0.45,D124&lt;0.8,A124&lt;5.45),1.66,IF(AND(H124&lt;16.447,B124&gt;=3.45,A124&gt;=5.45),1.525,IF(AND(H124&gt;=16.447,B124&gt;=3.45,A124&gt;=5.45),6.4,IF(AND(H124&lt;5.245,D124&lt;0.45,D124&lt;0.8,A124&lt;5.45),1,IF(AND(A124&gt;=7.2,G124&lt;0.154,B124&lt;3.45,A124&gt;=5.45),6.7,IF(AND(D124&lt;1.65,A124&lt;7.2,G124&lt;0.154,B124&lt;3.45,A124&gt;=5.45),4.7,IF(AND(D124&gt;=1.65,A124&lt;7.2,G124&lt;0.154,B124&lt;3.45,A124&gt;=5.45),5.52,IF(AND(D124&gt;=0.25,A124&lt;5.05,H124&gt;=5.245,D124&lt;0.45,D124&lt;0.8,A124&lt;5.45),1.35,IF(AND(H124&lt;6.089,A124&gt;=5.05,H124&gt;=5.245,D124&lt;0.45,D124&lt;0.8,A124&lt;5.45),1.7,IF(AND(D124&lt;1.2,B124&lt;2.6,A124&lt;5.75,G124&gt;=0.154,B124&lt;3.45,A124&gt;=5.45),3.85,IF(AND(D124&gt;=1.2,B124&lt;2.6,A124&lt;5.75,G124&gt;=0.154,B124&lt;3.45,A124&gt;=5.45),4,IF(AND(D124&gt;=1.65,B124&gt;=2.6,A124&lt;5.75,G124&gt;=0.154,B124&lt;3.45,A124&gt;=5.45),4.9,IF(AND(G124&lt;0.353,F124&lt;2.5,A124&gt;=5.75,G124&gt;=0.154,B124&lt;3.45,A124&gt;=5.45),4.25,IF(AND(A124&gt;=7.25,F124&gt;=2.5,A124&gt;=5.75,G124&gt;=0.154,B124&lt;3.45,A124&gt;=5.45),6.45,IF(AND(H124&lt;11.218,D124&lt;0.25,A124&lt;5.05,H124&gt;=5.245,D124&lt;0.45,D124&lt;0.8,A124&lt;5.45),1.42,IF(AND(G124&lt;0.517,H124&gt;=6.089,A124&gt;=5.05,H124&gt;=5.245,D124&lt;0.45,D124&lt;0.8,A124&lt;5.45),1.44,IF(AND(G124&gt;=0.517,H124&gt;=6.089,A124&gt;=5.05,H124&gt;=5.245,D124&lt;0.45,D124&lt;0.8,A124&lt;5.45),1.54,IF(AND(H124&gt;=10.194,D124&lt;1.65,B124&gt;=2.6,A124&lt;5.75,G124&gt;=0.154,B124&lt;3.45,A124&gt;=5.45),4.35,IF(AND(B124&gt;=3.15,G124&gt;=0.353,F124&lt;2.5,A124&gt;=5.75,G124&gt;=0.154,B124&lt;3.45,A124&gt;=5.45),4.7,IF(AND(H124&lt;7.716,A124&lt;7.25,F124&gt;=2.5,A124&gt;=5.75,G124&gt;=0.154,B124&lt;3.45,A124&gt;=5.45),5.04,IF(AND(G124&lt;0.175,H124&gt;=11.218,D124&lt;0.25,A124&lt;5.05,H124&gt;=5.245,D124&lt;0.45,D124&lt;0.8,A124&lt;5.45),1.5,IF(AND(H124&lt;7.713,H124&lt;10.194,D124&lt;1.65,B124&gt;=2.6,A124&lt;5.75,G124&gt;=0.154,B124&lt;3.45,A124&gt;=5.45),4.1,IF(AND(H124&gt;=7.713,H124&lt;10.194,D124&lt;1.65,B124&gt;=2.6,A124&lt;5.75,G124&gt;=0.154,B124&lt;3.45,A124&gt;=5.45),4.2,IF(AND(B124&gt;=3.05,B124&lt;3.15,G124&gt;=0.353,F124&lt;2.5,A124&gt;=5.75,G124&gt;=0.154,B124&lt;3.45,A124&gt;=5.45),4.4,IF(AND(D124&gt;=2.45,H124&gt;=7.716,A124&lt;7.25,F124&gt;=2.5,A124&gt;=5.75,G124&gt;=0.154,B124&lt;3.45,A124&gt;=5.45),5.85,IF(AND(D124&lt;0.15,G124&gt;=0.175,H124&gt;=11.218,D124&lt;0.25,A124&lt;5.05,H124&gt;=5.245,D124&lt;0.45,D124&lt;0.8,A124&lt;5.45),1.1,IF(AND(H124&gt;=16.317,B124&lt;3.05,B124&lt;3.15,G124&gt;=0.353,F124&lt;2.5,A124&gt;=5.75,G124&gt;=0.154,B124&lt;3.45,A124&gt;=5.45),4.8,IF(AND(G124&gt;=0.857,D124&lt;2.45,H124&gt;=7.716,A124&lt;7.25,F124&gt;=2.5,A124&gt;=5.75,G124&gt;=0.154,B124&lt;3.45,A124&gt;=5.45),5.05,IF(AND(G124&lt;0.245,D124&gt;=0.15,G124&gt;=0.175,H124&gt;=11.218,D124&lt;0.25,A124&lt;5.05,H124&gt;=5.245,D124&lt;0.45,D124&lt;0.8,A124&lt;5.45),1.3,IF(AND(G124&gt;=0.245,D124&gt;=0.15,G124&gt;=0.175,H124&gt;=11.218,D124&lt;0.25,A124&lt;5.05,H124&gt;=5.245,D124&lt;0.45,D124&lt;0.8,A124&lt;5.45),1.22,IF(AND(B124&lt;2.85,H124&lt;16.317,B124&lt;3.05,B124&lt;3.15,G124&gt;=0.353,F124&lt;2.5,A124&gt;=5.75,G124&gt;=0.154,B124&lt;3.45,A124&gt;=5.45),4.6,IF(AND(B124&gt;=2.85,H124&lt;16.317,B124&lt;3.05,B124&lt;3.15,G124&gt;=0.353,F124&lt;2.5,A124&gt;=5.75,G124&gt;=0.154,B124&lt;3.45,A124&gt;=5.45),4.633,IF(AND(D124&lt;1.85,G124&lt;0.857,D124&lt;2.45,H124&gt;=7.716,A124&lt;7.25,F124&gt;=2.5,A124&gt;=5.75,G124&gt;=0.154,B124&lt;3.45,A124&gt;=5.45),5.8,IF(AND(H124&lt;11.297,D124&gt;=1.85,G124&lt;0.857,D124&lt;2.45,H124&gt;=7.716,A124&lt;7.25,F124&gt;=2.5,A124&gt;=5.75,G124&gt;=0.154,B124&lt;3.45,A124&gt;=5.45),5.3,IF(AND(G124&lt;0.388,H124&gt;=11.297,D124&gt;=1.85,G124&lt;0.857,D124&lt;2.45,H124&gt;=7.716,A124&lt;7.25,F124&gt;=2.5,A124&gt;=5.75,G124&gt;=0.154,B124&lt;3.45,A124&gt;=5.45),5.4,IF(AND(G124&gt;=0.388,H124&gt;=11.297,D124&gt;=1.85,G124&lt;0.857,D124&lt;2.45,H124&gt;=7.716,A124&lt;7.25,F124&gt;=2.5,A124&gt;=5.75,G124&gt;=0.154,B124&lt;3.45,A124&gt;=5.45),5.6,"shouldnthappen")))))))))))))))))))))))))))))))))))))</f>
        <v>4.9</v>
      </c>
      <c r="BJ124" s="1" t="n">
        <f aca="false">IF(AND(F124&gt;=2,B124&gt;=3.35),6.1,IF(AND(H124&gt;=12.719,F124&lt;1.5,B124&lt;3.35),1.567,IF(AND(H124&lt;5.245,F124&lt;2,B124&gt;=3.35),1,IF(AND(D124&lt;0.15,H124&lt;12.719,F124&lt;1.5,B124&lt;3.35),1.5,IF(AND(D124&gt;=0.35,H124&gt;=5.245,F124&lt;2,B124&gt;=3.35),1.6,IF(AND(A124&lt;4.9,D124&gt;=0.15,H124&lt;12.719,F124&lt;1.5,B124&lt;3.35),1.36,IF(AND(B124&lt;2.65,G124&lt;0.572,D124&lt;1.45,F124&gt;=1.5,B124&lt;3.35),3.5,IF(AND(A124&lt;6.1,F124&lt;2.5,D124&gt;=1.45,F124&gt;=1.5,B124&lt;3.35),5.1,IF(AND(G124&gt;=0.607,D124&lt;0.35,H124&gt;=5.245,F124&lt;2,B124&gt;=3.35),1.65,IF(AND(G124&lt;0.546,A124&gt;=4.9,D124&gt;=0.15,H124&lt;12.719,F124&lt;1.5,B124&lt;3.35),1.2,IF(AND(G124&gt;=0.546,A124&gt;=4.9,D124&gt;=0.15,H124&lt;12.719,F124&lt;1.5,B124&lt;3.35),1.4,IF(AND(A124&gt;=6.3,B124&gt;=2.65,G124&lt;0.572,D124&lt;1.45,F124&gt;=1.5,B124&lt;3.35),4.8,IF(AND(D124&lt;1.15,B124&lt;2.85,G124&gt;=0.572,D124&lt;1.45,F124&gt;=1.5,B124&lt;3.35),3.9,IF(AND(B124&gt;=3.15,B124&gt;=2.85,G124&gt;=0.572,D124&lt;1.45,F124&gt;=1.5,B124&lt;3.35),4.7,IF(AND(B124&lt;2.95,A124&gt;=6.1,F124&lt;2.5,D124&gt;=1.45,F124&gt;=1.5,B124&lt;3.35),4.533,IF(AND(B124&gt;=2.95,A124&gt;=6.1,F124&lt;2.5,D124&gt;=1.45,F124&gt;=1.5,B124&lt;3.35),4.75,IF(AND(A124&gt;=6.7,G124&lt;0.107,F124&gt;=2.5,D124&gt;=1.45,F124&gt;=1.5,B124&lt;3.35),5.7,IF(AND(G124&gt;=0.385,G124&lt;0.607,D124&lt;0.35,H124&gt;=5.245,F124&lt;2,B124&gt;=3.35),1.325,IF(AND(D124&lt;1.25,A124&lt;6.3,B124&gt;=2.65,G124&lt;0.572,D124&lt;1.45,F124&gt;=1.5,B124&lt;3.35),4,IF(AND(D124&gt;=1.25,A124&lt;6.3,B124&gt;=2.65,G124&lt;0.572,D124&lt;1.45,F124&gt;=1.5,B124&lt;3.35),4.18,IF(AND(G124&lt;0.907,D124&gt;=1.15,B124&lt;2.85,G124&gt;=0.572,D124&lt;1.45,F124&gt;=1.5,B124&lt;3.35),4,IF(AND(G124&gt;=0.907,D124&gt;=1.15,B124&lt;2.85,G124&gt;=0.572,D124&lt;1.45,F124&gt;=1.5,B124&lt;3.35),4.4,IF(AND(H124&lt;8.326,B124&lt;3.15,B124&gt;=2.85,G124&gt;=0.572,D124&lt;1.45,F124&gt;=1.5,B124&lt;3.35),3.6,IF(AND(H124&gt;=8.326,B124&lt;3.15,B124&gt;=2.85,G124&gt;=0.572,D124&lt;1.45,F124&gt;=1.5,B124&lt;3.35),4.48,IF(AND(B124&lt;2.95,A124&lt;6.7,G124&lt;0.107,F124&gt;=2.5,D124&gt;=1.45,F124&gt;=1.5,B124&lt;3.35),5.6,IF(AND(B124&gt;=2.95,A124&lt;6.7,G124&lt;0.107,F124&gt;=2.5,D124&gt;=1.45,F124&gt;=1.5,B124&lt;3.35),5.5,IF(AND(G124&lt;0.205,G124&lt;0.432,G124&gt;=0.107,F124&gt;=2.5,D124&gt;=1.45,F124&gt;=1.5,B124&lt;3.35),5.3,IF(AND(B124&gt;=3.05,G124&gt;=0.432,G124&gt;=0.107,F124&gt;=2.5,D124&gt;=1.45,F124&gt;=1.5,B124&lt;3.35),5.86,IF(AND(H124&gt;=14.057,G124&lt;0.385,G124&lt;0.607,D124&lt;0.35,H124&gt;=5.245,F124&lt;2,B124&gt;=3.35),1.7,IF(AND(D124&lt;1.7,G124&gt;=0.205,G124&lt;0.432,G124&gt;=0.107,F124&gt;=2.5,D124&gt;=1.45,F124&gt;=1.5,B124&lt;3.35),5,IF(AND(G124&lt;0.779,B124&lt;3.05,G124&gt;=0.432,G124&gt;=0.107,F124&gt;=2.5,D124&gt;=1.45,F124&gt;=1.5,B124&lt;3.35),4.9,IF(AND(G124&gt;=0.779,B124&lt;3.05,G124&gt;=0.432,G124&gt;=0.107,F124&gt;=2.5,D124&gt;=1.45,F124&gt;=1.5,B124&lt;3.35),5.533,IF(AND(D124&gt;=0.25,H124&lt;14.057,G124&lt;0.385,G124&lt;0.607,D124&lt;0.35,H124&gt;=5.245,F124&lt;2,B124&gt;=3.35),1.4,IF(AND(B124&lt;2.85,D124&gt;=1.7,G124&gt;=0.205,G124&lt;0.432,G124&gt;=0.107,F124&gt;=2.5,D124&gt;=1.45,F124&gt;=1.5,B124&lt;3.35),5.1,IF(AND(B124&gt;=2.85,D124&gt;=1.7,G124&gt;=0.205,G124&lt;0.432,G124&gt;=0.107,F124&gt;=2.5,D124&gt;=1.45,F124&gt;=1.5,B124&lt;3.35),5.15,IF(AND(A124&lt;5.1,D124&lt;0.25,H124&lt;14.057,G124&lt;0.385,G124&lt;0.607,D124&lt;0.35,H124&gt;=5.245,F124&lt;2,B124&gt;=3.35),1.4,IF(AND(A124&gt;=5.1,D124&lt;0.25,H124&lt;14.057,G124&lt;0.385,G124&lt;0.607,D124&lt;0.35,H124&gt;=5.245,F124&lt;2,B124&gt;=3.35),1.5,"shouldnthappen")))))))))))))))))))))))))))))))))))))</f>
        <v>4.9</v>
      </c>
    </row>
    <row r="125" customFormat="false" ht="13.8" hidden="false" customHeight="false" outlineLevel="0" collapsed="false">
      <c r="A125" s="1" t="n">
        <v>7.7</v>
      </c>
      <c r="B125" s="1" t="n">
        <v>2.8</v>
      </c>
      <c r="C125" s="1" t="n">
        <v>6.7</v>
      </c>
      <c r="D125" s="1" t="n">
        <v>2</v>
      </c>
      <c r="E125" s="1" t="s">
        <v>93</v>
      </c>
      <c r="F125" s="1" t="n">
        <v>3</v>
      </c>
      <c r="G125" s="1" t="n">
        <v>0.0909990521613508</v>
      </c>
      <c r="H125" s="16" t="n">
        <v>14.1561751578003</v>
      </c>
      <c r="I125" s="11" t="n">
        <f aca="false">C125</f>
        <v>6.7</v>
      </c>
      <c r="J125" s="1" t="n">
        <f aca="false">AVERAGE(M125:BJ125)</f>
        <v>6.2487</v>
      </c>
      <c r="K125" s="15" t="n">
        <f aca="false">1-SQRT(VAR(M125:BJ125, I125)) / AVERAGE(M125:BJ125)</f>
        <v>0.92635650449482</v>
      </c>
      <c r="L125" s="1" t="n">
        <f aca="false">(J125-I125)/I125</f>
        <v>-0.0673582089552239</v>
      </c>
      <c r="M125" s="1" t="n">
        <f aca="false">IF(AND(H125&gt;=16.241,B125&gt;=3.35),6.4,IF(AND(D125&gt;=0.75,A125&lt;5.15,B125&lt;3.35),4.1,IF(AND(D125&gt;=1.5,H125&lt;16.241,B125&gt;=3.35),5.767,IF(AND(B125&gt;=3.25,D125&lt;0.75,A125&lt;5.15,B125&lt;3.35),1.58,IF(AND(A125&lt;4.95,D125&lt;1.5,H125&lt;16.241,B125&gt;=3.35),1.4,IF(AND(A125&lt;4.5,B125&lt;3.25,D125&lt;0.75,A125&lt;5.15,B125&lt;3.35),1.26,IF(AND(A125&gt;=4.5,B125&lt;3.25,D125&lt;0.75,A125&lt;5.15,B125&lt;3.35),1.48,IF(AND(G125&lt;0.356,H125&lt;12.557,D125&lt;1.45,A125&gt;=5.15,B125&lt;3.35),4.267,IF(AND(D125&lt;1.25,H125&gt;=12.557,D125&lt;1.45,A125&gt;=5.15,B125&lt;3.35),4.05,IF(AND(D125&gt;=1.35,G125&gt;=0.356,H125&lt;12.557,D125&lt;1.45,A125&gt;=5.15,B125&lt;3.35),4.25,IF(AND(H125&lt;15.086,D125&gt;=1.25,H125&gt;=12.557,D125&lt;1.45,A125&gt;=5.15,B125&lt;3.35),4.4,IF(AND(F125&lt;2.5,G125&gt;=0.44,D125&lt;2.05,D125&gt;=1.45,A125&gt;=5.15,B125&lt;3.35),4.7,IF(AND(H125&lt;10.391,B125&lt;3.15,D125&gt;=2.05,D125&gt;=1.45,A125&gt;=5.15,B125&lt;3.35),5.1,IF(AND(G125&lt;0.505,B125&gt;=3.15,D125&gt;=2.05,D125&gt;=1.45,A125&gt;=5.15,B125&lt;3.35),5.7,IF(AND(G125&gt;=0.505,B125&gt;=3.15,D125&gt;=2.05,D125&gt;=1.45,A125&gt;=5.15,B125&lt;3.35),5.95,IF(AND(D125&gt;=0.5,G125&lt;0.905,A125&gt;=4.95,D125&lt;1.5,H125&lt;16.241,B125&gt;=3.35),1.6,IF(AND(B125&lt;3.6,G125&gt;=0.905,A125&gt;=4.95,D125&lt;1.5,H125&lt;16.241,B125&gt;=3.35),1.7,IF(AND(B125&gt;=3.6,G125&gt;=0.905,A125&gt;=4.95,D125&lt;1.5,H125&lt;16.241,B125&gt;=3.35),1.767,IF(AND(A125&gt;=5.7,D125&lt;1.35,G125&gt;=0.356,H125&lt;12.557,D125&lt;1.45,A125&gt;=5.15,B125&lt;3.35),3.9,IF(AND(A125&lt;6.35,H125&gt;=15.086,D125&gt;=1.25,H125&gt;=12.557,D125&lt;1.45,A125&gt;=5.15,B125&lt;3.35),4.7,IF(AND(A125&gt;=6.35,H125&gt;=15.086,D125&gt;=1.25,H125&gt;=12.557,D125&lt;1.45,A125&gt;=5.15,B125&lt;3.35),4.6,IF(AND(H125&lt;9.252,D125&lt;1.55,G125&lt;0.44,D125&lt;2.05,D125&gt;=1.45,A125&gt;=5.15,B125&lt;3.35),5.08,IF(AND(H125&gt;=9.252,D125&lt;1.55,G125&lt;0.44,D125&lt;2.05,D125&gt;=1.45,A125&gt;=5.15,B125&lt;3.35),4.7,IF(AND(H125&lt;8.477,D125&gt;=1.55,G125&lt;0.44,D125&lt;2.05,D125&gt;=1.45,A125&gt;=5.15,B125&lt;3.35),5.1,IF(AND(H125&gt;=8.477,D125&gt;=1.55,G125&lt;0.44,D125&lt;2.05,D125&gt;=1.45,A125&gt;=5.15,B125&lt;3.35),5.4,IF(AND(H125&lt;8.435,F125&gt;=2.5,G125&gt;=0.44,D125&lt;2.05,D125&gt;=1.45,A125&gt;=5.15,B125&lt;3.35),5.1,IF(AND(H125&gt;=8.435,F125&gt;=2.5,G125&gt;=0.44,D125&lt;2.05,D125&gt;=1.45,A125&gt;=5.15,B125&lt;3.35),4.86,IF(AND(G125&lt;0.543,H125&gt;=10.391,B125&lt;3.15,D125&gt;=2.05,D125&gt;=1.45,A125&gt;=5.15,B125&lt;3.35),5.56,IF(AND(G125&gt;=0.543,H125&gt;=10.391,B125&lt;3.15,D125&gt;=2.05,D125&gt;=1.45,A125&gt;=5.15,B125&lt;3.35),5.8,IF(AND(A125&lt;5.05,D125&lt;0.5,G125&lt;0.905,A125&gt;=4.95,D125&lt;1.5,H125&lt;16.241,B125&gt;=3.35),1.3,IF(AND(H125&lt;6.583,A125&lt;5.7,D125&lt;1.35,G125&gt;=0.356,H125&lt;12.557,D125&lt;1.45,A125&gt;=5.15,B125&lt;3.35),4,IF(AND(G125&lt;0.585,A125&gt;=5.05,D125&lt;0.5,G125&lt;0.905,A125&gt;=4.95,D125&lt;1.5,H125&lt;16.241,B125&gt;=3.35),1.475,IF(AND(G125&lt;0.62,H125&gt;=6.583,A125&lt;5.7,D125&lt;1.35,G125&gt;=0.356,H125&lt;12.557,D125&lt;1.45,A125&gt;=5.15,B125&lt;3.35),3.75,IF(AND(G125&gt;=0.62,H125&gt;=6.583,A125&lt;5.7,D125&lt;1.35,G125&gt;=0.356,H125&lt;12.557,D125&lt;1.45,A125&gt;=5.15,B125&lt;3.35),3.6,IF(AND(B125&lt;3.75,G125&gt;=0.585,A125&gt;=5.05,D125&lt;0.5,G125&lt;0.905,A125&gt;=4.95,D125&lt;1.5,H125&lt;16.241,B125&gt;=3.35),1.5,IF(AND(B125&gt;=3.75,G125&gt;=0.585,A125&gt;=5.05,D125&lt;0.5,G125&lt;0.905,A125&gt;=4.95,D125&lt;1.5,H125&lt;16.241,B125&gt;=3.35),1.6,"shouldnthappen"))))))))))))))))))))))))))))))))))))</f>
        <v>5.4</v>
      </c>
      <c r="N125" s="1" t="n">
        <f aca="false">IF(AND(H125&lt;5.245,B125&lt;3.65,F125&lt;1.5),1,IF(AND(H125&gt;=14.096,B125&gt;=3.65,F125&lt;1.5),1.65,IF(AND(A125&gt;=5.45,H125&gt;=5.245,B125&lt;3.65,F125&lt;1.5),1.3,IF(AND(H125&gt;=13.586,H125&lt;14.096,B125&gt;=3.65,F125&lt;1.5),1.3,IF(AND(H125&lt;10.258,D125&lt;1.25,F125&lt;2.5,F125&gt;=1.5),3.38,IF(AND(H125&lt;6.982,D125&gt;=1.25,F125&lt;2.5,F125&gt;=1.5),3.96,IF(AND(H125&gt;=13.646,D125&lt;2.05,F125&gt;=2.5,F125&gt;=1.5),6.1,IF(AND(B125&lt;3.05,A125&lt;5.45,H125&gt;=5.245,B125&lt;3.65,F125&lt;1.5),1.375,IF(AND(H125&lt;6.543,H125&lt;13.586,H125&lt;14.096,B125&gt;=3.65,F125&lt;1.5),1.4,IF(AND(H125&gt;=6.543,H125&lt;13.586,H125&lt;14.096,B125&gt;=3.65,F125&lt;1.5),1.5,IF(AND(H125&lt;11.522,H125&gt;=10.258,D125&lt;1.25,F125&lt;2.5,F125&gt;=1.5),3.733,IF(AND(H125&gt;=11.522,H125&gt;=10.258,D125&lt;1.25,F125&lt;2.5,F125&gt;=1.5),3.92,IF(AND(H125&lt;5.767,H125&lt;13.646,D125&lt;2.05,F125&gt;=2.5,F125&gt;=1.5),4.5,IF(AND(A125&lt;6.8,B125&lt;3.15,D125&gt;=2.05,F125&gt;=2.5,F125&gt;=1.5),5.6,IF(AND(A125&gt;=6.8,B125&lt;3.15,D125&gt;=2.05,F125&gt;=2.5,F125&gt;=1.5),5.1,IF(AND(B125&lt;3.25,B125&gt;=3.15,D125&gt;=2.05,F125&gt;=2.5,F125&gt;=1.5),5.8,IF(AND(B125&gt;=3.25,B125&gt;=3.15,D125&gt;=2.05,F125&gt;=2.5,F125&gt;=1.5),5.65,IF(AND(B125&lt;3.15,B125&gt;=3.05,A125&lt;5.45,H125&gt;=5.245,B125&lt;3.65,F125&lt;1.5),1.5,IF(AND(G125&gt;=0.735,H125&lt;13.665,H125&gt;=6.982,D125&gt;=1.25,F125&lt;2.5,F125&gt;=1.5),4.2,IF(AND(H125&lt;14.03,H125&gt;=13.665,H125&gt;=6.982,D125&gt;=1.25,F125&lt;2.5,F125&gt;=1.5),4.8,IF(AND(A125&gt;=6.6,H125&gt;=5.767,H125&lt;13.646,D125&lt;2.05,F125&gt;=2.5,F125&gt;=1.5),6.05,IF(AND(G125&gt;=0.934,B125&gt;=3.15,B125&gt;=3.05,A125&lt;5.45,H125&gt;=5.245,B125&lt;3.65,F125&lt;1.5),1.7,IF(AND(D125&gt;=1.55,G125&lt;0.735,H125&lt;13.665,H125&gt;=6.982,D125&gt;=1.25,F125&lt;2.5,F125&gt;=1.5),5.1,IF(AND(D125&lt;1.45,H125&gt;=14.03,H125&gt;=13.665,H125&gt;=6.982,D125&gt;=1.25,F125&lt;2.5,F125&gt;=1.5),4.7,IF(AND(D125&gt;=1.45,H125&gt;=14.03,H125&gt;=13.665,H125&gt;=6.982,D125&gt;=1.25,F125&lt;2.5,F125&gt;=1.5),4.5,IF(AND(A125&gt;=6.2,A125&lt;6.6,H125&gt;=5.767,H125&lt;13.646,D125&lt;2.05,F125&gt;=2.5,F125&gt;=1.5),5.325,IF(AND(B125&lt;3.25,G125&lt;0.934,B125&gt;=3.15,B125&gt;=3.05,A125&lt;5.45,H125&gt;=5.245,B125&lt;3.65,F125&lt;1.5),1.3,IF(AND(D125&lt;1.35,D125&lt;1.55,G125&lt;0.735,H125&lt;13.665,H125&gt;=6.982,D125&gt;=1.25,F125&lt;2.5,F125&gt;=1.5),4.25,IF(AND(H125&lt;8.435,A125&lt;6.2,A125&lt;6.6,H125&gt;=5.767,H125&lt;13.646,D125&lt;2.05,F125&gt;=2.5,F125&gt;=1.5),5.1,IF(AND(H125&gt;=8.435,A125&lt;6.2,A125&lt;6.6,H125&gt;=5.767,H125&lt;13.646,D125&lt;2.05,F125&gt;=2.5,F125&gt;=1.5),4.9,IF(AND(A125&gt;=5.15,B125&gt;=3.25,G125&lt;0.934,B125&gt;=3.15,B125&gt;=3.05,A125&lt;5.45,H125&gt;=5.245,B125&lt;3.65,F125&lt;1.5),1.5,IF(AND(B125&lt;2.9,D125&gt;=1.35,D125&lt;1.55,G125&lt;0.735,H125&lt;13.665,H125&gt;=6.982,D125&gt;=1.25,F125&lt;2.5,F125&gt;=1.5),4.6,IF(AND(B125&gt;=2.9,D125&gt;=1.35,D125&lt;1.55,G125&lt;0.735,H125&lt;13.665,H125&gt;=6.982,D125&gt;=1.25,F125&lt;2.5,F125&gt;=1.5),4.52,IF(AND(G125&gt;=0.862,A125&lt;5.15,B125&gt;=3.25,G125&lt;0.934,B125&gt;=3.15,B125&gt;=3.05,A125&lt;5.45,H125&gt;=5.245,B125&lt;3.65,F125&lt;1.5),1.5,IF(AND(H125&lt;9.35,G125&lt;0.862,A125&lt;5.15,B125&gt;=3.25,G125&lt;0.934,B125&gt;=3.15,B125&gt;=3.05,A125&lt;5.45,H125&gt;=5.245,B125&lt;3.65,F125&lt;1.5),1.38,IF(AND(H125&gt;=9.35,G125&lt;0.862,A125&lt;5.15,B125&gt;=3.25,G125&lt;0.934,B125&gt;=3.15,B125&gt;=3.05,A125&lt;5.45,H125&gt;=5.245,B125&lt;3.65,F125&lt;1.5),1.4,"shouldnthappen"))))))))))))))))))))))))))))))))))))</f>
        <v>6.1</v>
      </c>
      <c r="O125" s="1" t="n">
        <f aca="false">IF(AND(B125&lt;2.75,A125&lt;5.55),3.96,IF(AND(H125&lt;9.205,A125&lt;5.9,A125&gt;=5.55),3.85,IF(AND(A125&lt;4.35,D125&lt;0.35,B125&gt;=2.75,A125&lt;5.55),1.1,IF(AND(B125&lt;3.65,D125&gt;=0.35,B125&gt;=2.75,A125&lt;5.55),1.65,IF(AND(B125&gt;=3.65,D125&gt;=0.35,B125&gt;=2.75,A125&lt;5.55),1.9,IF(AND(G125&gt;=0.732,H125&gt;=9.205,A125&lt;5.9,A125&gt;=5.55),4.9,IF(AND(G125&lt;0.273,G125&lt;0.732,H125&gt;=9.205,A125&lt;5.9,A125&gt;=5.55),4.5,IF(AND(A125&lt;6.3,G125&lt;0.422,F125&lt;2.5,A125&gt;=5.9,A125&gt;=5.55),5.1,IF(AND(A125&gt;=6.3,G125&lt;0.422,F125&lt;2.5,A125&gt;=5.9,A125&gt;=5.55),4.76,IF(AND(B125&lt;2.4,G125&gt;=0.422,F125&lt;2.5,A125&gt;=5.9,A125&gt;=5.55),4.45,IF(AND(A125&gt;=7,G125&gt;=0.628,F125&gt;=2.5,A125&gt;=5.9,A125&gt;=5.55),6.45,IF(AND(D125&lt;0.15,H125&lt;13.924,A125&gt;=4.35,D125&lt;0.35,B125&gt;=2.75,A125&lt;5.55),1.5,IF(AND(B125&lt;3.15,H125&gt;=13.924,A125&gt;=4.35,D125&lt;0.35,B125&gt;=2.75,A125&lt;5.55),1.56,IF(AND(B125&gt;=3.15,H125&gt;=13.924,A125&gt;=4.35,D125&lt;0.35,B125&gt;=2.75,A125&lt;5.55),1.3,IF(AND(H125&lt;14.316,G125&gt;=0.273,G125&lt;0.732,H125&gt;=9.205,A125&lt;5.9,A125&gt;=5.55),3.95,IF(AND(H125&gt;=14.316,G125&gt;=0.273,G125&lt;0.732,H125&gt;=9.205,A125&lt;5.9,A125&gt;=5.55),4.1,IF(AND(A125&lt;6.2,B125&gt;=2.4,G125&gt;=0.422,F125&lt;2.5,A125&gt;=5.9,A125&gt;=5.55),4.3,IF(AND(A125&gt;=7.05,G125&lt;0.364,G125&lt;0.628,F125&gt;=2.5,A125&gt;=5.9,A125&gt;=5.55),6.1,IF(AND(A125&gt;=7.55,G125&gt;=0.364,G125&lt;0.628,F125&gt;=2.5,A125&gt;=5.9,A125&gt;=5.55),6.4,IF(AND(A125&lt;6.15,A125&lt;7,G125&gt;=0.628,F125&gt;=2.5,A125&gt;=5.9,A125&gt;=5.55),4.9,IF(AND(D125&lt;1.45,A125&gt;=6.2,B125&gt;=2.4,G125&gt;=0.422,F125&lt;2.5,A125&gt;=5.9,A125&gt;=5.55),4.64,IF(AND(D125&gt;=1.45,A125&gt;=6.2,B125&gt;=2.4,G125&gt;=0.422,F125&lt;2.5,A125&gt;=5.9,A125&gt;=5.55),4.9,IF(AND(D125&lt;1.65,A125&lt;7.05,G125&lt;0.364,G125&lt;0.628,F125&gt;=2.5,A125&gt;=5.9,A125&gt;=5.55),5.1,IF(AND(D125&gt;=2.35,A125&lt;7.55,G125&gt;=0.364,G125&lt;0.628,F125&gt;=2.5,A125&gt;=5.9,A125&gt;=5.55),5.633,IF(AND(D125&lt;2.15,A125&gt;=6.15,A125&lt;7,G125&gt;=0.628,F125&gt;=2.5,A125&gt;=5.9,A125&gt;=5.55),5.1,IF(AND(D125&gt;=2.15,A125&gt;=6.15,A125&lt;7,G125&gt;=0.628,F125&gt;=2.5,A125&gt;=5.9,A125&gt;=5.55),5.267,IF(AND(A125&lt;4.9,A125&lt;5.05,D125&gt;=0.15,H125&lt;13.924,A125&gt;=4.35,D125&lt;0.35,B125&gt;=2.75,A125&lt;5.55),1.375,IF(AND(A125&gt;=4.9,A125&lt;5.05,D125&gt;=0.15,H125&lt;13.924,A125&gt;=4.35,D125&lt;0.35,B125&gt;=2.75,A125&lt;5.55),1.3,IF(AND(A125&lt;5.45,A125&gt;=5.05,D125&gt;=0.15,H125&lt;13.924,A125&gt;=4.35,D125&lt;0.35,B125&gt;=2.75,A125&lt;5.55),1.475,IF(AND(A125&gt;=5.45,A125&gt;=5.05,D125&gt;=0.15,H125&lt;13.924,A125&gt;=4.35,D125&lt;0.35,B125&gt;=2.75,A125&lt;5.55),1.4,IF(AND(B125&gt;=3.25,D125&lt;2.35,A125&lt;7.55,G125&gt;=0.364,G125&lt;0.628,F125&gt;=2.5,A125&gt;=5.9,A125&gt;=5.55),5.7,IF(AND(G125&lt;0.006,G125&lt;0.107,D125&gt;=1.65,A125&lt;7.05,G125&lt;0.364,G125&lt;0.628,F125&gt;=2.5,A125&gt;=5.9,A125&gt;=5.55),5.5,IF(AND(G125&gt;=0.006,G125&lt;0.107,D125&gt;=1.65,A125&lt;7.05,G125&lt;0.364,G125&lt;0.628,F125&gt;=2.5,A125&gt;=5.9,A125&gt;=5.55),5.667,IF(AND(D125&lt;2.2,G125&gt;=0.107,D125&gt;=1.65,A125&lt;7.05,G125&lt;0.364,G125&lt;0.628,F125&gt;=2.5,A125&gt;=5.9,A125&gt;=5.55),5.35,IF(AND(D125&gt;=2.2,G125&gt;=0.107,D125&gt;=1.65,A125&lt;7.05,G125&lt;0.364,G125&lt;0.628,F125&gt;=2.5,A125&gt;=5.9,A125&gt;=5.55),5.2,IF(AND(D125&lt;2.25,B125&lt;3.25,D125&lt;2.35,A125&lt;7.55,G125&gt;=0.364,G125&lt;0.628,F125&gt;=2.5,A125&gt;=5.9,A125&gt;=5.55),5.8,IF(AND(D125&gt;=2.25,B125&lt;3.25,D125&lt;2.35,A125&lt;7.55,G125&gt;=0.364,G125&lt;0.628,F125&gt;=2.5,A125&gt;=5.9,A125&gt;=5.55),5.9,"shouldnthappen")))))))))))))))))))))))))))))))))))))</f>
        <v>6.1</v>
      </c>
      <c r="P125" s="1" t="n">
        <f aca="false">IF(AND(D125&gt;=0.75,A125&lt;5.55),3.9,IF(AND(H125&lt;7.482,A125&gt;=5.55),3.45,IF(AND(B125&gt;=3.15,B125&lt;3.25,D125&lt;0.75,A125&lt;5.55),1.262,IF(AND(G125&gt;=0.446,B125&lt;3.15,B125&lt;3.25,D125&lt;0.75,A125&lt;5.55),1.1,IF(AND(G125&lt;0.408,A125&lt;5.05,B125&gt;=3.25,D125&lt;0.75,A125&lt;5.55),1.4,IF(AND(G125&gt;=0.408,A125&lt;5.05,B125&gt;=3.25,D125&lt;0.75,A125&lt;5.55),1.233,IF(AND(G125&gt;=0.676,A125&gt;=5.05,B125&gt;=3.25,D125&lt;0.75,A125&lt;5.55),1.72,IF(AND(H125&lt;9.386,A125&lt;5.85,F125&lt;2.5,H125&gt;=7.482,A125&gt;=5.55),3.5,IF(AND(H125&gt;=9.386,A125&lt;5.85,F125&lt;2.5,H125&gt;=7.482,A125&gt;=5.55),4.275,IF(AND(H125&gt;=16.284,G125&lt;0.865,F125&gt;=2.5,H125&gt;=7.482,A125&gt;=5.55),6.6,IF(AND(G125&lt;0.912,G125&gt;=0.865,F125&gt;=2.5,H125&gt;=7.482,A125&gt;=5.55),4.8,IF(AND(G125&gt;=0.912,G125&gt;=0.865,F125&gt;=2.5,H125&gt;=7.482,A125&gt;=5.55),5.175,IF(AND(A125&gt;=4.95,G125&lt;0.446,B125&lt;3.15,B125&lt;3.25,D125&lt;0.75,A125&lt;5.55),1.6,IF(AND(H125&gt;=12.974,G125&lt;0.676,A125&gt;=5.05,B125&gt;=3.25,D125&lt;0.75,A125&lt;5.55),1.3,IF(AND(D125&lt;1.45,H125&lt;13.531,A125&gt;=5.85,F125&lt;2.5,H125&gt;=7.482,A125&gt;=5.55),4.2,IF(AND(D125&gt;=1.45,H125&lt;13.531,A125&gt;=5.85,F125&lt;2.5,H125&gt;=7.482,A125&gt;=5.55),4.967,IF(AND(G125&lt;0.187,H125&gt;=13.531,A125&gt;=5.85,F125&lt;2.5,H125&gt;=7.482,A125&gt;=5.55),5,IF(AND(H125&gt;=12.675,A125&lt;4.95,G125&lt;0.446,B125&lt;3.15,B125&lt;3.25,D125&lt;0.75,A125&lt;5.55),1.5,IF(AND(H125&lt;10.826,H125&lt;12.974,G125&lt;0.676,A125&gt;=5.05,B125&gt;=3.25,D125&lt;0.75,A125&lt;5.55),1.46,IF(AND(H125&gt;=10.826,H125&lt;12.974,G125&lt;0.676,A125&gt;=5.05,B125&gt;=3.25,D125&lt;0.75,A125&lt;5.55),1.4,IF(AND(A125&lt;6.15,G125&gt;=0.187,H125&gt;=13.531,A125&gt;=5.85,F125&lt;2.5,H125&gt;=7.482,A125&gt;=5.55),4.7,IF(AND(A125&lt;6.85,B125&lt;2.95,H125&lt;16.284,G125&lt;0.865,F125&gt;=2.5,H125&gt;=7.482,A125&gt;=5.55),5.32,IF(AND(A125&gt;=6.85,B125&lt;2.95,H125&lt;16.284,G125&lt;0.865,F125&gt;=2.5,H125&gt;=7.482,A125&gt;=5.55),6.567,IF(AND(A125&lt;4.85,H125&lt;12.675,A125&lt;4.95,G125&lt;0.446,B125&lt;3.15,B125&lt;3.25,D125&lt;0.75,A125&lt;5.55),1.4,IF(AND(A125&gt;=4.85,H125&lt;12.675,A125&lt;4.95,G125&lt;0.446,B125&lt;3.15,B125&lt;3.25,D125&lt;0.75,A125&lt;5.55),1.5,IF(AND(B125&lt;3.1,A125&gt;=6.15,G125&gt;=0.187,H125&gt;=13.531,A125&gt;=5.85,F125&lt;2.5,H125&gt;=7.482,A125&gt;=5.55),4.467,IF(AND(B125&gt;=3.1,A125&gt;=6.15,G125&gt;=0.187,H125&gt;=13.531,A125&gt;=5.85,F125&lt;2.5,H125&gt;=7.482,A125&gt;=5.55),4.7,IF(AND(G125&gt;=0.379,B125&lt;3.15,B125&gt;=2.95,H125&lt;16.284,G125&lt;0.865,F125&gt;=2.5,H125&gt;=7.482,A125&gt;=5.55),5.733,IF(AND(A125&lt;6.6,B125&gt;=3.15,B125&gt;=2.95,H125&lt;16.284,G125&lt;0.865,F125&gt;=2.5,H125&gt;=7.482,A125&gt;=5.55),5.38,IF(AND(A125&lt;6.7,G125&lt;0.379,B125&lt;3.15,B125&gt;=2.95,H125&lt;16.284,G125&lt;0.865,F125&gt;=2.5,H125&gt;=7.482,A125&gt;=5.55),5.3,IF(AND(A125&gt;=6.7,G125&lt;0.379,B125&lt;3.15,B125&gt;=2.95,H125&lt;16.284,G125&lt;0.865,F125&gt;=2.5,H125&gt;=7.482,A125&gt;=5.55),5.16,IF(AND(A125&lt;7.05,A125&gt;=6.6,B125&gt;=3.15,B125&gt;=2.95,H125&lt;16.284,G125&lt;0.865,F125&gt;=2.5,H125&gt;=7.482,A125&gt;=5.55),5.78,IF(AND(A125&gt;=7.05,A125&gt;=6.6,B125&gt;=3.15,B125&gt;=2.95,H125&lt;16.284,G125&lt;0.865,F125&gt;=2.5,H125&gt;=7.482,A125&gt;=5.55),6.1,"shouldnthappen")))))))))))))))))))))))))))))))))</f>
        <v>6.567</v>
      </c>
      <c r="Q125" s="1" t="n">
        <f aca="false">IF(AND(G125&gt;=0.422,B125&lt;3.25,F125&lt;1.5),1.25,IF(AND(G125&gt;=0.082,G125&lt;0.125,F125&gt;=1.5),6.7,IF(AND(G125&lt;0.251,G125&lt;0.422,B125&lt;3.25,F125&lt;1.5),1.38,IF(AND(G125&gt;=0.251,G125&lt;0.422,B125&lt;3.25,F125&lt;1.5),1.55,IF(AND(G125&gt;=0.385,G125&lt;0.633,B125&gt;=3.25,F125&lt;1.5),1.367,IF(AND(B125&lt;3.35,G125&gt;=0.633,B125&gt;=3.25,F125&lt;1.5),1.7,IF(AND(A125&lt;5.85,G125&lt;0.082,G125&lt;0.125,F125&gt;=1.5),4.5,IF(AND(F125&gt;=2.5,D125&lt;1.6,G125&gt;=0.125,F125&gt;=1.5),5.05,IF(AND(H125&gt;=16.774,D125&gt;=1.6,G125&gt;=0.125,F125&gt;=1.5),6.4,IF(AND(D125&gt;=0.5,G125&lt;0.385,G125&lt;0.633,B125&gt;=3.25,F125&lt;1.5),1.6,IF(AND(B125&lt;3.6,B125&gt;=3.35,G125&gt;=0.633,B125&gt;=3.25,F125&lt;1.5),1.55,IF(AND(B125&gt;=3.6,B125&gt;=3.35,G125&gt;=0.633,B125&gt;=3.25,F125&lt;1.5),1.6,IF(AND(D125&lt;1.65,A125&gt;=5.85,G125&lt;0.082,G125&lt;0.125,F125&gt;=1.5),4.7,IF(AND(A125&lt;5.3,F125&lt;2.5,D125&lt;1.6,G125&gt;=0.125,F125&gt;=1.5),3.15,IF(AND(B125&gt;=3.2,H125&lt;16.774,D125&gt;=1.6,G125&gt;=0.125,F125&gt;=1.5),5.675,IF(AND(H125&lt;11.767,D125&lt;0.5,G125&lt;0.385,G125&lt;0.633,B125&gt;=3.25,F125&lt;1.5),1.5,IF(AND(H125&gt;=11.767,D125&lt;0.5,G125&lt;0.385,G125&lt;0.633,B125&gt;=3.25,F125&lt;1.5),1.367,IF(AND(H125&lt;8.367,D125&gt;=1.65,A125&gt;=5.85,G125&lt;0.082,G125&lt;0.125,F125&gt;=1.5),5.7,IF(AND(H125&gt;=8.367,D125&gt;=1.65,A125&gt;=5.85,G125&lt;0.082,G125&lt;0.125,F125&gt;=1.5),5.575,IF(AND(A125&gt;=7.1,B125&lt;3.2,H125&lt;16.774,D125&gt;=1.6,G125&gt;=0.125,F125&gt;=1.5),6.3,IF(AND(H125&gt;=15.395,B125&lt;2.85,A125&gt;=5.3,F125&lt;2.5,D125&lt;1.6,G125&gt;=0.125,F125&gt;=1.5),4.8,IF(AND(H125&lt;8.486,B125&gt;=2.85,A125&gt;=5.3,F125&lt;2.5,D125&lt;1.6,G125&gt;=0.125,F125&gt;=1.5),3.85,IF(AND(D125&gt;=2.1,A125&lt;7.1,B125&lt;3.2,H125&lt;16.774,D125&gt;=1.6,G125&gt;=0.125,F125&gt;=1.5),5.5,IF(AND(B125&gt;=2.75,H125&lt;15.395,B125&lt;2.85,A125&gt;=5.3,F125&lt;2.5,D125&lt;1.6,G125&gt;=0.125,F125&gt;=1.5),4.489,IF(AND(H125&gt;=15.168,H125&gt;=8.486,B125&gt;=2.85,A125&gt;=5.3,F125&lt;2.5,D125&lt;1.6,G125&gt;=0.125,F125&gt;=1.5),4.7,IF(AND(G125&gt;=0.519,D125&lt;2.1,A125&lt;7.1,B125&lt;3.2,H125&lt;16.774,D125&gt;=1.6,G125&gt;=0.125,F125&gt;=1.5),4.925,IF(AND(G125&gt;=0.897,B125&lt;2.75,H125&lt;15.395,B125&lt;2.85,A125&gt;=5.3,F125&lt;2.5,D125&lt;1.6,G125&gt;=0.125,F125&gt;=1.5),4.567,IF(AND(A125&lt;5.65,H125&lt;15.168,H125&gt;=8.486,B125&gt;=2.85,A125&gt;=5.3,F125&lt;2.5,D125&lt;1.6,G125&gt;=0.125,F125&gt;=1.5),4.5,IF(AND(G125&lt;0.23,G125&lt;0.519,D125&lt;2.1,A125&lt;7.1,B125&lt;3.2,H125&lt;16.774,D125&gt;=1.6,G125&gt;=0.125,F125&gt;=1.5),5,IF(AND(A125&lt;5.9,G125&lt;0.897,B125&lt;2.75,H125&lt;15.395,B125&lt;2.85,A125&gt;=5.3,F125&lt;2.5,D125&lt;1.6,G125&gt;=0.125,F125&gt;=1.5),4.1,IF(AND(A125&gt;=5.9,G125&lt;0.897,B125&lt;2.75,H125&lt;15.395,B125&lt;2.85,A125&gt;=5.3,F125&lt;2.5,D125&lt;1.6,G125&gt;=0.125,F125&gt;=1.5),4.5,IF(AND(A125&lt;6.05,A125&gt;=5.65,H125&lt;15.168,H125&gt;=8.486,B125&gt;=2.85,A125&gt;=5.3,F125&lt;2.5,D125&lt;1.6,G125&gt;=0.125,F125&gt;=1.5),4.2,IF(AND(A125&gt;=6.05,A125&gt;=5.65,H125&lt;15.168,H125&gt;=8.486,B125&gt;=2.85,A125&gt;=5.3,F125&lt;2.5,D125&lt;1.6,G125&gt;=0.125,F125&gt;=1.5),4.35,IF(AND(D125&lt;1.95,G125&gt;=0.23,G125&lt;0.519,D125&lt;2.1,A125&lt;7.1,B125&lt;3.2,H125&lt;16.774,D125&gt;=1.6,G125&gt;=0.125,F125&gt;=1.5),5.3,IF(AND(D125&gt;=1.95,G125&gt;=0.23,G125&lt;0.519,D125&lt;2.1,A125&lt;7.1,B125&lt;3.2,H125&lt;16.774,D125&gt;=1.6,G125&gt;=0.125,F125&gt;=1.5),5.2,"shouldnthappen")))))))))))))))))))))))))))))))))))</f>
        <v>6.7</v>
      </c>
      <c r="R125" s="1" t="n">
        <f aca="false">IF(AND(G125&gt;=0.901,F125&lt;1.5),1.9,IF(AND(H125&lt;5.523,D125&lt;0.35,G125&lt;0.901,F125&lt;1.5),1,IF(AND(B125&lt;3.6,D125&gt;=0.35,G125&lt;0.901,F125&lt;1.5),1.575,IF(AND(B125&gt;=3.6,D125&gt;=0.35,G125&lt;0.901,F125&lt;1.5),1.5,IF(AND(G125&gt;=0.837,D125&lt;1.15,D125&lt;1.45,F125&gt;=1.5),3,IF(AND(G125&gt;=0.66,D125&gt;=1.15,D125&lt;1.45,F125&gt;=1.5),4,IF(AND(F125&gt;=2.5,D125&lt;1.55,D125&gt;=1.45,F125&gt;=1.5),5.025,IF(AND(F125&lt;2.5,D125&gt;=1.55,D125&gt;=1.45,F125&gt;=1.5),4.933,IF(AND(B125&lt;2.45,G125&lt;0.837,D125&lt;1.15,D125&lt;1.45,F125&gt;=1.5),3.3,IF(AND(B125&gt;=2.45,G125&lt;0.837,D125&lt;1.15,D125&lt;1.45,F125&gt;=1.5),3.86,IF(AND(B125&gt;=3.05,F125&lt;2.5,D125&lt;1.55,D125&gt;=1.45,F125&gt;=1.5),4.8,IF(AND(D125&gt;=2.45,F125&gt;=2.5,D125&gt;=1.55,D125&gt;=1.45,F125&gt;=1.5),5.875,IF(AND(H125&lt;13.187,G125&lt;0.217,H125&gt;=5.523,D125&lt;0.35,G125&lt;0.901,F125&lt;1.5),1.4,IF(AND(H125&gt;=13.187,G125&lt;0.217,H125&gt;=5.523,D125&lt;0.35,G125&lt;0.901,F125&lt;1.5),1.5,IF(AND(G125&lt;0.33,G125&gt;=0.217,H125&gt;=5.523,D125&lt;0.35,G125&lt;0.901,F125&lt;1.5),1.28,IF(AND(A125&lt;6.05,D125&lt;1.35,G125&lt;0.66,D125&gt;=1.15,D125&lt;1.45,F125&gt;=1.5),4.175,IF(AND(A125&gt;=6.05,D125&lt;1.35,G125&lt;0.66,D125&gt;=1.15,D125&lt;1.45,F125&gt;=1.5),4.3,IF(AND(A125&lt;5.65,D125&gt;=1.35,G125&lt;0.66,D125&gt;=1.15,D125&lt;1.45,F125&gt;=1.5),3.9,IF(AND(A125&gt;=5.65,D125&gt;=1.35,G125&lt;0.66,D125&gt;=1.15,D125&lt;1.45,F125&gt;=1.5),4.52,IF(AND(A125&lt;6.25,B125&lt;3.05,F125&lt;2.5,D125&lt;1.55,D125&gt;=1.45,F125&gt;=1.5),4.5,IF(AND(A125&gt;=6.25,B125&lt;3.05,F125&lt;2.5,D125&lt;1.55,D125&gt;=1.45,F125&gt;=1.5),4.675,IF(AND(A125&gt;=7.25,D125&lt;2.45,F125&gt;=2.5,D125&gt;=1.55,D125&gt;=1.45,F125&gt;=1.5),6.433,IF(AND(D125&gt;=0.25,G125&gt;=0.33,G125&gt;=0.217,H125&gt;=5.523,D125&lt;0.35,G125&lt;0.901,F125&lt;1.5),1.4,IF(AND(A125&lt;6.15,A125&lt;7.25,D125&lt;2.45,F125&gt;=2.5,D125&gt;=1.55,D125&gt;=1.45,F125&gt;=1.5),5.025,IF(AND(H125&lt;6.439,D125&lt;0.25,G125&gt;=0.33,G125&gt;=0.217,H125&gt;=5.523,D125&lt;0.35,G125&lt;0.901,F125&lt;1.5),1.5,IF(AND(H125&gt;=6.439,D125&lt;0.25,G125&gt;=0.33,G125&gt;=0.217,H125&gt;=5.523,D125&lt;0.35,G125&lt;0.901,F125&lt;1.5),1.38,IF(AND(H125&gt;=13.711,A125&gt;=6.15,A125&lt;7.25,D125&lt;2.45,F125&gt;=2.5,D125&gt;=1.55,D125&gt;=1.45,F125&gt;=1.5),5.68,IF(AND(B125&gt;=3.3,H125&lt;13.711,A125&gt;=6.15,A125&lt;7.25,D125&lt;2.45,F125&gt;=2.5,D125&gt;=1.55,D125&gt;=1.45,F125&gt;=1.5),5.6,IF(AND(G125&lt;0.093,B125&lt;3.3,H125&lt;13.711,A125&gt;=6.15,A125&lt;7.25,D125&lt;2.45,F125&gt;=2.5,D125&gt;=1.55,D125&gt;=1.45,F125&gt;=1.5),5.56,IF(AND(D125&lt;1.95,G125&gt;=0.093,B125&lt;3.3,H125&lt;13.711,A125&gt;=6.15,A125&lt;7.25,D125&lt;2.45,F125&gt;=2.5,D125&gt;=1.55,D125&gt;=1.45,F125&gt;=1.5),5.3,IF(AND(B125&lt;3.15,D125&gt;=1.95,G125&gt;=0.093,B125&lt;3.3,H125&lt;13.711,A125&gt;=6.15,A125&lt;7.25,D125&lt;2.45,F125&gt;=2.5,D125&gt;=1.55,D125&gt;=1.45,F125&gt;=1.5),5.1,IF(AND(B125&gt;=3.15,D125&gt;=1.95,G125&gt;=0.093,B125&lt;3.3,H125&lt;13.711,A125&gt;=6.15,A125&lt;7.25,D125&lt;2.45,F125&gt;=2.5,D125&gt;=1.55,D125&gt;=1.45,F125&gt;=1.5),5.15,"shouldnthappen"))))))))))))))))))))))))))))))))</f>
        <v>6.433</v>
      </c>
      <c r="S125" s="1" t="n">
        <f aca="false">IF(AND(G125&gt;=0.859,D125&gt;=0.35,F125&lt;1.5),1.9,IF(AND(D125&lt;1.75,F125&gt;=2.5,F125&gt;=1.5),4.867,IF(AND(H125&lt;8.42,A125&lt;5.05,D125&lt;0.35,F125&lt;1.5),1.42,IF(AND(H125&gt;=14.877,A125&gt;=5.05,D125&lt;0.35,F125&lt;1.5),1.3,IF(AND(B125&lt;3.35,G125&lt;0.859,D125&gt;=0.35,F125&lt;1.5),1.7,IF(AND(B125&gt;=3.35,G125&lt;0.859,D125&gt;=0.35,F125&lt;1.5),1.5,IF(AND(A125&gt;=6.05,B125&lt;2.75,F125&lt;2.5,F125&gt;=1.5),4.733,IF(AND(G125&gt;=0.68,B125&gt;=2.75,F125&lt;2.5,F125&gt;=1.5),4.025,IF(AND(H125&gt;=16.284,D125&gt;=1.75,F125&gt;=2.5,F125&gt;=1.5),6.6,IF(AND(A125&lt;4.35,H125&gt;=8.42,A125&lt;5.05,D125&lt;0.35,F125&lt;1.5),1.1,IF(AND(G125&gt;=0.948,H125&lt;14.877,A125&gt;=5.05,D125&lt;0.35,F125&lt;1.5),1.7,IF(AND(A125&lt;5.3,A125&lt;6.05,B125&lt;2.75,F125&lt;2.5,F125&gt;=1.5),3,IF(AND(H125&gt;=15.168,G125&lt;0.68,B125&gt;=2.75,F125&lt;2.5,F125&gt;=1.5),4.75,IF(AND(H125&gt;=14.005,A125&gt;=4.35,H125&gt;=8.42,A125&lt;5.05,D125&lt;0.35,F125&lt;1.5),1.375,IF(AND(A125&gt;=5.55,G125&lt;0.948,H125&lt;14.877,A125&gt;=5.05,D125&lt;0.35,F125&lt;1.5),1.7,IF(AND(H125&lt;12.363,A125&gt;=5.3,A125&lt;6.05,B125&lt;2.75,F125&lt;2.5,F125&gt;=1.5),3.825,IF(AND(H125&gt;=12.363,A125&gt;=5.3,A125&lt;6.05,B125&lt;2.75,F125&lt;2.5,F125&gt;=1.5),4.033,IF(AND(H125&gt;=14.508,H125&lt;15.168,G125&lt;0.68,B125&gt;=2.75,F125&lt;2.5,F125&gt;=1.5),4.2,IF(AND(D125&gt;=2.35,D125&gt;=2.2,H125&lt;16.284,D125&gt;=1.75,F125&gt;=2.5,F125&gt;=1.5),5.267,IF(AND(G125&lt;0.231,H125&lt;14.005,A125&gt;=4.35,H125&gt;=8.42,A125&lt;5.05,D125&lt;0.35,F125&lt;1.5),1.4,IF(AND(H125&gt;=14.494,A125&lt;5.55,G125&lt;0.948,H125&lt;14.877,A125&gt;=5.05,D125&lt;0.35,F125&lt;1.5),1.6,IF(AND(A125&lt;6.1,H125&lt;14.508,H125&lt;15.168,G125&lt;0.68,B125&gt;=2.75,F125&lt;2.5,F125&gt;=1.5),4.5,IF(AND(A125&lt;6.1,H125&lt;11.8,D125&lt;2.2,H125&lt;16.284,D125&gt;=1.75,F125&gt;=2.5,F125&gt;=1.5),4.95,IF(AND(A125&gt;=6.1,H125&lt;11.8,D125&lt;2.2,H125&lt;16.284,D125&gt;=1.75,F125&gt;=2.5,F125&gt;=1.5),5.333,IF(AND(B125&lt;2.75,H125&gt;=11.8,D125&lt;2.2,H125&lt;16.284,D125&gt;=1.75,F125&gt;=2.5,F125&gt;=1.5),5.1,IF(AND(B125&gt;=3.15,D125&lt;2.35,D125&gt;=2.2,H125&lt;16.284,D125&gt;=1.75,F125&gt;=2.5,F125&gt;=1.5),5.5,IF(AND(B125&gt;=3.35,G125&gt;=0.231,H125&lt;14.005,A125&gt;=4.35,H125&gt;=8.42,A125&lt;5.05,D125&lt;0.35,F125&lt;1.5),1.3,IF(AND(H125&lt;13.869,H125&lt;14.494,A125&lt;5.55,G125&lt;0.948,H125&lt;14.877,A125&gt;=5.05,D125&lt;0.35,F125&lt;1.5),1.5,IF(AND(H125&gt;=13.869,H125&lt;14.494,A125&lt;5.55,G125&lt;0.948,H125&lt;14.877,A125&gt;=5.05,D125&lt;0.35,F125&lt;1.5),1.4,IF(AND(G125&lt;0.636,A125&gt;=6.1,H125&lt;14.508,H125&lt;15.168,G125&lt;0.68,B125&gt;=2.75,F125&lt;2.5,F125&gt;=1.5),4.68,IF(AND(G125&gt;=0.636,A125&gt;=6.1,H125&lt;14.508,H125&lt;15.168,G125&lt;0.68,B125&gt;=2.75,F125&lt;2.5,F125&gt;=1.5),4.4,IF(AND(B125&lt;2.85,B125&gt;=2.75,H125&gt;=11.8,D125&lt;2.2,H125&lt;16.284,D125&gt;=1.75,F125&gt;=2.5,F125&gt;=1.5),6.7,IF(AND(H125&lt;10.626,B125&lt;3.15,D125&lt;2.35,D125&gt;=2.2,H125&lt;16.284,D125&gt;=1.75,F125&gt;=2.5,F125&gt;=1.5),5.1,IF(AND(H125&gt;=10.626,B125&lt;3.15,D125&lt;2.35,D125&gt;=2.2,H125&lt;16.284,D125&gt;=1.75,F125&gt;=2.5,F125&gt;=1.5),5.2,IF(AND(G125&lt;0.378,B125&lt;3.35,G125&gt;=0.231,H125&lt;14.005,A125&gt;=4.35,H125&gt;=8.42,A125&lt;5.05,D125&lt;0.35,F125&lt;1.5),1.2,IF(AND(G125&gt;=0.378,B125&lt;3.35,G125&gt;=0.231,H125&lt;14.005,A125&gt;=4.35,H125&gt;=8.42,A125&lt;5.05,D125&lt;0.35,F125&lt;1.5),1.3,IF(AND(A125&lt;6.2,B125&gt;=2.85,B125&gt;=2.75,H125&gt;=11.8,D125&lt;2.2,H125&lt;16.284,D125&gt;=1.75,F125&gt;=2.5,F125&gt;=1.5),4.9,IF(AND(G125&lt;0.388,A125&gt;=6.2,B125&gt;=2.85,B125&gt;=2.75,H125&gt;=11.8,D125&lt;2.2,H125&lt;16.284,D125&gt;=1.75,F125&gt;=2.5,F125&gt;=1.5),5.52,IF(AND(G125&gt;=0.388,A125&gt;=6.2,B125&gt;=2.85,B125&gt;=2.75,H125&gt;=11.8,D125&lt;2.2,H125&lt;16.284,D125&gt;=1.75,F125&gt;=2.5,F125&gt;=1.5),5.7,"shouldnthappen")))))))))))))))))))))))))))))))))))))))</f>
        <v>6.7</v>
      </c>
      <c r="T125" s="1" t="n">
        <f aca="false">IF(AND(D125&gt;=0.8,A125&lt;5.45),3.7,IF(AND(D125&gt;=0.35,D125&lt;0.8,A125&lt;5.45),1.56,IF(AND(G125&lt;0.164,F125&lt;2.5,A125&gt;=5.45),1.6,IF(AND(H125&gt;=16.718,F125&gt;=2.5,A125&gt;=5.45),6.4,IF(AND(G125&gt;=0.719,H125&lt;16.718,F125&gt;=2.5,A125&gt;=5.45),5.05,IF(AND(A125&lt;4.35,A125&lt;5.05,D125&lt;0.35,D125&lt;0.8,A125&lt;5.45),1.1,IF(AND(H125&gt;=14.494,A125&gt;=5.05,D125&lt;0.35,D125&lt;0.8,A125&lt;5.45),1.6,IF(AND(G125&lt;0.338,D125&lt;1.25,G125&gt;=0.164,F125&lt;2.5,A125&gt;=5.45),4.1,IF(AND(H125&lt;8.397,D125&gt;=1.25,G125&gt;=0.164,F125&lt;2.5,A125&gt;=5.45),4,IF(AND(H125&lt;11.031,H125&lt;14.494,A125&gt;=5.05,D125&lt;0.35,D125&lt;0.8,A125&lt;5.45),1.5,IF(AND(H125&gt;=11.031,H125&lt;14.494,A125&gt;=5.05,D125&lt;0.35,D125&lt;0.8,A125&lt;5.45),1.44,IF(AND(B125&lt;2.65,H125&gt;=8.397,D125&gt;=1.25,G125&gt;=0.164,F125&lt;2.5,A125&gt;=5.45),4.767,IF(AND(H125&lt;7.388,G125&lt;0.487,G125&lt;0.719,H125&lt;16.718,F125&gt;=2.5,A125&gt;=5.45),5.067,IF(AND(G125&lt;0.533,G125&gt;=0.487,G125&lt;0.719,H125&lt;16.718,F125&gt;=2.5,A125&gt;=5.45),5.8,IF(AND(G125&gt;=0.533,G125&gt;=0.487,G125&lt;0.719,H125&lt;16.718,F125&gt;=2.5,A125&gt;=5.45),5.86,IF(AND(B125&lt;3.25,A125&gt;=4.95,A125&gt;=4.35,A125&lt;5.05,D125&lt;0.35,D125&lt;0.8,A125&lt;5.45),1.2,IF(AND(A125&lt;5.6,H125&lt;11.218,G125&gt;=0.338,D125&lt;1.25,G125&gt;=0.164,F125&lt;2.5,A125&gt;=5.45),3.7,IF(AND(A125&gt;=5.6,H125&lt;11.218,G125&gt;=0.338,D125&lt;1.25,G125&gt;=0.164,F125&lt;2.5,A125&gt;=5.45),3.5,IF(AND(H125&lt;12.668,H125&gt;=11.218,G125&gt;=0.338,D125&lt;1.25,G125&gt;=0.164,F125&lt;2.5,A125&gt;=5.45),3.9,IF(AND(H125&gt;=12.668,H125&gt;=11.218,G125&gt;=0.338,D125&lt;1.25,G125&gt;=0.164,F125&lt;2.5,A125&gt;=5.45),4,IF(AND(H125&gt;=15.705,B125&gt;=2.65,H125&gt;=8.397,D125&gt;=1.25,G125&gt;=0.164,F125&lt;2.5,A125&gt;=5.45),4.8,IF(AND(B125&lt;2.75,H125&gt;=7.388,G125&lt;0.487,G125&lt;0.719,H125&lt;16.718,F125&gt;=2.5,A125&gt;=5.45),5.26,IF(AND(B125&lt;2.95,A125&lt;4.5,A125&lt;4.95,A125&gt;=4.35,A125&lt;5.05,D125&lt;0.35,D125&lt;0.8,A125&lt;5.45),1.4,IF(AND(B125&gt;=2.95,A125&lt;4.5,A125&lt;4.95,A125&gt;=4.35,A125&lt;5.05,D125&lt;0.35,D125&lt;0.8,A125&lt;5.45),1.3,IF(AND(H125&gt;=13.924,A125&gt;=4.5,A125&lt;4.95,A125&gt;=4.35,A125&lt;5.05,D125&lt;0.35,D125&lt;0.8,A125&lt;5.45),1.5,IF(AND(G125&lt;0.252,B125&gt;=3.25,A125&gt;=4.95,A125&gt;=4.35,A125&lt;5.05,D125&lt;0.35,D125&lt;0.8,A125&lt;5.45),1.4,IF(AND(G125&gt;=0.252,B125&gt;=3.25,A125&gt;=4.95,A125&gt;=4.35,A125&lt;5.05,D125&lt;0.35,D125&lt;0.8,A125&lt;5.45),1.32,IF(AND(G125&gt;=0.473,H125&lt;15.705,B125&gt;=2.65,H125&gt;=8.397,D125&gt;=1.25,G125&gt;=0.164,F125&lt;2.5,A125&gt;=5.45),4.7,IF(AND(B125&gt;=3.15,B125&gt;=2.75,H125&gt;=7.388,G125&lt;0.487,G125&lt;0.719,H125&lt;16.718,F125&gt;=2.5,A125&gt;=5.45),5.7,IF(AND(B125&lt;3.15,H125&lt;13.924,A125&gt;=4.5,A125&lt;4.95,A125&gt;=4.35,A125&lt;5.05,D125&lt;0.35,D125&lt;0.8,A125&lt;5.45),1.433,IF(AND(B125&gt;=3.15,H125&lt;13.924,A125&gt;=4.5,A125&lt;4.95,A125&gt;=4.35,A125&lt;5.05,D125&lt;0.35,D125&lt;0.8,A125&lt;5.45),1.4,IF(AND(H125&gt;=14.81,G125&lt;0.473,H125&lt;15.705,B125&gt;=2.65,H125&gt;=8.397,D125&gt;=1.25,G125&gt;=0.164,F125&lt;2.5,A125&gt;=5.45),4.2,IF(AND(A125&lt;6.65,B125&lt;3.15,B125&gt;=2.75,H125&gt;=7.388,G125&lt;0.487,G125&lt;0.719,H125&lt;16.718,F125&gt;=2.5,A125&gt;=5.45),5.6,IF(AND(A125&gt;=6.65,B125&lt;3.15,B125&gt;=2.75,H125&gt;=7.388,G125&lt;0.487,G125&lt;0.719,H125&lt;16.718,F125&gt;=2.5,A125&gt;=5.45),5.4,IF(AND(A125&lt;6.15,H125&lt;14.81,G125&lt;0.473,H125&lt;15.705,B125&gt;=2.65,H125&gt;=8.397,D125&gt;=1.25,G125&gt;=0.164,F125&lt;2.5,A125&gt;=5.45),4.5,IF(AND(A125&gt;=6.15,H125&lt;14.81,G125&lt;0.473,H125&lt;15.705,B125&gt;=2.65,H125&gt;=8.397,D125&gt;=1.25,G125&gt;=0.164,F125&lt;2.5,A125&gt;=5.45),4.4,"shouldnthappen"))))))))))))))))))))))))))))))))))))</f>
        <v>5.4</v>
      </c>
      <c r="U125" s="1" t="n">
        <f aca="false">IF(AND(G125&gt;=0.934,F125&lt;1.5),1.7,IF(AND(D125&lt;0.15,D125&lt;0.25,G125&lt;0.934,F125&lt;1.5),1.38,IF(AND(H125&gt;=14.379,D125&gt;=0.25,G125&lt;0.934,F125&lt;1.5),1.7,IF(AND(A125&lt;5.3,D125&lt;1.35,F125&lt;2.5,F125&gt;=1.5),3.15,IF(AND(H125&lt;7.148,D125&gt;=1.35,F125&lt;2.5,F125&gt;=1.5),3.9,IF(AND(G125&lt;0.352,A125&lt;6.15,F125&gt;=2.5,F125&gt;=1.5),4.5,IF(AND(G125&gt;=0.352,A125&lt;6.15,F125&gt;=2.5,F125&gt;=1.5),4.92,IF(AND(B125&lt;2.85,A125&gt;=6.15,F125&gt;=2.5,F125&gt;=1.5),6.2,IF(AND(D125&gt;=0.45,H125&lt;14.379,D125&gt;=0.25,G125&lt;0.934,F125&lt;1.5),1.65,IF(AND(G125&gt;=0.857,A125&gt;=5.3,D125&lt;1.35,F125&lt;2.5,F125&gt;=1.5),4.3,IF(AND(A125&gt;=7.25,B125&gt;=2.85,A125&gt;=6.15,F125&gt;=2.5,F125&gt;=1.5),6.425,IF(AND(H125&lt;9.499,A125&lt;5.05,D125&gt;=0.15,D125&lt;0.25,G125&lt;0.934,F125&lt;1.5),1.4,IF(AND(A125&gt;=5.45,A125&gt;=5.05,D125&gt;=0.15,D125&lt;0.25,G125&lt;0.934,F125&lt;1.5),1.3,IF(AND(B125&gt;=4.15,D125&lt;0.45,H125&lt;14.379,D125&gt;=0.25,G125&lt;0.934,F125&lt;1.5),1.5,IF(AND(A125&gt;=5.75,G125&lt;0.857,A125&gt;=5.3,D125&lt;1.35,F125&lt;2.5,F125&gt;=1.5),4.02,IF(AND(A125&lt;6.65,G125&lt;0.333,H125&gt;=7.148,D125&gt;=1.35,F125&lt;2.5,F125&gt;=1.5),4.475,IF(AND(A125&gt;=6.65,G125&lt;0.333,H125&gt;=7.148,D125&gt;=1.35,F125&lt;2.5,F125&gt;=1.5),4.8,IF(AND(D125&gt;=1.45,G125&gt;=0.333,H125&gt;=7.148,D125&gt;=1.35,F125&lt;2.5,F125&gt;=1.5),4.85,IF(AND(G125&gt;=0.861,A125&lt;7.25,B125&gt;=2.85,A125&gt;=6.15,F125&gt;=2.5,F125&gt;=1.5),5.2,IF(AND(G125&lt;0.571,H125&gt;=9.499,A125&lt;5.05,D125&gt;=0.15,D125&lt;0.25,G125&lt;0.934,F125&lt;1.5),1.2,IF(AND(G125&gt;=0.571,H125&gt;=9.499,A125&lt;5.05,D125&gt;=0.15,D125&lt;0.25,G125&lt;0.934,F125&lt;1.5),1.3,IF(AND(H125&lt;9.283,A125&lt;5.45,A125&gt;=5.05,D125&gt;=0.15,D125&lt;0.25,G125&lt;0.934,F125&lt;1.5),1.5,IF(AND(H125&gt;=9.283,A125&lt;5.45,A125&gt;=5.05,D125&gt;=0.15,D125&lt;0.25,G125&lt;0.934,F125&lt;1.5),1.425,IF(AND(A125&lt;4.9,B125&lt;4.15,D125&lt;0.45,H125&lt;14.379,D125&gt;=0.25,G125&lt;0.934,F125&lt;1.5),1.4,IF(AND(A125&gt;=4.9,B125&lt;4.15,D125&lt;0.45,H125&lt;14.379,D125&gt;=0.25,G125&lt;0.934,F125&lt;1.5),1.325,IF(AND(G125&lt;0.572,A125&lt;5.75,G125&lt;0.857,A125&gt;=5.3,D125&lt;1.35,F125&lt;2.5,F125&gt;=1.5),3.65,IF(AND(G125&gt;=0.572,A125&lt;5.75,G125&lt;0.857,A125&gt;=5.3,D125&lt;1.35,F125&lt;2.5,F125&gt;=1.5),3.9,IF(AND(A125&lt;6.75,D125&lt;1.45,G125&gt;=0.333,H125&gt;=7.148,D125&gt;=1.35,F125&lt;2.5,F125&gt;=1.5),4.4,IF(AND(A125&gt;=6.75,D125&lt;1.45,G125&gt;=0.333,H125&gt;=7.148,D125&gt;=1.35,F125&lt;2.5,F125&gt;=1.5),4.78,IF(AND(A125&lt;6.6,B125&lt;3.25,G125&lt;0.861,A125&lt;7.25,B125&gt;=2.85,A125&gt;=6.15,F125&gt;=2.5,F125&gt;=1.5),5.333,IF(AND(H125&lt;11.461,B125&gt;=3.25,G125&lt;0.861,A125&lt;7.25,B125&gt;=2.85,A125&gt;=6.15,F125&gt;=2.5,F125&gt;=1.5),6.025,IF(AND(H125&gt;=11.461,B125&gt;=3.25,G125&lt;0.861,A125&lt;7.25,B125&gt;=2.85,A125&gt;=6.15,F125&gt;=2.5,F125&gt;=1.5),5.667,IF(AND(H125&gt;=14.564,A125&gt;=6.6,B125&lt;3.25,G125&lt;0.861,A125&lt;7.25,B125&gt;=2.85,A125&gt;=6.15,F125&gt;=2.5,F125&gt;=1.5),5.4,IF(AND(D125&gt;=2.35,H125&lt;14.564,A125&gt;=6.6,B125&lt;3.25,G125&lt;0.861,A125&lt;7.25,B125&gt;=2.85,A125&gt;=6.15,F125&gt;=2.5,F125&gt;=1.5),5.6,IF(AND(A125&lt;6.85,D125&lt;2.35,H125&lt;14.564,A125&gt;=6.6,B125&lt;3.25,G125&lt;0.861,A125&lt;7.25,B125&gt;=2.85,A125&gt;=6.15,F125&gt;=2.5,F125&gt;=1.5),5.9,IF(AND(A125&gt;=6.85,D125&lt;2.35,H125&lt;14.564,A125&gt;=6.6,B125&lt;3.25,G125&lt;0.861,A125&lt;7.25,B125&gt;=2.85,A125&gt;=6.15,F125&gt;=2.5,F125&gt;=1.5),5.78,"shouldnthappen"))))))))))))))))))))))))))))))))))))</f>
        <v>6.2</v>
      </c>
      <c r="V125" s="1" t="n">
        <f aca="false">IF(AND(H125&lt;5.748,A125&lt;5.05,D125&lt;0.75),1,IF(AND(B125&lt;3.15,H125&gt;=5.748,A125&lt;5.05,D125&lt;0.75),1.475,IF(AND(G125&gt;=0.801,D125&lt;0.25,A125&gt;=5.05,D125&lt;0.75),1.7,IF(AND(D125&gt;=0.45,D125&gt;=0.25,A125&gt;=5.05,D125&lt;0.75),1.7,IF(AND(B125&lt;2.35,F125&lt;2.5,B125&lt;2.75,D125&gt;=0.75),4.16,IF(AND(D125&lt;1.75,F125&gt;=2.5,B125&lt;2.75,D125&gt;=0.75),4.875,IF(AND(D125&gt;=1.75,F125&gt;=2.5,B125&lt;2.75,D125&gt;=0.75),5.333,IF(AND(H125&gt;=16.284,D125&gt;=1.55,B125&gt;=2.75,D125&gt;=0.75),6.6,IF(AND(H125&gt;=14.144,B125&gt;=3.15,H125&gt;=5.748,A125&lt;5.05,D125&lt;0.75),1.3,IF(AND(A125&lt;5.45,G125&lt;0.801,D125&lt;0.25,A125&gt;=5.05,D125&lt;0.75),1.5,IF(AND(A125&gt;=5.45,G125&lt;0.801,D125&lt;0.25,A125&gt;=5.05,D125&lt;0.75),1.34,IF(AND(B125&lt;3.75,D125&lt;0.45,D125&gt;=0.25,A125&gt;=5.05,D125&lt;0.75),1.467,IF(AND(B125&gt;=3.75,D125&lt;0.45,D125&gt;=0.25,A125&gt;=5.05,D125&lt;0.75),1.767,IF(AND(G125&gt;=0.896,B125&gt;=2.35,F125&lt;2.5,B125&lt;2.75,D125&gt;=0.75),4.9,IF(AND(H125&lt;15.504,D125&lt;1.35,D125&lt;1.55,B125&gt;=2.75,D125&gt;=0.75),4.2,IF(AND(H125&gt;=15.504,D125&lt;1.35,D125&lt;1.55,B125&gt;=2.75,D125&gt;=0.75),4.6,IF(AND(H125&lt;9.767,D125&gt;=1.35,D125&lt;1.55,B125&gt;=2.75,D125&gt;=0.75),5.1,IF(AND(A125&lt;4.5,H125&lt;14.144,B125&gt;=3.15,H125&gt;=5.748,A125&lt;5.05,D125&lt;0.75),1.3,IF(AND(A125&gt;=4.5,H125&lt;14.144,B125&gt;=3.15,H125&gt;=5.748,A125&lt;5.05,D125&lt;0.75),1.4,IF(AND(D125&gt;=1.15,G125&lt;0.896,B125&gt;=2.35,F125&lt;2.5,B125&lt;2.75,D125&gt;=0.75),4.04,IF(AND(B125&lt;2.9,H125&gt;=9.767,D125&gt;=1.35,D125&lt;1.55,B125&gt;=2.75,D125&gt;=0.75),4.8,IF(AND(D125&lt;1.7,A125&gt;=7.05,H125&lt;16.284,D125&gt;=1.55,B125&gt;=2.75,D125&gt;=0.75),5.8,IF(AND(D125&gt;=1.7,A125&gt;=7.05,H125&lt;16.284,D125&gt;=1.55,B125&gt;=2.75,D125&gt;=0.75),6.3,IF(AND(B125&lt;2.45,D125&lt;1.15,G125&lt;0.896,B125&gt;=2.35,F125&lt;2.5,B125&lt;2.75,D125&gt;=0.75),3.767,IF(AND(B125&gt;=2.45,D125&lt;1.15,G125&lt;0.896,B125&gt;=2.35,F125&lt;2.5,B125&lt;2.75,D125&gt;=0.75),3.167,IF(AND(B125&gt;=3.15,B125&gt;=2.9,H125&gt;=9.767,D125&gt;=1.35,D125&lt;1.55,B125&gt;=2.75,D125&gt;=0.75),4.7,IF(AND(D125&lt;1.9,D125&lt;2.05,A125&lt;7.05,H125&lt;16.284,D125&gt;=1.55,B125&gt;=2.75,D125&gt;=0.75),4.82,IF(AND(D125&gt;=1.9,D125&lt;2.05,A125&lt;7.05,H125&lt;16.284,D125&gt;=1.55,B125&gt;=2.75,D125&gt;=0.75),5.067,IF(AND(H125&lt;12.721,B125&lt;3.15,B125&gt;=2.9,H125&gt;=9.767,D125&gt;=1.35,D125&lt;1.55,B125&gt;=2.75,D125&gt;=0.75),4.5,IF(AND(H125&gt;=12.721,B125&lt;3.15,B125&gt;=2.9,H125&gt;=9.767,D125&gt;=1.35,D125&lt;1.55,B125&gt;=2.75,D125&gt;=0.75),4.433,IF(AND(H125&lt;9.525,G125&lt;0.364,D125&gt;=2.05,A125&lt;7.05,H125&lt;16.284,D125&gt;=1.55,B125&gt;=2.75,D125&gt;=0.75),5.1,IF(AND(A125&lt;6.25,G125&gt;=0.364,D125&gt;=2.05,A125&lt;7.05,H125&lt;16.284,D125&gt;=1.55,B125&gt;=2.75,D125&gt;=0.75),5.4,IF(AND(H125&lt;10.898,H125&gt;=9.525,G125&lt;0.364,D125&gt;=2.05,A125&lt;7.05,H125&lt;16.284,D125&gt;=1.55,B125&gt;=2.75,D125&gt;=0.75),5.6,IF(AND(H125&lt;8.711,A125&gt;=6.25,G125&gt;=0.364,D125&gt;=2.05,A125&lt;7.05,H125&lt;16.284,D125&gt;=1.55,B125&gt;=2.75,D125&gt;=0.75),5.7,IF(AND(H125&gt;=8.711,A125&gt;=6.25,G125&gt;=0.364,D125&gt;=2.05,A125&lt;7.05,H125&lt;16.284,D125&gt;=1.55,B125&gt;=2.75,D125&gt;=0.75),5.84,IF(AND(D125&lt;2.2,H125&gt;=10.898,H125&gt;=9.525,G125&lt;0.364,D125&gt;=2.05,A125&lt;7.05,H125&lt;16.284,D125&gt;=1.55,B125&gt;=2.75,D125&gt;=0.75),5.4,IF(AND(D125&gt;=2.2,H125&gt;=10.898,H125&gt;=9.525,G125&lt;0.364,D125&gt;=2.05,A125&lt;7.05,H125&lt;16.284,D125&gt;=1.55,B125&gt;=2.75,D125&gt;=0.75),5.3,"shouldnthappen")))))))))))))))))))))))))))))))))))))</f>
        <v>6.3</v>
      </c>
      <c r="W125" s="1" t="n">
        <f aca="false">IF(AND(H125&lt;6.926,D125&gt;=0.35,D125&lt;0.8),1.9,IF(AND(H125&gt;=6.926,D125&gt;=0.35,D125&lt;0.8),1.533,IF(AND(H125&lt;13.492,A125&lt;4.75,D125&lt;0.35,D125&lt;0.8),1.1,IF(AND(H125&gt;=13.492,A125&lt;4.75,D125&lt;0.35,D125&lt;0.8),1.375,IF(AND(B125&lt;2.75,A125&gt;=5.85,F125&lt;2.5,D125&gt;=0.8),4.833,IF(AND(B125&lt;3.3,A125&gt;=7.05,F125&gt;=2.5,D125&gt;=0.8),5.8,IF(AND(B125&gt;=3.3,A125&gt;=7.05,F125&gt;=2.5,D125&gt;=0.8),6.325,IF(AND(D125&gt;=0.25,A125&lt;5.05,A125&gt;=4.75,D125&lt;0.35,D125&lt;0.8),1.3,IF(AND(B125&lt;3.6,A125&gt;=5.05,A125&gt;=4.75,D125&lt;0.35,D125&lt;0.8),1.4,IF(AND(H125&lt;10.194,G125&lt;0.412,A125&lt;5.85,F125&lt;2.5,D125&gt;=0.8),4.133,IF(AND(H125&gt;=10.194,G125&lt;0.412,A125&lt;5.85,F125&lt;2.5,D125&gt;=0.8),4.5,IF(AND(A125&lt;5.35,G125&gt;=0.412,A125&lt;5.85,F125&lt;2.5,D125&gt;=0.8),3.15,IF(AND(A125&lt;6.2,B125&gt;=2.75,A125&gt;=5.85,F125&lt;2.5,D125&gt;=0.8),4.3,IF(AND(H125&lt;5.767,A125&lt;6.2,A125&lt;7.05,F125&gt;=2.5,D125&gt;=0.8),4.5,IF(AND(G125&gt;=0.861,A125&gt;=6.2,A125&lt;7.05,F125&gt;=2.5,D125&gt;=0.8),5.2,IF(AND(B125&lt;3.15,D125&lt;0.25,A125&lt;5.05,A125&gt;=4.75,D125&lt;0.35,D125&lt;0.8),1.55,IF(AND(A125&lt;5.45,B125&gt;=3.6,A125&gt;=5.05,A125&gt;=4.75,D125&lt;0.35,D125&lt;0.8),1.5,IF(AND(A125&gt;=5.45,B125&gt;=3.6,A125&gt;=5.05,A125&gt;=4.75,D125&lt;0.35,D125&lt;0.8),1.4,IF(AND(G125&gt;=0.772,A125&gt;=5.35,G125&gt;=0.412,A125&lt;5.85,F125&lt;2.5,D125&gt;=0.8),3.9,IF(AND(D125&gt;=1.45,A125&gt;=6.2,B125&gt;=2.75,A125&gt;=5.85,F125&lt;2.5,D125&gt;=0.8),4.775,IF(AND(G125&lt;0.5,H125&gt;=5.767,A125&lt;6.2,A125&lt;7.05,F125&gt;=2.5,D125&gt;=0.8),5.1,IF(AND(G125&gt;=0.5,H125&gt;=5.767,A125&lt;6.2,A125&lt;7.05,F125&gt;=2.5,D125&gt;=0.8),4.95,IF(AND(B125&gt;=3.25,G125&lt;0.861,A125&gt;=6.2,A125&lt;7.05,F125&gt;=2.5,D125&gt;=0.8),5.75,IF(AND(A125&lt;4.95,B125&gt;=3.15,D125&lt;0.25,A125&lt;5.05,A125&gt;=4.75,D125&lt;0.35,D125&lt;0.8),1.4,IF(AND(A125&lt;5.65,G125&lt;0.772,A125&gt;=5.35,G125&gt;=0.412,A125&lt;5.85,F125&lt;2.5,D125&gt;=0.8),3.6,IF(AND(A125&gt;=5.65,G125&lt;0.772,A125&gt;=5.35,G125&gt;=0.412,A125&lt;5.85,F125&lt;2.5,D125&gt;=0.8),3.5,IF(AND(B125&gt;=3.15,D125&lt;1.45,A125&gt;=6.2,B125&gt;=2.75,A125&gt;=5.85,F125&lt;2.5,D125&gt;=0.8),4.7,IF(AND(A125&gt;=6.65,B125&lt;3.25,G125&lt;0.861,A125&gt;=6.2,A125&lt;7.05,F125&gt;=2.5,D125&gt;=0.8),5.567,IF(AND(H125&lt;9.499,A125&gt;=4.95,B125&gt;=3.15,D125&lt;0.25,A125&lt;5.05,A125&gt;=4.75,D125&lt;0.35,D125&lt;0.8),1.4,IF(AND(H125&gt;=9.499,A125&gt;=4.95,B125&gt;=3.15,D125&lt;0.25,A125&lt;5.05,A125&gt;=4.75,D125&lt;0.35,D125&lt;0.8),1.2,IF(AND(G125&lt;0.765,B125&lt;3.15,D125&lt;1.45,A125&gt;=6.2,B125&gt;=2.75,A125&gt;=5.85,F125&lt;2.5,D125&gt;=0.8),4.4,IF(AND(G125&gt;=0.765,B125&lt;3.15,D125&lt;1.45,A125&gt;=6.2,B125&gt;=2.75,A125&gt;=5.85,F125&lt;2.5,D125&gt;=0.8),4.6,IF(AND(H125&lt;10.667,A125&lt;6.65,B125&lt;3.25,G125&lt;0.861,A125&gt;=6.2,A125&lt;7.05,F125&gt;=2.5,D125&gt;=0.8),5.167,IF(AND(G125&lt;0.627,H125&gt;=10.667,A125&lt;6.65,B125&lt;3.25,G125&lt;0.861,A125&gt;=6.2,A125&lt;7.05,F125&gt;=2.5,D125&gt;=0.8),5.64,IF(AND(G125&gt;=0.627,H125&gt;=10.667,A125&lt;6.65,B125&lt;3.25,G125&lt;0.861,A125&gt;=6.2,A125&lt;7.05,F125&gt;=2.5,D125&gt;=0.8),5.1,"shouldnthappen")))))))))))))))))))))))))))))))))))</f>
        <v>5.8</v>
      </c>
      <c r="X125" s="1" t="n">
        <f aca="false">IF(AND(B125&lt;3.05,H125&lt;6.697,A125&lt;5.45),4.1,IF(AND(B125&gt;=3.05,H125&lt;6.697,A125&lt;5.45),1.48,IF(AND(D125&lt;0.7,A125&lt;5.9,A125&gt;=5.45),1.4,IF(AND(A125&lt;4.35,B125&lt;3.3,H125&gt;=6.697,A125&lt;5.45),1.1,IF(AND(G125&lt;0.372,D125&gt;=0.7,A125&lt;5.9,A125&gt;=5.45),4.36,IF(AND(A125&gt;=4.9,A125&gt;=4.35,B125&lt;3.3,H125&gt;=6.697,A125&lt;5.45),1.6,IF(AND(H125&gt;=14.171,A125&lt;5.15,B125&gt;=3.3,H125&gt;=6.697,A125&lt;5.45),1.6,IF(AND(G125&lt;0.451,A125&gt;=5.15,B125&gt;=3.3,H125&gt;=6.697,A125&lt;5.45),1.367,IF(AND(G125&gt;=0.451,A125&gt;=5.15,B125&gt;=3.3,H125&gt;=6.697,A125&lt;5.45),1.5,IF(AND(G125&lt;0.332,D125&lt;1.45,F125&lt;2.5,A125&gt;=5.9,A125&gt;=5.45),4.35,IF(AND(A125&lt;6.15,D125&gt;=1.45,F125&lt;2.5,A125&gt;=5.9,A125&gt;=5.45),5.1,IF(AND(D125&gt;=2.4,G125&lt;0.432,F125&gt;=2.5,A125&gt;=5.9,A125&gt;=5.45),5.78,IF(AND(A125&lt;6.15,G125&gt;=0.432,F125&gt;=2.5,A125&gt;=5.9,A125&gt;=5.45),4.9,IF(AND(B125&lt;3.1,A125&lt;4.9,A125&gt;=4.35,B125&lt;3.3,H125&gt;=6.697,A125&lt;5.45),1.4,IF(AND(B125&gt;=3.1,A125&lt;4.9,A125&gt;=4.35,B125&lt;3.3,H125&gt;=6.697,A125&lt;5.45),1.3,IF(AND(G125&lt;0.343,H125&lt;14.171,A125&lt;5.15,B125&gt;=3.3,H125&gt;=6.697,A125&lt;5.45),1.433,IF(AND(G125&gt;=0.343,H125&lt;14.171,A125&lt;5.15,B125&gt;=3.3,H125&gt;=6.697,A125&lt;5.45),1.525,IF(AND(D125&lt;1.05,B125&lt;2.55,G125&gt;=0.372,D125&gt;=0.7,A125&lt;5.9,A125&gt;=5.45),3.7,IF(AND(H125&lt;10.596,B125&gt;=2.55,G125&gt;=0.372,D125&gt;=0.7,A125&lt;5.9,A125&gt;=5.45),3.525,IF(AND(H125&gt;=10.596,B125&gt;=2.55,G125&gt;=0.372,D125&gt;=0.7,A125&lt;5.9,A125&gt;=5.45),3.9,IF(AND(H125&lt;14.314,G125&gt;=0.332,D125&lt;1.45,F125&lt;2.5,A125&gt;=5.9,A125&gt;=5.45),4.4,IF(AND(H125&gt;=14.314,G125&gt;=0.332,D125&lt;1.45,F125&lt;2.5,A125&gt;=5.9,A125&gt;=5.45),4.7,IF(AND(H125&lt;13.906,A125&gt;=6.15,D125&gt;=1.45,F125&lt;2.5,A125&gt;=5.9,A125&gt;=5.45),4.675,IF(AND(H125&gt;=13.906,A125&gt;=6.15,D125&gt;=1.45,F125&lt;2.5,A125&gt;=5.9,A125&gt;=5.45),4.9,IF(AND(G125&lt;0.093,D125&lt;2.4,G125&lt;0.432,F125&gt;=2.5,A125&gt;=5.9,A125&gt;=5.45),5.6,IF(AND(B125&lt;2.95,A125&gt;=6.15,G125&gt;=0.432,F125&gt;=2.5,A125&gt;=5.9,A125&gt;=5.45),5.86,IF(AND(A125&lt;5.55,D125&gt;=1.05,B125&lt;2.55,G125&gt;=0.372,D125&gt;=0.7,A125&lt;5.9,A125&gt;=5.45),4,IF(AND(A125&gt;=5.55,D125&gt;=1.05,B125&lt;2.55,G125&gt;=0.372,D125&gt;=0.7,A125&lt;5.9,A125&gt;=5.45),3.9,IF(AND(D125&lt;1.7,G125&gt;=0.093,D125&lt;2.4,G125&lt;0.432,F125&gt;=2.5,A125&gt;=5.9,A125&gt;=5.45),5.05,IF(AND(G125&gt;=0.774,B125&gt;=2.95,A125&gt;=6.15,G125&gt;=0.432,F125&gt;=2.5,A125&gt;=5.9,A125&gt;=5.45),5.3,IF(AND(G125&gt;=0.312,D125&gt;=1.7,G125&gt;=0.093,D125&lt;2.4,G125&lt;0.432,F125&gt;=2.5,A125&gt;=5.9,A125&gt;=5.45),5.4,IF(AND(D125&lt;2.45,G125&lt;0.774,B125&gt;=2.95,A125&gt;=6.15,G125&gt;=0.432,F125&gt;=2.5,A125&gt;=5.9,A125&gt;=5.45),5.66,IF(AND(D125&gt;=2.45,G125&lt;0.774,B125&gt;=2.95,A125&gt;=6.15,G125&gt;=0.432,F125&gt;=2.5,A125&gt;=5.9,A125&gt;=5.45),6,IF(AND(G125&gt;=0.301,G125&lt;0.312,D125&gt;=1.7,G125&gt;=0.093,D125&lt;2.4,G125&lt;0.432,F125&gt;=2.5,A125&gt;=5.9,A125&gt;=5.45),5.1,IF(AND(A125&lt;6.45,G125&lt;0.301,G125&lt;0.312,D125&gt;=1.7,G125&gt;=0.093,D125&lt;2.4,G125&lt;0.432,F125&gt;=2.5,A125&gt;=5.9,A125&gt;=5.45),5.3,IF(AND(A125&gt;=6.45,G125&lt;0.301,G125&lt;0.312,D125&gt;=1.7,G125&gt;=0.093,D125&lt;2.4,G125&lt;0.432,F125&gt;=2.5,A125&gt;=5.9,A125&gt;=5.45),5.2,"shouldnthappen"))))))))))))))))))))))))))))))))))))</f>
        <v>5.6</v>
      </c>
      <c r="Y125" s="1" t="n">
        <f aca="false">IF(AND(H125&lt;6.51,F125&lt;1.5),1.8,IF(AND(H125&gt;=16.674,F125&gt;=1.5),6.533,IF(AND(D125&gt;=0.45,H125&gt;=6.51,F125&lt;1.5),1.667,IF(AND(H125&gt;=13.805,G125&lt;0.154,H125&lt;16.674,F125&gt;=1.5),6.7,IF(AND(D125&lt;0.15,A125&lt;5.05,D125&lt;0.45,H125&gt;=6.51,F125&lt;1.5),1.4,IF(AND(H125&gt;=13.586,A125&gt;=5.05,D125&lt;0.45,H125&gt;=6.51,F125&lt;1.5),1.3,IF(AND(F125&lt;2.5,H125&lt;13.805,G125&lt;0.154,H125&lt;16.674,F125&gt;=1.5),4.6,IF(AND(H125&lt;8.929,D125&lt;1.35,G125&gt;=0.154,H125&lt;16.674,F125&gt;=1.5),3.64,IF(AND(G125&lt;0.05,H125&lt;13.586,A125&gt;=5.05,D125&lt;0.45,H125&gt;=6.51,F125&lt;1.5),1.4,IF(AND(G125&gt;=0.107,F125&gt;=2.5,H125&lt;13.805,G125&lt;0.154,H125&lt;16.674,F125&gt;=1.5),5.3,IF(AND(B125&gt;=2.75,H125&gt;=8.929,D125&lt;1.35,G125&gt;=0.154,H125&lt;16.674,F125&gt;=1.5),4.433,IF(AND(D125&gt;=1.55,F125&lt;2.5,D125&gt;=1.35,G125&gt;=0.154,H125&lt;16.674,F125&gt;=1.5),4.975,IF(AND(H125&lt;6.93,F125&gt;=2.5,D125&gt;=1.35,G125&gt;=0.154,H125&lt;16.674,F125&gt;=1.5),4.5,IF(AND(H125&lt;12.675,G125&lt;0.217,D125&gt;=0.15,A125&lt;5.05,D125&lt;0.45,H125&gt;=6.51,F125&lt;1.5),1.4,IF(AND(H125&gt;=12.675,G125&lt;0.217,D125&gt;=0.15,A125&lt;5.05,D125&lt;0.45,H125&gt;=6.51,F125&lt;1.5),1.5,IF(AND(A125&lt;4.65,G125&gt;=0.217,D125&gt;=0.15,A125&lt;5.05,D125&lt;0.45,H125&gt;=6.51,F125&lt;1.5),1.35,IF(AND(D125&lt;0.25,G125&gt;=0.05,H125&lt;13.586,A125&gt;=5.05,D125&lt;0.45,H125&gt;=6.51,F125&lt;1.5),1.467,IF(AND(D125&gt;=0.25,G125&gt;=0.05,H125&lt;13.586,A125&gt;=5.05,D125&lt;0.45,H125&gt;=6.51,F125&lt;1.5),1.5,IF(AND(H125&lt;9.15,G125&lt;0.107,F125&gt;=2.5,H125&lt;13.805,G125&lt;0.154,H125&lt;16.674,F125&gt;=1.5),5.7,IF(AND(H125&gt;=9.15,G125&lt;0.107,F125&gt;=2.5,H125&lt;13.805,G125&lt;0.154,H125&lt;16.674,F125&gt;=1.5),5.6,IF(AND(G125&lt;0.404,B125&lt;2.75,H125&gt;=8.929,D125&lt;1.35,G125&gt;=0.154,H125&lt;16.674,F125&gt;=1.5),4.15,IF(AND(G125&gt;=0.404,B125&lt;2.75,H125&gt;=8.929,D125&lt;1.35,G125&gt;=0.154,H125&lt;16.674,F125&gt;=1.5),3.9,IF(AND(A125&gt;=6.75,D125&lt;1.55,F125&lt;2.5,D125&gt;=1.35,G125&gt;=0.154,H125&lt;16.674,F125&gt;=1.5),4.82,IF(AND(D125&lt;0.25,A125&gt;=4.65,G125&gt;=0.217,D125&gt;=0.15,A125&lt;5.05,D125&lt;0.45,H125&gt;=6.51,F125&lt;1.5),1.325,IF(AND(D125&gt;=0.25,A125&gt;=4.65,G125&gt;=0.217,D125&gt;=0.15,A125&lt;5.05,D125&lt;0.45,H125&gt;=6.51,F125&lt;1.5),1.3,IF(AND(A125&lt;6.55,A125&lt;6.75,D125&lt;1.55,F125&lt;2.5,D125&gt;=1.35,G125&gt;=0.154,H125&lt;16.674,F125&gt;=1.5),4.575,IF(AND(A125&gt;=6.55,A125&lt;6.75,D125&lt;1.55,F125&lt;2.5,D125&gt;=1.35,G125&gt;=0.154,H125&lt;16.674,F125&gt;=1.5),4.4,IF(AND(B125&lt;2.9,D125&lt;2.05,H125&gt;=6.93,F125&gt;=2.5,D125&gt;=1.35,G125&gt;=0.154,H125&lt;16.674,F125&gt;=1.5),5.05,IF(AND(H125&lt;8.884,D125&gt;=2.05,H125&gt;=6.93,F125&gt;=2.5,D125&gt;=1.35,G125&gt;=0.154,H125&lt;16.674,F125&gt;=1.5),5.1,IF(AND(H125&lt;13.711,B125&gt;=2.9,D125&lt;2.05,H125&gt;=6.93,F125&gt;=2.5,D125&gt;=1.35,G125&gt;=0.154,H125&lt;16.674,F125&gt;=1.5),5,IF(AND(H125&gt;=13.711,B125&gt;=2.9,D125&lt;2.05,H125&gt;=6.93,F125&gt;=2.5,D125&gt;=1.35,G125&gt;=0.154,H125&lt;16.674,F125&gt;=1.5),5.8,IF(AND(B125&lt;3.15,H125&gt;=8.884,D125&gt;=2.05,H125&gt;=6.93,F125&gt;=2.5,D125&gt;=1.35,G125&gt;=0.154,H125&lt;16.674,F125&gt;=1.5),5.56,IF(AND(B125&gt;=3.15,H125&gt;=8.884,D125&gt;=2.05,H125&gt;=6.93,F125&gt;=2.5,D125&gt;=1.35,G125&gt;=0.154,H125&lt;16.674,F125&gt;=1.5),5.9,"shouldnthappen")))))))))))))))))))))))))))))))))</f>
        <v>6.7</v>
      </c>
      <c r="Z125" s="1" t="n">
        <f aca="false">IF(AND(F125&gt;=2,B125&gt;=3.35),5.6,IF(AND(A125&lt;6.65,H125&gt;=15.076,B125&lt;3.35),4.8,IF(AND(A125&gt;=6.65,H125&gt;=15.076,B125&lt;3.35),6.15,IF(AND(H125&lt;6.542,F125&lt;2,B125&gt;=3.35),1.767,IF(AND(G125&gt;=0.653,D125&lt;0.75,H125&lt;15.076,B125&lt;3.35),1.55,IF(AND(D125&lt;0.15,G125&lt;0.653,D125&lt;0.75,H125&lt;15.076,B125&lt;3.35),1.1,IF(AND(G125&lt;0.356,A125&lt;5.05,H125&gt;=6.542,F125&lt;2,B125&gt;=3.35),1.4,IF(AND(G125&gt;=0.356,A125&lt;5.05,H125&gt;=6.542,F125&lt;2,B125&gt;=3.35),1.3,IF(AND(G125&gt;=0.566,A125&gt;=5.05,H125&gt;=6.542,F125&lt;2,B125&gt;=3.35),1.6,IF(AND(B125&gt;=3.1,D125&gt;=0.15,G125&lt;0.653,D125&lt;0.75,H125&lt;15.076,B125&lt;3.35),1.367,IF(AND(B125&gt;=2.65,D125&lt;1.45,B125&lt;2.75,D125&gt;=0.75,H125&lt;15.076,B125&lt;3.35),3.96,IF(AND(G125&lt;0.352,D125&gt;=1.45,B125&lt;2.75,D125&gt;=0.75,H125&lt;15.076,B125&lt;3.35),4.5,IF(AND(D125&gt;=1.35,A125&lt;6.2,B125&gt;=2.75,D125&gt;=0.75,H125&lt;15.076,B125&lt;3.35),4.733,IF(AND(A125&lt;4.7,B125&lt;3.1,D125&gt;=0.15,G125&lt;0.653,D125&lt;0.75,H125&lt;15.076,B125&lt;3.35),1.36,IF(AND(A125&gt;=4.7,B125&lt;3.1,D125&gt;=0.15,G125&lt;0.653,D125&lt;0.75,H125&lt;15.076,B125&lt;3.35),1.6,IF(AND(A125&lt;5.2,B125&lt;2.65,D125&lt;1.45,B125&lt;2.75,D125&gt;=0.75,H125&lt;15.076,B125&lt;3.35),3.3,IF(AND(A125&lt;6.5,G125&gt;=0.352,D125&gt;=1.45,B125&lt;2.75,D125&gt;=0.75,H125&lt;15.076,B125&lt;3.35),5,IF(AND(A125&gt;=6.5,G125&gt;=0.352,D125&gt;=1.45,B125&lt;2.75,D125&gt;=0.75,H125&lt;15.076,B125&lt;3.35),5.8,IF(AND(H125&lt;8.486,D125&lt;1.35,A125&lt;6.2,B125&gt;=2.75,D125&gt;=0.75,H125&lt;15.076,B125&lt;3.35),3.975,IF(AND(G125&lt;0.187,F125&lt;2.5,A125&gt;=6.2,B125&gt;=2.75,D125&gt;=0.75,H125&lt;15.076,B125&lt;3.35),5,IF(AND(G125&gt;=0.187,F125&lt;2.5,A125&gt;=6.2,B125&gt;=2.75,D125&gt;=0.75,H125&lt;15.076,B125&lt;3.35),4.525,IF(AND(A125&gt;=7.25,F125&gt;=2.5,A125&gt;=6.2,B125&gt;=2.75,D125&gt;=0.75,H125&lt;15.076,B125&lt;3.35),6.5,IF(AND(G125&lt;0.185,B125&lt;3.6,G125&lt;0.566,A125&gt;=5.05,H125&gt;=6.542,F125&lt;2,B125&gt;=3.35),1.45,IF(AND(G125&gt;=0.185,B125&lt;3.6,G125&lt;0.566,A125&gt;=5.05,H125&gt;=6.542,F125&lt;2,B125&gt;=3.35),1.34,IF(AND(G125&lt;0.13,B125&gt;=3.6,G125&lt;0.566,A125&gt;=5.05,H125&gt;=6.542,F125&lt;2,B125&gt;=3.35),1.45,IF(AND(G125&gt;=0.13,B125&gt;=3.6,G125&lt;0.566,A125&gt;=5.05,H125&gt;=6.542,F125&lt;2,B125&gt;=3.35),1.5,IF(AND(D125&lt;1.05,A125&gt;=5.2,B125&lt;2.65,D125&lt;1.45,B125&lt;2.75,D125&gt;=0.75,H125&lt;15.076,B125&lt;3.35),3.5,IF(AND(D125&gt;=1.05,A125&gt;=5.2,B125&lt;2.65,D125&lt;1.45,B125&lt;2.75,D125&gt;=0.75,H125&lt;15.076,B125&lt;3.35),3.94,IF(AND(H125&lt;10.983,H125&gt;=8.486,D125&lt;1.35,A125&lt;6.2,B125&gt;=2.75,D125&gt;=0.75,H125&lt;15.076,B125&lt;3.35),4.38,IF(AND(H125&gt;=10.983,H125&gt;=8.486,D125&lt;1.35,A125&lt;6.2,B125&gt;=2.75,D125&gt;=0.75,H125&lt;15.076,B125&lt;3.35),4.1,IF(AND(B125&gt;=3.25,A125&lt;7.25,F125&gt;=2.5,A125&gt;=6.2,B125&gt;=2.75,D125&gt;=0.75,H125&lt;15.076,B125&lt;3.35),5.7,IF(AND(B125&lt;2.95,B125&lt;3.25,A125&lt;7.25,F125&gt;=2.5,A125&gt;=6.2,B125&gt;=2.75,D125&gt;=0.75,H125&lt;15.076,B125&lt;3.35),5.6,IF(AND(H125&gt;=13.711,B125&gt;=2.95,B125&lt;3.25,A125&lt;7.25,F125&gt;=2.5,A125&gt;=6.2,B125&gt;=2.75,D125&gt;=0.75,H125&lt;15.076,B125&lt;3.35),5.8,IF(AND(A125&gt;=6.8,H125&lt;13.711,B125&gt;=2.95,B125&lt;3.25,A125&lt;7.25,F125&gt;=2.5,A125&gt;=6.2,B125&gt;=2.75,D125&gt;=0.75,H125&lt;15.076,B125&lt;3.35),5.1,IF(AND(H125&lt;12.921,A125&lt;6.8,H125&lt;13.711,B125&gt;=2.95,B125&lt;3.25,A125&lt;7.25,F125&gt;=2.5,A125&gt;=6.2,B125&gt;=2.75,D125&gt;=0.75,H125&lt;15.076,B125&lt;3.35),5.34,IF(AND(H125&gt;=12.921,A125&lt;6.8,H125&lt;13.711,B125&gt;=2.95,B125&lt;3.25,A125&lt;7.25,F125&gt;=2.5,A125&gt;=6.2,B125&gt;=2.75,D125&gt;=0.75,H125&lt;15.076,B125&lt;3.35),5.133,"shouldnthappen"))))))))))))))))))))))))))))))))))))</f>
        <v>6.5</v>
      </c>
      <c r="AA125" s="1" t="n">
        <f aca="false">IF(AND(D125&gt;=0.45,A125&lt;5.05,D125&lt;0.8),1.6,IF(AND(D125&gt;=0.45,A125&gt;=5.05,D125&lt;0.8),1.7,IF(AND(H125&gt;=16.244,F125&gt;=2.5,D125&gt;=0.8),6.533,IF(AND(A125&lt;4.35,D125&lt;0.45,A125&lt;5.05,D125&lt;0.8),1.1,IF(AND(H125&gt;=14.877,D125&lt;0.45,A125&gt;=5.05,D125&lt;0.8),1.3,IF(AND(D125&gt;=1.4,A125&lt;5.65,F125&lt;2.5,D125&gt;=0.8),4.5,IF(AND(A125&gt;=7.25,H125&lt;16.244,F125&gt;=2.5,D125&gt;=0.8),6.5,IF(AND(A125&gt;=4.75,A125&gt;=4.35,D125&lt;0.45,A125&lt;5.05,D125&lt;0.8),1.35,IF(AND(A125&lt;5.3,D125&lt;1.4,A125&lt;5.65,F125&lt;2.5,D125&gt;=0.8),3.1,IF(AND(A125&gt;=6.8,A125&gt;=6.55,A125&gt;=5.65,F125&lt;2.5,D125&gt;=0.8),4.9,IF(AND(H125&lt;5.767,A125&lt;7.25,H125&lt;16.244,F125&gt;=2.5,D125&gt;=0.8),4.5,IF(AND(G125&gt;=0.522,A125&lt;4.75,A125&gt;=4.35,D125&lt;0.45,A125&lt;5.05,D125&lt;0.8),1.2,IF(AND(G125&gt;=0.948,D125&lt;0.35,H125&lt;14.877,D125&lt;0.45,A125&gt;=5.05,D125&lt;0.8),1.7,IF(AND(H125&lt;13.089,D125&gt;=0.35,H125&lt;14.877,D125&lt;0.45,A125&gt;=5.05,D125&lt;0.8),1.5,IF(AND(H125&gt;=13.089,D125&gt;=0.35,H125&lt;14.877,D125&lt;0.45,A125&gt;=5.05,D125&lt;0.8),1.3,IF(AND(B125&gt;=2.95,A125&gt;=5.3,D125&lt;1.4,A125&lt;5.65,F125&lt;2.5,D125&gt;=0.8),4.1,IF(AND(H125&lt;9.181,A125&lt;6.05,A125&lt;6.55,A125&gt;=5.65,F125&lt;2.5,D125&gt;=0.8),5.1,IF(AND(H125&gt;=9.181,A125&lt;6.05,A125&lt;6.55,A125&gt;=5.65,F125&lt;2.5,D125&gt;=0.8),4.3,IF(AND(G125&gt;=0.867,A125&gt;=6.05,A125&lt;6.55,A125&gt;=5.65,F125&lt;2.5,D125&gt;=0.8),4.9,IF(AND(B125&lt;3.05,A125&lt;6.8,A125&gt;=6.55,A125&gt;=5.65,F125&lt;2.5,D125&gt;=0.8),5,IF(AND(B125&gt;=3.05,A125&lt;6.8,A125&gt;=6.55,A125&gt;=5.65,F125&lt;2.5,D125&gt;=0.8),4.55,IF(AND(H125&gt;=14.144,G125&lt;0.522,A125&lt;4.75,A125&gt;=4.35,D125&lt;0.45,A125&lt;5.05,D125&lt;0.8),1.3,IF(AND(B125&lt;2.7,B125&lt;2.95,A125&gt;=5.3,D125&lt;1.4,A125&lt;5.65,F125&lt;2.5,D125&gt;=0.8),3.78,IF(AND(B125&gt;=2.7,B125&lt;2.95,A125&gt;=5.3,D125&lt;1.4,A125&lt;5.65,F125&lt;2.5,D125&gt;=0.8),3.6,IF(AND(G125&lt;0.638,G125&lt;0.867,A125&gt;=6.05,A125&lt;6.55,A125&gt;=5.65,F125&lt;2.5,D125&gt;=0.8),4.433,IF(AND(G125&gt;=0.638,G125&lt;0.867,A125&gt;=6.05,A125&lt;6.55,A125&gt;=5.65,F125&lt;2.5,D125&gt;=0.8),4,IF(AND(A125&lt;6.35,H125&lt;11.146,H125&gt;=5.767,A125&lt;7.25,H125&lt;16.244,F125&gt;=2.5,D125&gt;=0.8),5.1,IF(AND(A125&lt;4.5,H125&lt;14.144,G125&lt;0.522,A125&lt;4.75,A125&gt;=4.35,D125&lt;0.45,A125&lt;5.05,D125&lt;0.8),1.35,IF(AND(A125&gt;=4.5,H125&lt;14.144,G125&lt;0.522,A125&lt;4.75,A125&gt;=4.35,D125&lt;0.45,A125&lt;5.05,D125&lt;0.8),1.4,IF(AND(A125&lt;5.15,B125&lt;3.75,G125&lt;0.948,D125&lt;0.35,H125&lt;14.877,D125&lt;0.45,A125&gt;=5.05,D125&lt;0.8),1.4,IF(AND(A125&gt;=5.15,B125&lt;3.75,G125&lt;0.948,D125&lt;0.35,H125&lt;14.877,D125&lt;0.45,A125&gt;=5.05,D125&lt;0.8),1.5,IF(AND(G125&lt;0.112,B125&gt;=3.75,G125&lt;0.948,D125&lt;0.35,H125&lt;14.877,D125&lt;0.45,A125&gt;=5.05,D125&lt;0.8),1.5,IF(AND(G125&gt;=0.112,B125&gt;=3.75,G125&lt;0.948,D125&lt;0.35,H125&lt;14.877,D125&lt;0.45,A125&gt;=5.05,D125&lt;0.8),1.6,IF(AND(G125&lt;0.075,A125&gt;=6.35,H125&lt;11.146,H125&gt;=5.767,A125&lt;7.25,H125&lt;16.244,F125&gt;=2.5,D125&gt;=0.8),5.5,IF(AND(G125&gt;=0.075,A125&gt;=6.35,H125&lt;11.146,H125&gt;=5.767,A125&lt;7.25,H125&lt;16.244,F125&gt;=2.5,D125&gt;=0.8),5.24,IF(AND(B125&lt;2.95,D125&lt;1.9,H125&gt;=11.146,H125&gt;=5.767,A125&lt;7.25,H125&lt;16.244,F125&gt;=2.5,D125&gt;=0.8),5.65,IF(AND(B125&gt;=2.95,D125&lt;1.9,H125&gt;=11.146,H125&gt;=5.767,A125&lt;7.25,H125&lt;16.244,F125&gt;=2.5,D125&gt;=0.8),5.8,IF(AND(H125&lt;13.42,D125&gt;=1.9,H125&gt;=11.146,H125&gt;=5.767,A125&lt;7.25,H125&lt;16.244,F125&gt;=2.5,D125&gt;=0.8),5.6,IF(AND(H125&gt;=13.42,D125&gt;=1.9,H125&gt;=11.146,H125&gt;=5.767,A125&lt;7.25,H125&lt;16.244,F125&gt;=2.5,D125&gt;=0.8),5.34,"shouldnthappen")))))))))))))))))))))))))))))))))))))))</f>
        <v>6.5</v>
      </c>
      <c r="AB125" s="1" t="n">
        <f aca="false">IF(AND(D125&gt;=0.35,F125&lt;1.5),1.5,IF(AND(F125&lt;2.5,D125&gt;=1.55,F125&gt;=1.5),4.85,IF(AND(H125&lt;8.308,D125&lt;0.15,D125&lt;0.35,F125&lt;1.5),1.5,IF(AND(H125&gt;=8.308,D125&lt;0.15,D125&lt;0.35,F125&lt;1.5),1.4,IF(AND(H125&lt;5.523,D125&gt;=0.15,D125&lt;0.35,F125&lt;1.5),1,IF(AND(G125&lt;0.572,H125&lt;10.688,D125&lt;1.55,F125&gt;=1.5),3.75,IF(AND(B125&gt;=3.5,F125&gt;=2.5,D125&gt;=1.55,F125&gt;=1.5),6.3,IF(AND(A125&gt;=5.65,G125&gt;=0.572,H125&lt;10.688,D125&lt;1.55,F125&gt;=1.5),4.45,IF(AND(B125&gt;=2.85,A125&lt;6.15,H125&gt;=10.688,D125&lt;1.55,F125&gt;=1.5),4.35,IF(AND(H125&gt;=16.284,B125&lt;3.5,F125&gt;=2.5,D125&gt;=1.55,F125&gt;=1.5),6.6,IF(AND(G125&gt;=0.241,G125&lt;0.338,H125&gt;=5.523,D125&gt;=0.15,D125&lt;0.35,F125&lt;1.5),1.25,IF(AND(A125&lt;5.05,G125&gt;=0.338,H125&gt;=5.523,D125&gt;=0.15,D125&lt;0.35,F125&lt;1.5),1.35,IF(AND(B125&lt;2.7,A125&lt;5.65,G125&gt;=0.572,H125&lt;10.688,D125&lt;1.55,F125&gt;=1.5),4,IF(AND(B125&gt;=2.7,A125&lt;5.65,G125&gt;=0.572,H125&lt;10.688,D125&lt;1.55,F125&gt;=1.5),3.6,IF(AND(B125&lt;2.45,B125&lt;2.85,A125&lt;6.15,H125&gt;=10.688,D125&lt;1.55,F125&gt;=1.5),3.7,IF(AND(A125&lt;6.25,B125&lt;2.85,A125&gt;=6.15,H125&gt;=10.688,D125&lt;1.55,F125&gt;=1.5),4.5,IF(AND(A125&gt;=6.25,B125&lt;2.85,A125&gt;=6.15,H125&gt;=10.688,D125&lt;1.55,F125&gt;=1.5),4.86,IF(AND(D125&gt;=1.45,B125&gt;=2.85,A125&gt;=6.15,H125&gt;=10.688,D125&lt;1.55,F125&gt;=1.5),4.8,IF(AND(H125&lt;8.202,H125&lt;16.284,B125&lt;3.5,F125&gt;=2.5,D125&gt;=1.55,F125&gt;=1.5),5.7,IF(AND(A125&gt;=5.1,G125&lt;0.241,G125&lt;0.338,H125&gt;=5.523,D125&gt;=0.15,D125&lt;0.35,F125&lt;1.5),1.5,IF(AND(B125&gt;=3.75,A125&gt;=5.05,G125&gt;=0.338,H125&gt;=5.523,D125&gt;=0.15,D125&lt;0.35,F125&lt;1.5),1.6,IF(AND(A125&lt;5.7,B125&gt;=2.45,B125&lt;2.85,A125&lt;6.15,H125&gt;=10.688,D125&lt;1.55,F125&gt;=1.5),3.9,IF(AND(A125&gt;=5.7,B125&gt;=2.45,B125&lt;2.85,A125&lt;6.15,H125&gt;=10.688,D125&lt;1.55,F125&gt;=1.5),4.02,IF(AND(H125&lt;13.654,D125&lt;1.45,B125&gt;=2.85,A125&gt;=6.15,H125&gt;=10.688,D125&lt;1.55,F125&gt;=1.5),4.333,IF(AND(H125&gt;=13.654,D125&lt;1.45,B125&gt;=2.85,A125&gt;=6.15,H125&gt;=10.688,D125&lt;1.55,F125&gt;=1.5),4.54,IF(AND(A125&lt;6.15,H125&gt;=8.202,H125&lt;16.284,B125&lt;3.5,F125&gt;=2.5,D125&gt;=1.55,F125&gt;=1.5),5,IF(AND(H125&lt;13.924,A125&lt;5.1,G125&lt;0.241,G125&lt;0.338,H125&gt;=5.523,D125&gt;=0.15,D125&lt;0.35,F125&lt;1.5),1.4,IF(AND(H125&gt;=13.924,A125&lt;5.1,G125&lt;0.241,G125&lt;0.338,H125&gt;=5.523,D125&gt;=0.15,D125&lt;0.35,F125&lt;1.5),1.5,IF(AND(D125&lt;0.25,B125&lt;3.75,A125&gt;=5.05,G125&gt;=0.338,H125&gt;=5.523,D125&gt;=0.15,D125&lt;0.35,F125&lt;1.5),1.5,IF(AND(D125&gt;=0.25,B125&lt;3.75,A125&gt;=5.05,G125&gt;=0.338,H125&gt;=5.523,D125&gt;=0.15,D125&lt;0.35,F125&lt;1.5),1.4,IF(AND(H125&lt;8.884,B125&gt;=3.05,A125&gt;=6.15,H125&gt;=8.202,H125&lt;16.284,B125&lt;3.5,F125&gt;=2.5,D125&gt;=1.55,F125&gt;=1.5),5.1,IF(AND(A125&lt;6.45,G125&lt;0.368,B125&lt;3.05,A125&gt;=6.15,H125&gt;=8.202,H125&lt;16.284,B125&lt;3.5,F125&gt;=2.5,D125&gt;=1.55,F125&gt;=1.5),5.525,IF(AND(A125&gt;=6.45,G125&lt;0.368,B125&lt;3.05,A125&gt;=6.15,H125&gt;=8.202,H125&lt;16.284,B125&lt;3.5,F125&gt;=2.5,D125&gt;=1.55,F125&gt;=1.5),5.35,IF(AND(D125&lt;2.25,G125&gt;=0.368,B125&lt;3.05,A125&gt;=6.15,H125&gt;=8.202,H125&lt;16.284,B125&lt;3.5,F125&gt;=2.5,D125&gt;=1.55,F125&gt;=1.5),5.8,IF(AND(D125&gt;=2.25,G125&gt;=0.368,B125&lt;3.05,A125&gt;=6.15,H125&gt;=8.202,H125&lt;16.284,B125&lt;3.5,F125&gt;=2.5,D125&gt;=1.55,F125&gt;=1.5),5.2,IF(AND(H125&lt;10.257,H125&gt;=8.884,B125&gt;=3.05,A125&gt;=6.15,H125&gt;=8.202,H125&lt;16.284,B125&lt;3.5,F125&gt;=2.5,D125&gt;=1.55,F125&gt;=1.5),5.9,IF(AND(H125&gt;=10.257,H125&gt;=8.884,B125&gt;=3.05,A125&gt;=6.15,H125&gt;=8.202,H125&lt;16.284,B125&lt;3.5,F125&gt;=2.5,D125&gt;=1.55,F125&gt;=1.5),5.48,"shouldnthappen")))))))))))))))))))))))))))))))))))))</f>
        <v>5.35</v>
      </c>
      <c r="AC125" s="1" t="n">
        <f aca="false">IF(AND(H125&lt;5.748,A125&lt;5.05,D125&lt;0.8),1,IF(AND(B125&lt;3.35,A125&gt;=5.05,D125&lt;0.8),1.7,IF(AND(A125&lt;5.85,G125&lt;0.154,D125&gt;=0.8),4.5,IF(AND(D125&gt;=0.45,H125&gt;=5.748,A125&lt;5.05,D125&lt;0.8),1.6,IF(AND(G125&gt;=0.934,B125&gt;=3.35,A125&gt;=5.05,D125&lt;0.8),1.7,IF(AND(D125&lt;2.1,A125&gt;=5.85,G125&lt;0.154,D125&gt;=0.8),6.15,IF(AND(D125&gt;=2.1,A125&gt;=5.85,G125&lt;0.154,D125&gt;=0.8),5.5,IF(AND(A125&lt;6.1,D125&gt;=1.55,G125&gt;=0.154,D125&gt;=0.8),5,IF(AND(H125&gt;=14.379,G125&lt;0.934,B125&gt;=3.35,A125&gt;=5.05,D125&lt;0.8),1.58,IF(AND(G125&lt;0.379,A125&gt;=6.1,D125&gt;=1.55,G125&gt;=0.154,D125&gt;=0.8),5.42,IF(AND(H125&lt;13.924,G125&lt;0.227,D125&lt;0.45,H125&gt;=5.748,A125&lt;5.05,D125&lt;0.8),1.4,IF(AND(H125&gt;=13.924,G125&lt;0.227,D125&lt;0.45,H125&gt;=5.748,A125&lt;5.05,D125&lt;0.8),1.5,IF(AND(B125&lt;3.1,G125&gt;=0.227,D125&lt;0.45,H125&gt;=5.748,A125&lt;5.05,D125&lt;0.8),1.1,IF(AND(G125&lt;0.13,H125&lt;14.379,G125&lt;0.934,B125&gt;=3.35,A125&gt;=5.05,D125&lt;0.8),1.4,IF(AND(D125&lt;1.05,A125&lt;5.65,D125&lt;1.35,D125&lt;1.55,G125&gt;=0.154,D125&gt;=0.8),3.7,IF(AND(D125&lt;1.25,A125&gt;=5.65,D125&lt;1.35,D125&lt;1.55,G125&gt;=0.154,D125&gt;=0.8),4.06,IF(AND(D125&gt;=1.25,A125&gt;=5.65,D125&lt;1.35,D125&lt;1.55,G125&gt;=0.154,D125&gt;=0.8),4.425,IF(AND(H125&lt;13.654,D125&lt;1.45,D125&gt;=1.35,D125&lt;1.55,G125&gt;=0.154,D125&gt;=0.8),4.275,IF(AND(G125&lt;0.259,D125&gt;=1.45,D125&gt;=1.35,D125&lt;1.55,G125&gt;=0.154,D125&gt;=0.8),5.1,IF(AND(B125&lt;2.95,G125&gt;=0.379,A125&gt;=6.1,D125&gt;=1.55,G125&gt;=0.154,D125&gt;=0.8),6.3,IF(AND(B125&lt;3.25,B125&gt;=3.1,G125&gt;=0.227,D125&lt;0.45,H125&gt;=5.748,A125&lt;5.05,D125&lt;0.8),1.3,IF(AND(B125&gt;=3.25,B125&gt;=3.1,G125&gt;=0.227,D125&lt;0.45,H125&gt;=5.748,A125&lt;5.05,D125&lt;0.8),1.4,IF(AND(H125&gt;=13.372,G125&gt;=0.13,H125&lt;14.379,G125&lt;0.934,B125&gt;=3.35,A125&gt;=5.05,D125&lt;0.8),1.4,IF(AND(H125&lt;6.69,D125&gt;=1.05,A125&lt;5.65,D125&lt;1.35,D125&lt;1.55,G125&gt;=0.154,D125&gt;=0.8),4.033,IF(AND(H125&gt;=6.69,D125&gt;=1.05,A125&lt;5.65,D125&lt;1.35,D125&lt;1.55,G125&gt;=0.154,D125&gt;=0.8),3.88,IF(AND(B125&lt;2.85,H125&gt;=13.654,D125&lt;1.45,D125&gt;=1.35,D125&lt;1.55,G125&gt;=0.154,D125&gt;=0.8),4.8,IF(AND(B125&gt;=2.85,H125&gt;=13.654,D125&lt;1.45,D125&gt;=1.35,D125&lt;1.55,G125&gt;=0.154,D125&gt;=0.8),4.7,IF(AND(H125&lt;11.681,G125&gt;=0.259,D125&gt;=1.45,D125&gt;=1.35,D125&lt;1.55,G125&gt;=0.154,D125&gt;=0.8),4.85,IF(AND(H125&gt;=11.681,G125&gt;=0.259,D125&gt;=1.45,D125&gt;=1.35,D125&lt;1.55,G125&gt;=0.154,D125&gt;=0.8),4.633,IF(AND(A125&lt;6.25,B125&gt;=2.95,G125&gt;=0.379,A125&gt;=6.1,D125&gt;=1.55,G125&gt;=0.154,D125&gt;=0.8),5.4,IF(AND(D125&lt;0.3,H125&lt;13.372,G125&gt;=0.13,H125&lt;14.379,G125&lt;0.934,B125&gt;=3.35,A125&gt;=5.05,D125&lt;0.8),1.475,IF(AND(D125&gt;=0.3,H125&lt;13.372,G125&gt;=0.13,H125&lt;14.379,G125&lt;0.934,B125&gt;=3.35,A125&gt;=5.05,D125&lt;0.8),1.5,IF(AND(B125&lt;3.15,A125&gt;=6.25,B125&gt;=2.95,G125&gt;=0.379,A125&gt;=6.1,D125&gt;=1.55,G125&gt;=0.154,D125&gt;=0.8),5.7,IF(AND(B125&gt;=3.15,A125&gt;=6.25,B125&gt;=2.95,G125&gt;=0.379,A125&gt;=6.1,D125&gt;=1.55,G125&gt;=0.154,D125&gt;=0.8),5.933,"shouldnthappen"))))))))))))))))))))))))))))))))))</f>
        <v>6.15</v>
      </c>
      <c r="AD125" s="1" t="n">
        <f aca="false">IF(AND(H125&lt;6.621,A125&lt;4.95,D125&lt;0.8),1,IF(AND(H125&lt;14.144,H125&gt;=6.621,A125&lt;4.95,D125&lt;0.8),1.4,IF(AND(H125&gt;=14.144,H125&gt;=6.621,A125&lt;4.95,D125&lt;0.8),1.3,IF(AND(G125&lt;0.13,B125&gt;=3.85,A125&gt;=4.95,D125&lt;0.8),1.3,IF(AND(G125&gt;=0.13,B125&gt;=3.85,A125&gt;=4.95,D125&lt;0.8),1.425,IF(AND(A125&gt;=6.05,B125&lt;2.75,D125&lt;1.55,D125&gt;=0.8),4.9,IF(AND(A125&gt;=7.3,G125&lt;0.119,D125&gt;=1.55,D125&gt;=0.8),6.7,IF(AND(H125&lt;6.555,D125&lt;0.25,B125&lt;3.85,A125&gt;=4.95,D125&lt;0.8),1.7,IF(AND(B125&lt;3.4,D125&gt;=0.25,B125&lt;3.85,A125&gt;=4.95,D125&lt;0.8),1.7,IF(AND(B125&gt;=3.4,D125&gt;=0.25,B125&lt;3.85,A125&gt;=4.95,D125&lt;0.8),1.6,IF(AND(A125&lt;5.05,A125&lt;6.05,B125&lt;2.75,D125&lt;1.55,D125&gt;=0.8),3.3,IF(AND(B125&lt;2.85,D125&lt;1.35,B125&gt;=2.75,D125&lt;1.55,D125&gt;=0.8),4.5,IF(AND(H125&lt;12.206,D125&gt;=1.35,B125&gt;=2.75,D125&lt;1.55,D125&gt;=0.8),4.7,IF(AND(H125&gt;=12.206,D125&gt;=1.35,B125&gt;=2.75,D125&lt;1.55,D125&gt;=0.8),4.52,IF(AND(G125&lt;0.024,A125&lt;7.3,G125&lt;0.119,D125&gt;=1.55,D125&gt;=0.8),5.7,IF(AND(G125&gt;=0.024,A125&lt;7.3,G125&lt;0.119,D125&gt;=1.55,D125&gt;=0.8),5.6,IF(AND(F125&lt;2.5,G125&lt;0.417,G125&gt;=0.119,D125&gt;=1.55,D125&gt;=0.8),5.05,IF(AND(B125&lt;3.15,H125&gt;=6.555,D125&lt;0.25,B125&lt;3.85,A125&gt;=4.95,D125&lt;0.8),1.6,IF(AND(G125&lt;0.356,A125&gt;=5.05,A125&lt;6.05,B125&lt;2.75,D125&lt;1.55,D125&gt;=0.8),4.12,IF(AND(A125&lt;5.65,B125&gt;=2.85,D125&lt;1.35,B125&gt;=2.75,D125&lt;1.55,D125&gt;=0.8),3.6,IF(AND(B125&lt;3.15,F125&gt;=2.5,G125&lt;0.417,G125&gt;=0.119,D125&gt;=1.55,D125&gt;=0.8),5.18,IF(AND(B125&gt;=3.15,F125&gt;=2.5,G125&lt;0.417,G125&gt;=0.119,D125&gt;=1.55,D125&gt;=0.8),5.3,IF(AND(D125&lt;1.7,A125&lt;6.95,G125&gt;=0.417,G125&gt;=0.119,D125&gt;=1.55,D125&gt;=0.8),4.7,IF(AND(A125&lt;7.25,A125&gt;=6.95,G125&gt;=0.417,G125&gt;=0.119,D125&gt;=1.55,D125&gt;=0.8),5.8,IF(AND(A125&gt;=7.25,A125&gt;=6.95,G125&gt;=0.417,G125&gt;=0.119,D125&gt;=1.55,D125&gt;=0.8),6.333,IF(AND(H125&lt;8.594,B125&gt;=3.15,H125&gt;=6.555,D125&lt;0.25,B125&lt;3.85,A125&gt;=4.95,D125&lt;0.8),1.4,IF(AND(H125&gt;=8.594,B125&gt;=3.15,H125&gt;=6.555,D125&lt;0.25,B125&lt;3.85,A125&gt;=4.95,D125&lt;0.8),1.5,IF(AND(H125&gt;=11.218,G125&gt;=0.356,A125&gt;=5.05,A125&lt;6.05,B125&lt;2.75,D125&lt;1.55,D125&gt;=0.8),3.925,IF(AND(A125&gt;=6.5,A125&gt;=5.65,B125&gt;=2.85,D125&lt;1.35,B125&gt;=2.75,D125&lt;1.55,D125&gt;=0.8),4.6,IF(AND(H125&lt;8.602,H125&lt;11.218,G125&gt;=0.356,A125&gt;=5.05,A125&lt;6.05,B125&lt;2.75,D125&lt;1.55,D125&gt;=0.8),3.95,IF(AND(H125&gt;=8.602,H125&lt;11.218,G125&gt;=0.356,A125&gt;=5.05,A125&lt;6.05,B125&lt;2.75,D125&lt;1.55,D125&gt;=0.8),3.75,IF(AND(H125&lt;10.129,A125&lt;6.5,A125&gt;=5.65,B125&gt;=2.85,D125&lt;1.35,B125&gt;=2.75,D125&lt;1.55,D125&gt;=0.8),4.2,IF(AND(H125&gt;=10.129,A125&lt;6.5,A125&gt;=5.65,B125&gt;=2.85,D125&lt;1.35,B125&gt;=2.75,D125&lt;1.55,D125&gt;=0.8),4.267,IF(AND(D125&lt;2.2,B125&lt;3.05,D125&gt;=1.7,A125&lt;6.95,G125&gt;=0.417,G125&gt;=0.119,D125&gt;=1.55,D125&gt;=0.8),5.3,IF(AND(D125&gt;=2.2,B125&lt;3.05,D125&gt;=1.7,A125&lt;6.95,G125&gt;=0.417,G125&gt;=0.119,D125&gt;=1.55,D125&gt;=0.8),5.133,IF(AND(D125&lt;2.45,B125&gt;=3.05,D125&gt;=1.7,A125&lt;6.95,G125&gt;=0.417,G125&gt;=0.119,D125&gt;=1.55,D125&gt;=0.8),5.6,IF(AND(D125&gt;=2.45,B125&gt;=3.05,D125&gt;=1.7,A125&lt;6.95,G125&gt;=0.417,G125&gt;=0.119,D125&gt;=1.55,D125&gt;=0.8),6,"shouldnthappen")))))))))))))))))))))))))))))))))))))</f>
        <v>6.7</v>
      </c>
      <c r="AE125" s="1" t="n">
        <f aca="false">IF(AND(G125&lt;0.123,D125&gt;=0.25,D125&lt;0.75),1.3,IF(AND(H125&gt;=16.774,D125&gt;=1.75,D125&gt;=0.75),6.4,IF(AND(B125&lt;3.4,A125&lt;4.8,D125&lt;0.25,D125&lt;0.75),1.22,IF(AND(B125&gt;=3.4,A125&lt;4.8,D125&lt;0.25,D125&lt;0.75),1,IF(AND(A125&gt;=5.45,A125&gt;=4.8,D125&lt;0.25,D125&lt;0.75),1.367,IF(AND(H125&gt;=10.688,D125&lt;1.35,D125&lt;1.75,D125&gt;=0.75),4.2,IF(AND(A125&lt;5.3,D125&gt;=1.35,D125&lt;1.75,D125&gt;=0.75),4.05,IF(AND(G125&gt;=0.857,H125&lt;16.774,D125&gt;=1.75,D125&gt;=0.75),5.02,IF(AND(H125&lt;6.089,A125&lt;5.45,A125&gt;=4.8,D125&lt;0.25,D125&lt;0.75),1.7,IF(AND(G125&lt;0.184,D125&lt;0.35,G125&gt;=0.123,D125&gt;=0.25,D125&lt;0.75),1.7,IF(AND(G125&gt;=0.184,D125&lt;0.35,G125&gt;=0.123,D125&gt;=0.25,D125&lt;0.75),1.48,IF(AND(A125&lt;5.25,D125&gt;=0.35,G125&gt;=0.123,D125&gt;=0.25,D125&lt;0.75),1.75,IF(AND(A125&gt;=5.25,D125&gt;=0.35,G125&gt;=0.123,D125&gt;=0.25,D125&lt;0.75),1.5,IF(AND(A125&lt;5.3,H125&lt;10.688,D125&lt;1.35,D125&lt;1.75,D125&gt;=0.75),3.15,IF(AND(H125&lt;9.474,A125&gt;=5.3,D125&gt;=1.35,D125&lt;1.75,D125&gt;=0.75),4.95,IF(AND(G125&gt;=0.779,G125&lt;0.857,H125&lt;16.774,D125&gt;=1.75,D125&gt;=0.75),6,IF(AND(G125&lt;0.05,H125&gt;=6.089,A125&lt;5.45,A125&gt;=4.8,D125&lt;0.25,D125&lt;0.75),1.4,IF(AND(H125&lt;6.69,A125&gt;=5.3,H125&lt;10.688,D125&lt;1.35,D125&lt;1.75,D125&gt;=0.75),4.033,IF(AND(H125&gt;=6.69,A125&gt;=5.3,H125&lt;10.688,D125&lt;1.35,D125&lt;1.75,D125&gt;=0.75),3.733,IF(AND(B125&lt;2.5,H125&gt;=9.474,A125&gt;=5.3,D125&gt;=1.35,D125&lt;1.75,D125&gt;=0.75),4.5,IF(AND(D125&gt;=2.45,G125&lt;0.779,G125&lt;0.857,H125&lt;16.774,D125&gt;=1.75,D125&gt;=0.75),6,IF(AND(B125&gt;=3.75,G125&gt;=0.05,H125&gt;=6.089,A125&lt;5.45,A125&gt;=4.8,D125&lt;0.25,D125&lt;0.75),1.6,IF(AND(H125&lt;13.695,B125&gt;=2.5,H125&gt;=9.474,A125&gt;=5.3,D125&gt;=1.35,D125&lt;1.75,D125&gt;=0.75),4.567,IF(AND(G125&gt;=0.654,D125&lt;2.45,G125&lt;0.779,G125&lt;0.857,H125&lt;16.774,D125&gt;=1.75,D125&gt;=0.75),4.9,IF(AND(G125&gt;=0.73,B125&lt;3.75,G125&gt;=0.05,H125&gt;=6.089,A125&lt;5.45,A125&gt;=4.8,D125&lt;0.25,D125&lt;0.75),1.4,IF(AND(A125&lt;6.65,H125&gt;=13.695,B125&gt;=2.5,H125&gt;=9.474,A125&gt;=5.3,D125&gt;=1.35,D125&lt;1.75,D125&gt;=0.75),4.4,IF(AND(A125&gt;=6.65,H125&gt;=13.695,B125&gt;=2.5,H125&gt;=9.474,A125&gt;=5.3,D125&gt;=1.35,D125&lt;1.75,D125&gt;=0.75),4.84,IF(AND(B125&lt;2.75,G125&lt;0.654,D125&lt;2.45,G125&lt;0.779,G125&lt;0.857,H125&lt;16.774,D125&gt;=1.75,D125&gt;=0.75),5.2,IF(AND(H125&lt;9.524,G125&lt;0.73,B125&lt;3.75,G125&gt;=0.05,H125&gt;=6.089,A125&lt;5.45,A125&gt;=4.8,D125&lt;0.25,D125&lt;0.75),1.5,IF(AND(H125&gt;=9.524,G125&lt;0.73,B125&lt;3.75,G125&gt;=0.05,H125&gt;=6.089,A125&lt;5.45,A125&gt;=4.8,D125&lt;0.25,D125&lt;0.75),1.4,IF(AND(H125&gt;=13.644,B125&gt;=2.75,G125&lt;0.654,D125&lt;2.45,G125&lt;0.779,G125&lt;0.857,H125&lt;16.774,D125&gt;=1.75,D125&gt;=0.75),6.033,IF(AND(A125&gt;=6.85,H125&lt;13.644,B125&gt;=2.75,G125&lt;0.654,D125&lt;2.45,G125&lt;0.779,G125&lt;0.857,H125&lt;16.774,D125&gt;=1.75,D125&gt;=0.75),5.1,IF(AND(A125&gt;=6.75,A125&lt;6.85,H125&lt;13.644,B125&gt;=2.75,G125&lt;0.654,D125&lt;2.45,G125&lt;0.779,G125&lt;0.857,H125&lt;16.774,D125&gt;=1.75,D125&gt;=0.75),5.9,IF(AND(D125&gt;=2.35,A125&lt;6.75,A125&lt;6.85,H125&lt;13.644,B125&gt;=2.75,G125&lt;0.654,D125&lt;2.45,G125&lt;0.779,G125&lt;0.857,H125&lt;16.774,D125&gt;=1.75,D125&gt;=0.75),5.6,IF(AND(H125&lt;11.146,D125&lt;2.35,A125&lt;6.75,A125&lt;6.85,H125&lt;13.644,B125&gt;=2.75,G125&lt;0.654,D125&lt;2.45,G125&lt;0.779,G125&lt;0.857,H125&lt;16.774,D125&gt;=1.75,D125&gt;=0.75),5.4,IF(AND(H125&gt;=11.146,D125&lt;2.35,A125&lt;6.75,A125&lt;6.85,H125&lt;13.644,B125&gt;=2.75,G125&lt;0.654,D125&lt;2.45,G125&lt;0.779,G125&lt;0.857,H125&lt;16.774,D125&gt;=1.75,D125&gt;=0.75),5.6,"shouldnthappen"))))))))))))))))))))))))))))))))))))</f>
        <v>6.033</v>
      </c>
      <c r="AF125" s="1" t="n">
        <f aca="false">IF(AND(A125&lt;4.5,D125&lt;0.8),1.233,IF(AND(B125&lt;3.05,A125&gt;=4.5,D125&lt;0.8),1.4,IF(AND(D125&gt;=0.45,B125&gt;=3.05,A125&gt;=4.5,D125&lt;0.8),1.667,IF(AND(D125&lt;1.05,D125&lt;1.35,A125&lt;6.25,D125&gt;=0.8),3.633,IF(AND(H125&lt;13.935,A125&gt;=7.05,A125&gt;=6.25,D125&gt;=0.8),6,IF(AND(G125&gt;=0.948,D125&lt;0.45,B125&gt;=3.05,A125&gt;=4.5,D125&lt;0.8),1.7,IF(AND(G125&lt;0.652,D125&gt;=1.05,D125&lt;1.35,A125&lt;6.25,D125&gt;=0.8),4.16,IF(AND(D125&gt;=2.15,D125&gt;=1.75,D125&gt;=1.35,A125&lt;6.25,D125&gt;=0.8),5.4,IF(AND(G125&gt;=0.912,F125&lt;2.5,A125&lt;7.05,A125&gt;=6.25,D125&gt;=0.8),4.4,IF(AND(B125&gt;=3.25,F125&gt;=2.5,A125&lt;7.05,A125&gt;=6.25,D125&gt;=0.8),5.85,IF(AND(H125&lt;17.32,H125&gt;=13.935,A125&gt;=7.05,A125&gt;=6.25,D125&gt;=0.8),6.65,IF(AND(H125&gt;=17.32,H125&gt;=13.935,A125&gt;=7.05,A125&gt;=6.25,D125&gt;=0.8),6.4,IF(AND(H125&gt;=13.547,G125&lt;0.948,D125&lt;0.45,B125&gt;=3.05,A125&gt;=4.5,D125&lt;0.8),1.38,IF(AND(B125&gt;=2.75,G125&gt;=0.652,D125&gt;=1.05,D125&lt;1.35,A125&lt;6.25,D125&gt;=0.8),3.6,IF(AND(H125&lt;9.417,G125&lt;0.404,D125&lt;1.75,D125&gt;=1.35,A125&lt;6.25,D125&gt;=0.8),4.2,IF(AND(H125&gt;=9.417,G125&lt;0.404,D125&lt;1.75,D125&gt;=1.35,A125&lt;6.25,D125&gt;=0.8),4.5,IF(AND(G125&lt;0.464,G125&gt;=0.404,D125&lt;1.75,D125&gt;=1.35,A125&lt;6.25,D125&gt;=0.8),4.5,IF(AND(G125&gt;=0.464,G125&gt;=0.404,D125&lt;1.75,D125&gt;=1.35,A125&lt;6.25,D125&gt;=0.8),4.625,IF(AND(D125&lt;1.85,D125&lt;2.15,D125&gt;=1.75,D125&gt;=1.35,A125&lt;6.25,D125&gt;=0.8),4.9,IF(AND(D125&gt;=1.85,D125&lt;2.15,D125&gt;=1.75,D125&gt;=1.35,A125&lt;6.25,D125&gt;=0.8),5.05,IF(AND(G125&lt;0.332,G125&lt;0.912,F125&lt;2.5,A125&lt;7.05,A125&gt;=6.25,D125&gt;=0.8),4.467,IF(AND(G125&gt;=0.332,G125&lt;0.912,F125&lt;2.5,A125&lt;7.05,A125&gt;=6.25,D125&gt;=0.8),4.767,IF(AND(D125&lt;0.15,H125&lt;13.547,G125&lt;0.948,D125&lt;0.45,B125&gt;=3.05,A125&gt;=4.5,D125&lt;0.8),1.5,IF(AND(D125&lt;1.15,B125&lt;2.75,G125&gt;=0.652,D125&gt;=1.05,D125&lt;1.35,A125&lt;6.25,D125&gt;=0.8),3.9,IF(AND(D125&gt;=1.15,B125&lt;2.75,G125&gt;=0.652,D125&gt;=1.05,D125&lt;1.35,A125&lt;6.25,D125&gt;=0.8),4,IF(AND(D125&gt;=2.25,B125&lt;3.15,B125&lt;3.25,F125&gt;=2.5,A125&lt;7.05,A125&gt;=6.25,D125&gt;=0.8),5.14,IF(AND(G125&lt;0.621,B125&gt;=3.15,B125&lt;3.25,F125&gt;=2.5,A125&lt;7.05,A125&gt;=6.25,D125&gt;=0.8),5.75,IF(AND(G125&gt;=0.621,B125&gt;=3.15,B125&lt;3.25,F125&gt;=2.5,A125&lt;7.05,A125&gt;=6.25,D125&gt;=0.8),5.1,IF(AND(G125&gt;=0.862,D125&gt;=0.15,H125&lt;13.547,G125&lt;0.948,D125&lt;0.45,B125&gt;=3.05,A125&gt;=4.5,D125&lt;0.8),1.5,IF(AND(A125&lt;6.35,D125&lt;2.25,B125&lt;3.15,B125&lt;3.25,F125&gt;=2.5,A125&lt;7.05,A125&gt;=6.25,D125&gt;=0.8),5.267,IF(AND(A125&gt;=6.35,D125&lt;2.25,B125&lt;3.15,B125&lt;3.25,F125&gt;=2.5,A125&lt;7.05,A125&gt;=6.25,D125&gt;=0.8),5.42,IF(AND(A125&lt;5.1,G125&lt;0.862,D125&gt;=0.15,H125&lt;13.547,G125&lt;0.948,D125&lt;0.45,B125&gt;=3.05,A125&gt;=4.5,D125&lt;0.8),1.35,IF(AND(B125&lt;3.95,A125&gt;=5.1,G125&lt;0.862,D125&gt;=0.15,H125&lt;13.547,G125&lt;0.948,D125&lt;0.45,B125&gt;=3.05,A125&gt;=4.5,D125&lt;0.8),1.5,IF(AND(B125&gt;=3.95,A125&gt;=5.1,G125&lt;0.862,D125&gt;=0.15,H125&lt;13.547,G125&lt;0.948,D125&lt;0.45,B125&gt;=3.05,A125&gt;=4.5,D125&lt;0.8),1.467,"shouldnthappen"))))))))))))))))))))))))))))))))))</f>
        <v>6.65</v>
      </c>
      <c r="AG125" s="1" t="n">
        <f aca="false">IF(AND(H125&lt;5.748,A125&lt;4.85,D125&lt;0.75),1,IF(AND(B125&gt;=3.5,D125&gt;=1.75,D125&gt;=0.75),6.2,IF(AND(A125&gt;=4.65,H125&gt;=5.748,A125&lt;4.85,D125&lt;0.75),1.333,IF(AND(H125&lt;6.417,B125&lt;3.45,A125&gt;=4.85,D125&lt;0.75),1.7,IF(AND(A125&lt;5.05,B125&gt;=3.45,A125&gt;=4.85,D125&lt;0.75),1.4,IF(AND(A125&gt;=5.05,B125&gt;=3.45,A125&gt;=4.85,D125&lt;0.75),1.5,IF(AND(F125&gt;=2.5,H125&lt;13.641,D125&lt;1.75,D125&gt;=0.75),4.667,IF(AND(G125&lt;0.187,H125&gt;=13.641,D125&lt;1.75,D125&gt;=0.75),5,IF(AND(A125&gt;=7.1,B125&lt;3.5,D125&gt;=1.75,D125&gt;=0.75),6.575,IF(AND(G125&lt;0.161,A125&lt;4.65,H125&gt;=5.748,A125&lt;4.85,D125&lt;0.75),1.5,IF(AND(H125&lt;8.399,H125&gt;=6.417,B125&lt;3.45,A125&gt;=4.85,D125&lt;0.75),1.5,IF(AND(H125&gt;=8.399,H125&gt;=6.417,B125&lt;3.45,A125&gt;=4.85,D125&lt;0.75),1.625,IF(AND(G125&lt;0.086,F125&lt;2.5,H125&lt;13.641,D125&lt;1.75,D125&gt;=0.75),4.7,IF(AND(D125&lt;1.35,G125&gt;=0.187,H125&gt;=13.641,D125&lt;1.75,D125&gt;=0.75),4.2,IF(AND(G125&lt;0.422,G125&gt;=0.161,A125&lt;4.65,H125&gt;=5.748,A125&lt;4.85,D125&lt;0.75),1.4,IF(AND(G125&gt;=0.422,G125&gt;=0.161,A125&lt;4.65,H125&gt;=5.748,A125&lt;4.85,D125&lt;0.75),1.3,IF(AND(B125&lt;2.5,D125&gt;=1.35,G125&gt;=0.187,H125&gt;=13.641,D125&lt;1.75,D125&gt;=0.75),4.5,IF(AND(B125&lt;2.75,A125&lt;6,A125&lt;7.1,B125&lt;3.5,D125&gt;=1.75,D125&gt;=0.75),5.1,IF(AND(B125&gt;=2.75,A125&lt;6,A125&lt;7.1,B125&lt;3.5,D125&gt;=1.75,D125&gt;=0.75),5.02,IF(AND(A125&lt;5.15,A125&lt;5.9,G125&gt;=0.086,F125&lt;2.5,H125&lt;13.641,D125&lt;1.75,D125&gt;=0.75),3,IF(AND(G125&lt;0.644,A125&gt;=5.9,G125&gt;=0.086,F125&lt;2.5,H125&lt;13.641,D125&lt;1.75,D125&gt;=0.75),4.65,IF(AND(G125&gt;=0.644,A125&gt;=5.9,G125&gt;=0.086,F125&lt;2.5,H125&lt;13.641,D125&lt;1.75,D125&gt;=0.75),4.24,IF(AND(D125&lt;1.45,B125&gt;=2.5,D125&gt;=1.35,G125&gt;=0.187,H125&gt;=13.641,D125&lt;1.75,D125&gt;=0.75),4.68,IF(AND(D125&gt;=1.45,B125&gt;=2.5,D125&gt;=1.35,G125&gt;=0.187,H125&gt;=13.641,D125&lt;1.75,D125&gt;=0.75),4.833,IF(AND(H125&lt;13.18,D125&lt;2.05,A125&gt;=6,A125&lt;7.1,B125&lt;3.5,D125&gt;=1.75,D125&gt;=0.75),5.44,IF(AND(H125&gt;=13.18,D125&lt;2.05,A125&gt;=6,A125&lt;7.1,B125&lt;3.5,D125&gt;=1.75,D125&gt;=0.75),5.1,IF(AND(H125&lt;8.759,D125&gt;=2.05,A125&gt;=6,A125&lt;7.1,B125&lt;3.5,D125&gt;=1.75,D125&gt;=0.75),5.4,IF(AND(A125&gt;=5.75,A125&gt;=5.15,A125&lt;5.9,G125&gt;=0.086,F125&lt;2.5,H125&lt;13.641,D125&lt;1.75,D125&gt;=0.75),3.967,IF(AND(H125&lt;10.159,H125&gt;=8.759,D125&gt;=2.05,A125&gt;=6,A125&lt;7.1,B125&lt;3.5,D125&gt;=1.75,D125&gt;=0.75),5.925,IF(AND(D125&lt;1.2,A125&lt;5.75,A125&gt;=5.15,A125&lt;5.9,G125&gt;=0.086,F125&lt;2.5,H125&lt;13.641,D125&lt;1.75,D125&gt;=0.75),3.667,IF(AND(D125&lt;2.25,H125&gt;=10.159,H125&gt;=8.759,D125&gt;=2.05,A125&gt;=6,A125&lt;7.1,B125&lt;3.5,D125&gt;=1.75,D125&gt;=0.75),5.66,IF(AND(D125&gt;=2.25,H125&gt;=10.159,H125&gt;=8.759,D125&gt;=2.05,A125&gt;=6,A125&lt;7.1,B125&lt;3.5,D125&gt;=1.75,D125&gt;=0.75),5.34,IF(AND(D125&lt;1.35,D125&gt;=1.2,A125&lt;5.75,A125&gt;=5.15,A125&lt;5.9,G125&gt;=0.086,F125&lt;2.5,H125&lt;13.641,D125&lt;1.75,D125&gt;=0.75),4.025,IF(AND(D125&gt;=1.35,D125&gt;=1.2,A125&lt;5.75,A125&gt;=5.15,A125&lt;5.9,G125&gt;=0.086,F125&lt;2.5,H125&lt;13.641,D125&lt;1.75,D125&gt;=0.75),3.9,"shouldnthappen"))))))))))))))))))))))))))))))))))</f>
        <v>6.575</v>
      </c>
      <c r="AH125" s="1" t="n">
        <f aca="false">IF(AND(F125&lt;1.5,H125&lt;6.799,A125&lt;5.45),1.7,IF(AND(F125&gt;=1.5,H125&lt;6.799,A125&lt;5.45),4.1,IF(AND(D125&gt;=0.8,H125&gt;=6.799,A125&lt;5.45),3.9,IF(AND(H125&lt;7.564,F125&lt;2.5,A125&gt;=5.45),3.925,IF(AND(H125&gt;=16.284,F125&gt;=2.5,A125&gt;=5.45),6.5,IF(AND(A125&lt;4.35,D125&lt;0.8,H125&gt;=6.799,A125&lt;5.45),1.1,IF(AND(B125&lt;2.8,D125&lt;1.35,H125&gt;=7.564,F125&lt;2.5,A125&gt;=5.45),4.1,IF(AND(B125&gt;=2.8,D125&lt;1.35,H125&gt;=7.564,F125&lt;2.5,A125&gt;=5.45),4.267,IF(AND(B125&lt;2.75,D125&gt;=1.35,H125&gt;=7.564,F125&lt;2.5,A125&gt;=5.45),5,IF(AND(G125&gt;=0.078,G125&lt;0.26,H125&lt;16.284,F125&gt;=2.5,A125&gt;=5.45),6.06,IF(AND(G125&gt;=0.805,G125&gt;=0.26,H125&lt;16.284,F125&gt;=2.5,A125&gt;=5.45),5.02,IF(AND(H125&gt;=10.109,B125&gt;=3.45,A125&gt;=4.35,D125&lt;0.8,H125&gt;=6.799,A125&lt;5.45),1.55,IF(AND(D125&lt;2.25,G125&lt;0.078,G125&lt;0.26,H125&lt;16.284,F125&gt;=2.5,A125&gt;=5.45),5.6,IF(AND(D125&gt;=2.25,G125&lt;0.078,G125&lt;0.26,H125&lt;16.284,F125&gt;=2.5,A125&gt;=5.45),5.7,IF(AND(A125&lt;6.15,G125&lt;0.805,G125&gt;=0.26,H125&lt;16.284,F125&gt;=2.5,A125&gt;=5.45),4.967,IF(AND(A125&lt;4.65,H125&lt;12.227,B125&lt;3.45,A125&gt;=4.35,D125&lt;0.8,H125&gt;=6.799,A125&lt;5.45),1.333,IF(AND(A125&lt;4.85,H125&gt;=12.227,B125&lt;3.45,A125&gt;=4.35,D125&lt;0.8,H125&gt;=6.799,A125&lt;5.45),1.42,IF(AND(A125&gt;=4.85,H125&gt;=12.227,B125&lt;3.45,A125&gt;=4.35,D125&lt;0.8,H125&gt;=6.799,A125&lt;5.45),1.533,IF(AND(A125&lt;5.05,H125&lt;10.109,B125&gt;=3.45,A125&gt;=4.35,D125&lt;0.8,H125&gt;=6.799,A125&lt;5.45),1.4,IF(AND(A125&gt;=5.05,H125&lt;10.109,B125&gt;=3.45,A125&gt;=4.35,D125&lt;0.8,H125&gt;=6.799,A125&lt;5.45),1.5,IF(AND(G125&lt;0.14,H125&lt;13.531,B125&gt;=2.75,D125&gt;=1.35,H125&gt;=7.564,F125&lt;2.5,A125&gt;=5.45),4.7,IF(AND(G125&lt;0.187,H125&gt;=13.531,B125&gt;=2.75,D125&gt;=1.35,H125&gt;=7.564,F125&lt;2.5,A125&gt;=5.45),5,IF(AND(G125&gt;=0.187,H125&gt;=13.531,B125&gt;=2.75,D125&gt;=1.35,H125&gt;=7.564,F125&lt;2.5,A125&gt;=5.45),4.66,IF(AND(A125&lt;6.35,A125&gt;=6.15,G125&lt;0.805,G125&gt;=0.26,H125&lt;16.284,F125&gt;=2.5,A125&gt;=5.45),6,IF(AND(D125&lt;0.15,A125&gt;=4.65,H125&lt;12.227,B125&lt;3.45,A125&gt;=4.35,D125&lt;0.8,H125&gt;=6.799,A125&lt;5.45),1.5,IF(AND(H125&lt;10.723,G125&gt;=0.14,H125&lt;13.531,B125&gt;=2.75,D125&gt;=1.35,H125&gt;=7.564,F125&lt;2.5,A125&gt;=5.45),4.6,IF(AND(H125&gt;=10.723,G125&gt;=0.14,H125&lt;13.531,B125&gt;=2.75,D125&gt;=1.35,H125&gt;=7.564,F125&lt;2.5,A125&gt;=5.45),4.46,IF(AND(G125&lt;0.364,A125&gt;=6.35,A125&gt;=6.15,G125&lt;0.805,G125&gt;=0.26,H125&lt;16.284,F125&gt;=2.5,A125&gt;=5.45),5.28,IF(AND(A125&lt;5.1,D125&gt;=0.15,A125&gt;=4.65,H125&lt;12.227,B125&lt;3.45,A125&gt;=4.35,D125&lt;0.8,H125&gt;=6.799,A125&lt;5.45),1.36,IF(AND(A125&gt;=5.1,D125&gt;=0.15,A125&gt;=4.65,H125&lt;12.227,B125&lt;3.45,A125&gt;=4.35,D125&lt;0.8,H125&gt;=6.799,A125&lt;5.45),1.4,IF(AND(G125&gt;=0.6,G125&gt;=0.364,A125&gt;=6.35,A125&gt;=6.15,G125&lt;0.805,G125&gt;=0.26,H125&lt;16.284,F125&gt;=2.5,A125&gt;=5.45),5.1,IF(AND(A125&gt;=6.95,G125&lt;0.6,G125&gt;=0.364,A125&gt;=6.35,A125&gt;=6.15,G125&lt;0.805,G125&gt;=0.26,H125&lt;16.284,F125&gt;=2.5,A125&gt;=5.45),5.8,IF(AND(B125&lt;3.2,A125&lt;6.95,G125&lt;0.6,G125&gt;=0.364,A125&gt;=6.35,A125&gt;=6.15,G125&lt;0.805,G125&gt;=0.26,H125&lt;16.284,F125&gt;=2.5,A125&gt;=5.45),5.6,IF(AND(B125&gt;=3.2,A125&lt;6.95,G125&lt;0.6,G125&gt;=0.364,A125&gt;=6.35,A125&gt;=6.15,G125&lt;0.805,G125&gt;=0.26,H125&lt;16.284,F125&gt;=2.5,A125&gt;=5.45),5.7,"shouldnthappen"))))))))))))))))))))))))))))))))))</f>
        <v>6.06</v>
      </c>
      <c r="AI125" s="1" t="n">
        <f aca="false">IF(AND(B125&gt;=3.55,A125&lt;5.05,F125&lt;1.5),1,IF(AND(H125&gt;=13.436,A125&gt;=5.05,F125&lt;1.5),1.633,IF(AND(A125&lt;4.35,B125&lt;3.55,A125&lt;5.05,F125&lt;1.5),1.1,IF(AND(A125&lt;5.15,H125&lt;13.436,A125&gt;=5.05,F125&lt;1.5),1.6,IF(AND(G125&lt;0.837,D125&lt;1.2,B125&lt;2.65,F125&gt;=1.5),3.7,IF(AND(G125&gt;=0.837,D125&lt;1.2,B125&lt;2.65,F125&gt;=1.5),3,IF(AND(D125&lt;1.4,D125&gt;=1.2,B125&lt;2.65,F125&gt;=1.5),4.133,IF(AND(D125&gt;=1.4,D125&gt;=1.2,B125&lt;2.65,F125&gt;=1.5),4.633,IF(AND(G125&lt;0.302,A125&gt;=4.35,B125&lt;3.55,A125&lt;5.05,F125&lt;1.5),1.34,IF(AND(D125&gt;=0.3,A125&gt;=5.15,H125&lt;13.436,A125&gt;=5.05,F125&lt;1.5),1.5,IF(AND(G125&lt;0.233,G125&lt;0.265,D125&lt;1.55,B125&gt;=2.65,F125&gt;=1.5),4.56,IF(AND(G125&gt;=0.233,G125&lt;0.265,D125&lt;1.55,B125&gt;=2.65,F125&gt;=1.5),5.1,IF(AND(G125&lt;0.395,G125&gt;=0.265,D125&lt;1.55,B125&gt;=2.65,F125&gt;=1.5),4.025,IF(AND(H125&lt;13.935,A125&gt;=7.05,D125&gt;=1.55,B125&gt;=2.65,F125&gt;=1.5),6.12,IF(AND(H125&gt;=13.935,A125&gt;=7.05,D125&gt;=1.55,B125&gt;=2.65,F125&gt;=1.5),6.64,IF(AND(G125&gt;=0.858,G125&gt;=0.302,A125&gt;=4.35,B125&lt;3.55,A125&lt;5.05,F125&lt;1.5),1.3,IF(AND(H125&lt;6.543,D125&lt;0.3,A125&gt;=5.15,H125&lt;13.436,A125&gt;=5.05,F125&lt;1.5),1.4,IF(AND(H125&gt;=6.543,D125&lt;0.3,A125&gt;=5.15,H125&lt;13.436,A125&gt;=5.05,F125&lt;1.5),1.48,IF(AND(A125&lt;6.3,G125&gt;=0.395,G125&gt;=0.265,D125&lt;1.55,B125&gt;=2.65,F125&gt;=1.5),4.14,IF(AND(A125&gt;=6.3,G125&gt;=0.395,G125&gt;=0.265,D125&lt;1.55,B125&gt;=2.65,F125&gt;=1.5),4.767,IF(AND(G125&gt;=0.669,B125&lt;3.15,A125&lt;7.05,D125&gt;=1.55,B125&gt;=2.65,F125&gt;=1.5),5,IF(AND(H125&lt;9.459,G125&lt;0.858,G125&gt;=0.302,A125&gt;=4.35,B125&lt;3.55,A125&lt;5.05,F125&lt;1.5),1.4,IF(AND(H125&gt;=9.459,G125&lt;0.858,G125&gt;=0.302,A125&gt;=4.35,B125&lt;3.55,A125&lt;5.05,F125&lt;1.5),1.6,IF(AND(G125&gt;=0.433,G125&lt;0.669,B125&lt;3.15,A125&lt;7.05,D125&gt;=1.55,B125&gt;=2.65,F125&gt;=1.5),5.68,IF(AND(G125&lt;0.481,H125&lt;10.257,B125&gt;=3.15,A125&lt;7.05,D125&gt;=1.55,B125&gt;=2.65,F125&gt;=1.5),5.7,IF(AND(G125&gt;=0.481,H125&lt;10.257,B125&gt;=3.15,A125&lt;7.05,D125&gt;=1.55,B125&gt;=2.65,F125&gt;=1.5),5.9,IF(AND(D125&lt;2.15,H125&gt;=10.257,B125&gt;=3.15,A125&lt;7.05,D125&gt;=1.55,B125&gt;=2.65,F125&gt;=1.5),5.1,IF(AND(D125&gt;=2.15,H125&gt;=10.257,B125&gt;=3.15,A125&lt;7.05,D125&gt;=1.55,B125&gt;=2.65,F125&gt;=1.5),5.42,IF(AND(G125&lt;0.098,G125&lt;0.433,G125&lt;0.669,B125&lt;3.15,A125&lt;7.05,D125&gt;=1.55,B125&gt;=2.65,F125&gt;=1.5),5.567,IF(AND(D125&lt;1.8,G125&gt;=0.098,G125&lt;0.433,G125&lt;0.669,B125&lt;3.15,A125&lt;7.05,D125&gt;=1.55,B125&gt;=2.65,F125&gt;=1.5),5.033,IF(AND(G125&gt;=0.312,D125&gt;=1.8,G125&gt;=0.098,G125&lt;0.433,G125&lt;0.669,B125&lt;3.15,A125&lt;7.05,D125&gt;=1.55,B125&gt;=2.65,F125&gt;=1.5),5.4,IF(AND(H125&lt;9.002,G125&lt;0.312,D125&gt;=1.8,G125&gt;=0.098,G125&lt;0.433,G125&lt;0.669,B125&lt;3.15,A125&lt;7.05,D125&gt;=1.55,B125&gt;=2.65,F125&gt;=1.5),5.1,IF(AND(H125&gt;=9.002,G125&lt;0.312,D125&gt;=1.8,G125&gt;=0.098,G125&lt;0.433,G125&lt;0.669,B125&lt;3.15,A125&lt;7.05,D125&gt;=1.55,B125&gt;=2.65,F125&gt;=1.5),5.26,"shouldnthappen")))))))))))))))))))))))))))))))))</f>
        <v>6.64</v>
      </c>
      <c r="AJ125" s="1" t="n">
        <f aca="false">IF(AND(A125&gt;=5.25,D125&gt;=0.35,D125&lt;0.8),1.433,IF(AND(F125&gt;=2.5,H125&lt;6.927,D125&gt;=0.8),5.1,IF(AND(H125&lt;5.85,B125&lt;3.65,D125&lt;0.35,D125&lt;0.8),1,IF(AND(A125&lt;5.55,B125&gt;=3.65,D125&lt;0.35,D125&lt;0.8),1.5,IF(AND(A125&gt;=5.55,B125&gt;=3.65,D125&lt;0.35,D125&lt;0.8),1.7,IF(AND(H125&lt;7.949,A125&lt;5.25,D125&gt;=0.35,D125&lt;0.8),1.9,IF(AND(H125&gt;=7.949,A125&lt;5.25,D125&gt;=0.35,D125&lt;0.8),1.54,IF(AND(A125&lt;5.55,F125&lt;2.5,H125&lt;6.927,D125&gt;=0.8),3.98,IF(AND(A125&gt;=5.55,F125&lt;2.5,H125&lt;6.927,D125&gt;=0.8),4.1,IF(AND(A125&gt;=7.25,D125&gt;=1.55,H125&gt;=6.927,D125&gt;=0.8),6.65,IF(AND(A125&lt;5.75,D125&lt;1.2,D125&lt;1.55,H125&gt;=6.927,D125&gt;=0.8),3.62,IF(AND(A125&gt;=5.75,D125&lt;1.2,D125&lt;1.55,H125&gt;=6.927,D125&gt;=0.8),4.1,IF(AND(G125&lt;0.175,A125&lt;4.8,H125&gt;=5.85,B125&lt;3.65,D125&lt;0.35,D125&lt;0.8),1.5,IF(AND(G125&gt;=0.175,A125&lt;4.8,H125&gt;=5.85,B125&lt;3.65,D125&lt;0.35,D125&lt;0.8),1.3,IF(AND(A125&gt;=5.05,A125&gt;=4.8,H125&gt;=5.85,B125&lt;3.65,D125&lt;0.35,D125&lt;0.8),1.5,IF(AND(G125&gt;=0.735,A125&lt;6.25,D125&gt;=1.2,D125&lt;1.55,H125&gt;=6.927,D125&gt;=0.8),4,IF(AND(H125&lt;10.464,A125&lt;6.2,A125&lt;7.25,D125&gt;=1.55,H125&gt;=6.927,D125&gt;=0.8),5.1,IF(AND(H125&gt;=10.464,A125&lt;6.2,A125&lt;7.25,D125&gt;=1.55,H125&gt;=6.927,D125&gt;=0.8),4.9,IF(AND(G125&lt;0.418,A125&lt;5.05,A125&gt;=4.8,H125&gt;=5.85,B125&lt;3.65,D125&lt;0.35,D125&lt;0.8),1.48,IF(AND(G125&gt;=0.418,A125&lt;5.05,A125&gt;=4.8,H125&gt;=5.85,B125&lt;3.65,D125&lt;0.35,D125&lt;0.8),1.3,IF(AND(B125&lt;2.75,G125&lt;0.735,A125&lt;6.25,D125&gt;=1.2,D125&lt;1.55,H125&gt;=6.927,D125&gt;=0.8),4.35,IF(AND(H125&lt;15.422,D125&lt;1.45,A125&gt;=6.25,D125&gt;=1.2,D125&lt;1.55,H125&gt;=6.927,D125&gt;=0.8),4.375,IF(AND(H125&gt;=15.422,D125&lt;1.45,A125&gt;=6.25,D125&gt;=1.2,D125&lt;1.55,H125&gt;=6.927,D125&gt;=0.8),4.7,IF(AND(A125&lt;6.4,D125&gt;=1.45,A125&gt;=6.25,D125&gt;=1.2,D125&lt;1.55,H125&gt;=6.927,D125&gt;=0.8),5.1,IF(AND(G125&gt;=0.576,D125&lt;2.15,A125&gt;=6.2,A125&lt;7.25,D125&gt;=1.55,H125&gt;=6.927,D125&gt;=0.8),5.1,IF(AND(G125&lt;0.537,D125&gt;=2.15,A125&gt;=6.2,A125&lt;7.25,D125&gt;=1.55,H125&gt;=6.927,D125&gt;=0.8),5.533,IF(AND(G125&gt;=0.537,D125&gt;=2.15,A125&gt;=6.2,A125&lt;7.25,D125&gt;=1.55,H125&gt;=6.927,D125&gt;=0.8),5.9,IF(AND(D125&lt;1.45,B125&gt;=2.75,G125&lt;0.735,A125&lt;6.25,D125&gt;=1.2,D125&lt;1.55,H125&gt;=6.927,D125&gt;=0.8),4.6,IF(AND(D125&gt;=1.45,B125&gt;=2.75,G125&lt;0.735,A125&lt;6.25,D125&gt;=1.2,D125&lt;1.55,H125&gt;=6.927,D125&gt;=0.8),4.5,IF(AND(H125&lt;12.582,A125&gt;=6.4,D125&gt;=1.45,A125&gt;=6.25,D125&gt;=1.2,D125&lt;1.55,H125&gt;=6.927,D125&gt;=0.8),4.66,IF(AND(H125&gt;=12.582,A125&gt;=6.4,D125&gt;=1.45,A125&gt;=6.25,D125&gt;=1.2,D125&lt;1.55,H125&gt;=6.927,D125&gt;=0.8),4.9,IF(AND(B125&lt;2.75,G125&lt;0.576,D125&lt;2.15,A125&gt;=6.2,A125&lt;7.25,D125&gt;=1.55,H125&gt;=6.927,D125&gt;=0.8),5.3,IF(AND(G125&gt;=0.395,B125&gt;=2.75,G125&lt;0.576,D125&lt;2.15,A125&gt;=6.2,A125&lt;7.25,D125&gt;=1.55,H125&gt;=6.927,D125&gt;=0.8),5.6,IF(AND(D125&gt;=1.9,G125&lt;0.395,B125&gt;=2.75,G125&lt;0.576,D125&lt;2.15,A125&gt;=6.2,A125&lt;7.25,D125&gt;=1.55,H125&gt;=6.927,D125&gt;=0.8),5.333,IF(AND(B125&lt;2.95,D125&lt;1.9,G125&lt;0.395,B125&gt;=2.75,G125&lt;0.576,D125&lt;2.15,A125&gt;=6.2,A125&lt;7.25,D125&gt;=1.55,H125&gt;=6.927,D125&gt;=0.8),5.6,IF(AND(B125&gt;=2.95,D125&lt;1.9,G125&lt;0.395,B125&gt;=2.75,G125&lt;0.576,D125&lt;2.15,A125&gt;=6.2,A125&lt;7.25,D125&gt;=1.55,H125&gt;=6.927,D125&gt;=0.8),5.5,"shouldnthappen"))))))))))))))))))))))))))))))))))))</f>
        <v>6.65</v>
      </c>
      <c r="AK125" s="1" t="n">
        <f aca="false">IF(AND(H125&lt;5.85,B125&lt;3.65,F125&lt;1.5),1,IF(AND(B125&gt;=3.95,B125&gt;=3.65,F125&lt;1.5),1.433,IF(AND(A125&lt;5.15,F125&lt;2.5,F125&gt;=1.5),3.075,IF(AND(D125&gt;=0.35,H125&gt;=5.85,B125&lt;3.65,F125&lt;1.5),1.5,IF(AND(G125&lt;0.168,B125&lt;3.95,B125&gt;=3.65,F125&lt;1.5),1.7,IF(AND(H125&lt;5.767,A125&lt;7.25,F125&gt;=2.5,F125&gt;=1.5),4.5,IF(AND(D125&lt;1.9,A125&gt;=7.25,F125&gt;=2.5,F125&gt;=1.5),6.3,IF(AND(D125&gt;=1.9,A125&gt;=7.25,F125&gt;=2.5,F125&gt;=1.5),6.575,IF(AND(B125&lt;3.75,G125&gt;=0.168,B125&lt;3.95,B125&gt;=3.65,F125&lt;1.5),1.5,IF(AND(B125&gt;=3.75,G125&gt;=0.168,B125&lt;3.95,B125&gt;=3.65,F125&lt;1.5),1.6,IF(AND(D125&gt;=1.35,A125&lt;6.15,A125&gt;=5.15,F125&lt;2.5,F125&gt;=1.5),4.42,IF(AND(D125&lt;1.4,A125&gt;=6.15,A125&gt;=5.15,F125&lt;2.5,F125&gt;=1.5),4.5,IF(AND(D125&gt;=1.4,A125&gt;=6.15,A125&gt;=5.15,F125&lt;2.5,F125&gt;=1.5),4.675,IF(AND(D125&lt;0.15,H125&lt;11.218,D125&lt;0.35,H125&gt;=5.85,B125&lt;3.65,F125&lt;1.5),1.5,IF(AND(D125&lt;0.15,H125&gt;=11.218,D125&lt;0.35,H125&gt;=5.85,B125&lt;3.65,F125&lt;1.5),1.1,IF(AND(B125&lt;2.7,D125&lt;1.35,A125&lt;6.15,A125&gt;=5.15,F125&lt;2.5,F125&gt;=1.5),3.82,IF(AND(A125&lt;6.15,G125&gt;=0.755,H125&gt;=5.767,A125&lt;7.25,F125&gt;=2.5,F125&gt;=1.5),4.98,IF(AND(A125&gt;=6.15,G125&gt;=0.755,H125&gt;=5.767,A125&lt;7.25,F125&gt;=2.5,F125&gt;=1.5),5.3,IF(AND(B125&lt;3.4,D125&gt;=0.15,H125&lt;11.218,D125&lt;0.35,H125&gt;=5.85,B125&lt;3.65,F125&lt;1.5),1.4,IF(AND(B125&gt;=3.4,D125&gt;=0.15,H125&lt;11.218,D125&lt;0.35,H125&gt;=5.85,B125&lt;3.65,F125&lt;1.5),1.3,IF(AND(H125&lt;11.731,D125&gt;=0.15,H125&gt;=11.218,D125&lt;0.35,H125&gt;=5.85,B125&lt;3.65,F125&lt;1.5),1.2,IF(AND(H125&lt;9.053,B125&gt;=2.7,D125&lt;1.35,A125&lt;6.15,A125&gt;=5.15,F125&lt;2.5,F125&gt;=1.5),3.85,IF(AND(D125&gt;=2.1,B125&lt;2.85,G125&lt;0.755,H125&gt;=5.767,A125&lt;7.25,F125&gt;=2.5,F125&gt;=1.5),5.6,IF(AND(D125&gt;=2.45,B125&gt;=2.85,G125&lt;0.755,H125&gt;=5.767,A125&lt;7.25,F125&gt;=2.5,F125&gt;=1.5),5.8,IF(AND(B125&gt;=3.45,H125&gt;=11.731,D125&gt;=0.15,H125&gt;=11.218,D125&lt;0.35,H125&gt;=5.85,B125&lt;3.65,F125&lt;1.5),1.3,IF(AND(A125&lt;5.9,H125&gt;=9.053,B125&gt;=2.7,D125&lt;1.35,A125&lt;6.15,A125&gt;=5.15,F125&lt;2.5,F125&gt;=1.5),4.3,IF(AND(A125&gt;=5.9,H125&gt;=9.053,B125&gt;=2.7,D125&lt;1.35,A125&lt;6.15,A125&gt;=5.15,F125&lt;2.5,F125&gt;=1.5),4,IF(AND(G125&gt;=0.519,D125&lt;2.1,B125&lt;2.85,G125&lt;0.755,H125&gt;=5.767,A125&lt;7.25,F125&gt;=2.5,F125&gt;=1.5),4.9,IF(AND(A125&gt;=7.05,D125&lt;2.45,B125&gt;=2.85,G125&lt;0.755,H125&gt;=5.767,A125&lt;7.25,F125&gt;=2.5,F125&gt;=1.5),5.8,IF(AND(H125&lt;14.396,B125&lt;3.45,H125&gt;=11.731,D125&gt;=0.15,H125&gt;=11.218,D125&lt;0.35,H125&gt;=5.85,B125&lt;3.65,F125&lt;1.5),1.44,IF(AND(H125&gt;=14.396,B125&lt;3.45,H125&gt;=11.731,D125&gt;=0.15,H125&gt;=11.218,D125&lt;0.35,H125&gt;=5.85,B125&lt;3.65,F125&lt;1.5),1.3,IF(AND(G125&lt;0.282,G125&lt;0.519,D125&lt;2.1,B125&lt;2.85,G125&lt;0.755,H125&gt;=5.767,A125&lt;7.25,F125&gt;=2.5,F125&gt;=1.5),5.1,IF(AND(G125&gt;=0.282,G125&lt;0.519,D125&lt;2.1,B125&lt;2.85,G125&lt;0.755,H125&gt;=5.767,A125&lt;7.25,F125&gt;=2.5,F125&gt;=1.5),5.3,IF(AND(A125&lt;6.4,D125&lt;1.9,A125&lt;7.05,D125&lt;2.45,B125&gt;=2.85,G125&lt;0.755,H125&gt;=5.767,A125&lt;7.25,F125&gt;=2.5,F125&gt;=1.5),5.6,IF(AND(A125&gt;=6.4,D125&lt;1.9,A125&lt;7.05,D125&lt;2.45,B125&gt;=2.85,G125&lt;0.755,H125&gt;=5.767,A125&lt;7.25,F125&gt;=2.5,F125&gt;=1.5),5.5,IF(AND(H125&lt;8.884,D125&gt;=1.9,A125&lt;7.05,D125&lt;2.45,B125&gt;=2.85,G125&lt;0.755,H125&gt;=5.767,A125&lt;7.25,F125&gt;=2.5,F125&gt;=1.5),5.3,IF(AND(H125&gt;=8.884,D125&gt;=1.9,A125&lt;7.05,D125&lt;2.45,B125&gt;=2.85,G125&lt;0.755,H125&gt;=5.767,A125&lt;7.25,F125&gt;=2.5,F125&gt;=1.5),5.52,"shouldnthappen")))))))))))))))))))))))))))))))))))))</f>
        <v>6.575</v>
      </c>
      <c r="AL125" s="1" t="n">
        <f aca="false">IF(AND(H125&lt;5.85,A125&lt;5.05,D125&lt;0.8),1,IF(AND(B125&lt;3.35,A125&gt;=5.05,D125&lt;0.8),1.7,IF(AND(D125&gt;=2.45,F125&gt;=2.5,D125&gt;=0.8),6.05,IF(AND(H125&gt;=11.218,H125&gt;=5.85,A125&lt;5.05,D125&lt;0.8),1.28,IF(AND(G125&gt;=0.948,B125&gt;=3.35,A125&gt;=5.05,D125&lt;0.8),1.7,IF(AND(G125&gt;=0.423,H125&lt;11.218,H125&gt;=5.85,A125&lt;5.05,D125&lt;0.8),1.3,IF(AND(B125&lt;3.6,G125&lt;0.948,B125&gt;=3.35,A125&gt;=5.05,D125&lt;0.8),1.4,IF(AND(H125&lt;10.258,D125&lt;1.15,A125&lt;5.9,F125&lt;2.5,D125&gt;=0.8),3.36,IF(AND(H125&gt;=10.258,D125&lt;1.15,A125&lt;5.9,F125&lt;2.5,D125&gt;=0.8),3.9,IF(AND(A125&lt;5.3,D125&gt;=1.15,A125&lt;5.9,F125&lt;2.5,D125&gt;=0.8),3.9,IF(AND(D125&lt;1.55,B125&lt;2.75,A125&gt;=5.9,F125&lt;2.5,D125&gt;=0.8),4.64,IF(AND(D125&gt;=1.55,B125&lt;2.75,A125&gt;=5.9,F125&lt;2.5,D125&gt;=0.8),5.1,IF(AND(D125&gt;=1.6,B125&gt;=2.75,A125&gt;=5.9,F125&lt;2.5,D125&gt;=0.8),5,IF(AND(H125&lt;5.767,H125&lt;8.598,D125&lt;2.45,F125&gt;=2.5,D125&gt;=0.8),4.5,IF(AND(A125&lt;6.25,H125&gt;=8.598,D125&lt;2.45,F125&gt;=2.5,D125&gt;=0.8),5.02,IF(AND(B125&lt;3.55,G125&lt;0.423,H125&lt;11.218,H125&gt;=5.85,A125&lt;5.05,D125&lt;0.8),1.525,IF(AND(B125&gt;=3.55,G125&lt;0.423,H125&lt;11.218,H125&gt;=5.85,A125&lt;5.05,D125&lt;0.8),1.4,IF(AND(H125&gt;=13.932,B125&gt;=3.6,G125&lt;0.948,B125&gt;=3.35,A125&gt;=5.05,D125&lt;0.8),1.65,IF(AND(G125&gt;=0.652,A125&gt;=5.3,D125&gt;=1.15,A125&lt;5.9,F125&lt;2.5,D125&gt;=0.8),3.8,IF(AND(D125&lt;1.35,D125&lt;1.6,B125&gt;=2.75,A125&gt;=5.9,F125&lt;2.5,D125&gt;=0.8),4.42,IF(AND(H125&lt;6.656,H125&gt;=5.767,H125&lt;8.598,D125&lt;2.45,F125&gt;=2.5,D125&gt;=0.8),5.033,IF(AND(H125&gt;=6.656,H125&gt;=5.767,H125&lt;8.598,D125&lt;2.45,F125&gt;=2.5,D125&gt;=0.8),5.1,IF(AND(G125&gt;=0.885,A125&gt;=6.25,H125&gt;=8.598,D125&lt;2.45,F125&gt;=2.5,D125&gt;=0.8),5.2,IF(AND(H125&lt;6.926,H125&lt;13.932,B125&gt;=3.6,G125&lt;0.948,B125&gt;=3.35,A125&gt;=5.05,D125&lt;0.8),1.433,IF(AND(H125&gt;=6.926,H125&lt;13.932,B125&gt;=3.6,G125&lt;0.948,B125&gt;=3.35,A125&gt;=5.05,D125&lt;0.8),1.5,IF(AND(A125&lt;5.65,G125&lt;0.652,A125&gt;=5.3,D125&gt;=1.15,A125&lt;5.9,F125&lt;2.5,D125&gt;=0.8),4.36,IF(AND(A125&gt;=5.65,G125&lt;0.652,A125&gt;=5.3,D125&gt;=1.15,A125&lt;5.9,F125&lt;2.5,D125&gt;=0.8),4.2,IF(AND(H125&gt;=13.561,D125&gt;=1.35,D125&lt;1.6,B125&gt;=2.75,A125&gt;=5.9,F125&lt;2.5,D125&gt;=0.8),4.767,IF(AND(H125&lt;9.091,G125&lt;0.885,A125&gt;=6.25,H125&gt;=8.598,D125&lt;2.45,F125&gt;=2.5,D125&gt;=0.8),6.3,IF(AND(H125&gt;=12.206,H125&lt;13.561,D125&gt;=1.35,D125&lt;1.6,B125&gt;=2.75,A125&gt;=5.9,F125&lt;2.5,D125&gt;=0.8),4.4,IF(AND(D125&gt;=2.25,H125&gt;=9.091,G125&lt;0.885,A125&gt;=6.25,H125&gt;=8.598,D125&lt;2.45,F125&gt;=2.5,D125&gt;=0.8),5.9,IF(AND(B125&lt;3.05,H125&lt;12.206,H125&lt;13.561,D125&gt;=1.35,D125&lt;1.6,B125&gt;=2.75,A125&gt;=5.9,F125&lt;2.5,D125&gt;=0.8),4.6,IF(AND(B125&gt;=3.05,H125&lt;12.206,H125&lt;13.561,D125&gt;=1.35,D125&lt;1.6,B125&gt;=2.75,A125&gt;=5.9,F125&lt;2.5,D125&gt;=0.8),4.7,IF(AND(G125&gt;=0.596,D125&lt;2.25,H125&gt;=9.091,G125&lt;0.885,A125&gt;=6.25,H125&gt;=8.598,D125&lt;2.45,F125&gt;=2.5,D125&gt;=0.8),5.1,IF(AND(G125&gt;=0.379,G125&lt;0.596,D125&lt;2.25,H125&gt;=9.091,G125&lt;0.885,A125&gt;=6.25,H125&gt;=8.598,D125&lt;2.45,F125&gt;=2.5,D125&gt;=0.8),5.767,IF(AND(D125&lt;2.15,G125&lt;0.379,G125&lt;0.596,D125&lt;2.25,H125&gt;=9.091,G125&lt;0.885,A125&gt;=6.25,H125&gt;=8.598,D125&lt;2.45,F125&gt;=2.5,D125&gt;=0.8),5.4,IF(AND(D125&gt;=2.15,G125&lt;0.379,G125&lt;0.596,D125&lt;2.25,H125&gt;=9.091,G125&lt;0.885,A125&gt;=6.25,H125&gt;=8.598,D125&lt;2.45,F125&gt;=2.5,D125&gt;=0.8),5.6,"shouldnthappen")))))))))))))))))))))))))))))))))))))</f>
        <v>5.4</v>
      </c>
      <c r="AM125" s="1" t="n">
        <f aca="false">IF(AND(H125&lt;5.245,D125&lt;0.8),1,IF(AND(A125&lt;4.5,H125&gt;=5.245,D125&lt;0.8),1.35,IF(AND(D125&gt;=0.5,A125&gt;=4.5,H125&gt;=5.245,D125&lt;0.8),1.6,IF(AND(H125&lt;7.25,B125&lt;2.6,A125&lt;6.15,D125&gt;=0.8),4.375,IF(AND(H125&gt;=7.25,B125&lt;2.6,A125&lt;6.15,D125&gt;=0.8),3.075,IF(AND(H125&lt;13.935,A125&gt;=7.05,A125&gt;=6.15,D125&gt;=0.8),6.067,IF(AND(H125&gt;=13.935,A125&gt;=7.05,A125&gt;=6.15,D125&gt;=0.8),6.525,IF(AND(G125&gt;=0.948,D125&lt;0.5,A125&gt;=4.5,H125&gt;=5.245,D125&lt;0.8),1.7,IF(AND(G125&lt;0.568,D125&gt;=1.55,B125&gt;=2.6,A125&lt;6.15,D125&gt;=0.8),5.1,IF(AND(G125&gt;=0.568,D125&gt;=1.55,B125&gt;=2.6,A125&lt;6.15,D125&gt;=0.8),5,IF(AND(A125&gt;=6.6,B125&gt;=3.15,A125&lt;7.05,A125&gt;=6.15,D125&gt;=0.8),5.78,IF(AND(G125&lt;0.165,G125&lt;0.273,D125&lt;1.55,B125&gt;=2.6,A125&lt;6.15,D125&gt;=0.8),4.1,IF(AND(G125&gt;=0.165,G125&lt;0.273,D125&lt;1.55,B125&gt;=2.6,A125&lt;6.15,D125&gt;=0.8),4.5,IF(AND(D125&lt;1.35,G125&gt;=0.273,D125&lt;1.55,B125&gt;=2.6,A125&lt;6.15,D125&gt;=0.8),4.08,IF(AND(D125&gt;=1.35,G125&gt;=0.273,D125&lt;1.55,B125&gt;=2.6,A125&lt;6.15,D125&gt;=0.8),4.4,IF(AND(D125&lt;1.45,F125&lt;2.5,B125&lt;3.15,A125&lt;7.05,A125&gt;=6.15,D125&gt;=0.8),4.38,IF(AND(D125&gt;=1.45,F125&lt;2.5,B125&lt;3.15,A125&lt;7.05,A125&gt;=6.15,D125&gt;=0.8),4.75,IF(AND(D125&gt;=2.25,F125&gt;=2.5,B125&lt;3.15,A125&lt;7.05,A125&gt;=6.15,D125&gt;=0.8),5.16,IF(AND(H125&lt;11.488,A125&lt;6.6,B125&gt;=3.15,A125&lt;7.05,A125&gt;=6.15,D125&gt;=0.8),6,IF(AND(H125&gt;=14.396,D125&lt;0.25,G125&lt;0.948,D125&lt;0.5,A125&gt;=4.5,H125&gt;=5.245,D125&lt;0.8),1.3,IF(AND(A125&gt;=5.55,D125&gt;=0.25,G125&lt;0.948,D125&lt;0.5,A125&gt;=4.5,H125&gt;=5.245,D125&lt;0.8),1.7,IF(AND(D125&lt;1.85,D125&lt;2.25,F125&gt;=2.5,B125&lt;3.15,A125&lt;7.05,A125&gt;=6.15,D125&gt;=0.8),5.6,IF(AND(G125&lt;0.669,H125&gt;=11.488,A125&lt;6.6,B125&gt;=3.15,A125&lt;7.05,A125&gt;=6.15,D125&gt;=0.8),4.7,IF(AND(G125&gt;=0.669,H125&gt;=11.488,A125&lt;6.6,B125&gt;=3.15,A125&lt;7.05,A125&gt;=6.15,D125&gt;=0.8),5.22,IF(AND(H125&lt;6.543,H125&lt;14.396,D125&lt;0.25,G125&lt;0.948,D125&lt;0.5,A125&gt;=4.5,H125&gt;=5.245,D125&lt;0.8),1.4,IF(AND(A125&lt;4.95,A125&lt;5.55,D125&gt;=0.25,G125&lt;0.948,D125&lt;0.5,A125&gt;=4.5,H125&gt;=5.245,D125&lt;0.8),1.4,IF(AND(A125&gt;=4.95,A125&lt;5.55,D125&gt;=0.25,G125&lt;0.948,D125&lt;0.5,A125&gt;=4.5,H125&gt;=5.245,D125&lt;0.8),1.48,IF(AND(H125&lt;10.667,D125&gt;=1.85,D125&lt;2.25,F125&gt;=2.5,B125&lt;3.15,A125&lt;7.05,A125&gt;=6.15,D125&gt;=0.8),5.25,IF(AND(H125&gt;=10.667,D125&gt;=1.85,D125&lt;2.25,F125&gt;=2.5,B125&lt;3.15,A125&lt;7.05,A125&gt;=6.15,D125&gt;=0.8),5.55,IF(AND(G125&lt;0.063,H125&gt;=6.543,H125&lt;14.396,D125&lt;0.25,G125&lt;0.948,D125&lt;0.5,A125&gt;=4.5,H125&gt;=5.245,D125&lt;0.8),1.4,IF(AND(H125&lt;9.212,G125&gt;=0.063,H125&gt;=6.543,H125&lt;14.396,D125&lt;0.25,G125&lt;0.948,D125&lt;0.5,A125&gt;=4.5,H125&gt;=5.245,D125&lt;0.8),1.475,IF(AND(H125&gt;=9.212,G125&gt;=0.063,H125&gt;=6.543,H125&lt;14.396,D125&lt;0.25,G125&lt;0.948,D125&lt;0.5,A125&gt;=4.5,H125&gt;=5.245,D125&lt;0.8),1.5,"shouldnthappen"))))))))))))))))))))))))))))))))</f>
        <v>6.525</v>
      </c>
      <c r="AN125" s="1" t="n">
        <f aca="false">IF(AND(D125&lt;0.7,A125&gt;=5.55),1.633,IF(AND(G125&lt;0.38,B125&lt;2.8,A125&lt;5.55),4.3,IF(AND(G125&gt;=0.38,B125&lt;2.8,A125&lt;5.55),3.325,IF(AND(D125&gt;=0.35,B125&gt;=2.8,A125&lt;5.55),1.6,IF(AND(B125&gt;=3.4,A125&lt;4.8,D125&lt;0.35,B125&gt;=2.8,A125&lt;5.55),1,IF(AND(H125&gt;=11.789,A125&lt;5.9,D125&lt;1.55,D125&gt;=0.7,A125&gt;=5.55),4.325,IF(AND(F125&gt;=2.5,A125&gt;=5.9,D125&lt;1.55,D125&gt;=0.7,A125&gt;=5.55),5.05,IF(AND(D125&lt;1.9,A125&gt;=7.25,D125&gt;=1.55,D125&gt;=0.7,A125&gt;=5.55),6.3,IF(AND(D125&gt;=1.9,A125&gt;=7.25,D125&gt;=1.55,D125&gt;=0.7,A125&gt;=5.55),6.4,IF(AND(A125&lt;4.35,B125&lt;3.4,A125&lt;4.8,D125&lt;0.35,B125&gt;=2.8,A125&lt;5.55),1.1,IF(AND(G125&gt;=0.934,B125&lt;3.45,A125&gt;=4.8,D125&lt;0.35,B125&gt;=2.8,A125&lt;5.55),1.7,IF(AND(H125&gt;=14.877,B125&gt;=3.45,A125&gt;=4.8,D125&lt;0.35,B125&gt;=2.8,A125&lt;5.55),1.3,IF(AND(B125&lt;2.6,H125&lt;11.789,A125&lt;5.9,D125&lt;1.55,D125&gt;=0.7,A125&gt;=5.55),3.9,IF(AND(B125&gt;=2.6,H125&lt;11.789,A125&lt;5.9,D125&lt;1.55,D125&gt;=0.7,A125&gt;=5.55),4.26,IF(AND(A125&lt;6.6,F125&lt;2.5,A125&gt;=5.9,D125&lt;1.55,D125&gt;=0.7,A125&gt;=5.55),4.625,IF(AND(A125&gt;=6.6,F125&lt;2.5,A125&gt;=5.9,D125&lt;1.55,D125&gt;=0.7,A125&gt;=5.55),4.475,IF(AND(B125&lt;2.6,D125&lt;2.05,A125&lt;7.25,D125&gt;=1.55,D125&gt;=0.7,A125&gt;=5.55),5.8,IF(AND(G125&gt;=0.743,D125&gt;=2.05,A125&lt;7.25,D125&gt;=1.55,D125&gt;=0.7,A125&gt;=5.55),5.1,IF(AND(G125&lt;0.422,A125&gt;=4.35,B125&lt;3.4,A125&lt;4.8,D125&lt;0.35,B125&gt;=2.8,A125&lt;5.55),1.367,IF(AND(G125&gt;=0.422,A125&gt;=4.35,B125&lt;3.4,A125&lt;4.8,D125&lt;0.35,B125&gt;=2.8,A125&lt;5.55),1.3,IF(AND(A125&lt;5.05,G125&lt;0.934,B125&lt;3.45,A125&gt;=4.8,D125&lt;0.35,B125&gt;=2.8,A125&lt;5.55),1.525,IF(AND(A125&gt;=5.05,G125&lt;0.934,B125&lt;3.45,A125&gt;=4.8,D125&lt;0.35,B125&gt;=2.8,A125&lt;5.55),1.5,IF(AND(G125&gt;=0.585,H125&lt;14.877,B125&gt;=3.45,A125&gt;=4.8,D125&lt;0.35,B125&gt;=2.8,A125&lt;5.55),1.54,IF(AND(G125&gt;=0.537,G125&lt;0.743,D125&gt;=2.05,A125&lt;7.25,D125&gt;=1.55,D125&gt;=0.7,A125&gt;=5.55),5.833,IF(AND(D125&gt;=0.25,G125&lt;0.585,H125&lt;14.877,B125&gt;=3.45,A125&gt;=4.8,D125&lt;0.35,B125&gt;=2.8,A125&lt;5.55),1.367,IF(AND(D125&lt;1.75,H125&lt;13.795,B125&gt;=2.6,D125&lt;2.05,A125&lt;7.25,D125&gt;=1.55,D125&gt;=0.7,A125&gt;=5.55),5.45,IF(AND(B125&lt;2.85,H125&gt;=13.795,B125&gt;=2.6,D125&lt;2.05,A125&lt;7.25,D125&gt;=1.55,D125&gt;=0.7,A125&gt;=5.55),5.1,IF(AND(B125&gt;=2.85,H125&gt;=13.795,B125&gt;=2.6,D125&lt;2.05,A125&lt;7.25,D125&gt;=1.55,D125&gt;=0.7,A125&gt;=5.55),4.82,IF(AND(G125&lt;0.353,G125&lt;0.537,G125&lt;0.743,D125&gt;=2.05,A125&lt;7.25,D125&gt;=1.55,D125&gt;=0.7,A125&gt;=5.55),5.425,IF(AND(G125&gt;=0.353,G125&lt;0.537,G125&lt;0.743,D125&gt;=2.05,A125&lt;7.25,D125&gt;=1.55,D125&gt;=0.7,A125&gt;=5.55),5.62,IF(AND(G125&lt;0.311,D125&lt;0.25,G125&lt;0.585,H125&lt;14.877,B125&gt;=3.45,A125&gt;=4.8,D125&lt;0.35,B125&gt;=2.8,A125&lt;5.55),1.5,IF(AND(G125&gt;=0.311,D125&lt;0.25,G125&lt;0.585,H125&lt;14.877,B125&gt;=3.45,A125&gt;=4.8,D125&lt;0.35,B125&gt;=2.8,A125&lt;5.55),1.4,IF(AND(B125&gt;=3.1,D125&gt;=1.75,H125&lt;13.795,B125&gt;=2.6,D125&lt;2.05,A125&lt;7.25,D125&gt;=1.55,D125&gt;=0.7,A125&gt;=5.55),5.1,IF(AND(B125&lt;2.85,B125&lt;3.1,D125&gt;=1.75,H125&lt;13.795,B125&gt;=2.6,D125&lt;2.05,A125&lt;7.25,D125&gt;=1.55,D125&gt;=0.7,A125&gt;=5.55),5.2,IF(AND(B125&gt;=2.85,B125&lt;3.1,D125&gt;=1.75,H125&lt;13.795,B125&gt;=2.6,D125&lt;2.05,A125&lt;7.25,D125&gt;=1.55,D125&gt;=0.7,A125&gt;=5.55),5.2,"shouldnthappen")))))))))))))))))))))))))))))))))))</f>
        <v>6.4</v>
      </c>
      <c r="AO125" s="1" t="n">
        <f aca="false">IF(AND(H125&gt;=14.529,G125&lt;0.633,D125&lt;0.8),1.3,IF(AND(A125&lt;5.05,G125&gt;=0.633,D125&lt;0.8),1.35,IF(AND(H125&gt;=14.379,H125&lt;14.529,G125&lt;0.633,D125&lt;0.8),1.7,IF(AND(B125&lt;3.35,A125&gt;=5.05,G125&gt;=0.633,D125&lt;0.8),1.7,IF(AND(D125&gt;=1.45,A125&lt;5.95,F125&lt;2.5,D125&gt;=0.8),4.5,IF(AND(D125&lt;1.35,A125&gt;=5.95,F125&lt;2.5,D125&gt;=0.8),4,IF(AND(D125&lt;1.85,G125&gt;=0.845,F125&gt;=2.5,D125&gt;=0.8),4.8,IF(AND(B125&gt;=4.3,H125&lt;14.379,H125&lt;14.529,G125&lt;0.633,D125&lt;0.8),1.5,IF(AND(A125&lt;5.25,B125&gt;=3.35,A125&gt;=5.05,G125&gt;=0.633,D125&lt;0.8),1.55,IF(AND(A125&gt;=5.25,B125&gt;=3.35,A125&gt;=5.05,G125&gt;=0.633,D125&lt;0.8),1.633,IF(AND(A125&lt;5.05,D125&lt;1.45,A125&lt;5.95,F125&lt;2.5,D125&gt;=0.8),3.3,IF(AND(G125&lt;0.293,D125&gt;=1.35,A125&gt;=5.95,F125&lt;2.5,D125&gt;=0.8),5,IF(AND(A125&gt;=6.6,D125&lt;2.05,G125&lt;0.845,F125&gt;=2.5,D125&gt;=0.8),5.8,IF(AND(B125&lt;3.05,D125&gt;=2.05,G125&lt;0.845,F125&gt;=2.5,D125&gt;=0.8),6.15,IF(AND(B125&lt;2.9,D125&gt;=1.85,G125&gt;=0.845,F125&gt;=2.5,D125&gt;=0.8),5.1,IF(AND(B125&gt;=2.9,D125&gt;=1.85,G125&gt;=0.845,F125&gt;=2.5,D125&gt;=0.8),5.2,IF(AND(B125&gt;=3.8,B125&lt;4.3,H125&lt;14.379,H125&lt;14.529,G125&lt;0.633,D125&lt;0.8),1.333,IF(AND(A125&lt;6.25,G125&gt;=0.293,D125&gt;=1.35,A125&gt;=5.95,F125&lt;2.5,D125&gt;=0.8),4.6,IF(AND(H125&lt;10.351,A125&lt;6.6,D125&lt;2.05,G125&lt;0.845,F125&gt;=2.5,D125&gt;=0.8),5.4,IF(AND(G125&gt;=0.364,B125&gt;=3.05,D125&gt;=2.05,G125&lt;0.845,F125&gt;=2.5,D125&gt;=0.8),5.66,IF(AND(G125&gt;=0.447,B125&lt;3.8,B125&lt;4.3,H125&lt;14.379,H125&lt;14.529,G125&lt;0.633,D125&lt;0.8),1.3,IF(AND(H125&lt;6.247,A125&lt;5.65,A125&gt;=5.05,D125&lt;1.45,A125&lt;5.95,F125&lt;2.5,D125&gt;=0.8),4.033,IF(AND(D125&lt;1.25,A125&gt;=5.65,A125&gt;=5.05,D125&lt;1.45,A125&lt;5.95,F125&lt;2.5,D125&gt;=0.8),3.88,IF(AND(D125&gt;=1.25,A125&gt;=5.65,A125&gt;=5.05,D125&lt;1.45,A125&lt;5.95,F125&lt;2.5,D125&gt;=0.8),4.35,IF(AND(B125&lt;2.65,A125&gt;=6.25,G125&gt;=0.293,D125&gt;=1.35,A125&gt;=5.95,F125&lt;2.5,D125&gt;=0.8),4.9,IF(AND(B125&lt;2.75,H125&gt;=10.351,A125&lt;6.6,D125&lt;2.05,G125&lt;0.845,F125&gt;=2.5,D125&gt;=0.8),5.1,IF(AND(B125&gt;=2.75,H125&gt;=10.351,A125&lt;6.6,D125&lt;2.05,G125&lt;0.845,F125&gt;=2.5,D125&gt;=0.8),4.95,IF(AND(B125&lt;3.15,G125&lt;0.364,B125&gt;=3.05,D125&gt;=2.05,G125&lt;0.845,F125&gt;=2.5,D125&gt;=0.8),5.28,IF(AND(B125&gt;=3.15,G125&lt;0.364,B125&gt;=3.05,D125&gt;=2.05,G125&lt;0.845,F125&gt;=2.5,D125&gt;=0.8),5.5,IF(AND(H125&lt;9.212,G125&lt;0.447,B125&lt;3.8,B125&lt;4.3,H125&lt;14.379,H125&lt;14.529,G125&lt;0.633,D125&lt;0.8),1.4,IF(AND(G125&lt;0.356,H125&gt;=6.247,A125&lt;5.65,A125&gt;=5.05,D125&lt;1.45,A125&lt;5.95,F125&lt;2.5,D125&gt;=0.8),4.2,IF(AND(B125&lt;3,B125&gt;=2.65,A125&gt;=6.25,G125&gt;=0.293,D125&gt;=1.35,A125&gt;=5.95,F125&lt;2.5,D125&gt;=0.8),4.6,IF(AND(B125&gt;=3,B125&gt;=2.65,A125&gt;=6.25,G125&gt;=0.293,D125&gt;=1.35,A125&gt;=5.95,F125&lt;2.5,D125&gt;=0.8),4.7,IF(AND(A125&lt;5.05,H125&gt;=9.212,G125&lt;0.447,B125&lt;3.8,B125&lt;4.3,H125&lt;14.379,H125&lt;14.529,G125&lt;0.633,D125&lt;0.8),1.533,IF(AND(A125&gt;=5.05,H125&gt;=9.212,G125&lt;0.447,B125&lt;3.8,B125&lt;4.3,H125&lt;14.379,H125&lt;14.529,G125&lt;0.633,D125&lt;0.8),1.425,IF(AND(A125&lt;5.35,G125&gt;=0.356,H125&gt;=6.247,A125&lt;5.65,A125&gt;=5.05,D125&lt;1.45,A125&lt;5.95,F125&lt;2.5,D125&gt;=0.8),3.9,IF(AND(A125&gt;=5.35,G125&gt;=0.356,H125&gt;=6.247,A125&lt;5.65,A125&gt;=5.05,D125&lt;1.45,A125&lt;5.95,F125&lt;2.5,D125&gt;=0.8),3.72,"shouldnthappen")))))))))))))))))))))))))))))))))))))</f>
        <v>5.8</v>
      </c>
      <c r="AP125" s="1" t="n">
        <f aca="false">IF(AND(F125&gt;=1.5,A125&lt;5.55),3.84,IF(AND(G125&gt;=0.52,A125&lt;4.75,F125&lt;1.5,A125&lt;5.55),1.16,IF(AND(A125&lt;5.65,A125&lt;5.85,D125&lt;1.55,A125&gt;=5.55),4.2,IF(AND(A125&gt;=5.65,A125&lt;5.85,D125&lt;1.55,A125&gt;=5.55),3.167,IF(AND(G125&gt;=0.798,A125&gt;=5.85,D125&lt;1.55,A125&gt;=5.55),4,IF(AND(F125&lt;2.5,H125&lt;14.1,D125&gt;=1.55,A125&gt;=5.55),4.84,IF(AND(A125&lt;7.2,H125&gt;=14.1,D125&gt;=1.55,A125&gt;=5.55),5.633,IF(AND(A125&gt;=7.2,H125&gt;=14.1,D125&gt;=1.55,A125&gt;=5.55),6.6,IF(AND(G125&lt;0.161,G125&lt;0.52,A125&lt;4.75,F125&lt;1.5,A125&lt;5.55),1.5,IF(AND(D125&gt;=0.5,G125&lt;0.676,A125&gt;=4.75,F125&lt;1.5,A125&lt;5.55),1.6,IF(AND(H125&lt;11.016,G125&gt;=0.676,A125&gt;=4.75,F125&lt;1.5,A125&lt;5.55),1.75,IF(AND(G125&lt;0.209,G125&lt;0.798,A125&gt;=5.85,D125&lt;1.55,A125&gt;=5.55),4.5,IF(AND(G125&gt;=0.74,F125&gt;=2.5,H125&lt;14.1,D125&gt;=1.55,A125&gt;=5.55),6.225,IF(AND(B125&lt;2.95,G125&gt;=0.161,G125&lt;0.52,A125&lt;4.75,F125&lt;1.5,A125&lt;5.55),1.4,IF(AND(B125&gt;=2.95,G125&gt;=0.161,G125&lt;0.52,A125&lt;4.75,F125&lt;1.5,A125&lt;5.55),1.34,IF(AND(B125&lt;3.15,D125&lt;0.5,G125&lt;0.676,A125&gt;=4.75,F125&lt;1.5,A125&lt;5.55),1.52,IF(AND(D125&lt;0.25,H125&gt;=11.016,G125&gt;=0.676,A125&gt;=4.75,F125&lt;1.5,A125&lt;5.55),1.567,IF(AND(D125&gt;=0.25,H125&gt;=11.016,G125&gt;=0.676,A125&gt;=4.75,F125&lt;1.5,A125&lt;5.55),1.5,IF(AND(H125&lt;7.47,G125&gt;=0.209,G125&lt;0.798,A125&gt;=5.85,D125&lt;1.55,A125&gt;=5.55),5.05,IF(AND(B125&lt;2.85,G125&lt;0.74,F125&gt;=2.5,H125&lt;14.1,D125&gt;=1.55,A125&gt;=5.55),5.35,IF(AND(B125&lt;3.3,B125&gt;=3.15,D125&lt;0.5,G125&lt;0.676,A125&gt;=4.75,F125&lt;1.5,A125&lt;5.55),1.2,IF(AND(D125&lt;1.45,H125&gt;=7.47,G125&gt;=0.209,G125&lt;0.798,A125&gt;=5.85,D125&lt;1.55,A125&gt;=5.55),4.66,IF(AND(D125&gt;=1.45,H125&gt;=7.47,G125&gt;=0.209,G125&lt;0.798,A125&gt;=5.85,D125&lt;1.55,A125&gt;=5.55),4.64,IF(AND(A125&gt;=7.05,B125&gt;=2.85,G125&lt;0.74,F125&gt;=2.5,H125&lt;14.1,D125&gt;=1.55,A125&gt;=5.55),5.8,IF(AND(B125&gt;=3.25,A125&lt;7.05,B125&gt;=2.85,G125&lt;0.74,F125&gt;=2.5,H125&lt;14.1,D125&gt;=1.55,A125&gt;=5.55),5.7,IF(AND(H125&gt;=13.641,D125&lt;0.25,B125&gt;=3.3,B125&gt;=3.15,D125&lt;0.5,G125&lt;0.676,A125&gt;=4.75,F125&lt;1.5,A125&lt;5.55),1.3,IF(AND(D125&lt;0.35,D125&gt;=0.25,B125&gt;=3.3,B125&gt;=3.15,D125&lt;0.5,G125&lt;0.676,A125&gt;=4.75,F125&lt;1.5,A125&lt;5.55),1.367,IF(AND(D125&gt;=0.35,D125&gt;=0.25,B125&gt;=3.3,B125&gt;=3.15,D125&lt;0.5,G125&lt;0.676,A125&gt;=4.75,F125&lt;1.5,A125&lt;5.55),1.3,IF(AND(A125&lt;6.35,B125&lt;3.25,A125&lt;7.05,B125&gt;=2.85,G125&lt;0.74,F125&gt;=2.5,H125&lt;14.1,D125&gt;=1.55,A125&gt;=5.55),5.6,IF(AND(A125&gt;=6.35,B125&lt;3.25,A125&lt;7.05,B125&gt;=2.85,G125&lt;0.74,F125&gt;=2.5,H125&lt;14.1,D125&gt;=1.55,A125&gt;=5.55),5.325,IF(AND(A125&lt;5.1,H125&lt;13.641,D125&lt;0.25,B125&gt;=3.3,B125&gt;=3.15,D125&lt;0.5,G125&lt;0.676,A125&gt;=4.75,F125&lt;1.5,A125&lt;5.55),1.4,IF(AND(H125&gt;=11.031,A125&gt;=5.1,H125&lt;13.641,D125&lt;0.25,B125&gt;=3.3,B125&gt;=3.15,D125&lt;0.5,G125&lt;0.676,A125&gt;=4.75,F125&lt;1.5,A125&lt;5.55),1.4,IF(AND(A125&lt;5.45,H125&lt;11.031,A125&gt;=5.1,H125&lt;13.641,D125&lt;0.25,B125&gt;=3.3,B125&gt;=3.15,D125&lt;0.5,G125&lt;0.676,A125&gt;=4.75,F125&lt;1.5,A125&lt;5.55),1.5,IF(AND(A125&gt;=5.45,H125&lt;11.031,A125&gt;=5.1,H125&lt;13.641,D125&lt;0.25,B125&gt;=3.3,B125&gt;=3.15,D125&lt;0.5,G125&lt;0.676,A125&gt;=4.75,F125&lt;1.5,A125&lt;5.55),1.4,"shouldnthappen"))))))))))))))))))))))))))))))))))</f>
        <v>6.6</v>
      </c>
      <c r="AQ125" s="1" t="n">
        <f aca="false">IF(AND(H125&lt;6.926,D125&gt;=0.35,F125&lt;1.5),1.9,IF(AND(G125&gt;=0.869,D125&gt;=1.75,F125&gt;=1.5),5.15,IF(AND(A125&lt;4.35,A125&lt;5.05,D125&lt;0.35,F125&lt;1.5),1.1,IF(AND(H125&lt;6.089,A125&gt;=5.05,D125&lt;0.35,F125&lt;1.5),1.7,IF(AND(H125&gt;=13.089,H125&gt;=6.926,D125&gt;=0.35,F125&lt;1.5),1.3,IF(AND(G125&lt;0.695,D125&lt;1.15,D125&lt;1.75,F125&gt;=1.5),3.62,IF(AND(G125&gt;=0.695,D125&lt;1.15,D125&lt;1.75,F125&gt;=1.5),3,IF(AND(G125&gt;=0.585,H125&gt;=6.089,A125&gt;=5.05,D125&lt;0.35,F125&lt;1.5),1.5,IF(AND(H125&lt;9.582,H125&lt;13.089,H125&gt;=6.926,D125&gt;=0.35,F125&lt;1.5),1.5,IF(AND(H125&gt;=9.582,H125&lt;13.089,H125&gt;=6.926,D125&gt;=0.35,F125&lt;1.5),1.6,IF(AND(D125&lt;1.35,H125&lt;9.349,D125&gt;=1.15,D125&lt;1.75,F125&gt;=1.5),3.867,IF(AND(D125&lt;2.05,A125&lt;7.05,G125&lt;0.869,D125&gt;=1.75,F125&gt;=1.5),4.9,IF(AND(B125&gt;=3.3,A125&gt;=7.05,G125&lt;0.869,D125&gt;=1.75,F125&gt;=1.5),6.1,IF(AND(G125&lt;0.347,H125&lt;11.218,A125&gt;=4.35,A125&lt;5.05,D125&lt;0.35,F125&lt;1.5),1.4,IF(AND(G125&gt;=0.347,H125&lt;11.218,A125&gt;=4.35,A125&lt;5.05,D125&lt;0.35,F125&lt;1.5),1.5,IF(AND(G125&gt;=0.265,H125&gt;=11.218,A125&gt;=4.35,A125&lt;5.05,D125&lt;0.35,F125&lt;1.5),1.45,IF(AND(A125&gt;=5.4,G125&lt;0.585,H125&gt;=6.089,A125&gt;=5.05,D125&lt;0.35,F125&lt;1.5),1.35,IF(AND(B125&gt;=2.9,D125&gt;=1.35,H125&lt;9.349,D125&gt;=1.15,D125&lt;1.75,F125&gt;=1.5),4.6,IF(AND(D125&gt;=1.35,A125&lt;6.15,H125&gt;=9.349,D125&gt;=1.15,D125&lt;1.75,F125&gt;=1.5),4.54,IF(AND(H125&lt;10.927,A125&gt;=6.15,H125&gt;=9.349,D125&gt;=1.15,D125&lt;1.75,F125&gt;=1.5),4.3,IF(AND(G125&lt;0.512,D125&gt;=2.05,A125&lt;7.05,G125&lt;0.869,D125&gt;=1.75,F125&gt;=1.5),5.533,IF(AND(G125&gt;=0.512,D125&gt;=2.05,A125&lt;7.05,G125&lt;0.869,D125&gt;=1.75,F125&gt;=1.5),5.88,IF(AND(H125&lt;11.551,B125&lt;3.3,A125&gt;=7.05,G125&lt;0.869,D125&gt;=1.75,F125&gt;=1.5),6.3,IF(AND(G125&lt;0.227,G125&lt;0.265,H125&gt;=11.218,A125&gt;=4.35,A125&lt;5.05,D125&lt;0.35,F125&lt;1.5),1.4,IF(AND(G125&gt;=0.227,G125&lt;0.265,H125&gt;=11.218,A125&gt;=4.35,A125&lt;5.05,D125&lt;0.35,F125&lt;1.5),1.26,IF(AND(H125&lt;11.031,A125&lt;5.4,G125&lt;0.585,H125&gt;=6.089,A125&gt;=5.05,D125&lt;0.35,F125&lt;1.5),1.5,IF(AND(H125&gt;=11.031,A125&lt;5.4,G125&lt;0.585,H125&gt;=6.089,A125&gt;=5.05,D125&lt;0.35,F125&lt;1.5),1.4,IF(AND(A125&lt;5.45,B125&lt;2.9,D125&gt;=1.35,H125&lt;9.349,D125&gt;=1.15,D125&lt;1.75,F125&gt;=1.5),4.5,IF(AND(A125&lt;5.9,D125&lt;1.35,A125&lt;6.15,H125&gt;=9.349,D125&gt;=1.15,D125&lt;1.75,F125&gt;=1.5),4.2,IF(AND(A125&gt;=5.9,D125&lt;1.35,A125&lt;6.15,H125&gt;=9.349,D125&gt;=1.15,D125&lt;1.75,F125&gt;=1.5),4,IF(AND(A125&gt;=6.75,H125&gt;=10.927,A125&gt;=6.15,H125&gt;=9.349,D125&gt;=1.15,D125&lt;1.75,F125&gt;=1.5),4.767,IF(AND(B125&lt;2.9,H125&gt;=11.551,B125&lt;3.3,A125&gt;=7.05,G125&lt;0.869,D125&gt;=1.75,F125&gt;=1.5),6.7,IF(AND(B125&gt;=2.9,H125&gt;=11.551,B125&lt;3.3,A125&gt;=7.05,G125&lt;0.869,D125&gt;=1.75,F125&gt;=1.5),6.6,IF(AND(B125&lt;2.45,A125&gt;=5.45,B125&lt;2.9,D125&gt;=1.35,H125&lt;9.349,D125&gt;=1.15,D125&lt;1.75,F125&gt;=1.5),5,IF(AND(B125&gt;=2.45,A125&gt;=5.45,B125&lt;2.9,D125&gt;=1.35,H125&lt;9.349,D125&gt;=1.15,D125&lt;1.75,F125&gt;=1.5),5.1,IF(AND(H125&lt;11.166,A125&lt;6.75,H125&gt;=10.927,A125&gt;=6.15,H125&gt;=9.349,D125&gt;=1.15,D125&lt;1.75,F125&gt;=1.5),4.9,IF(AND(G125&lt;0.228,H125&gt;=11.166,A125&lt;6.75,H125&gt;=10.927,A125&gt;=6.15,H125&gt;=9.349,D125&gt;=1.15,D125&lt;1.75,F125&gt;=1.5),4.7,IF(AND(H125&lt;13.531,G125&gt;=0.228,H125&gt;=11.166,A125&lt;6.75,H125&gt;=10.927,A125&gt;=6.15,H125&gt;=9.349,D125&gt;=1.15,D125&lt;1.75,F125&gt;=1.5),4.4,IF(AND(H125&gt;=13.531,G125&gt;=0.228,H125&gt;=11.166,A125&lt;6.75,H125&gt;=10.927,A125&gt;=6.15,H125&gt;=9.349,D125&gt;=1.15,D125&lt;1.75,F125&gt;=1.5),4.6,"shouldnthappen")))))))))))))))))))))))))))))))))))))))</f>
        <v>6.7</v>
      </c>
      <c r="AR125" s="1" t="n">
        <f aca="false">IF(AND(G125&gt;=0.93,B125&lt;3.65,F125&lt;1.5),1.7,IF(AND(H125&lt;6.542,B125&gt;=3.65,F125&lt;1.5),1.767,IF(AND(A125&gt;=7.05,D125&gt;=1.55,F125&gt;=1.5),6.3,IF(AND(G125&lt;0.123,H125&gt;=6.542,B125&gt;=3.65,F125&lt;1.5),1.367,IF(AND(A125&lt;5.15,A125&lt;5.65,D125&lt;1.55,F125&gt;=1.5),3.15,IF(AND(A125&lt;4.8,G125&gt;=0.447,G125&lt;0.93,B125&lt;3.65,F125&lt;1.5),1.24,IF(AND(A125&gt;=4.8,G125&gt;=0.447,G125&lt;0.93,B125&lt;3.65,F125&lt;1.5),1.4,IF(AND(G125&lt;0.151,G125&gt;=0.123,H125&gt;=6.542,B125&gt;=3.65,F125&lt;1.5),1.7,IF(AND(G125&gt;=0.151,G125&gt;=0.123,H125&gt;=6.542,B125&gt;=3.65,F125&lt;1.5),1.5,IF(AND(D125&gt;=1.45,A125&gt;=5.15,A125&lt;5.65,D125&lt;1.55,F125&gt;=1.5),4.5,IF(AND(B125&lt;2.65,D125&gt;=1.35,A125&gt;=5.65,D125&lt;1.55,F125&gt;=1.5),4.9,IF(AND(G125&lt;0.527,F125&lt;2.5,A125&lt;7.05,D125&gt;=1.55,F125&gt;=1.5),5.075,IF(AND(G125&gt;=0.527,F125&lt;2.5,A125&lt;7.05,D125&gt;=1.55,F125&gt;=1.5),4.7,IF(AND(A125&lt;4.65,G125&lt;0.265,G125&lt;0.447,G125&lt;0.93,B125&lt;3.65,F125&lt;1.5),1.42,IF(AND(G125&lt;0.3,G125&gt;=0.265,G125&lt;0.447,G125&lt;0.93,B125&lt;3.65,F125&lt;1.5),1.6,IF(AND(G125&gt;=0.3,G125&gt;=0.265,G125&lt;0.447,G125&lt;0.93,B125&lt;3.65,F125&lt;1.5),1.4,IF(AND(G125&lt;0.356,D125&lt;1.45,A125&gt;=5.15,A125&lt;5.65,D125&lt;1.55,F125&gt;=1.5),4.125,IF(AND(D125&lt;1.1,A125&lt;6.2,D125&lt;1.35,A125&gt;=5.65,D125&lt;1.55,F125&gt;=1.5),4.1,IF(AND(D125&gt;=1.1,A125&lt;6.2,D125&lt;1.35,A125&gt;=5.65,D125&lt;1.55,F125&gt;=1.5),4.175,IF(AND(H125&gt;=13.433,A125&gt;=6.2,D125&lt;1.35,A125&gt;=5.65,D125&lt;1.55,F125&gt;=1.5),4.6,IF(AND(G125&lt;0.437,B125&gt;=2.65,D125&gt;=1.35,A125&gt;=5.65,D125&lt;1.55,F125&gt;=1.5),4.625,IF(AND(G125&gt;=0.437,B125&gt;=2.65,D125&gt;=1.35,A125&gt;=5.65,D125&lt;1.55,F125&gt;=1.5),4.75,IF(AND(B125&gt;=3.15,H125&lt;11.146,F125&gt;=2.5,A125&lt;7.05,D125&gt;=1.55,F125&gt;=1.5),5.667,IF(AND(B125&lt;2.65,H125&gt;=11.146,F125&gt;=2.5,A125&lt;7.05,D125&gt;=1.55,F125&gt;=1.5),5.8,IF(AND(B125&lt;3.3,A125&gt;=4.65,G125&lt;0.265,G125&lt;0.447,G125&lt;0.93,B125&lt;3.65,F125&lt;1.5),1.32,IF(AND(B125&gt;=3.3,A125&gt;=4.65,G125&lt;0.265,G125&lt;0.447,G125&lt;0.93,B125&lt;3.65,F125&lt;1.5),1.425,IF(AND(B125&lt;2.8,G125&gt;=0.356,D125&lt;1.45,A125&gt;=5.15,A125&lt;5.65,D125&lt;1.55,F125&gt;=1.5),3.86,IF(AND(B125&gt;=2.8,G125&gt;=0.356,D125&lt;1.45,A125&gt;=5.15,A125&lt;5.65,D125&lt;1.55,F125&gt;=1.5),3.6,IF(AND(B125&lt;2.6,H125&lt;13.433,A125&gt;=6.2,D125&lt;1.35,A125&gt;=5.65,D125&lt;1.55,F125&gt;=1.5),4.4,IF(AND(B125&gt;=2.6,H125&lt;13.433,A125&gt;=6.2,D125&lt;1.35,A125&gt;=5.65,D125&lt;1.55,F125&gt;=1.5),4.3,IF(AND(G125&lt;0.151,B125&lt;3.15,H125&lt;11.146,F125&gt;=2.5,A125&lt;7.05,D125&gt;=1.55,F125&gt;=1.5),5.5,IF(AND(H125&lt;15.52,B125&gt;=2.65,H125&gt;=11.146,F125&gt;=2.5,A125&lt;7.05,D125&gt;=1.55,F125&gt;=1.5),5.4,IF(AND(H125&gt;=15.52,B125&gt;=2.65,H125&gt;=11.146,F125&gt;=2.5,A125&lt;7.05,D125&gt;=1.55,F125&gt;=1.5),5.733,IF(AND(H125&lt;10.74,G125&gt;=0.151,B125&lt;3.15,H125&lt;11.146,F125&gt;=2.5,A125&lt;7.05,D125&gt;=1.55,F125&gt;=1.5),5.12,IF(AND(H125&gt;=10.74,G125&gt;=0.151,B125&lt;3.15,H125&lt;11.146,F125&gt;=2.5,A125&lt;7.05,D125&gt;=1.55,F125&gt;=1.5),4.9,"shouldnthappen")))))))))))))))))))))))))))))))))))</f>
        <v>6.3</v>
      </c>
      <c r="AS125" s="1" t="n">
        <f aca="false">IF(AND(F125&gt;=1.5,A125&lt;5.55),4.18,IF(AND(F125&gt;=2.5,B125&lt;2.75,A125&gt;=5.55),5.38,IF(AND(G125&gt;=0.587,B125&lt;3.75,F125&lt;1.5,A125&lt;5.55),1.48,IF(AND(H125&lt;6.51,B125&gt;=3.75,F125&lt;1.5,A125&lt;5.55),1.9,IF(AND(H125&gt;=6.51,B125&gt;=3.75,F125&lt;1.5,A125&lt;5.55),1.425,IF(AND(G125&gt;=0.868,F125&lt;2.5,B125&lt;2.75,A125&gt;=5.55),4.65,IF(AND(F125&lt;1.5,D125&lt;1.55,B125&gt;=2.75,A125&gt;=5.55),1.7,IF(AND(G125&gt;=0.857,D125&gt;=1.55,B125&gt;=2.75,A125&gt;=5.55),5.033,IF(AND(G125&gt;=0.518,G125&lt;0.587,B125&lt;3.75,F125&lt;1.5,A125&lt;5.55),1,IF(AND(D125&lt;1.05,G125&lt;0.868,F125&lt;2.5,B125&lt;2.75,A125&gt;=5.55),3.5,IF(AND(G125&lt;0.404,D125&gt;=1.05,G125&lt;0.868,F125&lt;2.5,B125&lt;2.75,A125&gt;=5.55),4.2,IF(AND(G125&gt;=0.404,D125&gt;=1.05,G125&lt;0.868,F125&lt;2.5,B125&lt;2.75,A125&gt;=5.55),3.94,IF(AND(F125&lt;2.5,B125&lt;2.95,F125&gt;=1.5,D125&lt;1.55,B125&gt;=2.75,A125&gt;=5.55),4.68,IF(AND(F125&gt;=2.5,B125&lt;2.95,F125&gt;=1.5,D125&lt;1.55,B125&gt;=2.75,A125&gt;=5.55),5.1,IF(AND(H125&lt;10.883,B125&gt;=2.95,F125&gt;=1.5,D125&lt;1.55,B125&gt;=2.75,A125&gt;=5.55),4.15,IF(AND(H125&gt;=10.883,B125&gt;=2.95,F125&gt;=1.5,D125&lt;1.55,B125&gt;=2.75,A125&gt;=5.55),4.5,IF(AND(H125&gt;=14.1,D125&lt;2.05,G125&lt;0.857,D125&gt;=1.55,B125&gt;=2.75,A125&gt;=5.55),6.6,IF(AND(G125&lt;0.063,B125&lt;3.15,G125&lt;0.518,G125&lt;0.587,B125&lt;3.75,F125&lt;1.5,A125&lt;5.55),1.4,IF(AND(G125&gt;=0.063,B125&lt;3.15,G125&lt;0.518,G125&lt;0.587,B125&lt;3.75,F125&lt;1.5,A125&lt;5.55),1.5,IF(AND(H125&gt;=10.563,B125&gt;=3.15,G125&lt;0.518,G125&lt;0.587,B125&lt;3.75,F125&lt;1.5,A125&lt;5.55),1.325,IF(AND(B125&lt;2.95,H125&lt;14.1,D125&lt;2.05,G125&lt;0.857,D125&gt;=1.55,B125&gt;=2.75,A125&gt;=5.55),6.125,IF(AND(A125&lt;6.65,G125&lt;0.364,D125&gt;=2.05,G125&lt;0.857,D125&gt;=1.55,B125&gt;=2.75,A125&gt;=5.55),5.45,IF(AND(G125&gt;=0.774,G125&gt;=0.364,D125&gt;=2.05,G125&lt;0.857,D125&gt;=1.55,B125&gt;=2.75,A125&gt;=5.55),5.4,IF(AND(H125&gt;=9.279,H125&lt;10.563,B125&gt;=3.15,G125&lt;0.518,G125&lt;0.587,B125&lt;3.75,F125&lt;1.5,A125&lt;5.55),1.475,IF(AND(D125&lt;1.65,B125&gt;=2.95,H125&lt;14.1,D125&lt;2.05,G125&lt;0.857,D125&gt;=1.55,B125&gt;=2.75,A125&gt;=5.55),5.8,IF(AND(B125&lt;3.15,A125&gt;=6.65,G125&lt;0.364,D125&gt;=2.05,G125&lt;0.857,D125&gt;=1.55,B125&gt;=2.75,A125&gt;=5.55),5.3,IF(AND(B125&gt;=3.15,A125&gt;=6.65,G125&lt;0.364,D125&gt;=2.05,G125&lt;0.857,D125&gt;=1.55,B125&gt;=2.75,A125&gt;=5.55),5.7,IF(AND(A125&gt;=6.75,G125&lt;0.774,G125&gt;=0.364,D125&gt;=2.05,G125&lt;0.857,D125&gt;=1.55,B125&gt;=2.75,A125&gt;=5.55),5.9,IF(AND(G125&lt;0.417,H125&lt;9.279,H125&lt;10.563,B125&gt;=3.15,G125&lt;0.518,G125&lt;0.587,B125&lt;3.75,F125&lt;1.5,A125&lt;5.55),1.4,IF(AND(G125&gt;=0.417,H125&lt;9.279,H125&lt;10.563,B125&gt;=3.15,G125&lt;0.518,G125&lt;0.587,B125&lt;3.75,F125&lt;1.5,A125&lt;5.55),1.3,IF(AND(A125&lt;6.3,D125&gt;=1.65,B125&gt;=2.95,H125&lt;14.1,D125&lt;2.05,G125&lt;0.857,D125&gt;=1.55,B125&gt;=2.75,A125&gt;=5.55),4.9,IF(AND(A125&gt;=6.3,D125&gt;=1.65,B125&gt;=2.95,H125&lt;14.1,D125&lt;2.05,G125&lt;0.857,D125&gt;=1.55,B125&gt;=2.75,A125&gt;=5.55),5.3,IF(AND(G125&gt;=0.657,A125&lt;6.75,G125&lt;0.774,G125&gt;=0.364,D125&gt;=2.05,G125&lt;0.857,D125&gt;=1.55,B125&gt;=2.75,A125&gt;=5.55),6,IF(AND(B125&lt;3.2,G125&lt;0.657,A125&lt;6.75,G125&lt;0.774,G125&gt;=0.364,D125&gt;=2.05,G125&lt;0.857,D125&gt;=1.55,B125&gt;=2.75,A125&gt;=5.55),5.6,IF(AND(B125&gt;=3.2,G125&lt;0.657,A125&lt;6.75,G125&lt;0.774,G125&gt;=0.364,D125&gt;=2.05,G125&lt;0.857,D125&gt;=1.55,B125&gt;=2.75,A125&gt;=5.55),5.65,"shouldnthappen")))))))))))))))))))))))))))))))))))</f>
        <v>6.6</v>
      </c>
      <c r="AT125" s="1" t="n">
        <f aca="false">IF(AND(H125&gt;=16.284,A125&gt;=5.55),6.533,IF(AND(G125&gt;=0.52,A125&lt;4.85,A125&lt;5.55),1.05,IF(AND(G125&lt;0.227,G125&lt;0.52,A125&lt;4.85,A125&lt;5.55),1.4,IF(AND(G125&gt;=0.227,G125&lt;0.52,A125&lt;4.85,A125&lt;5.55),1.3,IF(AND(D125&gt;=0.45,F125&lt;1.5,A125&gt;=4.85,A125&lt;5.55),1.667,IF(AND(B125&gt;=2.75,F125&gt;=1.5,A125&gt;=4.85,A125&lt;5.55),4.5,IF(AND(F125&lt;2.5,B125&gt;=3.15,H125&lt;16.284,A125&gt;=5.55),4.7,IF(AND(G125&gt;=0.934,D125&lt;0.45,F125&lt;1.5,A125&gt;=4.85,A125&lt;5.55),1.7,IF(AND(D125&gt;=1.2,B125&lt;2.75,F125&gt;=1.5,A125&gt;=4.85,A125&lt;5.55),4.25,IF(AND(G125&gt;=0.774,F125&gt;=2.5,B125&gt;=3.15,H125&lt;16.284,A125&gt;=5.55),5.4,IF(AND(B125&lt;3.1,G125&lt;0.934,D125&lt;0.45,F125&lt;1.5,A125&gt;=4.85,A125&lt;5.55),1.6,IF(AND(D125&lt;1.05,D125&lt;1.2,B125&lt;2.75,F125&gt;=1.5,A125&gt;=4.85,A125&lt;5.55),3.433,IF(AND(D125&gt;=1.05,D125&lt;1.2,B125&lt;2.75,F125&gt;=1.5,A125&gt;=4.85,A125&lt;5.55),3.267,IF(AND(H125&lt;8.486,D125&lt;1.35,F125&lt;2.5,B125&lt;3.15,H125&lt;16.284,A125&gt;=5.55),3.85,IF(AND(D125&gt;=1.55,D125&gt;=1.35,F125&lt;2.5,B125&lt;3.15,H125&lt;16.284,A125&gt;=5.55),5.1,IF(AND(H125&lt;10.464,A125&lt;6.35,F125&gt;=2.5,B125&lt;3.15,H125&lt;16.284,A125&gt;=5.55),5.08,IF(AND(H125&gt;=10.464,A125&lt;6.35,F125&gt;=2.5,B125&lt;3.15,H125&lt;16.284,A125&gt;=5.55),4.9,IF(AND(D125&lt;1.85,A125&gt;=6.35,F125&gt;=2.5,B125&lt;3.15,H125&lt;16.284,A125&gt;=5.55),5.8,IF(AND(H125&gt;=10.393,G125&lt;0.774,F125&gt;=2.5,B125&gt;=3.15,H125&lt;16.284,A125&gt;=5.55),5.425,IF(AND(B125&lt;2.6,H125&gt;=8.486,D125&lt;1.35,F125&lt;2.5,B125&lt;3.15,H125&lt;16.284,A125&gt;=5.55),3.9,IF(AND(G125&gt;=0.567,D125&lt;1.55,D125&gt;=1.35,F125&lt;2.5,B125&lt;3.15,H125&lt;16.284,A125&gt;=5.55),4.4,IF(AND(B125&lt;3.25,H125&lt;10.393,G125&lt;0.774,F125&gt;=2.5,B125&gt;=3.15,H125&lt;16.284,A125&gt;=5.55),5.7,IF(AND(B125&gt;=3.25,H125&lt;10.393,G125&lt;0.774,F125&gt;=2.5,B125&gt;=3.15,H125&lt;16.284,A125&gt;=5.55),5.98,IF(AND(G125&lt;0.079,G125&lt;0.338,B125&gt;=3.1,G125&lt;0.934,D125&lt;0.45,F125&lt;1.5,A125&gt;=4.85,A125&lt;5.55),1.425,IF(AND(B125&lt;3.35,G125&gt;=0.338,B125&gt;=3.1,G125&lt;0.934,D125&lt;0.45,F125&lt;1.5,A125&gt;=4.85,A125&lt;5.55),1.4,IF(AND(G125&lt;0.404,B125&gt;=2.6,H125&gt;=8.486,D125&lt;1.35,F125&lt;2.5,B125&lt;3.15,H125&lt;16.284,A125&gt;=5.55),4.3,IF(AND(G125&gt;=0.404,B125&gt;=2.6,H125&gt;=8.486,D125&lt;1.35,F125&lt;2.5,B125&lt;3.15,H125&lt;16.284,A125&gt;=5.55),4.025,IF(AND(B125&gt;=3.05,G125&lt;0.567,D125&lt;1.55,D125&gt;=1.35,F125&lt;2.5,B125&lt;3.15,H125&lt;16.284,A125&gt;=5.55),4.7,IF(AND(A125&lt;6.45,H125&lt;10.667,D125&gt;=1.85,A125&gt;=6.35,F125&gt;=2.5,B125&lt;3.15,H125&lt;16.284,A125&gt;=5.55),5.3,IF(AND(A125&gt;=6.45,H125&lt;10.667,D125&gt;=1.85,A125&gt;=6.35,F125&gt;=2.5,B125&lt;3.15,H125&lt;16.284,A125&gt;=5.55),5.167,IF(AND(B125&lt;2.95,H125&gt;=10.667,D125&gt;=1.85,A125&gt;=6.35,F125&gt;=2.5,B125&lt;3.15,H125&lt;16.284,A125&gt;=5.55),5.6,IF(AND(B125&gt;=2.95,H125&gt;=10.667,D125&gt;=1.85,A125&gt;=6.35,F125&gt;=2.5,B125&lt;3.15,H125&lt;16.284,A125&gt;=5.55),5.5,IF(AND(H125&lt;10.325,G125&gt;=0.079,G125&lt;0.338,B125&gt;=3.1,G125&lt;0.934,D125&lt;0.45,F125&lt;1.5,A125&gt;=4.85,A125&lt;5.55),1.5,IF(AND(G125&lt;0.385,B125&gt;=3.35,G125&gt;=0.338,B125&gt;=3.1,G125&lt;0.934,D125&lt;0.45,F125&lt;1.5,A125&gt;=4.85,A125&lt;5.55),1.5,IF(AND(G125&gt;=0.385,B125&gt;=3.35,G125&gt;=0.338,B125&gt;=3.1,G125&lt;0.934,D125&lt;0.45,F125&lt;1.5,A125&gt;=4.85,A125&lt;5.55),1.42,IF(AND(B125&lt;2.5,B125&lt;3.05,G125&lt;0.567,D125&lt;1.55,D125&gt;=1.35,F125&lt;2.5,B125&lt;3.15,H125&lt;16.284,A125&gt;=5.55),4.5,IF(AND(B125&gt;=2.5,B125&lt;3.05,G125&lt;0.567,D125&lt;1.55,D125&gt;=1.35,F125&lt;2.5,B125&lt;3.15,H125&lt;16.284,A125&gt;=5.55),4.56,IF(AND(H125&lt;12.506,H125&gt;=10.325,G125&gt;=0.079,G125&lt;0.338,B125&gt;=3.1,G125&lt;0.934,D125&lt;0.45,F125&lt;1.5,A125&gt;=4.85,A125&lt;5.55),1.2,IF(AND(H125&gt;=12.506,H125&gt;=10.325,G125&gt;=0.079,G125&lt;0.338,B125&gt;=3.1,G125&lt;0.934,D125&lt;0.45,F125&lt;1.5,A125&gt;=4.85,A125&lt;5.55),1.3,"shouldnthappen")))))))))))))))))))))))))))))))))))))))</f>
        <v>5.6</v>
      </c>
      <c r="AU125" s="1" t="n">
        <f aca="false">IF(AND(G125&gt;=0.52,B125&lt;3.05,F125&lt;1.5),1.1,IF(AND(G125&lt;0.35,G125&lt;0.52,B125&lt;3.05,F125&lt;1.5),1.4,IF(AND(G125&gt;=0.35,G125&lt;0.52,B125&lt;3.05,F125&lt;1.5),1.3,IF(AND(G125&gt;=0.227,G125&lt;0.347,B125&gt;=3.05,F125&lt;1.5),1.32,IF(AND(H125&lt;6.417,G125&gt;=0.347,B125&gt;=3.05,F125&lt;1.5),1.7,IF(AND(A125&gt;=7.25,A125&gt;=6.6,F125&gt;=2.5,F125&gt;=1.5),6.35,IF(AND(G125&lt;0.11,G125&lt;0.227,G125&lt;0.347,B125&gt;=3.05,F125&lt;1.5),1.333,IF(AND(H125&lt;9.441,H125&gt;=6.417,G125&gt;=0.347,B125&gt;=3.05,F125&lt;1.5),1.425,IF(AND(B125&lt;2.75,G125&lt;0.451,H125&lt;10.266,F125&lt;2.5,F125&gt;=1.5),4,IF(AND(B125&gt;=2.75,G125&lt;0.451,H125&lt;10.266,F125&lt;2.5,F125&gt;=1.5),4.433,IF(AND(G125&gt;=0.865,G125&gt;=0.451,H125&lt;10.266,F125&lt;2.5,F125&gt;=1.5),4.2,IF(AND(B125&lt;2.45,H125&lt;13.665,H125&gt;=10.266,F125&lt;2.5,F125&gt;=1.5),3.7,IF(AND(G125&lt;0.302,H125&gt;=13.665,H125&gt;=10.266,F125&lt;2.5,F125&gt;=1.5),5,IF(AND(B125&lt;2.9,A125&lt;6.1,A125&lt;6.6,F125&gt;=2.5,F125&gt;=1.5),5.06,IF(AND(B125&gt;=2.9,A125&lt;6.1,A125&lt;6.6,F125&gt;=2.5,F125&gt;=1.5),4.8,IF(AND(B125&lt;3.05,A125&gt;=6.1,A125&lt;6.6,F125&gt;=2.5,F125&gt;=1.5),5.6,IF(AND(B125&gt;=3.05,A125&gt;=6.1,A125&lt;6.6,F125&gt;=2.5,F125&gt;=1.5),5.267,IF(AND(H125&gt;=14.564,A125&lt;7.25,A125&gt;=6.6,F125&gt;=2.5,F125&gt;=1.5),5.6,IF(AND(H125&gt;=14.309,G125&gt;=0.11,G125&lt;0.227,G125&lt;0.347,B125&gt;=3.05,F125&lt;1.5),1.7,IF(AND(D125&lt;0.4,H125&gt;=9.441,H125&gt;=6.417,G125&gt;=0.347,B125&gt;=3.05,F125&lt;1.5),1.5,IF(AND(D125&gt;=0.4,H125&gt;=9.441,H125&gt;=6.417,G125&gt;=0.347,B125&gt;=3.05,F125&lt;1.5),1.633,IF(AND(A125&lt;5.35,G125&lt;0.865,G125&gt;=0.451,H125&lt;10.266,F125&lt;2.5,F125&gt;=1.5),3.15,IF(AND(D125&lt;1.45,G125&gt;=0.302,H125&gt;=13.665,H125&gt;=10.266,F125&lt;2.5,F125&gt;=1.5),4.74,IF(AND(D125&gt;=1.45,G125&gt;=0.302,H125&gt;=13.665,H125&gt;=10.266,F125&lt;2.5,F125&gt;=1.5),4.567,IF(AND(H125&lt;8.836,H125&lt;14.564,A125&lt;7.25,A125&gt;=6.6,F125&gt;=2.5,F125&gt;=1.5),5.7,IF(AND(H125&gt;=8.836,H125&lt;14.564,A125&lt;7.25,A125&gt;=6.6,F125&gt;=2.5,F125&gt;=1.5),5.9,IF(AND(H125&lt;11.53,H125&lt;14.309,G125&gt;=0.11,G125&lt;0.227,G125&lt;0.347,B125&gt;=3.05,F125&lt;1.5),1.5,IF(AND(H125&gt;=11.53,H125&lt;14.309,G125&gt;=0.11,G125&lt;0.227,G125&lt;0.347,B125&gt;=3.05,F125&lt;1.5),1.467,IF(AND(H125&lt;9.386,A125&gt;=5.35,G125&lt;0.865,G125&gt;=0.451,H125&lt;10.266,F125&lt;2.5,F125&gt;=1.5),3.56,IF(AND(H125&gt;=9.386,A125&gt;=5.35,G125&lt;0.865,G125&gt;=0.451,H125&lt;10.266,F125&lt;2.5,F125&gt;=1.5),4.2,IF(AND(H125&lt;11.036,D125&lt;1.45,B125&gt;=2.45,H125&lt;13.665,H125&gt;=10.266,F125&lt;2.5,F125&gt;=1.5),4.45,IF(AND(H125&gt;=11.036,D125&lt;1.45,B125&gt;=2.45,H125&lt;13.665,H125&gt;=10.266,F125&lt;2.5,F125&gt;=1.5),4.1,IF(AND(G125&gt;=0.585,D125&gt;=1.45,B125&gt;=2.45,H125&lt;13.665,H125&gt;=10.266,F125&lt;2.5,F125&gt;=1.5),4.9,IF(AND(H125&lt;11.743,G125&lt;0.585,D125&gt;=1.45,B125&gt;=2.45,H125&lt;13.665,H125&gt;=10.266,F125&lt;2.5,F125&gt;=1.5),4.7,IF(AND(H125&gt;=11.743,G125&lt;0.585,D125&gt;=1.45,B125&gt;=2.45,H125&lt;13.665,H125&gt;=10.266,F125&lt;2.5,F125&gt;=1.5),4.5,"shouldnthappen")))))))))))))))))))))))))))))))))))</f>
        <v>6.35</v>
      </c>
      <c r="AV125" s="1" t="n">
        <f aca="false">IF(AND(G125&gt;=0.356,F125&gt;=1.5,A125&lt;5.75),3.52,IF(AND(A125&lt;7.25,A125&gt;=7.1,A125&gt;=5.75),5.875,IF(AND(A125&gt;=7.25,A125&gt;=7.1,A125&gt;=5.75),6.5,IF(AND(D125&gt;=0.35,G125&gt;=0.586,F125&lt;1.5,A125&lt;5.75),1.8,IF(AND(D125&lt;1.4,G125&lt;0.356,F125&gt;=1.5,A125&lt;5.75),4.2,IF(AND(D125&gt;=1.4,G125&lt;0.356,F125&gt;=1.5,A125&lt;5.75),4.5,IF(AND(H125&gt;=11.218,A125&lt;5.05,G125&lt;0.586,F125&lt;1.5,A125&lt;5.75),1.225,IF(AND(G125&gt;=0.253,A125&gt;=5.05,G125&lt;0.586,F125&lt;1.5,A125&lt;5.75),1.3,IF(AND(B125&gt;=3.75,D125&lt;0.35,G125&gt;=0.586,F125&lt;1.5,A125&lt;5.75),1.567,IF(AND(B125&lt;2.85,D125&lt;1.35,D125&lt;1.65,A125&lt;7.1,A125&gt;=5.75),4.26,IF(AND(B125&gt;=2.85,D125&lt;1.35,D125&lt;1.65,A125&lt;7.1,A125&gt;=5.75),4.45,IF(AND(A125&lt;6.05,H125&lt;12.921,D125&gt;=1.65,A125&lt;7.1,A125&gt;=5.75),5.1,IF(AND(H125&gt;=15.338,H125&gt;=12.921,D125&gt;=1.65,A125&lt;7.1,A125&gt;=5.75),5.55,IF(AND(G125&lt;0.418,H125&lt;11.218,A125&lt;5.05,G125&lt;0.586,F125&lt;1.5,A125&lt;5.75),1.42,IF(AND(G125&gt;=0.418,H125&lt;11.218,A125&lt;5.05,G125&lt;0.586,F125&lt;1.5,A125&lt;5.75),1.3,IF(AND(H125&gt;=13.321,G125&lt;0.253,A125&gt;=5.05,G125&lt;0.586,F125&lt;1.5,A125&lt;5.75),1.7,IF(AND(H125&lt;6.089,B125&lt;3.75,D125&lt;0.35,G125&gt;=0.586,F125&lt;1.5,A125&lt;5.75),1.7,IF(AND(H125&gt;=6.089,B125&lt;3.75,D125&lt;0.35,G125&gt;=0.586,F125&lt;1.5,A125&lt;5.75),1.5,IF(AND(B125&lt;2.9,D125&lt;1.45,D125&gt;=1.35,D125&lt;1.65,A125&lt;7.1,A125&gt;=5.75),4.8,IF(AND(B125&gt;=2.9,D125&lt;1.45,D125&gt;=1.35,D125&lt;1.65,A125&lt;7.1,A125&gt;=5.75),4.475,IF(AND(B125&lt;2.5,D125&gt;=1.45,D125&gt;=1.35,D125&lt;1.65,A125&lt;7.1,A125&gt;=5.75),4.5,IF(AND(H125&lt;8.884,A125&gt;=6.05,H125&lt;12.921,D125&gt;=1.65,A125&lt;7.1,A125&gt;=5.75),5.4,IF(AND(A125&lt;6.3,H125&lt;15.338,H125&gt;=12.921,D125&gt;=1.65,A125&lt;7.1,A125&gt;=5.75),4.967,IF(AND(A125&gt;=6.3,H125&lt;15.338,H125&gt;=12.921,D125&gt;=1.65,A125&lt;7.1,A125&gt;=5.75),5.133,IF(AND(H125&lt;10.826,H125&lt;13.321,G125&lt;0.253,A125&gt;=5.05,G125&lt;0.586,F125&lt;1.5,A125&lt;5.75),1.5,IF(AND(H125&gt;=10.826,H125&lt;13.321,G125&lt;0.253,A125&gt;=5.05,G125&lt;0.586,F125&lt;1.5,A125&lt;5.75),1.4,IF(AND(H125&lt;7.47,B125&gt;=2.5,D125&gt;=1.45,D125&gt;=1.35,D125&lt;1.65,A125&lt;7.1,A125&gt;=5.75),5.1,IF(AND(H125&gt;=7.47,B125&gt;=2.5,D125&gt;=1.45,D125&gt;=1.35,D125&lt;1.65,A125&lt;7.1,A125&gt;=5.75),4.725,IF(AND(H125&lt;9.637,H125&gt;=8.884,A125&gt;=6.05,H125&lt;12.921,D125&gt;=1.65,A125&lt;7.1,A125&gt;=5.75),5.9,IF(AND(B125&lt;2.6,H125&gt;=9.637,H125&gt;=8.884,A125&gt;=6.05,H125&lt;12.921,D125&gt;=1.65,A125&lt;7.1,A125&gt;=5.75),5.8,IF(AND(B125&lt;2.75,B125&gt;=2.6,H125&gt;=9.637,H125&gt;=8.884,A125&gt;=6.05,H125&lt;12.921,D125&gt;=1.65,A125&lt;7.1,A125&gt;=5.75),5.3,IF(AND(D125&lt;2.25,B125&gt;=2.75,B125&gt;=2.6,H125&gt;=9.637,H125&gt;=8.884,A125&gt;=6.05,H125&lt;12.921,D125&gt;=1.65,A125&lt;7.1,A125&gt;=5.75),5.6,IF(AND(D125&gt;=2.25,B125&gt;=2.75,B125&gt;=2.6,H125&gt;=9.637,H125&gt;=8.884,A125&gt;=6.05,H125&lt;12.921,D125&gt;=1.65,A125&lt;7.1,A125&gt;=5.75),5.5,"shouldnthappen")))))))))))))))))))))))))))))))))</f>
        <v>6.5</v>
      </c>
      <c r="AW125" s="1" t="n">
        <f aca="false">IF(AND(G125&gt;=0.905,F125&lt;1.5),1.767,IF(AND(H125&gt;=16.674,F125&gt;=1.5),6.55,IF(AND(A125&lt;4.35,H125&lt;14.344,G125&lt;0.905,F125&lt;1.5),1.1,IF(AND(B125&lt;3.65,H125&gt;=14.344,G125&lt;0.905,F125&lt;1.5),1.5,IF(AND(B125&gt;=3.65,H125&gt;=14.344,G125&lt;0.905,F125&lt;1.5),1.65,IF(AND(B125&lt;2.6,F125&gt;=2.5,H125&lt;16.674,F125&gt;=1.5),4.5,IF(AND(D125&gt;=0.45,A125&gt;=4.35,H125&lt;14.344,G125&lt;0.905,F125&lt;1.5),1.65,IF(AND(D125&lt;1.15,A125&lt;5.9,F125&lt;2.5,H125&lt;16.674,F125&gt;=1.5),3.56,IF(AND(B125&lt;2.75,A125&gt;=5.9,F125&lt;2.5,H125&lt;16.674,F125&gt;=1.5),5,IF(AND(H125&lt;13.531,B125&gt;=2.75,A125&gt;=5.9,F125&lt;2.5,H125&lt;16.674,F125&gt;=1.5),4.333,IF(AND(B125&lt;3.2,G125&gt;=0.669,B125&gt;=2.6,F125&gt;=2.5,H125&lt;16.674,F125&gt;=1.5),5.08,IF(AND(B125&gt;=3.2,G125&gt;=0.669,B125&gt;=2.6,F125&gt;=2.5,H125&lt;16.674,F125&gt;=1.5),5.4,IF(AND(B125&lt;3.15,A125&lt;5.05,D125&lt;0.45,A125&gt;=4.35,H125&lt;14.344,G125&lt;0.905,F125&lt;1.5),1.45,IF(AND(A125&gt;=5.55,A125&gt;=5.05,D125&lt;0.45,A125&gt;=4.35,H125&lt;14.344,G125&lt;0.905,F125&lt;1.5),1.5,IF(AND(A125&lt;5.55,A125&lt;5.65,D125&gt;=1.15,A125&lt;5.9,F125&lt;2.5,H125&lt;16.674,F125&gt;=1.5),3.95,IF(AND(A125&gt;=5.55,A125&lt;5.65,D125&gt;=1.15,A125&lt;5.9,F125&lt;2.5,H125&lt;16.674,F125&gt;=1.5),3.82,IF(AND(G125&lt;0.39,A125&gt;=5.65,D125&gt;=1.15,A125&lt;5.9,F125&lt;2.5,H125&lt;16.674,F125&gt;=1.5),4.35,IF(AND(G125&gt;=0.39,A125&gt;=5.65,D125&gt;=1.15,A125&lt;5.9,F125&lt;2.5,H125&lt;16.674,F125&gt;=1.5),3.95,IF(AND(G125&lt;0.466,H125&gt;=13.531,B125&gt;=2.75,A125&gt;=5.9,F125&lt;2.5,H125&lt;16.674,F125&gt;=1.5),4.8,IF(AND(G125&gt;=0.466,H125&gt;=13.531,B125&gt;=2.75,A125&gt;=5.9,F125&lt;2.5,H125&lt;16.674,F125&gt;=1.5),4.7,IF(AND(H125&lt;10.144,D125&lt;2.05,G125&lt;0.669,B125&gt;=2.6,F125&gt;=2.5,H125&lt;16.674,F125&gt;=1.5),5.3,IF(AND(H125&gt;=10.144,D125&lt;2.05,G125&lt;0.669,B125&gt;=2.6,F125&gt;=2.5,H125&lt;16.674,F125&gt;=1.5),5.133,IF(AND(D125&gt;=2.45,D125&gt;=2.05,G125&lt;0.669,B125&gt;=2.6,F125&gt;=2.5,H125&lt;16.674,F125&gt;=1.5),5.9,IF(AND(B125&lt;3.25,B125&gt;=3.15,A125&lt;5.05,D125&lt;0.45,A125&gt;=4.35,H125&lt;14.344,G125&lt;0.905,F125&lt;1.5),1.2,IF(AND(B125&gt;=3.25,B125&gt;=3.15,A125&lt;5.05,D125&lt;0.45,A125&gt;=4.35,H125&lt;14.344,G125&lt;0.905,F125&lt;1.5),1.36,IF(AND(B125&gt;=3.8,A125&lt;5.55,A125&gt;=5.05,D125&lt;0.45,A125&gt;=4.35,H125&lt;14.344,G125&lt;0.905,F125&lt;1.5),1.3,IF(AND(G125&lt;0.05,B125&lt;3.8,A125&lt;5.55,A125&gt;=5.05,D125&lt;0.45,A125&gt;=4.35,H125&lt;14.344,G125&lt;0.905,F125&lt;1.5),1.4,IF(AND(G125&lt;0.107,G125&lt;0.395,D125&lt;2.45,D125&gt;=2.05,G125&lt;0.669,B125&gt;=2.6,F125&gt;=2.5,H125&lt;16.674,F125&gt;=1.5),5.667,IF(AND(G125&lt;0.537,G125&gt;=0.395,D125&lt;2.45,D125&gt;=2.05,G125&lt;0.669,B125&gt;=2.6,F125&gt;=2.5,H125&lt;16.674,F125&gt;=1.5),5.6,IF(AND(G125&gt;=0.537,G125&gt;=0.395,D125&lt;2.45,D125&gt;=2.05,G125&lt;0.669,B125&gt;=2.6,F125&gt;=2.5,H125&lt;16.674,F125&gt;=1.5),5.775,IF(AND(B125&lt;3.6,G125&gt;=0.05,B125&lt;3.8,A125&lt;5.55,A125&gt;=5.05,D125&lt;0.45,A125&gt;=4.35,H125&lt;14.344,G125&lt;0.905,F125&lt;1.5),1.475,IF(AND(B125&gt;=3.6,G125&gt;=0.05,B125&lt;3.8,A125&lt;5.55,A125&gt;=5.05,D125&lt;0.45,A125&gt;=4.35,H125&lt;14.344,G125&lt;0.905,F125&lt;1.5),1.5,IF(AND(G125&lt;0.312,G125&gt;=0.107,G125&lt;0.395,D125&lt;2.45,D125&gt;=2.05,G125&lt;0.669,B125&gt;=2.6,F125&gt;=2.5,H125&lt;16.674,F125&gt;=1.5),5.18,IF(AND(G125&gt;=0.312,G125&gt;=0.107,G125&lt;0.395,D125&lt;2.45,D125&gt;=2.05,G125&lt;0.669,B125&gt;=2.6,F125&gt;=2.5,H125&lt;16.674,F125&gt;=1.5),5.4,"shouldnthappen"))))))))))))))))))))))))))))))))))</f>
        <v>5.133</v>
      </c>
      <c r="AX125" s="1" t="n">
        <f aca="false">IF(AND(D125&gt;=1.3,B125&gt;=3.45),6.25,IF(AND(B125&lt;2.75,A125&lt;5.25,B125&lt;3.45),3.9,IF(AND(D125&lt;0.25,D125&lt;1.3,B125&gt;=3.45),1.16,IF(AND(A125&gt;=5.05,B125&gt;=2.75,A125&lt;5.25,B125&lt;3.45),1.7,IF(AND(D125&lt;0.7,F125&lt;2.5,A125&gt;=5.25,B125&lt;3.45),1.5,IF(AND(H125&gt;=16.284,F125&gt;=2.5,A125&gt;=5.25,B125&lt;3.45),6.6,IF(AND(G125&lt;0.123,D125&gt;=0.25,D125&lt;1.3,B125&gt;=3.45),1.3,IF(AND(A125&lt;4.5,A125&lt;5.05,B125&gt;=2.75,A125&lt;5.25,B125&lt;3.45),1.3,IF(AND(A125&lt;5.05,G125&gt;=0.123,D125&gt;=0.25,D125&lt;1.3,B125&gt;=3.45),1.6,IF(AND(B125&lt;3.15,A125&gt;=4.5,A125&lt;5.05,B125&gt;=2.75,A125&lt;5.25,B125&lt;3.45),1.54,IF(AND(B125&gt;=3.15,A125&gt;=4.5,A125&lt;5.05,B125&gt;=2.75,A125&lt;5.25,B125&lt;3.45),1.35,IF(AND(D125&gt;=1.4,A125&lt;5.9,D125&gt;=0.7,F125&lt;2.5,A125&gt;=5.25,B125&lt;3.45),4.5,IF(AND(D125&gt;=1.55,A125&gt;=5.9,D125&gt;=0.7,F125&lt;2.5,A125&gt;=5.25,B125&lt;3.45),4.95,IF(AND(G125&gt;=0.682,D125&gt;=2.05,H125&lt;16.284,F125&gt;=2.5,A125&gt;=5.25,B125&lt;3.45),5.26,IF(AND(A125&lt;5.4,A125&gt;=5.05,G125&gt;=0.123,D125&gt;=0.25,D125&lt;1.3,B125&gt;=3.45),1.64,IF(AND(A125&gt;=5.4,A125&gt;=5.05,G125&gt;=0.123,D125&gt;=0.25,D125&lt;1.3,B125&gt;=3.45),1.6,IF(AND(G125&lt;0.372,D125&lt;1.4,A125&lt;5.9,D125&gt;=0.7,F125&lt;2.5,A125&gt;=5.25,B125&lt;3.45),4.175,IF(AND(D125&lt;1.35,D125&lt;1.55,A125&gt;=5.9,D125&gt;=0.7,F125&lt;2.5,A125&gt;=5.25,B125&lt;3.45),4.2,IF(AND(B125&lt;2.35,G125&lt;0.596,D125&lt;2.05,H125&lt;16.284,F125&gt;=2.5,A125&gt;=5.25,B125&lt;3.45),5,IF(AND(G125&gt;=0.888,G125&gt;=0.596,D125&lt;2.05,H125&lt;16.284,F125&gt;=2.5,A125&gt;=5.25,B125&lt;3.45),4.8,IF(AND(A125&gt;=6.85,G125&lt;0.682,D125&gt;=2.05,H125&lt;16.284,F125&gt;=2.5,A125&gt;=5.25,B125&lt;3.45),5.4,IF(AND(A125&gt;=5.75,G125&gt;=0.372,D125&lt;1.4,A125&lt;5.9,D125&gt;=0.7,F125&lt;2.5,A125&gt;=5.25,B125&lt;3.45),3.933,IF(AND(A125&gt;=6.75,D125&gt;=1.35,D125&lt;1.55,A125&gt;=5.9,D125&gt;=0.7,F125&lt;2.5,A125&gt;=5.25,B125&lt;3.45),4.8,IF(AND(H125&lt;11.084,B125&gt;=2.35,G125&lt;0.596,D125&lt;2.05,H125&lt;16.284,F125&gt;=2.5,A125&gt;=5.25,B125&lt;3.45),5.3,IF(AND(H125&lt;8.435,G125&lt;0.888,G125&gt;=0.596,D125&lt;2.05,H125&lt;16.284,F125&gt;=2.5,A125&gt;=5.25,B125&lt;3.45),5.1,IF(AND(H125&gt;=8.435,G125&lt;0.888,G125&gt;=0.596,D125&lt;2.05,H125&lt;16.284,F125&gt;=2.5,A125&gt;=5.25,B125&lt;3.45),4.94,IF(AND(B125&lt;3.15,A125&lt;6.85,G125&lt;0.682,D125&gt;=2.05,H125&lt;16.284,F125&gt;=2.5,A125&gt;=5.25,B125&lt;3.45),5.6,IF(AND(B125&gt;=3.15,A125&lt;6.85,G125&lt;0.682,D125&gt;=2.05,H125&lt;16.284,F125&gt;=2.5,A125&gt;=5.25,B125&lt;3.45),5.74,IF(AND(G125&lt;0.572,A125&lt;5.75,G125&gt;=0.372,D125&lt;1.4,A125&lt;5.9,D125&gt;=0.7,F125&lt;2.5,A125&gt;=5.25,B125&lt;3.45),3.7,IF(AND(D125&lt;1.45,A125&lt;6.75,D125&gt;=1.35,D125&lt;1.55,A125&gt;=5.9,D125&gt;=0.7,F125&lt;2.5,A125&gt;=5.25,B125&lt;3.45),4.46,IF(AND(D125&gt;=1.45,A125&lt;6.75,D125&gt;=1.35,D125&lt;1.55,A125&gt;=5.9,D125&gt;=0.7,F125&lt;2.5,A125&gt;=5.25,B125&lt;3.45),4.567,IF(AND(H125&lt;12.532,H125&gt;=11.084,B125&gt;=2.35,G125&lt;0.596,D125&lt;2.05,H125&lt;16.284,F125&gt;=2.5,A125&gt;=5.25,B125&lt;3.45),5.8,IF(AND(H125&gt;=12.532,H125&gt;=11.084,B125&gt;=2.35,G125&lt;0.596,D125&lt;2.05,H125&lt;16.284,F125&gt;=2.5,A125&gt;=5.25,B125&lt;3.45),5.667,IF(AND(A125&gt;=5.65,G125&gt;=0.572,A125&lt;5.75,G125&gt;=0.372,D125&lt;1.4,A125&lt;5.9,D125&gt;=0.7,F125&lt;2.5,A125&gt;=5.25,B125&lt;3.45),4.2,IF(AND(G125&lt;0.862,A125&lt;5.65,G125&gt;=0.572,A125&lt;5.75,G125&gt;=0.372,D125&lt;1.4,A125&lt;5.9,D125&gt;=0.7,F125&lt;2.5,A125&gt;=5.25,B125&lt;3.45),3.9,IF(AND(G125&gt;=0.862,A125&lt;5.65,G125&gt;=0.572,A125&lt;5.75,G125&gt;=0.372,D125&lt;1.4,A125&lt;5.9,D125&gt;=0.7,F125&lt;2.5,A125&gt;=5.25,B125&lt;3.45),4,"shouldnthappen"))))))))))))))))))))))))))))))))))))</f>
        <v>5.667</v>
      </c>
      <c r="AY125" s="1" t="n">
        <f aca="false">IF(AND(H125&gt;=8.233,D125&gt;=0.8,A125&lt;5.55),3.525,IF(AND(B125&lt;2.9,H125&gt;=15.534,A125&gt;=5.55),4.8,IF(AND(H125&gt;=12.259,A125&lt;4.75,D125&lt;0.8,A125&lt;5.55),1.25,IF(AND(B125&gt;=3.85,A125&gt;=4.75,D125&lt;0.8,A125&lt;5.55),1.425,IF(AND(D125&lt;1.55,H125&lt;8.233,D125&gt;=0.8,A125&lt;5.55),3.975,IF(AND(D125&gt;=1.55,H125&lt;8.233,D125&gt;=0.8,A125&lt;5.55),4.5,IF(AND(D125&lt;0.65,D125&lt;1.7,H125&lt;15.534,A125&gt;=5.55),1.7,IF(AND(A125&gt;=7.05,D125&gt;=1.7,H125&lt;15.534,A125&gt;=5.55),6.3,IF(AND(B125&gt;=3.35,B125&gt;=2.9,H125&gt;=15.534,A125&gt;=5.55),5.4,IF(AND(B125&lt;3.1,H125&lt;12.259,A125&lt;4.75,D125&lt;0.8,A125&lt;5.55),1.367,IF(AND(B125&gt;=3.1,H125&lt;12.259,A125&lt;4.75,D125&lt;0.8,A125&lt;5.55),1.4,IF(AND(G125&gt;=0.905,B125&lt;3.85,A125&gt;=4.75,D125&lt;0.8,A125&lt;5.55),1.9,IF(AND(H125&lt;15.681,B125&lt;3.35,B125&gt;=2.9,H125&gt;=15.534,A125&gt;=5.55),5.8,IF(AND(H125&gt;=15.681,B125&lt;3.35,B125&gt;=2.9,H125&gt;=15.534,A125&gt;=5.55),5.7,IF(AND(H125&gt;=14.877,G125&lt;0.905,B125&lt;3.85,A125&gt;=4.75,D125&lt;0.8,A125&lt;5.55),1.3,IF(AND(D125&gt;=1.25,B125&lt;2.65,D125&gt;=0.65,D125&lt;1.7,H125&lt;15.534,A125&gt;=5.55),4.433,IF(AND(G125&gt;=0.622,B125&lt;3.15,A125&lt;7.05,D125&gt;=1.7,H125&lt;15.534,A125&gt;=5.55),5.08,IF(AND(H125&gt;=13.42,B125&gt;=3.15,A125&lt;7.05,D125&gt;=1.7,H125&lt;15.534,A125&gt;=5.55),5.1,IF(AND(G125&lt;0.265,H125&lt;14.877,G125&lt;0.905,B125&lt;3.85,A125&gt;=4.75,D125&lt;0.8,A125&lt;5.55),1.2,IF(AND(A125&lt;5.75,D125&lt;1.25,B125&lt;2.65,D125&gt;=0.65,D125&lt;1.7,H125&lt;15.534,A125&gt;=5.55),3.7,IF(AND(A125&gt;=5.75,D125&lt;1.25,B125&lt;2.65,D125&gt;=0.65,D125&lt;1.7,H125&lt;15.534,A125&gt;=5.55),4,IF(AND(G125&gt;=0.652,D125&lt;1.35,B125&gt;=2.65,D125&gt;=0.65,D125&lt;1.7,H125&lt;15.534,A125&gt;=5.55),3.6,IF(AND(H125&lt;7.47,D125&gt;=1.35,B125&gt;=2.65,D125&gt;=0.65,D125&lt;1.7,H125&lt;15.534,A125&gt;=5.55),5.1,IF(AND(H125&lt;10.914,G125&lt;0.622,B125&lt;3.15,A125&lt;7.05,D125&gt;=1.7,H125&lt;15.534,A125&gt;=5.55),5.36,IF(AND(H125&gt;=10.914,G125&lt;0.622,B125&lt;3.15,A125&lt;7.05,D125&gt;=1.7,H125&lt;15.534,A125&gt;=5.55),5.64,IF(AND(G125&gt;=0.657,H125&lt;13.42,B125&gt;=3.15,A125&lt;7.05,D125&gt;=1.7,H125&lt;15.534,A125&gt;=5.55),6,IF(AND(G125&gt;=0.782,G125&gt;=0.265,H125&lt;14.877,G125&lt;0.905,B125&lt;3.85,A125&gt;=4.75,D125&lt;0.8,A125&lt;5.55),1.48,IF(AND(H125&lt;11.286,G125&lt;0.652,D125&lt;1.35,B125&gt;=2.65,D125&gt;=0.65,D125&lt;1.7,H125&lt;15.534,A125&gt;=5.55),4.24,IF(AND(H125&gt;=11.286,G125&lt;0.652,D125&lt;1.35,B125&gt;=2.65,D125&gt;=0.65,D125&lt;1.7,H125&lt;15.534,A125&gt;=5.55),4.05,IF(AND(G125&lt;0.413,H125&gt;=7.47,D125&gt;=1.35,B125&gt;=2.65,D125&gt;=0.65,D125&lt;1.7,H125&lt;15.534,A125&gt;=5.55),5.1,IF(AND(H125&lt;11.325,G125&lt;0.657,H125&lt;13.42,B125&gt;=3.15,A125&lt;7.05,D125&gt;=1.7,H125&lt;15.534,A125&gt;=5.55),5.8,IF(AND(H125&gt;=11.325,G125&lt;0.657,H125&lt;13.42,B125&gt;=3.15,A125&lt;7.05,D125&gt;=1.7,H125&lt;15.534,A125&gt;=5.55),5.6,IF(AND(D125&gt;=0.35,G125&lt;0.782,G125&gt;=0.265,H125&lt;14.877,G125&lt;0.905,B125&lt;3.85,A125&gt;=4.75,D125&lt;0.8,A125&lt;5.55),1.633,IF(AND(B125&lt;2.85,G125&gt;=0.413,H125&gt;=7.47,D125&gt;=1.35,B125&gt;=2.65,D125&gt;=0.65,D125&lt;1.7,H125&lt;15.534,A125&gt;=5.55),4.6,IF(AND(D125&lt;0.15,D125&lt;0.35,G125&lt;0.782,G125&gt;=0.265,H125&lt;14.877,G125&lt;0.905,B125&lt;3.85,A125&gt;=4.75,D125&lt;0.8,A125&lt;5.55),1.5,IF(AND(D125&gt;=0.15,D125&lt;0.35,G125&lt;0.782,G125&gt;=0.265,H125&lt;14.877,G125&lt;0.905,B125&lt;3.85,A125&gt;=4.75,D125&lt;0.8,A125&lt;5.55),1.543,IF(AND(A125&gt;=6.8,B125&gt;=2.85,G125&gt;=0.413,H125&gt;=7.47,D125&gt;=1.35,B125&gt;=2.65,D125&gt;=0.65,D125&lt;1.7,H125&lt;15.534,A125&gt;=5.55),4.9,IF(AND(H125&lt;13.531,A125&lt;6.8,B125&gt;=2.85,G125&gt;=0.413,H125&gt;=7.47,D125&gt;=1.35,B125&gt;=2.65,D125&gt;=0.65,D125&lt;1.7,H125&lt;15.534,A125&gt;=5.55),4.5,IF(AND(H125&gt;=13.531,A125&lt;6.8,B125&gt;=2.85,G125&gt;=0.413,H125&gt;=7.47,D125&gt;=1.35,B125&gt;=2.65,D125&gt;=0.65,D125&lt;1.7,H125&lt;15.534,A125&gt;=5.55),4.7,"shouldnthappen")))))))))))))))))))))))))))))))))))))))</f>
        <v>6.3</v>
      </c>
      <c r="AZ125" s="1" t="n">
        <f aca="false">IF(AND(H125&gt;=15.371,B125&gt;=3.35),5.4,IF(AND(G125&gt;=0.851,H125&gt;=15.244,B125&lt;3.35),4.75,IF(AND(F125&gt;=2,H125&lt;15.371,B125&gt;=3.35),5.6,IF(AND(B125&lt;2.75,A125&lt;5.15,H125&lt;15.244,B125&lt;3.35),3.42,IF(AND(A125&gt;=7.25,G125&lt;0.851,H125&gt;=15.244,B125&lt;3.35),6.6,IF(AND(A125&lt;4.45,B125&gt;=2.75,A125&lt;5.15,H125&lt;15.244,B125&lt;3.35),1.1,IF(AND(G125&lt;0.527,A125&lt;7.25,G125&lt;0.851,H125&gt;=15.244,B125&lt;3.35),5.08,IF(AND(G125&gt;=0.527,A125&lt;7.25,G125&lt;0.851,H125&gt;=15.244,B125&lt;3.35),5.8,IF(AND(D125&gt;=0.35,B125&lt;3.7,F125&lt;2,H125&lt;15.371,B125&gt;=3.35),1.55,IF(AND(H125&lt;6.542,B125&gt;=3.7,F125&lt;2,H125&lt;15.371,B125&gt;=3.35),1.9,IF(AND(B125&lt;3.25,A125&gt;=4.45,B125&gt;=2.75,A125&lt;5.15,H125&lt;15.244,B125&lt;3.35),1.46,IF(AND(B125&gt;=3.25,A125&gt;=4.45,B125&gt;=2.75,A125&lt;5.15,H125&lt;15.244,B125&lt;3.35),1.7,IF(AND(H125&lt;13.654,B125&gt;=2.95,D125&lt;1.45,A125&gt;=5.15,H125&lt;15.244,B125&lt;3.35),4.3,IF(AND(H125&gt;=13.654,B125&gt;=2.95,D125&lt;1.45,A125&gt;=5.15,H125&lt;15.244,B125&lt;3.35),4.625,IF(AND(F125&gt;=2.5,D125&lt;1.75,D125&gt;=1.45,A125&gt;=5.15,H125&lt;15.244,B125&lt;3.35),5.3,IF(AND(G125&gt;=0.853,D125&gt;=1.75,D125&gt;=1.45,A125&gt;=5.15,H125&lt;15.244,B125&lt;3.35),5.15,IF(AND(D125&gt;=0.25,D125&lt;0.35,B125&lt;3.7,F125&lt;2,H125&lt;15.371,B125&gt;=3.35),1.3,IF(AND(B125&lt;3.85,H125&gt;=6.542,B125&gt;=3.7,F125&lt;2,H125&lt;15.371,B125&gt;=3.35),1.633,IF(AND(H125&lt;7.02,H125&lt;10.688,B125&lt;2.95,D125&lt;1.45,A125&gt;=5.15,H125&lt;15.244,B125&lt;3.35),3.98,IF(AND(G125&lt;0.338,H125&gt;=10.688,B125&lt;2.95,D125&lt;1.45,A125&gt;=5.15,H125&lt;15.244,B125&lt;3.35),4.22,IF(AND(G125&gt;=0.338,H125&gt;=10.688,B125&lt;2.95,D125&lt;1.45,A125&gt;=5.15,H125&lt;15.244,B125&lt;3.35),3.9,IF(AND(B125&lt;2.75,F125&lt;2.5,D125&lt;1.75,D125&gt;=1.45,A125&gt;=5.15,H125&lt;15.244,B125&lt;3.35),5.1,IF(AND(B125&gt;=2.75,F125&lt;2.5,D125&lt;1.75,D125&gt;=1.45,A125&gt;=5.15,H125&lt;15.244,B125&lt;3.35),4.74,IF(AND(A125&gt;=7,G125&lt;0.853,D125&gt;=1.75,D125&gt;=1.45,A125&gt;=5.15,H125&lt;15.244,B125&lt;3.35),6.5,IF(AND(G125&gt;=0.934,D125&lt;0.25,D125&lt;0.35,B125&lt;3.7,F125&lt;2,H125&lt;15.371,B125&gt;=3.35),1.7,IF(AND(D125&lt;0.25,B125&gt;=3.85,H125&gt;=6.542,B125&gt;=3.7,F125&lt;2,H125&lt;15.371,B125&gt;=3.35),1.5,IF(AND(D125&gt;=0.25,B125&gt;=3.85,H125&gt;=6.542,B125&gt;=3.7,F125&lt;2,H125&lt;15.371,B125&gt;=3.35),1.4,IF(AND(B125&lt;2.5,H125&gt;=7.02,H125&lt;10.688,B125&lt;2.95,D125&lt;1.45,A125&gt;=5.15,H125&lt;15.244,B125&lt;3.35),3.8,IF(AND(G125&gt;=0.74,A125&lt;7,G125&lt;0.853,D125&gt;=1.75,D125&gt;=1.45,A125&gt;=5.15,H125&lt;15.244,B125&lt;3.35),6,IF(AND(G125&gt;=0.61,G125&lt;0.934,D125&lt;0.25,D125&lt;0.35,B125&lt;3.7,F125&lt;2,H125&lt;15.371,B125&gt;=3.35),1.5,IF(AND(D125&lt;1.15,B125&gt;=2.5,H125&gt;=7.02,H125&lt;10.688,B125&lt;2.95,D125&lt;1.45,A125&gt;=5.15,H125&lt;15.244,B125&lt;3.35),3.5,IF(AND(D125&gt;=1.15,B125&gt;=2.5,H125&gt;=7.02,H125&lt;10.688,B125&lt;2.95,D125&lt;1.45,A125&gt;=5.15,H125&lt;15.244,B125&lt;3.35),3.6,IF(AND(G125&gt;=0.626,G125&lt;0.74,A125&lt;7,G125&lt;0.853,D125&gt;=1.75,D125&gt;=1.45,A125&gt;=5.15,H125&lt;15.244,B125&lt;3.35),4.9,IF(AND(H125&lt;13.641,G125&lt;0.61,G125&lt;0.934,D125&lt;0.25,D125&lt;0.35,B125&lt;3.7,F125&lt;2,H125&lt;15.371,B125&gt;=3.35),1.425,IF(AND(H125&gt;=13.641,G125&lt;0.61,G125&lt;0.934,D125&lt;0.25,D125&lt;0.35,B125&lt;3.7,F125&lt;2,H125&lt;15.371,B125&gt;=3.35),1.3,IF(AND(B125&lt;3.05,G125&lt;0.626,G125&lt;0.74,A125&lt;7,G125&lt;0.853,D125&gt;=1.75,D125&gt;=1.45,A125&gt;=5.15,H125&lt;15.244,B125&lt;3.35),5.475,IF(AND(B125&gt;=3.05,G125&lt;0.626,G125&lt;0.74,A125&lt;7,G125&lt;0.853,D125&gt;=1.75,D125&gt;=1.45,A125&gt;=5.15,H125&lt;15.244,B125&lt;3.35),5.633,"shouldnthappen")))))))))))))))))))))))))))))))))))))</f>
        <v>6.5</v>
      </c>
      <c r="BA125" s="1" t="n">
        <f aca="false">IF(AND(F125&gt;=2,B125&gt;=3.4),6.1,IF(AND(B125&lt;2.75,A125&lt;5.15,B125&lt;3.4),3.225,IF(AND(G125&gt;=0.821,F125&lt;2,B125&gt;=3.4),1.9,IF(AND(B125&gt;=3.2,B125&gt;=2.75,A125&lt;5.15,B125&lt;3.4),1.7,IF(AND(A125&lt;4.8,G125&lt;0.821,F125&lt;2,B125&gt;=3.4),1,IF(AND(G125&gt;=0.446,B125&lt;3.2,B125&gt;=2.75,A125&lt;5.15,B125&lt;3.4),1.1,IF(AND(G125&lt;0.356,D125&lt;1.45,A125&lt;6.25,A125&gt;=5.15,B125&lt;3.4),4.32,IF(AND(G125&lt;0.591,D125&gt;=1.45,A125&lt;6.25,A125&gt;=5.15,B125&lt;3.4),4.6,IF(AND(D125&lt;1.75,G125&lt;0.597,A125&gt;=6.25,A125&gt;=5.15,B125&lt;3.4),4.86,IF(AND(H125&gt;=16.472,G125&gt;=0.597,A125&gt;=6.25,A125&gt;=5.15,B125&lt;3.4),6.6,IF(AND(G125&lt;0.063,G125&lt;0.446,B125&lt;3.2,B125&gt;=2.75,A125&lt;5.15,B125&lt;3.4),1.4,IF(AND(A125&gt;=5.95,G125&gt;=0.356,D125&lt;1.45,A125&lt;6.25,A125&gt;=5.15,B125&lt;3.4),4.6,IF(AND(B125&gt;=2.9,G125&gt;=0.591,D125&gt;=1.45,A125&lt;6.25,A125&gt;=5.15,B125&lt;3.4),4.867,IF(AND(D125&gt;=2.4,H125&lt;16.472,G125&gt;=0.597,A125&gt;=6.25,A125&gt;=5.15,B125&lt;3.4),6,IF(AND(A125&lt;5.45,B125&gt;=3.85,A125&gt;=4.8,G125&lt;0.821,F125&lt;2,B125&gt;=3.4),1.3,IF(AND(A125&gt;=5.45,B125&gt;=3.85,A125&gt;=4.8,G125&lt;0.821,F125&lt;2,B125&gt;=3.4),1.45,IF(AND(H125&lt;14.273,G125&gt;=0.063,G125&lt;0.446,B125&lt;3.2,B125&gt;=2.75,A125&lt;5.15,B125&lt;3.4),1.5,IF(AND(H125&gt;=14.273,G125&gt;=0.063,G125&lt;0.446,B125&lt;3.2,B125&gt;=2.75,A125&lt;5.15,B125&lt;3.4),1.6,IF(AND(G125&gt;=0.572,A125&lt;5.95,G125&gt;=0.356,D125&lt;1.45,A125&lt;6.25,A125&gt;=5.15,B125&lt;3.4),3.9,IF(AND(G125&lt;0.827,B125&lt;2.9,G125&gt;=0.591,D125&gt;=1.45,A125&lt;6.25,A125&gt;=5.15,B125&lt;3.4),4.9,IF(AND(G125&gt;=0.827,B125&lt;2.9,G125&gt;=0.591,D125&gt;=1.45,A125&lt;6.25,A125&gt;=5.15,B125&lt;3.4),5.1,IF(AND(A125&gt;=7.2,B125&lt;3.05,D125&gt;=1.75,G125&lt;0.597,A125&gt;=6.25,A125&gt;=5.15,B125&lt;3.4),6.7,IF(AND(G125&lt;0.353,B125&gt;=3.05,D125&gt;=1.75,G125&lt;0.597,A125&gt;=6.25,A125&gt;=5.15,B125&lt;3.4),5.22,IF(AND(G125&gt;=0.353,B125&gt;=3.05,D125&gt;=1.75,G125&lt;0.597,A125&gt;=6.25,A125&gt;=5.15,B125&lt;3.4),5.65,IF(AND(A125&lt;6.55,D125&lt;2.4,H125&lt;16.472,G125&gt;=0.597,A125&gt;=6.25,A125&gt;=5.15,B125&lt;3.4),5.033,IF(AND(H125&lt;12.719,G125&lt;0.385,B125&lt;3.85,A125&gt;=4.8,G125&lt;0.821,F125&lt;2,B125&gt;=3.4),1.54,IF(AND(H125&gt;=12.719,G125&lt;0.385,B125&lt;3.85,A125&gt;=4.8,G125&lt;0.821,F125&lt;2,B125&gt;=3.4),1.3,IF(AND(B125&lt;3.6,G125&gt;=0.385,B125&lt;3.85,A125&gt;=4.8,G125&lt;0.821,F125&lt;2,B125&gt;=3.4),1.325,IF(AND(B125&gt;=3.6,G125&gt;=0.385,B125&lt;3.85,A125&gt;=4.8,G125&lt;0.821,F125&lt;2,B125&gt;=3.4),1.55,IF(AND(D125&lt;1.05,G125&lt;0.572,A125&lt;5.95,G125&gt;=0.356,D125&lt;1.45,A125&lt;6.25,A125&gt;=5.15,B125&lt;3.4),3.633,IF(AND(D125&gt;=2.15,A125&lt;7.2,B125&lt;3.05,D125&gt;=1.75,G125&lt;0.597,A125&gt;=6.25,A125&gt;=5.15,B125&lt;3.4),5.667,IF(AND(H125&lt;13.094,A125&gt;=6.55,D125&lt;2.4,H125&lt;16.472,G125&gt;=0.597,A125&gt;=6.25,A125&gt;=5.15,B125&lt;3.4),5.2,IF(AND(D125&lt;1.15,D125&gt;=1.05,G125&lt;0.572,A125&lt;5.95,G125&gt;=0.356,D125&lt;1.45,A125&lt;6.25,A125&gt;=5.15,B125&lt;3.4),3.8,IF(AND(D125&gt;=1.15,D125&gt;=1.05,G125&lt;0.572,A125&lt;5.95,G125&gt;=0.356,D125&lt;1.45,A125&lt;6.25,A125&gt;=5.15,B125&lt;3.4),3.9,IF(AND(G125&gt;=0.487,D125&lt;2.15,A125&lt;7.2,B125&lt;3.05,D125&gt;=1.75,G125&lt;0.597,A125&gt;=6.25,A125&gt;=5.15,B125&lt;3.4),5.8,IF(AND(A125&lt;6.8,H125&gt;=13.094,A125&gt;=6.55,D125&lt;2.4,H125&lt;16.472,G125&gt;=0.597,A125&gt;=6.25,A125&gt;=5.15,B125&lt;3.4),4.52,IF(AND(A125&gt;=6.8,H125&gt;=13.094,A125&gt;=6.55,D125&lt;2.4,H125&lt;16.472,G125&gt;=0.597,A125&gt;=6.25,A125&gt;=5.15,B125&lt;3.4),4.75,IF(AND(B125&lt;2.95,G125&lt;0.487,D125&lt;2.15,A125&lt;7.2,B125&lt;3.05,D125&gt;=1.75,G125&lt;0.597,A125&gt;=6.25,A125&gt;=5.15,B125&lt;3.4),5.6,IF(AND(B125&gt;=2.95,G125&lt;0.487,D125&lt;2.15,A125&lt;7.2,B125&lt;3.05,D125&gt;=1.75,G125&lt;0.597,A125&gt;=6.25,A125&gt;=5.15,B125&lt;3.4),5.5,"shouldnthappen")))))))))))))))))))))))))))))))))))))))</f>
        <v>6.7</v>
      </c>
      <c r="BB125" s="1" t="n">
        <f aca="false">IF(AND(A125&lt;4.35,B125&lt;3.25,F125&lt;1.5),1.1,IF(AND(H125&lt;14.005,A125&gt;=4.35,B125&lt;3.25,F125&lt;1.5),1.3,IF(AND(H125&gt;=14.005,A125&gt;=4.35,B125&lt;3.25,F125&lt;1.5),1.6,IF(AND(G125&gt;=0.905,A125&lt;5.15,B125&gt;=3.25,F125&lt;1.5),1.9,IF(AND(B125&lt;3.45,A125&gt;=5.15,B125&gt;=3.25,F125&lt;1.5),1.6,IF(AND(F125&gt;=2.5,D125&gt;=1.35,D125&lt;1.75,F125&gt;=1.5),4.867,IF(AND(A125&gt;=7.05,D125&gt;=2.05,D125&gt;=1.75,F125&gt;=1.5),6.35,IF(AND(D125&gt;=0.4,G125&lt;0.905,A125&lt;5.15,B125&gt;=3.25,F125&lt;1.5),1.65,IF(AND(B125&lt;3.6,B125&gt;=3.45,A125&gt;=5.15,B125&gt;=3.25,F125&lt;1.5),1.35,IF(AND(H125&lt;6.808,H125&lt;9.386,D125&lt;1.35,D125&lt;1.75,F125&gt;=1.5),4.05,IF(AND(H125&gt;=6.808,H125&lt;9.386,D125&lt;1.35,D125&lt;1.75,F125&gt;=1.5),3.46,IF(AND(B125&lt;2.45,F125&lt;2.5,D125&gt;=1.35,D125&lt;1.75,F125&gt;=1.5),4.5,IF(AND(H125&gt;=13.115,D125&lt;1.95,D125&lt;2.05,D125&gt;=1.75,F125&gt;=1.5),4.85,IF(AND(G125&lt;0.196,D125&gt;=1.95,D125&lt;2.05,D125&gt;=1.75,F125&gt;=1.5),6.7,IF(AND(G125&gt;=0.196,D125&gt;=1.95,D125&lt;2.05,D125&gt;=1.75,F125&gt;=1.5),5.12,IF(AND(H125&lt;10.925,D125&lt;0.4,G125&lt;0.905,A125&lt;5.15,B125&gt;=3.25,F125&lt;1.5),1.4,IF(AND(H125&gt;=10.925,D125&lt;0.4,G125&lt;0.905,A125&lt;5.15,B125&gt;=3.25,F125&lt;1.5),1.45,IF(AND(H125&lt;14.096,B125&gt;=3.6,B125&gt;=3.45,A125&gt;=5.15,B125&gt;=3.25,F125&lt;1.5),1.42,IF(AND(H125&gt;=14.096,B125&gt;=3.6,B125&gt;=3.45,A125&gt;=5.15,B125&gt;=3.25,F125&lt;1.5),1.7,IF(AND(B125&lt;2.45,D125&lt;1.15,H125&gt;=9.386,D125&lt;1.35,D125&lt;1.75,F125&gt;=1.5),3.6,IF(AND(B125&gt;=2.45,D125&lt;1.15,H125&gt;=9.386,D125&lt;1.35,D125&lt;1.75,F125&gt;=1.5),3.9,IF(AND(G125&lt;0.246,D125&gt;=1.15,H125&gt;=9.386,D125&lt;1.35,D125&lt;1.75,F125&gt;=1.5),4.4,IF(AND(B125&lt;2.75,B125&gt;=2.45,F125&lt;2.5,D125&gt;=1.35,D125&lt;1.75,F125&gt;=1.5),5.1,IF(AND(H125&lt;11.084,H125&lt;13.115,D125&lt;1.95,D125&lt;2.05,D125&gt;=1.75,F125&gt;=1.5),5.35,IF(AND(H125&gt;=11.084,H125&lt;13.115,D125&lt;1.95,D125&lt;2.05,D125&gt;=1.75,F125&gt;=1.5),5.7,IF(AND(H125&lt;15.52,D125&lt;2.25,A125&lt;7.05,D125&gt;=2.05,D125&gt;=1.75,F125&gt;=1.5),5.45,IF(AND(H125&gt;=15.52,D125&lt;2.25,A125&lt;7.05,D125&gt;=2.05,D125&gt;=1.75,F125&gt;=1.5),5.725,IF(AND(G125&gt;=0.775,D125&gt;=2.25,A125&lt;7.05,D125&gt;=2.05,D125&gt;=1.75,F125&gt;=1.5),5.2,IF(AND(D125&lt;1.25,G125&gt;=0.246,D125&gt;=1.15,H125&gt;=9.386,D125&lt;1.35,D125&lt;1.75,F125&gt;=1.5),4.05,IF(AND(A125&lt;5.85,B125&gt;=2.75,B125&gt;=2.45,F125&lt;2.5,D125&gt;=1.35,D125&lt;1.75,F125&gt;=1.5),4.5,IF(AND(B125&lt;3.3,G125&lt;0.775,D125&gt;=2.25,A125&lt;7.05,D125&gt;=2.05,D125&gt;=1.75,F125&gt;=1.5),5.64,IF(AND(B125&gt;=3.3,G125&lt;0.775,D125&gt;=2.25,A125&lt;7.05,D125&gt;=2.05,D125&gt;=1.75,F125&gt;=1.5),5.6,IF(AND(A125&lt;5.9,D125&gt;=1.25,G125&gt;=0.246,D125&gt;=1.15,H125&gt;=9.386,D125&lt;1.35,D125&lt;1.75,F125&gt;=1.5),4.2,IF(AND(A125&gt;=5.9,D125&gt;=1.25,G125&gt;=0.246,D125&gt;=1.15,H125&gt;=9.386,D125&lt;1.35,D125&lt;1.75,F125&gt;=1.5),4,IF(AND(G125&gt;=0.437,A125&gt;=5.85,B125&gt;=2.75,B125&gt;=2.45,F125&lt;2.5,D125&gt;=1.35,D125&lt;1.75,F125&gt;=1.5),4.75,IF(AND(H125&lt;9.446,G125&lt;0.437,A125&gt;=5.85,B125&gt;=2.75,B125&gt;=2.45,F125&lt;2.5,D125&gt;=1.35,D125&lt;1.75,F125&gt;=1.5),4.6,IF(AND(H125&gt;=9.446,G125&lt;0.437,A125&gt;=5.85,B125&gt;=2.75,B125&gt;=2.45,F125&lt;2.5,D125&gt;=1.35,D125&lt;1.75,F125&gt;=1.5),4.7,"shouldnthappen")))))))))))))))))))))))))))))))))))))</f>
        <v>6.7</v>
      </c>
      <c r="BC125" s="1" t="n">
        <f aca="false">IF(AND(G125&gt;=0.905,F125&lt;1.5),1.65,IF(AND(D125&gt;=0.45,G125&lt;0.905,F125&lt;1.5),1.65,IF(AND(A125&lt;5.15,D125&lt;1.55,F125&gt;=1.5),3.225,IF(AND(F125&gt;=2.5,A125&gt;=5.15,D125&lt;1.55,F125&gt;=1.5),5.05,IF(AND(H125&lt;5.767,A125&lt;7.05,D125&gt;=1.55,F125&gt;=1.5),4.5,IF(AND(D125&lt;1.7,A125&gt;=7.05,D125&gt;=1.55,F125&gt;=1.5),5.8,IF(AND(A125&gt;=5.3,G125&lt;0.207,D125&lt;0.45,G125&lt;0.905,F125&lt;1.5),1.3,IF(AND(D125&gt;=0.35,G125&gt;=0.207,D125&lt;0.45,G125&lt;0.905,F125&lt;1.5),1.5,IF(AND(G125&lt;0.155,D125&gt;=1.7,A125&gt;=7.05,D125&gt;=1.55,F125&gt;=1.5),6.7,IF(AND(G125&gt;=0.155,D125&gt;=1.7,A125&gt;=7.05,D125&gt;=1.55,F125&gt;=1.5),6.34,IF(AND(G125&lt;0.05,A125&lt;5.3,G125&lt;0.207,D125&lt;0.45,G125&lt;0.905,F125&lt;1.5),1.4,IF(AND(G125&gt;=0.05,A125&lt;5.3,G125&lt;0.207,D125&lt;0.45,G125&lt;0.905,F125&lt;1.5),1.5,IF(AND(A125&lt;4.5,D125&lt;0.35,G125&gt;=0.207,D125&lt;0.45,G125&lt;0.905,F125&lt;1.5),1.3,IF(AND(G125&lt;0.308,A125&lt;6.2,F125&lt;2.5,A125&gt;=5.15,D125&lt;1.55,F125&gt;=1.5),4.5,IF(AND(D125&lt;1.35,A125&gt;=6.2,F125&lt;2.5,A125&gt;=5.15,D125&lt;1.55,F125&gt;=1.5),4.367,IF(AND(D125&lt;1.85,A125&lt;6.15,H125&gt;=5.767,A125&lt;7.05,D125&gt;=1.55,F125&gt;=1.5),4.933,IF(AND(G125&gt;=0.558,A125&gt;=4.5,D125&lt;0.35,G125&gt;=0.207,D125&lt;0.45,G125&lt;0.905,F125&lt;1.5),1.5,IF(AND(H125&gt;=13.383,G125&gt;=0.308,A125&lt;6.2,F125&lt;2.5,A125&gt;=5.15,D125&lt;1.55,F125&gt;=1.5),4.7,IF(AND(H125&gt;=12.206,D125&gt;=1.35,A125&gt;=6.2,F125&lt;2.5,A125&gt;=5.15,D125&lt;1.55,F125&gt;=1.5),4.575,IF(AND(A125&lt;5.7,D125&gt;=1.85,A125&lt;6.15,H125&gt;=5.767,A125&lt;7.05,D125&gt;=1.55,F125&gt;=1.5),4.9,IF(AND(A125&gt;=5.7,D125&gt;=1.85,A125&lt;6.15,H125&gt;=5.767,A125&lt;7.05,D125&gt;=1.55,F125&gt;=1.5),5.1,IF(AND(G125&lt;0.079,G125&lt;0.364,A125&gt;=6.15,H125&gt;=5.767,A125&lt;7.05,D125&gt;=1.55,F125&gt;=1.5),5.6,IF(AND(G125&gt;=0.079,G125&lt;0.364,A125&gt;=6.15,H125&gt;=5.767,A125&lt;7.05,D125&gt;=1.55,F125&gt;=1.5),5.25,IF(AND(G125&gt;=0.447,G125&lt;0.558,A125&gt;=4.5,D125&lt;0.35,G125&gt;=0.207,D125&lt;0.45,G125&lt;0.905,F125&lt;1.5),1.3,IF(AND(B125&gt;=2.95,H125&lt;13.383,G125&gt;=0.308,A125&lt;6.2,F125&lt;2.5,A125&gt;=5.15,D125&lt;1.55,F125&gt;=1.5),4.6,IF(AND(B125&lt;2.65,H125&lt;12.206,D125&gt;=1.35,A125&gt;=6.2,F125&lt;2.5,A125&gt;=5.15,D125&lt;1.55,F125&gt;=1.5),4.9,IF(AND(D125&lt;2.45,A125&lt;6.6,G125&gt;=0.364,A125&gt;=6.15,H125&gt;=5.767,A125&lt;7.05,D125&gt;=1.55,F125&gt;=1.5),5.6,IF(AND(D125&gt;=2.45,A125&lt;6.6,G125&gt;=0.364,A125&gt;=6.15,H125&gt;=5.767,A125&lt;7.05,D125&gt;=1.55,F125&gt;=1.5),6,IF(AND(H125&lt;12.921,A125&gt;=6.6,G125&gt;=0.364,A125&gt;=6.15,H125&gt;=5.767,A125&lt;7.05,D125&gt;=1.55,F125&gt;=1.5),5.725,IF(AND(H125&gt;=12.921,A125&gt;=6.6,G125&gt;=0.364,A125&gt;=6.15,H125&gt;=5.767,A125&lt;7.05,D125&gt;=1.55,F125&gt;=1.5),5.367,IF(AND(B125&lt;3.15,G125&lt;0.447,G125&lt;0.558,A125&gt;=4.5,D125&lt;0.35,G125&gt;=0.207,D125&lt;0.45,G125&lt;0.905,F125&lt;1.5),1.5,IF(AND(B125&gt;=3.15,G125&lt;0.447,G125&lt;0.558,A125&gt;=4.5,D125&lt;0.35,G125&gt;=0.207,D125&lt;0.45,G125&lt;0.905,F125&lt;1.5),1.36,IF(AND(B125&gt;=2.85,B125&lt;2.95,H125&lt;13.383,G125&gt;=0.308,A125&lt;6.2,F125&lt;2.5,A125&gt;=5.15,D125&lt;1.55,F125&gt;=1.5),3.6,IF(AND(H125&lt;9.446,B125&gt;=2.65,H125&lt;12.206,D125&gt;=1.35,A125&gt;=6.2,F125&lt;2.5,A125&gt;=5.15,D125&lt;1.55,F125&gt;=1.5),4.6,IF(AND(H125&gt;=9.446,B125&gt;=2.65,H125&lt;12.206,D125&gt;=1.35,A125&gt;=6.2,F125&lt;2.5,A125&gt;=5.15,D125&lt;1.55,F125&gt;=1.5),4.7,IF(AND(D125&lt;1.2,B125&lt;2.85,B125&lt;2.95,H125&lt;13.383,G125&gt;=0.308,A125&lt;6.2,F125&lt;2.5,A125&gt;=5.15,D125&lt;1.55,F125&gt;=1.5),3.75,IF(AND(G125&lt;0.356,D125&gt;=1.2,B125&lt;2.85,B125&lt;2.95,H125&lt;13.383,G125&gt;=0.308,A125&lt;6.2,F125&lt;2.5,A125&gt;=5.15,D125&lt;1.55,F125&gt;=1.5),4.2,IF(AND(G125&gt;=0.356,D125&gt;=1.2,B125&lt;2.85,B125&lt;2.95,H125&lt;13.383,G125&gt;=0.308,A125&lt;6.2,F125&lt;2.5,A125&gt;=5.15,D125&lt;1.55,F125&gt;=1.5),3.96,"shouldnthappen"))))))))))))))))))))))))))))))))))))))</f>
        <v>6.7</v>
      </c>
      <c r="BD125" s="1" t="n">
        <f aca="false">IF(AND(B125&lt;2.7,A125&lt;5.3,B125&lt;3.15),3.42,IF(AND(F125&lt;2.5,A125&gt;=5.85,B125&gt;=3.15),4.7,IF(AND(A125&lt;4.35,B125&gt;=2.7,A125&lt;5.3,B125&lt;3.15),1.1,IF(AND(A125&gt;=4.35,B125&gt;=2.7,A125&lt;5.3,B125&lt;3.15),1.42,IF(AND(A125&gt;=7.05,F125&gt;=2.5,A125&gt;=5.3,B125&lt;3.15),6.067,IF(AND(D125&gt;=0.45,A125&lt;5.05,A125&lt;5.85,B125&gt;=3.15),1.6,IF(AND(B125&lt;3.35,A125&gt;=5.05,A125&lt;5.85,B125&gt;=3.15),1.7,IF(AND(A125&gt;=6.85,F125&gt;=2.5,A125&gt;=5.85,B125&gt;=3.15),6.22,IF(AND(D125&lt;1.25,D125&lt;1.35,F125&lt;2.5,A125&gt;=5.3,B125&lt;3.15),4.033,IF(AND(D125&gt;=1.25,D125&lt;1.35,F125&lt;2.5,A125&gt;=5.3,B125&lt;3.15),4.233,IF(AND(A125&lt;6.05,D125&gt;=1.35,F125&lt;2.5,A125&gt;=5.3,B125&lt;3.15),5.1,IF(AND(H125&gt;=13.29,A125&lt;7.05,F125&gt;=2.5,A125&gt;=5.3,B125&lt;3.15),4.96,IF(AND(G125&gt;=0.858,D125&lt;0.45,A125&lt;5.05,A125&lt;5.85,B125&gt;=3.15),1.3,IF(AND(D125&gt;=0.35,B125&gt;=3.35,A125&gt;=5.05,A125&lt;5.85,B125&gt;=3.15),1.4,IF(AND(B125&lt;3.25,A125&lt;6.85,F125&gt;=2.5,A125&gt;=5.85,B125&gt;=3.15),5.233,IF(AND(A125&gt;=6.8,A125&gt;=6.05,D125&gt;=1.35,F125&lt;2.5,A125&gt;=5.3,B125&lt;3.15),4.9,IF(AND(G125&gt;=0.622,H125&lt;13.29,A125&lt;7.05,F125&gt;=2.5,A125&gt;=5.3,B125&lt;3.15),5.067,IF(AND(H125&lt;8.834,G125&lt;0.858,D125&lt;0.45,A125&lt;5.05,A125&lt;5.85,B125&gt;=3.15),1.4,IF(AND(G125&lt;0.774,B125&gt;=3.25,A125&lt;6.85,F125&gt;=2.5,A125&gt;=5.85,B125&gt;=3.15),5.8,IF(AND(G125&gt;=0.774,B125&gt;=3.25,A125&lt;6.85,F125&gt;=2.5,A125&gt;=5.85,B125&gt;=3.15),5.4,IF(AND(H125&gt;=12.206,A125&lt;6.8,A125&gt;=6.05,D125&gt;=1.35,F125&lt;2.5,A125&gt;=5.3,B125&lt;3.15),4.5,IF(AND(G125&gt;=0.439,G125&lt;0.622,H125&lt;13.29,A125&lt;7.05,F125&gt;=2.5,A125&gt;=5.3,B125&lt;3.15),5.667,IF(AND(G125&lt;0.227,H125&gt;=8.834,G125&lt;0.858,D125&lt;0.45,A125&lt;5.05,A125&lt;5.85,B125&gt;=3.15),1.4,IF(AND(G125&gt;=0.227,H125&gt;=8.834,G125&lt;0.858,D125&lt;0.45,A125&lt;5.05,A125&lt;5.85,B125&gt;=3.15),1.3,IF(AND(G125&gt;=0.934,B125&lt;3.75,D125&lt;0.35,B125&gt;=3.35,A125&gt;=5.05,A125&lt;5.85,B125&gt;=3.15),1.7,IF(AND(G125&lt;0.823,B125&gt;=3.75,D125&lt;0.35,B125&gt;=3.35,A125&gt;=5.05,A125&lt;5.85,B125&gt;=3.15),1.55,IF(AND(G125&gt;=0.823,B125&gt;=3.75,D125&lt;0.35,B125&gt;=3.35,A125&gt;=5.05,A125&lt;5.85,B125&gt;=3.15),1.5,IF(AND(A125&lt;6.2,H125&lt;12.206,A125&lt;6.8,A125&gt;=6.05,D125&gt;=1.35,F125&lt;2.5,A125&gt;=5.3,B125&lt;3.15),4.6,IF(AND(A125&gt;=6.2,H125&lt;12.206,A125&lt;6.8,A125&gt;=6.05,D125&gt;=1.35,F125&lt;2.5,A125&gt;=5.3,B125&lt;3.15),4.74,IF(AND(H125&gt;=10.667,G125&lt;0.439,G125&lt;0.622,H125&lt;13.29,A125&lt;7.05,F125&gt;=2.5,A125&gt;=5.3,B125&lt;3.15),5.6,IF(AND(H125&lt;13.67,G125&lt;0.934,B125&lt;3.75,D125&lt;0.35,B125&gt;=3.35,A125&gt;=5.05,A125&lt;5.85,B125&gt;=3.15),1.48,IF(AND(H125&gt;=13.67,G125&lt;0.934,B125&lt;3.75,D125&lt;0.35,B125&gt;=3.35,A125&gt;=5.05,A125&lt;5.85,B125&gt;=3.15),1.3,IF(AND(G125&lt;0.301,H125&lt;10.667,G125&lt;0.439,G125&lt;0.622,H125&lt;13.29,A125&lt;7.05,F125&gt;=2.5,A125&gt;=5.3,B125&lt;3.15),5.2,IF(AND(G125&gt;=0.301,H125&lt;10.667,G125&lt;0.439,G125&lt;0.622,H125&lt;13.29,A125&lt;7.05,F125&gt;=2.5,A125&gt;=5.3,B125&lt;3.15),5.067,"shouldnthappen"))))))))))))))))))))))))))))))))))</f>
        <v>6.067</v>
      </c>
      <c r="BE125" s="1" t="n">
        <f aca="false">IF(AND(B125&gt;=3.85,A125&gt;=5.05,F125&lt;1.5),1.4,IF(AND(A125&lt;5.25,A125&lt;5.75,F125&gt;=1.5),3.15,IF(AND(A125&lt;4.95,B125&lt;3.15,A125&lt;5.05,F125&lt;1.5),1.46,IF(AND(A125&gt;=4.95,B125&lt;3.15,A125&lt;5.05,F125&lt;1.5),1.6,IF(AND(H125&lt;8.834,B125&gt;=3.15,A125&lt;5.05,F125&lt;1.5),1.4,IF(AND(D125&lt;0.25,B125&lt;3.85,A125&gt;=5.05,F125&lt;1.5),1.48,IF(AND(D125&gt;=0.25,B125&lt;3.85,A125&gt;=5.05,F125&lt;1.5),1.7,IF(AND(F125&gt;=2.5,A125&gt;=5.25,A125&lt;5.75,F125&gt;=1.5),4.9,IF(AND(H125&lt;12.45,H125&gt;=8.834,B125&gt;=3.15,A125&lt;5.05,F125&lt;1.5),1.25,IF(AND(H125&gt;=12.45,H125&gt;=8.834,B125&gt;=3.15,A125&lt;5.05,F125&lt;1.5),1.32,IF(AND(G125&lt;0.283,F125&lt;2.5,A125&gt;=5.25,A125&lt;5.75,F125&gt;=1.5),4.3,IF(AND(H125&lt;6.712,H125&lt;11.275,D125&lt;1.55,A125&gt;=5.75,F125&gt;=1.5),5,IF(AND(H125&lt;13.101,H125&gt;=11.275,D125&lt;1.55,A125&gt;=5.75,F125&gt;=1.5),3.933,IF(AND(H125&gt;=13.101,H125&gt;=11.275,D125&lt;1.55,A125&gt;=5.75,F125&gt;=1.5),4.5,IF(AND(A125&gt;=7.3,D125&lt;2.45,D125&gt;=1.55,A125&gt;=5.75,F125&gt;=1.5),6.7,IF(AND(B125&lt;3.45,D125&gt;=2.45,D125&gt;=1.55,A125&gt;=5.75,F125&gt;=1.5),5.925,IF(AND(B125&gt;=3.45,D125&gt;=2.45,D125&gt;=1.55,A125&gt;=5.75,F125&gt;=1.5),6.1,IF(AND(B125&gt;=2.8,G125&gt;=0.283,F125&lt;2.5,A125&gt;=5.25,A125&lt;5.75,F125&gt;=1.5),4.2,IF(AND(D125&lt;1.35,H125&gt;=6.712,H125&lt;11.275,D125&lt;1.55,A125&gt;=5.75,F125&gt;=1.5),4.35,IF(AND(D125&lt;1.05,B125&lt;2.8,G125&gt;=0.283,F125&lt;2.5,A125&gt;=5.25,A125&lt;5.75,F125&gt;=1.5),3.567,IF(AND(D125&gt;=1.05,B125&lt;2.8,G125&gt;=0.283,F125&lt;2.5,A125&gt;=5.25,A125&lt;5.75,F125&gt;=1.5),3.925,IF(AND(B125&lt;2.65,D125&gt;=1.35,H125&gt;=6.712,H125&lt;11.275,D125&lt;1.55,A125&gt;=5.75,F125&gt;=1.5),4.9,IF(AND(B125&gt;=2.65,D125&gt;=1.35,H125&gt;=6.712,H125&lt;11.275,D125&lt;1.55,A125&gt;=5.75,F125&gt;=1.5),4.625,IF(AND(H125&gt;=14.683,G125&gt;=0.628,A125&lt;7.3,D125&lt;2.45,D125&gt;=1.55,A125&gt;=5.75,F125&gt;=1.5),5.4,IF(AND(D125&lt;1.95,H125&lt;8.884,G125&lt;0.628,A125&lt;7.3,D125&lt;2.45,D125&gt;=1.55,A125&gt;=5.75,F125&gt;=1.5),5.1,IF(AND(D125&gt;=1.95,H125&lt;8.884,G125&lt;0.628,A125&lt;7.3,D125&lt;2.45,D125&gt;=1.55,A125&gt;=5.75,F125&gt;=1.5),5.22,IF(AND(A125&lt;6.05,H125&gt;=8.884,G125&lt;0.628,A125&lt;7.3,D125&lt;2.45,D125&gt;=1.55,A125&gt;=5.75,F125&gt;=1.5),5.1,IF(AND(G125&lt;0.817,H125&lt;14.683,G125&gt;=0.628,A125&lt;7.3,D125&lt;2.45,D125&gt;=1.55,A125&gt;=5.75,F125&gt;=1.5),4.967,IF(AND(G125&gt;=0.817,H125&lt;14.683,G125&gt;=0.628,A125&lt;7.3,D125&lt;2.45,D125&gt;=1.55,A125&gt;=5.75,F125&gt;=1.5),5.1,IF(AND(H125&lt;9.637,A125&gt;=6.05,H125&gt;=8.884,G125&lt;0.628,A125&lt;7.3,D125&lt;2.45,D125&gt;=1.55,A125&gt;=5.75,F125&gt;=1.5),5.9,IF(AND(D125&lt;1.85,H125&gt;=9.637,A125&gt;=6.05,H125&gt;=8.884,G125&lt;0.628,A125&lt;7.3,D125&lt;2.45,D125&gt;=1.55,A125&gt;=5.75,F125&gt;=1.5),5.733,IF(AND(G125&gt;=0.388,D125&gt;=1.85,H125&gt;=9.637,A125&gt;=6.05,H125&gt;=8.884,G125&lt;0.628,A125&lt;7.3,D125&lt;2.45,D125&gt;=1.55,A125&gt;=5.75,F125&gt;=1.5),5.64,IF(AND(B125&lt;2.95,G125&lt;0.388,D125&gt;=1.85,H125&gt;=9.637,A125&gt;=6.05,H125&gt;=8.884,G125&lt;0.628,A125&lt;7.3,D125&lt;2.45,D125&gt;=1.55,A125&gt;=5.75,F125&gt;=1.5),5.5,IF(AND(B125&gt;=2.95,G125&lt;0.388,D125&gt;=1.85,H125&gt;=9.637,A125&gt;=6.05,H125&gt;=8.884,G125&lt;0.628,A125&lt;7.3,D125&lt;2.45,D125&gt;=1.55,A125&gt;=5.75,F125&gt;=1.5),5.333,"shouldnthappen"))))))))))))))))))))))))))))))))))</f>
        <v>6.7</v>
      </c>
      <c r="BF125" s="1" t="n">
        <f aca="false">IF(AND(D125&gt;=0.35,F125&lt;1.5),1.65,IF(AND(H125&gt;=16.227,D125&gt;=1.55,F125&gt;=1.5),6.533,IF(AND(A125&gt;=5.45,G125&lt;0.174,D125&lt;0.35,F125&lt;1.5),1.7,IF(AND(D125&lt;0.15,G125&gt;=0.174,D125&lt;0.35,F125&lt;1.5),1.38,IF(AND(D125&gt;=1.15,D125&lt;1.25,D125&lt;1.55,F125&gt;=1.5),3.967,IF(AND(H125&lt;8.376,A125&lt;5.45,G125&lt;0.174,D125&lt;0.35,F125&lt;1.5),1.4,IF(AND(H125&gt;=8.376,A125&lt;5.45,G125&lt;0.174,D125&lt;0.35,F125&lt;1.5),1.5,IF(AND(B125&lt;3.1,D125&gt;=0.15,G125&gt;=0.174,D125&lt;0.35,F125&lt;1.5),1.475,IF(AND(H125&lt;10.258,D125&lt;1.15,D125&lt;1.25,D125&lt;1.55,F125&gt;=1.5),3.24,IF(AND(H125&gt;=10.258,D125&lt;1.15,D125&lt;1.25,D125&lt;1.55,F125&gt;=1.5),3.875,IF(AND(F125&gt;=2.5,H125&lt;10.927,D125&gt;=1.25,D125&lt;1.55,F125&gt;=1.5),5.05,IF(AND(D125&lt;1.35,H125&gt;=10.927,D125&gt;=1.25,D125&lt;1.55,F125&gt;=1.5),4.25,IF(AND(A125&gt;=6.95,D125&lt;1.75,H125&lt;16.227,D125&gt;=1.55,F125&gt;=1.5),5.8,IF(AND(B125&lt;3.3,B125&gt;=3.1,D125&gt;=0.15,G125&gt;=0.174,D125&lt;0.35,F125&lt;1.5),1.3,IF(AND(H125&lt;12.278,D125&gt;=1.35,H125&gt;=10.927,D125&gt;=1.25,D125&lt;1.55,F125&gt;=1.5),4.9,IF(AND(G125&lt;0.226,A125&lt;6.95,D125&lt;1.75,H125&lt;16.227,D125&gt;=1.55,F125&gt;=1.5),5,IF(AND(G125&gt;=0.226,A125&lt;6.95,D125&lt;1.75,H125&lt;16.227,D125&gt;=1.55,F125&gt;=1.5),4.62,IF(AND(H125&lt;9.35,B125&lt;2.95,D125&gt;=1.75,H125&lt;16.227,D125&gt;=1.55,F125&gt;=1.5),6.3,IF(AND(H125&gt;=9.35,B125&lt;2.95,D125&gt;=1.75,H125&lt;16.227,D125&gt;=1.55,F125&gt;=1.5),5.58,IF(AND(A125&lt;5.05,B125&gt;=3.3,B125&gt;=3.1,D125&gt;=0.15,G125&gt;=0.174,D125&lt;0.35,F125&lt;1.5),1.35,IF(AND(A125&gt;=5.05,B125&gt;=3.3,B125&gt;=3.1,D125&gt;=0.15,G125&gt;=0.174,D125&lt;0.35,F125&lt;1.5),1.46,IF(AND(B125&lt;2.8,A125&lt;5.65,F125&lt;2.5,H125&lt;10.927,D125&gt;=1.25,D125&lt;1.55,F125&gt;=1.5),4.075,IF(AND(B125&gt;=2.8,A125&lt;5.65,F125&lt;2.5,H125&lt;10.927,D125&gt;=1.25,D125&lt;1.55,F125&gt;=1.5),3.933,IF(AND(A125&lt;6.25,A125&gt;=5.65,F125&lt;2.5,H125&lt;10.927,D125&gt;=1.25,D125&lt;1.55,F125&gt;=1.5),4.533,IF(AND(A125&gt;=6.25,A125&gt;=5.65,F125&lt;2.5,H125&lt;10.927,D125&gt;=1.25,D125&lt;1.55,F125&gt;=1.5),4.3,IF(AND(A125&lt;6.5,H125&gt;=12.278,D125&gt;=1.35,H125&gt;=10.927,D125&gt;=1.25,D125&lt;1.55,F125&gt;=1.5),4.55,IF(AND(A125&gt;=6.5,H125&gt;=12.278,D125&gt;=1.35,H125&gt;=10.927,D125&gt;=1.25,D125&lt;1.55,F125&gt;=1.5),4.775,IF(AND(H125&lt;9.884,D125&lt;2.1,B125&gt;=2.95,D125&gt;=1.75,H125&lt;16.227,D125&gt;=1.55,F125&gt;=1.5),5.5,IF(AND(H125&gt;=9.884,D125&lt;2.1,B125&gt;=2.95,D125&gt;=1.75,H125&lt;16.227,D125&gt;=1.55,F125&gt;=1.5),5.1,IF(AND(H125&lt;10.393,D125&gt;=2.1,B125&gt;=2.95,D125&gt;=1.75,H125&lt;16.227,D125&gt;=1.55,F125&gt;=1.5),5.74,IF(AND(D125&lt;2.25,H125&gt;=10.393,D125&gt;=2.1,B125&gt;=2.95,D125&gt;=1.75,H125&lt;16.227,D125&gt;=1.55,F125&gt;=1.5),5.8,IF(AND(D125&gt;=2.25,H125&gt;=10.393,D125&gt;=2.1,B125&gt;=2.95,D125&gt;=1.75,H125&lt;16.227,D125&gt;=1.55,F125&gt;=1.5),5.4,"shouldnthappen"))))))))))))))))))))))))))))))))</f>
        <v>5.58</v>
      </c>
      <c r="BG125" s="1" t="n">
        <f aca="false">IF(AND(G125&lt;0.096,A125&lt;5.45),2.95,IF(AND(F125&gt;=1.5,G125&gt;=0.096,A125&lt;5.45),3,IF(AND(D125&lt;0.6,A125&lt;5.9,A125&gt;=5.45),1.4,IF(AND(F125&gt;=2.5,D125&gt;=0.6,A125&lt;5.9,A125&gt;=5.45),5.1,IF(AND(A125&lt;7.45,A125&gt;=7.05,A125&gt;=5.9,A125&gt;=5.45),6.167,IF(AND(B125&gt;=3.55,G125&lt;0.587,F125&lt;1.5,G125&gt;=0.096,A125&lt;5.45),1,IF(AND(A125&lt;5.05,G125&gt;=0.587,F125&lt;1.5,G125&gt;=0.096,A125&lt;5.45),1.35,IF(AND(B125&lt;2.75,D125&lt;1.7,A125&lt;7.05,A125&gt;=5.9,A125&gt;=5.45),4.9,IF(AND(A125&lt;6.2,D125&gt;=1.7,A125&lt;7.05,A125&gt;=5.9,A125&gt;=5.45),4.833,IF(AND(H125&lt;17.32,A125&gt;=7.45,A125&gt;=7.05,A125&gt;=5.9,A125&gt;=5.45),6.68,IF(AND(H125&gt;=17.32,A125&gt;=7.45,A125&gt;=7.05,A125&gt;=5.9,A125&gt;=5.45),6.4,IF(AND(G125&lt;0.161,B125&lt;3.55,G125&lt;0.587,F125&lt;1.5,G125&gt;=0.096,A125&lt;5.45),1.5,IF(AND(H125&lt;11.016,A125&gt;=5.05,G125&gt;=0.587,F125&lt;1.5,G125&gt;=0.096,A125&lt;5.45),1.633,IF(AND(H125&lt;11.001,G125&lt;0.372,F125&lt;2.5,D125&gt;=0.6,A125&lt;5.9,A125&gt;=5.45),4.133,IF(AND(H125&gt;=11.001,G125&lt;0.372,F125&lt;2.5,D125&gt;=0.6,A125&lt;5.9,A125&gt;=5.45),4.3,IF(AND(H125&lt;6.808,G125&gt;=0.372,F125&lt;2.5,D125&gt;=0.6,A125&lt;5.9,A125&gt;=5.45),4,IF(AND(A125&gt;=6.75,B125&gt;=2.75,D125&lt;1.7,A125&lt;7.05,A125&gt;=5.9,A125&gt;=5.45),4.84,IF(AND(H125&lt;12.467,G125&gt;=0.161,B125&lt;3.55,G125&lt;0.587,F125&lt;1.5,G125&gt;=0.096,A125&lt;5.45),1.3,IF(AND(D125&lt;0.25,H125&gt;=11.016,A125&gt;=5.05,G125&gt;=0.587,F125&lt;1.5,G125&gt;=0.096,A125&lt;5.45),1.52,IF(AND(D125&gt;=0.25,H125&gt;=11.016,A125&gt;=5.05,G125&gt;=0.587,F125&lt;1.5,G125&gt;=0.096,A125&lt;5.45),1.5,IF(AND(H125&lt;11.218,H125&gt;=6.808,G125&gt;=0.372,F125&lt;2.5,D125&gt;=0.6,A125&lt;5.9,A125&gt;=5.45),3.7,IF(AND(H125&gt;=11.218,H125&gt;=6.808,G125&gt;=0.372,F125&lt;2.5,D125&gt;=0.6,A125&lt;5.9,A125&gt;=5.45),3.9,IF(AND(B125&lt;2.95,A125&lt;6.75,B125&gt;=2.75,D125&lt;1.7,A125&lt;7.05,A125&gt;=5.9,A125&gt;=5.45),4.2,IF(AND(B125&gt;=2.95,A125&lt;6.75,B125&gt;=2.75,D125&lt;1.7,A125&lt;7.05,A125&gt;=5.9,A125&gt;=5.45),4.6,IF(AND(D125&gt;=2.45,A125&lt;6.85,A125&gt;=6.2,D125&gt;=1.7,A125&lt;7.05,A125&gt;=5.9,A125&gt;=5.45),5.9,IF(AND(G125&lt;0.312,A125&gt;=6.85,A125&gt;=6.2,D125&gt;=1.7,A125&lt;7.05,A125&gt;=5.9,A125&gt;=5.45),5.1,IF(AND(G125&gt;=0.312,A125&gt;=6.85,A125&gt;=6.2,D125&gt;=1.7,A125&lt;7.05,A125&gt;=5.9,A125&gt;=5.45),5.4,IF(AND(G125&lt;0.251,H125&gt;=12.467,G125&gt;=0.161,B125&lt;3.55,G125&lt;0.587,F125&lt;1.5,G125&gt;=0.096,A125&lt;5.45),1.35,IF(AND(G125&gt;=0.251,H125&gt;=12.467,G125&gt;=0.161,B125&lt;3.55,G125&lt;0.587,F125&lt;1.5,G125&gt;=0.096,A125&lt;5.45),1.467,IF(AND(G125&gt;=0.628,D125&lt;2.45,A125&lt;6.85,A125&gt;=6.2,D125&gt;=1.7,A125&lt;7.05,A125&gt;=5.9,A125&gt;=5.45),5.1,IF(AND(A125&gt;=6.75,G125&lt;0.628,D125&lt;2.45,A125&lt;6.85,A125&gt;=6.2,D125&gt;=1.7,A125&lt;7.05,A125&gt;=5.9,A125&gt;=5.45),5.9,IF(AND(H125&lt;11.824,A125&lt;6.75,G125&lt;0.628,D125&lt;2.45,A125&lt;6.85,A125&gt;=6.2,D125&gt;=1.7,A125&lt;7.05,A125&gt;=5.9,A125&gt;=5.45),5.44,IF(AND(H125&lt;14.378,H125&gt;=11.824,A125&lt;6.75,G125&lt;0.628,D125&lt;2.45,A125&lt;6.85,A125&gt;=6.2,D125&gt;=1.7,A125&lt;7.05,A125&gt;=5.9,A125&gt;=5.45),5.6,IF(AND(H125&gt;=14.378,H125&gt;=11.824,A125&lt;6.75,G125&lt;0.628,D125&lt;2.45,A125&lt;6.85,A125&gt;=6.2,D125&gt;=1.7,A125&lt;7.05,A125&gt;=5.9,A125&gt;=5.45),5.8,"shouldnthappen"))))))))))))))))))))))))))))))))))</f>
        <v>6.68</v>
      </c>
      <c r="BH125" s="1" t="n">
        <f aca="false">IF(AND(G125&gt;=0.905,F125&lt;1.5),1.8,IF(AND(H125&lt;5.523,G125&lt;0.905,F125&lt;1.5),1,IF(AND(D125&gt;=0.4,H125&gt;=5.523,G125&lt;0.905,F125&lt;1.5),1.7,IF(AND(G125&gt;=0.878,D125&lt;1.35,F125&lt;2.5,F125&gt;=1.5),4.4,IF(AND(A125&lt;5.4,D125&gt;=1.35,F125&lt;2.5,F125&gt;=1.5),3.9,IF(AND(G125&lt;0.177,B125&lt;3.15,F125&gt;=2.5,F125&gt;=1.5),6.15,IF(AND(H125&lt;10.393,B125&gt;=3.15,F125&gt;=2.5,F125&gt;=1.5),5.94,IF(AND(H125&gt;=10.393,B125&gt;=3.15,F125&gt;=2.5,F125&gt;=1.5),5.467,IF(AND(D125&gt;=1.25,G125&lt;0.878,D125&lt;1.35,F125&lt;2.5,F125&gt;=1.5),4.18,IF(AND(G125&gt;=0.709,A125&gt;=5.4,D125&gt;=1.35,F125&lt;2.5,F125&gt;=1.5),4.9,IF(AND(B125&lt;2.6,G125&gt;=0.177,B125&lt;3.15,F125&gt;=2.5,F125&gt;=1.5),4.8,IF(AND(A125&lt;4.35,A125&lt;5.05,D125&lt;0.4,H125&gt;=5.523,G125&lt;0.905,F125&lt;1.5),1.1,IF(AND(A125&gt;=5.6,A125&gt;=5.05,D125&lt;0.4,H125&gt;=5.523,G125&lt;0.905,F125&lt;1.5),1.7,IF(AND(D125&lt;1.05,D125&lt;1.25,G125&lt;0.878,D125&lt;1.35,F125&lt;2.5,F125&gt;=1.5),3.6,IF(AND(D125&gt;=1.55,G125&lt;0.709,A125&gt;=5.4,D125&gt;=1.35,F125&lt;2.5,F125&gt;=1.5),4.975,IF(AND(D125&lt;1.7,B125&gt;=2.6,G125&gt;=0.177,B125&lt;3.15,F125&gt;=2.5,F125&gt;=1.5),5.8,IF(AND(B125&lt;3.15,A125&gt;=4.35,A125&lt;5.05,D125&lt;0.4,H125&gt;=5.523,G125&lt;0.905,F125&lt;1.5),1.46,IF(AND(A125&gt;=5.45,A125&lt;5.6,A125&gt;=5.05,D125&lt;0.4,H125&gt;=5.523,G125&lt;0.905,F125&lt;1.5),1.35,IF(AND(H125&lt;10.974,D125&gt;=1.05,D125&lt;1.25,G125&lt;0.878,D125&lt;1.35,F125&lt;2.5,F125&gt;=1.5),3.8,IF(AND(H125&gt;=13.654,D125&lt;1.55,G125&lt;0.709,A125&gt;=5.4,D125&gt;=1.35,F125&lt;2.5,F125&gt;=1.5),4.725,IF(AND(A125&lt;4.5,B125&gt;=3.15,A125&gt;=4.35,A125&lt;5.05,D125&lt;0.4,H125&gt;=5.523,G125&lt;0.905,F125&lt;1.5),1.3,IF(AND(G125&lt;0.676,A125&lt;5.45,A125&lt;5.6,A125&gt;=5.05,D125&lt;0.4,H125&gt;=5.523,G125&lt;0.905,F125&lt;1.5),1.5,IF(AND(G125&gt;=0.676,A125&lt;5.45,A125&lt;5.6,A125&gt;=5.05,D125&lt;0.4,H125&gt;=5.523,G125&lt;0.905,F125&lt;1.5),1.55,IF(AND(A125&lt;5.7,H125&gt;=10.974,D125&gt;=1.05,D125&lt;1.25,G125&lt;0.878,D125&lt;1.35,F125&lt;2.5,F125&gt;=1.5),3.9,IF(AND(A125&gt;=5.7,H125&gt;=10.974,D125&gt;=1.05,D125&lt;1.25,G125&lt;0.878,D125&lt;1.35,F125&lt;2.5,F125&gt;=1.5),3.933,IF(AND(G125&gt;=0.644,H125&lt;13.654,D125&lt;1.55,G125&lt;0.709,A125&gt;=5.4,D125&gt;=1.35,F125&lt;2.5,F125&gt;=1.5),4.4,IF(AND(B125&lt;2.9,A125&lt;6.2,D125&gt;=1.7,B125&gt;=2.6,G125&gt;=0.177,B125&lt;3.15,F125&gt;=2.5,F125&gt;=1.5),5.02,IF(AND(B125&gt;=2.9,A125&lt;6.2,D125&gt;=1.7,B125&gt;=2.6,G125&gt;=0.177,B125&lt;3.15,F125&gt;=2.5,F125&gt;=1.5),4.8,IF(AND(D125&lt;2.2,A125&gt;=6.2,D125&gt;=1.7,B125&gt;=2.6,G125&gt;=0.177,B125&lt;3.15,F125&gt;=2.5,F125&gt;=1.5),5.325,IF(AND(D125&gt;=2.2,A125&gt;=6.2,D125&gt;=1.7,B125&gt;=2.6,G125&gt;=0.177,B125&lt;3.15,F125&gt;=2.5,F125&gt;=1.5),5.1,IF(AND(D125&lt;0.25,A125&gt;=4.5,B125&gt;=3.15,A125&gt;=4.35,A125&lt;5.05,D125&lt;0.4,H125&gt;=5.523,G125&lt;0.905,F125&lt;1.5),1.357,IF(AND(D125&gt;=0.25,A125&gt;=4.5,B125&gt;=3.15,A125&gt;=4.35,A125&lt;5.05,D125&lt;0.4,H125&gt;=5.523,G125&lt;0.905,F125&lt;1.5),1.333,IF(AND(H125&lt;10.723,G125&lt;0.644,H125&lt;13.654,D125&lt;1.55,G125&lt;0.709,A125&gt;=5.4,D125&gt;=1.35,F125&lt;2.5,F125&gt;=1.5),4.6,IF(AND(H125&gt;=10.723,G125&lt;0.644,H125&lt;13.654,D125&lt;1.55,G125&lt;0.709,A125&gt;=5.4,D125&gt;=1.35,F125&lt;2.5,F125&gt;=1.5),4.5,"shouldnthappen"))))))))))))))))))))))))))))))))))</f>
        <v>6.15</v>
      </c>
      <c r="BI125" s="1" t="n">
        <f aca="false">IF(AND(D125&gt;=0.8,A125&lt;5.45),3.9,IF(AND(D125&gt;=0.45,D125&lt;0.8,A125&lt;5.45),1.66,IF(AND(H125&lt;16.447,B125&gt;=3.45,A125&gt;=5.45),1.525,IF(AND(H125&gt;=16.447,B125&gt;=3.45,A125&gt;=5.45),6.4,IF(AND(H125&lt;5.245,D125&lt;0.45,D125&lt;0.8,A125&lt;5.45),1,IF(AND(A125&gt;=7.2,G125&lt;0.154,B125&lt;3.45,A125&gt;=5.45),6.7,IF(AND(D125&lt;1.65,A125&lt;7.2,G125&lt;0.154,B125&lt;3.45,A125&gt;=5.45),4.7,IF(AND(D125&gt;=1.65,A125&lt;7.2,G125&lt;0.154,B125&lt;3.45,A125&gt;=5.45),5.52,IF(AND(D125&gt;=0.25,A125&lt;5.05,H125&gt;=5.245,D125&lt;0.45,D125&lt;0.8,A125&lt;5.45),1.35,IF(AND(H125&lt;6.089,A125&gt;=5.05,H125&gt;=5.245,D125&lt;0.45,D125&lt;0.8,A125&lt;5.45),1.7,IF(AND(D125&lt;1.2,B125&lt;2.6,A125&lt;5.75,G125&gt;=0.154,B125&lt;3.45,A125&gt;=5.45),3.85,IF(AND(D125&gt;=1.2,B125&lt;2.6,A125&lt;5.75,G125&gt;=0.154,B125&lt;3.45,A125&gt;=5.45),4,IF(AND(D125&gt;=1.65,B125&gt;=2.6,A125&lt;5.75,G125&gt;=0.154,B125&lt;3.45,A125&gt;=5.45),4.9,IF(AND(G125&lt;0.353,F125&lt;2.5,A125&gt;=5.75,G125&gt;=0.154,B125&lt;3.45,A125&gt;=5.45),4.25,IF(AND(A125&gt;=7.25,F125&gt;=2.5,A125&gt;=5.75,G125&gt;=0.154,B125&lt;3.45,A125&gt;=5.45),6.45,IF(AND(H125&lt;11.218,D125&lt;0.25,A125&lt;5.05,H125&gt;=5.245,D125&lt;0.45,D125&lt;0.8,A125&lt;5.45),1.42,IF(AND(G125&lt;0.517,H125&gt;=6.089,A125&gt;=5.05,H125&gt;=5.245,D125&lt;0.45,D125&lt;0.8,A125&lt;5.45),1.44,IF(AND(G125&gt;=0.517,H125&gt;=6.089,A125&gt;=5.05,H125&gt;=5.245,D125&lt;0.45,D125&lt;0.8,A125&lt;5.45),1.54,IF(AND(H125&gt;=10.194,D125&lt;1.65,B125&gt;=2.6,A125&lt;5.75,G125&gt;=0.154,B125&lt;3.45,A125&gt;=5.45),4.35,IF(AND(B125&gt;=3.15,G125&gt;=0.353,F125&lt;2.5,A125&gt;=5.75,G125&gt;=0.154,B125&lt;3.45,A125&gt;=5.45),4.7,IF(AND(H125&lt;7.716,A125&lt;7.25,F125&gt;=2.5,A125&gt;=5.75,G125&gt;=0.154,B125&lt;3.45,A125&gt;=5.45),5.04,IF(AND(G125&lt;0.175,H125&gt;=11.218,D125&lt;0.25,A125&lt;5.05,H125&gt;=5.245,D125&lt;0.45,D125&lt;0.8,A125&lt;5.45),1.5,IF(AND(H125&lt;7.713,H125&lt;10.194,D125&lt;1.65,B125&gt;=2.6,A125&lt;5.75,G125&gt;=0.154,B125&lt;3.45,A125&gt;=5.45),4.1,IF(AND(H125&gt;=7.713,H125&lt;10.194,D125&lt;1.65,B125&gt;=2.6,A125&lt;5.75,G125&gt;=0.154,B125&lt;3.45,A125&gt;=5.45),4.2,IF(AND(B125&gt;=3.05,B125&lt;3.15,G125&gt;=0.353,F125&lt;2.5,A125&gt;=5.75,G125&gt;=0.154,B125&lt;3.45,A125&gt;=5.45),4.4,IF(AND(D125&gt;=2.45,H125&gt;=7.716,A125&lt;7.25,F125&gt;=2.5,A125&gt;=5.75,G125&gt;=0.154,B125&lt;3.45,A125&gt;=5.45),5.85,IF(AND(D125&lt;0.15,G125&gt;=0.175,H125&gt;=11.218,D125&lt;0.25,A125&lt;5.05,H125&gt;=5.245,D125&lt;0.45,D125&lt;0.8,A125&lt;5.45),1.1,IF(AND(H125&gt;=16.317,B125&lt;3.05,B125&lt;3.15,G125&gt;=0.353,F125&lt;2.5,A125&gt;=5.75,G125&gt;=0.154,B125&lt;3.45,A125&gt;=5.45),4.8,IF(AND(G125&gt;=0.857,D125&lt;2.45,H125&gt;=7.716,A125&lt;7.25,F125&gt;=2.5,A125&gt;=5.75,G125&gt;=0.154,B125&lt;3.45,A125&gt;=5.45),5.05,IF(AND(G125&lt;0.245,D125&gt;=0.15,G125&gt;=0.175,H125&gt;=11.218,D125&lt;0.25,A125&lt;5.05,H125&gt;=5.245,D125&lt;0.45,D125&lt;0.8,A125&lt;5.45),1.3,IF(AND(G125&gt;=0.245,D125&gt;=0.15,G125&gt;=0.175,H125&gt;=11.218,D125&lt;0.25,A125&lt;5.05,H125&gt;=5.245,D125&lt;0.45,D125&lt;0.8,A125&lt;5.45),1.22,IF(AND(B125&lt;2.85,H125&lt;16.317,B125&lt;3.05,B125&lt;3.15,G125&gt;=0.353,F125&lt;2.5,A125&gt;=5.75,G125&gt;=0.154,B125&lt;3.45,A125&gt;=5.45),4.6,IF(AND(B125&gt;=2.85,H125&lt;16.317,B125&lt;3.05,B125&lt;3.15,G125&gt;=0.353,F125&lt;2.5,A125&gt;=5.75,G125&gt;=0.154,B125&lt;3.45,A125&gt;=5.45),4.633,IF(AND(D125&lt;1.85,G125&lt;0.857,D125&lt;2.45,H125&gt;=7.716,A125&lt;7.25,F125&gt;=2.5,A125&gt;=5.75,G125&gt;=0.154,B125&lt;3.45,A125&gt;=5.45),5.8,IF(AND(H125&lt;11.297,D125&gt;=1.85,G125&lt;0.857,D125&lt;2.45,H125&gt;=7.716,A125&lt;7.25,F125&gt;=2.5,A125&gt;=5.75,G125&gt;=0.154,B125&lt;3.45,A125&gt;=5.45),5.3,IF(AND(G125&lt;0.388,H125&gt;=11.297,D125&gt;=1.85,G125&lt;0.857,D125&lt;2.45,H125&gt;=7.716,A125&lt;7.25,F125&gt;=2.5,A125&gt;=5.75,G125&gt;=0.154,B125&lt;3.45,A125&gt;=5.45),5.4,IF(AND(G125&gt;=0.388,H125&gt;=11.297,D125&gt;=1.85,G125&lt;0.857,D125&lt;2.45,H125&gt;=7.716,A125&lt;7.25,F125&gt;=2.5,A125&gt;=5.75,G125&gt;=0.154,B125&lt;3.45,A125&gt;=5.45),5.6,"shouldnthappen")))))))))))))))))))))))))))))))))))))</f>
        <v>6.7</v>
      </c>
      <c r="BJ125" s="1" t="n">
        <f aca="false">IF(AND(F125&gt;=2,B125&gt;=3.35),6.1,IF(AND(H125&gt;=12.719,F125&lt;1.5,B125&lt;3.35),1.567,IF(AND(H125&lt;5.245,F125&lt;2,B125&gt;=3.35),1,IF(AND(D125&lt;0.15,H125&lt;12.719,F125&lt;1.5,B125&lt;3.35),1.5,IF(AND(D125&gt;=0.35,H125&gt;=5.245,F125&lt;2,B125&gt;=3.35),1.6,IF(AND(A125&lt;4.9,D125&gt;=0.15,H125&lt;12.719,F125&lt;1.5,B125&lt;3.35),1.36,IF(AND(B125&lt;2.65,G125&lt;0.572,D125&lt;1.45,F125&gt;=1.5,B125&lt;3.35),3.5,IF(AND(A125&lt;6.1,F125&lt;2.5,D125&gt;=1.45,F125&gt;=1.5,B125&lt;3.35),5.1,IF(AND(G125&gt;=0.607,D125&lt;0.35,H125&gt;=5.245,F125&lt;2,B125&gt;=3.35),1.65,IF(AND(G125&lt;0.546,A125&gt;=4.9,D125&gt;=0.15,H125&lt;12.719,F125&lt;1.5,B125&lt;3.35),1.2,IF(AND(G125&gt;=0.546,A125&gt;=4.9,D125&gt;=0.15,H125&lt;12.719,F125&lt;1.5,B125&lt;3.35),1.4,IF(AND(A125&gt;=6.3,B125&gt;=2.65,G125&lt;0.572,D125&lt;1.45,F125&gt;=1.5,B125&lt;3.35),4.8,IF(AND(D125&lt;1.15,B125&lt;2.85,G125&gt;=0.572,D125&lt;1.45,F125&gt;=1.5,B125&lt;3.35),3.9,IF(AND(B125&gt;=3.15,B125&gt;=2.85,G125&gt;=0.572,D125&lt;1.45,F125&gt;=1.5,B125&lt;3.35),4.7,IF(AND(B125&lt;2.95,A125&gt;=6.1,F125&lt;2.5,D125&gt;=1.45,F125&gt;=1.5,B125&lt;3.35),4.533,IF(AND(B125&gt;=2.95,A125&gt;=6.1,F125&lt;2.5,D125&gt;=1.45,F125&gt;=1.5,B125&lt;3.35),4.75,IF(AND(A125&gt;=6.7,G125&lt;0.107,F125&gt;=2.5,D125&gt;=1.45,F125&gt;=1.5,B125&lt;3.35),5.7,IF(AND(G125&gt;=0.385,G125&lt;0.607,D125&lt;0.35,H125&gt;=5.245,F125&lt;2,B125&gt;=3.35),1.325,IF(AND(D125&lt;1.25,A125&lt;6.3,B125&gt;=2.65,G125&lt;0.572,D125&lt;1.45,F125&gt;=1.5,B125&lt;3.35),4,IF(AND(D125&gt;=1.25,A125&lt;6.3,B125&gt;=2.65,G125&lt;0.572,D125&lt;1.45,F125&gt;=1.5,B125&lt;3.35),4.18,IF(AND(G125&lt;0.907,D125&gt;=1.15,B125&lt;2.85,G125&gt;=0.572,D125&lt;1.45,F125&gt;=1.5,B125&lt;3.35),4,IF(AND(G125&gt;=0.907,D125&gt;=1.15,B125&lt;2.85,G125&gt;=0.572,D125&lt;1.45,F125&gt;=1.5,B125&lt;3.35),4.4,IF(AND(H125&lt;8.326,B125&lt;3.15,B125&gt;=2.85,G125&gt;=0.572,D125&lt;1.45,F125&gt;=1.5,B125&lt;3.35),3.6,IF(AND(H125&gt;=8.326,B125&lt;3.15,B125&gt;=2.85,G125&gt;=0.572,D125&lt;1.45,F125&gt;=1.5,B125&lt;3.35),4.48,IF(AND(B125&lt;2.95,A125&lt;6.7,G125&lt;0.107,F125&gt;=2.5,D125&gt;=1.45,F125&gt;=1.5,B125&lt;3.35),5.6,IF(AND(B125&gt;=2.95,A125&lt;6.7,G125&lt;0.107,F125&gt;=2.5,D125&gt;=1.45,F125&gt;=1.5,B125&lt;3.35),5.5,IF(AND(G125&lt;0.205,G125&lt;0.432,G125&gt;=0.107,F125&gt;=2.5,D125&gt;=1.45,F125&gt;=1.5,B125&lt;3.35),5.3,IF(AND(B125&gt;=3.05,G125&gt;=0.432,G125&gt;=0.107,F125&gt;=2.5,D125&gt;=1.45,F125&gt;=1.5,B125&lt;3.35),5.86,IF(AND(H125&gt;=14.057,G125&lt;0.385,G125&lt;0.607,D125&lt;0.35,H125&gt;=5.245,F125&lt;2,B125&gt;=3.35),1.7,IF(AND(D125&lt;1.7,G125&gt;=0.205,G125&lt;0.432,G125&gt;=0.107,F125&gt;=2.5,D125&gt;=1.45,F125&gt;=1.5,B125&lt;3.35),5,IF(AND(G125&lt;0.779,B125&lt;3.05,G125&gt;=0.432,G125&gt;=0.107,F125&gt;=2.5,D125&gt;=1.45,F125&gt;=1.5,B125&lt;3.35),4.9,IF(AND(G125&gt;=0.779,B125&lt;3.05,G125&gt;=0.432,G125&gt;=0.107,F125&gt;=2.5,D125&gt;=1.45,F125&gt;=1.5,B125&lt;3.35),5.533,IF(AND(D125&gt;=0.25,H125&lt;14.057,G125&lt;0.385,G125&lt;0.607,D125&lt;0.35,H125&gt;=5.245,F125&lt;2,B125&gt;=3.35),1.4,IF(AND(B125&lt;2.85,D125&gt;=1.7,G125&gt;=0.205,G125&lt;0.432,G125&gt;=0.107,F125&gt;=2.5,D125&gt;=1.45,F125&gt;=1.5,B125&lt;3.35),5.1,IF(AND(B125&gt;=2.85,D125&gt;=1.7,G125&gt;=0.205,G125&lt;0.432,G125&gt;=0.107,F125&gt;=2.5,D125&gt;=1.45,F125&gt;=1.5,B125&lt;3.35),5.15,IF(AND(A125&lt;5.1,D125&lt;0.25,H125&lt;14.057,G125&lt;0.385,G125&lt;0.607,D125&lt;0.35,H125&gt;=5.245,F125&lt;2,B125&gt;=3.35),1.4,IF(AND(A125&gt;=5.1,D125&lt;0.25,H125&lt;14.057,G125&lt;0.385,G125&lt;0.607,D125&lt;0.35,H125&gt;=5.245,F125&lt;2,B125&gt;=3.35),1.5,"shouldnthappen")))))))))))))))))))))))))))))))))))))</f>
        <v>5.7</v>
      </c>
    </row>
    <row r="126" customFormat="false" ht="13.8" hidden="false" customHeight="false" outlineLevel="0" collapsed="false">
      <c r="A126" s="1" t="n">
        <v>6.3</v>
      </c>
      <c r="B126" s="1" t="n">
        <v>2.7</v>
      </c>
      <c r="C126" s="1" t="n">
        <v>4.9</v>
      </c>
      <c r="D126" s="1" t="n">
        <v>1.8</v>
      </c>
      <c r="E126" s="1" t="s">
        <v>93</v>
      </c>
      <c r="F126" s="1" t="n">
        <v>3</v>
      </c>
      <c r="G126" s="1" t="n">
        <v>0.0460857504513115</v>
      </c>
      <c r="H126" s="16" t="n">
        <v>14.0017078967765</v>
      </c>
      <c r="I126" s="11" t="n">
        <f aca="false">C126</f>
        <v>4.9</v>
      </c>
      <c r="J126" s="1" t="n">
        <f aca="false">AVERAGE(M126:BJ126)</f>
        <v>5.4621</v>
      </c>
      <c r="K126" s="15" t="n">
        <f aca="false">1-SQRT(VAR(M126:BJ126, I126)) / AVERAGE(M126:BJ126)</f>
        <v>0.928820678491809</v>
      </c>
      <c r="L126" s="1" t="n">
        <f aca="false">(J126-I126)/I126</f>
        <v>0.114714285714286</v>
      </c>
      <c r="M126" s="1" t="n">
        <f aca="false">IF(AND(H126&gt;=16.241,B126&gt;=3.35),6.4,IF(AND(D126&gt;=0.75,A126&lt;5.15,B126&lt;3.35),4.1,IF(AND(D126&gt;=1.5,H126&lt;16.241,B126&gt;=3.35),5.767,IF(AND(B126&gt;=3.25,D126&lt;0.75,A126&lt;5.15,B126&lt;3.35),1.58,IF(AND(A126&lt;4.95,D126&lt;1.5,H126&lt;16.241,B126&gt;=3.35),1.4,IF(AND(A126&lt;4.5,B126&lt;3.25,D126&lt;0.75,A126&lt;5.15,B126&lt;3.35),1.26,IF(AND(A126&gt;=4.5,B126&lt;3.25,D126&lt;0.75,A126&lt;5.15,B126&lt;3.35),1.48,IF(AND(G126&lt;0.356,H126&lt;12.557,D126&lt;1.45,A126&gt;=5.15,B126&lt;3.35),4.267,IF(AND(D126&lt;1.25,H126&gt;=12.557,D126&lt;1.45,A126&gt;=5.15,B126&lt;3.35),4.05,IF(AND(D126&gt;=1.35,G126&gt;=0.356,H126&lt;12.557,D126&lt;1.45,A126&gt;=5.15,B126&lt;3.35),4.25,IF(AND(H126&lt;15.086,D126&gt;=1.25,H126&gt;=12.557,D126&lt;1.45,A126&gt;=5.15,B126&lt;3.35),4.4,IF(AND(F126&lt;2.5,G126&gt;=0.44,D126&lt;2.05,D126&gt;=1.45,A126&gt;=5.15,B126&lt;3.35),4.7,IF(AND(H126&lt;10.391,B126&lt;3.15,D126&gt;=2.05,D126&gt;=1.45,A126&gt;=5.15,B126&lt;3.35),5.1,IF(AND(G126&lt;0.505,B126&gt;=3.15,D126&gt;=2.05,D126&gt;=1.45,A126&gt;=5.15,B126&lt;3.35),5.7,IF(AND(G126&gt;=0.505,B126&gt;=3.15,D126&gt;=2.05,D126&gt;=1.45,A126&gt;=5.15,B126&lt;3.35),5.95,IF(AND(D126&gt;=0.5,G126&lt;0.905,A126&gt;=4.95,D126&lt;1.5,H126&lt;16.241,B126&gt;=3.35),1.6,IF(AND(B126&lt;3.6,G126&gt;=0.905,A126&gt;=4.95,D126&lt;1.5,H126&lt;16.241,B126&gt;=3.35),1.7,IF(AND(B126&gt;=3.6,G126&gt;=0.905,A126&gt;=4.95,D126&lt;1.5,H126&lt;16.241,B126&gt;=3.35),1.767,IF(AND(A126&gt;=5.7,D126&lt;1.35,G126&gt;=0.356,H126&lt;12.557,D126&lt;1.45,A126&gt;=5.15,B126&lt;3.35),3.9,IF(AND(A126&lt;6.35,H126&gt;=15.086,D126&gt;=1.25,H126&gt;=12.557,D126&lt;1.45,A126&gt;=5.15,B126&lt;3.35),4.7,IF(AND(A126&gt;=6.35,H126&gt;=15.086,D126&gt;=1.25,H126&gt;=12.557,D126&lt;1.45,A126&gt;=5.15,B126&lt;3.35),4.6,IF(AND(H126&lt;9.252,D126&lt;1.55,G126&lt;0.44,D126&lt;2.05,D126&gt;=1.45,A126&gt;=5.15,B126&lt;3.35),5.08,IF(AND(H126&gt;=9.252,D126&lt;1.55,G126&lt;0.44,D126&lt;2.05,D126&gt;=1.45,A126&gt;=5.15,B126&lt;3.35),4.7,IF(AND(H126&lt;8.477,D126&gt;=1.55,G126&lt;0.44,D126&lt;2.05,D126&gt;=1.45,A126&gt;=5.15,B126&lt;3.35),5.1,IF(AND(H126&gt;=8.477,D126&gt;=1.55,G126&lt;0.44,D126&lt;2.05,D126&gt;=1.45,A126&gt;=5.15,B126&lt;3.35),5.4,IF(AND(H126&lt;8.435,F126&gt;=2.5,G126&gt;=0.44,D126&lt;2.05,D126&gt;=1.45,A126&gt;=5.15,B126&lt;3.35),5.1,IF(AND(H126&gt;=8.435,F126&gt;=2.5,G126&gt;=0.44,D126&lt;2.05,D126&gt;=1.45,A126&gt;=5.15,B126&lt;3.35),4.86,IF(AND(G126&lt;0.543,H126&gt;=10.391,B126&lt;3.15,D126&gt;=2.05,D126&gt;=1.45,A126&gt;=5.15,B126&lt;3.35),5.56,IF(AND(G126&gt;=0.543,H126&gt;=10.391,B126&lt;3.15,D126&gt;=2.05,D126&gt;=1.45,A126&gt;=5.15,B126&lt;3.35),5.8,IF(AND(A126&lt;5.05,D126&lt;0.5,G126&lt;0.905,A126&gt;=4.95,D126&lt;1.5,H126&lt;16.241,B126&gt;=3.35),1.3,IF(AND(H126&lt;6.583,A126&lt;5.7,D126&lt;1.35,G126&gt;=0.356,H126&lt;12.557,D126&lt;1.45,A126&gt;=5.15,B126&lt;3.35),4,IF(AND(G126&lt;0.585,A126&gt;=5.05,D126&lt;0.5,G126&lt;0.905,A126&gt;=4.95,D126&lt;1.5,H126&lt;16.241,B126&gt;=3.35),1.475,IF(AND(G126&lt;0.62,H126&gt;=6.583,A126&lt;5.7,D126&lt;1.35,G126&gt;=0.356,H126&lt;12.557,D126&lt;1.45,A126&gt;=5.15,B126&lt;3.35),3.75,IF(AND(G126&gt;=0.62,H126&gt;=6.583,A126&lt;5.7,D126&lt;1.35,G126&gt;=0.356,H126&lt;12.557,D126&lt;1.45,A126&gt;=5.15,B126&lt;3.35),3.6,IF(AND(B126&lt;3.75,G126&gt;=0.585,A126&gt;=5.05,D126&lt;0.5,G126&lt;0.905,A126&gt;=4.95,D126&lt;1.5,H126&lt;16.241,B126&gt;=3.35),1.5,IF(AND(B126&gt;=3.75,G126&gt;=0.585,A126&gt;=5.05,D126&lt;0.5,G126&lt;0.905,A126&gt;=4.95,D126&lt;1.5,H126&lt;16.241,B126&gt;=3.35),1.6,"shouldnthappen"))))))))))))))))))))))))))))))))))))</f>
        <v>5.4</v>
      </c>
      <c r="N126" s="1" t="n">
        <f aca="false">IF(AND(H126&lt;5.245,B126&lt;3.65,F126&lt;1.5),1,IF(AND(H126&gt;=14.096,B126&gt;=3.65,F126&lt;1.5),1.65,IF(AND(A126&gt;=5.45,H126&gt;=5.245,B126&lt;3.65,F126&lt;1.5),1.3,IF(AND(H126&gt;=13.586,H126&lt;14.096,B126&gt;=3.65,F126&lt;1.5),1.3,IF(AND(H126&lt;10.258,D126&lt;1.25,F126&lt;2.5,F126&gt;=1.5),3.38,IF(AND(H126&lt;6.982,D126&gt;=1.25,F126&lt;2.5,F126&gt;=1.5),3.96,IF(AND(H126&gt;=13.646,D126&lt;2.05,F126&gt;=2.5,F126&gt;=1.5),6.1,IF(AND(B126&lt;3.05,A126&lt;5.45,H126&gt;=5.245,B126&lt;3.65,F126&lt;1.5),1.375,IF(AND(H126&lt;6.543,H126&lt;13.586,H126&lt;14.096,B126&gt;=3.65,F126&lt;1.5),1.4,IF(AND(H126&gt;=6.543,H126&lt;13.586,H126&lt;14.096,B126&gt;=3.65,F126&lt;1.5),1.5,IF(AND(H126&lt;11.522,H126&gt;=10.258,D126&lt;1.25,F126&lt;2.5,F126&gt;=1.5),3.733,IF(AND(H126&gt;=11.522,H126&gt;=10.258,D126&lt;1.25,F126&lt;2.5,F126&gt;=1.5),3.92,IF(AND(H126&lt;5.767,H126&lt;13.646,D126&lt;2.05,F126&gt;=2.5,F126&gt;=1.5),4.5,IF(AND(A126&lt;6.8,B126&lt;3.15,D126&gt;=2.05,F126&gt;=2.5,F126&gt;=1.5),5.6,IF(AND(A126&gt;=6.8,B126&lt;3.15,D126&gt;=2.05,F126&gt;=2.5,F126&gt;=1.5),5.1,IF(AND(B126&lt;3.25,B126&gt;=3.15,D126&gt;=2.05,F126&gt;=2.5,F126&gt;=1.5),5.8,IF(AND(B126&gt;=3.25,B126&gt;=3.15,D126&gt;=2.05,F126&gt;=2.5,F126&gt;=1.5),5.65,IF(AND(B126&lt;3.15,B126&gt;=3.05,A126&lt;5.45,H126&gt;=5.245,B126&lt;3.65,F126&lt;1.5),1.5,IF(AND(G126&gt;=0.735,H126&lt;13.665,H126&gt;=6.982,D126&gt;=1.25,F126&lt;2.5,F126&gt;=1.5),4.2,IF(AND(H126&lt;14.03,H126&gt;=13.665,H126&gt;=6.982,D126&gt;=1.25,F126&lt;2.5,F126&gt;=1.5),4.8,IF(AND(A126&gt;=6.6,H126&gt;=5.767,H126&lt;13.646,D126&lt;2.05,F126&gt;=2.5,F126&gt;=1.5),6.05,IF(AND(G126&gt;=0.934,B126&gt;=3.15,B126&gt;=3.05,A126&lt;5.45,H126&gt;=5.245,B126&lt;3.65,F126&lt;1.5),1.7,IF(AND(D126&gt;=1.55,G126&lt;0.735,H126&lt;13.665,H126&gt;=6.982,D126&gt;=1.25,F126&lt;2.5,F126&gt;=1.5),5.1,IF(AND(D126&lt;1.45,H126&gt;=14.03,H126&gt;=13.665,H126&gt;=6.982,D126&gt;=1.25,F126&lt;2.5,F126&gt;=1.5),4.7,IF(AND(D126&gt;=1.45,H126&gt;=14.03,H126&gt;=13.665,H126&gt;=6.982,D126&gt;=1.25,F126&lt;2.5,F126&gt;=1.5),4.5,IF(AND(A126&gt;=6.2,A126&lt;6.6,H126&gt;=5.767,H126&lt;13.646,D126&lt;2.05,F126&gt;=2.5,F126&gt;=1.5),5.325,IF(AND(B126&lt;3.25,G126&lt;0.934,B126&gt;=3.15,B126&gt;=3.05,A126&lt;5.45,H126&gt;=5.245,B126&lt;3.65,F126&lt;1.5),1.3,IF(AND(D126&lt;1.35,D126&lt;1.55,G126&lt;0.735,H126&lt;13.665,H126&gt;=6.982,D126&gt;=1.25,F126&lt;2.5,F126&gt;=1.5),4.25,IF(AND(H126&lt;8.435,A126&lt;6.2,A126&lt;6.6,H126&gt;=5.767,H126&lt;13.646,D126&lt;2.05,F126&gt;=2.5,F126&gt;=1.5),5.1,IF(AND(H126&gt;=8.435,A126&lt;6.2,A126&lt;6.6,H126&gt;=5.767,H126&lt;13.646,D126&lt;2.05,F126&gt;=2.5,F126&gt;=1.5),4.9,IF(AND(A126&gt;=5.15,B126&gt;=3.25,G126&lt;0.934,B126&gt;=3.15,B126&gt;=3.05,A126&lt;5.45,H126&gt;=5.245,B126&lt;3.65,F126&lt;1.5),1.5,IF(AND(B126&lt;2.9,D126&gt;=1.35,D126&lt;1.55,G126&lt;0.735,H126&lt;13.665,H126&gt;=6.982,D126&gt;=1.25,F126&lt;2.5,F126&gt;=1.5),4.6,IF(AND(B126&gt;=2.9,D126&gt;=1.35,D126&lt;1.55,G126&lt;0.735,H126&lt;13.665,H126&gt;=6.982,D126&gt;=1.25,F126&lt;2.5,F126&gt;=1.5),4.52,IF(AND(G126&gt;=0.862,A126&lt;5.15,B126&gt;=3.25,G126&lt;0.934,B126&gt;=3.15,B126&gt;=3.05,A126&lt;5.45,H126&gt;=5.245,B126&lt;3.65,F126&lt;1.5),1.5,IF(AND(H126&lt;9.35,G126&lt;0.862,A126&lt;5.15,B126&gt;=3.25,G126&lt;0.934,B126&gt;=3.15,B126&gt;=3.05,A126&lt;5.45,H126&gt;=5.245,B126&lt;3.65,F126&lt;1.5),1.38,IF(AND(H126&gt;=9.35,G126&lt;0.862,A126&lt;5.15,B126&gt;=3.25,G126&lt;0.934,B126&gt;=3.15,B126&gt;=3.05,A126&lt;5.45,H126&gt;=5.245,B126&lt;3.65,F126&lt;1.5),1.4,"shouldnthappen"))))))))))))))))))))))))))))))))))))</f>
        <v>6.1</v>
      </c>
      <c r="O126" s="1" t="n">
        <f aca="false">IF(AND(B126&lt;2.75,A126&lt;5.55),3.96,IF(AND(H126&lt;9.205,A126&lt;5.9,A126&gt;=5.55),3.85,IF(AND(A126&lt;4.35,D126&lt;0.35,B126&gt;=2.75,A126&lt;5.55),1.1,IF(AND(B126&lt;3.65,D126&gt;=0.35,B126&gt;=2.75,A126&lt;5.55),1.65,IF(AND(B126&gt;=3.65,D126&gt;=0.35,B126&gt;=2.75,A126&lt;5.55),1.9,IF(AND(G126&gt;=0.732,H126&gt;=9.205,A126&lt;5.9,A126&gt;=5.55),4.9,IF(AND(G126&lt;0.273,G126&lt;0.732,H126&gt;=9.205,A126&lt;5.9,A126&gt;=5.55),4.5,IF(AND(A126&lt;6.3,G126&lt;0.422,F126&lt;2.5,A126&gt;=5.9,A126&gt;=5.55),5.1,IF(AND(A126&gt;=6.3,G126&lt;0.422,F126&lt;2.5,A126&gt;=5.9,A126&gt;=5.55),4.76,IF(AND(B126&lt;2.4,G126&gt;=0.422,F126&lt;2.5,A126&gt;=5.9,A126&gt;=5.55),4.45,IF(AND(A126&gt;=7,G126&gt;=0.628,F126&gt;=2.5,A126&gt;=5.9,A126&gt;=5.55),6.45,IF(AND(D126&lt;0.15,H126&lt;13.924,A126&gt;=4.35,D126&lt;0.35,B126&gt;=2.75,A126&lt;5.55),1.5,IF(AND(B126&lt;3.15,H126&gt;=13.924,A126&gt;=4.35,D126&lt;0.35,B126&gt;=2.75,A126&lt;5.55),1.56,IF(AND(B126&gt;=3.15,H126&gt;=13.924,A126&gt;=4.35,D126&lt;0.35,B126&gt;=2.75,A126&lt;5.55),1.3,IF(AND(H126&lt;14.316,G126&gt;=0.273,G126&lt;0.732,H126&gt;=9.205,A126&lt;5.9,A126&gt;=5.55),3.95,IF(AND(H126&gt;=14.316,G126&gt;=0.273,G126&lt;0.732,H126&gt;=9.205,A126&lt;5.9,A126&gt;=5.55),4.1,IF(AND(A126&lt;6.2,B126&gt;=2.4,G126&gt;=0.422,F126&lt;2.5,A126&gt;=5.9,A126&gt;=5.55),4.3,IF(AND(A126&gt;=7.05,G126&lt;0.364,G126&lt;0.628,F126&gt;=2.5,A126&gt;=5.9,A126&gt;=5.55),6.1,IF(AND(A126&gt;=7.55,G126&gt;=0.364,G126&lt;0.628,F126&gt;=2.5,A126&gt;=5.9,A126&gt;=5.55),6.4,IF(AND(A126&lt;6.15,A126&lt;7,G126&gt;=0.628,F126&gt;=2.5,A126&gt;=5.9,A126&gt;=5.55),4.9,IF(AND(D126&lt;1.45,A126&gt;=6.2,B126&gt;=2.4,G126&gt;=0.422,F126&lt;2.5,A126&gt;=5.9,A126&gt;=5.55),4.64,IF(AND(D126&gt;=1.45,A126&gt;=6.2,B126&gt;=2.4,G126&gt;=0.422,F126&lt;2.5,A126&gt;=5.9,A126&gt;=5.55),4.9,IF(AND(D126&lt;1.65,A126&lt;7.05,G126&lt;0.364,G126&lt;0.628,F126&gt;=2.5,A126&gt;=5.9,A126&gt;=5.55),5.1,IF(AND(D126&gt;=2.35,A126&lt;7.55,G126&gt;=0.364,G126&lt;0.628,F126&gt;=2.5,A126&gt;=5.9,A126&gt;=5.55),5.633,IF(AND(D126&lt;2.15,A126&gt;=6.15,A126&lt;7,G126&gt;=0.628,F126&gt;=2.5,A126&gt;=5.9,A126&gt;=5.55),5.1,IF(AND(D126&gt;=2.15,A126&gt;=6.15,A126&lt;7,G126&gt;=0.628,F126&gt;=2.5,A126&gt;=5.9,A126&gt;=5.55),5.267,IF(AND(A126&lt;4.9,A126&lt;5.05,D126&gt;=0.15,H126&lt;13.924,A126&gt;=4.35,D126&lt;0.35,B126&gt;=2.75,A126&lt;5.55),1.375,IF(AND(A126&gt;=4.9,A126&lt;5.05,D126&gt;=0.15,H126&lt;13.924,A126&gt;=4.35,D126&lt;0.35,B126&gt;=2.75,A126&lt;5.55),1.3,IF(AND(A126&lt;5.45,A126&gt;=5.05,D126&gt;=0.15,H126&lt;13.924,A126&gt;=4.35,D126&lt;0.35,B126&gt;=2.75,A126&lt;5.55),1.475,IF(AND(A126&gt;=5.45,A126&gt;=5.05,D126&gt;=0.15,H126&lt;13.924,A126&gt;=4.35,D126&lt;0.35,B126&gt;=2.75,A126&lt;5.55),1.4,IF(AND(B126&gt;=3.25,D126&lt;2.35,A126&lt;7.55,G126&gt;=0.364,G126&lt;0.628,F126&gt;=2.5,A126&gt;=5.9,A126&gt;=5.55),5.7,IF(AND(G126&lt;0.006,G126&lt;0.107,D126&gt;=1.65,A126&lt;7.05,G126&lt;0.364,G126&lt;0.628,F126&gt;=2.5,A126&gt;=5.9,A126&gt;=5.55),5.5,IF(AND(G126&gt;=0.006,G126&lt;0.107,D126&gt;=1.65,A126&lt;7.05,G126&lt;0.364,G126&lt;0.628,F126&gt;=2.5,A126&gt;=5.9,A126&gt;=5.55),5.667,IF(AND(D126&lt;2.2,G126&gt;=0.107,D126&gt;=1.65,A126&lt;7.05,G126&lt;0.364,G126&lt;0.628,F126&gt;=2.5,A126&gt;=5.9,A126&gt;=5.55),5.35,IF(AND(D126&gt;=2.2,G126&gt;=0.107,D126&gt;=1.65,A126&lt;7.05,G126&lt;0.364,G126&lt;0.628,F126&gt;=2.5,A126&gt;=5.9,A126&gt;=5.55),5.2,IF(AND(D126&lt;2.25,B126&lt;3.25,D126&lt;2.35,A126&lt;7.55,G126&gt;=0.364,G126&lt;0.628,F126&gt;=2.5,A126&gt;=5.9,A126&gt;=5.55),5.8,IF(AND(D126&gt;=2.25,B126&lt;3.25,D126&lt;2.35,A126&lt;7.55,G126&gt;=0.364,G126&lt;0.628,F126&gt;=2.5,A126&gt;=5.9,A126&gt;=5.55),5.9,"shouldnthappen")))))))))))))))))))))))))))))))))))))</f>
        <v>5.667</v>
      </c>
      <c r="P126" s="1" t="n">
        <f aca="false">IF(AND(D126&gt;=0.75,A126&lt;5.55),3.9,IF(AND(H126&lt;7.482,A126&gt;=5.55),3.45,IF(AND(B126&gt;=3.15,B126&lt;3.25,D126&lt;0.75,A126&lt;5.55),1.262,IF(AND(G126&gt;=0.446,B126&lt;3.15,B126&lt;3.25,D126&lt;0.75,A126&lt;5.55),1.1,IF(AND(G126&lt;0.408,A126&lt;5.05,B126&gt;=3.25,D126&lt;0.75,A126&lt;5.55),1.4,IF(AND(G126&gt;=0.408,A126&lt;5.05,B126&gt;=3.25,D126&lt;0.75,A126&lt;5.55),1.233,IF(AND(G126&gt;=0.676,A126&gt;=5.05,B126&gt;=3.25,D126&lt;0.75,A126&lt;5.55),1.72,IF(AND(H126&lt;9.386,A126&lt;5.85,F126&lt;2.5,H126&gt;=7.482,A126&gt;=5.55),3.5,IF(AND(H126&gt;=9.386,A126&lt;5.85,F126&lt;2.5,H126&gt;=7.482,A126&gt;=5.55),4.275,IF(AND(H126&gt;=16.284,G126&lt;0.865,F126&gt;=2.5,H126&gt;=7.482,A126&gt;=5.55),6.6,IF(AND(G126&lt;0.912,G126&gt;=0.865,F126&gt;=2.5,H126&gt;=7.482,A126&gt;=5.55),4.8,IF(AND(G126&gt;=0.912,G126&gt;=0.865,F126&gt;=2.5,H126&gt;=7.482,A126&gt;=5.55),5.175,IF(AND(A126&gt;=4.95,G126&lt;0.446,B126&lt;3.15,B126&lt;3.25,D126&lt;0.75,A126&lt;5.55),1.6,IF(AND(H126&gt;=12.974,G126&lt;0.676,A126&gt;=5.05,B126&gt;=3.25,D126&lt;0.75,A126&lt;5.55),1.3,IF(AND(D126&lt;1.45,H126&lt;13.531,A126&gt;=5.85,F126&lt;2.5,H126&gt;=7.482,A126&gt;=5.55),4.2,IF(AND(D126&gt;=1.45,H126&lt;13.531,A126&gt;=5.85,F126&lt;2.5,H126&gt;=7.482,A126&gt;=5.55),4.967,IF(AND(G126&lt;0.187,H126&gt;=13.531,A126&gt;=5.85,F126&lt;2.5,H126&gt;=7.482,A126&gt;=5.55),5,IF(AND(H126&gt;=12.675,A126&lt;4.95,G126&lt;0.446,B126&lt;3.15,B126&lt;3.25,D126&lt;0.75,A126&lt;5.55),1.5,IF(AND(H126&lt;10.826,H126&lt;12.974,G126&lt;0.676,A126&gt;=5.05,B126&gt;=3.25,D126&lt;0.75,A126&lt;5.55),1.46,IF(AND(H126&gt;=10.826,H126&lt;12.974,G126&lt;0.676,A126&gt;=5.05,B126&gt;=3.25,D126&lt;0.75,A126&lt;5.55),1.4,IF(AND(A126&lt;6.15,G126&gt;=0.187,H126&gt;=13.531,A126&gt;=5.85,F126&lt;2.5,H126&gt;=7.482,A126&gt;=5.55),4.7,IF(AND(A126&lt;6.85,B126&lt;2.95,H126&lt;16.284,G126&lt;0.865,F126&gt;=2.5,H126&gt;=7.482,A126&gt;=5.55),5.32,IF(AND(A126&gt;=6.85,B126&lt;2.95,H126&lt;16.284,G126&lt;0.865,F126&gt;=2.5,H126&gt;=7.482,A126&gt;=5.55),6.567,IF(AND(A126&lt;4.85,H126&lt;12.675,A126&lt;4.95,G126&lt;0.446,B126&lt;3.15,B126&lt;3.25,D126&lt;0.75,A126&lt;5.55),1.4,IF(AND(A126&gt;=4.85,H126&lt;12.675,A126&lt;4.95,G126&lt;0.446,B126&lt;3.15,B126&lt;3.25,D126&lt;0.75,A126&lt;5.55),1.5,IF(AND(B126&lt;3.1,A126&gt;=6.15,G126&gt;=0.187,H126&gt;=13.531,A126&gt;=5.85,F126&lt;2.5,H126&gt;=7.482,A126&gt;=5.55),4.467,IF(AND(B126&gt;=3.1,A126&gt;=6.15,G126&gt;=0.187,H126&gt;=13.531,A126&gt;=5.85,F126&lt;2.5,H126&gt;=7.482,A126&gt;=5.55),4.7,IF(AND(G126&gt;=0.379,B126&lt;3.15,B126&gt;=2.95,H126&lt;16.284,G126&lt;0.865,F126&gt;=2.5,H126&gt;=7.482,A126&gt;=5.55),5.733,IF(AND(A126&lt;6.6,B126&gt;=3.15,B126&gt;=2.95,H126&lt;16.284,G126&lt;0.865,F126&gt;=2.5,H126&gt;=7.482,A126&gt;=5.55),5.38,IF(AND(A126&lt;6.7,G126&lt;0.379,B126&lt;3.15,B126&gt;=2.95,H126&lt;16.284,G126&lt;0.865,F126&gt;=2.5,H126&gt;=7.482,A126&gt;=5.55),5.3,IF(AND(A126&gt;=6.7,G126&lt;0.379,B126&lt;3.15,B126&gt;=2.95,H126&lt;16.284,G126&lt;0.865,F126&gt;=2.5,H126&gt;=7.482,A126&gt;=5.55),5.16,IF(AND(A126&lt;7.05,A126&gt;=6.6,B126&gt;=3.15,B126&gt;=2.95,H126&lt;16.284,G126&lt;0.865,F126&gt;=2.5,H126&gt;=7.482,A126&gt;=5.55),5.78,IF(AND(A126&gt;=7.05,A126&gt;=6.6,B126&gt;=3.15,B126&gt;=2.95,H126&lt;16.284,G126&lt;0.865,F126&gt;=2.5,H126&gt;=7.482,A126&gt;=5.55),6.1,"shouldnthappen")))))))))))))))))))))))))))))))))</f>
        <v>5.32</v>
      </c>
      <c r="Q126" s="1" t="n">
        <f aca="false">IF(AND(G126&gt;=0.422,B126&lt;3.25,F126&lt;1.5),1.25,IF(AND(G126&gt;=0.082,G126&lt;0.125,F126&gt;=1.5),6.7,IF(AND(G126&lt;0.251,G126&lt;0.422,B126&lt;3.25,F126&lt;1.5),1.38,IF(AND(G126&gt;=0.251,G126&lt;0.422,B126&lt;3.25,F126&lt;1.5),1.55,IF(AND(G126&gt;=0.385,G126&lt;0.633,B126&gt;=3.25,F126&lt;1.5),1.367,IF(AND(B126&lt;3.35,G126&gt;=0.633,B126&gt;=3.25,F126&lt;1.5),1.7,IF(AND(A126&lt;5.85,G126&lt;0.082,G126&lt;0.125,F126&gt;=1.5),4.5,IF(AND(F126&gt;=2.5,D126&lt;1.6,G126&gt;=0.125,F126&gt;=1.5),5.05,IF(AND(H126&gt;=16.774,D126&gt;=1.6,G126&gt;=0.125,F126&gt;=1.5),6.4,IF(AND(D126&gt;=0.5,G126&lt;0.385,G126&lt;0.633,B126&gt;=3.25,F126&lt;1.5),1.6,IF(AND(B126&lt;3.6,B126&gt;=3.35,G126&gt;=0.633,B126&gt;=3.25,F126&lt;1.5),1.55,IF(AND(B126&gt;=3.6,B126&gt;=3.35,G126&gt;=0.633,B126&gt;=3.25,F126&lt;1.5),1.6,IF(AND(D126&lt;1.65,A126&gt;=5.85,G126&lt;0.082,G126&lt;0.125,F126&gt;=1.5),4.7,IF(AND(A126&lt;5.3,F126&lt;2.5,D126&lt;1.6,G126&gt;=0.125,F126&gt;=1.5),3.15,IF(AND(B126&gt;=3.2,H126&lt;16.774,D126&gt;=1.6,G126&gt;=0.125,F126&gt;=1.5),5.675,IF(AND(H126&lt;11.767,D126&lt;0.5,G126&lt;0.385,G126&lt;0.633,B126&gt;=3.25,F126&lt;1.5),1.5,IF(AND(H126&gt;=11.767,D126&lt;0.5,G126&lt;0.385,G126&lt;0.633,B126&gt;=3.25,F126&lt;1.5),1.367,IF(AND(H126&lt;8.367,D126&gt;=1.65,A126&gt;=5.85,G126&lt;0.082,G126&lt;0.125,F126&gt;=1.5),5.7,IF(AND(H126&gt;=8.367,D126&gt;=1.65,A126&gt;=5.85,G126&lt;0.082,G126&lt;0.125,F126&gt;=1.5),5.575,IF(AND(A126&gt;=7.1,B126&lt;3.2,H126&lt;16.774,D126&gt;=1.6,G126&gt;=0.125,F126&gt;=1.5),6.3,IF(AND(H126&gt;=15.395,B126&lt;2.85,A126&gt;=5.3,F126&lt;2.5,D126&lt;1.6,G126&gt;=0.125,F126&gt;=1.5),4.8,IF(AND(H126&lt;8.486,B126&gt;=2.85,A126&gt;=5.3,F126&lt;2.5,D126&lt;1.6,G126&gt;=0.125,F126&gt;=1.5),3.85,IF(AND(D126&gt;=2.1,A126&lt;7.1,B126&lt;3.2,H126&lt;16.774,D126&gt;=1.6,G126&gt;=0.125,F126&gt;=1.5),5.5,IF(AND(B126&gt;=2.75,H126&lt;15.395,B126&lt;2.85,A126&gt;=5.3,F126&lt;2.5,D126&lt;1.6,G126&gt;=0.125,F126&gt;=1.5),4.489,IF(AND(H126&gt;=15.168,H126&gt;=8.486,B126&gt;=2.85,A126&gt;=5.3,F126&lt;2.5,D126&lt;1.6,G126&gt;=0.125,F126&gt;=1.5),4.7,IF(AND(G126&gt;=0.519,D126&lt;2.1,A126&lt;7.1,B126&lt;3.2,H126&lt;16.774,D126&gt;=1.6,G126&gt;=0.125,F126&gt;=1.5),4.925,IF(AND(G126&gt;=0.897,B126&lt;2.75,H126&lt;15.395,B126&lt;2.85,A126&gt;=5.3,F126&lt;2.5,D126&lt;1.6,G126&gt;=0.125,F126&gt;=1.5),4.567,IF(AND(A126&lt;5.65,H126&lt;15.168,H126&gt;=8.486,B126&gt;=2.85,A126&gt;=5.3,F126&lt;2.5,D126&lt;1.6,G126&gt;=0.125,F126&gt;=1.5),4.5,IF(AND(G126&lt;0.23,G126&lt;0.519,D126&lt;2.1,A126&lt;7.1,B126&lt;3.2,H126&lt;16.774,D126&gt;=1.6,G126&gt;=0.125,F126&gt;=1.5),5,IF(AND(A126&lt;5.9,G126&lt;0.897,B126&lt;2.75,H126&lt;15.395,B126&lt;2.85,A126&gt;=5.3,F126&lt;2.5,D126&lt;1.6,G126&gt;=0.125,F126&gt;=1.5),4.1,IF(AND(A126&gt;=5.9,G126&lt;0.897,B126&lt;2.75,H126&lt;15.395,B126&lt;2.85,A126&gt;=5.3,F126&lt;2.5,D126&lt;1.6,G126&gt;=0.125,F126&gt;=1.5),4.5,IF(AND(A126&lt;6.05,A126&gt;=5.65,H126&lt;15.168,H126&gt;=8.486,B126&gt;=2.85,A126&gt;=5.3,F126&lt;2.5,D126&lt;1.6,G126&gt;=0.125,F126&gt;=1.5),4.2,IF(AND(A126&gt;=6.05,A126&gt;=5.65,H126&lt;15.168,H126&gt;=8.486,B126&gt;=2.85,A126&gt;=5.3,F126&lt;2.5,D126&lt;1.6,G126&gt;=0.125,F126&gt;=1.5),4.35,IF(AND(D126&lt;1.95,G126&gt;=0.23,G126&lt;0.519,D126&lt;2.1,A126&lt;7.1,B126&lt;3.2,H126&lt;16.774,D126&gt;=1.6,G126&gt;=0.125,F126&gt;=1.5),5.3,IF(AND(D126&gt;=1.95,G126&gt;=0.23,G126&lt;0.519,D126&lt;2.1,A126&lt;7.1,B126&lt;3.2,H126&lt;16.774,D126&gt;=1.6,G126&gt;=0.125,F126&gt;=1.5),5.2,"shouldnthappen")))))))))))))))))))))))))))))))))))</f>
        <v>5.575</v>
      </c>
      <c r="R126" s="1" t="n">
        <f aca="false">IF(AND(G126&gt;=0.901,F126&lt;1.5),1.9,IF(AND(H126&lt;5.523,D126&lt;0.35,G126&lt;0.901,F126&lt;1.5),1,IF(AND(B126&lt;3.6,D126&gt;=0.35,G126&lt;0.901,F126&lt;1.5),1.575,IF(AND(B126&gt;=3.6,D126&gt;=0.35,G126&lt;0.901,F126&lt;1.5),1.5,IF(AND(G126&gt;=0.837,D126&lt;1.15,D126&lt;1.45,F126&gt;=1.5),3,IF(AND(G126&gt;=0.66,D126&gt;=1.15,D126&lt;1.45,F126&gt;=1.5),4,IF(AND(F126&gt;=2.5,D126&lt;1.55,D126&gt;=1.45,F126&gt;=1.5),5.025,IF(AND(F126&lt;2.5,D126&gt;=1.55,D126&gt;=1.45,F126&gt;=1.5),4.933,IF(AND(B126&lt;2.45,G126&lt;0.837,D126&lt;1.15,D126&lt;1.45,F126&gt;=1.5),3.3,IF(AND(B126&gt;=2.45,G126&lt;0.837,D126&lt;1.15,D126&lt;1.45,F126&gt;=1.5),3.86,IF(AND(B126&gt;=3.05,F126&lt;2.5,D126&lt;1.55,D126&gt;=1.45,F126&gt;=1.5),4.8,IF(AND(D126&gt;=2.45,F126&gt;=2.5,D126&gt;=1.55,D126&gt;=1.45,F126&gt;=1.5),5.875,IF(AND(H126&lt;13.187,G126&lt;0.217,H126&gt;=5.523,D126&lt;0.35,G126&lt;0.901,F126&lt;1.5),1.4,IF(AND(H126&gt;=13.187,G126&lt;0.217,H126&gt;=5.523,D126&lt;0.35,G126&lt;0.901,F126&lt;1.5),1.5,IF(AND(G126&lt;0.33,G126&gt;=0.217,H126&gt;=5.523,D126&lt;0.35,G126&lt;0.901,F126&lt;1.5),1.28,IF(AND(A126&lt;6.05,D126&lt;1.35,G126&lt;0.66,D126&gt;=1.15,D126&lt;1.45,F126&gt;=1.5),4.175,IF(AND(A126&gt;=6.05,D126&lt;1.35,G126&lt;0.66,D126&gt;=1.15,D126&lt;1.45,F126&gt;=1.5),4.3,IF(AND(A126&lt;5.65,D126&gt;=1.35,G126&lt;0.66,D126&gt;=1.15,D126&lt;1.45,F126&gt;=1.5),3.9,IF(AND(A126&gt;=5.65,D126&gt;=1.35,G126&lt;0.66,D126&gt;=1.15,D126&lt;1.45,F126&gt;=1.5),4.52,IF(AND(A126&lt;6.25,B126&lt;3.05,F126&lt;2.5,D126&lt;1.55,D126&gt;=1.45,F126&gt;=1.5),4.5,IF(AND(A126&gt;=6.25,B126&lt;3.05,F126&lt;2.5,D126&lt;1.55,D126&gt;=1.45,F126&gt;=1.5),4.675,IF(AND(A126&gt;=7.25,D126&lt;2.45,F126&gt;=2.5,D126&gt;=1.55,D126&gt;=1.45,F126&gt;=1.5),6.433,IF(AND(D126&gt;=0.25,G126&gt;=0.33,G126&gt;=0.217,H126&gt;=5.523,D126&lt;0.35,G126&lt;0.901,F126&lt;1.5),1.4,IF(AND(A126&lt;6.15,A126&lt;7.25,D126&lt;2.45,F126&gt;=2.5,D126&gt;=1.55,D126&gt;=1.45,F126&gt;=1.5),5.025,IF(AND(H126&lt;6.439,D126&lt;0.25,G126&gt;=0.33,G126&gt;=0.217,H126&gt;=5.523,D126&lt;0.35,G126&lt;0.901,F126&lt;1.5),1.5,IF(AND(H126&gt;=6.439,D126&lt;0.25,G126&gt;=0.33,G126&gt;=0.217,H126&gt;=5.523,D126&lt;0.35,G126&lt;0.901,F126&lt;1.5),1.38,IF(AND(H126&gt;=13.711,A126&gt;=6.15,A126&lt;7.25,D126&lt;2.45,F126&gt;=2.5,D126&gt;=1.55,D126&gt;=1.45,F126&gt;=1.5),5.68,IF(AND(B126&gt;=3.3,H126&lt;13.711,A126&gt;=6.15,A126&lt;7.25,D126&lt;2.45,F126&gt;=2.5,D126&gt;=1.55,D126&gt;=1.45,F126&gt;=1.5),5.6,IF(AND(G126&lt;0.093,B126&lt;3.3,H126&lt;13.711,A126&gt;=6.15,A126&lt;7.25,D126&lt;2.45,F126&gt;=2.5,D126&gt;=1.55,D126&gt;=1.45,F126&gt;=1.5),5.56,IF(AND(D126&lt;1.95,G126&gt;=0.093,B126&lt;3.3,H126&lt;13.711,A126&gt;=6.15,A126&lt;7.25,D126&lt;2.45,F126&gt;=2.5,D126&gt;=1.55,D126&gt;=1.45,F126&gt;=1.5),5.3,IF(AND(B126&lt;3.15,D126&gt;=1.95,G126&gt;=0.093,B126&lt;3.3,H126&lt;13.711,A126&gt;=6.15,A126&lt;7.25,D126&lt;2.45,F126&gt;=2.5,D126&gt;=1.55,D126&gt;=1.45,F126&gt;=1.5),5.1,IF(AND(B126&gt;=3.15,D126&gt;=1.95,G126&gt;=0.093,B126&lt;3.3,H126&lt;13.711,A126&gt;=6.15,A126&lt;7.25,D126&lt;2.45,F126&gt;=2.5,D126&gt;=1.55,D126&gt;=1.45,F126&gt;=1.5),5.15,"shouldnthappen"))))))))))))))))))))))))))))))))</f>
        <v>5.68</v>
      </c>
      <c r="S126" s="1" t="n">
        <f aca="false">IF(AND(G126&gt;=0.859,D126&gt;=0.35,F126&lt;1.5),1.9,IF(AND(D126&lt;1.75,F126&gt;=2.5,F126&gt;=1.5),4.867,IF(AND(H126&lt;8.42,A126&lt;5.05,D126&lt;0.35,F126&lt;1.5),1.42,IF(AND(H126&gt;=14.877,A126&gt;=5.05,D126&lt;0.35,F126&lt;1.5),1.3,IF(AND(B126&lt;3.35,G126&lt;0.859,D126&gt;=0.35,F126&lt;1.5),1.7,IF(AND(B126&gt;=3.35,G126&lt;0.859,D126&gt;=0.35,F126&lt;1.5),1.5,IF(AND(A126&gt;=6.05,B126&lt;2.75,F126&lt;2.5,F126&gt;=1.5),4.733,IF(AND(G126&gt;=0.68,B126&gt;=2.75,F126&lt;2.5,F126&gt;=1.5),4.025,IF(AND(H126&gt;=16.284,D126&gt;=1.75,F126&gt;=2.5,F126&gt;=1.5),6.6,IF(AND(A126&lt;4.35,H126&gt;=8.42,A126&lt;5.05,D126&lt;0.35,F126&lt;1.5),1.1,IF(AND(G126&gt;=0.948,H126&lt;14.877,A126&gt;=5.05,D126&lt;0.35,F126&lt;1.5),1.7,IF(AND(A126&lt;5.3,A126&lt;6.05,B126&lt;2.75,F126&lt;2.5,F126&gt;=1.5),3,IF(AND(H126&gt;=15.168,G126&lt;0.68,B126&gt;=2.75,F126&lt;2.5,F126&gt;=1.5),4.75,IF(AND(H126&gt;=14.005,A126&gt;=4.35,H126&gt;=8.42,A126&lt;5.05,D126&lt;0.35,F126&lt;1.5),1.375,IF(AND(A126&gt;=5.55,G126&lt;0.948,H126&lt;14.877,A126&gt;=5.05,D126&lt;0.35,F126&lt;1.5),1.7,IF(AND(H126&lt;12.363,A126&gt;=5.3,A126&lt;6.05,B126&lt;2.75,F126&lt;2.5,F126&gt;=1.5),3.825,IF(AND(H126&gt;=12.363,A126&gt;=5.3,A126&lt;6.05,B126&lt;2.75,F126&lt;2.5,F126&gt;=1.5),4.033,IF(AND(H126&gt;=14.508,H126&lt;15.168,G126&lt;0.68,B126&gt;=2.75,F126&lt;2.5,F126&gt;=1.5),4.2,IF(AND(D126&gt;=2.35,D126&gt;=2.2,H126&lt;16.284,D126&gt;=1.75,F126&gt;=2.5,F126&gt;=1.5),5.267,IF(AND(G126&lt;0.231,H126&lt;14.005,A126&gt;=4.35,H126&gt;=8.42,A126&lt;5.05,D126&lt;0.35,F126&lt;1.5),1.4,IF(AND(H126&gt;=14.494,A126&lt;5.55,G126&lt;0.948,H126&lt;14.877,A126&gt;=5.05,D126&lt;0.35,F126&lt;1.5),1.6,IF(AND(A126&lt;6.1,H126&lt;14.508,H126&lt;15.168,G126&lt;0.68,B126&gt;=2.75,F126&lt;2.5,F126&gt;=1.5),4.5,IF(AND(A126&lt;6.1,H126&lt;11.8,D126&lt;2.2,H126&lt;16.284,D126&gt;=1.75,F126&gt;=2.5,F126&gt;=1.5),4.95,IF(AND(A126&gt;=6.1,H126&lt;11.8,D126&lt;2.2,H126&lt;16.284,D126&gt;=1.75,F126&gt;=2.5,F126&gt;=1.5),5.333,IF(AND(B126&lt;2.75,H126&gt;=11.8,D126&lt;2.2,H126&lt;16.284,D126&gt;=1.75,F126&gt;=2.5,F126&gt;=1.5),5.1,IF(AND(B126&gt;=3.15,D126&lt;2.35,D126&gt;=2.2,H126&lt;16.284,D126&gt;=1.75,F126&gt;=2.5,F126&gt;=1.5),5.5,IF(AND(B126&gt;=3.35,G126&gt;=0.231,H126&lt;14.005,A126&gt;=4.35,H126&gt;=8.42,A126&lt;5.05,D126&lt;0.35,F126&lt;1.5),1.3,IF(AND(H126&lt;13.869,H126&lt;14.494,A126&lt;5.55,G126&lt;0.948,H126&lt;14.877,A126&gt;=5.05,D126&lt;0.35,F126&lt;1.5),1.5,IF(AND(H126&gt;=13.869,H126&lt;14.494,A126&lt;5.55,G126&lt;0.948,H126&lt;14.877,A126&gt;=5.05,D126&lt;0.35,F126&lt;1.5),1.4,IF(AND(G126&lt;0.636,A126&gt;=6.1,H126&lt;14.508,H126&lt;15.168,G126&lt;0.68,B126&gt;=2.75,F126&lt;2.5,F126&gt;=1.5),4.68,IF(AND(G126&gt;=0.636,A126&gt;=6.1,H126&lt;14.508,H126&lt;15.168,G126&lt;0.68,B126&gt;=2.75,F126&lt;2.5,F126&gt;=1.5),4.4,IF(AND(B126&lt;2.85,B126&gt;=2.75,H126&gt;=11.8,D126&lt;2.2,H126&lt;16.284,D126&gt;=1.75,F126&gt;=2.5,F126&gt;=1.5),6.7,IF(AND(H126&lt;10.626,B126&lt;3.15,D126&lt;2.35,D126&gt;=2.2,H126&lt;16.284,D126&gt;=1.75,F126&gt;=2.5,F126&gt;=1.5),5.1,IF(AND(H126&gt;=10.626,B126&lt;3.15,D126&lt;2.35,D126&gt;=2.2,H126&lt;16.284,D126&gt;=1.75,F126&gt;=2.5,F126&gt;=1.5),5.2,IF(AND(G126&lt;0.378,B126&lt;3.35,G126&gt;=0.231,H126&lt;14.005,A126&gt;=4.35,H126&gt;=8.42,A126&lt;5.05,D126&lt;0.35,F126&lt;1.5),1.2,IF(AND(G126&gt;=0.378,B126&lt;3.35,G126&gt;=0.231,H126&lt;14.005,A126&gt;=4.35,H126&gt;=8.42,A126&lt;5.05,D126&lt;0.35,F126&lt;1.5),1.3,IF(AND(A126&lt;6.2,B126&gt;=2.85,B126&gt;=2.75,H126&gt;=11.8,D126&lt;2.2,H126&lt;16.284,D126&gt;=1.75,F126&gt;=2.5,F126&gt;=1.5),4.9,IF(AND(G126&lt;0.388,A126&gt;=6.2,B126&gt;=2.85,B126&gt;=2.75,H126&gt;=11.8,D126&lt;2.2,H126&lt;16.284,D126&gt;=1.75,F126&gt;=2.5,F126&gt;=1.5),5.52,IF(AND(G126&gt;=0.388,A126&gt;=6.2,B126&gt;=2.85,B126&gt;=2.75,H126&gt;=11.8,D126&lt;2.2,H126&lt;16.284,D126&gt;=1.75,F126&gt;=2.5,F126&gt;=1.5),5.7,"shouldnthappen")))))))))))))))))))))))))))))))))))))))</f>
        <v>5.1</v>
      </c>
      <c r="T126" s="1" t="n">
        <f aca="false">IF(AND(D126&gt;=0.8,A126&lt;5.45),3.7,IF(AND(D126&gt;=0.35,D126&lt;0.8,A126&lt;5.45),1.56,IF(AND(G126&lt;0.164,F126&lt;2.5,A126&gt;=5.45),1.6,IF(AND(H126&gt;=16.718,F126&gt;=2.5,A126&gt;=5.45),6.4,IF(AND(G126&gt;=0.719,H126&lt;16.718,F126&gt;=2.5,A126&gt;=5.45),5.05,IF(AND(A126&lt;4.35,A126&lt;5.05,D126&lt;0.35,D126&lt;0.8,A126&lt;5.45),1.1,IF(AND(H126&gt;=14.494,A126&gt;=5.05,D126&lt;0.35,D126&lt;0.8,A126&lt;5.45),1.6,IF(AND(G126&lt;0.338,D126&lt;1.25,G126&gt;=0.164,F126&lt;2.5,A126&gt;=5.45),4.1,IF(AND(H126&lt;8.397,D126&gt;=1.25,G126&gt;=0.164,F126&lt;2.5,A126&gt;=5.45),4,IF(AND(H126&lt;11.031,H126&lt;14.494,A126&gt;=5.05,D126&lt;0.35,D126&lt;0.8,A126&lt;5.45),1.5,IF(AND(H126&gt;=11.031,H126&lt;14.494,A126&gt;=5.05,D126&lt;0.35,D126&lt;0.8,A126&lt;5.45),1.44,IF(AND(B126&lt;2.65,H126&gt;=8.397,D126&gt;=1.25,G126&gt;=0.164,F126&lt;2.5,A126&gt;=5.45),4.767,IF(AND(H126&lt;7.388,G126&lt;0.487,G126&lt;0.719,H126&lt;16.718,F126&gt;=2.5,A126&gt;=5.45),5.067,IF(AND(G126&lt;0.533,G126&gt;=0.487,G126&lt;0.719,H126&lt;16.718,F126&gt;=2.5,A126&gt;=5.45),5.8,IF(AND(G126&gt;=0.533,G126&gt;=0.487,G126&lt;0.719,H126&lt;16.718,F126&gt;=2.5,A126&gt;=5.45),5.86,IF(AND(B126&lt;3.25,A126&gt;=4.95,A126&gt;=4.35,A126&lt;5.05,D126&lt;0.35,D126&lt;0.8,A126&lt;5.45),1.2,IF(AND(A126&lt;5.6,H126&lt;11.218,G126&gt;=0.338,D126&lt;1.25,G126&gt;=0.164,F126&lt;2.5,A126&gt;=5.45),3.7,IF(AND(A126&gt;=5.6,H126&lt;11.218,G126&gt;=0.338,D126&lt;1.25,G126&gt;=0.164,F126&lt;2.5,A126&gt;=5.45),3.5,IF(AND(H126&lt;12.668,H126&gt;=11.218,G126&gt;=0.338,D126&lt;1.25,G126&gt;=0.164,F126&lt;2.5,A126&gt;=5.45),3.9,IF(AND(H126&gt;=12.668,H126&gt;=11.218,G126&gt;=0.338,D126&lt;1.25,G126&gt;=0.164,F126&lt;2.5,A126&gt;=5.45),4,IF(AND(H126&gt;=15.705,B126&gt;=2.65,H126&gt;=8.397,D126&gt;=1.25,G126&gt;=0.164,F126&lt;2.5,A126&gt;=5.45),4.8,IF(AND(B126&lt;2.75,H126&gt;=7.388,G126&lt;0.487,G126&lt;0.719,H126&lt;16.718,F126&gt;=2.5,A126&gt;=5.45),5.26,IF(AND(B126&lt;2.95,A126&lt;4.5,A126&lt;4.95,A126&gt;=4.35,A126&lt;5.05,D126&lt;0.35,D126&lt;0.8,A126&lt;5.45),1.4,IF(AND(B126&gt;=2.95,A126&lt;4.5,A126&lt;4.95,A126&gt;=4.35,A126&lt;5.05,D126&lt;0.35,D126&lt;0.8,A126&lt;5.45),1.3,IF(AND(H126&gt;=13.924,A126&gt;=4.5,A126&lt;4.95,A126&gt;=4.35,A126&lt;5.05,D126&lt;0.35,D126&lt;0.8,A126&lt;5.45),1.5,IF(AND(G126&lt;0.252,B126&gt;=3.25,A126&gt;=4.95,A126&gt;=4.35,A126&lt;5.05,D126&lt;0.35,D126&lt;0.8,A126&lt;5.45),1.4,IF(AND(G126&gt;=0.252,B126&gt;=3.25,A126&gt;=4.95,A126&gt;=4.35,A126&lt;5.05,D126&lt;0.35,D126&lt;0.8,A126&lt;5.45),1.32,IF(AND(G126&gt;=0.473,H126&lt;15.705,B126&gt;=2.65,H126&gt;=8.397,D126&gt;=1.25,G126&gt;=0.164,F126&lt;2.5,A126&gt;=5.45),4.7,IF(AND(B126&gt;=3.15,B126&gt;=2.75,H126&gt;=7.388,G126&lt;0.487,G126&lt;0.719,H126&lt;16.718,F126&gt;=2.5,A126&gt;=5.45),5.7,IF(AND(B126&lt;3.15,H126&lt;13.924,A126&gt;=4.5,A126&lt;4.95,A126&gt;=4.35,A126&lt;5.05,D126&lt;0.35,D126&lt;0.8,A126&lt;5.45),1.433,IF(AND(B126&gt;=3.15,H126&lt;13.924,A126&gt;=4.5,A126&lt;4.95,A126&gt;=4.35,A126&lt;5.05,D126&lt;0.35,D126&lt;0.8,A126&lt;5.45),1.4,IF(AND(H126&gt;=14.81,G126&lt;0.473,H126&lt;15.705,B126&gt;=2.65,H126&gt;=8.397,D126&gt;=1.25,G126&gt;=0.164,F126&lt;2.5,A126&gt;=5.45),4.2,IF(AND(A126&lt;6.65,B126&lt;3.15,B126&gt;=2.75,H126&gt;=7.388,G126&lt;0.487,G126&lt;0.719,H126&lt;16.718,F126&gt;=2.5,A126&gt;=5.45),5.6,IF(AND(A126&gt;=6.65,B126&lt;3.15,B126&gt;=2.75,H126&gt;=7.388,G126&lt;0.487,G126&lt;0.719,H126&lt;16.718,F126&gt;=2.5,A126&gt;=5.45),5.4,IF(AND(A126&lt;6.15,H126&lt;14.81,G126&lt;0.473,H126&lt;15.705,B126&gt;=2.65,H126&gt;=8.397,D126&gt;=1.25,G126&gt;=0.164,F126&lt;2.5,A126&gt;=5.45),4.5,IF(AND(A126&gt;=6.15,H126&lt;14.81,G126&lt;0.473,H126&lt;15.705,B126&gt;=2.65,H126&gt;=8.397,D126&gt;=1.25,G126&gt;=0.164,F126&lt;2.5,A126&gt;=5.45),4.4,"shouldnthappen"))))))))))))))))))))))))))))))))))))</f>
        <v>5.26</v>
      </c>
      <c r="U126" s="1" t="n">
        <f aca="false">IF(AND(G126&gt;=0.934,F126&lt;1.5),1.7,IF(AND(D126&lt;0.15,D126&lt;0.25,G126&lt;0.934,F126&lt;1.5),1.38,IF(AND(H126&gt;=14.379,D126&gt;=0.25,G126&lt;0.934,F126&lt;1.5),1.7,IF(AND(A126&lt;5.3,D126&lt;1.35,F126&lt;2.5,F126&gt;=1.5),3.15,IF(AND(H126&lt;7.148,D126&gt;=1.35,F126&lt;2.5,F126&gt;=1.5),3.9,IF(AND(G126&lt;0.352,A126&lt;6.15,F126&gt;=2.5,F126&gt;=1.5),4.5,IF(AND(G126&gt;=0.352,A126&lt;6.15,F126&gt;=2.5,F126&gt;=1.5),4.92,IF(AND(B126&lt;2.85,A126&gt;=6.15,F126&gt;=2.5,F126&gt;=1.5),6.2,IF(AND(D126&gt;=0.45,H126&lt;14.379,D126&gt;=0.25,G126&lt;0.934,F126&lt;1.5),1.65,IF(AND(G126&gt;=0.857,A126&gt;=5.3,D126&lt;1.35,F126&lt;2.5,F126&gt;=1.5),4.3,IF(AND(A126&gt;=7.25,B126&gt;=2.85,A126&gt;=6.15,F126&gt;=2.5,F126&gt;=1.5),6.425,IF(AND(H126&lt;9.499,A126&lt;5.05,D126&gt;=0.15,D126&lt;0.25,G126&lt;0.934,F126&lt;1.5),1.4,IF(AND(A126&gt;=5.45,A126&gt;=5.05,D126&gt;=0.15,D126&lt;0.25,G126&lt;0.934,F126&lt;1.5),1.3,IF(AND(B126&gt;=4.15,D126&lt;0.45,H126&lt;14.379,D126&gt;=0.25,G126&lt;0.934,F126&lt;1.5),1.5,IF(AND(A126&gt;=5.75,G126&lt;0.857,A126&gt;=5.3,D126&lt;1.35,F126&lt;2.5,F126&gt;=1.5),4.02,IF(AND(A126&lt;6.65,G126&lt;0.333,H126&gt;=7.148,D126&gt;=1.35,F126&lt;2.5,F126&gt;=1.5),4.475,IF(AND(A126&gt;=6.65,G126&lt;0.333,H126&gt;=7.148,D126&gt;=1.35,F126&lt;2.5,F126&gt;=1.5),4.8,IF(AND(D126&gt;=1.45,G126&gt;=0.333,H126&gt;=7.148,D126&gt;=1.35,F126&lt;2.5,F126&gt;=1.5),4.85,IF(AND(G126&gt;=0.861,A126&lt;7.25,B126&gt;=2.85,A126&gt;=6.15,F126&gt;=2.5,F126&gt;=1.5),5.2,IF(AND(G126&lt;0.571,H126&gt;=9.499,A126&lt;5.05,D126&gt;=0.15,D126&lt;0.25,G126&lt;0.934,F126&lt;1.5),1.2,IF(AND(G126&gt;=0.571,H126&gt;=9.499,A126&lt;5.05,D126&gt;=0.15,D126&lt;0.25,G126&lt;0.934,F126&lt;1.5),1.3,IF(AND(H126&lt;9.283,A126&lt;5.45,A126&gt;=5.05,D126&gt;=0.15,D126&lt;0.25,G126&lt;0.934,F126&lt;1.5),1.5,IF(AND(H126&gt;=9.283,A126&lt;5.45,A126&gt;=5.05,D126&gt;=0.15,D126&lt;0.25,G126&lt;0.934,F126&lt;1.5),1.425,IF(AND(A126&lt;4.9,B126&lt;4.15,D126&lt;0.45,H126&lt;14.379,D126&gt;=0.25,G126&lt;0.934,F126&lt;1.5),1.4,IF(AND(A126&gt;=4.9,B126&lt;4.15,D126&lt;0.45,H126&lt;14.379,D126&gt;=0.25,G126&lt;0.934,F126&lt;1.5),1.325,IF(AND(G126&lt;0.572,A126&lt;5.75,G126&lt;0.857,A126&gt;=5.3,D126&lt;1.35,F126&lt;2.5,F126&gt;=1.5),3.65,IF(AND(G126&gt;=0.572,A126&lt;5.75,G126&lt;0.857,A126&gt;=5.3,D126&lt;1.35,F126&lt;2.5,F126&gt;=1.5),3.9,IF(AND(A126&lt;6.75,D126&lt;1.45,G126&gt;=0.333,H126&gt;=7.148,D126&gt;=1.35,F126&lt;2.5,F126&gt;=1.5),4.4,IF(AND(A126&gt;=6.75,D126&lt;1.45,G126&gt;=0.333,H126&gt;=7.148,D126&gt;=1.35,F126&lt;2.5,F126&gt;=1.5),4.78,IF(AND(A126&lt;6.6,B126&lt;3.25,G126&lt;0.861,A126&lt;7.25,B126&gt;=2.85,A126&gt;=6.15,F126&gt;=2.5,F126&gt;=1.5),5.333,IF(AND(H126&lt;11.461,B126&gt;=3.25,G126&lt;0.861,A126&lt;7.25,B126&gt;=2.85,A126&gt;=6.15,F126&gt;=2.5,F126&gt;=1.5),6.025,IF(AND(H126&gt;=11.461,B126&gt;=3.25,G126&lt;0.861,A126&lt;7.25,B126&gt;=2.85,A126&gt;=6.15,F126&gt;=2.5,F126&gt;=1.5),5.667,IF(AND(H126&gt;=14.564,A126&gt;=6.6,B126&lt;3.25,G126&lt;0.861,A126&lt;7.25,B126&gt;=2.85,A126&gt;=6.15,F126&gt;=2.5,F126&gt;=1.5),5.4,IF(AND(D126&gt;=2.35,H126&lt;14.564,A126&gt;=6.6,B126&lt;3.25,G126&lt;0.861,A126&lt;7.25,B126&gt;=2.85,A126&gt;=6.15,F126&gt;=2.5,F126&gt;=1.5),5.6,IF(AND(A126&lt;6.85,D126&lt;2.35,H126&lt;14.564,A126&gt;=6.6,B126&lt;3.25,G126&lt;0.861,A126&lt;7.25,B126&gt;=2.85,A126&gt;=6.15,F126&gt;=2.5,F126&gt;=1.5),5.9,IF(AND(A126&gt;=6.85,D126&lt;2.35,H126&lt;14.564,A126&gt;=6.6,B126&lt;3.25,G126&lt;0.861,A126&lt;7.25,B126&gt;=2.85,A126&gt;=6.15,F126&gt;=2.5,F126&gt;=1.5),5.78,"shouldnthappen"))))))))))))))))))))))))))))))))))))</f>
        <v>6.2</v>
      </c>
      <c r="V126" s="1" t="n">
        <f aca="false">IF(AND(H126&lt;5.748,A126&lt;5.05,D126&lt;0.75),1,IF(AND(B126&lt;3.15,H126&gt;=5.748,A126&lt;5.05,D126&lt;0.75),1.475,IF(AND(G126&gt;=0.801,D126&lt;0.25,A126&gt;=5.05,D126&lt;0.75),1.7,IF(AND(D126&gt;=0.45,D126&gt;=0.25,A126&gt;=5.05,D126&lt;0.75),1.7,IF(AND(B126&lt;2.35,F126&lt;2.5,B126&lt;2.75,D126&gt;=0.75),4.16,IF(AND(D126&lt;1.75,F126&gt;=2.5,B126&lt;2.75,D126&gt;=0.75),4.875,IF(AND(D126&gt;=1.75,F126&gt;=2.5,B126&lt;2.75,D126&gt;=0.75),5.333,IF(AND(H126&gt;=16.284,D126&gt;=1.55,B126&gt;=2.75,D126&gt;=0.75),6.6,IF(AND(H126&gt;=14.144,B126&gt;=3.15,H126&gt;=5.748,A126&lt;5.05,D126&lt;0.75),1.3,IF(AND(A126&lt;5.45,G126&lt;0.801,D126&lt;0.25,A126&gt;=5.05,D126&lt;0.75),1.5,IF(AND(A126&gt;=5.45,G126&lt;0.801,D126&lt;0.25,A126&gt;=5.05,D126&lt;0.75),1.34,IF(AND(B126&lt;3.75,D126&lt;0.45,D126&gt;=0.25,A126&gt;=5.05,D126&lt;0.75),1.467,IF(AND(B126&gt;=3.75,D126&lt;0.45,D126&gt;=0.25,A126&gt;=5.05,D126&lt;0.75),1.767,IF(AND(G126&gt;=0.896,B126&gt;=2.35,F126&lt;2.5,B126&lt;2.75,D126&gt;=0.75),4.9,IF(AND(H126&lt;15.504,D126&lt;1.35,D126&lt;1.55,B126&gt;=2.75,D126&gt;=0.75),4.2,IF(AND(H126&gt;=15.504,D126&lt;1.35,D126&lt;1.55,B126&gt;=2.75,D126&gt;=0.75),4.6,IF(AND(H126&lt;9.767,D126&gt;=1.35,D126&lt;1.55,B126&gt;=2.75,D126&gt;=0.75),5.1,IF(AND(A126&lt;4.5,H126&lt;14.144,B126&gt;=3.15,H126&gt;=5.748,A126&lt;5.05,D126&lt;0.75),1.3,IF(AND(A126&gt;=4.5,H126&lt;14.144,B126&gt;=3.15,H126&gt;=5.748,A126&lt;5.05,D126&lt;0.75),1.4,IF(AND(D126&gt;=1.15,G126&lt;0.896,B126&gt;=2.35,F126&lt;2.5,B126&lt;2.75,D126&gt;=0.75),4.04,IF(AND(B126&lt;2.9,H126&gt;=9.767,D126&gt;=1.35,D126&lt;1.55,B126&gt;=2.75,D126&gt;=0.75),4.8,IF(AND(D126&lt;1.7,A126&gt;=7.05,H126&lt;16.284,D126&gt;=1.55,B126&gt;=2.75,D126&gt;=0.75),5.8,IF(AND(D126&gt;=1.7,A126&gt;=7.05,H126&lt;16.284,D126&gt;=1.55,B126&gt;=2.75,D126&gt;=0.75),6.3,IF(AND(B126&lt;2.45,D126&lt;1.15,G126&lt;0.896,B126&gt;=2.35,F126&lt;2.5,B126&lt;2.75,D126&gt;=0.75),3.767,IF(AND(B126&gt;=2.45,D126&lt;1.15,G126&lt;0.896,B126&gt;=2.35,F126&lt;2.5,B126&lt;2.75,D126&gt;=0.75),3.167,IF(AND(B126&gt;=3.15,B126&gt;=2.9,H126&gt;=9.767,D126&gt;=1.35,D126&lt;1.55,B126&gt;=2.75,D126&gt;=0.75),4.7,IF(AND(D126&lt;1.9,D126&lt;2.05,A126&lt;7.05,H126&lt;16.284,D126&gt;=1.55,B126&gt;=2.75,D126&gt;=0.75),4.82,IF(AND(D126&gt;=1.9,D126&lt;2.05,A126&lt;7.05,H126&lt;16.284,D126&gt;=1.55,B126&gt;=2.75,D126&gt;=0.75),5.067,IF(AND(H126&lt;12.721,B126&lt;3.15,B126&gt;=2.9,H126&gt;=9.767,D126&gt;=1.35,D126&lt;1.55,B126&gt;=2.75,D126&gt;=0.75),4.5,IF(AND(H126&gt;=12.721,B126&lt;3.15,B126&gt;=2.9,H126&gt;=9.767,D126&gt;=1.35,D126&lt;1.55,B126&gt;=2.75,D126&gt;=0.75),4.433,IF(AND(H126&lt;9.525,G126&lt;0.364,D126&gt;=2.05,A126&lt;7.05,H126&lt;16.284,D126&gt;=1.55,B126&gt;=2.75,D126&gt;=0.75),5.1,IF(AND(A126&lt;6.25,G126&gt;=0.364,D126&gt;=2.05,A126&lt;7.05,H126&lt;16.284,D126&gt;=1.55,B126&gt;=2.75,D126&gt;=0.75),5.4,IF(AND(H126&lt;10.898,H126&gt;=9.525,G126&lt;0.364,D126&gt;=2.05,A126&lt;7.05,H126&lt;16.284,D126&gt;=1.55,B126&gt;=2.75,D126&gt;=0.75),5.6,IF(AND(H126&lt;8.711,A126&gt;=6.25,G126&gt;=0.364,D126&gt;=2.05,A126&lt;7.05,H126&lt;16.284,D126&gt;=1.55,B126&gt;=2.75,D126&gt;=0.75),5.7,IF(AND(H126&gt;=8.711,A126&gt;=6.25,G126&gt;=0.364,D126&gt;=2.05,A126&lt;7.05,H126&lt;16.284,D126&gt;=1.55,B126&gt;=2.75,D126&gt;=0.75),5.84,IF(AND(D126&lt;2.2,H126&gt;=10.898,H126&gt;=9.525,G126&lt;0.364,D126&gt;=2.05,A126&lt;7.05,H126&lt;16.284,D126&gt;=1.55,B126&gt;=2.75,D126&gt;=0.75),5.4,IF(AND(D126&gt;=2.2,H126&gt;=10.898,H126&gt;=9.525,G126&lt;0.364,D126&gt;=2.05,A126&lt;7.05,H126&lt;16.284,D126&gt;=1.55,B126&gt;=2.75,D126&gt;=0.75),5.3,"shouldnthappen")))))))))))))))))))))))))))))))))))))</f>
        <v>5.333</v>
      </c>
      <c r="W126" s="1" t="n">
        <f aca="false">IF(AND(H126&lt;6.926,D126&gt;=0.35,D126&lt;0.8),1.9,IF(AND(H126&gt;=6.926,D126&gt;=0.35,D126&lt;0.8),1.533,IF(AND(H126&lt;13.492,A126&lt;4.75,D126&lt;0.35,D126&lt;0.8),1.1,IF(AND(H126&gt;=13.492,A126&lt;4.75,D126&lt;0.35,D126&lt;0.8),1.375,IF(AND(B126&lt;2.75,A126&gt;=5.85,F126&lt;2.5,D126&gt;=0.8),4.833,IF(AND(B126&lt;3.3,A126&gt;=7.05,F126&gt;=2.5,D126&gt;=0.8),5.8,IF(AND(B126&gt;=3.3,A126&gt;=7.05,F126&gt;=2.5,D126&gt;=0.8),6.325,IF(AND(D126&gt;=0.25,A126&lt;5.05,A126&gt;=4.75,D126&lt;0.35,D126&lt;0.8),1.3,IF(AND(B126&lt;3.6,A126&gt;=5.05,A126&gt;=4.75,D126&lt;0.35,D126&lt;0.8),1.4,IF(AND(H126&lt;10.194,G126&lt;0.412,A126&lt;5.85,F126&lt;2.5,D126&gt;=0.8),4.133,IF(AND(H126&gt;=10.194,G126&lt;0.412,A126&lt;5.85,F126&lt;2.5,D126&gt;=0.8),4.5,IF(AND(A126&lt;5.35,G126&gt;=0.412,A126&lt;5.85,F126&lt;2.5,D126&gt;=0.8),3.15,IF(AND(A126&lt;6.2,B126&gt;=2.75,A126&gt;=5.85,F126&lt;2.5,D126&gt;=0.8),4.3,IF(AND(H126&lt;5.767,A126&lt;6.2,A126&lt;7.05,F126&gt;=2.5,D126&gt;=0.8),4.5,IF(AND(G126&gt;=0.861,A126&gt;=6.2,A126&lt;7.05,F126&gt;=2.5,D126&gt;=0.8),5.2,IF(AND(B126&lt;3.15,D126&lt;0.25,A126&lt;5.05,A126&gt;=4.75,D126&lt;0.35,D126&lt;0.8),1.55,IF(AND(A126&lt;5.45,B126&gt;=3.6,A126&gt;=5.05,A126&gt;=4.75,D126&lt;0.35,D126&lt;0.8),1.5,IF(AND(A126&gt;=5.45,B126&gt;=3.6,A126&gt;=5.05,A126&gt;=4.75,D126&lt;0.35,D126&lt;0.8),1.4,IF(AND(G126&gt;=0.772,A126&gt;=5.35,G126&gt;=0.412,A126&lt;5.85,F126&lt;2.5,D126&gt;=0.8),3.9,IF(AND(D126&gt;=1.45,A126&gt;=6.2,B126&gt;=2.75,A126&gt;=5.85,F126&lt;2.5,D126&gt;=0.8),4.775,IF(AND(G126&lt;0.5,H126&gt;=5.767,A126&lt;6.2,A126&lt;7.05,F126&gt;=2.5,D126&gt;=0.8),5.1,IF(AND(G126&gt;=0.5,H126&gt;=5.767,A126&lt;6.2,A126&lt;7.05,F126&gt;=2.5,D126&gt;=0.8),4.95,IF(AND(B126&gt;=3.25,G126&lt;0.861,A126&gt;=6.2,A126&lt;7.05,F126&gt;=2.5,D126&gt;=0.8),5.75,IF(AND(A126&lt;4.95,B126&gt;=3.15,D126&lt;0.25,A126&lt;5.05,A126&gt;=4.75,D126&lt;0.35,D126&lt;0.8),1.4,IF(AND(A126&lt;5.65,G126&lt;0.772,A126&gt;=5.35,G126&gt;=0.412,A126&lt;5.85,F126&lt;2.5,D126&gt;=0.8),3.6,IF(AND(A126&gt;=5.65,G126&lt;0.772,A126&gt;=5.35,G126&gt;=0.412,A126&lt;5.85,F126&lt;2.5,D126&gt;=0.8),3.5,IF(AND(B126&gt;=3.15,D126&lt;1.45,A126&gt;=6.2,B126&gt;=2.75,A126&gt;=5.85,F126&lt;2.5,D126&gt;=0.8),4.7,IF(AND(A126&gt;=6.65,B126&lt;3.25,G126&lt;0.861,A126&gt;=6.2,A126&lt;7.05,F126&gt;=2.5,D126&gt;=0.8),5.567,IF(AND(H126&lt;9.499,A126&gt;=4.95,B126&gt;=3.15,D126&lt;0.25,A126&lt;5.05,A126&gt;=4.75,D126&lt;0.35,D126&lt;0.8),1.4,IF(AND(H126&gt;=9.499,A126&gt;=4.95,B126&gt;=3.15,D126&lt;0.25,A126&lt;5.05,A126&gt;=4.75,D126&lt;0.35,D126&lt;0.8),1.2,IF(AND(G126&lt;0.765,B126&lt;3.15,D126&lt;1.45,A126&gt;=6.2,B126&gt;=2.75,A126&gt;=5.85,F126&lt;2.5,D126&gt;=0.8),4.4,IF(AND(G126&gt;=0.765,B126&lt;3.15,D126&lt;1.45,A126&gt;=6.2,B126&gt;=2.75,A126&gt;=5.85,F126&lt;2.5,D126&gt;=0.8),4.6,IF(AND(H126&lt;10.667,A126&lt;6.65,B126&lt;3.25,G126&lt;0.861,A126&gt;=6.2,A126&lt;7.05,F126&gt;=2.5,D126&gt;=0.8),5.167,IF(AND(G126&lt;0.627,H126&gt;=10.667,A126&lt;6.65,B126&lt;3.25,G126&lt;0.861,A126&gt;=6.2,A126&lt;7.05,F126&gt;=2.5,D126&gt;=0.8),5.64,IF(AND(G126&gt;=0.627,H126&gt;=10.667,A126&lt;6.65,B126&lt;3.25,G126&lt;0.861,A126&gt;=6.2,A126&lt;7.05,F126&gt;=2.5,D126&gt;=0.8),5.1,"shouldnthappen")))))))))))))))))))))))))))))))))))</f>
        <v>5.64</v>
      </c>
      <c r="X126" s="1" t="n">
        <f aca="false">IF(AND(B126&lt;3.05,H126&lt;6.697,A126&lt;5.45),4.1,IF(AND(B126&gt;=3.05,H126&lt;6.697,A126&lt;5.45),1.48,IF(AND(D126&lt;0.7,A126&lt;5.9,A126&gt;=5.45),1.4,IF(AND(A126&lt;4.35,B126&lt;3.3,H126&gt;=6.697,A126&lt;5.45),1.1,IF(AND(G126&lt;0.372,D126&gt;=0.7,A126&lt;5.9,A126&gt;=5.45),4.36,IF(AND(A126&gt;=4.9,A126&gt;=4.35,B126&lt;3.3,H126&gt;=6.697,A126&lt;5.45),1.6,IF(AND(H126&gt;=14.171,A126&lt;5.15,B126&gt;=3.3,H126&gt;=6.697,A126&lt;5.45),1.6,IF(AND(G126&lt;0.451,A126&gt;=5.15,B126&gt;=3.3,H126&gt;=6.697,A126&lt;5.45),1.367,IF(AND(G126&gt;=0.451,A126&gt;=5.15,B126&gt;=3.3,H126&gt;=6.697,A126&lt;5.45),1.5,IF(AND(G126&lt;0.332,D126&lt;1.45,F126&lt;2.5,A126&gt;=5.9,A126&gt;=5.45),4.35,IF(AND(A126&lt;6.15,D126&gt;=1.45,F126&lt;2.5,A126&gt;=5.9,A126&gt;=5.45),5.1,IF(AND(D126&gt;=2.4,G126&lt;0.432,F126&gt;=2.5,A126&gt;=5.9,A126&gt;=5.45),5.78,IF(AND(A126&lt;6.15,G126&gt;=0.432,F126&gt;=2.5,A126&gt;=5.9,A126&gt;=5.45),4.9,IF(AND(B126&lt;3.1,A126&lt;4.9,A126&gt;=4.35,B126&lt;3.3,H126&gt;=6.697,A126&lt;5.45),1.4,IF(AND(B126&gt;=3.1,A126&lt;4.9,A126&gt;=4.35,B126&lt;3.3,H126&gt;=6.697,A126&lt;5.45),1.3,IF(AND(G126&lt;0.343,H126&lt;14.171,A126&lt;5.15,B126&gt;=3.3,H126&gt;=6.697,A126&lt;5.45),1.433,IF(AND(G126&gt;=0.343,H126&lt;14.171,A126&lt;5.15,B126&gt;=3.3,H126&gt;=6.697,A126&lt;5.45),1.525,IF(AND(D126&lt;1.05,B126&lt;2.55,G126&gt;=0.372,D126&gt;=0.7,A126&lt;5.9,A126&gt;=5.45),3.7,IF(AND(H126&lt;10.596,B126&gt;=2.55,G126&gt;=0.372,D126&gt;=0.7,A126&lt;5.9,A126&gt;=5.45),3.525,IF(AND(H126&gt;=10.596,B126&gt;=2.55,G126&gt;=0.372,D126&gt;=0.7,A126&lt;5.9,A126&gt;=5.45),3.9,IF(AND(H126&lt;14.314,G126&gt;=0.332,D126&lt;1.45,F126&lt;2.5,A126&gt;=5.9,A126&gt;=5.45),4.4,IF(AND(H126&gt;=14.314,G126&gt;=0.332,D126&lt;1.45,F126&lt;2.5,A126&gt;=5.9,A126&gt;=5.45),4.7,IF(AND(H126&lt;13.906,A126&gt;=6.15,D126&gt;=1.45,F126&lt;2.5,A126&gt;=5.9,A126&gt;=5.45),4.675,IF(AND(H126&gt;=13.906,A126&gt;=6.15,D126&gt;=1.45,F126&lt;2.5,A126&gt;=5.9,A126&gt;=5.45),4.9,IF(AND(G126&lt;0.093,D126&lt;2.4,G126&lt;0.432,F126&gt;=2.5,A126&gt;=5.9,A126&gt;=5.45),5.6,IF(AND(B126&lt;2.95,A126&gt;=6.15,G126&gt;=0.432,F126&gt;=2.5,A126&gt;=5.9,A126&gt;=5.45),5.86,IF(AND(A126&lt;5.55,D126&gt;=1.05,B126&lt;2.55,G126&gt;=0.372,D126&gt;=0.7,A126&lt;5.9,A126&gt;=5.45),4,IF(AND(A126&gt;=5.55,D126&gt;=1.05,B126&lt;2.55,G126&gt;=0.372,D126&gt;=0.7,A126&lt;5.9,A126&gt;=5.45),3.9,IF(AND(D126&lt;1.7,G126&gt;=0.093,D126&lt;2.4,G126&lt;0.432,F126&gt;=2.5,A126&gt;=5.9,A126&gt;=5.45),5.05,IF(AND(G126&gt;=0.774,B126&gt;=2.95,A126&gt;=6.15,G126&gt;=0.432,F126&gt;=2.5,A126&gt;=5.9,A126&gt;=5.45),5.3,IF(AND(G126&gt;=0.312,D126&gt;=1.7,G126&gt;=0.093,D126&lt;2.4,G126&lt;0.432,F126&gt;=2.5,A126&gt;=5.9,A126&gt;=5.45),5.4,IF(AND(D126&lt;2.45,G126&lt;0.774,B126&gt;=2.95,A126&gt;=6.15,G126&gt;=0.432,F126&gt;=2.5,A126&gt;=5.9,A126&gt;=5.45),5.66,IF(AND(D126&gt;=2.45,G126&lt;0.774,B126&gt;=2.95,A126&gt;=6.15,G126&gt;=0.432,F126&gt;=2.5,A126&gt;=5.9,A126&gt;=5.45),6,IF(AND(G126&gt;=0.301,G126&lt;0.312,D126&gt;=1.7,G126&gt;=0.093,D126&lt;2.4,G126&lt;0.432,F126&gt;=2.5,A126&gt;=5.9,A126&gt;=5.45),5.1,IF(AND(A126&lt;6.45,G126&lt;0.301,G126&lt;0.312,D126&gt;=1.7,G126&gt;=0.093,D126&lt;2.4,G126&lt;0.432,F126&gt;=2.5,A126&gt;=5.9,A126&gt;=5.45),5.3,IF(AND(A126&gt;=6.45,G126&lt;0.301,G126&lt;0.312,D126&gt;=1.7,G126&gt;=0.093,D126&lt;2.4,G126&lt;0.432,F126&gt;=2.5,A126&gt;=5.9,A126&gt;=5.45),5.2,"shouldnthappen"))))))))))))))))))))))))))))))))))))</f>
        <v>5.6</v>
      </c>
      <c r="Y126" s="1" t="n">
        <f aca="false">IF(AND(H126&lt;6.51,F126&lt;1.5),1.8,IF(AND(H126&gt;=16.674,F126&gt;=1.5),6.533,IF(AND(D126&gt;=0.45,H126&gt;=6.51,F126&lt;1.5),1.667,IF(AND(H126&gt;=13.805,G126&lt;0.154,H126&lt;16.674,F126&gt;=1.5),6.7,IF(AND(D126&lt;0.15,A126&lt;5.05,D126&lt;0.45,H126&gt;=6.51,F126&lt;1.5),1.4,IF(AND(H126&gt;=13.586,A126&gt;=5.05,D126&lt;0.45,H126&gt;=6.51,F126&lt;1.5),1.3,IF(AND(F126&lt;2.5,H126&lt;13.805,G126&lt;0.154,H126&lt;16.674,F126&gt;=1.5),4.6,IF(AND(H126&lt;8.929,D126&lt;1.35,G126&gt;=0.154,H126&lt;16.674,F126&gt;=1.5),3.64,IF(AND(G126&lt;0.05,H126&lt;13.586,A126&gt;=5.05,D126&lt;0.45,H126&gt;=6.51,F126&lt;1.5),1.4,IF(AND(G126&gt;=0.107,F126&gt;=2.5,H126&lt;13.805,G126&lt;0.154,H126&lt;16.674,F126&gt;=1.5),5.3,IF(AND(B126&gt;=2.75,H126&gt;=8.929,D126&lt;1.35,G126&gt;=0.154,H126&lt;16.674,F126&gt;=1.5),4.433,IF(AND(D126&gt;=1.55,F126&lt;2.5,D126&gt;=1.35,G126&gt;=0.154,H126&lt;16.674,F126&gt;=1.5),4.975,IF(AND(H126&lt;6.93,F126&gt;=2.5,D126&gt;=1.35,G126&gt;=0.154,H126&lt;16.674,F126&gt;=1.5),4.5,IF(AND(H126&lt;12.675,G126&lt;0.217,D126&gt;=0.15,A126&lt;5.05,D126&lt;0.45,H126&gt;=6.51,F126&lt;1.5),1.4,IF(AND(H126&gt;=12.675,G126&lt;0.217,D126&gt;=0.15,A126&lt;5.05,D126&lt;0.45,H126&gt;=6.51,F126&lt;1.5),1.5,IF(AND(A126&lt;4.65,G126&gt;=0.217,D126&gt;=0.15,A126&lt;5.05,D126&lt;0.45,H126&gt;=6.51,F126&lt;1.5),1.35,IF(AND(D126&lt;0.25,G126&gt;=0.05,H126&lt;13.586,A126&gt;=5.05,D126&lt;0.45,H126&gt;=6.51,F126&lt;1.5),1.467,IF(AND(D126&gt;=0.25,G126&gt;=0.05,H126&lt;13.586,A126&gt;=5.05,D126&lt;0.45,H126&gt;=6.51,F126&lt;1.5),1.5,IF(AND(H126&lt;9.15,G126&lt;0.107,F126&gt;=2.5,H126&lt;13.805,G126&lt;0.154,H126&lt;16.674,F126&gt;=1.5),5.7,IF(AND(H126&gt;=9.15,G126&lt;0.107,F126&gt;=2.5,H126&lt;13.805,G126&lt;0.154,H126&lt;16.674,F126&gt;=1.5),5.6,IF(AND(G126&lt;0.404,B126&lt;2.75,H126&gt;=8.929,D126&lt;1.35,G126&gt;=0.154,H126&lt;16.674,F126&gt;=1.5),4.15,IF(AND(G126&gt;=0.404,B126&lt;2.75,H126&gt;=8.929,D126&lt;1.35,G126&gt;=0.154,H126&lt;16.674,F126&gt;=1.5),3.9,IF(AND(A126&gt;=6.75,D126&lt;1.55,F126&lt;2.5,D126&gt;=1.35,G126&gt;=0.154,H126&lt;16.674,F126&gt;=1.5),4.82,IF(AND(D126&lt;0.25,A126&gt;=4.65,G126&gt;=0.217,D126&gt;=0.15,A126&lt;5.05,D126&lt;0.45,H126&gt;=6.51,F126&lt;1.5),1.325,IF(AND(D126&gt;=0.25,A126&gt;=4.65,G126&gt;=0.217,D126&gt;=0.15,A126&lt;5.05,D126&lt;0.45,H126&gt;=6.51,F126&lt;1.5),1.3,IF(AND(A126&lt;6.55,A126&lt;6.75,D126&lt;1.55,F126&lt;2.5,D126&gt;=1.35,G126&gt;=0.154,H126&lt;16.674,F126&gt;=1.5),4.575,IF(AND(A126&gt;=6.55,A126&lt;6.75,D126&lt;1.55,F126&lt;2.5,D126&gt;=1.35,G126&gt;=0.154,H126&lt;16.674,F126&gt;=1.5),4.4,IF(AND(B126&lt;2.9,D126&lt;2.05,H126&gt;=6.93,F126&gt;=2.5,D126&gt;=1.35,G126&gt;=0.154,H126&lt;16.674,F126&gt;=1.5),5.05,IF(AND(H126&lt;8.884,D126&gt;=2.05,H126&gt;=6.93,F126&gt;=2.5,D126&gt;=1.35,G126&gt;=0.154,H126&lt;16.674,F126&gt;=1.5),5.1,IF(AND(H126&lt;13.711,B126&gt;=2.9,D126&lt;2.05,H126&gt;=6.93,F126&gt;=2.5,D126&gt;=1.35,G126&gt;=0.154,H126&lt;16.674,F126&gt;=1.5),5,IF(AND(H126&gt;=13.711,B126&gt;=2.9,D126&lt;2.05,H126&gt;=6.93,F126&gt;=2.5,D126&gt;=1.35,G126&gt;=0.154,H126&lt;16.674,F126&gt;=1.5),5.8,IF(AND(B126&lt;3.15,H126&gt;=8.884,D126&gt;=2.05,H126&gt;=6.93,F126&gt;=2.5,D126&gt;=1.35,G126&gt;=0.154,H126&lt;16.674,F126&gt;=1.5),5.56,IF(AND(B126&gt;=3.15,H126&gt;=8.884,D126&gt;=2.05,H126&gt;=6.93,F126&gt;=2.5,D126&gt;=1.35,G126&gt;=0.154,H126&lt;16.674,F126&gt;=1.5),5.9,"shouldnthappen")))))))))))))))))))))))))))))))))</f>
        <v>6.7</v>
      </c>
      <c r="Z126" s="1" t="n">
        <f aca="false">IF(AND(F126&gt;=2,B126&gt;=3.35),5.6,IF(AND(A126&lt;6.65,H126&gt;=15.076,B126&lt;3.35),4.8,IF(AND(A126&gt;=6.65,H126&gt;=15.076,B126&lt;3.35),6.15,IF(AND(H126&lt;6.542,F126&lt;2,B126&gt;=3.35),1.767,IF(AND(G126&gt;=0.653,D126&lt;0.75,H126&lt;15.076,B126&lt;3.35),1.55,IF(AND(D126&lt;0.15,G126&lt;0.653,D126&lt;0.75,H126&lt;15.076,B126&lt;3.35),1.1,IF(AND(G126&lt;0.356,A126&lt;5.05,H126&gt;=6.542,F126&lt;2,B126&gt;=3.35),1.4,IF(AND(G126&gt;=0.356,A126&lt;5.05,H126&gt;=6.542,F126&lt;2,B126&gt;=3.35),1.3,IF(AND(G126&gt;=0.566,A126&gt;=5.05,H126&gt;=6.542,F126&lt;2,B126&gt;=3.35),1.6,IF(AND(B126&gt;=3.1,D126&gt;=0.15,G126&lt;0.653,D126&lt;0.75,H126&lt;15.076,B126&lt;3.35),1.367,IF(AND(B126&gt;=2.65,D126&lt;1.45,B126&lt;2.75,D126&gt;=0.75,H126&lt;15.076,B126&lt;3.35),3.96,IF(AND(G126&lt;0.352,D126&gt;=1.45,B126&lt;2.75,D126&gt;=0.75,H126&lt;15.076,B126&lt;3.35),4.5,IF(AND(D126&gt;=1.35,A126&lt;6.2,B126&gt;=2.75,D126&gt;=0.75,H126&lt;15.076,B126&lt;3.35),4.733,IF(AND(A126&lt;4.7,B126&lt;3.1,D126&gt;=0.15,G126&lt;0.653,D126&lt;0.75,H126&lt;15.076,B126&lt;3.35),1.36,IF(AND(A126&gt;=4.7,B126&lt;3.1,D126&gt;=0.15,G126&lt;0.653,D126&lt;0.75,H126&lt;15.076,B126&lt;3.35),1.6,IF(AND(A126&lt;5.2,B126&lt;2.65,D126&lt;1.45,B126&lt;2.75,D126&gt;=0.75,H126&lt;15.076,B126&lt;3.35),3.3,IF(AND(A126&lt;6.5,G126&gt;=0.352,D126&gt;=1.45,B126&lt;2.75,D126&gt;=0.75,H126&lt;15.076,B126&lt;3.35),5,IF(AND(A126&gt;=6.5,G126&gt;=0.352,D126&gt;=1.45,B126&lt;2.75,D126&gt;=0.75,H126&lt;15.076,B126&lt;3.35),5.8,IF(AND(H126&lt;8.486,D126&lt;1.35,A126&lt;6.2,B126&gt;=2.75,D126&gt;=0.75,H126&lt;15.076,B126&lt;3.35),3.975,IF(AND(G126&lt;0.187,F126&lt;2.5,A126&gt;=6.2,B126&gt;=2.75,D126&gt;=0.75,H126&lt;15.076,B126&lt;3.35),5,IF(AND(G126&gt;=0.187,F126&lt;2.5,A126&gt;=6.2,B126&gt;=2.75,D126&gt;=0.75,H126&lt;15.076,B126&lt;3.35),4.525,IF(AND(A126&gt;=7.25,F126&gt;=2.5,A126&gt;=6.2,B126&gt;=2.75,D126&gt;=0.75,H126&lt;15.076,B126&lt;3.35),6.5,IF(AND(G126&lt;0.185,B126&lt;3.6,G126&lt;0.566,A126&gt;=5.05,H126&gt;=6.542,F126&lt;2,B126&gt;=3.35),1.45,IF(AND(G126&gt;=0.185,B126&lt;3.6,G126&lt;0.566,A126&gt;=5.05,H126&gt;=6.542,F126&lt;2,B126&gt;=3.35),1.34,IF(AND(G126&lt;0.13,B126&gt;=3.6,G126&lt;0.566,A126&gt;=5.05,H126&gt;=6.542,F126&lt;2,B126&gt;=3.35),1.45,IF(AND(G126&gt;=0.13,B126&gt;=3.6,G126&lt;0.566,A126&gt;=5.05,H126&gt;=6.542,F126&lt;2,B126&gt;=3.35),1.5,IF(AND(D126&lt;1.05,A126&gt;=5.2,B126&lt;2.65,D126&lt;1.45,B126&lt;2.75,D126&gt;=0.75,H126&lt;15.076,B126&lt;3.35),3.5,IF(AND(D126&gt;=1.05,A126&gt;=5.2,B126&lt;2.65,D126&lt;1.45,B126&lt;2.75,D126&gt;=0.75,H126&lt;15.076,B126&lt;3.35),3.94,IF(AND(H126&lt;10.983,H126&gt;=8.486,D126&lt;1.35,A126&lt;6.2,B126&gt;=2.75,D126&gt;=0.75,H126&lt;15.076,B126&lt;3.35),4.38,IF(AND(H126&gt;=10.983,H126&gt;=8.486,D126&lt;1.35,A126&lt;6.2,B126&gt;=2.75,D126&gt;=0.75,H126&lt;15.076,B126&lt;3.35),4.1,IF(AND(B126&gt;=3.25,A126&lt;7.25,F126&gt;=2.5,A126&gt;=6.2,B126&gt;=2.75,D126&gt;=0.75,H126&lt;15.076,B126&lt;3.35),5.7,IF(AND(B126&lt;2.95,B126&lt;3.25,A126&lt;7.25,F126&gt;=2.5,A126&gt;=6.2,B126&gt;=2.75,D126&gt;=0.75,H126&lt;15.076,B126&lt;3.35),5.6,IF(AND(H126&gt;=13.711,B126&gt;=2.95,B126&lt;3.25,A126&lt;7.25,F126&gt;=2.5,A126&gt;=6.2,B126&gt;=2.75,D126&gt;=0.75,H126&lt;15.076,B126&lt;3.35),5.8,IF(AND(A126&gt;=6.8,H126&lt;13.711,B126&gt;=2.95,B126&lt;3.25,A126&lt;7.25,F126&gt;=2.5,A126&gt;=6.2,B126&gt;=2.75,D126&gt;=0.75,H126&lt;15.076,B126&lt;3.35),5.1,IF(AND(H126&lt;12.921,A126&lt;6.8,H126&lt;13.711,B126&gt;=2.95,B126&lt;3.25,A126&lt;7.25,F126&gt;=2.5,A126&gt;=6.2,B126&gt;=2.75,D126&gt;=0.75,H126&lt;15.076,B126&lt;3.35),5.34,IF(AND(H126&gt;=12.921,A126&lt;6.8,H126&lt;13.711,B126&gt;=2.95,B126&lt;3.25,A126&lt;7.25,F126&gt;=2.5,A126&gt;=6.2,B126&gt;=2.75,D126&gt;=0.75,H126&lt;15.076,B126&lt;3.35),5.133,"shouldnthappen"))))))))))))))))))))))))))))))))))))</f>
        <v>4.5</v>
      </c>
      <c r="AA126" s="1" t="n">
        <f aca="false">IF(AND(D126&gt;=0.45,A126&lt;5.05,D126&lt;0.8),1.6,IF(AND(D126&gt;=0.45,A126&gt;=5.05,D126&lt;0.8),1.7,IF(AND(H126&gt;=16.244,F126&gt;=2.5,D126&gt;=0.8),6.533,IF(AND(A126&lt;4.35,D126&lt;0.45,A126&lt;5.05,D126&lt;0.8),1.1,IF(AND(H126&gt;=14.877,D126&lt;0.45,A126&gt;=5.05,D126&lt;0.8),1.3,IF(AND(D126&gt;=1.4,A126&lt;5.65,F126&lt;2.5,D126&gt;=0.8),4.5,IF(AND(A126&gt;=7.25,H126&lt;16.244,F126&gt;=2.5,D126&gt;=0.8),6.5,IF(AND(A126&gt;=4.75,A126&gt;=4.35,D126&lt;0.45,A126&lt;5.05,D126&lt;0.8),1.35,IF(AND(A126&lt;5.3,D126&lt;1.4,A126&lt;5.65,F126&lt;2.5,D126&gt;=0.8),3.1,IF(AND(A126&gt;=6.8,A126&gt;=6.55,A126&gt;=5.65,F126&lt;2.5,D126&gt;=0.8),4.9,IF(AND(H126&lt;5.767,A126&lt;7.25,H126&lt;16.244,F126&gt;=2.5,D126&gt;=0.8),4.5,IF(AND(G126&gt;=0.522,A126&lt;4.75,A126&gt;=4.35,D126&lt;0.45,A126&lt;5.05,D126&lt;0.8),1.2,IF(AND(G126&gt;=0.948,D126&lt;0.35,H126&lt;14.877,D126&lt;0.45,A126&gt;=5.05,D126&lt;0.8),1.7,IF(AND(H126&lt;13.089,D126&gt;=0.35,H126&lt;14.877,D126&lt;0.45,A126&gt;=5.05,D126&lt;0.8),1.5,IF(AND(H126&gt;=13.089,D126&gt;=0.35,H126&lt;14.877,D126&lt;0.45,A126&gt;=5.05,D126&lt;0.8),1.3,IF(AND(B126&gt;=2.95,A126&gt;=5.3,D126&lt;1.4,A126&lt;5.65,F126&lt;2.5,D126&gt;=0.8),4.1,IF(AND(H126&lt;9.181,A126&lt;6.05,A126&lt;6.55,A126&gt;=5.65,F126&lt;2.5,D126&gt;=0.8),5.1,IF(AND(H126&gt;=9.181,A126&lt;6.05,A126&lt;6.55,A126&gt;=5.65,F126&lt;2.5,D126&gt;=0.8),4.3,IF(AND(G126&gt;=0.867,A126&gt;=6.05,A126&lt;6.55,A126&gt;=5.65,F126&lt;2.5,D126&gt;=0.8),4.9,IF(AND(B126&lt;3.05,A126&lt;6.8,A126&gt;=6.55,A126&gt;=5.65,F126&lt;2.5,D126&gt;=0.8),5,IF(AND(B126&gt;=3.05,A126&lt;6.8,A126&gt;=6.55,A126&gt;=5.65,F126&lt;2.5,D126&gt;=0.8),4.55,IF(AND(H126&gt;=14.144,G126&lt;0.522,A126&lt;4.75,A126&gt;=4.35,D126&lt;0.45,A126&lt;5.05,D126&lt;0.8),1.3,IF(AND(B126&lt;2.7,B126&lt;2.95,A126&gt;=5.3,D126&lt;1.4,A126&lt;5.65,F126&lt;2.5,D126&gt;=0.8),3.78,IF(AND(B126&gt;=2.7,B126&lt;2.95,A126&gt;=5.3,D126&lt;1.4,A126&lt;5.65,F126&lt;2.5,D126&gt;=0.8),3.6,IF(AND(G126&lt;0.638,G126&lt;0.867,A126&gt;=6.05,A126&lt;6.55,A126&gt;=5.65,F126&lt;2.5,D126&gt;=0.8),4.433,IF(AND(G126&gt;=0.638,G126&lt;0.867,A126&gt;=6.05,A126&lt;6.55,A126&gt;=5.65,F126&lt;2.5,D126&gt;=0.8),4,IF(AND(A126&lt;6.35,H126&lt;11.146,H126&gt;=5.767,A126&lt;7.25,H126&lt;16.244,F126&gt;=2.5,D126&gt;=0.8),5.1,IF(AND(A126&lt;4.5,H126&lt;14.144,G126&lt;0.522,A126&lt;4.75,A126&gt;=4.35,D126&lt;0.45,A126&lt;5.05,D126&lt;0.8),1.35,IF(AND(A126&gt;=4.5,H126&lt;14.144,G126&lt;0.522,A126&lt;4.75,A126&gt;=4.35,D126&lt;0.45,A126&lt;5.05,D126&lt;0.8),1.4,IF(AND(A126&lt;5.15,B126&lt;3.75,G126&lt;0.948,D126&lt;0.35,H126&lt;14.877,D126&lt;0.45,A126&gt;=5.05,D126&lt;0.8),1.4,IF(AND(A126&gt;=5.15,B126&lt;3.75,G126&lt;0.948,D126&lt;0.35,H126&lt;14.877,D126&lt;0.45,A126&gt;=5.05,D126&lt;0.8),1.5,IF(AND(G126&lt;0.112,B126&gt;=3.75,G126&lt;0.948,D126&lt;0.35,H126&lt;14.877,D126&lt;0.45,A126&gt;=5.05,D126&lt;0.8),1.5,IF(AND(G126&gt;=0.112,B126&gt;=3.75,G126&lt;0.948,D126&lt;0.35,H126&lt;14.877,D126&lt;0.45,A126&gt;=5.05,D126&lt;0.8),1.6,IF(AND(G126&lt;0.075,A126&gt;=6.35,H126&lt;11.146,H126&gt;=5.767,A126&lt;7.25,H126&lt;16.244,F126&gt;=2.5,D126&gt;=0.8),5.5,IF(AND(G126&gt;=0.075,A126&gt;=6.35,H126&lt;11.146,H126&gt;=5.767,A126&lt;7.25,H126&lt;16.244,F126&gt;=2.5,D126&gt;=0.8),5.24,IF(AND(B126&lt;2.95,D126&lt;1.9,H126&gt;=11.146,H126&gt;=5.767,A126&lt;7.25,H126&lt;16.244,F126&gt;=2.5,D126&gt;=0.8),5.65,IF(AND(B126&gt;=2.95,D126&lt;1.9,H126&gt;=11.146,H126&gt;=5.767,A126&lt;7.25,H126&lt;16.244,F126&gt;=2.5,D126&gt;=0.8),5.8,IF(AND(H126&lt;13.42,D126&gt;=1.9,H126&gt;=11.146,H126&gt;=5.767,A126&lt;7.25,H126&lt;16.244,F126&gt;=2.5,D126&gt;=0.8),5.6,IF(AND(H126&gt;=13.42,D126&gt;=1.9,H126&gt;=11.146,H126&gt;=5.767,A126&lt;7.25,H126&lt;16.244,F126&gt;=2.5,D126&gt;=0.8),5.34,"shouldnthappen")))))))))))))))))))))))))))))))))))))))</f>
        <v>5.65</v>
      </c>
      <c r="AB126" s="1" t="n">
        <f aca="false">IF(AND(D126&gt;=0.35,F126&lt;1.5),1.5,IF(AND(F126&lt;2.5,D126&gt;=1.55,F126&gt;=1.5),4.85,IF(AND(H126&lt;8.308,D126&lt;0.15,D126&lt;0.35,F126&lt;1.5),1.5,IF(AND(H126&gt;=8.308,D126&lt;0.15,D126&lt;0.35,F126&lt;1.5),1.4,IF(AND(H126&lt;5.523,D126&gt;=0.15,D126&lt;0.35,F126&lt;1.5),1,IF(AND(G126&lt;0.572,H126&lt;10.688,D126&lt;1.55,F126&gt;=1.5),3.75,IF(AND(B126&gt;=3.5,F126&gt;=2.5,D126&gt;=1.55,F126&gt;=1.5),6.3,IF(AND(A126&gt;=5.65,G126&gt;=0.572,H126&lt;10.688,D126&lt;1.55,F126&gt;=1.5),4.45,IF(AND(B126&gt;=2.85,A126&lt;6.15,H126&gt;=10.688,D126&lt;1.55,F126&gt;=1.5),4.35,IF(AND(H126&gt;=16.284,B126&lt;3.5,F126&gt;=2.5,D126&gt;=1.55,F126&gt;=1.5),6.6,IF(AND(G126&gt;=0.241,G126&lt;0.338,H126&gt;=5.523,D126&gt;=0.15,D126&lt;0.35,F126&lt;1.5),1.25,IF(AND(A126&lt;5.05,G126&gt;=0.338,H126&gt;=5.523,D126&gt;=0.15,D126&lt;0.35,F126&lt;1.5),1.35,IF(AND(B126&lt;2.7,A126&lt;5.65,G126&gt;=0.572,H126&lt;10.688,D126&lt;1.55,F126&gt;=1.5),4,IF(AND(B126&gt;=2.7,A126&lt;5.65,G126&gt;=0.572,H126&lt;10.688,D126&lt;1.55,F126&gt;=1.5),3.6,IF(AND(B126&lt;2.45,B126&lt;2.85,A126&lt;6.15,H126&gt;=10.688,D126&lt;1.55,F126&gt;=1.5),3.7,IF(AND(A126&lt;6.25,B126&lt;2.85,A126&gt;=6.15,H126&gt;=10.688,D126&lt;1.55,F126&gt;=1.5),4.5,IF(AND(A126&gt;=6.25,B126&lt;2.85,A126&gt;=6.15,H126&gt;=10.688,D126&lt;1.55,F126&gt;=1.5),4.86,IF(AND(D126&gt;=1.45,B126&gt;=2.85,A126&gt;=6.15,H126&gt;=10.688,D126&lt;1.55,F126&gt;=1.5),4.8,IF(AND(H126&lt;8.202,H126&lt;16.284,B126&lt;3.5,F126&gt;=2.5,D126&gt;=1.55,F126&gt;=1.5),5.7,IF(AND(A126&gt;=5.1,G126&lt;0.241,G126&lt;0.338,H126&gt;=5.523,D126&gt;=0.15,D126&lt;0.35,F126&lt;1.5),1.5,IF(AND(B126&gt;=3.75,A126&gt;=5.05,G126&gt;=0.338,H126&gt;=5.523,D126&gt;=0.15,D126&lt;0.35,F126&lt;1.5),1.6,IF(AND(A126&lt;5.7,B126&gt;=2.45,B126&lt;2.85,A126&lt;6.15,H126&gt;=10.688,D126&lt;1.55,F126&gt;=1.5),3.9,IF(AND(A126&gt;=5.7,B126&gt;=2.45,B126&lt;2.85,A126&lt;6.15,H126&gt;=10.688,D126&lt;1.55,F126&gt;=1.5),4.02,IF(AND(H126&lt;13.654,D126&lt;1.45,B126&gt;=2.85,A126&gt;=6.15,H126&gt;=10.688,D126&lt;1.55,F126&gt;=1.5),4.333,IF(AND(H126&gt;=13.654,D126&lt;1.45,B126&gt;=2.85,A126&gt;=6.15,H126&gt;=10.688,D126&lt;1.55,F126&gt;=1.5),4.54,IF(AND(A126&lt;6.15,H126&gt;=8.202,H126&lt;16.284,B126&lt;3.5,F126&gt;=2.5,D126&gt;=1.55,F126&gt;=1.5),5,IF(AND(H126&lt;13.924,A126&lt;5.1,G126&lt;0.241,G126&lt;0.338,H126&gt;=5.523,D126&gt;=0.15,D126&lt;0.35,F126&lt;1.5),1.4,IF(AND(H126&gt;=13.924,A126&lt;5.1,G126&lt;0.241,G126&lt;0.338,H126&gt;=5.523,D126&gt;=0.15,D126&lt;0.35,F126&lt;1.5),1.5,IF(AND(D126&lt;0.25,B126&lt;3.75,A126&gt;=5.05,G126&gt;=0.338,H126&gt;=5.523,D126&gt;=0.15,D126&lt;0.35,F126&lt;1.5),1.5,IF(AND(D126&gt;=0.25,B126&lt;3.75,A126&gt;=5.05,G126&gt;=0.338,H126&gt;=5.523,D126&gt;=0.15,D126&lt;0.35,F126&lt;1.5),1.4,IF(AND(H126&lt;8.884,B126&gt;=3.05,A126&gt;=6.15,H126&gt;=8.202,H126&lt;16.284,B126&lt;3.5,F126&gt;=2.5,D126&gt;=1.55,F126&gt;=1.5),5.1,IF(AND(A126&lt;6.45,G126&lt;0.368,B126&lt;3.05,A126&gt;=6.15,H126&gt;=8.202,H126&lt;16.284,B126&lt;3.5,F126&gt;=2.5,D126&gt;=1.55,F126&gt;=1.5),5.525,IF(AND(A126&gt;=6.45,G126&lt;0.368,B126&lt;3.05,A126&gt;=6.15,H126&gt;=8.202,H126&lt;16.284,B126&lt;3.5,F126&gt;=2.5,D126&gt;=1.55,F126&gt;=1.5),5.35,IF(AND(D126&lt;2.25,G126&gt;=0.368,B126&lt;3.05,A126&gt;=6.15,H126&gt;=8.202,H126&lt;16.284,B126&lt;3.5,F126&gt;=2.5,D126&gt;=1.55,F126&gt;=1.5),5.8,IF(AND(D126&gt;=2.25,G126&gt;=0.368,B126&lt;3.05,A126&gt;=6.15,H126&gt;=8.202,H126&lt;16.284,B126&lt;3.5,F126&gt;=2.5,D126&gt;=1.55,F126&gt;=1.5),5.2,IF(AND(H126&lt;10.257,H126&gt;=8.884,B126&gt;=3.05,A126&gt;=6.15,H126&gt;=8.202,H126&lt;16.284,B126&lt;3.5,F126&gt;=2.5,D126&gt;=1.55,F126&gt;=1.5),5.9,IF(AND(H126&gt;=10.257,H126&gt;=8.884,B126&gt;=3.05,A126&gt;=6.15,H126&gt;=8.202,H126&lt;16.284,B126&lt;3.5,F126&gt;=2.5,D126&gt;=1.55,F126&gt;=1.5),5.48,"shouldnthappen")))))))))))))))))))))))))))))))))))))</f>
        <v>5.525</v>
      </c>
      <c r="AC126" s="1" t="n">
        <f aca="false">IF(AND(H126&lt;5.748,A126&lt;5.05,D126&lt;0.8),1,IF(AND(B126&lt;3.35,A126&gt;=5.05,D126&lt;0.8),1.7,IF(AND(A126&lt;5.85,G126&lt;0.154,D126&gt;=0.8),4.5,IF(AND(D126&gt;=0.45,H126&gt;=5.748,A126&lt;5.05,D126&lt;0.8),1.6,IF(AND(G126&gt;=0.934,B126&gt;=3.35,A126&gt;=5.05,D126&lt;0.8),1.7,IF(AND(D126&lt;2.1,A126&gt;=5.85,G126&lt;0.154,D126&gt;=0.8),6.15,IF(AND(D126&gt;=2.1,A126&gt;=5.85,G126&lt;0.154,D126&gt;=0.8),5.5,IF(AND(A126&lt;6.1,D126&gt;=1.55,G126&gt;=0.154,D126&gt;=0.8),5,IF(AND(H126&gt;=14.379,G126&lt;0.934,B126&gt;=3.35,A126&gt;=5.05,D126&lt;0.8),1.58,IF(AND(G126&lt;0.379,A126&gt;=6.1,D126&gt;=1.55,G126&gt;=0.154,D126&gt;=0.8),5.42,IF(AND(H126&lt;13.924,G126&lt;0.227,D126&lt;0.45,H126&gt;=5.748,A126&lt;5.05,D126&lt;0.8),1.4,IF(AND(H126&gt;=13.924,G126&lt;0.227,D126&lt;0.45,H126&gt;=5.748,A126&lt;5.05,D126&lt;0.8),1.5,IF(AND(B126&lt;3.1,G126&gt;=0.227,D126&lt;0.45,H126&gt;=5.748,A126&lt;5.05,D126&lt;0.8),1.1,IF(AND(G126&lt;0.13,H126&lt;14.379,G126&lt;0.934,B126&gt;=3.35,A126&gt;=5.05,D126&lt;0.8),1.4,IF(AND(D126&lt;1.05,A126&lt;5.65,D126&lt;1.35,D126&lt;1.55,G126&gt;=0.154,D126&gt;=0.8),3.7,IF(AND(D126&lt;1.25,A126&gt;=5.65,D126&lt;1.35,D126&lt;1.55,G126&gt;=0.154,D126&gt;=0.8),4.06,IF(AND(D126&gt;=1.25,A126&gt;=5.65,D126&lt;1.35,D126&lt;1.55,G126&gt;=0.154,D126&gt;=0.8),4.425,IF(AND(H126&lt;13.654,D126&lt;1.45,D126&gt;=1.35,D126&lt;1.55,G126&gt;=0.154,D126&gt;=0.8),4.275,IF(AND(G126&lt;0.259,D126&gt;=1.45,D126&gt;=1.35,D126&lt;1.55,G126&gt;=0.154,D126&gt;=0.8),5.1,IF(AND(B126&lt;2.95,G126&gt;=0.379,A126&gt;=6.1,D126&gt;=1.55,G126&gt;=0.154,D126&gt;=0.8),6.3,IF(AND(B126&lt;3.25,B126&gt;=3.1,G126&gt;=0.227,D126&lt;0.45,H126&gt;=5.748,A126&lt;5.05,D126&lt;0.8),1.3,IF(AND(B126&gt;=3.25,B126&gt;=3.1,G126&gt;=0.227,D126&lt;0.45,H126&gt;=5.748,A126&lt;5.05,D126&lt;0.8),1.4,IF(AND(H126&gt;=13.372,G126&gt;=0.13,H126&lt;14.379,G126&lt;0.934,B126&gt;=3.35,A126&gt;=5.05,D126&lt;0.8),1.4,IF(AND(H126&lt;6.69,D126&gt;=1.05,A126&lt;5.65,D126&lt;1.35,D126&lt;1.55,G126&gt;=0.154,D126&gt;=0.8),4.033,IF(AND(H126&gt;=6.69,D126&gt;=1.05,A126&lt;5.65,D126&lt;1.35,D126&lt;1.55,G126&gt;=0.154,D126&gt;=0.8),3.88,IF(AND(B126&lt;2.85,H126&gt;=13.654,D126&lt;1.45,D126&gt;=1.35,D126&lt;1.55,G126&gt;=0.154,D126&gt;=0.8),4.8,IF(AND(B126&gt;=2.85,H126&gt;=13.654,D126&lt;1.45,D126&gt;=1.35,D126&lt;1.55,G126&gt;=0.154,D126&gt;=0.8),4.7,IF(AND(H126&lt;11.681,G126&gt;=0.259,D126&gt;=1.45,D126&gt;=1.35,D126&lt;1.55,G126&gt;=0.154,D126&gt;=0.8),4.85,IF(AND(H126&gt;=11.681,G126&gt;=0.259,D126&gt;=1.45,D126&gt;=1.35,D126&lt;1.55,G126&gt;=0.154,D126&gt;=0.8),4.633,IF(AND(A126&lt;6.25,B126&gt;=2.95,G126&gt;=0.379,A126&gt;=6.1,D126&gt;=1.55,G126&gt;=0.154,D126&gt;=0.8),5.4,IF(AND(D126&lt;0.3,H126&lt;13.372,G126&gt;=0.13,H126&lt;14.379,G126&lt;0.934,B126&gt;=3.35,A126&gt;=5.05,D126&lt;0.8),1.475,IF(AND(D126&gt;=0.3,H126&lt;13.372,G126&gt;=0.13,H126&lt;14.379,G126&lt;0.934,B126&gt;=3.35,A126&gt;=5.05,D126&lt;0.8),1.5,IF(AND(B126&lt;3.15,A126&gt;=6.25,B126&gt;=2.95,G126&gt;=0.379,A126&gt;=6.1,D126&gt;=1.55,G126&gt;=0.154,D126&gt;=0.8),5.7,IF(AND(B126&gt;=3.15,A126&gt;=6.25,B126&gt;=2.95,G126&gt;=0.379,A126&gt;=6.1,D126&gt;=1.55,G126&gt;=0.154,D126&gt;=0.8),5.933,"shouldnthappen"))))))))))))))))))))))))))))))))))</f>
        <v>6.15</v>
      </c>
      <c r="AD126" s="1" t="n">
        <f aca="false">IF(AND(H126&lt;6.621,A126&lt;4.95,D126&lt;0.8),1,IF(AND(H126&lt;14.144,H126&gt;=6.621,A126&lt;4.95,D126&lt;0.8),1.4,IF(AND(H126&gt;=14.144,H126&gt;=6.621,A126&lt;4.95,D126&lt;0.8),1.3,IF(AND(G126&lt;0.13,B126&gt;=3.85,A126&gt;=4.95,D126&lt;0.8),1.3,IF(AND(G126&gt;=0.13,B126&gt;=3.85,A126&gt;=4.95,D126&lt;0.8),1.425,IF(AND(A126&gt;=6.05,B126&lt;2.75,D126&lt;1.55,D126&gt;=0.8),4.9,IF(AND(A126&gt;=7.3,G126&lt;0.119,D126&gt;=1.55,D126&gt;=0.8),6.7,IF(AND(H126&lt;6.555,D126&lt;0.25,B126&lt;3.85,A126&gt;=4.95,D126&lt;0.8),1.7,IF(AND(B126&lt;3.4,D126&gt;=0.25,B126&lt;3.85,A126&gt;=4.95,D126&lt;0.8),1.7,IF(AND(B126&gt;=3.4,D126&gt;=0.25,B126&lt;3.85,A126&gt;=4.95,D126&lt;0.8),1.6,IF(AND(A126&lt;5.05,A126&lt;6.05,B126&lt;2.75,D126&lt;1.55,D126&gt;=0.8),3.3,IF(AND(B126&lt;2.85,D126&lt;1.35,B126&gt;=2.75,D126&lt;1.55,D126&gt;=0.8),4.5,IF(AND(H126&lt;12.206,D126&gt;=1.35,B126&gt;=2.75,D126&lt;1.55,D126&gt;=0.8),4.7,IF(AND(H126&gt;=12.206,D126&gt;=1.35,B126&gt;=2.75,D126&lt;1.55,D126&gt;=0.8),4.52,IF(AND(G126&lt;0.024,A126&lt;7.3,G126&lt;0.119,D126&gt;=1.55,D126&gt;=0.8),5.7,IF(AND(G126&gt;=0.024,A126&lt;7.3,G126&lt;0.119,D126&gt;=1.55,D126&gt;=0.8),5.6,IF(AND(F126&lt;2.5,G126&lt;0.417,G126&gt;=0.119,D126&gt;=1.55,D126&gt;=0.8),5.05,IF(AND(B126&lt;3.15,H126&gt;=6.555,D126&lt;0.25,B126&lt;3.85,A126&gt;=4.95,D126&lt;0.8),1.6,IF(AND(G126&lt;0.356,A126&gt;=5.05,A126&lt;6.05,B126&lt;2.75,D126&lt;1.55,D126&gt;=0.8),4.12,IF(AND(A126&lt;5.65,B126&gt;=2.85,D126&lt;1.35,B126&gt;=2.75,D126&lt;1.55,D126&gt;=0.8),3.6,IF(AND(B126&lt;3.15,F126&gt;=2.5,G126&lt;0.417,G126&gt;=0.119,D126&gt;=1.55,D126&gt;=0.8),5.18,IF(AND(B126&gt;=3.15,F126&gt;=2.5,G126&lt;0.417,G126&gt;=0.119,D126&gt;=1.55,D126&gt;=0.8),5.3,IF(AND(D126&lt;1.7,A126&lt;6.95,G126&gt;=0.417,G126&gt;=0.119,D126&gt;=1.55,D126&gt;=0.8),4.7,IF(AND(A126&lt;7.25,A126&gt;=6.95,G126&gt;=0.417,G126&gt;=0.119,D126&gt;=1.55,D126&gt;=0.8),5.8,IF(AND(A126&gt;=7.25,A126&gt;=6.95,G126&gt;=0.417,G126&gt;=0.119,D126&gt;=1.55,D126&gt;=0.8),6.333,IF(AND(H126&lt;8.594,B126&gt;=3.15,H126&gt;=6.555,D126&lt;0.25,B126&lt;3.85,A126&gt;=4.95,D126&lt;0.8),1.4,IF(AND(H126&gt;=8.594,B126&gt;=3.15,H126&gt;=6.555,D126&lt;0.25,B126&lt;3.85,A126&gt;=4.95,D126&lt;0.8),1.5,IF(AND(H126&gt;=11.218,G126&gt;=0.356,A126&gt;=5.05,A126&lt;6.05,B126&lt;2.75,D126&lt;1.55,D126&gt;=0.8),3.925,IF(AND(A126&gt;=6.5,A126&gt;=5.65,B126&gt;=2.85,D126&lt;1.35,B126&gt;=2.75,D126&lt;1.55,D126&gt;=0.8),4.6,IF(AND(H126&lt;8.602,H126&lt;11.218,G126&gt;=0.356,A126&gt;=5.05,A126&lt;6.05,B126&lt;2.75,D126&lt;1.55,D126&gt;=0.8),3.95,IF(AND(H126&gt;=8.602,H126&lt;11.218,G126&gt;=0.356,A126&gt;=5.05,A126&lt;6.05,B126&lt;2.75,D126&lt;1.55,D126&gt;=0.8),3.75,IF(AND(H126&lt;10.129,A126&lt;6.5,A126&gt;=5.65,B126&gt;=2.85,D126&lt;1.35,B126&gt;=2.75,D126&lt;1.55,D126&gt;=0.8),4.2,IF(AND(H126&gt;=10.129,A126&lt;6.5,A126&gt;=5.65,B126&gt;=2.85,D126&lt;1.35,B126&gt;=2.75,D126&lt;1.55,D126&gt;=0.8),4.267,IF(AND(D126&lt;2.2,B126&lt;3.05,D126&gt;=1.7,A126&lt;6.95,G126&gt;=0.417,G126&gt;=0.119,D126&gt;=1.55,D126&gt;=0.8),5.3,IF(AND(D126&gt;=2.2,B126&lt;3.05,D126&gt;=1.7,A126&lt;6.95,G126&gt;=0.417,G126&gt;=0.119,D126&gt;=1.55,D126&gt;=0.8),5.133,IF(AND(D126&lt;2.45,B126&gt;=3.05,D126&gt;=1.7,A126&lt;6.95,G126&gt;=0.417,G126&gt;=0.119,D126&gt;=1.55,D126&gt;=0.8),5.6,IF(AND(D126&gt;=2.45,B126&gt;=3.05,D126&gt;=1.7,A126&lt;6.95,G126&gt;=0.417,G126&gt;=0.119,D126&gt;=1.55,D126&gt;=0.8),6,"shouldnthappen")))))))))))))))))))))))))))))))))))))</f>
        <v>5.6</v>
      </c>
      <c r="AE126" s="1" t="n">
        <f aca="false">IF(AND(G126&lt;0.123,D126&gt;=0.25,D126&lt;0.75),1.3,IF(AND(H126&gt;=16.774,D126&gt;=1.75,D126&gt;=0.75),6.4,IF(AND(B126&lt;3.4,A126&lt;4.8,D126&lt;0.25,D126&lt;0.75),1.22,IF(AND(B126&gt;=3.4,A126&lt;4.8,D126&lt;0.25,D126&lt;0.75),1,IF(AND(A126&gt;=5.45,A126&gt;=4.8,D126&lt;0.25,D126&lt;0.75),1.367,IF(AND(H126&gt;=10.688,D126&lt;1.35,D126&lt;1.75,D126&gt;=0.75),4.2,IF(AND(A126&lt;5.3,D126&gt;=1.35,D126&lt;1.75,D126&gt;=0.75),4.05,IF(AND(G126&gt;=0.857,H126&lt;16.774,D126&gt;=1.75,D126&gt;=0.75),5.02,IF(AND(H126&lt;6.089,A126&lt;5.45,A126&gt;=4.8,D126&lt;0.25,D126&lt;0.75),1.7,IF(AND(G126&lt;0.184,D126&lt;0.35,G126&gt;=0.123,D126&gt;=0.25,D126&lt;0.75),1.7,IF(AND(G126&gt;=0.184,D126&lt;0.35,G126&gt;=0.123,D126&gt;=0.25,D126&lt;0.75),1.48,IF(AND(A126&lt;5.25,D126&gt;=0.35,G126&gt;=0.123,D126&gt;=0.25,D126&lt;0.75),1.75,IF(AND(A126&gt;=5.25,D126&gt;=0.35,G126&gt;=0.123,D126&gt;=0.25,D126&lt;0.75),1.5,IF(AND(A126&lt;5.3,H126&lt;10.688,D126&lt;1.35,D126&lt;1.75,D126&gt;=0.75),3.15,IF(AND(H126&lt;9.474,A126&gt;=5.3,D126&gt;=1.35,D126&lt;1.75,D126&gt;=0.75),4.95,IF(AND(G126&gt;=0.779,G126&lt;0.857,H126&lt;16.774,D126&gt;=1.75,D126&gt;=0.75),6,IF(AND(G126&lt;0.05,H126&gt;=6.089,A126&lt;5.45,A126&gt;=4.8,D126&lt;0.25,D126&lt;0.75),1.4,IF(AND(H126&lt;6.69,A126&gt;=5.3,H126&lt;10.688,D126&lt;1.35,D126&lt;1.75,D126&gt;=0.75),4.033,IF(AND(H126&gt;=6.69,A126&gt;=5.3,H126&lt;10.688,D126&lt;1.35,D126&lt;1.75,D126&gt;=0.75),3.733,IF(AND(B126&lt;2.5,H126&gt;=9.474,A126&gt;=5.3,D126&gt;=1.35,D126&lt;1.75,D126&gt;=0.75),4.5,IF(AND(D126&gt;=2.45,G126&lt;0.779,G126&lt;0.857,H126&lt;16.774,D126&gt;=1.75,D126&gt;=0.75),6,IF(AND(B126&gt;=3.75,G126&gt;=0.05,H126&gt;=6.089,A126&lt;5.45,A126&gt;=4.8,D126&lt;0.25,D126&lt;0.75),1.6,IF(AND(H126&lt;13.695,B126&gt;=2.5,H126&gt;=9.474,A126&gt;=5.3,D126&gt;=1.35,D126&lt;1.75,D126&gt;=0.75),4.567,IF(AND(G126&gt;=0.654,D126&lt;2.45,G126&lt;0.779,G126&lt;0.857,H126&lt;16.774,D126&gt;=1.75,D126&gt;=0.75),4.9,IF(AND(G126&gt;=0.73,B126&lt;3.75,G126&gt;=0.05,H126&gt;=6.089,A126&lt;5.45,A126&gt;=4.8,D126&lt;0.25,D126&lt;0.75),1.4,IF(AND(A126&lt;6.65,H126&gt;=13.695,B126&gt;=2.5,H126&gt;=9.474,A126&gt;=5.3,D126&gt;=1.35,D126&lt;1.75,D126&gt;=0.75),4.4,IF(AND(A126&gt;=6.65,H126&gt;=13.695,B126&gt;=2.5,H126&gt;=9.474,A126&gt;=5.3,D126&gt;=1.35,D126&lt;1.75,D126&gt;=0.75),4.84,IF(AND(B126&lt;2.75,G126&lt;0.654,D126&lt;2.45,G126&lt;0.779,G126&lt;0.857,H126&lt;16.774,D126&gt;=1.75,D126&gt;=0.75),5.2,IF(AND(H126&lt;9.524,G126&lt;0.73,B126&lt;3.75,G126&gt;=0.05,H126&gt;=6.089,A126&lt;5.45,A126&gt;=4.8,D126&lt;0.25,D126&lt;0.75),1.5,IF(AND(H126&gt;=9.524,G126&lt;0.73,B126&lt;3.75,G126&gt;=0.05,H126&gt;=6.089,A126&lt;5.45,A126&gt;=4.8,D126&lt;0.25,D126&lt;0.75),1.4,IF(AND(H126&gt;=13.644,B126&gt;=2.75,G126&lt;0.654,D126&lt;2.45,G126&lt;0.779,G126&lt;0.857,H126&lt;16.774,D126&gt;=1.75,D126&gt;=0.75),6.033,IF(AND(A126&gt;=6.85,H126&lt;13.644,B126&gt;=2.75,G126&lt;0.654,D126&lt;2.45,G126&lt;0.779,G126&lt;0.857,H126&lt;16.774,D126&gt;=1.75,D126&gt;=0.75),5.1,IF(AND(A126&gt;=6.75,A126&lt;6.85,H126&lt;13.644,B126&gt;=2.75,G126&lt;0.654,D126&lt;2.45,G126&lt;0.779,G126&lt;0.857,H126&lt;16.774,D126&gt;=1.75,D126&gt;=0.75),5.9,IF(AND(D126&gt;=2.35,A126&lt;6.75,A126&lt;6.85,H126&lt;13.644,B126&gt;=2.75,G126&lt;0.654,D126&lt;2.45,G126&lt;0.779,G126&lt;0.857,H126&lt;16.774,D126&gt;=1.75,D126&gt;=0.75),5.6,IF(AND(H126&lt;11.146,D126&lt;2.35,A126&lt;6.75,A126&lt;6.85,H126&lt;13.644,B126&gt;=2.75,G126&lt;0.654,D126&lt;2.45,G126&lt;0.779,G126&lt;0.857,H126&lt;16.774,D126&gt;=1.75,D126&gt;=0.75),5.4,IF(AND(H126&gt;=11.146,D126&lt;2.35,A126&lt;6.75,A126&lt;6.85,H126&lt;13.644,B126&gt;=2.75,G126&lt;0.654,D126&lt;2.45,G126&lt;0.779,G126&lt;0.857,H126&lt;16.774,D126&gt;=1.75,D126&gt;=0.75),5.6,"shouldnthappen"))))))))))))))))))))))))))))))))))))</f>
        <v>5.2</v>
      </c>
      <c r="AF126" s="1" t="n">
        <f aca="false">IF(AND(A126&lt;4.5,D126&lt;0.8),1.233,IF(AND(B126&lt;3.05,A126&gt;=4.5,D126&lt;0.8),1.4,IF(AND(D126&gt;=0.45,B126&gt;=3.05,A126&gt;=4.5,D126&lt;0.8),1.667,IF(AND(D126&lt;1.05,D126&lt;1.35,A126&lt;6.25,D126&gt;=0.8),3.633,IF(AND(H126&lt;13.935,A126&gt;=7.05,A126&gt;=6.25,D126&gt;=0.8),6,IF(AND(G126&gt;=0.948,D126&lt;0.45,B126&gt;=3.05,A126&gt;=4.5,D126&lt;0.8),1.7,IF(AND(G126&lt;0.652,D126&gt;=1.05,D126&lt;1.35,A126&lt;6.25,D126&gt;=0.8),4.16,IF(AND(D126&gt;=2.15,D126&gt;=1.75,D126&gt;=1.35,A126&lt;6.25,D126&gt;=0.8),5.4,IF(AND(G126&gt;=0.912,F126&lt;2.5,A126&lt;7.05,A126&gt;=6.25,D126&gt;=0.8),4.4,IF(AND(B126&gt;=3.25,F126&gt;=2.5,A126&lt;7.05,A126&gt;=6.25,D126&gt;=0.8),5.85,IF(AND(H126&lt;17.32,H126&gt;=13.935,A126&gt;=7.05,A126&gt;=6.25,D126&gt;=0.8),6.65,IF(AND(H126&gt;=17.32,H126&gt;=13.935,A126&gt;=7.05,A126&gt;=6.25,D126&gt;=0.8),6.4,IF(AND(H126&gt;=13.547,G126&lt;0.948,D126&lt;0.45,B126&gt;=3.05,A126&gt;=4.5,D126&lt;0.8),1.38,IF(AND(B126&gt;=2.75,G126&gt;=0.652,D126&gt;=1.05,D126&lt;1.35,A126&lt;6.25,D126&gt;=0.8),3.6,IF(AND(H126&lt;9.417,G126&lt;0.404,D126&lt;1.75,D126&gt;=1.35,A126&lt;6.25,D126&gt;=0.8),4.2,IF(AND(H126&gt;=9.417,G126&lt;0.404,D126&lt;1.75,D126&gt;=1.35,A126&lt;6.25,D126&gt;=0.8),4.5,IF(AND(G126&lt;0.464,G126&gt;=0.404,D126&lt;1.75,D126&gt;=1.35,A126&lt;6.25,D126&gt;=0.8),4.5,IF(AND(G126&gt;=0.464,G126&gt;=0.404,D126&lt;1.75,D126&gt;=1.35,A126&lt;6.25,D126&gt;=0.8),4.625,IF(AND(D126&lt;1.85,D126&lt;2.15,D126&gt;=1.75,D126&gt;=1.35,A126&lt;6.25,D126&gt;=0.8),4.9,IF(AND(D126&gt;=1.85,D126&lt;2.15,D126&gt;=1.75,D126&gt;=1.35,A126&lt;6.25,D126&gt;=0.8),5.05,IF(AND(G126&lt;0.332,G126&lt;0.912,F126&lt;2.5,A126&lt;7.05,A126&gt;=6.25,D126&gt;=0.8),4.467,IF(AND(G126&gt;=0.332,G126&lt;0.912,F126&lt;2.5,A126&lt;7.05,A126&gt;=6.25,D126&gt;=0.8),4.767,IF(AND(D126&lt;0.15,H126&lt;13.547,G126&lt;0.948,D126&lt;0.45,B126&gt;=3.05,A126&gt;=4.5,D126&lt;0.8),1.5,IF(AND(D126&lt;1.15,B126&lt;2.75,G126&gt;=0.652,D126&gt;=1.05,D126&lt;1.35,A126&lt;6.25,D126&gt;=0.8),3.9,IF(AND(D126&gt;=1.15,B126&lt;2.75,G126&gt;=0.652,D126&gt;=1.05,D126&lt;1.35,A126&lt;6.25,D126&gt;=0.8),4,IF(AND(D126&gt;=2.25,B126&lt;3.15,B126&lt;3.25,F126&gt;=2.5,A126&lt;7.05,A126&gt;=6.25,D126&gt;=0.8),5.14,IF(AND(G126&lt;0.621,B126&gt;=3.15,B126&lt;3.25,F126&gt;=2.5,A126&lt;7.05,A126&gt;=6.25,D126&gt;=0.8),5.75,IF(AND(G126&gt;=0.621,B126&gt;=3.15,B126&lt;3.25,F126&gt;=2.5,A126&lt;7.05,A126&gt;=6.25,D126&gt;=0.8),5.1,IF(AND(G126&gt;=0.862,D126&gt;=0.15,H126&lt;13.547,G126&lt;0.948,D126&lt;0.45,B126&gt;=3.05,A126&gt;=4.5,D126&lt;0.8),1.5,IF(AND(A126&lt;6.35,D126&lt;2.25,B126&lt;3.15,B126&lt;3.25,F126&gt;=2.5,A126&lt;7.05,A126&gt;=6.25,D126&gt;=0.8),5.267,IF(AND(A126&gt;=6.35,D126&lt;2.25,B126&lt;3.15,B126&lt;3.25,F126&gt;=2.5,A126&lt;7.05,A126&gt;=6.25,D126&gt;=0.8),5.42,IF(AND(A126&lt;5.1,G126&lt;0.862,D126&gt;=0.15,H126&lt;13.547,G126&lt;0.948,D126&lt;0.45,B126&gt;=3.05,A126&gt;=4.5,D126&lt;0.8),1.35,IF(AND(B126&lt;3.95,A126&gt;=5.1,G126&lt;0.862,D126&gt;=0.15,H126&lt;13.547,G126&lt;0.948,D126&lt;0.45,B126&gt;=3.05,A126&gt;=4.5,D126&lt;0.8),1.5,IF(AND(B126&gt;=3.95,A126&gt;=5.1,G126&lt;0.862,D126&gt;=0.15,H126&lt;13.547,G126&lt;0.948,D126&lt;0.45,B126&gt;=3.05,A126&gt;=4.5,D126&lt;0.8),1.467,"shouldnthappen"))))))))))))))))))))))))))))))))))</f>
        <v>5.267</v>
      </c>
      <c r="AG126" s="1" t="n">
        <f aca="false">IF(AND(H126&lt;5.748,A126&lt;4.85,D126&lt;0.75),1,IF(AND(B126&gt;=3.5,D126&gt;=1.75,D126&gt;=0.75),6.2,IF(AND(A126&gt;=4.65,H126&gt;=5.748,A126&lt;4.85,D126&lt;0.75),1.333,IF(AND(H126&lt;6.417,B126&lt;3.45,A126&gt;=4.85,D126&lt;0.75),1.7,IF(AND(A126&lt;5.05,B126&gt;=3.45,A126&gt;=4.85,D126&lt;0.75),1.4,IF(AND(A126&gt;=5.05,B126&gt;=3.45,A126&gt;=4.85,D126&lt;0.75),1.5,IF(AND(F126&gt;=2.5,H126&lt;13.641,D126&lt;1.75,D126&gt;=0.75),4.667,IF(AND(G126&lt;0.187,H126&gt;=13.641,D126&lt;1.75,D126&gt;=0.75),5,IF(AND(A126&gt;=7.1,B126&lt;3.5,D126&gt;=1.75,D126&gt;=0.75),6.575,IF(AND(G126&lt;0.161,A126&lt;4.65,H126&gt;=5.748,A126&lt;4.85,D126&lt;0.75),1.5,IF(AND(H126&lt;8.399,H126&gt;=6.417,B126&lt;3.45,A126&gt;=4.85,D126&lt;0.75),1.5,IF(AND(H126&gt;=8.399,H126&gt;=6.417,B126&lt;3.45,A126&gt;=4.85,D126&lt;0.75),1.625,IF(AND(G126&lt;0.086,F126&lt;2.5,H126&lt;13.641,D126&lt;1.75,D126&gt;=0.75),4.7,IF(AND(D126&lt;1.35,G126&gt;=0.187,H126&gt;=13.641,D126&lt;1.75,D126&gt;=0.75),4.2,IF(AND(G126&lt;0.422,G126&gt;=0.161,A126&lt;4.65,H126&gt;=5.748,A126&lt;4.85,D126&lt;0.75),1.4,IF(AND(G126&gt;=0.422,G126&gt;=0.161,A126&lt;4.65,H126&gt;=5.748,A126&lt;4.85,D126&lt;0.75),1.3,IF(AND(B126&lt;2.5,D126&gt;=1.35,G126&gt;=0.187,H126&gt;=13.641,D126&lt;1.75,D126&gt;=0.75),4.5,IF(AND(B126&lt;2.75,A126&lt;6,A126&lt;7.1,B126&lt;3.5,D126&gt;=1.75,D126&gt;=0.75),5.1,IF(AND(B126&gt;=2.75,A126&lt;6,A126&lt;7.1,B126&lt;3.5,D126&gt;=1.75,D126&gt;=0.75),5.02,IF(AND(A126&lt;5.15,A126&lt;5.9,G126&gt;=0.086,F126&lt;2.5,H126&lt;13.641,D126&lt;1.75,D126&gt;=0.75),3,IF(AND(G126&lt;0.644,A126&gt;=5.9,G126&gt;=0.086,F126&lt;2.5,H126&lt;13.641,D126&lt;1.75,D126&gt;=0.75),4.65,IF(AND(G126&gt;=0.644,A126&gt;=5.9,G126&gt;=0.086,F126&lt;2.5,H126&lt;13.641,D126&lt;1.75,D126&gt;=0.75),4.24,IF(AND(D126&lt;1.45,B126&gt;=2.5,D126&gt;=1.35,G126&gt;=0.187,H126&gt;=13.641,D126&lt;1.75,D126&gt;=0.75),4.68,IF(AND(D126&gt;=1.45,B126&gt;=2.5,D126&gt;=1.35,G126&gt;=0.187,H126&gt;=13.641,D126&lt;1.75,D126&gt;=0.75),4.833,IF(AND(H126&lt;13.18,D126&lt;2.05,A126&gt;=6,A126&lt;7.1,B126&lt;3.5,D126&gt;=1.75,D126&gt;=0.75),5.44,IF(AND(H126&gt;=13.18,D126&lt;2.05,A126&gt;=6,A126&lt;7.1,B126&lt;3.5,D126&gt;=1.75,D126&gt;=0.75),5.1,IF(AND(H126&lt;8.759,D126&gt;=2.05,A126&gt;=6,A126&lt;7.1,B126&lt;3.5,D126&gt;=1.75,D126&gt;=0.75),5.4,IF(AND(A126&gt;=5.75,A126&gt;=5.15,A126&lt;5.9,G126&gt;=0.086,F126&lt;2.5,H126&lt;13.641,D126&lt;1.75,D126&gt;=0.75),3.967,IF(AND(H126&lt;10.159,H126&gt;=8.759,D126&gt;=2.05,A126&gt;=6,A126&lt;7.1,B126&lt;3.5,D126&gt;=1.75,D126&gt;=0.75),5.925,IF(AND(D126&lt;1.2,A126&lt;5.75,A126&gt;=5.15,A126&lt;5.9,G126&gt;=0.086,F126&lt;2.5,H126&lt;13.641,D126&lt;1.75,D126&gt;=0.75),3.667,IF(AND(D126&lt;2.25,H126&gt;=10.159,H126&gt;=8.759,D126&gt;=2.05,A126&gt;=6,A126&lt;7.1,B126&lt;3.5,D126&gt;=1.75,D126&gt;=0.75),5.66,IF(AND(D126&gt;=2.25,H126&gt;=10.159,H126&gt;=8.759,D126&gt;=2.05,A126&gt;=6,A126&lt;7.1,B126&lt;3.5,D126&gt;=1.75,D126&gt;=0.75),5.34,IF(AND(D126&lt;1.35,D126&gt;=1.2,A126&lt;5.75,A126&gt;=5.15,A126&lt;5.9,G126&gt;=0.086,F126&lt;2.5,H126&lt;13.641,D126&lt;1.75,D126&gt;=0.75),4.025,IF(AND(D126&gt;=1.35,D126&gt;=1.2,A126&lt;5.75,A126&gt;=5.15,A126&lt;5.9,G126&gt;=0.086,F126&lt;2.5,H126&lt;13.641,D126&lt;1.75,D126&gt;=0.75),3.9,"shouldnthappen"))))))))))))))))))))))))))))))))))</f>
        <v>5.1</v>
      </c>
      <c r="AH126" s="1" t="n">
        <f aca="false">IF(AND(F126&lt;1.5,H126&lt;6.799,A126&lt;5.45),1.7,IF(AND(F126&gt;=1.5,H126&lt;6.799,A126&lt;5.45),4.1,IF(AND(D126&gt;=0.8,H126&gt;=6.799,A126&lt;5.45),3.9,IF(AND(H126&lt;7.564,F126&lt;2.5,A126&gt;=5.45),3.925,IF(AND(H126&gt;=16.284,F126&gt;=2.5,A126&gt;=5.45),6.5,IF(AND(A126&lt;4.35,D126&lt;0.8,H126&gt;=6.799,A126&lt;5.45),1.1,IF(AND(B126&lt;2.8,D126&lt;1.35,H126&gt;=7.564,F126&lt;2.5,A126&gt;=5.45),4.1,IF(AND(B126&gt;=2.8,D126&lt;1.35,H126&gt;=7.564,F126&lt;2.5,A126&gt;=5.45),4.267,IF(AND(B126&lt;2.75,D126&gt;=1.35,H126&gt;=7.564,F126&lt;2.5,A126&gt;=5.45),5,IF(AND(G126&gt;=0.078,G126&lt;0.26,H126&lt;16.284,F126&gt;=2.5,A126&gt;=5.45),6.06,IF(AND(G126&gt;=0.805,G126&gt;=0.26,H126&lt;16.284,F126&gt;=2.5,A126&gt;=5.45),5.02,IF(AND(H126&gt;=10.109,B126&gt;=3.45,A126&gt;=4.35,D126&lt;0.8,H126&gt;=6.799,A126&lt;5.45),1.55,IF(AND(D126&lt;2.25,G126&lt;0.078,G126&lt;0.26,H126&lt;16.284,F126&gt;=2.5,A126&gt;=5.45),5.6,IF(AND(D126&gt;=2.25,G126&lt;0.078,G126&lt;0.26,H126&lt;16.284,F126&gt;=2.5,A126&gt;=5.45),5.7,IF(AND(A126&lt;6.15,G126&lt;0.805,G126&gt;=0.26,H126&lt;16.284,F126&gt;=2.5,A126&gt;=5.45),4.967,IF(AND(A126&lt;4.65,H126&lt;12.227,B126&lt;3.45,A126&gt;=4.35,D126&lt;0.8,H126&gt;=6.799,A126&lt;5.45),1.333,IF(AND(A126&lt;4.85,H126&gt;=12.227,B126&lt;3.45,A126&gt;=4.35,D126&lt;0.8,H126&gt;=6.799,A126&lt;5.45),1.42,IF(AND(A126&gt;=4.85,H126&gt;=12.227,B126&lt;3.45,A126&gt;=4.35,D126&lt;0.8,H126&gt;=6.799,A126&lt;5.45),1.533,IF(AND(A126&lt;5.05,H126&lt;10.109,B126&gt;=3.45,A126&gt;=4.35,D126&lt;0.8,H126&gt;=6.799,A126&lt;5.45),1.4,IF(AND(A126&gt;=5.05,H126&lt;10.109,B126&gt;=3.45,A126&gt;=4.35,D126&lt;0.8,H126&gt;=6.799,A126&lt;5.45),1.5,IF(AND(G126&lt;0.14,H126&lt;13.531,B126&gt;=2.75,D126&gt;=1.35,H126&gt;=7.564,F126&lt;2.5,A126&gt;=5.45),4.7,IF(AND(G126&lt;0.187,H126&gt;=13.531,B126&gt;=2.75,D126&gt;=1.35,H126&gt;=7.564,F126&lt;2.5,A126&gt;=5.45),5,IF(AND(G126&gt;=0.187,H126&gt;=13.531,B126&gt;=2.75,D126&gt;=1.35,H126&gt;=7.564,F126&lt;2.5,A126&gt;=5.45),4.66,IF(AND(A126&lt;6.35,A126&gt;=6.15,G126&lt;0.805,G126&gt;=0.26,H126&lt;16.284,F126&gt;=2.5,A126&gt;=5.45),6,IF(AND(D126&lt;0.15,A126&gt;=4.65,H126&lt;12.227,B126&lt;3.45,A126&gt;=4.35,D126&lt;0.8,H126&gt;=6.799,A126&lt;5.45),1.5,IF(AND(H126&lt;10.723,G126&gt;=0.14,H126&lt;13.531,B126&gt;=2.75,D126&gt;=1.35,H126&gt;=7.564,F126&lt;2.5,A126&gt;=5.45),4.6,IF(AND(H126&gt;=10.723,G126&gt;=0.14,H126&lt;13.531,B126&gt;=2.75,D126&gt;=1.35,H126&gt;=7.564,F126&lt;2.5,A126&gt;=5.45),4.46,IF(AND(G126&lt;0.364,A126&gt;=6.35,A126&gt;=6.15,G126&lt;0.805,G126&gt;=0.26,H126&lt;16.284,F126&gt;=2.5,A126&gt;=5.45),5.28,IF(AND(A126&lt;5.1,D126&gt;=0.15,A126&gt;=4.65,H126&lt;12.227,B126&lt;3.45,A126&gt;=4.35,D126&lt;0.8,H126&gt;=6.799,A126&lt;5.45),1.36,IF(AND(A126&gt;=5.1,D126&gt;=0.15,A126&gt;=4.65,H126&lt;12.227,B126&lt;3.45,A126&gt;=4.35,D126&lt;0.8,H126&gt;=6.799,A126&lt;5.45),1.4,IF(AND(G126&gt;=0.6,G126&gt;=0.364,A126&gt;=6.35,A126&gt;=6.15,G126&lt;0.805,G126&gt;=0.26,H126&lt;16.284,F126&gt;=2.5,A126&gt;=5.45),5.1,IF(AND(A126&gt;=6.95,G126&lt;0.6,G126&gt;=0.364,A126&gt;=6.35,A126&gt;=6.15,G126&lt;0.805,G126&gt;=0.26,H126&lt;16.284,F126&gt;=2.5,A126&gt;=5.45),5.8,IF(AND(B126&lt;3.2,A126&lt;6.95,G126&lt;0.6,G126&gt;=0.364,A126&gt;=6.35,A126&gt;=6.15,G126&lt;0.805,G126&gt;=0.26,H126&lt;16.284,F126&gt;=2.5,A126&gt;=5.45),5.6,IF(AND(B126&gt;=3.2,A126&lt;6.95,G126&lt;0.6,G126&gt;=0.364,A126&gt;=6.35,A126&gt;=6.15,G126&lt;0.805,G126&gt;=0.26,H126&lt;16.284,F126&gt;=2.5,A126&gt;=5.45),5.7,"shouldnthappen"))))))))))))))))))))))))))))))))))</f>
        <v>5.6</v>
      </c>
      <c r="AI126" s="1" t="n">
        <f aca="false">IF(AND(B126&gt;=3.55,A126&lt;5.05,F126&lt;1.5),1,IF(AND(H126&gt;=13.436,A126&gt;=5.05,F126&lt;1.5),1.633,IF(AND(A126&lt;4.35,B126&lt;3.55,A126&lt;5.05,F126&lt;1.5),1.1,IF(AND(A126&lt;5.15,H126&lt;13.436,A126&gt;=5.05,F126&lt;1.5),1.6,IF(AND(G126&lt;0.837,D126&lt;1.2,B126&lt;2.65,F126&gt;=1.5),3.7,IF(AND(G126&gt;=0.837,D126&lt;1.2,B126&lt;2.65,F126&gt;=1.5),3,IF(AND(D126&lt;1.4,D126&gt;=1.2,B126&lt;2.65,F126&gt;=1.5),4.133,IF(AND(D126&gt;=1.4,D126&gt;=1.2,B126&lt;2.65,F126&gt;=1.5),4.633,IF(AND(G126&lt;0.302,A126&gt;=4.35,B126&lt;3.55,A126&lt;5.05,F126&lt;1.5),1.34,IF(AND(D126&gt;=0.3,A126&gt;=5.15,H126&lt;13.436,A126&gt;=5.05,F126&lt;1.5),1.5,IF(AND(G126&lt;0.233,G126&lt;0.265,D126&lt;1.55,B126&gt;=2.65,F126&gt;=1.5),4.56,IF(AND(G126&gt;=0.233,G126&lt;0.265,D126&lt;1.55,B126&gt;=2.65,F126&gt;=1.5),5.1,IF(AND(G126&lt;0.395,G126&gt;=0.265,D126&lt;1.55,B126&gt;=2.65,F126&gt;=1.5),4.025,IF(AND(H126&lt;13.935,A126&gt;=7.05,D126&gt;=1.55,B126&gt;=2.65,F126&gt;=1.5),6.12,IF(AND(H126&gt;=13.935,A126&gt;=7.05,D126&gt;=1.55,B126&gt;=2.65,F126&gt;=1.5),6.64,IF(AND(G126&gt;=0.858,G126&gt;=0.302,A126&gt;=4.35,B126&lt;3.55,A126&lt;5.05,F126&lt;1.5),1.3,IF(AND(H126&lt;6.543,D126&lt;0.3,A126&gt;=5.15,H126&lt;13.436,A126&gt;=5.05,F126&lt;1.5),1.4,IF(AND(H126&gt;=6.543,D126&lt;0.3,A126&gt;=5.15,H126&lt;13.436,A126&gt;=5.05,F126&lt;1.5),1.48,IF(AND(A126&lt;6.3,G126&gt;=0.395,G126&gt;=0.265,D126&lt;1.55,B126&gt;=2.65,F126&gt;=1.5),4.14,IF(AND(A126&gt;=6.3,G126&gt;=0.395,G126&gt;=0.265,D126&lt;1.55,B126&gt;=2.65,F126&gt;=1.5),4.767,IF(AND(G126&gt;=0.669,B126&lt;3.15,A126&lt;7.05,D126&gt;=1.55,B126&gt;=2.65,F126&gt;=1.5),5,IF(AND(H126&lt;9.459,G126&lt;0.858,G126&gt;=0.302,A126&gt;=4.35,B126&lt;3.55,A126&lt;5.05,F126&lt;1.5),1.4,IF(AND(H126&gt;=9.459,G126&lt;0.858,G126&gt;=0.302,A126&gt;=4.35,B126&lt;3.55,A126&lt;5.05,F126&lt;1.5),1.6,IF(AND(G126&gt;=0.433,G126&lt;0.669,B126&lt;3.15,A126&lt;7.05,D126&gt;=1.55,B126&gt;=2.65,F126&gt;=1.5),5.68,IF(AND(G126&lt;0.481,H126&lt;10.257,B126&gt;=3.15,A126&lt;7.05,D126&gt;=1.55,B126&gt;=2.65,F126&gt;=1.5),5.7,IF(AND(G126&gt;=0.481,H126&lt;10.257,B126&gt;=3.15,A126&lt;7.05,D126&gt;=1.55,B126&gt;=2.65,F126&gt;=1.5),5.9,IF(AND(D126&lt;2.15,H126&gt;=10.257,B126&gt;=3.15,A126&lt;7.05,D126&gt;=1.55,B126&gt;=2.65,F126&gt;=1.5),5.1,IF(AND(D126&gt;=2.15,H126&gt;=10.257,B126&gt;=3.15,A126&lt;7.05,D126&gt;=1.55,B126&gt;=2.65,F126&gt;=1.5),5.42,IF(AND(G126&lt;0.098,G126&lt;0.433,G126&lt;0.669,B126&lt;3.15,A126&lt;7.05,D126&gt;=1.55,B126&gt;=2.65,F126&gt;=1.5),5.567,IF(AND(D126&lt;1.8,G126&gt;=0.098,G126&lt;0.433,G126&lt;0.669,B126&lt;3.15,A126&lt;7.05,D126&gt;=1.55,B126&gt;=2.65,F126&gt;=1.5),5.033,IF(AND(G126&gt;=0.312,D126&gt;=1.8,G126&gt;=0.098,G126&lt;0.433,G126&lt;0.669,B126&lt;3.15,A126&lt;7.05,D126&gt;=1.55,B126&gt;=2.65,F126&gt;=1.5),5.4,IF(AND(H126&lt;9.002,G126&lt;0.312,D126&gt;=1.8,G126&gt;=0.098,G126&lt;0.433,G126&lt;0.669,B126&lt;3.15,A126&lt;7.05,D126&gt;=1.55,B126&gt;=2.65,F126&gt;=1.5),5.1,IF(AND(H126&gt;=9.002,G126&lt;0.312,D126&gt;=1.8,G126&gt;=0.098,G126&lt;0.433,G126&lt;0.669,B126&lt;3.15,A126&lt;7.05,D126&gt;=1.55,B126&gt;=2.65,F126&gt;=1.5),5.26,"shouldnthappen")))))))))))))))))))))))))))))))))</f>
        <v>5.567</v>
      </c>
      <c r="AJ126" s="1" t="n">
        <f aca="false">IF(AND(A126&gt;=5.25,D126&gt;=0.35,D126&lt;0.8),1.433,IF(AND(F126&gt;=2.5,H126&lt;6.927,D126&gt;=0.8),5.1,IF(AND(H126&lt;5.85,B126&lt;3.65,D126&lt;0.35,D126&lt;0.8),1,IF(AND(A126&lt;5.55,B126&gt;=3.65,D126&lt;0.35,D126&lt;0.8),1.5,IF(AND(A126&gt;=5.55,B126&gt;=3.65,D126&lt;0.35,D126&lt;0.8),1.7,IF(AND(H126&lt;7.949,A126&lt;5.25,D126&gt;=0.35,D126&lt;0.8),1.9,IF(AND(H126&gt;=7.949,A126&lt;5.25,D126&gt;=0.35,D126&lt;0.8),1.54,IF(AND(A126&lt;5.55,F126&lt;2.5,H126&lt;6.927,D126&gt;=0.8),3.98,IF(AND(A126&gt;=5.55,F126&lt;2.5,H126&lt;6.927,D126&gt;=0.8),4.1,IF(AND(A126&gt;=7.25,D126&gt;=1.55,H126&gt;=6.927,D126&gt;=0.8),6.65,IF(AND(A126&lt;5.75,D126&lt;1.2,D126&lt;1.55,H126&gt;=6.927,D126&gt;=0.8),3.62,IF(AND(A126&gt;=5.75,D126&lt;1.2,D126&lt;1.55,H126&gt;=6.927,D126&gt;=0.8),4.1,IF(AND(G126&lt;0.175,A126&lt;4.8,H126&gt;=5.85,B126&lt;3.65,D126&lt;0.35,D126&lt;0.8),1.5,IF(AND(G126&gt;=0.175,A126&lt;4.8,H126&gt;=5.85,B126&lt;3.65,D126&lt;0.35,D126&lt;0.8),1.3,IF(AND(A126&gt;=5.05,A126&gt;=4.8,H126&gt;=5.85,B126&lt;3.65,D126&lt;0.35,D126&lt;0.8),1.5,IF(AND(G126&gt;=0.735,A126&lt;6.25,D126&gt;=1.2,D126&lt;1.55,H126&gt;=6.927,D126&gt;=0.8),4,IF(AND(H126&lt;10.464,A126&lt;6.2,A126&lt;7.25,D126&gt;=1.55,H126&gt;=6.927,D126&gt;=0.8),5.1,IF(AND(H126&gt;=10.464,A126&lt;6.2,A126&lt;7.25,D126&gt;=1.55,H126&gt;=6.927,D126&gt;=0.8),4.9,IF(AND(G126&lt;0.418,A126&lt;5.05,A126&gt;=4.8,H126&gt;=5.85,B126&lt;3.65,D126&lt;0.35,D126&lt;0.8),1.48,IF(AND(G126&gt;=0.418,A126&lt;5.05,A126&gt;=4.8,H126&gt;=5.85,B126&lt;3.65,D126&lt;0.35,D126&lt;0.8),1.3,IF(AND(B126&lt;2.75,G126&lt;0.735,A126&lt;6.25,D126&gt;=1.2,D126&lt;1.55,H126&gt;=6.927,D126&gt;=0.8),4.35,IF(AND(H126&lt;15.422,D126&lt;1.45,A126&gt;=6.25,D126&gt;=1.2,D126&lt;1.55,H126&gt;=6.927,D126&gt;=0.8),4.375,IF(AND(H126&gt;=15.422,D126&lt;1.45,A126&gt;=6.25,D126&gt;=1.2,D126&lt;1.55,H126&gt;=6.927,D126&gt;=0.8),4.7,IF(AND(A126&lt;6.4,D126&gt;=1.45,A126&gt;=6.25,D126&gt;=1.2,D126&lt;1.55,H126&gt;=6.927,D126&gt;=0.8),5.1,IF(AND(G126&gt;=0.576,D126&lt;2.15,A126&gt;=6.2,A126&lt;7.25,D126&gt;=1.55,H126&gt;=6.927,D126&gt;=0.8),5.1,IF(AND(G126&lt;0.537,D126&gt;=2.15,A126&gt;=6.2,A126&lt;7.25,D126&gt;=1.55,H126&gt;=6.927,D126&gt;=0.8),5.533,IF(AND(G126&gt;=0.537,D126&gt;=2.15,A126&gt;=6.2,A126&lt;7.25,D126&gt;=1.55,H126&gt;=6.927,D126&gt;=0.8),5.9,IF(AND(D126&lt;1.45,B126&gt;=2.75,G126&lt;0.735,A126&lt;6.25,D126&gt;=1.2,D126&lt;1.55,H126&gt;=6.927,D126&gt;=0.8),4.6,IF(AND(D126&gt;=1.45,B126&gt;=2.75,G126&lt;0.735,A126&lt;6.25,D126&gt;=1.2,D126&lt;1.55,H126&gt;=6.927,D126&gt;=0.8),4.5,IF(AND(H126&lt;12.582,A126&gt;=6.4,D126&gt;=1.45,A126&gt;=6.25,D126&gt;=1.2,D126&lt;1.55,H126&gt;=6.927,D126&gt;=0.8),4.66,IF(AND(H126&gt;=12.582,A126&gt;=6.4,D126&gt;=1.45,A126&gt;=6.25,D126&gt;=1.2,D126&lt;1.55,H126&gt;=6.927,D126&gt;=0.8),4.9,IF(AND(B126&lt;2.75,G126&lt;0.576,D126&lt;2.15,A126&gt;=6.2,A126&lt;7.25,D126&gt;=1.55,H126&gt;=6.927,D126&gt;=0.8),5.3,IF(AND(G126&gt;=0.395,B126&gt;=2.75,G126&lt;0.576,D126&lt;2.15,A126&gt;=6.2,A126&lt;7.25,D126&gt;=1.55,H126&gt;=6.927,D126&gt;=0.8),5.6,IF(AND(D126&gt;=1.9,G126&lt;0.395,B126&gt;=2.75,G126&lt;0.576,D126&lt;2.15,A126&gt;=6.2,A126&lt;7.25,D126&gt;=1.55,H126&gt;=6.927,D126&gt;=0.8),5.333,IF(AND(B126&lt;2.95,D126&lt;1.9,G126&lt;0.395,B126&gt;=2.75,G126&lt;0.576,D126&lt;2.15,A126&gt;=6.2,A126&lt;7.25,D126&gt;=1.55,H126&gt;=6.927,D126&gt;=0.8),5.6,IF(AND(B126&gt;=2.95,D126&lt;1.9,G126&lt;0.395,B126&gt;=2.75,G126&lt;0.576,D126&lt;2.15,A126&gt;=6.2,A126&lt;7.25,D126&gt;=1.55,H126&gt;=6.927,D126&gt;=0.8),5.5,"shouldnthappen"))))))))))))))))))))))))))))))))))))</f>
        <v>5.3</v>
      </c>
      <c r="AK126" s="1" t="n">
        <f aca="false">IF(AND(H126&lt;5.85,B126&lt;3.65,F126&lt;1.5),1,IF(AND(B126&gt;=3.95,B126&gt;=3.65,F126&lt;1.5),1.433,IF(AND(A126&lt;5.15,F126&lt;2.5,F126&gt;=1.5),3.075,IF(AND(D126&gt;=0.35,H126&gt;=5.85,B126&lt;3.65,F126&lt;1.5),1.5,IF(AND(G126&lt;0.168,B126&lt;3.95,B126&gt;=3.65,F126&lt;1.5),1.7,IF(AND(H126&lt;5.767,A126&lt;7.25,F126&gt;=2.5,F126&gt;=1.5),4.5,IF(AND(D126&lt;1.9,A126&gt;=7.25,F126&gt;=2.5,F126&gt;=1.5),6.3,IF(AND(D126&gt;=1.9,A126&gt;=7.25,F126&gt;=2.5,F126&gt;=1.5),6.575,IF(AND(B126&lt;3.75,G126&gt;=0.168,B126&lt;3.95,B126&gt;=3.65,F126&lt;1.5),1.5,IF(AND(B126&gt;=3.75,G126&gt;=0.168,B126&lt;3.95,B126&gt;=3.65,F126&lt;1.5),1.6,IF(AND(D126&gt;=1.35,A126&lt;6.15,A126&gt;=5.15,F126&lt;2.5,F126&gt;=1.5),4.42,IF(AND(D126&lt;1.4,A126&gt;=6.15,A126&gt;=5.15,F126&lt;2.5,F126&gt;=1.5),4.5,IF(AND(D126&gt;=1.4,A126&gt;=6.15,A126&gt;=5.15,F126&lt;2.5,F126&gt;=1.5),4.675,IF(AND(D126&lt;0.15,H126&lt;11.218,D126&lt;0.35,H126&gt;=5.85,B126&lt;3.65,F126&lt;1.5),1.5,IF(AND(D126&lt;0.15,H126&gt;=11.218,D126&lt;0.35,H126&gt;=5.85,B126&lt;3.65,F126&lt;1.5),1.1,IF(AND(B126&lt;2.7,D126&lt;1.35,A126&lt;6.15,A126&gt;=5.15,F126&lt;2.5,F126&gt;=1.5),3.82,IF(AND(A126&lt;6.15,G126&gt;=0.755,H126&gt;=5.767,A126&lt;7.25,F126&gt;=2.5,F126&gt;=1.5),4.98,IF(AND(A126&gt;=6.15,G126&gt;=0.755,H126&gt;=5.767,A126&lt;7.25,F126&gt;=2.5,F126&gt;=1.5),5.3,IF(AND(B126&lt;3.4,D126&gt;=0.15,H126&lt;11.218,D126&lt;0.35,H126&gt;=5.85,B126&lt;3.65,F126&lt;1.5),1.4,IF(AND(B126&gt;=3.4,D126&gt;=0.15,H126&lt;11.218,D126&lt;0.35,H126&gt;=5.85,B126&lt;3.65,F126&lt;1.5),1.3,IF(AND(H126&lt;11.731,D126&gt;=0.15,H126&gt;=11.218,D126&lt;0.35,H126&gt;=5.85,B126&lt;3.65,F126&lt;1.5),1.2,IF(AND(H126&lt;9.053,B126&gt;=2.7,D126&lt;1.35,A126&lt;6.15,A126&gt;=5.15,F126&lt;2.5,F126&gt;=1.5),3.85,IF(AND(D126&gt;=2.1,B126&lt;2.85,G126&lt;0.755,H126&gt;=5.767,A126&lt;7.25,F126&gt;=2.5,F126&gt;=1.5),5.6,IF(AND(D126&gt;=2.45,B126&gt;=2.85,G126&lt;0.755,H126&gt;=5.767,A126&lt;7.25,F126&gt;=2.5,F126&gt;=1.5),5.8,IF(AND(B126&gt;=3.45,H126&gt;=11.731,D126&gt;=0.15,H126&gt;=11.218,D126&lt;0.35,H126&gt;=5.85,B126&lt;3.65,F126&lt;1.5),1.3,IF(AND(A126&lt;5.9,H126&gt;=9.053,B126&gt;=2.7,D126&lt;1.35,A126&lt;6.15,A126&gt;=5.15,F126&lt;2.5,F126&gt;=1.5),4.3,IF(AND(A126&gt;=5.9,H126&gt;=9.053,B126&gt;=2.7,D126&lt;1.35,A126&lt;6.15,A126&gt;=5.15,F126&lt;2.5,F126&gt;=1.5),4,IF(AND(G126&gt;=0.519,D126&lt;2.1,B126&lt;2.85,G126&lt;0.755,H126&gt;=5.767,A126&lt;7.25,F126&gt;=2.5,F126&gt;=1.5),4.9,IF(AND(A126&gt;=7.05,D126&lt;2.45,B126&gt;=2.85,G126&lt;0.755,H126&gt;=5.767,A126&lt;7.25,F126&gt;=2.5,F126&gt;=1.5),5.8,IF(AND(H126&lt;14.396,B126&lt;3.45,H126&gt;=11.731,D126&gt;=0.15,H126&gt;=11.218,D126&lt;0.35,H126&gt;=5.85,B126&lt;3.65,F126&lt;1.5),1.44,IF(AND(H126&gt;=14.396,B126&lt;3.45,H126&gt;=11.731,D126&gt;=0.15,H126&gt;=11.218,D126&lt;0.35,H126&gt;=5.85,B126&lt;3.65,F126&lt;1.5),1.3,IF(AND(G126&lt;0.282,G126&lt;0.519,D126&lt;2.1,B126&lt;2.85,G126&lt;0.755,H126&gt;=5.767,A126&lt;7.25,F126&gt;=2.5,F126&gt;=1.5),5.1,IF(AND(G126&gt;=0.282,G126&lt;0.519,D126&lt;2.1,B126&lt;2.85,G126&lt;0.755,H126&gt;=5.767,A126&lt;7.25,F126&gt;=2.5,F126&gt;=1.5),5.3,IF(AND(A126&lt;6.4,D126&lt;1.9,A126&lt;7.05,D126&lt;2.45,B126&gt;=2.85,G126&lt;0.755,H126&gt;=5.767,A126&lt;7.25,F126&gt;=2.5,F126&gt;=1.5),5.6,IF(AND(A126&gt;=6.4,D126&lt;1.9,A126&lt;7.05,D126&lt;2.45,B126&gt;=2.85,G126&lt;0.755,H126&gt;=5.767,A126&lt;7.25,F126&gt;=2.5,F126&gt;=1.5),5.5,IF(AND(H126&lt;8.884,D126&gt;=1.9,A126&lt;7.05,D126&lt;2.45,B126&gt;=2.85,G126&lt;0.755,H126&gt;=5.767,A126&lt;7.25,F126&gt;=2.5,F126&gt;=1.5),5.3,IF(AND(H126&gt;=8.884,D126&gt;=1.9,A126&lt;7.05,D126&lt;2.45,B126&gt;=2.85,G126&lt;0.755,H126&gt;=5.767,A126&lt;7.25,F126&gt;=2.5,F126&gt;=1.5),5.52,"shouldnthappen")))))))))))))))))))))))))))))))))))))</f>
        <v>5.1</v>
      </c>
      <c r="AL126" s="1" t="n">
        <f aca="false">IF(AND(H126&lt;5.85,A126&lt;5.05,D126&lt;0.8),1,IF(AND(B126&lt;3.35,A126&gt;=5.05,D126&lt;0.8),1.7,IF(AND(D126&gt;=2.45,F126&gt;=2.5,D126&gt;=0.8),6.05,IF(AND(H126&gt;=11.218,H126&gt;=5.85,A126&lt;5.05,D126&lt;0.8),1.28,IF(AND(G126&gt;=0.948,B126&gt;=3.35,A126&gt;=5.05,D126&lt;0.8),1.7,IF(AND(G126&gt;=0.423,H126&lt;11.218,H126&gt;=5.85,A126&lt;5.05,D126&lt;0.8),1.3,IF(AND(B126&lt;3.6,G126&lt;0.948,B126&gt;=3.35,A126&gt;=5.05,D126&lt;0.8),1.4,IF(AND(H126&lt;10.258,D126&lt;1.15,A126&lt;5.9,F126&lt;2.5,D126&gt;=0.8),3.36,IF(AND(H126&gt;=10.258,D126&lt;1.15,A126&lt;5.9,F126&lt;2.5,D126&gt;=0.8),3.9,IF(AND(A126&lt;5.3,D126&gt;=1.15,A126&lt;5.9,F126&lt;2.5,D126&gt;=0.8),3.9,IF(AND(D126&lt;1.55,B126&lt;2.75,A126&gt;=5.9,F126&lt;2.5,D126&gt;=0.8),4.64,IF(AND(D126&gt;=1.55,B126&lt;2.75,A126&gt;=5.9,F126&lt;2.5,D126&gt;=0.8),5.1,IF(AND(D126&gt;=1.6,B126&gt;=2.75,A126&gt;=5.9,F126&lt;2.5,D126&gt;=0.8),5,IF(AND(H126&lt;5.767,H126&lt;8.598,D126&lt;2.45,F126&gt;=2.5,D126&gt;=0.8),4.5,IF(AND(A126&lt;6.25,H126&gt;=8.598,D126&lt;2.45,F126&gt;=2.5,D126&gt;=0.8),5.02,IF(AND(B126&lt;3.55,G126&lt;0.423,H126&lt;11.218,H126&gt;=5.85,A126&lt;5.05,D126&lt;0.8),1.525,IF(AND(B126&gt;=3.55,G126&lt;0.423,H126&lt;11.218,H126&gt;=5.85,A126&lt;5.05,D126&lt;0.8),1.4,IF(AND(H126&gt;=13.932,B126&gt;=3.6,G126&lt;0.948,B126&gt;=3.35,A126&gt;=5.05,D126&lt;0.8),1.65,IF(AND(G126&gt;=0.652,A126&gt;=5.3,D126&gt;=1.15,A126&lt;5.9,F126&lt;2.5,D126&gt;=0.8),3.8,IF(AND(D126&lt;1.35,D126&lt;1.6,B126&gt;=2.75,A126&gt;=5.9,F126&lt;2.5,D126&gt;=0.8),4.42,IF(AND(H126&lt;6.656,H126&gt;=5.767,H126&lt;8.598,D126&lt;2.45,F126&gt;=2.5,D126&gt;=0.8),5.033,IF(AND(H126&gt;=6.656,H126&gt;=5.767,H126&lt;8.598,D126&lt;2.45,F126&gt;=2.5,D126&gt;=0.8),5.1,IF(AND(G126&gt;=0.885,A126&gt;=6.25,H126&gt;=8.598,D126&lt;2.45,F126&gt;=2.5,D126&gt;=0.8),5.2,IF(AND(H126&lt;6.926,H126&lt;13.932,B126&gt;=3.6,G126&lt;0.948,B126&gt;=3.35,A126&gt;=5.05,D126&lt;0.8),1.433,IF(AND(H126&gt;=6.926,H126&lt;13.932,B126&gt;=3.6,G126&lt;0.948,B126&gt;=3.35,A126&gt;=5.05,D126&lt;0.8),1.5,IF(AND(A126&lt;5.65,G126&lt;0.652,A126&gt;=5.3,D126&gt;=1.15,A126&lt;5.9,F126&lt;2.5,D126&gt;=0.8),4.36,IF(AND(A126&gt;=5.65,G126&lt;0.652,A126&gt;=5.3,D126&gt;=1.15,A126&lt;5.9,F126&lt;2.5,D126&gt;=0.8),4.2,IF(AND(H126&gt;=13.561,D126&gt;=1.35,D126&lt;1.6,B126&gt;=2.75,A126&gt;=5.9,F126&lt;2.5,D126&gt;=0.8),4.767,IF(AND(H126&lt;9.091,G126&lt;0.885,A126&gt;=6.25,H126&gt;=8.598,D126&lt;2.45,F126&gt;=2.5,D126&gt;=0.8),6.3,IF(AND(H126&gt;=12.206,H126&lt;13.561,D126&gt;=1.35,D126&lt;1.6,B126&gt;=2.75,A126&gt;=5.9,F126&lt;2.5,D126&gt;=0.8),4.4,IF(AND(D126&gt;=2.25,H126&gt;=9.091,G126&lt;0.885,A126&gt;=6.25,H126&gt;=8.598,D126&lt;2.45,F126&gt;=2.5,D126&gt;=0.8),5.9,IF(AND(B126&lt;3.05,H126&lt;12.206,H126&lt;13.561,D126&gt;=1.35,D126&lt;1.6,B126&gt;=2.75,A126&gt;=5.9,F126&lt;2.5,D126&gt;=0.8),4.6,IF(AND(B126&gt;=3.05,H126&lt;12.206,H126&lt;13.561,D126&gt;=1.35,D126&lt;1.6,B126&gt;=2.75,A126&gt;=5.9,F126&lt;2.5,D126&gt;=0.8),4.7,IF(AND(G126&gt;=0.596,D126&lt;2.25,H126&gt;=9.091,G126&lt;0.885,A126&gt;=6.25,H126&gt;=8.598,D126&lt;2.45,F126&gt;=2.5,D126&gt;=0.8),5.1,IF(AND(G126&gt;=0.379,G126&lt;0.596,D126&lt;2.25,H126&gt;=9.091,G126&lt;0.885,A126&gt;=6.25,H126&gt;=8.598,D126&lt;2.45,F126&gt;=2.5,D126&gt;=0.8),5.767,IF(AND(D126&lt;2.15,G126&lt;0.379,G126&lt;0.596,D126&lt;2.25,H126&gt;=9.091,G126&lt;0.885,A126&gt;=6.25,H126&gt;=8.598,D126&lt;2.45,F126&gt;=2.5,D126&gt;=0.8),5.4,IF(AND(D126&gt;=2.15,G126&lt;0.379,G126&lt;0.596,D126&lt;2.25,H126&gt;=9.091,G126&lt;0.885,A126&gt;=6.25,H126&gt;=8.598,D126&lt;2.45,F126&gt;=2.5,D126&gt;=0.8),5.6,"shouldnthappen")))))))))))))))))))))))))))))))))))))</f>
        <v>5.4</v>
      </c>
      <c r="AM126" s="1" t="n">
        <f aca="false">IF(AND(H126&lt;5.245,D126&lt;0.8),1,IF(AND(A126&lt;4.5,H126&gt;=5.245,D126&lt;0.8),1.35,IF(AND(D126&gt;=0.5,A126&gt;=4.5,H126&gt;=5.245,D126&lt;0.8),1.6,IF(AND(H126&lt;7.25,B126&lt;2.6,A126&lt;6.15,D126&gt;=0.8),4.375,IF(AND(H126&gt;=7.25,B126&lt;2.6,A126&lt;6.15,D126&gt;=0.8),3.075,IF(AND(H126&lt;13.935,A126&gt;=7.05,A126&gt;=6.15,D126&gt;=0.8),6.067,IF(AND(H126&gt;=13.935,A126&gt;=7.05,A126&gt;=6.15,D126&gt;=0.8),6.525,IF(AND(G126&gt;=0.948,D126&lt;0.5,A126&gt;=4.5,H126&gt;=5.245,D126&lt;0.8),1.7,IF(AND(G126&lt;0.568,D126&gt;=1.55,B126&gt;=2.6,A126&lt;6.15,D126&gt;=0.8),5.1,IF(AND(G126&gt;=0.568,D126&gt;=1.55,B126&gt;=2.6,A126&lt;6.15,D126&gt;=0.8),5,IF(AND(A126&gt;=6.6,B126&gt;=3.15,A126&lt;7.05,A126&gt;=6.15,D126&gt;=0.8),5.78,IF(AND(G126&lt;0.165,G126&lt;0.273,D126&lt;1.55,B126&gt;=2.6,A126&lt;6.15,D126&gt;=0.8),4.1,IF(AND(G126&gt;=0.165,G126&lt;0.273,D126&lt;1.55,B126&gt;=2.6,A126&lt;6.15,D126&gt;=0.8),4.5,IF(AND(D126&lt;1.35,G126&gt;=0.273,D126&lt;1.55,B126&gt;=2.6,A126&lt;6.15,D126&gt;=0.8),4.08,IF(AND(D126&gt;=1.35,G126&gt;=0.273,D126&lt;1.55,B126&gt;=2.6,A126&lt;6.15,D126&gt;=0.8),4.4,IF(AND(D126&lt;1.45,F126&lt;2.5,B126&lt;3.15,A126&lt;7.05,A126&gt;=6.15,D126&gt;=0.8),4.38,IF(AND(D126&gt;=1.45,F126&lt;2.5,B126&lt;3.15,A126&lt;7.05,A126&gt;=6.15,D126&gt;=0.8),4.75,IF(AND(D126&gt;=2.25,F126&gt;=2.5,B126&lt;3.15,A126&lt;7.05,A126&gt;=6.15,D126&gt;=0.8),5.16,IF(AND(H126&lt;11.488,A126&lt;6.6,B126&gt;=3.15,A126&lt;7.05,A126&gt;=6.15,D126&gt;=0.8),6,IF(AND(H126&gt;=14.396,D126&lt;0.25,G126&lt;0.948,D126&lt;0.5,A126&gt;=4.5,H126&gt;=5.245,D126&lt;0.8),1.3,IF(AND(A126&gt;=5.55,D126&gt;=0.25,G126&lt;0.948,D126&lt;0.5,A126&gt;=4.5,H126&gt;=5.245,D126&lt;0.8),1.7,IF(AND(D126&lt;1.85,D126&lt;2.25,F126&gt;=2.5,B126&lt;3.15,A126&lt;7.05,A126&gt;=6.15,D126&gt;=0.8),5.6,IF(AND(G126&lt;0.669,H126&gt;=11.488,A126&lt;6.6,B126&gt;=3.15,A126&lt;7.05,A126&gt;=6.15,D126&gt;=0.8),4.7,IF(AND(G126&gt;=0.669,H126&gt;=11.488,A126&lt;6.6,B126&gt;=3.15,A126&lt;7.05,A126&gt;=6.15,D126&gt;=0.8),5.22,IF(AND(H126&lt;6.543,H126&lt;14.396,D126&lt;0.25,G126&lt;0.948,D126&lt;0.5,A126&gt;=4.5,H126&gt;=5.245,D126&lt;0.8),1.4,IF(AND(A126&lt;4.95,A126&lt;5.55,D126&gt;=0.25,G126&lt;0.948,D126&lt;0.5,A126&gt;=4.5,H126&gt;=5.245,D126&lt;0.8),1.4,IF(AND(A126&gt;=4.95,A126&lt;5.55,D126&gt;=0.25,G126&lt;0.948,D126&lt;0.5,A126&gt;=4.5,H126&gt;=5.245,D126&lt;0.8),1.48,IF(AND(H126&lt;10.667,D126&gt;=1.85,D126&lt;2.25,F126&gt;=2.5,B126&lt;3.15,A126&lt;7.05,A126&gt;=6.15,D126&gt;=0.8),5.25,IF(AND(H126&gt;=10.667,D126&gt;=1.85,D126&lt;2.25,F126&gt;=2.5,B126&lt;3.15,A126&lt;7.05,A126&gt;=6.15,D126&gt;=0.8),5.55,IF(AND(G126&lt;0.063,H126&gt;=6.543,H126&lt;14.396,D126&lt;0.25,G126&lt;0.948,D126&lt;0.5,A126&gt;=4.5,H126&gt;=5.245,D126&lt;0.8),1.4,IF(AND(H126&lt;9.212,G126&gt;=0.063,H126&gt;=6.543,H126&lt;14.396,D126&lt;0.25,G126&lt;0.948,D126&lt;0.5,A126&gt;=4.5,H126&gt;=5.245,D126&lt;0.8),1.475,IF(AND(H126&gt;=9.212,G126&gt;=0.063,H126&gt;=6.543,H126&lt;14.396,D126&lt;0.25,G126&lt;0.948,D126&lt;0.5,A126&gt;=4.5,H126&gt;=5.245,D126&lt;0.8),1.5,"shouldnthappen"))))))))))))))))))))))))))))))))</f>
        <v>5.6</v>
      </c>
      <c r="AN126" s="1" t="n">
        <f aca="false">IF(AND(D126&lt;0.7,A126&gt;=5.55),1.633,IF(AND(G126&lt;0.38,B126&lt;2.8,A126&lt;5.55),4.3,IF(AND(G126&gt;=0.38,B126&lt;2.8,A126&lt;5.55),3.325,IF(AND(D126&gt;=0.35,B126&gt;=2.8,A126&lt;5.55),1.6,IF(AND(B126&gt;=3.4,A126&lt;4.8,D126&lt;0.35,B126&gt;=2.8,A126&lt;5.55),1,IF(AND(H126&gt;=11.789,A126&lt;5.9,D126&lt;1.55,D126&gt;=0.7,A126&gt;=5.55),4.325,IF(AND(F126&gt;=2.5,A126&gt;=5.9,D126&lt;1.55,D126&gt;=0.7,A126&gt;=5.55),5.05,IF(AND(D126&lt;1.9,A126&gt;=7.25,D126&gt;=1.55,D126&gt;=0.7,A126&gt;=5.55),6.3,IF(AND(D126&gt;=1.9,A126&gt;=7.25,D126&gt;=1.55,D126&gt;=0.7,A126&gt;=5.55),6.4,IF(AND(A126&lt;4.35,B126&lt;3.4,A126&lt;4.8,D126&lt;0.35,B126&gt;=2.8,A126&lt;5.55),1.1,IF(AND(G126&gt;=0.934,B126&lt;3.45,A126&gt;=4.8,D126&lt;0.35,B126&gt;=2.8,A126&lt;5.55),1.7,IF(AND(H126&gt;=14.877,B126&gt;=3.45,A126&gt;=4.8,D126&lt;0.35,B126&gt;=2.8,A126&lt;5.55),1.3,IF(AND(B126&lt;2.6,H126&lt;11.789,A126&lt;5.9,D126&lt;1.55,D126&gt;=0.7,A126&gt;=5.55),3.9,IF(AND(B126&gt;=2.6,H126&lt;11.789,A126&lt;5.9,D126&lt;1.55,D126&gt;=0.7,A126&gt;=5.55),4.26,IF(AND(A126&lt;6.6,F126&lt;2.5,A126&gt;=5.9,D126&lt;1.55,D126&gt;=0.7,A126&gt;=5.55),4.625,IF(AND(A126&gt;=6.6,F126&lt;2.5,A126&gt;=5.9,D126&lt;1.55,D126&gt;=0.7,A126&gt;=5.55),4.475,IF(AND(B126&lt;2.6,D126&lt;2.05,A126&lt;7.25,D126&gt;=1.55,D126&gt;=0.7,A126&gt;=5.55),5.8,IF(AND(G126&gt;=0.743,D126&gt;=2.05,A126&lt;7.25,D126&gt;=1.55,D126&gt;=0.7,A126&gt;=5.55),5.1,IF(AND(G126&lt;0.422,A126&gt;=4.35,B126&lt;3.4,A126&lt;4.8,D126&lt;0.35,B126&gt;=2.8,A126&lt;5.55),1.367,IF(AND(G126&gt;=0.422,A126&gt;=4.35,B126&lt;3.4,A126&lt;4.8,D126&lt;0.35,B126&gt;=2.8,A126&lt;5.55),1.3,IF(AND(A126&lt;5.05,G126&lt;0.934,B126&lt;3.45,A126&gt;=4.8,D126&lt;0.35,B126&gt;=2.8,A126&lt;5.55),1.525,IF(AND(A126&gt;=5.05,G126&lt;0.934,B126&lt;3.45,A126&gt;=4.8,D126&lt;0.35,B126&gt;=2.8,A126&lt;5.55),1.5,IF(AND(G126&gt;=0.585,H126&lt;14.877,B126&gt;=3.45,A126&gt;=4.8,D126&lt;0.35,B126&gt;=2.8,A126&lt;5.55),1.54,IF(AND(G126&gt;=0.537,G126&lt;0.743,D126&gt;=2.05,A126&lt;7.25,D126&gt;=1.55,D126&gt;=0.7,A126&gt;=5.55),5.833,IF(AND(D126&gt;=0.25,G126&lt;0.585,H126&lt;14.877,B126&gt;=3.45,A126&gt;=4.8,D126&lt;0.35,B126&gt;=2.8,A126&lt;5.55),1.367,IF(AND(D126&lt;1.75,H126&lt;13.795,B126&gt;=2.6,D126&lt;2.05,A126&lt;7.25,D126&gt;=1.55,D126&gt;=0.7,A126&gt;=5.55),5.45,IF(AND(B126&lt;2.85,H126&gt;=13.795,B126&gt;=2.6,D126&lt;2.05,A126&lt;7.25,D126&gt;=1.55,D126&gt;=0.7,A126&gt;=5.55),5.1,IF(AND(B126&gt;=2.85,H126&gt;=13.795,B126&gt;=2.6,D126&lt;2.05,A126&lt;7.25,D126&gt;=1.55,D126&gt;=0.7,A126&gt;=5.55),4.82,IF(AND(G126&lt;0.353,G126&lt;0.537,G126&lt;0.743,D126&gt;=2.05,A126&lt;7.25,D126&gt;=1.55,D126&gt;=0.7,A126&gt;=5.55),5.425,IF(AND(G126&gt;=0.353,G126&lt;0.537,G126&lt;0.743,D126&gt;=2.05,A126&lt;7.25,D126&gt;=1.55,D126&gt;=0.7,A126&gt;=5.55),5.62,IF(AND(G126&lt;0.311,D126&lt;0.25,G126&lt;0.585,H126&lt;14.877,B126&gt;=3.45,A126&gt;=4.8,D126&lt;0.35,B126&gt;=2.8,A126&lt;5.55),1.5,IF(AND(G126&gt;=0.311,D126&lt;0.25,G126&lt;0.585,H126&lt;14.877,B126&gt;=3.45,A126&gt;=4.8,D126&lt;0.35,B126&gt;=2.8,A126&lt;5.55),1.4,IF(AND(B126&gt;=3.1,D126&gt;=1.75,H126&lt;13.795,B126&gt;=2.6,D126&lt;2.05,A126&lt;7.25,D126&gt;=1.55,D126&gt;=0.7,A126&gt;=5.55),5.1,IF(AND(B126&lt;2.85,B126&lt;3.1,D126&gt;=1.75,H126&lt;13.795,B126&gt;=2.6,D126&lt;2.05,A126&lt;7.25,D126&gt;=1.55,D126&gt;=0.7,A126&gt;=5.55),5.2,IF(AND(B126&gt;=2.85,B126&lt;3.1,D126&gt;=1.75,H126&lt;13.795,B126&gt;=2.6,D126&lt;2.05,A126&lt;7.25,D126&gt;=1.55,D126&gt;=0.7,A126&gt;=5.55),5.2,"shouldnthappen")))))))))))))))))))))))))))))))))))</f>
        <v>5.1</v>
      </c>
      <c r="AO126" s="1" t="n">
        <f aca="false">IF(AND(H126&gt;=14.529,G126&lt;0.633,D126&lt;0.8),1.3,IF(AND(A126&lt;5.05,G126&gt;=0.633,D126&lt;0.8),1.35,IF(AND(H126&gt;=14.379,H126&lt;14.529,G126&lt;0.633,D126&lt;0.8),1.7,IF(AND(B126&lt;3.35,A126&gt;=5.05,G126&gt;=0.633,D126&lt;0.8),1.7,IF(AND(D126&gt;=1.45,A126&lt;5.95,F126&lt;2.5,D126&gt;=0.8),4.5,IF(AND(D126&lt;1.35,A126&gt;=5.95,F126&lt;2.5,D126&gt;=0.8),4,IF(AND(D126&lt;1.85,G126&gt;=0.845,F126&gt;=2.5,D126&gt;=0.8),4.8,IF(AND(B126&gt;=4.3,H126&lt;14.379,H126&lt;14.529,G126&lt;0.633,D126&lt;0.8),1.5,IF(AND(A126&lt;5.25,B126&gt;=3.35,A126&gt;=5.05,G126&gt;=0.633,D126&lt;0.8),1.55,IF(AND(A126&gt;=5.25,B126&gt;=3.35,A126&gt;=5.05,G126&gt;=0.633,D126&lt;0.8),1.633,IF(AND(A126&lt;5.05,D126&lt;1.45,A126&lt;5.95,F126&lt;2.5,D126&gt;=0.8),3.3,IF(AND(G126&lt;0.293,D126&gt;=1.35,A126&gt;=5.95,F126&lt;2.5,D126&gt;=0.8),5,IF(AND(A126&gt;=6.6,D126&lt;2.05,G126&lt;0.845,F126&gt;=2.5,D126&gt;=0.8),5.8,IF(AND(B126&lt;3.05,D126&gt;=2.05,G126&lt;0.845,F126&gt;=2.5,D126&gt;=0.8),6.15,IF(AND(B126&lt;2.9,D126&gt;=1.85,G126&gt;=0.845,F126&gt;=2.5,D126&gt;=0.8),5.1,IF(AND(B126&gt;=2.9,D126&gt;=1.85,G126&gt;=0.845,F126&gt;=2.5,D126&gt;=0.8),5.2,IF(AND(B126&gt;=3.8,B126&lt;4.3,H126&lt;14.379,H126&lt;14.529,G126&lt;0.633,D126&lt;0.8),1.333,IF(AND(A126&lt;6.25,G126&gt;=0.293,D126&gt;=1.35,A126&gt;=5.95,F126&lt;2.5,D126&gt;=0.8),4.6,IF(AND(H126&lt;10.351,A126&lt;6.6,D126&lt;2.05,G126&lt;0.845,F126&gt;=2.5,D126&gt;=0.8),5.4,IF(AND(G126&gt;=0.364,B126&gt;=3.05,D126&gt;=2.05,G126&lt;0.845,F126&gt;=2.5,D126&gt;=0.8),5.66,IF(AND(G126&gt;=0.447,B126&lt;3.8,B126&lt;4.3,H126&lt;14.379,H126&lt;14.529,G126&lt;0.633,D126&lt;0.8),1.3,IF(AND(H126&lt;6.247,A126&lt;5.65,A126&gt;=5.05,D126&lt;1.45,A126&lt;5.95,F126&lt;2.5,D126&gt;=0.8),4.033,IF(AND(D126&lt;1.25,A126&gt;=5.65,A126&gt;=5.05,D126&lt;1.45,A126&lt;5.95,F126&lt;2.5,D126&gt;=0.8),3.88,IF(AND(D126&gt;=1.25,A126&gt;=5.65,A126&gt;=5.05,D126&lt;1.45,A126&lt;5.95,F126&lt;2.5,D126&gt;=0.8),4.35,IF(AND(B126&lt;2.65,A126&gt;=6.25,G126&gt;=0.293,D126&gt;=1.35,A126&gt;=5.95,F126&lt;2.5,D126&gt;=0.8),4.9,IF(AND(B126&lt;2.75,H126&gt;=10.351,A126&lt;6.6,D126&lt;2.05,G126&lt;0.845,F126&gt;=2.5,D126&gt;=0.8),5.1,IF(AND(B126&gt;=2.75,H126&gt;=10.351,A126&lt;6.6,D126&lt;2.05,G126&lt;0.845,F126&gt;=2.5,D126&gt;=0.8),4.95,IF(AND(B126&lt;3.15,G126&lt;0.364,B126&gt;=3.05,D126&gt;=2.05,G126&lt;0.845,F126&gt;=2.5,D126&gt;=0.8),5.28,IF(AND(B126&gt;=3.15,G126&lt;0.364,B126&gt;=3.05,D126&gt;=2.05,G126&lt;0.845,F126&gt;=2.5,D126&gt;=0.8),5.5,IF(AND(H126&lt;9.212,G126&lt;0.447,B126&lt;3.8,B126&lt;4.3,H126&lt;14.379,H126&lt;14.529,G126&lt;0.633,D126&lt;0.8),1.4,IF(AND(G126&lt;0.356,H126&gt;=6.247,A126&lt;5.65,A126&gt;=5.05,D126&lt;1.45,A126&lt;5.95,F126&lt;2.5,D126&gt;=0.8),4.2,IF(AND(B126&lt;3,B126&gt;=2.65,A126&gt;=6.25,G126&gt;=0.293,D126&gt;=1.35,A126&gt;=5.95,F126&lt;2.5,D126&gt;=0.8),4.6,IF(AND(B126&gt;=3,B126&gt;=2.65,A126&gt;=6.25,G126&gt;=0.293,D126&gt;=1.35,A126&gt;=5.95,F126&lt;2.5,D126&gt;=0.8),4.7,IF(AND(A126&lt;5.05,H126&gt;=9.212,G126&lt;0.447,B126&lt;3.8,B126&lt;4.3,H126&lt;14.379,H126&lt;14.529,G126&lt;0.633,D126&lt;0.8),1.533,IF(AND(A126&gt;=5.05,H126&gt;=9.212,G126&lt;0.447,B126&lt;3.8,B126&lt;4.3,H126&lt;14.379,H126&lt;14.529,G126&lt;0.633,D126&lt;0.8),1.425,IF(AND(A126&lt;5.35,G126&gt;=0.356,H126&gt;=6.247,A126&lt;5.65,A126&gt;=5.05,D126&lt;1.45,A126&lt;5.95,F126&lt;2.5,D126&gt;=0.8),3.9,IF(AND(A126&gt;=5.35,G126&gt;=0.356,H126&gt;=6.247,A126&lt;5.65,A126&gt;=5.05,D126&lt;1.45,A126&lt;5.95,F126&lt;2.5,D126&gt;=0.8),3.72,"shouldnthappen")))))))))))))))))))))))))))))))))))))</f>
        <v>5.1</v>
      </c>
      <c r="AP126" s="1" t="n">
        <f aca="false">IF(AND(F126&gt;=1.5,A126&lt;5.55),3.84,IF(AND(G126&gt;=0.52,A126&lt;4.75,F126&lt;1.5,A126&lt;5.55),1.16,IF(AND(A126&lt;5.65,A126&lt;5.85,D126&lt;1.55,A126&gt;=5.55),4.2,IF(AND(A126&gt;=5.65,A126&lt;5.85,D126&lt;1.55,A126&gt;=5.55),3.167,IF(AND(G126&gt;=0.798,A126&gt;=5.85,D126&lt;1.55,A126&gt;=5.55),4,IF(AND(F126&lt;2.5,H126&lt;14.1,D126&gt;=1.55,A126&gt;=5.55),4.84,IF(AND(A126&lt;7.2,H126&gt;=14.1,D126&gt;=1.55,A126&gt;=5.55),5.633,IF(AND(A126&gt;=7.2,H126&gt;=14.1,D126&gt;=1.55,A126&gt;=5.55),6.6,IF(AND(G126&lt;0.161,G126&lt;0.52,A126&lt;4.75,F126&lt;1.5,A126&lt;5.55),1.5,IF(AND(D126&gt;=0.5,G126&lt;0.676,A126&gt;=4.75,F126&lt;1.5,A126&lt;5.55),1.6,IF(AND(H126&lt;11.016,G126&gt;=0.676,A126&gt;=4.75,F126&lt;1.5,A126&lt;5.55),1.75,IF(AND(G126&lt;0.209,G126&lt;0.798,A126&gt;=5.85,D126&lt;1.55,A126&gt;=5.55),4.5,IF(AND(G126&gt;=0.74,F126&gt;=2.5,H126&lt;14.1,D126&gt;=1.55,A126&gt;=5.55),6.225,IF(AND(B126&lt;2.95,G126&gt;=0.161,G126&lt;0.52,A126&lt;4.75,F126&lt;1.5,A126&lt;5.55),1.4,IF(AND(B126&gt;=2.95,G126&gt;=0.161,G126&lt;0.52,A126&lt;4.75,F126&lt;1.5,A126&lt;5.55),1.34,IF(AND(B126&lt;3.15,D126&lt;0.5,G126&lt;0.676,A126&gt;=4.75,F126&lt;1.5,A126&lt;5.55),1.52,IF(AND(D126&lt;0.25,H126&gt;=11.016,G126&gt;=0.676,A126&gt;=4.75,F126&lt;1.5,A126&lt;5.55),1.567,IF(AND(D126&gt;=0.25,H126&gt;=11.016,G126&gt;=0.676,A126&gt;=4.75,F126&lt;1.5,A126&lt;5.55),1.5,IF(AND(H126&lt;7.47,G126&gt;=0.209,G126&lt;0.798,A126&gt;=5.85,D126&lt;1.55,A126&gt;=5.55),5.05,IF(AND(B126&lt;2.85,G126&lt;0.74,F126&gt;=2.5,H126&lt;14.1,D126&gt;=1.55,A126&gt;=5.55),5.35,IF(AND(B126&lt;3.3,B126&gt;=3.15,D126&lt;0.5,G126&lt;0.676,A126&gt;=4.75,F126&lt;1.5,A126&lt;5.55),1.2,IF(AND(D126&lt;1.45,H126&gt;=7.47,G126&gt;=0.209,G126&lt;0.798,A126&gt;=5.85,D126&lt;1.55,A126&gt;=5.55),4.66,IF(AND(D126&gt;=1.45,H126&gt;=7.47,G126&gt;=0.209,G126&lt;0.798,A126&gt;=5.85,D126&lt;1.55,A126&gt;=5.55),4.64,IF(AND(A126&gt;=7.05,B126&gt;=2.85,G126&lt;0.74,F126&gt;=2.5,H126&lt;14.1,D126&gt;=1.55,A126&gt;=5.55),5.8,IF(AND(B126&gt;=3.25,A126&lt;7.05,B126&gt;=2.85,G126&lt;0.74,F126&gt;=2.5,H126&lt;14.1,D126&gt;=1.55,A126&gt;=5.55),5.7,IF(AND(H126&gt;=13.641,D126&lt;0.25,B126&gt;=3.3,B126&gt;=3.15,D126&lt;0.5,G126&lt;0.676,A126&gt;=4.75,F126&lt;1.5,A126&lt;5.55),1.3,IF(AND(D126&lt;0.35,D126&gt;=0.25,B126&gt;=3.3,B126&gt;=3.15,D126&lt;0.5,G126&lt;0.676,A126&gt;=4.75,F126&lt;1.5,A126&lt;5.55),1.367,IF(AND(D126&gt;=0.35,D126&gt;=0.25,B126&gt;=3.3,B126&gt;=3.15,D126&lt;0.5,G126&lt;0.676,A126&gt;=4.75,F126&lt;1.5,A126&lt;5.55),1.3,IF(AND(A126&lt;6.35,B126&lt;3.25,A126&lt;7.05,B126&gt;=2.85,G126&lt;0.74,F126&gt;=2.5,H126&lt;14.1,D126&gt;=1.55,A126&gt;=5.55),5.6,IF(AND(A126&gt;=6.35,B126&lt;3.25,A126&lt;7.05,B126&gt;=2.85,G126&lt;0.74,F126&gt;=2.5,H126&lt;14.1,D126&gt;=1.55,A126&gt;=5.55),5.325,IF(AND(A126&lt;5.1,H126&lt;13.641,D126&lt;0.25,B126&gt;=3.3,B126&gt;=3.15,D126&lt;0.5,G126&lt;0.676,A126&gt;=4.75,F126&lt;1.5,A126&lt;5.55),1.4,IF(AND(H126&gt;=11.031,A126&gt;=5.1,H126&lt;13.641,D126&lt;0.25,B126&gt;=3.3,B126&gt;=3.15,D126&lt;0.5,G126&lt;0.676,A126&gt;=4.75,F126&lt;1.5,A126&lt;5.55),1.4,IF(AND(A126&lt;5.45,H126&lt;11.031,A126&gt;=5.1,H126&lt;13.641,D126&lt;0.25,B126&gt;=3.3,B126&gt;=3.15,D126&lt;0.5,G126&lt;0.676,A126&gt;=4.75,F126&lt;1.5,A126&lt;5.55),1.5,IF(AND(A126&gt;=5.45,H126&lt;11.031,A126&gt;=5.1,H126&lt;13.641,D126&lt;0.25,B126&gt;=3.3,B126&gt;=3.15,D126&lt;0.5,G126&lt;0.676,A126&gt;=4.75,F126&lt;1.5,A126&lt;5.55),1.4,"shouldnthappen"))))))))))))))))))))))))))))))))))</f>
        <v>5.35</v>
      </c>
      <c r="AQ126" s="1" t="n">
        <f aca="false">IF(AND(H126&lt;6.926,D126&gt;=0.35,F126&lt;1.5),1.9,IF(AND(G126&gt;=0.869,D126&gt;=1.75,F126&gt;=1.5),5.15,IF(AND(A126&lt;4.35,A126&lt;5.05,D126&lt;0.35,F126&lt;1.5),1.1,IF(AND(H126&lt;6.089,A126&gt;=5.05,D126&lt;0.35,F126&lt;1.5),1.7,IF(AND(H126&gt;=13.089,H126&gt;=6.926,D126&gt;=0.35,F126&lt;1.5),1.3,IF(AND(G126&lt;0.695,D126&lt;1.15,D126&lt;1.75,F126&gt;=1.5),3.62,IF(AND(G126&gt;=0.695,D126&lt;1.15,D126&lt;1.75,F126&gt;=1.5),3,IF(AND(G126&gt;=0.585,H126&gt;=6.089,A126&gt;=5.05,D126&lt;0.35,F126&lt;1.5),1.5,IF(AND(H126&lt;9.582,H126&lt;13.089,H126&gt;=6.926,D126&gt;=0.35,F126&lt;1.5),1.5,IF(AND(H126&gt;=9.582,H126&lt;13.089,H126&gt;=6.926,D126&gt;=0.35,F126&lt;1.5),1.6,IF(AND(D126&lt;1.35,H126&lt;9.349,D126&gt;=1.15,D126&lt;1.75,F126&gt;=1.5),3.867,IF(AND(D126&lt;2.05,A126&lt;7.05,G126&lt;0.869,D126&gt;=1.75,F126&gt;=1.5),4.9,IF(AND(B126&gt;=3.3,A126&gt;=7.05,G126&lt;0.869,D126&gt;=1.75,F126&gt;=1.5),6.1,IF(AND(G126&lt;0.347,H126&lt;11.218,A126&gt;=4.35,A126&lt;5.05,D126&lt;0.35,F126&lt;1.5),1.4,IF(AND(G126&gt;=0.347,H126&lt;11.218,A126&gt;=4.35,A126&lt;5.05,D126&lt;0.35,F126&lt;1.5),1.5,IF(AND(G126&gt;=0.265,H126&gt;=11.218,A126&gt;=4.35,A126&lt;5.05,D126&lt;0.35,F126&lt;1.5),1.45,IF(AND(A126&gt;=5.4,G126&lt;0.585,H126&gt;=6.089,A126&gt;=5.05,D126&lt;0.35,F126&lt;1.5),1.35,IF(AND(B126&gt;=2.9,D126&gt;=1.35,H126&lt;9.349,D126&gt;=1.15,D126&lt;1.75,F126&gt;=1.5),4.6,IF(AND(D126&gt;=1.35,A126&lt;6.15,H126&gt;=9.349,D126&gt;=1.15,D126&lt;1.75,F126&gt;=1.5),4.54,IF(AND(H126&lt;10.927,A126&gt;=6.15,H126&gt;=9.349,D126&gt;=1.15,D126&lt;1.75,F126&gt;=1.5),4.3,IF(AND(G126&lt;0.512,D126&gt;=2.05,A126&lt;7.05,G126&lt;0.869,D126&gt;=1.75,F126&gt;=1.5),5.533,IF(AND(G126&gt;=0.512,D126&gt;=2.05,A126&lt;7.05,G126&lt;0.869,D126&gt;=1.75,F126&gt;=1.5),5.88,IF(AND(H126&lt;11.551,B126&lt;3.3,A126&gt;=7.05,G126&lt;0.869,D126&gt;=1.75,F126&gt;=1.5),6.3,IF(AND(G126&lt;0.227,G126&lt;0.265,H126&gt;=11.218,A126&gt;=4.35,A126&lt;5.05,D126&lt;0.35,F126&lt;1.5),1.4,IF(AND(G126&gt;=0.227,G126&lt;0.265,H126&gt;=11.218,A126&gt;=4.35,A126&lt;5.05,D126&lt;0.35,F126&lt;1.5),1.26,IF(AND(H126&lt;11.031,A126&lt;5.4,G126&lt;0.585,H126&gt;=6.089,A126&gt;=5.05,D126&lt;0.35,F126&lt;1.5),1.5,IF(AND(H126&gt;=11.031,A126&lt;5.4,G126&lt;0.585,H126&gt;=6.089,A126&gt;=5.05,D126&lt;0.35,F126&lt;1.5),1.4,IF(AND(A126&lt;5.45,B126&lt;2.9,D126&gt;=1.35,H126&lt;9.349,D126&gt;=1.15,D126&lt;1.75,F126&gt;=1.5),4.5,IF(AND(A126&lt;5.9,D126&lt;1.35,A126&lt;6.15,H126&gt;=9.349,D126&gt;=1.15,D126&lt;1.75,F126&gt;=1.5),4.2,IF(AND(A126&gt;=5.9,D126&lt;1.35,A126&lt;6.15,H126&gt;=9.349,D126&gt;=1.15,D126&lt;1.75,F126&gt;=1.5),4,IF(AND(A126&gt;=6.75,H126&gt;=10.927,A126&gt;=6.15,H126&gt;=9.349,D126&gt;=1.15,D126&lt;1.75,F126&gt;=1.5),4.767,IF(AND(B126&lt;2.9,H126&gt;=11.551,B126&lt;3.3,A126&gt;=7.05,G126&lt;0.869,D126&gt;=1.75,F126&gt;=1.5),6.7,IF(AND(B126&gt;=2.9,H126&gt;=11.551,B126&lt;3.3,A126&gt;=7.05,G126&lt;0.869,D126&gt;=1.75,F126&gt;=1.5),6.6,IF(AND(B126&lt;2.45,A126&gt;=5.45,B126&lt;2.9,D126&gt;=1.35,H126&lt;9.349,D126&gt;=1.15,D126&lt;1.75,F126&gt;=1.5),5,IF(AND(B126&gt;=2.45,A126&gt;=5.45,B126&lt;2.9,D126&gt;=1.35,H126&lt;9.349,D126&gt;=1.15,D126&lt;1.75,F126&gt;=1.5),5.1,IF(AND(H126&lt;11.166,A126&lt;6.75,H126&gt;=10.927,A126&gt;=6.15,H126&gt;=9.349,D126&gt;=1.15,D126&lt;1.75,F126&gt;=1.5),4.9,IF(AND(G126&lt;0.228,H126&gt;=11.166,A126&lt;6.75,H126&gt;=10.927,A126&gt;=6.15,H126&gt;=9.349,D126&gt;=1.15,D126&lt;1.75,F126&gt;=1.5),4.7,IF(AND(H126&lt;13.531,G126&gt;=0.228,H126&gt;=11.166,A126&lt;6.75,H126&gt;=10.927,A126&gt;=6.15,H126&gt;=9.349,D126&gt;=1.15,D126&lt;1.75,F126&gt;=1.5),4.4,IF(AND(H126&gt;=13.531,G126&gt;=0.228,H126&gt;=11.166,A126&lt;6.75,H126&gt;=10.927,A126&gt;=6.15,H126&gt;=9.349,D126&gt;=1.15,D126&lt;1.75,F126&gt;=1.5),4.6,"shouldnthappen")))))))))))))))))))))))))))))))))))))))</f>
        <v>4.9</v>
      </c>
      <c r="AR126" s="1" t="n">
        <f aca="false">IF(AND(G126&gt;=0.93,B126&lt;3.65,F126&lt;1.5),1.7,IF(AND(H126&lt;6.542,B126&gt;=3.65,F126&lt;1.5),1.767,IF(AND(A126&gt;=7.05,D126&gt;=1.55,F126&gt;=1.5),6.3,IF(AND(G126&lt;0.123,H126&gt;=6.542,B126&gt;=3.65,F126&lt;1.5),1.367,IF(AND(A126&lt;5.15,A126&lt;5.65,D126&lt;1.55,F126&gt;=1.5),3.15,IF(AND(A126&lt;4.8,G126&gt;=0.447,G126&lt;0.93,B126&lt;3.65,F126&lt;1.5),1.24,IF(AND(A126&gt;=4.8,G126&gt;=0.447,G126&lt;0.93,B126&lt;3.65,F126&lt;1.5),1.4,IF(AND(G126&lt;0.151,G126&gt;=0.123,H126&gt;=6.542,B126&gt;=3.65,F126&lt;1.5),1.7,IF(AND(G126&gt;=0.151,G126&gt;=0.123,H126&gt;=6.542,B126&gt;=3.65,F126&lt;1.5),1.5,IF(AND(D126&gt;=1.45,A126&gt;=5.15,A126&lt;5.65,D126&lt;1.55,F126&gt;=1.5),4.5,IF(AND(B126&lt;2.65,D126&gt;=1.35,A126&gt;=5.65,D126&lt;1.55,F126&gt;=1.5),4.9,IF(AND(G126&lt;0.527,F126&lt;2.5,A126&lt;7.05,D126&gt;=1.55,F126&gt;=1.5),5.075,IF(AND(G126&gt;=0.527,F126&lt;2.5,A126&lt;7.05,D126&gt;=1.55,F126&gt;=1.5),4.7,IF(AND(A126&lt;4.65,G126&lt;0.265,G126&lt;0.447,G126&lt;0.93,B126&lt;3.65,F126&lt;1.5),1.42,IF(AND(G126&lt;0.3,G126&gt;=0.265,G126&lt;0.447,G126&lt;0.93,B126&lt;3.65,F126&lt;1.5),1.6,IF(AND(G126&gt;=0.3,G126&gt;=0.265,G126&lt;0.447,G126&lt;0.93,B126&lt;3.65,F126&lt;1.5),1.4,IF(AND(G126&lt;0.356,D126&lt;1.45,A126&gt;=5.15,A126&lt;5.65,D126&lt;1.55,F126&gt;=1.5),4.125,IF(AND(D126&lt;1.1,A126&lt;6.2,D126&lt;1.35,A126&gt;=5.65,D126&lt;1.55,F126&gt;=1.5),4.1,IF(AND(D126&gt;=1.1,A126&lt;6.2,D126&lt;1.35,A126&gt;=5.65,D126&lt;1.55,F126&gt;=1.5),4.175,IF(AND(H126&gt;=13.433,A126&gt;=6.2,D126&lt;1.35,A126&gt;=5.65,D126&lt;1.55,F126&gt;=1.5),4.6,IF(AND(G126&lt;0.437,B126&gt;=2.65,D126&gt;=1.35,A126&gt;=5.65,D126&lt;1.55,F126&gt;=1.5),4.625,IF(AND(G126&gt;=0.437,B126&gt;=2.65,D126&gt;=1.35,A126&gt;=5.65,D126&lt;1.55,F126&gt;=1.5),4.75,IF(AND(B126&gt;=3.15,H126&lt;11.146,F126&gt;=2.5,A126&lt;7.05,D126&gt;=1.55,F126&gt;=1.5),5.667,IF(AND(B126&lt;2.65,H126&gt;=11.146,F126&gt;=2.5,A126&lt;7.05,D126&gt;=1.55,F126&gt;=1.5),5.8,IF(AND(B126&lt;3.3,A126&gt;=4.65,G126&lt;0.265,G126&lt;0.447,G126&lt;0.93,B126&lt;3.65,F126&lt;1.5),1.32,IF(AND(B126&gt;=3.3,A126&gt;=4.65,G126&lt;0.265,G126&lt;0.447,G126&lt;0.93,B126&lt;3.65,F126&lt;1.5),1.425,IF(AND(B126&lt;2.8,G126&gt;=0.356,D126&lt;1.45,A126&gt;=5.15,A126&lt;5.65,D126&lt;1.55,F126&gt;=1.5),3.86,IF(AND(B126&gt;=2.8,G126&gt;=0.356,D126&lt;1.45,A126&gt;=5.15,A126&lt;5.65,D126&lt;1.55,F126&gt;=1.5),3.6,IF(AND(B126&lt;2.6,H126&lt;13.433,A126&gt;=6.2,D126&lt;1.35,A126&gt;=5.65,D126&lt;1.55,F126&gt;=1.5),4.4,IF(AND(B126&gt;=2.6,H126&lt;13.433,A126&gt;=6.2,D126&lt;1.35,A126&gt;=5.65,D126&lt;1.55,F126&gt;=1.5),4.3,IF(AND(G126&lt;0.151,B126&lt;3.15,H126&lt;11.146,F126&gt;=2.5,A126&lt;7.05,D126&gt;=1.55,F126&gt;=1.5),5.5,IF(AND(H126&lt;15.52,B126&gt;=2.65,H126&gt;=11.146,F126&gt;=2.5,A126&lt;7.05,D126&gt;=1.55,F126&gt;=1.5),5.4,IF(AND(H126&gt;=15.52,B126&gt;=2.65,H126&gt;=11.146,F126&gt;=2.5,A126&lt;7.05,D126&gt;=1.55,F126&gt;=1.5),5.733,IF(AND(H126&lt;10.74,G126&gt;=0.151,B126&lt;3.15,H126&lt;11.146,F126&gt;=2.5,A126&lt;7.05,D126&gt;=1.55,F126&gt;=1.5),5.12,IF(AND(H126&gt;=10.74,G126&gt;=0.151,B126&lt;3.15,H126&lt;11.146,F126&gt;=2.5,A126&lt;7.05,D126&gt;=1.55,F126&gt;=1.5),4.9,"shouldnthappen")))))))))))))))))))))))))))))))))))</f>
        <v>5.4</v>
      </c>
      <c r="AS126" s="1" t="n">
        <f aca="false">IF(AND(F126&gt;=1.5,A126&lt;5.55),4.18,IF(AND(F126&gt;=2.5,B126&lt;2.75,A126&gt;=5.55),5.38,IF(AND(G126&gt;=0.587,B126&lt;3.75,F126&lt;1.5,A126&lt;5.55),1.48,IF(AND(H126&lt;6.51,B126&gt;=3.75,F126&lt;1.5,A126&lt;5.55),1.9,IF(AND(H126&gt;=6.51,B126&gt;=3.75,F126&lt;1.5,A126&lt;5.55),1.425,IF(AND(G126&gt;=0.868,F126&lt;2.5,B126&lt;2.75,A126&gt;=5.55),4.65,IF(AND(F126&lt;1.5,D126&lt;1.55,B126&gt;=2.75,A126&gt;=5.55),1.7,IF(AND(G126&gt;=0.857,D126&gt;=1.55,B126&gt;=2.75,A126&gt;=5.55),5.033,IF(AND(G126&gt;=0.518,G126&lt;0.587,B126&lt;3.75,F126&lt;1.5,A126&lt;5.55),1,IF(AND(D126&lt;1.05,G126&lt;0.868,F126&lt;2.5,B126&lt;2.75,A126&gt;=5.55),3.5,IF(AND(G126&lt;0.404,D126&gt;=1.05,G126&lt;0.868,F126&lt;2.5,B126&lt;2.75,A126&gt;=5.55),4.2,IF(AND(G126&gt;=0.404,D126&gt;=1.05,G126&lt;0.868,F126&lt;2.5,B126&lt;2.75,A126&gt;=5.55),3.94,IF(AND(F126&lt;2.5,B126&lt;2.95,F126&gt;=1.5,D126&lt;1.55,B126&gt;=2.75,A126&gt;=5.55),4.68,IF(AND(F126&gt;=2.5,B126&lt;2.95,F126&gt;=1.5,D126&lt;1.55,B126&gt;=2.75,A126&gt;=5.55),5.1,IF(AND(H126&lt;10.883,B126&gt;=2.95,F126&gt;=1.5,D126&lt;1.55,B126&gt;=2.75,A126&gt;=5.55),4.15,IF(AND(H126&gt;=10.883,B126&gt;=2.95,F126&gt;=1.5,D126&lt;1.55,B126&gt;=2.75,A126&gt;=5.55),4.5,IF(AND(H126&gt;=14.1,D126&lt;2.05,G126&lt;0.857,D126&gt;=1.55,B126&gt;=2.75,A126&gt;=5.55),6.6,IF(AND(G126&lt;0.063,B126&lt;3.15,G126&lt;0.518,G126&lt;0.587,B126&lt;3.75,F126&lt;1.5,A126&lt;5.55),1.4,IF(AND(G126&gt;=0.063,B126&lt;3.15,G126&lt;0.518,G126&lt;0.587,B126&lt;3.75,F126&lt;1.5,A126&lt;5.55),1.5,IF(AND(H126&gt;=10.563,B126&gt;=3.15,G126&lt;0.518,G126&lt;0.587,B126&lt;3.75,F126&lt;1.5,A126&lt;5.55),1.325,IF(AND(B126&lt;2.95,H126&lt;14.1,D126&lt;2.05,G126&lt;0.857,D126&gt;=1.55,B126&gt;=2.75,A126&gt;=5.55),6.125,IF(AND(A126&lt;6.65,G126&lt;0.364,D126&gt;=2.05,G126&lt;0.857,D126&gt;=1.55,B126&gt;=2.75,A126&gt;=5.55),5.45,IF(AND(G126&gt;=0.774,G126&gt;=0.364,D126&gt;=2.05,G126&lt;0.857,D126&gt;=1.55,B126&gt;=2.75,A126&gt;=5.55),5.4,IF(AND(H126&gt;=9.279,H126&lt;10.563,B126&gt;=3.15,G126&lt;0.518,G126&lt;0.587,B126&lt;3.75,F126&lt;1.5,A126&lt;5.55),1.475,IF(AND(D126&lt;1.65,B126&gt;=2.95,H126&lt;14.1,D126&lt;2.05,G126&lt;0.857,D126&gt;=1.55,B126&gt;=2.75,A126&gt;=5.55),5.8,IF(AND(B126&lt;3.15,A126&gt;=6.65,G126&lt;0.364,D126&gt;=2.05,G126&lt;0.857,D126&gt;=1.55,B126&gt;=2.75,A126&gt;=5.55),5.3,IF(AND(B126&gt;=3.15,A126&gt;=6.65,G126&lt;0.364,D126&gt;=2.05,G126&lt;0.857,D126&gt;=1.55,B126&gt;=2.75,A126&gt;=5.55),5.7,IF(AND(A126&gt;=6.75,G126&lt;0.774,G126&gt;=0.364,D126&gt;=2.05,G126&lt;0.857,D126&gt;=1.55,B126&gt;=2.75,A126&gt;=5.55),5.9,IF(AND(G126&lt;0.417,H126&lt;9.279,H126&lt;10.563,B126&gt;=3.15,G126&lt;0.518,G126&lt;0.587,B126&lt;3.75,F126&lt;1.5,A126&lt;5.55),1.4,IF(AND(G126&gt;=0.417,H126&lt;9.279,H126&lt;10.563,B126&gt;=3.15,G126&lt;0.518,G126&lt;0.587,B126&lt;3.75,F126&lt;1.5,A126&lt;5.55),1.3,IF(AND(A126&lt;6.3,D126&gt;=1.65,B126&gt;=2.95,H126&lt;14.1,D126&lt;2.05,G126&lt;0.857,D126&gt;=1.55,B126&gt;=2.75,A126&gt;=5.55),4.9,IF(AND(A126&gt;=6.3,D126&gt;=1.65,B126&gt;=2.95,H126&lt;14.1,D126&lt;2.05,G126&lt;0.857,D126&gt;=1.55,B126&gt;=2.75,A126&gt;=5.55),5.3,IF(AND(G126&gt;=0.657,A126&lt;6.75,G126&lt;0.774,G126&gt;=0.364,D126&gt;=2.05,G126&lt;0.857,D126&gt;=1.55,B126&gt;=2.75,A126&gt;=5.55),6,IF(AND(B126&lt;3.2,G126&lt;0.657,A126&lt;6.75,G126&lt;0.774,G126&gt;=0.364,D126&gt;=2.05,G126&lt;0.857,D126&gt;=1.55,B126&gt;=2.75,A126&gt;=5.55),5.6,IF(AND(B126&gt;=3.2,G126&lt;0.657,A126&lt;6.75,G126&lt;0.774,G126&gt;=0.364,D126&gt;=2.05,G126&lt;0.857,D126&gt;=1.55,B126&gt;=2.75,A126&gt;=5.55),5.65,"shouldnthappen")))))))))))))))))))))))))))))))))))</f>
        <v>5.38</v>
      </c>
      <c r="AT126" s="1" t="n">
        <f aca="false">IF(AND(H126&gt;=16.284,A126&gt;=5.55),6.533,IF(AND(G126&gt;=0.52,A126&lt;4.85,A126&lt;5.55),1.05,IF(AND(G126&lt;0.227,G126&lt;0.52,A126&lt;4.85,A126&lt;5.55),1.4,IF(AND(G126&gt;=0.227,G126&lt;0.52,A126&lt;4.85,A126&lt;5.55),1.3,IF(AND(D126&gt;=0.45,F126&lt;1.5,A126&gt;=4.85,A126&lt;5.55),1.667,IF(AND(B126&gt;=2.75,F126&gt;=1.5,A126&gt;=4.85,A126&lt;5.55),4.5,IF(AND(F126&lt;2.5,B126&gt;=3.15,H126&lt;16.284,A126&gt;=5.55),4.7,IF(AND(G126&gt;=0.934,D126&lt;0.45,F126&lt;1.5,A126&gt;=4.85,A126&lt;5.55),1.7,IF(AND(D126&gt;=1.2,B126&lt;2.75,F126&gt;=1.5,A126&gt;=4.85,A126&lt;5.55),4.25,IF(AND(G126&gt;=0.774,F126&gt;=2.5,B126&gt;=3.15,H126&lt;16.284,A126&gt;=5.55),5.4,IF(AND(B126&lt;3.1,G126&lt;0.934,D126&lt;0.45,F126&lt;1.5,A126&gt;=4.85,A126&lt;5.55),1.6,IF(AND(D126&lt;1.05,D126&lt;1.2,B126&lt;2.75,F126&gt;=1.5,A126&gt;=4.85,A126&lt;5.55),3.433,IF(AND(D126&gt;=1.05,D126&lt;1.2,B126&lt;2.75,F126&gt;=1.5,A126&gt;=4.85,A126&lt;5.55),3.267,IF(AND(H126&lt;8.486,D126&lt;1.35,F126&lt;2.5,B126&lt;3.15,H126&lt;16.284,A126&gt;=5.55),3.85,IF(AND(D126&gt;=1.55,D126&gt;=1.35,F126&lt;2.5,B126&lt;3.15,H126&lt;16.284,A126&gt;=5.55),5.1,IF(AND(H126&lt;10.464,A126&lt;6.35,F126&gt;=2.5,B126&lt;3.15,H126&lt;16.284,A126&gt;=5.55),5.08,IF(AND(H126&gt;=10.464,A126&lt;6.35,F126&gt;=2.5,B126&lt;3.15,H126&lt;16.284,A126&gt;=5.55),4.9,IF(AND(D126&lt;1.85,A126&gt;=6.35,F126&gt;=2.5,B126&lt;3.15,H126&lt;16.284,A126&gt;=5.55),5.8,IF(AND(H126&gt;=10.393,G126&lt;0.774,F126&gt;=2.5,B126&gt;=3.15,H126&lt;16.284,A126&gt;=5.55),5.425,IF(AND(B126&lt;2.6,H126&gt;=8.486,D126&lt;1.35,F126&lt;2.5,B126&lt;3.15,H126&lt;16.284,A126&gt;=5.55),3.9,IF(AND(G126&gt;=0.567,D126&lt;1.55,D126&gt;=1.35,F126&lt;2.5,B126&lt;3.15,H126&lt;16.284,A126&gt;=5.55),4.4,IF(AND(B126&lt;3.25,H126&lt;10.393,G126&lt;0.774,F126&gt;=2.5,B126&gt;=3.15,H126&lt;16.284,A126&gt;=5.55),5.7,IF(AND(B126&gt;=3.25,H126&lt;10.393,G126&lt;0.774,F126&gt;=2.5,B126&gt;=3.15,H126&lt;16.284,A126&gt;=5.55),5.98,IF(AND(G126&lt;0.079,G126&lt;0.338,B126&gt;=3.1,G126&lt;0.934,D126&lt;0.45,F126&lt;1.5,A126&gt;=4.85,A126&lt;5.55),1.425,IF(AND(B126&lt;3.35,G126&gt;=0.338,B126&gt;=3.1,G126&lt;0.934,D126&lt;0.45,F126&lt;1.5,A126&gt;=4.85,A126&lt;5.55),1.4,IF(AND(G126&lt;0.404,B126&gt;=2.6,H126&gt;=8.486,D126&lt;1.35,F126&lt;2.5,B126&lt;3.15,H126&lt;16.284,A126&gt;=5.55),4.3,IF(AND(G126&gt;=0.404,B126&gt;=2.6,H126&gt;=8.486,D126&lt;1.35,F126&lt;2.5,B126&lt;3.15,H126&lt;16.284,A126&gt;=5.55),4.025,IF(AND(B126&gt;=3.05,G126&lt;0.567,D126&lt;1.55,D126&gt;=1.35,F126&lt;2.5,B126&lt;3.15,H126&lt;16.284,A126&gt;=5.55),4.7,IF(AND(A126&lt;6.45,H126&lt;10.667,D126&gt;=1.85,A126&gt;=6.35,F126&gt;=2.5,B126&lt;3.15,H126&lt;16.284,A126&gt;=5.55),5.3,IF(AND(A126&gt;=6.45,H126&lt;10.667,D126&gt;=1.85,A126&gt;=6.35,F126&gt;=2.5,B126&lt;3.15,H126&lt;16.284,A126&gt;=5.55),5.167,IF(AND(B126&lt;2.95,H126&gt;=10.667,D126&gt;=1.85,A126&gt;=6.35,F126&gt;=2.5,B126&lt;3.15,H126&lt;16.284,A126&gt;=5.55),5.6,IF(AND(B126&gt;=2.95,H126&gt;=10.667,D126&gt;=1.85,A126&gt;=6.35,F126&gt;=2.5,B126&lt;3.15,H126&lt;16.284,A126&gt;=5.55),5.5,IF(AND(H126&lt;10.325,G126&gt;=0.079,G126&lt;0.338,B126&gt;=3.1,G126&lt;0.934,D126&lt;0.45,F126&lt;1.5,A126&gt;=4.85,A126&lt;5.55),1.5,IF(AND(G126&lt;0.385,B126&gt;=3.35,G126&gt;=0.338,B126&gt;=3.1,G126&lt;0.934,D126&lt;0.45,F126&lt;1.5,A126&gt;=4.85,A126&lt;5.55),1.5,IF(AND(G126&gt;=0.385,B126&gt;=3.35,G126&gt;=0.338,B126&gt;=3.1,G126&lt;0.934,D126&lt;0.45,F126&lt;1.5,A126&gt;=4.85,A126&lt;5.55),1.42,IF(AND(B126&lt;2.5,B126&lt;3.05,G126&lt;0.567,D126&lt;1.55,D126&gt;=1.35,F126&lt;2.5,B126&lt;3.15,H126&lt;16.284,A126&gt;=5.55),4.5,IF(AND(B126&gt;=2.5,B126&lt;3.05,G126&lt;0.567,D126&lt;1.55,D126&gt;=1.35,F126&lt;2.5,B126&lt;3.15,H126&lt;16.284,A126&gt;=5.55),4.56,IF(AND(H126&lt;12.506,H126&gt;=10.325,G126&gt;=0.079,G126&lt;0.338,B126&gt;=3.1,G126&lt;0.934,D126&lt;0.45,F126&lt;1.5,A126&gt;=4.85,A126&lt;5.55),1.2,IF(AND(H126&gt;=12.506,H126&gt;=10.325,G126&gt;=0.079,G126&lt;0.338,B126&gt;=3.1,G126&lt;0.934,D126&lt;0.45,F126&lt;1.5,A126&gt;=4.85,A126&lt;5.55),1.3,"shouldnthappen")))))))))))))))))))))))))))))))))))))))</f>
        <v>4.9</v>
      </c>
      <c r="AU126" s="1" t="n">
        <f aca="false">IF(AND(G126&gt;=0.52,B126&lt;3.05,F126&lt;1.5),1.1,IF(AND(G126&lt;0.35,G126&lt;0.52,B126&lt;3.05,F126&lt;1.5),1.4,IF(AND(G126&gt;=0.35,G126&lt;0.52,B126&lt;3.05,F126&lt;1.5),1.3,IF(AND(G126&gt;=0.227,G126&lt;0.347,B126&gt;=3.05,F126&lt;1.5),1.32,IF(AND(H126&lt;6.417,G126&gt;=0.347,B126&gt;=3.05,F126&lt;1.5),1.7,IF(AND(A126&gt;=7.25,A126&gt;=6.6,F126&gt;=2.5,F126&gt;=1.5),6.35,IF(AND(G126&lt;0.11,G126&lt;0.227,G126&lt;0.347,B126&gt;=3.05,F126&lt;1.5),1.333,IF(AND(H126&lt;9.441,H126&gt;=6.417,G126&gt;=0.347,B126&gt;=3.05,F126&lt;1.5),1.425,IF(AND(B126&lt;2.75,G126&lt;0.451,H126&lt;10.266,F126&lt;2.5,F126&gt;=1.5),4,IF(AND(B126&gt;=2.75,G126&lt;0.451,H126&lt;10.266,F126&lt;2.5,F126&gt;=1.5),4.433,IF(AND(G126&gt;=0.865,G126&gt;=0.451,H126&lt;10.266,F126&lt;2.5,F126&gt;=1.5),4.2,IF(AND(B126&lt;2.45,H126&lt;13.665,H126&gt;=10.266,F126&lt;2.5,F126&gt;=1.5),3.7,IF(AND(G126&lt;0.302,H126&gt;=13.665,H126&gt;=10.266,F126&lt;2.5,F126&gt;=1.5),5,IF(AND(B126&lt;2.9,A126&lt;6.1,A126&lt;6.6,F126&gt;=2.5,F126&gt;=1.5),5.06,IF(AND(B126&gt;=2.9,A126&lt;6.1,A126&lt;6.6,F126&gt;=2.5,F126&gt;=1.5),4.8,IF(AND(B126&lt;3.05,A126&gt;=6.1,A126&lt;6.6,F126&gt;=2.5,F126&gt;=1.5),5.6,IF(AND(B126&gt;=3.05,A126&gt;=6.1,A126&lt;6.6,F126&gt;=2.5,F126&gt;=1.5),5.267,IF(AND(H126&gt;=14.564,A126&lt;7.25,A126&gt;=6.6,F126&gt;=2.5,F126&gt;=1.5),5.6,IF(AND(H126&gt;=14.309,G126&gt;=0.11,G126&lt;0.227,G126&lt;0.347,B126&gt;=3.05,F126&lt;1.5),1.7,IF(AND(D126&lt;0.4,H126&gt;=9.441,H126&gt;=6.417,G126&gt;=0.347,B126&gt;=3.05,F126&lt;1.5),1.5,IF(AND(D126&gt;=0.4,H126&gt;=9.441,H126&gt;=6.417,G126&gt;=0.347,B126&gt;=3.05,F126&lt;1.5),1.633,IF(AND(A126&lt;5.35,G126&lt;0.865,G126&gt;=0.451,H126&lt;10.266,F126&lt;2.5,F126&gt;=1.5),3.15,IF(AND(D126&lt;1.45,G126&gt;=0.302,H126&gt;=13.665,H126&gt;=10.266,F126&lt;2.5,F126&gt;=1.5),4.74,IF(AND(D126&gt;=1.45,G126&gt;=0.302,H126&gt;=13.665,H126&gt;=10.266,F126&lt;2.5,F126&gt;=1.5),4.567,IF(AND(H126&lt;8.836,H126&lt;14.564,A126&lt;7.25,A126&gt;=6.6,F126&gt;=2.5,F126&gt;=1.5),5.7,IF(AND(H126&gt;=8.836,H126&lt;14.564,A126&lt;7.25,A126&gt;=6.6,F126&gt;=2.5,F126&gt;=1.5),5.9,IF(AND(H126&lt;11.53,H126&lt;14.309,G126&gt;=0.11,G126&lt;0.227,G126&lt;0.347,B126&gt;=3.05,F126&lt;1.5),1.5,IF(AND(H126&gt;=11.53,H126&lt;14.309,G126&gt;=0.11,G126&lt;0.227,G126&lt;0.347,B126&gt;=3.05,F126&lt;1.5),1.467,IF(AND(H126&lt;9.386,A126&gt;=5.35,G126&lt;0.865,G126&gt;=0.451,H126&lt;10.266,F126&lt;2.5,F126&gt;=1.5),3.56,IF(AND(H126&gt;=9.386,A126&gt;=5.35,G126&lt;0.865,G126&gt;=0.451,H126&lt;10.266,F126&lt;2.5,F126&gt;=1.5),4.2,IF(AND(H126&lt;11.036,D126&lt;1.45,B126&gt;=2.45,H126&lt;13.665,H126&gt;=10.266,F126&lt;2.5,F126&gt;=1.5),4.45,IF(AND(H126&gt;=11.036,D126&lt;1.45,B126&gt;=2.45,H126&lt;13.665,H126&gt;=10.266,F126&lt;2.5,F126&gt;=1.5),4.1,IF(AND(G126&gt;=0.585,D126&gt;=1.45,B126&gt;=2.45,H126&lt;13.665,H126&gt;=10.266,F126&lt;2.5,F126&gt;=1.5),4.9,IF(AND(H126&lt;11.743,G126&lt;0.585,D126&gt;=1.45,B126&gt;=2.45,H126&lt;13.665,H126&gt;=10.266,F126&lt;2.5,F126&gt;=1.5),4.7,IF(AND(H126&gt;=11.743,G126&lt;0.585,D126&gt;=1.45,B126&gt;=2.45,H126&lt;13.665,H126&gt;=10.266,F126&lt;2.5,F126&gt;=1.5),4.5,"shouldnthappen")))))))))))))))))))))))))))))))))))</f>
        <v>5.6</v>
      </c>
      <c r="AV126" s="1" t="n">
        <f aca="false">IF(AND(G126&gt;=0.356,F126&gt;=1.5,A126&lt;5.75),3.52,IF(AND(A126&lt;7.25,A126&gt;=7.1,A126&gt;=5.75),5.875,IF(AND(A126&gt;=7.25,A126&gt;=7.1,A126&gt;=5.75),6.5,IF(AND(D126&gt;=0.35,G126&gt;=0.586,F126&lt;1.5,A126&lt;5.75),1.8,IF(AND(D126&lt;1.4,G126&lt;0.356,F126&gt;=1.5,A126&lt;5.75),4.2,IF(AND(D126&gt;=1.4,G126&lt;0.356,F126&gt;=1.5,A126&lt;5.75),4.5,IF(AND(H126&gt;=11.218,A126&lt;5.05,G126&lt;0.586,F126&lt;1.5,A126&lt;5.75),1.225,IF(AND(G126&gt;=0.253,A126&gt;=5.05,G126&lt;0.586,F126&lt;1.5,A126&lt;5.75),1.3,IF(AND(B126&gt;=3.75,D126&lt;0.35,G126&gt;=0.586,F126&lt;1.5,A126&lt;5.75),1.567,IF(AND(B126&lt;2.85,D126&lt;1.35,D126&lt;1.65,A126&lt;7.1,A126&gt;=5.75),4.26,IF(AND(B126&gt;=2.85,D126&lt;1.35,D126&lt;1.65,A126&lt;7.1,A126&gt;=5.75),4.45,IF(AND(A126&lt;6.05,H126&lt;12.921,D126&gt;=1.65,A126&lt;7.1,A126&gt;=5.75),5.1,IF(AND(H126&gt;=15.338,H126&gt;=12.921,D126&gt;=1.65,A126&lt;7.1,A126&gt;=5.75),5.55,IF(AND(G126&lt;0.418,H126&lt;11.218,A126&lt;5.05,G126&lt;0.586,F126&lt;1.5,A126&lt;5.75),1.42,IF(AND(G126&gt;=0.418,H126&lt;11.218,A126&lt;5.05,G126&lt;0.586,F126&lt;1.5,A126&lt;5.75),1.3,IF(AND(H126&gt;=13.321,G126&lt;0.253,A126&gt;=5.05,G126&lt;0.586,F126&lt;1.5,A126&lt;5.75),1.7,IF(AND(H126&lt;6.089,B126&lt;3.75,D126&lt;0.35,G126&gt;=0.586,F126&lt;1.5,A126&lt;5.75),1.7,IF(AND(H126&gt;=6.089,B126&lt;3.75,D126&lt;0.35,G126&gt;=0.586,F126&lt;1.5,A126&lt;5.75),1.5,IF(AND(B126&lt;2.9,D126&lt;1.45,D126&gt;=1.35,D126&lt;1.65,A126&lt;7.1,A126&gt;=5.75),4.8,IF(AND(B126&gt;=2.9,D126&lt;1.45,D126&gt;=1.35,D126&lt;1.65,A126&lt;7.1,A126&gt;=5.75),4.475,IF(AND(B126&lt;2.5,D126&gt;=1.45,D126&gt;=1.35,D126&lt;1.65,A126&lt;7.1,A126&gt;=5.75),4.5,IF(AND(H126&lt;8.884,A126&gt;=6.05,H126&lt;12.921,D126&gt;=1.65,A126&lt;7.1,A126&gt;=5.75),5.4,IF(AND(A126&lt;6.3,H126&lt;15.338,H126&gt;=12.921,D126&gt;=1.65,A126&lt;7.1,A126&gt;=5.75),4.967,IF(AND(A126&gt;=6.3,H126&lt;15.338,H126&gt;=12.921,D126&gt;=1.65,A126&lt;7.1,A126&gt;=5.75),5.133,IF(AND(H126&lt;10.826,H126&lt;13.321,G126&lt;0.253,A126&gt;=5.05,G126&lt;0.586,F126&lt;1.5,A126&lt;5.75),1.5,IF(AND(H126&gt;=10.826,H126&lt;13.321,G126&lt;0.253,A126&gt;=5.05,G126&lt;0.586,F126&lt;1.5,A126&lt;5.75),1.4,IF(AND(H126&lt;7.47,B126&gt;=2.5,D126&gt;=1.45,D126&gt;=1.35,D126&lt;1.65,A126&lt;7.1,A126&gt;=5.75),5.1,IF(AND(H126&gt;=7.47,B126&gt;=2.5,D126&gt;=1.45,D126&gt;=1.35,D126&lt;1.65,A126&lt;7.1,A126&gt;=5.75),4.725,IF(AND(H126&lt;9.637,H126&gt;=8.884,A126&gt;=6.05,H126&lt;12.921,D126&gt;=1.65,A126&lt;7.1,A126&gt;=5.75),5.9,IF(AND(B126&lt;2.6,H126&gt;=9.637,H126&gt;=8.884,A126&gt;=6.05,H126&lt;12.921,D126&gt;=1.65,A126&lt;7.1,A126&gt;=5.75),5.8,IF(AND(B126&lt;2.75,B126&gt;=2.6,H126&gt;=9.637,H126&gt;=8.884,A126&gt;=6.05,H126&lt;12.921,D126&gt;=1.65,A126&lt;7.1,A126&gt;=5.75),5.3,IF(AND(D126&lt;2.25,B126&gt;=2.75,B126&gt;=2.6,H126&gt;=9.637,H126&gt;=8.884,A126&gt;=6.05,H126&lt;12.921,D126&gt;=1.65,A126&lt;7.1,A126&gt;=5.75),5.6,IF(AND(D126&gt;=2.25,B126&gt;=2.75,B126&gt;=2.6,H126&gt;=9.637,H126&gt;=8.884,A126&gt;=6.05,H126&lt;12.921,D126&gt;=1.65,A126&lt;7.1,A126&gt;=5.75),5.5,"shouldnthappen")))))))))))))))))))))))))))))))))</f>
        <v>5.133</v>
      </c>
      <c r="AW126" s="1" t="n">
        <f aca="false">IF(AND(G126&gt;=0.905,F126&lt;1.5),1.767,IF(AND(H126&gt;=16.674,F126&gt;=1.5),6.55,IF(AND(A126&lt;4.35,H126&lt;14.344,G126&lt;0.905,F126&lt;1.5),1.1,IF(AND(B126&lt;3.65,H126&gt;=14.344,G126&lt;0.905,F126&lt;1.5),1.5,IF(AND(B126&gt;=3.65,H126&gt;=14.344,G126&lt;0.905,F126&lt;1.5),1.65,IF(AND(B126&lt;2.6,F126&gt;=2.5,H126&lt;16.674,F126&gt;=1.5),4.5,IF(AND(D126&gt;=0.45,A126&gt;=4.35,H126&lt;14.344,G126&lt;0.905,F126&lt;1.5),1.65,IF(AND(D126&lt;1.15,A126&lt;5.9,F126&lt;2.5,H126&lt;16.674,F126&gt;=1.5),3.56,IF(AND(B126&lt;2.75,A126&gt;=5.9,F126&lt;2.5,H126&lt;16.674,F126&gt;=1.5),5,IF(AND(H126&lt;13.531,B126&gt;=2.75,A126&gt;=5.9,F126&lt;2.5,H126&lt;16.674,F126&gt;=1.5),4.333,IF(AND(B126&lt;3.2,G126&gt;=0.669,B126&gt;=2.6,F126&gt;=2.5,H126&lt;16.674,F126&gt;=1.5),5.08,IF(AND(B126&gt;=3.2,G126&gt;=0.669,B126&gt;=2.6,F126&gt;=2.5,H126&lt;16.674,F126&gt;=1.5),5.4,IF(AND(B126&lt;3.15,A126&lt;5.05,D126&lt;0.45,A126&gt;=4.35,H126&lt;14.344,G126&lt;0.905,F126&lt;1.5),1.45,IF(AND(A126&gt;=5.55,A126&gt;=5.05,D126&lt;0.45,A126&gt;=4.35,H126&lt;14.344,G126&lt;0.905,F126&lt;1.5),1.5,IF(AND(A126&lt;5.55,A126&lt;5.65,D126&gt;=1.15,A126&lt;5.9,F126&lt;2.5,H126&lt;16.674,F126&gt;=1.5),3.95,IF(AND(A126&gt;=5.55,A126&lt;5.65,D126&gt;=1.15,A126&lt;5.9,F126&lt;2.5,H126&lt;16.674,F126&gt;=1.5),3.82,IF(AND(G126&lt;0.39,A126&gt;=5.65,D126&gt;=1.15,A126&lt;5.9,F126&lt;2.5,H126&lt;16.674,F126&gt;=1.5),4.35,IF(AND(G126&gt;=0.39,A126&gt;=5.65,D126&gt;=1.15,A126&lt;5.9,F126&lt;2.5,H126&lt;16.674,F126&gt;=1.5),3.95,IF(AND(G126&lt;0.466,H126&gt;=13.531,B126&gt;=2.75,A126&gt;=5.9,F126&lt;2.5,H126&lt;16.674,F126&gt;=1.5),4.8,IF(AND(G126&gt;=0.466,H126&gt;=13.531,B126&gt;=2.75,A126&gt;=5.9,F126&lt;2.5,H126&lt;16.674,F126&gt;=1.5),4.7,IF(AND(H126&lt;10.144,D126&lt;2.05,G126&lt;0.669,B126&gt;=2.6,F126&gt;=2.5,H126&lt;16.674,F126&gt;=1.5),5.3,IF(AND(H126&gt;=10.144,D126&lt;2.05,G126&lt;0.669,B126&gt;=2.6,F126&gt;=2.5,H126&lt;16.674,F126&gt;=1.5),5.133,IF(AND(D126&gt;=2.45,D126&gt;=2.05,G126&lt;0.669,B126&gt;=2.6,F126&gt;=2.5,H126&lt;16.674,F126&gt;=1.5),5.9,IF(AND(B126&lt;3.25,B126&gt;=3.15,A126&lt;5.05,D126&lt;0.45,A126&gt;=4.35,H126&lt;14.344,G126&lt;0.905,F126&lt;1.5),1.2,IF(AND(B126&gt;=3.25,B126&gt;=3.15,A126&lt;5.05,D126&lt;0.45,A126&gt;=4.35,H126&lt;14.344,G126&lt;0.905,F126&lt;1.5),1.36,IF(AND(B126&gt;=3.8,A126&lt;5.55,A126&gt;=5.05,D126&lt;0.45,A126&gt;=4.35,H126&lt;14.344,G126&lt;0.905,F126&lt;1.5),1.3,IF(AND(G126&lt;0.05,B126&lt;3.8,A126&lt;5.55,A126&gt;=5.05,D126&lt;0.45,A126&gt;=4.35,H126&lt;14.344,G126&lt;0.905,F126&lt;1.5),1.4,IF(AND(G126&lt;0.107,G126&lt;0.395,D126&lt;2.45,D126&gt;=2.05,G126&lt;0.669,B126&gt;=2.6,F126&gt;=2.5,H126&lt;16.674,F126&gt;=1.5),5.667,IF(AND(G126&lt;0.537,G126&gt;=0.395,D126&lt;2.45,D126&gt;=2.05,G126&lt;0.669,B126&gt;=2.6,F126&gt;=2.5,H126&lt;16.674,F126&gt;=1.5),5.6,IF(AND(G126&gt;=0.537,G126&gt;=0.395,D126&lt;2.45,D126&gt;=2.05,G126&lt;0.669,B126&gt;=2.6,F126&gt;=2.5,H126&lt;16.674,F126&gt;=1.5),5.775,IF(AND(B126&lt;3.6,G126&gt;=0.05,B126&lt;3.8,A126&lt;5.55,A126&gt;=5.05,D126&lt;0.45,A126&gt;=4.35,H126&lt;14.344,G126&lt;0.905,F126&lt;1.5),1.475,IF(AND(B126&gt;=3.6,G126&gt;=0.05,B126&lt;3.8,A126&lt;5.55,A126&gt;=5.05,D126&lt;0.45,A126&gt;=4.35,H126&lt;14.344,G126&lt;0.905,F126&lt;1.5),1.5,IF(AND(G126&lt;0.312,G126&gt;=0.107,G126&lt;0.395,D126&lt;2.45,D126&gt;=2.05,G126&lt;0.669,B126&gt;=2.6,F126&gt;=2.5,H126&lt;16.674,F126&gt;=1.5),5.18,IF(AND(G126&gt;=0.312,G126&gt;=0.107,G126&lt;0.395,D126&lt;2.45,D126&gt;=2.05,G126&lt;0.669,B126&gt;=2.6,F126&gt;=2.5,H126&lt;16.674,F126&gt;=1.5),5.4,"shouldnthappen"))))))))))))))))))))))))))))))))))</f>
        <v>5.133</v>
      </c>
      <c r="AX126" s="1" t="n">
        <f aca="false">IF(AND(D126&gt;=1.3,B126&gt;=3.45),6.25,IF(AND(B126&lt;2.75,A126&lt;5.25,B126&lt;3.45),3.9,IF(AND(D126&lt;0.25,D126&lt;1.3,B126&gt;=3.45),1.16,IF(AND(A126&gt;=5.05,B126&gt;=2.75,A126&lt;5.25,B126&lt;3.45),1.7,IF(AND(D126&lt;0.7,F126&lt;2.5,A126&gt;=5.25,B126&lt;3.45),1.5,IF(AND(H126&gt;=16.284,F126&gt;=2.5,A126&gt;=5.25,B126&lt;3.45),6.6,IF(AND(G126&lt;0.123,D126&gt;=0.25,D126&lt;1.3,B126&gt;=3.45),1.3,IF(AND(A126&lt;4.5,A126&lt;5.05,B126&gt;=2.75,A126&lt;5.25,B126&lt;3.45),1.3,IF(AND(A126&lt;5.05,G126&gt;=0.123,D126&gt;=0.25,D126&lt;1.3,B126&gt;=3.45),1.6,IF(AND(B126&lt;3.15,A126&gt;=4.5,A126&lt;5.05,B126&gt;=2.75,A126&lt;5.25,B126&lt;3.45),1.54,IF(AND(B126&gt;=3.15,A126&gt;=4.5,A126&lt;5.05,B126&gt;=2.75,A126&lt;5.25,B126&lt;3.45),1.35,IF(AND(D126&gt;=1.4,A126&lt;5.9,D126&gt;=0.7,F126&lt;2.5,A126&gt;=5.25,B126&lt;3.45),4.5,IF(AND(D126&gt;=1.55,A126&gt;=5.9,D126&gt;=0.7,F126&lt;2.5,A126&gt;=5.25,B126&lt;3.45),4.95,IF(AND(G126&gt;=0.682,D126&gt;=2.05,H126&lt;16.284,F126&gt;=2.5,A126&gt;=5.25,B126&lt;3.45),5.26,IF(AND(A126&lt;5.4,A126&gt;=5.05,G126&gt;=0.123,D126&gt;=0.25,D126&lt;1.3,B126&gt;=3.45),1.64,IF(AND(A126&gt;=5.4,A126&gt;=5.05,G126&gt;=0.123,D126&gt;=0.25,D126&lt;1.3,B126&gt;=3.45),1.6,IF(AND(G126&lt;0.372,D126&lt;1.4,A126&lt;5.9,D126&gt;=0.7,F126&lt;2.5,A126&gt;=5.25,B126&lt;3.45),4.175,IF(AND(D126&lt;1.35,D126&lt;1.55,A126&gt;=5.9,D126&gt;=0.7,F126&lt;2.5,A126&gt;=5.25,B126&lt;3.45),4.2,IF(AND(B126&lt;2.35,G126&lt;0.596,D126&lt;2.05,H126&lt;16.284,F126&gt;=2.5,A126&gt;=5.25,B126&lt;3.45),5,IF(AND(G126&gt;=0.888,G126&gt;=0.596,D126&lt;2.05,H126&lt;16.284,F126&gt;=2.5,A126&gt;=5.25,B126&lt;3.45),4.8,IF(AND(A126&gt;=6.85,G126&lt;0.682,D126&gt;=2.05,H126&lt;16.284,F126&gt;=2.5,A126&gt;=5.25,B126&lt;3.45),5.4,IF(AND(A126&gt;=5.75,G126&gt;=0.372,D126&lt;1.4,A126&lt;5.9,D126&gt;=0.7,F126&lt;2.5,A126&gt;=5.25,B126&lt;3.45),3.933,IF(AND(A126&gt;=6.75,D126&gt;=1.35,D126&lt;1.55,A126&gt;=5.9,D126&gt;=0.7,F126&lt;2.5,A126&gt;=5.25,B126&lt;3.45),4.8,IF(AND(H126&lt;11.084,B126&gt;=2.35,G126&lt;0.596,D126&lt;2.05,H126&lt;16.284,F126&gt;=2.5,A126&gt;=5.25,B126&lt;3.45),5.3,IF(AND(H126&lt;8.435,G126&lt;0.888,G126&gt;=0.596,D126&lt;2.05,H126&lt;16.284,F126&gt;=2.5,A126&gt;=5.25,B126&lt;3.45),5.1,IF(AND(H126&gt;=8.435,G126&lt;0.888,G126&gt;=0.596,D126&lt;2.05,H126&lt;16.284,F126&gt;=2.5,A126&gt;=5.25,B126&lt;3.45),4.94,IF(AND(B126&lt;3.15,A126&lt;6.85,G126&lt;0.682,D126&gt;=2.05,H126&lt;16.284,F126&gt;=2.5,A126&gt;=5.25,B126&lt;3.45),5.6,IF(AND(B126&gt;=3.15,A126&lt;6.85,G126&lt;0.682,D126&gt;=2.05,H126&lt;16.284,F126&gt;=2.5,A126&gt;=5.25,B126&lt;3.45),5.74,IF(AND(G126&lt;0.572,A126&lt;5.75,G126&gt;=0.372,D126&lt;1.4,A126&lt;5.9,D126&gt;=0.7,F126&lt;2.5,A126&gt;=5.25,B126&lt;3.45),3.7,IF(AND(D126&lt;1.45,A126&lt;6.75,D126&gt;=1.35,D126&lt;1.55,A126&gt;=5.9,D126&gt;=0.7,F126&lt;2.5,A126&gt;=5.25,B126&lt;3.45),4.46,IF(AND(D126&gt;=1.45,A126&lt;6.75,D126&gt;=1.35,D126&lt;1.55,A126&gt;=5.9,D126&gt;=0.7,F126&lt;2.5,A126&gt;=5.25,B126&lt;3.45),4.567,IF(AND(H126&lt;12.532,H126&gt;=11.084,B126&gt;=2.35,G126&lt;0.596,D126&lt;2.05,H126&lt;16.284,F126&gt;=2.5,A126&gt;=5.25,B126&lt;3.45),5.8,IF(AND(H126&gt;=12.532,H126&gt;=11.084,B126&gt;=2.35,G126&lt;0.596,D126&lt;2.05,H126&lt;16.284,F126&gt;=2.5,A126&gt;=5.25,B126&lt;3.45),5.667,IF(AND(A126&gt;=5.65,G126&gt;=0.572,A126&lt;5.75,G126&gt;=0.372,D126&lt;1.4,A126&lt;5.9,D126&gt;=0.7,F126&lt;2.5,A126&gt;=5.25,B126&lt;3.45),4.2,IF(AND(G126&lt;0.862,A126&lt;5.65,G126&gt;=0.572,A126&lt;5.75,G126&gt;=0.372,D126&lt;1.4,A126&lt;5.9,D126&gt;=0.7,F126&lt;2.5,A126&gt;=5.25,B126&lt;3.45),3.9,IF(AND(G126&gt;=0.862,A126&lt;5.65,G126&gt;=0.572,A126&lt;5.75,G126&gt;=0.372,D126&lt;1.4,A126&lt;5.9,D126&gt;=0.7,F126&lt;2.5,A126&gt;=5.25,B126&lt;3.45),4,"shouldnthappen"))))))))))))))))))))))))))))))))))))</f>
        <v>5.667</v>
      </c>
      <c r="AY126" s="1" t="n">
        <f aca="false">IF(AND(H126&gt;=8.233,D126&gt;=0.8,A126&lt;5.55),3.525,IF(AND(B126&lt;2.9,H126&gt;=15.534,A126&gt;=5.55),4.8,IF(AND(H126&gt;=12.259,A126&lt;4.75,D126&lt;0.8,A126&lt;5.55),1.25,IF(AND(B126&gt;=3.85,A126&gt;=4.75,D126&lt;0.8,A126&lt;5.55),1.425,IF(AND(D126&lt;1.55,H126&lt;8.233,D126&gt;=0.8,A126&lt;5.55),3.975,IF(AND(D126&gt;=1.55,H126&lt;8.233,D126&gt;=0.8,A126&lt;5.55),4.5,IF(AND(D126&lt;0.65,D126&lt;1.7,H126&lt;15.534,A126&gt;=5.55),1.7,IF(AND(A126&gt;=7.05,D126&gt;=1.7,H126&lt;15.534,A126&gt;=5.55),6.3,IF(AND(B126&gt;=3.35,B126&gt;=2.9,H126&gt;=15.534,A126&gt;=5.55),5.4,IF(AND(B126&lt;3.1,H126&lt;12.259,A126&lt;4.75,D126&lt;0.8,A126&lt;5.55),1.367,IF(AND(B126&gt;=3.1,H126&lt;12.259,A126&lt;4.75,D126&lt;0.8,A126&lt;5.55),1.4,IF(AND(G126&gt;=0.905,B126&lt;3.85,A126&gt;=4.75,D126&lt;0.8,A126&lt;5.55),1.9,IF(AND(H126&lt;15.681,B126&lt;3.35,B126&gt;=2.9,H126&gt;=15.534,A126&gt;=5.55),5.8,IF(AND(H126&gt;=15.681,B126&lt;3.35,B126&gt;=2.9,H126&gt;=15.534,A126&gt;=5.55),5.7,IF(AND(H126&gt;=14.877,G126&lt;0.905,B126&lt;3.85,A126&gt;=4.75,D126&lt;0.8,A126&lt;5.55),1.3,IF(AND(D126&gt;=1.25,B126&lt;2.65,D126&gt;=0.65,D126&lt;1.7,H126&lt;15.534,A126&gt;=5.55),4.433,IF(AND(G126&gt;=0.622,B126&lt;3.15,A126&lt;7.05,D126&gt;=1.7,H126&lt;15.534,A126&gt;=5.55),5.08,IF(AND(H126&gt;=13.42,B126&gt;=3.15,A126&lt;7.05,D126&gt;=1.7,H126&lt;15.534,A126&gt;=5.55),5.1,IF(AND(G126&lt;0.265,H126&lt;14.877,G126&lt;0.905,B126&lt;3.85,A126&gt;=4.75,D126&lt;0.8,A126&lt;5.55),1.2,IF(AND(A126&lt;5.75,D126&lt;1.25,B126&lt;2.65,D126&gt;=0.65,D126&lt;1.7,H126&lt;15.534,A126&gt;=5.55),3.7,IF(AND(A126&gt;=5.75,D126&lt;1.25,B126&lt;2.65,D126&gt;=0.65,D126&lt;1.7,H126&lt;15.534,A126&gt;=5.55),4,IF(AND(G126&gt;=0.652,D126&lt;1.35,B126&gt;=2.65,D126&gt;=0.65,D126&lt;1.7,H126&lt;15.534,A126&gt;=5.55),3.6,IF(AND(H126&lt;7.47,D126&gt;=1.35,B126&gt;=2.65,D126&gt;=0.65,D126&lt;1.7,H126&lt;15.534,A126&gt;=5.55),5.1,IF(AND(H126&lt;10.914,G126&lt;0.622,B126&lt;3.15,A126&lt;7.05,D126&gt;=1.7,H126&lt;15.534,A126&gt;=5.55),5.36,IF(AND(H126&gt;=10.914,G126&lt;0.622,B126&lt;3.15,A126&lt;7.05,D126&gt;=1.7,H126&lt;15.534,A126&gt;=5.55),5.64,IF(AND(G126&gt;=0.657,H126&lt;13.42,B126&gt;=3.15,A126&lt;7.05,D126&gt;=1.7,H126&lt;15.534,A126&gt;=5.55),6,IF(AND(G126&gt;=0.782,G126&gt;=0.265,H126&lt;14.877,G126&lt;0.905,B126&lt;3.85,A126&gt;=4.75,D126&lt;0.8,A126&lt;5.55),1.48,IF(AND(H126&lt;11.286,G126&lt;0.652,D126&lt;1.35,B126&gt;=2.65,D126&gt;=0.65,D126&lt;1.7,H126&lt;15.534,A126&gt;=5.55),4.24,IF(AND(H126&gt;=11.286,G126&lt;0.652,D126&lt;1.35,B126&gt;=2.65,D126&gt;=0.65,D126&lt;1.7,H126&lt;15.534,A126&gt;=5.55),4.05,IF(AND(G126&lt;0.413,H126&gt;=7.47,D126&gt;=1.35,B126&gt;=2.65,D126&gt;=0.65,D126&lt;1.7,H126&lt;15.534,A126&gt;=5.55),5.1,IF(AND(H126&lt;11.325,G126&lt;0.657,H126&lt;13.42,B126&gt;=3.15,A126&lt;7.05,D126&gt;=1.7,H126&lt;15.534,A126&gt;=5.55),5.8,IF(AND(H126&gt;=11.325,G126&lt;0.657,H126&lt;13.42,B126&gt;=3.15,A126&lt;7.05,D126&gt;=1.7,H126&lt;15.534,A126&gt;=5.55),5.6,IF(AND(D126&gt;=0.35,G126&lt;0.782,G126&gt;=0.265,H126&lt;14.877,G126&lt;0.905,B126&lt;3.85,A126&gt;=4.75,D126&lt;0.8,A126&lt;5.55),1.633,IF(AND(B126&lt;2.85,G126&gt;=0.413,H126&gt;=7.47,D126&gt;=1.35,B126&gt;=2.65,D126&gt;=0.65,D126&lt;1.7,H126&lt;15.534,A126&gt;=5.55),4.6,IF(AND(D126&lt;0.15,D126&lt;0.35,G126&lt;0.782,G126&gt;=0.265,H126&lt;14.877,G126&lt;0.905,B126&lt;3.85,A126&gt;=4.75,D126&lt;0.8,A126&lt;5.55),1.5,IF(AND(D126&gt;=0.15,D126&lt;0.35,G126&lt;0.782,G126&gt;=0.265,H126&lt;14.877,G126&lt;0.905,B126&lt;3.85,A126&gt;=4.75,D126&lt;0.8,A126&lt;5.55),1.543,IF(AND(A126&gt;=6.8,B126&gt;=2.85,G126&gt;=0.413,H126&gt;=7.47,D126&gt;=1.35,B126&gt;=2.65,D126&gt;=0.65,D126&lt;1.7,H126&lt;15.534,A126&gt;=5.55),4.9,IF(AND(H126&lt;13.531,A126&lt;6.8,B126&gt;=2.85,G126&gt;=0.413,H126&gt;=7.47,D126&gt;=1.35,B126&gt;=2.65,D126&gt;=0.65,D126&lt;1.7,H126&lt;15.534,A126&gt;=5.55),4.5,IF(AND(H126&gt;=13.531,A126&lt;6.8,B126&gt;=2.85,G126&gt;=0.413,H126&gt;=7.47,D126&gt;=1.35,B126&gt;=2.65,D126&gt;=0.65,D126&lt;1.7,H126&lt;15.534,A126&gt;=5.55),4.7,"shouldnthappen")))))))))))))))))))))))))))))))))))))))</f>
        <v>5.64</v>
      </c>
      <c r="AZ126" s="1" t="n">
        <f aca="false">IF(AND(H126&gt;=15.371,B126&gt;=3.35),5.4,IF(AND(G126&gt;=0.851,H126&gt;=15.244,B126&lt;3.35),4.75,IF(AND(F126&gt;=2,H126&lt;15.371,B126&gt;=3.35),5.6,IF(AND(B126&lt;2.75,A126&lt;5.15,H126&lt;15.244,B126&lt;3.35),3.42,IF(AND(A126&gt;=7.25,G126&lt;0.851,H126&gt;=15.244,B126&lt;3.35),6.6,IF(AND(A126&lt;4.45,B126&gt;=2.75,A126&lt;5.15,H126&lt;15.244,B126&lt;3.35),1.1,IF(AND(G126&lt;0.527,A126&lt;7.25,G126&lt;0.851,H126&gt;=15.244,B126&lt;3.35),5.08,IF(AND(G126&gt;=0.527,A126&lt;7.25,G126&lt;0.851,H126&gt;=15.244,B126&lt;3.35),5.8,IF(AND(D126&gt;=0.35,B126&lt;3.7,F126&lt;2,H126&lt;15.371,B126&gt;=3.35),1.55,IF(AND(H126&lt;6.542,B126&gt;=3.7,F126&lt;2,H126&lt;15.371,B126&gt;=3.35),1.9,IF(AND(B126&lt;3.25,A126&gt;=4.45,B126&gt;=2.75,A126&lt;5.15,H126&lt;15.244,B126&lt;3.35),1.46,IF(AND(B126&gt;=3.25,A126&gt;=4.45,B126&gt;=2.75,A126&lt;5.15,H126&lt;15.244,B126&lt;3.35),1.7,IF(AND(H126&lt;13.654,B126&gt;=2.95,D126&lt;1.45,A126&gt;=5.15,H126&lt;15.244,B126&lt;3.35),4.3,IF(AND(H126&gt;=13.654,B126&gt;=2.95,D126&lt;1.45,A126&gt;=5.15,H126&lt;15.244,B126&lt;3.35),4.625,IF(AND(F126&gt;=2.5,D126&lt;1.75,D126&gt;=1.45,A126&gt;=5.15,H126&lt;15.244,B126&lt;3.35),5.3,IF(AND(G126&gt;=0.853,D126&gt;=1.75,D126&gt;=1.45,A126&gt;=5.15,H126&lt;15.244,B126&lt;3.35),5.15,IF(AND(D126&gt;=0.25,D126&lt;0.35,B126&lt;3.7,F126&lt;2,H126&lt;15.371,B126&gt;=3.35),1.3,IF(AND(B126&lt;3.85,H126&gt;=6.542,B126&gt;=3.7,F126&lt;2,H126&lt;15.371,B126&gt;=3.35),1.633,IF(AND(H126&lt;7.02,H126&lt;10.688,B126&lt;2.95,D126&lt;1.45,A126&gt;=5.15,H126&lt;15.244,B126&lt;3.35),3.98,IF(AND(G126&lt;0.338,H126&gt;=10.688,B126&lt;2.95,D126&lt;1.45,A126&gt;=5.15,H126&lt;15.244,B126&lt;3.35),4.22,IF(AND(G126&gt;=0.338,H126&gt;=10.688,B126&lt;2.95,D126&lt;1.45,A126&gt;=5.15,H126&lt;15.244,B126&lt;3.35),3.9,IF(AND(B126&lt;2.75,F126&lt;2.5,D126&lt;1.75,D126&gt;=1.45,A126&gt;=5.15,H126&lt;15.244,B126&lt;3.35),5.1,IF(AND(B126&gt;=2.75,F126&lt;2.5,D126&lt;1.75,D126&gt;=1.45,A126&gt;=5.15,H126&lt;15.244,B126&lt;3.35),4.74,IF(AND(A126&gt;=7,G126&lt;0.853,D126&gt;=1.75,D126&gt;=1.45,A126&gt;=5.15,H126&lt;15.244,B126&lt;3.35),6.5,IF(AND(G126&gt;=0.934,D126&lt;0.25,D126&lt;0.35,B126&lt;3.7,F126&lt;2,H126&lt;15.371,B126&gt;=3.35),1.7,IF(AND(D126&lt;0.25,B126&gt;=3.85,H126&gt;=6.542,B126&gt;=3.7,F126&lt;2,H126&lt;15.371,B126&gt;=3.35),1.5,IF(AND(D126&gt;=0.25,B126&gt;=3.85,H126&gt;=6.542,B126&gt;=3.7,F126&lt;2,H126&lt;15.371,B126&gt;=3.35),1.4,IF(AND(B126&lt;2.5,H126&gt;=7.02,H126&lt;10.688,B126&lt;2.95,D126&lt;1.45,A126&gt;=5.15,H126&lt;15.244,B126&lt;3.35),3.8,IF(AND(G126&gt;=0.74,A126&lt;7,G126&lt;0.853,D126&gt;=1.75,D126&gt;=1.45,A126&gt;=5.15,H126&lt;15.244,B126&lt;3.35),6,IF(AND(G126&gt;=0.61,G126&lt;0.934,D126&lt;0.25,D126&lt;0.35,B126&lt;3.7,F126&lt;2,H126&lt;15.371,B126&gt;=3.35),1.5,IF(AND(D126&lt;1.15,B126&gt;=2.5,H126&gt;=7.02,H126&lt;10.688,B126&lt;2.95,D126&lt;1.45,A126&gt;=5.15,H126&lt;15.244,B126&lt;3.35),3.5,IF(AND(D126&gt;=1.15,B126&gt;=2.5,H126&gt;=7.02,H126&lt;10.688,B126&lt;2.95,D126&lt;1.45,A126&gt;=5.15,H126&lt;15.244,B126&lt;3.35),3.6,IF(AND(G126&gt;=0.626,G126&lt;0.74,A126&lt;7,G126&lt;0.853,D126&gt;=1.75,D126&gt;=1.45,A126&gt;=5.15,H126&lt;15.244,B126&lt;3.35),4.9,IF(AND(H126&lt;13.641,G126&lt;0.61,G126&lt;0.934,D126&lt;0.25,D126&lt;0.35,B126&lt;3.7,F126&lt;2,H126&lt;15.371,B126&gt;=3.35),1.425,IF(AND(H126&gt;=13.641,G126&lt;0.61,G126&lt;0.934,D126&lt;0.25,D126&lt;0.35,B126&lt;3.7,F126&lt;2,H126&lt;15.371,B126&gt;=3.35),1.3,IF(AND(B126&lt;3.05,G126&lt;0.626,G126&lt;0.74,A126&lt;7,G126&lt;0.853,D126&gt;=1.75,D126&gt;=1.45,A126&gt;=5.15,H126&lt;15.244,B126&lt;3.35),5.475,IF(AND(B126&gt;=3.05,G126&lt;0.626,G126&lt;0.74,A126&lt;7,G126&lt;0.853,D126&gt;=1.75,D126&gt;=1.45,A126&gt;=5.15,H126&lt;15.244,B126&lt;3.35),5.633,"shouldnthappen")))))))))))))))))))))))))))))))))))))</f>
        <v>5.475</v>
      </c>
      <c r="BA126" s="1" t="n">
        <f aca="false">IF(AND(F126&gt;=2,B126&gt;=3.4),6.1,IF(AND(B126&lt;2.75,A126&lt;5.15,B126&lt;3.4),3.225,IF(AND(G126&gt;=0.821,F126&lt;2,B126&gt;=3.4),1.9,IF(AND(B126&gt;=3.2,B126&gt;=2.75,A126&lt;5.15,B126&lt;3.4),1.7,IF(AND(A126&lt;4.8,G126&lt;0.821,F126&lt;2,B126&gt;=3.4),1,IF(AND(G126&gt;=0.446,B126&lt;3.2,B126&gt;=2.75,A126&lt;5.15,B126&lt;3.4),1.1,IF(AND(G126&lt;0.356,D126&lt;1.45,A126&lt;6.25,A126&gt;=5.15,B126&lt;3.4),4.32,IF(AND(G126&lt;0.591,D126&gt;=1.45,A126&lt;6.25,A126&gt;=5.15,B126&lt;3.4),4.6,IF(AND(D126&lt;1.75,G126&lt;0.597,A126&gt;=6.25,A126&gt;=5.15,B126&lt;3.4),4.86,IF(AND(H126&gt;=16.472,G126&gt;=0.597,A126&gt;=6.25,A126&gt;=5.15,B126&lt;3.4),6.6,IF(AND(G126&lt;0.063,G126&lt;0.446,B126&lt;3.2,B126&gt;=2.75,A126&lt;5.15,B126&lt;3.4),1.4,IF(AND(A126&gt;=5.95,G126&gt;=0.356,D126&lt;1.45,A126&lt;6.25,A126&gt;=5.15,B126&lt;3.4),4.6,IF(AND(B126&gt;=2.9,G126&gt;=0.591,D126&gt;=1.45,A126&lt;6.25,A126&gt;=5.15,B126&lt;3.4),4.867,IF(AND(D126&gt;=2.4,H126&lt;16.472,G126&gt;=0.597,A126&gt;=6.25,A126&gt;=5.15,B126&lt;3.4),6,IF(AND(A126&lt;5.45,B126&gt;=3.85,A126&gt;=4.8,G126&lt;0.821,F126&lt;2,B126&gt;=3.4),1.3,IF(AND(A126&gt;=5.45,B126&gt;=3.85,A126&gt;=4.8,G126&lt;0.821,F126&lt;2,B126&gt;=3.4),1.45,IF(AND(H126&lt;14.273,G126&gt;=0.063,G126&lt;0.446,B126&lt;3.2,B126&gt;=2.75,A126&lt;5.15,B126&lt;3.4),1.5,IF(AND(H126&gt;=14.273,G126&gt;=0.063,G126&lt;0.446,B126&lt;3.2,B126&gt;=2.75,A126&lt;5.15,B126&lt;3.4),1.6,IF(AND(G126&gt;=0.572,A126&lt;5.95,G126&gt;=0.356,D126&lt;1.45,A126&lt;6.25,A126&gt;=5.15,B126&lt;3.4),3.9,IF(AND(G126&lt;0.827,B126&lt;2.9,G126&gt;=0.591,D126&gt;=1.45,A126&lt;6.25,A126&gt;=5.15,B126&lt;3.4),4.9,IF(AND(G126&gt;=0.827,B126&lt;2.9,G126&gt;=0.591,D126&gt;=1.45,A126&lt;6.25,A126&gt;=5.15,B126&lt;3.4),5.1,IF(AND(A126&gt;=7.2,B126&lt;3.05,D126&gt;=1.75,G126&lt;0.597,A126&gt;=6.25,A126&gt;=5.15,B126&lt;3.4),6.7,IF(AND(G126&lt;0.353,B126&gt;=3.05,D126&gt;=1.75,G126&lt;0.597,A126&gt;=6.25,A126&gt;=5.15,B126&lt;3.4),5.22,IF(AND(G126&gt;=0.353,B126&gt;=3.05,D126&gt;=1.75,G126&lt;0.597,A126&gt;=6.25,A126&gt;=5.15,B126&lt;3.4),5.65,IF(AND(A126&lt;6.55,D126&lt;2.4,H126&lt;16.472,G126&gt;=0.597,A126&gt;=6.25,A126&gt;=5.15,B126&lt;3.4),5.033,IF(AND(H126&lt;12.719,G126&lt;0.385,B126&lt;3.85,A126&gt;=4.8,G126&lt;0.821,F126&lt;2,B126&gt;=3.4),1.54,IF(AND(H126&gt;=12.719,G126&lt;0.385,B126&lt;3.85,A126&gt;=4.8,G126&lt;0.821,F126&lt;2,B126&gt;=3.4),1.3,IF(AND(B126&lt;3.6,G126&gt;=0.385,B126&lt;3.85,A126&gt;=4.8,G126&lt;0.821,F126&lt;2,B126&gt;=3.4),1.325,IF(AND(B126&gt;=3.6,G126&gt;=0.385,B126&lt;3.85,A126&gt;=4.8,G126&lt;0.821,F126&lt;2,B126&gt;=3.4),1.55,IF(AND(D126&lt;1.05,G126&lt;0.572,A126&lt;5.95,G126&gt;=0.356,D126&lt;1.45,A126&lt;6.25,A126&gt;=5.15,B126&lt;3.4),3.633,IF(AND(D126&gt;=2.15,A126&lt;7.2,B126&lt;3.05,D126&gt;=1.75,G126&lt;0.597,A126&gt;=6.25,A126&gt;=5.15,B126&lt;3.4),5.667,IF(AND(H126&lt;13.094,A126&gt;=6.55,D126&lt;2.4,H126&lt;16.472,G126&gt;=0.597,A126&gt;=6.25,A126&gt;=5.15,B126&lt;3.4),5.2,IF(AND(D126&lt;1.15,D126&gt;=1.05,G126&lt;0.572,A126&lt;5.95,G126&gt;=0.356,D126&lt;1.45,A126&lt;6.25,A126&gt;=5.15,B126&lt;3.4),3.8,IF(AND(D126&gt;=1.15,D126&gt;=1.05,G126&lt;0.572,A126&lt;5.95,G126&gt;=0.356,D126&lt;1.45,A126&lt;6.25,A126&gt;=5.15,B126&lt;3.4),3.9,IF(AND(G126&gt;=0.487,D126&lt;2.15,A126&lt;7.2,B126&lt;3.05,D126&gt;=1.75,G126&lt;0.597,A126&gt;=6.25,A126&gt;=5.15,B126&lt;3.4),5.8,IF(AND(A126&lt;6.8,H126&gt;=13.094,A126&gt;=6.55,D126&lt;2.4,H126&lt;16.472,G126&gt;=0.597,A126&gt;=6.25,A126&gt;=5.15,B126&lt;3.4),4.52,IF(AND(A126&gt;=6.8,H126&gt;=13.094,A126&gt;=6.55,D126&lt;2.4,H126&lt;16.472,G126&gt;=0.597,A126&gt;=6.25,A126&gt;=5.15,B126&lt;3.4),4.75,IF(AND(B126&lt;2.95,G126&lt;0.487,D126&lt;2.15,A126&lt;7.2,B126&lt;3.05,D126&gt;=1.75,G126&lt;0.597,A126&gt;=6.25,A126&gt;=5.15,B126&lt;3.4),5.6,IF(AND(B126&gt;=2.95,G126&lt;0.487,D126&lt;2.15,A126&lt;7.2,B126&lt;3.05,D126&gt;=1.75,G126&lt;0.597,A126&gt;=6.25,A126&gt;=5.15,B126&lt;3.4),5.5,"shouldnthappen")))))))))))))))))))))))))))))))))))))))</f>
        <v>5.6</v>
      </c>
      <c r="BB126" s="1" t="n">
        <f aca="false">IF(AND(A126&lt;4.35,B126&lt;3.25,F126&lt;1.5),1.1,IF(AND(H126&lt;14.005,A126&gt;=4.35,B126&lt;3.25,F126&lt;1.5),1.3,IF(AND(H126&gt;=14.005,A126&gt;=4.35,B126&lt;3.25,F126&lt;1.5),1.6,IF(AND(G126&gt;=0.905,A126&lt;5.15,B126&gt;=3.25,F126&lt;1.5),1.9,IF(AND(B126&lt;3.45,A126&gt;=5.15,B126&gt;=3.25,F126&lt;1.5),1.6,IF(AND(F126&gt;=2.5,D126&gt;=1.35,D126&lt;1.75,F126&gt;=1.5),4.867,IF(AND(A126&gt;=7.05,D126&gt;=2.05,D126&gt;=1.75,F126&gt;=1.5),6.35,IF(AND(D126&gt;=0.4,G126&lt;0.905,A126&lt;5.15,B126&gt;=3.25,F126&lt;1.5),1.65,IF(AND(B126&lt;3.6,B126&gt;=3.45,A126&gt;=5.15,B126&gt;=3.25,F126&lt;1.5),1.35,IF(AND(H126&lt;6.808,H126&lt;9.386,D126&lt;1.35,D126&lt;1.75,F126&gt;=1.5),4.05,IF(AND(H126&gt;=6.808,H126&lt;9.386,D126&lt;1.35,D126&lt;1.75,F126&gt;=1.5),3.46,IF(AND(B126&lt;2.45,F126&lt;2.5,D126&gt;=1.35,D126&lt;1.75,F126&gt;=1.5),4.5,IF(AND(H126&gt;=13.115,D126&lt;1.95,D126&lt;2.05,D126&gt;=1.75,F126&gt;=1.5),4.85,IF(AND(G126&lt;0.196,D126&gt;=1.95,D126&lt;2.05,D126&gt;=1.75,F126&gt;=1.5),6.7,IF(AND(G126&gt;=0.196,D126&gt;=1.95,D126&lt;2.05,D126&gt;=1.75,F126&gt;=1.5),5.12,IF(AND(H126&lt;10.925,D126&lt;0.4,G126&lt;0.905,A126&lt;5.15,B126&gt;=3.25,F126&lt;1.5),1.4,IF(AND(H126&gt;=10.925,D126&lt;0.4,G126&lt;0.905,A126&lt;5.15,B126&gt;=3.25,F126&lt;1.5),1.45,IF(AND(H126&lt;14.096,B126&gt;=3.6,B126&gt;=3.45,A126&gt;=5.15,B126&gt;=3.25,F126&lt;1.5),1.42,IF(AND(H126&gt;=14.096,B126&gt;=3.6,B126&gt;=3.45,A126&gt;=5.15,B126&gt;=3.25,F126&lt;1.5),1.7,IF(AND(B126&lt;2.45,D126&lt;1.15,H126&gt;=9.386,D126&lt;1.35,D126&lt;1.75,F126&gt;=1.5),3.6,IF(AND(B126&gt;=2.45,D126&lt;1.15,H126&gt;=9.386,D126&lt;1.35,D126&lt;1.75,F126&gt;=1.5),3.9,IF(AND(G126&lt;0.246,D126&gt;=1.15,H126&gt;=9.386,D126&lt;1.35,D126&lt;1.75,F126&gt;=1.5),4.4,IF(AND(B126&lt;2.75,B126&gt;=2.45,F126&lt;2.5,D126&gt;=1.35,D126&lt;1.75,F126&gt;=1.5),5.1,IF(AND(H126&lt;11.084,H126&lt;13.115,D126&lt;1.95,D126&lt;2.05,D126&gt;=1.75,F126&gt;=1.5),5.35,IF(AND(H126&gt;=11.084,H126&lt;13.115,D126&lt;1.95,D126&lt;2.05,D126&gt;=1.75,F126&gt;=1.5),5.7,IF(AND(H126&lt;15.52,D126&lt;2.25,A126&lt;7.05,D126&gt;=2.05,D126&gt;=1.75,F126&gt;=1.5),5.45,IF(AND(H126&gt;=15.52,D126&lt;2.25,A126&lt;7.05,D126&gt;=2.05,D126&gt;=1.75,F126&gt;=1.5),5.725,IF(AND(G126&gt;=0.775,D126&gt;=2.25,A126&lt;7.05,D126&gt;=2.05,D126&gt;=1.75,F126&gt;=1.5),5.2,IF(AND(D126&lt;1.25,G126&gt;=0.246,D126&gt;=1.15,H126&gt;=9.386,D126&lt;1.35,D126&lt;1.75,F126&gt;=1.5),4.05,IF(AND(A126&lt;5.85,B126&gt;=2.75,B126&gt;=2.45,F126&lt;2.5,D126&gt;=1.35,D126&lt;1.75,F126&gt;=1.5),4.5,IF(AND(B126&lt;3.3,G126&lt;0.775,D126&gt;=2.25,A126&lt;7.05,D126&gt;=2.05,D126&gt;=1.75,F126&gt;=1.5),5.64,IF(AND(B126&gt;=3.3,G126&lt;0.775,D126&gt;=2.25,A126&lt;7.05,D126&gt;=2.05,D126&gt;=1.75,F126&gt;=1.5),5.6,IF(AND(A126&lt;5.9,D126&gt;=1.25,G126&gt;=0.246,D126&gt;=1.15,H126&gt;=9.386,D126&lt;1.35,D126&lt;1.75,F126&gt;=1.5),4.2,IF(AND(A126&gt;=5.9,D126&gt;=1.25,G126&gt;=0.246,D126&gt;=1.15,H126&gt;=9.386,D126&lt;1.35,D126&lt;1.75,F126&gt;=1.5),4,IF(AND(G126&gt;=0.437,A126&gt;=5.85,B126&gt;=2.75,B126&gt;=2.45,F126&lt;2.5,D126&gt;=1.35,D126&lt;1.75,F126&gt;=1.5),4.75,IF(AND(H126&lt;9.446,G126&lt;0.437,A126&gt;=5.85,B126&gt;=2.75,B126&gt;=2.45,F126&lt;2.5,D126&gt;=1.35,D126&lt;1.75,F126&gt;=1.5),4.6,IF(AND(H126&gt;=9.446,G126&lt;0.437,A126&gt;=5.85,B126&gt;=2.75,B126&gt;=2.45,F126&lt;2.5,D126&gt;=1.35,D126&lt;1.75,F126&gt;=1.5),4.7,"shouldnthappen")))))))))))))))))))))))))))))))))))))</f>
        <v>4.85</v>
      </c>
      <c r="BC126" s="1" t="n">
        <f aca="false">IF(AND(G126&gt;=0.905,F126&lt;1.5),1.65,IF(AND(D126&gt;=0.45,G126&lt;0.905,F126&lt;1.5),1.65,IF(AND(A126&lt;5.15,D126&lt;1.55,F126&gt;=1.5),3.225,IF(AND(F126&gt;=2.5,A126&gt;=5.15,D126&lt;1.55,F126&gt;=1.5),5.05,IF(AND(H126&lt;5.767,A126&lt;7.05,D126&gt;=1.55,F126&gt;=1.5),4.5,IF(AND(D126&lt;1.7,A126&gt;=7.05,D126&gt;=1.55,F126&gt;=1.5),5.8,IF(AND(A126&gt;=5.3,G126&lt;0.207,D126&lt;0.45,G126&lt;0.905,F126&lt;1.5),1.3,IF(AND(D126&gt;=0.35,G126&gt;=0.207,D126&lt;0.45,G126&lt;0.905,F126&lt;1.5),1.5,IF(AND(G126&lt;0.155,D126&gt;=1.7,A126&gt;=7.05,D126&gt;=1.55,F126&gt;=1.5),6.7,IF(AND(G126&gt;=0.155,D126&gt;=1.7,A126&gt;=7.05,D126&gt;=1.55,F126&gt;=1.5),6.34,IF(AND(G126&lt;0.05,A126&lt;5.3,G126&lt;0.207,D126&lt;0.45,G126&lt;0.905,F126&lt;1.5),1.4,IF(AND(G126&gt;=0.05,A126&lt;5.3,G126&lt;0.207,D126&lt;0.45,G126&lt;0.905,F126&lt;1.5),1.5,IF(AND(A126&lt;4.5,D126&lt;0.35,G126&gt;=0.207,D126&lt;0.45,G126&lt;0.905,F126&lt;1.5),1.3,IF(AND(G126&lt;0.308,A126&lt;6.2,F126&lt;2.5,A126&gt;=5.15,D126&lt;1.55,F126&gt;=1.5),4.5,IF(AND(D126&lt;1.35,A126&gt;=6.2,F126&lt;2.5,A126&gt;=5.15,D126&lt;1.55,F126&gt;=1.5),4.367,IF(AND(D126&lt;1.85,A126&lt;6.15,H126&gt;=5.767,A126&lt;7.05,D126&gt;=1.55,F126&gt;=1.5),4.933,IF(AND(G126&gt;=0.558,A126&gt;=4.5,D126&lt;0.35,G126&gt;=0.207,D126&lt;0.45,G126&lt;0.905,F126&lt;1.5),1.5,IF(AND(H126&gt;=13.383,G126&gt;=0.308,A126&lt;6.2,F126&lt;2.5,A126&gt;=5.15,D126&lt;1.55,F126&gt;=1.5),4.7,IF(AND(H126&gt;=12.206,D126&gt;=1.35,A126&gt;=6.2,F126&lt;2.5,A126&gt;=5.15,D126&lt;1.55,F126&gt;=1.5),4.575,IF(AND(A126&lt;5.7,D126&gt;=1.85,A126&lt;6.15,H126&gt;=5.767,A126&lt;7.05,D126&gt;=1.55,F126&gt;=1.5),4.9,IF(AND(A126&gt;=5.7,D126&gt;=1.85,A126&lt;6.15,H126&gt;=5.767,A126&lt;7.05,D126&gt;=1.55,F126&gt;=1.5),5.1,IF(AND(G126&lt;0.079,G126&lt;0.364,A126&gt;=6.15,H126&gt;=5.767,A126&lt;7.05,D126&gt;=1.55,F126&gt;=1.5),5.6,IF(AND(G126&gt;=0.079,G126&lt;0.364,A126&gt;=6.15,H126&gt;=5.767,A126&lt;7.05,D126&gt;=1.55,F126&gt;=1.5),5.25,IF(AND(G126&gt;=0.447,G126&lt;0.558,A126&gt;=4.5,D126&lt;0.35,G126&gt;=0.207,D126&lt;0.45,G126&lt;0.905,F126&lt;1.5),1.3,IF(AND(B126&gt;=2.95,H126&lt;13.383,G126&gt;=0.308,A126&lt;6.2,F126&lt;2.5,A126&gt;=5.15,D126&lt;1.55,F126&gt;=1.5),4.6,IF(AND(B126&lt;2.65,H126&lt;12.206,D126&gt;=1.35,A126&gt;=6.2,F126&lt;2.5,A126&gt;=5.15,D126&lt;1.55,F126&gt;=1.5),4.9,IF(AND(D126&lt;2.45,A126&lt;6.6,G126&gt;=0.364,A126&gt;=6.15,H126&gt;=5.767,A126&lt;7.05,D126&gt;=1.55,F126&gt;=1.5),5.6,IF(AND(D126&gt;=2.45,A126&lt;6.6,G126&gt;=0.364,A126&gt;=6.15,H126&gt;=5.767,A126&lt;7.05,D126&gt;=1.55,F126&gt;=1.5),6,IF(AND(H126&lt;12.921,A126&gt;=6.6,G126&gt;=0.364,A126&gt;=6.15,H126&gt;=5.767,A126&lt;7.05,D126&gt;=1.55,F126&gt;=1.5),5.725,IF(AND(H126&gt;=12.921,A126&gt;=6.6,G126&gt;=0.364,A126&gt;=6.15,H126&gt;=5.767,A126&lt;7.05,D126&gt;=1.55,F126&gt;=1.5),5.367,IF(AND(B126&lt;3.15,G126&lt;0.447,G126&lt;0.558,A126&gt;=4.5,D126&lt;0.35,G126&gt;=0.207,D126&lt;0.45,G126&lt;0.905,F126&lt;1.5),1.5,IF(AND(B126&gt;=3.15,G126&lt;0.447,G126&lt;0.558,A126&gt;=4.5,D126&lt;0.35,G126&gt;=0.207,D126&lt;0.45,G126&lt;0.905,F126&lt;1.5),1.36,IF(AND(B126&gt;=2.85,B126&lt;2.95,H126&lt;13.383,G126&gt;=0.308,A126&lt;6.2,F126&lt;2.5,A126&gt;=5.15,D126&lt;1.55,F126&gt;=1.5),3.6,IF(AND(H126&lt;9.446,B126&gt;=2.65,H126&lt;12.206,D126&gt;=1.35,A126&gt;=6.2,F126&lt;2.5,A126&gt;=5.15,D126&lt;1.55,F126&gt;=1.5),4.6,IF(AND(H126&gt;=9.446,B126&gt;=2.65,H126&lt;12.206,D126&gt;=1.35,A126&gt;=6.2,F126&lt;2.5,A126&gt;=5.15,D126&lt;1.55,F126&gt;=1.5),4.7,IF(AND(D126&lt;1.2,B126&lt;2.85,B126&lt;2.95,H126&lt;13.383,G126&gt;=0.308,A126&lt;6.2,F126&lt;2.5,A126&gt;=5.15,D126&lt;1.55,F126&gt;=1.5),3.75,IF(AND(G126&lt;0.356,D126&gt;=1.2,B126&lt;2.85,B126&lt;2.95,H126&lt;13.383,G126&gt;=0.308,A126&lt;6.2,F126&lt;2.5,A126&gt;=5.15,D126&lt;1.55,F126&gt;=1.5),4.2,IF(AND(G126&gt;=0.356,D126&gt;=1.2,B126&lt;2.85,B126&lt;2.95,H126&lt;13.383,G126&gt;=0.308,A126&lt;6.2,F126&lt;2.5,A126&gt;=5.15,D126&lt;1.55,F126&gt;=1.5),3.96,"shouldnthappen"))))))))))))))))))))))))))))))))))))))</f>
        <v>5.6</v>
      </c>
      <c r="BD126" s="1" t="n">
        <f aca="false">IF(AND(B126&lt;2.7,A126&lt;5.3,B126&lt;3.15),3.42,IF(AND(F126&lt;2.5,A126&gt;=5.85,B126&gt;=3.15),4.7,IF(AND(A126&lt;4.35,B126&gt;=2.7,A126&lt;5.3,B126&lt;3.15),1.1,IF(AND(A126&gt;=4.35,B126&gt;=2.7,A126&lt;5.3,B126&lt;3.15),1.42,IF(AND(A126&gt;=7.05,F126&gt;=2.5,A126&gt;=5.3,B126&lt;3.15),6.067,IF(AND(D126&gt;=0.45,A126&lt;5.05,A126&lt;5.85,B126&gt;=3.15),1.6,IF(AND(B126&lt;3.35,A126&gt;=5.05,A126&lt;5.85,B126&gt;=3.15),1.7,IF(AND(A126&gt;=6.85,F126&gt;=2.5,A126&gt;=5.85,B126&gt;=3.15),6.22,IF(AND(D126&lt;1.25,D126&lt;1.35,F126&lt;2.5,A126&gt;=5.3,B126&lt;3.15),4.033,IF(AND(D126&gt;=1.25,D126&lt;1.35,F126&lt;2.5,A126&gt;=5.3,B126&lt;3.15),4.233,IF(AND(A126&lt;6.05,D126&gt;=1.35,F126&lt;2.5,A126&gt;=5.3,B126&lt;3.15),5.1,IF(AND(H126&gt;=13.29,A126&lt;7.05,F126&gt;=2.5,A126&gt;=5.3,B126&lt;3.15),4.96,IF(AND(G126&gt;=0.858,D126&lt;0.45,A126&lt;5.05,A126&lt;5.85,B126&gt;=3.15),1.3,IF(AND(D126&gt;=0.35,B126&gt;=3.35,A126&gt;=5.05,A126&lt;5.85,B126&gt;=3.15),1.4,IF(AND(B126&lt;3.25,A126&lt;6.85,F126&gt;=2.5,A126&gt;=5.85,B126&gt;=3.15),5.233,IF(AND(A126&gt;=6.8,A126&gt;=6.05,D126&gt;=1.35,F126&lt;2.5,A126&gt;=5.3,B126&lt;3.15),4.9,IF(AND(G126&gt;=0.622,H126&lt;13.29,A126&lt;7.05,F126&gt;=2.5,A126&gt;=5.3,B126&lt;3.15),5.067,IF(AND(H126&lt;8.834,G126&lt;0.858,D126&lt;0.45,A126&lt;5.05,A126&lt;5.85,B126&gt;=3.15),1.4,IF(AND(G126&lt;0.774,B126&gt;=3.25,A126&lt;6.85,F126&gt;=2.5,A126&gt;=5.85,B126&gt;=3.15),5.8,IF(AND(G126&gt;=0.774,B126&gt;=3.25,A126&lt;6.85,F126&gt;=2.5,A126&gt;=5.85,B126&gt;=3.15),5.4,IF(AND(H126&gt;=12.206,A126&lt;6.8,A126&gt;=6.05,D126&gt;=1.35,F126&lt;2.5,A126&gt;=5.3,B126&lt;3.15),4.5,IF(AND(G126&gt;=0.439,G126&lt;0.622,H126&lt;13.29,A126&lt;7.05,F126&gt;=2.5,A126&gt;=5.3,B126&lt;3.15),5.667,IF(AND(G126&lt;0.227,H126&gt;=8.834,G126&lt;0.858,D126&lt;0.45,A126&lt;5.05,A126&lt;5.85,B126&gt;=3.15),1.4,IF(AND(G126&gt;=0.227,H126&gt;=8.834,G126&lt;0.858,D126&lt;0.45,A126&lt;5.05,A126&lt;5.85,B126&gt;=3.15),1.3,IF(AND(G126&gt;=0.934,B126&lt;3.75,D126&lt;0.35,B126&gt;=3.35,A126&gt;=5.05,A126&lt;5.85,B126&gt;=3.15),1.7,IF(AND(G126&lt;0.823,B126&gt;=3.75,D126&lt;0.35,B126&gt;=3.35,A126&gt;=5.05,A126&lt;5.85,B126&gt;=3.15),1.55,IF(AND(G126&gt;=0.823,B126&gt;=3.75,D126&lt;0.35,B126&gt;=3.35,A126&gt;=5.05,A126&lt;5.85,B126&gt;=3.15),1.5,IF(AND(A126&lt;6.2,H126&lt;12.206,A126&lt;6.8,A126&gt;=6.05,D126&gt;=1.35,F126&lt;2.5,A126&gt;=5.3,B126&lt;3.15),4.6,IF(AND(A126&gt;=6.2,H126&lt;12.206,A126&lt;6.8,A126&gt;=6.05,D126&gt;=1.35,F126&lt;2.5,A126&gt;=5.3,B126&lt;3.15),4.74,IF(AND(H126&gt;=10.667,G126&lt;0.439,G126&lt;0.622,H126&lt;13.29,A126&lt;7.05,F126&gt;=2.5,A126&gt;=5.3,B126&lt;3.15),5.6,IF(AND(H126&lt;13.67,G126&lt;0.934,B126&lt;3.75,D126&lt;0.35,B126&gt;=3.35,A126&gt;=5.05,A126&lt;5.85,B126&gt;=3.15),1.48,IF(AND(H126&gt;=13.67,G126&lt;0.934,B126&lt;3.75,D126&lt;0.35,B126&gt;=3.35,A126&gt;=5.05,A126&lt;5.85,B126&gt;=3.15),1.3,IF(AND(G126&lt;0.301,H126&lt;10.667,G126&lt;0.439,G126&lt;0.622,H126&lt;13.29,A126&lt;7.05,F126&gt;=2.5,A126&gt;=5.3,B126&lt;3.15),5.2,IF(AND(G126&gt;=0.301,H126&lt;10.667,G126&lt;0.439,G126&lt;0.622,H126&lt;13.29,A126&lt;7.05,F126&gt;=2.5,A126&gt;=5.3,B126&lt;3.15),5.067,"shouldnthappen"))))))))))))))))))))))))))))))))))</f>
        <v>4.96</v>
      </c>
      <c r="BE126" s="1" t="n">
        <f aca="false">IF(AND(B126&gt;=3.85,A126&gt;=5.05,F126&lt;1.5),1.4,IF(AND(A126&lt;5.25,A126&lt;5.75,F126&gt;=1.5),3.15,IF(AND(A126&lt;4.95,B126&lt;3.15,A126&lt;5.05,F126&lt;1.5),1.46,IF(AND(A126&gt;=4.95,B126&lt;3.15,A126&lt;5.05,F126&lt;1.5),1.6,IF(AND(H126&lt;8.834,B126&gt;=3.15,A126&lt;5.05,F126&lt;1.5),1.4,IF(AND(D126&lt;0.25,B126&lt;3.85,A126&gt;=5.05,F126&lt;1.5),1.48,IF(AND(D126&gt;=0.25,B126&lt;3.85,A126&gt;=5.05,F126&lt;1.5),1.7,IF(AND(F126&gt;=2.5,A126&gt;=5.25,A126&lt;5.75,F126&gt;=1.5),4.9,IF(AND(H126&lt;12.45,H126&gt;=8.834,B126&gt;=3.15,A126&lt;5.05,F126&lt;1.5),1.25,IF(AND(H126&gt;=12.45,H126&gt;=8.834,B126&gt;=3.15,A126&lt;5.05,F126&lt;1.5),1.32,IF(AND(G126&lt;0.283,F126&lt;2.5,A126&gt;=5.25,A126&lt;5.75,F126&gt;=1.5),4.3,IF(AND(H126&lt;6.712,H126&lt;11.275,D126&lt;1.55,A126&gt;=5.75,F126&gt;=1.5),5,IF(AND(H126&lt;13.101,H126&gt;=11.275,D126&lt;1.55,A126&gt;=5.75,F126&gt;=1.5),3.933,IF(AND(H126&gt;=13.101,H126&gt;=11.275,D126&lt;1.55,A126&gt;=5.75,F126&gt;=1.5),4.5,IF(AND(A126&gt;=7.3,D126&lt;2.45,D126&gt;=1.55,A126&gt;=5.75,F126&gt;=1.5),6.7,IF(AND(B126&lt;3.45,D126&gt;=2.45,D126&gt;=1.55,A126&gt;=5.75,F126&gt;=1.5),5.925,IF(AND(B126&gt;=3.45,D126&gt;=2.45,D126&gt;=1.55,A126&gt;=5.75,F126&gt;=1.5),6.1,IF(AND(B126&gt;=2.8,G126&gt;=0.283,F126&lt;2.5,A126&gt;=5.25,A126&lt;5.75,F126&gt;=1.5),4.2,IF(AND(D126&lt;1.35,H126&gt;=6.712,H126&lt;11.275,D126&lt;1.55,A126&gt;=5.75,F126&gt;=1.5),4.35,IF(AND(D126&lt;1.05,B126&lt;2.8,G126&gt;=0.283,F126&lt;2.5,A126&gt;=5.25,A126&lt;5.75,F126&gt;=1.5),3.567,IF(AND(D126&gt;=1.05,B126&lt;2.8,G126&gt;=0.283,F126&lt;2.5,A126&gt;=5.25,A126&lt;5.75,F126&gt;=1.5),3.925,IF(AND(B126&lt;2.65,D126&gt;=1.35,H126&gt;=6.712,H126&lt;11.275,D126&lt;1.55,A126&gt;=5.75,F126&gt;=1.5),4.9,IF(AND(B126&gt;=2.65,D126&gt;=1.35,H126&gt;=6.712,H126&lt;11.275,D126&lt;1.55,A126&gt;=5.75,F126&gt;=1.5),4.625,IF(AND(H126&gt;=14.683,G126&gt;=0.628,A126&lt;7.3,D126&lt;2.45,D126&gt;=1.55,A126&gt;=5.75,F126&gt;=1.5),5.4,IF(AND(D126&lt;1.95,H126&lt;8.884,G126&lt;0.628,A126&lt;7.3,D126&lt;2.45,D126&gt;=1.55,A126&gt;=5.75,F126&gt;=1.5),5.1,IF(AND(D126&gt;=1.95,H126&lt;8.884,G126&lt;0.628,A126&lt;7.3,D126&lt;2.45,D126&gt;=1.55,A126&gt;=5.75,F126&gt;=1.5),5.22,IF(AND(A126&lt;6.05,H126&gt;=8.884,G126&lt;0.628,A126&lt;7.3,D126&lt;2.45,D126&gt;=1.55,A126&gt;=5.75,F126&gt;=1.5),5.1,IF(AND(G126&lt;0.817,H126&lt;14.683,G126&gt;=0.628,A126&lt;7.3,D126&lt;2.45,D126&gt;=1.55,A126&gt;=5.75,F126&gt;=1.5),4.967,IF(AND(G126&gt;=0.817,H126&lt;14.683,G126&gt;=0.628,A126&lt;7.3,D126&lt;2.45,D126&gt;=1.55,A126&gt;=5.75,F126&gt;=1.5),5.1,IF(AND(H126&lt;9.637,A126&gt;=6.05,H126&gt;=8.884,G126&lt;0.628,A126&lt;7.3,D126&lt;2.45,D126&gt;=1.55,A126&gt;=5.75,F126&gt;=1.5),5.9,IF(AND(D126&lt;1.85,H126&gt;=9.637,A126&gt;=6.05,H126&gt;=8.884,G126&lt;0.628,A126&lt;7.3,D126&lt;2.45,D126&gt;=1.55,A126&gt;=5.75,F126&gt;=1.5),5.733,IF(AND(G126&gt;=0.388,D126&gt;=1.85,H126&gt;=9.637,A126&gt;=6.05,H126&gt;=8.884,G126&lt;0.628,A126&lt;7.3,D126&lt;2.45,D126&gt;=1.55,A126&gt;=5.75,F126&gt;=1.5),5.64,IF(AND(B126&lt;2.95,G126&lt;0.388,D126&gt;=1.85,H126&gt;=9.637,A126&gt;=6.05,H126&gt;=8.884,G126&lt;0.628,A126&lt;7.3,D126&lt;2.45,D126&gt;=1.55,A126&gt;=5.75,F126&gt;=1.5),5.5,IF(AND(B126&gt;=2.95,G126&lt;0.388,D126&gt;=1.85,H126&gt;=9.637,A126&gt;=6.05,H126&gt;=8.884,G126&lt;0.628,A126&lt;7.3,D126&lt;2.45,D126&gt;=1.55,A126&gt;=5.75,F126&gt;=1.5),5.333,"shouldnthappen"))))))))))))))))))))))))))))))))))</f>
        <v>5.733</v>
      </c>
      <c r="BF126" s="1" t="n">
        <f aca="false">IF(AND(D126&gt;=0.35,F126&lt;1.5),1.65,IF(AND(H126&gt;=16.227,D126&gt;=1.55,F126&gt;=1.5),6.533,IF(AND(A126&gt;=5.45,G126&lt;0.174,D126&lt;0.35,F126&lt;1.5),1.7,IF(AND(D126&lt;0.15,G126&gt;=0.174,D126&lt;0.35,F126&lt;1.5),1.38,IF(AND(D126&gt;=1.15,D126&lt;1.25,D126&lt;1.55,F126&gt;=1.5),3.967,IF(AND(H126&lt;8.376,A126&lt;5.45,G126&lt;0.174,D126&lt;0.35,F126&lt;1.5),1.4,IF(AND(H126&gt;=8.376,A126&lt;5.45,G126&lt;0.174,D126&lt;0.35,F126&lt;1.5),1.5,IF(AND(B126&lt;3.1,D126&gt;=0.15,G126&gt;=0.174,D126&lt;0.35,F126&lt;1.5),1.475,IF(AND(H126&lt;10.258,D126&lt;1.15,D126&lt;1.25,D126&lt;1.55,F126&gt;=1.5),3.24,IF(AND(H126&gt;=10.258,D126&lt;1.15,D126&lt;1.25,D126&lt;1.55,F126&gt;=1.5),3.875,IF(AND(F126&gt;=2.5,H126&lt;10.927,D126&gt;=1.25,D126&lt;1.55,F126&gt;=1.5),5.05,IF(AND(D126&lt;1.35,H126&gt;=10.927,D126&gt;=1.25,D126&lt;1.55,F126&gt;=1.5),4.25,IF(AND(A126&gt;=6.95,D126&lt;1.75,H126&lt;16.227,D126&gt;=1.55,F126&gt;=1.5),5.8,IF(AND(B126&lt;3.3,B126&gt;=3.1,D126&gt;=0.15,G126&gt;=0.174,D126&lt;0.35,F126&lt;1.5),1.3,IF(AND(H126&lt;12.278,D126&gt;=1.35,H126&gt;=10.927,D126&gt;=1.25,D126&lt;1.55,F126&gt;=1.5),4.9,IF(AND(G126&lt;0.226,A126&lt;6.95,D126&lt;1.75,H126&lt;16.227,D126&gt;=1.55,F126&gt;=1.5),5,IF(AND(G126&gt;=0.226,A126&lt;6.95,D126&lt;1.75,H126&lt;16.227,D126&gt;=1.55,F126&gt;=1.5),4.62,IF(AND(H126&lt;9.35,B126&lt;2.95,D126&gt;=1.75,H126&lt;16.227,D126&gt;=1.55,F126&gt;=1.5),6.3,IF(AND(H126&gt;=9.35,B126&lt;2.95,D126&gt;=1.75,H126&lt;16.227,D126&gt;=1.55,F126&gt;=1.5),5.58,IF(AND(A126&lt;5.05,B126&gt;=3.3,B126&gt;=3.1,D126&gt;=0.15,G126&gt;=0.174,D126&lt;0.35,F126&lt;1.5),1.35,IF(AND(A126&gt;=5.05,B126&gt;=3.3,B126&gt;=3.1,D126&gt;=0.15,G126&gt;=0.174,D126&lt;0.35,F126&lt;1.5),1.46,IF(AND(B126&lt;2.8,A126&lt;5.65,F126&lt;2.5,H126&lt;10.927,D126&gt;=1.25,D126&lt;1.55,F126&gt;=1.5),4.075,IF(AND(B126&gt;=2.8,A126&lt;5.65,F126&lt;2.5,H126&lt;10.927,D126&gt;=1.25,D126&lt;1.55,F126&gt;=1.5),3.933,IF(AND(A126&lt;6.25,A126&gt;=5.65,F126&lt;2.5,H126&lt;10.927,D126&gt;=1.25,D126&lt;1.55,F126&gt;=1.5),4.533,IF(AND(A126&gt;=6.25,A126&gt;=5.65,F126&lt;2.5,H126&lt;10.927,D126&gt;=1.25,D126&lt;1.55,F126&gt;=1.5),4.3,IF(AND(A126&lt;6.5,H126&gt;=12.278,D126&gt;=1.35,H126&gt;=10.927,D126&gt;=1.25,D126&lt;1.55,F126&gt;=1.5),4.55,IF(AND(A126&gt;=6.5,H126&gt;=12.278,D126&gt;=1.35,H126&gt;=10.927,D126&gt;=1.25,D126&lt;1.55,F126&gt;=1.5),4.775,IF(AND(H126&lt;9.884,D126&lt;2.1,B126&gt;=2.95,D126&gt;=1.75,H126&lt;16.227,D126&gt;=1.55,F126&gt;=1.5),5.5,IF(AND(H126&gt;=9.884,D126&lt;2.1,B126&gt;=2.95,D126&gt;=1.75,H126&lt;16.227,D126&gt;=1.55,F126&gt;=1.5),5.1,IF(AND(H126&lt;10.393,D126&gt;=2.1,B126&gt;=2.95,D126&gt;=1.75,H126&lt;16.227,D126&gt;=1.55,F126&gt;=1.5),5.74,IF(AND(D126&lt;2.25,H126&gt;=10.393,D126&gt;=2.1,B126&gt;=2.95,D126&gt;=1.75,H126&lt;16.227,D126&gt;=1.55,F126&gt;=1.5),5.8,IF(AND(D126&gt;=2.25,H126&gt;=10.393,D126&gt;=2.1,B126&gt;=2.95,D126&gt;=1.75,H126&lt;16.227,D126&gt;=1.55,F126&gt;=1.5),5.4,"shouldnthappen"))))))))))))))))))))))))))))))))</f>
        <v>5.58</v>
      </c>
      <c r="BG126" s="1" t="n">
        <f aca="false">IF(AND(G126&lt;0.096,A126&lt;5.45),2.95,IF(AND(F126&gt;=1.5,G126&gt;=0.096,A126&lt;5.45),3,IF(AND(D126&lt;0.6,A126&lt;5.9,A126&gt;=5.45),1.4,IF(AND(F126&gt;=2.5,D126&gt;=0.6,A126&lt;5.9,A126&gt;=5.45),5.1,IF(AND(A126&lt;7.45,A126&gt;=7.05,A126&gt;=5.9,A126&gt;=5.45),6.167,IF(AND(B126&gt;=3.55,G126&lt;0.587,F126&lt;1.5,G126&gt;=0.096,A126&lt;5.45),1,IF(AND(A126&lt;5.05,G126&gt;=0.587,F126&lt;1.5,G126&gt;=0.096,A126&lt;5.45),1.35,IF(AND(B126&lt;2.75,D126&lt;1.7,A126&lt;7.05,A126&gt;=5.9,A126&gt;=5.45),4.9,IF(AND(A126&lt;6.2,D126&gt;=1.7,A126&lt;7.05,A126&gt;=5.9,A126&gt;=5.45),4.833,IF(AND(H126&lt;17.32,A126&gt;=7.45,A126&gt;=7.05,A126&gt;=5.9,A126&gt;=5.45),6.68,IF(AND(H126&gt;=17.32,A126&gt;=7.45,A126&gt;=7.05,A126&gt;=5.9,A126&gt;=5.45),6.4,IF(AND(G126&lt;0.161,B126&lt;3.55,G126&lt;0.587,F126&lt;1.5,G126&gt;=0.096,A126&lt;5.45),1.5,IF(AND(H126&lt;11.016,A126&gt;=5.05,G126&gt;=0.587,F126&lt;1.5,G126&gt;=0.096,A126&lt;5.45),1.633,IF(AND(H126&lt;11.001,G126&lt;0.372,F126&lt;2.5,D126&gt;=0.6,A126&lt;5.9,A126&gt;=5.45),4.133,IF(AND(H126&gt;=11.001,G126&lt;0.372,F126&lt;2.5,D126&gt;=0.6,A126&lt;5.9,A126&gt;=5.45),4.3,IF(AND(H126&lt;6.808,G126&gt;=0.372,F126&lt;2.5,D126&gt;=0.6,A126&lt;5.9,A126&gt;=5.45),4,IF(AND(A126&gt;=6.75,B126&gt;=2.75,D126&lt;1.7,A126&lt;7.05,A126&gt;=5.9,A126&gt;=5.45),4.84,IF(AND(H126&lt;12.467,G126&gt;=0.161,B126&lt;3.55,G126&lt;0.587,F126&lt;1.5,G126&gt;=0.096,A126&lt;5.45),1.3,IF(AND(D126&lt;0.25,H126&gt;=11.016,A126&gt;=5.05,G126&gt;=0.587,F126&lt;1.5,G126&gt;=0.096,A126&lt;5.45),1.52,IF(AND(D126&gt;=0.25,H126&gt;=11.016,A126&gt;=5.05,G126&gt;=0.587,F126&lt;1.5,G126&gt;=0.096,A126&lt;5.45),1.5,IF(AND(H126&lt;11.218,H126&gt;=6.808,G126&gt;=0.372,F126&lt;2.5,D126&gt;=0.6,A126&lt;5.9,A126&gt;=5.45),3.7,IF(AND(H126&gt;=11.218,H126&gt;=6.808,G126&gt;=0.372,F126&lt;2.5,D126&gt;=0.6,A126&lt;5.9,A126&gt;=5.45),3.9,IF(AND(B126&lt;2.95,A126&lt;6.75,B126&gt;=2.75,D126&lt;1.7,A126&lt;7.05,A126&gt;=5.9,A126&gt;=5.45),4.2,IF(AND(B126&gt;=2.95,A126&lt;6.75,B126&gt;=2.75,D126&lt;1.7,A126&lt;7.05,A126&gt;=5.9,A126&gt;=5.45),4.6,IF(AND(D126&gt;=2.45,A126&lt;6.85,A126&gt;=6.2,D126&gt;=1.7,A126&lt;7.05,A126&gt;=5.9,A126&gt;=5.45),5.9,IF(AND(G126&lt;0.312,A126&gt;=6.85,A126&gt;=6.2,D126&gt;=1.7,A126&lt;7.05,A126&gt;=5.9,A126&gt;=5.45),5.1,IF(AND(G126&gt;=0.312,A126&gt;=6.85,A126&gt;=6.2,D126&gt;=1.7,A126&lt;7.05,A126&gt;=5.9,A126&gt;=5.45),5.4,IF(AND(G126&lt;0.251,H126&gt;=12.467,G126&gt;=0.161,B126&lt;3.55,G126&lt;0.587,F126&lt;1.5,G126&gt;=0.096,A126&lt;5.45),1.35,IF(AND(G126&gt;=0.251,H126&gt;=12.467,G126&gt;=0.161,B126&lt;3.55,G126&lt;0.587,F126&lt;1.5,G126&gt;=0.096,A126&lt;5.45),1.467,IF(AND(G126&gt;=0.628,D126&lt;2.45,A126&lt;6.85,A126&gt;=6.2,D126&gt;=1.7,A126&lt;7.05,A126&gt;=5.9,A126&gt;=5.45),5.1,IF(AND(A126&gt;=6.75,G126&lt;0.628,D126&lt;2.45,A126&lt;6.85,A126&gt;=6.2,D126&gt;=1.7,A126&lt;7.05,A126&gt;=5.9,A126&gt;=5.45),5.9,IF(AND(H126&lt;11.824,A126&lt;6.75,G126&lt;0.628,D126&lt;2.45,A126&lt;6.85,A126&gt;=6.2,D126&gt;=1.7,A126&lt;7.05,A126&gt;=5.9,A126&gt;=5.45),5.44,IF(AND(H126&lt;14.378,H126&gt;=11.824,A126&lt;6.75,G126&lt;0.628,D126&lt;2.45,A126&lt;6.85,A126&gt;=6.2,D126&gt;=1.7,A126&lt;7.05,A126&gt;=5.9,A126&gt;=5.45),5.6,IF(AND(H126&gt;=14.378,H126&gt;=11.824,A126&lt;6.75,G126&lt;0.628,D126&lt;2.45,A126&lt;6.85,A126&gt;=6.2,D126&gt;=1.7,A126&lt;7.05,A126&gt;=5.9,A126&gt;=5.45),5.8,"shouldnthappen"))))))))))))))))))))))))))))))))))</f>
        <v>5.6</v>
      </c>
      <c r="BH126" s="1" t="n">
        <f aca="false">IF(AND(G126&gt;=0.905,F126&lt;1.5),1.8,IF(AND(H126&lt;5.523,G126&lt;0.905,F126&lt;1.5),1,IF(AND(D126&gt;=0.4,H126&gt;=5.523,G126&lt;0.905,F126&lt;1.5),1.7,IF(AND(G126&gt;=0.878,D126&lt;1.35,F126&lt;2.5,F126&gt;=1.5),4.4,IF(AND(A126&lt;5.4,D126&gt;=1.35,F126&lt;2.5,F126&gt;=1.5),3.9,IF(AND(G126&lt;0.177,B126&lt;3.15,F126&gt;=2.5,F126&gt;=1.5),6.15,IF(AND(H126&lt;10.393,B126&gt;=3.15,F126&gt;=2.5,F126&gt;=1.5),5.94,IF(AND(H126&gt;=10.393,B126&gt;=3.15,F126&gt;=2.5,F126&gt;=1.5),5.467,IF(AND(D126&gt;=1.25,G126&lt;0.878,D126&lt;1.35,F126&lt;2.5,F126&gt;=1.5),4.18,IF(AND(G126&gt;=0.709,A126&gt;=5.4,D126&gt;=1.35,F126&lt;2.5,F126&gt;=1.5),4.9,IF(AND(B126&lt;2.6,G126&gt;=0.177,B126&lt;3.15,F126&gt;=2.5,F126&gt;=1.5),4.8,IF(AND(A126&lt;4.35,A126&lt;5.05,D126&lt;0.4,H126&gt;=5.523,G126&lt;0.905,F126&lt;1.5),1.1,IF(AND(A126&gt;=5.6,A126&gt;=5.05,D126&lt;0.4,H126&gt;=5.523,G126&lt;0.905,F126&lt;1.5),1.7,IF(AND(D126&lt;1.05,D126&lt;1.25,G126&lt;0.878,D126&lt;1.35,F126&lt;2.5,F126&gt;=1.5),3.6,IF(AND(D126&gt;=1.55,G126&lt;0.709,A126&gt;=5.4,D126&gt;=1.35,F126&lt;2.5,F126&gt;=1.5),4.975,IF(AND(D126&lt;1.7,B126&gt;=2.6,G126&gt;=0.177,B126&lt;3.15,F126&gt;=2.5,F126&gt;=1.5),5.8,IF(AND(B126&lt;3.15,A126&gt;=4.35,A126&lt;5.05,D126&lt;0.4,H126&gt;=5.523,G126&lt;0.905,F126&lt;1.5),1.46,IF(AND(A126&gt;=5.45,A126&lt;5.6,A126&gt;=5.05,D126&lt;0.4,H126&gt;=5.523,G126&lt;0.905,F126&lt;1.5),1.35,IF(AND(H126&lt;10.974,D126&gt;=1.05,D126&lt;1.25,G126&lt;0.878,D126&lt;1.35,F126&lt;2.5,F126&gt;=1.5),3.8,IF(AND(H126&gt;=13.654,D126&lt;1.55,G126&lt;0.709,A126&gt;=5.4,D126&gt;=1.35,F126&lt;2.5,F126&gt;=1.5),4.725,IF(AND(A126&lt;4.5,B126&gt;=3.15,A126&gt;=4.35,A126&lt;5.05,D126&lt;0.4,H126&gt;=5.523,G126&lt;0.905,F126&lt;1.5),1.3,IF(AND(G126&lt;0.676,A126&lt;5.45,A126&lt;5.6,A126&gt;=5.05,D126&lt;0.4,H126&gt;=5.523,G126&lt;0.905,F126&lt;1.5),1.5,IF(AND(G126&gt;=0.676,A126&lt;5.45,A126&lt;5.6,A126&gt;=5.05,D126&lt;0.4,H126&gt;=5.523,G126&lt;0.905,F126&lt;1.5),1.55,IF(AND(A126&lt;5.7,H126&gt;=10.974,D126&gt;=1.05,D126&lt;1.25,G126&lt;0.878,D126&lt;1.35,F126&lt;2.5,F126&gt;=1.5),3.9,IF(AND(A126&gt;=5.7,H126&gt;=10.974,D126&gt;=1.05,D126&lt;1.25,G126&lt;0.878,D126&lt;1.35,F126&lt;2.5,F126&gt;=1.5),3.933,IF(AND(G126&gt;=0.644,H126&lt;13.654,D126&lt;1.55,G126&lt;0.709,A126&gt;=5.4,D126&gt;=1.35,F126&lt;2.5,F126&gt;=1.5),4.4,IF(AND(B126&lt;2.9,A126&lt;6.2,D126&gt;=1.7,B126&gt;=2.6,G126&gt;=0.177,B126&lt;3.15,F126&gt;=2.5,F126&gt;=1.5),5.02,IF(AND(B126&gt;=2.9,A126&lt;6.2,D126&gt;=1.7,B126&gt;=2.6,G126&gt;=0.177,B126&lt;3.15,F126&gt;=2.5,F126&gt;=1.5),4.8,IF(AND(D126&lt;2.2,A126&gt;=6.2,D126&gt;=1.7,B126&gt;=2.6,G126&gt;=0.177,B126&lt;3.15,F126&gt;=2.5,F126&gt;=1.5),5.325,IF(AND(D126&gt;=2.2,A126&gt;=6.2,D126&gt;=1.7,B126&gt;=2.6,G126&gt;=0.177,B126&lt;3.15,F126&gt;=2.5,F126&gt;=1.5),5.1,IF(AND(D126&lt;0.25,A126&gt;=4.5,B126&gt;=3.15,A126&gt;=4.35,A126&lt;5.05,D126&lt;0.4,H126&gt;=5.523,G126&lt;0.905,F126&lt;1.5),1.357,IF(AND(D126&gt;=0.25,A126&gt;=4.5,B126&gt;=3.15,A126&gt;=4.35,A126&lt;5.05,D126&lt;0.4,H126&gt;=5.523,G126&lt;0.905,F126&lt;1.5),1.333,IF(AND(H126&lt;10.723,G126&lt;0.644,H126&lt;13.654,D126&lt;1.55,G126&lt;0.709,A126&gt;=5.4,D126&gt;=1.35,F126&lt;2.5,F126&gt;=1.5),4.6,IF(AND(H126&gt;=10.723,G126&lt;0.644,H126&lt;13.654,D126&lt;1.55,G126&lt;0.709,A126&gt;=5.4,D126&gt;=1.35,F126&lt;2.5,F126&gt;=1.5),4.5,"shouldnthappen"))))))))))))))))))))))))))))))))))</f>
        <v>6.15</v>
      </c>
      <c r="BI126" s="1" t="n">
        <f aca="false">IF(AND(D126&gt;=0.8,A126&lt;5.45),3.9,IF(AND(D126&gt;=0.45,D126&lt;0.8,A126&lt;5.45),1.66,IF(AND(H126&lt;16.447,B126&gt;=3.45,A126&gt;=5.45),1.525,IF(AND(H126&gt;=16.447,B126&gt;=3.45,A126&gt;=5.45),6.4,IF(AND(H126&lt;5.245,D126&lt;0.45,D126&lt;0.8,A126&lt;5.45),1,IF(AND(A126&gt;=7.2,G126&lt;0.154,B126&lt;3.45,A126&gt;=5.45),6.7,IF(AND(D126&lt;1.65,A126&lt;7.2,G126&lt;0.154,B126&lt;3.45,A126&gt;=5.45),4.7,IF(AND(D126&gt;=1.65,A126&lt;7.2,G126&lt;0.154,B126&lt;3.45,A126&gt;=5.45),5.52,IF(AND(D126&gt;=0.25,A126&lt;5.05,H126&gt;=5.245,D126&lt;0.45,D126&lt;0.8,A126&lt;5.45),1.35,IF(AND(H126&lt;6.089,A126&gt;=5.05,H126&gt;=5.245,D126&lt;0.45,D126&lt;0.8,A126&lt;5.45),1.7,IF(AND(D126&lt;1.2,B126&lt;2.6,A126&lt;5.75,G126&gt;=0.154,B126&lt;3.45,A126&gt;=5.45),3.85,IF(AND(D126&gt;=1.2,B126&lt;2.6,A126&lt;5.75,G126&gt;=0.154,B126&lt;3.45,A126&gt;=5.45),4,IF(AND(D126&gt;=1.65,B126&gt;=2.6,A126&lt;5.75,G126&gt;=0.154,B126&lt;3.45,A126&gt;=5.45),4.9,IF(AND(G126&lt;0.353,F126&lt;2.5,A126&gt;=5.75,G126&gt;=0.154,B126&lt;3.45,A126&gt;=5.45),4.25,IF(AND(A126&gt;=7.25,F126&gt;=2.5,A126&gt;=5.75,G126&gt;=0.154,B126&lt;3.45,A126&gt;=5.45),6.45,IF(AND(H126&lt;11.218,D126&lt;0.25,A126&lt;5.05,H126&gt;=5.245,D126&lt;0.45,D126&lt;0.8,A126&lt;5.45),1.42,IF(AND(G126&lt;0.517,H126&gt;=6.089,A126&gt;=5.05,H126&gt;=5.245,D126&lt;0.45,D126&lt;0.8,A126&lt;5.45),1.44,IF(AND(G126&gt;=0.517,H126&gt;=6.089,A126&gt;=5.05,H126&gt;=5.245,D126&lt;0.45,D126&lt;0.8,A126&lt;5.45),1.54,IF(AND(H126&gt;=10.194,D126&lt;1.65,B126&gt;=2.6,A126&lt;5.75,G126&gt;=0.154,B126&lt;3.45,A126&gt;=5.45),4.35,IF(AND(B126&gt;=3.15,G126&gt;=0.353,F126&lt;2.5,A126&gt;=5.75,G126&gt;=0.154,B126&lt;3.45,A126&gt;=5.45),4.7,IF(AND(H126&lt;7.716,A126&lt;7.25,F126&gt;=2.5,A126&gt;=5.75,G126&gt;=0.154,B126&lt;3.45,A126&gt;=5.45),5.04,IF(AND(G126&lt;0.175,H126&gt;=11.218,D126&lt;0.25,A126&lt;5.05,H126&gt;=5.245,D126&lt;0.45,D126&lt;0.8,A126&lt;5.45),1.5,IF(AND(H126&lt;7.713,H126&lt;10.194,D126&lt;1.65,B126&gt;=2.6,A126&lt;5.75,G126&gt;=0.154,B126&lt;3.45,A126&gt;=5.45),4.1,IF(AND(H126&gt;=7.713,H126&lt;10.194,D126&lt;1.65,B126&gt;=2.6,A126&lt;5.75,G126&gt;=0.154,B126&lt;3.45,A126&gt;=5.45),4.2,IF(AND(B126&gt;=3.05,B126&lt;3.15,G126&gt;=0.353,F126&lt;2.5,A126&gt;=5.75,G126&gt;=0.154,B126&lt;3.45,A126&gt;=5.45),4.4,IF(AND(D126&gt;=2.45,H126&gt;=7.716,A126&lt;7.25,F126&gt;=2.5,A126&gt;=5.75,G126&gt;=0.154,B126&lt;3.45,A126&gt;=5.45),5.85,IF(AND(D126&lt;0.15,G126&gt;=0.175,H126&gt;=11.218,D126&lt;0.25,A126&lt;5.05,H126&gt;=5.245,D126&lt;0.45,D126&lt;0.8,A126&lt;5.45),1.1,IF(AND(H126&gt;=16.317,B126&lt;3.05,B126&lt;3.15,G126&gt;=0.353,F126&lt;2.5,A126&gt;=5.75,G126&gt;=0.154,B126&lt;3.45,A126&gt;=5.45),4.8,IF(AND(G126&gt;=0.857,D126&lt;2.45,H126&gt;=7.716,A126&lt;7.25,F126&gt;=2.5,A126&gt;=5.75,G126&gt;=0.154,B126&lt;3.45,A126&gt;=5.45),5.05,IF(AND(G126&lt;0.245,D126&gt;=0.15,G126&gt;=0.175,H126&gt;=11.218,D126&lt;0.25,A126&lt;5.05,H126&gt;=5.245,D126&lt;0.45,D126&lt;0.8,A126&lt;5.45),1.3,IF(AND(G126&gt;=0.245,D126&gt;=0.15,G126&gt;=0.175,H126&gt;=11.218,D126&lt;0.25,A126&lt;5.05,H126&gt;=5.245,D126&lt;0.45,D126&lt;0.8,A126&lt;5.45),1.22,IF(AND(B126&lt;2.85,H126&lt;16.317,B126&lt;3.05,B126&lt;3.15,G126&gt;=0.353,F126&lt;2.5,A126&gt;=5.75,G126&gt;=0.154,B126&lt;3.45,A126&gt;=5.45),4.6,IF(AND(B126&gt;=2.85,H126&lt;16.317,B126&lt;3.05,B126&lt;3.15,G126&gt;=0.353,F126&lt;2.5,A126&gt;=5.75,G126&gt;=0.154,B126&lt;3.45,A126&gt;=5.45),4.633,IF(AND(D126&lt;1.85,G126&lt;0.857,D126&lt;2.45,H126&gt;=7.716,A126&lt;7.25,F126&gt;=2.5,A126&gt;=5.75,G126&gt;=0.154,B126&lt;3.45,A126&gt;=5.45),5.8,IF(AND(H126&lt;11.297,D126&gt;=1.85,G126&lt;0.857,D126&lt;2.45,H126&gt;=7.716,A126&lt;7.25,F126&gt;=2.5,A126&gt;=5.75,G126&gt;=0.154,B126&lt;3.45,A126&gt;=5.45),5.3,IF(AND(G126&lt;0.388,H126&gt;=11.297,D126&gt;=1.85,G126&lt;0.857,D126&lt;2.45,H126&gt;=7.716,A126&lt;7.25,F126&gt;=2.5,A126&gt;=5.75,G126&gt;=0.154,B126&lt;3.45,A126&gt;=5.45),5.4,IF(AND(G126&gt;=0.388,H126&gt;=11.297,D126&gt;=1.85,G126&lt;0.857,D126&lt;2.45,H126&gt;=7.716,A126&lt;7.25,F126&gt;=2.5,A126&gt;=5.75,G126&gt;=0.154,B126&lt;3.45,A126&gt;=5.45),5.6,"shouldnthappen")))))))))))))))))))))))))))))))))))))</f>
        <v>5.52</v>
      </c>
      <c r="BJ126" s="1" t="n">
        <f aca="false">IF(AND(F126&gt;=2,B126&gt;=3.35),6.1,IF(AND(H126&gt;=12.719,F126&lt;1.5,B126&lt;3.35),1.567,IF(AND(H126&lt;5.245,F126&lt;2,B126&gt;=3.35),1,IF(AND(D126&lt;0.15,H126&lt;12.719,F126&lt;1.5,B126&lt;3.35),1.5,IF(AND(D126&gt;=0.35,H126&gt;=5.245,F126&lt;2,B126&gt;=3.35),1.6,IF(AND(A126&lt;4.9,D126&gt;=0.15,H126&lt;12.719,F126&lt;1.5,B126&lt;3.35),1.36,IF(AND(B126&lt;2.65,G126&lt;0.572,D126&lt;1.45,F126&gt;=1.5,B126&lt;3.35),3.5,IF(AND(A126&lt;6.1,F126&lt;2.5,D126&gt;=1.45,F126&gt;=1.5,B126&lt;3.35),5.1,IF(AND(G126&gt;=0.607,D126&lt;0.35,H126&gt;=5.245,F126&lt;2,B126&gt;=3.35),1.65,IF(AND(G126&lt;0.546,A126&gt;=4.9,D126&gt;=0.15,H126&lt;12.719,F126&lt;1.5,B126&lt;3.35),1.2,IF(AND(G126&gt;=0.546,A126&gt;=4.9,D126&gt;=0.15,H126&lt;12.719,F126&lt;1.5,B126&lt;3.35),1.4,IF(AND(A126&gt;=6.3,B126&gt;=2.65,G126&lt;0.572,D126&lt;1.45,F126&gt;=1.5,B126&lt;3.35),4.8,IF(AND(D126&lt;1.15,B126&lt;2.85,G126&gt;=0.572,D126&lt;1.45,F126&gt;=1.5,B126&lt;3.35),3.9,IF(AND(B126&gt;=3.15,B126&gt;=2.85,G126&gt;=0.572,D126&lt;1.45,F126&gt;=1.5,B126&lt;3.35),4.7,IF(AND(B126&lt;2.95,A126&gt;=6.1,F126&lt;2.5,D126&gt;=1.45,F126&gt;=1.5,B126&lt;3.35),4.533,IF(AND(B126&gt;=2.95,A126&gt;=6.1,F126&lt;2.5,D126&gt;=1.45,F126&gt;=1.5,B126&lt;3.35),4.75,IF(AND(A126&gt;=6.7,G126&lt;0.107,F126&gt;=2.5,D126&gt;=1.45,F126&gt;=1.5,B126&lt;3.35),5.7,IF(AND(G126&gt;=0.385,G126&lt;0.607,D126&lt;0.35,H126&gt;=5.245,F126&lt;2,B126&gt;=3.35),1.325,IF(AND(D126&lt;1.25,A126&lt;6.3,B126&gt;=2.65,G126&lt;0.572,D126&lt;1.45,F126&gt;=1.5,B126&lt;3.35),4,IF(AND(D126&gt;=1.25,A126&lt;6.3,B126&gt;=2.65,G126&lt;0.572,D126&lt;1.45,F126&gt;=1.5,B126&lt;3.35),4.18,IF(AND(G126&lt;0.907,D126&gt;=1.15,B126&lt;2.85,G126&gt;=0.572,D126&lt;1.45,F126&gt;=1.5,B126&lt;3.35),4,IF(AND(G126&gt;=0.907,D126&gt;=1.15,B126&lt;2.85,G126&gt;=0.572,D126&lt;1.45,F126&gt;=1.5,B126&lt;3.35),4.4,IF(AND(H126&lt;8.326,B126&lt;3.15,B126&gt;=2.85,G126&gt;=0.572,D126&lt;1.45,F126&gt;=1.5,B126&lt;3.35),3.6,IF(AND(H126&gt;=8.326,B126&lt;3.15,B126&gt;=2.85,G126&gt;=0.572,D126&lt;1.45,F126&gt;=1.5,B126&lt;3.35),4.48,IF(AND(B126&lt;2.95,A126&lt;6.7,G126&lt;0.107,F126&gt;=2.5,D126&gt;=1.45,F126&gt;=1.5,B126&lt;3.35),5.6,IF(AND(B126&gt;=2.95,A126&lt;6.7,G126&lt;0.107,F126&gt;=2.5,D126&gt;=1.45,F126&gt;=1.5,B126&lt;3.35),5.5,IF(AND(G126&lt;0.205,G126&lt;0.432,G126&gt;=0.107,F126&gt;=2.5,D126&gt;=1.45,F126&gt;=1.5,B126&lt;3.35),5.3,IF(AND(B126&gt;=3.05,G126&gt;=0.432,G126&gt;=0.107,F126&gt;=2.5,D126&gt;=1.45,F126&gt;=1.5,B126&lt;3.35),5.86,IF(AND(H126&gt;=14.057,G126&lt;0.385,G126&lt;0.607,D126&lt;0.35,H126&gt;=5.245,F126&lt;2,B126&gt;=3.35),1.7,IF(AND(D126&lt;1.7,G126&gt;=0.205,G126&lt;0.432,G126&gt;=0.107,F126&gt;=2.5,D126&gt;=1.45,F126&gt;=1.5,B126&lt;3.35),5,IF(AND(G126&lt;0.779,B126&lt;3.05,G126&gt;=0.432,G126&gt;=0.107,F126&gt;=2.5,D126&gt;=1.45,F126&gt;=1.5,B126&lt;3.35),4.9,IF(AND(G126&gt;=0.779,B126&lt;3.05,G126&gt;=0.432,G126&gt;=0.107,F126&gt;=2.5,D126&gt;=1.45,F126&gt;=1.5,B126&lt;3.35),5.533,IF(AND(D126&gt;=0.25,H126&lt;14.057,G126&lt;0.385,G126&lt;0.607,D126&lt;0.35,H126&gt;=5.245,F126&lt;2,B126&gt;=3.35),1.4,IF(AND(B126&lt;2.85,D126&gt;=1.7,G126&gt;=0.205,G126&lt;0.432,G126&gt;=0.107,F126&gt;=2.5,D126&gt;=1.45,F126&gt;=1.5,B126&lt;3.35),5.1,IF(AND(B126&gt;=2.85,D126&gt;=1.7,G126&gt;=0.205,G126&lt;0.432,G126&gt;=0.107,F126&gt;=2.5,D126&gt;=1.45,F126&gt;=1.5,B126&lt;3.35),5.15,IF(AND(A126&lt;5.1,D126&lt;0.25,H126&lt;14.057,G126&lt;0.385,G126&lt;0.607,D126&lt;0.35,H126&gt;=5.245,F126&lt;2,B126&gt;=3.35),1.4,IF(AND(A126&gt;=5.1,D126&lt;0.25,H126&lt;14.057,G126&lt;0.385,G126&lt;0.607,D126&lt;0.35,H126&gt;=5.245,F126&lt;2,B126&gt;=3.35),1.5,"shouldnthappen")))))))))))))))))))))))))))))))))))))</f>
        <v>5.6</v>
      </c>
    </row>
    <row r="127" customFormat="false" ht="13.8" hidden="false" customHeight="false" outlineLevel="0" collapsed="false">
      <c r="A127" s="1" t="n">
        <v>6.7</v>
      </c>
      <c r="B127" s="1" t="n">
        <v>3.3</v>
      </c>
      <c r="C127" s="1" t="n">
        <v>5.7</v>
      </c>
      <c r="D127" s="1" t="n">
        <v>2.1</v>
      </c>
      <c r="E127" s="1" t="s">
        <v>93</v>
      </c>
      <c r="F127" s="1" t="n">
        <v>3</v>
      </c>
      <c r="G127" s="1" t="n">
        <v>0.452609542757273</v>
      </c>
      <c r="H127" s="16" t="n">
        <v>15.737919966504</v>
      </c>
      <c r="I127" s="11" t="n">
        <f aca="false">C127</f>
        <v>5.7</v>
      </c>
      <c r="J127" s="1" t="n">
        <f aca="false">AVERAGE(M127:BJ127)</f>
        <v>5.66296</v>
      </c>
      <c r="K127" s="15" t="n">
        <f aca="false">1-SQRT(VAR(M127:BJ127, I127)) / AVERAGE(M127:BJ127)</f>
        <v>0.966624545934111</v>
      </c>
      <c r="L127" s="1" t="n">
        <f aca="false">(J127-I127)/I127</f>
        <v>-0.00649824561403496</v>
      </c>
      <c r="M127" s="1" t="n">
        <f aca="false">IF(AND(H127&gt;=16.241,B127&gt;=3.35),6.4,IF(AND(D127&gt;=0.75,A127&lt;5.15,B127&lt;3.35),4.1,IF(AND(D127&gt;=1.5,H127&lt;16.241,B127&gt;=3.35),5.767,IF(AND(B127&gt;=3.25,D127&lt;0.75,A127&lt;5.15,B127&lt;3.35),1.58,IF(AND(A127&lt;4.95,D127&lt;1.5,H127&lt;16.241,B127&gt;=3.35),1.4,IF(AND(A127&lt;4.5,B127&lt;3.25,D127&lt;0.75,A127&lt;5.15,B127&lt;3.35),1.26,IF(AND(A127&gt;=4.5,B127&lt;3.25,D127&lt;0.75,A127&lt;5.15,B127&lt;3.35),1.48,IF(AND(G127&lt;0.356,H127&lt;12.557,D127&lt;1.45,A127&gt;=5.15,B127&lt;3.35),4.267,IF(AND(D127&lt;1.25,H127&gt;=12.557,D127&lt;1.45,A127&gt;=5.15,B127&lt;3.35),4.05,IF(AND(D127&gt;=1.35,G127&gt;=0.356,H127&lt;12.557,D127&lt;1.45,A127&gt;=5.15,B127&lt;3.35),4.25,IF(AND(H127&lt;15.086,D127&gt;=1.25,H127&gt;=12.557,D127&lt;1.45,A127&gt;=5.15,B127&lt;3.35),4.4,IF(AND(F127&lt;2.5,G127&gt;=0.44,D127&lt;2.05,D127&gt;=1.45,A127&gt;=5.15,B127&lt;3.35),4.7,IF(AND(H127&lt;10.391,B127&lt;3.15,D127&gt;=2.05,D127&gt;=1.45,A127&gt;=5.15,B127&lt;3.35),5.1,IF(AND(G127&lt;0.505,B127&gt;=3.15,D127&gt;=2.05,D127&gt;=1.45,A127&gt;=5.15,B127&lt;3.35),5.7,IF(AND(G127&gt;=0.505,B127&gt;=3.15,D127&gt;=2.05,D127&gt;=1.45,A127&gt;=5.15,B127&lt;3.35),5.95,IF(AND(D127&gt;=0.5,G127&lt;0.905,A127&gt;=4.95,D127&lt;1.5,H127&lt;16.241,B127&gt;=3.35),1.6,IF(AND(B127&lt;3.6,G127&gt;=0.905,A127&gt;=4.95,D127&lt;1.5,H127&lt;16.241,B127&gt;=3.35),1.7,IF(AND(B127&gt;=3.6,G127&gt;=0.905,A127&gt;=4.95,D127&lt;1.5,H127&lt;16.241,B127&gt;=3.35),1.767,IF(AND(A127&gt;=5.7,D127&lt;1.35,G127&gt;=0.356,H127&lt;12.557,D127&lt;1.45,A127&gt;=5.15,B127&lt;3.35),3.9,IF(AND(A127&lt;6.35,H127&gt;=15.086,D127&gt;=1.25,H127&gt;=12.557,D127&lt;1.45,A127&gt;=5.15,B127&lt;3.35),4.7,IF(AND(A127&gt;=6.35,H127&gt;=15.086,D127&gt;=1.25,H127&gt;=12.557,D127&lt;1.45,A127&gt;=5.15,B127&lt;3.35),4.6,IF(AND(H127&lt;9.252,D127&lt;1.55,G127&lt;0.44,D127&lt;2.05,D127&gt;=1.45,A127&gt;=5.15,B127&lt;3.35),5.08,IF(AND(H127&gt;=9.252,D127&lt;1.55,G127&lt;0.44,D127&lt;2.05,D127&gt;=1.45,A127&gt;=5.15,B127&lt;3.35),4.7,IF(AND(H127&lt;8.477,D127&gt;=1.55,G127&lt;0.44,D127&lt;2.05,D127&gt;=1.45,A127&gt;=5.15,B127&lt;3.35),5.1,IF(AND(H127&gt;=8.477,D127&gt;=1.55,G127&lt;0.44,D127&lt;2.05,D127&gt;=1.45,A127&gt;=5.15,B127&lt;3.35),5.4,IF(AND(H127&lt;8.435,F127&gt;=2.5,G127&gt;=0.44,D127&lt;2.05,D127&gt;=1.45,A127&gt;=5.15,B127&lt;3.35),5.1,IF(AND(H127&gt;=8.435,F127&gt;=2.5,G127&gt;=0.44,D127&lt;2.05,D127&gt;=1.45,A127&gt;=5.15,B127&lt;3.35),4.86,IF(AND(G127&lt;0.543,H127&gt;=10.391,B127&lt;3.15,D127&gt;=2.05,D127&gt;=1.45,A127&gt;=5.15,B127&lt;3.35),5.56,IF(AND(G127&gt;=0.543,H127&gt;=10.391,B127&lt;3.15,D127&gt;=2.05,D127&gt;=1.45,A127&gt;=5.15,B127&lt;3.35),5.8,IF(AND(A127&lt;5.05,D127&lt;0.5,G127&lt;0.905,A127&gt;=4.95,D127&lt;1.5,H127&lt;16.241,B127&gt;=3.35),1.3,IF(AND(H127&lt;6.583,A127&lt;5.7,D127&lt;1.35,G127&gt;=0.356,H127&lt;12.557,D127&lt;1.45,A127&gt;=5.15,B127&lt;3.35),4,IF(AND(G127&lt;0.585,A127&gt;=5.05,D127&lt;0.5,G127&lt;0.905,A127&gt;=4.95,D127&lt;1.5,H127&lt;16.241,B127&gt;=3.35),1.475,IF(AND(G127&lt;0.62,H127&gt;=6.583,A127&lt;5.7,D127&lt;1.35,G127&gt;=0.356,H127&lt;12.557,D127&lt;1.45,A127&gt;=5.15,B127&lt;3.35),3.75,IF(AND(G127&gt;=0.62,H127&gt;=6.583,A127&lt;5.7,D127&lt;1.35,G127&gt;=0.356,H127&lt;12.557,D127&lt;1.45,A127&gt;=5.15,B127&lt;3.35),3.6,IF(AND(B127&lt;3.75,G127&gt;=0.585,A127&gt;=5.05,D127&lt;0.5,G127&lt;0.905,A127&gt;=4.95,D127&lt;1.5,H127&lt;16.241,B127&gt;=3.35),1.5,IF(AND(B127&gt;=3.75,G127&gt;=0.585,A127&gt;=5.05,D127&lt;0.5,G127&lt;0.905,A127&gt;=4.95,D127&lt;1.5,H127&lt;16.241,B127&gt;=3.35),1.6,"shouldnthappen"))))))))))))))))))))))))))))))))))))</f>
        <v>5.7</v>
      </c>
      <c r="N127" s="1" t="n">
        <f aca="false">IF(AND(H127&lt;5.245,B127&lt;3.65,F127&lt;1.5),1,IF(AND(H127&gt;=14.096,B127&gt;=3.65,F127&lt;1.5),1.65,IF(AND(A127&gt;=5.45,H127&gt;=5.245,B127&lt;3.65,F127&lt;1.5),1.3,IF(AND(H127&gt;=13.586,H127&lt;14.096,B127&gt;=3.65,F127&lt;1.5),1.3,IF(AND(H127&lt;10.258,D127&lt;1.25,F127&lt;2.5,F127&gt;=1.5),3.38,IF(AND(H127&lt;6.982,D127&gt;=1.25,F127&lt;2.5,F127&gt;=1.5),3.96,IF(AND(H127&gt;=13.646,D127&lt;2.05,F127&gt;=2.5,F127&gt;=1.5),6.1,IF(AND(B127&lt;3.05,A127&lt;5.45,H127&gt;=5.245,B127&lt;3.65,F127&lt;1.5),1.375,IF(AND(H127&lt;6.543,H127&lt;13.586,H127&lt;14.096,B127&gt;=3.65,F127&lt;1.5),1.4,IF(AND(H127&gt;=6.543,H127&lt;13.586,H127&lt;14.096,B127&gt;=3.65,F127&lt;1.5),1.5,IF(AND(H127&lt;11.522,H127&gt;=10.258,D127&lt;1.25,F127&lt;2.5,F127&gt;=1.5),3.733,IF(AND(H127&gt;=11.522,H127&gt;=10.258,D127&lt;1.25,F127&lt;2.5,F127&gt;=1.5),3.92,IF(AND(H127&lt;5.767,H127&lt;13.646,D127&lt;2.05,F127&gt;=2.5,F127&gt;=1.5),4.5,IF(AND(A127&lt;6.8,B127&lt;3.15,D127&gt;=2.05,F127&gt;=2.5,F127&gt;=1.5),5.6,IF(AND(A127&gt;=6.8,B127&lt;3.15,D127&gt;=2.05,F127&gt;=2.5,F127&gt;=1.5),5.1,IF(AND(B127&lt;3.25,B127&gt;=3.15,D127&gt;=2.05,F127&gt;=2.5,F127&gt;=1.5),5.8,IF(AND(B127&gt;=3.25,B127&gt;=3.15,D127&gt;=2.05,F127&gt;=2.5,F127&gt;=1.5),5.65,IF(AND(B127&lt;3.15,B127&gt;=3.05,A127&lt;5.45,H127&gt;=5.245,B127&lt;3.65,F127&lt;1.5),1.5,IF(AND(G127&gt;=0.735,H127&lt;13.665,H127&gt;=6.982,D127&gt;=1.25,F127&lt;2.5,F127&gt;=1.5),4.2,IF(AND(H127&lt;14.03,H127&gt;=13.665,H127&gt;=6.982,D127&gt;=1.25,F127&lt;2.5,F127&gt;=1.5),4.8,IF(AND(A127&gt;=6.6,H127&gt;=5.767,H127&lt;13.646,D127&lt;2.05,F127&gt;=2.5,F127&gt;=1.5),6.05,IF(AND(G127&gt;=0.934,B127&gt;=3.15,B127&gt;=3.05,A127&lt;5.45,H127&gt;=5.245,B127&lt;3.65,F127&lt;1.5),1.7,IF(AND(D127&gt;=1.55,G127&lt;0.735,H127&lt;13.665,H127&gt;=6.982,D127&gt;=1.25,F127&lt;2.5,F127&gt;=1.5),5.1,IF(AND(D127&lt;1.45,H127&gt;=14.03,H127&gt;=13.665,H127&gt;=6.982,D127&gt;=1.25,F127&lt;2.5,F127&gt;=1.5),4.7,IF(AND(D127&gt;=1.45,H127&gt;=14.03,H127&gt;=13.665,H127&gt;=6.982,D127&gt;=1.25,F127&lt;2.5,F127&gt;=1.5),4.5,IF(AND(A127&gt;=6.2,A127&lt;6.6,H127&gt;=5.767,H127&lt;13.646,D127&lt;2.05,F127&gt;=2.5,F127&gt;=1.5),5.325,IF(AND(B127&lt;3.25,G127&lt;0.934,B127&gt;=3.15,B127&gt;=3.05,A127&lt;5.45,H127&gt;=5.245,B127&lt;3.65,F127&lt;1.5),1.3,IF(AND(D127&lt;1.35,D127&lt;1.55,G127&lt;0.735,H127&lt;13.665,H127&gt;=6.982,D127&gt;=1.25,F127&lt;2.5,F127&gt;=1.5),4.25,IF(AND(H127&lt;8.435,A127&lt;6.2,A127&lt;6.6,H127&gt;=5.767,H127&lt;13.646,D127&lt;2.05,F127&gt;=2.5,F127&gt;=1.5),5.1,IF(AND(H127&gt;=8.435,A127&lt;6.2,A127&lt;6.6,H127&gt;=5.767,H127&lt;13.646,D127&lt;2.05,F127&gt;=2.5,F127&gt;=1.5),4.9,IF(AND(A127&gt;=5.15,B127&gt;=3.25,G127&lt;0.934,B127&gt;=3.15,B127&gt;=3.05,A127&lt;5.45,H127&gt;=5.245,B127&lt;3.65,F127&lt;1.5),1.5,IF(AND(B127&lt;2.9,D127&gt;=1.35,D127&lt;1.55,G127&lt;0.735,H127&lt;13.665,H127&gt;=6.982,D127&gt;=1.25,F127&lt;2.5,F127&gt;=1.5),4.6,IF(AND(B127&gt;=2.9,D127&gt;=1.35,D127&lt;1.55,G127&lt;0.735,H127&lt;13.665,H127&gt;=6.982,D127&gt;=1.25,F127&lt;2.5,F127&gt;=1.5),4.52,IF(AND(G127&gt;=0.862,A127&lt;5.15,B127&gt;=3.25,G127&lt;0.934,B127&gt;=3.15,B127&gt;=3.05,A127&lt;5.45,H127&gt;=5.245,B127&lt;3.65,F127&lt;1.5),1.5,IF(AND(H127&lt;9.35,G127&lt;0.862,A127&lt;5.15,B127&gt;=3.25,G127&lt;0.934,B127&gt;=3.15,B127&gt;=3.05,A127&lt;5.45,H127&gt;=5.245,B127&lt;3.65,F127&lt;1.5),1.38,IF(AND(H127&gt;=9.35,G127&lt;0.862,A127&lt;5.15,B127&gt;=3.25,G127&lt;0.934,B127&gt;=3.15,B127&gt;=3.05,A127&lt;5.45,H127&gt;=5.245,B127&lt;3.65,F127&lt;1.5),1.4,"shouldnthappen"))))))))))))))))))))))))))))))))))))</f>
        <v>5.65</v>
      </c>
      <c r="O127" s="1" t="n">
        <f aca="false">IF(AND(B127&lt;2.75,A127&lt;5.55),3.96,IF(AND(H127&lt;9.205,A127&lt;5.9,A127&gt;=5.55),3.85,IF(AND(A127&lt;4.35,D127&lt;0.35,B127&gt;=2.75,A127&lt;5.55),1.1,IF(AND(B127&lt;3.65,D127&gt;=0.35,B127&gt;=2.75,A127&lt;5.55),1.65,IF(AND(B127&gt;=3.65,D127&gt;=0.35,B127&gt;=2.75,A127&lt;5.55),1.9,IF(AND(G127&gt;=0.732,H127&gt;=9.205,A127&lt;5.9,A127&gt;=5.55),4.9,IF(AND(G127&lt;0.273,G127&lt;0.732,H127&gt;=9.205,A127&lt;5.9,A127&gt;=5.55),4.5,IF(AND(A127&lt;6.3,G127&lt;0.422,F127&lt;2.5,A127&gt;=5.9,A127&gt;=5.55),5.1,IF(AND(A127&gt;=6.3,G127&lt;0.422,F127&lt;2.5,A127&gt;=5.9,A127&gt;=5.55),4.76,IF(AND(B127&lt;2.4,G127&gt;=0.422,F127&lt;2.5,A127&gt;=5.9,A127&gt;=5.55),4.45,IF(AND(A127&gt;=7,G127&gt;=0.628,F127&gt;=2.5,A127&gt;=5.9,A127&gt;=5.55),6.45,IF(AND(D127&lt;0.15,H127&lt;13.924,A127&gt;=4.35,D127&lt;0.35,B127&gt;=2.75,A127&lt;5.55),1.5,IF(AND(B127&lt;3.15,H127&gt;=13.924,A127&gt;=4.35,D127&lt;0.35,B127&gt;=2.75,A127&lt;5.55),1.56,IF(AND(B127&gt;=3.15,H127&gt;=13.924,A127&gt;=4.35,D127&lt;0.35,B127&gt;=2.75,A127&lt;5.55),1.3,IF(AND(H127&lt;14.316,G127&gt;=0.273,G127&lt;0.732,H127&gt;=9.205,A127&lt;5.9,A127&gt;=5.55),3.95,IF(AND(H127&gt;=14.316,G127&gt;=0.273,G127&lt;0.732,H127&gt;=9.205,A127&lt;5.9,A127&gt;=5.55),4.1,IF(AND(A127&lt;6.2,B127&gt;=2.4,G127&gt;=0.422,F127&lt;2.5,A127&gt;=5.9,A127&gt;=5.55),4.3,IF(AND(A127&gt;=7.05,G127&lt;0.364,G127&lt;0.628,F127&gt;=2.5,A127&gt;=5.9,A127&gt;=5.55),6.1,IF(AND(A127&gt;=7.55,G127&gt;=0.364,G127&lt;0.628,F127&gt;=2.5,A127&gt;=5.9,A127&gt;=5.55),6.4,IF(AND(A127&lt;6.15,A127&lt;7,G127&gt;=0.628,F127&gt;=2.5,A127&gt;=5.9,A127&gt;=5.55),4.9,IF(AND(D127&lt;1.45,A127&gt;=6.2,B127&gt;=2.4,G127&gt;=0.422,F127&lt;2.5,A127&gt;=5.9,A127&gt;=5.55),4.64,IF(AND(D127&gt;=1.45,A127&gt;=6.2,B127&gt;=2.4,G127&gt;=0.422,F127&lt;2.5,A127&gt;=5.9,A127&gt;=5.55),4.9,IF(AND(D127&lt;1.65,A127&lt;7.05,G127&lt;0.364,G127&lt;0.628,F127&gt;=2.5,A127&gt;=5.9,A127&gt;=5.55),5.1,IF(AND(D127&gt;=2.35,A127&lt;7.55,G127&gt;=0.364,G127&lt;0.628,F127&gt;=2.5,A127&gt;=5.9,A127&gt;=5.55),5.633,IF(AND(D127&lt;2.15,A127&gt;=6.15,A127&lt;7,G127&gt;=0.628,F127&gt;=2.5,A127&gt;=5.9,A127&gt;=5.55),5.1,IF(AND(D127&gt;=2.15,A127&gt;=6.15,A127&lt;7,G127&gt;=0.628,F127&gt;=2.5,A127&gt;=5.9,A127&gt;=5.55),5.267,IF(AND(A127&lt;4.9,A127&lt;5.05,D127&gt;=0.15,H127&lt;13.924,A127&gt;=4.35,D127&lt;0.35,B127&gt;=2.75,A127&lt;5.55),1.375,IF(AND(A127&gt;=4.9,A127&lt;5.05,D127&gt;=0.15,H127&lt;13.924,A127&gt;=4.35,D127&lt;0.35,B127&gt;=2.75,A127&lt;5.55),1.3,IF(AND(A127&lt;5.45,A127&gt;=5.05,D127&gt;=0.15,H127&lt;13.924,A127&gt;=4.35,D127&lt;0.35,B127&gt;=2.75,A127&lt;5.55),1.475,IF(AND(A127&gt;=5.45,A127&gt;=5.05,D127&gt;=0.15,H127&lt;13.924,A127&gt;=4.35,D127&lt;0.35,B127&gt;=2.75,A127&lt;5.55),1.4,IF(AND(B127&gt;=3.25,D127&lt;2.35,A127&lt;7.55,G127&gt;=0.364,G127&lt;0.628,F127&gt;=2.5,A127&gt;=5.9,A127&gt;=5.55),5.7,IF(AND(G127&lt;0.006,G127&lt;0.107,D127&gt;=1.65,A127&lt;7.05,G127&lt;0.364,G127&lt;0.628,F127&gt;=2.5,A127&gt;=5.9,A127&gt;=5.55),5.5,IF(AND(G127&gt;=0.006,G127&lt;0.107,D127&gt;=1.65,A127&lt;7.05,G127&lt;0.364,G127&lt;0.628,F127&gt;=2.5,A127&gt;=5.9,A127&gt;=5.55),5.667,IF(AND(D127&lt;2.2,G127&gt;=0.107,D127&gt;=1.65,A127&lt;7.05,G127&lt;0.364,G127&lt;0.628,F127&gt;=2.5,A127&gt;=5.9,A127&gt;=5.55),5.35,IF(AND(D127&gt;=2.2,G127&gt;=0.107,D127&gt;=1.65,A127&lt;7.05,G127&lt;0.364,G127&lt;0.628,F127&gt;=2.5,A127&gt;=5.9,A127&gt;=5.55),5.2,IF(AND(D127&lt;2.25,B127&lt;3.25,D127&lt;2.35,A127&lt;7.55,G127&gt;=0.364,G127&lt;0.628,F127&gt;=2.5,A127&gt;=5.9,A127&gt;=5.55),5.8,IF(AND(D127&gt;=2.25,B127&lt;3.25,D127&lt;2.35,A127&lt;7.55,G127&gt;=0.364,G127&lt;0.628,F127&gt;=2.5,A127&gt;=5.9,A127&gt;=5.55),5.9,"shouldnthappen")))))))))))))))))))))))))))))))))))))</f>
        <v>5.7</v>
      </c>
      <c r="P127" s="1" t="n">
        <f aca="false">IF(AND(D127&gt;=0.75,A127&lt;5.55),3.9,IF(AND(H127&lt;7.482,A127&gt;=5.55),3.45,IF(AND(B127&gt;=3.15,B127&lt;3.25,D127&lt;0.75,A127&lt;5.55),1.262,IF(AND(G127&gt;=0.446,B127&lt;3.15,B127&lt;3.25,D127&lt;0.75,A127&lt;5.55),1.1,IF(AND(G127&lt;0.408,A127&lt;5.05,B127&gt;=3.25,D127&lt;0.75,A127&lt;5.55),1.4,IF(AND(G127&gt;=0.408,A127&lt;5.05,B127&gt;=3.25,D127&lt;0.75,A127&lt;5.55),1.233,IF(AND(G127&gt;=0.676,A127&gt;=5.05,B127&gt;=3.25,D127&lt;0.75,A127&lt;5.55),1.72,IF(AND(H127&lt;9.386,A127&lt;5.85,F127&lt;2.5,H127&gt;=7.482,A127&gt;=5.55),3.5,IF(AND(H127&gt;=9.386,A127&lt;5.85,F127&lt;2.5,H127&gt;=7.482,A127&gt;=5.55),4.275,IF(AND(H127&gt;=16.284,G127&lt;0.865,F127&gt;=2.5,H127&gt;=7.482,A127&gt;=5.55),6.6,IF(AND(G127&lt;0.912,G127&gt;=0.865,F127&gt;=2.5,H127&gt;=7.482,A127&gt;=5.55),4.8,IF(AND(G127&gt;=0.912,G127&gt;=0.865,F127&gt;=2.5,H127&gt;=7.482,A127&gt;=5.55),5.175,IF(AND(A127&gt;=4.95,G127&lt;0.446,B127&lt;3.15,B127&lt;3.25,D127&lt;0.75,A127&lt;5.55),1.6,IF(AND(H127&gt;=12.974,G127&lt;0.676,A127&gt;=5.05,B127&gt;=3.25,D127&lt;0.75,A127&lt;5.55),1.3,IF(AND(D127&lt;1.45,H127&lt;13.531,A127&gt;=5.85,F127&lt;2.5,H127&gt;=7.482,A127&gt;=5.55),4.2,IF(AND(D127&gt;=1.45,H127&lt;13.531,A127&gt;=5.85,F127&lt;2.5,H127&gt;=7.482,A127&gt;=5.55),4.967,IF(AND(G127&lt;0.187,H127&gt;=13.531,A127&gt;=5.85,F127&lt;2.5,H127&gt;=7.482,A127&gt;=5.55),5,IF(AND(H127&gt;=12.675,A127&lt;4.95,G127&lt;0.446,B127&lt;3.15,B127&lt;3.25,D127&lt;0.75,A127&lt;5.55),1.5,IF(AND(H127&lt;10.826,H127&lt;12.974,G127&lt;0.676,A127&gt;=5.05,B127&gt;=3.25,D127&lt;0.75,A127&lt;5.55),1.46,IF(AND(H127&gt;=10.826,H127&lt;12.974,G127&lt;0.676,A127&gt;=5.05,B127&gt;=3.25,D127&lt;0.75,A127&lt;5.55),1.4,IF(AND(A127&lt;6.15,G127&gt;=0.187,H127&gt;=13.531,A127&gt;=5.85,F127&lt;2.5,H127&gt;=7.482,A127&gt;=5.55),4.7,IF(AND(A127&lt;6.85,B127&lt;2.95,H127&lt;16.284,G127&lt;0.865,F127&gt;=2.5,H127&gt;=7.482,A127&gt;=5.55),5.32,IF(AND(A127&gt;=6.85,B127&lt;2.95,H127&lt;16.284,G127&lt;0.865,F127&gt;=2.5,H127&gt;=7.482,A127&gt;=5.55),6.567,IF(AND(A127&lt;4.85,H127&lt;12.675,A127&lt;4.95,G127&lt;0.446,B127&lt;3.15,B127&lt;3.25,D127&lt;0.75,A127&lt;5.55),1.4,IF(AND(A127&gt;=4.85,H127&lt;12.675,A127&lt;4.95,G127&lt;0.446,B127&lt;3.15,B127&lt;3.25,D127&lt;0.75,A127&lt;5.55),1.5,IF(AND(B127&lt;3.1,A127&gt;=6.15,G127&gt;=0.187,H127&gt;=13.531,A127&gt;=5.85,F127&lt;2.5,H127&gt;=7.482,A127&gt;=5.55),4.467,IF(AND(B127&gt;=3.1,A127&gt;=6.15,G127&gt;=0.187,H127&gt;=13.531,A127&gt;=5.85,F127&lt;2.5,H127&gt;=7.482,A127&gt;=5.55),4.7,IF(AND(G127&gt;=0.379,B127&lt;3.15,B127&gt;=2.95,H127&lt;16.284,G127&lt;0.865,F127&gt;=2.5,H127&gt;=7.482,A127&gt;=5.55),5.733,IF(AND(A127&lt;6.6,B127&gt;=3.15,B127&gt;=2.95,H127&lt;16.284,G127&lt;0.865,F127&gt;=2.5,H127&gt;=7.482,A127&gt;=5.55),5.38,IF(AND(A127&lt;6.7,G127&lt;0.379,B127&lt;3.15,B127&gt;=2.95,H127&lt;16.284,G127&lt;0.865,F127&gt;=2.5,H127&gt;=7.482,A127&gt;=5.55),5.3,IF(AND(A127&gt;=6.7,G127&lt;0.379,B127&lt;3.15,B127&gt;=2.95,H127&lt;16.284,G127&lt;0.865,F127&gt;=2.5,H127&gt;=7.482,A127&gt;=5.55),5.16,IF(AND(A127&lt;7.05,A127&gt;=6.6,B127&gt;=3.15,B127&gt;=2.95,H127&lt;16.284,G127&lt;0.865,F127&gt;=2.5,H127&gt;=7.482,A127&gt;=5.55),5.78,IF(AND(A127&gt;=7.05,A127&gt;=6.6,B127&gt;=3.15,B127&gt;=2.95,H127&lt;16.284,G127&lt;0.865,F127&gt;=2.5,H127&gt;=7.482,A127&gt;=5.55),6.1,"shouldnthappen")))))))))))))))))))))))))))))))))</f>
        <v>5.78</v>
      </c>
      <c r="Q127" s="1" t="n">
        <f aca="false">IF(AND(G127&gt;=0.422,B127&lt;3.25,F127&lt;1.5),1.25,IF(AND(G127&gt;=0.082,G127&lt;0.125,F127&gt;=1.5),6.7,IF(AND(G127&lt;0.251,G127&lt;0.422,B127&lt;3.25,F127&lt;1.5),1.38,IF(AND(G127&gt;=0.251,G127&lt;0.422,B127&lt;3.25,F127&lt;1.5),1.55,IF(AND(G127&gt;=0.385,G127&lt;0.633,B127&gt;=3.25,F127&lt;1.5),1.367,IF(AND(B127&lt;3.35,G127&gt;=0.633,B127&gt;=3.25,F127&lt;1.5),1.7,IF(AND(A127&lt;5.85,G127&lt;0.082,G127&lt;0.125,F127&gt;=1.5),4.5,IF(AND(F127&gt;=2.5,D127&lt;1.6,G127&gt;=0.125,F127&gt;=1.5),5.05,IF(AND(H127&gt;=16.774,D127&gt;=1.6,G127&gt;=0.125,F127&gt;=1.5),6.4,IF(AND(D127&gt;=0.5,G127&lt;0.385,G127&lt;0.633,B127&gt;=3.25,F127&lt;1.5),1.6,IF(AND(B127&lt;3.6,B127&gt;=3.35,G127&gt;=0.633,B127&gt;=3.25,F127&lt;1.5),1.55,IF(AND(B127&gt;=3.6,B127&gt;=3.35,G127&gt;=0.633,B127&gt;=3.25,F127&lt;1.5),1.6,IF(AND(D127&lt;1.65,A127&gt;=5.85,G127&lt;0.082,G127&lt;0.125,F127&gt;=1.5),4.7,IF(AND(A127&lt;5.3,F127&lt;2.5,D127&lt;1.6,G127&gt;=0.125,F127&gt;=1.5),3.15,IF(AND(B127&gt;=3.2,H127&lt;16.774,D127&gt;=1.6,G127&gt;=0.125,F127&gt;=1.5),5.675,IF(AND(H127&lt;11.767,D127&lt;0.5,G127&lt;0.385,G127&lt;0.633,B127&gt;=3.25,F127&lt;1.5),1.5,IF(AND(H127&gt;=11.767,D127&lt;0.5,G127&lt;0.385,G127&lt;0.633,B127&gt;=3.25,F127&lt;1.5),1.367,IF(AND(H127&lt;8.367,D127&gt;=1.65,A127&gt;=5.85,G127&lt;0.082,G127&lt;0.125,F127&gt;=1.5),5.7,IF(AND(H127&gt;=8.367,D127&gt;=1.65,A127&gt;=5.85,G127&lt;0.082,G127&lt;0.125,F127&gt;=1.5),5.575,IF(AND(A127&gt;=7.1,B127&lt;3.2,H127&lt;16.774,D127&gt;=1.6,G127&gt;=0.125,F127&gt;=1.5),6.3,IF(AND(H127&gt;=15.395,B127&lt;2.85,A127&gt;=5.3,F127&lt;2.5,D127&lt;1.6,G127&gt;=0.125,F127&gt;=1.5),4.8,IF(AND(H127&lt;8.486,B127&gt;=2.85,A127&gt;=5.3,F127&lt;2.5,D127&lt;1.6,G127&gt;=0.125,F127&gt;=1.5),3.85,IF(AND(D127&gt;=2.1,A127&lt;7.1,B127&lt;3.2,H127&lt;16.774,D127&gt;=1.6,G127&gt;=0.125,F127&gt;=1.5),5.5,IF(AND(B127&gt;=2.75,H127&lt;15.395,B127&lt;2.85,A127&gt;=5.3,F127&lt;2.5,D127&lt;1.6,G127&gt;=0.125,F127&gt;=1.5),4.489,IF(AND(H127&gt;=15.168,H127&gt;=8.486,B127&gt;=2.85,A127&gt;=5.3,F127&lt;2.5,D127&lt;1.6,G127&gt;=0.125,F127&gt;=1.5),4.7,IF(AND(G127&gt;=0.519,D127&lt;2.1,A127&lt;7.1,B127&lt;3.2,H127&lt;16.774,D127&gt;=1.6,G127&gt;=0.125,F127&gt;=1.5),4.925,IF(AND(G127&gt;=0.897,B127&lt;2.75,H127&lt;15.395,B127&lt;2.85,A127&gt;=5.3,F127&lt;2.5,D127&lt;1.6,G127&gt;=0.125,F127&gt;=1.5),4.567,IF(AND(A127&lt;5.65,H127&lt;15.168,H127&gt;=8.486,B127&gt;=2.85,A127&gt;=5.3,F127&lt;2.5,D127&lt;1.6,G127&gt;=0.125,F127&gt;=1.5),4.5,IF(AND(G127&lt;0.23,G127&lt;0.519,D127&lt;2.1,A127&lt;7.1,B127&lt;3.2,H127&lt;16.774,D127&gt;=1.6,G127&gt;=0.125,F127&gt;=1.5),5,IF(AND(A127&lt;5.9,G127&lt;0.897,B127&lt;2.75,H127&lt;15.395,B127&lt;2.85,A127&gt;=5.3,F127&lt;2.5,D127&lt;1.6,G127&gt;=0.125,F127&gt;=1.5),4.1,IF(AND(A127&gt;=5.9,G127&lt;0.897,B127&lt;2.75,H127&lt;15.395,B127&lt;2.85,A127&gt;=5.3,F127&lt;2.5,D127&lt;1.6,G127&gt;=0.125,F127&gt;=1.5),4.5,IF(AND(A127&lt;6.05,A127&gt;=5.65,H127&lt;15.168,H127&gt;=8.486,B127&gt;=2.85,A127&gt;=5.3,F127&lt;2.5,D127&lt;1.6,G127&gt;=0.125,F127&gt;=1.5),4.2,IF(AND(A127&gt;=6.05,A127&gt;=5.65,H127&lt;15.168,H127&gt;=8.486,B127&gt;=2.85,A127&gt;=5.3,F127&lt;2.5,D127&lt;1.6,G127&gt;=0.125,F127&gt;=1.5),4.35,IF(AND(D127&lt;1.95,G127&gt;=0.23,G127&lt;0.519,D127&lt;2.1,A127&lt;7.1,B127&lt;3.2,H127&lt;16.774,D127&gt;=1.6,G127&gt;=0.125,F127&gt;=1.5),5.3,IF(AND(D127&gt;=1.95,G127&gt;=0.23,G127&lt;0.519,D127&lt;2.1,A127&lt;7.1,B127&lt;3.2,H127&lt;16.774,D127&gt;=1.6,G127&gt;=0.125,F127&gt;=1.5),5.2,"shouldnthappen")))))))))))))))))))))))))))))))))))</f>
        <v>5.675</v>
      </c>
      <c r="R127" s="1" t="n">
        <f aca="false">IF(AND(G127&gt;=0.901,F127&lt;1.5),1.9,IF(AND(H127&lt;5.523,D127&lt;0.35,G127&lt;0.901,F127&lt;1.5),1,IF(AND(B127&lt;3.6,D127&gt;=0.35,G127&lt;0.901,F127&lt;1.5),1.575,IF(AND(B127&gt;=3.6,D127&gt;=0.35,G127&lt;0.901,F127&lt;1.5),1.5,IF(AND(G127&gt;=0.837,D127&lt;1.15,D127&lt;1.45,F127&gt;=1.5),3,IF(AND(G127&gt;=0.66,D127&gt;=1.15,D127&lt;1.45,F127&gt;=1.5),4,IF(AND(F127&gt;=2.5,D127&lt;1.55,D127&gt;=1.45,F127&gt;=1.5),5.025,IF(AND(F127&lt;2.5,D127&gt;=1.55,D127&gt;=1.45,F127&gt;=1.5),4.933,IF(AND(B127&lt;2.45,G127&lt;0.837,D127&lt;1.15,D127&lt;1.45,F127&gt;=1.5),3.3,IF(AND(B127&gt;=2.45,G127&lt;0.837,D127&lt;1.15,D127&lt;1.45,F127&gt;=1.5),3.86,IF(AND(B127&gt;=3.05,F127&lt;2.5,D127&lt;1.55,D127&gt;=1.45,F127&gt;=1.5),4.8,IF(AND(D127&gt;=2.45,F127&gt;=2.5,D127&gt;=1.55,D127&gt;=1.45,F127&gt;=1.5),5.875,IF(AND(H127&lt;13.187,G127&lt;0.217,H127&gt;=5.523,D127&lt;0.35,G127&lt;0.901,F127&lt;1.5),1.4,IF(AND(H127&gt;=13.187,G127&lt;0.217,H127&gt;=5.523,D127&lt;0.35,G127&lt;0.901,F127&lt;1.5),1.5,IF(AND(G127&lt;0.33,G127&gt;=0.217,H127&gt;=5.523,D127&lt;0.35,G127&lt;0.901,F127&lt;1.5),1.28,IF(AND(A127&lt;6.05,D127&lt;1.35,G127&lt;0.66,D127&gt;=1.15,D127&lt;1.45,F127&gt;=1.5),4.175,IF(AND(A127&gt;=6.05,D127&lt;1.35,G127&lt;0.66,D127&gt;=1.15,D127&lt;1.45,F127&gt;=1.5),4.3,IF(AND(A127&lt;5.65,D127&gt;=1.35,G127&lt;0.66,D127&gt;=1.15,D127&lt;1.45,F127&gt;=1.5),3.9,IF(AND(A127&gt;=5.65,D127&gt;=1.35,G127&lt;0.66,D127&gt;=1.15,D127&lt;1.45,F127&gt;=1.5),4.52,IF(AND(A127&lt;6.25,B127&lt;3.05,F127&lt;2.5,D127&lt;1.55,D127&gt;=1.45,F127&gt;=1.5),4.5,IF(AND(A127&gt;=6.25,B127&lt;3.05,F127&lt;2.5,D127&lt;1.55,D127&gt;=1.45,F127&gt;=1.5),4.675,IF(AND(A127&gt;=7.25,D127&lt;2.45,F127&gt;=2.5,D127&gt;=1.55,D127&gt;=1.45,F127&gt;=1.5),6.433,IF(AND(D127&gt;=0.25,G127&gt;=0.33,G127&gt;=0.217,H127&gt;=5.523,D127&lt;0.35,G127&lt;0.901,F127&lt;1.5),1.4,IF(AND(A127&lt;6.15,A127&lt;7.25,D127&lt;2.45,F127&gt;=2.5,D127&gt;=1.55,D127&gt;=1.45,F127&gt;=1.5),5.025,IF(AND(H127&lt;6.439,D127&lt;0.25,G127&gt;=0.33,G127&gt;=0.217,H127&gt;=5.523,D127&lt;0.35,G127&lt;0.901,F127&lt;1.5),1.5,IF(AND(H127&gt;=6.439,D127&lt;0.25,G127&gt;=0.33,G127&gt;=0.217,H127&gt;=5.523,D127&lt;0.35,G127&lt;0.901,F127&lt;1.5),1.38,IF(AND(H127&gt;=13.711,A127&gt;=6.15,A127&lt;7.25,D127&lt;2.45,F127&gt;=2.5,D127&gt;=1.55,D127&gt;=1.45,F127&gt;=1.5),5.68,IF(AND(B127&gt;=3.3,H127&lt;13.711,A127&gt;=6.15,A127&lt;7.25,D127&lt;2.45,F127&gt;=2.5,D127&gt;=1.55,D127&gt;=1.45,F127&gt;=1.5),5.6,IF(AND(G127&lt;0.093,B127&lt;3.3,H127&lt;13.711,A127&gt;=6.15,A127&lt;7.25,D127&lt;2.45,F127&gt;=2.5,D127&gt;=1.55,D127&gt;=1.45,F127&gt;=1.5),5.56,IF(AND(D127&lt;1.95,G127&gt;=0.093,B127&lt;3.3,H127&lt;13.711,A127&gt;=6.15,A127&lt;7.25,D127&lt;2.45,F127&gt;=2.5,D127&gt;=1.55,D127&gt;=1.45,F127&gt;=1.5),5.3,IF(AND(B127&lt;3.15,D127&gt;=1.95,G127&gt;=0.093,B127&lt;3.3,H127&lt;13.711,A127&gt;=6.15,A127&lt;7.25,D127&lt;2.45,F127&gt;=2.5,D127&gt;=1.55,D127&gt;=1.45,F127&gt;=1.5),5.1,IF(AND(B127&gt;=3.15,D127&gt;=1.95,G127&gt;=0.093,B127&lt;3.3,H127&lt;13.711,A127&gt;=6.15,A127&lt;7.25,D127&lt;2.45,F127&gt;=2.5,D127&gt;=1.55,D127&gt;=1.45,F127&gt;=1.5),5.15,"shouldnthappen"))))))))))))))))))))))))))))))))</f>
        <v>5.68</v>
      </c>
      <c r="S127" s="1" t="n">
        <f aca="false">IF(AND(G127&gt;=0.859,D127&gt;=0.35,F127&lt;1.5),1.9,IF(AND(D127&lt;1.75,F127&gt;=2.5,F127&gt;=1.5),4.867,IF(AND(H127&lt;8.42,A127&lt;5.05,D127&lt;0.35,F127&lt;1.5),1.42,IF(AND(H127&gt;=14.877,A127&gt;=5.05,D127&lt;0.35,F127&lt;1.5),1.3,IF(AND(B127&lt;3.35,G127&lt;0.859,D127&gt;=0.35,F127&lt;1.5),1.7,IF(AND(B127&gt;=3.35,G127&lt;0.859,D127&gt;=0.35,F127&lt;1.5),1.5,IF(AND(A127&gt;=6.05,B127&lt;2.75,F127&lt;2.5,F127&gt;=1.5),4.733,IF(AND(G127&gt;=0.68,B127&gt;=2.75,F127&lt;2.5,F127&gt;=1.5),4.025,IF(AND(H127&gt;=16.284,D127&gt;=1.75,F127&gt;=2.5,F127&gt;=1.5),6.6,IF(AND(A127&lt;4.35,H127&gt;=8.42,A127&lt;5.05,D127&lt;0.35,F127&lt;1.5),1.1,IF(AND(G127&gt;=0.948,H127&lt;14.877,A127&gt;=5.05,D127&lt;0.35,F127&lt;1.5),1.7,IF(AND(A127&lt;5.3,A127&lt;6.05,B127&lt;2.75,F127&lt;2.5,F127&gt;=1.5),3,IF(AND(H127&gt;=15.168,G127&lt;0.68,B127&gt;=2.75,F127&lt;2.5,F127&gt;=1.5),4.75,IF(AND(H127&gt;=14.005,A127&gt;=4.35,H127&gt;=8.42,A127&lt;5.05,D127&lt;0.35,F127&lt;1.5),1.375,IF(AND(A127&gt;=5.55,G127&lt;0.948,H127&lt;14.877,A127&gt;=5.05,D127&lt;0.35,F127&lt;1.5),1.7,IF(AND(H127&lt;12.363,A127&gt;=5.3,A127&lt;6.05,B127&lt;2.75,F127&lt;2.5,F127&gt;=1.5),3.825,IF(AND(H127&gt;=12.363,A127&gt;=5.3,A127&lt;6.05,B127&lt;2.75,F127&lt;2.5,F127&gt;=1.5),4.033,IF(AND(H127&gt;=14.508,H127&lt;15.168,G127&lt;0.68,B127&gt;=2.75,F127&lt;2.5,F127&gt;=1.5),4.2,IF(AND(D127&gt;=2.35,D127&gt;=2.2,H127&lt;16.284,D127&gt;=1.75,F127&gt;=2.5,F127&gt;=1.5),5.267,IF(AND(G127&lt;0.231,H127&lt;14.005,A127&gt;=4.35,H127&gt;=8.42,A127&lt;5.05,D127&lt;0.35,F127&lt;1.5),1.4,IF(AND(H127&gt;=14.494,A127&lt;5.55,G127&lt;0.948,H127&lt;14.877,A127&gt;=5.05,D127&lt;0.35,F127&lt;1.5),1.6,IF(AND(A127&lt;6.1,H127&lt;14.508,H127&lt;15.168,G127&lt;0.68,B127&gt;=2.75,F127&lt;2.5,F127&gt;=1.5),4.5,IF(AND(A127&lt;6.1,H127&lt;11.8,D127&lt;2.2,H127&lt;16.284,D127&gt;=1.75,F127&gt;=2.5,F127&gt;=1.5),4.95,IF(AND(A127&gt;=6.1,H127&lt;11.8,D127&lt;2.2,H127&lt;16.284,D127&gt;=1.75,F127&gt;=2.5,F127&gt;=1.5),5.333,IF(AND(B127&lt;2.75,H127&gt;=11.8,D127&lt;2.2,H127&lt;16.284,D127&gt;=1.75,F127&gt;=2.5,F127&gt;=1.5),5.1,IF(AND(B127&gt;=3.15,D127&lt;2.35,D127&gt;=2.2,H127&lt;16.284,D127&gt;=1.75,F127&gt;=2.5,F127&gt;=1.5),5.5,IF(AND(B127&gt;=3.35,G127&gt;=0.231,H127&lt;14.005,A127&gt;=4.35,H127&gt;=8.42,A127&lt;5.05,D127&lt;0.35,F127&lt;1.5),1.3,IF(AND(H127&lt;13.869,H127&lt;14.494,A127&lt;5.55,G127&lt;0.948,H127&lt;14.877,A127&gt;=5.05,D127&lt;0.35,F127&lt;1.5),1.5,IF(AND(H127&gt;=13.869,H127&lt;14.494,A127&lt;5.55,G127&lt;0.948,H127&lt;14.877,A127&gt;=5.05,D127&lt;0.35,F127&lt;1.5),1.4,IF(AND(G127&lt;0.636,A127&gt;=6.1,H127&lt;14.508,H127&lt;15.168,G127&lt;0.68,B127&gt;=2.75,F127&lt;2.5,F127&gt;=1.5),4.68,IF(AND(G127&gt;=0.636,A127&gt;=6.1,H127&lt;14.508,H127&lt;15.168,G127&lt;0.68,B127&gt;=2.75,F127&lt;2.5,F127&gt;=1.5),4.4,IF(AND(B127&lt;2.85,B127&gt;=2.75,H127&gt;=11.8,D127&lt;2.2,H127&lt;16.284,D127&gt;=1.75,F127&gt;=2.5,F127&gt;=1.5),6.7,IF(AND(H127&lt;10.626,B127&lt;3.15,D127&lt;2.35,D127&gt;=2.2,H127&lt;16.284,D127&gt;=1.75,F127&gt;=2.5,F127&gt;=1.5),5.1,IF(AND(H127&gt;=10.626,B127&lt;3.15,D127&lt;2.35,D127&gt;=2.2,H127&lt;16.284,D127&gt;=1.75,F127&gt;=2.5,F127&gt;=1.5),5.2,IF(AND(G127&lt;0.378,B127&lt;3.35,G127&gt;=0.231,H127&lt;14.005,A127&gt;=4.35,H127&gt;=8.42,A127&lt;5.05,D127&lt;0.35,F127&lt;1.5),1.2,IF(AND(G127&gt;=0.378,B127&lt;3.35,G127&gt;=0.231,H127&lt;14.005,A127&gt;=4.35,H127&gt;=8.42,A127&lt;5.05,D127&lt;0.35,F127&lt;1.5),1.3,IF(AND(A127&lt;6.2,B127&gt;=2.85,B127&gt;=2.75,H127&gt;=11.8,D127&lt;2.2,H127&lt;16.284,D127&gt;=1.75,F127&gt;=2.5,F127&gt;=1.5),4.9,IF(AND(G127&lt;0.388,A127&gt;=6.2,B127&gt;=2.85,B127&gt;=2.75,H127&gt;=11.8,D127&lt;2.2,H127&lt;16.284,D127&gt;=1.75,F127&gt;=2.5,F127&gt;=1.5),5.52,IF(AND(G127&gt;=0.388,A127&gt;=6.2,B127&gt;=2.85,B127&gt;=2.75,H127&gt;=11.8,D127&lt;2.2,H127&lt;16.284,D127&gt;=1.75,F127&gt;=2.5,F127&gt;=1.5),5.7,"shouldnthappen")))))))))))))))))))))))))))))))))))))))</f>
        <v>5.7</v>
      </c>
      <c r="T127" s="1" t="n">
        <f aca="false">IF(AND(D127&gt;=0.8,A127&lt;5.45),3.7,IF(AND(D127&gt;=0.35,D127&lt;0.8,A127&lt;5.45),1.56,IF(AND(G127&lt;0.164,F127&lt;2.5,A127&gt;=5.45),1.6,IF(AND(H127&gt;=16.718,F127&gt;=2.5,A127&gt;=5.45),6.4,IF(AND(G127&gt;=0.719,H127&lt;16.718,F127&gt;=2.5,A127&gt;=5.45),5.05,IF(AND(A127&lt;4.35,A127&lt;5.05,D127&lt;0.35,D127&lt;0.8,A127&lt;5.45),1.1,IF(AND(H127&gt;=14.494,A127&gt;=5.05,D127&lt;0.35,D127&lt;0.8,A127&lt;5.45),1.6,IF(AND(G127&lt;0.338,D127&lt;1.25,G127&gt;=0.164,F127&lt;2.5,A127&gt;=5.45),4.1,IF(AND(H127&lt;8.397,D127&gt;=1.25,G127&gt;=0.164,F127&lt;2.5,A127&gt;=5.45),4,IF(AND(H127&lt;11.031,H127&lt;14.494,A127&gt;=5.05,D127&lt;0.35,D127&lt;0.8,A127&lt;5.45),1.5,IF(AND(H127&gt;=11.031,H127&lt;14.494,A127&gt;=5.05,D127&lt;0.35,D127&lt;0.8,A127&lt;5.45),1.44,IF(AND(B127&lt;2.65,H127&gt;=8.397,D127&gt;=1.25,G127&gt;=0.164,F127&lt;2.5,A127&gt;=5.45),4.767,IF(AND(H127&lt;7.388,G127&lt;0.487,G127&lt;0.719,H127&lt;16.718,F127&gt;=2.5,A127&gt;=5.45),5.067,IF(AND(G127&lt;0.533,G127&gt;=0.487,G127&lt;0.719,H127&lt;16.718,F127&gt;=2.5,A127&gt;=5.45),5.8,IF(AND(G127&gt;=0.533,G127&gt;=0.487,G127&lt;0.719,H127&lt;16.718,F127&gt;=2.5,A127&gt;=5.45),5.86,IF(AND(B127&lt;3.25,A127&gt;=4.95,A127&gt;=4.35,A127&lt;5.05,D127&lt;0.35,D127&lt;0.8,A127&lt;5.45),1.2,IF(AND(A127&lt;5.6,H127&lt;11.218,G127&gt;=0.338,D127&lt;1.25,G127&gt;=0.164,F127&lt;2.5,A127&gt;=5.45),3.7,IF(AND(A127&gt;=5.6,H127&lt;11.218,G127&gt;=0.338,D127&lt;1.25,G127&gt;=0.164,F127&lt;2.5,A127&gt;=5.45),3.5,IF(AND(H127&lt;12.668,H127&gt;=11.218,G127&gt;=0.338,D127&lt;1.25,G127&gt;=0.164,F127&lt;2.5,A127&gt;=5.45),3.9,IF(AND(H127&gt;=12.668,H127&gt;=11.218,G127&gt;=0.338,D127&lt;1.25,G127&gt;=0.164,F127&lt;2.5,A127&gt;=5.45),4,IF(AND(H127&gt;=15.705,B127&gt;=2.65,H127&gt;=8.397,D127&gt;=1.25,G127&gt;=0.164,F127&lt;2.5,A127&gt;=5.45),4.8,IF(AND(B127&lt;2.75,H127&gt;=7.388,G127&lt;0.487,G127&lt;0.719,H127&lt;16.718,F127&gt;=2.5,A127&gt;=5.45),5.26,IF(AND(B127&lt;2.95,A127&lt;4.5,A127&lt;4.95,A127&gt;=4.35,A127&lt;5.05,D127&lt;0.35,D127&lt;0.8,A127&lt;5.45),1.4,IF(AND(B127&gt;=2.95,A127&lt;4.5,A127&lt;4.95,A127&gt;=4.35,A127&lt;5.05,D127&lt;0.35,D127&lt;0.8,A127&lt;5.45),1.3,IF(AND(H127&gt;=13.924,A127&gt;=4.5,A127&lt;4.95,A127&gt;=4.35,A127&lt;5.05,D127&lt;0.35,D127&lt;0.8,A127&lt;5.45),1.5,IF(AND(G127&lt;0.252,B127&gt;=3.25,A127&gt;=4.95,A127&gt;=4.35,A127&lt;5.05,D127&lt;0.35,D127&lt;0.8,A127&lt;5.45),1.4,IF(AND(G127&gt;=0.252,B127&gt;=3.25,A127&gt;=4.95,A127&gt;=4.35,A127&lt;5.05,D127&lt;0.35,D127&lt;0.8,A127&lt;5.45),1.32,IF(AND(G127&gt;=0.473,H127&lt;15.705,B127&gt;=2.65,H127&gt;=8.397,D127&gt;=1.25,G127&gt;=0.164,F127&lt;2.5,A127&gt;=5.45),4.7,IF(AND(B127&gt;=3.15,B127&gt;=2.75,H127&gt;=7.388,G127&lt;0.487,G127&lt;0.719,H127&lt;16.718,F127&gt;=2.5,A127&gt;=5.45),5.7,IF(AND(B127&lt;3.15,H127&lt;13.924,A127&gt;=4.5,A127&lt;4.95,A127&gt;=4.35,A127&lt;5.05,D127&lt;0.35,D127&lt;0.8,A127&lt;5.45),1.433,IF(AND(B127&gt;=3.15,H127&lt;13.924,A127&gt;=4.5,A127&lt;4.95,A127&gt;=4.35,A127&lt;5.05,D127&lt;0.35,D127&lt;0.8,A127&lt;5.45),1.4,IF(AND(H127&gt;=14.81,G127&lt;0.473,H127&lt;15.705,B127&gt;=2.65,H127&gt;=8.397,D127&gt;=1.25,G127&gt;=0.164,F127&lt;2.5,A127&gt;=5.45),4.2,IF(AND(A127&lt;6.65,B127&lt;3.15,B127&gt;=2.75,H127&gt;=7.388,G127&lt;0.487,G127&lt;0.719,H127&lt;16.718,F127&gt;=2.5,A127&gt;=5.45),5.6,IF(AND(A127&gt;=6.65,B127&lt;3.15,B127&gt;=2.75,H127&gt;=7.388,G127&lt;0.487,G127&lt;0.719,H127&lt;16.718,F127&gt;=2.5,A127&gt;=5.45),5.4,IF(AND(A127&lt;6.15,H127&lt;14.81,G127&lt;0.473,H127&lt;15.705,B127&gt;=2.65,H127&gt;=8.397,D127&gt;=1.25,G127&gt;=0.164,F127&lt;2.5,A127&gt;=5.45),4.5,IF(AND(A127&gt;=6.15,H127&lt;14.81,G127&lt;0.473,H127&lt;15.705,B127&gt;=2.65,H127&gt;=8.397,D127&gt;=1.25,G127&gt;=0.164,F127&lt;2.5,A127&gt;=5.45),4.4,"shouldnthappen"))))))))))))))))))))))))))))))))))))</f>
        <v>5.7</v>
      </c>
      <c r="U127" s="1" t="n">
        <f aca="false">IF(AND(G127&gt;=0.934,F127&lt;1.5),1.7,IF(AND(D127&lt;0.15,D127&lt;0.25,G127&lt;0.934,F127&lt;1.5),1.38,IF(AND(H127&gt;=14.379,D127&gt;=0.25,G127&lt;0.934,F127&lt;1.5),1.7,IF(AND(A127&lt;5.3,D127&lt;1.35,F127&lt;2.5,F127&gt;=1.5),3.15,IF(AND(H127&lt;7.148,D127&gt;=1.35,F127&lt;2.5,F127&gt;=1.5),3.9,IF(AND(G127&lt;0.352,A127&lt;6.15,F127&gt;=2.5,F127&gt;=1.5),4.5,IF(AND(G127&gt;=0.352,A127&lt;6.15,F127&gt;=2.5,F127&gt;=1.5),4.92,IF(AND(B127&lt;2.85,A127&gt;=6.15,F127&gt;=2.5,F127&gt;=1.5),6.2,IF(AND(D127&gt;=0.45,H127&lt;14.379,D127&gt;=0.25,G127&lt;0.934,F127&lt;1.5),1.65,IF(AND(G127&gt;=0.857,A127&gt;=5.3,D127&lt;1.35,F127&lt;2.5,F127&gt;=1.5),4.3,IF(AND(A127&gt;=7.25,B127&gt;=2.85,A127&gt;=6.15,F127&gt;=2.5,F127&gt;=1.5),6.425,IF(AND(H127&lt;9.499,A127&lt;5.05,D127&gt;=0.15,D127&lt;0.25,G127&lt;0.934,F127&lt;1.5),1.4,IF(AND(A127&gt;=5.45,A127&gt;=5.05,D127&gt;=0.15,D127&lt;0.25,G127&lt;0.934,F127&lt;1.5),1.3,IF(AND(B127&gt;=4.15,D127&lt;0.45,H127&lt;14.379,D127&gt;=0.25,G127&lt;0.934,F127&lt;1.5),1.5,IF(AND(A127&gt;=5.75,G127&lt;0.857,A127&gt;=5.3,D127&lt;1.35,F127&lt;2.5,F127&gt;=1.5),4.02,IF(AND(A127&lt;6.65,G127&lt;0.333,H127&gt;=7.148,D127&gt;=1.35,F127&lt;2.5,F127&gt;=1.5),4.475,IF(AND(A127&gt;=6.65,G127&lt;0.333,H127&gt;=7.148,D127&gt;=1.35,F127&lt;2.5,F127&gt;=1.5),4.8,IF(AND(D127&gt;=1.45,G127&gt;=0.333,H127&gt;=7.148,D127&gt;=1.35,F127&lt;2.5,F127&gt;=1.5),4.85,IF(AND(G127&gt;=0.861,A127&lt;7.25,B127&gt;=2.85,A127&gt;=6.15,F127&gt;=2.5,F127&gt;=1.5),5.2,IF(AND(G127&lt;0.571,H127&gt;=9.499,A127&lt;5.05,D127&gt;=0.15,D127&lt;0.25,G127&lt;0.934,F127&lt;1.5),1.2,IF(AND(G127&gt;=0.571,H127&gt;=9.499,A127&lt;5.05,D127&gt;=0.15,D127&lt;0.25,G127&lt;0.934,F127&lt;1.5),1.3,IF(AND(H127&lt;9.283,A127&lt;5.45,A127&gt;=5.05,D127&gt;=0.15,D127&lt;0.25,G127&lt;0.934,F127&lt;1.5),1.5,IF(AND(H127&gt;=9.283,A127&lt;5.45,A127&gt;=5.05,D127&gt;=0.15,D127&lt;0.25,G127&lt;0.934,F127&lt;1.5),1.425,IF(AND(A127&lt;4.9,B127&lt;4.15,D127&lt;0.45,H127&lt;14.379,D127&gt;=0.25,G127&lt;0.934,F127&lt;1.5),1.4,IF(AND(A127&gt;=4.9,B127&lt;4.15,D127&lt;0.45,H127&lt;14.379,D127&gt;=0.25,G127&lt;0.934,F127&lt;1.5),1.325,IF(AND(G127&lt;0.572,A127&lt;5.75,G127&lt;0.857,A127&gt;=5.3,D127&lt;1.35,F127&lt;2.5,F127&gt;=1.5),3.65,IF(AND(G127&gt;=0.572,A127&lt;5.75,G127&lt;0.857,A127&gt;=5.3,D127&lt;1.35,F127&lt;2.5,F127&gt;=1.5),3.9,IF(AND(A127&lt;6.75,D127&lt;1.45,G127&gt;=0.333,H127&gt;=7.148,D127&gt;=1.35,F127&lt;2.5,F127&gt;=1.5),4.4,IF(AND(A127&gt;=6.75,D127&lt;1.45,G127&gt;=0.333,H127&gt;=7.148,D127&gt;=1.35,F127&lt;2.5,F127&gt;=1.5),4.78,IF(AND(A127&lt;6.6,B127&lt;3.25,G127&lt;0.861,A127&lt;7.25,B127&gt;=2.85,A127&gt;=6.15,F127&gt;=2.5,F127&gt;=1.5),5.333,IF(AND(H127&lt;11.461,B127&gt;=3.25,G127&lt;0.861,A127&lt;7.25,B127&gt;=2.85,A127&gt;=6.15,F127&gt;=2.5,F127&gt;=1.5),6.025,IF(AND(H127&gt;=11.461,B127&gt;=3.25,G127&lt;0.861,A127&lt;7.25,B127&gt;=2.85,A127&gt;=6.15,F127&gt;=2.5,F127&gt;=1.5),5.667,IF(AND(H127&gt;=14.564,A127&gt;=6.6,B127&lt;3.25,G127&lt;0.861,A127&lt;7.25,B127&gt;=2.85,A127&gt;=6.15,F127&gt;=2.5,F127&gt;=1.5),5.4,IF(AND(D127&gt;=2.35,H127&lt;14.564,A127&gt;=6.6,B127&lt;3.25,G127&lt;0.861,A127&lt;7.25,B127&gt;=2.85,A127&gt;=6.15,F127&gt;=2.5,F127&gt;=1.5),5.6,IF(AND(A127&lt;6.85,D127&lt;2.35,H127&lt;14.564,A127&gt;=6.6,B127&lt;3.25,G127&lt;0.861,A127&lt;7.25,B127&gt;=2.85,A127&gt;=6.15,F127&gt;=2.5,F127&gt;=1.5),5.9,IF(AND(A127&gt;=6.85,D127&lt;2.35,H127&lt;14.564,A127&gt;=6.6,B127&lt;3.25,G127&lt;0.861,A127&lt;7.25,B127&gt;=2.85,A127&gt;=6.15,F127&gt;=2.5,F127&gt;=1.5),5.78,"shouldnthappen"))))))))))))))))))))))))))))))))))))</f>
        <v>5.667</v>
      </c>
      <c r="V127" s="1" t="n">
        <f aca="false">IF(AND(H127&lt;5.748,A127&lt;5.05,D127&lt;0.75),1,IF(AND(B127&lt;3.15,H127&gt;=5.748,A127&lt;5.05,D127&lt;0.75),1.475,IF(AND(G127&gt;=0.801,D127&lt;0.25,A127&gt;=5.05,D127&lt;0.75),1.7,IF(AND(D127&gt;=0.45,D127&gt;=0.25,A127&gt;=5.05,D127&lt;0.75),1.7,IF(AND(B127&lt;2.35,F127&lt;2.5,B127&lt;2.75,D127&gt;=0.75),4.16,IF(AND(D127&lt;1.75,F127&gt;=2.5,B127&lt;2.75,D127&gt;=0.75),4.875,IF(AND(D127&gt;=1.75,F127&gt;=2.5,B127&lt;2.75,D127&gt;=0.75),5.333,IF(AND(H127&gt;=16.284,D127&gt;=1.55,B127&gt;=2.75,D127&gt;=0.75),6.6,IF(AND(H127&gt;=14.144,B127&gt;=3.15,H127&gt;=5.748,A127&lt;5.05,D127&lt;0.75),1.3,IF(AND(A127&lt;5.45,G127&lt;0.801,D127&lt;0.25,A127&gt;=5.05,D127&lt;0.75),1.5,IF(AND(A127&gt;=5.45,G127&lt;0.801,D127&lt;0.25,A127&gt;=5.05,D127&lt;0.75),1.34,IF(AND(B127&lt;3.75,D127&lt;0.45,D127&gt;=0.25,A127&gt;=5.05,D127&lt;0.75),1.467,IF(AND(B127&gt;=3.75,D127&lt;0.45,D127&gt;=0.25,A127&gt;=5.05,D127&lt;0.75),1.767,IF(AND(G127&gt;=0.896,B127&gt;=2.35,F127&lt;2.5,B127&lt;2.75,D127&gt;=0.75),4.9,IF(AND(H127&lt;15.504,D127&lt;1.35,D127&lt;1.55,B127&gt;=2.75,D127&gt;=0.75),4.2,IF(AND(H127&gt;=15.504,D127&lt;1.35,D127&lt;1.55,B127&gt;=2.75,D127&gt;=0.75),4.6,IF(AND(H127&lt;9.767,D127&gt;=1.35,D127&lt;1.55,B127&gt;=2.75,D127&gt;=0.75),5.1,IF(AND(A127&lt;4.5,H127&lt;14.144,B127&gt;=3.15,H127&gt;=5.748,A127&lt;5.05,D127&lt;0.75),1.3,IF(AND(A127&gt;=4.5,H127&lt;14.144,B127&gt;=3.15,H127&gt;=5.748,A127&lt;5.05,D127&lt;0.75),1.4,IF(AND(D127&gt;=1.15,G127&lt;0.896,B127&gt;=2.35,F127&lt;2.5,B127&lt;2.75,D127&gt;=0.75),4.04,IF(AND(B127&lt;2.9,H127&gt;=9.767,D127&gt;=1.35,D127&lt;1.55,B127&gt;=2.75,D127&gt;=0.75),4.8,IF(AND(D127&lt;1.7,A127&gt;=7.05,H127&lt;16.284,D127&gt;=1.55,B127&gt;=2.75,D127&gt;=0.75),5.8,IF(AND(D127&gt;=1.7,A127&gt;=7.05,H127&lt;16.284,D127&gt;=1.55,B127&gt;=2.75,D127&gt;=0.75),6.3,IF(AND(B127&lt;2.45,D127&lt;1.15,G127&lt;0.896,B127&gt;=2.35,F127&lt;2.5,B127&lt;2.75,D127&gt;=0.75),3.767,IF(AND(B127&gt;=2.45,D127&lt;1.15,G127&lt;0.896,B127&gt;=2.35,F127&lt;2.5,B127&lt;2.75,D127&gt;=0.75),3.167,IF(AND(B127&gt;=3.15,B127&gt;=2.9,H127&gt;=9.767,D127&gt;=1.35,D127&lt;1.55,B127&gt;=2.75,D127&gt;=0.75),4.7,IF(AND(D127&lt;1.9,D127&lt;2.05,A127&lt;7.05,H127&lt;16.284,D127&gt;=1.55,B127&gt;=2.75,D127&gt;=0.75),4.82,IF(AND(D127&gt;=1.9,D127&lt;2.05,A127&lt;7.05,H127&lt;16.284,D127&gt;=1.55,B127&gt;=2.75,D127&gt;=0.75),5.067,IF(AND(H127&lt;12.721,B127&lt;3.15,B127&gt;=2.9,H127&gt;=9.767,D127&gt;=1.35,D127&lt;1.55,B127&gt;=2.75,D127&gt;=0.75),4.5,IF(AND(H127&gt;=12.721,B127&lt;3.15,B127&gt;=2.9,H127&gt;=9.767,D127&gt;=1.35,D127&lt;1.55,B127&gt;=2.75,D127&gt;=0.75),4.433,IF(AND(H127&lt;9.525,G127&lt;0.364,D127&gt;=2.05,A127&lt;7.05,H127&lt;16.284,D127&gt;=1.55,B127&gt;=2.75,D127&gt;=0.75),5.1,IF(AND(A127&lt;6.25,G127&gt;=0.364,D127&gt;=2.05,A127&lt;7.05,H127&lt;16.284,D127&gt;=1.55,B127&gt;=2.75,D127&gt;=0.75),5.4,IF(AND(H127&lt;10.898,H127&gt;=9.525,G127&lt;0.364,D127&gt;=2.05,A127&lt;7.05,H127&lt;16.284,D127&gt;=1.55,B127&gt;=2.75,D127&gt;=0.75),5.6,IF(AND(H127&lt;8.711,A127&gt;=6.25,G127&gt;=0.364,D127&gt;=2.05,A127&lt;7.05,H127&lt;16.284,D127&gt;=1.55,B127&gt;=2.75,D127&gt;=0.75),5.7,IF(AND(H127&gt;=8.711,A127&gt;=6.25,G127&gt;=0.364,D127&gt;=2.05,A127&lt;7.05,H127&lt;16.284,D127&gt;=1.55,B127&gt;=2.75,D127&gt;=0.75),5.84,IF(AND(D127&lt;2.2,H127&gt;=10.898,H127&gt;=9.525,G127&lt;0.364,D127&gt;=2.05,A127&lt;7.05,H127&lt;16.284,D127&gt;=1.55,B127&gt;=2.75,D127&gt;=0.75),5.4,IF(AND(D127&gt;=2.2,H127&gt;=10.898,H127&gt;=9.525,G127&lt;0.364,D127&gt;=2.05,A127&lt;7.05,H127&lt;16.284,D127&gt;=1.55,B127&gt;=2.75,D127&gt;=0.75),5.3,"shouldnthappen")))))))))))))))))))))))))))))))))))))</f>
        <v>5.84</v>
      </c>
      <c r="W127" s="1" t="n">
        <f aca="false">IF(AND(H127&lt;6.926,D127&gt;=0.35,D127&lt;0.8),1.9,IF(AND(H127&gt;=6.926,D127&gt;=0.35,D127&lt;0.8),1.533,IF(AND(H127&lt;13.492,A127&lt;4.75,D127&lt;0.35,D127&lt;0.8),1.1,IF(AND(H127&gt;=13.492,A127&lt;4.75,D127&lt;0.35,D127&lt;0.8),1.375,IF(AND(B127&lt;2.75,A127&gt;=5.85,F127&lt;2.5,D127&gt;=0.8),4.833,IF(AND(B127&lt;3.3,A127&gt;=7.05,F127&gt;=2.5,D127&gt;=0.8),5.8,IF(AND(B127&gt;=3.3,A127&gt;=7.05,F127&gt;=2.5,D127&gt;=0.8),6.325,IF(AND(D127&gt;=0.25,A127&lt;5.05,A127&gt;=4.75,D127&lt;0.35,D127&lt;0.8),1.3,IF(AND(B127&lt;3.6,A127&gt;=5.05,A127&gt;=4.75,D127&lt;0.35,D127&lt;0.8),1.4,IF(AND(H127&lt;10.194,G127&lt;0.412,A127&lt;5.85,F127&lt;2.5,D127&gt;=0.8),4.133,IF(AND(H127&gt;=10.194,G127&lt;0.412,A127&lt;5.85,F127&lt;2.5,D127&gt;=0.8),4.5,IF(AND(A127&lt;5.35,G127&gt;=0.412,A127&lt;5.85,F127&lt;2.5,D127&gt;=0.8),3.15,IF(AND(A127&lt;6.2,B127&gt;=2.75,A127&gt;=5.85,F127&lt;2.5,D127&gt;=0.8),4.3,IF(AND(H127&lt;5.767,A127&lt;6.2,A127&lt;7.05,F127&gt;=2.5,D127&gt;=0.8),4.5,IF(AND(G127&gt;=0.861,A127&gt;=6.2,A127&lt;7.05,F127&gt;=2.5,D127&gt;=0.8),5.2,IF(AND(B127&lt;3.15,D127&lt;0.25,A127&lt;5.05,A127&gt;=4.75,D127&lt;0.35,D127&lt;0.8),1.55,IF(AND(A127&lt;5.45,B127&gt;=3.6,A127&gt;=5.05,A127&gt;=4.75,D127&lt;0.35,D127&lt;0.8),1.5,IF(AND(A127&gt;=5.45,B127&gt;=3.6,A127&gt;=5.05,A127&gt;=4.75,D127&lt;0.35,D127&lt;0.8),1.4,IF(AND(G127&gt;=0.772,A127&gt;=5.35,G127&gt;=0.412,A127&lt;5.85,F127&lt;2.5,D127&gt;=0.8),3.9,IF(AND(D127&gt;=1.45,A127&gt;=6.2,B127&gt;=2.75,A127&gt;=5.85,F127&lt;2.5,D127&gt;=0.8),4.775,IF(AND(G127&lt;0.5,H127&gt;=5.767,A127&lt;6.2,A127&lt;7.05,F127&gt;=2.5,D127&gt;=0.8),5.1,IF(AND(G127&gt;=0.5,H127&gt;=5.767,A127&lt;6.2,A127&lt;7.05,F127&gt;=2.5,D127&gt;=0.8),4.95,IF(AND(B127&gt;=3.25,G127&lt;0.861,A127&gt;=6.2,A127&lt;7.05,F127&gt;=2.5,D127&gt;=0.8),5.75,IF(AND(A127&lt;4.95,B127&gt;=3.15,D127&lt;0.25,A127&lt;5.05,A127&gt;=4.75,D127&lt;0.35,D127&lt;0.8),1.4,IF(AND(A127&lt;5.65,G127&lt;0.772,A127&gt;=5.35,G127&gt;=0.412,A127&lt;5.85,F127&lt;2.5,D127&gt;=0.8),3.6,IF(AND(A127&gt;=5.65,G127&lt;0.772,A127&gt;=5.35,G127&gt;=0.412,A127&lt;5.85,F127&lt;2.5,D127&gt;=0.8),3.5,IF(AND(B127&gt;=3.15,D127&lt;1.45,A127&gt;=6.2,B127&gt;=2.75,A127&gt;=5.85,F127&lt;2.5,D127&gt;=0.8),4.7,IF(AND(A127&gt;=6.65,B127&lt;3.25,G127&lt;0.861,A127&gt;=6.2,A127&lt;7.05,F127&gt;=2.5,D127&gt;=0.8),5.567,IF(AND(H127&lt;9.499,A127&gt;=4.95,B127&gt;=3.15,D127&lt;0.25,A127&lt;5.05,A127&gt;=4.75,D127&lt;0.35,D127&lt;0.8),1.4,IF(AND(H127&gt;=9.499,A127&gt;=4.95,B127&gt;=3.15,D127&lt;0.25,A127&lt;5.05,A127&gt;=4.75,D127&lt;0.35,D127&lt;0.8),1.2,IF(AND(G127&lt;0.765,B127&lt;3.15,D127&lt;1.45,A127&gt;=6.2,B127&gt;=2.75,A127&gt;=5.85,F127&lt;2.5,D127&gt;=0.8),4.4,IF(AND(G127&gt;=0.765,B127&lt;3.15,D127&lt;1.45,A127&gt;=6.2,B127&gt;=2.75,A127&gt;=5.85,F127&lt;2.5,D127&gt;=0.8),4.6,IF(AND(H127&lt;10.667,A127&lt;6.65,B127&lt;3.25,G127&lt;0.861,A127&gt;=6.2,A127&lt;7.05,F127&gt;=2.5,D127&gt;=0.8),5.167,IF(AND(G127&lt;0.627,H127&gt;=10.667,A127&lt;6.65,B127&lt;3.25,G127&lt;0.861,A127&gt;=6.2,A127&lt;7.05,F127&gt;=2.5,D127&gt;=0.8),5.64,IF(AND(G127&gt;=0.627,H127&gt;=10.667,A127&lt;6.65,B127&lt;3.25,G127&lt;0.861,A127&gt;=6.2,A127&lt;7.05,F127&gt;=2.5,D127&gt;=0.8),5.1,"shouldnthappen")))))))))))))))))))))))))))))))))))</f>
        <v>5.75</v>
      </c>
      <c r="X127" s="1" t="n">
        <f aca="false">IF(AND(B127&lt;3.05,H127&lt;6.697,A127&lt;5.45),4.1,IF(AND(B127&gt;=3.05,H127&lt;6.697,A127&lt;5.45),1.48,IF(AND(D127&lt;0.7,A127&lt;5.9,A127&gt;=5.45),1.4,IF(AND(A127&lt;4.35,B127&lt;3.3,H127&gt;=6.697,A127&lt;5.45),1.1,IF(AND(G127&lt;0.372,D127&gt;=0.7,A127&lt;5.9,A127&gt;=5.45),4.36,IF(AND(A127&gt;=4.9,A127&gt;=4.35,B127&lt;3.3,H127&gt;=6.697,A127&lt;5.45),1.6,IF(AND(H127&gt;=14.171,A127&lt;5.15,B127&gt;=3.3,H127&gt;=6.697,A127&lt;5.45),1.6,IF(AND(G127&lt;0.451,A127&gt;=5.15,B127&gt;=3.3,H127&gt;=6.697,A127&lt;5.45),1.367,IF(AND(G127&gt;=0.451,A127&gt;=5.15,B127&gt;=3.3,H127&gt;=6.697,A127&lt;5.45),1.5,IF(AND(G127&lt;0.332,D127&lt;1.45,F127&lt;2.5,A127&gt;=5.9,A127&gt;=5.45),4.35,IF(AND(A127&lt;6.15,D127&gt;=1.45,F127&lt;2.5,A127&gt;=5.9,A127&gt;=5.45),5.1,IF(AND(D127&gt;=2.4,G127&lt;0.432,F127&gt;=2.5,A127&gt;=5.9,A127&gt;=5.45),5.78,IF(AND(A127&lt;6.15,G127&gt;=0.432,F127&gt;=2.5,A127&gt;=5.9,A127&gt;=5.45),4.9,IF(AND(B127&lt;3.1,A127&lt;4.9,A127&gt;=4.35,B127&lt;3.3,H127&gt;=6.697,A127&lt;5.45),1.4,IF(AND(B127&gt;=3.1,A127&lt;4.9,A127&gt;=4.35,B127&lt;3.3,H127&gt;=6.697,A127&lt;5.45),1.3,IF(AND(G127&lt;0.343,H127&lt;14.171,A127&lt;5.15,B127&gt;=3.3,H127&gt;=6.697,A127&lt;5.45),1.433,IF(AND(G127&gt;=0.343,H127&lt;14.171,A127&lt;5.15,B127&gt;=3.3,H127&gt;=6.697,A127&lt;5.45),1.525,IF(AND(D127&lt;1.05,B127&lt;2.55,G127&gt;=0.372,D127&gt;=0.7,A127&lt;5.9,A127&gt;=5.45),3.7,IF(AND(H127&lt;10.596,B127&gt;=2.55,G127&gt;=0.372,D127&gt;=0.7,A127&lt;5.9,A127&gt;=5.45),3.525,IF(AND(H127&gt;=10.596,B127&gt;=2.55,G127&gt;=0.372,D127&gt;=0.7,A127&lt;5.9,A127&gt;=5.45),3.9,IF(AND(H127&lt;14.314,G127&gt;=0.332,D127&lt;1.45,F127&lt;2.5,A127&gt;=5.9,A127&gt;=5.45),4.4,IF(AND(H127&gt;=14.314,G127&gt;=0.332,D127&lt;1.45,F127&lt;2.5,A127&gt;=5.9,A127&gt;=5.45),4.7,IF(AND(H127&lt;13.906,A127&gt;=6.15,D127&gt;=1.45,F127&lt;2.5,A127&gt;=5.9,A127&gt;=5.45),4.675,IF(AND(H127&gt;=13.906,A127&gt;=6.15,D127&gt;=1.45,F127&lt;2.5,A127&gt;=5.9,A127&gt;=5.45),4.9,IF(AND(G127&lt;0.093,D127&lt;2.4,G127&lt;0.432,F127&gt;=2.5,A127&gt;=5.9,A127&gt;=5.45),5.6,IF(AND(B127&lt;2.95,A127&gt;=6.15,G127&gt;=0.432,F127&gt;=2.5,A127&gt;=5.9,A127&gt;=5.45),5.86,IF(AND(A127&lt;5.55,D127&gt;=1.05,B127&lt;2.55,G127&gt;=0.372,D127&gt;=0.7,A127&lt;5.9,A127&gt;=5.45),4,IF(AND(A127&gt;=5.55,D127&gt;=1.05,B127&lt;2.55,G127&gt;=0.372,D127&gt;=0.7,A127&lt;5.9,A127&gt;=5.45),3.9,IF(AND(D127&lt;1.7,G127&gt;=0.093,D127&lt;2.4,G127&lt;0.432,F127&gt;=2.5,A127&gt;=5.9,A127&gt;=5.45),5.05,IF(AND(G127&gt;=0.774,B127&gt;=2.95,A127&gt;=6.15,G127&gt;=0.432,F127&gt;=2.5,A127&gt;=5.9,A127&gt;=5.45),5.3,IF(AND(G127&gt;=0.312,D127&gt;=1.7,G127&gt;=0.093,D127&lt;2.4,G127&lt;0.432,F127&gt;=2.5,A127&gt;=5.9,A127&gt;=5.45),5.4,IF(AND(D127&lt;2.45,G127&lt;0.774,B127&gt;=2.95,A127&gt;=6.15,G127&gt;=0.432,F127&gt;=2.5,A127&gt;=5.9,A127&gt;=5.45),5.66,IF(AND(D127&gt;=2.45,G127&lt;0.774,B127&gt;=2.95,A127&gt;=6.15,G127&gt;=0.432,F127&gt;=2.5,A127&gt;=5.9,A127&gt;=5.45),6,IF(AND(G127&gt;=0.301,G127&lt;0.312,D127&gt;=1.7,G127&gt;=0.093,D127&lt;2.4,G127&lt;0.432,F127&gt;=2.5,A127&gt;=5.9,A127&gt;=5.45),5.1,IF(AND(A127&lt;6.45,G127&lt;0.301,G127&lt;0.312,D127&gt;=1.7,G127&gt;=0.093,D127&lt;2.4,G127&lt;0.432,F127&gt;=2.5,A127&gt;=5.9,A127&gt;=5.45),5.3,IF(AND(A127&gt;=6.45,G127&lt;0.301,G127&lt;0.312,D127&gt;=1.7,G127&gt;=0.093,D127&lt;2.4,G127&lt;0.432,F127&gt;=2.5,A127&gt;=5.9,A127&gt;=5.45),5.2,"shouldnthappen"))))))))))))))))))))))))))))))))))))</f>
        <v>5.66</v>
      </c>
      <c r="Y127" s="1" t="n">
        <f aca="false">IF(AND(H127&lt;6.51,F127&lt;1.5),1.8,IF(AND(H127&gt;=16.674,F127&gt;=1.5),6.533,IF(AND(D127&gt;=0.45,H127&gt;=6.51,F127&lt;1.5),1.667,IF(AND(H127&gt;=13.805,G127&lt;0.154,H127&lt;16.674,F127&gt;=1.5),6.7,IF(AND(D127&lt;0.15,A127&lt;5.05,D127&lt;0.45,H127&gt;=6.51,F127&lt;1.5),1.4,IF(AND(H127&gt;=13.586,A127&gt;=5.05,D127&lt;0.45,H127&gt;=6.51,F127&lt;1.5),1.3,IF(AND(F127&lt;2.5,H127&lt;13.805,G127&lt;0.154,H127&lt;16.674,F127&gt;=1.5),4.6,IF(AND(H127&lt;8.929,D127&lt;1.35,G127&gt;=0.154,H127&lt;16.674,F127&gt;=1.5),3.64,IF(AND(G127&lt;0.05,H127&lt;13.586,A127&gt;=5.05,D127&lt;0.45,H127&gt;=6.51,F127&lt;1.5),1.4,IF(AND(G127&gt;=0.107,F127&gt;=2.5,H127&lt;13.805,G127&lt;0.154,H127&lt;16.674,F127&gt;=1.5),5.3,IF(AND(B127&gt;=2.75,H127&gt;=8.929,D127&lt;1.35,G127&gt;=0.154,H127&lt;16.674,F127&gt;=1.5),4.433,IF(AND(D127&gt;=1.55,F127&lt;2.5,D127&gt;=1.35,G127&gt;=0.154,H127&lt;16.674,F127&gt;=1.5),4.975,IF(AND(H127&lt;6.93,F127&gt;=2.5,D127&gt;=1.35,G127&gt;=0.154,H127&lt;16.674,F127&gt;=1.5),4.5,IF(AND(H127&lt;12.675,G127&lt;0.217,D127&gt;=0.15,A127&lt;5.05,D127&lt;0.45,H127&gt;=6.51,F127&lt;1.5),1.4,IF(AND(H127&gt;=12.675,G127&lt;0.217,D127&gt;=0.15,A127&lt;5.05,D127&lt;0.45,H127&gt;=6.51,F127&lt;1.5),1.5,IF(AND(A127&lt;4.65,G127&gt;=0.217,D127&gt;=0.15,A127&lt;5.05,D127&lt;0.45,H127&gt;=6.51,F127&lt;1.5),1.35,IF(AND(D127&lt;0.25,G127&gt;=0.05,H127&lt;13.586,A127&gt;=5.05,D127&lt;0.45,H127&gt;=6.51,F127&lt;1.5),1.467,IF(AND(D127&gt;=0.25,G127&gt;=0.05,H127&lt;13.586,A127&gt;=5.05,D127&lt;0.45,H127&gt;=6.51,F127&lt;1.5),1.5,IF(AND(H127&lt;9.15,G127&lt;0.107,F127&gt;=2.5,H127&lt;13.805,G127&lt;0.154,H127&lt;16.674,F127&gt;=1.5),5.7,IF(AND(H127&gt;=9.15,G127&lt;0.107,F127&gt;=2.5,H127&lt;13.805,G127&lt;0.154,H127&lt;16.674,F127&gt;=1.5),5.6,IF(AND(G127&lt;0.404,B127&lt;2.75,H127&gt;=8.929,D127&lt;1.35,G127&gt;=0.154,H127&lt;16.674,F127&gt;=1.5),4.15,IF(AND(G127&gt;=0.404,B127&lt;2.75,H127&gt;=8.929,D127&lt;1.35,G127&gt;=0.154,H127&lt;16.674,F127&gt;=1.5),3.9,IF(AND(A127&gt;=6.75,D127&lt;1.55,F127&lt;2.5,D127&gt;=1.35,G127&gt;=0.154,H127&lt;16.674,F127&gt;=1.5),4.82,IF(AND(D127&lt;0.25,A127&gt;=4.65,G127&gt;=0.217,D127&gt;=0.15,A127&lt;5.05,D127&lt;0.45,H127&gt;=6.51,F127&lt;1.5),1.325,IF(AND(D127&gt;=0.25,A127&gt;=4.65,G127&gt;=0.217,D127&gt;=0.15,A127&lt;5.05,D127&lt;0.45,H127&gt;=6.51,F127&lt;1.5),1.3,IF(AND(A127&lt;6.55,A127&lt;6.75,D127&lt;1.55,F127&lt;2.5,D127&gt;=1.35,G127&gt;=0.154,H127&lt;16.674,F127&gt;=1.5),4.575,IF(AND(A127&gt;=6.55,A127&lt;6.75,D127&lt;1.55,F127&lt;2.5,D127&gt;=1.35,G127&gt;=0.154,H127&lt;16.674,F127&gt;=1.5),4.4,IF(AND(B127&lt;2.9,D127&lt;2.05,H127&gt;=6.93,F127&gt;=2.5,D127&gt;=1.35,G127&gt;=0.154,H127&lt;16.674,F127&gt;=1.5),5.05,IF(AND(H127&lt;8.884,D127&gt;=2.05,H127&gt;=6.93,F127&gt;=2.5,D127&gt;=1.35,G127&gt;=0.154,H127&lt;16.674,F127&gt;=1.5),5.1,IF(AND(H127&lt;13.711,B127&gt;=2.9,D127&lt;2.05,H127&gt;=6.93,F127&gt;=2.5,D127&gt;=1.35,G127&gt;=0.154,H127&lt;16.674,F127&gt;=1.5),5,IF(AND(H127&gt;=13.711,B127&gt;=2.9,D127&lt;2.05,H127&gt;=6.93,F127&gt;=2.5,D127&gt;=1.35,G127&gt;=0.154,H127&lt;16.674,F127&gt;=1.5),5.8,IF(AND(B127&lt;3.15,H127&gt;=8.884,D127&gt;=2.05,H127&gt;=6.93,F127&gt;=2.5,D127&gt;=1.35,G127&gt;=0.154,H127&lt;16.674,F127&gt;=1.5),5.56,IF(AND(B127&gt;=3.15,H127&gt;=8.884,D127&gt;=2.05,H127&gt;=6.93,F127&gt;=2.5,D127&gt;=1.35,G127&gt;=0.154,H127&lt;16.674,F127&gt;=1.5),5.9,"shouldnthappen")))))))))))))))))))))))))))))))))</f>
        <v>5.9</v>
      </c>
      <c r="Z127" s="1" t="n">
        <f aca="false">IF(AND(F127&gt;=2,B127&gt;=3.35),5.6,IF(AND(A127&lt;6.65,H127&gt;=15.076,B127&lt;3.35),4.8,IF(AND(A127&gt;=6.65,H127&gt;=15.076,B127&lt;3.35),6.15,IF(AND(H127&lt;6.542,F127&lt;2,B127&gt;=3.35),1.767,IF(AND(G127&gt;=0.653,D127&lt;0.75,H127&lt;15.076,B127&lt;3.35),1.55,IF(AND(D127&lt;0.15,G127&lt;0.653,D127&lt;0.75,H127&lt;15.076,B127&lt;3.35),1.1,IF(AND(G127&lt;0.356,A127&lt;5.05,H127&gt;=6.542,F127&lt;2,B127&gt;=3.35),1.4,IF(AND(G127&gt;=0.356,A127&lt;5.05,H127&gt;=6.542,F127&lt;2,B127&gt;=3.35),1.3,IF(AND(G127&gt;=0.566,A127&gt;=5.05,H127&gt;=6.542,F127&lt;2,B127&gt;=3.35),1.6,IF(AND(B127&gt;=3.1,D127&gt;=0.15,G127&lt;0.653,D127&lt;0.75,H127&lt;15.076,B127&lt;3.35),1.367,IF(AND(B127&gt;=2.65,D127&lt;1.45,B127&lt;2.75,D127&gt;=0.75,H127&lt;15.076,B127&lt;3.35),3.96,IF(AND(G127&lt;0.352,D127&gt;=1.45,B127&lt;2.75,D127&gt;=0.75,H127&lt;15.076,B127&lt;3.35),4.5,IF(AND(D127&gt;=1.35,A127&lt;6.2,B127&gt;=2.75,D127&gt;=0.75,H127&lt;15.076,B127&lt;3.35),4.733,IF(AND(A127&lt;4.7,B127&lt;3.1,D127&gt;=0.15,G127&lt;0.653,D127&lt;0.75,H127&lt;15.076,B127&lt;3.35),1.36,IF(AND(A127&gt;=4.7,B127&lt;3.1,D127&gt;=0.15,G127&lt;0.653,D127&lt;0.75,H127&lt;15.076,B127&lt;3.35),1.6,IF(AND(A127&lt;5.2,B127&lt;2.65,D127&lt;1.45,B127&lt;2.75,D127&gt;=0.75,H127&lt;15.076,B127&lt;3.35),3.3,IF(AND(A127&lt;6.5,G127&gt;=0.352,D127&gt;=1.45,B127&lt;2.75,D127&gt;=0.75,H127&lt;15.076,B127&lt;3.35),5,IF(AND(A127&gt;=6.5,G127&gt;=0.352,D127&gt;=1.45,B127&lt;2.75,D127&gt;=0.75,H127&lt;15.076,B127&lt;3.35),5.8,IF(AND(H127&lt;8.486,D127&lt;1.35,A127&lt;6.2,B127&gt;=2.75,D127&gt;=0.75,H127&lt;15.076,B127&lt;3.35),3.975,IF(AND(G127&lt;0.187,F127&lt;2.5,A127&gt;=6.2,B127&gt;=2.75,D127&gt;=0.75,H127&lt;15.076,B127&lt;3.35),5,IF(AND(G127&gt;=0.187,F127&lt;2.5,A127&gt;=6.2,B127&gt;=2.75,D127&gt;=0.75,H127&lt;15.076,B127&lt;3.35),4.525,IF(AND(A127&gt;=7.25,F127&gt;=2.5,A127&gt;=6.2,B127&gt;=2.75,D127&gt;=0.75,H127&lt;15.076,B127&lt;3.35),6.5,IF(AND(G127&lt;0.185,B127&lt;3.6,G127&lt;0.566,A127&gt;=5.05,H127&gt;=6.542,F127&lt;2,B127&gt;=3.35),1.45,IF(AND(G127&gt;=0.185,B127&lt;3.6,G127&lt;0.566,A127&gt;=5.05,H127&gt;=6.542,F127&lt;2,B127&gt;=3.35),1.34,IF(AND(G127&lt;0.13,B127&gt;=3.6,G127&lt;0.566,A127&gt;=5.05,H127&gt;=6.542,F127&lt;2,B127&gt;=3.35),1.45,IF(AND(G127&gt;=0.13,B127&gt;=3.6,G127&lt;0.566,A127&gt;=5.05,H127&gt;=6.542,F127&lt;2,B127&gt;=3.35),1.5,IF(AND(D127&lt;1.05,A127&gt;=5.2,B127&lt;2.65,D127&lt;1.45,B127&lt;2.75,D127&gt;=0.75,H127&lt;15.076,B127&lt;3.35),3.5,IF(AND(D127&gt;=1.05,A127&gt;=5.2,B127&lt;2.65,D127&lt;1.45,B127&lt;2.75,D127&gt;=0.75,H127&lt;15.076,B127&lt;3.35),3.94,IF(AND(H127&lt;10.983,H127&gt;=8.486,D127&lt;1.35,A127&lt;6.2,B127&gt;=2.75,D127&gt;=0.75,H127&lt;15.076,B127&lt;3.35),4.38,IF(AND(H127&gt;=10.983,H127&gt;=8.486,D127&lt;1.35,A127&lt;6.2,B127&gt;=2.75,D127&gt;=0.75,H127&lt;15.076,B127&lt;3.35),4.1,IF(AND(B127&gt;=3.25,A127&lt;7.25,F127&gt;=2.5,A127&gt;=6.2,B127&gt;=2.75,D127&gt;=0.75,H127&lt;15.076,B127&lt;3.35),5.7,IF(AND(B127&lt;2.95,B127&lt;3.25,A127&lt;7.25,F127&gt;=2.5,A127&gt;=6.2,B127&gt;=2.75,D127&gt;=0.75,H127&lt;15.076,B127&lt;3.35),5.6,IF(AND(H127&gt;=13.711,B127&gt;=2.95,B127&lt;3.25,A127&lt;7.25,F127&gt;=2.5,A127&gt;=6.2,B127&gt;=2.75,D127&gt;=0.75,H127&lt;15.076,B127&lt;3.35),5.8,IF(AND(A127&gt;=6.8,H127&lt;13.711,B127&gt;=2.95,B127&lt;3.25,A127&lt;7.25,F127&gt;=2.5,A127&gt;=6.2,B127&gt;=2.75,D127&gt;=0.75,H127&lt;15.076,B127&lt;3.35),5.1,IF(AND(H127&lt;12.921,A127&lt;6.8,H127&lt;13.711,B127&gt;=2.95,B127&lt;3.25,A127&lt;7.25,F127&gt;=2.5,A127&gt;=6.2,B127&gt;=2.75,D127&gt;=0.75,H127&lt;15.076,B127&lt;3.35),5.34,IF(AND(H127&gt;=12.921,A127&lt;6.8,H127&lt;13.711,B127&gt;=2.95,B127&lt;3.25,A127&lt;7.25,F127&gt;=2.5,A127&gt;=6.2,B127&gt;=2.75,D127&gt;=0.75,H127&lt;15.076,B127&lt;3.35),5.133,"shouldnthappen"))))))))))))))))))))))))))))))))))))</f>
        <v>6.15</v>
      </c>
      <c r="AA127" s="1" t="n">
        <f aca="false">IF(AND(D127&gt;=0.45,A127&lt;5.05,D127&lt;0.8),1.6,IF(AND(D127&gt;=0.45,A127&gt;=5.05,D127&lt;0.8),1.7,IF(AND(H127&gt;=16.244,F127&gt;=2.5,D127&gt;=0.8),6.533,IF(AND(A127&lt;4.35,D127&lt;0.45,A127&lt;5.05,D127&lt;0.8),1.1,IF(AND(H127&gt;=14.877,D127&lt;0.45,A127&gt;=5.05,D127&lt;0.8),1.3,IF(AND(D127&gt;=1.4,A127&lt;5.65,F127&lt;2.5,D127&gt;=0.8),4.5,IF(AND(A127&gt;=7.25,H127&lt;16.244,F127&gt;=2.5,D127&gt;=0.8),6.5,IF(AND(A127&gt;=4.75,A127&gt;=4.35,D127&lt;0.45,A127&lt;5.05,D127&lt;0.8),1.35,IF(AND(A127&lt;5.3,D127&lt;1.4,A127&lt;5.65,F127&lt;2.5,D127&gt;=0.8),3.1,IF(AND(A127&gt;=6.8,A127&gt;=6.55,A127&gt;=5.65,F127&lt;2.5,D127&gt;=0.8),4.9,IF(AND(H127&lt;5.767,A127&lt;7.25,H127&lt;16.244,F127&gt;=2.5,D127&gt;=0.8),4.5,IF(AND(G127&gt;=0.522,A127&lt;4.75,A127&gt;=4.35,D127&lt;0.45,A127&lt;5.05,D127&lt;0.8),1.2,IF(AND(G127&gt;=0.948,D127&lt;0.35,H127&lt;14.877,D127&lt;0.45,A127&gt;=5.05,D127&lt;0.8),1.7,IF(AND(H127&lt;13.089,D127&gt;=0.35,H127&lt;14.877,D127&lt;0.45,A127&gt;=5.05,D127&lt;0.8),1.5,IF(AND(H127&gt;=13.089,D127&gt;=0.35,H127&lt;14.877,D127&lt;0.45,A127&gt;=5.05,D127&lt;0.8),1.3,IF(AND(B127&gt;=2.95,A127&gt;=5.3,D127&lt;1.4,A127&lt;5.65,F127&lt;2.5,D127&gt;=0.8),4.1,IF(AND(H127&lt;9.181,A127&lt;6.05,A127&lt;6.55,A127&gt;=5.65,F127&lt;2.5,D127&gt;=0.8),5.1,IF(AND(H127&gt;=9.181,A127&lt;6.05,A127&lt;6.55,A127&gt;=5.65,F127&lt;2.5,D127&gt;=0.8),4.3,IF(AND(G127&gt;=0.867,A127&gt;=6.05,A127&lt;6.55,A127&gt;=5.65,F127&lt;2.5,D127&gt;=0.8),4.9,IF(AND(B127&lt;3.05,A127&lt;6.8,A127&gt;=6.55,A127&gt;=5.65,F127&lt;2.5,D127&gt;=0.8),5,IF(AND(B127&gt;=3.05,A127&lt;6.8,A127&gt;=6.55,A127&gt;=5.65,F127&lt;2.5,D127&gt;=0.8),4.55,IF(AND(H127&gt;=14.144,G127&lt;0.522,A127&lt;4.75,A127&gt;=4.35,D127&lt;0.45,A127&lt;5.05,D127&lt;0.8),1.3,IF(AND(B127&lt;2.7,B127&lt;2.95,A127&gt;=5.3,D127&lt;1.4,A127&lt;5.65,F127&lt;2.5,D127&gt;=0.8),3.78,IF(AND(B127&gt;=2.7,B127&lt;2.95,A127&gt;=5.3,D127&lt;1.4,A127&lt;5.65,F127&lt;2.5,D127&gt;=0.8),3.6,IF(AND(G127&lt;0.638,G127&lt;0.867,A127&gt;=6.05,A127&lt;6.55,A127&gt;=5.65,F127&lt;2.5,D127&gt;=0.8),4.433,IF(AND(G127&gt;=0.638,G127&lt;0.867,A127&gt;=6.05,A127&lt;6.55,A127&gt;=5.65,F127&lt;2.5,D127&gt;=0.8),4,IF(AND(A127&lt;6.35,H127&lt;11.146,H127&gt;=5.767,A127&lt;7.25,H127&lt;16.244,F127&gt;=2.5,D127&gt;=0.8),5.1,IF(AND(A127&lt;4.5,H127&lt;14.144,G127&lt;0.522,A127&lt;4.75,A127&gt;=4.35,D127&lt;0.45,A127&lt;5.05,D127&lt;0.8),1.35,IF(AND(A127&gt;=4.5,H127&lt;14.144,G127&lt;0.522,A127&lt;4.75,A127&gt;=4.35,D127&lt;0.45,A127&lt;5.05,D127&lt;0.8),1.4,IF(AND(A127&lt;5.15,B127&lt;3.75,G127&lt;0.948,D127&lt;0.35,H127&lt;14.877,D127&lt;0.45,A127&gt;=5.05,D127&lt;0.8),1.4,IF(AND(A127&gt;=5.15,B127&lt;3.75,G127&lt;0.948,D127&lt;0.35,H127&lt;14.877,D127&lt;0.45,A127&gt;=5.05,D127&lt;0.8),1.5,IF(AND(G127&lt;0.112,B127&gt;=3.75,G127&lt;0.948,D127&lt;0.35,H127&lt;14.877,D127&lt;0.45,A127&gt;=5.05,D127&lt;0.8),1.5,IF(AND(G127&gt;=0.112,B127&gt;=3.75,G127&lt;0.948,D127&lt;0.35,H127&lt;14.877,D127&lt;0.45,A127&gt;=5.05,D127&lt;0.8),1.6,IF(AND(G127&lt;0.075,A127&gt;=6.35,H127&lt;11.146,H127&gt;=5.767,A127&lt;7.25,H127&lt;16.244,F127&gt;=2.5,D127&gt;=0.8),5.5,IF(AND(G127&gt;=0.075,A127&gt;=6.35,H127&lt;11.146,H127&gt;=5.767,A127&lt;7.25,H127&lt;16.244,F127&gt;=2.5,D127&gt;=0.8),5.24,IF(AND(B127&lt;2.95,D127&lt;1.9,H127&gt;=11.146,H127&gt;=5.767,A127&lt;7.25,H127&lt;16.244,F127&gt;=2.5,D127&gt;=0.8),5.65,IF(AND(B127&gt;=2.95,D127&lt;1.9,H127&gt;=11.146,H127&gt;=5.767,A127&lt;7.25,H127&lt;16.244,F127&gt;=2.5,D127&gt;=0.8),5.8,IF(AND(H127&lt;13.42,D127&gt;=1.9,H127&gt;=11.146,H127&gt;=5.767,A127&lt;7.25,H127&lt;16.244,F127&gt;=2.5,D127&gt;=0.8),5.6,IF(AND(H127&gt;=13.42,D127&gt;=1.9,H127&gt;=11.146,H127&gt;=5.767,A127&lt;7.25,H127&lt;16.244,F127&gt;=2.5,D127&gt;=0.8),5.34,"shouldnthappen")))))))))))))))))))))))))))))))))))))))</f>
        <v>5.34</v>
      </c>
      <c r="AB127" s="1" t="n">
        <f aca="false">IF(AND(D127&gt;=0.35,F127&lt;1.5),1.5,IF(AND(F127&lt;2.5,D127&gt;=1.55,F127&gt;=1.5),4.85,IF(AND(H127&lt;8.308,D127&lt;0.15,D127&lt;0.35,F127&lt;1.5),1.5,IF(AND(H127&gt;=8.308,D127&lt;0.15,D127&lt;0.35,F127&lt;1.5),1.4,IF(AND(H127&lt;5.523,D127&gt;=0.15,D127&lt;0.35,F127&lt;1.5),1,IF(AND(G127&lt;0.572,H127&lt;10.688,D127&lt;1.55,F127&gt;=1.5),3.75,IF(AND(B127&gt;=3.5,F127&gt;=2.5,D127&gt;=1.55,F127&gt;=1.5),6.3,IF(AND(A127&gt;=5.65,G127&gt;=0.572,H127&lt;10.688,D127&lt;1.55,F127&gt;=1.5),4.45,IF(AND(B127&gt;=2.85,A127&lt;6.15,H127&gt;=10.688,D127&lt;1.55,F127&gt;=1.5),4.35,IF(AND(H127&gt;=16.284,B127&lt;3.5,F127&gt;=2.5,D127&gt;=1.55,F127&gt;=1.5),6.6,IF(AND(G127&gt;=0.241,G127&lt;0.338,H127&gt;=5.523,D127&gt;=0.15,D127&lt;0.35,F127&lt;1.5),1.25,IF(AND(A127&lt;5.05,G127&gt;=0.338,H127&gt;=5.523,D127&gt;=0.15,D127&lt;0.35,F127&lt;1.5),1.35,IF(AND(B127&lt;2.7,A127&lt;5.65,G127&gt;=0.572,H127&lt;10.688,D127&lt;1.55,F127&gt;=1.5),4,IF(AND(B127&gt;=2.7,A127&lt;5.65,G127&gt;=0.572,H127&lt;10.688,D127&lt;1.55,F127&gt;=1.5),3.6,IF(AND(B127&lt;2.45,B127&lt;2.85,A127&lt;6.15,H127&gt;=10.688,D127&lt;1.55,F127&gt;=1.5),3.7,IF(AND(A127&lt;6.25,B127&lt;2.85,A127&gt;=6.15,H127&gt;=10.688,D127&lt;1.55,F127&gt;=1.5),4.5,IF(AND(A127&gt;=6.25,B127&lt;2.85,A127&gt;=6.15,H127&gt;=10.688,D127&lt;1.55,F127&gt;=1.5),4.86,IF(AND(D127&gt;=1.45,B127&gt;=2.85,A127&gt;=6.15,H127&gt;=10.688,D127&lt;1.55,F127&gt;=1.5),4.8,IF(AND(H127&lt;8.202,H127&lt;16.284,B127&lt;3.5,F127&gt;=2.5,D127&gt;=1.55,F127&gt;=1.5),5.7,IF(AND(A127&gt;=5.1,G127&lt;0.241,G127&lt;0.338,H127&gt;=5.523,D127&gt;=0.15,D127&lt;0.35,F127&lt;1.5),1.5,IF(AND(B127&gt;=3.75,A127&gt;=5.05,G127&gt;=0.338,H127&gt;=5.523,D127&gt;=0.15,D127&lt;0.35,F127&lt;1.5),1.6,IF(AND(A127&lt;5.7,B127&gt;=2.45,B127&lt;2.85,A127&lt;6.15,H127&gt;=10.688,D127&lt;1.55,F127&gt;=1.5),3.9,IF(AND(A127&gt;=5.7,B127&gt;=2.45,B127&lt;2.85,A127&lt;6.15,H127&gt;=10.688,D127&lt;1.55,F127&gt;=1.5),4.02,IF(AND(H127&lt;13.654,D127&lt;1.45,B127&gt;=2.85,A127&gt;=6.15,H127&gt;=10.688,D127&lt;1.55,F127&gt;=1.5),4.333,IF(AND(H127&gt;=13.654,D127&lt;1.45,B127&gt;=2.85,A127&gt;=6.15,H127&gt;=10.688,D127&lt;1.55,F127&gt;=1.5),4.54,IF(AND(A127&lt;6.15,H127&gt;=8.202,H127&lt;16.284,B127&lt;3.5,F127&gt;=2.5,D127&gt;=1.55,F127&gt;=1.5),5,IF(AND(H127&lt;13.924,A127&lt;5.1,G127&lt;0.241,G127&lt;0.338,H127&gt;=5.523,D127&gt;=0.15,D127&lt;0.35,F127&lt;1.5),1.4,IF(AND(H127&gt;=13.924,A127&lt;5.1,G127&lt;0.241,G127&lt;0.338,H127&gt;=5.523,D127&gt;=0.15,D127&lt;0.35,F127&lt;1.5),1.5,IF(AND(D127&lt;0.25,B127&lt;3.75,A127&gt;=5.05,G127&gt;=0.338,H127&gt;=5.523,D127&gt;=0.15,D127&lt;0.35,F127&lt;1.5),1.5,IF(AND(D127&gt;=0.25,B127&lt;3.75,A127&gt;=5.05,G127&gt;=0.338,H127&gt;=5.523,D127&gt;=0.15,D127&lt;0.35,F127&lt;1.5),1.4,IF(AND(H127&lt;8.884,B127&gt;=3.05,A127&gt;=6.15,H127&gt;=8.202,H127&lt;16.284,B127&lt;3.5,F127&gt;=2.5,D127&gt;=1.55,F127&gt;=1.5),5.1,IF(AND(A127&lt;6.45,G127&lt;0.368,B127&lt;3.05,A127&gt;=6.15,H127&gt;=8.202,H127&lt;16.284,B127&lt;3.5,F127&gt;=2.5,D127&gt;=1.55,F127&gt;=1.5),5.525,IF(AND(A127&gt;=6.45,G127&lt;0.368,B127&lt;3.05,A127&gt;=6.15,H127&gt;=8.202,H127&lt;16.284,B127&lt;3.5,F127&gt;=2.5,D127&gt;=1.55,F127&gt;=1.5),5.35,IF(AND(D127&lt;2.25,G127&gt;=0.368,B127&lt;3.05,A127&gt;=6.15,H127&gt;=8.202,H127&lt;16.284,B127&lt;3.5,F127&gt;=2.5,D127&gt;=1.55,F127&gt;=1.5),5.8,IF(AND(D127&gt;=2.25,G127&gt;=0.368,B127&lt;3.05,A127&gt;=6.15,H127&gt;=8.202,H127&lt;16.284,B127&lt;3.5,F127&gt;=2.5,D127&gt;=1.55,F127&gt;=1.5),5.2,IF(AND(H127&lt;10.257,H127&gt;=8.884,B127&gt;=3.05,A127&gt;=6.15,H127&gt;=8.202,H127&lt;16.284,B127&lt;3.5,F127&gt;=2.5,D127&gt;=1.55,F127&gt;=1.5),5.9,IF(AND(H127&gt;=10.257,H127&gt;=8.884,B127&gt;=3.05,A127&gt;=6.15,H127&gt;=8.202,H127&lt;16.284,B127&lt;3.5,F127&gt;=2.5,D127&gt;=1.55,F127&gt;=1.5),5.48,"shouldnthappen")))))))))))))))))))))))))))))))))))))</f>
        <v>5.48</v>
      </c>
      <c r="AC127" s="1" t="n">
        <f aca="false">IF(AND(H127&lt;5.748,A127&lt;5.05,D127&lt;0.8),1,IF(AND(B127&lt;3.35,A127&gt;=5.05,D127&lt;0.8),1.7,IF(AND(A127&lt;5.85,G127&lt;0.154,D127&gt;=0.8),4.5,IF(AND(D127&gt;=0.45,H127&gt;=5.748,A127&lt;5.05,D127&lt;0.8),1.6,IF(AND(G127&gt;=0.934,B127&gt;=3.35,A127&gt;=5.05,D127&lt;0.8),1.7,IF(AND(D127&lt;2.1,A127&gt;=5.85,G127&lt;0.154,D127&gt;=0.8),6.15,IF(AND(D127&gt;=2.1,A127&gt;=5.85,G127&lt;0.154,D127&gt;=0.8),5.5,IF(AND(A127&lt;6.1,D127&gt;=1.55,G127&gt;=0.154,D127&gt;=0.8),5,IF(AND(H127&gt;=14.379,G127&lt;0.934,B127&gt;=3.35,A127&gt;=5.05,D127&lt;0.8),1.58,IF(AND(G127&lt;0.379,A127&gt;=6.1,D127&gt;=1.55,G127&gt;=0.154,D127&gt;=0.8),5.42,IF(AND(H127&lt;13.924,G127&lt;0.227,D127&lt;0.45,H127&gt;=5.748,A127&lt;5.05,D127&lt;0.8),1.4,IF(AND(H127&gt;=13.924,G127&lt;0.227,D127&lt;0.45,H127&gt;=5.748,A127&lt;5.05,D127&lt;0.8),1.5,IF(AND(B127&lt;3.1,G127&gt;=0.227,D127&lt;0.45,H127&gt;=5.748,A127&lt;5.05,D127&lt;0.8),1.1,IF(AND(G127&lt;0.13,H127&lt;14.379,G127&lt;0.934,B127&gt;=3.35,A127&gt;=5.05,D127&lt;0.8),1.4,IF(AND(D127&lt;1.05,A127&lt;5.65,D127&lt;1.35,D127&lt;1.55,G127&gt;=0.154,D127&gt;=0.8),3.7,IF(AND(D127&lt;1.25,A127&gt;=5.65,D127&lt;1.35,D127&lt;1.55,G127&gt;=0.154,D127&gt;=0.8),4.06,IF(AND(D127&gt;=1.25,A127&gt;=5.65,D127&lt;1.35,D127&lt;1.55,G127&gt;=0.154,D127&gt;=0.8),4.425,IF(AND(H127&lt;13.654,D127&lt;1.45,D127&gt;=1.35,D127&lt;1.55,G127&gt;=0.154,D127&gt;=0.8),4.275,IF(AND(G127&lt;0.259,D127&gt;=1.45,D127&gt;=1.35,D127&lt;1.55,G127&gt;=0.154,D127&gt;=0.8),5.1,IF(AND(B127&lt;2.95,G127&gt;=0.379,A127&gt;=6.1,D127&gt;=1.55,G127&gt;=0.154,D127&gt;=0.8),6.3,IF(AND(B127&lt;3.25,B127&gt;=3.1,G127&gt;=0.227,D127&lt;0.45,H127&gt;=5.748,A127&lt;5.05,D127&lt;0.8),1.3,IF(AND(B127&gt;=3.25,B127&gt;=3.1,G127&gt;=0.227,D127&lt;0.45,H127&gt;=5.748,A127&lt;5.05,D127&lt;0.8),1.4,IF(AND(H127&gt;=13.372,G127&gt;=0.13,H127&lt;14.379,G127&lt;0.934,B127&gt;=3.35,A127&gt;=5.05,D127&lt;0.8),1.4,IF(AND(H127&lt;6.69,D127&gt;=1.05,A127&lt;5.65,D127&lt;1.35,D127&lt;1.55,G127&gt;=0.154,D127&gt;=0.8),4.033,IF(AND(H127&gt;=6.69,D127&gt;=1.05,A127&lt;5.65,D127&lt;1.35,D127&lt;1.55,G127&gt;=0.154,D127&gt;=0.8),3.88,IF(AND(B127&lt;2.85,H127&gt;=13.654,D127&lt;1.45,D127&gt;=1.35,D127&lt;1.55,G127&gt;=0.154,D127&gt;=0.8),4.8,IF(AND(B127&gt;=2.85,H127&gt;=13.654,D127&lt;1.45,D127&gt;=1.35,D127&lt;1.55,G127&gt;=0.154,D127&gt;=0.8),4.7,IF(AND(H127&lt;11.681,G127&gt;=0.259,D127&gt;=1.45,D127&gt;=1.35,D127&lt;1.55,G127&gt;=0.154,D127&gt;=0.8),4.85,IF(AND(H127&gt;=11.681,G127&gt;=0.259,D127&gt;=1.45,D127&gt;=1.35,D127&lt;1.55,G127&gt;=0.154,D127&gt;=0.8),4.633,IF(AND(A127&lt;6.25,B127&gt;=2.95,G127&gt;=0.379,A127&gt;=6.1,D127&gt;=1.55,G127&gt;=0.154,D127&gt;=0.8),5.4,IF(AND(D127&lt;0.3,H127&lt;13.372,G127&gt;=0.13,H127&lt;14.379,G127&lt;0.934,B127&gt;=3.35,A127&gt;=5.05,D127&lt;0.8),1.475,IF(AND(D127&gt;=0.3,H127&lt;13.372,G127&gt;=0.13,H127&lt;14.379,G127&lt;0.934,B127&gt;=3.35,A127&gt;=5.05,D127&lt;0.8),1.5,IF(AND(B127&lt;3.15,A127&gt;=6.25,B127&gt;=2.95,G127&gt;=0.379,A127&gt;=6.1,D127&gt;=1.55,G127&gt;=0.154,D127&gt;=0.8),5.7,IF(AND(B127&gt;=3.15,A127&gt;=6.25,B127&gt;=2.95,G127&gt;=0.379,A127&gt;=6.1,D127&gt;=1.55,G127&gt;=0.154,D127&gt;=0.8),5.933,"shouldnthappen"))))))))))))))))))))))))))))))))))</f>
        <v>5.933</v>
      </c>
      <c r="AD127" s="1" t="n">
        <f aca="false">IF(AND(H127&lt;6.621,A127&lt;4.95,D127&lt;0.8),1,IF(AND(H127&lt;14.144,H127&gt;=6.621,A127&lt;4.95,D127&lt;0.8),1.4,IF(AND(H127&gt;=14.144,H127&gt;=6.621,A127&lt;4.95,D127&lt;0.8),1.3,IF(AND(G127&lt;0.13,B127&gt;=3.85,A127&gt;=4.95,D127&lt;0.8),1.3,IF(AND(G127&gt;=0.13,B127&gt;=3.85,A127&gt;=4.95,D127&lt;0.8),1.425,IF(AND(A127&gt;=6.05,B127&lt;2.75,D127&lt;1.55,D127&gt;=0.8),4.9,IF(AND(A127&gt;=7.3,G127&lt;0.119,D127&gt;=1.55,D127&gt;=0.8),6.7,IF(AND(H127&lt;6.555,D127&lt;0.25,B127&lt;3.85,A127&gt;=4.95,D127&lt;0.8),1.7,IF(AND(B127&lt;3.4,D127&gt;=0.25,B127&lt;3.85,A127&gt;=4.95,D127&lt;0.8),1.7,IF(AND(B127&gt;=3.4,D127&gt;=0.25,B127&lt;3.85,A127&gt;=4.95,D127&lt;0.8),1.6,IF(AND(A127&lt;5.05,A127&lt;6.05,B127&lt;2.75,D127&lt;1.55,D127&gt;=0.8),3.3,IF(AND(B127&lt;2.85,D127&lt;1.35,B127&gt;=2.75,D127&lt;1.55,D127&gt;=0.8),4.5,IF(AND(H127&lt;12.206,D127&gt;=1.35,B127&gt;=2.75,D127&lt;1.55,D127&gt;=0.8),4.7,IF(AND(H127&gt;=12.206,D127&gt;=1.35,B127&gt;=2.75,D127&lt;1.55,D127&gt;=0.8),4.52,IF(AND(G127&lt;0.024,A127&lt;7.3,G127&lt;0.119,D127&gt;=1.55,D127&gt;=0.8),5.7,IF(AND(G127&gt;=0.024,A127&lt;7.3,G127&lt;0.119,D127&gt;=1.55,D127&gt;=0.8),5.6,IF(AND(F127&lt;2.5,G127&lt;0.417,G127&gt;=0.119,D127&gt;=1.55,D127&gt;=0.8),5.05,IF(AND(B127&lt;3.15,H127&gt;=6.555,D127&lt;0.25,B127&lt;3.85,A127&gt;=4.95,D127&lt;0.8),1.6,IF(AND(G127&lt;0.356,A127&gt;=5.05,A127&lt;6.05,B127&lt;2.75,D127&lt;1.55,D127&gt;=0.8),4.12,IF(AND(A127&lt;5.65,B127&gt;=2.85,D127&lt;1.35,B127&gt;=2.75,D127&lt;1.55,D127&gt;=0.8),3.6,IF(AND(B127&lt;3.15,F127&gt;=2.5,G127&lt;0.417,G127&gt;=0.119,D127&gt;=1.55,D127&gt;=0.8),5.18,IF(AND(B127&gt;=3.15,F127&gt;=2.5,G127&lt;0.417,G127&gt;=0.119,D127&gt;=1.55,D127&gt;=0.8),5.3,IF(AND(D127&lt;1.7,A127&lt;6.95,G127&gt;=0.417,G127&gt;=0.119,D127&gt;=1.55,D127&gt;=0.8),4.7,IF(AND(A127&lt;7.25,A127&gt;=6.95,G127&gt;=0.417,G127&gt;=0.119,D127&gt;=1.55,D127&gt;=0.8),5.8,IF(AND(A127&gt;=7.25,A127&gt;=6.95,G127&gt;=0.417,G127&gt;=0.119,D127&gt;=1.55,D127&gt;=0.8),6.333,IF(AND(H127&lt;8.594,B127&gt;=3.15,H127&gt;=6.555,D127&lt;0.25,B127&lt;3.85,A127&gt;=4.95,D127&lt;0.8),1.4,IF(AND(H127&gt;=8.594,B127&gt;=3.15,H127&gt;=6.555,D127&lt;0.25,B127&lt;3.85,A127&gt;=4.95,D127&lt;0.8),1.5,IF(AND(H127&gt;=11.218,G127&gt;=0.356,A127&gt;=5.05,A127&lt;6.05,B127&lt;2.75,D127&lt;1.55,D127&gt;=0.8),3.925,IF(AND(A127&gt;=6.5,A127&gt;=5.65,B127&gt;=2.85,D127&lt;1.35,B127&gt;=2.75,D127&lt;1.55,D127&gt;=0.8),4.6,IF(AND(H127&lt;8.602,H127&lt;11.218,G127&gt;=0.356,A127&gt;=5.05,A127&lt;6.05,B127&lt;2.75,D127&lt;1.55,D127&gt;=0.8),3.95,IF(AND(H127&gt;=8.602,H127&lt;11.218,G127&gt;=0.356,A127&gt;=5.05,A127&lt;6.05,B127&lt;2.75,D127&lt;1.55,D127&gt;=0.8),3.75,IF(AND(H127&lt;10.129,A127&lt;6.5,A127&gt;=5.65,B127&gt;=2.85,D127&lt;1.35,B127&gt;=2.75,D127&lt;1.55,D127&gt;=0.8),4.2,IF(AND(H127&gt;=10.129,A127&lt;6.5,A127&gt;=5.65,B127&gt;=2.85,D127&lt;1.35,B127&gt;=2.75,D127&lt;1.55,D127&gt;=0.8),4.267,IF(AND(D127&lt;2.2,B127&lt;3.05,D127&gt;=1.7,A127&lt;6.95,G127&gt;=0.417,G127&gt;=0.119,D127&gt;=1.55,D127&gt;=0.8),5.3,IF(AND(D127&gt;=2.2,B127&lt;3.05,D127&gt;=1.7,A127&lt;6.95,G127&gt;=0.417,G127&gt;=0.119,D127&gt;=1.55,D127&gt;=0.8),5.133,IF(AND(D127&lt;2.45,B127&gt;=3.05,D127&gt;=1.7,A127&lt;6.95,G127&gt;=0.417,G127&gt;=0.119,D127&gt;=1.55,D127&gt;=0.8),5.6,IF(AND(D127&gt;=2.45,B127&gt;=3.05,D127&gt;=1.7,A127&lt;6.95,G127&gt;=0.417,G127&gt;=0.119,D127&gt;=1.55,D127&gt;=0.8),6,"shouldnthappen")))))))))))))))))))))))))))))))))))))</f>
        <v>5.6</v>
      </c>
      <c r="AE127" s="1" t="n">
        <f aca="false">IF(AND(G127&lt;0.123,D127&gt;=0.25,D127&lt;0.75),1.3,IF(AND(H127&gt;=16.774,D127&gt;=1.75,D127&gt;=0.75),6.4,IF(AND(B127&lt;3.4,A127&lt;4.8,D127&lt;0.25,D127&lt;0.75),1.22,IF(AND(B127&gt;=3.4,A127&lt;4.8,D127&lt;0.25,D127&lt;0.75),1,IF(AND(A127&gt;=5.45,A127&gt;=4.8,D127&lt;0.25,D127&lt;0.75),1.367,IF(AND(H127&gt;=10.688,D127&lt;1.35,D127&lt;1.75,D127&gt;=0.75),4.2,IF(AND(A127&lt;5.3,D127&gt;=1.35,D127&lt;1.75,D127&gt;=0.75),4.05,IF(AND(G127&gt;=0.857,H127&lt;16.774,D127&gt;=1.75,D127&gt;=0.75),5.02,IF(AND(H127&lt;6.089,A127&lt;5.45,A127&gt;=4.8,D127&lt;0.25,D127&lt;0.75),1.7,IF(AND(G127&lt;0.184,D127&lt;0.35,G127&gt;=0.123,D127&gt;=0.25,D127&lt;0.75),1.7,IF(AND(G127&gt;=0.184,D127&lt;0.35,G127&gt;=0.123,D127&gt;=0.25,D127&lt;0.75),1.48,IF(AND(A127&lt;5.25,D127&gt;=0.35,G127&gt;=0.123,D127&gt;=0.25,D127&lt;0.75),1.75,IF(AND(A127&gt;=5.25,D127&gt;=0.35,G127&gt;=0.123,D127&gt;=0.25,D127&lt;0.75),1.5,IF(AND(A127&lt;5.3,H127&lt;10.688,D127&lt;1.35,D127&lt;1.75,D127&gt;=0.75),3.15,IF(AND(H127&lt;9.474,A127&gt;=5.3,D127&gt;=1.35,D127&lt;1.75,D127&gt;=0.75),4.95,IF(AND(G127&gt;=0.779,G127&lt;0.857,H127&lt;16.774,D127&gt;=1.75,D127&gt;=0.75),6,IF(AND(G127&lt;0.05,H127&gt;=6.089,A127&lt;5.45,A127&gt;=4.8,D127&lt;0.25,D127&lt;0.75),1.4,IF(AND(H127&lt;6.69,A127&gt;=5.3,H127&lt;10.688,D127&lt;1.35,D127&lt;1.75,D127&gt;=0.75),4.033,IF(AND(H127&gt;=6.69,A127&gt;=5.3,H127&lt;10.688,D127&lt;1.35,D127&lt;1.75,D127&gt;=0.75),3.733,IF(AND(B127&lt;2.5,H127&gt;=9.474,A127&gt;=5.3,D127&gt;=1.35,D127&lt;1.75,D127&gt;=0.75),4.5,IF(AND(D127&gt;=2.45,G127&lt;0.779,G127&lt;0.857,H127&lt;16.774,D127&gt;=1.75,D127&gt;=0.75),6,IF(AND(B127&gt;=3.75,G127&gt;=0.05,H127&gt;=6.089,A127&lt;5.45,A127&gt;=4.8,D127&lt;0.25,D127&lt;0.75),1.6,IF(AND(H127&lt;13.695,B127&gt;=2.5,H127&gt;=9.474,A127&gt;=5.3,D127&gt;=1.35,D127&lt;1.75,D127&gt;=0.75),4.567,IF(AND(G127&gt;=0.654,D127&lt;2.45,G127&lt;0.779,G127&lt;0.857,H127&lt;16.774,D127&gt;=1.75,D127&gt;=0.75),4.9,IF(AND(G127&gt;=0.73,B127&lt;3.75,G127&gt;=0.05,H127&gt;=6.089,A127&lt;5.45,A127&gt;=4.8,D127&lt;0.25,D127&lt;0.75),1.4,IF(AND(A127&lt;6.65,H127&gt;=13.695,B127&gt;=2.5,H127&gt;=9.474,A127&gt;=5.3,D127&gt;=1.35,D127&lt;1.75,D127&gt;=0.75),4.4,IF(AND(A127&gt;=6.65,H127&gt;=13.695,B127&gt;=2.5,H127&gt;=9.474,A127&gt;=5.3,D127&gt;=1.35,D127&lt;1.75,D127&gt;=0.75),4.84,IF(AND(B127&lt;2.75,G127&lt;0.654,D127&lt;2.45,G127&lt;0.779,G127&lt;0.857,H127&lt;16.774,D127&gt;=1.75,D127&gt;=0.75),5.2,IF(AND(H127&lt;9.524,G127&lt;0.73,B127&lt;3.75,G127&gt;=0.05,H127&gt;=6.089,A127&lt;5.45,A127&gt;=4.8,D127&lt;0.25,D127&lt;0.75),1.5,IF(AND(H127&gt;=9.524,G127&lt;0.73,B127&lt;3.75,G127&gt;=0.05,H127&gt;=6.089,A127&lt;5.45,A127&gt;=4.8,D127&lt;0.25,D127&lt;0.75),1.4,IF(AND(H127&gt;=13.644,B127&gt;=2.75,G127&lt;0.654,D127&lt;2.45,G127&lt;0.779,G127&lt;0.857,H127&lt;16.774,D127&gt;=1.75,D127&gt;=0.75),6.033,IF(AND(A127&gt;=6.85,H127&lt;13.644,B127&gt;=2.75,G127&lt;0.654,D127&lt;2.45,G127&lt;0.779,G127&lt;0.857,H127&lt;16.774,D127&gt;=1.75,D127&gt;=0.75),5.1,IF(AND(A127&gt;=6.75,A127&lt;6.85,H127&lt;13.644,B127&gt;=2.75,G127&lt;0.654,D127&lt;2.45,G127&lt;0.779,G127&lt;0.857,H127&lt;16.774,D127&gt;=1.75,D127&gt;=0.75),5.9,IF(AND(D127&gt;=2.35,A127&lt;6.75,A127&lt;6.85,H127&lt;13.644,B127&gt;=2.75,G127&lt;0.654,D127&lt;2.45,G127&lt;0.779,G127&lt;0.857,H127&lt;16.774,D127&gt;=1.75,D127&gt;=0.75),5.6,IF(AND(H127&lt;11.146,D127&lt;2.35,A127&lt;6.75,A127&lt;6.85,H127&lt;13.644,B127&gt;=2.75,G127&lt;0.654,D127&lt;2.45,G127&lt;0.779,G127&lt;0.857,H127&lt;16.774,D127&gt;=1.75,D127&gt;=0.75),5.4,IF(AND(H127&gt;=11.146,D127&lt;2.35,A127&lt;6.75,A127&lt;6.85,H127&lt;13.644,B127&gt;=2.75,G127&lt;0.654,D127&lt;2.45,G127&lt;0.779,G127&lt;0.857,H127&lt;16.774,D127&gt;=1.75,D127&gt;=0.75),5.6,"shouldnthappen"))))))))))))))))))))))))))))))))))))</f>
        <v>6.033</v>
      </c>
      <c r="AF127" s="1" t="n">
        <f aca="false">IF(AND(A127&lt;4.5,D127&lt;0.8),1.233,IF(AND(B127&lt;3.05,A127&gt;=4.5,D127&lt;0.8),1.4,IF(AND(D127&gt;=0.45,B127&gt;=3.05,A127&gt;=4.5,D127&lt;0.8),1.667,IF(AND(D127&lt;1.05,D127&lt;1.35,A127&lt;6.25,D127&gt;=0.8),3.633,IF(AND(H127&lt;13.935,A127&gt;=7.05,A127&gt;=6.25,D127&gt;=0.8),6,IF(AND(G127&gt;=0.948,D127&lt;0.45,B127&gt;=3.05,A127&gt;=4.5,D127&lt;0.8),1.7,IF(AND(G127&lt;0.652,D127&gt;=1.05,D127&lt;1.35,A127&lt;6.25,D127&gt;=0.8),4.16,IF(AND(D127&gt;=2.15,D127&gt;=1.75,D127&gt;=1.35,A127&lt;6.25,D127&gt;=0.8),5.4,IF(AND(G127&gt;=0.912,F127&lt;2.5,A127&lt;7.05,A127&gt;=6.25,D127&gt;=0.8),4.4,IF(AND(B127&gt;=3.25,F127&gt;=2.5,A127&lt;7.05,A127&gt;=6.25,D127&gt;=0.8),5.85,IF(AND(H127&lt;17.32,H127&gt;=13.935,A127&gt;=7.05,A127&gt;=6.25,D127&gt;=0.8),6.65,IF(AND(H127&gt;=17.32,H127&gt;=13.935,A127&gt;=7.05,A127&gt;=6.25,D127&gt;=0.8),6.4,IF(AND(H127&gt;=13.547,G127&lt;0.948,D127&lt;0.45,B127&gt;=3.05,A127&gt;=4.5,D127&lt;0.8),1.38,IF(AND(B127&gt;=2.75,G127&gt;=0.652,D127&gt;=1.05,D127&lt;1.35,A127&lt;6.25,D127&gt;=0.8),3.6,IF(AND(H127&lt;9.417,G127&lt;0.404,D127&lt;1.75,D127&gt;=1.35,A127&lt;6.25,D127&gt;=0.8),4.2,IF(AND(H127&gt;=9.417,G127&lt;0.404,D127&lt;1.75,D127&gt;=1.35,A127&lt;6.25,D127&gt;=0.8),4.5,IF(AND(G127&lt;0.464,G127&gt;=0.404,D127&lt;1.75,D127&gt;=1.35,A127&lt;6.25,D127&gt;=0.8),4.5,IF(AND(G127&gt;=0.464,G127&gt;=0.404,D127&lt;1.75,D127&gt;=1.35,A127&lt;6.25,D127&gt;=0.8),4.625,IF(AND(D127&lt;1.85,D127&lt;2.15,D127&gt;=1.75,D127&gt;=1.35,A127&lt;6.25,D127&gt;=0.8),4.9,IF(AND(D127&gt;=1.85,D127&lt;2.15,D127&gt;=1.75,D127&gt;=1.35,A127&lt;6.25,D127&gt;=0.8),5.05,IF(AND(G127&lt;0.332,G127&lt;0.912,F127&lt;2.5,A127&lt;7.05,A127&gt;=6.25,D127&gt;=0.8),4.467,IF(AND(G127&gt;=0.332,G127&lt;0.912,F127&lt;2.5,A127&lt;7.05,A127&gt;=6.25,D127&gt;=0.8),4.767,IF(AND(D127&lt;0.15,H127&lt;13.547,G127&lt;0.948,D127&lt;0.45,B127&gt;=3.05,A127&gt;=4.5,D127&lt;0.8),1.5,IF(AND(D127&lt;1.15,B127&lt;2.75,G127&gt;=0.652,D127&gt;=1.05,D127&lt;1.35,A127&lt;6.25,D127&gt;=0.8),3.9,IF(AND(D127&gt;=1.15,B127&lt;2.75,G127&gt;=0.652,D127&gt;=1.05,D127&lt;1.35,A127&lt;6.25,D127&gt;=0.8),4,IF(AND(D127&gt;=2.25,B127&lt;3.15,B127&lt;3.25,F127&gt;=2.5,A127&lt;7.05,A127&gt;=6.25,D127&gt;=0.8),5.14,IF(AND(G127&lt;0.621,B127&gt;=3.15,B127&lt;3.25,F127&gt;=2.5,A127&lt;7.05,A127&gt;=6.25,D127&gt;=0.8),5.75,IF(AND(G127&gt;=0.621,B127&gt;=3.15,B127&lt;3.25,F127&gt;=2.5,A127&lt;7.05,A127&gt;=6.25,D127&gt;=0.8),5.1,IF(AND(G127&gt;=0.862,D127&gt;=0.15,H127&lt;13.547,G127&lt;0.948,D127&lt;0.45,B127&gt;=3.05,A127&gt;=4.5,D127&lt;0.8),1.5,IF(AND(A127&lt;6.35,D127&lt;2.25,B127&lt;3.15,B127&lt;3.25,F127&gt;=2.5,A127&lt;7.05,A127&gt;=6.25,D127&gt;=0.8),5.267,IF(AND(A127&gt;=6.35,D127&lt;2.25,B127&lt;3.15,B127&lt;3.25,F127&gt;=2.5,A127&lt;7.05,A127&gt;=6.25,D127&gt;=0.8),5.42,IF(AND(A127&lt;5.1,G127&lt;0.862,D127&gt;=0.15,H127&lt;13.547,G127&lt;0.948,D127&lt;0.45,B127&gt;=3.05,A127&gt;=4.5,D127&lt;0.8),1.35,IF(AND(B127&lt;3.95,A127&gt;=5.1,G127&lt;0.862,D127&gt;=0.15,H127&lt;13.547,G127&lt;0.948,D127&lt;0.45,B127&gt;=3.05,A127&gt;=4.5,D127&lt;0.8),1.5,IF(AND(B127&gt;=3.95,A127&gt;=5.1,G127&lt;0.862,D127&gt;=0.15,H127&lt;13.547,G127&lt;0.948,D127&lt;0.45,B127&gt;=3.05,A127&gt;=4.5,D127&lt;0.8),1.467,"shouldnthappen"))))))))))))))))))))))))))))))))))</f>
        <v>5.85</v>
      </c>
      <c r="AG127" s="1" t="n">
        <f aca="false">IF(AND(H127&lt;5.748,A127&lt;4.85,D127&lt;0.75),1,IF(AND(B127&gt;=3.5,D127&gt;=1.75,D127&gt;=0.75),6.2,IF(AND(A127&gt;=4.65,H127&gt;=5.748,A127&lt;4.85,D127&lt;0.75),1.333,IF(AND(H127&lt;6.417,B127&lt;3.45,A127&gt;=4.85,D127&lt;0.75),1.7,IF(AND(A127&lt;5.05,B127&gt;=3.45,A127&gt;=4.85,D127&lt;0.75),1.4,IF(AND(A127&gt;=5.05,B127&gt;=3.45,A127&gt;=4.85,D127&lt;0.75),1.5,IF(AND(F127&gt;=2.5,H127&lt;13.641,D127&lt;1.75,D127&gt;=0.75),4.667,IF(AND(G127&lt;0.187,H127&gt;=13.641,D127&lt;1.75,D127&gt;=0.75),5,IF(AND(A127&gt;=7.1,B127&lt;3.5,D127&gt;=1.75,D127&gt;=0.75),6.575,IF(AND(G127&lt;0.161,A127&lt;4.65,H127&gt;=5.748,A127&lt;4.85,D127&lt;0.75),1.5,IF(AND(H127&lt;8.399,H127&gt;=6.417,B127&lt;3.45,A127&gt;=4.85,D127&lt;0.75),1.5,IF(AND(H127&gt;=8.399,H127&gt;=6.417,B127&lt;3.45,A127&gt;=4.85,D127&lt;0.75),1.625,IF(AND(G127&lt;0.086,F127&lt;2.5,H127&lt;13.641,D127&lt;1.75,D127&gt;=0.75),4.7,IF(AND(D127&lt;1.35,G127&gt;=0.187,H127&gt;=13.641,D127&lt;1.75,D127&gt;=0.75),4.2,IF(AND(G127&lt;0.422,G127&gt;=0.161,A127&lt;4.65,H127&gt;=5.748,A127&lt;4.85,D127&lt;0.75),1.4,IF(AND(G127&gt;=0.422,G127&gt;=0.161,A127&lt;4.65,H127&gt;=5.748,A127&lt;4.85,D127&lt;0.75),1.3,IF(AND(B127&lt;2.5,D127&gt;=1.35,G127&gt;=0.187,H127&gt;=13.641,D127&lt;1.75,D127&gt;=0.75),4.5,IF(AND(B127&lt;2.75,A127&lt;6,A127&lt;7.1,B127&lt;3.5,D127&gt;=1.75,D127&gt;=0.75),5.1,IF(AND(B127&gt;=2.75,A127&lt;6,A127&lt;7.1,B127&lt;3.5,D127&gt;=1.75,D127&gt;=0.75),5.02,IF(AND(A127&lt;5.15,A127&lt;5.9,G127&gt;=0.086,F127&lt;2.5,H127&lt;13.641,D127&lt;1.75,D127&gt;=0.75),3,IF(AND(G127&lt;0.644,A127&gt;=5.9,G127&gt;=0.086,F127&lt;2.5,H127&lt;13.641,D127&lt;1.75,D127&gt;=0.75),4.65,IF(AND(G127&gt;=0.644,A127&gt;=5.9,G127&gt;=0.086,F127&lt;2.5,H127&lt;13.641,D127&lt;1.75,D127&gt;=0.75),4.24,IF(AND(D127&lt;1.45,B127&gt;=2.5,D127&gt;=1.35,G127&gt;=0.187,H127&gt;=13.641,D127&lt;1.75,D127&gt;=0.75),4.68,IF(AND(D127&gt;=1.45,B127&gt;=2.5,D127&gt;=1.35,G127&gt;=0.187,H127&gt;=13.641,D127&lt;1.75,D127&gt;=0.75),4.833,IF(AND(H127&lt;13.18,D127&lt;2.05,A127&gt;=6,A127&lt;7.1,B127&lt;3.5,D127&gt;=1.75,D127&gt;=0.75),5.44,IF(AND(H127&gt;=13.18,D127&lt;2.05,A127&gt;=6,A127&lt;7.1,B127&lt;3.5,D127&gt;=1.75,D127&gt;=0.75),5.1,IF(AND(H127&lt;8.759,D127&gt;=2.05,A127&gt;=6,A127&lt;7.1,B127&lt;3.5,D127&gt;=1.75,D127&gt;=0.75),5.4,IF(AND(A127&gt;=5.75,A127&gt;=5.15,A127&lt;5.9,G127&gt;=0.086,F127&lt;2.5,H127&lt;13.641,D127&lt;1.75,D127&gt;=0.75),3.967,IF(AND(H127&lt;10.159,H127&gt;=8.759,D127&gt;=2.05,A127&gt;=6,A127&lt;7.1,B127&lt;3.5,D127&gt;=1.75,D127&gt;=0.75),5.925,IF(AND(D127&lt;1.2,A127&lt;5.75,A127&gt;=5.15,A127&lt;5.9,G127&gt;=0.086,F127&lt;2.5,H127&lt;13.641,D127&lt;1.75,D127&gt;=0.75),3.667,IF(AND(D127&lt;2.25,H127&gt;=10.159,H127&gt;=8.759,D127&gt;=2.05,A127&gt;=6,A127&lt;7.1,B127&lt;3.5,D127&gt;=1.75,D127&gt;=0.75),5.66,IF(AND(D127&gt;=2.25,H127&gt;=10.159,H127&gt;=8.759,D127&gt;=2.05,A127&gt;=6,A127&lt;7.1,B127&lt;3.5,D127&gt;=1.75,D127&gt;=0.75),5.34,IF(AND(D127&lt;1.35,D127&gt;=1.2,A127&lt;5.75,A127&gt;=5.15,A127&lt;5.9,G127&gt;=0.086,F127&lt;2.5,H127&lt;13.641,D127&lt;1.75,D127&gt;=0.75),4.025,IF(AND(D127&gt;=1.35,D127&gt;=1.2,A127&lt;5.75,A127&gt;=5.15,A127&lt;5.9,G127&gt;=0.086,F127&lt;2.5,H127&lt;13.641,D127&lt;1.75,D127&gt;=0.75),3.9,"shouldnthappen"))))))))))))))))))))))))))))))))))</f>
        <v>5.66</v>
      </c>
      <c r="AH127" s="1" t="n">
        <f aca="false">IF(AND(F127&lt;1.5,H127&lt;6.799,A127&lt;5.45),1.7,IF(AND(F127&gt;=1.5,H127&lt;6.799,A127&lt;5.45),4.1,IF(AND(D127&gt;=0.8,H127&gt;=6.799,A127&lt;5.45),3.9,IF(AND(H127&lt;7.564,F127&lt;2.5,A127&gt;=5.45),3.925,IF(AND(H127&gt;=16.284,F127&gt;=2.5,A127&gt;=5.45),6.5,IF(AND(A127&lt;4.35,D127&lt;0.8,H127&gt;=6.799,A127&lt;5.45),1.1,IF(AND(B127&lt;2.8,D127&lt;1.35,H127&gt;=7.564,F127&lt;2.5,A127&gt;=5.45),4.1,IF(AND(B127&gt;=2.8,D127&lt;1.35,H127&gt;=7.564,F127&lt;2.5,A127&gt;=5.45),4.267,IF(AND(B127&lt;2.75,D127&gt;=1.35,H127&gt;=7.564,F127&lt;2.5,A127&gt;=5.45),5,IF(AND(G127&gt;=0.078,G127&lt;0.26,H127&lt;16.284,F127&gt;=2.5,A127&gt;=5.45),6.06,IF(AND(G127&gt;=0.805,G127&gt;=0.26,H127&lt;16.284,F127&gt;=2.5,A127&gt;=5.45),5.02,IF(AND(H127&gt;=10.109,B127&gt;=3.45,A127&gt;=4.35,D127&lt;0.8,H127&gt;=6.799,A127&lt;5.45),1.55,IF(AND(D127&lt;2.25,G127&lt;0.078,G127&lt;0.26,H127&lt;16.284,F127&gt;=2.5,A127&gt;=5.45),5.6,IF(AND(D127&gt;=2.25,G127&lt;0.078,G127&lt;0.26,H127&lt;16.284,F127&gt;=2.5,A127&gt;=5.45),5.7,IF(AND(A127&lt;6.15,G127&lt;0.805,G127&gt;=0.26,H127&lt;16.284,F127&gt;=2.5,A127&gt;=5.45),4.967,IF(AND(A127&lt;4.65,H127&lt;12.227,B127&lt;3.45,A127&gt;=4.35,D127&lt;0.8,H127&gt;=6.799,A127&lt;5.45),1.333,IF(AND(A127&lt;4.85,H127&gt;=12.227,B127&lt;3.45,A127&gt;=4.35,D127&lt;0.8,H127&gt;=6.799,A127&lt;5.45),1.42,IF(AND(A127&gt;=4.85,H127&gt;=12.227,B127&lt;3.45,A127&gt;=4.35,D127&lt;0.8,H127&gt;=6.799,A127&lt;5.45),1.533,IF(AND(A127&lt;5.05,H127&lt;10.109,B127&gt;=3.45,A127&gt;=4.35,D127&lt;0.8,H127&gt;=6.799,A127&lt;5.45),1.4,IF(AND(A127&gt;=5.05,H127&lt;10.109,B127&gt;=3.45,A127&gt;=4.35,D127&lt;0.8,H127&gt;=6.799,A127&lt;5.45),1.5,IF(AND(G127&lt;0.14,H127&lt;13.531,B127&gt;=2.75,D127&gt;=1.35,H127&gt;=7.564,F127&lt;2.5,A127&gt;=5.45),4.7,IF(AND(G127&lt;0.187,H127&gt;=13.531,B127&gt;=2.75,D127&gt;=1.35,H127&gt;=7.564,F127&lt;2.5,A127&gt;=5.45),5,IF(AND(G127&gt;=0.187,H127&gt;=13.531,B127&gt;=2.75,D127&gt;=1.35,H127&gt;=7.564,F127&lt;2.5,A127&gt;=5.45),4.66,IF(AND(A127&lt;6.35,A127&gt;=6.15,G127&lt;0.805,G127&gt;=0.26,H127&lt;16.284,F127&gt;=2.5,A127&gt;=5.45),6,IF(AND(D127&lt;0.15,A127&gt;=4.65,H127&lt;12.227,B127&lt;3.45,A127&gt;=4.35,D127&lt;0.8,H127&gt;=6.799,A127&lt;5.45),1.5,IF(AND(H127&lt;10.723,G127&gt;=0.14,H127&lt;13.531,B127&gt;=2.75,D127&gt;=1.35,H127&gt;=7.564,F127&lt;2.5,A127&gt;=5.45),4.6,IF(AND(H127&gt;=10.723,G127&gt;=0.14,H127&lt;13.531,B127&gt;=2.75,D127&gt;=1.35,H127&gt;=7.564,F127&lt;2.5,A127&gt;=5.45),4.46,IF(AND(G127&lt;0.364,A127&gt;=6.35,A127&gt;=6.15,G127&lt;0.805,G127&gt;=0.26,H127&lt;16.284,F127&gt;=2.5,A127&gt;=5.45),5.28,IF(AND(A127&lt;5.1,D127&gt;=0.15,A127&gt;=4.65,H127&lt;12.227,B127&lt;3.45,A127&gt;=4.35,D127&lt;0.8,H127&gt;=6.799,A127&lt;5.45),1.36,IF(AND(A127&gt;=5.1,D127&gt;=0.15,A127&gt;=4.65,H127&lt;12.227,B127&lt;3.45,A127&gt;=4.35,D127&lt;0.8,H127&gt;=6.799,A127&lt;5.45),1.4,IF(AND(G127&gt;=0.6,G127&gt;=0.364,A127&gt;=6.35,A127&gt;=6.15,G127&lt;0.805,G127&gt;=0.26,H127&lt;16.284,F127&gt;=2.5,A127&gt;=5.45),5.1,IF(AND(A127&gt;=6.95,G127&lt;0.6,G127&gt;=0.364,A127&gt;=6.35,A127&gt;=6.15,G127&lt;0.805,G127&gt;=0.26,H127&lt;16.284,F127&gt;=2.5,A127&gt;=5.45),5.8,IF(AND(B127&lt;3.2,A127&lt;6.95,G127&lt;0.6,G127&gt;=0.364,A127&gt;=6.35,A127&gt;=6.15,G127&lt;0.805,G127&gt;=0.26,H127&lt;16.284,F127&gt;=2.5,A127&gt;=5.45),5.6,IF(AND(B127&gt;=3.2,A127&lt;6.95,G127&lt;0.6,G127&gt;=0.364,A127&gt;=6.35,A127&gt;=6.15,G127&lt;0.805,G127&gt;=0.26,H127&lt;16.284,F127&gt;=2.5,A127&gt;=5.45),5.7,"shouldnthappen"))))))))))))))))))))))))))))))))))</f>
        <v>5.7</v>
      </c>
      <c r="AI127" s="1" t="n">
        <f aca="false">IF(AND(B127&gt;=3.55,A127&lt;5.05,F127&lt;1.5),1,IF(AND(H127&gt;=13.436,A127&gt;=5.05,F127&lt;1.5),1.633,IF(AND(A127&lt;4.35,B127&lt;3.55,A127&lt;5.05,F127&lt;1.5),1.1,IF(AND(A127&lt;5.15,H127&lt;13.436,A127&gt;=5.05,F127&lt;1.5),1.6,IF(AND(G127&lt;0.837,D127&lt;1.2,B127&lt;2.65,F127&gt;=1.5),3.7,IF(AND(G127&gt;=0.837,D127&lt;1.2,B127&lt;2.65,F127&gt;=1.5),3,IF(AND(D127&lt;1.4,D127&gt;=1.2,B127&lt;2.65,F127&gt;=1.5),4.133,IF(AND(D127&gt;=1.4,D127&gt;=1.2,B127&lt;2.65,F127&gt;=1.5),4.633,IF(AND(G127&lt;0.302,A127&gt;=4.35,B127&lt;3.55,A127&lt;5.05,F127&lt;1.5),1.34,IF(AND(D127&gt;=0.3,A127&gt;=5.15,H127&lt;13.436,A127&gt;=5.05,F127&lt;1.5),1.5,IF(AND(G127&lt;0.233,G127&lt;0.265,D127&lt;1.55,B127&gt;=2.65,F127&gt;=1.5),4.56,IF(AND(G127&gt;=0.233,G127&lt;0.265,D127&lt;1.55,B127&gt;=2.65,F127&gt;=1.5),5.1,IF(AND(G127&lt;0.395,G127&gt;=0.265,D127&lt;1.55,B127&gt;=2.65,F127&gt;=1.5),4.025,IF(AND(H127&lt;13.935,A127&gt;=7.05,D127&gt;=1.55,B127&gt;=2.65,F127&gt;=1.5),6.12,IF(AND(H127&gt;=13.935,A127&gt;=7.05,D127&gt;=1.55,B127&gt;=2.65,F127&gt;=1.5),6.64,IF(AND(G127&gt;=0.858,G127&gt;=0.302,A127&gt;=4.35,B127&lt;3.55,A127&lt;5.05,F127&lt;1.5),1.3,IF(AND(H127&lt;6.543,D127&lt;0.3,A127&gt;=5.15,H127&lt;13.436,A127&gt;=5.05,F127&lt;1.5),1.4,IF(AND(H127&gt;=6.543,D127&lt;0.3,A127&gt;=5.15,H127&lt;13.436,A127&gt;=5.05,F127&lt;1.5),1.48,IF(AND(A127&lt;6.3,G127&gt;=0.395,G127&gt;=0.265,D127&lt;1.55,B127&gt;=2.65,F127&gt;=1.5),4.14,IF(AND(A127&gt;=6.3,G127&gt;=0.395,G127&gt;=0.265,D127&lt;1.55,B127&gt;=2.65,F127&gt;=1.5),4.767,IF(AND(G127&gt;=0.669,B127&lt;3.15,A127&lt;7.05,D127&gt;=1.55,B127&gt;=2.65,F127&gt;=1.5),5,IF(AND(H127&lt;9.459,G127&lt;0.858,G127&gt;=0.302,A127&gt;=4.35,B127&lt;3.55,A127&lt;5.05,F127&lt;1.5),1.4,IF(AND(H127&gt;=9.459,G127&lt;0.858,G127&gt;=0.302,A127&gt;=4.35,B127&lt;3.55,A127&lt;5.05,F127&lt;1.5),1.6,IF(AND(G127&gt;=0.433,G127&lt;0.669,B127&lt;3.15,A127&lt;7.05,D127&gt;=1.55,B127&gt;=2.65,F127&gt;=1.5),5.68,IF(AND(G127&lt;0.481,H127&lt;10.257,B127&gt;=3.15,A127&lt;7.05,D127&gt;=1.55,B127&gt;=2.65,F127&gt;=1.5),5.7,IF(AND(G127&gt;=0.481,H127&lt;10.257,B127&gt;=3.15,A127&lt;7.05,D127&gt;=1.55,B127&gt;=2.65,F127&gt;=1.5),5.9,IF(AND(D127&lt;2.15,H127&gt;=10.257,B127&gt;=3.15,A127&lt;7.05,D127&gt;=1.55,B127&gt;=2.65,F127&gt;=1.5),5.1,IF(AND(D127&gt;=2.15,H127&gt;=10.257,B127&gt;=3.15,A127&lt;7.05,D127&gt;=1.55,B127&gt;=2.65,F127&gt;=1.5),5.42,IF(AND(G127&lt;0.098,G127&lt;0.433,G127&lt;0.669,B127&lt;3.15,A127&lt;7.05,D127&gt;=1.55,B127&gt;=2.65,F127&gt;=1.5),5.567,IF(AND(D127&lt;1.8,G127&gt;=0.098,G127&lt;0.433,G127&lt;0.669,B127&lt;3.15,A127&lt;7.05,D127&gt;=1.55,B127&gt;=2.65,F127&gt;=1.5),5.033,IF(AND(G127&gt;=0.312,D127&gt;=1.8,G127&gt;=0.098,G127&lt;0.433,G127&lt;0.669,B127&lt;3.15,A127&lt;7.05,D127&gt;=1.55,B127&gt;=2.65,F127&gt;=1.5),5.4,IF(AND(H127&lt;9.002,G127&lt;0.312,D127&gt;=1.8,G127&gt;=0.098,G127&lt;0.433,G127&lt;0.669,B127&lt;3.15,A127&lt;7.05,D127&gt;=1.55,B127&gt;=2.65,F127&gt;=1.5),5.1,IF(AND(H127&gt;=9.002,G127&lt;0.312,D127&gt;=1.8,G127&gt;=0.098,G127&lt;0.433,G127&lt;0.669,B127&lt;3.15,A127&lt;7.05,D127&gt;=1.55,B127&gt;=2.65,F127&gt;=1.5),5.26,"shouldnthappen")))))))))))))))))))))))))))))))))</f>
        <v>5.1</v>
      </c>
      <c r="AJ127" s="1" t="n">
        <f aca="false">IF(AND(A127&gt;=5.25,D127&gt;=0.35,D127&lt;0.8),1.433,IF(AND(F127&gt;=2.5,H127&lt;6.927,D127&gt;=0.8),5.1,IF(AND(H127&lt;5.85,B127&lt;3.65,D127&lt;0.35,D127&lt;0.8),1,IF(AND(A127&lt;5.55,B127&gt;=3.65,D127&lt;0.35,D127&lt;0.8),1.5,IF(AND(A127&gt;=5.55,B127&gt;=3.65,D127&lt;0.35,D127&lt;0.8),1.7,IF(AND(H127&lt;7.949,A127&lt;5.25,D127&gt;=0.35,D127&lt;0.8),1.9,IF(AND(H127&gt;=7.949,A127&lt;5.25,D127&gt;=0.35,D127&lt;0.8),1.54,IF(AND(A127&lt;5.55,F127&lt;2.5,H127&lt;6.927,D127&gt;=0.8),3.98,IF(AND(A127&gt;=5.55,F127&lt;2.5,H127&lt;6.927,D127&gt;=0.8),4.1,IF(AND(A127&gt;=7.25,D127&gt;=1.55,H127&gt;=6.927,D127&gt;=0.8),6.65,IF(AND(A127&lt;5.75,D127&lt;1.2,D127&lt;1.55,H127&gt;=6.927,D127&gt;=0.8),3.62,IF(AND(A127&gt;=5.75,D127&lt;1.2,D127&lt;1.55,H127&gt;=6.927,D127&gt;=0.8),4.1,IF(AND(G127&lt;0.175,A127&lt;4.8,H127&gt;=5.85,B127&lt;3.65,D127&lt;0.35,D127&lt;0.8),1.5,IF(AND(G127&gt;=0.175,A127&lt;4.8,H127&gt;=5.85,B127&lt;3.65,D127&lt;0.35,D127&lt;0.8),1.3,IF(AND(A127&gt;=5.05,A127&gt;=4.8,H127&gt;=5.85,B127&lt;3.65,D127&lt;0.35,D127&lt;0.8),1.5,IF(AND(G127&gt;=0.735,A127&lt;6.25,D127&gt;=1.2,D127&lt;1.55,H127&gt;=6.927,D127&gt;=0.8),4,IF(AND(H127&lt;10.464,A127&lt;6.2,A127&lt;7.25,D127&gt;=1.55,H127&gt;=6.927,D127&gt;=0.8),5.1,IF(AND(H127&gt;=10.464,A127&lt;6.2,A127&lt;7.25,D127&gt;=1.55,H127&gt;=6.927,D127&gt;=0.8),4.9,IF(AND(G127&lt;0.418,A127&lt;5.05,A127&gt;=4.8,H127&gt;=5.85,B127&lt;3.65,D127&lt;0.35,D127&lt;0.8),1.48,IF(AND(G127&gt;=0.418,A127&lt;5.05,A127&gt;=4.8,H127&gt;=5.85,B127&lt;3.65,D127&lt;0.35,D127&lt;0.8),1.3,IF(AND(B127&lt;2.75,G127&lt;0.735,A127&lt;6.25,D127&gt;=1.2,D127&lt;1.55,H127&gt;=6.927,D127&gt;=0.8),4.35,IF(AND(H127&lt;15.422,D127&lt;1.45,A127&gt;=6.25,D127&gt;=1.2,D127&lt;1.55,H127&gt;=6.927,D127&gt;=0.8),4.375,IF(AND(H127&gt;=15.422,D127&lt;1.45,A127&gt;=6.25,D127&gt;=1.2,D127&lt;1.55,H127&gt;=6.927,D127&gt;=0.8),4.7,IF(AND(A127&lt;6.4,D127&gt;=1.45,A127&gt;=6.25,D127&gt;=1.2,D127&lt;1.55,H127&gt;=6.927,D127&gt;=0.8),5.1,IF(AND(G127&gt;=0.576,D127&lt;2.15,A127&gt;=6.2,A127&lt;7.25,D127&gt;=1.55,H127&gt;=6.927,D127&gt;=0.8),5.1,IF(AND(G127&lt;0.537,D127&gt;=2.15,A127&gt;=6.2,A127&lt;7.25,D127&gt;=1.55,H127&gt;=6.927,D127&gt;=0.8),5.533,IF(AND(G127&gt;=0.537,D127&gt;=2.15,A127&gt;=6.2,A127&lt;7.25,D127&gt;=1.55,H127&gt;=6.927,D127&gt;=0.8),5.9,IF(AND(D127&lt;1.45,B127&gt;=2.75,G127&lt;0.735,A127&lt;6.25,D127&gt;=1.2,D127&lt;1.55,H127&gt;=6.927,D127&gt;=0.8),4.6,IF(AND(D127&gt;=1.45,B127&gt;=2.75,G127&lt;0.735,A127&lt;6.25,D127&gt;=1.2,D127&lt;1.55,H127&gt;=6.927,D127&gt;=0.8),4.5,IF(AND(H127&lt;12.582,A127&gt;=6.4,D127&gt;=1.45,A127&gt;=6.25,D127&gt;=1.2,D127&lt;1.55,H127&gt;=6.927,D127&gt;=0.8),4.66,IF(AND(H127&gt;=12.582,A127&gt;=6.4,D127&gt;=1.45,A127&gt;=6.25,D127&gt;=1.2,D127&lt;1.55,H127&gt;=6.927,D127&gt;=0.8),4.9,IF(AND(B127&lt;2.75,G127&lt;0.576,D127&lt;2.15,A127&gt;=6.2,A127&lt;7.25,D127&gt;=1.55,H127&gt;=6.927,D127&gt;=0.8),5.3,IF(AND(G127&gt;=0.395,B127&gt;=2.75,G127&lt;0.576,D127&lt;2.15,A127&gt;=6.2,A127&lt;7.25,D127&gt;=1.55,H127&gt;=6.927,D127&gt;=0.8),5.6,IF(AND(D127&gt;=1.9,G127&lt;0.395,B127&gt;=2.75,G127&lt;0.576,D127&lt;2.15,A127&gt;=6.2,A127&lt;7.25,D127&gt;=1.55,H127&gt;=6.927,D127&gt;=0.8),5.333,IF(AND(B127&lt;2.95,D127&lt;1.9,G127&lt;0.395,B127&gt;=2.75,G127&lt;0.576,D127&lt;2.15,A127&gt;=6.2,A127&lt;7.25,D127&gt;=1.55,H127&gt;=6.927,D127&gt;=0.8),5.6,IF(AND(B127&gt;=2.95,D127&lt;1.9,G127&lt;0.395,B127&gt;=2.75,G127&lt;0.576,D127&lt;2.15,A127&gt;=6.2,A127&lt;7.25,D127&gt;=1.55,H127&gt;=6.927,D127&gt;=0.8),5.5,"shouldnthappen"))))))))))))))))))))))))))))))))))))</f>
        <v>5.6</v>
      </c>
      <c r="AK127" s="1" t="n">
        <f aca="false">IF(AND(H127&lt;5.85,B127&lt;3.65,F127&lt;1.5),1,IF(AND(B127&gt;=3.95,B127&gt;=3.65,F127&lt;1.5),1.433,IF(AND(A127&lt;5.15,F127&lt;2.5,F127&gt;=1.5),3.075,IF(AND(D127&gt;=0.35,H127&gt;=5.85,B127&lt;3.65,F127&lt;1.5),1.5,IF(AND(G127&lt;0.168,B127&lt;3.95,B127&gt;=3.65,F127&lt;1.5),1.7,IF(AND(H127&lt;5.767,A127&lt;7.25,F127&gt;=2.5,F127&gt;=1.5),4.5,IF(AND(D127&lt;1.9,A127&gt;=7.25,F127&gt;=2.5,F127&gt;=1.5),6.3,IF(AND(D127&gt;=1.9,A127&gt;=7.25,F127&gt;=2.5,F127&gt;=1.5),6.575,IF(AND(B127&lt;3.75,G127&gt;=0.168,B127&lt;3.95,B127&gt;=3.65,F127&lt;1.5),1.5,IF(AND(B127&gt;=3.75,G127&gt;=0.168,B127&lt;3.95,B127&gt;=3.65,F127&lt;1.5),1.6,IF(AND(D127&gt;=1.35,A127&lt;6.15,A127&gt;=5.15,F127&lt;2.5,F127&gt;=1.5),4.42,IF(AND(D127&lt;1.4,A127&gt;=6.15,A127&gt;=5.15,F127&lt;2.5,F127&gt;=1.5),4.5,IF(AND(D127&gt;=1.4,A127&gt;=6.15,A127&gt;=5.15,F127&lt;2.5,F127&gt;=1.5),4.675,IF(AND(D127&lt;0.15,H127&lt;11.218,D127&lt;0.35,H127&gt;=5.85,B127&lt;3.65,F127&lt;1.5),1.5,IF(AND(D127&lt;0.15,H127&gt;=11.218,D127&lt;0.35,H127&gt;=5.85,B127&lt;3.65,F127&lt;1.5),1.1,IF(AND(B127&lt;2.7,D127&lt;1.35,A127&lt;6.15,A127&gt;=5.15,F127&lt;2.5,F127&gt;=1.5),3.82,IF(AND(A127&lt;6.15,G127&gt;=0.755,H127&gt;=5.767,A127&lt;7.25,F127&gt;=2.5,F127&gt;=1.5),4.98,IF(AND(A127&gt;=6.15,G127&gt;=0.755,H127&gt;=5.767,A127&lt;7.25,F127&gt;=2.5,F127&gt;=1.5),5.3,IF(AND(B127&lt;3.4,D127&gt;=0.15,H127&lt;11.218,D127&lt;0.35,H127&gt;=5.85,B127&lt;3.65,F127&lt;1.5),1.4,IF(AND(B127&gt;=3.4,D127&gt;=0.15,H127&lt;11.218,D127&lt;0.35,H127&gt;=5.85,B127&lt;3.65,F127&lt;1.5),1.3,IF(AND(H127&lt;11.731,D127&gt;=0.15,H127&gt;=11.218,D127&lt;0.35,H127&gt;=5.85,B127&lt;3.65,F127&lt;1.5),1.2,IF(AND(H127&lt;9.053,B127&gt;=2.7,D127&lt;1.35,A127&lt;6.15,A127&gt;=5.15,F127&lt;2.5,F127&gt;=1.5),3.85,IF(AND(D127&gt;=2.1,B127&lt;2.85,G127&lt;0.755,H127&gt;=5.767,A127&lt;7.25,F127&gt;=2.5,F127&gt;=1.5),5.6,IF(AND(D127&gt;=2.45,B127&gt;=2.85,G127&lt;0.755,H127&gt;=5.767,A127&lt;7.25,F127&gt;=2.5,F127&gt;=1.5),5.8,IF(AND(B127&gt;=3.45,H127&gt;=11.731,D127&gt;=0.15,H127&gt;=11.218,D127&lt;0.35,H127&gt;=5.85,B127&lt;3.65,F127&lt;1.5),1.3,IF(AND(A127&lt;5.9,H127&gt;=9.053,B127&gt;=2.7,D127&lt;1.35,A127&lt;6.15,A127&gt;=5.15,F127&lt;2.5,F127&gt;=1.5),4.3,IF(AND(A127&gt;=5.9,H127&gt;=9.053,B127&gt;=2.7,D127&lt;1.35,A127&lt;6.15,A127&gt;=5.15,F127&lt;2.5,F127&gt;=1.5),4,IF(AND(G127&gt;=0.519,D127&lt;2.1,B127&lt;2.85,G127&lt;0.755,H127&gt;=5.767,A127&lt;7.25,F127&gt;=2.5,F127&gt;=1.5),4.9,IF(AND(A127&gt;=7.05,D127&lt;2.45,B127&gt;=2.85,G127&lt;0.755,H127&gt;=5.767,A127&lt;7.25,F127&gt;=2.5,F127&gt;=1.5),5.8,IF(AND(H127&lt;14.396,B127&lt;3.45,H127&gt;=11.731,D127&gt;=0.15,H127&gt;=11.218,D127&lt;0.35,H127&gt;=5.85,B127&lt;3.65,F127&lt;1.5),1.44,IF(AND(H127&gt;=14.396,B127&lt;3.45,H127&gt;=11.731,D127&gt;=0.15,H127&gt;=11.218,D127&lt;0.35,H127&gt;=5.85,B127&lt;3.65,F127&lt;1.5),1.3,IF(AND(G127&lt;0.282,G127&lt;0.519,D127&lt;2.1,B127&lt;2.85,G127&lt;0.755,H127&gt;=5.767,A127&lt;7.25,F127&gt;=2.5,F127&gt;=1.5),5.1,IF(AND(G127&gt;=0.282,G127&lt;0.519,D127&lt;2.1,B127&lt;2.85,G127&lt;0.755,H127&gt;=5.767,A127&lt;7.25,F127&gt;=2.5,F127&gt;=1.5),5.3,IF(AND(A127&lt;6.4,D127&lt;1.9,A127&lt;7.05,D127&lt;2.45,B127&gt;=2.85,G127&lt;0.755,H127&gt;=5.767,A127&lt;7.25,F127&gt;=2.5,F127&gt;=1.5),5.6,IF(AND(A127&gt;=6.4,D127&lt;1.9,A127&lt;7.05,D127&lt;2.45,B127&gt;=2.85,G127&lt;0.755,H127&gt;=5.767,A127&lt;7.25,F127&gt;=2.5,F127&gt;=1.5),5.5,IF(AND(H127&lt;8.884,D127&gt;=1.9,A127&lt;7.05,D127&lt;2.45,B127&gt;=2.85,G127&lt;0.755,H127&gt;=5.767,A127&lt;7.25,F127&gt;=2.5,F127&gt;=1.5),5.3,IF(AND(H127&gt;=8.884,D127&gt;=1.9,A127&lt;7.05,D127&lt;2.45,B127&gt;=2.85,G127&lt;0.755,H127&gt;=5.767,A127&lt;7.25,F127&gt;=2.5,F127&gt;=1.5),5.52,"shouldnthappen")))))))))))))))))))))))))))))))))))))</f>
        <v>5.52</v>
      </c>
      <c r="AL127" s="1" t="n">
        <f aca="false">IF(AND(H127&lt;5.85,A127&lt;5.05,D127&lt;0.8),1,IF(AND(B127&lt;3.35,A127&gt;=5.05,D127&lt;0.8),1.7,IF(AND(D127&gt;=2.45,F127&gt;=2.5,D127&gt;=0.8),6.05,IF(AND(H127&gt;=11.218,H127&gt;=5.85,A127&lt;5.05,D127&lt;0.8),1.28,IF(AND(G127&gt;=0.948,B127&gt;=3.35,A127&gt;=5.05,D127&lt;0.8),1.7,IF(AND(G127&gt;=0.423,H127&lt;11.218,H127&gt;=5.85,A127&lt;5.05,D127&lt;0.8),1.3,IF(AND(B127&lt;3.6,G127&lt;0.948,B127&gt;=3.35,A127&gt;=5.05,D127&lt;0.8),1.4,IF(AND(H127&lt;10.258,D127&lt;1.15,A127&lt;5.9,F127&lt;2.5,D127&gt;=0.8),3.36,IF(AND(H127&gt;=10.258,D127&lt;1.15,A127&lt;5.9,F127&lt;2.5,D127&gt;=0.8),3.9,IF(AND(A127&lt;5.3,D127&gt;=1.15,A127&lt;5.9,F127&lt;2.5,D127&gt;=0.8),3.9,IF(AND(D127&lt;1.55,B127&lt;2.75,A127&gt;=5.9,F127&lt;2.5,D127&gt;=0.8),4.64,IF(AND(D127&gt;=1.55,B127&lt;2.75,A127&gt;=5.9,F127&lt;2.5,D127&gt;=0.8),5.1,IF(AND(D127&gt;=1.6,B127&gt;=2.75,A127&gt;=5.9,F127&lt;2.5,D127&gt;=0.8),5,IF(AND(H127&lt;5.767,H127&lt;8.598,D127&lt;2.45,F127&gt;=2.5,D127&gt;=0.8),4.5,IF(AND(A127&lt;6.25,H127&gt;=8.598,D127&lt;2.45,F127&gt;=2.5,D127&gt;=0.8),5.02,IF(AND(B127&lt;3.55,G127&lt;0.423,H127&lt;11.218,H127&gt;=5.85,A127&lt;5.05,D127&lt;0.8),1.525,IF(AND(B127&gt;=3.55,G127&lt;0.423,H127&lt;11.218,H127&gt;=5.85,A127&lt;5.05,D127&lt;0.8),1.4,IF(AND(H127&gt;=13.932,B127&gt;=3.6,G127&lt;0.948,B127&gt;=3.35,A127&gt;=5.05,D127&lt;0.8),1.65,IF(AND(G127&gt;=0.652,A127&gt;=5.3,D127&gt;=1.15,A127&lt;5.9,F127&lt;2.5,D127&gt;=0.8),3.8,IF(AND(D127&lt;1.35,D127&lt;1.6,B127&gt;=2.75,A127&gt;=5.9,F127&lt;2.5,D127&gt;=0.8),4.42,IF(AND(H127&lt;6.656,H127&gt;=5.767,H127&lt;8.598,D127&lt;2.45,F127&gt;=2.5,D127&gt;=0.8),5.033,IF(AND(H127&gt;=6.656,H127&gt;=5.767,H127&lt;8.598,D127&lt;2.45,F127&gt;=2.5,D127&gt;=0.8),5.1,IF(AND(G127&gt;=0.885,A127&gt;=6.25,H127&gt;=8.598,D127&lt;2.45,F127&gt;=2.5,D127&gt;=0.8),5.2,IF(AND(H127&lt;6.926,H127&lt;13.932,B127&gt;=3.6,G127&lt;0.948,B127&gt;=3.35,A127&gt;=5.05,D127&lt;0.8),1.433,IF(AND(H127&gt;=6.926,H127&lt;13.932,B127&gt;=3.6,G127&lt;0.948,B127&gt;=3.35,A127&gt;=5.05,D127&lt;0.8),1.5,IF(AND(A127&lt;5.65,G127&lt;0.652,A127&gt;=5.3,D127&gt;=1.15,A127&lt;5.9,F127&lt;2.5,D127&gt;=0.8),4.36,IF(AND(A127&gt;=5.65,G127&lt;0.652,A127&gt;=5.3,D127&gt;=1.15,A127&lt;5.9,F127&lt;2.5,D127&gt;=0.8),4.2,IF(AND(H127&gt;=13.561,D127&gt;=1.35,D127&lt;1.6,B127&gt;=2.75,A127&gt;=5.9,F127&lt;2.5,D127&gt;=0.8),4.767,IF(AND(H127&lt;9.091,G127&lt;0.885,A127&gt;=6.25,H127&gt;=8.598,D127&lt;2.45,F127&gt;=2.5,D127&gt;=0.8),6.3,IF(AND(H127&gt;=12.206,H127&lt;13.561,D127&gt;=1.35,D127&lt;1.6,B127&gt;=2.75,A127&gt;=5.9,F127&lt;2.5,D127&gt;=0.8),4.4,IF(AND(D127&gt;=2.25,H127&gt;=9.091,G127&lt;0.885,A127&gt;=6.25,H127&gt;=8.598,D127&lt;2.45,F127&gt;=2.5,D127&gt;=0.8),5.9,IF(AND(B127&lt;3.05,H127&lt;12.206,H127&lt;13.561,D127&gt;=1.35,D127&lt;1.6,B127&gt;=2.75,A127&gt;=5.9,F127&lt;2.5,D127&gt;=0.8),4.6,IF(AND(B127&gt;=3.05,H127&lt;12.206,H127&lt;13.561,D127&gt;=1.35,D127&lt;1.6,B127&gt;=2.75,A127&gt;=5.9,F127&lt;2.5,D127&gt;=0.8),4.7,IF(AND(G127&gt;=0.596,D127&lt;2.25,H127&gt;=9.091,G127&lt;0.885,A127&gt;=6.25,H127&gt;=8.598,D127&lt;2.45,F127&gt;=2.5,D127&gt;=0.8),5.1,IF(AND(G127&gt;=0.379,G127&lt;0.596,D127&lt;2.25,H127&gt;=9.091,G127&lt;0.885,A127&gt;=6.25,H127&gt;=8.598,D127&lt;2.45,F127&gt;=2.5,D127&gt;=0.8),5.767,IF(AND(D127&lt;2.15,G127&lt;0.379,G127&lt;0.596,D127&lt;2.25,H127&gt;=9.091,G127&lt;0.885,A127&gt;=6.25,H127&gt;=8.598,D127&lt;2.45,F127&gt;=2.5,D127&gt;=0.8),5.4,IF(AND(D127&gt;=2.15,G127&lt;0.379,G127&lt;0.596,D127&lt;2.25,H127&gt;=9.091,G127&lt;0.885,A127&gt;=6.25,H127&gt;=8.598,D127&lt;2.45,F127&gt;=2.5,D127&gt;=0.8),5.6,"shouldnthappen")))))))))))))))))))))))))))))))))))))</f>
        <v>5.767</v>
      </c>
      <c r="AM127" s="1" t="n">
        <f aca="false">IF(AND(H127&lt;5.245,D127&lt;0.8),1,IF(AND(A127&lt;4.5,H127&gt;=5.245,D127&lt;0.8),1.35,IF(AND(D127&gt;=0.5,A127&gt;=4.5,H127&gt;=5.245,D127&lt;0.8),1.6,IF(AND(H127&lt;7.25,B127&lt;2.6,A127&lt;6.15,D127&gt;=0.8),4.375,IF(AND(H127&gt;=7.25,B127&lt;2.6,A127&lt;6.15,D127&gt;=0.8),3.075,IF(AND(H127&lt;13.935,A127&gt;=7.05,A127&gt;=6.15,D127&gt;=0.8),6.067,IF(AND(H127&gt;=13.935,A127&gt;=7.05,A127&gt;=6.15,D127&gt;=0.8),6.525,IF(AND(G127&gt;=0.948,D127&lt;0.5,A127&gt;=4.5,H127&gt;=5.245,D127&lt;0.8),1.7,IF(AND(G127&lt;0.568,D127&gt;=1.55,B127&gt;=2.6,A127&lt;6.15,D127&gt;=0.8),5.1,IF(AND(G127&gt;=0.568,D127&gt;=1.55,B127&gt;=2.6,A127&lt;6.15,D127&gt;=0.8),5,IF(AND(A127&gt;=6.6,B127&gt;=3.15,A127&lt;7.05,A127&gt;=6.15,D127&gt;=0.8),5.78,IF(AND(G127&lt;0.165,G127&lt;0.273,D127&lt;1.55,B127&gt;=2.6,A127&lt;6.15,D127&gt;=0.8),4.1,IF(AND(G127&gt;=0.165,G127&lt;0.273,D127&lt;1.55,B127&gt;=2.6,A127&lt;6.15,D127&gt;=0.8),4.5,IF(AND(D127&lt;1.35,G127&gt;=0.273,D127&lt;1.55,B127&gt;=2.6,A127&lt;6.15,D127&gt;=0.8),4.08,IF(AND(D127&gt;=1.35,G127&gt;=0.273,D127&lt;1.55,B127&gt;=2.6,A127&lt;6.15,D127&gt;=0.8),4.4,IF(AND(D127&lt;1.45,F127&lt;2.5,B127&lt;3.15,A127&lt;7.05,A127&gt;=6.15,D127&gt;=0.8),4.38,IF(AND(D127&gt;=1.45,F127&lt;2.5,B127&lt;3.15,A127&lt;7.05,A127&gt;=6.15,D127&gt;=0.8),4.75,IF(AND(D127&gt;=2.25,F127&gt;=2.5,B127&lt;3.15,A127&lt;7.05,A127&gt;=6.15,D127&gt;=0.8),5.16,IF(AND(H127&lt;11.488,A127&lt;6.6,B127&gt;=3.15,A127&lt;7.05,A127&gt;=6.15,D127&gt;=0.8),6,IF(AND(H127&gt;=14.396,D127&lt;0.25,G127&lt;0.948,D127&lt;0.5,A127&gt;=4.5,H127&gt;=5.245,D127&lt;0.8),1.3,IF(AND(A127&gt;=5.55,D127&gt;=0.25,G127&lt;0.948,D127&lt;0.5,A127&gt;=4.5,H127&gt;=5.245,D127&lt;0.8),1.7,IF(AND(D127&lt;1.85,D127&lt;2.25,F127&gt;=2.5,B127&lt;3.15,A127&lt;7.05,A127&gt;=6.15,D127&gt;=0.8),5.6,IF(AND(G127&lt;0.669,H127&gt;=11.488,A127&lt;6.6,B127&gt;=3.15,A127&lt;7.05,A127&gt;=6.15,D127&gt;=0.8),4.7,IF(AND(G127&gt;=0.669,H127&gt;=11.488,A127&lt;6.6,B127&gt;=3.15,A127&lt;7.05,A127&gt;=6.15,D127&gt;=0.8),5.22,IF(AND(H127&lt;6.543,H127&lt;14.396,D127&lt;0.25,G127&lt;0.948,D127&lt;0.5,A127&gt;=4.5,H127&gt;=5.245,D127&lt;0.8),1.4,IF(AND(A127&lt;4.95,A127&lt;5.55,D127&gt;=0.25,G127&lt;0.948,D127&lt;0.5,A127&gt;=4.5,H127&gt;=5.245,D127&lt;0.8),1.4,IF(AND(A127&gt;=4.95,A127&lt;5.55,D127&gt;=0.25,G127&lt;0.948,D127&lt;0.5,A127&gt;=4.5,H127&gt;=5.245,D127&lt;0.8),1.48,IF(AND(H127&lt;10.667,D127&gt;=1.85,D127&lt;2.25,F127&gt;=2.5,B127&lt;3.15,A127&lt;7.05,A127&gt;=6.15,D127&gt;=0.8),5.25,IF(AND(H127&gt;=10.667,D127&gt;=1.85,D127&lt;2.25,F127&gt;=2.5,B127&lt;3.15,A127&lt;7.05,A127&gt;=6.15,D127&gt;=0.8),5.55,IF(AND(G127&lt;0.063,H127&gt;=6.543,H127&lt;14.396,D127&lt;0.25,G127&lt;0.948,D127&lt;0.5,A127&gt;=4.5,H127&gt;=5.245,D127&lt;0.8),1.4,IF(AND(H127&lt;9.212,G127&gt;=0.063,H127&gt;=6.543,H127&lt;14.396,D127&lt;0.25,G127&lt;0.948,D127&lt;0.5,A127&gt;=4.5,H127&gt;=5.245,D127&lt;0.8),1.475,IF(AND(H127&gt;=9.212,G127&gt;=0.063,H127&gt;=6.543,H127&lt;14.396,D127&lt;0.25,G127&lt;0.948,D127&lt;0.5,A127&gt;=4.5,H127&gt;=5.245,D127&lt;0.8),1.5,"shouldnthappen"))))))))))))))))))))))))))))))))</f>
        <v>5.78</v>
      </c>
      <c r="AN127" s="1" t="n">
        <f aca="false">IF(AND(D127&lt;0.7,A127&gt;=5.55),1.633,IF(AND(G127&lt;0.38,B127&lt;2.8,A127&lt;5.55),4.3,IF(AND(G127&gt;=0.38,B127&lt;2.8,A127&lt;5.55),3.325,IF(AND(D127&gt;=0.35,B127&gt;=2.8,A127&lt;5.55),1.6,IF(AND(B127&gt;=3.4,A127&lt;4.8,D127&lt;0.35,B127&gt;=2.8,A127&lt;5.55),1,IF(AND(H127&gt;=11.789,A127&lt;5.9,D127&lt;1.55,D127&gt;=0.7,A127&gt;=5.55),4.325,IF(AND(F127&gt;=2.5,A127&gt;=5.9,D127&lt;1.55,D127&gt;=0.7,A127&gt;=5.55),5.05,IF(AND(D127&lt;1.9,A127&gt;=7.25,D127&gt;=1.55,D127&gt;=0.7,A127&gt;=5.55),6.3,IF(AND(D127&gt;=1.9,A127&gt;=7.25,D127&gt;=1.55,D127&gt;=0.7,A127&gt;=5.55),6.4,IF(AND(A127&lt;4.35,B127&lt;3.4,A127&lt;4.8,D127&lt;0.35,B127&gt;=2.8,A127&lt;5.55),1.1,IF(AND(G127&gt;=0.934,B127&lt;3.45,A127&gt;=4.8,D127&lt;0.35,B127&gt;=2.8,A127&lt;5.55),1.7,IF(AND(H127&gt;=14.877,B127&gt;=3.45,A127&gt;=4.8,D127&lt;0.35,B127&gt;=2.8,A127&lt;5.55),1.3,IF(AND(B127&lt;2.6,H127&lt;11.789,A127&lt;5.9,D127&lt;1.55,D127&gt;=0.7,A127&gt;=5.55),3.9,IF(AND(B127&gt;=2.6,H127&lt;11.789,A127&lt;5.9,D127&lt;1.55,D127&gt;=0.7,A127&gt;=5.55),4.26,IF(AND(A127&lt;6.6,F127&lt;2.5,A127&gt;=5.9,D127&lt;1.55,D127&gt;=0.7,A127&gt;=5.55),4.625,IF(AND(A127&gt;=6.6,F127&lt;2.5,A127&gt;=5.9,D127&lt;1.55,D127&gt;=0.7,A127&gt;=5.55),4.475,IF(AND(B127&lt;2.6,D127&lt;2.05,A127&lt;7.25,D127&gt;=1.55,D127&gt;=0.7,A127&gt;=5.55),5.8,IF(AND(G127&gt;=0.743,D127&gt;=2.05,A127&lt;7.25,D127&gt;=1.55,D127&gt;=0.7,A127&gt;=5.55),5.1,IF(AND(G127&lt;0.422,A127&gt;=4.35,B127&lt;3.4,A127&lt;4.8,D127&lt;0.35,B127&gt;=2.8,A127&lt;5.55),1.367,IF(AND(G127&gt;=0.422,A127&gt;=4.35,B127&lt;3.4,A127&lt;4.8,D127&lt;0.35,B127&gt;=2.8,A127&lt;5.55),1.3,IF(AND(A127&lt;5.05,G127&lt;0.934,B127&lt;3.45,A127&gt;=4.8,D127&lt;0.35,B127&gt;=2.8,A127&lt;5.55),1.525,IF(AND(A127&gt;=5.05,G127&lt;0.934,B127&lt;3.45,A127&gt;=4.8,D127&lt;0.35,B127&gt;=2.8,A127&lt;5.55),1.5,IF(AND(G127&gt;=0.585,H127&lt;14.877,B127&gt;=3.45,A127&gt;=4.8,D127&lt;0.35,B127&gt;=2.8,A127&lt;5.55),1.54,IF(AND(G127&gt;=0.537,G127&lt;0.743,D127&gt;=2.05,A127&lt;7.25,D127&gt;=1.55,D127&gt;=0.7,A127&gt;=5.55),5.833,IF(AND(D127&gt;=0.25,G127&lt;0.585,H127&lt;14.877,B127&gt;=3.45,A127&gt;=4.8,D127&lt;0.35,B127&gt;=2.8,A127&lt;5.55),1.367,IF(AND(D127&lt;1.75,H127&lt;13.795,B127&gt;=2.6,D127&lt;2.05,A127&lt;7.25,D127&gt;=1.55,D127&gt;=0.7,A127&gt;=5.55),5.45,IF(AND(B127&lt;2.85,H127&gt;=13.795,B127&gt;=2.6,D127&lt;2.05,A127&lt;7.25,D127&gt;=1.55,D127&gt;=0.7,A127&gt;=5.55),5.1,IF(AND(B127&gt;=2.85,H127&gt;=13.795,B127&gt;=2.6,D127&lt;2.05,A127&lt;7.25,D127&gt;=1.55,D127&gt;=0.7,A127&gt;=5.55),4.82,IF(AND(G127&lt;0.353,G127&lt;0.537,G127&lt;0.743,D127&gt;=2.05,A127&lt;7.25,D127&gt;=1.55,D127&gt;=0.7,A127&gt;=5.55),5.425,IF(AND(G127&gt;=0.353,G127&lt;0.537,G127&lt;0.743,D127&gt;=2.05,A127&lt;7.25,D127&gt;=1.55,D127&gt;=0.7,A127&gt;=5.55),5.62,IF(AND(G127&lt;0.311,D127&lt;0.25,G127&lt;0.585,H127&lt;14.877,B127&gt;=3.45,A127&gt;=4.8,D127&lt;0.35,B127&gt;=2.8,A127&lt;5.55),1.5,IF(AND(G127&gt;=0.311,D127&lt;0.25,G127&lt;0.585,H127&lt;14.877,B127&gt;=3.45,A127&gt;=4.8,D127&lt;0.35,B127&gt;=2.8,A127&lt;5.55),1.4,IF(AND(B127&gt;=3.1,D127&gt;=1.75,H127&lt;13.795,B127&gt;=2.6,D127&lt;2.05,A127&lt;7.25,D127&gt;=1.55,D127&gt;=0.7,A127&gt;=5.55),5.1,IF(AND(B127&lt;2.85,B127&lt;3.1,D127&gt;=1.75,H127&lt;13.795,B127&gt;=2.6,D127&lt;2.05,A127&lt;7.25,D127&gt;=1.55,D127&gt;=0.7,A127&gt;=5.55),5.2,IF(AND(B127&gt;=2.85,B127&lt;3.1,D127&gt;=1.75,H127&lt;13.795,B127&gt;=2.6,D127&lt;2.05,A127&lt;7.25,D127&gt;=1.55,D127&gt;=0.7,A127&gt;=5.55),5.2,"shouldnthappen")))))))))))))))))))))))))))))))))))</f>
        <v>5.62</v>
      </c>
      <c r="AO127" s="1" t="n">
        <f aca="false">IF(AND(H127&gt;=14.529,G127&lt;0.633,D127&lt;0.8),1.3,IF(AND(A127&lt;5.05,G127&gt;=0.633,D127&lt;0.8),1.35,IF(AND(H127&gt;=14.379,H127&lt;14.529,G127&lt;0.633,D127&lt;0.8),1.7,IF(AND(B127&lt;3.35,A127&gt;=5.05,G127&gt;=0.633,D127&lt;0.8),1.7,IF(AND(D127&gt;=1.45,A127&lt;5.95,F127&lt;2.5,D127&gt;=0.8),4.5,IF(AND(D127&lt;1.35,A127&gt;=5.95,F127&lt;2.5,D127&gt;=0.8),4,IF(AND(D127&lt;1.85,G127&gt;=0.845,F127&gt;=2.5,D127&gt;=0.8),4.8,IF(AND(B127&gt;=4.3,H127&lt;14.379,H127&lt;14.529,G127&lt;0.633,D127&lt;0.8),1.5,IF(AND(A127&lt;5.25,B127&gt;=3.35,A127&gt;=5.05,G127&gt;=0.633,D127&lt;0.8),1.55,IF(AND(A127&gt;=5.25,B127&gt;=3.35,A127&gt;=5.05,G127&gt;=0.633,D127&lt;0.8),1.633,IF(AND(A127&lt;5.05,D127&lt;1.45,A127&lt;5.95,F127&lt;2.5,D127&gt;=0.8),3.3,IF(AND(G127&lt;0.293,D127&gt;=1.35,A127&gt;=5.95,F127&lt;2.5,D127&gt;=0.8),5,IF(AND(A127&gt;=6.6,D127&lt;2.05,G127&lt;0.845,F127&gt;=2.5,D127&gt;=0.8),5.8,IF(AND(B127&lt;3.05,D127&gt;=2.05,G127&lt;0.845,F127&gt;=2.5,D127&gt;=0.8),6.15,IF(AND(B127&lt;2.9,D127&gt;=1.85,G127&gt;=0.845,F127&gt;=2.5,D127&gt;=0.8),5.1,IF(AND(B127&gt;=2.9,D127&gt;=1.85,G127&gt;=0.845,F127&gt;=2.5,D127&gt;=0.8),5.2,IF(AND(B127&gt;=3.8,B127&lt;4.3,H127&lt;14.379,H127&lt;14.529,G127&lt;0.633,D127&lt;0.8),1.333,IF(AND(A127&lt;6.25,G127&gt;=0.293,D127&gt;=1.35,A127&gt;=5.95,F127&lt;2.5,D127&gt;=0.8),4.6,IF(AND(H127&lt;10.351,A127&lt;6.6,D127&lt;2.05,G127&lt;0.845,F127&gt;=2.5,D127&gt;=0.8),5.4,IF(AND(G127&gt;=0.364,B127&gt;=3.05,D127&gt;=2.05,G127&lt;0.845,F127&gt;=2.5,D127&gt;=0.8),5.66,IF(AND(G127&gt;=0.447,B127&lt;3.8,B127&lt;4.3,H127&lt;14.379,H127&lt;14.529,G127&lt;0.633,D127&lt;0.8),1.3,IF(AND(H127&lt;6.247,A127&lt;5.65,A127&gt;=5.05,D127&lt;1.45,A127&lt;5.95,F127&lt;2.5,D127&gt;=0.8),4.033,IF(AND(D127&lt;1.25,A127&gt;=5.65,A127&gt;=5.05,D127&lt;1.45,A127&lt;5.95,F127&lt;2.5,D127&gt;=0.8),3.88,IF(AND(D127&gt;=1.25,A127&gt;=5.65,A127&gt;=5.05,D127&lt;1.45,A127&lt;5.95,F127&lt;2.5,D127&gt;=0.8),4.35,IF(AND(B127&lt;2.65,A127&gt;=6.25,G127&gt;=0.293,D127&gt;=1.35,A127&gt;=5.95,F127&lt;2.5,D127&gt;=0.8),4.9,IF(AND(B127&lt;2.75,H127&gt;=10.351,A127&lt;6.6,D127&lt;2.05,G127&lt;0.845,F127&gt;=2.5,D127&gt;=0.8),5.1,IF(AND(B127&gt;=2.75,H127&gt;=10.351,A127&lt;6.6,D127&lt;2.05,G127&lt;0.845,F127&gt;=2.5,D127&gt;=0.8),4.95,IF(AND(B127&lt;3.15,G127&lt;0.364,B127&gt;=3.05,D127&gt;=2.05,G127&lt;0.845,F127&gt;=2.5,D127&gt;=0.8),5.28,IF(AND(B127&gt;=3.15,G127&lt;0.364,B127&gt;=3.05,D127&gt;=2.05,G127&lt;0.845,F127&gt;=2.5,D127&gt;=0.8),5.5,IF(AND(H127&lt;9.212,G127&lt;0.447,B127&lt;3.8,B127&lt;4.3,H127&lt;14.379,H127&lt;14.529,G127&lt;0.633,D127&lt;0.8),1.4,IF(AND(G127&lt;0.356,H127&gt;=6.247,A127&lt;5.65,A127&gt;=5.05,D127&lt;1.45,A127&lt;5.95,F127&lt;2.5,D127&gt;=0.8),4.2,IF(AND(B127&lt;3,B127&gt;=2.65,A127&gt;=6.25,G127&gt;=0.293,D127&gt;=1.35,A127&gt;=5.95,F127&lt;2.5,D127&gt;=0.8),4.6,IF(AND(B127&gt;=3,B127&gt;=2.65,A127&gt;=6.25,G127&gt;=0.293,D127&gt;=1.35,A127&gt;=5.95,F127&lt;2.5,D127&gt;=0.8),4.7,IF(AND(A127&lt;5.05,H127&gt;=9.212,G127&lt;0.447,B127&lt;3.8,B127&lt;4.3,H127&lt;14.379,H127&lt;14.529,G127&lt;0.633,D127&lt;0.8),1.533,IF(AND(A127&gt;=5.05,H127&gt;=9.212,G127&lt;0.447,B127&lt;3.8,B127&lt;4.3,H127&lt;14.379,H127&lt;14.529,G127&lt;0.633,D127&lt;0.8),1.425,IF(AND(A127&lt;5.35,G127&gt;=0.356,H127&gt;=6.247,A127&lt;5.65,A127&gt;=5.05,D127&lt;1.45,A127&lt;5.95,F127&lt;2.5,D127&gt;=0.8),3.9,IF(AND(A127&gt;=5.35,G127&gt;=0.356,H127&gt;=6.247,A127&lt;5.65,A127&gt;=5.05,D127&lt;1.45,A127&lt;5.95,F127&lt;2.5,D127&gt;=0.8),3.72,"shouldnthappen")))))))))))))))))))))))))))))))))))))</f>
        <v>5.66</v>
      </c>
      <c r="AP127" s="1" t="n">
        <f aca="false">IF(AND(F127&gt;=1.5,A127&lt;5.55),3.84,IF(AND(G127&gt;=0.52,A127&lt;4.75,F127&lt;1.5,A127&lt;5.55),1.16,IF(AND(A127&lt;5.65,A127&lt;5.85,D127&lt;1.55,A127&gt;=5.55),4.2,IF(AND(A127&gt;=5.65,A127&lt;5.85,D127&lt;1.55,A127&gt;=5.55),3.167,IF(AND(G127&gt;=0.798,A127&gt;=5.85,D127&lt;1.55,A127&gt;=5.55),4,IF(AND(F127&lt;2.5,H127&lt;14.1,D127&gt;=1.55,A127&gt;=5.55),4.84,IF(AND(A127&lt;7.2,H127&gt;=14.1,D127&gt;=1.55,A127&gt;=5.55),5.633,IF(AND(A127&gt;=7.2,H127&gt;=14.1,D127&gt;=1.55,A127&gt;=5.55),6.6,IF(AND(G127&lt;0.161,G127&lt;0.52,A127&lt;4.75,F127&lt;1.5,A127&lt;5.55),1.5,IF(AND(D127&gt;=0.5,G127&lt;0.676,A127&gt;=4.75,F127&lt;1.5,A127&lt;5.55),1.6,IF(AND(H127&lt;11.016,G127&gt;=0.676,A127&gt;=4.75,F127&lt;1.5,A127&lt;5.55),1.75,IF(AND(G127&lt;0.209,G127&lt;0.798,A127&gt;=5.85,D127&lt;1.55,A127&gt;=5.55),4.5,IF(AND(G127&gt;=0.74,F127&gt;=2.5,H127&lt;14.1,D127&gt;=1.55,A127&gt;=5.55),6.225,IF(AND(B127&lt;2.95,G127&gt;=0.161,G127&lt;0.52,A127&lt;4.75,F127&lt;1.5,A127&lt;5.55),1.4,IF(AND(B127&gt;=2.95,G127&gt;=0.161,G127&lt;0.52,A127&lt;4.75,F127&lt;1.5,A127&lt;5.55),1.34,IF(AND(B127&lt;3.15,D127&lt;0.5,G127&lt;0.676,A127&gt;=4.75,F127&lt;1.5,A127&lt;5.55),1.52,IF(AND(D127&lt;0.25,H127&gt;=11.016,G127&gt;=0.676,A127&gt;=4.75,F127&lt;1.5,A127&lt;5.55),1.567,IF(AND(D127&gt;=0.25,H127&gt;=11.016,G127&gt;=0.676,A127&gt;=4.75,F127&lt;1.5,A127&lt;5.55),1.5,IF(AND(H127&lt;7.47,G127&gt;=0.209,G127&lt;0.798,A127&gt;=5.85,D127&lt;1.55,A127&gt;=5.55),5.05,IF(AND(B127&lt;2.85,G127&lt;0.74,F127&gt;=2.5,H127&lt;14.1,D127&gt;=1.55,A127&gt;=5.55),5.35,IF(AND(B127&lt;3.3,B127&gt;=3.15,D127&lt;0.5,G127&lt;0.676,A127&gt;=4.75,F127&lt;1.5,A127&lt;5.55),1.2,IF(AND(D127&lt;1.45,H127&gt;=7.47,G127&gt;=0.209,G127&lt;0.798,A127&gt;=5.85,D127&lt;1.55,A127&gt;=5.55),4.66,IF(AND(D127&gt;=1.45,H127&gt;=7.47,G127&gt;=0.209,G127&lt;0.798,A127&gt;=5.85,D127&lt;1.55,A127&gt;=5.55),4.64,IF(AND(A127&gt;=7.05,B127&gt;=2.85,G127&lt;0.74,F127&gt;=2.5,H127&lt;14.1,D127&gt;=1.55,A127&gt;=5.55),5.8,IF(AND(B127&gt;=3.25,A127&lt;7.05,B127&gt;=2.85,G127&lt;0.74,F127&gt;=2.5,H127&lt;14.1,D127&gt;=1.55,A127&gt;=5.55),5.7,IF(AND(H127&gt;=13.641,D127&lt;0.25,B127&gt;=3.3,B127&gt;=3.15,D127&lt;0.5,G127&lt;0.676,A127&gt;=4.75,F127&lt;1.5,A127&lt;5.55),1.3,IF(AND(D127&lt;0.35,D127&gt;=0.25,B127&gt;=3.3,B127&gt;=3.15,D127&lt;0.5,G127&lt;0.676,A127&gt;=4.75,F127&lt;1.5,A127&lt;5.55),1.367,IF(AND(D127&gt;=0.35,D127&gt;=0.25,B127&gt;=3.3,B127&gt;=3.15,D127&lt;0.5,G127&lt;0.676,A127&gt;=4.75,F127&lt;1.5,A127&lt;5.55),1.3,IF(AND(A127&lt;6.35,B127&lt;3.25,A127&lt;7.05,B127&gt;=2.85,G127&lt;0.74,F127&gt;=2.5,H127&lt;14.1,D127&gt;=1.55,A127&gt;=5.55),5.6,IF(AND(A127&gt;=6.35,B127&lt;3.25,A127&lt;7.05,B127&gt;=2.85,G127&lt;0.74,F127&gt;=2.5,H127&lt;14.1,D127&gt;=1.55,A127&gt;=5.55),5.325,IF(AND(A127&lt;5.1,H127&lt;13.641,D127&lt;0.25,B127&gt;=3.3,B127&gt;=3.15,D127&lt;0.5,G127&lt;0.676,A127&gt;=4.75,F127&lt;1.5,A127&lt;5.55),1.4,IF(AND(H127&gt;=11.031,A127&gt;=5.1,H127&lt;13.641,D127&lt;0.25,B127&gt;=3.3,B127&gt;=3.15,D127&lt;0.5,G127&lt;0.676,A127&gt;=4.75,F127&lt;1.5,A127&lt;5.55),1.4,IF(AND(A127&lt;5.45,H127&lt;11.031,A127&gt;=5.1,H127&lt;13.641,D127&lt;0.25,B127&gt;=3.3,B127&gt;=3.15,D127&lt;0.5,G127&lt;0.676,A127&gt;=4.75,F127&lt;1.5,A127&lt;5.55),1.5,IF(AND(A127&gt;=5.45,H127&lt;11.031,A127&gt;=5.1,H127&lt;13.641,D127&lt;0.25,B127&gt;=3.3,B127&gt;=3.15,D127&lt;0.5,G127&lt;0.676,A127&gt;=4.75,F127&lt;1.5,A127&lt;5.55),1.4,"shouldnthappen"))))))))))))))))))))))))))))))))))</f>
        <v>5.633</v>
      </c>
      <c r="AQ127" s="1" t="n">
        <f aca="false">IF(AND(H127&lt;6.926,D127&gt;=0.35,F127&lt;1.5),1.9,IF(AND(G127&gt;=0.869,D127&gt;=1.75,F127&gt;=1.5),5.15,IF(AND(A127&lt;4.35,A127&lt;5.05,D127&lt;0.35,F127&lt;1.5),1.1,IF(AND(H127&lt;6.089,A127&gt;=5.05,D127&lt;0.35,F127&lt;1.5),1.7,IF(AND(H127&gt;=13.089,H127&gt;=6.926,D127&gt;=0.35,F127&lt;1.5),1.3,IF(AND(G127&lt;0.695,D127&lt;1.15,D127&lt;1.75,F127&gt;=1.5),3.62,IF(AND(G127&gt;=0.695,D127&lt;1.15,D127&lt;1.75,F127&gt;=1.5),3,IF(AND(G127&gt;=0.585,H127&gt;=6.089,A127&gt;=5.05,D127&lt;0.35,F127&lt;1.5),1.5,IF(AND(H127&lt;9.582,H127&lt;13.089,H127&gt;=6.926,D127&gt;=0.35,F127&lt;1.5),1.5,IF(AND(H127&gt;=9.582,H127&lt;13.089,H127&gt;=6.926,D127&gt;=0.35,F127&lt;1.5),1.6,IF(AND(D127&lt;1.35,H127&lt;9.349,D127&gt;=1.15,D127&lt;1.75,F127&gt;=1.5),3.867,IF(AND(D127&lt;2.05,A127&lt;7.05,G127&lt;0.869,D127&gt;=1.75,F127&gt;=1.5),4.9,IF(AND(B127&gt;=3.3,A127&gt;=7.05,G127&lt;0.869,D127&gt;=1.75,F127&gt;=1.5),6.1,IF(AND(G127&lt;0.347,H127&lt;11.218,A127&gt;=4.35,A127&lt;5.05,D127&lt;0.35,F127&lt;1.5),1.4,IF(AND(G127&gt;=0.347,H127&lt;11.218,A127&gt;=4.35,A127&lt;5.05,D127&lt;0.35,F127&lt;1.5),1.5,IF(AND(G127&gt;=0.265,H127&gt;=11.218,A127&gt;=4.35,A127&lt;5.05,D127&lt;0.35,F127&lt;1.5),1.45,IF(AND(A127&gt;=5.4,G127&lt;0.585,H127&gt;=6.089,A127&gt;=5.05,D127&lt;0.35,F127&lt;1.5),1.35,IF(AND(B127&gt;=2.9,D127&gt;=1.35,H127&lt;9.349,D127&gt;=1.15,D127&lt;1.75,F127&gt;=1.5),4.6,IF(AND(D127&gt;=1.35,A127&lt;6.15,H127&gt;=9.349,D127&gt;=1.15,D127&lt;1.75,F127&gt;=1.5),4.54,IF(AND(H127&lt;10.927,A127&gt;=6.15,H127&gt;=9.349,D127&gt;=1.15,D127&lt;1.75,F127&gt;=1.5),4.3,IF(AND(G127&lt;0.512,D127&gt;=2.05,A127&lt;7.05,G127&lt;0.869,D127&gt;=1.75,F127&gt;=1.5),5.533,IF(AND(G127&gt;=0.512,D127&gt;=2.05,A127&lt;7.05,G127&lt;0.869,D127&gt;=1.75,F127&gt;=1.5),5.88,IF(AND(H127&lt;11.551,B127&lt;3.3,A127&gt;=7.05,G127&lt;0.869,D127&gt;=1.75,F127&gt;=1.5),6.3,IF(AND(G127&lt;0.227,G127&lt;0.265,H127&gt;=11.218,A127&gt;=4.35,A127&lt;5.05,D127&lt;0.35,F127&lt;1.5),1.4,IF(AND(G127&gt;=0.227,G127&lt;0.265,H127&gt;=11.218,A127&gt;=4.35,A127&lt;5.05,D127&lt;0.35,F127&lt;1.5),1.26,IF(AND(H127&lt;11.031,A127&lt;5.4,G127&lt;0.585,H127&gt;=6.089,A127&gt;=5.05,D127&lt;0.35,F127&lt;1.5),1.5,IF(AND(H127&gt;=11.031,A127&lt;5.4,G127&lt;0.585,H127&gt;=6.089,A127&gt;=5.05,D127&lt;0.35,F127&lt;1.5),1.4,IF(AND(A127&lt;5.45,B127&lt;2.9,D127&gt;=1.35,H127&lt;9.349,D127&gt;=1.15,D127&lt;1.75,F127&gt;=1.5),4.5,IF(AND(A127&lt;5.9,D127&lt;1.35,A127&lt;6.15,H127&gt;=9.349,D127&gt;=1.15,D127&lt;1.75,F127&gt;=1.5),4.2,IF(AND(A127&gt;=5.9,D127&lt;1.35,A127&lt;6.15,H127&gt;=9.349,D127&gt;=1.15,D127&lt;1.75,F127&gt;=1.5),4,IF(AND(A127&gt;=6.75,H127&gt;=10.927,A127&gt;=6.15,H127&gt;=9.349,D127&gt;=1.15,D127&lt;1.75,F127&gt;=1.5),4.767,IF(AND(B127&lt;2.9,H127&gt;=11.551,B127&lt;3.3,A127&gt;=7.05,G127&lt;0.869,D127&gt;=1.75,F127&gt;=1.5),6.7,IF(AND(B127&gt;=2.9,H127&gt;=11.551,B127&lt;3.3,A127&gt;=7.05,G127&lt;0.869,D127&gt;=1.75,F127&gt;=1.5),6.6,IF(AND(B127&lt;2.45,A127&gt;=5.45,B127&lt;2.9,D127&gt;=1.35,H127&lt;9.349,D127&gt;=1.15,D127&lt;1.75,F127&gt;=1.5),5,IF(AND(B127&gt;=2.45,A127&gt;=5.45,B127&lt;2.9,D127&gt;=1.35,H127&lt;9.349,D127&gt;=1.15,D127&lt;1.75,F127&gt;=1.5),5.1,IF(AND(H127&lt;11.166,A127&lt;6.75,H127&gt;=10.927,A127&gt;=6.15,H127&gt;=9.349,D127&gt;=1.15,D127&lt;1.75,F127&gt;=1.5),4.9,IF(AND(G127&lt;0.228,H127&gt;=11.166,A127&lt;6.75,H127&gt;=10.927,A127&gt;=6.15,H127&gt;=9.349,D127&gt;=1.15,D127&lt;1.75,F127&gt;=1.5),4.7,IF(AND(H127&lt;13.531,G127&gt;=0.228,H127&gt;=11.166,A127&lt;6.75,H127&gt;=10.927,A127&gt;=6.15,H127&gt;=9.349,D127&gt;=1.15,D127&lt;1.75,F127&gt;=1.5),4.4,IF(AND(H127&gt;=13.531,G127&gt;=0.228,H127&gt;=11.166,A127&lt;6.75,H127&gt;=10.927,A127&gt;=6.15,H127&gt;=9.349,D127&gt;=1.15,D127&lt;1.75,F127&gt;=1.5),4.6,"shouldnthappen")))))))))))))))))))))))))))))))))))))))</f>
        <v>5.533</v>
      </c>
      <c r="AR127" s="1" t="n">
        <f aca="false">IF(AND(G127&gt;=0.93,B127&lt;3.65,F127&lt;1.5),1.7,IF(AND(H127&lt;6.542,B127&gt;=3.65,F127&lt;1.5),1.767,IF(AND(A127&gt;=7.05,D127&gt;=1.55,F127&gt;=1.5),6.3,IF(AND(G127&lt;0.123,H127&gt;=6.542,B127&gt;=3.65,F127&lt;1.5),1.367,IF(AND(A127&lt;5.15,A127&lt;5.65,D127&lt;1.55,F127&gt;=1.5),3.15,IF(AND(A127&lt;4.8,G127&gt;=0.447,G127&lt;0.93,B127&lt;3.65,F127&lt;1.5),1.24,IF(AND(A127&gt;=4.8,G127&gt;=0.447,G127&lt;0.93,B127&lt;3.65,F127&lt;1.5),1.4,IF(AND(G127&lt;0.151,G127&gt;=0.123,H127&gt;=6.542,B127&gt;=3.65,F127&lt;1.5),1.7,IF(AND(G127&gt;=0.151,G127&gt;=0.123,H127&gt;=6.542,B127&gt;=3.65,F127&lt;1.5),1.5,IF(AND(D127&gt;=1.45,A127&gt;=5.15,A127&lt;5.65,D127&lt;1.55,F127&gt;=1.5),4.5,IF(AND(B127&lt;2.65,D127&gt;=1.35,A127&gt;=5.65,D127&lt;1.55,F127&gt;=1.5),4.9,IF(AND(G127&lt;0.527,F127&lt;2.5,A127&lt;7.05,D127&gt;=1.55,F127&gt;=1.5),5.075,IF(AND(G127&gt;=0.527,F127&lt;2.5,A127&lt;7.05,D127&gt;=1.55,F127&gt;=1.5),4.7,IF(AND(A127&lt;4.65,G127&lt;0.265,G127&lt;0.447,G127&lt;0.93,B127&lt;3.65,F127&lt;1.5),1.42,IF(AND(G127&lt;0.3,G127&gt;=0.265,G127&lt;0.447,G127&lt;0.93,B127&lt;3.65,F127&lt;1.5),1.6,IF(AND(G127&gt;=0.3,G127&gt;=0.265,G127&lt;0.447,G127&lt;0.93,B127&lt;3.65,F127&lt;1.5),1.4,IF(AND(G127&lt;0.356,D127&lt;1.45,A127&gt;=5.15,A127&lt;5.65,D127&lt;1.55,F127&gt;=1.5),4.125,IF(AND(D127&lt;1.1,A127&lt;6.2,D127&lt;1.35,A127&gt;=5.65,D127&lt;1.55,F127&gt;=1.5),4.1,IF(AND(D127&gt;=1.1,A127&lt;6.2,D127&lt;1.35,A127&gt;=5.65,D127&lt;1.55,F127&gt;=1.5),4.175,IF(AND(H127&gt;=13.433,A127&gt;=6.2,D127&lt;1.35,A127&gt;=5.65,D127&lt;1.55,F127&gt;=1.5),4.6,IF(AND(G127&lt;0.437,B127&gt;=2.65,D127&gt;=1.35,A127&gt;=5.65,D127&lt;1.55,F127&gt;=1.5),4.625,IF(AND(G127&gt;=0.437,B127&gt;=2.65,D127&gt;=1.35,A127&gt;=5.65,D127&lt;1.55,F127&gt;=1.5),4.75,IF(AND(B127&gt;=3.15,H127&lt;11.146,F127&gt;=2.5,A127&lt;7.05,D127&gt;=1.55,F127&gt;=1.5),5.667,IF(AND(B127&lt;2.65,H127&gt;=11.146,F127&gt;=2.5,A127&lt;7.05,D127&gt;=1.55,F127&gt;=1.5),5.8,IF(AND(B127&lt;3.3,A127&gt;=4.65,G127&lt;0.265,G127&lt;0.447,G127&lt;0.93,B127&lt;3.65,F127&lt;1.5),1.32,IF(AND(B127&gt;=3.3,A127&gt;=4.65,G127&lt;0.265,G127&lt;0.447,G127&lt;0.93,B127&lt;3.65,F127&lt;1.5),1.425,IF(AND(B127&lt;2.8,G127&gt;=0.356,D127&lt;1.45,A127&gt;=5.15,A127&lt;5.65,D127&lt;1.55,F127&gt;=1.5),3.86,IF(AND(B127&gt;=2.8,G127&gt;=0.356,D127&lt;1.45,A127&gt;=5.15,A127&lt;5.65,D127&lt;1.55,F127&gt;=1.5),3.6,IF(AND(B127&lt;2.6,H127&lt;13.433,A127&gt;=6.2,D127&lt;1.35,A127&gt;=5.65,D127&lt;1.55,F127&gt;=1.5),4.4,IF(AND(B127&gt;=2.6,H127&lt;13.433,A127&gt;=6.2,D127&lt;1.35,A127&gt;=5.65,D127&lt;1.55,F127&gt;=1.5),4.3,IF(AND(G127&lt;0.151,B127&lt;3.15,H127&lt;11.146,F127&gt;=2.5,A127&lt;7.05,D127&gt;=1.55,F127&gt;=1.5),5.5,IF(AND(H127&lt;15.52,B127&gt;=2.65,H127&gt;=11.146,F127&gt;=2.5,A127&lt;7.05,D127&gt;=1.55,F127&gt;=1.5),5.4,IF(AND(H127&gt;=15.52,B127&gt;=2.65,H127&gt;=11.146,F127&gt;=2.5,A127&lt;7.05,D127&gt;=1.55,F127&gt;=1.5),5.733,IF(AND(H127&lt;10.74,G127&gt;=0.151,B127&lt;3.15,H127&lt;11.146,F127&gt;=2.5,A127&lt;7.05,D127&gt;=1.55,F127&gt;=1.5),5.12,IF(AND(H127&gt;=10.74,G127&gt;=0.151,B127&lt;3.15,H127&lt;11.146,F127&gt;=2.5,A127&lt;7.05,D127&gt;=1.55,F127&gt;=1.5),4.9,"shouldnthappen")))))))))))))))))))))))))))))))))))</f>
        <v>5.733</v>
      </c>
      <c r="AS127" s="1" t="n">
        <f aca="false">IF(AND(F127&gt;=1.5,A127&lt;5.55),4.18,IF(AND(F127&gt;=2.5,B127&lt;2.75,A127&gt;=5.55),5.38,IF(AND(G127&gt;=0.587,B127&lt;3.75,F127&lt;1.5,A127&lt;5.55),1.48,IF(AND(H127&lt;6.51,B127&gt;=3.75,F127&lt;1.5,A127&lt;5.55),1.9,IF(AND(H127&gt;=6.51,B127&gt;=3.75,F127&lt;1.5,A127&lt;5.55),1.425,IF(AND(G127&gt;=0.868,F127&lt;2.5,B127&lt;2.75,A127&gt;=5.55),4.65,IF(AND(F127&lt;1.5,D127&lt;1.55,B127&gt;=2.75,A127&gt;=5.55),1.7,IF(AND(G127&gt;=0.857,D127&gt;=1.55,B127&gt;=2.75,A127&gt;=5.55),5.033,IF(AND(G127&gt;=0.518,G127&lt;0.587,B127&lt;3.75,F127&lt;1.5,A127&lt;5.55),1,IF(AND(D127&lt;1.05,G127&lt;0.868,F127&lt;2.5,B127&lt;2.75,A127&gt;=5.55),3.5,IF(AND(G127&lt;0.404,D127&gt;=1.05,G127&lt;0.868,F127&lt;2.5,B127&lt;2.75,A127&gt;=5.55),4.2,IF(AND(G127&gt;=0.404,D127&gt;=1.05,G127&lt;0.868,F127&lt;2.5,B127&lt;2.75,A127&gt;=5.55),3.94,IF(AND(F127&lt;2.5,B127&lt;2.95,F127&gt;=1.5,D127&lt;1.55,B127&gt;=2.75,A127&gt;=5.55),4.68,IF(AND(F127&gt;=2.5,B127&lt;2.95,F127&gt;=1.5,D127&lt;1.55,B127&gt;=2.75,A127&gt;=5.55),5.1,IF(AND(H127&lt;10.883,B127&gt;=2.95,F127&gt;=1.5,D127&lt;1.55,B127&gt;=2.75,A127&gt;=5.55),4.15,IF(AND(H127&gt;=10.883,B127&gt;=2.95,F127&gt;=1.5,D127&lt;1.55,B127&gt;=2.75,A127&gt;=5.55),4.5,IF(AND(H127&gt;=14.1,D127&lt;2.05,G127&lt;0.857,D127&gt;=1.55,B127&gt;=2.75,A127&gt;=5.55),6.6,IF(AND(G127&lt;0.063,B127&lt;3.15,G127&lt;0.518,G127&lt;0.587,B127&lt;3.75,F127&lt;1.5,A127&lt;5.55),1.4,IF(AND(G127&gt;=0.063,B127&lt;3.15,G127&lt;0.518,G127&lt;0.587,B127&lt;3.75,F127&lt;1.5,A127&lt;5.55),1.5,IF(AND(H127&gt;=10.563,B127&gt;=3.15,G127&lt;0.518,G127&lt;0.587,B127&lt;3.75,F127&lt;1.5,A127&lt;5.55),1.325,IF(AND(B127&lt;2.95,H127&lt;14.1,D127&lt;2.05,G127&lt;0.857,D127&gt;=1.55,B127&gt;=2.75,A127&gt;=5.55),6.125,IF(AND(A127&lt;6.65,G127&lt;0.364,D127&gt;=2.05,G127&lt;0.857,D127&gt;=1.55,B127&gt;=2.75,A127&gt;=5.55),5.45,IF(AND(G127&gt;=0.774,G127&gt;=0.364,D127&gt;=2.05,G127&lt;0.857,D127&gt;=1.55,B127&gt;=2.75,A127&gt;=5.55),5.4,IF(AND(H127&gt;=9.279,H127&lt;10.563,B127&gt;=3.15,G127&lt;0.518,G127&lt;0.587,B127&lt;3.75,F127&lt;1.5,A127&lt;5.55),1.475,IF(AND(D127&lt;1.65,B127&gt;=2.95,H127&lt;14.1,D127&lt;2.05,G127&lt;0.857,D127&gt;=1.55,B127&gt;=2.75,A127&gt;=5.55),5.8,IF(AND(B127&lt;3.15,A127&gt;=6.65,G127&lt;0.364,D127&gt;=2.05,G127&lt;0.857,D127&gt;=1.55,B127&gt;=2.75,A127&gt;=5.55),5.3,IF(AND(B127&gt;=3.15,A127&gt;=6.65,G127&lt;0.364,D127&gt;=2.05,G127&lt;0.857,D127&gt;=1.55,B127&gt;=2.75,A127&gt;=5.55),5.7,IF(AND(A127&gt;=6.75,G127&lt;0.774,G127&gt;=0.364,D127&gt;=2.05,G127&lt;0.857,D127&gt;=1.55,B127&gt;=2.75,A127&gt;=5.55),5.9,IF(AND(G127&lt;0.417,H127&lt;9.279,H127&lt;10.563,B127&gt;=3.15,G127&lt;0.518,G127&lt;0.587,B127&lt;3.75,F127&lt;1.5,A127&lt;5.55),1.4,IF(AND(G127&gt;=0.417,H127&lt;9.279,H127&lt;10.563,B127&gt;=3.15,G127&lt;0.518,G127&lt;0.587,B127&lt;3.75,F127&lt;1.5,A127&lt;5.55),1.3,IF(AND(A127&lt;6.3,D127&gt;=1.65,B127&gt;=2.95,H127&lt;14.1,D127&lt;2.05,G127&lt;0.857,D127&gt;=1.55,B127&gt;=2.75,A127&gt;=5.55),4.9,IF(AND(A127&gt;=6.3,D127&gt;=1.65,B127&gt;=2.95,H127&lt;14.1,D127&lt;2.05,G127&lt;0.857,D127&gt;=1.55,B127&gt;=2.75,A127&gt;=5.55),5.3,IF(AND(G127&gt;=0.657,A127&lt;6.75,G127&lt;0.774,G127&gt;=0.364,D127&gt;=2.05,G127&lt;0.857,D127&gt;=1.55,B127&gt;=2.75,A127&gt;=5.55),6,IF(AND(B127&lt;3.2,G127&lt;0.657,A127&lt;6.75,G127&lt;0.774,G127&gt;=0.364,D127&gt;=2.05,G127&lt;0.857,D127&gt;=1.55,B127&gt;=2.75,A127&gt;=5.55),5.6,IF(AND(B127&gt;=3.2,G127&lt;0.657,A127&lt;6.75,G127&lt;0.774,G127&gt;=0.364,D127&gt;=2.05,G127&lt;0.857,D127&gt;=1.55,B127&gt;=2.75,A127&gt;=5.55),5.65,"shouldnthappen")))))))))))))))))))))))))))))))))))</f>
        <v>5.65</v>
      </c>
      <c r="AT127" s="1" t="n">
        <f aca="false">IF(AND(H127&gt;=16.284,A127&gt;=5.55),6.533,IF(AND(G127&gt;=0.52,A127&lt;4.85,A127&lt;5.55),1.05,IF(AND(G127&lt;0.227,G127&lt;0.52,A127&lt;4.85,A127&lt;5.55),1.4,IF(AND(G127&gt;=0.227,G127&lt;0.52,A127&lt;4.85,A127&lt;5.55),1.3,IF(AND(D127&gt;=0.45,F127&lt;1.5,A127&gt;=4.85,A127&lt;5.55),1.667,IF(AND(B127&gt;=2.75,F127&gt;=1.5,A127&gt;=4.85,A127&lt;5.55),4.5,IF(AND(F127&lt;2.5,B127&gt;=3.15,H127&lt;16.284,A127&gt;=5.55),4.7,IF(AND(G127&gt;=0.934,D127&lt;0.45,F127&lt;1.5,A127&gt;=4.85,A127&lt;5.55),1.7,IF(AND(D127&gt;=1.2,B127&lt;2.75,F127&gt;=1.5,A127&gt;=4.85,A127&lt;5.55),4.25,IF(AND(G127&gt;=0.774,F127&gt;=2.5,B127&gt;=3.15,H127&lt;16.284,A127&gt;=5.55),5.4,IF(AND(B127&lt;3.1,G127&lt;0.934,D127&lt;0.45,F127&lt;1.5,A127&gt;=4.85,A127&lt;5.55),1.6,IF(AND(D127&lt;1.05,D127&lt;1.2,B127&lt;2.75,F127&gt;=1.5,A127&gt;=4.85,A127&lt;5.55),3.433,IF(AND(D127&gt;=1.05,D127&lt;1.2,B127&lt;2.75,F127&gt;=1.5,A127&gt;=4.85,A127&lt;5.55),3.267,IF(AND(H127&lt;8.486,D127&lt;1.35,F127&lt;2.5,B127&lt;3.15,H127&lt;16.284,A127&gt;=5.55),3.85,IF(AND(D127&gt;=1.55,D127&gt;=1.35,F127&lt;2.5,B127&lt;3.15,H127&lt;16.284,A127&gt;=5.55),5.1,IF(AND(H127&lt;10.464,A127&lt;6.35,F127&gt;=2.5,B127&lt;3.15,H127&lt;16.284,A127&gt;=5.55),5.08,IF(AND(H127&gt;=10.464,A127&lt;6.35,F127&gt;=2.5,B127&lt;3.15,H127&lt;16.284,A127&gt;=5.55),4.9,IF(AND(D127&lt;1.85,A127&gt;=6.35,F127&gt;=2.5,B127&lt;3.15,H127&lt;16.284,A127&gt;=5.55),5.8,IF(AND(H127&gt;=10.393,G127&lt;0.774,F127&gt;=2.5,B127&gt;=3.15,H127&lt;16.284,A127&gt;=5.55),5.425,IF(AND(B127&lt;2.6,H127&gt;=8.486,D127&lt;1.35,F127&lt;2.5,B127&lt;3.15,H127&lt;16.284,A127&gt;=5.55),3.9,IF(AND(G127&gt;=0.567,D127&lt;1.55,D127&gt;=1.35,F127&lt;2.5,B127&lt;3.15,H127&lt;16.284,A127&gt;=5.55),4.4,IF(AND(B127&lt;3.25,H127&lt;10.393,G127&lt;0.774,F127&gt;=2.5,B127&gt;=3.15,H127&lt;16.284,A127&gt;=5.55),5.7,IF(AND(B127&gt;=3.25,H127&lt;10.393,G127&lt;0.774,F127&gt;=2.5,B127&gt;=3.15,H127&lt;16.284,A127&gt;=5.55),5.98,IF(AND(G127&lt;0.079,G127&lt;0.338,B127&gt;=3.1,G127&lt;0.934,D127&lt;0.45,F127&lt;1.5,A127&gt;=4.85,A127&lt;5.55),1.425,IF(AND(B127&lt;3.35,G127&gt;=0.338,B127&gt;=3.1,G127&lt;0.934,D127&lt;0.45,F127&lt;1.5,A127&gt;=4.85,A127&lt;5.55),1.4,IF(AND(G127&lt;0.404,B127&gt;=2.6,H127&gt;=8.486,D127&lt;1.35,F127&lt;2.5,B127&lt;3.15,H127&lt;16.284,A127&gt;=5.55),4.3,IF(AND(G127&gt;=0.404,B127&gt;=2.6,H127&gt;=8.486,D127&lt;1.35,F127&lt;2.5,B127&lt;3.15,H127&lt;16.284,A127&gt;=5.55),4.025,IF(AND(B127&gt;=3.05,G127&lt;0.567,D127&lt;1.55,D127&gt;=1.35,F127&lt;2.5,B127&lt;3.15,H127&lt;16.284,A127&gt;=5.55),4.7,IF(AND(A127&lt;6.45,H127&lt;10.667,D127&gt;=1.85,A127&gt;=6.35,F127&gt;=2.5,B127&lt;3.15,H127&lt;16.284,A127&gt;=5.55),5.3,IF(AND(A127&gt;=6.45,H127&lt;10.667,D127&gt;=1.85,A127&gt;=6.35,F127&gt;=2.5,B127&lt;3.15,H127&lt;16.284,A127&gt;=5.55),5.167,IF(AND(B127&lt;2.95,H127&gt;=10.667,D127&gt;=1.85,A127&gt;=6.35,F127&gt;=2.5,B127&lt;3.15,H127&lt;16.284,A127&gt;=5.55),5.6,IF(AND(B127&gt;=2.95,H127&gt;=10.667,D127&gt;=1.85,A127&gt;=6.35,F127&gt;=2.5,B127&lt;3.15,H127&lt;16.284,A127&gt;=5.55),5.5,IF(AND(H127&lt;10.325,G127&gt;=0.079,G127&lt;0.338,B127&gt;=3.1,G127&lt;0.934,D127&lt;0.45,F127&lt;1.5,A127&gt;=4.85,A127&lt;5.55),1.5,IF(AND(G127&lt;0.385,B127&gt;=3.35,G127&gt;=0.338,B127&gt;=3.1,G127&lt;0.934,D127&lt;0.45,F127&lt;1.5,A127&gt;=4.85,A127&lt;5.55),1.5,IF(AND(G127&gt;=0.385,B127&gt;=3.35,G127&gt;=0.338,B127&gt;=3.1,G127&lt;0.934,D127&lt;0.45,F127&lt;1.5,A127&gt;=4.85,A127&lt;5.55),1.42,IF(AND(B127&lt;2.5,B127&lt;3.05,G127&lt;0.567,D127&lt;1.55,D127&gt;=1.35,F127&lt;2.5,B127&lt;3.15,H127&lt;16.284,A127&gt;=5.55),4.5,IF(AND(B127&gt;=2.5,B127&lt;3.05,G127&lt;0.567,D127&lt;1.55,D127&gt;=1.35,F127&lt;2.5,B127&lt;3.15,H127&lt;16.284,A127&gt;=5.55),4.56,IF(AND(H127&lt;12.506,H127&gt;=10.325,G127&gt;=0.079,G127&lt;0.338,B127&gt;=3.1,G127&lt;0.934,D127&lt;0.45,F127&lt;1.5,A127&gt;=4.85,A127&lt;5.55),1.2,IF(AND(H127&gt;=12.506,H127&gt;=10.325,G127&gt;=0.079,G127&lt;0.338,B127&gt;=3.1,G127&lt;0.934,D127&lt;0.45,F127&lt;1.5,A127&gt;=4.85,A127&lt;5.55),1.3,"shouldnthappen")))))))))))))))))))))))))))))))))))))))</f>
        <v>5.425</v>
      </c>
      <c r="AU127" s="1" t="n">
        <f aca="false">IF(AND(G127&gt;=0.52,B127&lt;3.05,F127&lt;1.5),1.1,IF(AND(G127&lt;0.35,G127&lt;0.52,B127&lt;3.05,F127&lt;1.5),1.4,IF(AND(G127&gt;=0.35,G127&lt;0.52,B127&lt;3.05,F127&lt;1.5),1.3,IF(AND(G127&gt;=0.227,G127&lt;0.347,B127&gt;=3.05,F127&lt;1.5),1.32,IF(AND(H127&lt;6.417,G127&gt;=0.347,B127&gt;=3.05,F127&lt;1.5),1.7,IF(AND(A127&gt;=7.25,A127&gt;=6.6,F127&gt;=2.5,F127&gt;=1.5),6.35,IF(AND(G127&lt;0.11,G127&lt;0.227,G127&lt;0.347,B127&gt;=3.05,F127&lt;1.5),1.333,IF(AND(H127&lt;9.441,H127&gt;=6.417,G127&gt;=0.347,B127&gt;=3.05,F127&lt;1.5),1.425,IF(AND(B127&lt;2.75,G127&lt;0.451,H127&lt;10.266,F127&lt;2.5,F127&gt;=1.5),4,IF(AND(B127&gt;=2.75,G127&lt;0.451,H127&lt;10.266,F127&lt;2.5,F127&gt;=1.5),4.433,IF(AND(G127&gt;=0.865,G127&gt;=0.451,H127&lt;10.266,F127&lt;2.5,F127&gt;=1.5),4.2,IF(AND(B127&lt;2.45,H127&lt;13.665,H127&gt;=10.266,F127&lt;2.5,F127&gt;=1.5),3.7,IF(AND(G127&lt;0.302,H127&gt;=13.665,H127&gt;=10.266,F127&lt;2.5,F127&gt;=1.5),5,IF(AND(B127&lt;2.9,A127&lt;6.1,A127&lt;6.6,F127&gt;=2.5,F127&gt;=1.5),5.06,IF(AND(B127&gt;=2.9,A127&lt;6.1,A127&lt;6.6,F127&gt;=2.5,F127&gt;=1.5),4.8,IF(AND(B127&lt;3.05,A127&gt;=6.1,A127&lt;6.6,F127&gt;=2.5,F127&gt;=1.5),5.6,IF(AND(B127&gt;=3.05,A127&gt;=6.1,A127&lt;6.6,F127&gt;=2.5,F127&gt;=1.5),5.267,IF(AND(H127&gt;=14.564,A127&lt;7.25,A127&gt;=6.6,F127&gt;=2.5,F127&gt;=1.5),5.6,IF(AND(H127&gt;=14.309,G127&gt;=0.11,G127&lt;0.227,G127&lt;0.347,B127&gt;=3.05,F127&lt;1.5),1.7,IF(AND(D127&lt;0.4,H127&gt;=9.441,H127&gt;=6.417,G127&gt;=0.347,B127&gt;=3.05,F127&lt;1.5),1.5,IF(AND(D127&gt;=0.4,H127&gt;=9.441,H127&gt;=6.417,G127&gt;=0.347,B127&gt;=3.05,F127&lt;1.5),1.633,IF(AND(A127&lt;5.35,G127&lt;0.865,G127&gt;=0.451,H127&lt;10.266,F127&lt;2.5,F127&gt;=1.5),3.15,IF(AND(D127&lt;1.45,G127&gt;=0.302,H127&gt;=13.665,H127&gt;=10.266,F127&lt;2.5,F127&gt;=1.5),4.74,IF(AND(D127&gt;=1.45,G127&gt;=0.302,H127&gt;=13.665,H127&gt;=10.266,F127&lt;2.5,F127&gt;=1.5),4.567,IF(AND(H127&lt;8.836,H127&lt;14.564,A127&lt;7.25,A127&gt;=6.6,F127&gt;=2.5,F127&gt;=1.5),5.7,IF(AND(H127&gt;=8.836,H127&lt;14.564,A127&lt;7.25,A127&gt;=6.6,F127&gt;=2.5,F127&gt;=1.5),5.9,IF(AND(H127&lt;11.53,H127&lt;14.309,G127&gt;=0.11,G127&lt;0.227,G127&lt;0.347,B127&gt;=3.05,F127&lt;1.5),1.5,IF(AND(H127&gt;=11.53,H127&lt;14.309,G127&gt;=0.11,G127&lt;0.227,G127&lt;0.347,B127&gt;=3.05,F127&lt;1.5),1.467,IF(AND(H127&lt;9.386,A127&gt;=5.35,G127&lt;0.865,G127&gt;=0.451,H127&lt;10.266,F127&lt;2.5,F127&gt;=1.5),3.56,IF(AND(H127&gt;=9.386,A127&gt;=5.35,G127&lt;0.865,G127&gt;=0.451,H127&lt;10.266,F127&lt;2.5,F127&gt;=1.5),4.2,IF(AND(H127&lt;11.036,D127&lt;1.45,B127&gt;=2.45,H127&lt;13.665,H127&gt;=10.266,F127&lt;2.5,F127&gt;=1.5),4.45,IF(AND(H127&gt;=11.036,D127&lt;1.45,B127&gt;=2.45,H127&lt;13.665,H127&gt;=10.266,F127&lt;2.5,F127&gt;=1.5),4.1,IF(AND(G127&gt;=0.585,D127&gt;=1.45,B127&gt;=2.45,H127&lt;13.665,H127&gt;=10.266,F127&lt;2.5,F127&gt;=1.5),4.9,IF(AND(H127&lt;11.743,G127&lt;0.585,D127&gt;=1.45,B127&gt;=2.45,H127&lt;13.665,H127&gt;=10.266,F127&lt;2.5,F127&gt;=1.5),4.7,IF(AND(H127&gt;=11.743,G127&lt;0.585,D127&gt;=1.45,B127&gt;=2.45,H127&lt;13.665,H127&gt;=10.266,F127&lt;2.5,F127&gt;=1.5),4.5,"shouldnthappen")))))))))))))))))))))))))))))))))))</f>
        <v>5.6</v>
      </c>
      <c r="AV127" s="1" t="n">
        <f aca="false">IF(AND(G127&gt;=0.356,F127&gt;=1.5,A127&lt;5.75),3.52,IF(AND(A127&lt;7.25,A127&gt;=7.1,A127&gt;=5.75),5.875,IF(AND(A127&gt;=7.25,A127&gt;=7.1,A127&gt;=5.75),6.5,IF(AND(D127&gt;=0.35,G127&gt;=0.586,F127&lt;1.5,A127&lt;5.75),1.8,IF(AND(D127&lt;1.4,G127&lt;0.356,F127&gt;=1.5,A127&lt;5.75),4.2,IF(AND(D127&gt;=1.4,G127&lt;0.356,F127&gt;=1.5,A127&lt;5.75),4.5,IF(AND(H127&gt;=11.218,A127&lt;5.05,G127&lt;0.586,F127&lt;1.5,A127&lt;5.75),1.225,IF(AND(G127&gt;=0.253,A127&gt;=5.05,G127&lt;0.586,F127&lt;1.5,A127&lt;5.75),1.3,IF(AND(B127&gt;=3.75,D127&lt;0.35,G127&gt;=0.586,F127&lt;1.5,A127&lt;5.75),1.567,IF(AND(B127&lt;2.85,D127&lt;1.35,D127&lt;1.65,A127&lt;7.1,A127&gt;=5.75),4.26,IF(AND(B127&gt;=2.85,D127&lt;1.35,D127&lt;1.65,A127&lt;7.1,A127&gt;=5.75),4.45,IF(AND(A127&lt;6.05,H127&lt;12.921,D127&gt;=1.65,A127&lt;7.1,A127&gt;=5.75),5.1,IF(AND(H127&gt;=15.338,H127&gt;=12.921,D127&gt;=1.65,A127&lt;7.1,A127&gt;=5.75),5.55,IF(AND(G127&lt;0.418,H127&lt;11.218,A127&lt;5.05,G127&lt;0.586,F127&lt;1.5,A127&lt;5.75),1.42,IF(AND(G127&gt;=0.418,H127&lt;11.218,A127&lt;5.05,G127&lt;0.586,F127&lt;1.5,A127&lt;5.75),1.3,IF(AND(H127&gt;=13.321,G127&lt;0.253,A127&gt;=5.05,G127&lt;0.586,F127&lt;1.5,A127&lt;5.75),1.7,IF(AND(H127&lt;6.089,B127&lt;3.75,D127&lt;0.35,G127&gt;=0.586,F127&lt;1.5,A127&lt;5.75),1.7,IF(AND(H127&gt;=6.089,B127&lt;3.75,D127&lt;0.35,G127&gt;=0.586,F127&lt;1.5,A127&lt;5.75),1.5,IF(AND(B127&lt;2.9,D127&lt;1.45,D127&gt;=1.35,D127&lt;1.65,A127&lt;7.1,A127&gt;=5.75),4.8,IF(AND(B127&gt;=2.9,D127&lt;1.45,D127&gt;=1.35,D127&lt;1.65,A127&lt;7.1,A127&gt;=5.75),4.475,IF(AND(B127&lt;2.5,D127&gt;=1.45,D127&gt;=1.35,D127&lt;1.65,A127&lt;7.1,A127&gt;=5.75),4.5,IF(AND(H127&lt;8.884,A127&gt;=6.05,H127&lt;12.921,D127&gt;=1.65,A127&lt;7.1,A127&gt;=5.75),5.4,IF(AND(A127&lt;6.3,H127&lt;15.338,H127&gt;=12.921,D127&gt;=1.65,A127&lt;7.1,A127&gt;=5.75),4.967,IF(AND(A127&gt;=6.3,H127&lt;15.338,H127&gt;=12.921,D127&gt;=1.65,A127&lt;7.1,A127&gt;=5.75),5.133,IF(AND(H127&lt;10.826,H127&lt;13.321,G127&lt;0.253,A127&gt;=5.05,G127&lt;0.586,F127&lt;1.5,A127&lt;5.75),1.5,IF(AND(H127&gt;=10.826,H127&lt;13.321,G127&lt;0.253,A127&gt;=5.05,G127&lt;0.586,F127&lt;1.5,A127&lt;5.75),1.4,IF(AND(H127&lt;7.47,B127&gt;=2.5,D127&gt;=1.45,D127&gt;=1.35,D127&lt;1.65,A127&lt;7.1,A127&gt;=5.75),5.1,IF(AND(H127&gt;=7.47,B127&gt;=2.5,D127&gt;=1.45,D127&gt;=1.35,D127&lt;1.65,A127&lt;7.1,A127&gt;=5.75),4.725,IF(AND(H127&lt;9.637,H127&gt;=8.884,A127&gt;=6.05,H127&lt;12.921,D127&gt;=1.65,A127&lt;7.1,A127&gt;=5.75),5.9,IF(AND(B127&lt;2.6,H127&gt;=9.637,H127&gt;=8.884,A127&gt;=6.05,H127&lt;12.921,D127&gt;=1.65,A127&lt;7.1,A127&gt;=5.75),5.8,IF(AND(B127&lt;2.75,B127&gt;=2.6,H127&gt;=9.637,H127&gt;=8.884,A127&gt;=6.05,H127&lt;12.921,D127&gt;=1.65,A127&lt;7.1,A127&gt;=5.75),5.3,IF(AND(D127&lt;2.25,B127&gt;=2.75,B127&gt;=2.6,H127&gt;=9.637,H127&gt;=8.884,A127&gt;=6.05,H127&lt;12.921,D127&gt;=1.65,A127&lt;7.1,A127&gt;=5.75),5.6,IF(AND(D127&gt;=2.25,B127&gt;=2.75,B127&gt;=2.6,H127&gt;=9.637,H127&gt;=8.884,A127&gt;=6.05,H127&lt;12.921,D127&gt;=1.65,A127&lt;7.1,A127&gt;=5.75),5.5,"shouldnthappen")))))))))))))))))))))))))))))))))</f>
        <v>5.55</v>
      </c>
      <c r="AW127" s="1" t="n">
        <f aca="false">IF(AND(G127&gt;=0.905,F127&lt;1.5),1.767,IF(AND(H127&gt;=16.674,F127&gt;=1.5),6.55,IF(AND(A127&lt;4.35,H127&lt;14.344,G127&lt;0.905,F127&lt;1.5),1.1,IF(AND(B127&lt;3.65,H127&gt;=14.344,G127&lt;0.905,F127&lt;1.5),1.5,IF(AND(B127&gt;=3.65,H127&gt;=14.344,G127&lt;0.905,F127&lt;1.5),1.65,IF(AND(B127&lt;2.6,F127&gt;=2.5,H127&lt;16.674,F127&gt;=1.5),4.5,IF(AND(D127&gt;=0.45,A127&gt;=4.35,H127&lt;14.344,G127&lt;0.905,F127&lt;1.5),1.65,IF(AND(D127&lt;1.15,A127&lt;5.9,F127&lt;2.5,H127&lt;16.674,F127&gt;=1.5),3.56,IF(AND(B127&lt;2.75,A127&gt;=5.9,F127&lt;2.5,H127&lt;16.674,F127&gt;=1.5),5,IF(AND(H127&lt;13.531,B127&gt;=2.75,A127&gt;=5.9,F127&lt;2.5,H127&lt;16.674,F127&gt;=1.5),4.333,IF(AND(B127&lt;3.2,G127&gt;=0.669,B127&gt;=2.6,F127&gt;=2.5,H127&lt;16.674,F127&gt;=1.5),5.08,IF(AND(B127&gt;=3.2,G127&gt;=0.669,B127&gt;=2.6,F127&gt;=2.5,H127&lt;16.674,F127&gt;=1.5),5.4,IF(AND(B127&lt;3.15,A127&lt;5.05,D127&lt;0.45,A127&gt;=4.35,H127&lt;14.344,G127&lt;0.905,F127&lt;1.5),1.45,IF(AND(A127&gt;=5.55,A127&gt;=5.05,D127&lt;0.45,A127&gt;=4.35,H127&lt;14.344,G127&lt;0.905,F127&lt;1.5),1.5,IF(AND(A127&lt;5.55,A127&lt;5.65,D127&gt;=1.15,A127&lt;5.9,F127&lt;2.5,H127&lt;16.674,F127&gt;=1.5),3.95,IF(AND(A127&gt;=5.55,A127&lt;5.65,D127&gt;=1.15,A127&lt;5.9,F127&lt;2.5,H127&lt;16.674,F127&gt;=1.5),3.82,IF(AND(G127&lt;0.39,A127&gt;=5.65,D127&gt;=1.15,A127&lt;5.9,F127&lt;2.5,H127&lt;16.674,F127&gt;=1.5),4.35,IF(AND(G127&gt;=0.39,A127&gt;=5.65,D127&gt;=1.15,A127&lt;5.9,F127&lt;2.5,H127&lt;16.674,F127&gt;=1.5),3.95,IF(AND(G127&lt;0.466,H127&gt;=13.531,B127&gt;=2.75,A127&gt;=5.9,F127&lt;2.5,H127&lt;16.674,F127&gt;=1.5),4.8,IF(AND(G127&gt;=0.466,H127&gt;=13.531,B127&gt;=2.75,A127&gt;=5.9,F127&lt;2.5,H127&lt;16.674,F127&gt;=1.5),4.7,IF(AND(H127&lt;10.144,D127&lt;2.05,G127&lt;0.669,B127&gt;=2.6,F127&gt;=2.5,H127&lt;16.674,F127&gt;=1.5),5.3,IF(AND(H127&gt;=10.144,D127&lt;2.05,G127&lt;0.669,B127&gt;=2.6,F127&gt;=2.5,H127&lt;16.674,F127&gt;=1.5),5.133,IF(AND(D127&gt;=2.45,D127&gt;=2.05,G127&lt;0.669,B127&gt;=2.6,F127&gt;=2.5,H127&lt;16.674,F127&gt;=1.5),5.9,IF(AND(B127&lt;3.25,B127&gt;=3.15,A127&lt;5.05,D127&lt;0.45,A127&gt;=4.35,H127&lt;14.344,G127&lt;0.905,F127&lt;1.5),1.2,IF(AND(B127&gt;=3.25,B127&gt;=3.15,A127&lt;5.05,D127&lt;0.45,A127&gt;=4.35,H127&lt;14.344,G127&lt;0.905,F127&lt;1.5),1.36,IF(AND(B127&gt;=3.8,A127&lt;5.55,A127&gt;=5.05,D127&lt;0.45,A127&gt;=4.35,H127&lt;14.344,G127&lt;0.905,F127&lt;1.5),1.3,IF(AND(G127&lt;0.05,B127&lt;3.8,A127&lt;5.55,A127&gt;=5.05,D127&lt;0.45,A127&gt;=4.35,H127&lt;14.344,G127&lt;0.905,F127&lt;1.5),1.4,IF(AND(G127&lt;0.107,G127&lt;0.395,D127&lt;2.45,D127&gt;=2.05,G127&lt;0.669,B127&gt;=2.6,F127&gt;=2.5,H127&lt;16.674,F127&gt;=1.5),5.667,IF(AND(G127&lt;0.537,G127&gt;=0.395,D127&lt;2.45,D127&gt;=2.05,G127&lt;0.669,B127&gt;=2.6,F127&gt;=2.5,H127&lt;16.674,F127&gt;=1.5),5.6,IF(AND(G127&gt;=0.537,G127&gt;=0.395,D127&lt;2.45,D127&gt;=2.05,G127&lt;0.669,B127&gt;=2.6,F127&gt;=2.5,H127&lt;16.674,F127&gt;=1.5),5.775,IF(AND(B127&lt;3.6,G127&gt;=0.05,B127&lt;3.8,A127&lt;5.55,A127&gt;=5.05,D127&lt;0.45,A127&gt;=4.35,H127&lt;14.344,G127&lt;0.905,F127&lt;1.5),1.475,IF(AND(B127&gt;=3.6,G127&gt;=0.05,B127&lt;3.8,A127&lt;5.55,A127&gt;=5.05,D127&lt;0.45,A127&gt;=4.35,H127&lt;14.344,G127&lt;0.905,F127&lt;1.5),1.5,IF(AND(G127&lt;0.312,G127&gt;=0.107,G127&lt;0.395,D127&lt;2.45,D127&gt;=2.05,G127&lt;0.669,B127&gt;=2.6,F127&gt;=2.5,H127&lt;16.674,F127&gt;=1.5),5.18,IF(AND(G127&gt;=0.312,G127&gt;=0.107,G127&lt;0.395,D127&lt;2.45,D127&gt;=2.05,G127&lt;0.669,B127&gt;=2.6,F127&gt;=2.5,H127&lt;16.674,F127&gt;=1.5),5.4,"shouldnthappen"))))))))))))))))))))))))))))))))))</f>
        <v>5.6</v>
      </c>
      <c r="AX127" s="1" t="n">
        <f aca="false">IF(AND(D127&gt;=1.3,B127&gt;=3.45),6.25,IF(AND(B127&lt;2.75,A127&lt;5.25,B127&lt;3.45),3.9,IF(AND(D127&lt;0.25,D127&lt;1.3,B127&gt;=3.45),1.16,IF(AND(A127&gt;=5.05,B127&gt;=2.75,A127&lt;5.25,B127&lt;3.45),1.7,IF(AND(D127&lt;0.7,F127&lt;2.5,A127&gt;=5.25,B127&lt;3.45),1.5,IF(AND(H127&gt;=16.284,F127&gt;=2.5,A127&gt;=5.25,B127&lt;3.45),6.6,IF(AND(G127&lt;0.123,D127&gt;=0.25,D127&lt;1.3,B127&gt;=3.45),1.3,IF(AND(A127&lt;4.5,A127&lt;5.05,B127&gt;=2.75,A127&lt;5.25,B127&lt;3.45),1.3,IF(AND(A127&lt;5.05,G127&gt;=0.123,D127&gt;=0.25,D127&lt;1.3,B127&gt;=3.45),1.6,IF(AND(B127&lt;3.15,A127&gt;=4.5,A127&lt;5.05,B127&gt;=2.75,A127&lt;5.25,B127&lt;3.45),1.54,IF(AND(B127&gt;=3.15,A127&gt;=4.5,A127&lt;5.05,B127&gt;=2.75,A127&lt;5.25,B127&lt;3.45),1.35,IF(AND(D127&gt;=1.4,A127&lt;5.9,D127&gt;=0.7,F127&lt;2.5,A127&gt;=5.25,B127&lt;3.45),4.5,IF(AND(D127&gt;=1.55,A127&gt;=5.9,D127&gt;=0.7,F127&lt;2.5,A127&gt;=5.25,B127&lt;3.45),4.95,IF(AND(G127&gt;=0.682,D127&gt;=2.05,H127&lt;16.284,F127&gt;=2.5,A127&gt;=5.25,B127&lt;3.45),5.26,IF(AND(A127&lt;5.4,A127&gt;=5.05,G127&gt;=0.123,D127&gt;=0.25,D127&lt;1.3,B127&gt;=3.45),1.64,IF(AND(A127&gt;=5.4,A127&gt;=5.05,G127&gt;=0.123,D127&gt;=0.25,D127&lt;1.3,B127&gt;=3.45),1.6,IF(AND(G127&lt;0.372,D127&lt;1.4,A127&lt;5.9,D127&gt;=0.7,F127&lt;2.5,A127&gt;=5.25,B127&lt;3.45),4.175,IF(AND(D127&lt;1.35,D127&lt;1.55,A127&gt;=5.9,D127&gt;=0.7,F127&lt;2.5,A127&gt;=5.25,B127&lt;3.45),4.2,IF(AND(B127&lt;2.35,G127&lt;0.596,D127&lt;2.05,H127&lt;16.284,F127&gt;=2.5,A127&gt;=5.25,B127&lt;3.45),5,IF(AND(G127&gt;=0.888,G127&gt;=0.596,D127&lt;2.05,H127&lt;16.284,F127&gt;=2.5,A127&gt;=5.25,B127&lt;3.45),4.8,IF(AND(A127&gt;=6.85,G127&lt;0.682,D127&gt;=2.05,H127&lt;16.284,F127&gt;=2.5,A127&gt;=5.25,B127&lt;3.45),5.4,IF(AND(A127&gt;=5.75,G127&gt;=0.372,D127&lt;1.4,A127&lt;5.9,D127&gt;=0.7,F127&lt;2.5,A127&gt;=5.25,B127&lt;3.45),3.933,IF(AND(A127&gt;=6.75,D127&gt;=1.35,D127&lt;1.55,A127&gt;=5.9,D127&gt;=0.7,F127&lt;2.5,A127&gt;=5.25,B127&lt;3.45),4.8,IF(AND(H127&lt;11.084,B127&gt;=2.35,G127&lt;0.596,D127&lt;2.05,H127&lt;16.284,F127&gt;=2.5,A127&gt;=5.25,B127&lt;3.45),5.3,IF(AND(H127&lt;8.435,G127&lt;0.888,G127&gt;=0.596,D127&lt;2.05,H127&lt;16.284,F127&gt;=2.5,A127&gt;=5.25,B127&lt;3.45),5.1,IF(AND(H127&gt;=8.435,G127&lt;0.888,G127&gt;=0.596,D127&lt;2.05,H127&lt;16.284,F127&gt;=2.5,A127&gt;=5.25,B127&lt;3.45),4.94,IF(AND(B127&lt;3.15,A127&lt;6.85,G127&lt;0.682,D127&gt;=2.05,H127&lt;16.284,F127&gt;=2.5,A127&gt;=5.25,B127&lt;3.45),5.6,IF(AND(B127&gt;=3.15,A127&lt;6.85,G127&lt;0.682,D127&gt;=2.05,H127&lt;16.284,F127&gt;=2.5,A127&gt;=5.25,B127&lt;3.45),5.74,IF(AND(G127&lt;0.572,A127&lt;5.75,G127&gt;=0.372,D127&lt;1.4,A127&lt;5.9,D127&gt;=0.7,F127&lt;2.5,A127&gt;=5.25,B127&lt;3.45),3.7,IF(AND(D127&lt;1.45,A127&lt;6.75,D127&gt;=1.35,D127&lt;1.55,A127&gt;=5.9,D127&gt;=0.7,F127&lt;2.5,A127&gt;=5.25,B127&lt;3.45),4.46,IF(AND(D127&gt;=1.45,A127&lt;6.75,D127&gt;=1.35,D127&lt;1.55,A127&gt;=5.9,D127&gt;=0.7,F127&lt;2.5,A127&gt;=5.25,B127&lt;3.45),4.567,IF(AND(H127&lt;12.532,H127&gt;=11.084,B127&gt;=2.35,G127&lt;0.596,D127&lt;2.05,H127&lt;16.284,F127&gt;=2.5,A127&gt;=5.25,B127&lt;3.45),5.8,IF(AND(H127&gt;=12.532,H127&gt;=11.084,B127&gt;=2.35,G127&lt;0.596,D127&lt;2.05,H127&lt;16.284,F127&gt;=2.5,A127&gt;=5.25,B127&lt;3.45),5.667,IF(AND(A127&gt;=5.65,G127&gt;=0.572,A127&lt;5.75,G127&gt;=0.372,D127&lt;1.4,A127&lt;5.9,D127&gt;=0.7,F127&lt;2.5,A127&gt;=5.25,B127&lt;3.45),4.2,IF(AND(G127&lt;0.862,A127&lt;5.65,G127&gt;=0.572,A127&lt;5.75,G127&gt;=0.372,D127&lt;1.4,A127&lt;5.9,D127&gt;=0.7,F127&lt;2.5,A127&gt;=5.25,B127&lt;3.45),3.9,IF(AND(G127&gt;=0.862,A127&lt;5.65,G127&gt;=0.572,A127&lt;5.75,G127&gt;=0.372,D127&lt;1.4,A127&lt;5.9,D127&gt;=0.7,F127&lt;2.5,A127&gt;=5.25,B127&lt;3.45),4,"shouldnthappen"))))))))))))))))))))))))))))))))))))</f>
        <v>5.74</v>
      </c>
      <c r="AY127" s="1" t="n">
        <f aca="false">IF(AND(H127&gt;=8.233,D127&gt;=0.8,A127&lt;5.55),3.525,IF(AND(B127&lt;2.9,H127&gt;=15.534,A127&gt;=5.55),4.8,IF(AND(H127&gt;=12.259,A127&lt;4.75,D127&lt;0.8,A127&lt;5.55),1.25,IF(AND(B127&gt;=3.85,A127&gt;=4.75,D127&lt;0.8,A127&lt;5.55),1.425,IF(AND(D127&lt;1.55,H127&lt;8.233,D127&gt;=0.8,A127&lt;5.55),3.975,IF(AND(D127&gt;=1.55,H127&lt;8.233,D127&gt;=0.8,A127&lt;5.55),4.5,IF(AND(D127&lt;0.65,D127&lt;1.7,H127&lt;15.534,A127&gt;=5.55),1.7,IF(AND(A127&gt;=7.05,D127&gt;=1.7,H127&lt;15.534,A127&gt;=5.55),6.3,IF(AND(B127&gt;=3.35,B127&gt;=2.9,H127&gt;=15.534,A127&gt;=5.55),5.4,IF(AND(B127&lt;3.1,H127&lt;12.259,A127&lt;4.75,D127&lt;0.8,A127&lt;5.55),1.367,IF(AND(B127&gt;=3.1,H127&lt;12.259,A127&lt;4.75,D127&lt;0.8,A127&lt;5.55),1.4,IF(AND(G127&gt;=0.905,B127&lt;3.85,A127&gt;=4.75,D127&lt;0.8,A127&lt;5.55),1.9,IF(AND(H127&lt;15.681,B127&lt;3.35,B127&gt;=2.9,H127&gt;=15.534,A127&gt;=5.55),5.8,IF(AND(H127&gt;=15.681,B127&lt;3.35,B127&gt;=2.9,H127&gt;=15.534,A127&gt;=5.55),5.7,IF(AND(H127&gt;=14.877,G127&lt;0.905,B127&lt;3.85,A127&gt;=4.75,D127&lt;0.8,A127&lt;5.55),1.3,IF(AND(D127&gt;=1.25,B127&lt;2.65,D127&gt;=0.65,D127&lt;1.7,H127&lt;15.534,A127&gt;=5.55),4.433,IF(AND(G127&gt;=0.622,B127&lt;3.15,A127&lt;7.05,D127&gt;=1.7,H127&lt;15.534,A127&gt;=5.55),5.08,IF(AND(H127&gt;=13.42,B127&gt;=3.15,A127&lt;7.05,D127&gt;=1.7,H127&lt;15.534,A127&gt;=5.55),5.1,IF(AND(G127&lt;0.265,H127&lt;14.877,G127&lt;0.905,B127&lt;3.85,A127&gt;=4.75,D127&lt;0.8,A127&lt;5.55),1.2,IF(AND(A127&lt;5.75,D127&lt;1.25,B127&lt;2.65,D127&gt;=0.65,D127&lt;1.7,H127&lt;15.534,A127&gt;=5.55),3.7,IF(AND(A127&gt;=5.75,D127&lt;1.25,B127&lt;2.65,D127&gt;=0.65,D127&lt;1.7,H127&lt;15.534,A127&gt;=5.55),4,IF(AND(G127&gt;=0.652,D127&lt;1.35,B127&gt;=2.65,D127&gt;=0.65,D127&lt;1.7,H127&lt;15.534,A127&gt;=5.55),3.6,IF(AND(H127&lt;7.47,D127&gt;=1.35,B127&gt;=2.65,D127&gt;=0.65,D127&lt;1.7,H127&lt;15.534,A127&gt;=5.55),5.1,IF(AND(H127&lt;10.914,G127&lt;0.622,B127&lt;3.15,A127&lt;7.05,D127&gt;=1.7,H127&lt;15.534,A127&gt;=5.55),5.36,IF(AND(H127&gt;=10.914,G127&lt;0.622,B127&lt;3.15,A127&lt;7.05,D127&gt;=1.7,H127&lt;15.534,A127&gt;=5.55),5.64,IF(AND(G127&gt;=0.657,H127&lt;13.42,B127&gt;=3.15,A127&lt;7.05,D127&gt;=1.7,H127&lt;15.534,A127&gt;=5.55),6,IF(AND(G127&gt;=0.782,G127&gt;=0.265,H127&lt;14.877,G127&lt;0.905,B127&lt;3.85,A127&gt;=4.75,D127&lt;0.8,A127&lt;5.55),1.48,IF(AND(H127&lt;11.286,G127&lt;0.652,D127&lt;1.35,B127&gt;=2.65,D127&gt;=0.65,D127&lt;1.7,H127&lt;15.534,A127&gt;=5.55),4.24,IF(AND(H127&gt;=11.286,G127&lt;0.652,D127&lt;1.35,B127&gt;=2.65,D127&gt;=0.65,D127&lt;1.7,H127&lt;15.534,A127&gt;=5.55),4.05,IF(AND(G127&lt;0.413,H127&gt;=7.47,D127&gt;=1.35,B127&gt;=2.65,D127&gt;=0.65,D127&lt;1.7,H127&lt;15.534,A127&gt;=5.55),5.1,IF(AND(H127&lt;11.325,G127&lt;0.657,H127&lt;13.42,B127&gt;=3.15,A127&lt;7.05,D127&gt;=1.7,H127&lt;15.534,A127&gt;=5.55),5.8,IF(AND(H127&gt;=11.325,G127&lt;0.657,H127&lt;13.42,B127&gt;=3.15,A127&lt;7.05,D127&gt;=1.7,H127&lt;15.534,A127&gt;=5.55),5.6,IF(AND(D127&gt;=0.35,G127&lt;0.782,G127&gt;=0.265,H127&lt;14.877,G127&lt;0.905,B127&lt;3.85,A127&gt;=4.75,D127&lt;0.8,A127&lt;5.55),1.633,IF(AND(B127&lt;2.85,G127&gt;=0.413,H127&gt;=7.47,D127&gt;=1.35,B127&gt;=2.65,D127&gt;=0.65,D127&lt;1.7,H127&lt;15.534,A127&gt;=5.55),4.6,IF(AND(D127&lt;0.15,D127&lt;0.35,G127&lt;0.782,G127&gt;=0.265,H127&lt;14.877,G127&lt;0.905,B127&lt;3.85,A127&gt;=4.75,D127&lt;0.8,A127&lt;5.55),1.5,IF(AND(D127&gt;=0.15,D127&lt;0.35,G127&lt;0.782,G127&gt;=0.265,H127&lt;14.877,G127&lt;0.905,B127&lt;3.85,A127&gt;=4.75,D127&lt;0.8,A127&lt;5.55),1.543,IF(AND(A127&gt;=6.8,B127&gt;=2.85,G127&gt;=0.413,H127&gt;=7.47,D127&gt;=1.35,B127&gt;=2.65,D127&gt;=0.65,D127&lt;1.7,H127&lt;15.534,A127&gt;=5.55),4.9,IF(AND(H127&lt;13.531,A127&lt;6.8,B127&gt;=2.85,G127&gt;=0.413,H127&gt;=7.47,D127&gt;=1.35,B127&gt;=2.65,D127&gt;=0.65,D127&lt;1.7,H127&lt;15.534,A127&gt;=5.55),4.5,IF(AND(H127&gt;=13.531,A127&lt;6.8,B127&gt;=2.85,G127&gt;=0.413,H127&gt;=7.47,D127&gt;=1.35,B127&gt;=2.65,D127&gt;=0.65,D127&lt;1.7,H127&lt;15.534,A127&gt;=5.55),4.7,"shouldnthappen")))))))))))))))))))))))))))))))))))))))</f>
        <v>5.7</v>
      </c>
      <c r="AZ127" s="1" t="n">
        <f aca="false">IF(AND(H127&gt;=15.371,B127&gt;=3.35),5.4,IF(AND(G127&gt;=0.851,H127&gt;=15.244,B127&lt;3.35),4.75,IF(AND(F127&gt;=2,H127&lt;15.371,B127&gt;=3.35),5.6,IF(AND(B127&lt;2.75,A127&lt;5.15,H127&lt;15.244,B127&lt;3.35),3.42,IF(AND(A127&gt;=7.25,G127&lt;0.851,H127&gt;=15.244,B127&lt;3.35),6.6,IF(AND(A127&lt;4.45,B127&gt;=2.75,A127&lt;5.15,H127&lt;15.244,B127&lt;3.35),1.1,IF(AND(G127&lt;0.527,A127&lt;7.25,G127&lt;0.851,H127&gt;=15.244,B127&lt;3.35),5.08,IF(AND(G127&gt;=0.527,A127&lt;7.25,G127&lt;0.851,H127&gt;=15.244,B127&lt;3.35),5.8,IF(AND(D127&gt;=0.35,B127&lt;3.7,F127&lt;2,H127&lt;15.371,B127&gt;=3.35),1.55,IF(AND(H127&lt;6.542,B127&gt;=3.7,F127&lt;2,H127&lt;15.371,B127&gt;=3.35),1.9,IF(AND(B127&lt;3.25,A127&gt;=4.45,B127&gt;=2.75,A127&lt;5.15,H127&lt;15.244,B127&lt;3.35),1.46,IF(AND(B127&gt;=3.25,A127&gt;=4.45,B127&gt;=2.75,A127&lt;5.15,H127&lt;15.244,B127&lt;3.35),1.7,IF(AND(H127&lt;13.654,B127&gt;=2.95,D127&lt;1.45,A127&gt;=5.15,H127&lt;15.244,B127&lt;3.35),4.3,IF(AND(H127&gt;=13.654,B127&gt;=2.95,D127&lt;1.45,A127&gt;=5.15,H127&lt;15.244,B127&lt;3.35),4.625,IF(AND(F127&gt;=2.5,D127&lt;1.75,D127&gt;=1.45,A127&gt;=5.15,H127&lt;15.244,B127&lt;3.35),5.3,IF(AND(G127&gt;=0.853,D127&gt;=1.75,D127&gt;=1.45,A127&gt;=5.15,H127&lt;15.244,B127&lt;3.35),5.15,IF(AND(D127&gt;=0.25,D127&lt;0.35,B127&lt;3.7,F127&lt;2,H127&lt;15.371,B127&gt;=3.35),1.3,IF(AND(B127&lt;3.85,H127&gt;=6.542,B127&gt;=3.7,F127&lt;2,H127&lt;15.371,B127&gt;=3.35),1.633,IF(AND(H127&lt;7.02,H127&lt;10.688,B127&lt;2.95,D127&lt;1.45,A127&gt;=5.15,H127&lt;15.244,B127&lt;3.35),3.98,IF(AND(G127&lt;0.338,H127&gt;=10.688,B127&lt;2.95,D127&lt;1.45,A127&gt;=5.15,H127&lt;15.244,B127&lt;3.35),4.22,IF(AND(G127&gt;=0.338,H127&gt;=10.688,B127&lt;2.95,D127&lt;1.45,A127&gt;=5.15,H127&lt;15.244,B127&lt;3.35),3.9,IF(AND(B127&lt;2.75,F127&lt;2.5,D127&lt;1.75,D127&gt;=1.45,A127&gt;=5.15,H127&lt;15.244,B127&lt;3.35),5.1,IF(AND(B127&gt;=2.75,F127&lt;2.5,D127&lt;1.75,D127&gt;=1.45,A127&gt;=5.15,H127&lt;15.244,B127&lt;3.35),4.74,IF(AND(A127&gt;=7,G127&lt;0.853,D127&gt;=1.75,D127&gt;=1.45,A127&gt;=5.15,H127&lt;15.244,B127&lt;3.35),6.5,IF(AND(G127&gt;=0.934,D127&lt;0.25,D127&lt;0.35,B127&lt;3.7,F127&lt;2,H127&lt;15.371,B127&gt;=3.35),1.7,IF(AND(D127&lt;0.25,B127&gt;=3.85,H127&gt;=6.542,B127&gt;=3.7,F127&lt;2,H127&lt;15.371,B127&gt;=3.35),1.5,IF(AND(D127&gt;=0.25,B127&gt;=3.85,H127&gt;=6.542,B127&gt;=3.7,F127&lt;2,H127&lt;15.371,B127&gt;=3.35),1.4,IF(AND(B127&lt;2.5,H127&gt;=7.02,H127&lt;10.688,B127&lt;2.95,D127&lt;1.45,A127&gt;=5.15,H127&lt;15.244,B127&lt;3.35),3.8,IF(AND(G127&gt;=0.74,A127&lt;7,G127&lt;0.853,D127&gt;=1.75,D127&gt;=1.45,A127&gt;=5.15,H127&lt;15.244,B127&lt;3.35),6,IF(AND(G127&gt;=0.61,G127&lt;0.934,D127&lt;0.25,D127&lt;0.35,B127&lt;3.7,F127&lt;2,H127&lt;15.371,B127&gt;=3.35),1.5,IF(AND(D127&lt;1.15,B127&gt;=2.5,H127&gt;=7.02,H127&lt;10.688,B127&lt;2.95,D127&lt;1.45,A127&gt;=5.15,H127&lt;15.244,B127&lt;3.35),3.5,IF(AND(D127&gt;=1.15,B127&gt;=2.5,H127&gt;=7.02,H127&lt;10.688,B127&lt;2.95,D127&lt;1.45,A127&gt;=5.15,H127&lt;15.244,B127&lt;3.35),3.6,IF(AND(G127&gt;=0.626,G127&lt;0.74,A127&lt;7,G127&lt;0.853,D127&gt;=1.75,D127&gt;=1.45,A127&gt;=5.15,H127&lt;15.244,B127&lt;3.35),4.9,IF(AND(H127&lt;13.641,G127&lt;0.61,G127&lt;0.934,D127&lt;0.25,D127&lt;0.35,B127&lt;3.7,F127&lt;2,H127&lt;15.371,B127&gt;=3.35),1.425,IF(AND(H127&gt;=13.641,G127&lt;0.61,G127&lt;0.934,D127&lt;0.25,D127&lt;0.35,B127&lt;3.7,F127&lt;2,H127&lt;15.371,B127&gt;=3.35),1.3,IF(AND(B127&lt;3.05,G127&lt;0.626,G127&lt;0.74,A127&lt;7,G127&lt;0.853,D127&gt;=1.75,D127&gt;=1.45,A127&gt;=5.15,H127&lt;15.244,B127&lt;3.35),5.475,IF(AND(B127&gt;=3.05,G127&lt;0.626,G127&lt;0.74,A127&lt;7,G127&lt;0.853,D127&gt;=1.75,D127&gt;=1.45,A127&gt;=5.15,H127&lt;15.244,B127&lt;3.35),5.633,"shouldnthappen")))))))))))))))))))))))))))))))))))))</f>
        <v>5.08</v>
      </c>
      <c r="BA127" s="1" t="n">
        <f aca="false">IF(AND(F127&gt;=2,B127&gt;=3.4),6.1,IF(AND(B127&lt;2.75,A127&lt;5.15,B127&lt;3.4),3.225,IF(AND(G127&gt;=0.821,F127&lt;2,B127&gt;=3.4),1.9,IF(AND(B127&gt;=3.2,B127&gt;=2.75,A127&lt;5.15,B127&lt;3.4),1.7,IF(AND(A127&lt;4.8,G127&lt;0.821,F127&lt;2,B127&gt;=3.4),1,IF(AND(G127&gt;=0.446,B127&lt;3.2,B127&gt;=2.75,A127&lt;5.15,B127&lt;3.4),1.1,IF(AND(G127&lt;0.356,D127&lt;1.45,A127&lt;6.25,A127&gt;=5.15,B127&lt;3.4),4.32,IF(AND(G127&lt;0.591,D127&gt;=1.45,A127&lt;6.25,A127&gt;=5.15,B127&lt;3.4),4.6,IF(AND(D127&lt;1.75,G127&lt;0.597,A127&gt;=6.25,A127&gt;=5.15,B127&lt;3.4),4.86,IF(AND(H127&gt;=16.472,G127&gt;=0.597,A127&gt;=6.25,A127&gt;=5.15,B127&lt;3.4),6.6,IF(AND(G127&lt;0.063,G127&lt;0.446,B127&lt;3.2,B127&gt;=2.75,A127&lt;5.15,B127&lt;3.4),1.4,IF(AND(A127&gt;=5.95,G127&gt;=0.356,D127&lt;1.45,A127&lt;6.25,A127&gt;=5.15,B127&lt;3.4),4.6,IF(AND(B127&gt;=2.9,G127&gt;=0.591,D127&gt;=1.45,A127&lt;6.25,A127&gt;=5.15,B127&lt;3.4),4.867,IF(AND(D127&gt;=2.4,H127&lt;16.472,G127&gt;=0.597,A127&gt;=6.25,A127&gt;=5.15,B127&lt;3.4),6,IF(AND(A127&lt;5.45,B127&gt;=3.85,A127&gt;=4.8,G127&lt;0.821,F127&lt;2,B127&gt;=3.4),1.3,IF(AND(A127&gt;=5.45,B127&gt;=3.85,A127&gt;=4.8,G127&lt;0.821,F127&lt;2,B127&gt;=3.4),1.45,IF(AND(H127&lt;14.273,G127&gt;=0.063,G127&lt;0.446,B127&lt;3.2,B127&gt;=2.75,A127&lt;5.15,B127&lt;3.4),1.5,IF(AND(H127&gt;=14.273,G127&gt;=0.063,G127&lt;0.446,B127&lt;3.2,B127&gt;=2.75,A127&lt;5.15,B127&lt;3.4),1.6,IF(AND(G127&gt;=0.572,A127&lt;5.95,G127&gt;=0.356,D127&lt;1.45,A127&lt;6.25,A127&gt;=5.15,B127&lt;3.4),3.9,IF(AND(G127&lt;0.827,B127&lt;2.9,G127&gt;=0.591,D127&gt;=1.45,A127&lt;6.25,A127&gt;=5.15,B127&lt;3.4),4.9,IF(AND(G127&gt;=0.827,B127&lt;2.9,G127&gt;=0.591,D127&gt;=1.45,A127&lt;6.25,A127&gt;=5.15,B127&lt;3.4),5.1,IF(AND(A127&gt;=7.2,B127&lt;3.05,D127&gt;=1.75,G127&lt;0.597,A127&gt;=6.25,A127&gt;=5.15,B127&lt;3.4),6.7,IF(AND(G127&lt;0.353,B127&gt;=3.05,D127&gt;=1.75,G127&lt;0.597,A127&gt;=6.25,A127&gt;=5.15,B127&lt;3.4),5.22,IF(AND(G127&gt;=0.353,B127&gt;=3.05,D127&gt;=1.75,G127&lt;0.597,A127&gt;=6.25,A127&gt;=5.15,B127&lt;3.4),5.65,IF(AND(A127&lt;6.55,D127&lt;2.4,H127&lt;16.472,G127&gt;=0.597,A127&gt;=6.25,A127&gt;=5.15,B127&lt;3.4),5.033,IF(AND(H127&lt;12.719,G127&lt;0.385,B127&lt;3.85,A127&gt;=4.8,G127&lt;0.821,F127&lt;2,B127&gt;=3.4),1.54,IF(AND(H127&gt;=12.719,G127&lt;0.385,B127&lt;3.85,A127&gt;=4.8,G127&lt;0.821,F127&lt;2,B127&gt;=3.4),1.3,IF(AND(B127&lt;3.6,G127&gt;=0.385,B127&lt;3.85,A127&gt;=4.8,G127&lt;0.821,F127&lt;2,B127&gt;=3.4),1.325,IF(AND(B127&gt;=3.6,G127&gt;=0.385,B127&lt;3.85,A127&gt;=4.8,G127&lt;0.821,F127&lt;2,B127&gt;=3.4),1.55,IF(AND(D127&lt;1.05,G127&lt;0.572,A127&lt;5.95,G127&gt;=0.356,D127&lt;1.45,A127&lt;6.25,A127&gt;=5.15,B127&lt;3.4),3.633,IF(AND(D127&gt;=2.15,A127&lt;7.2,B127&lt;3.05,D127&gt;=1.75,G127&lt;0.597,A127&gt;=6.25,A127&gt;=5.15,B127&lt;3.4),5.667,IF(AND(H127&lt;13.094,A127&gt;=6.55,D127&lt;2.4,H127&lt;16.472,G127&gt;=0.597,A127&gt;=6.25,A127&gt;=5.15,B127&lt;3.4),5.2,IF(AND(D127&lt;1.15,D127&gt;=1.05,G127&lt;0.572,A127&lt;5.95,G127&gt;=0.356,D127&lt;1.45,A127&lt;6.25,A127&gt;=5.15,B127&lt;3.4),3.8,IF(AND(D127&gt;=1.15,D127&gt;=1.05,G127&lt;0.572,A127&lt;5.95,G127&gt;=0.356,D127&lt;1.45,A127&lt;6.25,A127&gt;=5.15,B127&lt;3.4),3.9,IF(AND(G127&gt;=0.487,D127&lt;2.15,A127&lt;7.2,B127&lt;3.05,D127&gt;=1.75,G127&lt;0.597,A127&gt;=6.25,A127&gt;=5.15,B127&lt;3.4),5.8,IF(AND(A127&lt;6.8,H127&gt;=13.094,A127&gt;=6.55,D127&lt;2.4,H127&lt;16.472,G127&gt;=0.597,A127&gt;=6.25,A127&gt;=5.15,B127&lt;3.4),4.52,IF(AND(A127&gt;=6.8,H127&gt;=13.094,A127&gt;=6.55,D127&lt;2.4,H127&lt;16.472,G127&gt;=0.597,A127&gt;=6.25,A127&gt;=5.15,B127&lt;3.4),4.75,IF(AND(B127&lt;2.95,G127&lt;0.487,D127&lt;2.15,A127&lt;7.2,B127&lt;3.05,D127&gt;=1.75,G127&lt;0.597,A127&gt;=6.25,A127&gt;=5.15,B127&lt;3.4),5.6,IF(AND(B127&gt;=2.95,G127&lt;0.487,D127&lt;2.15,A127&lt;7.2,B127&lt;3.05,D127&gt;=1.75,G127&lt;0.597,A127&gt;=6.25,A127&gt;=5.15,B127&lt;3.4),5.5,"shouldnthappen")))))))))))))))))))))))))))))))))))))))</f>
        <v>5.65</v>
      </c>
      <c r="BB127" s="1" t="n">
        <f aca="false">IF(AND(A127&lt;4.35,B127&lt;3.25,F127&lt;1.5),1.1,IF(AND(H127&lt;14.005,A127&gt;=4.35,B127&lt;3.25,F127&lt;1.5),1.3,IF(AND(H127&gt;=14.005,A127&gt;=4.35,B127&lt;3.25,F127&lt;1.5),1.6,IF(AND(G127&gt;=0.905,A127&lt;5.15,B127&gt;=3.25,F127&lt;1.5),1.9,IF(AND(B127&lt;3.45,A127&gt;=5.15,B127&gt;=3.25,F127&lt;1.5),1.6,IF(AND(F127&gt;=2.5,D127&gt;=1.35,D127&lt;1.75,F127&gt;=1.5),4.867,IF(AND(A127&gt;=7.05,D127&gt;=2.05,D127&gt;=1.75,F127&gt;=1.5),6.35,IF(AND(D127&gt;=0.4,G127&lt;0.905,A127&lt;5.15,B127&gt;=3.25,F127&lt;1.5),1.65,IF(AND(B127&lt;3.6,B127&gt;=3.45,A127&gt;=5.15,B127&gt;=3.25,F127&lt;1.5),1.35,IF(AND(H127&lt;6.808,H127&lt;9.386,D127&lt;1.35,D127&lt;1.75,F127&gt;=1.5),4.05,IF(AND(H127&gt;=6.808,H127&lt;9.386,D127&lt;1.35,D127&lt;1.75,F127&gt;=1.5),3.46,IF(AND(B127&lt;2.45,F127&lt;2.5,D127&gt;=1.35,D127&lt;1.75,F127&gt;=1.5),4.5,IF(AND(H127&gt;=13.115,D127&lt;1.95,D127&lt;2.05,D127&gt;=1.75,F127&gt;=1.5),4.85,IF(AND(G127&lt;0.196,D127&gt;=1.95,D127&lt;2.05,D127&gt;=1.75,F127&gt;=1.5),6.7,IF(AND(G127&gt;=0.196,D127&gt;=1.95,D127&lt;2.05,D127&gt;=1.75,F127&gt;=1.5),5.12,IF(AND(H127&lt;10.925,D127&lt;0.4,G127&lt;0.905,A127&lt;5.15,B127&gt;=3.25,F127&lt;1.5),1.4,IF(AND(H127&gt;=10.925,D127&lt;0.4,G127&lt;0.905,A127&lt;5.15,B127&gt;=3.25,F127&lt;1.5),1.45,IF(AND(H127&lt;14.096,B127&gt;=3.6,B127&gt;=3.45,A127&gt;=5.15,B127&gt;=3.25,F127&lt;1.5),1.42,IF(AND(H127&gt;=14.096,B127&gt;=3.6,B127&gt;=3.45,A127&gt;=5.15,B127&gt;=3.25,F127&lt;1.5),1.7,IF(AND(B127&lt;2.45,D127&lt;1.15,H127&gt;=9.386,D127&lt;1.35,D127&lt;1.75,F127&gt;=1.5),3.6,IF(AND(B127&gt;=2.45,D127&lt;1.15,H127&gt;=9.386,D127&lt;1.35,D127&lt;1.75,F127&gt;=1.5),3.9,IF(AND(G127&lt;0.246,D127&gt;=1.15,H127&gt;=9.386,D127&lt;1.35,D127&lt;1.75,F127&gt;=1.5),4.4,IF(AND(B127&lt;2.75,B127&gt;=2.45,F127&lt;2.5,D127&gt;=1.35,D127&lt;1.75,F127&gt;=1.5),5.1,IF(AND(H127&lt;11.084,H127&lt;13.115,D127&lt;1.95,D127&lt;2.05,D127&gt;=1.75,F127&gt;=1.5),5.35,IF(AND(H127&gt;=11.084,H127&lt;13.115,D127&lt;1.95,D127&lt;2.05,D127&gt;=1.75,F127&gt;=1.5),5.7,IF(AND(H127&lt;15.52,D127&lt;2.25,A127&lt;7.05,D127&gt;=2.05,D127&gt;=1.75,F127&gt;=1.5),5.45,IF(AND(H127&gt;=15.52,D127&lt;2.25,A127&lt;7.05,D127&gt;=2.05,D127&gt;=1.75,F127&gt;=1.5),5.725,IF(AND(G127&gt;=0.775,D127&gt;=2.25,A127&lt;7.05,D127&gt;=2.05,D127&gt;=1.75,F127&gt;=1.5),5.2,IF(AND(D127&lt;1.25,G127&gt;=0.246,D127&gt;=1.15,H127&gt;=9.386,D127&lt;1.35,D127&lt;1.75,F127&gt;=1.5),4.05,IF(AND(A127&lt;5.85,B127&gt;=2.75,B127&gt;=2.45,F127&lt;2.5,D127&gt;=1.35,D127&lt;1.75,F127&gt;=1.5),4.5,IF(AND(B127&lt;3.3,G127&lt;0.775,D127&gt;=2.25,A127&lt;7.05,D127&gt;=2.05,D127&gt;=1.75,F127&gt;=1.5),5.64,IF(AND(B127&gt;=3.3,G127&lt;0.775,D127&gt;=2.25,A127&lt;7.05,D127&gt;=2.05,D127&gt;=1.75,F127&gt;=1.5),5.6,IF(AND(A127&lt;5.9,D127&gt;=1.25,G127&gt;=0.246,D127&gt;=1.15,H127&gt;=9.386,D127&lt;1.35,D127&lt;1.75,F127&gt;=1.5),4.2,IF(AND(A127&gt;=5.9,D127&gt;=1.25,G127&gt;=0.246,D127&gt;=1.15,H127&gt;=9.386,D127&lt;1.35,D127&lt;1.75,F127&gt;=1.5),4,IF(AND(G127&gt;=0.437,A127&gt;=5.85,B127&gt;=2.75,B127&gt;=2.45,F127&lt;2.5,D127&gt;=1.35,D127&lt;1.75,F127&gt;=1.5),4.75,IF(AND(H127&lt;9.446,G127&lt;0.437,A127&gt;=5.85,B127&gt;=2.75,B127&gt;=2.45,F127&lt;2.5,D127&gt;=1.35,D127&lt;1.75,F127&gt;=1.5),4.6,IF(AND(H127&gt;=9.446,G127&lt;0.437,A127&gt;=5.85,B127&gt;=2.75,B127&gt;=2.45,F127&lt;2.5,D127&gt;=1.35,D127&lt;1.75,F127&gt;=1.5),4.7,"shouldnthappen")))))))))))))))))))))))))))))))))))))</f>
        <v>5.725</v>
      </c>
      <c r="BC127" s="1" t="n">
        <f aca="false">IF(AND(G127&gt;=0.905,F127&lt;1.5),1.65,IF(AND(D127&gt;=0.45,G127&lt;0.905,F127&lt;1.5),1.65,IF(AND(A127&lt;5.15,D127&lt;1.55,F127&gt;=1.5),3.225,IF(AND(F127&gt;=2.5,A127&gt;=5.15,D127&lt;1.55,F127&gt;=1.5),5.05,IF(AND(H127&lt;5.767,A127&lt;7.05,D127&gt;=1.55,F127&gt;=1.5),4.5,IF(AND(D127&lt;1.7,A127&gt;=7.05,D127&gt;=1.55,F127&gt;=1.5),5.8,IF(AND(A127&gt;=5.3,G127&lt;0.207,D127&lt;0.45,G127&lt;0.905,F127&lt;1.5),1.3,IF(AND(D127&gt;=0.35,G127&gt;=0.207,D127&lt;0.45,G127&lt;0.905,F127&lt;1.5),1.5,IF(AND(G127&lt;0.155,D127&gt;=1.7,A127&gt;=7.05,D127&gt;=1.55,F127&gt;=1.5),6.7,IF(AND(G127&gt;=0.155,D127&gt;=1.7,A127&gt;=7.05,D127&gt;=1.55,F127&gt;=1.5),6.34,IF(AND(G127&lt;0.05,A127&lt;5.3,G127&lt;0.207,D127&lt;0.45,G127&lt;0.905,F127&lt;1.5),1.4,IF(AND(G127&gt;=0.05,A127&lt;5.3,G127&lt;0.207,D127&lt;0.45,G127&lt;0.905,F127&lt;1.5),1.5,IF(AND(A127&lt;4.5,D127&lt;0.35,G127&gt;=0.207,D127&lt;0.45,G127&lt;0.905,F127&lt;1.5),1.3,IF(AND(G127&lt;0.308,A127&lt;6.2,F127&lt;2.5,A127&gt;=5.15,D127&lt;1.55,F127&gt;=1.5),4.5,IF(AND(D127&lt;1.35,A127&gt;=6.2,F127&lt;2.5,A127&gt;=5.15,D127&lt;1.55,F127&gt;=1.5),4.367,IF(AND(D127&lt;1.85,A127&lt;6.15,H127&gt;=5.767,A127&lt;7.05,D127&gt;=1.55,F127&gt;=1.5),4.933,IF(AND(G127&gt;=0.558,A127&gt;=4.5,D127&lt;0.35,G127&gt;=0.207,D127&lt;0.45,G127&lt;0.905,F127&lt;1.5),1.5,IF(AND(H127&gt;=13.383,G127&gt;=0.308,A127&lt;6.2,F127&lt;2.5,A127&gt;=5.15,D127&lt;1.55,F127&gt;=1.5),4.7,IF(AND(H127&gt;=12.206,D127&gt;=1.35,A127&gt;=6.2,F127&lt;2.5,A127&gt;=5.15,D127&lt;1.55,F127&gt;=1.5),4.575,IF(AND(A127&lt;5.7,D127&gt;=1.85,A127&lt;6.15,H127&gt;=5.767,A127&lt;7.05,D127&gt;=1.55,F127&gt;=1.5),4.9,IF(AND(A127&gt;=5.7,D127&gt;=1.85,A127&lt;6.15,H127&gt;=5.767,A127&lt;7.05,D127&gt;=1.55,F127&gt;=1.5),5.1,IF(AND(G127&lt;0.079,G127&lt;0.364,A127&gt;=6.15,H127&gt;=5.767,A127&lt;7.05,D127&gt;=1.55,F127&gt;=1.5),5.6,IF(AND(G127&gt;=0.079,G127&lt;0.364,A127&gt;=6.15,H127&gt;=5.767,A127&lt;7.05,D127&gt;=1.55,F127&gt;=1.5),5.25,IF(AND(G127&gt;=0.447,G127&lt;0.558,A127&gt;=4.5,D127&lt;0.35,G127&gt;=0.207,D127&lt;0.45,G127&lt;0.905,F127&lt;1.5),1.3,IF(AND(B127&gt;=2.95,H127&lt;13.383,G127&gt;=0.308,A127&lt;6.2,F127&lt;2.5,A127&gt;=5.15,D127&lt;1.55,F127&gt;=1.5),4.6,IF(AND(B127&lt;2.65,H127&lt;12.206,D127&gt;=1.35,A127&gt;=6.2,F127&lt;2.5,A127&gt;=5.15,D127&lt;1.55,F127&gt;=1.5),4.9,IF(AND(D127&lt;2.45,A127&lt;6.6,G127&gt;=0.364,A127&gt;=6.15,H127&gt;=5.767,A127&lt;7.05,D127&gt;=1.55,F127&gt;=1.5),5.6,IF(AND(D127&gt;=2.45,A127&lt;6.6,G127&gt;=0.364,A127&gt;=6.15,H127&gt;=5.767,A127&lt;7.05,D127&gt;=1.55,F127&gt;=1.5),6,IF(AND(H127&lt;12.921,A127&gt;=6.6,G127&gt;=0.364,A127&gt;=6.15,H127&gt;=5.767,A127&lt;7.05,D127&gt;=1.55,F127&gt;=1.5),5.725,IF(AND(H127&gt;=12.921,A127&gt;=6.6,G127&gt;=0.364,A127&gt;=6.15,H127&gt;=5.767,A127&lt;7.05,D127&gt;=1.55,F127&gt;=1.5),5.367,IF(AND(B127&lt;3.15,G127&lt;0.447,G127&lt;0.558,A127&gt;=4.5,D127&lt;0.35,G127&gt;=0.207,D127&lt;0.45,G127&lt;0.905,F127&lt;1.5),1.5,IF(AND(B127&gt;=3.15,G127&lt;0.447,G127&lt;0.558,A127&gt;=4.5,D127&lt;0.35,G127&gt;=0.207,D127&lt;0.45,G127&lt;0.905,F127&lt;1.5),1.36,IF(AND(B127&gt;=2.85,B127&lt;2.95,H127&lt;13.383,G127&gt;=0.308,A127&lt;6.2,F127&lt;2.5,A127&gt;=5.15,D127&lt;1.55,F127&gt;=1.5),3.6,IF(AND(H127&lt;9.446,B127&gt;=2.65,H127&lt;12.206,D127&gt;=1.35,A127&gt;=6.2,F127&lt;2.5,A127&gt;=5.15,D127&lt;1.55,F127&gt;=1.5),4.6,IF(AND(H127&gt;=9.446,B127&gt;=2.65,H127&lt;12.206,D127&gt;=1.35,A127&gt;=6.2,F127&lt;2.5,A127&gt;=5.15,D127&lt;1.55,F127&gt;=1.5),4.7,IF(AND(D127&lt;1.2,B127&lt;2.85,B127&lt;2.95,H127&lt;13.383,G127&gt;=0.308,A127&lt;6.2,F127&lt;2.5,A127&gt;=5.15,D127&lt;1.55,F127&gt;=1.5),3.75,IF(AND(G127&lt;0.356,D127&gt;=1.2,B127&lt;2.85,B127&lt;2.95,H127&lt;13.383,G127&gt;=0.308,A127&lt;6.2,F127&lt;2.5,A127&gt;=5.15,D127&lt;1.55,F127&gt;=1.5),4.2,IF(AND(G127&gt;=0.356,D127&gt;=1.2,B127&lt;2.85,B127&lt;2.95,H127&lt;13.383,G127&gt;=0.308,A127&lt;6.2,F127&lt;2.5,A127&gt;=5.15,D127&lt;1.55,F127&gt;=1.5),3.96,"shouldnthappen"))))))))))))))))))))))))))))))))))))))</f>
        <v>5.367</v>
      </c>
      <c r="BD127" s="1" t="n">
        <f aca="false">IF(AND(B127&lt;2.7,A127&lt;5.3,B127&lt;3.15),3.42,IF(AND(F127&lt;2.5,A127&gt;=5.85,B127&gt;=3.15),4.7,IF(AND(A127&lt;4.35,B127&gt;=2.7,A127&lt;5.3,B127&lt;3.15),1.1,IF(AND(A127&gt;=4.35,B127&gt;=2.7,A127&lt;5.3,B127&lt;3.15),1.42,IF(AND(A127&gt;=7.05,F127&gt;=2.5,A127&gt;=5.3,B127&lt;3.15),6.067,IF(AND(D127&gt;=0.45,A127&lt;5.05,A127&lt;5.85,B127&gt;=3.15),1.6,IF(AND(B127&lt;3.35,A127&gt;=5.05,A127&lt;5.85,B127&gt;=3.15),1.7,IF(AND(A127&gt;=6.85,F127&gt;=2.5,A127&gt;=5.85,B127&gt;=3.15),6.22,IF(AND(D127&lt;1.25,D127&lt;1.35,F127&lt;2.5,A127&gt;=5.3,B127&lt;3.15),4.033,IF(AND(D127&gt;=1.25,D127&lt;1.35,F127&lt;2.5,A127&gt;=5.3,B127&lt;3.15),4.233,IF(AND(A127&lt;6.05,D127&gt;=1.35,F127&lt;2.5,A127&gt;=5.3,B127&lt;3.15),5.1,IF(AND(H127&gt;=13.29,A127&lt;7.05,F127&gt;=2.5,A127&gt;=5.3,B127&lt;3.15),4.96,IF(AND(G127&gt;=0.858,D127&lt;0.45,A127&lt;5.05,A127&lt;5.85,B127&gt;=3.15),1.3,IF(AND(D127&gt;=0.35,B127&gt;=3.35,A127&gt;=5.05,A127&lt;5.85,B127&gt;=3.15),1.4,IF(AND(B127&lt;3.25,A127&lt;6.85,F127&gt;=2.5,A127&gt;=5.85,B127&gt;=3.15),5.233,IF(AND(A127&gt;=6.8,A127&gt;=6.05,D127&gt;=1.35,F127&lt;2.5,A127&gt;=5.3,B127&lt;3.15),4.9,IF(AND(G127&gt;=0.622,H127&lt;13.29,A127&lt;7.05,F127&gt;=2.5,A127&gt;=5.3,B127&lt;3.15),5.067,IF(AND(H127&lt;8.834,G127&lt;0.858,D127&lt;0.45,A127&lt;5.05,A127&lt;5.85,B127&gt;=3.15),1.4,IF(AND(G127&lt;0.774,B127&gt;=3.25,A127&lt;6.85,F127&gt;=2.5,A127&gt;=5.85,B127&gt;=3.15),5.8,IF(AND(G127&gt;=0.774,B127&gt;=3.25,A127&lt;6.85,F127&gt;=2.5,A127&gt;=5.85,B127&gt;=3.15),5.4,IF(AND(H127&gt;=12.206,A127&lt;6.8,A127&gt;=6.05,D127&gt;=1.35,F127&lt;2.5,A127&gt;=5.3,B127&lt;3.15),4.5,IF(AND(G127&gt;=0.439,G127&lt;0.622,H127&lt;13.29,A127&lt;7.05,F127&gt;=2.5,A127&gt;=5.3,B127&lt;3.15),5.667,IF(AND(G127&lt;0.227,H127&gt;=8.834,G127&lt;0.858,D127&lt;0.45,A127&lt;5.05,A127&lt;5.85,B127&gt;=3.15),1.4,IF(AND(G127&gt;=0.227,H127&gt;=8.834,G127&lt;0.858,D127&lt;0.45,A127&lt;5.05,A127&lt;5.85,B127&gt;=3.15),1.3,IF(AND(G127&gt;=0.934,B127&lt;3.75,D127&lt;0.35,B127&gt;=3.35,A127&gt;=5.05,A127&lt;5.85,B127&gt;=3.15),1.7,IF(AND(G127&lt;0.823,B127&gt;=3.75,D127&lt;0.35,B127&gt;=3.35,A127&gt;=5.05,A127&lt;5.85,B127&gt;=3.15),1.55,IF(AND(G127&gt;=0.823,B127&gt;=3.75,D127&lt;0.35,B127&gt;=3.35,A127&gt;=5.05,A127&lt;5.85,B127&gt;=3.15),1.5,IF(AND(A127&lt;6.2,H127&lt;12.206,A127&lt;6.8,A127&gt;=6.05,D127&gt;=1.35,F127&lt;2.5,A127&gt;=5.3,B127&lt;3.15),4.6,IF(AND(A127&gt;=6.2,H127&lt;12.206,A127&lt;6.8,A127&gt;=6.05,D127&gt;=1.35,F127&lt;2.5,A127&gt;=5.3,B127&lt;3.15),4.74,IF(AND(H127&gt;=10.667,G127&lt;0.439,G127&lt;0.622,H127&lt;13.29,A127&lt;7.05,F127&gt;=2.5,A127&gt;=5.3,B127&lt;3.15),5.6,IF(AND(H127&lt;13.67,G127&lt;0.934,B127&lt;3.75,D127&lt;0.35,B127&gt;=3.35,A127&gt;=5.05,A127&lt;5.85,B127&gt;=3.15),1.48,IF(AND(H127&gt;=13.67,G127&lt;0.934,B127&lt;3.75,D127&lt;0.35,B127&gt;=3.35,A127&gt;=5.05,A127&lt;5.85,B127&gt;=3.15),1.3,IF(AND(G127&lt;0.301,H127&lt;10.667,G127&lt;0.439,G127&lt;0.622,H127&lt;13.29,A127&lt;7.05,F127&gt;=2.5,A127&gt;=5.3,B127&lt;3.15),5.2,IF(AND(G127&gt;=0.301,H127&lt;10.667,G127&lt;0.439,G127&lt;0.622,H127&lt;13.29,A127&lt;7.05,F127&gt;=2.5,A127&gt;=5.3,B127&lt;3.15),5.067,"shouldnthappen"))))))))))))))))))))))))))))))))))</f>
        <v>5.8</v>
      </c>
      <c r="BE127" s="1" t="n">
        <f aca="false">IF(AND(B127&gt;=3.85,A127&gt;=5.05,F127&lt;1.5),1.4,IF(AND(A127&lt;5.25,A127&lt;5.75,F127&gt;=1.5),3.15,IF(AND(A127&lt;4.95,B127&lt;3.15,A127&lt;5.05,F127&lt;1.5),1.46,IF(AND(A127&gt;=4.95,B127&lt;3.15,A127&lt;5.05,F127&lt;1.5),1.6,IF(AND(H127&lt;8.834,B127&gt;=3.15,A127&lt;5.05,F127&lt;1.5),1.4,IF(AND(D127&lt;0.25,B127&lt;3.85,A127&gt;=5.05,F127&lt;1.5),1.48,IF(AND(D127&gt;=0.25,B127&lt;3.85,A127&gt;=5.05,F127&lt;1.5),1.7,IF(AND(F127&gt;=2.5,A127&gt;=5.25,A127&lt;5.75,F127&gt;=1.5),4.9,IF(AND(H127&lt;12.45,H127&gt;=8.834,B127&gt;=3.15,A127&lt;5.05,F127&lt;1.5),1.25,IF(AND(H127&gt;=12.45,H127&gt;=8.834,B127&gt;=3.15,A127&lt;5.05,F127&lt;1.5),1.32,IF(AND(G127&lt;0.283,F127&lt;2.5,A127&gt;=5.25,A127&lt;5.75,F127&gt;=1.5),4.3,IF(AND(H127&lt;6.712,H127&lt;11.275,D127&lt;1.55,A127&gt;=5.75,F127&gt;=1.5),5,IF(AND(H127&lt;13.101,H127&gt;=11.275,D127&lt;1.55,A127&gt;=5.75,F127&gt;=1.5),3.933,IF(AND(H127&gt;=13.101,H127&gt;=11.275,D127&lt;1.55,A127&gt;=5.75,F127&gt;=1.5),4.5,IF(AND(A127&gt;=7.3,D127&lt;2.45,D127&gt;=1.55,A127&gt;=5.75,F127&gt;=1.5),6.7,IF(AND(B127&lt;3.45,D127&gt;=2.45,D127&gt;=1.55,A127&gt;=5.75,F127&gt;=1.5),5.925,IF(AND(B127&gt;=3.45,D127&gt;=2.45,D127&gt;=1.55,A127&gt;=5.75,F127&gt;=1.5),6.1,IF(AND(B127&gt;=2.8,G127&gt;=0.283,F127&lt;2.5,A127&gt;=5.25,A127&lt;5.75,F127&gt;=1.5),4.2,IF(AND(D127&lt;1.35,H127&gt;=6.712,H127&lt;11.275,D127&lt;1.55,A127&gt;=5.75,F127&gt;=1.5),4.35,IF(AND(D127&lt;1.05,B127&lt;2.8,G127&gt;=0.283,F127&lt;2.5,A127&gt;=5.25,A127&lt;5.75,F127&gt;=1.5),3.567,IF(AND(D127&gt;=1.05,B127&lt;2.8,G127&gt;=0.283,F127&lt;2.5,A127&gt;=5.25,A127&lt;5.75,F127&gt;=1.5),3.925,IF(AND(B127&lt;2.65,D127&gt;=1.35,H127&gt;=6.712,H127&lt;11.275,D127&lt;1.55,A127&gt;=5.75,F127&gt;=1.5),4.9,IF(AND(B127&gt;=2.65,D127&gt;=1.35,H127&gt;=6.712,H127&lt;11.275,D127&lt;1.55,A127&gt;=5.75,F127&gt;=1.5),4.625,IF(AND(H127&gt;=14.683,G127&gt;=0.628,A127&lt;7.3,D127&lt;2.45,D127&gt;=1.55,A127&gt;=5.75,F127&gt;=1.5),5.4,IF(AND(D127&lt;1.95,H127&lt;8.884,G127&lt;0.628,A127&lt;7.3,D127&lt;2.45,D127&gt;=1.55,A127&gt;=5.75,F127&gt;=1.5),5.1,IF(AND(D127&gt;=1.95,H127&lt;8.884,G127&lt;0.628,A127&lt;7.3,D127&lt;2.45,D127&gt;=1.55,A127&gt;=5.75,F127&gt;=1.5),5.22,IF(AND(A127&lt;6.05,H127&gt;=8.884,G127&lt;0.628,A127&lt;7.3,D127&lt;2.45,D127&gt;=1.55,A127&gt;=5.75,F127&gt;=1.5),5.1,IF(AND(G127&lt;0.817,H127&lt;14.683,G127&gt;=0.628,A127&lt;7.3,D127&lt;2.45,D127&gt;=1.55,A127&gt;=5.75,F127&gt;=1.5),4.967,IF(AND(G127&gt;=0.817,H127&lt;14.683,G127&gt;=0.628,A127&lt;7.3,D127&lt;2.45,D127&gt;=1.55,A127&gt;=5.75,F127&gt;=1.5),5.1,IF(AND(H127&lt;9.637,A127&gt;=6.05,H127&gt;=8.884,G127&lt;0.628,A127&lt;7.3,D127&lt;2.45,D127&gt;=1.55,A127&gt;=5.75,F127&gt;=1.5),5.9,IF(AND(D127&lt;1.85,H127&gt;=9.637,A127&gt;=6.05,H127&gt;=8.884,G127&lt;0.628,A127&lt;7.3,D127&lt;2.45,D127&gt;=1.55,A127&gt;=5.75,F127&gt;=1.5),5.733,IF(AND(G127&gt;=0.388,D127&gt;=1.85,H127&gt;=9.637,A127&gt;=6.05,H127&gt;=8.884,G127&lt;0.628,A127&lt;7.3,D127&lt;2.45,D127&gt;=1.55,A127&gt;=5.75,F127&gt;=1.5),5.64,IF(AND(B127&lt;2.95,G127&lt;0.388,D127&gt;=1.85,H127&gt;=9.637,A127&gt;=6.05,H127&gt;=8.884,G127&lt;0.628,A127&lt;7.3,D127&lt;2.45,D127&gt;=1.55,A127&gt;=5.75,F127&gt;=1.5),5.5,IF(AND(B127&gt;=2.95,G127&lt;0.388,D127&gt;=1.85,H127&gt;=9.637,A127&gt;=6.05,H127&gt;=8.884,G127&lt;0.628,A127&lt;7.3,D127&lt;2.45,D127&gt;=1.55,A127&gt;=5.75,F127&gt;=1.5),5.333,"shouldnthappen"))))))))))))))))))))))))))))))))))</f>
        <v>5.64</v>
      </c>
      <c r="BF127" s="1" t="n">
        <f aca="false">IF(AND(D127&gt;=0.35,F127&lt;1.5),1.65,IF(AND(H127&gt;=16.227,D127&gt;=1.55,F127&gt;=1.5),6.533,IF(AND(A127&gt;=5.45,G127&lt;0.174,D127&lt;0.35,F127&lt;1.5),1.7,IF(AND(D127&lt;0.15,G127&gt;=0.174,D127&lt;0.35,F127&lt;1.5),1.38,IF(AND(D127&gt;=1.15,D127&lt;1.25,D127&lt;1.55,F127&gt;=1.5),3.967,IF(AND(H127&lt;8.376,A127&lt;5.45,G127&lt;0.174,D127&lt;0.35,F127&lt;1.5),1.4,IF(AND(H127&gt;=8.376,A127&lt;5.45,G127&lt;0.174,D127&lt;0.35,F127&lt;1.5),1.5,IF(AND(B127&lt;3.1,D127&gt;=0.15,G127&gt;=0.174,D127&lt;0.35,F127&lt;1.5),1.475,IF(AND(H127&lt;10.258,D127&lt;1.15,D127&lt;1.25,D127&lt;1.55,F127&gt;=1.5),3.24,IF(AND(H127&gt;=10.258,D127&lt;1.15,D127&lt;1.25,D127&lt;1.55,F127&gt;=1.5),3.875,IF(AND(F127&gt;=2.5,H127&lt;10.927,D127&gt;=1.25,D127&lt;1.55,F127&gt;=1.5),5.05,IF(AND(D127&lt;1.35,H127&gt;=10.927,D127&gt;=1.25,D127&lt;1.55,F127&gt;=1.5),4.25,IF(AND(A127&gt;=6.95,D127&lt;1.75,H127&lt;16.227,D127&gt;=1.55,F127&gt;=1.5),5.8,IF(AND(B127&lt;3.3,B127&gt;=3.1,D127&gt;=0.15,G127&gt;=0.174,D127&lt;0.35,F127&lt;1.5),1.3,IF(AND(H127&lt;12.278,D127&gt;=1.35,H127&gt;=10.927,D127&gt;=1.25,D127&lt;1.55,F127&gt;=1.5),4.9,IF(AND(G127&lt;0.226,A127&lt;6.95,D127&lt;1.75,H127&lt;16.227,D127&gt;=1.55,F127&gt;=1.5),5,IF(AND(G127&gt;=0.226,A127&lt;6.95,D127&lt;1.75,H127&lt;16.227,D127&gt;=1.55,F127&gt;=1.5),4.62,IF(AND(H127&lt;9.35,B127&lt;2.95,D127&gt;=1.75,H127&lt;16.227,D127&gt;=1.55,F127&gt;=1.5),6.3,IF(AND(H127&gt;=9.35,B127&lt;2.95,D127&gt;=1.75,H127&lt;16.227,D127&gt;=1.55,F127&gt;=1.5),5.58,IF(AND(A127&lt;5.05,B127&gt;=3.3,B127&gt;=3.1,D127&gt;=0.15,G127&gt;=0.174,D127&lt;0.35,F127&lt;1.5),1.35,IF(AND(A127&gt;=5.05,B127&gt;=3.3,B127&gt;=3.1,D127&gt;=0.15,G127&gt;=0.174,D127&lt;0.35,F127&lt;1.5),1.46,IF(AND(B127&lt;2.8,A127&lt;5.65,F127&lt;2.5,H127&lt;10.927,D127&gt;=1.25,D127&lt;1.55,F127&gt;=1.5),4.075,IF(AND(B127&gt;=2.8,A127&lt;5.65,F127&lt;2.5,H127&lt;10.927,D127&gt;=1.25,D127&lt;1.55,F127&gt;=1.5),3.933,IF(AND(A127&lt;6.25,A127&gt;=5.65,F127&lt;2.5,H127&lt;10.927,D127&gt;=1.25,D127&lt;1.55,F127&gt;=1.5),4.533,IF(AND(A127&gt;=6.25,A127&gt;=5.65,F127&lt;2.5,H127&lt;10.927,D127&gt;=1.25,D127&lt;1.55,F127&gt;=1.5),4.3,IF(AND(A127&lt;6.5,H127&gt;=12.278,D127&gt;=1.35,H127&gt;=10.927,D127&gt;=1.25,D127&lt;1.55,F127&gt;=1.5),4.55,IF(AND(A127&gt;=6.5,H127&gt;=12.278,D127&gt;=1.35,H127&gt;=10.927,D127&gt;=1.25,D127&lt;1.55,F127&gt;=1.5),4.775,IF(AND(H127&lt;9.884,D127&lt;2.1,B127&gt;=2.95,D127&gt;=1.75,H127&lt;16.227,D127&gt;=1.55,F127&gt;=1.5),5.5,IF(AND(H127&gt;=9.884,D127&lt;2.1,B127&gt;=2.95,D127&gt;=1.75,H127&lt;16.227,D127&gt;=1.55,F127&gt;=1.5),5.1,IF(AND(H127&lt;10.393,D127&gt;=2.1,B127&gt;=2.95,D127&gt;=1.75,H127&lt;16.227,D127&gt;=1.55,F127&gt;=1.5),5.74,IF(AND(D127&lt;2.25,H127&gt;=10.393,D127&gt;=2.1,B127&gt;=2.95,D127&gt;=1.75,H127&lt;16.227,D127&gt;=1.55,F127&gt;=1.5),5.8,IF(AND(D127&gt;=2.25,H127&gt;=10.393,D127&gt;=2.1,B127&gt;=2.95,D127&gt;=1.75,H127&lt;16.227,D127&gt;=1.55,F127&gt;=1.5),5.4,"shouldnthappen"))))))))))))))))))))))))))))))))</f>
        <v>5.8</v>
      </c>
      <c r="BG127" s="1" t="n">
        <f aca="false">IF(AND(G127&lt;0.096,A127&lt;5.45),2.95,IF(AND(F127&gt;=1.5,G127&gt;=0.096,A127&lt;5.45),3,IF(AND(D127&lt;0.6,A127&lt;5.9,A127&gt;=5.45),1.4,IF(AND(F127&gt;=2.5,D127&gt;=0.6,A127&lt;5.9,A127&gt;=5.45),5.1,IF(AND(A127&lt;7.45,A127&gt;=7.05,A127&gt;=5.9,A127&gt;=5.45),6.167,IF(AND(B127&gt;=3.55,G127&lt;0.587,F127&lt;1.5,G127&gt;=0.096,A127&lt;5.45),1,IF(AND(A127&lt;5.05,G127&gt;=0.587,F127&lt;1.5,G127&gt;=0.096,A127&lt;5.45),1.35,IF(AND(B127&lt;2.75,D127&lt;1.7,A127&lt;7.05,A127&gt;=5.9,A127&gt;=5.45),4.9,IF(AND(A127&lt;6.2,D127&gt;=1.7,A127&lt;7.05,A127&gt;=5.9,A127&gt;=5.45),4.833,IF(AND(H127&lt;17.32,A127&gt;=7.45,A127&gt;=7.05,A127&gt;=5.9,A127&gt;=5.45),6.68,IF(AND(H127&gt;=17.32,A127&gt;=7.45,A127&gt;=7.05,A127&gt;=5.9,A127&gt;=5.45),6.4,IF(AND(G127&lt;0.161,B127&lt;3.55,G127&lt;0.587,F127&lt;1.5,G127&gt;=0.096,A127&lt;5.45),1.5,IF(AND(H127&lt;11.016,A127&gt;=5.05,G127&gt;=0.587,F127&lt;1.5,G127&gt;=0.096,A127&lt;5.45),1.633,IF(AND(H127&lt;11.001,G127&lt;0.372,F127&lt;2.5,D127&gt;=0.6,A127&lt;5.9,A127&gt;=5.45),4.133,IF(AND(H127&gt;=11.001,G127&lt;0.372,F127&lt;2.5,D127&gt;=0.6,A127&lt;5.9,A127&gt;=5.45),4.3,IF(AND(H127&lt;6.808,G127&gt;=0.372,F127&lt;2.5,D127&gt;=0.6,A127&lt;5.9,A127&gt;=5.45),4,IF(AND(A127&gt;=6.75,B127&gt;=2.75,D127&lt;1.7,A127&lt;7.05,A127&gt;=5.9,A127&gt;=5.45),4.84,IF(AND(H127&lt;12.467,G127&gt;=0.161,B127&lt;3.55,G127&lt;0.587,F127&lt;1.5,G127&gt;=0.096,A127&lt;5.45),1.3,IF(AND(D127&lt;0.25,H127&gt;=11.016,A127&gt;=5.05,G127&gt;=0.587,F127&lt;1.5,G127&gt;=0.096,A127&lt;5.45),1.52,IF(AND(D127&gt;=0.25,H127&gt;=11.016,A127&gt;=5.05,G127&gt;=0.587,F127&lt;1.5,G127&gt;=0.096,A127&lt;5.45),1.5,IF(AND(H127&lt;11.218,H127&gt;=6.808,G127&gt;=0.372,F127&lt;2.5,D127&gt;=0.6,A127&lt;5.9,A127&gt;=5.45),3.7,IF(AND(H127&gt;=11.218,H127&gt;=6.808,G127&gt;=0.372,F127&lt;2.5,D127&gt;=0.6,A127&lt;5.9,A127&gt;=5.45),3.9,IF(AND(B127&lt;2.95,A127&lt;6.75,B127&gt;=2.75,D127&lt;1.7,A127&lt;7.05,A127&gt;=5.9,A127&gt;=5.45),4.2,IF(AND(B127&gt;=2.95,A127&lt;6.75,B127&gt;=2.75,D127&lt;1.7,A127&lt;7.05,A127&gt;=5.9,A127&gt;=5.45),4.6,IF(AND(D127&gt;=2.45,A127&lt;6.85,A127&gt;=6.2,D127&gt;=1.7,A127&lt;7.05,A127&gt;=5.9,A127&gt;=5.45),5.9,IF(AND(G127&lt;0.312,A127&gt;=6.85,A127&gt;=6.2,D127&gt;=1.7,A127&lt;7.05,A127&gt;=5.9,A127&gt;=5.45),5.1,IF(AND(G127&gt;=0.312,A127&gt;=6.85,A127&gt;=6.2,D127&gt;=1.7,A127&lt;7.05,A127&gt;=5.9,A127&gt;=5.45),5.4,IF(AND(G127&lt;0.251,H127&gt;=12.467,G127&gt;=0.161,B127&lt;3.55,G127&lt;0.587,F127&lt;1.5,G127&gt;=0.096,A127&lt;5.45),1.35,IF(AND(G127&gt;=0.251,H127&gt;=12.467,G127&gt;=0.161,B127&lt;3.55,G127&lt;0.587,F127&lt;1.5,G127&gt;=0.096,A127&lt;5.45),1.467,IF(AND(G127&gt;=0.628,D127&lt;2.45,A127&lt;6.85,A127&gt;=6.2,D127&gt;=1.7,A127&lt;7.05,A127&gt;=5.9,A127&gt;=5.45),5.1,IF(AND(A127&gt;=6.75,G127&lt;0.628,D127&lt;2.45,A127&lt;6.85,A127&gt;=6.2,D127&gt;=1.7,A127&lt;7.05,A127&gt;=5.9,A127&gt;=5.45),5.9,IF(AND(H127&lt;11.824,A127&lt;6.75,G127&lt;0.628,D127&lt;2.45,A127&lt;6.85,A127&gt;=6.2,D127&gt;=1.7,A127&lt;7.05,A127&gt;=5.9,A127&gt;=5.45),5.44,IF(AND(H127&lt;14.378,H127&gt;=11.824,A127&lt;6.75,G127&lt;0.628,D127&lt;2.45,A127&lt;6.85,A127&gt;=6.2,D127&gt;=1.7,A127&lt;7.05,A127&gt;=5.9,A127&gt;=5.45),5.6,IF(AND(H127&gt;=14.378,H127&gt;=11.824,A127&lt;6.75,G127&lt;0.628,D127&lt;2.45,A127&lt;6.85,A127&gt;=6.2,D127&gt;=1.7,A127&lt;7.05,A127&gt;=5.9,A127&gt;=5.45),5.8,"shouldnthappen"))))))))))))))))))))))))))))))))))</f>
        <v>5.8</v>
      </c>
      <c r="BH127" s="1" t="n">
        <f aca="false">IF(AND(G127&gt;=0.905,F127&lt;1.5),1.8,IF(AND(H127&lt;5.523,G127&lt;0.905,F127&lt;1.5),1,IF(AND(D127&gt;=0.4,H127&gt;=5.523,G127&lt;0.905,F127&lt;1.5),1.7,IF(AND(G127&gt;=0.878,D127&lt;1.35,F127&lt;2.5,F127&gt;=1.5),4.4,IF(AND(A127&lt;5.4,D127&gt;=1.35,F127&lt;2.5,F127&gt;=1.5),3.9,IF(AND(G127&lt;0.177,B127&lt;3.15,F127&gt;=2.5,F127&gt;=1.5),6.15,IF(AND(H127&lt;10.393,B127&gt;=3.15,F127&gt;=2.5,F127&gt;=1.5),5.94,IF(AND(H127&gt;=10.393,B127&gt;=3.15,F127&gt;=2.5,F127&gt;=1.5),5.467,IF(AND(D127&gt;=1.25,G127&lt;0.878,D127&lt;1.35,F127&lt;2.5,F127&gt;=1.5),4.18,IF(AND(G127&gt;=0.709,A127&gt;=5.4,D127&gt;=1.35,F127&lt;2.5,F127&gt;=1.5),4.9,IF(AND(B127&lt;2.6,G127&gt;=0.177,B127&lt;3.15,F127&gt;=2.5,F127&gt;=1.5),4.8,IF(AND(A127&lt;4.35,A127&lt;5.05,D127&lt;0.4,H127&gt;=5.523,G127&lt;0.905,F127&lt;1.5),1.1,IF(AND(A127&gt;=5.6,A127&gt;=5.05,D127&lt;0.4,H127&gt;=5.523,G127&lt;0.905,F127&lt;1.5),1.7,IF(AND(D127&lt;1.05,D127&lt;1.25,G127&lt;0.878,D127&lt;1.35,F127&lt;2.5,F127&gt;=1.5),3.6,IF(AND(D127&gt;=1.55,G127&lt;0.709,A127&gt;=5.4,D127&gt;=1.35,F127&lt;2.5,F127&gt;=1.5),4.975,IF(AND(D127&lt;1.7,B127&gt;=2.6,G127&gt;=0.177,B127&lt;3.15,F127&gt;=2.5,F127&gt;=1.5),5.8,IF(AND(B127&lt;3.15,A127&gt;=4.35,A127&lt;5.05,D127&lt;0.4,H127&gt;=5.523,G127&lt;0.905,F127&lt;1.5),1.46,IF(AND(A127&gt;=5.45,A127&lt;5.6,A127&gt;=5.05,D127&lt;0.4,H127&gt;=5.523,G127&lt;0.905,F127&lt;1.5),1.35,IF(AND(H127&lt;10.974,D127&gt;=1.05,D127&lt;1.25,G127&lt;0.878,D127&lt;1.35,F127&lt;2.5,F127&gt;=1.5),3.8,IF(AND(H127&gt;=13.654,D127&lt;1.55,G127&lt;0.709,A127&gt;=5.4,D127&gt;=1.35,F127&lt;2.5,F127&gt;=1.5),4.725,IF(AND(A127&lt;4.5,B127&gt;=3.15,A127&gt;=4.35,A127&lt;5.05,D127&lt;0.4,H127&gt;=5.523,G127&lt;0.905,F127&lt;1.5),1.3,IF(AND(G127&lt;0.676,A127&lt;5.45,A127&lt;5.6,A127&gt;=5.05,D127&lt;0.4,H127&gt;=5.523,G127&lt;0.905,F127&lt;1.5),1.5,IF(AND(G127&gt;=0.676,A127&lt;5.45,A127&lt;5.6,A127&gt;=5.05,D127&lt;0.4,H127&gt;=5.523,G127&lt;0.905,F127&lt;1.5),1.55,IF(AND(A127&lt;5.7,H127&gt;=10.974,D127&gt;=1.05,D127&lt;1.25,G127&lt;0.878,D127&lt;1.35,F127&lt;2.5,F127&gt;=1.5),3.9,IF(AND(A127&gt;=5.7,H127&gt;=10.974,D127&gt;=1.05,D127&lt;1.25,G127&lt;0.878,D127&lt;1.35,F127&lt;2.5,F127&gt;=1.5),3.933,IF(AND(G127&gt;=0.644,H127&lt;13.654,D127&lt;1.55,G127&lt;0.709,A127&gt;=5.4,D127&gt;=1.35,F127&lt;2.5,F127&gt;=1.5),4.4,IF(AND(B127&lt;2.9,A127&lt;6.2,D127&gt;=1.7,B127&gt;=2.6,G127&gt;=0.177,B127&lt;3.15,F127&gt;=2.5,F127&gt;=1.5),5.02,IF(AND(B127&gt;=2.9,A127&lt;6.2,D127&gt;=1.7,B127&gt;=2.6,G127&gt;=0.177,B127&lt;3.15,F127&gt;=2.5,F127&gt;=1.5),4.8,IF(AND(D127&lt;2.2,A127&gt;=6.2,D127&gt;=1.7,B127&gt;=2.6,G127&gt;=0.177,B127&lt;3.15,F127&gt;=2.5,F127&gt;=1.5),5.325,IF(AND(D127&gt;=2.2,A127&gt;=6.2,D127&gt;=1.7,B127&gt;=2.6,G127&gt;=0.177,B127&lt;3.15,F127&gt;=2.5,F127&gt;=1.5),5.1,IF(AND(D127&lt;0.25,A127&gt;=4.5,B127&gt;=3.15,A127&gt;=4.35,A127&lt;5.05,D127&lt;0.4,H127&gt;=5.523,G127&lt;0.905,F127&lt;1.5),1.357,IF(AND(D127&gt;=0.25,A127&gt;=4.5,B127&gt;=3.15,A127&gt;=4.35,A127&lt;5.05,D127&lt;0.4,H127&gt;=5.523,G127&lt;0.905,F127&lt;1.5),1.333,IF(AND(H127&lt;10.723,G127&lt;0.644,H127&lt;13.654,D127&lt;1.55,G127&lt;0.709,A127&gt;=5.4,D127&gt;=1.35,F127&lt;2.5,F127&gt;=1.5),4.6,IF(AND(H127&gt;=10.723,G127&lt;0.644,H127&lt;13.654,D127&lt;1.55,G127&lt;0.709,A127&gt;=5.4,D127&gt;=1.35,F127&lt;2.5,F127&gt;=1.5),4.5,"shouldnthappen"))))))))))))))))))))))))))))))))))</f>
        <v>5.467</v>
      </c>
      <c r="BI127" s="1" t="n">
        <f aca="false">IF(AND(D127&gt;=0.8,A127&lt;5.45),3.9,IF(AND(D127&gt;=0.45,D127&lt;0.8,A127&lt;5.45),1.66,IF(AND(H127&lt;16.447,B127&gt;=3.45,A127&gt;=5.45),1.525,IF(AND(H127&gt;=16.447,B127&gt;=3.45,A127&gt;=5.45),6.4,IF(AND(H127&lt;5.245,D127&lt;0.45,D127&lt;0.8,A127&lt;5.45),1,IF(AND(A127&gt;=7.2,G127&lt;0.154,B127&lt;3.45,A127&gt;=5.45),6.7,IF(AND(D127&lt;1.65,A127&lt;7.2,G127&lt;0.154,B127&lt;3.45,A127&gt;=5.45),4.7,IF(AND(D127&gt;=1.65,A127&lt;7.2,G127&lt;0.154,B127&lt;3.45,A127&gt;=5.45),5.52,IF(AND(D127&gt;=0.25,A127&lt;5.05,H127&gt;=5.245,D127&lt;0.45,D127&lt;0.8,A127&lt;5.45),1.35,IF(AND(H127&lt;6.089,A127&gt;=5.05,H127&gt;=5.245,D127&lt;0.45,D127&lt;0.8,A127&lt;5.45),1.7,IF(AND(D127&lt;1.2,B127&lt;2.6,A127&lt;5.75,G127&gt;=0.154,B127&lt;3.45,A127&gt;=5.45),3.85,IF(AND(D127&gt;=1.2,B127&lt;2.6,A127&lt;5.75,G127&gt;=0.154,B127&lt;3.45,A127&gt;=5.45),4,IF(AND(D127&gt;=1.65,B127&gt;=2.6,A127&lt;5.75,G127&gt;=0.154,B127&lt;3.45,A127&gt;=5.45),4.9,IF(AND(G127&lt;0.353,F127&lt;2.5,A127&gt;=5.75,G127&gt;=0.154,B127&lt;3.45,A127&gt;=5.45),4.25,IF(AND(A127&gt;=7.25,F127&gt;=2.5,A127&gt;=5.75,G127&gt;=0.154,B127&lt;3.45,A127&gt;=5.45),6.45,IF(AND(H127&lt;11.218,D127&lt;0.25,A127&lt;5.05,H127&gt;=5.245,D127&lt;0.45,D127&lt;0.8,A127&lt;5.45),1.42,IF(AND(G127&lt;0.517,H127&gt;=6.089,A127&gt;=5.05,H127&gt;=5.245,D127&lt;0.45,D127&lt;0.8,A127&lt;5.45),1.44,IF(AND(G127&gt;=0.517,H127&gt;=6.089,A127&gt;=5.05,H127&gt;=5.245,D127&lt;0.45,D127&lt;0.8,A127&lt;5.45),1.54,IF(AND(H127&gt;=10.194,D127&lt;1.65,B127&gt;=2.6,A127&lt;5.75,G127&gt;=0.154,B127&lt;3.45,A127&gt;=5.45),4.35,IF(AND(B127&gt;=3.15,G127&gt;=0.353,F127&lt;2.5,A127&gt;=5.75,G127&gt;=0.154,B127&lt;3.45,A127&gt;=5.45),4.7,IF(AND(H127&lt;7.716,A127&lt;7.25,F127&gt;=2.5,A127&gt;=5.75,G127&gt;=0.154,B127&lt;3.45,A127&gt;=5.45),5.04,IF(AND(G127&lt;0.175,H127&gt;=11.218,D127&lt;0.25,A127&lt;5.05,H127&gt;=5.245,D127&lt;0.45,D127&lt;0.8,A127&lt;5.45),1.5,IF(AND(H127&lt;7.713,H127&lt;10.194,D127&lt;1.65,B127&gt;=2.6,A127&lt;5.75,G127&gt;=0.154,B127&lt;3.45,A127&gt;=5.45),4.1,IF(AND(H127&gt;=7.713,H127&lt;10.194,D127&lt;1.65,B127&gt;=2.6,A127&lt;5.75,G127&gt;=0.154,B127&lt;3.45,A127&gt;=5.45),4.2,IF(AND(B127&gt;=3.05,B127&lt;3.15,G127&gt;=0.353,F127&lt;2.5,A127&gt;=5.75,G127&gt;=0.154,B127&lt;3.45,A127&gt;=5.45),4.4,IF(AND(D127&gt;=2.45,H127&gt;=7.716,A127&lt;7.25,F127&gt;=2.5,A127&gt;=5.75,G127&gt;=0.154,B127&lt;3.45,A127&gt;=5.45),5.85,IF(AND(D127&lt;0.15,G127&gt;=0.175,H127&gt;=11.218,D127&lt;0.25,A127&lt;5.05,H127&gt;=5.245,D127&lt;0.45,D127&lt;0.8,A127&lt;5.45),1.1,IF(AND(H127&gt;=16.317,B127&lt;3.05,B127&lt;3.15,G127&gt;=0.353,F127&lt;2.5,A127&gt;=5.75,G127&gt;=0.154,B127&lt;3.45,A127&gt;=5.45),4.8,IF(AND(G127&gt;=0.857,D127&lt;2.45,H127&gt;=7.716,A127&lt;7.25,F127&gt;=2.5,A127&gt;=5.75,G127&gt;=0.154,B127&lt;3.45,A127&gt;=5.45),5.05,IF(AND(G127&lt;0.245,D127&gt;=0.15,G127&gt;=0.175,H127&gt;=11.218,D127&lt;0.25,A127&lt;5.05,H127&gt;=5.245,D127&lt;0.45,D127&lt;0.8,A127&lt;5.45),1.3,IF(AND(G127&gt;=0.245,D127&gt;=0.15,G127&gt;=0.175,H127&gt;=11.218,D127&lt;0.25,A127&lt;5.05,H127&gt;=5.245,D127&lt;0.45,D127&lt;0.8,A127&lt;5.45),1.22,IF(AND(B127&lt;2.85,H127&lt;16.317,B127&lt;3.05,B127&lt;3.15,G127&gt;=0.353,F127&lt;2.5,A127&gt;=5.75,G127&gt;=0.154,B127&lt;3.45,A127&gt;=5.45),4.6,IF(AND(B127&gt;=2.85,H127&lt;16.317,B127&lt;3.05,B127&lt;3.15,G127&gt;=0.353,F127&lt;2.5,A127&gt;=5.75,G127&gt;=0.154,B127&lt;3.45,A127&gt;=5.45),4.633,IF(AND(D127&lt;1.85,G127&lt;0.857,D127&lt;2.45,H127&gt;=7.716,A127&lt;7.25,F127&gt;=2.5,A127&gt;=5.75,G127&gt;=0.154,B127&lt;3.45,A127&gt;=5.45),5.8,IF(AND(H127&lt;11.297,D127&gt;=1.85,G127&lt;0.857,D127&lt;2.45,H127&gt;=7.716,A127&lt;7.25,F127&gt;=2.5,A127&gt;=5.75,G127&gt;=0.154,B127&lt;3.45,A127&gt;=5.45),5.3,IF(AND(G127&lt;0.388,H127&gt;=11.297,D127&gt;=1.85,G127&lt;0.857,D127&lt;2.45,H127&gt;=7.716,A127&lt;7.25,F127&gt;=2.5,A127&gt;=5.75,G127&gt;=0.154,B127&lt;3.45,A127&gt;=5.45),5.4,IF(AND(G127&gt;=0.388,H127&gt;=11.297,D127&gt;=1.85,G127&lt;0.857,D127&lt;2.45,H127&gt;=7.716,A127&lt;7.25,F127&gt;=2.5,A127&gt;=5.75,G127&gt;=0.154,B127&lt;3.45,A127&gt;=5.45),5.6,"shouldnthappen")))))))))))))))))))))))))))))))))))))</f>
        <v>5.6</v>
      </c>
      <c r="BJ127" s="1" t="n">
        <f aca="false">IF(AND(F127&gt;=2,B127&gt;=3.35),6.1,IF(AND(H127&gt;=12.719,F127&lt;1.5,B127&lt;3.35),1.567,IF(AND(H127&lt;5.245,F127&lt;2,B127&gt;=3.35),1,IF(AND(D127&lt;0.15,H127&lt;12.719,F127&lt;1.5,B127&lt;3.35),1.5,IF(AND(D127&gt;=0.35,H127&gt;=5.245,F127&lt;2,B127&gt;=3.35),1.6,IF(AND(A127&lt;4.9,D127&gt;=0.15,H127&lt;12.719,F127&lt;1.5,B127&lt;3.35),1.36,IF(AND(B127&lt;2.65,G127&lt;0.572,D127&lt;1.45,F127&gt;=1.5,B127&lt;3.35),3.5,IF(AND(A127&lt;6.1,F127&lt;2.5,D127&gt;=1.45,F127&gt;=1.5,B127&lt;3.35),5.1,IF(AND(G127&gt;=0.607,D127&lt;0.35,H127&gt;=5.245,F127&lt;2,B127&gt;=3.35),1.65,IF(AND(G127&lt;0.546,A127&gt;=4.9,D127&gt;=0.15,H127&lt;12.719,F127&lt;1.5,B127&lt;3.35),1.2,IF(AND(G127&gt;=0.546,A127&gt;=4.9,D127&gt;=0.15,H127&lt;12.719,F127&lt;1.5,B127&lt;3.35),1.4,IF(AND(A127&gt;=6.3,B127&gt;=2.65,G127&lt;0.572,D127&lt;1.45,F127&gt;=1.5,B127&lt;3.35),4.8,IF(AND(D127&lt;1.15,B127&lt;2.85,G127&gt;=0.572,D127&lt;1.45,F127&gt;=1.5,B127&lt;3.35),3.9,IF(AND(B127&gt;=3.15,B127&gt;=2.85,G127&gt;=0.572,D127&lt;1.45,F127&gt;=1.5,B127&lt;3.35),4.7,IF(AND(B127&lt;2.95,A127&gt;=6.1,F127&lt;2.5,D127&gt;=1.45,F127&gt;=1.5,B127&lt;3.35),4.533,IF(AND(B127&gt;=2.95,A127&gt;=6.1,F127&lt;2.5,D127&gt;=1.45,F127&gt;=1.5,B127&lt;3.35),4.75,IF(AND(A127&gt;=6.7,G127&lt;0.107,F127&gt;=2.5,D127&gt;=1.45,F127&gt;=1.5,B127&lt;3.35),5.7,IF(AND(G127&gt;=0.385,G127&lt;0.607,D127&lt;0.35,H127&gt;=5.245,F127&lt;2,B127&gt;=3.35),1.325,IF(AND(D127&lt;1.25,A127&lt;6.3,B127&gt;=2.65,G127&lt;0.572,D127&lt;1.45,F127&gt;=1.5,B127&lt;3.35),4,IF(AND(D127&gt;=1.25,A127&lt;6.3,B127&gt;=2.65,G127&lt;0.572,D127&lt;1.45,F127&gt;=1.5,B127&lt;3.35),4.18,IF(AND(G127&lt;0.907,D127&gt;=1.15,B127&lt;2.85,G127&gt;=0.572,D127&lt;1.45,F127&gt;=1.5,B127&lt;3.35),4,IF(AND(G127&gt;=0.907,D127&gt;=1.15,B127&lt;2.85,G127&gt;=0.572,D127&lt;1.45,F127&gt;=1.5,B127&lt;3.35),4.4,IF(AND(H127&lt;8.326,B127&lt;3.15,B127&gt;=2.85,G127&gt;=0.572,D127&lt;1.45,F127&gt;=1.5,B127&lt;3.35),3.6,IF(AND(H127&gt;=8.326,B127&lt;3.15,B127&gt;=2.85,G127&gt;=0.572,D127&lt;1.45,F127&gt;=1.5,B127&lt;3.35),4.48,IF(AND(B127&lt;2.95,A127&lt;6.7,G127&lt;0.107,F127&gt;=2.5,D127&gt;=1.45,F127&gt;=1.5,B127&lt;3.35),5.6,IF(AND(B127&gt;=2.95,A127&lt;6.7,G127&lt;0.107,F127&gt;=2.5,D127&gt;=1.45,F127&gt;=1.5,B127&lt;3.35),5.5,IF(AND(G127&lt;0.205,G127&lt;0.432,G127&gt;=0.107,F127&gt;=2.5,D127&gt;=1.45,F127&gt;=1.5,B127&lt;3.35),5.3,IF(AND(B127&gt;=3.05,G127&gt;=0.432,G127&gt;=0.107,F127&gt;=2.5,D127&gt;=1.45,F127&gt;=1.5,B127&lt;3.35),5.86,IF(AND(H127&gt;=14.057,G127&lt;0.385,G127&lt;0.607,D127&lt;0.35,H127&gt;=5.245,F127&lt;2,B127&gt;=3.35),1.7,IF(AND(D127&lt;1.7,G127&gt;=0.205,G127&lt;0.432,G127&gt;=0.107,F127&gt;=2.5,D127&gt;=1.45,F127&gt;=1.5,B127&lt;3.35),5,IF(AND(G127&lt;0.779,B127&lt;3.05,G127&gt;=0.432,G127&gt;=0.107,F127&gt;=2.5,D127&gt;=1.45,F127&gt;=1.5,B127&lt;3.35),4.9,IF(AND(G127&gt;=0.779,B127&lt;3.05,G127&gt;=0.432,G127&gt;=0.107,F127&gt;=2.5,D127&gt;=1.45,F127&gt;=1.5,B127&lt;3.35),5.533,IF(AND(D127&gt;=0.25,H127&lt;14.057,G127&lt;0.385,G127&lt;0.607,D127&lt;0.35,H127&gt;=5.245,F127&lt;2,B127&gt;=3.35),1.4,IF(AND(B127&lt;2.85,D127&gt;=1.7,G127&gt;=0.205,G127&lt;0.432,G127&gt;=0.107,F127&gt;=2.5,D127&gt;=1.45,F127&gt;=1.5,B127&lt;3.35),5.1,IF(AND(B127&gt;=2.85,D127&gt;=1.7,G127&gt;=0.205,G127&lt;0.432,G127&gt;=0.107,F127&gt;=2.5,D127&gt;=1.45,F127&gt;=1.5,B127&lt;3.35),5.15,IF(AND(A127&lt;5.1,D127&lt;0.25,H127&lt;14.057,G127&lt;0.385,G127&lt;0.607,D127&lt;0.35,H127&gt;=5.245,F127&lt;2,B127&gt;=3.35),1.4,IF(AND(A127&gt;=5.1,D127&lt;0.25,H127&lt;14.057,G127&lt;0.385,G127&lt;0.607,D127&lt;0.35,H127&gt;=5.245,F127&lt;2,B127&gt;=3.35),1.5,"shouldnthappen")))))))))))))))))))))))))))))))))))))</f>
        <v>5.86</v>
      </c>
    </row>
    <row r="128" customFormat="false" ht="13.8" hidden="false" customHeight="false" outlineLevel="0" collapsed="false">
      <c r="A128" s="1" t="n">
        <v>7.2</v>
      </c>
      <c r="B128" s="1" t="n">
        <v>3.2</v>
      </c>
      <c r="C128" s="1" t="n">
        <v>6</v>
      </c>
      <c r="D128" s="1" t="n">
        <v>1.8</v>
      </c>
      <c r="E128" s="1" t="s">
        <v>93</v>
      </c>
      <c r="F128" s="1" t="n">
        <v>3</v>
      </c>
      <c r="G128" s="1" t="n">
        <v>0.337968257721514</v>
      </c>
      <c r="H128" s="16" t="n">
        <v>14.5600995424204</v>
      </c>
      <c r="I128" s="11" t="n">
        <f aca="false">C128</f>
        <v>6</v>
      </c>
      <c r="J128" s="1" t="n">
        <f aca="false">AVERAGE(M128:BJ128)</f>
        <v>5.8225</v>
      </c>
      <c r="K128" s="15" t="n">
        <f aca="false">1-SQRT(VAR(M128:BJ128, I128)) / AVERAGE(M128:BJ128)</f>
        <v>0.916040450506967</v>
      </c>
      <c r="L128" s="1" t="n">
        <f aca="false">(J128-I128)/I128</f>
        <v>-0.0295833333333334</v>
      </c>
      <c r="M128" s="1" t="n">
        <f aca="false">IF(AND(H128&gt;=16.241,B128&gt;=3.35),6.4,IF(AND(D128&gt;=0.75,A128&lt;5.15,B128&lt;3.35),4.1,IF(AND(D128&gt;=1.5,H128&lt;16.241,B128&gt;=3.35),5.767,IF(AND(B128&gt;=3.25,D128&lt;0.75,A128&lt;5.15,B128&lt;3.35),1.58,IF(AND(A128&lt;4.95,D128&lt;1.5,H128&lt;16.241,B128&gt;=3.35),1.4,IF(AND(A128&lt;4.5,B128&lt;3.25,D128&lt;0.75,A128&lt;5.15,B128&lt;3.35),1.26,IF(AND(A128&gt;=4.5,B128&lt;3.25,D128&lt;0.75,A128&lt;5.15,B128&lt;3.35),1.48,IF(AND(G128&lt;0.356,H128&lt;12.557,D128&lt;1.45,A128&gt;=5.15,B128&lt;3.35),4.267,IF(AND(D128&lt;1.25,H128&gt;=12.557,D128&lt;1.45,A128&gt;=5.15,B128&lt;3.35),4.05,IF(AND(D128&gt;=1.35,G128&gt;=0.356,H128&lt;12.557,D128&lt;1.45,A128&gt;=5.15,B128&lt;3.35),4.25,IF(AND(H128&lt;15.086,D128&gt;=1.25,H128&gt;=12.557,D128&lt;1.45,A128&gt;=5.15,B128&lt;3.35),4.4,IF(AND(F128&lt;2.5,G128&gt;=0.44,D128&lt;2.05,D128&gt;=1.45,A128&gt;=5.15,B128&lt;3.35),4.7,IF(AND(H128&lt;10.391,B128&lt;3.15,D128&gt;=2.05,D128&gt;=1.45,A128&gt;=5.15,B128&lt;3.35),5.1,IF(AND(G128&lt;0.505,B128&gt;=3.15,D128&gt;=2.05,D128&gt;=1.45,A128&gt;=5.15,B128&lt;3.35),5.7,IF(AND(G128&gt;=0.505,B128&gt;=3.15,D128&gt;=2.05,D128&gt;=1.45,A128&gt;=5.15,B128&lt;3.35),5.95,IF(AND(D128&gt;=0.5,G128&lt;0.905,A128&gt;=4.95,D128&lt;1.5,H128&lt;16.241,B128&gt;=3.35),1.6,IF(AND(B128&lt;3.6,G128&gt;=0.905,A128&gt;=4.95,D128&lt;1.5,H128&lt;16.241,B128&gt;=3.35),1.7,IF(AND(B128&gt;=3.6,G128&gt;=0.905,A128&gt;=4.95,D128&lt;1.5,H128&lt;16.241,B128&gt;=3.35),1.767,IF(AND(A128&gt;=5.7,D128&lt;1.35,G128&gt;=0.356,H128&lt;12.557,D128&lt;1.45,A128&gt;=5.15,B128&lt;3.35),3.9,IF(AND(A128&lt;6.35,H128&gt;=15.086,D128&gt;=1.25,H128&gt;=12.557,D128&lt;1.45,A128&gt;=5.15,B128&lt;3.35),4.7,IF(AND(A128&gt;=6.35,H128&gt;=15.086,D128&gt;=1.25,H128&gt;=12.557,D128&lt;1.45,A128&gt;=5.15,B128&lt;3.35),4.6,IF(AND(H128&lt;9.252,D128&lt;1.55,G128&lt;0.44,D128&lt;2.05,D128&gt;=1.45,A128&gt;=5.15,B128&lt;3.35),5.08,IF(AND(H128&gt;=9.252,D128&lt;1.55,G128&lt;0.44,D128&lt;2.05,D128&gt;=1.45,A128&gt;=5.15,B128&lt;3.35),4.7,IF(AND(H128&lt;8.477,D128&gt;=1.55,G128&lt;0.44,D128&lt;2.05,D128&gt;=1.45,A128&gt;=5.15,B128&lt;3.35),5.1,IF(AND(H128&gt;=8.477,D128&gt;=1.55,G128&lt;0.44,D128&lt;2.05,D128&gt;=1.45,A128&gt;=5.15,B128&lt;3.35),5.4,IF(AND(H128&lt;8.435,F128&gt;=2.5,G128&gt;=0.44,D128&lt;2.05,D128&gt;=1.45,A128&gt;=5.15,B128&lt;3.35),5.1,IF(AND(H128&gt;=8.435,F128&gt;=2.5,G128&gt;=0.44,D128&lt;2.05,D128&gt;=1.45,A128&gt;=5.15,B128&lt;3.35),4.86,IF(AND(G128&lt;0.543,H128&gt;=10.391,B128&lt;3.15,D128&gt;=2.05,D128&gt;=1.45,A128&gt;=5.15,B128&lt;3.35),5.56,IF(AND(G128&gt;=0.543,H128&gt;=10.391,B128&lt;3.15,D128&gt;=2.05,D128&gt;=1.45,A128&gt;=5.15,B128&lt;3.35),5.8,IF(AND(A128&lt;5.05,D128&lt;0.5,G128&lt;0.905,A128&gt;=4.95,D128&lt;1.5,H128&lt;16.241,B128&gt;=3.35),1.3,IF(AND(H128&lt;6.583,A128&lt;5.7,D128&lt;1.35,G128&gt;=0.356,H128&lt;12.557,D128&lt;1.45,A128&gt;=5.15,B128&lt;3.35),4,IF(AND(G128&lt;0.585,A128&gt;=5.05,D128&lt;0.5,G128&lt;0.905,A128&gt;=4.95,D128&lt;1.5,H128&lt;16.241,B128&gt;=3.35),1.475,IF(AND(G128&lt;0.62,H128&gt;=6.583,A128&lt;5.7,D128&lt;1.35,G128&gt;=0.356,H128&lt;12.557,D128&lt;1.45,A128&gt;=5.15,B128&lt;3.35),3.75,IF(AND(G128&gt;=0.62,H128&gt;=6.583,A128&lt;5.7,D128&lt;1.35,G128&gt;=0.356,H128&lt;12.557,D128&lt;1.45,A128&gt;=5.15,B128&lt;3.35),3.6,IF(AND(B128&lt;3.75,G128&gt;=0.585,A128&gt;=5.05,D128&lt;0.5,G128&lt;0.905,A128&gt;=4.95,D128&lt;1.5,H128&lt;16.241,B128&gt;=3.35),1.5,IF(AND(B128&gt;=3.75,G128&gt;=0.585,A128&gt;=5.05,D128&lt;0.5,G128&lt;0.905,A128&gt;=4.95,D128&lt;1.5,H128&lt;16.241,B128&gt;=3.35),1.6,"shouldnthappen"))))))))))))))))))))))))))))))))))))</f>
        <v>5.4</v>
      </c>
      <c r="N128" s="1" t="n">
        <f aca="false">IF(AND(H128&lt;5.245,B128&lt;3.65,F128&lt;1.5),1,IF(AND(H128&gt;=14.096,B128&gt;=3.65,F128&lt;1.5),1.65,IF(AND(A128&gt;=5.45,H128&gt;=5.245,B128&lt;3.65,F128&lt;1.5),1.3,IF(AND(H128&gt;=13.586,H128&lt;14.096,B128&gt;=3.65,F128&lt;1.5),1.3,IF(AND(H128&lt;10.258,D128&lt;1.25,F128&lt;2.5,F128&gt;=1.5),3.38,IF(AND(H128&lt;6.982,D128&gt;=1.25,F128&lt;2.5,F128&gt;=1.5),3.96,IF(AND(H128&gt;=13.646,D128&lt;2.05,F128&gt;=2.5,F128&gt;=1.5),6.1,IF(AND(B128&lt;3.05,A128&lt;5.45,H128&gt;=5.245,B128&lt;3.65,F128&lt;1.5),1.375,IF(AND(H128&lt;6.543,H128&lt;13.586,H128&lt;14.096,B128&gt;=3.65,F128&lt;1.5),1.4,IF(AND(H128&gt;=6.543,H128&lt;13.586,H128&lt;14.096,B128&gt;=3.65,F128&lt;1.5),1.5,IF(AND(H128&lt;11.522,H128&gt;=10.258,D128&lt;1.25,F128&lt;2.5,F128&gt;=1.5),3.733,IF(AND(H128&gt;=11.522,H128&gt;=10.258,D128&lt;1.25,F128&lt;2.5,F128&gt;=1.5),3.92,IF(AND(H128&lt;5.767,H128&lt;13.646,D128&lt;2.05,F128&gt;=2.5,F128&gt;=1.5),4.5,IF(AND(A128&lt;6.8,B128&lt;3.15,D128&gt;=2.05,F128&gt;=2.5,F128&gt;=1.5),5.6,IF(AND(A128&gt;=6.8,B128&lt;3.15,D128&gt;=2.05,F128&gt;=2.5,F128&gt;=1.5),5.1,IF(AND(B128&lt;3.25,B128&gt;=3.15,D128&gt;=2.05,F128&gt;=2.5,F128&gt;=1.5),5.8,IF(AND(B128&gt;=3.25,B128&gt;=3.15,D128&gt;=2.05,F128&gt;=2.5,F128&gt;=1.5),5.65,IF(AND(B128&lt;3.15,B128&gt;=3.05,A128&lt;5.45,H128&gt;=5.245,B128&lt;3.65,F128&lt;1.5),1.5,IF(AND(G128&gt;=0.735,H128&lt;13.665,H128&gt;=6.982,D128&gt;=1.25,F128&lt;2.5,F128&gt;=1.5),4.2,IF(AND(H128&lt;14.03,H128&gt;=13.665,H128&gt;=6.982,D128&gt;=1.25,F128&lt;2.5,F128&gt;=1.5),4.8,IF(AND(A128&gt;=6.6,H128&gt;=5.767,H128&lt;13.646,D128&lt;2.05,F128&gt;=2.5,F128&gt;=1.5),6.05,IF(AND(G128&gt;=0.934,B128&gt;=3.15,B128&gt;=3.05,A128&lt;5.45,H128&gt;=5.245,B128&lt;3.65,F128&lt;1.5),1.7,IF(AND(D128&gt;=1.55,G128&lt;0.735,H128&lt;13.665,H128&gt;=6.982,D128&gt;=1.25,F128&lt;2.5,F128&gt;=1.5),5.1,IF(AND(D128&lt;1.45,H128&gt;=14.03,H128&gt;=13.665,H128&gt;=6.982,D128&gt;=1.25,F128&lt;2.5,F128&gt;=1.5),4.7,IF(AND(D128&gt;=1.45,H128&gt;=14.03,H128&gt;=13.665,H128&gt;=6.982,D128&gt;=1.25,F128&lt;2.5,F128&gt;=1.5),4.5,IF(AND(A128&gt;=6.2,A128&lt;6.6,H128&gt;=5.767,H128&lt;13.646,D128&lt;2.05,F128&gt;=2.5,F128&gt;=1.5),5.325,IF(AND(B128&lt;3.25,G128&lt;0.934,B128&gt;=3.15,B128&gt;=3.05,A128&lt;5.45,H128&gt;=5.245,B128&lt;3.65,F128&lt;1.5),1.3,IF(AND(D128&lt;1.35,D128&lt;1.55,G128&lt;0.735,H128&lt;13.665,H128&gt;=6.982,D128&gt;=1.25,F128&lt;2.5,F128&gt;=1.5),4.25,IF(AND(H128&lt;8.435,A128&lt;6.2,A128&lt;6.6,H128&gt;=5.767,H128&lt;13.646,D128&lt;2.05,F128&gt;=2.5,F128&gt;=1.5),5.1,IF(AND(H128&gt;=8.435,A128&lt;6.2,A128&lt;6.6,H128&gt;=5.767,H128&lt;13.646,D128&lt;2.05,F128&gt;=2.5,F128&gt;=1.5),4.9,IF(AND(A128&gt;=5.15,B128&gt;=3.25,G128&lt;0.934,B128&gt;=3.15,B128&gt;=3.05,A128&lt;5.45,H128&gt;=5.245,B128&lt;3.65,F128&lt;1.5),1.5,IF(AND(B128&lt;2.9,D128&gt;=1.35,D128&lt;1.55,G128&lt;0.735,H128&lt;13.665,H128&gt;=6.982,D128&gt;=1.25,F128&lt;2.5,F128&gt;=1.5),4.6,IF(AND(B128&gt;=2.9,D128&gt;=1.35,D128&lt;1.55,G128&lt;0.735,H128&lt;13.665,H128&gt;=6.982,D128&gt;=1.25,F128&lt;2.5,F128&gt;=1.5),4.52,IF(AND(G128&gt;=0.862,A128&lt;5.15,B128&gt;=3.25,G128&lt;0.934,B128&gt;=3.15,B128&gt;=3.05,A128&lt;5.45,H128&gt;=5.245,B128&lt;3.65,F128&lt;1.5),1.5,IF(AND(H128&lt;9.35,G128&lt;0.862,A128&lt;5.15,B128&gt;=3.25,G128&lt;0.934,B128&gt;=3.15,B128&gt;=3.05,A128&lt;5.45,H128&gt;=5.245,B128&lt;3.65,F128&lt;1.5),1.38,IF(AND(H128&gt;=9.35,G128&lt;0.862,A128&lt;5.15,B128&gt;=3.25,G128&lt;0.934,B128&gt;=3.15,B128&gt;=3.05,A128&lt;5.45,H128&gt;=5.245,B128&lt;3.65,F128&lt;1.5),1.4,"shouldnthappen"))))))))))))))))))))))))))))))))))))</f>
        <v>6.1</v>
      </c>
      <c r="O128" s="1" t="n">
        <f aca="false">IF(AND(B128&lt;2.75,A128&lt;5.55),3.96,IF(AND(H128&lt;9.205,A128&lt;5.9,A128&gt;=5.55),3.85,IF(AND(A128&lt;4.35,D128&lt;0.35,B128&gt;=2.75,A128&lt;5.55),1.1,IF(AND(B128&lt;3.65,D128&gt;=0.35,B128&gt;=2.75,A128&lt;5.55),1.65,IF(AND(B128&gt;=3.65,D128&gt;=0.35,B128&gt;=2.75,A128&lt;5.55),1.9,IF(AND(G128&gt;=0.732,H128&gt;=9.205,A128&lt;5.9,A128&gt;=5.55),4.9,IF(AND(G128&lt;0.273,G128&lt;0.732,H128&gt;=9.205,A128&lt;5.9,A128&gt;=5.55),4.5,IF(AND(A128&lt;6.3,G128&lt;0.422,F128&lt;2.5,A128&gt;=5.9,A128&gt;=5.55),5.1,IF(AND(A128&gt;=6.3,G128&lt;0.422,F128&lt;2.5,A128&gt;=5.9,A128&gt;=5.55),4.76,IF(AND(B128&lt;2.4,G128&gt;=0.422,F128&lt;2.5,A128&gt;=5.9,A128&gt;=5.55),4.45,IF(AND(A128&gt;=7,G128&gt;=0.628,F128&gt;=2.5,A128&gt;=5.9,A128&gt;=5.55),6.45,IF(AND(D128&lt;0.15,H128&lt;13.924,A128&gt;=4.35,D128&lt;0.35,B128&gt;=2.75,A128&lt;5.55),1.5,IF(AND(B128&lt;3.15,H128&gt;=13.924,A128&gt;=4.35,D128&lt;0.35,B128&gt;=2.75,A128&lt;5.55),1.56,IF(AND(B128&gt;=3.15,H128&gt;=13.924,A128&gt;=4.35,D128&lt;0.35,B128&gt;=2.75,A128&lt;5.55),1.3,IF(AND(H128&lt;14.316,G128&gt;=0.273,G128&lt;0.732,H128&gt;=9.205,A128&lt;5.9,A128&gt;=5.55),3.95,IF(AND(H128&gt;=14.316,G128&gt;=0.273,G128&lt;0.732,H128&gt;=9.205,A128&lt;5.9,A128&gt;=5.55),4.1,IF(AND(A128&lt;6.2,B128&gt;=2.4,G128&gt;=0.422,F128&lt;2.5,A128&gt;=5.9,A128&gt;=5.55),4.3,IF(AND(A128&gt;=7.05,G128&lt;0.364,G128&lt;0.628,F128&gt;=2.5,A128&gt;=5.9,A128&gt;=5.55),6.1,IF(AND(A128&gt;=7.55,G128&gt;=0.364,G128&lt;0.628,F128&gt;=2.5,A128&gt;=5.9,A128&gt;=5.55),6.4,IF(AND(A128&lt;6.15,A128&lt;7,G128&gt;=0.628,F128&gt;=2.5,A128&gt;=5.9,A128&gt;=5.55),4.9,IF(AND(D128&lt;1.45,A128&gt;=6.2,B128&gt;=2.4,G128&gt;=0.422,F128&lt;2.5,A128&gt;=5.9,A128&gt;=5.55),4.64,IF(AND(D128&gt;=1.45,A128&gt;=6.2,B128&gt;=2.4,G128&gt;=0.422,F128&lt;2.5,A128&gt;=5.9,A128&gt;=5.55),4.9,IF(AND(D128&lt;1.65,A128&lt;7.05,G128&lt;0.364,G128&lt;0.628,F128&gt;=2.5,A128&gt;=5.9,A128&gt;=5.55),5.1,IF(AND(D128&gt;=2.35,A128&lt;7.55,G128&gt;=0.364,G128&lt;0.628,F128&gt;=2.5,A128&gt;=5.9,A128&gt;=5.55),5.633,IF(AND(D128&lt;2.15,A128&gt;=6.15,A128&lt;7,G128&gt;=0.628,F128&gt;=2.5,A128&gt;=5.9,A128&gt;=5.55),5.1,IF(AND(D128&gt;=2.15,A128&gt;=6.15,A128&lt;7,G128&gt;=0.628,F128&gt;=2.5,A128&gt;=5.9,A128&gt;=5.55),5.267,IF(AND(A128&lt;4.9,A128&lt;5.05,D128&gt;=0.15,H128&lt;13.924,A128&gt;=4.35,D128&lt;0.35,B128&gt;=2.75,A128&lt;5.55),1.375,IF(AND(A128&gt;=4.9,A128&lt;5.05,D128&gt;=0.15,H128&lt;13.924,A128&gt;=4.35,D128&lt;0.35,B128&gt;=2.75,A128&lt;5.55),1.3,IF(AND(A128&lt;5.45,A128&gt;=5.05,D128&gt;=0.15,H128&lt;13.924,A128&gt;=4.35,D128&lt;0.35,B128&gt;=2.75,A128&lt;5.55),1.475,IF(AND(A128&gt;=5.45,A128&gt;=5.05,D128&gt;=0.15,H128&lt;13.924,A128&gt;=4.35,D128&lt;0.35,B128&gt;=2.75,A128&lt;5.55),1.4,IF(AND(B128&gt;=3.25,D128&lt;2.35,A128&lt;7.55,G128&gt;=0.364,G128&lt;0.628,F128&gt;=2.5,A128&gt;=5.9,A128&gt;=5.55),5.7,IF(AND(G128&lt;0.006,G128&lt;0.107,D128&gt;=1.65,A128&lt;7.05,G128&lt;0.364,G128&lt;0.628,F128&gt;=2.5,A128&gt;=5.9,A128&gt;=5.55),5.5,IF(AND(G128&gt;=0.006,G128&lt;0.107,D128&gt;=1.65,A128&lt;7.05,G128&lt;0.364,G128&lt;0.628,F128&gt;=2.5,A128&gt;=5.9,A128&gt;=5.55),5.667,IF(AND(D128&lt;2.2,G128&gt;=0.107,D128&gt;=1.65,A128&lt;7.05,G128&lt;0.364,G128&lt;0.628,F128&gt;=2.5,A128&gt;=5.9,A128&gt;=5.55),5.35,IF(AND(D128&gt;=2.2,G128&gt;=0.107,D128&gt;=1.65,A128&lt;7.05,G128&lt;0.364,G128&lt;0.628,F128&gt;=2.5,A128&gt;=5.9,A128&gt;=5.55),5.2,IF(AND(D128&lt;2.25,B128&lt;3.25,D128&lt;2.35,A128&lt;7.55,G128&gt;=0.364,G128&lt;0.628,F128&gt;=2.5,A128&gt;=5.9,A128&gt;=5.55),5.8,IF(AND(D128&gt;=2.25,B128&lt;3.25,D128&lt;2.35,A128&lt;7.55,G128&gt;=0.364,G128&lt;0.628,F128&gt;=2.5,A128&gt;=5.9,A128&gt;=5.55),5.9,"shouldnthappen")))))))))))))))))))))))))))))))))))))</f>
        <v>6.1</v>
      </c>
      <c r="P128" s="1" t="n">
        <f aca="false">IF(AND(D128&gt;=0.75,A128&lt;5.55),3.9,IF(AND(H128&lt;7.482,A128&gt;=5.55),3.45,IF(AND(B128&gt;=3.15,B128&lt;3.25,D128&lt;0.75,A128&lt;5.55),1.262,IF(AND(G128&gt;=0.446,B128&lt;3.15,B128&lt;3.25,D128&lt;0.75,A128&lt;5.55),1.1,IF(AND(G128&lt;0.408,A128&lt;5.05,B128&gt;=3.25,D128&lt;0.75,A128&lt;5.55),1.4,IF(AND(G128&gt;=0.408,A128&lt;5.05,B128&gt;=3.25,D128&lt;0.75,A128&lt;5.55),1.233,IF(AND(G128&gt;=0.676,A128&gt;=5.05,B128&gt;=3.25,D128&lt;0.75,A128&lt;5.55),1.72,IF(AND(H128&lt;9.386,A128&lt;5.85,F128&lt;2.5,H128&gt;=7.482,A128&gt;=5.55),3.5,IF(AND(H128&gt;=9.386,A128&lt;5.85,F128&lt;2.5,H128&gt;=7.482,A128&gt;=5.55),4.275,IF(AND(H128&gt;=16.284,G128&lt;0.865,F128&gt;=2.5,H128&gt;=7.482,A128&gt;=5.55),6.6,IF(AND(G128&lt;0.912,G128&gt;=0.865,F128&gt;=2.5,H128&gt;=7.482,A128&gt;=5.55),4.8,IF(AND(G128&gt;=0.912,G128&gt;=0.865,F128&gt;=2.5,H128&gt;=7.482,A128&gt;=5.55),5.175,IF(AND(A128&gt;=4.95,G128&lt;0.446,B128&lt;3.15,B128&lt;3.25,D128&lt;0.75,A128&lt;5.55),1.6,IF(AND(H128&gt;=12.974,G128&lt;0.676,A128&gt;=5.05,B128&gt;=3.25,D128&lt;0.75,A128&lt;5.55),1.3,IF(AND(D128&lt;1.45,H128&lt;13.531,A128&gt;=5.85,F128&lt;2.5,H128&gt;=7.482,A128&gt;=5.55),4.2,IF(AND(D128&gt;=1.45,H128&lt;13.531,A128&gt;=5.85,F128&lt;2.5,H128&gt;=7.482,A128&gt;=5.55),4.967,IF(AND(G128&lt;0.187,H128&gt;=13.531,A128&gt;=5.85,F128&lt;2.5,H128&gt;=7.482,A128&gt;=5.55),5,IF(AND(H128&gt;=12.675,A128&lt;4.95,G128&lt;0.446,B128&lt;3.15,B128&lt;3.25,D128&lt;0.75,A128&lt;5.55),1.5,IF(AND(H128&lt;10.826,H128&lt;12.974,G128&lt;0.676,A128&gt;=5.05,B128&gt;=3.25,D128&lt;0.75,A128&lt;5.55),1.46,IF(AND(H128&gt;=10.826,H128&lt;12.974,G128&lt;0.676,A128&gt;=5.05,B128&gt;=3.25,D128&lt;0.75,A128&lt;5.55),1.4,IF(AND(A128&lt;6.15,G128&gt;=0.187,H128&gt;=13.531,A128&gt;=5.85,F128&lt;2.5,H128&gt;=7.482,A128&gt;=5.55),4.7,IF(AND(A128&lt;6.85,B128&lt;2.95,H128&lt;16.284,G128&lt;0.865,F128&gt;=2.5,H128&gt;=7.482,A128&gt;=5.55),5.32,IF(AND(A128&gt;=6.85,B128&lt;2.95,H128&lt;16.284,G128&lt;0.865,F128&gt;=2.5,H128&gt;=7.482,A128&gt;=5.55),6.567,IF(AND(A128&lt;4.85,H128&lt;12.675,A128&lt;4.95,G128&lt;0.446,B128&lt;3.15,B128&lt;3.25,D128&lt;0.75,A128&lt;5.55),1.4,IF(AND(A128&gt;=4.85,H128&lt;12.675,A128&lt;4.95,G128&lt;0.446,B128&lt;3.15,B128&lt;3.25,D128&lt;0.75,A128&lt;5.55),1.5,IF(AND(B128&lt;3.1,A128&gt;=6.15,G128&gt;=0.187,H128&gt;=13.531,A128&gt;=5.85,F128&lt;2.5,H128&gt;=7.482,A128&gt;=5.55),4.467,IF(AND(B128&gt;=3.1,A128&gt;=6.15,G128&gt;=0.187,H128&gt;=13.531,A128&gt;=5.85,F128&lt;2.5,H128&gt;=7.482,A128&gt;=5.55),4.7,IF(AND(G128&gt;=0.379,B128&lt;3.15,B128&gt;=2.95,H128&lt;16.284,G128&lt;0.865,F128&gt;=2.5,H128&gt;=7.482,A128&gt;=5.55),5.733,IF(AND(A128&lt;6.6,B128&gt;=3.15,B128&gt;=2.95,H128&lt;16.284,G128&lt;0.865,F128&gt;=2.5,H128&gt;=7.482,A128&gt;=5.55),5.38,IF(AND(A128&lt;6.7,G128&lt;0.379,B128&lt;3.15,B128&gt;=2.95,H128&lt;16.284,G128&lt;0.865,F128&gt;=2.5,H128&gt;=7.482,A128&gt;=5.55),5.3,IF(AND(A128&gt;=6.7,G128&lt;0.379,B128&lt;3.15,B128&gt;=2.95,H128&lt;16.284,G128&lt;0.865,F128&gt;=2.5,H128&gt;=7.482,A128&gt;=5.55),5.16,IF(AND(A128&lt;7.05,A128&gt;=6.6,B128&gt;=3.15,B128&gt;=2.95,H128&lt;16.284,G128&lt;0.865,F128&gt;=2.5,H128&gt;=7.482,A128&gt;=5.55),5.78,IF(AND(A128&gt;=7.05,A128&gt;=6.6,B128&gt;=3.15,B128&gt;=2.95,H128&lt;16.284,G128&lt;0.865,F128&gt;=2.5,H128&gt;=7.482,A128&gt;=5.55),6.1,"shouldnthappen")))))))))))))))))))))))))))))))))</f>
        <v>6.1</v>
      </c>
      <c r="Q128" s="1" t="n">
        <f aca="false">IF(AND(G128&gt;=0.422,B128&lt;3.25,F128&lt;1.5),1.25,IF(AND(G128&gt;=0.082,G128&lt;0.125,F128&gt;=1.5),6.7,IF(AND(G128&lt;0.251,G128&lt;0.422,B128&lt;3.25,F128&lt;1.5),1.38,IF(AND(G128&gt;=0.251,G128&lt;0.422,B128&lt;3.25,F128&lt;1.5),1.55,IF(AND(G128&gt;=0.385,G128&lt;0.633,B128&gt;=3.25,F128&lt;1.5),1.367,IF(AND(B128&lt;3.35,G128&gt;=0.633,B128&gt;=3.25,F128&lt;1.5),1.7,IF(AND(A128&lt;5.85,G128&lt;0.082,G128&lt;0.125,F128&gt;=1.5),4.5,IF(AND(F128&gt;=2.5,D128&lt;1.6,G128&gt;=0.125,F128&gt;=1.5),5.05,IF(AND(H128&gt;=16.774,D128&gt;=1.6,G128&gt;=0.125,F128&gt;=1.5),6.4,IF(AND(D128&gt;=0.5,G128&lt;0.385,G128&lt;0.633,B128&gt;=3.25,F128&lt;1.5),1.6,IF(AND(B128&lt;3.6,B128&gt;=3.35,G128&gt;=0.633,B128&gt;=3.25,F128&lt;1.5),1.55,IF(AND(B128&gt;=3.6,B128&gt;=3.35,G128&gt;=0.633,B128&gt;=3.25,F128&lt;1.5),1.6,IF(AND(D128&lt;1.65,A128&gt;=5.85,G128&lt;0.082,G128&lt;0.125,F128&gt;=1.5),4.7,IF(AND(A128&lt;5.3,F128&lt;2.5,D128&lt;1.6,G128&gt;=0.125,F128&gt;=1.5),3.15,IF(AND(B128&gt;=3.2,H128&lt;16.774,D128&gt;=1.6,G128&gt;=0.125,F128&gt;=1.5),5.675,IF(AND(H128&lt;11.767,D128&lt;0.5,G128&lt;0.385,G128&lt;0.633,B128&gt;=3.25,F128&lt;1.5),1.5,IF(AND(H128&gt;=11.767,D128&lt;0.5,G128&lt;0.385,G128&lt;0.633,B128&gt;=3.25,F128&lt;1.5),1.367,IF(AND(H128&lt;8.367,D128&gt;=1.65,A128&gt;=5.85,G128&lt;0.082,G128&lt;0.125,F128&gt;=1.5),5.7,IF(AND(H128&gt;=8.367,D128&gt;=1.65,A128&gt;=5.85,G128&lt;0.082,G128&lt;0.125,F128&gt;=1.5),5.575,IF(AND(A128&gt;=7.1,B128&lt;3.2,H128&lt;16.774,D128&gt;=1.6,G128&gt;=0.125,F128&gt;=1.5),6.3,IF(AND(H128&gt;=15.395,B128&lt;2.85,A128&gt;=5.3,F128&lt;2.5,D128&lt;1.6,G128&gt;=0.125,F128&gt;=1.5),4.8,IF(AND(H128&lt;8.486,B128&gt;=2.85,A128&gt;=5.3,F128&lt;2.5,D128&lt;1.6,G128&gt;=0.125,F128&gt;=1.5),3.85,IF(AND(D128&gt;=2.1,A128&lt;7.1,B128&lt;3.2,H128&lt;16.774,D128&gt;=1.6,G128&gt;=0.125,F128&gt;=1.5),5.5,IF(AND(B128&gt;=2.75,H128&lt;15.395,B128&lt;2.85,A128&gt;=5.3,F128&lt;2.5,D128&lt;1.6,G128&gt;=0.125,F128&gt;=1.5),4.489,IF(AND(H128&gt;=15.168,H128&gt;=8.486,B128&gt;=2.85,A128&gt;=5.3,F128&lt;2.5,D128&lt;1.6,G128&gt;=0.125,F128&gt;=1.5),4.7,IF(AND(G128&gt;=0.519,D128&lt;2.1,A128&lt;7.1,B128&lt;3.2,H128&lt;16.774,D128&gt;=1.6,G128&gt;=0.125,F128&gt;=1.5),4.925,IF(AND(G128&gt;=0.897,B128&lt;2.75,H128&lt;15.395,B128&lt;2.85,A128&gt;=5.3,F128&lt;2.5,D128&lt;1.6,G128&gt;=0.125,F128&gt;=1.5),4.567,IF(AND(A128&lt;5.65,H128&lt;15.168,H128&gt;=8.486,B128&gt;=2.85,A128&gt;=5.3,F128&lt;2.5,D128&lt;1.6,G128&gt;=0.125,F128&gt;=1.5),4.5,IF(AND(G128&lt;0.23,G128&lt;0.519,D128&lt;2.1,A128&lt;7.1,B128&lt;3.2,H128&lt;16.774,D128&gt;=1.6,G128&gt;=0.125,F128&gt;=1.5),5,IF(AND(A128&lt;5.9,G128&lt;0.897,B128&lt;2.75,H128&lt;15.395,B128&lt;2.85,A128&gt;=5.3,F128&lt;2.5,D128&lt;1.6,G128&gt;=0.125,F128&gt;=1.5),4.1,IF(AND(A128&gt;=5.9,G128&lt;0.897,B128&lt;2.75,H128&lt;15.395,B128&lt;2.85,A128&gt;=5.3,F128&lt;2.5,D128&lt;1.6,G128&gt;=0.125,F128&gt;=1.5),4.5,IF(AND(A128&lt;6.05,A128&gt;=5.65,H128&lt;15.168,H128&gt;=8.486,B128&gt;=2.85,A128&gt;=5.3,F128&lt;2.5,D128&lt;1.6,G128&gt;=0.125,F128&gt;=1.5),4.2,IF(AND(A128&gt;=6.05,A128&gt;=5.65,H128&lt;15.168,H128&gt;=8.486,B128&gt;=2.85,A128&gt;=5.3,F128&lt;2.5,D128&lt;1.6,G128&gt;=0.125,F128&gt;=1.5),4.35,IF(AND(D128&lt;1.95,G128&gt;=0.23,G128&lt;0.519,D128&lt;2.1,A128&lt;7.1,B128&lt;3.2,H128&lt;16.774,D128&gt;=1.6,G128&gt;=0.125,F128&gt;=1.5),5.3,IF(AND(D128&gt;=1.95,G128&gt;=0.23,G128&lt;0.519,D128&lt;2.1,A128&lt;7.1,B128&lt;3.2,H128&lt;16.774,D128&gt;=1.6,G128&gt;=0.125,F128&gt;=1.5),5.2,"shouldnthappen")))))))))))))))))))))))))))))))))))</f>
        <v>5.675</v>
      </c>
      <c r="R128" s="1" t="n">
        <f aca="false">IF(AND(G128&gt;=0.901,F128&lt;1.5),1.9,IF(AND(H128&lt;5.523,D128&lt;0.35,G128&lt;0.901,F128&lt;1.5),1,IF(AND(B128&lt;3.6,D128&gt;=0.35,G128&lt;0.901,F128&lt;1.5),1.575,IF(AND(B128&gt;=3.6,D128&gt;=0.35,G128&lt;0.901,F128&lt;1.5),1.5,IF(AND(G128&gt;=0.837,D128&lt;1.15,D128&lt;1.45,F128&gt;=1.5),3,IF(AND(G128&gt;=0.66,D128&gt;=1.15,D128&lt;1.45,F128&gt;=1.5),4,IF(AND(F128&gt;=2.5,D128&lt;1.55,D128&gt;=1.45,F128&gt;=1.5),5.025,IF(AND(F128&lt;2.5,D128&gt;=1.55,D128&gt;=1.45,F128&gt;=1.5),4.933,IF(AND(B128&lt;2.45,G128&lt;0.837,D128&lt;1.15,D128&lt;1.45,F128&gt;=1.5),3.3,IF(AND(B128&gt;=2.45,G128&lt;0.837,D128&lt;1.15,D128&lt;1.45,F128&gt;=1.5),3.86,IF(AND(B128&gt;=3.05,F128&lt;2.5,D128&lt;1.55,D128&gt;=1.45,F128&gt;=1.5),4.8,IF(AND(D128&gt;=2.45,F128&gt;=2.5,D128&gt;=1.55,D128&gt;=1.45,F128&gt;=1.5),5.875,IF(AND(H128&lt;13.187,G128&lt;0.217,H128&gt;=5.523,D128&lt;0.35,G128&lt;0.901,F128&lt;1.5),1.4,IF(AND(H128&gt;=13.187,G128&lt;0.217,H128&gt;=5.523,D128&lt;0.35,G128&lt;0.901,F128&lt;1.5),1.5,IF(AND(G128&lt;0.33,G128&gt;=0.217,H128&gt;=5.523,D128&lt;0.35,G128&lt;0.901,F128&lt;1.5),1.28,IF(AND(A128&lt;6.05,D128&lt;1.35,G128&lt;0.66,D128&gt;=1.15,D128&lt;1.45,F128&gt;=1.5),4.175,IF(AND(A128&gt;=6.05,D128&lt;1.35,G128&lt;0.66,D128&gt;=1.15,D128&lt;1.45,F128&gt;=1.5),4.3,IF(AND(A128&lt;5.65,D128&gt;=1.35,G128&lt;0.66,D128&gt;=1.15,D128&lt;1.45,F128&gt;=1.5),3.9,IF(AND(A128&gt;=5.65,D128&gt;=1.35,G128&lt;0.66,D128&gt;=1.15,D128&lt;1.45,F128&gt;=1.5),4.52,IF(AND(A128&lt;6.25,B128&lt;3.05,F128&lt;2.5,D128&lt;1.55,D128&gt;=1.45,F128&gt;=1.5),4.5,IF(AND(A128&gt;=6.25,B128&lt;3.05,F128&lt;2.5,D128&lt;1.55,D128&gt;=1.45,F128&gt;=1.5),4.675,IF(AND(A128&gt;=7.25,D128&lt;2.45,F128&gt;=2.5,D128&gt;=1.55,D128&gt;=1.45,F128&gt;=1.5),6.433,IF(AND(D128&gt;=0.25,G128&gt;=0.33,G128&gt;=0.217,H128&gt;=5.523,D128&lt;0.35,G128&lt;0.901,F128&lt;1.5),1.4,IF(AND(A128&lt;6.15,A128&lt;7.25,D128&lt;2.45,F128&gt;=2.5,D128&gt;=1.55,D128&gt;=1.45,F128&gt;=1.5),5.025,IF(AND(H128&lt;6.439,D128&lt;0.25,G128&gt;=0.33,G128&gt;=0.217,H128&gt;=5.523,D128&lt;0.35,G128&lt;0.901,F128&lt;1.5),1.5,IF(AND(H128&gt;=6.439,D128&lt;0.25,G128&gt;=0.33,G128&gt;=0.217,H128&gt;=5.523,D128&lt;0.35,G128&lt;0.901,F128&lt;1.5),1.38,IF(AND(H128&gt;=13.711,A128&gt;=6.15,A128&lt;7.25,D128&lt;2.45,F128&gt;=2.5,D128&gt;=1.55,D128&gt;=1.45,F128&gt;=1.5),5.68,IF(AND(B128&gt;=3.3,H128&lt;13.711,A128&gt;=6.15,A128&lt;7.25,D128&lt;2.45,F128&gt;=2.5,D128&gt;=1.55,D128&gt;=1.45,F128&gt;=1.5),5.6,IF(AND(G128&lt;0.093,B128&lt;3.3,H128&lt;13.711,A128&gt;=6.15,A128&lt;7.25,D128&lt;2.45,F128&gt;=2.5,D128&gt;=1.55,D128&gt;=1.45,F128&gt;=1.5),5.56,IF(AND(D128&lt;1.95,G128&gt;=0.093,B128&lt;3.3,H128&lt;13.711,A128&gt;=6.15,A128&lt;7.25,D128&lt;2.45,F128&gt;=2.5,D128&gt;=1.55,D128&gt;=1.45,F128&gt;=1.5),5.3,IF(AND(B128&lt;3.15,D128&gt;=1.95,G128&gt;=0.093,B128&lt;3.3,H128&lt;13.711,A128&gt;=6.15,A128&lt;7.25,D128&lt;2.45,F128&gt;=2.5,D128&gt;=1.55,D128&gt;=1.45,F128&gt;=1.5),5.1,IF(AND(B128&gt;=3.15,D128&gt;=1.95,G128&gt;=0.093,B128&lt;3.3,H128&lt;13.711,A128&gt;=6.15,A128&lt;7.25,D128&lt;2.45,F128&gt;=2.5,D128&gt;=1.55,D128&gt;=1.45,F128&gt;=1.5),5.15,"shouldnthappen"))))))))))))))))))))))))))))))))</f>
        <v>5.68</v>
      </c>
      <c r="S128" s="1" t="n">
        <f aca="false">IF(AND(G128&gt;=0.859,D128&gt;=0.35,F128&lt;1.5),1.9,IF(AND(D128&lt;1.75,F128&gt;=2.5,F128&gt;=1.5),4.867,IF(AND(H128&lt;8.42,A128&lt;5.05,D128&lt;0.35,F128&lt;1.5),1.42,IF(AND(H128&gt;=14.877,A128&gt;=5.05,D128&lt;0.35,F128&lt;1.5),1.3,IF(AND(B128&lt;3.35,G128&lt;0.859,D128&gt;=0.35,F128&lt;1.5),1.7,IF(AND(B128&gt;=3.35,G128&lt;0.859,D128&gt;=0.35,F128&lt;1.5),1.5,IF(AND(A128&gt;=6.05,B128&lt;2.75,F128&lt;2.5,F128&gt;=1.5),4.733,IF(AND(G128&gt;=0.68,B128&gt;=2.75,F128&lt;2.5,F128&gt;=1.5),4.025,IF(AND(H128&gt;=16.284,D128&gt;=1.75,F128&gt;=2.5,F128&gt;=1.5),6.6,IF(AND(A128&lt;4.35,H128&gt;=8.42,A128&lt;5.05,D128&lt;0.35,F128&lt;1.5),1.1,IF(AND(G128&gt;=0.948,H128&lt;14.877,A128&gt;=5.05,D128&lt;0.35,F128&lt;1.5),1.7,IF(AND(A128&lt;5.3,A128&lt;6.05,B128&lt;2.75,F128&lt;2.5,F128&gt;=1.5),3,IF(AND(H128&gt;=15.168,G128&lt;0.68,B128&gt;=2.75,F128&lt;2.5,F128&gt;=1.5),4.75,IF(AND(H128&gt;=14.005,A128&gt;=4.35,H128&gt;=8.42,A128&lt;5.05,D128&lt;0.35,F128&lt;1.5),1.375,IF(AND(A128&gt;=5.55,G128&lt;0.948,H128&lt;14.877,A128&gt;=5.05,D128&lt;0.35,F128&lt;1.5),1.7,IF(AND(H128&lt;12.363,A128&gt;=5.3,A128&lt;6.05,B128&lt;2.75,F128&lt;2.5,F128&gt;=1.5),3.825,IF(AND(H128&gt;=12.363,A128&gt;=5.3,A128&lt;6.05,B128&lt;2.75,F128&lt;2.5,F128&gt;=1.5),4.033,IF(AND(H128&gt;=14.508,H128&lt;15.168,G128&lt;0.68,B128&gt;=2.75,F128&lt;2.5,F128&gt;=1.5),4.2,IF(AND(D128&gt;=2.35,D128&gt;=2.2,H128&lt;16.284,D128&gt;=1.75,F128&gt;=2.5,F128&gt;=1.5),5.267,IF(AND(G128&lt;0.231,H128&lt;14.005,A128&gt;=4.35,H128&gt;=8.42,A128&lt;5.05,D128&lt;0.35,F128&lt;1.5),1.4,IF(AND(H128&gt;=14.494,A128&lt;5.55,G128&lt;0.948,H128&lt;14.877,A128&gt;=5.05,D128&lt;0.35,F128&lt;1.5),1.6,IF(AND(A128&lt;6.1,H128&lt;14.508,H128&lt;15.168,G128&lt;0.68,B128&gt;=2.75,F128&lt;2.5,F128&gt;=1.5),4.5,IF(AND(A128&lt;6.1,H128&lt;11.8,D128&lt;2.2,H128&lt;16.284,D128&gt;=1.75,F128&gt;=2.5,F128&gt;=1.5),4.95,IF(AND(A128&gt;=6.1,H128&lt;11.8,D128&lt;2.2,H128&lt;16.284,D128&gt;=1.75,F128&gt;=2.5,F128&gt;=1.5),5.333,IF(AND(B128&lt;2.75,H128&gt;=11.8,D128&lt;2.2,H128&lt;16.284,D128&gt;=1.75,F128&gt;=2.5,F128&gt;=1.5),5.1,IF(AND(B128&gt;=3.15,D128&lt;2.35,D128&gt;=2.2,H128&lt;16.284,D128&gt;=1.75,F128&gt;=2.5,F128&gt;=1.5),5.5,IF(AND(B128&gt;=3.35,G128&gt;=0.231,H128&lt;14.005,A128&gt;=4.35,H128&gt;=8.42,A128&lt;5.05,D128&lt;0.35,F128&lt;1.5),1.3,IF(AND(H128&lt;13.869,H128&lt;14.494,A128&lt;5.55,G128&lt;0.948,H128&lt;14.877,A128&gt;=5.05,D128&lt;0.35,F128&lt;1.5),1.5,IF(AND(H128&gt;=13.869,H128&lt;14.494,A128&lt;5.55,G128&lt;0.948,H128&lt;14.877,A128&gt;=5.05,D128&lt;0.35,F128&lt;1.5),1.4,IF(AND(G128&lt;0.636,A128&gt;=6.1,H128&lt;14.508,H128&lt;15.168,G128&lt;0.68,B128&gt;=2.75,F128&lt;2.5,F128&gt;=1.5),4.68,IF(AND(G128&gt;=0.636,A128&gt;=6.1,H128&lt;14.508,H128&lt;15.168,G128&lt;0.68,B128&gt;=2.75,F128&lt;2.5,F128&gt;=1.5),4.4,IF(AND(B128&lt;2.85,B128&gt;=2.75,H128&gt;=11.8,D128&lt;2.2,H128&lt;16.284,D128&gt;=1.75,F128&gt;=2.5,F128&gt;=1.5),6.7,IF(AND(H128&lt;10.626,B128&lt;3.15,D128&lt;2.35,D128&gt;=2.2,H128&lt;16.284,D128&gt;=1.75,F128&gt;=2.5,F128&gt;=1.5),5.1,IF(AND(H128&gt;=10.626,B128&lt;3.15,D128&lt;2.35,D128&gt;=2.2,H128&lt;16.284,D128&gt;=1.75,F128&gt;=2.5,F128&gt;=1.5),5.2,IF(AND(G128&lt;0.378,B128&lt;3.35,G128&gt;=0.231,H128&lt;14.005,A128&gt;=4.35,H128&gt;=8.42,A128&lt;5.05,D128&lt;0.35,F128&lt;1.5),1.2,IF(AND(G128&gt;=0.378,B128&lt;3.35,G128&gt;=0.231,H128&lt;14.005,A128&gt;=4.35,H128&gt;=8.42,A128&lt;5.05,D128&lt;0.35,F128&lt;1.5),1.3,IF(AND(A128&lt;6.2,B128&gt;=2.85,B128&gt;=2.75,H128&gt;=11.8,D128&lt;2.2,H128&lt;16.284,D128&gt;=1.75,F128&gt;=2.5,F128&gt;=1.5),4.9,IF(AND(G128&lt;0.388,A128&gt;=6.2,B128&gt;=2.85,B128&gt;=2.75,H128&gt;=11.8,D128&lt;2.2,H128&lt;16.284,D128&gt;=1.75,F128&gt;=2.5,F128&gt;=1.5),5.52,IF(AND(G128&gt;=0.388,A128&gt;=6.2,B128&gt;=2.85,B128&gt;=2.75,H128&gt;=11.8,D128&lt;2.2,H128&lt;16.284,D128&gt;=1.75,F128&gt;=2.5,F128&gt;=1.5),5.7,"shouldnthappen")))))))))))))))))))))))))))))))))))))))</f>
        <v>5.52</v>
      </c>
      <c r="T128" s="1" t="n">
        <f aca="false">IF(AND(D128&gt;=0.8,A128&lt;5.45),3.7,IF(AND(D128&gt;=0.35,D128&lt;0.8,A128&lt;5.45),1.56,IF(AND(G128&lt;0.164,F128&lt;2.5,A128&gt;=5.45),1.6,IF(AND(H128&gt;=16.718,F128&gt;=2.5,A128&gt;=5.45),6.4,IF(AND(G128&gt;=0.719,H128&lt;16.718,F128&gt;=2.5,A128&gt;=5.45),5.05,IF(AND(A128&lt;4.35,A128&lt;5.05,D128&lt;0.35,D128&lt;0.8,A128&lt;5.45),1.1,IF(AND(H128&gt;=14.494,A128&gt;=5.05,D128&lt;0.35,D128&lt;0.8,A128&lt;5.45),1.6,IF(AND(G128&lt;0.338,D128&lt;1.25,G128&gt;=0.164,F128&lt;2.5,A128&gt;=5.45),4.1,IF(AND(H128&lt;8.397,D128&gt;=1.25,G128&gt;=0.164,F128&lt;2.5,A128&gt;=5.45),4,IF(AND(H128&lt;11.031,H128&lt;14.494,A128&gt;=5.05,D128&lt;0.35,D128&lt;0.8,A128&lt;5.45),1.5,IF(AND(H128&gt;=11.031,H128&lt;14.494,A128&gt;=5.05,D128&lt;0.35,D128&lt;0.8,A128&lt;5.45),1.44,IF(AND(B128&lt;2.65,H128&gt;=8.397,D128&gt;=1.25,G128&gt;=0.164,F128&lt;2.5,A128&gt;=5.45),4.767,IF(AND(H128&lt;7.388,G128&lt;0.487,G128&lt;0.719,H128&lt;16.718,F128&gt;=2.5,A128&gt;=5.45),5.067,IF(AND(G128&lt;0.533,G128&gt;=0.487,G128&lt;0.719,H128&lt;16.718,F128&gt;=2.5,A128&gt;=5.45),5.8,IF(AND(G128&gt;=0.533,G128&gt;=0.487,G128&lt;0.719,H128&lt;16.718,F128&gt;=2.5,A128&gt;=5.45),5.86,IF(AND(B128&lt;3.25,A128&gt;=4.95,A128&gt;=4.35,A128&lt;5.05,D128&lt;0.35,D128&lt;0.8,A128&lt;5.45),1.2,IF(AND(A128&lt;5.6,H128&lt;11.218,G128&gt;=0.338,D128&lt;1.25,G128&gt;=0.164,F128&lt;2.5,A128&gt;=5.45),3.7,IF(AND(A128&gt;=5.6,H128&lt;11.218,G128&gt;=0.338,D128&lt;1.25,G128&gt;=0.164,F128&lt;2.5,A128&gt;=5.45),3.5,IF(AND(H128&lt;12.668,H128&gt;=11.218,G128&gt;=0.338,D128&lt;1.25,G128&gt;=0.164,F128&lt;2.5,A128&gt;=5.45),3.9,IF(AND(H128&gt;=12.668,H128&gt;=11.218,G128&gt;=0.338,D128&lt;1.25,G128&gt;=0.164,F128&lt;2.5,A128&gt;=5.45),4,IF(AND(H128&gt;=15.705,B128&gt;=2.65,H128&gt;=8.397,D128&gt;=1.25,G128&gt;=0.164,F128&lt;2.5,A128&gt;=5.45),4.8,IF(AND(B128&lt;2.75,H128&gt;=7.388,G128&lt;0.487,G128&lt;0.719,H128&lt;16.718,F128&gt;=2.5,A128&gt;=5.45),5.26,IF(AND(B128&lt;2.95,A128&lt;4.5,A128&lt;4.95,A128&gt;=4.35,A128&lt;5.05,D128&lt;0.35,D128&lt;0.8,A128&lt;5.45),1.4,IF(AND(B128&gt;=2.95,A128&lt;4.5,A128&lt;4.95,A128&gt;=4.35,A128&lt;5.05,D128&lt;0.35,D128&lt;0.8,A128&lt;5.45),1.3,IF(AND(H128&gt;=13.924,A128&gt;=4.5,A128&lt;4.95,A128&gt;=4.35,A128&lt;5.05,D128&lt;0.35,D128&lt;0.8,A128&lt;5.45),1.5,IF(AND(G128&lt;0.252,B128&gt;=3.25,A128&gt;=4.95,A128&gt;=4.35,A128&lt;5.05,D128&lt;0.35,D128&lt;0.8,A128&lt;5.45),1.4,IF(AND(G128&gt;=0.252,B128&gt;=3.25,A128&gt;=4.95,A128&gt;=4.35,A128&lt;5.05,D128&lt;0.35,D128&lt;0.8,A128&lt;5.45),1.32,IF(AND(G128&gt;=0.473,H128&lt;15.705,B128&gt;=2.65,H128&gt;=8.397,D128&gt;=1.25,G128&gt;=0.164,F128&lt;2.5,A128&gt;=5.45),4.7,IF(AND(B128&gt;=3.15,B128&gt;=2.75,H128&gt;=7.388,G128&lt;0.487,G128&lt;0.719,H128&lt;16.718,F128&gt;=2.5,A128&gt;=5.45),5.7,IF(AND(B128&lt;3.15,H128&lt;13.924,A128&gt;=4.5,A128&lt;4.95,A128&gt;=4.35,A128&lt;5.05,D128&lt;0.35,D128&lt;0.8,A128&lt;5.45),1.433,IF(AND(B128&gt;=3.15,H128&lt;13.924,A128&gt;=4.5,A128&lt;4.95,A128&gt;=4.35,A128&lt;5.05,D128&lt;0.35,D128&lt;0.8,A128&lt;5.45),1.4,IF(AND(H128&gt;=14.81,G128&lt;0.473,H128&lt;15.705,B128&gt;=2.65,H128&gt;=8.397,D128&gt;=1.25,G128&gt;=0.164,F128&lt;2.5,A128&gt;=5.45),4.2,IF(AND(A128&lt;6.65,B128&lt;3.15,B128&gt;=2.75,H128&gt;=7.388,G128&lt;0.487,G128&lt;0.719,H128&lt;16.718,F128&gt;=2.5,A128&gt;=5.45),5.6,IF(AND(A128&gt;=6.65,B128&lt;3.15,B128&gt;=2.75,H128&gt;=7.388,G128&lt;0.487,G128&lt;0.719,H128&lt;16.718,F128&gt;=2.5,A128&gt;=5.45),5.4,IF(AND(A128&lt;6.15,H128&lt;14.81,G128&lt;0.473,H128&lt;15.705,B128&gt;=2.65,H128&gt;=8.397,D128&gt;=1.25,G128&gt;=0.164,F128&lt;2.5,A128&gt;=5.45),4.5,IF(AND(A128&gt;=6.15,H128&lt;14.81,G128&lt;0.473,H128&lt;15.705,B128&gt;=2.65,H128&gt;=8.397,D128&gt;=1.25,G128&gt;=0.164,F128&lt;2.5,A128&gt;=5.45),4.4,"shouldnthappen"))))))))))))))))))))))))))))))))))))</f>
        <v>5.7</v>
      </c>
      <c r="U128" s="1" t="n">
        <f aca="false">IF(AND(G128&gt;=0.934,F128&lt;1.5),1.7,IF(AND(D128&lt;0.15,D128&lt;0.25,G128&lt;0.934,F128&lt;1.5),1.38,IF(AND(H128&gt;=14.379,D128&gt;=0.25,G128&lt;0.934,F128&lt;1.5),1.7,IF(AND(A128&lt;5.3,D128&lt;1.35,F128&lt;2.5,F128&gt;=1.5),3.15,IF(AND(H128&lt;7.148,D128&gt;=1.35,F128&lt;2.5,F128&gt;=1.5),3.9,IF(AND(G128&lt;0.352,A128&lt;6.15,F128&gt;=2.5,F128&gt;=1.5),4.5,IF(AND(G128&gt;=0.352,A128&lt;6.15,F128&gt;=2.5,F128&gt;=1.5),4.92,IF(AND(B128&lt;2.85,A128&gt;=6.15,F128&gt;=2.5,F128&gt;=1.5),6.2,IF(AND(D128&gt;=0.45,H128&lt;14.379,D128&gt;=0.25,G128&lt;0.934,F128&lt;1.5),1.65,IF(AND(G128&gt;=0.857,A128&gt;=5.3,D128&lt;1.35,F128&lt;2.5,F128&gt;=1.5),4.3,IF(AND(A128&gt;=7.25,B128&gt;=2.85,A128&gt;=6.15,F128&gt;=2.5,F128&gt;=1.5),6.425,IF(AND(H128&lt;9.499,A128&lt;5.05,D128&gt;=0.15,D128&lt;0.25,G128&lt;0.934,F128&lt;1.5),1.4,IF(AND(A128&gt;=5.45,A128&gt;=5.05,D128&gt;=0.15,D128&lt;0.25,G128&lt;0.934,F128&lt;1.5),1.3,IF(AND(B128&gt;=4.15,D128&lt;0.45,H128&lt;14.379,D128&gt;=0.25,G128&lt;0.934,F128&lt;1.5),1.5,IF(AND(A128&gt;=5.75,G128&lt;0.857,A128&gt;=5.3,D128&lt;1.35,F128&lt;2.5,F128&gt;=1.5),4.02,IF(AND(A128&lt;6.65,G128&lt;0.333,H128&gt;=7.148,D128&gt;=1.35,F128&lt;2.5,F128&gt;=1.5),4.475,IF(AND(A128&gt;=6.65,G128&lt;0.333,H128&gt;=7.148,D128&gt;=1.35,F128&lt;2.5,F128&gt;=1.5),4.8,IF(AND(D128&gt;=1.45,G128&gt;=0.333,H128&gt;=7.148,D128&gt;=1.35,F128&lt;2.5,F128&gt;=1.5),4.85,IF(AND(G128&gt;=0.861,A128&lt;7.25,B128&gt;=2.85,A128&gt;=6.15,F128&gt;=2.5,F128&gt;=1.5),5.2,IF(AND(G128&lt;0.571,H128&gt;=9.499,A128&lt;5.05,D128&gt;=0.15,D128&lt;0.25,G128&lt;0.934,F128&lt;1.5),1.2,IF(AND(G128&gt;=0.571,H128&gt;=9.499,A128&lt;5.05,D128&gt;=0.15,D128&lt;0.25,G128&lt;0.934,F128&lt;1.5),1.3,IF(AND(H128&lt;9.283,A128&lt;5.45,A128&gt;=5.05,D128&gt;=0.15,D128&lt;0.25,G128&lt;0.934,F128&lt;1.5),1.5,IF(AND(H128&gt;=9.283,A128&lt;5.45,A128&gt;=5.05,D128&gt;=0.15,D128&lt;0.25,G128&lt;0.934,F128&lt;1.5),1.425,IF(AND(A128&lt;4.9,B128&lt;4.15,D128&lt;0.45,H128&lt;14.379,D128&gt;=0.25,G128&lt;0.934,F128&lt;1.5),1.4,IF(AND(A128&gt;=4.9,B128&lt;4.15,D128&lt;0.45,H128&lt;14.379,D128&gt;=0.25,G128&lt;0.934,F128&lt;1.5),1.325,IF(AND(G128&lt;0.572,A128&lt;5.75,G128&lt;0.857,A128&gt;=5.3,D128&lt;1.35,F128&lt;2.5,F128&gt;=1.5),3.65,IF(AND(G128&gt;=0.572,A128&lt;5.75,G128&lt;0.857,A128&gt;=5.3,D128&lt;1.35,F128&lt;2.5,F128&gt;=1.5),3.9,IF(AND(A128&lt;6.75,D128&lt;1.45,G128&gt;=0.333,H128&gt;=7.148,D128&gt;=1.35,F128&lt;2.5,F128&gt;=1.5),4.4,IF(AND(A128&gt;=6.75,D128&lt;1.45,G128&gt;=0.333,H128&gt;=7.148,D128&gt;=1.35,F128&lt;2.5,F128&gt;=1.5),4.78,IF(AND(A128&lt;6.6,B128&lt;3.25,G128&lt;0.861,A128&lt;7.25,B128&gt;=2.85,A128&gt;=6.15,F128&gt;=2.5,F128&gt;=1.5),5.333,IF(AND(H128&lt;11.461,B128&gt;=3.25,G128&lt;0.861,A128&lt;7.25,B128&gt;=2.85,A128&gt;=6.15,F128&gt;=2.5,F128&gt;=1.5),6.025,IF(AND(H128&gt;=11.461,B128&gt;=3.25,G128&lt;0.861,A128&lt;7.25,B128&gt;=2.85,A128&gt;=6.15,F128&gt;=2.5,F128&gt;=1.5),5.667,IF(AND(H128&gt;=14.564,A128&gt;=6.6,B128&lt;3.25,G128&lt;0.861,A128&lt;7.25,B128&gt;=2.85,A128&gt;=6.15,F128&gt;=2.5,F128&gt;=1.5),5.4,IF(AND(D128&gt;=2.35,H128&lt;14.564,A128&gt;=6.6,B128&lt;3.25,G128&lt;0.861,A128&lt;7.25,B128&gt;=2.85,A128&gt;=6.15,F128&gt;=2.5,F128&gt;=1.5),5.6,IF(AND(A128&lt;6.85,D128&lt;2.35,H128&lt;14.564,A128&gt;=6.6,B128&lt;3.25,G128&lt;0.861,A128&lt;7.25,B128&gt;=2.85,A128&gt;=6.15,F128&gt;=2.5,F128&gt;=1.5),5.9,IF(AND(A128&gt;=6.85,D128&lt;2.35,H128&lt;14.564,A128&gt;=6.6,B128&lt;3.25,G128&lt;0.861,A128&lt;7.25,B128&gt;=2.85,A128&gt;=6.15,F128&gt;=2.5,F128&gt;=1.5),5.78,"shouldnthappen"))))))))))))))))))))))))))))))))))))</f>
        <v>5.78</v>
      </c>
      <c r="V128" s="1" t="n">
        <f aca="false">IF(AND(H128&lt;5.748,A128&lt;5.05,D128&lt;0.75),1,IF(AND(B128&lt;3.15,H128&gt;=5.748,A128&lt;5.05,D128&lt;0.75),1.475,IF(AND(G128&gt;=0.801,D128&lt;0.25,A128&gt;=5.05,D128&lt;0.75),1.7,IF(AND(D128&gt;=0.45,D128&gt;=0.25,A128&gt;=5.05,D128&lt;0.75),1.7,IF(AND(B128&lt;2.35,F128&lt;2.5,B128&lt;2.75,D128&gt;=0.75),4.16,IF(AND(D128&lt;1.75,F128&gt;=2.5,B128&lt;2.75,D128&gt;=0.75),4.875,IF(AND(D128&gt;=1.75,F128&gt;=2.5,B128&lt;2.75,D128&gt;=0.75),5.333,IF(AND(H128&gt;=16.284,D128&gt;=1.55,B128&gt;=2.75,D128&gt;=0.75),6.6,IF(AND(H128&gt;=14.144,B128&gt;=3.15,H128&gt;=5.748,A128&lt;5.05,D128&lt;0.75),1.3,IF(AND(A128&lt;5.45,G128&lt;0.801,D128&lt;0.25,A128&gt;=5.05,D128&lt;0.75),1.5,IF(AND(A128&gt;=5.45,G128&lt;0.801,D128&lt;0.25,A128&gt;=5.05,D128&lt;0.75),1.34,IF(AND(B128&lt;3.75,D128&lt;0.45,D128&gt;=0.25,A128&gt;=5.05,D128&lt;0.75),1.467,IF(AND(B128&gt;=3.75,D128&lt;0.45,D128&gt;=0.25,A128&gt;=5.05,D128&lt;0.75),1.767,IF(AND(G128&gt;=0.896,B128&gt;=2.35,F128&lt;2.5,B128&lt;2.75,D128&gt;=0.75),4.9,IF(AND(H128&lt;15.504,D128&lt;1.35,D128&lt;1.55,B128&gt;=2.75,D128&gt;=0.75),4.2,IF(AND(H128&gt;=15.504,D128&lt;1.35,D128&lt;1.55,B128&gt;=2.75,D128&gt;=0.75),4.6,IF(AND(H128&lt;9.767,D128&gt;=1.35,D128&lt;1.55,B128&gt;=2.75,D128&gt;=0.75),5.1,IF(AND(A128&lt;4.5,H128&lt;14.144,B128&gt;=3.15,H128&gt;=5.748,A128&lt;5.05,D128&lt;0.75),1.3,IF(AND(A128&gt;=4.5,H128&lt;14.144,B128&gt;=3.15,H128&gt;=5.748,A128&lt;5.05,D128&lt;0.75),1.4,IF(AND(D128&gt;=1.15,G128&lt;0.896,B128&gt;=2.35,F128&lt;2.5,B128&lt;2.75,D128&gt;=0.75),4.04,IF(AND(B128&lt;2.9,H128&gt;=9.767,D128&gt;=1.35,D128&lt;1.55,B128&gt;=2.75,D128&gt;=0.75),4.8,IF(AND(D128&lt;1.7,A128&gt;=7.05,H128&lt;16.284,D128&gt;=1.55,B128&gt;=2.75,D128&gt;=0.75),5.8,IF(AND(D128&gt;=1.7,A128&gt;=7.05,H128&lt;16.284,D128&gt;=1.55,B128&gt;=2.75,D128&gt;=0.75),6.3,IF(AND(B128&lt;2.45,D128&lt;1.15,G128&lt;0.896,B128&gt;=2.35,F128&lt;2.5,B128&lt;2.75,D128&gt;=0.75),3.767,IF(AND(B128&gt;=2.45,D128&lt;1.15,G128&lt;0.896,B128&gt;=2.35,F128&lt;2.5,B128&lt;2.75,D128&gt;=0.75),3.167,IF(AND(B128&gt;=3.15,B128&gt;=2.9,H128&gt;=9.767,D128&gt;=1.35,D128&lt;1.55,B128&gt;=2.75,D128&gt;=0.75),4.7,IF(AND(D128&lt;1.9,D128&lt;2.05,A128&lt;7.05,H128&lt;16.284,D128&gt;=1.55,B128&gt;=2.75,D128&gt;=0.75),4.82,IF(AND(D128&gt;=1.9,D128&lt;2.05,A128&lt;7.05,H128&lt;16.284,D128&gt;=1.55,B128&gt;=2.75,D128&gt;=0.75),5.067,IF(AND(H128&lt;12.721,B128&lt;3.15,B128&gt;=2.9,H128&gt;=9.767,D128&gt;=1.35,D128&lt;1.55,B128&gt;=2.75,D128&gt;=0.75),4.5,IF(AND(H128&gt;=12.721,B128&lt;3.15,B128&gt;=2.9,H128&gt;=9.767,D128&gt;=1.35,D128&lt;1.55,B128&gt;=2.75,D128&gt;=0.75),4.433,IF(AND(H128&lt;9.525,G128&lt;0.364,D128&gt;=2.05,A128&lt;7.05,H128&lt;16.284,D128&gt;=1.55,B128&gt;=2.75,D128&gt;=0.75),5.1,IF(AND(A128&lt;6.25,G128&gt;=0.364,D128&gt;=2.05,A128&lt;7.05,H128&lt;16.284,D128&gt;=1.55,B128&gt;=2.75,D128&gt;=0.75),5.4,IF(AND(H128&lt;10.898,H128&gt;=9.525,G128&lt;0.364,D128&gt;=2.05,A128&lt;7.05,H128&lt;16.284,D128&gt;=1.55,B128&gt;=2.75,D128&gt;=0.75),5.6,IF(AND(H128&lt;8.711,A128&gt;=6.25,G128&gt;=0.364,D128&gt;=2.05,A128&lt;7.05,H128&lt;16.284,D128&gt;=1.55,B128&gt;=2.75,D128&gt;=0.75),5.7,IF(AND(H128&gt;=8.711,A128&gt;=6.25,G128&gt;=0.364,D128&gt;=2.05,A128&lt;7.05,H128&lt;16.284,D128&gt;=1.55,B128&gt;=2.75,D128&gt;=0.75),5.84,IF(AND(D128&lt;2.2,H128&gt;=10.898,H128&gt;=9.525,G128&lt;0.364,D128&gt;=2.05,A128&lt;7.05,H128&lt;16.284,D128&gt;=1.55,B128&gt;=2.75,D128&gt;=0.75),5.4,IF(AND(D128&gt;=2.2,H128&gt;=10.898,H128&gt;=9.525,G128&lt;0.364,D128&gt;=2.05,A128&lt;7.05,H128&lt;16.284,D128&gt;=1.55,B128&gt;=2.75,D128&gt;=0.75),5.3,"shouldnthappen")))))))))))))))))))))))))))))))))))))</f>
        <v>6.3</v>
      </c>
      <c r="W128" s="1" t="n">
        <f aca="false">IF(AND(H128&lt;6.926,D128&gt;=0.35,D128&lt;0.8),1.9,IF(AND(H128&gt;=6.926,D128&gt;=0.35,D128&lt;0.8),1.533,IF(AND(H128&lt;13.492,A128&lt;4.75,D128&lt;0.35,D128&lt;0.8),1.1,IF(AND(H128&gt;=13.492,A128&lt;4.75,D128&lt;0.35,D128&lt;0.8),1.375,IF(AND(B128&lt;2.75,A128&gt;=5.85,F128&lt;2.5,D128&gt;=0.8),4.833,IF(AND(B128&lt;3.3,A128&gt;=7.05,F128&gt;=2.5,D128&gt;=0.8),5.8,IF(AND(B128&gt;=3.3,A128&gt;=7.05,F128&gt;=2.5,D128&gt;=0.8),6.325,IF(AND(D128&gt;=0.25,A128&lt;5.05,A128&gt;=4.75,D128&lt;0.35,D128&lt;0.8),1.3,IF(AND(B128&lt;3.6,A128&gt;=5.05,A128&gt;=4.75,D128&lt;0.35,D128&lt;0.8),1.4,IF(AND(H128&lt;10.194,G128&lt;0.412,A128&lt;5.85,F128&lt;2.5,D128&gt;=0.8),4.133,IF(AND(H128&gt;=10.194,G128&lt;0.412,A128&lt;5.85,F128&lt;2.5,D128&gt;=0.8),4.5,IF(AND(A128&lt;5.35,G128&gt;=0.412,A128&lt;5.85,F128&lt;2.5,D128&gt;=0.8),3.15,IF(AND(A128&lt;6.2,B128&gt;=2.75,A128&gt;=5.85,F128&lt;2.5,D128&gt;=0.8),4.3,IF(AND(H128&lt;5.767,A128&lt;6.2,A128&lt;7.05,F128&gt;=2.5,D128&gt;=0.8),4.5,IF(AND(G128&gt;=0.861,A128&gt;=6.2,A128&lt;7.05,F128&gt;=2.5,D128&gt;=0.8),5.2,IF(AND(B128&lt;3.15,D128&lt;0.25,A128&lt;5.05,A128&gt;=4.75,D128&lt;0.35,D128&lt;0.8),1.55,IF(AND(A128&lt;5.45,B128&gt;=3.6,A128&gt;=5.05,A128&gt;=4.75,D128&lt;0.35,D128&lt;0.8),1.5,IF(AND(A128&gt;=5.45,B128&gt;=3.6,A128&gt;=5.05,A128&gt;=4.75,D128&lt;0.35,D128&lt;0.8),1.4,IF(AND(G128&gt;=0.772,A128&gt;=5.35,G128&gt;=0.412,A128&lt;5.85,F128&lt;2.5,D128&gt;=0.8),3.9,IF(AND(D128&gt;=1.45,A128&gt;=6.2,B128&gt;=2.75,A128&gt;=5.85,F128&lt;2.5,D128&gt;=0.8),4.775,IF(AND(G128&lt;0.5,H128&gt;=5.767,A128&lt;6.2,A128&lt;7.05,F128&gt;=2.5,D128&gt;=0.8),5.1,IF(AND(G128&gt;=0.5,H128&gt;=5.767,A128&lt;6.2,A128&lt;7.05,F128&gt;=2.5,D128&gt;=0.8),4.95,IF(AND(B128&gt;=3.25,G128&lt;0.861,A128&gt;=6.2,A128&lt;7.05,F128&gt;=2.5,D128&gt;=0.8),5.75,IF(AND(A128&lt;4.95,B128&gt;=3.15,D128&lt;0.25,A128&lt;5.05,A128&gt;=4.75,D128&lt;0.35,D128&lt;0.8),1.4,IF(AND(A128&lt;5.65,G128&lt;0.772,A128&gt;=5.35,G128&gt;=0.412,A128&lt;5.85,F128&lt;2.5,D128&gt;=0.8),3.6,IF(AND(A128&gt;=5.65,G128&lt;0.772,A128&gt;=5.35,G128&gt;=0.412,A128&lt;5.85,F128&lt;2.5,D128&gt;=0.8),3.5,IF(AND(B128&gt;=3.15,D128&lt;1.45,A128&gt;=6.2,B128&gt;=2.75,A128&gt;=5.85,F128&lt;2.5,D128&gt;=0.8),4.7,IF(AND(A128&gt;=6.65,B128&lt;3.25,G128&lt;0.861,A128&gt;=6.2,A128&lt;7.05,F128&gt;=2.5,D128&gt;=0.8),5.567,IF(AND(H128&lt;9.499,A128&gt;=4.95,B128&gt;=3.15,D128&lt;0.25,A128&lt;5.05,A128&gt;=4.75,D128&lt;0.35,D128&lt;0.8),1.4,IF(AND(H128&gt;=9.499,A128&gt;=4.95,B128&gt;=3.15,D128&lt;0.25,A128&lt;5.05,A128&gt;=4.75,D128&lt;0.35,D128&lt;0.8),1.2,IF(AND(G128&lt;0.765,B128&lt;3.15,D128&lt;1.45,A128&gt;=6.2,B128&gt;=2.75,A128&gt;=5.85,F128&lt;2.5,D128&gt;=0.8),4.4,IF(AND(G128&gt;=0.765,B128&lt;3.15,D128&lt;1.45,A128&gt;=6.2,B128&gt;=2.75,A128&gt;=5.85,F128&lt;2.5,D128&gt;=0.8),4.6,IF(AND(H128&lt;10.667,A128&lt;6.65,B128&lt;3.25,G128&lt;0.861,A128&gt;=6.2,A128&lt;7.05,F128&gt;=2.5,D128&gt;=0.8),5.167,IF(AND(G128&lt;0.627,H128&gt;=10.667,A128&lt;6.65,B128&lt;3.25,G128&lt;0.861,A128&gt;=6.2,A128&lt;7.05,F128&gt;=2.5,D128&gt;=0.8),5.64,IF(AND(G128&gt;=0.627,H128&gt;=10.667,A128&lt;6.65,B128&lt;3.25,G128&lt;0.861,A128&gt;=6.2,A128&lt;7.05,F128&gt;=2.5,D128&gt;=0.8),5.1,"shouldnthappen")))))))))))))))))))))))))))))))))))</f>
        <v>5.8</v>
      </c>
      <c r="X128" s="1" t="n">
        <f aca="false">IF(AND(B128&lt;3.05,H128&lt;6.697,A128&lt;5.45),4.1,IF(AND(B128&gt;=3.05,H128&lt;6.697,A128&lt;5.45),1.48,IF(AND(D128&lt;0.7,A128&lt;5.9,A128&gt;=5.45),1.4,IF(AND(A128&lt;4.35,B128&lt;3.3,H128&gt;=6.697,A128&lt;5.45),1.1,IF(AND(G128&lt;0.372,D128&gt;=0.7,A128&lt;5.9,A128&gt;=5.45),4.36,IF(AND(A128&gt;=4.9,A128&gt;=4.35,B128&lt;3.3,H128&gt;=6.697,A128&lt;5.45),1.6,IF(AND(H128&gt;=14.171,A128&lt;5.15,B128&gt;=3.3,H128&gt;=6.697,A128&lt;5.45),1.6,IF(AND(G128&lt;0.451,A128&gt;=5.15,B128&gt;=3.3,H128&gt;=6.697,A128&lt;5.45),1.367,IF(AND(G128&gt;=0.451,A128&gt;=5.15,B128&gt;=3.3,H128&gt;=6.697,A128&lt;5.45),1.5,IF(AND(G128&lt;0.332,D128&lt;1.45,F128&lt;2.5,A128&gt;=5.9,A128&gt;=5.45),4.35,IF(AND(A128&lt;6.15,D128&gt;=1.45,F128&lt;2.5,A128&gt;=5.9,A128&gt;=5.45),5.1,IF(AND(D128&gt;=2.4,G128&lt;0.432,F128&gt;=2.5,A128&gt;=5.9,A128&gt;=5.45),5.78,IF(AND(A128&lt;6.15,G128&gt;=0.432,F128&gt;=2.5,A128&gt;=5.9,A128&gt;=5.45),4.9,IF(AND(B128&lt;3.1,A128&lt;4.9,A128&gt;=4.35,B128&lt;3.3,H128&gt;=6.697,A128&lt;5.45),1.4,IF(AND(B128&gt;=3.1,A128&lt;4.9,A128&gt;=4.35,B128&lt;3.3,H128&gt;=6.697,A128&lt;5.45),1.3,IF(AND(G128&lt;0.343,H128&lt;14.171,A128&lt;5.15,B128&gt;=3.3,H128&gt;=6.697,A128&lt;5.45),1.433,IF(AND(G128&gt;=0.343,H128&lt;14.171,A128&lt;5.15,B128&gt;=3.3,H128&gt;=6.697,A128&lt;5.45),1.525,IF(AND(D128&lt;1.05,B128&lt;2.55,G128&gt;=0.372,D128&gt;=0.7,A128&lt;5.9,A128&gt;=5.45),3.7,IF(AND(H128&lt;10.596,B128&gt;=2.55,G128&gt;=0.372,D128&gt;=0.7,A128&lt;5.9,A128&gt;=5.45),3.525,IF(AND(H128&gt;=10.596,B128&gt;=2.55,G128&gt;=0.372,D128&gt;=0.7,A128&lt;5.9,A128&gt;=5.45),3.9,IF(AND(H128&lt;14.314,G128&gt;=0.332,D128&lt;1.45,F128&lt;2.5,A128&gt;=5.9,A128&gt;=5.45),4.4,IF(AND(H128&gt;=14.314,G128&gt;=0.332,D128&lt;1.45,F128&lt;2.5,A128&gt;=5.9,A128&gt;=5.45),4.7,IF(AND(H128&lt;13.906,A128&gt;=6.15,D128&gt;=1.45,F128&lt;2.5,A128&gt;=5.9,A128&gt;=5.45),4.675,IF(AND(H128&gt;=13.906,A128&gt;=6.15,D128&gt;=1.45,F128&lt;2.5,A128&gt;=5.9,A128&gt;=5.45),4.9,IF(AND(G128&lt;0.093,D128&lt;2.4,G128&lt;0.432,F128&gt;=2.5,A128&gt;=5.9,A128&gt;=5.45),5.6,IF(AND(B128&lt;2.95,A128&gt;=6.15,G128&gt;=0.432,F128&gt;=2.5,A128&gt;=5.9,A128&gt;=5.45),5.86,IF(AND(A128&lt;5.55,D128&gt;=1.05,B128&lt;2.55,G128&gt;=0.372,D128&gt;=0.7,A128&lt;5.9,A128&gt;=5.45),4,IF(AND(A128&gt;=5.55,D128&gt;=1.05,B128&lt;2.55,G128&gt;=0.372,D128&gt;=0.7,A128&lt;5.9,A128&gt;=5.45),3.9,IF(AND(D128&lt;1.7,G128&gt;=0.093,D128&lt;2.4,G128&lt;0.432,F128&gt;=2.5,A128&gt;=5.9,A128&gt;=5.45),5.05,IF(AND(G128&gt;=0.774,B128&gt;=2.95,A128&gt;=6.15,G128&gt;=0.432,F128&gt;=2.5,A128&gt;=5.9,A128&gt;=5.45),5.3,IF(AND(G128&gt;=0.312,D128&gt;=1.7,G128&gt;=0.093,D128&lt;2.4,G128&lt;0.432,F128&gt;=2.5,A128&gt;=5.9,A128&gt;=5.45),5.4,IF(AND(D128&lt;2.45,G128&lt;0.774,B128&gt;=2.95,A128&gt;=6.15,G128&gt;=0.432,F128&gt;=2.5,A128&gt;=5.9,A128&gt;=5.45),5.66,IF(AND(D128&gt;=2.45,G128&lt;0.774,B128&gt;=2.95,A128&gt;=6.15,G128&gt;=0.432,F128&gt;=2.5,A128&gt;=5.9,A128&gt;=5.45),6,IF(AND(G128&gt;=0.301,G128&lt;0.312,D128&gt;=1.7,G128&gt;=0.093,D128&lt;2.4,G128&lt;0.432,F128&gt;=2.5,A128&gt;=5.9,A128&gt;=5.45),5.1,IF(AND(A128&lt;6.45,G128&lt;0.301,G128&lt;0.312,D128&gt;=1.7,G128&gt;=0.093,D128&lt;2.4,G128&lt;0.432,F128&gt;=2.5,A128&gt;=5.9,A128&gt;=5.45),5.3,IF(AND(A128&gt;=6.45,G128&lt;0.301,G128&lt;0.312,D128&gt;=1.7,G128&gt;=0.093,D128&lt;2.4,G128&lt;0.432,F128&gt;=2.5,A128&gt;=5.9,A128&gt;=5.45),5.2,"shouldnthappen"))))))))))))))))))))))))))))))))))))</f>
        <v>5.4</v>
      </c>
      <c r="Y128" s="1" t="n">
        <f aca="false">IF(AND(H128&lt;6.51,F128&lt;1.5),1.8,IF(AND(H128&gt;=16.674,F128&gt;=1.5),6.533,IF(AND(D128&gt;=0.45,H128&gt;=6.51,F128&lt;1.5),1.667,IF(AND(H128&gt;=13.805,G128&lt;0.154,H128&lt;16.674,F128&gt;=1.5),6.7,IF(AND(D128&lt;0.15,A128&lt;5.05,D128&lt;0.45,H128&gt;=6.51,F128&lt;1.5),1.4,IF(AND(H128&gt;=13.586,A128&gt;=5.05,D128&lt;0.45,H128&gt;=6.51,F128&lt;1.5),1.3,IF(AND(F128&lt;2.5,H128&lt;13.805,G128&lt;0.154,H128&lt;16.674,F128&gt;=1.5),4.6,IF(AND(H128&lt;8.929,D128&lt;1.35,G128&gt;=0.154,H128&lt;16.674,F128&gt;=1.5),3.64,IF(AND(G128&lt;0.05,H128&lt;13.586,A128&gt;=5.05,D128&lt;0.45,H128&gt;=6.51,F128&lt;1.5),1.4,IF(AND(G128&gt;=0.107,F128&gt;=2.5,H128&lt;13.805,G128&lt;0.154,H128&lt;16.674,F128&gt;=1.5),5.3,IF(AND(B128&gt;=2.75,H128&gt;=8.929,D128&lt;1.35,G128&gt;=0.154,H128&lt;16.674,F128&gt;=1.5),4.433,IF(AND(D128&gt;=1.55,F128&lt;2.5,D128&gt;=1.35,G128&gt;=0.154,H128&lt;16.674,F128&gt;=1.5),4.975,IF(AND(H128&lt;6.93,F128&gt;=2.5,D128&gt;=1.35,G128&gt;=0.154,H128&lt;16.674,F128&gt;=1.5),4.5,IF(AND(H128&lt;12.675,G128&lt;0.217,D128&gt;=0.15,A128&lt;5.05,D128&lt;0.45,H128&gt;=6.51,F128&lt;1.5),1.4,IF(AND(H128&gt;=12.675,G128&lt;0.217,D128&gt;=0.15,A128&lt;5.05,D128&lt;0.45,H128&gt;=6.51,F128&lt;1.5),1.5,IF(AND(A128&lt;4.65,G128&gt;=0.217,D128&gt;=0.15,A128&lt;5.05,D128&lt;0.45,H128&gt;=6.51,F128&lt;1.5),1.35,IF(AND(D128&lt;0.25,G128&gt;=0.05,H128&lt;13.586,A128&gt;=5.05,D128&lt;0.45,H128&gt;=6.51,F128&lt;1.5),1.467,IF(AND(D128&gt;=0.25,G128&gt;=0.05,H128&lt;13.586,A128&gt;=5.05,D128&lt;0.45,H128&gt;=6.51,F128&lt;1.5),1.5,IF(AND(H128&lt;9.15,G128&lt;0.107,F128&gt;=2.5,H128&lt;13.805,G128&lt;0.154,H128&lt;16.674,F128&gt;=1.5),5.7,IF(AND(H128&gt;=9.15,G128&lt;0.107,F128&gt;=2.5,H128&lt;13.805,G128&lt;0.154,H128&lt;16.674,F128&gt;=1.5),5.6,IF(AND(G128&lt;0.404,B128&lt;2.75,H128&gt;=8.929,D128&lt;1.35,G128&gt;=0.154,H128&lt;16.674,F128&gt;=1.5),4.15,IF(AND(G128&gt;=0.404,B128&lt;2.75,H128&gt;=8.929,D128&lt;1.35,G128&gt;=0.154,H128&lt;16.674,F128&gt;=1.5),3.9,IF(AND(A128&gt;=6.75,D128&lt;1.55,F128&lt;2.5,D128&gt;=1.35,G128&gt;=0.154,H128&lt;16.674,F128&gt;=1.5),4.82,IF(AND(D128&lt;0.25,A128&gt;=4.65,G128&gt;=0.217,D128&gt;=0.15,A128&lt;5.05,D128&lt;0.45,H128&gt;=6.51,F128&lt;1.5),1.325,IF(AND(D128&gt;=0.25,A128&gt;=4.65,G128&gt;=0.217,D128&gt;=0.15,A128&lt;5.05,D128&lt;0.45,H128&gt;=6.51,F128&lt;1.5),1.3,IF(AND(A128&lt;6.55,A128&lt;6.75,D128&lt;1.55,F128&lt;2.5,D128&gt;=1.35,G128&gt;=0.154,H128&lt;16.674,F128&gt;=1.5),4.575,IF(AND(A128&gt;=6.55,A128&lt;6.75,D128&lt;1.55,F128&lt;2.5,D128&gt;=1.35,G128&gt;=0.154,H128&lt;16.674,F128&gt;=1.5),4.4,IF(AND(B128&lt;2.9,D128&lt;2.05,H128&gt;=6.93,F128&gt;=2.5,D128&gt;=1.35,G128&gt;=0.154,H128&lt;16.674,F128&gt;=1.5),5.05,IF(AND(H128&lt;8.884,D128&gt;=2.05,H128&gt;=6.93,F128&gt;=2.5,D128&gt;=1.35,G128&gt;=0.154,H128&lt;16.674,F128&gt;=1.5),5.1,IF(AND(H128&lt;13.711,B128&gt;=2.9,D128&lt;2.05,H128&gt;=6.93,F128&gt;=2.5,D128&gt;=1.35,G128&gt;=0.154,H128&lt;16.674,F128&gt;=1.5),5,IF(AND(H128&gt;=13.711,B128&gt;=2.9,D128&lt;2.05,H128&gt;=6.93,F128&gt;=2.5,D128&gt;=1.35,G128&gt;=0.154,H128&lt;16.674,F128&gt;=1.5),5.8,IF(AND(B128&lt;3.15,H128&gt;=8.884,D128&gt;=2.05,H128&gt;=6.93,F128&gt;=2.5,D128&gt;=1.35,G128&gt;=0.154,H128&lt;16.674,F128&gt;=1.5),5.56,IF(AND(B128&gt;=3.15,H128&gt;=8.884,D128&gt;=2.05,H128&gt;=6.93,F128&gt;=2.5,D128&gt;=1.35,G128&gt;=0.154,H128&lt;16.674,F128&gt;=1.5),5.9,"shouldnthappen")))))))))))))))))))))))))))))))))</f>
        <v>5.8</v>
      </c>
      <c r="Z128" s="1" t="n">
        <f aca="false">IF(AND(F128&gt;=2,B128&gt;=3.35),5.6,IF(AND(A128&lt;6.65,H128&gt;=15.076,B128&lt;3.35),4.8,IF(AND(A128&gt;=6.65,H128&gt;=15.076,B128&lt;3.35),6.15,IF(AND(H128&lt;6.542,F128&lt;2,B128&gt;=3.35),1.767,IF(AND(G128&gt;=0.653,D128&lt;0.75,H128&lt;15.076,B128&lt;3.35),1.55,IF(AND(D128&lt;0.15,G128&lt;0.653,D128&lt;0.75,H128&lt;15.076,B128&lt;3.35),1.1,IF(AND(G128&lt;0.356,A128&lt;5.05,H128&gt;=6.542,F128&lt;2,B128&gt;=3.35),1.4,IF(AND(G128&gt;=0.356,A128&lt;5.05,H128&gt;=6.542,F128&lt;2,B128&gt;=3.35),1.3,IF(AND(G128&gt;=0.566,A128&gt;=5.05,H128&gt;=6.542,F128&lt;2,B128&gt;=3.35),1.6,IF(AND(B128&gt;=3.1,D128&gt;=0.15,G128&lt;0.653,D128&lt;0.75,H128&lt;15.076,B128&lt;3.35),1.367,IF(AND(B128&gt;=2.65,D128&lt;1.45,B128&lt;2.75,D128&gt;=0.75,H128&lt;15.076,B128&lt;3.35),3.96,IF(AND(G128&lt;0.352,D128&gt;=1.45,B128&lt;2.75,D128&gt;=0.75,H128&lt;15.076,B128&lt;3.35),4.5,IF(AND(D128&gt;=1.35,A128&lt;6.2,B128&gt;=2.75,D128&gt;=0.75,H128&lt;15.076,B128&lt;3.35),4.733,IF(AND(A128&lt;4.7,B128&lt;3.1,D128&gt;=0.15,G128&lt;0.653,D128&lt;0.75,H128&lt;15.076,B128&lt;3.35),1.36,IF(AND(A128&gt;=4.7,B128&lt;3.1,D128&gt;=0.15,G128&lt;0.653,D128&lt;0.75,H128&lt;15.076,B128&lt;3.35),1.6,IF(AND(A128&lt;5.2,B128&lt;2.65,D128&lt;1.45,B128&lt;2.75,D128&gt;=0.75,H128&lt;15.076,B128&lt;3.35),3.3,IF(AND(A128&lt;6.5,G128&gt;=0.352,D128&gt;=1.45,B128&lt;2.75,D128&gt;=0.75,H128&lt;15.076,B128&lt;3.35),5,IF(AND(A128&gt;=6.5,G128&gt;=0.352,D128&gt;=1.45,B128&lt;2.75,D128&gt;=0.75,H128&lt;15.076,B128&lt;3.35),5.8,IF(AND(H128&lt;8.486,D128&lt;1.35,A128&lt;6.2,B128&gt;=2.75,D128&gt;=0.75,H128&lt;15.076,B128&lt;3.35),3.975,IF(AND(G128&lt;0.187,F128&lt;2.5,A128&gt;=6.2,B128&gt;=2.75,D128&gt;=0.75,H128&lt;15.076,B128&lt;3.35),5,IF(AND(G128&gt;=0.187,F128&lt;2.5,A128&gt;=6.2,B128&gt;=2.75,D128&gt;=0.75,H128&lt;15.076,B128&lt;3.35),4.525,IF(AND(A128&gt;=7.25,F128&gt;=2.5,A128&gt;=6.2,B128&gt;=2.75,D128&gt;=0.75,H128&lt;15.076,B128&lt;3.35),6.5,IF(AND(G128&lt;0.185,B128&lt;3.6,G128&lt;0.566,A128&gt;=5.05,H128&gt;=6.542,F128&lt;2,B128&gt;=3.35),1.45,IF(AND(G128&gt;=0.185,B128&lt;3.6,G128&lt;0.566,A128&gt;=5.05,H128&gt;=6.542,F128&lt;2,B128&gt;=3.35),1.34,IF(AND(G128&lt;0.13,B128&gt;=3.6,G128&lt;0.566,A128&gt;=5.05,H128&gt;=6.542,F128&lt;2,B128&gt;=3.35),1.45,IF(AND(G128&gt;=0.13,B128&gt;=3.6,G128&lt;0.566,A128&gt;=5.05,H128&gt;=6.542,F128&lt;2,B128&gt;=3.35),1.5,IF(AND(D128&lt;1.05,A128&gt;=5.2,B128&lt;2.65,D128&lt;1.45,B128&lt;2.75,D128&gt;=0.75,H128&lt;15.076,B128&lt;3.35),3.5,IF(AND(D128&gt;=1.05,A128&gt;=5.2,B128&lt;2.65,D128&lt;1.45,B128&lt;2.75,D128&gt;=0.75,H128&lt;15.076,B128&lt;3.35),3.94,IF(AND(H128&lt;10.983,H128&gt;=8.486,D128&lt;1.35,A128&lt;6.2,B128&gt;=2.75,D128&gt;=0.75,H128&lt;15.076,B128&lt;3.35),4.38,IF(AND(H128&gt;=10.983,H128&gt;=8.486,D128&lt;1.35,A128&lt;6.2,B128&gt;=2.75,D128&gt;=0.75,H128&lt;15.076,B128&lt;3.35),4.1,IF(AND(B128&gt;=3.25,A128&lt;7.25,F128&gt;=2.5,A128&gt;=6.2,B128&gt;=2.75,D128&gt;=0.75,H128&lt;15.076,B128&lt;3.35),5.7,IF(AND(B128&lt;2.95,B128&lt;3.25,A128&lt;7.25,F128&gt;=2.5,A128&gt;=6.2,B128&gt;=2.75,D128&gt;=0.75,H128&lt;15.076,B128&lt;3.35),5.6,IF(AND(H128&gt;=13.711,B128&gt;=2.95,B128&lt;3.25,A128&lt;7.25,F128&gt;=2.5,A128&gt;=6.2,B128&gt;=2.75,D128&gt;=0.75,H128&lt;15.076,B128&lt;3.35),5.8,IF(AND(A128&gt;=6.8,H128&lt;13.711,B128&gt;=2.95,B128&lt;3.25,A128&lt;7.25,F128&gt;=2.5,A128&gt;=6.2,B128&gt;=2.75,D128&gt;=0.75,H128&lt;15.076,B128&lt;3.35),5.1,IF(AND(H128&lt;12.921,A128&lt;6.8,H128&lt;13.711,B128&gt;=2.95,B128&lt;3.25,A128&lt;7.25,F128&gt;=2.5,A128&gt;=6.2,B128&gt;=2.75,D128&gt;=0.75,H128&lt;15.076,B128&lt;3.35),5.34,IF(AND(H128&gt;=12.921,A128&lt;6.8,H128&lt;13.711,B128&gt;=2.95,B128&lt;3.25,A128&lt;7.25,F128&gt;=2.5,A128&gt;=6.2,B128&gt;=2.75,D128&gt;=0.75,H128&lt;15.076,B128&lt;3.35),5.133,"shouldnthappen"))))))))))))))))))))))))))))))))))))</f>
        <v>5.8</v>
      </c>
      <c r="AA128" s="1" t="n">
        <f aca="false">IF(AND(D128&gt;=0.45,A128&lt;5.05,D128&lt;0.8),1.6,IF(AND(D128&gt;=0.45,A128&gt;=5.05,D128&lt;0.8),1.7,IF(AND(H128&gt;=16.244,F128&gt;=2.5,D128&gt;=0.8),6.533,IF(AND(A128&lt;4.35,D128&lt;0.45,A128&lt;5.05,D128&lt;0.8),1.1,IF(AND(H128&gt;=14.877,D128&lt;0.45,A128&gt;=5.05,D128&lt;0.8),1.3,IF(AND(D128&gt;=1.4,A128&lt;5.65,F128&lt;2.5,D128&gt;=0.8),4.5,IF(AND(A128&gt;=7.25,H128&lt;16.244,F128&gt;=2.5,D128&gt;=0.8),6.5,IF(AND(A128&gt;=4.75,A128&gt;=4.35,D128&lt;0.45,A128&lt;5.05,D128&lt;0.8),1.35,IF(AND(A128&lt;5.3,D128&lt;1.4,A128&lt;5.65,F128&lt;2.5,D128&gt;=0.8),3.1,IF(AND(A128&gt;=6.8,A128&gt;=6.55,A128&gt;=5.65,F128&lt;2.5,D128&gt;=0.8),4.9,IF(AND(H128&lt;5.767,A128&lt;7.25,H128&lt;16.244,F128&gt;=2.5,D128&gt;=0.8),4.5,IF(AND(G128&gt;=0.522,A128&lt;4.75,A128&gt;=4.35,D128&lt;0.45,A128&lt;5.05,D128&lt;0.8),1.2,IF(AND(G128&gt;=0.948,D128&lt;0.35,H128&lt;14.877,D128&lt;0.45,A128&gt;=5.05,D128&lt;0.8),1.7,IF(AND(H128&lt;13.089,D128&gt;=0.35,H128&lt;14.877,D128&lt;0.45,A128&gt;=5.05,D128&lt;0.8),1.5,IF(AND(H128&gt;=13.089,D128&gt;=0.35,H128&lt;14.877,D128&lt;0.45,A128&gt;=5.05,D128&lt;0.8),1.3,IF(AND(B128&gt;=2.95,A128&gt;=5.3,D128&lt;1.4,A128&lt;5.65,F128&lt;2.5,D128&gt;=0.8),4.1,IF(AND(H128&lt;9.181,A128&lt;6.05,A128&lt;6.55,A128&gt;=5.65,F128&lt;2.5,D128&gt;=0.8),5.1,IF(AND(H128&gt;=9.181,A128&lt;6.05,A128&lt;6.55,A128&gt;=5.65,F128&lt;2.5,D128&gt;=0.8),4.3,IF(AND(G128&gt;=0.867,A128&gt;=6.05,A128&lt;6.55,A128&gt;=5.65,F128&lt;2.5,D128&gt;=0.8),4.9,IF(AND(B128&lt;3.05,A128&lt;6.8,A128&gt;=6.55,A128&gt;=5.65,F128&lt;2.5,D128&gt;=0.8),5,IF(AND(B128&gt;=3.05,A128&lt;6.8,A128&gt;=6.55,A128&gt;=5.65,F128&lt;2.5,D128&gt;=0.8),4.55,IF(AND(H128&gt;=14.144,G128&lt;0.522,A128&lt;4.75,A128&gt;=4.35,D128&lt;0.45,A128&lt;5.05,D128&lt;0.8),1.3,IF(AND(B128&lt;2.7,B128&lt;2.95,A128&gt;=5.3,D128&lt;1.4,A128&lt;5.65,F128&lt;2.5,D128&gt;=0.8),3.78,IF(AND(B128&gt;=2.7,B128&lt;2.95,A128&gt;=5.3,D128&lt;1.4,A128&lt;5.65,F128&lt;2.5,D128&gt;=0.8),3.6,IF(AND(G128&lt;0.638,G128&lt;0.867,A128&gt;=6.05,A128&lt;6.55,A128&gt;=5.65,F128&lt;2.5,D128&gt;=0.8),4.433,IF(AND(G128&gt;=0.638,G128&lt;0.867,A128&gt;=6.05,A128&lt;6.55,A128&gt;=5.65,F128&lt;2.5,D128&gt;=0.8),4,IF(AND(A128&lt;6.35,H128&lt;11.146,H128&gt;=5.767,A128&lt;7.25,H128&lt;16.244,F128&gt;=2.5,D128&gt;=0.8),5.1,IF(AND(A128&lt;4.5,H128&lt;14.144,G128&lt;0.522,A128&lt;4.75,A128&gt;=4.35,D128&lt;0.45,A128&lt;5.05,D128&lt;0.8),1.35,IF(AND(A128&gt;=4.5,H128&lt;14.144,G128&lt;0.522,A128&lt;4.75,A128&gt;=4.35,D128&lt;0.45,A128&lt;5.05,D128&lt;0.8),1.4,IF(AND(A128&lt;5.15,B128&lt;3.75,G128&lt;0.948,D128&lt;0.35,H128&lt;14.877,D128&lt;0.45,A128&gt;=5.05,D128&lt;0.8),1.4,IF(AND(A128&gt;=5.15,B128&lt;3.75,G128&lt;0.948,D128&lt;0.35,H128&lt;14.877,D128&lt;0.45,A128&gt;=5.05,D128&lt;0.8),1.5,IF(AND(G128&lt;0.112,B128&gt;=3.75,G128&lt;0.948,D128&lt;0.35,H128&lt;14.877,D128&lt;0.45,A128&gt;=5.05,D128&lt;0.8),1.5,IF(AND(G128&gt;=0.112,B128&gt;=3.75,G128&lt;0.948,D128&lt;0.35,H128&lt;14.877,D128&lt;0.45,A128&gt;=5.05,D128&lt;0.8),1.6,IF(AND(G128&lt;0.075,A128&gt;=6.35,H128&lt;11.146,H128&gt;=5.767,A128&lt;7.25,H128&lt;16.244,F128&gt;=2.5,D128&gt;=0.8),5.5,IF(AND(G128&gt;=0.075,A128&gt;=6.35,H128&lt;11.146,H128&gt;=5.767,A128&lt;7.25,H128&lt;16.244,F128&gt;=2.5,D128&gt;=0.8),5.24,IF(AND(B128&lt;2.95,D128&lt;1.9,H128&gt;=11.146,H128&gt;=5.767,A128&lt;7.25,H128&lt;16.244,F128&gt;=2.5,D128&gt;=0.8),5.65,IF(AND(B128&gt;=2.95,D128&lt;1.9,H128&gt;=11.146,H128&gt;=5.767,A128&lt;7.25,H128&lt;16.244,F128&gt;=2.5,D128&gt;=0.8),5.8,IF(AND(H128&lt;13.42,D128&gt;=1.9,H128&gt;=11.146,H128&gt;=5.767,A128&lt;7.25,H128&lt;16.244,F128&gt;=2.5,D128&gt;=0.8),5.6,IF(AND(H128&gt;=13.42,D128&gt;=1.9,H128&gt;=11.146,H128&gt;=5.767,A128&lt;7.25,H128&lt;16.244,F128&gt;=2.5,D128&gt;=0.8),5.34,"shouldnthappen")))))))))))))))))))))))))))))))))))))))</f>
        <v>5.8</v>
      </c>
      <c r="AB128" s="1" t="n">
        <f aca="false">IF(AND(D128&gt;=0.35,F128&lt;1.5),1.5,IF(AND(F128&lt;2.5,D128&gt;=1.55,F128&gt;=1.5),4.85,IF(AND(H128&lt;8.308,D128&lt;0.15,D128&lt;0.35,F128&lt;1.5),1.5,IF(AND(H128&gt;=8.308,D128&lt;0.15,D128&lt;0.35,F128&lt;1.5),1.4,IF(AND(H128&lt;5.523,D128&gt;=0.15,D128&lt;0.35,F128&lt;1.5),1,IF(AND(G128&lt;0.572,H128&lt;10.688,D128&lt;1.55,F128&gt;=1.5),3.75,IF(AND(B128&gt;=3.5,F128&gt;=2.5,D128&gt;=1.55,F128&gt;=1.5),6.3,IF(AND(A128&gt;=5.65,G128&gt;=0.572,H128&lt;10.688,D128&lt;1.55,F128&gt;=1.5),4.45,IF(AND(B128&gt;=2.85,A128&lt;6.15,H128&gt;=10.688,D128&lt;1.55,F128&gt;=1.5),4.35,IF(AND(H128&gt;=16.284,B128&lt;3.5,F128&gt;=2.5,D128&gt;=1.55,F128&gt;=1.5),6.6,IF(AND(G128&gt;=0.241,G128&lt;0.338,H128&gt;=5.523,D128&gt;=0.15,D128&lt;0.35,F128&lt;1.5),1.25,IF(AND(A128&lt;5.05,G128&gt;=0.338,H128&gt;=5.523,D128&gt;=0.15,D128&lt;0.35,F128&lt;1.5),1.35,IF(AND(B128&lt;2.7,A128&lt;5.65,G128&gt;=0.572,H128&lt;10.688,D128&lt;1.55,F128&gt;=1.5),4,IF(AND(B128&gt;=2.7,A128&lt;5.65,G128&gt;=0.572,H128&lt;10.688,D128&lt;1.55,F128&gt;=1.5),3.6,IF(AND(B128&lt;2.45,B128&lt;2.85,A128&lt;6.15,H128&gt;=10.688,D128&lt;1.55,F128&gt;=1.5),3.7,IF(AND(A128&lt;6.25,B128&lt;2.85,A128&gt;=6.15,H128&gt;=10.688,D128&lt;1.55,F128&gt;=1.5),4.5,IF(AND(A128&gt;=6.25,B128&lt;2.85,A128&gt;=6.15,H128&gt;=10.688,D128&lt;1.55,F128&gt;=1.5),4.86,IF(AND(D128&gt;=1.45,B128&gt;=2.85,A128&gt;=6.15,H128&gt;=10.688,D128&lt;1.55,F128&gt;=1.5),4.8,IF(AND(H128&lt;8.202,H128&lt;16.284,B128&lt;3.5,F128&gt;=2.5,D128&gt;=1.55,F128&gt;=1.5),5.7,IF(AND(A128&gt;=5.1,G128&lt;0.241,G128&lt;0.338,H128&gt;=5.523,D128&gt;=0.15,D128&lt;0.35,F128&lt;1.5),1.5,IF(AND(B128&gt;=3.75,A128&gt;=5.05,G128&gt;=0.338,H128&gt;=5.523,D128&gt;=0.15,D128&lt;0.35,F128&lt;1.5),1.6,IF(AND(A128&lt;5.7,B128&gt;=2.45,B128&lt;2.85,A128&lt;6.15,H128&gt;=10.688,D128&lt;1.55,F128&gt;=1.5),3.9,IF(AND(A128&gt;=5.7,B128&gt;=2.45,B128&lt;2.85,A128&lt;6.15,H128&gt;=10.688,D128&lt;1.55,F128&gt;=1.5),4.02,IF(AND(H128&lt;13.654,D128&lt;1.45,B128&gt;=2.85,A128&gt;=6.15,H128&gt;=10.688,D128&lt;1.55,F128&gt;=1.5),4.333,IF(AND(H128&gt;=13.654,D128&lt;1.45,B128&gt;=2.85,A128&gt;=6.15,H128&gt;=10.688,D128&lt;1.55,F128&gt;=1.5),4.54,IF(AND(A128&lt;6.15,H128&gt;=8.202,H128&lt;16.284,B128&lt;3.5,F128&gt;=2.5,D128&gt;=1.55,F128&gt;=1.5),5,IF(AND(H128&lt;13.924,A128&lt;5.1,G128&lt;0.241,G128&lt;0.338,H128&gt;=5.523,D128&gt;=0.15,D128&lt;0.35,F128&lt;1.5),1.4,IF(AND(H128&gt;=13.924,A128&lt;5.1,G128&lt;0.241,G128&lt;0.338,H128&gt;=5.523,D128&gt;=0.15,D128&lt;0.35,F128&lt;1.5),1.5,IF(AND(D128&lt;0.25,B128&lt;3.75,A128&gt;=5.05,G128&gt;=0.338,H128&gt;=5.523,D128&gt;=0.15,D128&lt;0.35,F128&lt;1.5),1.5,IF(AND(D128&gt;=0.25,B128&lt;3.75,A128&gt;=5.05,G128&gt;=0.338,H128&gt;=5.523,D128&gt;=0.15,D128&lt;0.35,F128&lt;1.5),1.4,IF(AND(H128&lt;8.884,B128&gt;=3.05,A128&gt;=6.15,H128&gt;=8.202,H128&lt;16.284,B128&lt;3.5,F128&gt;=2.5,D128&gt;=1.55,F128&gt;=1.5),5.1,IF(AND(A128&lt;6.45,G128&lt;0.368,B128&lt;3.05,A128&gt;=6.15,H128&gt;=8.202,H128&lt;16.284,B128&lt;3.5,F128&gt;=2.5,D128&gt;=1.55,F128&gt;=1.5),5.525,IF(AND(A128&gt;=6.45,G128&lt;0.368,B128&lt;3.05,A128&gt;=6.15,H128&gt;=8.202,H128&lt;16.284,B128&lt;3.5,F128&gt;=2.5,D128&gt;=1.55,F128&gt;=1.5),5.35,IF(AND(D128&lt;2.25,G128&gt;=0.368,B128&lt;3.05,A128&gt;=6.15,H128&gt;=8.202,H128&lt;16.284,B128&lt;3.5,F128&gt;=2.5,D128&gt;=1.55,F128&gt;=1.5),5.8,IF(AND(D128&gt;=2.25,G128&gt;=0.368,B128&lt;3.05,A128&gt;=6.15,H128&gt;=8.202,H128&lt;16.284,B128&lt;3.5,F128&gt;=2.5,D128&gt;=1.55,F128&gt;=1.5),5.2,IF(AND(H128&lt;10.257,H128&gt;=8.884,B128&gt;=3.05,A128&gt;=6.15,H128&gt;=8.202,H128&lt;16.284,B128&lt;3.5,F128&gt;=2.5,D128&gt;=1.55,F128&gt;=1.5),5.9,IF(AND(H128&gt;=10.257,H128&gt;=8.884,B128&gt;=3.05,A128&gt;=6.15,H128&gt;=8.202,H128&lt;16.284,B128&lt;3.5,F128&gt;=2.5,D128&gt;=1.55,F128&gt;=1.5),5.48,"shouldnthappen")))))))))))))))))))))))))))))))))))))</f>
        <v>5.48</v>
      </c>
      <c r="AC128" s="1" t="n">
        <f aca="false">IF(AND(H128&lt;5.748,A128&lt;5.05,D128&lt;0.8),1,IF(AND(B128&lt;3.35,A128&gt;=5.05,D128&lt;0.8),1.7,IF(AND(A128&lt;5.85,G128&lt;0.154,D128&gt;=0.8),4.5,IF(AND(D128&gt;=0.45,H128&gt;=5.748,A128&lt;5.05,D128&lt;0.8),1.6,IF(AND(G128&gt;=0.934,B128&gt;=3.35,A128&gt;=5.05,D128&lt;0.8),1.7,IF(AND(D128&lt;2.1,A128&gt;=5.85,G128&lt;0.154,D128&gt;=0.8),6.15,IF(AND(D128&gt;=2.1,A128&gt;=5.85,G128&lt;0.154,D128&gt;=0.8),5.5,IF(AND(A128&lt;6.1,D128&gt;=1.55,G128&gt;=0.154,D128&gt;=0.8),5,IF(AND(H128&gt;=14.379,G128&lt;0.934,B128&gt;=3.35,A128&gt;=5.05,D128&lt;0.8),1.58,IF(AND(G128&lt;0.379,A128&gt;=6.1,D128&gt;=1.55,G128&gt;=0.154,D128&gt;=0.8),5.42,IF(AND(H128&lt;13.924,G128&lt;0.227,D128&lt;0.45,H128&gt;=5.748,A128&lt;5.05,D128&lt;0.8),1.4,IF(AND(H128&gt;=13.924,G128&lt;0.227,D128&lt;0.45,H128&gt;=5.748,A128&lt;5.05,D128&lt;0.8),1.5,IF(AND(B128&lt;3.1,G128&gt;=0.227,D128&lt;0.45,H128&gt;=5.748,A128&lt;5.05,D128&lt;0.8),1.1,IF(AND(G128&lt;0.13,H128&lt;14.379,G128&lt;0.934,B128&gt;=3.35,A128&gt;=5.05,D128&lt;0.8),1.4,IF(AND(D128&lt;1.05,A128&lt;5.65,D128&lt;1.35,D128&lt;1.55,G128&gt;=0.154,D128&gt;=0.8),3.7,IF(AND(D128&lt;1.25,A128&gt;=5.65,D128&lt;1.35,D128&lt;1.55,G128&gt;=0.154,D128&gt;=0.8),4.06,IF(AND(D128&gt;=1.25,A128&gt;=5.65,D128&lt;1.35,D128&lt;1.55,G128&gt;=0.154,D128&gt;=0.8),4.425,IF(AND(H128&lt;13.654,D128&lt;1.45,D128&gt;=1.35,D128&lt;1.55,G128&gt;=0.154,D128&gt;=0.8),4.275,IF(AND(G128&lt;0.259,D128&gt;=1.45,D128&gt;=1.35,D128&lt;1.55,G128&gt;=0.154,D128&gt;=0.8),5.1,IF(AND(B128&lt;2.95,G128&gt;=0.379,A128&gt;=6.1,D128&gt;=1.55,G128&gt;=0.154,D128&gt;=0.8),6.3,IF(AND(B128&lt;3.25,B128&gt;=3.1,G128&gt;=0.227,D128&lt;0.45,H128&gt;=5.748,A128&lt;5.05,D128&lt;0.8),1.3,IF(AND(B128&gt;=3.25,B128&gt;=3.1,G128&gt;=0.227,D128&lt;0.45,H128&gt;=5.748,A128&lt;5.05,D128&lt;0.8),1.4,IF(AND(H128&gt;=13.372,G128&gt;=0.13,H128&lt;14.379,G128&lt;0.934,B128&gt;=3.35,A128&gt;=5.05,D128&lt;0.8),1.4,IF(AND(H128&lt;6.69,D128&gt;=1.05,A128&lt;5.65,D128&lt;1.35,D128&lt;1.55,G128&gt;=0.154,D128&gt;=0.8),4.033,IF(AND(H128&gt;=6.69,D128&gt;=1.05,A128&lt;5.65,D128&lt;1.35,D128&lt;1.55,G128&gt;=0.154,D128&gt;=0.8),3.88,IF(AND(B128&lt;2.85,H128&gt;=13.654,D128&lt;1.45,D128&gt;=1.35,D128&lt;1.55,G128&gt;=0.154,D128&gt;=0.8),4.8,IF(AND(B128&gt;=2.85,H128&gt;=13.654,D128&lt;1.45,D128&gt;=1.35,D128&lt;1.55,G128&gt;=0.154,D128&gt;=0.8),4.7,IF(AND(H128&lt;11.681,G128&gt;=0.259,D128&gt;=1.45,D128&gt;=1.35,D128&lt;1.55,G128&gt;=0.154,D128&gt;=0.8),4.85,IF(AND(H128&gt;=11.681,G128&gt;=0.259,D128&gt;=1.45,D128&gt;=1.35,D128&lt;1.55,G128&gt;=0.154,D128&gt;=0.8),4.633,IF(AND(A128&lt;6.25,B128&gt;=2.95,G128&gt;=0.379,A128&gt;=6.1,D128&gt;=1.55,G128&gt;=0.154,D128&gt;=0.8),5.4,IF(AND(D128&lt;0.3,H128&lt;13.372,G128&gt;=0.13,H128&lt;14.379,G128&lt;0.934,B128&gt;=3.35,A128&gt;=5.05,D128&lt;0.8),1.475,IF(AND(D128&gt;=0.3,H128&lt;13.372,G128&gt;=0.13,H128&lt;14.379,G128&lt;0.934,B128&gt;=3.35,A128&gt;=5.05,D128&lt;0.8),1.5,IF(AND(B128&lt;3.15,A128&gt;=6.25,B128&gt;=2.95,G128&gt;=0.379,A128&gt;=6.1,D128&gt;=1.55,G128&gt;=0.154,D128&gt;=0.8),5.7,IF(AND(B128&gt;=3.15,A128&gt;=6.25,B128&gt;=2.95,G128&gt;=0.379,A128&gt;=6.1,D128&gt;=1.55,G128&gt;=0.154,D128&gt;=0.8),5.933,"shouldnthappen"))))))))))))))))))))))))))))))))))</f>
        <v>5.42</v>
      </c>
      <c r="AD128" s="1" t="n">
        <f aca="false">IF(AND(H128&lt;6.621,A128&lt;4.95,D128&lt;0.8),1,IF(AND(H128&lt;14.144,H128&gt;=6.621,A128&lt;4.95,D128&lt;0.8),1.4,IF(AND(H128&gt;=14.144,H128&gt;=6.621,A128&lt;4.95,D128&lt;0.8),1.3,IF(AND(G128&lt;0.13,B128&gt;=3.85,A128&gt;=4.95,D128&lt;0.8),1.3,IF(AND(G128&gt;=0.13,B128&gt;=3.85,A128&gt;=4.95,D128&lt;0.8),1.425,IF(AND(A128&gt;=6.05,B128&lt;2.75,D128&lt;1.55,D128&gt;=0.8),4.9,IF(AND(A128&gt;=7.3,G128&lt;0.119,D128&gt;=1.55,D128&gt;=0.8),6.7,IF(AND(H128&lt;6.555,D128&lt;0.25,B128&lt;3.85,A128&gt;=4.95,D128&lt;0.8),1.7,IF(AND(B128&lt;3.4,D128&gt;=0.25,B128&lt;3.85,A128&gt;=4.95,D128&lt;0.8),1.7,IF(AND(B128&gt;=3.4,D128&gt;=0.25,B128&lt;3.85,A128&gt;=4.95,D128&lt;0.8),1.6,IF(AND(A128&lt;5.05,A128&lt;6.05,B128&lt;2.75,D128&lt;1.55,D128&gt;=0.8),3.3,IF(AND(B128&lt;2.85,D128&lt;1.35,B128&gt;=2.75,D128&lt;1.55,D128&gt;=0.8),4.5,IF(AND(H128&lt;12.206,D128&gt;=1.35,B128&gt;=2.75,D128&lt;1.55,D128&gt;=0.8),4.7,IF(AND(H128&gt;=12.206,D128&gt;=1.35,B128&gt;=2.75,D128&lt;1.55,D128&gt;=0.8),4.52,IF(AND(G128&lt;0.024,A128&lt;7.3,G128&lt;0.119,D128&gt;=1.55,D128&gt;=0.8),5.7,IF(AND(G128&gt;=0.024,A128&lt;7.3,G128&lt;0.119,D128&gt;=1.55,D128&gt;=0.8),5.6,IF(AND(F128&lt;2.5,G128&lt;0.417,G128&gt;=0.119,D128&gt;=1.55,D128&gt;=0.8),5.05,IF(AND(B128&lt;3.15,H128&gt;=6.555,D128&lt;0.25,B128&lt;3.85,A128&gt;=4.95,D128&lt;0.8),1.6,IF(AND(G128&lt;0.356,A128&gt;=5.05,A128&lt;6.05,B128&lt;2.75,D128&lt;1.55,D128&gt;=0.8),4.12,IF(AND(A128&lt;5.65,B128&gt;=2.85,D128&lt;1.35,B128&gt;=2.75,D128&lt;1.55,D128&gt;=0.8),3.6,IF(AND(B128&lt;3.15,F128&gt;=2.5,G128&lt;0.417,G128&gt;=0.119,D128&gt;=1.55,D128&gt;=0.8),5.18,IF(AND(B128&gt;=3.15,F128&gt;=2.5,G128&lt;0.417,G128&gt;=0.119,D128&gt;=1.55,D128&gt;=0.8),5.3,IF(AND(D128&lt;1.7,A128&lt;6.95,G128&gt;=0.417,G128&gt;=0.119,D128&gt;=1.55,D128&gt;=0.8),4.7,IF(AND(A128&lt;7.25,A128&gt;=6.95,G128&gt;=0.417,G128&gt;=0.119,D128&gt;=1.55,D128&gt;=0.8),5.8,IF(AND(A128&gt;=7.25,A128&gt;=6.95,G128&gt;=0.417,G128&gt;=0.119,D128&gt;=1.55,D128&gt;=0.8),6.333,IF(AND(H128&lt;8.594,B128&gt;=3.15,H128&gt;=6.555,D128&lt;0.25,B128&lt;3.85,A128&gt;=4.95,D128&lt;0.8),1.4,IF(AND(H128&gt;=8.594,B128&gt;=3.15,H128&gt;=6.555,D128&lt;0.25,B128&lt;3.85,A128&gt;=4.95,D128&lt;0.8),1.5,IF(AND(H128&gt;=11.218,G128&gt;=0.356,A128&gt;=5.05,A128&lt;6.05,B128&lt;2.75,D128&lt;1.55,D128&gt;=0.8),3.925,IF(AND(A128&gt;=6.5,A128&gt;=5.65,B128&gt;=2.85,D128&lt;1.35,B128&gt;=2.75,D128&lt;1.55,D128&gt;=0.8),4.6,IF(AND(H128&lt;8.602,H128&lt;11.218,G128&gt;=0.356,A128&gt;=5.05,A128&lt;6.05,B128&lt;2.75,D128&lt;1.55,D128&gt;=0.8),3.95,IF(AND(H128&gt;=8.602,H128&lt;11.218,G128&gt;=0.356,A128&gt;=5.05,A128&lt;6.05,B128&lt;2.75,D128&lt;1.55,D128&gt;=0.8),3.75,IF(AND(H128&lt;10.129,A128&lt;6.5,A128&gt;=5.65,B128&gt;=2.85,D128&lt;1.35,B128&gt;=2.75,D128&lt;1.55,D128&gt;=0.8),4.2,IF(AND(H128&gt;=10.129,A128&lt;6.5,A128&gt;=5.65,B128&gt;=2.85,D128&lt;1.35,B128&gt;=2.75,D128&lt;1.55,D128&gt;=0.8),4.267,IF(AND(D128&lt;2.2,B128&lt;3.05,D128&gt;=1.7,A128&lt;6.95,G128&gt;=0.417,G128&gt;=0.119,D128&gt;=1.55,D128&gt;=0.8),5.3,IF(AND(D128&gt;=2.2,B128&lt;3.05,D128&gt;=1.7,A128&lt;6.95,G128&gt;=0.417,G128&gt;=0.119,D128&gt;=1.55,D128&gt;=0.8),5.133,IF(AND(D128&lt;2.45,B128&gt;=3.05,D128&gt;=1.7,A128&lt;6.95,G128&gt;=0.417,G128&gt;=0.119,D128&gt;=1.55,D128&gt;=0.8),5.6,IF(AND(D128&gt;=2.45,B128&gt;=3.05,D128&gt;=1.7,A128&lt;6.95,G128&gt;=0.417,G128&gt;=0.119,D128&gt;=1.55,D128&gt;=0.8),6,"shouldnthappen")))))))))))))))))))))))))))))))))))))</f>
        <v>5.3</v>
      </c>
      <c r="AE128" s="1" t="n">
        <f aca="false">IF(AND(G128&lt;0.123,D128&gt;=0.25,D128&lt;0.75),1.3,IF(AND(H128&gt;=16.774,D128&gt;=1.75,D128&gt;=0.75),6.4,IF(AND(B128&lt;3.4,A128&lt;4.8,D128&lt;0.25,D128&lt;0.75),1.22,IF(AND(B128&gt;=3.4,A128&lt;4.8,D128&lt;0.25,D128&lt;0.75),1,IF(AND(A128&gt;=5.45,A128&gt;=4.8,D128&lt;0.25,D128&lt;0.75),1.367,IF(AND(H128&gt;=10.688,D128&lt;1.35,D128&lt;1.75,D128&gt;=0.75),4.2,IF(AND(A128&lt;5.3,D128&gt;=1.35,D128&lt;1.75,D128&gt;=0.75),4.05,IF(AND(G128&gt;=0.857,H128&lt;16.774,D128&gt;=1.75,D128&gt;=0.75),5.02,IF(AND(H128&lt;6.089,A128&lt;5.45,A128&gt;=4.8,D128&lt;0.25,D128&lt;0.75),1.7,IF(AND(G128&lt;0.184,D128&lt;0.35,G128&gt;=0.123,D128&gt;=0.25,D128&lt;0.75),1.7,IF(AND(G128&gt;=0.184,D128&lt;0.35,G128&gt;=0.123,D128&gt;=0.25,D128&lt;0.75),1.48,IF(AND(A128&lt;5.25,D128&gt;=0.35,G128&gt;=0.123,D128&gt;=0.25,D128&lt;0.75),1.75,IF(AND(A128&gt;=5.25,D128&gt;=0.35,G128&gt;=0.123,D128&gt;=0.25,D128&lt;0.75),1.5,IF(AND(A128&lt;5.3,H128&lt;10.688,D128&lt;1.35,D128&lt;1.75,D128&gt;=0.75),3.15,IF(AND(H128&lt;9.474,A128&gt;=5.3,D128&gt;=1.35,D128&lt;1.75,D128&gt;=0.75),4.95,IF(AND(G128&gt;=0.779,G128&lt;0.857,H128&lt;16.774,D128&gt;=1.75,D128&gt;=0.75),6,IF(AND(G128&lt;0.05,H128&gt;=6.089,A128&lt;5.45,A128&gt;=4.8,D128&lt;0.25,D128&lt;0.75),1.4,IF(AND(H128&lt;6.69,A128&gt;=5.3,H128&lt;10.688,D128&lt;1.35,D128&lt;1.75,D128&gt;=0.75),4.033,IF(AND(H128&gt;=6.69,A128&gt;=5.3,H128&lt;10.688,D128&lt;1.35,D128&lt;1.75,D128&gt;=0.75),3.733,IF(AND(B128&lt;2.5,H128&gt;=9.474,A128&gt;=5.3,D128&gt;=1.35,D128&lt;1.75,D128&gt;=0.75),4.5,IF(AND(D128&gt;=2.45,G128&lt;0.779,G128&lt;0.857,H128&lt;16.774,D128&gt;=1.75,D128&gt;=0.75),6,IF(AND(B128&gt;=3.75,G128&gt;=0.05,H128&gt;=6.089,A128&lt;5.45,A128&gt;=4.8,D128&lt;0.25,D128&lt;0.75),1.6,IF(AND(H128&lt;13.695,B128&gt;=2.5,H128&gt;=9.474,A128&gt;=5.3,D128&gt;=1.35,D128&lt;1.75,D128&gt;=0.75),4.567,IF(AND(G128&gt;=0.654,D128&lt;2.45,G128&lt;0.779,G128&lt;0.857,H128&lt;16.774,D128&gt;=1.75,D128&gt;=0.75),4.9,IF(AND(G128&gt;=0.73,B128&lt;3.75,G128&gt;=0.05,H128&gt;=6.089,A128&lt;5.45,A128&gt;=4.8,D128&lt;0.25,D128&lt;0.75),1.4,IF(AND(A128&lt;6.65,H128&gt;=13.695,B128&gt;=2.5,H128&gt;=9.474,A128&gt;=5.3,D128&gt;=1.35,D128&lt;1.75,D128&gt;=0.75),4.4,IF(AND(A128&gt;=6.65,H128&gt;=13.695,B128&gt;=2.5,H128&gt;=9.474,A128&gt;=5.3,D128&gt;=1.35,D128&lt;1.75,D128&gt;=0.75),4.84,IF(AND(B128&lt;2.75,G128&lt;0.654,D128&lt;2.45,G128&lt;0.779,G128&lt;0.857,H128&lt;16.774,D128&gt;=1.75,D128&gt;=0.75),5.2,IF(AND(H128&lt;9.524,G128&lt;0.73,B128&lt;3.75,G128&gt;=0.05,H128&gt;=6.089,A128&lt;5.45,A128&gt;=4.8,D128&lt;0.25,D128&lt;0.75),1.5,IF(AND(H128&gt;=9.524,G128&lt;0.73,B128&lt;3.75,G128&gt;=0.05,H128&gt;=6.089,A128&lt;5.45,A128&gt;=4.8,D128&lt;0.25,D128&lt;0.75),1.4,IF(AND(H128&gt;=13.644,B128&gt;=2.75,G128&lt;0.654,D128&lt;2.45,G128&lt;0.779,G128&lt;0.857,H128&lt;16.774,D128&gt;=1.75,D128&gt;=0.75),6.033,IF(AND(A128&gt;=6.85,H128&lt;13.644,B128&gt;=2.75,G128&lt;0.654,D128&lt;2.45,G128&lt;0.779,G128&lt;0.857,H128&lt;16.774,D128&gt;=1.75,D128&gt;=0.75),5.1,IF(AND(A128&gt;=6.75,A128&lt;6.85,H128&lt;13.644,B128&gt;=2.75,G128&lt;0.654,D128&lt;2.45,G128&lt;0.779,G128&lt;0.857,H128&lt;16.774,D128&gt;=1.75,D128&gt;=0.75),5.9,IF(AND(D128&gt;=2.35,A128&lt;6.75,A128&lt;6.85,H128&lt;13.644,B128&gt;=2.75,G128&lt;0.654,D128&lt;2.45,G128&lt;0.779,G128&lt;0.857,H128&lt;16.774,D128&gt;=1.75,D128&gt;=0.75),5.6,IF(AND(H128&lt;11.146,D128&lt;2.35,A128&lt;6.75,A128&lt;6.85,H128&lt;13.644,B128&gt;=2.75,G128&lt;0.654,D128&lt;2.45,G128&lt;0.779,G128&lt;0.857,H128&lt;16.774,D128&gt;=1.75,D128&gt;=0.75),5.4,IF(AND(H128&gt;=11.146,D128&lt;2.35,A128&lt;6.75,A128&lt;6.85,H128&lt;13.644,B128&gt;=2.75,G128&lt;0.654,D128&lt;2.45,G128&lt;0.779,G128&lt;0.857,H128&lt;16.774,D128&gt;=1.75,D128&gt;=0.75),5.6,"shouldnthappen"))))))))))))))))))))))))))))))))))))</f>
        <v>6.033</v>
      </c>
      <c r="AF128" s="1" t="n">
        <f aca="false">IF(AND(A128&lt;4.5,D128&lt;0.8),1.233,IF(AND(B128&lt;3.05,A128&gt;=4.5,D128&lt;0.8),1.4,IF(AND(D128&gt;=0.45,B128&gt;=3.05,A128&gt;=4.5,D128&lt;0.8),1.667,IF(AND(D128&lt;1.05,D128&lt;1.35,A128&lt;6.25,D128&gt;=0.8),3.633,IF(AND(H128&lt;13.935,A128&gt;=7.05,A128&gt;=6.25,D128&gt;=0.8),6,IF(AND(G128&gt;=0.948,D128&lt;0.45,B128&gt;=3.05,A128&gt;=4.5,D128&lt;0.8),1.7,IF(AND(G128&lt;0.652,D128&gt;=1.05,D128&lt;1.35,A128&lt;6.25,D128&gt;=0.8),4.16,IF(AND(D128&gt;=2.15,D128&gt;=1.75,D128&gt;=1.35,A128&lt;6.25,D128&gt;=0.8),5.4,IF(AND(G128&gt;=0.912,F128&lt;2.5,A128&lt;7.05,A128&gt;=6.25,D128&gt;=0.8),4.4,IF(AND(B128&gt;=3.25,F128&gt;=2.5,A128&lt;7.05,A128&gt;=6.25,D128&gt;=0.8),5.85,IF(AND(H128&lt;17.32,H128&gt;=13.935,A128&gt;=7.05,A128&gt;=6.25,D128&gt;=0.8),6.65,IF(AND(H128&gt;=17.32,H128&gt;=13.935,A128&gt;=7.05,A128&gt;=6.25,D128&gt;=0.8),6.4,IF(AND(H128&gt;=13.547,G128&lt;0.948,D128&lt;0.45,B128&gt;=3.05,A128&gt;=4.5,D128&lt;0.8),1.38,IF(AND(B128&gt;=2.75,G128&gt;=0.652,D128&gt;=1.05,D128&lt;1.35,A128&lt;6.25,D128&gt;=0.8),3.6,IF(AND(H128&lt;9.417,G128&lt;0.404,D128&lt;1.75,D128&gt;=1.35,A128&lt;6.25,D128&gt;=0.8),4.2,IF(AND(H128&gt;=9.417,G128&lt;0.404,D128&lt;1.75,D128&gt;=1.35,A128&lt;6.25,D128&gt;=0.8),4.5,IF(AND(G128&lt;0.464,G128&gt;=0.404,D128&lt;1.75,D128&gt;=1.35,A128&lt;6.25,D128&gt;=0.8),4.5,IF(AND(G128&gt;=0.464,G128&gt;=0.404,D128&lt;1.75,D128&gt;=1.35,A128&lt;6.25,D128&gt;=0.8),4.625,IF(AND(D128&lt;1.85,D128&lt;2.15,D128&gt;=1.75,D128&gt;=1.35,A128&lt;6.25,D128&gt;=0.8),4.9,IF(AND(D128&gt;=1.85,D128&lt;2.15,D128&gt;=1.75,D128&gt;=1.35,A128&lt;6.25,D128&gt;=0.8),5.05,IF(AND(G128&lt;0.332,G128&lt;0.912,F128&lt;2.5,A128&lt;7.05,A128&gt;=6.25,D128&gt;=0.8),4.467,IF(AND(G128&gt;=0.332,G128&lt;0.912,F128&lt;2.5,A128&lt;7.05,A128&gt;=6.25,D128&gt;=0.8),4.767,IF(AND(D128&lt;0.15,H128&lt;13.547,G128&lt;0.948,D128&lt;0.45,B128&gt;=3.05,A128&gt;=4.5,D128&lt;0.8),1.5,IF(AND(D128&lt;1.15,B128&lt;2.75,G128&gt;=0.652,D128&gt;=1.05,D128&lt;1.35,A128&lt;6.25,D128&gt;=0.8),3.9,IF(AND(D128&gt;=1.15,B128&lt;2.75,G128&gt;=0.652,D128&gt;=1.05,D128&lt;1.35,A128&lt;6.25,D128&gt;=0.8),4,IF(AND(D128&gt;=2.25,B128&lt;3.15,B128&lt;3.25,F128&gt;=2.5,A128&lt;7.05,A128&gt;=6.25,D128&gt;=0.8),5.14,IF(AND(G128&lt;0.621,B128&gt;=3.15,B128&lt;3.25,F128&gt;=2.5,A128&lt;7.05,A128&gt;=6.25,D128&gt;=0.8),5.75,IF(AND(G128&gt;=0.621,B128&gt;=3.15,B128&lt;3.25,F128&gt;=2.5,A128&lt;7.05,A128&gt;=6.25,D128&gt;=0.8),5.1,IF(AND(G128&gt;=0.862,D128&gt;=0.15,H128&lt;13.547,G128&lt;0.948,D128&lt;0.45,B128&gt;=3.05,A128&gt;=4.5,D128&lt;0.8),1.5,IF(AND(A128&lt;6.35,D128&lt;2.25,B128&lt;3.15,B128&lt;3.25,F128&gt;=2.5,A128&lt;7.05,A128&gt;=6.25,D128&gt;=0.8),5.267,IF(AND(A128&gt;=6.35,D128&lt;2.25,B128&lt;3.15,B128&lt;3.25,F128&gt;=2.5,A128&lt;7.05,A128&gt;=6.25,D128&gt;=0.8),5.42,IF(AND(A128&lt;5.1,G128&lt;0.862,D128&gt;=0.15,H128&lt;13.547,G128&lt;0.948,D128&lt;0.45,B128&gt;=3.05,A128&gt;=4.5,D128&lt;0.8),1.35,IF(AND(B128&lt;3.95,A128&gt;=5.1,G128&lt;0.862,D128&gt;=0.15,H128&lt;13.547,G128&lt;0.948,D128&lt;0.45,B128&gt;=3.05,A128&gt;=4.5,D128&lt;0.8),1.5,IF(AND(B128&gt;=3.95,A128&gt;=5.1,G128&lt;0.862,D128&gt;=0.15,H128&lt;13.547,G128&lt;0.948,D128&lt;0.45,B128&gt;=3.05,A128&gt;=4.5,D128&lt;0.8),1.467,"shouldnthappen"))))))))))))))))))))))))))))))))))</f>
        <v>6.65</v>
      </c>
      <c r="AG128" s="1" t="n">
        <f aca="false">IF(AND(H128&lt;5.748,A128&lt;4.85,D128&lt;0.75),1,IF(AND(B128&gt;=3.5,D128&gt;=1.75,D128&gt;=0.75),6.2,IF(AND(A128&gt;=4.65,H128&gt;=5.748,A128&lt;4.85,D128&lt;0.75),1.333,IF(AND(H128&lt;6.417,B128&lt;3.45,A128&gt;=4.85,D128&lt;0.75),1.7,IF(AND(A128&lt;5.05,B128&gt;=3.45,A128&gt;=4.85,D128&lt;0.75),1.4,IF(AND(A128&gt;=5.05,B128&gt;=3.45,A128&gt;=4.85,D128&lt;0.75),1.5,IF(AND(F128&gt;=2.5,H128&lt;13.641,D128&lt;1.75,D128&gt;=0.75),4.667,IF(AND(G128&lt;0.187,H128&gt;=13.641,D128&lt;1.75,D128&gt;=0.75),5,IF(AND(A128&gt;=7.1,B128&lt;3.5,D128&gt;=1.75,D128&gt;=0.75),6.575,IF(AND(G128&lt;0.161,A128&lt;4.65,H128&gt;=5.748,A128&lt;4.85,D128&lt;0.75),1.5,IF(AND(H128&lt;8.399,H128&gt;=6.417,B128&lt;3.45,A128&gt;=4.85,D128&lt;0.75),1.5,IF(AND(H128&gt;=8.399,H128&gt;=6.417,B128&lt;3.45,A128&gt;=4.85,D128&lt;0.75),1.625,IF(AND(G128&lt;0.086,F128&lt;2.5,H128&lt;13.641,D128&lt;1.75,D128&gt;=0.75),4.7,IF(AND(D128&lt;1.35,G128&gt;=0.187,H128&gt;=13.641,D128&lt;1.75,D128&gt;=0.75),4.2,IF(AND(G128&lt;0.422,G128&gt;=0.161,A128&lt;4.65,H128&gt;=5.748,A128&lt;4.85,D128&lt;0.75),1.4,IF(AND(G128&gt;=0.422,G128&gt;=0.161,A128&lt;4.65,H128&gt;=5.748,A128&lt;4.85,D128&lt;0.75),1.3,IF(AND(B128&lt;2.5,D128&gt;=1.35,G128&gt;=0.187,H128&gt;=13.641,D128&lt;1.75,D128&gt;=0.75),4.5,IF(AND(B128&lt;2.75,A128&lt;6,A128&lt;7.1,B128&lt;3.5,D128&gt;=1.75,D128&gt;=0.75),5.1,IF(AND(B128&gt;=2.75,A128&lt;6,A128&lt;7.1,B128&lt;3.5,D128&gt;=1.75,D128&gt;=0.75),5.02,IF(AND(A128&lt;5.15,A128&lt;5.9,G128&gt;=0.086,F128&lt;2.5,H128&lt;13.641,D128&lt;1.75,D128&gt;=0.75),3,IF(AND(G128&lt;0.644,A128&gt;=5.9,G128&gt;=0.086,F128&lt;2.5,H128&lt;13.641,D128&lt;1.75,D128&gt;=0.75),4.65,IF(AND(G128&gt;=0.644,A128&gt;=5.9,G128&gt;=0.086,F128&lt;2.5,H128&lt;13.641,D128&lt;1.75,D128&gt;=0.75),4.24,IF(AND(D128&lt;1.45,B128&gt;=2.5,D128&gt;=1.35,G128&gt;=0.187,H128&gt;=13.641,D128&lt;1.75,D128&gt;=0.75),4.68,IF(AND(D128&gt;=1.45,B128&gt;=2.5,D128&gt;=1.35,G128&gt;=0.187,H128&gt;=13.641,D128&lt;1.75,D128&gt;=0.75),4.833,IF(AND(H128&lt;13.18,D128&lt;2.05,A128&gt;=6,A128&lt;7.1,B128&lt;3.5,D128&gt;=1.75,D128&gt;=0.75),5.44,IF(AND(H128&gt;=13.18,D128&lt;2.05,A128&gt;=6,A128&lt;7.1,B128&lt;3.5,D128&gt;=1.75,D128&gt;=0.75),5.1,IF(AND(H128&lt;8.759,D128&gt;=2.05,A128&gt;=6,A128&lt;7.1,B128&lt;3.5,D128&gt;=1.75,D128&gt;=0.75),5.4,IF(AND(A128&gt;=5.75,A128&gt;=5.15,A128&lt;5.9,G128&gt;=0.086,F128&lt;2.5,H128&lt;13.641,D128&lt;1.75,D128&gt;=0.75),3.967,IF(AND(H128&lt;10.159,H128&gt;=8.759,D128&gt;=2.05,A128&gt;=6,A128&lt;7.1,B128&lt;3.5,D128&gt;=1.75,D128&gt;=0.75),5.925,IF(AND(D128&lt;1.2,A128&lt;5.75,A128&gt;=5.15,A128&lt;5.9,G128&gt;=0.086,F128&lt;2.5,H128&lt;13.641,D128&lt;1.75,D128&gt;=0.75),3.667,IF(AND(D128&lt;2.25,H128&gt;=10.159,H128&gt;=8.759,D128&gt;=2.05,A128&gt;=6,A128&lt;7.1,B128&lt;3.5,D128&gt;=1.75,D128&gt;=0.75),5.66,IF(AND(D128&gt;=2.25,H128&gt;=10.159,H128&gt;=8.759,D128&gt;=2.05,A128&gt;=6,A128&lt;7.1,B128&lt;3.5,D128&gt;=1.75,D128&gt;=0.75),5.34,IF(AND(D128&lt;1.35,D128&gt;=1.2,A128&lt;5.75,A128&gt;=5.15,A128&lt;5.9,G128&gt;=0.086,F128&lt;2.5,H128&lt;13.641,D128&lt;1.75,D128&gt;=0.75),4.025,IF(AND(D128&gt;=1.35,D128&gt;=1.2,A128&lt;5.75,A128&gt;=5.15,A128&lt;5.9,G128&gt;=0.086,F128&lt;2.5,H128&lt;13.641,D128&lt;1.75,D128&gt;=0.75),3.9,"shouldnthappen"))))))))))))))))))))))))))))))))))</f>
        <v>6.575</v>
      </c>
      <c r="AH128" s="1" t="n">
        <f aca="false">IF(AND(F128&lt;1.5,H128&lt;6.799,A128&lt;5.45),1.7,IF(AND(F128&gt;=1.5,H128&lt;6.799,A128&lt;5.45),4.1,IF(AND(D128&gt;=0.8,H128&gt;=6.799,A128&lt;5.45),3.9,IF(AND(H128&lt;7.564,F128&lt;2.5,A128&gt;=5.45),3.925,IF(AND(H128&gt;=16.284,F128&gt;=2.5,A128&gt;=5.45),6.5,IF(AND(A128&lt;4.35,D128&lt;0.8,H128&gt;=6.799,A128&lt;5.45),1.1,IF(AND(B128&lt;2.8,D128&lt;1.35,H128&gt;=7.564,F128&lt;2.5,A128&gt;=5.45),4.1,IF(AND(B128&gt;=2.8,D128&lt;1.35,H128&gt;=7.564,F128&lt;2.5,A128&gt;=5.45),4.267,IF(AND(B128&lt;2.75,D128&gt;=1.35,H128&gt;=7.564,F128&lt;2.5,A128&gt;=5.45),5,IF(AND(G128&gt;=0.078,G128&lt;0.26,H128&lt;16.284,F128&gt;=2.5,A128&gt;=5.45),6.06,IF(AND(G128&gt;=0.805,G128&gt;=0.26,H128&lt;16.284,F128&gt;=2.5,A128&gt;=5.45),5.02,IF(AND(H128&gt;=10.109,B128&gt;=3.45,A128&gt;=4.35,D128&lt;0.8,H128&gt;=6.799,A128&lt;5.45),1.55,IF(AND(D128&lt;2.25,G128&lt;0.078,G128&lt;0.26,H128&lt;16.284,F128&gt;=2.5,A128&gt;=5.45),5.6,IF(AND(D128&gt;=2.25,G128&lt;0.078,G128&lt;0.26,H128&lt;16.284,F128&gt;=2.5,A128&gt;=5.45),5.7,IF(AND(A128&lt;6.15,G128&lt;0.805,G128&gt;=0.26,H128&lt;16.284,F128&gt;=2.5,A128&gt;=5.45),4.967,IF(AND(A128&lt;4.65,H128&lt;12.227,B128&lt;3.45,A128&gt;=4.35,D128&lt;0.8,H128&gt;=6.799,A128&lt;5.45),1.333,IF(AND(A128&lt;4.85,H128&gt;=12.227,B128&lt;3.45,A128&gt;=4.35,D128&lt;0.8,H128&gt;=6.799,A128&lt;5.45),1.42,IF(AND(A128&gt;=4.85,H128&gt;=12.227,B128&lt;3.45,A128&gt;=4.35,D128&lt;0.8,H128&gt;=6.799,A128&lt;5.45),1.533,IF(AND(A128&lt;5.05,H128&lt;10.109,B128&gt;=3.45,A128&gt;=4.35,D128&lt;0.8,H128&gt;=6.799,A128&lt;5.45),1.4,IF(AND(A128&gt;=5.05,H128&lt;10.109,B128&gt;=3.45,A128&gt;=4.35,D128&lt;0.8,H128&gt;=6.799,A128&lt;5.45),1.5,IF(AND(G128&lt;0.14,H128&lt;13.531,B128&gt;=2.75,D128&gt;=1.35,H128&gt;=7.564,F128&lt;2.5,A128&gt;=5.45),4.7,IF(AND(G128&lt;0.187,H128&gt;=13.531,B128&gt;=2.75,D128&gt;=1.35,H128&gt;=7.564,F128&lt;2.5,A128&gt;=5.45),5,IF(AND(G128&gt;=0.187,H128&gt;=13.531,B128&gt;=2.75,D128&gt;=1.35,H128&gt;=7.564,F128&lt;2.5,A128&gt;=5.45),4.66,IF(AND(A128&lt;6.35,A128&gt;=6.15,G128&lt;0.805,G128&gt;=0.26,H128&lt;16.284,F128&gt;=2.5,A128&gt;=5.45),6,IF(AND(D128&lt;0.15,A128&gt;=4.65,H128&lt;12.227,B128&lt;3.45,A128&gt;=4.35,D128&lt;0.8,H128&gt;=6.799,A128&lt;5.45),1.5,IF(AND(H128&lt;10.723,G128&gt;=0.14,H128&lt;13.531,B128&gt;=2.75,D128&gt;=1.35,H128&gt;=7.564,F128&lt;2.5,A128&gt;=5.45),4.6,IF(AND(H128&gt;=10.723,G128&gt;=0.14,H128&lt;13.531,B128&gt;=2.75,D128&gt;=1.35,H128&gt;=7.564,F128&lt;2.5,A128&gt;=5.45),4.46,IF(AND(G128&lt;0.364,A128&gt;=6.35,A128&gt;=6.15,G128&lt;0.805,G128&gt;=0.26,H128&lt;16.284,F128&gt;=2.5,A128&gt;=5.45),5.28,IF(AND(A128&lt;5.1,D128&gt;=0.15,A128&gt;=4.65,H128&lt;12.227,B128&lt;3.45,A128&gt;=4.35,D128&lt;0.8,H128&gt;=6.799,A128&lt;5.45),1.36,IF(AND(A128&gt;=5.1,D128&gt;=0.15,A128&gt;=4.65,H128&lt;12.227,B128&lt;3.45,A128&gt;=4.35,D128&lt;0.8,H128&gt;=6.799,A128&lt;5.45),1.4,IF(AND(G128&gt;=0.6,G128&gt;=0.364,A128&gt;=6.35,A128&gt;=6.15,G128&lt;0.805,G128&gt;=0.26,H128&lt;16.284,F128&gt;=2.5,A128&gt;=5.45),5.1,IF(AND(A128&gt;=6.95,G128&lt;0.6,G128&gt;=0.364,A128&gt;=6.35,A128&gt;=6.15,G128&lt;0.805,G128&gt;=0.26,H128&lt;16.284,F128&gt;=2.5,A128&gt;=5.45),5.8,IF(AND(B128&lt;3.2,A128&lt;6.95,G128&lt;0.6,G128&gt;=0.364,A128&gt;=6.35,A128&gt;=6.15,G128&lt;0.805,G128&gt;=0.26,H128&lt;16.284,F128&gt;=2.5,A128&gt;=5.45),5.6,IF(AND(B128&gt;=3.2,A128&lt;6.95,G128&lt;0.6,G128&gt;=0.364,A128&gt;=6.35,A128&gt;=6.15,G128&lt;0.805,G128&gt;=0.26,H128&lt;16.284,F128&gt;=2.5,A128&gt;=5.45),5.7,"shouldnthappen"))))))))))))))))))))))))))))))))))</f>
        <v>5.28</v>
      </c>
      <c r="AI128" s="1" t="n">
        <f aca="false">IF(AND(B128&gt;=3.55,A128&lt;5.05,F128&lt;1.5),1,IF(AND(H128&gt;=13.436,A128&gt;=5.05,F128&lt;1.5),1.633,IF(AND(A128&lt;4.35,B128&lt;3.55,A128&lt;5.05,F128&lt;1.5),1.1,IF(AND(A128&lt;5.15,H128&lt;13.436,A128&gt;=5.05,F128&lt;1.5),1.6,IF(AND(G128&lt;0.837,D128&lt;1.2,B128&lt;2.65,F128&gt;=1.5),3.7,IF(AND(G128&gt;=0.837,D128&lt;1.2,B128&lt;2.65,F128&gt;=1.5),3,IF(AND(D128&lt;1.4,D128&gt;=1.2,B128&lt;2.65,F128&gt;=1.5),4.133,IF(AND(D128&gt;=1.4,D128&gt;=1.2,B128&lt;2.65,F128&gt;=1.5),4.633,IF(AND(G128&lt;0.302,A128&gt;=4.35,B128&lt;3.55,A128&lt;5.05,F128&lt;1.5),1.34,IF(AND(D128&gt;=0.3,A128&gt;=5.15,H128&lt;13.436,A128&gt;=5.05,F128&lt;1.5),1.5,IF(AND(G128&lt;0.233,G128&lt;0.265,D128&lt;1.55,B128&gt;=2.65,F128&gt;=1.5),4.56,IF(AND(G128&gt;=0.233,G128&lt;0.265,D128&lt;1.55,B128&gt;=2.65,F128&gt;=1.5),5.1,IF(AND(G128&lt;0.395,G128&gt;=0.265,D128&lt;1.55,B128&gt;=2.65,F128&gt;=1.5),4.025,IF(AND(H128&lt;13.935,A128&gt;=7.05,D128&gt;=1.55,B128&gt;=2.65,F128&gt;=1.5),6.12,IF(AND(H128&gt;=13.935,A128&gt;=7.05,D128&gt;=1.55,B128&gt;=2.65,F128&gt;=1.5),6.64,IF(AND(G128&gt;=0.858,G128&gt;=0.302,A128&gt;=4.35,B128&lt;3.55,A128&lt;5.05,F128&lt;1.5),1.3,IF(AND(H128&lt;6.543,D128&lt;0.3,A128&gt;=5.15,H128&lt;13.436,A128&gt;=5.05,F128&lt;1.5),1.4,IF(AND(H128&gt;=6.543,D128&lt;0.3,A128&gt;=5.15,H128&lt;13.436,A128&gt;=5.05,F128&lt;1.5),1.48,IF(AND(A128&lt;6.3,G128&gt;=0.395,G128&gt;=0.265,D128&lt;1.55,B128&gt;=2.65,F128&gt;=1.5),4.14,IF(AND(A128&gt;=6.3,G128&gt;=0.395,G128&gt;=0.265,D128&lt;1.55,B128&gt;=2.65,F128&gt;=1.5),4.767,IF(AND(G128&gt;=0.669,B128&lt;3.15,A128&lt;7.05,D128&gt;=1.55,B128&gt;=2.65,F128&gt;=1.5),5,IF(AND(H128&lt;9.459,G128&lt;0.858,G128&gt;=0.302,A128&gt;=4.35,B128&lt;3.55,A128&lt;5.05,F128&lt;1.5),1.4,IF(AND(H128&gt;=9.459,G128&lt;0.858,G128&gt;=0.302,A128&gt;=4.35,B128&lt;3.55,A128&lt;5.05,F128&lt;1.5),1.6,IF(AND(G128&gt;=0.433,G128&lt;0.669,B128&lt;3.15,A128&lt;7.05,D128&gt;=1.55,B128&gt;=2.65,F128&gt;=1.5),5.68,IF(AND(G128&lt;0.481,H128&lt;10.257,B128&gt;=3.15,A128&lt;7.05,D128&gt;=1.55,B128&gt;=2.65,F128&gt;=1.5),5.7,IF(AND(G128&gt;=0.481,H128&lt;10.257,B128&gt;=3.15,A128&lt;7.05,D128&gt;=1.55,B128&gt;=2.65,F128&gt;=1.5),5.9,IF(AND(D128&lt;2.15,H128&gt;=10.257,B128&gt;=3.15,A128&lt;7.05,D128&gt;=1.55,B128&gt;=2.65,F128&gt;=1.5),5.1,IF(AND(D128&gt;=2.15,H128&gt;=10.257,B128&gt;=3.15,A128&lt;7.05,D128&gt;=1.55,B128&gt;=2.65,F128&gt;=1.5),5.42,IF(AND(G128&lt;0.098,G128&lt;0.433,G128&lt;0.669,B128&lt;3.15,A128&lt;7.05,D128&gt;=1.55,B128&gt;=2.65,F128&gt;=1.5),5.567,IF(AND(D128&lt;1.8,G128&gt;=0.098,G128&lt;0.433,G128&lt;0.669,B128&lt;3.15,A128&lt;7.05,D128&gt;=1.55,B128&gt;=2.65,F128&gt;=1.5),5.033,IF(AND(G128&gt;=0.312,D128&gt;=1.8,G128&gt;=0.098,G128&lt;0.433,G128&lt;0.669,B128&lt;3.15,A128&lt;7.05,D128&gt;=1.55,B128&gt;=2.65,F128&gt;=1.5),5.4,IF(AND(H128&lt;9.002,G128&lt;0.312,D128&gt;=1.8,G128&gt;=0.098,G128&lt;0.433,G128&lt;0.669,B128&lt;3.15,A128&lt;7.05,D128&gt;=1.55,B128&gt;=2.65,F128&gt;=1.5),5.1,IF(AND(H128&gt;=9.002,G128&lt;0.312,D128&gt;=1.8,G128&gt;=0.098,G128&lt;0.433,G128&lt;0.669,B128&lt;3.15,A128&lt;7.05,D128&gt;=1.55,B128&gt;=2.65,F128&gt;=1.5),5.26,"shouldnthappen")))))))))))))))))))))))))))))))))</f>
        <v>6.64</v>
      </c>
      <c r="AJ128" s="1" t="n">
        <f aca="false">IF(AND(A128&gt;=5.25,D128&gt;=0.35,D128&lt;0.8),1.433,IF(AND(F128&gt;=2.5,H128&lt;6.927,D128&gt;=0.8),5.1,IF(AND(H128&lt;5.85,B128&lt;3.65,D128&lt;0.35,D128&lt;0.8),1,IF(AND(A128&lt;5.55,B128&gt;=3.65,D128&lt;0.35,D128&lt;0.8),1.5,IF(AND(A128&gt;=5.55,B128&gt;=3.65,D128&lt;0.35,D128&lt;0.8),1.7,IF(AND(H128&lt;7.949,A128&lt;5.25,D128&gt;=0.35,D128&lt;0.8),1.9,IF(AND(H128&gt;=7.949,A128&lt;5.25,D128&gt;=0.35,D128&lt;0.8),1.54,IF(AND(A128&lt;5.55,F128&lt;2.5,H128&lt;6.927,D128&gt;=0.8),3.98,IF(AND(A128&gt;=5.55,F128&lt;2.5,H128&lt;6.927,D128&gt;=0.8),4.1,IF(AND(A128&gt;=7.25,D128&gt;=1.55,H128&gt;=6.927,D128&gt;=0.8),6.65,IF(AND(A128&lt;5.75,D128&lt;1.2,D128&lt;1.55,H128&gt;=6.927,D128&gt;=0.8),3.62,IF(AND(A128&gt;=5.75,D128&lt;1.2,D128&lt;1.55,H128&gt;=6.927,D128&gt;=0.8),4.1,IF(AND(G128&lt;0.175,A128&lt;4.8,H128&gt;=5.85,B128&lt;3.65,D128&lt;0.35,D128&lt;0.8),1.5,IF(AND(G128&gt;=0.175,A128&lt;4.8,H128&gt;=5.85,B128&lt;3.65,D128&lt;0.35,D128&lt;0.8),1.3,IF(AND(A128&gt;=5.05,A128&gt;=4.8,H128&gt;=5.85,B128&lt;3.65,D128&lt;0.35,D128&lt;0.8),1.5,IF(AND(G128&gt;=0.735,A128&lt;6.25,D128&gt;=1.2,D128&lt;1.55,H128&gt;=6.927,D128&gt;=0.8),4,IF(AND(H128&lt;10.464,A128&lt;6.2,A128&lt;7.25,D128&gt;=1.55,H128&gt;=6.927,D128&gt;=0.8),5.1,IF(AND(H128&gt;=10.464,A128&lt;6.2,A128&lt;7.25,D128&gt;=1.55,H128&gt;=6.927,D128&gt;=0.8),4.9,IF(AND(G128&lt;0.418,A128&lt;5.05,A128&gt;=4.8,H128&gt;=5.85,B128&lt;3.65,D128&lt;0.35,D128&lt;0.8),1.48,IF(AND(G128&gt;=0.418,A128&lt;5.05,A128&gt;=4.8,H128&gt;=5.85,B128&lt;3.65,D128&lt;0.35,D128&lt;0.8),1.3,IF(AND(B128&lt;2.75,G128&lt;0.735,A128&lt;6.25,D128&gt;=1.2,D128&lt;1.55,H128&gt;=6.927,D128&gt;=0.8),4.35,IF(AND(H128&lt;15.422,D128&lt;1.45,A128&gt;=6.25,D128&gt;=1.2,D128&lt;1.55,H128&gt;=6.927,D128&gt;=0.8),4.375,IF(AND(H128&gt;=15.422,D128&lt;1.45,A128&gt;=6.25,D128&gt;=1.2,D128&lt;1.55,H128&gt;=6.927,D128&gt;=0.8),4.7,IF(AND(A128&lt;6.4,D128&gt;=1.45,A128&gt;=6.25,D128&gt;=1.2,D128&lt;1.55,H128&gt;=6.927,D128&gt;=0.8),5.1,IF(AND(G128&gt;=0.576,D128&lt;2.15,A128&gt;=6.2,A128&lt;7.25,D128&gt;=1.55,H128&gt;=6.927,D128&gt;=0.8),5.1,IF(AND(G128&lt;0.537,D128&gt;=2.15,A128&gt;=6.2,A128&lt;7.25,D128&gt;=1.55,H128&gt;=6.927,D128&gt;=0.8),5.533,IF(AND(G128&gt;=0.537,D128&gt;=2.15,A128&gt;=6.2,A128&lt;7.25,D128&gt;=1.55,H128&gt;=6.927,D128&gt;=0.8),5.9,IF(AND(D128&lt;1.45,B128&gt;=2.75,G128&lt;0.735,A128&lt;6.25,D128&gt;=1.2,D128&lt;1.55,H128&gt;=6.927,D128&gt;=0.8),4.6,IF(AND(D128&gt;=1.45,B128&gt;=2.75,G128&lt;0.735,A128&lt;6.25,D128&gt;=1.2,D128&lt;1.55,H128&gt;=6.927,D128&gt;=0.8),4.5,IF(AND(H128&lt;12.582,A128&gt;=6.4,D128&gt;=1.45,A128&gt;=6.25,D128&gt;=1.2,D128&lt;1.55,H128&gt;=6.927,D128&gt;=0.8),4.66,IF(AND(H128&gt;=12.582,A128&gt;=6.4,D128&gt;=1.45,A128&gt;=6.25,D128&gt;=1.2,D128&lt;1.55,H128&gt;=6.927,D128&gt;=0.8),4.9,IF(AND(B128&lt;2.75,G128&lt;0.576,D128&lt;2.15,A128&gt;=6.2,A128&lt;7.25,D128&gt;=1.55,H128&gt;=6.927,D128&gt;=0.8),5.3,IF(AND(G128&gt;=0.395,B128&gt;=2.75,G128&lt;0.576,D128&lt;2.15,A128&gt;=6.2,A128&lt;7.25,D128&gt;=1.55,H128&gt;=6.927,D128&gt;=0.8),5.6,IF(AND(D128&gt;=1.9,G128&lt;0.395,B128&gt;=2.75,G128&lt;0.576,D128&lt;2.15,A128&gt;=6.2,A128&lt;7.25,D128&gt;=1.55,H128&gt;=6.927,D128&gt;=0.8),5.333,IF(AND(B128&lt;2.95,D128&lt;1.9,G128&lt;0.395,B128&gt;=2.75,G128&lt;0.576,D128&lt;2.15,A128&gt;=6.2,A128&lt;7.25,D128&gt;=1.55,H128&gt;=6.927,D128&gt;=0.8),5.6,IF(AND(B128&gt;=2.95,D128&lt;1.9,G128&lt;0.395,B128&gt;=2.75,G128&lt;0.576,D128&lt;2.15,A128&gt;=6.2,A128&lt;7.25,D128&gt;=1.55,H128&gt;=6.927,D128&gt;=0.8),5.5,"shouldnthappen"))))))))))))))))))))))))))))))))))))</f>
        <v>5.5</v>
      </c>
      <c r="AK128" s="1" t="n">
        <f aca="false">IF(AND(H128&lt;5.85,B128&lt;3.65,F128&lt;1.5),1,IF(AND(B128&gt;=3.95,B128&gt;=3.65,F128&lt;1.5),1.433,IF(AND(A128&lt;5.15,F128&lt;2.5,F128&gt;=1.5),3.075,IF(AND(D128&gt;=0.35,H128&gt;=5.85,B128&lt;3.65,F128&lt;1.5),1.5,IF(AND(G128&lt;0.168,B128&lt;3.95,B128&gt;=3.65,F128&lt;1.5),1.7,IF(AND(H128&lt;5.767,A128&lt;7.25,F128&gt;=2.5,F128&gt;=1.5),4.5,IF(AND(D128&lt;1.9,A128&gt;=7.25,F128&gt;=2.5,F128&gt;=1.5),6.3,IF(AND(D128&gt;=1.9,A128&gt;=7.25,F128&gt;=2.5,F128&gt;=1.5),6.575,IF(AND(B128&lt;3.75,G128&gt;=0.168,B128&lt;3.95,B128&gt;=3.65,F128&lt;1.5),1.5,IF(AND(B128&gt;=3.75,G128&gt;=0.168,B128&lt;3.95,B128&gt;=3.65,F128&lt;1.5),1.6,IF(AND(D128&gt;=1.35,A128&lt;6.15,A128&gt;=5.15,F128&lt;2.5,F128&gt;=1.5),4.42,IF(AND(D128&lt;1.4,A128&gt;=6.15,A128&gt;=5.15,F128&lt;2.5,F128&gt;=1.5),4.5,IF(AND(D128&gt;=1.4,A128&gt;=6.15,A128&gt;=5.15,F128&lt;2.5,F128&gt;=1.5),4.675,IF(AND(D128&lt;0.15,H128&lt;11.218,D128&lt;0.35,H128&gt;=5.85,B128&lt;3.65,F128&lt;1.5),1.5,IF(AND(D128&lt;0.15,H128&gt;=11.218,D128&lt;0.35,H128&gt;=5.85,B128&lt;3.65,F128&lt;1.5),1.1,IF(AND(B128&lt;2.7,D128&lt;1.35,A128&lt;6.15,A128&gt;=5.15,F128&lt;2.5,F128&gt;=1.5),3.82,IF(AND(A128&lt;6.15,G128&gt;=0.755,H128&gt;=5.767,A128&lt;7.25,F128&gt;=2.5,F128&gt;=1.5),4.98,IF(AND(A128&gt;=6.15,G128&gt;=0.755,H128&gt;=5.767,A128&lt;7.25,F128&gt;=2.5,F128&gt;=1.5),5.3,IF(AND(B128&lt;3.4,D128&gt;=0.15,H128&lt;11.218,D128&lt;0.35,H128&gt;=5.85,B128&lt;3.65,F128&lt;1.5),1.4,IF(AND(B128&gt;=3.4,D128&gt;=0.15,H128&lt;11.218,D128&lt;0.35,H128&gt;=5.85,B128&lt;3.65,F128&lt;1.5),1.3,IF(AND(H128&lt;11.731,D128&gt;=0.15,H128&gt;=11.218,D128&lt;0.35,H128&gt;=5.85,B128&lt;3.65,F128&lt;1.5),1.2,IF(AND(H128&lt;9.053,B128&gt;=2.7,D128&lt;1.35,A128&lt;6.15,A128&gt;=5.15,F128&lt;2.5,F128&gt;=1.5),3.85,IF(AND(D128&gt;=2.1,B128&lt;2.85,G128&lt;0.755,H128&gt;=5.767,A128&lt;7.25,F128&gt;=2.5,F128&gt;=1.5),5.6,IF(AND(D128&gt;=2.45,B128&gt;=2.85,G128&lt;0.755,H128&gt;=5.767,A128&lt;7.25,F128&gt;=2.5,F128&gt;=1.5),5.8,IF(AND(B128&gt;=3.45,H128&gt;=11.731,D128&gt;=0.15,H128&gt;=11.218,D128&lt;0.35,H128&gt;=5.85,B128&lt;3.65,F128&lt;1.5),1.3,IF(AND(A128&lt;5.9,H128&gt;=9.053,B128&gt;=2.7,D128&lt;1.35,A128&lt;6.15,A128&gt;=5.15,F128&lt;2.5,F128&gt;=1.5),4.3,IF(AND(A128&gt;=5.9,H128&gt;=9.053,B128&gt;=2.7,D128&lt;1.35,A128&lt;6.15,A128&gt;=5.15,F128&lt;2.5,F128&gt;=1.5),4,IF(AND(G128&gt;=0.519,D128&lt;2.1,B128&lt;2.85,G128&lt;0.755,H128&gt;=5.767,A128&lt;7.25,F128&gt;=2.5,F128&gt;=1.5),4.9,IF(AND(A128&gt;=7.05,D128&lt;2.45,B128&gt;=2.85,G128&lt;0.755,H128&gt;=5.767,A128&lt;7.25,F128&gt;=2.5,F128&gt;=1.5),5.8,IF(AND(H128&lt;14.396,B128&lt;3.45,H128&gt;=11.731,D128&gt;=0.15,H128&gt;=11.218,D128&lt;0.35,H128&gt;=5.85,B128&lt;3.65,F128&lt;1.5),1.44,IF(AND(H128&gt;=14.396,B128&lt;3.45,H128&gt;=11.731,D128&gt;=0.15,H128&gt;=11.218,D128&lt;0.35,H128&gt;=5.85,B128&lt;3.65,F128&lt;1.5),1.3,IF(AND(G128&lt;0.282,G128&lt;0.519,D128&lt;2.1,B128&lt;2.85,G128&lt;0.755,H128&gt;=5.767,A128&lt;7.25,F128&gt;=2.5,F128&gt;=1.5),5.1,IF(AND(G128&gt;=0.282,G128&lt;0.519,D128&lt;2.1,B128&lt;2.85,G128&lt;0.755,H128&gt;=5.767,A128&lt;7.25,F128&gt;=2.5,F128&gt;=1.5),5.3,IF(AND(A128&lt;6.4,D128&lt;1.9,A128&lt;7.05,D128&lt;2.45,B128&gt;=2.85,G128&lt;0.755,H128&gt;=5.767,A128&lt;7.25,F128&gt;=2.5,F128&gt;=1.5),5.6,IF(AND(A128&gt;=6.4,D128&lt;1.9,A128&lt;7.05,D128&lt;2.45,B128&gt;=2.85,G128&lt;0.755,H128&gt;=5.767,A128&lt;7.25,F128&gt;=2.5,F128&gt;=1.5),5.5,IF(AND(H128&lt;8.884,D128&gt;=1.9,A128&lt;7.05,D128&lt;2.45,B128&gt;=2.85,G128&lt;0.755,H128&gt;=5.767,A128&lt;7.25,F128&gt;=2.5,F128&gt;=1.5),5.3,IF(AND(H128&gt;=8.884,D128&gt;=1.9,A128&lt;7.05,D128&lt;2.45,B128&gt;=2.85,G128&lt;0.755,H128&gt;=5.767,A128&lt;7.25,F128&gt;=2.5,F128&gt;=1.5),5.52,"shouldnthappen")))))))))))))))))))))))))))))))))))))</f>
        <v>5.8</v>
      </c>
      <c r="AL128" s="1" t="n">
        <f aca="false">IF(AND(H128&lt;5.85,A128&lt;5.05,D128&lt;0.8),1,IF(AND(B128&lt;3.35,A128&gt;=5.05,D128&lt;0.8),1.7,IF(AND(D128&gt;=2.45,F128&gt;=2.5,D128&gt;=0.8),6.05,IF(AND(H128&gt;=11.218,H128&gt;=5.85,A128&lt;5.05,D128&lt;0.8),1.28,IF(AND(G128&gt;=0.948,B128&gt;=3.35,A128&gt;=5.05,D128&lt;0.8),1.7,IF(AND(G128&gt;=0.423,H128&lt;11.218,H128&gt;=5.85,A128&lt;5.05,D128&lt;0.8),1.3,IF(AND(B128&lt;3.6,G128&lt;0.948,B128&gt;=3.35,A128&gt;=5.05,D128&lt;0.8),1.4,IF(AND(H128&lt;10.258,D128&lt;1.15,A128&lt;5.9,F128&lt;2.5,D128&gt;=0.8),3.36,IF(AND(H128&gt;=10.258,D128&lt;1.15,A128&lt;5.9,F128&lt;2.5,D128&gt;=0.8),3.9,IF(AND(A128&lt;5.3,D128&gt;=1.15,A128&lt;5.9,F128&lt;2.5,D128&gt;=0.8),3.9,IF(AND(D128&lt;1.55,B128&lt;2.75,A128&gt;=5.9,F128&lt;2.5,D128&gt;=0.8),4.64,IF(AND(D128&gt;=1.55,B128&lt;2.75,A128&gt;=5.9,F128&lt;2.5,D128&gt;=0.8),5.1,IF(AND(D128&gt;=1.6,B128&gt;=2.75,A128&gt;=5.9,F128&lt;2.5,D128&gt;=0.8),5,IF(AND(H128&lt;5.767,H128&lt;8.598,D128&lt;2.45,F128&gt;=2.5,D128&gt;=0.8),4.5,IF(AND(A128&lt;6.25,H128&gt;=8.598,D128&lt;2.45,F128&gt;=2.5,D128&gt;=0.8),5.02,IF(AND(B128&lt;3.55,G128&lt;0.423,H128&lt;11.218,H128&gt;=5.85,A128&lt;5.05,D128&lt;0.8),1.525,IF(AND(B128&gt;=3.55,G128&lt;0.423,H128&lt;11.218,H128&gt;=5.85,A128&lt;5.05,D128&lt;0.8),1.4,IF(AND(H128&gt;=13.932,B128&gt;=3.6,G128&lt;0.948,B128&gt;=3.35,A128&gt;=5.05,D128&lt;0.8),1.65,IF(AND(G128&gt;=0.652,A128&gt;=5.3,D128&gt;=1.15,A128&lt;5.9,F128&lt;2.5,D128&gt;=0.8),3.8,IF(AND(D128&lt;1.35,D128&lt;1.6,B128&gt;=2.75,A128&gt;=5.9,F128&lt;2.5,D128&gt;=0.8),4.42,IF(AND(H128&lt;6.656,H128&gt;=5.767,H128&lt;8.598,D128&lt;2.45,F128&gt;=2.5,D128&gt;=0.8),5.033,IF(AND(H128&gt;=6.656,H128&gt;=5.767,H128&lt;8.598,D128&lt;2.45,F128&gt;=2.5,D128&gt;=0.8),5.1,IF(AND(G128&gt;=0.885,A128&gt;=6.25,H128&gt;=8.598,D128&lt;2.45,F128&gt;=2.5,D128&gt;=0.8),5.2,IF(AND(H128&lt;6.926,H128&lt;13.932,B128&gt;=3.6,G128&lt;0.948,B128&gt;=3.35,A128&gt;=5.05,D128&lt;0.8),1.433,IF(AND(H128&gt;=6.926,H128&lt;13.932,B128&gt;=3.6,G128&lt;0.948,B128&gt;=3.35,A128&gt;=5.05,D128&lt;0.8),1.5,IF(AND(A128&lt;5.65,G128&lt;0.652,A128&gt;=5.3,D128&gt;=1.15,A128&lt;5.9,F128&lt;2.5,D128&gt;=0.8),4.36,IF(AND(A128&gt;=5.65,G128&lt;0.652,A128&gt;=5.3,D128&gt;=1.15,A128&lt;5.9,F128&lt;2.5,D128&gt;=0.8),4.2,IF(AND(H128&gt;=13.561,D128&gt;=1.35,D128&lt;1.6,B128&gt;=2.75,A128&gt;=5.9,F128&lt;2.5,D128&gt;=0.8),4.767,IF(AND(H128&lt;9.091,G128&lt;0.885,A128&gt;=6.25,H128&gt;=8.598,D128&lt;2.45,F128&gt;=2.5,D128&gt;=0.8),6.3,IF(AND(H128&gt;=12.206,H128&lt;13.561,D128&gt;=1.35,D128&lt;1.6,B128&gt;=2.75,A128&gt;=5.9,F128&lt;2.5,D128&gt;=0.8),4.4,IF(AND(D128&gt;=2.25,H128&gt;=9.091,G128&lt;0.885,A128&gt;=6.25,H128&gt;=8.598,D128&lt;2.45,F128&gt;=2.5,D128&gt;=0.8),5.9,IF(AND(B128&lt;3.05,H128&lt;12.206,H128&lt;13.561,D128&gt;=1.35,D128&lt;1.6,B128&gt;=2.75,A128&gt;=5.9,F128&lt;2.5,D128&gt;=0.8),4.6,IF(AND(B128&gt;=3.05,H128&lt;12.206,H128&lt;13.561,D128&gt;=1.35,D128&lt;1.6,B128&gt;=2.75,A128&gt;=5.9,F128&lt;2.5,D128&gt;=0.8),4.7,IF(AND(G128&gt;=0.596,D128&lt;2.25,H128&gt;=9.091,G128&lt;0.885,A128&gt;=6.25,H128&gt;=8.598,D128&lt;2.45,F128&gt;=2.5,D128&gt;=0.8),5.1,IF(AND(G128&gt;=0.379,G128&lt;0.596,D128&lt;2.25,H128&gt;=9.091,G128&lt;0.885,A128&gt;=6.25,H128&gt;=8.598,D128&lt;2.45,F128&gt;=2.5,D128&gt;=0.8),5.767,IF(AND(D128&lt;2.15,G128&lt;0.379,G128&lt;0.596,D128&lt;2.25,H128&gt;=9.091,G128&lt;0.885,A128&gt;=6.25,H128&gt;=8.598,D128&lt;2.45,F128&gt;=2.5,D128&gt;=0.8),5.4,IF(AND(D128&gt;=2.15,G128&lt;0.379,G128&lt;0.596,D128&lt;2.25,H128&gt;=9.091,G128&lt;0.885,A128&gt;=6.25,H128&gt;=8.598,D128&lt;2.45,F128&gt;=2.5,D128&gt;=0.8),5.6,"shouldnthappen")))))))))))))))))))))))))))))))))))))</f>
        <v>5.4</v>
      </c>
      <c r="AM128" s="1" t="n">
        <f aca="false">IF(AND(H128&lt;5.245,D128&lt;0.8),1,IF(AND(A128&lt;4.5,H128&gt;=5.245,D128&lt;0.8),1.35,IF(AND(D128&gt;=0.5,A128&gt;=4.5,H128&gt;=5.245,D128&lt;0.8),1.6,IF(AND(H128&lt;7.25,B128&lt;2.6,A128&lt;6.15,D128&gt;=0.8),4.375,IF(AND(H128&gt;=7.25,B128&lt;2.6,A128&lt;6.15,D128&gt;=0.8),3.075,IF(AND(H128&lt;13.935,A128&gt;=7.05,A128&gt;=6.15,D128&gt;=0.8),6.067,IF(AND(H128&gt;=13.935,A128&gt;=7.05,A128&gt;=6.15,D128&gt;=0.8),6.525,IF(AND(G128&gt;=0.948,D128&lt;0.5,A128&gt;=4.5,H128&gt;=5.245,D128&lt;0.8),1.7,IF(AND(G128&lt;0.568,D128&gt;=1.55,B128&gt;=2.6,A128&lt;6.15,D128&gt;=0.8),5.1,IF(AND(G128&gt;=0.568,D128&gt;=1.55,B128&gt;=2.6,A128&lt;6.15,D128&gt;=0.8),5,IF(AND(A128&gt;=6.6,B128&gt;=3.15,A128&lt;7.05,A128&gt;=6.15,D128&gt;=0.8),5.78,IF(AND(G128&lt;0.165,G128&lt;0.273,D128&lt;1.55,B128&gt;=2.6,A128&lt;6.15,D128&gt;=0.8),4.1,IF(AND(G128&gt;=0.165,G128&lt;0.273,D128&lt;1.55,B128&gt;=2.6,A128&lt;6.15,D128&gt;=0.8),4.5,IF(AND(D128&lt;1.35,G128&gt;=0.273,D128&lt;1.55,B128&gt;=2.6,A128&lt;6.15,D128&gt;=0.8),4.08,IF(AND(D128&gt;=1.35,G128&gt;=0.273,D128&lt;1.55,B128&gt;=2.6,A128&lt;6.15,D128&gt;=0.8),4.4,IF(AND(D128&lt;1.45,F128&lt;2.5,B128&lt;3.15,A128&lt;7.05,A128&gt;=6.15,D128&gt;=0.8),4.38,IF(AND(D128&gt;=1.45,F128&lt;2.5,B128&lt;3.15,A128&lt;7.05,A128&gt;=6.15,D128&gt;=0.8),4.75,IF(AND(D128&gt;=2.25,F128&gt;=2.5,B128&lt;3.15,A128&lt;7.05,A128&gt;=6.15,D128&gt;=0.8),5.16,IF(AND(H128&lt;11.488,A128&lt;6.6,B128&gt;=3.15,A128&lt;7.05,A128&gt;=6.15,D128&gt;=0.8),6,IF(AND(H128&gt;=14.396,D128&lt;0.25,G128&lt;0.948,D128&lt;0.5,A128&gt;=4.5,H128&gt;=5.245,D128&lt;0.8),1.3,IF(AND(A128&gt;=5.55,D128&gt;=0.25,G128&lt;0.948,D128&lt;0.5,A128&gt;=4.5,H128&gt;=5.245,D128&lt;0.8),1.7,IF(AND(D128&lt;1.85,D128&lt;2.25,F128&gt;=2.5,B128&lt;3.15,A128&lt;7.05,A128&gt;=6.15,D128&gt;=0.8),5.6,IF(AND(G128&lt;0.669,H128&gt;=11.488,A128&lt;6.6,B128&gt;=3.15,A128&lt;7.05,A128&gt;=6.15,D128&gt;=0.8),4.7,IF(AND(G128&gt;=0.669,H128&gt;=11.488,A128&lt;6.6,B128&gt;=3.15,A128&lt;7.05,A128&gt;=6.15,D128&gt;=0.8),5.22,IF(AND(H128&lt;6.543,H128&lt;14.396,D128&lt;0.25,G128&lt;0.948,D128&lt;0.5,A128&gt;=4.5,H128&gt;=5.245,D128&lt;0.8),1.4,IF(AND(A128&lt;4.95,A128&lt;5.55,D128&gt;=0.25,G128&lt;0.948,D128&lt;0.5,A128&gt;=4.5,H128&gt;=5.245,D128&lt;0.8),1.4,IF(AND(A128&gt;=4.95,A128&lt;5.55,D128&gt;=0.25,G128&lt;0.948,D128&lt;0.5,A128&gt;=4.5,H128&gt;=5.245,D128&lt;0.8),1.48,IF(AND(H128&lt;10.667,D128&gt;=1.85,D128&lt;2.25,F128&gt;=2.5,B128&lt;3.15,A128&lt;7.05,A128&gt;=6.15,D128&gt;=0.8),5.25,IF(AND(H128&gt;=10.667,D128&gt;=1.85,D128&lt;2.25,F128&gt;=2.5,B128&lt;3.15,A128&lt;7.05,A128&gt;=6.15,D128&gt;=0.8),5.55,IF(AND(G128&lt;0.063,H128&gt;=6.543,H128&lt;14.396,D128&lt;0.25,G128&lt;0.948,D128&lt;0.5,A128&gt;=4.5,H128&gt;=5.245,D128&lt;0.8),1.4,IF(AND(H128&lt;9.212,G128&gt;=0.063,H128&gt;=6.543,H128&lt;14.396,D128&lt;0.25,G128&lt;0.948,D128&lt;0.5,A128&gt;=4.5,H128&gt;=5.245,D128&lt;0.8),1.475,IF(AND(H128&gt;=9.212,G128&gt;=0.063,H128&gt;=6.543,H128&lt;14.396,D128&lt;0.25,G128&lt;0.948,D128&lt;0.5,A128&gt;=4.5,H128&gt;=5.245,D128&lt;0.8),1.5,"shouldnthappen"))))))))))))))))))))))))))))))))</f>
        <v>6.525</v>
      </c>
      <c r="AN128" s="1" t="n">
        <f aca="false">IF(AND(D128&lt;0.7,A128&gt;=5.55),1.633,IF(AND(G128&lt;0.38,B128&lt;2.8,A128&lt;5.55),4.3,IF(AND(G128&gt;=0.38,B128&lt;2.8,A128&lt;5.55),3.325,IF(AND(D128&gt;=0.35,B128&gt;=2.8,A128&lt;5.55),1.6,IF(AND(B128&gt;=3.4,A128&lt;4.8,D128&lt;0.35,B128&gt;=2.8,A128&lt;5.55),1,IF(AND(H128&gt;=11.789,A128&lt;5.9,D128&lt;1.55,D128&gt;=0.7,A128&gt;=5.55),4.325,IF(AND(F128&gt;=2.5,A128&gt;=5.9,D128&lt;1.55,D128&gt;=0.7,A128&gt;=5.55),5.05,IF(AND(D128&lt;1.9,A128&gt;=7.25,D128&gt;=1.55,D128&gt;=0.7,A128&gt;=5.55),6.3,IF(AND(D128&gt;=1.9,A128&gt;=7.25,D128&gt;=1.55,D128&gt;=0.7,A128&gt;=5.55),6.4,IF(AND(A128&lt;4.35,B128&lt;3.4,A128&lt;4.8,D128&lt;0.35,B128&gt;=2.8,A128&lt;5.55),1.1,IF(AND(G128&gt;=0.934,B128&lt;3.45,A128&gt;=4.8,D128&lt;0.35,B128&gt;=2.8,A128&lt;5.55),1.7,IF(AND(H128&gt;=14.877,B128&gt;=3.45,A128&gt;=4.8,D128&lt;0.35,B128&gt;=2.8,A128&lt;5.55),1.3,IF(AND(B128&lt;2.6,H128&lt;11.789,A128&lt;5.9,D128&lt;1.55,D128&gt;=0.7,A128&gt;=5.55),3.9,IF(AND(B128&gt;=2.6,H128&lt;11.789,A128&lt;5.9,D128&lt;1.55,D128&gt;=0.7,A128&gt;=5.55),4.26,IF(AND(A128&lt;6.6,F128&lt;2.5,A128&gt;=5.9,D128&lt;1.55,D128&gt;=0.7,A128&gt;=5.55),4.625,IF(AND(A128&gt;=6.6,F128&lt;2.5,A128&gt;=5.9,D128&lt;1.55,D128&gt;=0.7,A128&gt;=5.55),4.475,IF(AND(B128&lt;2.6,D128&lt;2.05,A128&lt;7.25,D128&gt;=1.55,D128&gt;=0.7,A128&gt;=5.55),5.8,IF(AND(G128&gt;=0.743,D128&gt;=2.05,A128&lt;7.25,D128&gt;=1.55,D128&gt;=0.7,A128&gt;=5.55),5.1,IF(AND(G128&lt;0.422,A128&gt;=4.35,B128&lt;3.4,A128&lt;4.8,D128&lt;0.35,B128&gt;=2.8,A128&lt;5.55),1.367,IF(AND(G128&gt;=0.422,A128&gt;=4.35,B128&lt;3.4,A128&lt;4.8,D128&lt;0.35,B128&gt;=2.8,A128&lt;5.55),1.3,IF(AND(A128&lt;5.05,G128&lt;0.934,B128&lt;3.45,A128&gt;=4.8,D128&lt;0.35,B128&gt;=2.8,A128&lt;5.55),1.525,IF(AND(A128&gt;=5.05,G128&lt;0.934,B128&lt;3.45,A128&gt;=4.8,D128&lt;0.35,B128&gt;=2.8,A128&lt;5.55),1.5,IF(AND(G128&gt;=0.585,H128&lt;14.877,B128&gt;=3.45,A128&gt;=4.8,D128&lt;0.35,B128&gt;=2.8,A128&lt;5.55),1.54,IF(AND(G128&gt;=0.537,G128&lt;0.743,D128&gt;=2.05,A128&lt;7.25,D128&gt;=1.55,D128&gt;=0.7,A128&gt;=5.55),5.833,IF(AND(D128&gt;=0.25,G128&lt;0.585,H128&lt;14.877,B128&gt;=3.45,A128&gt;=4.8,D128&lt;0.35,B128&gt;=2.8,A128&lt;5.55),1.367,IF(AND(D128&lt;1.75,H128&lt;13.795,B128&gt;=2.6,D128&lt;2.05,A128&lt;7.25,D128&gt;=1.55,D128&gt;=0.7,A128&gt;=5.55),5.45,IF(AND(B128&lt;2.85,H128&gt;=13.795,B128&gt;=2.6,D128&lt;2.05,A128&lt;7.25,D128&gt;=1.55,D128&gt;=0.7,A128&gt;=5.55),5.1,IF(AND(B128&gt;=2.85,H128&gt;=13.795,B128&gt;=2.6,D128&lt;2.05,A128&lt;7.25,D128&gt;=1.55,D128&gt;=0.7,A128&gt;=5.55),4.82,IF(AND(G128&lt;0.353,G128&lt;0.537,G128&lt;0.743,D128&gt;=2.05,A128&lt;7.25,D128&gt;=1.55,D128&gt;=0.7,A128&gt;=5.55),5.425,IF(AND(G128&gt;=0.353,G128&lt;0.537,G128&lt;0.743,D128&gt;=2.05,A128&lt;7.25,D128&gt;=1.55,D128&gt;=0.7,A128&gt;=5.55),5.62,IF(AND(G128&lt;0.311,D128&lt;0.25,G128&lt;0.585,H128&lt;14.877,B128&gt;=3.45,A128&gt;=4.8,D128&lt;0.35,B128&gt;=2.8,A128&lt;5.55),1.5,IF(AND(G128&gt;=0.311,D128&lt;0.25,G128&lt;0.585,H128&lt;14.877,B128&gt;=3.45,A128&gt;=4.8,D128&lt;0.35,B128&gt;=2.8,A128&lt;5.55),1.4,IF(AND(B128&gt;=3.1,D128&gt;=1.75,H128&lt;13.795,B128&gt;=2.6,D128&lt;2.05,A128&lt;7.25,D128&gt;=1.55,D128&gt;=0.7,A128&gt;=5.55),5.1,IF(AND(B128&lt;2.85,B128&lt;3.1,D128&gt;=1.75,H128&lt;13.795,B128&gt;=2.6,D128&lt;2.05,A128&lt;7.25,D128&gt;=1.55,D128&gt;=0.7,A128&gt;=5.55),5.2,IF(AND(B128&gt;=2.85,B128&lt;3.1,D128&gt;=1.75,H128&lt;13.795,B128&gt;=2.6,D128&lt;2.05,A128&lt;7.25,D128&gt;=1.55,D128&gt;=0.7,A128&gt;=5.55),5.2,"shouldnthappen")))))))))))))))))))))))))))))))))))</f>
        <v>4.82</v>
      </c>
      <c r="AO128" s="1" t="n">
        <f aca="false">IF(AND(H128&gt;=14.529,G128&lt;0.633,D128&lt;0.8),1.3,IF(AND(A128&lt;5.05,G128&gt;=0.633,D128&lt;0.8),1.35,IF(AND(H128&gt;=14.379,H128&lt;14.529,G128&lt;0.633,D128&lt;0.8),1.7,IF(AND(B128&lt;3.35,A128&gt;=5.05,G128&gt;=0.633,D128&lt;0.8),1.7,IF(AND(D128&gt;=1.45,A128&lt;5.95,F128&lt;2.5,D128&gt;=0.8),4.5,IF(AND(D128&lt;1.35,A128&gt;=5.95,F128&lt;2.5,D128&gt;=0.8),4,IF(AND(D128&lt;1.85,G128&gt;=0.845,F128&gt;=2.5,D128&gt;=0.8),4.8,IF(AND(B128&gt;=4.3,H128&lt;14.379,H128&lt;14.529,G128&lt;0.633,D128&lt;0.8),1.5,IF(AND(A128&lt;5.25,B128&gt;=3.35,A128&gt;=5.05,G128&gt;=0.633,D128&lt;0.8),1.55,IF(AND(A128&gt;=5.25,B128&gt;=3.35,A128&gt;=5.05,G128&gt;=0.633,D128&lt;0.8),1.633,IF(AND(A128&lt;5.05,D128&lt;1.45,A128&lt;5.95,F128&lt;2.5,D128&gt;=0.8),3.3,IF(AND(G128&lt;0.293,D128&gt;=1.35,A128&gt;=5.95,F128&lt;2.5,D128&gt;=0.8),5,IF(AND(A128&gt;=6.6,D128&lt;2.05,G128&lt;0.845,F128&gt;=2.5,D128&gt;=0.8),5.8,IF(AND(B128&lt;3.05,D128&gt;=2.05,G128&lt;0.845,F128&gt;=2.5,D128&gt;=0.8),6.15,IF(AND(B128&lt;2.9,D128&gt;=1.85,G128&gt;=0.845,F128&gt;=2.5,D128&gt;=0.8),5.1,IF(AND(B128&gt;=2.9,D128&gt;=1.85,G128&gt;=0.845,F128&gt;=2.5,D128&gt;=0.8),5.2,IF(AND(B128&gt;=3.8,B128&lt;4.3,H128&lt;14.379,H128&lt;14.529,G128&lt;0.633,D128&lt;0.8),1.333,IF(AND(A128&lt;6.25,G128&gt;=0.293,D128&gt;=1.35,A128&gt;=5.95,F128&lt;2.5,D128&gt;=0.8),4.6,IF(AND(H128&lt;10.351,A128&lt;6.6,D128&lt;2.05,G128&lt;0.845,F128&gt;=2.5,D128&gt;=0.8),5.4,IF(AND(G128&gt;=0.364,B128&gt;=3.05,D128&gt;=2.05,G128&lt;0.845,F128&gt;=2.5,D128&gt;=0.8),5.66,IF(AND(G128&gt;=0.447,B128&lt;3.8,B128&lt;4.3,H128&lt;14.379,H128&lt;14.529,G128&lt;0.633,D128&lt;0.8),1.3,IF(AND(H128&lt;6.247,A128&lt;5.65,A128&gt;=5.05,D128&lt;1.45,A128&lt;5.95,F128&lt;2.5,D128&gt;=0.8),4.033,IF(AND(D128&lt;1.25,A128&gt;=5.65,A128&gt;=5.05,D128&lt;1.45,A128&lt;5.95,F128&lt;2.5,D128&gt;=0.8),3.88,IF(AND(D128&gt;=1.25,A128&gt;=5.65,A128&gt;=5.05,D128&lt;1.45,A128&lt;5.95,F128&lt;2.5,D128&gt;=0.8),4.35,IF(AND(B128&lt;2.65,A128&gt;=6.25,G128&gt;=0.293,D128&gt;=1.35,A128&gt;=5.95,F128&lt;2.5,D128&gt;=0.8),4.9,IF(AND(B128&lt;2.75,H128&gt;=10.351,A128&lt;6.6,D128&lt;2.05,G128&lt;0.845,F128&gt;=2.5,D128&gt;=0.8),5.1,IF(AND(B128&gt;=2.75,H128&gt;=10.351,A128&lt;6.6,D128&lt;2.05,G128&lt;0.845,F128&gt;=2.5,D128&gt;=0.8),4.95,IF(AND(B128&lt;3.15,G128&lt;0.364,B128&gt;=3.05,D128&gt;=2.05,G128&lt;0.845,F128&gt;=2.5,D128&gt;=0.8),5.28,IF(AND(B128&gt;=3.15,G128&lt;0.364,B128&gt;=3.05,D128&gt;=2.05,G128&lt;0.845,F128&gt;=2.5,D128&gt;=0.8),5.5,IF(AND(H128&lt;9.212,G128&lt;0.447,B128&lt;3.8,B128&lt;4.3,H128&lt;14.379,H128&lt;14.529,G128&lt;0.633,D128&lt;0.8),1.4,IF(AND(G128&lt;0.356,H128&gt;=6.247,A128&lt;5.65,A128&gt;=5.05,D128&lt;1.45,A128&lt;5.95,F128&lt;2.5,D128&gt;=0.8),4.2,IF(AND(B128&lt;3,B128&gt;=2.65,A128&gt;=6.25,G128&gt;=0.293,D128&gt;=1.35,A128&gt;=5.95,F128&lt;2.5,D128&gt;=0.8),4.6,IF(AND(B128&gt;=3,B128&gt;=2.65,A128&gt;=6.25,G128&gt;=0.293,D128&gt;=1.35,A128&gt;=5.95,F128&lt;2.5,D128&gt;=0.8),4.7,IF(AND(A128&lt;5.05,H128&gt;=9.212,G128&lt;0.447,B128&lt;3.8,B128&lt;4.3,H128&lt;14.379,H128&lt;14.529,G128&lt;0.633,D128&lt;0.8),1.533,IF(AND(A128&gt;=5.05,H128&gt;=9.212,G128&lt;0.447,B128&lt;3.8,B128&lt;4.3,H128&lt;14.379,H128&lt;14.529,G128&lt;0.633,D128&lt;0.8),1.425,IF(AND(A128&lt;5.35,G128&gt;=0.356,H128&gt;=6.247,A128&lt;5.65,A128&gt;=5.05,D128&lt;1.45,A128&lt;5.95,F128&lt;2.5,D128&gt;=0.8),3.9,IF(AND(A128&gt;=5.35,G128&gt;=0.356,H128&gt;=6.247,A128&lt;5.65,A128&gt;=5.05,D128&lt;1.45,A128&lt;5.95,F128&lt;2.5,D128&gt;=0.8),3.72,"shouldnthappen")))))))))))))))))))))))))))))))))))))</f>
        <v>5.8</v>
      </c>
      <c r="AP128" s="1" t="n">
        <f aca="false">IF(AND(F128&gt;=1.5,A128&lt;5.55),3.84,IF(AND(G128&gt;=0.52,A128&lt;4.75,F128&lt;1.5,A128&lt;5.55),1.16,IF(AND(A128&lt;5.65,A128&lt;5.85,D128&lt;1.55,A128&gt;=5.55),4.2,IF(AND(A128&gt;=5.65,A128&lt;5.85,D128&lt;1.55,A128&gt;=5.55),3.167,IF(AND(G128&gt;=0.798,A128&gt;=5.85,D128&lt;1.55,A128&gt;=5.55),4,IF(AND(F128&lt;2.5,H128&lt;14.1,D128&gt;=1.55,A128&gt;=5.55),4.84,IF(AND(A128&lt;7.2,H128&gt;=14.1,D128&gt;=1.55,A128&gt;=5.55),5.633,IF(AND(A128&gt;=7.2,H128&gt;=14.1,D128&gt;=1.55,A128&gt;=5.55),6.6,IF(AND(G128&lt;0.161,G128&lt;0.52,A128&lt;4.75,F128&lt;1.5,A128&lt;5.55),1.5,IF(AND(D128&gt;=0.5,G128&lt;0.676,A128&gt;=4.75,F128&lt;1.5,A128&lt;5.55),1.6,IF(AND(H128&lt;11.016,G128&gt;=0.676,A128&gt;=4.75,F128&lt;1.5,A128&lt;5.55),1.75,IF(AND(G128&lt;0.209,G128&lt;0.798,A128&gt;=5.85,D128&lt;1.55,A128&gt;=5.55),4.5,IF(AND(G128&gt;=0.74,F128&gt;=2.5,H128&lt;14.1,D128&gt;=1.55,A128&gt;=5.55),6.225,IF(AND(B128&lt;2.95,G128&gt;=0.161,G128&lt;0.52,A128&lt;4.75,F128&lt;1.5,A128&lt;5.55),1.4,IF(AND(B128&gt;=2.95,G128&gt;=0.161,G128&lt;0.52,A128&lt;4.75,F128&lt;1.5,A128&lt;5.55),1.34,IF(AND(B128&lt;3.15,D128&lt;0.5,G128&lt;0.676,A128&gt;=4.75,F128&lt;1.5,A128&lt;5.55),1.52,IF(AND(D128&lt;0.25,H128&gt;=11.016,G128&gt;=0.676,A128&gt;=4.75,F128&lt;1.5,A128&lt;5.55),1.567,IF(AND(D128&gt;=0.25,H128&gt;=11.016,G128&gt;=0.676,A128&gt;=4.75,F128&lt;1.5,A128&lt;5.55),1.5,IF(AND(H128&lt;7.47,G128&gt;=0.209,G128&lt;0.798,A128&gt;=5.85,D128&lt;1.55,A128&gt;=5.55),5.05,IF(AND(B128&lt;2.85,G128&lt;0.74,F128&gt;=2.5,H128&lt;14.1,D128&gt;=1.55,A128&gt;=5.55),5.35,IF(AND(B128&lt;3.3,B128&gt;=3.15,D128&lt;0.5,G128&lt;0.676,A128&gt;=4.75,F128&lt;1.5,A128&lt;5.55),1.2,IF(AND(D128&lt;1.45,H128&gt;=7.47,G128&gt;=0.209,G128&lt;0.798,A128&gt;=5.85,D128&lt;1.55,A128&gt;=5.55),4.66,IF(AND(D128&gt;=1.45,H128&gt;=7.47,G128&gt;=0.209,G128&lt;0.798,A128&gt;=5.85,D128&lt;1.55,A128&gt;=5.55),4.64,IF(AND(A128&gt;=7.05,B128&gt;=2.85,G128&lt;0.74,F128&gt;=2.5,H128&lt;14.1,D128&gt;=1.55,A128&gt;=5.55),5.8,IF(AND(B128&gt;=3.25,A128&lt;7.05,B128&gt;=2.85,G128&lt;0.74,F128&gt;=2.5,H128&lt;14.1,D128&gt;=1.55,A128&gt;=5.55),5.7,IF(AND(H128&gt;=13.641,D128&lt;0.25,B128&gt;=3.3,B128&gt;=3.15,D128&lt;0.5,G128&lt;0.676,A128&gt;=4.75,F128&lt;1.5,A128&lt;5.55),1.3,IF(AND(D128&lt;0.35,D128&gt;=0.25,B128&gt;=3.3,B128&gt;=3.15,D128&lt;0.5,G128&lt;0.676,A128&gt;=4.75,F128&lt;1.5,A128&lt;5.55),1.367,IF(AND(D128&gt;=0.35,D128&gt;=0.25,B128&gt;=3.3,B128&gt;=3.15,D128&lt;0.5,G128&lt;0.676,A128&gt;=4.75,F128&lt;1.5,A128&lt;5.55),1.3,IF(AND(A128&lt;6.35,B128&lt;3.25,A128&lt;7.05,B128&gt;=2.85,G128&lt;0.74,F128&gt;=2.5,H128&lt;14.1,D128&gt;=1.55,A128&gt;=5.55),5.6,IF(AND(A128&gt;=6.35,B128&lt;3.25,A128&lt;7.05,B128&gt;=2.85,G128&lt;0.74,F128&gt;=2.5,H128&lt;14.1,D128&gt;=1.55,A128&gt;=5.55),5.325,IF(AND(A128&lt;5.1,H128&lt;13.641,D128&lt;0.25,B128&gt;=3.3,B128&gt;=3.15,D128&lt;0.5,G128&lt;0.676,A128&gt;=4.75,F128&lt;1.5,A128&lt;5.55),1.4,IF(AND(H128&gt;=11.031,A128&gt;=5.1,H128&lt;13.641,D128&lt;0.25,B128&gt;=3.3,B128&gt;=3.15,D128&lt;0.5,G128&lt;0.676,A128&gt;=4.75,F128&lt;1.5,A128&lt;5.55),1.4,IF(AND(A128&lt;5.45,H128&lt;11.031,A128&gt;=5.1,H128&lt;13.641,D128&lt;0.25,B128&gt;=3.3,B128&gt;=3.15,D128&lt;0.5,G128&lt;0.676,A128&gt;=4.75,F128&lt;1.5,A128&lt;5.55),1.5,IF(AND(A128&gt;=5.45,H128&lt;11.031,A128&gt;=5.1,H128&lt;13.641,D128&lt;0.25,B128&gt;=3.3,B128&gt;=3.15,D128&lt;0.5,G128&lt;0.676,A128&gt;=4.75,F128&lt;1.5,A128&lt;5.55),1.4,"shouldnthappen"))))))))))))))))))))))))))))))))))</f>
        <v>6.6</v>
      </c>
      <c r="AQ128" s="1" t="n">
        <f aca="false">IF(AND(H128&lt;6.926,D128&gt;=0.35,F128&lt;1.5),1.9,IF(AND(G128&gt;=0.869,D128&gt;=1.75,F128&gt;=1.5),5.15,IF(AND(A128&lt;4.35,A128&lt;5.05,D128&lt;0.35,F128&lt;1.5),1.1,IF(AND(H128&lt;6.089,A128&gt;=5.05,D128&lt;0.35,F128&lt;1.5),1.7,IF(AND(H128&gt;=13.089,H128&gt;=6.926,D128&gt;=0.35,F128&lt;1.5),1.3,IF(AND(G128&lt;0.695,D128&lt;1.15,D128&lt;1.75,F128&gt;=1.5),3.62,IF(AND(G128&gt;=0.695,D128&lt;1.15,D128&lt;1.75,F128&gt;=1.5),3,IF(AND(G128&gt;=0.585,H128&gt;=6.089,A128&gt;=5.05,D128&lt;0.35,F128&lt;1.5),1.5,IF(AND(H128&lt;9.582,H128&lt;13.089,H128&gt;=6.926,D128&gt;=0.35,F128&lt;1.5),1.5,IF(AND(H128&gt;=9.582,H128&lt;13.089,H128&gt;=6.926,D128&gt;=0.35,F128&lt;1.5),1.6,IF(AND(D128&lt;1.35,H128&lt;9.349,D128&gt;=1.15,D128&lt;1.75,F128&gt;=1.5),3.867,IF(AND(D128&lt;2.05,A128&lt;7.05,G128&lt;0.869,D128&gt;=1.75,F128&gt;=1.5),4.9,IF(AND(B128&gt;=3.3,A128&gt;=7.05,G128&lt;0.869,D128&gt;=1.75,F128&gt;=1.5),6.1,IF(AND(G128&lt;0.347,H128&lt;11.218,A128&gt;=4.35,A128&lt;5.05,D128&lt;0.35,F128&lt;1.5),1.4,IF(AND(G128&gt;=0.347,H128&lt;11.218,A128&gt;=4.35,A128&lt;5.05,D128&lt;0.35,F128&lt;1.5),1.5,IF(AND(G128&gt;=0.265,H128&gt;=11.218,A128&gt;=4.35,A128&lt;5.05,D128&lt;0.35,F128&lt;1.5),1.45,IF(AND(A128&gt;=5.4,G128&lt;0.585,H128&gt;=6.089,A128&gt;=5.05,D128&lt;0.35,F128&lt;1.5),1.35,IF(AND(B128&gt;=2.9,D128&gt;=1.35,H128&lt;9.349,D128&gt;=1.15,D128&lt;1.75,F128&gt;=1.5),4.6,IF(AND(D128&gt;=1.35,A128&lt;6.15,H128&gt;=9.349,D128&gt;=1.15,D128&lt;1.75,F128&gt;=1.5),4.54,IF(AND(H128&lt;10.927,A128&gt;=6.15,H128&gt;=9.349,D128&gt;=1.15,D128&lt;1.75,F128&gt;=1.5),4.3,IF(AND(G128&lt;0.512,D128&gt;=2.05,A128&lt;7.05,G128&lt;0.869,D128&gt;=1.75,F128&gt;=1.5),5.533,IF(AND(G128&gt;=0.512,D128&gt;=2.05,A128&lt;7.05,G128&lt;0.869,D128&gt;=1.75,F128&gt;=1.5),5.88,IF(AND(H128&lt;11.551,B128&lt;3.3,A128&gt;=7.05,G128&lt;0.869,D128&gt;=1.75,F128&gt;=1.5),6.3,IF(AND(G128&lt;0.227,G128&lt;0.265,H128&gt;=11.218,A128&gt;=4.35,A128&lt;5.05,D128&lt;0.35,F128&lt;1.5),1.4,IF(AND(G128&gt;=0.227,G128&lt;0.265,H128&gt;=11.218,A128&gt;=4.35,A128&lt;5.05,D128&lt;0.35,F128&lt;1.5),1.26,IF(AND(H128&lt;11.031,A128&lt;5.4,G128&lt;0.585,H128&gt;=6.089,A128&gt;=5.05,D128&lt;0.35,F128&lt;1.5),1.5,IF(AND(H128&gt;=11.031,A128&lt;5.4,G128&lt;0.585,H128&gt;=6.089,A128&gt;=5.05,D128&lt;0.35,F128&lt;1.5),1.4,IF(AND(A128&lt;5.45,B128&lt;2.9,D128&gt;=1.35,H128&lt;9.349,D128&gt;=1.15,D128&lt;1.75,F128&gt;=1.5),4.5,IF(AND(A128&lt;5.9,D128&lt;1.35,A128&lt;6.15,H128&gt;=9.349,D128&gt;=1.15,D128&lt;1.75,F128&gt;=1.5),4.2,IF(AND(A128&gt;=5.9,D128&lt;1.35,A128&lt;6.15,H128&gt;=9.349,D128&gt;=1.15,D128&lt;1.75,F128&gt;=1.5),4,IF(AND(A128&gt;=6.75,H128&gt;=10.927,A128&gt;=6.15,H128&gt;=9.349,D128&gt;=1.15,D128&lt;1.75,F128&gt;=1.5),4.767,IF(AND(B128&lt;2.9,H128&gt;=11.551,B128&lt;3.3,A128&gt;=7.05,G128&lt;0.869,D128&gt;=1.75,F128&gt;=1.5),6.7,IF(AND(B128&gt;=2.9,H128&gt;=11.551,B128&lt;3.3,A128&gt;=7.05,G128&lt;0.869,D128&gt;=1.75,F128&gt;=1.5),6.6,IF(AND(B128&lt;2.45,A128&gt;=5.45,B128&lt;2.9,D128&gt;=1.35,H128&lt;9.349,D128&gt;=1.15,D128&lt;1.75,F128&gt;=1.5),5,IF(AND(B128&gt;=2.45,A128&gt;=5.45,B128&lt;2.9,D128&gt;=1.35,H128&lt;9.349,D128&gt;=1.15,D128&lt;1.75,F128&gt;=1.5),5.1,IF(AND(H128&lt;11.166,A128&lt;6.75,H128&gt;=10.927,A128&gt;=6.15,H128&gt;=9.349,D128&gt;=1.15,D128&lt;1.75,F128&gt;=1.5),4.9,IF(AND(G128&lt;0.228,H128&gt;=11.166,A128&lt;6.75,H128&gt;=10.927,A128&gt;=6.15,H128&gt;=9.349,D128&gt;=1.15,D128&lt;1.75,F128&gt;=1.5),4.7,IF(AND(H128&lt;13.531,G128&gt;=0.228,H128&gt;=11.166,A128&lt;6.75,H128&gt;=10.927,A128&gt;=6.15,H128&gt;=9.349,D128&gt;=1.15,D128&lt;1.75,F128&gt;=1.5),4.4,IF(AND(H128&gt;=13.531,G128&gt;=0.228,H128&gt;=11.166,A128&lt;6.75,H128&gt;=10.927,A128&gt;=6.15,H128&gt;=9.349,D128&gt;=1.15,D128&lt;1.75,F128&gt;=1.5),4.6,"shouldnthappen")))))))))))))))))))))))))))))))))))))))</f>
        <v>6.6</v>
      </c>
      <c r="AR128" s="1" t="n">
        <f aca="false">IF(AND(G128&gt;=0.93,B128&lt;3.65,F128&lt;1.5),1.7,IF(AND(H128&lt;6.542,B128&gt;=3.65,F128&lt;1.5),1.767,IF(AND(A128&gt;=7.05,D128&gt;=1.55,F128&gt;=1.5),6.3,IF(AND(G128&lt;0.123,H128&gt;=6.542,B128&gt;=3.65,F128&lt;1.5),1.367,IF(AND(A128&lt;5.15,A128&lt;5.65,D128&lt;1.55,F128&gt;=1.5),3.15,IF(AND(A128&lt;4.8,G128&gt;=0.447,G128&lt;0.93,B128&lt;3.65,F128&lt;1.5),1.24,IF(AND(A128&gt;=4.8,G128&gt;=0.447,G128&lt;0.93,B128&lt;3.65,F128&lt;1.5),1.4,IF(AND(G128&lt;0.151,G128&gt;=0.123,H128&gt;=6.542,B128&gt;=3.65,F128&lt;1.5),1.7,IF(AND(G128&gt;=0.151,G128&gt;=0.123,H128&gt;=6.542,B128&gt;=3.65,F128&lt;1.5),1.5,IF(AND(D128&gt;=1.45,A128&gt;=5.15,A128&lt;5.65,D128&lt;1.55,F128&gt;=1.5),4.5,IF(AND(B128&lt;2.65,D128&gt;=1.35,A128&gt;=5.65,D128&lt;1.55,F128&gt;=1.5),4.9,IF(AND(G128&lt;0.527,F128&lt;2.5,A128&lt;7.05,D128&gt;=1.55,F128&gt;=1.5),5.075,IF(AND(G128&gt;=0.527,F128&lt;2.5,A128&lt;7.05,D128&gt;=1.55,F128&gt;=1.5),4.7,IF(AND(A128&lt;4.65,G128&lt;0.265,G128&lt;0.447,G128&lt;0.93,B128&lt;3.65,F128&lt;1.5),1.42,IF(AND(G128&lt;0.3,G128&gt;=0.265,G128&lt;0.447,G128&lt;0.93,B128&lt;3.65,F128&lt;1.5),1.6,IF(AND(G128&gt;=0.3,G128&gt;=0.265,G128&lt;0.447,G128&lt;0.93,B128&lt;3.65,F128&lt;1.5),1.4,IF(AND(G128&lt;0.356,D128&lt;1.45,A128&gt;=5.15,A128&lt;5.65,D128&lt;1.55,F128&gt;=1.5),4.125,IF(AND(D128&lt;1.1,A128&lt;6.2,D128&lt;1.35,A128&gt;=5.65,D128&lt;1.55,F128&gt;=1.5),4.1,IF(AND(D128&gt;=1.1,A128&lt;6.2,D128&lt;1.35,A128&gt;=5.65,D128&lt;1.55,F128&gt;=1.5),4.175,IF(AND(H128&gt;=13.433,A128&gt;=6.2,D128&lt;1.35,A128&gt;=5.65,D128&lt;1.55,F128&gt;=1.5),4.6,IF(AND(G128&lt;0.437,B128&gt;=2.65,D128&gt;=1.35,A128&gt;=5.65,D128&lt;1.55,F128&gt;=1.5),4.625,IF(AND(G128&gt;=0.437,B128&gt;=2.65,D128&gt;=1.35,A128&gt;=5.65,D128&lt;1.55,F128&gt;=1.5),4.75,IF(AND(B128&gt;=3.15,H128&lt;11.146,F128&gt;=2.5,A128&lt;7.05,D128&gt;=1.55,F128&gt;=1.5),5.667,IF(AND(B128&lt;2.65,H128&gt;=11.146,F128&gt;=2.5,A128&lt;7.05,D128&gt;=1.55,F128&gt;=1.5),5.8,IF(AND(B128&lt;3.3,A128&gt;=4.65,G128&lt;0.265,G128&lt;0.447,G128&lt;0.93,B128&lt;3.65,F128&lt;1.5),1.32,IF(AND(B128&gt;=3.3,A128&gt;=4.65,G128&lt;0.265,G128&lt;0.447,G128&lt;0.93,B128&lt;3.65,F128&lt;1.5),1.425,IF(AND(B128&lt;2.8,G128&gt;=0.356,D128&lt;1.45,A128&gt;=5.15,A128&lt;5.65,D128&lt;1.55,F128&gt;=1.5),3.86,IF(AND(B128&gt;=2.8,G128&gt;=0.356,D128&lt;1.45,A128&gt;=5.15,A128&lt;5.65,D128&lt;1.55,F128&gt;=1.5),3.6,IF(AND(B128&lt;2.6,H128&lt;13.433,A128&gt;=6.2,D128&lt;1.35,A128&gt;=5.65,D128&lt;1.55,F128&gt;=1.5),4.4,IF(AND(B128&gt;=2.6,H128&lt;13.433,A128&gt;=6.2,D128&lt;1.35,A128&gt;=5.65,D128&lt;1.55,F128&gt;=1.5),4.3,IF(AND(G128&lt;0.151,B128&lt;3.15,H128&lt;11.146,F128&gt;=2.5,A128&lt;7.05,D128&gt;=1.55,F128&gt;=1.5),5.5,IF(AND(H128&lt;15.52,B128&gt;=2.65,H128&gt;=11.146,F128&gt;=2.5,A128&lt;7.05,D128&gt;=1.55,F128&gt;=1.5),5.4,IF(AND(H128&gt;=15.52,B128&gt;=2.65,H128&gt;=11.146,F128&gt;=2.5,A128&lt;7.05,D128&gt;=1.55,F128&gt;=1.5),5.733,IF(AND(H128&lt;10.74,G128&gt;=0.151,B128&lt;3.15,H128&lt;11.146,F128&gt;=2.5,A128&lt;7.05,D128&gt;=1.55,F128&gt;=1.5),5.12,IF(AND(H128&gt;=10.74,G128&gt;=0.151,B128&lt;3.15,H128&lt;11.146,F128&gt;=2.5,A128&lt;7.05,D128&gt;=1.55,F128&gt;=1.5),4.9,"shouldnthappen")))))))))))))))))))))))))))))))))))</f>
        <v>6.3</v>
      </c>
      <c r="AS128" s="1" t="n">
        <f aca="false">IF(AND(F128&gt;=1.5,A128&lt;5.55),4.18,IF(AND(F128&gt;=2.5,B128&lt;2.75,A128&gt;=5.55),5.38,IF(AND(G128&gt;=0.587,B128&lt;3.75,F128&lt;1.5,A128&lt;5.55),1.48,IF(AND(H128&lt;6.51,B128&gt;=3.75,F128&lt;1.5,A128&lt;5.55),1.9,IF(AND(H128&gt;=6.51,B128&gt;=3.75,F128&lt;1.5,A128&lt;5.55),1.425,IF(AND(G128&gt;=0.868,F128&lt;2.5,B128&lt;2.75,A128&gt;=5.55),4.65,IF(AND(F128&lt;1.5,D128&lt;1.55,B128&gt;=2.75,A128&gt;=5.55),1.7,IF(AND(G128&gt;=0.857,D128&gt;=1.55,B128&gt;=2.75,A128&gt;=5.55),5.033,IF(AND(G128&gt;=0.518,G128&lt;0.587,B128&lt;3.75,F128&lt;1.5,A128&lt;5.55),1,IF(AND(D128&lt;1.05,G128&lt;0.868,F128&lt;2.5,B128&lt;2.75,A128&gt;=5.55),3.5,IF(AND(G128&lt;0.404,D128&gt;=1.05,G128&lt;0.868,F128&lt;2.5,B128&lt;2.75,A128&gt;=5.55),4.2,IF(AND(G128&gt;=0.404,D128&gt;=1.05,G128&lt;0.868,F128&lt;2.5,B128&lt;2.75,A128&gt;=5.55),3.94,IF(AND(F128&lt;2.5,B128&lt;2.95,F128&gt;=1.5,D128&lt;1.55,B128&gt;=2.75,A128&gt;=5.55),4.68,IF(AND(F128&gt;=2.5,B128&lt;2.95,F128&gt;=1.5,D128&lt;1.55,B128&gt;=2.75,A128&gt;=5.55),5.1,IF(AND(H128&lt;10.883,B128&gt;=2.95,F128&gt;=1.5,D128&lt;1.55,B128&gt;=2.75,A128&gt;=5.55),4.15,IF(AND(H128&gt;=10.883,B128&gt;=2.95,F128&gt;=1.5,D128&lt;1.55,B128&gt;=2.75,A128&gt;=5.55),4.5,IF(AND(H128&gt;=14.1,D128&lt;2.05,G128&lt;0.857,D128&gt;=1.55,B128&gt;=2.75,A128&gt;=5.55),6.6,IF(AND(G128&lt;0.063,B128&lt;3.15,G128&lt;0.518,G128&lt;0.587,B128&lt;3.75,F128&lt;1.5,A128&lt;5.55),1.4,IF(AND(G128&gt;=0.063,B128&lt;3.15,G128&lt;0.518,G128&lt;0.587,B128&lt;3.75,F128&lt;1.5,A128&lt;5.55),1.5,IF(AND(H128&gt;=10.563,B128&gt;=3.15,G128&lt;0.518,G128&lt;0.587,B128&lt;3.75,F128&lt;1.5,A128&lt;5.55),1.325,IF(AND(B128&lt;2.95,H128&lt;14.1,D128&lt;2.05,G128&lt;0.857,D128&gt;=1.55,B128&gt;=2.75,A128&gt;=5.55),6.125,IF(AND(A128&lt;6.65,G128&lt;0.364,D128&gt;=2.05,G128&lt;0.857,D128&gt;=1.55,B128&gt;=2.75,A128&gt;=5.55),5.45,IF(AND(G128&gt;=0.774,G128&gt;=0.364,D128&gt;=2.05,G128&lt;0.857,D128&gt;=1.55,B128&gt;=2.75,A128&gt;=5.55),5.4,IF(AND(H128&gt;=9.279,H128&lt;10.563,B128&gt;=3.15,G128&lt;0.518,G128&lt;0.587,B128&lt;3.75,F128&lt;1.5,A128&lt;5.55),1.475,IF(AND(D128&lt;1.65,B128&gt;=2.95,H128&lt;14.1,D128&lt;2.05,G128&lt;0.857,D128&gt;=1.55,B128&gt;=2.75,A128&gt;=5.55),5.8,IF(AND(B128&lt;3.15,A128&gt;=6.65,G128&lt;0.364,D128&gt;=2.05,G128&lt;0.857,D128&gt;=1.55,B128&gt;=2.75,A128&gt;=5.55),5.3,IF(AND(B128&gt;=3.15,A128&gt;=6.65,G128&lt;0.364,D128&gt;=2.05,G128&lt;0.857,D128&gt;=1.55,B128&gt;=2.75,A128&gt;=5.55),5.7,IF(AND(A128&gt;=6.75,G128&lt;0.774,G128&gt;=0.364,D128&gt;=2.05,G128&lt;0.857,D128&gt;=1.55,B128&gt;=2.75,A128&gt;=5.55),5.9,IF(AND(G128&lt;0.417,H128&lt;9.279,H128&lt;10.563,B128&gt;=3.15,G128&lt;0.518,G128&lt;0.587,B128&lt;3.75,F128&lt;1.5,A128&lt;5.55),1.4,IF(AND(G128&gt;=0.417,H128&lt;9.279,H128&lt;10.563,B128&gt;=3.15,G128&lt;0.518,G128&lt;0.587,B128&lt;3.75,F128&lt;1.5,A128&lt;5.55),1.3,IF(AND(A128&lt;6.3,D128&gt;=1.65,B128&gt;=2.95,H128&lt;14.1,D128&lt;2.05,G128&lt;0.857,D128&gt;=1.55,B128&gt;=2.75,A128&gt;=5.55),4.9,IF(AND(A128&gt;=6.3,D128&gt;=1.65,B128&gt;=2.95,H128&lt;14.1,D128&lt;2.05,G128&lt;0.857,D128&gt;=1.55,B128&gt;=2.75,A128&gt;=5.55),5.3,IF(AND(G128&gt;=0.657,A128&lt;6.75,G128&lt;0.774,G128&gt;=0.364,D128&gt;=2.05,G128&lt;0.857,D128&gt;=1.55,B128&gt;=2.75,A128&gt;=5.55),6,IF(AND(B128&lt;3.2,G128&lt;0.657,A128&lt;6.75,G128&lt;0.774,G128&gt;=0.364,D128&gt;=2.05,G128&lt;0.857,D128&gt;=1.55,B128&gt;=2.75,A128&gt;=5.55),5.6,IF(AND(B128&gt;=3.2,G128&lt;0.657,A128&lt;6.75,G128&lt;0.774,G128&gt;=0.364,D128&gt;=2.05,G128&lt;0.857,D128&gt;=1.55,B128&gt;=2.75,A128&gt;=5.55),5.65,"shouldnthappen")))))))))))))))))))))))))))))))))))</f>
        <v>6.6</v>
      </c>
      <c r="AT128" s="1" t="n">
        <f aca="false">IF(AND(H128&gt;=16.284,A128&gt;=5.55),6.533,IF(AND(G128&gt;=0.52,A128&lt;4.85,A128&lt;5.55),1.05,IF(AND(G128&lt;0.227,G128&lt;0.52,A128&lt;4.85,A128&lt;5.55),1.4,IF(AND(G128&gt;=0.227,G128&lt;0.52,A128&lt;4.85,A128&lt;5.55),1.3,IF(AND(D128&gt;=0.45,F128&lt;1.5,A128&gt;=4.85,A128&lt;5.55),1.667,IF(AND(B128&gt;=2.75,F128&gt;=1.5,A128&gt;=4.85,A128&lt;5.55),4.5,IF(AND(F128&lt;2.5,B128&gt;=3.15,H128&lt;16.284,A128&gt;=5.55),4.7,IF(AND(G128&gt;=0.934,D128&lt;0.45,F128&lt;1.5,A128&gt;=4.85,A128&lt;5.55),1.7,IF(AND(D128&gt;=1.2,B128&lt;2.75,F128&gt;=1.5,A128&gt;=4.85,A128&lt;5.55),4.25,IF(AND(G128&gt;=0.774,F128&gt;=2.5,B128&gt;=3.15,H128&lt;16.284,A128&gt;=5.55),5.4,IF(AND(B128&lt;3.1,G128&lt;0.934,D128&lt;0.45,F128&lt;1.5,A128&gt;=4.85,A128&lt;5.55),1.6,IF(AND(D128&lt;1.05,D128&lt;1.2,B128&lt;2.75,F128&gt;=1.5,A128&gt;=4.85,A128&lt;5.55),3.433,IF(AND(D128&gt;=1.05,D128&lt;1.2,B128&lt;2.75,F128&gt;=1.5,A128&gt;=4.85,A128&lt;5.55),3.267,IF(AND(H128&lt;8.486,D128&lt;1.35,F128&lt;2.5,B128&lt;3.15,H128&lt;16.284,A128&gt;=5.55),3.85,IF(AND(D128&gt;=1.55,D128&gt;=1.35,F128&lt;2.5,B128&lt;3.15,H128&lt;16.284,A128&gt;=5.55),5.1,IF(AND(H128&lt;10.464,A128&lt;6.35,F128&gt;=2.5,B128&lt;3.15,H128&lt;16.284,A128&gt;=5.55),5.08,IF(AND(H128&gt;=10.464,A128&lt;6.35,F128&gt;=2.5,B128&lt;3.15,H128&lt;16.284,A128&gt;=5.55),4.9,IF(AND(D128&lt;1.85,A128&gt;=6.35,F128&gt;=2.5,B128&lt;3.15,H128&lt;16.284,A128&gt;=5.55),5.8,IF(AND(H128&gt;=10.393,G128&lt;0.774,F128&gt;=2.5,B128&gt;=3.15,H128&lt;16.284,A128&gt;=5.55),5.425,IF(AND(B128&lt;2.6,H128&gt;=8.486,D128&lt;1.35,F128&lt;2.5,B128&lt;3.15,H128&lt;16.284,A128&gt;=5.55),3.9,IF(AND(G128&gt;=0.567,D128&lt;1.55,D128&gt;=1.35,F128&lt;2.5,B128&lt;3.15,H128&lt;16.284,A128&gt;=5.55),4.4,IF(AND(B128&lt;3.25,H128&lt;10.393,G128&lt;0.774,F128&gt;=2.5,B128&gt;=3.15,H128&lt;16.284,A128&gt;=5.55),5.7,IF(AND(B128&gt;=3.25,H128&lt;10.393,G128&lt;0.774,F128&gt;=2.5,B128&gt;=3.15,H128&lt;16.284,A128&gt;=5.55),5.98,IF(AND(G128&lt;0.079,G128&lt;0.338,B128&gt;=3.1,G128&lt;0.934,D128&lt;0.45,F128&lt;1.5,A128&gt;=4.85,A128&lt;5.55),1.425,IF(AND(B128&lt;3.35,G128&gt;=0.338,B128&gt;=3.1,G128&lt;0.934,D128&lt;0.45,F128&lt;1.5,A128&gt;=4.85,A128&lt;5.55),1.4,IF(AND(G128&lt;0.404,B128&gt;=2.6,H128&gt;=8.486,D128&lt;1.35,F128&lt;2.5,B128&lt;3.15,H128&lt;16.284,A128&gt;=5.55),4.3,IF(AND(G128&gt;=0.404,B128&gt;=2.6,H128&gt;=8.486,D128&lt;1.35,F128&lt;2.5,B128&lt;3.15,H128&lt;16.284,A128&gt;=5.55),4.025,IF(AND(B128&gt;=3.05,G128&lt;0.567,D128&lt;1.55,D128&gt;=1.35,F128&lt;2.5,B128&lt;3.15,H128&lt;16.284,A128&gt;=5.55),4.7,IF(AND(A128&lt;6.45,H128&lt;10.667,D128&gt;=1.85,A128&gt;=6.35,F128&gt;=2.5,B128&lt;3.15,H128&lt;16.284,A128&gt;=5.55),5.3,IF(AND(A128&gt;=6.45,H128&lt;10.667,D128&gt;=1.85,A128&gt;=6.35,F128&gt;=2.5,B128&lt;3.15,H128&lt;16.284,A128&gt;=5.55),5.167,IF(AND(B128&lt;2.95,H128&gt;=10.667,D128&gt;=1.85,A128&gt;=6.35,F128&gt;=2.5,B128&lt;3.15,H128&lt;16.284,A128&gt;=5.55),5.6,IF(AND(B128&gt;=2.95,H128&gt;=10.667,D128&gt;=1.85,A128&gt;=6.35,F128&gt;=2.5,B128&lt;3.15,H128&lt;16.284,A128&gt;=5.55),5.5,IF(AND(H128&lt;10.325,G128&gt;=0.079,G128&lt;0.338,B128&gt;=3.1,G128&lt;0.934,D128&lt;0.45,F128&lt;1.5,A128&gt;=4.85,A128&lt;5.55),1.5,IF(AND(G128&lt;0.385,B128&gt;=3.35,G128&gt;=0.338,B128&gt;=3.1,G128&lt;0.934,D128&lt;0.45,F128&lt;1.5,A128&gt;=4.85,A128&lt;5.55),1.5,IF(AND(G128&gt;=0.385,B128&gt;=3.35,G128&gt;=0.338,B128&gt;=3.1,G128&lt;0.934,D128&lt;0.45,F128&lt;1.5,A128&gt;=4.85,A128&lt;5.55),1.42,IF(AND(B128&lt;2.5,B128&lt;3.05,G128&lt;0.567,D128&lt;1.55,D128&gt;=1.35,F128&lt;2.5,B128&lt;3.15,H128&lt;16.284,A128&gt;=5.55),4.5,IF(AND(B128&gt;=2.5,B128&lt;3.05,G128&lt;0.567,D128&lt;1.55,D128&gt;=1.35,F128&lt;2.5,B128&lt;3.15,H128&lt;16.284,A128&gt;=5.55),4.56,IF(AND(H128&lt;12.506,H128&gt;=10.325,G128&gt;=0.079,G128&lt;0.338,B128&gt;=3.1,G128&lt;0.934,D128&lt;0.45,F128&lt;1.5,A128&gt;=4.85,A128&lt;5.55),1.2,IF(AND(H128&gt;=12.506,H128&gt;=10.325,G128&gt;=0.079,G128&lt;0.338,B128&gt;=3.1,G128&lt;0.934,D128&lt;0.45,F128&lt;1.5,A128&gt;=4.85,A128&lt;5.55),1.3,"shouldnthappen")))))))))))))))))))))))))))))))))))))))</f>
        <v>5.425</v>
      </c>
      <c r="AU128" s="1" t="n">
        <f aca="false">IF(AND(G128&gt;=0.52,B128&lt;3.05,F128&lt;1.5),1.1,IF(AND(G128&lt;0.35,G128&lt;0.52,B128&lt;3.05,F128&lt;1.5),1.4,IF(AND(G128&gt;=0.35,G128&lt;0.52,B128&lt;3.05,F128&lt;1.5),1.3,IF(AND(G128&gt;=0.227,G128&lt;0.347,B128&gt;=3.05,F128&lt;1.5),1.32,IF(AND(H128&lt;6.417,G128&gt;=0.347,B128&gt;=3.05,F128&lt;1.5),1.7,IF(AND(A128&gt;=7.25,A128&gt;=6.6,F128&gt;=2.5,F128&gt;=1.5),6.35,IF(AND(G128&lt;0.11,G128&lt;0.227,G128&lt;0.347,B128&gt;=3.05,F128&lt;1.5),1.333,IF(AND(H128&lt;9.441,H128&gt;=6.417,G128&gt;=0.347,B128&gt;=3.05,F128&lt;1.5),1.425,IF(AND(B128&lt;2.75,G128&lt;0.451,H128&lt;10.266,F128&lt;2.5,F128&gt;=1.5),4,IF(AND(B128&gt;=2.75,G128&lt;0.451,H128&lt;10.266,F128&lt;2.5,F128&gt;=1.5),4.433,IF(AND(G128&gt;=0.865,G128&gt;=0.451,H128&lt;10.266,F128&lt;2.5,F128&gt;=1.5),4.2,IF(AND(B128&lt;2.45,H128&lt;13.665,H128&gt;=10.266,F128&lt;2.5,F128&gt;=1.5),3.7,IF(AND(G128&lt;0.302,H128&gt;=13.665,H128&gt;=10.266,F128&lt;2.5,F128&gt;=1.5),5,IF(AND(B128&lt;2.9,A128&lt;6.1,A128&lt;6.6,F128&gt;=2.5,F128&gt;=1.5),5.06,IF(AND(B128&gt;=2.9,A128&lt;6.1,A128&lt;6.6,F128&gt;=2.5,F128&gt;=1.5),4.8,IF(AND(B128&lt;3.05,A128&gt;=6.1,A128&lt;6.6,F128&gt;=2.5,F128&gt;=1.5),5.6,IF(AND(B128&gt;=3.05,A128&gt;=6.1,A128&lt;6.6,F128&gt;=2.5,F128&gt;=1.5),5.267,IF(AND(H128&gt;=14.564,A128&lt;7.25,A128&gt;=6.6,F128&gt;=2.5,F128&gt;=1.5),5.6,IF(AND(H128&gt;=14.309,G128&gt;=0.11,G128&lt;0.227,G128&lt;0.347,B128&gt;=3.05,F128&lt;1.5),1.7,IF(AND(D128&lt;0.4,H128&gt;=9.441,H128&gt;=6.417,G128&gt;=0.347,B128&gt;=3.05,F128&lt;1.5),1.5,IF(AND(D128&gt;=0.4,H128&gt;=9.441,H128&gt;=6.417,G128&gt;=0.347,B128&gt;=3.05,F128&lt;1.5),1.633,IF(AND(A128&lt;5.35,G128&lt;0.865,G128&gt;=0.451,H128&lt;10.266,F128&lt;2.5,F128&gt;=1.5),3.15,IF(AND(D128&lt;1.45,G128&gt;=0.302,H128&gt;=13.665,H128&gt;=10.266,F128&lt;2.5,F128&gt;=1.5),4.74,IF(AND(D128&gt;=1.45,G128&gt;=0.302,H128&gt;=13.665,H128&gt;=10.266,F128&lt;2.5,F128&gt;=1.5),4.567,IF(AND(H128&lt;8.836,H128&lt;14.564,A128&lt;7.25,A128&gt;=6.6,F128&gt;=2.5,F128&gt;=1.5),5.7,IF(AND(H128&gt;=8.836,H128&lt;14.564,A128&lt;7.25,A128&gt;=6.6,F128&gt;=2.5,F128&gt;=1.5),5.9,IF(AND(H128&lt;11.53,H128&lt;14.309,G128&gt;=0.11,G128&lt;0.227,G128&lt;0.347,B128&gt;=3.05,F128&lt;1.5),1.5,IF(AND(H128&gt;=11.53,H128&lt;14.309,G128&gt;=0.11,G128&lt;0.227,G128&lt;0.347,B128&gt;=3.05,F128&lt;1.5),1.467,IF(AND(H128&lt;9.386,A128&gt;=5.35,G128&lt;0.865,G128&gt;=0.451,H128&lt;10.266,F128&lt;2.5,F128&gt;=1.5),3.56,IF(AND(H128&gt;=9.386,A128&gt;=5.35,G128&lt;0.865,G128&gt;=0.451,H128&lt;10.266,F128&lt;2.5,F128&gt;=1.5),4.2,IF(AND(H128&lt;11.036,D128&lt;1.45,B128&gt;=2.45,H128&lt;13.665,H128&gt;=10.266,F128&lt;2.5,F128&gt;=1.5),4.45,IF(AND(H128&gt;=11.036,D128&lt;1.45,B128&gt;=2.45,H128&lt;13.665,H128&gt;=10.266,F128&lt;2.5,F128&gt;=1.5),4.1,IF(AND(G128&gt;=0.585,D128&gt;=1.45,B128&gt;=2.45,H128&lt;13.665,H128&gt;=10.266,F128&lt;2.5,F128&gt;=1.5),4.9,IF(AND(H128&lt;11.743,G128&lt;0.585,D128&gt;=1.45,B128&gt;=2.45,H128&lt;13.665,H128&gt;=10.266,F128&lt;2.5,F128&gt;=1.5),4.7,IF(AND(H128&gt;=11.743,G128&lt;0.585,D128&gt;=1.45,B128&gt;=2.45,H128&lt;13.665,H128&gt;=10.266,F128&lt;2.5,F128&gt;=1.5),4.5,"shouldnthappen")))))))))))))))))))))))))))))))))))</f>
        <v>5.9</v>
      </c>
      <c r="AV128" s="1" t="n">
        <f aca="false">IF(AND(G128&gt;=0.356,F128&gt;=1.5,A128&lt;5.75),3.52,IF(AND(A128&lt;7.25,A128&gt;=7.1,A128&gt;=5.75),5.875,IF(AND(A128&gt;=7.25,A128&gt;=7.1,A128&gt;=5.75),6.5,IF(AND(D128&gt;=0.35,G128&gt;=0.586,F128&lt;1.5,A128&lt;5.75),1.8,IF(AND(D128&lt;1.4,G128&lt;0.356,F128&gt;=1.5,A128&lt;5.75),4.2,IF(AND(D128&gt;=1.4,G128&lt;0.356,F128&gt;=1.5,A128&lt;5.75),4.5,IF(AND(H128&gt;=11.218,A128&lt;5.05,G128&lt;0.586,F128&lt;1.5,A128&lt;5.75),1.225,IF(AND(G128&gt;=0.253,A128&gt;=5.05,G128&lt;0.586,F128&lt;1.5,A128&lt;5.75),1.3,IF(AND(B128&gt;=3.75,D128&lt;0.35,G128&gt;=0.586,F128&lt;1.5,A128&lt;5.75),1.567,IF(AND(B128&lt;2.85,D128&lt;1.35,D128&lt;1.65,A128&lt;7.1,A128&gt;=5.75),4.26,IF(AND(B128&gt;=2.85,D128&lt;1.35,D128&lt;1.65,A128&lt;7.1,A128&gt;=5.75),4.45,IF(AND(A128&lt;6.05,H128&lt;12.921,D128&gt;=1.65,A128&lt;7.1,A128&gt;=5.75),5.1,IF(AND(H128&gt;=15.338,H128&gt;=12.921,D128&gt;=1.65,A128&lt;7.1,A128&gt;=5.75),5.55,IF(AND(G128&lt;0.418,H128&lt;11.218,A128&lt;5.05,G128&lt;0.586,F128&lt;1.5,A128&lt;5.75),1.42,IF(AND(G128&gt;=0.418,H128&lt;11.218,A128&lt;5.05,G128&lt;0.586,F128&lt;1.5,A128&lt;5.75),1.3,IF(AND(H128&gt;=13.321,G128&lt;0.253,A128&gt;=5.05,G128&lt;0.586,F128&lt;1.5,A128&lt;5.75),1.7,IF(AND(H128&lt;6.089,B128&lt;3.75,D128&lt;0.35,G128&gt;=0.586,F128&lt;1.5,A128&lt;5.75),1.7,IF(AND(H128&gt;=6.089,B128&lt;3.75,D128&lt;0.35,G128&gt;=0.586,F128&lt;1.5,A128&lt;5.75),1.5,IF(AND(B128&lt;2.9,D128&lt;1.45,D128&gt;=1.35,D128&lt;1.65,A128&lt;7.1,A128&gt;=5.75),4.8,IF(AND(B128&gt;=2.9,D128&lt;1.45,D128&gt;=1.35,D128&lt;1.65,A128&lt;7.1,A128&gt;=5.75),4.475,IF(AND(B128&lt;2.5,D128&gt;=1.45,D128&gt;=1.35,D128&lt;1.65,A128&lt;7.1,A128&gt;=5.75),4.5,IF(AND(H128&lt;8.884,A128&gt;=6.05,H128&lt;12.921,D128&gt;=1.65,A128&lt;7.1,A128&gt;=5.75),5.4,IF(AND(A128&lt;6.3,H128&lt;15.338,H128&gt;=12.921,D128&gt;=1.65,A128&lt;7.1,A128&gt;=5.75),4.967,IF(AND(A128&gt;=6.3,H128&lt;15.338,H128&gt;=12.921,D128&gt;=1.65,A128&lt;7.1,A128&gt;=5.75),5.133,IF(AND(H128&lt;10.826,H128&lt;13.321,G128&lt;0.253,A128&gt;=5.05,G128&lt;0.586,F128&lt;1.5,A128&lt;5.75),1.5,IF(AND(H128&gt;=10.826,H128&lt;13.321,G128&lt;0.253,A128&gt;=5.05,G128&lt;0.586,F128&lt;1.5,A128&lt;5.75),1.4,IF(AND(H128&lt;7.47,B128&gt;=2.5,D128&gt;=1.45,D128&gt;=1.35,D128&lt;1.65,A128&lt;7.1,A128&gt;=5.75),5.1,IF(AND(H128&gt;=7.47,B128&gt;=2.5,D128&gt;=1.45,D128&gt;=1.35,D128&lt;1.65,A128&lt;7.1,A128&gt;=5.75),4.725,IF(AND(H128&lt;9.637,H128&gt;=8.884,A128&gt;=6.05,H128&lt;12.921,D128&gt;=1.65,A128&lt;7.1,A128&gt;=5.75),5.9,IF(AND(B128&lt;2.6,H128&gt;=9.637,H128&gt;=8.884,A128&gt;=6.05,H128&lt;12.921,D128&gt;=1.65,A128&lt;7.1,A128&gt;=5.75),5.8,IF(AND(B128&lt;2.75,B128&gt;=2.6,H128&gt;=9.637,H128&gt;=8.884,A128&gt;=6.05,H128&lt;12.921,D128&gt;=1.65,A128&lt;7.1,A128&gt;=5.75),5.3,IF(AND(D128&lt;2.25,B128&gt;=2.75,B128&gt;=2.6,H128&gt;=9.637,H128&gt;=8.884,A128&gt;=6.05,H128&lt;12.921,D128&gt;=1.65,A128&lt;7.1,A128&gt;=5.75),5.6,IF(AND(D128&gt;=2.25,B128&gt;=2.75,B128&gt;=2.6,H128&gt;=9.637,H128&gt;=8.884,A128&gt;=6.05,H128&lt;12.921,D128&gt;=1.65,A128&lt;7.1,A128&gt;=5.75),5.5,"shouldnthappen")))))))))))))))))))))))))))))))))</f>
        <v>5.875</v>
      </c>
      <c r="AW128" s="1" t="n">
        <f aca="false">IF(AND(G128&gt;=0.905,F128&lt;1.5),1.767,IF(AND(H128&gt;=16.674,F128&gt;=1.5),6.55,IF(AND(A128&lt;4.35,H128&lt;14.344,G128&lt;0.905,F128&lt;1.5),1.1,IF(AND(B128&lt;3.65,H128&gt;=14.344,G128&lt;0.905,F128&lt;1.5),1.5,IF(AND(B128&gt;=3.65,H128&gt;=14.344,G128&lt;0.905,F128&lt;1.5),1.65,IF(AND(B128&lt;2.6,F128&gt;=2.5,H128&lt;16.674,F128&gt;=1.5),4.5,IF(AND(D128&gt;=0.45,A128&gt;=4.35,H128&lt;14.344,G128&lt;0.905,F128&lt;1.5),1.65,IF(AND(D128&lt;1.15,A128&lt;5.9,F128&lt;2.5,H128&lt;16.674,F128&gt;=1.5),3.56,IF(AND(B128&lt;2.75,A128&gt;=5.9,F128&lt;2.5,H128&lt;16.674,F128&gt;=1.5),5,IF(AND(H128&lt;13.531,B128&gt;=2.75,A128&gt;=5.9,F128&lt;2.5,H128&lt;16.674,F128&gt;=1.5),4.333,IF(AND(B128&lt;3.2,G128&gt;=0.669,B128&gt;=2.6,F128&gt;=2.5,H128&lt;16.674,F128&gt;=1.5),5.08,IF(AND(B128&gt;=3.2,G128&gt;=0.669,B128&gt;=2.6,F128&gt;=2.5,H128&lt;16.674,F128&gt;=1.5),5.4,IF(AND(B128&lt;3.15,A128&lt;5.05,D128&lt;0.45,A128&gt;=4.35,H128&lt;14.344,G128&lt;0.905,F128&lt;1.5),1.45,IF(AND(A128&gt;=5.55,A128&gt;=5.05,D128&lt;0.45,A128&gt;=4.35,H128&lt;14.344,G128&lt;0.905,F128&lt;1.5),1.5,IF(AND(A128&lt;5.55,A128&lt;5.65,D128&gt;=1.15,A128&lt;5.9,F128&lt;2.5,H128&lt;16.674,F128&gt;=1.5),3.95,IF(AND(A128&gt;=5.55,A128&lt;5.65,D128&gt;=1.15,A128&lt;5.9,F128&lt;2.5,H128&lt;16.674,F128&gt;=1.5),3.82,IF(AND(G128&lt;0.39,A128&gt;=5.65,D128&gt;=1.15,A128&lt;5.9,F128&lt;2.5,H128&lt;16.674,F128&gt;=1.5),4.35,IF(AND(G128&gt;=0.39,A128&gt;=5.65,D128&gt;=1.15,A128&lt;5.9,F128&lt;2.5,H128&lt;16.674,F128&gt;=1.5),3.95,IF(AND(G128&lt;0.466,H128&gt;=13.531,B128&gt;=2.75,A128&gt;=5.9,F128&lt;2.5,H128&lt;16.674,F128&gt;=1.5),4.8,IF(AND(G128&gt;=0.466,H128&gt;=13.531,B128&gt;=2.75,A128&gt;=5.9,F128&lt;2.5,H128&lt;16.674,F128&gt;=1.5),4.7,IF(AND(H128&lt;10.144,D128&lt;2.05,G128&lt;0.669,B128&gt;=2.6,F128&gt;=2.5,H128&lt;16.674,F128&gt;=1.5),5.3,IF(AND(H128&gt;=10.144,D128&lt;2.05,G128&lt;0.669,B128&gt;=2.6,F128&gt;=2.5,H128&lt;16.674,F128&gt;=1.5),5.133,IF(AND(D128&gt;=2.45,D128&gt;=2.05,G128&lt;0.669,B128&gt;=2.6,F128&gt;=2.5,H128&lt;16.674,F128&gt;=1.5),5.9,IF(AND(B128&lt;3.25,B128&gt;=3.15,A128&lt;5.05,D128&lt;0.45,A128&gt;=4.35,H128&lt;14.344,G128&lt;0.905,F128&lt;1.5),1.2,IF(AND(B128&gt;=3.25,B128&gt;=3.15,A128&lt;5.05,D128&lt;0.45,A128&gt;=4.35,H128&lt;14.344,G128&lt;0.905,F128&lt;1.5),1.36,IF(AND(B128&gt;=3.8,A128&lt;5.55,A128&gt;=5.05,D128&lt;0.45,A128&gt;=4.35,H128&lt;14.344,G128&lt;0.905,F128&lt;1.5),1.3,IF(AND(G128&lt;0.05,B128&lt;3.8,A128&lt;5.55,A128&gt;=5.05,D128&lt;0.45,A128&gt;=4.35,H128&lt;14.344,G128&lt;0.905,F128&lt;1.5),1.4,IF(AND(G128&lt;0.107,G128&lt;0.395,D128&lt;2.45,D128&gt;=2.05,G128&lt;0.669,B128&gt;=2.6,F128&gt;=2.5,H128&lt;16.674,F128&gt;=1.5),5.667,IF(AND(G128&lt;0.537,G128&gt;=0.395,D128&lt;2.45,D128&gt;=2.05,G128&lt;0.669,B128&gt;=2.6,F128&gt;=2.5,H128&lt;16.674,F128&gt;=1.5),5.6,IF(AND(G128&gt;=0.537,G128&gt;=0.395,D128&lt;2.45,D128&gt;=2.05,G128&lt;0.669,B128&gt;=2.6,F128&gt;=2.5,H128&lt;16.674,F128&gt;=1.5),5.775,IF(AND(B128&lt;3.6,G128&gt;=0.05,B128&lt;3.8,A128&lt;5.55,A128&gt;=5.05,D128&lt;0.45,A128&gt;=4.35,H128&lt;14.344,G128&lt;0.905,F128&lt;1.5),1.475,IF(AND(B128&gt;=3.6,G128&gt;=0.05,B128&lt;3.8,A128&lt;5.55,A128&gt;=5.05,D128&lt;0.45,A128&gt;=4.35,H128&lt;14.344,G128&lt;0.905,F128&lt;1.5),1.5,IF(AND(G128&lt;0.312,G128&gt;=0.107,G128&lt;0.395,D128&lt;2.45,D128&gt;=2.05,G128&lt;0.669,B128&gt;=2.6,F128&gt;=2.5,H128&lt;16.674,F128&gt;=1.5),5.18,IF(AND(G128&gt;=0.312,G128&gt;=0.107,G128&lt;0.395,D128&lt;2.45,D128&gt;=2.05,G128&lt;0.669,B128&gt;=2.6,F128&gt;=2.5,H128&lt;16.674,F128&gt;=1.5),5.4,"shouldnthappen"))))))))))))))))))))))))))))))))))</f>
        <v>5.133</v>
      </c>
      <c r="AX128" s="1" t="n">
        <f aca="false">IF(AND(D128&gt;=1.3,B128&gt;=3.45),6.25,IF(AND(B128&lt;2.75,A128&lt;5.25,B128&lt;3.45),3.9,IF(AND(D128&lt;0.25,D128&lt;1.3,B128&gt;=3.45),1.16,IF(AND(A128&gt;=5.05,B128&gt;=2.75,A128&lt;5.25,B128&lt;3.45),1.7,IF(AND(D128&lt;0.7,F128&lt;2.5,A128&gt;=5.25,B128&lt;3.45),1.5,IF(AND(H128&gt;=16.284,F128&gt;=2.5,A128&gt;=5.25,B128&lt;3.45),6.6,IF(AND(G128&lt;0.123,D128&gt;=0.25,D128&lt;1.3,B128&gt;=3.45),1.3,IF(AND(A128&lt;4.5,A128&lt;5.05,B128&gt;=2.75,A128&lt;5.25,B128&lt;3.45),1.3,IF(AND(A128&lt;5.05,G128&gt;=0.123,D128&gt;=0.25,D128&lt;1.3,B128&gt;=3.45),1.6,IF(AND(B128&lt;3.15,A128&gt;=4.5,A128&lt;5.05,B128&gt;=2.75,A128&lt;5.25,B128&lt;3.45),1.54,IF(AND(B128&gt;=3.15,A128&gt;=4.5,A128&lt;5.05,B128&gt;=2.75,A128&lt;5.25,B128&lt;3.45),1.35,IF(AND(D128&gt;=1.4,A128&lt;5.9,D128&gt;=0.7,F128&lt;2.5,A128&gt;=5.25,B128&lt;3.45),4.5,IF(AND(D128&gt;=1.55,A128&gt;=5.9,D128&gt;=0.7,F128&lt;2.5,A128&gt;=5.25,B128&lt;3.45),4.95,IF(AND(G128&gt;=0.682,D128&gt;=2.05,H128&lt;16.284,F128&gt;=2.5,A128&gt;=5.25,B128&lt;3.45),5.26,IF(AND(A128&lt;5.4,A128&gt;=5.05,G128&gt;=0.123,D128&gt;=0.25,D128&lt;1.3,B128&gt;=3.45),1.64,IF(AND(A128&gt;=5.4,A128&gt;=5.05,G128&gt;=0.123,D128&gt;=0.25,D128&lt;1.3,B128&gt;=3.45),1.6,IF(AND(G128&lt;0.372,D128&lt;1.4,A128&lt;5.9,D128&gt;=0.7,F128&lt;2.5,A128&gt;=5.25,B128&lt;3.45),4.175,IF(AND(D128&lt;1.35,D128&lt;1.55,A128&gt;=5.9,D128&gt;=0.7,F128&lt;2.5,A128&gt;=5.25,B128&lt;3.45),4.2,IF(AND(B128&lt;2.35,G128&lt;0.596,D128&lt;2.05,H128&lt;16.284,F128&gt;=2.5,A128&gt;=5.25,B128&lt;3.45),5,IF(AND(G128&gt;=0.888,G128&gt;=0.596,D128&lt;2.05,H128&lt;16.284,F128&gt;=2.5,A128&gt;=5.25,B128&lt;3.45),4.8,IF(AND(A128&gt;=6.85,G128&lt;0.682,D128&gt;=2.05,H128&lt;16.284,F128&gt;=2.5,A128&gt;=5.25,B128&lt;3.45),5.4,IF(AND(A128&gt;=5.75,G128&gt;=0.372,D128&lt;1.4,A128&lt;5.9,D128&gt;=0.7,F128&lt;2.5,A128&gt;=5.25,B128&lt;3.45),3.933,IF(AND(A128&gt;=6.75,D128&gt;=1.35,D128&lt;1.55,A128&gt;=5.9,D128&gt;=0.7,F128&lt;2.5,A128&gt;=5.25,B128&lt;3.45),4.8,IF(AND(H128&lt;11.084,B128&gt;=2.35,G128&lt;0.596,D128&lt;2.05,H128&lt;16.284,F128&gt;=2.5,A128&gt;=5.25,B128&lt;3.45),5.3,IF(AND(H128&lt;8.435,G128&lt;0.888,G128&gt;=0.596,D128&lt;2.05,H128&lt;16.284,F128&gt;=2.5,A128&gt;=5.25,B128&lt;3.45),5.1,IF(AND(H128&gt;=8.435,G128&lt;0.888,G128&gt;=0.596,D128&lt;2.05,H128&lt;16.284,F128&gt;=2.5,A128&gt;=5.25,B128&lt;3.45),4.94,IF(AND(B128&lt;3.15,A128&lt;6.85,G128&lt;0.682,D128&gt;=2.05,H128&lt;16.284,F128&gt;=2.5,A128&gt;=5.25,B128&lt;3.45),5.6,IF(AND(B128&gt;=3.15,A128&lt;6.85,G128&lt;0.682,D128&gt;=2.05,H128&lt;16.284,F128&gt;=2.5,A128&gt;=5.25,B128&lt;3.45),5.74,IF(AND(G128&lt;0.572,A128&lt;5.75,G128&gt;=0.372,D128&lt;1.4,A128&lt;5.9,D128&gt;=0.7,F128&lt;2.5,A128&gt;=5.25,B128&lt;3.45),3.7,IF(AND(D128&lt;1.45,A128&lt;6.75,D128&gt;=1.35,D128&lt;1.55,A128&gt;=5.9,D128&gt;=0.7,F128&lt;2.5,A128&gt;=5.25,B128&lt;3.45),4.46,IF(AND(D128&gt;=1.45,A128&lt;6.75,D128&gt;=1.35,D128&lt;1.55,A128&gt;=5.9,D128&gt;=0.7,F128&lt;2.5,A128&gt;=5.25,B128&lt;3.45),4.567,IF(AND(H128&lt;12.532,H128&gt;=11.084,B128&gt;=2.35,G128&lt;0.596,D128&lt;2.05,H128&lt;16.284,F128&gt;=2.5,A128&gt;=5.25,B128&lt;3.45),5.8,IF(AND(H128&gt;=12.532,H128&gt;=11.084,B128&gt;=2.35,G128&lt;0.596,D128&lt;2.05,H128&lt;16.284,F128&gt;=2.5,A128&gt;=5.25,B128&lt;3.45),5.667,IF(AND(A128&gt;=5.65,G128&gt;=0.572,A128&lt;5.75,G128&gt;=0.372,D128&lt;1.4,A128&lt;5.9,D128&gt;=0.7,F128&lt;2.5,A128&gt;=5.25,B128&lt;3.45),4.2,IF(AND(G128&lt;0.862,A128&lt;5.65,G128&gt;=0.572,A128&lt;5.75,G128&gt;=0.372,D128&lt;1.4,A128&lt;5.9,D128&gt;=0.7,F128&lt;2.5,A128&gt;=5.25,B128&lt;3.45),3.9,IF(AND(G128&gt;=0.862,A128&lt;5.65,G128&gt;=0.572,A128&lt;5.75,G128&gt;=0.372,D128&lt;1.4,A128&lt;5.9,D128&gt;=0.7,F128&lt;2.5,A128&gt;=5.25,B128&lt;3.45),4,"shouldnthappen"))))))))))))))))))))))))))))))))))))</f>
        <v>5.667</v>
      </c>
      <c r="AY128" s="1" t="n">
        <f aca="false">IF(AND(H128&gt;=8.233,D128&gt;=0.8,A128&lt;5.55),3.525,IF(AND(B128&lt;2.9,H128&gt;=15.534,A128&gt;=5.55),4.8,IF(AND(H128&gt;=12.259,A128&lt;4.75,D128&lt;0.8,A128&lt;5.55),1.25,IF(AND(B128&gt;=3.85,A128&gt;=4.75,D128&lt;0.8,A128&lt;5.55),1.425,IF(AND(D128&lt;1.55,H128&lt;8.233,D128&gt;=0.8,A128&lt;5.55),3.975,IF(AND(D128&gt;=1.55,H128&lt;8.233,D128&gt;=0.8,A128&lt;5.55),4.5,IF(AND(D128&lt;0.65,D128&lt;1.7,H128&lt;15.534,A128&gt;=5.55),1.7,IF(AND(A128&gt;=7.05,D128&gt;=1.7,H128&lt;15.534,A128&gt;=5.55),6.3,IF(AND(B128&gt;=3.35,B128&gt;=2.9,H128&gt;=15.534,A128&gt;=5.55),5.4,IF(AND(B128&lt;3.1,H128&lt;12.259,A128&lt;4.75,D128&lt;0.8,A128&lt;5.55),1.367,IF(AND(B128&gt;=3.1,H128&lt;12.259,A128&lt;4.75,D128&lt;0.8,A128&lt;5.55),1.4,IF(AND(G128&gt;=0.905,B128&lt;3.85,A128&gt;=4.75,D128&lt;0.8,A128&lt;5.55),1.9,IF(AND(H128&lt;15.681,B128&lt;3.35,B128&gt;=2.9,H128&gt;=15.534,A128&gt;=5.55),5.8,IF(AND(H128&gt;=15.681,B128&lt;3.35,B128&gt;=2.9,H128&gt;=15.534,A128&gt;=5.55),5.7,IF(AND(H128&gt;=14.877,G128&lt;0.905,B128&lt;3.85,A128&gt;=4.75,D128&lt;0.8,A128&lt;5.55),1.3,IF(AND(D128&gt;=1.25,B128&lt;2.65,D128&gt;=0.65,D128&lt;1.7,H128&lt;15.534,A128&gt;=5.55),4.433,IF(AND(G128&gt;=0.622,B128&lt;3.15,A128&lt;7.05,D128&gt;=1.7,H128&lt;15.534,A128&gt;=5.55),5.08,IF(AND(H128&gt;=13.42,B128&gt;=3.15,A128&lt;7.05,D128&gt;=1.7,H128&lt;15.534,A128&gt;=5.55),5.1,IF(AND(G128&lt;0.265,H128&lt;14.877,G128&lt;0.905,B128&lt;3.85,A128&gt;=4.75,D128&lt;0.8,A128&lt;5.55),1.2,IF(AND(A128&lt;5.75,D128&lt;1.25,B128&lt;2.65,D128&gt;=0.65,D128&lt;1.7,H128&lt;15.534,A128&gt;=5.55),3.7,IF(AND(A128&gt;=5.75,D128&lt;1.25,B128&lt;2.65,D128&gt;=0.65,D128&lt;1.7,H128&lt;15.534,A128&gt;=5.55),4,IF(AND(G128&gt;=0.652,D128&lt;1.35,B128&gt;=2.65,D128&gt;=0.65,D128&lt;1.7,H128&lt;15.534,A128&gt;=5.55),3.6,IF(AND(H128&lt;7.47,D128&gt;=1.35,B128&gt;=2.65,D128&gt;=0.65,D128&lt;1.7,H128&lt;15.534,A128&gt;=5.55),5.1,IF(AND(H128&lt;10.914,G128&lt;0.622,B128&lt;3.15,A128&lt;7.05,D128&gt;=1.7,H128&lt;15.534,A128&gt;=5.55),5.36,IF(AND(H128&gt;=10.914,G128&lt;0.622,B128&lt;3.15,A128&lt;7.05,D128&gt;=1.7,H128&lt;15.534,A128&gt;=5.55),5.64,IF(AND(G128&gt;=0.657,H128&lt;13.42,B128&gt;=3.15,A128&lt;7.05,D128&gt;=1.7,H128&lt;15.534,A128&gt;=5.55),6,IF(AND(G128&gt;=0.782,G128&gt;=0.265,H128&lt;14.877,G128&lt;0.905,B128&lt;3.85,A128&gt;=4.75,D128&lt;0.8,A128&lt;5.55),1.48,IF(AND(H128&lt;11.286,G128&lt;0.652,D128&lt;1.35,B128&gt;=2.65,D128&gt;=0.65,D128&lt;1.7,H128&lt;15.534,A128&gt;=5.55),4.24,IF(AND(H128&gt;=11.286,G128&lt;0.652,D128&lt;1.35,B128&gt;=2.65,D128&gt;=0.65,D128&lt;1.7,H128&lt;15.534,A128&gt;=5.55),4.05,IF(AND(G128&lt;0.413,H128&gt;=7.47,D128&gt;=1.35,B128&gt;=2.65,D128&gt;=0.65,D128&lt;1.7,H128&lt;15.534,A128&gt;=5.55),5.1,IF(AND(H128&lt;11.325,G128&lt;0.657,H128&lt;13.42,B128&gt;=3.15,A128&lt;7.05,D128&gt;=1.7,H128&lt;15.534,A128&gt;=5.55),5.8,IF(AND(H128&gt;=11.325,G128&lt;0.657,H128&lt;13.42,B128&gt;=3.15,A128&lt;7.05,D128&gt;=1.7,H128&lt;15.534,A128&gt;=5.55),5.6,IF(AND(D128&gt;=0.35,G128&lt;0.782,G128&gt;=0.265,H128&lt;14.877,G128&lt;0.905,B128&lt;3.85,A128&gt;=4.75,D128&lt;0.8,A128&lt;5.55),1.633,IF(AND(B128&lt;2.85,G128&gt;=0.413,H128&gt;=7.47,D128&gt;=1.35,B128&gt;=2.65,D128&gt;=0.65,D128&lt;1.7,H128&lt;15.534,A128&gt;=5.55),4.6,IF(AND(D128&lt;0.15,D128&lt;0.35,G128&lt;0.782,G128&gt;=0.265,H128&lt;14.877,G128&lt;0.905,B128&lt;3.85,A128&gt;=4.75,D128&lt;0.8,A128&lt;5.55),1.5,IF(AND(D128&gt;=0.15,D128&lt;0.35,G128&lt;0.782,G128&gt;=0.265,H128&lt;14.877,G128&lt;0.905,B128&lt;3.85,A128&gt;=4.75,D128&lt;0.8,A128&lt;5.55),1.543,IF(AND(A128&gt;=6.8,B128&gt;=2.85,G128&gt;=0.413,H128&gt;=7.47,D128&gt;=1.35,B128&gt;=2.65,D128&gt;=0.65,D128&lt;1.7,H128&lt;15.534,A128&gt;=5.55),4.9,IF(AND(H128&lt;13.531,A128&lt;6.8,B128&gt;=2.85,G128&gt;=0.413,H128&gt;=7.47,D128&gt;=1.35,B128&gt;=2.65,D128&gt;=0.65,D128&lt;1.7,H128&lt;15.534,A128&gt;=5.55),4.5,IF(AND(H128&gt;=13.531,A128&lt;6.8,B128&gt;=2.85,G128&gt;=0.413,H128&gt;=7.47,D128&gt;=1.35,B128&gt;=2.65,D128&gt;=0.65,D128&lt;1.7,H128&lt;15.534,A128&gt;=5.55),4.7,"shouldnthappen")))))))))))))))))))))))))))))))))))))))</f>
        <v>6.3</v>
      </c>
      <c r="AZ128" s="1" t="n">
        <f aca="false">IF(AND(H128&gt;=15.371,B128&gt;=3.35),5.4,IF(AND(G128&gt;=0.851,H128&gt;=15.244,B128&lt;3.35),4.75,IF(AND(F128&gt;=2,H128&lt;15.371,B128&gt;=3.35),5.6,IF(AND(B128&lt;2.75,A128&lt;5.15,H128&lt;15.244,B128&lt;3.35),3.42,IF(AND(A128&gt;=7.25,G128&lt;0.851,H128&gt;=15.244,B128&lt;3.35),6.6,IF(AND(A128&lt;4.45,B128&gt;=2.75,A128&lt;5.15,H128&lt;15.244,B128&lt;3.35),1.1,IF(AND(G128&lt;0.527,A128&lt;7.25,G128&lt;0.851,H128&gt;=15.244,B128&lt;3.35),5.08,IF(AND(G128&gt;=0.527,A128&lt;7.25,G128&lt;0.851,H128&gt;=15.244,B128&lt;3.35),5.8,IF(AND(D128&gt;=0.35,B128&lt;3.7,F128&lt;2,H128&lt;15.371,B128&gt;=3.35),1.55,IF(AND(H128&lt;6.542,B128&gt;=3.7,F128&lt;2,H128&lt;15.371,B128&gt;=3.35),1.9,IF(AND(B128&lt;3.25,A128&gt;=4.45,B128&gt;=2.75,A128&lt;5.15,H128&lt;15.244,B128&lt;3.35),1.46,IF(AND(B128&gt;=3.25,A128&gt;=4.45,B128&gt;=2.75,A128&lt;5.15,H128&lt;15.244,B128&lt;3.35),1.7,IF(AND(H128&lt;13.654,B128&gt;=2.95,D128&lt;1.45,A128&gt;=5.15,H128&lt;15.244,B128&lt;3.35),4.3,IF(AND(H128&gt;=13.654,B128&gt;=2.95,D128&lt;1.45,A128&gt;=5.15,H128&lt;15.244,B128&lt;3.35),4.625,IF(AND(F128&gt;=2.5,D128&lt;1.75,D128&gt;=1.45,A128&gt;=5.15,H128&lt;15.244,B128&lt;3.35),5.3,IF(AND(G128&gt;=0.853,D128&gt;=1.75,D128&gt;=1.45,A128&gt;=5.15,H128&lt;15.244,B128&lt;3.35),5.15,IF(AND(D128&gt;=0.25,D128&lt;0.35,B128&lt;3.7,F128&lt;2,H128&lt;15.371,B128&gt;=3.35),1.3,IF(AND(B128&lt;3.85,H128&gt;=6.542,B128&gt;=3.7,F128&lt;2,H128&lt;15.371,B128&gt;=3.35),1.633,IF(AND(H128&lt;7.02,H128&lt;10.688,B128&lt;2.95,D128&lt;1.45,A128&gt;=5.15,H128&lt;15.244,B128&lt;3.35),3.98,IF(AND(G128&lt;0.338,H128&gt;=10.688,B128&lt;2.95,D128&lt;1.45,A128&gt;=5.15,H128&lt;15.244,B128&lt;3.35),4.22,IF(AND(G128&gt;=0.338,H128&gt;=10.688,B128&lt;2.95,D128&lt;1.45,A128&gt;=5.15,H128&lt;15.244,B128&lt;3.35),3.9,IF(AND(B128&lt;2.75,F128&lt;2.5,D128&lt;1.75,D128&gt;=1.45,A128&gt;=5.15,H128&lt;15.244,B128&lt;3.35),5.1,IF(AND(B128&gt;=2.75,F128&lt;2.5,D128&lt;1.75,D128&gt;=1.45,A128&gt;=5.15,H128&lt;15.244,B128&lt;3.35),4.74,IF(AND(A128&gt;=7,G128&lt;0.853,D128&gt;=1.75,D128&gt;=1.45,A128&gt;=5.15,H128&lt;15.244,B128&lt;3.35),6.5,IF(AND(G128&gt;=0.934,D128&lt;0.25,D128&lt;0.35,B128&lt;3.7,F128&lt;2,H128&lt;15.371,B128&gt;=3.35),1.7,IF(AND(D128&lt;0.25,B128&gt;=3.85,H128&gt;=6.542,B128&gt;=3.7,F128&lt;2,H128&lt;15.371,B128&gt;=3.35),1.5,IF(AND(D128&gt;=0.25,B128&gt;=3.85,H128&gt;=6.542,B128&gt;=3.7,F128&lt;2,H128&lt;15.371,B128&gt;=3.35),1.4,IF(AND(B128&lt;2.5,H128&gt;=7.02,H128&lt;10.688,B128&lt;2.95,D128&lt;1.45,A128&gt;=5.15,H128&lt;15.244,B128&lt;3.35),3.8,IF(AND(G128&gt;=0.74,A128&lt;7,G128&lt;0.853,D128&gt;=1.75,D128&gt;=1.45,A128&gt;=5.15,H128&lt;15.244,B128&lt;3.35),6,IF(AND(G128&gt;=0.61,G128&lt;0.934,D128&lt;0.25,D128&lt;0.35,B128&lt;3.7,F128&lt;2,H128&lt;15.371,B128&gt;=3.35),1.5,IF(AND(D128&lt;1.15,B128&gt;=2.5,H128&gt;=7.02,H128&lt;10.688,B128&lt;2.95,D128&lt;1.45,A128&gt;=5.15,H128&lt;15.244,B128&lt;3.35),3.5,IF(AND(D128&gt;=1.15,B128&gt;=2.5,H128&gt;=7.02,H128&lt;10.688,B128&lt;2.95,D128&lt;1.45,A128&gt;=5.15,H128&lt;15.244,B128&lt;3.35),3.6,IF(AND(G128&gt;=0.626,G128&lt;0.74,A128&lt;7,G128&lt;0.853,D128&gt;=1.75,D128&gt;=1.45,A128&gt;=5.15,H128&lt;15.244,B128&lt;3.35),4.9,IF(AND(H128&lt;13.641,G128&lt;0.61,G128&lt;0.934,D128&lt;0.25,D128&lt;0.35,B128&lt;3.7,F128&lt;2,H128&lt;15.371,B128&gt;=3.35),1.425,IF(AND(H128&gt;=13.641,G128&lt;0.61,G128&lt;0.934,D128&lt;0.25,D128&lt;0.35,B128&lt;3.7,F128&lt;2,H128&lt;15.371,B128&gt;=3.35),1.3,IF(AND(B128&lt;3.05,G128&lt;0.626,G128&lt;0.74,A128&lt;7,G128&lt;0.853,D128&gt;=1.75,D128&gt;=1.45,A128&gt;=5.15,H128&lt;15.244,B128&lt;3.35),5.475,IF(AND(B128&gt;=3.05,G128&lt;0.626,G128&lt;0.74,A128&lt;7,G128&lt;0.853,D128&gt;=1.75,D128&gt;=1.45,A128&gt;=5.15,H128&lt;15.244,B128&lt;3.35),5.633,"shouldnthappen")))))))))))))))))))))))))))))))))))))</f>
        <v>6.5</v>
      </c>
      <c r="BA128" s="1" t="n">
        <f aca="false">IF(AND(F128&gt;=2,B128&gt;=3.4),6.1,IF(AND(B128&lt;2.75,A128&lt;5.15,B128&lt;3.4),3.225,IF(AND(G128&gt;=0.821,F128&lt;2,B128&gt;=3.4),1.9,IF(AND(B128&gt;=3.2,B128&gt;=2.75,A128&lt;5.15,B128&lt;3.4),1.7,IF(AND(A128&lt;4.8,G128&lt;0.821,F128&lt;2,B128&gt;=3.4),1,IF(AND(G128&gt;=0.446,B128&lt;3.2,B128&gt;=2.75,A128&lt;5.15,B128&lt;3.4),1.1,IF(AND(G128&lt;0.356,D128&lt;1.45,A128&lt;6.25,A128&gt;=5.15,B128&lt;3.4),4.32,IF(AND(G128&lt;0.591,D128&gt;=1.45,A128&lt;6.25,A128&gt;=5.15,B128&lt;3.4),4.6,IF(AND(D128&lt;1.75,G128&lt;0.597,A128&gt;=6.25,A128&gt;=5.15,B128&lt;3.4),4.86,IF(AND(H128&gt;=16.472,G128&gt;=0.597,A128&gt;=6.25,A128&gt;=5.15,B128&lt;3.4),6.6,IF(AND(G128&lt;0.063,G128&lt;0.446,B128&lt;3.2,B128&gt;=2.75,A128&lt;5.15,B128&lt;3.4),1.4,IF(AND(A128&gt;=5.95,G128&gt;=0.356,D128&lt;1.45,A128&lt;6.25,A128&gt;=5.15,B128&lt;3.4),4.6,IF(AND(B128&gt;=2.9,G128&gt;=0.591,D128&gt;=1.45,A128&lt;6.25,A128&gt;=5.15,B128&lt;3.4),4.867,IF(AND(D128&gt;=2.4,H128&lt;16.472,G128&gt;=0.597,A128&gt;=6.25,A128&gt;=5.15,B128&lt;3.4),6,IF(AND(A128&lt;5.45,B128&gt;=3.85,A128&gt;=4.8,G128&lt;0.821,F128&lt;2,B128&gt;=3.4),1.3,IF(AND(A128&gt;=5.45,B128&gt;=3.85,A128&gt;=4.8,G128&lt;0.821,F128&lt;2,B128&gt;=3.4),1.45,IF(AND(H128&lt;14.273,G128&gt;=0.063,G128&lt;0.446,B128&lt;3.2,B128&gt;=2.75,A128&lt;5.15,B128&lt;3.4),1.5,IF(AND(H128&gt;=14.273,G128&gt;=0.063,G128&lt;0.446,B128&lt;3.2,B128&gt;=2.75,A128&lt;5.15,B128&lt;3.4),1.6,IF(AND(G128&gt;=0.572,A128&lt;5.95,G128&gt;=0.356,D128&lt;1.45,A128&lt;6.25,A128&gt;=5.15,B128&lt;3.4),3.9,IF(AND(G128&lt;0.827,B128&lt;2.9,G128&gt;=0.591,D128&gt;=1.45,A128&lt;6.25,A128&gt;=5.15,B128&lt;3.4),4.9,IF(AND(G128&gt;=0.827,B128&lt;2.9,G128&gt;=0.591,D128&gt;=1.45,A128&lt;6.25,A128&gt;=5.15,B128&lt;3.4),5.1,IF(AND(A128&gt;=7.2,B128&lt;3.05,D128&gt;=1.75,G128&lt;0.597,A128&gt;=6.25,A128&gt;=5.15,B128&lt;3.4),6.7,IF(AND(G128&lt;0.353,B128&gt;=3.05,D128&gt;=1.75,G128&lt;0.597,A128&gt;=6.25,A128&gt;=5.15,B128&lt;3.4),5.22,IF(AND(G128&gt;=0.353,B128&gt;=3.05,D128&gt;=1.75,G128&lt;0.597,A128&gt;=6.25,A128&gt;=5.15,B128&lt;3.4),5.65,IF(AND(A128&lt;6.55,D128&lt;2.4,H128&lt;16.472,G128&gt;=0.597,A128&gt;=6.25,A128&gt;=5.15,B128&lt;3.4),5.033,IF(AND(H128&lt;12.719,G128&lt;0.385,B128&lt;3.85,A128&gt;=4.8,G128&lt;0.821,F128&lt;2,B128&gt;=3.4),1.54,IF(AND(H128&gt;=12.719,G128&lt;0.385,B128&lt;3.85,A128&gt;=4.8,G128&lt;0.821,F128&lt;2,B128&gt;=3.4),1.3,IF(AND(B128&lt;3.6,G128&gt;=0.385,B128&lt;3.85,A128&gt;=4.8,G128&lt;0.821,F128&lt;2,B128&gt;=3.4),1.325,IF(AND(B128&gt;=3.6,G128&gt;=0.385,B128&lt;3.85,A128&gt;=4.8,G128&lt;0.821,F128&lt;2,B128&gt;=3.4),1.55,IF(AND(D128&lt;1.05,G128&lt;0.572,A128&lt;5.95,G128&gt;=0.356,D128&lt;1.45,A128&lt;6.25,A128&gt;=5.15,B128&lt;3.4),3.633,IF(AND(D128&gt;=2.15,A128&lt;7.2,B128&lt;3.05,D128&gt;=1.75,G128&lt;0.597,A128&gt;=6.25,A128&gt;=5.15,B128&lt;3.4),5.667,IF(AND(H128&lt;13.094,A128&gt;=6.55,D128&lt;2.4,H128&lt;16.472,G128&gt;=0.597,A128&gt;=6.25,A128&gt;=5.15,B128&lt;3.4),5.2,IF(AND(D128&lt;1.15,D128&gt;=1.05,G128&lt;0.572,A128&lt;5.95,G128&gt;=0.356,D128&lt;1.45,A128&lt;6.25,A128&gt;=5.15,B128&lt;3.4),3.8,IF(AND(D128&gt;=1.15,D128&gt;=1.05,G128&lt;0.572,A128&lt;5.95,G128&gt;=0.356,D128&lt;1.45,A128&lt;6.25,A128&gt;=5.15,B128&lt;3.4),3.9,IF(AND(G128&gt;=0.487,D128&lt;2.15,A128&lt;7.2,B128&lt;3.05,D128&gt;=1.75,G128&lt;0.597,A128&gt;=6.25,A128&gt;=5.15,B128&lt;3.4),5.8,IF(AND(A128&lt;6.8,H128&gt;=13.094,A128&gt;=6.55,D128&lt;2.4,H128&lt;16.472,G128&gt;=0.597,A128&gt;=6.25,A128&gt;=5.15,B128&lt;3.4),4.52,IF(AND(A128&gt;=6.8,H128&gt;=13.094,A128&gt;=6.55,D128&lt;2.4,H128&lt;16.472,G128&gt;=0.597,A128&gt;=6.25,A128&gt;=5.15,B128&lt;3.4),4.75,IF(AND(B128&lt;2.95,G128&lt;0.487,D128&lt;2.15,A128&lt;7.2,B128&lt;3.05,D128&gt;=1.75,G128&lt;0.597,A128&gt;=6.25,A128&gt;=5.15,B128&lt;3.4),5.6,IF(AND(B128&gt;=2.95,G128&lt;0.487,D128&lt;2.15,A128&lt;7.2,B128&lt;3.05,D128&gt;=1.75,G128&lt;0.597,A128&gt;=6.25,A128&gt;=5.15,B128&lt;3.4),5.5,"shouldnthappen")))))))))))))))))))))))))))))))))))))))</f>
        <v>5.22</v>
      </c>
      <c r="BB128" s="1" t="n">
        <f aca="false">IF(AND(A128&lt;4.35,B128&lt;3.25,F128&lt;1.5),1.1,IF(AND(H128&lt;14.005,A128&gt;=4.35,B128&lt;3.25,F128&lt;1.5),1.3,IF(AND(H128&gt;=14.005,A128&gt;=4.35,B128&lt;3.25,F128&lt;1.5),1.6,IF(AND(G128&gt;=0.905,A128&lt;5.15,B128&gt;=3.25,F128&lt;1.5),1.9,IF(AND(B128&lt;3.45,A128&gt;=5.15,B128&gt;=3.25,F128&lt;1.5),1.6,IF(AND(F128&gt;=2.5,D128&gt;=1.35,D128&lt;1.75,F128&gt;=1.5),4.867,IF(AND(A128&gt;=7.05,D128&gt;=2.05,D128&gt;=1.75,F128&gt;=1.5),6.35,IF(AND(D128&gt;=0.4,G128&lt;0.905,A128&lt;5.15,B128&gt;=3.25,F128&lt;1.5),1.65,IF(AND(B128&lt;3.6,B128&gt;=3.45,A128&gt;=5.15,B128&gt;=3.25,F128&lt;1.5),1.35,IF(AND(H128&lt;6.808,H128&lt;9.386,D128&lt;1.35,D128&lt;1.75,F128&gt;=1.5),4.05,IF(AND(H128&gt;=6.808,H128&lt;9.386,D128&lt;1.35,D128&lt;1.75,F128&gt;=1.5),3.46,IF(AND(B128&lt;2.45,F128&lt;2.5,D128&gt;=1.35,D128&lt;1.75,F128&gt;=1.5),4.5,IF(AND(H128&gt;=13.115,D128&lt;1.95,D128&lt;2.05,D128&gt;=1.75,F128&gt;=1.5),4.85,IF(AND(G128&lt;0.196,D128&gt;=1.95,D128&lt;2.05,D128&gt;=1.75,F128&gt;=1.5),6.7,IF(AND(G128&gt;=0.196,D128&gt;=1.95,D128&lt;2.05,D128&gt;=1.75,F128&gt;=1.5),5.12,IF(AND(H128&lt;10.925,D128&lt;0.4,G128&lt;0.905,A128&lt;5.15,B128&gt;=3.25,F128&lt;1.5),1.4,IF(AND(H128&gt;=10.925,D128&lt;0.4,G128&lt;0.905,A128&lt;5.15,B128&gt;=3.25,F128&lt;1.5),1.45,IF(AND(H128&lt;14.096,B128&gt;=3.6,B128&gt;=3.45,A128&gt;=5.15,B128&gt;=3.25,F128&lt;1.5),1.42,IF(AND(H128&gt;=14.096,B128&gt;=3.6,B128&gt;=3.45,A128&gt;=5.15,B128&gt;=3.25,F128&lt;1.5),1.7,IF(AND(B128&lt;2.45,D128&lt;1.15,H128&gt;=9.386,D128&lt;1.35,D128&lt;1.75,F128&gt;=1.5),3.6,IF(AND(B128&gt;=2.45,D128&lt;1.15,H128&gt;=9.386,D128&lt;1.35,D128&lt;1.75,F128&gt;=1.5),3.9,IF(AND(G128&lt;0.246,D128&gt;=1.15,H128&gt;=9.386,D128&lt;1.35,D128&lt;1.75,F128&gt;=1.5),4.4,IF(AND(B128&lt;2.75,B128&gt;=2.45,F128&lt;2.5,D128&gt;=1.35,D128&lt;1.75,F128&gt;=1.5),5.1,IF(AND(H128&lt;11.084,H128&lt;13.115,D128&lt;1.95,D128&lt;2.05,D128&gt;=1.75,F128&gt;=1.5),5.35,IF(AND(H128&gt;=11.084,H128&lt;13.115,D128&lt;1.95,D128&lt;2.05,D128&gt;=1.75,F128&gt;=1.5),5.7,IF(AND(H128&lt;15.52,D128&lt;2.25,A128&lt;7.05,D128&gt;=2.05,D128&gt;=1.75,F128&gt;=1.5),5.45,IF(AND(H128&gt;=15.52,D128&lt;2.25,A128&lt;7.05,D128&gt;=2.05,D128&gt;=1.75,F128&gt;=1.5),5.725,IF(AND(G128&gt;=0.775,D128&gt;=2.25,A128&lt;7.05,D128&gt;=2.05,D128&gt;=1.75,F128&gt;=1.5),5.2,IF(AND(D128&lt;1.25,G128&gt;=0.246,D128&gt;=1.15,H128&gt;=9.386,D128&lt;1.35,D128&lt;1.75,F128&gt;=1.5),4.05,IF(AND(A128&lt;5.85,B128&gt;=2.75,B128&gt;=2.45,F128&lt;2.5,D128&gt;=1.35,D128&lt;1.75,F128&gt;=1.5),4.5,IF(AND(B128&lt;3.3,G128&lt;0.775,D128&gt;=2.25,A128&lt;7.05,D128&gt;=2.05,D128&gt;=1.75,F128&gt;=1.5),5.64,IF(AND(B128&gt;=3.3,G128&lt;0.775,D128&gt;=2.25,A128&lt;7.05,D128&gt;=2.05,D128&gt;=1.75,F128&gt;=1.5),5.6,IF(AND(A128&lt;5.9,D128&gt;=1.25,G128&gt;=0.246,D128&gt;=1.15,H128&gt;=9.386,D128&lt;1.35,D128&lt;1.75,F128&gt;=1.5),4.2,IF(AND(A128&gt;=5.9,D128&gt;=1.25,G128&gt;=0.246,D128&gt;=1.15,H128&gt;=9.386,D128&lt;1.35,D128&lt;1.75,F128&gt;=1.5),4,IF(AND(G128&gt;=0.437,A128&gt;=5.85,B128&gt;=2.75,B128&gt;=2.45,F128&lt;2.5,D128&gt;=1.35,D128&lt;1.75,F128&gt;=1.5),4.75,IF(AND(H128&lt;9.446,G128&lt;0.437,A128&gt;=5.85,B128&gt;=2.75,B128&gt;=2.45,F128&lt;2.5,D128&gt;=1.35,D128&lt;1.75,F128&gt;=1.5),4.6,IF(AND(H128&gt;=9.446,G128&lt;0.437,A128&gt;=5.85,B128&gt;=2.75,B128&gt;=2.45,F128&lt;2.5,D128&gt;=1.35,D128&lt;1.75,F128&gt;=1.5),4.7,"shouldnthappen")))))))))))))))))))))))))))))))))))))</f>
        <v>4.85</v>
      </c>
      <c r="BC128" s="1" t="n">
        <f aca="false">IF(AND(G128&gt;=0.905,F128&lt;1.5),1.65,IF(AND(D128&gt;=0.45,G128&lt;0.905,F128&lt;1.5),1.65,IF(AND(A128&lt;5.15,D128&lt;1.55,F128&gt;=1.5),3.225,IF(AND(F128&gt;=2.5,A128&gt;=5.15,D128&lt;1.55,F128&gt;=1.5),5.05,IF(AND(H128&lt;5.767,A128&lt;7.05,D128&gt;=1.55,F128&gt;=1.5),4.5,IF(AND(D128&lt;1.7,A128&gt;=7.05,D128&gt;=1.55,F128&gt;=1.5),5.8,IF(AND(A128&gt;=5.3,G128&lt;0.207,D128&lt;0.45,G128&lt;0.905,F128&lt;1.5),1.3,IF(AND(D128&gt;=0.35,G128&gt;=0.207,D128&lt;0.45,G128&lt;0.905,F128&lt;1.5),1.5,IF(AND(G128&lt;0.155,D128&gt;=1.7,A128&gt;=7.05,D128&gt;=1.55,F128&gt;=1.5),6.7,IF(AND(G128&gt;=0.155,D128&gt;=1.7,A128&gt;=7.05,D128&gt;=1.55,F128&gt;=1.5),6.34,IF(AND(G128&lt;0.05,A128&lt;5.3,G128&lt;0.207,D128&lt;0.45,G128&lt;0.905,F128&lt;1.5),1.4,IF(AND(G128&gt;=0.05,A128&lt;5.3,G128&lt;0.207,D128&lt;0.45,G128&lt;0.905,F128&lt;1.5),1.5,IF(AND(A128&lt;4.5,D128&lt;0.35,G128&gt;=0.207,D128&lt;0.45,G128&lt;0.905,F128&lt;1.5),1.3,IF(AND(G128&lt;0.308,A128&lt;6.2,F128&lt;2.5,A128&gt;=5.15,D128&lt;1.55,F128&gt;=1.5),4.5,IF(AND(D128&lt;1.35,A128&gt;=6.2,F128&lt;2.5,A128&gt;=5.15,D128&lt;1.55,F128&gt;=1.5),4.367,IF(AND(D128&lt;1.85,A128&lt;6.15,H128&gt;=5.767,A128&lt;7.05,D128&gt;=1.55,F128&gt;=1.5),4.933,IF(AND(G128&gt;=0.558,A128&gt;=4.5,D128&lt;0.35,G128&gt;=0.207,D128&lt;0.45,G128&lt;0.905,F128&lt;1.5),1.5,IF(AND(H128&gt;=13.383,G128&gt;=0.308,A128&lt;6.2,F128&lt;2.5,A128&gt;=5.15,D128&lt;1.55,F128&gt;=1.5),4.7,IF(AND(H128&gt;=12.206,D128&gt;=1.35,A128&gt;=6.2,F128&lt;2.5,A128&gt;=5.15,D128&lt;1.55,F128&gt;=1.5),4.575,IF(AND(A128&lt;5.7,D128&gt;=1.85,A128&lt;6.15,H128&gt;=5.767,A128&lt;7.05,D128&gt;=1.55,F128&gt;=1.5),4.9,IF(AND(A128&gt;=5.7,D128&gt;=1.85,A128&lt;6.15,H128&gt;=5.767,A128&lt;7.05,D128&gt;=1.55,F128&gt;=1.5),5.1,IF(AND(G128&lt;0.079,G128&lt;0.364,A128&gt;=6.15,H128&gt;=5.767,A128&lt;7.05,D128&gt;=1.55,F128&gt;=1.5),5.6,IF(AND(G128&gt;=0.079,G128&lt;0.364,A128&gt;=6.15,H128&gt;=5.767,A128&lt;7.05,D128&gt;=1.55,F128&gt;=1.5),5.25,IF(AND(G128&gt;=0.447,G128&lt;0.558,A128&gt;=4.5,D128&lt;0.35,G128&gt;=0.207,D128&lt;0.45,G128&lt;0.905,F128&lt;1.5),1.3,IF(AND(B128&gt;=2.95,H128&lt;13.383,G128&gt;=0.308,A128&lt;6.2,F128&lt;2.5,A128&gt;=5.15,D128&lt;1.55,F128&gt;=1.5),4.6,IF(AND(B128&lt;2.65,H128&lt;12.206,D128&gt;=1.35,A128&gt;=6.2,F128&lt;2.5,A128&gt;=5.15,D128&lt;1.55,F128&gt;=1.5),4.9,IF(AND(D128&lt;2.45,A128&lt;6.6,G128&gt;=0.364,A128&gt;=6.15,H128&gt;=5.767,A128&lt;7.05,D128&gt;=1.55,F128&gt;=1.5),5.6,IF(AND(D128&gt;=2.45,A128&lt;6.6,G128&gt;=0.364,A128&gt;=6.15,H128&gt;=5.767,A128&lt;7.05,D128&gt;=1.55,F128&gt;=1.5),6,IF(AND(H128&lt;12.921,A128&gt;=6.6,G128&gt;=0.364,A128&gt;=6.15,H128&gt;=5.767,A128&lt;7.05,D128&gt;=1.55,F128&gt;=1.5),5.725,IF(AND(H128&gt;=12.921,A128&gt;=6.6,G128&gt;=0.364,A128&gt;=6.15,H128&gt;=5.767,A128&lt;7.05,D128&gt;=1.55,F128&gt;=1.5),5.367,IF(AND(B128&lt;3.15,G128&lt;0.447,G128&lt;0.558,A128&gt;=4.5,D128&lt;0.35,G128&gt;=0.207,D128&lt;0.45,G128&lt;0.905,F128&lt;1.5),1.5,IF(AND(B128&gt;=3.15,G128&lt;0.447,G128&lt;0.558,A128&gt;=4.5,D128&lt;0.35,G128&gt;=0.207,D128&lt;0.45,G128&lt;0.905,F128&lt;1.5),1.36,IF(AND(B128&gt;=2.85,B128&lt;2.95,H128&lt;13.383,G128&gt;=0.308,A128&lt;6.2,F128&lt;2.5,A128&gt;=5.15,D128&lt;1.55,F128&gt;=1.5),3.6,IF(AND(H128&lt;9.446,B128&gt;=2.65,H128&lt;12.206,D128&gt;=1.35,A128&gt;=6.2,F128&lt;2.5,A128&gt;=5.15,D128&lt;1.55,F128&gt;=1.5),4.6,IF(AND(H128&gt;=9.446,B128&gt;=2.65,H128&lt;12.206,D128&gt;=1.35,A128&gt;=6.2,F128&lt;2.5,A128&gt;=5.15,D128&lt;1.55,F128&gt;=1.5),4.7,IF(AND(D128&lt;1.2,B128&lt;2.85,B128&lt;2.95,H128&lt;13.383,G128&gt;=0.308,A128&lt;6.2,F128&lt;2.5,A128&gt;=5.15,D128&lt;1.55,F128&gt;=1.5),3.75,IF(AND(G128&lt;0.356,D128&gt;=1.2,B128&lt;2.85,B128&lt;2.95,H128&lt;13.383,G128&gt;=0.308,A128&lt;6.2,F128&lt;2.5,A128&gt;=5.15,D128&lt;1.55,F128&gt;=1.5),4.2,IF(AND(G128&gt;=0.356,D128&gt;=1.2,B128&lt;2.85,B128&lt;2.95,H128&lt;13.383,G128&gt;=0.308,A128&lt;6.2,F128&lt;2.5,A128&gt;=5.15,D128&lt;1.55,F128&gt;=1.5),3.96,"shouldnthappen"))))))))))))))))))))))))))))))))))))))</f>
        <v>6.34</v>
      </c>
      <c r="BD128" s="1" t="n">
        <f aca="false">IF(AND(B128&lt;2.7,A128&lt;5.3,B128&lt;3.15),3.42,IF(AND(F128&lt;2.5,A128&gt;=5.85,B128&gt;=3.15),4.7,IF(AND(A128&lt;4.35,B128&gt;=2.7,A128&lt;5.3,B128&lt;3.15),1.1,IF(AND(A128&gt;=4.35,B128&gt;=2.7,A128&lt;5.3,B128&lt;3.15),1.42,IF(AND(A128&gt;=7.05,F128&gt;=2.5,A128&gt;=5.3,B128&lt;3.15),6.067,IF(AND(D128&gt;=0.45,A128&lt;5.05,A128&lt;5.85,B128&gt;=3.15),1.6,IF(AND(B128&lt;3.35,A128&gt;=5.05,A128&lt;5.85,B128&gt;=3.15),1.7,IF(AND(A128&gt;=6.85,F128&gt;=2.5,A128&gt;=5.85,B128&gt;=3.15),6.22,IF(AND(D128&lt;1.25,D128&lt;1.35,F128&lt;2.5,A128&gt;=5.3,B128&lt;3.15),4.033,IF(AND(D128&gt;=1.25,D128&lt;1.35,F128&lt;2.5,A128&gt;=5.3,B128&lt;3.15),4.233,IF(AND(A128&lt;6.05,D128&gt;=1.35,F128&lt;2.5,A128&gt;=5.3,B128&lt;3.15),5.1,IF(AND(H128&gt;=13.29,A128&lt;7.05,F128&gt;=2.5,A128&gt;=5.3,B128&lt;3.15),4.96,IF(AND(G128&gt;=0.858,D128&lt;0.45,A128&lt;5.05,A128&lt;5.85,B128&gt;=3.15),1.3,IF(AND(D128&gt;=0.35,B128&gt;=3.35,A128&gt;=5.05,A128&lt;5.85,B128&gt;=3.15),1.4,IF(AND(B128&lt;3.25,A128&lt;6.85,F128&gt;=2.5,A128&gt;=5.85,B128&gt;=3.15),5.233,IF(AND(A128&gt;=6.8,A128&gt;=6.05,D128&gt;=1.35,F128&lt;2.5,A128&gt;=5.3,B128&lt;3.15),4.9,IF(AND(G128&gt;=0.622,H128&lt;13.29,A128&lt;7.05,F128&gt;=2.5,A128&gt;=5.3,B128&lt;3.15),5.067,IF(AND(H128&lt;8.834,G128&lt;0.858,D128&lt;0.45,A128&lt;5.05,A128&lt;5.85,B128&gt;=3.15),1.4,IF(AND(G128&lt;0.774,B128&gt;=3.25,A128&lt;6.85,F128&gt;=2.5,A128&gt;=5.85,B128&gt;=3.15),5.8,IF(AND(G128&gt;=0.774,B128&gt;=3.25,A128&lt;6.85,F128&gt;=2.5,A128&gt;=5.85,B128&gt;=3.15),5.4,IF(AND(H128&gt;=12.206,A128&lt;6.8,A128&gt;=6.05,D128&gt;=1.35,F128&lt;2.5,A128&gt;=5.3,B128&lt;3.15),4.5,IF(AND(G128&gt;=0.439,G128&lt;0.622,H128&lt;13.29,A128&lt;7.05,F128&gt;=2.5,A128&gt;=5.3,B128&lt;3.15),5.667,IF(AND(G128&lt;0.227,H128&gt;=8.834,G128&lt;0.858,D128&lt;0.45,A128&lt;5.05,A128&lt;5.85,B128&gt;=3.15),1.4,IF(AND(G128&gt;=0.227,H128&gt;=8.834,G128&lt;0.858,D128&lt;0.45,A128&lt;5.05,A128&lt;5.85,B128&gt;=3.15),1.3,IF(AND(G128&gt;=0.934,B128&lt;3.75,D128&lt;0.35,B128&gt;=3.35,A128&gt;=5.05,A128&lt;5.85,B128&gt;=3.15),1.7,IF(AND(G128&lt;0.823,B128&gt;=3.75,D128&lt;0.35,B128&gt;=3.35,A128&gt;=5.05,A128&lt;5.85,B128&gt;=3.15),1.55,IF(AND(G128&gt;=0.823,B128&gt;=3.75,D128&lt;0.35,B128&gt;=3.35,A128&gt;=5.05,A128&lt;5.85,B128&gt;=3.15),1.5,IF(AND(A128&lt;6.2,H128&lt;12.206,A128&lt;6.8,A128&gt;=6.05,D128&gt;=1.35,F128&lt;2.5,A128&gt;=5.3,B128&lt;3.15),4.6,IF(AND(A128&gt;=6.2,H128&lt;12.206,A128&lt;6.8,A128&gt;=6.05,D128&gt;=1.35,F128&lt;2.5,A128&gt;=5.3,B128&lt;3.15),4.74,IF(AND(H128&gt;=10.667,G128&lt;0.439,G128&lt;0.622,H128&lt;13.29,A128&lt;7.05,F128&gt;=2.5,A128&gt;=5.3,B128&lt;3.15),5.6,IF(AND(H128&lt;13.67,G128&lt;0.934,B128&lt;3.75,D128&lt;0.35,B128&gt;=3.35,A128&gt;=5.05,A128&lt;5.85,B128&gt;=3.15),1.48,IF(AND(H128&gt;=13.67,G128&lt;0.934,B128&lt;3.75,D128&lt;0.35,B128&gt;=3.35,A128&gt;=5.05,A128&lt;5.85,B128&gt;=3.15),1.3,IF(AND(G128&lt;0.301,H128&lt;10.667,G128&lt;0.439,G128&lt;0.622,H128&lt;13.29,A128&lt;7.05,F128&gt;=2.5,A128&gt;=5.3,B128&lt;3.15),5.2,IF(AND(G128&gt;=0.301,H128&lt;10.667,G128&lt;0.439,G128&lt;0.622,H128&lt;13.29,A128&lt;7.05,F128&gt;=2.5,A128&gt;=5.3,B128&lt;3.15),5.067,"shouldnthappen"))))))))))))))))))))))))))))))))))</f>
        <v>6.22</v>
      </c>
      <c r="BE128" s="1" t="n">
        <f aca="false">IF(AND(B128&gt;=3.85,A128&gt;=5.05,F128&lt;1.5),1.4,IF(AND(A128&lt;5.25,A128&lt;5.75,F128&gt;=1.5),3.15,IF(AND(A128&lt;4.95,B128&lt;3.15,A128&lt;5.05,F128&lt;1.5),1.46,IF(AND(A128&gt;=4.95,B128&lt;3.15,A128&lt;5.05,F128&lt;1.5),1.6,IF(AND(H128&lt;8.834,B128&gt;=3.15,A128&lt;5.05,F128&lt;1.5),1.4,IF(AND(D128&lt;0.25,B128&lt;3.85,A128&gt;=5.05,F128&lt;1.5),1.48,IF(AND(D128&gt;=0.25,B128&lt;3.85,A128&gt;=5.05,F128&lt;1.5),1.7,IF(AND(F128&gt;=2.5,A128&gt;=5.25,A128&lt;5.75,F128&gt;=1.5),4.9,IF(AND(H128&lt;12.45,H128&gt;=8.834,B128&gt;=3.15,A128&lt;5.05,F128&lt;1.5),1.25,IF(AND(H128&gt;=12.45,H128&gt;=8.834,B128&gt;=3.15,A128&lt;5.05,F128&lt;1.5),1.32,IF(AND(G128&lt;0.283,F128&lt;2.5,A128&gt;=5.25,A128&lt;5.75,F128&gt;=1.5),4.3,IF(AND(H128&lt;6.712,H128&lt;11.275,D128&lt;1.55,A128&gt;=5.75,F128&gt;=1.5),5,IF(AND(H128&lt;13.101,H128&gt;=11.275,D128&lt;1.55,A128&gt;=5.75,F128&gt;=1.5),3.933,IF(AND(H128&gt;=13.101,H128&gt;=11.275,D128&lt;1.55,A128&gt;=5.75,F128&gt;=1.5),4.5,IF(AND(A128&gt;=7.3,D128&lt;2.45,D128&gt;=1.55,A128&gt;=5.75,F128&gt;=1.5),6.7,IF(AND(B128&lt;3.45,D128&gt;=2.45,D128&gt;=1.55,A128&gt;=5.75,F128&gt;=1.5),5.925,IF(AND(B128&gt;=3.45,D128&gt;=2.45,D128&gt;=1.55,A128&gt;=5.75,F128&gt;=1.5),6.1,IF(AND(B128&gt;=2.8,G128&gt;=0.283,F128&lt;2.5,A128&gt;=5.25,A128&lt;5.75,F128&gt;=1.5),4.2,IF(AND(D128&lt;1.35,H128&gt;=6.712,H128&lt;11.275,D128&lt;1.55,A128&gt;=5.75,F128&gt;=1.5),4.35,IF(AND(D128&lt;1.05,B128&lt;2.8,G128&gt;=0.283,F128&lt;2.5,A128&gt;=5.25,A128&lt;5.75,F128&gt;=1.5),3.567,IF(AND(D128&gt;=1.05,B128&lt;2.8,G128&gt;=0.283,F128&lt;2.5,A128&gt;=5.25,A128&lt;5.75,F128&gt;=1.5),3.925,IF(AND(B128&lt;2.65,D128&gt;=1.35,H128&gt;=6.712,H128&lt;11.275,D128&lt;1.55,A128&gt;=5.75,F128&gt;=1.5),4.9,IF(AND(B128&gt;=2.65,D128&gt;=1.35,H128&gt;=6.712,H128&lt;11.275,D128&lt;1.55,A128&gt;=5.75,F128&gt;=1.5),4.625,IF(AND(H128&gt;=14.683,G128&gt;=0.628,A128&lt;7.3,D128&lt;2.45,D128&gt;=1.55,A128&gt;=5.75,F128&gt;=1.5),5.4,IF(AND(D128&lt;1.95,H128&lt;8.884,G128&lt;0.628,A128&lt;7.3,D128&lt;2.45,D128&gt;=1.55,A128&gt;=5.75,F128&gt;=1.5),5.1,IF(AND(D128&gt;=1.95,H128&lt;8.884,G128&lt;0.628,A128&lt;7.3,D128&lt;2.45,D128&gt;=1.55,A128&gt;=5.75,F128&gt;=1.5),5.22,IF(AND(A128&lt;6.05,H128&gt;=8.884,G128&lt;0.628,A128&lt;7.3,D128&lt;2.45,D128&gt;=1.55,A128&gt;=5.75,F128&gt;=1.5),5.1,IF(AND(G128&lt;0.817,H128&lt;14.683,G128&gt;=0.628,A128&lt;7.3,D128&lt;2.45,D128&gt;=1.55,A128&gt;=5.75,F128&gt;=1.5),4.967,IF(AND(G128&gt;=0.817,H128&lt;14.683,G128&gt;=0.628,A128&lt;7.3,D128&lt;2.45,D128&gt;=1.55,A128&gt;=5.75,F128&gt;=1.5),5.1,IF(AND(H128&lt;9.637,A128&gt;=6.05,H128&gt;=8.884,G128&lt;0.628,A128&lt;7.3,D128&lt;2.45,D128&gt;=1.55,A128&gt;=5.75,F128&gt;=1.5),5.9,IF(AND(D128&lt;1.85,H128&gt;=9.637,A128&gt;=6.05,H128&gt;=8.884,G128&lt;0.628,A128&lt;7.3,D128&lt;2.45,D128&gt;=1.55,A128&gt;=5.75,F128&gt;=1.5),5.733,IF(AND(G128&gt;=0.388,D128&gt;=1.85,H128&gt;=9.637,A128&gt;=6.05,H128&gt;=8.884,G128&lt;0.628,A128&lt;7.3,D128&lt;2.45,D128&gt;=1.55,A128&gt;=5.75,F128&gt;=1.5),5.64,IF(AND(B128&lt;2.95,G128&lt;0.388,D128&gt;=1.85,H128&gt;=9.637,A128&gt;=6.05,H128&gt;=8.884,G128&lt;0.628,A128&lt;7.3,D128&lt;2.45,D128&gt;=1.55,A128&gt;=5.75,F128&gt;=1.5),5.5,IF(AND(B128&gt;=2.95,G128&lt;0.388,D128&gt;=1.85,H128&gt;=9.637,A128&gt;=6.05,H128&gt;=8.884,G128&lt;0.628,A128&lt;7.3,D128&lt;2.45,D128&gt;=1.55,A128&gt;=5.75,F128&gt;=1.5),5.333,"shouldnthappen"))))))))))))))))))))))))))))))))))</f>
        <v>5.733</v>
      </c>
      <c r="BF128" s="1" t="n">
        <f aca="false">IF(AND(D128&gt;=0.35,F128&lt;1.5),1.65,IF(AND(H128&gt;=16.227,D128&gt;=1.55,F128&gt;=1.5),6.533,IF(AND(A128&gt;=5.45,G128&lt;0.174,D128&lt;0.35,F128&lt;1.5),1.7,IF(AND(D128&lt;0.15,G128&gt;=0.174,D128&lt;0.35,F128&lt;1.5),1.38,IF(AND(D128&gt;=1.15,D128&lt;1.25,D128&lt;1.55,F128&gt;=1.5),3.967,IF(AND(H128&lt;8.376,A128&lt;5.45,G128&lt;0.174,D128&lt;0.35,F128&lt;1.5),1.4,IF(AND(H128&gt;=8.376,A128&lt;5.45,G128&lt;0.174,D128&lt;0.35,F128&lt;1.5),1.5,IF(AND(B128&lt;3.1,D128&gt;=0.15,G128&gt;=0.174,D128&lt;0.35,F128&lt;1.5),1.475,IF(AND(H128&lt;10.258,D128&lt;1.15,D128&lt;1.25,D128&lt;1.55,F128&gt;=1.5),3.24,IF(AND(H128&gt;=10.258,D128&lt;1.15,D128&lt;1.25,D128&lt;1.55,F128&gt;=1.5),3.875,IF(AND(F128&gt;=2.5,H128&lt;10.927,D128&gt;=1.25,D128&lt;1.55,F128&gt;=1.5),5.05,IF(AND(D128&lt;1.35,H128&gt;=10.927,D128&gt;=1.25,D128&lt;1.55,F128&gt;=1.5),4.25,IF(AND(A128&gt;=6.95,D128&lt;1.75,H128&lt;16.227,D128&gt;=1.55,F128&gt;=1.5),5.8,IF(AND(B128&lt;3.3,B128&gt;=3.1,D128&gt;=0.15,G128&gt;=0.174,D128&lt;0.35,F128&lt;1.5),1.3,IF(AND(H128&lt;12.278,D128&gt;=1.35,H128&gt;=10.927,D128&gt;=1.25,D128&lt;1.55,F128&gt;=1.5),4.9,IF(AND(G128&lt;0.226,A128&lt;6.95,D128&lt;1.75,H128&lt;16.227,D128&gt;=1.55,F128&gt;=1.5),5,IF(AND(G128&gt;=0.226,A128&lt;6.95,D128&lt;1.75,H128&lt;16.227,D128&gt;=1.55,F128&gt;=1.5),4.62,IF(AND(H128&lt;9.35,B128&lt;2.95,D128&gt;=1.75,H128&lt;16.227,D128&gt;=1.55,F128&gt;=1.5),6.3,IF(AND(H128&gt;=9.35,B128&lt;2.95,D128&gt;=1.75,H128&lt;16.227,D128&gt;=1.55,F128&gt;=1.5),5.58,IF(AND(A128&lt;5.05,B128&gt;=3.3,B128&gt;=3.1,D128&gt;=0.15,G128&gt;=0.174,D128&lt;0.35,F128&lt;1.5),1.35,IF(AND(A128&gt;=5.05,B128&gt;=3.3,B128&gt;=3.1,D128&gt;=0.15,G128&gt;=0.174,D128&lt;0.35,F128&lt;1.5),1.46,IF(AND(B128&lt;2.8,A128&lt;5.65,F128&lt;2.5,H128&lt;10.927,D128&gt;=1.25,D128&lt;1.55,F128&gt;=1.5),4.075,IF(AND(B128&gt;=2.8,A128&lt;5.65,F128&lt;2.5,H128&lt;10.927,D128&gt;=1.25,D128&lt;1.55,F128&gt;=1.5),3.933,IF(AND(A128&lt;6.25,A128&gt;=5.65,F128&lt;2.5,H128&lt;10.927,D128&gt;=1.25,D128&lt;1.55,F128&gt;=1.5),4.533,IF(AND(A128&gt;=6.25,A128&gt;=5.65,F128&lt;2.5,H128&lt;10.927,D128&gt;=1.25,D128&lt;1.55,F128&gt;=1.5),4.3,IF(AND(A128&lt;6.5,H128&gt;=12.278,D128&gt;=1.35,H128&gt;=10.927,D128&gt;=1.25,D128&lt;1.55,F128&gt;=1.5),4.55,IF(AND(A128&gt;=6.5,H128&gt;=12.278,D128&gt;=1.35,H128&gt;=10.927,D128&gt;=1.25,D128&lt;1.55,F128&gt;=1.5),4.775,IF(AND(H128&lt;9.884,D128&lt;2.1,B128&gt;=2.95,D128&gt;=1.75,H128&lt;16.227,D128&gt;=1.55,F128&gt;=1.5),5.5,IF(AND(H128&gt;=9.884,D128&lt;2.1,B128&gt;=2.95,D128&gt;=1.75,H128&lt;16.227,D128&gt;=1.55,F128&gt;=1.5),5.1,IF(AND(H128&lt;10.393,D128&gt;=2.1,B128&gt;=2.95,D128&gt;=1.75,H128&lt;16.227,D128&gt;=1.55,F128&gt;=1.5),5.74,IF(AND(D128&lt;2.25,H128&gt;=10.393,D128&gt;=2.1,B128&gt;=2.95,D128&gt;=1.75,H128&lt;16.227,D128&gt;=1.55,F128&gt;=1.5),5.8,IF(AND(D128&gt;=2.25,H128&gt;=10.393,D128&gt;=2.1,B128&gt;=2.95,D128&gt;=1.75,H128&lt;16.227,D128&gt;=1.55,F128&gt;=1.5),5.4,"shouldnthappen"))))))))))))))))))))))))))))))))</f>
        <v>5.1</v>
      </c>
      <c r="BG128" s="1" t="n">
        <f aca="false">IF(AND(G128&lt;0.096,A128&lt;5.45),2.95,IF(AND(F128&gt;=1.5,G128&gt;=0.096,A128&lt;5.45),3,IF(AND(D128&lt;0.6,A128&lt;5.9,A128&gt;=5.45),1.4,IF(AND(F128&gt;=2.5,D128&gt;=0.6,A128&lt;5.9,A128&gt;=5.45),5.1,IF(AND(A128&lt;7.45,A128&gt;=7.05,A128&gt;=5.9,A128&gt;=5.45),6.167,IF(AND(B128&gt;=3.55,G128&lt;0.587,F128&lt;1.5,G128&gt;=0.096,A128&lt;5.45),1,IF(AND(A128&lt;5.05,G128&gt;=0.587,F128&lt;1.5,G128&gt;=0.096,A128&lt;5.45),1.35,IF(AND(B128&lt;2.75,D128&lt;1.7,A128&lt;7.05,A128&gt;=5.9,A128&gt;=5.45),4.9,IF(AND(A128&lt;6.2,D128&gt;=1.7,A128&lt;7.05,A128&gt;=5.9,A128&gt;=5.45),4.833,IF(AND(H128&lt;17.32,A128&gt;=7.45,A128&gt;=7.05,A128&gt;=5.9,A128&gt;=5.45),6.68,IF(AND(H128&gt;=17.32,A128&gt;=7.45,A128&gt;=7.05,A128&gt;=5.9,A128&gt;=5.45),6.4,IF(AND(G128&lt;0.161,B128&lt;3.55,G128&lt;0.587,F128&lt;1.5,G128&gt;=0.096,A128&lt;5.45),1.5,IF(AND(H128&lt;11.016,A128&gt;=5.05,G128&gt;=0.587,F128&lt;1.5,G128&gt;=0.096,A128&lt;5.45),1.633,IF(AND(H128&lt;11.001,G128&lt;0.372,F128&lt;2.5,D128&gt;=0.6,A128&lt;5.9,A128&gt;=5.45),4.133,IF(AND(H128&gt;=11.001,G128&lt;0.372,F128&lt;2.5,D128&gt;=0.6,A128&lt;5.9,A128&gt;=5.45),4.3,IF(AND(H128&lt;6.808,G128&gt;=0.372,F128&lt;2.5,D128&gt;=0.6,A128&lt;5.9,A128&gt;=5.45),4,IF(AND(A128&gt;=6.75,B128&gt;=2.75,D128&lt;1.7,A128&lt;7.05,A128&gt;=5.9,A128&gt;=5.45),4.84,IF(AND(H128&lt;12.467,G128&gt;=0.161,B128&lt;3.55,G128&lt;0.587,F128&lt;1.5,G128&gt;=0.096,A128&lt;5.45),1.3,IF(AND(D128&lt;0.25,H128&gt;=11.016,A128&gt;=5.05,G128&gt;=0.587,F128&lt;1.5,G128&gt;=0.096,A128&lt;5.45),1.52,IF(AND(D128&gt;=0.25,H128&gt;=11.016,A128&gt;=5.05,G128&gt;=0.587,F128&lt;1.5,G128&gt;=0.096,A128&lt;5.45),1.5,IF(AND(H128&lt;11.218,H128&gt;=6.808,G128&gt;=0.372,F128&lt;2.5,D128&gt;=0.6,A128&lt;5.9,A128&gt;=5.45),3.7,IF(AND(H128&gt;=11.218,H128&gt;=6.808,G128&gt;=0.372,F128&lt;2.5,D128&gt;=0.6,A128&lt;5.9,A128&gt;=5.45),3.9,IF(AND(B128&lt;2.95,A128&lt;6.75,B128&gt;=2.75,D128&lt;1.7,A128&lt;7.05,A128&gt;=5.9,A128&gt;=5.45),4.2,IF(AND(B128&gt;=2.95,A128&lt;6.75,B128&gt;=2.75,D128&lt;1.7,A128&lt;7.05,A128&gt;=5.9,A128&gt;=5.45),4.6,IF(AND(D128&gt;=2.45,A128&lt;6.85,A128&gt;=6.2,D128&gt;=1.7,A128&lt;7.05,A128&gt;=5.9,A128&gt;=5.45),5.9,IF(AND(G128&lt;0.312,A128&gt;=6.85,A128&gt;=6.2,D128&gt;=1.7,A128&lt;7.05,A128&gt;=5.9,A128&gt;=5.45),5.1,IF(AND(G128&gt;=0.312,A128&gt;=6.85,A128&gt;=6.2,D128&gt;=1.7,A128&lt;7.05,A128&gt;=5.9,A128&gt;=5.45),5.4,IF(AND(G128&lt;0.251,H128&gt;=12.467,G128&gt;=0.161,B128&lt;3.55,G128&lt;0.587,F128&lt;1.5,G128&gt;=0.096,A128&lt;5.45),1.35,IF(AND(G128&gt;=0.251,H128&gt;=12.467,G128&gt;=0.161,B128&lt;3.55,G128&lt;0.587,F128&lt;1.5,G128&gt;=0.096,A128&lt;5.45),1.467,IF(AND(G128&gt;=0.628,D128&lt;2.45,A128&lt;6.85,A128&gt;=6.2,D128&gt;=1.7,A128&lt;7.05,A128&gt;=5.9,A128&gt;=5.45),5.1,IF(AND(A128&gt;=6.75,G128&lt;0.628,D128&lt;2.45,A128&lt;6.85,A128&gt;=6.2,D128&gt;=1.7,A128&lt;7.05,A128&gt;=5.9,A128&gt;=5.45),5.9,IF(AND(H128&lt;11.824,A128&lt;6.75,G128&lt;0.628,D128&lt;2.45,A128&lt;6.85,A128&gt;=6.2,D128&gt;=1.7,A128&lt;7.05,A128&gt;=5.9,A128&gt;=5.45),5.44,IF(AND(H128&lt;14.378,H128&gt;=11.824,A128&lt;6.75,G128&lt;0.628,D128&lt;2.45,A128&lt;6.85,A128&gt;=6.2,D128&gt;=1.7,A128&lt;7.05,A128&gt;=5.9,A128&gt;=5.45),5.6,IF(AND(H128&gt;=14.378,H128&gt;=11.824,A128&lt;6.75,G128&lt;0.628,D128&lt;2.45,A128&lt;6.85,A128&gt;=6.2,D128&gt;=1.7,A128&lt;7.05,A128&gt;=5.9,A128&gt;=5.45),5.8,"shouldnthappen"))))))))))))))))))))))))))))))))))</f>
        <v>6.167</v>
      </c>
      <c r="BH128" s="1" t="n">
        <f aca="false">IF(AND(G128&gt;=0.905,F128&lt;1.5),1.8,IF(AND(H128&lt;5.523,G128&lt;0.905,F128&lt;1.5),1,IF(AND(D128&gt;=0.4,H128&gt;=5.523,G128&lt;0.905,F128&lt;1.5),1.7,IF(AND(G128&gt;=0.878,D128&lt;1.35,F128&lt;2.5,F128&gt;=1.5),4.4,IF(AND(A128&lt;5.4,D128&gt;=1.35,F128&lt;2.5,F128&gt;=1.5),3.9,IF(AND(G128&lt;0.177,B128&lt;3.15,F128&gt;=2.5,F128&gt;=1.5),6.15,IF(AND(H128&lt;10.393,B128&gt;=3.15,F128&gt;=2.5,F128&gt;=1.5),5.94,IF(AND(H128&gt;=10.393,B128&gt;=3.15,F128&gt;=2.5,F128&gt;=1.5),5.467,IF(AND(D128&gt;=1.25,G128&lt;0.878,D128&lt;1.35,F128&lt;2.5,F128&gt;=1.5),4.18,IF(AND(G128&gt;=0.709,A128&gt;=5.4,D128&gt;=1.35,F128&lt;2.5,F128&gt;=1.5),4.9,IF(AND(B128&lt;2.6,G128&gt;=0.177,B128&lt;3.15,F128&gt;=2.5,F128&gt;=1.5),4.8,IF(AND(A128&lt;4.35,A128&lt;5.05,D128&lt;0.4,H128&gt;=5.523,G128&lt;0.905,F128&lt;1.5),1.1,IF(AND(A128&gt;=5.6,A128&gt;=5.05,D128&lt;0.4,H128&gt;=5.523,G128&lt;0.905,F128&lt;1.5),1.7,IF(AND(D128&lt;1.05,D128&lt;1.25,G128&lt;0.878,D128&lt;1.35,F128&lt;2.5,F128&gt;=1.5),3.6,IF(AND(D128&gt;=1.55,G128&lt;0.709,A128&gt;=5.4,D128&gt;=1.35,F128&lt;2.5,F128&gt;=1.5),4.975,IF(AND(D128&lt;1.7,B128&gt;=2.6,G128&gt;=0.177,B128&lt;3.15,F128&gt;=2.5,F128&gt;=1.5),5.8,IF(AND(B128&lt;3.15,A128&gt;=4.35,A128&lt;5.05,D128&lt;0.4,H128&gt;=5.523,G128&lt;0.905,F128&lt;1.5),1.46,IF(AND(A128&gt;=5.45,A128&lt;5.6,A128&gt;=5.05,D128&lt;0.4,H128&gt;=5.523,G128&lt;0.905,F128&lt;1.5),1.35,IF(AND(H128&lt;10.974,D128&gt;=1.05,D128&lt;1.25,G128&lt;0.878,D128&lt;1.35,F128&lt;2.5,F128&gt;=1.5),3.8,IF(AND(H128&gt;=13.654,D128&lt;1.55,G128&lt;0.709,A128&gt;=5.4,D128&gt;=1.35,F128&lt;2.5,F128&gt;=1.5),4.725,IF(AND(A128&lt;4.5,B128&gt;=3.15,A128&gt;=4.35,A128&lt;5.05,D128&lt;0.4,H128&gt;=5.523,G128&lt;0.905,F128&lt;1.5),1.3,IF(AND(G128&lt;0.676,A128&lt;5.45,A128&lt;5.6,A128&gt;=5.05,D128&lt;0.4,H128&gt;=5.523,G128&lt;0.905,F128&lt;1.5),1.5,IF(AND(G128&gt;=0.676,A128&lt;5.45,A128&lt;5.6,A128&gt;=5.05,D128&lt;0.4,H128&gt;=5.523,G128&lt;0.905,F128&lt;1.5),1.55,IF(AND(A128&lt;5.7,H128&gt;=10.974,D128&gt;=1.05,D128&lt;1.25,G128&lt;0.878,D128&lt;1.35,F128&lt;2.5,F128&gt;=1.5),3.9,IF(AND(A128&gt;=5.7,H128&gt;=10.974,D128&gt;=1.05,D128&lt;1.25,G128&lt;0.878,D128&lt;1.35,F128&lt;2.5,F128&gt;=1.5),3.933,IF(AND(G128&gt;=0.644,H128&lt;13.654,D128&lt;1.55,G128&lt;0.709,A128&gt;=5.4,D128&gt;=1.35,F128&lt;2.5,F128&gt;=1.5),4.4,IF(AND(B128&lt;2.9,A128&lt;6.2,D128&gt;=1.7,B128&gt;=2.6,G128&gt;=0.177,B128&lt;3.15,F128&gt;=2.5,F128&gt;=1.5),5.02,IF(AND(B128&gt;=2.9,A128&lt;6.2,D128&gt;=1.7,B128&gt;=2.6,G128&gt;=0.177,B128&lt;3.15,F128&gt;=2.5,F128&gt;=1.5),4.8,IF(AND(D128&lt;2.2,A128&gt;=6.2,D128&gt;=1.7,B128&gt;=2.6,G128&gt;=0.177,B128&lt;3.15,F128&gt;=2.5,F128&gt;=1.5),5.325,IF(AND(D128&gt;=2.2,A128&gt;=6.2,D128&gt;=1.7,B128&gt;=2.6,G128&gt;=0.177,B128&lt;3.15,F128&gt;=2.5,F128&gt;=1.5),5.1,IF(AND(D128&lt;0.25,A128&gt;=4.5,B128&gt;=3.15,A128&gt;=4.35,A128&lt;5.05,D128&lt;0.4,H128&gt;=5.523,G128&lt;0.905,F128&lt;1.5),1.357,IF(AND(D128&gt;=0.25,A128&gt;=4.5,B128&gt;=3.15,A128&gt;=4.35,A128&lt;5.05,D128&lt;0.4,H128&gt;=5.523,G128&lt;0.905,F128&lt;1.5),1.333,IF(AND(H128&lt;10.723,G128&lt;0.644,H128&lt;13.654,D128&lt;1.55,G128&lt;0.709,A128&gt;=5.4,D128&gt;=1.35,F128&lt;2.5,F128&gt;=1.5),4.6,IF(AND(H128&gt;=10.723,G128&lt;0.644,H128&lt;13.654,D128&lt;1.55,G128&lt;0.709,A128&gt;=5.4,D128&gt;=1.35,F128&lt;2.5,F128&gt;=1.5),4.5,"shouldnthappen"))))))))))))))))))))))))))))))))))</f>
        <v>5.467</v>
      </c>
      <c r="BI128" s="1" t="n">
        <f aca="false">IF(AND(D128&gt;=0.8,A128&lt;5.45),3.9,IF(AND(D128&gt;=0.45,D128&lt;0.8,A128&lt;5.45),1.66,IF(AND(H128&lt;16.447,B128&gt;=3.45,A128&gt;=5.45),1.525,IF(AND(H128&gt;=16.447,B128&gt;=3.45,A128&gt;=5.45),6.4,IF(AND(H128&lt;5.245,D128&lt;0.45,D128&lt;0.8,A128&lt;5.45),1,IF(AND(A128&gt;=7.2,G128&lt;0.154,B128&lt;3.45,A128&gt;=5.45),6.7,IF(AND(D128&lt;1.65,A128&lt;7.2,G128&lt;0.154,B128&lt;3.45,A128&gt;=5.45),4.7,IF(AND(D128&gt;=1.65,A128&lt;7.2,G128&lt;0.154,B128&lt;3.45,A128&gt;=5.45),5.52,IF(AND(D128&gt;=0.25,A128&lt;5.05,H128&gt;=5.245,D128&lt;0.45,D128&lt;0.8,A128&lt;5.45),1.35,IF(AND(H128&lt;6.089,A128&gt;=5.05,H128&gt;=5.245,D128&lt;0.45,D128&lt;0.8,A128&lt;5.45),1.7,IF(AND(D128&lt;1.2,B128&lt;2.6,A128&lt;5.75,G128&gt;=0.154,B128&lt;3.45,A128&gt;=5.45),3.85,IF(AND(D128&gt;=1.2,B128&lt;2.6,A128&lt;5.75,G128&gt;=0.154,B128&lt;3.45,A128&gt;=5.45),4,IF(AND(D128&gt;=1.65,B128&gt;=2.6,A128&lt;5.75,G128&gt;=0.154,B128&lt;3.45,A128&gt;=5.45),4.9,IF(AND(G128&lt;0.353,F128&lt;2.5,A128&gt;=5.75,G128&gt;=0.154,B128&lt;3.45,A128&gt;=5.45),4.25,IF(AND(A128&gt;=7.25,F128&gt;=2.5,A128&gt;=5.75,G128&gt;=0.154,B128&lt;3.45,A128&gt;=5.45),6.45,IF(AND(H128&lt;11.218,D128&lt;0.25,A128&lt;5.05,H128&gt;=5.245,D128&lt;0.45,D128&lt;0.8,A128&lt;5.45),1.42,IF(AND(G128&lt;0.517,H128&gt;=6.089,A128&gt;=5.05,H128&gt;=5.245,D128&lt;0.45,D128&lt;0.8,A128&lt;5.45),1.44,IF(AND(G128&gt;=0.517,H128&gt;=6.089,A128&gt;=5.05,H128&gt;=5.245,D128&lt;0.45,D128&lt;0.8,A128&lt;5.45),1.54,IF(AND(H128&gt;=10.194,D128&lt;1.65,B128&gt;=2.6,A128&lt;5.75,G128&gt;=0.154,B128&lt;3.45,A128&gt;=5.45),4.35,IF(AND(B128&gt;=3.15,G128&gt;=0.353,F128&lt;2.5,A128&gt;=5.75,G128&gt;=0.154,B128&lt;3.45,A128&gt;=5.45),4.7,IF(AND(H128&lt;7.716,A128&lt;7.25,F128&gt;=2.5,A128&gt;=5.75,G128&gt;=0.154,B128&lt;3.45,A128&gt;=5.45),5.04,IF(AND(G128&lt;0.175,H128&gt;=11.218,D128&lt;0.25,A128&lt;5.05,H128&gt;=5.245,D128&lt;0.45,D128&lt;0.8,A128&lt;5.45),1.5,IF(AND(H128&lt;7.713,H128&lt;10.194,D128&lt;1.65,B128&gt;=2.6,A128&lt;5.75,G128&gt;=0.154,B128&lt;3.45,A128&gt;=5.45),4.1,IF(AND(H128&gt;=7.713,H128&lt;10.194,D128&lt;1.65,B128&gt;=2.6,A128&lt;5.75,G128&gt;=0.154,B128&lt;3.45,A128&gt;=5.45),4.2,IF(AND(B128&gt;=3.05,B128&lt;3.15,G128&gt;=0.353,F128&lt;2.5,A128&gt;=5.75,G128&gt;=0.154,B128&lt;3.45,A128&gt;=5.45),4.4,IF(AND(D128&gt;=2.45,H128&gt;=7.716,A128&lt;7.25,F128&gt;=2.5,A128&gt;=5.75,G128&gt;=0.154,B128&lt;3.45,A128&gt;=5.45),5.85,IF(AND(D128&lt;0.15,G128&gt;=0.175,H128&gt;=11.218,D128&lt;0.25,A128&lt;5.05,H128&gt;=5.245,D128&lt;0.45,D128&lt;0.8,A128&lt;5.45),1.1,IF(AND(H128&gt;=16.317,B128&lt;3.05,B128&lt;3.15,G128&gt;=0.353,F128&lt;2.5,A128&gt;=5.75,G128&gt;=0.154,B128&lt;3.45,A128&gt;=5.45),4.8,IF(AND(G128&gt;=0.857,D128&lt;2.45,H128&gt;=7.716,A128&lt;7.25,F128&gt;=2.5,A128&gt;=5.75,G128&gt;=0.154,B128&lt;3.45,A128&gt;=5.45),5.05,IF(AND(G128&lt;0.245,D128&gt;=0.15,G128&gt;=0.175,H128&gt;=11.218,D128&lt;0.25,A128&lt;5.05,H128&gt;=5.245,D128&lt;0.45,D128&lt;0.8,A128&lt;5.45),1.3,IF(AND(G128&gt;=0.245,D128&gt;=0.15,G128&gt;=0.175,H128&gt;=11.218,D128&lt;0.25,A128&lt;5.05,H128&gt;=5.245,D128&lt;0.45,D128&lt;0.8,A128&lt;5.45),1.22,IF(AND(B128&lt;2.85,H128&lt;16.317,B128&lt;3.05,B128&lt;3.15,G128&gt;=0.353,F128&lt;2.5,A128&gt;=5.75,G128&gt;=0.154,B128&lt;3.45,A128&gt;=5.45),4.6,IF(AND(B128&gt;=2.85,H128&lt;16.317,B128&lt;3.05,B128&lt;3.15,G128&gt;=0.353,F128&lt;2.5,A128&gt;=5.75,G128&gt;=0.154,B128&lt;3.45,A128&gt;=5.45),4.633,IF(AND(D128&lt;1.85,G128&lt;0.857,D128&lt;2.45,H128&gt;=7.716,A128&lt;7.25,F128&gt;=2.5,A128&gt;=5.75,G128&gt;=0.154,B128&lt;3.45,A128&gt;=5.45),5.8,IF(AND(H128&lt;11.297,D128&gt;=1.85,G128&lt;0.857,D128&lt;2.45,H128&gt;=7.716,A128&lt;7.25,F128&gt;=2.5,A128&gt;=5.75,G128&gt;=0.154,B128&lt;3.45,A128&gt;=5.45),5.3,IF(AND(G128&lt;0.388,H128&gt;=11.297,D128&gt;=1.85,G128&lt;0.857,D128&lt;2.45,H128&gt;=7.716,A128&lt;7.25,F128&gt;=2.5,A128&gt;=5.75,G128&gt;=0.154,B128&lt;3.45,A128&gt;=5.45),5.4,IF(AND(G128&gt;=0.388,H128&gt;=11.297,D128&gt;=1.85,G128&lt;0.857,D128&lt;2.45,H128&gt;=7.716,A128&lt;7.25,F128&gt;=2.5,A128&gt;=5.75,G128&gt;=0.154,B128&lt;3.45,A128&gt;=5.45),5.6,"shouldnthappen")))))))))))))))))))))))))))))))))))))</f>
        <v>5.8</v>
      </c>
      <c r="BJ128" s="1" t="n">
        <f aca="false">IF(AND(F128&gt;=2,B128&gt;=3.35),6.1,IF(AND(H128&gt;=12.719,F128&lt;1.5,B128&lt;3.35),1.567,IF(AND(H128&lt;5.245,F128&lt;2,B128&gt;=3.35),1,IF(AND(D128&lt;0.15,H128&lt;12.719,F128&lt;1.5,B128&lt;3.35),1.5,IF(AND(D128&gt;=0.35,H128&gt;=5.245,F128&lt;2,B128&gt;=3.35),1.6,IF(AND(A128&lt;4.9,D128&gt;=0.15,H128&lt;12.719,F128&lt;1.5,B128&lt;3.35),1.36,IF(AND(B128&lt;2.65,G128&lt;0.572,D128&lt;1.45,F128&gt;=1.5,B128&lt;3.35),3.5,IF(AND(A128&lt;6.1,F128&lt;2.5,D128&gt;=1.45,F128&gt;=1.5,B128&lt;3.35),5.1,IF(AND(G128&gt;=0.607,D128&lt;0.35,H128&gt;=5.245,F128&lt;2,B128&gt;=3.35),1.65,IF(AND(G128&lt;0.546,A128&gt;=4.9,D128&gt;=0.15,H128&lt;12.719,F128&lt;1.5,B128&lt;3.35),1.2,IF(AND(G128&gt;=0.546,A128&gt;=4.9,D128&gt;=0.15,H128&lt;12.719,F128&lt;1.5,B128&lt;3.35),1.4,IF(AND(A128&gt;=6.3,B128&gt;=2.65,G128&lt;0.572,D128&lt;1.45,F128&gt;=1.5,B128&lt;3.35),4.8,IF(AND(D128&lt;1.15,B128&lt;2.85,G128&gt;=0.572,D128&lt;1.45,F128&gt;=1.5,B128&lt;3.35),3.9,IF(AND(B128&gt;=3.15,B128&gt;=2.85,G128&gt;=0.572,D128&lt;1.45,F128&gt;=1.5,B128&lt;3.35),4.7,IF(AND(B128&lt;2.95,A128&gt;=6.1,F128&lt;2.5,D128&gt;=1.45,F128&gt;=1.5,B128&lt;3.35),4.533,IF(AND(B128&gt;=2.95,A128&gt;=6.1,F128&lt;2.5,D128&gt;=1.45,F128&gt;=1.5,B128&lt;3.35),4.75,IF(AND(A128&gt;=6.7,G128&lt;0.107,F128&gt;=2.5,D128&gt;=1.45,F128&gt;=1.5,B128&lt;3.35),5.7,IF(AND(G128&gt;=0.385,G128&lt;0.607,D128&lt;0.35,H128&gt;=5.245,F128&lt;2,B128&gt;=3.35),1.325,IF(AND(D128&lt;1.25,A128&lt;6.3,B128&gt;=2.65,G128&lt;0.572,D128&lt;1.45,F128&gt;=1.5,B128&lt;3.35),4,IF(AND(D128&gt;=1.25,A128&lt;6.3,B128&gt;=2.65,G128&lt;0.572,D128&lt;1.45,F128&gt;=1.5,B128&lt;3.35),4.18,IF(AND(G128&lt;0.907,D128&gt;=1.15,B128&lt;2.85,G128&gt;=0.572,D128&lt;1.45,F128&gt;=1.5,B128&lt;3.35),4,IF(AND(G128&gt;=0.907,D128&gt;=1.15,B128&lt;2.85,G128&gt;=0.572,D128&lt;1.45,F128&gt;=1.5,B128&lt;3.35),4.4,IF(AND(H128&lt;8.326,B128&lt;3.15,B128&gt;=2.85,G128&gt;=0.572,D128&lt;1.45,F128&gt;=1.5,B128&lt;3.35),3.6,IF(AND(H128&gt;=8.326,B128&lt;3.15,B128&gt;=2.85,G128&gt;=0.572,D128&lt;1.45,F128&gt;=1.5,B128&lt;3.35),4.48,IF(AND(B128&lt;2.95,A128&lt;6.7,G128&lt;0.107,F128&gt;=2.5,D128&gt;=1.45,F128&gt;=1.5,B128&lt;3.35),5.6,IF(AND(B128&gt;=2.95,A128&lt;6.7,G128&lt;0.107,F128&gt;=2.5,D128&gt;=1.45,F128&gt;=1.5,B128&lt;3.35),5.5,IF(AND(G128&lt;0.205,G128&lt;0.432,G128&gt;=0.107,F128&gt;=2.5,D128&gt;=1.45,F128&gt;=1.5,B128&lt;3.35),5.3,IF(AND(B128&gt;=3.05,G128&gt;=0.432,G128&gt;=0.107,F128&gt;=2.5,D128&gt;=1.45,F128&gt;=1.5,B128&lt;3.35),5.86,IF(AND(H128&gt;=14.057,G128&lt;0.385,G128&lt;0.607,D128&lt;0.35,H128&gt;=5.245,F128&lt;2,B128&gt;=3.35),1.7,IF(AND(D128&lt;1.7,G128&gt;=0.205,G128&lt;0.432,G128&gt;=0.107,F128&gt;=2.5,D128&gt;=1.45,F128&gt;=1.5,B128&lt;3.35),5,IF(AND(G128&lt;0.779,B128&lt;3.05,G128&gt;=0.432,G128&gt;=0.107,F128&gt;=2.5,D128&gt;=1.45,F128&gt;=1.5,B128&lt;3.35),4.9,IF(AND(G128&gt;=0.779,B128&lt;3.05,G128&gt;=0.432,G128&gt;=0.107,F128&gt;=2.5,D128&gt;=1.45,F128&gt;=1.5,B128&lt;3.35),5.533,IF(AND(D128&gt;=0.25,H128&lt;14.057,G128&lt;0.385,G128&lt;0.607,D128&lt;0.35,H128&gt;=5.245,F128&lt;2,B128&gt;=3.35),1.4,IF(AND(B128&lt;2.85,D128&gt;=1.7,G128&gt;=0.205,G128&lt;0.432,G128&gt;=0.107,F128&gt;=2.5,D128&gt;=1.45,F128&gt;=1.5,B128&lt;3.35),5.1,IF(AND(B128&gt;=2.85,D128&gt;=1.7,G128&gt;=0.205,G128&lt;0.432,G128&gt;=0.107,F128&gt;=2.5,D128&gt;=1.45,F128&gt;=1.5,B128&lt;3.35),5.15,IF(AND(A128&lt;5.1,D128&lt;0.25,H128&lt;14.057,G128&lt;0.385,G128&lt;0.607,D128&lt;0.35,H128&gt;=5.245,F128&lt;2,B128&gt;=3.35),1.4,IF(AND(A128&gt;=5.1,D128&lt;0.25,H128&lt;14.057,G128&lt;0.385,G128&lt;0.607,D128&lt;0.35,H128&gt;=5.245,F128&lt;2,B128&gt;=3.35),1.5,"shouldnthappen")))))))))))))))))))))))))))))))))))))</f>
        <v>5.15</v>
      </c>
    </row>
    <row r="129" customFormat="false" ht="13.8" hidden="false" customHeight="false" outlineLevel="0" collapsed="false">
      <c r="A129" s="1" t="n">
        <v>6.2</v>
      </c>
      <c r="B129" s="1" t="n">
        <v>2.8</v>
      </c>
      <c r="C129" s="1" t="n">
        <v>4.8</v>
      </c>
      <c r="D129" s="1" t="n">
        <v>1.8</v>
      </c>
      <c r="E129" s="1" t="s">
        <v>93</v>
      </c>
      <c r="F129" s="1" t="n">
        <v>3</v>
      </c>
      <c r="G129" s="1" t="n">
        <v>0.0312215546146035</v>
      </c>
      <c r="H129" s="16" t="n">
        <v>9.55540299070999</v>
      </c>
      <c r="I129" s="11" t="n">
        <f aca="false">C129</f>
        <v>4.8</v>
      </c>
      <c r="J129" s="1" t="n">
        <f aca="false">AVERAGE(M129:BJ129)</f>
        <v>5.45598</v>
      </c>
      <c r="K129" s="15" t="n">
        <f aca="false">1-SQRT(VAR(M129:BJ129, I129)) / AVERAGE(M129:BJ129)</f>
        <v>0.93750506384337</v>
      </c>
      <c r="L129" s="1" t="n">
        <f aca="false">(J129-I129)/I129</f>
        <v>0.1366625</v>
      </c>
      <c r="M129" s="1" t="n">
        <f aca="false">IF(AND(H129&gt;=16.241,B129&gt;=3.35),6.4,IF(AND(D129&gt;=0.75,A129&lt;5.15,B129&lt;3.35),4.1,IF(AND(D129&gt;=1.5,H129&lt;16.241,B129&gt;=3.35),5.767,IF(AND(B129&gt;=3.25,D129&lt;0.75,A129&lt;5.15,B129&lt;3.35),1.58,IF(AND(A129&lt;4.95,D129&lt;1.5,H129&lt;16.241,B129&gt;=3.35),1.4,IF(AND(A129&lt;4.5,B129&lt;3.25,D129&lt;0.75,A129&lt;5.15,B129&lt;3.35),1.26,IF(AND(A129&gt;=4.5,B129&lt;3.25,D129&lt;0.75,A129&lt;5.15,B129&lt;3.35),1.48,IF(AND(G129&lt;0.356,H129&lt;12.557,D129&lt;1.45,A129&gt;=5.15,B129&lt;3.35),4.267,IF(AND(D129&lt;1.25,H129&gt;=12.557,D129&lt;1.45,A129&gt;=5.15,B129&lt;3.35),4.05,IF(AND(D129&gt;=1.35,G129&gt;=0.356,H129&lt;12.557,D129&lt;1.45,A129&gt;=5.15,B129&lt;3.35),4.25,IF(AND(H129&lt;15.086,D129&gt;=1.25,H129&gt;=12.557,D129&lt;1.45,A129&gt;=5.15,B129&lt;3.35),4.4,IF(AND(F129&lt;2.5,G129&gt;=0.44,D129&lt;2.05,D129&gt;=1.45,A129&gt;=5.15,B129&lt;3.35),4.7,IF(AND(H129&lt;10.391,B129&lt;3.15,D129&gt;=2.05,D129&gt;=1.45,A129&gt;=5.15,B129&lt;3.35),5.1,IF(AND(G129&lt;0.505,B129&gt;=3.15,D129&gt;=2.05,D129&gt;=1.45,A129&gt;=5.15,B129&lt;3.35),5.7,IF(AND(G129&gt;=0.505,B129&gt;=3.15,D129&gt;=2.05,D129&gt;=1.45,A129&gt;=5.15,B129&lt;3.35),5.95,IF(AND(D129&gt;=0.5,G129&lt;0.905,A129&gt;=4.95,D129&lt;1.5,H129&lt;16.241,B129&gt;=3.35),1.6,IF(AND(B129&lt;3.6,G129&gt;=0.905,A129&gt;=4.95,D129&lt;1.5,H129&lt;16.241,B129&gt;=3.35),1.7,IF(AND(B129&gt;=3.6,G129&gt;=0.905,A129&gt;=4.95,D129&lt;1.5,H129&lt;16.241,B129&gt;=3.35),1.767,IF(AND(A129&gt;=5.7,D129&lt;1.35,G129&gt;=0.356,H129&lt;12.557,D129&lt;1.45,A129&gt;=5.15,B129&lt;3.35),3.9,IF(AND(A129&lt;6.35,H129&gt;=15.086,D129&gt;=1.25,H129&gt;=12.557,D129&lt;1.45,A129&gt;=5.15,B129&lt;3.35),4.7,IF(AND(A129&gt;=6.35,H129&gt;=15.086,D129&gt;=1.25,H129&gt;=12.557,D129&lt;1.45,A129&gt;=5.15,B129&lt;3.35),4.6,IF(AND(H129&lt;9.252,D129&lt;1.55,G129&lt;0.44,D129&lt;2.05,D129&gt;=1.45,A129&gt;=5.15,B129&lt;3.35),5.08,IF(AND(H129&gt;=9.252,D129&lt;1.55,G129&lt;0.44,D129&lt;2.05,D129&gt;=1.45,A129&gt;=5.15,B129&lt;3.35),4.7,IF(AND(H129&lt;8.477,D129&gt;=1.55,G129&lt;0.44,D129&lt;2.05,D129&gt;=1.45,A129&gt;=5.15,B129&lt;3.35),5.1,IF(AND(H129&gt;=8.477,D129&gt;=1.55,G129&lt;0.44,D129&lt;2.05,D129&gt;=1.45,A129&gt;=5.15,B129&lt;3.35),5.4,IF(AND(H129&lt;8.435,F129&gt;=2.5,G129&gt;=0.44,D129&lt;2.05,D129&gt;=1.45,A129&gt;=5.15,B129&lt;3.35),5.1,IF(AND(H129&gt;=8.435,F129&gt;=2.5,G129&gt;=0.44,D129&lt;2.05,D129&gt;=1.45,A129&gt;=5.15,B129&lt;3.35),4.86,IF(AND(G129&lt;0.543,H129&gt;=10.391,B129&lt;3.15,D129&gt;=2.05,D129&gt;=1.45,A129&gt;=5.15,B129&lt;3.35),5.56,IF(AND(G129&gt;=0.543,H129&gt;=10.391,B129&lt;3.15,D129&gt;=2.05,D129&gt;=1.45,A129&gt;=5.15,B129&lt;3.35),5.8,IF(AND(A129&lt;5.05,D129&lt;0.5,G129&lt;0.905,A129&gt;=4.95,D129&lt;1.5,H129&lt;16.241,B129&gt;=3.35),1.3,IF(AND(H129&lt;6.583,A129&lt;5.7,D129&lt;1.35,G129&gt;=0.356,H129&lt;12.557,D129&lt;1.45,A129&gt;=5.15,B129&lt;3.35),4,IF(AND(G129&lt;0.585,A129&gt;=5.05,D129&lt;0.5,G129&lt;0.905,A129&gt;=4.95,D129&lt;1.5,H129&lt;16.241,B129&gt;=3.35),1.475,IF(AND(G129&lt;0.62,H129&gt;=6.583,A129&lt;5.7,D129&lt;1.35,G129&gt;=0.356,H129&lt;12.557,D129&lt;1.45,A129&gt;=5.15,B129&lt;3.35),3.75,IF(AND(G129&gt;=0.62,H129&gt;=6.583,A129&lt;5.7,D129&lt;1.35,G129&gt;=0.356,H129&lt;12.557,D129&lt;1.45,A129&gt;=5.15,B129&lt;3.35),3.6,IF(AND(B129&lt;3.75,G129&gt;=0.585,A129&gt;=5.05,D129&lt;0.5,G129&lt;0.905,A129&gt;=4.95,D129&lt;1.5,H129&lt;16.241,B129&gt;=3.35),1.5,IF(AND(B129&gt;=3.75,G129&gt;=0.585,A129&gt;=5.05,D129&lt;0.5,G129&lt;0.905,A129&gt;=4.95,D129&lt;1.5,H129&lt;16.241,B129&gt;=3.35),1.6,"shouldnthappen"))))))))))))))))))))))))))))))))))))</f>
        <v>5.4</v>
      </c>
      <c r="N129" s="1" t="n">
        <f aca="false">IF(AND(H129&lt;5.245,B129&lt;3.65,F129&lt;1.5),1,IF(AND(H129&gt;=14.096,B129&gt;=3.65,F129&lt;1.5),1.65,IF(AND(A129&gt;=5.45,H129&gt;=5.245,B129&lt;3.65,F129&lt;1.5),1.3,IF(AND(H129&gt;=13.586,H129&lt;14.096,B129&gt;=3.65,F129&lt;1.5),1.3,IF(AND(H129&lt;10.258,D129&lt;1.25,F129&lt;2.5,F129&gt;=1.5),3.38,IF(AND(H129&lt;6.982,D129&gt;=1.25,F129&lt;2.5,F129&gt;=1.5),3.96,IF(AND(H129&gt;=13.646,D129&lt;2.05,F129&gt;=2.5,F129&gt;=1.5),6.1,IF(AND(B129&lt;3.05,A129&lt;5.45,H129&gt;=5.245,B129&lt;3.65,F129&lt;1.5),1.375,IF(AND(H129&lt;6.543,H129&lt;13.586,H129&lt;14.096,B129&gt;=3.65,F129&lt;1.5),1.4,IF(AND(H129&gt;=6.543,H129&lt;13.586,H129&lt;14.096,B129&gt;=3.65,F129&lt;1.5),1.5,IF(AND(H129&lt;11.522,H129&gt;=10.258,D129&lt;1.25,F129&lt;2.5,F129&gt;=1.5),3.733,IF(AND(H129&gt;=11.522,H129&gt;=10.258,D129&lt;1.25,F129&lt;2.5,F129&gt;=1.5),3.92,IF(AND(H129&lt;5.767,H129&lt;13.646,D129&lt;2.05,F129&gt;=2.5,F129&gt;=1.5),4.5,IF(AND(A129&lt;6.8,B129&lt;3.15,D129&gt;=2.05,F129&gt;=2.5,F129&gt;=1.5),5.6,IF(AND(A129&gt;=6.8,B129&lt;3.15,D129&gt;=2.05,F129&gt;=2.5,F129&gt;=1.5),5.1,IF(AND(B129&lt;3.25,B129&gt;=3.15,D129&gt;=2.05,F129&gt;=2.5,F129&gt;=1.5),5.8,IF(AND(B129&gt;=3.25,B129&gt;=3.15,D129&gt;=2.05,F129&gt;=2.5,F129&gt;=1.5),5.65,IF(AND(B129&lt;3.15,B129&gt;=3.05,A129&lt;5.45,H129&gt;=5.245,B129&lt;3.65,F129&lt;1.5),1.5,IF(AND(G129&gt;=0.735,H129&lt;13.665,H129&gt;=6.982,D129&gt;=1.25,F129&lt;2.5,F129&gt;=1.5),4.2,IF(AND(H129&lt;14.03,H129&gt;=13.665,H129&gt;=6.982,D129&gt;=1.25,F129&lt;2.5,F129&gt;=1.5),4.8,IF(AND(A129&gt;=6.6,H129&gt;=5.767,H129&lt;13.646,D129&lt;2.05,F129&gt;=2.5,F129&gt;=1.5),6.05,IF(AND(G129&gt;=0.934,B129&gt;=3.15,B129&gt;=3.05,A129&lt;5.45,H129&gt;=5.245,B129&lt;3.65,F129&lt;1.5),1.7,IF(AND(D129&gt;=1.55,G129&lt;0.735,H129&lt;13.665,H129&gt;=6.982,D129&gt;=1.25,F129&lt;2.5,F129&gt;=1.5),5.1,IF(AND(D129&lt;1.45,H129&gt;=14.03,H129&gt;=13.665,H129&gt;=6.982,D129&gt;=1.25,F129&lt;2.5,F129&gt;=1.5),4.7,IF(AND(D129&gt;=1.45,H129&gt;=14.03,H129&gt;=13.665,H129&gt;=6.982,D129&gt;=1.25,F129&lt;2.5,F129&gt;=1.5),4.5,IF(AND(A129&gt;=6.2,A129&lt;6.6,H129&gt;=5.767,H129&lt;13.646,D129&lt;2.05,F129&gt;=2.5,F129&gt;=1.5),5.325,IF(AND(B129&lt;3.25,G129&lt;0.934,B129&gt;=3.15,B129&gt;=3.05,A129&lt;5.45,H129&gt;=5.245,B129&lt;3.65,F129&lt;1.5),1.3,IF(AND(D129&lt;1.35,D129&lt;1.55,G129&lt;0.735,H129&lt;13.665,H129&gt;=6.982,D129&gt;=1.25,F129&lt;2.5,F129&gt;=1.5),4.25,IF(AND(H129&lt;8.435,A129&lt;6.2,A129&lt;6.6,H129&gt;=5.767,H129&lt;13.646,D129&lt;2.05,F129&gt;=2.5,F129&gt;=1.5),5.1,IF(AND(H129&gt;=8.435,A129&lt;6.2,A129&lt;6.6,H129&gt;=5.767,H129&lt;13.646,D129&lt;2.05,F129&gt;=2.5,F129&gt;=1.5),4.9,IF(AND(A129&gt;=5.15,B129&gt;=3.25,G129&lt;0.934,B129&gt;=3.15,B129&gt;=3.05,A129&lt;5.45,H129&gt;=5.245,B129&lt;3.65,F129&lt;1.5),1.5,IF(AND(B129&lt;2.9,D129&gt;=1.35,D129&lt;1.55,G129&lt;0.735,H129&lt;13.665,H129&gt;=6.982,D129&gt;=1.25,F129&lt;2.5,F129&gt;=1.5),4.6,IF(AND(B129&gt;=2.9,D129&gt;=1.35,D129&lt;1.55,G129&lt;0.735,H129&lt;13.665,H129&gt;=6.982,D129&gt;=1.25,F129&lt;2.5,F129&gt;=1.5),4.52,IF(AND(G129&gt;=0.862,A129&lt;5.15,B129&gt;=3.25,G129&lt;0.934,B129&gt;=3.15,B129&gt;=3.05,A129&lt;5.45,H129&gt;=5.245,B129&lt;3.65,F129&lt;1.5),1.5,IF(AND(H129&lt;9.35,G129&lt;0.862,A129&lt;5.15,B129&gt;=3.25,G129&lt;0.934,B129&gt;=3.15,B129&gt;=3.05,A129&lt;5.45,H129&gt;=5.245,B129&lt;3.65,F129&lt;1.5),1.38,IF(AND(H129&gt;=9.35,G129&lt;0.862,A129&lt;5.15,B129&gt;=3.25,G129&lt;0.934,B129&gt;=3.15,B129&gt;=3.05,A129&lt;5.45,H129&gt;=5.245,B129&lt;3.65,F129&lt;1.5),1.4,"shouldnthappen"))))))))))))))))))))))))))))))))))))</f>
        <v>5.325</v>
      </c>
      <c r="O129" s="1" t="n">
        <f aca="false">IF(AND(B129&lt;2.75,A129&lt;5.55),3.96,IF(AND(H129&lt;9.205,A129&lt;5.9,A129&gt;=5.55),3.85,IF(AND(A129&lt;4.35,D129&lt;0.35,B129&gt;=2.75,A129&lt;5.55),1.1,IF(AND(B129&lt;3.65,D129&gt;=0.35,B129&gt;=2.75,A129&lt;5.55),1.65,IF(AND(B129&gt;=3.65,D129&gt;=0.35,B129&gt;=2.75,A129&lt;5.55),1.9,IF(AND(G129&gt;=0.732,H129&gt;=9.205,A129&lt;5.9,A129&gt;=5.55),4.9,IF(AND(G129&lt;0.273,G129&lt;0.732,H129&gt;=9.205,A129&lt;5.9,A129&gt;=5.55),4.5,IF(AND(A129&lt;6.3,G129&lt;0.422,F129&lt;2.5,A129&gt;=5.9,A129&gt;=5.55),5.1,IF(AND(A129&gt;=6.3,G129&lt;0.422,F129&lt;2.5,A129&gt;=5.9,A129&gt;=5.55),4.76,IF(AND(B129&lt;2.4,G129&gt;=0.422,F129&lt;2.5,A129&gt;=5.9,A129&gt;=5.55),4.45,IF(AND(A129&gt;=7,G129&gt;=0.628,F129&gt;=2.5,A129&gt;=5.9,A129&gt;=5.55),6.45,IF(AND(D129&lt;0.15,H129&lt;13.924,A129&gt;=4.35,D129&lt;0.35,B129&gt;=2.75,A129&lt;5.55),1.5,IF(AND(B129&lt;3.15,H129&gt;=13.924,A129&gt;=4.35,D129&lt;0.35,B129&gt;=2.75,A129&lt;5.55),1.56,IF(AND(B129&gt;=3.15,H129&gt;=13.924,A129&gt;=4.35,D129&lt;0.35,B129&gt;=2.75,A129&lt;5.55),1.3,IF(AND(H129&lt;14.316,G129&gt;=0.273,G129&lt;0.732,H129&gt;=9.205,A129&lt;5.9,A129&gt;=5.55),3.95,IF(AND(H129&gt;=14.316,G129&gt;=0.273,G129&lt;0.732,H129&gt;=9.205,A129&lt;5.9,A129&gt;=5.55),4.1,IF(AND(A129&lt;6.2,B129&gt;=2.4,G129&gt;=0.422,F129&lt;2.5,A129&gt;=5.9,A129&gt;=5.55),4.3,IF(AND(A129&gt;=7.05,G129&lt;0.364,G129&lt;0.628,F129&gt;=2.5,A129&gt;=5.9,A129&gt;=5.55),6.1,IF(AND(A129&gt;=7.55,G129&gt;=0.364,G129&lt;0.628,F129&gt;=2.5,A129&gt;=5.9,A129&gt;=5.55),6.4,IF(AND(A129&lt;6.15,A129&lt;7,G129&gt;=0.628,F129&gt;=2.5,A129&gt;=5.9,A129&gt;=5.55),4.9,IF(AND(D129&lt;1.45,A129&gt;=6.2,B129&gt;=2.4,G129&gt;=0.422,F129&lt;2.5,A129&gt;=5.9,A129&gt;=5.55),4.64,IF(AND(D129&gt;=1.45,A129&gt;=6.2,B129&gt;=2.4,G129&gt;=0.422,F129&lt;2.5,A129&gt;=5.9,A129&gt;=5.55),4.9,IF(AND(D129&lt;1.65,A129&lt;7.05,G129&lt;0.364,G129&lt;0.628,F129&gt;=2.5,A129&gt;=5.9,A129&gt;=5.55),5.1,IF(AND(D129&gt;=2.35,A129&lt;7.55,G129&gt;=0.364,G129&lt;0.628,F129&gt;=2.5,A129&gt;=5.9,A129&gt;=5.55),5.633,IF(AND(D129&lt;2.15,A129&gt;=6.15,A129&lt;7,G129&gt;=0.628,F129&gt;=2.5,A129&gt;=5.9,A129&gt;=5.55),5.1,IF(AND(D129&gt;=2.15,A129&gt;=6.15,A129&lt;7,G129&gt;=0.628,F129&gt;=2.5,A129&gt;=5.9,A129&gt;=5.55),5.267,IF(AND(A129&lt;4.9,A129&lt;5.05,D129&gt;=0.15,H129&lt;13.924,A129&gt;=4.35,D129&lt;0.35,B129&gt;=2.75,A129&lt;5.55),1.375,IF(AND(A129&gt;=4.9,A129&lt;5.05,D129&gt;=0.15,H129&lt;13.924,A129&gt;=4.35,D129&lt;0.35,B129&gt;=2.75,A129&lt;5.55),1.3,IF(AND(A129&lt;5.45,A129&gt;=5.05,D129&gt;=0.15,H129&lt;13.924,A129&gt;=4.35,D129&lt;0.35,B129&gt;=2.75,A129&lt;5.55),1.475,IF(AND(A129&gt;=5.45,A129&gt;=5.05,D129&gt;=0.15,H129&lt;13.924,A129&gt;=4.35,D129&lt;0.35,B129&gt;=2.75,A129&lt;5.55),1.4,IF(AND(B129&gt;=3.25,D129&lt;2.35,A129&lt;7.55,G129&gt;=0.364,G129&lt;0.628,F129&gt;=2.5,A129&gt;=5.9,A129&gt;=5.55),5.7,IF(AND(G129&lt;0.006,G129&lt;0.107,D129&gt;=1.65,A129&lt;7.05,G129&lt;0.364,G129&lt;0.628,F129&gt;=2.5,A129&gt;=5.9,A129&gt;=5.55),5.5,IF(AND(G129&gt;=0.006,G129&lt;0.107,D129&gt;=1.65,A129&lt;7.05,G129&lt;0.364,G129&lt;0.628,F129&gt;=2.5,A129&gt;=5.9,A129&gt;=5.55),5.667,IF(AND(D129&lt;2.2,G129&gt;=0.107,D129&gt;=1.65,A129&lt;7.05,G129&lt;0.364,G129&lt;0.628,F129&gt;=2.5,A129&gt;=5.9,A129&gt;=5.55),5.35,IF(AND(D129&gt;=2.2,G129&gt;=0.107,D129&gt;=1.65,A129&lt;7.05,G129&lt;0.364,G129&lt;0.628,F129&gt;=2.5,A129&gt;=5.9,A129&gt;=5.55),5.2,IF(AND(D129&lt;2.25,B129&lt;3.25,D129&lt;2.35,A129&lt;7.55,G129&gt;=0.364,G129&lt;0.628,F129&gt;=2.5,A129&gt;=5.9,A129&gt;=5.55),5.8,IF(AND(D129&gt;=2.25,B129&lt;3.25,D129&lt;2.35,A129&lt;7.55,G129&gt;=0.364,G129&lt;0.628,F129&gt;=2.5,A129&gt;=5.9,A129&gt;=5.55),5.9,"shouldnthappen")))))))))))))))))))))))))))))))))))))</f>
        <v>5.667</v>
      </c>
      <c r="P129" s="1" t="n">
        <f aca="false">IF(AND(D129&gt;=0.75,A129&lt;5.55),3.9,IF(AND(H129&lt;7.482,A129&gt;=5.55),3.45,IF(AND(B129&gt;=3.15,B129&lt;3.25,D129&lt;0.75,A129&lt;5.55),1.262,IF(AND(G129&gt;=0.446,B129&lt;3.15,B129&lt;3.25,D129&lt;0.75,A129&lt;5.55),1.1,IF(AND(G129&lt;0.408,A129&lt;5.05,B129&gt;=3.25,D129&lt;0.75,A129&lt;5.55),1.4,IF(AND(G129&gt;=0.408,A129&lt;5.05,B129&gt;=3.25,D129&lt;0.75,A129&lt;5.55),1.233,IF(AND(G129&gt;=0.676,A129&gt;=5.05,B129&gt;=3.25,D129&lt;0.75,A129&lt;5.55),1.72,IF(AND(H129&lt;9.386,A129&lt;5.85,F129&lt;2.5,H129&gt;=7.482,A129&gt;=5.55),3.5,IF(AND(H129&gt;=9.386,A129&lt;5.85,F129&lt;2.5,H129&gt;=7.482,A129&gt;=5.55),4.275,IF(AND(H129&gt;=16.284,G129&lt;0.865,F129&gt;=2.5,H129&gt;=7.482,A129&gt;=5.55),6.6,IF(AND(G129&lt;0.912,G129&gt;=0.865,F129&gt;=2.5,H129&gt;=7.482,A129&gt;=5.55),4.8,IF(AND(G129&gt;=0.912,G129&gt;=0.865,F129&gt;=2.5,H129&gt;=7.482,A129&gt;=5.55),5.175,IF(AND(A129&gt;=4.95,G129&lt;0.446,B129&lt;3.15,B129&lt;3.25,D129&lt;0.75,A129&lt;5.55),1.6,IF(AND(H129&gt;=12.974,G129&lt;0.676,A129&gt;=5.05,B129&gt;=3.25,D129&lt;0.75,A129&lt;5.55),1.3,IF(AND(D129&lt;1.45,H129&lt;13.531,A129&gt;=5.85,F129&lt;2.5,H129&gt;=7.482,A129&gt;=5.55),4.2,IF(AND(D129&gt;=1.45,H129&lt;13.531,A129&gt;=5.85,F129&lt;2.5,H129&gt;=7.482,A129&gt;=5.55),4.967,IF(AND(G129&lt;0.187,H129&gt;=13.531,A129&gt;=5.85,F129&lt;2.5,H129&gt;=7.482,A129&gt;=5.55),5,IF(AND(H129&gt;=12.675,A129&lt;4.95,G129&lt;0.446,B129&lt;3.15,B129&lt;3.25,D129&lt;0.75,A129&lt;5.55),1.5,IF(AND(H129&lt;10.826,H129&lt;12.974,G129&lt;0.676,A129&gt;=5.05,B129&gt;=3.25,D129&lt;0.75,A129&lt;5.55),1.46,IF(AND(H129&gt;=10.826,H129&lt;12.974,G129&lt;0.676,A129&gt;=5.05,B129&gt;=3.25,D129&lt;0.75,A129&lt;5.55),1.4,IF(AND(A129&lt;6.15,G129&gt;=0.187,H129&gt;=13.531,A129&gt;=5.85,F129&lt;2.5,H129&gt;=7.482,A129&gt;=5.55),4.7,IF(AND(A129&lt;6.85,B129&lt;2.95,H129&lt;16.284,G129&lt;0.865,F129&gt;=2.5,H129&gt;=7.482,A129&gt;=5.55),5.32,IF(AND(A129&gt;=6.85,B129&lt;2.95,H129&lt;16.284,G129&lt;0.865,F129&gt;=2.5,H129&gt;=7.482,A129&gt;=5.55),6.567,IF(AND(A129&lt;4.85,H129&lt;12.675,A129&lt;4.95,G129&lt;0.446,B129&lt;3.15,B129&lt;3.25,D129&lt;0.75,A129&lt;5.55),1.4,IF(AND(A129&gt;=4.85,H129&lt;12.675,A129&lt;4.95,G129&lt;0.446,B129&lt;3.15,B129&lt;3.25,D129&lt;0.75,A129&lt;5.55),1.5,IF(AND(B129&lt;3.1,A129&gt;=6.15,G129&gt;=0.187,H129&gt;=13.531,A129&gt;=5.85,F129&lt;2.5,H129&gt;=7.482,A129&gt;=5.55),4.467,IF(AND(B129&gt;=3.1,A129&gt;=6.15,G129&gt;=0.187,H129&gt;=13.531,A129&gt;=5.85,F129&lt;2.5,H129&gt;=7.482,A129&gt;=5.55),4.7,IF(AND(G129&gt;=0.379,B129&lt;3.15,B129&gt;=2.95,H129&lt;16.284,G129&lt;0.865,F129&gt;=2.5,H129&gt;=7.482,A129&gt;=5.55),5.733,IF(AND(A129&lt;6.6,B129&gt;=3.15,B129&gt;=2.95,H129&lt;16.284,G129&lt;0.865,F129&gt;=2.5,H129&gt;=7.482,A129&gt;=5.55),5.38,IF(AND(A129&lt;6.7,G129&lt;0.379,B129&lt;3.15,B129&gt;=2.95,H129&lt;16.284,G129&lt;0.865,F129&gt;=2.5,H129&gt;=7.482,A129&gt;=5.55),5.3,IF(AND(A129&gt;=6.7,G129&lt;0.379,B129&lt;3.15,B129&gt;=2.95,H129&lt;16.284,G129&lt;0.865,F129&gt;=2.5,H129&gt;=7.482,A129&gt;=5.55),5.16,IF(AND(A129&lt;7.05,A129&gt;=6.6,B129&gt;=3.15,B129&gt;=2.95,H129&lt;16.284,G129&lt;0.865,F129&gt;=2.5,H129&gt;=7.482,A129&gt;=5.55),5.78,IF(AND(A129&gt;=7.05,A129&gt;=6.6,B129&gt;=3.15,B129&gt;=2.95,H129&lt;16.284,G129&lt;0.865,F129&gt;=2.5,H129&gt;=7.482,A129&gt;=5.55),6.1,"shouldnthappen")))))))))))))))))))))))))))))))))</f>
        <v>5.32</v>
      </c>
      <c r="Q129" s="1" t="n">
        <f aca="false">IF(AND(G129&gt;=0.422,B129&lt;3.25,F129&lt;1.5),1.25,IF(AND(G129&gt;=0.082,G129&lt;0.125,F129&gt;=1.5),6.7,IF(AND(G129&lt;0.251,G129&lt;0.422,B129&lt;3.25,F129&lt;1.5),1.38,IF(AND(G129&gt;=0.251,G129&lt;0.422,B129&lt;3.25,F129&lt;1.5),1.55,IF(AND(G129&gt;=0.385,G129&lt;0.633,B129&gt;=3.25,F129&lt;1.5),1.367,IF(AND(B129&lt;3.35,G129&gt;=0.633,B129&gt;=3.25,F129&lt;1.5),1.7,IF(AND(A129&lt;5.85,G129&lt;0.082,G129&lt;0.125,F129&gt;=1.5),4.5,IF(AND(F129&gt;=2.5,D129&lt;1.6,G129&gt;=0.125,F129&gt;=1.5),5.05,IF(AND(H129&gt;=16.774,D129&gt;=1.6,G129&gt;=0.125,F129&gt;=1.5),6.4,IF(AND(D129&gt;=0.5,G129&lt;0.385,G129&lt;0.633,B129&gt;=3.25,F129&lt;1.5),1.6,IF(AND(B129&lt;3.6,B129&gt;=3.35,G129&gt;=0.633,B129&gt;=3.25,F129&lt;1.5),1.55,IF(AND(B129&gt;=3.6,B129&gt;=3.35,G129&gt;=0.633,B129&gt;=3.25,F129&lt;1.5),1.6,IF(AND(D129&lt;1.65,A129&gt;=5.85,G129&lt;0.082,G129&lt;0.125,F129&gt;=1.5),4.7,IF(AND(A129&lt;5.3,F129&lt;2.5,D129&lt;1.6,G129&gt;=0.125,F129&gt;=1.5),3.15,IF(AND(B129&gt;=3.2,H129&lt;16.774,D129&gt;=1.6,G129&gt;=0.125,F129&gt;=1.5),5.675,IF(AND(H129&lt;11.767,D129&lt;0.5,G129&lt;0.385,G129&lt;0.633,B129&gt;=3.25,F129&lt;1.5),1.5,IF(AND(H129&gt;=11.767,D129&lt;0.5,G129&lt;0.385,G129&lt;0.633,B129&gt;=3.25,F129&lt;1.5),1.367,IF(AND(H129&lt;8.367,D129&gt;=1.65,A129&gt;=5.85,G129&lt;0.082,G129&lt;0.125,F129&gt;=1.5),5.7,IF(AND(H129&gt;=8.367,D129&gt;=1.65,A129&gt;=5.85,G129&lt;0.082,G129&lt;0.125,F129&gt;=1.5),5.575,IF(AND(A129&gt;=7.1,B129&lt;3.2,H129&lt;16.774,D129&gt;=1.6,G129&gt;=0.125,F129&gt;=1.5),6.3,IF(AND(H129&gt;=15.395,B129&lt;2.85,A129&gt;=5.3,F129&lt;2.5,D129&lt;1.6,G129&gt;=0.125,F129&gt;=1.5),4.8,IF(AND(H129&lt;8.486,B129&gt;=2.85,A129&gt;=5.3,F129&lt;2.5,D129&lt;1.6,G129&gt;=0.125,F129&gt;=1.5),3.85,IF(AND(D129&gt;=2.1,A129&lt;7.1,B129&lt;3.2,H129&lt;16.774,D129&gt;=1.6,G129&gt;=0.125,F129&gt;=1.5),5.5,IF(AND(B129&gt;=2.75,H129&lt;15.395,B129&lt;2.85,A129&gt;=5.3,F129&lt;2.5,D129&lt;1.6,G129&gt;=0.125,F129&gt;=1.5),4.489,IF(AND(H129&gt;=15.168,H129&gt;=8.486,B129&gt;=2.85,A129&gt;=5.3,F129&lt;2.5,D129&lt;1.6,G129&gt;=0.125,F129&gt;=1.5),4.7,IF(AND(G129&gt;=0.519,D129&lt;2.1,A129&lt;7.1,B129&lt;3.2,H129&lt;16.774,D129&gt;=1.6,G129&gt;=0.125,F129&gt;=1.5),4.925,IF(AND(G129&gt;=0.897,B129&lt;2.75,H129&lt;15.395,B129&lt;2.85,A129&gt;=5.3,F129&lt;2.5,D129&lt;1.6,G129&gt;=0.125,F129&gt;=1.5),4.567,IF(AND(A129&lt;5.65,H129&lt;15.168,H129&gt;=8.486,B129&gt;=2.85,A129&gt;=5.3,F129&lt;2.5,D129&lt;1.6,G129&gt;=0.125,F129&gt;=1.5),4.5,IF(AND(G129&lt;0.23,G129&lt;0.519,D129&lt;2.1,A129&lt;7.1,B129&lt;3.2,H129&lt;16.774,D129&gt;=1.6,G129&gt;=0.125,F129&gt;=1.5),5,IF(AND(A129&lt;5.9,G129&lt;0.897,B129&lt;2.75,H129&lt;15.395,B129&lt;2.85,A129&gt;=5.3,F129&lt;2.5,D129&lt;1.6,G129&gt;=0.125,F129&gt;=1.5),4.1,IF(AND(A129&gt;=5.9,G129&lt;0.897,B129&lt;2.75,H129&lt;15.395,B129&lt;2.85,A129&gt;=5.3,F129&lt;2.5,D129&lt;1.6,G129&gt;=0.125,F129&gt;=1.5),4.5,IF(AND(A129&lt;6.05,A129&gt;=5.65,H129&lt;15.168,H129&gt;=8.486,B129&gt;=2.85,A129&gt;=5.3,F129&lt;2.5,D129&lt;1.6,G129&gt;=0.125,F129&gt;=1.5),4.2,IF(AND(A129&gt;=6.05,A129&gt;=5.65,H129&lt;15.168,H129&gt;=8.486,B129&gt;=2.85,A129&gt;=5.3,F129&lt;2.5,D129&lt;1.6,G129&gt;=0.125,F129&gt;=1.5),4.35,IF(AND(D129&lt;1.95,G129&gt;=0.23,G129&lt;0.519,D129&lt;2.1,A129&lt;7.1,B129&lt;3.2,H129&lt;16.774,D129&gt;=1.6,G129&gt;=0.125,F129&gt;=1.5),5.3,IF(AND(D129&gt;=1.95,G129&gt;=0.23,G129&lt;0.519,D129&lt;2.1,A129&lt;7.1,B129&lt;3.2,H129&lt;16.774,D129&gt;=1.6,G129&gt;=0.125,F129&gt;=1.5),5.2,"shouldnthappen")))))))))))))))))))))))))))))))))))</f>
        <v>5.575</v>
      </c>
      <c r="R129" s="1" t="n">
        <f aca="false">IF(AND(G129&gt;=0.901,F129&lt;1.5),1.9,IF(AND(H129&lt;5.523,D129&lt;0.35,G129&lt;0.901,F129&lt;1.5),1,IF(AND(B129&lt;3.6,D129&gt;=0.35,G129&lt;0.901,F129&lt;1.5),1.575,IF(AND(B129&gt;=3.6,D129&gt;=0.35,G129&lt;0.901,F129&lt;1.5),1.5,IF(AND(G129&gt;=0.837,D129&lt;1.15,D129&lt;1.45,F129&gt;=1.5),3,IF(AND(G129&gt;=0.66,D129&gt;=1.15,D129&lt;1.45,F129&gt;=1.5),4,IF(AND(F129&gt;=2.5,D129&lt;1.55,D129&gt;=1.45,F129&gt;=1.5),5.025,IF(AND(F129&lt;2.5,D129&gt;=1.55,D129&gt;=1.45,F129&gt;=1.5),4.933,IF(AND(B129&lt;2.45,G129&lt;0.837,D129&lt;1.15,D129&lt;1.45,F129&gt;=1.5),3.3,IF(AND(B129&gt;=2.45,G129&lt;0.837,D129&lt;1.15,D129&lt;1.45,F129&gt;=1.5),3.86,IF(AND(B129&gt;=3.05,F129&lt;2.5,D129&lt;1.55,D129&gt;=1.45,F129&gt;=1.5),4.8,IF(AND(D129&gt;=2.45,F129&gt;=2.5,D129&gt;=1.55,D129&gt;=1.45,F129&gt;=1.5),5.875,IF(AND(H129&lt;13.187,G129&lt;0.217,H129&gt;=5.523,D129&lt;0.35,G129&lt;0.901,F129&lt;1.5),1.4,IF(AND(H129&gt;=13.187,G129&lt;0.217,H129&gt;=5.523,D129&lt;0.35,G129&lt;0.901,F129&lt;1.5),1.5,IF(AND(G129&lt;0.33,G129&gt;=0.217,H129&gt;=5.523,D129&lt;0.35,G129&lt;0.901,F129&lt;1.5),1.28,IF(AND(A129&lt;6.05,D129&lt;1.35,G129&lt;0.66,D129&gt;=1.15,D129&lt;1.45,F129&gt;=1.5),4.175,IF(AND(A129&gt;=6.05,D129&lt;1.35,G129&lt;0.66,D129&gt;=1.15,D129&lt;1.45,F129&gt;=1.5),4.3,IF(AND(A129&lt;5.65,D129&gt;=1.35,G129&lt;0.66,D129&gt;=1.15,D129&lt;1.45,F129&gt;=1.5),3.9,IF(AND(A129&gt;=5.65,D129&gt;=1.35,G129&lt;0.66,D129&gt;=1.15,D129&lt;1.45,F129&gt;=1.5),4.52,IF(AND(A129&lt;6.25,B129&lt;3.05,F129&lt;2.5,D129&lt;1.55,D129&gt;=1.45,F129&gt;=1.5),4.5,IF(AND(A129&gt;=6.25,B129&lt;3.05,F129&lt;2.5,D129&lt;1.55,D129&gt;=1.45,F129&gt;=1.5),4.675,IF(AND(A129&gt;=7.25,D129&lt;2.45,F129&gt;=2.5,D129&gt;=1.55,D129&gt;=1.45,F129&gt;=1.5),6.433,IF(AND(D129&gt;=0.25,G129&gt;=0.33,G129&gt;=0.217,H129&gt;=5.523,D129&lt;0.35,G129&lt;0.901,F129&lt;1.5),1.4,IF(AND(A129&lt;6.15,A129&lt;7.25,D129&lt;2.45,F129&gt;=2.5,D129&gt;=1.55,D129&gt;=1.45,F129&gt;=1.5),5.025,IF(AND(H129&lt;6.439,D129&lt;0.25,G129&gt;=0.33,G129&gt;=0.217,H129&gt;=5.523,D129&lt;0.35,G129&lt;0.901,F129&lt;1.5),1.5,IF(AND(H129&gt;=6.439,D129&lt;0.25,G129&gt;=0.33,G129&gt;=0.217,H129&gt;=5.523,D129&lt;0.35,G129&lt;0.901,F129&lt;1.5),1.38,IF(AND(H129&gt;=13.711,A129&gt;=6.15,A129&lt;7.25,D129&lt;2.45,F129&gt;=2.5,D129&gt;=1.55,D129&gt;=1.45,F129&gt;=1.5),5.68,IF(AND(B129&gt;=3.3,H129&lt;13.711,A129&gt;=6.15,A129&lt;7.25,D129&lt;2.45,F129&gt;=2.5,D129&gt;=1.55,D129&gt;=1.45,F129&gt;=1.5),5.6,IF(AND(G129&lt;0.093,B129&lt;3.3,H129&lt;13.711,A129&gt;=6.15,A129&lt;7.25,D129&lt;2.45,F129&gt;=2.5,D129&gt;=1.55,D129&gt;=1.45,F129&gt;=1.5),5.56,IF(AND(D129&lt;1.95,G129&gt;=0.093,B129&lt;3.3,H129&lt;13.711,A129&gt;=6.15,A129&lt;7.25,D129&lt;2.45,F129&gt;=2.5,D129&gt;=1.55,D129&gt;=1.45,F129&gt;=1.5),5.3,IF(AND(B129&lt;3.15,D129&gt;=1.95,G129&gt;=0.093,B129&lt;3.3,H129&lt;13.711,A129&gt;=6.15,A129&lt;7.25,D129&lt;2.45,F129&gt;=2.5,D129&gt;=1.55,D129&gt;=1.45,F129&gt;=1.5),5.1,IF(AND(B129&gt;=3.15,D129&gt;=1.95,G129&gt;=0.093,B129&lt;3.3,H129&lt;13.711,A129&gt;=6.15,A129&lt;7.25,D129&lt;2.45,F129&gt;=2.5,D129&gt;=1.55,D129&gt;=1.45,F129&gt;=1.5),5.15,"shouldnthappen"))))))))))))))))))))))))))))))))</f>
        <v>5.56</v>
      </c>
      <c r="S129" s="1" t="n">
        <f aca="false">IF(AND(G129&gt;=0.859,D129&gt;=0.35,F129&lt;1.5),1.9,IF(AND(D129&lt;1.75,F129&gt;=2.5,F129&gt;=1.5),4.867,IF(AND(H129&lt;8.42,A129&lt;5.05,D129&lt;0.35,F129&lt;1.5),1.42,IF(AND(H129&gt;=14.877,A129&gt;=5.05,D129&lt;0.35,F129&lt;1.5),1.3,IF(AND(B129&lt;3.35,G129&lt;0.859,D129&gt;=0.35,F129&lt;1.5),1.7,IF(AND(B129&gt;=3.35,G129&lt;0.859,D129&gt;=0.35,F129&lt;1.5),1.5,IF(AND(A129&gt;=6.05,B129&lt;2.75,F129&lt;2.5,F129&gt;=1.5),4.733,IF(AND(G129&gt;=0.68,B129&gt;=2.75,F129&lt;2.5,F129&gt;=1.5),4.025,IF(AND(H129&gt;=16.284,D129&gt;=1.75,F129&gt;=2.5,F129&gt;=1.5),6.6,IF(AND(A129&lt;4.35,H129&gt;=8.42,A129&lt;5.05,D129&lt;0.35,F129&lt;1.5),1.1,IF(AND(G129&gt;=0.948,H129&lt;14.877,A129&gt;=5.05,D129&lt;0.35,F129&lt;1.5),1.7,IF(AND(A129&lt;5.3,A129&lt;6.05,B129&lt;2.75,F129&lt;2.5,F129&gt;=1.5),3,IF(AND(H129&gt;=15.168,G129&lt;0.68,B129&gt;=2.75,F129&lt;2.5,F129&gt;=1.5),4.75,IF(AND(H129&gt;=14.005,A129&gt;=4.35,H129&gt;=8.42,A129&lt;5.05,D129&lt;0.35,F129&lt;1.5),1.375,IF(AND(A129&gt;=5.55,G129&lt;0.948,H129&lt;14.877,A129&gt;=5.05,D129&lt;0.35,F129&lt;1.5),1.7,IF(AND(H129&lt;12.363,A129&gt;=5.3,A129&lt;6.05,B129&lt;2.75,F129&lt;2.5,F129&gt;=1.5),3.825,IF(AND(H129&gt;=12.363,A129&gt;=5.3,A129&lt;6.05,B129&lt;2.75,F129&lt;2.5,F129&gt;=1.5),4.033,IF(AND(H129&gt;=14.508,H129&lt;15.168,G129&lt;0.68,B129&gt;=2.75,F129&lt;2.5,F129&gt;=1.5),4.2,IF(AND(D129&gt;=2.35,D129&gt;=2.2,H129&lt;16.284,D129&gt;=1.75,F129&gt;=2.5,F129&gt;=1.5),5.267,IF(AND(G129&lt;0.231,H129&lt;14.005,A129&gt;=4.35,H129&gt;=8.42,A129&lt;5.05,D129&lt;0.35,F129&lt;1.5),1.4,IF(AND(H129&gt;=14.494,A129&lt;5.55,G129&lt;0.948,H129&lt;14.877,A129&gt;=5.05,D129&lt;0.35,F129&lt;1.5),1.6,IF(AND(A129&lt;6.1,H129&lt;14.508,H129&lt;15.168,G129&lt;0.68,B129&gt;=2.75,F129&lt;2.5,F129&gt;=1.5),4.5,IF(AND(A129&lt;6.1,H129&lt;11.8,D129&lt;2.2,H129&lt;16.284,D129&gt;=1.75,F129&gt;=2.5,F129&gt;=1.5),4.95,IF(AND(A129&gt;=6.1,H129&lt;11.8,D129&lt;2.2,H129&lt;16.284,D129&gt;=1.75,F129&gt;=2.5,F129&gt;=1.5),5.333,IF(AND(B129&lt;2.75,H129&gt;=11.8,D129&lt;2.2,H129&lt;16.284,D129&gt;=1.75,F129&gt;=2.5,F129&gt;=1.5),5.1,IF(AND(B129&gt;=3.15,D129&lt;2.35,D129&gt;=2.2,H129&lt;16.284,D129&gt;=1.75,F129&gt;=2.5,F129&gt;=1.5),5.5,IF(AND(B129&gt;=3.35,G129&gt;=0.231,H129&lt;14.005,A129&gt;=4.35,H129&gt;=8.42,A129&lt;5.05,D129&lt;0.35,F129&lt;1.5),1.3,IF(AND(H129&lt;13.869,H129&lt;14.494,A129&lt;5.55,G129&lt;0.948,H129&lt;14.877,A129&gt;=5.05,D129&lt;0.35,F129&lt;1.5),1.5,IF(AND(H129&gt;=13.869,H129&lt;14.494,A129&lt;5.55,G129&lt;0.948,H129&lt;14.877,A129&gt;=5.05,D129&lt;0.35,F129&lt;1.5),1.4,IF(AND(G129&lt;0.636,A129&gt;=6.1,H129&lt;14.508,H129&lt;15.168,G129&lt;0.68,B129&gt;=2.75,F129&lt;2.5,F129&gt;=1.5),4.68,IF(AND(G129&gt;=0.636,A129&gt;=6.1,H129&lt;14.508,H129&lt;15.168,G129&lt;0.68,B129&gt;=2.75,F129&lt;2.5,F129&gt;=1.5),4.4,IF(AND(B129&lt;2.85,B129&gt;=2.75,H129&gt;=11.8,D129&lt;2.2,H129&lt;16.284,D129&gt;=1.75,F129&gt;=2.5,F129&gt;=1.5),6.7,IF(AND(H129&lt;10.626,B129&lt;3.15,D129&lt;2.35,D129&gt;=2.2,H129&lt;16.284,D129&gt;=1.75,F129&gt;=2.5,F129&gt;=1.5),5.1,IF(AND(H129&gt;=10.626,B129&lt;3.15,D129&lt;2.35,D129&gt;=2.2,H129&lt;16.284,D129&gt;=1.75,F129&gt;=2.5,F129&gt;=1.5),5.2,IF(AND(G129&lt;0.378,B129&lt;3.35,G129&gt;=0.231,H129&lt;14.005,A129&gt;=4.35,H129&gt;=8.42,A129&lt;5.05,D129&lt;0.35,F129&lt;1.5),1.2,IF(AND(G129&gt;=0.378,B129&lt;3.35,G129&gt;=0.231,H129&lt;14.005,A129&gt;=4.35,H129&gt;=8.42,A129&lt;5.05,D129&lt;0.35,F129&lt;1.5),1.3,IF(AND(A129&lt;6.2,B129&gt;=2.85,B129&gt;=2.75,H129&gt;=11.8,D129&lt;2.2,H129&lt;16.284,D129&gt;=1.75,F129&gt;=2.5,F129&gt;=1.5),4.9,IF(AND(G129&lt;0.388,A129&gt;=6.2,B129&gt;=2.85,B129&gt;=2.75,H129&gt;=11.8,D129&lt;2.2,H129&lt;16.284,D129&gt;=1.75,F129&gt;=2.5,F129&gt;=1.5),5.52,IF(AND(G129&gt;=0.388,A129&gt;=6.2,B129&gt;=2.85,B129&gt;=2.75,H129&gt;=11.8,D129&lt;2.2,H129&lt;16.284,D129&gt;=1.75,F129&gt;=2.5,F129&gt;=1.5),5.7,"shouldnthappen")))))))))))))))))))))))))))))))))))))))</f>
        <v>5.333</v>
      </c>
      <c r="T129" s="1" t="n">
        <f aca="false">IF(AND(D129&gt;=0.8,A129&lt;5.45),3.7,IF(AND(D129&gt;=0.35,D129&lt;0.8,A129&lt;5.45),1.56,IF(AND(G129&lt;0.164,F129&lt;2.5,A129&gt;=5.45),1.6,IF(AND(H129&gt;=16.718,F129&gt;=2.5,A129&gt;=5.45),6.4,IF(AND(G129&gt;=0.719,H129&lt;16.718,F129&gt;=2.5,A129&gt;=5.45),5.05,IF(AND(A129&lt;4.35,A129&lt;5.05,D129&lt;0.35,D129&lt;0.8,A129&lt;5.45),1.1,IF(AND(H129&gt;=14.494,A129&gt;=5.05,D129&lt;0.35,D129&lt;0.8,A129&lt;5.45),1.6,IF(AND(G129&lt;0.338,D129&lt;1.25,G129&gt;=0.164,F129&lt;2.5,A129&gt;=5.45),4.1,IF(AND(H129&lt;8.397,D129&gt;=1.25,G129&gt;=0.164,F129&lt;2.5,A129&gt;=5.45),4,IF(AND(H129&lt;11.031,H129&lt;14.494,A129&gt;=5.05,D129&lt;0.35,D129&lt;0.8,A129&lt;5.45),1.5,IF(AND(H129&gt;=11.031,H129&lt;14.494,A129&gt;=5.05,D129&lt;0.35,D129&lt;0.8,A129&lt;5.45),1.44,IF(AND(B129&lt;2.65,H129&gt;=8.397,D129&gt;=1.25,G129&gt;=0.164,F129&lt;2.5,A129&gt;=5.45),4.767,IF(AND(H129&lt;7.388,G129&lt;0.487,G129&lt;0.719,H129&lt;16.718,F129&gt;=2.5,A129&gt;=5.45),5.067,IF(AND(G129&lt;0.533,G129&gt;=0.487,G129&lt;0.719,H129&lt;16.718,F129&gt;=2.5,A129&gt;=5.45),5.8,IF(AND(G129&gt;=0.533,G129&gt;=0.487,G129&lt;0.719,H129&lt;16.718,F129&gt;=2.5,A129&gt;=5.45),5.86,IF(AND(B129&lt;3.25,A129&gt;=4.95,A129&gt;=4.35,A129&lt;5.05,D129&lt;0.35,D129&lt;0.8,A129&lt;5.45),1.2,IF(AND(A129&lt;5.6,H129&lt;11.218,G129&gt;=0.338,D129&lt;1.25,G129&gt;=0.164,F129&lt;2.5,A129&gt;=5.45),3.7,IF(AND(A129&gt;=5.6,H129&lt;11.218,G129&gt;=0.338,D129&lt;1.25,G129&gt;=0.164,F129&lt;2.5,A129&gt;=5.45),3.5,IF(AND(H129&lt;12.668,H129&gt;=11.218,G129&gt;=0.338,D129&lt;1.25,G129&gt;=0.164,F129&lt;2.5,A129&gt;=5.45),3.9,IF(AND(H129&gt;=12.668,H129&gt;=11.218,G129&gt;=0.338,D129&lt;1.25,G129&gt;=0.164,F129&lt;2.5,A129&gt;=5.45),4,IF(AND(H129&gt;=15.705,B129&gt;=2.65,H129&gt;=8.397,D129&gt;=1.25,G129&gt;=0.164,F129&lt;2.5,A129&gt;=5.45),4.8,IF(AND(B129&lt;2.75,H129&gt;=7.388,G129&lt;0.487,G129&lt;0.719,H129&lt;16.718,F129&gt;=2.5,A129&gt;=5.45),5.26,IF(AND(B129&lt;2.95,A129&lt;4.5,A129&lt;4.95,A129&gt;=4.35,A129&lt;5.05,D129&lt;0.35,D129&lt;0.8,A129&lt;5.45),1.4,IF(AND(B129&gt;=2.95,A129&lt;4.5,A129&lt;4.95,A129&gt;=4.35,A129&lt;5.05,D129&lt;0.35,D129&lt;0.8,A129&lt;5.45),1.3,IF(AND(H129&gt;=13.924,A129&gt;=4.5,A129&lt;4.95,A129&gt;=4.35,A129&lt;5.05,D129&lt;0.35,D129&lt;0.8,A129&lt;5.45),1.5,IF(AND(G129&lt;0.252,B129&gt;=3.25,A129&gt;=4.95,A129&gt;=4.35,A129&lt;5.05,D129&lt;0.35,D129&lt;0.8,A129&lt;5.45),1.4,IF(AND(G129&gt;=0.252,B129&gt;=3.25,A129&gt;=4.95,A129&gt;=4.35,A129&lt;5.05,D129&lt;0.35,D129&lt;0.8,A129&lt;5.45),1.32,IF(AND(G129&gt;=0.473,H129&lt;15.705,B129&gt;=2.65,H129&gt;=8.397,D129&gt;=1.25,G129&gt;=0.164,F129&lt;2.5,A129&gt;=5.45),4.7,IF(AND(B129&gt;=3.15,B129&gt;=2.75,H129&gt;=7.388,G129&lt;0.487,G129&lt;0.719,H129&lt;16.718,F129&gt;=2.5,A129&gt;=5.45),5.7,IF(AND(B129&lt;3.15,H129&lt;13.924,A129&gt;=4.5,A129&lt;4.95,A129&gt;=4.35,A129&lt;5.05,D129&lt;0.35,D129&lt;0.8,A129&lt;5.45),1.433,IF(AND(B129&gt;=3.15,H129&lt;13.924,A129&gt;=4.5,A129&lt;4.95,A129&gt;=4.35,A129&lt;5.05,D129&lt;0.35,D129&lt;0.8,A129&lt;5.45),1.4,IF(AND(H129&gt;=14.81,G129&lt;0.473,H129&lt;15.705,B129&gt;=2.65,H129&gt;=8.397,D129&gt;=1.25,G129&gt;=0.164,F129&lt;2.5,A129&gt;=5.45),4.2,IF(AND(A129&lt;6.65,B129&lt;3.15,B129&gt;=2.75,H129&gt;=7.388,G129&lt;0.487,G129&lt;0.719,H129&lt;16.718,F129&gt;=2.5,A129&gt;=5.45),5.6,IF(AND(A129&gt;=6.65,B129&lt;3.15,B129&gt;=2.75,H129&gt;=7.388,G129&lt;0.487,G129&lt;0.719,H129&lt;16.718,F129&gt;=2.5,A129&gt;=5.45),5.4,IF(AND(A129&lt;6.15,H129&lt;14.81,G129&lt;0.473,H129&lt;15.705,B129&gt;=2.65,H129&gt;=8.397,D129&gt;=1.25,G129&gt;=0.164,F129&lt;2.5,A129&gt;=5.45),4.5,IF(AND(A129&gt;=6.15,H129&lt;14.81,G129&lt;0.473,H129&lt;15.705,B129&gt;=2.65,H129&gt;=8.397,D129&gt;=1.25,G129&gt;=0.164,F129&lt;2.5,A129&gt;=5.45),4.4,"shouldnthappen"))))))))))))))))))))))))))))))))))))</f>
        <v>5.6</v>
      </c>
      <c r="U129" s="1" t="n">
        <f aca="false">IF(AND(G129&gt;=0.934,F129&lt;1.5),1.7,IF(AND(D129&lt;0.15,D129&lt;0.25,G129&lt;0.934,F129&lt;1.5),1.38,IF(AND(H129&gt;=14.379,D129&gt;=0.25,G129&lt;0.934,F129&lt;1.5),1.7,IF(AND(A129&lt;5.3,D129&lt;1.35,F129&lt;2.5,F129&gt;=1.5),3.15,IF(AND(H129&lt;7.148,D129&gt;=1.35,F129&lt;2.5,F129&gt;=1.5),3.9,IF(AND(G129&lt;0.352,A129&lt;6.15,F129&gt;=2.5,F129&gt;=1.5),4.5,IF(AND(G129&gt;=0.352,A129&lt;6.15,F129&gt;=2.5,F129&gt;=1.5),4.92,IF(AND(B129&lt;2.85,A129&gt;=6.15,F129&gt;=2.5,F129&gt;=1.5),6.2,IF(AND(D129&gt;=0.45,H129&lt;14.379,D129&gt;=0.25,G129&lt;0.934,F129&lt;1.5),1.65,IF(AND(G129&gt;=0.857,A129&gt;=5.3,D129&lt;1.35,F129&lt;2.5,F129&gt;=1.5),4.3,IF(AND(A129&gt;=7.25,B129&gt;=2.85,A129&gt;=6.15,F129&gt;=2.5,F129&gt;=1.5),6.425,IF(AND(H129&lt;9.499,A129&lt;5.05,D129&gt;=0.15,D129&lt;0.25,G129&lt;0.934,F129&lt;1.5),1.4,IF(AND(A129&gt;=5.45,A129&gt;=5.05,D129&gt;=0.15,D129&lt;0.25,G129&lt;0.934,F129&lt;1.5),1.3,IF(AND(B129&gt;=4.15,D129&lt;0.45,H129&lt;14.379,D129&gt;=0.25,G129&lt;0.934,F129&lt;1.5),1.5,IF(AND(A129&gt;=5.75,G129&lt;0.857,A129&gt;=5.3,D129&lt;1.35,F129&lt;2.5,F129&gt;=1.5),4.02,IF(AND(A129&lt;6.65,G129&lt;0.333,H129&gt;=7.148,D129&gt;=1.35,F129&lt;2.5,F129&gt;=1.5),4.475,IF(AND(A129&gt;=6.65,G129&lt;0.333,H129&gt;=7.148,D129&gt;=1.35,F129&lt;2.5,F129&gt;=1.5),4.8,IF(AND(D129&gt;=1.45,G129&gt;=0.333,H129&gt;=7.148,D129&gt;=1.35,F129&lt;2.5,F129&gt;=1.5),4.85,IF(AND(G129&gt;=0.861,A129&lt;7.25,B129&gt;=2.85,A129&gt;=6.15,F129&gt;=2.5,F129&gt;=1.5),5.2,IF(AND(G129&lt;0.571,H129&gt;=9.499,A129&lt;5.05,D129&gt;=0.15,D129&lt;0.25,G129&lt;0.934,F129&lt;1.5),1.2,IF(AND(G129&gt;=0.571,H129&gt;=9.499,A129&lt;5.05,D129&gt;=0.15,D129&lt;0.25,G129&lt;0.934,F129&lt;1.5),1.3,IF(AND(H129&lt;9.283,A129&lt;5.45,A129&gt;=5.05,D129&gt;=0.15,D129&lt;0.25,G129&lt;0.934,F129&lt;1.5),1.5,IF(AND(H129&gt;=9.283,A129&lt;5.45,A129&gt;=5.05,D129&gt;=0.15,D129&lt;0.25,G129&lt;0.934,F129&lt;1.5),1.425,IF(AND(A129&lt;4.9,B129&lt;4.15,D129&lt;0.45,H129&lt;14.379,D129&gt;=0.25,G129&lt;0.934,F129&lt;1.5),1.4,IF(AND(A129&gt;=4.9,B129&lt;4.15,D129&lt;0.45,H129&lt;14.379,D129&gt;=0.25,G129&lt;0.934,F129&lt;1.5),1.325,IF(AND(G129&lt;0.572,A129&lt;5.75,G129&lt;0.857,A129&gt;=5.3,D129&lt;1.35,F129&lt;2.5,F129&gt;=1.5),3.65,IF(AND(G129&gt;=0.572,A129&lt;5.75,G129&lt;0.857,A129&gt;=5.3,D129&lt;1.35,F129&lt;2.5,F129&gt;=1.5),3.9,IF(AND(A129&lt;6.75,D129&lt;1.45,G129&gt;=0.333,H129&gt;=7.148,D129&gt;=1.35,F129&lt;2.5,F129&gt;=1.5),4.4,IF(AND(A129&gt;=6.75,D129&lt;1.45,G129&gt;=0.333,H129&gt;=7.148,D129&gt;=1.35,F129&lt;2.5,F129&gt;=1.5),4.78,IF(AND(A129&lt;6.6,B129&lt;3.25,G129&lt;0.861,A129&lt;7.25,B129&gt;=2.85,A129&gt;=6.15,F129&gt;=2.5,F129&gt;=1.5),5.333,IF(AND(H129&lt;11.461,B129&gt;=3.25,G129&lt;0.861,A129&lt;7.25,B129&gt;=2.85,A129&gt;=6.15,F129&gt;=2.5,F129&gt;=1.5),6.025,IF(AND(H129&gt;=11.461,B129&gt;=3.25,G129&lt;0.861,A129&lt;7.25,B129&gt;=2.85,A129&gt;=6.15,F129&gt;=2.5,F129&gt;=1.5),5.667,IF(AND(H129&gt;=14.564,A129&gt;=6.6,B129&lt;3.25,G129&lt;0.861,A129&lt;7.25,B129&gt;=2.85,A129&gt;=6.15,F129&gt;=2.5,F129&gt;=1.5),5.4,IF(AND(D129&gt;=2.35,H129&lt;14.564,A129&gt;=6.6,B129&lt;3.25,G129&lt;0.861,A129&lt;7.25,B129&gt;=2.85,A129&gt;=6.15,F129&gt;=2.5,F129&gt;=1.5),5.6,IF(AND(A129&lt;6.85,D129&lt;2.35,H129&lt;14.564,A129&gt;=6.6,B129&lt;3.25,G129&lt;0.861,A129&lt;7.25,B129&gt;=2.85,A129&gt;=6.15,F129&gt;=2.5,F129&gt;=1.5),5.9,IF(AND(A129&gt;=6.85,D129&lt;2.35,H129&lt;14.564,A129&gt;=6.6,B129&lt;3.25,G129&lt;0.861,A129&lt;7.25,B129&gt;=2.85,A129&gt;=6.15,F129&gt;=2.5,F129&gt;=1.5),5.78,"shouldnthappen"))))))))))))))))))))))))))))))))))))</f>
        <v>6.2</v>
      </c>
      <c r="V129" s="1" t="n">
        <f aca="false">IF(AND(H129&lt;5.748,A129&lt;5.05,D129&lt;0.75),1,IF(AND(B129&lt;3.15,H129&gt;=5.748,A129&lt;5.05,D129&lt;0.75),1.475,IF(AND(G129&gt;=0.801,D129&lt;0.25,A129&gt;=5.05,D129&lt;0.75),1.7,IF(AND(D129&gt;=0.45,D129&gt;=0.25,A129&gt;=5.05,D129&lt;0.75),1.7,IF(AND(B129&lt;2.35,F129&lt;2.5,B129&lt;2.75,D129&gt;=0.75),4.16,IF(AND(D129&lt;1.75,F129&gt;=2.5,B129&lt;2.75,D129&gt;=0.75),4.875,IF(AND(D129&gt;=1.75,F129&gt;=2.5,B129&lt;2.75,D129&gt;=0.75),5.333,IF(AND(H129&gt;=16.284,D129&gt;=1.55,B129&gt;=2.75,D129&gt;=0.75),6.6,IF(AND(H129&gt;=14.144,B129&gt;=3.15,H129&gt;=5.748,A129&lt;5.05,D129&lt;0.75),1.3,IF(AND(A129&lt;5.45,G129&lt;0.801,D129&lt;0.25,A129&gt;=5.05,D129&lt;0.75),1.5,IF(AND(A129&gt;=5.45,G129&lt;0.801,D129&lt;0.25,A129&gt;=5.05,D129&lt;0.75),1.34,IF(AND(B129&lt;3.75,D129&lt;0.45,D129&gt;=0.25,A129&gt;=5.05,D129&lt;0.75),1.467,IF(AND(B129&gt;=3.75,D129&lt;0.45,D129&gt;=0.25,A129&gt;=5.05,D129&lt;0.75),1.767,IF(AND(G129&gt;=0.896,B129&gt;=2.35,F129&lt;2.5,B129&lt;2.75,D129&gt;=0.75),4.9,IF(AND(H129&lt;15.504,D129&lt;1.35,D129&lt;1.55,B129&gt;=2.75,D129&gt;=0.75),4.2,IF(AND(H129&gt;=15.504,D129&lt;1.35,D129&lt;1.55,B129&gt;=2.75,D129&gt;=0.75),4.6,IF(AND(H129&lt;9.767,D129&gt;=1.35,D129&lt;1.55,B129&gt;=2.75,D129&gt;=0.75),5.1,IF(AND(A129&lt;4.5,H129&lt;14.144,B129&gt;=3.15,H129&gt;=5.748,A129&lt;5.05,D129&lt;0.75),1.3,IF(AND(A129&gt;=4.5,H129&lt;14.144,B129&gt;=3.15,H129&gt;=5.748,A129&lt;5.05,D129&lt;0.75),1.4,IF(AND(D129&gt;=1.15,G129&lt;0.896,B129&gt;=2.35,F129&lt;2.5,B129&lt;2.75,D129&gt;=0.75),4.04,IF(AND(B129&lt;2.9,H129&gt;=9.767,D129&gt;=1.35,D129&lt;1.55,B129&gt;=2.75,D129&gt;=0.75),4.8,IF(AND(D129&lt;1.7,A129&gt;=7.05,H129&lt;16.284,D129&gt;=1.55,B129&gt;=2.75,D129&gt;=0.75),5.8,IF(AND(D129&gt;=1.7,A129&gt;=7.05,H129&lt;16.284,D129&gt;=1.55,B129&gt;=2.75,D129&gt;=0.75),6.3,IF(AND(B129&lt;2.45,D129&lt;1.15,G129&lt;0.896,B129&gt;=2.35,F129&lt;2.5,B129&lt;2.75,D129&gt;=0.75),3.767,IF(AND(B129&gt;=2.45,D129&lt;1.15,G129&lt;0.896,B129&gt;=2.35,F129&lt;2.5,B129&lt;2.75,D129&gt;=0.75),3.167,IF(AND(B129&gt;=3.15,B129&gt;=2.9,H129&gt;=9.767,D129&gt;=1.35,D129&lt;1.55,B129&gt;=2.75,D129&gt;=0.75),4.7,IF(AND(D129&lt;1.9,D129&lt;2.05,A129&lt;7.05,H129&lt;16.284,D129&gt;=1.55,B129&gt;=2.75,D129&gt;=0.75),4.82,IF(AND(D129&gt;=1.9,D129&lt;2.05,A129&lt;7.05,H129&lt;16.284,D129&gt;=1.55,B129&gt;=2.75,D129&gt;=0.75),5.067,IF(AND(H129&lt;12.721,B129&lt;3.15,B129&gt;=2.9,H129&gt;=9.767,D129&gt;=1.35,D129&lt;1.55,B129&gt;=2.75,D129&gt;=0.75),4.5,IF(AND(H129&gt;=12.721,B129&lt;3.15,B129&gt;=2.9,H129&gt;=9.767,D129&gt;=1.35,D129&lt;1.55,B129&gt;=2.75,D129&gt;=0.75),4.433,IF(AND(H129&lt;9.525,G129&lt;0.364,D129&gt;=2.05,A129&lt;7.05,H129&lt;16.284,D129&gt;=1.55,B129&gt;=2.75,D129&gt;=0.75),5.1,IF(AND(A129&lt;6.25,G129&gt;=0.364,D129&gt;=2.05,A129&lt;7.05,H129&lt;16.284,D129&gt;=1.55,B129&gt;=2.75,D129&gt;=0.75),5.4,IF(AND(H129&lt;10.898,H129&gt;=9.525,G129&lt;0.364,D129&gt;=2.05,A129&lt;7.05,H129&lt;16.284,D129&gt;=1.55,B129&gt;=2.75,D129&gt;=0.75),5.6,IF(AND(H129&lt;8.711,A129&gt;=6.25,G129&gt;=0.364,D129&gt;=2.05,A129&lt;7.05,H129&lt;16.284,D129&gt;=1.55,B129&gt;=2.75,D129&gt;=0.75),5.7,IF(AND(H129&gt;=8.711,A129&gt;=6.25,G129&gt;=0.364,D129&gt;=2.05,A129&lt;7.05,H129&lt;16.284,D129&gt;=1.55,B129&gt;=2.75,D129&gt;=0.75),5.84,IF(AND(D129&lt;2.2,H129&gt;=10.898,H129&gt;=9.525,G129&lt;0.364,D129&gt;=2.05,A129&lt;7.05,H129&lt;16.284,D129&gt;=1.55,B129&gt;=2.75,D129&gt;=0.75),5.4,IF(AND(D129&gt;=2.2,H129&gt;=10.898,H129&gt;=9.525,G129&lt;0.364,D129&gt;=2.05,A129&lt;7.05,H129&lt;16.284,D129&gt;=1.55,B129&gt;=2.75,D129&gt;=0.75),5.3,"shouldnthappen")))))))))))))))))))))))))))))))))))))</f>
        <v>4.82</v>
      </c>
      <c r="W129" s="1" t="n">
        <f aca="false">IF(AND(H129&lt;6.926,D129&gt;=0.35,D129&lt;0.8),1.9,IF(AND(H129&gt;=6.926,D129&gt;=0.35,D129&lt;0.8),1.533,IF(AND(H129&lt;13.492,A129&lt;4.75,D129&lt;0.35,D129&lt;0.8),1.1,IF(AND(H129&gt;=13.492,A129&lt;4.75,D129&lt;0.35,D129&lt;0.8),1.375,IF(AND(B129&lt;2.75,A129&gt;=5.85,F129&lt;2.5,D129&gt;=0.8),4.833,IF(AND(B129&lt;3.3,A129&gt;=7.05,F129&gt;=2.5,D129&gt;=0.8),5.8,IF(AND(B129&gt;=3.3,A129&gt;=7.05,F129&gt;=2.5,D129&gt;=0.8),6.325,IF(AND(D129&gt;=0.25,A129&lt;5.05,A129&gt;=4.75,D129&lt;0.35,D129&lt;0.8),1.3,IF(AND(B129&lt;3.6,A129&gt;=5.05,A129&gt;=4.75,D129&lt;0.35,D129&lt;0.8),1.4,IF(AND(H129&lt;10.194,G129&lt;0.412,A129&lt;5.85,F129&lt;2.5,D129&gt;=0.8),4.133,IF(AND(H129&gt;=10.194,G129&lt;0.412,A129&lt;5.85,F129&lt;2.5,D129&gt;=0.8),4.5,IF(AND(A129&lt;5.35,G129&gt;=0.412,A129&lt;5.85,F129&lt;2.5,D129&gt;=0.8),3.15,IF(AND(A129&lt;6.2,B129&gt;=2.75,A129&gt;=5.85,F129&lt;2.5,D129&gt;=0.8),4.3,IF(AND(H129&lt;5.767,A129&lt;6.2,A129&lt;7.05,F129&gt;=2.5,D129&gt;=0.8),4.5,IF(AND(G129&gt;=0.861,A129&gt;=6.2,A129&lt;7.05,F129&gt;=2.5,D129&gt;=0.8),5.2,IF(AND(B129&lt;3.15,D129&lt;0.25,A129&lt;5.05,A129&gt;=4.75,D129&lt;0.35,D129&lt;0.8),1.55,IF(AND(A129&lt;5.45,B129&gt;=3.6,A129&gt;=5.05,A129&gt;=4.75,D129&lt;0.35,D129&lt;0.8),1.5,IF(AND(A129&gt;=5.45,B129&gt;=3.6,A129&gt;=5.05,A129&gt;=4.75,D129&lt;0.35,D129&lt;0.8),1.4,IF(AND(G129&gt;=0.772,A129&gt;=5.35,G129&gt;=0.412,A129&lt;5.85,F129&lt;2.5,D129&gt;=0.8),3.9,IF(AND(D129&gt;=1.45,A129&gt;=6.2,B129&gt;=2.75,A129&gt;=5.85,F129&lt;2.5,D129&gt;=0.8),4.775,IF(AND(G129&lt;0.5,H129&gt;=5.767,A129&lt;6.2,A129&lt;7.05,F129&gt;=2.5,D129&gt;=0.8),5.1,IF(AND(G129&gt;=0.5,H129&gt;=5.767,A129&lt;6.2,A129&lt;7.05,F129&gt;=2.5,D129&gt;=0.8),4.95,IF(AND(B129&gt;=3.25,G129&lt;0.861,A129&gt;=6.2,A129&lt;7.05,F129&gt;=2.5,D129&gt;=0.8),5.75,IF(AND(A129&lt;4.95,B129&gt;=3.15,D129&lt;0.25,A129&lt;5.05,A129&gt;=4.75,D129&lt;0.35,D129&lt;0.8),1.4,IF(AND(A129&lt;5.65,G129&lt;0.772,A129&gt;=5.35,G129&gt;=0.412,A129&lt;5.85,F129&lt;2.5,D129&gt;=0.8),3.6,IF(AND(A129&gt;=5.65,G129&lt;0.772,A129&gt;=5.35,G129&gt;=0.412,A129&lt;5.85,F129&lt;2.5,D129&gt;=0.8),3.5,IF(AND(B129&gt;=3.15,D129&lt;1.45,A129&gt;=6.2,B129&gt;=2.75,A129&gt;=5.85,F129&lt;2.5,D129&gt;=0.8),4.7,IF(AND(A129&gt;=6.65,B129&lt;3.25,G129&lt;0.861,A129&gt;=6.2,A129&lt;7.05,F129&gt;=2.5,D129&gt;=0.8),5.567,IF(AND(H129&lt;9.499,A129&gt;=4.95,B129&gt;=3.15,D129&lt;0.25,A129&lt;5.05,A129&gt;=4.75,D129&lt;0.35,D129&lt;0.8),1.4,IF(AND(H129&gt;=9.499,A129&gt;=4.95,B129&gt;=3.15,D129&lt;0.25,A129&lt;5.05,A129&gt;=4.75,D129&lt;0.35,D129&lt;0.8),1.2,IF(AND(G129&lt;0.765,B129&lt;3.15,D129&lt;1.45,A129&gt;=6.2,B129&gt;=2.75,A129&gt;=5.85,F129&lt;2.5,D129&gt;=0.8),4.4,IF(AND(G129&gt;=0.765,B129&lt;3.15,D129&lt;1.45,A129&gt;=6.2,B129&gt;=2.75,A129&gt;=5.85,F129&lt;2.5,D129&gt;=0.8),4.6,IF(AND(H129&lt;10.667,A129&lt;6.65,B129&lt;3.25,G129&lt;0.861,A129&gt;=6.2,A129&lt;7.05,F129&gt;=2.5,D129&gt;=0.8),5.167,IF(AND(G129&lt;0.627,H129&gt;=10.667,A129&lt;6.65,B129&lt;3.25,G129&lt;0.861,A129&gt;=6.2,A129&lt;7.05,F129&gt;=2.5,D129&gt;=0.8),5.64,IF(AND(G129&gt;=0.627,H129&gt;=10.667,A129&lt;6.65,B129&lt;3.25,G129&lt;0.861,A129&gt;=6.2,A129&lt;7.05,F129&gt;=2.5,D129&gt;=0.8),5.1,"shouldnthappen")))))))))))))))))))))))))))))))))))</f>
        <v>5.167</v>
      </c>
      <c r="X129" s="1" t="n">
        <f aca="false">IF(AND(B129&lt;3.05,H129&lt;6.697,A129&lt;5.45),4.1,IF(AND(B129&gt;=3.05,H129&lt;6.697,A129&lt;5.45),1.48,IF(AND(D129&lt;0.7,A129&lt;5.9,A129&gt;=5.45),1.4,IF(AND(A129&lt;4.35,B129&lt;3.3,H129&gt;=6.697,A129&lt;5.45),1.1,IF(AND(G129&lt;0.372,D129&gt;=0.7,A129&lt;5.9,A129&gt;=5.45),4.36,IF(AND(A129&gt;=4.9,A129&gt;=4.35,B129&lt;3.3,H129&gt;=6.697,A129&lt;5.45),1.6,IF(AND(H129&gt;=14.171,A129&lt;5.15,B129&gt;=3.3,H129&gt;=6.697,A129&lt;5.45),1.6,IF(AND(G129&lt;0.451,A129&gt;=5.15,B129&gt;=3.3,H129&gt;=6.697,A129&lt;5.45),1.367,IF(AND(G129&gt;=0.451,A129&gt;=5.15,B129&gt;=3.3,H129&gt;=6.697,A129&lt;5.45),1.5,IF(AND(G129&lt;0.332,D129&lt;1.45,F129&lt;2.5,A129&gt;=5.9,A129&gt;=5.45),4.35,IF(AND(A129&lt;6.15,D129&gt;=1.45,F129&lt;2.5,A129&gt;=5.9,A129&gt;=5.45),5.1,IF(AND(D129&gt;=2.4,G129&lt;0.432,F129&gt;=2.5,A129&gt;=5.9,A129&gt;=5.45),5.78,IF(AND(A129&lt;6.15,G129&gt;=0.432,F129&gt;=2.5,A129&gt;=5.9,A129&gt;=5.45),4.9,IF(AND(B129&lt;3.1,A129&lt;4.9,A129&gt;=4.35,B129&lt;3.3,H129&gt;=6.697,A129&lt;5.45),1.4,IF(AND(B129&gt;=3.1,A129&lt;4.9,A129&gt;=4.35,B129&lt;3.3,H129&gt;=6.697,A129&lt;5.45),1.3,IF(AND(G129&lt;0.343,H129&lt;14.171,A129&lt;5.15,B129&gt;=3.3,H129&gt;=6.697,A129&lt;5.45),1.433,IF(AND(G129&gt;=0.343,H129&lt;14.171,A129&lt;5.15,B129&gt;=3.3,H129&gt;=6.697,A129&lt;5.45),1.525,IF(AND(D129&lt;1.05,B129&lt;2.55,G129&gt;=0.372,D129&gt;=0.7,A129&lt;5.9,A129&gt;=5.45),3.7,IF(AND(H129&lt;10.596,B129&gt;=2.55,G129&gt;=0.372,D129&gt;=0.7,A129&lt;5.9,A129&gt;=5.45),3.525,IF(AND(H129&gt;=10.596,B129&gt;=2.55,G129&gt;=0.372,D129&gt;=0.7,A129&lt;5.9,A129&gt;=5.45),3.9,IF(AND(H129&lt;14.314,G129&gt;=0.332,D129&lt;1.45,F129&lt;2.5,A129&gt;=5.9,A129&gt;=5.45),4.4,IF(AND(H129&gt;=14.314,G129&gt;=0.332,D129&lt;1.45,F129&lt;2.5,A129&gt;=5.9,A129&gt;=5.45),4.7,IF(AND(H129&lt;13.906,A129&gt;=6.15,D129&gt;=1.45,F129&lt;2.5,A129&gt;=5.9,A129&gt;=5.45),4.675,IF(AND(H129&gt;=13.906,A129&gt;=6.15,D129&gt;=1.45,F129&lt;2.5,A129&gt;=5.9,A129&gt;=5.45),4.9,IF(AND(G129&lt;0.093,D129&lt;2.4,G129&lt;0.432,F129&gt;=2.5,A129&gt;=5.9,A129&gt;=5.45),5.6,IF(AND(B129&lt;2.95,A129&gt;=6.15,G129&gt;=0.432,F129&gt;=2.5,A129&gt;=5.9,A129&gt;=5.45),5.86,IF(AND(A129&lt;5.55,D129&gt;=1.05,B129&lt;2.55,G129&gt;=0.372,D129&gt;=0.7,A129&lt;5.9,A129&gt;=5.45),4,IF(AND(A129&gt;=5.55,D129&gt;=1.05,B129&lt;2.55,G129&gt;=0.372,D129&gt;=0.7,A129&lt;5.9,A129&gt;=5.45),3.9,IF(AND(D129&lt;1.7,G129&gt;=0.093,D129&lt;2.4,G129&lt;0.432,F129&gt;=2.5,A129&gt;=5.9,A129&gt;=5.45),5.05,IF(AND(G129&gt;=0.774,B129&gt;=2.95,A129&gt;=6.15,G129&gt;=0.432,F129&gt;=2.5,A129&gt;=5.9,A129&gt;=5.45),5.3,IF(AND(G129&gt;=0.312,D129&gt;=1.7,G129&gt;=0.093,D129&lt;2.4,G129&lt;0.432,F129&gt;=2.5,A129&gt;=5.9,A129&gt;=5.45),5.4,IF(AND(D129&lt;2.45,G129&lt;0.774,B129&gt;=2.95,A129&gt;=6.15,G129&gt;=0.432,F129&gt;=2.5,A129&gt;=5.9,A129&gt;=5.45),5.66,IF(AND(D129&gt;=2.45,G129&lt;0.774,B129&gt;=2.95,A129&gt;=6.15,G129&gt;=0.432,F129&gt;=2.5,A129&gt;=5.9,A129&gt;=5.45),6,IF(AND(G129&gt;=0.301,G129&lt;0.312,D129&gt;=1.7,G129&gt;=0.093,D129&lt;2.4,G129&lt;0.432,F129&gt;=2.5,A129&gt;=5.9,A129&gt;=5.45),5.1,IF(AND(A129&lt;6.45,G129&lt;0.301,G129&lt;0.312,D129&gt;=1.7,G129&gt;=0.093,D129&lt;2.4,G129&lt;0.432,F129&gt;=2.5,A129&gt;=5.9,A129&gt;=5.45),5.3,IF(AND(A129&gt;=6.45,G129&lt;0.301,G129&lt;0.312,D129&gt;=1.7,G129&gt;=0.093,D129&lt;2.4,G129&lt;0.432,F129&gt;=2.5,A129&gt;=5.9,A129&gt;=5.45),5.2,"shouldnthappen"))))))))))))))))))))))))))))))))))))</f>
        <v>5.6</v>
      </c>
      <c r="Y129" s="1" t="n">
        <f aca="false">IF(AND(H129&lt;6.51,F129&lt;1.5),1.8,IF(AND(H129&gt;=16.674,F129&gt;=1.5),6.533,IF(AND(D129&gt;=0.45,H129&gt;=6.51,F129&lt;1.5),1.667,IF(AND(H129&gt;=13.805,G129&lt;0.154,H129&lt;16.674,F129&gt;=1.5),6.7,IF(AND(D129&lt;0.15,A129&lt;5.05,D129&lt;0.45,H129&gt;=6.51,F129&lt;1.5),1.4,IF(AND(H129&gt;=13.586,A129&gt;=5.05,D129&lt;0.45,H129&gt;=6.51,F129&lt;1.5),1.3,IF(AND(F129&lt;2.5,H129&lt;13.805,G129&lt;0.154,H129&lt;16.674,F129&gt;=1.5),4.6,IF(AND(H129&lt;8.929,D129&lt;1.35,G129&gt;=0.154,H129&lt;16.674,F129&gt;=1.5),3.64,IF(AND(G129&lt;0.05,H129&lt;13.586,A129&gt;=5.05,D129&lt;0.45,H129&gt;=6.51,F129&lt;1.5),1.4,IF(AND(G129&gt;=0.107,F129&gt;=2.5,H129&lt;13.805,G129&lt;0.154,H129&lt;16.674,F129&gt;=1.5),5.3,IF(AND(B129&gt;=2.75,H129&gt;=8.929,D129&lt;1.35,G129&gt;=0.154,H129&lt;16.674,F129&gt;=1.5),4.433,IF(AND(D129&gt;=1.55,F129&lt;2.5,D129&gt;=1.35,G129&gt;=0.154,H129&lt;16.674,F129&gt;=1.5),4.975,IF(AND(H129&lt;6.93,F129&gt;=2.5,D129&gt;=1.35,G129&gt;=0.154,H129&lt;16.674,F129&gt;=1.5),4.5,IF(AND(H129&lt;12.675,G129&lt;0.217,D129&gt;=0.15,A129&lt;5.05,D129&lt;0.45,H129&gt;=6.51,F129&lt;1.5),1.4,IF(AND(H129&gt;=12.675,G129&lt;0.217,D129&gt;=0.15,A129&lt;5.05,D129&lt;0.45,H129&gt;=6.51,F129&lt;1.5),1.5,IF(AND(A129&lt;4.65,G129&gt;=0.217,D129&gt;=0.15,A129&lt;5.05,D129&lt;0.45,H129&gt;=6.51,F129&lt;1.5),1.35,IF(AND(D129&lt;0.25,G129&gt;=0.05,H129&lt;13.586,A129&gt;=5.05,D129&lt;0.45,H129&gt;=6.51,F129&lt;1.5),1.467,IF(AND(D129&gt;=0.25,G129&gt;=0.05,H129&lt;13.586,A129&gt;=5.05,D129&lt;0.45,H129&gt;=6.51,F129&lt;1.5),1.5,IF(AND(H129&lt;9.15,G129&lt;0.107,F129&gt;=2.5,H129&lt;13.805,G129&lt;0.154,H129&lt;16.674,F129&gt;=1.5),5.7,IF(AND(H129&gt;=9.15,G129&lt;0.107,F129&gt;=2.5,H129&lt;13.805,G129&lt;0.154,H129&lt;16.674,F129&gt;=1.5),5.6,IF(AND(G129&lt;0.404,B129&lt;2.75,H129&gt;=8.929,D129&lt;1.35,G129&gt;=0.154,H129&lt;16.674,F129&gt;=1.5),4.15,IF(AND(G129&gt;=0.404,B129&lt;2.75,H129&gt;=8.929,D129&lt;1.35,G129&gt;=0.154,H129&lt;16.674,F129&gt;=1.5),3.9,IF(AND(A129&gt;=6.75,D129&lt;1.55,F129&lt;2.5,D129&gt;=1.35,G129&gt;=0.154,H129&lt;16.674,F129&gt;=1.5),4.82,IF(AND(D129&lt;0.25,A129&gt;=4.65,G129&gt;=0.217,D129&gt;=0.15,A129&lt;5.05,D129&lt;0.45,H129&gt;=6.51,F129&lt;1.5),1.325,IF(AND(D129&gt;=0.25,A129&gt;=4.65,G129&gt;=0.217,D129&gt;=0.15,A129&lt;5.05,D129&lt;0.45,H129&gt;=6.51,F129&lt;1.5),1.3,IF(AND(A129&lt;6.55,A129&lt;6.75,D129&lt;1.55,F129&lt;2.5,D129&gt;=1.35,G129&gt;=0.154,H129&lt;16.674,F129&gt;=1.5),4.575,IF(AND(A129&gt;=6.55,A129&lt;6.75,D129&lt;1.55,F129&lt;2.5,D129&gt;=1.35,G129&gt;=0.154,H129&lt;16.674,F129&gt;=1.5),4.4,IF(AND(B129&lt;2.9,D129&lt;2.05,H129&gt;=6.93,F129&gt;=2.5,D129&gt;=1.35,G129&gt;=0.154,H129&lt;16.674,F129&gt;=1.5),5.05,IF(AND(H129&lt;8.884,D129&gt;=2.05,H129&gt;=6.93,F129&gt;=2.5,D129&gt;=1.35,G129&gt;=0.154,H129&lt;16.674,F129&gt;=1.5),5.1,IF(AND(H129&lt;13.711,B129&gt;=2.9,D129&lt;2.05,H129&gt;=6.93,F129&gt;=2.5,D129&gt;=1.35,G129&gt;=0.154,H129&lt;16.674,F129&gt;=1.5),5,IF(AND(H129&gt;=13.711,B129&gt;=2.9,D129&lt;2.05,H129&gt;=6.93,F129&gt;=2.5,D129&gt;=1.35,G129&gt;=0.154,H129&lt;16.674,F129&gt;=1.5),5.8,IF(AND(B129&lt;3.15,H129&gt;=8.884,D129&gt;=2.05,H129&gt;=6.93,F129&gt;=2.5,D129&gt;=1.35,G129&gt;=0.154,H129&lt;16.674,F129&gt;=1.5),5.56,IF(AND(B129&gt;=3.15,H129&gt;=8.884,D129&gt;=2.05,H129&gt;=6.93,F129&gt;=2.5,D129&gt;=1.35,G129&gt;=0.154,H129&lt;16.674,F129&gt;=1.5),5.9,"shouldnthappen")))))))))))))))))))))))))))))))))</f>
        <v>5.6</v>
      </c>
      <c r="Z129" s="1" t="n">
        <f aca="false">IF(AND(F129&gt;=2,B129&gt;=3.35),5.6,IF(AND(A129&lt;6.65,H129&gt;=15.076,B129&lt;3.35),4.8,IF(AND(A129&gt;=6.65,H129&gt;=15.076,B129&lt;3.35),6.15,IF(AND(H129&lt;6.542,F129&lt;2,B129&gt;=3.35),1.767,IF(AND(G129&gt;=0.653,D129&lt;0.75,H129&lt;15.076,B129&lt;3.35),1.55,IF(AND(D129&lt;0.15,G129&lt;0.653,D129&lt;0.75,H129&lt;15.076,B129&lt;3.35),1.1,IF(AND(G129&lt;0.356,A129&lt;5.05,H129&gt;=6.542,F129&lt;2,B129&gt;=3.35),1.4,IF(AND(G129&gt;=0.356,A129&lt;5.05,H129&gt;=6.542,F129&lt;2,B129&gt;=3.35),1.3,IF(AND(G129&gt;=0.566,A129&gt;=5.05,H129&gt;=6.542,F129&lt;2,B129&gt;=3.35),1.6,IF(AND(B129&gt;=3.1,D129&gt;=0.15,G129&lt;0.653,D129&lt;0.75,H129&lt;15.076,B129&lt;3.35),1.367,IF(AND(B129&gt;=2.65,D129&lt;1.45,B129&lt;2.75,D129&gt;=0.75,H129&lt;15.076,B129&lt;3.35),3.96,IF(AND(G129&lt;0.352,D129&gt;=1.45,B129&lt;2.75,D129&gt;=0.75,H129&lt;15.076,B129&lt;3.35),4.5,IF(AND(D129&gt;=1.35,A129&lt;6.2,B129&gt;=2.75,D129&gt;=0.75,H129&lt;15.076,B129&lt;3.35),4.733,IF(AND(A129&lt;4.7,B129&lt;3.1,D129&gt;=0.15,G129&lt;0.653,D129&lt;0.75,H129&lt;15.076,B129&lt;3.35),1.36,IF(AND(A129&gt;=4.7,B129&lt;3.1,D129&gt;=0.15,G129&lt;0.653,D129&lt;0.75,H129&lt;15.076,B129&lt;3.35),1.6,IF(AND(A129&lt;5.2,B129&lt;2.65,D129&lt;1.45,B129&lt;2.75,D129&gt;=0.75,H129&lt;15.076,B129&lt;3.35),3.3,IF(AND(A129&lt;6.5,G129&gt;=0.352,D129&gt;=1.45,B129&lt;2.75,D129&gt;=0.75,H129&lt;15.076,B129&lt;3.35),5,IF(AND(A129&gt;=6.5,G129&gt;=0.352,D129&gt;=1.45,B129&lt;2.75,D129&gt;=0.75,H129&lt;15.076,B129&lt;3.35),5.8,IF(AND(H129&lt;8.486,D129&lt;1.35,A129&lt;6.2,B129&gt;=2.75,D129&gt;=0.75,H129&lt;15.076,B129&lt;3.35),3.975,IF(AND(G129&lt;0.187,F129&lt;2.5,A129&gt;=6.2,B129&gt;=2.75,D129&gt;=0.75,H129&lt;15.076,B129&lt;3.35),5,IF(AND(G129&gt;=0.187,F129&lt;2.5,A129&gt;=6.2,B129&gt;=2.75,D129&gt;=0.75,H129&lt;15.076,B129&lt;3.35),4.525,IF(AND(A129&gt;=7.25,F129&gt;=2.5,A129&gt;=6.2,B129&gt;=2.75,D129&gt;=0.75,H129&lt;15.076,B129&lt;3.35),6.5,IF(AND(G129&lt;0.185,B129&lt;3.6,G129&lt;0.566,A129&gt;=5.05,H129&gt;=6.542,F129&lt;2,B129&gt;=3.35),1.45,IF(AND(G129&gt;=0.185,B129&lt;3.6,G129&lt;0.566,A129&gt;=5.05,H129&gt;=6.542,F129&lt;2,B129&gt;=3.35),1.34,IF(AND(G129&lt;0.13,B129&gt;=3.6,G129&lt;0.566,A129&gt;=5.05,H129&gt;=6.542,F129&lt;2,B129&gt;=3.35),1.45,IF(AND(G129&gt;=0.13,B129&gt;=3.6,G129&lt;0.566,A129&gt;=5.05,H129&gt;=6.542,F129&lt;2,B129&gt;=3.35),1.5,IF(AND(D129&lt;1.05,A129&gt;=5.2,B129&lt;2.65,D129&lt;1.45,B129&lt;2.75,D129&gt;=0.75,H129&lt;15.076,B129&lt;3.35),3.5,IF(AND(D129&gt;=1.05,A129&gt;=5.2,B129&lt;2.65,D129&lt;1.45,B129&lt;2.75,D129&gt;=0.75,H129&lt;15.076,B129&lt;3.35),3.94,IF(AND(H129&lt;10.983,H129&gt;=8.486,D129&lt;1.35,A129&lt;6.2,B129&gt;=2.75,D129&gt;=0.75,H129&lt;15.076,B129&lt;3.35),4.38,IF(AND(H129&gt;=10.983,H129&gt;=8.486,D129&lt;1.35,A129&lt;6.2,B129&gt;=2.75,D129&gt;=0.75,H129&lt;15.076,B129&lt;3.35),4.1,IF(AND(B129&gt;=3.25,A129&lt;7.25,F129&gt;=2.5,A129&gt;=6.2,B129&gt;=2.75,D129&gt;=0.75,H129&lt;15.076,B129&lt;3.35),5.7,IF(AND(B129&lt;2.95,B129&lt;3.25,A129&lt;7.25,F129&gt;=2.5,A129&gt;=6.2,B129&gt;=2.75,D129&gt;=0.75,H129&lt;15.076,B129&lt;3.35),5.6,IF(AND(H129&gt;=13.711,B129&gt;=2.95,B129&lt;3.25,A129&lt;7.25,F129&gt;=2.5,A129&gt;=6.2,B129&gt;=2.75,D129&gt;=0.75,H129&lt;15.076,B129&lt;3.35),5.8,IF(AND(A129&gt;=6.8,H129&lt;13.711,B129&gt;=2.95,B129&lt;3.25,A129&lt;7.25,F129&gt;=2.5,A129&gt;=6.2,B129&gt;=2.75,D129&gt;=0.75,H129&lt;15.076,B129&lt;3.35),5.1,IF(AND(H129&lt;12.921,A129&lt;6.8,H129&lt;13.711,B129&gt;=2.95,B129&lt;3.25,A129&lt;7.25,F129&gt;=2.5,A129&gt;=6.2,B129&gt;=2.75,D129&gt;=0.75,H129&lt;15.076,B129&lt;3.35),5.34,IF(AND(H129&gt;=12.921,A129&lt;6.8,H129&lt;13.711,B129&gt;=2.95,B129&lt;3.25,A129&lt;7.25,F129&gt;=2.5,A129&gt;=6.2,B129&gt;=2.75,D129&gt;=0.75,H129&lt;15.076,B129&lt;3.35),5.133,"shouldnthappen"))))))))))))))))))))))))))))))))))))</f>
        <v>5.6</v>
      </c>
      <c r="AA129" s="1" t="n">
        <f aca="false">IF(AND(D129&gt;=0.45,A129&lt;5.05,D129&lt;0.8),1.6,IF(AND(D129&gt;=0.45,A129&gt;=5.05,D129&lt;0.8),1.7,IF(AND(H129&gt;=16.244,F129&gt;=2.5,D129&gt;=0.8),6.533,IF(AND(A129&lt;4.35,D129&lt;0.45,A129&lt;5.05,D129&lt;0.8),1.1,IF(AND(H129&gt;=14.877,D129&lt;0.45,A129&gt;=5.05,D129&lt;0.8),1.3,IF(AND(D129&gt;=1.4,A129&lt;5.65,F129&lt;2.5,D129&gt;=0.8),4.5,IF(AND(A129&gt;=7.25,H129&lt;16.244,F129&gt;=2.5,D129&gt;=0.8),6.5,IF(AND(A129&gt;=4.75,A129&gt;=4.35,D129&lt;0.45,A129&lt;5.05,D129&lt;0.8),1.35,IF(AND(A129&lt;5.3,D129&lt;1.4,A129&lt;5.65,F129&lt;2.5,D129&gt;=0.8),3.1,IF(AND(A129&gt;=6.8,A129&gt;=6.55,A129&gt;=5.65,F129&lt;2.5,D129&gt;=0.8),4.9,IF(AND(H129&lt;5.767,A129&lt;7.25,H129&lt;16.244,F129&gt;=2.5,D129&gt;=0.8),4.5,IF(AND(G129&gt;=0.522,A129&lt;4.75,A129&gt;=4.35,D129&lt;0.45,A129&lt;5.05,D129&lt;0.8),1.2,IF(AND(G129&gt;=0.948,D129&lt;0.35,H129&lt;14.877,D129&lt;0.45,A129&gt;=5.05,D129&lt;0.8),1.7,IF(AND(H129&lt;13.089,D129&gt;=0.35,H129&lt;14.877,D129&lt;0.45,A129&gt;=5.05,D129&lt;0.8),1.5,IF(AND(H129&gt;=13.089,D129&gt;=0.35,H129&lt;14.877,D129&lt;0.45,A129&gt;=5.05,D129&lt;0.8),1.3,IF(AND(B129&gt;=2.95,A129&gt;=5.3,D129&lt;1.4,A129&lt;5.65,F129&lt;2.5,D129&gt;=0.8),4.1,IF(AND(H129&lt;9.181,A129&lt;6.05,A129&lt;6.55,A129&gt;=5.65,F129&lt;2.5,D129&gt;=0.8),5.1,IF(AND(H129&gt;=9.181,A129&lt;6.05,A129&lt;6.55,A129&gt;=5.65,F129&lt;2.5,D129&gt;=0.8),4.3,IF(AND(G129&gt;=0.867,A129&gt;=6.05,A129&lt;6.55,A129&gt;=5.65,F129&lt;2.5,D129&gt;=0.8),4.9,IF(AND(B129&lt;3.05,A129&lt;6.8,A129&gt;=6.55,A129&gt;=5.65,F129&lt;2.5,D129&gt;=0.8),5,IF(AND(B129&gt;=3.05,A129&lt;6.8,A129&gt;=6.55,A129&gt;=5.65,F129&lt;2.5,D129&gt;=0.8),4.55,IF(AND(H129&gt;=14.144,G129&lt;0.522,A129&lt;4.75,A129&gt;=4.35,D129&lt;0.45,A129&lt;5.05,D129&lt;0.8),1.3,IF(AND(B129&lt;2.7,B129&lt;2.95,A129&gt;=5.3,D129&lt;1.4,A129&lt;5.65,F129&lt;2.5,D129&gt;=0.8),3.78,IF(AND(B129&gt;=2.7,B129&lt;2.95,A129&gt;=5.3,D129&lt;1.4,A129&lt;5.65,F129&lt;2.5,D129&gt;=0.8),3.6,IF(AND(G129&lt;0.638,G129&lt;0.867,A129&gt;=6.05,A129&lt;6.55,A129&gt;=5.65,F129&lt;2.5,D129&gt;=0.8),4.433,IF(AND(G129&gt;=0.638,G129&lt;0.867,A129&gt;=6.05,A129&lt;6.55,A129&gt;=5.65,F129&lt;2.5,D129&gt;=0.8),4,IF(AND(A129&lt;6.35,H129&lt;11.146,H129&gt;=5.767,A129&lt;7.25,H129&lt;16.244,F129&gt;=2.5,D129&gt;=0.8),5.1,IF(AND(A129&lt;4.5,H129&lt;14.144,G129&lt;0.522,A129&lt;4.75,A129&gt;=4.35,D129&lt;0.45,A129&lt;5.05,D129&lt;0.8),1.35,IF(AND(A129&gt;=4.5,H129&lt;14.144,G129&lt;0.522,A129&lt;4.75,A129&gt;=4.35,D129&lt;0.45,A129&lt;5.05,D129&lt;0.8),1.4,IF(AND(A129&lt;5.15,B129&lt;3.75,G129&lt;0.948,D129&lt;0.35,H129&lt;14.877,D129&lt;0.45,A129&gt;=5.05,D129&lt;0.8),1.4,IF(AND(A129&gt;=5.15,B129&lt;3.75,G129&lt;0.948,D129&lt;0.35,H129&lt;14.877,D129&lt;0.45,A129&gt;=5.05,D129&lt;0.8),1.5,IF(AND(G129&lt;0.112,B129&gt;=3.75,G129&lt;0.948,D129&lt;0.35,H129&lt;14.877,D129&lt;0.45,A129&gt;=5.05,D129&lt;0.8),1.5,IF(AND(G129&gt;=0.112,B129&gt;=3.75,G129&lt;0.948,D129&lt;0.35,H129&lt;14.877,D129&lt;0.45,A129&gt;=5.05,D129&lt;0.8),1.6,IF(AND(G129&lt;0.075,A129&gt;=6.35,H129&lt;11.146,H129&gt;=5.767,A129&lt;7.25,H129&lt;16.244,F129&gt;=2.5,D129&gt;=0.8),5.5,IF(AND(G129&gt;=0.075,A129&gt;=6.35,H129&lt;11.146,H129&gt;=5.767,A129&lt;7.25,H129&lt;16.244,F129&gt;=2.5,D129&gt;=0.8),5.24,IF(AND(B129&lt;2.95,D129&lt;1.9,H129&gt;=11.146,H129&gt;=5.767,A129&lt;7.25,H129&lt;16.244,F129&gt;=2.5,D129&gt;=0.8),5.65,IF(AND(B129&gt;=2.95,D129&lt;1.9,H129&gt;=11.146,H129&gt;=5.767,A129&lt;7.25,H129&lt;16.244,F129&gt;=2.5,D129&gt;=0.8),5.8,IF(AND(H129&lt;13.42,D129&gt;=1.9,H129&gt;=11.146,H129&gt;=5.767,A129&lt;7.25,H129&lt;16.244,F129&gt;=2.5,D129&gt;=0.8),5.6,IF(AND(H129&gt;=13.42,D129&gt;=1.9,H129&gt;=11.146,H129&gt;=5.767,A129&lt;7.25,H129&lt;16.244,F129&gt;=2.5,D129&gt;=0.8),5.34,"shouldnthappen")))))))))))))))))))))))))))))))))))))))</f>
        <v>5.1</v>
      </c>
      <c r="AB129" s="1" t="n">
        <f aca="false">IF(AND(D129&gt;=0.35,F129&lt;1.5),1.5,IF(AND(F129&lt;2.5,D129&gt;=1.55,F129&gt;=1.5),4.85,IF(AND(H129&lt;8.308,D129&lt;0.15,D129&lt;0.35,F129&lt;1.5),1.5,IF(AND(H129&gt;=8.308,D129&lt;0.15,D129&lt;0.35,F129&lt;1.5),1.4,IF(AND(H129&lt;5.523,D129&gt;=0.15,D129&lt;0.35,F129&lt;1.5),1,IF(AND(G129&lt;0.572,H129&lt;10.688,D129&lt;1.55,F129&gt;=1.5),3.75,IF(AND(B129&gt;=3.5,F129&gt;=2.5,D129&gt;=1.55,F129&gt;=1.5),6.3,IF(AND(A129&gt;=5.65,G129&gt;=0.572,H129&lt;10.688,D129&lt;1.55,F129&gt;=1.5),4.45,IF(AND(B129&gt;=2.85,A129&lt;6.15,H129&gt;=10.688,D129&lt;1.55,F129&gt;=1.5),4.35,IF(AND(H129&gt;=16.284,B129&lt;3.5,F129&gt;=2.5,D129&gt;=1.55,F129&gt;=1.5),6.6,IF(AND(G129&gt;=0.241,G129&lt;0.338,H129&gt;=5.523,D129&gt;=0.15,D129&lt;0.35,F129&lt;1.5),1.25,IF(AND(A129&lt;5.05,G129&gt;=0.338,H129&gt;=5.523,D129&gt;=0.15,D129&lt;0.35,F129&lt;1.5),1.35,IF(AND(B129&lt;2.7,A129&lt;5.65,G129&gt;=0.572,H129&lt;10.688,D129&lt;1.55,F129&gt;=1.5),4,IF(AND(B129&gt;=2.7,A129&lt;5.65,G129&gt;=0.572,H129&lt;10.688,D129&lt;1.55,F129&gt;=1.5),3.6,IF(AND(B129&lt;2.45,B129&lt;2.85,A129&lt;6.15,H129&gt;=10.688,D129&lt;1.55,F129&gt;=1.5),3.7,IF(AND(A129&lt;6.25,B129&lt;2.85,A129&gt;=6.15,H129&gt;=10.688,D129&lt;1.55,F129&gt;=1.5),4.5,IF(AND(A129&gt;=6.25,B129&lt;2.85,A129&gt;=6.15,H129&gt;=10.688,D129&lt;1.55,F129&gt;=1.5),4.86,IF(AND(D129&gt;=1.45,B129&gt;=2.85,A129&gt;=6.15,H129&gt;=10.688,D129&lt;1.55,F129&gt;=1.5),4.8,IF(AND(H129&lt;8.202,H129&lt;16.284,B129&lt;3.5,F129&gt;=2.5,D129&gt;=1.55,F129&gt;=1.5),5.7,IF(AND(A129&gt;=5.1,G129&lt;0.241,G129&lt;0.338,H129&gt;=5.523,D129&gt;=0.15,D129&lt;0.35,F129&lt;1.5),1.5,IF(AND(B129&gt;=3.75,A129&gt;=5.05,G129&gt;=0.338,H129&gt;=5.523,D129&gt;=0.15,D129&lt;0.35,F129&lt;1.5),1.6,IF(AND(A129&lt;5.7,B129&gt;=2.45,B129&lt;2.85,A129&lt;6.15,H129&gt;=10.688,D129&lt;1.55,F129&gt;=1.5),3.9,IF(AND(A129&gt;=5.7,B129&gt;=2.45,B129&lt;2.85,A129&lt;6.15,H129&gt;=10.688,D129&lt;1.55,F129&gt;=1.5),4.02,IF(AND(H129&lt;13.654,D129&lt;1.45,B129&gt;=2.85,A129&gt;=6.15,H129&gt;=10.688,D129&lt;1.55,F129&gt;=1.5),4.333,IF(AND(H129&gt;=13.654,D129&lt;1.45,B129&gt;=2.85,A129&gt;=6.15,H129&gt;=10.688,D129&lt;1.55,F129&gt;=1.5),4.54,IF(AND(A129&lt;6.15,H129&gt;=8.202,H129&lt;16.284,B129&lt;3.5,F129&gt;=2.5,D129&gt;=1.55,F129&gt;=1.5),5,IF(AND(H129&lt;13.924,A129&lt;5.1,G129&lt;0.241,G129&lt;0.338,H129&gt;=5.523,D129&gt;=0.15,D129&lt;0.35,F129&lt;1.5),1.4,IF(AND(H129&gt;=13.924,A129&lt;5.1,G129&lt;0.241,G129&lt;0.338,H129&gt;=5.523,D129&gt;=0.15,D129&lt;0.35,F129&lt;1.5),1.5,IF(AND(D129&lt;0.25,B129&lt;3.75,A129&gt;=5.05,G129&gt;=0.338,H129&gt;=5.523,D129&gt;=0.15,D129&lt;0.35,F129&lt;1.5),1.5,IF(AND(D129&gt;=0.25,B129&lt;3.75,A129&gt;=5.05,G129&gt;=0.338,H129&gt;=5.523,D129&gt;=0.15,D129&lt;0.35,F129&lt;1.5),1.4,IF(AND(H129&lt;8.884,B129&gt;=3.05,A129&gt;=6.15,H129&gt;=8.202,H129&lt;16.284,B129&lt;3.5,F129&gt;=2.5,D129&gt;=1.55,F129&gt;=1.5),5.1,IF(AND(A129&lt;6.45,G129&lt;0.368,B129&lt;3.05,A129&gt;=6.15,H129&gt;=8.202,H129&lt;16.284,B129&lt;3.5,F129&gt;=2.5,D129&gt;=1.55,F129&gt;=1.5),5.525,IF(AND(A129&gt;=6.45,G129&lt;0.368,B129&lt;3.05,A129&gt;=6.15,H129&gt;=8.202,H129&lt;16.284,B129&lt;3.5,F129&gt;=2.5,D129&gt;=1.55,F129&gt;=1.5),5.35,IF(AND(D129&lt;2.25,G129&gt;=0.368,B129&lt;3.05,A129&gt;=6.15,H129&gt;=8.202,H129&lt;16.284,B129&lt;3.5,F129&gt;=2.5,D129&gt;=1.55,F129&gt;=1.5),5.8,IF(AND(D129&gt;=2.25,G129&gt;=0.368,B129&lt;3.05,A129&gt;=6.15,H129&gt;=8.202,H129&lt;16.284,B129&lt;3.5,F129&gt;=2.5,D129&gt;=1.55,F129&gt;=1.5),5.2,IF(AND(H129&lt;10.257,H129&gt;=8.884,B129&gt;=3.05,A129&gt;=6.15,H129&gt;=8.202,H129&lt;16.284,B129&lt;3.5,F129&gt;=2.5,D129&gt;=1.55,F129&gt;=1.5),5.9,IF(AND(H129&gt;=10.257,H129&gt;=8.884,B129&gt;=3.05,A129&gt;=6.15,H129&gt;=8.202,H129&lt;16.284,B129&lt;3.5,F129&gt;=2.5,D129&gt;=1.55,F129&gt;=1.5),5.48,"shouldnthappen")))))))))))))))))))))))))))))))))))))</f>
        <v>5.525</v>
      </c>
      <c r="AC129" s="1" t="n">
        <f aca="false">IF(AND(H129&lt;5.748,A129&lt;5.05,D129&lt;0.8),1,IF(AND(B129&lt;3.35,A129&gt;=5.05,D129&lt;0.8),1.7,IF(AND(A129&lt;5.85,G129&lt;0.154,D129&gt;=0.8),4.5,IF(AND(D129&gt;=0.45,H129&gt;=5.748,A129&lt;5.05,D129&lt;0.8),1.6,IF(AND(G129&gt;=0.934,B129&gt;=3.35,A129&gt;=5.05,D129&lt;0.8),1.7,IF(AND(D129&lt;2.1,A129&gt;=5.85,G129&lt;0.154,D129&gt;=0.8),6.15,IF(AND(D129&gt;=2.1,A129&gt;=5.85,G129&lt;0.154,D129&gt;=0.8),5.5,IF(AND(A129&lt;6.1,D129&gt;=1.55,G129&gt;=0.154,D129&gt;=0.8),5,IF(AND(H129&gt;=14.379,G129&lt;0.934,B129&gt;=3.35,A129&gt;=5.05,D129&lt;0.8),1.58,IF(AND(G129&lt;0.379,A129&gt;=6.1,D129&gt;=1.55,G129&gt;=0.154,D129&gt;=0.8),5.42,IF(AND(H129&lt;13.924,G129&lt;0.227,D129&lt;0.45,H129&gt;=5.748,A129&lt;5.05,D129&lt;0.8),1.4,IF(AND(H129&gt;=13.924,G129&lt;0.227,D129&lt;0.45,H129&gt;=5.748,A129&lt;5.05,D129&lt;0.8),1.5,IF(AND(B129&lt;3.1,G129&gt;=0.227,D129&lt;0.45,H129&gt;=5.748,A129&lt;5.05,D129&lt;0.8),1.1,IF(AND(G129&lt;0.13,H129&lt;14.379,G129&lt;0.934,B129&gt;=3.35,A129&gt;=5.05,D129&lt;0.8),1.4,IF(AND(D129&lt;1.05,A129&lt;5.65,D129&lt;1.35,D129&lt;1.55,G129&gt;=0.154,D129&gt;=0.8),3.7,IF(AND(D129&lt;1.25,A129&gt;=5.65,D129&lt;1.35,D129&lt;1.55,G129&gt;=0.154,D129&gt;=0.8),4.06,IF(AND(D129&gt;=1.25,A129&gt;=5.65,D129&lt;1.35,D129&lt;1.55,G129&gt;=0.154,D129&gt;=0.8),4.425,IF(AND(H129&lt;13.654,D129&lt;1.45,D129&gt;=1.35,D129&lt;1.55,G129&gt;=0.154,D129&gt;=0.8),4.275,IF(AND(G129&lt;0.259,D129&gt;=1.45,D129&gt;=1.35,D129&lt;1.55,G129&gt;=0.154,D129&gt;=0.8),5.1,IF(AND(B129&lt;2.95,G129&gt;=0.379,A129&gt;=6.1,D129&gt;=1.55,G129&gt;=0.154,D129&gt;=0.8),6.3,IF(AND(B129&lt;3.25,B129&gt;=3.1,G129&gt;=0.227,D129&lt;0.45,H129&gt;=5.748,A129&lt;5.05,D129&lt;0.8),1.3,IF(AND(B129&gt;=3.25,B129&gt;=3.1,G129&gt;=0.227,D129&lt;0.45,H129&gt;=5.748,A129&lt;5.05,D129&lt;0.8),1.4,IF(AND(H129&gt;=13.372,G129&gt;=0.13,H129&lt;14.379,G129&lt;0.934,B129&gt;=3.35,A129&gt;=5.05,D129&lt;0.8),1.4,IF(AND(H129&lt;6.69,D129&gt;=1.05,A129&lt;5.65,D129&lt;1.35,D129&lt;1.55,G129&gt;=0.154,D129&gt;=0.8),4.033,IF(AND(H129&gt;=6.69,D129&gt;=1.05,A129&lt;5.65,D129&lt;1.35,D129&lt;1.55,G129&gt;=0.154,D129&gt;=0.8),3.88,IF(AND(B129&lt;2.85,H129&gt;=13.654,D129&lt;1.45,D129&gt;=1.35,D129&lt;1.55,G129&gt;=0.154,D129&gt;=0.8),4.8,IF(AND(B129&gt;=2.85,H129&gt;=13.654,D129&lt;1.45,D129&gt;=1.35,D129&lt;1.55,G129&gt;=0.154,D129&gt;=0.8),4.7,IF(AND(H129&lt;11.681,G129&gt;=0.259,D129&gt;=1.45,D129&gt;=1.35,D129&lt;1.55,G129&gt;=0.154,D129&gt;=0.8),4.85,IF(AND(H129&gt;=11.681,G129&gt;=0.259,D129&gt;=1.45,D129&gt;=1.35,D129&lt;1.55,G129&gt;=0.154,D129&gt;=0.8),4.633,IF(AND(A129&lt;6.25,B129&gt;=2.95,G129&gt;=0.379,A129&gt;=6.1,D129&gt;=1.55,G129&gt;=0.154,D129&gt;=0.8),5.4,IF(AND(D129&lt;0.3,H129&lt;13.372,G129&gt;=0.13,H129&lt;14.379,G129&lt;0.934,B129&gt;=3.35,A129&gt;=5.05,D129&lt;0.8),1.475,IF(AND(D129&gt;=0.3,H129&lt;13.372,G129&gt;=0.13,H129&lt;14.379,G129&lt;0.934,B129&gt;=3.35,A129&gt;=5.05,D129&lt;0.8),1.5,IF(AND(B129&lt;3.15,A129&gt;=6.25,B129&gt;=2.95,G129&gt;=0.379,A129&gt;=6.1,D129&gt;=1.55,G129&gt;=0.154,D129&gt;=0.8),5.7,IF(AND(B129&gt;=3.15,A129&gt;=6.25,B129&gt;=2.95,G129&gt;=0.379,A129&gt;=6.1,D129&gt;=1.55,G129&gt;=0.154,D129&gt;=0.8),5.933,"shouldnthappen"))))))))))))))))))))))))))))))))))</f>
        <v>6.15</v>
      </c>
      <c r="AD129" s="1" t="n">
        <f aca="false">IF(AND(H129&lt;6.621,A129&lt;4.95,D129&lt;0.8),1,IF(AND(H129&lt;14.144,H129&gt;=6.621,A129&lt;4.95,D129&lt;0.8),1.4,IF(AND(H129&gt;=14.144,H129&gt;=6.621,A129&lt;4.95,D129&lt;0.8),1.3,IF(AND(G129&lt;0.13,B129&gt;=3.85,A129&gt;=4.95,D129&lt;0.8),1.3,IF(AND(G129&gt;=0.13,B129&gt;=3.85,A129&gt;=4.95,D129&lt;0.8),1.425,IF(AND(A129&gt;=6.05,B129&lt;2.75,D129&lt;1.55,D129&gt;=0.8),4.9,IF(AND(A129&gt;=7.3,G129&lt;0.119,D129&gt;=1.55,D129&gt;=0.8),6.7,IF(AND(H129&lt;6.555,D129&lt;0.25,B129&lt;3.85,A129&gt;=4.95,D129&lt;0.8),1.7,IF(AND(B129&lt;3.4,D129&gt;=0.25,B129&lt;3.85,A129&gt;=4.95,D129&lt;0.8),1.7,IF(AND(B129&gt;=3.4,D129&gt;=0.25,B129&lt;3.85,A129&gt;=4.95,D129&lt;0.8),1.6,IF(AND(A129&lt;5.05,A129&lt;6.05,B129&lt;2.75,D129&lt;1.55,D129&gt;=0.8),3.3,IF(AND(B129&lt;2.85,D129&lt;1.35,B129&gt;=2.75,D129&lt;1.55,D129&gt;=0.8),4.5,IF(AND(H129&lt;12.206,D129&gt;=1.35,B129&gt;=2.75,D129&lt;1.55,D129&gt;=0.8),4.7,IF(AND(H129&gt;=12.206,D129&gt;=1.35,B129&gt;=2.75,D129&lt;1.55,D129&gt;=0.8),4.52,IF(AND(G129&lt;0.024,A129&lt;7.3,G129&lt;0.119,D129&gt;=1.55,D129&gt;=0.8),5.7,IF(AND(G129&gt;=0.024,A129&lt;7.3,G129&lt;0.119,D129&gt;=1.55,D129&gt;=0.8),5.6,IF(AND(F129&lt;2.5,G129&lt;0.417,G129&gt;=0.119,D129&gt;=1.55,D129&gt;=0.8),5.05,IF(AND(B129&lt;3.15,H129&gt;=6.555,D129&lt;0.25,B129&lt;3.85,A129&gt;=4.95,D129&lt;0.8),1.6,IF(AND(G129&lt;0.356,A129&gt;=5.05,A129&lt;6.05,B129&lt;2.75,D129&lt;1.55,D129&gt;=0.8),4.12,IF(AND(A129&lt;5.65,B129&gt;=2.85,D129&lt;1.35,B129&gt;=2.75,D129&lt;1.55,D129&gt;=0.8),3.6,IF(AND(B129&lt;3.15,F129&gt;=2.5,G129&lt;0.417,G129&gt;=0.119,D129&gt;=1.55,D129&gt;=0.8),5.18,IF(AND(B129&gt;=3.15,F129&gt;=2.5,G129&lt;0.417,G129&gt;=0.119,D129&gt;=1.55,D129&gt;=0.8),5.3,IF(AND(D129&lt;1.7,A129&lt;6.95,G129&gt;=0.417,G129&gt;=0.119,D129&gt;=1.55,D129&gt;=0.8),4.7,IF(AND(A129&lt;7.25,A129&gt;=6.95,G129&gt;=0.417,G129&gt;=0.119,D129&gt;=1.55,D129&gt;=0.8),5.8,IF(AND(A129&gt;=7.25,A129&gt;=6.95,G129&gt;=0.417,G129&gt;=0.119,D129&gt;=1.55,D129&gt;=0.8),6.333,IF(AND(H129&lt;8.594,B129&gt;=3.15,H129&gt;=6.555,D129&lt;0.25,B129&lt;3.85,A129&gt;=4.95,D129&lt;0.8),1.4,IF(AND(H129&gt;=8.594,B129&gt;=3.15,H129&gt;=6.555,D129&lt;0.25,B129&lt;3.85,A129&gt;=4.95,D129&lt;0.8),1.5,IF(AND(H129&gt;=11.218,G129&gt;=0.356,A129&gt;=5.05,A129&lt;6.05,B129&lt;2.75,D129&lt;1.55,D129&gt;=0.8),3.925,IF(AND(A129&gt;=6.5,A129&gt;=5.65,B129&gt;=2.85,D129&lt;1.35,B129&gt;=2.75,D129&lt;1.55,D129&gt;=0.8),4.6,IF(AND(H129&lt;8.602,H129&lt;11.218,G129&gt;=0.356,A129&gt;=5.05,A129&lt;6.05,B129&lt;2.75,D129&lt;1.55,D129&gt;=0.8),3.95,IF(AND(H129&gt;=8.602,H129&lt;11.218,G129&gt;=0.356,A129&gt;=5.05,A129&lt;6.05,B129&lt;2.75,D129&lt;1.55,D129&gt;=0.8),3.75,IF(AND(H129&lt;10.129,A129&lt;6.5,A129&gt;=5.65,B129&gt;=2.85,D129&lt;1.35,B129&gt;=2.75,D129&lt;1.55,D129&gt;=0.8),4.2,IF(AND(H129&gt;=10.129,A129&lt;6.5,A129&gt;=5.65,B129&gt;=2.85,D129&lt;1.35,B129&gt;=2.75,D129&lt;1.55,D129&gt;=0.8),4.267,IF(AND(D129&lt;2.2,B129&lt;3.05,D129&gt;=1.7,A129&lt;6.95,G129&gt;=0.417,G129&gt;=0.119,D129&gt;=1.55,D129&gt;=0.8),5.3,IF(AND(D129&gt;=2.2,B129&lt;3.05,D129&gt;=1.7,A129&lt;6.95,G129&gt;=0.417,G129&gt;=0.119,D129&gt;=1.55,D129&gt;=0.8),5.133,IF(AND(D129&lt;2.45,B129&gt;=3.05,D129&gt;=1.7,A129&lt;6.95,G129&gt;=0.417,G129&gt;=0.119,D129&gt;=1.55,D129&gt;=0.8),5.6,IF(AND(D129&gt;=2.45,B129&gt;=3.05,D129&gt;=1.7,A129&lt;6.95,G129&gt;=0.417,G129&gt;=0.119,D129&gt;=1.55,D129&gt;=0.8),6,"shouldnthappen")))))))))))))))))))))))))))))))))))))</f>
        <v>5.6</v>
      </c>
      <c r="AE129" s="1" t="n">
        <f aca="false">IF(AND(G129&lt;0.123,D129&gt;=0.25,D129&lt;0.75),1.3,IF(AND(H129&gt;=16.774,D129&gt;=1.75,D129&gt;=0.75),6.4,IF(AND(B129&lt;3.4,A129&lt;4.8,D129&lt;0.25,D129&lt;0.75),1.22,IF(AND(B129&gt;=3.4,A129&lt;4.8,D129&lt;0.25,D129&lt;0.75),1,IF(AND(A129&gt;=5.45,A129&gt;=4.8,D129&lt;0.25,D129&lt;0.75),1.367,IF(AND(H129&gt;=10.688,D129&lt;1.35,D129&lt;1.75,D129&gt;=0.75),4.2,IF(AND(A129&lt;5.3,D129&gt;=1.35,D129&lt;1.75,D129&gt;=0.75),4.05,IF(AND(G129&gt;=0.857,H129&lt;16.774,D129&gt;=1.75,D129&gt;=0.75),5.02,IF(AND(H129&lt;6.089,A129&lt;5.45,A129&gt;=4.8,D129&lt;0.25,D129&lt;0.75),1.7,IF(AND(G129&lt;0.184,D129&lt;0.35,G129&gt;=0.123,D129&gt;=0.25,D129&lt;0.75),1.7,IF(AND(G129&gt;=0.184,D129&lt;0.35,G129&gt;=0.123,D129&gt;=0.25,D129&lt;0.75),1.48,IF(AND(A129&lt;5.25,D129&gt;=0.35,G129&gt;=0.123,D129&gt;=0.25,D129&lt;0.75),1.75,IF(AND(A129&gt;=5.25,D129&gt;=0.35,G129&gt;=0.123,D129&gt;=0.25,D129&lt;0.75),1.5,IF(AND(A129&lt;5.3,H129&lt;10.688,D129&lt;1.35,D129&lt;1.75,D129&gt;=0.75),3.15,IF(AND(H129&lt;9.474,A129&gt;=5.3,D129&gt;=1.35,D129&lt;1.75,D129&gt;=0.75),4.95,IF(AND(G129&gt;=0.779,G129&lt;0.857,H129&lt;16.774,D129&gt;=1.75,D129&gt;=0.75),6,IF(AND(G129&lt;0.05,H129&gt;=6.089,A129&lt;5.45,A129&gt;=4.8,D129&lt;0.25,D129&lt;0.75),1.4,IF(AND(H129&lt;6.69,A129&gt;=5.3,H129&lt;10.688,D129&lt;1.35,D129&lt;1.75,D129&gt;=0.75),4.033,IF(AND(H129&gt;=6.69,A129&gt;=5.3,H129&lt;10.688,D129&lt;1.35,D129&lt;1.75,D129&gt;=0.75),3.733,IF(AND(B129&lt;2.5,H129&gt;=9.474,A129&gt;=5.3,D129&gt;=1.35,D129&lt;1.75,D129&gt;=0.75),4.5,IF(AND(D129&gt;=2.45,G129&lt;0.779,G129&lt;0.857,H129&lt;16.774,D129&gt;=1.75,D129&gt;=0.75),6,IF(AND(B129&gt;=3.75,G129&gt;=0.05,H129&gt;=6.089,A129&lt;5.45,A129&gt;=4.8,D129&lt;0.25,D129&lt;0.75),1.6,IF(AND(H129&lt;13.695,B129&gt;=2.5,H129&gt;=9.474,A129&gt;=5.3,D129&gt;=1.35,D129&lt;1.75,D129&gt;=0.75),4.567,IF(AND(G129&gt;=0.654,D129&lt;2.45,G129&lt;0.779,G129&lt;0.857,H129&lt;16.774,D129&gt;=1.75,D129&gt;=0.75),4.9,IF(AND(G129&gt;=0.73,B129&lt;3.75,G129&gt;=0.05,H129&gt;=6.089,A129&lt;5.45,A129&gt;=4.8,D129&lt;0.25,D129&lt;0.75),1.4,IF(AND(A129&lt;6.65,H129&gt;=13.695,B129&gt;=2.5,H129&gt;=9.474,A129&gt;=5.3,D129&gt;=1.35,D129&lt;1.75,D129&gt;=0.75),4.4,IF(AND(A129&gt;=6.65,H129&gt;=13.695,B129&gt;=2.5,H129&gt;=9.474,A129&gt;=5.3,D129&gt;=1.35,D129&lt;1.75,D129&gt;=0.75),4.84,IF(AND(B129&lt;2.75,G129&lt;0.654,D129&lt;2.45,G129&lt;0.779,G129&lt;0.857,H129&lt;16.774,D129&gt;=1.75,D129&gt;=0.75),5.2,IF(AND(H129&lt;9.524,G129&lt;0.73,B129&lt;3.75,G129&gt;=0.05,H129&gt;=6.089,A129&lt;5.45,A129&gt;=4.8,D129&lt;0.25,D129&lt;0.75),1.5,IF(AND(H129&gt;=9.524,G129&lt;0.73,B129&lt;3.75,G129&gt;=0.05,H129&gt;=6.089,A129&lt;5.45,A129&gt;=4.8,D129&lt;0.25,D129&lt;0.75),1.4,IF(AND(H129&gt;=13.644,B129&gt;=2.75,G129&lt;0.654,D129&lt;2.45,G129&lt;0.779,G129&lt;0.857,H129&lt;16.774,D129&gt;=1.75,D129&gt;=0.75),6.033,IF(AND(A129&gt;=6.85,H129&lt;13.644,B129&gt;=2.75,G129&lt;0.654,D129&lt;2.45,G129&lt;0.779,G129&lt;0.857,H129&lt;16.774,D129&gt;=1.75,D129&gt;=0.75),5.1,IF(AND(A129&gt;=6.75,A129&lt;6.85,H129&lt;13.644,B129&gt;=2.75,G129&lt;0.654,D129&lt;2.45,G129&lt;0.779,G129&lt;0.857,H129&lt;16.774,D129&gt;=1.75,D129&gt;=0.75),5.9,IF(AND(D129&gt;=2.35,A129&lt;6.75,A129&lt;6.85,H129&lt;13.644,B129&gt;=2.75,G129&lt;0.654,D129&lt;2.45,G129&lt;0.779,G129&lt;0.857,H129&lt;16.774,D129&gt;=1.75,D129&gt;=0.75),5.6,IF(AND(H129&lt;11.146,D129&lt;2.35,A129&lt;6.75,A129&lt;6.85,H129&lt;13.644,B129&gt;=2.75,G129&lt;0.654,D129&lt;2.45,G129&lt;0.779,G129&lt;0.857,H129&lt;16.774,D129&gt;=1.75,D129&gt;=0.75),5.4,IF(AND(H129&gt;=11.146,D129&lt;2.35,A129&lt;6.75,A129&lt;6.85,H129&lt;13.644,B129&gt;=2.75,G129&lt;0.654,D129&lt;2.45,G129&lt;0.779,G129&lt;0.857,H129&lt;16.774,D129&gt;=1.75,D129&gt;=0.75),5.6,"shouldnthappen"))))))))))))))))))))))))))))))))))))</f>
        <v>5.4</v>
      </c>
      <c r="AF129" s="1" t="n">
        <f aca="false">IF(AND(A129&lt;4.5,D129&lt;0.8),1.233,IF(AND(B129&lt;3.05,A129&gt;=4.5,D129&lt;0.8),1.4,IF(AND(D129&gt;=0.45,B129&gt;=3.05,A129&gt;=4.5,D129&lt;0.8),1.667,IF(AND(D129&lt;1.05,D129&lt;1.35,A129&lt;6.25,D129&gt;=0.8),3.633,IF(AND(H129&lt;13.935,A129&gt;=7.05,A129&gt;=6.25,D129&gt;=0.8),6,IF(AND(G129&gt;=0.948,D129&lt;0.45,B129&gt;=3.05,A129&gt;=4.5,D129&lt;0.8),1.7,IF(AND(G129&lt;0.652,D129&gt;=1.05,D129&lt;1.35,A129&lt;6.25,D129&gt;=0.8),4.16,IF(AND(D129&gt;=2.15,D129&gt;=1.75,D129&gt;=1.35,A129&lt;6.25,D129&gt;=0.8),5.4,IF(AND(G129&gt;=0.912,F129&lt;2.5,A129&lt;7.05,A129&gt;=6.25,D129&gt;=0.8),4.4,IF(AND(B129&gt;=3.25,F129&gt;=2.5,A129&lt;7.05,A129&gt;=6.25,D129&gt;=0.8),5.85,IF(AND(H129&lt;17.32,H129&gt;=13.935,A129&gt;=7.05,A129&gt;=6.25,D129&gt;=0.8),6.65,IF(AND(H129&gt;=17.32,H129&gt;=13.935,A129&gt;=7.05,A129&gt;=6.25,D129&gt;=0.8),6.4,IF(AND(H129&gt;=13.547,G129&lt;0.948,D129&lt;0.45,B129&gt;=3.05,A129&gt;=4.5,D129&lt;0.8),1.38,IF(AND(B129&gt;=2.75,G129&gt;=0.652,D129&gt;=1.05,D129&lt;1.35,A129&lt;6.25,D129&gt;=0.8),3.6,IF(AND(H129&lt;9.417,G129&lt;0.404,D129&lt;1.75,D129&gt;=1.35,A129&lt;6.25,D129&gt;=0.8),4.2,IF(AND(H129&gt;=9.417,G129&lt;0.404,D129&lt;1.75,D129&gt;=1.35,A129&lt;6.25,D129&gt;=0.8),4.5,IF(AND(G129&lt;0.464,G129&gt;=0.404,D129&lt;1.75,D129&gt;=1.35,A129&lt;6.25,D129&gt;=0.8),4.5,IF(AND(G129&gt;=0.464,G129&gt;=0.404,D129&lt;1.75,D129&gt;=1.35,A129&lt;6.25,D129&gt;=0.8),4.625,IF(AND(D129&lt;1.85,D129&lt;2.15,D129&gt;=1.75,D129&gt;=1.35,A129&lt;6.25,D129&gt;=0.8),4.9,IF(AND(D129&gt;=1.85,D129&lt;2.15,D129&gt;=1.75,D129&gt;=1.35,A129&lt;6.25,D129&gt;=0.8),5.05,IF(AND(G129&lt;0.332,G129&lt;0.912,F129&lt;2.5,A129&lt;7.05,A129&gt;=6.25,D129&gt;=0.8),4.467,IF(AND(G129&gt;=0.332,G129&lt;0.912,F129&lt;2.5,A129&lt;7.05,A129&gt;=6.25,D129&gt;=0.8),4.767,IF(AND(D129&lt;0.15,H129&lt;13.547,G129&lt;0.948,D129&lt;0.45,B129&gt;=3.05,A129&gt;=4.5,D129&lt;0.8),1.5,IF(AND(D129&lt;1.15,B129&lt;2.75,G129&gt;=0.652,D129&gt;=1.05,D129&lt;1.35,A129&lt;6.25,D129&gt;=0.8),3.9,IF(AND(D129&gt;=1.15,B129&lt;2.75,G129&gt;=0.652,D129&gt;=1.05,D129&lt;1.35,A129&lt;6.25,D129&gt;=0.8),4,IF(AND(D129&gt;=2.25,B129&lt;3.15,B129&lt;3.25,F129&gt;=2.5,A129&lt;7.05,A129&gt;=6.25,D129&gt;=0.8),5.14,IF(AND(G129&lt;0.621,B129&gt;=3.15,B129&lt;3.25,F129&gt;=2.5,A129&lt;7.05,A129&gt;=6.25,D129&gt;=0.8),5.75,IF(AND(G129&gt;=0.621,B129&gt;=3.15,B129&lt;3.25,F129&gt;=2.5,A129&lt;7.05,A129&gt;=6.25,D129&gt;=0.8),5.1,IF(AND(G129&gt;=0.862,D129&gt;=0.15,H129&lt;13.547,G129&lt;0.948,D129&lt;0.45,B129&gt;=3.05,A129&gt;=4.5,D129&lt;0.8),1.5,IF(AND(A129&lt;6.35,D129&lt;2.25,B129&lt;3.15,B129&lt;3.25,F129&gt;=2.5,A129&lt;7.05,A129&gt;=6.25,D129&gt;=0.8),5.267,IF(AND(A129&gt;=6.35,D129&lt;2.25,B129&lt;3.15,B129&lt;3.25,F129&gt;=2.5,A129&lt;7.05,A129&gt;=6.25,D129&gt;=0.8),5.42,IF(AND(A129&lt;5.1,G129&lt;0.862,D129&gt;=0.15,H129&lt;13.547,G129&lt;0.948,D129&lt;0.45,B129&gt;=3.05,A129&gt;=4.5,D129&lt;0.8),1.35,IF(AND(B129&lt;3.95,A129&gt;=5.1,G129&lt;0.862,D129&gt;=0.15,H129&lt;13.547,G129&lt;0.948,D129&lt;0.45,B129&gt;=3.05,A129&gt;=4.5,D129&lt;0.8),1.5,IF(AND(B129&gt;=3.95,A129&gt;=5.1,G129&lt;0.862,D129&gt;=0.15,H129&lt;13.547,G129&lt;0.948,D129&lt;0.45,B129&gt;=3.05,A129&gt;=4.5,D129&lt;0.8),1.467,"shouldnthappen"))))))))))))))))))))))))))))))))))</f>
        <v>4.9</v>
      </c>
      <c r="AG129" s="1" t="n">
        <f aca="false">IF(AND(H129&lt;5.748,A129&lt;4.85,D129&lt;0.75),1,IF(AND(B129&gt;=3.5,D129&gt;=1.75,D129&gt;=0.75),6.2,IF(AND(A129&gt;=4.65,H129&gt;=5.748,A129&lt;4.85,D129&lt;0.75),1.333,IF(AND(H129&lt;6.417,B129&lt;3.45,A129&gt;=4.85,D129&lt;0.75),1.7,IF(AND(A129&lt;5.05,B129&gt;=3.45,A129&gt;=4.85,D129&lt;0.75),1.4,IF(AND(A129&gt;=5.05,B129&gt;=3.45,A129&gt;=4.85,D129&lt;0.75),1.5,IF(AND(F129&gt;=2.5,H129&lt;13.641,D129&lt;1.75,D129&gt;=0.75),4.667,IF(AND(G129&lt;0.187,H129&gt;=13.641,D129&lt;1.75,D129&gt;=0.75),5,IF(AND(A129&gt;=7.1,B129&lt;3.5,D129&gt;=1.75,D129&gt;=0.75),6.575,IF(AND(G129&lt;0.161,A129&lt;4.65,H129&gt;=5.748,A129&lt;4.85,D129&lt;0.75),1.5,IF(AND(H129&lt;8.399,H129&gt;=6.417,B129&lt;3.45,A129&gt;=4.85,D129&lt;0.75),1.5,IF(AND(H129&gt;=8.399,H129&gt;=6.417,B129&lt;3.45,A129&gt;=4.85,D129&lt;0.75),1.625,IF(AND(G129&lt;0.086,F129&lt;2.5,H129&lt;13.641,D129&lt;1.75,D129&gt;=0.75),4.7,IF(AND(D129&lt;1.35,G129&gt;=0.187,H129&gt;=13.641,D129&lt;1.75,D129&gt;=0.75),4.2,IF(AND(G129&lt;0.422,G129&gt;=0.161,A129&lt;4.65,H129&gt;=5.748,A129&lt;4.85,D129&lt;0.75),1.4,IF(AND(G129&gt;=0.422,G129&gt;=0.161,A129&lt;4.65,H129&gt;=5.748,A129&lt;4.85,D129&lt;0.75),1.3,IF(AND(B129&lt;2.5,D129&gt;=1.35,G129&gt;=0.187,H129&gt;=13.641,D129&lt;1.75,D129&gt;=0.75),4.5,IF(AND(B129&lt;2.75,A129&lt;6,A129&lt;7.1,B129&lt;3.5,D129&gt;=1.75,D129&gt;=0.75),5.1,IF(AND(B129&gt;=2.75,A129&lt;6,A129&lt;7.1,B129&lt;3.5,D129&gt;=1.75,D129&gt;=0.75),5.02,IF(AND(A129&lt;5.15,A129&lt;5.9,G129&gt;=0.086,F129&lt;2.5,H129&lt;13.641,D129&lt;1.75,D129&gt;=0.75),3,IF(AND(G129&lt;0.644,A129&gt;=5.9,G129&gt;=0.086,F129&lt;2.5,H129&lt;13.641,D129&lt;1.75,D129&gt;=0.75),4.65,IF(AND(G129&gt;=0.644,A129&gt;=5.9,G129&gt;=0.086,F129&lt;2.5,H129&lt;13.641,D129&lt;1.75,D129&gt;=0.75),4.24,IF(AND(D129&lt;1.45,B129&gt;=2.5,D129&gt;=1.35,G129&gt;=0.187,H129&gt;=13.641,D129&lt;1.75,D129&gt;=0.75),4.68,IF(AND(D129&gt;=1.45,B129&gt;=2.5,D129&gt;=1.35,G129&gt;=0.187,H129&gt;=13.641,D129&lt;1.75,D129&gt;=0.75),4.833,IF(AND(H129&lt;13.18,D129&lt;2.05,A129&gt;=6,A129&lt;7.1,B129&lt;3.5,D129&gt;=1.75,D129&gt;=0.75),5.44,IF(AND(H129&gt;=13.18,D129&lt;2.05,A129&gt;=6,A129&lt;7.1,B129&lt;3.5,D129&gt;=1.75,D129&gt;=0.75),5.1,IF(AND(H129&lt;8.759,D129&gt;=2.05,A129&gt;=6,A129&lt;7.1,B129&lt;3.5,D129&gt;=1.75,D129&gt;=0.75),5.4,IF(AND(A129&gt;=5.75,A129&gt;=5.15,A129&lt;5.9,G129&gt;=0.086,F129&lt;2.5,H129&lt;13.641,D129&lt;1.75,D129&gt;=0.75),3.967,IF(AND(H129&lt;10.159,H129&gt;=8.759,D129&gt;=2.05,A129&gt;=6,A129&lt;7.1,B129&lt;3.5,D129&gt;=1.75,D129&gt;=0.75),5.925,IF(AND(D129&lt;1.2,A129&lt;5.75,A129&gt;=5.15,A129&lt;5.9,G129&gt;=0.086,F129&lt;2.5,H129&lt;13.641,D129&lt;1.75,D129&gt;=0.75),3.667,IF(AND(D129&lt;2.25,H129&gt;=10.159,H129&gt;=8.759,D129&gt;=2.05,A129&gt;=6,A129&lt;7.1,B129&lt;3.5,D129&gt;=1.75,D129&gt;=0.75),5.66,IF(AND(D129&gt;=2.25,H129&gt;=10.159,H129&gt;=8.759,D129&gt;=2.05,A129&gt;=6,A129&lt;7.1,B129&lt;3.5,D129&gt;=1.75,D129&gt;=0.75),5.34,IF(AND(D129&lt;1.35,D129&gt;=1.2,A129&lt;5.75,A129&gt;=5.15,A129&lt;5.9,G129&gt;=0.086,F129&lt;2.5,H129&lt;13.641,D129&lt;1.75,D129&gt;=0.75),4.025,IF(AND(D129&gt;=1.35,D129&gt;=1.2,A129&lt;5.75,A129&gt;=5.15,A129&lt;5.9,G129&gt;=0.086,F129&lt;2.5,H129&lt;13.641,D129&lt;1.75,D129&gt;=0.75),3.9,"shouldnthappen"))))))))))))))))))))))))))))))))))</f>
        <v>5.44</v>
      </c>
      <c r="AH129" s="1" t="n">
        <f aca="false">IF(AND(F129&lt;1.5,H129&lt;6.799,A129&lt;5.45),1.7,IF(AND(F129&gt;=1.5,H129&lt;6.799,A129&lt;5.45),4.1,IF(AND(D129&gt;=0.8,H129&gt;=6.799,A129&lt;5.45),3.9,IF(AND(H129&lt;7.564,F129&lt;2.5,A129&gt;=5.45),3.925,IF(AND(H129&gt;=16.284,F129&gt;=2.5,A129&gt;=5.45),6.5,IF(AND(A129&lt;4.35,D129&lt;0.8,H129&gt;=6.799,A129&lt;5.45),1.1,IF(AND(B129&lt;2.8,D129&lt;1.35,H129&gt;=7.564,F129&lt;2.5,A129&gt;=5.45),4.1,IF(AND(B129&gt;=2.8,D129&lt;1.35,H129&gt;=7.564,F129&lt;2.5,A129&gt;=5.45),4.267,IF(AND(B129&lt;2.75,D129&gt;=1.35,H129&gt;=7.564,F129&lt;2.5,A129&gt;=5.45),5,IF(AND(G129&gt;=0.078,G129&lt;0.26,H129&lt;16.284,F129&gt;=2.5,A129&gt;=5.45),6.06,IF(AND(G129&gt;=0.805,G129&gt;=0.26,H129&lt;16.284,F129&gt;=2.5,A129&gt;=5.45),5.02,IF(AND(H129&gt;=10.109,B129&gt;=3.45,A129&gt;=4.35,D129&lt;0.8,H129&gt;=6.799,A129&lt;5.45),1.55,IF(AND(D129&lt;2.25,G129&lt;0.078,G129&lt;0.26,H129&lt;16.284,F129&gt;=2.5,A129&gt;=5.45),5.6,IF(AND(D129&gt;=2.25,G129&lt;0.078,G129&lt;0.26,H129&lt;16.284,F129&gt;=2.5,A129&gt;=5.45),5.7,IF(AND(A129&lt;6.15,G129&lt;0.805,G129&gt;=0.26,H129&lt;16.284,F129&gt;=2.5,A129&gt;=5.45),4.967,IF(AND(A129&lt;4.65,H129&lt;12.227,B129&lt;3.45,A129&gt;=4.35,D129&lt;0.8,H129&gt;=6.799,A129&lt;5.45),1.333,IF(AND(A129&lt;4.85,H129&gt;=12.227,B129&lt;3.45,A129&gt;=4.35,D129&lt;0.8,H129&gt;=6.799,A129&lt;5.45),1.42,IF(AND(A129&gt;=4.85,H129&gt;=12.227,B129&lt;3.45,A129&gt;=4.35,D129&lt;0.8,H129&gt;=6.799,A129&lt;5.45),1.533,IF(AND(A129&lt;5.05,H129&lt;10.109,B129&gt;=3.45,A129&gt;=4.35,D129&lt;0.8,H129&gt;=6.799,A129&lt;5.45),1.4,IF(AND(A129&gt;=5.05,H129&lt;10.109,B129&gt;=3.45,A129&gt;=4.35,D129&lt;0.8,H129&gt;=6.799,A129&lt;5.45),1.5,IF(AND(G129&lt;0.14,H129&lt;13.531,B129&gt;=2.75,D129&gt;=1.35,H129&gt;=7.564,F129&lt;2.5,A129&gt;=5.45),4.7,IF(AND(G129&lt;0.187,H129&gt;=13.531,B129&gt;=2.75,D129&gt;=1.35,H129&gt;=7.564,F129&lt;2.5,A129&gt;=5.45),5,IF(AND(G129&gt;=0.187,H129&gt;=13.531,B129&gt;=2.75,D129&gt;=1.35,H129&gt;=7.564,F129&lt;2.5,A129&gt;=5.45),4.66,IF(AND(A129&lt;6.35,A129&gt;=6.15,G129&lt;0.805,G129&gt;=0.26,H129&lt;16.284,F129&gt;=2.5,A129&gt;=5.45),6,IF(AND(D129&lt;0.15,A129&gt;=4.65,H129&lt;12.227,B129&lt;3.45,A129&gt;=4.35,D129&lt;0.8,H129&gt;=6.799,A129&lt;5.45),1.5,IF(AND(H129&lt;10.723,G129&gt;=0.14,H129&lt;13.531,B129&gt;=2.75,D129&gt;=1.35,H129&gt;=7.564,F129&lt;2.5,A129&gt;=5.45),4.6,IF(AND(H129&gt;=10.723,G129&gt;=0.14,H129&lt;13.531,B129&gt;=2.75,D129&gt;=1.35,H129&gt;=7.564,F129&lt;2.5,A129&gt;=5.45),4.46,IF(AND(G129&lt;0.364,A129&gt;=6.35,A129&gt;=6.15,G129&lt;0.805,G129&gt;=0.26,H129&lt;16.284,F129&gt;=2.5,A129&gt;=5.45),5.28,IF(AND(A129&lt;5.1,D129&gt;=0.15,A129&gt;=4.65,H129&lt;12.227,B129&lt;3.45,A129&gt;=4.35,D129&lt;0.8,H129&gt;=6.799,A129&lt;5.45),1.36,IF(AND(A129&gt;=5.1,D129&gt;=0.15,A129&gt;=4.65,H129&lt;12.227,B129&lt;3.45,A129&gt;=4.35,D129&lt;0.8,H129&gt;=6.799,A129&lt;5.45),1.4,IF(AND(G129&gt;=0.6,G129&gt;=0.364,A129&gt;=6.35,A129&gt;=6.15,G129&lt;0.805,G129&gt;=0.26,H129&lt;16.284,F129&gt;=2.5,A129&gt;=5.45),5.1,IF(AND(A129&gt;=6.95,G129&lt;0.6,G129&gt;=0.364,A129&gt;=6.35,A129&gt;=6.15,G129&lt;0.805,G129&gt;=0.26,H129&lt;16.284,F129&gt;=2.5,A129&gt;=5.45),5.8,IF(AND(B129&lt;3.2,A129&lt;6.95,G129&lt;0.6,G129&gt;=0.364,A129&gt;=6.35,A129&gt;=6.15,G129&lt;0.805,G129&gt;=0.26,H129&lt;16.284,F129&gt;=2.5,A129&gt;=5.45),5.6,IF(AND(B129&gt;=3.2,A129&lt;6.95,G129&lt;0.6,G129&gt;=0.364,A129&gt;=6.35,A129&gt;=6.15,G129&lt;0.805,G129&gt;=0.26,H129&lt;16.284,F129&gt;=2.5,A129&gt;=5.45),5.7,"shouldnthappen"))))))))))))))))))))))))))))))))))</f>
        <v>5.6</v>
      </c>
      <c r="AI129" s="1" t="n">
        <f aca="false">IF(AND(B129&gt;=3.55,A129&lt;5.05,F129&lt;1.5),1,IF(AND(H129&gt;=13.436,A129&gt;=5.05,F129&lt;1.5),1.633,IF(AND(A129&lt;4.35,B129&lt;3.55,A129&lt;5.05,F129&lt;1.5),1.1,IF(AND(A129&lt;5.15,H129&lt;13.436,A129&gt;=5.05,F129&lt;1.5),1.6,IF(AND(G129&lt;0.837,D129&lt;1.2,B129&lt;2.65,F129&gt;=1.5),3.7,IF(AND(G129&gt;=0.837,D129&lt;1.2,B129&lt;2.65,F129&gt;=1.5),3,IF(AND(D129&lt;1.4,D129&gt;=1.2,B129&lt;2.65,F129&gt;=1.5),4.133,IF(AND(D129&gt;=1.4,D129&gt;=1.2,B129&lt;2.65,F129&gt;=1.5),4.633,IF(AND(G129&lt;0.302,A129&gt;=4.35,B129&lt;3.55,A129&lt;5.05,F129&lt;1.5),1.34,IF(AND(D129&gt;=0.3,A129&gt;=5.15,H129&lt;13.436,A129&gt;=5.05,F129&lt;1.5),1.5,IF(AND(G129&lt;0.233,G129&lt;0.265,D129&lt;1.55,B129&gt;=2.65,F129&gt;=1.5),4.56,IF(AND(G129&gt;=0.233,G129&lt;0.265,D129&lt;1.55,B129&gt;=2.65,F129&gt;=1.5),5.1,IF(AND(G129&lt;0.395,G129&gt;=0.265,D129&lt;1.55,B129&gt;=2.65,F129&gt;=1.5),4.025,IF(AND(H129&lt;13.935,A129&gt;=7.05,D129&gt;=1.55,B129&gt;=2.65,F129&gt;=1.5),6.12,IF(AND(H129&gt;=13.935,A129&gt;=7.05,D129&gt;=1.55,B129&gt;=2.65,F129&gt;=1.5),6.64,IF(AND(G129&gt;=0.858,G129&gt;=0.302,A129&gt;=4.35,B129&lt;3.55,A129&lt;5.05,F129&lt;1.5),1.3,IF(AND(H129&lt;6.543,D129&lt;0.3,A129&gt;=5.15,H129&lt;13.436,A129&gt;=5.05,F129&lt;1.5),1.4,IF(AND(H129&gt;=6.543,D129&lt;0.3,A129&gt;=5.15,H129&lt;13.436,A129&gt;=5.05,F129&lt;1.5),1.48,IF(AND(A129&lt;6.3,G129&gt;=0.395,G129&gt;=0.265,D129&lt;1.55,B129&gt;=2.65,F129&gt;=1.5),4.14,IF(AND(A129&gt;=6.3,G129&gt;=0.395,G129&gt;=0.265,D129&lt;1.55,B129&gt;=2.65,F129&gt;=1.5),4.767,IF(AND(G129&gt;=0.669,B129&lt;3.15,A129&lt;7.05,D129&gt;=1.55,B129&gt;=2.65,F129&gt;=1.5),5,IF(AND(H129&lt;9.459,G129&lt;0.858,G129&gt;=0.302,A129&gt;=4.35,B129&lt;3.55,A129&lt;5.05,F129&lt;1.5),1.4,IF(AND(H129&gt;=9.459,G129&lt;0.858,G129&gt;=0.302,A129&gt;=4.35,B129&lt;3.55,A129&lt;5.05,F129&lt;1.5),1.6,IF(AND(G129&gt;=0.433,G129&lt;0.669,B129&lt;3.15,A129&lt;7.05,D129&gt;=1.55,B129&gt;=2.65,F129&gt;=1.5),5.68,IF(AND(G129&lt;0.481,H129&lt;10.257,B129&gt;=3.15,A129&lt;7.05,D129&gt;=1.55,B129&gt;=2.65,F129&gt;=1.5),5.7,IF(AND(G129&gt;=0.481,H129&lt;10.257,B129&gt;=3.15,A129&lt;7.05,D129&gt;=1.55,B129&gt;=2.65,F129&gt;=1.5),5.9,IF(AND(D129&lt;2.15,H129&gt;=10.257,B129&gt;=3.15,A129&lt;7.05,D129&gt;=1.55,B129&gt;=2.65,F129&gt;=1.5),5.1,IF(AND(D129&gt;=2.15,H129&gt;=10.257,B129&gt;=3.15,A129&lt;7.05,D129&gt;=1.55,B129&gt;=2.65,F129&gt;=1.5),5.42,IF(AND(G129&lt;0.098,G129&lt;0.433,G129&lt;0.669,B129&lt;3.15,A129&lt;7.05,D129&gt;=1.55,B129&gt;=2.65,F129&gt;=1.5),5.567,IF(AND(D129&lt;1.8,G129&gt;=0.098,G129&lt;0.433,G129&lt;0.669,B129&lt;3.15,A129&lt;7.05,D129&gt;=1.55,B129&gt;=2.65,F129&gt;=1.5),5.033,IF(AND(G129&gt;=0.312,D129&gt;=1.8,G129&gt;=0.098,G129&lt;0.433,G129&lt;0.669,B129&lt;3.15,A129&lt;7.05,D129&gt;=1.55,B129&gt;=2.65,F129&gt;=1.5),5.4,IF(AND(H129&lt;9.002,G129&lt;0.312,D129&gt;=1.8,G129&gt;=0.098,G129&lt;0.433,G129&lt;0.669,B129&lt;3.15,A129&lt;7.05,D129&gt;=1.55,B129&gt;=2.65,F129&gt;=1.5),5.1,IF(AND(H129&gt;=9.002,G129&lt;0.312,D129&gt;=1.8,G129&gt;=0.098,G129&lt;0.433,G129&lt;0.669,B129&lt;3.15,A129&lt;7.05,D129&gt;=1.55,B129&gt;=2.65,F129&gt;=1.5),5.26,"shouldnthappen")))))))))))))))))))))))))))))))))</f>
        <v>5.567</v>
      </c>
      <c r="AJ129" s="1" t="n">
        <f aca="false">IF(AND(A129&gt;=5.25,D129&gt;=0.35,D129&lt;0.8),1.433,IF(AND(F129&gt;=2.5,H129&lt;6.927,D129&gt;=0.8),5.1,IF(AND(H129&lt;5.85,B129&lt;3.65,D129&lt;0.35,D129&lt;0.8),1,IF(AND(A129&lt;5.55,B129&gt;=3.65,D129&lt;0.35,D129&lt;0.8),1.5,IF(AND(A129&gt;=5.55,B129&gt;=3.65,D129&lt;0.35,D129&lt;0.8),1.7,IF(AND(H129&lt;7.949,A129&lt;5.25,D129&gt;=0.35,D129&lt;0.8),1.9,IF(AND(H129&gt;=7.949,A129&lt;5.25,D129&gt;=0.35,D129&lt;0.8),1.54,IF(AND(A129&lt;5.55,F129&lt;2.5,H129&lt;6.927,D129&gt;=0.8),3.98,IF(AND(A129&gt;=5.55,F129&lt;2.5,H129&lt;6.927,D129&gt;=0.8),4.1,IF(AND(A129&gt;=7.25,D129&gt;=1.55,H129&gt;=6.927,D129&gt;=0.8),6.65,IF(AND(A129&lt;5.75,D129&lt;1.2,D129&lt;1.55,H129&gt;=6.927,D129&gt;=0.8),3.62,IF(AND(A129&gt;=5.75,D129&lt;1.2,D129&lt;1.55,H129&gt;=6.927,D129&gt;=0.8),4.1,IF(AND(G129&lt;0.175,A129&lt;4.8,H129&gt;=5.85,B129&lt;3.65,D129&lt;0.35,D129&lt;0.8),1.5,IF(AND(G129&gt;=0.175,A129&lt;4.8,H129&gt;=5.85,B129&lt;3.65,D129&lt;0.35,D129&lt;0.8),1.3,IF(AND(A129&gt;=5.05,A129&gt;=4.8,H129&gt;=5.85,B129&lt;3.65,D129&lt;0.35,D129&lt;0.8),1.5,IF(AND(G129&gt;=0.735,A129&lt;6.25,D129&gt;=1.2,D129&lt;1.55,H129&gt;=6.927,D129&gt;=0.8),4,IF(AND(H129&lt;10.464,A129&lt;6.2,A129&lt;7.25,D129&gt;=1.55,H129&gt;=6.927,D129&gt;=0.8),5.1,IF(AND(H129&gt;=10.464,A129&lt;6.2,A129&lt;7.25,D129&gt;=1.55,H129&gt;=6.927,D129&gt;=0.8),4.9,IF(AND(G129&lt;0.418,A129&lt;5.05,A129&gt;=4.8,H129&gt;=5.85,B129&lt;3.65,D129&lt;0.35,D129&lt;0.8),1.48,IF(AND(G129&gt;=0.418,A129&lt;5.05,A129&gt;=4.8,H129&gt;=5.85,B129&lt;3.65,D129&lt;0.35,D129&lt;0.8),1.3,IF(AND(B129&lt;2.75,G129&lt;0.735,A129&lt;6.25,D129&gt;=1.2,D129&lt;1.55,H129&gt;=6.927,D129&gt;=0.8),4.35,IF(AND(H129&lt;15.422,D129&lt;1.45,A129&gt;=6.25,D129&gt;=1.2,D129&lt;1.55,H129&gt;=6.927,D129&gt;=0.8),4.375,IF(AND(H129&gt;=15.422,D129&lt;1.45,A129&gt;=6.25,D129&gt;=1.2,D129&lt;1.55,H129&gt;=6.927,D129&gt;=0.8),4.7,IF(AND(A129&lt;6.4,D129&gt;=1.45,A129&gt;=6.25,D129&gt;=1.2,D129&lt;1.55,H129&gt;=6.927,D129&gt;=0.8),5.1,IF(AND(G129&gt;=0.576,D129&lt;2.15,A129&gt;=6.2,A129&lt;7.25,D129&gt;=1.55,H129&gt;=6.927,D129&gt;=0.8),5.1,IF(AND(G129&lt;0.537,D129&gt;=2.15,A129&gt;=6.2,A129&lt;7.25,D129&gt;=1.55,H129&gt;=6.927,D129&gt;=0.8),5.533,IF(AND(G129&gt;=0.537,D129&gt;=2.15,A129&gt;=6.2,A129&lt;7.25,D129&gt;=1.55,H129&gt;=6.927,D129&gt;=0.8),5.9,IF(AND(D129&lt;1.45,B129&gt;=2.75,G129&lt;0.735,A129&lt;6.25,D129&gt;=1.2,D129&lt;1.55,H129&gt;=6.927,D129&gt;=0.8),4.6,IF(AND(D129&gt;=1.45,B129&gt;=2.75,G129&lt;0.735,A129&lt;6.25,D129&gt;=1.2,D129&lt;1.55,H129&gt;=6.927,D129&gt;=0.8),4.5,IF(AND(H129&lt;12.582,A129&gt;=6.4,D129&gt;=1.45,A129&gt;=6.25,D129&gt;=1.2,D129&lt;1.55,H129&gt;=6.927,D129&gt;=0.8),4.66,IF(AND(H129&gt;=12.582,A129&gt;=6.4,D129&gt;=1.45,A129&gt;=6.25,D129&gt;=1.2,D129&lt;1.55,H129&gt;=6.927,D129&gt;=0.8),4.9,IF(AND(B129&lt;2.75,G129&lt;0.576,D129&lt;2.15,A129&gt;=6.2,A129&lt;7.25,D129&gt;=1.55,H129&gt;=6.927,D129&gt;=0.8),5.3,IF(AND(G129&gt;=0.395,B129&gt;=2.75,G129&lt;0.576,D129&lt;2.15,A129&gt;=6.2,A129&lt;7.25,D129&gt;=1.55,H129&gt;=6.927,D129&gt;=0.8),5.6,IF(AND(D129&gt;=1.9,G129&lt;0.395,B129&gt;=2.75,G129&lt;0.576,D129&lt;2.15,A129&gt;=6.2,A129&lt;7.25,D129&gt;=1.55,H129&gt;=6.927,D129&gt;=0.8),5.333,IF(AND(B129&lt;2.95,D129&lt;1.9,G129&lt;0.395,B129&gt;=2.75,G129&lt;0.576,D129&lt;2.15,A129&gt;=6.2,A129&lt;7.25,D129&gt;=1.55,H129&gt;=6.927,D129&gt;=0.8),5.6,IF(AND(B129&gt;=2.95,D129&lt;1.9,G129&lt;0.395,B129&gt;=2.75,G129&lt;0.576,D129&lt;2.15,A129&gt;=6.2,A129&lt;7.25,D129&gt;=1.55,H129&gt;=6.927,D129&gt;=0.8),5.5,"shouldnthappen"))))))))))))))))))))))))))))))))))))</f>
        <v>5.6</v>
      </c>
      <c r="AK129" s="1" t="n">
        <f aca="false">IF(AND(H129&lt;5.85,B129&lt;3.65,F129&lt;1.5),1,IF(AND(B129&gt;=3.95,B129&gt;=3.65,F129&lt;1.5),1.433,IF(AND(A129&lt;5.15,F129&lt;2.5,F129&gt;=1.5),3.075,IF(AND(D129&gt;=0.35,H129&gt;=5.85,B129&lt;3.65,F129&lt;1.5),1.5,IF(AND(G129&lt;0.168,B129&lt;3.95,B129&gt;=3.65,F129&lt;1.5),1.7,IF(AND(H129&lt;5.767,A129&lt;7.25,F129&gt;=2.5,F129&gt;=1.5),4.5,IF(AND(D129&lt;1.9,A129&gt;=7.25,F129&gt;=2.5,F129&gt;=1.5),6.3,IF(AND(D129&gt;=1.9,A129&gt;=7.25,F129&gt;=2.5,F129&gt;=1.5),6.575,IF(AND(B129&lt;3.75,G129&gt;=0.168,B129&lt;3.95,B129&gt;=3.65,F129&lt;1.5),1.5,IF(AND(B129&gt;=3.75,G129&gt;=0.168,B129&lt;3.95,B129&gt;=3.65,F129&lt;1.5),1.6,IF(AND(D129&gt;=1.35,A129&lt;6.15,A129&gt;=5.15,F129&lt;2.5,F129&gt;=1.5),4.42,IF(AND(D129&lt;1.4,A129&gt;=6.15,A129&gt;=5.15,F129&lt;2.5,F129&gt;=1.5),4.5,IF(AND(D129&gt;=1.4,A129&gt;=6.15,A129&gt;=5.15,F129&lt;2.5,F129&gt;=1.5),4.675,IF(AND(D129&lt;0.15,H129&lt;11.218,D129&lt;0.35,H129&gt;=5.85,B129&lt;3.65,F129&lt;1.5),1.5,IF(AND(D129&lt;0.15,H129&gt;=11.218,D129&lt;0.35,H129&gt;=5.85,B129&lt;3.65,F129&lt;1.5),1.1,IF(AND(B129&lt;2.7,D129&lt;1.35,A129&lt;6.15,A129&gt;=5.15,F129&lt;2.5,F129&gt;=1.5),3.82,IF(AND(A129&lt;6.15,G129&gt;=0.755,H129&gt;=5.767,A129&lt;7.25,F129&gt;=2.5,F129&gt;=1.5),4.98,IF(AND(A129&gt;=6.15,G129&gt;=0.755,H129&gt;=5.767,A129&lt;7.25,F129&gt;=2.5,F129&gt;=1.5),5.3,IF(AND(B129&lt;3.4,D129&gt;=0.15,H129&lt;11.218,D129&lt;0.35,H129&gt;=5.85,B129&lt;3.65,F129&lt;1.5),1.4,IF(AND(B129&gt;=3.4,D129&gt;=0.15,H129&lt;11.218,D129&lt;0.35,H129&gt;=5.85,B129&lt;3.65,F129&lt;1.5),1.3,IF(AND(H129&lt;11.731,D129&gt;=0.15,H129&gt;=11.218,D129&lt;0.35,H129&gt;=5.85,B129&lt;3.65,F129&lt;1.5),1.2,IF(AND(H129&lt;9.053,B129&gt;=2.7,D129&lt;1.35,A129&lt;6.15,A129&gt;=5.15,F129&lt;2.5,F129&gt;=1.5),3.85,IF(AND(D129&gt;=2.1,B129&lt;2.85,G129&lt;0.755,H129&gt;=5.767,A129&lt;7.25,F129&gt;=2.5,F129&gt;=1.5),5.6,IF(AND(D129&gt;=2.45,B129&gt;=2.85,G129&lt;0.755,H129&gt;=5.767,A129&lt;7.25,F129&gt;=2.5,F129&gt;=1.5),5.8,IF(AND(B129&gt;=3.45,H129&gt;=11.731,D129&gt;=0.15,H129&gt;=11.218,D129&lt;0.35,H129&gt;=5.85,B129&lt;3.65,F129&lt;1.5),1.3,IF(AND(A129&lt;5.9,H129&gt;=9.053,B129&gt;=2.7,D129&lt;1.35,A129&lt;6.15,A129&gt;=5.15,F129&lt;2.5,F129&gt;=1.5),4.3,IF(AND(A129&gt;=5.9,H129&gt;=9.053,B129&gt;=2.7,D129&lt;1.35,A129&lt;6.15,A129&gt;=5.15,F129&lt;2.5,F129&gt;=1.5),4,IF(AND(G129&gt;=0.519,D129&lt;2.1,B129&lt;2.85,G129&lt;0.755,H129&gt;=5.767,A129&lt;7.25,F129&gt;=2.5,F129&gt;=1.5),4.9,IF(AND(A129&gt;=7.05,D129&lt;2.45,B129&gt;=2.85,G129&lt;0.755,H129&gt;=5.767,A129&lt;7.25,F129&gt;=2.5,F129&gt;=1.5),5.8,IF(AND(H129&lt;14.396,B129&lt;3.45,H129&gt;=11.731,D129&gt;=0.15,H129&gt;=11.218,D129&lt;0.35,H129&gt;=5.85,B129&lt;3.65,F129&lt;1.5),1.44,IF(AND(H129&gt;=14.396,B129&lt;3.45,H129&gt;=11.731,D129&gt;=0.15,H129&gt;=11.218,D129&lt;0.35,H129&gt;=5.85,B129&lt;3.65,F129&lt;1.5),1.3,IF(AND(G129&lt;0.282,G129&lt;0.519,D129&lt;2.1,B129&lt;2.85,G129&lt;0.755,H129&gt;=5.767,A129&lt;7.25,F129&gt;=2.5,F129&gt;=1.5),5.1,IF(AND(G129&gt;=0.282,G129&lt;0.519,D129&lt;2.1,B129&lt;2.85,G129&lt;0.755,H129&gt;=5.767,A129&lt;7.25,F129&gt;=2.5,F129&gt;=1.5),5.3,IF(AND(A129&lt;6.4,D129&lt;1.9,A129&lt;7.05,D129&lt;2.45,B129&gt;=2.85,G129&lt;0.755,H129&gt;=5.767,A129&lt;7.25,F129&gt;=2.5,F129&gt;=1.5),5.6,IF(AND(A129&gt;=6.4,D129&lt;1.9,A129&lt;7.05,D129&lt;2.45,B129&gt;=2.85,G129&lt;0.755,H129&gt;=5.767,A129&lt;7.25,F129&gt;=2.5,F129&gt;=1.5),5.5,IF(AND(H129&lt;8.884,D129&gt;=1.9,A129&lt;7.05,D129&lt;2.45,B129&gt;=2.85,G129&lt;0.755,H129&gt;=5.767,A129&lt;7.25,F129&gt;=2.5,F129&gt;=1.5),5.3,IF(AND(H129&gt;=8.884,D129&gt;=1.9,A129&lt;7.05,D129&lt;2.45,B129&gt;=2.85,G129&lt;0.755,H129&gt;=5.767,A129&lt;7.25,F129&gt;=2.5,F129&gt;=1.5),5.52,"shouldnthappen")))))))))))))))))))))))))))))))))))))</f>
        <v>5.1</v>
      </c>
      <c r="AL129" s="1" t="n">
        <f aca="false">IF(AND(H129&lt;5.85,A129&lt;5.05,D129&lt;0.8),1,IF(AND(B129&lt;3.35,A129&gt;=5.05,D129&lt;0.8),1.7,IF(AND(D129&gt;=2.45,F129&gt;=2.5,D129&gt;=0.8),6.05,IF(AND(H129&gt;=11.218,H129&gt;=5.85,A129&lt;5.05,D129&lt;0.8),1.28,IF(AND(G129&gt;=0.948,B129&gt;=3.35,A129&gt;=5.05,D129&lt;0.8),1.7,IF(AND(G129&gt;=0.423,H129&lt;11.218,H129&gt;=5.85,A129&lt;5.05,D129&lt;0.8),1.3,IF(AND(B129&lt;3.6,G129&lt;0.948,B129&gt;=3.35,A129&gt;=5.05,D129&lt;0.8),1.4,IF(AND(H129&lt;10.258,D129&lt;1.15,A129&lt;5.9,F129&lt;2.5,D129&gt;=0.8),3.36,IF(AND(H129&gt;=10.258,D129&lt;1.15,A129&lt;5.9,F129&lt;2.5,D129&gt;=0.8),3.9,IF(AND(A129&lt;5.3,D129&gt;=1.15,A129&lt;5.9,F129&lt;2.5,D129&gt;=0.8),3.9,IF(AND(D129&lt;1.55,B129&lt;2.75,A129&gt;=5.9,F129&lt;2.5,D129&gt;=0.8),4.64,IF(AND(D129&gt;=1.55,B129&lt;2.75,A129&gt;=5.9,F129&lt;2.5,D129&gt;=0.8),5.1,IF(AND(D129&gt;=1.6,B129&gt;=2.75,A129&gt;=5.9,F129&lt;2.5,D129&gt;=0.8),5,IF(AND(H129&lt;5.767,H129&lt;8.598,D129&lt;2.45,F129&gt;=2.5,D129&gt;=0.8),4.5,IF(AND(A129&lt;6.25,H129&gt;=8.598,D129&lt;2.45,F129&gt;=2.5,D129&gt;=0.8),5.02,IF(AND(B129&lt;3.55,G129&lt;0.423,H129&lt;11.218,H129&gt;=5.85,A129&lt;5.05,D129&lt;0.8),1.525,IF(AND(B129&gt;=3.55,G129&lt;0.423,H129&lt;11.218,H129&gt;=5.85,A129&lt;5.05,D129&lt;0.8),1.4,IF(AND(H129&gt;=13.932,B129&gt;=3.6,G129&lt;0.948,B129&gt;=3.35,A129&gt;=5.05,D129&lt;0.8),1.65,IF(AND(G129&gt;=0.652,A129&gt;=5.3,D129&gt;=1.15,A129&lt;5.9,F129&lt;2.5,D129&gt;=0.8),3.8,IF(AND(D129&lt;1.35,D129&lt;1.6,B129&gt;=2.75,A129&gt;=5.9,F129&lt;2.5,D129&gt;=0.8),4.42,IF(AND(H129&lt;6.656,H129&gt;=5.767,H129&lt;8.598,D129&lt;2.45,F129&gt;=2.5,D129&gt;=0.8),5.033,IF(AND(H129&gt;=6.656,H129&gt;=5.767,H129&lt;8.598,D129&lt;2.45,F129&gt;=2.5,D129&gt;=0.8),5.1,IF(AND(G129&gt;=0.885,A129&gt;=6.25,H129&gt;=8.598,D129&lt;2.45,F129&gt;=2.5,D129&gt;=0.8),5.2,IF(AND(H129&lt;6.926,H129&lt;13.932,B129&gt;=3.6,G129&lt;0.948,B129&gt;=3.35,A129&gt;=5.05,D129&lt;0.8),1.433,IF(AND(H129&gt;=6.926,H129&lt;13.932,B129&gt;=3.6,G129&lt;0.948,B129&gt;=3.35,A129&gt;=5.05,D129&lt;0.8),1.5,IF(AND(A129&lt;5.65,G129&lt;0.652,A129&gt;=5.3,D129&gt;=1.15,A129&lt;5.9,F129&lt;2.5,D129&gt;=0.8),4.36,IF(AND(A129&gt;=5.65,G129&lt;0.652,A129&gt;=5.3,D129&gt;=1.15,A129&lt;5.9,F129&lt;2.5,D129&gt;=0.8),4.2,IF(AND(H129&gt;=13.561,D129&gt;=1.35,D129&lt;1.6,B129&gt;=2.75,A129&gt;=5.9,F129&lt;2.5,D129&gt;=0.8),4.767,IF(AND(H129&lt;9.091,G129&lt;0.885,A129&gt;=6.25,H129&gt;=8.598,D129&lt;2.45,F129&gt;=2.5,D129&gt;=0.8),6.3,IF(AND(H129&gt;=12.206,H129&lt;13.561,D129&gt;=1.35,D129&lt;1.6,B129&gt;=2.75,A129&gt;=5.9,F129&lt;2.5,D129&gt;=0.8),4.4,IF(AND(D129&gt;=2.25,H129&gt;=9.091,G129&lt;0.885,A129&gt;=6.25,H129&gt;=8.598,D129&lt;2.45,F129&gt;=2.5,D129&gt;=0.8),5.9,IF(AND(B129&lt;3.05,H129&lt;12.206,H129&lt;13.561,D129&gt;=1.35,D129&lt;1.6,B129&gt;=2.75,A129&gt;=5.9,F129&lt;2.5,D129&gt;=0.8),4.6,IF(AND(B129&gt;=3.05,H129&lt;12.206,H129&lt;13.561,D129&gt;=1.35,D129&lt;1.6,B129&gt;=2.75,A129&gt;=5.9,F129&lt;2.5,D129&gt;=0.8),4.7,IF(AND(G129&gt;=0.596,D129&lt;2.25,H129&gt;=9.091,G129&lt;0.885,A129&gt;=6.25,H129&gt;=8.598,D129&lt;2.45,F129&gt;=2.5,D129&gt;=0.8),5.1,IF(AND(G129&gt;=0.379,G129&lt;0.596,D129&lt;2.25,H129&gt;=9.091,G129&lt;0.885,A129&gt;=6.25,H129&gt;=8.598,D129&lt;2.45,F129&gt;=2.5,D129&gt;=0.8),5.767,IF(AND(D129&lt;2.15,G129&lt;0.379,G129&lt;0.596,D129&lt;2.25,H129&gt;=9.091,G129&lt;0.885,A129&gt;=6.25,H129&gt;=8.598,D129&lt;2.45,F129&gt;=2.5,D129&gt;=0.8),5.4,IF(AND(D129&gt;=2.15,G129&lt;0.379,G129&lt;0.596,D129&lt;2.25,H129&gt;=9.091,G129&lt;0.885,A129&gt;=6.25,H129&gt;=8.598,D129&lt;2.45,F129&gt;=2.5,D129&gt;=0.8),5.6,"shouldnthappen")))))))))))))))))))))))))))))))))))))</f>
        <v>5.02</v>
      </c>
      <c r="AM129" s="1" t="n">
        <f aca="false">IF(AND(H129&lt;5.245,D129&lt;0.8),1,IF(AND(A129&lt;4.5,H129&gt;=5.245,D129&lt;0.8),1.35,IF(AND(D129&gt;=0.5,A129&gt;=4.5,H129&gt;=5.245,D129&lt;0.8),1.6,IF(AND(H129&lt;7.25,B129&lt;2.6,A129&lt;6.15,D129&gt;=0.8),4.375,IF(AND(H129&gt;=7.25,B129&lt;2.6,A129&lt;6.15,D129&gt;=0.8),3.075,IF(AND(H129&lt;13.935,A129&gt;=7.05,A129&gt;=6.15,D129&gt;=0.8),6.067,IF(AND(H129&gt;=13.935,A129&gt;=7.05,A129&gt;=6.15,D129&gt;=0.8),6.525,IF(AND(G129&gt;=0.948,D129&lt;0.5,A129&gt;=4.5,H129&gt;=5.245,D129&lt;0.8),1.7,IF(AND(G129&lt;0.568,D129&gt;=1.55,B129&gt;=2.6,A129&lt;6.15,D129&gt;=0.8),5.1,IF(AND(G129&gt;=0.568,D129&gt;=1.55,B129&gt;=2.6,A129&lt;6.15,D129&gt;=0.8),5,IF(AND(A129&gt;=6.6,B129&gt;=3.15,A129&lt;7.05,A129&gt;=6.15,D129&gt;=0.8),5.78,IF(AND(G129&lt;0.165,G129&lt;0.273,D129&lt;1.55,B129&gt;=2.6,A129&lt;6.15,D129&gt;=0.8),4.1,IF(AND(G129&gt;=0.165,G129&lt;0.273,D129&lt;1.55,B129&gt;=2.6,A129&lt;6.15,D129&gt;=0.8),4.5,IF(AND(D129&lt;1.35,G129&gt;=0.273,D129&lt;1.55,B129&gt;=2.6,A129&lt;6.15,D129&gt;=0.8),4.08,IF(AND(D129&gt;=1.35,G129&gt;=0.273,D129&lt;1.55,B129&gt;=2.6,A129&lt;6.15,D129&gt;=0.8),4.4,IF(AND(D129&lt;1.45,F129&lt;2.5,B129&lt;3.15,A129&lt;7.05,A129&gt;=6.15,D129&gt;=0.8),4.38,IF(AND(D129&gt;=1.45,F129&lt;2.5,B129&lt;3.15,A129&lt;7.05,A129&gt;=6.15,D129&gt;=0.8),4.75,IF(AND(D129&gt;=2.25,F129&gt;=2.5,B129&lt;3.15,A129&lt;7.05,A129&gt;=6.15,D129&gt;=0.8),5.16,IF(AND(H129&lt;11.488,A129&lt;6.6,B129&gt;=3.15,A129&lt;7.05,A129&gt;=6.15,D129&gt;=0.8),6,IF(AND(H129&gt;=14.396,D129&lt;0.25,G129&lt;0.948,D129&lt;0.5,A129&gt;=4.5,H129&gt;=5.245,D129&lt;0.8),1.3,IF(AND(A129&gt;=5.55,D129&gt;=0.25,G129&lt;0.948,D129&lt;0.5,A129&gt;=4.5,H129&gt;=5.245,D129&lt;0.8),1.7,IF(AND(D129&lt;1.85,D129&lt;2.25,F129&gt;=2.5,B129&lt;3.15,A129&lt;7.05,A129&gt;=6.15,D129&gt;=0.8),5.6,IF(AND(G129&lt;0.669,H129&gt;=11.488,A129&lt;6.6,B129&gt;=3.15,A129&lt;7.05,A129&gt;=6.15,D129&gt;=0.8),4.7,IF(AND(G129&gt;=0.669,H129&gt;=11.488,A129&lt;6.6,B129&gt;=3.15,A129&lt;7.05,A129&gt;=6.15,D129&gt;=0.8),5.22,IF(AND(H129&lt;6.543,H129&lt;14.396,D129&lt;0.25,G129&lt;0.948,D129&lt;0.5,A129&gt;=4.5,H129&gt;=5.245,D129&lt;0.8),1.4,IF(AND(A129&lt;4.95,A129&lt;5.55,D129&gt;=0.25,G129&lt;0.948,D129&lt;0.5,A129&gt;=4.5,H129&gt;=5.245,D129&lt;0.8),1.4,IF(AND(A129&gt;=4.95,A129&lt;5.55,D129&gt;=0.25,G129&lt;0.948,D129&lt;0.5,A129&gt;=4.5,H129&gt;=5.245,D129&lt;0.8),1.48,IF(AND(H129&lt;10.667,D129&gt;=1.85,D129&lt;2.25,F129&gt;=2.5,B129&lt;3.15,A129&lt;7.05,A129&gt;=6.15,D129&gt;=0.8),5.25,IF(AND(H129&gt;=10.667,D129&gt;=1.85,D129&lt;2.25,F129&gt;=2.5,B129&lt;3.15,A129&lt;7.05,A129&gt;=6.15,D129&gt;=0.8),5.55,IF(AND(G129&lt;0.063,H129&gt;=6.543,H129&lt;14.396,D129&lt;0.25,G129&lt;0.948,D129&lt;0.5,A129&gt;=4.5,H129&gt;=5.245,D129&lt;0.8),1.4,IF(AND(H129&lt;9.212,G129&gt;=0.063,H129&gt;=6.543,H129&lt;14.396,D129&lt;0.25,G129&lt;0.948,D129&lt;0.5,A129&gt;=4.5,H129&gt;=5.245,D129&lt;0.8),1.475,IF(AND(H129&gt;=9.212,G129&gt;=0.063,H129&gt;=6.543,H129&lt;14.396,D129&lt;0.25,G129&lt;0.948,D129&lt;0.5,A129&gt;=4.5,H129&gt;=5.245,D129&lt;0.8),1.5,"shouldnthappen"))))))))))))))))))))))))))))))))</f>
        <v>5.6</v>
      </c>
      <c r="AN129" s="1" t="n">
        <f aca="false">IF(AND(D129&lt;0.7,A129&gt;=5.55),1.633,IF(AND(G129&lt;0.38,B129&lt;2.8,A129&lt;5.55),4.3,IF(AND(G129&gt;=0.38,B129&lt;2.8,A129&lt;5.55),3.325,IF(AND(D129&gt;=0.35,B129&gt;=2.8,A129&lt;5.55),1.6,IF(AND(B129&gt;=3.4,A129&lt;4.8,D129&lt;0.35,B129&gt;=2.8,A129&lt;5.55),1,IF(AND(H129&gt;=11.789,A129&lt;5.9,D129&lt;1.55,D129&gt;=0.7,A129&gt;=5.55),4.325,IF(AND(F129&gt;=2.5,A129&gt;=5.9,D129&lt;1.55,D129&gt;=0.7,A129&gt;=5.55),5.05,IF(AND(D129&lt;1.9,A129&gt;=7.25,D129&gt;=1.55,D129&gt;=0.7,A129&gt;=5.55),6.3,IF(AND(D129&gt;=1.9,A129&gt;=7.25,D129&gt;=1.55,D129&gt;=0.7,A129&gt;=5.55),6.4,IF(AND(A129&lt;4.35,B129&lt;3.4,A129&lt;4.8,D129&lt;0.35,B129&gt;=2.8,A129&lt;5.55),1.1,IF(AND(G129&gt;=0.934,B129&lt;3.45,A129&gt;=4.8,D129&lt;0.35,B129&gt;=2.8,A129&lt;5.55),1.7,IF(AND(H129&gt;=14.877,B129&gt;=3.45,A129&gt;=4.8,D129&lt;0.35,B129&gt;=2.8,A129&lt;5.55),1.3,IF(AND(B129&lt;2.6,H129&lt;11.789,A129&lt;5.9,D129&lt;1.55,D129&gt;=0.7,A129&gt;=5.55),3.9,IF(AND(B129&gt;=2.6,H129&lt;11.789,A129&lt;5.9,D129&lt;1.55,D129&gt;=0.7,A129&gt;=5.55),4.26,IF(AND(A129&lt;6.6,F129&lt;2.5,A129&gt;=5.9,D129&lt;1.55,D129&gt;=0.7,A129&gt;=5.55),4.625,IF(AND(A129&gt;=6.6,F129&lt;2.5,A129&gt;=5.9,D129&lt;1.55,D129&gt;=0.7,A129&gt;=5.55),4.475,IF(AND(B129&lt;2.6,D129&lt;2.05,A129&lt;7.25,D129&gt;=1.55,D129&gt;=0.7,A129&gt;=5.55),5.8,IF(AND(G129&gt;=0.743,D129&gt;=2.05,A129&lt;7.25,D129&gt;=1.55,D129&gt;=0.7,A129&gt;=5.55),5.1,IF(AND(G129&lt;0.422,A129&gt;=4.35,B129&lt;3.4,A129&lt;4.8,D129&lt;0.35,B129&gt;=2.8,A129&lt;5.55),1.367,IF(AND(G129&gt;=0.422,A129&gt;=4.35,B129&lt;3.4,A129&lt;4.8,D129&lt;0.35,B129&gt;=2.8,A129&lt;5.55),1.3,IF(AND(A129&lt;5.05,G129&lt;0.934,B129&lt;3.45,A129&gt;=4.8,D129&lt;0.35,B129&gt;=2.8,A129&lt;5.55),1.525,IF(AND(A129&gt;=5.05,G129&lt;0.934,B129&lt;3.45,A129&gt;=4.8,D129&lt;0.35,B129&gt;=2.8,A129&lt;5.55),1.5,IF(AND(G129&gt;=0.585,H129&lt;14.877,B129&gt;=3.45,A129&gt;=4.8,D129&lt;0.35,B129&gt;=2.8,A129&lt;5.55),1.54,IF(AND(G129&gt;=0.537,G129&lt;0.743,D129&gt;=2.05,A129&lt;7.25,D129&gt;=1.55,D129&gt;=0.7,A129&gt;=5.55),5.833,IF(AND(D129&gt;=0.25,G129&lt;0.585,H129&lt;14.877,B129&gt;=3.45,A129&gt;=4.8,D129&lt;0.35,B129&gt;=2.8,A129&lt;5.55),1.367,IF(AND(D129&lt;1.75,H129&lt;13.795,B129&gt;=2.6,D129&lt;2.05,A129&lt;7.25,D129&gt;=1.55,D129&gt;=0.7,A129&gt;=5.55),5.45,IF(AND(B129&lt;2.85,H129&gt;=13.795,B129&gt;=2.6,D129&lt;2.05,A129&lt;7.25,D129&gt;=1.55,D129&gt;=0.7,A129&gt;=5.55),5.1,IF(AND(B129&gt;=2.85,H129&gt;=13.795,B129&gt;=2.6,D129&lt;2.05,A129&lt;7.25,D129&gt;=1.55,D129&gt;=0.7,A129&gt;=5.55),4.82,IF(AND(G129&lt;0.353,G129&lt;0.537,G129&lt;0.743,D129&gt;=2.05,A129&lt;7.25,D129&gt;=1.55,D129&gt;=0.7,A129&gt;=5.55),5.425,IF(AND(G129&gt;=0.353,G129&lt;0.537,G129&lt;0.743,D129&gt;=2.05,A129&lt;7.25,D129&gt;=1.55,D129&gt;=0.7,A129&gt;=5.55),5.62,IF(AND(G129&lt;0.311,D129&lt;0.25,G129&lt;0.585,H129&lt;14.877,B129&gt;=3.45,A129&gt;=4.8,D129&lt;0.35,B129&gt;=2.8,A129&lt;5.55),1.5,IF(AND(G129&gt;=0.311,D129&lt;0.25,G129&lt;0.585,H129&lt;14.877,B129&gt;=3.45,A129&gt;=4.8,D129&lt;0.35,B129&gt;=2.8,A129&lt;5.55),1.4,IF(AND(B129&gt;=3.1,D129&gt;=1.75,H129&lt;13.795,B129&gt;=2.6,D129&lt;2.05,A129&lt;7.25,D129&gt;=1.55,D129&gt;=0.7,A129&gt;=5.55),5.1,IF(AND(B129&lt;2.85,B129&lt;3.1,D129&gt;=1.75,H129&lt;13.795,B129&gt;=2.6,D129&lt;2.05,A129&lt;7.25,D129&gt;=1.55,D129&gt;=0.7,A129&gt;=5.55),5.2,IF(AND(B129&gt;=2.85,B129&lt;3.1,D129&gt;=1.75,H129&lt;13.795,B129&gt;=2.6,D129&lt;2.05,A129&lt;7.25,D129&gt;=1.55,D129&gt;=0.7,A129&gt;=5.55),5.2,"shouldnthappen")))))))))))))))))))))))))))))))))))</f>
        <v>5.2</v>
      </c>
      <c r="AO129" s="1" t="n">
        <f aca="false">IF(AND(H129&gt;=14.529,G129&lt;0.633,D129&lt;0.8),1.3,IF(AND(A129&lt;5.05,G129&gt;=0.633,D129&lt;0.8),1.35,IF(AND(H129&gt;=14.379,H129&lt;14.529,G129&lt;0.633,D129&lt;0.8),1.7,IF(AND(B129&lt;3.35,A129&gt;=5.05,G129&gt;=0.633,D129&lt;0.8),1.7,IF(AND(D129&gt;=1.45,A129&lt;5.95,F129&lt;2.5,D129&gt;=0.8),4.5,IF(AND(D129&lt;1.35,A129&gt;=5.95,F129&lt;2.5,D129&gt;=0.8),4,IF(AND(D129&lt;1.85,G129&gt;=0.845,F129&gt;=2.5,D129&gt;=0.8),4.8,IF(AND(B129&gt;=4.3,H129&lt;14.379,H129&lt;14.529,G129&lt;0.633,D129&lt;0.8),1.5,IF(AND(A129&lt;5.25,B129&gt;=3.35,A129&gt;=5.05,G129&gt;=0.633,D129&lt;0.8),1.55,IF(AND(A129&gt;=5.25,B129&gt;=3.35,A129&gt;=5.05,G129&gt;=0.633,D129&lt;0.8),1.633,IF(AND(A129&lt;5.05,D129&lt;1.45,A129&lt;5.95,F129&lt;2.5,D129&gt;=0.8),3.3,IF(AND(G129&lt;0.293,D129&gt;=1.35,A129&gt;=5.95,F129&lt;2.5,D129&gt;=0.8),5,IF(AND(A129&gt;=6.6,D129&lt;2.05,G129&lt;0.845,F129&gt;=2.5,D129&gt;=0.8),5.8,IF(AND(B129&lt;3.05,D129&gt;=2.05,G129&lt;0.845,F129&gt;=2.5,D129&gt;=0.8),6.15,IF(AND(B129&lt;2.9,D129&gt;=1.85,G129&gt;=0.845,F129&gt;=2.5,D129&gt;=0.8),5.1,IF(AND(B129&gt;=2.9,D129&gt;=1.85,G129&gt;=0.845,F129&gt;=2.5,D129&gt;=0.8),5.2,IF(AND(B129&gt;=3.8,B129&lt;4.3,H129&lt;14.379,H129&lt;14.529,G129&lt;0.633,D129&lt;0.8),1.333,IF(AND(A129&lt;6.25,G129&gt;=0.293,D129&gt;=1.35,A129&gt;=5.95,F129&lt;2.5,D129&gt;=0.8),4.6,IF(AND(H129&lt;10.351,A129&lt;6.6,D129&lt;2.05,G129&lt;0.845,F129&gt;=2.5,D129&gt;=0.8),5.4,IF(AND(G129&gt;=0.364,B129&gt;=3.05,D129&gt;=2.05,G129&lt;0.845,F129&gt;=2.5,D129&gt;=0.8),5.66,IF(AND(G129&gt;=0.447,B129&lt;3.8,B129&lt;4.3,H129&lt;14.379,H129&lt;14.529,G129&lt;0.633,D129&lt;0.8),1.3,IF(AND(H129&lt;6.247,A129&lt;5.65,A129&gt;=5.05,D129&lt;1.45,A129&lt;5.95,F129&lt;2.5,D129&gt;=0.8),4.033,IF(AND(D129&lt;1.25,A129&gt;=5.65,A129&gt;=5.05,D129&lt;1.45,A129&lt;5.95,F129&lt;2.5,D129&gt;=0.8),3.88,IF(AND(D129&gt;=1.25,A129&gt;=5.65,A129&gt;=5.05,D129&lt;1.45,A129&lt;5.95,F129&lt;2.5,D129&gt;=0.8),4.35,IF(AND(B129&lt;2.65,A129&gt;=6.25,G129&gt;=0.293,D129&gt;=1.35,A129&gt;=5.95,F129&lt;2.5,D129&gt;=0.8),4.9,IF(AND(B129&lt;2.75,H129&gt;=10.351,A129&lt;6.6,D129&lt;2.05,G129&lt;0.845,F129&gt;=2.5,D129&gt;=0.8),5.1,IF(AND(B129&gt;=2.75,H129&gt;=10.351,A129&lt;6.6,D129&lt;2.05,G129&lt;0.845,F129&gt;=2.5,D129&gt;=0.8),4.95,IF(AND(B129&lt;3.15,G129&lt;0.364,B129&gt;=3.05,D129&gt;=2.05,G129&lt;0.845,F129&gt;=2.5,D129&gt;=0.8),5.28,IF(AND(B129&gt;=3.15,G129&lt;0.364,B129&gt;=3.05,D129&gt;=2.05,G129&lt;0.845,F129&gt;=2.5,D129&gt;=0.8),5.5,IF(AND(H129&lt;9.212,G129&lt;0.447,B129&lt;3.8,B129&lt;4.3,H129&lt;14.379,H129&lt;14.529,G129&lt;0.633,D129&lt;0.8),1.4,IF(AND(G129&lt;0.356,H129&gt;=6.247,A129&lt;5.65,A129&gt;=5.05,D129&lt;1.45,A129&lt;5.95,F129&lt;2.5,D129&gt;=0.8),4.2,IF(AND(B129&lt;3,B129&gt;=2.65,A129&gt;=6.25,G129&gt;=0.293,D129&gt;=1.35,A129&gt;=5.95,F129&lt;2.5,D129&gt;=0.8),4.6,IF(AND(B129&gt;=3,B129&gt;=2.65,A129&gt;=6.25,G129&gt;=0.293,D129&gt;=1.35,A129&gt;=5.95,F129&lt;2.5,D129&gt;=0.8),4.7,IF(AND(A129&lt;5.05,H129&gt;=9.212,G129&lt;0.447,B129&lt;3.8,B129&lt;4.3,H129&lt;14.379,H129&lt;14.529,G129&lt;0.633,D129&lt;0.8),1.533,IF(AND(A129&gt;=5.05,H129&gt;=9.212,G129&lt;0.447,B129&lt;3.8,B129&lt;4.3,H129&lt;14.379,H129&lt;14.529,G129&lt;0.633,D129&lt;0.8),1.425,IF(AND(A129&lt;5.35,G129&gt;=0.356,H129&gt;=6.247,A129&lt;5.65,A129&gt;=5.05,D129&lt;1.45,A129&lt;5.95,F129&lt;2.5,D129&gt;=0.8),3.9,IF(AND(A129&gt;=5.35,G129&gt;=0.356,H129&gt;=6.247,A129&lt;5.65,A129&gt;=5.05,D129&lt;1.45,A129&lt;5.95,F129&lt;2.5,D129&gt;=0.8),3.72,"shouldnthappen")))))))))))))))))))))))))))))))))))))</f>
        <v>5.4</v>
      </c>
      <c r="AP129" s="1" t="n">
        <f aca="false">IF(AND(F129&gt;=1.5,A129&lt;5.55),3.84,IF(AND(G129&gt;=0.52,A129&lt;4.75,F129&lt;1.5,A129&lt;5.55),1.16,IF(AND(A129&lt;5.65,A129&lt;5.85,D129&lt;1.55,A129&gt;=5.55),4.2,IF(AND(A129&gt;=5.65,A129&lt;5.85,D129&lt;1.55,A129&gt;=5.55),3.167,IF(AND(G129&gt;=0.798,A129&gt;=5.85,D129&lt;1.55,A129&gt;=5.55),4,IF(AND(F129&lt;2.5,H129&lt;14.1,D129&gt;=1.55,A129&gt;=5.55),4.84,IF(AND(A129&lt;7.2,H129&gt;=14.1,D129&gt;=1.55,A129&gt;=5.55),5.633,IF(AND(A129&gt;=7.2,H129&gt;=14.1,D129&gt;=1.55,A129&gt;=5.55),6.6,IF(AND(G129&lt;0.161,G129&lt;0.52,A129&lt;4.75,F129&lt;1.5,A129&lt;5.55),1.5,IF(AND(D129&gt;=0.5,G129&lt;0.676,A129&gt;=4.75,F129&lt;1.5,A129&lt;5.55),1.6,IF(AND(H129&lt;11.016,G129&gt;=0.676,A129&gt;=4.75,F129&lt;1.5,A129&lt;5.55),1.75,IF(AND(G129&lt;0.209,G129&lt;0.798,A129&gt;=5.85,D129&lt;1.55,A129&gt;=5.55),4.5,IF(AND(G129&gt;=0.74,F129&gt;=2.5,H129&lt;14.1,D129&gt;=1.55,A129&gt;=5.55),6.225,IF(AND(B129&lt;2.95,G129&gt;=0.161,G129&lt;0.52,A129&lt;4.75,F129&lt;1.5,A129&lt;5.55),1.4,IF(AND(B129&gt;=2.95,G129&gt;=0.161,G129&lt;0.52,A129&lt;4.75,F129&lt;1.5,A129&lt;5.55),1.34,IF(AND(B129&lt;3.15,D129&lt;0.5,G129&lt;0.676,A129&gt;=4.75,F129&lt;1.5,A129&lt;5.55),1.52,IF(AND(D129&lt;0.25,H129&gt;=11.016,G129&gt;=0.676,A129&gt;=4.75,F129&lt;1.5,A129&lt;5.55),1.567,IF(AND(D129&gt;=0.25,H129&gt;=11.016,G129&gt;=0.676,A129&gt;=4.75,F129&lt;1.5,A129&lt;5.55),1.5,IF(AND(H129&lt;7.47,G129&gt;=0.209,G129&lt;0.798,A129&gt;=5.85,D129&lt;1.55,A129&gt;=5.55),5.05,IF(AND(B129&lt;2.85,G129&lt;0.74,F129&gt;=2.5,H129&lt;14.1,D129&gt;=1.55,A129&gt;=5.55),5.35,IF(AND(B129&lt;3.3,B129&gt;=3.15,D129&lt;0.5,G129&lt;0.676,A129&gt;=4.75,F129&lt;1.5,A129&lt;5.55),1.2,IF(AND(D129&lt;1.45,H129&gt;=7.47,G129&gt;=0.209,G129&lt;0.798,A129&gt;=5.85,D129&lt;1.55,A129&gt;=5.55),4.66,IF(AND(D129&gt;=1.45,H129&gt;=7.47,G129&gt;=0.209,G129&lt;0.798,A129&gt;=5.85,D129&lt;1.55,A129&gt;=5.55),4.64,IF(AND(A129&gt;=7.05,B129&gt;=2.85,G129&lt;0.74,F129&gt;=2.5,H129&lt;14.1,D129&gt;=1.55,A129&gt;=5.55),5.8,IF(AND(B129&gt;=3.25,A129&lt;7.05,B129&gt;=2.85,G129&lt;0.74,F129&gt;=2.5,H129&lt;14.1,D129&gt;=1.55,A129&gt;=5.55),5.7,IF(AND(H129&gt;=13.641,D129&lt;0.25,B129&gt;=3.3,B129&gt;=3.15,D129&lt;0.5,G129&lt;0.676,A129&gt;=4.75,F129&lt;1.5,A129&lt;5.55),1.3,IF(AND(D129&lt;0.35,D129&gt;=0.25,B129&gt;=3.3,B129&gt;=3.15,D129&lt;0.5,G129&lt;0.676,A129&gt;=4.75,F129&lt;1.5,A129&lt;5.55),1.367,IF(AND(D129&gt;=0.35,D129&gt;=0.25,B129&gt;=3.3,B129&gt;=3.15,D129&lt;0.5,G129&lt;0.676,A129&gt;=4.75,F129&lt;1.5,A129&lt;5.55),1.3,IF(AND(A129&lt;6.35,B129&lt;3.25,A129&lt;7.05,B129&gt;=2.85,G129&lt;0.74,F129&gt;=2.5,H129&lt;14.1,D129&gt;=1.55,A129&gt;=5.55),5.6,IF(AND(A129&gt;=6.35,B129&lt;3.25,A129&lt;7.05,B129&gt;=2.85,G129&lt;0.74,F129&gt;=2.5,H129&lt;14.1,D129&gt;=1.55,A129&gt;=5.55),5.325,IF(AND(A129&lt;5.1,H129&lt;13.641,D129&lt;0.25,B129&gt;=3.3,B129&gt;=3.15,D129&lt;0.5,G129&lt;0.676,A129&gt;=4.75,F129&lt;1.5,A129&lt;5.55),1.4,IF(AND(H129&gt;=11.031,A129&gt;=5.1,H129&lt;13.641,D129&lt;0.25,B129&gt;=3.3,B129&gt;=3.15,D129&lt;0.5,G129&lt;0.676,A129&gt;=4.75,F129&lt;1.5,A129&lt;5.55),1.4,IF(AND(A129&lt;5.45,H129&lt;11.031,A129&gt;=5.1,H129&lt;13.641,D129&lt;0.25,B129&gt;=3.3,B129&gt;=3.15,D129&lt;0.5,G129&lt;0.676,A129&gt;=4.75,F129&lt;1.5,A129&lt;5.55),1.5,IF(AND(A129&gt;=5.45,H129&lt;11.031,A129&gt;=5.1,H129&lt;13.641,D129&lt;0.25,B129&gt;=3.3,B129&gt;=3.15,D129&lt;0.5,G129&lt;0.676,A129&gt;=4.75,F129&lt;1.5,A129&lt;5.55),1.4,"shouldnthappen"))))))))))))))))))))))))))))))))))</f>
        <v>5.35</v>
      </c>
      <c r="AQ129" s="1" t="n">
        <f aca="false">IF(AND(H129&lt;6.926,D129&gt;=0.35,F129&lt;1.5),1.9,IF(AND(G129&gt;=0.869,D129&gt;=1.75,F129&gt;=1.5),5.15,IF(AND(A129&lt;4.35,A129&lt;5.05,D129&lt;0.35,F129&lt;1.5),1.1,IF(AND(H129&lt;6.089,A129&gt;=5.05,D129&lt;0.35,F129&lt;1.5),1.7,IF(AND(H129&gt;=13.089,H129&gt;=6.926,D129&gt;=0.35,F129&lt;1.5),1.3,IF(AND(G129&lt;0.695,D129&lt;1.15,D129&lt;1.75,F129&gt;=1.5),3.62,IF(AND(G129&gt;=0.695,D129&lt;1.15,D129&lt;1.75,F129&gt;=1.5),3,IF(AND(G129&gt;=0.585,H129&gt;=6.089,A129&gt;=5.05,D129&lt;0.35,F129&lt;1.5),1.5,IF(AND(H129&lt;9.582,H129&lt;13.089,H129&gt;=6.926,D129&gt;=0.35,F129&lt;1.5),1.5,IF(AND(H129&gt;=9.582,H129&lt;13.089,H129&gt;=6.926,D129&gt;=0.35,F129&lt;1.5),1.6,IF(AND(D129&lt;1.35,H129&lt;9.349,D129&gt;=1.15,D129&lt;1.75,F129&gt;=1.5),3.867,IF(AND(D129&lt;2.05,A129&lt;7.05,G129&lt;0.869,D129&gt;=1.75,F129&gt;=1.5),4.9,IF(AND(B129&gt;=3.3,A129&gt;=7.05,G129&lt;0.869,D129&gt;=1.75,F129&gt;=1.5),6.1,IF(AND(G129&lt;0.347,H129&lt;11.218,A129&gt;=4.35,A129&lt;5.05,D129&lt;0.35,F129&lt;1.5),1.4,IF(AND(G129&gt;=0.347,H129&lt;11.218,A129&gt;=4.35,A129&lt;5.05,D129&lt;0.35,F129&lt;1.5),1.5,IF(AND(G129&gt;=0.265,H129&gt;=11.218,A129&gt;=4.35,A129&lt;5.05,D129&lt;0.35,F129&lt;1.5),1.45,IF(AND(A129&gt;=5.4,G129&lt;0.585,H129&gt;=6.089,A129&gt;=5.05,D129&lt;0.35,F129&lt;1.5),1.35,IF(AND(B129&gt;=2.9,D129&gt;=1.35,H129&lt;9.349,D129&gt;=1.15,D129&lt;1.75,F129&gt;=1.5),4.6,IF(AND(D129&gt;=1.35,A129&lt;6.15,H129&gt;=9.349,D129&gt;=1.15,D129&lt;1.75,F129&gt;=1.5),4.54,IF(AND(H129&lt;10.927,A129&gt;=6.15,H129&gt;=9.349,D129&gt;=1.15,D129&lt;1.75,F129&gt;=1.5),4.3,IF(AND(G129&lt;0.512,D129&gt;=2.05,A129&lt;7.05,G129&lt;0.869,D129&gt;=1.75,F129&gt;=1.5),5.533,IF(AND(G129&gt;=0.512,D129&gt;=2.05,A129&lt;7.05,G129&lt;0.869,D129&gt;=1.75,F129&gt;=1.5),5.88,IF(AND(H129&lt;11.551,B129&lt;3.3,A129&gt;=7.05,G129&lt;0.869,D129&gt;=1.75,F129&gt;=1.5),6.3,IF(AND(G129&lt;0.227,G129&lt;0.265,H129&gt;=11.218,A129&gt;=4.35,A129&lt;5.05,D129&lt;0.35,F129&lt;1.5),1.4,IF(AND(G129&gt;=0.227,G129&lt;0.265,H129&gt;=11.218,A129&gt;=4.35,A129&lt;5.05,D129&lt;0.35,F129&lt;1.5),1.26,IF(AND(H129&lt;11.031,A129&lt;5.4,G129&lt;0.585,H129&gt;=6.089,A129&gt;=5.05,D129&lt;0.35,F129&lt;1.5),1.5,IF(AND(H129&gt;=11.031,A129&lt;5.4,G129&lt;0.585,H129&gt;=6.089,A129&gt;=5.05,D129&lt;0.35,F129&lt;1.5),1.4,IF(AND(A129&lt;5.45,B129&lt;2.9,D129&gt;=1.35,H129&lt;9.349,D129&gt;=1.15,D129&lt;1.75,F129&gt;=1.5),4.5,IF(AND(A129&lt;5.9,D129&lt;1.35,A129&lt;6.15,H129&gt;=9.349,D129&gt;=1.15,D129&lt;1.75,F129&gt;=1.5),4.2,IF(AND(A129&gt;=5.9,D129&lt;1.35,A129&lt;6.15,H129&gt;=9.349,D129&gt;=1.15,D129&lt;1.75,F129&gt;=1.5),4,IF(AND(A129&gt;=6.75,H129&gt;=10.927,A129&gt;=6.15,H129&gt;=9.349,D129&gt;=1.15,D129&lt;1.75,F129&gt;=1.5),4.767,IF(AND(B129&lt;2.9,H129&gt;=11.551,B129&lt;3.3,A129&gt;=7.05,G129&lt;0.869,D129&gt;=1.75,F129&gt;=1.5),6.7,IF(AND(B129&gt;=2.9,H129&gt;=11.551,B129&lt;3.3,A129&gt;=7.05,G129&lt;0.869,D129&gt;=1.75,F129&gt;=1.5),6.6,IF(AND(B129&lt;2.45,A129&gt;=5.45,B129&lt;2.9,D129&gt;=1.35,H129&lt;9.349,D129&gt;=1.15,D129&lt;1.75,F129&gt;=1.5),5,IF(AND(B129&gt;=2.45,A129&gt;=5.45,B129&lt;2.9,D129&gt;=1.35,H129&lt;9.349,D129&gt;=1.15,D129&lt;1.75,F129&gt;=1.5),5.1,IF(AND(H129&lt;11.166,A129&lt;6.75,H129&gt;=10.927,A129&gt;=6.15,H129&gt;=9.349,D129&gt;=1.15,D129&lt;1.75,F129&gt;=1.5),4.9,IF(AND(G129&lt;0.228,H129&gt;=11.166,A129&lt;6.75,H129&gt;=10.927,A129&gt;=6.15,H129&gt;=9.349,D129&gt;=1.15,D129&lt;1.75,F129&gt;=1.5),4.7,IF(AND(H129&lt;13.531,G129&gt;=0.228,H129&gt;=11.166,A129&lt;6.75,H129&gt;=10.927,A129&gt;=6.15,H129&gt;=9.349,D129&gt;=1.15,D129&lt;1.75,F129&gt;=1.5),4.4,IF(AND(H129&gt;=13.531,G129&gt;=0.228,H129&gt;=11.166,A129&lt;6.75,H129&gt;=10.927,A129&gt;=6.15,H129&gt;=9.349,D129&gt;=1.15,D129&lt;1.75,F129&gt;=1.5),4.6,"shouldnthappen")))))))))))))))))))))))))))))))))))))))</f>
        <v>4.9</v>
      </c>
      <c r="AR129" s="1" t="n">
        <f aca="false">IF(AND(G129&gt;=0.93,B129&lt;3.65,F129&lt;1.5),1.7,IF(AND(H129&lt;6.542,B129&gt;=3.65,F129&lt;1.5),1.767,IF(AND(A129&gt;=7.05,D129&gt;=1.55,F129&gt;=1.5),6.3,IF(AND(G129&lt;0.123,H129&gt;=6.542,B129&gt;=3.65,F129&lt;1.5),1.367,IF(AND(A129&lt;5.15,A129&lt;5.65,D129&lt;1.55,F129&gt;=1.5),3.15,IF(AND(A129&lt;4.8,G129&gt;=0.447,G129&lt;0.93,B129&lt;3.65,F129&lt;1.5),1.24,IF(AND(A129&gt;=4.8,G129&gt;=0.447,G129&lt;0.93,B129&lt;3.65,F129&lt;1.5),1.4,IF(AND(G129&lt;0.151,G129&gt;=0.123,H129&gt;=6.542,B129&gt;=3.65,F129&lt;1.5),1.7,IF(AND(G129&gt;=0.151,G129&gt;=0.123,H129&gt;=6.542,B129&gt;=3.65,F129&lt;1.5),1.5,IF(AND(D129&gt;=1.45,A129&gt;=5.15,A129&lt;5.65,D129&lt;1.55,F129&gt;=1.5),4.5,IF(AND(B129&lt;2.65,D129&gt;=1.35,A129&gt;=5.65,D129&lt;1.55,F129&gt;=1.5),4.9,IF(AND(G129&lt;0.527,F129&lt;2.5,A129&lt;7.05,D129&gt;=1.55,F129&gt;=1.5),5.075,IF(AND(G129&gt;=0.527,F129&lt;2.5,A129&lt;7.05,D129&gt;=1.55,F129&gt;=1.5),4.7,IF(AND(A129&lt;4.65,G129&lt;0.265,G129&lt;0.447,G129&lt;0.93,B129&lt;3.65,F129&lt;1.5),1.42,IF(AND(G129&lt;0.3,G129&gt;=0.265,G129&lt;0.447,G129&lt;0.93,B129&lt;3.65,F129&lt;1.5),1.6,IF(AND(G129&gt;=0.3,G129&gt;=0.265,G129&lt;0.447,G129&lt;0.93,B129&lt;3.65,F129&lt;1.5),1.4,IF(AND(G129&lt;0.356,D129&lt;1.45,A129&gt;=5.15,A129&lt;5.65,D129&lt;1.55,F129&gt;=1.5),4.125,IF(AND(D129&lt;1.1,A129&lt;6.2,D129&lt;1.35,A129&gt;=5.65,D129&lt;1.55,F129&gt;=1.5),4.1,IF(AND(D129&gt;=1.1,A129&lt;6.2,D129&lt;1.35,A129&gt;=5.65,D129&lt;1.55,F129&gt;=1.5),4.175,IF(AND(H129&gt;=13.433,A129&gt;=6.2,D129&lt;1.35,A129&gt;=5.65,D129&lt;1.55,F129&gt;=1.5),4.6,IF(AND(G129&lt;0.437,B129&gt;=2.65,D129&gt;=1.35,A129&gt;=5.65,D129&lt;1.55,F129&gt;=1.5),4.625,IF(AND(G129&gt;=0.437,B129&gt;=2.65,D129&gt;=1.35,A129&gt;=5.65,D129&lt;1.55,F129&gt;=1.5),4.75,IF(AND(B129&gt;=3.15,H129&lt;11.146,F129&gt;=2.5,A129&lt;7.05,D129&gt;=1.55,F129&gt;=1.5),5.667,IF(AND(B129&lt;2.65,H129&gt;=11.146,F129&gt;=2.5,A129&lt;7.05,D129&gt;=1.55,F129&gt;=1.5),5.8,IF(AND(B129&lt;3.3,A129&gt;=4.65,G129&lt;0.265,G129&lt;0.447,G129&lt;0.93,B129&lt;3.65,F129&lt;1.5),1.32,IF(AND(B129&gt;=3.3,A129&gt;=4.65,G129&lt;0.265,G129&lt;0.447,G129&lt;0.93,B129&lt;3.65,F129&lt;1.5),1.425,IF(AND(B129&lt;2.8,G129&gt;=0.356,D129&lt;1.45,A129&gt;=5.15,A129&lt;5.65,D129&lt;1.55,F129&gt;=1.5),3.86,IF(AND(B129&gt;=2.8,G129&gt;=0.356,D129&lt;1.45,A129&gt;=5.15,A129&lt;5.65,D129&lt;1.55,F129&gt;=1.5),3.6,IF(AND(B129&lt;2.6,H129&lt;13.433,A129&gt;=6.2,D129&lt;1.35,A129&gt;=5.65,D129&lt;1.55,F129&gt;=1.5),4.4,IF(AND(B129&gt;=2.6,H129&lt;13.433,A129&gt;=6.2,D129&lt;1.35,A129&gt;=5.65,D129&lt;1.55,F129&gt;=1.5),4.3,IF(AND(G129&lt;0.151,B129&lt;3.15,H129&lt;11.146,F129&gt;=2.5,A129&lt;7.05,D129&gt;=1.55,F129&gt;=1.5),5.5,IF(AND(H129&lt;15.52,B129&gt;=2.65,H129&gt;=11.146,F129&gt;=2.5,A129&lt;7.05,D129&gt;=1.55,F129&gt;=1.5),5.4,IF(AND(H129&gt;=15.52,B129&gt;=2.65,H129&gt;=11.146,F129&gt;=2.5,A129&lt;7.05,D129&gt;=1.55,F129&gt;=1.5),5.733,IF(AND(H129&lt;10.74,G129&gt;=0.151,B129&lt;3.15,H129&lt;11.146,F129&gt;=2.5,A129&lt;7.05,D129&gt;=1.55,F129&gt;=1.5),5.12,IF(AND(H129&gt;=10.74,G129&gt;=0.151,B129&lt;3.15,H129&lt;11.146,F129&gt;=2.5,A129&lt;7.05,D129&gt;=1.55,F129&gt;=1.5),4.9,"shouldnthappen")))))))))))))))))))))))))))))))))))</f>
        <v>5.5</v>
      </c>
      <c r="AS129" s="1" t="n">
        <f aca="false">IF(AND(F129&gt;=1.5,A129&lt;5.55),4.18,IF(AND(F129&gt;=2.5,B129&lt;2.75,A129&gt;=5.55),5.38,IF(AND(G129&gt;=0.587,B129&lt;3.75,F129&lt;1.5,A129&lt;5.55),1.48,IF(AND(H129&lt;6.51,B129&gt;=3.75,F129&lt;1.5,A129&lt;5.55),1.9,IF(AND(H129&gt;=6.51,B129&gt;=3.75,F129&lt;1.5,A129&lt;5.55),1.425,IF(AND(G129&gt;=0.868,F129&lt;2.5,B129&lt;2.75,A129&gt;=5.55),4.65,IF(AND(F129&lt;1.5,D129&lt;1.55,B129&gt;=2.75,A129&gt;=5.55),1.7,IF(AND(G129&gt;=0.857,D129&gt;=1.55,B129&gt;=2.75,A129&gt;=5.55),5.033,IF(AND(G129&gt;=0.518,G129&lt;0.587,B129&lt;3.75,F129&lt;1.5,A129&lt;5.55),1,IF(AND(D129&lt;1.05,G129&lt;0.868,F129&lt;2.5,B129&lt;2.75,A129&gt;=5.55),3.5,IF(AND(G129&lt;0.404,D129&gt;=1.05,G129&lt;0.868,F129&lt;2.5,B129&lt;2.75,A129&gt;=5.55),4.2,IF(AND(G129&gt;=0.404,D129&gt;=1.05,G129&lt;0.868,F129&lt;2.5,B129&lt;2.75,A129&gt;=5.55),3.94,IF(AND(F129&lt;2.5,B129&lt;2.95,F129&gt;=1.5,D129&lt;1.55,B129&gt;=2.75,A129&gt;=5.55),4.68,IF(AND(F129&gt;=2.5,B129&lt;2.95,F129&gt;=1.5,D129&lt;1.55,B129&gt;=2.75,A129&gt;=5.55),5.1,IF(AND(H129&lt;10.883,B129&gt;=2.95,F129&gt;=1.5,D129&lt;1.55,B129&gt;=2.75,A129&gt;=5.55),4.15,IF(AND(H129&gt;=10.883,B129&gt;=2.95,F129&gt;=1.5,D129&lt;1.55,B129&gt;=2.75,A129&gt;=5.55),4.5,IF(AND(H129&gt;=14.1,D129&lt;2.05,G129&lt;0.857,D129&gt;=1.55,B129&gt;=2.75,A129&gt;=5.55),6.6,IF(AND(G129&lt;0.063,B129&lt;3.15,G129&lt;0.518,G129&lt;0.587,B129&lt;3.75,F129&lt;1.5,A129&lt;5.55),1.4,IF(AND(G129&gt;=0.063,B129&lt;3.15,G129&lt;0.518,G129&lt;0.587,B129&lt;3.75,F129&lt;1.5,A129&lt;5.55),1.5,IF(AND(H129&gt;=10.563,B129&gt;=3.15,G129&lt;0.518,G129&lt;0.587,B129&lt;3.75,F129&lt;1.5,A129&lt;5.55),1.325,IF(AND(B129&lt;2.95,H129&lt;14.1,D129&lt;2.05,G129&lt;0.857,D129&gt;=1.55,B129&gt;=2.75,A129&gt;=5.55),6.125,IF(AND(A129&lt;6.65,G129&lt;0.364,D129&gt;=2.05,G129&lt;0.857,D129&gt;=1.55,B129&gt;=2.75,A129&gt;=5.55),5.45,IF(AND(G129&gt;=0.774,G129&gt;=0.364,D129&gt;=2.05,G129&lt;0.857,D129&gt;=1.55,B129&gt;=2.75,A129&gt;=5.55),5.4,IF(AND(H129&gt;=9.279,H129&lt;10.563,B129&gt;=3.15,G129&lt;0.518,G129&lt;0.587,B129&lt;3.75,F129&lt;1.5,A129&lt;5.55),1.475,IF(AND(D129&lt;1.65,B129&gt;=2.95,H129&lt;14.1,D129&lt;2.05,G129&lt;0.857,D129&gt;=1.55,B129&gt;=2.75,A129&gt;=5.55),5.8,IF(AND(B129&lt;3.15,A129&gt;=6.65,G129&lt;0.364,D129&gt;=2.05,G129&lt;0.857,D129&gt;=1.55,B129&gt;=2.75,A129&gt;=5.55),5.3,IF(AND(B129&gt;=3.15,A129&gt;=6.65,G129&lt;0.364,D129&gt;=2.05,G129&lt;0.857,D129&gt;=1.55,B129&gt;=2.75,A129&gt;=5.55),5.7,IF(AND(A129&gt;=6.75,G129&lt;0.774,G129&gt;=0.364,D129&gt;=2.05,G129&lt;0.857,D129&gt;=1.55,B129&gt;=2.75,A129&gt;=5.55),5.9,IF(AND(G129&lt;0.417,H129&lt;9.279,H129&lt;10.563,B129&gt;=3.15,G129&lt;0.518,G129&lt;0.587,B129&lt;3.75,F129&lt;1.5,A129&lt;5.55),1.4,IF(AND(G129&gt;=0.417,H129&lt;9.279,H129&lt;10.563,B129&gt;=3.15,G129&lt;0.518,G129&lt;0.587,B129&lt;3.75,F129&lt;1.5,A129&lt;5.55),1.3,IF(AND(A129&lt;6.3,D129&gt;=1.65,B129&gt;=2.95,H129&lt;14.1,D129&lt;2.05,G129&lt;0.857,D129&gt;=1.55,B129&gt;=2.75,A129&gt;=5.55),4.9,IF(AND(A129&gt;=6.3,D129&gt;=1.65,B129&gt;=2.95,H129&lt;14.1,D129&lt;2.05,G129&lt;0.857,D129&gt;=1.55,B129&gt;=2.75,A129&gt;=5.55),5.3,IF(AND(G129&gt;=0.657,A129&lt;6.75,G129&lt;0.774,G129&gt;=0.364,D129&gt;=2.05,G129&lt;0.857,D129&gt;=1.55,B129&gt;=2.75,A129&gt;=5.55),6,IF(AND(B129&lt;3.2,G129&lt;0.657,A129&lt;6.75,G129&lt;0.774,G129&gt;=0.364,D129&gt;=2.05,G129&lt;0.857,D129&gt;=1.55,B129&gt;=2.75,A129&gt;=5.55),5.6,IF(AND(B129&gt;=3.2,G129&lt;0.657,A129&lt;6.75,G129&lt;0.774,G129&gt;=0.364,D129&gt;=2.05,G129&lt;0.857,D129&gt;=1.55,B129&gt;=2.75,A129&gt;=5.55),5.65,"shouldnthappen")))))))))))))))))))))))))))))))))))</f>
        <v>6.125</v>
      </c>
      <c r="AT129" s="1" t="n">
        <f aca="false">IF(AND(H129&gt;=16.284,A129&gt;=5.55),6.533,IF(AND(G129&gt;=0.52,A129&lt;4.85,A129&lt;5.55),1.05,IF(AND(G129&lt;0.227,G129&lt;0.52,A129&lt;4.85,A129&lt;5.55),1.4,IF(AND(G129&gt;=0.227,G129&lt;0.52,A129&lt;4.85,A129&lt;5.55),1.3,IF(AND(D129&gt;=0.45,F129&lt;1.5,A129&gt;=4.85,A129&lt;5.55),1.667,IF(AND(B129&gt;=2.75,F129&gt;=1.5,A129&gt;=4.85,A129&lt;5.55),4.5,IF(AND(F129&lt;2.5,B129&gt;=3.15,H129&lt;16.284,A129&gt;=5.55),4.7,IF(AND(G129&gt;=0.934,D129&lt;0.45,F129&lt;1.5,A129&gt;=4.85,A129&lt;5.55),1.7,IF(AND(D129&gt;=1.2,B129&lt;2.75,F129&gt;=1.5,A129&gt;=4.85,A129&lt;5.55),4.25,IF(AND(G129&gt;=0.774,F129&gt;=2.5,B129&gt;=3.15,H129&lt;16.284,A129&gt;=5.55),5.4,IF(AND(B129&lt;3.1,G129&lt;0.934,D129&lt;0.45,F129&lt;1.5,A129&gt;=4.85,A129&lt;5.55),1.6,IF(AND(D129&lt;1.05,D129&lt;1.2,B129&lt;2.75,F129&gt;=1.5,A129&gt;=4.85,A129&lt;5.55),3.433,IF(AND(D129&gt;=1.05,D129&lt;1.2,B129&lt;2.75,F129&gt;=1.5,A129&gt;=4.85,A129&lt;5.55),3.267,IF(AND(H129&lt;8.486,D129&lt;1.35,F129&lt;2.5,B129&lt;3.15,H129&lt;16.284,A129&gt;=5.55),3.85,IF(AND(D129&gt;=1.55,D129&gt;=1.35,F129&lt;2.5,B129&lt;3.15,H129&lt;16.284,A129&gt;=5.55),5.1,IF(AND(H129&lt;10.464,A129&lt;6.35,F129&gt;=2.5,B129&lt;3.15,H129&lt;16.284,A129&gt;=5.55),5.08,IF(AND(H129&gt;=10.464,A129&lt;6.35,F129&gt;=2.5,B129&lt;3.15,H129&lt;16.284,A129&gt;=5.55),4.9,IF(AND(D129&lt;1.85,A129&gt;=6.35,F129&gt;=2.5,B129&lt;3.15,H129&lt;16.284,A129&gt;=5.55),5.8,IF(AND(H129&gt;=10.393,G129&lt;0.774,F129&gt;=2.5,B129&gt;=3.15,H129&lt;16.284,A129&gt;=5.55),5.425,IF(AND(B129&lt;2.6,H129&gt;=8.486,D129&lt;1.35,F129&lt;2.5,B129&lt;3.15,H129&lt;16.284,A129&gt;=5.55),3.9,IF(AND(G129&gt;=0.567,D129&lt;1.55,D129&gt;=1.35,F129&lt;2.5,B129&lt;3.15,H129&lt;16.284,A129&gt;=5.55),4.4,IF(AND(B129&lt;3.25,H129&lt;10.393,G129&lt;0.774,F129&gt;=2.5,B129&gt;=3.15,H129&lt;16.284,A129&gt;=5.55),5.7,IF(AND(B129&gt;=3.25,H129&lt;10.393,G129&lt;0.774,F129&gt;=2.5,B129&gt;=3.15,H129&lt;16.284,A129&gt;=5.55),5.98,IF(AND(G129&lt;0.079,G129&lt;0.338,B129&gt;=3.1,G129&lt;0.934,D129&lt;0.45,F129&lt;1.5,A129&gt;=4.85,A129&lt;5.55),1.425,IF(AND(B129&lt;3.35,G129&gt;=0.338,B129&gt;=3.1,G129&lt;0.934,D129&lt;0.45,F129&lt;1.5,A129&gt;=4.85,A129&lt;5.55),1.4,IF(AND(G129&lt;0.404,B129&gt;=2.6,H129&gt;=8.486,D129&lt;1.35,F129&lt;2.5,B129&lt;3.15,H129&lt;16.284,A129&gt;=5.55),4.3,IF(AND(G129&gt;=0.404,B129&gt;=2.6,H129&gt;=8.486,D129&lt;1.35,F129&lt;2.5,B129&lt;3.15,H129&lt;16.284,A129&gt;=5.55),4.025,IF(AND(B129&gt;=3.05,G129&lt;0.567,D129&lt;1.55,D129&gt;=1.35,F129&lt;2.5,B129&lt;3.15,H129&lt;16.284,A129&gt;=5.55),4.7,IF(AND(A129&lt;6.45,H129&lt;10.667,D129&gt;=1.85,A129&gt;=6.35,F129&gt;=2.5,B129&lt;3.15,H129&lt;16.284,A129&gt;=5.55),5.3,IF(AND(A129&gt;=6.45,H129&lt;10.667,D129&gt;=1.85,A129&gt;=6.35,F129&gt;=2.5,B129&lt;3.15,H129&lt;16.284,A129&gt;=5.55),5.167,IF(AND(B129&lt;2.95,H129&gt;=10.667,D129&gt;=1.85,A129&gt;=6.35,F129&gt;=2.5,B129&lt;3.15,H129&lt;16.284,A129&gt;=5.55),5.6,IF(AND(B129&gt;=2.95,H129&gt;=10.667,D129&gt;=1.85,A129&gt;=6.35,F129&gt;=2.5,B129&lt;3.15,H129&lt;16.284,A129&gt;=5.55),5.5,IF(AND(H129&lt;10.325,G129&gt;=0.079,G129&lt;0.338,B129&gt;=3.1,G129&lt;0.934,D129&lt;0.45,F129&lt;1.5,A129&gt;=4.85,A129&lt;5.55),1.5,IF(AND(G129&lt;0.385,B129&gt;=3.35,G129&gt;=0.338,B129&gt;=3.1,G129&lt;0.934,D129&lt;0.45,F129&lt;1.5,A129&gt;=4.85,A129&lt;5.55),1.5,IF(AND(G129&gt;=0.385,B129&gt;=3.35,G129&gt;=0.338,B129&gt;=3.1,G129&lt;0.934,D129&lt;0.45,F129&lt;1.5,A129&gt;=4.85,A129&lt;5.55),1.42,IF(AND(B129&lt;2.5,B129&lt;3.05,G129&lt;0.567,D129&lt;1.55,D129&gt;=1.35,F129&lt;2.5,B129&lt;3.15,H129&lt;16.284,A129&gt;=5.55),4.5,IF(AND(B129&gt;=2.5,B129&lt;3.05,G129&lt;0.567,D129&lt;1.55,D129&gt;=1.35,F129&lt;2.5,B129&lt;3.15,H129&lt;16.284,A129&gt;=5.55),4.56,IF(AND(H129&lt;12.506,H129&gt;=10.325,G129&gt;=0.079,G129&lt;0.338,B129&gt;=3.1,G129&lt;0.934,D129&lt;0.45,F129&lt;1.5,A129&gt;=4.85,A129&lt;5.55),1.2,IF(AND(H129&gt;=12.506,H129&gt;=10.325,G129&gt;=0.079,G129&lt;0.338,B129&gt;=3.1,G129&lt;0.934,D129&lt;0.45,F129&lt;1.5,A129&gt;=4.85,A129&lt;5.55),1.3,"shouldnthappen")))))))))))))))))))))))))))))))))))))))</f>
        <v>5.08</v>
      </c>
      <c r="AU129" s="1" t="n">
        <f aca="false">IF(AND(G129&gt;=0.52,B129&lt;3.05,F129&lt;1.5),1.1,IF(AND(G129&lt;0.35,G129&lt;0.52,B129&lt;3.05,F129&lt;1.5),1.4,IF(AND(G129&gt;=0.35,G129&lt;0.52,B129&lt;3.05,F129&lt;1.5),1.3,IF(AND(G129&gt;=0.227,G129&lt;0.347,B129&gt;=3.05,F129&lt;1.5),1.32,IF(AND(H129&lt;6.417,G129&gt;=0.347,B129&gt;=3.05,F129&lt;1.5),1.7,IF(AND(A129&gt;=7.25,A129&gt;=6.6,F129&gt;=2.5,F129&gt;=1.5),6.35,IF(AND(G129&lt;0.11,G129&lt;0.227,G129&lt;0.347,B129&gt;=3.05,F129&lt;1.5),1.333,IF(AND(H129&lt;9.441,H129&gt;=6.417,G129&gt;=0.347,B129&gt;=3.05,F129&lt;1.5),1.425,IF(AND(B129&lt;2.75,G129&lt;0.451,H129&lt;10.266,F129&lt;2.5,F129&gt;=1.5),4,IF(AND(B129&gt;=2.75,G129&lt;0.451,H129&lt;10.266,F129&lt;2.5,F129&gt;=1.5),4.433,IF(AND(G129&gt;=0.865,G129&gt;=0.451,H129&lt;10.266,F129&lt;2.5,F129&gt;=1.5),4.2,IF(AND(B129&lt;2.45,H129&lt;13.665,H129&gt;=10.266,F129&lt;2.5,F129&gt;=1.5),3.7,IF(AND(G129&lt;0.302,H129&gt;=13.665,H129&gt;=10.266,F129&lt;2.5,F129&gt;=1.5),5,IF(AND(B129&lt;2.9,A129&lt;6.1,A129&lt;6.6,F129&gt;=2.5,F129&gt;=1.5),5.06,IF(AND(B129&gt;=2.9,A129&lt;6.1,A129&lt;6.6,F129&gt;=2.5,F129&gt;=1.5),4.8,IF(AND(B129&lt;3.05,A129&gt;=6.1,A129&lt;6.6,F129&gt;=2.5,F129&gt;=1.5),5.6,IF(AND(B129&gt;=3.05,A129&gt;=6.1,A129&lt;6.6,F129&gt;=2.5,F129&gt;=1.5),5.267,IF(AND(H129&gt;=14.564,A129&lt;7.25,A129&gt;=6.6,F129&gt;=2.5,F129&gt;=1.5),5.6,IF(AND(H129&gt;=14.309,G129&gt;=0.11,G129&lt;0.227,G129&lt;0.347,B129&gt;=3.05,F129&lt;1.5),1.7,IF(AND(D129&lt;0.4,H129&gt;=9.441,H129&gt;=6.417,G129&gt;=0.347,B129&gt;=3.05,F129&lt;1.5),1.5,IF(AND(D129&gt;=0.4,H129&gt;=9.441,H129&gt;=6.417,G129&gt;=0.347,B129&gt;=3.05,F129&lt;1.5),1.633,IF(AND(A129&lt;5.35,G129&lt;0.865,G129&gt;=0.451,H129&lt;10.266,F129&lt;2.5,F129&gt;=1.5),3.15,IF(AND(D129&lt;1.45,G129&gt;=0.302,H129&gt;=13.665,H129&gt;=10.266,F129&lt;2.5,F129&gt;=1.5),4.74,IF(AND(D129&gt;=1.45,G129&gt;=0.302,H129&gt;=13.665,H129&gt;=10.266,F129&lt;2.5,F129&gt;=1.5),4.567,IF(AND(H129&lt;8.836,H129&lt;14.564,A129&lt;7.25,A129&gt;=6.6,F129&gt;=2.5,F129&gt;=1.5),5.7,IF(AND(H129&gt;=8.836,H129&lt;14.564,A129&lt;7.25,A129&gt;=6.6,F129&gt;=2.5,F129&gt;=1.5),5.9,IF(AND(H129&lt;11.53,H129&lt;14.309,G129&gt;=0.11,G129&lt;0.227,G129&lt;0.347,B129&gt;=3.05,F129&lt;1.5),1.5,IF(AND(H129&gt;=11.53,H129&lt;14.309,G129&gt;=0.11,G129&lt;0.227,G129&lt;0.347,B129&gt;=3.05,F129&lt;1.5),1.467,IF(AND(H129&lt;9.386,A129&gt;=5.35,G129&lt;0.865,G129&gt;=0.451,H129&lt;10.266,F129&lt;2.5,F129&gt;=1.5),3.56,IF(AND(H129&gt;=9.386,A129&gt;=5.35,G129&lt;0.865,G129&gt;=0.451,H129&lt;10.266,F129&lt;2.5,F129&gt;=1.5),4.2,IF(AND(H129&lt;11.036,D129&lt;1.45,B129&gt;=2.45,H129&lt;13.665,H129&gt;=10.266,F129&lt;2.5,F129&gt;=1.5),4.45,IF(AND(H129&gt;=11.036,D129&lt;1.45,B129&gt;=2.45,H129&lt;13.665,H129&gt;=10.266,F129&lt;2.5,F129&gt;=1.5),4.1,IF(AND(G129&gt;=0.585,D129&gt;=1.45,B129&gt;=2.45,H129&lt;13.665,H129&gt;=10.266,F129&lt;2.5,F129&gt;=1.5),4.9,IF(AND(H129&lt;11.743,G129&lt;0.585,D129&gt;=1.45,B129&gt;=2.45,H129&lt;13.665,H129&gt;=10.266,F129&lt;2.5,F129&gt;=1.5),4.7,IF(AND(H129&gt;=11.743,G129&lt;0.585,D129&gt;=1.45,B129&gt;=2.45,H129&lt;13.665,H129&gt;=10.266,F129&lt;2.5,F129&gt;=1.5),4.5,"shouldnthappen")))))))))))))))))))))))))))))))))))</f>
        <v>5.6</v>
      </c>
      <c r="AV129" s="1" t="n">
        <f aca="false">IF(AND(G129&gt;=0.356,F129&gt;=1.5,A129&lt;5.75),3.52,IF(AND(A129&lt;7.25,A129&gt;=7.1,A129&gt;=5.75),5.875,IF(AND(A129&gt;=7.25,A129&gt;=7.1,A129&gt;=5.75),6.5,IF(AND(D129&gt;=0.35,G129&gt;=0.586,F129&lt;1.5,A129&lt;5.75),1.8,IF(AND(D129&lt;1.4,G129&lt;0.356,F129&gt;=1.5,A129&lt;5.75),4.2,IF(AND(D129&gt;=1.4,G129&lt;0.356,F129&gt;=1.5,A129&lt;5.75),4.5,IF(AND(H129&gt;=11.218,A129&lt;5.05,G129&lt;0.586,F129&lt;1.5,A129&lt;5.75),1.225,IF(AND(G129&gt;=0.253,A129&gt;=5.05,G129&lt;0.586,F129&lt;1.5,A129&lt;5.75),1.3,IF(AND(B129&gt;=3.75,D129&lt;0.35,G129&gt;=0.586,F129&lt;1.5,A129&lt;5.75),1.567,IF(AND(B129&lt;2.85,D129&lt;1.35,D129&lt;1.65,A129&lt;7.1,A129&gt;=5.75),4.26,IF(AND(B129&gt;=2.85,D129&lt;1.35,D129&lt;1.65,A129&lt;7.1,A129&gt;=5.75),4.45,IF(AND(A129&lt;6.05,H129&lt;12.921,D129&gt;=1.65,A129&lt;7.1,A129&gt;=5.75),5.1,IF(AND(H129&gt;=15.338,H129&gt;=12.921,D129&gt;=1.65,A129&lt;7.1,A129&gt;=5.75),5.55,IF(AND(G129&lt;0.418,H129&lt;11.218,A129&lt;5.05,G129&lt;0.586,F129&lt;1.5,A129&lt;5.75),1.42,IF(AND(G129&gt;=0.418,H129&lt;11.218,A129&lt;5.05,G129&lt;0.586,F129&lt;1.5,A129&lt;5.75),1.3,IF(AND(H129&gt;=13.321,G129&lt;0.253,A129&gt;=5.05,G129&lt;0.586,F129&lt;1.5,A129&lt;5.75),1.7,IF(AND(H129&lt;6.089,B129&lt;3.75,D129&lt;0.35,G129&gt;=0.586,F129&lt;1.5,A129&lt;5.75),1.7,IF(AND(H129&gt;=6.089,B129&lt;3.75,D129&lt;0.35,G129&gt;=0.586,F129&lt;1.5,A129&lt;5.75),1.5,IF(AND(B129&lt;2.9,D129&lt;1.45,D129&gt;=1.35,D129&lt;1.65,A129&lt;7.1,A129&gt;=5.75),4.8,IF(AND(B129&gt;=2.9,D129&lt;1.45,D129&gt;=1.35,D129&lt;1.65,A129&lt;7.1,A129&gt;=5.75),4.475,IF(AND(B129&lt;2.5,D129&gt;=1.45,D129&gt;=1.35,D129&lt;1.65,A129&lt;7.1,A129&gt;=5.75),4.5,IF(AND(H129&lt;8.884,A129&gt;=6.05,H129&lt;12.921,D129&gt;=1.65,A129&lt;7.1,A129&gt;=5.75),5.4,IF(AND(A129&lt;6.3,H129&lt;15.338,H129&gt;=12.921,D129&gt;=1.65,A129&lt;7.1,A129&gt;=5.75),4.967,IF(AND(A129&gt;=6.3,H129&lt;15.338,H129&gt;=12.921,D129&gt;=1.65,A129&lt;7.1,A129&gt;=5.75),5.133,IF(AND(H129&lt;10.826,H129&lt;13.321,G129&lt;0.253,A129&gt;=5.05,G129&lt;0.586,F129&lt;1.5,A129&lt;5.75),1.5,IF(AND(H129&gt;=10.826,H129&lt;13.321,G129&lt;0.253,A129&gt;=5.05,G129&lt;0.586,F129&lt;1.5,A129&lt;5.75),1.4,IF(AND(H129&lt;7.47,B129&gt;=2.5,D129&gt;=1.45,D129&gt;=1.35,D129&lt;1.65,A129&lt;7.1,A129&gt;=5.75),5.1,IF(AND(H129&gt;=7.47,B129&gt;=2.5,D129&gt;=1.45,D129&gt;=1.35,D129&lt;1.65,A129&lt;7.1,A129&gt;=5.75),4.725,IF(AND(H129&lt;9.637,H129&gt;=8.884,A129&gt;=6.05,H129&lt;12.921,D129&gt;=1.65,A129&lt;7.1,A129&gt;=5.75),5.9,IF(AND(B129&lt;2.6,H129&gt;=9.637,H129&gt;=8.884,A129&gt;=6.05,H129&lt;12.921,D129&gt;=1.65,A129&lt;7.1,A129&gt;=5.75),5.8,IF(AND(B129&lt;2.75,B129&gt;=2.6,H129&gt;=9.637,H129&gt;=8.884,A129&gt;=6.05,H129&lt;12.921,D129&gt;=1.65,A129&lt;7.1,A129&gt;=5.75),5.3,IF(AND(D129&lt;2.25,B129&gt;=2.75,B129&gt;=2.6,H129&gt;=9.637,H129&gt;=8.884,A129&gt;=6.05,H129&lt;12.921,D129&gt;=1.65,A129&lt;7.1,A129&gt;=5.75),5.6,IF(AND(D129&gt;=2.25,B129&gt;=2.75,B129&gt;=2.6,H129&gt;=9.637,H129&gt;=8.884,A129&gt;=6.05,H129&lt;12.921,D129&gt;=1.65,A129&lt;7.1,A129&gt;=5.75),5.5,"shouldnthappen")))))))))))))))))))))))))))))))))</f>
        <v>5.9</v>
      </c>
      <c r="AW129" s="1" t="n">
        <f aca="false">IF(AND(G129&gt;=0.905,F129&lt;1.5),1.767,IF(AND(H129&gt;=16.674,F129&gt;=1.5),6.55,IF(AND(A129&lt;4.35,H129&lt;14.344,G129&lt;0.905,F129&lt;1.5),1.1,IF(AND(B129&lt;3.65,H129&gt;=14.344,G129&lt;0.905,F129&lt;1.5),1.5,IF(AND(B129&gt;=3.65,H129&gt;=14.344,G129&lt;0.905,F129&lt;1.5),1.65,IF(AND(B129&lt;2.6,F129&gt;=2.5,H129&lt;16.674,F129&gt;=1.5),4.5,IF(AND(D129&gt;=0.45,A129&gt;=4.35,H129&lt;14.344,G129&lt;0.905,F129&lt;1.5),1.65,IF(AND(D129&lt;1.15,A129&lt;5.9,F129&lt;2.5,H129&lt;16.674,F129&gt;=1.5),3.56,IF(AND(B129&lt;2.75,A129&gt;=5.9,F129&lt;2.5,H129&lt;16.674,F129&gt;=1.5),5,IF(AND(H129&lt;13.531,B129&gt;=2.75,A129&gt;=5.9,F129&lt;2.5,H129&lt;16.674,F129&gt;=1.5),4.333,IF(AND(B129&lt;3.2,G129&gt;=0.669,B129&gt;=2.6,F129&gt;=2.5,H129&lt;16.674,F129&gt;=1.5),5.08,IF(AND(B129&gt;=3.2,G129&gt;=0.669,B129&gt;=2.6,F129&gt;=2.5,H129&lt;16.674,F129&gt;=1.5),5.4,IF(AND(B129&lt;3.15,A129&lt;5.05,D129&lt;0.45,A129&gt;=4.35,H129&lt;14.344,G129&lt;0.905,F129&lt;1.5),1.45,IF(AND(A129&gt;=5.55,A129&gt;=5.05,D129&lt;0.45,A129&gt;=4.35,H129&lt;14.344,G129&lt;0.905,F129&lt;1.5),1.5,IF(AND(A129&lt;5.55,A129&lt;5.65,D129&gt;=1.15,A129&lt;5.9,F129&lt;2.5,H129&lt;16.674,F129&gt;=1.5),3.95,IF(AND(A129&gt;=5.55,A129&lt;5.65,D129&gt;=1.15,A129&lt;5.9,F129&lt;2.5,H129&lt;16.674,F129&gt;=1.5),3.82,IF(AND(G129&lt;0.39,A129&gt;=5.65,D129&gt;=1.15,A129&lt;5.9,F129&lt;2.5,H129&lt;16.674,F129&gt;=1.5),4.35,IF(AND(G129&gt;=0.39,A129&gt;=5.65,D129&gt;=1.15,A129&lt;5.9,F129&lt;2.5,H129&lt;16.674,F129&gt;=1.5),3.95,IF(AND(G129&lt;0.466,H129&gt;=13.531,B129&gt;=2.75,A129&gt;=5.9,F129&lt;2.5,H129&lt;16.674,F129&gt;=1.5),4.8,IF(AND(G129&gt;=0.466,H129&gt;=13.531,B129&gt;=2.75,A129&gt;=5.9,F129&lt;2.5,H129&lt;16.674,F129&gt;=1.5),4.7,IF(AND(H129&lt;10.144,D129&lt;2.05,G129&lt;0.669,B129&gt;=2.6,F129&gt;=2.5,H129&lt;16.674,F129&gt;=1.5),5.3,IF(AND(H129&gt;=10.144,D129&lt;2.05,G129&lt;0.669,B129&gt;=2.6,F129&gt;=2.5,H129&lt;16.674,F129&gt;=1.5),5.133,IF(AND(D129&gt;=2.45,D129&gt;=2.05,G129&lt;0.669,B129&gt;=2.6,F129&gt;=2.5,H129&lt;16.674,F129&gt;=1.5),5.9,IF(AND(B129&lt;3.25,B129&gt;=3.15,A129&lt;5.05,D129&lt;0.45,A129&gt;=4.35,H129&lt;14.344,G129&lt;0.905,F129&lt;1.5),1.2,IF(AND(B129&gt;=3.25,B129&gt;=3.15,A129&lt;5.05,D129&lt;0.45,A129&gt;=4.35,H129&lt;14.344,G129&lt;0.905,F129&lt;1.5),1.36,IF(AND(B129&gt;=3.8,A129&lt;5.55,A129&gt;=5.05,D129&lt;0.45,A129&gt;=4.35,H129&lt;14.344,G129&lt;0.905,F129&lt;1.5),1.3,IF(AND(G129&lt;0.05,B129&lt;3.8,A129&lt;5.55,A129&gt;=5.05,D129&lt;0.45,A129&gt;=4.35,H129&lt;14.344,G129&lt;0.905,F129&lt;1.5),1.4,IF(AND(G129&lt;0.107,G129&lt;0.395,D129&lt;2.45,D129&gt;=2.05,G129&lt;0.669,B129&gt;=2.6,F129&gt;=2.5,H129&lt;16.674,F129&gt;=1.5),5.667,IF(AND(G129&lt;0.537,G129&gt;=0.395,D129&lt;2.45,D129&gt;=2.05,G129&lt;0.669,B129&gt;=2.6,F129&gt;=2.5,H129&lt;16.674,F129&gt;=1.5),5.6,IF(AND(G129&gt;=0.537,G129&gt;=0.395,D129&lt;2.45,D129&gt;=2.05,G129&lt;0.669,B129&gt;=2.6,F129&gt;=2.5,H129&lt;16.674,F129&gt;=1.5),5.775,IF(AND(B129&lt;3.6,G129&gt;=0.05,B129&lt;3.8,A129&lt;5.55,A129&gt;=5.05,D129&lt;0.45,A129&gt;=4.35,H129&lt;14.344,G129&lt;0.905,F129&lt;1.5),1.475,IF(AND(B129&gt;=3.6,G129&gt;=0.05,B129&lt;3.8,A129&lt;5.55,A129&gt;=5.05,D129&lt;0.45,A129&gt;=4.35,H129&lt;14.344,G129&lt;0.905,F129&lt;1.5),1.5,IF(AND(G129&lt;0.312,G129&gt;=0.107,G129&lt;0.395,D129&lt;2.45,D129&gt;=2.05,G129&lt;0.669,B129&gt;=2.6,F129&gt;=2.5,H129&lt;16.674,F129&gt;=1.5),5.18,IF(AND(G129&gt;=0.312,G129&gt;=0.107,G129&lt;0.395,D129&lt;2.45,D129&gt;=2.05,G129&lt;0.669,B129&gt;=2.6,F129&gt;=2.5,H129&lt;16.674,F129&gt;=1.5),5.4,"shouldnthappen"))))))))))))))))))))))))))))))))))</f>
        <v>5.3</v>
      </c>
      <c r="AX129" s="1" t="n">
        <f aca="false">IF(AND(D129&gt;=1.3,B129&gt;=3.45),6.25,IF(AND(B129&lt;2.75,A129&lt;5.25,B129&lt;3.45),3.9,IF(AND(D129&lt;0.25,D129&lt;1.3,B129&gt;=3.45),1.16,IF(AND(A129&gt;=5.05,B129&gt;=2.75,A129&lt;5.25,B129&lt;3.45),1.7,IF(AND(D129&lt;0.7,F129&lt;2.5,A129&gt;=5.25,B129&lt;3.45),1.5,IF(AND(H129&gt;=16.284,F129&gt;=2.5,A129&gt;=5.25,B129&lt;3.45),6.6,IF(AND(G129&lt;0.123,D129&gt;=0.25,D129&lt;1.3,B129&gt;=3.45),1.3,IF(AND(A129&lt;4.5,A129&lt;5.05,B129&gt;=2.75,A129&lt;5.25,B129&lt;3.45),1.3,IF(AND(A129&lt;5.05,G129&gt;=0.123,D129&gt;=0.25,D129&lt;1.3,B129&gt;=3.45),1.6,IF(AND(B129&lt;3.15,A129&gt;=4.5,A129&lt;5.05,B129&gt;=2.75,A129&lt;5.25,B129&lt;3.45),1.54,IF(AND(B129&gt;=3.15,A129&gt;=4.5,A129&lt;5.05,B129&gt;=2.75,A129&lt;5.25,B129&lt;3.45),1.35,IF(AND(D129&gt;=1.4,A129&lt;5.9,D129&gt;=0.7,F129&lt;2.5,A129&gt;=5.25,B129&lt;3.45),4.5,IF(AND(D129&gt;=1.55,A129&gt;=5.9,D129&gt;=0.7,F129&lt;2.5,A129&gt;=5.25,B129&lt;3.45),4.95,IF(AND(G129&gt;=0.682,D129&gt;=2.05,H129&lt;16.284,F129&gt;=2.5,A129&gt;=5.25,B129&lt;3.45),5.26,IF(AND(A129&lt;5.4,A129&gt;=5.05,G129&gt;=0.123,D129&gt;=0.25,D129&lt;1.3,B129&gt;=3.45),1.64,IF(AND(A129&gt;=5.4,A129&gt;=5.05,G129&gt;=0.123,D129&gt;=0.25,D129&lt;1.3,B129&gt;=3.45),1.6,IF(AND(G129&lt;0.372,D129&lt;1.4,A129&lt;5.9,D129&gt;=0.7,F129&lt;2.5,A129&gt;=5.25,B129&lt;3.45),4.175,IF(AND(D129&lt;1.35,D129&lt;1.55,A129&gt;=5.9,D129&gt;=0.7,F129&lt;2.5,A129&gt;=5.25,B129&lt;3.45),4.2,IF(AND(B129&lt;2.35,G129&lt;0.596,D129&lt;2.05,H129&lt;16.284,F129&gt;=2.5,A129&gt;=5.25,B129&lt;3.45),5,IF(AND(G129&gt;=0.888,G129&gt;=0.596,D129&lt;2.05,H129&lt;16.284,F129&gt;=2.5,A129&gt;=5.25,B129&lt;3.45),4.8,IF(AND(A129&gt;=6.85,G129&lt;0.682,D129&gt;=2.05,H129&lt;16.284,F129&gt;=2.5,A129&gt;=5.25,B129&lt;3.45),5.4,IF(AND(A129&gt;=5.75,G129&gt;=0.372,D129&lt;1.4,A129&lt;5.9,D129&gt;=0.7,F129&lt;2.5,A129&gt;=5.25,B129&lt;3.45),3.933,IF(AND(A129&gt;=6.75,D129&gt;=1.35,D129&lt;1.55,A129&gt;=5.9,D129&gt;=0.7,F129&lt;2.5,A129&gt;=5.25,B129&lt;3.45),4.8,IF(AND(H129&lt;11.084,B129&gt;=2.35,G129&lt;0.596,D129&lt;2.05,H129&lt;16.284,F129&gt;=2.5,A129&gt;=5.25,B129&lt;3.45),5.3,IF(AND(H129&lt;8.435,G129&lt;0.888,G129&gt;=0.596,D129&lt;2.05,H129&lt;16.284,F129&gt;=2.5,A129&gt;=5.25,B129&lt;3.45),5.1,IF(AND(H129&gt;=8.435,G129&lt;0.888,G129&gt;=0.596,D129&lt;2.05,H129&lt;16.284,F129&gt;=2.5,A129&gt;=5.25,B129&lt;3.45),4.94,IF(AND(B129&lt;3.15,A129&lt;6.85,G129&lt;0.682,D129&gt;=2.05,H129&lt;16.284,F129&gt;=2.5,A129&gt;=5.25,B129&lt;3.45),5.6,IF(AND(B129&gt;=3.15,A129&lt;6.85,G129&lt;0.682,D129&gt;=2.05,H129&lt;16.284,F129&gt;=2.5,A129&gt;=5.25,B129&lt;3.45),5.74,IF(AND(G129&lt;0.572,A129&lt;5.75,G129&gt;=0.372,D129&lt;1.4,A129&lt;5.9,D129&gt;=0.7,F129&lt;2.5,A129&gt;=5.25,B129&lt;3.45),3.7,IF(AND(D129&lt;1.45,A129&lt;6.75,D129&gt;=1.35,D129&lt;1.55,A129&gt;=5.9,D129&gt;=0.7,F129&lt;2.5,A129&gt;=5.25,B129&lt;3.45),4.46,IF(AND(D129&gt;=1.45,A129&lt;6.75,D129&gt;=1.35,D129&lt;1.55,A129&gt;=5.9,D129&gt;=0.7,F129&lt;2.5,A129&gt;=5.25,B129&lt;3.45),4.567,IF(AND(H129&lt;12.532,H129&gt;=11.084,B129&gt;=2.35,G129&lt;0.596,D129&lt;2.05,H129&lt;16.284,F129&gt;=2.5,A129&gt;=5.25,B129&lt;3.45),5.8,IF(AND(H129&gt;=12.532,H129&gt;=11.084,B129&gt;=2.35,G129&lt;0.596,D129&lt;2.05,H129&lt;16.284,F129&gt;=2.5,A129&gt;=5.25,B129&lt;3.45),5.667,IF(AND(A129&gt;=5.65,G129&gt;=0.572,A129&lt;5.75,G129&gt;=0.372,D129&lt;1.4,A129&lt;5.9,D129&gt;=0.7,F129&lt;2.5,A129&gt;=5.25,B129&lt;3.45),4.2,IF(AND(G129&lt;0.862,A129&lt;5.65,G129&gt;=0.572,A129&lt;5.75,G129&gt;=0.372,D129&lt;1.4,A129&lt;5.9,D129&gt;=0.7,F129&lt;2.5,A129&gt;=5.25,B129&lt;3.45),3.9,IF(AND(G129&gt;=0.862,A129&lt;5.65,G129&gt;=0.572,A129&lt;5.75,G129&gt;=0.372,D129&lt;1.4,A129&lt;5.9,D129&gt;=0.7,F129&lt;2.5,A129&gt;=5.25,B129&lt;3.45),4,"shouldnthappen"))))))))))))))))))))))))))))))))))))</f>
        <v>5.3</v>
      </c>
      <c r="AY129" s="1" t="n">
        <f aca="false">IF(AND(H129&gt;=8.233,D129&gt;=0.8,A129&lt;5.55),3.525,IF(AND(B129&lt;2.9,H129&gt;=15.534,A129&gt;=5.55),4.8,IF(AND(H129&gt;=12.259,A129&lt;4.75,D129&lt;0.8,A129&lt;5.55),1.25,IF(AND(B129&gt;=3.85,A129&gt;=4.75,D129&lt;0.8,A129&lt;5.55),1.425,IF(AND(D129&lt;1.55,H129&lt;8.233,D129&gt;=0.8,A129&lt;5.55),3.975,IF(AND(D129&gt;=1.55,H129&lt;8.233,D129&gt;=0.8,A129&lt;5.55),4.5,IF(AND(D129&lt;0.65,D129&lt;1.7,H129&lt;15.534,A129&gt;=5.55),1.7,IF(AND(A129&gt;=7.05,D129&gt;=1.7,H129&lt;15.534,A129&gt;=5.55),6.3,IF(AND(B129&gt;=3.35,B129&gt;=2.9,H129&gt;=15.534,A129&gt;=5.55),5.4,IF(AND(B129&lt;3.1,H129&lt;12.259,A129&lt;4.75,D129&lt;0.8,A129&lt;5.55),1.367,IF(AND(B129&gt;=3.1,H129&lt;12.259,A129&lt;4.75,D129&lt;0.8,A129&lt;5.55),1.4,IF(AND(G129&gt;=0.905,B129&lt;3.85,A129&gt;=4.75,D129&lt;0.8,A129&lt;5.55),1.9,IF(AND(H129&lt;15.681,B129&lt;3.35,B129&gt;=2.9,H129&gt;=15.534,A129&gt;=5.55),5.8,IF(AND(H129&gt;=15.681,B129&lt;3.35,B129&gt;=2.9,H129&gt;=15.534,A129&gt;=5.55),5.7,IF(AND(H129&gt;=14.877,G129&lt;0.905,B129&lt;3.85,A129&gt;=4.75,D129&lt;0.8,A129&lt;5.55),1.3,IF(AND(D129&gt;=1.25,B129&lt;2.65,D129&gt;=0.65,D129&lt;1.7,H129&lt;15.534,A129&gt;=5.55),4.433,IF(AND(G129&gt;=0.622,B129&lt;3.15,A129&lt;7.05,D129&gt;=1.7,H129&lt;15.534,A129&gt;=5.55),5.08,IF(AND(H129&gt;=13.42,B129&gt;=3.15,A129&lt;7.05,D129&gt;=1.7,H129&lt;15.534,A129&gt;=5.55),5.1,IF(AND(G129&lt;0.265,H129&lt;14.877,G129&lt;0.905,B129&lt;3.85,A129&gt;=4.75,D129&lt;0.8,A129&lt;5.55),1.2,IF(AND(A129&lt;5.75,D129&lt;1.25,B129&lt;2.65,D129&gt;=0.65,D129&lt;1.7,H129&lt;15.534,A129&gt;=5.55),3.7,IF(AND(A129&gt;=5.75,D129&lt;1.25,B129&lt;2.65,D129&gt;=0.65,D129&lt;1.7,H129&lt;15.534,A129&gt;=5.55),4,IF(AND(G129&gt;=0.652,D129&lt;1.35,B129&gt;=2.65,D129&gt;=0.65,D129&lt;1.7,H129&lt;15.534,A129&gt;=5.55),3.6,IF(AND(H129&lt;7.47,D129&gt;=1.35,B129&gt;=2.65,D129&gt;=0.65,D129&lt;1.7,H129&lt;15.534,A129&gt;=5.55),5.1,IF(AND(H129&lt;10.914,G129&lt;0.622,B129&lt;3.15,A129&lt;7.05,D129&gt;=1.7,H129&lt;15.534,A129&gt;=5.55),5.36,IF(AND(H129&gt;=10.914,G129&lt;0.622,B129&lt;3.15,A129&lt;7.05,D129&gt;=1.7,H129&lt;15.534,A129&gt;=5.55),5.64,IF(AND(G129&gt;=0.657,H129&lt;13.42,B129&gt;=3.15,A129&lt;7.05,D129&gt;=1.7,H129&lt;15.534,A129&gt;=5.55),6,IF(AND(G129&gt;=0.782,G129&gt;=0.265,H129&lt;14.877,G129&lt;0.905,B129&lt;3.85,A129&gt;=4.75,D129&lt;0.8,A129&lt;5.55),1.48,IF(AND(H129&lt;11.286,G129&lt;0.652,D129&lt;1.35,B129&gt;=2.65,D129&gt;=0.65,D129&lt;1.7,H129&lt;15.534,A129&gt;=5.55),4.24,IF(AND(H129&gt;=11.286,G129&lt;0.652,D129&lt;1.35,B129&gt;=2.65,D129&gt;=0.65,D129&lt;1.7,H129&lt;15.534,A129&gt;=5.55),4.05,IF(AND(G129&lt;0.413,H129&gt;=7.47,D129&gt;=1.35,B129&gt;=2.65,D129&gt;=0.65,D129&lt;1.7,H129&lt;15.534,A129&gt;=5.55),5.1,IF(AND(H129&lt;11.325,G129&lt;0.657,H129&lt;13.42,B129&gt;=3.15,A129&lt;7.05,D129&gt;=1.7,H129&lt;15.534,A129&gt;=5.55),5.8,IF(AND(H129&gt;=11.325,G129&lt;0.657,H129&lt;13.42,B129&gt;=3.15,A129&lt;7.05,D129&gt;=1.7,H129&lt;15.534,A129&gt;=5.55),5.6,IF(AND(D129&gt;=0.35,G129&lt;0.782,G129&gt;=0.265,H129&lt;14.877,G129&lt;0.905,B129&lt;3.85,A129&gt;=4.75,D129&lt;0.8,A129&lt;5.55),1.633,IF(AND(B129&lt;2.85,G129&gt;=0.413,H129&gt;=7.47,D129&gt;=1.35,B129&gt;=2.65,D129&gt;=0.65,D129&lt;1.7,H129&lt;15.534,A129&gt;=5.55),4.6,IF(AND(D129&lt;0.15,D129&lt;0.35,G129&lt;0.782,G129&gt;=0.265,H129&lt;14.877,G129&lt;0.905,B129&lt;3.85,A129&gt;=4.75,D129&lt;0.8,A129&lt;5.55),1.5,IF(AND(D129&gt;=0.15,D129&lt;0.35,G129&lt;0.782,G129&gt;=0.265,H129&lt;14.877,G129&lt;0.905,B129&lt;3.85,A129&gt;=4.75,D129&lt;0.8,A129&lt;5.55),1.543,IF(AND(A129&gt;=6.8,B129&gt;=2.85,G129&gt;=0.413,H129&gt;=7.47,D129&gt;=1.35,B129&gt;=2.65,D129&gt;=0.65,D129&lt;1.7,H129&lt;15.534,A129&gt;=5.55),4.9,IF(AND(H129&lt;13.531,A129&lt;6.8,B129&gt;=2.85,G129&gt;=0.413,H129&gt;=7.47,D129&gt;=1.35,B129&gt;=2.65,D129&gt;=0.65,D129&lt;1.7,H129&lt;15.534,A129&gt;=5.55),4.5,IF(AND(H129&gt;=13.531,A129&lt;6.8,B129&gt;=2.85,G129&gt;=0.413,H129&gt;=7.47,D129&gt;=1.35,B129&gt;=2.65,D129&gt;=0.65,D129&lt;1.7,H129&lt;15.534,A129&gt;=5.55),4.7,"shouldnthappen")))))))))))))))))))))))))))))))))))))))</f>
        <v>5.36</v>
      </c>
      <c r="AZ129" s="1" t="n">
        <f aca="false">IF(AND(H129&gt;=15.371,B129&gt;=3.35),5.4,IF(AND(G129&gt;=0.851,H129&gt;=15.244,B129&lt;3.35),4.75,IF(AND(F129&gt;=2,H129&lt;15.371,B129&gt;=3.35),5.6,IF(AND(B129&lt;2.75,A129&lt;5.15,H129&lt;15.244,B129&lt;3.35),3.42,IF(AND(A129&gt;=7.25,G129&lt;0.851,H129&gt;=15.244,B129&lt;3.35),6.6,IF(AND(A129&lt;4.45,B129&gt;=2.75,A129&lt;5.15,H129&lt;15.244,B129&lt;3.35),1.1,IF(AND(G129&lt;0.527,A129&lt;7.25,G129&lt;0.851,H129&gt;=15.244,B129&lt;3.35),5.08,IF(AND(G129&gt;=0.527,A129&lt;7.25,G129&lt;0.851,H129&gt;=15.244,B129&lt;3.35),5.8,IF(AND(D129&gt;=0.35,B129&lt;3.7,F129&lt;2,H129&lt;15.371,B129&gt;=3.35),1.55,IF(AND(H129&lt;6.542,B129&gt;=3.7,F129&lt;2,H129&lt;15.371,B129&gt;=3.35),1.9,IF(AND(B129&lt;3.25,A129&gt;=4.45,B129&gt;=2.75,A129&lt;5.15,H129&lt;15.244,B129&lt;3.35),1.46,IF(AND(B129&gt;=3.25,A129&gt;=4.45,B129&gt;=2.75,A129&lt;5.15,H129&lt;15.244,B129&lt;3.35),1.7,IF(AND(H129&lt;13.654,B129&gt;=2.95,D129&lt;1.45,A129&gt;=5.15,H129&lt;15.244,B129&lt;3.35),4.3,IF(AND(H129&gt;=13.654,B129&gt;=2.95,D129&lt;1.45,A129&gt;=5.15,H129&lt;15.244,B129&lt;3.35),4.625,IF(AND(F129&gt;=2.5,D129&lt;1.75,D129&gt;=1.45,A129&gt;=5.15,H129&lt;15.244,B129&lt;3.35),5.3,IF(AND(G129&gt;=0.853,D129&gt;=1.75,D129&gt;=1.45,A129&gt;=5.15,H129&lt;15.244,B129&lt;3.35),5.15,IF(AND(D129&gt;=0.25,D129&lt;0.35,B129&lt;3.7,F129&lt;2,H129&lt;15.371,B129&gt;=3.35),1.3,IF(AND(B129&lt;3.85,H129&gt;=6.542,B129&gt;=3.7,F129&lt;2,H129&lt;15.371,B129&gt;=3.35),1.633,IF(AND(H129&lt;7.02,H129&lt;10.688,B129&lt;2.95,D129&lt;1.45,A129&gt;=5.15,H129&lt;15.244,B129&lt;3.35),3.98,IF(AND(G129&lt;0.338,H129&gt;=10.688,B129&lt;2.95,D129&lt;1.45,A129&gt;=5.15,H129&lt;15.244,B129&lt;3.35),4.22,IF(AND(G129&gt;=0.338,H129&gt;=10.688,B129&lt;2.95,D129&lt;1.45,A129&gt;=5.15,H129&lt;15.244,B129&lt;3.35),3.9,IF(AND(B129&lt;2.75,F129&lt;2.5,D129&lt;1.75,D129&gt;=1.45,A129&gt;=5.15,H129&lt;15.244,B129&lt;3.35),5.1,IF(AND(B129&gt;=2.75,F129&lt;2.5,D129&lt;1.75,D129&gt;=1.45,A129&gt;=5.15,H129&lt;15.244,B129&lt;3.35),4.74,IF(AND(A129&gt;=7,G129&lt;0.853,D129&gt;=1.75,D129&gt;=1.45,A129&gt;=5.15,H129&lt;15.244,B129&lt;3.35),6.5,IF(AND(G129&gt;=0.934,D129&lt;0.25,D129&lt;0.35,B129&lt;3.7,F129&lt;2,H129&lt;15.371,B129&gt;=3.35),1.7,IF(AND(D129&lt;0.25,B129&gt;=3.85,H129&gt;=6.542,B129&gt;=3.7,F129&lt;2,H129&lt;15.371,B129&gt;=3.35),1.5,IF(AND(D129&gt;=0.25,B129&gt;=3.85,H129&gt;=6.542,B129&gt;=3.7,F129&lt;2,H129&lt;15.371,B129&gt;=3.35),1.4,IF(AND(B129&lt;2.5,H129&gt;=7.02,H129&lt;10.688,B129&lt;2.95,D129&lt;1.45,A129&gt;=5.15,H129&lt;15.244,B129&lt;3.35),3.8,IF(AND(G129&gt;=0.74,A129&lt;7,G129&lt;0.853,D129&gt;=1.75,D129&gt;=1.45,A129&gt;=5.15,H129&lt;15.244,B129&lt;3.35),6,IF(AND(G129&gt;=0.61,G129&lt;0.934,D129&lt;0.25,D129&lt;0.35,B129&lt;3.7,F129&lt;2,H129&lt;15.371,B129&gt;=3.35),1.5,IF(AND(D129&lt;1.15,B129&gt;=2.5,H129&gt;=7.02,H129&lt;10.688,B129&lt;2.95,D129&lt;1.45,A129&gt;=5.15,H129&lt;15.244,B129&lt;3.35),3.5,IF(AND(D129&gt;=1.15,B129&gt;=2.5,H129&gt;=7.02,H129&lt;10.688,B129&lt;2.95,D129&lt;1.45,A129&gt;=5.15,H129&lt;15.244,B129&lt;3.35),3.6,IF(AND(G129&gt;=0.626,G129&lt;0.74,A129&lt;7,G129&lt;0.853,D129&gt;=1.75,D129&gt;=1.45,A129&gt;=5.15,H129&lt;15.244,B129&lt;3.35),4.9,IF(AND(H129&lt;13.641,G129&lt;0.61,G129&lt;0.934,D129&lt;0.25,D129&lt;0.35,B129&lt;3.7,F129&lt;2,H129&lt;15.371,B129&gt;=3.35),1.425,IF(AND(H129&gt;=13.641,G129&lt;0.61,G129&lt;0.934,D129&lt;0.25,D129&lt;0.35,B129&lt;3.7,F129&lt;2,H129&lt;15.371,B129&gt;=3.35),1.3,IF(AND(B129&lt;3.05,G129&lt;0.626,G129&lt;0.74,A129&lt;7,G129&lt;0.853,D129&gt;=1.75,D129&gt;=1.45,A129&gt;=5.15,H129&lt;15.244,B129&lt;3.35),5.475,IF(AND(B129&gt;=3.05,G129&lt;0.626,G129&lt;0.74,A129&lt;7,G129&lt;0.853,D129&gt;=1.75,D129&gt;=1.45,A129&gt;=5.15,H129&lt;15.244,B129&lt;3.35),5.633,"shouldnthappen")))))))))))))))))))))))))))))))))))))</f>
        <v>5.475</v>
      </c>
      <c r="BA129" s="1" t="n">
        <f aca="false">IF(AND(F129&gt;=2,B129&gt;=3.4),6.1,IF(AND(B129&lt;2.75,A129&lt;5.15,B129&lt;3.4),3.225,IF(AND(G129&gt;=0.821,F129&lt;2,B129&gt;=3.4),1.9,IF(AND(B129&gt;=3.2,B129&gt;=2.75,A129&lt;5.15,B129&lt;3.4),1.7,IF(AND(A129&lt;4.8,G129&lt;0.821,F129&lt;2,B129&gt;=3.4),1,IF(AND(G129&gt;=0.446,B129&lt;3.2,B129&gt;=2.75,A129&lt;5.15,B129&lt;3.4),1.1,IF(AND(G129&lt;0.356,D129&lt;1.45,A129&lt;6.25,A129&gt;=5.15,B129&lt;3.4),4.32,IF(AND(G129&lt;0.591,D129&gt;=1.45,A129&lt;6.25,A129&gt;=5.15,B129&lt;3.4),4.6,IF(AND(D129&lt;1.75,G129&lt;0.597,A129&gt;=6.25,A129&gt;=5.15,B129&lt;3.4),4.86,IF(AND(H129&gt;=16.472,G129&gt;=0.597,A129&gt;=6.25,A129&gt;=5.15,B129&lt;3.4),6.6,IF(AND(G129&lt;0.063,G129&lt;0.446,B129&lt;3.2,B129&gt;=2.75,A129&lt;5.15,B129&lt;3.4),1.4,IF(AND(A129&gt;=5.95,G129&gt;=0.356,D129&lt;1.45,A129&lt;6.25,A129&gt;=5.15,B129&lt;3.4),4.6,IF(AND(B129&gt;=2.9,G129&gt;=0.591,D129&gt;=1.45,A129&lt;6.25,A129&gt;=5.15,B129&lt;3.4),4.867,IF(AND(D129&gt;=2.4,H129&lt;16.472,G129&gt;=0.597,A129&gt;=6.25,A129&gt;=5.15,B129&lt;3.4),6,IF(AND(A129&lt;5.45,B129&gt;=3.85,A129&gt;=4.8,G129&lt;0.821,F129&lt;2,B129&gt;=3.4),1.3,IF(AND(A129&gt;=5.45,B129&gt;=3.85,A129&gt;=4.8,G129&lt;0.821,F129&lt;2,B129&gt;=3.4),1.45,IF(AND(H129&lt;14.273,G129&gt;=0.063,G129&lt;0.446,B129&lt;3.2,B129&gt;=2.75,A129&lt;5.15,B129&lt;3.4),1.5,IF(AND(H129&gt;=14.273,G129&gt;=0.063,G129&lt;0.446,B129&lt;3.2,B129&gt;=2.75,A129&lt;5.15,B129&lt;3.4),1.6,IF(AND(G129&gt;=0.572,A129&lt;5.95,G129&gt;=0.356,D129&lt;1.45,A129&lt;6.25,A129&gt;=5.15,B129&lt;3.4),3.9,IF(AND(G129&lt;0.827,B129&lt;2.9,G129&gt;=0.591,D129&gt;=1.45,A129&lt;6.25,A129&gt;=5.15,B129&lt;3.4),4.9,IF(AND(G129&gt;=0.827,B129&lt;2.9,G129&gt;=0.591,D129&gt;=1.45,A129&lt;6.25,A129&gt;=5.15,B129&lt;3.4),5.1,IF(AND(A129&gt;=7.2,B129&lt;3.05,D129&gt;=1.75,G129&lt;0.597,A129&gt;=6.25,A129&gt;=5.15,B129&lt;3.4),6.7,IF(AND(G129&lt;0.353,B129&gt;=3.05,D129&gt;=1.75,G129&lt;0.597,A129&gt;=6.25,A129&gt;=5.15,B129&lt;3.4),5.22,IF(AND(G129&gt;=0.353,B129&gt;=3.05,D129&gt;=1.75,G129&lt;0.597,A129&gt;=6.25,A129&gt;=5.15,B129&lt;3.4),5.65,IF(AND(A129&lt;6.55,D129&lt;2.4,H129&lt;16.472,G129&gt;=0.597,A129&gt;=6.25,A129&gt;=5.15,B129&lt;3.4),5.033,IF(AND(H129&lt;12.719,G129&lt;0.385,B129&lt;3.85,A129&gt;=4.8,G129&lt;0.821,F129&lt;2,B129&gt;=3.4),1.54,IF(AND(H129&gt;=12.719,G129&lt;0.385,B129&lt;3.85,A129&gt;=4.8,G129&lt;0.821,F129&lt;2,B129&gt;=3.4),1.3,IF(AND(B129&lt;3.6,G129&gt;=0.385,B129&lt;3.85,A129&gt;=4.8,G129&lt;0.821,F129&lt;2,B129&gt;=3.4),1.325,IF(AND(B129&gt;=3.6,G129&gt;=0.385,B129&lt;3.85,A129&gt;=4.8,G129&lt;0.821,F129&lt;2,B129&gt;=3.4),1.55,IF(AND(D129&lt;1.05,G129&lt;0.572,A129&lt;5.95,G129&gt;=0.356,D129&lt;1.45,A129&lt;6.25,A129&gt;=5.15,B129&lt;3.4),3.633,IF(AND(D129&gt;=2.15,A129&lt;7.2,B129&lt;3.05,D129&gt;=1.75,G129&lt;0.597,A129&gt;=6.25,A129&gt;=5.15,B129&lt;3.4),5.667,IF(AND(H129&lt;13.094,A129&gt;=6.55,D129&lt;2.4,H129&lt;16.472,G129&gt;=0.597,A129&gt;=6.25,A129&gt;=5.15,B129&lt;3.4),5.2,IF(AND(D129&lt;1.15,D129&gt;=1.05,G129&lt;0.572,A129&lt;5.95,G129&gt;=0.356,D129&lt;1.45,A129&lt;6.25,A129&gt;=5.15,B129&lt;3.4),3.8,IF(AND(D129&gt;=1.15,D129&gt;=1.05,G129&lt;0.572,A129&lt;5.95,G129&gt;=0.356,D129&lt;1.45,A129&lt;6.25,A129&gt;=5.15,B129&lt;3.4),3.9,IF(AND(G129&gt;=0.487,D129&lt;2.15,A129&lt;7.2,B129&lt;3.05,D129&gt;=1.75,G129&lt;0.597,A129&gt;=6.25,A129&gt;=5.15,B129&lt;3.4),5.8,IF(AND(A129&lt;6.8,H129&gt;=13.094,A129&gt;=6.55,D129&lt;2.4,H129&lt;16.472,G129&gt;=0.597,A129&gt;=6.25,A129&gt;=5.15,B129&lt;3.4),4.52,IF(AND(A129&gt;=6.8,H129&gt;=13.094,A129&gt;=6.55,D129&lt;2.4,H129&lt;16.472,G129&gt;=0.597,A129&gt;=6.25,A129&gt;=5.15,B129&lt;3.4),4.75,IF(AND(B129&lt;2.95,G129&lt;0.487,D129&lt;2.15,A129&lt;7.2,B129&lt;3.05,D129&gt;=1.75,G129&lt;0.597,A129&gt;=6.25,A129&gt;=5.15,B129&lt;3.4),5.6,IF(AND(B129&gt;=2.95,G129&lt;0.487,D129&lt;2.15,A129&lt;7.2,B129&lt;3.05,D129&gt;=1.75,G129&lt;0.597,A129&gt;=6.25,A129&gt;=5.15,B129&lt;3.4),5.5,"shouldnthappen")))))))))))))))))))))))))))))))))))))))</f>
        <v>4.6</v>
      </c>
      <c r="BB129" s="1" t="n">
        <f aca="false">IF(AND(A129&lt;4.35,B129&lt;3.25,F129&lt;1.5),1.1,IF(AND(H129&lt;14.005,A129&gt;=4.35,B129&lt;3.25,F129&lt;1.5),1.3,IF(AND(H129&gt;=14.005,A129&gt;=4.35,B129&lt;3.25,F129&lt;1.5),1.6,IF(AND(G129&gt;=0.905,A129&lt;5.15,B129&gt;=3.25,F129&lt;1.5),1.9,IF(AND(B129&lt;3.45,A129&gt;=5.15,B129&gt;=3.25,F129&lt;1.5),1.6,IF(AND(F129&gt;=2.5,D129&gt;=1.35,D129&lt;1.75,F129&gt;=1.5),4.867,IF(AND(A129&gt;=7.05,D129&gt;=2.05,D129&gt;=1.75,F129&gt;=1.5),6.35,IF(AND(D129&gt;=0.4,G129&lt;0.905,A129&lt;5.15,B129&gt;=3.25,F129&lt;1.5),1.65,IF(AND(B129&lt;3.6,B129&gt;=3.45,A129&gt;=5.15,B129&gt;=3.25,F129&lt;1.5),1.35,IF(AND(H129&lt;6.808,H129&lt;9.386,D129&lt;1.35,D129&lt;1.75,F129&gt;=1.5),4.05,IF(AND(H129&gt;=6.808,H129&lt;9.386,D129&lt;1.35,D129&lt;1.75,F129&gt;=1.5),3.46,IF(AND(B129&lt;2.45,F129&lt;2.5,D129&gt;=1.35,D129&lt;1.75,F129&gt;=1.5),4.5,IF(AND(H129&gt;=13.115,D129&lt;1.95,D129&lt;2.05,D129&gt;=1.75,F129&gt;=1.5),4.85,IF(AND(G129&lt;0.196,D129&gt;=1.95,D129&lt;2.05,D129&gt;=1.75,F129&gt;=1.5),6.7,IF(AND(G129&gt;=0.196,D129&gt;=1.95,D129&lt;2.05,D129&gt;=1.75,F129&gt;=1.5),5.12,IF(AND(H129&lt;10.925,D129&lt;0.4,G129&lt;0.905,A129&lt;5.15,B129&gt;=3.25,F129&lt;1.5),1.4,IF(AND(H129&gt;=10.925,D129&lt;0.4,G129&lt;0.905,A129&lt;5.15,B129&gt;=3.25,F129&lt;1.5),1.45,IF(AND(H129&lt;14.096,B129&gt;=3.6,B129&gt;=3.45,A129&gt;=5.15,B129&gt;=3.25,F129&lt;1.5),1.42,IF(AND(H129&gt;=14.096,B129&gt;=3.6,B129&gt;=3.45,A129&gt;=5.15,B129&gt;=3.25,F129&lt;1.5),1.7,IF(AND(B129&lt;2.45,D129&lt;1.15,H129&gt;=9.386,D129&lt;1.35,D129&lt;1.75,F129&gt;=1.5),3.6,IF(AND(B129&gt;=2.45,D129&lt;1.15,H129&gt;=9.386,D129&lt;1.35,D129&lt;1.75,F129&gt;=1.5),3.9,IF(AND(G129&lt;0.246,D129&gt;=1.15,H129&gt;=9.386,D129&lt;1.35,D129&lt;1.75,F129&gt;=1.5),4.4,IF(AND(B129&lt;2.75,B129&gt;=2.45,F129&lt;2.5,D129&gt;=1.35,D129&lt;1.75,F129&gt;=1.5),5.1,IF(AND(H129&lt;11.084,H129&lt;13.115,D129&lt;1.95,D129&lt;2.05,D129&gt;=1.75,F129&gt;=1.5),5.35,IF(AND(H129&gt;=11.084,H129&lt;13.115,D129&lt;1.95,D129&lt;2.05,D129&gt;=1.75,F129&gt;=1.5),5.7,IF(AND(H129&lt;15.52,D129&lt;2.25,A129&lt;7.05,D129&gt;=2.05,D129&gt;=1.75,F129&gt;=1.5),5.45,IF(AND(H129&gt;=15.52,D129&lt;2.25,A129&lt;7.05,D129&gt;=2.05,D129&gt;=1.75,F129&gt;=1.5),5.725,IF(AND(G129&gt;=0.775,D129&gt;=2.25,A129&lt;7.05,D129&gt;=2.05,D129&gt;=1.75,F129&gt;=1.5),5.2,IF(AND(D129&lt;1.25,G129&gt;=0.246,D129&gt;=1.15,H129&gt;=9.386,D129&lt;1.35,D129&lt;1.75,F129&gt;=1.5),4.05,IF(AND(A129&lt;5.85,B129&gt;=2.75,B129&gt;=2.45,F129&lt;2.5,D129&gt;=1.35,D129&lt;1.75,F129&gt;=1.5),4.5,IF(AND(B129&lt;3.3,G129&lt;0.775,D129&gt;=2.25,A129&lt;7.05,D129&gt;=2.05,D129&gt;=1.75,F129&gt;=1.5),5.64,IF(AND(B129&gt;=3.3,G129&lt;0.775,D129&gt;=2.25,A129&lt;7.05,D129&gt;=2.05,D129&gt;=1.75,F129&gt;=1.5),5.6,IF(AND(A129&lt;5.9,D129&gt;=1.25,G129&gt;=0.246,D129&gt;=1.15,H129&gt;=9.386,D129&lt;1.35,D129&lt;1.75,F129&gt;=1.5),4.2,IF(AND(A129&gt;=5.9,D129&gt;=1.25,G129&gt;=0.246,D129&gt;=1.15,H129&gt;=9.386,D129&lt;1.35,D129&lt;1.75,F129&gt;=1.5),4,IF(AND(G129&gt;=0.437,A129&gt;=5.85,B129&gt;=2.75,B129&gt;=2.45,F129&lt;2.5,D129&gt;=1.35,D129&lt;1.75,F129&gt;=1.5),4.75,IF(AND(H129&lt;9.446,G129&lt;0.437,A129&gt;=5.85,B129&gt;=2.75,B129&gt;=2.45,F129&lt;2.5,D129&gt;=1.35,D129&lt;1.75,F129&gt;=1.5),4.6,IF(AND(H129&gt;=9.446,G129&lt;0.437,A129&gt;=5.85,B129&gt;=2.75,B129&gt;=2.45,F129&lt;2.5,D129&gt;=1.35,D129&lt;1.75,F129&gt;=1.5),4.7,"shouldnthappen")))))))))))))))))))))))))))))))))))))</f>
        <v>5.35</v>
      </c>
      <c r="BC129" s="1" t="n">
        <f aca="false">IF(AND(G129&gt;=0.905,F129&lt;1.5),1.65,IF(AND(D129&gt;=0.45,G129&lt;0.905,F129&lt;1.5),1.65,IF(AND(A129&lt;5.15,D129&lt;1.55,F129&gt;=1.5),3.225,IF(AND(F129&gt;=2.5,A129&gt;=5.15,D129&lt;1.55,F129&gt;=1.5),5.05,IF(AND(H129&lt;5.767,A129&lt;7.05,D129&gt;=1.55,F129&gt;=1.5),4.5,IF(AND(D129&lt;1.7,A129&gt;=7.05,D129&gt;=1.55,F129&gt;=1.5),5.8,IF(AND(A129&gt;=5.3,G129&lt;0.207,D129&lt;0.45,G129&lt;0.905,F129&lt;1.5),1.3,IF(AND(D129&gt;=0.35,G129&gt;=0.207,D129&lt;0.45,G129&lt;0.905,F129&lt;1.5),1.5,IF(AND(G129&lt;0.155,D129&gt;=1.7,A129&gt;=7.05,D129&gt;=1.55,F129&gt;=1.5),6.7,IF(AND(G129&gt;=0.155,D129&gt;=1.7,A129&gt;=7.05,D129&gt;=1.55,F129&gt;=1.5),6.34,IF(AND(G129&lt;0.05,A129&lt;5.3,G129&lt;0.207,D129&lt;0.45,G129&lt;0.905,F129&lt;1.5),1.4,IF(AND(G129&gt;=0.05,A129&lt;5.3,G129&lt;0.207,D129&lt;0.45,G129&lt;0.905,F129&lt;1.5),1.5,IF(AND(A129&lt;4.5,D129&lt;0.35,G129&gt;=0.207,D129&lt;0.45,G129&lt;0.905,F129&lt;1.5),1.3,IF(AND(G129&lt;0.308,A129&lt;6.2,F129&lt;2.5,A129&gt;=5.15,D129&lt;1.55,F129&gt;=1.5),4.5,IF(AND(D129&lt;1.35,A129&gt;=6.2,F129&lt;2.5,A129&gt;=5.15,D129&lt;1.55,F129&gt;=1.5),4.367,IF(AND(D129&lt;1.85,A129&lt;6.15,H129&gt;=5.767,A129&lt;7.05,D129&gt;=1.55,F129&gt;=1.5),4.933,IF(AND(G129&gt;=0.558,A129&gt;=4.5,D129&lt;0.35,G129&gt;=0.207,D129&lt;0.45,G129&lt;0.905,F129&lt;1.5),1.5,IF(AND(H129&gt;=13.383,G129&gt;=0.308,A129&lt;6.2,F129&lt;2.5,A129&gt;=5.15,D129&lt;1.55,F129&gt;=1.5),4.7,IF(AND(H129&gt;=12.206,D129&gt;=1.35,A129&gt;=6.2,F129&lt;2.5,A129&gt;=5.15,D129&lt;1.55,F129&gt;=1.5),4.575,IF(AND(A129&lt;5.7,D129&gt;=1.85,A129&lt;6.15,H129&gt;=5.767,A129&lt;7.05,D129&gt;=1.55,F129&gt;=1.5),4.9,IF(AND(A129&gt;=5.7,D129&gt;=1.85,A129&lt;6.15,H129&gt;=5.767,A129&lt;7.05,D129&gt;=1.55,F129&gt;=1.5),5.1,IF(AND(G129&lt;0.079,G129&lt;0.364,A129&gt;=6.15,H129&gt;=5.767,A129&lt;7.05,D129&gt;=1.55,F129&gt;=1.5),5.6,IF(AND(G129&gt;=0.079,G129&lt;0.364,A129&gt;=6.15,H129&gt;=5.767,A129&lt;7.05,D129&gt;=1.55,F129&gt;=1.5),5.25,IF(AND(G129&gt;=0.447,G129&lt;0.558,A129&gt;=4.5,D129&lt;0.35,G129&gt;=0.207,D129&lt;0.45,G129&lt;0.905,F129&lt;1.5),1.3,IF(AND(B129&gt;=2.95,H129&lt;13.383,G129&gt;=0.308,A129&lt;6.2,F129&lt;2.5,A129&gt;=5.15,D129&lt;1.55,F129&gt;=1.5),4.6,IF(AND(B129&lt;2.65,H129&lt;12.206,D129&gt;=1.35,A129&gt;=6.2,F129&lt;2.5,A129&gt;=5.15,D129&lt;1.55,F129&gt;=1.5),4.9,IF(AND(D129&lt;2.45,A129&lt;6.6,G129&gt;=0.364,A129&gt;=6.15,H129&gt;=5.767,A129&lt;7.05,D129&gt;=1.55,F129&gt;=1.5),5.6,IF(AND(D129&gt;=2.45,A129&lt;6.6,G129&gt;=0.364,A129&gt;=6.15,H129&gt;=5.767,A129&lt;7.05,D129&gt;=1.55,F129&gt;=1.5),6,IF(AND(H129&lt;12.921,A129&gt;=6.6,G129&gt;=0.364,A129&gt;=6.15,H129&gt;=5.767,A129&lt;7.05,D129&gt;=1.55,F129&gt;=1.5),5.725,IF(AND(H129&gt;=12.921,A129&gt;=6.6,G129&gt;=0.364,A129&gt;=6.15,H129&gt;=5.767,A129&lt;7.05,D129&gt;=1.55,F129&gt;=1.5),5.367,IF(AND(B129&lt;3.15,G129&lt;0.447,G129&lt;0.558,A129&gt;=4.5,D129&lt;0.35,G129&gt;=0.207,D129&lt;0.45,G129&lt;0.905,F129&lt;1.5),1.5,IF(AND(B129&gt;=3.15,G129&lt;0.447,G129&lt;0.558,A129&gt;=4.5,D129&lt;0.35,G129&gt;=0.207,D129&lt;0.45,G129&lt;0.905,F129&lt;1.5),1.36,IF(AND(B129&gt;=2.85,B129&lt;2.95,H129&lt;13.383,G129&gt;=0.308,A129&lt;6.2,F129&lt;2.5,A129&gt;=5.15,D129&lt;1.55,F129&gt;=1.5),3.6,IF(AND(H129&lt;9.446,B129&gt;=2.65,H129&lt;12.206,D129&gt;=1.35,A129&gt;=6.2,F129&lt;2.5,A129&gt;=5.15,D129&lt;1.55,F129&gt;=1.5),4.6,IF(AND(H129&gt;=9.446,B129&gt;=2.65,H129&lt;12.206,D129&gt;=1.35,A129&gt;=6.2,F129&lt;2.5,A129&gt;=5.15,D129&lt;1.55,F129&gt;=1.5),4.7,IF(AND(D129&lt;1.2,B129&lt;2.85,B129&lt;2.95,H129&lt;13.383,G129&gt;=0.308,A129&lt;6.2,F129&lt;2.5,A129&gt;=5.15,D129&lt;1.55,F129&gt;=1.5),3.75,IF(AND(G129&lt;0.356,D129&gt;=1.2,B129&lt;2.85,B129&lt;2.95,H129&lt;13.383,G129&gt;=0.308,A129&lt;6.2,F129&lt;2.5,A129&gt;=5.15,D129&lt;1.55,F129&gt;=1.5),4.2,IF(AND(G129&gt;=0.356,D129&gt;=1.2,B129&lt;2.85,B129&lt;2.95,H129&lt;13.383,G129&gt;=0.308,A129&lt;6.2,F129&lt;2.5,A129&gt;=5.15,D129&lt;1.55,F129&gt;=1.5),3.96,"shouldnthappen"))))))))))))))))))))))))))))))))))))))</f>
        <v>5.6</v>
      </c>
      <c r="BD129" s="1" t="n">
        <f aca="false">IF(AND(B129&lt;2.7,A129&lt;5.3,B129&lt;3.15),3.42,IF(AND(F129&lt;2.5,A129&gt;=5.85,B129&gt;=3.15),4.7,IF(AND(A129&lt;4.35,B129&gt;=2.7,A129&lt;5.3,B129&lt;3.15),1.1,IF(AND(A129&gt;=4.35,B129&gt;=2.7,A129&lt;5.3,B129&lt;3.15),1.42,IF(AND(A129&gt;=7.05,F129&gt;=2.5,A129&gt;=5.3,B129&lt;3.15),6.067,IF(AND(D129&gt;=0.45,A129&lt;5.05,A129&lt;5.85,B129&gt;=3.15),1.6,IF(AND(B129&lt;3.35,A129&gt;=5.05,A129&lt;5.85,B129&gt;=3.15),1.7,IF(AND(A129&gt;=6.85,F129&gt;=2.5,A129&gt;=5.85,B129&gt;=3.15),6.22,IF(AND(D129&lt;1.25,D129&lt;1.35,F129&lt;2.5,A129&gt;=5.3,B129&lt;3.15),4.033,IF(AND(D129&gt;=1.25,D129&lt;1.35,F129&lt;2.5,A129&gt;=5.3,B129&lt;3.15),4.233,IF(AND(A129&lt;6.05,D129&gt;=1.35,F129&lt;2.5,A129&gt;=5.3,B129&lt;3.15),5.1,IF(AND(H129&gt;=13.29,A129&lt;7.05,F129&gt;=2.5,A129&gt;=5.3,B129&lt;3.15),4.96,IF(AND(G129&gt;=0.858,D129&lt;0.45,A129&lt;5.05,A129&lt;5.85,B129&gt;=3.15),1.3,IF(AND(D129&gt;=0.35,B129&gt;=3.35,A129&gt;=5.05,A129&lt;5.85,B129&gt;=3.15),1.4,IF(AND(B129&lt;3.25,A129&lt;6.85,F129&gt;=2.5,A129&gt;=5.85,B129&gt;=3.15),5.233,IF(AND(A129&gt;=6.8,A129&gt;=6.05,D129&gt;=1.35,F129&lt;2.5,A129&gt;=5.3,B129&lt;3.15),4.9,IF(AND(G129&gt;=0.622,H129&lt;13.29,A129&lt;7.05,F129&gt;=2.5,A129&gt;=5.3,B129&lt;3.15),5.067,IF(AND(H129&lt;8.834,G129&lt;0.858,D129&lt;0.45,A129&lt;5.05,A129&lt;5.85,B129&gt;=3.15),1.4,IF(AND(G129&lt;0.774,B129&gt;=3.25,A129&lt;6.85,F129&gt;=2.5,A129&gt;=5.85,B129&gt;=3.15),5.8,IF(AND(G129&gt;=0.774,B129&gt;=3.25,A129&lt;6.85,F129&gt;=2.5,A129&gt;=5.85,B129&gt;=3.15),5.4,IF(AND(H129&gt;=12.206,A129&lt;6.8,A129&gt;=6.05,D129&gt;=1.35,F129&lt;2.5,A129&gt;=5.3,B129&lt;3.15),4.5,IF(AND(G129&gt;=0.439,G129&lt;0.622,H129&lt;13.29,A129&lt;7.05,F129&gt;=2.5,A129&gt;=5.3,B129&lt;3.15),5.667,IF(AND(G129&lt;0.227,H129&gt;=8.834,G129&lt;0.858,D129&lt;0.45,A129&lt;5.05,A129&lt;5.85,B129&gt;=3.15),1.4,IF(AND(G129&gt;=0.227,H129&gt;=8.834,G129&lt;0.858,D129&lt;0.45,A129&lt;5.05,A129&lt;5.85,B129&gt;=3.15),1.3,IF(AND(G129&gt;=0.934,B129&lt;3.75,D129&lt;0.35,B129&gt;=3.35,A129&gt;=5.05,A129&lt;5.85,B129&gt;=3.15),1.7,IF(AND(G129&lt;0.823,B129&gt;=3.75,D129&lt;0.35,B129&gt;=3.35,A129&gt;=5.05,A129&lt;5.85,B129&gt;=3.15),1.55,IF(AND(G129&gt;=0.823,B129&gt;=3.75,D129&lt;0.35,B129&gt;=3.35,A129&gt;=5.05,A129&lt;5.85,B129&gt;=3.15),1.5,IF(AND(A129&lt;6.2,H129&lt;12.206,A129&lt;6.8,A129&gt;=6.05,D129&gt;=1.35,F129&lt;2.5,A129&gt;=5.3,B129&lt;3.15),4.6,IF(AND(A129&gt;=6.2,H129&lt;12.206,A129&lt;6.8,A129&gt;=6.05,D129&gt;=1.35,F129&lt;2.5,A129&gt;=5.3,B129&lt;3.15),4.74,IF(AND(H129&gt;=10.667,G129&lt;0.439,G129&lt;0.622,H129&lt;13.29,A129&lt;7.05,F129&gt;=2.5,A129&gt;=5.3,B129&lt;3.15),5.6,IF(AND(H129&lt;13.67,G129&lt;0.934,B129&lt;3.75,D129&lt;0.35,B129&gt;=3.35,A129&gt;=5.05,A129&lt;5.85,B129&gt;=3.15),1.48,IF(AND(H129&gt;=13.67,G129&lt;0.934,B129&lt;3.75,D129&lt;0.35,B129&gt;=3.35,A129&gt;=5.05,A129&lt;5.85,B129&gt;=3.15),1.3,IF(AND(G129&lt;0.301,H129&lt;10.667,G129&lt;0.439,G129&lt;0.622,H129&lt;13.29,A129&lt;7.05,F129&gt;=2.5,A129&gt;=5.3,B129&lt;3.15),5.2,IF(AND(G129&gt;=0.301,H129&lt;10.667,G129&lt;0.439,G129&lt;0.622,H129&lt;13.29,A129&lt;7.05,F129&gt;=2.5,A129&gt;=5.3,B129&lt;3.15),5.067,"shouldnthappen"))))))))))))))))))))))))))))))))))</f>
        <v>5.2</v>
      </c>
      <c r="BE129" s="1" t="n">
        <f aca="false">IF(AND(B129&gt;=3.85,A129&gt;=5.05,F129&lt;1.5),1.4,IF(AND(A129&lt;5.25,A129&lt;5.75,F129&gt;=1.5),3.15,IF(AND(A129&lt;4.95,B129&lt;3.15,A129&lt;5.05,F129&lt;1.5),1.46,IF(AND(A129&gt;=4.95,B129&lt;3.15,A129&lt;5.05,F129&lt;1.5),1.6,IF(AND(H129&lt;8.834,B129&gt;=3.15,A129&lt;5.05,F129&lt;1.5),1.4,IF(AND(D129&lt;0.25,B129&lt;3.85,A129&gt;=5.05,F129&lt;1.5),1.48,IF(AND(D129&gt;=0.25,B129&lt;3.85,A129&gt;=5.05,F129&lt;1.5),1.7,IF(AND(F129&gt;=2.5,A129&gt;=5.25,A129&lt;5.75,F129&gt;=1.5),4.9,IF(AND(H129&lt;12.45,H129&gt;=8.834,B129&gt;=3.15,A129&lt;5.05,F129&lt;1.5),1.25,IF(AND(H129&gt;=12.45,H129&gt;=8.834,B129&gt;=3.15,A129&lt;5.05,F129&lt;1.5),1.32,IF(AND(G129&lt;0.283,F129&lt;2.5,A129&gt;=5.25,A129&lt;5.75,F129&gt;=1.5),4.3,IF(AND(H129&lt;6.712,H129&lt;11.275,D129&lt;1.55,A129&gt;=5.75,F129&gt;=1.5),5,IF(AND(H129&lt;13.101,H129&gt;=11.275,D129&lt;1.55,A129&gt;=5.75,F129&gt;=1.5),3.933,IF(AND(H129&gt;=13.101,H129&gt;=11.275,D129&lt;1.55,A129&gt;=5.75,F129&gt;=1.5),4.5,IF(AND(A129&gt;=7.3,D129&lt;2.45,D129&gt;=1.55,A129&gt;=5.75,F129&gt;=1.5),6.7,IF(AND(B129&lt;3.45,D129&gt;=2.45,D129&gt;=1.55,A129&gt;=5.75,F129&gt;=1.5),5.925,IF(AND(B129&gt;=3.45,D129&gt;=2.45,D129&gt;=1.55,A129&gt;=5.75,F129&gt;=1.5),6.1,IF(AND(B129&gt;=2.8,G129&gt;=0.283,F129&lt;2.5,A129&gt;=5.25,A129&lt;5.75,F129&gt;=1.5),4.2,IF(AND(D129&lt;1.35,H129&gt;=6.712,H129&lt;11.275,D129&lt;1.55,A129&gt;=5.75,F129&gt;=1.5),4.35,IF(AND(D129&lt;1.05,B129&lt;2.8,G129&gt;=0.283,F129&lt;2.5,A129&gt;=5.25,A129&lt;5.75,F129&gt;=1.5),3.567,IF(AND(D129&gt;=1.05,B129&lt;2.8,G129&gt;=0.283,F129&lt;2.5,A129&gt;=5.25,A129&lt;5.75,F129&gt;=1.5),3.925,IF(AND(B129&lt;2.65,D129&gt;=1.35,H129&gt;=6.712,H129&lt;11.275,D129&lt;1.55,A129&gt;=5.75,F129&gt;=1.5),4.9,IF(AND(B129&gt;=2.65,D129&gt;=1.35,H129&gt;=6.712,H129&lt;11.275,D129&lt;1.55,A129&gt;=5.75,F129&gt;=1.5),4.625,IF(AND(H129&gt;=14.683,G129&gt;=0.628,A129&lt;7.3,D129&lt;2.45,D129&gt;=1.55,A129&gt;=5.75,F129&gt;=1.5),5.4,IF(AND(D129&lt;1.95,H129&lt;8.884,G129&lt;0.628,A129&lt;7.3,D129&lt;2.45,D129&gt;=1.55,A129&gt;=5.75,F129&gt;=1.5),5.1,IF(AND(D129&gt;=1.95,H129&lt;8.884,G129&lt;0.628,A129&lt;7.3,D129&lt;2.45,D129&gt;=1.55,A129&gt;=5.75,F129&gt;=1.5),5.22,IF(AND(A129&lt;6.05,H129&gt;=8.884,G129&lt;0.628,A129&lt;7.3,D129&lt;2.45,D129&gt;=1.55,A129&gt;=5.75,F129&gt;=1.5),5.1,IF(AND(G129&lt;0.817,H129&lt;14.683,G129&gt;=0.628,A129&lt;7.3,D129&lt;2.45,D129&gt;=1.55,A129&gt;=5.75,F129&gt;=1.5),4.967,IF(AND(G129&gt;=0.817,H129&lt;14.683,G129&gt;=0.628,A129&lt;7.3,D129&lt;2.45,D129&gt;=1.55,A129&gt;=5.75,F129&gt;=1.5),5.1,IF(AND(H129&lt;9.637,A129&gt;=6.05,H129&gt;=8.884,G129&lt;0.628,A129&lt;7.3,D129&lt;2.45,D129&gt;=1.55,A129&gt;=5.75,F129&gt;=1.5),5.9,IF(AND(D129&lt;1.85,H129&gt;=9.637,A129&gt;=6.05,H129&gt;=8.884,G129&lt;0.628,A129&lt;7.3,D129&lt;2.45,D129&gt;=1.55,A129&gt;=5.75,F129&gt;=1.5),5.733,IF(AND(G129&gt;=0.388,D129&gt;=1.85,H129&gt;=9.637,A129&gt;=6.05,H129&gt;=8.884,G129&lt;0.628,A129&lt;7.3,D129&lt;2.45,D129&gt;=1.55,A129&gt;=5.75,F129&gt;=1.5),5.64,IF(AND(B129&lt;2.95,G129&lt;0.388,D129&gt;=1.85,H129&gt;=9.637,A129&gt;=6.05,H129&gt;=8.884,G129&lt;0.628,A129&lt;7.3,D129&lt;2.45,D129&gt;=1.55,A129&gt;=5.75,F129&gt;=1.5),5.5,IF(AND(B129&gt;=2.95,G129&lt;0.388,D129&gt;=1.85,H129&gt;=9.637,A129&gt;=6.05,H129&gt;=8.884,G129&lt;0.628,A129&lt;7.3,D129&lt;2.45,D129&gt;=1.55,A129&gt;=5.75,F129&gt;=1.5),5.333,"shouldnthappen"))))))))))))))))))))))))))))))))))</f>
        <v>5.9</v>
      </c>
      <c r="BF129" s="1" t="n">
        <f aca="false">IF(AND(D129&gt;=0.35,F129&lt;1.5),1.65,IF(AND(H129&gt;=16.227,D129&gt;=1.55,F129&gt;=1.5),6.533,IF(AND(A129&gt;=5.45,G129&lt;0.174,D129&lt;0.35,F129&lt;1.5),1.7,IF(AND(D129&lt;0.15,G129&gt;=0.174,D129&lt;0.35,F129&lt;1.5),1.38,IF(AND(D129&gt;=1.15,D129&lt;1.25,D129&lt;1.55,F129&gt;=1.5),3.967,IF(AND(H129&lt;8.376,A129&lt;5.45,G129&lt;0.174,D129&lt;0.35,F129&lt;1.5),1.4,IF(AND(H129&gt;=8.376,A129&lt;5.45,G129&lt;0.174,D129&lt;0.35,F129&lt;1.5),1.5,IF(AND(B129&lt;3.1,D129&gt;=0.15,G129&gt;=0.174,D129&lt;0.35,F129&lt;1.5),1.475,IF(AND(H129&lt;10.258,D129&lt;1.15,D129&lt;1.25,D129&lt;1.55,F129&gt;=1.5),3.24,IF(AND(H129&gt;=10.258,D129&lt;1.15,D129&lt;1.25,D129&lt;1.55,F129&gt;=1.5),3.875,IF(AND(F129&gt;=2.5,H129&lt;10.927,D129&gt;=1.25,D129&lt;1.55,F129&gt;=1.5),5.05,IF(AND(D129&lt;1.35,H129&gt;=10.927,D129&gt;=1.25,D129&lt;1.55,F129&gt;=1.5),4.25,IF(AND(A129&gt;=6.95,D129&lt;1.75,H129&lt;16.227,D129&gt;=1.55,F129&gt;=1.5),5.8,IF(AND(B129&lt;3.3,B129&gt;=3.1,D129&gt;=0.15,G129&gt;=0.174,D129&lt;0.35,F129&lt;1.5),1.3,IF(AND(H129&lt;12.278,D129&gt;=1.35,H129&gt;=10.927,D129&gt;=1.25,D129&lt;1.55,F129&gt;=1.5),4.9,IF(AND(G129&lt;0.226,A129&lt;6.95,D129&lt;1.75,H129&lt;16.227,D129&gt;=1.55,F129&gt;=1.5),5,IF(AND(G129&gt;=0.226,A129&lt;6.95,D129&lt;1.75,H129&lt;16.227,D129&gt;=1.55,F129&gt;=1.5),4.62,IF(AND(H129&lt;9.35,B129&lt;2.95,D129&gt;=1.75,H129&lt;16.227,D129&gt;=1.55,F129&gt;=1.5),6.3,IF(AND(H129&gt;=9.35,B129&lt;2.95,D129&gt;=1.75,H129&lt;16.227,D129&gt;=1.55,F129&gt;=1.5),5.58,IF(AND(A129&lt;5.05,B129&gt;=3.3,B129&gt;=3.1,D129&gt;=0.15,G129&gt;=0.174,D129&lt;0.35,F129&lt;1.5),1.35,IF(AND(A129&gt;=5.05,B129&gt;=3.3,B129&gt;=3.1,D129&gt;=0.15,G129&gt;=0.174,D129&lt;0.35,F129&lt;1.5),1.46,IF(AND(B129&lt;2.8,A129&lt;5.65,F129&lt;2.5,H129&lt;10.927,D129&gt;=1.25,D129&lt;1.55,F129&gt;=1.5),4.075,IF(AND(B129&gt;=2.8,A129&lt;5.65,F129&lt;2.5,H129&lt;10.927,D129&gt;=1.25,D129&lt;1.55,F129&gt;=1.5),3.933,IF(AND(A129&lt;6.25,A129&gt;=5.65,F129&lt;2.5,H129&lt;10.927,D129&gt;=1.25,D129&lt;1.55,F129&gt;=1.5),4.533,IF(AND(A129&gt;=6.25,A129&gt;=5.65,F129&lt;2.5,H129&lt;10.927,D129&gt;=1.25,D129&lt;1.55,F129&gt;=1.5),4.3,IF(AND(A129&lt;6.5,H129&gt;=12.278,D129&gt;=1.35,H129&gt;=10.927,D129&gt;=1.25,D129&lt;1.55,F129&gt;=1.5),4.55,IF(AND(A129&gt;=6.5,H129&gt;=12.278,D129&gt;=1.35,H129&gt;=10.927,D129&gt;=1.25,D129&lt;1.55,F129&gt;=1.5),4.775,IF(AND(H129&lt;9.884,D129&lt;2.1,B129&gt;=2.95,D129&gt;=1.75,H129&lt;16.227,D129&gt;=1.55,F129&gt;=1.5),5.5,IF(AND(H129&gt;=9.884,D129&lt;2.1,B129&gt;=2.95,D129&gt;=1.75,H129&lt;16.227,D129&gt;=1.55,F129&gt;=1.5),5.1,IF(AND(H129&lt;10.393,D129&gt;=2.1,B129&gt;=2.95,D129&gt;=1.75,H129&lt;16.227,D129&gt;=1.55,F129&gt;=1.5),5.74,IF(AND(D129&lt;2.25,H129&gt;=10.393,D129&gt;=2.1,B129&gt;=2.95,D129&gt;=1.75,H129&lt;16.227,D129&gt;=1.55,F129&gt;=1.5),5.8,IF(AND(D129&gt;=2.25,H129&gt;=10.393,D129&gt;=2.1,B129&gt;=2.95,D129&gt;=1.75,H129&lt;16.227,D129&gt;=1.55,F129&gt;=1.5),5.4,"shouldnthappen"))))))))))))))))))))))))))))))))</f>
        <v>5.58</v>
      </c>
      <c r="BG129" s="1" t="n">
        <f aca="false">IF(AND(G129&lt;0.096,A129&lt;5.45),2.95,IF(AND(F129&gt;=1.5,G129&gt;=0.096,A129&lt;5.45),3,IF(AND(D129&lt;0.6,A129&lt;5.9,A129&gt;=5.45),1.4,IF(AND(F129&gt;=2.5,D129&gt;=0.6,A129&lt;5.9,A129&gt;=5.45),5.1,IF(AND(A129&lt;7.45,A129&gt;=7.05,A129&gt;=5.9,A129&gt;=5.45),6.167,IF(AND(B129&gt;=3.55,G129&lt;0.587,F129&lt;1.5,G129&gt;=0.096,A129&lt;5.45),1,IF(AND(A129&lt;5.05,G129&gt;=0.587,F129&lt;1.5,G129&gt;=0.096,A129&lt;5.45),1.35,IF(AND(B129&lt;2.75,D129&lt;1.7,A129&lt;7.05,A129&gt;=5.9,A129&gt;=5.45),4.9,IF(AND(A129&lt;6.2,D129&gt;=1.7,A129&lt;7.05,A129&gt;=5.9,A129&gt;=5.45),4.833,IF(AND(H129&lt;17.32,A129&gt;=7.45,A129&gt;=7.05,A129&gt;=5.9,A129&gt;=5.45),6.68,IF(AND(H129&gt;=17.32,A129&gt;=7.45,A129&gt;=7.05,A129&gt;=5.9,A129&gt;=5.45),6.4,IF(AND(G129&lt;0.161,B129&lt;3.55,G129&lt;0.587,F129&lt;1.5,G129&gt;=0.096,A129&lt;5.45),1.5,IF(AND(H129&lt;11.016,A129&gt;=5.05,G129&gt;=0.587,F129&lt;1.5,G129&gt;=0.096,A129&lt;5.45),1.633,IF(AND(H129&lt;11.001,G129&lt;0.372,F129&lt;2.5,D129&gt;=0.6,A129&lt;5.9,A129&gt;=5.45),4.133,IF(AND(H129&gt;=11.001,G129&lt;0.372,F129&lt;2.5,D129&gt;=0.6,A129&lt;5.9,A129&gt;=5.45),4.3,IF(AND(H129&lt;6.808,G129&gt;=0.372,F129&lt;2.5,D129&gt;=0.6,A129&lt;5.9,A129&gt;=5.45),4,IF(AND(A129&gt;=6.75,B129&gt;=2.75,D129&lt;1.7,A129&lt;7.05,A129&gt;=5.9,A129&gt;=5.45),4.84,IF(AND(H129&lt;12.467,G129&gt;=0.161,B129&lt;3.55,G129&lt;0.587,F129&lt;1.5,G129&gt;=0.096,A129&lt;5.45),1.3,IF(AND(D129&lt;0.25,H129&gt;=11.016,A129&gt;=5.05,G129&gt;=0.587,F129&lt;1.5,G129&gt;=0.096,A129&lt;5.45),1.52,IF(AND(D129&gt;=0.25,H129&gt;=11.016,A129&gt;=5.05,G129&gt;=0.587,F129&lt;1.5,G129&gt;=0.096,A129&lt;5.45),1.5,IF(AND(H129&lt;11.218,H129&gt;=6.808,G129&gt;=0.372,F129&lt;2.5,D129&gt;=0.6,A129&lt;5.9,A129&gt;=5.45),3.7,IF(AND(H129&gt;=11.218,H129&gt;=6.808,G129&gt;=0.372,F129&lt;2.5,D129&gt;=0.6,A129&lt;5.9,A129&gt;=5.45),3.9,IF(AND(B129&lt;2.95,A129&lt;6.75,B129&gt;=2.75,D129&lt;1.7,A129&lt;7.05,A129&gt;=5.9,A129&gt;=5.45),4.2,IF(AND(B129&gt;=2.95,A129&lt;6.75,B129&gt;=2.75,D129&lt;1.7,A129&lt;7.05,A129&gt;=5.9,A129&gt;=5.45),4.6,IF(AND(D129&gt;=2.45,A129&lt;6.85,A129&gt;=6.2,D129&gt;=1.7,A129&lt;7.05,A129&gt;=5.9,A129&gt;=5.45),5.9,IF(AND(G129&lt;0.312,A129&gt;=6.85,A129&gt;=6.2,D129&gt;=1.7,A129&lt;7.05,A129&gt;=5.9,A129&gt;=5.45),5.1,IF(AND(G129&gt;=0.312,A129&gt;=6.85,A129&gt;=6.2,D129&gt;=1.7,A129&lt;7.05,A129&gt;=5.9,A129&gt;=5.45),5.4,IF(AND(G129&lt;0.251,H129&gt;=12.467,G129&gt;=0.161,B129&lt;3.55,G129&lt;0.587,F129&lt;1.5,G129&gt;=0.096,A129&lt;5.45),1.35,IF(AND(G129&gt;=0.251,H129&gt;=12.467,G129&gt;=0.161,B129&lt;3.55,G129&lt;0.587,F129&lt;1.5,G129&gt;=0.096,A129&lt;5.45),1.467,IF(AND(G129&gt;=0.628,D129&lt;2.45,A129&lt;6.85,A129&gt;=6.2,D129&gt;=1.7,A129&lt;7.05,A129&gt;=5.9,A129&gt;=5.45),5.1,IF(AND(A129&gt;=6.75,G129&lt;0.628,D129&lt;2.45,A129&lt;6.85,A129&gt;=6.2,D129&gt;=1.7,A129&lt;7.05,A129&gt;=5.9,A129&gt;=5.45),5.9,IF(AND(H129&lt;11.824,A129&lt;6.75,G129&lt;0.628,D129&lt;2.45,A129&lt;6.85,A129&gt;=6.2,D129&gt;=1.7,A129&lt;7.05,A129&gt;=5.9,A129&gt;=5.45),5.44,IF(AND(H129&lt;14.378,H129&gt;=11.824,A129&lt;6.75,G129&lt;0.628,D129&lt;2.45,A129&lt;6.85,A129&gt;=6.2,D129&gt;=1.7,A129&lt;7.05,A129&gt;=5.9,A129&gt;=5.45),5.6,IF(AND(H129&gt;=14.378,H129&gt;=11.824,A129&lt;6.75,G129&lt;0.628,D129&lt;2.45,A129&lt;6.85,A129&gt;=6.2,D129&gt;=1.7,A129&lt;7.05,A129&gt;=5.9,A129&gt;=5.45),5.8,"shouldnthappen"))))))))))))))))))))))))))))))))))</f>
        <v>5.44</v>
      </c>
      <c r="BH129" s="1" t="n">
        <f aca="false">IF(AND(G129&gt;=0.905,F129&lt;1.5),1.8,IF(AND(H129&lt;5.523,G129&lt;0.905,F129&lt;1.5),1,IF(AND(D129&gt;=0.4,H129&gt;=5.523,G129&lt;0.905,F129&lt;1.5),1.7,IF(AND(G129&gt;=0.878,D129&lt;1.35,F129&lt;2.5,F129&gt;=1.5),4.4,IF(AND(A129&lt;5.4,D129&gt;=1.35,F129&lt;2.5,F129&gt;=1.5),3.9,IF(AND(G129&lt;0.177,B129&lt;3.15,F129&gt;=2.5,F129&gt;=1.5),6.15,IF(AND(H129&lt;10.393,B129&gt;=3.15,F129&gt;=2.5,F129&gt;=1.5),5.94,IF(AND(H129&gt;=10.393,B129&gt;=3.15,F129&gt;=2.5,F129&gt;=1.5),5.467,IF(AND(D129&gt;=1.25,G129&lt;0.878,D129&lt;1.35,F129&lt;2.5,F129&gt;=1.5),4.18,IF(AND(G129&gt;=0.709,A129&gt;=5.4,D129&gt;=1.35,F129&lt;2.5,F129&gt;=1.5),4.9,IF(AND(B129&lt;2.6,G129&gt;=0.177,B129&lt;3.15,F129&gt;=2.5,F129&gt;=1.5),4.8,IF(AND(A129&lt;4.35,A129&lt;5.05,D129&lt;0.4,H129&gt;=5.523,G129&lt;0.905,F129&lt;1.5),1.1,IF(AND(A129&gt;=5.6,A129&gt;=5.05,D129&lt;0.4,H129&gt;=5.523,G129&lt;0.905,F129&lt;1.5),1.7,IF(AND(D129&lt;1.05,D129&lt;1.25,G129&lt;0.878,D129&lt;1.35,F129&lt;2.5,F129&gt;=1.5),3.6,IF(AND(D129&gt;=1.55,G129&lt;0.709,A129&gt;=5.4,D129&gt;=1.35,F129&lt;2.5,F129&gt;=1.5),4.975,IF(AND(D129&lt;1.7,B129&gt;=2.6,G129&gt;=0.177,B129&lt;3.15,F129&gt;=2.5,F129&gt;=1.5),5.8,IF(AND(B129&lt;3.15,A129&gt;=4.35,A129&lt;5.05,D129&lt;0.4,H129&gt;=5.523,G129&lt;0.905,F129&lt;1.5),1.46,IF(AND(A129&gt;=5.45,A129&lt;5.6,A129&gt;=5.05,D129&lt;0.4,H129&gt;=5.523,G129&lt;0.905,F129&lt;1.5),1.35,IF(AND(H129&lt;10.974,D129&gt;=1.05,D129&lt;1.25,G129&lt;0.878,D129&lt;1.35,F129&lt;2.5,F129&gt;=1.5),3.8,IF(AND(H129&gt;=13.654,D129&lt;1.55,G129&lt;0.709,A129&gt;=5.4,D129&gt;=1.35,F129&lt;2.5,F129&gt;=1.5),4.725,IF(AND(A129&lt;4.5,B129&gt;=3.15,A129&gt;=4.35,A129&lt;5.05,D129&lt;0.4,H129&gt;=5.523,G129&lt;0.905,F129&lt;1.5),1.3,IF(AND(G129&lt;0.676,A129&lt;5.45,A129&lt;5.6,A129&gt;=5.05,D129&lt;0.4,H129&gt;=5.523,G129&lt;0.905,F129&lt;1.5),1.5,IF(AND(G129&gt;=0.676,A129&lt;5.45,A129&lt;5.6,A129&gt;=5.05,D129&lt;0.4,H129&gt;=5.523,G129&lt;0.905,F129&lt;1.5),1.55,IF(AND(A129&lt;5.7,H129&gt;=10.974,D129&gt;=1.05,D129&lt;1.25,G129&lt;0.878,D129&lt;1.35,F129&lt;2.5,F129&gt;=1.5),3.9,IF(AND(A129&gt;=5.7,H129&gt;=10.974,D129&gt;=1.05,D129&lt;1.25,G129&lt;0.878,D129&lt;1.35,F129&lt;2.5,F129&gt;=1.5),3.933,IF(AND(G129&gt;=0.644,H129&lt;13.654,D129&lt;1.55,G129&lt;0.709,A129&gt;=5.4,D129&gt;=1.35,F129&lt;2.5,F129&gt;=1.5),4.4,IF(AND(B129&lt;2.9,A129&lt;6.2,D129&gt;=1.7,B129&gt;=2.6,G129&gt;=0.177,B129&lt;3.15,F129&gt;=2.5,F129&gt;=1.5),5.02,IF(AND(B129&gt;=2.9,A129&lt;6.2,D129&gt;=1.7,B129&gt;=2.6,G129&gt;=0.177,B129&lt;3.15,F129&gt;=2.5,F129&gt;=1.5),4.8,IF(AND(D129&lt;2.2,A129&gt;=6.2,D129&gt;=1.7,B129&gt;=2.6,G129&gt;=0.177,B129&lt;3.15,F129&gt;=2.5,F129&gt;=1.5),5.325,IF(AND(D129&gt;=2.2,A129&gt;=6.2,D129&gt;=1.7,B129&gt;=2.6,G129&gt;=0.177,B129&lt;3.15,F129&gt;=2.5,F129&gt;=1.5),5.1,IF(AND(D129&lt;0.25,A129&gt;=4.5,B129&gt;=3.15,A129&gt;=4.35,A129&lt;5.05,D129&lt;0.4,H129&gt;=5.523,G129&lt;0.905,F129&lt;1.5),1.357,IF(AND(D129&gt;=0.25,A129&gt;=4.5,B129&gt;=3.15,A129&gt;=4.35,A129&lt;5.05,D129&lt;0.4,H129&gt;=5.523,G129&lt;0.905,F129&lt;1.5),1.333,IF(AND(H129&lt;10.723,G129&lt;0.644,H129&lt;13.654,D129&lt;1.55,G129&lt;0.709,A129&gt;=5.4,D129&gt;=1.35,F129&lt;2.5,F129&gt;=1.5),4.6,IF(AND(H129&gt;=10.723,G129&lt;0.644,H129&lt;13.654,D129&lt;1.55,G129&lt;0.709,A129&gt;=5.4,D129&gt;=1.35,F129&lt;2.5,F129&gt;=1.5),4.5,"shouldnthappen"))))))))))))))))))))))))))))))))))</f>
        <v>6.15</v>
      </c>
      <c r="BI129" s="1" t="n">
        <f aca="false">IF(AND(D129&gt;=0.8,A129&lt;5.45),3.9,IF(AND(D129&gt;=0.45,D129&lt;0.8,A129&lt;5.45),1.66,IF(AND(H129&lt;16.447,B129&gt;=3.45,A129&gt;=5.45),1.525,IF(AND(H129&gt;=16.447,B129&gt;=3.45,A129&gt;=5.45),6.4,IF(AND(H129&lt;5.245,D129&lt;0.45,D129&lt;0.8,A129&lt;5.45),1,IF(AND(A129&gt;=7.2,G129&lt;0.154,B129&lt;3.45,A129&gt;=5.45),6.7,IF(AND(D129&lt;1.65,A129&lt;7.2,G129&lt;0.154,B129&lt;3.45,A129&gt;=5.45),4.7,IF(AND(D129&gt;=1.65,A129&lt;7.2,G129&lt;0.154,B129&lt;3.45,A129&gt;=5.45),5.52,IF(AND(D129&gt;=0.25,A129&lt;5.05,H129&gt;=5.245,D129&lt;0.45,D129&lt;0.8,A129&lt;5.45),1.35,IF(AND(H129&lt;6.089,A129&gt;=5.05,H129&gt;=5.245,D129&lt;0.45,D129&lt;0.8,A129&lt;5.45),1.7,IF(AND(D129&lt;1.2,B129&lt;2.6,A129&lt;5.75,G129&gt;=0.154,B129&lt;3.45,A129&gt;=5.45),3.85,IF(AND(D129&gt;=1.2,B129&lt;2.6,A129&lt;5.75,G129&gt;=0.154,B129&lt;3.45,A129&gt;=5.45),4,IF(AND(D129&gt;=1.65,B129&gt;=2.6,A129&lt;5.75,G129&gt;=0.154,B129&lt;3.45,A129&gt;=5.45),4.9,IF(AND(G129&lt;0.353,F129&lt;2.5,A129&gt;=5.75,G129&gt;=0.154,B129&lt;3.45,A129&gt;=5.45),4.25,IF(AND(A129&gt;=7.25,F129&gt;=2.5,A129&gt;=5.75,G129&gt;=0.154,B129&lt;3.45,A129&gt;=5.45),6.45,IF(AND(H129&lt;11.218,D129&lt;0.25,A129&lt;5.05,H129&gt;=5.245,D129&lt;0.45,D129&lt;0.8,A129&lt;5.45),1.42,IF(AND(G129&lt;0.517,H129&gt;=6.089,A129&gt;=5.05,H129&gt;=5.245,D129&lt;0.45,D129&lt;0.8,A129&lt;5.45),1.44,IF(AND(G129&gt;=0.517,H129&gt;=6.089,A129&gt;=5.05,H129&gt;=5.245,D129&lt;0.45,D129&lt;0.8,A129&lt;5.45),1.54,IF(AND(H129&gt;=10.194,D129&lt;1.65,B129&gt;=2.6,A129&lt;5.75,G129&gt;=0.154,B129&lt;3.45,A129&gt;=5.45),4.35,IF(AND(B129&gt;=3.15,G129&gt;=0.353,F129&lt;2.5,A129&gt;=5.75,G129&gt;=0.154,B129&lt;3.45,A129&gt;=5.45),4.7,IF(AND(H129&lt;7.716,A129&lt;7.25,F129&gt;=2.5,A129&gt;=5.75,G129&gt;=0.154,B129&lt;3.45,A129&gt;=5.45),5.04,IF(AND(G129&lt;0.175,H129&gt;=11.218,D129&lt;0.25,A129&lt;5.05,H129&gt;=5.245,D129&lt;0.45,D129&lt;0.8,A129&lt;5.45),1.5,IF(AND(H129&lt;7.713,H129&lt;10.194,D129&lt;1.65,B129&gt;=2.6,A129&lt;5.75,G129&gt;=0.154,B129&lt;3.45,A129&gt;=5.45),4.1,IF(AND(H129&gt;=7.713,H129&lt;10.194,D129&lt;1.65,B129&gt;=2.6,A129&lt;5.75,G129&gt;=0.154,B129&lt;3.45,A129&gt;=5.45),4.2,IF(AND(B129&gt;=3.05,B129&lt;3.15,G129&gt;=0.353,F129&lt;2.5,A129&gt;=5.75,G129&gt;=0.154,B129&lt;3.45,A129&gt;=5.45),4.4,IF(AND(D129&gt;=2.45,H129&gt;=7.716,A129&lt;7.25,F129&gt;=2.5,A129&gt;=5.75,G129&gt;=0.154,B129&lt;3.45,A129&gt;=5.45),5.85,IF(AND(D129&lt;0.15,G129&gt;=0.175,H129&gt;=11.218,D129&lt;0.25,A129&lt;5.05,H129&gt;=5.245,D129&lt;0.45,D129&lt;0.8,A129&lt;5.45),1.1,IF(AND(H129&gt;=16.317,B129&lt;3.05,B129&lt;3.15,G129&gt;=0.353,F129&lt;2.5,A129&gt;=5.75,G129&gt;=0.154,B129&lt;3.45,A129&gt;=5.45),4.8,IF(AND(G129&gt;=0.857,D129&lt;2.45,H129&gt;=7.716,A129&lt;7.25,F129&gt;=2.5,A129&gt;=5.75,G129&gt;=0.154,B129&lt;3.45,A129&gt;=5.45),5.05,IF(AND(G129&lt;0.245,D129&gt;=0.15,G129&gt;=0.175,H129&gt;=11.218,D129&lt;0.25,A129&lt;5.05,H129&gt;=5.245,D129&lt;0.45,D129&lt;0.8,A129&lt;5.45),1.3,IF(AND(G129&gt;=0.245,D129&gt;=0.15,G129&gt;=0.175,H129&gt;=11.218,D129&lt;0.25,A129&lt;5.05,H129&gt;=5.245,D129&lt;0.45,D129&lt;0.8,A129&lt;5.45),1.22,IF(AND(B129&lt;2.85,H129&lt;16.317,B129&lt;3.05,B129&lt;3.15,G129&gt;=0.353,F129&lt;2.5,A129&gt;=5.75,G129&gt;=0.154,B129&lt;3.45,A129&gt;=5.45),4.6,IF(AND(B129&gt;=2.85,H129&lt;16.317,B129&lt;3.05,B129&lt;3.15,G129&gt;=0.353,F129&lt;2.5,A129&gt;=5.75,G129&gt;=0.154,B129&lt;3.45,A129&gt;=5.45),4.633,IF(AND(D129&lt;1.85,G129&lt;0.857,D129&lt;2.45,H129&gt;=7.716,A129&lt;7.25,F129&gt;=2.5,A129&gt;=5.75,G129&gt;=0.154,B129&lt;3.45,A129&gt;=5.45),5.8,IF(AND(H129&lt;11.297,D129&gt;=1.85,G129&lt;0.857,D129&lt;2.45,H129&gt;=7.716,A129&lt;7.25,F129&gt;=2.5,A129&gt;=5.75,G129&gt;=0.154,B129&lt;3.45,A129&gt;=5.45),5.3,IF(AND(G129&lt;0.388,H129&gt;=11.297,D129&gt;=1.85,G129&lt;0.857,D129&lt;2.45,H129&gt;=7.716,A129&lt;7.25,F129&gt;=2.5,A129&gt;=5.75,G129&gt;=0.154,B129&lt;3.45,A129&gt;=5.45),5.4,IF(AND(G129&gt;=0.388,H129&gt;=11.297,D129&gt;=1.85,G129&lt;0.857,D129&lt;2.45,H129&gt;=7.716,A129&lt;7.25,F129&gt;=2.5,A129&gt;=5.75,G129&gt;=0.154,B129&lt;3.45,A129&gt;=5.45),5.6,"shouldnthappen")))))))))))))))))))))))))))))))))))))</f>
        <v>5.52</v>
      </c>
      <c r="BJ129" s="1" t="n">
        <f aca="false">IF(AND(F129&gt;=2,B129&gt;=3.35),6.1,IF(AND(H129&gt;=12.719,F129&lt;1.5,B129&lt;3.35),1.567,IF(AND(H129&lt;5.245,F129&lt;2,B129&gt;=3.35),1,IF(AND(D129&lt;0.15,H129&lt;12.719,F129&lt;1.5,B129&lt;3.35),1.5,IF(AND(D129&gt;=0.35,H129&gt;=5.245,F129&lt;2,B129&gt;=3.35),1.6,IF(AND(A129&lt;4.9,D129&gt;=0.15,H129&lt;12.719,F129&lt;1.5,B129&lt;3.35),1.36,IF(AND(B129&lt;2.65,G129&lt;0.572,D129&lt;1.45,F129&gt;=1.5,B129&lt;3.35),3.5,IF(AND(A129&lt;6.1,F129&lt;2.5,D129&gt;=1.45,F129&gt;=1.5,B129&lt;3.35),5.1,IF(AND(G129&gt;=0.607,D129&lt;0.35,H129&gt;=5.245,F129&lt;2,B129&gt;=3.35),1.65,IF(AND(G129&lt;0.546,A129&gt;=4.9,D129&gt;=0.15,H129&lt;12.719,F129&lt;1.5,B129&lt;3.35),1.2,IF(AND(G129&gt;=0.546,A129&gt;=4.9,D129&gt;=0.15,H129&lt;12.719,F129&lt;1.5,B129&lt;3.35),1.4,IF(AND(A129&gt;=6.3,B129&gt;=2.65,G129&lt;0.572,D129&lt;1.45,F129&gt;=1.5,B129&lt;3.35),4.8,IF(AND(D129&lt;1.15,B129&lt;2.85,G129&gt;=0.572,D129&lt;1.45,F129&gt;=1.5,B129&lt;3.35),3.9,IF(AND(B129&gt;=3.15,B129&gt;=2.85,G129&gt;=0.572,D129&lt;1.45,F129&gt;=1.5,B129&lt;3.35),4.7,IF(AND(B129&lt;2.95,A129&gt;=6.1,F129&lt;2.5,D129&gt;=1.45,F129&gt;=1.5,B129&lt;3.35),4.533,IF(AND(B129&gt;=2.95,A129&gt;=6.1,F129&lt;2.5,D129&gt;=1.45,F129&gt;=1.5,B129&lt;3.35),4.75,IF(AND(A129&gt;=6.7,G129&lt;0.107,F129&gt;=2.5,D129&gt;=1.45,F129&gt;=1.5,B129&lt;3.35),5.7,IF(AND(G129&gt;=0.385,G129&lt;0.607,D129&lt;0.35,H129&gt;=5.245,F129&lt;2,B129&gt;=3.35),1.325,IF(AND(D129&lt;1.25,A129&lt;6.3,B129&gt;=2.65,G129&lt;0.572,D129&lt;1.45,F129&gt;=1.5,B129&lt;3.35),4,IF(AND(D129&gt;=1.25,A129&lt;6.3,B129&gt;=2.65,G129&lt;0.572,D129&lt;1.45,F129&gt;=1.5,B129&lt;3.35),4.18,IF(AND(G129&lt;0.907,D129&gt;=1.15,B129&lt;2.85,G129&gt;=0.572,D129&lt;1.45,F129&gt;=1.5,B129&lt;3.35),4,IF(AND(G129&gt;=0.907,D129&gt;=1.15,B129&lt;2.85,G129&gt;=0.572,D129&lt;1.45,F129&gt;=1.5,B129&lt;3.35),4.4,IF(AND(H129&lt;8.326,B129&lt;3.15,B129&gt;=2.85,G129&gt;=0.572,D129&lt;1.45,F129&gt;=1.5,B129&lt;3.35),3.6,IF(AND(H129&gt;=8.326,B129&lt;3.15,B129&gt;=2.85,G129&gt;=0.572,D129&lt;1.45,F129&gt;=1.5,B129&lt;3.35),4.48,IF(AND(B129&lt;2.95,A129&lt;6.7,G129&lt;0.107,F129&gt;=2.5,D129&gt;=1.45,F129&gt;=1.5,B129&lt;3.35),5.6,IF(AND(B129&gt;=2.95,A129&lt;6.7,G129&lt;0.107,F129&gt;=2.5,D129&gt;=1.45,F129&gt;=1.5,B129&lt;3.35),5.5,IF(AND(G129&lt;0.205,G129&lt;0.432,G129&gt;=0.107,F129&gt;=2.5,D129&gt;=1.45,F129&gt;=1.5,B129&lt;3.35),5.3,IF(AND(B129&gt;=3.05,G129&gt;=0.432,G129&gt;=0.107,F129&gt;=2.5,D129&gt;=1.45,F129&gt;=1.5,B129&lt;3.35),5.86,IF(AND(H129&gt;=14.057,G129&lt;0.385,G129&lt;0.607,D129&lt;0.35,H129&gt;=5.245,F129&lt;2,B129&gt;=3.35),1.7,IF(AND(D129&lt;1.7,G129&gt;=0.205,G129&lt;0.432,G129&gt;=0.107,F129&gt;=2.5,D129&gt;=1.45,F129&gt;=1.5,B129&lt;3.35),5,IF(AND(G129&lt;0.779,B129&lt;3.05,G129&gt;=0.432,G129&gt;=0.107,F129&gt;=2.5,D129&gt;=1.45,F129&gt;=1.5,B129&lt;3.35),4.9,IF(AND(G129&gt;=0.779,B129&lt;3.05,G129&gt;=0.432,G129&gt;=0.107,F129&gt;=2.5,D129&gt;=1.45,F129&gt;=1.5,B129&lt;3.35),5.533,IF(AND(D129&gt;=0.25,H129&lt;14.057,G129&lt;0.385,G129&lt;0.607,D129&lt;0.35,H129&gt;=5.245,F129&lt;2,B129&gt;=3.35),1.4,IF(AND(B129&lt;2.85,D129&gt;=1.7,G129&gt;=0.205,G129&lt;0.432,G129&gt;=0.107,F129&gt;=2.5,D129&gt;=1.45,F129&gt;=1.5,B129&lt;3.35),5.1,IF(AND(B129&gt;=2.85,D129&gt;=1.7,G129&gt;=0.205,G129&lt;0.432,G129&gt;=0.107,F129&gt;=2.5,D129&gt;=1.45,F129&gt;=1.5,B129&lt;3.35),5.15,IF(AND(A129&lt;5.1,D129&lt;0.25,H129&lt;14.057,G129&lt;0.385,G129&lt;0.607,D129&lt;0.35,H129&gt;=5.245,F129&lt;2,B129&gt;=3.35),1.4,IF(AND(A129&gt;=5.1,D129&lt;0.25,H129&lt;14.057,G129&lt;0.385,G129&lt;0.607,D129&lt;0.35,H129&gt;=5.245,F129&lt;2,B129&gt;=3.35),1.5,"shouldnthappen")))))))))))))))))))))))))))))))))))))</f>
        <v>5.6</v>
      </c>
    </row>
    <row r="130" customFormat="false" ht="13.8" hidden="false" customHeight="false" outlineLevel="0" collapsed="false">
      <c r="A130" s="1" t="n">
        <v>6.1</v>
      </c>
      <c r="B130" s="1" t="n">
        <v>3</v>
      </c>
      <c r="C130" s="1" t="n">
        <v>4.9</v>
      </c>
      <c r="D130" s="1" t="n">
        <v>1.8</v>
      </c>
      <c r="E130" s="1" t="s">
        <v>93</v>
      </c>
      <c r="F130" s="1" t="n">
        <v>3</v>
      </c>
      <c r="G130" s="1" t="n">
        <v>0.767247977899387</v>
      </c>
      <c r="H130" s="16" t="n">
        <v>13.5773718253709</v>
      </c>
      <c r="I130" s="11" t="n">
        <f aca="false">C130</f>
        <v>4.9</v>
      </c>
      <c r="J130" s="1" t="n">
        <f aca="false">AVERAGE(M130:BJ130)</f>
        <v>5.0807</v>
      </c>
      <c r="K130" s="15" t="n">
        <f aca="false">1-SQRT(VAR(M130:BJ130, I130)) / AVERAGE(M130:BJ130)</f>
        <v>0.936268303789528</v>
      </c>
      <c r="L130" s="1" t="n">
        <f aca="false">(J130-I130)/I130</f>
        <v>0.0368775510204081</v>
      </c>
      <c r="M130" s="1" t="n">
        <f aca="false">IF(AND(H130&gt;=16.241,B130&gt;=3.35),6.4,IF(AND(D130&gt;=0.75,A130&lt;5.15,B130&lt;3.35),4.1,IF(AND(D130&gt;=1.5,H130&lt;16.241,B130&gt;=3.35),5.767,IF(AND(B130&gt;=3.25,D130&lt;0.75,A130&lt;5.15,B130&lt;3.35),1.58,IF(AND(A130&lt;4.95,D130&lt;1.5,H130&lt;16.241,B130&gt;=3.35),1.4,IF(AND(A130&lt;4.5,B130&lt;3.25,D130&lt;0.75,A130&lt;5.15,B130&lt;3.35),1.26,IF(AND(A130&gt;=4.5,B130&lt;3.25,D130&lt;0.75,A130&lt;5.15,B130&lt;3.35),1.48,IF(AND(G130&lt;0.356,H130&lt;12.557,D130&lt;1.45,A130&gt;=5.15,B130&lt;3.35),4.267,IF(AND(D130&lt;1.25,H130&gt;=12.557,D130&lt;1.45,A130&gt;=5.15,B130&lt;3.35),4.05,IF(AND(D130&gt;=1.35,G130&gt;=0.356,H130&lt;12.557,D130&lt;1.45,A130&gt;=5.15,B130&lt;3.35),4.25,IF(AND(H130&lt;15.086,D130&gt;=1.25,H130&gt;=12.557,D130&lt;1.45,A130&gt;=5.15,B130&lt;3.35),4.4,IF(AND(F130&lt;2.5,G130&gt;=0.44,D130&lt;2.05,D130&gt;=1.45,A130&gt;=5.15,B130&lt;3.35),4.7,IF(AND(H130&lt;10.391,B130&lt;3.15,D130&gt;=2.05,D130&gt;=1.45,A130&gt;=5.15,B130&lt;3.35),5.1,IF(AND(G130&lt;0.505,B130&gt;=3.15,D130&gt;=2.05,D130&gt;=1.45,A130&gt;=5.15,B130&lt;3.35),5.7,IF(AND(G130&gt;=0.505,B130&gt;=3.15,D130&gt;=2.05,D130&gt;=1.45,A130&gt;=5.15,B130&lt;3.35),5.95,IF(AND(D130&gt;=0.5,G130&lt;0.905,A130&gt;=4.95,D130&lt;1.5,H130&lt;16.241,B130&gt;=3.35),1.6,IF(AND(B130&lt;3.6,G130&gt;=0.905,A130&gt;=4.95,D130&lt;1.5,H130&lt;16.241,B130&gt;=3.35),1.7,IF(AND(B130&gt;=3.6,G130&gt;=0.905,A130&gt;=4.95,D130&lt;1.5,H130&lt;16.241,B130&gt;=3.35),1.767,IF(AND(A130&gt;=5.7,D130&lt;1.35,G130&gt;=0.356,H130&lt;12.557,D130&lt;1.45,A130&gt;=5.15,B130&lt;3.35),3.9,IF(AND(A130&lt;6.35,H130&gt;=15.086,D130&gt;=1.25,H130&gt;=12.557,D130&lt;1.45,A130&gt;=5.15,B130&lt;3.35),4.7,IF(AND(A130&gt;=6.35,H130&gt;=15.086,D130&gt;=1.25,H130&gt;=12.557,D130&lt;1.45,A130&gt;=5.15,B130&lt;3.35),4.6,IF(AND(H130&lt;9.252,D130&lt;1.55,G130&lt;0.44,D130&lt;2.05,D130&gt;=1.45,A130&gt;=5.15,B130&lt;3.35),5.08,IF(AND(H130&gt;=9.252,D130&lt;1.55,G130&lt;0.44,D130&lt;2.05,D130&gt;=1.45,A130&gt;=5.15,B130&lt;3.35),4.7,IF(AND(H130&lt;8.477,D130&gt;=1.55,G130&lt;0.44,D130&lt;2.05,D130&gt;=1.45,A130&gt;=5.15,B130&lt;3.35),5.1,IF(AND(H130&gt;=8.477,D130&gt;=1.55,G130&lt;0.44,D130&lt;2.05,D130&gt;=1.45,A130&gt;=5.15,B130&lt;3.35),5.4,IF(AND(H130&lt;8.435,F130&gt;=2.5,G130&gt;=0.44,D130&lt;2.05,D130&gt;=1.45,A130&gt;=5.15,B130&lt;3.35),5.1,IF(AND(H130&gt;=8.435,F130&gt;=2.5,G130&gt;=0.44,D130&lt;2.05,D130&gt;=1.45,A130&gt;=5.15,B130&lt;3.35),4.86,IF(AND(G130&lt;0.543,H130&gt;=10.391,B130&lt;3.15,D130&gt;=2.05,D130&gt;=1.45,A130&gt;=5.15,B130&lt;3.35),5.56,IF(AND(G130&gt;=0.543,H130&gt;=10.391,B130&lt;3.15,D130&gt;=2.05,D130&gt;=1.45,A130&gt;=5.15,B130&lt;3.35),5.8,IF(AND(A130&lt;5.05,D130&lt;0.5,G130&lt;0.905,A130&gt;=4.95,D130&lt;1.5,H130&lt;16.241,B130&gt;=3.35),1.3,IF(AND(H130&lt;6.583,A130&lt;5.7,D130&lt;1.35,G130&gt;=0.356,H130&lt;12.557,D130&lt;1.45,A130&gt;=5.15,B130&lt;3.35),4,IF(AND(G130&lt;0.585,A130&gt;=5.05,D130&lt;0.5,G130&lt;0.905,A130&gt;=4.95,D130&lt;1.5,H130&lt;16.241,B130&gt;=3.35),1.475,IF(AND(G130&lt;0.62,H130&gt;=6.583,A130&lt;5.7,D130&lt;1.35,G130&gt;=0.356,H130&lt;12.557,D130&lt;1.45,A130&gt;=5.15,B130&lt;3.35),3.75,IF(AND(G130&gt;=0.62,H130&gt;=6.583,A130&lt;5.7,D130&lt;1.35,G130&gt;=0.356,H130&lt;12.557,D130&lt;1.45,A130&gt;=5.15,B130&lt;3.35),3.6,IF(AND(B130&lt;3.75,G130&gt;=0.585,A130&gt;=5.05,D130&lt;0.5,G130&lt;0.905,A130&gt;=4.95,D130&lt;1.5,H130&lt;16.241,B130&gt;=3.35),1.5,IF(AND(B130&gt;=3.75,G130&gt;=0.585,A130&gt;=5.05,D130&lt;0.5,G130&lt;0.905,A130&gt;=4.95,D130&lt;1.5,H130&lt;16.241,B130&gt;=3.35),1.6,"shouldnthappen"))))))))))))))))))))))))))))))))))))</f>
        <v>4.86</v>
      </c>
      <c r="N130" s="1" t="n">
        <f aca="false">IF(AND(H130&lt;5.245,B130&lt;3.65,F130&lt;1.5),1,IF(AND(H130&gt;=14.096,B130&gt;=3.65,F130&lt;1.5),1.65,IF(AND(A130&gt;=5.45,H130&gt;=5.245,B130&lt;3.65,F130&lt;1.5),1.3,IF(AND(H130&gt;=13.586,H130&lt;14.096,B130&gt;=3.65,F130&lt;1.5),1.3,IF(AND(H130&lt;10.258,D130&lt;1.25,F130&lt;2.5,F130&gt;=1.5),3.38,IF(AND(H130&lt;6.982,D130&gt;=1.25,F130&lt;2.5,F130&gt;=1.5),3.96,IF(AND(H130&gt;=13.646,D130&lt;2.05,F130&gt;=2.5,F130&gt;=1.5),6.1,IF(AND(B130&lt;3.05,A130&lt;5.45,H130&gt;=5.245,B130&lt;3.65,F130&lt;1.5),1.375,IF(AND(H130&lt;6.543,H130&lt;13.586,H130&lt;14.096,B130&gt;=3.65,F130&lt;1.5),1.4,IF(AND(H130&gt;=6.543,H130&lt;13.586,H130&lt;14.096,B130&gt;=3.65,F130&lt;1.5),1.5,IF(AND(H130&lt;11.522,H130&gt;=10.258,D130&lt;1.25,F130&lt;2.5,F130&gt;=1.5),3.733,IF(AND(H130&gt;=11.522,H130&gt;=10.258,D130&lt;1.25,F130&lt;2.5,F130&gt;=1.5),3.92,IF(AND(H130&lt;5.767,H130&lt;13.646,D130&lt;2.05,F130&gt;=2.5,F130&gt;=1.5),4.5,IF(AND(A130&lt;6.8,B130&lt;3.15,D130&gt;=2.05,F130&gt;=2.5,F130&gt;=1.5),5.6,IF(AND(A130&gt;=6.8,B130&lt;3.15,D130&gt;=2.05,F130&gt;=2.5,F130&gt;=1.5),5.1,IF(AND(B130&lt;3.25,B130&gt;=3.15,D130&gt;=2.05,F130&gt;=2.5,F130&gt;=1.5),5.8,IF(AND(B130&gt;=3.25,B130&gt;=3.15,D130&gt;=2.05,F130&gt;=2.5,F130&gt;=1.5),5.65,IF(AND(B130&lt;3.15,B130&gt;=3.05,A130&lt;5.45,H130&gt;=5.245,B130&lt;3.65,F130&lt;1.5),1.5,IF(AND(G130&gt;=0.735,H130&lt;13.665,H130&gt;=6.982,D130&gt;=1.25,F130&lt;2.5,F130&gt;=1.5),4.2,IF(AND(H130&lt;14.03,H130&gt;=13.665,H130&gt;=6.982,D130&gt;=1.25,F130&lt;2.5,F130&gt;=1.5),4.8,IF(AND(A130&gt;=6.6,H130&gt;=5.767,H130&lt;13.646,D130&lt;2.05,F130&gt;=2.5,F130&gt;=1.5),6.05,IF(AND(G130&gt;=0.934,B130&gt;=3.15,B130&gt;=3.05,A130&lt;5.45,H130&gt;=5.245,B130&lt;3.65,F130&lt;1.5),1.7,IF(AND(D130&gt;=1.55,G130&lt;0.735,H130&lt;13.665,H130&gt;=6.982,D130&gt;=1.25,F130&lt;2.5,F130&gt;=1.5),5.1,IF(AND(D130&lt;1.45,H130&gt;=14.03,H130&gt;=13.665,H130&gt;=6.982,D130&gt;=1.25,F130&lt;2.5,F130&gt;=1.5),4.7,IF(AND(D130&gt;=1.45,H130&gt;=14.03,H130&gt;=13.665,H130&gt;=6.982,D130&gt;=1.25,F130&lt;2.5,F130&gt;=1.5),4.5,IF(AND(A130&gt;=6.2,A130&lt;6.6,H130&gt;=5.767,H130&lt;13.646,D130&lt;2.05,F130&gt;=2.5,F130&gt;=1.5),5.325,IF(AND(B130&lt;3.25,G130&lt;0.934,B130&gt;=3.15,B130&gt;=3.05,A130&lt;5.45,H130&gt;=5.245,B130&lt;3.65,F130&lt;1.5),1.3,IF(AND(D130&lt;1.35,D130&lt;1.55,G130&lt;0.735,H130&lt;13.665,H130&gt;=6.982,D130&gt;=1.25,F130&lt;2.5,F130&gt;=1.5),4.25,IF(AND(H130&lt;8.435,A130&lt;6.2,A130&lt;6.6,H130&gt;=5.767,H130&lt;13.646,D130&lt;2.05,F130&gt;=2.5,F130&gt;=1.5),5.1,IF(AND(H130&gt;=8.435,A130&lt;6.2,A130&lt;6.6,H130&gt;=5.767,H130&lt;13.646,D130&lt;2.05,F130&gt;=2.5,F130&gt;=1.5),4.9,IF(AND(A130&gt;=5.15,B130&gt;=3.25,G130&lt;0.934,B130&gt;=3.15,B130&gt;=3.05,A130&lt;5.45,H130&gt;=5.245,B130&lt;3.65,F130&lt;1.5),1.5,IF(AND(B130&lt;2.9,D130&gt;=1.35,D130&lt;1.55,G130&lt;0.735,H130&lt;13.665,H130&gt;=6.982,D130&gt;=1.25,F130&lt;2.5,F130&gt;=1.5),4.6,IF(AND(B130&gt;=2.9,D130&gt;=1.35,D130&lt;1.55,G130&lt;0.735,H130&lt;13.665,H130&gt;=6.982,D130&gt;=1.25,F130&lt;2.5,F130&gt;=1.5),4.52,IF(AND(G130&gt;=0.862,A130&lt;5.15,B130&gt;=3.25,G130&lt;0.934,B130&gt;=3.15,B130&gt;=3.05,A130&lt;5.45,H130&gt;=5.245,B130&lt;3.65,F130&lt;1.5),1.5,IF(AND(H130&lt;9.35,G130&lt;0.862,A130&lt;5.15,B130&gt;=3.25,G130&lt;0.934,B130&gt;=3.15,B130&gt;=3.05,A130&lt;5.45,H130&gt;=5.245,B130&lt;3.65,F130&lt;1.5),1.38,IF(AND(H130&gt;=9.35,G130&lt;0.862,A130&lt;5.15,B130&gt;=3.25,G130&lt;0.934,B130&gt;=3.15,B130&gt;=3.05,A130&lt;5.45,H130&gt;=5.245,B130&lt;3.65,F130&lt;1.5),1.4,"shouldnthappen"))))))))))))))))))))))))))))))))))))</f>
        <v>4.9</v>
      </c>
      <c r="O130" s="1" t="n">
        <f aca="false">IF(AND(B130&lt;2.75,A130&lt;5.55),3.96,IF(AND(H130&lt;9.205,A130&lt;5.9,A130&gt;=5.55),3.85,IF(AND(A130&lt;4.35,D130&lt;0.35,B130&gt;=2.75,A130&lt;5.55),1.1,IF(AND(B130&lt;3.65,D130&gt;=0.35,B130&gt;=2.75,A130&lt;5.55),1.65,IF(AND(B130&gt;=3.65,D130&gt;=0.35,B130&gt;=2.75,A130&lt;5.55),1.9,IF(AND(G130&gt;=0.732,H130&gt;=9.205,A130&lt;5.9,A130&gt;=5.55),4.9,IF(AND(G130&lt;0.273,G130&lt;0.732,H130&gt;=9.205,A130&lt;5.9,A130&gt;=5.55),4.5,IF(AND(A130&lt;6.3,G130&lt;0.422,F130&lt;2.5,A130&gt;=5.9,A130&gt;=5.55),5.1,IF(AND(A130&gt;=6.3,G130&lt;0.422,F130&lt;2.5,A130&gt;=5.9,A130&gt;=5.55),4.76,IF(AND(B130&lt;2.4,G130&gt;=0.422,F130&lt;2.5,A130&gt;=5.9,A130&gt;=5.55),4.45,IF(AND(A130&gt;=7,G130&gt;=0.628,F130&gt;=2.5,A130&gt;=5.9,A130&gt;=5.55),6.45,IF(AND(D130&lt;0.15,H130&lt;13.924,A130&gt;=4.35,D130&lt;0.35,B130&gt;=2.75,A130&lt;5.55),1.5,IF(AND(B130&lt;3.15,H130&gt;=13.924,A130&gt;=4.35,D130&lt;0.35,B130&gt;=2.75,A130&lt;5.55),1.56,IF(AND(B130&gt;=3.15,H130&gt;=13.924,A130&gt;=4.35,D130&lt;0.35,B130&gt;=2.75,A130&lt;5.55),1.3,IF(AND(H130&lt;14.316,G130&gt;=0.273,G130&lt;0.732,H130&gt;=9.205,A130&lt;5.9,A130&gt;=5.55),3.95,IF(AND(H130&gt;=14.316,G130&gt;=0.273,G130&lt;0.732,H130&gt;=9.205,A130&lt;5.9,A130&gt;=5.55),4.1,IF(AND(A130&lt;6.2,B130&gt;=2.4,G130&gt;=0.422,F130&lt;2.5,A130&gt;=5.9,A130&gt;=5.55),4.3,IF(AND(A130&gt;=7.05,G130&lt;0.364,G130&lt;0.628,F130&gt;=2.5,A130&gt;=5.9,A130&gt;=5.55),6.1,IF(AND(A130&gt;=7.55,G130&gt;=0.364,G130&lt;0.628,F130&gt;=2.5,A130&gt;=5.9,A130&gt;=5.55),6.4,IF(AND(A130&lt;6.15,A130&lt;7,G130&gt;=0.628,F130&gt;=2.5,A130&gt;=5.9,A130&gt;=5.55),4.9,IF(AND(D130&lt;1.45,A130&gt;=6.2,B130&gt;=2.4,G130&gt;=0.422,F130&lt;2.5,A130&gt;=5.9,A130&gt;=5.55),4.64,IF(AND(D130&gt;=1.45,A130&gt;=6.2,B130&gt;=2.4,G130&gt;=0.422,F130&lt;2.5,A130&gt;=5.9,A130&gt;=5.55),4.9,IF(AND(D130&lt;1.65,A130&lt;7.05,G130&lt;0.364,G130&lt;0.628,F130&gt;=2.5,A130&gt;=5.9,A130&gt;=5.55),5.1,IF(AND(D130&gt;=2.35,A130&lt;7.55,G130&gt;=0.364,G130&lt;0.628,F130&gt;=2.5,A130&gt;=5.9,A130&gt;=5.55),5.633,IF(AND(D130&lt;2.15,A130&gt;=6.15,A130&lt;7,G130&gt;=0.628,F130&gt;=2.5,A130&gt;=5.9,A130&gt;=5.55),5.1,IF(AND(D130&gt;=2.15,A130&gt;=6.15,A130&lt;7,G130&gt;=0.628,F130&gt;=2.5,A130&gt;=5.9,A130&gt;=5.55),5.267,IF(AND(A130&lt;4.9,A130&lt;5.05,D130&gt;=0.15,H130&lt;13.924,A130&gt;=4.35,D130&lt;0.35,B130&gt;=2.75,A130&lt;5.55),1.375,IF(AND(A130&gt;=4.9,A130&lt;5.05,D130&gt;=0.15,H130&lt;13.924,A130&gt;=4.35,D130&lt;0.35,B130&gt;=2.75,A130&lt;5.55),1.3,IF(AND(A130&lt;5.45,A130&gt;=5.05,D130&gt;=0.15,H130&lt;13.924,A130&gt;=4.35,D130&lt;0.35,B130&gt;=2.75,A130&lt;5.55),1.475,IF(AND(A130&gt;=5.45,A130&gt;=5.05,D130&gt;=0.15,H130&lt;13.924,A130&gt;=4.35,D130&lt;0.35,B130&gt;=2.75,A130&lt;5.55),1.4,IF(AND(B130&gt;=3.25,D130&lt;2.35,A130&lt;7.55,G130&gt;=0.364,G130&lt;0.628,F130&gt;=2.5,A130&gt;=5.9,A130&gt;=5.55),5.7,IF(AND(G130&lt;0.006,G130&lt;0.107,D130&gt;=1.65,A130&lt;7.05,G130&lt;0.364,G130&lt;0.628,F130&gt;=2.5,A130&gt;=5.9,A130&gt;=5.55),5.5,IF(AND(G130&gt;=0.006,G130&lt;0.107,D130&gt;=1.65,A130&lt;7.05,G130&lt;0.364,G130&lt;0.628,F130&gt;=2.5,A130&gt;=5.9,A130&gt;=5.55),5.667,IF(AND(D130&lt;2.2,G130&gt;=0.107,D130&gt;=1.65,A130&lt;7.05,G130&lt;0.364,G130&lt;0.628,F130&gt;=2.5,A130&gt;=5.9,A130&gt;=5.55),5.35,IF(AND(D130&gt;=2.2,G130&gt;=0.107,D130&gt;=1.65,A130&lt;7.05,G130&lt;0.364,G130&lt;0.628,F130&gt;=2.5,A130&gt;=5.9,A130&gt;=5.55),5.2,IF(AND(D130&lt;2.25,B130&lt;3.25,D130&lt;2.35,A130&lt;7.55,G130&gt;=0.364,G130&lt;0.628,F130&gt;=2.5,A130&gt;=5.9,A130&gt;=5.55),5.8,IF(AND(D130&gt;=2.25,B130&lt;3.25,D130&lt;2.35,A130&lt;7.55,G130&gt;=0.364,G130&lt;0.628,F130&gt;=2.5,A130&gt;=5.9,A130&gt;=5.55),5.9,"shouldnthappen")))))))))))))))))))))))))))))))))))))</f>
        <v>4.9</v>
      </c>
      <c r="P130" s="1" t="n">
        <f aca="false">IF(AND(D130&gt;=0.75,A130&lt;5.55),3.9,IF(AND(H130&lt;7.482,A130&gt;=5.55),3.45,IF(AND(B130&gt;=3.15,B130&lt;3.25,D130&lt;0.75,A130&lt;5.55),1.262,IF(AND(G130&gt;=0.446,B130&lt;3.15,B130&lt;3.25,D130&lt;0.75,A130&lt;5.55),1.1,IF(AND(G130&lt;0.408,A130&lt;5.05,B130&gt;=3.25,D130&lt;0.75,A130&lt;5.55),1.4,IF(AND(G130&gt;=0.408,A130&lt;5.05,B130&gt;=3.25,D130&lt;0.75,A130&lt;5.55),1.233,IF(AND(G130&gt;=0.676,A130&gt;=5.05,B130&gt;=3.25,D130&lt;0.75,A130&lt;5.55),1.72,IF(AND(H130&lt;9.386,A130&lt;5.85,F130&lt;2.5,H130&gt;=7.482,A130&gt;=5.55),3.5,IF(AND(H130&gt;=9.386,A130&lt;5.85,F130&lt;2.5,H130&gt;=7.482,A130&gt;=5.55),4.275,IF(AND(H130&gt;=16.284,G130&lt;0.865,F130&gt;=2.5,H130&gt;=7.482,A130&gt;=5.55),6.6,IF(AND(G130&lt;0.912,G130&gt;=0.865,F130&gt;=2.5,H130&gt;=7.482,A130&gt;=5.55),4.8,IF(AND(G130&gt;=0.912,G130&gt;=0.865,F130&gt;=2.5,H130&gt;=7.482,A130&gt;=5.55),5.175,IF(AND(A130&gt;=4.95,G130&lt;0.446,B130&lt;3.15,B130&lt;3.25,D130&lt;0.75,A130&lt;5.55),1.6,IF(AND(H130&gt;=12.974,G130&lt;0.676,A130&gt;=5.05,B130&gt;=3.25,D130&lt;0.75,A130&lt;5.55),1.3,IF(AND(D130&lt;1.45,H130&lt;13.531,A130&gt;=5.85,F130&lt;2.5,H130&gt;=7.482,A130&gt;=5.55),4.2,IF(AND(D130&gt;=1.45,H130&lt;13.531,A130&gt;=5.85,F130&lt;2.5,H130&gt;=7.482,A130&gt;=5.55),4.967,IF(AND(G130&lt;0.187,H130&gt;=13.531,A130&gt;=5.85,F130&lt;2.5,H130&gt;=7.482,A130&gt;=5.55),5,IF(AND(H130&gt;=12.675,A130&lt;4.95,G130&lt;0.446,B130&lt;3.15,B130&lt;3.25,D130&lt;0.75,A130&lt;5.55),1.5,IF(AND(H130&lt;10.826,H130&lt;12.974,G130&lt;0.676,A130&gt;=5.05,B130&gt;=3.25,D130&lt;0.75,A130&lt;5.55),1.46,IF(AND(H130&gt;=10.826,H130&lt;12.974,G130&lt;0.676,A130&gt;=5.05,B130&gt;=3.25,D130&lt;0.75,A130&lt;5.55),1.4,IF(AND(A130&lt;6.15,G130&gt;=0.187,H130&gt;=13.531,A130&gt;=5.85,F130&lt;2.5,H130&gt;=7.482,A130&gt;=5.55),4.7,IF(AND(A130&lt;6.85,B130&lt;2.95,H130&lt;16.284,G130&lt;0.865,F130&gt;=2.5,H130&gt;=7.482,A130&gt;=5.55),5.32,IF(AND(A130&gt;=6.85,B130&lt;2.95,H130&lt;16.284,G130&lt;0.865,F130&gt;=2.5,H130&gt;=7.482,A130&gt;=5.55),6.567,IF(AND(A130&lt;4.85,H130&lt;12.675,A130&lt;4.95,G130&lt;0.446,B130&lt;3.15,B130&lt;3.25,D130&lt;0.75,A130&lt;5.55),1.4,IF(AND(A130&gt;=4.85,H130&lt;12.675,A130&lt;4.95,G130&lt;0.446,B130&lt;3.15,B130&lt;3.25,D130&lt;0.75,A130&lt;5.55),1.5,IF(AND(B130&lt;3.1,A130&gt;=6.15,G130&gt;=0.187,H130&gt;=13.531,A130&gt;=5.85,F130&lt;2.5,H130&gt;=7.482,A130&gt;=5.55),4.467,IF(AND(B130&gt;=3.1,A130&gt;=6.15,G130&gt;=0.187,H130&gt;=13.531,A130&gt;=5.85,F130&lt;2.5,H130&gt;=7.482,A130&gt;=5.55),4.7,IF(AND(G130&gt;=0.379,B130&lt;3.15,B130&gt;=2.95,H130&lt;16.284,G130&lt;0.865,F130&gt;=2.5,H130&gt;=7.482,A130&gt;=5.55),5.733,IF(AND(A130&lt;6.6,B130&gt;=3.15,B130&gt;=2.95,H130&lt;16.284,G130&lt;0.865,F130&gt;=2.5,H130&gt;=7.482,A130&gt;=5.55),5.38,IF(AND(A130&lt;6.7,G130&lt;0.379,B130&lt;3.15,B130&gt;=2.95,H130&lt;16.284,G130&lt;0.865,F130&gt;=2.5,H130&gt;=7.482,A130&gt;=5.55),5.3,IF(AND(A130&gt;=6.7,G130&lt;0.379,B130&lt;3.15,B130&gt;=2.95,H130&lt;16.284,G130&lt;0.865,F130&gt;=2.5,H130&gt;=7.482,A130&gt;=5.55),5.16,IF(AND(A130&lt;7.05,A130&gt;=6.6,B130&gt;=3.15,B130&gt;=2.95,H130&lt;16.284,G130&lt;0.865,F130&gt;=2.5,H130&gt;=7.482,A130&gt;=5.55),5.78,IF(AND(A130&gt;=7.05,A130&gt;=6.6,B130&gt;=3.15,B130&gt;=2.95,H130&lt;16.284,G130&lt;0.865,F130&gt;=2.5,H130&gt;=7.482,A130&gt;=5.55),6.1,"shouldnthappen")))))))))))))))))))))))))))))))))</f>
        <v>5.733</v>
      </c>
      <c r="Q130" s="1" t="n">
        <f aca="false">IF(AND(G130&gt;=0.422,B130&lt;3.25,F130&lt;1.5),1.25,IF(AND(G130&gt;=0.082,G130&lt;0.125,F130&gt;=1.5),6.7,IF(AND(G130&lt;0.251,G130&lt;0.422,B130&lt;3.25,F130&lt;1.5),1.38,IF(AND(G130&gt;=0.251,G130&lt;0.422,B130&lt;3.25,F130&lt;1.5),1.55,IF(AND(G130&gt;=0.385,G130&lt;0.633,B130&gt;=3.25,F130&lt;1.5),1.367,IF(AND(B130&lt;3.35,G130&gt;=0.633,B130&gt;=3.25,F130&lt;1.5),1.7,IF(AND(A130&lt;5.85,G130&lt;0.082,G130&lt;0.125,F130&gt;=1.5),4.5,IF(AND(F130&gt;=2.5,D130&lt;1.6,G130&gt;=0.125,F130&gt;=1.5),5.05,IF(AND(H130&gt;=16.774,D130&gt;=1.6,G130&gt;=0.125,F130&gt;=1.5),6.4,IF(AND(D130&gt;=0.5,G130&lt;0.385,G130&lt;0.633,B130&gt;=3.25,F130&lt;1.5),1.6,IF(AND(B130&lt;3.6,B130&gt;=3.35,G130&gt;=0.633,B130&gt;=3.25,F130&lt;1.5),1.55,IF(AND(B130&gt;=3.6,B130&gt;=3.35,G130&gt;=0.633,B130&gt;=3.25,F130&lt;1.5),1.6,IF(AND(D130&lt;1.65,A130&gt;=5.85,G130&lt;0.082,G130&lt;0.125,F130&gt;=1.5),4.7,IF(AND(A130&lt;5.3,F130&lt;2.5,D130&lt;1.6,G130&gt;=0.125,F130&gt;=1.5),3.15,IF(AND(B130&gt;=3.2,H130&lt;16.774,D130&gt;=1.6,G130&gt;=0.125,F130&gt;=1.5),5.675,IF(AND(H130&lt;11.767,D130&lt;0.5,G130&lt;0.385,G130&lt;0.633,B130&gt;=3.25,F130&lt;1.5),1.5,IF(AND(H130&gt;=11.767,D130&lt;0.5,G130&lt;0.385,G130&lt;0.633,B130&gt;=3.25,F130&lt;1.5),1.367,IF(AND(H130&lt;8.367,D130&gt;=1.65,A130&gt;=5.85,G130&lt;0.082,G130&lt;0.125,F130&gt;=1.5),5.7,IF(AND(H130&gt;=8.367,D130&gt;=1.65,A130&gt;=5.85,G130&lt;0.082,G130&lt;0.125,F130&gt;=1.5),5.575,IF(AND(A130&gt;=7.1,B130&lt;3.2,H130&lt;16.774,D130&gt;=1.6,G130&gt;=0.125,F130&gt;=1.5),6.3,IF(AND(H130&gt;=15.395,B130&lt;2.85,A130&gt;=5.3,F130&lt;2.5,D130&lt;1.6,G130&gt;=0.125,F130&gt;=1.5),4.8,IF(AND(H130&lt;8.486,B130&gt;=2.85,A130&gt;=5.3,F130&lt;2.5,D130&lt;1.6,G130&gt;=0.125,F130&gt;=1.5),3.85,IF(AND(D130&gt;=2.1,A130&lt;7.1,B130&lt;3.2,H130&lt;16.774,D130&gt;=1.6,G130&gt;=0.125,F130&gt;=1.5),5.5,IF(AND(B130&gt;=2.75,H130&lt;15.395,B130&lt;2.85,A130&gt;=5.3,F130&lt;2.5,D130&lt;1.6,G130&gt;=0.125,F130&gt;=1.5),4.489,IF(AND(H130&gt;=15.168,H130&gt;=8.486,B130&gt;=2.85,A130&gt;=5.3,F130&lt;2.5,D130&lt;1.6,G130&gt;=0.125,F130&gt;=1.5),4.7,IF(AND(G130&gt;=0.519,D130&lt;2.1,A130&lt;7.1,B130&lt;3.2,H130&lt;16.774,D130&gt;=1.6,G130&gt;=0.125,F130&gt;=1.5),4.925,IF(AND(G130&gt;=0.897,B130&lt;2.75,H130&lt;15.395,B130&lt;2.85,A130&gt;=5.3,F130&lt;2.5,D130&lt;1.6,G130&gt;=0.125,F130&gt;=1.5),4.567,IF(AND(A130&lt;5.65,H130&lt;15.168,H130&gt;=8.486,B130&gt;=2.85,A130&gt;=5.3,F130&lt;2.5,D130&lt;1.6,G130&gt;=0.125,F130&gt;=1.5),4.5,IF(AND(G130&lt;0.23,G130&lt;0.519,D130&lt;2.1,A130&lt;7.1,B130&lt;3.2,H130&lt;16.774,D130&gt;=1.6,G130&gt;=0.125,F130&gt;=1.5),5,IF(AND(A130&lt;5.9,G130&lt;0.897,B130&lt;2.75,H130&lt;15.395,B130&lt;2.85,A130&gt;=5.3,F130&lt;2.5,D130&lt;1.6,G130&gt;=0.125,F130&gt;=1.5),4.1,IF(AND(A130&gt;=5.9,G130&lt;0.897,B130&lt;2.75,H130&lt;15.395,B130&lt;2.85,A130&gt;=5.3,F130&lt;2.5,D130&lt;1.6,G130&gt;=0.125,F130&gt;=1.5),4.5,IF(AND(A130&lt;6.05,A130&gt;=5.65,H130&lt;15.168,H130&gt;=8.486,B130&gt;=2.85,A130&gt;=5.3,F130&lt;2.5,D130&lt;1.6,G130&gt;=0.125,F130&gt;=1.5),4.2,IF(AND(A130&gt;=6.05,A130&gt;=5.65,H130&lt;15.168,H130&gt;=8.486,B130&gt;=2.85,A130&gt;=5.3,F130&lt;2.5,D130&lt;1.6,G130&gt;=0.125,F130&gt;=1.5),4.35,IF(AND(D130&lt;1.95,G130&gt;=0.23,G130&lt;0.519,D130&lt;2.1,A130&lt;7.1,B130&lt;3.2,H130&lt;16.774,D130&gt;=1.6,G130&gt;=0.125,F130&gt;=1.5),5.3,IF(AND(D130&gt;=1.95,G130&gt;=0.23,G130&lt;0.519,D130&lt;2.1,A130&lt;7.1,B130&lt;3.2,H130&lt;16.774,D130&gt;=1.6,G130&gt;=0.125,F130&gt;=1.5),5.2,"shouldnthappen")))))))))))))))))))))))))))))))))))</f>
        <v>4.925</v>
      </c>
      <c r="R130" s="1" t="n">
        <f aca="false">IF(AND(G130&gt;=0.901,F130&lt;1.5),1.9,IF(AND(H130&lt;5.523,D130&lt;0.35,G130&lt;0.901,F130&lt;1.5),1,IF(AND(B130&lt;3.6,D130&gt;=0.35,G130&lt;0.901,F130&lt;1.5),1.575,IF(AND(B130&gt;=3.6,D130&gt;=0.35,G130&lt;0.901,F130&lt;1.5),1.5,IF(AND(G130&gt;=0.837,D130&lt;1.15,D130&lt;1.45,F130&gt;=1.5),3,IF(AND(G130&gt;=0.66,D130&gt;=1.15,D130&lt;1.45,F130&gt;=1.5),4,IF(AND(F130&gt;=2.5,D130&lt;1.55,D130&gt;=1.45,F130&gt;=1.5),5.025,IF(AND(F130&lt;2.5,D130&gt;=1.55,D130&gt;=1.45,F130&gt;=1.5),4.933,IF(AND(B130&lt;2.45,G130&lt;0.837,D130&lt;1.15,D130&lt;1.45,F130&gt;=1.5),3.3,IF(AND(B130&gt;=2.45,G130&lt;0.837,D130&lt;1.15,D130&lt;1.45,F130&gt;=1.5),3.86,IF(AND(B130&gt;=3.05,F130&lt;2.5,D130&lt;1.55,D130&gt;=1.45,F130&gt;=1.5),4.8,IF(AND(D130&gt;=2.45,F130&gt;=2.5,D130&gt;=1.55,D130&gt;=1.45,F130&gt;=1.5),5.875,IF(AND(H130&lt;13.187,G130&lt;0.217,H130&gt;=5.523,D130&lt;0.35,G130&lt;0.901,F130&lt;1.5),1.4,IF(AND(H130&gt;=13.187,G130&lt;0.217,H130&gt;=5.523,D130&lt;0.35,G130&lt;0.901,F130&lt;1.5),1.5,IF(AND(G130&lt;0.33,G130&gt;=0.217,H130&gt;=5.523,D130&lt;0.35,G130&lt;0.901,F130&lt;1.5),1.28,IF(AND(A130&lt;6.05,D130&lt;1.35,G130&lt;0.66,D130&gt;=1.15,D130&lt;1.45,F130&gt;=1.5),4.175,IF(AND(A130&gt;=6.05,D130&lt;1.35,G130&lt;0.66,D130&gt;=1.15,D130&lt;1.45,F130&gt;=1.5),4.3,IF(AND(A130&lt;5.65,D130&gt;=1.35,G130&lt;0.66,D130&gt;=1.15,D130&lt;1.45,F130&gt;=1.5),3.9,IF(AND(A130&gt;=5.65,D130&gt;=1.35,G130&lt;0.66,D130&gt;=1.15,D130&lt;1.45,F130&gt;=1.5),4.52,IF(AND(A130&lt;6.25,B130&lt;3.05,F130&lt;2.5,D130&lt;1.55,D130&gt;=1.45,F130&gt;=1.5),4.5,IF(AND(A130&gt;=6.25,B130&lt;3.05,F130&lt;2.5,D130&lt;1.55,D130&gt;=1.45,F130&gt;=1.5),4.675,IF(AND(A130&gt;=7.25,D130&lt;2.45,F130&gt;=2.5,D130&gt;=1.55,D130&gt;=1.45,F130&gt;=1.5),6.433,IF(AND(D130&gt;=0.25,G130&gt;=0.33,G130&gt;=0.217,H130&gt;=5.523,D130&lt;0.35,G130&lt;0.901,F130&lt;1.5),1.4,IF(AND(A130&lt;6.15,A130&lt;7.25,D130&lt;2.45,F130&gt;=2.5,D130&gt;=1.55,D130&gt;=1.45,F130&gt;=1.5),5.025,IF(AND(H130&lt;6.439,D130&lt;0.25,G130&gt;=0.33,G130&gt;=0.217,H130&gt;=5.523,D130&lt;0.35,G130&lt;0.901,F130&lt;1.5),1.5,IF(AND(H130&gt;=6.439,D130&lt;0.25,G130&gt;=0.33,G130&gt;=0.217,H130&gt;=5.523,D130&lt;0.35,G130&lt;0.901,F130&lt;1.5),1.38,IF(AND(H130&gt;=13.711,A130&gt;=6.15,A130&lt;7.25,D130&lt;2.45,F130&gt;=2.5,D130&gt;=1.55,D130&gt;=1.45,F130&gt;=1.5),5.68,IF(AND(B130&gt;=3.3,H130&lt;13.711,A130&gt;=6.15,A130&lt;7.25,D130&lt;2.45,F130&gt;=2.5,D130&gt;=1.55,D130&gt;=1.45,F130&gt;=1.5),5.6,IF(AND(G130&lt;0.093,B130&lt;3.3,H130&lt;13.711,A130&gt;=6.15,A130&lt;7.25,D130&lt;2.45,F130&gt;=2.5,D130&gt;=1.55,D130&gt;=1.45,F130&gt;=1.5),5.56,IF(AND(D130&lt;1.95,G130&gt;=0.093,B130&lt;3.3,H130&lt;13.711,A130&gt;=6.15,A130&lt;7.25,D130&lt;2.45,F130&gt;=2.5,D130&gt;=1.55,D130&gt;=1.45,F130&gt;=1.5),5.3,IF(AND(B130&lt;3.15,D130&gt;=1.95,G130&gt;=0.093,B130&lt;3.3,H130&lt;13.711,A130&gt;=6.15,A130&lt;7.25,D130&lt;2.45,F130&gt;=2.5,D130&gt;=1.55,D130&gt;=1.45,F130&gt;=1.5),5.1,IF(AND(B130&gt;=3.15,D130&gt;=1.95,G130&gt;=0.093,B130&lt;3.3,H130&lt;13.711,A130&gt;=6.15,A130&lt;7.25,D130&lt;2.45,F130&gt;=2.5,D130&gt;=1.55,D130&gt;=1.45,F130&gt;=1.5),5.15,"shouldnthappen"))))))))))))))))))))))))))))))))</f>
        <v>5.025</v>
      </c>
      <c r="S130" s="1" t="n">
        <f aca="false">IF(AND(G130&gt;=0.859,D130&gt;=0.35,F130&lt;1.5),1.9,IF(AND(D130&lt;1.75,F130&gt;=2.5,F130&gt;=1.5),4.867,IF(AND(H130&lt;8.42,A130&lt;5.05,D130&lt;0.35,F130&lt;1.5),1.42,IF(AND(H130&gt;=14.877,A130&gt;=5.05,D130&lt;0.35,F130&lt;1.5),1.3,IF(AND(B130&lt;3.35,G130&lt;0.859,D130&gt;=0.35,F130&lt;1.5),1.7,IF(AND(B130&gt;=3.35,G130&lt;0.859,D130&gt;=0.35,F130&lt;1.5),1.5,IF(AND(A130&gt;=6.05,B130&lt;2.75,F130&lt;2.5,F130&gt;=1.5),4.733,IF(AND(G130&gt;=0.68,B130&gt;=2.75,F130&lt;2.5,F130&gt;=1.5),4.025,IF(AND(H130&gt;=16.284,D130&gt;=1.75,F130&gt;=2.5,F130&gt;=1.5),6.6,IF(AND(A130&lt;4.35,H130&gt;=8.42,A130&lt;5.05,D130&lt;0.35,F130&lt;1.5),1.1,IF(AND(G130&gt;=0.948,H130&lt;14.877,A130&gt;=5.05,D130&lt;0.35,F130&lt;1.5),1.7,IF(AND(A130&lt;5.3,A130&lt;6.05,B130&lt;2.75,F130&lt;2.5,F130&gt;=1.5),3,IF(AND(H130&gt;=15.168,G130&lt;0.68,B130&gt;=2.75,F130&lt;2.5,F130&gt;=1.5),4.75,IF(AND(H130&gt;=14.005,A130&gt;=4.35,H130&gt;=8.42,A130&lt;5.05,D130&lt;0.35,F130&lt;1.5),1.375,IF(AND(A130&gt;=5.55,G130&lt;0.948,H130&lt;14.877,A130&gt;=5.05,D130&lt;0.35,F130&lt;1.5),1.7,IF(AND(H130&lt;12.363,A130&gt;=5.3,A130&lt;6.05,B130&lt;2.75,F130&lt;2.5,F130&gt;=1.5),3.825,IF(AND(H130&gt;=12.363,A130&gt;=5.3,A130&lt;6.05,B130&lt;2.75,F130&lt;2.5,F130&gt;=1.5),4.033,IF(AND(H130&gt;=14.508,H130&lt;15.168,G130&lt;0.68,B130&gt;=2.75,F130&lt;2.5,F130&gt;=1.5),4.2,IF(AND(D130&gt;=2.35,D130&gt;=2.2,H130&lt;16.284,D130&gt;=1.75,F130&gt;=2.5,F130&gt;=1.5),5.267,IF(AND(G130&lt;0.231,H130&lt;14.005,A130&gt;=4.35,H130&gt;=8.42,A130&lt;5.05,D130&lt;0.35,F130&lt;1.5),1.4,IF(AND(H130&gt;=14.494,A130&lt;5.55,G130&lt;0.948,H130&lt;14.877,A130&gt;=5.05,D130&lt;0.35,F130&lt;1.5),1.6,IF(AND(A130&lt;6.1,H130&lt;14.508,H130&lt;15.168,G130&lt;0.68,B130&gt;=2.75,F130&lt;2.5,F130&gt;=1.5),4.5,IF(AND(A130&lt;6.1,H130&lt;11.8,D130&lt;2.2,H130&lt;16.284,D130&gt;=1.75,F130&gt;=2.5,F130&gt;=1.5),4.95,IF(AND(A130&gt;=6.1,H130&lt;11.8,D130&lt;2.2,H130&lt;16.284,D130&gt;=1.75,F130&gt;=2.5,F130&gt;=1.5),5.333,IF(AND(B130&lt;2.75,H130&gt;=11.8,D130&lt;2.2,H130&lt;16.284,D130&gt;=1.75,F130&gt;=2.5,F130&gt;=1.5),5.1,IF(AND(B130&gt;=3.15,D130&lt;2.35,D130&gt;=2.2,H130&lt;16.284,D130&gt;=1.75,F130&gt;=2.5,F130&gt;=1.5),5.5,IF(AND(B130&gt;=3.35,G130&gt;=0.231,H130&lt;14.005,A130&gt;=4.35,H130&gt;=8.42,A130&lt;5.05,D130&lt;0.35,F130&lt;1.5),1.3,IF(AND(H130&lt;13.869,H130&lt;14.494,A130&lt;5.55,G130&lt;0.948,H130&lt;14.877,A130&gt;=5.05,D130&lt;0.35,F130&lt;1.5),1.5,IF(AND(H130&gt;=13.869,H130&lt;14.494,A130&lt;5.55,G130&lt;0.948,H130&lt;14.877,A130&gt;=5.05,D130&lt;0.35,F130&lt;1.5),1.4,IF(AND(G130&lt;0.636,A130&gt;=6.1,H130&lt;14.508,H130&lt;15.168,G130&lt;0.68,B130&gt;=2.75,F130&lt;2.5,F130&gt;=1.5),4.68,IF(AND(G130&gt;=0.636,A130&gt;=6.1,H130&lt;14.508,H130&lt;15.168,G130&lt;0.68,B130&gt;=2.75,F130&lt;2.5,F130&gt;=1.5),4.4,IF(AND(B130&lt;2.85,B130&gt;=2.75,H130&gt;=11.8,D130&lt;2.2,H130&lt;16.284,D130&gt;=1.75,F130&gt;=2.5,F130&gt;=1.5),6.7,IF(AND(H130&lt;10.626,B130&lt;3.15,D130&lt;2.35,D130&gt;=2.2,H130&lt;16.284,D130&gt;=1.75,F130&gt;=2.5,F130&gt;=1.5),5.1,IF(AND(H130&gt;=10.626,B130&lt;3.15,D130&lt;2.35,D130&gt;=2.2,H130&lt;16.284,D130&gt;=1.75,F130&gt;=2.5,F130&gt;=1.5),5.2,IF(AND(G130&lt;0.378,B130&lt;3.35,G130&gt;=0.231,H130&lt;14.005,A130&gt;=4.35,H130&gt;=8.42,A130&lt;5.05,D130&lt;0.35,F130&lt;1.5),1.2,IF(AND(G130&gt;=0.378,B130&lt;3.35,G130&gt;=0.231,H130&lt;14.005,A130&gt;=4.35,H130&gt;=8.42,A130&lt;5.05,D130&lt;0.35,F130&lt;1.5),1.3,IF(AND(A130&lt;6.2,B130&gt;=2.85,B130&gt;=2.75,H130&gt;=11.8,D130&lt;2.2,H130&lt;16.284,D130&gt;=1.75,F130&gt;=2.5,F130&gt;=1.5),4.9,IF(AND(G130&lt;0.388,A130&gt;=6.2,B130&gt;=2.85,B130&gt;=2.75,H130&gt;=11.8,D130&lt;2.2,H130&lt;16.284,D130&gt;=1.75,F130&gt;=2.5,F130&gt;=1.5),5.52,IF(AND(G130&gt;=0.388,A130&gt;=6.2,B130&gt;=2.85,B130&gt;=2.75,H130&gt;=11.8,D130&lt;2.2,H130&lt;16.284,D130&gt;=1.75,F130&gt;=2.5,F130&gt;=1.5),5.7,"shouldnthappen")))))))))))))))))))))))))))))))))))))))</f>
        <v>4.9</v>
      </c>
      <c r="T130" s="1" t="n">
        <f aca="false">IF(AND(D130&gt;=0.8,A130&lt;5.45),3.7,IF(AND(D130&gt;=0.35,D130&lt;0.8,A130&lt;5.45),1.56,IF(AND(G130&lt;0.164,F130&lt;2.5,A130&gt;=5.45),1.6,IF(AND(H130&gt;=16.718,F130&gt;=2.5,A130&gt;=5.45),6.4,IF(AND(G130&gt;=0.719,H130&lt;16.718,F130&gt;=2.5,A130&gt;=5.45),5.05,IF(AND(A130&lt;4.35,A130&lt;5.05,D130&lt;0.35,D130&lt;0.8,A130&lt;5.45),1.1,IF(AND(H130&gt;=14.494,A130&gt;=5.05,D130&lt;0.35,D130&lt;0.8,A130&lt;5.45),1.6,IF(AND(G130&lt;0.338,D130&lt;1.25,G130&gt;=0.164,F130&lt;2.5,A130&gt;=5.45),4.1,IF(AND(H130&lt;8.397,D130&gt;=1.25,G130&gt;=0.164,F130&lt;2.5,A130&gt;=5.45),4,IF(AND(H130&lt;11.031,H130&lt;14.494,A130&gt;=5.05,D130&lt;0.35,D130&lt;0.8,A130&lt;5.45),1.5,IF(AND(H130&gt;=11.031,H130&lt;14.494,A130&gt;=5.05,D130&lt;0.35,D130&lt;0.8,A130&lt;5.45),1.44,IF(AND(B130&lt;2.65,H130&gt;=8.397,D130&gt;=1.25,G130&gt;=0.164,F130&lt;2.5,A130&gt;=5.45),4.767,IF(AND(H130&lt;7.388,G130&lt;0.487,G130&lt;0.719,H130&lt;16.718,F130&gt;=2.5,A130&gt;=5.45),5.067,IF(AND(G130&lt;0.533,G130&gt;=0.487,G130&lt;0.719,H130&lt;16.718,F130&gt;=2.5,A130&gt;=5.45),5.8,IF(AND(G130&gt;=0.533,G130&gt;=0.487,G130&lt;0.719,H130&lt;16.718,F130&gt;=2.5,A130&gt;=5.45),5.86,IF(AND(B130&lt;3.25,A130&gt;=4.95,A130&gt;=4.35,A130&lt;5.05,D130&lt;0.35,D130&lt;0.8,A130&lt;5.45),1.2,IF(AND(A130&lt;5.6,H130&lt;11.218,G130&gt;=0.338,D130&lt;1.25,G130&gt;=0.164,F130&lt;2.5,A130&gt;=5.45),3.7,IF(AND(A130&gt;=5.6,H130&lt;11.218,G130&gt;=0.338,D130&lt;1.25,G130&gt;=0.164,F130&lt;2.5,A130&gt;=5.45),3.5,IF(AND(H130&lt;12.668,H130&gt;=11.218,G130&gt;=0.338,D130&lt;1.25,G130&gt;=0.164,F130&lt;2.5,A130&gt;=5.45),3.9,IF(AND(H130&gt;=12.668,H130&gt;=11.218,G130&gt;=0.338,D130&lt;1.25,G130&gt;=0.164,F130&lt;2.5,A130&gt;=5.45),4,IF(AND(H130&gt;=15.705,B130&gt;=2.65,H130&gt;=8.397,D130&gt;=1.25,G130&gt;=0.164,F130&lt;2.5,A130&gt;=5.45),4.8,IF(AND(B130&lt;2.75,H130&gt;=7.388,G130&lt;0.487,G130&lt;0.719,H130&lt;16.718,F130&gt;=2.5,A130&gt;=5.45),5.26,IF(AND(B130&lt;2.95,A130&lt;4.5,A130&lt;4.95,A130&gt;=4.35,A130&lt;5.05,D130&lt;0.35,D130&lt;0.8,A130&lt;5.45),1.4,IF(AND(B130&gt;=2.95,A130&lt;4.5,A130&lt;4.95,A130&gt;=4.35,A130&lt;5.05,D130&lt;0.35,D130&lt;0.8,A130&lt;5.45),1.3,IF(AND(H130&gt;=13.924,A130&gt;=4.5,A130&lt;4.95,A130&gt;=4.35,A130&lt;5.05,D130&lt;0.35,D130&lt;0.8,A130&lt;5.45),1.5,IF(AND(G130&lt;0.252,B130&gt;=3.25,A130&gt;=4.95,A130&gt;=4.35,A130&lt;5.05,D130&lt;0.35,D130&lt;0.8,A130&lt;5.45),1.4,IF(AND(G130&gt;=0.252,B130&gt;=3.25,A130&gt;=4.95,A130&gt;=4.35,A130&lt;5.05,D130&lt;0.35,D130&lt;0.8,A130&lt;5.45),1.32,IF(AND(G130&gt;=0.473,H130&lt;15.705,B130&gt;=2.65,H130&gt;=8.397,D130&gt;=1.25,G130&gt;=0.164,F130&lt;2.5,A130&gt;=5.45),4.7,IF(AND(B130&gt;=3.15,B130&gt;=2.75,H130&gt;=7.388,G130&lt;0.487,G130&lt;0.719,H130&lt;16.718,F130&gt;=2.5,A130&gt;=5.45),5.7,IF(AND(B130&lt;3.15,H130&lt;13.924,A130&gt;=4.5,A130&lt;4.95,A130&gt;=4.35,A130&lt;5.05,D130&lt;0.35,D130&lt;0.8,A130&lt;5.45),1.433,IF(AND(B130&gt;=3.15,H130&lt;13.924,A130&gt;=4.5,A130&lt;4.95,A130&gt;=4.35,A130&lt;5.05,D130&lt;0.35,D130&lt;0.8,A130&lt;5.45),1.4,IF(AND(H130&gt;=14.81,G130&lt;0.473,H130&lt;15.705,B130&gt;=2.65,H130&gt;=8.397,D130&gt;=1.25,G130&gt;=0.164,F130&lt;2.5,A130&gt;=5.45),4.2,IF(AND(A130&lt;6.65,B130&lt;3.15,B130&gt;=2.75,H130&gt;=7.388,G130&lt;0.487,G130&lt;0.719,H130&lt;16.718,F130&gt;=2.5,A130&gt;=5.45),5.6,IF(AND(A130&gt;=6.65,B130&lt;3.15,B130&gt;=2.75,H130&gt;=7.388,G130&lt;0.487,G130&lt;0.719,H130&lt;16.718,F130&gt;=2.5,A130&gt;=5.45),5.4,IF(AND(A130&lt;6.15,H130&lt;14.81,G130&lt;0.473,H130&lt;15.705,B130&gt;=2.65,H130&gt;=8.397,D130&gt;=1.25,G130&gt;=0.164,F130&lt;2.5,A130&gt;=5.45),4.5,IF(AND(A130&gt;=6.15,H130&lt;14.81,G130&lt;0.473,H130&lt;15.705,B130&gt;=2.65,H130&gt;=8.397,D130&gt;=1.25,G130&gt;=0.164,F130&lt;2.5,A130&gt;=5.45),4.4,"shouldnthappen"))))))))))))))))))))))))))))))))))))</f>
        <v>5.05</v>
      </c>
      <c r="U130" s="1" t="n">
        <f aca="false">IF(AND(G130&gt;=0.934,F130&lt;1.5),1.7,IF(AND(D130&lt;0.15,D130&lt;0.25,G130&lt;0.934,F130&lt;1.5),1.38,IF(AND(H130&gt;=14.379,D130&gt;=0.25,G130&lt;0.934,F130&lt;1.5),1.7,IF(AND(A130&lt;5.3,D130&lt;1.35,F130&lt;2.5,F130&gt;=1.5),3.15,IF(AND(H130&lt;7.148,D130&gt;=1.35,F130&lt;2.5,F130&gt;=1.5),3.9,IF(AND(G130&lt;0.352,A130&lt;6.15,F130&gt;=2.5,F130&gt;=1.5),4.5,IF(AND(G130&gt;=0.352,A130&lt;6.15,F130&gt;=2.5,F130&gt;=1.5),4.92,IF(AND(B130&lt;2.85,A130&gt;=6.15,F130&gt;=2.5,F130&gt;=1.5),6.2,IF(AND(D130&gt;=0.45,H130&lt;14.379,D130&gt;=0.25,G130&lt;0.934,F130&lt;1.5),1.65,IF(AND(G130&gt;=0.857,A130&gt;=5.3,D130&lt;1.35,F130&lt;2.5,F130&gt;=1.5),4.3,IF(AND(A130&gt;=7.25,B130&gt;=2.85,A130&gt;=6.15,F130&gt;=2.5,F130&gt;=1.5),6.425,IF(AND(H130&lt;9.499,A130&lt;5.05,D130&gt;=0.15,D130&lt;0.25,G130&lt;0.934,F130&lt;1.5),1.4,IF(AND(A130&gt;=5.45,A130&gt;=5.05,D130&gt;=0.15,D130&lt;0.25,G130&lt;0.934,F130&lt;1.5),1.3,IF(AND(B130&gt;=4.15,D130&lt;0.45,H130&lt;14.379,D130&gt;=0.25,G130&lt;0.934,F130&lt;1.5),1.5,IF(AND(A130&gt;=5.75,G130&lt;0.857,A130&gt;=5.3,D130&lt;1.35,F130&lt;2.5,F130&gt;=1.5),4.02,IF(AND(A130&lt;6.65,G130&lt;0.333,H130&gt;=7.148,D130&gt;=1.35,F130&lt;2.5,F130&gt;=1.5),4.475,IF(AND(A130&gt;=6.65,G130&lt;0.333,H130&gt;=7.148,D130&gt;=1.35,F130&lt;2.5,F130&gt;=1.5),4.8,IF(AND(D130&gt;=1.45,G130&gt;=0.333,H130&gt;=7.148,D130&gt;=1.35,F130&lt;2.5,F130&gt;=1.5),4.85,IF(AND(G130&gt;=0.861,A130&lt;7.25,B130&gt;=2.85,A130&gt;=6.15,F130&gt;=2.5,F130&gt;=1.5),5.2,IF(AND(G130&lt;0.571,H130&gt;=9.499,A130&lt;5.05,D130&gt;=0.15,D130&lt;0.25,G130&lt;0.934,F130&lt;1.5),1.2,IF(AND(G130&gt;=0.571,H130&gt;=9.499,A130&lt;5.05,D130&gt;=0.15,D130&lt;0.25,G130&lt;0.934,F130&lt;1.5),1.3,IF(AND(H130&lt;9.283,A130&lt;5.45,A130&gt;=5.05,D130&gt;=0.15,D130&lt;0.25,G130&lt;0.934,F130&lt;1.5),1.5,IF(AND(H130&gt;=9.283,A130&lt;5.45,A130&gt;=5.05,D130&gt;=0.15,D130&lt;0.25,G130&lt;0.934,F130&lt;1.5),1.425,IF(AND(A130&lt;4.9,B130&lt;4.15,D130&lt;0.45,H130&lt;14.379,D130&gt;=0.25,G130&lt;0.934,F130&lt;1.5),1.4,IF(AND(A130&gt;=4.9,B130&lt;4.15,D130&lt;0.45,H130&lt;14.379,D130&gt;=0.25,G130&lt;0.934,F130&lt;1.5),1.325,IF(AND(G130&lt;0.572,A130&lt;5.75,G130&lt;0.857,A130&gt;=5.3,D130&lt;1.35,F130&lt;2.5,F130&gt;=1.5),3.65,IF(AND(G130&gt;=0.572,A130&lt;5.75,G130&lt;0.857,A130&gt;=5.3,D130&lt;1.35,F130&lt;2.5,F130&gt;=1.5),3.9,IF(AND(A130&lt;6.75,D130&lt;1.45,G130&gt;=0.333,H130&gt;=7.148,D130&gt;=1.35,F130&lt;2.5,F130&gt;=1.5),4.4,IF(AND(A130&gt;=6.75,D130&lt;1.45,G130&gt;=0.333,H130&gt;=7.148,D130&gt;=1.35,F130&lt;2.5,F130&gt;=1.5),4.78,IF(AND(A130&lt;6.6,B130&lt;3.25,G130&lt;0.861,A130&lt;7.25,B130&gt;=2.85,A130&gt;=6.15,F130&gt;=2.5,F130&gt;=1.5),5.333,IF(AND(H130&lt;11.461,B130&gt;=3.25,G130&lt;0.861,A130&lt;7.25,B130&gt;=2.85,A130&gt;=6.15,F130&gt;=2.5,F130&gt;=1.5),6.025,IF(AND(H130&gt;=11.461,B130&gt;=3.25,G130&lt;0.861,A130&lt;7.25,B130&gt;=2.85,A130&gt;=6.15,F130&gt;=2.5,F130&gt;=1.5),5.667,IF(AND(H130&gt;=14.564,A130&gt;=6.6,B130&lt;3.25,G130&lt;0.861,A130&lt;7.25,B130&gt;=2.85,A130&gt;=6.15,F130&gt;=2.5,F130&gt;=1.5),5.4,IF(AND(D130&gt;=2.35,H130&lt;14.564,A130&gt;=6.6,B130&lt;3.25,G130&lt;0.861,A130&lt;7.25,B130&gt;=2.85,A130&gt;=6.15,F130&gt;=2.5,F130&gt;=1.5),5.6,IF(AND(A130&lt;6.85,D130&lt;2.35,H130&lt;14.564,A130&gt;=6.6,B130&lt;3.25,G130&lt;0.861,A130&lt;7.25,B130&gt;=2.85,A130&gt;=6.15,F130&gt;=2.5,F130&gt;=1.5),5.9,IF(AND(A130&gt;=6.85,D130&lt;2.35,H130&lt;14.564,A130&gt;=6.6,B130&lt;3.25,G130&lt;0.861,A130&lt;7.25,B130&gt;=2.85,A130&gt;=6.15,F130&gt;=2.5,F130&gt;=1.5),5.78,"shouldnthappen"))))))))))))))))))))))))))))))))))))</f>
        <v>4.92</v>
      </c>
      <c r="V130" s="1" t="n">
        <f aca="false">IF(AND(H130&lt;5.748,A130&lt;5.05,D130&lt;0.75),1,IF(AND(B130&lt;3.15,H130&gt;=5.748,A130&lt;5.05,D130&lt;0.75),1.475,IF(AND(G130&gt;=0.801,D130&lt;0.25,A130&gt;=5.05,D130&lt;0.75),1.7,IF(AND(D130&gt;=0.45,D130&gt;=0.25,A130&gt;=5.05,D130&lt;0.75),1.7,IF(AND(B130&lt;2.35,F130&lt;2.5,B130&lt;2.75,D130&gt;=0.75),4.16,IF(AND(D130&lt;1.75,F130&gt;=2.5,B130&lt;2.75,D130&gt;=0.75),4.875,IF(AND(D130&gt;=1.75,F130&gt;=2.5,B130&lt;2.75,D130&gt;=0.75),5.333,IF(AND(H130&gt;=16.284,D130&gt;=1.55,B130&gt;=2.75,D130&gt;=0.75),6.6,IF(AND(H130&gt;=14.144,B130&gt;=3.15,H130&gt;=5.748,A130&lt;5.05,D130&lt;0.75),1.3,IF(AND(A130&lt;5.45,G130&lt;0.801,D130&lt;0.25,A130&gt;=5.05,D130&lt;0.75),1.5,IF(AND(A130&gt;=5.45,G130&lt;0.801,D130&lt;0.25,A130&gt;=5.05,D130&lt;0.75),1.34,IF(AND(B130&lt;3.75,D130&lt;0.45,D130&gt;=0.25,A130&gt;=5.05,D130&lt;0.75),1.467,IF(AND(B130&gt;=3.75,D130&lt;0.45,D130&gt;=0.25,A130&gt;=5.05,D130&lt;0.75),1.767,IF(AND(G130&gt;=0.896,B130&gt;=2.35,F130&lt;2.5,B130&lt;2.75,D130&gt;=0.75),4.9,IF(AND(H130&lt;15.504,D130&lt;1.35,D130&lt;1.55,B130&gt;=2.75,D130&gt;=0.75),4.2,IF(AND(H130&gt;=15.504,D130&lt;1.35,D130&lt;1.55,B130&gt;=2.75,D130&gt;=0.75),4.6,IF(AND(H130&lt;9.767,D130&gt;=1.35,D130&lt;1.55,B130&gt;=2.75,D130&gt;=0.75),5.1,IF(AND(A130&lt;4.5,H130&lt;14.144,B130&gt;=3.15,H130&gt;=5.748,A130&lt;5.05,D130&lt;0.75),1.3,IF(AND(A130&gt;=4.5,H130&lt;14.144,B130&gt;=3.15,H130&gt;=5.748,A130&lt;5.05,D130&lt;0.75),1.4,IF(AND(D130&gt;=1.15,G130&lt;0.896,B130&gt;=2.35,F130&lt;2.5,B130&lt;2.75,D130&gt;=0.75),4.04,IF(AND(B130&lt;2.9,H130&gt;=9.767,D130&gt;=1.35,D130&lt;1.55,B130&gt;=2.75,D130&gt;=0.75),4.8,IF(AND(D130&lt;1.7,A130&gt;=7.05,H130&lt;16.284,D130&gt;=1.55,B130&gt;=2.75,D130&gt;=0.75),5.8,IF(AND(D130&gt;=1.7,A130&gt;=7.05,H130&lt;16.284,D130&gt;=1.55,B130&gt;=2.75,D130&gt;=0.75),6.3,IF(AND(B130&lt;2.45,D130&lt;1.15,G130&lt;0.896,B130&gt;=2.35,F130&lt;2.5,B130&lt;2.75,D130&gt;=0.75),3.767,IF(AND(B130&gt;=2.45,D130&lt;1.15,G130&lt;0.896,B130&gt;=2.35,F130&lt;2.5,B130&lt;2.75,D130&gt;=0.75),3.167,IF(AND(B130&gt;=3.15,B130&gt;=2.9,H130&gt;=9.767,D130&gt;=1.35,D130&lt;1.55,B130&gt;=2.75,D130&gt;=0.75),4.7,IF(AND(D130&lt;1.9,D130&lt;2.05,A130&lt;7.05,H130&lt;16.284,D130&gt;=1.55,B130&gt;=2.75,D130&gt;=0.75),4.82,IF(AND(D130&gt;=1.9,D130&lt;2.05,A130&lt;7.05,H130&lt;16.284,D130&gt;=1.55,B130&gt;=2.75,D130&gt;=0.75),5.067,IF(AND(H130&lt;12.721,B130&lt;3.15,B130&gt;=2.9,H130&gt;=9.767,D130&gt;=1.35,D130&lt;1.55,B130&gt;=2.75,D130&gt;=0.75),4.5,IF(AND(H130&gt;=12.721,B130&lt;3.15,B130&gt;=2.9,H130&gt;=9.767,D130&gt;=1.35,D130&lt;1.55,B130&gt;=2.75,D130&gt;=0.75),4.433,IF(AND(H130&lt;9.525,G130&lt;0.364,D130&gt;=2.05,A130&lt;7.05,H130&lt;16.284,D130&gt;=1.55,B130&gt;=2.75,D130&gt;=0.75),5.1,IF(AND(A130&lt;6.25,G130&gt;=0.364,D130&gt;=2.05,A130&lt;7.05,H130&lt;16.284,D130&gt;=1.55,B130&gt;=2.75,D130&gt;=0.75),5.4,IF(AND(H130&lt;10.898,H130&gt;=9.525,G130&lt;0.364,D130&gt;=2.05,A130&lt;7.05,H130&lt;16.284,D130&gt;=1.55,B130&gt;=2.75,D130&gt;=0.75),5.6,IF(AND(H130&lt;8.711,A130&gt;=6.25,G130&gt;=0.364,D130&gt;=2.05,A130&lt;7.05,H130&lt;16.284,D130&gt;=1.55,B130&gt;=2.75,D130&gt;=0.75),5.7,IF(AND(H130&gt;=8.711,A130&gt;=6.25,G130&gt;=0.364,D130&gt;=2.05,A130&lt;7.05,H130&lt;16.284,D130&gt;=1.55,B130&gt;=2.75,D130&gt;=0.75),5.84,IF(AND(D130&lt;2.2,H130&gt;=10.898,H130&gt;=9.525,G130&lt;0.364,D130&gt;=2.05,A130&lt;7.05,H130&lt;16.284,D130&gt;=1.55,B130&gt;=2.75,D130&gt;=0.75),5.4,IF(AND(D130&gt;=2.2,H130&gt;=10.898,H130&gt;=9.525,G130&lt;0.364,D130&gt;=2.05,A130&lt;7.05,H130&lt;16.284,D130&gt;=1.55,B130&gt;=2.75,D130&gt;=0.75),5.3,"shouldnthappen")))))))))))))))))))))))))))))))))))))</f>
        <v>4.82</v>
      </c>
      <c r="W130" s="1" t="n">
        <f aca="false">IF(AND(H130&lt;6.926,D130&gt;=0.35,D130&lt;0.8),1.9,IF(AND(H130&gt;=6.926,D130&gt;=0.35,D130&lt;0.8),1.533,IF(AND(H130&lt;13.492,A130&lt;4.75,D130&lt;0.35,D130&lt;0.8),1.1,IF(AND(H130&gt;=13.492,A130&lt;4.75,D130&lt;0.35,D130&lt;0.8),1.375,IF(AND(B130&lt;2.75,A130&gt;=5.85,F130&lt;2.5,D130&gt;=0.8),4.833,IF(AND(B130&lt;3.3,A130&gt;=7.05,F130&gt;=2.5,D130&gt;=0.8),5.8,IF(AND(B130&gt;=3.3,A130&gt;=7.05,F130&gt;=2.5,D130&gt;=0.8),6.325,IF(AND(D130&gt;=0.25,A130&lt;5.05,A130&gt;=4.75,D130&lt;0.35,D130&lt;0.8),1.3,IF(AND(B130&lt;3.6,A130&gt;=5.05,A130&gt;=4.75,D130&lt;0.35,D130&lt;0.8),1.4,IF(AND(H130&lt;10.194,G130&lt;0.412,A130&lt;5.85,F130&lt;2.5,D130&gt;=0.8),4.133,IF(AND(H130&gt;=10.194,G130&lt;0.412,A130&lt;5.85,F130&lt;2.5,D130&gt;=0.8),4.5,IF(AND(A130&lt;5.35,G130&gt;=0.412,A130&lt;5.85,F130&lt;2.5,D130&gt;=0.8),3.15,IF(AND(A130&lt;6.2,B130&gt;=2.75,A130&gt;=5.85,F130&lt;2.5,D130&gt;=0.8),4.3,IF(AND(H130&lt;5.767,A130&lt;6.2,A130&lt;7.05,F130&gt;=2.5,D130&gt;=0.8),4.5,IF(AND(G130&gt;=0.861,A130&gt;=6.2,A130&lt;7.05,F130&gt;=2.5,D130&gt;=0.8),5.2,IF(AND(B130&lt;3.15,D130&lt;0.25,A130&lt;5.05,A130&gt;=4.75,D130&lt;0.35,D130&lt;0.8),1.55,IF(AND(A130&lt;5.45,B130&gt;=3.6,A130&gt;=5.05,A130&gt;=4.75,D130&lt;0.35,D130&lt;0.8),1.5,IF(AND(A130&gt;=5.45,B130&gt;=3.6,A130&gt;=5.05,A130&gt;=4.75,D130&lt;0.35,D130&lt;0.8),1.4,IF(AND(G130&gt;=0.772,A130&gt;=5.35,G130&gt;=0.412,A130&lt;5.85,F130&lt;2.5,D130&gt;=0.8),3.9,IF(AND(D130&gt;=1.45,A130&gt;=6.2,B130&gt;=2.75,A130&gt;=5.85,F130&lt;2.5,D130&gt;=0.8),4.775,IF(AND(G130&lt;0.5,H130&gt;=5.767,A130&lt;6.2,A130&lt;7.05,F130&gt;=2.5,D130&gt;=0.8),5.1,IF(AND(G130&gt;=0.5,H130&gt;=5.767,A130&lt;6.2,A130&lt;7.05,F130&gt;=2.5,D130&gt;=0.8),4.95,IF(AND(B130&gt;=3.25,G130&lt;0.861,A130&gt;=6.2,A130&lt;7.05,F130&gt;=2.5,D130&gt;=0.8),5.75,IF(AND(A130&lt;4.95,B130&gt;=3.15,D130&lt;0.25,A130&lt;5.05,A130&gt;=4.75,D130&lt;0.35,D130&lt;0.8),1.4,IF(AND(A130&lt;5.65,G130&lt;0.772,A130&gt;=5.35,G130&gt;=0.412,A130&lt;5.85,F130&lt;2.5,D130&gt;=0.8),3.6,IF(AND(A130&gt;=5.65,G130&lt;0.772,A130&gt;=5.35,G130&gt;=0.412,A130&lt;5.85,F130&lt;2.5,D130&gt;=0.8),3.5,IF(AND(B130&gt;=3.15,D130&lt;1.45,A130&gt;=6.2,B130&gt;=2.75,A130&gt;=5.85,F130&lt;2.5,D130&gt;=0.8),4.7,IF(AND(A130&gt;=6.65,B130&lt;3.25,G130&lt;0.861,A130&gt;=6.2,A130&lt;7.05,F130&gt;=2.5,D130&gt;=0.8),5.567,IF(AND(H130&lt;9.499,A130&gt;=4.95,B130&gt;=3.15,D130&lt;0.25,A130&lt;5.05,A130&gt;=4.75,D130&lt;0.35,D130&lt;0.8),1.4,IF(AND(H130&gt;=9.499,A130&gt;=4.95,B130&gt;=3.15,D130&lt;0.25,A130&lt;5.05,A130&gt;=4.75,D130&lt;0.35,D130&lt;0.8),1.2,IF(AND(G130&lt;0.765,B130&lt;3.15,D130&lt;1.45,A130&gt;=6.2,B130&gt;=2.75,A130&gt;=5.85,F130&lt;2.5,D130&gt;=0.8),4.4,IF(AND(G130&gt;=0.765,B130&lt;3.15,D130&lt;1.45,A130&gt;=6.2,B130&gt;=2.75,A130&gt;=5.85,F130&lt;2.5,D130&gt;=0.8),4.6,IF(AND(H130&lt;10.667,A130&lt;6.65,B130&lt;3.25,G130&lt;0.861,A130&gt;=6.2,A130&lt;7.05,F130&gt;=2.5,D130&gt;=0.8),5.167,IF(AND(G130&lt;0.627,H130&gt;=10.667,A130&lt;6.65,B130&lt;3.25,G130&lt;0.861,A130&gt;=6.2,A130&lt;7.05,F130&gt;=2.5,D130&gt;=0.8),5.64,IF(AND(G130&gt;=0.627,H130&gt;=10.667,A130&lt;6.65,B130&lt;3.25,G130&lt;0.861,A130&gt;=6.2,A130&lt;7.05,F130&gt;=2.5,D130&gt;=0.8),5.1,"shouldnthappen")))))))))))))))))))))))))))))))))))</f>
        <v>4.95</v>
      </c>
      <c r="X130" s="1" t="n">
        <f aca="false">IF(AND(B130&lt;3.05,H130&lt;6.697,A130&lt;5.45),4.1,IF(AND(B130&gt;=3.05,H130&lt;6.697,A130&lt;5.45),1.48,IF(AND(D130&lt;0.7,A130&lt;5.9,A130&gt;=5.45),1.4,IF(AND(A130&lt;4.35,B130&lt;3.3,H130&gt;=6.697,A130&lt;5.45),1.1,IF(AND(G130&lt;0.372,D130&gt;=0.7,A130&lt;5.9,A130&gt;=5.45),4.36,IF(AND(A130&gt;=4.9,A130&gt;=4.35,B130&lt;3.3,H130&gt;=6.697,A130&lt;5.45),1.6,IF(AND(H130&gt;=14.171,A130&lt;5.15,B130&gt;=3.3,H130&gt;=6.697,A130&lt;5.45),1.6,IF(AND(G130&lt;0.451,A130&gt;=5.15,B130&gt;=3.3,H130&gt;=6.697,A130&lt;5.45),1.367,IF(AND(G130&gt;=0.451,A130&gt;=5.15,B130&gt;=3.3,H130&gt;=6.697,A130&lt;5.45),1.5,IF(AND(G130&lt;0.332,D130&lt;1.45,F130&lt;2.5,A130&gt;=5.9,A130&gt;=5.45),4.35,IF(AND(A130&lt;6.15,D130&gt;=1.45,F130&lt;2.5,A130&gt;=5.9,A130&gt;=5.45),5.1,IF(AND(D130&gt;=2.4,G130&lt;0.432,F130&gt;=2.5,A130&gt;=5.9,A130&gt;=5.45),5.78,IF(AND(A130&lt;6.15,G130&gt;=0.432,F130&gt;=2.5,A130&gt;=5.9,A130&gt;=5.45),4.9,IF(AND(B130&lt;3.1,A130&lt;4.9,A130&gt;=4.35,B130&lt;3.3,H130&gt;=6.697,A130&lt;5.45),1.4,IF(AND(B130&gt;=3.1,A130&lt;4.9,A130&gt;=4.35,B130&lt;3.3,H130&gt;=6.697,A130&lt;5.45),1.3,IF(AND(G130&lt;0.343,H130&lt;14.171,A130&lt;5.15,B130&gt;=3.3,H130&gt;=6.697,A130&lt;5.45),1.433,IF(AND(G130&gt;=0.343,H130&lt;14.171,A130&lt;5.15,B130&gt;=3.3,H130&gt;=6.697,A130&lt;5.45),1.525,IF(AND(D130&lt;1.05,B130&lt;2.55,G130&gt;=0.372,D130&gt;=0.7,A130&lt;5.9,A130&gt;=5.45),3.7,IF(AND(H130&lt;10.596,B130&gt;=2.55,G130&gt;=0.372,D130&gt;=0.7,A130&lt;5.9,A130&gt;=5.45),3.525,IF(AND(H130&gt;=10.596,B130&gt;=2.55,G130&gt;=0.372,D130&gt;=0.7,A130&lt;5.9,A130&gt;=5.45),3.9,IF(AND(H130&lt;14.314,G130&gt;=0.332,D130&lt;1.45,F130&lt;2.5,A130&gt;=5.9,A130&gt;=5.45),4.4,IF(AND(H130&gt;=14.314,G130&gt;=0.332,D130&lt;1.45,F130&lt;2.5,A130&gt;=5.9,A130&gt;=5.45),4.7,IF(AND(H130&lt;13.906,A130&gt;=6.15,D130&gt;=1.45,F130&lt;2.5,A130&gt;=5.9,A130&gt;=5.45),4.675,IF(AND(H130&gt;=13.906,A130&gt;=6.15,D130&gt;=1.45,F130&lt;2.5,A130&gt;=5.9,A130&gt;=5.45),4.9,IF(AND(G130&lt;0.093,D130&lt;2.4,G130&lt;0.432,F130&gt;=2.5,A130&gt;=5.9,A130&gt;=5.45),5.6,IF(AND(B130&lt;2.95,A130&gt;=6.15,G130&gt;=0.432,F130&gt;=2.5,A130&gt;=5.9,A130&gt;=5.45),5.86,IF(AND(A130&lt;5.55,D130&gt;=1.05,B130&lt;2.55,G130&gt;=0.372,D130&gt;=0.7,A130&lt;5.9,A130&gt;=5.45),4,IF(AND(A130&gt;=5.55,D130&gt;=1.05,B130&lt;2.55,G130&gt;=0.372,D130&gt;=0.7,A130&lt;5.9,A130&gt;=5.45),3.9,IF(AND(D130&lt;1.7,G130&gt;=0.093,D130&lt;2.4,G130&lt;0.432,F130&gt;=2.5,A130&gt;=5.9,A130&gt;=5.45),5.05,IF(AND(G130&gt;=0.774,B130&gt;=2.95,A130&gt;=6.15,G130&gt;=0.432,F130&gt;=2.5,A130&gt;=5.9,A130&gt;=5.45),5.3,IF(AND(G130&gt;=0.312,D130&gt;=1.7,G130&gt;=0.093,D130&lt;2.4,G130&lt;0.432,F130&gt;=2.5,A130&gt;=5.9,A130&gt;=5.45),5.4,IF(AND(D130&lt;2.45,G130&lt;0.774,B130&gt;=2.95,A130&gt;=6.15,G130&gt;=0.432,F130&gt;=2.5,A130&gt;=5.9,A130&gt;=5.45),5.66,IF(AND(D130&gt;=2.45,G130&lt;0.774,B130&gt;=2.95,A130&gt;=6.15,G130&gt;=0.432,F130&gt;=2.5,A130&gt;=5.9,A130&gt;=5.45),6,IF(AND(G130&gt;=0.301,G130&lt;0.312,D130&gt;=1.7,G130&gt;=0.093,D130&lt;2.4,G130&lt;0.432,F130&gt;=2.5,A130&gt;=5.9,A130&gt;=5.45),5.1,IF(AND(A130&lt;6.45,G130&lt;0.301,G130&lt;0.312,D130&gt;=1.7,G130&gt;=0.093,D130&lt;2.4,G130&lt;0.432,F130&gt;=2.5,A130&gt;=5.9,A130&gt;=5.45),5.3,IF(AND(A130&gt;=6.45,G130&lt;0.301,G130&lt;0.312,D130&gt;=1.7,G130&gt;=0.093,D130&lt;2.4,G130&lt;0.432,F130&gt;=2.5,A130&gt;=5.9,A130&gt;=5.45),5.2,"shouldnthappen"))))))))))))))))))))))))))))))))))))</f>
        <v>4.9</v>
      </c>
      <c r="Y130" s="1" t="n">
        <f aca="false">IF(AND(H130&lt;6.51,F130&lt;1.5),1.8,IF(AND(H130&gt;=16.674,F130&gt;=1.5),6.533,IF(AND(D130&gt;=0.45,H130&gt;=6.51,F130&lt;1.5),1.667,IF(AND(H130&gt;=13.805,G130&lt;0.154,H130&lt;16.674,F130&gt;=1.5),6.7,IF(AND(D130&lt;0.15,A130&lt;5.05,D130&lt;0.45,H130&gt;=6.51,F130&lt;1.5),1.4,IF(AND(H130&gt;=13.586,A130&gt;=5.05,D130&lt;0.45,H130&gt;=6.51,F130&lt;1.5),1.3,IF(AND(F130&lt;2.5,H130&lt;13.805,G130&lt;0.154,H130&lt;16.674,F130&gt;=1.5),4.6,IF(AND(H130&lt;8.929,D130&lt;1.35,G130&gt;=0.154,H130&lt;16.674,F130&gt;=1.5),3.64,IF(AND(G130&lt;0.05,H130&lt;13.586,A130&gt;=5.05,D130&lt;0.45,H130&gt;=6.51,F130&lt;1.5),1.4,IF(AND(G130&gt;=0.107,F130&gt;=2.5,H130&lt;13.805,G130&lt;0.154,H130&lt;16.674,F130&gt;=1.5),5.3,IF(AND(B130&gt;=2.75,H130&gt;=8.929,D130&lt;1.35,G130&gt;=0.154,H130&lt;16.674,F130&gt;=1.5),4.433,IF(AND(D130&gt;=1.55,F130&lt;2.5,D130&gt;=1.35,G130&gt;=0.154,H130&lt;16.674,F130&gt;=1.5),4.975,IF(AND(H130&lt;6.93,F130&gt;=2.5,D130&gt;=1.35,G130&gt;=0.154,H130&lt;16.674,F130&gt;=1.5),4.5,IF(AND(H130&lt;12.675,G130&lt;0.217,D130&gt;=0.15,A130&lt;5.05,D130&lt;0.45,H130&gt;=6.51,F130&lt;1.5),1.4,IF(AND(H130&gt;=12.675,G130&lt;0.217,D130&gt;=0.15,A130&lt;5.05,D130&lt;0.45,H130&gt;=6.51,F130&lt;1.5),1.5,IF(AND(A130&lt;4.65,G130&gt;=0.217,D130&gt;=0.15,A130&lt;5.05,D130&lt;0.45,H130&gt;=6.51,F130&lt;1.5),1.35,IF(AND(D130&lt;0.25,G130&gt;=0.05,H130&lt;13.586,A130&gt;=5.05,D130&lt;0.45,H130&gt;=6.51,F130&lt;1.5),1.467,IF(AND(D130&gt;=0.25,G130&gt;=0.05,H130&lt;13.586,A130&gt;=5.05,D130&lt;0.45,H130&gt;=6.51,F130&lt;1.5),1.5,IF(AND(H130&lt;9.15,G130&lt;0.107,F130&gt;=2.5,H130&lt;13.805,G130&lt;0.154,H130&lt;16.674,F130&gt;=1.5),5.7,IF(AND(H130&gt;=9.15,G130&lt;0.107,F130&gt;=2.5,H130&lt;13.805,G130&lt;0.154,H130&lt;16.674,F130&gt;=1.5),5.6,IF(AND(G130&lt;0.404,B130&lt;2.75,H130&gt;=8.929,D130&lt;1.35,G130&gt;=0.154,H130&lt;16.674,F130&gt;=1.5),4.15,IF(AND(G130&gt;=0.404,B130&lt;2.75,H130&gt;=8.929,D130&lt;1.35,G130&gt;=0.154,H130&lt;16.674,F130&gt;=1.5),3.9,IF(AND(A130&gt;=6.75,D130&lt;1.55,F130&lt;2.5,D130&gt;=1.35,G130&gt;=0.154,H130&lt;16.674,F130&gt;=1.5),4.82,IF(AND(D130&lt;0.25,A130&gt;=4.65,G130&gt;=0.217,D130&gt;=0.15,A130&lt;5.05,D130&lt;0.45,H130&gt;=6.51,F130&lt;1.5),1.325,IF(AND(D130&gt;=0.25,A130&gt;=4.65,G130&gt;=0.217,D130&gt;=0.15,A130&lt;5.05,D130&lt;0.45,H130&gt;=6.51,F130&lt;1.5),1.3,IF(AND(A130&lt;6.55,A130&lt;6.75,D130&lt;1.55,F130&lt;2.5,D130&gt;=1.35,G130&gt;=0.154,H130&lt;16.674,F130&gt;=1.5),4.575,IF(AND(A130&gt;=6.55,A130&lt;6.75,D130&lt;1.55,F130&lt;2.5,D130&gt;=1.35,G130&gt;=0.154,H130&lt;16.674,F130&gt;=1.5),4.4,IF(AND(B130&lt;2.9,D130&lt;2.05,H130&gt;=6.93,F130&gt;=2.5,D130&gt;=1.35,G130&gt;=0.154,H130&lt;16.674,F130&gt;=1.5),5.05,IF(AND(H130&lt;8.884,D130&gt;=2.05,H130&gt;=6.93,F130&gt;=2.5,D130&gt;=1.35,G130&gt;=0.154,H130&lt;16.674,F130&gt;=1.5),5.1,IF(AND(H130&lt;13.711,B130&gt;=2.9,D130&lt;2.05,H130&gt;=6.93,F130&gt;=2.5,D130&gt;=1.35,G130&gt;=0.154,H130&lt;16.674,F130&gt;=1.5),5,IF(AND(H130&gt;=13.711,B130&gt;=2.9,D130&lt;2.05,H130&gt;=6.93,F130&gt;=2.5,D130&gt;=1.35,G130&gt;=0.154,H130&lt;16.674,F130&gt;=1.5),5.8,IF(AND(B130&lt;3.15,H130&gt;=8.884,D130&gt;=2.05,H130&gt;=6.93,F130&gt;=2.5,D130&gt;=1.35,G130&gt;=0.154,H130&lt;16.674,F130&gt;=1.5),5.56,IF(AND(B130&gt;=3.15,H130&gt;=8.884,D130&gt;=2.05,H130&gt;=6.93,F130&gt;=2.5,D130&gt;=1.35,G130&gt;=0.154,H130&lt;16.674,F130&gt;=1.5),5.9,"shouldnthappen")))))))))))))))))))))))))))))))))</f>
        <v>5</v>
      </c>
      <c r="Z130" s="1" t="n">
        <f aca="false">IF(AND(F130&gt;=2,B130&gt;=3.35),5.6,IF(AND(A130&lt;6.65,H130&gt;=15.076,B130&lt;3.35),4.8,IF(AND(A130&gt;=6.65,H130&gt;=15.076,B130&lt;3.35),6.15,IF(AND(H130&lt;6.542,F130&lt;2,B130&gt;=3.35),1.767,IF(AND(G130&gt;=0.653,D130&lt;0.75,H130&lt;15.076,B130&lt;3.35),1.55,IF(AND(D130&lt;0.15,G130&lt;0.653,D130&lt;0.75,H130&lt;15.076,B130&lt;3.35),1.1,IF(AND(G130&lt;0.356,A130&lt;5.05,H130&gt;=6.542,F130&lt;2,B130&gt;=3.35),1.4,IF(AND(G130&gt;=0.356,A130&lt;5.05,H130&gt;=6.542,F130&lt;2,B130&gt;=3.35),1.3,IF(AND(G130&gt;=0.566,A130&gt;=5.05,H130&gt;=6.542,F130&lt;2,B130&gt;=3.35),1.6,IF(AND(B130&gt;=3.1,D130&gt;=0.15,G130&lt;0.653,D130&lt;0.75,H130&lt;15.076,B130&lt;3.35),1.367,IF(AND(B130&gt;=2.65,D130&lt;1.45,B130&lt;2.75,D130&gt;=0.75,H130&lt;15.076,B130&lt;3.35),3.96,IF(AND(G130&lt;0.352,D130&gt;=1.45,B130&lt;2.75,D130&gt;=0.75,H130&lt;15.076,B130&lt;3.35),4.5,IF(AND(D130&gt;=1.35,A130&lt;6.2,B130&gt;=2.75,D130&gt;=0.75,H130&lt;15.076,B130&lt;3.35),4.733,IF(AND(A130&lt;4.7,B130&lt;3.1,D130&gt;=0.15,G130&lt;0.653,D130&lt;0.75,H130&lt;15.076,B130&lt;3.35),1.36,IF(AND(A130&gt;=4.7,B130&lt;3.1,D130&gt;=0.15,G130&lt;0.653,D130&lt;0.75,H130&lt;15.076,B130&lt;3.35),1.6,IF(AND(A130&lt;5.2,B130&lt;2.65,D130&lt;1.45,B130&lt;2.75,D130&gt;=0.75,H130&lt;15.076,B130&lt;3.35),3.3,IF(AND(A130&lt;6.5,G130&gt;=0.352,D130&gt;=1.45,B130&lt;2.75,D130&gt;=0.75,H130&lt;15.076,B130&lt;3.35),5,IF(AND(A130&gt;=6.5,G130&gt;=0.352,D130&gt;=1.45,B130&lt;2.75,D130&gt;=0.75,H130&lt;15.076,B130&lt;3.35),5.8,IF(AND(H130&lt;8.486,D130&lt;1.35,A130&lt;6.2,B130&gt;=2.75,D130&gt;=0.75,H130&lt;15.076,B130&lt;3.35),3.975,IF(AND(G130&lt;0.187,F130&lt;2.5,A130&gt;=6.2,B130&gt;=2.75,D130&gt;=0.75,H130&lt;15.076,B130&lt;3.35),5,IF(AND(G130&gt;=0.187,F130&lt;2.5,A130&gt;=6.2,B130&gt;=2.75,D130&gt;=0.75,H130&lt;15.076,B130&lt;3.35),4.525,IF(AND(A130&gt;=7.25,F130&gt;=2.5,A130&gt;=6.2,B130&gt;=2.75,D130&gt;=0.75,H130&lt;15.076,B130&lt;3.35),6.5,IF(AND(G130&lt;0.185,B130&lt;3.6,G130&lt;0.566,A130&gt;=5.05,H130&gt;=6.542,F130&lt;2,B130&gt;=3.35),1.45,IF(AND(G130&gt;=0.185,B130&lt;3.6,G130&lt;0.566,A130&gt;=5.05,H130&gt;=6.542,F130&lt;2,B130&gt;=3.35),1.34,IF(AND(G130&lt;0.13,B130&gt;=3.6,G130&lt;0.566,A130&gt;=5.05,H130&gt;=6.542,F130&lt;2,B130&gt;=3.35),1.45,IF(AND(G130&gt;=0.13,B130&gt;=3.6,G130&lt;0.566,A130&gt;=5.05,H130&gt;=6.542,F130&lt;2,B130&gt;=3.35),1.5,IF(AND(D130&lt;1.05,A130&gt;=5.2,B130&lt;2.65,D130&lt;1.45,B130&lt;2.75,D130&gt;=0.75,H130&lt;15.076,B130&lt;3.35),3.5,IF(AND(D130&gt;=1.05,A130&gt;=5.2,B130&lt;2.65,D130&lt;1.45,B130&lt;2.75,D130&gt;=0.75,H130&lt;15.076,B130&lt;3.35),3.94,IF(AND(H130&lt;10.983,H130&gt;=8.486,D130&lt;1.35,A130&lt;6.2,B130&gt;=2.75,D130&gt;=0.75,H130&lt;15.076,B130&lt;3.35),4.38,IF(AND(H130&gt;=10.983,H130&gt;=8.486,D130&lt;1.35,A130&lt;6.2,B130&gt;=2.75,D130&gt;=0.75,H130&lt;15.076,B130&lt;3.35),4.1,IF(AND(B130&gt;=3.25,A130&lt;7.25,F130&gt;=2.5,A130&gt;=6.2,B130&gt;=2.75,D130&gt;=0.75,H130&lt;15.076,B130&lt;3.35),5.7,IF(AND(B130&lt;2.95,B130&lt;3.25,A130&lt;7.25,F130&gt;=2.5,A130&gt;=6.2,B130&gt;=2.75,D130&gt;=0.75,H130&lt;15.076,B130&lt;3.35),5.6,IF(AND(H130&gt;=13.711,B130&gt;=2.95,B130&lt;3.25,A130&lt;7.25,F130&gt;=2.5,A130&gt;=6.2,B130&gt;=2.75,D130&gt;=0.75,H130&lt;15.076,B130&lt;3.35),5.8,IF(AND(A130&gt;=6.8,H130&lt;13.711,B130&gt;=2.95,B130&lt;3.25,A130&lt;7.25,F130&gt;=2.5,A130&gt;=6.2,B130&gt;=2.75,D130&gt;=0.75,H130&lt;15.076,B130&lt;3.35),5.1,IF(AND(H130&lt;12.921,A130&lt;6.8,H130&lt;13.711,B130&gt;=2.95,B130&lt;3.25,A130&lt;7.25,F130&gt;=2.5,A130&gt;=6.2,B130&gt;=2.75,D130&gt;=0.75,H130&lt;15.076,B130&lt;3.35),5.34,IF(AND(H130&gt;=12.921,A130&lt;6.8,H130&lt;13.711,B130&gt;=2.95,B130&lt;3.25,A130&lt;7.25,F130&gt;=2.5,A130&gt;=6.2,B130&gt;=2.75,D130&gt;=0.75,H130&lt;15.076,B130&lt;3.35),5.133,"shouldnthappen"))))))))))))))))))))))))))))))))))))</f>
        <v>4.733</v>
      </c>
      <c r="AA130" s="1" t="n">
        <f aca="false">IF(AND(D130&gt;=0.45,A130&lt;5.05,D130&lt;0.8),1.6,IF(AND(D130&gt;=0.45,A130&gt;=5.05,D130&lt;0.8),1.7,IF(AND(H130&gt;=16.244,F130&gt;=2.5,D130&gt;=0.8),6.533,IF(AND(A130&lt;4.35,D130&lt;0.45,A130&lt;5.05,D130&lt;0.8),1.1,IF(AND(H130&gt;=14.877,D130&lt;0.45,A130&gt;=5.05,D130&lt;0.8),1.3,IF(AND(D130&gt;=1.4,A130&lt;5.65,F130&lt;2.5,D130&gt;=0.8),4.5,IF(AND(A130&gt;=7.25,H130&lt;16.244,F130&gt;=2.5,D130&gt;=0.8),6.5,IF(AND(A130&gt;=4.75,A130&gt;=4.35,D130&lt;0.45,A130&lt;5.05,D130&lt;0.8),1.35,IF(AND(A130&lt;5.3,D130&lt;1.4,A130&lt;5.65,F130&lt;2.5,D130&gt;=0.8),3.1,IF(AND(A130&gt;=6.8,A130&gt;=6.55,A130&gt;=5.65,F130&lt;2.5,D130&gt;=0.8),4.9,IF(AND(H130&lt;5.767,A130&lt;7.25,H130&lt;16.244,F130&gt;=2.5,D130&gt;=0.8),4.5,IF(AND(G130&gt;=0.522,A130&lt;4.75,A130&gt;=4.35,D130&lt;0.45,A130&lt;5.05,D130&lt;0.8),1.2,IF(AND(G130&gt;=0.948,D130&lt;0.35,H130&lt;14.877,D130&lt;0.45,A130&gt;=5.05,D130&lt;0.8),1.7,IF(AND(H130&lt;13.089,D130&gt;=0.35,H130&lt;14.877,D130&lt;0.45,A130&gt;=5.05,D130&lt;0.8),1.5,IF(AND(H130&gt;=13.089,D130&gt;=0.35,H130&lt;14.877,D130&lt;0.45,A130&gt;=5.05,D130&lt;0.8),1.3,IF(AND(B130&gt;=2.95,A130&gt;=5.3,D130&lt;1.4,A130&lt;5.65,F130&lt;2.5,D130&gt;=0.8),4.1,IF(AND(H130&lt;9.181,A130&lt;6.05,A130&lt;6.55,A130&gt;=5.65,F130&lt;2.5,D130&gt;=0.8),5.1,IF(AND(H130&gt;=9.181,A130&lt;6.05,A130&lt;6.55,A130&gt;=5.65,F130&lt;2.5,D130&gt;=0.8),4.3,IF(AND(G130&gt;=0.867,A130&gt;=6.05,A130&lt;6.55,A130&gt;=5.65,F130&lt;2.5,D130&gt;=0.8),4.9,IF(AND(B130&lt;3.05,A130&lt;6.8,A130&gt;=6.55,A130&gt;=5.65,F130&lt;2.5,D130&gt;=0.8),5,IF(AND(B130&gt;=3.05,A130&lt;6.8,A130&gt;=6.55,A130&gt;=5.65,F130&lt;2.5,D130&gt;=0.8),4.55,IF(AND(H130&gt;=14.144,G130&lt;0.522,A130&lt;4.75,A130&gt;=4.35,D130&lt;0.45,A130&lt;5.05,D130&lt;0.8),1.3,IF(AND(B130&lt;2.7,B130&lt;2.95,A130&gt;=5.3,D130&lt;1.4,A130&lt;5.65,F130&lt;2.5,D130&gt;=0.8),3.78,IF(AND(B130&gt;=2.7,B130&lt;2.95,A130&gt;=5.3,D130&lt;1.4,A130&lt;5.65,F130&lt;2.5,D130&gt;=0.8),3.6,IF(AND(G130&lt;0.638,G130&lt;0.867,A130&gt;=6.05,A130&lt;6.55,A130&gt;=5.65,F130&lt;2.5,D130&gt;=0.8),4.433,IF(AND(G130&gt;=0.638,G130&lt;0.867,A130&gt;=6.05,A130&lt;6.55,A130&gt;=5.65,F130&lt;2.5,D130&gt;=0.8),4,IF(AND(A130&lt;6.35,H130&lt;11.146,H130&gt;=5.767,A130&lt;7.25,H130&lt;16.244,F130&gt;=2.5,D130&gt;=0.8),5.1,IF(AND(A130&lt;4.5,H130&lt;14.144,G130&lt;0.522,A130&lt;4.75,A130&gt;=4.35,D130&lt;0.45,A130&lt;5.05,D130&lt;0.8),1.35,IF(AND(A130&gt;=4.5,H130&lt;14.144,G130&lt;0.522,A130&lt;4.75,A130&gt;=4.35,D130&lt;0.45,A130&lt;5.05,D130&lt;0.8),1.4,IF(AND(A130&lt;5.15,B130&lt;3.75,G130&lt;0.948,D130&lt;0.35,H130&lt;14.877,D130&lt;0.45,A130&gt;=5.05,D130&lt;0.8),1.4,IF(AND(A130&gt;=5.15,B130&lt;3.75,G130&lt;0.948,D130&lt;0.35,H130&lt;14.877,D130&lt;0.45,A130&gt;=5.05,D130&lt;0.8),1.5,IF(AND(G130&lt;0.112,B130&gt;=3.75,G130&lt;0.948,D130&lt;0.35,H130&lt;14.877,D130&lt;0.45,A130&gt;=5.05,D130&lt;0.8),1.5,IF(AND(G130&gt;=0.112,B130&gt;=3.75,G130&lt;0.948,D130&lt;0.35,H130&lt;14.877,D130&lt;0.45,A130&gt;=5.05,D130&lt;0.8),1.6,IF(AND(G130&lt;0.075,A130&gt;=6.35,H130&lt;11.146,H130&gt;=5.767,A130&lt;7.25,H130&lt;16.244,F130&gt;=2.5,D130&gt;=0.8),5.5,IF(AND(G130&gt;=0.075,A130&gt;=6.35,H130&lt;11.146,H130&gt;=5.767,A130&lt;7.25,H130&lt;16.244,F130&gt;=2.5,D130&gt;=0.8),5.24,IF(AND(B130&lt;2.95,D130&lt;1.9,H130&gt;=11.146,H130&gt;=5.767,A130&lt;7.25,H130&lt;16.244,F130&gt;=2.5,D130&gt;=0.8),5.65,IF(AND(B130&gt;=2.95,D130&lt;1.9,H130&gt;=11.146,H130&gt;=5.767,A130&lt;7.25,H130&lt;16.244,F130&gt;=2.5,D130&gt;=0.8),5.8,IF(AND(H130&lt;13.42,D130&gt;=1.9,H130&gt;=11.146,H130&gt;=5.767,A130&lt;7.25,H130&lt;16.244,F130&gt;=2.5,D130&gt;=0.8),5.6,IF(AND(H130&gt;=13.42,D130&gt;=1.9,H130&gt;=11.146,H130&gt;=5.767,A130&lt;7.25,H130&lt;16.244,F130&gt;=2.5,D130&gt;=0.8),5.34,"shouldnthappen")))))))))))))))))))))))))))))))))))))))</f>
        <v>5.8</v>
      </c>
      <c r="AB130" s="1" t="n">
        <f aca="false">IF(AND(D130&gt;=0.35,F130&lt;1.5),1.5,IF(AND(F130&lt;2.5,D130&gt;=1.55,F130&gt;=1.5),4.85,IF(AND(H130&lt;8.308,D130&lt;0.15,D130&lt;0.35,F130&lt;1.5),1.5,IF(AND(H130&gt;=8.308,D130&lt;0.15,D130&lt;0.35,F130&lt;1.5),1.4,IF(AND(H130&lt;5.523,D130&gt;=0.15,D130&lt;0.35,F130&lt;1.5),1,IF(AND(G130&lt;0.572,H130&lt;10.688,D130&lt;1.55,F130&gt;=1.5),3.75,IF(AND(B130&gt;=3.5,F130&gt;=2.5,D130&gt;=1.55,F130&gt;=1.5),6.3,IF(AND(A130&gt;=5.65,G130&gt;=0.572,H130&lt;10.688,D130&lt;1.55,F130&gt;=1.5),4.45,IF(AND(B130&gt;=2.85,A130&lt;6.15,H130&gt;=10.688,D130&lt;1.55,F130&gt;=1.5),4.35,IF(AND(H130&gt;=16.284,B130&lt;3.5,F130&gt;=2.5,D130&gt;=1.55,F130&gt;=1.5),6.6,IF(AND(G130&gt;=0.241,G130&lt;0.338,H130&gt;=5.523,D130&gt;=0.15,D130&lt;0.35,F130&lt;1.5),1.25,IF(AND(A130&lt;5.05,G130&gt;=0.338,H130&gt;=5.523,D130&gt;=0.15,D130&lt;0.35,F130&lt;1.5),1.35,IF(AND(B130&lt;2.7,A130&lt;5.65,G130&gt;=0.572,H130&lt;10.688,D130&lt;1.55,F130&gt;=1.5),4,IF(AND(B130&gt;=2.7,A130&lt;5.65,G130&gt;=0.572,H130&lt;10.688,D130&lt;1.55,F130&gt;=1.5),3.6,IF(AND(B130&lt;2.45,B130&lt;2.85,A130&lt;6.15,H130&gt;=10.688,D130&lt;1.55,F130&gt;=1.5),3.7,IF(AND(A130&lt;6.25,B130&lt;2.85,A130&gt;=6.15,H130&gt;=10.688,D130&lt;1.55,F130&gt;=1.5),4.5,IF(AND(A130&gt;=6.25,B130&lt;2.85,A130&gt;=6.15,H130&gt;=10.688,D130&lt;1.55,F130&gt;=1.5),4.86,IF(AND(D130&gt;=1.45,B130&gt;=2.85,A130&gt;=6.15,H130&gt;=10.688,D130&lt;1.55,F130&gt;=1.5),4.8,IF(AND(H130&lt;8.202,H130&lt;16.284,B130&lt;3.5,F130&gt;=2.5,D130&gt;=1.55,F130&gt;=1.5),5.7,IF(AND(A130&gt;=5.1,G130&lt;0.241,G130&lt;0.338,H130&gt;=5.523,D130&gt;=0.15,D130&lt;0.35,F130&lt;1.5),1.5,IF(AND(B130&gt;=3.75,A130&gt;=5.05,G130&gt;=0.338,H130&gt;=5.523,D130&gt;=0.15,D130&lt;0.35,F130&lt;1.5),1.6,IF(AND(A130&lt;5.7,B130&gt;=2.45,B130&lt;2.85,A130&lt;6.15,H130&gt;=10.688,D130&lt;1.55,F130&gt;=1.5),3.9,IF(AND(A130&gt;=5.7,B130&gt;=2.45,B130&lt;2.85,A130&lt;6.15,H130&gt;=10.688,D130&lt;1.55,F130&gt;=1.5),4.02,IF(AND(H130&lt;13.654,D130&lt;1.45,B130&gt;=2.85,A130&gt;=6.15,H130&gt;=10.688,D130&lt;1.55,F130&gt;=1.5),4.333,IF(AND(H130&gt;=13.654,D130&lt;1.45,B130&gt;=2.85,A130&gt;=6.15,H130&gt;=10.688,D130&lt;1.55,F130&gt;=1.5),4.54,IF(AND(A130&lt;6.15,H130&gt;=8.202,H130&lt;16.284,B130&lt;3.5,F130&gt;=2.5,D130&gt;=1.55,F130&gt;=1.5),5,IF(AND(H130&lt;13.924,A130&lt;5.1,G130&lt;0.241,G130&lt;0.338,H130&gt;=5.523,D130&gt;=0.15,D130&lt;0.35,F130&lt;1.5),1.4,IF(AND(H130&gt;=13.924,A130&lt;5.1,G130&lt;0.241,G130&lt;0.338,H130&gt;=5.523,D130&gt;=0.15,D130&lt;0.35,F130&lt;1.5),1.5,IF(AND(D130&lt;0.25,B130&lt;3.75,A130&gt;=5.05,G130&gt;=0.338,H130&gt;=5.523,D130&gt;=0.15,D130&lt;0.35,F130&lt;1.5),1.5,IF(AND(D130&gt;=0.25,B130&lt;3.75,A130&gt;=5.05,G130&gt;=0.338,H130&gt;=5.523,D130&gt;=0.15,D130&lt;0.35,F130&lt;1.5),1.4,IF(AND(H130&lt;8.884,B130&gt;=3.05,A130&gt;=6.15,H130&gt;=8.202,H130&lt;16.284,B130&lt;3.5,F130&gt;=2.5,D130&gt;=1.55,F130&gt;=1.5),5.1,IF(AND(A130&lt;6.45,G130&lt;0.368,B130&lt;3.05,A130&gt;=6.15,H130&gt;=8.202,H130&lt;16.284,B130&lt;3.5,F130&gt;=2.5,D130&gt;=1.55,F130&gt;=1.5),5.525,IF(AND(A130&gt;=6.45,G130&lt;0.368,B130&lt;3.05,A130&gt;=6.15,H130&gt;=8.202,H130&lt;16.284,B130&lt;3.5,F130&gt;=2.5,D130&gt;=1.55,F130&gt;=1.5),5.35,IF(AND(D130&lt;2.25,G130&gt;=0.368,B130&lt;3.05,A130&gt;=6.15,H130&gt;=8.202,H130&lt;16.284,B130&lt;3.5,F130&gt;=2.5,D130&gt;=1.55,F130&gt;=1.5),5.8,IF(AND(D130&gt;=2.25,G130&gt;=0.368,B130&lt;3.05,A130&gt;=6.15,H130&gt;=8.202,H130&lt;16.284,B130&lt;3.5,F130&gt;=2.5,D130&gt;=1.55,F130&gt;=1.5),5.2,IF(AND(H130&lt;10.257,H130&gt;=8.884,B130&gt;=3.05,A130&gt;=6.15,H130&gt;=8.202,H130&lt;16.284,B130&lt;3.5,F130&gt;=2.5,D130&gt;=1.55,F130&gt;=1.5),5.9,IF(AND(H130&gt;=10.257,H130&gt;=8.884,B130&gt;=3.05,A130&gt;=6.15,H130&gt;=8.202,H130&lt;16.284,B130&lt;3.5,F130&gt;=2.5,D130&gt;=1.55,F130&gt;=1.5),5.48,"shouldnthappen")))))))))))))))))))))))))))))))))))))</f>
        <v>5</v>
      </c>
      <c r="AC130" s="1" t="n">
        <f aca="false">IF(AND(H130&lt;5.748,A130&lt;5.05,D130&lt;0.8),1,IF(AND(B130&lt;3.35,A130&gt;=5.05,D130&lt;0.8),1.7,IF(AND(A130&lt;5.85,G130&lt;0.154,D130&gt;=0.8),4.5,IF(AND(D130&gt;=0.45,H130&gt;=5.748,A130&lt;5.05,D130&lt;0.8),1.6,IF(AND(G130&gt;=0.934,B130&gt;=3.35,A130&gt;=5.05,D130&lt;0.8),1.7,IF(AND(D130&lt;2.1,A130&gt;=5.85,G130&lt;0.154,D130&gt;=0.8),6.15,IF(AND(D130&gt;=2.1,A130&gt;=5.85,G130&lt;0.154,D130&gt;=0.8),5.5,IF(AND(A130&lt;6.1,D130&gt;=1.55,G130&gt;=0.154,D130&gt;=0.8),5,IF(AND(H130&gt;=14.379,G130&lt;0.934,B130&gt;=3.35,A130&gt;=5.05,D130&lt;0.8),1.58,IF(AND(G130&lt;0.379,A130&gt;=6.1,D130&gt;=1.55,G130&gt;=0.154,D130&gt;=0.8),5.42,IF(AND(H130&lt;13.924,G130&lt;0.227,D130&lt;0.45,H130&gt;=5.748,A130&lt;5.05,D130&lt;0.8),1.4,IF(AND(H130&gt;=13.924,G130&lt;0.227,D130&lt;0.45,H130&gt;=5.748,A130&lt;5.05,D130&lt;0.8),1.5,IF(AND(B130&lt;3.1,G130&gt;=0.227,D130&lt;0.45,H130&gt;=5.748,A130&lt;5.05,D130&lt;0.8),1.1,IF(AND(G130&lt;0.13,H130&lt;14.379,G130&lt;0.934,B130&gt;=3.35,A130&gt;=5.05,D130&lt;0.8),1.4,IF(AND(D130&lt;1.05,A130&lt;5.65,D130&lt;1.35,D130&lt;1.55,G130&gt;=0.154,D130&gt;=0.8),3.7,IF(AND(D130&lt;1.25,A130&gt;=5.65,D130&lt;1.35,D130&lt;1.55,G130&gt;=0.154,D130&gt;=0.8),4.06,IF(AND(D130&gt;=1.25,A130&gt;=5.65,D130&lt;1.35,D130&lt;1.55,G130&gt;=0.154,D130&gt;=0.8),4.425,IF(AND(H130&lt;13.654,D130&lt;1.45,D130&gt;=1.35,D130&lt;1.55,G130&gt;=0.154,D130&gt;=0.8),4.275,IF(AND(G130&lt;0.259,D130&gt;=1.45,D130&gt;=1.35,D130&lt;1.55,G130&gt;=0.154,D130&gt;=0.8),5.1,IF(AND(B130&lt;2.95,G130&gt;=0.379,A130&gt;=6.1,D130&gt;=1.55,G130&gt;=0.154,D130&gt;=0.8),6.3,IF(AND(B130&lt;3.25,B130&gt;=3.1,G130&gt;=0.227,D130&lt;0.45,H130&gt;=5.748,A130&lt;5.05,D130&lt;0.8),1.3,IF(AND(B130&gt;=3.25,B130&gt;=3.1,G130&gt;=0.227,D130&lt;0.45,H130&gt;=5.748,A130&lt;5.05,D130&lt;0.8),1.4,IF(AND(H130&gt;=13.372,G130&gt;=0.13,H130&lt;14.379,G130&lt;0.934,B130&gt;=3.35,A130&gt;=5.05,D130&lt;0.8),1.4,IF(AND(H130&lt;6.69,D130&gt;=1.05,A130&lt;5.65,D130&lt;1.35,D130&lt;1.55,G130&gt;=0.154,D130&gt;=0.8),4.033,IF(AND(H130&gt;=6.69,D130&gt;=1.05,A130&lt;5.65,D130&lt;1.35,D130&lt;1.55,G130&gt;=0.154,D130&gt;=0.8),3.88,IF(AND(B130&lt;2.85,H130&gt;=13.654,D130&lt;1.45,D130&gt;=1.35,D130&lt;1.55,G130&gt;=0.154,D130&gt;=0.8),4.8,IF(AND(B130&gt;=2.85,H130&gt;=13.654,D130&lt;1.45,D130&gt;=1.35,D130&lt;1.55,G130&gt;=0.154,D130&gt;=0.8),4.7,IF(AND(H130&lt;11.681,G130&gt;=0.259,D130&gt;=1.45,D130&gt;=1.35,D130&lt;1.55,G130&gt;=0.154,D130&gt;=0.8),4.85,IF(AND(H130&gt;=11.681,G130&gt;=0.259,D130&gt;=1.45,D130&gt;=1.35,D130&lt;1.55,G130&gt;=0.154,D130&gt;=0.8),4.633,IF(AND(A130&lt;6.25,B130&gt;=2.95,G130&gt;=0.379,A130&gt;=6.1,D130&gt;=1.55,G130&gt;=0.154,D130&gt;=0.8),5.4,IF(AND(D130&lt;0.3,H130&lt;13.372,G130&gt;=0.13,H130&lt;14.379,G130&lt;0.934,B130&gt;=3.35,A130&gt;=5.05,D130&lt;0.8),1.475,IF(AND(D130&gt;=0.3,H130&lt;13.372,G130&gt;=0.13,H130&lt;14.379,G130&lt;0.934,B130&gt;=3.35,A130&gt;=5.05,D130&lt;0.8),1.5,IF(AND(B130&lt;3.15,A130&gt;=6.25,B130&gt;=2.95,G130&gt;=0.379,A130&gt;=6.1,D130&gt;=1.55,G130&gt;=0.154,D130&gt;=0.8),5.7,IF(AND(B130&gt;=3.15,A130&gt;=6.25,B130&gt;=2.95,G130&gt;=0.379,A130&gt;=6.1,D130&gt;=1.55,G130&gt;=0.154,D130&gt;=0.8),5.933,"shouldnthappen"))))))))))))))))))))))))))))))))))</f>
        <v>5.4</v>
      </c>
      <c r="AD130" s="1" t="n">
        <f aca="false">IF(AND(H130&lt;6.621,A130&lt;4.95,D130&lt;0.8),1,IF(AND(H130&lt;14.144,H130&gt;=6.621,A130&lt;4.95,D130&lt;0.8),1.4,IF(AND(H130&gt;=14.144,H130&gt;=6.621,A130&lt;4.95,D130&lt;0.8),1.3,IF(AND(G130&lt;0.13,B130&gt;=3.85,A130&gt;=4.95,D130&lt;0.8),1.3,IF(AND(G130&gt;=0.13,B130&gt;=3.85,A130&gt;=4.95,D130&lt;0.8),1.425,IF(AND(A130&gt;=6.05,B130&lt;2.75,D130&lt;1.55,D130&gt;=0.8),4.9,IF(AND(A130&gt;=7.3,G130&lt;0.119,D130&gt;=1.55,D130&gt;=0.8),6.7,IF(AND(H130&lt;6.555,D130&lt;0.25,B130&lt;3.85,A130&gt;=4.95,D130&lt;0.8),1.7,IF(AND(B130&lt;3.4,D130&gt;=0.25,B130&lt;3.85,A130&gt;=4.95,D130&lt;0.8),1.7,IF(AND(B130&gt;=3.4,D130&gt;=0.25,B130&lt;3.85,A130&gt;=4.95,D130&lt;0.8),1.6,IF(AND(A130&lt;5.05,A130&lt;6.05,B130&lt;2.75,D130&lt;1.55,D130&gt;=0.8),3.3,IF(AND(B130&lt;2.85,D130&lt;1.35,B130&gt;=2.75,D130&lt;1.55,D130&gt;=0.8),4.5,IF(AND(H130&lt;12.206,D130&gt;=1.35,B130&gt;=2.75,D130&lt;1.55,D130&gt;=0.8),4.7,IF(AND(H130&gt;=12.206,D130&gt;=1.35,B130&gt;=2.75,D130&lt;1.55,D130&gt;=0.8),4.52,IF(AND(G130&lt;0.024,A130&lt;7.3,G130&lt;0.119,D130&gt;=1.55,D130&gt;=0.8),5.7,IF(AND(G130&gt;=0.024,A130&lt;7.3,G130&lt;0.119,D130&gt;=1.55,D130&gt;=0.8),5.6,IF(AND(F130&lt;2.5,G130&lt;0.417,G130&gt;=0.119,D130&gt;=1.55,D130&gt;=0.8),5.05,IF(AND(B130&lt;3.15,H130&gt;=6.555,D130&lt;0.25,B130&lt;3.85,A130&gt;=4.95,D130&lt;0.8),1.6,IF(AND(G130&lt;0.356,A130&gt;=5.05,A130&lt;6.05,B130&lt;2.75,D130&lt;1.55,D130&gt;=0.8),4.12,IF(AND(A130&lt;5.65,B130&gt;=2.85,D130&lt;1.35,B130&gt;=2.75,D130&lt;1.55,D130&gt;=0.8),3.6,IF(AND(B130&lt;3.15,F130&gt;=2.5,G130&lt;0.417,G130&gt;=0.119,D130&gt;=1.55,D130&gt;=0.8),5.18,IF(AND(B130&gt;=3.15,F130&gt;=2.5,G130&lt;0.417,G130&gt;=0.119,D130&gt;=1.55,D130&gt;=0.8),5.3,IF(AND(D130&lt;1.7,A130&lt;6.95,G130&gt;=0.417,G130&gt;=0.119,D130&gt;=1.55,D130&gt;=0.8),4.7,IF(AND(A130&lt;7.25,A130&gt;=6.95,G130&gt;=0.417,G130&gt;=0.119,D130&gt;=1.55,D130&gt;=0.8),5.8,IF(AND(A130&gt;=7.25,A130&gt;=6.95,G130&gt;=0.417,G130&gt;=0.119,D130&gt;=1.55,D130&gt;=0.8),6.333,IF(AND(H130&lt;8.594,B130&gt;=3.15,H130&gt;=6.555,D130&lt;0.25,B130&lt;3.85,A130&gt;=4.95,D130&lt;0.8),1.4,IF(AND(H130&gt;=8.594,B130&gt;=3.15,H130&gt;=6.555,D130&lt;0.25,B130&lt;3.85,A130&gt;=4.95,D130&lt;0.8),1.5,IF(AND(H130&gt;=11.218,G130&gt;=0.356,A130&gt;=5.05,A130&lt;6.05,B130&lt;2.75,D130&lt;1.55,D130&gt;=0.8),3.925,IF(AND(A130&gt;=6.5,A130&gt;=5.65,B130&gt;=2.85,D130&lt;1.35,B130&gt;=2.75,D130&lt;1.55,D130&gt;=0.8),4.6,IF(AND(H130&lt;8.602,H130&lt;11.218,G130&gt;=0.356,A130&gt;=5.05,A130&lt;6.05,B130&lt;2.75,D130&lt;1.55,D130&gt;=0.8),3.95,IF(AND(H130&gt;=8.602,H130&lt;11.218,G130&gt;=0.356,A130&gt;=5.05,A130&lt;6.05,B130&lt;2.75,D130&lt;1.55,D130&gt;=0.8),3.75,IF(AND(H130&lt;10.129,A130&lt;6.5,A130&gt;=5.65,B130&gt;=2.85,D130&lt;1.35,B130&gt;=2.75,D130&lt;1.55,D130&gt;=0.8),4.2,IF(AND(H130&gt;=10.129,A130&lt;6.5,A130&gt;=5.65,B130&gt;=2.85,D130&lt;1.35,B130&gt;=2.75,D130&lt;1.55,D130&gt;=0.8),4.267,IF(AND(D130&lt;2.2,B130&lt;3.05,D130&gt;=1.7,A130&lt;6.95,G130&gt;=0.417,G130&gt;=0.119,D130&gt;=1.55,D130&gt;=0.8),5.3,IF(AND(D130&gt;=2.2,B130&lt;3.05,D130&gt;=1.7,A130&lt;6.95,G130&gt;=0.417,G130&gt;=0.119,D130&gt;=1.55,D130&gt;=0.8),5.133,IF(AND(D130&lt;2.45,B130&gt;=3.05,D130&gt;=1.7,A130&lt;6.95,G130&gt;=0.417,G130&gt;=0.119,D130&gt;=1.55,D130&gt;=0.8),5.6,IF(AND(D130&gt;=2.45,B130&gt;=3.05,D130&gt;=1.7,A130&lt;6.95,G130&gt;=0.417,G130&gt;=0.119,D130&gt;=1.55,D130&gt;=0.8),6,"shouldnthappen")))))))))))))))))))))))))))))))))))))</f>
        <v>5.3</v>
      </c>
      <c r="AE130" s="1" t="n">
        <f aca="false">IF(AND(G130&lt;0.123,D130&gt;=0.25,D130&lt;0.75),1.3,IF(AND(H130&gt;=16.774,D130&gt;=1.75,D130&gt;=0.75),6.4,IF(AND(B130&lt;3.4,A130&lt;4.8,D130&lt;0.25,D130&lt;0.75),1.22,IF(AND(B130&gt;=3.4,A130&lt;4.8,D130&lt;0.25,D130&lt;0.75),1,IF(AND(A130&gt;=5.45,A130&gt;=4.8,D130&lt;0.25,D130&lt;0.75),1.367,IF(AND(H130&gt;=10.688,D130&lt;1.35,D130&lt;1.75,D130&gt;=0.75),4.2,IF(AND(A130&lt;5.3,D130&gt;=1.35,D130&lt;1.75,D130&gt;=0.75),4.05,IF(AND(G130&gt;=0.857,H130&lt;16.774,D130&gt;=1.75,D130&gt;=0.75),5.02,IF(AND(H130&lt;6.089,A130&lt;5.45,A130&gt;=4.8,D130&lt;0.25,D130&lt;0.75),1.7,IF(AND(G130&lt;0.184,D130&lt;0.35,G130&gt;=0.123,D130&gt;=0.25,D130&lt;0.75),1.7,IF(AND(G130&gt;=0.184,D130&lt;0.35,G130&gt;=0.123,D130&gt;=0.25,D130&lt;0.75),1.48,IF(AND(A130&lt;5.25,D130&gt;=0.35,G130&gt;=0.123,D130&gt;=0.25,D130&lt;0.75),1.75,IF(AND(A130&gt;=5.25,D130&gt;=0.35,G130&gt;=0.123,D130&gt;=0.25,D130&lt;0.75),1.5,IF(AND(A130&lt;5.3,H130&lt;10.688,D130&lt;1.35,D130&lt;1.75,D130&gt;=0.75),3.15,IF(AND(H130&lt;9.474,A130&gt;=5.3,D130&gt;=1.35,D130&lt;1.75,D130&gt;=0.75),4.95,IF(AND(G130&gt;=0.779,G130&lt;0.857,H130&lt;16.774,D130&gt;=1.75,D130&gt;=0.75),6,IF(AND(G130&lt;0.05,H130&gt;=6.089,A130&lt;5.45,A130&gt;=4.8,D130&lt;0.25,D130&lt;0.75),1.4,IF(AND(H130&lt;6.69,A130&gt;=5.3,H130&lt;10.688,D130&lt;1.35,D130&lt;1.75,D130&gt;=0.75),4.033,IF(AND(H130&gt;=6.69,A130&gt;=5.3,H130&lt;10.688,D130&lt;1.35,D130&lt;1.75,D130&gt;=0.75),3.733,IF(AND(B130&lt;2.5,H130&gt;=9.474,A130&gt;=5.3,D130&gt;=1.35,D130&lt;1.75,D130&gt;=0.75),4.5,IF(AND(D130&gt;=2.45,G130&lt;0.779,G130&lt;0.857,H130&lt;16.774,D130&gt;=1.75,D130&gt;=0.75),6,IF(AND(B130&gt;=3.75,G130&gt;=0.05,H130&gt;=6.089,A130&lt;5.45,A130&gt;=4.8,D130&lt;0.25,D130&lt;0.75),1.6,IF(AND(H130&lt;13.695,B130&gt;=2.5,H130&gt;=9.474,A130&gt;=5.3,D130&gt;=1.35,D130&lt;1.75,D130&gt;=0.75),4.567,IF(AND(G130&gt;=0.654,D130&lt;2.45,G130&lt;0.779,G130&lt;0.857,H130&lt;16.774,D130&gt;=1.75,D130&gt;=0.75),4.9,IF(AND(G130&gt;=0.73,B130&lt;3.75,G130&gt;=0.05,H130&gt;=6.089,A130&lt;5.45,A130&gt;=4.8,D130&lt;0.25,D130&lt;0.75),1.4,IF(AND(A130&lt;6.65,H130&gt;=13.695,B130&gt;=2.5,H130&gt;=9.474,A130&gt;=5.3,D130&gt;=1.35,D130&lt;1.75,D130&gt;=0.75),4.4,IF(AND(A130&gt;=6.65,H130&gt;=13.695,B130&gt;=2.5,H130&gt;=9.474,A130&gt;=5.3,D130&gt;=1.35,D130&lt;1.75,D130&gt;=0.75),4.84,IF(AND(B130&lt;2.75,G130&lt;0.654,D130&lt;2.45,G130&lt;0.779,G130&lt;0.857,H130&lt;16.774,D130&gt;=1.75,D130&gt;=0.75),5.2,IF(AND(H130&lt;9.524,G130&lt;0.73,B130&lt;3.75,G130&gt;=0.05,H130&gt;=6.089,A130&lt;5.45,A130&gt;=4.8,D130&lt;0.25,D130&lt;0.75),1.5,IF(AND(H130&gt;=9.524,G130&lt;0.73,B130&lt;3.75,G130&gt;=0.05,H130&gt;=6.089,A130&lt;5.45,A130&gt;=4.8,D130&lt;0.25,D130&lt;0.75),1.4,IF(AND(H130&gt;=13.644,B130&gt;=2.75,G130&lt;0.654,D130&lt;2.45,G130&lt;0.779,G130&lt;0.857,H130&lt;16.774,D130&gt;=1.75,D130&gt;=0.75),6.033,IF(AND(A130&gt;=6.85,H130&lt;13.644,B130&gt;=2.75,G130&lt;0.654,D130&lt;2.45,G130&lt;0.779,G130&lt;0.857,H130&lt;16.774,D130&gt;=1.75,D130&gt;=0.75),5.1,IF(AND(A130&gt;=6.75,A130&lt;6.85,H130&lt;13.644,B130&gt;=2.75,G130&lt;0.654,D130&lt;2.45,G130&lt;0.779,G130&lt;0.857,H130&lt;16.774,D130&gt;=1.75,D130&gt;=0.75),5.9,IF(AND(D130&gt;=2.35,A130&lt;6.75,A130&lt;6.85,H130&lt;13.644,B130&gt;=2.75,G130&lt;0.654,D130&lt;2.45,G130&lt;0.779,G130&lt;0.857,H130&lt;16.774,D130&gt;=1.75,D130&gt;=0.75),5.6,IF(AND(H130&lt;11.146,D130&lt;2.35,A130&lt;6.75,A130&lt;6.85,H130&lt;13.644,B130&gt;=2.75,G130&lt;0.654,D130&lt;2.45,G130&lt;0.779,G130&lt;0.857,H130&lt;16.774,D130&gt;=1.75,D130&gt;=0.75),5.4,IF(AND(H130&gt;=11.146,D130&lt;2.35,A130&lt;6.75,A130&lt;6.85,H130&lt;13.644,B130&gt;=2.75,G130&lt;0.654,D130&lt;2.45,G130&lt;0.779,G130&lt;0.857,H130&lt;16.774,D130&gt;=1.75,D130&gt;=0.75),5.6,"shouldnthappen"))))))))))))))))))))))))))))))))))))</f>
        <v>4.9</v>
      </c>
      <c r="AF130" s="1" t="n">
        <f aca="false">IF(AND(A130&lt;4.5,D130&lt;0.8),1.233,IF(AND(B130&lt;3.05,A130&gt;=4.5,D130&lt;0.8),1.4,IF(AND(D130&gt;=0.45,B130&gt;=3.05,A130&gt;=4.5,D130&lt;0.8),1.667,IF(AND(D130&lt;1.05,D130&lt;1.35,A130&lt;6.25,D130&gt;=0.8),3.633,IF(AND(H130&lt;13.935,A130&gt;=7.05,A130&gt;=6.25,D130&gt;=0.8),6,IF(AND(G130&gt;=0.948,D130&lt;0.45,B130&gt;=3.05,A130&gt;=4.5,D130&lt;0.8),1.7,IF(AND(G130&lt;0.652,D130&gt;=1.05,D130&lt;1.35,A130&lt;6.25,D130&gt;=0.8),4.16,IF(AND(D130&gt;=2.15,D130&gt;=1.75,D130&gt;=1.35,A130&lt;6.25,D130&gt;=0.8),5.4,IF(AND(G130&gt;=0.912,F130&lt;2.5,A130&lt;7.05,A130&gt;=6.25,D130&gt;=0.8),4.4,IF(AND(B130&gt;=3.25,F130&gt;=2.5,A130&lt;7.05,A130&gt;=6.25,D130&gt;=0.8),5.85,IF(AND(H130&lt;17.32,H130&gt;=13.935,A130&gt;=7.05,A130&gt;=6.25,D130&gt;=0.8),6.65,IF(AND(H130&gt;=17.32,H130&gt;=13.935,A130&gt;=7.05,A130&gt;=6.25,D130&gt;=0.8),6.4,IF(AND(H130&gt;=13.547,G130&lt;0.948,D130&lt;0.45,B130&gt;=3.05,A130&gt;=4.5,D130&lt;0.8),1.38,IF(AND(B130&gt;=2.75,G130&gt;=0.652,D130&gt;=1.05,D130&lt;1.35,A130&lt;6.25,D130&gt;=0.8),3.6,IF(AND(H130&lt;9.417,G130&lt;0.404,D130&lt;1.75,D130&gt;=1.35,A130&lt;6.25,D130&gt;=0.8),4.2,IF(AND(H130&gt;=9.417,G130&lt;0.404,D130&lt;1.75,D130&gt;=1.35,A130&lt;6.25,D130&gt;=0.8),4.5,IF(AND(G130&lt;0.464,G130&gt;=0.404,D130&lt;1.75,D130&gt;=1.35,A130&lt;6.25,D130&gt;=0.8),4.5,IF(AND(G130&gt;=0.464,G130&gt;=0.404,D130&lt;1.75,D130&gt;=1.35,A130&lt;6.25,D130&gt;=0.8),4.625,IF(AND(D130&lt;1.85,D130&lt;2.15,D130&gt;=1.75,D130&gt;=1.35,A130&lt;6.25,D130&gt;=0.8),4.9,IF(AND(D130&gt;=1.85,D130&lt;2.15,D130&gt;=1.75,D130&gt;=1.35,A130&lt;6.25,D130&gt;=0.8),5.05,IF(AND(G130&lt;0.332,G130&lt;0.912,F130&lt;2.5,A130&lt;7.05,A130&gt;=6.25,D130&gt;=0.8),4.467,IF(AND(G130&gt;=0.332,G130&lt;0.912,F130&lt;2.5,A130&lt;7.05,A130&gt;=6.25,D130&gt;=0.8),4.767,IF(AND(D130&lt;0.15,H130&lt;13.547,G130&lt;0.948,D130&lt;0.45,B130&gt;=3.05,A130&gt;=4.5,D130&lt;0.8),1.5,IF(AND(D130&lt;1.15,B130&lt;2.75,G130&gt;=0.652,D130&gt;=1.05,D130&lt;1.35,A130&lt;6.25,D130&gt;=0.8),3.9,IF(AND(D130&gt;=1.15,B130&lt;2.75,G130&gt;=0.652,D130&gt;=1.05,D130&lt;1.35,A130&lt;6.25,D130&gt;=0.8),4,IF(AND(D130&gt;=2.25,B130&lt;3.15,B130&lt;3.25,F130&gt;=2.5,A130&lt;7.05,A130&gt;=6.25,D130&gt;=0.8),5.14,IF(AND(G130&lt;0.621,B130&gt;=3.15,B130&lt;3.25,F130&gt;=2.5,A130&lt;7.05,A130&gt;=6.25,D130&gt;=0.8),5.75,IF(AND(G130&gt;=0.621,B130&gt;=3.15,B130&lt;3.25,F130&gt;=2.5,A130&lt;7.05,A130&gt;=6.25,D130&gt;=0.8),5.1,IF(AND(G130&gt;=0.862,D130&gt;=0.15,H130&lt;13.547,G130&lt;0.948,D130&lt;0.45,B130&gt;=3.05,A130&gt;=4.5,D130&lt;0.8),1.5,IF(AND(A130&lt;6.35,D130&lt;2.25,B130&lt;3.15,B130&lt;3.25,F130&gt;=2.5,A130&lt;7.05,A130&gt;=6.25,D130&gt;=0.8),5.267,IF(AND(A130&gt;=6.35,D130&lt;2.25,B130&lt;3.15,B130&lt;3.25,F130&gt;=2.5,A130&lt;7.05,A130&gt;=6.25,D130&gt;=0.8),5.42,IF(AND(A130&lt;5.1,G130&lt;0.862,D130&gt;=0.15,H130&lt;13.547,G130&lt;0.948,D130&lt;0.45,B130&gt;=3.05,A130&gt;=4.5,D130&lt;0.8),1.35,IF(AND(B130&lt;3.95,A130&gt;=5.1,G130&lt;0.862,D130&gt;=0.15,H130&lt;13.547,G130&lt;0.948,D130&lt;0.45,B130&gt;=3.05,A130&gt;=4.5,D130&lt;0.8),1.5,IF(AND(B130&gt;=3.95,A130&gt;=5.1,G130&lt;0.862,D130&gt;=0.15,H130&lt;13.547,G130&lt;0.948,D130&lt;0.45,B130&gt;=3.05,A130&gt;=4.5,D130&lt;0.8),1.467,"shouldnthappen"))))))))))))))))))))))))))))))))))</f>
        <v>4.9</v>
      </c>
      <c r="AG130" s="1" t="n">
        <f aca="false">IF(AND(H130&lt;5.748,A130&lt;4.85,D130&lt;0.75),1,IF(AND(B130&gt;=3.5,D130&gt;=1.75,D130&gt;=0.75),6.2,IF(AND(A130&gt;=4.65,H130&gt;=5.748,A130&lt;4.85,D130&lt;0.75),1.333,IF(AND(H130&lt;6.417,B130&lt;3.45,A130&gt;=4.85,D130&lt;0.75),1.7,IF(AND(A130&lt;5.05,B130&gt;=3.45,A130&gt;=4.85,D130&lt;0.75),1.4,IF(AND(A130&gt;=5.05,B130&gt;=3.45,A130&gt;=4.85,D130&lt;0.75),1.5,IF(AND(F130&gt;=2.5,H130&lt;13.641,D130&lt;1.75,D130&gt;=0.75),4.667,IF(AND(G130&lt;0.187,H130&gt;=13.641,D130&lt;1.75,D130&gt;=0.75),5,IF(AND(A130&gt;=7.1,B130&lt;3.5,D130&gt;=1.75,D130&gt;=0.75),6.575,IF(AND(G130&lt;0.161,A130&lt;4.65,H130&gt;=5.748,A130&lt;4.85,D130&lt;0.75),1.5,IF(AND(H130&lt;8.399,H130&gt;=6.417,B130&lt;3.45,A130&gt;=4.85,D130&lt;0.75),1.5,IF(AND(H130&gt;=8.399,H130&gt;=6.417,B130&lt;3.45,A130&gt;=4.85,D130&lt;0.75),1.625,IF(AND(G130&lt;0.086,F130&lt;2.5,H130&lt;13.641,D130&lt;1.75,D130&gt;=0.75),4.7,IF(AND(D130&lt;1.35,G130&gt;=0.187,H130&gt;=13.641,D130&lt;1.75,D130&gt;=0.75),4.2,IF(AND(G130&lt;0.422,G130&gt;=0.161,A130&lt;4.65,H130&gt;=5.748,A130&lt;4.85,D130&lt;0.75),1.4,IF(AND(G130&gt;=0.422,G130&gt;=0.161,A130&lt;4.65,H130&gt;=5.748,A130&lt;4.85,D130&lt;0.75),1.3,IF(AND(B130&lt;2.5,D130&gt;=1.35,G130&gt;=0.187,H130&gt;=13.641,D130&lt;1.75,D130&gt;=0.75),4.5,IF(AND(B130&lt;2.75,A130&lt;6,A130&lt;7.1,B130&lt;3.5,D130&gt;=1.75,D130&gt;=0.75),5.1,IF(AND(B130&gt;=2.75,A130&lt;6,A130&lt;7.1,B130&lt;3.5,D130&gt;=1.75,D130&gt;=0.75),5.02,IF(AND(A130&lt;5.15,A130&lt;5.9,G130&gt;=0.086,F130&lt;2.5,H130&lt;13.641,D130&lt;1.75,D130&gt;=0.75),3,IF(AND(G130&lt;0.644,A130&gt;=5.9,G130&gt;=0.086,F130&lt;2.5,H130&lt;13.641,D130&lt;1.75,D130&gt;=0.75),4.65,IF(AND(G130&gt;=0.644,A130&gt;=5.9,G130&gt;=0.086,F130&lt;2.5,H130&lt;13.641,D130&lt;1.75,D130&gt;=0.75),4.24,IF(AND(D130&lt;1.45,B130&gt;=2.5,D130&gt;=1.35,G130&gt;=0.187,H130&gt;=13.641,D130&lt;1.75,D130&gt;=0.75),4.68,IF(AND(D130&gt;=1.45,B130&gt;=2.5,D130&gt;=1.35,G130&gt;=0.187,H130&gt;=13.641,D130&lt;1.75,D130&gt;=0.75),4.833,IF(AND(H130&lt;13.18,D130&lt;2.05,A130&gt;=6,A130&lt;7.1,B130&lt;3.5,D130&gt;=1.75,D130&gt;=0.75),5.44,IF(AND(H130&gt;=13.18,D130&lt;2.05,A130&gt;=6,A130&lt;7.1,B130&lt;3.5,D130&gt;=1.75,D130&gt;=0.75),5.1,IF(AND(H130&lt;8.759,D130&gt;=2.05,A130&gt;=6,A130&lt;7.1,B130&lt;3.5,D130&gt;=1.75,D130&gt;=0.75),5.4,IF(AND(A130&gt;=5.75,A130&gt;=5.15,A130&lt;5.9,G130&gt;=0.086,F130&lt;2.5,H130&lt;13.641,D130&lt;1.75,D130&gt;=0.75),3.967,IF(AND(H130&lt;10.159,H130&gt;=8.759,D130&gt;=2.05,A130&gt;=6,A130&lt;7.1,B130&lt;3.5,D130&gt;=1.75,D130&gt;=0.75),5.925,IF(AND(D130&lt;1.2,A130&lt;5.75,A130&gt;=5.15,A130&lt;5.9,G130&gt;=0.086,F130&lt;2.5,H130&lt;13.641,D130&lt;1.75,D130&gt;=0.75),3.667,IF(AND(D130&lt;2.25,H130&gt;=10.159,H130&gt;=8.759,D130&gt;=2.05,A130&gt;=6,A130&lt;7.1,B130&lt;3.5,D130&gt;=1.75,D130&gt;=0.75),5.66,IF(AND(D130&gt;=2.25,H130&gt;=10.159,H130&gt;=8.759,D130&gt;=2.05,A130&gt;=6,A130&lt;7.1,B130&lt;3.5,D130&gt;=1.75,D130&gt;=0.75),5.34,IF(AND(D130&lt;1.35,D130&gt;=1.2,A130&lt;5.75,A130&gt;=5.15,A130&lt;5.9,G130&gt;=0.086,F130&lt;2.5,H130&lt;13.641,D130&lt;1.75,D130&gt;=0.75),4.025,IF(AND(D130&gt;=1.35,D130&gt;=1.2,A130&lt;5.75,A130&gt;=5.15,A130&lt;5.9,G130&gt;=0.086,F130&lt;2.5,H130&lt;13.641,D130&lt;1.75,D130&gt;=0.75),3.9,"shouldnthappen"))))))))))))))))))))))))))))))))))</f>
        <v>5.1</v>
      </c>
      <c r="AH130" s="1" t="n">
        <f aca="false">IF(AND(F130&lt;1.5,H130&lt;6.799,A130&lt;5.45),1.7,IF(AND(F130&gt;=1.5,H130&lt;6.799,A130&lt;5.45),4.1,IF(AND(D130&gt;=0.8,H130&gt;=6.799,A130&lt;5.45),3.9,IF(AND(H130&lt;7.564,F130&lt;2.5,A130&gt;=5.45),3.925,IF(AND(H130&gt;=16.284,F130&gt;=2.5,A130&gt;=5.45),6.5,IF(AND(A130&lt;4.35,D130&lt;0.8,H130&gt;=6.799,A130&lt;5.45),1.1,IF(AND(B130&lt;2.8,D130&lt;1.35,H130&gt;=7.564,F130&lt;2.5,A130&gt;=5.45),4.1,IF(AND(B130&gt;=2.8,D130&lt;1.35,H130&gt;=7.564,F130&lt;2.5,A130&gt;=5.45),4.267,IF(AND(B130&lt;2.75,D130&gt;=1.35,H130&gt;=7.564,F130&lt;2.5,A130&gt;=5.45),5,IF(AND(G130&gt;=0.078,G130&lt;0.26,H130&lt;16.284,F130&gt;=2.5,A130&gt;=5.45),6.06,IF(AND(G130&gt;=0.805,G130&gt;=0.26,H130&lt;16.284,F130&gt;=2.5,A130&gt;=5.45),5.02,IF(AND(H130&gt;=10.109,B130&gt;=3.45,A130&gt;=4.35,D130&lt;0.8,H130&gt;=6.799,A130&lt;5.45),1.55,IF(AND(D130&lt;2.25,G130&lt;0.078,G130&lt;0.26,H130&lt;16.284,F130&gt;=2.5,A130&gt;=5.45),5.6,IF(AND(D130&gt;=2.25,G130&lt;0.078,G130&lt;0.26,H130&lt;16.284,F130&gt;=2.5,A130&gt;=5.45),5.7,IF(AND(A130&lt;6.15,G130&lt;0.805,G130&gt;=0.26,H130&lt;16.284,F130&gt;=2.5,A130&gt;=5.45),4.967,IF(AND(A130&lt;4.65,H130&lt;12.227,B130&lt;3.45,A130&gt;=4.35,D130&lt;0.8,H130&gt;=6.799,A130&lt;5.45),1.333,IF(AND(A130&lt;4.85,H130&gt;=12.227,B130&lt;3.45,A130&gt;=4.35,D130&lt;0.8,H130&gt;=6.799,A130&lt;5.45),1.42,IF(AND(A130&gt;=4.85,H130&gt;=12.227,B130&lt;3.45,A130&gt;=4.35,D130&lt;0.8,H130&gt;=6.799,A130&lt;5.45),1.533,IF(AND(A130&lt;5.05,H130&lt;10.109,B130&gt;=3.45,A130&gt;=4.35,D130&lt;0.8,H130&gt;=6.799,A130&lt;5.45),1.4,IF(AND(A130&gt;=5.05,H130&lt;10.109,B130&gt;=3.45,A130&gt;=4.35,D130&lt;0.8,H130&gt;=6.799,A130&lt;5.45),1.5,IF(AND(G130&lt;0.14,H130&lt;13.531,B130&gt;=2.75,D130&gt;=1.35,H130&gt;=7.564,F130&lt;2.5,A130&gt;=5.45),4.7,IF(AND(G130&lt;0.187,H130&gt;=13.531,B130&gt;=2.75,D130&gt;=1.35,H130&gt;=7.564,F130&lt;2.5,A130&gt;=5.45),5,IF(AND(G130&gt;=0.187,H130&gt;=13.531,B130&gt;=2.75,D130&gt;=1.35,H130&gt;=7.564,F130&lt;2.5,A130&gt;=5.45),4.66,IF(AND(A130&lt;6.35,A130&gt;=6.15,G130&lt;0.805,G130&gt;=0.26,H130&lt;16.284,F130&gt;=2.5,A130&gt;=5.45),6,IF(AND(D130&lt;0.15,A130&gt;=4.65,H130&lt;12.227,B130&lt;3.45,A130&gt;=4.35,D130&lt;0.8,H130&gt;=6.799,A130&lt;5.45),1.5,IF(AND(H130&lt;10.723,G130&gt;=0.14,H130&lt;13.531,B130&gt;=2.75,D130&gt;=1.35,H130&gt;=7.564,F130&lt;2.5,A130&gt;=5.45),4.6,IF(AND(H130&gt;=10.723,G130&gt;=0.14,H130&lt;13.531,B130&gt;=2.75,D130&gt;=1.35,H130&gt;=7.564,F130&lt;2.5,A130&gt;=5.45),4.46,IF(AND(G130&lt;0.364,A130&gt;=6.35,A130&gt;=6.15,G130&lt;0.805,G130&gt;=0.26,H130&lt;16.284,F130&gt;=2.5,A130&gt;=5.45),5.28,IF(AND(A130&lt;5.1,D130&gt;=0.15,A130&gt;=4.65,H130&lt;12.227,B130&lt;3.45,A130&gt;=4.35,D130&lt;0.8,H130&gt;=6.799,A130&lt;5.45),1.36,IF(AND(A130&gt;=5.1,D130&gt;=0.15,A130&gt;=4.65,H130&lt;12.227,B130&lt;3.45,A130&gt;=4.35,D130&lt;0.8,H130&gt;=6.799,A130&lt;5.45),1.4,IF(AND(G130&gt;=0.6,G130&gt;=0.364,A130&gt;=6.35,A130&gt;=6.15,G130&lt;0.805,G130&gt;=0.26,H130&lt;16.284,F130&gt;=2.5,A130&gt;=5.45),5.1,IF(AND(A130&gt;=6.95,G130&lt;0.6,G130&gt;=0.364,A130&gt;=6.35,A130&gt;=6.15,G130&lt;0.805,G130&gt;=0.26,H130&lt;16.284,F130&gt;=2.5,A130&gt;=5.45),5.8,IF(AND(B130&lt;3.2,A130&lt;6.95,G130&lt;0.6,G130&gt;=0.364,A130&gt;=6.35,A130&gt;=6.15,G130&lt;0.805,G130&gt;=0.26,H130&lt;16.284,F130&gt;=2.5,A130&gt;=5.45),5.6,IF(AND(B130&gt;=3.2,A130&lt;6.95,G130&lt;0.6,G130&gt;=0.364,A130&gt;=6.35,A130&gt;=6.15,G130&lt;0.805,G130&gt;=0.26,H130&lt;16.284,F130&gt;=2.5,A130&gt;=5.45),5.7,"shouldnthappen"))))))))))))))))))))))))))))))))))</f>
        <v>4.967</v>
      </c>
      <c r="AI130" s="1" t="n">
        <f aca="false">IF(AND(B130&gt;=3.55,A130&lt;5.05,F130&lt;1.5),1,IF(AND(H130&gt;=13.436,A130&gt;=5.05,F130&lt;1.5),1.633,IF(AND(A130&lt;4.35,B130&lt;3.55,A130&lt;5.05,F130&lt;1.5),1.1,IF(AND(A130&lt;5.15,H130&lt;13.436,A130&gt;=5.05,F130&lt;1.5),1.6,IF(AND(G130&lt;0.837,D130&lt;1.2,B130&lt;2.65,F130&gt;=1.5),3.7,IF(AND(G130&gt;=0.837,D130&lt;1.2,B130&lt;2.65,F130&gt;=1.5),3,IF(AND(D130&lt;1.4,D130&gt;=1.2,B130&lt;2.65,F130&gt;=1.5),4.133,IF(AND(D130&gt;=1.4,D130&gt;=1.2,B130&lt;2.65,F130&gt;=1.5),4.633,IF(AND(G130&lt;0.302,A130&gt;=4.35,B130&lt;3.55,A130&lt;5.05,F130&lt;1.5),1.34,IF(AND(D130&gt;=0.3,A130&gt;=5.15,H130&lt;13.436,A130&gt;=5.05,F130&lt;1.5),1.5,IF(AND(G130&lt;0.233,G130&lt;0.265,D130&lt;1.55,B130&gt;=2.65,F130&gt;=1.5),4.56,IF(AND(G130&gt;=0.233,G130&lt;0.265,D130&lt;1.55,B130&gt;=2.65,F130&gt;=1.5),5.1,IF(AND(G130&lt;0.395,G130&gt;=0.265,D130&lt;1.55,B130&gt;=2.65,F130&gt;=1.5),4.025,IF(AND(H130&lt;13.935,A130&gt;=7.05,D130&gt;=1.55,B130&gt;=2.65,F130&gt;=1.5),6.12,IF(AND(H130&gt;=13.935,A130&gt;=7.05,D130&gt;=1.55,B130&gt;=2.65,F130&gt;=1.5),6.64,IF(AND(G130&gt;=0.858,G130&gt;=0.302,A130&gt;=4.35,B130&lt;3.55,A130&lt;5.05,F130&lt;1.5),1.3,IF(AND(H130&lt;6.543,D130&lt;0.3,A130&gt;=5.15,H130&lt;13.436,A130&gt;=5.05,F130&lt;1.5),1.4,IF(AND(H130&gt;=6.543,D130&lt;0.3,A130&gt;=5.15,H130&lt;13.436,A130&gt;=5.05,F130&lt;1.5),1.48,IF(AND(A130&lt;6.3,G130&gt;=0.395,G130&gt;=0.265,D130&lt;1.55,B130&gt;=2.65,F130&gt;=1.5),4.14,IF(AND(A130&gt;=6.3,G130&gt;=0.395,G130&gt;=0.265,D130&lt;1.55,B130&gt;=2.65,F130&gt;=1.5),4.767,IF(AND(G130&gt;=0.669,B130&lt;3.15,A130&lt;7.05,D130&gt;=1.55,B130&gt;=2.65,F130&gt;=1.5),5,IF(AND(H130&lt;9.459,G130&lt;0.858,G130&gt;=0.302,A130&gt;=4.35,B130&lt;3.55,A130&lt;5.05,F130&lt;1.5),1.4,IF(AND(H130&gt;=9.459,G130&lt;0.858,G130&gt;=0.302,A130&gt;=4.35,B130&lt;3.55,A130&lt;5.05,F130&lt;1.5),1.6,IF(AND(G130&gt;=0.433,G130&lt;0.669,B130&lt;3.15,A130&lt;7.05,D130&gt;=1.55,B130&gt;=2.65,F130&gt;=1.5),5.68,IF(AND(G130&lt;0.481,H130&lt;10.257,B130&gt;=3.15,A130&lt;7.05,D130&gt;=1.55,B130&gt;=2.65,F130&gt;=1.5),5.7,IF(AND(G130&gt;=0.481,H130&lt;10.257,B130&gt;=3.15,A130&lt;7.05,D130&gt;=1.55,B130&gt;=2.65,F130&gt;=1.5),5.9,IF(AND(D130&lt;2.15,H130&gt;=10.257,B130&gt;=3.15,A130&lt;7.05,D130&gt;=1.55,B130&gt;=2.65,F130&gt;=1.5),5.1,IF(AND(D130&gt;=2.15,H130&gt;=10.257,B130&gt;=3.15,A130&lt;7.05,D130&gt;=1.55,B130&gt;=2.65,F130&gt;=1.5),5.42,IF(AND(G130&lt;0.098,G130&lt;0.433,G130&lt;0.669,B130&lt;3.15,A130&lt;7.05,D130&gt;=1.55,B130&gt;=2.65,F130&gt;=1.5),5.567,IF(AND(D130&lt;1.8,G130&gt;=0.098,G130&lt;0.433,G130&lt;0.669,B130&lt;3.15,A130&lt;7.05,D130&gt;=1.55,B130&gt;=2.65,F130&gt;=1.5),5.033,IF(AND(G130&gt;=0.312,D130&gt;=1.8,G130&gt;=0.098,G130&lt;0.433,G130&lt;0.669,B130&lt;3.15,A130&lt;7.05,D130&gt;=1.55,B130&gt;=2.65,F130&gt;=1.5),5.4,IF(AND(H130&lt;9.002,G130&lt;0.312,D130&gt;=1.8,G130&gt;=0.098,G130&lt;0.433,G130&lt;0.669,B130&lt;3.15,A130&lt;7.05,D130&gt;=1.55,B130&gt;=2.65,F130&gt;=1.5),5.1,IF(AND(H130&gt;=9.002,G130&lt;0.312,D130&gt;=1.8,G130&gt;=0.098,G130&lt;0.433,G130&lt;0.669,B130&lt;3.15,A130&lt;7.05,D130&gt;=1.55,B130&gt;=2.65,F130&gt;=1.5),5.26,"shouldnthappen")))))))))))))))))))))))))))))))))</f>
        <v>5</v>
      </c>
      <c r="AJ130" s="1" t="n">
        <f aca="false">IF(AND(A130&gt;=5.25,D130&gt;=0.35,D130&lt;0.8),1.433,IF(AND(F130&gt;=2.5,H130&lt;6.927,D130&gt;=0.8),5.1,IF(AND(H130&lt;5.85,B130&lt;3.65,D130&lt;0.35,D130&lt;0.8),1,IF(AND(A130&lt;5.55,B130&gt;=3.65,D130&lt;0.35,D130&lt;0.8),1.5,IF(AND(A130&gt;=5.55,B130&gt;=3.65,D130&lt;0.35,D130&lt;0.8),1.7,IF(AND(H130&lt;7.949,A130&lt;5.25,D130&gt;=0.35,D130&lt;0.8),1.9,IF(AND(H130&gt;=7.949,A130&lt;5.25,D130&gt;=0.35,D130&lt;0.8),1.54,IF(AND(A130&lt;5.55,F130&lt;2.5,H130&lt;6.927,D130&gt;=0.8),3.98,IF(AND(A130&gt;=5.55,F130&lt;2.5,H130&lt;6.927,D130&gt;=0.8),4.1,IF(AND(A130&gt;=7.25,D130&gt;=1.55,H130&gt;=6.927,D130&gt;=0.8),6.65,IF(AND(A130&lt;5.75,D130&lt;1.2,D130&lt;1.55,H130&gt;=6.927,D130&gt;=0.8),3.62,IF(AND(A130&gt;=5.75,D130&lt;1.2,D130&lt;1.55,H130&gt;=6.927,D130&gt;=0.8),4.1,IF(AND(G130&lt;0.175,A130&lt;4.8,H130&gt;=5.85,B130&lt;3.65,D130&lt;0.35,D130&lt;0.8),1.5,IF(AND(G130&gt;=0.175,A130&lt;4.8,H130&gt;=5.85,B130&lt;3.65,D130&lt;0.35,D130&lt;0.8),1.3,IF(AND(A130&gt;=5.05,A130&gt;=4.8,H130&gt;=5.85,B130&lt;3.65,D130&lt;0.35,D130&lt;0.8),1.5,IF(AND(G130&gt;=0.735,A130&lt;6.25,D130&gt;=1.2,D130&lt;1.55,H130&gt;=6.927,D130&gt;=0.8),4,IF(AND(H130&lt;10.464,A130&lt;6.2,A130&lt;7.25,D130&gt;=1.55,H130&gt;=6.927,D130&gt;=0.8),5.1,IF(AND(H130&gt;=10.464,A130&lt;6.2,A130&lt;7.25,D130&gt;=1.55,H130&gt;=6.927,D130&gt;=0.8),4.9,IF(AND(G130&lt;0.418,A130&lt;5.05,A130&gt;=4.8,H130&gt;=5.85,B130&lt;3.65,D130&lt;0.35,D130&lt;0.8),1.48,IF(AND(G130&gt;=0.418,A130&lt;5.05,A130&gt;=4.8,H130&gt;=5.85,B130&lt;3.65,D130&lt;0.35,D130&lt;0.8),1.3,IF(AND(B130&lt;2.75,G130&lt;0.735,A130&lt;6.25,D130&gt;=1.2,D130&lt;1.55,H130&gt;=6.927,D130&gt;=0.8),4.35,IF(AND(H130&lt;15.422,D130&lt;1.45,A130&gt;=6.25,D130&gt;=1.2,D130&lt;1.55,H130&gt;=6.927,D130&gt;=0.8),4.375,IF(AND(H130&gt;=15.422,D130&lt;1.45,A130&gt;=6.25,D130&gt;=1.2,D130&lt;1.55,H130&gt;=6.927,D130&gt;=0.8),4.7,IF(AND(A130&lt;6.4,D130&gt;=1.45,A130&gt;=6.25,D130&gt;=1.2,D130&lt;1.55,H130&gt;=6.927,D130&gt;=0.8),5.1,IF(AND(G130&gt;=0.576,D130&lt;2.15,A130&gt;=6.2,A130&lt;7.25,D130&gt;=1.55,H130&gt;=6.927,D130&gt;=0.8),5.1,IF(AND(G130&lt;0.537,D130&gt;=2.15,A130&gt;=6.2,A130&lt;7.25,D130&gt;=1.55,H130&gt;=6.927,D130&gt;=0.8),5.533,IF(AND(G130&gt;=0.537,D130&gt;=2.15,A130&gt;=6.2,A130&lt;7.25,D130&gt;=1.55,H130&gt;=6.927,D130&gt;=0.8),5.9,IF(AND(D130&lt;1.45,B130&gt;=2.75,G130&lt;0.735,A130&lt;6.25,D130&gt;=1.2,D130&lt;1.55,H130&gt;=6.927,D130&gt;=0.8),4.6,IF(AND(D130&gt;=1.45,B130&gt;=2.75,G130&lt;0.735,A130&lt;6.25,D130&gt;=1.2,D130&lt;1.55,H130&gt;=6.927,D130&gt;=0.8),4.5,IF(AND(H130&lt;12.582,A130&gt;=6.4,D130&gt;=1.45,A130&gt;=6.25,D130&gt;=1.2,D130&lt;1.55,H130&gt;=6.927,D130&gt;=0.8),4.66,IF(AND(H130&gt;=12.582,A130&gt;=6.4,D130&gt;=1.45,A130&gt;=6.25,D130&gt;=1.2,D130&lt;1.55,H130&gt;=6.927,D130&gt;=0.8),4.9,IF(AND(B130&lt;2.75,G130&lt;0.576,D130&lt;2.15,A130&gt;=6.2,A130&lt;7.25,D130&gt;=1.55,H130&gt;=6.927,D130&gt;=0.8),5.3,IF(AND(G130&gt;=0.395,B130&gt;=2.75,G130&lt;0.576,D130&lt;2.15,A130&gt;=6.2,A130&lt;7.25,D130&gt;=1.55,H130&gt;=6.927,D130&gt;=0.8),5.6,IF(AND(D130&gt;=1.9,G130&lt;0.395,B130&gt;=2.75,G130&lt;0.576,D130&lt;2.15,A130&gt;=6.2,A130&lt;7.25,D130&gt;=1.55,H130&gt;=6.927,D130&gt;=0.8),5.333,IF(AND(B130&lt;2.95,D130&lt;1.9,G130&lt;0.395,B130&gt;=2.75,G130&lt;0.576,D130&lt;2.15,A130&gt;=6.2,A130&lt;7.25,D130&gt;=1.55,H130&gt;=6.927,D130&gt;=0.8),5.6,IF(AND(B130&gt;=2.95,D130&lt;1.9,G130&lt;0.395,B130&gt;=2.75,G130&lt;0.576,D130&lt;2.15,A130&gt;=6.2,A130&lt;7.25,D130&gt;=1.55,H130&gt;=6.927,D130&gt;=0.8),5.5,"shouldnthappen"))))))))))))))))))))))))))))))))))))</f>
        <v>4.9</v>
      </c>
      <c r="AK130" s="1" t="n">
        <f aca="false">IF(AND(H130&lt;5.85,B130&lt;3.65,F130&lt;1.5),1,IF(AND(B130&gt;=3.95,B130&gt;=3.65,F130&lt;1.5),1.433,IF(AND(A130&lt;5.15,F130&lt;2.5,F130&gt;=1.5),3.075,IF(AND(D130&gt;=0.35,H130&gt;=5.85,B130&lt;3.65,F130&lt;1.5),1.5,IF(AND(G130&lt;0.168,B130&lt;3.95,B130&gt;=3.65,F130&lt;1.5),1.7,IF(AND(H130&lt;5.767,A130&lt;7.25,F130&gt;=2.5,F130&gt;=1.5),4.5,IF(AND(D130&lt;1.9,A130&gt;=7.25,F130&gt;=2.5,F130&gt;=1.5),6.3,IF(AND(D130&gt;=1.9,A130&gt;=7.25,F130&gt;=2.5,F130&gt;=1.5),6.575,IF(AND(B130&lt;3.75,G130&gt;=0.168,B130&lt;3.95,B130&gt;=3.65,F130&lt;1.5),1.5,IF(AND(B130&gt;=3.75,G130&gt;=0.168,B130&lt;3.95,B130&gt;=3.65,F130&lt;1.5),1.6,IF(AND(D130&gt;=1.35,A130&lt;6.15,A130&gt;=5.15,F130&lt;2.5,F130&gt;=1.5),4.42,IF(AND(D130&lt;1.4,A130&gt;=6.15,A130&gt;=5.15,F130&lt;2.5,F130&gt;=1.5),4.5,IF(AND(D130&gt;=1.4,A130&gt;=6.15,A130&gt;=5.15,F130&lt;2.5,F130&gt;=1.5),4.675,IF(AND(D130&lt;0.15,H130&lt;11.218,D130&lt;0.35,H130&gt;=5.85,B130&lt;3.65,F130&lt;1.5),1.5,IF(AND(D130&lt;0.15,H130&gt;=11.218,D130&lt;0.35,H130&gt;=5.85,B130&lt;3.65,F130&lt;1.5),1.1,IF(AND(B130&lt;2.7,D130&lt;1.35,A130&lt;6.15,A130&gt;=5.15,F130&lt;2.5,F130&gt;=1.5),3.82,IF(AND(A130&lt;6.15,G130&gt;=0.755,H130&gt;=5.767,A130&lt;7.25,F130&gt;=2.5,F130&gt;=1.5),4.98,IF(AND(A130&gt;=6.15,G130&gt;=0.755,H130&gt;=5.767,A130&lt;7.25,F130&gt;=2.5,F130&gt;=1.5),5.3,IF(AND(B130&lt;3.4,D130&gt;=0.15,H130&lt;11.218,D130&lt;0.35,H130&gt;=5.85,B130&lt;3.65,F130&lt;1.5),1.4,IF(AND(B130&gt;=3.4,D130&gt;=0.15,H130&lt;11.218,D130&lt;0.35,H130&gt;=5.85,B130&lt;3.65,F130&lt;1.5),1.3,IF(AND(H130&lt;11.731,D130&gt;=0.15,H130&gt;=11.218,D130&lt;0.35,H130&gt;=5.85,B130&lt;3.65,F130&lt;1.5),1.2,IF(AND(H130&lt;9.053,B130&gt;=2.7,D130&lt;1.35,A130&lt;6.15,A130&gt;=5.15,F130&lt;2.5,F130&gt;=1.5),3.85,IF(AND(D130&gt;=2.1,B130&lt;2.85,G130&lt;0.755,H130&gt;=5.767,A130&lt;7.25,F130&gt;=2.5,F130&gt;=1.5),5.6,IF(AND(D130&gt;=2.45,B130&gt;=2.85,G130&lt;0.755,H130&gt;=5.767,A130&lt;7.25,F130&gt;=2.5,F130&gt;=1.5),5.8,IF(AND(B130&gt;=3.45,H130&gt;=11.731,D130&gt;=0.15,H130&gt;=11.218,D130&lt;0.35,H130&gt;=5.85,B130&lt;3.65,F130&lt;1.5),1.3,IF(AND(A130&lt;5.9,H130&gt;=9.053,B130&gt;=2.7,D130&lt;1.35,A130&lt;6.15,A130&gt;=5.15,F130&lt;2.5,F130&gt;=1.5),4.3,IF(AND(A130&gt;=5.9,H130&gt;=9.053,B130&gt;=2.7,D130&lt;1.35,A130&lt;6.15,A130&gt;=5.15,F130&lt;2.5,F130&gt;=1.5),4,IF(AND(G130&gt;=0.519,D130&lt;2.1,B130&lt;2.85,G130&lt;0.755,H130&gt;=5.767,A130&lt;7.25,F130&gt;=2.5,F130&gt;=1.5),4.9,IF(AND(A130&gt;=7.05,D130&lt;2.45,B130&gt;=2.85,G130&lt;0.755,H130&gt;=5.767,A130&lt;7.25,F130&gt;=2.5,F130&gt;=1.5),5.8,IF(AND(H130&lt;14.396,B130&lt;3.45,H130&gt;=11.731,D130&gt;=0.15,H130&gt;=11.218,D130&lt;0.35,H130&gt;=5.85,B130&lt;3.65,F130&lt;1.5),1.44,IF(AND(H130&gt;=14.396,B130&lt;3.45,H130&gt;=11.731,D130&gt;=0.15,H130&gt;=11.218,D130&lt;0.35,H130&gt;=5.85,B130&lt;3.65,F130&lt;1.5),1.3,IF(AND(G130&lt;0.282,G130&lt;0.519,D130&lt;2.1,B130&lt;2.85,G130&lt;0.755,H130&gt;=5.767,A130&lt;7.25,F130&gt;=2.5,F130&gt;=1.5),5.1,IF(AND(G130&gt;=0.282,G130&lt;0.519,D130&lt;2.1,B130&lt;2.85,G130&lt;0.755,H130&gt;=5.767,A130&lt;7.25,F130&gt;=2.5,F130&gt;=1.5),5.3,IF(AND(A130&lt;6.4,D130&lt;1.9,A130&lt;7.05,D130&lt;2.45,B130&gt;=2.85,G130&lt;0.755,H130&gt;=5.767,A130&lt;7.25,F130&gt;=2.5,F130&gt;=1.5),5.6,IF(AND(A130&gt;=6.4,D130&lt;1.9,A130&lt;7.05,D130&lt;2.45,B130&gt;=2.85,G130&lt;0.755,H130&gt;=5.767,A130&lt;7.25,F130&gt;=2.5,F130&gt;=1.5),5.5,IF(AND(H130&lt;8.884,D130&gt;=1.9,A130&lt;7.05,D130&lt;2.45,B130&gt;=2.85,G130&lt;0.755,H130&gt;=5.767,A130&lt;7.25,F130&gt;=2.5,F130&gt;=1.5),5.3,IF(AND(H130&gt;=8.884,D130&gt;=1.9,A130&lt;7.05,D130&lt;2.45,B130&gt;=2.85,G130&lt;0.755,H130&gt;=5.767,A130&lt;7.25,F130&gt;=2.5,F130&gt;=1.5),5.52,"shouldnthappen")))))))))))))))))))))))))))))))))))))</f>
        <v>4.98</v>
      </c>
      <c r="AL130" s="1" t="n">
        <f aca="false">IF(AND(H130&lt;5.85,A130&lt;5.05,D130&lt;0.8),1,IF(AND(B130&lt;3.35,A130&gt;=5.05,D130&lt;0.8),1.7,IF(AND(D130&gt;=2.45,F130&gt;=2.5,D130&gt;=0.8),6.05,IF(AND(H130&gt;=11.218,H130&gt;=5.85,A130&lt;5.05,D130&lt;0.8),1.28,IF(AND(G130&gt;=0.948,B130&gt;=3.35,A130&gt;=5.05,D130&lt;0.8),1.7,IF(AND(G130&gt;=0.423,H130&lt;11.218,H130&gt;=5.85,A130&lt;5.05,D130&lt;0.8),1.3,IF(AND(B130&lt;3.6,G130&lt;0.948,B130&gt;=3.35,A130&gt;=5.05,D130&lt;0.8),1.4,IF(AND(H130&lt;10.258,D130&lt;1.15,A130&lt;5.9,F130&lt;2.5,D130&gt;=0.8),3.36,IF(AND(H130&gt;=10.258,D130&lt;1.15,A130&lt;5.9,F130&lt;2.5,D130&gt;=0.8),3.9,IF(AND(A130&lt;5.3,D130&gt;=1.15,A130&lt;5.9,F130&lt;2.5,D130&gt;=0.8),3.9,IF(AND(D130&lt;1.55,B130&lt;2.75,A130&gt;=5.9,F130&lt;2.5,D130&gt;=0.8),4.64,IF(AND(D130&gt;=1.55,B130&lt;2.75,A130&gt;=5.9,F130&lt;2.5,D130&gt;=0.8),5.1,IF(AND(D130&gt;=1.6,B130&gt;=2.75,A130&gt;=5.9,F130&lt;2.5,D130&gt;=0.8),5,IF(AND(H130&lt;5.767,H130&lt;8.598,D130&lt;2.45,F130&gt;=2.5,D130&gt;=0.8),4.5,IF(AND(A130&lt;6.25,H130&gt;=8.598,D130&lt;2.45,F130&gt;=2.5,D130&gt;=0.8),5.02,IF(AND(B130&lt;3.55,G130&lt;0.423,H130&lt;11.218,H130&gt;=5.85,A130&lt;5.05,D130&lt;0.8),1.525,IF(AND(B130&gt;=3.55,G130&lt;0.423,H130&lt;11.218,H130&gt;=5.85,A130&lt;5.05,D130&lt;0.8),1.4,IF(AND(H130&gt;=13.932,B130&gt;=3.6,G130&lt;0.948,B130&gt;=3.35,A130&gt;=5.05,D130&lt;0.8),1.65,IF(AND(G130&gt;=0.652,A130&gt;=5.3,D130&gt;=1.15,A130&lt;5.9,F130&lt;2.5,D130&gt;=0.8),3.8,IF(AND(D130&lt;1.35,D130&lt;1.6,B130&gt;=2.75,A130&gt;=5.9,F130&lt;2.5,D130&gt;=0.8),4.42,IF(AND(H130&lt;6.656,H130&gt;=5.767,H130&lt;8.598,D130&lt;2.45,F130&gt;=2.5,D130&gt;=0.8),5.033,IF(AND(H130&gt;=6.656,H130&gt;=5.767,H130&lt;8.598,D130&lt;2.45,F130&gt;=2.5,D130&gt;=0.8),5.1,IF(AND(G130&gt;=0.885,A130&gt;=6.25,H130&gt;=8.598,D130&lt;2.45,F130&gt;=2.5,D130&gt;=0.8),5.2,IF(AND(H130&lt;6.926,H130&lt;13.932,B130&gt;=3.6,G130&lt;0.948,B130&gt;=3.35,A130&gt;=5.05,D130&lt;0.8),1.433,IF(AND(H130&gt;=6.926,H130&lt;13.932,B130&gt;=3.6,G130&lt;0.948,B130&gt;=3.35,A130&gt;=5.05,D130&lt;0.8),1.5,IF(AND(A130&lt;5.65,G130&lt;0.652,A130&gt;=5.3,D130&gt;=1.15,A130&lt;5.9,F130&lt;2.5,D130&gt;=0.8),4.36,IF(AND(A130&gt;=5.65,G130&lt;0.652,A130&gt;=5.3,D130&gt;=1.15,A130&lt;5.9,F130&lt;2.5,D130&gt;=0.8),4.2,IF(AND(H130&gt;=13.561,D130&gt;=1.35,D130&lt;1.6,B130&gt;=2.75,A130&gt;=5.9,F130&lt;2.5,D130&gt;=0.8),4.767,IF(AND(H130&lt;9.091,G130&lt;0.885,A130&gt;=6.25,H130&gt;=8.598,D130&lt;2.45,F130&gt;=2.5,D130&gt;=0.8),6.3,IF(AND(H130&gt;=12.206,H130&lt;13.561,D130&gt;=1.35,D130&lt;1.6,B130&gt;=2.75,A130&gt;=5.9,F130&lt;2.5,D130&gt;=0.8),4.4,IF(AND(D130&gt;=2.25,H130&gt;=9.091,G130&lt;0.885,A130&gt;=6.25,H130&gt;=8.598,D130&lt;2.45,F130&gt;=2.5,D130&gt;=0.8),5.9,IF(AND(B130&lt;3.05,H130&lt;12.206,H130&lt;13.561,D130&gt;=1.35,D130&lt;1.6,B130&gt;=2.75,A130&gt;=5.9,F130&lt;2.5,D130&gt;=0.8),4.6,IF(AND(B130&gt;=3.05,H130&lt;12.206,H130&lt;13.561,D130&gt;=1.35,D130&lt;1.6,B130&gt;=2.75,A130&gt;=5.9,F130&lt;2.5,D130&gt;=0.8),4.7,IF(AND(G130&gt;=0.596,D130&lt;2.25,H130&gt;=9.091,G130&lt;0.885,A130&gt;=6.25,H130&gt;=8.598,D130&lt;2.45,F130&gt;=2.5,D130&gt;=0.8),5.1,IF(AND(G130&gt;=0.379,G130&lt;0.596,D130&lt;2.25,H130&gt;=9.091,G130&lt;0.885,A130&gt;=6.25,H130&gt;=8.598,D130&lt;2.45,F130&gt;=2.5,D130&gt;=0.8),5.767,IF(AND(D130&lt;2.15,G130&lt;0.379,G130&lt;0.596,D130&lt;2.25,H130&gt;=9.091,G130&lt;0.885,A130&gt;=6.25,H130&gt;=8.598,D130&lt;2.45,F130&gt;=2.5,D130&gt;=0.8),5.4,IF(AND(D130&gt;=2.15,G130&lt;0.379,G130&lt;0.596,D130&lt;2.25,H130&gt;=9.091,G130&lt;0.885,A130&gt;=6.25,H130&gt;=8.598,D130&lt;2.45,F130&gt;=2.5,D130&gt;=0.8),5.6,"shouldnthappen")))))))))))))))))))))))))))))))))))))</f>
        <v>5.02</v>
      </c>
      <c r="AM130" s="1" t="n">
        <f aca="false">IF(AND(H130&lt;5.245,D130&lt;0.8),1,IF(AND(A130&lt;4.5,H130&gt;=5.245,D130&lt;0.8),1.35,IF(AND(D130&gt;=0.5,A130&gt;=4.5,H130&gt;=5.245,D130&lt;0.8),1.6,IF(AND(H130&lt;7.25,B130&lt;2.6,A130&lt;6.15,D130&gt;=0.8),4.375,IF(AND(H130&gt;=7.25,B130&lt;2.6,A130&lt;6.15,D130&gt;=0.8),3.075,IF(AND(H130&lt;13.935,A130&gt;=7.05,A130&gt;=6.15,D130&gt;=0.8),6.067,IF(AND(H130&gt;=13.935,A130&gt;=7.05,A130&gt;=6.15,D130&gt;=0.8),6.525,IF(AND(G130&gt;=0.948,D130&lt;0.5,A130&gt;=4.5,H130&gt;=5.245,D130&lt;0.8),1.7,IF(AND(G130&lt;0.568,D130&gt;=1.55,B130&gt;=2.6,A130&lt;6.15,D130&gt;=0.8),5.1,IF(AND(G130&gt;=0.568,D130&gt;=1.55,B130&gt;=2.6,A130&lt;6.15,D130&gt;=0.8),5,IF(AND(A130&gt;=6.6,B130&gt;=3.15,A130&lt;7.05,A130&gt;=6.15,D130&gt;=0.8),5.78,IF(AND(G130&lt;0.165,G130&lt;0.273,D130&lt;1.55,B130&gt;=2.6,A130&lt;6.15,D130&gt;=0.8),4.1,IF(AND(G130&gt;=0.165,G130&lt;0.273,D130&lt;1.55,B130&gt;=2.6,A130&lt;6.15,D130&gt;=0.8),4.5,IF(AND(D130&lt;1.35,G130&gt;=0.273,D130&lt;1.55,B130&gt;=2.6,A130&lt;6.15,D130&gt;=0.8),4.08,IF(AND(D130&gt;=1.35,G130&gt;=0.273,D130&lt;1.55,B130&gt;=2.6,A130&lt;6.15,D130&gt;=0.8),4.4,IF(AND(D130&lt;1.45,F130&lt;2.5,B130&lt;3.15,A130&lt;7.05,A130&gt;=6.15,D130&gt;=0.8),4.38,IF(AND(D130&gt;=1.45,F130&lt;2.5,B130&lt;3.15,A130&lt;7.05,A130&gt;=6.15,D130&gt;=0.8),4.75,IF(AND(D130&gt;=2.25,F130&gt;=2.5,B130&lt;3.15,A130&lt;7.05,A130&gt;=6.15,D130&gt;=0.8),5.16,IF(AND(H130&lt;11.488,A130&lt;6.6,B130&gt;=3.15,A130&lt;7.05,A130&gt;=6.15,D130&gt;=0.8),6,IF(AND(H130&gt;=14.396,D130&lt;0.25,G130&lt;0.948,D130&lt;0.5,A130&gt;=4.5,H130&gt;=5.245,D130&lt;0.8),1.3,IF(AND(A130&gt;=5.55,D130&gt;=0.25,G130&lt;0.948,D130&lt;0.5,A130&gt;=4.5,H130&gt;=5.245,D130&lt;0.8),1.7,IF(AND(D130&lt;1.85,D130&lt;2.25,F130&gt;=2.5,B130&lt;3.15,A130&lt;7.05,A130&gt;=6.15,D130&gt;=0.8),5.6,IF(AND(G130&lt;0.669,H130&gt;=11.488,A130&lt;6.6,B130&gt;=3.15,A130&lt;7.05,A130&gt;=6.15,D130&gt;=0.8),4.7,IF(AND(G130&gt;=0.669,H130&gt;=11.488,A130&lt;6.6,B130&gt;=3.15,A130&lt;7.05,A130&gt;=6.15,D130&gt;=0.8),5.22,IF(AND(H130&lt;6.543,H130&lt;14.396,D130&lt;0.25,G130&lt;0.948,D130&lt;0.5,A130&gt;=4.5,H130&gt;=5.245,D130&lt;0.8),1.4,IF(AND(A130&lt;4.95,A130&lt;5.55,D130&gt;=0.25,G130&lt;0.948,D130&lt;0.5,A130&gt;=4.5,H130&gt;=5.245,D130&lt;0.8),1.4,IF(AND(A130&gt;=4.95,A130&lt;5.55,D130&gt;=0.25,G130&lt;0.948,D130&lt;0.5,A130&gt;=4.5,H130&gt;=5.245,D130&lt;0.8),1.48,IF(AND(H130&lt;10.667,D130&gt;=1.85,D130&lt;2.25,F130&gt;=2.5,B130&lt;3.15,A130&lt;7.05,A130&gt;=6.15,D130&gt;=0.8),5.25,IF(AND(H130&gt;=10.667,D130&gt;=1.85,D130&lt;2.25,F130&gt;=2.5,B130&lt;3.15,A130&lt;7.05,A130&gt;=6.15,D130&gt;=0.8),5.55,IF(AND(G130&lt;0.063,H130&gt;=6.543,H130&lt;14.396,D130&lt;0.25,G130&lt;0.948,D130&lt;0.5,A130&gt;=4.5,H130&gt;=5.245,D130&lt;0.8),1.4,IF(AND(H130&lt;9.212,G130&gt;=0.063,H130&gt;=6.543,H130&lt;14.396,D130&lt;0.25,G130&lt;0.948,D130&lt;0.5,A130&gt;=4.5,H130&gt;=5.245,D130&lt;0.8),1.475,IF(AND(H130&gt;=9.212,G130&gt;=0.063,H130&gt;=6.543,H130&lt;14.396,D130&lt;0.25,G130&lt;0.948,D130&lt;0.5,A130&gt;=4.5,H130&gt;=5.245,D130&lt;0.8),1.5,"shouldnthappen"))))))))))))))))))))))))))))))))</f>
        <v>5</v>
      </c>
      <c r="AN130" s="1" t="n">
        <f aca="false">IF(AND(D130&lt;0.7,A130&gt;=5.55),1.633,IF(AND(G130&lt;0.38,B130&lt;2.8,A130&lt;5.55),4.3,IF(AND(G130&gt;=0.38,B130&lt;2.8,A130&lt;5.55),3.325,IF(AND(D130&gt;=0.35,B130&gt;=2.8,A130&lt;5.55),1.6,IF(AND(B130&gt;=3.4,A130&lt;4.8,D130&lt;0.35,B130&gt;=2.8,A130&lt;5.55),1,IF(AND(H130&gt;=11.789,A130&lt;5.9,D130&lt;1.55,D130&gt;=0.7,A130&gt;=5.55),4.325,IF(AND(F130&gt;=2.5,A130&gt;=5.9,D130&lt;1.55,D130&gt;=0.7,A130&gt;=5.55),5.05,IF(AND(D130&lt;1.9,A130&gt;=7.25,D130&gt;=1.55,D130&gt;=0.7,A130&gt;=5.55),6.3,IF(AND(D130&gt;=1.9,A130&gt;=7.25,D130&gt;=1.55,D130&gt;=0.7,A130&gt;=5.55),6.4,IF(AND(A130&lt;4.35,B130&lt;3.4,A130&lt;4.8,D130&lt;0.35,B130&gt;=2.8,A130&lt;5.55),1.1,IF(AND(G130&gt;=0.934,B130&lt;3.45,A130&gt;=4.8,D130&lt;0.35,B130&gt;=2.8,A130&lt;5.55),1.7,IF(AND(H130&gt;=14.877,B130&gt;=3.45,A130&gt;=4.8,D130&lt;0.35,B130&gt;=2.8,A130&lt;5.55),1.3,IF(AND(B130&lt;2.6,H130&lt;11.789,A130&lt;5.9,D130&lt;1.55,D130&gt;=0.7,A130&gt;=5.55),3.9,IF(AND(B130&gt;=2.6,H130&lt;11.789,A130&lt;5.9,D130&lt;1.55,D130&gt;=0.7,A130&gt;=5.55),4.26,IF(AND(A130&lt;6.6,F130&lt;2.5,A130&gt;=5.9,D130&lt;1.55,D130&gt;=0.7,A130&gt;=5.55),4.625,IF(AND(A130&gt;=6.6,F130&lt;2.5,A130&gt;=5.9,D130&lt;1.55,D130&gt;=0.7,A130&gt;=5.55),4.475,IF(AND(B130&lt;2.6,D130&lt;2.05,A130&lt;7.25,D130&gt;=1.55,D130&gt;=0.7,A130&gt;=5.55),5.8,IF(AND(G130&gt;=0.743,D130&gt;=2.05,A130&lt;7.25,D130&gt;=1.55,D130&gt;=0.7,A130&gt;=5.55),5.1,IF(AND(G130&lt;0.422,A130&gt;=4.35,B130&lt;3.4,A130&lt;4.8,D130&lt;0.35,B130&gt;=2.8,A130&lt;5.55),1.367,IF(AND(G130&gt;=0.422,A130&gt;=4.35,B130&lt;3.4,A130&lt;4.8,D130&lt;0.35,B130&gt;=2.8,A130&lt;5.55),1.3,IF(AND(A130&lt;5.05,G130&lt;0.934,B130&lt;3.45,A130&gt;=4.8,D130&lt;0.35,B130&gt;=2.8,A130&lt;5.55),1.525,IF(AND(A130&gt;=5.05,G130&lt;0.934,B130&lt;3.45,A130&gt;=4.8,D130&lt;0.35,B130&gt;=2.8,A130&lt;5.55),1.5,IF(AND(G130&gt;=0.585,H130&lt;14.877,B130&gt;=3.45,A130&gt;=4.8,D130&lt;0.35,B130&gt;=2.8,A130&lt;5.55),1.54,IF(AND(G130&gt;=0.537,G130&lt;0.743,D130&gt;=2.05,A130&lt;7.25,D130&gt;=1.55,D130&gt;=0.7,A130&gt;=5.55),5.833,IF(AND(D130&gt;=0.25,G130&lt;0.585,H130&lt;14.877,B130&gt;=3.45,A130&gt;=4.8,D130&lt;0.35,B130&gt;=2.8,A130&lt;5.55),1.367,IF(AND(D130&lt;1.75,H130&lt;13.795,B130&gt;=2.6,D130&lt;2.05,A130&lt;7.25,D130&gt;=1.55,D130&gt;=0.7,A130&gt;=5.55),5.45,IF(AND(B130&lt;2.85,H130&gt;=13.795,B130&gt;=2.6,D130&lt;2.05,A130&lt;7.25,D130&gt;=1.55,D130&gt;=0.7,A130&gt;=5.55),5.1,IF(AND(B130&gt;=2.85,H130&gt;=13.795,B130&gt;=2.6,D130&lt;2.05,A130&lt;7.25,D130&gt;=1.55,D130&gt;=0.7,A130&gt;=5.55),4.82,IF(AND(G130&lt;0.353,G130&lt;0.537,G130&lt;0.743,D130&gt;=2.05,A130&lt;7.25,D130&gt;=1.55,D130&gt;=0.7,A130&gt;=5.55),5.425,IF(AND(G130&gt;=0.353,G130&lt;0.537,G130&lt;0.743,D130&gt;=2.05,A130&lt;7.25,D130&gt;=1.55,D130&gt;=0.7,A130&gt;=5.55),5.62,IF(AND(G130&lt;0.311,D130&lt;0.25,G130&lt;0.585,H130&lt;14.877,B130&gt;=3.45,A130&gt;=4.8,D130&lt;0.35,B130&gt;=2.8,A130&lt;5.55),1.5,IF(AND(G130&gt;=0.311,D130&lt;0.25,G130&lt;0.585,H130&lt;14.877,B130&gt;=3.45,A130&gt;=4.8,D130&lt;0.35,B130&gt;=2.8,A130&lt;5.55),1.4,IF(AND(B130&gt;=3.1,D130&gt;=1.75,H130&lt;13.795,B130&gt;=2.6,D130&lt;2.05,A130&lt;7.25,D130&gt;=1.55,D130&gt;=0.7,A130&gt;=5.55),5.1,IF(AND(B130&lt;2.85,B130&lt;3.1,D130&gt;=1.75,H130&lt;13.795,B130&gt;=2.6,D130&lt;2.05,A130&lt;7.25,D130&gt;=1.55,D130&gt;=0.7,A130&gt;=5.55),5.2,IF(AND(B130&gt;=2.85,B130&lt;3.1,D130&gt;=1.75,H130&lt;13.795,B130&gt;=2.6,D130&lt;2.05,A130&lt;7.25,D130&gt;=1.55,D130&gt;=0.7,A130&gt;=5.55),5.2,"shouldnthappen")))))))))))))))))))))))))))))))))))</f>
        <v>5.2</v>
      </c>
      <c r="AO130" s="1" t="n">
        <f aca="false">IF(AND(H130&gt;=14.529,G130&lt;0.633,D130&lt;0.8),1.3,IF(AND(A130&lt;5.05,G130&gt;=0.633,D130&lt;0.8),1.35,IF(AND(H130&gt;=14.379,H130&lt;14.529,G130&lt;0.633,D130&lt;0.8),1.7,IF(AND(B130&lt;3.35,A130&gt;=5.05,G130&gt;=0.633,D130&lt;0.8),1.7,IF(AND(D130&gt;=1.45,A130&lt;5.95,F130&lt;2.5,D130&gt;=0.8),4.5,IF(AND(D130&lt;1.35,A130&gt;=5.95,F130&lt;2.5,D130&gt;=0.8),4,IF(AND(D130&lt;1.85,G130&gt;=0.845,F130&gt;=2.5,D130&gt;=0.8),4.8,IF(AND(B130&gt;=4.3,H130&lt;14.379,H130&lt;14.529,G130&lt;0.633,D130&lt;0.8),1.5,IF(AND(A130&lt;5.25,B130&gt;=3.35,A130&gt;=5.05,G130&gt;=0.633,D130&lt;0.8),1.55,IF(AND(A130&gt;=5.25,B130&gt;=3.35,A130&gt;=5.05,G130&gt;=0.633,D130&lt;0.8),1.633,IF(AND(A130&lt;5.05,D130&lt;1.45,A130&lt;5.95,F130&lt;2.5,D130&gt;=0.8),3.3,IF(AND(G130&lt;0.293,D130&gt;=1.35,A130&gt;=5.95,F130&lt;2.5,D130&gt;=0.8),5,IF(AND(A130&gt;=6.6,D130&lt;2.05,G130&lt;0.845,F130&gt;=2.5,D130&gt;=0.8),5.8,IF(AND(B130&lt;3.05,D130&gt;=2.05,G130&lt;0.845,F130&gt;=2.5,D130&gt;=0.8),6.15,IF(AND(B130&lt;2.9,D130&gt;=1.85,G130&gt;=0.845,F130&gt;=2.5,D130&gt;=0.8),5.1,IF(AND(B130&gt;=2.9,D130&gt;=1.85,G130&gt;=0.845,F130&gt;=2.5,D130&gt;=0.8),5.2,IF(AND(B130&gt;=3.8,B130&lt;4.3,H130&lt;14.379,H130&lt;14.529,G130&lt;0.633,D130&lt;0.8),1.333,IF(AND(A130&lt;6.25,G130&gt;=0.293,D130&gt;=1.35,A130&gt;=5.95,F130&lt;2.5,D130&gt;=0.8),4.6,IF(AND(H130&lt;10.351,A130&lt;6.6,D130&lt;2.05,G130&lt;0.845,F130&gt;=2.5,D130&gt;=0.8),5.4,IF(AND(G130&gt;=0.364,B130&gt;=3.05,D130&gt;=2.05,G130&lt;0.845,F130&gt;=2.5,D130&gt;=0.8),5.66,IF(AND(G130&gt;=0.447,B130&lt;3.8,B130&lt;4.3,H130&lt;14.379,H130&lt;14.529,G130&lt;0.633,D130&lt;0.8),1.3,IF(AND(H130&lt;6.247,A130&lt;5.65,A130&gt;=5.05,D130&lt;1.45,A130&lt;5.95,F130&lt;2.5,D130&gt;=0.8),4.033,IF(AND(D130&lt;1.25,A130&gt;=5.65,A130&gt;=5.05,D130&lt;1.45,A130&lt;5.95,F130&lt;2.5,D130&gt;=0.8),3.88,IF(AND(D130&gt;=1.25,A130&gt;=5.65,A130&gt;=5.05,D130&lt;1.45,A130&lt;5.95,F130&lt;2.5,D130&gt;=0.8),4.35,IF(AND(B130&lt;2.65,A130&gt;=6.25,G130&gt;=0.293,D130&gt;=1.35,A130&gt;=5.95,F130&lt;2.5,D130&gt;=0.8),4.9,IF(AND(B130&lt;2.75,H130&gt;=10.351,A130&lt;6.6,D130&lt;2.05,G130&lt;0.845,F130&gt;=2.5,D130&gt;=0.8),5.1,IF(AND(B130&gt;=2.75,H130&gt;=10.351,A130&lt;6.6,D130&lt;2.05,G130&lt;0.845,F130&gt;=2.5,D130&gt;=0.8),4.95,IF(AND(B130&lt;3.15,G130&lt;0.364,B130&gt;=3.05,D130&gt;=2.05,G130&lt;0.845,F130&gt;=2.5,D130&gt;=0.8),5.28,IF(AND(B130&gt;=3.15,G130&lt;0.364,B130&gt;=3.05,D130&gt;=2.05,G130&lt;0.845,F130&gt;=2.5,D130&gt;=0.8),5.5,IF(AND(H130&lt;9.212,G130&lt;0.447,B130&lt;3.8,B130&lt;4.3,H130&lt;14.379,H130&lt;14.529,G130&lt;0.633,D130&lt;0.8),1.4,IF(AND(G130&lt;0.356,H130&gt;=6.247,A130&lt;5.65,A130&gt;=5.05,D130&lt;1.45,A130&lt;5.95,F130&lt;2.5,D130&gt;=0.8),4.2,IF(AND(B130&lt;3,B130&gt;=2.65,A130&gt;=6.25,G130&gt;=0.293,D130&gt;=1.35,A130&gt;=5.95,F130&lt;2.5,D130&gt;=0.8),4.6,IF(AND(B130&gt;=3,B130&gt;=2.65,A130&gt;=6.25,G130&gt;=0.293,D130&gt;=1.35,A130&gt;=5.95,F130&lt;2.5,D130&gt;=0.8),4.7,IF(AND(A130&lt;5.05,H130&gt;=9.212,G130&lt;0.447,B130&lt;3.8,B130&lt;4.3,H130&lt;14.379,H130&lt;14.529,G130&lt;0.633,D130&lt;0.8),1.533,IF(AND(A130&gt;=5.05,H130&gt;=9.212,G130&lt;0.447,B130&lt;3.8,B130&lt;4.3,H130&lt;14.379,H130&lt;14.529,G130&lt;0.633,D130&lt;0.8),1.425,IF(AND(A130&lt;5.35,G130&gt;=0.356,H130&gt;=6.247,A130&lt;5.65,A130&gt;=5.05,D130&lt;1.45,A130&lt;5.95,F130&lt;2.5,D130&gt;=0.8),3.9,IF(AND(A130&gt;=5.35,G130&gt;=0.356,H130&gt;=6.247,A130&lt;5.65,A130&gt;=5.05,D130&lt;1.45,A130&lt;5.95,F130&lt;2.5,D130&gt;=0.8),3.72,"shouldnthappen")))))))))))))))))))))))))))))))))))))</f>
        <v>4.95</v>
      </c>
      <c r="AP130" s="1" t="n">
        <f aca="false">IF(AND(F130&gt;=1.5,A130&lt;5.55),3.84,IF(AND(G130&gt;=0.52,A130&lt;4.75,F130&lt;1.5,A130&lt;5.55),1.16,IF(AND(A130&lt;5.65,A130&lt;5.85,D130&lt;1.55,A130&gt;=5.55),4.2,IF(AND(A130&gt;=5.65,A130&lt;5.85,D130&lt;1.55,A130&gt;=5.55),3.167,IF(AND(G130&gt;=0.798,A130&gt;=5.85,D130&lt;1.55,A130&gt;=5.55),4,IF(AND(F130&lt;2.5,H130&lt;14.1,D130&gt;=1.55,A130&gt;=5.55),4.84,IF(AND(A130&lt;7.2,H130&gt;=14.1,D130&gt;=1.55,A130&gt;=5.55),5.633,IF(AND(A130&gt;=7.2,H130&gt;=14.1,D130&gt;=1.55,A130&gt;=5.55),6.6,IF(AND(G130&lt;0.161,G130&lt;0.52,A130&lt;4.75,F130&lt;1.5,A130&lt;5.55),1.5,IF(AND(D130&gt;=0.5,G130&lt;0.676,A130&gt;=4.75,F130&lt;1.5,A130&lt;5.55),1.6,IF(AND(H130&lt;11.016,G130&gt;=0.676,A130&gt;=4.75,F130&lt;1.5,A130&lt;5.55),1.75,IF(AND(G130&lt;0.209,G130&lt;0.798,A130&gt;=5.85,D130&lt;1.55,A130&gt;=5.55),4.5,IF(AND(G130&gt;=0.74,F130&gt;=2.5,H130&lt;14.1,D130&gt;=1.55,A130&gt;=5.55),6.225,IF(AND(B130&lt;2.95,G130&gt;=0.161,G130&lt;0.52,A130&lt;4.75,F130&lt;1.5,A130&lt;5.55),1.4,IF(AND(B130&gt;=2.95,G130&gt;=0.161,G130&lt;0.52,A130&lt;4.75,F130&lt;1.5,A130&lt;5.55),1.34,IF(AND(B130&lt;3.15,D130&lt;0.5,G130&lt;0.676,A130&gt;=4.75,F130&lt;1.5,A130&lt;5.55),1.52,IF(AND(D130&lt;0.25,H130&gt;=11.016,G130&gt;=0.676,A130&gt;=4.75,F130&lt;1.5,A130&lt;5.55),1.567,IF(AND(D130&gt;=0.25,H130&gt;=11.016,G130&gt;=0.676,A130&gt;=4.75,F130&lt;1.5,A130&lt;5.55),1.5,IF(AND(H130&lt;7.47,G130&gt;=0.209,G130&lt;0.798,A130&gt;=5.85,D130&lt;1.55,A130&gt;=5.55),5.05,IF(AND(B130&lt;2.85,G130&lt;0.74,F130&gt;=2.5,H130&lt;14.1,D130&gt;=1.55,A130&gt;=5.55),5.35,IF(AND(B130&lt;3.3,B130&gt;=3.15,D130&lt;0.5,G130&lt;0.676,A130&gt;=4.75,F130&lt;1.5,A130&lt;5.55),1.2,IF(AND(D130&lt;1.45,H130&gt;=7.47,G130&gt;=0.209,G130&lt;0.798,A130&gt;=5.85,D130&lt;1.55,A130&gt;=5.55),4.66,IF(AND(D130&gt;=1.45,H130&gt;=7.47,G130&gt;=0.209,G130&lt;0.798,A130&gt;=5.85,D130&lt;1.55,A130&gt;=5.55),4.64,IF(AND(A130&gt;=7.05,B130&gt;=2.85,G130&lt;0.74,F130&gt;=2.5,H130&lt;14.1,D130&gt;=1.55,A130&gt;=5.55),5.8,IF(AND(B130&gt;=3.25,A130&lt;7.05,B130&gt;=2.85,G130&lt;0.74,F130&gt;=2.5,H130&lt;14.1,D130&gt;=1.55,A130&gt;=5.55),5.7,IF(AND(H130&gt;=13.641,D130&lt;0.25,B130&gt;=3.3,B130&gt;=3.15,D130&lt;0.5,G130&lt;0.676,A130&gt;=4.75,F130&lt;1.5,A130&lt;5.55),1.3,IF(AND(D130&lt;0.35,D130&gt;=0.25,B130&gt;=3.3,B130&gt;=3.15,D130&lt;0.5,G130&lt;0.676,A130&gt;=4.75,F130&lt;1.5,A130&lt;5.55),1.367,IF(AND(D130&gt;=0.35,D130&gt;=0.25,B130&gt;=3.3,B130&gt;=3.15,D130&lt;0.5,G130&lt;0.676,A130&gt;=4.75,F130&lt;1.5,A130&lt;5.55),1.3,IF(AND(A130&lt;6.35,B130&lt;3.25,A130&lt;7.05,B130&gt;=2.85,G130&lt;0.74,F130&gt;=2.5,H130&lt;14.1,D130&gt;=1.55,A130&gt;=5.55),5.6,IF(AND(A130&gt;=6.35,B130&lt;3.25,A130&lt;7.05,B130&gt;=2.85,G130&lt;0.74,F130&gt;=2.5,H130&lt;14.1,D130&gt;=1.55,A130&gt;=5.55),5.325,IF(AND(A130&lt;5.1,H130&lt;13.641,D130&lt;0.25,B130&gt;=3.3,B130&gt;=3.15,D130&lt;0.5,G130&lt;0.676,A130&gt;=4.75,F130&lt;1.5,A130&lt;5.55),1.4,IF(AND(H130&gt;=11.031,A130&gt;=5.1,H130&lt;13.641,D130&lt;0.25,B130&gt;=3.3,B130&gt;=3.15,D130&lt;0.5,G130&lt;0.676,A130&gt;=4.75,F130&lt;1.5,A130&lt;5.55),1.4,IF(AND(A130&lt;5.45,H130&lt;11.031,A130&gt;=5.1,H130&lt;13.641,D130&lt;0.25,B130&gt;=3.3,B130&gt;=3.15,D130&lt;0.5,G130&lt;0.676,A130&gt;=4.75,F130&lt;1.5,A130&lt;5.55),1.5,IF(AND(A130&gt;=5.45,H130&lt;11.031,A130&gt;=5.1,H130&lt;13.641,D130&lt;0.25,B130&gt;=3.3,B130&gt;=3.15,D130&lt;0.5,G130&lt;0.676,A130&gt;=4.75,F130&lt;1.5,A130&lt;5.55),1.4,"shouldnthappen"))))))))))))))))))))))))))))))))))</f>
        <v>6.225</v>
      </c>
      <c r="AQ130" s="1" t="n">
        <f aca="false">IF(AND(H130&lt;6.926,D130&gt;=0.35,F130&lt;1.5),1.9,IF(AND(G130&gt;=0.869,D130&gt;=1.75,F130&gt;=1.5),5.15,IF(AND(A130&lt;4.35,A130&lt;5.05,D130&lt;0.35,F130&lt;1.5),1.1,IF(AND(H130&lt;6.089,A130&gt;=5.05,D130&lt;0.35,F130&lt;1.5),1.7,IF(AND(H130&gt;=13.089,H130&gt;=6.926,D130&gt;=0.35,F130&lt;1.5),1.3,IF(AND(G130&lt;0.695,D130&lt;1.15,D130&lt;1.75,F130&gt;=1.5),3.62,IF(AND(G130&gt;=0.695,D130&lt;1.15,D130&lt;1.75,F130&gt;=1.5),3,IF(AND(G130&gt;=0.585,H130&gt;=6.089,A130&gt;=5.05,D130&lt;0.35,F130&lt;1.5),1.5,IF(AND(H130&lt;9.582,H130&lt;13.089,H130&gt;=6.926,D130&gt;=0.35,F130&lt;1.5),1.5,IF(AND(H130&gt;=9.582,H130&lt;13.089,H130&gt;=6.926,D130&gt;=0.35,F130&lt;1.5),1.6,IF(AND(D130&lt;1.35,H130&lt;9.349,D130&gt;=1.15,D130&lt;1.75,F130&gt;=1.5),3.867,IF(AND(D130&lt;2.05,A130&lt;7.05,G130&lt;0.869,D130&gt;=1.75,F130&gt;=1.5),4.9,IF(AND(B130&gt;=3.3,A130&gt;=7.05,G130&lt;0.869,D130&gt;=1.75,F130&gt;=1.5),6.1,IF(AND(G130&lt;0.347,H130&lt;11.218,A130&gt;=4.35,A130&lt;5.05,D130&lt;0.35,F130&lt;1.5),1.4,IF(AND(G130&gt;=0.347,H130&lt;11.218,A130&gt;=4.35,A130&lt;5.05,D130&lt;0.35,F130&lt;1.5),1.5,IF(AND(G130&gt;=0.265,H130&gt;=11.218,A130&gt;=4.35,A130&lt;5.05,D130&lt;0.35,F130&lt;1.5),1.45,IF(AND(A130&gt;=5.4,G130&lt;0.585,H130&gt;=6.089,A130&gt;=5.05,D130&lt;0.35,F130&lt;1.5),1.35,IF(AND(B130&gt;=2.9,D130&gt;=1.35,H130&lt;9.349,D130&gt;=1.15,D130&lt;1.75,F130&gt;=1.5),4.6,IF(AND(D130&gt;=1.35,A130&lt;6.15,H130&gt;=9.349,D130&gt;=1.15,D130&lt;1.75,F130&gt;=1.5),4.54,IF(AND(H130&lt;10.927,A130&gt;=6.15,H130&gt;=9.349,D130&gt;=1.15,D130&lt;1.75,F130&gt;=1.5),4.3,IF(AND(G130&lt;0.512,D130&gt;=2.05,A130&lt;7.05,G130&lt;0.869,D130&gt;=1.75,F130&gt;=1.5),5.533,IF(AND(G130&gt;=0.512,D130&gt;=2.05,A130&lt;7.05,G130&lt;0.869,D130&gt;=1.75,F130&gt;=1.5),5.88,IF(AND(H130&lt;11.551,B130&lt;3.3,A130&gt;=7.05,G130&lt;0.869,D130&gt;=1.75,F130&gt;=1.5),6.3,IF(AND(G130&lt;0.227,G130&lt;0.265,H130&gt;=11.218,A130&gt;=4.35,A130&lt;5.05,D130&lt;0.35,F130&lt;1.5),1.4,IF(AND(G130&gt;=0.227,G130&lt;0.265,H130&gt;=11.218,A130&gt;=4.35,A130&lt;5.05,D130&lt;0.35,F130&lt;1.5),1.26,IF(AND(H130&lt;11.031,A130&lt;5.4,G130&lt;0.585,H130&gt;=6.089,A130&gt;=5.05,D130&lt;0.35,F130&lt;1.5),1.5,IF(AND(H130&gt;=11.031,A130&lt;5.4,G130&lt;0.585,H130&gt;=6.089,A130&gt;=5.05,D130&lt;0.35,F130&lt;1.5),1.4,IF(AND(A130&lt;5.45,B130&lt;2.9,D130&gt;=1.35,H130&lt;9.349,D130&gt;=1.15,D130&lt;1.75,F130&gt;=1.5),4.5,IF(AND(A130&lt;5.9,D130&lt;1.35,A130&lt;6.15,H130&gt;=9.349,D130&gt;=1.15,D130&lt;1.75,F130&gt;=1.5),4.2,IF(AND(A130&gt;=5.9,D130&lt;1.35,A130&lt;6.15,H130&gt;=9.349,D130&gt;=1.15,D130&lt;1.75,F130&gt;=1.5),4,IF(AND(A130&gt;=6.75,H130&gt;=10.927,A130&gt;=6.15,H130&gt;=9.349,D130&gt;=1.15,D130&lt;1.75,F130&gt;=1.5),4.767,IF(AND(B130&lt;2.9,H130&gt;=11.551,B130&lt;3.3,A130&gt;=7.05,G130&lt;0.869,D130&gt;=1.75,F130&gt;=1.5),6.7,IF(AND(B130&gt;=2.9,H130&gt;=11.551,B130&lt;3.3,A130&gt;=7.05,G130&lt;0.869,D130&gt;=1.75,F130&gt;=1.5),6.6,IF(AND(B130&lt;2.45,A130&gt;=5.45,B130&lt;2.9,D130&gt;=1.35,H130&lt;9.349,D130&gt;=1.15,D130&lt;1.75,F130&gt;=1.5),5,IF(AND(B130&gt;=2.45,A130&gt;=5.45,B130&lt;2.9,D130&gt;=1.35,H130&lt;9.349,D130&gt;=1.15,D130&lt;1.75,F130&gt;=1.5),5.1,IF(AND(H130&lt;11.166,A130&lt;6.75,H130&gt;=10.927,A130&gt;=6.15,H130&gt;=9.349,D130&gt;=1.15,D130&lt;1.75,F130&gt;=1.5),4.9,IF(AND(G130&lt;0.228,H130&gt;=11.166,A130&lt;6.75,H130&gt;=10.927,A130&gt;=6.15,H130&gt;=9.349,D130&gt;=1.15,D130&lt;1.75,F130&gt;=1.5),4.7,IF(AND(H130&lt;13.531,G130&gt;=0.228,H130&gt;=11.166,A130&lt;6.75,H130&gt;=10.927,A130&gt;=6.15,H130&gt;=9.349,D130&gt;=1.15,D130&lt;1.75,F130&gt;=1.5),4.4,IF(AND(H130&gt;=13.531,G130&gt;=0.228,H130&gt;=11.166,A130&lt;6.75,H130&gt;=10.927,A130&gt;=6.15,H130&gt;=9.349,D130&gt;=1.15,D130&lt;1.75,F130&gt;=1.5),4.6,"shouldnthappen")))))))))))))))))))))))))))))))))))))))</f>
        <v>4.9</v>
      </c>
      <c r="AR130" s="1" t="n">
        <f aca="false">IF(AND(G130&gt;=0.93,B130&lt;3.65,F130&lt;1.5),1.7,IF(AND(H130&lt;6.542,B130&gt;=3.65,F130&lt;1.5),1.767,IF(AND(A130&gt;=7.05,D130&gt;=1.55,F130&gt;=1.5),6.3,IF(AND(G130&lt;0.123,H130&gt;=6.542,B130&gt;=3.65,F130&lt;1.5),1.367,IF(AND(A130&lt;5.15,A130&lt;5.65,D130&lt;1.55,F130&gt;=1.5),3.15,IF(AND(A130&lt;4.8,G130&gt;=0.447,G130&lt;0.93,B130&lt;3.65,F130&lt;1.5),1.24,IF(AND(A130&gt;=4.8,G130&gt;=0.447,G130&lt;0.93,B130&lt;3.65,F130&lt;1.5),1.4,IF(AND(G130&lt;0.151,G130&gt;=0.123,H130&gt;=6.542,B130&gt;=3.65,F130&lt;1.5),1.7,IF(AND(G130&gt;=0.151,G130&gt;=0.123,H130&gt;=6.542,B130&gt;=3.65,F130&lt;1.5),1.5,IF(AND(D130&gt;=1.45,A130&gt;=5.15,A130&lt;5.65,D130&lt;1.55,F130&gt;=1.5),4.5,IF(AND(B130&lt;2.65,D130&gt;=1.35,A130&gt;=5.65,D130&lt;1.55,F130&gt;=1.5),4.9,IF(AND(G130&lt;0.527,F130&lt;2.5,A130&lt;7.05,D130&gt;=1.55,F130&gt;=1.5),5.075,IF(AND(G130&gt;=0.527,F130&lt;2.5,A130&lt;7.05,D130&gt;=1.55,F130&gt;=1.5),4.7,IF(AND(A130&lt;4.65,G130&lt;0.265,G130&lt;0.447,G130&lt;0.93,B130&lt;3.65,F130&lt;1.5),1.42,IF(AND(G130&lt;0.3,G130&gt;=0.265,G130&lt;0.447,G130&lt;0.93,B130&lt;3.65,F130&lt;1.5),1.6,IF(AND(G130&gt;=0.3,G130&gt;=0.265,G130&lt;0.447,G130&lt;0.93,B130&lt;3.65,F130&lt;1.5),1.4,IF(AND(G130&lt;0.356,D130&lt;1.45,A130&gt;=5.15,A130&lt;5.65,D130&lt;1.55,F130&gt;=1.5),4.125,IF(AND(D130&lt;1.1,A130&lt;6.2,D130&lt;1.35,A130&gt;=5.65,D130&lt;1.55,F130&gt;=1.5),4.1,IF(AND(D130&gt;=1.1,A130&lt;6.2,D130&lt;1.35,A130&gt;=5.65,D130&lt;1.55,F130&gt;=1.5),4.175,IF(AND(H130&gt;=13.433,A130&gt;=6.2,D130&lt;1.35,A130&gt;=5.65,D130&lt;1.55,F130&gt;=1.5),4.6,IF(AND(G130&lt;0.437,B130&gt;=2.65,D130&gt;=1.35,A130&gt;=5.65,D130&lt;1.55,F130&gt;=1.5),4.625,IF(AND(G130&gt;=0.437,B130&gt;=2.65,D130&gt;=1.35,A130&gt;=5.65,D130&lt;1.55,F130&gt;=1.5),4.75,IF(AND(B130&gt;=3.15,H130&lt;11.146,F130&gt;=2.5,A130&lt;7.05,D130&gt;=1.55,F130&gt;=1.5),5.667,IF(AND(B130&lt;2.65,H130&gt;=11.146,F130&gt;=2.5,A130&lt;7.05,D130&gt;=1.55,F130&gt;=1.5),5.8,IF(AND(B130&lt;3.3,A130&gt;=4.65,G130&lt;0.265,G130&lt;0.447,G130&lt;0.93,B130&lt;3.65,F130&lt;1.5),1.32,IF(AND(B130&gt;=3.3,A130&gt;=4.65,G130&lt;0.265,G130&lt;0.447,G130&lt;0.93,B130&lt;3.65,F130&lt;1.5),1.425,IF(AND(B130&lt;2.8,G130&gt;=0.356,D130&lt;1.45,A130&gt;=5.15,A130&lt;5.65,D130&lt;1.55,F130&gt;=1.5),3.86,IF(AND(B130&gt;=2.8,G130&gt;=0.356,D130&lt;1.45,A130&gt;=5.15,A130&lt;5.65,D130&lt;1.55,F130&gt;=1.5),3.6,IF(AND(B130&lt;2.6,H130&lt;13.433,A130&gt;=6.2,D130&lt;1.35,A130&gt;=5.65,D130&lt;1.55,F130&gt;=1.5),4.4,IF(AND(B130&gt;=2.6,H130&lt;13.433,A130&gt;=6.2,D130&lt;1.35,A130&gt;=5.65,D130&lt;1.55,F130&gt;=1.5),4.3,IF(AND(G130&lt;0.151,B130&lt;3.15,H130&lt;11.146,F130&gt;=2.5,A130&lt;7.05,D130&gt;=1.55,F130&gt;=1.5),5.5,IF(AND(H130&lt;15.52,B130&gt;=2.65,H130&gt;=11.146,F130&gt;=2.5,A130&lt;7.05,D130&gt;=1.55,F130&gt;=1.5),5.4,IF(AND(H130&gt;=15.52,B130&gt;=2.65,H130&gt;=11.146,F130&gt;=2.5,A130&lt;7.05,D130&gt;=1.55,F130&gt;=1.5),5.733,IF(AND(H130&lt;10.74,G130&gt;=0.151,B130&lt;3.15,H130&lt;11.146,F130&gt;=2.5,A130&lt;7.05,D130&gt;=1.55,F130&gt;=1.5),5.12,IF(AND(H130&gt;=10.74,G130&gt;=0.151,B130&lt;3.15,H130&lt;11.146,F130&gt;=2.5,A130&lt;7.05,D130&gt;=1.55,F130&gt;=1.5),4.9,"shouldnthappen")))))))))))))))))))))))))))))))))))</f>
        <v>5.4</v>
      </c>
      <c r="AS130" s="1" t="n">
        <f aca="false">IF(AND(F130&gt;=1.5,A130&lt;5.55),4.18,IF(AND(F130&gt;=2.5,B130&lt;2.75,A130&gt;=5.55),5.38,IF(AND(G130&gt;=0.587,B130&lt;3.75,F130&lt;1.5,A130&lt;5.55),1.48,IF(AND(H130&lt;6.51,B130&gt;=3.75,F130&lt;1.5,A130&lt;5.55),1.9,IF(AND(H130&gt;=6.51,B130&gt;=3.75,F130&lt;1.5,A130&lt;5.55),1.425,IF(AND(G130&gt;=0.868,F130&lt;2.5,B130&lt;2.75,A130&gt;=5.55),4.65,IF(AND(F130&lt;1.5,D130&lt;1.55,B130&gt;=2.75,A130&gt;=5.55),1.7,IF(AND(G130&gt;=0.857,D130&gt;=1.55,B130&gt;=2.75,A130&gt;=5.55),5.033,IF(AND(G130&gt;=0.518,G130&lt;0.587,B130&lt;3.75,F130&lt;1.5,A130&lt;5.55),1,IF(AND(D130&lt;1.05,G130&lt;0.868,F130&lt;2.5,B130&lt;2.75,A130&gt;=5.55),3.5,IF(AND(G130&lt;0.404,D130&gt;=1.05,G130&lt;0.868,F130&lt;2.5,B130&lt;2.75,A130&gt;=5.55),4.2,IF(AND(G130&gt;=0.404,D130&gt;=1.05,G130&lt;0.868,F130&lt;2.5,B130&lt;2.75,A130&gt;=5.55),3.94,IF(AND(F130&lt;2.5,B130&lt;2.95,F130&gt;=1.5,D130&lt;1.55,B130&gt;=2.75,A130&gt;=5.55),4.68,IF(AND(F130&gt;=2.5,B130&lt;2.95,F130&gt;=1.5,D130&lt;1.55,B130&gt;=2.75,A130&gt;=5.55),5.1,IF(AND(H130&lt;10.883,B130&gt;=2.95,F130&gt;=1.5,D130&lt;1.55,B130&gt;=2.75,A130&gt;=5.55),4.15,IF(AND(H130&gt;=10.883,B130&gt;=2.95,F130&gt;=1.5,D130&lt;1.55,B130&gt;=2.75,A130&gt;=5.55),4.5,IF(AND(H130&gt;=14.1,D130&lt;2.05,G130&lt;0.857,D130&gt;=1.55,B130&gt;=2.75,A130&gt;=5.55),6.6,IF(AND(G130&lt;0.063,B130&lt;3.15,G130&lt;0.518,G130&lt;0.587,B130&lt;3.75,F130&lt;1.5,A130&lt;5.55),1.4,IF(AND(G130&gt;=0.063,B130&lt;3.15,G130&lt;0.518,G130&lt;0.587,B130&lt;3.75,F130&lt;1.5,A130&lt;5.55),1.5,IF(AND(H130&gt;=10.563,B130&gt;=3.15,G130&lt;0.518,G130&lt;0.587,B130&lt;3.75,F130&lt;1.5,A130&lt;5.55),1.325,IF(AND(B130&lt;2.95,H130&lt;14.1,D130&lt;2.05,G130&lt;0.857,D130&gt;=1.55,B130&gt;=2.75,A130&gt;=5.55),6.125,IF(AND(A130&lt;6.65,G130&lt;0.364,D130&gt;=2.05,G130&lt;0.857,D130&gt;=1.55,B130&gt;=2.75,A130&gt;=5.55),5.45,IF(AND(G130&gt;=0.774,G130&gt;=0.364,D130&gt;=2.05,G130&lt;0.857,D130&gt;=1.55,B130&gt;=2.75,A130&gt;=5.55),5.4,IF(AND(H130&gt;=9.279,H130&lt;10.563,B130&gt;=3.15,G130&lt;0.518,G130&lt;0.587,B130&lt;3.75,F130&lt;1.5,A130&lt;5.55),1.475,IF(AND(D130&lt;1.65,B130&gt;=2.95,H130&lt;14.1,D130&lt;2.05,G130&lt;0.857,D130&gt;=1.55,B130&gt;=2.75,A130&gt;=5.55),5.8,IF(AND(B130&lt;3.15,A130&gt;=6.65,G130&lt;0.364,D130&gt;=2.05,G130&lt;0.857,D130&gt;=1.55,B130&gt;=2.75,A130&gt;=5.55),5.3,IF(AND(B130&gt;=3.15,A130&gt;=6.65,G130&lt;0.364,D130&gt;=2.05,G130&lt;0.857,D130&gt;=1.55,B130&gt;=2.75,A130&gt;=5.55),5.7,IF(AND(A130&gt;=6.75,G130&lt;0.774,G130&gt;=0.364,D130&gt;=2.05,G130&lt;0.857,D130&gt;=1.55,B130&gt;=2.75,A130&gt;=5.55),5.9,IF(AND(G130&lt;0.417,H130&lt;9.279,H130&lt;10.563,B130&gt;=3.15,G130&lt;0.518,G130&lt;0.587,B130&lt;3.75,F130&lt;1.5,A130&lt;5.55),1.4,IF(AND(G130&gt;=0.417,H130&lt;9.279,H130&lt;10.563,B130&gt;=3.15,G130&lt;0.518,G130&lt;0.587,B130&lt;3.75,F130&lt;1.5,A130&lt;5.55),1.3,IF(AND(A130&lt;6.3,D130&gt;=1.65,B130&gt;=2.95,H130&lt;14.1,D130&lt;2.05,G130&lt;0.857,D130&gt;=1.55,B130&gt;=2.75,A130&gt;=5.55),4.9,IF(AND(A130&gt;=6.3,D130&gt;=1.65,B130&gt;=2.95,H130&lt;14.1,D130&lt;2.05,G130&lt;0.857,D130&gt;=1.55,B130&gt;=2.75,A130&gt;=5.55),5.3,IF(AND(G130&gt;=0.657,A130&lt;6.75,G130&lt;0.774,G130&gt;=0.364,D130&gt;=2.05,G130&lt;0.857,D130&gt;=1.55,B130&gt;=2.75,A130&gt;=5.55),6,IF(AND(B130&lt;3.2,G130&lt;0.657,A130&lt;6.75,G130&lt;0.774,G130&gt;=0.364,D130&gt;=2.05,G130&lt;0.857,D130&gt;=1.55,B130&gt;=2.75,A130&gt;=5.55),5.6,IF(AND(B130&gt;=3.2,G130&lt;0.657,A130&lt;6.75,G130&lt;0.774,G130&gt;=0.364,D130&gt;=2.05,G130&lt;0.857,D130&gt;=1.55,B130&gt;=2.75,A130&gt;=5.55),5.65,"shouldnthappen")))))))))))))))))))))))))))))))))))</f>
        <v>4.9</v>
      </c>
      <c r="AT130" s="1" t="n">
        <f aca="false">IF(AND(H130&gt;=16.284,A130&gt;=5.55),6.533,IF(AND(G130&gt;=0.52,A130&lt;4.85,A130&lt;5.55),1.05,IF(AND(G130&lt;0.227,G130&lt;0.52,A130&lt;4.85,A130&lt;5.55),1.4,IF(AND(G130&gt;=0.227,G130&lt;0.52,A130&lt;4.85,A130&lt;5.55),1.3,IF(AND(D130&gt;=0.45,F130&lt;1.5,A130&gt;=4.85,A130&lt;5.55),1.667,IF(AND(B130&gt;=2.75,F130&gt;=1.5,A130&gt;=4.85,A130&lt;5.55),4.5,IF(AND(F130&lt;2.5,B130&gt;=3.15,H130&lt;16.284,A130&gt;=5.55),4.7,IF(AND(G130&gt;=0.934,D130&lt;0.45,F130&lt;1.5,A130&gt;=4.85,A130&lt;5.55),1.7,IF(AND(D130&gt;=1.2,B130&lt;2.75,F130&gt;=1.5,A130&gt;=4.85,A130&lt;5.55),4.25,IF(AND(G130&gt;=0.774,F130&gt;=2.5,B130&gt;=3.15,H130&lt;16.284,A130&gt;=5.55),5.4,IF(AND(B130&lt;3.1,G130&lt;0.934,D130&lt;0.45,F130&lt;1.5,A130&gt;=4.85,A130&lt;5.55),1.6,IF(AND(D130&lt;1.05,D130&lt;1.2,B130&lt;2.75,F130&gt;=1.5,A130&gt;=4.85,A130&lt;5.55),3.433,IF(AND(D130&gt;=1.05,D130&lt;1.2,B130&lt;2.75,F130&gt;=1.5,A130&gt;=4.85,A130&lt;5.55),3.267,IF(AND(H130&lt;8.486,D130&lt;1.35,F130&lt;2.5,B130&lt;3.15,H130&lt;16.284,A130&gt;=5.55),3.85,IF(AND(D130&gt;=1.55,D130&gt;=1.35,F130&lt;2.5,B130&lt;3.15,H130&lt;16.284,A130&gt;=5.55),5.1,IF(AND(H130&lt;10.464,A130&lt;6.35,F130&gt;=2.5,B130&lt;3.15,H130&lt;16.284,A130&gt;=5.55),5.08,IF(AND(H130&gt;=10.464,A130&lt;6.35,F130&gt;=2.5,B130&lt;3.15,H130&lt;16.284,A130&gt;=5.55),4.9,IF(AND(D130&lt;1.85,A130&gt;=6.35,F130&gt;=2.5,B130&lt;3.15,H130&lt;16.284,A130&gt;=5.55),5.8,IF(AND(H130&gt;=10.393,G130&lt;0.774,F130&gt;=2.5,B130&gt;=3.15,H130&lt;16.284,A130&gt;=5.55),5.425,IF(AND(B130&lt;2.6,H130&gt;=8.486,D130&lt;1.35,F130&lt;2.5,B130&lt;3.15,H130&lt;16.284,A130&gt;=5.55),3.9,IF(AND(G130&gt;=0.567,D130&lt;1.55,D130&gt;=1.35,F130&lt;2.5,B130&lt;3.15,H130&lt;16.284,A130&gt;=5.55),4.4,IF(AND(B130&lt;3.25,H130&lt;10.393,G130&lt;0.774,F130&gt;=2.5,B130&gt;=3.15,H130&lt;16.284,A130&gt;=5.55),5.7,IF(AND(B130&gt;=3.25,H130&lt;10.393,G130&lt;0.774,F130&gt;=2.5,B130&gt;=3.15,H130&lt;16.284,A130&gt;=5.55),5.98,IF(AND(G130&lt;0.079,G130&lt;0.338,B130&gt;=3.1,G130&lt;0.934,D130&lt;0.45,F130&lt;1.5,A130&gt;=4.85,A130&lt;5.55),1.425,IF(AND(B130&lt;3.35,G130&gt;=0.338,B130&gt;=3.1,G130&lt;0.934,D130&lt;0.45,F130&lt;1.5,A130&gt;=4.85,A130&lt;5.55),1.4,IF(AND(G130&lt;0.404,B130&gt;=2.6,H130&gt;=8.486,D130&lt;1.35,F130&lt;2.5,B130&lt;3.15,H130&lt;16.284,A130&gt;=5.55),4.3,IF(AND(G130&gt;=0.404,B130&gt;=2.6,H130&gt;=8.486,D130&lt;1.35,F130&lt;2.5,B130&lt;3.15,H130&lt;16.284,A130&gt;=5.55),4.025,IF(AND(B130&gt;=3.05,G130&lt;0.567,D130&lt;1.55,D130&gt;=1.35,F130&lt;2.5,B130&lt;3.15,H130&lt;16.284,A130&gt;=5.55),4.7,IF(AND(A130&lt;6.45,H130&lt;10.667,D130&gt;=1.85,A130&gt;=6.35,F130&gt;=2.5,B130&lt;3.15,H130&lt;16.284,A130&gt;=5.55),5.3,IF(AND(A130&gt;=6.45,H130&lt;10.667,D130&gt;=1.85,A130&gt;=6.35,F130&gt;=2.5,B130&lt;3.15,H130&lt;16.284,A130&gt;=5.55),5.167,IF(AND(B130&lt;2.95,H130&gt;=10.667,D130&gt;=1.85,A130&gt;=6.35,F130&gt;=2.5,B130&lt;3.15,H130&lt;16.284,A130&gt;=5.55),5.6,IF(AND(B130&gt;=2.95,H130&gt;=10.667,D130&gt;=1.85,A130&gt;=6.35,F130&gt;=2.5,B130&lt;3.15,H130&lt;16.284,A130&gt;=5.55),5.5,IF(AND(H130&lt;10.325,G130&gt;=0.079,G130&lt;0.338,B130&gt;=3.1,G130&lt;0.934,D130&lt;0.45,F130&lt;1.5,A130&gt;=4.85,A130&lt;5.55),1.5,IF(AND(G130&lt;0.385,B130&gt;=3.35,G130&gt;=0.338,B130&gt;=3.1,G130&lt;0.934,D130&lt;0.45,F130&lt;1.5,A130&gt;=4.85,A130&lt;5.55),1.5,IF(AND(G130&gt;=0.385,B130&gt;=3.35,G130&gt;=0.338,B130&gt;=3.1,G130&lt;0.934,D130&lt;0.45,F130&lt;1.5,A130&gt;=4.85,A130&lt;5.55),1.42,IF(AND(B130&lt;2.5,B130&lt;3.05,G130&lt;0.567,D130&lt;1.55,D130&gt;=1.35,F130&lt;2.5,B130&lt;3.15,H130&lt;16.284,A130&gt;=5.55),4.5,IF(AND(B130&gt;=2.5,B130&lt;3.05,G130&lt;0.567,D130&lt;1.55,D130&gt;=1.35,F130&lt;2.5,B130&lt;3.15,H130&lt;16.284,A130&gt;=5.55),4.56,IF(AND(H130&lt;12.506,H130&gt;=10.325,G130&gt;=0.079,G130&lt;0.338,B130&gt;=3.1,G130&lt;0.934,D130&lt;0.45,F130&lt;1.5,A130&gt;=4.85,A130&lt;5.55),1.2,IF(AND(H130&gt;=12.506,H130&gt;=10.325,G130&gt;=0.079,G130&lt;0.338,B130&gt;=3.1,G130&lt;0.934,D130&lt;0.45,F130&lt;1.5,A130&gt;=4.85,A130&lt;5.55),1.3,"shouldnthappen")))))))))))))))))))))))))))))))))))))))</f>
        <v>4.9</v>
      </c>
      <c r="AU130" s="1" t="n">
        <f aca="false">IF(AND(G130&gt;=0.52,B130&lt;3.05,F130&lt;1.5),1.1,IF(AND(G130&lt;0.35,G130&lt;0.52,B130&lt;3.05,F130&lt;1.5),1.4,IF(AND(G130&gt;=0.35,G130&lt;0.52,B130&lt;3.05,F130&lt;1.5),1.3,IF(AND(G130&gt;=0.227,G130&lt;0.347,B130&gt;=3.05,F130&lt;1.5),1.32,IF(AND(H130&lt;6.417,G130&gt;=0.347,B130&gt;=3.05,F130&lt;1.5),1.7,IF(AND(A130&gt;=7.25,A130&gt;=6.6,F130&gt;=2.5,F130&gt;=1.5),6.35,IF(AND(G130&lt;0.11,G130&lt;0.227,G130&lt;0.347,B130&gt;=3.05,F130&lt;1.5),1.333,IF(AND(H130&lt;9.441,H130&gt;=6.417,G130&gt;=0.347,B130&gt;=3.05,F130&lt;1.5),1.425,IF(AND(B130&lt;2.75,G130&lt;0.451,H130&lt;10.266,F130&lt;2.5,F130&gt;=1.5),4,IF(AND(B130&gt;=2.75,G130&lt;0.451,H130&lt;10.266,F130&lt;2.5,F130&gt;=1.5),4.433,IF(AND(G130&gt;=0.865,G130&gt;=0.451,H130&lt;10.266,F130&lt;2.5,F130&gt;=1.5),4.2,IF(AND(B130&lt;2.45,H130&lt;13.665,H130&gt;=10.266,F130&lt;2.5,F130&gt;=1.5),3.7,IF(AND(G130&lt;0.302,H130&gt;=13.665,H130&gt;=10.266,F130&lt;2.5,F130&gt;=1.5),5,IF(AND(B130&lt;2.9,A130&lt;6.1,A130&lt;6.6,F130&gt;=2.5,F130&gt;=1.5),5.06,IF(AND(B130&gt;=2.9,A130&lt;6.1,A130&lt;6.6,F130&gt;=2.5,F130&gt;=1.5),4.8,IF(AND(B130&lt;3.05,A130&gt;=6.1,A130&lt;6.6,F130&gt;=2.5,F130&gt;=1.5),5.6,IF(AND(B130&gt;=3.05,A130&gt;=6.1,A130&lt;6.6,F130&gt;=2.5,F130&gt;=1.5),5.267,IF(AND(H130&gt;=14.564,A130&lt;7.25,A130&gt;=6.6,F130&gt;=2.5,F130&gt;=1.5),5.6,IF(AND(H130&gt;=14.309,G130&gt;=0.11,G130&lt;0.227,G130&lt;0.347,B130&gt;=3.05,F130&lt;1.5),1.7,IF(AND(D130&lt;0.4,H130&gt;=9.441,H130&gt;=6.417,G130&gt;=0.347,B130&gt;=3.05,F130&lt;1.5),1.5,IF(AND(D130&gt;=0.4,H130&gt;=9.441,H130&gt;=6.417,G130&gt;=0.347,B130&gt;=3.05,F130&lt;1.5),1.633,IF(AND(A130&lt;5.35,G130&lt;0.865,G130&gt;=0.451,H130&lt;10.266,F130&lt;2.5,F130&gt;=1.5),3.15,IF(AND(D130&lt;1.45,G130&gt;=0.302,H130&gt;=13.665,H130&gt;=10.266,F130&lt;2.5,F130&gt;=1.5),4.74,IF(AND(D130&gt;=1.45,G130&gt;=0.302,H130&gt;=13.665,H130&gt;=10.266,F130&lt;2.5,F130&gt;=1.5),4.567,IF(AND(H130&lt;8.836,H130&lt;14.564,A130&lt;7.25,A130&gt;=6.6,F130&gt;=2.5,F130&gt;=1.5),5.7,IF(AND(H130&gt;=8.836,H130&lt;14.564,A130&lt;7.25,A130&gt;=6.6,F130&gt;=2.5,F130&gt;=1.5),5.9,IF(AND(H130&lt;11.53,H130&lt;14.309,G130&gt;=0.11,G130&lt;0.227,G130&lt;0.347,B130&gt;=3.05,F130&lt;1.5),1.5,IF(AND(H130&gt;=11.53,H130&lt;14.309,G130&gt;=0.11,G130&lt;0.227,G130&lt;0.347,B130&gt;=3.05,F130&lt;1.5),1.467,IF(AND(H130&lt;9.386,A130&gt;=5.35,G130&lt;0.865,G130&gt;=0.451,H130&lt;10.266,F130&lt;2.5,F130&gt;=1.5),3.56,IF(AND(H130&gt;=9.386,A130&gt;=5.35,G130&lt;0.865,G130&gt;=0.451,H130&lt;10.266,F130&lt;2.5,F130&gt;=1.5),4.2,IF(AND(H130&lt;11.036,D130&lt;1.45,B130&gt;=2.45,H130&lt;13.665,H130&gt;=10.266,F130&lt;2.5,F130&gt;=1.5),4.45,IF(AND(H130&gt;=11.036,D130&lt;1.45,B130&gt;=2.45,H130&lt;13.665,H130&gt;=10.266,F130&lt;2.5,F130&gt;=1.5),4.1,IF(AND(G130&gt;=0.585,D130&gt;=1.45,B130&gt;=2.45,H130&lt;13.665,H130&gt;=10.266,F130&lt;2.5,F130&gt;=1.5),4.9,IF(AND(H130&lt;11.743,G130&lt;0.585,D130&gt;=1.45,B130&gt;=2.45,H130&lt;13.665,H130&gt;=10.266,F130&lt;2.5,F130&gt;=1.5),4.7,IF(AND(H130&gt;=11.743,G130&lt;0.585,D130&gt;=1.45,B130&gt;=2.45,H130&lt;13.665,H130&gt;=10.266,F130&lt;2.5,F130&gt;=1.5),4.5,"shouldnthappen")))))))))))))))))))))))))))))))))))</f>
        <v>5.6</v>
      </c>
      <c r="AV130" s="1" t="n">
        <f aca="false">IF(AND(G130&gt;=0.356,F130&gt;=1.5,A130&lt;5.75),3.52,IF(AND(A130&lt;7.25,A130&gt;=7.1,A130&gt;=5.75),5.875,IF(AND(A130&gt;=7.25,A130&gt;=7.1,A130&gt;=5.75),6.5,IF(AND(D130&gt;=0.35,G130&gt;=0.586,F130&lt;1.5,A130&lt;5.75),1.8,IF(AND(D130&lt;1.4,G130&lt;0.356,F130&gt;=1.5,A130&lt;5.75),4.2,IF(AND(D130&gt;=1.4,G130&lt;0.356,F130&gt;=1.5,A130&lt;5.75),4.5,IF(AND(H130&gt;=11.218,A130&lt;5.05,G130&lt;0.586,F130&lt;1.5,A130&lt;5.75),1.225,IF(AND(G130&gt;=0.253,A130&gt;=5.05,G130&lt;0.586,F130&lt;1.5,A130&lt;5.75),1.3,IF(AND(B130&gt;=3.75,D130&lt;0.35,G130&gt;=0.586,F130&lt;1.5,A130&lt;5.75),1.567,IF(AND(B130&lt;2.85,D130&lt;1.35,D130&lt;1.65,A130&lt;7.1,A130&gt;=5.75),4.26,IF(AND(B130&gt;=2.85,D130&lt;1.35,D130&lt;1.65,A130&lt;7.1,A130&gt;=5.75),4.45,IF(AND(A130&lt;6.05,H130&lt;12.921,D130&gt;=1.65,A130&lt;7.1,A130&gt;=5.75),5.1,IF(AND(H130&gt;=15.338,H130&gt;=12.921,D130&gt;=1.65,A130&lt;7.1,A130&gt;=5.75),5.55,IF(AND(G130&lt;0.418,H130&lt;11.218,A130&lt;5.05,G130&lt;0.586,F130&lt;1.5,A130&lt;5.75),1.42,IF(AND(G130&gt;=0.418,H130&lt;11.218,A130&lt;5.05,G130&lt;0.586,F130&lt;1.5,A130&lt;5.75),1.3,IF(AND(H130&gt;=13.321,G130&lt;0.253,A130&gt;=5.05,G130&lt;0.586,F130&lt;1.5,A130&lt;5.75),1.7,IF(AND(H130&lt;6.089,B130&lt;3.75,D130&lt;0.35,G130&gt;=0.586,F130&lt;1.5,A130&lt;5.75),1.7,IF(AND(H130&gt;=6.089,B130&lt;3.75,D130&lt;0.35,G130&gt;=0.586,F130&lt;1.5,A130&lt;5.75),1.5,IF(AND(B130&lt;2.9,D130&lt;1.45,D130&gt;=1.35,D130&lt;1.65,A130&lt;7.1,A130&gt;=5.75),4.8,IF(AND(B130&gt;=2.9,D130&lt;1.45,D130&gt;=1.35,D130&lt;1.65,A130&lt;7.1,A130&gt;=5.75),4.475,IF(AND(B130&lt;2.5,D130&gt;=1.45,D130&gt;=1.35,D130&lt;1.65,A130&lt;7.1,A130&gt;=5.75),4.5,IF(AND(H130&lt;8.884,A130&gt;=6.05,H130&lt;12.921,D130&gt;=1.65,A130&lt;7.1,A130&gt;=5.75),5.4,IF(AND(A130&lt;6.3,H130&lt;15.338,H130&gt;=12.921,D130&gt;=1.65,A130&lt;7.1,A130&gt;=5.75),4.967,IF(AND(A130&gt;=6.3,H130&lt;15.338,H130&gt;=12.921,D130&gt;=1.65,A130&lt;7.1,A130&gt;=5.75),5.133,IF(AND(H130&lt;10.826,H130&lt;13.321,G130&lt;0.253,A130&gt;=5.05,G130&lt;0.586,F130&lt;1.5,A130&lt;5.75),1.5,IF(AND(H130&gt;=10.826,H130&lt;13.321,G130&lt;0.253,A130&gt;=5.05,G130&lt;0.586,F130&lt;1.5,A130&lt;5.75),1.4,IF(AND(H130&lt;7.47,B130&gt;=2.5,D130&gt;=1.45,D130&gt;=1.35,D130&lt;1.65,A130&lt;7.1,A130&gt;=5.75),5.1,IF(AND(H130&gt;=7.47,B130&gt;=2.5,D130&gt;=1.45,D130&gt;=1.35,D130&lt;1.65,A130&lt;7.1,A130&gt;=5.75),4.725,IF(AND(H130&lt;9.637,H130&gt;=8.884,A130&gt;=6.05,H130&lt;12.921,D130&gt;=1.65,A130&lt;7.1,A130&gt;=5.75),5.9,IF(AND(B130&lt;2.6,H130&gt;=9.637,H130&gt;=8.884,A130&gt;=6.05,H130&lt;12.921,D130&gt;=1.65,A130&lt;7.1,A130&gt;=5.75),5.8,IF(AND(B130&lt;2.75,B130&gt;=2.6,H130&gt;=9.637,H130&gt;=8.884,A130&gt;=6.05,H130&lt;12.921,D130&gt;=1.65,A130&lt;7.1,A130&gt;=5.75),5.3,IF(AND(D130&lt;2.25,B130&gt;=2.75,B130&gt;=2.6,H130&gt;=9.637,H130&gt;=8.884,A130&gt;=6.05,H130&lt;12.921,D130&gt;=1.65,A130&lt;7.1,A130&gt;=5.75),5.6,IF(AND(D130&gt;=2.25,B130&gt;=2.75,B130&gt;=2.6,H130&gt;=9.637,H130&gt;=8.884,A130&gt;=6.05,H130&lt;12.921,D130&gt;=1.65,A130&lt;7.1,A130&gt;=5.75),5.5,"shouldnthappen")))))))))))))))))))))))))))))))))</f>
        <v>4.967</v>
      </c>
      <c r="AW130" s="1" t="n">
        <f aca="false">IF(AND(G130&gt;=0.905,F130&lt;1.5),1.767,IF(AND(H130&gt;=16.674,F130&gt;=1.5),6.55,IF(AND(A130&lt;4.35,H130&lt;14.344,G130&lt;0.905,F130&lt;1.5),1.1,IF(AND(B130&lt;3.65,H130&gt;=14.344,G130&lt;0.905,F130&lt;1.5),1.5,IF(AND(B130&gt;=3.65,H130&gt;=14.344,G130&lt;0.905,F130&lt;1.5),1.65,IF(AND(B130&lt;2.6,F130&gt;=2.5,H130&lt;16.674,F130&gt;=1.5),4.5,IF(AND(D130&gt;=0.45,A130&gt;=4.35,H130&lt;14.344,G130&lt;0.905,F130&lt;1.5),1.65,IF(AND(D130&lt;1.15,A130&lt;5.9,F130&lt;2.5,H130&lt;16.674,F130&gt;=1.5),3.56,IF(AND(B130&lt;2.75,A130&gt;=5.9,F130&lt;2.5,H130&lt;16.674,F130&gt;=1.5),5,IF(AND(H130&lt;13.531,B130&gt;=2.75,A130&gt;=5.9,F130&lt;2.5,H130&lt;16.674,F130&gt;=1.5),4.333,IF(AND(B130&lt;3.2,G130&gt;=0.669,B130&gt;=2.6,F130&gt;=2.5,H130&lt;16.674,F130&gt;=1.5),5.08,IF(AND(B130&gt;=3.2,G130&gt;=0.669,B130&gt;=2.6,F130&gt;=2.5,H130&lt;16.674,F130&gt;=1.5),5.4,IF(AND(B130&lt;3.15,A130&lt;5.05,D130&lt;0.45,A130&gt;=4.35,H130&lt;14.344,G130&lt;0.905,F130&lt;1.5),1.45,IF(AND(A130&gt;=5.55,A130&gt;=5.05,D130&lt;0.45,A130&gt;=4.35,H130&lt;14.344,G130&lt;0.905,F130&lt;1.5),1.5,IF(AND(A130&lt;5.55,A130&lt;5.65,D130&gt;=1.15,A130&lt;5.9,F130&lt;2.5,H130&lt;16.674,F130&gt;=1.5),3.95,IF(AND(A130&gt;=5.55,A130&lt;5.65,D130&gt;=1.15,A130&lt;5.9,F130&lt;2.5,H130&lt;16.674,F130&gt;=1.5),3.82,IF(AND(G130&lt;0.39,A130&gt;=5.65,D130&gt;=1.15,A130&lt;5.9,F130&lt;2.5,H130&lt;16.674,F130&gt;=1.5),4.35,IF(AND(G130&gt;=0.39,A130&gt;=5.65,D130&gt;=1.15,A130&lt;5.9,F130&lt;2.5,H130&lt;16.674,F130&gt;=1.5),3.95,IF(AND(G130&lt;0.466,H130&gt;=13.531,B130&gt;=2.75,A130&gt;=5.9,F130&lt;2.5,H130&lt;16.674,F130&gt;=1.5),4.8,IF(AND(G130&gt;=0.466,H130&gt;=13.531,B130&gt;=2.75,A130&gt;=5.9,F130&lt;2.5,H130&lt;16.674,F130&gt;=1.5),4.7,IF(AND(H130&lt;10.144,D130&lt;2.05,G130&lt;0.669,B130&gt;=2.6,F130&gt;=2.5,H130&lt;16.674,F130&gt;=1.5),5.3,IF(AND(H130&gt;=10.144,D130&lt;2.05,G130&lt;0.669,B130&gt;=2.6,F130&gt;=2.5,H130&lt;16.674,F130&gt;=1.5),5.133,IF(AND(D130&gt;=2.45,D130&gt;=2.05,G130&lt;0.669,B130&gt;=2.6,F130&gt;=2.5,H130&lt;16.674,F130&gt;=1.5),5.9,IF(AND(B130&lt;3.25,B130&gt;=3.15,A130&lt;5.05,D130&lt;0.45,A130&gt;=4.35,H130&lt;14.344,G130&lt;0.905,F130&lt;1.5),1.2,IF(AND(B130&gt;=3.25,B130&gt;=3.15,A130&lt;5.05,D130&lt;0.45,A130&gt;=4.35,H130&lt;14.344,G130&lt;0.905,F130&lt;1.5),1.36,IF(AND(B130&gt;=3.8,A130&lt;5.55,A130&gt;=5.05,D130&lt;0.45,A130&gt;=4.35,H130&lt;14.344,G130&lt;0.905,F130&lt;1.5),1.3,IF(AND(G130&lt;0.05,B130&lt;3.8,A130&lt;5.55,A130&gt;=5.05,D130&lt;0.45,A130&gt;=4.35,H130&lt;14.344,G130&lt;0.905,F130&lt;1.5),1.4,IF(AND(G130&lt;0.107,G130&lt;0.395,D130&lt;2.45,D130&gt;=2.05,G130&lt;0.669,B130&gt;=2.6,F130&gt;=2.5,H130&lt;16.674,F130&gt;=1.5),5.667,IF(AND(G130&lt;0.537,G130&gt;=0.395,D130&lt;2.45,D130&gt;=2.05,G130&lt;0.669,B130&gt;=2.6,F130&gt;=2.5,H130&lt;16.674,F130&gt;=1.5),5.6,IF(AND(G130&gt;=0.537,G130&gt;=0.395,D130&lt;2.45,D130&gt;=2.05,G130&lt;0.669,B130&gt;=2.6,F130&gt;=2.5,H130&lt;16.674,F130&gt;=1.5),5.775,IF(AND(B130&lt;3.6,G130&gt;=0.05,B130&lt;3.8,A130&lt;5.55,A130&gt;=5.05,D130&lt;0.45,A130&gt;=4.35,H130&lt;14.344,G130&lt;0.905,F130&lt;1.5),1.475,IF(AND(B130&gt;=3.6,G130&gt;=0.05,B130&lt;3.8,A130&lt;5.55,A130&gt;=5.05,D130&lt;0.45,A130&gt;=4.35,H130&lt;14.344,G130&lt;0.905,F130&lt;1.5),1.5,IF(AND(G130&lt;0.312,G130&gt;=0.107,G130&lt;0.395,D130&lt;2.45,D130&gt;=2.05,G130&lt;0.669,B130&gt;=2.6,F130&gt;=2.5,H130&lt;16.674,F130&gt;=1.5),5.18,IF(AND(G130&gt;=0.312,G130&gt;=0.107,G130&lt;0.395,D130&lt;2.45,D130&gt;=2.05,G130&lt;0.669,B130&gt;=2.6,F130&gt;=2.5,H130&lt;16.674,F130&gt;=1.5),5.4,"shouldnthappen"))))))))))))))))))))))))))))))))))</f>
        <v>5.08</v>
      </c>
      <c r="AX130" s="1" t="n">
        <f aca="false">IF(AND(D130&gt;=1.3,B130&gt;=3.45),6.25,IF(AND(B130&lt;2.75,A130&lt;5.25,B130&lt;3.45),3.9,IF(AND(D130&lt;0.25,D130&lt;1.3,B130&gt;=3.45),1.16,IF(AND(A130&gt;=5.05,B130&gt;=2.75,A130&lt;5.25,B130&lt;3.45),1.7,IF(AND(D130&lt;0.7,F130&lt;2.5,A130&gt;=5.25,B130&lt;3.45),1.5,IF(AND(H130&gt;=16.284,F130&gt;=2.5,A130&gt;=5.25,B130&lt;3.45),6.6,IF(AND(G130&lt;0.123,D130&gt;=0.25,D130&lt;1.3,B130&gt;=3.45),1.3,IF(AND(A130&lt;4.5,A130&lt;5.05,B130&gt;=2.75,A130&lt;5.25,B130&lt;3.45),1.3,IF(AND(A130&lt;5.05,G130&gt;=0.123,D130&gt;=0.25,D130&lt;1.3,B130&gt;=3.45),1.6,IF(AND(B130&lt;3.15,A130&gt;=4.5,A130&lt;5.05,B130&gt;=2.75,A130&lt;5.25,B130&lt;3.45),1.54,IF(AND(B130&gt;=3.15,A130&gt;=4.5,A130&lt;5.05,B130&gt;=2.75,A130&lt;5.25,B130&lt;3.45),1.35,IF(AND(D130&gt;=1.4,A130&lt;5.9,D130&gt;=0.7,F130&lt;2.5,A130&gt;=5.25,B130&lt;3.45),4.5,IF(AND(D130&gt;=1.55,A130&gt;=5.9,D130&gt;=0.7,F130&lt;2.5,A130&gt;=5.25,B130&lt;3.45),4.95,IF(AND(G130&gt;=0.682,D130&gt;=2.05,H130&lt;16.284,F130&gt;=2.5,A130&gt;=5.25,B130&lt;3.45),5.26,IF(AND(A130&lt;5.4,A130&gt;=5.05,G130&gt;=0.123,D130&gt;=0.25,D130&lt;1.3,B130&gt;=3.45),1.64,IF(AND(A130&gt;=5.4,A130&gt;=5.05,G130&gt;=0.123,D130&gt;=0.25,D130&lt;1.3,B130&gt;=3.45),1.6,IF(AND(G130&lt;0.372,D130&lt;1.4,A130&lt;5.9,D130&gt;=0.7,F130&lt;2.5,A130&gt;=5.25,B130&lt;3.45),4.175,IF(AND(D130&lt;1.35,D130&lt;1.55,A130&gt;=5.9,D130&gt;=0.7,F130&lt;2.5,A130&gt;=5.25,B130&lt;3.45),4.2,IF(AND(B130&lt;2.35,G130&lt;0.596,D130&lt;2.05,H130&lt;16.284,F130&gt;=2.5,A130&gt;=5.25,B130&lt;3.45),5,IF(AND(G130&gt;=0.888,G130&gt;=0.596,D130&lt;2.05,H130&lt;16.284,F130&gt;=2.5,A130&gt;=5.25,B130&lt;3.45),4.8,IF(AND(A130&gt;=6.85,G130&lt;0.682,D130&gt;=2.05,H130&lt;16.284,F130&gt;=2.5,A130&gt;=5.25,B130&lt;3.45),5.4,IF(AND(A130&gt;=5.75,G130&gt;=0.372,D130&lt;1.4,A130&lt;5.9,D130&gt;=0.7,F130&lt;2.5,A130&gt;=5.25,B130&lt;3.45),3.933,IF(AND(A130&gt;=6.75,D130&gt;=1.35,D130&lt;1.55,A130&gt;=5.9,D130&gt;=0.7,F130&lt;2.5,A130&gt;=5.25,B130&lt;3.45),4.8,IF(AND(H130&lt;11.084,B130&gt;=2.35,G130&lt;0.596,D130&lt;2.05,H130&lt;16.284,F130&gt;=2.5,A130&gt;=5.25,B130&lt;3.45),5.3,IF(AND(H130&lt;8.435,G130&lt;0.888,G130&gt;=0.596,D130&lt;2.05,H130&lt;16.284,F130&gt;=2.5,A130&gt;=5.25,B130&lt;3.45),5.1,IF(AND(H130&gt;=8.435,G130&lt;0.888,G130&gt;=0.596,D130&lt;2.05,H130&lt;16.284,F130&gt;=2.5,A130&gt;=5.25,B130&lt;3.45),4.94,IF(AND(B130&lt;3.15,A130&lt;6.85,G130&lt;0.682,D130&gt;=2.05,H130&lt;16.284,F130&gt;=2.5,A130&gt;=5.25,B130&lt;3.45),5.6,IF(AND(B130&gt;=3.15,A130&lt;6.85,G130&lt;0.682,D130&gt;=2.05,H130&lt;16.284,F130&gt;=2.5,A130&gt;=5.25,B130&lt;3.45),5.74,IF(AND(G130&lt;0.572,A130&lt;5.75,G130&gt;=0.372,D130&lt;1.4,A130&lt;5.9,D130&gt;=0.7,F130&lt;2.5,A130&gt;=5.25,B130&lt;3.45),3.7,IF(AND(D130&lt;1.45,A130&lt;6.75,D130&gt;=1.35,D130&lt;1.55,A130&gt;=5.9,D130&gt;=0.7,F130&lt;2.5,A130&gt;=5.25,B130&lt;3.45),4.46,IF(AND(D130&gt;=1.45,A130&lt;6.75,D130&gt;=1.35,D130&lt;1.55,A130&gt;=5.9,D130&gt;=0.7,F130&lt;2.5,A130&gt;=5.25,B130&lt;3.45),4.567,IF(AND(H130&lt;12.532,H130&gt;=11.084,B130&gt;=2.35,G130&lt;0.596,D130&lt;2.05,H130&lt;16.284,F130&gt;=2.5,A130&gt;=5.25,B130&lt;3.45),5.8,IF(AND(H130&gt;=12.532,H130&gt;=11.084,B130&gt;=2.35,G130&lt;0.596,D130&lt;2.05,H130&lt;16.284,F130&gt;=2.5,A130&gt;=5.25,B130&lt;3.45),5.667,IF(AND(A130&gt;=5.65,G130&gt;=0.572,A130&lt;5.75,G130&gt;=0.372,D130&lt;1.4,A130&lt;5.9,D130&gt;=0.7,F130&lt;2.5,A130&gt;=5.25,B130&lt;3.45),4.2,IF(AND(G130&lt;0.862,A130&lt;5.65,G130&gt;=0.572,A130&lt;5.75,G130&gt;=0.372,D130&lt;1.4,A130&lt;5.9,D130&gt;=0.7,F130&lt;2.5,A130&gt;=5.25,B130&lt;3.45),3.9,IF(AND(G130&gt;=0.862,A130&lt;5.65,G130&gt;=0.572,A130&lt;5.75,G130&gt;=0.372,D130&lt;1.4,A130&lt;5.9,D130&gt;=0.7,F130&lt;2.5,A130&gt;=5.25,B130&lt;3.45),4,"shouldnthappen"))))))))))))))))))))))))))))))))))))</f>
        <v>4.94</v>
      </c>
      <c r="AY130" s="1" t="n">
        <f aca="false">IF(AND(H130&gt;=8.233,D130&gt;=0.8,A130&lt;5.55),3.525,IF(AND(B130&lt;2.9,H130&gt;=15.534,A130&gt;=5.55),4.8,IF(AND(H130&gt;=12.259,A130&lt;4.75,D130&lt;0.8,A130&lt;5.55),1.25,IF(AND(B130&gt;=3.85,A130&gt;=4.75,D130&lt;0.8,A130&lt;5.55),1.425,IF(AND(D130&lt;1.55,H130&lt;8.233,D130&gt;=0.8,A130&lt;5.55),3.975,IF(AND(D130&gt;=1.55,H130&lt;8.233,D130&gt;=0.8,A130&lt;5.55),4.5,IF(AND(D130&lt;0.65,D130&lt;1.7,H130&lt;15.534,A130&gt;=5.55),1.7,IF(AND(A130&gt;=7.05,D130&gt;=1.7,H130&lt;15.534,A130&gt;=5.55),6.3,IF(AND(B130&gt;=3.35,B130&gt;=2.9,H130&gt;=15.534,A130&gt;=5.55),5.4,IF(AND(B130&lt;3.1,H130&lt;12.259,A130&lt;4.75,D130&lt;0.8,A130&lt;5.55),1.367,IF(AND(B130&gt;=3.1,H130&lt;12.259,A130&lt;4.75,D130&lt;0.8,A130&lt;5.55),1.4,IF(AND(G130&gt;=0.905,B130&lt;3.85,A130&gt;=4.75,D130&lt;0.8,A130&lt;5.55),1.9,IF(AND(H130&lt;15.681,B130&lt;3.35,B130&gt;=2.9,H130&gt;=15.534,A130&gt;=5.55),5.8,IF(AND(H130&gt;=15.681,B130&lt;3.35,B130&gt;=2.9,H130&gt;=15.534,A130&gt;=5.55),5.7,IF(AND(H130&gt;=14.877,G130&lt;0.905,B130&lt;3.85,A130&gt;=4.75,D130&lt;0.8,A130&lt;5.55),1.3,IF(AND(D130&gt;=1.25,B130&lt;2.65,D130&gt;=0.65,D130&lt;1.7,H130&lt;15.534,A130&gt;=5.55),4.433,IF(AND(G130&gt;=0.622,B130&lt;3.15,A130&lt;7.05,D130&gt;=1.7,H130&lt;15.534,A130&gt;=5.55),5.08,IF(AND(H130&gt;=13.42,B130&gt;=3.15,A130&lt;7.05,D130&gt;=1.7,H130&lt;15.534,A130&gt;=5.55),5.1,IF(AND(G130&lt;0.265,H130&lt;14.877,G130&lt;0.905,B130&lt;3.85,A130&gt;=4.75,D130&lt;0.8,A130&lt;5.55),1.2,IF(AND(A130&lt;5.75,D130&lt;1.25,B130&lt;2.65,D130&gt;=0.65,D130&lt;1.7,H130&lt;15.534,A130&gt;=5.55),3.7,IF(AND(A130&gt;=5.75,D130&lt;1.25,B130&lt;2.65,D130&gt;=0.65,D130&lt;1.7,H130&lt;15.534,A130&gt;=5.55),4,IF(AND(G130&gt;=0.652,D130&lt;1.35,B130&gt;=2.65,D130&gt;=0.65,D130&lt;1.7,H130&lt;15.534,A130&gt;=5.55),3.6,IF(AND(H130&lt;7.47,D130&gt;=1.35,B130&gt;=2.65,D130&gt;=0.65,D130&lt;1.7,H130&lt;15.534,A130&gt;=5.55),5.1,IF(AND(H130&lt;10.914,G130&lt;0.622,B130&lt;3.15,A130&lt;7.05,D130&gt;=1.7,H130&lt;15.534,A130&gt;=5.55),5.36,IF(AND(H130&gt;=10.914,G130&lt;0.622,B130&lt;3.15,A130&lt;7.05,D130&gt;=1.7,H130&lt;15.534,A130&gt;=5.55),5.64,IF(AND(G130&gt;=0.657,H130&lt;13.42,B130&gt;=3.15,A130&lt;7.05,D130&gt;=1.7,H130&lt;15.534,A130&gt;=5.55),6,IF(AND(G130&gt;=0.782,G130&gt;=0.265,H130&lt;14.877,G130&lt;0.905,B130&lt;3.85,A130&gt;=4.75,D130&lt;0.8,A130&lt;5.55),1.48,IF(AND(H130&lt;11.286,G130&lt;0.652,D130&lt;1.35,B130&gt;=2.65,D130&gt;=0.65,D130&lt;1.7,H130&lt;15.534,A130&gt;=5.55),4.24,IF(AND(H130&gt;=11.286,G130&lt;0.652,D130&lt;1.35,B130&gt;=2.65,D130&gt;=0.65,D130&lt;1.7,H130&lt;15.534,A130&gt;=5.55),4.05,IF(AND(G130&lt;0.413,H130&gt;=7.47,D130&gt;=1.35,B130&gt;=2.65,D130&gt;=0.65,D130&lt;1.7,H130&lt;15.534,A130&gt;=5.55),5.1,IF(AND(H130&lt;11.325,G130&lt;0.657,H130&lt;13.42,B130&gt;=3.15,A130&lt;7.05,D130&gt;=1.7,H130&lt;15.534,A130&gt;=5.55),5.8,IF(AND(H130&gt;=11.325,G130&lt;0.657,H130&lt;13.42,B130&gt;=3.15,A130&lt;7.05,D130&gt;=1.7,H130&lt;15.534,A130&gt;=5.55),5.6,IF(AND(D130&gt;=0.35,G130&lt;0.782,G130&gt;=0.265,H130&lt;14.877,G130&lt;0.905,B130&lt;3.85,A130&gt;=4.75,D130&lt;0.8,A130&lt;5.55),1.633,IF(AND(B130&lt;2.85,G130&gt;=0.413,H130&gt;=7.47,D130&gt;=1.35,B130&gt;=2.65,D130&gt;=0.65,D130&lt;1.7,H130&lt;15.534,A130&gt;=5.55),4.6,IF(AND(D130&lt;0.15,D130&lt;0.35,G130&lt;0.782,G130&gt;=0.265,H130&lt;14.877,G130&lt;0.905,B130&lt;3.85,A130&gt;=4.75,D130&lt;0.8,A130&lt;5.55),1.5,IF(AND(D130&gt;=0.15,D130&lt;0.35,G130&lt;0.782,G130&gt;=0.265,H130&lt;14.877,G130&lt;0.905,B130&lt;3.85,A130&gt;=4.75,D130&lt;0.8,A130&lt;5.55),1.543,IF(AND(A130&gt;=6.8,B130&gt;=2.85,G130&gt;=0.413,H130&gt;=7.47,D130&gt;=1.35,B130&gt;=2.65,D130&gt;=0.65,D130&lt;1.7,H130&lt;15.534,A130&gt;=5.55),4.9,IF(AND(H130&lt;13.531,A130&lt;6.8,B130&gt;=2.85,G130&gt;=0.413,H130&gt;=7.47,D130&gt;=1.35,B130&gt;=2.65,D130&gt;=0.65,D130&lt;1.7,H130&lt;15.534,A130&gt;=5.55),4.5,IF(AND(H130&gt;=13.531,A130&lt;6.8,B130&gt;=2.85,G130&gt;=0.413,H130&gt;=7.47,D130&gt;=1.35,B130&gt;=2.65,D130&gt;=0.65,D130&lt;1.7,H130&lt;15.534,A130&gt;=5.55),4.7,"shouldnthappen")))))))))))))))))))))))))))))))))))))))</f>
        <v>5.08</v>
      </c>
      <c r="AZ130" s="1" t="n">
        <f aca="false">IF(AND(H130&gt;=15.371,B130&gt;=3.35),5.4,IF(AND(G130&gt;=0.851,H130&gt;=15.244,B130&lt;3.35),4.75,IF(AND(F130&gt;=2,H130&lt;15.371,B130&gt;=3.35),5.6,IF(AND(B130&lt;2.75,A130&lt;5.15,H130&lt;15.244,B130&lt;3.35),3.42,IF(AND(A130&gt;=7.25,G130&lt;0.851,H130&gt;=15.244,B130&lt;3.35),6.6,IF(AND(A130&lt;4.45,B130&gt;=2.75,A130&lt;5.15,H130&lt;15.244,B130&lt;3.35),1.1,IF(AND(G130&lt;0.527,A130&lt;7.25,G130&lt;0.851,H130&gt;=15.244,B130&lt;3.35),5.08,IF(AND(G130&gt;=0.527,A130&lt;7.25,G130&lt;0.851,H130&gt;=15.244,B130&lt;3.35),5.8,IF(AND(D130&gt;=0.35,B130&lt;3.7,F130&lt;2,H130&lt;15.371,B130&gt;=3.35),1.55,IF(AND(H130&lt;6.542,B130&gt;=3.7,F130&lt;2,H130&lt;15.371,B130&gt;=3.35),1.9,IF(AND(B130&lt;3.25,A130&gt;=4.45,B130&gt;=2.75,A130&lt;5.15,H130&lt;15.244,B130&lt;3.35),1.46,IF(AND(B130&gt;=3.25,A130&gt;=4.45,B130&gt;=2.75,A130&lt;5.15,H130&lt;15.244,B130&lt;3.35),1.7,IF(AND(H130&lt;13.654,B130&gt;=2.95,D130&lt;1.45,A130&gt;=5.15,H130&lt;15.244,B130&lt;3.35),4.3,IF(AND(H130&gt;=13.654,B130&gt;=2.95,D130&lt;1.45,A130&gt;=5.15,H130&lt;15.244,B130&lt;3.35),4.625,IF(AND(F130&gt;=2.5,D130&lt;1.75,D130&gt;=1.45,A130&gt;=5.15,H130&lt;15.244,B130&lt;3.35),5.3,IF(AND(G130&gt;=0.853,D130&gt;=1.75,D130&gt;=1.45,A130&gt;=5.15,H130&lt;15.244,B130&lt;3.35),5.15,IF(AND(D130&gt;=0.25,D130&lt;0.35,B130&lt;3.7,F130&lt;2,H130&lt;15.371,B130&gt;=3.35),1.3,IF(AND(B130&lt;3.85,H130&gt;=6.542,B130&gt;=3.7,F130&lt;2,H130&lt;15.371,B130&gt;=3.35),1.633,IF(AND(H130&lt;7.02,H130&lt;10.688,B130&lt;2.95,D130&lt;1.45,A130&gt;=5.15,H130&lt;15.244,B130&lt;3.35),3.98,IF(AND(G130&lt;0.338,H130&gt;=10.688,B130&lt;2.95,D130&lt;1.45,A130&gt;=5.15,H130&lt;15.244,B130&lt;3.35),4.22,IF(AND(G130&gt;=0.338,H130&gt;=10.688,B130&lt;2.95,D130&lt;1.45,A130&gt;=5.15,H130&lt;15.244,B130&lt;3.35),3.9,IF(AND(B130&lt;2.75,F130&lt;2.5,D130&lt;1.75,D130&gt;=1.45,A130&gt;=5.15,H130&lt;15.244,B130&lt;3.35),5.1,IF(AND(B130&gt;=2.75,F130&lt;2.5,D130&lt;1.75,D130&gt;=1.45,A130&gt;=5.15,H130&lt;15.244,B130&lt;3.35),4.74,IF(AND(A130&gt;=7,G130&lt;0.853,D130&gt;=1.75,D130&gt;=1.45,A130&gt;=5.15,H130&lt;15.244,B130&lt;3.35),6.5,IF(AND(G130&gt;=0.934,D130&lt;0.25,D130&lt;0.35,B130&lt;3.7,F130&lt;2,H130&lt;15.371,B130&gt;=3.35),1.7,IF(AND(D130&lt;0.25,B130&gt;=3.85,H130&gt;=6.542,B130&gt;=3.7,F130&lt;2,H130&lt;15.371,B130&gt;=3.35),1.5,IF(AND(D130&gt;=0.25,B130&gt;=3.85,H130&gt;=6.542,B130&gt;=3.7,F130&lt;2,H130&lt;15.371,B130&gt;=3.35),1.4,IF(AND(B130&lt;2.5,H130&gt;=7.02,H130&lt;10.688,B130&lt;2.95,D130&lt;1.45,A130&gt;=5.15,H130&lt;15.244,B130&lt;3.35),3.8,IF(AND(G130&gt;=0.74,A130&lt;7,G130&lt;0.853,D130&gt;=1.75,D130&gt;=1.45,A130&gt;=5.15,H130&lt;15.244,B130&lt;3.35),6,IF(AND(G130&gt;=0.61,G130&lt;0.934,D130&lt;0.25,D130&lt;0.35,B130&lt;3.7,F130&lt;2,H130&lt;15.371,B130&gt;=3.35),1.5,IF(AND(D130&lt;1.15,B130&gt;=2.5,H130&gt;=7.02,H130&lt;10.688,B130&lt;2.95,D130&lt;1.45,A130&gt;=5.15,H130&lt;15.244,B130&lt;3.35),3.5,IF(AND(D130&gt;=1.15,B130&gt;=2.5,H130&gt;=7.02,H130&lt;10.688,B130&lt;2.95,D130&lt;1.45,A130&gt;=5.15,H130&lt;15.244,B130&lt;3.35),3.6,IF(AND(G130&gt;=0.626,G130&lt;0.74,A130&lt;7,G130&lt;0.853,D130&gt;=1.75,D130&gt;=1.45,A130&gt;=5.15,H130&lt;15.244,B130&lt;3.35),4.9,IF(AND(H130&lt;13.641,G130&lt;0.61,G130&lt;0.934,D130&lt;0.25,D130&lt;0.35,B130&lt;3.7,F130&lt;2,H130&lt;15.371,B130&gt;=3.35),1.425,IF(AND(H130&gt;=13.641,G130&lt;0.61,G130&lt;0.934,D130&lt;0.25,D130&lt;0.35,B130&lt;3.7,F130&lt;2,H130&lt;15.371,B130&gt;=3.35),1.3,IF(AND(B130&lt;3.05,G130&lt;0.626,G130&lt;0.74,A130&lt;7,G130&lt;0.853,D130&gt;=1.75,D130&gt;=1.45,A130&gt;=5.15,H130&lt;15.244,B130&lt;3.35),5.475,IF(AND(B130&gt;=3.05,G130&lt;0.626,G130&lt;0.74,A130&lt;7,G130&lt;0.853,D130&gt;=1.75,D130&gt;=1.45,A130&gt;=5.15,H130&lt;15.244,B130&lt;3.35),5.633,"shouldnthappen")))))))))))))))))))))))))))))))))))))</f>
        <v>6</v>
      </c>
      <c r="BA130" s="1" t="n">
        <f aca="false">IF(AND(F130&gt;=2,B130&gt;=3.4),6.1,IF(AND(B130&lt;2.75,A130&lt;5.15,B130&lt;3.4),3.225,IF(AND(G130&gt;=0.821,F130&lt;2,B130&gt;=3.4),1.9,IF(AND(B130&gt;=3.2,B130&gt;=2.75,A130&lt;5.15,B130&lt;3.4),1.7,IF(AND(A130&lt;4.8,G130&lt;0.821,F130&lt;2,B130&gt;=3.4),1,IF(AND(G130&gt;=0.446,B130&lt;3.2,B130&gt;=2.75,A130&lt;5.15,B130&lt;3.4),1.1,IF(AND(G130&lt;0.356,D130&lt;1.45,A130&lt;6.25,A130&gt;=5.15,B130&lt;3.4),4.32,IF(AND(G130&lt;0.591,D130&gt;=1.45,A130&lt;6.25,A130&gt;=5.15,B130&lt;3.4),4.6,IF(AND(D130&lt;1.75,G130&lt;0.597,A130&gt;=6.25,A130&gt;=5.15,B130&lt;3.4),4.86,IF(AND(H130&gt;=16.472,G130&gt;=0.597,A130&gt;=6.25,A130&gt;=5.15,B130&lt;3.4),6.6,IF(AND(G130&lt;0.063,G130&lt;0.446,B130&lt;3.2,B130&gt;=2.75,A130&lt;5.15,B130&lt;3.4),1.4,IF(AND(A130&gt;=5.95,G130&gt;=0.356,D130&lt;1.45,A130&lt;6.25,A130&gt;=5.15,B130&lt;3.4),4.6,IF(AND(B130&gt;=2.9,G130&gt;=0.591,D130&gt;=1.45,A130&lt;6.25,A130&gt;=5.15,B130&lt;3.4),4.867,IF(AND(D130&gt;=2.4,H130&lt;16.472,G130&gt;=0.597,A130&gt;=6.25,A130&gt;=5.15,B130&lt;3.4),6,IF(AND(A130&lt;5.45,B130&gt;=3.85,A130&gt;=4.8,G130&lt;0.821,F130&lt;2,B130&gt;=3.4),1.3,IF(AND(A130&gt;=5.45,B130&gt;=3.85,A130&gt;=4.8,G130&lt;0.821,F130&lt;2,B130&gt;=3.4),1.45,IF(AND(H130&lt;14.273,G130&gt;=0.063,G130&lt;0.446,B130&lt;3.2,B130&gt;=2.75,A130&lt;5.15,B130&lt;3.4),1.5,IF(AND(H130&gt;=14.273,G130&gt;=0.063,G130&lt;0.446,B130&lt;3.2,B130&gt;=2.75,A130&lt;5.15,B130&lt;3.4),1.6,IF(AND(G130&gt;=0.572,A130&lt;5.95,G130&gt;=0.356,D130&lt;1.45,A130&lt;6.25,A130&gt;=5.15,B130&lt;3.4),3.9,IF(AND(G130&lt;0.827,B130&lt;2.9,G130&gt;=0.591,D130&gt;=1.45,A130&lt;6.25,A130&gt;=5.15,B130&lt;3.4),4.9,IF(AND(G130&gt;=0.827,B130&lt;2.9,G130&gt;=0.591,D130&gt;=1.45,A130&lt;6.25,A130&gt;=5.15,B130&lt;3.4),5.1,IF(AND(A130&gt;=7.2,B130&lt;3.05,D130&gt;=1.75,G130&lt;0.597,A130&gt;=6.25,A130&gt;=5.15,B130&lt;3.4),6.7,IF(AND(G130&lt;0.353,B130&gt;=3.05,D130&gt;=1.75,G130&lt;0.597,A130&gt;=6.25,A130&gt;=5.15,B130&lt;3.4),5.22,IF(AND(G130&gt;=0.353,B130&gt;=3.05,D130&gt;=1.75,G130&lt;0.597,A130&gt;=6.25,A130&gt;=5.15,B130&lt;3.4),5.65,IF(AND(A130&lt;6.55,D130&lt;2.4,H130&lt;16.472,G130&gt;=0.597,A130&gt;=6.25,A130&gt;=5.15,B130&lt;3.4),5.033,IF(AND(H130&lt;12.719,G130&lt;0.385,B130&lt;3.85,A130&gt;=4.8,G130&lt;0.821,F130&lt;2,B130&gt;=3.4),1.54,IF(AND(H130&gt;=12.719,G130&lt;0.385,B130&lt;3.85,A130&gt;=4.8,G130&lt;0.821,F130&lt;2,B130&gt;=3.4),1.3,IF(AND(B130&lt;3.6,G130&gt;=0.385,B130&lt;3.85,A130&gt;=4.8,G130&lt;0.821,F130&lt;2,B130&gt;=3.4),1.325,IF(AND(B130&gt;=3.6,G130&gt;=0.385,B130&lt;3.85,A130&gt;=4.8,G130&lt;0.821,F130&lt;2,B130&gt;=3.4),1.55,IF(AND(D130&lt;1.05,G130&lt;0.572,A130&lt;5.95,G130&gt;=0.356,D130&lt;1.45,A130&lt;6.25,A130&gt;=5.15,B130&lt;3.4),3.633,IF(AND(D130&gt;=2.15,A130&lt;7.2,B130&lt;3.05,D130&gt;=1.75,G130&lt;0.597,A130&gt;=6.25,A130&gt;=5.15,B130&lt;3.4),5.667,IF(AND(H130&lt;13.094,A130&gt;=6.55,D130&lt;2.4,H130&lt;16.472,G130&gt;=0.597,A130&gt;=6.25,A130&gt;=5.15,B130&lt;3.4),5.2,IF(AND(D130&lt;1.15,D130&gt;=1.05,G130&lt;0.572,A130&lt;5.95,G130&gt;=0.356,D130&lt;1.45,A130&lt;6.25,A130&gt;=5.15,B130&lt;3.4),3.8,IF(AND(D130&gt;=1.15,D130&gt;=1.05,G130&lt;0.572,A130&lt;5.95,G130&gt;=0.356,D130&lt;1.45,A130&lt;6.25,A130&gt;=5.15,B130&lt;3.4),3.9,IF(AND(G130&gt;=0.487,D130&lt;2.15,A130&lt;7.2,B130&lt;3.05,D130&gt;=1.75,G130&lt;0.597,A130&gt;=6.25,A130&gt;=5.15,B130&lt;3.4),5.8,IF(AND(A130&lt;6.8,H130&gt;=13.094,A130&gt;=6.55,D130&lt;2.4,H130&lt;16.472,G130&gt;=0.597,A130&gt;=6.25,A130&gt;=5.15,B130&lt;3.4),4.52,IF(AND(A130&gt;=6.8,H130&gt;=13.094,A130&gt;=6.55,D130&lt;2.4,H130&lt;16.472,G130&gt;=0.597,A130&gt;=6.25,A130&gt;=5.15,B130&lt;3.4),4.75,IF(AND(B130&lt;2.95,G130&lt;0.487,D130&lt;2.15,A130&lt;7.2,B130&lt;3.05,D130&gt;=1.75,G130&lt;0.597,A130&gt;=6.25,A130&gt;=5.15,B130&lt;3.4),5.6,IF(AND(B130&gt;=2.95,G130&lt;0.487,D130&lt;2.15,A130&lt;7.2,B130&lt;3.05,D130&gt;=1.75,G130&lt;0.597,A130&gt;=6.25,A130&gt;=5.15,B130&lt;3.4),5.5,"shouldnthappen")))))))))))))))))))))))))))))))))))))))</f>
        <v>4.867</v>
      </c>
      <c r="BB130" s="1" t="n">
        <f aca="false">IF(AND(A130&lt;4.35,B130&lt;3.25,F130&lt;1.5),1.1,IF(AND(H130&lt;14.005,A130&gt;=4.35,B130&lt;3.25,F130&lt;1.5),1.3,IF(AND(H130&gt;=14.005,A130&gt;=4.35,B130&lt;3.25,F130&lt;1.5),1.6,IF(AND(G130&gt;=0.905,A130&lt;5.15,B130&gt;=3.25,F130&lt;1.5),1.9,IF(AND(B130&lt;3.45,A130&gt;=5.15,B130&gt;=3.25,F130&lt;1.5),1.6,IF(AND(F130&gt;=2.5,D130&gt;=1.35,D130&lt;1.75,F130&gt;=1.5),4.867,IF(AND(A130&gt;=7.05,D130&gt;=2.05,D130&gt;=1.75,F130&gt;=1.5),6.35,IF(AND(D130&gt;=0.4,G130&lt;0.905,A130&lt;5.15,B130&gt;=3.25,F130&lt;1.5),1.65,IF(AND(B130&lt;3.6,B130&gt;=3.45,A130&gt;=5.15,B130&gt;=3.25,F130&lt;1.5),1.35,IF(AND(H130&lt;6.808,H130&lt;9.386,D130&lt;1.35,D130&lt;1.75,F130&gt;=1.5),4.05,IF(AND(H130&gt;=6.808,H130&lt;9.386,D130&lt;1.35,D130&lt;1.75,F130&gt;=1.5),3.46,IF(AND(B130&lt;2.45,F130&lt;2.5,D130&gt;=1.35,D130&lt;1.75,F130&gt;=1.5),4.5,IF(AND(H130&gt;=13.115,D130&lt;1.95,D130&lt;2.05,D130&gt;=1.75,F130&gt;=1.5),4.85,IF(AND(G130&lt;0.196,D130&gt;=1.95,D130&lt;2.05,D130&gt;=1.75,F130&gt;=1.5),6.7,IF(AND(G130&gt;=0.196,D130&gt;=1.95,D130&lt;2.05,D130&gt;=1.75,F130&gt;=1.5),5.12,IF(AND(H130&lt;10.925,D130&lt;0.4,G130&lt;0.905,A130&lt;5.15,B130&gt;=3.25,F130&lt;1.5),1.4,IF(AND(H130&gt;=10.925,D130&lt;0.4,G130&lt;0.905,A130&lt;5.15,B130&gt;=3.25,F130&lt;1.5),1.45,IF(AND(H130&lt;14.096,B130&gt;=3.6,B130&gt;=3.45,A130&gt;=5.15,B130&gt;=3.25,F130&lt;1.5),1.42,IF(AND(H130&gt;=14.096,B130&gt;=3.6,B130&gt;=3.45,A130&gt;=5.15,B130&gt;=3.25,F130&lt;1.5),1.7,IF(AND(B130&lt;2.45,D130&lt;1.15,H130&gt;=9.386,D130&lt;1.35,D130&lt;1.75,F130&gt;=1.5),3.6,IF(AND(B130&gt;=2.45,D130&lt;1.15,H130&gt;=9.386,D130&lt;1.35,D130&lt;1.75,F130&gt;=1.5),3.9,IF(AND(G130&lt;0.246,D130&gt;=1.15,H130&gt;=9.386,D130&lt;1.35,D130&lt;1.75,F130&gt;=1.5),4.4,IF(AND(B130&lt;2.75,B130&gt;=2.45,F130&lt;2.5,D130&gt;=1.35,D130&lt;1.75,F130&gt;=1.5),5.1,IF(AND(H130&lt;11.084,H130&lt;13.115,D130&lt;1.95,D130&lt;2.05,D130&gt;=1.75,F130&gt;=1.5),5.35,IF(AND(H130&gt;=11.084,H130&lt;13.115,D130&lt;1.95,D130&lt;2.05,D130&gt;=1.75,F130&gt;=1.5),5.7,IF(AND(H130&lt;15.52,D130&lt;2.25,A130&lt;7.05,D130&gt;=2.05,D130&gt;=1.75,F130&gt;=1.5),5.45,IF(AND(H130&gt;=15.52,D130&lt;2.25,A130&lt;7.05,D130&gt;=2.05,D130&gt;=1.75,F130&gt;=1.5),5.725,IF(AND(G130&gt;=0.775,D130&gt;=2.25,A130&lt;7.05,D130&gt;=2.05,D130&gt;=1.75,F130&gt;=1.5),5.2,IF(AND(D130&lt;1.25,G130&gt;=0.246,D130&gt;=1.15,H130&gt;=9.386,D130&lt;1.35,D130&lt;1.75,F130&gt;=1.5),4.05,IF(AND(A130&lt;5.85,B130&gt;=2.75,B130&gt;=2.45,F130&lt;2.5,D130&gt;=1.35,D130&lt;1.75,F130&gt;=1.5),4.5,IF(AND(B130&lt;3.3,G130&lt;0.775,D130&gt;=2.25,A130&lt;7.05,D130&gt;=2.05,D130&gt;=1.75,F130&gt;=1.5),5.64,IF(AND(B130&gt;=3.3,G130&lt;0.775,D130&gt;=2.25,A130&lt;7.05,D130&gt;=2.05,D130&gt;=1.75,F130&gt;=1.5),5.6,IF(AND(A130&lt;5.9,D130&gt;=1.25,G130&gt;=0.246,D130&gt;=1.15,H130&gt;=9.386,D130&lt;1.35,D130&lt;1.75,F130&gt;=1.5),4.2,IF(AND(A130&gt;=5.9,D130&gt;=1.25,G130&gt;=0.246,D130&gt;=1.15,H130&gt;=9.386,D130&lt;1.35,D130&lt;1.75,F130&gt;=1.5),4,IF(AND(G130&gt;=0.437,A130&gt;=5.85,B130&gt;=2.75,B130&gt;=2.45,F130&lt;2.5,D130&gt;=1.35,D130&lt;1.75,F130&gt;=1.5),4.75,IF(AND(H130&lt;9.446,G130&lt;0.437,A130&gt;=5.85,B130&gt;=2.75,B130&gt;=2.45,F130&lt;2.5,D130&gt;=1.35,D130&lt;1.75,F130&gt;=1.5),4.6,IF(AND(H130&gt;=9.446,G130&lt;0.437,A130&gt;=5.85,B130&gt;=2.75,B130&gt;=2.45,F130&lt;2.5,D130&gt;=1.35,D130&lt;1.75,F130&gt;=1.5),4.7,"shouldnthappen")))))))))))))))))))))))))))))))))))))</f>
        <v>4.85</v>
      </c>
      <c r="BC130" s="1" t="n">
        <f aca="false">IF(AND(G130&gt;=0.905,F130&lt;1.5),1.65,IF(AND(D130&gt;=0.45,G130&lt;0.905,F130&lt;1.5),1.65,IF(AND(A130&lt;5.15,D130&lt;1.55,F130&gt;=1.5),3.225,IF(AND(F130&gt;=2.5,A130&gt;=5.15,D130&lt;1.55,F130&gt;=1.5),5.05,IF(AND(H130&lt;5.767,A130&lt;7.05,D130&gt;=1.55,F130&gt;=1.5),4.5,IF(AND(D130&lt;1.7,A130&gt;=7.05,D130&gt;=1.55,F130&gt;=1.5),5.8,IF(AND(A130&gt;=5.3,G130&lt;0.207,D130&lt;0.45,G130&lt;0.905,F130&lt;1.5),1.3,IF(AND(D130&gt;=0.35,G130&gt;=0.207,D130&lt;0.45,G130&lt;0.905,F130&lt;1.5),1.5,IF(AND(G130&lt;0.155,D130&gt;=1.7,A130&gt;=7.05,D130&gt;=1.55,F130&gt;=1.5),6.7,IF(AND(G130&gt;=0.155,D130&gt;=1.7,A130&gt;=7.05,D130&gt;=1.55,F130&gt;=1.5),6.34,IF(AND(G130&lt;0.05,A130&lt;5.3,G130&lt;0.207,D130&lt;0.45,G130&lt;0.905,F130&lt;1.5),1.4,IF(AND(G130&gt;=0.05,A130&lt;5.3,G130&lt;0.207,D130&lt;0.45,G130&lt;0.905,F130&lt;1.5),1.5,IF(AND(A130&lt;4.5,D130&lt;0.35,G130&gt;=0.207,D130&lt;0.45,G130&lt;0.905,F130&lt;1.5),1.3,IF(AND(G130&lt;0.308,A130&lt;6.2,F130&lt;2.5,A130&gt;=5.15,D130&lt;1.55,F130&gt;=1.5),4.5,IF(AND(D130&lt;1.35,A130&gt;=6.2,F130&lt;2.5,A130&gt;=5.15,D130&lt;1.55,F130&gt;=1.5),4.367,IF(AND(D130&lt;1.85,A130&lt;6.15,H130&gt;=5.767,A130&lt;7.05,D130&gt;=1.55,F130&gt;=1.5),4.933,IF(AND(G130&gt;=0.558,A130&gt;=4.5,D130&lt;0.35,G130&gt;=0.207,D130&lt;0.45,G130&lt;0.905,F130&lt;1.5),1.5,IF(AND(H130&gt;=13.383,G130&gt;=0.308,A130&lt;6.2,F130&lt;2.5,A130&gt;=5.15,D130&lt;1.55,F130&gt;=1.5),4.7,IF(AND(H130&gt;=12.206,D130&gt;=1.35,A130&gt;=6.2,F130&lt;2.5,A130&gt;=5.15,D130&lt;1.55,F130&gt;=1.5),4.575,IF(AND(A130&lt;5.7,D130&gt;=1.85,A130&lt;6.15,H130&gt;=5.767,A130&lt;7.05,D130&gt;=1.55,F130&gt;=1.5),4.9,IF(AND(A130&gt;=5.7,D130&gt;=1.85,A130&lt;6.15,H130&gt;=5.767,A130&lt;7.05,D130&gt;=1.55,F130&gt;=1.5),5.1,IF(AND(G130&lt;0.079,G130&lt;0.364,A130&gt;=6.15,H130&gt;=5.767,A130&lt;7.05,D130&gt;=1.55,F130&gt;=1.5),5.6,IF(AND(G130&gt;=0.079,G130&lt;0.364,A130&gt;=6.15,H130&gt;=5.767,A130&lt;7.05,D130&gt;=1.55,F130&gt;=1.5),5.25,IF(AND(G130&gt;=0.447,G130&lt;0.558,A130&gt;=4.5,D130&lt;0.35,G130&gt;=0.207,D130&lt;0.45,G130&lt;0.905,F130&lt;1.5),1.3,IF(AND(B130&gt;=2.95,H130&lt;13.383,G130&gt;=0.308,A130&lt;6.2,F130&lt;2.5,A130&gt;=5.15,D130&lt;1.55,F130&gt;=1.5),4.6,IF(AND(B130&lt;2.65,H130&lt;12.206,D130&gt;=1.35,A130&gt;=6.2,F130&lt;2.5,A130&gt;=5.15,D130&lt;1.55,F130&gt;=1.5),4.9,IF(AND(D130&lt;2.45,A130&lt;6.6,G130&gt;=0.364,A130&gt;=6.15,H130&gt;=5.767,A130&lt;7.05,D130&gt;=1.55,F130&gt;=1.5),5.6,IF(AND(D130&gt;=2.45,A130&lt;6.6,G130&gt;=0.364,A130&gt;=6.15,H130&gt;=5.767,A130&lt;7.05,D130&gt;=1.55,F130&gt;=1.5),6,IF(AND(H130&lt;12.921,A130&gt;=6.6,G130&gt;=0.364,A130&gt;=6.15,H130&gt;=5.767,A130&lt;7.05,D130&gt;=1.55,F130&gt;=1.5),5.725,IF(AND(H130&gt;=12.921,A130&gt;=6.6,G130&gt;=0.364,A130&gt;=6.15,H130&gt;=5.767,A130&lt;7.05,D130&gt;=1.55,F130&gt;=1.5),5.367,IF(AND(B130&lt;3.15,G130&lt;0.447,G130&lt;0.558,A130&gt;=4.5,D130&lt;0.35,G130&gt;=0.207,D130&lt;0.45,G130&lt;0.905,F130&lt;1.5),1.5,IF(AND(B130&gt;=3.15,G130&lt;0.447,G130&lt;0.558,A130&gt;=4.5,D130&lt;0.35,G130&gt;=0.207,D130&lt;0.45,G130&lt;0.905,F130&lt;1.5),1.36,IF(AND(B130&gt;=2.85,B130&lt;2.95,H130&lt;13.383,G130&gt;=0.308,A130&lt;6.2,F130&lt;2.5,A130&gt;=5.15,D130&lt;1.55,F130&gt;=1.5),3.6,IF(AND(H130&lt;9.446,B130&gt;=2.65,H130&lt;12.206,D130&gt;=1.35,A130&gt;=6.2,F130&lt;2.5,A130&gt;=5.15,D130&lt;1.55,F130&gt;=1.5),4.6,IF(AND(H130&gt;=9.446,B130&gt;=2.65,H130&lt;12.206,D130&gt;=1.35,A130&gt;=6.2,F130&lt;2.5,A130&gt;=5.15,D130&lt;1.55,F130&gt;=1.5),4.7,IF(AND(D130&lt;1.2,B130&lt;2.85,B130&lt;2.95,H130&lt;13.383,G130&gt;=0.308,A130&lt;6.2,F130&lt;2.5,A130&gt;=5.15,D130&lt;1.55,F130&gt;=1.5),3.75,IF(AND(G130&lt;0.356,D130&gt;=1.2,B130&lt;2.85,B130&lt;2.95,H130&lt;13.383,G130&gt;=0.308,A130&lt;6.2,F130&lt;2.5,A130&gt;=5.15,D130&lt;1.55,F130&gt;=1.5),4.2,IF(AND(G130&gt;=0.356,D130&gt;=1.2,B130&lt;2.85,B130&lt;2.95,H130&lt;13.383,G130&gt;=0.308,A130&lt;6.2,F130&lt;2.5,A130&gt;=5.15,D130&lt;1.55,F130&gt;=1.5),3.96,"shouldnthappen"))))))))))))))))))))))))))))))))))))))</f>
        <v>4.933</v>
      </c>
      <c r="BD130" s="1" t="n">
        <f aca="false">IF(AND(B130&lt;2.7,A130&lt;5.3,B130&lt;3.15),3.42,IF(AND(F130&lt;2.5,A130&gt;=5.85,B130&gt;=3.15),4.7,IF(AND(A130&lt;4.35,B130&gt;=2.7,A130&lt;5.3,B130&lt;3.15),1.1,IF(AND(A130&gt;=4.35,B130&gt;=2.7,A130&lt;5.3,B130&lt;3.15),1.42,IF(AND(A130&gt;=7.05,F130&gt;=2.5,A130&gt;=5.3,B130&lt;3.15),6.067,IF(AND(D130&gt;=0.45,A130&lt;5.05,A130&lt;5.85,B130&gt;=3.15),1.6,IF(AND(B130&lt;3.35,A130&gt;=5.05,A130&lt;5.85,B130&gt;=3.15),1.7,IF(AND(A130&gt;=6.85,F130&gt;=2.5,A130&gt;=5.85,B130&gt;=3.15),6.22,IF(AND(D130&lt;1.25,D130&lt;1.35,F130&lt;2.5,A130&gt;=5.3,B130&lt;3.15),4.033,IF(AND(D130&gt;=1.25,D130&lt;1.35,F130&lt;2.5,A130&gt;=5.3,B130&lt;3.15),4.233,IF(AND(A130&lt;6.05,D130&gt;=1.35,F130&lt;2.5,A130&gt;=5.3,B130&lt;3.15),5.1,IF(AND(H130&gt;=13.29,A130&lt;7.05,F130&gt;=2.5,A130&gt;=5.3,B130&lt;3.15),4.96,IF(AND(G130&gt;=0.858,D130&lt;0.45,A130&lt;5.05,A130&lt;5.85,B130&gt;=3.15),1.3,IF(AND(D130&gt;=0.35,B130&gt;=3.35,A130&gt;=5.05,A130&lt;5.85,B130&gt;=3.15),1.4,IF(AND(B130&lt;3.25,A130&lt;6.85,F130&gt;=2.5,A130&gt;=5.85,B130&gt;=3.15),5.233,IF(AND(A130&gt;=6.8,A130&gt;=6.05,D130&gt;=1.35,F130&lt;2.5,A130&gt;=5.3,B130&lt;3.15),4.9,IF(AND(G130&gt;=0.622,H130&lt;13.29,A130&lt;7.05,F130&gt;=2.5,A130&gt;=5.3,B130&lt;3.15),5.067,IF(AND(H130&lt;8.834,G130&lt;0.858,D130&lt;0.45,A130&lt;5.05,A130&lt;5.85,B130&gt;=3.15),1.4,IF(AND(G130&lt;0.774,B130&gt;=3.25,A130&lt;6.85,F130&gt;=2.5,A130&gt;=5.85,B130&gt;=3.15),5.8,IF(AND(G130&gt;=0.774,B130&gt;=3.25,A130&lt;6.85,F130&gt;=2.5,A130&gt;=5.85,B130&gt;=3.15),5.4,IF(AND(H130&gt;=12.206,A130&lt;6.8,A130&gt;=6.05,D130&gt;=1.35,F130&lt;2.5,A130&gt;=5.3,B130&lt;3.15),4.5,IF(AND(G130&gt;=0.439,G130&lt;0.622,H130&lt;13.29,A130&lt;7.05,F130&gt;=2.5,A130&gt;=5.3,B130&lt;3.15),5.667,IF(AND(G130&lt;0.227,H130&gt;=8.834,G130&lt;0.858,D130&lt;0.45,A130&lt;5.05,A130&lt;5.85,B130&gt;=3.15),1.4,IF(AND(G130&gt;=0.227,H130&gt;=8.834,G130&lt;0.858,D130&lt;0.45,A130&lt;5.05,A130&lt;5.85,B130&gt;=3.15),1.3,IF(AND(G130&gt;=0.934,B130&lt;3.75,D130&lt;0.35,B130&gt;=3.35,A130&gt;=5.05,A130&lt;5.85,B130&gt;=3.15),1.7,IF(AND(G130&lt;0.823,B130&gt;=3.75,D130&lt;0.35,B130&gt;=3.35,A130&gt;=5.05,A130&lt;5.85,B130&gt;=3.15),1.55,IF(AND(G130&gt;=0.823,B130&gt;=3.75,D130&lt;0.35,B130&gt;=3.35,A130&gt;=5.05,A130&lt;5.85,B130&gt;=3.15),1.5,IF(AND(A130&lt;6.2,H130&lt;12.206,A130&lt;6.8,A130&gt;=6.05,D130&gt;=1.35,F130&lt;2.5,A130&gt;=5.3,B130&lt;3.15),4.6,IF(AND(A130&gt;=6.2,H130&lt;12.206,A130&lt;6.8,A130&gt;=6.05,D130&gt;=1.35,F130&lt;2.5,A130&gt;=5.3,B130&lt;3.15),4.74,IF(AND(H130&gt;=10.667,G130&lt;0.439,G130&lt;0.622,H130&lt;13.29,A130&lt;7.05,F130&gt;=2.5,A130&gt;=5.3,B130&lt;3.15),5.6,IF(AND(H130&lt;13.67,G130&lt;0.934,B130&lt;3.75,D130&lt;0.35,B130&gt;=3.35,A130&gt;=5.05,A130&lt;5.85,B130&gt;=3.15),1.48,IF(AND(H130&gt;=13.67,G130&lt;0.934,B130&lt;3.75,D130&lt;0.35,B130&gt;=3.35,A130&gt;=5.05,A130&lt;5.85,B130&gt;=3.15),1.3,IF(AND(G130&lt;0.301,H130&lt;10.667,G130&lt;0.439,G130&lt;0.622,H130&lt;13.29,A130&lt;7.05,F130&gt;=2.5,A130&gt;=5.3,B130&lt;3.15),5.2,IF(AND(G130&gt;=0.301,H130&lt;10.667,G130&lt;0.439,G130&lt;0.622,H130&lt;13.29,A130&lt;7.05,F130&gt;=2.5,A130&gt;=5.3,B130&lt;3.15),5.067,"shouldnthappen"))))))))))))))))))))))))))))))))))</f>
        <v>4.96</v>
      </c>
      <c r="BE130" s="1" t="n">
        <f aca="false">IF(AND(B130&gt;=3.85,A130&gt;=5.05,F130&lt;1.5),1.4,IF(AND(A130&lt;5.25,A130&lt;5.75,F130&gt;=1.5),3.15,IF(AND(A130&lt;4.95,B130&lt;3.15,A130&lt;5.05,F130&lt;1.5),1.46,IF(AND(A130&gt;=4.95,B130&lt;3.15,A130&lt;5.05,F130&lt;1.5),1.6,IF(AND(H130&lt;8.834,B130&gt;=3.15,A130&lt;5.05,F130&lt;1.5),1.4,IF(AND(D130&lt;0.25,B130&lt;3.85,A130&gt;=5.05,F130&lt;1.5),1.48,IF(AND(D130&gt;=0.25,B130&lt;3.85,A130&gt;=5.05,F130&lt;1.5),1.7,IF(AND(F130&gt;=2.5,A130&gt;=5.25,A130&lt;5.75,F130&gt;=1.5),4.9,IF(AND(H130&lt;12.45,H130&gt;=8.834,B130&gt;=3.15,A130&lt;5.05,F130&lt;1.5),1.25,IF(AND(H130&gt;=12.45,H130&gt;=8.834,B130&gt;=3.15,A130&lt;5.05,F130&lt;1.5),1.32,IF(AND(G130&lt;0.283,F130&lt;2.5,A130&gt;=5.25,A130&lt;5.75,F130&gt;=1.5),4.3,IF(AND(H130&lt;6.712,H130&lt;11.275,D130&lt;1.55,A130&gt;=5.75,F130&gt;=1.5),5,IF(AND(H130&lt;13.101,H130&gt;=11.275,D130&lt;1.55,A130&gt;=5.75,F130&gt;=1.5),3.933,IF(AND(H130&gt;=13.101,H130&gt;=11.275,D130&lt;1.55,A130&gt;=5.75,F130&gt;=1.5),4.5,IF(AND(A130&gt;=7.3,D130&lt;2.45,D130&gt;=1.55,A130&gt;=5.75,F130&gt;=1.5),6.7,IF(AND(B130&lt;3.45,D130&gt;=2.45,D130&gt;=1.55,A130&gt;=5.75,F130&gt;=1.5),5.925,IF(AND(B130&gt;=3.45,D130&gt;=2.45,D130&gt;=1.55,A130&gt;=5.75,F130&gt;=1.5),6.1,IF(AND(B130&gt;=2.8,G130&gt;=0.283,F130&lt;2.5,A130&gt;=5.25,A130&lt;5.75,F130&gt;=1.5),4.2,IF(AND(D130&lt;1.35,H130&gt;=6.712,H130&lt;11.275,D130&lt;1.55,A130&gt;=5.75,F130&gt;=1.5),4.35,IF(AND(D130&lt;1.05,B130&lt;2.8,G130&gt;=0.283,F130&lt;2.5,A130&gt;=5.25,A130&lt;5.75,F130&gt;=1.5),3.567,IF(AND(D130&gt;=1.05,B130&lt;2.8,G130&gt;=0.283,F130&lt;2.5,A130&gt;=5.25,A130&lt;5.75,F130&gt;=1.5),3.925,IF(AND(B130&lt;2.65,D130&gt;=1.35,H130&gt;=6.712,H130&lt;11.275,D130&lt;1.55,A130&gt;=5.75,F130&gt;=1.5),4.9,IF(AND(B130&gt;=2.65,D130&gt;=1.35,H130&gt;=6.712,H130&lt;11.275,D130&lt;1.55,A130&gt;=5.75,F130&gt;=1.5),4.625,IF(AND(H130&gt;=14.683,G130&gt;=0.628,A130&lt;7.3,D130&lt;2.45,D130&gt;=1.55,A130&gt;=5.75,F130&gt;=1.5),5.4,IF(AND(D130&lt;1.95,H130&lt;8.884,G130&lt;0.628,A130&lt;7.3,D130&lt;2.45,D130&gt;=1.55,A130&gt;=5.75,F130&gt;=1.5),5.1,IF(AND(D130&gt;=1.95,H130&lt;8.884,G130&lt;0.628,A130&lt;7.3,D130&lt;2.45,D130&gt;=1.55,A130&gt;=5.75,F130&gt;=1.5),5.22,IF(AND(A130&lt;6.05,H130&gt;=8.884,G130&lt;0.628,A130&lt;7.3,D130&lt;2.45,D130&gt;=1.55,A130&gt;=5.75,F130&gt;=1.5),5.1,IF(AND(G130&lt;0.817,H130&lt;14.683,G130&gt;=0.628,A130&lt;7.3,D130&lt;2.45,D130&gt;=1.55,A130&gt;=5.75,F130&gt;=1.5),4.967,IF(AND(G130&gt;=0.817,H130&lt;14.683,G130&gt;=0.628,A130&lt;7.3,D130&lt;2.45,D130&gt;=1.55,A130&gt;=5.75,F130&gt;=1.5),5.1,IF(AND(H130&lt;9.637,A130&gt;=6.05,H130&gt;=8.884,G130&lt;0.628,A130&lt;7.3,D130&lt;2.45,D130&gt;=1.55,A130&gt;=5.75,F130&gt;=1.5),5.9,IF(AND(D130&lt;1.85,H130&gt;=9.637,A130&gt;=6.05,H130&gt;=8.884,G130&lt;0.628,A130&lt;7.3,D130&lt;2.45,D130&gt;=1.55,A130&gt;=5.75,F130&gt;=1.5),5.733,IF(AND(G130&gt;=0.388,D130&gt;=1.85,H130&gt;=9.637,A130&gt;=6.05,H130&gt;=8.884,G130&lt;0.628,A130&lt;7.3,D130&lt;2.45,D130&gt;=1.55,A130&gt;=5.75,F130&gt;=1.5),5.64,IF(AND(B130&lt;2.95,G130&lt;0.388,D130&gt;=1.85,H130&gt;=9.637,A130&gt;=6.05,H130&gt;=8.884,G130&lt;0.628,A130&lt;7.3,D130&lt;2.45,D130&gt;=1.55,A130&gt;=5.75,F130&gt;=1.5),5.5,IF(AND(B130&gt;=2.95,G130&lt;0.388,D130&gt;=1.85,H130&gt;=9.637,A130&gt;=6.05,H130&gt;=8.884,G130&lt;0.628,A130&lt;7.3,D130&lt;2.45,D130&gt;=1.55,A130&gt;=5.75,F130&gt;=1.5),5.333,"shouldnthappen"))))))))))))))))))))))))))))))))))</f>
        <v>4.967</v>
      </c>
      <c r="BF130" s="1" t="n">
        <f aca="false">IF(AND(D130&gt;=0.35,F130&lt;1.5),1.65,IF(AND(H130&gt;=16.227,D130&gt;=1.55,F130&gt;=1.5),6.533,IF(AND(A130&gt;=5.45,G130&lt;0.174,D130&lt;0.35,F130&lt;1.5),1.7,IF(AND(D130&lt;0.15,G130&gt;=0.174,D130&lt;0.35,F130&lt;1.5),1.38,IF(AND(D130&gt;=1.15,D130&lt;1.25,D130&lt;1.55,F130&gt;=1.5),3.967,IF(AND(H130&lt;8.376,A130&lt;5.45,G130&lt;0.174,D130&lt;0.35,F130&lt;1.5),1.4,IF(AND(H130&gt;=8.376,A130&lt;5.45,G130&lt;0.174,D130&lt;0.35,F130&lt;1.5),1.5,IF(AND(B130&lt;3.1,D130&gt;=0.15,G130&gt;=0.174,D130&lt;0.35,F130&lt;1.5),1.475,IF(AND(H130&lt;10.258,D130&lt;1.15,D130&lt;1.25,D130&lt;1.55,F130&gt;=1.5),3.24,IF(AND(H130&gt;=10.258,D130&lt;1.15,D130&lt;1.25,D130&lt;1.55,F130&gt;=1.5),3.875,IF(AND(F130&gt;=2.5,H130&lt;10.927,D130&gt;=1.25,D130&lt;1.55,F130&gt;=1.5),5.05,IF(AND(D130&lt;1.35,H130&gt;=10.927,D130&gt;=1.25,D130&lt;1.55,F130&gt;=1.5),4.25,IF(AND(A130&gt;=6.95,D130&lt;1.75,H130&lt;16.227,D130&gt;=1.55,F130&gt;=1.5),5.8,IF(AND(B130&lt;3.3,B130&gt;=3.1,D130&gt;=0.15,G130&gt;=0.174,D130&lt;0.35,F130&lt;1.5),1.3,IF(AND(H130&lt;12.278,D130&gt;=1.35,H130&gt;=10.927,D130&gt;=1.25,D130&lt;1.55,F130&gt;=1.5),4.9,IF(AND(G130&lt;0.226,A130&lt;6.95,D130&lt;1.75,H130&lt;16.227,D130&gt;=1.55,F130&gt;=1.5),5,IF(AND(G130&gt;=0.226,A130&lt;6.95,D130&lt;1.75,H130&lt;16.227,D130&gt;=1.55,F130&gt;=1.5),4.62,IF(AND(H130&lt;9.35,B130&lt;2.95,D130&gt;=1.75,H130&lt;16.227,D130&gt;=1.55,F130&gt;=1.5),6.3,IF(AND(H130&gt;=9.35,B130&lt;2.95,D130&gt;=1.75,H130&lt;16.227,D130&gt;=1.55,F130&gt;=1.5),5.58,IF(AND(A130&lt;5.05,B130&gt;=3.3,B130&gt;=3.1,D130&gt;=0.15,G130&gt;=0.174,D130&lt;0.35,F130&lt;1.5),1.35,IF(AND(A130&gt;=5.05,B130&gt;=3.3,B130&gt;=3.1,D130&gt;=0.15,G130&gt;=0.174,D130&lt;0.35,F130&lt;1.5),1.46,IF(AND(B130&lt;2.8,A130&lt;5.65,F130&lt;2.5,H130&lt;10.927,D130&gt;=1.25,D130&lt;1.55,F130&gt;=1.5),4.075,IF(AND(B130&gt;=2.8,A130&lt;5.65,F130&lt;2.5,H130&lt;10.927,D130&gt;=1.25,D130&lt;1.55,F130&gt;=1.5),3.933,IF(AND(A130&lt;6.25,A130&gt;=5.65,F130&lt;2.5,H130&lt;10.927,D130&gt;=1.25,D130&lt;1.55,F130&gt;=1.5),4.533,IF(AND(A130&gt;=6.25,A130&gt;=5.65,F130&lt;2.5,H130&lt;10.927,D130&gt;=1.25,D130&lt;1.55,F130&gt;=1.5),4.3,IF(AND(A130&lt;6.5,H130&gt;=12.278,D130&gt;=1.35,H130&gt;=10.927,D130&gt;=1.25,D130&lt;1.55,F130&gt;=1.5),4.55,IF(AND(A130&gt;=6.5,H130&gt;=12.278,D130&gt;=1.35,H130&gt;=10.927,D130&gt;=1.25,D130&lt;1.55,F130&gt;=1.5),4.775,IF(AND(H130&lt;9.884,D130&lt;2.1,B130&gt;=2.95,D130&gt;=1.75,H130&lt;16.227,D130&gt;=1.55,F130&gt;=1.5),5.5,IF(AND(H130&gt;=9.884,D130&lt;2.1,B130&gt;=2.95,D130&gt;=1.75,H130&lt;16.227,D130&gt;=1.55,F130&gt;=1.5),5.1,IF(AND(H130&lt;10.393,D130&gt;=2.1,B130&gt;=2.95,D130&gt;=1.75,H130&lt;16.227,D130&gt;=1.55,F130&gt;=1.5),5.74,IF(AND(D130&lt;2.25,H130&gt;=10.393,D130&gt;=2.1,B130&gt;=2.95,D130&gt;=1.75,H130&lt;16.227,D130&gt;=1.55,F130&gt;=1.5),5.8,IF(AND(D130&gt;=2.25,H130&gt;=10.393,D130&gt;=2.1,B130&gt;=2.95,D130&gt;=1.75,H130&lt;16.227,D130&gt;=1.55,F130&gt;=1.5),5.4,"shouldnthappen"))))))))))))))))))))))))))))))))</f>
        <v>5.1</v>
      </c>
      <c r="BG130" s="1" t="n">
        <f aca="false">IF(AND(G130&lt;0.096,A130&lt;5.45),2.95,IF(AND(F130&gt;=1.5,G130&gt;=0.096,A130&lt;5.45),3,IF(AND(D130&lt;0.6,A130&lt;5.9,A130&gt;=5.45),1.4,IF(AND(F130&gt;=2.5,D130&gt;=0.6,A130&lt;5.9,A130&gt;=5.45),5.1,IF(AND(A130&lt;7.45,A130&gt;=7.05,A130&gt;=5.9,A130&gt;=5.45),6.167,IF(AND(B130&gt;=3.55,G130&lt;0.587,F130&lt;1.5,G130&gt;=0.096,A130&lt;5.45),1,IF(AND(A130&lt;5.05,G130&gt;=0.587,F130&lt;1.5,G130&gt;=0.096,A130&lt;5.45),1.35,IF(AND(B130&lt;2.75,D130&lt;1.7,A130&lt;7.05,A130&gt;=5.9,A130&gt;=5.45),4.9,IF(AND(A130&lt;6.2,D130&gt;=1.7,A130&lt;7.05,A130&gt;=5.9,A130&gt;=5.45),4.833,IF(AND(H130&lt;17.32,A130&gt;=7.45,A130&gt;=7.05,A130&gt;=5.9,A130&gt;=5.45),6.68,IF(AND(H130&gt;=17.32,A130&gt;=7.45,A130&gt;=7.05,A130&gt;=5.9,A130&gt;=5.45),6.4,IF(AND(G130&lt;0.161,B130&lt;3.55,G130&lt;0.587,F130&lt;1.5,G130&gt;=0.096,A130&lt;5.45),1.5,IF(AND(H130&lt;11.016,A130&gt;=5.05,G130&gt;=0.587,F130&lt;1.5,G130&gt;=0.096,A130&lt;5.45),1.633,IF(AND(H130&lt;11.001,G130&lt;0.372,F130&lt;2.5,D130&gt;=0.6,A130&lt;5.9,A130&gt;=5.45),4.133,IF(AND(H130&gt;=11.001,G130&lt;0.372,F130&lt;2.5,D130&gt;=0.6,A130&lt;5.9,A130&gt;=5.45),4.3,IF(AND(H130&lt;6.808,G130&gt;=0.372,F130&lt;2.5,D130&gt;=0.6,A130&lt;5.9,A130&gt;=5.45),4,IF(AND(A130&gt;=6.75,B130&gt;=2.75,D130&lt;1.7,A130&lt;7.05,A130&gt;=5.9,A130&gt;=5.45),4.84,IF(AND(H130&lt;12.467,G130&gt;=0.161,B130&lt;3.55,G130&lt;0.587,F130&lt;1.5,G130&gt;=0.096,A130&lt;5.45),1.3,IF(AND(D130&lt;0.25,H130&gt;=11.016,A130&gt;=5.05,G130&gt;=0.587,F130&lt;1.5,G130&gt;=0.096,A130&lt;5.45),1.52,IF(AND(D130&gt;=0.25,H130&gt;=11.016,A130&gt;=5.05,G130&gt;=0.587,F130&lt;1.5,G130&gt;=0.096,A130&lt;5.45),1.5,IF(AND(H130&lt;11.218,H130&gt;=6.808,G130&gt;=0.372,F130&lt;2.5,D130&gt;=0.6,A130&lt;5.9,A130&gt;=5.45),3.7,IF(AND(H130&gt;=11.218,H130&gt;=6.808,G130&gt;=0.372,F130&lt;2.5,D130&gt;=0.6,A130&lt;5.9,A130&gt;=5.45),3.9,IF(AND(B130&lt;2.95,A130&lt;6.75,B130&gt;=2.75,D130&lt;1.7,A130&lt;7.05,A130&gt;=5.9,A130&gt;=5.45),4.2,IF(AND(B130&gt;=2.95,A130&lt;6.75,B130&gt;=2.75,D130&lt;1.7,A130&lt;7.05,A130&gt;=5.9,A130&gt;=5.45),4.6,IF(AND(D130&gt;=2.45,A130&lt;6.85,A130&gt;=6.2,D130&gt;=1.7,A130&lt;7.05,A130&gt;=5.9,A130&gt;=5.45),5.9,IF(AND(G130&lt;0.312,A130&gt;=6.85,A130&gt;=6.2,D130&gt;=1.7,A130&lt;7.05,A130&gt;=5.9,A130&gt;=5.45),5.1,IF(AND(G130&gt;=0.312,A130&gt;=6.85,A130&gt;=6.2,D130&gt;=1.7,A130&lt;7.05,A130&gt;=5.9,A130&gt;=5.45),5.4,IF(AND(G130&lt;0.251,H130&gt;=12.467,G130&gt;=0.161,B130&lt;3.55,G130&lt;0.587,F130&lt;1.5,G130&gt;=0.096,A130&lt;5.45),1.35,IF(AND(G130&gt;=0.251,H130&gt;=12.467,G130&gt;=0.161,B130&lt;3.55,G130&lt;0.587,F130&lt;1.5,G130&gt;=0.096,A130&lt;5.45),1.467,IF(AND(G130&gt;=0.628,D130&lt;2.45,A130&lt;6.85,A130&gt;=6.2,D130&gt;=1.7,A130&lt;7.05,A130&gt;=5.9,A130&gt;=5.45),5.1,IF(AND(A130&gt;=6.75,G130&lt;0.628,D130&lt;2.45,A130&lt;6.85,A130&gt;=6.2,D130&gt;=1.7,A130&lt;7.05,A130&gt;=5.9,A130&gt;=5.45),5.9,IF(AND(H130&lt;11.824,A130&lt;6.75,G130&lt;0.628,D130&lt;2.45,A130&lt;6.85,A130&gt;=6.2,D130&gt;=1.7,A130&lt;7.05,A130&gt;=5.9,A130&gt;=5.45),5.44,IF(AND(H130&lt;14.378,H130&gt;=11.824,A130&lt;6.75,G130&lt;0.628,D130&lt;2.45,A130&lt;6.85,A130&gt;=6.2,D130&gt;=1.7,A130&lt;7.05,A130&gt;=5.9,A130&gt;=5.45),5.6,IF(AND(H130&gt;=14.378,H130&gt;=11.824,A130&lt;6.75,G130&lt;0.628,D130&lt;2.45,A130&lt;6.85,A130&gt;=6.2,D130&gt;=1.7,A130&lt;7.05,A130&gt;=5.9,A130&gt;=5.45),5.8,"shouldnthappen"))))))))))))))))))))))))))))))))))</f>
        <v>4.833</v>
      </c>
      <c r="BH130" s="1" t="n">
        <f aca="false">IF(AND(G130&gt;=0.905,F130&lt;1.5),1.8,IF(AND(H130&lt;5.523,G130&lt;0.905,F130&lt;1.5),1,IF(AND(D130&gt;=0.4,H130&gt;=5.523,G130&lt;0.905,F130&lt;1.5),1.7,IF(AND(G130&gt;=0.878,D130&lt;1.35,F130&lt;2.5,F130&gt;=1.5),4.4,IF(AND(A130&lt;5.4,D130&gt;=1.35,F130&lt;2.5,F130&gt;=1.5),3.9,IF(AND(G130&lt;0.177,B130&lt;3.15,F130&gt;=2.5,F130&gt;=1.5),6.15,IF(AND(H130&lt;10.393,B130&gt;=3.15,F130&gt;=2.5,F130&gt;=1.5),5.94,IF(AND(H130&gt;=10.393,B130&gt;=3.15,F130&gt;=2.5,F130&gt;=1.5),5.467,IF(AND(D130&gt;=1.25,G130&lt;0.878,D130&lt;1.35,F130&lt;2.5,F130&gt;=1.5),4.18,IF(AND(G130&gt;=0.709,A130&gt;=5.4,D130&gt;=1.35,F130&lt;2.5,F130&gt;=1.5),4.9,IF(AND(B130&lt;2.6,G130&gt;=0.177,B130&lt;3.15,F130&gt;=2.5,F130&gt;=1.5),4.8,IF(AND(A130&lt;4.35,A130&lt;5.05,D130&lt;0.4,H130&gt;=5.523,G130&lt;0.905,F130&lt;1.5),1.1,IF(AND(A130&gt;=5.6,A130&gt;=5.05,D130&lt;0.4,H130&gt;=5.523,G130&lt;0.905,F130&lt;1.5),1.7,IF(AND(D130&lt;1.05,D130&lt;1.25,G130&lt;0.878,D130&lt;1.35,F130&lt;2.5,F130&gt;=1.5),3.6,IF(AND(D130&gt;=1.55,G130&lt;0.709,A130&gt;=5.4,D130&gt;=1.35,F130&lt;2.5,F130&gt;=1.5),4.975,IF(AND(D130&lt;1.7,B130&gt;=2.6,G130&gt;=0.177,B130&lt;3.15,F130&gt;=2.5,F130&gt;=1.5),5.8,IF(AND(B130&lt;3.15,A130&gt;=4.35,A130&lt;5.05,D130&lt;0.4,H130&gt;=5.523,G130&lt;0.905,F130&lt;1.5),1.46,IF(AND(A130&gt;=5.45,A130&lt;5.6,A130&gt;=5.05,D130&lt;0.4,H130&gt;=5.523,G130&lt;0.905,F130&lt;1.5),1.35,IF(AND(H130&lt;10.974,D130&gt;=1.05,D130&lt;1.25,G130&lt;0.878,D130&lt;1.35,F130&lt;2.5,F130&gt;=1.5),3.8,IF(AND(H130&gt;=13.654,D130&lt;1.55,G130&lt;0.709,A130&gt;=5.4,D130&gt;=1.35,F130&lt;2.5,F130&gt;=1.5),4.725,IF(AND(A130&lt;4.5,B130&gt;=3.15,A130&gt;=4.35,A130&lt;5.05,D130&lt;0.4,H130&gt;=5.523,G130&lt;0.905,F130&lt;1.5),1.3,IF(AND(G130&lt;0.676,A130&lt;5.45,A130&lt;5.6,A130&gt;=5.05,D130&lt;0.4,H130&gt;=5.523,G130&lt;0.905,F130&lt;1.5),1.5,IF(AND(G130&gt;=0.676,A130&lt;5.45,A130&lt;5.6,A130&gt;=5.05,D130&lt;0.4,H130&gt;=5.523,G130&lt;0.905,F130&lt;1.5),1.55,IF(AND(A130&lt;5.7,H130&gt;=10.974,D130&gt;=1.05,D130&lt;1.25,G130&lt;0.878,D130&lt;1.35,F130&lt;2.5,F130&gt;=1.5),3.9,IF(AND(A130&gt;=5.7,H130&gt;=10.974,D130&gt;=1.05,D130&lt;1.25,G130&lt;0.878,D130&lt;1.35,F130&lt;2.5,F130&gt;=1.5),3.933,IF(AND(G130&gt;=0.644,H130&lt;13.654,D130&lt;1.55,G130&lt;0.709,A130&gt;=5.4,D130&gt;=1.35,F130&lt;2.5,F130&gt;=1.5),4.4,IF(AND(B130&lt;2.9,A130&lt;6.2,D130&gt;=1.7,B130&gt;=2.6,G130&gt;=0.177,B130&lt;3.15,F130&gt;=2.5,F130&gt;=1.5),5.02,IF(AND(B130&gt;=2.9,A130&lt;6.2,D130&gt;=1.7,B130&gt;=2.6,G130&gt;=0.177,B130&lt;3.15,F130&gt;=2.5,F130&gt;=1.5),4.8,IF(AND(D130&lt;2.2,A130&gt;=6.2,D130&gt;=1.7,B130&gt;=2.6,G130&gt;=0.177,B130&lt;3.15,F130&gt;=2.5,F130&gt;=1.5),5.325,IF(AND(D130&gt;=2.2,A130&gt;=6.2,D130&gt;=1.7,B130&gt;=2.6,G130&gt;=0.177,B130&lt;3.15,F130&gt;=2.5,F130&gt;=1.5),5.1,IF(AND(D130&lt;0.25,A130&gt;=4.5,B130&gt;=3.15,A130&gt;=4.35,A130&lt;5.05,D130&lt;0.4,H130&gt;=5.523,G130&lt;0.905,F130&lt;1.5),1.357,IF(AND(D130&gt;=0.25,A130&gt;=4.5,B130&gt;=3.15,A130&gt;=4.35,A130&lt;5.05,D130&lt;0.4,H130&gt;=5.523,G130&lt;0.905,F130&lt;1.5),1.333,IF(AND(H130&lt;10.723,G130&lt;0.644,H130&lt;13.654,D130&lt;1.55,G130&lt;0.709,A130&gt;=5.4,D130&gt;=1.35,F130&lt;2.5,F130&gt;=1.5),4.6,IF(AND(H130&gt;=10.723,G130&lt;0.644,H130&lt;13.654,D130&lt;1.55,G130&lt;0.709,A130&gt;=5.4,D130&gt;=1.35,F130&lt;2.5,F130&gt;=1.5),4.5,"shouldnthappen"))))))))))))))))))))))))))))))))))</f>
        <v>4.8</v>
      </c>
      <c r="BI130" s="1" t="n">
        <f aca="false">IF(AND(D130&gt;=0.8,A130&lt;5.45),3.9,IF(AND(D130&gt;=0.45,D130&lt;0.8,A130&lt;5.45),1.66,IF(AND(H130&lt;16.447,B130&gt;=3.45,A130&gt;=5.45),1.525,IF(AND(H130&gt;=16.447,B130&gt;=3.45,A130&gt;=5.45),6.4,IF(AND(H130&lt;5.245,D130&lt;0.45,D130&lt;0.8,A130&lt;5.45),1,IF(AND(A130&gt;=7.2,G130&lt;0.154,B130&lt;3.45,A130&gt;=5.45),6.7,IF(AND(D130&lt;1.65,A130&lt;7.2,G130&lt;0.154,B130&lt;3.45,A130&gt;=5.45),4.7,IF(AND(D130&gt;=1.65,A130&lt;7.2,G130&lt;0.154,B130&lt;3.45,A130&gt;=5.45),5.52,IF(AND(D130&gt;=0.25,A130&lt;5.05,H130&gt;=5.245,D130&lt;0.45,D130&lt;0.8,A130&lt;5.45),1.35,IF(AND(H130&lt;6.089,A130&gt;=5.05,H130&gt;=5.245,D130&lt;0.45,D130&lt;0.8,A130&lt;5.45),1.7,IF(AND(D130&lt;1.2,B130&lt;2.6,A130&lt;5.75,G130&gt;=0.154,B130&lt;3.45,A130&gt;=5.45),3.85,IF(AND(D130&gt;=1.2,B130&lt;2.6,A130&lt;5.75,G130&gt;=0.154,B130&lt;3.45,A130&gt;=5.45),4,IF(AND(D130&gt;=1.65,B130&gt;=2.6,A130&lt;5.75,G130&gt;=0.154,B130&lt;3.45,A130&gt;=5.45),4.9,IF(AND(G130&lt;0.353,F130&lt;2.5,A130&gt;=5.75,G130&gt;=0.154,B130&lt;3.45,A130&gt;=5.45),4.25,IF(AND(A130&gt;=7.25,F130&gt;=2.5,A130&gt;=5.75,G130&gt;=0.154,B130&lt;3.45,A130&gt;=5.45),6.45,IF(AND(H130&lt;11.218,D130&lt;0.25,A130&lt;5.05,H130&gt;=5.245,D130&lt;0.45,D130&lt;0.8,A130&lt;5.45),1.42,IF(AND(G130&lt;0.517,H130&gt;=6.089,A130&gt;=5.05,H130&gt;=5.245,D130&lt;0.45,D130&lt;0.8,A130&lt;5.45),1.44,IF(AND(G130&gt;=0.517,H130&gt;=6.089,A130&gt;=5.05,H130&gt;=5.245,D130&lt;0.45,D130&lt;0.8,A130&lt;5.45),1.54,IF(AND(H130&gt;=10.194,D130&lt;1.65,B130&gt;=2.6,A130&lt;5.75,G130&gt;=0.154,B130&lt;3.45,A130&gt;=5.45),4.35,IF(AND(B130&gt;=3.15,G130&gt;=0.353,F130&lt;2.5,A130&gt;=5.75,G130&gt;=0.154,B130&lt;3.45,A130&gt;=5.45),4.7,IF(AND(H130&lt;7.716,A130&lt;7.25,F130&gt;=2.5,A130&gt;=5.75,G130&gt;=0.154,B130&lt;3.45,A130&gt;=5.45),5.04,IF(AND(G130&lt;0.175,H130&gt;=11.218,D130&lt;0.25,A130&lt;5.05,H130&gt;=5.245,D130&lt;0.45,D130&lt;0.8,A130&lt;5.45),1.5,IF(AND(H130&lt;7.713,H130&lt;10.194,D130&lt;1.65,B130&gt;=2.6,A130&lt;5.75,G130&gt;=0.154,B130&lt;3.45,A130&gt;=5.45),4.1,IF(AND(H130&gt;=7.713,H130&lt;10.194,D130&lt;1.65,B130&gt;=2.6,A130&lt;5.75,G130&gt;=0.154,B130&lt;3.45,A130&gt;=5.45),4.2,IF(AND(B130&gt;=3.05,B130&lt;3.15,G130&gt;=0.353,F130&lt;2.5,A130&gt;=5.75,G130&gt;=0.154,B130&lt;3.45,A130&gt;=5.45),4.4,IF(AND(D130&gt;=2.45,H130&gt;=7.716,A130&lt;7.25,F130&gt;=2.5,A130&gt;=5.75,G130&gt;=0.154,B130&lt;3.45,A130&gt;=5.45),5.85,IF(AND(D130&lt;0.15,G130&gt;=0.175,H130&gt;=11.218,D130&lt;0.25,A130&lt;5.05,H130&gt;=5.245,D130&lt;0.45,D130&lt;0.8,A130&lt;5.45),1.1,IF(AND(H130&gt;=16.317,B130&lt;3.05,B130&lt;3.15,G130&gt;=0.353,F130&lt;2.5,A130&gt;=5.75,G130&gt;=0.154,B130&lt;3.45,A130&gt;=5.45),4.8,IF(AND(G130&gt;=0.857,D130&lt;2.45,H130&gt;=7.716,A130&lt;7.25,F130&gt;=2.5,A130&gt;=5.75,G130&gt;=0.154,B130&lt;3.45,A130&gt;=5.45),5.05,IF(AND(G130&lt;0.245,D130&gt;=0.15,G130&gt;=0.175,H130&gt;=11.218,D130&lt;0.25,A130&lt;5.05,H130&gt;=5.245,D130&lt;0.45,D130&lt;0.8,A130&lt;5.45),1.3,IF(AND(G130&gt;=0.245,D130&gt;=0.15,G130&gt;=0.175,H130&gt;=11.218,D130&lt;0.25,A130&lt;5.05,H130&gt;=5.245,D130&lt;0.45,D130&lt;0.8,A130&lt;5.45),1.22,IF(AND(B130&lt;2.85,H130&lt;16.317,B130&lt;3.05,B130&lt;3.15,G130&gt;=0.353,F130&lt;2.5,A130&gt;=5.75,G130&gt;=0.154,B130&lt;3.45,A130&gt;=5.45),4.6,IF(AND(B130&gt;=2.85,H130&lt;16.317,B130&lt;3.05,B130&lt;3.15,G130&gt;=0.353,F130&lt;2.5,A130&gt;=5.75,G130&gt;=0.154,B130&lt;3.45,A130&gt;=5.45),4.633,IF(AND(D130&lt;1.85,G130&lt;0.857,D130&lt;2.45,H130&gt;=7.716,A130&lt;7.25,F130&gt;=2.5,A130&gt;=5.75,G130&gt;=0.154,B130&lt;3.45,A130&gt;=5.45),5.8,IF(AND(H130&lt;11.297,D130&gt;=1.85,G130&lt;0.857,D130&lt;2.45,H130&gt;=7.716,A130&lt;7.25,F130&gt;=2.5,A130&gt;=5.75,G130&gt;=0.154,B130&lt;3.45,A130&gt;=5.45),5.3,IF(AND(G130&lt;0.388,H130&gt;=11.297,D130&gt;=1.85,G130&lt;0.857,D130&lt;2.45,H130&gt;=7.716,A130&lt;7.25,F130&gt;=2.5,A130&gt;=5.75,G130&gt;=0.154,B130&lt;3.45,A130&gt;=5.45),5.4,IF(AND(G130&gt;=0.388,H130&gt;=11.297,D130&gt;=1.85,G130&lt;0.857,D130&lt;2.45,H130&gt;=7.716,A130&lt;7.25,F130&gt;=2.5,A130&gt;=5.75,G130&gt;=0.154,B130&lt;3.45,A130&gt;=5.45),5.6,"shouldnthappen")))))))))))))))))))))))))))))))))))))</f>
        <v>5.8</v>
      </c>
      <c r="BJ130" s="1" t="n">
        <f aca="false">IF(AND(F130&gt;=2,B130&gt;=3.35),6.1,IF(AND(H130&gt;=12.719,F130&lt;1.5,B130&lt;3.35),1.567,IF(AND(H130&lt;5.245,F130&lt;2,B130&gt;=3.35),1,IF(AND(D130&lt;0.15,H130&lt;12.719,F130&lt;1.5,B130&lt;3.35),1.5,IF(AND(D130&gt;=0.35,H130&gt;=5.245,F130&lt;2,B130&gt;=3.35),1.6,IF(AND(A130&lt;4.9,D130&gt;=0.15,H130&lt;12.719,F130&lt;1.5,B130&lt;3.35),1.36,IF(AND(B130&lt;2.65,G130&lt;0.572,D130&lt;1.45,F130&gt;=1.5,B130&lt;3.35),3.5,IF(AND(A130&lt;6.1,F130&lt;2.5,D130&gt;=1.45,F130&gt;=1.5,B130&lt;3.35),5.1,IF(AND(G130&gt;=0.607,D130&lt;0.35,H130&gt;=5.245,F130&lt;2,B130&gt;=3.35),1.65,IF(AND(G130&lt;0.546,A130&gt;=4.9,D130&gt;=0.15,H130&lt;12.719,F130&lt;1.5,B130&lt;3.35),1.2,IF(AND(G130&gt;=0.546,A130&gt;=4.9,D130&gt;=0.15,H130&lt;12.719,F130&lt;1.5,B130&lt;3.35),1.4,IF(AND(A130&gt;=6.3,B130&gt;=2.65,G130&lt;0.572,D130&lt;1.45,F130&gt;=1.5,B130&lt;3.35),4.8,IF(AND(D130&lt;1.15,B130&lt;2.85,G130&gt;=0.572,D130&lt;1.45,F130&gt;=1.5,B130&lt;3.35),3.9,IF(AND(B130&gt;=3.15,B130&gt;=2.85,G130&gt;=0.572,D130&lt;1.45,F130&gt;=1.5,B130&lt;3.35),4.7,IF(AND(B130&lt;2.95,A130&gt;=6.1,F130&lt;2.5,D130&gt;=1.45,F130&gt;=1.5,B130&lt;3.35),4.533,IF(AND(B130&gt;=2.95,A130&gt;=6.1,F130&lt;2.5,D130&gt;=1.45,F130&gt;=1.5,B130&lt;3.35),4.75,IF(AND(A130&gt;=6.7,G130&lt;0.107,F130&gt;=2.5,D130&gt;=1.45,F130&gt;=1.5,B130&lt;3.35),5.7,IF(AND(G130&gt;=0.385,G130&lt;0.607,D130&lt;0.35,H130&gt;=5.245,F130&lt;2,B130&gt;=3.35),1.325,IF(AND(D130&lt;1.25,A130&lt;6.3,B130&gt;=2.65,G130&lt;0.572,D130&lt;1.45,F130&gt;=1.5,B130&lt;3.35),4,IF(AND(D130&gt;=1.25,A130&lt;6.3,B130&gt;=2.65,G130&lt;0.572,D130&lt;1.45,F130&gt;=1.5,B130&lt;3.35),4.18,IF(AND(G130&lt;0.907,D130&gt;=1.15,B130&lt;2.85,G130&gt;=0.572,D130&lt;1.45,F130&gt;=1.5,B130&lt;3.35),4,IF(AND(G130&gt;=0.907,D130&gt;=1.15,B130&lt;2.85,G130&gt;=0.572,D130&lt;1.45,F130&gt;=1.5,B130&lt;3.35),4.4,IF(AND(H130&lt;8.326,B130&lt;3.15,B130&gt;=2.85,G130&gt;=0.572,D130&lt;1.45,F130&gt;=1.5,B130&lt;3.35),3.6,IF(AND(H130&gt;=8.326,B130&lt;3.15,B130&gt;=2.85,G130&gt;=0.572,D130&lt;1.45,F130&gt;=1.5,B130&lt;3.35),4.48,IF(AND(B130&lt;2.95,A130&lt;6.7,G130&lt;0.107,F130&gt;=2.5,D130&gt;=1.45,F130&gt;=1.5,B130&lt;3.35),5.6,IF(AND(B130&gt;=2.95,A130&lt;6.7,G130&lt;0.107,F130&gt;=2.5,D130&gt;=1.45,F130&gt;=1.5,B130&lt;3.35),5.5,IF(AND(G130&lt;0.205,G130&lt;0.432,G130&gt;=0.107,F130&gt;=2.5,D130&gt;=1.45,F130&gt;=1.5,B130&lt;3.35),5.3,IF(AND(B130&gt;=3.05,G130&gt;=0.432,G130&gt;=0.107,F130&gt;=2.5,D130&gt;=1.45,F130&gt;=1.5,B130&lt;3.35),5.86,IF(AND(H130&gt;=14.057,G130&lt;0.385,G130&lt;0.607,D130&lt;0.35,H130&gt;=5.245,F130&lt;2,B130&gt;=3.35),1.7,IF(AND(D130&lt;1.7,G130&gt;=0.205,G130&lt;0.432,G130&gt;=0.107,F130&gt;=2.5,D130&gt;=1.45,F130&gt;=1.5,B130&lt;3.35),5,IF(AND(G130&lt;0.779,B130&lt;3.05,G130&gt;=0.432,G130&gt;=0.107,F130&gt;=2.5,D130&gt;=1.45,F130&gt;=1.5,B130&lt;3.35),4.9,IF(AND(G130&gt;=0.779,B130&lt;3.05,G130&gt;=0.432,G130&gt;=0.107,F130&gt;=2.5,D130&gt;=1.45,F130&gt;=1.5,B130&lt;3.35),5.533,IF(AND(D130&gt;=0.25,H130&lt;14.057,G130&lt;0.385,G130&lt;0.607,D130&lt;0.35,H130&gt;=5.245,F130&lt;2,B130&gt;=3.35),1.4,IF(AND(B130&lt;2.85,D130&gt;=1.7,G130&gt;=0.205,G130&lt;0.432,G130&gt;=0.107,F130&gt;=2.5,D130&gt;=1.45,F130&gt;=1.5,B130&lt;3.35),5.1,IF(AND(B130&gt;=2.85,D130&gt;=1.7,G130&gt;=0.205,G130&lt;0.432,G130&gt;=0.107,F130&gt;=2.5,D130&gt;=1.45,F130&gt;=1.5,B130&lt;3.35),5.15,IF(AND(A130&lt;5.1,D130&lt;0.25,H130&lt;14.057,G130&lt;0.385,G130&lt;0.607,D130&lt;0.35,H130&gt;=5.245,F130&lt;2,B130&gt;=3.35),1.4,IF(AND(A130&gt;=5.1,D130&lt;0.25,H130&lt;14.057,G130&lt;0.385,G130&lt;0.607,D130&lt;0.35,H130&gt;=5.245,F130&lt;2,B130&gt;=3.35),1.5,"shouldnthappen")))))))))))))))))))))))))))))))))))))</f>
        <v>4.9</v>
      </c>
    </row>
    <row r="131" customFormat="false" ht="13.8" hidden="false" customHeight="false" outlineLevel="0" collapsed="false">
      <c r="A131" s="1" t="n">
        <v>6.4</v>
      </c>
      <c r="B131" s="1" t="n">
        <v>2.8</v>
      </c>
      <c r="C131" s="1" t="n">
        <v>5.6</v>
      </c>
      <c r="D131" s="1" t="n">
        <v>2.1</v>
      </c>
      <c r="E131" s="1" t="s">
        <v>93</v>
      </c>
      <c r="F131" s="1" t="n">
        <v>3</v>
      </c>
      <c r="G131" s="1" t="n">
        <v>0.46688442863524</v>
      </c>
      <c r="H131" s="16" t="n">
        <v>11.2947897413746</v>
      </c>
      <c r="I131" s="11" t="n">
        <f aca="false">C131</f>
        <v>5.6</v>
      </c>
      <c r="J131" s="1" t="n">
        <f aca="false">AVERAGE(M131:BJ131)</f>
        <v>5.5852</v>
      </c>
      <c r="K131" s="15" t="n">
        <f aca="false">1-SQRT(VAR(M131:BJ131, I131)) / AVERAGE(M131:BJ131)</f>
        <v>0.957941136878802</v>
      </c>
      <c r="L131" s="1" t="n">
        <f aca="false">(J131-I131)/I131</f>
        <v>-0.00264285714285717</v>
      </c>
      <c r="M131" s="1" t="n">
        <f aca="false">IF(AND(H131&gt;=16.241,B131&gt;=3.35),6.4,IF(AND(D131&gt;=0.75,A131&lt;5.15,B131&lt;3.35),4.1,IF(AND(D131&gt;=1.5,H131&lt;16.241,B131&gt;=3.35),5.767,IF(AND(B131&gt;=3.25,D131&lt;0.75,A131&lt;5.15,B131&lt;3.35),1.58,IF(AND(A131&lt;4.95,D131&lt;1.5,H131&lt;16.241,B131&gt;=3.35),1.4,IF(AND(A131&lt;4.5,B131&lt;3.25,D131&lt;0.75,A131&lt;5.15,B131&lt;3.35),1.26,IF(AND(A131&gt;=4.5,B131&lt;3.25,D131&lt;0.75,A131&lt;5.15,B131&lt;3.35),1.48,IF(AND(G131&lt;0.356,H131&lt;12.557,D131&lt;1.45,A131&gt;=5.15,B131&lt;3.35),4.267,IF(AND(D131&lt;1.25,H131&gt;=12.557,D131&lt;1.45,A131&gt;=5.15,B131&lt;3.35),4.05,IF(AND(D131&gt;=1.35,G131&gt;=0.356,H131&lt;12.557,D131&lt;1.45,A131&gt;=5.15,B131&lt;3.35),4.25,IF(AND(H131&lt;15.086,D131&gt;=1.25,H131&gt;=12.557,D131&lt;1.45,A131&gt;=5.15,B131&lt;3.35),4.4,IF(AND(F131&lt;2.5,G131&gt;=0.44,D131&lt;2.05,D131&gt;=1.45,A131&gt;=5.15,B131&lt;3.35),4.7,IF(AND(H131&lt;10.391,B131&lt;3.15,D131&gt;=2.05,D131&gt;=1.45,A131&gt;=5.15,B131&lt;3.35),5.1,IF(AND(G131&lt;0.505,B131&gt;=3.15,D131&gt;=2.05,D131&gt;=1.45,A131&gt;=5.15,B131&lt;3.35),5.7,IF(AND(G131&gt;=0.505,B131&gt;=3.15,D131&gt;=2.05,D131&gt;=1.45,A131&gt;=5.15,B131&lt;3.35),5.95,IF(AND(D131&gt;=0.5,G131&lt;0.905,A131&gt;=4.95,D131&lt;1.5,H131&lt;16.241,B131&gt;=3.35),1.6,IF(AND(B131&lt;3.6,G131&gt;=0.905,A131&gt;=4.95,D131&lt;1.5,H131&lt;16.241,B131&gt;=3.35),1.7,IF(AND(B131&gt;=3.6,G131&gt;=0.905,A131&gt;=4.95,D131&lt;1.5,H131&lt;16.241,B131&gt;=3.35),1.767,IF(AND(A131&gt;=5.7,D131&lt;1.35,G131&gt;=0.356,H131&lt;12.557,D131&lt;1.45,A131&gt;=5.15,B131&lt;3.35),3.9,IF(AND(A131&lt;6.35,H131&gt;=15.086,D131&gt;=1.25,H131&gt;=12.557,D131&lt;1.45,A131&gt;=5.15,B131&lt;3.35),4.7,IF(AND(A131&gt;=6.35,H131&gt;=15.086,D131&gt;=1.25,H131&gt;=12.557,D131&lt;1.45,A131&gt;=5.15,B131&lt;3.35),4.6,IF(AND(H131&lt;9.252,D131&lt;1.55,G131&lt;0.44,D131&lt;2.05,D131&gt;=1.45,A131&gt;=5.15,B131&lt;3.35),5.08,IF(AND(H131&gt;=9.252,D131&lt;1.55,G131&lt;0.44,D131&lt;2.05,D131&gt;=1.45,A131&gt;=5.15,B131&lt;3.35),4.7,IF(AND(H131&lt;8.477,D131&gt;=1.55,G131&lt;0.44,D131&lt;2.05,D131&gt;=1.45,A131&gt;=5.15,B131&lt;3.35),5.1,IF(AND(H131&gt;=8.477,D131&gt;=1.55,G131&lt;0.44,D131&lt;2.05,D131&gt;=1.45,A131&gt;=5.15,B131&lt;3.35),5.4,IF(AND(H131&lt;8.435,F131&gt;=2.5,G131&gt;=0.44,D131&lt;2.05,D131&gt;=1.45,A131&gt;=5.15,B131&lt;3.35),5.1,IF(AND(H131&gt;=8.435,F131&gt;=2.5,G131&gt;=0.44,D131&lt;2.05,D131&gt;=1.45,A131&gt;=5.15,B131&lt;3.35),4.86,IF(AND(G131&lt;0.543,H131&gt;=10.391,B131&lt;3.15,D131&gt;=2.05,D131&gt;=1.45,A131&gt;=5.15,B131&lt;3.35),5.56,IF(AND(G131&gt;=0.543,H131&gt;=10.391,B131&lt;3.15,D131&gt;=2.05,D131&gt;=1.45,A131&gt;=5.15,B131&lt;3.35),5.8,IF(AND(A131&lt;5.05,D131&lt;0.5,G131&lt;0.905,A131&gt;=4.95,D131&lt;1.5,H131&lt;16.241,B131&gt;=3.35),1.3,IF(AND(H131&lt;6.583,A131&lt;5.7,D131&lt;1.35,G131&gt;=0.356,H131&lt;12.557,D131&lt;1.45,A131&gt;=5.15,B131&lt;3.35),4,IF(AND(G131&lt;0.585,A131&gt;=5.05,D131&lt;0.5,G131&lt;0.905,A131&gt;=4.95,D131&lt;1.5,H131&lt;16.241,B131&gt;=3.35),1.475,IF(AND(G131&lt;0.62,H131&gt;=6.583,A131&lt;5.7,D131&lt;1.35,G131&gt;=0.356,H131&lt;12.557,D131&lt;1.45,A131&gt;=5.15,B131&lt;3.35),3.75,IF(AND(G131&gt;=0.62,H131&gt;=6.583,A131&lt;5.7,D131&lt;1.35,G131&gt;=0.356,H131&lt;12.557,D131&lt;1.45,A131&gt;=5.15,B131&lt;3.35),3.6,IF(AND(B131&lt;3.75,G131&gt;=0.585,A131&gt;=5.05,D131&lt;0.5,G131&lt;0.905,A131&gt;=4.95,D131&lt;1.5,H131&lt;16.241,B131&gt;=3.35),1.5,IF(AND(B131&gt;=3.75,G131&gt;=0.585,A131&gt;=5.05,D131&lt;0.5,G131&lt;0.905,A131&gt;=4.95,D131&lt;1.5,H131&lt;16.241,B131&gt;=3.35),1.6,"shouldnthappen"))))))))))))))))))))))))))))))))))))</f>
        <v>5.56</v>
      </c>
      <c r="N131" s="1" t="n">
        <f aca="false">IF(AND(H131&lt;5.245,B131&lt;3.65,F131&lt;1.5),1,IF(AND(H131&gt;=14.096,B131&gt;=3.65,F131&lt;1.5),1.65,IF(AND(A131&gt;=5.45,H131&gt;=5.245,B131&lt;3.65,F131&lt;1.5),1.3,IF(AND(H131&gt;=13.586,H131&lt;14.096,B131&gt;=3.65,F131&lt;1.5),1.3,IF(AND(H131&lt;10.258,D131&lt;1.25,F131&lt;2.5,F131&gt;=1.5),3.38,IF(AND(H131&lt;6.982,D131&gt;=1.25,F131&lt;2.5,F131&gt;=1.5),3.96,IF(AND(H131&gt;=13.646,D131&lt;2.05,F131&gt;=2.5,F131&gt;=1.5),6.1,IF(AND(B131&lt;3.05,A131&lt;5.45,H131&gt;=5.245,B131&lt;3.65,F131&lt;1.5),1.375,IF(AND(H131&lt;6.543,H131&lt;13.586,H131&lt;14.096,B131&gt;=3.65,F131&lt;1.5),1.4,IF(AND(H131&gt;=6.543,H131&lt;13.586,H131&lt;14.096,B131&gt;=3.65,F131&lt;1.5),1.5,IF(AND(H131&lt;11.522,H131&gt;=10.258,D131&lt;1.25,F131&lt;2.5,F131&gt;=1.5),3.733,IF(AND(H131&gt;=11.522,H131&gt;=10.258,D131&lt;1.25,F131&lt;2.5,F131&gt;=1.5),3.92,IF(AND(H131&lt;5.767,H131&lt;13.646,D131&lt;2.05,F131&gt;=2.5,F131&gt;=1.5),4.5,IF(AND(A131&lt;6.8,B131&lt;3.15,D131&gt;=2.05,F131&gt;=2.5,F131&gt;=1.5),5.6,IF(AND(A131&gt;=6.8,B131&lt;3.15,D131&gt;=2.05,F131&gt;=2.5,F131&gt;=1.5),5.1,IF(AND(B131&lt;3.25,B131&gt;=3.15,D131&gt;=2.05,F131&gt;=2.5,F131&gt;=1.5),5.8,IF(AND(B131&gt;=3.25,B131&gt;=3.15,D131&gt;=2.05,F131&gt;=2.5,F131&gt;=1.5),5.65,IF(AND(B131&lt;3.15,B131&gt;=3.05,A131&lt;5.45,H131&gt;=5.245,B131&lt;3.65,F131&lt;1.5),1.5,IF(AND(G131&gt;=0.735,H131&lt;13.665,H131&gt;=6.982,D131&gt;=1.25,F131&lt;2.5,F131&gt;=1.5),4.2,IF(AND(H131&lt;14.03,H131&gt;=13.665,H131&gt;=6.982,D131&gt;=1.25,F131&lt;2.5,F131&gt;=1.5),4.8,IF(AND(A131&gt;=6.6,H131&gt;=5.767,H131&lt;13.646,D131&lt;2.05,F131&gt;=2.5,F131&gt;=1.5),6.05,IF(AND(G131&gt;=0.934,B131&gt;=3.15,B131&gt;=3.05,A131&lt;5.45,H131&gt;=5.245,B131&lt;3.65,F131&lt;1.5),1.7,IF(AND(D131&gt;=1.55,G131&lt;0.735,H131&lt;13.665,H131&gt;=6.982,D131&gt;=1.25,F131&lt;2.5,F131&gt;=1.5),5.1,IF(AND(D131&lt;1.45,H131&gt;=14.03,H131&gt;=13.665,H131&gt;=6.982,D131&gt;=1.25,F131&lt;2.5,F131&gt;=1.5),4.7,IF(AND(D131&gt;=1.45,H131&gt;=14.03,H131&gt;=13.665,H131&gt;=6.982,D131&gt;=1.25,F131&lt;2.5,F131&gt;=1.5),4.5,IF(AND(A131&gt;=6.2,A131&lt;6.6,H131&gt;=5.767,H131&lt;13.646,D131&lt;2.05,F131&gt;=2.5,F131&gt;=1.5),5.325,IF(AND(B131&lt;3.25,G131&lt;0.934,B131&gt;=3.15,B131&gt;=3.05,A131&lt;5.45,H131&gt;=5.245,B131&lt;3.65,F131&lt;1.5),1.3,IF(AND(D131&lt;1.35,D131&lt;1.55,G131&lt;0.735,H131&lt;13.665,H131&gt;=6.982,D131&gt;=1.25,F131&lt;2.5,F131&gt;=1.5),4.25,IF(AND(H131&lt;8.435,A131&lt;6.2,A131&lt;6.6,H131&gt;=5.767,H131&lt;13.646,D131&lt;2.05,F131&gt;=2.5,F131&gt;=1.5),5.1,IF(AND(H131&gt;=8.435,A131&lt;6.2,A131&lt;6.6,H131&gt;=5.767,H131&lt;13.646,D131&lt;2.05,F131&gt;=2.5,F131&gt;=1.5),4.9,IF(AND(A131&gt;=5.15,B131&gt;=3.25,G131&lt;0.934,B131&gt;=3.15,B131&gt;=3.05,A131&lt;5.45,H131&gt;=5.245,B131&lt;3.65,F131&lt;1.5),1.5,IF(AND(B131&lt;2.9,D131&gt;=1.35,D131&lt;1.55,G131&lt;0.735,H131&lt;13.665,H131&gt;=6.982,D131&gt;=1.25,F131&lt;2.5,F131&gt;=1.5),4.6,IF(AND(B131&gt;=2.9,D131&gt;=1.35,D131&lt;1.55,G131&lt;0.735,H131&lt;13.665,H131&gt;=6.982,D131&gt;=1.25,F131&lt;2.5,F131&gt;=1.5),4.52,IF(AND(G131&gt;=0.862,A131&lt;5.15,B131&gt;=3.25,G131&lt;0.934,B131&gt;=3.15,B131&gt;=3.05,A131&lt;5.45,H131&gt;=5.245,B131&lt;3.65,F131&lt;1.5),1.5,IF(AND(H131&lt;9.35,G131&lt;0.862,A131&lt;5.15,B131&gt;=3.25,G131&lt;0.934,B131&gt;=3.15,B131&gt;=3.05,A131&lt;5.45,H131&gt;=5.245,B131&lt;3.65,F131&lt;1.5),1.38,IF(AND(H131&gt;=9.35,G131&lt;0.862,A131&lt;5.15,B131&gt;=3.25,G131&lt;0.934,B131&gt;=3.15,B131&gt;=3.05,A131&lt;5.45,H131&gt;=5.245,B131&lt;3.65,F131&lt;1.5),1.4,"shouldnthappen"))))))))))))))))))))))))))))))))))))</f>
        <v>5.6</v>
      </c>
      <c r="O131" s="1" t="n">
        <f aca="false">IF(AND(B131&lt;2.75,A131&lt;5.55),3.96,IF(AND(H131&lt;9.205,A131&lt;5.9,A131&gt;=5.55),3.85,IF(AND(A131&lt;4.35,D131&lt;0.35,B131&gt;=2.75,A131&lt;5.55),1.1,IF(AND(B131&lt;3.65,D131&gt;=0.35,B131&gt;=2.75,A131&lt;5.55),1.65,IF(AND(B131&gt;=3.65,D131&gt;=0.35,B131&gt;=2.75,A131&lt;5.55),1.9,IF(AND(G131&gt;=0.732,H131&gt;=9.205,A131&lt;5.9,A131&gt;=5.55),4.9,IF(AND(G131&lt;0.273,G131&lt;0.732,H131&gt;=9.205,A131&lt;5.9,A131&gt;=5.55),4.5,IF(AND(A131&lt;6.3,G131&lt;0.422,F131&lt;2.5,A131&gt;=5.9,A131&gt;=5.55),5.1,IF(AND(A131&gt;=6.3,G131&lt;0.422,F131&lt;2.5,A131&gt;=5.9,A131&gt;=5.55),4.76,IF(AND(B131&lt;2.4,G131&gt;=0.422,F131&lt;2.5,A131&gt;=5.9,A131&gt;=5.55),4.45,IF(AND(A131&gt;=7,G131&gt;=0.628,F131&gt;=2.5,A131&gt;=5.9,A131&gt;=5.55),6.45,IF(AND(D131&lt;0.15,H131&lt;13.924,A131&gt;=4.35,D131&lt;0.35,B131&gt;=2.75,A131&lt;5.55),1.5,IF(AND(B131&lt;3.15,H131&gt;=13.924,A131&gt;=4.35,D131&lt;0.35,B131&gt;=2.75,A131&lt;5.55),1.56,IF(AND(B131&gt;=3.15,H131&gt;=13.924,A131&gt;=4.35,D131&lt;0.35,B131&gt;=2.75,A131&lt;5.55),1.3,IF(AND(H131&lt;14.316,G131&gt;=0.273,G131&lt;0.732,H131&gt;=9.205,A131&lt;5.9,A131&gt;=5.55),3.95,IF(AND(H131&gt;=14.316,G131&gt;=0.273,G131&lt;0.732,H131&gt;=9.205,A131&lt;5.9,A131&gt;=5.55),4.1,IF(AND(A131&lt;6.2,B131&gt;=2.4,G131&gt;=0.422,F131&lt;2.5,A131&gt;=5.9,A131&gt;=5.55),4.3,IF(AND(A131&gt;=7.05,G131&lt;0.364,G131&lt;0.628,F131&gt;=2.5,A131&gt;=5.9,A131&gt;=5.55),6.1,IF(AND(A131&gt;=7.55,G131&gt;=0.364,G131&lt;0.628,F131&gt;=2.5,A131&gt;=5.9,A131&gt;=5.55),6.4,IF(AND(A131&lt;6.15,A131&lt;7,G131&gt;=0.628,F131&gt;=2.5,A131&gt;=5.9,A131&gt;=5.55),4.9,IF(AND(D131&lt;1.45,A131&gt;=6.2,B131&gt;=2.4,G131&gt;=0.422,F131&lt;2.5,A131&gt;=5.9,A131&gt;=5.55),4.64,IF(AND(D131&gt;=1.45,A131&gt;=6.2,B131&gt;=2.4,G131&gt;=0.422,F131&lt;2.5,A131&gt;=5.9,A131&gt;=5.55),4.9,IF(AND(D131&lt;1.65,A131&lt;7.05,G131&lt;0.364,G131&lt;0.628,F131&gt;=2.5,A131&gt;=5.9,A131&gt;=5.55),5.1,IF(AND(D131&gt;=2.35,A131&lt;7.55,G131&gt;=0.364,G131&lt;0.628,F131&gt;=2.5,A131&gt;=5.9,A131&gt;=5.55),5.633,IF(AND(D131&lt;2.15,A131&gt;=6.15,A131&lt;7,G131&gt;=0.628,F131&gt;=2.5,A131&gt;=5.9,A131&gt;=5.55),5.1,IF(AND(D131&gt;=2.15,A131&gt;=6.15,A131&lt;7,G131&gt;=0.628,F131&gt;=2.5,A131&gt;=5.9,A131&gt;=5.55),5.267,IF(AND(A131&lt;4.9,A131&lt;5.05,D131&gt;=0.15,H131&lt;13.924,A131&gt;=4.35,D131&lt;0.35,B131&gt;=2.75,A131&lt;5.55),1.375,IF(AND(A131&gt;=4.9,A131&lt;5.05,D131&gt;=0.15,H131&lt;13.924,A131&gt;=4.35,D131&lt;0.35,B131&gt;=2.75,A131&lt;5.55),1.3,IF(AND(A131&lt;5.45,A131&gt;=5.05,D131&gt;=0.15,H131&lt;13.924,A131&gt;=4.35,D131&lt;0.35,B131&gt;=2.75,A131&lt;5.55),1.475,IF(AND(A131&gt;=5.45,A131&gt;=5.05,D131&gt;=0.15,H131&lt;13.924,A131&gt;=4.35,D131&lt;0.35,B131&gt;=2.75,A131&lt;5.55),1.4,IF(AND(B131&gt;=3.25,D131&lt;2.35,A131&lt;7.55,G131&gt;=0.364,G131&lt;0.628,F131&gt;=2.5,A131&gt;=5.9,A131&gt;=5.55),5.7,IF(AND(G131&lt;0.006,G131&lt;0.107,D131&gt;=1.65,A131&lt;7.05,G131&lt;0.364,G131&lt;0.628,F131&gt;=2.5,A131&gt;=5.9,A131&gt;=5.55),5.5,IF(AND(G131&gt;=0.006,G131&lt;0.107,D131&gt;=1.65,A131&lt;7.05,G131&lt;0.364,G131&lt;0.628,F131&gt;=2.5,A131&gt;=5.9,A131&gt;=5.55),5.667,IF(AND(D131&lt;2.2,G131&gt;=0.107,D131&gt;=1.65,A131&lt;7.05,G131&lt;0.364,G131&lt;0.628,F131&gt;=2.5,A131&gt;=5.9,A131&gt;=5.55),5.35,IF(AND(D131&gt;=2.2,G131&gt;=0.107,D131&gt;=1.65,A131&lt;7.05,G131&lt;0.364,G131&lt;0.628,F131&gt;=2.5,A131&gt;=5.9,A131&gt;=5.55),5.2,IF(AND(D131&lt;2.25,B131&lt;3.25,D131&lt;2.35,A131&lt;7.55,G131&gt;=0.364,G131&lt;0.628,F131&gt;=2.5,A131&gt;=5.9,A131&gt;=5.55),5.8,IF(AND(D131&gt;=2.25,B131&lt;3.25,D131&lt;2.35,A131&lt;7.55,G131&gt;=0.364,G131&lt;0.628,F131&gt;=2.5,A131&gt;=5.9,A131&gt;=5.55),5.9,"shouldnthappen")))))))))))))))))))))))))))))))))))))</f>
        <v>5.8</v>
      </c>
      <c r="P131" s="1" t="n">
        <f aca="false">IF(AND(D131&gt;=0.75,A131&lt;5.55),3.9,IF(AND(H131&lt;7.482,A131&gt;=5.55),3.45,IF(AND(B131&gt;=3.15,B131&lt;3.25,D131&lt;0.75,A131&lt;5.55),1.262,IF(AND(G131&gt;=0.446,B131&lt;3.15,B131&lt;3.25,D131&lt;0.75,A131&lt;5.55),1.1,IF(AND(G131&lt;0.408,A131&lt;5.05,B131&gt;=3.25,D131&lt;0.75,A131&lt;5.55),1.4,IF(AND(G131&gt;=0.408,A131&lt;5.05,B131&gt;=3.25,D131&lt;0.75,A131&lt;5.55),1.233,IF(AND(G131&gt;=0.676,A131&gt;=5.05,B131&gt;=3.25,D131&lt;0.75,A131&lt;5.55),1.72,IF(AND(H131&lt;9.386,A131&lt;5.85,F131&lt;2.5,H131&gt;=7.482,A131&gt;=5.55),3.5,IF(AND(H131&gt;=9.386,A131&lt;5.85,F131&lt;2.5,H131&gt;=7.482,A131&gt;=5.55),4.275,IF(AND(H131&gt;=16.284,G131&lt;0.865,F131&gt;=2.5,H131&gt;=7.482,A131&gt;=5.55),6.6,IF(AND(G131&lt;0.912,G131&gt;=0.865,F131&gt;=2.5,H131&gt;=7.482,A131&gt;=5.55),4.8,IF(AND(G131&gt;=0.912,G131&gt;=0.865,F131&gt;=2.5,H131&gt;=7.482,A131&gt;=5.55),5.175,IF(AND(A131&gt;=4.95,G131&lt;0.446,B131&lt;3.15,B131&lt;3.25,D131&lt;0.75,A131&lt;5.55),1.6,IF(AND(H131&gt;=12.974,G131&lt;0.676,A131&gt;=5.05,B131&gt;=3.25,D131&lt;0.75,A131&lt;5.55),1.3,IF(AND(D131&lt;1.45,H131&lt;13.531,A131&gt;=5.85,F131&lt;2.5,H131&gt;=7.482,A131&gt;=5.55),4.2,IF(AND(D131&gt;=1.45,H131&lt;13.531,A131&gt;=5.85,F131&lt;2.5,H131&gt;=7.482,A131&gt;=5.55),4.967,IF(AND(G131&lt;0.187,H131&gt;=13.531,A131&gt;=5.85,F131&lt;2.5,H131&gt;=7.482,A131&gt;=5.55),5,IF(AND(H131&gt;=12.675,A131&lt;4.95,G131&lt;0.446,B131&lt;3.15,B131&lt;3.25,D131&lt;0.75,A131&lt;5.55),1.5,IF(AND(H131&lt;10.826,H131&lt;12.974,G131&lt;0.676,A131&gt;=5.05,B131&gt;=3.25,D131&lt;0.75,A131&lt;5.55),1.46,IF(AND(H131&gt;=10.826,H131&lt;12.974,G131&lt;0.676,A131&gt;=5.05,B131&gt;=3.25,D131&lt;0.75,A131&lt;5.55),1.4,IF(AND(A131&lt;6.15,G131&gt;=0.187,H131&gt;=13.531,A131&gt;=5.85,F131&lt;2.5,H131&gt;=7.482,A131&gt;=5.55),4.7,IF(AND(A131&lt;6.85,B131&lt;2.95,H131&lt;16.284,G131&lt;0.865,F131&gt;=2.5,H131&gt;=7.482,A131&gt;=5.55),5.32,IF(AND(A131&gt;=6.85,B131&lt;2.95,H131&lt;16.284,G131&lt;0.865,F131&gt;=2.5,H131&gt;=7.482,A131&gt;=5.55),6.567,IF(AND(A131&lt;4.85,H131&lt;12.675,A131&lt;4.95,G131&lt;0.446,B131&lt;3.15,B131&lt;3.25,D131&lt;0.75,A131&lt;5.55),1.4,IF(AND(A131&gt;=4.85,H131&lt;12.675,A131&lt;4.95,G131&lt;0.446,B131&lt;3.15,B131&lt;3.25,D131&lt;0.75,A131&lt;5.55),1.5,IF(AND(B131&lt;3.1,A131&gt;=6.15,G131&gt;=0.187,H131&gt;=13.531,A131&gt;=5.85,F131&lt;2.5,H131&gt;=7.482,A131&gt;=5.55),4.467,IF(AND(B131&gt;=3.1,A131&gt;=6.15,G131&gt;=0.187,H131&gt;=13.531,A131&gt;=5.85,F131&lt;2.5,H131&gt;=7.482,A131&gt;=5.55),4.7,IF(AND(G131&gt;=0.379,B131&lt;3.15,B131&gt;=2.95,H131&lt;16.284,G131&lt;0.865,F131&gt;=2.5,H131&gt;=7.482,A131&gt;=5.55),5.733,IF(AND(A131&lt;6.6,B131&gt;=3.15,B131&gt;=2.95,H131&lt;16.284,G131&lt;0.865,F131&gt;=2.5,H131&gt;=7.482,A131&gt;=5.55),5.38,IF(AND(A131&lt;6.7,G131&lt;0.379,B131&lt;3.15,B131&gt;=2.95,H131&lt;16.284,G131&lt;0.865,F131&gt;=2.5,H131&gt;=7.482,A131&gt;=5.55),5.3,IF(AND(A131&gt;=6.7,G131&lt;0.379,B131&lt;3.15,B131&gt;=2.95,H131&lt;16.284,G131&lt;0.865,F131&gt;=2.5,H131&gt;=7.482,A131&gt;=5.55),5.16,IF(AND(A131&lt;7.05,A131&gt;=6.6,B131&gt;=3.15,B131&gt;=2.95,H131&lt;16.284,G131&lt;0.865,F131&gt;=2.5,H131&gt;=7.482,A131&gt;=5.55),5.78,IF(AND(A131&gt;=7.05,A131&gt;=6.6,B131&gt;=3.15,B131&gt;=2.95,H131&lt;16.284,G131&lt;0.865,F131&gt;=2.5,H131&gt;=7.482,A131&gt;=5.55),6.1,"shouldnthappen")))))))))))))))))))))))))))))))))</f>
        <v>5.32</v>
      </c>
      <c r="Q131" s="1" t="n">
        <f aca="false">IF(AND(G131&gt;=0.422,B131&lt;3.25,F131&lt;1.5),1.25,IF(AND(G131&gt;=0.082,G131&lt;0.125,F131&gt;=1.5),6.7,IF(AND(G131&lt;0.251,G131&lt;0.422,B131&lt;3.25,F131&lt;1.5),1.38,IF(AND(G131&gt;=0.251,G131&lt;0.422,B131&lt;3.25,F131&lt;1.5),1.55,IF(AND(G131&gt;=0.385,G131&lt;0.633,B131&gt;=3.25,F131&lt;1.5),1.367,IF(AND(B131&lt;3.35,G131&gt;=0.633,B131&gt;=3.25,F131&lt;1.5),1.7,IF(AND(A131&lt;5.85,G131&lt;0.082,G131&lt;0.125,F131&gt;=1.5),4.5,IF(AND(F131&gt;=2.5,D131&lt;1.6,G131&gt;=0.125,F131&gt;=1.5),5.05,IF(AND(H131&gt;=16.774,D131&gt;=1.6,G131&gt;=0.125,F131&gt;=1.5),6.4,IF(AND(D131&gt;=0.5,G131&lt;0.385,G131&lt;0.633,B131&gt;=3.25,F131&lt;1.5),1.6,IF(AND(B131&lt;3.6,B131&gt;=3.35,G131&gt;=0.633,B131&gt;=3.25,F131&lt;1.5),1.55,IF(AND(B131&gt;=3.6,B131&gt;=3.35,G131&gt;=0.633,B131&gt;=3.25,F131&lt;1.5),1.6,IF(AND(D131&lt;1.65,A131&gt;=5.85,G131&lt;0.082,G131&lt;0.125,F131&gt;=1.5),4.7,IF(AND(A131&lt;5.3,F131&lt;2.5,D131&lt;1.6,G131&gt;=0.125,F131&gt;=1.5),3.15,IF(AND(B131&gt;=3.2,H131&lt;16.774,D131&gt;=1.6,G131&gt;=0.125,F131&gt;=1.5),5.675,IF(AND(H131&lt;11.767,D131&lt;0.5,G131&lt;0.385,G131&lt;0.633,B131&gt;=3.25,F131&lt;1.5),1.5,IF(AND(H131&gt;=11.767,D131&lt;0.5,G131&lt;0.385,G131&lt;0.633,B131&gt;=3.25,F131&lt;1.5),1.367,IF(AND(H131&lt;8.367,D131&gt;=1.65,A131&gt;=5.85,G131&lt;0.082,G131&lt;0.125,F131&gt;=1.5),5.7,IF(AND(H131&gt;=8.367,D131&gt;=1.65,A131&gt;=5.85,G131&lt;0.082,G131&lt;0.125,F131&gt;=1.5),5.575,IF(AND(A131&gt;=7.1,B131&lt;3.2,H131&lt;16.774,D131&gt;=1.6,G131&gt;=0.125,F131&gt;=1.5),6.3,IF(AND(H131&gt;=15.395,B131&lt;2.85,A131&gt;=5.3,F131&lt;2.5,D131&lt;1.6,G131&gt;=0.125,F131&gt;=1.5),4.8,IF(AND(H131&lt;8.486,B131&gt;=2.85,A131&gt;=5.3,F131&lt;2.5,D131&lt;1.6,G131&gt;=0.125,F131&gt;=1.5),3.85,IF(AND(D131&gt;=2.1,A131&lt;7.1,B131&lt;3.2,H131&lt;16.774,D131&gt;=1.6,G131&gt;=0.125,F131&gt;=1.5),5.5,IF(AND(B131&gt;=2.75,H131&lt;15.395,B131&lt;2.85,A131&gt;=5.3,F131&lt;2.5,D131&lt;1.6,G131&gt;=0.125,F131&gt;=1.5),4.489,IF(AND(H131&gt;=15.168,H131&gt;=8.486,B131&gt;=2.85,A131&gt;=5.3,F131&lt;2.5,D131&lt;1.6,G131&gt;=0.125,F131&gt;=1.5),4.7,IF(AND(G131&gt;=0.519,D131&lt;2.1,A131&lt;7.1,B131&lt;3.2,H131&lt;16.774,D131&gt;=1.6,G131&gt;=0.125,F131&gt;=1.5),4.925,IF(AND(G131&gt;=0.897,B131&lt;2.75,H131&lt;15.395,B131&lt;2.85,A131&gt;=5.3,F131&lt;2.5,D131&lt;1.6,G131&gt;=0.125,F131&gt;=1.5),4.567,IF(AND(A131&lt;5.65,H131&lt;15.168,H131&gt;=8.486,B131&gt;=2.85,A131&gt;=5.3,F131&lt;2.5,D131&lt;1.6,G131&gt;=0.125,F131&gt;=1.5),4.5,IF(AND(G131&lt;0.23,G131&lt;0.519,D131&lt;2.1,A131&lt;7.1,B131&lt;3.2,H131&lt;16.774,D131&gt;=1.6,G131&gt;=0.125,F131&gt;=1.5),5,IF(AND(A131&lt;5.9,G131&lt;0.897,B131&lt;2.75,H131&lt;15.395,B131&lt;2.85,A131&gt;=5.3,F131&lt;2.5,D131&lt;1.6,G131&gt;=0.125,F131&gt;=1.5),4.1,IF(AND(A131&gt;=5.9,G131&lt;0.897,B131&lt;2.75,H131&lt;15.395,B131&lt;2.85,A131&gt;=5.3,F131&lt;2.5,D131&lt;1.6,G131&gt;=0.125,F131&gt;=1.5),4.5,IF(AND(A131&lt;6.05,A131&gt;=5.65,H131&lt;15.168,H131&gt;=8.486,B131&gt;=2.85,A131&gt;=5.3,F131&lt;2.5,D131&lt;1.6,G131&gt;=0.125,F131&gt;=1.5),4.2,IF(AND(A131&gt;=6.05,A131&gt;=5.65,H131&lt;15.168,H131&gt;=8.486,B131&gt;=2.85,A131&gt;=5.3,F131&lt;2.5,D131&lt;1.6,G131&gt;=0.125,F131&gt;=1.5),4.35,IF(AND(D131&lt;1.95,G131&gt;=0.23,G131&lt;0.519,D131&lt;2.1,A131&lt;7.1,B131&lt;3.2,H131&lt;16.774,D131&gt;=1.6,G131&gt;=0.125,F131&gt;=1.5),5.3,IF(AND(D131&gt;=1.95,G131&gt;=0.23,G131&lt;0.519,D131&lt;2.1,A131&lt;7.1,B131&lt;3.2,H131&lt;16.774,D131&gt;=1.6,G131&gt;=0.125,F131&gt;=1.5),5.2,"shouldnthappen")))))))))))))))))))))))))))))))))))</f>
        <v>5.5</v>
      </c>
      <c r="R131" s="1" t="n">
        <f aca="false">IF(AND(G131&gt;=0.901,F131&lt;1.5),1.9,IF(AND(H131&lt;5.523,D131&lt;0.35,G131&lt;0.901,F131&lt;1.5),1,IF(AND(B131&lt;3.6,D131&gt;=0.35,G131&lt;0.901,F131&lt;1.5),1.575,IF(AND(B131&gt;=3.6,D131&gt;=0.35,G131&lt;0.901,F131&lt;1.5),1.5,IF(AND(G131&gt;=0.837,D131&lt;1.15,D131&lt;1.45,F131&gt;=1.5),3,IF(AND(G131&gt;=0.66,D131&gt;=1.15,D131&lt;1.45,F131&gt;=1.5),4,IF(AND(F131&gt;=2.5,D131&lt;1.55,D131&gt;=1.45,F131&gt;=1.5),5.025,IF(AND(F131&lt;2.5,D131&gt;=1.55,D131&gt;=1.45,F131&gt;=1.5),4.933,IF(AND(B131&lt;2.45,G131&lt;0.837,D131&lt;1.15,D131&lt;1.45,F131&gt;=1.5),3.3,IF(AND(B131&gt;=2.45,G131&lt;0.837,D131&lt;1.15,D131&lt;1.45,F131&gt;=1.5),3.86,IF(AND(B131&gt;=3.05,F131&lt;2.5,D131&lt;1.55,D131&gt;=1.45,F131&gt;=1.5),4.8,IF(AND(D131&gt;=2.45,F131&gt;=2.5,D131&gt;=1.55,D131&gt;=1.45,F131&gt;=1.5),5.875,IF(AND(H131&lt;13.187,G131&lt;0.217,H131&gt;=5.523,D131&lt;0.35,G131&lt;0.901,F131&lt;1.5),1.4,IF(AND(H131&gt;=13.187,G131&lt;0.217,H131&gt;=5.523,D131&lt;0.35,G131&lt;0.901,F131&lt;1.5),1.5,IF(AND(G131&lt;0.33,G131&gt;=0.217,H131&gt;=5.523,D131&lt;0.35,G131&lt;0.901,F131&lt;1.5),1.28,IF(AND(A131&lt;6.05,D131&lt;1.35,G131&lt;0.66,D131&gt;=1.15,D131&lt;1.45,F131&gt;=1.5),4.175,IF(AND(A131&gt;=6.05,D131&lt;1.35,G131&lt;0.66,D131&gt;=1.15,D131&lt;1.45,F131&gt;=1.5),4.3,IF(AND(A131&lt;5.65,D131&gt;=1.35,G131&lt;0.66,D131&gt;=1.15,D131&lt;1.45,F131&gt;=1.5),3.9,IF(AND(A131&gt;=5.65,D131&gt;=1.35,G131&lt;0.66,D131&gt;=1.15,D131&lt;1.45,F131&gt;=1.5),4.52,IF(AND(A131&lt;6.25,B131&lt;3.05,F131&lt;2.5,D131&lt;1.55,D131&gt;=1.45,F131&gt;=1.5),4.5,IF(AND(A131&gt;=6.25,B131&lt;3.05,F131&lt;2.5,D131&lt;1.55,D131&gt;=1.45,F131&gt;=1.5),4.675,IF(AND(A131&gt;=7.25,D131&lt;2.45,F131&gt;=2.5,D131&gt;=1.55,D131&gt;=1.45,F131&gt;=1.5),6.433,IF(AND(D131&gt;=0.25,G131&gt;=0.33,G131&gt;=0.217,H131&gt;=5.523,D131&lt;0.35,G131&lt;0.901,F131&lt;1.5),1.4,IF(AND(A131&lt;6.15,A131&lt;7.25,D131&lt;2.45,F131&gt;=2.5,D131&gt;=1.55,D131&gt;=1.45,F131&gt;=1.5),5.025,IF(AND(H131&lt;6.439,D131&lt;0.25,G131&gt;=0.33,G131&gt;=0.217,H131&gt;=5.523,D131&lt;0.35,G131&lt;0.901,F131&lt;1.5),1.5,IF(AND(H131&gt;=6.439,D131&lt;0.25,G131&gt;=0.33,G131&gt;=0.217,H131&gt;=5.523,D131&lt;0.35,G131&lt;0.901,F131&lt;1.5),1.38,IF(AND(H131&gt;=13.711,A131&gt;=6.15,A131&lt;7.25,D131&lt;2.45,F131&gt;=2.5,D131&gt;=1.55,D131&gt;=1.45,F131&gt;=1.5),5.68,IF(AND(B131&gt;=3.3,H131&lt;13.711,A131&gt;=6.15,A131&lt;7.25,D131&lt;2.45,F131&gt;=2.5,D131&gt;=1.55,D131&gt;=1.45,F131&gt;=1.5),5.6,IF(AND(G131&lt;0.093,B131&lt;3.3,H131&lt;13.711,A131&gt;=6.15,A131&lt;7.25,D131&lt;2.45,F131&gt;=2.5,D131&gt;=1.55,D131&gt;=1.45,F131&gt;=1.5),5.56,IF(AND(D131&lt;1.95,G131&gt;=0.093,B131&lt;3.3,H131&lt;13.711,A131&gt;=6.15,A131&lt;7.25,D131&lt;2.45,F131&gt;=2.5,D131&gt;=1.55,D131&gt;=1.45,F131&gt;=1.5),5.3,IF(AND(B131&lt;3.15,D131&gt;=1.95,G131&gt;=0.093,B131&lt;3.3,H131&lt;13.711,A131&gt;=6.15,A131&lt;7.25,D131&lt;2.45,F131&gt;=2.5,D131&gt;=1.55,D131&gt;=1.45,F131&gt;=1.5),5.1,IF(AND(B131&gt;=3.15,D131&gt;=1.95,G131&gt;=0.093,B131&lt;3.3,H131&lt;13.711,A131&gt;=6.15,A131&lt;7.25,D131&lt;2.45,F131&gt;=2.5,D131&gt;=1.55,D131&gt;=1.45,F131&gt;=1.5),5.15,"shouldnthappen"))))))))))))))))))))))))))))))))</f>
        <v>5.1</v>
      </c>
      <c r="S131" s="1" t="n">
        <f aca="false">IF(AND(G131&gt;=0.859,D131&gt;=0.35,F131&lt;1.5),1.9,IF(AND(D131&lt;1.75,F131&gt;=2.5,F131&gt;=1.5),4.867,IF(AND(H131&lt;8.42,A131&lt;5.05,D131&lt;0.35,F131&lt;1.5),1.42,IF(AND(H131&gt;=14.877,A131&gt;=5.05,D131&lt;0.35,F131&lt;1.5),1.3,IF(AND(B131&lt;3.35,G131&lt;0.859,D131&gt;=0.35,F131&lt;1.5),1.7,IF(AND(B131&gt;=3.35,G131&lt;0.859,D131&gt;=0.35,F131&lt;1.5),1.5,IF(AND(A131&gt;=6.05,B131&lt;2.75,F131&lt;2.5,F131&gt;=1.5),4.733,IF(AND(G131&gt;=0.68,B131&gt;=2.75,F131&lt;2.5,F131&gt;=1.5),4.025,IF(AND(H131&gt;=16.284,D131&gt;=1.75,F131&gt;=2.5,F131&gt;=1.5),6.6,IF(AND(A131&lt;4.35,H131&gt;=8.42,A131&lt;5.05,D131&lt;0.35,F131&lt;1.5),1.1,IF(AND(G131&gt;=0.948,H131&lt;14.877,A131&gt;=5.05,D131&lt;0.35,F131&lt;1.5),1.7,IF(AND(A131&lt;5.3,A131&lt;6.05,B131&lt;2.75,F131&lt;2.5,F131&gt;=1.5),3,IF(AND(H131&gt;=15.168,G131&lt;0.68,B131&gt;=2.75,F131&lt;2.5,F131&gt;=1.5),4.75,IF(AND(H131&gt;=14.005,A131&gt;=4.35,H131&gt;=8.42,A131&lt;5.05,D131&lt;0.35,F131&lt;1.5),1.375,IF(AND(A131&gt;=5.55,G131&lt;0.948,H131&lt;14.877,A131&gt;=5.05,D131&lt;0.35,F131&lt;1.5),1.7,IF(AND(H131&lt;12.363,A131&gt;=5.3,A131&lt;6.05,B131&lt;2.75,F131&lt;2.5,F131&gt;=1.5),3.825,IF(AND(H131&gt;=12.363,A131&gt;=5.3,A131&lt;6.05,B131&lt;2.75,F131&lt;2.5,F131&gt;=1.5),4.033,IF(AND(H131&gt;=14.508,H131&lt;15.168,G131&lt;0.68,B131&gt;=2.75,F131&lt;2.5,F131&gt;=1.5),4.2,IF(AND(D131&gt;=2.35,D131&gt;=2.2,H131&lt;16.284,D131&gt;=1.75,F131&gt;=2.5,F131&gt;=1.5),5.267,IF(AND(G131&lt;0.231,H131&lt;14.005,A131&gt;=4.35,H131&gt;=8.42,A131&lt;5.05,D131&lt;0.35,F131&lt;1.5),1.4,IF(AND(H131&gt;=14.494,A131&lt;5.55,G131&lt;0.948,H131&lt;14.877,A131&gt;=5.05,D131&lt;0.35,F131&lt;1.5),1.6,IF(AND(A131&lt;6.1,H131&lt;14.508,H131&lt;15.168,G131&lt;0.68,B131&gt;=2.75,F131&lt;2.5,F131&gt;=1.5),4.5,IF(AND(A131&lt;6.1,H131&lt;11.8,D131&lt;2.2,H131&lt;16.284,D131&gt;=1.75,F131&gt;=2.5,F131&gt;=1.5),4.95,IF(AND(A131&gt;=6.1,H131&lt;11.8,D131&lt;2.2,H131&lt;16.284,D131&gt;=1.75,F131&gt;=2.5,F131&gt;=1.5),5.333,IF(AND(B131&lt;2.75,H131&gt;=11.8,D131&lt;2.2,H131&lt;16.284,D131&gt;=1.75,F131&gt;=2.5,F131&gt;=1.5),5.1,IF(AND(B131&gt;=3.15,D131&lt;2.35,D131&gt;=2.2,H131&lt;16.284,D131&gt;=1.75,F131&gt;=2.5,F131&gt;=1.5),5.5,IF(AND(B131&gt;=3.35,G131&gt;=0.231,H131&lt;14.005,A131&gt;=4.35,H131&gt;=8.42,A131&lt;5.05,D131&lt;0.35,F131&lt;1.5),1.3,IF(AND(H131&lt;13.869,H131&lt;14.494,A131&lt;5.55,G131&lt;0.948,H131&lt;14.877,A131&gt;=5.05,D131&lt;0.35,F131&lt;1.5),1.5,IF(AND(H131&gt;=13.869,H131&lt;14.494,A131&lt;5.55,G131&lt;0.948,H131&lt;14.877,A131&gt;=5.05,D131&lt;0.35,F131&lt;1.5),1.4,IF(AND(G131&lt;0.636,A131&gt;=6.1,H131&lt;14.508,H131&lt;15.168,G131&lt;0.68,B131&gt;=2.75,F131&lt;2.5,F131&gt;=1.5),4.68,IF(AND(G131&gt;=0.636,A131&gt;=6.1,H131&lt;14.508,H131&lt;15.168,G131&lt;0.68,B131&gt;=2.75,F131&lt;2.5,F131&gt;=1.5),4.4,IF(AND(B131&lt;2.85,B131&gt;=2.75,H131&gt;=11.8,D131&lt;2.2,H131&lt;16.284,D131&gt;=1.75,F131&gt;=2.5,F131&gt;=1.5),6.7,IF(AND(H131&lt;10.626,B131&lt;3.15,D131&lt;2.35,D131&gt;=2.2,H131&lt;16.284,D131&gt;=1.75,F131&gt;=2.5,F131&gt;=1.5),5.1,IF(AND(H131&gt;=10.626,B131&lt;3.15,D131&lt;2.35,D131&gt;=2.2,H131&lt;16.284,D131&gt;=1.75,F131&gt;=2.5,F131&gt;=1.5),5.2,IF(AND(G131&lt;0.378,B131&lt;3.35,G131&gt;=0.231,H131&lt;14.005,A131&gt;=4.35,H131&gt;=8.42,A131&lt;5.05,D131&lt;0.35,F131&lt;1.5),1.2,IF(AND(G131&gt;=0.378,B131&lt;3.35,G131&gt;=0.231,H131&lt;14.005,A131&gt;=4.35,H131&gt;=8.42,A131&lt;5.05,D131&lt;0.35,F131&lt;1.5),1.3,IF(AND(A131&lt;6.2,B131&gt;=2.85,B131&gt;=2.75,H131&gt;=11.8,D131&lt;2.2,H131&lt;16.284,D131&gt;=1.75,F131&gt;=2.5,F131&gt;=1.5),4.9,IF(AND(G131&lt;0.388,A131&gt;=6.2,B131&gt;=2.85,B131&gt;=2.75,H131&gt;=11.8,D131&lt;2.2,H131&lt;16.284,D131&gt;=1.75,F131&gt;=2.5,F131&gt;=1.5),5.52,IF(AND(G131&gt;=0.388,A131&gt;=6.2,B131&gt;=2.85,B131&gt;=2.75,H131&gt;=11.8,D131&lt;2.2,H131&lt;16.284,D131&gt;=1.75,F131&gt;=2.5,F131&gt;=1.5),5.7,"shouldnthappen")))))))))))))))))))))))))))))))))))))))</f>
        <v>5.333</v>
      </c>
      <c r="T131" s="1" t="n">
        <f aca="false">IF(AND(D131&gt;=0.8,A131&lt;5.45),3.7,IF(AND(D131&gt;=0.35,D131&lt;0.8,A131&lt;5.45),1.56,IF(AND(G131&lt;0.164,F131&lt;2.5,A131&gt;=5.45),1.6,IF(AND(H131&gt;=16.718,F131&gt;=2.5,A131&gt;=5.45),6.4,IF(AND(G131&gt;=0.719,H131&lt;16.718,F131&gt;=2.5,A131&gt;=5.45),5.05,IF(AND(A131&lt;4.35,A131&lt;5.05,D131&lt;0.35,D131&lt;0.8,A131&lt;5.45),1.1,IF(AND(H131&gt;=14.494,A131&gt;=5.05,D131&lt;0.35,D131&lt;0.8,A131&lt;5.45),1.6,IF(AND(G131&lt;0.338,D131&lt;1.25,G131&gt;=0.164,F131&lt;2.5,A131&gt;=5.45),4.1,IF(AND(H131&lt;8.397,D131&gt;=1.25,G131&gt;=0.164,F131&lt;2.5,A131&gt;=5.45),4,IF(AND(H131&lt;11.031,H131&lt;14.494,A131&gt;=5.05,D131&lt;0.35,D131&lt;0.8,A131&lt;5.45),1.5,IF(AND(H131&gt;=11.031,H131&lt;14.494,A131&gt;=5.05,D131&lt;0.35,D131&lt;0.8,A131&lt;5.45),1.44,IF(AND(B131&lt;2.65,H131&gt;=8.397,D131&gt;=1.25,G131&gt;=0.164,F131&lt;2.5,A131&gt;=5.45),4.767,IF(AND(H131&lt;7.388,G131&lt;0.487,G131&lt;0.719,H131&lt;16.718,F131&gt;=2.5,A131&gt;=5.45),5.067,IF(AND(G131&lt;0.533,G131&gt;=0.487,G131&lt;0.719,H131&lt;16.718,F131&gt;=2.5,A131&gt;=5.45),5.8,IF(AND(G131&gt;=0.533,G131&gt;=0.487,G131&lt;0.719,H131&lt;16.718,F131&gt;=2.5,A131&gt;=5.45),5.86,IF(AND(B131&lt;3.25,A131&gt;=4.95,A131&gt;=4.35,A131&lt;5.05,D131&lt;0.35,D131&lt;0.8,A131&lt;5.45),1.2,IF(AND(A131&lt;5.6,H131&lt;11.218,G131&gt;=0.338,D131&lt;1.25,G131&gt;=0.164,F131&lt;2.5,A131&gt;=5.45),3.7,IF(AND(A131&gt;=5.6,H131&lt;11.218,G131&gt;=0.338,D131&lt;1.25,G131&gt;=0.164,F131&lt;2.5,A131&gt;=5.45),3.5,IF(AND(H131&lt;12.668,H131&gt;=11.218,G131&gt;=0.338,D131&lt;1.25,G131&gt;=0.164,F131&lt;2.5,A131&gt;=5.45),3.9,IF(AND(H131&gt;=12.668,H131&gt;=11.218,G131&gt;=0.338,D131&lt;1.25,G131&gt;=0.164,F131&lt;2.5,A131&gt;=5.45),4,IF(AND(H131&gt;=15.705,B131&gt;=2.65,H131&gt;=8.397,D131&gt;=1.25,G131&gt;=0.164,F131&lt;2.5,A131&gt;=5.45),4.8,IF(AND(B131&lt;2.75,H131&gt;=7.388,G131&lt;0.487,G131&lt;0.719,H131&lt;16.718,F131&gt;=2.5,A131&gt;=5.45),5.26,IF(AND(B131&lt;2.95,A131&lt;4.5,A131&lt;4.95,A131&gt;=4.35,A131&lt;5.05,D131&lt;0.35,D131&lt;0.8,A131&lt;5.45),1.4,IF(AND(B131&gt;=2.95,A131&lt;4.5,A131&lt;4.95,A131&gt;=4.35,A131&lt;5.05,D131&lt;0.35,D131&lt;0.8,A131&lt;5.45),1.3,IF(AND(H131&gt;=13.924,A131&gt;=4.5,A131&lt;4.95,A131&gt;=4.35,A131&lt;5.05,D131&lt;0.35,D131&lt;0.8,A131&lt;5.45),1.5,IF(AND(G131&lt;0.252,B131&gt;=3.25,A131&gt;=4.95,A131&gt;=4.35,A131&lt;5.05,D131&lt;0.35,D131&lt;0.8,A131&lt;5.45),1.4,IF(AND(G131&gt;=0.252,B131&gt;=3.25,A131&gt;=4.95,A131&gt;=4.35,A131&lt;5.05,D131&lt;0.35,D131&lt;0.8,A131&lt;5.45),1.32,IF(AND(G131&gt;=0.473,H131&lt;15.705,B131&gt;=2.65,H131&gt;=8.397,D131&gt;=1.25,G131&gt;=0.164,F131&lt;2.5,A131&gt;=5.45),4.7,IF(AND(B131&gt;=3.15,B131&gt;=2.75,H131&gt;=7.388,G131&lt;0.487,G131&lt;0.719,H131&lt;16.718,F131&gt;=2.5,A131&gt;=5.45),5.7,IF(AND(B131&lt;3.15,H131&lt;13.924,A131&gt;=4.5,A131&lt;4.95,A131&gt;=4.35,A131&lt;5.05,D131&lt;0.35,D131&lt;0.8,A131&lt;5.45),1.433,IF(AND(B131&gt;=3.15,H131&lt;13.924,A131&gt;=4.5,A131&lt;4.95,A131&gt;=4.35,A131&lt;5.05,D131&lt;0.35,D131&lt;0.8,A131&lt;5.45),1.4,IF(AND(H131&gt;=14.81,G131&lt;0.473,H131&lt;15.705,B131&gt;=2.65,H131&gt;=8.397,D131&gt;=1.25,G131&gt;=0.164,F131&lt;2.5,A131&gt;=5.45),4.2,IF(AND(A131&lt;6.65,B131&lt;3.15,B131&gt;=2.75,H131&gt;=7.388,G131&lt;0.487,G131&lt;0.719,H131&lt;16.718,F131&gt;=2.5,A131&gt;=5.45),5.6,IF(AND(A131&gt;=6.65,B131&lt;3.15,B131&gt;=2.75,H131&gt;=7.388,G131&lt;0.487,G131&lt;0.719,H131&lt;16.718,F131&gt;=2.5,A131&gt;=5.45),5.4,IF(AND(A131&lt;6.15,H131&lt;14.81,G131&lt;0.473,H131&lt;15.705,B131&gt;=2.65,H131&gt;=8.397,D131&gt;=1.25,G131&gt;=0.164,F131&lt;2.5,A131&gt;=5.45),4.5,IF(AND(A131&gt;=6.15,H131&lt;14.81,G131&lt;0.473,H131&lt;15.705,B131&gt;=2.65,H131&gt;=8.397,D131&gt;=1.25,G131&gt;=0.164,F131&lt;2.5,A131&gt;=5.45),4.4,"shouldnthappen"))))))))))))))))))))))))))))))))))))</f>
        <v>5.6</v>
      </c>
      <c r="U131" s="1" t="n">
        <f aca="false">IF(AND(G131&gt;=0.934,F131&lt;1.5),1.7,IF(AND(D131&lt;0.15,D131&lt;0.25,G131&lt;0.934,F131&lt;1.5),1.38,IF(AND(H131&gt;=14.379,D131&gt;=0.25,G131&lt;0.934,F131&lt;1.5),1.7,IF(AND(A131&lt;5.3,D131&lt;1.35,F131&lt;2.5,F131&gt;=1.5),3.15,IF(AND(H131&lt;7.148,D131&gt;=1.35,F131&lt;2.5,F131&gt;=1.5),3.9,IF(AND(G131&lt;0.352,A131&lt;6.15,F131&gt;=2.5,F131&gt;=1.5),4.5,IF(AND(G131&gt;=0.352,A131&lt;6.15,F131&gt;=2.5,F131&gt;=1.5),4.92,IF(AND(B131&lt;2.85,A131&gt;=6.15,F131&gt;=2.5,F131&gt;=1.5),6.2,IF(AND(D131&gt;=0.45,H131&lt;14.379,D131&gt;=0.25,G131&lt;0.934,F131&lt;1.5),1.65,IF(AND(G131&gt;=0.857,A131&gt;=5.3,D131&lt;1.35,F131&lt;2.5,F131&gt;=1.5),4.3,IF(AND(A131&gt;=7.25,B131&gt;=2.85,A131&gt;=6.15,F131&gt;=2.5,F131&gt;=1.5),6.425,IF(AND(H131&lt;9.499,A131&lt;5.05,D131&gt;=0.15,D131&lt;0.25,G131&lt;0.934,F131&lt;1.5),1.4,IF(AND(A131&gt;=5.45,A131&gt;=5.05,D131&gt;=0.15,D131&lt;0.25,G131&lt;0.934,F131&lt;1.5),1.3,IF(AND(B131&gt;=4.15,D131&lt;0.45,H131&lt;14.379,D131&gt;=0.25,G131&lt;0.934,F131&lt;1.5),1.5,IF(AND(A131&gt;=5.75,G131&lt;0.857,A131&gt;=5.3,D131&lt;1.35,F131&lt;2.5,F131&gt;=1.5),4.02,IF(AND(A131&lt;6.65,G131&lt;0.333,H131&gt;=7.148,D131&gt;=1.35,F131&lt;2.5,F131&gt;=1.5),4.475,IF(AND(A131&gt;=6.65,G131&lt;0.333,H131&gt;=7.148,D131&gt;=1.35,F131&lt;2.5,F131&gt;=1.5),4.8,IF(AND(D131&gt;=1.45,G131&gt;=0.333,H131&gt;=7.148,D131&gt;=1.35,F131&lt;2.5,F131&gt;=1.5),4.85,IF(AND(G131&gt;=0.861,A131&lt;7.25,B131&gt;=2.85,A131&gt;=6.15,F131&gt;=2.5,F131&gt;=1.5),5.2,IF(AND(G131&lt;0.571,H131&gt;=9.499,A131&lt;5.05,D131&gt;=0.15,D131&lt;0.25,G131&lt;0.934,F131&lt;1.5),1.2,IF(AND(G131&gt;=0.571,H131&gt;=9.499,A131&lt;5.05,D131&gt;=0.15,D131&lt;0.25,G131&lt;0.934,F131&lt;1.5),1.3,IF(AND(H131&lt;9.283,A131&lt;5.45,A131&gt;=5.05,D131&gt;=0.15,D131&lt;0.25,G131&lt;0.934,F131&lt;1.5),1.5,IF(AND(H131&gt;=9.283,A131&lt;5.45,A131&gt;=5.05,D131&gt;=0.15,D131&lt;0.25,G131&lt;0.934,F131&lt;1.5),1.425,IF(AND(A131&lt;4.9,B131&lt;4.15,D131&lt;0.45,H131&lt;14.379,D131&gt;=0.25,G131&lt;0.934,F131&lt;1.5),1.4,IF(AND(A131&gt;=4.9,B131&lt;4.15,D131&lt;0.45,H131&lt;14.379,D131&gt;=0.25,G131&lt;0.934,F131&lt;1.5),1.325,IF(AND(G131&lt;0.572,A131&lt;5.75,G131&lt;0.857,A131&gt;=5.3,D131&lt;1.35,F131&lt;2.5,F131&gt;=1.5),3.65,IF(AND(G131&gt;=0.572,A131&lt;5.75,G131&lt;0.857,A131&gt;=5.3,D131&lt;1.35,F131&lt;2.5,F131&gt;=1.5),3.9,IF(AND(A131&lt;6.75,D131&lt;1.45,G131&gt;=0.333,H131&gt;=7.148,D131&gt;=1.35,F131&lt;2.5,F131&gt;=1.5),4.4,IF(AND(A131&gt;=6.75,D131&lt;1.45,G131&gt;=0.333,H131&gt;=7.148,D131&gt;=1.35,F131&lt;2.5,F131&gt;=1.5),4.78,IF(AND(A131&lt;6.6,B131&lt;3.25,G131&lt;0.861,A131&lt;7.25,B131&gt;=2.85,A131&gt;=6.15,F131&gt;=2.5,F131&gt;=1.5),5.333,IF(AND(H131&lt;11.461,B131&gt;=3.25,G131&lt;0.861,A131&lt;7.25,B131&gt;=2.85,A131&gt;=6.15,F131&gt;=2.5,F131&gt;=1.5),6.025,IF(AND(H131&gt;=11.461,B131&gt;=3.25,G131&lt;0.861,A131&lt;7.25,B131&gt;=2.85,A131&gt;=6.15,F131&gt;=2.5,F131&gt;=1.5),5.667,IF(AND(H131&gt;=14.564,A131&gt;=6.6,B131&lt;3.25,G131&lt;0.861,A131&lt;7.25,B131&gt;=2.85,A131&gt;=6.15,F131&gt;=2.5,F131&gt;=1.5),5.4,IF(AND(D131&gt;=2.35,H131&lt;14.564,A131&gt;=6.6,B131&lt;3.25,G131&lt;0.861,A131&lt;7.25,B131&gt;=2.85,A131&gt;=6.15,F131&gt;=2.5,F131&gt;=1.5),5.6,IF(AND(A131&lt;6.85,D131&lt;2.35,H131&lt;14.564,A131&gt;=6.6,B131&lt;3.25,G131&lt;0.861,A131&lt;7.25,B131&gt;=2.85,A131&gt;=6.15,F131&gt;=2.5,F131&gt;=1.5),5.9,IF(AND(A131&gt;=6.85,D131&lt;2.35,H131&lt;14.564,A131&gt;=6.6,B131&lt;3.25,G131&lt;0.861,A131&lt;7.25,B131&gt;=2.85,A131&gt;=6.15,F131&gt;=2.5,F131&gt;=1.5),5.78,"shouldnthappen"))))))))))))))))))))))))))))))))))))</f>
        <v>6.2</v>
      </c>
      <c r="V131" s="1" t="n">
        <f aca="false">IF(AND(H131&lt;5.748,A131&lt;5.05,D131&lt;0.75),1,IF(AND(B131&lt;3.15,H131&gt;=5.748,A131&lt;5.05,D131&lt;0.75),1.475,IF(AND(G131&gt;=0.801,D131&lt;0.25,A131&gt;=5.05,D131&lt;0.75),1.7,IF(AND(D131&gt;=0.45,D131&gt;=0.25,A131&gt;=5.05,D131&lt;0.75),1.7,IF(AND(B131&lt;2.35,F131&lt;2.5,B131&lt;2.75,D131&gt;=0.75),4.16,IF(AND(D131&lt;1.75,F131&gt;=2.5,B131&lt;2.75,D131&gt;=0.75),4.875,IF(AND(D131&gt;=1.75,F131&gt;=2.5,B131&lt;2.75,D131&gt;=0.75),5.333,IF(AND(H131&gt;=16.284,D131&gt;=1.55,B131&gt;=2.75,D131&gt;=0.75),6.6,IF(AND(H131&gt;=14.144,B131&gt;=3.15,H131&gt;=5.748,A131&lt;5.05,D131&lt;0.75),1.3,IF(AND(A131&lt;5.45,G131&lt;0.801,D131&lt;0.25,A131&gt;=5.05,D131&lt;0.75),1.5,IF(AND(A131&gt;=5.45,G131&lt;0.801,D131&lt;0.25,A131&gt;=5.05,D131&lt;0.75),1.34,IF(AND(B131&lt;3.75,D131&lt;0.45,D131&gt;=0.25,A131&gt;=5.05,D131&lt;0.75),1.467,IF(AND(B131&gt;=3.75,D131&lt;0.45,D131&gt;=0.25,A131&gt;=5.05,D131&lt;0.75),1.767,IF(AND(G131&gt;=0.896,B131&gt;=2.35,F131&lt;2.5,B131&lt;2.75,D131&gt;=0.75),4.9,IF(AND(H131&lt;15.504,D131&lt;1.35,D131&lt;1.55,B131&gt;=2.75,D131&gt;=0.75),4.2,IF(AND(H131&gt;=15.504,D131&lt;1.35,D131&lt;1.55,B131&gt;=2.75,D131&gt;=0.75),4.6,IF(AND(H131&lt;9.767,D131&gt;=1.35,D131&lt;1.55,B131&gt;=2.75,D131&gt;=0.75),5.1,IF(AND(A131&lt;4.5,H131&lt;14.144,B131&gt;=3.15,H131&gt;=5.748,A131&lt;5.05,D131&lt;0.75),1.3,IF(AND(A131&gt;=4.5,H131&lt;14.144,B131&gt;=3.15,H131&gt;=5.748,A131&lt;5.05,D131&lt;0.75),1.4,IF(AND(D131&gt;=1.15,G131&lt;0.896,B131&gt;=2.35,F131&lt;2.5,B131&lt;2.75,D131&gt;=0.75),4.04,IF(AND(B131&lt;2.9,H131&gt;=9.767,D131&gt;=1.35,D131&lt;1.55,B131&gt;=2.75,D131&gt;=0.75),4.8,IF(AND(D131&lt;1.7,A131&gt;=7.05,H131&lt;16.284,D131&gt;=1.55,B131&gt;=2.75,D131&gt;=0.75),5.8,IF(AND(D131&gt;=1.7,A131&gt;=7.05,H131&lt;16.284,D131&gt;=1.55,B131&gt;=2.75,D131&gt;=0.75),6.3,IF(AND(B131&lt;2.45,D131&lt;1.15,G131&lt;0.896,B131&gt;=2.35,F131&lt;2.5,B131&lt;2.75,D131&gt;=0.75),3.767,IF(AND(B131&gt;=2.45,D131&lt;1.15,G131&lt;0.896,B131&gt;=2.35,F131&lt;2.5,B131&lt;2.75,D131&gt;=0.75),3.167,IF(AND(B131&gt;=3.15,B131&gt;=2.9,H131&gt;=9.767,D131&gt;=1.35,D131&lt;1.55,B131&gt;=2.75,D131&gt;=0.75),4.7,IF(AND(D131&lt;1.9,D131&lt;2.05,A131&lt;7.05,H131&lt;16.284,D131&gt;=1.55,B131&gt;=2.75,D131&gt;=0.75),4.82,IF(AND(D131&gt;=1.9,D131&lt;2.05,A131&lt;7.05,H131&lt;16.284,D131&gt;=1.55,B131&gt;=2.75,D131&gt;=0.75),5.067,IF(AND(H131&lt;12.721,B131&lt;3.15,B131&gt;=2.9,H131&gt;=9.767,D131&gt;=1.35,D131&lt;1.55,B131&gt;=2.75,D131&gt;=0.75),4.5,IF(AND(H131&gt;=12.721,B131&lt;3.15,B131&gt;=2.9,H131&gt;=9.767,D131&gt;=1.35,D131&lt;1.55,B131&gt;=2.75,D131&gt;=0.75),4.433,IF(AND(H131&lt;9.525,G131&lt;0.364,D131&gt;=2.05,A131&lt;7.05,H131&lt;16.284,D131&gt;=1.55,B131&gt;=2.75,D131&gt;=0.75),5.1,IF(AND(A131&lt;6.25,G131&gt;=0.364,D131&gt;=2.05,A131&lt;7.05,H131&lt;16.284,D131&gt;=1.55,B131&gt;=2.75,D131&gt;=0.75),5.4,IF(AND(H131&lt;10.898,H131&gt;=9.525,G131&lt;0.364,D131&gt;=2.05,A131&lt;7.05,H131&lt;16.284,D131&gt;=1.55,B131&gt;=2.75,D131&gt;=0.75),5.6,IF(AND(H131&lt;8.711,A131&gt;=6.25,G131&gt;=0.364,D131&gt;=2.05,A131&lt;7.05,H131&lt;16.284,D131&gt;=1.55,B131&gt;=2.75,D131&gt;=0.75),5.7,IF(AND(H131&gt;=8.711,A131&gt;=6.25,G131&gt;=0.364,D131&gt;=2.05,A131&lt;7.05,H131&lt;16.284,D131&gt;=1.55,B131&gt;=2.75,D131&gt;=0.75),5.84,IF(AND(D131&lt;2.2,H131&gt;=10.898,H131&gt;=9.525,G131&lt;0.364,D131&gt;=2.05,A131&lt;7.05,H131&lt;16.284,D131&gt;=1.55,B131&gt;=2.75,D131&gt;=0.75),5.4,IF(AND(D131&gt;=2.2,H131&gt;=10.898,H131&gt;=9.525,G131&lt;0.364,D131&gt;=2.05,A131&lt;7.05,H131&lt;16.284,D131&gt;=1.55,B131&gt;=2.75,D131&gt;=0.75),5.3,"shouldnthappen")))))))))))))))))))))))))))))))))))))</f>
        <v>5.84</v>
      </c>
      <c r="W131" s="1" t="n">
        <f aca="false">IF(AND(H131&lt;6.926,D131&gt;=0.35,D131&lt;0.8),1.9,IF(AND(H131&gt;=6.926,D131&gt;=0.35,D131&lt;0.8),1.533,IF(AND(H131&lt;13.492,A131&lt;4.75,D131&lt;0.35,D131&lt;0.8),1.1,IF(AND(H131&gt;=13.492,A131&lt;4.75,D131&lt;0.35,D131&lt;0.8),1.375,IF(AND(B131&lt;2.75,A131&gt;=5.85,F131&lt;2.5,D131&gt;=0.8),4.833,IF(AND(B131&lt;3.3,A131&gt;=7.05,F131&gt;=2.5,D131&gt;=0.8),5.8,IF(AND(B131&gt;=3.3,A131&gt;=7.05,F131&gt;=2.5,D131&gt;=0.8),6.325,IF(AND(D131&gt;=0.25,A131&lt;5.05,A131&gt;=4.75,D131&lt;0.35,D131&lt;0.8),1.3,IF(AND(B131&lt;3.6,A131&gt;=5.05,A131&gt;=4.75,D131&lt;0.35,D131&lt;0.8),1.4,IF(AND(H131&lt;10.194,G131&lt;0.412,A131&lt;5.85,F131&lt;2.5,D131&gt;=0.8),4.133,IF(AND(H131&gt;=10.194,G131&lt;0.412,A131&lt;5.85,F131&lt;2.5,D131&gt;=0.8),4.5,IF(AND(A131&lt;5.35,G131&gt;=0.412,A131&lt;5.85,F131&lt;2.5,D131&gt;=0.8),3.15,IF(AND(A131&lt;6.2,B131&gt;=2.75,A131&gt;=5.85,F131&lt;2.5,D131&gt;=0.8),4.3,IF(AND(H131&lt;5.767,A131&lt;6.2,A131&lt;7.05,F131&gt;=2.5,D131&gt;=0.8),4.5,IF(AND(G131&gt;=0.861,A131&gt;=6.2,A131&lt;7.05,F131&gt;=2.5,D131&gt;=0.8),5.2,IF(AND(B131&lt;3.15,D131&lt;0.25,A131&lt;5.05,A131&gt;=4.75,D131&lt;0.35,D131&lt;0.8),1.55,IF(AND(A131&lt;5.45,B131&gt;=3.6,A131&gt;=5.05,A131&gt;=4.75,D131&lt;0.35,D131&lt;0.8),1.5,IF(AND(A131&gt;=5.45,B131&gt;=3.6,A131&gt;=5.05,A131&gt;=4.75,D131&lt;0.35,D131&lt;0.8),1.4,IF(AND(G131&gt;=0.772,A131&gt;=5.35,G131&gt;=0.412,A131&lt;5.85,F131&lt;2.5,D131&gt;=0.8),3.9,IF(AND(D131&gt;=1.45,A131&gt;=6.2,B131&gt;=2.75,A131&gt;=5.85,F131&lt;2.5,D131&gt;=0.8),4.775,IF(AND(G131&lt;0.5,H131&gt;=5.767,A131&lt;6.2,A131&lt;7.05,F131&gt;=2.5,D131&gt;=0.8),5.1,IF(AND(G131&gt;=0.5,H131&gt;=5.767,A131&lt;6.2,A131&lt;7.05,F131&gt;=2.5,D131&gt;=0.8),4.95,IF(AND(B131&gt;=3.25,G131&lt;0.861,A131&gt;=6.2,A131&lt;7.05,F131&gt;=2.5,D131&gt;=0.8),5.75,IF(AND(A131&lt;4.95,B131&gt;=3.15,D131&lt;0.25,A131&lt;5.05,A131&gt;=4.75,D131&lt;0.35,D131&lt;0.8),1.4,IF(AND(A131&lt;5.65,G131&lt;0.772,A131&gt;=5.35,G131&gt;=0.412,A131&lt;5.85,F131&lt;2.5,D131&gt;=0.8),3.6,IF(AND(A131&gt;=5.65,G131&lt;0.772,A131&gt;=5.35,G131&gt;=0.412,A131&lt;5.85,F131&lt;2.5,D131&gt;=0.8),3.5,IF(AND(B131&gt;=3.15,D131&lt;1.45,A131&gt;=6.2,B131&gt;=2.75,A131&gt;=5.85,F131&lt;2.5,D131&gt;=0.8),4.7,IF(AND(A131&gt;=6.65,B131&lt;3.25,G131&lt;0.861,A131&gt;=6.2,A131&lt;7.05,F131&gt;=2.5,D131&gt;=0.8),5.567,IF(AND(H131&lt;9.499,A131&gt;=4.95,B131&gt;=3.15,D131&lt;0.25,A131&lt;5.05,A131&gt;=4.75,D131&lt;0.35,D131&lt;0.8),1.4,IF(AND(H131&gt;=9.499,A131&gt;=4.95,B131&gt;=3.15,D131&lt;0.25,A131&lt;5.05,A131&gt;=4.75,D131&lt;0.35,D131&lt;0.8),1.2,IF(AND(G131&lt;0.765,B131&lt;3.15,D131&lt;1.45,A131&gt;=6.2,B131&gt;=2.75,A131&gt;=5.85,F131&lt;2.5,D131&gt;=0.8),4.4,IF(AND(G131&gt;=0.765,B131&lt;3.15,D131&lt;1.45,A131&gt;=6.2,B131&gt;=2.75,A131&gt;=5.85,F131&lt;2.5,D131&gt;=0.8),4.6,IF(AND(H131&lt;10.667,A131&lt;6.65,B131&lt;3.25,G131&lt;0.861,A131&gt;=6.2,A131&lt;7.05,F131&gt;=2.5,D131&gt;=0.8),5.167,IF(AND(G131&lt;0.627,H131&gt;=10.667,A131&lt;6.65,B131&lt;3.25,G131&lt;0.861,A131&gt;=6.2,A131&lt;7.05,F131&gt;=2.5,D131&gt;=0.8),5.64,IF(AND(G131&gt;=0.627,H131&gt;=10.667,A131&lt;6.65,B131&lt;3.25,G131&lt;0.861,A131&gt;=6.2,A131&lt;7.05,F131&gt;=2.5,D131&gt;=0.8),5.1,"shouldnthappen")))))))))))))))))))))))))))))))))))</f>
        <v>5.64</v>
      </c>
      <c r="X131" s="1" t="n">
        <f aca="false">IF(AND(B131&lt;3.05,H131&lt;6.697,A131&lt;5.45),4.1,IF(AND(B131&gt;=3.05,H131&lt;6.697,A131&lt;5.45),1.48,IF(AND(D131&lt;0.7,A131&lt;5.9,A131&gt;=5.45),1.4,IF(AND(A131&lt;4.35,B131&lt;3.3,H131&gt;=6.697,A131&lt;5.45),1.1,IF(AND(G131&lt;0.372,D131&gt;=0.7,A131&lt;5.9,A131&gt;=5.45),4.36,IF(AND(A131&gt;=4.9,A131&gt;=4.35,B131&lt;3.3,H131&gt;=6.697,A131&lt;5.45),1.6,IF(AND(H131&gt;=14.171,A131&lt;5.15,B131&gt;=3.3,H131&gt;=6.697,A131&lt;5.45),1.6,IF(AND(G131&lt;0.451,A131&gt;=5.15,B131&gt;=3.3,H131&gt;=6.697,A131&lt;5.45),1.367,IF(AND(G131&gt;=0.451,A131&gt;=5.15,B131&gt;=3.3,H131&gt;=6.697,A131&lt;5.45),1.5,IF(AND(G131&lt;0.332,D131&lt;1.45,F131&lt;2.5,A131&gt;=5.9,A131&gt;=5.45),4.35,IF(AND(A131&lt;6.15,D131&gt;=1.45,F131&lt;2.5,A131&gt;=5.9,A131&gt;=5.45),5.1,IF(AND(D131&gt;=2.4,G131&lt;0.432,F131&gt;=2.5,A131&gt;=5.9,A131&gt;=5.45),5.78,IF(AND(A131&lt;6.15,G131&gt;=0.432,F131&gt;=2.5,A131&gt;=5.9,A131&gt;=5.45),4.9,IF(AND(B131&lt;3.1,A131&lt;4.9,A131&gt;=4.35,B131&lt;3.3,H131&gt;=6.697,A131&lt;5.45),1.4,IF(AND(B131&gt;=3.1,A131&lt;4.9,A131&gt;=4.35,B131&lt;3.3,H131&gt;=6.697,A131&lt;5.45),1.3,IF(AND(G131&lt;0.343,H131&lt;14.171,A131&lt;5.15,B131&gt;=3.3,H131&gt;=6.697,A131&lt;5.45),1.433,IF(AND(G131&gt;=0.343,H131&lt;14.171,A131&lt;5.15,B131&gt;=3.3,H131&gt;=6.697,A131&lt;5.45),1.525,IF(AND(D131&lt;1.05,B131&lt;2.55,G131&gt;=0.372,D131&gt;=0.7,A131&lt;5.9,A131&gt;=5.45),3.7,IF(AND(H131&lt;10.596,B131&gt;=2.55,G131&gt;=0.372,D131&gt;=0.7,A131&lt;5.9,A131&gt;=5.45),3.525,IF(AND(H131&gt;=10.596,B131&gt;=2.55,G131&gt;=0.372,D131&gt;=0.7,A131&lt;5.9,A131&gt;=5.45),3.9,IF(AND(H131&lt;14.314,G131&gt;=0.332,D131&lt;1.45,F131&lt;2.5,A131&gt;=5.9,A131&gt;=5.45),4.4,IF(AND(H131&gt;=14.314,G131&gt;=0.332,D131&lt;1.45,F131&lt;2.5,A131&gt;=5.9,A131&gt;=5.45),4.7,IF(AND(H131&lt;13.906,A131&gt;=6.15,D131&gt;=1.45,F131&lt;2.5,A131&gt;=5.9,A131&gt;=5.45),4.675,IF(AND(H131&gt;=13.906,A131&gt;=6.15,D131&gt;=1.45,F131&lt;2.5,A131&gt;=5.9,A131&gt;=5.45),4.9,IF(AND(G131&lt;0.093,D131&lt;2.4,G131&lt;0.432,F131&gt;=2.5,A131&gt;=5.9,A131&gt;=5.45),5.6,IF(AND(B131&lt;2.95,A131&gt;=6.15,G131&gt;=0.432,F131&gt;=2.5,A131&gt;=5.9,A131&gt;=5.45),5.86,IF(AND(A131&lt;5.55,D131&gt;=1.05,B131&lt;2.55,G131&gt;=0.372,D131&gt;=0.7,A131&lt;5.9,A131&gt;=5.45),4,IF(AND(A131&gt;=5.55,D131&gt;=1.05,B131&lt;2.55,G131&gt;=0.372,D131&gt;=0.7,A131&lt;5.9,A131&gt;=5.45),3.9,IF(AND(D131&lt;1.7,G131&gt;=0.093,D131&lt;2.4,G131&lt;0.432,F131&gt;=2.5,A131&gt;=5.9,A131&gt;=5.45),5.05,IF(AND(G131&gt;=0.774,B131&gt;=2.95,A131&gt;=6.15,G131&gt;=0.432,F131&gt;=2.5,A131&gt;=5.9,A131&gt;=5.45),5.3,IF(AND(G131&gt;=0.312,D131&gt;=1.7,G131&gt;=0.093,D131&lt;2.4,G131&lt;0.432,F131&gt;=2.5,A131&gt;=5.9,A131&gt;=5.45),5.4,IF(AND(D131&lt;2.45,G131&lt;0.774,B131&gt;=2.95,A131&gt;=6.15,G131&gt;=0.432,F131&gt;=2.5,A131&gt;=5.9,A131&gt;=5.45),5.66,IF(AND(D131&gt;=2.45,G131&lt;0.774,B131&gt;=2.95,A131&gt;=6.15,G131&gt;=0.432,F131&gt;=2.5,A131&gt;=5.9,A131&gt;=5.45),6,IF(AND(G131&gt;=0.301,G131&lt;0.312,D131&gt;=1.7,G131&gt;=0.093,D131&lt;2.4,G131&lt;0.432,F131&gt;=2.5,A131&gt;=5.9,A131&gt;=5.45),5.1,IF(AND(A131&lt;6.45,G131&lt;0.301,G131&lt;0.312,D131&gt;=1.7,G131&gt;=0.093,D131&lt;2.4,G131&lt;0.432,F131&gt;=2.5,A131&gt;=5.9,A131&gt;=5.45),5.3,IF(AND(A131&gt;=6.45,G131&lt;0.301,G131&lt;0.312,D131&gt;=1.7,G131&gt;=0.093,D131&lt;2.4,G131&lt;0.432,F131&gt;=2.5,A131&gt;=5.9,A131&gt;=5.45),5.2,"shouldnthappen"))))))))))))))))))))))))))))))))))))</f>
        <v>5.86</v>
      </c>
      <c r="Y131" s="1" t="n">
        <f aca="false">IF(AND(H131&lt;6.51,F131&lt;1.5),1.8,IF(AND(H131&gt;=16.674,F131&gt;=1.5),6.533,IF(AND(D131&gt;=0.45,H131&gt;=6.51,F131&lt;1.5),1.667,IF(AND(H131&gt;=13.805,G131&lt;0.154,H131&lt;16.674,F131&gt;=1.5),6.7,IF(AND(D131&lt;0.15,A131&lt;5.05,D131&lt;0.45,H131&gt;=6.51,F131&lt;1.5),1.4,IF(AND(H131&gt;=13.586,A131&gt;=5.05,D131&lt;0.45,H131&gt;=6.51,F131&lt;1.5),1.3,IF(AND(F131&lt;2.5,H131&lt;13.805,G131&lt;0.154,H131&lt;16.674,F131&gt;=1.5),4.6,IF(AND(H131&lt;8.929,D131&lt;1.35,G131&gt;=0.154,H131&lt;16.674,F131&gt;=1.5),3.64,IF(AND(G131&lt;0.05,H131&lt;13.586,A131&gt;=5.05,D131&lt;0.45,H131&gt;=6.51,F131&lt;1.5),1.4,IF(AND(G131&gt;=0.107,F131&gt;=2.5,H131&lt;13.805,G131&lt;0.154,H131&lt;16.674,F131&gt;=1.5),5.3,IF(AND(B131&gt;=2.75,H131&gt;=8.929,D131&lt;1.35,G131&gt;=0.154,H131&lt;16.674,F131&gt;=1.5),4.433,IF(AND(D131&gt;=1.55,F131&lt;2.5,D131&gt;=1.35,G131&gt;=0.154,H131&lt;16.674,F131&gt;=1.5),4.975,IF(AND(H131&lt;6.93,F131&gt;=2.5,D131&gt;=1.35,G131&gt;=0.154,H131&lt;16.674,F131&gt;=1.5),4.5,IF(AND(H131&lt;12.675,G131&lt;0.217,D131&gt;=0.15,A131&lt;5.05,D131&lt;0.45,H131&gt;=6.51,F131&lt;1.5),1.4,IF(AND(H131&gt;=12.675,G131&lt;0.217,D131&gt;=0.15,A131&lt;5.05,D131&lt;0.45,H131&gt;=6.51,F131&lt;1.5),1.5,IF(AND(A131&lt;4.65,G131&gt;=0.217,D131&gt;=0.15,A131&lt;5.05,D131&lt;0.45,H131&gt;=6.51,F131&lt;1.5),1.35,IF(AND(D131&lt;0.25,G131&gt;=0.05,H131&lt;13.586,A131&gt;=5.05,D131&lt;0.45,H131&gt;=6.51,F131&lt;1.5),1.467,IF(AND(D131&gt;=0.25,G131&gt;=0.05,H131&lt;13.586,A131&gt;=5.05,D131&lt;0.45,H131&gt;=6.51,F131&lt;1.5),1.5,IF(AND(H131&lt;9.15,G131&lt;0.107,F131&gt;=2.5,H131&lt;13.805,G131&lt;0.154,H131&lt;16.674,F131&gt;=1.5),5.7,IF(AND(H131&gt;=9.15,G131&lt;0.107,F131&gt;=2.5,H131&lt;13.805,G131&lt;0.154,H131&lt;16.674,F131&gt;=1.5),5.6,IF(AND(G131&lt;0.404,B131&lt;2.75,H131&gt;=8.929,D131&lt;1.35,G131&gt;=0.154,H131&lt;16.674,F131&gt;=1.5),4.15,IF(AND(G131&gt;=0.404,B131&lt;2.75,H131&gt;=8.929,D131&lt;1.35,G131&gt;=0.154,H131&lt;16.674,F131&gt;=1.5),3.9,IF(AND(A131&gt;=6.75,D131&lt;1.55,F131&lt;2.5,D131&gt;=1.35,G131&gt;=0.154,H131&lt;16.674,F131&gt;=1.5),4.82,IF(AND(D131&lt;0.25,A131&gt;=4.65,G131&gt;=0.217,D131&gt;=0.15,A131&lt;5.05,D131&lt;0.45,H131&gt;=6.51,F131&lt;1.5),1.325,IF(AND(D131&gt;=0.25,A131&gt;=4.65,G131&gt;=0.217,D131&gt;=0.15,A131&lt;5.05,D131&lt;0.45,H131&gt;=6.51,F131&lt;1.5),1.3,IF(AND(A131&lt;6.55,A131&lt;6.75,D131&lt;1.55,F131&lt;2.5,D131&gt;=1.35,G131&gt;=0.154,H131&lt;16.674,F131&gt;=1.5),4.575,IF(AND(A131&gt;=6.55,A131&lt;6.75,D131&lt;1.55,F131&lt;2.5,D131&gt;=1.35,G131&gt;=0.154,H131&lt;16.674,F131&gt;=1.5),4.4,IF(AND(B131&lt;2.9,D131&lt;2.05,H131&gt;=6.93,F131&gt;=2.5,D131&gt;=1.35,G131&gt;=0.154,H131&lt;16.674,F131&gt;=1.5),5.05,IF(AND(H131&lt;8.884,D131&gt;=2.05,H131&gt;=6.93,F131&gt;=2.5,D131&gt;=1.35,G131&gt;=0.154,H131&lt;16.674,F131&gt;=1.5),5.1,IF(AND(H131&lt;13.711,B131&gt;=2.9,D131&lt;2.05,H131&gt;=6.93,F131&gt;=2.5,D131&gt;=1.35,G131&gt;=0.154,H131&lt;16.674,F131&gt;=1.5),5,IF(AND(H131&gt;=13.711,B131&gt;=2.9,D131&lt;2.05,H131&gt;=6.93,F131&gt;=2.5,D131&gt;=1.35,G131&gt;=0.154,H131&lt;16.674,F131&gt;=1.5),5.8,IF(AND(B131&lt;3.15,H131&gt;=8.884,D131&gt;=2.05,H131&gt;=6.93,F131&gt;=2.5,D131&gt;=1.35,G131&gt;=0.154,H131&lt;16.674,F131&gt;=1.5),5.56,IF(AND(B131&gt;=3.15,H131&gt;=8.884,D131&gt;=2.05,H131&gt;=6.93,F131&gt;=2.5,D131&gt;=1.35,G131&gt;=0.154,H131&lt;16.674,F131&gt;=1.5),5.9,"shouldnthappen")))))))))))))))))))))))))))))))))</f>
        <v>5.56</v>
      </c>
      <c r="Z131" s="1" t="n">
        <f aca="false">IF(AND(F131&gt;=2,B131&gt;=3.35),5.6,IF(AND(A131&lt;6.65,H131&gt;=15.076,B131&lt;3.35),4.8,IF(AND(A131&gt;=6.65,H131&gt;=15.076,B131&lt;3.35),6.15,IF(AND(H131&lt;6.542,F131&lt;2,B131&gt;=3.35),1.767,IF(AND(G131&gt;=0.653,D131&lt;0.75,H131&lt;15.076,B131&lt;3.35),1.55,IF(AND(D131&lt;0.15,G131&lt;0.653,D131&lt;0.75,H131&lt;15.076,B131&lt;3.35),1.1,IF(AND(G131&lt;0.356,A131&lt;5.05,H131&gt;=6.542,F131&lt;2,B131&gt;=3.35),1.4,IF(AND(G131&gt;=0.356,A131&lt;5.05,H131&gt;=6.542,F131&lt;2,B131&gt;=3.35),1.3,IF(AND(G131&gt;=0.566,A131&gt;=5.05,H131&gt;=6.542,F131&lt;2,B131&gt;=3.35),1.6,IF(AND(B131&gt;=3.1,D131&gt;=0.15,G131&lt;0.653,D131&lt;0.75,H131&lt;15.076,B131&lt;3.35),1.367,IF(AND(B131&gt;=2.65,D131&lt;1.45,B131&lt;2.75,D131&gt;=0.75,H131&lt;15.076,B131&lt;3.35),3.96,IF(AND(G131&lt;0.352,D131&gt;=1.45,B131&lt;2.75,D131&gt;=0.75,H131&lt;15.076,B131&lt;3.35),4.5,IF(AND(D131&gt;=1.35,A131&lt;6.2,B131&gt;=2.75,D131&gt;=0.75,H131&lt;15.076,B131&lt;3.35),4.733,IF(AND(A131&lt;4.7,B131&lt;3.1,D131&gt;=0.15,G131&lt;0.653,D131&lt;0.75,H131&lt;15.076,B131&lt;3.35),1.36,IF(AND(A131&gt;=4.7,B131&lt;3.1,D131&gt;=0.15,G131&lt;0.653,D131&lt;0.75,H131&lt;15.076,B131&lt;3.35),1.6,IF(AND(A131&lt;5.2,B131&lt;2.65,D131&lt;1.45,B131&lt;2.75,D131&gt;=0.75,H131&lt;15.076,B131&lt;3.35),3.3,IF(AND(A131&lt;6.5,G131&gt;=0.352,D131&gt;=1.45,B131&lt;2.75,D131&gt;=0.75,H131&lt;15.076,B131&lt;3.35),5,IF(AND(A131&gt;=6.5,G131&gt;=0.352,D131&gt;=1.45,B131&lt;2.75,D131&gt;=0.75,H131&lt;15.076,B131&lt;3.35),5.8,IF(AND(H131&lt;8.486,D131&lt;1.35,A131&lt;6.2,B131&gt;=2.75,D131&gt;=0.75,H131&lt;15.076,B131&lt;3.35),3.975,IF(AND(G131&lt;0.187,F131&lt;2.5,A131&gt;=6.2,B131&gt;=2.75,D131&gt;=0.75,H131&lt;15.076,B131&lt;3.35),5,IF(AND(G131&gt;=0.187,F131&lt;2.5,A131&gt;=6.2,B131&gt;=2.75,D131&gt;=0.75,H131&lt;15.076,B131&lt;3.35),4.525,IF(AND(A131&gt;=7.25,F131&gt;=2.5,A131&gt;=6.2,B131&gt;=2.75,D131&gt;=0.75,H131&lt;15.076,B131&lt;3.35),6.5,IF(AND(G131&lt;0.185,B131&lt;3.6,G131&lt;0.566,A131&gt;=5.05,H131&gt;=6.542,F131&lt;2,B131&gt;=3.35),1.45,IF(AND(G131&gt;=0.185,B131&lt;3.6,G131&lt;0.566,A131&gt;=5.05,H131&gt;=6.542,F131&lt;2,B131&gt;=3.35),1.34,IF(AND(G131&lt;0.13,B131&gt;=3.6,G131&lt;0.566,A131&gt;=5.05,H131&gt;=6.542,F131&lt;2,B131&gt;=3.35),1.45,IF(AND(G131&gt;=0.13,B131&gt;=3.6,G131&lt;0.566,A131&gt;=5.05,H131&gt;=6.542,F131&lt;2,B131&gt;=3.35),1.5,IF(AND(D131&lt;1.05,A131&gt;=5.2,B131&lt;2.65,D131&lt;1.45,B131&lt;2.75,D131&gt;=0.75,H131&lt;15.076,B131&lt;3.35),3.5,IF(AND(D131&gt;=1.05,A131&gt;=5.2,B131&lt;2.65,D131&lt;1.45,B131&lt;2.75,D131&gt;=0.75,H131&lt;15.076,B131&lt;3.35),3.94,IF(AND(H131&lt;10.983,H131&gt;=8.486,D131&lt;1.35,A131&lt;6.2,B131&gt;=2.75,D131&gt;=0.75,H131&lt;15.076,B131&lt;3.35),4.38,IF(AND(H131&gt;=10.983,H131&gt;=8.486,D131&lt;1.35,A131&lt;6.2,B131&gt;=2.75,D131&gt;=0.75,H131&lt;15.076,B131&lt;3.35),4.1,IF(AND(B131&gt;=3.25,A131&lt;7.25,F131&gt;=2.5,A131&gt;=6.2,B131&gt;=2.75,D131&gt;=0.75,H131&lt;15.076,B131&lt;3.35),5.7,IF(AND(B131&lt;2.95,B131&lt;3.25,A131&lt;7.25,F131&gt;=2.5,A131&gt;=6.2,B131&gt;=2.75,D131&gt;=0.75,H131&lt;15.076,B131&lt;3.35),5.6,IF(AND(H131&gt;=13.711,B131&gt;=2.95,B131&lt;3.25,A131&lt;7.25,F131&gt;=2.5,A131&gt;=6.2,B131&gt;=2.75,D131&gt;=0.75,H131&lt;15.076,B131&lt;3.35),5.8,IF(AND(A131&gt;=6.8,H131&lt;13.711,B131&gt;=2.95,B131&lt;3.25,A131&lt;7.25,F131&gt;=2.5,A131&gt;=6.2,B131&gt;=2.75,D131&gt;=0.75,H131&lt;15.076,B131&lt;3.35),5.1,IF(AND(H131&lt;12.921,A131&lt;6.8,H131&lt;13.711,B131&gt;=2.95,B131&lt;3.25,A131&lt;7.25,F131&gt;=2.5,A131&gt;=6.2,B131&gt;=2.75,D131&gt;=0.75,H131&lt;15.076,B131&lt;3.35),5.34,IF(AND(H131&gt;=12.921,A131&lt;6.8,H131&lt;13.711,B131&gt;=2.95,B131&lt;3.25,A131&lt;7.25,F131&gt;=2.5,A131&gt;=6.2,B131&gt;=2.75,D131&gt;=0.75,H131&lt;15.076,B131&lt;3.35),5.133,"shouldnthappen"))))))))))))))))))))))))))))))))))))</f>
        <v>5.6</v>
      </c>
      <c r="AA131" s="1" t="n">
        <f aca="false">IF(AND(D131&gt;=0.45,A131&lt;5.05,D131&lt;0.8),1.6,IF(AND(D131&gt;=0.45,A131&gt;=5.05,D131&lt;0.8),1.7,IF(AND(H131&gt;=16.244,F131&gt;=2.5,D131&gt;=0.8),6.533,IF(AND(A131&lt;4.35,D131&lt;0.45,A131&lt;5.05,D131&lt;0.8),1.1,IF(AND(H131&gt;=14.877,D131&lt;0.45,A131&gt;=5.05,D131&lt;0.8),1.3,IF(AND(D131&gt;=1.4,A131&lt;5.65,F131&lt;2.5,D131&gt;=0.8),4.5,IF(AND(A131&gt;=7.25,H131&lt;16.244,F131&gt;=2.5,D131&gt;=0.8),6.5,IF(AND(A131&gt;=4.75,A131&gt;=4.35,D131&lt;0.45,A131&lt;5.05,D131&lt;0.8),1.35,IF(AND(A131&lt;5.3,D131&lt;1.4,A131&lt;5.65,F131&lt;2.5,D131&gt;=0.8),3.1,IF(AND(A131&gt;=6.8,A131&gt;=6.55,A131&gt;=5.65,F131&lt;2.5,D131&gt;=0.8),4.9,IF(AND(H131&lt;5.767,A131&lt;7.25,H131&lt;16.244,F131&gt;=2.5,D131&gt;=0.8),4.5,IF(AND(G131&gt;=0.522,A131&lt;4.75,A131&gt;=4.35,D131&lt;0.45,A131&lt;5.05,D131&lt;0.8),1.2,IF(AND(G131&gt;=0.948,D131&lt;0.35,H131&lt;14.877,D131&lt;0.45,A131&gt;=5.05,D131&lt;0.8),1.7,IF(AND(H131&lt;13.089,D131&gt;=0.35,H131&lt;14.877,D131&lt;0.45,A131&gt;=5.05,D131&lt;0.8),1.5,IF(AND(H131&gt;=13.089,D131&gt;=0.35,H131&lt;14.877,D131&lt;0.45,A131&gt;=5.05,D131&lt;0.8),1.3,IF(AND(B131&gt;=2.95,A131&gt;=5.3,D131&lt;1.4,A131&lt;5.65,F131&lt;2.5,D131&gt;=0.8),4.1,IF(AND(H131&lt;9.181,A131&lt;6.05,A131&lt;6.55,A131&gt;=5.65,F131&lt;2.5,D131&gt;=0.8),5.1,IF(AND(H131&gt;=9.181,A131&lt;6.05,A131&lt;6.55,A131&gt;=5.65,F131&lt;2.5,D131&gt;=0.8),4.3,IF(AND(G131&gt;=0.867,A131&gt;=6.05,A131&lt;6.55,A131&gt;=5.65,F131&lt;2.5,D131&gt;=0.8),4.9,IF(AND(B131&lt;3.05,A131&lt;6.8,A131&gt;=6.55,A131&gt;=5.65,F131&lt;2.5,D131&gt;=0.8),5,IF(AND(B131&gt;=3.05,A131&lt;6.8,A131&gt;=6.55,A131&gt;=5.65,F131&lt;2.5,D131&gt;=0.8),4.55,IF(AND(H131&gt;=14.144,G131&lt;0.522,A131&lt;4.75,A131&gt;=4.35,D131&lt;0.45,A131&lt;5.05,D131&lt;0.8),1.3,IF(AND(B131&lt;2.7,B131&lt;2.95,A131&gt;=5.3,D131&lt;1.4,A131&lt;5.65,F131&lt;2.5,D131&gt;=0.8),3.78,IF(AND(B131&gt;=2.7,B131&lt;2.95,A131&gt;=5.3,D131&lt;1.4,A131&lt;5.65,F131&lt;2.5,D131&gt;=0.8),3.6,IF(AND(G131&lt;0.638,G131&lt;0.867,A131&gt;=6.05,A131&lt;6.55,A131&gt;=5.65,F131&lt;2.5,D131&gt;=0.8),4.433,IF(AND(G131&gt;=0.638,G131&lt;0.867,A131&gt;=6.05,A131&lt;6.55,A131&gt;=5.65,F131&lt;2.5,D131&gt;=0.8),4,IF(AND(A131&lt;6.35,H131&lt;11.146,H131&gt;=5.767,A131&lt;7.25,H131&lt;16.244,F131&gt;=2.5,D131&gt;=0.8),5.1,IF(AND(A131&lt;4.5,H131&lt;14.144,G131&lt;0.522,A131&lt;4.75,A131&gt;=4.35,D131&lt;0.45,A131&lt;5.05,D131&lt;0.8),1.35,IF(AND(A131&gt;=4.5,H131&lt;14.144,G131&lt;0.522,A131&lt;4.75,A131&gt;=4.35,D131&lt;0.45,A131&lt;5.05,D131&lt;0.8),1.4,IF(AND(A131&lt;5.15,B131&lt;3.75,G131&lt;0.948,D131&lt;0.35,H131&lt;14.877,D131&lt;0.45,A131&gt;=5.05,D131&lt;0.8),1.4,IF(AND(A131&gt;=5.15,B131&lt;3.75,G131&lt;0.948,D131&lt;0.35,H131&lt;14.877,D131&lt;0.45,A131&gt;=5.05,D131&lt;0.8),1.5,IF(AND(G131&lt;0.112,B131&gt;=3.75,G131&lt;0.948,D131&lt;0.35,H131&lt;14.877,D131&lt;0.45,A131&gt;=5.05,D131&lt;0.8),1.5,IF(AND(G131&gt;=0.112,B131&gt;=3.75,G131&lt;0.948,D131&lt;0.35,H131&lt;14.877,D131&lt;0.45,A131&gt;=5.05,D131&lt;0.8),1.6,IF(AND(G131&lt;0.075,A131&gt;=6.35,H131&lt;11.146,H131&gt;=5.767,A131&lt;7.25,H131&lt;16.244,F131&gt;=2.5,D131&gt;=0.8),5.5,IF(AND(G131&gt;=0.075,A131&gt;=6.35,H131&lt;11.146,H131&gt;=5.767,A131&lt;7.25,H131&lt;16.244,F131&gt;=2.5,D131&gt;=0.8),5.24,IF(AND(B131&lt;2.95,D131&lt;1.9,H131&gt;=11.146,H131&gt;=5.767,A131&lt;7.25,H131&lt;16.244,F131&gt;=2.5,D131&gt;=0.8),5.65,IF(AND(B131&gt;=2.95,D131&lt;1.9,H131&gt;=11.146,H131&gt;=5.767,A131&lt;7.25,H131&lt;16.244,F131&gt;=2.5,D131&gt;=0.8),5.8,IF(AND(H131&lt;13.42,D131&gt;=1.9,H131&gt;=11.146,H131&gt;=5.767,A131&lt;7.25,H131&lt;16.244,F131&gt;=2.5,D131&gt;=0.8),5.6,IF(AND(H131&gt;=13.42,D131&gt;=1.9,H131&gt;=11.146,H131&gt;=5.767,A131&lt;7.25,H131&lt;16.244,F131&gt;=2.5,D131&gt;=0.8),5.34,"shouldnthappen")))))))))))))))))))))))))))))))))))))))</f>
        <v>5.6</v>
      </c>
      <c r="AB131" s="1" t="n">
        <f aca="false">IF(AND(D131&gt;=0.35,F131&lt;1.5),1.5,IF(AND(F131&lt;2.5,D131&gt;=1.55,F131&gt;=1.5),4.85,IF(AND(H131&lt;8.308,D131&lt;0.15,D131&lt;0.35,F131&lt;1.5),1.5,IF(AND(H131&gt;=8.308,D131&lt;0.15,D131&lt;0.35,F131&lt;1.5),1.4,IF(AND(H131&lt;5.523,D131&gt;=0.15,D131&lt;0.35,F131&lt;1.5),1,IF(AND(G131&lt;0.572,H131&lt;10.688,D131&lt;1.55,F131&gt;=1.5),3.75,IF(AND(B131&gt;=3.5,F131&gt;=2.5,D131&gt;=1.55,F131&gt;=1.5),6.3,IF(AND(A131&gt;=5.65,G131&gt;=0.572,H131&lt;10.688,D131&lt;1.55,F131&gt;=1.5),4.45,IF(AND(B131&gt;=2.85,A131&lt;6.15,H131&gt;=10.688,D131&lt;1.55,F131&gt;=1.5),4.35,IF(AND(H131&gt;=16.284,B131&lt;3.5,F131&gt;=2.5,D131&gt;=1.55,F131&gt;=1.5),6.6,IF(AND(G131&gt;=0.241,G131&lt;0.338,H131&gt;=5.523,D131&gt;=0.15,D131&lt;0.35,F131&lt;1.5),1.25,IF(AND(A131&lt;5.05,G131&gt;=0.338,H131&gt;=5.523,D131&gt;=0.15,D131&lt;0.35,F131&lt;1.5),1.35,IF(AND(B131&lt;2.7,A131&lt;5.65,G131&gt;=0.572,H131&lt;10.688,D131&lt;1.55,F131&gt;=1.5),4,IF(AND(B131&gt;=2.7,A131&lt;5.65,G131&gt;=0.572,H131&lt;10.688,D131&lt;1.55,F131&gt;=1.5),3.6,IF(AND(B131&lt;2.45,B131&lt;2.85,A131&lt;6.15,H131&gt;=10.688,D131&lt;1.55,F131&gt;=1.5),3.7,IF(AND(A131&lt;6.25,B131&lt;2.85,A131&gt;=6.15,H131&gt;=10.688,D131&lt;1.55,F131&gt;=1.5),4.5,IF(AND(A131&gt;=6.25,B131&lt;2.85,A131&gt;=6.15,H131&gt;=10.688,D131&lt;1.55,F131&gt;=1.5),4.86,IF(AND(D131&gt;=1.45,B131&gt;=2.85,A131&gt;=6.15,H131&gt;=10.688,D131&lt;1.55,F131&gt;=1.5),4.8,IF(AND(H131&lt;8.202,H131&lt;16.284,B131&lt;3.5,F131&gt;=2.5,D131&gt;=1.55,F131&gt;=1.5),5.7,IF(AND(A131&gt;=5.1,G131&lt;0.241,G131&lt;0.338,H131&gt;=5.523,D131&gt;=0.15,D131&lt;0.35,F131&lt;1.5),1.5,IF(AND(B131&gt;=3.75,A131&gt;=5.05,G131&gt;=0.338,H131&gt;=5.523,D131&gt;=0.15,D131&lt;0.35,F131&lt;1.5),1.6,IF(AND(A131&lt;5.7,B131&gt;=2.45,B131&lt;2.85,A131&lt;6.15,H131&gt;=10.688,D131&lt;1.55,F131&gt;=1.5),3.9,IF(AND(A131&gt;=5.7,B131&gt;=2.45,B131&lt;2.85,A131&lt;6.15,H131&gt;=10.688,D131&lt;1.55,F131&gt;=1.5),4.02,IF(AND(H131&lt;13.654,D131&lt;1.45,B131&gt;=2.85,A131&gt;=6.15,H131&gt;=10.688,D131&lt;1.55,F131&gt;=1.5),4.333,IF(AND(H131&gt;=13.654,D131&lt;1.45,B131&gt;=2.85,A131&gt;=6.15,H131&gt;=10.688,D131&lt;1.55,F131&gt;=1.5),4.54,IF(AND(A131&lt;6.15,H131&gt;=8.202,H131&lt;16.284,B131&lt;3.5,F131&gt;=2.5,D131&gt;=1.55,F131&gt;=1.5),5,IF(AND(H131&lt;13.924,A131&lt;5.1,G131&lt;0.241,G131&lt;0.338,H131&gt;=5.523,D131&gt;=0.15,D131&lt;0.35,F131&lt;1.5),1.4,IF(AND(H131&gt;=13.924,A131&lt;5.1,G131&lt;0.241,G131&lt;0.338,H131&gt;=5.523,D131&gt;=0.15,D131&lt;0.35,F131&lt;1.5),1.5,IF(AND(D131&lt;0.25,B131&lt;3.75,A131&gt;=5.05,G131&gt;=0.338,H131&gt;=5.523,D131&gt;=0.15,D131&lt;0.35,F131&lt;1.5),1.5,IF(AND(D131&gt;=0.25,B131&lt;3.75,A131&gt;=5.05,G131&gt;=0.338,H131&gt;=5.523,D131&gt;=0.15,D131&lt;0.35,F131&lt;1.5),1.4,IF(AND(H131&lt;8.884,B131&gt;=3.05,A131&gt;=6.15,H131&gt;=8.202,H131&lt;16.284,B131&lt;3.5,F131&gt;=2.5,D131&gt;=1.55,F131&gt;=1.5),5.1,IF(AND(A131&lt;6.45,G131&lt;0.368,B131&lt;3.05,A131&gt;=6.15,H131&gt;=8.202,H131&lt;16.284,B131&lt;3.5,F131&gt;=2.5,D131&gt;=1.55,F131&gt;=1.5),5.525,IF(AND(A131&gt;=6.45,G131&lt;0.368,B131&lt;3.05,A131&gt;=6.15,H131&gt;=8.202,H131&lt;16.284,B131&lt;3.5,F131&gt;=2.5,D131&gt;=1.55,F131&gt;=1.5),5.35,IF(AND(D131&lt;2.25,G131&gt;=0.368,B131&lt;3.05,A131&gt;=6.15,H131&gt;=8.202,H131&lt;16.284,B131&lt;3.5,F131&gt;=2.5,D131&gt;=1.55,F131&gt;=1.5),5.8,IF(AND(D131&gt;=2.25,G131&gt;=0.368,B131&lt;3.05,A131&gt;=6.15,H131&gt;=8.202,H131&lt;16.284,B131&lt;3.5,F131&gt;=2.5,D131&gt;=1.55,F131&gt;=1.5),5.2,IF(AND(H131&lt;10.257,H131&gt;=8.884,B131&gt;=3.05,A131&gt;=6.15,H131&gt;=8.202,H131&lt;16.284,B131&lt;3.5,F131&gt;=2.5,D131&gt;=1.55,F131&gt;=1.5),5.9,IF(AND(H131&gt;=10.257,H131&gt;=8.884,B131&gt;=3.05,A131&gt;=6.15,H131&gt;=8.202,H131&lt;16.284,B131&lt;3.5,F131&gt;=2.5,D131&gt;=1.55,F131&gt;=1.5),5.48,"shouldnthappen")))))))))))))))))))))))))))))))))))))</f>
        <v>5.8</v>
      </c>
      <c r="AC131" s="1" t="n">
        <f aca="false">IF(AND(H131&lt;5.748,A131&lt;5.05,D131&lt;0.8),1,IF(AND(B131&lt;3.35,A131&gt;=5.05,D131&lt;0.8),1.7,IF(AND(A131&lt;5.85,G131&lt;0.154,D131&gt;=0.8),4.5,IF(AND(D131&gt;=0.45,H131&gt;=5.748,A131&lt;5.05,D131&lt;0.8),1.6,IF(AND(G131&gt;=0.934,B131&gt;=3.35,A131&gt;=5.05,D131&lt;0.8),1.7,IF(AND(D131&lt;2.1,A131&gt;=5.85,G131&lt;0.154,D131&gt;=0.8),6.15,IF(AND(D131&gt;=2.1,A131&gt;=5.85,G131&lt;0.154,D131&gt;=0.8),5.5,IF(AND(A131&lt;6.1,D131&gt;=1.55,G131&gt;=0.154,D131&gt;=0.8),5,IF(AND(H131&gt;=14.379,G131&lt;0.934,B131&gt;=3.35,A131&gt;=5.05,D131&lt;0.8),1.58,IF(AND(G131&lt;0.379,A131&gt;=6.1,D131&gt;=1.55,G131&gt;=0.154,D131&gt;=0.8),5.42,IF(AND(H131&lt;13.924,G131&lt;0.227,D131&lt;0.45,H131&gt;=5.748,A131&lt;5.05,D131&lt;0.8),1.4,IF(AND(H131&gt;=13.924,G131&lt;0.227,D131&lt;0.45,H131&gt;=5.748,A131&lt;5.05,D131&lt;0.8),1.5,IF(AND(B131&lt;3.1,G131&gt;=0.227,D131&lt;0.45,H131&gt;=5.748,A131&lt;5.05,D131&lt;0.8),1.1,IF(AND(G131&lt;0.13,H131&lt;14.379,G131&lt;0.934,B131&gt;=3.35,A131&gt;=5.05,D131&lt;0.8),1.4,IF(AND(D131&lt;1.05,A131&lt;5.65,D131&lt;1.35,D131&lt;1.55,G131&gt;=0.154,D131&gt;=0.8),3.7,IF(AND(D131&lt;1.25,A131&gt;=5.65,D131&lt;1.35,D131&lt;1.55,G131&gt;=0.154,D131&gt;=0.8),4.06,IF(AND(D131&gt;=1.25,A131&gt;=5.65,D131&lt;1.35,D131&lt;1.55,G131&gt;=0.154,D131&gt;=0.8),4.425,IF(AND(H131&lt;13.654,D131&lt;1.45,D131&gt;=1.35,D131&lt;1.55,G131&gt;=0.154,D131&gt;=0.8),4.275,IF(AND(G131&lt;0.259,D131&gt;=1.45,D131&gt;=1.35,D131&lt;1.55,G131&gt;=0.154,D131&gt;=0.8),5.1,IF(AND(B131&lt;2.95,G131&gt;=0.379,A131&gt;=6.1,D131&gt;=1.55,G131&gt;=0.154,D131&gt;=0.8),6.3,IF(AND(B131&lt;3.25,B131&gt;=3.1,G131&gt;=0.227,D131&lt;0.45,H131&gt;=5.748,A131&lt;5.05,D131&lt;0.8),1.3,IF(AND(B131&gt;=3.25,B131&gt;=3.1,G131&gt;=0.227,D131&lt;0.45,H131&gt;=5.748,A131&lt;5.05,D131&lt;0.8),1.4,IF(AND(H131&gt;=13.372,G131&gt;=0.13,H131&lt;14.379,G131&lt;0.934,B131&gt;=3.35,A131&gt;=5.05,D131&lt;0.8),1.4,IF(AND(H131&lt;6.69,D131&gt;=1.05,A131&lt;5.65,D131&lt;1.35,D131&lt;1.55,G131&gt;=0.154,D131&gt;=0.8),4.033,IF(AND(H131&gt;=6.69,D131&gt;=1.05,A131&lt;5.65,D131&lt;1.35,D131&lt;1.55,G131&gt;=0.154,D131&gt;=0.8),3.88,IF(AND(B131&lt;2.85,H131&gt;=13.654,D131&lt;1.45,D131&gt;=1.35,D131&lt;1.55,G131&gt;=0.154,D131&gt;=0.8),4.8,IF(AND(B131&gt;=2.85,H131&gt;=13.654,D131&lt;1.45,D131&gt;=1.35,D131&lt;1.55,G131&gt;=0.154,D131&gt;=0.8),4.7,IF(AND(H131&lt;11.681,G131&gt;=0.259,D131&gt;=1.45,D131&gt;=1.35,D131&lt;1.55,G131&gt;=0.154,D131&gt;=0.8),4.85,IF(AND(H131&gt;=11.681,G131&gt;=0.259,D131&gt;=1.45,D131&gt;=1.35,D131&lt;1.55,G131&gt;=0.154,D131&gt;=0.8),4.633,IF(AND(A131&lt;6.25,B131&gt;=2.95,G131&gt;=0.379,A131&gt;=6.1,D131&gt;=1.55,G131&gt;=0.154,D131&gt;=0.8),5.4,IF(AND(D131&lt;0.3,H131&lt;13.372,G131&gt;=0.13,H131&lt;14.379,G131&lt;0.934,B131&gt;=3.35,A131&gt;=5.05,D131&lt;0.8),1.475,IF(AND(D131&gt;=0.3,H131&lt;13.372,G131&gt;=0.13,H131&lt;14.379,G131&lt;0.934,B131&gt;=3.35,A131&gt;=5.05,D131&lt;0.8),1.5,IF(AND(B131&lt;3.15,A131&gt;=6.25,B131&gt;=2.95,G131&gt;=0.379,A131&gt;=6.1,D131&gt;=1.55,G131&gt;=0.154,D131&gt;=0.8),5.7,IF(AND(B131&gt;=3.15,A131&gt;=6.25,B131&gt;=2.95,G131&gt;=0.379,A131&gt;=6.1,D131&gt;=1.55,G131&gt;=0.154,D131&gt;=0.8),5.933,"shouldnthappen"))))))))))))))))))))))))))))))))))</f>
        <v>6.3</v>
      </c>
      <c r="AD131" s="1" t="n">
        <f aca="false">IF(AND(H131&lt;6.621,A131&lt;4.95,D131&lt;0.8),1,IF(AND(H131&lt;14.144,H131&gt;=6.621,A131&lt;4.95,D131&lt;0.8),1.4,IF(AND(H131&gt;=14.144,H131&gt;=6.621,A131&lt;4.95,D131&lt;0.8),1.3,IF(AND(G131&lt;0.13,B131&gt;=3.85,A131&gt;=4.95,D131&lt;0.8),1.3,IF(AND(G131&gt;=0.13,B131&gt;=3.85,A131&gt;=4.95,D131&lt;0.8),1.425,IF(AND(A131&gt;=6.05,B131&lt;2.75,D131&lt;1.55,D131&gt;=0.8),4.9,IF(AND(A131&gt;=7.3,G131&lt;0.119,D131&gt;=1.55,D131&gt;=0.8),6.7,IF(AND(H131&lt;6.555,D131&lt;0.25,B131&lt;3.85,A131&gt;=4.95,D131&lt;0.8),1.7,IF(AND(B131&lt;3.4,D131&gt;=0.25,B131&lt;3.85,A131&gt;=4.95,D131&lt;0.8),1.7,IF(AND(B131&gt;=3.4,D131&gt;=0.25,B131&lt;3.85,A131&gt;=4.95,D131&lt;0.8),1.6,IF(AND(A131&lt;5.05,A131&lt;6.05,B131&lt;2.75,D131&lt;1.55,D131&gt;=0.8),3.3,IF(AND(B131&lt;2.85,D131&lt;1.35,B131&gt;=2.75,D131&lt;1.55,D131&gt;=0.8),4.5,IF(AND(H131&lt;12.206,D131&gt;=1.35,B131&gt;=2.75,D131&lt;1.55,D131&gt;=0.8),4.7,IF(AND(H131&gt;=12.206,D131&gt;=1.35,B131&gt;=2.75,D131&lt;1.55,D131&gt;=0.8),4.52,IF(AND(G131&lt;0.024,A131&lt;7.3,G131&lt;0.119,D131&gt;=1.55,D131&gt;=0.8),5.7,IF(AND(G131&gt;=0.024,A131&lt;7.3,G131&lt;0.119,D131&gt;=1.55,D131&gt;=0.8),5.6,IF(AND(F131&lt;2.5,G131&lt;0.417,G131&gt;=0.119,D131&gt;=1.55,D131&gt;=0.8),5.05,IF(AND(B131&lt;3.15,H131&gt;=6.555,D131&lt;0.25,B131&lt;3.85,A131&gt;=4.95,D131&lt;0.8),1.6,IF(AND(G131&lt;0.356,A131&gt;=5.05,A131&lt;6.05,B131&lt;2.75,D131&lt;1.55,D131&gt;=0.8),4.12,IF(AND(A131&lt;5.65,B131&gt;=2.85,D131&lt;1.35,B131&gt;=2.75,D131&lt;1.55,D131&gt;=0.8),3.6,IF(AND(B131&lt;3.15,F131&gt;=2.5,G131&lt;0.417,G131&gt;=0.119,D131&gt;=1.55,D131&gt;=0.8),5.18,IF(AND(B131&gt;=3.15,F131&gt;=2.5,G131&lt;0.417,G131&gt;=0.119,D131&gt;=1.55,D131&gt;=0.8),5.3,IF(AND(D131&lt;1.7,A131&lt;6.95,G131&gt;=0.417,G131&gt;=0.119,D131&gt;=1.55,D131&gt;=0.8),4.7,IF(AND(A131&lt;7.25,A131&gt;=6.95,G131&gt;=0.417,G131&gt;=0.119,D131&gt;=1.55,D131&gt;=0.8),5.8,IF(AND(A131&gt;=7.25,A131&gt;=6.95,G131&gt;=0.417,G131&gt;=0.119,D131&gt;=1.55,D131&gt;=0.8),6.333,IF(AND(H131&lt;8.594,B131&gt;=3.15,H131&gt;=6.555,D131&lt;0.25,B131&lt;3.85,A131&gt;=4.95,D131&lt;0.8),1.4,IF(AND(H131&gt;=8.594,B131&gt;=3.15,H131&gt;=6.555,D131&lt;0.25,B131&lt;3.85,A131&gt;=4.95,D131&lt;0.8),1.5,IF(AND(H131&gt;=11.218,G131&gt;=0.356,A131&gt;=5.05,A131&lt;6.05,B131&lt;2.75,D131&lt;1.55,D131&gt;=0.8),3.925,IF(AND(A131&gt;=6.5,A131&gt;=5.65,B131&gt;=2.85,D131&lt;1.35,B131&gt;=2.75,D131&lt;1.55,D131&gt;=0.8),4.6,IF(AND(H131&lt;8.602,H131&lt;11.218,G131&gt;=0.356,A131&gt;=5.05,A131&lt;6.05,B131&lt;2.75,D131&lt;1.55,D131&gt;=0.8),3.95,IF(AND(H131&gt;=8.602,H131&lt;11.218,G131&gt;=0.356,A131&gt;=5.05,A131&lt;6.05,B131&lt;2.75,D131&lt;1.55,D131&gt;=0.8),3.75,IF(AND(H131&lt;10.129,A131&lt;6.5,A131&gt;=5.65,B131&gt;=2.85,D131&lt;1.35,B131&gt;=2.75,D131&lt;1.55,D131&gt;=0.8),4.2,IF(AND(H131&gt;=10.129,A131&lt;6.5,A131&gt;=5.65,B131&gt;=2.85,D131&lt;1.35,B131&gt;=2.75,D131&lt;1.55,D131&gt;=0.8),4.267,IF(AND(D131&lt;2.2,B131&lt;3.05,D131&gt;=1.7,A131&lt;6.95,G131&gt;=0.417,G131&gt;=0.119,D131&gt;=1.55,D131&gt;=0.8),5.3,IF(AND(D131&gt;=2.2,B131&lt;3.05,D131&gt;=1.7,A131&lt;6.95,G131&gt;=0.417,G131&gt;=0.119,D131&gt;=1.55,D131&gt;=0.8),5.133,IF(AND(D131&lt;2.45,B131&gt;=3.05,D131&gt;=1.7,A131&lt;6.95,G131&gt;=0.417,G131&gt;=0.119,D131&gt;=1.55,D131&gt;=0.8),5.6,IF(AND(D131&gt;=2.45,B131&gt;=3.05,D131&gt;=1.7,A131&lt;6.95,G131&gt;=0.417,G131&gt;=0.119,D131&gt;=1.55,D131&gt;=0.8),6,"shouldnthappen")))))))))))))))))))))))))))))))))))))</f>
        <v>5.3</v>
      </c>
      <c r="AE131" s="1" t="n">
        <f aca="false">IF(AND(G131&lt;0.123,D131&gt;=0.25,D131&lt;0.75),1.3,IF(AND(H131&gt;=16.774,D131&gt;=1.75,D131&gt;=0.75),6.4,IF(AND(B131&lt;3.4,A131&lt;4.8,D131&lt;0.25,D131&lt;0.75),1.22,IF(AND(B131&gt;=3.4,A131&lt;4.8,D131&lt;0.25,D131&lt;0.75),1,IF(AND(A131&gt;=5.45,A131&gt;=4.8,D131&lt;0.25,D131&lt;0.75),1.367,IF(AND(H131&gt;=10.688,D131&lt;1.35,D131&lt;1.75,D131&gt;=0.75),4.2,IF(AND(A131&lt;5.3,D131&gt;=1.35,D131&lt;1.75,D131&gt;=0.75),4.05,IF(AND(G131&gt;=0.857,H131&lt;16.774,D131&gt;=1.75,D131&gt;=0.75),5.02,IF(AND(H131&lt;6.089,A131&lt;5.45,A131&gt;=4.8,D131&lt;0.25,D131&lt;0.75),1.7,IF(AND(G131&lt;0.184,D131&lt;0.35,G131&gt;=0.123,D131&gt;=0.25,D131&lt;0.75),1.7,IF(AND(G131&gt;=0.184,D131&lt;0.35,G131&gt;=0.123,D131&gt;=0.25,D131&lt;0.75),1.48,IF(AND(A131&lt;5.25,D131&gt;=0.35,G131&gt;=0.123,D131&gt;=0.25,D131&lt;0.75),1.75,IF(AND(A131&gt;=5.25,D131&gt;=0.35,G131&gt;=0.123,D131&gt;=0.25,D131&lt;0.75),1.5,IF(AND(A131&lt;5.3,H131&lt;10.688,D131&lt;1.35,D131&lt;1.75,D131&gt;=0.75),3.15,IF(AND(H131&lt;9.474,A131&gt;=5.3,D131&gt;=1.35,D131&lt;1.75,D131&gt;=0.75),4.95,IF(AND(G131&gt;=0.779,G131&lt;0.857,H131&lt;16.774,D131&gt;=1.75,D131&gt;=0.75),6,IF(AND(G131&lt;0.05,H131&gt;=6.089,A131&lt;5.45,A131&gt;=4.8,D131&lt;0.25,D131&lt;0.75),1.4,IF(AND(H131&lt;6.69,A131&gt;=5.3,H131&lt;10.688,D131&lt;1.35,D131&lt;1.75,D131&gt;=0.75),4.033,IF(AND(H131&gt;=6.69,A131&gt;=5.3,H131&lt;10.688,D131&lt;1.35,D131&lt;1.75,D131&gt;=0.75),3.733,IF(AND(B131&lt;2.5,H131&gt;=9.474,A131&gt;=5.3,D131&gt;=1.35,D131&lt;1.75,D131&gt;=0.75),4.5,IF(AND(D131&gt;=2.45,G131&lt;0.779,G131&lt;0.857,H131&lt;16.774,D131&gt;=1.75,D131&gt;=0.75),6,IF(AND(B131&gt;=3.75,G131&gt;=0.05,H131&gt;=6.089,A131&lt;5.45,A131&gt;=4.8,D131&lt;0.25,D131&lt;0.75),1.6,IF(AND(H131&lt;13.695,B131&gt;=2.5,H131&gt;=9.474,A131&gt;=5.3,D131&gt;=1.35,D131&lt;1.75,D131&gt;=0.75),4.567,IF(AND(G131&gt;=0.654,D131&lt;2.45,G131&lt;0.779,G131&lt;0.857,H131&lt;16.774,D131&gt;=1.75,D131&gt;=0.75),4.9,IF(AND(G131&gt;=0.73,B131&lt;3.75,G131&gt;=0.05,H131&gt;=6.089,A131&lt;5.45,A131&gt;=4.8,D131&lt;0.25,D131&lt;0.75),1.4,IF(AND(A131&lt;6.65,H131&gt;=13.695,B131&gt;=2.5,H131&gt;=9.474,A131&gt;=5.3,D131&gt;=1.35,D131&lt;1.75,D131&gt;=0.75),4.4,IF(AND(A131&gt;=6.65,H131&gt;=13.695,B131&gt;=2.5,H131&gt;=9.474,A131&gt;=5.3,D131&gt;=1.35,D131&lt;1.75,D131&gt;=0.75),4.84,IF(AND(B131&lt;2.75,G131&lt;0.654,D131&lt;2.45,G131&lt;0.779,G131&lt;0.857,H131&lt;16.774,D131&gt;=1.75,D131&gt;=0.75),5.2,IF(AND(H131&lt;9.524,G131&lt;0.73,B131&lt;3.75,G131&gt;=0.05,H131&gt;=6.089,A131&lt;5.45,A131&gt;=4.8,D131&lt;0.25,D131&lt;0.75),1.5,IF(AND(H131&gt;=9.524,G131&lt;0.73,B131&lt;3.75,G131&gt;=0.05,H131&gt;=6.089,A131&lt;5.45,A131&gt;=4.8,D131&lt;0.25,D131&lt;0.75),1.4,IF(AND(H131&gt;=13.644,B131&gt;=2.75,G131&lt;0.654,D131&lt;2.45,G131&lt;0.779,G131&lt;0.857,H131&lt;16.774,D131&gt;=1.75,D131&gt;=0.75),6.033,IF(AND(A131&gt;=6.85,H131&lt;13.644,B131&gt;=2.75,G131&lt;0.654,D131&lt;2.45,G131&lt;0.779,G131&lt;0.857,H131&lt;16.774,D131&gt;=1.75,D131&gt;=0.75),5.1,IF(AND(A131&gt;=6.75,A131&lt;6.85,H131&lt;13.644,B131&gt;=2.75,G131&lt;0.654,D131&lt;2.45,G131&lt;0.779,G131&lt;0.857,H131&lt;16.774,D131&gt;=1.75,D131&gt;=0.75),5.9,IF(AND(D131&gt;=2.35,A131&lt;6.75,A131&lt;6.85,H131&lt;13.644,B131&gt;=2.75,G131&lt;0.654,D131&lt;2.45,G131&lt;0.779,G131&lt;0.857,H131&lt;16.774,D131&gt;=1.75,D131&gt;=0.75),5.6,IF(AND(H131&lt;11.146,D131&lt;2.35,A131&lt;6.75,A131&lt;6.85,H131&lt;13.644,B131&gt;=2.75,G131&lt;0.654,D131&lt;2.45,G131&lt;0.779,G131&lt;0.857,H131&lt;16.774,D131&gt;=1.75,D131&gt;=0.75),5.4,IF(AND(H131&gt;=11.146,D131&lt;2.35,A131&lt;6.75,A131&lt;6.85,H131&lt;13.644,B131&gt;=2.75,G131&lt;0.654,D131&lt;2.45,G131&lt;0.779,G131&lt;0.857,H131&lt;16.774,D131&gt;=1.75,D131&gt;=0.75),5.6,"shouldnthappen"))))))))))))))))))))))))))))))))))))</f>
        <v>5.6</v>
      </c>
      <c r="AF131" s="1" t="n">
        <f aca="false">IF(AND(A131&lt;4.5,D131&lt;0.8),1.233,IF(AND(B131&lt;3.05,A131&gt;=4.5,D131&lt;0.8),1.4,IF(AND(D131&gt;=0.45,B131&gt;=3.05,A131&gt;=4.5,D131&lt;0.8),1.667,IF(AND(D131&lt;1.05,D131&lt;1.35,A131&lt;6.25,D131&gt;=0.8),3.633,IF(AND(H131&lt;13.935,A131&gt;=7.05,A131&gt;=6.25,D131&gt;=0.8),6,IF(AND(G131&gt;=0.948,D131&lt;0.45,B131&gt;=3.05,A131&gt;=4.5,D131&lt;0.8),1.7,IF(AND(G131&lt;0.652,D131&gt;=1.05,D131&lt;1.35,A131&lt;6.25,D131&gt;=0.8),4.16,IF(AND(D131&gt;=2.15,D131&gt;=1.75,D131&gt;=1.35,A131&lt;6.25,D131&gt;=0.8),5.4,IF(AND(G131&gt;=0.912,F131&lt;2.5,A131&lt;7.05,A131&gt;=6.25,D131&gt;=0.8),4.4,IF(AND(B131&gt;=3.25,F131&gt;=2.5,A131&lt;7.05,A131&gt;=6.25,D131&gt;=0.8),5.85,IF(AND(H131&lt;17.32,H131&gt;=13.935,A131&gt;=7.05,A131&gt;=6.25,D131&gt;=0.8),6.65,IF(AND(H131&gt;=17.32,H131&gt;=13.935,A131&gt;=7.05,A131&gt;=6.25,D131&gt;=0.8),6.4,IF(AND(H131&gt;=13.547,G131&lt;0.948,D131&lt;0.45,B131&gt;=3.05,A131&gt;=4.5,D131&lt;0.8),1.38,IF(AND(B131&gt;=2.75,G131&gt;=0.652,D131&gt;=1.05,D131&lt;1.35,A131&lt;6.25,D131&gt;=0.8),3.6,IF(AND(H131&lt;9.417,G131&lt;0.404,D131&lt;1.75,D131&gt;=1.35,A131&lt;6.25,D131&gt;=0.8),4.2,IF(AND(H131&gt;=9.417,G131&lt;0.404,D131&lt;1.75,D131&gt;=1.35,A131&lt;6.25,D131&gt;=0.8),4.5,IF(AND(G131&lt;0.464,G131&gt;=0.404,D131&lt;1.75,D131&gt;=1.35,A131&lt;6.25,D131&gt;=0.8),4.5,IF(AND(G131&gt;=0.464,G131&gt;=0.404,D131&lt;1.75,D131&gt;=1.35,A131&lt;6.25,D131&gt;=0.8),4.625,IF(AND(D131&lt;1.85,D131&lt;2.15,D131&gt;=1.75,D131&gt;=1.35,A131&lt;6.25,D131&gt;=0.8),4.9,IF(AND(D131&gt;=1.85,D131&lt;2.15,D131&gt;=1.75,D131&gt;=1.35,A131&lt;6.25,D131&gt;=0.8),5.05,IF(AND(G131&lt;0.332,G131&lt;0.912,F131&lt;2.5,A131&lt;7.05,A131&gt;=6.25,D131&gt;=0.8),4.467,IF(AND(G131&gt;=0.332,G131&lt;0.912,F131&lt;2.5,A131&lt;7.05,A131&gt;=6.25,D131&gt;=0.8),4.767,IF(AND(D131&lt;0.15,H131&lt;13.547,G131&lt;0.948,D131&lt;0.45,B131&gt;=3.05,A131&gt;=4.5,D131&lt;0.8),1.5,IF(AND(D131&lt;1.15,B131&lt;2.75,G131&gt;=0.652,D131&gt;=1.05,D131&lt;1.35,A131&lt;6.25,D131&gt;=0.8),3.9,IF(AND(D131&gt;=1.15,B131&lt;2.75,G131&gt;=0.652,D131&gt;=1.05,D131&lt;1.35,A131&lt;6.25,D131&gt;=0.8),4,IF(AND(D131&gt;=2.25,B131&lt;3.15,B131&lt;3.25,F131&gt;=2.5,A131&lt;7.05,A131&gt;=6.25,D131&gt;=0.8),5.14,IF(AND(G131&lt;0.621,B131&gt;=3.15,B131&lt;3.25,F131&gt;=2.5,A131&lt;7.05,A131&gt;=6.25,D131&gt;=0.8),5.75,IF(AND(G131&gt;=0.621,B131&gt;=3.15,B131&lt;3.25,F131&gt;=2.5,A131&lt;7.05,A131&gt;=6.25,D131&gt;=0.8),5.1,IF(AND(G131&gt;=0.862,D131&gt;=0.15,H131&lt;13.547,G131&lt;0.948,D131&lt;0.45,B131&gt;=3.05,A131&gt;=4.5,D131&lt;0.8),1.5,IF(AND(A131&lt;6.35,D131&lt;2.25,B131&lt;3.15,B131&lt;3.25,F131&gt;=2.5,A131&lt;7.05,A131&gt;=6.25,D131&gt;=0.8),5.267,IF(AND(A131&gt;=6.35,D131&lt;2.25,B131&lt;3.15,B131&lt;3.25,F131&gt;=2.5,A131&lt;7.05,A131&gt;=6.25,D131&gt;=0.8),5.42,IF(AND(A131&lt;5.1,G131&lt;0.862,D131&gt;=0.15,H131&lt;13.547,G131&lt;0.948,D131&lt;0.45,B131&gt;=3.05,A131&gt;=4.5,D131&lt;0.8),1.35,IF(AND(B131&lt;3.95,A131&gt;=5.1,G131&lt;0.862,D131&gt;=0.15,H131&lt;13.547,G131&lt;0.948,D131&lt;0.45,B131&gt;=3.05,A131&gt;=4.5,D131&lt;0.8),1.5,IF(AND(B131&gt;=3.95,A131&gt;=5.1,G131&lt;0.862,D131&gt;=0.15,H131&lt;13.547,G131&lt;0.948,D131&lt;0.45,B131&gt;=3.05,A131&gt;=4.5,D131&lt;0.8),1.467,"shouldnthappen"))))))))))))))))))))))))))))))))))</f>
        <v>5.42</v>
      </c>
      <c r="AG131" s="1" t="n">
        <f aca="false">IF(AND(H131&lt;5.748,A131&lt;4.85,D131&lt;0.75),1,IF(AND(B131&gt;=3.5,D131&gt;=1.75,D131&gt;=0.75),6.2,IF(AND(A131&gt;=4.65,H131&gt;=5.748,A131&lt;4.85,D131&lt;0.75),1.333,IF(AND(H131&lt;6.417,B131&lt;3.45,A131&gt;=4.85,D131&lt;0.75),1.7,IF(AND(A131&lt;5.05,B131&gt;=3.45,A131&gt;=4.85,D131&lt;0.75),1.4,IF(AND(A131&gt;=5.05,B131&gt;=3.45,A131&gt;=4.85,D131&lt;0.75),1.5,IF(AND(F131&gt;=2.5,H131&lt;13.641,D131&lt;1.75,D131&gt;=0.75),4.667,IF(AND(G131&lt;0.187,H131&gt;=13.641,D131&lt;1.75,D131&gt;=0.75),5,IF(AND(A131&gt;=7.1,B131&lt;3.5,D131&gt;=1.75,D131&gt;=0.75),6.575,IF(AND(G131&lt;0.161,A131&lt;4.65,H131&gt;=5.748,A131&lt;4.85,D131&lt;0.75),1.5,IF(AND(H131&lt;8.399,H131&gt;=6.417,B131&lt;3.45,A131&gt;=4.85,D131&lt;0.75),1.5,IF(AND(H131&gt;=8.399,H131&gt;=6.417,B131&lt;3.45,A131&gt;=4.85,D131&lt;0.75),1.625,IF(AND(G131&lt;0.086,F131&lt;2.5,H131&lt;13.641,D131&lt;1.75,D131&gt;=0.75),4.7,IF(AND(D131&lt;1.35,G131&gt;=0.187,H131&gt;=13.641,D131&lt;1.75,D131&gt;=0.75),4.2,IF(AND(G131&lt;0.422,G131&gt;=0.161,A131&lt;4.65,H131&gt;=5.748,A131&lt;4.85,D131&lt;0.75),1.4,IF(AND(G131&gt;=0.422,G131&gt;=0.161,A131&lt;4.65,H131&gt;=5.748,A131&lt;4.85,D131&lt;0.75),1.3,IF(AND(B131&lt;2.5,D131&gt;=1.35,G131&gt;=0.187,H131&gt;=13.641,D131&lt;1.75,D131&gt;=0.75),4.5,IF(AND(B131&lt;2.75,A131&lt;6,A131&lt;7.1,B131&lt;3.5,D131&gt;=1.75,D131&gt;=0.75),5.1,IF(AND(B131&gt;=2.75,A131&lt;6,A131&lt;7.1,B131&lt;3.5,D131&gt;=1.75,D131&gt;=0.75),5.02,IF(AND(A131&lt;5.15,A131&lt;5.9,G131&gt;=0.086,F131&lt;2.5,H131&lt;13.641,D131&lt;1.75,D131&gt;=0.75),3,IF(AND(G131&lt;0.644,A131&gt;=5.9,G131&gt;=0.086,F131&lt;2.5,H131&lt;13.641,D131&lt;1.75,D131&gt;=0.75),4.65,IF(AND(G131&gt;=0.644,A131&gt;=5.9,G131&gt;=0.086,F131&lt;2.5,H131&lt;13.641,D131&lt;1.75,D131&gt;=0.75),4.24,IF(AND(D131&lt;1.45,B131&gt;=2.5,D131&gt;=1.35,G131&gt;=0.187,H131&gt;=13.641,D131&lt;1.75,D131&gt;=0.75),4.68,IF(AND(D131&gt;=1.45,B131&gt;=2.5,D131&gt;=1.35,G131&gt;=0.187,H131&gt;=13.641,D131&lt;1.75,D131&gt;=0.75),4.833,IF(AND(H131&lt;13.18,D131&lt;2.05,A131&gt;=6,A131&lt;7.1,B131&lt;3.5,D131&gt;=1.75,D131&gt;=0.75),5.44,IF(AND(H131&gt;=13.18,D131&lt;2.05,A131&gt;=6,A131&lt;7.1,B131&lt;3.5,D131&gt;=1.75,D131&gt;=0.75),5.1,IF(AND(H131&lt;8.759,D131&gt;=2.05,A131&gt;=6,A131&lt;7.1,B131&lt;3.5,D131&gt;=1.75,D131&gt;=0.75),5.4,IF(AND(A131&gt;=5.75,A131&gt;=5.15,A131&lt;5.9,G131&gt;=0.086,F131&lt;2.5,H131&lt;13.641,D131&lt;1.75,D131&gt;=0.75),3.967,IF(AND(H131&lt;10.159,H131&gt;=8.759,D131&gt;=2.05,A131&gt;=6,A131&lt;7.1,B131&lt;3.5,D131&gt;=1.75,D131&gt;=0.75),5.925,IF(AND(D131&lt;1.2,A131&lt;5.75,A131&gt;=5.15,A131&lt;5.9,G131&gt;=0.086,F131&lt;2.5,H131&lt;13.641,D131&lt;1.75,D131&gt;=0.75),3.667,IF(AND(D131&lt;2.25,H131&gt;=10.159,H131&gt;=8.759,D131&gt;=2.05,A131&gt;=6,A131&lt;7.1,B131&lt;3.5,D131&gt;=1.75,D131&gt;=0.75),5.66,IF(AND(D131&gt;=2.25,H131&gt;=10.159,H131&gt;=8.759,D131&gt;=2.05,A131&gt;=6,A131&lt;7.1,B131&lt;3.5,D131&gt;=1.75,D131&gt;=0.75),5.34,IF(AND(D131&lt;1.35,D131&gt;=1.2,A131&lt;5.75,A131&gt;=5.15,A131&lt;5.9,G131&gt;=0.086,F131&lt;2.5,H131&lt;13.641,D131&lt;1.75,D131&gt;=0.75),4.025,IF(AND(D131&gt;=1.35,D131&gt;=1.2,A131&lt;5.75,A131&gt;=5.15,A131&lt;5.9,G131&gt;=0.086,F131&lt;2.5,H131&lt;13.641,D131&lt;1.75,D131&gt;=0.75),3.9,"shouldnthappen"))))))))))))))))))))))))))))))))))</f>
        <v>5.66</v>
      </c>
      <c r="AH131" s="1" t="n">
        <f aca="false">IF(AND(F131&lt;1.5,H131&lt;6.799,A131&lt;5.45),1.7,IF(AND(F131&gt;=1.5,H131&lt;6.799,A131&lt;5.45),4.1,IF(AND(D131&gt;=0.8,H131&gt;=6.799,A131&lt;5.45),3.9,IF(AND(H131&lt;7.564,F131&lt;2.5,A131&gt;=5.45),3.925,IF(AND(H131&gt;=16.284,F131&gt;=2.5,A131&gt;=5.45),6.5,IF(AND(A131&lt;4.35,D131&lt;0.8,H131&gt;=6.799,A131&lt;5.45),1.1,IF(AND(B131&lt;2.8,D131&lt;1.35,H131&gt;=7.564,F131&lt;2.5,A131&gt;=5.45),4.1,IF(AND(B131&gt;=2.8,D131&lt;1.35,H131&gt;=7.564,F131&lt;2.5,A131&gt;=5.45),4.267,IF(AND(B131&lt;2.75,D131&gt;=1.35,H131&gt;=7.564,F131&lt;2.5,A131&gt;=5.45),5,IF(AND(G131&gt;=0.078,G131&lt;0.26,H131&lt;16.284,F131&gt;=2.5,A131&gt;=5.45),6.06,IF(AND(G131&gt;=0.805,G131&gt;=0.26,H131&lt;16.284,F131&gt;=2.5,A131&gt;=5.45),5.02,IF(AND(H131&gt;=10.109,B131&gt;=3.45,A131&gt;=4.35,D131&lt;0.8,H131&gt;=6.799,A131&lt;5.45),1.55,IF(AND(D131&lt;2.25,G131&lt;0.078,G131&lt;0.26,H131&lt;16.284,F131&gt;=2.5,A131&gt;=5.45),5.6,IF(AND(D131&gt;=2.25,G131&lt;0.078,G131&lt;0.26,H131&lt;16.284,F131&gt;=2.5,A131&gt;=5.45),5.7,IF(AND(A131&lt;6.15,G131&lt;0.805,G131&gt;=0.26,H131&lt;16.284,F131&gt;=2.5,A131&gt;=5.45),4.967,IF(AND(A131&lt;4.65,H131&lt;12.227,B131&lt;3.45,A131&gt;=4.35,D131&lt;0.8,H131&gt;=6.799,A131&lt;5.45),1.333,IF(AND(A131&lt;4.85,H131&gt;=12.227,B131&lt;3.45,A131&gt;=4.35,D131&lt;0.8,H131&gt;=6.799,A131&lt;5.45),1.42,IF(AND(A131&gt;=4.85,H131&gt;=12.227,B131&lt;3.45,A131&gt;=4.35,D131&lt;0.8,H131&gt;=6.799,A131&lt;5.45),1.533,IF(AND(A131&lt;5.05,H131&lt;10.109,B131&gt;=3.45,A131&gt;=4.35,D131&lt;0.8,H131&gt;=6.799,A131&lt;5.45),1.4,IF(AND(A131&gt;=5.05,H131&lt;10.109,B131&gt;=3.45,A131&gt;=4.35,D131&lt;0.8,H131&gt;=6.799,A131&lt;5.45),1.5,IF(AND(G131&lt;0.14,H131&lt;13.531,B131&gt;=2.75,D131&gt;=1.35,H131&gt;=7.564,F131&lt;2.5,A131&gt;=5.45),4.7,IF(AND(G131&lt;0.187,H131&gt;=13.531,B131&gt;=2.75,D131&gt;=1.35,H131&gt;=7.564,F131&lt;2.5,A131&gt;=5.45),5,IF(AND(G131&gt;=0.187,H131&gt;=13.531,B131&gt;=2.75,D131&gt;=1.35,H131&gt;=7.564,F131&lt;2.5,A131&gt;=5.45),4.66,IF(AND(A131&lt;6.35,A131&gt;=6.15,G131&lt;0.805,G131&gt;=0.26,H131&lt;16.284,F131&gt;=2.5,A131&gt;=5.45),6,IF(AND(D131&lt;0.15,A131&gt;=4.65,H131&lt;12.227,B131&lt;3.45,A131&gt;=4.35,D131&lt;0.8,H131&gt;=6.799,A131&lt;5.45),1.5,IF(AND(H131&lt;10.723,G131&gt;=0.14,H131&lt;13.531,B131&gt;=2.75,D131&gt;=1.35,H131&gt;=7.564,F131&lt;2.5,A131&gt;=5.45),4.6,IF(AND(H131&gt;=10.723,G131&gt;=0.14,H131&lt;13.531,B131&gt;=2.75,D131&gt;=1.35,H131&gt;=7.564,F131&lt;2.5,A131&gt;=5.45),4.46,IF(AND(G131&lt;0.364,A131&gt;=6.35,A131&gt;=6.15,G131&lt;0.805,G131&gt;=0.26,H131&lt;16.284,F131&gt;=2.5,A131&gt;=5.45),5.28,IF(AND(A131&lt;5.1,D131&gt;=0.15,A131&gt;=4.65,H131&lt;12.227,B131&lt;3.45,A131&gt;=4.35,D131&lt;0.8,H131&gt;=6.799,A131&lt;5.45),1.36,IF(AND(A131&gt;=5.1,D131&gt;=0.15,A131&gt;=4.65,H131&lt;12.227,B131&lt;3.45,A131&gt;=4.35,D131&lt;0.8,H131&gt;=6.799,A131&lt;5.45),1.4,IF(AND(G131&gt;=0.6,G131&gt;=0.364,A131&gt;=6.35,A131&gt;=6.15,G131&lt;0.805,G131&gt;=0.26,H131&lt;16.284,F131&gt;=2.5,A131&gt;=5.45),5.1,IF(AND(A131&gt;=6.95,G131&lt;0.6,G131&gt;=0.364,A131&gt;=6.35,A131&gt;=6.15,G131&lt;0.805,G131&gt;=0.26,H131&lt;16.284,F131&gt;=2.5,A131&gt;=5.45),5.8,IF(AND(B131&lt;3.2,A131&lt;6.95,G131&lt;0.6,G131&gt;=0.364,A131&gt;=6.35,A131&gt;=6.15,G131&lt;0.805,G131&gt;=0.26,H131&lt;16.284,F131&gt;=2.5,A131&gt;=5.45),5.6,IF(AND(B131&gt;=3.2,A131&lt;6.95,G131&lt;0.6,G131&gt;=0.364,A131&gt;=6.35,A131&gt;=6.15,G131&lt;0.805,G131&gt;=0.26,H131&lt;16.284,F131&gt;=2.5,A131&gt;=5.45),5.7,"shouldnthappen"))))))))))))))))))))))))))))))))))</f>
        <v>5.6</v>
      </c>
      <c r="AI131" s="1" t="n">
        <f aca="false">IF(AND(B131&gt;=3.55,A131&lt;5.05,F131&lt;1.5),1,IF(AND(H131&gt;=13.436,A131&gt;=5.05,F131&lt;1.5),1.633,IF(AND(A131&lt;4.35,B131&lt;3.55,A131&lt;5.05,F131&lt;1.5),1.1,IF(AND(A131&lt;5.15,H131&lt;13.436,A131&gt;=5.05,F131&lt;1.5),1.6,IF(AND(G131&lt;0.837,D131&lt;1.2,B131&lt;2.65,F131&gt;=1.5),3.7,IF(AND(G131&gt;=0.837,D131&lt;1.2,B131&lt;2.65,F131&gt;=1.5),3,IF(AND(D131&lt;1.4,D131&gt;=1.2,B131&lt;2.65,F131&gt;=1.5),4.133,IF(AND(D131&gt;=1.4,D131&gt;=1.2,B131&lt;2.65,F131&gt;=1.5),4.633,IF(AND(G131&lt;0.302,A131&gt;=4.35,B131&lt;3.55,A131&lt;5.05,F131&lt;1.5),1.34,IF(AND(D131&gt;=0.3,A131&gt;=5.15,H131&lt;13.436,A131&gt;=5.05,F131&lt;1.5),1.5,IF(AND(G131&lt;0.233,G131&lt;0.265,D131&lt;1.55,B131&gt;=2.65,F131&gt;=1.5),4.56,IF(AND(G131&gt;=0.233,G131&lt;0.265,D131&lt;1.55,B131&gt;=2.65,F131&gt;=1.5),5.1,IF(AND(G131&lt;0.395,G131&gt;=0.265,D131&lt;1.55,B131&gt;=2.65,F131&gt;=1.5),4.025,IF(AND(H131&lt;13.935,A131&gt;=7.05,D131&gt;=1.55,B131&gt;=2.65,F131&gt;=1.5),6.12,IF(AND(H131&gt;=13.935,A131&gt;=7.05,D131&gt;=1.55,B131&gt;=2.65,F131&gt;=1.5),6.64,IF(AND(G131&gt;=0.858,G131&gt;=0.302,A131&gt;=4.35,B131&lt;3.55,A131&lt;5.05,F131&lt;1.5),1.3,IF(AND(H131&lt;6.543,D131&lt;0.3,A131&gt;=5.15,H131&lt;13.436,A131&gt;=5.05,F131&lt;1.5),1.4,IF(AND(H131&gt;=6.543,D131&lt;0.3,A131&gt;=5.15,H131&lt;13.436,A131&gt;=5.05,F131&lt;1.5),1.48,IF(AND(A131&lt;6.3,G131&gt;=0.395,G131&gt;=0.265,D131&lt;1.55,B131&gt;=2.65,F131&gt;=1.5),4.14,IF(AND(A131&gt;=6.3,G131&gt;=0.395,G131&gt;=0.265,D131&lt;1.55,B131&gt;=2.65,F131&gt;=1.5),4.767,IF(AND(G131&gt;=0.669,B131&lt;3.15,A131&lt;7.05,D131&gt;=1.55,B131&gt;=2.65,F131&gt;=1.5),5,IF(AND(H131&lt;9.459,G131&lt;0.858,G131&gt;=0.302,A131&gt;=4.35,B131&lt;3.55,A131&lt;5.05,F131&lt;1.5),1.4,IF(AND(H131&gt;=9.459,G131&lt;0.858,G131&gt;=0.302,A131&gt;=4.35,B131&lt;3.55,A131&lt;5.05,F131&lt;1.5),1.6,IF(AND(G131&gt;=0.433,G131&lt;0.669,B131&lt;3.15,A131&lt;7.05,D131&gt;=1.55,B131&gt;=2.65,F131&gt;=1.5),5.68,IF(AND(G131&lt;0.481,H131&lt;10.257,B131&gt;=3.15,A131&lt;7.05,D131&gt;=1.55,B131&gt;=2.65,F131&gt;=1.5),5.7,IF(AND(G131&gt;=0.481,H131&lt;10.257,B131&gt;=3.15,A131&lt;7.05,D131&gt;=1.55,B131&gt;=2.65,F131&gt;=1.5),5.9,IF(AND(D131&lt;2.15,H131&gt;=10.257,B131&gt;=3.15,A131&lt;7.05,D131&gt;=1.55,B131&gt;=2.65,F131&gt;=1.5),5.1,IF(AND(D131&gt;=2.15,H131&gt;=10.257,B131&gt;=3.15,A131&lt;7.05,D131&gt;=1.55,B131&gt;=2.65,F131&gt;=1.5),5.42,IF(AND(G131&lt;0.098,G131&lt;0.433,G131&lt;0.669,B131&lt;3.15,A131&lt;7.05,D131&gt;=1.55,B131&gt;=2.65,F131&gt;=1.5),5.567,IF(AND(D131&lt;1.8,G131&gt;=0.098,G131&lt;0.433,G131&lt;0.669,B131&lt;3.15,A131&lt;7.05,D131&gt;=1.55,B131&gt;=2.65,F131&gt;=1.5),5.033,IF(AND(G131&gt;=0.312,D131&gt;=1.8,G131&gt;=0.098,G131&lt;0.433,G131&lt;0.669,B131&lt;3.15,A131&lt;7.05,D131&gt;=1.55,B131&gt;=2.65,F131&gt;=1.5),5.4,IF(AND(H131&lt;9.002,G131&lt;0.312,D131&gt;=1.8,G131&gt;=0.098,G131&lt;0.433,G131&lt;0.669,B131&lt;3.15,A131&lt;7.05,D131&gt;=1.55,B131&gt;=2.65,F131&gt;=1.5),5.1,IF(AND(H131&gt;=9.002,G131&lt;0.312,D131&gt;=1.8,G131&gt;=0.098,G131&lt;0.433,G131&lt;0.669,B131&lt;3.15,A131&lt;7.05,D131&gt;=1.55,B131&gt;=2.65,F131&gt;=1.5),5.26,"shouldnthappen")))))))))))))))))))))))))))))))))</f>
        <v>5.68</v>
      </c>
      <c r="AJ131" s="1" t="n">
        <f aca="false">IF(AND(A131&gt;=5.25,D131&gt;=0.35,D131&lt;0.8),1.433,IF(AND(F131&gt;=2.5,H131&lt;6.927,D131&gt;=0.8),5.1,IF(AND(H131&lt;5.85,B131&lt;3.65,D131&lt;0.35,D131&lt;0.8),1,IF(AND(A131&lt;5.55,B131&gt;=3.65,D131&lt;0.35,D131&lt;0.8),1.5,IF(AND(A131&gt;=5.55,B131&gt;=3.65,D131&lt;0.35,D131&lt;0.8),1.7,IF(AND(H131&lt;7.949,A131&lt;5.25,D131&gt;=0.35,D131&lt;0.8),1.9,IF(AND(H131&gt;=7.949,A131&lt;5.25,D131&gt;=0.35,D131&lt;0.8),1.54,IF(AND(A131&lt;5.55,F131&lt;2.5,H131&lt;6.927,D131&gt;=0.8),3.98,IF(AND(A131&gt;=5.55,F131&lt;2.5,H131&lt;6.927,D131&gt;=0.8),4.1,IF(AND(A131&gt;=7.25,D131&gt;=1.55,H131&gt;=6.927,D131&gt;=0.8),6.65,IF(AND(A131&lt;5.75,D131&lt;1.2,D131&lt;1.55,H131&gt;=6.927,D131&gt;=0.8),3.62,IF(AND(A131&gt;=5.75,D131&lt;1.2,D131&lt;1.55,H131&gt;=6.927,D131&gt;=0.8),4.1,IF(AND(G131&lt;0.175,A131&lt;4.8,H131&gt;=5.85,B131&lt;3.65,D131&lt;0.35,D131&lt;0.8),1.5,IF(AND(G131&gt;=0.175,A131&lt;4.8,H131&gt;=5.85,B131&lt;3.65,D131&lt;0.35,D131&lt;0.8),1.3,IF(AND(A131&gt;=5.05,A131&gt;=4.8,H131&gt;=5.85,B131&lt;3.65,D131&lt;0.35,D131&lt;0.8),1.5,IF(AND(G131&gt;=0.735,A131&lt;6.25,D131&gt;=1.2,D131&lt;1.55,H131&gt;=6.927,D131&gt;=0.8),4,IF(AND(H131&lt;10.464,A131&lt;6.2,A131&lt;7.25,D131&gt;=1.55,H131&gt;=6.927,D131&gt;=0.8),5.1,IF(AND(H131&gt;=10.464,A131&lt;6.2,A131&lt;7.25,D131&gt;=1.55,H131&gt;=6.927,D131&gt;=0.8),4.9,IF(AND(G131&lt;0.418,A131&lt;5.05,A131&gt;=4.8,H131&gt;=5.85,B131&lt;3.65,D131&lt;0.35,D131&lt;0.8),1.48,IF(AND(G131&gt;=0.418,A131&lt;5.05,A131&gt;=4.8,H131&gt;=5.85,B131&lt;3.65,D131&lt;0.35,D131&lt;0.8),1.3,IF(AND(B131&lt;2.75,G131&lt;0.735,A131&lt;6.25,D131&gt;=1.2,D131&lt;1.55,H131&gt;=6.927,D131&gt;=0.8),4.35,IF(AND(H131&lt;15.422,D131&lt;1.45,A131&gt;=6.25,D131&gt;=1.2,D131&lt;1.55,H131&gt;=6.927,D131&gt;=0.8),4.375,IF(AND(H131&gt;=15.422,D131&lt;1.45,A131&gt;=6.25,D131&gt;=1.2,D131&lt;1.55,H131&gt;=6.927,D131&gt;=0.8),4.7,IF(AND(A131&lt;6.4,D131&gt;=1.45,A131&gt;=6.25,D131&gt;=1.2,D131&lt;1.55,H131&gt;=6.927,D131&gt;=0.8),5.1,IF(AND(G131&gt;=0.576,D131&lt;2.15,A131&gt;=6.2,A131&lt;7.25,D131&gt;=1.55,H131&gt;=6.927,D131&gt;=0.8),5.1,IF(AND(G131&lt;0.537,D131&gt;=2.15,A131&gt;=6.2,A131&lt;7.25,D131&gt;=1.55,H131&gt;=6.927,D131&gt;=0.8),5.533,IF(AND(G131&gt;=0.537,D131&gt;=2.15,A131&gt;=6.2,A131&lt;7.25,D131&gt;=1.55,H131&gt;=6.927,D131&gt;=0.8),5.9,IF(AND(D131&lt;1.45,B131&gt;=2.75,G131&lt;0.735,A131&lt;6.25,D131&gt;=1.2,D131&lt;1.55,H131&gt;=6.927,D131&gt;=0.8),4.6,IF(AND(D131&gt;=1.45,B131&gt;=2.75,G131&lt;0.735,A131&lt;6.25,D131&gt;=1.2,D131&lt;1.55,H131&gt;=6.927,D131&gt;=0.8),4.5,IF(AND(H131&lt;12.582,A131&gt;=6.4,D131&gt;=1.45,A131&gt;=6.25,D131&gt;=1.2,D131&lt;1.55,H131&gt;=6.927,D131&gt;=0.8),4.66,IF(AND(H131&gt;=12.582,A131&gt;=6.4,D131&gt;=1.45,A131&gt;=6.25,D131&gt;=1.2,D131&lt;1.55,H131&gt;=6.927,D131&gt;=0.8),4.9,IF(AND(B131&lt;2.75,G131&lt;0.576,D131&lt;2.15,A131&gt;=6.2,A131&lt;7.25,D131&gt;=1.55,H131&gt;=6.927,D131&gt;=0.8),5.3,IF(AND(G131&gt;=0.395,B131&gt;=2.75,G131&lt;0.576,D131&lt;2.15,A131&gt;=6.2,A131&lt;7.25,D131&gt;=1.55,H131&gt;=6.927,D131&gt;=0.8),5.6,IF(AND(D131&gt;=1.9,G131&lt;0.395,B131&gt;=2.75,G131&lt;0.576,D131&lt;2.15,A131&gt;=6.2,A131&lt;7.25,D131&gt;=1.55,H131&gt;=6.927,D131&gt;=0.8),5.333,IF(AND(B131&lt;2.95,D131&lt;1.9,G131&lt;0.395,B131&gt;=2.75,G131&lt;0.576,D131&lt;2.15,A131&gt;=6.2,A131&lt;7.25,D131&gt;=1.55,H131&gt;=6.927,D131&gt;=0.8),5.6,IF(AND(B131&gt;=2.95,D131&lt;1.9,G131&lt;0.395,B131&gt;=2.75,G131&lt;0.576,D131&lt;2.15,A131&gt;=6.2,A131&lt;7.25,D131&gt;=1.55,H131&gt;=6.927,D131&gt;=0.8),5.5,"shouldnthappen"))))))))))))))))))))))))))))))))))))</f>
        <v>5.6</v>
      </c>
      <c r="AK131" s="1" t="n">
        <f aca="false">IF(AND(H131&lt;5.85,B131&lt;3.65,F131&lt;1.5),1,IF(AND(B131&gt;=3.95,B131&gt;=3.65,F131&lt;1.5),1.433,IF(AND(A131&lt;5.15,F131&lt;2.5,F131&gt;=1.5),3.075,IF(AND(D131&gt;=0.35,H131&gt;=5.85,B131&lt;3.65,F131&lt;1.5),1.5,IF(AND(G131&lt;0.168,B131&lt;3.95,B131&gt;=3.65,F131&lt;1.5),1.7,IF(AND(H131&lt;5.767,A131&lt;7.25,F131&gt;=2.5,F131&gt;=1.5),4.5,IF(AND(D131&lt;1.9,A131&gt;=7.25,F131&gt;=2.5,F131&gt;=1.5),6.3,IF(AND(D131&gt;=1.9,A131&gt;=7.25,F131&gt;=2.5,F131&gt;=1.5),6.575,IF(AND(B131&lt;3.75,G131&gt;=0.168,B131&lt;3.95,B131&gt;=3.65,F131&lt;1.5),1.5,IF(AND(B131&gt;=3.75,G131&gt;=0.168,B131&lt;3.95,B131&gt;=3.65,F131&lt;1.5),1.6,IF(AND(D131&gt;=1.35,A131&lt;6.15,A131&gt;=5.15,F131&lt;2.5,F131&gt;=1.5),4.42,IF(AND(D131&lt;1.4,A131&gt;=6.15,A131&gt;=5.15,F131&lt;2.5,F131&gt;=1.5),4.5,IF(AND(D131&gt;=1.4,A131&gt;=6.15,A131&gt;=5.15,F131&lt;2.5,F131&gt;=1.5),4.675,IF(AND(D131&lt;0.15,H131&lt;11.218,D131&lt;0.35,H131&gt;=5.85,B131&lt;3.65,F131&lt;1.5),1.5,IF(AND(D131&lt;0.15,H131&gt;=11.218,D131&lt;0.35,H131&gt;=5.85,B131&lt;3.65,F131&lt;1.5),1.1,IF(AND(B131&lt;2.7,D131&lt;1.35,A131&lt;6.15,A131&gt;=5.15,F131&lt;2.5,F131&gt;=1.5),3.82,IF(AND(A131&lt;6.15,G131&gt;=0.755,H131&gt;=5.767,A131&lt;7.25,F131&gt;=2.5,F131&gt;=1.5),4.98,IF(AND(A131&gt;=6.15,G131&gt;=0.755,H131&gt;=5.767,A131&lt;7.25,F131&gt;=2.5,F131&gt;=1.5),5.3,IF(AND(B131&lt;3.4,D131&gt;=0.15,H131&lt;11.218,D131&lt;0.35,H131&gt;=5.85,B131&lt;3.65,F131&lt;1.5),1.4,IF(AND(B131&gt;=3.4,D131&gt;=0.15,H131&lt;11.218,D131&lt;0.35,H131&gt;=5.85,B131&lt;3.65,F131&lt;1.5),1.3,IF(AND(H131&lt;11.731,D131&gt;=0.15,H131&gt;=11.218,D131&lt;0.35,H131&gt;=5.85,B131&lt;3.65,F131&lt;1.5),1.2,IF(AND(H131&lt;9.053,B131&gt;=2.7,D131&lt;1.35,A131&lt;6.15,A131&gt;=5.15,F131&lt;2.5,F131&gt;=1.5),3.85,IF(AND(D131&gt;=2.1,B131&lt;2.85,G131&lt;0.755,H131&gt;=5.767,A131&lt;7.25,F131&gt;=2.5,F131&gt;=1.5),5.6,IF(AND(D131&gt;=2.45,B131&gt;=2.85,G131&lt;0.755,H131&gt;=5.767,A131&lt;7.25,F131&gt;=2.5,F131&gt;=1.5),5.8,IF(AND(B131&gt;=3.45,H131&gt;=11.731,D131&gt;=0.15,H131&gt;=11.218,D131&lt;0.35,H131&gt;=5.85,B131&lt;3.65,F131&lt;1.5),1.3,IF(AND(A131&lt;5.9,H131&gt;=9.053,B131&gt;=2.7,D131&lt;1.35,A131&lt;6.15,A131&gt;=5.15,F131&lt;2.5,F131&gt;=1.5),4.3,IF(AND(A131&gt;=5.9,H131&gt;=9.053,B131&gt;=2.7,D131&lt;1.35,A131&lt;6.15,A131&gt;=5.15,F131&lt;2.5,F131&gt;=1.5),4,IF(AND(G131&gt;=0.519,D131&lt;2.1,B131&lt;2.85,G131&lt;0.755,H131&gt;=5.767,A131&lt;7.25,F131&gt;=2.5,F131&gt;=1.5),4.9,IF(AND(A131&gt;=7.05,D131&lt;2.45,B131&gt;=2.85,G131&lt;0.755,H131&gt;=5.767,A131&lt;7.25,F131&gt;=2.5,F131&gt;=1.5),5.8,IF(AND(H131&lt;14.396,B131&lt;3.45,H131&gt;=11.731,D131&gt;=0.15,H131&gt;=11.218,D131&lt;0.35,H131&gt;=5.85,B131&lt;3.65,F131&lt;1.5),1.44,IF(AND(H131&gt;=14.396,B131&lt;3.45,H131&gt;=11.731,D131&gt;=0.15,H131&gt;=11.218,D131&lt;0.35,H131&gt;=5.85,B131&lt;3.65,F131&lt;1.5),1.3,IF(AND(G131&lt;0.282,G131&lt;0.519,D131&lt;2.1,B131&lt;2.85,G131&lt;0.755,H131&gt;=5.767,A131&lt;7.25,F131&gt;=2.5,F131&gt;=1.5),5.1,IF(AND(G131&gt;=0.282,G131&lt;0.519,D131&lt;2.1,B131&lt;2.85,G131&lt;0.755,H131&gt;=5.767,A131&lt;7.25,F131&gt;=2.5,F131&gt;=1.5),5.3,IF(AND(A131&lt;6.4,D131&lt;1.9,A131&lt;7.05,D131&lt;2.45,B131&gt;=2.85,G131&lt;0.755,H131&gt;=5.767,A131&lt;7.25,F131&gt;=2.5,F131&gt;=1.5),5.6,IF(AND(A131&gt;=6.4,D131&lt;1.9,A131&lt;7.05,D131&lt;2.45,B131&gt;=2.85,G131&lt;0.755,H131&gt;=5.767,A131&lt;7.25,F131&gt;=2.5,F131&gt;=1.5),5.5,IF(AND(H131&lt;8.884,D131&gt;=1.9,A131&lt;7.05,D131&lt;2.45,B131&gt;=2.85,G131&lt;0.755,H131&gt;=5.767,A131&lt;7.25,F131&gt;=2.5,F131&gt;=1.5),5.3,IF(AND(H131&gt;=8.884,D131&gt;=1.9,A131&lt;7.05,D131&lt;2.45,B131&gt;=2.85,G131&lt;0.755,H131&gt;=5.767,A131&lt;7.25,F131&gt;=2.5,F131&gt;=1.5),5.52,"shouldnthappen")))))))))))))))))))))))))))))))))))))</f>
        <v>5.6</v>
      </c>
      <c r="AL131" s="1" t="n">
        <f aca="false">IF(AND(H131&lt;5.85,A131&lt;5.05,D131&lt;0.8),1,IF(AND(B131&lt;3.35,A131&gt;=5.05,D131&lt;0.8),1.7,IF(AND(D131&gt;=2.45,F131&gt;=2.5,D131&gt;=0.8),6.05,IF(AND(H131&gt;=11.218,H131&gt;=5.85,A131&lt;5.05,D131&lt;0.8),1.28,IF(AND(G131&gt;=0.948,B131&gt;=3.35,A131&gt;=5.05,D131&lt;0.8),1.7,IF(AND(G131&gt;=0.423,H131&lt;11.218,H131&gt;=5.85,A131&lt;5.05,D131&lt;0.8),1.3,IF(AND(B131&lt;3.6,G131&lt;0.948,B131&gt;=3.35,A131&gt;=5.05,D131&lt;0.8),1.4,IF(AND(H131&lt;10.258,D131&lt;1.15,A131&lt;5.9,F131&lt;2.5,D131&gt;=0.8),3.36,IF(AND(H131&gt;=10.258,D131&lt;1.15,A131&lt;5.9,F131&lt;2.5,D131&gt;=0.8),3.9,IF(AND(A131&lt;5.3,D131&gt;=1.15,A131&lt;5.9,F131&lt;2.5,D131&gt;=0.8),3.9,IF(AND(D131&lt;1.55,B131&lt;2.75,A131&gt;=5.9,F131&lt;2.5,D131&gt;=0.8),4.64,IF(AND(D131&gt;=1.55,B131&lt;2.75,A131&gt;=5.9,F131&lt;2.5,D131&gt;=0.8),5.1,IF(AND(D131&gt;=1.6,B131&gt;=2.75,A131&gt;=5.9,F131&lt;2.5,D131&gt;=0.8),5,IF(AND(H131&lt;5.767,H131&lt;8.598,D131&lt;2.45,F131&gt;=2.5,D131&gt;=0.8),4.5,IF(AND(A131&lt;6.25,H131&gt;=8.598,D131&lt;2.45,F131&gt;=2.5,D131&gt;=0.8),5.02,IF(AND(B131&lt;3.55,G131&lt;0.423,H131&lt;11.218,H131&gt;=5.85,A131&lt;5.05,D131&lt;0.8),1.525,IF(AND(B131&gt;=3.55,G131&lt;0.423,H131&lt;11.218,H131&gt;=5.85,A131&lt;5.05,D131&lt;0.8),1.4,IF(AND(H131&gt;=13.932,B131&gt;=3.6,G131&lt;0.948,B131&gt;=3.35,A131&gt;=5.05,D131&lt;0.8),1.65,IF(AND(G131&gt;=0.652,A131&gt;=5.3,D131&gt;=1.15,A131&lt;5.9,F131&lt;2.5,D131&gt;=0.8),3.8,IF(AND(D131&lt;1.35,D131&lt;1.6,B131&gt;=2.75,A131&gt;=5.9,F131&lt;2.5,D131&gt;=0.8),4.42,IF(AND(H131&lt;6.656,H131&gt;=5.767,H131&lt;8.598,D131&lt;2.45,F131&gt;=2.5,D131&gt;=0.8),5.033,IF(AND(H131&gt;=6.656,H131&gt;=5.767,H131&lt;8.598,D131&lt;2.45,F131&gt;=2.5,D131&gt;=0.8),5.1,IF(AND(G131&gt;=0.885,A131&gt;=6.25,H131&gt;=8.598,D131&lt;2.45,F131&gt;=2.5,D131&gt;=0.8),5.2,IF(AND(H131&lt;6.926,H131&lt;13.932,B131&gt;=3.6,G131&lt;0.948,B131&gt;=3.35,A131&gt;=5.05,D131&lt;0.8),1.433,IF(AND(H131&gt;=6.926,H131&lt;13.932,B131&gt;=3.6,G131&lt;0.948,B131&gt;=3.35,A131&gt;=5.05,D131&lt;0.8),1.5,IF(AND(A131&lt;5.65,G131&lt;0.652,A131&gt;=5.3,D131&gt;=1.15,A131&lt;5.9,F131&lt;2.5,D131&gt;=0.8),4.36,IF(AND(A131&gt;=5.65,G131&lt;0.652,A131&gt;=5.3,D131&gt;=1.15,A131&lt;5.9,F131&lt;2.5,D131&gt;=0.8),4.2,IF(AND(H131&gt;=13.561,D131&gt;=1.35,D131&lt;1.6,B131&gt;=2.75,A131&gt;=5.9,F131&lt;2.5,D131&gt;=0.8),4.767,IF(AND(H131&lt;9.091,G131&lt;0.885,A131&gt;=6.25,H131&gt;=8.598,D131&lt;2.45,F131&gt;=2.5,D131&gt;=0.8),6.3,IF(AND(H131&gt;=12.206,H131&lt;13.561,D131&gt;=1.35,D131&lt;1.6,B131&gt;=2.75,A131&gt;=5.9,F131&lt;2.5,D131&gt;=0.8),4.4,IF(AND(D131&gt;=2.25,H131&gt;=9.091,G131&lt;0.885,A131&gt;=6.25,H131&gt;=8.598,D131&lt;2.45,F131&gt;=2.5,D131&gt;=0.8),5.9,IF(AND(B131&lt;3.05,H131&lt;12.206,H131&lt;13.561,D131&gt;=1.35,D131&lt;1.6,B131&gt;=2.75,A131&gt;=5.9,F131&lt;2.5,D131&gt;=0.8),4.6,IF(AND(B131&gt;=3.05,H131&lt;12.206,H131&lt;13.561,D131&gt;=1.35,D131&lt;1.6,B131&gt;=2.75,A131&gt;=5.9,F131&lt;2.5,D131&gt;=0.8),4.7,IF(AND(G131&gt;=0.596,D131&lt;2.25,H131&gt;=9.091,G131&lt;0.885,A131&gt;=6.25,H131&gt;=8.598,D131&lt;2.45,F131&gt;=2.5,D131&gt;=0.8),5.1,IF(AND(G131&gt;=0.379,G131&lt;0.596,D131&lt;2.25,H131&gt;=9.091,G131&lt;0.885,A131&gt;=6.25,H131&gt;=8.598,D131&lt;2.45,F131&gt;=2.5,D131&gt;=0.8),5.767,IF(AND(D131&lt;2.15,G131&lt;0.379,G131&lt;0.596,D131&lt;2.25,H131&gt;=9.091,G131&lt;0.885,A131&gt;=6.25,H131&gt;=8.598,D131&lt;2.45,F131&gt;=2.5,D131&gt;=0.8),5.4,IF(AND(D131&gt;=2.15,G131&lt;0.379,G131&lt;0.596,D131&lt;2.25,H131&gt;=9.091,G131&lt;0.885,A131&gt;=6.25,H131&gt;=8.598,D131&lt;2.45,F131&gt;=2.5,D131&gt;=0.8),5.6,"shouldnthappen")))))))))))))))))))))))))))))))))))))</f>
        <v>5.767</v>
      </c>
      <c r="AM131" s="1" t="n">
        <f aca="false">IF(AND(H131&lt;5.245,D131&lt;0.8),1,IF(AND(A131&lt;4.5,H131&gt;=5.245,D131&lt;0.8),1.35,IF(AND(D131&gt;=0.5,A131&gt;=4.5,H131&gt;=5.245,D131&lt;0.8),1.6,IF(AND(H131&lt;7.25,B131&lt;2.6,A131&lt;6.15,D131&gt;=0.8),4.375,IF(AND(H131&gt;=7.25,B131&lt;2.6,A131&lt;6.15,D131&gt;=0.8),3.075,IF(AND(H131&lt;13.935,A131&gt;=7.05,A131&gt;=6.15,D131&gt;=0.8),6.067,IF(AND(H131&gt;=13.935,A131&gt;=7.05,A131&gt;=6.15,D131&gt;=0.8),6.525,IF(AND(G131&gt;=0.948,D131&lt;0.5,A131&gt;=4.5,H131&gt;=5.245,D131&lt;0.8),1.7,IF(AND(G131&lt;0.568,D131&gt;=1.55,B131&gt;=2.6,A131&lt;6.15,D131&gt;=0.8),5.1,IF(AND(G131&gt;=0.568,D131&gt;=1.55,B131&gt;=2.6,A131&lt;6.15,D131&gt;=0.8),5,IF(AND(A131&gt;=6.6,B131&gt;=3.15,A131&lt;7.05,A131&gt;=6.15,D131&gt;=0.8),5.78,IF(AND(G131&lt;0.165,G131&lt;0.273,D131&lt;1.55,B131&gt;=2.6,A131&lt;6.15,D131&gt;=0.8),4.1,IF(AND(G131&gt;=0.165,G131&lt;0.273,D131&lt;1.55,B131&gt;=2.6,A131&lt;6.15,D131&gt;=0.8),4.5,IF(AND(D131&lt;1.35,G131&gt;=0.273,D131&lt;1.55,B131&gt;=2.6,A131&lt;6.15,D131&gt;=0.8),4.08,IF(AND(D131&gt;=1.35,G131&gt;=0.273,D131&lt;1.55,B131&gt;=2.6,A131&lt;6.15,D131&gt;=0.8),4.4,IF(AND(D131&lt;1.45,F131&lt;2.5,B131&lt;3.15,A131&lt;7.05,A131&gt;=6.15,D131&gt;=0.8),4.38,IF(AND(D131&gt;=1.45,F131&lt;2.5,B131&lt;3.15,A131&lt;7.05,A131&gt;=6.15,D131&gt;=0.8),4.75,IF(AND(D131&gt;=2.25,F131&gt;=2.5,B131&lt;3.15,A131&lt;7.05,A131&gt;=6.15,D131&gt;=0.8),5.16,IF(AND(H131&lt;11.488,A131&lt;6.6,B131&gt;=3.15,A131&lt;7.05,A131&gt;=6.15,D131&gt;=0.8),6,IF(AND(H131&gt;=14.396,D131&lt;0.25,G131&lt;0.948,D131&lt;0.5,A131&gt;=4.5,H131&gt;=5.245,D131&lt;0.8),1.3,IF(AND(A131&gt;=5.55,D131&gt;=0.25,G131&lt;0.948,D131&lt;0.5,A131&gt;=4.5,H131&gt;=5.245,D131&lt;0.8),1.7,IF(AND(D131&lt;1.85,D131&lt;2.25,F131&gt;=2.5,B131&lt;3.15,A131&lt;7.05,A131&gt;=6.15,D131&gt;=0.8),5.6,IF(AND(G131&lt;0.669,H131&gt;=11.488,A131&lt;6.6,B131&gt;=3.15,A131&lt;7.05,A131&gt;=6.15,D131&gt;=0.8),4.7,IF(AND(G131&gt;=0.669,H131&gt;=11.488,A131&lt;6.6,B131&gt;=3.15,A131&lt;7.05,A131&gt;=6.15,D131&gt;=0.8),5.22,IF(AND(H131&lt;6.543,H131&lt;14.396,D131&lt;0.25,G131&lt;0.948,D131&lt;0.5,A131&gt;=4.5,H131&gt;=5.245,D131&lt;0.8),1.4,IF(AND(A131&lt;4.95,A131&lt;5.55,D131&gt;=0.25,G131&lt;0.948,D131&lt;0.5,A131&gt;=4.5,H131&gt;=5.245,D131&lt;0.8),1.4,IF(AND(A131&gt;=4.95,A131&lt;5.55,D131&gt;=0.25,G131&lt;0.948,D131&lt;0.5,A131&gt;=4.5,H131&gt;=5.245,D131&lt;0.8),1.48,IF(AND(H131&lt;10.667,D131&gt;=1.85,D131&lt;2.25,F131&gt;=2.5,B131&lt;3.15,A131&lt;7.05,A131&gt;=6.15,D131&gt;=0.8),5.25,IF(AND(H131&gt;=10.667,D131&gt;=1.85,D131&lt;2.25,F131&gt;=2.5,B131&lt;3.15,A131&lt;7.05,A131&gt;=6.15,D131&gt;=0.8),5.55,IF(AND(G131&lt;0.063,H131&gt;=6.543,H131&lt;14.396,D131&lt;0.25,G131&lt;0.948,D131&lt;0.5,A131&gt;=4.5,H131&gt;=5.245,D131&lt;0.8),1.4,IF(AND(H131&lt;9.212,G131&gt;=0.063,H131&gt;=6.543,H131&lt;14.396,D131&lt;0.25,G131&lt;0.948,D131&lt;0.5,A131&gt;=4.5,H131&gt;=5.245,D131&lt;0.8),1.475,IF(AND(H131&gt;=9.212,G131&gt;=0.063,H131&gt;=6.543,H131&lt;14.396,D131&lt;0.25,G131&lt;0.948,D131&lt;0.5,A131&gt;=4.5,H131&gt;=5.245,D131&lt;0.8),1.5,"shouldnthappen"))))))))))))))))))))))))))))))))</f>
        <v>5.55</v>
      </c>
      <c r="AN131" s="1" t="n">
        <f aca="false">IF(AND(D131&lt;0.7,A131&gt;=5.55),1.633,IF(AND(G131&lt;0.38,B131&lt;2.8,A131&lt;5.55),4.3,IF(AND(G131&gt;=0.38,B131&lt;2.8,A131&lt;5.55),3.325,IF(AND(D131&gt;=0.35,B131&gt;=2.8,A131&lt;5.55),1.6,IF(AND(B131&gt;=3.4,A131&lt;4.8,D131&lt;0.35,B131&gt;=2.8,A131&lt;5.55),1,IF(AND(H131&gt;=11.789,A131&lt;5.9,D131&lt;1.55,D131&gt;=0.7,A131&gt;=5.55),4.325,IF(AND(F131&gt;=2.5,A131&gt;=5.9,D131&lt;1.55,D131&gt;=0.7,A131&gt;=5.55),5.05,IF(AND(D131&lt;1.9,A131&gt;=7.25,D131&gt;=1.55,D131&gt;=0.7,A131&gt;=5.55),6.3,IF(AND(D131&gt;=1.9,A131&gt;=7.25,D131&gt;=1.55,D131&gt;=0.7,A131&gt;=5.55),6.4,IF(AND(A131&lt;4.35,B131&lt;3.4,A131&lt;4.8,D131&lt;0.35,B131&gt;=2.8,A131&lt;5.55),1.1,IF(AND(G131&gt;=0.934,B131&lt;3.45,A131&gt;=4.8,D131&lt;0.35,B131&gt;=2.8,A131&lt;5.55),1.7,IF(AND(H131&gt;=14.877,B131&gt;=3.45,A131&gt;=4.8,D131&lt;0.35,B131&gt;=2.8,A131&lt;5.55),1.3,IF(AND(B131&lt;2.6,H131&lt;11.789,A131&lt;5.9,D131&lt;1.55,D131&gt;=0.7,A131&gt;=5.55),3.9,IF(AND(B131&gt;=2.6,H131&lt;11.789,A131&lt;5.9,D131&lt;1.55,D131&gt;=0.7,A131&gt;=5.55),4.26,IF(AND(A131&lt;6.6,F131&lt;2.5,A131&gt;=5.9,D131&lt;1.55,D131&gt;=0.7,A131&gt;=5.55),4.625,IF(AND(A131&gt;=6.6,F131&lt;2.5,A131&gt;=5.9,D131&lt;1.55,D131&gt;=0.7,A131&gt;=5.55),4.475,IF(AND(B131&lt;2.6,D131&lt;2.05,A131&lt;7.25,D131&gt;=1.55,D131&gt;=0.7,A131&gt;=5.55),5.8,IF(AND(G131&gt;=0.743,D131&gt;=2.05,A131&lt;7.25,D131&gt;=1.55,D131&gt;=0.7,A131&gt;=5.55),5.1,IF(AND(G131&lt;0.422,A131&gt;=4.35,B131&lt;3.4,A131&lt;4.8,D131&lt;0.35,B131&gt;=2.8,A131&lt;5.55),1.367,IF(AND(G131&gt;=0.422,A131&gt;=4.35,B131&lt;3.4,A131&lt;4.8,D131&lt;0.35,B131&gt;=2.8,A131&lt;5.55),1.3,IF(AND(A131&lt;5.05,G131&lt;0.934,B131&lt;3.45,A131&gt;=4.8,D131&lt;0.35,B131&gt;=2.8,A131&lt;5.55),1.525,IF(AND(A131&gt;=5.05,G131&lt;0.934,B131&lt;3.45,A131&gt;=4.8,D131&lt;0.35,B131&gt;=2.8,A131&lt;5.55),1.5,IF(AND(G131&gt;=0.585,H131&lt;14.877,B131&gt;=3.45,A131&gt;=4.8,D131&lt;0.35,B131&gt;=2.8,A131&lt;5.55),1.54,IF(AND(G131&gt;=0.537,G131&lt;0.743,D131&gt;=2.05,A131&lt;7.25,D131&gt;=1.55,D131&gt;=0.7,A131&gt;=5.55),5.833,IF(AND(D131&gt;=0.25,G131&lt;0.585,H131&lt;14.877,B131&gt;=3.45,A131&gt;=4.8,D131&lt;0.35,B131&gt;=2.8,A131&lt;5.55),1.367,IF(AND(D131&lt;1.75,H131&lt;13.795,B131&gt;=2.6,D131&lt;2.05,A131&lt;7.25,D131&gt;=1.55,D131&gt;=0.7,A131&gt;=5.55),5.45,IF(AND(B131&lt;2.85,H131&gt;=13.795,B131&gt;=2.6,D131&lt;2.05,A131&lt;7.25,D131&gt;=1.55,D131&gt;=0.7,A131&gt;=5.55),5.1,IF(AND(B131&gt;=2.85,H131&gt;=13.795,B131&gt;=2.6,D131&lt;2.05,A131&lt;7.25,D131&gt;=1.55,D131&gt;=0.7,A131&gt;=5.55),4.82,IF(AND(G131&lt;0.353,G131&lt;0.537,G131&lt;0.743,D131&gt;=2.05,A131&lt;7.25,D131&gt;=1.55,D131&gt;=0.7,A131&gt;=5.55),5.425,IF(AND(G131&gt;=0.353,G131&lt;0.537,G131&lt;0.743,D131&gt;=2.05,A131&lt;7.25,D131&gt;=1.55,D131&gt;=0.7,A131&gt;=5.55),5.62,IF(AND(G131&lt;0.311,D131&lt;0.25,G131&lt;0.585,H131&lt;14.877,B131&gt;=3.45,A131&gt;=4.8,D131&lt;0.35,B131&gt;=2.8,A131&lt;5.55),1.5,IF(AND(G131&gt;=0.311,D131&lt;0.25,G131&lt;0.585,H131&lt;14.877,B131&gt;=3.45,A131&gt;=4.8,D131&lt;0.35,B131&gt;=2.8,A131&lt;5.55),1.4,IF(AND(B131&gt;=3.1,D131&gt;=1.75,H131&lt;13.795,B131&gt;=2.6,D131&lt;2.05,A131&lt;7.25,D131&gt;=1.55,D131&gt;=0.7,A131&gt;=5.55),5.1,IF(AND(B131&lt;2.85,B131&lt;3.1,D131&gt;=1.75,H131&lt;13.795,B131&gt;=2.6,D131&lt;2.05,A131&lt;7.25,D131&gt;=1.55,D131&gt;=0.7,A131&gt;=5.55),5.2,IF(AND(B131&gt;=2.85,B131&lt;3.1,D131&gt;=1.75,H131&lt;13.795,B131&gt;=2.6,D131&lt;2.05,A131&lt;7.25,D131&gt;=1.55,D131&gt;=0.7,A131&gt;=5.55),5.2,"shouldnthappen")))))))))))))))))))))))))))))))))))</f>
        <v>5.62</v>
      </c>
      <c r="AO131" s="1" t="n">
        <f aca="false">IF(AND(H131&gt;=14.529,G131&lt;0.633,D131&lt;0.8),1.3,IF(AND(A131&lt;5.05,G131&gt;=0.633,D131&lt;0.8),1.35,IF(AND(H131&gt;=14.379,H131&lt;14.529,G131&lt;0.633,D131&lt;0.8),1.7,IF(AND(B131&lt;3.35,A131&gt;=5.05,G131&gt;=0.633,D131&lt;0.8),1.7,IF(AND(D131&gt;=1.45,A131&lt;5.95,F131&lt;2.5,D131&gt;=0.8),4.5,IF(AND(D131&lt;1.35,A131&gt;=5.95,F131&lt;2.5,D131&gt;=0.8),4,IF(AND(D131&lt;1.85,G131&gt;=0.845,F131&gt;=2.5,D131&gt;=0.8),4.8,IF(AND(B131&gt;=4.3,H131&lt;14.379,H131&lt;14.529,G131&lt;0.633,D131&lt;0.8),1.5,IF(AND(A131&lt;5.25,B131&gt;=3.35,A131&gt;=5.05,G131&gt;=0.633,D131&lt;0.8),1.55,IF(AND(A131&gt;=5.25,B131&gt;=3.35,A131&gt;=5.05,G131&gt;=0.633,D131&lt;0.8),1.633,IF(AND(A131&lt;5.05,D131&lt;1.45,A131&lt;5.95,F131&lt;2.5,D131&gt;=0.8),3.3,IF(AND(G131&lt;0.293,D131&gt;=1.35,A131&gt;=5.95,F131&lt;2.5,D131&gt;=0.8),5,IF(AND(A131&gt;=6.6,D131&lt;2.05,G131&lt;0.845,F131&gt;=2.5,D131&gt;=0.8),5.8,IF(AND(B131&lt;3.05,D131&gt;=2.05,G131&lt;0.845,F131&gt;=2.5,D131&gt;=0.8),6.15,IF(AND(B131&lt;2.9,D131&gt;=1.85,G131&gt;=0.845,F131&gt;=2.5,D131&gt;=0.8),5.1,IF(AND(B131&gt;=2.9,D131&gt;=1.85,G131&gt;=0.845,F131&gt;=2.5,D131&gt;=0.8),5.2,IF(AND(B131&gt;=3.8,B131&lt;4.3,H131&lt;14.379,H131&lt;14.529,G131&lt;0.633,D131&lt;0.8),1.333,IF(AND(A131&lt;6.25,G131&gt;=0.293,D131&gt;=1.35,A131&gt;=5.95,F131&lt;2.5,D131&gt;=0.8),4.6,IF(AND(H131&lt;10.351,A131&lt;6.6,D131&lt;2.05,G131&lt;0.845,F131&gt;=2.5,D131&gt;=0.8),5.4,IF(AND(G131&gt;=0.364,B131&gt;=3.05,D131&gt;=2.05,G131&lt;0.845,F131&gt;=2.5,D131&gt;=0.8),5.66,IF(AND(G131&gt;=0.447,B131&lt;3.8,B131&lt;4.3,H131&lt;14.379,H131&lt;14.529,G131&lt;0.633,D131&lt;0.8),1.3,IF(AND(H131&lt;6.247,A131&lt;5.65,A131&gt;=5.05,D131&lt;1.45,A131&lt;5.95,F131&lt;2.5,D131&gt;=0.8),4.033,IF(AND(D131&lt;1.25,A131&gt;=5.65,A131&gt;=5.05,D131&lt;1.45,A131&lt;5.95,F131&lt;2.5,D131&gt;=0.8),3.88,IF(AND(D131&gt;=1.25,A131&gt;=5.65,A131&gt;=5.05,D131&lt;1.45,A131&lt;5.95,F131&lt;2.5,D131&gt;=0.8),4.35,IF(AND(B131&lt;2.65,A131&gt;=6.25,G131&gt;=0.293,D131&gt;=1.35,A131&gt;=5.95,F131&lt;2.5,D131&gt;=0.8),4.9,IF(AND(B131&lt;2.75,H131&gt;=10.351,A131&lt;6.6,D131&lt;2.05,G131&lt;0.845,F131&gt;=2.5,D131&gt;=0.8),5.1,IF(AND(B131&gt;=2.75,H131&gt;=10.351,A131&lt;6.6,D131&lt;2.05,G131&lt;0.845,F131&gt;=2.5,D131&gt;=0.8),4.95,IF(AND(B131&lt;3.15,G131&lt;0.364,B131&gt;=3.05,D131&gt;=2.05,G131&lt;0.845,F131&gt;=2.5,D131&gt;=0.8),5.28,IF(AND(B131&gt;=3.15,G131&lt;0.364,B131&gt;=3.05,D131&gt;=2.05,G131&lt;0.845,F131&gt;=2.5,D131&gt;=0.8),5.5,IF(AND(H131&lt;9.212,G131&lt;0.447,B131&lt;3.8,B131&lt;4.3,H131&lt;14.379,H131&lt;14.529,G131&lt;0.633,D131&lt;0.8),1.4,IF(AND(G131&lt;0.356,H131&gt;=6.247,A131&lt;5.65,A131&gt;=5.05,D131&lt;1.45,A131&lt;5.95,F131&lt;2.5,D131&gt;=0.8),4.2,IF(AND(B131&lt;3,B131&gt;=2.65,A131&gt;=6.25,G131&gt;=0.293,D131&gt;=1.35,A131&gt;=5.95,F131&lt;2.5,D131&gt;=0.8),4.6,IF(AND(B131&gt;=3,B131&gt;=2.65,A131&gt;=6.25,G131&gt;=0.293,D131&gt;=1.35,A131&gt;=5.95,F131&lt;2.5,D131&gt;=0.8),4.7,IF(AND(A131&lt;5.05,H131&gt;=9.212,G131&lt;0.447,B131&lt;3.8,B131&lt;4.3,H131&lt;14.379,H131&lt;14.529,G131&lt;0.633,D131&lt;0.8),1.533,IF(AND(A131&gt;=5.05,H131&gt;=9.212,G131&lt;0.447,B131&lt;3.8,B131&lt;4.3,H131&lt;14.379,H131&lt;14.529,G131&lt;0.633,D131&lt;0.8),1.425,IF(AND(A131&lt;5.35,G131&gt;=0.356,H131&gt;=6.247,A131&lt;5.65,A131&gt;=5.05,D131&lt;1.45,A131&lt;5.95,F131&lt;2.5,D131&gt;=0.8),3.9,IF(AND(A131&gt;=5.35,G131&gt;=0.356,H131&gt;=6.247,A131&lt;5.65,A131&gt;=5.05,D131&lt;1.45,A131&lt;5.95,F131&lt;2.5,D131&gt;=0.8),3.72,"shouldnthappen")))))))))))))))))))))))))))))))))))))</f>
        <v>6.15</v>
      </c>
      <c r="AP131" s="1" t="n">
        <f aca="false">IF(AND(F131&gt;=1.5,A131&lt;5.55),3.84,IF(AND(G131&gt;=0.52,A131&lt;4.75,F131&lt;1.5,A131&lt;5.55),1.16,IF(AND(A131&lt;5.65,A131&lt;5.85,D131&lt;1.55,A131&gt;=5.55),4.2,IF(AND(A131&gt;=5.65,A131&lt;5.85,D131&lt;1.55,A131&gt;=5.55),3.167,IF(AND(G131&gt;=0.798,A131&gt;=5.85,D131&lt;1.55,A131&gt;=5.55),4,IF(AND(F131&lt;2.5,H131&lt;14.1,D131&gt;=1.55,A131&gt;=5.55),4.84,IF(AND(A131&lt;7.2,H131&gt;=14.1,D131&gt;=1.55,A131&gt;=5.55),5.633,IF(AND(A131&gt;=7.2,H131&gt;=14.1,D131&gt;=1.55,A131&gt;=5.55),6.6,IF(AND(G131&lt;0.161,G131&lt;0.52,A131&lt;4.75,F131&lt;1.5,A131&lt;5.55),1.5,IF(AND(D131&gt;=0.5,G131&lt;0.676,A131&gt;=4.75,F131&lt;1.5,A131&lt;5.55),1.6,IF(AND(H131&lt;11.016,G131&gt;=0.676,A131&gt;=4.75,F131&lt;1.5,A131&lt;5.55),1.75,IF(AND(G131&lt;0.209,G131&lt;0.798,A131&gt;=5.85,D131&lt;1.55,A131&gt;=5.55),4.5,IF(AND(G131&gt;=0.74,F131&gt;=2.5,H131&lt;14.1,D131&gt;=1.55,A131&gt;=5.55),6.225,IF(AND(B131&lt;2.95,G131&gt;=0.161,G131&lt;0.52,A131&lt;4.75,F131&lt;1.5,A131&lt;5.55),1.4,IF(AND(B131&gt;=2.95,G131&gt;=0.161,G131&lt;0.52,A131&lt;4.75,F131&lt;1.5,A131&lt;5.55),1.34,IF(AND(B131&lt;3.15,D131&lt;0.5,G131&lt;0.676,A131&gt;=4.75,F131&lt;1.5,A131&lt;5.55),1.52,IF(AND(D131&lt;0.25,H131&gt;=11.016,G131&gt;=0.676,A131&gt;=4.75,F131&lt;1.5,A131&lt;5.55),1.567,IF(AND(D131&gt;=0.25,H131&gt;=11.016,G131&gt;=0.676,A131&gt;=4.75,F131&lt;1.5,A131&lt;5.55),1.5,IF(AND(H131&lt;7.47,G131&gt;=0.209,G131&lt;0.798,A131&gt;=5.85,D131&lt;1.55,A131&gt;=5.55),5.05,IF(AND(B131&lt;2.85,G131&lt;0.74,F131&gt;=2.5,H131&lt;14.1,D131&gt;=1.55,A131&gt;=5.55),5.35,IF(AND(B131&lt;3.3,B131&gt;=3.15,D131&lt;0.5,G131&lt;0.676,A131&gt;=4.75,F131&lt;1.5,A131&lt;5.55),1.2,IF(AND(D131&lt;1.45,H131&gt;=7.47,G131&gt;=0.209,G131&lt;0.798,A131&gt;=5.85,D131&lt;1.55,A131&gt;=5.55),4.66,IF(AND(D131&gt;=1.45,H131&gt;=7.47,G131&gt;=0.209,G131&lt;0.798,A131&gt;=5.85,D131&lt;1.55,A131&gt;=5.55),4.64,IF(AND(A131&gt;=7.05,B131&gt;=2.85,G131&lt;0.74,F131&gt;=2.5,H131&lt;14.1,D131&gt;=1.55,A131&gt;=5.55),5.8,IF(AND(B131&gt;=3.25,A131&lt;7.05,B131&gt;=2.85,G131&lt;0.74,F131&gt;=2.5,H131&lt;14.1,D131&gt;=1.55,A131&gt;=5.55),5.7,IF(AND(H131&gt;=13.641,D131&lt;0.25,B131&gt;=3.3,B131&gt;=3.15,D131&lt;0.5,G131&lt;0.676,A131&gt;=4.75,F131&lt;1.5,A131&lt;5.55),1.3,IF(AND(D131&lt;0.35,D131&gt;=0.25,B131&gt;=3.3,B131&gt;=3.15,D131&lt;0.5,G131&lt;0.676,A131&gt;=4.75,F131&lt;1.5,A131&lt;5.55),1.367,IF(AND(D131&gt;=0.35,D131&gt;=0.25,B131&gt;=3.3,B131&gt;=3.15,D131&lt;0.5,G131&lt;0.676,A131&gt;=4.75,F131&lt;1.5,A131&lt;5.55),1.3,IF(AND(A131&lt;6.35,B131&lt;3.25,A131&lt;7.05,B131&gt;=2.85,G131&lt;0.74,F131&gt;=2.5,H131&lt;14.1,D131&gt;=1.55,A131&gt;=5.55),5.6,IF(AND(A131&gt;=6.35,B131&lt;3.25,A131&lt;7.05,B131&gt;=2.85,G131&lt;0.74,F131&gt;=2.5,H131&lt;14.1,D131&gt;=1.55,A131&gt;=5.55),5.325,IF(AND(A131&lt;5.1,H131&lt;13.641,D131&lt;0.25,B131&gt;=3.3,B131&gt;=3.15,D131&lt;0.5,G131&lt;0.676,A131&gt;=4.75,F131&lt;1.5,A131&lt;5.55),1.4,IF(AND(H131&gt;=11.031,A131&gt;=5.1,H131&lt;13.641,D131&lt;0.25,B131&gt;=3.3,B131&gt;=3.15,D131&lt;0.5,G131&lt;0.676,A131&gt;=4.75,F131&lt;1.5,A131&lt;5.55),1.4,IF(AND(A131&lt;5.45,H131&lt;11.031,A131&gt;=5.1,H131&lt;13.641,D131&lt;0.25,B131&gt;=3.3,B131&gt;=3.15,D131&lt;0.5,G131&lt;0.676,A131&gt;=4.75,F131&lt;1.5,A131&lt;5.55),1.5,IF(AND(A131&gt;=5.45,H131&lt;11.031,A131&gt;=5.1,H131&lt;13.641,D131&lt;0.25,B131&gt;=3.3,B131&gt;=3.15,D131&lt;0.5,G131&lt;0.676,A131&gt;=4.75,F131&lt;1.5,A131&lt;5.55),1.4,"shouldnthappen"))))))))))))))))))))))))))))))))))</f>
        <v>5.35</v>
      </c>
      <c r="AQ131" s="1" t="n">
        <f aca="false">IF(AND(H131&lt;6.926,D131&gt;=0.35,F131&lt;1.5),1.9,IF(AND(G131&gt;=0.869,D131&gt;=1.75,F131&gt;=1.5),5.15,IF(AND(A131&lt;4.35,A131&lt;5.05,D131&lt;0.35,F131&lt;1.5),1.1,IF(AND(H131&lt;6.089,A131&gt;=5.05,D131&lt;0.35,F131&lt;1.5),1.7,IF(AND(H131&gt;=13.089,H131&gt;=6.926,D131&gt;=0.35,F131&lt;1.5),1.3,IF(AND(G131&lt;0.695,D131&lt;1.15,D131&lt;1.75,F131&gt;=1.5),3.62,IF(AND(G131&gt;=0.695,D131&lt;1.15,D131&lt;1.75,F131&gt;=1.5),3,IF(AND(G131&gt;=0.585,H131&gt;=6.089,A131&gt;=5.05,D131&lt;0.35,F131&lt;1.5),1.5,IF(AND(H131&lt;9.582,H131&lt;13.089,H131&gt;=6.926,D131&gt;=0.35,F131&lt;1.5),1.5,IF(AND(H131&gt;=9.582,H131&lt;13.089,H131&gt;=6.926,D131&gt;=0.35,F131&lt;1.5),1.6,IF(AND(D131&lt;1.35,H131&lt;9.349,D131&gt;=1.15,D131&lt;1.75,F131&gt;=1.5),3.867,IF(AND(D131&lt;2.05,A131&lt;7.05,G131&lt;0.869,D131&gt;=1.75,F131&gt;=1.5),4.9,IF(AND(B131&gt;=3.3,A131&gt;=7.05,G131&lt;0.869,D131&gt;=1.75,F131&gt;=1.5),6.1,IF(AND(G131&lt;0.347,H131&lt;11.218,A131&gt;=4.35,A131&lt;5.05,D131&lt;0.35,F131&lt;1.5),1.4,IF(AND(G131&gt;=0.347,H131&lt;11.218,A131&gt;=4.35,A131&lt;5.05,D131&lt;0.35,F131&lt;1.5),1.5,IF(AND(G131&gt;=0.265,H131&gt;=11.218,A131&gt;=4.35,A131&lt;5.05,D131&lt;0.35,F131&lt;1.5),1.45,IF(AND(A131&gt;=5.4,G131&lt;0.585,H131&gt;=6.089,A131&gt;=5.05,D131&lt;0.35,F131&lt;1.5),1.35,IF(AND(B131&gt;=2.9,D131&gt;=1.35,H131&lt;9.349,D131&gt;=1.15,D131&lt;1.75,F131&gt;=1.5),4.6,IF(AND(D131&gt;=1.35,A131&lt;6.15,H131&gt;=9.349,D131&gt;=1.15,D131&lt;1.75,F131&gt;=1.5),4.54,IF(AND(H131&lt;10.927,A131&gt;=6.15,H131&gt;=9.349,D131&gt;=1.15,D131&lt;1.75,F131&gt;=1.5),4.3,IF(AND(G131&lt;0.512,D131&gt;=2.05,A131&lt;7.05,G131&lt;0.869,D131&gt;=1.75,F131&gt;=1.5),5.533,IF(AND(G131&gt;=0.512,D131&gt;=2.05,A131&lt;7.05,G131&lt;0.869,D131&gt;=1.75,F131&gt;=1.5),5.88,IF(AND(H131&lt;11.551,B131&lt;3.3,A131&gt;=7.05,G131&lt;0.869,D131&gt;=1.75,F131&gt;=1.5),6.3,IF(AND(G131&lt;0.227,G131&lt;0.265,H131&gt;=11.218,A131&gt;=4.35,A131&lt;5.05,D131&lt;0.35,F131&lt;1.5),1.4,IF(AND(G131&gt;=0.227,G131&lt;0.265,H131&gt;=11.218,A131&gt;=4.35,A131&lt;5.05,D131&lt;0.35,F131&lt;1.5),1.26,IF(AND(H131&lt;11.031,A131&lt;5.4,G131&lt;0.585,H131&gt;=6.089,A131&gt;=5.05,D131&lt;0.35,F131&lt;1.5),1.5,IF(AND(H131&gt;=11.031,A131&lt;5.4,G131&lt;0.585,H131&gt;=6.089,A131&gt;=5.05,D131&lt;0.35,F131&lt;1.5),1.4,IF(AND(A131&lt;5.45,B131&lt;2.9,D131&gt;=1.35,H131&lt;9.349,D131&gt;=1.15,D131&lt;1.75,F131&gt;=1.5),4.5,IF(AND(A131&lt;5.9,D131&lt;1.35,A131&lt;6.15,H131&gt;=9.349,D131&gt;=1.15,D131&lt;1.75,F131&gt;=1.5),4.2,IF(AND(A131&gt;=5.9,D131&lt;1.35,A131&lt;6.15,H131&gt;=9.349,D131&gt;=1.15,D131&lt;1.75,F131&gt;=1.5),4,IF(AND(A131&gt;=6.75,H131&gt;=10.927,A131&gt;=6.15,H131&gt;=9.349,D131&gt;=1.15,D131&lt;1.75,F131&gt;=1.5),4.767,IF(AND(B131&lt;2.9,H131&gt;=11.551,B131&lt;3.3,A131&gt;=7.05,G131&lt;0.869,D131&gt;=1.75,F131&gt;=1.5),6.7,IF(AND(B131&gt;=2.9,H131&gt;=11.551,B131&lt;3.3,A131&gt;=7.05,G131&lt;0.869,D131&gt;=1.75,F131&gt;=1.5),6.6,IF(AND(B131&lt;2.45,A131&gt;=5.45,B131&lt;2.9,D131&gt;=1.35,H131&lt;9.349,D131&gt;=1.15,D131&lt;1.75,F131&gt;=1.5),5,IF(AND(B131&gt;=2.45,A131&gt;=5.45,B131&lt;2.9,D131&gt;=1.35,H131&lt;9.349,D131&gt;=1.15,D131&lt;1.75,F131&gt;=1.5),5.1,IF(AND(H131&lt;11.166,A131&lt;6.75,H131&gt;=10.927,A131&gt;=6.15,H131&gt;=9.349,D131&gt;=1.15,D131&lt;1.75,F131&gt;=1.5),4.9,IF(AND(G131&lt;0.228,H131&gt;=11.166,A131&lt;6.75,H131&gt;=10.927,A131&gt;=6.15,H131&gt;=9.349,D131&gt;=1.15,D131&lt;1.75,F131&gt;=1.5),4.7,IF(AND(H131&lt;13.531,G131&gt;=0.228,H131&gt;=11.166,A131&lt;6.75,H131&gt;=10.927,A131&gt;=6.15,H131&gt;=9.349,D131&gt;=1.15,D131&lt;1.75,F131&gt;=1.5),4.4,IF(AND(H131&gt;=13.531,G131&gt;=0.228,H131&gt;=11.166,A131&lt;6.75,H131&gt;=10.927,A131&gt;=6.15,H131&gt;=9.349,D131&gt;=1.15,D131&lt;1.75,F131&gt;=1.5),4.6,"shouldnthappen")))))))))))))))))))))))))))))))))))))))</f>
        <v>5.533</v>
      </c>
      <c r="AR131" s="1" t="n">
        <f aca="false">IF(AND(G131&gt;=0.93,B131&lt;3.65,F131&lt;1.5),1.7,IF(AND(H131&lt;6.542,B131&gt;=3.65,F131&lt;1.5),1.767,IF(AND(A131&gt;=7.05,D131&gt;=1.55,F131&gt;=1.5),6.3,IF(AND(G131&lt;0.123,H131&gt;=6.542,B131&gt;=3.65,F131&lt;1.5),1.367,IF(AND(A131&lt;5.15,A131&lt;5.65,D131&lt;1.55,F131&gt;=1.5),3.15,IF(AND(A131&lt;4.8,G131&gt;=0.447,G131&lt;0.93,B131&lt;3.65,F131&lt;1.5),1.24,IF(AND(A131&gt;=4.8,G131&gt;=0.447,G131&lt;0.93,B131&lt;3.65,F131&lt;1.5),1.4,IF(AND(G131&lt;0.151,G131&gt;=0.123,H131&gt;=6.542,B131&gt;=3.65,F131&lt;1.5),1.7,IF(AND(G131&gt;=0.151,G131&gt;=0.123,H131&gt;=6.542,B131&gt;=3.65,F131&lt;1.5),1.5,IF(AND(D131&gt;=1.45,A131&gt;=5.15,A131&lt;5.65,D131&lt;1.55,F131&gt;=1.5),4.5,IF(AND(B131&lt;2.65,D131&gt;=1.35,A131&gt;=5.65,D131&lt;1.55,F131&gt;=1.5),4.9,IF(AND(G131&lt;0.527,F131&lt;2.5,A131&lt;7.05,D131&gt;=1.55,F131&gt;=1.5),5.075,IF(AND(G131&gt;=0.527,F131&lt;2.5,A131&lt;7.05,D131&gt;=1.55,F131&gt;=1.5),4.7,IF(AND(A131&lt;4.65,G131&lt;0.265,G131&lt;0.447,G131&lt;0.93,B131&lt;3.65,F131&lt;1.5),1.42,IF(AND(G131&lt;0.3,G131&gt;=0.265,G131&lt;0.447,G131&lt;0.93,B131&lt;3.65,F131&lt;1.5),1.6,IF(AND(G131&gt;=0.3,G131&gt;=0.265,G131&lt;0.447,G131&lt;0.93,B131&lt;3.65,F131&lt;1.5),1.4,IF(AND(G131&lt;0.356,D131&lt;1.45,A131&gt;=5.15,A131&lt;5.65,D131&lt;1.55,F131&gt;=1.5),4.125,IF(AND(D131&lt;1.1,A131&lt;6.2,D131&lt;1.35,A131&gt;=5.65,D131&lt;1.55,F131&gt;=1.5),4.1,IF(AND(D131&gt;=1.1,A131&lt;6.2,D131&lt;1.35,A131&gt;=5.65,D131&lt;1.55,F131&gt;=1.5),4.175,IF(AND(H131&gt;=13.433,A131&gt;=6.2,D131&lt;1.35,A131&gt;=5.65,D131&lt;1.55,F131&gt;=1.5),4.6,IF(AND(G131&lt;0.437,B131&gt;=2.65,D131&gt;=1.35,A131&gt;=5.65,D131&lt;1.55,F131&gt;=1.5),4.625,IF(AND(G131&gt;=0.437,B131&gt;=2.65,D131&gt;=1.35,A131&gt;=5.65,D131&lt;1.55,F131&gt;=1.5),4.75,IF(AND(B131&gt;=3.15,H131&lt;11.146,F131&gt;=2.5,A131&lt;7.05,D131&gt;=1.55,F131&gt;=1.5),5.667,IF(AND(B131&lt;2.65,H131&gt;=11.146,F131&gt;=2.5,A131&lt;7.05,D131&gt;=1.55,F131&gt;=1.5),5.8,IF(AND(B131&lt;3.3,A131&gt;=4.65,G131&lt;0.265,G131&lt;0.447,G131&lt;0.93,B131&lt;3.65,F131&lt;1.5),1.32,IF(AND(B131&gt;=3.3,A131&gt;=4.65,G131&lt;0.265,G131&lt;0.447,G131&lt;0.93,B131&lt;3.65,F131&lt;1.5),1.425,IF(AND(B131&lt;2.8,G131&gt;=0.356,D131&lt;1.45,A131&gt;=5.15,A131&lt;5.65,D131&lt;1.55,F131&gt;=1.5),3.86,IF(AND(B131&gt;=2.8,G131&gt;=0.356,D131&lt;1.45,A131&gt;=5.15,A131&lt;5.65,D131&lt;1.55,F131&gt;=1.5),3.6,IF(AND(B131&lt;2.6,H131&lt;13.433,A131&gt;=6.2,D131&lt;1.35,A131&gt;=5.65,D131&lt;1.55,F131&gt;=1.5),4.4,IF(AND(B131&gt;=2.6,H131&lt;13.433,A131&gt;=6.2,D131&lt;1.35,A131&gt;=5.65,D131&lt;1.55,F131&gt;=1.5),4.3,IF(AND(G131&lt;0.151,B131&lt;3.15,H131&lt;11.146,F131&gt;=2.5,A131&lt;7.05,D131&gt;=1.55,F131&gt;=1.5),5.5,IF(AND(H131&lt;15.52,B131&gt;=2.65,H131&gt;=11.146,F131&gt;=2.5,A131&lt;7.05,D131&gt;=1.55,F131&gt;=1.5),5.4,IF(AND(H131&gt;=15.52,B131&gt;=2.65,H131&gt;=11.146,F131&gt;=2.5,A131&lt;7.05,D131&gt;=1.55,F131&gt;=1.5),5.733,IF(AND(H131&lt;10.74,G131&gt;=0.151,B131&lt;3.15,H131&lt;11.146,F131&gt;=2.5,A131&lt;7.05,D131&gt;=1.55,F131&gt;=1.5),5.12,IF(AND(H131&gt;=10.74,G131&gt;=0.151,B131&lt;3.15,H131&lt;11.146,F131&gt;=2.5,A131&lt;7.05,D131&gt;=1.55,F131&gt;=1.5),4.9,"shouldnthappen")))))))))))))))))))))))))))))))))))</f>
        <v>5.4</v>
      </c>
      <c r="AS131" s="1" t="n">
        <f aca="false">IF(AND(F131&gt;=1.5,A131&lt;5.55),4.18,IF(AND(F131&gt;=2.5,B131&lt;2.75,A131&gt;=5.55),5.38,IF(AND(G131&gt;=0.587,B131&lt;3.75,F131&lt;1.5,A131&lt;5.55),1.48,IF(AND(H131&lt;6.51,B131&gt;=3.75,F131&lt;1.5,A131&lt;5.55),1.9,IF(AND(H131&gt;=6.51,B131&gt;=3.75,F131&lt;1.5,A131&lt;5.55),1.425,IF(AND(G131&gt;=0.868,F131&lt;2.5,B131&lt;2.75,A131&gt;=5.55),4.65,IF(AND(F131&lt;1.5,D131&lt;1.55,B131&gt;=2.75,A131&gt;=5.55),1.7,IF(AND(G131&gt;=0.857,D131&gt;=1.55,B131&gt;=2.75,A131&gt;=5.55),5.033,IF(AND(G131&gt;=0.518,G131&lt;0.587,B131&lt;3.75,F131&lt;1.5,A131&lt;5.55),1,IF(AND(D131&lt;1.05,G131&lt;0.868,F131&lt;2.5,B131&lt;2.75,A131&gt;=5.55),3.5,IF(AND(G131&lt;0.404,D131&gt;=1.05,G131&lt;0.868,F131&lt;2.5,B131&lt;2.75,A131&gt;=5.55),4.2,IF(AND(G131&gt;=0.404,D131&gt;=1.05,G131&lt;0.868,F131&lt;2.5,B131&lt;2.75,A131&gt;=5.55),3.94,IF(AND(F131&lt;2.5,B131&lt;2.95,F131&gt;=1.5,D131&lt;1.55,B131&gt;=2.75,A131&gt;=5.55),4.68,IF(AND(F131&gt;=2.5,B131&lt;2.95,F131&gt;=1.5,D131&lt;1.55,B131&gt;=2.75,A131&gt;=5.55),5.1,IF(AND(H131&lt;10.883,B131&gt;=2.95,F131&gt;=1.5,D131&lt;1.55,B131&gt;=2.75,A131&gt;=5.55),4.15,IF(AND(H131&gt;=10.883,B131&gt;=2.95,F131&gt;=1.5,D131&lt;1.55,B131&gt;=2.75,A131&gt;=5.55),4.5,IF(AND(H131&gt;=14.1,D131&lt;2.05,G131&lt;0.857,D131&gt;=1.55,B131&gt;=2.75,A131&gt;=5.55),6.6,IF(AND(G131&lt;0.063,B131&lt;3.15,G131&lt;0.518,G131&lt;0.587,B131&lt;3.75,F131&lt;1.5,A131&lt;5.55),1.4,IF(AND(G131&gt;=0.063,B131&lt;3.15,G131&lt;0.518,G131&lt;0.587,B131&lt;3.75,F131&lt;1.5,A131&lt;5.55),1.5,IF(AND(H131&gt;=10.563,B131&gt;=3.15,G131&lt;0.518,G131&lt;0.587,B131&lt;3.75,F131&lt;1.5,A131&lt;5.55),1.325,IF(AND(B131&lt;2.95,H131&lt;14.1,D131&lt;2.05,G131&lt;0.857,D131&gt;=1.55,B131&gt;=2.75,A131&gt;=5.55),6.125,IF(AND(A131&lt;6.65,G131&lt;0.364,D131&gt;=2.05,G131&lt;0.857,D131&gt;=1.55,B131&gt;=2.75,A131&gt;=5.55),5.45,IF(AND(G131&gt;=0.774,G131&gt;=0.364,D131&gt;=2.05,G131&lt;0.857,D131&gt;=1.55,B131&gt;=2.75,A131&gt;=5.55),5.4,IF(AND(H131&gt;=9.279,H131&lt;10.563,B131&gt;=3.15,G131&lt;0.518,G131&lt;0.587,B131&lt;3.75,F131&lt;1.5,A131&lt;5.55),1.475,IF(AND(D131&lt;1.65,B131&gt;=2.95,H131&lt;14.1,D131&lt;2.05,G131&lt;0.857,D131&gt;=1.55,B131&gt;=2.75,A131&gt;=5.55),5.8,IF(AND(B131&lt;3.15,A131&gt;=6.65,G131&lt;0.364,D131&gt;=2.05,G131&lt;0.857,D131&gt;=1.55,B131&gt;=2.75,A131&gt;=5.55),5.3,IF(AND(B131&gt;=3.15,A131&gt;=6.65,G131&lt;0.364,D131&gt;=2.05,G131&lt;0.857,D131&gt;=1.55,B131&gt;=2.75,A131&gt;=5.55),5.7,IF(AND(A131&gt;=6.75,G131&lt;0.774,G131&gt;=0.364,D131&gt;=2.05,G131&lt;0.857,D131&gt;=1.55,B131&gt;=2.75,A131&gt;=5.55),5.9,IF(AND(G131&lt;0.417,H131&lt;9.279,H131&lt;10.563,B131&gt;=3.15,G131&lt;0.518,G131&lt;0.587,B131&lt;3.75,F131&lt;1.5,A131&lt;5.55),1.4,IF(AND(G131&gt;=0.417,H131&lt;9.279,H131&lt;10.563,B131&gt;=3.15,G131&lt;0.518,G131&lt;0.587,B131&lt;3.75,F131&lt;1.5,A131&lt;5.55),1.3,IF(AND(A131&lt;6.3,D131&gt;=1.65,B131&gt;=2.95,H131&lt;14.1,D131&lt;2.05,G131&lt;0.857,D131&gt;=1.55,B131&gt;=2.75,A131&gt;=5.55),4.9,IF(AND(A131&gt;=6.3,D131&gt;=1.65,B131&gt;=2.95,H131&lt;14.1,D131&lt;2.05,G131&lt;0.857,D131&gt;=1.55,B131&gt;=2.75,A131&gt;=5.55),5.3,IF(AND(G131&gt;=0.657,A131&lt;6.75,G131&lt;0.774,G131&gt;=0.364,D131&gt;=2.05,G131&lt;0.857,D131&gt;=1.55,B131&gt;=2.75,A131&gt;=5.55),6,IF(AND(B131&lt;3.2,G131&lt;0.657,A131&lt;6.75,G131&lt;0.774,G131&gt;=0.364,D131&gt;=2.05,G131&lt;0.857,D131&gt;=1.55,B131&gt;=2.75,A131&gt;=5.55),5.6,IF(AND(B131&gt;=3.2,G131&lt;0.657,A131&lt;6.75,G131&lt;0.774,G131&gt;=0.364,D131&gt;=2.05,G131&lt;0.857,D131&gt;=1.55,B131&gt;=2.75,A131&gt;=5.55),5.65,"shouldnthappen")))))))))))))))))))))))))))))))))))</f>
        <v>5.6</v>
      </c>
      <c r="AT131" s="1" t="n">
        <f aca="false">IF(AND(H131&gt;=16.284,A131&gt;=5.55),6.533,IF(AND(G131&gt;=0.52,A131&lt;4.85,A131&lt;5.55),1.05,IF(AND(G131&lt;0.227,G131&lt;0.52,A131&lt;4.85,A131&lt;5.55),1.4,IF(AND(G131&gt;=0.227,G131&lt;0.52,A131&lt;4.85,A131&lt;5.55),1.3,IF(AND(D131&gt;=0.45,F131&lt;1.5,A131&gt;=4.85,A131&lt;5.55),1.667,IF(AND(B131&gt;=2.75,F131&gt;=1.5,A131&gt;=4.85,A131&lt;5.55),4.5,IF(AND(F131&lt;2.5,B131&gt;=3.15,H131&lt;16.284,A131&gt;=5.55),4.7,IF(AND(G131&gt;=0.934,D131&lt;0.45,F131&lt;1.5,A131&gt;=4.85,A131&lt;5.55),1.7,IF(AND(D131&gt;=1.2,B131&lt;2.75,F131&gt;=1.5,A131&gt;=4.85,A131&lt;5.55),4.25,IF(AND(G131&gt;=0.774,F131&gt;=2.5,B131&gt;=3.15,H131&lt;16.284,A131&gt;=5.55),5.4,IF(AND(B131&lt;3.1,G131&lt;0.934,D131&lt;0.45,F131&lt;1.5,A131&gt;=4.85,A131&lt;5.55),1.6,IF(AND(D131&lt;1.05,D131&lt;1.2,B131&lt;2.75,F131&gt;=1.5,A131&gt;=4.85,A131&lt;5.55),3.433,IF(AND(D131&gt;=1.05,D131&lt;1.2,B131&lt;2.75,F131&gt;=1.5,A131&gt;=4.85,A131&lt;5.55),3.267,IF(AND(H131&lt;8.486,D131&lt;1.35,F131&lt;2.5,B131&lt;3.15,H131&lt;16.284,A131&gt;=5.55),3.85,IF(AND(D131&gt;=1.55,D131&gt;=1.35,F131&lt;2.5,B131&lt;3.15,H131&lt;16.284,A131&gt;=5.55),5.1,IF(AND(H131&lt;10.464,A131&lt;6.35,F131&gt;=2.5,B131&lt;3.15,H131&lt;16.284,A131&gt;=5.55),5.08,IF(AND(H131&gt;=10.464,A131&lt;6.35,F131&gt;=2.5,B131&lt;3.15,H131&lt;16.284,A131&gt;=5.55),4.9,IF(AND(D131&lt;1.85,A131&gt;=6.35,F131&gt;=2.5,B131&lt;3.15,H131&lt;16.284,A131&gt;=5.55),5.8,IF(AND(H131&gt;=10.393,G131&lt;0.774,F131&gt;=2.5,B131&gt;=3.15,H131&lt;16.284,A131&gt;=5.55),5.425,IF(AND(B131&lt;2.6,H131&gt;=8.486,D131&lt;1.35,F131&lt;2.5,B131&lt;3.15,H131&lt;16.284,A131&gt;=5.55),3.9,IF(AND(G131&gt;=0.567,D131&lt;1.55,D131&gt;=1.35,F131&lt;2.5,B131&lt;3.15,H131&lt;16.284,A131&gt;=5.55),4.4,IF(AND(B131&lt;3.25,H131&lt;10.393,G131&lt;0.774,F131&gt;=2.5,B131&gt;=3.15,H131&lt;16.284,A131&gt;=5.55),5.7,IF(AND(B131&gt;=3.25,H131&lt;10.393,G131&lt;0.774,F131&gt;=2.5,B131&gt;=3.15,H131&lt;16.284,A131&gt;=5.55),5.98,IF(AND(G131&lt;0.079,G131&lt;0.338,B131&gt;=3.1,G131&lt;0.934,D131&lt;0.45,F131&lt;1.5,A131&gt;=4.85,A131&lt;5.55),1.425,IF(AND(B131&lt;3.35,G131&gt;=0.338,B131&gt;=3.1,G131&lt;0.934,D131&lt;0.45,F131&lt;1.5,A131&gt;=4.85,A131&lt;5.55),1.4,IF(AND(G131&lt;0.404,B131&gt;=2.6,H131&gt;=8.486,D131&lt;1.35,F131&lt;2.5,B131&lt;3.15,H131&lt;16.284,A131&gt;=5.55),4.3,IF(AND(G131&gt;=0.404,B131&gt;=2.6,H131&gt;=8.486,D131&lt;1.35,F131&lt;2.5,B131&lt;3.15,H131&lt;16.284,A131&gt;=5.55),4.025,IF(AND(B131&gt;=3.05,G131&lt;0.567,D131&lt;1.55,D131&gt;=1.35,F131&lt;2.5,B131&lt;3.15,H131&lt;16.284,A131&gt;=5.55),4.7,IF(AND(A131&lt;6.45,H131&lt;10.667,D131&gt;=1.85,A131&gt;=6.35,F131&gt;=2.5,B131&lt;3.15,H131&lt;16.284,A131&gt;=5.55),5.3,IF(AND(A131&gt;=6.45,H131&lt;10.667,D131&gt;=1.85,A131&gt;=6.35,F131&gt;=2.5,B131&lt;3.15,H131&lt;16.284,A131&gt;=5.55),5.167,IF(AND(B131&lt;2.95,H131&gt;=10.667,D131&gt;=1.85,A131&gt;=6.35,F131&gt;=2.5,B131&lt;3.15,H131&lt;16.284,A131&gt;=5.55),5.6,IF(AND(B131&gt;=2.95,H131&gt;=10.667,D131&gt;=1.85,A131&gt;=6.35,F131&gt;=2.5,B131&lt;3.15,H131&lt;16.284,A131&gt;=5.55),5.5,IF(AND(H131&lt;10.325,G131&gt;=0.079,G131&lt;0.338,B131&gt;=3.1,G131&lt;0.934,D131&lt;0.45,F131&lt;1.5,A131&gt;=4.85,A131&lt;5.55),1.5,IF(AND(G131&lt;0.385,B131&gt;=3.35,G131&gt;=0.338,B131&gt;=3.1,G131&lt;0.934,D131&lt;0.45,F131&lt;1.5,A131&gt;=4.85,A131&lt;5.55),1.5,IF(AND(G131&gt;=0.385,B131&gt;=3.35,G131&gt;=0.338,B131&gt;=3.1,G131&lt;0.934,D131&lt;0.45,F131&lt;1.5,A131&gt;=4.85,A131&lt;5.55),1.42,IF(AND(B131&lt;2.5,B131&lt;3.05,G131&lt;0.567,D131&lt;1.55,D131&gt;=1.35,F131&lt;2.5,B131&lt;3.15,H131&lt;16.284,A131&gt;=5.55),4.5,IF(AND(B131&gt;=2.5,B131&lt;3.05,G131&lt;0.567,D131&lt;1.55,D131&gt;=1.35,F131&lt;2.5,B131&lt;3.15,H131&lt;16.284,A131&gt;=5.55),4.56,IF(AND(H131&lt;12.506,H131&gt;=10.325,G131&gt;=0.079,G131&lt;0.338,B131&gt;=3.1,G131&lt;0.934,D131&lt;0.45,F131&lt;1.5,A131&gt;=4.85,A131&lt;5.55),1.2,IF(AND(H131&gt;=12.506,H131&gt;=10.325,G131&gt;=0.079,G131&lt;0.338,B131&gt;=3.1,G131&lt;0.934,D131&lt;0.45,F131&lt;1.5,A131&gt;=4.85,A131&lt;5.55),1.3,"shouldnthappen")))))))))))))))))))))))))))))))))))))))</f>
        <v>5.6</v>
      </c>
      <c r="AU131" s="1" t="n">
        <f aca="false">IF(AND(G131&gt;=0.52,B131&lt;3.05,F131&lt;1.5),1.1,IF(AND(G131&lt;0.35,G131&lt;0.52,B131&lt;3.05,F131&lt;1.5),1.4,IF(AND(G131&gt;=0.35,G131&lt;0.52,B131&lt;3.05,F131&lt;1.5),1.3,IF(AND(G131&gt;=0.227,G131&lt;0.347,B131&gt;=3.05,F131&lt;1.5),1.32,IF(AND(H131&lt;6.417,G131&gt;=0.347,B131&gt;=3.05,F131&lt;1.5),1.7,IF(AND(A131&gt;=7.25,A131&gt;=6.6,F131&gt;=2.5,F131&gt;=1.5),6.35,IF(AND(G131&lt;0.11,G131&lt;0.227,G131&lt;0.347,B131&gt;=3.05,F131&lt;1.5),1.333,IF(AND(H131&lt;9.441,H131&gt;=6.417,G131&gt;=0.347,B131&gt;=3.05,F131&lt;1.5),1.425,IF(AND(B131&lt;2.75,G131&lt;0.451,H131&lt;10.266,F131&lt;2.5,F131&gt;=1.5),4,IF(AND(B131&gt;=2.75,G131&lt;0.451,H131&lt;10.266,F131&lt;2.5,F131&gt;=1.5),4.433,IF(AND(G131&gt;=0.865,G131&gt;=0.451,H131&lt;10.266,F131&lt;2.5,F131&gt;=1.5),4.2,IF(AND(B131&lt;2.45,H131&lt;13.665,H131&gt;=10.266,F131&lt;2.5,F131&gt;=1.5),3.7,IF(AND(G131&lt;0.302,H131&gt;=13.665,H131&gt;=10.266,F131&lt;2.5,F131&gt;=1.5),5,IF(AND(B131&lt;2.9,A131&lt;6.1,A131&lt;6.6,F131&gt;=2.5,F131&gt;=1.5),5.06,IF(AND(B131&gt;=2.9,A131&lt;6.1,A131&lt;6.6,F131&gt;=2.5,F131&gt;=1.5),4.8,IF(AND(B131&lt;3.05,A131&gt;=6.1,A131&lt;6.6,F131&gt;=2.5,F131&gt;=1.5),5.6,IF(AND(B131&gt;=3.05,A131&gt;=6.1,A131&lt;6.6,F131&gt;=2.5,F131&gt;=1.5),5.267,IF(AND(H131&gt;=14.564,A131&lt;7.25,A131&gt;=6.6,F131&gt;=2.5,F131&gt;=1.5),5.6,IF(AND(H131&gt;=14.309,G131&gt;=0.11,G131&lt;0.227,G131&lt;0.347,B131&gt;=3.05,F131&lt;1.5),1.7,IF(AND(D131&lt;0.4,H131&gt;=9.441,H131&gt;=6.417,G131&gt;=0.347,B131&gt;=3.05,F131&lt;1.5),1.5,IF(AND(D131&gt;=0.4,H131&gt;=9.441,H131&gt;=6.417,G131&gt;=0.347,B131&gt;=3.05,F131&lt;1.5),1.633,IF(AND(A131&lt;5.35,G131&lt;0.865,G131&gt;=0.451,H131&lt;10.266,F131&lt;2.5,F131&gt;=1.5),3.15,IF(AND(D131&lt;1.45,G131&gt;=0.302,H131&gt;=13.665,H131&gt;=10.266,F131&lt;2.5,F131&gt;=1.5),4.74,IF(AND(D131&gt;=1.45,G131&gt;=0.302,H131&gt;=13.665,H131&gt;=10.266,F131&lt;2.5,F131&gt;=1.5),4.567,IF(AND(H131&lt;8.836,H131&lt;14.564,A131&lt;7.25,A131&gt;=6.6,F131&gt;=2.5,F131&gt;=1.5),5.7,IF(AND(H131&gt;=8.836,H131&lt;14.564,A131&lt;7.25,A131&gt;=6.6,F131&gt;=2.5,F131&gt;=1.5),5.9,IF(AND(H131&lt;11.53,H131&lt;14.309,G131&gt;=0.11,G131&lt;0.227,G131&lt;0.347,B131&gt;=3.05,F131&lt;1.5),1.5,IF(AND(H131&gt;=11.53,H131&lt;14.309,G131&gt;=0.11,G131&lt;0.227,G131&lt;0.347,B131&gt;=3.05,F131&lt;1.5),1.467,IF(AND(H131&lt;9.386,A131&gt;=5.35,G131&lt;0.865,G131&gt;=0.451,H131&lt;10.266,F131&lt;2.5,F131&gt;=1.5),3.56,IF(AND(H131&gt;=9.386,A131&gt;=5.35,G131&lt;0.865,G131&gt;=0.451,H131&lt;10.266,F131&lt;2.5,F131&gt;=1.5),4.2,IF(AND(H131&lt;11.036,D131&lt;1.45,B131&gt;=2.45,H131&lt;13.665,H131&gt;=10.266,F131&lt;2.5,F131&gt;=1.5),4.45,IF(AND(H131&gt;=11.036,D131&lt;1.45,B131&gt;=2.45,H131&lt;13.665,H131&gt;=10.266,F131&lt;2.5,F131&gt;=1.5),4.1,IF(AND(G131&gt;=0.585,D131&gt;=1.45,B131&gt;=2.45,H131&lt;13.665,H131&gt;=10.266,F131&lt;2.5,F131&gt;=1.5),4.9,IF(AND(H131&lt;11.743,G131&lt;0.585,D131&gt;=1.45,B131&gt;=2.45,H131&lt;13.665,H131&gt;=10.266,F131&lt;2.5,F131&gt;=1.5),4.7,IF(AND(H131&gt;=11.743,G131&lt;0.585,D131&gt;=1.45,B131&gt;=2.45,H131&lt;13.665,H131&gt;=10.266,F131&lt;2.5,F131&gt;=1.5),4.5,"shouldnthappen")))))))))))))))))))))))))))))))))))</f>
        <v>5.6</v>
      </c>
      <c r="AV131" s="1" t="n">
        <f aca="false">IF(AND(G131&gt;=0.356,F131&gt;=1.5,A131&lt;5.75),3.52,IF(AND(A131&lt;7.25,A131&gt;=7.1,A131&gt;=5.75),5.875,IF(AND(A131&gt;=7.25,A131&gt;=7.1,A131&gt;=5.75),6.5,IF(AND(D131&gt;=0.35,G131&gt;=0.586,F131&lt;1.5,A131&lt;5.75),1.8,IF(AND(D131&lt;1.4,G131&lt;0.356,F131&gt;=1.5,A131&lt;5.75),4.2,IF(AND(D131&gt;=1.4,G131&lt;0.356,F131&gt;=1.5,A131&lt;5.75),4.5,IF(AND(H131&gt;=11.218,A131&lt;5.05,G131&lt;0.586,F131&lt;1.5,A131&lt;5.75),1.225,IF(AND(G131&gt;=0.253,A131&gt;=5.05,G131&lt;0.586,F131&lt;1.5,A131&lt;5.75),1.3,IF(AND(B131&gt;=3.75,D131&lt;0.35,G131&gt;=0.586,F131&lt;1.5,A131&lt;5.75),1.567,IF(AND(B131&lt;2.85,D131&lt;1.35,D131&lt;1.65,A131&lt;7.1,A131&gt;=5.75),4.26,IF(AND(B131&gt;=2.85,D131&lt;1.35,D131&lt;1.65,A131&lt;7.1,A131&gt;=5.75),4.45,IF(AND(A131&lt;6.05,H131&lt;12.921,D131&gt;=1.65,A131&lt;7.1,A131&gt;=5.75),5.1,IF(AND(H131&gt;=15.338,H131&gt;=12.921,D131&gt;=1.65,A131&lt;7.1,A131&gt;=5.75),5.55,IF(AND(G131&lt;0.418,H131&lt;11.218,A131&lt;5.05,G131&lt;0.586,F131&lt;1.5,A131&lt;5.75),1.42,IF(AND(G131&gt;=0.418,H131&lt;11.218,A131&lt;5.05,G131&lt;0.586,F131&lt;1.5,A131&lt;5.75),1.3,IF(AND(H131&gt;=13.321,G131&lt;0.253,A131&gt;=5.05,G131&lt;0.586,F131&lt;1.5,A131&lt;5.75),1.7,IF(AND(H131&lt;6.089,B131&lt;3.75,D131&lt;0.35,G131&gt;=0.586,F131&lt;1.5,A131&lt;5.75),1.7,IF(AND(H131&gt;=6.089,B131&lt;3.75,D131&lt;0.35,G131&gt;=0.586,F131&lt;1.5,A131&lt;5.75),1.5,IF(AND(B131&lt;2.9,D131&lt;1.45,D131&gt;=1.35,D131&lt;1.65,A131&lt;7.1,A131&gt;=5.75),4.8,IF(AND(B131&gt;=2.9,D131&lt;1.45,D131&gt;=1.35,D131&lt;1.65,A131&lt;7.1,A131&gt;=5.75),4.475,IF(AND(B131&lt;2.5,D131&gt;=1.45,D131&gt;=1.35,D131&lt;1.65,A131&lt;7.1,A131&gt;=5.75),4.5,IF(AND(H131&lt;8.884,A131&gt;=6.05,H131&lt;12.921,D131&gt;=1.65,A131&lt;7.1,A131&gt;=5.75),5.4,IF(AND(A131&lt;6.3,H131&lt;15.338,H131&gt;=12.921,D131&gt;=1.65,A131&lt;7.1,A131&gt;=5.75),4.967,IF(AND(A131&gt;=6.3,H131&lt;15.338,H131&gt;=12.921,D131&gt;=1.65,A131&lt;7.1,A131&gt;=5.75),5.133,IF(AND(H131&lt;10.826,H131&lt;13.321,G131&lt;0.253,A131&gt;=5.05,G131&lt;0.586,F131&lt;1.5,A131&lt;5.75),1.5,IF(AND(H131&gt;=10.826,H131&lt;13.321,G131&lt;0.253,A131&gt;=5.05,G131&lt;0.586,F131&lt;1.5,A131&lt;5.75),1.4,IF(AND(H131&lt;7.47,B131&gt;=2.5,D131&gt;=1.45,D131&gt;=1.35,D131&lt;1.65,A131&lt;7.1,A131&gt;=5.75),5.1,IF(AND(H131&gt;=7.47,B131&gt;=2.5,D131&gt;=1.45,D131&gt;=1.35,D131&lt;1.65,A131&lt;7.1,A131&gt;=5.75),4.725,IF(AND(H131&lt;9.637,H131&gt;=8.884,A131&gt;=6.05,H131&lt;12.921,D131&gt;=1.65,A131&lt;7.1,A131&gt;=5.75),5.9,IF(AND(B131&lt;2.6,H131&gt;=9.637,H131&gt;=8.884,A131&gt;=6.05,H131&lt;12.921,D131&gt;=1.65,A131&lt;7.1,A131&gt;=5.75),5.8,IF(AND(B131&lt;2.75,B131&gt;=2.6,H131&gt;=9.637,H131&gt;=8.884,A131&gt;=6.05,H131&lt;12.921,D131&gt;=1.65,A131&lt;7.1,A131&gt;=5.75),5.3,IF(AND(D131&lt;2.25,B131&gt;=2.75,B131&gt;=2.6,H131&gt;=9.637,H131&gt;=8.884,A131&gt;=6.05,H131&lt;12.921,D131&gt;=1.65,A131&lt;7.1,A131&gt;=5.75),5.6,IF(AND(D131&gt;=2.25,B131&gt;=2.75,B131&gt;=2.6,H131&gt;=9.637,H131&gt;=8.884,A131&gt;=6.05,H131&lt;12.921,D131&gt;=1.65,A131&lt;7.1,A131&gt;=5.75),5.5,"shouldnthappen")))))))))))))))))))))))))))))))))</f>
        <v>5.6</v>
      </c>
      <c r="AW131" s="1" t="n">
        <f aca="false">IF(AND(G131&gt;=0.905,F131&lt;1.5),1.767,IF(AND(H131&gt;=16.674,F131&gt;=1.5),6.55,IF(AND(A131&lt;4.35,H131&lt;14.344,G131&lt;0.905,F131&lt;1.5),1.1,IF(AND(B131&lt;3.65,H131&gt;=14.344,G131&lt;0.905,F131&lt;1.5),1.5,IF(AND(B131&gt;=3.65,H131&gt;=14.344,G131&lt;0.905,F131&lt;1.5),1.65,IF(AND(B131&lt;2.6,F131&gt;=2.5,H131&lt;16.674,F131&gt;=1.5),4.5,IF(AND(D131&gt;=0.45,A131&gt;=4.35,H131&lt;14.344,G131&lt;0.905,F131&lt;1.5),1.65,IF(AND(D131&lt;1.15,A131&lt;5.9,F131&lt;2.5,H131&lt;16.674,F131&gt;=1.5),3.56,IF(AND(B131&lt;2.75,A131&gt;=5.9,F131&lt;2.5,H131&lt;16.674,F131&gt;=1.5),5,IF(AND(H131&lt;13.531,B131&gt;=2.75,A131&gt;=5.9,F131&lt;2.5,H131&lt;16.674,F131&gt;=1.5),4.333,IF(AND(B131&lt;3.2,G131&gt;=0.669,B131&gt;=2.6,F131&gt;=2.5,H131&lt;16.674,F131&gt;=1.5),5.08,IF(AND(B131&gt;=3.2,G131&gt;=0.669,B131&gt;=2.6,F131&gt;=2.5,H131&lt;16.674,F131&gt;=1.5),5.4,IF(AND(B131&lt;3.15,A131&lt;5.05,D131&lt;0.45,A131&gt;=4.35,H131&lt;14.344,G131&lt;0.905,F131&lt;1.5),1.45,IF(AND(A131&gt;=5.55,A131&gt;=5.05,D131&lt;0.45,A131&gt;=4.35,H131&lt;14.344,G131&lt;0.905,F131&lt;1.5),1.5,IF(AND(A131&lt;5.55,A131&lt;5.65,D131&gt;=1.15,A131&lt;5.9,F131&lt;2.5,H131&lt;16.674,F131&gt;=1.5),3.95,IF(AND(A131&gt;=5.55,A131&lt;5.65,D131&gt;=1.15,A131&lt;5.9,F131&lt;2.5,H131&lt;16.674,F131&gt;=1.5),3.82,IF(AND(G131&lt;0.39,A131&gt;=5.65,D131&gt;=1.15,A131&lt;5.9,F131&lt;2.5,H131&lt;16.674,F131&gt;=1.5),4.35,IF(AND(G131&gt;=0.39,A131&gt;=5.65,D131&gt;=1.15,A131&lt;5.9,F131&lt;2.5,H131&lt;16.674,F131&gt;=1.5),3.95,IF(AND(G131&lt;0.466,H131&gt;=13.531,B131&gt;=2.75,A131&gt;=5.9,F131&lt;2.5,H131&lt;16.674,F131&gt;=1.5),4.8,IF(AND(G131&gt;=0.466,H131&gt;=13.531,B131&gt;=2.75,A131&gt;=5.9,F131&lt;2.5,H131&lt;16.674,F131&gt;=1.5),4.7,IF(AND(H131&lt;10.144,D131&lt;2.05,G131&lt;0.669,B131&gt;=2.6,F131&gt;=2.5,H131&lt;16.674,F131&gt;=1.5),5.3,IF(AND(H131&gt;=10.144,D131&lt;2.05,G131&lt;0.669,B131&gt;=2.6,F131&gt;=2.5,H131&lt;16.674,F131&gt;=1.5),5.133,IF(AND(D131&gt;=2.45,D131&gt;=2.05,G131&lt;0.669,B131&gt;=2.6,F131&gt;=2.5,H131&lt;16.674,F131&gt;=1.5),5.9,IF(AND(B131&lt;3.25,B131&gt;=3.15,A131&lt;5.05,D131&lt;0.45,A131&gt;=4.35,H131&lt;14.344,G131&lt;0.905,F131&lt;1.5),1.2,IF(AND(B131&gt;=3.25,B131&gt;=3.15,A131&lt;5.05,D131&lt;0.45,A131&gt;=4.35,H131&lt;14.344,G131&lt;0.905,F131&lt;1.5),1.36,IF(AND(B131&gt;=3.8,A131&lt;5.55,A131&gt;=5.05,D131&lt;0.45,A131&gt;=4.35,H131&lt;14.344,G131&lt;0.905,F131&lt;1.5),1.3,IF(AND(G131&lt;0.05,B131&lt;3.8,A131&lt;5.55,A131&gt;=5.05,D131&lt;0.45,A131&gt;=4.35,H131&lt;14.344,G131&lt;0.905,F131&lt;1.5),1.4,IF(AND(G131&lt;0.107,G131&lt;0.395,D131&lt;2.45,D131&gt;=2.05,G131&lt;0.669,B131&gt;=2.6,F131&gt;=2.5,H131&lt;16.674,F131&gt;=1.5),5.667,IF(AND(G131&lt;0.537,G131&gt;=0.395,D131&lt;2.45,D131&gt;=2.05,G131&lt;0.669,B131&gt;=2.6,F131&gt;=2.5,H131&lt;16.674,F131&gt;=1.5),5.6,IF(AND(G131&gt;=0.537,G131&gt;=0.395,D131&lt;2.45,D131&gt;=2.05,G131&lt;0.669,B131&gt;=2.6,F131&gt;=2.5,H131&lt;16.674,F131&gt;=1.5),5.775,IF(AND(B131&lt;3.6,G131&gt;=0.05,B131&lt;3.8,A131&lt;5.55,A131&gt;=5.05,D131&lt;0.45,A131&gt;=4.35,H131&lt;14.344,G131&lt;0.905,F131&lt;1.5),1.475,IF(AND(B131&gt;=3.6,G131&gt;=0.05,B131&lt;3.8,A131&lt;5.55,A131&gt;=5.05,D131&lt;0.45,A131&gt;=4.35,H131&lt;14.344,G131&lt;0.905,F131&lt;1.5),1.5,IF(AND(G131&lt;0.312,G131&gt;=0.107,G131&lt;0.395,D131&lt;2.45,D131&gt;=2.05,G131&lt;0.669,B131&gt;=2.6,F131&gt;=2.5,H131&lt;16.674,F131&gt;=1.5),5.18,IF(AND(G131&gt;=0.312,G131&gt;=0.107,G131&lt;0.395,D131&lt;2.45,D131&gt;=2.05,G131&lt;0.669,B131&gt;=2.6,F131&gt;=2.5,H131&lt;16.674,F131&gt;=1.5),5.4,"shouldnthappen"))))))))))))))))))))))))))))))))))</f>
        <v>5.6</v>
      </c>
      <c r="AX131" s="1" t="n">
        <f aca="false">IF(AND(D131&gt;=1.3,B131&gt;=3.45),6.25,IF(AND(B131&lt;2.75,A131&lt;5.25,B131&lt;3.45),3.9,IF(AND(D131&lt;0.25,D131&lt;1.3,B131&gt;=3.45),1.16,IF(AND(A131&gt;=5.05,B131&gt;=2.75,A131&lt;5.25,B131&lt;3.45),1.7,IF(AND(D131&lt;0.7,F131&lt;2.5,A131&gt;=5.25,B131&lt;3.45),1.5,IF(AND(H131&gt;=16.284,F131&gt;=2.5,A131&gt;=5.25,B131&lt;3.45),6.6,IF(AND(G131&lt;0.123,D131&gt;=0.25,D131&lt;1.3,B131&gt;=3.45),1.3,IF(AND(A131&lt;4.5,A131&lt;5.05,B131&gt;=2.75,A131&lt;5.25,B131&lt;3.45),1.3,IF(AND(A131&lt;5.05,G131&gt;=0.123,D131&gt;=0.25,D131&lt;1.3,B131&gt;=3.45),1.6,IF(AND(B131&lt;3.15,A131&gt;=4.5,A131&lt;5.05,B131&gt;=2.75,A131&lt;5.25,B131&lt;3.45),1.54,IF(AND(B131&gt;=3.15,A131&gt;=4.5,A131&lt;5.05,B131&gt;=2.75,A131&lt;5.25,B131&lt;3.45),1.35,IF(AND(D131&gt;=1.4,A131&lt;5.9,D131&gt;=0.7,F131&lt;2.5,A131&gt;=5.25,B131&lt;3.45),4.5,IF(AND(D131&gt;=1.55,A131&gt;=5.9,D131&gt;=0.7,F131&lt;2.5,A131&gt;=5.25,B131&lt;3.45),4.95,IF(AND(G131&gt;=0.682,D131&gt;=2.05,H131&lt;16.284,F131&gt;=2.5,A131&gt;=5.25,B131&lt;3.45),5.26,IF(AND(A131&lt;5.4,A131&gt;=5.05,G131&gt;=0.123,D131&gt;=0.25,D131&lt;1.3,B131&gt;=3.45),1.64,IF(AND(A131&gt;=5.4,A131&gt;=5.05,G131&gt;=0.123,D131&gt;=0.25,D131&lt;1.3,B131&gt;=3.45),1.6,IF(AND(G131&lt;0.372,D131&lt;1.4,A131&lt;5.9,D131&gt;=0.7,F131&lt;2.5,A131&gt;=5.25,B131&lt;3.45),4.175,IF(AND(D131&lt;1.35,D131&lt;1.55,A131&gt;=5.9,D131&gt;=0.7,F131&lt;2.5,A131&gt;=5.25,B131&lt;3.45),4.2,IF(AND(B131&lt;2.35,G131&lt;0.596,D131&lt;2.05,H131&lt;16.284,F131&gt;=2.5,A131&gt;=5.25,B131&lt;3.45),5,IF(AND(G131&gt;=0.888,G131&gt;=0.596,D131&lt;2.05,H131&lt;16.284,F131&gt;=2.5,A131&gt;=5.25,B131&lt;3.45),4.8,IF(AND(A131&gt;=6.85,G131&lt;0.682,D131&gt;=2.05,H131&lt;16.284,F131&gt;=2.5,A131&gt;=5.25,B131&lt;3.45),5.4,IF(AND(A131&gt;=5.75,G131&gt;=0.372,D131&lt;1.4,A131&lt;5.9,D131&gt;=0.7,F131&lt;2.5,A131&gt;=5.25,B131&lt;3.45),3.933,IF(AND(A131&gt;=6.75,D131&gt;=1.35,D131&lt;1.55,A131&gt;=5.9,D131&gt;=0.7,F131&lt;2.5,A131&gt;=5.25,B131&lt;3.45),4.8,IF(AND(H131&lt;11.084,B131&gt;=2.35,G131&lt;0.596,D131&lt;2.05,H131&lt;16.284,F131&gt;=2.5,A131&gt;=5.25,B131&lt;3.45),5.3,IF(AND(H131&lt;8.435,G131&lt;0.888,G131&gt;=0.596,D131&lt;2.05,H131&lt;16.284,F131&gt;=2.5,A131&gt;=5.25,B131&lt;3.45),5.1,IF(AND(H131&gt;=8.435,G131&lt;0.888,G131&gt;=0.596,D131&lt;2.05,H131&lt;16.284,F131&gt;=2.5,A131&gt;=5.25,B131&lt;3.45),4.94,IF(AND(B131&lt;3.15,A131&lt;6.85,G131&lt;0.682,D131&gt;=2.05,H131&lt;16.284,F131&gt;=2.5,A131&gt;=5.25,B131&lt;3.45),5.6,IF(AND(B131&gt;=3.15,A131&lt;6.85,G131&lt;0.682,D131&gt;=2.05,H131&lt;16.284,F131&gt;=2.5,A131&gt;=5.25,B131&lt;3.45),5.74,IF(AND(G131&lt;0.572,A131&lt;5.75,G131&gt;=0.372,D131&lt;1.4,A131&lt;5.9,D131&gt;=0.7,F131&lt;2.5,A131&gt;=5.25,B131&lt;3.45),3.7,IF(AND(D131&lt;1.45,A131&lt;6.75,D131&gt;=1.35,D131&lt;1.55,A131&gt;=5.9,D131&gt;=0.7,F131&lt;2.5,A131&gt;=5.25,B131&lt;3.45),4.46,IF(AND(D131&gt;=1.45,A131&lt;6.75,D131&gt;=1.35,D131&lt;1.55,A131&gt;=5.9,D131&gt;=0.7,F131&lt;2.5,A131&gt;=5.25,B131&lt;3.45),4.567,IF(AND(H131&lt;12.532,H131&gt;=11.084,B131&gt;=2.35,G131&lt;0.596,D131&lt;2.05,H131&lt;16.284,F131&gt;=2.5,A131&gt;=5.25,B131&lt;3.45),5.8,IF(AND(H131&gt;=12.532,H131&gt;=11.084,B131&gt;=2.35,G131&lt;0.596,D131&lt;2.05,H131&lt;16.284,F131&gt;=2.5,A131&gt;=5.25,B131&lt;3.45),5.667,IF(AND(A131&gt;=5.65,G131&gt;=0.572,A131&lt;5.75,G131&gt;=0.372,D131&lt;1.4,A131&lt;5.9,D131&gt;=0.7,F131&lt;2.5,A131&gt;=5.25,B131&lt;3.45),4.2,IF(AND(G131&lt;0.862,A131&lt;5.65,G131&gt;=0.572,A131&lt;5.75,G131&gt;=0.372,D131&lt;1.4,A131&lt;5.9,D131&gt;=0.7,F131&lt;2.5,A131&gt;=5.25,B131&lt;3.45),3.9,IF(AND(G131&gt;=0.862,A131&lt;5.65,G131&gt;=0.572,A131&lt;5.75,G131&gt;=0.372,D131&lt;1.4,A131&lt;5.9,D131&gt;=0.7,F131&lt;2.5,A131&gt;=5.25,B131&lt;3.45),4,"shouldnthappen"))))))))))))))))))))))))))))))))))))</f>
        <v>5.6</v>
      </c>
      <c r="AY131" s="1" t="n">
        <f aca="false">IF(AND(H131&gt;=8.233,D131&gt;=0.8,A131&lt;5.55),3.525,IF(AND(B131&lt;2.9,H131&gt;=15.534,A131&gt;=5.55),4.8,IF(AND(H131&gt;=12.259,A131&lt;4.75,D131&lt;0.8,A131&lt;5.55),1.25,IF(AND(B131&gt;=3.85,A131&gt;=4.75,D131&lt;0.8,A131&lt;5.55),1.425,IF(AND(D131&lt;1.55,H131&lt;8.233,D131&gt;=0.8,A131&lt;5.55),3.975,IF(AND(D131&gt;=1.55,H131&lt;8.233,D131&gt;=0.8,A131&lt;5.55),4.5,IF(AND(D131&lt;0.65,D131&lt;1.7,H131&lt;15.534,A131&gt;=5.55),1.7,IF(AND(A131&gt;=7.05,D131&gt;=1.7,H131&lt;15.534,A131&gt;=5.55),6.3,IF(AND(B131&gt;=3.35,B131&gt;=2.9,H131&gt;=15.534,A131&gt;=5.55),5.4,IF(AND(B131&lt;3.1,H131&lt;12.259,A131&lt;4.75,D131&lt;0.8,A131&lt;5.55),1.367,IF(AND(B131&gt;=3.1,H131&lt;12.259,A131&lt;4.75,D131&lt;0.8,A131&lt;5.55),1.4,IF(AND(G131&gt;=0.905,B131&lt;3.85,A131&gt;=4.75,D131&lt;0.8,A131&lt;5.55),1.9,IF(AND(H131&lt;15.681,B131&lt;3.35,B131&gt;=2.9,H131&gt;=15.534,A131&gt;=5.55),5.8,IF(AND(H131&gt;=15.681,B131&lt;3.35,B131&gt;=2.9,H131&gt;=15.534,A131&gt;=5.55),5.7,IF(AND(H131&gt;=14.877,G131&lt;0.905,B131&lt;3.85,A131&gt;=4.75,D131&lt;0.8,A131&lt;5.55),1.3,IF(AND(D131&gt;=1.25,B131&lt;2.65,D131&gt;=0.65,D131&lt;1.7,H131&lt;15.534,A131&gt;=5.55),4.433,IF(AND(G131&gt;=0.622,B131&lt;3.15,A131&lt;7.05,D131&gt;=1.7,H131&lt;15.534,A131&gt;=5.55),5.08,IF(AND(H131&gt;=13.42,B131&gt;=3.15,A131&lt;7.05,D131&gt;=1.7,H131&lt;15.534,A131&gt;=5.55),5.1,IF(AND(G131&lt;0.265,H131&lt;14.877,G131&lt;0.905,B131&lt;3.85,A131&gt;=4.75,D131&lt;0.8,A131&lt;5.55),1.2,IF(AND(A131&lt;5.75,D131&lt;1.25,B131&lt;2.65,D131&gt;=0.65,D131&lt;1.7,H131&lt;15.534,A131&gt;=5.55),3.7,IF(AND(A131&gt;=5.75,D131&lt;1.25,B131&lt;2.65,D131&gt;=0.65,D131&lt;1.7,H131&lt;15.534,A131&gt;=5.55),4,IF(AND(G131&gt;=0.652,D131&lt;1.35,B131&gt;=2.65,D131&gt;=0.65,D131&lt;1.7,H131&lt;15.534,A131&gt;=5.55),3.6,IF(AND(H131&lt;7.47,D131&gt;=1.35,B131&gt;=2.65,D131&gt;=0.65,D131&lt;1.7,H131&lt;15.534,A131&gt;=5.55),5.1,IF(AND(H131&lt;10.914,G131&lt;0.622,B131&lt;3.15,A131&lt;7.05,D131&gt;=1.7,H131&lt;15.534,A131&gt;=5.55),5.36,IF(AND(H131&gt;=10.914,G131&lt;0.622,B131&lt;3.15,A131&lt;7.05,D131&gt;=1.7,H131&lt;15.534,A131&gt;=5.55),5.64,IF(AND(G131&gt;=0.657,H131&lt;13.42,B131&gt;=3.15,A131&lt;7.05,D131&gt;=1.7,H131&lt;15.534,A131&gt;=5.55),6,IF(AND(G131&gt;=0.782,G131&gt;=0.265,H131&lt;14.877,G131&lt;0.905,B131&lt;3.85,A131&gt;=4.75,D131&lt;0.8,A131&lt;5.55),1.48,IF(AND(H131&lt;11.286,G131&lt;0.652,D131&lt;1.35,B131&gt;=2.65,D131&gt;=0.65,D131&lt;1.7,H131&lt;15.534,A131&gt;=5.55),4.24,IF(AND(H131&gt;=11.286,G131&lt;0.652,D131&lt;1.35,B131&gt;=2.65,D131&gt;=0.65,D131&lt;1.7,H131&lt;15.534,A131&gt;=5.55),4.05,IF(AND(G131&lt;0.413,H131&gt;=7.47,D131&gt;=1.35,B131&gt;=2.65,D131&gt;=0.65,D131&lt;1.7,H131&lt;15.534,A131&gt;=5.55),5.1,IF(AND(H131&lt;11.325,G131&lt;0.657,H131&lt;13.42,B131&gt;=3.15,A131&lt;7.05,D131&gt;=1.7,H131&lt;15.534,A131&gt;=5.55),5.8,IF(AND(H131&gt;=11.325,G131&lt;0.657,H131&lt;13.42,B131&gt;=3.15,A131&lt;7.05,D131&gt;=1.7,H131&lt;15.534,A131&gt;=5.55),5.6,IF(AND(D131&gt;=0.35,G131&lt;0.782,G131&gt;=0.265,H131&lt;14.877,G131&lt;0.905,B131&lt;3.85,A131&gt;=4.75,D131&lt;0.8,A131&lt;5.55),1.633,IF(AND(B131&lt;2.85,G131&gt;=0.413,H131&gt;=7.47,D131&gt;=1.35,B131&gt;=2.65,D131&gt;=0.65,D131&lt;1.7,H131&lt;15.534,A131&gt;=5.55),4.6,IF(AND(D131&lt;0.15,D131&lt;0.35,G131&lt;0.782,G131&gt;=0.265,H131&lt;14.877,G131&lt;0.905,B131&lt;3.85,A131&gt;=4.75,D131&lt;0.8,A131&lt;5.55),1.5,IF(AND(D131&gt;=0.15,D131&lt;0.35,G131&lt;0.782,G131&gt;=0.265,H131&lt;14.877,G131&lt;0.905,B131&lt;3.85,A131&gt;=4.75,D131&lt;0.8,A131&lt;5.55),1.543,IF(AND(A131&gt;=6.8,B131&gt;=2.85,G131&gt;=0.413,H131&gt;=7.47,D131&gt;=1.35,B131&gt;=2.65,D131&gt;=0.65,D131&lt;1.7,H131&lt;15.534,A131&gt;=5.55),4.9,IF(AND(H131&lt;13.531,A131&lt;6.8,B131&gt;=2.85,G131&gt;=0.413,H131&gt;=7.47,D131&gt;=1.35,B131&gt;=2.65,D131&gt;=0.65,D131&lt;1.7,H131&lt;15.534,A131&gt;=5.55),4.5,IF(AND(H131&gt;=13.531,A131&lt;6.8,B131&gt;=2.85,G131&gt;=0.413,H131&gt;=7.47,D131&gt;=1.35,B131&gt;=2.65,D131&gt;=0.65,D131&lt;1.7,H131&lt;15.534,A131&gt;=5.55),4.7,"shouldnthappen")))))))))))))))))))))))))))))))))))))))</f>
        <v>5.64</v>
      </c>
      <c r="AZ131" s="1" t="n">
        <f aca="false">IF(AND(H131&gt;=15.371,B131&gt;=3.35),5.4,IF(AND(G131&gt;=0.851,H131&gt;=15.244,B131&lt;3.35),4.75,IF(AND(F131&gt;=2,H131&lt;15.371,B131&gt;=3.35),5.6,IF(AND(B131&lt;2.75,A131&lt;5.15,H131&lt;15.244,B131&lt;3.35),3.42,IF(AND(A131&gt;=7.25,G131&lt;0.851,H131&gt;=15.244,B131&lt;3.35),6.6,IF(AND(A131&lt;4.45,B131&gt;=2.75,A131&lt;5.15,H131&lt;15.244,B131&lt;3.35),1.1,IF(AND(G131&lt;0.527,A131&lt;7.25,G131&lt;0.851,H131&gt;=15.244,B131&lt;3.35),5.08,IF(AND(G131&gt;=0.527,A131&lt;7.25,G131&lt;0.851,H131&gt;=15.244,B131&lt;3.35),5.8,IF(AND(D131&gt;=0.35,B131&lt;3.7,F131&lt;2,H131&lt;15.371,B131&gt;=3.35),1.55,IF(AND(H131&lt;6.542,B131&gt;=3.7,F131&lt;2,H131&lt;15.371,B131&gt;=3.35),1.9,IF(AND(B131&lt;3.25,A131&gt;=4.45,B131&gt;=2.75,A131&lt;5.15,H131&lt;15.244,B131&lt;3.35),1.46,IF(AND(B131&gt;=3.25,A131&gt;=4.45,B131&gt;=2.75,A131&lt;5.15,H131&lt;15.244,B131&lt;3.35),1.7,IF(AND(H131&lt;13.654,B131&gt;=2.95,D131&lt;1.45,A131&gt;=5.15,H131&lt;15.244,B131&lt;3.35),4.3,IF(AND(H131&gt;=13.654,B131&gt;=2.95,D131&lt;1.45,A131&gt;=5.15,H131&lt;15.244,B131&lt;3.35),4.625,IF(AND(F131&gt;=2.5,D131&lt;1.75,D131&gt;=1.45,A131&gt;=5.15,H131&lt;15.244,B131&lt;3.35),5.3,IF(AND(G131&gt;=0.853,D131&gt;=1.75,D131&gt;=1.45,A131&gt;=5.15,H131&lt;15.244,B131&lt;3.35),5.15,IF(AND(D131&gt;=0.25,D131&lt;0.35,B131&lt;3.7,F131&lt;2,H131&lt;15.371,B131&gt;=3.35),1.3,IF(AND(B131&lt;3.85,H131&gt;=6.542,B131&gt;=3.7,F131&lt;2,H131&lt;15.371,B131&gt;=3.35),1.633,IF(AND(H131&lt;7.02,H131&lt;10.688,B131&lt;2.95,D131&lt;1.45,A131&gt;=5.15,H131&lt;15.244,B131&lt;3.35),3.98,IF(AND(G131&lt;0.338,H131&gt;=10.688,B131&lt;2.95,D131&lt;1.45,A131&gt;=5.15,H131&lt;15.244,B131&lt;3.35),4.22,IF(AND(G131&gt;=0.338,H131&gt;=10.688,B131&lt;2.95,D131&lt;1.45,A131&gt;=5.15,H131&lt;15.244,B131&lt;3.35),3.9,IF(AND(B131&lt;2.75,F131&lt;2.5,D131&lt;1.75,D131&gt;=1.45,A131&gt;=5.15,H131&lt;15.244,B131&lt;3.35),5.1,IF(AND(B131&gt;=2.75,F131&lt;2.5,D131&lt;1.75,D131&gt;=1.45,A131&gt;=5.15,H131&lt;15.244,B131&lt;3.35),4.74,IF(AND(A131&gt;=7,G131&lt;0.853,D131&gt;=1.75,D131&gt;=1.45,A131&gt;=5.15,H131&lt;15.244,B131&lt;3.35),6.5,IF(AND(G131&gt;=0.934,D131&lt;0.25,D131&lt;0.35,B131&lt;3.7,F131&lt;2,H131&lt;15.371,B131&gt;=3.35),1.7,IF(AND(D131&lt;0.25,B131&gt;=3.85,H131&gt;=6.542,B131&gt;=3.7,F131&lt;2,H131&lt;15.371,B131&gt;=3.35),1.5,IF(AND(D131&gt;=0.25,B131&gt;=3.85,H131&gt;=6.542,B131&gt;=3.7,F131&lt;2,H131&lt;15.371,B131&gt;=3.35),1.4,IF(AND(B131&lt;2.5,H131&gt;=7.02,H131&lt;10.688,B131&lt;2.95,D131&lt;1.45,A131&gt;=5.15,H131&lt;15.244,B131&lt;3.35),3.8,IF(AND(G131&gt;=0.74,A131&lt;7,G131&lt;0.853,D131&gt;=1.75,D131&gt;=1.45,A131&gt;=5.15,H131&lt;15.244,B131&lt;3.35),6,IF(AND(G131&gt;=0.61,G131&lt;0.934,D131&lt;0.25,D131&lt;0.35,B131&lt;3.7,F131&lt;2,H131&lt;15.371,B131&gt;=3.35),1.5,IF(AND(D131&lt;1.15,B131&gt;=2.5,H131&gt;=7.02,H131&lt;10.688,B131&lt;2.95,D131&lt;1.45,A131&gt;=5.15,H131&lt;15.244,B131&lt;3.35),3.5,IF(AND(D131&gt;=1.15,B131&gt;=2.5,H131&gt;=7.02,H131&lt;10.688,B131&lt;2.95,D131&lt;1.45,A131&gt;=5.15,H131&lt;15.244,B131&lt;3.35),3.6,IF(AND(G131&gt;=0.626,G131&lt;0.74,A131&lt;7,G131&lt;0.853,D131&gt;=1.75,D131&gt;=1.45,A131&gt;=5.15,H131&lt;15.244,B131&lt;3.35),4.9,IF(AND(H131&lt;13.641,G131&lt;0.61,G131&lt;0.934,D131&lt;0.25,D131&lt;0.35,B131&lt;3.7,F131&lt;2,H131&lt;15.371,B131&gt;=3.35),1.425,IF(AND(H131&gt;=13.641,G131&lt;0.61,G131&lt;0.934,D131&lt;0.25,D131&lt;0.35,B131&lt;3.7,F131&lt;2,H131&lt;15.371,B131&gt;=3.35),1.3,IF(AND(B131&lt;3.05,G131&lt;0.626,G131&lt;0.74,A131&lt;7,G131&lt;0.853,D131&gt;=1.75,D131&gt;=1.45,A131&gt;=5.15,H131&lt;15.244,B131&lt;3.35),5.475,IF(AND(B131&gt;=3.05,G131&lt;0.626,G131&lt;0.74,A131&lt;7,G131&lt;0.853,D131&gt;=1.75,D131&gt;=1.45,A131&gt;=5.15,H131&lt;15.244,B131&lt;3.35),5.633,"shouldnthappen")))))))))))))))))))))))))))))))))))))</f>
        <v>5.475</v>
      </c>
      <c r="BA131" s="1" t="n">
        <f aca="false">IF(AND(F131&gt;=2,B131&gt;=3.4),6.1,IF(AND(B131&lt;2.75,A131&lt;5.15,B131&lt;3.4),3.225,IF(AND(G131&gt;=0.821,F131&lt;2,B131&gt;=3.4),1.9,IF(AND(B131&gt;=3.2,B131&gt;=2.75,A131&lt;5.15,B131&lt;3.4),1.7,IF(AND(A131&lt;4.8,G131&lt;0.821,F131&lt;2,B131&gt;=3.4),1,IF(AND(G131&gt;=0.446,B131&lt;3.2,B131&gt;=2.75,A131&lt;5.15,B131&lt;3.4),1.1,IF(AND(G131&lt;0.356,D131&lt;1.45,A131&lt;6.25,A131&gt;=5.15,B131&lt;3.4),4.32,IF(AND(G131&lt;0.591,D131&gt;=1.45,A131&lt;6.25,A131&gt;=5.15,B131&lt;3.4),4.6,IF(AND(D131&lt;1.75,G131&lt;0.597,A131&gt;=6.25,A131&gt;=5.15,B131&lt;3.4),4.86,IF(AND(H131&gt;=16.472,G131&gt;=0.597,A131&gt;=6.25,A131&gt;=5.15,B131&lt;3.4),6.6,IF(AND(G131&lt;0.063,G131&lt;0.446,B131&lt;3.2,B131&gt;=2.75,A131&lt;5.15,B131&lt;3.4),1.4,IF(AND(A131&gt;=5.95,G131&gt;=0.356,D131&lt;1.45,A131&lt;6.25,A131&gt;=5.15,B131&lt;3.4),4.6,IF(AND(B131&gt;=2.9,G131&gt;=0.591,D131&gt;=1.45,A131&lt;6.25,A131&gt;=5.15,B131&lt;3.4),4.867,IF(AND(D131&gt;=2.4,H131&lt;16.472,G131&gt;=0.597,A131&gt;=6.25,A131&gt;=5.15,B131&lt;3.4),6,IF(AND(A131&lt;5.45,B131&gt;=3.85,A131&gt;=4.8,G131&lt;0.821,F131&lt;2,B131&gt;=3.4),1.3,IF(AND(A131&gt;=5.45,B131&gt;=3.85,A131&gt;=4.8,G131&lt;0.821,F131&lt;2,B131&gt;=3.4),1.45,IF(AND(H131&lt;14.273,G131&gt;=0.063,G131&lt;0.446,B131&lt;3.2,B131&gt;=2.75,A131&lt;5.15,B131&lt;3.4),1.5,IF(AND(H131&gt;=14.273,G131&gt;=0.063,G131&lt;0.446,B131&lt;3.2,B131&gt;=2.75,A131&lt;5.15,B131&lt;3.4),1.6,IF(AND(G131&gt;=0.572,A131&lt;5.95,G131&gt;=0.356,D131&lt;1.45,A131&lt;6.25,A131&gt;=5.15,B131&lt;3.4),3.9,IF(AND(G131&lt;0.827,B131&lt;2.9,G131&gt;=0.591,D131&gt;=1.45,A131&lt;6.25,A131&gt;=5.15,B131&lt;3.4),4.9,IF(AND(G131&gt;=0.827,B131&lt;2.9,G131&gt;=0.591,D131&gt;=1.45,A131&lt;6.25,A131&gt;=5.15,B131&lt;3.4),5.1,IF(AND(A131&gt;=7.2,B131&lt;3.05,D131&gt;=1.75,G131&lt;0.597,A131&gt;=6.25,A131&gt;=5.15,B131&lt;3.4),6.7,IF(AND(G131&lt;0.353,B131&gt;=3.05,D131&gt;=1.75,G131&lt;0.597,A131&gt;=6.25,A131&gt;=5.15,B131&lt;3.4),5.22,IF(AND(G131&gt;=0.353,B131&gt;=3.05,D131&gt;=1.75,G131&lt;0.597,A131&gt;=6.25,A131&gt;=5.15,B131&lt;3.4),5.65,IF(AND(A131&lt;6.55,D131&lt;2.4,H131&lt;16.472,G131&gt;=0.597,A131&gt;=6.25,A131&gt;=5.15,B131&lt;3.4),5.033,IF(AND(H131&lt;12.719,G131&lt;0.385,B131&lt;3.85,A131&gt;=4.8,G131&lt;0.821,F131&lt;2,B131&gt;=3.4),1.54,IF(AND(H131&gt;=12.719,G131&lt;0.385,B131&lt;3.85,A131&gt;=4.8,G131&lt;0.821,F131&lt;2,B131&gt;=3.4),1.3,IF(AND(B131&lt;3.6,G131&gt;=0.385,B131&lt;3.85,A131&gt;=4.8,G131&lt;0.821,F131&lt;2,B131&gt;=3.4),1.325,IF(AND(B131&gt;=3.6,G131&gt;=0.385,B131&lt;3.85,A131&gt;=4.8,G131&lt;0.821,F131&lt;2,B131&gt;=3.4),1.55,IF(AND(D131&lt;1.05,G131&lt;0.572,A131&lt;5.95,G131&gt;=0.356,D131&lt;1.45,A131&lt;6.25,A131&gt;=5.15,B131&lt;3.4),3.633,IF(AND(D131&gt;=2.15,A131&lt;7.2,B131&lt;3.05,D131&gt;=1.75,G131&lt;0.597,A131&gt;=6.25,A131&gt;=5.15,B131&lt;3.4),5.667,IF(AND(H131&lt;13.094,A131&gt;=6.55,D131&lt;2.4,H131&lt;16.472,G131&gt;=0.597,A131&gt;=6.25,A131&gt;=5.15,B131&lt;3.4),5.2,IF(AND(D131&lt;1.15,D131&gt;=1.05,G131&lt;0.572,A131&lt;5.95,G131&gt;=0.356,D131&lt;1.45,A131&lt;6.25,A131&gt;=5.15,B131&lt;3.4),3.8,IF(AND(D131&gt;=1.15,D131&gt;=1.05,G131&lt;0.572,A131&lt;5.95,G131&gt;=0.356,D131&lt;1.45,A131&lt;6.25,A131&gt;=5.15,B131&lt;3.4),3.9,IF(AND(G131&gt;=0.487,D131&lt;2.15,A131&lt;7.2,B131&lt;3.05,D131&gt;=1.75,G131&lt;0.597,A131&gt;=6.25,A131&gt;=5.15,B131&lt;3.4),5.8,IF(AND(A131&lt;6.8,H131&gt;=13.094,A131&gt;=6.55,D131&lt;2.4,H131&lt;16.472,G131&gt;=0.597,A131&gt;=6.25,A131&gt;=5.15,B131&lt;3.4),4.52,IF(AND(A131&gt;=6.8,H131&gt;=13.094,A131&gt;=6.55,D131&lt;2.4,H131&lt;16.472,G131&gt;=0.597,A131&gt;=6.25,A131&gt;=5.15,B131&lt;3.4),4.75,IF(AND(B131&lt;2.95,G131&lt;0.487,D131&lt;2.15,A131&lt;7.2,B131&lt;3.05,D131&gt;=1.75,G131&lt;0.597,A131&gt;=6.25,A131&gt;=5.15,B131&lt;3.4),5.6,IF(AND(B131&gt;=2.95,G131&lt;0.487,D131&lt;2.15,A131&lt;7.2,B131&lt;3.05,D131&gt;=1.75,G131&lt;0.597,A131&gt;=6.25,A131&gt;=5.15,B131&lt;3.4),5.5,"shouldnthappen")))))))))))))))))))))))))))))))))))))))</f>
        <v>5.6</v>
      </c>
      <c r="BB131" s="1" t="n">
        <f aca="false">IF(AND(A131&lt;4.35,B131&lt;3.25,F131&lt;1.5),1.1,IF(AND(H131&lt;14.005,A131&gt;=4.35,B131&lt;3.25,F131&lt;1.5),1.3,IF(AND(H131&gt;=14.005,A131&gt;=4.35,B131&lt;3.25,F131&lt;1.5),1.6,IF(AND(G131&gt;=0.905,A131&lt;5.15,B131&gt;=3.25,F131&lt;1.5),1.9,IF(AND(B131&lt;3.45,A131&gt;=5.15,B131&gt;=3.25,F131&lt;1.5),1.6,IF(AND(F131&gt;=2.5,D131&gt;=1.35,D131&lt;1.75,F131&gt;=1.5),4.867,IF(AND(A131&gt;=7.05,D131&gt;=2.05,D131&gt;=1.75,F131&gt;=1.5),6.35,IF(AND(D131&gt;=0.4,G131&lt;0.905,A131&lt;5.15,B131&gt;=3.25,F131&lt;1.5),1.65,IF(AND(B131&lt;3.6,B131&gt;=3.45,A131&gt;=5.15,B131&gt;=3.25,F131&lt;1.5),1.35,IF(AND(H131&lt;6.808,H131&lt;9.386,D131&lt;1.35,D131&lt;1.75,F131&gt;=1.5),4.05,IF(AND(H131&gt;=6.808,H131&lt;9.386,D131&lt;1.35,D131&lt;1.75,F131&gt;=1.5),3.46,IF(AND(B131&lt;2.45,F131&lt;2.5,D131&gt;=1.35,D131&lt;1.75,F131&gt;=1.5),4.5,IF(AND(H131&gt;=13.115,D131&lt;1.95,D131&lt;2.05,D131&gt;=1.75,F131&gt;=1.5),4.85,IF(AND(G131&lt;0.196,D131&gt;=1.95,D131&lt;2.05,D131&gt;=1.75,F131&gt;=1.5),6.7,IF(AND(G131&gt;=0.196,D131&gt;=1.95,D131&lt;2.05,D131&gt;=1.75,F131&gt;=1.5),5.12,IF(AND(H131&lt;10.925,D131&lt;0.4,G131&lt;0.905,A131&lt;5.15,B131&gt;=3.25,F131&lt;1.5),1.4,IF(AND(H131&gt;=10.925,D131&lt;0.4,G131&lt;0.905,A131&lt;5.15,B131&gt;=3.25,F131&lt;1.5),1.45,IF(AND(H131&lt;14.096,B131&gt;=3.6,B131&gt;=3.45,A131&gt;=5.15,B131&gt;=3.25,F131&lt;1.5),1.42,IF(AND(H131&gt;=14.096,B131&gt;=3.6,B131&gt;=3.45,A131&gt;=5.15,B131&gt;=3.25,F131&lt;1.5),1.7,IF(AND(B131&lt;2.45,D131&lt;1.15,H131&gt;=9.386,D131&lt;1.35,D131&lt;1.75,F131&gt;=1.5),3.6,IF(AND(B131&gt;=2.45,D131&lt;1.15,H131&gt;=9.386,D131&lt;1.35,D131&lt;1.75,F131&gt;=1.5),3.9,IF(AND(G131&lt;0.246,D131&gt;=1.15,H131&gt;=9.386,D131&lt;1.35,D131&lt;1.75,F131&gt;=1.5),4.4,IF(AND(B131&lt;2.75,B131&gt;=2.45,F131&lt;2.5,D131&gt;=1.35,D131&lt;1.75,F131&gt;=1.5),5.1,IF(AND(H131&lt;11.084,H131&lt;13.115,D131&lt;1.95,D131&lt;2.05,D131&gt;=1.75,F131&gt;=1.5),5.35,IF(AND(H131&gt;=11.084,H131&lt;13.115,D131&lt;1.95,D131&lt;2.05,D131&gt;=1.75,F131&gt;=1.5),5.7,IF(AND(H131&lt;15.52,D131&lt;2.25,A131&lt;7.05,D131&gt;=2.05,D131&gt;=1.75,F131&gt;=1.5),5.45,IF(AND(H131&gt;=15.52,D131&lt;2.25,A131&lt;7.05,D131&gt;=2.05,D131&gt;=1.75,F131&gt;=1.5),5.725,IF(AND(G131&gt;=0.775,D131&gt;=2.25,A131&lt;7.05,D131&gt;=2.05,D131&gt;=1.75,F131&gt;=1.5),5.2,IF(AND(D131&lt;1.25,G131&gt;=0.246,D131&gt;=1.15,H131&gt;=9.386,D131&lt;1.35,D131&lt;1.75,F131&gt;=1.5),4.05,IF(AND(A131&lt;5.85,B131&gt;=2.75,B131&gt;=2.45,F131&lt;2.5,D131&gt;=1.35,D131&lt;1.75,F131&gt;=1.5),4.5,IF(AND(B131&lt;3.3,G131&lt;0.775,D131&gt;=2.25,A131&lt;7.05,D131&gt;=2.05,D131&gt;=1.75,F131&gt;=1.5),5.64,IF(AND(B131&gt;=3.3,G131&lt;0.775,D131&gt;=2.25,A131&lt;7.05,D131&gt;=2.05,D131&gt;=1.75,F131&gt;=1.5),5.6,IF(AND(A131&lt;5.9,D131&gt;=1.25,G131&gt;=0.246,D131&gt;=1.15,H131&gt;=9.386,D131&lt;1.35,D131&lt;1.75,F131&gt;=1.5),4.2,IF(AND(A131&gt;=5.9,D131&gt;=1.25,G131&gt;=0.246,D131&gt;=1.15,H131&gt;=9.386,D131&lt;1.35,D131&lt;1.75,F131&gt;=1.5),4,IF(AND(G131&gt;=0.437,A131&gt;=5.85,B131&gt;=2.75,B131&gt;=2.45,F131&lt;2.5,D131&gt;=1.35,D131&lt;1.75,F131&gt;=1.5),4.75,IF(AND(H131&lt;9.446,G131&lt;0.437,A131&gt;=5.85,B131&gt;=2.75,B131&gt;=2.45,F131&lt;2.5,D131&gt;=1.35,D131&lt;1.75,F131&gt;=1.5),4.6,IF(AND(H131&gt;=9.446,G131&lt;0.437,A131&gt;=5.85,B131&gt;=2.75,B131&gt;=2.45,F131&lt;2.5,D131&gt;=1.35,D131&lt;1.75,F131&gt;=1.5),4.7,"shouldnthappen")))))))))))))))))))))))))))))))))))))</f>
        <v>5.45</v>
      </c>
      <c r="BC131" s="1" t="n">
        <f aca="false">IF(AND(G131&gt;=0.905,F131&lt;1.5),1.65,IF(AND(D131&gt;=0.45,G131&lt;0.905,F131&lt;1.5),1.65,IF(AND(A131&lt;5.15,D131&lt;1.55,F131&gt;=1.5),3.225,IF(AND(F131&gt;=2.5,A131&gt;=5.15,D131&lt;1.55,F131&gt;=1.5),5.05,IF(AND(H131&lt;5.767,A131&lt;7.05,D131&gt;=1.55,F131&gt;=1.5),4.5,IF(AND(D131&lt;1.7,A131&gt;=7.05,D131&gt;=1.55,F131&gt;=1.5),5.8,IF(AND(A131&gt;=5.3,G131&lt;0.207,D131&lt;0.45,G131&lt;0.905,F131&lt;1.5),1.3,IF(AND(D131&gt;=0.35,G131&gt;=0.207,D131&lt;0.45,G131&lt;0.905,F131&lt;1.5),1.5,IF(AND(G131&lt;0.155,D131&gt;=1.7,A131&gt;=7.05,D131&gt;=1.55,F131&gt;=1.5),6.7,IF(AND(G131&gt;=0.155,D131&gt;=1.7,A131&gt;=7.05,D131&gt;=1.55,F131&gt;=1.5),6.34,IF(AND(G131&lt;0.05,A131&lt;5.3,G131&lt;0.207,D131&lt;0.45,G131&lt;0.905,F131&lt;1.5),1.4,IF(AND(G131&gt;=0.05,A131&lt;5.3,G131&lt;0.207,D131&lt;0.45,G131&lt;0.905,F131&lt;1.5),1.5,IF(AND(A131&lt;4.5,D131&lt;0.35,G131&gt;=0.207,D131&lt;0.45,G131&lt;0.905,F131&lt;1.5),1.3,IF(AND(G131&lt;0.308,A131&lt;6.2,F131&lt;2.5,A131&gt;=5.15,D131&lt;1.55,F131&gt;=1.5),4.5,IF(AND(D131&lt;1.35,A131&gt;=6.2,F131&lt;2.5,A131&gt;=5.15,D131&lt;1.55,F131&gt;=1.5),4.367,IF(AND(D131&lt;1.85,A131&lt;6.15,H131&gt;=5.767,A131&lt;7.05,D131&gt;=1.55,F131&gt;=1.5),4.933,IF(AND(G131&gt;=0.558,A131&gt;=4.5,D131&lt;0.35,G131&gt;=0.207,D131&lt;0.45,G131&lt;0.905,F131&lt;1.5),1.5,IF(AND(H131&gt;=13.383,G131&gt;=0.308,A131&lt;6.2,F131&lt;2.5,A131&gt;=5.15,D131&lt;1.55,F131&gt;=1.5),4.7,IF(AND(H131&gt;=12.206,D131&gt;=1.35,A131&gt;=6.2,F131&lt;2.5,A131&gt;=5.15,D131&lt;1.55,F131&gt;=1.5),4.575,IF(AND(A131&lt;5.7,D131&gt;=1.85,A131&lt;6.15,H131&gt;=5.767,A131&lt;7.05,D131&gt;=1.55,F131&gt;=1.5),4.9,IF(AND(A131&gt;=5.7,D131&gt;=1.85,A131&lt;6.15,H131&gt;=5.767,A131&lt;7.05,D131&gt;=1.55,F131&gt;=1.5),5.1,IF(AND(G131&lt;0.079,G131&lt;0.364,A131&gt;=6.15,H131&gt;=5.767,A131&lt;7.05,D131&gt;=1.55,F131&gt;=1.5),5.6,IF(AND(G131&gt;=0.079,G131&lt;0.364,A131&gt;=6.15,H131&gt;=5.767,A131&lt;7.05,D131&gt;=1.55,F131&gt;=1.5),5.25,IF(AND(G131&gt;=0.447,G131&lt;0.558,A131&gt;=4.5,D131&lt;0.35,G131&gt;=0.207,D131&lt;0.45,G131&lt;0.905,F131&lt;1.5),1.3,IF(AND(B131&gt;=2.95,H131&lt;13.383,G131&gt;=0.308,A131&lt;6.2,F131&lt;2.5,A131&gt;=5.15,D131&lt;1.55,F131&gt;=1.5),4.6,IF(AND(B131&lt;2.65,H131&lt;12.206,D131&gt;=1.35,A131&gt;=6.2,F131&lt;2.5,A131&gt;=5.15,D131&lt;1.55,F131&gt;=1.5),4.9,IF(AND(D131&lt;2.45,A131&lt;6.6,G131&gt;=0.364,A131&gt;=6.15,H131&gt;=5.767,A131&lt;7.05,D131&gt;=1.55,F131&gt;=1.5),5.6,IF(AND(D131&gt;=2.45,A131&lt;6.6,G131&gt;=0.364,A131&gt;=6.15,H131&gt;=5.767,A131&lt;7.05,D131&gt;=1.55,F131&gt;=1.5),6,IF(AND(H131&lt;12.921,A131&gt;=6.6,G131&gt;=0.364,A131&gt;=6.15,H131&gt;=5.767,A131&lt;7.05,D131&gt;=1.55,F131&gt;=1.5),5.725,IF(AND(H131&gt;=12.921,A131&gt;=6.6,G131&gt;=0.364,A131&gt;=6.15,H131&gt;=5.767,A131&lt;7.05,D131&gt;=1.55,F131&gt;=1.5),5.367,IF(AND(B131&lt;3.15,G131&lt;0.447,G131&lt;0.558,A131&gt;=4.5,D131&lt;0.35,G131&gt;=0.207,D131&lt;0.45,G131&lt;0.905,F131&lt;1.5),1.5,IF(AND(B131&gt;=3.15,G131&lt;0.447,G131&lt;0.558,A131&gt;=4.5,D131&lt;0.35,G131&gt;=0.207,D131&lt;0.45,G131&lt;0.905,F131&lt;1.5),1.36,IF(AND(B131&gt;=2.85,B131&lt;2.95,H131&lt;13.383,G131&gt;=0.308,A131&lt;6.2,F131&lt;2.5,A131&gt;=5.15,D131&lt;1.55,F131&gt;=1.5),3.6,IF(AND(H131&lt;9.446,B131&gt;=2.65,H131&lt;12.206,D131&gt;=1.35,A131&gt;=6.2,F131&lt;2.5,A131&gt;=5.15,D131&lt;1.55,F131&gt;=1.5),4.6,IF(AND(H131&gt;=9.446,B131&gt;=2.65,H131&lt;12.206,D131&gt;=1.35,A131&gt;=6.2,F131&lt;2.5,A131&gt;=5.15,D131&lt;1.55,F131&gt;=1.5),4.7,IF(AND(D131&lt;1.2,B131&lt;2.85,B131&lt;2.95,H131&lt;13.383,G131&gt;=0.308,A131&lt;6.2,F131&lt;2.5,A131&gt;=5.15,D131&lt;1.55,F131&gt;=1.5),3.75,IF(AND(G131&lt;0.356,D131&gt;=1.2,B131&lt;2.85,B131&lt;2.95,H131&lt;13.383,G131&gt;=0.308,A131&lt;6.2,F131&lt;2.5,A131&gt;=5.15,D131&lt;1.55,F131&gt;=1.5),4.2,IF(AND(G131&gt;=0.356,D131&gt;=1.2,B131&lt;2.85,B131&lt;2.95,H131&lt;13.383,G131&gt;=0.308,A131&lt;6.2,F131&lt;2.5,A131&gt;=5.15,D131&lt;1.55,F131&gt;=1.5),3.96,"shouldnthappen"))))))))))))))))))))))))))))))))))))))</f>
        <v>5.6</v>
      </c>
      <c r="BD131" s="1" t="n">
        <f aca="false">IF(AND(B131&lt;2.7,A131&lt;5.3,B131&lt;3.15),3.42,IF(AND(F131&lt;2.5,A131&gt;=5.85,B131&gt;=3.15),4.7,IF(AND(A131&lt;4.35,B131&gt;=2.7,A131&lt;5.3,B131&lt;3.15),1.1,IF(AND(A131&gt;=4.35,B131&gt;=2.7,A131&lt;5.3,B131&lt;3.15),1.42,IF(AND(A131&gt;=7.05,F131&gt;=2.5,A131&gt;=5.3,B131&lt;3.15),6.067,IF(AND(D131&gt;=0.45,A131&lt;5.05,A131&lt;5.85,B131&gt;=3.15),1.6,IF(AND(B131&lt;3.35,A131&gt;=5.05,A131&lt;5.85,B131&gt;=3.15),1.7,IF(AND(A131&gt;=6.85,F131&gt;=2.5,A131&gt;=5.85,B131&gt;=3.15),6.22,IF(AND(D131&lt;1.25,D131&lt;1.35,F131&lt;2.5,A131&gt;=5.3,B131&lt;3.15),4.033,IF(AND(D131&gt;=1.25,D131&lt;1.35,F131&lt;2.5,A131&gt;=5.3,B131&lt;3.15),4.233,IF(AND(A131&lt;6.05,D131&gt;=1.35,F131&lt;2.5,A131&gt;=5.3,B131&lt;3.15),5.1,IF(AND(H131&gt;=13.29,A131&lt;7.05,F131&gt;=2.5,A131&gt;=5.3,B131&lt;3.15),4.96,IF(AND(G131&gt;=0.858,D131&lt;0.45,A131&lt;5.05,A131&lt;5.85,B131&gt;=3.15),1.3,IF(AND(D131&gt;=0.35,B131&gt;=3.35,A131&gt;=5.05,A131&lt;5.85,B131&gt;=3.15),1.4,IF(AND(B131&lt;3.25,A131&lt;6.85,F131&gt;=2.5,A131&gt;=5.85,B131&gt;=3.15),5.233,IF(AND(A131&gt;=6.8,A131&gt;=6.05,D131&gt;=1.35,F131&lt;2.5,A131&gt;=5.3,B131&lt;3.15),4.9,IF(AND(G131&gt;=0.622,H131&lt;13.29,A131&lt;7.05,F131&gt;=2.5,A131&gt;=5.3,B131&lt;3.15),5.067,IF(AND(H131&lt;8.834,G131&lt;0.858,D131&lt;0.45,A131&lt;5.05,A131&lt;5.85,B131&gt;=3.15),1.4,IF(AND(G131&lt;0.774,B131&gt;=3.25,A131&lt;6.85,F131&gt;=2.5,A131&gt;=5.85,B131&gt;=3.15),5.8,IF(AND(G131&gt;=0.774,B131&gt;=3.25,A131&lt;6.85,F131&gt;=2.5,A131&gt;=5.85,B131&gt;=3.15),5.4,IF(AND(H131&gt;=12.206,A131&lt;6.8,A131&gt;=6.05,D131&gt;=1.35,F131&lt;2.5,A131&gt;=5.3,B131&lt;3.15),4.5,IF(AND(G131&gt;=0.439,G131&lt;0.622,H131&lt;13.29,A131&lt;7.05,F131&gt;=2.5,A131&gt;=5.3,B131&lt;3.15),5.667,IF(AND(G131&lt;0.227,H131&gt;=8.834,G131&lt;0.858,D131&lt;0.45,A131&lt;5.05,A131&lt;5.85,B131&gt;=3.15),1.4,IF(AND(G131&gt;=0.227,H131&gt;=8.834,G131&lt;0.858,D131&lt;0.45,A131&lt;5.05,A131&lt;5.85,B131&gt;=3.15),1.3,IF(AND(G131&gt;=0.934,B131&lt;3.75,D131&lt;0.35,B131&gt;=3.35,A131&gt;=5.05,A131&lt;5.85,B131&gt;=3.15),1.7,IF(AND(G131&lt;0.823,B131&gt;=3.75,D131&lt;0.35,B131&gt;=3.35,A131&gt;=5.05,A131&lt;5.85,B131&gt;=3.15),1.55,IF(AND(G131&gt;=0.823,B131&gt;=3.75,D131&lt;0.35,B131&gt;=3.35,A131&gt;=5.05,A131&lt;5.85,B131&gt;=3.15),1.5,IF(AND(A131&lt;6.2,H131&lt;12.206,A131&lt;6.8,A131&gt;=6.05,D131&gt;=1.35,F131&lt;2.5,A131&gt;=5.3,B131&lt;3.15),4.6,IF(AND(A131&gt;=6.2,H131&lt;12.206,A131&lt;6.8,A131&gt;=6.05,D131&gt;=1.35,F131&lt;2.5,A131&gt;=5.3,B131&lt;3.15),4.74,IF(AND(H131&gt;=10.667,G131&lt;0.439,G131&lt;0.622,H131&lt;13.29,A131&lt;7.05,F131&gt;=2.5,A131&gt;=5.3,B131&lt;3.15),5.6,IF(AND(H131&lt;13.67,G131&lt;0.934,B131&lt;3.75,D131&lt;0.35,B131&gt;=3.35,A131&gt;=5.05,A131&lt;5.85,B131&gt;=3.15),1.48,IF(AND(H131&gt;=13.67,G131&lt;0.934,B131&lt;3.75,D131&lt;0.35,B131&gt;=3.35,A131&gt;=5.05,A131&lt;5.85,B131&gt;=3.15),1.3,IF(AND(G131&lt;0.301,H131&lt;10.667,G131&lt;0.439,G131&lt;0.622,H131&lt;13.29,A131&lt;7.05,F131&gt;=2.5,A131&gt;=5.3,B131&lt;3.15),5.2,IF(AND(G131&gt;=0.301,H131&lt;10.667,G131&lt;0.439,G131&lt;0.622,H131&lt;13.29,A131&lt;7.05,F131&gt;=2.5,A131&gt;=5.3,B131&lt;3.15),5.067,"shouldnthappen"))))))))))))))))))))))))))))))))))</f>
        <v>5.667</v>
      </c>
      <c r="BE131" s="1" t="n">
        <f aca="false">IF(AND(B131&gt;=3.85,A131&gt;=5.05,F131&lt;1.5),1.4,IF(AND(A131&lt;5.25,A131&lt;5.75,F131&gt;=1.5),3.15,IF(AND(A131&lt;4.95,B131&lt;3.15,A131&lt;5.05,F131&lt;1.5),1.46,IF(AND(A131&gt;=4.95,B131&lt;3.15,A131&lt;5.05,F131&lt;1.5),1.6,IF(AND(H131&lt;8.834,B131&gt;=3.15,A131&lt;5.05,F131&lt;1.5),1.4,IF(AND(D131&lt;0.25,B131&lt;3.85,A131&gt;=5.05,F131&lt;1.5),1.48,IF(AND(D131&gt;=0.25,B131&lt;3.85,A131&gt;=5.05,F131&lt;1.5),1.7,IF(AND(F131&gt;=2.5,A131&gt;=5.25,A131&lt;5.75,F131&gt;=1.5),4.9,IF(AND(H131&lt;12.45,H131&gt;=8.834,B131&gt;=3.15,A131&lt;5.05,F131&lt;1.5),1.25,IF(AND(H131&gt;=12.45,H131&gt;=8.834,B131&gt;=3.15,A131&lt;5.05,F131&lt;1.5),1.32,IF(AND(G131&lt;0.283,F131&lt;2.5,A131&gt;=5.25,A131&lt;5.75,F131&gt;=1.5),4.3,IF(AND(H131&lt;6.712,H131&lt;11.275,D131&lt;1.55,A131&gt;=5.75,F131&gt;=1.5),5,IF(AND(H131&lt;13.101,H131&gt;=11.275,D131&lt;1.55,A131&gt;=5.75,F131&gt;=1.5),3.933,IF(AND(H131&gt;=13.101,H131&gt;=11.275,D131&lt;1.55,A131&gt;=5.75,F131&gt;=1.5),4.5,IF(AND(A131&gt;=7.3,D131&lt;2.45,D131&gt;=1.55,A131&gt;=5.75,F131&gt;=1.5),6.7,IF(AND(B131&lt;3.45,D131&gt;=2.45,D131&gt;=1.55,A131&gt;=5.75,F131&gt;=1.5),5.925,IF(AND(B131&gt;=3.45,D131&gt;=2.45,D131&gt;=1.55,A131&gt;=5.75,F131&gt;=1.5),6.1,IF(AND(B131&gt;=2.8,G131&gt;=0.283,F131&lt;2.5,A131&gt;=5.25,A131&lt;5.75,F131&gt;=1.5),4.2,IF(AND(D131&lt;1.35,H131&gt;=6.712,H131&lt;11.275,D131&lt;1.55,A131&gt;=5.75,F131&gt;=1.5),4.35,IF(AND(D131&lt;1.05,B131&lt;2.8,G131&gt;=0.283,F131&lt;2.5,A131&gt;=5.25,A131&lt;5.75,F131&gt;=1.5),3.567,IF(AND(D131&gt;=1.05,B131&lt;2.8,G131&gt;=0.283,F131&lt;2.5,A131&gt;=5.25,A131&lt;5.75,F131&gt;=1.5),3.925,IF(AND(B131&lt;2.65,D131&gt;=1.35,H131&gt;=6.712,H131&lt;11.275,D131&lt;1.55,A131&gt;=5.75,F131&gt;=1.5),4.9,IF(AND(B131&gt;=2.65,D131&gt;=1.35,H131&gt;=6.712,H131&lt;11.275,D131&lt;1.55,A131&gt;=5.75,F131&gt;=1.5),4.625,IF(AND(H131&gt;=14.683,G131&gt;=0.628,A131&lt;7.3,D131&lt;2.45,D131&gt;=1.55,A131&gt;=5.75,F131&gt;=1.5),5.4,IF(AND(D131&lt;1.95,H131&lt;8.884,G131&lt;0.628,A131&lt;7.3,D131&lt;2.45,D131&gt;=1.55,A131&gt;=5.75,F131&gt;=1.5),5.1,IF(AND(D131&gt;=1.95,H131&lt;8.884,G131&lt;0.628,A131&lt;7.3,D131&lt;2.45,D131&gt;=1.55,A131&gt;=5.75,F131&gt;=1.5),5.22,IF(AND(A131&lt;6.05,H131&gt;=8.884,G131&lt;0.628,A131&lt;7.3,D131&lt;2.45,D131&gt;=1.55,A131&gt;=5.75,F131&gt;=1.5),5.1,IF(AND(G131&lt;0.817,H131&lt;14.683,G131&gt;=0.628,A131&lt;7.3,D131&lt;2.45,D131&gt;=1.55,A131&gt;=5.75,F131&gt;=1.5),4.967,IF(AND(G131&gt;=0.817,H131&lt;14.683,G131&gt;=0.628,A131&lt;7.3,D131&lt;2.45,D131&gt;=1.55,A131&gt;=5.75,F131&gt;=1.5),5.1,IF(AND(H131&lt;9.637,A131&gt;=6.05,H131&gt;=8.884,G131&lt;0.628,A131&lt;7.3,D131&lt;2.45,D131&gt;=1.55,A131&gt;=5.75,F131&gt;=1.5),5.9,IF(AND(D131&lt;1.85,H131&gt;=9.637,A131&gt;=6.05,H131&gt;=8.884,G131&lt;0.628,A131&lt;7.3,D131&lt;2.45,D131&gt;=1.55,A131&gt;=5.75,F131&gt;=1.5),5.733,IF(AND(G131&gt;=0.388,D131&gt;=1.85,H131&gt;=9.637,A131&gt;=6.05,H131&gt;=8.884,G131&lt;0.628,A131&lt;7.3,D131&lt;2.45,D131&gt;=1.55,A131&gt;=5.75,F131&gt;=1.5),5.64,IF(AND(B131&lt;2.95,G131&lt;0.388,D131&gt;=1.85,H131&gt;=9.637,A131&gt;=6.05,H131&gt;=8.884,G131&lt;0.628,A131&lt;7.3,D131&lt;2.45,D131&gt;=1.55,A131&gt;=5.75,F131&gt;=1.5),5.5,IF(AND(B131&gt;=2.95,G131&lt;0.388,D131&gt;=1.85,H131&gt;=9.637,A131&gt;=6.05,H131&gt;=8.884,G131&lt;0.628,A131&lt;7.3,D131&lt;2.45,D131&gt;=1.55,A131&gt;=5.75,F131&gt;=1.5),5.333,"shouldnthappen"))))))))))))))))))))))))))))))))))</f>
        <v>5.64</v>
      </c>
      <c r="BF131" s="1" t="n">
        <f aca="false">IF(AND(D131&gt;=0.35,F131&lt;1.5),1.65,IF(AND(H131&gt;=16.227,D131&gt;=1.55,F131&gt;=1.5),6.533,IF(AND(A131&gt;=5.45,G131&lt;0.174,D131&lt;0.35,F131&lt;1.5),1.7,IF(AND(D131&lt;0.15,G131&gt;=0.174,D131&lt;0.35,F131&lt;1.5),1.38,IF(AND(D131&gt;=1.15,D131&lt;1.25,D131&lt;1.55,F131&gt;=1.5),3.967,IF(AND(H131&lt;8.376,A131&lt;5.45,G131&lt;0.174,D131&lt;0.35,F131&lt;1.5),1.4,IF(AND(H131&gt;=8.376,A131&lt;5.45,G131&lt;0.174,D131&lt;0.35,F131&lt;1.5),1.5,IF(AND(B131&lt;3.1,D131&gt;=0.15,G131&gt;=0.174,D131&lt;0.35,F131&lt;1.5),1.475,IF(AND(H131&lt;10.258,D131&lt;1.15,D131&lt;1.25,D131&lt;1.55,F131&gt;=1.5),3.24,IF(AND(H131&gt;=10.258,D131&lt;1.15,D131&lt;1.25,D131&lt;1.55,F131&gt;=1.5),3.875,IF(AND(F131&gt;=2.5,H131&lt;10.927,D131&gt;=1.25,D131&lt;1.55,F131&gt;=1.5),5.05,IF(AND(D131&lt;1.35,H131&gt;=10.927,D131&gt;=1.25,D131&lt;1.55,F131&gt;=1.5),4.25,IF(AND(A131&gt;=6.95,D131&lt;1.75,H131&lt;16.227,D131&gt;=1.55,F131&gt;=1.5),5.8,IF(AND(B131&lt;3.3,B131&gt;=3.1,D131&gt;=0.15,G131&gt;=0.174,D131&lt;0.35,F131&lt;1.5),1.3,IF(AND(H131&lt;12.278,D131&gt;=1.35,H131&gt;=10.927,D131&gt;=1.25,D131&lt;1.55,F131&gt;=1.5),4.9,IF(AND(G131&lt;0.226,A131&lt;6.95,D131&lt;1.75,H131&lt;16.227,D131&gt;=1.55,F131&gt;=1.5),5,IF(AND(G131&gt;=0.226,A131&lt;6.95,D131&lt;1.75,H131&lt;16.227,D131&gt;=1.55,F131&gt;=1.5),4.62,IF(AND(H131&lt;9.35,B131&lt;2.95,D131&gt;=1.75,H131&lt;16.227,D131&gt;=1.55,F131&gt;=1.5),6.3,IF(AND(H131&gt;=9.35,B131&lt;2.95,D131&gt;=1.75,H131&lt;16.227,D131&gt;=1.55,F131&gt;=1.5),5.58,IF(AND(A131&lt;5.05,B131&gt;=3.3,B131&gt;=3.1,D131&gt;=0.15,G131&gt;=0.174,D131&lt;0.35,F131&lt;1.5),1.35,IF(AND(A131&gt;=5.05,B131&gt;=3.3,B131&gt;=3.1,D131&gt;=0.15,G131&gt;=0.174,D131&lt;0.35,F131&lt;1.5),1.46,IF(AND(B131&lt;2.8,A131&lt;5.65,F131&lt;2.5,H131&lt;10.927,D131&gt;=1.25,D131&lt;1.55,F131&gt;=1.5),4.075,IF(AND(B131&gt;=2.8,A131&lt;5.65,F131&lt;2.5,H131&lt;10.927,D131&gt;=1.25,D131&lt;1.55,F131&gt;=1.5),3.933,IF(AND(A131&lt;6.25,A131&gt;=5.65,F131&lt;2.5,H131&lt;10.927,D131&gt;=1.25,D131&lt;1.55,F131&gt;=1.5),4.533,IF(AND(A131&gt;=6.25,A131&gt;=5.65,F131&lt;2.5,H131&lt;10.927,D131&gt;=1.25,D131&lt;1.55,F131&gt;=1.5),4.3,IF(AND(A131&lt;6.5,H131&gt;=12.278,D131&gt;=1.35,H131&gt;=10.927,D131&gt;=1.25,D131&lt;1.55,F131&gt;=1.5),4.55,IF(AND(A131&gt;=6.5,H131&gt;=12.278,D131&gt;=1.35,H131&gt;=10.927,D131&gt;=1.25,D131&lt;1.55,F131&gt;=1.5),4.775,IF(AND(H131&lt;9.884,D131&lt;2.1,B131&gt;=2.95,D131&gt;=1.75,H131&lt;16.227,D131&gt;=1.55,F131&gt;=1.5),5.5,IF(AND(H131&gt;=9.884,D131&lt;2.1,B131&gt;=2.95,D131&gt;=1.75,H131&lt;16.227,D131&gt;=1.55,F131&gt;=1.5),5.1,IF(AND(H131&lt;10.393,D131&gt;=2.1,B131&gt;=2.95,D131&gt;=1.75,H131&lt;16.227,D131&gt;=1.55,F131&gt;=1.5),5.74,IF(AND(D131&lt;2.25,H131&gt;=10.393,D131&gt;=2.1,B131&gt;=2.95,D131&gt;=1.75,H131&lt;16.227,D131&gt;=1.55,F131&gt;=1.5),5.8,IF(AND(D131&gt;=2.25,H131&gt;=10.393,D131&gt;=2.1,B131&gt;=2.95,D131&gt;=1.75,H131&lt;16.227,D131&gt;=1.55,F131&gt;=1.5),5.4,"shouldnthappen"))))))))))))))))))))))))))))))))</f>
        <v>5.58</v>
      </c>
      <c r="BG131" s="1" t="n">
        <f aca="false">IF(AND(G131&lt;0.096,A131&lt;5.45),2.95,IF(AND(F131&gt;=1.5,G131&gt;=0.096,A131&lt;5.45),3,IF(AND(D131&lt;0.6,A131&lt;5.9,A131&gt;=5.45),1.4,IF(AND(F131&gt;=2.5,D131&gt;=0.6,A131&lt;5.9,A131&gt;=5.45),5.1,IF(AND(A131&lt;7.45,A131&gt;=7.05,A131&gt;=5.9,A131&gt;=5.45),6.167,IF(AND(B131&gt;=3.55,G131&lt;0.587,F131&lt;1.5,G131&gt;=0.096,A131&lt;5.45),1,IF(AND(A131&lt;5.05,G131&gt;=0.587,F131&lt;1.5,G131&gt;=0.096,A131&lt;5.45),1.35,IF(AND(B131&lt;2.75,D131&lt;1.7,A131&lt;7.05,A131&gt;=5.9,A131&gt;=5.45),4.9,IF(AND(A131&lt;6.2,D131&gt;=1.7,A131&lt;7.05,A131&gt;=5.9,A131&gt;=5.45),4.833,IF(AND(H131&lt;17.32,A131&gt;=7.45,A131&gt;=7.05,A131&gt;=5.9,A131&gt;=5.45),6.68,IF(AND(H131&gt;=17.32,A131&gt;=7.45,A131&gt;=7.05,A131&gt;=5.9,A131&gt;=5.45),6.4,IF(AND(G131&lt;0.161,B131&lt;3.55,G131&lt;0.587,F131&lt;1.5,G131&gt;=0.096,A131&lt;5.45),1.5,IF(AND(H131&lt;11.016,A131&gt;=5.05,G131&gt;=0.587,F131&lt;1.5,G131&gt;=0.096,A131&lt;5.45),1.633,IF(AND(H131&lt;11.001,G131&lt;0.372,F131&lt;2.5,D131&gt;=0.6,A131&lt;5.9,A131&gt;=5.45),4.133,IF(AND(H131&gt;=11.001,G131&lt;0.372,F131&lt;2.5,D131&gt;=0.6,A131&lt;5.9,A131&gt;=5.45),4.3,IF(AND(H131&lt;6.808,G131&gt;=0.372,F131&lt;2.5,D131&gt;=0.6,A131&lt;5.9,A131&gt;=5.45),4,IF(AND(A131&gt;=6.75,B131&gt;=2.75,D131&lt;1.7,A131&lt;7.05,A131&gt;=5.9,A131&gt;=5.45),4.84,IF(AND(H131&lt;12.467,G131&gt;=0.161,B131&lt;3.55,G131&lt;0.587,F131&lt;1.5,G131&gt;=0.096,A131&lt;5.45),1.3,IF(AND(D131&lt;0.25,H131&gt;=11.016,A131&gt;=5.05,G131&gt;=0.587,F131&lt;1.5,G131&gt;=0.096,A131&lt;5.45),1.52,IF(AND(D131&gt;=0.25,H131&gt;=11.016,A131&gt;=5.05,G131&gt;=0.587,F131&lt;1.5,G131&gt;=0.096,A131&lt;5.45),1.5,IF(AND(H131&lt;11.218,H131&gt;=6.808,G131&gt;=0.372,F131&lt;2.5,D131&gt;=0.6,A131&lt;5.9,A131&gt;=5.45),3.7,IF(AND(H131&gt;=11.218,H131&gt;=6.808,G131&gt;=0.372,F131&lt;2.5,D131&gt;=0.6,A131&lt;5.9,A131&gt;=5.45),3.9,IF(AND(B131&lt;2.95,A131&lt;6.75,B131&gt;=2.75,D131&lt;1.7,A131&lt;7.05,A131&gt;=5.9,A131&gt;=5.45),4.2,IF(AND(B131&gt;=2.95,A131&lt;6.75,B131&gt;=2.75,D131&lt;1.7,A131&lt;7.05,A131&gt;=5.9,A131&gt;=5.45),4.6,IF(AND(D131&gt;=2.45,A131&lt;6.85,A131&gt;=6.2,D131&gt;=1.7,A131&lt;7.05,A131&gt;=5.9,A131&gt;=5.45),5.9,IF(AND(G131&lt;0.312,A131&gt;=6.85,A131&gt;=6.2,D131&gt;=1.7,A131&lt;7.05,A131&gt;=5.9,A131&gt;=5.45),5.1,IF(AND(G131&gt;=0.312,A131&gt;=6.85,A131&gt;=6.2,D131&gt;=1.7,A131&lt;7.05,A131&gt;=5.9,A131&gt;=5.45),5.4,IF(AND(G131&lt;0.251,H131&gt;=12.467,G131&gt;=0.161,B131&lt;3.55,G131&lt;0.587,F131&lt;1.5,G131&gt;=0.096,A131&lt;5.45),1.35,IF(AND(G131&gt;=0.251,H131&gt;=12.467,G131&gt;=0.161,B131&lt;3.55,G131&lt;0.587,F131&lt;1.5,G131&gt;=0.096,A131&lt;5.45),1.467,IF(AND(G131&gt;=0.628,D131&lt;2.45,A131&lt;6.85,A131&gt;=6.2,D131&gt;=1.7,A131&lt;7.05,A131&gt;=5.9,A131&gt;=5.45),5.1,IF(AND(A131&gt;=6.75,G131&lt;0.628,D131&lt;2.45,A131&lt;6.85,A131&gt;=6.2,D131&gt;=1.7,A131&lt;7.05,A131&gt;=5.9,A131&gt;=5.45),5.9,IF(AND(H131&lt;11.824,A131&lt;6.75,G131&lt;0.628,D131&lt;2.45,A131&lt;6.85,A131&gt;=6.2,D131&gt;=1.7,A131&lt;7.05,A131&gt;=5.9,A131&gt;=5.45),5.44,IF(AND(H131&lt;14.378,H131&gt;=11.824,A131&lt;6.75,G131&lt;0.628,D131&lt;2.45,A131&lt;6.85,A131&gt;=6.2,D131&gt;=1.7,A131&lt;7.05,A131&gt;=5.9,A131&gt;=5.45),5.6,IF(AND(H131&gt;=14.378,H131&gt;=11.824,A131&lt;6.75,G131&lt;0.628,D131&lt;2.45,A131&lt;6.85,A131&gt;=6.2,D131&gt;=1.7,A131&lt;7.05,A131&gt;=5.9,A131&gt;=5.45),5.8,"shouldnthappen"))))))))))))))))))))))))))))))))))</f>
        <v>5.44</v>
      </c>
      <c r="BH131" s="1" t="n">
        <f aca="false">IF(AND(G131&gt;=0.905,F131&lt;1.5),1.8,IF(AND(H131&lt;5.523,G131&lt;0.905,F131&lt;1.5),1,IF(AND(D131&gt;=0.4,H131&gt;=5.523,G131&lt;0.905,F131&lt;1.5),1.7,IF(AND(G131&gt;=0.878,D131&lt;1.35,F131&lt;2.5,F131&gt;=1.5),4.4,IF(AND(A131&lt;5.4,D131&gt;=1.35,F131&lt;2.5,F131&gt;=1.5),3.9,IF(AND(G131&lt;0.177,B131&lt;3.15,F131&gt;=2.5,F131&gt;=1.5),6.15,IF(AND(H131&lt;10.393,B131&gt;=3.15,F131&gt;=2.5,F131&gt;=1.5),5.94,IF(AND(H131&gt;=10.393,B131&gt;=3.15,F131&gt;=2.5,F131&gt;=1.5),5.467,IF(AND(D131&gt;=1.25,G131&lt;0.878,D131&lt;1.35,F131&lt;2.5,F131&gt;=1.5),4.18,IF(AND(G131&gt;=0.709,A131&gt;=5.4,D131&gt;=1.35,F131&lt;2.5,F131&gt;=1.5),4.9,IF(AND(B131&lt;2.6,G131&gt;=0.177,B131&lt;3.15,F131&gt;=2.5,F131&gt;=1.5),4.8,IF(AND(A131&lt;4.35,A131&lt;5.05,D131&lt;0.4,H131&gt;=5.523,G131&lt;0.905,F131&lt;1.5),1.1,IF(AND(A131&gt;=5.6,A131&gt;=5.05,D131&lt;0.4,H131&gt;=5.523,G131&lt;0.905,F131&lt;1.5),1.7,IF(AND(D131&lt;1.05,D131&lt;1.25,G131&lt;0.878,D131&lt;1.35,F131&lt;2.5,F131&gt;=1.5),3.6,IF(AND(D131&gt;=1.55,G131&lt;0.709,A131&gt;=5.4,D131&gt;=1.35,F131&lt;2.5,F131&gt;=1.5),4.975,IF(AND(D131&lt;1.7,B131&gt;=2.6,G131&gt;=0.177,B131&lt;3.15,F131&gt;=2.5,F131&gt;=1.5),5.8,IF(AND(B131&lt;3.15,A131&gt;=4.35,A131&lt;5.05,D131&lt;0.4,H131&gt;=5.523,G131&lt;0.905,F131&lt;1.5),1.46,IF(AND(A131&gt;=5.45,A131&lt;5.6,A131&gt;=5.05,D131&lt;0.4,H131&gt;=5.523,G131&lt;0.905,F131&lt;1.5),1.35,IF(AND(H131&lt;10.974,D131&gt;=1.05,D131&lt;1.25,G131&lt;0.878,D131&lt;1.35,F131&lt;2.5,F131&gt;=1.5),3.8,IF(AND(H131&gt;=13.654,D131&lt;1.55,G131&lt;0.709,A131&gt;=5.4,D131&gt;=1.35,F131&lt;2.5,F131&gt;=1.5),4.725,IF(AND(A131&lt;4.5,B131&gt;=3.15,A131&gt;=4.35,A131&lt;5.05,D131&lt;0.4,H131&gt;=5.523,G131&lt;0.905,F131&lt;1.5),1.3,IF(AND(G131&lt;0.676,A131&lt;5.45,A131&lt;5.6,A131&gt;=5.05,D131&lt;0.4,H131&gt;=5.523,G131&lt;0.905,F131&lt;1.5),1.5,IF(AND(G131&gt;=0.676,A131&lt;5.45,A131&lt;5.6,A131&gt;=5.05,D131&lt;0.4,H131&gt;=5.523,G131&lt;0.905,F131&lt;1.5),1.55,IF(AND(A131&lt;5.7,H131&gt;=10.974,D131&gt;=1.05,D131&lt;1.25,G131&lt;0.878,D131&lt;1.35,F131&lt;2.5,F131&gt;=1.5),3.9,IF(AND(A131&gt;=5.7,H131&gt;=10.974,D131&gt;=1.05,D131&lt;1.25,G131&lt;0.878,D131&lt;1.35,F131&lt;2.5,F131&gt;=1.5),3.933,IF(AND(G131&gt;=0.644,H131&lt;13.654,D131&lt;1.55,G131&lt;0.709,A131&gt;=5.4,D131&gt;=1.35,F131&lt;2.5,F131&gt;=1.5),4.4,IF(AND(B131&lt;2.9,A131&lt;6.2,D131&gt;=1.7,B131&gt;=2.6,G131&gt;=0.177,B131&lt;3.15,F131&gt;=2.5,F131&gt;=1.5),5.02,IF(AND(B131&gt;=2.9,A131&lt;6.2,D131&gt;=1.7,B131&gt;=2.6,G131&gt;=0.177,B131&lt;3.15,F131&gt;=2.5,F131&gt;=1.5),4.8,IF(AND(D131&lt;2.2,A131&gt;=6.2,D131&gt;=1.7,B131&gt;=2.6,G131&gt;=0.177,B131&lt;3.15,F131&gt;=2.5,F131&gt;=1.5),5.325,IF(AND(D131&gt;=2.2,A131&gt;=6.2,D131&gt;=1.7,B131&gt;=2.6,G131&gt;=0.177,B131&lt;3.15,F131&gt;=2.5,F131&gt;=1.5),5.1,IF(AND(D131&lt;0.25,A131&gt;=4.5,B131&gt;=3.15,A131&gt;=4.35,A131&lt;5.05,D131&lt;0.4,H131&gt;=5.523,G131&lt;0.905,F131&lt;1.5),1.357,IF(AND(D131&gt;=0.25,A131&gt;=4.5,B131&gt;=3.15,A131&gt;=4.35,A131&lt;5.05,D131&lt;0.4,H131&gt;=5.523,G131&lt;0.905,F131&lt;1.5),1.333,IF(AND(H131&lt;10.723,G131&lt;0.644,H131&lt;13.654,D131&lt;1.55,G131&lt;0.709,A131&gt;=5.4,D131&gt;=1.35,F131&lt;2.5,F131&gt;=1.5),4.6,IF(AND(H131&gt;=10.723,G131&lt;0.644,H131&lt;13.654,D131&lt;1.55,G131&lt;0.709,A131&gt;=5.4,D131&gt;=1.35,F131&lt;2.5,F131&gt;=1.5),4.5,"shouldnthappen"))))))))))))))))))))))))))))))))))</f>
        <v>5.325</v>
      </c>
      <c r="BI131" s="1" t="n">
        <f aca="false">IF(AND(D131&gt;=0.8,A131&lt;5.45),3.9,IF(AND(D131&gt;=0.45,D131&lt;0.8,A131&lt;5.45),1.66,IF(AND(H131&lt;16.447,B131&gt;=3.45,A131&gt;=5.45),1.525,IF(AND(H131&gt;=16.447,B131&gt;=3.45,A131&gt;=5.45),6.4,IF(AND(H131&lt;5.245,D131&lt;0.45,D131&lt;0.8,A131&lt;5.45),1,IF(AND(A131&gt;=7.2,G131&lt;0.154,B131&lt;3.45,A131&gt;=5.45),6.7,IF(AND(D131&lt;1.65,A131&lt;7.2,G131&lt;0.154,B131&lt;3.45,A131&gt;=5.45),4.7,IF(AND(D131&gt;=1.65,A131&lt;7.2,G131&lt;0.154,B131&lt;3.45,A131&gt;=5.45),5.52,IF(AND(D131&gt;=0.25,A131&lt;5.05,H131&gt;=5.245,D131&lt;0.45,D131&lt;0.8,A131&lt;5.45),1.35,IF(AND(H131&lt;6.089,A131&gt;=5.05,H131&gt;=5.245,D131&lt;0.45,D131&lt;0.8,A131&lt;5.45),1.7,IF(AND(D131&lt;1.2,B131&lt;2.6,A131&lt;5.75,G131&gt;=0.154,B131&lt;3.45,A131&gt;=5.45),3.85,IF(AND(D131&gt;=1.2,B131&lt;2.6,A131&lt;5.75,G131&gt;=0.154,B131&lt;3.45,A131&gt;=5.45),4,IF(AND(D131&gt;=1.65,B131&gt;=2.6,A131&lt;5.75,G131&gt;=0.154,B131&lt;3.45,A131&gt;=5.45),4.9,IF(AND(G131&lt;0.353,F131&lt;2.5,A131&gt;=5.75,G131&gt;=0.154,B131&lt;3.45,A131&gt;=5.45),4.25,IF(AND(A131&gt;=7.25,F131&gt;=2.5,A131&gt;=5.75,G131&gt;=0.154,B131&lt;3.45,A131&gt;=5.45),6.45,IF(AND(H131&lt;11.218,D131&lt;0.25,A131&lt;5.05,H131&gt;=5.245,D131&lt;0.45,D131&lt;0.8,A131&lt;5.45),1.42,IF(AND(G131&lt;0.517,H131&gt;=6.089,A131&gt;=5.05,H131&gt;=5.245,D131&lt;0.45,D131&lt;0.8,A131&lt;5.45),1.44,IF(AND(G131&gt;=0.517,H131&gt;=6.089,A131&gt;=5.05,H131&gt;=5.245,D131&lt;0.45,D131&lt;0.8,A131&lt;5.45),1.54,IF(AND(H131&gt;=10.194,D131&lt;1.65,B131&gt;=2.6,A131&lt;5.75,G131&gt;=0.154,B131&lt;3.45,A131&gt;=5.45),4.35,IF(AND(B131&gt;=3.15,G131&gt;=0.353,F131&lt;2.5,A131&gt;=5.75,G131&gt;=0.154,B131&lt;3.45,A131&gt;=5.45),4.7,IF(AND(H131&lt;7.716,A131&lt;7.25,F131&gt;=2.5,A131&gt;=5.75,G131&gt;=0.154,B131&lt;3.45,A131&gt;=5.45),5.04,IF(AND(G131&lt;0.175,H131&gt;=11.218,D131&lt;0.25,A131&lt;5.05,H131&gt;=5.245,D131&lt;0.45,D131&lt;0.8,A131&lt;5.45),1.5,IF(AND(H131&lt;7.713,H131&lt;10.194,D131&lt;1.65,B131&gt;=2.6,A131&lt;5.75,G131&gt;=0.154,B131&lt;3.45,A131&gt;=5.45),4.1,IF(AND(H131&gt;=7.713,H131&lt;10.194,D131&lt;1.65,B131&gt;=2.6,A131&lt;5.75,G131&gt;=0.154,B131&lt;3.45,A131&gt;=5.45),4.2,IF(AND(B131&gt;=3.05,B131&lt;3.15,G131&gt;=0.353,F131&lt;2.5,A131&gt;=5.75,G131&gt;=0.154,B131&lt;3.45,A131&gt;=5.45),4.4,IF(AND(D131&gt;=2.45,H131&gt;=7.716,A131&lt;7.25,F131&gt;=2.5,A131&gt;=5.75,G131&gt;=0.154,B131&lt;3.45,A131&gt;=5.45),5.85,IF(AND(D131&lt;0.15,G131&gt;=0.175,H131&gt;=11.218,D131&lt;0.25,A131&lt;5.05,H131&gt;=5.245,D131&lt;0.45,D131&lt;0.8,A131&lt;5.45),1.1,IF(AND(H131&gt;=16.317,B131&lt;3.05,B131&lt;3.15,G131&gt;=0.353,F131&lt;2.5,A131&gt;=5.75,G131&gt;=0.154,B131&lt;3.45,A131&gt;=5.45),4.8,IF(AND(G131&gt;=0.857,D131&lt;2.45,H131&gt;=7.716,A131&lt;7.25,F131&gt;=2.5,A131&gt;=5.75,G131&gt;=0.154,B131&lt;3.45,A131&gt;=5.45),5.05,IF(AND(G131&lt;0.245,D131&gt;=0.15,G131&gt;=0.175,H131&gt;=11.218,D131&lt;0.25,A131&lt;5.05,H131&gt;=5.245,D131&lt;0.45,D131&lt;0.8,A131&lt;5.45),1.3,IF(AND(G131&gt;=0.245,D131&gt;=0.15,G131&gt;=0.175,H131&gt;=11.218,D131&lt;0.25,A131&lt;5.05,H131&gt;=5.245,D131&lt;0.45,D131&lt;0.8,A131&lt;5.45),1.22,IF(AND(B131&lt;2.85,H131&lt;16.317,B131&lt;3.05,B131&lt;3.15,G131&gt;=0.353,F131&lt;2.5,A131&gt;=5.75,G131&gt;=0.154,B131&lt;3.45,A131&gt;=5.45),4.6,IF(AND(B131&gt;=2.85,H131&lt;16.317,B131&lt;3.05,B131&lt;3.15,G131&gt;=0.353,F131&lt;2.5,A131&gt;=5.75,G131&gt;=0.154,B131&lt;3.45,A131&gt;=5.45),4.633,IF(AND(D131&lt;1.85,G131&lt;0.857,D131&lt;2.45,H131&gt;=7.716,A131&lt;7.25,F131&gt;=2.5,A131&gt;=5.75,G131&gt;=0.154,B131&lt;3.45,A131&gt;=5.45),5.8,IF(AND(H131&lt;11.297,D131&gt;=1.85,G131&lt;0.857,D131&lt;2.45,H131&gt;=7.716,A131&lt;7.25,F131&gt;=2.5,A131&gt;=5.75,G131&gt;=0.154,B131&lt;3.45,A131&gt;=5.45),5.3,IF(AND(G131&lt;0.388,H131&gt;=11.297,D131&gt;=1.85,G131&lt;0.857,D131&lt;2.45,H131&gt;=7.716,A131&lt;7.25,F131&gt;=2.5,A131&gt;=5.75,G131&gt;=0.154,B131&lt;3.45,A131&gt;=5.45),5.4,IF(AND(G131&gt;=0.388,H131&gt;=11.297,D131&gt;=1.85,G131&lt;0.857,D131&lt;2.45,H131&gt;=7.716,A131&lt;7.25,F131&gt;=2.5,A131&gt;=5.75,G131&gt;=0.154,B131&lt;3.45,A131&gt;=5.45),5.6,"shouldnthappen")))))))))))))))))))))))))))))))))))))</f>
        <v>5.3</v>
      </c>
      <c r="BJ131" s="1" t="n">
        <f aca="false">IF(AND(F131&gt;=2,B131&gt;=3.35),6.1,IF(AND(H131&gt;=12.719,F131&lt;1.5,B131&lt;3.35),1.567,IF(AND(H131&lt;5.245,F131&lt;2,B131&gt;=3.35),1,IF(AND(D131&lt;0.15,H131&lt;12.719,F131&lt;1.5,B131&lt;3.35),1.5,IF(AND(D131&gt;=0.35,H131&gt;=5.245,F131&lt;2,B131&gt;=3.35),1.6,IF(AND(A131&lt;4.9,D131&gt;=0.15,H131&lt;12.719,F131&lt;1.5,B131&lt;3.35),1.36,IF(AND(B131&lt;2.65,G131&lt;0.572,D131&lt;1.45,F131&gt;=1.5,B131&lt;3.35),3.5,IF(AND(A131&lt;6.1,F131&lt;2.5,D131&gt;=1.45,F131&gt;=1.5,B131&lt;3.35),5.1,IF(AND(G131&gt;=0.607,D131&lt;0.35,H131&gt;=5.245,F131&lt;2,B131&gt;=3.35),1.65,IF(AND(G131&lt;0.546,A131&gt;=4.9,D131&gt;=0.15,H131&lt;12.719,F131&lt;1.5,B131&lt;3.35),1.2,IF(AND(G131&gt;=0.546,A131&gt;=4.9,D131&gt;=0.15,H131&lt;12.719,F131&lt;1.5,B131&lt;3.35),1.4,IF(AND(A131&gt;=6.3,B131&gt;=2.65,G131&lt;0.572,D131&lt;1.45,F131&gt;=1.5,B131&lt;3.35),4.8,IF(AND(D131&lt;1.15,B131&lt;2.85,G131&gt;=0.572,D131&lt;1.45,F131&gt;=1.5,B131&lt;3.35),3.9,IF(AND(B131&gt;=3.15,B131&gt;=2.85,G131&gt;=0.572,D131&lt;1.45,F131&gt;=1.5,B131&lt;3.35),4.7,IF(AND(B131&lt;2.95,A131&gt;=6.1,F131&lt;2.5,D131&gt;=1.45,F131&gt;=1.5,B131&lt;3.35),4.533,IF(AND(B131&gt;=2.95,A131&gt;=6.1,F131&lt;2.5,D131&gt;=1.45,F131&gt;=1.5,B131&lt;3.35),4.75,IF(AND(A131&gt;=6.7,G131&lt;0.107,F131&gt;=2.5,D131&gt;=1.45,F131&gt;=1.5,B131&lt;3.35),5.7,IF(AND(G131&gt;=0.385,G131&lt;0.607,D131&lt;0.35,H131&gt;=5.245,F131&lt;2,B131&gt;=3.35),1.325,IF(AND(D131&lt;1.25,A131&lt;6.3,B131&gt;=2.65,G131&lt;0.572,D131&lt;1.45,F131&gt;=1.5,B131&lt;3.35),4,IF(AND(D131&gt;=1.25,A131&lt;6.3,B131&gt;=2.65,G131&lt;0.572,D131&lt;1.45,F131&gt;=1.5,B131&lt;3.35),4.18,IF(AND(G131&lt;0.907,D131&gt;=1.15,B131&lt;2.85,G131&gt;=0.572,D131&lt;1.45,F131&gt;=1.5,B131&lt;3.35),4,IF(AND(G131&gt;=0.907,D131&gt;=1.15,B131&lt;2.85,G131&gt;=0.572,D131&lt;1.45,F131&gt;=1.5,B131&lt;3.35),4.4,IF(AND(H131&lt;8.326,B131&lt;3.15,B131&gt;=2.85,G131&gt;=0.572,D131&lt;1.45,F131&gt;=1.5,B131&lt;3.35),3.6,IF(AND(H131&gt;=8.326,B131&lt;3.15,B131&gt;=2.85,G131&gt;=0.572,D131&lt;1.45,F131&gt;=1.5,B131&lt;3.35),4.48,IF(AND(B131&lt;2.95,A131&lt;6.7,G131&lt;0.107,F131&gt;=2.5,D131&gt;=1.45,F131&gt;=1.5,B131&lt;3.35),5.6,IF(AND(B131&gt;=2.95,A131&lt;6.7,G131&lt;0.107,F131&gt;=2.5,D131&gt;=1.45,F131&gt;=1.5,B131&lt;3.35),5.5,IF(AND(G131&lt;0.205,G131&lt;0.432,G131&gt;=0.107,F131&gt;=2.5,D131&gt;=1.45,F131&gt;=1.5,B131&lt;3.35),5.3,IF(AND(B131&gt;=3.05,G131&gt;=0.432,G131&gt;=0.107,F131&gt;=2.5,D131&gt;=1.45,F131&gt;=1.5,B131&lt;3.35),5.86,IF(AND(H131&gt;=14.057,G131&lt;0.385,G131&lt;0.607,D131&lt;0.35,H131&gt;=5.245,F131&lt;2,B131&gt;=3.35),1.7,IF(AND(D131&lt;1.7,G131&gt;=0.205,G131&lt;0.432,G131&gt;=0.107,F131&gt;=2.5,D131&gt;=1.45,F131&gt;=1.5,B131&lt;3.35),5,IF(AND(G131&lt;0.779,B131&lt;3.05,G131&gt;=0.432,G131&gt;=0.107,F131&gt;=2.5,D131&gt;=1.45,F131&gt;=1.5,B131&lt;3.35),4.9,IF(AND(G131&gt;=0.779,B131&lt;3.05,G131&gt;=0.432,G131&gt;=0.107,F131&gt;=2.5,D131&gt;=1.45,F131&gt;=1.5,B131&lt;3.35),5.533,IF(AND(D131&gt;=0.25,H131&lt;14.057,G131&lt;0.385,G131&lt;0.607,D131&lt;0.35,H131&gt;=5.245,F131&lt;2,B131&gt;=3.35),1.4,IF(AND(B131&lt;2.85,D131&gt;=1.7,G131&gt;=0.205,G131&lt;0.432,G131&gt;=0.107,F131&gt;=2.5,D131&gt;=1.45,F131&gt;=1.5,B131&lt;3.35),5.1,IF(AND(B131&gt;=2.85,D131&gt;=1.7,G131&gt;=0.205,G131&lt;0.432,G131&gt;=0.107,F131&gt;=2.5,D131&gt;=1.45,F131&gt;=1.5,B131&lt;3.35),5.15,IF(AND(A131&lt;5.1,D131&lt;0.25,H131&lt;14.057,G131&lt;0.385,G131&lt;0.607,D131&lt;0.35,H131&gt;=5.245,F131&lt;2,B131&gt;=3.35),1.4,IF(AND(A131&gt;=5.1,D131&lt;0.25,H131&lt;14.057,G131&lt;0.385,G131&lt;0.607,D131&lt;0.35,H131&gt;=5.245,F131&lt;2,B131&gt;=3.35),1.5,"shouldnthappen")))))))))))))))))))))))))))))))))))))</f>
        <v>4.9</v>
      </c>
    </row>
    <row r="132" customFormat="false" ht="13.8" hidden="false" customHeight="false" outlineLevel="0" collapsed="false">
      <c r="A132" s="1" t="n">
        <v>7.2</v>
      </c>
      <c r="B132" s="1" t="n">
        <v>3</v>
      </c>
      <c r="C132" s="1" t="n">
        <v>5.8</v>
      </c>
      <c r="D132" s="1" t="n">
        <v>1.6</v>
      </c>
      <c r="E132" s="1" t="s">
        <v>93</v>
      </c>
      <c r="F132" s="1" t="n">
        <v>3</v>
      </c>
      <c r="G132" s="1" t="n">
        <v>0.434937347890809</v>
      </c>
      <c r="H132" s="16" t="n">
        <v>13.7137266297825</v>
      </c>
      <c r="I132" s="11" t="n">
        <f aca="false">C132</f>
        <v>5.8</v>
      </c>
      <c r="J132" s="1" t="n">
        <f aca="false">AVERAGE(M132:BJ132)</f>
        <v>5.64266</v>
      </c>
      <c r="K132" s="15" t="n">
        <f aca="false">1-SQRT(VAR(M132:BJ132, I132)) / AVERAGE(M132:BJ132)</f>
        <v>0.928101088177581</v>
      </c>
      <c r="L132" s="1" t="n">
        <f aca="false">(J132-I132)/I132</f>
        <v>-0.0271275862068966</v>
      </c>
      <c r="M132" s="1" t="n">
        <f aca="false">IF(AND(H132&gt;=16.241,B132&gt;=3.35),6.4,IF(AND(D132&gt;=0.75,A132&lt;5.15,B132&lt;3.35),4.1,IF(AND(D132&gt;=1.5,H132&lt;16.241,B132&gt;=3.35),5.767,IF(AND(B132&gt;=3.25,D132&lt;0.75,A132&lt;5.15,B132&lt;3.35),1.58,IF(AND(A132&lt;4.95,D132&lt;1.5,H132&lt;16.241,B132&gt;=3.35),1.4,IF(AND(A132&lt;4.5,B132&lt;3.25,D132&lt;0.75,A132&lt;5.15,B132&lt;3.35),1.26,IF(AND(A132&gt;=4.5,B132&lt;3.25,D132&lt;0.75,A132&lt;5.15,B132&lt;3.35),1.48,IF(AND(G132&lt;0.356,H132&lt;12.557,D132&lt;1.45,A132&gt;=5.15,B132&lt;3.35),4.267,IF(AND(D132&lt;1.25,H132&gt;=12.557,D132&lt;1.45,A132&gt;=5.15,B132&lt;3.35),4.05,IF(AND(D132&gt;=1.35,G132&gt;=0.356,H132&lt;12.557,D132&lt;1.45,A132&gt;=5.15,B132&lt;3.35),4.25,IF(AND(H132&lt;15.086,D132&gt;=1.25,H132&gt;=12.557,D132&lt;1.45,A132&gt;=5.15,B132&lt;3.35),4.4,IF(AND(F132&lt;2.5,G132&gt;=0.44,D132&lt;2.05,D132&gt;=1.45,A132&gt;=5.15,B132&lt;3.35),4.7,IF(AND(H132&lt;10.391,B132&lt;3.15,D132&gt;=2.05,D132&gt;=1.45,A132&gt;=5.15,B132&lt;3.35),5.1,IF(AND(G132&lt;0.505,B132&gt;=3.15,D132&gt;=2.05,D132&gt;=1.45,A132&gt;=5.15,B132&lt;3.35),5.7,IF(AND(G132&gt;=0.505,B132&gt;=3.15,D132&gt;=2.05,D132&gt;=1.45,A132&gt;=5.15,B132&lt;3.35),5.95,IF(AND(D132&gt;=0.5,G132&lt;0.905,A132&gt;=4.95,D132&lt;1.5,H132&lt;16.241,B132&gt;=3.35),1.6,IF(AND(B132&lt;3.6,G132&gt;=0.905,A132&gt;=4.95,D132&lt;1.5,H132&lt;16.241,B132&gt;=3.35),1.7,IF(AND(B132&gt;=3.6,G132&gt;=0.905,A132&gt;=4.95,D132&lt;1.5,H132&lt;16.241,B132&gt;=3.35),1.767,IF(AND(A132&gt;=5.7,D132&lt;1.35,G132&gt;=0.356,H132&lt;12.557,D132&lt;1.45,A132&gt;=5.15,B132&lt;3.35),3.9,IF(AND(A132&lt;6.35,H132&gt;=15.086,D132&gt;=1.25,H132&gt;=12.557,D132&lt;1.45,A132&gt;=5.15,B132&lt;3.35),4.7,IF(AND(A132&gt;=6.35,H132&gt;=15.086,D132&gt;=1.25,H132&gt;=12.557,D132&lt;1.45,A132&gt;=5.15,B132&lt;3.35),4.6,IF(AND(H132&lt;9.252,D132&lt;1.55,G132&lt;0.44,D132&lt;2.05,D132&gt;=1.45,A132&gt;=5.15,B132&lt;3.35),5.08,IF(AND(H132&gt;=9.252,D132&lt;1.55,G132&lt;0.44,D132&lt;2.05,D132&gt;=1.45,A132&gt;=5.15,B132&lt;3.35),4.7,IF(AND(H132&lt;8.477,D132&gt;=1.55,G132&lt;0.44,D132&lt;2.05,D132&gt;=1.45,A132&gt;=5.15,B132&lt;3.35),5.1,IF(AND(H132&gt;=8.477,D132&gt;=1.55,G132&lt;0.44,D132&lt;2.05,D132&gt;=1.45,A132&gt;=5.15,B132&lt;3.35),5.4,IF(AND(H132&lt;8.435,F132&gt;=2.5,G132&gt;=0.44,D132&lt;2.05,D132&gt;=1.45,A132&gt;=5.15,B132&lt;3.35),5.1,IF(AND(H132&gt;=8.435,F132&gt;=2.5,G132&gt;=0.44,D132&lt;2.05,D132&gt;=1.45,A132&gt;=5.15,B132&lt;3.35),4.86,IF(AND(G132&lt;0.543,H132&gt;=10.391,B132&lt;3.15,D132&gt;=2.05,D132&gt;=1.45,A132&gt;=5.15,B132&lt;3.35),5.56,IF(AND(G132&gt;=0.543,H132&gt;=10.391,B132&lt;3.15,D132&gt;=2.05,D132&gt;=1.45,A132&gt;=5.15,B132&lt;3.35),5.8,IF(AND(A132&lt;5.05,D132&lt;0.5,G132&lt;0.905,A132&gt;=4.95,D132&lt;1.5,H132&lt;16.241,B132&gt;=3.35),1.3,IF(AND(H132&lt;6.583,A132&lt;5.7,D132&lt;1.35,G132&gt;=0.356,H132&lt;12.557,D132&lt;1.45,A132&gt;=5.15,B132&lt;3.35),4,IF(AND(G132&lt;0.585,A132&gt;=5.05,D132&lt;0.5,G132&lt;0.905,A132&gt;=4.95,D132&lt;1.5,H132&lt;16.241,B132&gt;=3.35),1.475,IF(AND(G132&lt;0.62,H132&gt;=6.583,A132&lt;5.7,D132&lt;1.35,G132&gt;=0.356,H132&lt;12.557,D132&lt;1.45,A132&gt;=5.15,B132&lt;3.35),3.75,IF(AND(G132&gt;=0.62,H132&gt;=6.583,A132&lt;5.7,D132&lt;1.35,G132&gt;=0.356,H132&lt;12.557,D132&lt;1.45,A132&gt;=5.15,B132&lt;3.35),3.6,IF(AND(B132&lt;3.75,G132&gt;=0.585,A132&gt;=5.05,D132&lt;0.5,G132&lt;0.905,A132&gt;=4.95,D132&lt;1.5,H132&lt;16.241,B132&gt;=3.35),1.5,IF(AND(B132&gt;=3.75,G132&gt;=0.585,A132&gt;=5.05,D132&lt;0.5,G132&lt;0.905,A132&gt;=4.95,D132&lt;1.5,H132&lt;16.241,B132&gt;=3.35),1.6,"shouldnthappen"))))))))))))))))))))))))))))))))))))</f>
        <v>5.4</v>
      </c>
      <c r="N132" s="1" t="n">
        <f aca="false">IF(AND(H132&lt;5.245,B132&lt;3.65,F132&lt;1.5),1,IF(AND(H132&gt;=14.096,B132&gt;=3.65,F132&lt;1.5),1.65,IF(AND(A132&gt;=5.45,H132&gt;=5.245,B132&lt;3.65,F132&lt;1.5),1.3,IF(AND(H132&gt;=13.586,H132&lt;14.096,B132&gt;=3.65,F132&lt;1.5),1.3,IF(AND(H132&lt;10.258,D132&lt;1.25,F132&lt;2.5,F132&gt;=1.5),3.38,IF(AND(H132&lt;6.982,D132&gt;=1.25,F132&lt;2.5,F132&gt;=1.5),3.96,IF(AND(H132&gt;=13.646,D132&lt;2.05,F132&gt;=2.5,F132&gt;=1.5),6.1,IF(AND(B132&lt;3.05,A132&lt;5.45,H132&gt;=5.245,B132&lt;3.65,F132&lt;1.5),1.375,IF(AND(H132&lt;6.543,H132&lt;13.586,H132&lt;14.096,B132&gt;=3.65,F132&lt;1.5),1.4,IF(AND(H132&gt;=6.543,H132&lt;13.586,H132&lt;14.096,B132&gt;=3.65,F132&lt;1.5),1.5,IF(AND(H132&lt;11.522,H132&gt;=10.258,D132&lt;1.25,F132&lt;2.5,F132&gt;=1.5),3.733,IF(AND(H132&gt;=11.522,H132&gt;=10.258,D132&lt;1.25,F132&lt;2.5,F132&gt;=1.5),3.92,IF(AND(H132&lt;5.767,H132&lt;13.646,D132&lt;2.05,F132&gt;=2.5,F132&gt;=1.5),4.5,IF(AND(A132&lt;6.8,B132&lt;3.15,D132&gt;=2.05,F132&gt;=2.5,F132&gt;=1.5),5.6,IF(AND(A132&gt;=6.8,B132&lt;3.15,D132&gt;=2.05,F132&gt;=2.5,F132&gt;=1.5),5.1,IF(AND(B132&lt;3.25,B132&gt;=3.15,D132&gt;=2.05,F132&gt;=2.5,F132&gt;=1.5),5.8,IF(AND(B132&gt;=3.25,B132&gt;=3.15,D132&gt;=2.05,F132&gt;=2.5,F132&gt;=1.5),5.65,IF(AND(B132&lt;3.15,B132&gt;=3.05,A132&lt;5.45,H132&gt;=5.245,B132&lt;3.65,F132&lt;1.5),1.5,IF(AND(G132&gt;=0.735,H132&lt;13.665,H132&gt;=6.982,D132&gt;=1.25,F132&lt;2.5,F132&gt;=1.5),4.2,IF(AND(H132&lt;14.03,H132&gt;=13.665,H132&gt;=6.982,D132&gt;=1.25,F132&lt;2.5,F132&gt;=1.5),4.8,IF(AND(A132&gt;=6.6,H132&gt;=5.767,H132&lt;13.646,D132&lt;2.05,F132&gt;=2.5,F132&gt;=1.5),6.05,IF(AND(G132&gt;=0.934,B132&gt;=3.15,B132&gt;=3.05,A132&lt;5.45,H132&gt;=5.245,B132&lt;3.65,F132&lt;1.5),1.7,IF(AND(D132&gt;=1.55,G132&lt;0.735,H132&lt;13.665,H132&gt;=6.982,D132&gt;=1.25,F132&lt;2.5,F132&gt;=1.5),5.1,IF(AND(D132&lt;1.45,H132&gt;=14.03,H132&gt;=13.665,H132&gt;=6.982,D132&gt;=1.25,F132&lt;2.5,F132&gt;=1.5),4.7,IF(AND(D132&gt;=1.45,H132&gt;=14.03,H132&gt;=13.665,H132&gt;=6.982,D132&gt;=1.25,F132&lt;2.5,F132&gt;=1.5),4.5,IF(AND(A132&gt;=6.2,A132&lt;6.6,H132&gt;=5.767,H132&lt;13.646,D132&lt;2.05,F132&gt;=2.5,F132&gt;=1.5),5.325,IF(AND(B132&lt;3.25,G132&lt;0.934,B132&gt;=3.15,B132&gt;=3.05,A132&lt;5.45,H132&gt;=5.245,B132&lt;3.65,F132&lt;1.5),1.3,IF(AND(D132&lt;1.35,D132&lt;1.55,G132&lt;0.735,H132&lt;13.665,H132&gt;=6.982,D132&gt;=1.25,F132&lt;2.5,F132&gt;=1.5),4.25,IF(AND(H132&lt;8.435,A132&lt;6.2,A132&lt;6.6,H132&gt;=5.767,H132&lt;13.646,D132&lt;2.05,F132&gt;=2.5,F132&gt;=1.5),5.1,IF(AND(H132&gt;=8.435,A132&lt;6.2,A132&lt;6.6,H132&gt;=5.767,H132&lt;13.646,D132&lt;2.05,F132&gt;=2.5,F132&gt;=1.5),4.9,IF(AND(A132&gt;=5.15,B132&gt;=3.25,G132&lt;0.934,B132&gt;=3.15,B132&gt;=3.05,A132&lt;5.45,H132&gt;=5.245,B132&lt;3.65,F132&lt;1.5),1.5,IF(AND(B132&lt;2.9,D132&gt;=1.35,D132&lt;1.55,G132&lt;0.735,H132&lt;13.665,H132&gt;=6.982,D132&gt;=1.25,F132&lt;2.5,F132&gt;=1.5),4.6,IF(AND(B132&gt;=2.9,D132&gt;=1.35,D132&lt;1.55,G132&lt;0.735,H132&lt;13.665,H132&gt;=6.982,D132&gt;=1.25,F132&lt;2.5,F132&gt;=1.5),4.52,IF(AND(G132&gt;=0.862,A132&lt;5.15,B132&gt;=3.25,G132&lt;0.934,B132&gt;=3.15,B132&gt;=3.05,A132&lt;5.45,H132&gt;=5.245,B132&lt;3.65,F132&lt;1.5),1.5,IF(AND(H132&lt;9.35,G132&lt;0.862,A132&lt;5.15,B132&gt;=3.25,G132&lt;0.934,B132&gt;=3.15,B132&gt;=3.05,A132&lt;5.45,H132&gt;=5.245,B132&lt;3.65,F132&lt;1.5),1.38,IF(AND(H132&gt;=9.35,G132&lt;0.862,A132&lt;5.15,B132&gt;=3.25,G132&lt;0.934,B132&gt;=3.15,B132&gt;=3.05,A132&lt;5.45,H132&gt;=5.245,B132&lt;3.65,F132&lt;1.5),1.4,"shouldnthappen"))))))))))))))))))))))))))))))))))))</f>
        <v>6.1</v>
      </c>
      <c r="O132" s="1" t="n">
        <f aca="false">IF(AND(B132&lt;2.75,A132&lt;5.55),3.96,IF(AND(H132&lt;9.205,A132&lt;5.9,A132&gt;=5.55),3.85,IF(AND(A132&lt;4.35,D132&lt;0.35,B132&gt;=2.75,A132&lt;5.55),1.1,IF(AND(B132&lt;3.65,D132&gt;=0.35,B132&gt;=2.75,A132&lt;5.55),1.65,IF(AND(B132&gt;=3.65,D132&gt;=0.35,B132&gt;=2.75,A132&lt;5.55),1.9,IF(AND(G132&gt;=0.732,H132&gt;=9.205,A132&lt;5.9,A132&gt;=5.55),4.9,IF(AND(G132&lt;0.273,G132&lt;0.732,H132&gt;=9.205,A132&lt;5.9,A132&gt;=5.55),4.5,IF(AND(A132&lt;6.3,G132&lt;0.422,F132&lt;2.5,A132&gt;=5.9,A132&gt;=5.55),5.1,IF(AND(A132&gt;=6.3,G132&lt;0.422,F132&lt;2.5,A132&gt;=5.9,A132&gt;=5.55),4.76,IF(AND(B132&lt;2.4,G132&gt;=0.422,F132&lt;2.5,A132&gt;=5.9,A132&gt;=5.55),4.45,IF(AND(A132&gt;=7,G132&gt;=0.628,F132&gt;=2.5,A132&gt;=5.9,A132&gt;=5.55),6.45,IF(AND(D132&lt;0.15,H132&lt;13.924,A132&gt;=4.35,D132&lt;0.35,B132&gt;=2.75,A132&lt;5.55),1.5,IF(AND(B132&lt;3.15,H132&gt;=13.924,A132&gt;=4.35,D132&lt;0.35,B132&gt;=2.75,A132&lt;5.55),1.56,IF(AND(B132&gt;=3.15,H132&gt;=13.924,A132&gt;=4.35,D132&lt;0.35,B132&gt;=2.75,A132&lt;5.55),1.3,IF(AND(H132&lt;14.316,G132&gt;=0.273,G132&lt;0.732,H132&gt;=9.205,A132&lt;5.9,A132&gt;=5.55),3.95,IF(AND(H132&gt;=14.316,G132&gt;=0.273,G132&lt;0.732,H132&gt;=9.205,A132&lt;5.9,A132&gt;=5.55),4.1,IF(AND(A132&lt;6.2,B132&gt;=2.4,G132&gt;=0.422,F132&lt;2.5,A132&gt;=5.9,A132&gt;=5.55),4.3,IF(AND(A132&gt;=7.05,G132&lt;0.364,G132&lt;0.628,F132&gt;=2.5,A132&gt;=5.9,A132&gt;=5.55),6.1,IF(AND(A132&gt;=7.55,G132&gt;=0.364,G132&lt;0.628,F132&gt;=2.5,A132&gt;=5.9,A132&gt;=5.55),6.4,IF(AND(A132&lt;6.15,A132&lt;7,G132&gt;=0.628,F132&gt;=2.5,A132&gt;=5.9,A132&gt;=5.55),4.9,IF(AND(D132&lt;1.45,A132&gt;=6.2,B132&gt;=2.4,G132&gt;=0.422,F132&lt;2.5,A132&gt;=5.9,A132&gt;=5.55),4.64,IF(AND(D132&gt;=1.45,A132&gt;=6.2,B132&gt;=2.4,G132&gt;=0.422,F132&lt;2.5,A132&gt;=5.9,A132&gt;=5.55),4.9,IF(AND(D132&lt;1.65,A132&lt;7.05,G132&lt;0.364,G132&lt;0.628,F132&gt;=2.5,A132&gt;=5.9,A132&gt;=5.55),5.1,IF(AND(D132&gt;=2.35,A132&lt;7.55,G132&gt;=0.364,G132&lt;0.628,F132&gt;=2.5,A132&gt;=5.9,A132&gt;=5.55),5.633,IF(AND(D132&lt;2.15,A132&gt;=6.15,A132&lt;7,G132&gt;=0.628,F132&gt;=2.5,A132&gt;=5.9,A132&gt;=5.55),5.1,IF(AND(D132&gt;=2.15,A132&gt;=6.15,A132&lt;7,G132&gt;=0.628,F132&gt;=2.5,A132&gt;=5.9,A132&gt;=5.55),5.267,IF(AND(A132&lt;4.9,A132&lt;5.05,D132&gt;=0.15,H132&lt;13.924,A132&gt;=4.35,D132&lt;0.35,B132&gt;=2.75,A132&lt;5.55),1.375,IF(AND(A132&gt;=4.9,A132&lt;5.05,D132&gt;=0.15,H132&lt;13.924,A132&gt;=4.35,D132&lt;0.35,B132&gt;=2.75,A132&lt;5.55),1.3,IF(AND(A132&lt;5.45,A132&gt;=5.05,D132&gt;=0.15,H132&lt;13.924,A132&gt;=4.35,D132&lt;0.35,B132&gt;=2.75,A132&lt;5.55),1.475,IF(AND(A132&gt;=5.45,A132&gt;=5.05,D132&gt;=0.15,H132&lt;13.924,A132&gt;=4.35,D132&lt;0.35,B132&gt;=2.75,A132&lt;5.55),1.4,IF(AND(B132&gt;=3.25,D132&lt;2.35,A132&lt;7.55,G132&gt;=0.364,G132&lt;0.628,F132&gt;=2.5,A132&gt;=5.9,A132&gt;=5.55),5.7,IF(AND(G132&lt;0.006,G132&lt;0.107,D132&gt;=1.65,A132&lt;7.05,G132&lt;0.364,G132&lt;0.628,F132&gt;=2.5,A132&gt;=5.9,A132&gt;=5.55),5.5,IF(AND(G132&gt;=0.006,G132&lt;0.107,D132&gt;=1.65,A132&lt;7.05,G132&lt;0.364,G132&lt;0.628,F132&gt;=2.5,A132&gt;=5.9,A132&gt;=5.55),5.667,IF(AND(D132&lt;2.2,G132&gt;=0.107,D132&gt;=1.65,A132&lt;7.05,G132&lt;0.364,G132&lt;0.628,F132&gt;=2.5,A132&gt;=5.9,A132&gt;=5.55),5.35,IF(AND(D132&gt;=2.2,G132&gt;=0.107,D132&gt;=1.65,A132&lt;7.05,G132&lt;0.364,G132&lt;0.628,F132&gt;=2.5,A132&gt;=5.9,A132&gt;=5.55),5.2,IF(AND(D132&lt;2.25,B132&lt;3.25,D132&lt;2.35,A132&lt;7.55,G132&gt;=0.364,G132&lt;0.628,F132&gt;=2.5,A132&gt;=5.9,A132&gt;=5.55),5.8,IF(AND(D132&gt;=2.25,B132&lt;3.25,D132&lt;2.35,A132&lt;7.55,G132&gt;=0.364,G132&lt;0.628,F132&gt;=2.5,A132&gt;=5.9,A132&gt;=5.55),5.9,"shouldnthappen")))))))))))))))))))))))))))))))))))))</f>
        <v>5.8</v>
      </c>
      <c r="P132" s="1" t="n">
        <f aca="false">IF(AND(D132&gt;=0.75,A132&lt;5.55),3.9,IF(AND(H132&lt;7.482,A132&gt;=5.55),3.45,IF(AND(B132&gt;=3.15,B132&lt;3.25,D132&lt;0.75,A132&lt;5.55),1.262,IF(AND(G132&gt;=0.446,B132&lt;3.15,B132&lt;3.25,D132&lt;0.75,A132&lt;5.55),1.1,IF(AND(G132&lt;0.408,A132&lt;5.05,B132&gt;=3.25,D132&lt;0.75,A132&lt;5.55),1.4,IF(AND(G132&gt;=0.408,A132&lt;5.05,B132&gt;=3.25,D132&lt;0.75,A132&lt;5.55),1.233,IF(AND(G132&gt;=0.676,A132&gt;=5.05,B132&gt;=3.25,D132&lt;0.75,A132&lt;5.55),1.72,IF(AND(H132&lt;9.386,A132&lt;5.85,F132&lt;2.5,H132&gt;=7.482,A132&gt;=5.55),3.5,IF(AND(H132&gt;=9.386,A132&lt;5.85,F132&lt;2.5,H132&gt;=7.482,A132&gt;=5.55),4.275,IF(AND(H132&gt;=16.284,G132&lt;0.865,F132&gt;=2.5,H132&gt;=7.482,A132&gt;=5.55),6.6,IF(AND(G132&lt;0.912,G132&gt;=0.865,F132&gt;=2.5,H132&gt;=7.482,A132&gt;=5.55),4.8,IF(AND(G132&gt;=0.912,G132&gt;=0.865,F132&gt;=2.5,H132&gt;=7.482,A132&gt;=5.55),5.175,IF(AND(A132&gt;=4.95,G132&lt;0.446,B132&lt;3.15,B132&lt;3.25,D132&lt;0.75,A132&lt;5.55),1.6,IF(AND(H132&gt;=12.974,G132&lt;0.676,A132&gt;=5.05,B132&gt;=3.25,D132&lt;0.75,A132&lt;5.55),1.3,IF(AND(D132&lt;1.45,H132&lt;13.531,A132&gt;=5.85,F132&lt;2.5,H132&gt;=7.482,A132&gt;=5.55),4.2,IF(AND(D132&gt;=1.45,H132&lt;13.531,A132&gt;=5.85,F132&lt;2.5,H132&gt;=7.482,A132&gt;=5.55),4.967,IF(AND(G132&lt;0.187,H132&gt;=13.531,A132&gt;=5.85,F132&lt;2.5,H132&gt;=7.482,A132&gt;=5.55),5,IF(AND(H132&gt;=12.675,A132&lt;4.95,G132&lt;0.446,B132&lt;3.15,B132&lt;3.25,D132&lt;0.75,A132&lt;5.55),1.5,IF(AND(H132&lt;10.826,H132&lt;12.974,G132&lt;0.676,A132&gt;=5.05,B132&gt;=3.25,D132&lt;0.75,A132&lt;5.55),1.46,IF(AND(H132&gt;=10.826,H132&lt;12.974,G132&lt;0.676,A132&gt;=5.05,B132&gt;=3.25,D132&lt;0.75,A132&lt;5.55),1.4,IF(AND(A132&lt;6.15,G132&gt;=0.187,H132&gt;=13.531,A132&gt;=5.85,F132&lt;2.5,H132&gt;=7.482,A132&gt;=5.55),4.7,IF(AND(A132&lt;6.85,B132&lt;2.95,H132&lt;16.284,G132&lt;0.865,F132&gt;=2.5,H132&gt;=7.482,A132&gt;=5.55),5.32,IF(AND(A132&gt;=6.85,B132&lt;2.95,H132&lt;16.284,G132&lt;0.865,F132&gt;=2.5,H132&gt;=7.482,A132&gt;=5.55),6.567,IF(AND(A132&lt;4.85,H132&lt;12.675,A132&lt;4.95,G132&lt;0.446,B132&lt;3.15,B132&lt;3.25,D132&lt;0.75,A132&lt;5.55),1.4,IF(AND(A132&gt;=4.85,H132&lt;12.675,A132&lt;4.95,G132&lt;0.446,B132&lt;3.15,B132&lt;3.25,D132&lt;0.75,A132&lt;5.55),1.5,IF(AND(B132&lt;3.1,A132&gt;=6.15,G132&gt;=0.187,H132&gt;=13.531,A132&gt;=5.85,F132&lt;2.5,H132&gt;=7.482,A132&gt;=5.55),4.467,IF(AND(B132&gt;=3.1,A132&gt;=6.15,G132&gt;=0.187,H132&gt;=13.531,A132&gt;=5.85,F132&lt;2.5,H132&gt;=7.482,A132&gt;=5.55),4.7,IF(AND(G132&gt;=0.379,B132&lt;3.15,B132&gt;=2.95,H132&lt;16.284,G132&lt;0.865,F132&gt;=2.5,H132&gt;=7.482,A132&gt;=5.55),5.733,IF(AND(A132&lt;6.6,B132&gt;=3.15,B132&gt;=2.95,H132&lt;16.284,G132&lt;0.865,F132&gt;=2.5,H132&gt;=7.482,A132&gt;=5.55),5.38,IF(AND(A132&lt;6.7,G132&lt;0.379,B132&lt;3.15,B132&gt;=2.95,H132&lt;16.284,G132&lt;0.865,F132&gt;=2.5,H132&gt;=7.482,A132&gt;=5.55),5.3,IF(AND(A132&gt;=6.7,G132&lt;0.379,B132&lt;3.15,B132&gt;=2.95,H132&lt;16.284,G132&lt;0.865,F132&gt;=2.5,H132&gt;=7.482,A132&gt;=5.55),5.16,IF(AND(A132&lt;7.05,A132&gt;=6.6,B132&gt;=3.15,B132&gt;=2.95,H132&lt;16.284,G132&lt;0.865,F132&gt;=2.5,H132&gt;=7.482,A132&gt;=5.55),5.78,IF(AND(A132&gt;=7.05,A132&gt;=6.6,B132&gt;=3.15,B132&gt;=2.95,H132&lt;16.284,G132&lt;0.865,F132&gt;=2.5,H132&gt;=7.482,A132&gt;=5.55),6.1,"shouldnthappen")))))))))))))))))))))))))))))))))</f>
        <v>5.733</v>
      </c>
      <c r="Q132" s="1" t="n">
        <f aca="false">IF(AND(G132&gt;=0.422,B132&lt;3.25,F132&lt;1.5),1.25,IF(AND(G132&gt;=0.082,G132&lt;0.125,F132&gt;=1.5),6.7,IF(AND(G132&lt;0.251,G132&lt;0.422,B132&lt;3.25,F132&lt;1.5),1.38,IF(AND(G132&gt;=0.251,G132&lt;0.422,B132&lt;3.25,F132&lt;1.5),1.55,IF(AND(G132&gt;=0.385,G132&lt;0.633,B132&gt;=3.25,F132&lt;1.5),1.367,IF(AND(B132&lt;3.35,G132&gt;=0.633,B132&gt;=3.25,F132&lt;1.5),1.7,IF(AND(A132&lt;5.85,G132&lt;0.082,G132&lt;0.125,F132&gt;=1.5),4.5,IF(AND(F132&gt;=2.5,D132&lt;1.6,G132&gt;=0.125,F132&gt;=1.5),5.05,IF(AND(H132&gt;=16.774,D132&gt;=1.6,G132&gt;=0.125,F132&gt;=1.5),6.4,IF(AND(D132&gt;=0.5,G132&lt;0.385,G132&lt;0.633,B132&gt;=3.25,F132&lt;1.5),1.6,IF(AND(B132&lt;3.6,B132&gt;=3.35,G132&gt;=0.633,B132&gt;=3.25,F132&lt;1.5),1.55,IF(AND(B132&gt;=3.6,B132&gt;=3.35,G132&gt;=0.633,B132&gt;=3.25,F132&lt;1.5),1.6,IF(AND(D132&lt;1.65,A132&gt;=5.85,G132&lt;0.082,G132&lt;0.125,F132&gt;=1.5),4.7,IF(AND(A132&lt;5.3,F132&lt;2.5,D132&lt;1.6,G132&gt;=0.125,F132&gt;=1.5),3.15,IF(AND(B132&gt;=3.2,H132&lt;16.774,D132&gt;=1.6,G132&gt;=0.125,F132&gt;=1.5),5.675,IF(AND(H132&lt;11.767,D132&lt;0.5,G132&lt;0.385,G132&lt;0.633,B132&gt;=3.25,F132&lt;1.5),1.5,IF(AND(H132&gt;=11.767,D132&lt;0.5,G132&lt;0.385,G132&lt;0.633,B132&gt;=3.25,F132&lt;1.5),1.367,IF(AND(H132&lt;8.367,D132&gt;=1.65,A132&gt;=5.85,G132&lt;0.082,G132&lt;0.125,F132&gt;=1.5),5.7,IF(AND(H132&gt;=8.367,D132&gt;=1.65,A132&gt;=5.85,G132&lt;0.082,G132&lt;0.125,F132&gt;=1.5),5.575,IF(AND(A132&gt;=7.1,B132&lt;3.2,H132&lt;16.774,D132&gt;=1.6,G132&gt;=0.125,F132&gt;=1.5),6.3,IF(AND(H132&gt;=15.395,B132&lt;2.85,A132&gt;=5.3,F132&lt;2.5,D132&lt;1.6,G132&gt;=0.125,F132&gt;=1.5),4.8,IF(AND(H132&lt;8.486,B132&gt;=2.85,A132&gt;=5.3,F132&lt;2.5,D132&lt;1.6,G132&gt;=0.125,F132&gt;=1.5),3.85,IF(AND(D132&gt;=2.1,A132&lt;7.1,B132&lt;3.2,H132&lt;16.774,D132&gt;=1.6,G132&gt;=0.125,F132&gt;=1.5),5.5,IF(AND(B132&gt;=2.75,H132&lt;15.395,B132&lt;2.85,A132&gt;=5.3,F132&lt;2.5,D132&lt;1.6,G132&gt;=0.125,F132&gt;=1.5),4.489,IF(AND(H132&gt;=15.168,H132&gt;=8.486,B132&gt;=2.85,A132&gt;=5.3,F132&lt;2.5,D132&lt;1.6,G132&gt;=0.125,F132&gt;=1.5),4.7,IF(AND(G132&gt;=0.519,D132&lt;2.1,A132&lt;7.1,B132&lt;3.2,H132&lt;16.774,D132&gt;=1.6,G132&gt;=0.125,F132&gt;=1.5),4.925,IF(AND(G132&gt;=0.897,B132&lt;2.75,H132&lt;15.395,B132&lt;2.85,A132&gt;=5.3,F132&lt;2.5,D132&lt;1.6,G132&gt;=0.125,F132&gt;=1.5),4.567,IF(AND(A132&lt;5.65,H132&lt;15.168,H132&gt;=8.486,B132&gt;=2.85,A132&gt;=5.3,F132&lt;2.5,D132&lt;1.6,G132&gt;=0.125,F132&gt;=1.5),4.5,IF(AND(G132&lt;0.23,G132&lt;0.519,D132&lt;2.1,A132&lt;7.1,B132&lt;3.2,H132&lt;16.774,D132&gt;=1.6,G132&gt;=0.125,F132&gt;=1.5),5,IF(AND(A132&lt;5.9,G132&lt;0.897,B132&lt;2.75,H132&lt;15.395,B132&lt;2.85,A132&gt;=5.3,F132&lt;2.5,D132&lt;1.6,G132&gt;=0.125,F132&gt;=1.5),4.1,IF(AND(A132&gt;=5.9,G132&lt;0.897,B132&lt;2.75,H132&lt;15.395,B132&lt;2.85,A132&gt;=5.3,F132&lt;2.5,D132&lt;1.6,G132&gt;=0.125,F132&gt;=1.5),4.5,IF(AND(A132&lt;6.05,A132&gt;=5.65,H132&lt;15.168,H132&gt;=8.486,B132&gt;=2.85,A132&gt;=5.3,F132&lt;2.5,D132&lt;1.6,G132&gt;=0.125,F132&gt;=1.5),4.2,IF(AND(A132&gt;=6.05,A132&gt;=5.65,H132&lt;15.168,H132&gt;=8.486,B132&gt;=2.85,A132&gt;=5.3,F132&lt;2.5,D132&lt;1.6,G132&gt;=0.125,F132&gt;=1.5),4.35,IF(AND(D132&lt;1.95,G132&gt;=0.23,G132&lt;0.519,D132&lt;2.1,A132&lt;7.1,B132&lt;3.2,H132&lt;16.774,D132&gt;=1.6,G132&gt;=0.125,F132&gt;=1.5),5.3,IF(AND(D132&gt;=1.95,G132&gt;=0.23,G132&lt;0.519,D132&lt;2.1,A132&lt;7.1,B132&lt;3.2,H132&lt;16.774,D132&gt;=1.6,G132&gt;=0.125,F132&gt;=1.5),5.2,"shouldnthappen")))))))))))))))))))))))))))))))))))</f>
        <v>6.3</v>
      </c>
      <c r="R132" s="1" t="n">
        <f aca="false">IF(AND(G132&gt;=0.901,F132&lt;1.5),1.9,IF(AND(H132&lt;5.523,D132&lt;0.35,G132&lt;0.901,F132&lt;1.5),1,IF(AND(B132&lt;3.6,D132&gt;=0.35,G132&lt;0.901,F132&lt;1.5),1.575,IF(AND(B132&gt;=3.6,D132&gt;=0.35,G132&lt;0.901,F132&lt;1.5),1.5,IF(AND(G132&gt;=0.837,D132&lt;1.15,D132&lt;1.45,F132&gt;=1.5),3,IF(AND(G132&gt;=0.66,D132&gt;=1.15,D132&lt;1.45,F132&gt;=1.5),4,IF(AND(F132&gt;=2.5,D132&lt;1.55,D132&gt;=1.45,F132&gt;=1.5),5.025,IF(AND(F132&lt;2.5,D132&gt;=1.55,D132&gt;=1.45,F132&gt;=1.5),4.933,IF(AND(B132&lt;2.45,G132&lt;0.837,D132&lt;1.15,D132&lt;1.45,F132&gt;=1.5),3.3,IF(AND(B132&gt;=2.45,G132&lt;0.837,D132&lt;1.15,D132&lt;1.45,F132&gt;=1.5),3.86,IF(AND(B132&gt;=3.05,F132&lt;2.5,D132&lt;1.55,D132&gt;=1.45,F132&gt;=1.5),4.8,IF(AND(D132&gt;=2.45,F132&gt;=2.5,D132&gt;=1.55,D132&gt;=1.45,F132&gt;=1.5),5.875,IF(AND(H132&lt;13.187,G132&lt;0.217,H132&gt;=5.523,D132&lt;0.35,G132&lt;0.901,F132&lt;1.5),1.4,IF(AND(H132&gt;=13.187,G132&lt;0.217,H132&gt;=5.523,D132&lt;0.35,G132&lt;0.901,F132&lt;1.5),1.5,IF(AND(G132&lt;0.33,G132&gt;=0.217,H132&gt;=5.523,D132&lt;0.35,G132&lt;0.901,F132&lt;1.5),1.28,IF(AND(A132&lt;6.05,D132&lt;1.35,G132&lt;0.66,D132&gt;=1.15,D132&lt;1.45,F132&gt;=1.5),4.175,IF(AND(A132&gt;=6.05,D132&lt;1.35,G132&lt;0.66,D132&gt;=1.15,D132&lt;1.45,F132&gt;=1.5),4.3,IF(AND(A132&lt;5.65,D132&gt;=1.35,G132&lt;0.66,D132&gt;=1.15,D132&lt;1.45,F132&gt;=1.5),3.9,IF(AND(A132&gt;=5.65,D132&gt;=1.35,G132&lt;0.66,D132&gt;=1.15,D132&lt;1.45,F132&gt;=1.5),4.52,IF(AND(A132&lt;6.25,B132&lt;3.05,F132&lt;2.5,D132&lt;1.55,D132&gt;=1.45,F132&gt;=1.5),4.5,IF(AND(A132&gt;=6.25,B132&lt;3.05,F132&lt;2.5,D132&lt;1.55,D132&gt;=1.45,F132&gt;=1.5),4.675,IF(AND(A132&gt;=7.25,D132&lt;2.45,F132&gt;=2.5,D132&gt;=1.55,D132&gt;=1.45,F132&gt;=1.5),6.433,IF(AND(D132&gt;=0.25,G132&gt;=0.33,G132&gt;=0.217,H132&gt;=5.523,D132&lt;0.35,G132&lt;0.901,F132&lt;1.5),1.4,IF(AND(A132&lt;6.15,A132&lt;7.25,D132&lt;2.45,F132&gt;=2.5,D132&gt;=1.55,D132&gt;=1.45,F132&gt;=1.5),5.025,IF(AND(H132&lt;6.439,D132&lt;0.25,G132&gt;=0.33,G132&gt;=0.217,H132&gt;=5.523,D132&lt;0.35,G132&lt;0.901,F132&lt;1.5),1.5,IF(AND(H132&gt;=6.439,D132&lt;0.25,G132&gt;=0.33,G132&gt;=0.217,H132&gt;=5.523,D132&lt;0.35,G132&lt;0.901,F132&lt;1.5),1.38,IF(AND(H132&gt;=13.711,A132&gt;=6.15,A132&lt;7.25,D132&lt;2.45,F132&gt;=2.5,D132&gt;=1.55,D132&gt;=1.45,F132&gt;=1.5),5.68,IF(AND(B132&gt;=3.3,H132&lt;13.711,A132&gt;=6.15,A132&lt;7.25,D132&lt;2.45,F132&gt;=2.5,D132&gt;=1.55,D132&gt;=1.45,F132&gt;=1.5),5.6,IF(AND(G132&lt;0.093,B132&lt;3.3,H132&lt;13.711,A132&gt;=6.15,A132&lt;7.25,D132&lt;2.45,F132&gt;=2.5,D132&gt;=1.55,D132&gt;=1.45,F132&gt;=1.5),5.56,IF(AND(D132&lt;1.95,G132&gt;=0.093,B132&lt;3.3,H132&lt;13.711,A132&gt;=6.15,A132&lt;7.25,D132&lt;2.45,F132&gt;=2.5,D132&gt;=1.55,D132&gt;=1.45,F132&gt;=1.5),5.3,IF(AND(B132&lt;3.15,D132&gt;=1.95,G132&gt;=0.093,B132&lt;3.3,H132&lt;13.711,A132&gt;=6.15,A132&lt;7.25,D132&lt;2.45,F132&gt;=2.5,D132&gt;=1.55,D132&gt;=1.45,F132&gt;=1.5),5.1,IF(AND(B132&gt;=3.15,D132&gt;=1.95,G132&gt;=0.093,B132&lt;3.3,H132&lt;13.711,A132&gt;=6.15,A132&lt;7.25,D132&lt;2.45,F132&gt;=2.5,D132&gt;=1.55,D132&gt;=1.45,F132&gt;=1.5),5.15,"shouldnthappen"))))))))))))))))))))))))))))))))</f>
        <v>5.68</v>
      </c>
      <c r="S132" s="1" t="n">
        <f aca="false">IF(AND(G132&gt;=0.859,D132&gt;=0.35,F132&lt;1.5),1.9,IF(AND(D132&lt;1.75,F132&gt;=2.5,F132&gt;=1.5),4.867,IF(AND(H132&lt;8.42,A132&lt;5.05,D132&lt;0.35,F132&lt;1.5),1.42,IF(AND(H132&gt;=14.877,A132&gt;=5.05,D132&lt;0.35,F132&lt;1.5),1.3,IF(AND(B132&lt;3.35,G132&lt;0.859,D132&gt;=0.35,F132&lt;1.5),1.7,IF(AND(B132&gt;=3.35,G132&lt;0.859,D132&gt;=0.35,F132&lt;1.5),1.5,IF(AND(A132&gt;=6.05,B132&lt;2.75,F132&lt;2.5,F132&gt;=1.5),4.733,IF(AND(G132&gt;=0.68,B132&gt;=2.75,F132&lt;2.5,F132&gt;=1.5),4.025,IF(AND(H132&gt;=16.284,D132&gt;=1.75,F132&gt;=2.5,F132&gt;=1.5),6.6,IF(AND(A132&lt;4.35,H132&gt;=8.42,A132&lt;5.05,D132&lt;0.35,F132&lt;1.5),1.1,IF(AND(G132&gt;=0.948,H132&lt;14.877,A132&gt;=5.05,D132&lt;0.35,F132&lt;1.5),1.7,IF(AND(A132&lt;5.3,A132&lt;6.05,B132&lt;2.75,F132&lt;2.5,F132&gt;=1.5),3,IF(AND(H132&gt;=15.168,G132&lt;0.68,B132&gt;=2.75,F132&lt;2.5,F132&gt;=1.5),4.75,IF(AND(H132&gt;=14.005,A132&gt;=4.35,H132&gt;=8.42,A132&lt;5.05,D132&lt;0.35,F132&lt;1.5),1.375,IF(AND(A132&gt;=5.55,G132&lt;0.948,H132&lt;14.877,A132&gt;=5.05,D132&lt;0.35,F132&lt;1.5),1.7,IF(AND(H132&lt;12.363,A132&gt;=5.3,A132&lt;6.05,B132&lt;2.75,F132&lt;2.5,F132&gt;=1.5),3.825,IF(AND(H132&gt;=12.363,A132&gt;=5.3,A132&lt;6.05,B132&lt;2.75,F132&lt;2.5,F132&gt;=1.5),4.033,IF(AND(H132&gt;=14.508,H132&lt;15.168,G132&lt;0.68,B132&gt;=2.75,F132&lt;2.5,F132&gt;=1.5),4.2,IF(AND(D132&gt;=2.35,D132&gt;=2.2,H132&lt;16.284,D132&gt;=1.75,F132&gt;=2.5,F132&gt;=1.5),5.267,IF(AND(G132&lt;0.231,H132&lt;14.005,A132&gt;=4.35,H132&gt;=8.42,A132&lt;5.05,D132&lt;0.35,F132&lt;1.5),1.4,IF(AND(H132&gt;=14.494,A132&lt;5.55,G132&lt;0.948,H132&lt;14.877,A132&gt;=5.05,D132&lt;0.35,F132&lt;1.5),1.6,IF(AND(A132&lt;6.1,H132&lt;14.508,H132&lt;15.168,G132&lt;0.68,B132&gt;=2.75,F132&lt;2.5,F132&gt;=1.5),4.5,IF(AND(A132&lt;6.1,H132&lt;11.8,D132&lt;2.2,H132&lt;16.284,D132&gt;=1.75,F132&gt;=2.5,F132&gt;=1.5),4.95,IF(AND(A132&gt;=6.1,H132&lt;11.8,D132&lt;2.2,H132&lt;16.284,D132&gt;=1.75,F132&gt;=2.5,F132&gt;=1.5),5.333,IF(AND(B132&lt;2.75,H132&gt;=11.8,D132&lt;2.2,H132&lt;16.284,D132&gt;=1.75,F132&gt;=2.5,F132&gt;=1.5),5.1,IF(AND(B132&gt;=3.15,D132&lt;2.35,D132&gt;=2.2,H132&lt;16.284,D132&gt;=1.75,F132&gt;=2.5,F132&gt;=1.5),5.5,IF(AND(B132&gt;=3.35,G132&gt;=0.231,H132&lt;14.005,A132&gt;=4.35,H132&gt;=8.42,A132&lt;5.05,D132&lt;0.35,F132&lt;1.5),1.3,IF(AND(H132&lt;13.869,H132&lt;14.494,A132&lt;5.55,G132&lt;0.948,H132&lt;14.877,A132&gt;=5.05,D132&lt;0.35,F132&lt;1.5),1.5,IF(AND(H132&gt;=13.869,H132&lt;14.494,A132&lt;5.55,G132&lt;0.948,H132&lt;14.877,A132&gt;=5.05,D132&lt;0.35,F132&lt;1.5),1.4,IF(AND(G132&lt;0.636,A132&gt;=6.1,H132&lt;14.508,H132&lt;15.168,G132&lt;0.68,B132&gt;=2.75,F132&lt;2.5,F132&gt;=1.5),4.68,IF(AND(G132&gt;=0.636,A132&gt;=6.1,H132&lt;14.508,H132&lt;15.168,G132&lt;0.68,B132&gt;=2.75,F132&lt;2.5,F132&gt;=1.5),4.4,IF(AND(B132&lt;2.85,B132&gt;=2.75,H132&gt;=11.8,D132&lt;2.2,H132&lt;16.284,D132&gt;=1.75,F132&gt;=2.5,F132&gt;=1.5),6.7,IF(AND(H132&lt;10.626,B132&lt;3.15,D132&lt;2.35,D132&gt;=2.2,H132&lt;16.284,D132&gt;=1.75,F132&gt;=2.5,F132&gt;=1.5),5.1,IF(AND(H132&gt;=10.626,B132&lt;3.15,D132&lt;2.35,D132&gt;=2.2,H132&lt;16.284,D132&gt;=1.75,F132&gt;=2.5,F132&gt;=1.5),5.2,IF(AND(G132&lt;0.378,B132&lt;3.35,G132&gt;=0.231,H132&lt;14.005,A132&gt;=4.35,H132&gt;=8.42,A132&lt;5.05,D132&lt;0.35,F132&lt;1.5),1.2,IF(AND(G132&gt;=0.378,B132&lt;3.35,G132&gt;=0.231,H132&lt;14.005,A132&gt;=4.35,H132&gt;=8.42,A132&lt;5.05,D132&lt;0.35,F132&lt;1.5),1.3,IF(AND(A132&lt;6.2,B132&gt;=2.85,B132&gt;=2.75,H132&gt;=11.8,D132&lt;2.2,H132&lt;16.284,D132&gt;=1.75,F132&gt;=2.5,F132&gt;=1.5),4.9,IF(AND(G132&lt;0.388,A132&gt;=6.2,B132&gt;=2.85,B132&gt;=2.75,H132&gt;=11.8,D132&lt;2.2,H132&lt;16.284,D132&gt;=1.75,F132&gt;=2.5,F132&gt;=1.5),5.52,IF(AND(G132&gt;=0.388,A132&gt;=6.2,B132&gt;=2.85,B132&gt;=2.75,H132&gt;=11.8,D132&lt;2.2,H132&lt;16.284,D132&gt;=1.75,F132&gt;=2.5,F132&gt;=1.5),5.7,"shouldnthappen")))))))))))))))))))))))))))))))))))))))</f>
        <v>4.867</v>
      </c>
      <c r="T132" s="1" t="n">
        <f aca="false">IF(AND(D132&gt;=0.8,A132&lt;5.45),3.7,IF(AND(D132&gt;=0.35,D132&lt;0.8,A132&lt;5.45),1.56,IF(AND(G132&lt;0.164,F132&lt;2.5,A132&gt;=5.45),1.6,IF(AND(H132&gt;=16.718,F132&gt;=2.5,A132&gt;=5.45),6.4,IF(AND(G132&gt;=0.719,H132&lt;16.718,F132&gt;=2.5,A132&gt;=5.45),5.05,IF(AND(A132&lt;4.35,A132&lt;5.05,D132&lt;0.35,D132&lt;0.8,A132&lt;5.45),1.1,IF(AND(H132&gt;=14.494,A132&gt;=5.05,D132&lt;0.35,D132&lt;0.8,A132&lt;5.45),1.6,IF(AND(G132&lt;0.338,D132&lt;1.25,G132&gt;=0.164,F132&lt;2.5,A132&gt;=5.45),4.1,IF(AND(H132&lt;8.397,D132&gt;=1.25,G132&gt;=0.164,F132&lt;2.5,A132&gt;=5.45),4,IF(AND(H132&lt;11.031,H132&lt;14.494,A132&gt;=5.05,D132&lt;0.35,D132&lt;0.8,A132&lt;5.45),1.5,IF(AND(H132&gt;=11.031,H132&lt;14.494,A132&gt;=5.05,D132&lt;0.35,D132&lt;0.8,A132&lt;5.45),1.44,IF(AND(B132&lt;2.65,H132&gt;=8.397,D132&gt;=1.25,G132&gt;=0.164,F132&lt;2.5,A132&gt;=5.45),4.767,IF(AND(H132&lt;7.388,G132&lt;0.487,G132&lt;0.719,H132&lt;16.718,F132&gt;=2.5,A132&gt;=5.45),5.067,IF(AND(G132&lt;0.533,G132&gt;=0.487,G132&lt;0.719,H132&lt;16.718,F132&gt;=2.5,A132&gt;=5.45),5.8,IF(AND(G132&gt;=0.533,G132&gt;=0.487,G132&lt;0.719,H132&lt;16.718,F132&gt;=2.5,A132&gt;=5.45),5.86,IF(AND(B132&lt;3.25,A132&gt;=4.95,A132&gt;=4.35,A132&lt;5.05,D132&lt;0.35,D132&lt;0.8,A132&lt;5.45),1.2,IF(AND(A132&lt;5.6,H132&lt;11.218,G132&gt;=0.338,D132&lt;1.25,G132&gt;=0.164,F132&lt;2.5,A132&gt;=5.45),3.7,IF(AND(A132&gt;=5.6,H132&lt;11.218,G132&gt;=0.338,D132&lt;1.25,G132&gt;=0.164,F132&lt;2.5,A132&gt;=5.45),3.5,IF(AND(H132&lt;12.668,H132&gt;=11.218,G132&gt;=0.338,D132&lt;1.25,G132&gt;=0.164,F132&lt;2.5,A132&gt;=5.45),3.9,IF(AND(H132&gt;=12.668,H132&gt;=11.218,G132&gt;=0.338,D132&lt;1.25,G132&gt;=0.164,F132&lt;2.5,A132&gt;=5.45),4,IF(AND(H132&gt;=15.705,B132&gt;=2.65,H132&gt;=8.397,D132&gt;=1.25,G132&gt;=0.164,F132&lt;2.5,A132&gt;=5.45),4.8,IF(AND(B132&lt;2.75,H132&gt;=7.388,G132&lt;0.487,G132&lt;0.719,H132&lt;16.718,F132&gt;=2.5,A132&gt;=5.45),5.26,IF(AND(B132&lt;2.95,A132&lt;4.5,A132&lt;4.95,A132&gt;=4.35,A132&lt;5.05,D132&lt;0.35,D132&lt;0.8,A132&lt;5.45),1.4,IF(AND(B132&gt;=2.95,A132&lt;4.5,A132&lt;4.95,A132&gt;=4.35,A132&lt;5.05,D132&lt;0.35,D132&lt;0.8,A132&lt;5.45),1.3,IF(AND(H132&gt;=13.924,A132&gt;=4.5,A132&lt;4.95,A132&gt;=4.35,A132&lt;5.05,D132&lt;0.35,D132&lt;0.8,A132&lt;5.45),1.5,IF(AND(G132&lt;0.252,B132&gt;=3.25,A132&gt;=4.95,A132&gt;=4.35,A132&lt;5.05,D132&lt;0.35,D132&lt;0.8,A132&lt;5.45),1.4,IF(AND(G132&gt;=0.252,B132&gt;=3.25,A132&gt;=4.95,A132&gt;=4.35,A132&lt;5.05,D132&lt;0.35,D132&lt;0.8,A132&lt;5.45),1.32,IF(AND(G132&gt;=0.473,H132&lt;15.705,B132&gt;=2.65,H132&gt;=8.397,D132&gt;=1.25,G132&gt;=0.164,F132&lt;2.5,A132&gt;=5.45),4.7,IF(AND(B132&gt;=3.15,B132&gt;=2.75,H132&gt;=7.388,G132&lt;0.487,G132&lt;0.719,H132&lt;16.718,F132&gt;=2.5,A132&gt;=5.45),5.7,IF(AND(B132&lt;3.15,H132&lt;13.924,A132&gt;=4.5,A132&lt;4.95,A132&gt;=4.35,A132&lt;5.05,D132&lt;0.35,D132&lt;0.8,A132&lt;5.45),1.433,IF(AND(B132&gt;=3.15,H132&lt;13.924,A132&gt;=4.5,A132&lt;4.95,A132&gt;=4.35,A132&lt;5.05,D132&lt;0.35,D132&lt;0.8,A132&lt;5.45),1.4,IF(AND(H132&gt;=14.81,G132&lt;0.473,H132&lt;15.705,B132&gt;=2.65,H132&gt;=8.397,D132&gt;=1.25,G132&gt;=0.164,F132&lt;2.5,A132&gt;=5.45),4.2,IF(AND(A132&lt;6.65,B132&lt;3.15,B132&gt;=2.75,H132&gt;=7.388,G132&lt;0.487,G132&lt;0.719,H132&lt;16.718,F132&gt;=2.5,A132&gt;=5.45),5.6,IF(AND(A132&gt;=6.65,B132&lt;3.15,B132&gt;=2.75,H132&gt;=7.388,G132&lt;0.487,G132&lt;0.719,H132&lt;16.718,F132&gt;=2.5,A132&gt;=5.45),5.4,IF(AND(A132&lt;6.15,H132&lt;14.81,G132&lt;0.473,H132&lt;15.705,B132&gt;=2.65,H132&gt;=8.397,D132&gt;=1.25,G132&gt;=0.164,F132&lt;2.5,A132&gt;=5.45),4.5,IF(AND(A132&gt;=6.15,H132&lt;14.81,G132&lt;0.473,H132&lt;15.705,B132&gt;=2.65,H132&gt;=8.397,D132&gt;=1.25,G132&gt;=0.164,F132&lt;2.5,A132&gt;=5.45),4.4,"shouldnthappen"))))))))))))))))))))))))))))))))))))</f>
        <v>5.4</v>
      </c>
      <c r="U132" s="1" t="n">
        <f aca="false">IF(AND(G132&gt;=0.934,F132&lt;1.5),1.7,IF(AND(D132&lt;0.15,D132&lt;0.25,G132&lt;0.934,F132&lt;1.5),1.38,IF(AND(H132&gt;=14.379,D132&gt;=0.25,G132&lt;0.934,F132&lt;1.5),1.7,IF(AND(A132&lt;5.3,D132&lt;1.35,F132&lt;2.5,F132&gt;=1.5),3.15,IF(AND(H132&lt;7.148,D132&gt;=1.35,F132&lt;2.5,F132&gt;=1.5),3.9,IF(AND(G132&lt;0.352,A132&lt;6.15,F132&gt;=2.5,F132&gt;=1.5),4.5,IF(AND(G132&gt;=0.352,A132&lt;6.15,F132&gt;=2.5,F132&gt;=1.5),4.92,IF(AND(B132&lt;2.85,A132&gt;=6.15,F132&gt;=2.5,F132&gt;=1.5),6.2,IF(AND(D132&gt;=0.45,H132&lt;14.379,D132&gt;=0.25,G132&lt;0.934,F132&lt;1.5),1.65,IF(AND(G132&gt;=0.857,A132&gt;=5.3,D132&lt;1.35,F132&lt;2.5,F132&gt;=1.5),4.3,IF(AND(A132&gt;=7.25,B132&gt;=2.85,A132&gt;=6.15,F132&gt;=2.5,F132&gt;=1.5),6.425,IF(AND(H132&lt;9.499,A132&lt;5.05,D132&gt;=0.15,D132&lt;0.25,G132&lt;0.934,F132&lt;1.5),1.4,IF(AND(A132&gt;=5.45,A132&gt;=5.05,D132&gt;=0.15,D132&lt;0.25,G132&lt;0.934,F132&lt;1.5),1.3,IF(AND(B132&gt;=4.15,D132&lt;0.45,H132&lt;14.379,D132&gt;=0.25,G132&lt;0.934,F132&lt;1.5),1.5,IF(AND(A132&gt;=5.75,G132&lt;0.857,A132&gt;=5.3,D132&lt;1.35,F132&lt;2.5,F132&gt;=1.5),4.02,IF(AND(A132&lt;6.65,G132&lt;0.333,H132&gt;=7.148,D132&gt;=1.35,F132&lt;2.5,F132&gt;=1.5),4.475,IF(AND(A132&gt;=6.65,G132&lt;0.333,H132&gt;=7.148,D132&gt;=1.35,F132&lt;2.5,F132&gt;=1.5),4.8,IF(AND(D132&gt;=1.45,G132&gt;=0.333,H132&gt;=7.148,D132&gt;=1.35,F132&lt;2.5,F132&gt;=1.5),4.85,IF(AND(G132&gt;=0.861,A132&lt;7.25,B132&gt;=2.85,A132&gt;=6.15,F132&gt;=2.5,F132&gt;=1.5),5.2,IF(AND(G132&lt;0.571,H132&gt;=9.499,A132&lt;5.05,D132&gt;=0.15,D132&lt;0.25,G132&lt;0.934,F132&lt;1.5),1.2,IF(AND(G132&gt;=0.571,H132&gt;=9.499,A132&lt;5.05,D132&gt;=0.15,D132&lt;0.25,G132&lt;0.934,F132&lt;1.5),1.3,IF(AND(H132&lt;9.283,A132&lt;5.45,A132&gt;=5.05,D132&gt;=0.15,D132&lt;0.25,G132&lt;0.934,F132&lt;1.5),1.5,IF(AND(H132&gt;=9.283,A132&lt;5.45,A132&gt;=5.05,D132&gt;=0.15,D132&lt;0.25,G132&lt;0.934,F132&lt;1.5),1.425,IF(AND(A132&lt;4.9,B132&lt;4.15,D132&lt;0.45,H132&lt;14.379,D132&gt;=0.25,G132&lt;0.934,F132&lt;1.5),1.4,IF(AND(A132&gt;=4.9,B132&lt;4.15,D132&lt;0.45,H132&lt;14.379,D132&gt;=0.25,G132&lt;0.934,F132&lt;1.5),1.325,IF(AND(G132&lt;0.572,A132&lt;5.75,G132&lt;0.857,A132&gt;=5.3,D132&lt;1.35,F132&lt;2.5,F132&gt;=1.5),3.65,IF(AND(G132&gt;=0.572,A132&lt;5.75,G132&lt;0.857,A132&gt;=5.3,D132&lt;1.35,F132&lt;2.5,F132&gt;=1.5),3.9,IF(AND(A132&lt;6.75,D132&lt;1.45,G132&gt;=0.333,H132&gt;=7.148,D132&gt;=1.35,F132&lt;2.5,F132&gt;=1.5),4.4,IF(AND(A132&gt;=6.75,D132&lt;1.45,G132&gt;=0.333,H132&gt;=7.148,D132&gt;=1.35,F132&lt;2.5,F132&gt;=1.5),4.78,IF(AND(A132&lt;6.6,B132&lt;3.25,G132&lt;0.861,A132&lt;7.25,B132&gt;=2.85,A132&gt;=6.15,F132&gt;=2.5,F132&gt;=1.5),5.333,IF(AND(H132&lt;11.461,B132&gt;=3.25,G132&lt;0.861,A132&lt;7.25,B132&gt;=2.85,A132&gt;=6.15,F132&gt;=2.5,F132&gt;=1.5),6.025,IF(AND(H132&gt;=11.461,B132&gt;=3.25,G132&lt;0.861,A132&lt;7.25,B132&gt;=2.85,A132&gt;=6.15,F132&gt;=2.5,F132&gt;=1.5),5.667,IF(AND(H132&gt;=14.564,A132&gt;=6.6,B132&lt;3.25,G132&lt;0.861,A132&lt;7.25,B132&gt;=2.85,A132&gt;=6.15,F132&gt;=2.5,F132&gt;=1.5),5.4,IF(AND(D132&gt;=2.35,H132&lt;14.564,A132&gt;=6.6,B132&lt;3.25,G132&lt;0.861,A132&lt;7.25,B132&gt;=2.85,A132&gt;=6.15,F132&gt;=2.5,F132&gt;=1.5),5.6,IF(AND(A132&lt;6.85,D132&lt;2.35,H132&lt;14.564,A132&gt;=6.6,B132&lt;3.25,G132&lt;0.861,A132&lt;7.25,B132&gt;=2.85,A132&gt;=6.15,F132&gt;=2.5,F132&gt;=1.5),5.9,IF(AND(A132&gt;=6.85,D132&lt;2.35,H132&lt;14.564,A132&gt;=6.6,B132&lt;3.25,G132&lt;0.861,A132&lt;7.25,B132&gt;=2.85,A132&gt;=6.15,F132&gt;=2.5,F132&gt;=1.5),5.78,"shouldnthappen"))))))))))))))))))))))))))))))))))))</f>
        <v>5.78</v>
      </c>
      <c r="V132" s="1" t="n">
        <f aca="false">IF(AND(H132&lt;5.748,A132&lt;5.05,D132&lt;0.75),1,IF(AND(B132&lt;3.15,H132&gt;=5.748,A132&lt;5.05,D132&lt;0.75),1.475,IF(AND(G132&gt;=0.801,D132&lt;0.25,A132&gt;=5.05,D132&lt;0.75),1.7,IF(AND(D132&gt;=0.45,D132&gt;=0.25,A132&gt;=5.05,D132&lt;0.75),1.7,IF(AND(B132&lt;2.35,F132&lt;2.5,B132&lt;2.75,D132&gt;=0.75),4.16,IF(AND(D132&lt;1.75,F132&gt;=2.5,B132&lt;2.75,D132&gt;=0.75),4.875,IF(AND(D132&gt;=1.75,F132&gt;=2.5,B132&lt;2.75,D132&gt;=0.75),5.333,IF(AND(H132&gt;=16.284,D132&gt;=1.55,B132&gt;=2.75,D132&gt;=0.75),6.6,IF(AND(H132&gt;=14.144,B132&gt;=3.15,H132&gt;=5.748,A132&lt;5.05,D132&lt;0.75),1.3,IF(AND(A132&lt;5.45,G132&lt;0.801,D132&lt;0.25,A132&gt;=5.05,D132&lt;0.75),1.5,IF(AND(A132&gt;=5.45,G132&lt;0.801,D132&lt;0.25,A132&gt;=5.05,D132&lt;0.75),1.34,IF(AND(B132&lt;3.75,D132&lt;0.45,D132&gt;=0.25,A132&gt;=5.05,D132&lt;0.75),1.467,IF(AND(B132&gt;=3.75,D132&lt;0.45,D132&gt;=0.25,A132&gt;=5.05,D132&lt;0.75),1.767,IF(AND(G132&gt;=0.896,B132&gt;=2.35,F132&lt;2.5,B132&lt;2.75,D132&gt;=0.75),4.9,IF(AND(H132&lt;15.504,D132&lt;1.35,D132&lt;1.55,B132&gt;=2.75,D132&gt;=0.75),4.2,IF(AND(H132&gt;=15.504,D132&lt;1.35,D132&lt;1.55,B132&gt;=2.75,D132&gt;=0.75),4.6,IF(AND(H132&lt;9.767,D132&gt;=1.35,D132&lt;1.55,B132&gt;=2.75,D132&gt;=0.75),5.1,IF(AND(A132&lt;4.5,H132&lt;14.144,B132&gt;=3.15,H132&gt;=5.748,A132&lt;5.05,D132&lt;0.75),1.3,IF(AND(A132&gt;=4.5,H132&lt;14.144,B132&gt;=3.15,H132&gt;=5.748,A132&lt;5.05,D132&lt;0.75),1.4,IF(AND(D132&gt;=1.15,G132&lt;0.896,B132&gt;=2.35,F132&lt;2.5,B132&lt;2.75,D132&gt;=0.75),4.04,IF(AND(B132&lt;2.9,H132&gt;=9.767,D132&gt;=1.35,D132&lt;1.55,B132&gt;=2.75,D132&gt;=0.75),4.8,IF(AND(D132&lt;1.7,A132&gt;=7.05,H132&lt;16.284,D132&gt;=1.55,B132&gt;=2.75,D132&gt;=0.75),5.8,IF(AND(D132&gt;=1.7,A132&gt;=7.05,H132&lt;16.284,D132&gt;=1.55,B132&gt;=2.75,D132&gt;=0.75),6.3,IF(AND(B132&lt;2.45,D132&lt;1.15,G132&lt;0.896,B132&gt;=2.35,F132&lt;2.5,B132&lt;2.75,D132&gt;=0.75),3.767,IF(AND(B132&gt;=2.45,D132&lt;1.15,G132&lt;0.896,B132&gt;=2.35,F132&lt;2.5,B132&lt;2.75,D132&gt;=0.75),3.167,IF(AND(B132&gt;=3.15,B132&gt;=2.9,H132&gt;=9.767,D132&gt;=1.35,D132&lt;1.55,B132&gt;=2.75,D132&gt;=0.75),4.7,IF(AND(D132&lt;1.9,D132&lt;2.05,A132&lt;7.05,H132&lt;16.284,D132&gt;=1.55,B132&gt;=2.75,D132&gt;=0.75),4.82,IF(AND(D132&gt;=1.9,D132&lt;2.05,A132&lt;7.05,H132&lt;16.284,D132&gt;=1.55,B132&gt;=2.75,D132&gt;=0.75),5.067,IF(AND(H132&lt;12.721,B132&lt;3.15,B132&gt;=2.9,H132&gt;=9.767,D132&gt;=1.35,D132&lt;1.55,B132&gt;=2.75,D132&gt;=0.75),4.5,IF(AND(H132&gt;=12.721,B132&lt;3.15,B132&gt;=2.9,H132&gt;=9.767,D132&gt;=1.35,D132&lt;1.55,B132&gt;=2.75,D132&gt;=0.75),4.433,IF(AND(H132&lt;9.525,G132&lt;0.364,D132&gt;=2.05,A132&lt;7.05,H132&lt;16.284,D132&gt;=1.55,B132&gt;=2.75,D132&gt;=0.75),5.1,IF(AND(A132&lt;6.25,G132&gt;=0.364,D132&gt;=2.05,A132&lt;7.05,H132&lt;16.284,D132&gt;=1.55,B132&gt;=2.75,D132&gt;=0.75),5.4,IF(AND(H132&lt;10.898,H132&gt;=9.525,G132&lt;0.364,D132&gt;=2.05,A132&lt;7.05,H132&lt;16.284,D132&gt;=1.55,B132&gt;=2.75,D132&gt;=0.75),5.6,IF(AND(H132&lt;8.711,A132&gt;=6.25,G132&gt;=0.364,D132&gt;=2.05,A132&lt;7.05,H132&lt;16.284,D132&gt;=1.55,B132&gt;=2.75,D132&gt;=0.75),5.7,IF(AND(H132&gt;=8.711,A132&gt;=6.25,G132&gt;=0.364,D132&gt;=2.05,A132&lt;7.05,H132&lt;16.284,D132&gt;=1.55,B132&gt;=2.75,D132&gt;=0.75),5.84,IF(AND(D132&lt;2.2,H132&gt;=10.898,H132&gt;=9.525,G132&lt;0.364,D132&gt;=2.05,A132&lt;7.05,H132&lt;16.284,D132&gt;=1.55,B132&gt;=2.75,D132&gt;=0.75),5.4,IF(AND(D132&gt;=2.2,H132&gt;=10.898,H132&gt;=9.525,G132&lt;0.364,D132&gt;=2.05,A132&lt;7.05,H132&lt;16.284,D132&gt;=1.55,B132&gt;=2.75,D132&gt;=0.75),5.3,"shouldnthappen")))))))))))))))))))))))))))))))))))))</f>
        <v>5.8</v>
      </c>
      <c r="W132" s="1" t="n">
        <f aca="false">IF(AND(H132&lt;6.926,D132&gt;=0.35,D132&lt;0.8),1.9,IF(AND(H132&gt;=6.926,D132&gt;=0.35,D132&lt;0.8),1.533,IF(AND(H132&lt;13.492,A132&lt;4.75,D132&lt;0.35,D132&lt;0.8),1.1,IF(AND(H132&gt;=13.492,A132&lt;4.75,D132&lt;0.35,D132&lt;0.8),1.375,IF(AND(B132&lt;2.75,A132&gt;=5.85,F132&lt;2.5,D132&gt;=0.8),4.833,IF(AND(B132&lt;3.3,A132&gt;=7.05,F132&gt;=2.5,D132&gt;=0.8),5.8,IF(AND(B132&gt;=3.3,A132&gt;=7.05,F132&gt;=2.5,D132&gt;=0.8),6.325,IF(AND(D132&gt;=0.25,A132&lt;5.05,A132&gt;=4.75,D132&lt;0.35,D132&lt;0.8),1.3,IF(AND(B132&lt;3.6,A132&gt;=5.05,A132&gt;=4.75,D132&lt;0.35,D132&lt;0.8),1.4,IF(AND(H132&lt;10.194,G132&lt;0.412,A132&lt;5.85,F132&lt;2.5,D132&gt;=0.8),4.133,IF(AND(H132&gt;=10.194,G132&lt;0.412,A132&lt;5.85,F132&lt;2.5,D132&gt;=0.8),4.5,IF(AND(A132&lt;5.35,G132&gt;=0.412,A132&lt;5.85,F132&lt;2.5,D132&gt;=0.8),3.15,IF(AND(A132&lt;6.2,B132&gt;=2.75,A132&gt;=5.85,F132&lt;2.5,D132&gt;=0.8),4.3,IF(AND(H132&lt;5.767,A132&lt;6.2,A132&lt;7.05,F132&gt;=2.5,D132&gt;=0.8),4.5,IF(AND(G132&gt;=0.861,A132&gt;=6.2,A132&lt;7.05,F132&gt;=2.5,D132&gt;=0.8),5.2,IF(AND(B132&lt;3.15,D132&lt;0.25,A132&lt;5.05,A132&gt;=4.75,D132&lt;0.35,D132&lt;0.8),1.55,IF(AND(A132&lt;5.45,B132&gt;=3.6,A132&gt;=5.05,A132&gt;=4.75,D132&lt;0.35,D132&lt;0.8),1.5,IF(AND(A132&gt;=5.45,B132&gt;=3.6,A132&gt;=5.05,A132&gt;=4.75,D132&lt;0.35,D132&lt;0.8),1.4,IF(AND(G132&gt;=0.772,A132&gt;=5.35,G132&gt;=0.412,A132&lt;5.85,F132&lt;2.5,D132&gt;=0.8),3.9,IF(AND(D132&gt;=1.45,A132&gt;=6.2,B132&gt;=2.75,A132&gt;=5.85,F132&lt;2.5,D132&gt;=0.8),4.775,IF(AND(G132&lt;0.5,H132&gt;=5.767,A132&lt;6.2,A132&lt;7.05,F132&gt;=2.5,D132&gt;=0.8),5.1,IF(AND(G132&gt;=0.5,H132&gt;=5.767,A132&lt;6.2,A132&lt;7.05,F132&gt;=2.5,D132&gt;=0.8),4.95,IF(AND(B132&gt;=3.25,G132&lt;0.861,A132&gt;=6.2,A132&lt;7.05,F132&gt;=2.5,D132&gt;=0.8),5.75,IF(AND(A132&lt;4.95,B132&gt;=3.15,D132&lt;0.25,A132&lt;5.05,A132&gt;=4.75,D132&lt;0.35,D132&lt;0.8),1.4,IF(AND(A132&lt;5.65,G132&lt;0.772,A132&gt;=5.35,G132&gt;=0.412,A132&lt;5.85,F132&lt;2.5,D132&gt;=0.8),3.6,IF(AND(A132&gt;=5.65,G132&lt;0.772,A132&gt;=5.35,G132&gt;=0.412,A132&lt;5.85,F132&lt;2.5,D132&gt;=0.8),3.5,IF(AND(B132&gt;=3.15,D132&lt;1.45,A132&gt;=6.2,B132&gt;=2.75,A132&gt;=5.85,F132&lt;2.5,D132&gt;=0.8),4.7,IF(AND(A132&gt;=6.65,B132&lt;3.25,G132&lt;0.861,A132&gt;=6.2,A132&lt;7.05,F132&gt;=2.5,D132&gt;=0.8),5.567,IF(AND(H132&lt;9.499,A132&gt;=4.95,B132&gt;=3.15,D132&lt;0.25,A132&lt;5.05,A132&gt;=4.75,D132&lt;0.35,D132&lt;0.8),1.4,IF(AND(H132&gt;=9.499,A132&gt;=4.95,B132&gt;=3.15,D132&lt;0.25,A132&lt;5.05,A132&gt;=4.75,D132&lt;0.35,D132&lt;0.8),1.2,IF(AND(G132&lt;0.765,B132&lt;3.15,D132&lt;1.45,A132&gt;=6.2,B132&gt;=2.75,A132&gt;=5.85,F132&lt;2.5,D132&gt;=0.8),4.4,IF(AND(G132&gt;=0.765,B132&lt;3.15,D132&lt;1.45,A132&gt;=6.2,B132&gt;=2.75,A132&gt;=5.85,F132&lt;2.5,D132&gt;=0.8),4.6,IF(AND(H132&lt;10.667,A132&lt;6.65,B132&lt;3.25,G132&lt;0.861,A132&gt;=6.2,A132&lt;7.05,F132&gt;=2.5,D132&gt;=0.8),5.167,IF(AND(G132&lt;0.627,H132&gt;=10.667,A132&lt;6.65,B132&lt;3.25,G132&lt;0.861,A132&gt;=6.2,A132&lt;7.05,F132&gt;=2.5,D132&gt;=0.8),5.64,IF(AND(G132&gt;=0.627,H132&gt;=10.667,A132&lt;6.65,B132&lt;3.25,G132&lt;0.861,A132&gt;=6.2,A132&lt;7.05,F132&gt;=2.5,D132&gt;=0.8),5.1,"shouldnthappen")))))))))))))))))))))))))))))))))))</f>
        <v>5.8</v>
      </c>
      <c r="X132" s="1" t="n">
        <f aca="false">IF(AND(B132&lt;3.05,H132&lt;6.697,A132&lt;5.45),4.1,IF(AND(B132&gt;=3.05,H132&lt;6.697,A132&lt;5.45),1.48,IF(AND(D132&lt;0.7,A132&lt;5.9,A132&gt;=5.45),1.4,IF(AND(A132&lt;4.35,B132&lt;3.3,H132&gt;=6.697,A132&lt;5.45),1.1,IF(AND(G132&lt;0.372,D132&gt;=0.7,A132&lt;5.9,A132&gt;=5.45),4.36,IF(AND(A132&gt;=4.9,A132&gt;=4.35,B132&lt;3.3,H132&gt;=6.697,A132&lt;5.45),1.6,IF(AND(H132&gt;=14.171,A132&lt;5.15,B132&gt;=3.3,H132&gt;=6.697,A132&lt;5.45),1.6,IF(AND(G132&lt;0.451,A132&gt;=5.15,B132&gt;=3.3,H132&gt;=6.697,A132&lt;5.45),1.367,IF(AND(G132&gt;=0.451,A132&gt;=5.15,B132&gt;=3.3,H132&gt;=6.697,A132&lt;5.45),1.5,IF(AND(G132&lt;0.332,D132&lt;1.45,F132&lt;2.5,A132&gt;=5.9,A132&gt;=5.45),4.35,IF(AND(A132&lt;6.15,D132&gt;=1.45,F132&lt;2.5,A132&gt;=5.9,A132&gt;=5.45),5.1,IF(AND(D132&gt;=2.4,G132&lt;0.432,F132&gt;=2.5,A132&gt;=5.9,A132&gt;=5.45),5.78,IF(AND(A132&lt;6.15,G132&gt;=0.432,F132&gt;=2.5,A132&gt;=5.9,A132&gt;=5.45),4.9,IF(AND(B132&lt;3.1,A132&lt;4.9,A132&gt;=4.35,B132&lt;3.3,H132&gt;=6.697,A132&lt;5.45),1.4,IF(AND(B132&gt;=3.1,A132&lt;4.9,A132&gt;=4.35,B132&lt;3.3,H132&gt;=6.697,A132&lt;5.45),1.3,IF(AND(G132&lt;0.343,H132&lt;14.171,A132&lt;5.15,B132&gt;=3.3,H132&gt;=6.697,A132&lt;5.45),1.433,IF(AND(G132&gt;=0.343,H132&lt;14.171,A132&lt;5.15,B132&gt;=3.3,H132&gt;=6.697,A132&lt;5.45),1.525,IF(AND(D132&lt;1.05,B132&lt;2.55,G132&gt;=0.372,D132&gt;=0.7,A132&lt;5.9,A132&gt;=5.45),3.7,IF(AND(H132&lt;10.596,B132&gt;=2.55,G132&gt;=0.372,D132&gt;=0.7,A132&lt;5.9,A132&gt;=5.45),3.525,IF(AND(H132&gt;=10.596,B132&gt;=2.55,G132&gt;=0.372,D132&gt;=0.7,A132&lt;5.9,A132&gt;=5.45),3.9,IF(AND(H132&lt;14.314,G132&gt;=0.332,D132&lt;1.45,F132&lt;2.5,A132&gt;=5.9,A132&gt;=5.45),4.4,IF(AND(H132&gt;=14.314,G132&gt;=0.332,D132&lt;1.45,F132&lt;2.5,A132&gt;=5.9,A132&gt;=5.45),4.7,IF(AND(H132&lt;13.906,A132&gt;=6.15,D132&gt;=1.45,F132&lt;2.5,A132&gt;=5.9,A132&gt;=5.45),4.675,IF(AND(H132&gt;=13.906,A132&gt;=6.15,D132&gt;=1.45,F132&lt;2.5,A132&gt;=5.9,A132&gt;=5.45),4.9,IF(AND(G132&lt;0.093,D132&lt;2.4,G132&lt;0.432,F132&gt;=2.5,A132&gt;=5.9,A132&gt;=5.45),5.6,IF(AND(B132&lt;2.95,A132&gt;=6.15,G132&gt;=0.432,F132&gt;=2.5,A132&gt;=5.9,A132&gt;=5.45),5.86,IF(AND(A132&lt;5.55,D132&gt;=1.05,B132&lt;2.55,G132&gt;=0.372,D132&gt;=0.7,A132&lt;5.9,A132&gt;=5.45),4,IF(AND(A132&gt;=5.55,D132&gt;=1.05,B132&lt;2.55,G132&gt;=0.372,D132&gt;=0.7,A132&lt;5.9,A132&gt;=5.45),3.9,IF(AND(D132&lt;1.7,G132&gt;=0.093,D132&lt;2.4,G132&lt;0.432,F132&gt;=2.5,A132&gt;=5.9,A132&gt;=5.45),5.05,IF(AND(G132&gt;=0.774,B132&gt;=2.95,A132&gt;=6.15,G132&gt;=0.432,F132&gt;=2.5,A132&gt;=5.9,A132&gt;=5.45),5.3,IF(AND(G132&gt;=0.312,D132&gt;=1.7,G132&gt;=0.093,D132&lt;2.4,G132&lt;0.432,F132&gt;=2.5,A132&gt;=5.9,A132&gt;=5.45),5.4,IF(AND(D132&lt;2.45,G132&lt;0.774,B132&gt;=2.95,A132&gt;=6.15,G132&gt;=0.432,F132&gt;=2.5,A132&gt;=5.9,A132&gt;=5.45),5.66,IF(AND(D132&gt;=2.45,G132&lt;0.774,B132&gt;=2.95,A132&gt;=6.15,G132&gt;=0.432,F132&gt;=2.5,A132&gt;=5.9,A132&gt;=5.45),6,IF(AND(G132&gt;=0.301,G132&lt;0.312,D132&gt;=1.7,G132&gt;=0.093,D132&lt;2.4,G132&lt;0.432,F132&gt;=2.5,A132&gt;=5.9,A132&gt;=5.45),5.1,IF(AND(A132&lt;6.45,G132&lt;0.301,G132&lt;0.312,D132&gt;=1.7,G132&gt;=0.093,D132&lt;2.4,G132&lt;0.432,F132&gt;=2.5,A132&gt;=5.9,A132&gt;=5.45),5.3,IF(AND(A132&gt;=6.45,G132&lt;0.301,G132&lt;0.312,D132&gt;=1.7,G132&gt;=0.093,D132&lt;2.4,G132&lt;0.432,F132&gt;=2.5,A132&gt;=5.9,A132&gt;=5.45),5.2,"shouldnthappen"))))))))))))))))))))))))))))))))))))</f>
        <v>5.66</v>
      </c>
      <c r="Y132" s="1" t="n">
        <f aca="false">IF(AND(H132&lt;6.51,F132&lt;1.5),1.8,IF(AND(H132&gt;=16.674,F132&gt;=1.5),6.533,IF(AND(D132&gt;=0.45,H132&gt;=6.51,F132&lt;1.5),1.667,IF(AND(H132&gt;=13.805,G132&lt;0.154,H132&lt;16.674,F132&gt;=1.5),6.7,IF(AND(D132&lt;0.15,A132&lt;5.05,D132&lt;0.45,H132&gt;=6.51,F132&lt;1.5),1.4,IF(AND(H132&gt;=13.586,A132&gt;=5.05,D132&lt;0.45,H132&gt;=6.51,F132&lt;1.5),1.3,IF(AND(F132&lt;2.5,H132&lt;13.805,G132&lt;0.154,H132&lt;16.674,F132&gt;=1.5),4.6,IF(AND(H132&lt;8.929,D132&lt;1.35,G132&gt;=0.154,H132&lt;16.674,F132&gt;=1.5),3.64,IF(AND(G132&lt;0.05,H132&lt;13.586,A132&gt;=5.05,D132&lt;0.45,H132&gt;=6.51,F132&lt;1.5),1.4,IF(AND(G132&gt;=0.107,F132&gt;=2.5,H132&lt;13.805,G132&lt;0.154,H132&lt;16.674,F132&gt;=1.5),5.3,IF(AND(B132&gt;=2.75,H132&gt;=8.929,D132&lt;1.35,G132&gt;=0.154,H132&lt;16.674,F132&gt;=1.5),4.433,IF(AND(D132&gt;=1.55,F132&lt;2.5,D132&gt;=1.35,G132&gt;=0.154,H132&lt;16.674,F132&gt;=1.5),4.975,IF(AND(H132&lt;6.93,F132&gt;=2.5,D132&gt;=1.35,G132&gt;=0.154,H132&lt;16.674,F132&gt;=1.5),4.5,IF(AND(H132&lt;12.675,G132&lt;0.217,D132&gt;=0.15,A132&lt;5.05,D132&lt;0.45,H132&gt;=6.51,F132&lt;1.5),1.4,IF(AND(H132&gt;=12.675,G132&lt;0.217,D132&gt;=0.15,A132&lt;5.05,D132&lt;0.45,H132&gt;=6.51,F132&lt;1.5),1.5,IF(AND(A132&lt;4.65,G132&gt;=0.217,D132&gt;=0.15,A132&lt;5.05,D132&lt;0.45,H132&gt;=6.51,F132&lt;1.5),1.35,IF(AND(D132&lt;0.25,G132&gt;=0.05,H132&lt;13.586,A132&gt;=5.05,D132&lt;0.45,H132&gt;=6.51,F132&lt;1.5),1.467,IF(AND(D132&gt;=0.25,G132&gt;=0.05,H132&lt;13.586,A132&gt;=5.05,D132&lt;0.45,H132&gt;=6.51,F132&lt;1.5),1.5,IF(AND(H132&lt;9.15,G132&lt;0.107,F132&gt;=2.5,H132&lt;13.805,G132&lt;0.154,H132&lt;16.674,F132&gt;=1.5),5.7,IF(AND(H132&gt;=9.15,G132&lt;0.107,F132&gt;=2.5,H132&lt;13.805,G132&lt;0.154,H132&lt;16.674,F132&gt;=1.5),5.6,IF(AND(G132&lt;0.404,B132&lt;2.75,H132&gt;=8.929,D132&lt;1.35,G132&gt;=0.154,H132&lt;16.674,F132&gt;=1.5),4.15,IF(AND(G132&gt;=0.404,B132&lt;2.75,H132&gt;=8.929,D132&lt;1.35,G132&gt;=0.154,H132&lt;16.674,F132&gt;=1.5),3.9,IF(AND(A132&gt;=6.75,D132&lt;1.55,F132&lt;2.5,D132&gt;=1.35,G132&gt;=0.154,H132&lt;16.674,F132&gt;=1.5),4.82,IF(AND(D132&lt;0.25,A132&gt;=4.65,G132&gt;=0.217,D132&gt;=0.15,A132&lt;5.05,D132&lt;0.45,H132&gt;=6.51,F132&lt;1.5),1.325,IF(AND(D132&gt;=0.25,A132&gt;=4.65,G132&gt;=0.217,D132&gt;=0.15,A132&lt;5.05,D132&lt;0.45,H132&gt;=6.51,F132&lt;1.5),1.3,IF(AND(A132&lt;6.55,A132&lt;6.75,D132&lt;1.55,F132&lt;2.5,D132&gt;=1.35,G132&gt;=0.154,H132&lt;16.674,F132&gt;=1.5),4.575,IF(AND(A132&gt;=6.55,A132&lt;6.75,D132&lt;1.55,F132&lt;2.5,D132&gt;=1.35,G132&gt;=0.154,H132&lt;16.674,F132&gt;=1.5),4.4,IF(AND(B132&lt;2.9,D132&lt;2.05,H132&gt;=6.93,F132&gt;=2.5,D132&gt;=1.35,G132&gt;=0.154,H132&lt;16.674,F132&gt;=1.5),5.05,IF(AND(H132&lt;8.884,D132&gt;=2.05,H132&gt;=6.93,F132&gt;=2.5,D132&gt;=1.35,G132&gt;=0.154,H132&lt;16.674,F132&gt;=1.5),5.1,IF(AND(H132&lt;13.711,B132&gt;=2.9,D132&lt;2.05,H132&gt;=6.93,F132&gt;=2.5,D132&gt;=1.35,G132&gt;=0.154,H132&lt;16.674,F132&gt;=1.5),5,IF(AND(H132&gt;=13.711,B132&gt;=2.9,D132&lt;2.05,H132&gt;=6.93,F132&gt;=2.5,D132&gt;=1.35,G132&gt;=0.154,H132&lt;16.674,F132&gt;=1.5),5.8,IF(AND(B132&lt;3.15,H132&gt;=8.884,D132&gt;=2.05,H132&gt;=6.93,F132&gt;=2.5,D132&gt;=1.35,G132&gt;=0.154,H132&lt;16.674,F132&gt;=1.5),5.56,IF(AND(B132&gt;=3.15,H132&gt;=8.884,D132&gt;=2.05,H132&gt;=6.93,F132&gt;=2.5,D132&gt;=1.35,G132&gt;=0.154,H132&lt;16.674,F132&gt;=1.5),5.9,"shouldnthappen")))))))))))))))))))))))))))))))))</f>
        <v>5.8</v>
      </c>
      <c r="Z132" s="1" t="n">
        <f aca="false">IF(AND(F132&gt;=2,B132&gt;=3.35),5.6,IF(AND(A132&lt;6.65,H132&gt;=15.076,B132&lt;3.35),4.8,IF(AND(A132&gt;=6.65,H132&gt;=15.076,B132&lt;3.35),6.15,IF(AND(H132&lt;6.542,F132&lt;2,B132&gt;=3.35),1.767,IF(AND(G132&gt;=0.653,D132&lt;0.75,H132&lt;15.076,B132&lt;3.35),1.55,IF(AND(D132&lt;0.15,G132&lt;0.653,D132&lt;0.75,H132&lt;15.076,B132&lt;3.35),1.1,IF(AND(G132&lt;0.356,A132&lt;5.05,H132&gt;=6.542,F132&lt;2,B132&gt;=3.35),1.4,IF(AND(G132&gt;=0.356,A132&lt;5.05,H132&gt;=6.542,F132&lt;2,B132&gt;=3.35),1.3,IF(AND(G132&gt;=0.566,A132&gt;=5.05,H132&gt;=6.542,F132&lt;2,B132&gt;=3.35),1.6,IF(AND(B132&gt;=3.1,D132&gt;=0.15,G132&lt;0.653,D132&lt;0.75,H132&lt;15.076,B132&lt;3.35),1.367,IF(AND(B132&gt;=2.65,D132&lt;1.45,B132&lt;2.75,D132&gt;=0.75,H132&lt;15.076,B132&lt;3.35),3.96,IF(AND(G132&lt;0.352,D132&gt;=1.45,B132&lt;2.75,D132&gt;=0.75,H132&lt;15.076,B132&lt;3.35),4.5,IF(AND(D132&gt;=1.35,A132&lt;6.2,B132&gt;=2.75,D132&gt;=0.75,H132&lt;15.076,B132&lt;3.35),4.733,IF(AND(A132&lt;4.7,B132&lt;3.1,D132&gt;=0.15,G132&lt;0.653,D132&lt;0.75,H132&lt;15.076,B132&lt;3.35),1.36,IF(AND(A132&gt;=4.7,B132&lt;3.1,D132&gt;=0.15,G132&lt;0.653,D132&lt;0.75,H132&lt;15.076,B132&lt;3.35),1.6,IF(AND(A132&lt;5.2,B132&lt;2.65,D132&lt;1.45,B132&lt;2.75,D132&gt;=0.75,H132&lt;15.076,B132&lt;3.35),3.3,IF(AND(A132&lt;6.5,G132&gt;=0.352,D132&gt;=1.45,B132&lt;2.75,D132&gt;=0.75,H132&lt;15.076,B132&lt;3.35),5,IF(AND(A132&gt;=6.5,G132&gt;=0.352,D132&gt;=1.45,B132&lt;2.75,D132&gt;=0.75,H132&lt;15.076,B132&lt;3.35),5.8,IF(AND(H132&lt;8.486,D132&lt;1.35,A132&lt;6.2,B132&gt;=2.75,D132&gt;=0.75,H132&lt;15.076,B132&lt;3.35),3.975,IF(AND(G132&lt;0.187,F132&lt;2.5,A132&gt;=6.2,B132&gt;=2.75,D132&gt;=0.75,H132&lt;15.076,B132&lt;3.35),5,IF(AND(G132&gt;=0.187,F132&lt;2.5,A132&gt;=6.2,B132&gt;=2.75,D132&gt;=0.75,H132&lt;15.076,B132&lt;3.35),4.525,IF(AND(A132&gt;=7.25,F132&gt;=2.5,A132&gt;=6.2,B132&gt;=2.75,D132&gt;=0.75,H132&lt;15.076,B132&lt;3.35),6.5,IF(AND(G132&lt;0.185,B132&lt;3.6,G132&lt;0.566,A132&gt;=5.05,H132&gt;=6.542,F132&lt;2,B132&gt;=3.35),1.45,IF(AND(G132&gt;=0.185,B132&lt;3.6,G132&lt;0.566,A132&gt;=5.05,H132&gt;=6.542,F132&lt;2,B132&gt;=3.35),1.34,IF(AND(G132&lt;0.13,B132&gt;=3.6,G132&lt;0.566,A132&gt;=5.05,H132&gt;=6.542,F132&lt;2,B132&gt;=3.35),1.45,IF(AND(G132&gt;=0.13,B132&gt;=3.6,G132&lt;0.566,A132&gt;=5.05,H132&gt;=6.542,F132&lt;2,B132&gt;=3.35),1.5,IF(AND(D132&lt;1.05,A132&gt;=5.2,B132&lt;2.65,D132&lt;1.45,B132&lt;2.75,D132&gt;=0.75,H132&lt;15.076,B132&lt;3.35),3.5,IF(AND(D132&gt;=1.05,A132&gt;=5.2,B132&lt;2.65,D132&lt;1.45,B132&lt;2.75,D132&gt;=0.75,H132&lt;15.076,B132&lt;3.35),3.94,IF(AND(H132&lt;10.983,H132&gt;=8.486,D132&lt;1.35,A132&lt;6.2,B132&gt;=2.75,D132&gt;=0.75,H132&lt;15.076,B132&lt;3.35),4.38,IF(AND(H132&gt;=10.983,H132&gt;=8.486,D132&lt;1.35,A132&lt;6.2,B132&gt;=2.75,D132&gt;=0.75,H132&lt;15.076,B132&lt;3.35),4.1,IF(AND(B132&gt;=3.25,A132&lt;7.25,F132&gt;=2.5,A132&gt;=6.2,B132&gt;=2.75,D132&gt;=0.75,H132&lt;15.076,B132&lt;3.35),5.7,IF(AND(B132&lt;2.95,B132&lt;3.25,A132&lt;7.25,F132&gt;=2.5,A132&gt;=6.2,B132&gt;=2.75,D132&gt;=0.75,H132&lt;15.076,B132&lt;3.35),5.6,IF(AND(H132&gt;=13.711,B132&gt;=2.95,B132&lt;3.25,A132&lt;7.25,F132&gt;=2.5,A132&gt;=6.2,B132&gt;=2.75,D132&gt;=0.75,H132&lt;15.076,B132&lt;3.35),5.8,IF(AND(A132&gt;=6.8,H132&lt;13.711,B132&gt;=2.95,B132&lt;3.25,A132&lt;7.25,F132&gt;=2.5,A132&gt;=6.2,B132&gt;=2.75,D132&gt;=0.75,H132&lt;15.076,B132&lt;3.35),5.1,IF(AND(H132&lt;12.921,A132&lt;6.8,H132&lt;13.711,B132&gt;=2.95,B132&lt;3.25,A132&lt;7.25,F132&gt;=2.5,A132&gt;=6.2,B132&gt;=2.75,D132&gt;=0.75,H132&lt;15.076,B132&lt;3.35),5.34,IF(AND(H132&gt;=12.921,A132&lt;6.8,H132&lt;13.711,B132&gt;=2.95,B132&lt;3.25,A132&lt;7.25,F132&gt;=2.5,A132&gt;=6.2,B132&gt;=2.75,D132&gt;=0.75,H132&lt;15.076,B132&lt;3.35),5.133,"shouldnthappen"))))))))))))))))))))))))))))))))))))</f>
        <v>5.8</v>
      </c>
      <c r="AA132" s="1" t="n">
        <f aca="false">IF(AND(D132&gt;=0.45,A132&lt;5.05,D132&lt;0.8),1.6,IF(AND(D132&gt;=0.45,A132&gt;=5.05,D132&lt;0.8),1.7,IF(AND(H132&gt;=16.244,F132&gt;=2.5,D132&gt;=0.8),6.533,IF(AND(A132&lt;4.35,D132&lt;0.45,A132&lt;5.05,D132&lt;0.8),1.1,IF(AND(H132&gt;=14.877,D132&lt;0.45,A132&gt;=5.05,D132&lt;0.8),1.3,IF(AND(D132&gt;=1.4,A132&lt;5.65,F132&lt;2.5,D132&gt;=0.8),4.5,IF(AND(A132&gt;=7.25,H132&lt;16.244,F132&gt;=2.5,D132&gt;=0.8),6.5,IF(AND(A132&gt;=4.75,A132&gt;=4.35,D132&lt;0.45,A132&lt;5.05,D132&lt;0.8),1.35,IF(AND(A132&lt;5.3,D132&lt;1.4,A132&lt;5.65,F132&lt;2.5,D132&gt;=0.8),3.1,IF(AND(A132&gt;=6.8,A132&gt;=6.55,A132&gt;=5.65,F132&lt;2.5,D132&gt;=0.8),4.9,IF(AND(H132&lt;5.767,A132&lt;7.25,H132&lt;16.244,F132&gt;=2.5,D132&gt;=0.8),4.5,IF(AND(G132&gt;=0.522,A132&lt;4.75,A132&gt;=4.35,D132&lt;0.45,A132&lt;5.05,D132&lt;0.8),1.2,IF(AND(G132&gt;=0.948,D132&lt;0.35,H132&lt;14.877,D132&lt;0.45,A132&gt;=5.05,D132&lt;0.8),1.7,IF(AND(H132&lt;13.089,D132&gt;=0.35,H132&lt;14.877,D132&lt;0.45,A132&gt;=5.05,D132&lt;0.8),1.5,IF(AND(H132&gt;=13.089,D132&gt;=0.35,H132&lt;14.877,D132&lt;0.45,A132&gt;=5.05,D132&lt;0.8),1.3,IF(AND(B132&gt;=2.95,A132&gt;=5.3,D132&lt;1.4,A132&lt;5.65,F132&lt;2.5,D132&gt;=0.8),4.1,IF(AND(H132&lt;9.181,A132&lt;6.05,A132&lt;6.55,A132&gt;=5.65,F132&lt;2.5,D132&gt;=0.8),5.1,IF(AND(H132&gt;=9.181,A132&lt;6.05,A132&lt;6.55,A132&gt;=5.65,F132&lt;2.5,D132&gt;=0.8),4.3,IF(AND(G132&gt;=0.867,A132&gt;=6.05,A132&lt;6.55,A132&gt;=5.65,F132&lt;2.5,D132&gt;=0.8),4.9,IF(AND(B132&lt;3.05,A132&lt;6.8,A132&gt;=6.55,A132&gt;=5.65,F132&lt;2.5,D132&gt;=0.8),5,IF(AND(B132&gt;=3.05,A132&lt;6.8,A132&gt;=6.55,A132&gt;=5.65,F132&lt;2.5,D132&gt;=0.8),4.55,IF(AND(H132&gt;=14.144,G132&lt;0.522,A132&lt;4.75,A132&gt;=4.35,D132&lt;0.45,A132&lt;5.05,D132&lt;0.8),1.3,IF(AND(B132&lt;2.7,B132&lt;2.95,A132&gt;=5.3,D132&lt;1.4,A132&lt;5.65,F132&lt;2.5,D132&gt;=0.8),3.78,IF(AND(B132&gt;=2.7,B132&lt;2.95,A132&gt;=5.3,D132&lt;1.4,A132&lt;5.65,F132&lt;2.5,D132&gt;=0.8),3.6,IF(AND(G132&lt;0.638,G132&lt;0.867,A132&gt;=6.05,A132&lt;6.55,A132&gt;=5.65,F132&lt;2.5,D132&gt;=0.8),4.433,IF(AND(G132&gt;=0.638,G132&lt;0.867,A132&gt;=6.05,A132&lt;6.55,A132&gt;=5.65,F132&lt;2.5,D132&gt;=0.8),4,IF(AND(A132&lt;6.35,H132&lt;11.146,H132&gt;=5.767,A132&lt;7.25,H132&lt;16.244,F132&gt;=2.5,D132&gt;=0.8),5.1,IF(AND(A132&lt;4.5,H132&lt;14.144,G132&lt;0.522,A132&lt;4.75,A132&gt;=4.35,D132&lt;0.45,A132&lt;5.05,D132&lt;0.8),1.35,IF(AND(A132&gt;=4.5,H132&lt;14.144,G132&lt;0.522,A132&lt;4.75,A132&gt;=4.35,D132&lt;0.45,A132&lt;5.05,D132&lt;0.8),1.4,IF(AND(A132&lt;5.15,B132&lt;3.75,G132&lt;0.948,D132&lt;0.35,H132&lt;14.877,D132&lt;0.45,A132&gt;=5.05,D132&lt;0.8),1.4,IF(AND(A132&gt;=5.15,B132&lt;3.75,G132&lt;0.948,D132&lt;0.35,H132&lt;14.877,D132&lt;0.45,A132&gt;=5.05,D132&lt;0.8),1.5,IF(AND(G132&lt;0.112,B132&gt;=3.75,G132&lt;0.948,D132&lt;0.35,H132&lt;14.877,D132&lt;0.45,A132&gt;=5.05,D132&lt;0.8),1.5,IF(AND(G132&gt;=0.112,B132&gt;=3.75,G132&lt;0.948,D132&lt;0.35,H132&lt;14.877,D132&lt;0.45,A132&gt;=5.05,D132&lt;0.8),1.6,IF(AND(G132&lt;0.075,A132&gt;=6.35,H132&lt;11.146,H132&gt;=5.767,A132&lt;7.25,H132&lt;16.244,F132&gt;=2.5,D132&gt;=0.8),5.5,IF(AND(G132&gt;=0.075,A132&gt;=6.35,H132&lt;11.146,H132&gt;=5.767,A132&lt;7.25,H132&lt;16.244,F132&gt;=2.5,D132&gt;=0.8),5.24,IF(AND(B132&lt;2.95,D132&lt;1.9,H132&gt;=11.146,H132&gt;=5.767,A132&lt;7.25,H132&lt;16.244,F132&gt;=2.5,D132&gt;=0.8),5.65,IF(AND(B132&gt;=2.95,D132&lt;1.9,H132&gt;=11.146,H132&gt;=5.767,A132&lt;7.25,H132&lt;16.244,F132&gt;=2.5,D132&gt;=0.8),5.8,IF(AND(H132&lt;13.42,D132&gt;=1.9,H132&gt;=11.146,H132&gt;=5.767,A132&lt;7.25,H132&lt;16.244,F132&gt;=2.5,D132&gt;=0.8),5.6,IF(AND(H132&gt;=13.42,D132&gt;=1.9,H132&gt;=11.146,H132&gt;=5.767,A132&lt;7.25,H132&lt;16.244,F132&gt;=2.5,D132&gt;=0.8),5.34,"shouldnthappen")))))))))))))))))))))))))))))))))))))))</f>
        <v>5.8</v>
      </c>
      <c r="AB132" s="1" t="n">
        <f aca="false">IF(AND(D132&gt;=0.35,F132&lt;1.5),1.5,IF(AND(F132&lt;2.5,D132&gt;=1.55,F132&gt;=1.5),4.85,IF(AND(H132&lt;8.308,D132&lt;0.15,D132&lt;0.35,F132&lt;1.5),1.5,IF(AND(H132&gt;=8.308,D132&lt;0.15,D132&lt;0.35,F132&lt;1.5),1.4,IF(AND(H132&lt;5.523,D132&gt;=0.15,D132&lt;0.35,F132&lt;1.5),1,IF(AND(G132&lt;0.572,H132&lt;10.688,D132&lt;1.55,F132&gt;=1.5),3.75,IF(AND(B132&gt;=3.5,F132&gt;=2.5,D132&gt;=1.55,F132&gt;=1.5),6.3,IF(AND(A132&gt;=5.65,G132&gt;=0.572,H132&lt;10.688,D132&lt;1.55,F132&gt;=1.5),4.45,IF(AND(B132&gt;=2.85,A132&lt;6.15,H132&gt;=10.688,D132&lt;1.55,F132&gt;=1.5),4.35,IF(AND(H132&gt;=16.284,B132&lt;3.5,F132&gt;=2.5,D132&gt;=1.55,F132&gt;=1.5),6.6,IF(AND(G132&gt;=0.241,G132&lt;0.338,H132&gt;=5.523,D132&gt;=0.15,D132&lt;0.35,F132&lt;1.5),1.25,IF(AND(A132&lt;5.05,G132&gt;=0.338,H132&gt;=5.523,D132&gt;=0.15,D132&lt;0.35,F132&lt;1.5),1.35,IF(AND(B132&lt;2.7,A132&lt;5.65,G132&gt;=0.572,H132&lt;10.688,D132&lt;1.55,F132&gt;=1.5),4,IF(AND(B132&gt;=2.7,A132&lt;5.65,G132&gt;=0.572,H132&lt;10.688,D132&lt;1.55,F132&gt;=1.5),3.6,IF(AND(B132&lt;2.45,B132&lt;2.85,A132&lt;6.15,H132&gt;=10.688,D132&lt;1.55,F132&gt;=1.5),3.7,IF(AND(A132&lt;6.25,B132&lt;2.85,A132&gt;=6.15,H132&gt;=10.688,D132&lt;1.55,F132&gt;=1.5),4.5,IF(AND(A132&gt;=6.25,B132&lt;2.85,A132&gt;=6.15,H132&gt;=10.688,D132&lt;1.55,F132&gt;=1.5),4.86,IF(AND(D132&gt;=1.45,B132&gt;=2.85,A132&gt;=6.15,H132&gt;=10.688,D132&lt;1.55,F132&gt;=1.5),4.8,IF(AND(H132&lt;8.202,H132&lt;16.284,B132&lt;3.5,F132&gt;=2.5,D132&gt;=1.55,F132&gt;=1.5),5.7,IF(AND(A132&gt;=5.1,G132&lt;0.241,G132&lt;0.338,H132&gt;=5.523,D132&gt;=0.15,D132&lt;0.35,F132&lt;1.5),1.5,IF(AND(B132&gt;=3.75,A132&gt;=5.05,G132&gt;=0.338,H132&gt;=5.523,D132&gt;=0.15,D132&lt;0.35,F132&lt;1.5),1.6,IF(AND(A132&lt;5.7,B132&gt;=2.45,B132&lt;2.85,A132&lt;6.15,H132&gt;=10.688,D132&lt;1.55,F132&gt;=1.5),3.9,IF(AND(A132&gt;=5.7,B132&gt;=2.45,B132&lt;2.85,A132&lt;6.15,H132&gt;=10.688,D132&lt;1.55,F132&gt;=1.5),4.02,IF(AND(H132&lt;13.654,D132&lt;1.45,B132&gt;=2.85,A132&gt;=6.15,H132&gt;=10.688,D132&lt;1.55,F132&gt;=1.5),4.333,IF(AND(H132&gt;=13.654,D132&lt;1.45,B132&gt;=2.85,A132&gt;=6.15,H132&gt;=10.688,D132&lt;1.55,F132&gt;=1.5),4.54,IF(AND(A132&lt;6.15,H132&gt;=8.202,H132&lt;16.284,B132&lt;3.5,F132&gt;=2.5,D132&gt;=1.55,F132&gt;=1.5),5,IF(AND(H132&lt;13.924,A132&lt;5.1,G132&lt;0.241,G132&lt;0.338,H132&gt;=5.523,D132&gt;=0.15,D132&lt;0.35,F132&lt;1.5),1.4,IF(AND(H132&gt;=13.924,A132&lt;5.1,G132&lt;0.241,G132&lt;0.338,H132&gt;=5.523,D132&gt;=0.15,D132&lt;0.35,F132&lt;1.5),1.5,IF(AND(D132&lt;0.25,B132&lt;3.75,A132&gt;=5.05,G132&gt;=0.338,H132&gt;=5.523,D132&gt;=0.15,D132&lt;0.35,F132&lt;1.5),1.5,IF(AND(D132&gt;=0.25,B132&lt;3.75,A132&gt;=5.05,G132&gt;=0.338,H132&gt;=5.523,D132&gt;=0.15,D132&lt;0.35,F132&lt;1.5),1.4,IF(AND(H132&lt;8.884,B132&gt;=3.05,A132&gt;=6.15,H132&gt;=8.202,H132&lt;16.284,B132&lt;3.5,F132&gt;=2.5,D132&gt;=1.55,F132&gt;=1.5),5.1,IF(AND(A132&lt;6.45,G132&lt;0.368,B132&lt;3.05,A132&gt;=6.15,H132&gt;=8.202,H132&lt;16.284,B132&lt;3.5,F132&gt;=2.5,D132&gt;=1.55,F132&gt;=1.5),5.525,IF(AND(A132&gt;=6.45,G132&lt;0.368,B132&lt;3.05,A132&gt;=6.15,H132&gt;=8.202,H132&lt;16.284,B132&lt;3.5,F132&gt;=2.5,D132&gt;=1.55,F132&gt;=1.5),5.35,IF(AND(D132&lt;2.25,G132&gt;=0.368,B132&lt;3.05,A132&gt;=6.15,H132&gt;=8.202,H132&lt;16.284,B132&lt;3.5,F132&gt;=2.5,D132&gt;=1.55,F132&gt;=1.5),5.8,IF(AND(D132&gt;=2.25,G132&gt;=0.368,B132&lt;3.05,A132&gt;=6.15,H132&gt;=8.202,H132&lt;16.284,B132&lt;3.5,F132&gt;=2.5,D132&gt;=1.55,F132&gt;=1.5),5.2,IF(AND(H132&lt;10.257,H132&gt;=8.884,B132&gt;=3.05,A132&gt;=6.15,H132&gt;=8.202,H132&lt;16.284,B132&lt;3.5,F132&gt;=2.5,D132&gt;=1.55,F132&gt;=1.5),5.9,IF(AND(H132&gt;=10.257,H132&gt;=8.884,B132&gt;=3.05,A132&gt;=6.15,H132&gt;=8.202,H132&lt;16.284,B132&lt;3.5,F132&gt;=2.5,D132&gt;=1.55,F132&gt;=1.5),5.48,"shouldnthappen")))))))))))))))))))))))))))))))))))))</f>
        <v>5.8</v>
      </c>
      <c r="AC132" s="1" t="n">
        <f aca="false">IF(AND(H132&lt;5.748,A132&lt;5.05,D132&lt;0.8),1,IF(AND(B132&lt;3.35,A132&gt;=5.05,D132&lt;0.8),1.7,IF(AND(A132&lt;5.85,G132&lt;0.154,D132&gt;=0.8),4.5,IF(AND(D132&gt;=0.45,H132&gt;=5.748,A132&lt;5.05,D132&lt;0.8),1.6,IF(AND(G132&gt;=0.934,B132&gt;=3.35,A132&gt;=5.05,D132&lt;0.8),1.7,IF(AND(D132&lt;2.1,A132&gt;=5.85,G132&lt;0.154,D132&gt;=0.8),6.15,IF(AND(D132&gt;=2.1,A132&gt;=5.85,G132&lt;0.154,D132&gt;=0.8),5.5,IF(AND(A132&lt;6.1,D132&gt;=1.55,G132&gt;=0.154,D132&gt;=0.8),5,IF(AND(H132&gt;=14.379,G132&lt;0.934,B132&gt;=3.35,A132&gt;=5.05,D132&lt;0.8),1.58,IF(AND(G132&lt;0.379,A132&gt;=6.1,D132&gt;=1.55,G132&gt;=0.154,D132&gt;=0.8),5.42,IF(AND(H132&lt;13.924,G132&lt;0.227,D132&lt;0.45,H132&gt;=5.748,A132&lt;5.05,D132&lt;0.8),1.4,IF(AND(H132&gt;=13.924,G132&lt;0.227,D132&lt;0.45,H132&gt;=5.748,A132&lt;5.05,D132&lt;0.8),1.5,IF(AND(B132&lt;3.1,G132&gt;=0.227,D132&lt;0.45,H132&gt;=5.748,A132&lt;5.05,D132&lt;0.8),1.1,IF(AND(G132&lt;0.13,H132&lt;14.379,G132&lt;0.934,B132&gt;=3.35,A132&gt;=5.05,D132&lt;0.8),1.4,IF(AND(D132&lt;1.05,A132&lt;5.65,D132&lt;1.35,D132&lt;1.55,G132&gt;=0.154,D132&gt;=0.8),3.7,IF(AND(D132&lt;1.25,A132&gt;=5.65,D132&lt;1.35,D132&lt;1.55,G132&gt;=0.154,D132&gt;=0.8),4.06,IF(AND(D132&gt;=1.25,A132&gt;=5.65,D132&lt;1.35,D132&lt;1.55,G132&gt;=0.154,D132&gt;=0.8),4.425,IF(AND(H132&lt;13.654,D132&lt;1.45,D132&gt;=1.35,D132&lt;1.55,G132&gt;=0.154,D132&gt;=0.8),4.275,IF(AND(G132&lt;0.259,D132&gt;=1.45,D132&gt;=1.35,D132&lt;1.55,G132&gt;=0.154,D132&gt;=0.8),5.1,IF(AND(B132&lt;2.95,G132&gt;=0.379,A132&gt;=6.1,D132&gt;=1.55,G132&gt;=0.154,D132&gt;=0.8),6.3,IF(AND(B132&lt;3.25,B132&gt;=3.1,G132&gt;=0.227,D132&lt;0.45,H132&gt;=5.748,A132&lt;5.05,D132&lt;0.8),1.3,IF(AND(B132&gt;=3.25,B132&gt;=3.1,G132&gt;=0.227,D132&lt;0.45,H132&gt;=5.748,A132&lt;5.05,D132&lt;0.8),1.4,IF(AND(H132&gt;=13.372,G132&gt;=0.13,H132&lt;14.379,G132&lt;0.934,B132&gt;=3.35,A132&gt;=5.05,D132&lt;0.8),1.4,IF(AND(H132&lt;6.69,D132&gt;=1.05,A132&lt;5.65,D132&lt;1.35,D132&lt;1.55,G132&gt;=0.154,D132&gt;=0.8),4.033,IF(AND(H132&gt;=6.69,D132&gt;=1.05,A132&lt;5.65,D132&lt;1.35,D132&lt;1.55,G132&gt;=0.154,D132&gt;=0.8),3.88,IF(AND(B132&lt;2.85,H132&gt;=13.654,D132&lt;1.45,D132&gt;=1.35,D132&lt;1.55,G132&gt;=0.154,D132&gt;=0.8),4.8,IF(AND(B132&gt;=2.85,H132&gt;=13.654,D132&lt;1.45,D132&gt;=1.35,D132&lt;1.55,G132&gt;=0.154,D132&gt;=0.8),4.7,IF(AND(H132&lt;11.681,G132&gt;=0.259,D132&gt;=1.45,D132&gt;=1.35,D132&lt;1.55,G132&gt;=0.154,D132&gt;=0.8),4.85,IF(AND(H132&gt;=11.681,G132&gt;=0.259,D132&gt;=1.45,D132&gt;=1.35,D132&lt;1.55,G132&gt;=0.154,D132&gt;=0.8),4.633,IF(AND(A132&lt;6.25,B132&gt;=2.95,G132&gt;=0.379,A132&gt;=6.1,D132&gt;=1.55,G132&gt;=0.154,D132&gt;=0.8),5.4,IF(AND(D132&lt;0.3,H132&lt;13.372,G132&gt;=0.13,H132&lt;14.379,G132&lt;0.934,B132&gt;=3.35,A132&gt;=5.05,D132&lt;0.8),1.475,IF(AND(D132&gt;=0.3,H132&lt;13.372,G132&gt;=0.13,H132&lt;14.379,G132&lt;0.934,B132&gt;=3.35,A132&gt;=5.05,D132&lt;0.8),1.5,IF(AND(B132&lt;3.15,A132&gt;=6.25,B132&gt;=2.95,G132&gt;=0.379,A132&gt;=6.1,D132&gt;=1.55,G132&gt;=0.154,D132&gt;=0.8),5.7,IF(AND(B132&gt;=3.15,A132&gt;=6.25,B132&gt;=2.95,G132&gt;=0.379,A132&gt;=6.1,D132&gt;=1.55,G132&gt;=0.154,D132&gt;=0.8),5.933,"shouldnthappen"))))))))))))))))))))))))))))))))))</f>
        <v>5.7</v>
      </c>
      <c r="AD132" s="1" t="n">
        <f aca="false">IF(AND(H132&lt;6.621,A132&lt;4.95,D132&lt;0.8),1,IF(AND(H132&lt;14.144,H132&gt;=6.621,A132&lt;4.95,D132&lt;0.8),1.4,IF(AND(H132&gt;=14.144,H132&gt;=6.621,A132&lt;4.95,D132&lt;0.8),1.3,IF(AND(G132&lt;0.13,B132&gt;=3.85,A132&gt;=4.95,D132&lt;0.8),1.3,IF(AND(G132&gt;=0.13,B132&gt;=3.85,A132&gt;=4.95,D132&lt;0.8),1.425,IF(AND(A132&gt;=6.05,B132&lt;2.75,D132&lt;1.55,D132&gt;=0.8),4.9,IF(AND(A132&gt;=7.3,G132&lt;0.119,D132&gt;=1.55,D132&gt;=0.8),6.7,IF(AND(H132&lt;6.555,D132&lt;0.25,B132&lt;3.85,A132&gt;=4.95,D132&lt;0.8),1.7,IF(AND(B132&lt;3.4,D132&gt;=0.25,B132&lt;3.85,A132&gt;=4.95,D132&lt;0.8),1.7,IF(AND(B132&gt;=3.4,D132&gt;=0.25,B132&lt;3.85,A132&gt;=4.95,D132&lt;0.8),1.6,IF(AND(A132&lt;5.05,A132&lt;6.05,B132&lt;2.75,D132&lt;1.55,D132&gt;=0.8),3.3,IF(AND(B132&lt;2.85,D132&lt;1.35,B132&gt;=2.75,D132&lt;1.55,D132&gt;=0.8),4.5,IF(AND(H132&lt;12.206,D132&gt;=1.35,B132&gt;=2.75,D132&lt;1.55,D132&gt;=0.8),4.7,IF(AND(H132&gt;=12.206,D132&gt;=1.35,B132&gt;=2.75,D132&lt;1.55,D132&gt;=0.8),4.52,IF(AND(G132&lt;0.024,A132&lt;7.3,G132&lt;0.119,D132&gt;=1.55,D132&gt;=0.8),5.7,IF(AND(G132&gt;=0.024,A132&lt;7.3,G132&lt;0.119,D132&gt;=1.55,D132&gt;=0.8),5.6,IF(AND(F132&lt;2.5,G132&lt;0.417,G132&gt;=0.119,D132&gt;=1.55,D132&gt;=0.8),5.05,IF(AND(B132&lt;3.15,H132&gt;=6.555,D132&lt;0.25,B132&lt;3.85,A132&gt;=4.95,D132&lt;0.8),1.6,IF(AND(G132&lt;0.356,A132&gt;=5.05,A132&lt;6.05,B132&lt;2.75,D132&lt;1.55,D132&gt;=0.8),4.12,IF(AND(A132&lt;5.65,B132&gt;=2.85,D132&lt;1.35,B132&gt;=2.75,D132&lt;1.55,D132&gt;=0.8),3.6,IF(AND(B132&lt;3.15,F132&gt;=2.5,G132&lt;0.417,G132&gt;=0.119,D132&gt;=1.55,D132&gt;=0.8),5.18,IF(AND(B132&gt;=3.15,F132&gt;=2.5,G132&lt;0.417,G132&gt;=0.119,D132&gt;=1.55,D132&gt;=0.8),5.3,IF(AND(D132&lt;1.7,A132&lt;6.95,G132&gt;=0.417,G132&gt;=0.119,D132&gt;=1.55,D132&gt;=0.8),4.7,IF(AND(A132&lt;7.25,A132&gt;=6.95,G132&gt;=0.417,G132&gt;=0.119,D132&gt;=1.55,D132&gt;=0.8),5.8,IF(AND(A132&gt;=7.25,A132&gt;=6.95,G132&gt;=0.417,G132&gt;=0.119,D132&gt;=1.55,D132&gt;=0.8),6.333,IF(AND(H132&lt;8.594,B132&gt;=3.15,H132&gt;=6.555,D132&lt;0.25,B132&lt;3.85,A132&gt;=4.95,D132&lt;0.8),1.4,IF(AND(H132&gt;=8.594,B132&gt;=3.15,H132&gt;=6.555,D132&lt;0.25,B132&lt;3.85,A132&gt;=4.95,D132&lt;0.8),1.5,IF(AND(H132&gt;=11.218,G132&gt;=0.356,A132&gt;=5.05,A132&lt;6.05,B132&lt;2.75,D132&lt;1.55,D132&gt;=0.8),3.925,IF(AND(A132&gt;=6.5,A132&gt;=5.65,B132&gt;=2.85,D132&lt;1.35,B132&gt;=2.75,D132&lt;1.55,D132&gt;=0.8),4.6,IF(AND(H132&lt;8.602,H132&lt;11.218,G132&gt;=0.356,A132&gt;=5.05,A132&lt;6.05,B132&lt;2.75,D132&lt;1.55,D132&gt;=0.8),3.95,IF(AND(H132&gt;=8.602,H132&lt;11.218,G132&gt;=0.356,A132&gt;=5.05,A132&lt;6.05,B132&lt;2.75,D132&lt;1.55,D132&gt;=0.8),3.75,IF(AND(H132&lt;10.129,A132&lt;6.5,A132&gt;=5.65,B132&gt;=2.85,D132&lt;1.35,B132&gt;=2.75,D132&lt;1.55,D132&gt;=0.8),4.2,IF(AND(H132&gt;=10.129,A132&lt;6.5,A132&gt;=5.65,B132&gt;=2.85,D132&lt;1.35,B132&gt;=2.75,D132&lt;1.55,D132&gt;=0.8),4.267,IF(AND(D132&lt;2.2,B132&lt;3.05,D132&gt;=1.7,A132&lt;6.95,G132&gt;=0.417,G132&gt;=0.119,D132&gt;=1.55,D132&gt;=0.8),5.3,IF(AND(D132&gt;=2.2,B132&lt;3.05,D132&gt;=1.7,A132&lt;6.95,G132&gt;=0.417,G132&gt;=0.119,D132&gt;=1.55,D132&gt;=0.8),5.133,IF(AND(D132&lt;2.45,B132&gt;=3.05,D132&gt;=1.7,A132&lt;6.95,G132&gt;=0.417,G132&gt;=0.119,D132&gt;=1.55,D132&gt;=0.8),5.6,IF(AND(D132&gt;=2.45,B132&gt;=3.05,D132&gt;=1.7,A132&lt;6.95,G132&gt;=0.417,G132&gt;=0.119,D132&gt;=1.55,D132&gt;=0.8),6,"shouldnthappen")))))))))))))))))))))))))))))))))))))</f>
        <v>5.8</v>
      </c>
      <c r="AE132" s="1" t="n">
        <f aca="false">IF(AND(G132&lt;0.123,D132&gt;=0.25,D132&lt;0.75),1.3,IF(AND(H132&gt;=16.774,D132&gt;=1.75,D132&gt;=0.75),6.4,IF(AND(B132&lt;3.4,A132&lt;4.8,D132&lt;0.25,D132&lt;0.75),1.22,IF(AND(B132&gt;=3.4,A132&lt;4.8,D132&lt;0.25,D132&lt;0.75),1,IF(AND(A132&gt;=5.45,A132&gt;=4.8,D132&lt;0.25,D132&lt;0.75),1.367,IF(AND(H132&gt;=10.688,D132&lt;1.35,D132&lt;1.75,D132&gt;=0.75),4.2,IF(AND(A132&lt;5.3,D132&gt;=1.35,D132&lt;1.75,D132&gt;=0.75),4.05,IF(AND(G132&gt;=0.857,H132&lt;16.774,D132&gt;=1.75,D132&gt;=0.75),5.02,IF(AND(H132&lt;6.089,A132&lt;5.45,A132&gt;=4.8,D132&lt;0.25,D132&lt;0.75),1.7,IF(AND(G132&lt;0.184,D132&lt;0.35,G132&gt;=0.123,D132&gt;=0.25,D132&lt;0.75),1.7,IF(AND(G132&gt;=0.184,D132&lt;0.35,G132&gt;=0.123,D132&gt;=0.25,D132&lt;0.75),1.48,IF(AND(A132&lt;5.25,D132&gt;=0.35,G132&gt;=0.123,D132&gt;=0.25,D132&lt;0.75),1.75,IF(AND(A132&gt;=5.25,D132&gt;=0.35,G132&gt;=0.123,D132&gt;=0.25,D132&lt;0.75),1.5,IF(AND(A132&lt;5.3,H132&lt;10.688,D132&lt;1.35,D132&lt;1.75,D132&gt;=0.75),3.15,IF(AND(H132&lt;9.474,A132&gt;=5.3,D132&gt;=1.35,D132&lt;1.75,D132&gt;=0.75),4.95,IF(AND(G132&gt;=0.779,G132&lt;0.857,H132&lt;16.774,D132&gt;=1.75,D132&gt;=0.75),6,IF(AND(G132&lt;0.05,H132&gt;=6.089,A132&lt;5.45,A132&gt;=4.8,D132&lt;0.25,D132&lt;0.75),1.4,IF(AND(H132&lt;6.69,A132&gt;=5.3,H132&lt;10.688,D132&lt;1.35,D132&lt;1.75,D132&gt;=0.75),4.033,IF(AND(H132&gt;=6.69,A132&gt;=5.3,H132&lt;10.688,D132&lt;1.35,D132&lt;1.75,D132&gt;=0.75),3.733,IF(AND(B132&lt;2.5,H132&gt;=9.474,A132&gt;=5.3,D132&gt;=1.35,D132&lt;1.75,D132&gt;=0.75),4.5,IF(AND(D132&gt;=2.45,G132&lt;0.779,G132&lt;0.857,H132&lt;16.774,D132&gt;=1.75,D132&gt;=0.75),6,IF(AND(B132&gt;=3.75,G132&gt;=0.05,H132&gt;=6.089,A132&lt;5.45,A132&gt;=4.8,D132&lt;0.25,D132&lt;0.75),1.6,IF(AND(H132&lt;13.695,B132&gt;=2.5,H132&gt;=9.474,A132&gt;=5.3,D132&gt;=1.35,D132&lt;1.75,D132&gt;=0.75),4.567,IF(AND(G132&gt;=0.654,D132&lt;2.45,G132&lt;0.779,G132&lt;0.857,H132&lt;16.774,D132&gt;=1.75,D132&gt;=0.75),4.9,IF(AND(G132&gt;=0.73,B132&lt;3.75,G132&gt;=0.05,H132&gt;=6.089,A132&lt;5.45,A132&gt;=4.8,D132&lt;0.25,D132&lt;0.75),1.4,IF(AND(A132&lt;6.65,H132&gt;=13.695,B132&gt;=2.5,H132&gt;=9.474,A132&gt;=5.3,D132&gt;=1.35,D132&lt;1.75,D132&gt;=0.75),4.4,IF(AND(A132&gt;=6.65,H132&gt;=13.695,B132&gt;=2.5,H132&gt;=9.474,A132&gt;=5.3,D132&gt;=1.35,D132&lt;1.75,D132&gt;=0.75),4.84,IF(AND(B132&lt;2.75,G132&lt;0.654,D132&lt;2.45,G132&lt;0.779,G132&lt;0.857,H132&lt;16.774,D132&gt;=1.75,D132&gt;=0.75),5.2,IF(AND(H132&lt;9.524,G132&lt;0.73,B132&lt;3.75,G132&gt;=0.05,H132&gt;=6.089,A132&lt;5.45,A132&gt;=4.8,D132&lt;0.25,D132&lt;0.75),1.5,IF(AND(H132&gt;=9.524,G132&lt;0.73,B132&lt;3.75,G132&gt;=0.05,H132&gt;=6.089,A132&lt;5.45,A132&gt;=4.8,D132&lt;0.25,D132&lt;0.75),1.4,IF(AND(H132&gt;=13.644,B132&gt;=2.75,G132&lt;0.654,D132&lt;2.45,G132&lt;0.779,G132&lt;0.857,H132&lt;16.774,D132&gt;=1.75,D132&gt;=0.75),6.033,IF(AND(A132&gt;=6.85,H132&lt;13.644,B132&gt;=2.75,G132&lt;0.654,D132&lt;2.45,G132&lt;0.779,G132&lt;0.857,H132&lt;16.774,D132&gt;=1.75,D132&gt;=0.75),5.1,IF(AND(A132&gt;=6.75,A132&lt;6.85,H132&lt;13.644,B132&gt;=2.75,G132&lt;0.654,D132&lt;2.45,G132&lt;0.779,G132&lt;0.857,H132&lt;16.774,D132&gt;=1.75,D132&gt;=0.75),5.9,IF(AND(D132&gt;=2.35,A132&lt;6.75,A132&lt;6.85,H132&lt;13.644,B132&gt;=2.75,G132&lt;0.654,D132&lt;2.45,G132&lt;0.779,G132&lt;0.857,H132&lt;16.774,D132&gt;=1.75,D132&gt;=0.75),5.6,IF(AND(H132&lt;11.146,D132&lt;2.35,A132&lt;6.75,A132&lt;6.85,H132&lt;13.644,B132&gt;=2.75,G132&lt;0.654,D132&lt;2.45,G132&lt;0.779,G132&lt;0.857,H132&lt;16.774,D132&gt;=1.75,D132&gt;=0.75),5.4,IF(AND(H132&gt;=11.146,D132&lt;2.35,A132&lt;6.75,A132&lt;6.85,H132&lt;13.644,B132&gt;=2.75,G132&lt;0.654,D132&lt;2.45,G132&lt;0.779,G132&lt;0.857,H132&lt;16.774,D132&gt;=1.75,D132&gt;=0.75),5.6,"shouldnthappen"))))))))))))))))))))))))))))))))))))</f>
        <v>4.84</v>
      </c>
      <c r="AF132" s="1" t="n">
        <f aca="false">IF(AND(A132&lt;4.5,D132&lt;0.8),1.233,IF(AND(B132&lt;3.05,A132&gt;=4.5,D132&lt;0.8),1.4,IF(AND(D132&gt;=0.45,B132&gt;=3.05,A132&gt;=4.5,D132&lt;0.8),1.667,IF(AND(D132&lt;1.05,D132&lt;1.35,A132&lt;6.25,D132&gt;=0.8),3.633,IF(AND(H132&lt;13.935,A132&gt;=7.05,A132&gt;=6.25,D132&gt;=0.8),6,IF(AND(G132&gt;=0.948,D132&lt;0.45,B132&gt;=3.05,A132&gt;=4.5,D132&lt;0.8),1.7,IF(AND(G132&lt;0.652,D132&gt;=1.05,D132&lt;1.35,A132&lt;6.25,D132&gt;=0.8),4.16,IF(AND(D132&gt;=2.15,D132&gt;=1.75,D132&gt;=1.35,A132&lt;6.25,D132&gt;=0.8),5.4,IF(AND(G132&gt;=0.912,F132&lt;2.5,A132&lt;7.05,A132&gt;=6.25,D132&gt;=0.8),4.4,IF(AND(B132&gt;=3.25,F132&gt;=2.5,A132&lt;7.05,A132&gt;=6.25,D132&gt;=0.8),5.85,IF(AND(H132&lt;17.32,H132&gt;=13.935,A132&gt;=7.05,A132&gt;=6.25,D132&gt;=0.8),6.65,IF(AND(H132&gt;=17.32,H132&gt;=13.935,A132&gt;=7.05,A132&gt;=6.25,D132&gt;=0.8),6.4,IF(AND(H132&gt;=13.547,G132&lt;0.948,D132&lt;0.45,B132&gt;=3.05,A132&gt;=4.5,D132&lt;0.8),1.38,IF(AND(B132&gt;=2.75,G132&gt;=0.652,D132&gt;=1.05,D132&lt;1.35,A132&lt;6.25,D132&gt;=0.8),3.6,IF(AND(H132&lt;9.417,G132&lt;0.404,D132&lt;1.75,D132&gt;=1.35,A132&lt;6.25,D132&gt;=0.8),4.2,IF(AND(H132&gt;=9.417,G132&lt;0.404,D132&lt;1.75,D132&gt;=1.35,A132&lt;6.25,D132&gt;=0.8),4.5,IF(AND(G132&lt;0.464,G132&gt;=0.404,D132&lt;1.75,D132&gt;=1.35,A132&lt;6.25,D132&gt;=0.8),4.5,IF(AND(G132&gt;=0.464,G132&gt;=0.404,D132&lt;1.75,D132&gt;=1.35,A132&lt;6.25,D132&gt;=0.8),4.625,IF(AND(D132&lt;1.85,D132&lt;2.15,D132&gt;=1.75,D132&gt;=1.35,A132&lt;6.25,D132&gt;=0.8),4.9,IF(AND(D132&gt;=1.85,D132&lt;2.15,D132&gt;=1.75,D132&gt;=1.35,A132&lt;6.25,D132&gt;=0.8),5.05,IF(AND(G132&lt;0.332,G132&lt;0.912,F132&lt;2.5,A132&lt;7.05,A132&gt;=6.25,D132&gt;=0.8),4.467,IF(AND(G132&gt;=0.332,G132&lt;0.912,F132&lt;2.5,A132&lt;7.05,A132&gt;=6.25,D132&gt;=0.8),4.767,IF(AND(D132&lt;0.15,H132&lt;13.547,G132&lt;0.948,D132&lt;0.45,B132&gt;=3.05,A132&gt;=4.5,D132&lt;0.8),1.5,IF(AND(D132&lt;1.15,B132&lt;2.75,G132&gt;=0.652,D132&gt;=1.05,D132&lt;1.35,A132&lt;6.25,D132&gt;=0.8),3.9,IF(AND(D132&gt;=1.15,B132&lt;2.75,G132&gt;=0.652,D132&gt;=1.05,D132&lt;1.35,A132&lt;6.25,D132&gt;=0.8),4,IF(AND(D132&gt;=2.25,B132&lt;3.15,B132&lt;3.25,F132&gt;=2.5,A132&lt;7.05,A132&gt;=6.25,D132&gt;=0.8),5.14,IF(AND(G132&lt;0.621,B132&gt;=3.15,B132&lt;3.25,F132&gt;=2.5,A132&lt;7.05,A132&gt;=6.25,D132&gt;=0.8),5.75,IF(AND(G132&gt;=0.621,B132&gt;=3.15,B132&lt;3.25,F132&gt;=2.5,A132&lt;7.05,A132&gt;=6.25,D132&gt;=0.8),5.1,IF(AND(G132&gt;=0.862,D132&gt;=0.15,H132&lt;13.547,G132&lt;0.948,D132&lt;0.45,B132&gt;=3.05,A132&gt;=4.5,D132&lt;0.8),1.5,IF(AND(A132&lt;6.35,D132&lt;2.25,B132&lt;3.15,B132&lt;3.25,F132&gt;=2.5,A132&lt;7.05,A132&gt;=6.25,D132&gt;=0.8),5.267,IF(AND(A132&gt;=6.35,D132&lt;2.25,B132&lt;3.15,B132&lt;3.25,F132&gt;=2.5,A132&lt;7.05,A132&gt;=6.25,D132&gt;=0.8),5.42,IF(AND(A132&lt;5.1,G132&lt;0.862,D132&gt;=0.15,H132&lt;13.547,G132&lt;0.948,D132&lt;0.45,B132&gt;=3.05,A132&gt;=4.5,D132&lt;0.8),1.35,IF(AND(B132&lt;3.95,A132&gt;=5.1,G132&lt;0.862,D132&gt;=0.15,H132&lt;13.547,G132&lt;0.948,D132&lt;0.45,B132&gt;=3.05,A132&gt;=4.5,D132&lt;0.8),1.5,IF(AND(B132&gt;=3.95,A132&gt;=5.1,G132&lt;0.862,D132&gt;=0.15,H132&lt;13.547,G132&lt;0.948,D132&lt;0.45,B132&gt;=3.05,A132&gt;=4.5,D132&lt;0.8),1.467,"shouldnthappen"))))))))))))))))))))))))))))))))))</f>
        <v>6</v>
      </c>
      <c r="AG132" s="1" t="n">
        <f aca="false">IF(AND(H132&lt;5.748,A132&lt;4.85,D132&lt;0.75),1,IF(AND(B132&gt;=3.5,D132&gt;=1.75,D132&gt;=0.75),6.2,IF(AND(A132&gt;=4.65,H132&gt;=5.748,A132&lt;4.85,D132&lt;0.75),1.333,IF(AND(H132&lt;6.417,B132&lt;3.45,A132&gt;=4.85,D132&lt;0.75),1.7,IF(AND(A132&lt;5.05,B132&gt;=3.45,A132&gt;=4.85,D132&lt;0.75),1.4,IF(AND(A132&gt;=5.05,B132&gt;=3.45,A132&gt;=4.85,D132&lt;0.75),1.5,IF(AND(F132&gt;=2.5,H132&lt;13.641,D132&lt;1.75,D132&gt;=0.75),4.667,IF(AND(G132&lt;0.187,H132&gt;=13.641,D132&lt;1.75,D132&gt;=0.75),5,IF(AND(A132&gt;=7.1,B132&lt;3.5,D132&gt;=1.75,D132&gt;=0.75),6.575,IF(AND(G132&lt;0.161,A132&lt;4.65,H132&gt;=5.748,A132&lt;4.85,D132&lt;0.75),1.5,IF(AND(H132&lt;8.399,H132&gt;=6.417,B132&lt;3.45,A132&gt;=4.85,D132&lt;0.75),1.5,IF(AND(H132&gt;=8.399,H132&gt;=6.417,B132&lt;3.45,A132&gt;=4.85,D132&lt;0.75),1.625,IF(AND(G132&lt;0.086,F132&lt;2.5,H132&lt;13.641,D132&lt;1.75,D132&gt;=0.75),4.7,IF(AND(D132&lt;1.35,G132&gt;=0.187,H132&gt;=13.641,D132&lt;1.75,D132&gt;=0.75),4.2,IF(AND(G132&lt;0.422,G132&gt;=0.161,A132&lt;4.65,H132&gt;=5.748,A132&lt;4.85,D132&lt;0.75),1.4,IF(AND(G132&gt;=0.422,G132&gt;=0.161,A132&lt;4.65,H132&gt;=5.748,A132&lt;4.85,D132&lt;0.75),1.3,IF(AND(B132&lt;2.5,D132&gt;=1.35,G132&gt;=0.187,H132&gt;=13.641,D132&lt;1.75,D132&gt;=0.75),4.5,IF(AND(B132&lt;2.75,A132&lt;6,A132&lt;7.1,B132&lt;3.5,D132&gt;=1.75,D132&gt;=0.75),5.1,IF(AND(B132&gt;=2.75,A132&lt;6,A132&lt;7.1,B132&lt;3.5,D132&gt;=1.75,D132&gt;=0.75),5.02,IF(AND(A132&lt;5.15,A132&lt;5.9,G132&gt;=0.086,F132&lt;2.5,H132&lt;13.641,D132&lt;1.75,D132&gt;=0.75),3,IF(AND(G132&lt;0.644,A132&gt;=5.9,G132&gt;=0.086,F132&lt;2.5,H132&lt;13.641,D132&lt;1.75,D132&gt;=0.75),4.65,IF(AND(G132&gt;=0.644,A132&gt;=5.9,G132&gt;=0.086,F132&lt;2.5,H132&lt;13.641,D132&lt;1.75,D132&gt;=0.75),4.24,IF(AND(D132&lt;1.45,B132&gt;=2.5,D132&gt;=1.35,G132&gt;=0.187,H132&gt;=13.641,D132&lt;1.75,D132&gt;=0.75),4.68,IF(AND(D132&gt;=1.45,B132&gt;=2.5,D132&gt;=1.35,G132&gt;=0.187,H132&gt;=13.641,D132&lt;1.75,D132&gt;=0.75),4.833,IF(AND(H132&lt;13.18,D132&lt;2.05,A132&gt;=6,A132&lt;7.1,B132&lt;3.5,D132&gt;=1.75,D132&gt;=0.75),5.44,IF(AND(H132&gt;=13.18,D132&lt;2.05,A132&gt;=6,A132&lt;7.1,B132&lt;3.5,D132&gt;=1.75,D132&gt;=0.75),5.1,IF(AND(H132&lt;8.759,D132&gt;=2.05,A132&gt;=6,A132&lt;7.1,B132&lt;3.5,D132&gt;=1.75,D132&gt;=0.75),5.4,IF(AND(A132&gt;=5.75,A132&gt;=5.15,A132&lt;5.9,G132&gt;=0.086,F132&lt;2.5,H132&lt;13.641,D132&lt;1.75,D132&gt;=0.75),3.967,IF(AND(H132&lt;10.159,H132&gt;=8.759,D132&gt;=2.05,A132&gt;=6,A132&lt;7.1,B132&lt;3.5,D132&gt;=1.75,D132&gt;=0.75),5.925,IF(AND(D132&lt;1.2,A132&lt;5.75,A132&gt;=5.15,A132&lt;5.9,G132&gt;=0.086,F132&lt;2.5,H132&lt;13.641,D132&lt;1.75,D132&gt;=0.75),3.667,IF(AND(D132&lt;2.25,H132&gt;=10.159,H132&gt;=8.759,D132&gt;=2.05,A132&gt;=6,A132&lt;7.1,B132&lt;3.5,D132&gt;=1.75,D132&gt;=0.75),5.66,IF(AND(D132&gt;=2.25,H132&gt;=10.159,H132&gt;=8.759,D132&gt;=2.05,A132&gt;=6,A132&lt;7.1,B132&lt;3.5,D132&gt;=1.75,D132&gt;=0.75),5.34,IF(AND(D132&lt;1.35,D132&gt;=1.2,A132&lt;5.75,A132&gt;=5.15,A132&lt;5.9,G132&gt;=0.086,F132&lt;2.5,H132&lt;13.641,D132&lt;1.75,D132&gt;=0.75),4.025,IF(AND(D132&gt;=1.35,D132&gt;=1.2,A132&lt;5.75,A132&gt;=5.15,A132&lt;5.9,G132&gt;=0.086,F132&lt;2.5,H132&lt;13.641,D132&lt;1.75,D132&gt;=0.75),3.9,"shouldnthappen"))))))))))))))))))))))))))))))))))</f>
        <v>4.833</v>
      </c>
      <c r="AH132" s="1" t="n">
        <f aca="false">IF(AND(F132&lt;1.5,H132&lt;6.799,A132&lt;5.45),1.7,IF(AND(F132&gt;=1.5,H132&lt;6.799,A132&lt;5.45),4.1,IF(AND(D132&gt;=0.8,H132&gt;=6.799,A132&lt;5.45),3.9,IF(AND(H132&lt;7.564,F132&lt;2.5,A132&gt;=5.45),3.925,IF(AND(H132&gt;=16.284,F132&gt;=2.5,A132&gt;=5.45),6.5,IF(AND(A132&lt;4.35,D132&lt;0.8,H132&gt;=6.799,A132&lt;5.45),1.1,IF(AND(B132&lt;2.8,D132&lt;1.35,H132&gt;=7.564,F132&lt;2.5,A132&gt;=5.45),4.1,IF(AND(B132&gt;=2.8,D132&lt;1.35,H132&gt;=7.564,F132&lt;2.5,A132&gt;=5.45),4.267,IF(AND(B132&lt;2.75,D132&gt;=1.35,H132&gt;=7.564,F132&lt;2.5,A132&gt;=5.45),5,IF(AND(G132&gt;=0.078,G132&lt;0.26,H132&lt;16.284,F132&gt;=2.5,A132&gt;=5.45),6.06,IF(AND(G132&gt;=0.805,G132&gt;=0.26,H132&lt;16.284,F132&gt;=2.5,A132&gt;=5.45),5.02,IF(AND(H132&gt;=10.109,B132&gt;=3.45,A132&gt;=4.35,D132&lt;0.8,H132&gt;=6.799,A132&lt;5.45),1.55,IF(AND(D132&lt;2.25,G132&lt;0.078,G132&lt;0.26,H132&lt;16.284,F132&gt;=2.5,A132&gt;=5.45),5.6,IF(AND(D132&gt;=2.25,G132&lt;0.078,G132&lt;0.26,H132&lt;16.284,F132&gt;=2.5,A132&gt;=5.45),5.7,IF(AND(A132&lt;6.15,G132&lt;0.805,G132&gt;=0.26,H132&lt;16.284,F132&gt;=2.5,A132&gt;=5.45),4.967,IF(AND(A132&lt;4.65,H132&lt;12.227,B132&lt;3.45,A132&gt;=4.35,D132&lt;0.8,H132&gt;=6.799,A132&lt;5.45),1.333,IF(AND(A132&lt;4.85,H132&gt;=12.227,B132&lt;3.45,A132&gt;=4.35,D132&lt;0.8,H132&gt;=6.799,A132&lt;5.45),1.42,IF(AND(A132&gt;=4.85,H132&gt;=12.227,B132&lt;3.45,A132&gt;=4.35,D132&lt;0.8,H132&gt;=6.799,A132&lt;5.45),1.533,IF(AND(A132&lt;5.05,H132&lt;10.109,B132&gt;=3.45,A132&gt;=4.35,D132&lt;0.8,H132&gt;=6.799,A132&lt;5.45),1.4,IF(AND(A132&gt;=5.05,H132&lt;10.109,B132&gt;=3.45,A132&gt;=4.35,D132&lt;0.8,H132&gt;=6.799,A132&lt;5.45),1.5,IF(AND(G132&lt;0.14,H132&lt;13.531,B132&gt;=2.75,D132&gt;=1.35,H132&gt;=7.564,F132&lt;2.5,A132&gt;=5.45),4.7,IF(AND(G132&lt;0.187,H132&gt;=13.531,B132&gt;=2.75,D132&gt;=1.35,H132&gt;=7.564,F132&lt;2.5,A132&gt;=5.45),5,IF(AND(G132&gt;=0.187,H132&gt;=13.531,B132&gt;=2.75,D132&gt;=1.35,H132&gt;=7.564,F132&lt;2.5,A132&gt;=5.45),4.66,IF(AND(A132&lt;6.35,A132&gt;=6.15,G132&lt;0.805,G132&gt;=0.26,H132&lt;16.284,F132&gt;=2.5,A132&gt;=5.45),6,IF(AND(D132&lt;0.15,A132&gt;=4.65,H132&lt;12.227,B132&lt;3.45,A132&gt;=4.35,D132&lt;0.8,H132&gt;=6.799,A132&lt;5.45),1.5,IF(AND(H132&lt;10.723,G132&gt;=0.14,H132&lt;13.531,B132&gt;=2.75,D132&gt;=1.35,H132&gt;=7.564,F132&lt;2.5,A132&gt;=5.45),4.6,IF(AND(H132&gt;=10.723,G132&gt;=0.14,H132&lt;13.531,B132&gt;=2.75,D132&gt;=1.35,H132&gt;=7.564,F132&lt;2.5,A132&gt;=5.45),4.46,IF(AND(G132&lt;0.364,A132&gt;=6.35,A132&gt;=6.15,G132&lt;0.805,G132&gt;=0.26,H132&lt;16.284,F132&gt;=2.5,A132&gt;=5.45),5.28,IF(AND(A132&lt;5.1,D132&gt;=0.15,A132&gt;=4.65,H132&lt;12.227,B132&lt;3.45,A132&gt;=4.35,D132&lt;0.8,H132&gt;=6.799,A132&lt;5.45),1.36,IF(AND(A132&gt;=5.1,D132&gt;=0.15,A132&gt;=4.65,H132&lt;12.227,B132&lt;3.45,A132&gt;=4.35,D132&lt;0.8,H132&gt;=6.799,A132&lt;5.45),1.4,IF(AND(G132&gt;=0.6,G132&gt;=0.364,A132&gt;=6.35,A132&gt;=6.15,G132&lt;0.805,G132&gt;=0.26,H132&lt;16.284,F132&gt;=2.5,A132&gt;=5.45),5.1,IF(AND(A132&gt;=6.95,G132&lt;0.6,G132&gt;=0.364,A132&gt;=6.35,A132&gt;=6.15,G132&lt;0.805,G132&gt;=0.26,H132&lt;16.284,F132&gt;=2.5,A132&gt;=5.45),5.8,IF(AND(B132&lt;3.2,A132&lt;6.95,G132&lt;0.6,G132&gt;=0.364,A132&gt;=6.35,A132&gt;=6.15,G132&lt;0.805,G132&gt;=0.26,H132&lt;16.284,F132&gt;=2.5,A132&gt;=5.45),5.6,IF(AND(B132&gt;=3.2,A132&lt;6.95,G132&lt;0.6,G132&gt;=0.364,A132&gt;=6.35,A132&gt;=6.15,G132&lt;0.805,G132&gt;=0.26,H132&lt;16.284,F132&gt;=2.5,A132&gt;=5.45),5.7,"shouldnthappen"))))))))))))))))))))))))))))))))))</f>
        <v>5.8</v>
      </c>
      <c r="AI132" s="1" t="n">
        <f aca="false">IF(AND(B132&gt;=3.55,A132&lt;5.05,F132&lt;1.5),1,IF(AND(H132&gt;=13.436,A132&gt;=5.05,F132&lt;1.5),1.633,IF(AND(A132&lt;4.35,B132&lt;3.55,A132&lt;5.05,F132&lt;1.5),1.1,IF(AND(A132&lt;5.15,H132&lt;13.436,A132&gt;=5.05,F132&lt;1.5),1.6,IF(AND(G132&lt;0.837,D132&lt;1.2,B132&lt;2.65,F132&gt;=1.5),3.7,IF(AND(G132&gt;=0.837,D132&lt;1.2,B132&lt;2.65,F132&gt;=1.5),3,IF(AND(D132&lt;1.4,D132&gt;=1.2,B132&lt;2.65,F132&gt;=1.5),4.133,IF(AND(D132&gt;=1.4,D132&gt;=1.2,B132&lt;2.65,F132&gt;=1.5),4.633,IF(AND(G132&lt;0.302,A132&gt;=4.35,B132&lt;3.55,A132&lt;5.05,F132&lt;1.5),1.34,IF(AND(D132&gt;=0.3,A132&gt;=5.15,H132&lt;13.436,A132&gt;=5.05,F132&lt;1.5),1.5,IF(AND(G132&lt;0.233,G132&lt;0.265,D132&lt;1.55,B132&gt;=2.65,F132&gt;=1.5),4.56,IF(AND(G132&gt;=0.233,G132&lt;0.265,D132&lt;1.55,B132&gt;=2.65,F132&gt;=1.5),5.1,IF(AND(G132&lt;0.395,G132&gt;=0.265,D132&lt;1.55,B132&gt;=2.65,F132&gt;=1.5),4.025,IF(AND(H132&lt;13.935,A132&gt;=7.05,D132&gt;=1.55,B132&gt;=2.65,F132&gt;=1.5),6.12,IF(AND(H132&gt;=13.935,A132&gt;=7.05,D132&gt;=1.55,B132&gt;=2.65,F132&gt;=1.5),6.64,IF(AND(G132&gt;=0.858,G132&gt;=0.302,A132&gt;=4.35,B132&lt;3.55,A132&lt;5.05,F132&lt;1.5),1.3,IF(AND(H132&lt;6.543,D132&lt;0.3,A132&gt;=5.15,H132&lt;13.436,A132&gt;=5.05,F132&lt;1.5),1.4,IF(AND(H132&gt;=6.543,D132&lt;0.3,A132&gt;=5.15,H132&lt;13.436,A132&gt;=5.05,F132&lt;1.5),1.48,IF(AND(A132&lt;6.3,G132&gt;=0.395,G132&gt;=0.265,D132&lt;1.55,B132&gt;=2.65,F132&gt;=1.5),4.14,IF(AND(A132&gt;=6.3,G132&gt;=0.395,G132&gt;=0.265,D132&lt;1.55,B132&gt;=2.65,F132&gt;=1.5),4.767,IF(AND(G132&gt;=0.669,B132&lt;3.15,A132&lt;7.05,D132&gt;=1.55,B132&gt;=2.65,F132&gt;=1.5),5,IF(AND(H132&lt;9.459,G132&lt;0.858,G132&gt;=0.302,A132&gt;=4.35,B132&lt;3.55,A132&lt;5.05,F132&lt;1.5),1.4,IF(AND(H132&gt;=9.459,G132&lt;0.858,G132&gt;=0.302,A132&gt;=4.35,B132&lt;3.55,A132&lt;5.05,F132&lt;1.5),1.6,IF(AND(G132&gt;=0.433,G132&lt;0.669,B132&lt;3.15,A132&lt;7.05,D132&gt;=1.55,B132&gt;=2.65,F132&gt;=1.5),5.68,IF(AND(G132&lt;0.481,H132&lt;10.257,B132&gt;=3.15,A132&lt;7.05,D132&gt;=1.55,B132&gt;=2.65,F132&gt;=1.5),5.7,IF(AND(G132&gt;=0.481,H132&lt;10.257,B132&gt;=3.15,A132&lt;7.05,D132&gt;=1.55,B132&gt;=2.65,F132&gt;=1.5),5.9,IF(AND(D132&lt;2.15,H132&gt;=10.257,B132&gt;=3.15,A132&lt;7.05,D132&gt;=1.55,B132&gt;=2.65,F132&gt;=1.5),5.1,IF(AND(D132&gt;=2.15,H132&gt;=10.257,B132&gt;=3.15,A132&lt;7.05,D132&gt;=1.55,B132&gt;=2.65,F132&gt;=1.5),5.42,IF(AND(G132&lt;0.098,G132&lt;0.433,G132&lt;0.669,B132&lt;3.15,A132&lt;7.05,D132&gt;=1.55,B132&gt;=2.65,F132&gt;=1.5),5.567,IF(AND(D132&lt;1.8,G132&gt;=0.098,G132&lt;0.433,G132&lt;0.669,B132&lt;3.15,A132&lt;7.05,D132&gt;=1.55,B132&gt;=2.65,F132&gt;=1.5),5.033,IF(AND(G132&gt;=0.312,D132&gt;=1.8,G132&gt;=0.098,G132&lt;0.433,G132&lt;0.669,B132&lt;3.15,A132&lt;7.05,D132&gt;=1.55,B132&gt;=2.65,F132&gt;=1.5),5.4,IF(AND(H132&lt;9.002,G132&lt;0.312,D132&gt;=1.8,G132&gt;=0.098,G132&lt;0.433,G132&lt;0.669,B132&lt;3.15,A132&lt;7.05,D132&gt;=1.55,B132&gt;=2.65,F132&gt;=1.5),5.1,IF(AND(H132&gt;=9.002,G132&lt;0.312,D132&gt;=1.8,G132&gt;=0.098,G132&lt;0.433,G132&lt;0.669,B132&lt;3.15,A132&lt;7.05,D132&gt;=1.55,B132&gt;=2.65,F132&gt;=1.5),5.26,"shouldnthappen")))))))))))))))))))))))))))))))))</f>
        <v>6.12</v>
      </c>
      <c r="AJ132" s="1" t="n">
        <f aca="false">IF(AND(A132&gt;=5.25,D132&gt;=0.35,D132&lt;0.8),1.433,IF(AND(F132&gt;=2.5,H132&lt;6.927,D132&gt;=0.8),5.1,IF(AND(H132&lt;5.85,B132&lt;3.65,D132&lt;0.35,D132&lt;0.8),1,IF(AND(A132&lt;5.55,B132&gt;=3.65,D132&lt;0.35,D132&lt;0.8),1.5,IF(AND(A132&gt;=5.55,B132&gt;=3.65,D132&lt;0.35,D132&lt;0.8),1.7,IF(AND(H132&lt;7.949,A132&lt;5.25,D132&gt;=0.35,D132&lt;0.8),1.9,IF(AND(H132&gt;=7.949,A132&lt;5.25,D132&gt;=0.35,D132&lt;0.8),1.54,IF(AND(A132&lt;5.55,F132&lt;2.5,H132&lt;6.927,D132&gt;=0.8),3.98,IF(AND(A132&gt;=5.55,F132&lt;2.5,H132&lt;6.927,D132&gt;=0.8),4.1,IF(AND(A132&gt;=7.25,D132&gt;=1.55,H132&gt;=6.927,D132&gt;=0.8),6.65,IF(AND(A132&lt;5.75,D132&lt;1.2,D132&lt;1.55,H132&gt;=6.927,D132&gt;=0.8),3.62,IF(AND(A132&gt;=5.75,D132&lt;1.2,D132&lt;1.55,H132&gt;=6.927,D132&gt;=0.8),4.1,IF(AND(G132&lt;0.175,A132&lt;4.8,H132&gt;=5.85,B132&lt;3.65,D132&lt;0.35,D132&lt;0.8),1.5,IF(AND(G132&gt;=0.175,A132&lt;4.8,H132&gt;=5.85,B132&lt;3.65,D132&lt;0.35,D132&lt;0.8),1.3,IF(AND(A132&gt;=5.05,A132&gt;=4.8,H132&gt;=5.85,B132&lt;3.65,D132&lt;0.35,D132&lt;0.8),1.5,IF(AND(G132&gt;=0.735,A132&lt;6.25,D132&gt;=1.2,D132&lt;1.55,H132&gt;=6.927,D132&gt;=0.8),4,IF(AND(H132&lt;10.464,A132&lt;6.2,A132&lt;7.25,D132&gt;=1.55,H132&gt;=6.927,D132&gt;=0.8),5.1,IF(AND(H132&gt;=10.464,A132&lt;6.2,A132&lt;7.25,D132&gt;=1.55,H132&gt;=6.927,D132&gt;=0.8),4.9,IF(AND(G132&lt;0.418,A132&lt;5.05,A132&gt;=4.8,H132&gt;=5.85,B132&lt;3.65,D132&lt;0.35,D132&lt;0.8),1.48,IF(AND(G132&gt;=0.418,A132&lt;5.05,A132&gt;=4.8,H132&gt;=5.85,B132&lt;3.65,D132&lt;0.35,D132&lt;0.8),1.3,IF(AND(B132&lt;2.75,G132&lt;0.735,A132&lt;6.25,D132&gt;=1.2,D132&lt;1.55,H132&gt;=6.927,D132&gt;=0.8),4.35,IF(AND(H132&lt;15.422,D132&lt;1.45,A132&gt;=6.25,D132&gt;=1.2,D132&lt;1.55,H132&gt;=6.927,D132&gt;=0.8),4.375,IF(AND(H132&gt;=15.422,D132&lt;1.45,A132&gt;=6.25,D132&gt;=1.2,D132&lt;1.55,H132&gt;=6.927,D132&gt;=0.8),4.7,IF(AND(A132&lt;6.4,D132&gt;=1.45,A132&gt;=6.25,D132&gt;=1.2,D132&lt;1.55,H132&gt;=6.927,D132&gt;=0.8),5.1,IF(AND(G132&gt;=0.576,D132&lt;2.15,A132&gt;=6.2,A132&lt;7.25,D132&gt;=1.55,H132&gt;=6.927,D132&gt;=0.8),5.1,IF(AND(G132&lt;0.537,D132&gt;=2.15,A132&gt;=6.2,A132&lt;7.25,D132&gt;=1.55,H132&gt;=6.927,D132&gt;=0.8),5.533,IF(AND(G132&gt;=0.537,D132&gt;=2.15,A132&gt;=6.2,A132&lt;7.25,D132&gt;=1.55,H132&gt;=6.927,D132&gt;=0.8),5.9,IF(AND(D132&lt;1.45,B132&gt;=2.75,G132&lt;0.735,A132&lt;6.25,D132&gt;=1.2,D132&lt;1.55,H132&gt;=6.927,D132&gt;=0.8),4.6,IF(AND(D132&gt;=1.45,B132&gt;=2.75,G132&lt;0.735,A132&lt;6.25,D132&gt;=1.2,D132&lt;1.55,H132&gt;=6.927,D132&gt;=0.8),4.5,IF(AND(H132&lt;12.582,A132&gt;=6.4,D132&gt;=1.45,A132&gt;=6.25,D132&gt;=1.2,D132&lt;1.55,H132&gt;=6.927,D132&gt;=0.8),4.66,IF(AND(H132&gt;=12.582,A132&gt;=6.4,D132&gt;=1.45,A132&gt;=6.25,D132&gt;=1.2,D132&lt;1.55,H132&gt;=6.927,D132&gt;=0.8),4.9,IF(AND(B132&lt;2.75,G132&lt;0.576,D132&lt;2.15,A132&gt;=6.2,A132&lt;7.25,D132&gt;=1.55,H132&gt;=6.927,D132&gt;=0.8),5.3,IF(AND(G132&gt;=0.395,B132&gt;=2.75,G132&lt;0.576,D132&lt;2.15,A132&gt;=6.2,A132&lt;7.25,D132&gt;=1.55,H132&gt;=6.927,D132&gt;=0.8),5.6,IF(AND(D132&gt;=1.9,G132&lt;0.395,B132&gt;=2.75,G132&lt;0.576,D132&lt;2.15,A132&gt;=6.2,A132&lt;7.25,D132&gt;=1.55,H132&gt;=6.927,D132&gt;=0.8),5.333,IF(AND(B132&lt;2.95,D132&lt;1.9,G132&lt;0.395,B132&gt;=2.75,G132&lt;0.576,D132&lt;2.15,A132&gt;=6.2,A132&lt;7.25,D132&gt;=1.55,H132&gt;=6.927,D132&gt;=0.8),5.6,IF(AND(B132&gt;=2.95,D132&lt;1.9,G132&lt;0.395,B132&gt;=2.75,G132&lt;0.576,D132&lt;2.15,A132&gt;=6.2,A132&lt;7.25,D132&gt;=1.55,H132&gt;=6.927,D132&gt;=0.8),5.5,"shouldnthappen"))))))))))))))))))))))))))))))))))))</f>
        <v>5.6</v>
      </c>
      <c r="AK132" s="1" t="n">
        <f aca="false">IF(AND(H132&lt;5.85,B132&lt;3.65,F132&lt;1.5),1,IF(AND(B132&gt;=3.95,B132&gt;=3.65,F132&lt;1.5),1.433,IF(AND(A132&lt;5.15,F132&lt;2.5,F132&gt;=1.5),3.075,IF(AND(D132&gt;=0.35,H132&gt;=5.85,B132&lt;3.65,F132&lt;1.5),1.5,IF(AND(G132&lt;0.168,B132&lt;3.95,B132&gt;=3.65,F132&lt;1.5),1.7,IF(AND(H132&lt;5.767,A132&lt;7.25,F132&gt;=2.5,F132&gt;=1.5),4.5,IF(AND(D132&lt;1.9,A132&gt;=7.25,F132&gt;=2.5,F132&gt;=1.5),6.3,IF(AND(D132&gt;=1.9,A132&gt;=7.25,F132&gt;=2.5,F132&gt;=1.5),6.575,IF(AND(B132&lt;3.75,G132&gt;=0.168,B132&lt;3.95,B132&gt;=3.65,F132&lt;1.5),1.5,IF(AND(B132&gt;=3.75,G132&gt;=0.168,B132&lt;3.95,B132&gt;=3.65,F132&lt;1.5),1.6,IF(AND(D132&gt;=1.35,A132&lt;6.15,A132&gt;=5.15,F132&lt;2.5,F132&gt;=1.5),4.42,IF(AND(D132&lt;1.4,A132&gt;=6.15,A132&gt;=5.15,F132&lt;2.5,F132&gt;=1.5),4.5,IF(AND(D132&gt;=1.4,A132&gt;=6.15,A132&gt;=5.15,F132&lt;2.5,F132&gt;=1.5),4.675,IF(AND(D132&lt;0.15,H132&lt;11.218,D132&lt;0.35,H132&gt;=5.85,B132&lt;3.65,F132&lt;1.5),1.5,IF(AND(D132&lt;0.15,H132&gt;=11.218,D132&lt;0.35,H132&gt;=5.85,B132&lt;3.65,F132&lt;1.5),1.1,IF(AND(B132&lt;2.7,D132&lt;1.35,A132&lt;6.15,A132&gt;=5.15,F132&lt;2.5,F132&gt;=1.5),3.82,IF(AND(A132&lt;6.15,G132&gt;=0.755,H132&gt;=5.767,A132&lt;7.25,F132&gt;=2.5,F132&gt;=1.5),4.98,IF(AND(A132&gt;=6.15,G132&gt;=0.755,H132&gt;=5.767,A132&lt;7.25,F132&gt;=2.5,F132&gt;=1.5),5.3,IF(AND(B132&lt;3.4,D132&gt;=0.15,H132&lt;11.218,D132&lt;0.35,H132&gt;=5.85,B132&lt;3.65,F132&lt;1.5),1.4,IF(AND(B132&gt;=3.4,D132&gt;=0.15,H132&lt;11.218,D132&lt;0.35,H132&gt;=5.85,B132&lt;3.65,F132&lt;1.5),1.3,IF(AND(H132&lt;11.731,D132&gt;=0.15,H132&gt;=11.218,D132&lt;0.35,H132&gt;=5.85,B132&lt;3.65,F132&lt;1.5),1.2,IF(AND(H132&lt;9.053,B132&gt;=2.7,D132&lt;1.35,A132&lt;6.15,A132&gt;=5.15,F132&lt;2.5,F132&gt;=1.5),3.85,IF(AND(D132&gt;=2.1,B132&lt;2.85,G132&lt;0.755,H132&gt;=5.767,A132&lt;7.25,F132&gt;=2.5,F132&gt;=1.5),5.6,IF(AND(D132&gt;=2.45,B132&gt;=2.85,G132&lt;0.755,H132&gt;=5.767,A132&lt;7.25,F132&gt;=2.5,F132&gt;=1.5),5.8,IF(AND(B132&gt;=3.45,H132&gt;=11.731,D132&gt;=0.15,H132&gt;=11.218,D132&lt;0.35,H132&gt;=5.85,B132&lt;3.65,F132&lt;1.5),1.3,IF(AND(A132&lt;5.9,H132&gt;=9.053,B132&gt;=2.7,D132&lt;1.35,A132&lt;6.15,A132&gt;=5.15,F132&lt;2.5,F132&gt;=1.5),4.3,IF(AND(A132&gt;=5.9,H132&gt;=9.053,B132&gt;=2.7,D132&lt;1.35,A132&lt;6.15,A132&gt;=5.15,F132&lt;2.5,F132&gt;=1.5),4,IF(AND(G132&gt;=0.519,D132&lt;2.1,B132&lt;2.85,G132&lt;0.755,H132&gt;=5.767,A132&lt;7.25,F132&gt;=2.5,F132&gt;=1.5),4.9,IF(AND(A132&gt;=7.05,D132&lt;2.45,B132&gt;=2.85,G132&lt;0.755,H132&gt;=5.767,A132&lt;7.25,F132&gt;=2.5,F132&gt;=1.5),5.8,IF(AND(H132&lt;14.396,B132&lt;3.45,H132&gt;=11.731,D132&gt;=0.15,H132&gt;=11.218,D132&lt;0.35,H132&gt;=5.85,B132&lt;3.65,F132&lt;1.5),1.44,IF(AND(H132&gt;=14.396,B132&lt;3.45,H132&gt;=11.731,D132&gt;=0.15,H132&gt;=11.218,D132&lt;0.35,H132&gt;=5.85,B132&lt;3.65,F132&lt;1.5),1.3,IF(AND(G132&lt;0.282,G132&lt;0.519,D132&lt;2.1,B132&lt;2.85,G132&lt;0.755,H132&gt;=5.767,A132&lt;7.25,F132&gt;=2.5,F132&gt;=1.5),5.1,IF(AND(G132&gt;=0.282,G132&lt;0.519,D132&lt;2.1,B132&lt;2.85,G132&lt;0.755,H132&gt;=5.767,A132&lt;7.25,F132&gt;=2.5,F132&gt;=1.5),5.3,IF(AND(A132&lt;6.4,D132&lt;1.9,A132&lt;7.05,D132&lt;2.45,B132&gt;=2.85,G132&lt;0.755,H132&gt;=5.767,A132&lt;7.25,F132&gt;=2.5,F132&gt;=1.5),5.6,IF(AND(A132&gt;=6.4,D132&lt;1.9,A132&lt;7.05,D132&lt;2.45,B132&gt;=2.85,G132&lt;0.755,H132&gt;=5.767,A132&lt;7.25,F132&gt;=2.5,F132&gt;=1.5),5.5,IF(AND(H132&lt;8.884,D132&gt;=1.9,A132&lt;7.05,D132&lt;2.45,B132&gt;=2.85,G132&lt;0.755,H132&gt;=5.767,A132&lt;7.25,F132&gt;=2.5,F132&gt;=1.5),5.3,IF(AND(H132&gt;=8.884,D132&gt;=1.9,A132&lt;7.05,D132&lt;2.45,B132&gt;=2.85,G132&lt;0.755,H132&gt;=5.767,A132&lt;7.25,F132&gt;=2.5,F132&gt;=1.5),5.52,"shouldnthappen")))))))))))))))))))))))))))))))))))))</f>
        <v>5.8</v>
      </c>
      <c r="AL132" s="1" t="n">
        <f aca="false">IF(AND(H132&lt;5.85,A132&lt;5.05,D132&lt;0.8),1,IF(AND(B132&lt;3.35,A132&gt;=5.05,D132&lt;0.8),1.7,IF(AND(D132&gt;=2.45,F132&gt;=2.5,D132&gt;=0.8),6.05,IF(AND(H132&gt;=11.218,H132&gt;=5.85,A132&lt;5.05,D132&lt;0.8),1.28,IF(AND(G132&gt;=0.948,B132&gt;=3.35,A132&gt;=5.05,D132&lt;0.8),1.7,IF(AND(G132&gt;=0.423,H132&lt;11.218,H132&gt;=5.85,A132&lt;5.05,D132&lt;0.8),1.3,IF(AND(B132&lt;3.6,G132&lt;0.948,B132&gt;=3.35,A132&gt;=5.05,D132&lt;0.8),1.4,IF(AND(H132&lt;10.258,D132&lt;1.15,A132&lt;5.9,F132&lt;2.5,D132&gt;=0.8),3.36,IF(AND(H132&gt;=10.258,D132&lt;1.15,A132&lt;5.9,F132&lt;2.5,D132&gt;=0.8),3.9,IF(AND(A132&lt;5.3,D132&gt;=1.15,A132&lt;5.9,F132&lt;2.5,D132&gt;=0.8),3.9,IF(AND(D132&lt;1.55,B132&lt;2.75,A132&gt;=5.9,F132&lt;2.5,D132&gt;=0.8),4.64,IF(AND(D132&gt;=1.55,B132&lt;2.75,A132&gt;=5.9,F132&lt;2.5,D132&gt;=0.8),5.1,IF(AND(D132&gt;=1.6,B132&gt;=2.75,A132&gt;=5.9,F132&lt;2.5,D132&gt;=0.8),5,IF(AND(H132&lt;5.767,H132&lt;8.598,D132&lt;2.45,F132&gt;=2.5,D132&gt;=0.8),4.5,IF(AND(A132&lt;6.25,H132&gt;=8.598,D132&lt;2.45,F132&gt;=2.5,D132&gt;=0.8),5.02,IF(AND(B132&lt;3.55,G132&lt;0.423,H132&lt;11.218,H132&gt;=5.85,A132&lt;5.05,D132&lt;0.8),1.525,IF(AND(B132&gt;=3.55,G132&lt;0.423,H132&lt;11.218,H132&gt;=5.85,A132&lt;5.05,D132&lt;0.8),1.4,IF(AND(H132&gt;=13.932,B132&gt;=3.6,G132&lt;0.948,B132&gt;=3.35,A132&gt;=5.05,D132&lt;0.8),1.65,IF(AND(G132&gt;=0.652,A132&gt;=5.3,D132&gt;=1.15,A132&lt;5.9,F132&lt;2.5,D132&gt;=0.8),3.8,IF(AND(D132&lt;1.35,D132&lt;1.6,B132&gt;=2.75,A132&gt;=5.9,F132&lt;2.5,D132&gt;=0.8),4.42,IF(AND(H132&lt;6.656,H132&gt;=5.767,H132&lt;8.598,D132&lt;2.45,F132&gt;=2.5,D132&gt;=0.8),5.033,IF(AND(H132&gt;=6.656,H132&gt;=5.767,H132&lt;8.598,D132&lt;2.45,F132&gt;=2.5,D132&gt;=0.8),5.1,IF(AND(G132&gt;=0.885,A132&gt;=6.25,H132&gt;=8.598,D132&lt;2.45,F132&gt;=2.5,D132&gt;=0.8),5.2,IF(AND(H132&lt;6.926,H132&lt;13.932,B132&gt;=3.6,G132&lt;0.948,B132&gt;=3.35,A132&gt;=5.05,D132&lt;0.8),1.433,IF(AND(H132&gt;=6.926,H132&lt;13.932,B132&gt;=3.6,G132&lt;0.948,B132&gt;=3.35,A132&gt;=5.05,D132&lt;0.8),1.5,IF(AND(A132&lt;5.65,G132&lt;0.652,A132&gt;=5.3,D132&gt;=1.15,A132&lt;5.9,F132&lt;2.5,D132&gt;=0.8),4.36,IF(AND(A132&gt;=5.65,G132&lt;0.652,A132&gt;=5.3,D132&gt;=1.15,A132&lt;5.9,F132&lt;2.5,D132&gt;=0.8),4.2,IF(AND(H132&gt;=13.561,D132&gt;=1.35,D132&lt;1.6,B132&gt;=2.75,A132&gt;=5.9,F132&lt;2.5,D132&gt;=0.8),4.767,IF(AND(H132&lt;9.091,G132&lt;0.885,A132&gt;=6.25,H132&gt;=8.598,D132&lt;2.45,F132&gt;=2.5,D132&gt;=0.8),6.3,IF(AND(H132&gt;=12.206,H132&lt;13.561,D132&gt;=1.35,D132&lt;1.6,B132&gt;=2.75,A132&gt;=5.9,F132&lt;2.5,D132&gt;=0.8),4.4,IF(AND(D132&gt;=2.25,H132&gt;=9.091,G132&lt;0.885,A132&gt;=6.25,H132&gt;=8.598,D132&lt;2.45,F132&gt;=2.5,D132&gt;=0.8),5.9,IF(AND(B132&lt;3.05,H132&lt;12.206,H132&lt;13.561,D132&gt;=1.35,D132&lt;1.6,B132&gt;=2.75,A132&gt;=5.9,F132&lt;2.5,D132&gt;=0.8),4.6,IF(AND(B132&gt;=3.05,H132&lt;12.206,H132&lt;13.561,D132&gt;=1.35,D132&lt;1.6,B132&gt;=2.75,A132&gt;=5.9,F132&lt;2.5,D132&gt;=0.8),4.7,IF(AND(G132&gt;=0.596,D132&lt;2.25,H132&gt;=9.091,G132&lt;0.885,A132&gt;=6.25,H132&gt;=8.598,D132&lt;2.45,F132&gt;=2.5,D132&gt;=0.8),5.1,IF(AND(G132&gt;=0.379,G132&lt;0.596,D132&lt;2.25,H132&gt;=9.091,G132&lt;0.885,A132&gt;=6.25,H132&gt;=8.598,D132&lt;2.45,F132&gt;=2.5,D132&gt;=0.8),5.767,IF(AND(D132&lt;2.15,G132&lt;0.379,G132&lt;0.596,D132&lt;2.25,H132&gt;=9.091,G132&lt;0.885,A132&gt;=6.25,H132&gt;=8.598,D132&lt;2.45,F132&gt;=2.5,D132&gt;=0.8),5.4,IF(AND(D132&gt;=2.15,G132&lt;0.379,G132&lt;0.596,D132&lt;2.25,H132&gt;=9.091,G132&lt;0.885,A132&gt;=6.25,H132&gt;=8.598,D132&lt;2.45,F132&gt;=2.5,D132&gt;=0.8),5.6,"shouldnthappen")))))))))))))))))))))))))))))))))))))</f>
        <v>5.767</v>
      </c>
      <c r="AM132" s="1" t="n">
        <f aca="false">IF(AND(H132&lt;5.245,D132&lt;0.8),1,IF(AND(A132&lt;4.5,H132&gt;=5.245,D132&lt;0.8),1.35,IF(AND(D132&gt;=0.5,A132&gt;=4.5,H132&gt;=5.245,D132&lt;0.8),1.6,IF(AND(H132&lt;7.25,B132&lt;2.6,A132&lt;6.15,D132&gt;=0.8),4.375,IF(AND(H132&gt;=7.25,B132&lt;2.6,A132&lt;6.15,D132&gt;=0.8),3.075,IF(AND(H132&lt;13.935,A132&gt;=7.05,A132&gt;=6.15,D132&gt;=0.8),6.067,IF(AND(H132&gt;=13.935,A132&gt;=7.05,A132&gt;=6.15,D132&gt;=0.8),6.525,IF(AND(G132&gt;=0.948,D132&lt;0.5,A132&gt;=4.5,H132&gt;=5.245,D132&lt;0.8),1.7,IF(AND(G132&lt;0.568,D132&gt;=1.55,B132&gt;=2.6,A132&lt;6.15,D132&gt;=0.8),5.1,IF(AND(G132&gt;=0.568,D132&gt;=1.55,B132&gt;=2.6,A132&lt;6.15,D132&gt;=0.8),5,IF(AND(A132&gt;=6.6,B132&gt;=3.15,A132&lt;7.05,A132&gt;=6.15,D132&gt;=0.8),5.78,IF(AND(G132&lt;0.165,G132&lt;0.273,D132&lt;1.55,B132&gt;=2.6,A132&lt;6.15,D132&gt;=0.8),4.1,IF(AND(G132&gt;=0.165,G132&lt;0.273,D132&lt;1.55,B132&gt;=2.6,A132&lt;6.15,D132&gt;=0.8),4.5,IF(AND(D132&lt;1.35,G132&gt;=0.273,D132&lt;1.55,B132&gt;=2.6,A132&lt;6.15,D132&gt;=0.8),4.08,IF(AND(D132&gt;=1.35,G132&gt;=0.273,D132&lt;1.55,B132&gt;=2.6,A132&lt;6.15,D132&gt;=0.8),4.4,IF(AND(D132&lt;1.45,F132&lt;2.5,B132&lt;3.15,A132&lt;7.05,A132&gt;=6.15,D132&gt;=0.8),4.38,IF(AND(D132&gt;=1.45,F132&lt;2.5,B132&lt;3.15,A132&lt;7.05,A132&gt;=6.15,D132&gt;=0.8),4.75,IF(AND(D132&gt;=2.25,F132&gt;=2.5,B132&lt;3.15,A132&lt;7.05,A132&gt;=6.15,D132&gt;=0.8),5.16,IF(AND(H132&lt;11.488,A132&lt;6.6,B132&gt;=3.15,A132&lt;7.05,A132&gt;=6.15,D132&gt;=0.8),6,IF(AND(H132&gt;=14.396,D132&lt;0.25,G132&lt;0.948,D132&lt;0.5,A132&gt;=4.5,H132&gt;=5.245,D132&lt;0.8),1.3,IF(AND(A132&gt;=5.55,D132&gt;=0.25,G132&lt;0.948,D132&lt;0.5,A132&gt;=4.5,H132&gt;=5.245,D132&lt;0.8),1.7,IF(AND(D132&lt;1.85,D132&lt;2.25,F132&gt;=2.5,B132&lt;3.15,A132&lt;7.05,A132&gt;=6.15,D132&gt;=0.8),5.6,IF(AND(G132&lt;0.669,H132&gt;=11.488,A132&lt;6.6,B132&gt;=3.15,A132&lt;7.05,A132&gt;=6.15,D132&gt;=0.8),4.7,IF(AND(G132&gt;=0.669,H132&gt;=11.488,A132&lt;6.6,B132&gt;=3.15,A132&lt;7.05,A132&gt;=6.15,D132&gt;=0.8),5.22,IF(AND(H132&lt;6.543,H132&lt;14.396,D132&lt;0.25,G132&lt;0.948,D132&lt;0.5,A132&gt;=4.5,H132&gt;=5.245,D132&lt;0.8),1.4,IF(AND(A132&lt;4.95,A132&lt;5.55,D132&gt;=0.25,G132&lt;0.948,D132&lt;0.5,A132&gt;=4.5,H132&gt;=5.245,D132&lt;0.8),1.4,IF(AND(A132&gt;=4.95,A132&lt;5.55,D132&gt;=0.25,G132&lt;0.948,D132&lt;0.5,A132&gt;=4.5,H132&gt;=5.245,D132&lt;0.8),1.48,IF(AND(H132&lt;10.667,D132&gt;=1.85,D132&lt;2.25,F132&gt;=2.5,B132&lt;3.15,A132&lt;7.05,A132&gt;=6.15,D132&gt;=0.8),5.25,IF(AND(H132&gt;=10.667,D132&gt;=1.85,D132&lt;2.25,F132&gt;=2.5,B132&lt;3.15,A132&lt;7.05,A132&gt;=6.15,D132&gt;=0.8),5.55,IF(AND(G132&lt;0.063,H132&gt;=6.543,H132&lt;14.396,D132&lt;0.25,G132&lt;0.948,D132&lt;0.5,A132&gt;=4.5,H132&gt;=5.245,D132&lt;0.8),1.4,IF(AND(H132&lt;9.212,G132&gt;=0.063,H132&gt;=6.543,H132&lt;14.396,D132&lt;0.25,G132&lt;0.948,D132&lt;0.5,A132&gt;=4.5,H132&gt;=5.245,D132&lt;0.8),1.475,IF(AND(H132&gt;=9.212,G132&gt;=0.063,H132&gt;=6.543,H132&lt;14.396,D132&lt;0.25,G132&lt;0.948,D132&lt;0.5,A132&gt;=4.5,H132&gt;=5.245,D132&lt;0.8),1.5,"shouldnthappen"))))))))))))))))))))))))))))))))</f>
        <v>6.067</v>
      </c>
      <c r="AN132" s="1" t="n">
        <f aca="false">IF(AND(D132&lt;0.7,A132&gt;=5.55),1.633,IF(AND(G132&lt;0.38,B132&lt;2.8,A132&lt;5.55),4.3,IF(AND(G132&gt;=0.38,B132&lt;2.8,A132&lt;5.55),3.325,IF(AND(D132&gt;=0.35,B132&gt;=2.8,A132&lt;5.55),1.6,IF(AND(B132&gt;=3.4,A132&lt;4.8,D132&lt;0.35,B132&gt;=2.8,A132&lt;5.55),1,IF(AND(H132&gt;=11.789,A132&lt;5.9,D132&lt;1.55,D132&gt;=0.7,A132&gt;=5.55),4.325,IF(AND(F132&gt;=2.5,A132&gt;=5.9,D132&lt;1.55,D132&gt;=0.7,A132&gt;=5.55),5.05,IF(AND(D132&lt;1.9,A132&gt;=7.25,D132&gt;=1.55,D132&gt;=0.7,A132&gt;=5.55),6.3,IF(AND(D132&gt;=1.9,A132&gt;=7.25,D132&gt;=1.55,D132&gt;=0.7,A132&gt;=5.55),6.4,IF(AND(A132&lt;4.35,B132&lt;3.4,A132&lt;4.8,D132&lt;0.35,B132&gt;=2.8,A132&lt;5.55),1.1,IF(AND(G132&gt;=0.934,B132&lt;3.45,A132&gt;=4.8,D132&lt;0.35,B132&gt;=2.8,A132&lt;5.55),1.7,IF(AND(H132&gt;=14.877,B132&gt;=3.45,A132&gt;=4.8,D132&lt;0.35,B132&gt;=2.8,A132&lt;5.55),1.3,IF(AND(B132&lt;2.6,H132&lt;11.789,A132&lt;5.9,D132&lt;1.55,D132&gt;=0.7,A132&gt;=5.55),3.9,IF(AND(B132&gt;=2.6,H132&lt;11.789,A132&lt;5.9,D132&lt;1.55,D132&gt;=0.7,A132&gt;=5.55),4.26,IF(AND(A132&lt;6.6,F132&lt;2.5,A132&gt;=5.9,D132&lt;1.55,D132&gt;=0.7,A132&gt;=5.55),4.625,IF(AND(A132&gt;=6.6,F132&lt;2.5,A132&gt;=5.9,D132&lt;1.55,D132&gt;=0.7,A132&gt;=5.55),4.475,IF(AND(B132&lt;2.6,D132&lt;2.05,A132&lt;7.25,D132&gt;=1.55,D132&gt;=0.7,A132&gt;=5.55),5.8,IF(AND(G132&gt;=0.743,D132&gt;=2.05,A132&lt;7.25,D132&gt;=1.55,D132&gt;=0.7,A132&gt;=5.55),5.1,IF(AND(G132&lt;0.422,A132&gt;=4.35,B132&lt;3.4,A132&lt;4.8,D132&lt;0.35,B132&gt;=2.8,A132&lt;5.55),1.367,IF(AND(G132&gt;=0.422,A132&gt;=4.35,B132&lt;3.4,A132&lt;4.8,D132&lt;0.35,B132&gt;=2.8,A132&lt;5.55),1.3,IF(AND(A132&lt;5.05,G132&lt;0.934,B132&lt;3.45,A132&gt;=4.8,D132&lt;0.35,B132&gt;=2.8,A132&lt;5.55),1.525,IF(AND(A132&gt;=5.05,G132&lt;0.934,B132&lt;3.45,A132&gt;=4.8,D132&lt;0.35,B132&gt;=2.8,A132&lt;5.55),1.5,IF(AND(G132&gt;=0.585,H132&lt;14.877,B132&gt;=3.45,A132&gt;=4.8,D132&lt;0.35,B132&gt;=2.8,A132&lt;5.55),1.54,IF(AND(G132&gt;=0.537,G132&lt;0.743,D132&gt;=2.05,A132&lt;7.25,D132&gt;=1.55,D132&gt;=0.7,A132&gt;=5.55),5.833,IF(AND(D132&gt;=0.25,G132&lt;0.585,H132&lt;14.877,B132&gt;=3.45,A132&gt;=4.8,D132&lt;0.35,B132&gt;=2.8,A132&lt;5.55),1.367,IF(AND(D132&lt;1.75,H132&lt;13.795,B132&gt;=2.6,D132&lt;2.05,A132&lt;7.25,D132&gt;=1.55,D132&gt;=0.7,A132&gt;=5.55),5.45,IF(AND(B132&lt;2.85,H132&gt;=13.795,B132&gt;=2.6,D132&lt;2.05,A132&lt;7.25,D132&gt;=1.55,D132&gt;=0.7,A132&gt;=5.55),5.1,IF(AND(B132&gt;=2.85,H132&gt;=13.795,B132&gt;=2.6,D132&lt;2.05,A132&lt;7.25,D132&gt;=1.55,D132&gt;=0.7,A132&gt;=5.55),4.82,IF(AND(G132&lt;0.353,G132&lt;0.537,G132&lt;0.743,D132&gt;=2.05,A132&lt;7.25,D132&gt;=1.55,D132&gt;=0.7,A132&gt;=5.55),5.425,IF(AND(G132&gt;=0.353,G132&lt;0.537,G132&lt;0.743,D132&gt;=2.05,A132&lt;7.25,D132&gt;=1.55,D132&gt;=0.7,A132&gt;=5.55),5.62,IF(AND(G132&lt;0.311,D132&lt;0.25,G132&lt;0.585,H132&lt;14.877,B132&gt;=3.45,A132&gt;=4.8,D132&lt;0.35,B132&gt;=2.8,A132&lt;5.55),1.5,IF(AND(G132&gt;=0.311,D132&lt;0.25,G132&lt;0.585,H132&lt;14.877,B132&gt;=3.45,A132&gt;=4.8,D132&lt;0.35,B132&gt;=2.8,A132&lt;5.55),1.4,IF(AND(B132&gt;=3.1,D132&gt;=1.75,H132&lt;13.795,B132&gt;=2.6,D132&lt;2.05,A132&lt;7.25,D132&gt;=1.55,D132&gt;=0.7,A132&gt;=5.55),5.1,IF(AND(B132&lt;2.85,B132&lt;3.1,D132&gt;=1.75,H132&lt;13.795,B132&gt;=2.6,D132&lt;2.05,A132&lt;7.25,D132&gt;=1.55,D132&gt;=0.7,A132&gt;=5.55),5.2,IF(AND(B132&gt;=2.85,B132&lt;3.1,D132&gt;=1.75,H132&lt;13.795,B132&gt;=2.6,D132&lt;2.05,A132&lt;7.25,D132&gt;=1.55,D132&gt;=0.7,A132&gt;=5.55),5.2,"shouldnthappen")))))))))))))))))))))))))))))))))))</f>
        <v>5.45</v>
      </c>
      <c r="AO132" s="1" t="n">
        <f aca="false">IF(AND(H132&gt;=14.529,G132&lt;0.633,D132&lt;0.8),1.3,IF(AND(A132&lt;5.05,G132&gt;=0.633,D132&lt;0.8),1.35,IF(AND(H132&gt;=14.379,H132&lt;14.529,G132&lt;0.633,D132&lt;0.8),1.7,IF(AND(B132&lt;3.35,A132&gt;=5.05,G132&gt;=0.633,D132&lt;0.8),1.7,IF(AND(D132&gt;=1.45,A132&lt;5.95,F132&lt;2.5,D132&gt;=0.8),4.5,IF(AND(D132&lt;1.35,A132&gt;=5.95,F132&lt;2.5,D132&gt;=0.8),4,IF(AND(D132&lt;1.85,G132&gt;=0.845,F132&gt;=2.5,D132&gt;=0.8),4.8,IF(AND(B132&gt;=4.3,H132&lt;14.379,H132&lt;14.529,G132&lt;0.633,D132&lt;0.8),1.5,IF(AND(A132&lt;5.25,B132&gt;=3.35,A132&gt;=5.05,G132&gt;=0.633,D132&lt;0.8),1.55,IF(AND(A132&gt;=5.25,B132&gt;=3.35,A132&gt;=5.05,G132&gt;=0.633,D132&lt;0.8),1.633,IF(AND(A132&lt;5.05,D132&lt;1.45,A132&lt;5.95,F132&lt;2.5,D132&gt;=0.8),3.3,IF(AND(G132&lt;0.293,D132&gt;=1.35,A132&gt;=5.95,F132&lt;2.5,D132&gt;=0.8),5,IF(AND(A132&gt;=6.6,D132&lt;2.05,G132&lt;0.845,F132&gt;=2.5,D132&gt;=0.8),5.8,IF(AND(B132&lt;3.05,D132&gt;=2.05,G132&lt;0.845,F132&gt;=2.5,D132&gt;=0.8),6.15,IF(AND(B132&lt;2.9,D132&gt;=1.85,G132&gt;=0.845,F132&gt;=2.5,D132&gt;=0.8),5.1,IF(AND(B132&gt;=2.9,D132&gt;=1.85,G132&gt;=0.845,F132&gt;=2.5,D132&gt;=0.8),5.2,IF(AND(B132&gt;=3.8,B132&lt;4.3,H132&lt;14.379,H132&lt;14.529,G132&lt;0.633,D132&lt;0.8),1.333,IF(AND(A132&lt;6.25,G132&gt;=0.293,D132&gt;=1.35,A132&gt;=5.95,F132&lt;2.5,D132&gt;=0.8),4.6,IF(AND(H132&lt;10.351,A132&lt;6.6,D132&lt;2.05,G132&lt;0.845,F132&gt;=2.5,D132&gt;=0.8),5.4,IF(AND(G132&gt;=0.364,B132&gt;=3.05,D132&gt;=2.05,G132&lt;0.845,F132&gt;=2.5,D132&gt;=0.8),5.66,IF(AND(G132&gt;=0.447,B132&lt;3.8,B132&lt;4.3,H132&lt;14.379,H132&lt;14.529,G132&lt;0.633,D132&lt;0.8),1.3,IF(AND(H132&lt;6.247,A132&lt;5.65,A132&gt;=5.05,D132&lt;1.45,A132&lt;5.95,F132&lt;2.5,D132&gt;=0.8),4.033,IF(AND(D132&lt;1.25,A132&gt;=5.65,A132&gt;=5.05,D132&lt;1.45,A132&lt;5.95,F132&lt;2.5,D132&gt;=0.8),3.88,IF(AND(D132&gt;=1.25,A132&gt;=5.65,A132&gt;=5.05,D132&lt;1.45,A132&lt;5.95,F132&lt;2.5,D132&gt;=0.8),4.35,IF(AND(B132&lt;2.65,A132&gt;=6.25,G132&gt;=0.293,D132&gt;=1.35,A132&gt;=5.95,F132&lt;2.5,D132&gt;=0.8),4.9,IF(AND(B132&lt;2.75,H132&gt;=10.351,A132&lt;6.6,D132&lt;2.05,G132&lt;0.845,F132&gt;=2.5,D132&gt;=0.8),5.1,IF(AND(B132&gt;=2.75,H132&gt;=10.351,A132&lt;6.6,D132&lt;2.05,G132&lt;0.845,F132&gt;=2.5,D132&gt;=0.8),4.95,IF(AND(B132&lt;3.15,G132&lt;0.364,B132&gt;=3.05,D132&gt;=2.05,G132&lt;0.845,F132&gt;=2.5,D132&gt;=0.8),5.28,IF(AND(B132&gt;=3.15,G132&lt;0.364,B132&gt;=3.05,D132&gt;=2.05,G132&lt;0.845,F132&gt;=2.5,D132&gt;=0.8),5.5,IF(AND(H132&lt;9.212,G132&lt;0.447,B132&lt;3.8,B132&lt;4.3,H132&lt;14.379,H132&lt;14.529,G132&lt;0.633,D132&lt;0.8),1.4,IF(AND(G132&lt;0.356,H132&gt;=6.247,A132&lt;5.65,A132&gt;=5.05,D132&lt;1.45,A132&lt;5.95,F132&lt;2.5,D132&gt;=0.8),4.2,IF(AND(B132&lt;3,B132&gt;=2.65,A132&gt;=6.25,G132&gt;=0.293,D132&gt;=1.35,A132&gt;=5.95,F132&lt;2.5,D132&gt;=0.8),4.6,IF(AND(B132&gt;=3,B132&gt;=2.65,A132&gt;=6.25,G132&gt;=0.293,D132&gt;=1.35,A132&gt;=5.95,F132&lt;2.5,D132&gt;=0.8),4.7,IF(AND(A132&lt;5.05,H132&gt;=9.212,G132&lt;0.447,B132&lt;3.8,B132&lt;4.3,H132&lt;14.379,H132&lt;14.529,G132&lt;0.633,D132&lt;0.8),1.533,IF(AND(A132&gt;=5.05,H132&gt;=9.212,G132&lt;0.447,B132&lt;3.8,B132&lt;4.3,H132&lt;14.379,H132&lt;14.529,G132&lt;0.633,D132&lt;0.8),1.425,IF(AND(A132&lt;5.35,G132&gt;=0.356,H132&gt;=6.247,A132&lt;5.65,A132&gt;=5.05,D132&lt;1.45,A132&lt;5.95,F132&lt;2.5,D132&gt;=0.8),3.9,IF(AND(A132&gt;=5.35,G132&gt;=0.356,H132&gt;=6.247,A132&lt;5.65,A132&gt;=5.05,D132&lt;1.45,A132&lt;5.95,F132&lt;2.5,D132&gt;=0.8),3.72,"shouldnthappen")))))))))))))))))))))))))))))))))))))</f>
        <v>5.8</v>
      </c>
      <c r="AP132" s="1" t="n">
        <f aca="false">IF(AND(F132&gt;=1.5,A132&lt;5.55),3.84,IF(AND(G132&gt;=0.52,A132&lt;4.75,F132&lt;1.5,A132&lt;5.55),1.16,IF(AND(A132&lt;5.65,A132&lt;5.85,D132&lt;1.55,A132&gt;=5.55),4.2,IF(AND(A132&gt;=5.65,A132&lt;5.85,D132&lt;1.55,A132&gt;=5.55),3.167,IF(AND(G132&gt;=0.798,A132&gt;=5.85,D132&lt;1.55,A132&gt;=5.55),4,IF(AND(F132&lt;2.5,H132&lt;14.1,D132&gt;=1.55,A132&gt;=5.55),4.84,IF(AND(A132&lt;7.2,H132&gt;=14.1,D132&gt;=1.55,A132&gt;=5.55),5.633,IF(AND(A132&gt;=7.2,H132&gt;=14.1,D132&gt;=1.55,A132&gt;=5.55),6.6,IF(AND(G132&lt;0.161,G132&lt;0.52,A132&lt;4.75,F132&lt;1.5,A132&lt;5.55),1.5,IF(AND(D132&gt;=0.5,G132&lt;0.676,A132&gt;=4.75,F132&lt;1.5,A132&lt;5.55),1.6,IF(AND(H132&lt;11.016,G132&gt;=0.676,A132&gt;=4.75,F132&lt;1.5,A132&lt;5.55),1.75,IF(AND(G132&lt;0.209,G132&lt;0.798,A132&gt;=5.85,D132&lt;1.55,A132&gt;=5.55),4.5,IF(AND(G132&gt;=0.74,F132&gt;=2.5,H132&lt;14.1,D132&gt;=1.55,A132&gt;=5.55),6.225,IF(AND(B132&lt;2.95,G132&gt;=0.161,G132&lt;0.52,A132&lt;4.75,F132&lt;1.5,A132&lt;5.55),1.4,IF(AND(B132&gt;=2.95,G132&gt;=0.161,G132&lt;0.52,A132&lt;4.75,F132&lt;1.5,A132&lt;5.55),1.34,IF(AND(B132&lt;3.15,D132&lt;0.5,G132&lt;0.676,A132&gt;=4.75,F132&lt;1.5,A132&lt;5.55),1.52,IF(AND(D132&lt;0.25,H132&gt;=11.016,G132&gt;=0.676,A132&gt;=4.75,F132&lt;1.5,A132&lt;5.55),1.567,IF(AND(D132&gt;=0.25,H132&gt;=11.016,G132&gt;=0.676,A132&gt;=4.75,F132&lt;1.5,A132&lt;5.55),1.5,IF(AND(H132&lt;7.47,G132&gt;=0.209,G132&lt;0.798,A132&gt;=5.85,D132&lt;1.55,A132&gt;=5.55),5.05,IF(AND(B132&lt;2.85,G132&lt;0.74,F132&gt;=2.5,H132&lt;14.1,D132&gt;=1.55,A132&gt;=5.55),5.35,IF(AND(B132&lt;3.3,B132&gt;=3.15,D132&lt;0.5,G132&lt;0.676,A132&gt;=4.75,F132&lt;1.5,A132&lt;5.55),1.2,IF(AND(D132&lt;1.45,H132&gt;=7.47,G132&gt;=0.209,G132&lt;0.798,A132&gt;=5.85,D132&lt;1.55,A132&gt;=5.55),4.66,IF(AND(D132&gt;=1.45,H132&gt;=7.47,G132&gt;=0.209,G132&lt;0.798,A132&gt;=5.85,D132&lt;1.55,A132&gt;=5.55),4.64,IF(AND(A132&gt;=7.05,B132&gt;=2.85,G132&lt;0.74,F132&gt;=2.5,H132&lt;14.1,D132&gt;=1.55,A132&gt;=5.55),5.8,IF(AND(B132&gt;=3.25,A132&lt;7.05,B132&gt;=2.85,G132&lt;0.74,F132&gt;=2.5,H132&lt;14.1,D132&gt;=1.55,A132&gt;=5.55),5.7,IF(AND(H132&gt;=13.641,D132&lt;0.25,B132&gt;=3.3,B132&gt;=3.15,D132&lt;0.5,G132&lt;0.676,A132&gt;=4.75,F132&lt;1.5,A132&lt;5.55),1.3,IF(AND(D132&lt;0.35,D132&gt;=0.25,B132&gt;=3.3,B132&gt;=3.15,D132&lt;0.5,G132&lt;0.676,A132&gt;=4.75,F132&lt;1.5,A132&lt;5.55),1.367,IF(AND(D132&gt;=0.35,D132&gt;=0.25,B132&gt;=3.3,B132&gt;=3.15,D132&lt;0.5,G132&lt;0.676,A132&gt;=4.75,F132&lt;1.5,A132&lt;5.55),1.3,IF(AND(A132&lt;6.35,B132&lt;3.25,A132&lt;7.05,B132&gt;=2.85,G132&lt;0.74,F132&gt;=2.5,H132&lt;14.1,D132&gt;=1.55,A132&gt;=5.55),5.6,IF(AND(A132&gt;=6.35,B132&lt;3.25,A132&lt;7.05,B132&gt;=2.85,G132&lt;0.74,F132&gt;=2.5,H132&lt;14.1,D132&gt;=1.55,A132&gt;=5.55),5.325,IF(AND(A132&lt;5.1,H132&lt;13.641,D132&lt;0.25,B132&gt;=3.3,B132&gt;=3.15,D132&lt;0.5,G132&lt;0.676,A132&gt;=4.75,F132&lt;1.5,A132&lt;5.55),1.4,IF(AND(H132&gt;=11.031,A132&gt;=5.1,H132&lt;13.641,D132&lt;0.25,B132&gt;=3.3,B132&gt;=3.15,D132&lt;0.5,G132&lt;0.676,A132&gt;=4.75,F132&lt;1.5,A132&lt;5.55),1.4,IF(AND(A132&lt;5.45,H132&lt;11.031,A132&gt;=5.1,H132&lt;13.641,D132&lt;0.25,B132&gt;=3.3,B132&gt;=3.15,D132&lt;0.5,G132&lt;0.676,A132&gt;=4.75,F132&lt;1.5,A132&lt;5.55),1.5,IF(AND(A132&gt;=5.45,H132&lt;11.031,A132&gt;=5.1,H132&lt;13.641,D132&lt;0.25,B132&gt;=3.3,B132&gt;=3.15,D132&lt;0.5,G132&lt;0.676,A132&gt;=4.75,F132&lt;1.5,A132&lt;5.55),1.4,"shouldnthappen"))))))))))))))))))))))))))))))))))</f>
        <v>5.8</v>
      </c>
      <c r="AQ132" s="1" t="n">
        <f aca="false">IF(AND(H132&lt;6.926,D132&gt;=0.35,F132&lt;1.5),1.9,IF(AND(G132&gt;=0.869,D132&gt;=1.75,F132&gt;=1.5),5.15,IF(AND(A132&lt;4.35,A132&lt;5.05,D132&lt;0.35,F132&lt;1.5),1.1,IF(AND(H132&lt;6.089,A132&gt;=5.05,D132&lt;0.35,F132&lt;1.5),1.7,IF(AND(H132&gt;=13.089,H132&gt;=6.926,D132&gt;=0.35,F132&lt;1.5),1.3,IF(AND(G132&lt;0.695,D132&lt;1.15,D132&lt;1.75,F132&gt;=1.5),3.62,IF(AND(G132&gt;=0.695,D132&lt;1.15,D132&lt;1.75,F132&gt;=1.5),3,IF(AND(G132&gt;=0.585,H132&gt;=6.089,A132&gt;=5.05,D132&lt;0.35,F132&lt;1.5),1.5,IF(AND(H132&lt;9.582,H132&lt;13.089,H132&gt;=6.926,D132&gt;=0.35,F132&lt;1.5),1.5,IF(AND(H132&gt;=9.582,H132&lt;13.089,H132&gt;=6.926,D132&gt;=0.35,F132&lt;1.5),1.6,IF(AND(D132&lt;1.35,H132&lt;9.349,D132&gt;=1.15,D132&lt;1.75,F132&gt;=1.5),3.867,IF(AND(D132&lt;2.05,A132&lt;7.05,G132&lt;0.869,D132&gt;=1.75,F132&gt;=1.5),4.9,IF(AND(B132&gt;=3.3,A132&gt;=7.05,G132&lt;0.869,D132&gt;=1.75,F132&gt;=1.5),6.1,IF(AND(G132&lt;0.347,H132&lt;11.218,A132&gt;=4.35,A132&lt;5.05,D132&lt;0.35,F132&lt;1.5),1.4,IF(AND(G132&gt;=0.347,H132&lt;11.218,A132&gt;=4.35,A132&lt;5.05,D132&lt;0.35,F132&lt;1.5),1.5,IF(AND(G132&gt;=0.265,H132&gt;=11.218,A132&gt;=4.35,A132&lt;5.05,D132&lt;0.35,F132&lt;1.5),1.45,IF(AND(A132&gt;=5.4,G132&lt;0.585,H132&gt;=6.089,A132&gt;=5.05,D132&lt;0.35,F132&lt;1.5),1.35,IF(AND(B132&gt;=2.9,D132&gt;=1.35,H132&lt;9.349,D132&gt;=1.15,D132&lt;1.75,F132&gt;=1.5),4.6,IF(AND(D132&gt;=1.35,A132&lt;6.15,H132&gt;=9.349,D132&gt;=1.15,D132&lt;1.75,F132&gt;=1.5),4.54,IF(AND(H132&lt;10.927,A132&gt;=6.15,H132&gt;=9.349,D132&gt;=1.15,D132&lt;1.75,F132&gt;=1.5),4.3,IF(AND(G132&lt;0.512,D132&gt;=2.05,A132&lt;7.05,G132&lt;0.869,D132&gt;=1.75,F132&gt;=1.5),5.533,IF(AND(G132&gt;=0.512,D132&gt;=2.05,A132&lt;7.05,G132&lt;0.869,D132&gt;=1.75,F132&gt;=1.5),5.88,IF(AND(H132&lt;11.551,B132&lt;3.3,A132&gt;=7.05,G132&lt;0.869,D132&gt;=1.75,F132&gt;=1.5),6.3,IF(AND(G132&lt;0.227,G132&lt;0.265,H132&gt;=11.218,A132&gt;=4.35,A132&lt;5.05,D132&lt;0.35,F132&lt;1.5),1.4,IF(AND(G132&gt;=0.227,G132&lt;0.265,H132&gt;=11.218,A132&gt;=4.35,A132&lt;5.05,D132&lt;0.35,F132&lt;1.5),1.26,IF(AND(H132&lt;11.031,A132&lt;5.4,G132&lt;0.585,H132&gt;=6.089,A132&gt;=5.05,D132&lt;0.35,F132&lt;1.5),1.5,IF(AND(H132&gt;=11.031,A132&lt;5.4,G132&lt;0.585,H132&gt;=6.089,A132&gt;=5.05,D132&lt;0.35,F132&lt;1.5),1.4,IF(AND(A132&lt;5.45,B132&lt;2.9,D132&gt;=1.35,H132&lt;9.349,D132&gt;=1.15,D132&lt;1.75,F132&gt;=1.5),4.5,IF(AND(A132&lt;5.9,D132&lt;1.35,A132&lt;6.15,H132&gt;=9.349,D132&gt;=1.15,D132&lt;1.75,F132&gt;=1.5),4.2,IF(AND(A132&gt;=5.9,D132&lt;1.35,A132&lt;6.15,H132&gt;=9.349,D132&gt;=1.15,D132&lt;1.75,F132&gt;=1.5),4,IF(AND(A132&gt;=6.75,H132&gt;=10.927,A132&gt;=6.15,H132&gt;=9.349,D132&gt;=1.15,D132&lt;1.75,F132&gt;=1.5),4.767,IF(AND(B132&lt;2.9,H132&gt;=11.551,B132&lt;3.3,A132&gt;=7.05,G132&lt;0.869,D132&gt;=1.75,F132&gt;=1.5),6.7,IF(AND(B132&gt;=2.9,H132&gt;=11.551,B132&lt;3.3,A132&gt;=7.05,G132&lt;0.869,D132&gt;=1.75,F132&gt;=1.5),6.6,IF(AND(B132&lt;2.45,A132&gt;=5.45,B132&lt;2.9,D132&gt;=1.35,H132&lt;9.349,D132&gt;=1.15,D132&lt;1.75,F132&gt;=1.5),5,IF(AND(B132&gt;=2.45,A132&gt;=5.45,B132&lt;2.9,D132&gt;=1.35,H132&lt;9.349,D132&gt;=1.15,D132&lt;1.75,F132&gt;=1.5),5.1,IF(AND(H132&lt;11.166,A132&lt;6.75,H132&gt;=10.927,A132&gt;=6.15,H132&gt;=9.349,D132&gt;=1.15,D132&lt;1.75,F132&gt;=1.5),4.9,IF(AND(G132&lt;0.228,H132&gt;=11.166,A132&lt;6.75,H132&gt;=10.927,A132&gt;=6.15,H132&gt;=9.349,D132&gt;=1.15,D132&lt;1.75,F132&gt;=1.5),4.7,IF(AND(H132&lt;13.531,G132&gt;=0.228,H132&gt;=11.166,A132&lt;6.75,H132&gt;=10.927,A132&gt;=6.15,H132&gt;=9.349,D132&gt;=1.15,D132&lt;1.75,F132&gt;=1.5),4.4,IF(AND(H132&gt;=13.531,G132&gt;=0.228,H132&gt;=11.166,A132&lt;6.75,H132&gt;=10.927,A132&gt;=6.15,H132&gt;=9.349,D132&gt;=1.15,D132&lt;1.75,F132&gt;=1.5),4.6,"shouldnthappen")))))))))))))))))))))))))))))))))))))))</f>
        <v>4.767</v>
      </c>
      <c r="AR132" s="1" t="n">
        <f aca="false">IF(AND(G132&gt;=0.93,B132&lt;3.65,F132&lt;1.5),1.7,IF(AND(H132&lt;6.542,B132&gt;=3.65,F132&lt;1.5),1.767,IF(AND(A132&gt;=7.05,D132&gt;=1.55,F132&gt;=1.5),6.3,IF(AND(G132&lt;0.123,H132&gt;=6.542,B132&gt;=3.65,F132&lt;1.5),1.367,IF(AND(A132&lt;5.15,A132&lt;5.65,D132&lt;1.55,F132&gt;=1.5),3.15,IF(AND(A132&lt;4.8,G132&gt;=0.447,G132&lt;0.93,B132&lt;3.65,F132&lt;1.5),1.24,IF(AND(A132&gt;=4.8,G132&gt;=0.447,G132&lt;0.93,B132&lt;3.65,F132&lt;1.5),1.4,IF(AND(G132&lt;0.151,G132&gt;=0.123,H132&gt;=6.542,B132&gt;=3.65,F132&lt;1.5),1.7,IF(AND(G132&gt;=0.151,G132&gt;=0.123,H132&gt;=6.542,B132&gt;=3.65,F132&lt;1.5),1.5,IF(AND(D132&gt;=1.45,A132&gt;=5.15,A132&lt;5.65,D132&lt;1.55,F132&gt;=1.5),4.5,IF(AND(B132&lt;2.65,D132&gt;=1.35,A132&gt;=5.65,D132&lt;1.55,F132&gt;=1.5),4.9,IF(AND(G132&lt;0.527,F132&lt;2.5,A132&lt;7.05,D132&gt;=1.55,F132&gt;=1.5),5.075,IF(AND(G132&gt;=0.527,F132&lt;2.5,A132&lt;7.05,D132&gt;=1.55,F132&gt;=1.5),4.7,IF(AND(A132&lt;4.65,G132&lt;0.265,G132&lt;0.447,G132&lt;0.93,B132&lt;3.65,F132&lt;1.5),1.42,IF(AND(G132&lt;0.3,G132&gt;=0.265,G132&lt;0.447,G132&lt;0.93,B132&lt;3.65,F132&lt;1.5),1.6,IF(AND(G132&gt;=0.3,G132&gt;=0.265,G132&lt;0.447,G132&lt;0.93,B132&lt;3.65,F132&lt;1.5),1.4,IF(AND(G132&lt;0.356,D132&lt;1.45,A132&gt;=5.15,A132&lt;5.65,D132&lt;1.55,F132&gt;=1.5),4.125,IF(AND(D132&lt;1.1,A132&lt;6.2,D132&lt;1.35,A132&gt;=5.65,D132&lt;1.55,F132&gt;=1.5),4.1,IF(AND(D132&gt;=1.1,A132&lt;6.2,D132&lt;1.35,A132&gt;=5.65,D132&lt;1.55,F132&gt;=1.5),4.175,IF(AND(H132&gt;=13.433,A132&gt;=6.2,D132&lt;1.35,A132&gt;=5.65,D132&lt;1.55,F132&gt;=1.5),4.6,IF(AND(G132&lt;0.437,B132&gt;=2.65,D132&gt;=1.35,A132&gt;=5.65,D132&lt;1.55,F132&gt;=1.5),4.625,IF(AND(G132&gt;=0.437,B132&gt;=2.65,D132&gt;=1.35,A132&gt;=5.65,D132&lt;1.55,F132&gt;=1.5),4.75,IF(AND(B132&gt;=3.15,H132&lt;11.146,F132&gt;=2.5,A132&lt;7.05,D132&gt;=1.55,F132&gt;=1.5),5.667,IF(AND(B132&lt;2.65,H132&gt;=11.146,F132&gt;=2.5,A132&lt;7.05,D132&gt;=1.55,F132&gt;=1.5),5.8,IF(AND(B132&lt;3.3,A132&gt;=4.65,G132&lt;0.265,G132&lt;0.447,G132&lt;0.93,B132&lt;3.65,F132&lt;1.5),1.32,IF(AND(B132&gt;=3.3,A132&gt;=4.65,G132&lt;0.265,G132&lt;0.447,G132&lt;0.93,B132&lt;3.65,F132&lt;1.5),1.425,IF(AND(B132&lt;2.8,G132&gt;=0.356,D132&lt;1.45,A132&gt;=5.15,A132&lt;5.65,D132&lt;1.55,F132&gt;=1.5),3.86,IF(AND(B132&gt;=2.8,G132&gt;=0.356,D132&lt;1.45,A132&gt;=5.15,A132&lt;5.65,D132&lt;1.55,F132&gt;=1.5),3.6,IF(AND(B132&lt;2.6,H132&lt;13.433,A132&gt;=6.2,D132&lt;1.35,A132&gt;=5.65,D132&lt;1.55,F132&gt;=1.5),4.4,IF(AND(B132&gt;=2.6,H132&lt;13.433,A132&gt;=6.2,D132&lt;1.35,A132&gt;=5.65,D132&lt;1.55,F132&gt;=1.5),4.3,IF(AND(G132&lt;0.151,B132&lt;3.15,H132&lt;11.146,F132&gt;=2.5,A132&lt;7.05,D132&gt;=1.55,F132&gt;=1.5),5.5,IF(AND(H132&lt;15.52,B132&gt;=2.65,H132&gt;=11.146,F132&gt;=2.5,A132&lt;7.05,D132&gt;=1.55,F132&gt;=1.5),5.4,IF(AND(H132&gt;=15.52,B132&gt;=2.65,H132&gt;=11.146,F132&gt;=2.5,A132&lt;7.05,D132&gt;=1.55,F132&gt;=1.5),5.733,IF(AND(H132&lt;10.74,G132&gt;=0.151,B132&lt;3.15,H132&lt;11.146,F132&gt;=2.5,A132&lt;7.05,D132&gt;=1.55,F132&gt;=1.5),5.12,IF(AND(H132&gt;=10.74,G132&gt;=0.151,B132&lt;3.15,H132&lt;11.146,F132&gt;=2.5,A132&lt;7.05,D132&gt;=1.55,F132&gt;=1.5),4.9,"shouldnthappen")))))))))))))))))))))))))))))))))))</f>
        <v>6.3</v>
      </c>
      <c r="AS132" s="1" t="n">
        <f aca="false">IF(AND(F132&gt;=1.5,A132&lt;5.55),4.18,IF(AND(F132&gt;=2.5,B132&lt;2.75,A132&gt;=5.55),5.38,IF(AND(G132&gt;=0.587,B132&lt;3.75,F132&lt;1.5,A132&lt;5.55),1.48,IF(AND(H132&lt;6.51,B132&gt;=3.75,F132&lt;1.5,A132&lt;5.55),1.9,IF(AND(H132&gt;=6.51,B132&gt;=3.75,F132&lt;1.5,A132&lt;5.55),1.425,IF(AND(G132&gt;=0.868,F132&lt;2.5,B132&lt;2.75,A132&gt;=5.55),4.65,IF(AND(F132&lt;1.5,D132&lt;1.55,B132&gt;=2.75,A132&gt;=5.55),1.7,IF(AND(G132&gt;=0.857,D132&gt;=1.55,B132&gt;=2.75,A132&gt;=5.55),5.033,IF(AND(G132&gt;=0.518,G132&lt;0.587,B132&lt;3.75,F132&lt;1.5,A132&lt;5.55),1,IF(AND(D132&lt;1.05,G132&lt;0.868,F132&lt;2.5,B132&lt;2.75,A132&gt;=5.55),3.5,IF(AND(G132&lt;0.404,D132&gt;=1.05,G132&lt;0.868,F132&lt;2.5,B132&lt;2.75,A132&gt;=5.55),4.2,IF(AND(G132&gt;=0.404,D132&gt;=1.05,G132&lt;0.868,F132&lt;2.5,B132&lt;2.75,A132&gt;=5.55),3.94,IF(AND(F132&lt;2.5,B132&lt;2.95,F132&gt;=1.5,D132&lt;1.55,B132&gt;=2.75,A132&gt;=5.55),4.68,IF(AND(F132&gt;=2.5,B132&lt;2.95,F132&gt;=1.5,D132&lt;1.55,B132&gt;=2.75,A132&gt;=5.55),5.1,IF(AND(H132&lt;10.883,B132&gt;=2.95,F132&gt;=1.5,D132&lt;1.55,B132&gt;=2.75,A132&gt;=5.55),4.15,IF(AND(H132&gt;=10.883,B132&gt;=2.95,F132&gt;=1.5,D132&lt;1.55,B132&gt;=2.75,A132&gt;=5.55),4.5,IF(AND(H132&gt;=14.1,D132&lt;2.05,G132&lt;0.857,D132&gt;=1.55,B132&gt;=2.75,A132&gt;=5.55),6.6,IF(AND(G132&lt;0.063,B132&lt;3.15,G132&lt;0.518,G132&lt;0.587,B132&lt;3.75,F132&lt;1.5,A132&lt;5.55),1.4,IF(AND(G132&gt;=0.063,B132&lt;3.15,G132&lt;0.518,G132&lt;0.587,B132&lt;3.75,F132&lt;1.5,A132&lt;5.55),1.5,IF(AND(H132&gt;=10.563,B132&gt;=3.15,G132&lt;0.518,G132&lt;0.587,B132&lt;3.75,F132&lt;1.5,A132&lt;5.55),1.325,IF(AND(B132&lt;2.95,H132&lt;14.1,D132&lt;2.05,G132&lt;0.857,D132&gt;=1.55,B132&gt;=2.75,A132&gt;=5.55),6.125,IF(AND(A132&lt;6.65,G132&lt;0.364,D132&gt;=2.05,G132&lt;0.857,D132&gt;=1.55,B132&gt;=2.75,A132&gt;=5.55),5.45,IF(AND(G132&gt;=0.774,G132&gt;=0.364,D132&gt;=2.05,G132&lt;0.857,D132&gt;=1.55,B132&gt;=2.75,A132&gt;=5.55),5.4,IF(AND(H132&gt;=9.279,H132&lt;10.563,B132&gt;=3.15,G132&lt;0.518,G132&lt;0.587,B132&lt;3.75,F132&lt;1.5,A132&lt;5.55),1.475,IF(AND(D132&lt;1.65,B132&gt;=2.95,H132&lt;14.1,D132&lt;2.05,G132&lt;0.857,D132&gt;=1.55,B132&gt;=2.75,A132&gt;=5.55),5.8,IF(AND(B132&lt;3.15,A132&gt;=6.65,G132&lt;0.364,D132&gt;=2.05,G132&lt;0.857,D132&gt;=1.55,B132&gt;=2.75,A132&gt;=5.55),5.3,IF(AND(B132&gt;=3.15,A132&gt;=6.65,G132&lt;0.364,D132&gt;=2.05,G132&lt;0.857,D132&gt;=1.55,B132&gt;=2.75,A132&gt;=5.55),5.7,IF(AND(A132&gt;=6.75,G132&lt;0.774,G132&gt;=0.364,D132&gt;=2.05,G132&lt;0.857,D132&gt;=1.55,B132&gt;=2.75,A132&gt;=5.55),5.9,IF(AND(G132&lt;0.417,H132&lt;9.279,H132&lt;10.563,B132&gt;=3.15,G132&lt;0.518,G132&lt;0.587,B132&lt;3.75,F132&lt;1.5,A132&lt;5.55),1.4,IF(AND(G132&gt;=0.417,H132&lt;9.279,H132&lt;10.563,B132&gt;=3.15,G132&lt;0.518,G132&lt;0.587,B132&lt;3.75,F132&lt;1.5,A132&lt;5.55),1.3,IF(AND(A132&lt;6.3,D132&gt;=1.65,B132&gt;=2.95,H132&lt;14.1,D132&lt;2.05,G132&lt;0.857,D132&gt;=1.55,B132&gt;=2.75,A132&gt;=5.55),4.9,IF(AND(A132&gt;=6.3,D132&gt;=1.65,B132&gt;=2.95,H132&lt;14.1,D132&lt;2.05,G132&lt;0.857,D132&gt;=1.55,B132&gt;=2.75,A132&gt;=5.55),5.3,IF(AND(G132&gt;=0.657,A132&lt;6.75,G132&lt;0.774,G132&gt;=0.364,D132&gt;=2.05,G132&lt;0.857,D132&gt;=1.55,B132&gt;=2.75,A132&gt;=5.55),6,IF(AND(B132&lt;3.2,G132&lt;0.657,A132&lt;6.75,G132&lt;0.774,G132&gt;=0.364,D132&gt;=2.05,G132&lt;0.857,D132&gt;=1.55,B132&gt;=2.75,A132&gt;=5.55),5.6,IF(AND(B132&gt;=3.2,G132&lt;0.657,A132&lt;6.75,G132&lt;0.774,G132&gt;=0.364,D132&gt;=2.05,G132&lt;0.857,D132&gt;=1.55,B132&gt;=2.75,A132&gt;=5.55),5.65,"shouldnthappen")))))))))))))))))))))))))))))))))))</f>
        <v>5.8</v>
      </c>
      <c r="AT132" s="1" t="n">
        <f aca="false">IF(AND(H132&gt;=16.284,A132&gt;=5.55),6.533,IF(AND(G132&gt;=0.52,A132&lt;4.85,A132&lt;5.55),1.05,IF(AND(G132&lt;0.227,G132&lt;0.52,A132&lt;4.85,A132&lt;5.55),1.4,IF(AND(G132&gt;=0.227,G132&lt;0.52,A132&lt;4.85,A132&lt;5.55),1.3,IF(AND(D132&gt;=0.45,F132&lt;1.5,A132&gt;=4.85,A132&lt;5.55),1.667,IF(AND(B132&gt;=2.75,F132&gt;=1.5,A132&gt;=4.85,A132&lt;5.55),4.5,IF(AND(F132&lt;2.5,B132&gt;=3.15,H132&lt;16.284,A132&gt;=5.55),4.7,IF(AND(G132&gt;=0.934,D132&lt;0.45,F132&lt;1.5,A132&gt;=4.85,A132&lt;5.55),1.7,IF(AND(D132&gt;=1.2,B132&lt;2.75,F132&gt;=1.5,A132&gt;=4.85,A132&lt;5.55),4.25,IF(AND(G132&gt;=0.774,F132&gt;=2.5,B132&gt;=3.15,H132&lt;16.284,A132&gt;=5.55),5.4,IF(AND(B132&lt;3.1,G132&lt;0.934,D132&lt;0.45,F132&lt;1.5,A132&gt;=4.85,A132&lt;5.55),1.6,IF(AND(D132&lt;1.05,D132&lt;1.2,B132&lt;2.75,F132&gt;=1.5,A132&gt;=4.85,A132&lt;5.55),3.433,IF(AND(D132&gt;=1.05,D132&lt;1.2,B132&lt;2.75,F132&gt;=1.5,A132&gt;=4.85,A132&lt;5.55),3.267,IF(AND(H132&lt;8.486,D132&lt;1.35,F132&lt;2.5,B132&lt;3.15,H132&lt;16.284,A132&gt;=5.55),3.85,IF(AND(D132&gt;=1.55,D132&gt;=1.35,F132&lt;2.5,B132&lt;3.15,H132&lt;16.284,A132&gt;=5.55),5.1,IF(AND(H132&lt;10.464,A132&lt;6.35,F132&gt;=2.5,B132&lt;3.15,H132&lt;16.284,A132&gt;=5.55),5.08,IF(AND(H132&gt;=10.464,A132&lt;6.35,F132&gt;=2.5,B132&lt;3.15,H132&lt;16.284,A132&gt;=5.55),4.9,IF(AND(D132&lt;1.85,A132&gt;=6.35,F132&gt;=2.5,B132&lt;3.15,H132&lt;16.284,A132&gt;=5.55),5.8,IF(AND(H132&gt;=10.393,G132&lt;0.774,F132&gt;=2.5,B132&gt;=3.15,H132&lt;16.284,A132&gt;=5.55),5.425,IF(AND(B132&lt;2.6,H132&gt;=8.486,D132&lt;1.35,F132&lt;2.5,B132&lt;3.15,H132&lt;16.284,A132&gt;=5.55),3.9,IF(AND(G132&gt;=0.567,D132&lt;1.55,D132&gt;=1.35,F132&lt;2.5,B132&lt;3.15,H132&lt;16.284,A132&gt;=5.55),4.4,IF(AND(B132&lt;3.25,H132&lt;10.393,G132&lt;0.774,F132&gt;=2.5,B132&gt;=3.15,H132&lt;16.284,A132&gt;=5.55),5.7,IF(AND(B132&gt;=3.25,H132&lt;10.393,G132&lt;0.774,F132&gt;=2.5,B132&gt;=3.15,H132&lt;16.284,A132&gt;=5.55),5.98,IF(AND(G132&lt;0.079,G132&lt;0.338,B132&gt;=3.1,G132&lt;0.934,D132&lt;0.45,F132&lt;1.5,A132&gt;=4.85,A132&lt;5.55),1.425,IF(AND(B132&lt;3.35,G132&gt;=0.338,B132&gt;=3.1,G132&lt;0.934,D132&lt;0.45,F132&lt;1.5,A132&gt;=4.85,A132&lt;5.55),1.4,IF(AND(G132&lt;0.404,B132&gt;=2.6,H132&gt;=8.486,D132&lt;1.35,F132&lt;2.5,B132&lt;3.15,H132&lt;16.284,A132&gt;=5.55),4.3,IF(AND(G132&gt;=0.404,B132&gt;=2.6,H132&gt;=8.486,D132&lt;1.35,F132&lt;2.5,B132&lt;3.15,H132&lt;16.284,A132&gt;=5.55),4.025,IF(AND(B132&gt;=3.05,G132&lt;0.567,D132&lt;1.55,D132&gt;=1.35,F132&lt;2.5,B132&lt;3.15,H132&lt;16.284,A132&gt;=5.55),4.7,IF(AND(A132&lt;6.45,H132&lt;10.667,D132&gt;=1.85,A132&gt;=6.35,F132&gt;=2.5,B132&lt;3.15,H132&lt;16.284,A132&gt;=5.55),5.3,IF(AND(A132&gt;=6.45,H132&lt;10.667,D132&gt;=1.85,A132&gt;=6.35,F132&gt;=2.5,B132&lt;3.15,H132&lt;16.284,A132&gt;=5.55),5.167,IF(AND(B132&lt;2.95,H132&gt;=10.667,D132&gt;=1.85,A132&gt;=6.35,F132&gt;=2.5,B132&lt;3.15,H132&lt;16.284,A132&gt;=5.55),5.6,IF(AND(B132&gt;=2.95,H132&gt;=10.667,D132&gt;=1.85,A132&gt;=6.35,F132&gt;=2.5,B132&lt;3.15,H132&lt;16.284,A132&gt;=5.55),5.5,IF(AND(H132&lt;10.325,G132&gt;=0.079,G132&lt;0.338,B132&gt;=3.1,G132&lt;0.934,D132&lt;0.45,F132&lt;1.5,A132&gt;=4.85,A132&lt;5.55),1.5,IF(AND(G132&lt;0.385,B132&gt;=3.35,G132&gt;=0.338,B132&gt;=3.1,G132&lt;0.934,D132&lt;0.45,F132&lt;1.5,A132&gt;=4.85,A132&lt;5.55),1.5,IF(AND(G132&gt;=0.385,B132&gt;=3.35,G132&gt;=0.338,B132&gt;=3.1,G132&lt;0.934,D132&lt;0.45,F132&lt;1.5,A132&gt;=4.85,A132&lt;5.55),1.42,IF(AND(B132&lt;2.5,B132&lt;3.05,G132&lt;0.567,D132&lt;1.55,D132&gt;=1.35,F132&lt;2.5,B132&lt;3.15,H132&lt;16.284,A132&gt;=5.55),4.5,IF(AND(B132&gt;=2.5,B132&lt;3.05,G132&lt;0.567,D132&lt;1.55,D132&gt;=1.35,F132&lt;2.5,B132&lt;3.15,H132&lt;16.284,A132&gt;=5.55),4.56,IF(AND(H132&lt;12.506,H132&gt;=10.325,G132&gt;=0.079,G132&lt;0.338,B132&gt;=3.1,G132&lt;0.934,D132&lt;0.45,F132&lt;1.5,A132&gt;=4.85,A132&lt;5.55),1.2,IF(AND(H132&gt;=12.506,H132&gt;=10.325,G132&gt;=0.079,G132&lt;0.338,B132&gt;=3.1,G132&lt;0.934,D132&lt;0.45,F132&lt;1.5,A132&gt;=4.85,A132&lt;5.55),1.3,"shouldnthappen")))))))))))))))))))))))))))))))))))))))</f>
        <v>5.8</v>
      </c>
      <c r="AU132" s="1" t="n">
        <f aca="false">IF(AND(G132&gt;=0.52,B132&lt;3.05,F132&lt;1.5),1.1,IF(AND(G132&lt;0.35,G132&lt;0.52,B132&lt;3.05,F132&lt;1.5),1.4,IF(AND(G132&gt;=0.35,G132&lt;0.52,B132&lt;3.05,F132&lt;1.5),1.3,IF(AND(G132&gt;=0.227,G132&lt;0.347,B132&gt;=3.05,F132&lt;1.5),1.32,IF(AND(H132&lt;6.417,G132&gt;=0.347,B132&gt;=3.05,F132&lt;1.5),1.7,IF(AND(A132&gt;=7.25,A132&gt;=6.6,F132&gt;=2.5,F132&gt;=1.5),6.35,IF(AND(G132&lt;0.11,G132&lt;0.227,G132&lt;0.347,B132&gt;=3.05,F132&lt;1.5),1.333,IF(AND(H132&lt;9.441,H132&gt;=6.417,G132&gt;=0.347,B132&gt;=3.05,F132&lt;1.5),1.425,IF(AND(B132&lt;2.75,G132&lt;0.451,H132&lt;10.266,F132&lt;2.5,F132&gt;=1.5),4,IF(AND(B132&gt;=2.75,G132&lt;0.451,H132&lt;10.266,F132&lt;2.5,F132&gt;=1.5),4.433,IF(AND(G132&gt;=0.865,G132&gt;=0.451,H132&lt;10.266,F132&lt;2.5,F132&gt;=1.5),4.2,IF(AND(B132&lt;2.45,H132&lt;13.665,H132&gt;=10.266,F132&lt;2.5,F132&gt;=1.5),3.7,IF(AND(G132&lt;0.302,H132&gt;=13.665,H132&gt;=10.266,F132&lt;2.5,F132&gt;=1.5),5,IF(AND(B132&lt;2.9,A132&lt;6.1,A132&lt;6.6,F132&gt;=2.5,F132&gt;=1.5),5.06,IF(AND(B132&gt;=2.9,A132&lt;6.1,A132&lt;6.6,F132&gt;=2.5,F132&gt;=1.5),4.8,IF(AND(B132&lt;3.05,A132&gt;=6.1,A132&lt;6.6,F132&gt;=2.5,F132&gt;=1.5),5.6,IF(AND(B132&gt;=3.05,A132&gt;=6.1,A132&lt;6.6,F132&gt;=2.5,F132&gt;=1.5),5.267,IF(AND(H132&gt;=14.564,A132&lt;7.25,A132&gt;=6.6,F132&gt;=2.5,F132&gt;=1.5),5.6,IF(AND(H132&gt;=14.309,G132&gt;=0.11,G132&lt;0.227,G132&lt;0.347,B132&gt;=3.05,F132&lt;1.5),1.7,IF(AND(D132&lt;0.4,H132&gt;=9.441,H132&gt;=6.417,G132&gt;=0.347,B132&gt;=3.05,F132&lt;1.5),1.5,IF(AND(D132&gt;=0.4,H132&gt;=9.441,H132&gt;=6.417,G132&gt;=0.347,B132&gt;=3.05,F132&lt;1.5),1.633,IF(AND(A132&lt;5.35,G132&lt;0.865,G132&gt;=0.451,H132&lt;10.266,F132&lt;2.5,F132&gt;=1.5),3.15,IF(AND(D132&lt;1.45,G132&gt;=0.302,H132&gt;=13.665,H132&gt;=10.266,F132&lt;2.5,F132&gt;=1.5),4.74,IF(AND(D132&gt;=1.45,G132&gt;=0.302,H132&gt;=13.665,H132&gt;=10.266,F132&lt;2.5,F132&gt;=1.5),4.567,IF(AND(H132&lt;8.836,H132&lt;14.564,A132&lt;7.25,A132&gt;=6.6,F132&gt;=2.5,F132&gt;=1.5),5.7,IF(AND(H132&gt;=8.836,H132&lt;14.564,A132&lt;7.25,A132&gt;=6.6,F132&gt;=2.5,F132&gt;=1.5),5.9,IF(AND(H132&lt;11.53,H132&lt;14.309,G132&gt;=0.11,G132&lt;0.227,G132&lt;0.347,B132&gt;=3.05,F132&lt;1.5),1.5,IF(AND(H132&gt;=11.53,H132&lt;14.309,G132&gt;=0.11,G132&lt;0.227,G132&lt;0.347,B132&gt;=3.05,F132&lt;1.5),1.467,IF(AND(H132&lt;9.386,A132&gt;=5.35,G132&lt;0.865,G132&gt;=0.451,H132&lt;10.266,F132&lt;2.5,F132&gt;=1.5),3.56,IF(AND(H132&gt;=9.386,A132&gt;=5.35,G132&lt;0.865,G132&gt;=0.451,H132&lt;10.266,F132&lt;2.5,F132&gt;=1.5),4.2,IF(AND(H132&lt;11.036,D132&lt;1.45,B132&gt;=2.45,H132&lt;13.665,H132&gt;=10.266,F132&lt;2.5,F132&gt;=1.5),4.45,IF(AND(H132&gt;=11.036,D132&lt;1.45,B132&gt;=2.45,H132&lt;13.665,H132&gt;=10.266,F132&lt;2.5,F132&gt;=1.5),4.1,IF(AND(G132&gt;=0.585,D132&gt;=1.45,B132&gt;=2.45,H132&lt;13.665,H132&gt;=10.266,F132&lt;2.5,F132&gt;=1.5),4.9,IF(AND(H132&lt;11.743,G132&lt;0.585,D132&gt;=1.45,B132&gt;=2.45,H132&lt;13.665,H132&gt;=10.266,F132&lt;2.5,F132&gt;=1.5),4.7,IF(AND(H132&gt;=11.743,G132&lt;0.585,D132&gt;=1.45,B132&gt;=2.45,H132&lt;13.665,H132&gt;=10.266,F132&lt;2.5,F132&gt;=1.5),4.5,"shouldnthappen")))))))))))))))))))))))))))))))))))</f>
        <v>5.9</v>
      </c>
      <c r="AV132" s="1" t="n">
        <f aca="false">IF(AND(G132&gt;=0.356,F132&gt;=1.5,A132&lt;5.75),3.52,IF(AND(A132&lt;7.25,A132&gt;=7.1,A132&gt;=5.75),5.875,IF(AND(A132&gt;=7.25,A132&gt;=7.1,A132&gt;=5.75),6.5,IF(AND(D132&gt;=0.35,G132&gt;=0.586,F132&lt;1.5,A132&lt;5.75),1.8,IF(AND(D132&lt;1.4,G132&lt;0.356,F132&gt;=1.5,A132&lt;5.75),4.2,IF(AND(D132&gt;=1.4,G132&lt;0.356,F132&gt;=1.5,A132&lt;5.75),4.5,IF(AND(H132&gt;=11.218,A132&lt;5.05,G132&lt;0.586,F132&lt;1.5,A132&lt;5.75),1.225,IF(AND(G132&gt;=0.253,A132&gt;=5.05,G132&lt;0.586,F132&lt;1.5,A132&lt;5.75),1.3,IF(AND(B132&gt;=3.75,D132&lt;0.35,G132&gt;=0.586,F132&lt;1.5,A132&lt;5.75),1.567,IF(AND(B132&lt;2.85,D132&lt;1.35,D132&lt;1.65,A132&lt;7.1,A132&gt;=5.75),4.26,IF(AND(B132&gt;=2.85,D132&lt;1.35,D132&lt;1.65,A132&lt;7.1,A132&gt;=5.75),4.45,IF(AND(A132&lt;6.05,H132&lt;12.921,D132&gt;=1.65,A132&lt;7.1,A132&gt;=5.75),5.1,IF(AND(H132&gt;=15.338,H132&gt;=12.921,D132&gt;=1.65,A132&lt;7.1,A132&gt;=5.75),5.55,IF(AND(G132&lt;0.418,H132&lt;11.218,A132&lt;5.05,G132&lt;0.586,F132&lt;1.5,A132&lt;5.75),1.42,IF(AND(G132&gt;=0.418,H132&lt;11.218,A132&lt;5.05,G132&lt;0.586,F132&lt;1.5,A132&lt;5.75),1.3,IF(AND(H132&gt;=13.321,G132&lt;0.253,A132&gt;=5.05,G132&lt;0.586,F132&lt;1.5,A132&lt;5.75),1.7,IF(AND(H132&lt;6.089,B132&lt;3.75,D132&lt;0.35,G132&gt;=0.586,F132&lt;1.5,A132&lt;5.75),1.7,IF(AND(H132&gt;=6.089,B132&lt;3.75,D132&lt;0.35,G132&gt;=0.586,F132&lt;1.5,A132&lt;5.75),1.5,IF(AND(B132&lt;2.9,D132&lt;1.45,D132&gt;=1.35,D132&lt;1.65,A132&lt;7.1,A132&gt;=5.75),4.8,IF(AND(B132&gt;=2.9,D132&lt;1.45,D132&gt;=1.35,D132&lt;1.65,A132&lt;7.1,A132&gt;=5.75),4.475,IF(AND(B132&lt;2.5,D132&gt;=1.45,D132&gt;=1.35,D132&lt;1.65,A132&lt;7.1,A132&gt;=5.75),4.5,IF(AND(H132&lt;8.884,A132&gt;=6.05,H132&lt;12.921,D132&gt;=1.65,A132&lt;7.1,A132&gt;=5.75),5.4,IF(AND(A132&lt;6.3,H132&lt;15.338,H132&gt;=12.921,D132&gt;=1.65,A132&lt;7.1,A132&gt;=5.75),4.967,IF(AND(A132&gt;=6.3,H132&lt;15.338,H132&gt;=12.921,D132&gt;=1.65,A132&lt;7.1,A132&gt;=5.75),5.133,IF(AND(H132&lt;10.826,H132&lt;13.321,G132&lt;0.253,A132&gt;=5.05,G132&lt;0.586,F132&lt;1.5,A132&lt;5.75),1.5,IF(AND(H132&gt;=10.826,H132&lt;13.321,G132&lt;0.253,A132&gt;=5.05,G132&lt;0.586,F132&lt;1.5,A132&lt;5.75),1.4,IF(AND(H132&lt;7.47,B132&gt;=2.5,D132&gt;=1.45,D132&gt;=1.35,D132&lt;1.65,A132&lt;7.1,A132&gt;=5.75),5.1,IF(AND(H132&gt;=7.47,B132&gt;=2.5,D132&gt;=1.45,D132&gt;=1.35,D132&lt;1.65,A132&lt;7.1,A132&gt;=5.75),4.725,IF(AND(H132&lt;9.637,H132&gt;=8.884,A132&gt;=6.05,H132&lt;12.921,D132&gt;=1.65,A132&lt;7.1,A132&gt;=5.75),5.9,IF(AND(B132&lt;2.6,H132&gt;=9.637,H132&gt;=8.884,A132&gt;=6.05,H132&lt;12.921,D132&gt;=1.65,A132&lt;7.1,A132&gt;=5.75),5.8,IF(AND(B132&lt;2.75,B132&gt;=2.6,H132&gt;=9.637,H132&gt;=8.884,A132&gt;=6.05,H132&lt;12.921,D132&gt;=1.65,A132&lt;7.1,A132&gt;=5.75),5.3,IF(AND(D132&lt;2.25,B132&gt;=2.75,B132&gt;=2.6,H132&gt;=9.637,H132&gt;=8.884,A132&gt;=6.05,H132&lt;12.921,D132&gt;=1.65,A132&lt;7.1,A132&gt;=5.75),5.6,IF(AND(D132&gt;=2.25,B132&gt;=2.75,B132&gt;=2.6,H132&gt;=9.637,H132&gt;=8.884,A132&gt;=6.05,H132&lt;12.921,D132&gt;=1.65,A132&lt;7.1,A132&gt;=5.75),5.5,"shouldnthappen")))))))))))))))))))))))))))))))))</f>
        <v>5.875</v>
      </c>
      <c r="AW132" s="1" t="n">
        <f aca="false">IF(AND(G132&gt;=0.905,F132&lt;1.5),1.767,IF(AND(H132&gt;=16.674,F132&gt;=1.5),6.55,IF(AND(A132&lt;4.35,H132&lt;14.344,G132&lt;0.905,F132&lt;1.5),1.1,IF(AND(B132&lt;3.65,H132&gt;=14.344,G132&lt;0.905,F132&lt;1.5),1.5,IF(AND(B132&gt;=3.65,H132&gt;=14.344,G132&lt;0.905,F132&lt;1.5),1.65,IF(AND(B132&lt;2.6,F132&gt;=2.5,H132&lt;16.674,F132&gt;=1.5),4.5,IF(AND(D132&gt;=0.45,A132&gt;=4.35,H132&lt;14.344,G132&lt;0.905,F132&lt;1.5),1.65,IF(AND(D132&lt;1.15,A132&lt;5.9,F132&lt;2.5,H132&lt;16.674,F132&gt;=1.5),3.56,IF(AND(B132&lt;2.75,A132&gt;=5.9,F132&lt;2.5,H132&lt;16.674,F132&gt;=1.5),5,IF(AND(H132&lt;13.531,B132&gt;=2.75,A132&gt;=5.9,F132&lt;2.5,H132&lt;16.674,F132&gt;=1.5),4.333,IF(AND(B132&lt;3.2,G132&gt;=0.669,B132&gt;=2.6,F132&gt;=2.5,H132&lt;16.674,F132&gt;=1.5),5.08,IF(AND(B132&gt;=3.2,G132&gt;=0.669,B132&gt;=2.6,F132&gt;=2.5,H132&lt;16.674,F132&gt;=1.5),5.4,IF(AND(B132&lt;3.15,A132&lt;5.05,D132&lt;0.45,A132&gt;=4.35,H132&lt;14.344,G132&lt;0.905,F132&lt;1.5),1.45,IF(AND(A132&gt;=5.55,A132&gt;=5.05,D132&lt;0.45,A132&gt;=4.35,H132&lt;14.344,G132&lt;0.905,F132&lt;1.5),1.5,IF(AND(A132&lt;5.55,A132&lt;5.65,D132&gt;=1.15,A132&lt;5.9,F132&lt;2.5,H132&lt;16.674,F132&gt;=1.5),3.95,IF(AND(A132&gt;=5.55,A132&lt;5.65,D132&gt;=1.15,A132&lt;5.9,F132&lt;2.5,H132&lt;16.674,F132&gt;=1.5),3.82,IF(AND(G132&lt;0.39,A132&gt;=5.65,D132&gt;=1.15,A132&lt;5.9,F132&lt;2.5,H132&lt;16.674,F132&gt;=1.5),4.35,IF(AND(G132&gt;=0.39,A132&gt;=5.65,D132&gt;=1.15,A132&lt;5.9,F132&lt;2.5,H132&lt;16.674,F132&gt;=1.5),3.95,IF(AND(G132&lt;0.466,H132&gt;=13.531,B132&gt;=2.75,A132&gt;=5.9,F132&lt;2.5,H132&lt;16.674,F132&gt;=1.5),4.8,IF(AND(G132&gt;=0.466,H132&gt;=13.531,B132&gt;=2.75,A132&gt;=5.9,F132&lt;2.5,H132&lt;16.674,F132&gt;=1.5),4.7,IF(AND(H132&lt;10.144,D132&lt;2.05,G132&lt;0.669,B132&gt;=2.6,F132&gt;=2.5,H132&lt;16.674,F132&gt;=1.5),5.3,IF(AND(H132&gt;=10.144,D132&lt;2.05,G132&lt;0.669,B132&gt;=2.6,F132&gt;=2.5,H132&lt;16.674,F132&gt;=1.5),5.133,IF(AND(D132&gt;=2.45,D132&gt;=2.05,G132&lt;0.669,B132&gt;=2.6,F132&gt;=2.5,H132&lt;16.674,F132&gt;=1.5),5.9,IF(AND(B132&lt;3.25,B132&gt;=3.15,A132&lt;5.05,D132&lt;0.45,A132&gt;=4.35,H132&lt;14.344,G132&lt;0.905,F132&lt;1.5),1.2,IF(AND(B132&gt;=3.25,B132&gt;=3.15,A132&lt;5.05,D132&lt;0.45,A132&gt;=4.35,H132&lt;14.344,G132&lt;0.905,F132&lt;1.5),1.36,IF(AND(B132&gt;=3.8,A132&lt;5.55,A132&gt;=5.05,D132&lt;0.45,A132&gt;=4.35,H132&lt;14.344,G132&lt;0.905,F132&lt;1.5),1.3,IF(AND(G132&lt;0.05,B132&lt;3.8,A132&lt;5.55,A132&gt;=5.05,D132&lt;0.45,A132&gt;=4.35,H132&lt;14.344,G132&lt;0.905,F132&lt;1.5),1.4,IF(AND(G132&lt;0.107,G132&lt;0.395,D132&lt;2.45,D132&gt;=2.05,G132&lt;0.669,B132&gt;=2.6,F132&gt;=2.5,H132&lt;16.674,F132&gt;=1.5),5.667,IF(AND(G132&lt;0.537,G132&gt;=0.395,D132&lt;2.45,D132&gt;=2.05,G132&lt;0.669,B132&gt;=2.6,F132&gt;=2.5,H132&lt;16.674,F132&gt;=1.5),5.6,IF(AND(G132&gt;=0.537,G132&gt;=0.395,D132&lt;2.45,D132&gt;=2.05,G132&lt;0.669,B132&gt;=2.6,F132&gt;=2.5,H132&lt;16.674,F132&gt;=1.5),5.775,IF(AND(B132&lt;3.6,G132&gt;=0.05,B132&lt;3.8,A132&lt;5.55,A132&gt;=5.05,D132&lt;0.45,A132&gt;=4.35,H132&lt;14.344,G132&lt;0.905,F132&lt;1.5),1.475,IF(AND(B132&gt;=3.6,G132&gt;=0.05,B132&lt;3.8,A132&lt;5.55,A132&gt;=5.05,D132&lt;0.45,A132&gt;=4.35,H132&lt;14.344,G132&lt;0.905,F132&lt;1.5),1.5,IF(AND(G132&lt;0.312,G132&gt;=0.107,G132&lt;0.395,D132&lt;2.45,D132&gt;=2.05,G132&lt;0.669,B132&gt;=2.6,F132&gt;=2.5,H132&lt;16.674,F132&gt;=1.5),5.18,IF(AND(G132&gt;=0.312,G132&gt;=0.107,G132&lt;0.395,D132&lt;2.45,D132&gt;=2.05,G132&lt;0.669,B132&gt;=2.6,F132&gt;=2.5,H132&lt;16.674,F132&gt;=1.5),5.4,"shouldnthappen"))))))))))))))))))))))))))))))))))</f>
        <v>5.133</v>
      </c>
      <c r="AX132" s="1" t="n">
        <f aca="false">IF(AND(D132&gt;=1.3,B132&gt;=3.45),6.25,IF(AND(B132&lt;2.75,A132&lt;5.25,B132&lt;3.45),3.9,IF(AND(D132&lt;0.25,D132&lt;1.3,B132&gt;=3.45),1.16,IF(AND(A132&gt;=5.05,B132&gt;=2.75,A132&lt;5.25,B132&lt;3.45),1.7,IF(AND(D132&lt;0.7,F132&lt;2.5,A132&gt;=5.25,B132&lt;3.45),1.5,IF(AND(H132&gt;=16.284,F132&gt;=2.5,A132&gt;=5.25,B132&lt;3.45),6.6,IF(AND(G132&lt;0.123,D132&gt;=0.25,D132&lt;1.3,B132&gt;=3.45),1.3,IF(AND(A132&lt;4.5,A132&lt;5.05,B132&gt;=2.75,A132&lt;5.25,B132&lt;3.45),1.3,IF(AND(A132&lt;5.05,G132&gt;=0.123,D132&gt;=0.25,D132&lt;1.3,B132&gt;=3.45),1.6,IF(AND(B132&lt;3.15,A132&gt;=4.5,A132&lt;5.05,B132&gt;=2.75,A132&lt;5.25,B132&lt;3.45),1.54,IF(AND(B132&gt;=3.15,A132&gt;=4.5,A132&lt;5.05,B132&gt;=2.75,A132&lt;5.25,B132&lt;3.45),1.35,IF(AND(D132&gt;=1.4,A132&lt;5.9,D132&gt;=0.7,F132&lt;2.5,A132&gt;=5.25,B132&lt;3.45),4.5,IF(AND(D132&gt;=1.55,A132&gt;=5.9,D132&gt;=0.7,F132&lt;2.5,A132&gt;=5.25,B132&lt;3.45),4.95,IF(AND(G132&gt;=0.682,D132&gt;=2.05,H132&lt;16.284,F132&gt;=2.5,A132&gt;=5.25,B132&lt;3.45),5.26,IF(AND(A132&lt;5.4,A132&gt;=5.05,G132&gt;=0.123,D132&gt;=0.25,D132&lt;1.3,B132&gt;=3.45),1.64,IF(AND(A132&gt;=5.4,A132&gt;=5.05,G132&gt;=0.123,D132&gt;=0.25,D132&lt;1.3,B132&gt;=3.45),1.6,IF(AND(G132&lt;0.372,D132&lt;1.4,A132&lt;5.9,D132&gt;=0.7,F132&lt;2.5,A132&gt;=5.25,B132&lt;3.45),4.175,IF(AND(D132&lt;1.35,D132&lt;1.55,A132&gt;=5.9,D132&gt;=0.7,F132&lt;2.5,A132&gt;=5.25,B132&lt;3.45),4.2,IF(AND(B132&lt;2.35,G132&lt;0.596,D132&lt;2.05,H132&lt;16.284,F132&gt;=2.5,A132&gt;=5.25,B132&lt;3.45),5,IF(AND(G132&gt;=0.888,G132&gt;=0.596,D132&lt;2.05,H132&lt;16.284,F132&gt;=2.5,A132&gt;=5.25,B132&lt;3.45),4.8,IF(AND(A132&gt;=6.85,G132&lt;0.682,D132&gt;=2.05,H132&lt;16.284,F132&gt;=2.5,A132&gt;=5.25,B132&lt;3.45),5.4,IF(AND(A132&gt;=5.75,G132&gt;=0.372,D132&lt;1.4,A132&lt;5.9,D132&gt;=0.7,F132&lt;2.5,A132&gt;=5.25,B132&lt;3.45),3.933,IF(AND(A132&gt;=6.75,D132&gt;=1.35,D132&lt;1.55,A132&gt;=5.9,D132&gt;=0.7,F132&lt;2.5,A132&gt;=5.25,B132&lt;3.45),4.8,IF(AND(H132&lt;11.084,B132&gt;=2.35,G132&lt;0.596,D132&lt;2.05,H132&lt;16.284,F132&gt;=2.5,A132&gt;=5.25,B132&lt;3.45),5.3,IF(AND(H132&lt;8.435,G132&lt;0.888,G132&gt;=0.596,D132&lt;2.05,H132&lt;16.284,F132&gt;=2.5,A132&gt;=5.25,B132&lt;3.45),5.1,IF(AND(H132&gt;=8.435,G132&lt;0.888,G132&gt;=0.596,D132&lt;2.05,H132&lt;16.284,F132&gt;=2.5,A132&gt;=5.25,B132&lt;3.45),4.94,IF(AND(B132&lt;3.15,A132&lt;6.85,G132&lt;0.682,D132&gt;=2.05,H132&lt;16.284,F132&gt;=2.5,A132&gt;=5.25,B132&lt;3.45),5.6,IF(AND(B132&gt;=3.15,A132&lt;6.85,G132&lt;0.682,D132&gt;=2.05,H132&lt;16.284,F132&gt;=2.5,A132&gt;=5.25,B132&lt;3.45),5.74,IF(AND(G132&lt;0.572,A132&lt;5.75,G132&gt;=0.372,D132&lt;1.4,A132&lt;5.9,D132&gt;=0.7,F132&lt;2.5,A132&gt;=5.25,B132&lt;3.45),3.7,IF(AND(D132&lt;1.45,A132&lt;6.75,D132&gt;=1.35,D132&lt;1.55,A132&gt;=5.9,D132&gt;=0.7,F132&lt;2.5,A132&gt;=5.25,B132&lt;3.45),4.46,IF(AND(D132&gt;=1.45,A132&lt;6.75,D132&gt;=1.35,D132&lt;1.55,A132&gt;=5.9,D132&gt;=0.7,F132&lt;2.5,A132&gt;=5.25,B132&lt;3.45),4.567,IF(AND(H132&lt;12.532,H132&gt;=11.084,B132&gt;=2.35,G132&lt;0.596,D132&lt;2.05,H132&lt;16.284,F132&gt;=2.5,A132&gt;=5.25,B132&lt;3.45),5.8,IF(AND(H132&gt;=12.532,H132&gt;=11.084,B132&gt;=2.35,G132&lt;0.596,D132&lt;2.05,H132&lt;16.284,F132&gt;=2.5,A132&gt;=5.25,B132&lt;3.45),5.667,IF(AND(A132&gt;=5.65,G132&gt;=0.572,A132&lt;5.75,G132&gt;=0.372,D132&lt;1.4,A132&lt;5.9,D132&gt;=0.7,F132&lt;2.5,A132&gt;=5.25,B132&lt;3.45),4.2,IF(AND(G132&lt;0.862,A132&lt;5.65,G132&gt;=0.572,A132&lt;5.75,G132&gt;=0.372,D132&lt;1.4,A132&lt;5.9,D132&gt;=0.7,F132&lt;2.5,A132&gt;=5.25,B132&lt;3.45),3.9,IF(AND(G132&gt;=0.862,A132&lt;5.65,G132&gt;=0.572,A132&lt;5.75,G132&gt;=0.372,D132&lt;1.4,A132&lt;5.9,D132&gt;=0.7,F132&lt;2.5,A132&gt;=5.25,B132&lt;3.45),4,"shouldnthappen"))))))))))))))))))))))))))))))))))))</f>
        <v>5.667</v>
      </c>
      <c r="AY132" s="1" t="n">
        <f aca="false">IF(AND(H132&gt;=8.233,D132&gt;=0.8,A132&lt;5.55),3.525,IF(AND(B132&lt;2.9,H132&gt;=15.534,A132&gt;=5.55),4.8,IF(AND(H132&gt;=12.259,A132&lt;4.75,D132&lt;0.8,A132&lt;5.55),1.25,IF(AND(B132&gt;=3.85,A132&gt;=4.75,D132&lt;0.8,A132&lt;5.55),1.425,IF(AND(D132&lt;1.55,H132&lt;8.233,D132&gt;=0.8,A132&lt;5.55),3.975,IF(AND(D132&gt;=1.55,H132&lt;8.233,D132&gt;=0.8,A132&lt;5.55),4.5,IF(AND(D132&lt;0.65,D132&lt;1.7,H132&lt;15.534,A132&gt;=5.55),1.7,IF(AND(A132&gt;=7.05,D132&gt;=1.7,H132&lt;15.534,A132&gt;=5.55),6.3,IF(AND(B132&gt;=3.35,B132&gt;=2.9,H132&gt;=15.534,A132&gt;=5.55),5.4,IF(AND(B132&lt;3.1,H132&lt;12.259,A132&lt;4.75,D132&lt;0.8,A132&lt;5.55),1.367,IF(AND(B132&gt;=3.1,H132&lt;12.259,A132&lt;4.75,D132&lt;0.8,A132&lt;5.55),1.4,IF(AND(G132&gt;=0.905,B132&lt;3.85,A132&gt;=4.75,D132&lt;0.8,A132&lt;5.55),1.9,IF(AND(H132&lt;15.681,B132&lt;3.35,B132&gt;=2.9,H132&gt;=15.534,A132&gt;=5.55),5.8,IF(AND(H132&gt;=15.681,B132&lt;3.35,B132&gt;=2.9,H132&gt;=15.534,A132&gt;=5.55),5.7,IF(AND(H132&gt;=14.877,G132&lt;0.905,B132&lt;3.85,A132&gt;=4.75,D132&lt;0.8,A132&lt;5.55),1.3,IF(AND(D132&gt;=1.25,B132&lt;2.65,D132&gt;=0.65,D132&lt;1.7,H132&lt;15.534,A132&gt;=5.55),4.433,IF(AND(G132&gt;=0.622,B132&lt;3.15,A132&lt;7.05,D132&gt;=1.7,H132&lt;15.534,A132&gt;=5.55),5.08,IF(AND(H132&gt;=13.42,B132&gt;=3.15,A132&lt;7.05,D132&gt;=1.7,H132&lt;15.534,A132&gt;=5.55),5.1,IF(AND(G132&lt;0.265,H132&lt;14.877,G132&lt;0.905,B132&lt;3.85,A132&gt;=4.75,D132&lt;0.8,A132&lt;5.55),1.2,IF(AND(A132&lt;5.75,D132&lt;1.25,B132&lt;2.65,D132&gt;=0.65,D132&lt;1.7,H132&lt;15.534,A132&gt;=5.55),3.7,IF(AND(A132&gt;=5.75,D132&lt;1.25,B132&lt;2.65,D132&gt;=0.65,D132&lt;1.7,H132&lt;15.534,A132&gt;=5.55),4,IF(AND(G132&gt;=0.652,D132&lt;1.35,B132&gt;=2.65,D132&gt;=0.65,D132&lt;1.7,H132&lt;15.534,A132&gt;=5.55),3.6,IF(AND(H132&lt;7.47,D132&gt;=1.35,B132&gt;=2.65,D132&gt;=0.65,D132&lt;1.7,H132&lt;15.534,A132&gt;=5.55),5.1,IF(AND(H132&lt;10.914,G132&lt;0.622,B132&lt;3.15,A132&lt;7.05,D132&gt;=1.7,H132&lt;15.534,A132&gt;=5.55),5.36,IF(AND(H132&gt;=10.914,G132&lt;0.622,B132&lt;3.15,A132&lt;7.05,D132&gt;=1.7,H132&lt;15.534,A132&gt;=5.55),5.64,IF(AND(G132&gt;=0.657,H132&lt;13.42,B132&gt;=3.15,A132&lt;7.05,D132&gt;=1.7,H132&lt;15.534,A132&gt;=5.55),6,IF(AND(G132&gt;=0.782,G132&gt;=0.265,H132&lt;14.877,G132&lt;0.905,B132&lt;3.85,A132&gt;=4.75,D132&lt;0.8,A132&lt;5.55),1.48,IF(AND(H132&lt;11.286,G132&lt;0.652,D132&lt;1.35,B132&gt;=2.65,D132&gt;=0.65,D132&lt;1.7,H132&lt;15.534,A132&gt;=5.55),4.24,IF(AND(H132&gt;=11.286,G132&lt;0.652,D132&lt;1.35,B132&gt;=2.65,D132&gt;=0.65,D132&lt;1.7,H132&lt;15.534,A132&gt;=5.55),4.05,IF(AND(G132&lt;0.413,H132&gt;=7.47,D132&gt;=1.35,B132&gt;=2.65,D132&gt;=0.65,D132&lt;1.7,H132&lt;15.534,A132&gt;=5.55),5.1,IF(AND(H132&lt;11.325,G132&lt;0.657,H132&lt;13.42,B132&gt;=3.15,A132&lt;7.05,D132&gt;=1.7,H132&lt;15.534,A132&gt;=5.55),5.8,IF(AND(H132&gt;=11.325,G132&lt;0.657,H132&lt;13.42,B132&gt;=3.15,A132&lt;7.05,D132&gt;=1.7,H132&lt;15.534,A132&gt;=5.55),5.6,IF(AND(D132&gt;=0.35,G132&lt;0.782,G132&gt;=0.265,H132&lt;14.877,G132&lt;0.905,B132&lt;3.85,A132&gt;=4.75,D132&lt;0.8,A132&lt;5.55),1.633,IF(AND(B132&lt;2.85,G132&gt;=0.413,H132&gt;=7.47,D132&gt;=1.35,B132&gt;=2.65,D132&gt;=0.65,D132&lt;1.7,H132&lt;15.534,A132&gt;=5.55),4.6,IF(AND(D132&lt;0.15,D132&lt;0.35,G132&lt;0.782,G132&gt;=0.265,H132&lt;14.877,G132&lt;0.905,B132&lt;3.85,A132&gt;=4.75,D132&lt;0.8,A132&lt;5.55),1.5,IF(AND(D132&gt;=0.15,D132&lt;0.35,G132&lt;0.782,G132&gt;=0.265,H132&lt;14.877,G132&lt;0.905,B132&lt;3.85,A132&gt;=4.75,D132&lt;0.8,A132&lt;5.55),1.543,IF(AND(A132&gt;=6.8,B132&gt;=2.85,G132&gt;=0.413,H132&gt;=7.47,D132&gt;=1.35,B132&gt;=2.65,D132&gt;=0.65,D132&lt;1.7,H132&lt;15.534,A132&gt;=5.55),4.9,IF(AND(H132&lt;13.531,A132&lt;6.8,B132&gt;=2.85,G132&gt;=0.413,H132&gt;=7.47,D132&gt;=1.35,B132&gt;=2.65,D132&gt;=0.65,D132&lt;1.7,H132&lt;15.534,A132&gt;=5.55),4.5,IF(AND(H132&gt;=13.531,A132&lt;6.8,B132&gt;=2.85,G132&gt;=0.413,H132&gt;=7.47,D132&gt;=1.35,B132&gt;=2.65,D132&gt;=0.65,D132&lt;1.7,H132&lt;15.534,A132&gt;=5.55),4.7,"shouldnthappen")))))))))))))))))))))))))))))))))))))))</f>
        <v>4.9</v>
      </c>
      <c r="AZ132" s="1" t="n">
        <f aca="false">IF(AND(H132&gt;=15.371,B132&gt;=3.35),5.4,IF(AND(G132&gt;=0.851,H132&gt;=15.244,B132&lt;3.35),4.75,IF(AND(F132&gt;=2,H132&lt;15.371,B132&gt;=3.35),5.6,IF(AND(B132&lt;2.75,A132&lt;5.15,H132&lt;15.244,B132&lt;3.35),3.42,IF(AND(A132&gt;=7.25,G132&lt;0.851,H132&gt;=15.244,B132&lt;3.35),6.6,IF(AND(A132&lt;4.45,B132&gt;=2.75,A132&lt;5.15,H132&lt;15.244,B132&lt;3.35),1.1,IF(AND(G132&lt;0.527,A132&lt;7.25,G132&lt;0.851,H132&gt;=15.244,B132&lt;3.35),5.08,IF(AND(G132&gt;=0.527,A132&lt;7.25,G132&lt;0.851,H132&gt;=15.244,B132&lt;3.35),5.8,IF(AND(D132&gt;=0.35,B132&lt;3.7,F132&lt;2,H132&lt;15.371,B132&gt;=3.35),1.55,IF(AND(H132&lt;6.542,B132&gt;=3.7,F132&lt;2,H132&lt;15.371,B132&gt;=3.35),1.9,IF(AND(B132&lt;3.25,A132&gt;=4.45,B132&gt;=2.75,A132&lt;5.15,H132&lt;15.244,B132&lt;3.35),1.46,IF(AND(B132&gt;=3.25,A132&gt;=4.45,B132&gt;=2.75,A132&lt;5.15,H132&lt;15.244,B132&lt;3.35),1.7,IF(AND(H132&lt;13.654,B132&gt;=2.95,D132&lt;1.45,A132&gt;=5.15,H132&lt;15.244,B132&lt;3.35),4.3,IF(AND(H132&gt;=13.654,B132&gt;=2.95,D132&lt;1.45,A132&gt;=5.15,H132&lt;15.244,B132&lt;3.35),4.625,IF(AND(F132&gt;=2.5,D132&lt;1.75,D132&gt;=1.45,A132&gt;=5.15,H132&lt;15.244,B132&lt;3.35),5.3,IF(AND(G132&gt;=0.853,D132&gt;=1.75,D132&gt;=1.45,A132&gt;=5.15,H132&lt;15.244,B132&lt;3.35),5.15,IF(AND(D132&gt;=0.25,D132&lt;0.35,B132&lt;3.7,F132&lt;2,H132&lt;15.371,B132&gt;=3.35),1.3,IF(AND(B132&lt;3.85,H132&gt;=6.542,B132&gt;=3.7,F132&lt;2,H132&lt;15.371,B132&gt;=3.35),1.633,IF(AND(H132&lt;7.02,H132&lt;10.688,B132&lt;2.95,D132&lt;1.45,A132&gt;=5.15,H132&lt;15.244,B132&lt;3.35),3.98,IF(AND(G132&lt;0.338,H132&gt;=10.688,B132&lt;2.95,D132&lt;1.45,A132&gt;=5.15,H132&lt;15.244,B132&lt;3.35),4.22,IF(AND(G132&gt;=0.338,H132&gt;=10.688,B132&lt;2.95,D132&lt;1.45,A132&gt;=5.15,H132&lt;15.244,B132&lt;3.35),3.9,IF(AND(B132&lt;2.75,F132&lt;2.5,D132&lt;1.75,D132&gt;=1.45,A132&gt;=5.15,H132&lt;15.244,B132&lt;3.35),5.1,IF(AND(B132&gt;=2.75,F132&lt;2.5,D132&lt;1.75,D132&gt;=1.45,A132&gt;=5.15,H132&lt;15.244,B132&lt;3.35),4.74,IF(AND(A132&gt;=7,G132&lt;0.853,D132&gt;=1.75,D132&gt;=1.45,A132&gt;=5.15,H132&lt;15.244,B132&lt;3.35),6.5,IF(AND(G132&gt;=0.934,D132&lt;0.25,D132&lt;0.35,B132&lt;3.7,F132&lt;2,H132&lt;15.371,B132&gt;=3.35),1.7,IF(AND(D132&lt;0.25,B132&gt;=3.85,H132&gt;=6.542,B132&gt;=3.7,F132&lt;2,H132&lt;15.371,B132&gt;=3.35),1.5,IF(AND(D132&gt;=0.25,B132&gt;=3.85,H132&gt;=6.542,B132&gt;=3.7,F132&lt;2,H132&lt;15.371,B132&gt;=3.35),1.4,IF(AND(B132&lt;2.5,H132&gt;=7.02,H132&lt;10.688,B132&lt;2.95,D132&lt;1.45,A132&gt;=5.15,H132&lt;15.244,B132&lt;3.35),3.8,IF(AND(G132&gt;=0.74,A132&lt;7,G132&lt;0.853,D132&gt;=1.75,D132&gt;=1.45,A132&gt;=5.15,H132&lt;15.244,B132&lt;3.35),6,IF(AND(G132&gt;=0.61,G132&lt;0.934,D132&lt;0.25,D132&lt;0.35,B132&lt;3.7,F132&lt;2,H132&lt;15.371,B132&gt;=3.35),1.5,IF(AND(D132&lt;1.15,B132&gt;=2.5,H132&gt;=7.02,H132&lt;10.688,B132&lt;2.95,D132&lt;1.45,A132&gt;=5.15,H132&lt;15.244,B132&lt;3.35),3.5,IF(AND(D132&gt;=1.15,B132&gt;=2.5,H132&gt;=7.02,H132&lt;10.688,B132&lt;2.95,D132&lt;1.45,A132&gt;=5.15,H132&lt;15.244,B132&lt;3.35),3.6,IF(AND(G132&gt;=0.626,G132&lt;0.74,A132&lt;7,G132&lt;0.853,D132&gt;=1.75,D132&gt;=1.45,A132&gt;=5.15,H132&lt;15.244,B132&lt;3.35),4.9,IF(AND(H132&lt;13.641,G132&lt;0.61,G132&lt;0.934,D132&lt;0.25,D132&lt;0.35,B132&lt;3.7,F132&lt;2,H132&lt;15.371,B132&gt;=3.35),1.425,IF(AND(H132&gt;=13.641,G132&lt;0.61,G132&lt;0.934,D132&lt;0.25,D132&lt;0.35,B132&lt;3.7,F132&lt;2,H132&lt;15.371,B132&gt;=3.35),1.3,IF(AND(B132&lt;3.05,G132&lt;0.626,G132&lt;0.74,A132&lt;7,G132&lt;0.853,D132&gt;=1.75,D132&gt;=1.45,A132&gt;=5.15,H132&lt;15.244,B132&lt;3.35),5.475,IF(AND(B132&gt;=3.05,G132&lt;0.626,G132&lt;0.74,A132&lt;7,G132&lt;0.853,D132&gt;=1.75,D132&gt;=1.45,A132&gt;=5.15,H132&lt;15.244,B132&lt;3.35),5.633,"shouldnthappen")))))))))))))))))))))))))))))))))))))</f>
        <v>5.3</v>
      </c>
      <c r="BA132" s="1" t="n">
        <f aca="false">IF(AND(F132&gt;=2,B132&gt;=3.4),6.1,IF(AND(B132&lt;2.75,A132&lt;5.15,B132&lt;3.4),3.225,IF(AND(G132&gt;=0.821,F132&lt;2,B132&gt;=3.4),1.9,IF(AND(B132&gt;=3.2,B132&gt;=2.75,A132&lt;5.15,B132&lt;3.4),1.7,IF(AND(A132&lt;4.8,G132&lt;0.821,F132&lt;2,B132&gt;=3.4),1,IF(AND(G132&gt;=0.446,B132&lt;3.2,B132&gt;=2.75,A132&lt;5.15,B132&lt;3.4),1.1,IF(AND(G132&lt;0.356,D132&lt;1.45,A132&lt;6.25,A132&gt;=5.15,B132&lt;3.4),4.32,IF(AND(G132&lt;0.591,D132&gt;=1.45,A132&lt;6.25,A132&gt;=5.15,B132&lt;3.4),4.6,IF(AND(D132&lt;1.75,G132&lt;0.597,A132&gt;=6.25,A132&gt;=5.15,B132&lt;3.4),4.86,IF(AND(H132&gt;=16.472,G132&gt;=0.597,A132&gt;=6.25,A132&gt;=5.15,B132&lt;3.4),6.6,IF(AND(G132&lt;0.063,G132&lt;0.446,B132&lt;3.2,B132&gt;=2.75,A132&lt;5.15,B132&lt;3.4),1.4,IF(AND(A132&gt;=5.95,G132&gt;=0.356,D132&lt;1.45,A132&lt;6.25,A132&gt;=5.15,B132&lt;3.4),4.6,IF(AND(B132&gt;=2.9,G132&gt;=0.591,D132&gt;=1.45,A132&lt;6.25,A132&gt;=5.15,B132&lt;3.4),4.867,IF(AND(D132&gt;=2.4,H132&lt;16.472,G132&gt;=0.597,A132&gt;=6.25,A132&gt;=5.15,B132&lt;3.4),6,IF(AND(A132&lt;5.45,B132&gt;=3.85,A132&gt;=4.8,G132&lt;0.821,F132&lt;2,B132&gt;=3.4),1.3,IF(AND(A132&gt;=5.45,B132&gt;=3.85,A132&gt;=4.8,G132&lt;0.821,F132&lt;2,B132&gt;=3.4),1.45,IF(AND(H132&lt;14.273,G132&gt;=0.063,G132&lt;0.446,B132&lt;3.2,B132&gt;=2.75,A132&lt;5.15,B132&lt;3.4),1.5,IF(AND(H132&gt;=14.273,G132&gt;=0.063,G132&lt;0.446,B132&lt;3.2,B132&gt;=2.75,A132&lt;5.15,B132&lt;3.4),1.6,IF(AND(G132&gt;=0.572,A132&lt;5.95,G132&gt;=0.356,D132&lt;1.45,A132&lt;6.25,A132&gt;=5.15,B132&lt;3.4),3.9,IF(AND(G132&lt;0.827,B132&lt;2.9,G132&gt;=0.591,D132&gt;=1.45,A132&lt;6.25,A132&gt;=5.15,B132&lt;3.4),4.9,IF(AND(G132&gt;=0.827,B132&lt;2.9,G132&gt;=0.591,D132&gt;=1.45,A132&lt;6.25,A132&gt;=5.15,B132&lt;3.4),5.1,IF(AND(A132&gt;=7.2,B132&lt;3.05,D132&gt;=1.75,G132&lt;0.597,A132&gt;=6.25,A132&gt;=5.15,B132&lt;3.4),6.7,IF(AND(G132&lt;0.353,B132&gt;=3.05,D132&gt;=1.75,G132&lt;0.597,A132&gt;=6.25,A132&gt;=5.15,B132&lt;3.4),5.22,IF(AND(G132&gt;=0.353,B132&gt;=3.05,D132&gt;=1.75,G132&lt;0.597,A132&gt;=6.25,A132&gt;=5.15,B132&lt;3.4),5.65,IF(AND(A132&lt;6.55,D132&lt;2.4,H132&lt;16.472,G132&gt;=0.597,A132&gt;=6.25,A132&gt;=5.15,B132&lt;3.4),5.033,IF(AND(H132&lt;12.719,G132&lt;0.385,B132&lt;3.85,A132&gt;=4.8,G132&lt;0.821,F132&lt;2,B132&gt;=3.4),1.54,IF(AND(H132&gt;=12.719,G132&lt;0.385,B132&lt;3.85,A132&gt;=4.8,G132&lt;0.821,F132&lt;2,B132&gt;=3.4),1.3,IF(AND(B132&lt;3.6,G132&gt;=0.385,B132&lt;3.85,A132&gt;=4.8,G132&lt;0.821,F132&lt;2,B132&gt;=3.4),1.325,IF(AND(B132&gt;=3.6,G132&gt;=0.385,B132&lt;3.85,A132&gt;=4.8,G132&lt;0.821,F132&lt;2,B132&gt;=3.4),1.55,IF(AND(D132&lt;1.05,G132&lt;0.572,A132&lt;5.95,G132&gt;=0.356,D132&lt;1.45,A132&lt;6.25,A132&gt;=5.15,B132&lt;3.4),3.633,IF(AND(D132&gt;=2.15,A132&lt;7.2,B132&lt;3.05,D132&gt;=1.75,G132&lt;0.597,A132&gt;=6.25,A132&gt;=5.15,B132&lt;3.4),5.667,IF(AND(H132&lt;13.094,A132&gt;=6.55,D132&lt;2.4,H132&lt;16.472,G132&gt;=0.597,A132&gt;=6.25,A132&gt;=5.15,B132&lt;3.4),5.2,IF(AND(D132&lt;1.15,D132&gt;=1.05,G132&lt;0.572,A132&lt;5.95,G132&gt;=0.356,D132&lt;1.45,A132&lt;6.25,A132&gt;=5.15,B132&lt;3.4),3.8,IF(AND(D132&gt;=1.15,D132&gt;=1.05,G132&lt;0.572,A132&lt;5.95,G132&gt;=0.356,D132&lt;1.45,A132&lt;6.25,A132&gt;=5.15,B132&lt;3.4),3.9,IF(AND(G132&gt;=0.487,D132&lt;2.15,A132&lt;7.2,B132&lt;3.05,D132&gt;=1.75,G132&lt;0.597,A132&gt;=6.25,A132&gt;=5.15,B132&lt;3.4),5.8,IF(AND(A132&lt;6.8,H132&gt;=13.094,A132&gt;=6.55,D132&lt;2.4,H132&lt;16.472,G132&gt;=0.597,A132&gt;=6.25,A132&gt;=5.15,B132&lt;3.4),4.52,IF(AND(A132&gt;=6.8,H132&gt;=13.094,A132&gt;=6.55,D132&lt;2.4,H132&lt;16.472,G132&gt;=0.597,A132&gt;=6.25,A132&gt;=5.15,B132&lt;3.4),4.75,IF(AND(B132&lt;2.95,G132&lt;0.487,D132&lt;2.15,A132&lt;7.2,B132&lt;3.05,D132&gt;=1.75,G132&lt;0.597,A132&gt;=6.25,A132&gt;=5.15,B132&lt;3.4),5.6,IF(AND(B132&gt;=2.95,G132&lt;0.487,D132&lt;2.15,A132&lt;7.2,B132&lt;3.05,D132&gt;=1.75,G132&lt;0.597,A132&gt;=6.25,A132&gt;=5.15,B132&lt;3.4),5.5,"shouldnthappen")))))))))))))))))))))))))))))))))))))))</f>
        <v>4.86</v>
      </c>
      <c r="BB132" s="1" t="n">
        <f aca="false">IF(AND(A132&lt;4.35,B132&lt;3.25,F132&lt;1.5),1.1,IF(AND(H132&lt;14.005,A132&gt;=4.35,B132&lt;3.25,F132&lt;1.5),1.3,IF(AND(H132&gt;=14.005,A132&gt;=4.35,B132&lt;3.25,F132&lt;1.5),1.6,IF(AND(G132&gt;=0.905,A132&lt;5.15,B132&gt;=3.25,F132&lt;1.5),1.9,IF(AND(B132&lt;3.45,A132&gt;=5.15,B132&gt;=3.25,F132&lt;1.5),1.6,IF(AND(F132&gt;=2.5,D132&gt;=1.35,D132&lt;1.75,F132&gt;=1.5),4.867,IF(AND(A132&gt;=7.05,D132&gt;=2.05,D132&gt;=1.75,F132&gt;=1.5),6.35,IF(AND(D132&gt;=0.4,G132&lt;0.905,A132&lt;5.15,B132&gt;=3.25,F132&lt;1.5),1.65,IF(AND(B132&lt;3.6,B132&gt;=3.45,A132&gt;=5.15,B132&gt;=3.25,F132&lt;1.5),1.35,IF(AND(H132&lt;6.808,H132&lt;9.386,D132&lt;1.35,D132&lt;1.75,F132&gt;=1.5),4.05,IF(AND(H132&gt;=6.808,H132&lt;9.386,D132&lt;1.35,D132&lt;1.75,F132&gt;=1.5),3.46,IF(AND(B132&lt;2.45,F132&lt;2.5,D132&gt;=1.35,D132&lt;1.75,F132&gt;=1.5),4.5,IF(AND(H132&gt;=13.115,D132&lt;1.95,D132&lt;2.05,D132&gt;=1.75,F132&gt;=1.5),4.85,IF(AND(G132&lt;0.196,D132&gt;=1.95,D132&lt;2.05,D132&gt;=1.75,F132&gt;=1.5),6.7,IF(AND(G132&gt;=0.196,D132&gt;=1.95,D132&lt;2.05,D132&gt;=1.75,F132&gt;=1.5),5.12,IF(AND(H132&lt;10.925,D132&lt;0.4,G132&lt;0.905,A132&lt;5.15,B132&gt;=3.25,F132&lt;1.5),1.4,IF(AND(H132&gt;=10.925,D132&lt;0.4,G132&lt;0.905,A132&lt;5.15,B132&gt;=3.25,F132&lt;1.5),1.45,IF(AND(H132&lt;14.096,B132&gt;=3.6,B132&gt;=3.45,A132&gt;=5.15,B132&gt;=3.25,F132&lt;1.5),1.42,IF(AND(H132&gt;=14.096,B132&gt;=3.6,B132&gt;=3.45,A132&gt;=5.15,B132&gt;=3.25,F132&lt;1.5),1.7,IF(AND(B132&lt;2.45,D132&lt;1.15,H132&gt;=9.386,D132&lt;1.35,D132&lt;1.75,F132&gt;=1.5),3.6,IF(AND(B132&gt;=2.45,D132&lt;1.15,H132&gt;=9.386,D132&lt;1.35,D132&lt;1.75,F132&gt;=1.5),3.9,IF(AND(G132&lt;0.246,D132&gt;=1.15,H132&gt;=9.386,D132&lt;1.35,D132&lt;1.75,F132&gt;=1.5),4.4,IF(AND(B132&lt;2.75,B132&gt;=2.45,F132&lt;2.5,D132&gt;=1.35,D132&lt;1.75,F132&gt;=1.5),5.1,IF(AND(H132&lt;11.084,H132&lt;13.115,D132&lt;1.95,D132&lt;2.05,D132&gt;=1.75,F132&gt;=1.5),5.35,IF(AND(H132&gt;=11.084,H132&lt;13.115,D132&lt;1.95,D132&lt;2.05,D132&gt;=1.75,F132&gt;=1.5),5.7,IF(AND(H132&lt;15.52,D132&lt;2.25,A132&lt;7.05,D132&gt;=2.05,D132&gt;=1.75,F132&gt;=1.5),5.45,IF(AND(H132&gt;=15.52,D132&lt;2.25,A132&lt;7.05,D132&gt;=2.05,D132&gt;=1.75,F132&gt;=1.5),5.725,IF(AND(G132&gt;=0.775,D132&gt;=2.25,A132&lt;7.05,D132&gt;=2.05,D132&gt;=1.75,F132&gt;=1.5),5.2,IF(AND(D132&lt;1.25,G132&gt;=0.246,D132&gt;=1.15,H132&gt;=9.386,D132&lt;1.35,D132&lt;1.75,F132&gt;=1.5),4.05,IF(AND(A132&lt;5.85,B132&gt;=2.75,B132&gt;=2.45,F132&lt;2.5,D132&gt;=1.35,D132&lt;1.75,F132&gt;=1.5),4.5,IF(AND(B132&lt;3.3,G132&lt;0.775,D132&gt;=2.25,A132&lt;7.05,D132&gt;=2.05,D132&gt;=1.75,F132&gt;=1.5),5.64,IF(AND(B132&gt;=3.3,G132&lt;0.775,D132&gt;=2.25,A132&lt;7.05,D132&gt;=2.05,D132&gt;=1.75,F132&gt;=1.5),5.6,IF(AND(A132&lt;5.9,D132&gt;=1.25,G132&gt;=0.246,D132&gt;=1.15,H132&gt;=9.386,D132&lt;1.35,D132&lt;1.75,F132&gt;=1.5),4.2,IF(AND(A132&gt;=5.9,D132&gt;=1.25,G132&gt;=0.246,D132&gt;=1.15,H132&gt;=9.386,D132&lt;1.35,D132&lt;1.75,F132&gt;=1.5),4,IF(AND(G132&gt;=0.437,A132&gt;=5.85,B132&gt;=2.75,B132&gt;=2.45,F132&lt;2.5,D132&gt;=1.35,D132&lt;1.75,F132&gt;=1.5),4.75,IF(AND(H132&lt;9.446,G132&lt;0.437,A132&gt;=5.85,B132&gt;=2.75,B132&gt;=2.45,F132&lt;2.5,D132&gt;=1.35,D132&lt;1.75,F132&gt;=1.5),4.6,IF(AND(H132&gt;=9.446,G132&lt;0.437,A132&gt;=5.85,B132&gt;=2.75,B132&gt;=2.45,F132&lt;2.5,D132&gt;=1.35,D132&lt;1.75,F132&gt;=1.5),4.7,"shouldnthappen")))))))))))))))))))))))))))))))))))))</f>
        <v>4.867</v>
      </c>
      <c r="BC132" s="1" t="n">
        <f aca="false">IF(AND(G132&gt;=0.905,F132&lt;1.5),1.65,IF(AND(D132&gt;=0.45,G132&lt;0.905,F132&lt;1.5),1.65,IF(AND(A132&lt;5.15,D132&lt;1.55,F132&gt;=1.5),3.225,IF(AND(F132&gt;=2.5,A132&gt;=5.15,D132&lt;1.55,F132&gt;=1.5),5.05,IF(AND(H132&lt;5.767,A132&lt;7.05,D132&gt;=1.55,F132&gt;=1.5),4.5,IF(AND(D132&lt;1.7,A132&gt;=7.05,D132&gt;=1.55,F132&gt;=1.5),5.8,IF(AND(A132&gt;=5.3,G132&lt;0.207,D132&lt;0.45,G132&lt;0.905,F132&lt;1.5),1.3,IF(AND(D132&gt;=0.35,G132&gt;=0.207,D132&lt;0.45,G132&lt;0.905,F132&lt;1.5),1.5,IF(AND(G132&lt;0.155,D132&gt;=1.7,A132&gt;=7.05,D132&gt;=1.55,F132&gt;=1.5),6.7,IF(AND(G132&gt;=0.155,D132&gt;=1.7,A132&gt;=7.05,D132&gt;=1.55,F132&gt;=1.5),6.34,IF(AND(G132&lt;0.05,A132&lt;5.3,G132&lt;0.207,D132&lt;0.45,G132&lt;0.905,F132&lt;1.5),1.4,IF(AND(G132&gt;=0.05,A132&lt;5.3,G132&lt;0.207,D132&lt;0.45,G132&lt;0.905,F132&lt;1.5),1.5,IF(AND(A132&lt;4.5,D132&lt;0.35,G132&gt;=0.207,D132&lt;0.45,G132&lt;0.905,F132&lt;1.5),1.3,IF(AND(G132&lt;0.308,A132&lt;6.2,F132&lt;2.5,A132&gt;=5.15,D132&lt;1.55,F132&gt;=1.5),4.5,IF(AND(D132&lt;1.35,A132&gt;=6.2,F132&lt;2.5,A132&gt;=5.15,D132&lt;1.55,F132&gt;=1.5),4.367,IF(AND(D132&lt;1.85,A132&lt;6.15,H132&gt;=5.767,A132&lt;7.05,D132&gt;=1.55,F132&gt;=1.5),4.933,IF(AND(G132&gt;=0.558,A132&gt;=4.5,D132&lt;0.35,G132&gt;=0.207,D132&lt;0.45,G132&lt;0.905,F132&lt;1.5),1.5,IF(AND(H132&gt;=13.383,G132&gt;=0.308,A132&lt;6.2,F132&lt;2.5,A132&gt;=5.15,D132&lt;1.55,F132&gt;=1.5),4.7,IF(AND(H132&gt;=12.206,D132&gt;=1.35,A132&gt;=6.2,F132&lt;2.5,A132&gt;=5.15,D132&lt;1.55,F132&gt;=1.5),4.575,IF(AND(A132&lt;5.7,D132&gt;=1.85,A132&lt;6.15,H132&gt;=5.767,A132&lt;7.05,D132&gt;=1.55,F132&gt;=1.5),4.9,IF(AND(A132&gt;=5.7,D132&gt;=1.85,A132&lt;6.15,H132&gt;=5.767,A132&lt;7.05,D132&gt;=1.55,F132&gt;=1.5),5.1,IF(AND(G132&lt;0.079,G132&lt;0.364,A132&gt;=6.15,H132&gt;=5.767,A132&lt;7.05,D132&gt;=1.55,F132&gt;=1.5),5.6,IF(AND(G132&gt;=0.079,G132&lt;0.364,A132&gt;=6.15,H132&gt;=5.767,A132&lt;7.05,D132&gt;=1.55,F132&gt;=1.5),5.25,IF(AND(G132&gt;=0.447,G132&lt;0.558,A132&gt;=4.5,D132&lt;0.35,G132&gt;=0.207,D132&lt;0.45,G132&lt;0.905,F132&lt;1.5),1.3,IF(AND(B132&gt;=2.95,H132&lt;13.383,G132&gt;=0.308,A132&lt;6.2,F132&lt;2.5,A132&gt;=5.15,D132&lt;1.55,F132&gt;=1.5),4.6,IF(AND(B132&lt;2.65,H132&lt;12.206,D132&gt;=1.35,A132&gt;=6.2,F132&lt;2.5,A132&gt;=5.15,D132&lt;1.55,F132&gt;=1.5),4.9,IF(AND(D132&lt;2.45,A132&lt;6.6,G132&gt;=0.364,A132&gt;=6.15,H132&gt;=5.767,A132&lt;7.05,D132&gt;=1.55,F132&gt;=1.5),5.6,IF(AND(D132&gt;=2.45,A132&lt;6.6,G132&gt;=0.364,A132&gt;=6.15,H132&gt;=5.767,A132&lt;7.05,D132&gt;=1.55,F132&gt;=1.5),6,IF(AND(H132&lt;12.921,A132&gt;=6.6,G132&gt;=0.364,A132&gt;=6.15,H132&gt;=5.767,A132&lt;7.05,D132&gt;=1.55,F132&gt;=1.5),5.725,IF(AND(H132&gt;=12.921,A132&gt;=6.6,G132&gt;=0.364,A132&gt;=6.15,H132&gt;=5.767,A132&lt;7.05,D132&gt;=1.55,F132&gt;=1.5),5.367,IF(AND(B132&lt;3.15,G132&lt;0.447,G132&lt;0.558,A132&gt;=4.5,D132&lt;0.35,G132&gt;=0.207,D132&lt;0.45,G132&lt;0.905,F132&lt;1.5),1.5,IF(AND(B132&gt;=3.15,G132&lt;0.447,G132&lt;0.558,A132&gt;=4.5,D132&lt;0.35,G132&gt;=0.207,D132&lt;0.45,G132&lt;0.905,F132&lt;1.5),1.36,IF(AND(B132&gt;=2.85,B132&lt;2.95,H132&lt;13.383,G132&gt;=0.308,A132&lt;6.2,F132&lt;2.5,A132&gt;=5.15,D132&lt;1.55,F132&gt;=1.5),3.6,IF(AND(H132&lt;9.446,B132&gt;=2.65,H132&lt;12.206,D132&gt;=1.35,A132&gt;=6.2,F132&lt;2.5,A132&gt;=5.15,D132&lt;1.55,F132&gt;=1.5),4.6,IF(AND(H132&gt;=9.446,B132&gt;=2.65,H132&lt;12.206,D132&gt;=1.35,A132&gt;=6.2,F132&lt;2.5,A132&gt;=5.15,D132&lt;1.55,F132&gt;=1.5),4.7,IF(AND(D132&lt;1.2,B132&lt;2.85,B132&lt;2.95,H132&lt;13.383,G132&gt;=0.308,A132&lt;6.2,F132&lt;2.5,A132&gt;=5.15,D132&lt;1.55,F132&gt;=1.5),3.75,IF(AND(G132&lt;0.356,D132&gt;=1.2,B132&lt;2.85,B132&lt;2.95,H132&lt;13.383,G132&gt;=0.308,A132&lt;6.2,F132&lt;2.5,A132&gt;=5.15,D132&lt;1.55,F132&gt;=1.5),4.2,IF(AND(G132&gt;=0.356,D132&gt;=1.2,B132&lt;2.85,B132&lt;2.95,H132&lt;13.383,G132&gt;=0.308,A132&lt;6.2,F132&lt;2.5,A132&gt;=5.15,D132&lt;1.55,F132&gt;=1.5),3.96,"shouldnthappen"))))))))))))))))))))))))))))))))))))))</f>
        <v>5.8</v>
      </c>
      <c r="BD132" s="1" t="n">
        <f aca="false">IF(AND(B132&lt;2.7,A132&lt;5.3,B132&lt;3.15),3.42,IF(AND(F132&lt;2.5,A132&gt;=5.85,B132&gt;=3.15),4.7,IF(AND(A132&lt;4.35,B132&gt;=2.7,A132&lt;5.3,B132&lt;3.15),1.1,IF(AND(A132&gt;=4.35,B132&gt;=2.7,A132&lt;5.3,B132&lt;3.15),1.42,IF(AND(A132&gt;=7.05,F132&gt;=2.5,A132&gt;=5.3,B132&lt;3.15),6.067,IF(AND(D132&gt;=0.45,A132&lt;5.05,A132&lt;5.85,B132&gt;=3.15),1.6,IF(AND(B132&lt;3.35,A132&gt;=5.05,A132&lt;5.85,B132&gt;=3.15),1.7,IF(AND(A132&gt;=6.85,F132&gt;=2.5,A132&gt;=5.85,B132&gt;=3.15),6.22,IF(AND(D132&lt;1.25,D132&lt;1.35,F132&lt;2.5,A132&gt;=5.3,B132&lt;3.15),4.033,IF(AND(D132&gt;=1.25,D132&lt;1.35,F132&lt;2.5,A132&gt;=5.3,B132&lt;3.15),4.233,IF(AND(A132&lt;6.05,D132&gt;=1.35,F132&lt;2.5,A132&gt;=5.3,B132&lt;3.15),5.1,IF(AND(H132&gt;=13.29,A132&lt;7.05,F132&gt;=2.5,A132&gt;=5.3,B132&lt;3.15),4.96,IF(AND(G132&gt;=0.858,D132&lt;0.45,A132&lt;5.05,A132&lt;5.85,B132&gt;=3.15),1.3,IF(AND(D132&gt;=0.35,B132&gt;=3.35,A132&gt;=5.05,A132&lt;5.85,B132&gt;=3.15),1.4,IF(AND(B132&lt;3.25,A132&lt;6.85,F132&gt;=2.5,A132&gt;=5.85,B132&gt;=3.15),5.233,IF(AND(A132&gt;=6.8,A132&gt;=6.05,D132&gt;=1.35,F132&lt;2.5,A132&gt;=5.3,B132&lt;3.15),4.9,IF(AND(G132&gt;=0.622,H132&lt;13.29,A132&lt;7.05,F132&gt;=2.5,A132&gt;=5.3,B132&lt;3.15),5.067,IF(AND(H132&lt;8.834,G132&lt;0.858,D132&lt;0.45,A132&lt;5.05,A132&lt;5.85,B132&gt;=3.15),1.4,IF(AND(G132&lt;0.774,B132&gt;=3.25,A132&lt;6.85,F132&gt;=2.5,A132&gt;=5.85,B132&gt;=3.15),5.8,IF(AND(G132&gt;=0.774,B132&gt;=3.25,A132&lt;6.85,F132&gt;=2.5,A132&gt;=5.85,B132&gt;=3.15),5.4,IF(AND(H132&gt;=12.206,A132&lt;6.8,A132&gt;=6.05,D132&gt;=1.35,F132&lt;2.5,A132&gt;=5.3,B132&lt;3.15),4.5,IF(AND(G132&gt;=0.439,G132&lt;0.622,H132&lt;13.29,A132&lt;7.05,F132&gt;=2.5,A132&gt;=5.3,B132&lt;3.15),5.667,IF(AND(G132&lt;0.227,H132&gt;=8.834,G132&lt;0.858,D132&lt;0.45,A132&lt;5.05,A132&lt;5.85,B132&gt;=3.15),1.4,IF(AND(G132&gt;=0.227,H132&gt;=8.834,G132&lt;0.858,D132&lt;0.45,A132&lt;5.05,A132&lt;5.85,B132&gt;=3.15),1.3,IF(AND(G132&gt;=0.934,B132&lt;3.75,D132&lt;0.35,B132&gt;=3.35,A132&gt;=5.05,A132&lt;5.85,B132&gt;=3.15),1.7,IF(AND(G132&lt;0.823,B132&gt;=3.75,D132&lt;0.35,B132&gt;=3.35,A132&gt;=5.05,A132&lt;5.85,B132&gt;=3.15),1.55,IF(AND(G132&gt;=0.823,B132&gt;=3.75,D132&lt;0.35,B132&gt;=3.35,A132&gt;=5.05,A132&lt;5.85,B132&gt;=3.15),1.5,IF(AND(A132&lt;6.2,H132&lt;12.206,A132&lt;6.8,A132&gt;=6.05,D132&gt;=1.35,F132&lt;2.5,A132&gt;=5.3,B132&lt;3.15),4.6,IF(AND(A132&gt;=6.2,H132&lt;12.206,A132&lt;6.8,A132&gt;=6.05,D132&gt;=1.35,F132&lt;2.5,A132&gt;=5.3,B132&lt;3.15),4.74,IF(AND(H132&gt;=10.667,G132&lt;0.439,G132&lt;0.622,H132&lt;13.29,A132&lt;7.05,F132&gt;=2.5,A132&gt;=5.3,B132&lt;3.15),5.6,IF(AND(H132&lt;13.67,G132&lt;0.934,B132&lt;3.75,D132&lt;0.35,B132&gt;=3.35,A132&gt;=5.05,A132&lt;5.85,B132&gt;=3.15),1.48,IF(AND(H132&gt;=13.67,G132&lt;0.934,B132&lt;3.75,D132&lt;0.35,B132&gt;=3.35,A132&gt;=5.05,A132&lt;5.85,B132&gt;=3.15),1.3,IF(AND(G132&lt;0.301,H132&lt;10.667,G132&lt;0.439,G132&lt;0.622,H132&lt;13.29,A132&lt;7.05,F132&gt;=2.5,A132&gt;=5.3,B132&lt;3.15),5.2,IF(AND(G132&gt;=0.301,H132&lt;10.667,G132&lt;0.439,G132&lt;0.622,H132&lt;13.29,A132&lt;7.05,F132&gt;=2.5,A132&gt;=5.3,B132&lt;3.15),5.067,"shouldnthappen"))))))))))))))))))))))))))))))))))</f>
        <v>6.067</v>
      </c>
      <c r="BE132" s="1" t="n">
        <f aca="false">IF(AND(B132&gt;=3.85,A132&gt;=5.05,F132&lt;1.5),1.4,IF(AND(A132&lt;5.25,A132&lt;5.75,F132&gt;=1.5),3.15,IF(AND(A132&lt;4.95,B132&lt;3.15,A132&lt;5.05,F132&lt;1.5),1.46,IF(AND(A132&gt;=4.95,B132&lt;3.15,A132&lt;5.05,F132&lt;1.5),1.6,IF(AND(H132&lt;8.834,B132&gt;=3.15,A132&lt;5.05,F132&lt;1.5),1.4,IF(AND(D132&lt;0.25,B132&lt;3.85,A132&gt;=5.05,F132&lt;1.5),1.48,IF(AND(D132&gt;=0.25,B132&lt;3.85,A132&gt;=5.05,F132&lt;1.5),1.7,IF(AND(F132&gt;=2.5,A132&gt;=5.25,A132&lt;5.75,F132&gt;=1.5),4.9,IF(AND(H132&lt;12.45,H132&gt;=8.834,B132&gt;=3.15,A132&lt;5.05,F132&lt;1.5),1.25,IF(AND(H132&gt;=12.45,H132&gt;=8.834,B132&gt;=3.15,A132&lt;5.05,F132&lt;1.5),1.32,IF(AND(G132&lt;0.283,F132&lt;2.5,A132&gt;=5.25,A132&lt;5.75,F132&gt;=1.5),4.3,IF(AND(H132&lt;6.712,H132&lt;11.275,D132&lt;1.55,A132&gt;=5.75,F132&gt;=1.5),5,IF(AND(H132&lt;13.101,H132&gt;=11.275,D132&lt;1.55,A132&gt;=5.75,F132&gt;=1.5),3.933,IF(AND(H132&gt;=13.101,H132&gt;=11.275,D132&lt;1.55,A132&gt;=5.75,F132&gt;=1.5),4.5,IF(AND(A132&gt;=7.3,D132&lt;2.45,D132&gt;=1.55,A132&gt;=5.75,F132&gt;=1.5),6.7,IF(AND(B132&lt;3.45,D132&gt;=2.45,D132&gt;=1.55,A132&gt;=5.75,F132&gt;=1.5),5.925,IF(AND(B132&gt;=3.45,D132&gt;=2.45,D132&gt;=1.55,A132&gt;=5.75,F132&gt;=1.5),6.1,IF(AND(B132&gt;=2.8,G132&gt;=0.283,F132&lt;2.5,A132&gt;=5.25,A132&lt;5.75,F132&gt;=1.5),4.2,IF(AND(D132&lt;1.35,H132&gt;=6.712,H132&lt;11.275,D132&lt;1.55,A132&gt;=5.75,F132&gt;=1.5),4.35,IF(AND(D132&lt;1.05,B132&lt;2.8,G132&gt;=0.283,F132&lt;2.5,A132&gt;=5.25,A132&lt;5.75,F132&gt;=1.5),3.567,IF(AND(D132&gt;=1.05,B132&lt;2.8,G132&gt;=0.283,F132&lt;2.5,A132&gt;=5.25,A132&lt;5.75,F132&gt;=1.5),3.925,IF(AND(B132&lt;2.65,D132&gt;=1.35,H132&gt;=6.712,H132&lt;11.275,D132&lt;1.55,A132&gt;=5.75,F132&gt;=1.5),4.9,IF(AND(B132&gt;=2.65,D132&gt;=1.35,H132&gt;=6.712,H132&lt;11.275,D132&lt;1.55,A132&gt;=5.75,F132&gt;=1.5),4.625,IF(AND(H132&gt;=14.683,G132&gt;=0.628,A132&lt;7.3,D132&lt;2.45,D132&gt;=1.55,A132&gt;=5.75,F132&gt;=1.5),5.4,IF(AND(D132&lt;1.95,H132&lt;8.884,G132&lt;0.628,A132&lt;7.3,D132&lt;2.45,D132&gt;=1.55,A132&gt;=5.75,F132&gt;=1.5),5.1,IF(AND(D132&gt;=1.95,H132&lt;8.884,G132&lt;0.628,A132&lt;7.3,D132&lt;2.45,D132&gt;=1.55,A132&gt;=5.75,F132&gt;=1.5),5.22,IF(AND(A132&lt;6.05,H132&gt;=8.884,G132&lt;0.628,A132&lt;7.3,D132&lt;2.45,D132&gt;=1.55,A132&gt;=5.75,F132&gt;=1.5),5.1,IF(AND(G132&lt;0.817,H132&lt;14.683,G132&gt;=0.628,A132&lt;7.3,D132&lt;2.45,D132&gt;=1.55,A132&gt;=5.75,F132&gt;=1.5),4.967,IF(AND(G132&gt;=0.817,H132&lt;14.683,G132&gt;=0.628,A132&lt;7.3,D132&lt;2.45,D132&gt;=1.55,A132&gt;=5.75,F132&gt;=1.5),5.1,IF(AND(H132&lt;9.637,A132&gt;=6.05,H132&gt;=8.884,G132&lt;0.628,A132&lt;7.3,D132&lt;2.45,D132&gt;=1.55,A132&gt;=5.75,F132&gt;=1.5),5.9,IF(AND(D132&lt;1.85,H132&gt;=9.637,A132&gt;=6.05,H132&gt;=8.884,G132&lt;0.628,A132&lt;7.3,D132&lt;2.45,D132&gt;=1.55,A132&gt;=5.75,F132&gt;=1.5),5.733,IF(AND(G132&gt;=0.388,D132&gt;=1.85,H132&gt;=9.637,A132&gt;=6.05,H132&gt;=8.884,G132&lt;0.628,A132&lt;7.3,D132&lt;2.45,D132&gt;=1.55,A132&gt;=5.75,F132&gt;=1.5),5.64,IF(AND(B132&lt;2.95,G132&lt;0.388,D132&gt;=1.85,H132&gt;=9.637,A132&gt;=6.05,H132&gt;=8.884,G132&lt;0.628,A132&lt;7.3,D132&lt;2.45,D132&gt;=1.55,A132&gt;=5.75,F132&gt;=1.5),5.5,IF(AND(B132&gt;=2.95,G132&lt;0.388,D132&gt;=1.85,H132&gt;=9.637,A132&gt;=6.05,H132&gt;=8.884,G132&lt;0.628,A132&lt;7.3,D132&lt;2.45,D132&gt;=1.55,A132&gt;=5.75,F132&gt;=1.5),5.333,"shouldnthappen"))))))))))))))))))))))))))))))))))</f>
        <v>5.733</v>
      </c>
      <c r="BF132" s="1" t="n">
        <f aca="false">IF(AND(D132&gt;=0.35,F132&lt;1.5),1.65,IF(AND(H132&gt;=16.227,D132&gt;=1.55,F132&gt;=1.5),6.533,IF(AND(A132&gt;=5.45,G132&lt;0.174,D132&lt;0.35,F132&lt;1.5),1.7,IF(AND(D132&lt;0.15,G132&gt;=0.174,D132&lt;0.35,F132&lt;1.5),1.38,IF(AND(D132&gt;=1.15,D132&lt;1.25,D132&lt;1.55,F132&gt;=1.5),3.967,IF(AND(H132&lt;8.376,A132&lt;5.45,G132&lt;0.174,D132&lt;0.35,F132&lt;1.5),1.4,IF(AND(H132&gt;=8.376,A132&lt;5.45,G132&lt;0.174,D132&lt;0.35,F132&lt;1.5),1.5,IF(AND(B132&lt;3.1,D132&gt;=0.15,G132&gt;=0.174,D132&lt;0.35,F132&lt;1.5),1.475,IF(AND(H132&lt;10.258,D132&lt;1.15,D132&lt;1.25,D132&lt;1.55,F132&gt;=1.5),3.24,IF(AND(H132&gt;=10.258,D132&lt;1.15,D132&lt;1.25,D132&lt;1.55,F132&gt;=1.5),3.875,IF(AND(F132&gt;=2.5,H132&lt;10.927,D132&gt;=1.25,D132&lt;1.55,F132&gt;=1.5),5.05,IF(AND(D132&lt;1.35,H132&gt;=10.927,D132&gt;=1.25,D132&lt;1.55,F132&gt;=1.5),4.25,IF(AND(A132&gt;=6.95,D132&lt;1.75,H132&lt;16.227,D132&gt;=1.55,F132&gt;=1.5),5.8,IF(AND(B132&lt;3.3,B132&gt;=3.1,D132&gt;=0.15,G132&gt;=0.174,D132&lt;0.35,F132&lt;1.5),1.3,IF(AND(H132&lt;12.278,D132&gt;=1.35,H132&gt;=10.927,D132&gt;=1.25,D132&lt;1.55,F132&gt;=1.5),4.9,IF(AND(G132&lt;0.226,A132&lt;6.95,D132&lt;1.75,H132&lt;16.227,D132&gt;=1.55,F132&gt;=1.5),5,IF(AND(G132&gt;=0.226,A132&lt;6.95,D132&lt;1.75,H132&lt;16.227,D132&gt;=1.55,F132&gt;=1.5),4.62,IF(AND(H132&lt;9.35,B132&lt;2.95,D132&gt;=1.75,H132&lt;16.227,D132&gt;=1.55,F132&gt;=1.5),6.3,IF(AND(H132&gt;=9.35,B132&lt;2.95,D132&gt;=1.75,H132&lt;16.227,D132&gt;=1.55,F132&gt;=1.5),5.58,IF(AND(A132&lt;5.05,B132&gt;=3.3,B132&gt;=3.1,D132&gt;=0.15,G132&gt;=0.174,D132&lt;0.35,F132&lt;1.5),1.35,IF(AND(A132&gt;=5.05,B132&gt;=3.3,B132&gt;=3.1,D132&gt;=0.15,G132&gt;=0.174,D132&lt;0.35,F132&lt;1.5),1.46,IF(AND(B132&lt;2.8,A132&lt;5.65,F132&lt;2.5,H132&lt;10.927,D132&gt;=1.25,D132&lt;1.55,F132&gt;=1.5),4.075,IF(AND(B132&gt;=2.8,A132&lt;5.65,F132&lt;2.5,H132&lt;10.927,D132&gt;=1.25,D132&lt;1.55,F132&gt;=1.5),3.933,IF(AND(A132&lt;6.25,A132&gt;=5.65,F132&lt;2.5,H132&lt;10.927,D132&gt;=1.25,D132&lt;1.55,F132&gt;=1.5),4.533,IF(AND(A132&gt;=6.25,A132&gt;=5.65,F132&lt;2.5,H132&lt;10.927,D132&gt;=1.25,D132&lt;1.55,F132&gt;=1.5),4.3,IF(AND(A132&lt;6.5,H132&gt;=12.278,D132&gt;=1.35,H132&gt;=10.927,D132&gt;=1.25,D132&lt;1.55,F132&gt;=1.5),4.55,IF(AND(A132&gt;=6.5,H132&gt;=12.278,D132&gt;=1.35,H132&gt;=10.927,D132&gt;=1.25,D132&lt;1.55,F132&gt;=1.5),4.775,IF(AND(H132&lt;9.884,D132&lt;2.1,B132&gt;=2.95,D132&gt;=1.75,H132&lt;16.227,D132&gt;=1.55,F132&gt;=1.5),5.5,IF(AND(H132&gt;=9.884,D132&lt;2.1,B132&gt;=2.95,D132&gt;=1.75,H132&lt;16.227,D132&gt;=1.55,F132&gt;=1.5),5.1,IF(AND(H132&lt;10.393,D132&gt;=2.1,B132&gt;=2.95,D132&gt;=1.75,H132&lt;16.227,D132&gt;=1.55,F132&gt;=1.5),5.74,IF(AND(D132&lt;2.25,H132&gt;=10.393,D132&gt;=2.1,B132&gt;=2.95,D132&gt;=1.75,H132&lt;16.227,D132&gt;=1.55,F132&gt;=1.5),5.8,IF(AND(D132&gt;=2.25,H132&gt;=10.393,D132&gt;=2.1,B132&gt;=2.95,D132&gt;=1.75,H132&lt;16.227,D132&gt;=1.55,F132&gt;=1.5),5.4,"shouldnthappen"))))))))))))))))))))))))))))))))</f>
        <v>5.8</v>
      </c>
      <c r="BG132" s="1" t="n">
        <f aca="false">IF(AND(G132&lt;0.096,A132&lt;5.45),2.95,IF(AND(F132&gt;=1.5,G132&gt;=0.096,A132&lt;5.45),3,IF(AND(D132&lt;0.6,A132&lt;5.9,A132&gt;=5.45),1.4,IF(AND(F132&gt;=2.5,D132&gt;=0.6,A132&lt;5.9,A132&gt;=5.45),5.1,IF(AND(A132&lt;7.45,A132&gt;=7.05,A132&gt;=5.9,A132&gt;=5.45),6.167,IF(AND(B132&gt;=3.55,G132&lt;0.587,F132&lt;1.5,G132&gt;=0.096,A132&lt;5.45),1,IF(AND(A132&lt;5.05,G132&gt;=0.587,F132&lt;1.5,G132&gt;=0.096,A132&lt;5.45),1.35,IF(AND(B132&lt;2.75,D132&lt;1.7,A132&lt;7.05,A132&gt;=5.9,A132&gt;=5.45),4.9,IF(AND(A132&lt;6.2,D132&gt;=1.7,A132&lt;7.05,A132&gt;=5.9,A132&gt;=5.45),4.833,IF(AND(H132&lt;17.32,A132&gt;=7.45,A132&gt;=7.05,A132&gt;=5.9,A132&gt;=5.45),6.68,IF(AND(H132&gt;=17.32,A132&gt;=7.45,A132&gt;=7.05,A132&gt;=5.9,A132&gt;=5.45),6.4,IF(AND(G132&lt;0.161,B132&lt;3.55,G132&lt;0.587,F132&lt;1.5,G132&gt;=0.096,A132&lt;5.45),1.5,IF(AND(H132&lt;11.016,A132&gt;=5.05,G132&gt;=0.587,F132&lt;1.5,G132&gt;=0.096,A132&lt;5.45),1.633,IF(AND(H132&lt;11.001,G132&lt;0.372,F132&lt;2.5,D132&gt;=0.6,A132&lt;5.9,A132&gt;=5.45),4.133,IF(AND(H132&gt;=11.001,G132&lt;0.372,F132&lt;2.5,D132&gt;=0.6,A132&lt;5.9,A132&gt;=5.45),4.3,IF(AND(H132&lt;6.808,G132&gt;=0.372,F132&lt;2.5,D132&gt;=0.6,A132&lt;5.9,A132&gt;=5.45),4,IF(AND(A132&gt;=6.75,B132&gt;=2.75,D132&lt;1.7,A132&lt;7.05,A132&gt;=5.9,A132&gt;=5.45),4.84,IF(AND(H132&lt;12.467,G132&gt;=0.161,B132&lt;3.55,G132&lt;0.587,F132&lt;1.5,G132&gt;=0.096,A132&lt;5.45),1.3,IF(AND(D132&lt;0.25,H132&gt;=11.016,A132&gt;=5.05,G132&gt;=0.587,F132&lt;1.5,G132&gt;=0.096,A132&lt;5.45),1.52,IF(AND(D132&gt;=0.25,H132&gt;=11.016,A132&gt;=5.05,G132&gt;=0.587,F132&lt;1.5,G132&gt;=0.096,A132&lt;5.45),1.5,IF(AND(H132&lt;11.218,H132&gt;=6.808,G132&gt;=0.372,F132&lt;2.5,D132&gt;=0.6,A132&lt;5.9,A132&gt;=5.45),3.7,IF(AND(H132&gt;=11.218,H132&gt;=6.808,G132&gt;=0.372,F132&lt;2.5,D132&gt;=0.6,A132&lt;5.9,A132&gt;=5.45),3.9,IF(AND(B132&lt;2.95,A132&lt;6.75,B132&gt;=2.75,D132&lt;1.7,A132&lt;7.05,A132&gt;=5.9,A132&gt;=5.45),4.2,IF(AND(B132&gt;=2.95,A132&lt;6.75,B132&gt;=2.75,D132&lt;1.7,A132&lt;7.05,A132&gt;=5.9,A132&gt;=5.45),4.6,IF(AND(D132&gt;=2.45,A132&lt;6.85,A132&gt;=6.2,D132&gt;=1.7,A132&lt;7.05,A132&gt;=5.9,A132&gt;=5.45),5.9,IF(AND(G132&lt;0.312,A132&gt;=6.85,A132&gt;=6.2,D132&gt;=1.7,A132&lt;7.05,A132&gt;=5.9,A132&gt;=5.45),5.1,IF(AND(G132&gt;=0.312,A132&gt;=6.85,A132&gt;=6.2,D132&gt;=1.7,A132&lt;7.05,A132&gt;=5.9,A132&gt;=5.45),5.4,IF(AND(G132&lt;0.251,H132&gt;=12.467,G132&gt;=0.161,B132&lt;3.55,G132&lt;0.587,F132&lt;1.5,G132&gt;=0.096,A132&lt;5.45),1.35,IF(AND(G132&gt;=0.251,H132&gt;=12.467,G132&gt;=0.161,B132&lt;3.55,G132&lt;0.587,F132&lt;1.5,G132&gt;=0.096,A132&lt;5.45),1.467,IF(AND(G132&gt;=0.628,D132&lt;2.45,A132&lt;6.85,A132&gt;=6.2,D132&gt;=1.7,A132&lt;7.05,A132&gt;=5.9,A132&gt;=5.45),5.1,IF(AND(A132&gt;=6.75,G132&lt;0.628,D132&lt;2.45,A132&lt;6.85,A132&gt;=6.2,D132&gt;=1.7,A132&lt;7.05,A132&gt;=5.9,A132&gt;=5.45),5.9,IF(AND(H132&lt;11.824,A132&lt;6.75,G132&lt;0.628,D132&lt;2.45,A132&lt;6.85,A132&gt;=6.2,D132&gt;=1.7,A132&lt;7.05,A132&gt;=5.9,A132&gt;=5.45),5.44,IF(AND(H132&lt;14.378,H132&gt;=11.824,A132&lt;6.75,G132&lt;0.628,D132&lt;2.45,A132&lt;6.85,A132&gt;=6.2,D132&gt;=1.7,A132&lt;7.05,A132&gt;=5.9,A132&gt;=5.45),5.6,IF(AND(H132&gt;=14.378,H132&gt;=11.824,A132&lt;6.75,G132&lt;0.628,D132&lt;2.45,A132&lt;6.85,A132&gt;=6.2,D132&gt;=1.7,A132&lt;7.05,A132&gt;=5.9,A132&gt;=5.45),5.8,"shouldnthappen"))))))))))))))))))))))))))))))))))</f>
        <v>6.167</v>
      </c>
      <c r="BH132" s="1" t="n">
        <f aca="false">IF(AND(G132&gt;=0.905,F132&lt;1.5),1.8,IF(AND(H132&lt;5.523,G132&lt;0.905,F132&lt;1.5),1,IF(AND(D132&gt;=0.4,H132&gt;=5.523,G132&lt;0.905,F132&lt;1.5),1.7,IF(AND(G132&gt;=0.878,D132&lt;1.35,F132&lt;2.5,F132&gt;=1.5),4.4,IF(AND(A132&lt;5.4,D132&gt;=1.35,F132&lt;2.5,F132&gt;=1.5),3.9,IF(AND(G132&lt;0.177,B132&lt;3.15,F132&gt;=2.5,F132&gt;=1.5),6.15,IF(AND(H132&lt;10.393,B132&gt;=3.15,F132&gt;=2.5,F132&gt;=1.5),5.94,IF(AND(H132&gt;=10.393,B132&gt;=3.15,F132&gt;=2.5,F132&gt;=1.5),5.467,IF(AND(D132&gt;=1.25,G132&lt;0.878,D132&lt;1.35,F132&lt;2.5,F132&gt;=1.5),4.18,IF(AND(G132&gt;=0.709,A132&gt;=5.4,D132&gt;=1.35,F132&lt;2.5,F132&gt;=1.5),4.9,IF(AND(B132&lt;2.6,G132&gt;=0.177,B132&lt;3.15,F132&gt;=2.5,F132&gt;=1.5),4.8,IF(AND(A132&lt;4.35,A132&lt;5.05,D132&lt;0.4,H132&gt;=5.523,G132&lt;0.905,F132&lt;1.5),1.1,IF(AND(A132&gt;=5.6,A132&gt;=5.05,D132&lt;0.4,H132&gt;=5.523,G132&lt;0.905,F132&lt;1.5),1.7,IF(AND(D132&lt;1.05,D132&lt;1.25,G132&lt;0.878,D132&lt;1.35,F132&lt;2.5,F132&gt;=1.5),3.6,IF(AND(D132&gt;=1.55,G132&lt;0.709,A132&gt;=5.4,D132&gt;=1.35,F132&lt;2.5,F132&gt;=1.5),4.975,IF(AND(D132&lt;1.7,B132&gt;=2.6,G132&gt;=0.177,B132&lt;3.15,F132&gt;=2.5,F132&gt;=1.5),5.8,IF(AND(B132&lt;3.15,A132&gt;=4.35,A132&lt;5.05,D132&lt;0.4,H132&gt;=5.523,G132&lt;0.905,F132&lt;1.5),1.46,IF(AND(A132&gt;=5.45,A132&lt;5.6,A132&gt;=5.05,D132&lt;0.4,H132&gt;=5.523,G132&lt;0.905,F132&lt;1.5),1.35,IF(AND(H132&lt;10.974,D132&gt;=1.05,D132&lt;1.25,G132&lt;0.878,D132&lt;1.35,F132&lt;2.5,F132&gt;=1.5),3.8,IF(AND(H132&gt;=13.654,D132&lt;1.55,G132&lt;0.709,A132&gt;=5.4,D132&gt;=1.35,F132&lt;2.5,F132&gt;=1.5),4.725,IF(AND(A132&lt;4.5,B132&gt;=3.15,A132&gt;=4.35,A132&lt;5.05,D132&lt;0.4,H132&gt;=5.523,G132&lt;0.905,F132&lt;1.5),1.3,IF(AND(G132&lt;0.676,A132&lt;5.45,A132&lt;5.6,A132&gt;=5.05,D132&lt;0.4,H132&gt;=5.523,G132&lt;0.905,F132&lt;1.5),1.5,IF(AND(G132&gt;=0.676,A132&lt;5.45,A132&lt;5.6,A132&gt;=5.05,D132&lt;0.4,H132&gt;=5.523,G132&lt;0.905,F132&lt;1.5),1.55,IF(AND(A132&lt;5.7,H132&gt;=10.974,D132&gt;=1.05,D132&lt;1.25,G132&lt;0.878,D132&lt;1.35,F132&lt;2.5,F132&gt;=1.5),3.9,IF(AND(A132&gt;=5.7,H132&gt;=10.974,D132&gt;=1.05,D132&lt;1.25,G132&lt;0.878,D132&lt;1.35,F132&lt;2.5,F132&gt;=1.5),3.933,IF(AND(G132&gt;=0.644,H132&lt;13.654,D132&lt;1.55,G132&lt;0.709,A132&gt;=5.4,D132&gt;=1.35,F132&lt;2.5,F132&gt;=1.5),4.4,IF(AND(B132&lt;2.9,A132&lt;6.2,D132&gt;=1.7,B132&gt;=2.6,G132&gt;=0.177,B132&lt;3.15,F132&gt;=2.5,F132&gt;=1.5),5.02,IF(AND(B132&gt;=2.9,A132&lt;6.2,D132&gt;=1.7,B132&gt;=2.6,G132&gt;=0.177,B132&lt;3.15,F132&gt;=2.5,F132&gt;=1.5),4.8,IF(AND(D132&lt;2.2,A132&gt;=6.2,D132&gt;=1.7,B132&gt;=2.6,G132&gt;=0.177,B132&lt;3.15,F132&gt;=2.5,F132&gt;=1.5),5.325,IF(AND(D132&gt;=2.2,A132&gt;=6.2,D132&gt;=1.7,B132&gt;=2.6,G132&gt;=0.177,B132&lt;3.15,F132&gt;=2.5,F132&gt;=1.5),5.1,IF(AND(D132&lt;0.25,A132&gt;=4.5,B132&gt;=3.15,A132&gt;=4.35,A132&lt;5.05,D132&lt;0.4,H132&gt;=5.523,G132&lt;0.905,F132&lt;1.5),1.357,IF(AND(D132&gt;=0.25,A132&gt;=4.5,B132&gt;=3.15,A132&gt;=4.35,A132&lt;5.05,D132&lt;0.4,H132&gt;=5.523,G132&lt;0.905,F132&lt;1.5),1.333,IF(AND(H132&lt;10.723,G132&lt;0.644,H132&lt;13.654,D132&lt;1.55,G132&lt;0.709,A132&gt;=5.4,D132&gt;=1.35,F132&lt;2.5,F132&gt;=1.5),4.6,IF(AND(H132&gt;=10.723,G132&lt;0.644,H132&lt;13.654,D132&lt;1.55,G132&lt;0.709,A132&gt;=5.4,D132&gt;=1.35,F132&lt;2.5,F132&gt;=1.5),4.5,"shouldnthappen"))))))))))))))))))))))))))))))))))</f>
        <v>5.8</v>
      </c>
      <c r="BI132" s="1" t="n">
        <f aca="false">IF(AND(D132&gt;=0.8,A132&lt;5.45),3.9,IF(AND(D132&gt;=0.45,D132&lt;0.8,A132&lt;5.45),1.66,IF(AND(H132&lt;16.447,B132&gt;=3.45,A132&gt;=5.45),1.525,IF(AND(H132&gt;=16.447,B132&gt;=3.45,A132&gt;=5.45),6.4,IF(AND(H132&lt;5.245,D132&lt;0.45,D132&lt;0.8,A132&lt;5.45),1,IF(AND(A132&gt;=7.2,G132&lt;0.154,B132&lt;3.45,A132&gt;=5.45),6.7,IF(AND(D132&lt;1.65,A132&lt;7.2,G132&lt;0.154,B132&lt;3.45,A132&gt;=5.45),4.7,IF(AND(D132&gt;=1.65,A132&lt;7.2,G132&lt;0.154,B132&lt;3.45,A132&gt;=5.45),5.52,IF(AND(D132&gt;=0.25,A132&lt;5.05,H132&gt;=5.245,D132&lt;0.45,D132&lt;0.8,A132&lt;5.45),1.35,IF(AND(H132&lt;6.089,A132&gt;=5.05,H132&gt;=5.245,D132&lt;0.45,D132&lt;0.8,A132&lt;5.45),1.7,IF(AND(D132&lt;1.2,B132&lt;2.6,A132&lt;5.75,G132&gt;=0.154,B132&lt;3.45,A132&gt;=5.45),3.85,IF(AND(D132&gt;=1.2,B132&lt;2.6,A132&lt;5.75,G132&gt;=0.154,B132&lt;3.45,A132&gt;=5.45),4,IF(AND(D132&gt;=1.65,B132&gt;=2.6,A132&lt;5.75,G132&gt;=0.154,B132&lt;3.45,A132&gt;=5.45),4.9,IF(AND(G132&lt;0.353,F132&lt;2.5,A132&gt;=5.75,G132&gt;=0.154,B132&lt;3.45,A132&gt;=5.45),4.25,IF(AND(A132&gt;=7.25,F132&gt;=2.5,A132&gt;=5.75,G132&gt;=0.154,B132&lt;3.45,A132&gt;=5.45),6.45,IF(AND(H132&lt;11.218,D132&lt;0.25,A132&lt;5.05,H132&gt;=5.245,D132&lt;0.45,D132&lt;0.8,A132&lt;5.45),1.42,IF(AND(G132&lt;0.517,H132&gt;=6.089,A132&gt;=5.05,H132&gt;=5.245,D132&lt;0.45,D132&lt;0.8,A132&lt;5.45),1.44,IF(AND(G132&gt;=0.517,H132&gt;=6.089,A132&gt;=5.05,H132&gt;=5.245,D132&lt;0.45,D132&lt;0.8,A132&lt;5.45),1.54,IF(AND(H132&gt;=10.194,D132&lt;1.65,B132&gt;=2.6,A132&lt;5.75,G132&gt;=0.154,B132&lt;3.45,A132&gt;=5.45),4.35,IF(AND(B132&gt;=3.15,G132&gt;=0.353,F132&lt;2.5,A132&gt;=5.75,G132&gt;=0.154,B132&lt;3.45,A132&gt;=5.45),4.7,IF(AND(H132&lt;7.716,A132&lt;7.25,F132&gt;=2.5,A132&gt;=5.75,G132&gt;=0.154,B132&lt;3.45,A132&gt;=5.45),5.04,IF(AND(G132&lt;0.175,H132&gt;=11.218,D132&lt;0.25,A132&lt;5.05,H132&gt;=5.245,D132&lt;0.45,D132&lt;0.8,A132&lt;5.45),1.5,IF(AND(H132&lt;7.713,H132&lt;10.194,D132&lt;1.65,B132&gt;=2.6,A132&lt;5.75,G132&gt;=0.154,B132&lt;3.45,A132&gt;=5.45),4.1,IF(AND(H132&gt;=7.713,H132&lt;10.194,D132&lt;1.65,B132&gt;=2.6,A132&lt;5.75,G132&gt;=0.154,B132&lt;3.45,A132&gt;=5.45),4.2,IF(AND(B132&gt;=3.05,B132&lt;3.15,G132&gt;=0.353,F132&lt;2.5,A132&gt;=5.75,G132&gt;=0.154,B132&lt;3.45,A132&gt;=5.45),4.4,IF(AND(D132&gt;=2.45,H132&gt;=7.716,A132&lt;7.25,F132&gt;=2.5,A132&gt;=5.75,G132&gt;=0.154,B132&lt;3.45,A132&gt;=5.45),5.85,IF(AND(D132&lt;0.15,G132&gt;=0.175,H132&gt;=11.218,D132&lt;0.25,A132&lt;5.05,H132&gt;=5.245,D132&lt;0.45,D132&lt;0.8,A132&lt;5.45),1.1,IF(AND(H132&gt;=16.317,B132&lt;3.05,B132&lt;3.15,G132&gt;=0.353,F132&lt;2.5,A132&gt;=5.75,G132&gt;=0.154,B132&lt;3.45,A132&gt;=5.45),4.8,IF(AND(G132&gt;=0.857,D132&lt;2.45,H132&gt;=7.716,A132&lt;7.25,F132&gt;=2.5,A132&gt;=5.75,G132&gt;=0.154,B132&lt;3.45,A132&gt;=5.45),5.05,IF(AND(G132&lt;0.245,D132&gt;=0.15,G132&gt;=0.175,H132&gt;=11.218,D132&lt;0.25,A132&lt;5.05,H132&gt;=5.245,D132&lt;0.45,D132&lt;0.8,A132&lt;5.45),1.3,IF(AND(G132&gt;=0.245,D132&gt;=0.15,G132&gt;=0.175,H132&gt;=11.218,D132&lt;0.25,A132&lt;5.05,H132&gt;=5.245,D132&lt;0.45,D132&lt;0.8,A132&lt;5.45),1.22,IF(AND(B132&lt;2.85,H132&lt;16.317,B132&lt;3.05,B132&lt;3.15,G132&gt;=0.353,F132&lt;2.5,A132&gt;=5.75,G132&gt;=0.154,B132&lt;3.45,A132&gt;=5.45),4.6,IF(AND(B132&gt;=2.85,H132&lt;16.317,B132&lt;3.05,B132&lt;3.15,G132&gt;=0.353,F132&lt;2.5,A132&gt;=5.75,G132&gt;=0.154,B132&lt;3.45,A132&gt;=5.45),4.633,IF(AND(D132&lt;1.85,G132&lt;0.857,D132&lt;2.45,H132&gt;=7.716,A132&lt;7.25,F132&gt;=2.5,A132&gt;=5.75,G132&gt;=0.154,B132&lt;3.45,A132&gt;=5.45),5.8,IF(AND(H132&lt;11.297,D132&gt;=1.85,G132&lt;0.857,D132&lt;2.45,H132&gt;=7.716,A132&lt;7.25,F132&gt;=2.5,A132&gt;=5.75,G132&gt;=0.154,B132&lt;3.45,A132&gt;=5.45),5.3,IF(AND(G132&lt;0.388,H132&gt;=11.297,D132&gt;=1.85,G132&lt;0.857,D132&lt;2.45,H132&gt;=7.716,A132&lt;7.25,F132&gt;=2.5,A132&gt;=5.75,G132&gt;=0.154,B132&lt;3.45,A132&gt;=5.45),5.4,IF(AND(G132&gt;=0.388,H132&gt;=11.297,D132&gt;=1.85,G132&lt;0.857,D132&lt;2.45,H132&gt;=7.716,A132&lt;7.25,F132&gt;=2.5,A132&gt;=5.75,G132&gt;=0.154,B132&lt;3.45,A132&gt;=5.45),5.6,"shouldnthappen")))))))))))))))))))))))))))))))))))))</f>
        <v>5.8</v>
      </c>
      <c r="BJ132" s="1" t="n">
        <f aca="false">IF(AND(F132&gt;=2,B132&gt;=3.35),6.1,IF(AND(H132&gt;=12.719,F132&lt;1.5,B132&lt;3.35),1.567,IF(AND(H132&lt;5.245,F132&lt;2,B132&gt;=3.35),1,IF(AND(D132&lt;0.15,H132&lt;12.719,F132&lt;1.5,B132&lt;3.35),1.5,IF(AND(D132&gt;=0.35,H132&gt;=5.245,F132&lt;2,B132&gt;=3.35),1.6,IF(AND(A132&lt;4.9,D132&gt;=0.15,H132&lt;12.719,F132&lt;1.5,B132&lt;3.35),1.36,IF(AND(B132&lt;2.65,G132&lt;0.572,D132&lt;1.45,F132&gt;=1.5,B132&lt;3.35),3.5,IF(AND(A132&lt;6.1,F132&lt;2.5,D132&gt;=1.45,F132&gt;=1.5,B132&lt;3.35),5.1,IF(AND(G132&gt;=0.607,D132&lt;0.35,H132&gt;=5.245,F132&lt;2,B132&gt;=3.35),1.65,IF(AND(G132&lt;0.546,A132&gt;=4.9,D132&gt;=0.15,H132&lt;12.719,F132&lt;1.5,B132&lt;3.35),1.2,IF(AND(G132&gt;=0.546,A132&gt;=4.9,D132&gt;=0.15,H132&lt;12.719,F132&lt;1.5,B132&lt;3.35),1.4,IF(AND(A132&gt;=6.3,B132&gt;=2.65,G132&lt;0.572,D132&lt;1.45,F132&gt;=1.5,B132&lt;3.35),4.8,IF(AND(D132&lt;1.15,B132&lt;2.85,G132&gt;=0.572,D132&lt;1.45,F132&gt;=1.5,B132&lt;3.35),3.9,IF(AND(B132&gt;=3.15,B132&gt;=2.85,G132&gt;=0.572,D132&lt;1.45,F132&gt;=1.5,B132&lt;3.35),4.7,IF(AND(B132&lt;2.95,A132&gt;=6.1,F132&lt;2.5,D132&gt;=1.45,F132&gt;=1.5,B132&lt;3.35),4.533,IF(AND(B132&gt;=2.95,A132&gt;=6.1,F132&lt;2.5,D132&gt;=1.45,F132&gt;=1.5,B132&lt;3.35),4.75,IF(AND(A132&gt;=6.7,G132&lt;0.107,F132&gt;=2.5,D132&gt;=1.45,F132&gt;=1.5,B132&lt;3.35),5.7,IF(AND(G132&gt;=0.385,G132&lt;0.607,D132&lt;0.35,H132&gt;=5.245,F132&lt;2,B132&gt;=3.35),1.325,IF(AND(D132&lt;1.25,A132&lt;6.3,B132&gt;=2.65,G132&lt;0.572,D132&lt;1.45,F132&gt;=1.5,B132&lt;3.35),4,IF(AND(D132&gt;=1.25,A132&lt;6.3,B132&gt;=2.65,G132&lt;0.572,D132&lt;1.45,F132&gt;=1.5,B132&lt;3.35),4.18,IF(AND(G132&lt;0.907,D132&gt;=1.15,B132&lt;2.85,G132&gt;=0.572,D132&lt;1.45,F132&gt;=1.5,B132&lt;3.35),4,IF(AND(G132&gt;=0.907,D132&gt;=1.15,B132&lt;2.85,G132&gt;=0.572,D132&lt;1.45,F132&gt;=1.5,B132&lt;3.35),4.4,IF(AND(H132&lt;8.326,B132&lt;3.15,B132&gt;=2.85,G132&gt;=0.572,D132&lt;1.45,F132&gt;=1.5,B132&lt;3.35),3.6,IF(AND(H132&gt;=8.326,B132&lt;3.15,B132&gt;=2.85,G132&gt;=0.572,D132&lt;1.45,F132&gt;=1.5,B132&lt;3.35),4.48,IF(AND(B132&lt;2.95,A132&lt;6.7,G132&lt;0.107,F132&gt;=2.5,D132&gt;=1.45,F132&gt;=1.5,B132&lt;3.35),5.6,IF(AND(B132&gt;=2.95,A132&lt;6.7,G132&lt;0.107,F132&gt;=2.5,D132&gt;=1.45,F132&gt;=1.5,B132&lt;3.35),5.5,IF(AND(G132&lt;0.205,G132&lt;0.432,G132&gt;=0.107,F132&gt;=2.5,D132&gt;=1.45,F132&gt;=1.5,B132&lt;3.35),5.3,IF(AND(B132&gt;=3.05,G132&gt;=0.432,G132&gt;=0.107,F132&gt;=2.5,D132&gt;=1.45,F132&gt;=1.5,B132&lt;3.35),5.86,IF(AND(H132&gt;=14.057,G132&lt;0.385,G132&lt;0.607,D132&lt;0.35,H132&gt;=5.245,F132&lt;2,B132&gt;=3.35),1.7,IF(AND(D132&lt;1.7,G132&gt;=0.205,G132&lt;0.432,G132&gt;=0.107,F132&gt;=2.5,D132&gt;=1.45,F132&gt;=1.5,B132&lt;3.35),5,IF(AND(G132&lt;0.779,B132&lt;3.05,G132&gt;=0.432,G132&gt;=0.107,F132&gt;=2.5,D132&gt;=1.45,F132&gt;=1.5,B132&lt;3.35),4.9,IF(AND(G132&gt;=0.779,B132&lt;3.05,G132&gt;=0.432,G132&gt;=0.107,F132&gt;=2.5,D132&gt;=1.45,F132&gt;=1.5,B132&lt;3.35),5.533,IF(AND(D132&gt;=0.25,H132&lt;14.057,G132&lt;0.385,G132&lt;0.607,D132&lt;0.35,H132&gt;=5.245,F132&lt;2,B132&gt;=3.35),1.4,IF(AND(B132&lt;2.85,D132&gt;=1.7,G132&gt;=0.205,G132&lt;0.432,G132&gt;=0.107,F132&gt;=2.5,D132&gt;=1.45,F132&gt;=1.5,B132&lt;3.35),5.1,IF(AND(B132&gt;=2.85,D132&gt;=1.7,G132&gt;=0.205,G132&lt;0.432,G132&gt;=0.107,F132&gt;=2.5,D132&gt;=1.45,F132&gt;=1.5,B132&lt;3.35),5.15,IF(AND(A132&lt;5.1,D132&lt;0.25,H132&lt;14.057,G132&lt;0.385,G132&lt;0.607,D132&lt;0.35,H132&gt;=5.245,F132&lt;2,B132&gt;=3.35),1.4,IF(AND(A132&gt;=5.1,D132&lt;0.25,H132&lt;14.057,G132&lt;0.385,G132&lt;0.607,D132&lt;0.35,H132&gt;=5.245,F132&lt;2,B132&gt;=3.35),1.5,"shouldnthappen")))))))))))))))))))))))))))))))))))))</f>
        <v>4.9</v>
      </c>
    </row>
    <row r="133" customFormat="false" ht="13.8" hidden="false" customHeight="false" outlineLevel="0" collapsed="false">
      <c r="A133" s="1" t="n">
        <v>7.4</v>
      </c>
      <c r="B133" s="1" t="n">
        <v>2.8</v>
      </c>
      <c r="C133" s="1" t="n">
        <v>6.1</v>
      </c>
      <c r="D133" s="1" t="n">
        <v>1.9</v>
      </c>
      <c r="E133" s="1" t="s">
        <v>93</v>
      </c>
      <c r="F133" s="1" t="n">
        <v>3</v>
      </c>
      <c r="G133" s="1" t="n">
        <v>0.609993890160695</v>
      </c>
      <c r="H133" s="16" t="n">
        <v>8.83485386157408</v>
      </c>
      <c r="I133" s="11" t="n">
        <f aca="false">C133</f>
        <v>6.1</v>
      </c>
      <c r="J133" s="1" t="n">
        <f aca="false">AVERAGE(M133:BJ133)</f>
        <v>5.96928</v>
      </c>
      <c r="K133" s="15" t="n">
        <f aca="false">1-SQRT(VAR(M133:BJ133, I133)) / AVERAGE(M133:BJ133)</f>
        <v>0.909730996852512</v>
      </c>
      <c r="L133" s="1" t="n">
        <f aca="false">(J133-I133)/I133</f>
        <v>-0.0214295081967212</v>
      </c>
      <c r="M133" s="1" t="n">
        <f aca="false">IF(AND(H133&gt;=16.241,B133&gt;=3.35),6.4,IF(AND(D133&gt;=0.75,A133&lt;5.15,B133&lt;3.35),4.1,IF(AND(D133&gt;=1.5,H133&lt;16.241,B133&gt;=3.35),5.767,IF(AND(B133&gt;=3.25,D133&lt;0.75,A133&lt;5.15,B133&lt;3.35),1.58,IF(AND(A133&lt;4.95,D133&lt;1.5,H133&lt;16.241,B133&gt;=3.35),1.4,IF(AND(A133&lt;4.5,B133&lt;3.25,D133&lt;0.75,A133&lt;5.15,B133&lt;3.35),1.26,IF(AND(A133&gt;=4.5,B133&lt;3.25,D133&lt;0.75,A133&lt;5.15,B133&lt;3.35),1.48,IF(AND(G133&lt;0.356,H133&lt;12.557,D133&lt;1.45,A133&gt;=5.15,B133&lt;3.35),4.267,IF(AND(D133&lt;1.25,H133&gt;=12.557,D133&lt;1.45,A133&gt;=5.15,B133&lt;3.35),4.05,IF(AND(D133&gt;=1.35,G133&gt;=0.356,H133&lt;12.557,D133&lt;1.45,A133&gt;=5.15,B133&lt;3.35),4.25,IF(AND(H133&lt;15.086,D133&gt;=1.25,H133&gt;=12.557,D133&lt;1.45,A133&gt;=5.15,B133&lt;3.35),4.4,IF(AND(F133&lt;2.5,G133&gt;=0.44,D133&lt;2.05,D133&gt;=1.45,A133&gt;=5.15,B133&lt;3.35),4.7,IF(AND(H133&lt;10.391,B133&lt;3.15,D133&gt;=2.05,D133&gt;=1.45,A133&gt;=5.15,B133&lt;3.35),5.1,IF(AND(G133&lt;0.505,B133&gt;=3.15,D133&gt;=2.05,D133&gt;=1.45,A133&gt;=5.15,B133&lt;3.35),5.7,IF(AND(G133&gt;=0.505,B133&gt;=3.15,D133&gt;=2.05,D133&gt;=1.45,A133&gt;=5.15,B133&lt;3.35),5.95,IF(AND(D133&gt;=0.5,G133&lt;0.905,A133&gt;=4.95,D133&lt;1.5,H133&lt;16.241,B133&gt;=3.35),1.6,IF(AND(B133&lt;3.6,G133&gt;=0.905,A133&gt;=4.95,D133&lt;1.5,H133&lt;16.241,B133&gt;=3.35),1.7,IF(AND(B133&gt;=3.6,G133&gt;=0.905,A133&gt;=4.95,D133&lt;1.5,H133&lt;16.241,B133&gt;=3.35),1.767,IF(AND(A133&gt;=5.7,D133&lt;1.35,G133&gt;=0.356,H133&lt;12.557,D133&lt;1.45,A133&gt;=5.15,B133&lt;3.35),3.9,IF(AND(A133&lt;6.35,H133&gt;=15.086,D133&gt;=1.25,H133&gt;=12.557,D133&lt;1.45,A133&gt;=5.15,B133&lt;3.35),4.7,IF(AND(A133&gt;=6.35,H133&gt;=15.086,D133&gt;=1.25,H133&gt;=12.557,D133&lt;1.45,A133&gt;=5.15,B133&lt;3.35),4.6,IF(AND(H133&lt;9.252,D133&lt;1.55,G133&lt;0.44,D133&lt;2.05,D133&gt;=1.45,A133&gt;=5.15,B133&lt;3.35),5.08,IF(AND(H133&gt;=9.252,D133&lt;1.55,G133&lt;0.44,D133&lt;2.05,D133&gt;=1.45,A133&gt;=5.15,B133&lt;3.35),4.7,IF(AND(H133&lt;8.477,D133&gt;=1.55,G133&lt;0.44,D133&lt;2.05,D133&gt;=1.45,A133&gt;=5.15,B133&lt;3.35),5.1,IF(AND(H133&gt;=8.477,D133&gt;=1.55,G133&lt;0.44,D133&lt;2.05,D133&gt;=1.45,A133&gt;=5.15,B133&lt;3.35),5.4,IF(AND(H133&lt;8.435,F133&gt;=2.5,G133&gt;=0.44,D133&lt;2.05,D133&gt;=1.45,A133&gt;=5.15,B133&lt;3.35),5.1,IF(AND(H133&gt;=8.435,F133&gt;=2.5,G133&gt;=0.44,D133&lt;2.05,D133&gt;=1.45,A133&gt;=5.15,B133&lt;3.35),4.86,IF(AND(G133&lt;0.543,H133&gt;=10.391,B133&lt;3.15,D133&gt;=2.05,D133&gt;=1.45,A133&gt;=5.15,B133&lt;3.35),5.56,IF(AND(G133&gt;=0.543,H133&gt;=10.391,B133&lt;3.15,D133&gt;=2.05,D133&gt;=1.45,A133&gt;=5.15,B133&lt;3.35),5.8,IF(AND(A133&lt;5.05,D133&lt;0.5,G133&lt;0.905,A133&gt;=4.95,D133&lt;1.5,H133&lt;16.241,B133&gt;=3.35),1.3,IF(AND(H133&lt;6.583,A133&lt;5.7,D133&lt;1.35,G133&gt;=0.356,H133&lt;12.557,D133&lt;1.45,A133&gt;=5.15,B133&lt;3.35),4,IF(AND(G133&lt;0.585,A133&gt;=5.05,D133&lt;0.5,G133&lt;0.905,A133&gt;=4.95,D133&lt;1.5,H133&lt;16.241,B133&gt;=3.35),1.475,IF(AND(G133&lt;0.62,H133&gt;=6.583,A133&lt;5.7,D133&lt;1.35,G133&gt;=0.356,H133&lt;12.557,D133&lt;1.45,A133&gt;=5.15,B133&lt;3.35),3.75,IF(AND(G133&gt;=0.62,H133&gt;=6.583,A133&lt;5.7,D133&lt;1.35,G133&gt;=0.356,H133&lt;12.557,D133&lt;1.45,A133&gt;=5.15,B133&lt;3.35),3.6,IF(AND(B133&lt;3.75,G133&gt;=0.585,A133&gt;=5.05,D133&lt;0.5,G133&lt;0.905,A133&gt;=4.95,D133&lt;1.5,H133&lt;16.241,B133&gt;=3.35),1.5,IF(AND(B133&gt;=3.75,G133&gt;=0.585,A133&gt;=5.05,D133&lt;0.5,G133&lt;0.905,A133&gt;=4.95,D133&lt;1.5,H133&lt;16.241,B133&gt;=3.35),1.6,"shouldnthappen"))))))))))))))))))))))))))))))))))))</f>
        <v>4.86</v>
      </c>
      <c r="N133" s="1" t="n">
        <f aca="false">IF(AND(H133&lt;5.245,B133&lt;3.65,F133&lt;1.5),1,IF(AND(H133&gt;=14.096,B133&gt;=3.65,F133&lt;1.5),1.65,IF(AND(A133&gt;=5.45,H133&gt;=5.245,B133&lt;3.65,F133&lt;1.5),1.3,IF(AND(H133&gt;=13.586,H133&lt;14.096,B133&gt;=3.65,F133&lt;1.5),1.3,IF(AND(H133&lt;10.258,D133&lt;1.25,F133&lt;2.5,F133&gt;=1.5),3.38,IF(AND(H133&lt;6.982,D133&gt;=1.25,F133&lt;2.5,F133&gt;=1.5),3.96,IF(AND(H133&gt;=13.646,D133&lt;2.05,F133&gt;=2.5,F133&gt;=1.5),6.1,IF(AND(B133&lt;3.05,A133&lt;5.45,H133&gt;=5.245,B133&lt;3.65,F133&lt;1.5),1.375,IF(AND(H133&lt;6.543,H133&lt;13.586,H133&lt;14.096,B133&gt;=3.65,F133&lt;1.5),1.4,IF(AND(H133&gt;=6.543,H133&lt;13.586,H133&lt;14.096,B133&gt;=3.65,F133&lt;1.5),1.5,IF(AND(H133&lt;11.522,H133&gt;=10.258,D133&lt;1.25,F133&lt;2.5,F133&gt;=1.5),3.733,IF(AND(H133&gt;=11.522,H133&gt;=10.258,D133&lt;1.25,F133&lt;2.5,F133&gt;=1.5),3.92,IF(AND(H133&lt;5.767,H133&lt;13.646,D133&lt;2.05,F133&gt;=2.5,F133&gt;=1.5),4.5,IF(AND(A133&lt;6.8,B133&lt;3.15,D133&gt;=2.05,F133&gt;=2.5,F133&gt;=1.5),5.6,IF(AND(A133&gt;=6.8,B133&lt;3.15,D133&gt;=2.05,F133&gt;=2.5,F133&gt;=1.5),5.1,IF(AND(B133&lt;3.25,B133&gt;=3.15,D133&gt;=2.05,F133&gt;=2.5,F133&gt;=1.5),5.8,IF(AND(B133&gt;=3.25,B133&gt;=3.15,D133&gt;=2.05,F133&gt;=2.5,F133&gt;=1.5),5.65,IF(AND(B133&lt;3.15,B133&gt;=3.05,A133&lt;5.45,H133&gt;=5.245,B133&lt;3.65,F133&lt;1.5),1.5,IF(AND(G133&gt;=0.735,H133&lt;13.665,H133&gt;=6.982,D133&gt;=1.25,F133&lt;2.5,F133&gt;=1.5),4.2,IF(AND(H133&lt;14.03,H133&gt;=13.665,H133&gt;=6.982,D133&gt;=1.25,F133&lt;2.5,F133&gt;=1.5),4.8,IF(AND(A133&gt;=6.6,H133&gt;=5.767,H133&lt;13.646,D133&lt;2.05,F133&gt;=2.5,F133&gt;=1.5),6.05,IF(AND(G133&gt;=0.934,B133&gt;=3.15,B133&gt;=3.05,A133&lt;5.45,H133&gt;=5.245,B133&lt;3.65,F133&lt;1.5),1.7,IF(AND(D133&gt;=1.55,G133&lt;0.735,H133&lt;13.665,H133&gt;=6.982,D133&gt;=1.25,F133&lt;2.5,F133&gt;=1.5),5.1,IF(AND(D133&lt;1.45,H133&gt;=14.03,H133&gt;=13.665,H133&gt;=6.982,D133&gt;=1.25,F133&lt;2.5,F133&gt;=1.5),4.7,IF(AND(D133&gt;=1.45,H133&gt;=14.03,H133&gt;=13.665,H133&gt;=6.982,D133&gt;=1.25,F133&lt;2.5,F133&gt;=1.5),4.5,IF(AND(A133&gt;=6.2,A133&lt;6.6,H133&gt;=5.767,H133&lt;13.646,D133&lt;2.05,F133&gt;=2.5,F133&gt;=1.5),5.325,IF(AND(B133&lt;3.25,G133&lt;0.934,B133&gt;=3.15,B133&gt;=3.05,A133&lt;5.45,H133&gt;=5.245,B133&lt;3.65,F133&lt;1.5),1.3,IF(AND(D133&lt;1.35,D133&lt;1.55,G133&lt;0.735,H133&lt;13.665,H133&gt;=6.982,D133&gt;=1.25,F133&lt;2.5,F133&gt;=1.5),4.25,IF(AND(H133&lt;8.435,A133&lt;6.2,A133&lt;6.6,H133&gt;=5.767,H133&lt;13.646,D133&lt;2.05,F133&gt;=2.5,F133&gt;=1.5),5.1,IF(AND(H133&gt;=8.435,A133&lt;6.2,A133&lt;6.6,H133&gt;=5.767,H133&lt;13.646,D133&lt;2.05,F133&gt;=2.5,F133&gt;=1.5),4.9,IF(AND(A133&gt;=5.15,B133&gt;=3.25,G133&lt;0.934,B133&gt;=3.15,B133&gt;=3.05,A133&lt;5.45,H133&gt;=5.245,B133&lt;3.65,F133&lt;1.5),1.5,IF(AND(B133&lt;2.9,D133&gt;=1.35,D133&lt;1.55,G133&lt;0.735,H133&lt;13.665,H133&gt;=6.982,D133&gt;=1.25,F133&lt;2.5,F133&gt;=1.5),4.6,IF(AND(B133&gt;=2.9,D133&gt;=1.35,D133&lt;1.55,G133&lt;0.735,H133&lt;13.665,H133&gt;=6.982,D133&gt;=1.25,F133&lt;2.5,F133&gt;=1.5),4.52,IF(AND(G133&gt;=0.862,A133&lt;5.15,B133&gt;=3.25,G133&lt;0.934,B133&gt;=3.15,B133&gt;=3.05,A133&lt;5.45,H133&gt;=5.245,B133&lt;3.65,F133&lt;1.5),1.5,IF(AND(H133&lt;9.35,G133&lt;0.862,A133&lt;5.15,B133&gt;=3.25,G133&lt;0.934,B133&gt;=3.15,B133&gt;=3.05,A133&lt;5.45,H133&gt;=5.245,B133&lt;3.65,F133&lt;1.5),1.38,IF(AND(H133&gt;=9.35,G133&lt;0.862,A133&lt;5.15,B133&gt;=3.25,G133&lt;0.934,B133&gt;=3.15,B133&gt;=3.05,A133&lt;5.45,H133&gt;=5.245,B133&lt;3.65,F133&lt;1.5),1.4,"shouldnthappen"))))))))))))))))))))))))))))))))))))</f>
        <v>6.05</v>
      </c>
      <c r="O133" s="1" t="n">
        <f aca="false">IF(AND(B133&lt;2.75,A133&lt;5.55),3.96,IF(AND(H133&lt;9.205,A133&lt;5.9,A133&gt;=5.55),3.85,IF(AND(A133&lt;4.35,D133&lt;0.35,B133&gt;=2.75,A133&lt;5.55),1.1,IF(AND(B133&lt;3.65,D133&gt;=0.35,B133&gt;=2.75,A133&lt;5.55),1.65,IF(AND(B133&gt;=3.65,D133&gt;=0.35,B133&gt;=2.75,A133&lt;5.55),1.9,IF(AND(G133&gt;=0.732,H133&gt;=9.205,A133&lt;5.9,A133&gt;=5.55),4.9,IF(AND(G133&lt;0.273,G133&lt;0.732,H133&gt;=9.205,A133&lt;5.9,A133&gt;=5.55),4.5,IF(AND(A133&lt;6.3,G133&lt;0.422,F133&lt;2.5,A133&gt;=5.9,A133&gt;=5.55),5.1,IF(AND(A133&gt;=6.3,G133&lt;0.422,F133&lt;2.5,A133&gt;=5.9,A133&gt;=5.55),4.76,IF(AND(B133&lt;2.4,G133&gt;=0.422,F133&lt;2.5,A133&gt;=5.9,A133&gt;=5.55),4.45,IF(AND(A133&gt;=7,G133&gt;=0.628,F133&gt;=2.5,A133&gt;=5.9,A133&gt;=5.55),6.45,IF(AND(D133&lt;0.15,H133&lt;13.924,A133&gt;=4.35,D133&lt;0.35,B133&gt;=2.75,A133&lt;5.55),1.5,IF(AND(B133&lt;3.15,H133&gt;=13.924,A133&gt;=4.35,D133&lt;0.35,B133&gt;=2.75,A133&lt;5.55),1.56,IF(AND(B133&gt;=3.15,H133&gt;=13.924,A133&gt;=4.35,D133&lt;0.35,B133&gt;=2.75,A133&lt;5.55),1.3,IF(AND(H133&lt;14.316,G133&gt;=0.273,G133&lt;0.732,H133&gt;=9.205,A133&lt;5.9,A133&gt;=5.55),3.95,IF(AND(H133&gt;=14.316,G133&gt;=0.273,G133&lt;0.732,H133&gt;=9.205,A133&lt;5.9,A133&gt;=5.55),4.1,IF(AND(A133&lt;6.2,B133&gt;=2.4,G133&gt;=0.422,F133&lt;2.5,A133&gt;=5.9,A133&gt;=5.55),4.3,IF(AND(A133&gt;=7.05,G133&lt;0.364,G133&lt;0.628,F133&gt;=2.5,A133&gt;=5.9,A133&gt;=5.55),6.1,IF(AND(A133&gt;=7.55,G133&gt;=0.364,G133&lt;0.628,F133&gt;=2.5,A133&gt;=5.9,A133&gt;=5.55),6.4,IF(AND(A133&lt;6.15,A133&lt;7,G133&gt;=0.628,F133&gt;=2.5,A133&gt;=5.9,A133&gt;=5.55),4.9,IF(AND(D133&lt;1.45,A133&gt;=6.2,B133&gt;=2.4,G133&gt;=0.422,F133&lt;2.5,A133&gt;=5.9,A133&gt;=5.55),4.64,IF(AND(D133&gt;=1.45,A133&gt;=6.2,B133&gt;=2.4,G133&gt;=0.422,F133&lt;2.5,A133&gt;=5.9,A133&gt;=5.55),4.9,IF(AND(D133&lt;1.65,A133&lt;7.05,G133&lt;0.364,G133&lt;0.628,F133&gt;=2.5,A133&gt;=5.9,A133&gt;=5.55),5.1,IF(AND(D133&gt;=2.35,A133&lt;7.55,G133&gt;=0.364,G133&lt;0.628,F133&gt;=2.5,A133&gt;=5.9,A133&gt;=5.55),5.633,IF(AND(D133&lt;2.15,A133&gt;=6.15,A133&lt;7,G133&gt;=0.628,F133&gt;=2.5,A133&gt;=5.9,A133&gt;=5.55),5.1,IF(AND(D133&gt;=2.15,A133&gt;=6.15,A133&lt;7,G133&gt;=0.628,F133&gt;=2.5,A133&gt;=5.9,A133&gt;=5.55),5.267,IF(AND(A133&lt;4.9,A133&lt;5.05,D133&gt;=0.15,H133&lt;13.924,A133&gt;=4.35,D133&lt;0.35,B133&gt;=2.75,A133&lt;5.55),1.375,IF(AND(A133&gt;=4.9,A133&lt;5.05,D133&gt;=0.15,H133&lt;13.924,A133&gt;=4.35,D133&lt;0.35,B133&gt;=2.75,A133&lt;5.55),1.3,IF(AND(A133&lt;5.45,A133&gt;=5.05,D133&gt;=0.15,H133&lt;13.924,A133&gt;=4.35,D133&lt;0.35,B133&gt;=2.75,A133&lt;5.55),1.475,IF(AND(A133&gt;=5.45,A133&gt;=5.05,D133&gt;=0.15,H133&lt;13.924,A133&gt;=4.35,D133&lt;0.35,B133&gt;=2.75,A133&lt;5.55),1.4,IF(AND(B133&gt;=3.25,D133&lt;2.35,A133&lt;7.55,G133&gt;=0.364,G133&lt;0.628,F133&gt;=2.5,A133&gt;=5.9,A133&gt;=5.55),5.7,IF(AND(G133&lt;0.006,G133&lt;0.107,D133&gt;=1.65,A133&lt;7.05,G133&lt;0.364,G133&lt;0.628,F133&gt;=2.5,A133&gt;=5.9,A133&gt;=5.55),5.5,IF(AND(G133&gt;=0.006,G133&lt;0.107,D133&gt;=1.65,A133&lt;7.05,G133&lt;0.364,G133&lt;0.628,F133&gt;=2.5,A133&gt;=5.9,A133&gt;=5.55),5.667,IF(AND(D133&lt;2.2,G133&gt;=0.107,D133&gt;=1.65,A133&lt;7.05,G133&lt;0.364,G133&lt;0.628,F133&gt;=2.5,A133&gt;=5.9,A133&gt;=5.55),5.35,IF(AND(D133&gt;=2.2,G133&gt;=0.107,D133&gt;=1.65,A133&lt;7.05,G133&lt;0.364,G133&lt;0.628,F133&gt;=2.5,A133&gt;=5.9,A133&gt;=5.55),5.2,IF(AND(D133&lt;2.25,B133&lt;3.25,D133&lt;2.35,A133&lt;7.55,G133&gt;=0.364,G133&lt;0.628,F133&gt;=2.5,A133&gt;=5.9,A133&gt;=5.55),5.8,IF(AND(D133&gt;=2.25,B133&lt;3.25,D133&lt;2.35,A133&lt;7.55,G133&gt;=0.364,G133&lt;0.628,F133&gt;=2.5,A133&gt;=5.9,A133&gt;=5.55),5.9,"shouldnthappen")))))))))))))))))))))))))))))))))))))</f>
        <v>5.8</v>
      </c>
      <c r="P133" s="1" t="n">
        <f aca="false">IF(AND(D133&gt;=0.75,A133&lt;5.55),3.9,IF(AND(H133&lt;7.482,A133&gt;=5.55),3.45,IF(AND(B133&gt;=3.15,B133&lt;3.25,D133&lt;0.75,A133&lt;5.55),1.262,IF(AND(G133&gt;=0.446,B133&lt;3.15,B133&lt;3.25,D133&lt;0.75,A133&lt;5.55),1.1,IF(AND(G133&lt;0.408,A133&lt;5.05,B133&gt;=3.25,D133&lt;0.75,A133&lt;5.55),1.4,IF(AND(G133&gt;=0.408,A133&lt;5.05,B133&gt;=3.25,D133&lt;0.75,A133&lt;5.55),1.233,IF(AND(G133&gt;=0.676,A133&gt;=5.05,B133&gt;=3.25,D133&lt;0.75,A133&lt;5.55),1.72,IF(AND(H133&lt;9.386,A133&lt;5.85,F133&lt;2.5,H133&gt;=7.482,A133&gt;=5.55),3.5,IF(AND(H133&gt;=9.386,A133&lt;5.85,F133&lt;2.5,H133&gt;=7.482,A133&gt;=5.55),4.275,IF(AND(H133&gt;=16.284,G133&lt;0.865,F133&gt;=2.5,H133&gt;=7.482,A133&gt;=5.55),6.6,IF(AND(G133&lt;0.912,G133&gt;=0.865,F133&gt;=2.5,H133&gt;=7.482,A133&gt;=5.55),4.8,IF(AND(G133&gt;=0.912,G133&gt;=0.865,F133&gt;=2.5,H133&gt;=7.482,A133&gt;=5.55),5.175,IF(AND(A133&gt;=4.95,G133&lt;0.446,B133&lt;3.15,B133&lt;3.25,D133&lt;0.75,A133&lt;5.55),1.6,IF(AND(H133&gt;=12.974,G133&lt;0.676,A133&gt;=5.05,B133&gt;=3.25,D133&lt;0.75,A133&lt;5.55),1.3,IF(AND(D133&lt;1.45,H133&lt;13.531,A133&gt;=5.85,F133&lt;2.5,H133&gt;=7.482,A133&gt;=5.55),4.2,IF(AND(D133&gt;=1.45,H133&lt;13.531,A133&gt;=5.85,F133&lt;2.5,H133&gt;=7.482,A133&gt;=5.55),4.967,IF(AND(G133&lt;0.187,H133&gt;=13.531,A133&gt;=5.85,F133&lt;2.5,H133&gt;=7.482,A133&gt;=5.55),5,IF(AND(H133&gt;=12.675,A133&lt;4.95,G133&lt;0.446,B133&lt;3.15,B133&lt;3.25,D133&lt;0.75,A133&lt;5.55),1.5,IF(AND(H133&lt;10.826,H133&lt;12.974,G133&lt;0.676,A133&gt;=5.05,B133&gt;=3.25,D133&lt;0.75,A133&lt;5.55),1.46,IF(AND(H133&gt;=10.826,H133&lt;12.974,G133&lt;0.676,A133&gt;=5.05,B133&gt;=3.25,D133&lt;0.75,A133&lt;5.55),1.4,IF(AND(A133&lt;6.15,G133&gt;=0.187,H133&gt;=13.531,A133&gt;=5.85,F133&lt;2.5,H133&gt;=7.482,A133&gt;=5.55),4.7,IF(AND(A133&lt;6.85,B133&lt;2.95,H133&lt;16.284,G133&lt;0.865,F133&gt;=2.5,H133&gt;=7.482,A133&gt;=5.55),5.32,IF(AND(A133&gt;=6.85,B133&lt;2.95,H133&lt;16.284,G133&lt;0.865,F133&gt;=2.5,H133&gt;=7.482,A133&gt;=5.55),6.567,IF(AND(A133&lt;4.85,H133&lt;12.675,A133&lt;4.95,G133&lt;0.446,B133&lt;3.15,B133&lt;3.25,D133&lt;0.75,A133&lt;5.55),1.4,IF(AND(A133&gt;=4.85,H133&lt;12.675,A133&lt;4.95,G133&lt;0.446,B133&lt;3.15,B133&lt;3.25,D133&lt;0.75,A133&lt;5.55),1.5,IF(AND(B133&lt;3.1,A133&gt;=6.15,G133&gt;=0.187,H133&gt;=13.531,A133&gt;=5.85,F133&lt;2.5,H133&gt;=7.482,A133&gt;=5.55),4.467,IF(AND(B133&gt;=3.1,A133&gt;=6.15,G133&gt;=0.187,H133&gt;=13.531,A133&gt;=5.85,F133&lt;2.5,H133&gt;=7.482,A133&gt;=5.55),4.7,IF(AND(G133&gt;=0.379,B133&lt;3.15,B133&gt;=2.95,H133&lt;16.284,G133&lt;0.865,F133&gt;=2.5,H133&gt;=7.482,A133&gt;=5.55),5.733,IF(AND(A133&lt;6.6,B133&gt;=3.15,B133&gt;=2.95,H133&lt;16.284,G133&lt;0.865,F133&gt;=2.5,H133&gt;=7.482,A133&gt;=5.55),5.38,IF(AND(A133&lt;6.7,G133&lt;0.379,B133&lt;3.15,B133&gt;=2.95,H133&lt;16.284,G133&lt;0.865,F133&gt;=2.5,H133&gt;=7.482,A133&gt;=5.55),5.3,IF(AND(A133&gt;=6.7,G133&lt;0.379,B133&lt;3.15,B133&gt;=2.95,H133&lt;16.284,G133&lt;0.865,F133&gt;=2.5,H133&gt;=7.482,A133&gt;=5.55),5.16,IF(AND(A133&lt;7.05,A133&gt;=6.6,B133&gt;=3.15,B133&gt;=2.95,H133&lt;16.284,G133&lt;0.865,F133&gt;=2.5,H133&gt;=7.482,A133&gt;=5.55),5.78,IF(AND(A133&gt;=7.05,A133&gt;=6.6,B133&gt;=3.15,B133&gt;=2.95,H133&lt;16.284,G133&lt;0.865,F133&gt;=2.5,H133&gt;=7.482,A133&gt;=5.55),6.1,"shouldnthappen")))))))))))))))))))))))))))))))))</f>
        <v>6.567</v>
      </c>
      <c r="Q133" s="1" t="n">
        <f aca="false">IF(AND(G133&gt;=0.422,B133&lt;3.25,F133&lt;1.5),1.25,IF(AND(G133&gt;=0.082,G133&lt;0.125,F133&gt;=1.5),6.7,IF(AND(G133&lt;0.251,G133&lt;0.422,B133&lt;3.25,F133&lt;1.5),1.38,IF(AND(G133&gt;=0.251,G133&lt;0.422,B133&lt;3.25,F133&lt;1.5),1.55,IF(AND(G133&gt;=0.385,G133&lt;0.633,B133&gt;=3.25,F133&lt;1.5),1.367,IF(AND(B133&lt;3.35,G133&gt;=0.633,B133&gt;=3.25,F133&lt;1.5),1.7,IF(AND(A133&lt;5.85,G133&lt;0.082,G133&lt;0.125,F133&gt;=1.5),4.5,IF(AND(F133&gt;=2.5,D133&lt;1.6,G133&gt;=0.125,F133&gt;=1.5),5.05,IF(AND(H133&gt;=16.774,D133&gt;=1.6,G133&gt;=0.125,F133&gt;=1.5),6.4,IF(AND(D133&gt;=0.5,G133&lt;0.385,G133&lt;0.633,B133&gt;=3.25,F133&lt;1.5),1.6,IF(AND(B133&lt;3.6,B133&gt;=3.35,G133&gt;=0.633,B133&gt;=3.25,F133&lt;1.5),1.55,IF(AND(B133&gt;=3.6,B133&gt;=3.35,G133&gt;=0.633,B133&gt;=3.25,F133&lt;1.5),1.6,IF(AND(D133&lt;1.65,A133&gt;=5.85,G133&lt;0.082,G133&lt;0.125,F133&gt;=1.5),4.7,IF(AND(A133&lt;5.3,F133&lt;2.5,D133&lt;1.6,G133&gt;=0.125,F133&gt;=1.5),3.15,IF(AND(B133&gt;=3.2,H133&lt;16.774,D133&gt;=1.6,G133&gt;=0.125,F133&gt;=1.5),5.675,IF(AND(H133&lt;11.767,D133&lt;0.5,G133&lt;0.385,G133&lt;0.633,B133&gt;=3.25,F133&lt;1.5),1.5,IF(AND(H133&gt;=11.767,D133&lt;0.5,G133&lt;0.385,G133&lt;0.633,B133&gt;=3.25,F133&lt;1.5),1.367,IF(AND(H133&lt;8.367,D133&gt;=1.65,A133&gt;=5.85,G133&lt;0.082,G133&lt;0.125,F133&gt;=1.5),5.7,IF(AND(H133&gt;=8.367,D133&gt;=1.65,A133&gt;=5.85,G133&lt;0.082,G133&lt;0.125,F133&gt;=1.5),5.575,IF(AND(A133&gt;=7.1,B133&lt;3.2,H133&lt;16.774,D133&gt;=1.6,G133&gt;=0.125,F133&gt;=1.5),6.3,IF(AND(H133&gt;=15.395,B133&lt;2.85,A133&gt;=5.3,F133&lt;2.5,D133&lt;1.6,G133&gt;=0.125,F133&gt;=1.5),4.8,IF(AND(H133&lt;8.486,B133&gt;=2.85,A133&gt;=5.3,F133&lt;2.5,D133&lt;1.6,G133&gt;=0.125,F133&gt;=1.5),3.85,IF(AND(D133&gt;=2.1,A133&lt;7.1,B133&lt;3.2,H133&lt;16.774,D133&gt;=1.6,G133&gt;=0.125,F133&gt;=1.5),5.5,IF(AND(B133&gt;=2.75,H133&lt;15.395,B133&lt;2.85,A133&gt;=5.3,F133&lt;2.5,D133&lt;1.6,G133&gt;=0.125,F133&gt;=1.5),4.489,IF(AND(H133&gt;=15.168,H133&gt;=8.486,B133&gt;=2.85,A133&gt;=5.3,F133&lt;2.5,D133&lt;1.6,G133&gt;=0.125,F133&gt;=1.5),4.7,IF(AND(G133&gt;=0.519,D133&lt;2.1,A133&lt;7.1,B133&lt;3.2,H133&lt;16.774,D133&gt;=1.6,G133&gt;=0.125,F133&gt;=1.5),4.925,IF(AND(G133&gt;=0.897,B133&lt;2.75,H133&lt;15.395,B133&lt;2.85,A133&gt;=5.3,F133&lt;2.5,D133&lt;1.6,G133&gt;=0.125,F133&gt;=1.5),4.567,IF(AND(A133&lt;5.65,H133&lt;15.168,H133&gt;=8.486,B133&gt;=2.85,A133&gt;=5.3,F133&lt;2.5,D133&lt;1.6,G133&gt;=0.125,F133&gt;=1.5),4.5,IF(AND(G133&lt;0.23,G133&lt;0.519,D133&lt;2.1,A133&lt;7.1,B133&lt;3.2,H133&lt;16.774,D133&gt;=1.6,G133&gt;=0.125,F133&gt;=1.5),5,IF(AND(A133&lt;5.9,G133&lt;0.897,B133&lt;2.75,H133&lt;15.395,B133&lt;2.85,A133&gt;=5.3,F133&lt;2.5,D133&lt;1.6,G133&gt;=0.125,F133&gt;=1.5),4.1,IF(AND(A133&gt;=5.9,G133&lt;0.897,B133&lt;2.75,H133&lt;15.395,B133&lt;2.85,A133&gt;=5.3,F133&lt;2.5,D133&lt;1.6,G133&gt;=0.125,F133&gt;=1.5),4.5,IF(AND(A133&lt;6.05,A133&gt;=5.65,H133&lt;15.168,H133&gt;=8.486,B133&gt;=2.85,A133&gt;=5.3,F133&lt;2.5,D133&lt;1.6,G133&gt;=0.125,F133&gt;=1.5),4.2,IF(AND(A133&gt;=6.05,A133&gt;=5.65,H133&lt;15.168,H133&gt;=8.486,B133&gt;=2.85,A133&gt;=5.3,F133&lt;2.5,D133&lt;1.6,G133&gt;=0.125,F133&gt;=1.5),4.35,IF(AND(D133&lt;1.95,G133&gt;=0.23,G133&lt;0.519,D133&lt;2.1,A133&lt;7.1,B133&lt;3.2,H133&lt;16.774,D133&gt;=1.6,G133&gt;=0.125,F133&gt;=1.5),5.3,IF(AND(D133&gt;=1.95,G133&gt;=0.23,G133&lt;0.519,D133&lt;2.1,A133&lt;7.1,B133&lt;3.2,H133&lt;16.774,D133&gt;=1.6,G133&gt;=0.125,F133&gt;=1.5),5.2,"shouldnthappen")))))))))))))))))))))))))))))))))))</f>
        <v>6.3</v>
      </c>
      <c r="R133" s="1" t="n">
        <f aca="false">IF(AND(G133&gt;=0.901,F133&lt;1.5),1.9,IF(AND(H133&lt;5.523,D133&lt;0.35,G133&lt;0.901,F133&lt;1.5),1,IF(AND(B133&lt;3.6,D133&gt;=0.35,G133&lt;0.901,F133&lt;1.5),1.575,IF(AND(B133&gt;=3.6,D133&gt;=0.35,G133&lt;0.901,F133&lt;1.5),1.5,IF(AND(G133&gt;=0.837,D133&lt;1.15,D133&lt;1.45,F133&gt;=1.5),3,IF(AND(G133&gt;=0.66,D133&gt;=1.15,D133&lt;1.45,F133&gt;=1.5),4,IF(AND(F133&gt;=2.5,D133&lt;1.55,D133&gt;=1.45,F133&gt;=1.5),5.025,IF(AND(F133&lt;2.5,D133&gt;=1.55,D133&gt;=1.45,F133&gt;=1.5),4.933,IF(AND(B133&lt;2.45,G133&lt;0.837,D133&lt;1.15,D133&lt;1.45,F133&gt;=1.5),3.3,IF(AND(B133&gt;=2.45,G133&lt;0.837,D133&lt;1.15,D133&lt;1.45,F133&gt;=1.5),3.86,IF(AND(B133&gt;=3.05,F133&lt;2.5,D133&lt;1.55,D133&gt;=1.45,F133&gt;=1.5),4.8,IF(AND(D133&gt;=2.45,F133&gt;=2.5,D133&gt;=1.55,D133&gt;=1.45,F133&gt;=1.5),5.875,IF(AND(H133&lt;13.187,G133&lt;0.217,H133&gt;=5.523,D133&lt;0.35,G133&lt;0.901,F133&lt;1.5),1.4,IF(AND(H133&gt;=13.187,G133&lt;0.217,H133&gt;=5.523,D133&lt;0.35,G133&lt;0.901,F133&lt;1.5),1.5,IF(AND(G133&lt;0.33,G133&gt;=0.217,H133&gt;=5.523,D133&lt;0.35,G133&lt;0.901,F133&lt;1.5),1.28,IF(AND(A133&lt;6.05,D133&lt;1.35,G133&lt;0.66,D133&gt;=1.15,D133&lt;1.45,F133&gt;=1.5),4.175,IF(AND(A133&gt;=6.05,D133&lt;1.35,G133&lt;0.66,D133&gt;=1.15,D133&lt;1.45,F133&gt;=1.5),4.3,IF(AND(A133&lt;5.65,D133&gt;=1.35,G133&lt;0.66,D133&gt;=1.15,D133&lt;1.45,F133&gt;=1.5),3.9,IF(AND(A133&gt;=5.65,D133&gt;=1.35,G133&lt;0.66,D133&gt;=1.15,D133&lt;1.45,F133&gt;=1.5),4.52,IF(AND(A133&lt;6.25,B133&lt;3.05,F133&lt;2.5,D133&lt;1.55,D133&gt;=1.45,F133&gt;=1.5),4.5,IF(AND(A133&gt;=6.25,B133&lt;3.05,F133&lt;2.5,D133&lt;1.55,D133&gt;=1.45,F133&gt;=1.5),4.675,IF(AND(A133&gt;=7.25,D133&lt;2.45,F133&gt;=2.5,D133&gt;=1.55,D133&gt;=1.45,F133&gt;=1.5),6.433,IF(AND(D133&gt;=0.25,G133&gt;=0.33,G133&gt;=0.217,H133&gt;=5.523,D133&lt;0.35,G133&lt;0.901,F133&lt;1.5),1.4,IF(AND(A133&lt;6.15,A133&lt;7.25,D133&lt;2.45,F133&gt;=2.5,D133&gt;=1.55,D133&gt;=1.45,F133&gt;=1.5),5.025,IF(AND(H133&lt;6.439,D133&lt;0.25,G133&gt;=0.33,G133&gt;=0.217,H133&gt;=5.523,D133&lt;0.35,G133&lt;0.901,F133&lt;1.5),1.5,IF(AND(H133&gt;=6.439,D133&lt;0.25,G133&gt;=0.33,G133&gt;=0.217,H133&gt;=5.523,D133&lt;0.35,G133&lt;0.901,F133&lt;1.5),1.38,IF(AND(H133&gt;=13.711,A133&gt;=6.15,A133&lt;7.25,D133&lt;2.45,F133&gt;=2.5,D133&gt;=1.55,D133&gt;=1.45,F133&gt;=1.5),5.68,IF(AND(B133&gt;=3.3,H133&lt;13.711,A133&gt;=6.15,A133&lt;7.25,D133&lt;2.45,F133&gt;=2.5,D133&gt;=1.55,D133&gt;=1.45,F133&gt;=1.5),5.6,IF(AND(G133&lt;0.093,B133&lt;3.3,H133&lt;13.711,A133&gt;=6.15,A133&lt;7.25,D133&lt;2.45,F133&gt;=2.5,D133&gt;=1.55,D133&gt;=1.45,F133&gt;=1.5),5.56,IF(AND(D133&lt;1.95,G133&gt;=0.093,B133&lt;3.3,H133&lt;13.711,A133&gt;=6.15,A133&lt;7.25,D133&lt;2.45,F133&gt;=2.5,D133&gt;=1.55,D133&gt;=1.45,F133&gt;=1.5),5.3,IF(AND(B133&lt;3.15,D133&gt;=1.95,G133&gt;=0.093,B133&lt;3.3,H133&lt;13.711,A133&gt;=6.15,A133&lt;7.25,D133&lt;2.45,F133&gt;=2.5,D133&gt;=1.55,D133&gt;=1.45,F133&gt;=1.5),5.1,IF(AND(B133&gt;=3.15,D133&gt;=1.95,G133&gt;=0.093,B133&lt;3.3,H133&lt;13.711,A133&gt;=6.15,A133&lt;7.25,D133&lt;2.45,F133&gt;=2.5,D133&gt;=1.55,D133&gt;=1.45,F133&gt;=1.5),5.15,"shouldnthappen"))))))))))))))))))))))))))))))))</f>
        <v>6.433</v>
      </c>
      <c r="S133" s="1" t="n">
        <f aca="false">IF(AND(G133&gt;=0.859,D133&gt;=0.35,F133&lt;1.5),1.9,IF(AND(D133&lt;1.75,F133&gt;=2.5,F133&gt;=1.5),4.867,IF(AND(H133&lt;8.42,A133&lt;5.05,D133&lt;0.35,F133&lt;1.5),1.42,IF(AND(H133&gt;=14.877,A133&gt;=5.05,D133&lt;0.35,F133&lt;1.5),1.3,IF(AND(B133&lt;3.35,G133&lt;0.859,D133&gt;=0.35,F133&lt;1.5),1.7,IF(AND(B133&gt;=3.35,G133&lt;0.859,D133&gt;=0.35,F133&lt;1.5),1.5,IF(AND(A133&gt;=6.05,B133&lt;2.75,F133&lt;2.5,F133&gt;=1.5),4.733,IF(AND(G133&gt;=0.68,B133&gt;=2.75,F133&lt;2.5,F133&gt;=1.5),4.025,IF(AND(H133&gt;=16.284,D133&gt;=1.75,F133&gt;=2.5,F133&gt;=1.5),6.6,IF(AND(A133&lt;4.35,H133&gt;=8.42,A133&lt;5.05,D133&lt;0.35,F133&lt;1.5),1.1,IF(AND(G133&gt;=0.948,H133&lt;14.877,A133&gt;=5.05,D133&lt;0.35,F133&lt;1.5),1.7,IF(AND(A133&lt;5.3,A133&lt;6.05,B133&lt;2.75,F133&lt;2.5,F133&gt;=1.5),3,IF(AND(H133&gt;=15.168,G133&lt;0.68,B133&gt;=2.75,F133&lt;2.5,F133&gt;=1.5),4.75,IF(AND(H133&gt;=14.005,A133&gt;=4.35,H133&gt;=8.42,A133&lt;5.05,D133&lt;0.35,F133&lt;1.5),1.375,IF(AND(A133&gt;=5.55,G133&lt;0.948,H133&lt;14.877,A133&gt;=5.05,D133&lt;0.35,F133&lt;1.5),1.7,IF(AND(H133&lt;12.363,A133&gt;=5.3,A133&lt;6.05,B133&lt;2.75,F133&lt;2.5,F133&gt;=1.5),3.825,IF(AND(H133&gt;=12.363,A133&gt;=5.3,A133&lt;6.05,B133&lt;2.75,F133&lt;2.5,F133&gt;=1.5),4.033,IF(AND(H133&gt;=14.508,H133&lt;15.168,G133&lt;0.68,B133&gt;=2.75,F133&lt;2.5,F133&gt;=1.5),4.2,IF(AND(D133&gt;=2.35,D133&gt;=2.2,H133&lt;16.284,D133&gt;=1.75,F133&gt;=2.5,F133&gt;=1.5),5.267,IF(AND(G133&lt;0.231,H133&lt;14.005,A133&gt;=4.35,H133&gt;=8.42,A133&lt;5.05,D133&lt;0.35,F133&lt;1.5),1.4,IF(AND(H133&gt;=14.494,A133&lt;5.55,G133&lt;0.948,H133&lt;14.877,A133&gt;=5.05,D133&lt;0.35,F133&lt;1.5),1.6,IF(AND(A133&lt;6.1,H133&lt;14.508,H133&lt;15.168,G133&lt;0.68,B133&gt;=2.75,F133&lt;2.5,F133&gt;=1.5),4.5,IF(AND(A133&lt;6.1,H133&lt;11.8,D133&lt;2.2,H133&lt;16.284,D133&gt;=1.75,F133&gt;=2.5,F133&gt;=1.5),4.95,IF(AND(A133&gt;=6.1,H133&lt;11.8,D133&lt;2.2,H133&lt;16.284,D133&gt;=1.75,F133&gt;=2.5,F133&gt;=1.5),5.333,IF(AND(B133&lt;2.75,H133&gt;=11.8,D133&lt;2.2,H133&lt;16.284,D133&gt;=1.75,F133&gt;=2.5,F133&gt;=1.5),5.1,IF(AND(B133&gt;=3.15,D133&lt;2.35,D133&gt;=2.2,H133&lt;16.284,D133&gt;=1.75,F133&gt;=2.5,F133&gt;=1.5),5.5,IF(AND(B133&gt;=3.35,G133&gt;=0.231,H133&lt;14.005,A133&gt;=4.35,H133&gt;=8.42,A133&lt;5.05,D133&lt;0.35,F133&lt;1.5),1.3,IF(AND(H133&lt;13.869,H133&lt;14.494,A133&lt;5.55,G133&lt;0.948,H133&lt;14.877,A133&gt;=5.05,D133&lt;0.35,F133&lt;1.5),1.5,IF(AND(H133&gt;=13.869,H133&lt;14.494,A133&lt;5.55,G133&lt;0.948,H133&lt;14.877,A133&gt;=5.05,D133&lt;0.35,F133&lt;1.5),1.4,IF(AND(G133&lt;0.636,A133&gt;=6.1,H133&lt;14.508,H133&lt;15.168,G133&lt;0.68,B133&gt;=2.75,F133&lt;2.5,F133&gt;=1.5),4.68,IF(AND(G133&gt;=0.636,A133&gt;=6.1,H133&lt;14.508,H133&lt;15.168,G133&lt;0.68,B133&gt;=2.75,F133&lt;2.5,F133&gt;=1.5),4.4,IF(AND(B133&lt;2.85,B133&gt;=2.75,H133&gt;=11.8,D133&lt;2.2,H133&lt;16.284,D133&gt;=1.75,F133&gt;=2.5,F133&gt;=1.5),6.7,IF(AND(H133&lt;10.626,B133&lt;3.15,D133&lt;2.35,D133&gt;=2.2,H133&lt;16.284,D133&gt;=1.75,F133&gt;=2.5,F133&gt;=1.5),5.1,IF(AND(H133&gt;=10.626,B133&lt;3.15,D133&lt;2.35,D133&gt;=2.2,H133&lt;16.284,D133&gt;=1.75,F133&gt;=2.5,F133&gt;=1.5),5.2,IF(AND(G133&lt;0.378,B133&lt;3.35,G133&gt;=0.231,H133&lt;14.005,A133&gt;=4.35,H133&gt;=8.42,A133&lt;5.05,D133&lt;0.35,F133&lt;1.5),1.2,IF(AND(G133&gt;=0.378,B133&lt;3.35,G133&gt;=0.231,H133&lt;14.005,A133&gt;=4.35,H133&gt;=8.42,A133&lt;5.05,D133&lt;0.35,F133&lt;1.5),1.3,IF(AND(A133&lt;6.2,B133&gt;=2.85,B133&gt;=2.75,H133&gt;=11.8,D133&lt;2.2,H133&lt;16.284,D133&gt;=1.75,F133&gt;=2.5,F133&gt;=1.5),4.9,IF(AND(G133&lt;0.388,A133&gt;=6.2,B133&gt;=2.85,B133&gt;=2.75,H133&gt;=11.8,D133&lt;2.2,H133&lt;16.284,D133&gt;=1.75,F133&gt;=2.5,F133&gt;=1.5),5.52,IF(AND(G133&gt;=0.388,A133&gt;=6.2,B133&gt;=2.85,B133&gt;=2.75,H133&gt;=11.8,D133&lt;2.2,H133&lt;16.284,D133&gt;=1.75,F133&gt;=2.5,F133&gt;=1.5),5.7,"shouldnthappen")))))))))))))))))))))))))))))))))))))))</f>
        <v>5.333</v>
      </c>
      <c r="T133" s="1" t="n">
        <f aca="false">IF(AND(D133&gt;=0.8,A133&lt;5.45),3.7,IF(AND(D133&gt;=0.35,D133&lt;0.8,A133&lt;5.45),1.56,IF(AND(G133&lt;0.164,F133&lt;2.5,A133&gt;=5.45),1.6,IF(AND(H133&gt;=16.718,F133&gt;=2.5,A133&gt;=5.45),6.4,IF(AND(G133&gt;=0.719,H133&lt;16.718,F133&gt;=2.5,A133&gt;=5.45),5.05,IF(AND(A133&lt;4.35,A133&lt;5.05,D133&lt;0.35,D133&lt;0.8,A133&lt;5.45),1.1,IF(AND(H133&gt;=14.494,A133&gt;=5.05,D133&lt;0.35,D133&lt;0.8,A133&lt;5.45),1.6,IF(AND(G133&lt;0.338,D133&lt;1.25,G133&gt;=0.164,F133&lt;2.5,A133&gt;=5.45),4.1,IF(AND(H133&lt;8.397,D133&gt;=1.25,G133&gt;=0.164,F133&lt;2.5,A133&gt;=5.45),4,IF(AND(H133&lt;11.031,H133&lt;14.494,A133&gt;=5.05,D133&lt;0.35,D133&lt;0.8,A133&lt;5.45),1.5,IF(AND(H133&gt;=11.031,H133&lt;14.494,A133&gt;=5.05,D133&lt;0.35,D133&lt;0.8,A133&lt;5.45),1.44,IF(AND(B133&lt;2.65,H133&gt;=8.397,D133&gt;=1.25,G133&gt;=0.164,F133&lt;2.5,A133&gt;=5.45),4.767,IF(AND(H133&lt;7.388,G133&lt;0.487,G133&lt;0.719,H133&lt;16.718,F133&gt;=2.5,A133&gt;=5.45),5.067,IF(AND(G133&lt;0.533,G133&gt;=0.487,G133&lt;0.719,H133&lt;16.718,F133&gt;=2.5,A133&gt;=5.45),5.8,IF(AND(G133&gt;=0.533,G133&gt;=0.487,G133&lt;0.719,H133&lt;16.718,F133&gt;=2.5,A133&gt;=5.45),5.86,IF(AND(B133&lt;3.25,A133&gt;=4.95,A133&gt;=4.35,A133&lt;5.05,D133&lt;0.35,D133&lt;0.8,A133&lt;5.45),1.2,IF(AND(A133&lt;5.6,H133&lt;11.218,G133&gt;=0.338,D133&lt;1.25,G133&gt;=0.164,F133&lt;2.5,A133&gt;=5.45),3.7,IF(AND(A133&gt;=5.6,H133&lt;11.218,G133&gt;=0.338,D133&lt;1.25,G133&gt;=0.164,F133&lt;2.5,A133&gt;=5.45),3.5,IF(AND(H133&lt;12.668,H133&gt;=11.218,G133&gt;=0.338,D133&lt;1.25,G133&gt;=0.164,F133&lt;2.5,A133&gt;=5.45),3.9,IF(AND(H133&gt;=12.668,H133&gt;=11.218,G133&gt;=0.338,D133&lt;1.25,G133&gt;=0.164,F133&lt;2.5,A133&gt;=5.45),4,IF(AND(H133&gt;=15.705,B133&gt;=2.65,H133&gt;=8.397,D133&gt;=1.25,G133&gt;=0.164,F133&lt;2.5,A133&gt;=5.45),4.8,IF(AND(B133&lt;2.75,H133&gt;=7.388,G133&lt;0.487,G133&lt;0.719,H133&lt;16.718,F133&gt;=2.5,A133&gt;=5.45),5.26,IF(AND(B133&lt;2.95,A133&lt;4.5,A133&lt;4.95,A133&gt;=4.35,A133&lt;5.05,D133&lt;0.35,D133&lt;0.8,A133&lt;5.45),1.4,IF(AND(B133&gt;=2.95,A133&lt;4.5,A133&lt;4.95,A133&gt;=4.35,A133&lt;5.05,D133&lt;0.35,D133&lt;0.8,A133&lt;5.45),1.3,IF(AND(H133&gt;=13.924,A133&gt;=4.5,A133&lt;4.95,A133&gt;=4.35,A133&lt;5.05,D133&lt;0.35,D133&lt;0.8,A133&lt;5.45),1.5,IF(AND(G133&lt;0.252,B133&gt;=3.25,A133&gt;=4.95,A133&gt;=4.35,A133&lt;5.05,D133&lt;0.35,D133&lt;0.8,A133&lt;5.45),1.4,IF(AND(G133&gt;=0.252,B133&gt;=3.25,A133&gt;=4.95,A133&gt;=4.35,A133&lt;5.05,D133&lt;0.35,D133&lt;0.8,A133&lt;5.45),1.32,IF(AND(G133&gt;=0.473,H133&lt;15.705,B133&gt;=2.65,H133&gt;=8.397,D133&gt;=1.25,G133&gt;=0.164,F133&lt;2.5,A133&gt;=5.45),4.7,IF(AND(B133&gt;=3.15,B133&gt;=2.75,H133&gt;=7.388,G133&lt;0.487,G133&lt;0.719,H133&lt;16.718,F133&gt;=2.5,A133&gt;=5.45),5.7,IF(AND(B133&lt;3.15,H133&lt;13.924,A133&gt;=4.5,A133&lt;4.95,A133&gt;=4.35,A133&lt;5.05,D133&lt;0.35,D133&lt;0.8,A133&lt;5.45),1.433,IF(AND(B133&gt;=3.15,H133&lt;13.924,A133&gt;=4.5,A133&lt;4.95,A133&gt;=4.35,A133&lt;5.05,D133&lt;0.35,D133&lt;0.8,A133&lt;5.45),1.4,IF(AND(H133&gt;=14.81,G133&lt;0.473,H133&lt;15.705,B133&gt;=2.65,H133&gt;=8.397,D133&gt;=1.25,G133&gt;=0.164,F133&lt;2.5,A133&gt;=5.45),4.2,IF(AND(A133&lt;6.65,B133&lt;3.15,B133&gt;=2.75,H133&gt;=7.388,G133&lt;0.487,G133&lt;0.719,H133&lt;16.718,F133&gt;=2.5,A133&gt;=5.45),5.6,IF(AND(A133&gt;=6.65,B133&lt;3.15,B133&gt;=2.75,H133&gt;=7.388,G133&lt;0.487,G133&lt;0.719,H133&lt;16.718,F133&gt;=2.5,A133&gt;=5.45),5.4,IF(AND(A133&lt;6.15,H133&lt;14.81,G133&lt;0.473,H133&lt;15.705,B133&gt;=2.65,H133&gt;=8.397,D133&gt;=1.25,G133&gt;=0.164,F133&lt;2.5,A133&gt;=5.45),4.5,IF(AND(A133&gt;=6.15,H133&lt;14.81,G133&lt;0.473,H133&lt;15.705,B133&gt;=2.65,H133&gt;=8.397,D133&gt;=1.25,G133&gt;=0.164,F133&lt;2.5,A133&gt;=5.45),4.4,"shouldnthappen"))))))))))))))))))))))))))))))))))))</f>
        <v>5.86</v>
      </c>
      <c r="U133" s="1" t="n">
        <f aca="false">IF(AND(G133&gt;=0.934,F133&lt;1.5),1.7,IF(AND(D133&lt;0.15,D133&lt;0.25,G133&lt;0.934,F133&lt;1.5),1.38,IF(AND(H133&gt;=14.379,D133&gt;=0.25,G133&lt;0.934,F133&lt;1.5),1.7,IF(AND(A133&lt;5.3,D133&lt;1.35,F133&lt;2.5,F133&gt;=1.5),3.15,IF(AND(H133&lt;7.148,D133&gt;=1.35,F133&lt;2.5,F133&gt;=1.5),3.9,IF(AND(G133&lt;0.352,A133&lt;6.15,F133&gt;=2.5,F133&gt;=1.5),4.5,IF(AND(G133&gt;=0.352,A133&lt;6.15,F133&gt;=2.5,F133&gt;=1.5),4.92,IF(AND(B133&lt;2.85,A133&gt;=6.15,F133&gt;=2.5,F133&gt;=1.5),6.2,IF(AND(D133&gt;=0.45,H133&lt;14.379,D133&gt;=0.25,G133&lt;0.934,F133&lt;1.5),1.65,IF(AND(G133&gt;=0.857,A133&gt;=5.3,D133&lt;1.35,F133&lt;2.5,F133&gt;=1.5),4.3,IF(AND(A133&gt;=7.25,B133&gt;=2.85,A133&gt;=6.15,F133&gt;=2.5,F133&gt;=1.5),6.425,IF(AND(H133&lt;9.499,A133&lt;5.05,D133&gt;=0.15,D133&lt;0.25,G133&lt;0.934,F133&lt;1.5),1.4,IF(AND(A133&gt;=5.45,A133&gt;=5.05,D133&gt;=0.15,D133&lt;0.25,G133&lt;0.934,F133&lt;1.5),1.3,IF(AND(B133&gt;=4.15,D133&lt;0.45,H133&lt;14.379,D133&gt;=0.25,G133&lt;0.934,F133&lt;1.5),1.5,IF(AND(A133&gt;=5.75,G133&lt;0.857,A133&gt;=5.3,D133&lt;1.35,F133&lt;2.5,F133&gt;=1.5),4.02,IF(AND(A133&lt;6.65,G133&lt;0.333,H133&gt;=7.148,D133&gt;=1.35,F133&lt;2.5,F133&gt;=1.5),4.475,IF(AND(A133&gt;=6.65,G133&lt;0.333,H133&gt;=7.148,D133&gt;=1.35,F133&lt;2.5,F133&gt;=1.5),4.8,IF(AND(D133&gt;=1.45,G133&gt;=0.333,H133&gt;=7.148,D133&gt;=1.35,F133&lt;2.5,F133&gt;=1.5),4.85,IF(AND(G133&gt;=0.861,A133&lt;7.25,B133&gt;=2.85,A133&gt;=6.15,F133&gt;=2.5,F133&gt;=1.5),5.2,IF(AND(G133&lt;0.571,H133&gt;=9.499,A133&lt;5.05,D133&gt;=0.15,D133&lt;0.25,G133&lt;0.934,F133&lt;1.5),1.2,IF(AND(G133&gt;=0.571,H133&gt;=9.499,A133&lt;5.05,D133&gt;=0.15,D133&lt;0.25,G133&lt;0.934,F133&lt;1.5),1.3,IF(AND(H133&lt;9.283,A133&lt;5.45,A133&gt;=5.05,D133&gt;=0.15,D133&lt;0.25,G133&lt;0.934,F133&lt;1.5),1.5,IF(AND(H133&gt;=9.283,A133&lt;5.45,A133&gt;=5.05,D133&gt;=0.15,D133&lt;0.25,G133&lt;0.934,F133&lt;1.5),1.425,IF(AND(A133&lt;4.9,B133&lt;4.15,D133&lt;0.45,H133&lt;14.379,D133&gt;=0.25,G133&lt;0.934,F133&lt;1.5),1.4,IF(AND(A133&gt;=4.9,B133&lt;4.15,D133&lt;0.45,H133&lt;14.379,D133&gt;=0.25,G133&lt;0.934,F133&lt;1.5),1.325,IF(AND(G133&lt;0.572,A133&lt;5.75,G133&lt;0.857,A133&gt;=5.3,D133&lt;1.35,F133&lt;2.5,F133&gt;=1.5),3.65,IF(AND(G133&gt;=0.572,A133&lt;5.75,G133&lt;0.857,A133&gt;=5.3,D133&lt;1.35,F133&lt;2.5,F133&gt;=1.5),3.9,IF(AND(A133&lt;6.75,D133&lt;1.45,G133&gt;=0.333,H133&gt;=7.148,D133&gt;=1.35,F133&lt;2.5,F133&gt;=1.5),4.4,IF(AND(A133&gt;=6.75,D133&lt;1.45,G133&gt;=0.333,H133&gt;=7.148,D133&gt;=1.35,F133&lt;2.5,F133&gt;=1.5),4.78,IF(AND(A133&lt;6.6,B133&lt;3.25,G133&lt;0.861,A133&lt;7.25,B133&gt;=2.85,A133&gt;=6.15,F133&gt;=2.5,F133&gt;=1.5),5.333,IF(AND(H133&lt;11.461,B133&gt;=3.25,G133&lt;0.861,A133&lt;7.25,B133&gt;=2.85,A133&gt;=6.15,F133&gt;=2.5,F133&gt;=1.5),6.025,IF(AND(H133&gt;=11.461,B133&gt;=3.25,G133&lt;0.861,A133&lt;7.25,B133&gt;=2.85,A133&gt;=6.15,F133&gt;=2.5,F133&gt;=1.5),5.667,IF(AND(H133&gt;=14.564,A133&gt;=6.6,B133&lt;3.25,G133&lt;0.861,A133&lt;7.25,B133&gt;=2.85,A133&gt;=6.15,F133&gt;=2.5,F133&gt;=1.5),5.4,IF(AND(D133&gt;=2.35,H133&lt;14.564,A133&gt;=6.6,B133&lt;3.25,G133&lt;0.861,A133&lt;7.25,B133&gt;=2.85,A133&gt;=6.15,F133&gt;=2.5,F133&gt;=1.5),5.6,IF(AND(A133&lt;6.85,D133&lt;2.35,H133&lt;14.564,A133&gt;=6.6,B133&lt;3.25,G133&lt;0.861,A133&lt;7.25,B133&gt;=2.85,A133&gt;=6.15,F133&gt;=2.5,F133&gt;=1.5),5.9,IF(AND(A133&gt;=6.85,D133&lt;2.35,H133&lt;14.564,A133&gt;=6.6,B133&lt;3.25,G133&lt;0.861,A133&lt;7.25,B133&gt;=2.85,A133&gt;=6.15,F133&gt;=2.5,F133&gt;=1.5),5.78,"shouldnthappen"))))))))))))))))))))))))))))))))))))</f>
        <v>6.2</v>
      </c>
      <c r="V133" s="1" t="n">
        <f aca="false">IF(AND(H133&lt;5.748,A133&lt;5.05,D133&lt;0.75),1,IF(AND(B133&lt;3.15,H133&gt;=5.748,A133&lt;5.05,D133&lt;0.75),1.475,IF(AND(G133&gt;=0.801,D133&lt;0.25,A133&gt;=5.05,D133&lt;0.75),1.7,IF(AND(D133&gt;=0.45,D133&gt;=0.25,A133&gt;=5.05,D133&lt;0.75),1.7,IF(AND(B133&lt;2.35,F133&lt;2.5,B133&lt;2.75,D133&gt;=0.75),4.16,IF(AND(D133&lt;1.75,F133&gt;=2.5,B133&lt;2.75,D133&gt;=0.75),4.875,IF(AND(D133&gt;=1.75,F133&gt;=2.5,B133&lt;2.75,D133&gt;=0.75),5.333,IF(AND(H133&gt;=16.284,D133&gt;=1.55,B133&gt;=2.75,D133&gt;=0.75),6.6,IF(AND(H133&gt;=14.144,B133&gt;=3.15,H133&gt;=5.748,A133&lt;5.05,D133&lt;0.75),1.3,IF(AND(A133&lt;5.45,G133&lt;0.801,D133&lt;0.25,A133&gt;=5.05,D133&lt;0.75),1.5,IF(AND(A133&gt;=5.45,G133&lt;0.801,D133&lt;0.25,A133&gt;=5.05,D133&lt;0.75),1.34,IF(AND(B133&lt;3.75,D133&lt;0.45,D133&gt;=0.25,A133&gt;=5.05,D133&lt;0.75),1.467,IF(AND(B133&gt;=3.75,D133&lt;0.45,D133&gt;=0.25,A133&gt;=5.05,D133&lt;0.75),1.767,IF(AND(G133&gt;=0.896,B133&gt;=2.35,F133&lt;2.5,B133&lt;2.75,D133&gt;=0.75),4.9,IF(AND(H133&lt;15.504,D133&lt;1.35,D133&lt;1.55,B133&gt;=2.75,D133&gt;=0.75),4.2,IF(AND(H133&gt;=15.504,D133&lt;1.35,D133&lt;1.55,B133&gt;=2.75,D133&gt;=0.75),4.6,IF(AND(H133&lt;9.767,D133&gt;=1.35,D133&lt;1.55,B133&gt;=2.75,D133&gt;=0.75),5.1,IF(AND(A133&lt;4.5,H133&lt;14.144,B133&gt;=3.15,H133&gt;=5.748,A133&lt;5.05,D133&lt;0.75),1.3,IF(AND(A133&gt;=4.5,H133&lt;14.144,B133&gt;=3.15,H133&gt;=5.748,A133&lt;5.05,D133&lt;0.75),1.4,IF(AND(D133&gt;=1.15,G133&lt;0.896,B133&gt;=2.35,F133&lt;2.5,B133&lt;2.75,D133&gt;=0.75),4.04,IF(AND(B133&lt;2.9,H133&gt;=9.767,D133&gt;=1.35,D133&lt;1.55,B133&gt;=2.75,D133&gt;=0.75),4.8,IF(AND(D133&lt;1.7,A133&gt;=7.05,H133&lt;16.284,D133&gt;=1.55,B133&gt;=2.75,D133&gt;=0.75),5.8,IF(AND(D133&gt;=1.7,A133&gt;=7.05,H133&lt;16.284,D133&gt;=1.55,B133&gt;=2.75,D133&gt;=0.75),6.3,IF(AND(B133&lt;2.45,D133&lt;1.15,G133&lt;0.896,B133&gt;=2.35,F133&lt;2.5,B133&lt;2.75,D133&gt;=0.75),3.767,IF(AND(B133&gt;=2.45,D133&lt;1.15,G133&lt;0.896,B133&gt;=2.35,F133&lt;2.5,B133&lt;2.75,D133&gt;=0.75),3.167,IF(AND(B133&gt;=3.15,B133&gt;=2.9,H133&gt;=9.767,D133&gt;=1.35,D133&lt;1.55,B133&gt;=2.75,D133&gt;=0.75),4.7,IF(AND(D133&lt;1.9,D133&lt;2.05,A133&lt;7.05,H133&lt;16.284,D133&gt;=1.55,B133&gt;=2.75,D133&gt;=0.75),4.82,IF(AND(D133&gt;=1.9,D133&lt;2.05,A133&lt;7.05,H133&lt;16.284,D133&gt;=1.55,B133&gt;=2.75,D133&gt;=0.75),5.067,IF(AND(H133&lt;12.721,B133&lt;3.15,B133&gt;=2.9,H133&gt;=9.767,D133&gt;=1.35,D133&lt;1.55,B133&gt;=2.75,D133&gt;=0.75),4.5,IF(AND(H133&gt;=12.721,B133&lt;3.15,B133&gt;=2.9,H133&gt;=9.767,D133&gt;=1.35,D133&lt;1.55,B133&gt;=2.75,D133&gt;=0.75),4.433,IF(AND(H133&lt;9.525,G133&lt;0.364,D133&gt;=2.05,A133&lt;7.05,H133&lt;16.284,D133&gt;=1.55,B133&gt;=2.75,D133&gt;=0.75),5.1,IF(AND(A133&lt;6.25,G133&gt;=0.364,D133&gt;=2.05,A133&lt;7.05,H133&lt;16.284,D133&gt;=1.55,B133&gt;=2.75,D133&gt;=0.75),5.4,IF(AND(H133&lt;10.898,H133&gt;=9.525,G133&lt;0.364,D133&gt;=2.05,A133&lt;7.05,H133&lt;16.284,D133&gt;=1.55,B133&gt;=2.75,D133&gt;=0.75),5.6,IF(AND(H133&lt;8.711,A133&gt;=6.25,G133&gt;=0.364,D133&gt;=2.05,A133&lt;7.05,H133&lt;16.284,D133&gt;=1.55,B133&gt;=2.75,D133&gt;=0.75),5.7,IF(AND(H133&gt;=8.711,A133&gt;=6.25,G133&gt;=0.364,D133&gt;=2.05,A133&lt;7.05,H133&lt;16.284,D133&gt;=1.55,B133&gt;=2.75,D133&gt;=0.75),5.84,IF(AND(D133&lt;2.2,H133&gt;=10.898,H133&gt;=9.525,G133&lt;0.364,D133&gt;=2.05,A133&lt;7.05,H133&lt;16.284,D133&gt;=1.55,B133&gt;=2.75,D133&gt;=0.75),5.4,IF(AND(D133&gt;=2.2,H133&gt;=10.898,H133&gt;=9.525,G133&lt;0.364,D133&gt;=2.05,A133&lt;7.05,H133&lt;16.284,D133&gt;=1.55,B133&gt;=2.75,D133&gt;=0.75),5.3,"shouldnthappen")))))))))))))))))))))))))))))))))))))</f>
        <v>6.3</v>
      </c>
      <c r="W133" s="1" t="n">
        <f aca="false">IF(AND(H133&lt;6.926,D133&gt;=0.35,D133&lt;0.8),1.9,IF(AND(H133&gt;=6.926,D133&gt;=0.35,D133&lt;0.8),1.533,IF(AND(H133&lt;13.492,A133&lt;4.75,D133&lt;0.35,D133&lt;0.8),1.1,IF(AND(H133&gt;=13.492,A133&lt;4.75,D133&lt;0.35,D133&lt;0.8),1.375,IF(AND(B133&lt;2.75,A133&gt;=5.85,F133&lt;2.5,D133&gt;=0.8),4.833,IF(AND(B133&lt;3.3,A133&gt;=7.05,F133&gt;=2.5,D133&gt;=0.8),5.8,IF(AND(B133&gt;=3.3,A133&gt;=7.05,F133&gt;=2.5,D133&gt;=0.8),6.325,IF(AND(D133&gt;=0.25,A133&lt;5.05,A133&gt;=4.75,D133&lt;0.35,D133&lt;0.8),1.3,IF(AND(B133&lt;3.6,A133&gt;=5.05,A133&gt;=4.75,D133&lt;0.35,D133&lt;0.8),1.4,IF(AND(H133&lt;10.194,G133&lt;0.412,A133&lt;5.85,F133&lt;2.5,D133&gt;=0.8),4.133,IF(AND(H133&gt;=10.194,G133&lt;0.412,A133&lt;5.85,F133&lt;2.5,D133&gt;=0.8),4.5,IF(AND(A133&lt;5.35,G133&gt;=0.412,A133&lt;5.85,F133&lt;2.5,D133&gt;=0.8),3.15,IF(AND(A133&lt;6.2,B133&gt;=2.75,A133&gt;=5.85,F133&lt;2.5,D133&gt;=0.8),4.3,IF(AND(H133&lt;5.767,A133&lt;6.2,A133&lt;7.05,F133&gt;=2.5,D133&gt;=0.8),4.5,IF(AND(G133&gt;=0.861,A133&gt;=6.2,A133&lt;7.05,F133&gt;=2.5,D133&gt;=0.8),5.2,IF(AND(B133&lt;3.15,D133&lt;0.25,A133&lt;5.05,A133&gt;=4.75,D133&lt;0.35,D133&lt;0.8),1.55,IF(AND(A133&lt;5.45,B133&gt;=3.6,A133&gt;=5.05,A133&gt;=4.75,D133&lt;0.35,D133&lt;0.8),1.5,IF(AND(A133&gt;=5.45,B133&gt;=3.6,A133&gt;=5.05,A133&gt;=4.75,D133&lt;0.35,D133&lt;0.8),1.4,IF(AND(G133&gt;=0.772,A133&gt;=5.35,G133&gt;=0.412,A133&lt;5.85,F133&lt;2.5,D133&gt;=0.8),3.9,IF(AND(D133&gt;=1.45,A133&gt;=6.2,B133&gt;=2.75,A133&gt;=5.85,F133&lt;2.5,D133&gt;=0.8),4.775,IF(AND(G133&lt;0.5,H133&gt;=5.767,A133&lt;6.2,A133&lt;7.05,F133&gt;=2.5,D133&gt;=0.8),5.1,IF(AND(G133&gt;=0.5,H133&gt;=5.767,A133&lt;6.2,A133&lt;7.05,F133&gt;=2.5,D133&gt;=0.8),4.95,IF(AND(B133&gt;=3.25,G133&lt;0.861,A133&gt;=6.2,A133&lt;7.05,F133&gt;=2.5,D133&gt;=0.8),5.75,IF(AND(A133&lt;4.95,B133&gt;=3.15,D133&lt;0.25,A133&lt;5.05,A133&gt;=4.75,D133&lt;0.35,D133&lt;0.8),1.4,IF(AND(A133&lt;5.65,G133&lt;0.772,A133&gt;=5.35,G133&gt;=0.412,A133&lt;5.85,F133&lt;2.5,D133&gt;=0.8),3.6,IF(AND(A133&gt;=5.65,G133&lt;0.772,A133&gt;=5.35,G133&gt;=0.412,A133&lt;5.85,F133&lt;2.5,D133&gt;=0.8),3.5,IF(AND(B133&gt;=3.15,D133&lt;1.45,A133&gt;=6.2,B133&gt;=2.75,A133&gt;=5.85,F133&lt;2.5,D133&gt;=0.8),4.7,IF(AND(A133&gt;=6.65,B133&lt;3.25,G133&lt;0.861,A133&gt;=6.2,A133&lt;7.05,F133&gt;=2.5,D133&gt;=0.8),5.567,IF(AND(H133&lt;9.499,A133&gt;=4.95,B133&gt;=3.15,D133&lt;0.25,A133&lt;5.05,A133&gt;=4.75,D133&lt;0.35,D133&lt;0.8),1.4,IF(AND(H133&gt;=9.499,A133&gt;=4.95,B133&gt;=3.15,D133&lt;0.25,A133&lt;5.05,A133&gt;=4.75,D133&lt;0.35,D133&lt;0.8),1.2,IF(AND(G133&lt;0.765,B133&lt;3.15,D133&lt;1.45,A133&gt;=6.2,B133&gt;=2.75,A133&gt;=5.85,F133&lt;2.5,D133&gt;=0.8),4.4,IF(AND(G133&gt;=0.765,B133&lt;3.15,D133&lt;1.45,A133&gt;=6.2,B133&gt;=2.75,A133&gt;=5.85,F133&lt;2.5,D133&gt;=0.8),4.6,IF(AND(H133&lt;10.667,A133&lt;6.65,B133&lt;3.25,G133&lt;0.861,A133&gt;=6.2,A133&lt;7.05,F133&gt;=2.5,D133&gt;=0.8),5.167,IF(AND(G133&lt;0.627,H133&gt;=10.667,A133&lt;6.65,B133&lt;3.25,G133&lt;0.861,A133&gt;=6.2,A133&lt;7.05,F133&gt;=2.5,D133&gt;=0.8),5.64,IF(AND(G133&gt;=0.627,H133&gt;=10.667,A133&lt;6.65,B133&lt;3.25,G133&lt;0.861,A133&gt;=6.2,A133&lt;7.05,F133&gt;=2.5,D133&gt;=0.8),5.1,"shouldnthappen")))))))))))))))))))))))))))))))))))</f>
        <v>5.8</v>
      </c>
      <c r="X133" s="1" t="n">
        <f aca="false">IF(AND(B133&lt;3.05,H133&lt;6.697,A133&lt;5.45),4.1,IF(AND(B133&gt;=3.05,H133&lt;6.697,A133&lt;5.45),1.48,IF(AND(D133&lt;0.7,A133&lt;5.9,A133&gt;=5.45),1.4,IF(AND(A133&lt;4.35,B133&lt;3.3,H133&gt;=6.697,A133&lt;5.45),1.1,IF(AND(G133&lt;0.372,D133&gt;=0.7,A133&lt;5.9,A133&gt;=5.45),4.36,IF(AND(A133&gt;=4.9,A133&gt;=4.35,B133&lt;3.3,H133&gt;=6.697,A133&lt;5.45),1.6,IF(AND(H133&gt;=14.171,A133&lt;5.15,B133&gt;=3.3,H133&gt;=6.697,A133&lt;5.45),1.6,IF(AND(G133&lt;0.451,A133&gt;=5.15,B133&gt;=3.3,H133&gt;=6.697,A133&lt;5.45),1.367,IF(AND(G133&gt;=0.451,A133&gt;=5.15,B133&gt;=3.3,H133&gt;=6.697,A133&lt;5.45),1.5,IF(AND(G133&lt;0.332,D133&lt;1.45,F133&lt;2.5,A133&gt;=5.9,A133&gt;=5.45),4.35,IF(AND(A133&lt;6.15,D133&gt;=1.45,F133&lt;2.5,A133&gt;=5.9,A133&gt;=5.45),5.1,IF(AND(D133&gt;=2.4,G133&lt;0.432,F133&gt;=2.5,A133&gt;=5.9,A133&gt;=5.45),5.78,IF(AND(A133&lt;6.15,G133&gt;=0.432,F133&gt;=2.5,A133&gt;=5.9,A133&gt;=5.45),4.9,IF(AND(B133&lt;3.1,A133&lt;4.9,A133&gt;=4.35,B133&lt;3.3,H133&gt;=6.697,A133&lt;5.45),1.4,IF(AND(B133&gt;=3.1,A133&lt;4.9,A133&gt;=4.35,B133&lt;3.3,H133&gt;=6.697,A133&lt;5.45),1.3,IF(AND(G133&lt;0.343,H133&lt;14.171,A133&lt;5.15,B133&gt;=3.3,H133&gt;=6.697,A133&lt;5.45),1.433,IF(AND(G133&gt;=0.343,H133&lt;14.171,A133&lt;5.15,B133&gt;=3.3,H133&gt;=6.697,A133&lt;5.45),1.525,IF(AND(D133&lt;1.05,B133&lt;2.55,G133&gt;=0.372,D133&gt;=0.7,A133&lt;5.9,A133&gt;=5.45),3.7,IF(AND(H133&lt;10.596,B133&gt;=2.55,G133&gt;=0.372,D133&gt;=0.7,A133&lt;5.9,A133&gt;=5.45),3.525,IF(AND(H133&gt;=10.596,B133&gt;=2.55,G133&gt;=0.372,D133&gt;=0.7,A133&lt;5.9,A133&gt;=5.45),3.9,IF(AND(H133&lt;14.314,G133&gt;=0.332,D133&lt;1.45,F133&lt;2.5,A133&gt;=5.9,A133&gt;=5.45),4.4,IF(AND(H133&gt;=14.314,G133&gt;=0.332,D133&lt;1.45,F133&lt;2.5,A133&gt;=5.9,A133&gt;=5.45),4.7,IF(AND(H133&lt;13.906,A133&gt;=6.15,D133&gt;=1.45,F133&lt;2.5,A133&gt;=5.9,A133&gt;=5.45),4.675,IF(AND(H133&gt;=13.906,A133&gt;=6.15,D133&gt;=1.45,F133&lt;2.5,A133&gt;=5.9,A133&gt;=5.45),4.9,IF(AND(G133&lt;0.093,D133&lt;2.4,G133&lt;0.432,F133&gt;=2.5,A133&gt;=5.9,A133&gt;=5.45),5.6,IF(AND(B133&lt;2.95,A133&gt;=6.15,G133&gt;=0.432,F133&gt;=2.5,A133&gt;=5.9,A133&gt;=5.45),5.86,IF(AND(A133&lt;5.55,D133&gt;=1.05,B133&lt;2.55,G133&gt;=0.372,D133&gt;=0.7,A133&lt;5.9,A133&gt;=5.45),4,IF(AND(A133&gt;=5.55,D133&gt;=1.05,B133&lt;2.55,G133&gt;=0.372,D133&gt;=0.7,A133&lt;5.9,A133&gt;=5.45),3.9,IF(AND(D133&lt;1.7,G133&gt;=0.093,D133&lt;2.4,G133&lt;0.432,F133&gt;=2.5,A133&gt;=5.9,A133&gt;=5.45),5.05,IF(AND(G133&gt;=0.774,B133&gt;=2.95,A133&gt;=6.15,G133&gt;=0.432,F133&gt;=2.5,A133&gt;=5.9,A133&gt;=5.45),5.3,IF(AND(G133&gt;=0.312,D133&gt;=1.7,G133&gt;=0.093,D133&lt;2.4,G133&lt;0.432,F133&gt;=2.5,A133&gt;=5.9,A133&gt;=5.45),5.4,IF(AND(D133&lt;2.45,G133&lt;0.774,B133&gt;=2.95,A133&gt;=6.15,G133&gt;=0.432,F133&gt;=2.5,A133&gt;=5.9,A133&gt;=5.45),5.66,IF(AND(D133&gt;=2.45,G133&lt;0.774,B133&gt;=2.95,A133&gt;=6.15,G133&gt;=0.432,F133&gt;=2.5,A133&gt;=5.9,A133&gt;=5.45),6,IF(AND(G133&gt;=0.301,G133&lt;0.312,D133&gt;=1.7,G133&gt;=0.093,D133&lt;2.4,G133&lt;0.432,F133&gt;=2.5,A133&gt;=5.9,A133&gt;=5.45),5.1,IF(AND(A133&lt;6.45,G133&lt;0.301,G133&lt;0.312,D133&gt;=1.7,G133&gt;=0.093,D133&lt;2.4,G133&lt;0.432,F133&gt;=2.5,A133&gt;=5.9,A133&gt;=5.45),5.3,IF(AND(A133&gt;=6.45,G133&lt;0.301,G133&lt;0.312,D133&gt;=1.7,G133&gt;=0.093,D133&lt;2.4,G133&lt;0.432,F133&gt;=2.5,A133&gt;=5.9,A133&gt;=5.45),5.2,"shouldnthappen"))))))))))))))))))))))))))))))))))))</f>
        <v>5.86</v>
      </c>
      <c r="Y133" s="1" t="n">
        <f aca="false">IF(AND(H133&lt;6.51,F133&lt;1.5),1.8,IF(AND(H133&gt;=16.674,F133&gt;=1.5),6.533,IF(AND(D133&gt;=0.45,H133&gt;=6.51,F133&lt;1.5),1.667,IF(AND(H133&gt;=13.805,G133&lt;0.154,H133&lt;16.674,F133&gt;=1.5),6.7,IF(AND(D133&lt;0.15,A133&lt;5.05,D133&lt;0.45,H133&gt;=6.51,F133&lt;1.5),1.4,IF(AND(H133&gt;=13.586,A133&gt;=5.05,D133&lt;0.45,H133&gt;=6.51,F133&lt;1.5),1.3,IF(AND(F133&lt;2.5,H133&lt;13.805,G133&lt;0.154,H133&lt;16.674,F133&gt;=1.5),4.6,IF(AND(H133&lt;8.929,D133&lt;1.35,G133&gt;=0.154,H133&lt;16.674,F133&gt;=1.5),3.64,IF(AND(G133&lt;0.05,H133&lt;13.586,A133&gt;=5.05,D133&lt;0.45,H133&gt;=6.51,F133&lt;1.5),1.4,IF(AND(G133&gt;=0.107,F133&gt;=2.5,H133&lt;13.805,G133&lt;0.154,H133&lt;16.674,F133&gt;=1.5),5.3,IF(AND(B133&gt;=2.75,H133&gt;=8.929,D133&lt;1.35,G133&gt;=0.154,H133&lt;16.674,F133&gt;=1.5),4.433,IF(AND(D133&gt;=1.55,F133&lt;2.5,D133&gt;=1.35,G133&gt;=0.154,H133&lt;16.674,F133&gt;=1.5),4.975,IF(AND(H133&lt;6.93,F133&gt;=2.5,D133&gt;=1.35,G133&gt;=0.154,H133&lt;16.674,F133&gt;=1.5),4.5,IF(AND(H133&lt;12.675,G133&lt;0.217,D133&gt;=0.15,A133&lt;5.05,D133&lt;0.45,H133&gt;=6.51,F133&lt;1.5),1.4,IF(AND(H133&gt;=12.675,G133&lt;0.217,D133&gt;=0.15,A133&lt;5.05,D133&lt;0.45,H133&gt;=6.51,F133&lt;1.5),1.5,IF(AND(A133&lt;4.65,G133&gt;=0.217,D133&gt;=0.15,A133&lt;5.05,D133&lt;0.45,H133&gt;=6.51,F133&lt;1.5),1.35,IF(AND(D133&lt;0.25,G133&gt;=0.05,H133&lt;13.586,A133&gt;=5.05,D133&lt;0.45,H133&gt;=6.51,F133&lt;1.5),1.467,IF(AND(D133&gt;=0.25,G133&gt;=0.05,H133&lt;13.586,A133&gt;=5.05,D133&lt;0.45,H133&gt;=6.51,F133&lt;1.5),1.5,IF(AND(H133&lt;9.15,G133&lt;0.107,F133&gt;=2.5,H133&lt;13.805,G133&lt;0.154,H133&lt;16.674,F133&gt;=1.5),5.7,IF(AND(H133&gt;=9.15,G133&lt;0.107,F133&gt;=2.5,H133&lt;13.805,G133&lt;0.154,H133&lt;16.674,F133&gt;=1.5),5.6,IF(AND(G133&lt;0.404,B133&lt;2.75,H133&gt;=8.929,D133&lt;1.35,G133&gt;=0.154,H133&lt;16.674,F133&gt;=1.5),4.15,IF(AND(G133&gt;=0.404,B133&lt;2.75,H133&gt;=8.929,D133&lt;1.35,G133&gt;=0.154,H133&lt;16.674,F133&gt;=1.5),3.9,IF(AND(A133&gt;=6.75,D133&lt;1.55,F133&lt;2.5,D133&gt;=1.35,G133&gt;=0.154,H133&lt;16.674,F133&gt;=1.5),4.82,IF(AND(D133&lt;0.25,A133&gt;=4.65,G133&gt;=0.217,D133&gt;=0.15,A133&lt;5.05,D133&lt;0.45,H133&gt;=6.51,F133&lt;1.5),1.325,IF(AND(D133&gt;=0.25,A133&gt;=4.65,G133&gt;=0.217,D133&gt;=0.15,A133&lt;5.05,D133&lt;0.45,H133&gt;=6.51,F133&lt;1.5),1.3,IF(AND(A133&lt;6.55,A133&lt;6.75,D133&lt;1.55,F133&lt;2.5,D133&gt;=1.35,G133&gt;=0.154,H133&lt;16.674,F133&gt;=1.5),4.575,IF(AND(A133&gt;=6.55,A133&lt;6.75,D133&lt;1.55,F133&lt;2.5,D133&gt;=1.35,G133&gt;=0.154,H133&lt;16.674,F133&gt;=1.5),4.4,IF(AND(B133&lt;2.9,D133&lt;2.05,H133&gt;=6.93,F133&gt;=2.5,D133&gt;=1.35,G133&gt;=0.154,H133&lt;16.674,F133&gt;=1.5),5.05,IF(AND(H133&lt;8.884,D133&gt;=2.05,H133&gt;=6.93,F133&gt;=2.5,D133&gt;=1.35,G133&gt;=0.154,H133&lt;16.674,F133&gt;=1.5),5.1,IF(AND(H133&lt;13.711,B133&gt;=2.9,D133&lt;2.05,H133&gt;=6.93,F133&gt;=2.5,D133&gt;=1.35,G133&gt;=0.154,H133&lt;16.674,F133&gt;=1.5),5,IF(AND(H133&gt;=13.711,B133&gt;=2.9,D133&lt;2.05,H133&gt;=6.93,F133&gt;=2.5,D133&gt;=1.35,G133&gt;=0.154,H133&lt;16.674,F133&gt;=1.5),5.8,IF(AND(B133&lt;3.15,H133&gt;=8.884,D133&gt;=2.05,H133&gt;=6.93,F133&gt;=2.5,D133&gt;=1.35,G133&gt;=0.154,H133&lt;16.674,F133&gt;=1.5),5.56,IF(AND(B133&gt;=3.15,H133&gt;=8.884,D133&gt;=2.05,H133&gt;=6.93,F133&gt;=2.5,D133&gt;=1.35,G133&gt;=0.154,H133&lt;16.674,F133&gt;=1.5),5.9,"shouldnthappen")))))))))))))))))))))))))))))))))</f>
        <v>5.05</v>
      </c>
      <c r="Z133" s="1" t="n">
        <f aca="false">IF(AND(F133&gt;=2,B133&gt;=3.35),5.6,IF(AND(A133&lt;6.65,H133&gt;=15.076,B133&lt;3.35),4.8,IF(AND(A133&gt;=6.65,H133&gt;=15.076,B133&lt;3.35),6.15,IF(AND(H133&lt;6.542,F133&lt;2,B133&gt;=3.35),1.767,IF(AND(G133&gt;=0.653,D133&lt;0.75,H133&lt;15.076,B133&lt;3.35),1.55,IF(AND(D133&lt;0.15,G133&lt;0.653,D133&lt;0.75,H133&lt;15.076,B133&lt;3.35),1.1,IF(AND(G133&lt;0.356,A133&lt;5.05,H133&gt;=6.542,F133&lt;2,B133&gt;=3.35),1.4,IF(AND(G133&gt;=0.356,A133&lt;5.05,H133&gt;=6.542,F133&lt;2,B133&gt;=3.35),1.3,IF(AND(G133&gt;=0.566,A133&gt;=5.05,H133&gt;=6.542,F133&lt;2,B133&gt;=3.35),1.6,IF(AND(B133&gt;=3.1,D133&gt;=0.15,G133&lt;0.653,D133&lt;0.75,H133&lt;15.076,B133&lt;3.35),1.367,IF(AND(B133&gt;=2.65,D133&lt;1.45,B133&lt;2.75,D133&gt;=0.75,H133&lt;15.076,B133&lt;3.35),3.96,IF(AND(G133&lt;0.352,D133&gt;=1.45,B133&lt;2.75,D133&gt;=0.75,H133&lt;15.076,B133&lt;3.35),4.5,IF(AND(D133&gt;=1.35,A133&lt;6.2,B133&gt;=2.75,D133&gt;=0.75,H133&lt;15.076,B133&lt;3.35),4.733,IF(AND(A133&lt;4.7,B133&lt;3.1,D133&gt;=0.15,G133&lt;0.653,D133&lt;0.75,H133&lt;15.076,B133&lt;3.35),1.36,IF(AND(A133&gt;=4.7,B133&lt;3.1,D133&gt;=0.15,G133&lt;0.653,D133&lt;0.75,H133&lt;15.076,B133&lt;3.35),1.6,IF(AND(A133&lt;5.2,B133&lt;2.65,D133&lt;1.45,B133&lt;2.75,D133&gt;=0.75,H133&lt;15.076,B133&lt;3.35),3.3,IF(AND(A133&lt;6.5,G133&gt;=0.352,D133&gt;=1.45,B133&lt;2.75,D133&gt;=0.75,H133&lt;15.076,B133&lt;3.35),5,IF(AND(A133&gt;=6.5,G133&gt;=0.352,D133&gt;=1.45,B133&lt;2.75,D133&gt;=0.75,H133&lt;15.076,B133&lt;3.35),5.8,IF(AND(H133&lt;8.486,D133&lt;1.35,A133&lt;6.2,B133&gt;=2.75,D133&gt;=0.75,H133&lt;15.076,B133&lt;3.35),3.975,IF(AND(G133&lt;0.187,F133&lt;2.5,A133&gt;=6.2,B133&gt;=2.75,D133&gt;=0.75,H133&lt;15.076,B133&lt;3.35),5,IF(AND(G133&gt;=0.187,F133&lt;2.5,A133&gt;=6.2,B133&gt;=2.75,D133&gt;=0.75,H133&lt;15.076,B133&lt;3.35),4.525,IF(AND(A133&gt;=7.25,F133&gt;=2.5,A133&gt;=6.2,B133&gt;=2.75,D133&gt;=0.75,H133&lt;15.076,B133&lt;3.35),6.5,IF(AND(G133&lt;0.185,B133&lt;3.6,G133&lt;0.566,A133&gt;=5.05,H133&gt;=6.542,F133&lt;2,B133&gt;=3.35),1.45,IF(AND(G133&gt;=0.185,B133&lt;3.6,G133&lt;0.566,A133&gt;=5.05,H133&gt;=6.542,F133&lt;2,B133&gt;=3.35),1.34,IF(AND(G133&lt;0.13,B133&gt;=3.6,G133&lt;0.566,A133&gt;=5.05,H133&gt;=6.542,F133&lt;2,B133&gt;=3.35),1.45,IF(AND(G133&gt;=0.13,B133&gt;=3.6,G133&lt;0.566,A133&gt;=5.05,H133&gt;=6.542,F133&lt;2,B133&gt;=3.35),1.5,IF(AND(D133&lt;1.05,A133&gt;=5.2,B133&lt;2.65,D133&lt;1.45,B133&lt;2.75,D133&gt;=0.75,H133&lt;15.076,B133&lt;3.35),3.5,IF(AND(D133&gt;=1.05,A133&gt;=5.2,B133&lt;2.65,D133&lt;1.45,B133&lt;2.75,D133&gt;=0.75,H133&lt;15.076,B133&lt;3.35),3.94,IF(AND(H133&lt;10.983,H133&gt;=8.486,D133&lt;1.35,A133&lt;6.2,B133&gt;=2.75,D133&gt;=0.75,H133&lt;15.076,B133&lt;3.35),4.38,IF(AND(H133&gt;=10.983,H133&gt;=8.486,D133&lt;1.35,A133&lt;6.2,B133&gt;=2.75,D133&gt;=0.75,H133&lt;15.076,B133&lt;3.35),4.1,IF(AND(B133&gt;=3.25,A133&lt;7.25,F133&gt;=2.5,A133&gt;=6.2,B133&gt;=2.75,D133&gt;=0.75,H133&lt;15.076,B133&lt;3.35),5.7,IF(AND(B133&lt;2.95,B133&lt;3.25,A133&lt;7.25,F133&gt;=2.5,A133&gt;=6.2,B133&gt;=2.75,D133&gt;=0.75,H133&lt;15.076,B133&lt;3.35),5.6,IF(AND(H133&gt;=13.711,B133&gt;=2.95,B133&lt;3.25,A133&lt;7.25,F133&gt;=2.5,A133&gt;=6.2,B133&gt;=2.75,D133&gt;=0.75,H133&lt;15.076,B133&lt;3.35),5.8,IF(AND(A133&gt;=6.8,H133&lt;13.711,B133&gt;=2.95,B133&lt;3.25,A133&lt;7.25,F133&gt;=2.5,A133&gt;=6.2,B133&gt;=2.75,D133&gt;=0.75,H133&lt;15.076,B133&lt;3.35),5.1,IF(AND(H133&lt;12.921,A133&lt;6.8,H133&lt;13.711,B133&gt;=2.95,B133&lt;3.25,A133&lt;7.25,F133&gt;=2.5,A133&gt;=6.2,B133&gt;=2.75,D133&gt;=0.75,H133&lt;15.076,B133&lt;3.35),5.34,IF(AND(H133&gt;=12.921,A133&lt;6.8,H133&lt;13.711,B133&gt;=2.95,B133&lt;3.25,A133&lt;7.25,F133&gt;=2.5,A133&gt;=6.2,B133&gt;=2.75,D133&gt;=0.75,H133&lt;15.076,B133&lt;3.35),5.133,"shouldnthappen"))))))))))))))))))))))))))))))))))))</f>
        <v>6.5</v>
      </c>
      <c r="AA133" s="1" t="n">
        <f aca="false">IF(AND(D133&gt;=0.45,A133&lt;5.05,D133&lt;0.8),1.6,IF(AND(D133&gt;=0.45,A133&gt;=5.05,D133&lt;0.8),1.7,IF(AND(H133&gt;=16.244,F133&gt;=2.5,D133&gt;=0.8),6.533,IF(AND(A133&lt;4.35,D133&lt;0.45,A133&lt;5.05,D133&lt;0.8),1.1,IF(AND(H133&gt;=14.877,D133&lt;0.45,A133&gt;=5.05,D133&lt;0.8),1.3,IF(AND(D133&gt;=1.4,A133&lt;5.65,F133&lt;2.5,D133&gt;=0.8),4.5,IF(AND(A133&gt;=7.25,H133&lt;16.244,F133&gt;=2.5,D133&gt;=0.8),6.5,IF(AND(A133&gt;=4.75,A133&gt;=4.35,D133&lt;0.45,A133&lt;5.05,D133&lt;0.8),1.35,IF(AND(A133&lt;5.3,D133&lt;1.4,A133&lt;5.65,F133&lt;2.5,D133&gt;=0.8),3.1,IF(AND(A133&gt;=6.8,A133&gt;=6.55,A133&gt;=5.65,F133&lt;2.5,D133&gt;=0.8),4.9,IF(AND(H133&lt;5.767,A133&lt;7.25,H133&lt;16.244,F133&gt;=2.5,D133&gt;=0.8),4.5,IF(AND(G133&gt;=0.522,A133&lt;4.75,A133&gt;=4.35,D133&lt;0.45,A133&lt;5.05,D133&lt;0.8),1.2,IF(AND(G133&gt;=0.948,D133&lt;0.35,H133&lt;14.877,D133&lt;0.45,A133&gt;=5.05,D133&lt;0.8),1.7,IF(AND(H133&lt;13.089,D133&gt;=0.35,H133&lt;14.877,D133&lt;0.45,A133&gt;=5.05,D133&lt;0.8),1.5,IF(AND(H133&gt;=13.089,D133&gt;=0.35,H133&lt;14.877,D133&lt;0.45,A133&gt;=5.05,D133&lt;0.8),1.3,IF(AND(B133&gt;=2.95,A133&gt;=5.3,D133&lt;1.4,A133&lt;5.65,F133&lt;2.5,D133&gt;=0.8),4.1,IF(AND(H133&lt;9.181,A133&lt;6.05,A133&lt;6.55,A133&gt;=5.65,F133&lt;2.5,D133&gt;=0.8),5.1,IF(AND(H133&gt;=9.181,A133&lt;6.05,A133&lt;6.55,A133&gt;=5.65,F133&lt;2.5,D133&gt;=0.8),4.3,IF(AND(G133&gt;=0.867,A133&gt;=6.05,A133&lt;6.55,A133&gt;=5.65,F133&lt;2.5,D133&gt;=0.8),4.9,IF(AND(B133&lt;3.05,A133&lt;6.8,A133&gt;=6.55,A133&gt;=5.65,F133&lt;2.5,D133&gt;=0.8),5,IF(AND(B133&gt;=3.05,A133&lt;6.8,A133&gt;=6.55,A133&gt;=5.65,F133&lt;2.5,D133&gt;=0.8),4.55,IF(AND(H133&gt;=14.144,G133&lt;0.522,A133&lt;4.75,A133&gt;=4.35,D133&lt;0.45,A133&lt;5.05,D133&lt;0.8),1.3,IF(AND(B133&lt;2.7,B133&lt;2.95,A133&gt;=5.3,D133&lt;1.4,A133&lt;5.65,F133&lt;2.5,D133&gt;=0.8),3.78,IF(AND(B133&gt;=2.7,B133&lt;2.95,A133&gt;=5.3,D133&lt;1.4,A133&lt;5.65,F133&lt;2.5,D133&gt;=0.8),3.6,IF(AND(G133&lt;0.638,G133&lt;0.867,A133&gt;=6.05,A133&lt;6.55,A133&gt;=5.65,F133&lt;2.5,D133&gt;=0.8),4.433,IF(AND(G133&gt;=0.638,G133&lt;0.867,A133&gt;=6.05,A133&lt;6.55,A133&gt;=5.65,F133&lt;2.5,D133&gt;=0.8),4,IF(AND(A133&lt;6.35,H133&lt;11.146,H133&gt;=5.767,A133&lt;7.25,H133&lt;16.244,F133&gt;=2.5,D133&gt;=0.8),5.1,IF(AND(A133&lt;4.5,H133&lt;14.144,G133&lt;0.522,A133&lt;4.75,A133&gt;=4.35,D133&lt;0.45,A133&lt;5.05,D133&lt;0.8),1.35,IF(AND(A133&gt;=4.5,H133&lt;14.144,G133&lt;0.522,A133&lt;4.75,A133&gt;=4.35,D133&lt;0.45,A133&lt;5.05,D133&lt;0.8),1.4,IF(AND(A133&lt;5.15,B133&lt;3.75,G133&lt;0.948,D133&lt;0.35,H133&lt;14.877,D133&lt;0.45,A133&gt;=5.05,D133&lt;0.8),1.4,IF(AND(A133&gt;=5.15,B133&lt;3.75,G133&lt;0.948,D133&lt;0.35,H133&lt;14.877,D133&lt;0.45,A133&gt;=5.05,D133&lt;0.8),1.5,IF(AND(G133&lt;0.112,B133&gt;=3.75,G133&lt;0.948,D133&lt;0.35,H133&lt;14.877,D133&lt;0.45,A133&gt;=5.05,D133&lt;0.8),1.5,IF(AND(G133&gt;=0.112,B133&gt;=3.75,G133&lt;0.948,D133&lt;0.35,H133&lt;14.877,D133&lt;0.45,A133&gt;=5.05,D133&lt;0.8),1.6,IF(AND(G133&lt;0.075,A133&gt;=6.35,H133&lt;11.146,H133&gt;=5.767,A133&lt;7.25,H133&lt;16.244,F133&gt;=2.5,D133&gt;=0.8),5.5,IF(AND(G133&gt;=0.075,A133&gt;=6.35,H133&lt;11.146,H133&gt;=5.767,A133&lt;7.25,H133&lt;16.244,F133&gt;=2.5,D133&gt;=0.8),5.24,IF(AND(B133&lt;2.95,D133&lt;1.9,H133&gt;=11.146,H133&gt;=5.767,A133&lt;7.25,H133&lt;16.244,F133&gt;=2.5,D133&gt;=0.8),5.65,IF(AND(B133&gt;=2.95,D133&lt;1.9,H133&gt;=11.146,H133&gt;=5.767,A133&lt;7.25,H133&lt;16.244,F133&gt;=2.5,D133&gt;=0.8),5.8,IF(AND(H133&lt;13.42,D133&gt;=1.9,H133&gt;=11.146,H133&gt;=5.767,A133&lt;7.25,H133&lt;16.244,F133&gt;=2.5,D133&gt;=0.8),5.6,IF(AND(H133&gt;=13.42,D133&gt;=1.9,H133&gt;=11.146,H133&gt;=5.767,A133&lt;7.25,H133&lt;16.244,F133&gt;=2.5,D133&gt;=0.8),5.34,"shouldnthappen")))))))))))))))))))))))))))))))))))))))</f>
        <v>6.5</v>
      </c>
      <c r="AB133" s="1" t="n">
        <f aca="false">IF(AND(D133&gt;=0.35,F133&lt;1.5),1.5,IF(AND(F133&lt;2.5,D133&gt;=1.55,F133&gt;=1.5),4.85,IF(AND(H133&lt;8.308,D133&lt;0.15,D133&lt;0.35,F133&lt;1.5),1.5,IF(AND(H133&gt;=8.308,D133&lt;0.15,D133&lt;0.35,F133&lt;1.5),1.4,IF(AND(H133&lt;5.523,D133&gt;=0.15,D133&lt;0.35,F133&lt;1.5),1,IF(AND(G133&lt;0.572,H133&lt;10.688,D133&lt;1.55,F133&gt;=1.5),3.75,IF(AND(B133&gt;=3.5,F133&gt;=2.5,D133&gt;=1.55,F133&gt;=1.5),6.3,IF(AND(A133&gt;=5.65,G133&gt;=0.572,H133&lt;10.688,D133&lt;1.55,F133&gt;=1.5),4.45,IF(AND(B133&gt;=2.85,A133&lt;6.15,H133&gt;=10.688,D133&lt;1.55,F133&gt;=1.5),4.35,IF(AND(H133&gt;=16.284,B133&lt;3.5,F133&gt;=2.5,D133&gt;=1.55,F133&gt;=1.5),6.6,IF(AND(G133&gt;=0.241,G133&lt;0.338,H133&gt;=5.523,D133&gt;=0.15,D133&lt;0.35,F133&lt;1.5),1.25,IF(AND(A133&lt;5.05,G133&gt;=0.338,H133&gt;=5.523,D133&gt;=0.15,D133&lt;0.35,F133&lt;1.5),1.35,IF(AND(B133&lt;2.7,A133&lt;5.65,G133&gt;=0.572,H133&lt;10.688,D133&lt;1.55,F133&gt;=1.5),4,IF(AND(B133&gt;=2.7,A133&lt;5.65,G133&gt;=0.572,H133&lt;10.688,D133&lt;1.55,F133&gt;=1.5),3.6,IF(AND(B133&lt;2.45,B133&lt;2.85,A133&lt;6.15,H133&gt;=10.688,D133&lt;1.55,F133&gt;=1.5),3.7,IF(AND(A133&lt;6.25,B133&lt;2.85,A133&gt;=6.15,H133&gt;=10.688,D133&lt;1.55,F133&gt;=1.5),4.5,IF(AND(A133&gt;=6.25,B133&lt;2.85,A133&gt;=6.15,H133&gt;=10.688,D133&lt;1.55,F133&gt;=1.5),4.86,IF(AND(D133&gt;=1.45,B133&gt;=2.85,A133&gt;=6.15,H133&gt;=10.688,D133&lt;1.55,F133&gt;=1.5),4.8,IF(AND(H133&lt;8.202,H133&lt;16.284,B133&lt;3.5,F133&gt;=2.5,D133&gt;=1.55,F133&gt;=1.5),5.7,IF(AND(A133&gt;=5.1,G133&lt;0.241,G133&lt;0.338,H133&gt;=5.523,D133&gt;=0.15,D133&lt;0.35,F133&lt;1.5),1.5,IF(AND(B133&gt;=3.75,A133&gt;=5.05,G133&gt;=0.338,H133&gt;=5.523,D133&gt;=0.15,D133&lt;0.35,F133&lt;1.5),1.6,IF(AND(A133&lt;5.7,B133&gt;=2.45,B133&lt;2.85,A133&lt;6.15,H133&gt;=10.688,D133&lt;1.55,F133&gt;=1.5),3.9,IF(AND(A133&gt;=5.7,B133&gt;=2.45,B133&lt;2.85,A133&lt;6.15,H133&gt;=10.688,D133&lt;1.55,F133&gt;=1.5),4.02,IF(AND(H133&lt;13.654,D133&lt;1.45,B133&gt;=2.85,A133&gt;=6.15,H133&gt;=10.688,D133&lt;1.55,F133&gt;=1.5),4.333,IF(AND(H133&gt;=13.654,D133&lt;1.45,B133&gt;=2.85,A133&gt;=6.15,H133&gt;=10.688,D133&lt;1.55,F133&gt;=1.5),4.54,IF(AND(A133&lt;6.15,H133&gt;=8.202,H133&lt;16.284,B133&lt;3.5,F133&gt;=2.5,D133&gt;=1.55,F133&gt;=1.5),5,IF(AND(H133&lt;13.924,A133&lt;5.1,G133&lt;0.241,G133&lt;0.338,H133&gt;=5.523,D133&gt;=0.15,D133&lt;0.35,F133&lt;1.5),1.4,IF(AND(H133&gt;=13.924,A133&lt;5.1,G133&lt;0.241,G133&lt;0.338,H133&gt;=5.523,D133&gt;=0.15,D133&lt;0.35,F133&lt;1.5),1.5,IF(AND(D133&lt;0.25,B133&lt;3.75,A133&gt;=5.05,G133&gt;=0.338,H133&gt;=5.523,D133&gt;=0.15,D133&lt;0.35,F133&lt;1.5),1.5,IF(AND(D133&gt;=0.25,B133&lt;3.75,A133&gt;=5.05,G133&gt;=0.338,H133&gt;=5.523,D133&gt;=0.15,D133&lt;0.35,F133&lt;1.5),1.4,IF(AND(H133&lt;8.884,B133&gt;=3.05,A133&gt;=6.15,H133&gt;=8.202,H133&lt;16.284,B133&lt;3.5,F133&gt;=2.5,D133&gt;=1.55,F133&gt;=1.5),5.1,IF(AND(A133&lt;6.45,G133&lt;0.368,B133&lt;3.05,A133&gt;=6.15,H133&gt;=8.202,H133&lt;16.284,B133&lt;3.5,F133&gt;=2.5,D133&gt;=1.55,F133&gt;=1.5),5.525,IF(AND(A133&gt;=6.45,G133&lt;0.368,B133&lt;3.05,A133&gt;=6.15,H133&gt;=8.202,H133&lt;16.284,B133&lt;3.5,F133&gt;=2.5,D133&gt;=1.55,F133&gt;=1.5),5.35,IF(AND(D133&lt;2.25,G133&gt;=0.368,B133&lt;3.05,A133&gt;=6.15,H133&gt;=8.202,H133&lt;16.284,B133&lt;3.5,F133&gt;=2.5,D133&gt;=1.55,F133&gt;=1.5),5.8,IF(AND(D133&gt;=2.25,G133&gt;=0.368,B133&lt;3.05,A133&gt;=6.15,H133&gt;=8.202,H133&lt;16.284,B133&lt;3.5,F133&gt;=2.5,D133&gt;=1.55,F133&gt;=1.5),5.2,IF(AND(H133&lt;10.257,H133&gt;=8.884,B133&gt;=3.05,A133&gt;=6.15,H133&gt;=8.202,H133&lt;16.284,B133&lt;3.5,F133&gt;=2.5,D133&gt;=1.55,F133&gt;=1.5),5.9,IF(AND(H133&gt;=10.257,H133&gt;=8.884,B133&gt;=3.05,A133&gt;=6.15,H133&gt;=8.202,H133&lt;16.284,B133&lt;3.5,F133&gt;=2.5,D133&gt;=1.55,F133&gt;=1.5),5.48,"shouldnthappen")))))))))))))))))))))))))))))))))))))</f>
        <v>5.8</v>
      </c>
      <c r="AC133" s="1" t="n">
        <f aca="false">IF(AND(H133&lt;5.748,A133&lt;5.05,D133&lt;0.8),1,IF(AND(B133&lt;3.35,A133&gt;=5.05,D133&lt;0.8),1.7,IF(AND(A133&lt;5.85,G133&lt;0.154,D133&gt;=0.8),4.5,IF(AND(D133&gt;=0.45,H133&gt;=5.748,A133&lt;5.05,D133&lt;0.8),1.6,IF(AND(G133&gt;=0.934,B133&gt;=3.35,A133&gt;=5.05,D133&lt;0.8),1.7,IF(AND(D133&lt;2.1,A133&gt;=5.85,G133&lt;0.154,D133&gt;=0.8),6.15,IF(AND(D133&gt;=2.1,A133&gt;=5.85,G133&lt;0.154,D133&gt;=0.8),5.5,IF(AND(A133&lt;6.1,D133&gt;=1.55,G133&gt;=0.154,D133&gt;=0.8),5,IF(AND(H133&gt;=14.379,G133&lt;0.934,B133&gt;=3.35,A133&gt;=5.05,D133&lt;0.8),1.58,IF(AND(G133&lt;0.379,A133&gt;=6.1,D133&gt;=1.55,G133&gt;=0.154,D133&gt;=0.8),5.42,IF(AND(H133&lt;13.924,G133&lt;0.227,D133&lt;0.45,H133&gt;=5.748,A133&lt;5.05,D133&lt;0.8),1.4,IF(AND(H133&gt;=13.924,G133&lt;0.227,D133&lt;0.45,H133&gt;=5.748,A133&lt;5.05,D133&lt;0.8),1.5,IF(AND(B133&lt;3.1,G133&gt;=0.227,D133&lt;0.45,H133&gt;=5.748,A133&lt;5.05,D133&lt;0.8),1.1,IF(AND(G133&lt;0.13,H133&lt;14.379,G133&lt;0.934,B133&gt;=3.35,A133&gt;=5.05,D133&lt;0.8),1.4,IF(AND(D133&lt;1.05,A133&lt;5.65,D133&lt;1.35,D133&lt;1.55,G133&gt;=0.154,D133&gt;=0.8),3.7,IF(AND(D133&lt;1.25,A133&gt;=5.65,D133&lt;1.35,D133&lt;1.55,G133&gt;=0.154,D133&gt;=0.8),4.06,IF(AND(D133&gt;=1.25,A133&gt;=5.65,D133&lt;1.35,D133&lt;1.55,G133&gt;=0.154,D133&gt;=0.8),4.425,IF(AND(H133&lt;13.654,D133&lt;1.45,D133&gt;=1.35,D133&lt;1.55,G133&gt;=0.154,D133&gt;=0.8),4.275,IF(AND(G133&lt;0.259,D133&gt;=1.45,D133&gt;=1.35,D133&lt;1.55,G133&gt;=0.154,D133&gt;=0.8),5.1,IF(AND(B133&lt;2.95,G133&gt;=0.379,A133&gt;=6.1,D133&gt;=1.55,G133&gt;=0.154,D133&gt;=0.8),6.3,IF(AND(B133&lt;3.25,B133&gt;=3.1,G133&gt;=0.227,D133&lt;0.45,H133&gt;=5.748,A133&lt;5.05,D133&lt;0.8),1.3,IF(AND(B133&gt;=3.25,B133&gt;=3.1,G133&gt;=0.227,D133&lt;0.45,H133&gt;=5.748,A133&lt;5.05,D133&lt;0.8),1.4,IF(AND(H133&gt;=13.372,G133&gt;=0.13,H133&lt;14.379,G133&lt;0.934,B133&gt;=3.35,A133&gt;=5.05,D133&lt;0.8),1.4,IF(AND(H133&lt;6.69,D133&gt;=1.05,A133&lt;5.65,D133&lt;1.35,D133&lt;1.55,G133&gt;=0.154,D133&gt;=0.8),4.033,IF(AND(H133&gt;=6.69,D133&gt;=1.05,A133&lt;5.65,D133&lt;1.35,D133&lt;1.55,G133&gt;=0.154,D133&gt;=0.8),3.88,IF(AND(B133&lt;2.85,H133&gt;=13.654,D133&lt;1.45,D133&gt;=1.35,D133&lt;1.55,G133&gt;=0.154,D133&gt;=0.8),4.8,IF(AND(B133&gt;=2.85,H133&gt;=13.654,D133&lt;1.45,D133&gt;=1.35,D133&lt;1.55,G133&gt;=0.154,D133&gt;=0.8),4.7,IF(AND(H133&lt;11.681,G133&gt;=0.259,D133&gt;=1.45,D133&gt;=1.35,D133&lt;1.55,G133&gt;=0.154,D133&gt;=0.8),4.85,IF(AND(H133&gt;=11.681,G133&gt;=0.259,D133&gt;=1.45,D133&gt;=1.35,D133&lt;1.55,G133&gt;=0.154,D133&gt;=0.8),4.633,IF(AND(A133&lt;6.25,B133&gt;=2.95,G133&gt;=0.379,A133&gt;=6.1,D133&gt;=1.55,G133&gt;=0.154,D133&gt;=0.8),5.4,IF(AND(D133&lt;0.3,H133&lt;13.372,G133&gt;=0.13,H133&lt;14.379,G133&lt;0.934,B133&gt;=3.35,A133&gt;=5.05,D133&lt;0.8),1.475,IF(AND(D133&gt;=0.3,H133&lt;13.372,G133&gt;=0.13,H133&lt;14.379,G133&lt;0.934,B133&gt;=3.35,A133&gt;=5.05,D133&lt;0.8),1.5,IF(AND(B133&lt;3.15,A133&gt;=6.25,B133&gt;=2.95,G133&gt;=0.379,A133&gt;=6.1,D133&gt;=1.55,G133&gt;=0.154,D133&gt;=0.8),5.7,IF(AND(B133&gt;=3.15,A133&gt;=6.25,B133&gt;=2.95,G133&gt;=0.379,A133&gt;=6.1,D133&gt;=1.55,G133&gt;=0.154,D133&gt;=0.8),5.933,"shouldnthappen"))))))))))))))))))))))))))))))))))</f>
        <v>6.3</v>
      </c>
      <c r="AD133" s="1" t="n">
        <f aca="false">IF(AND(H133&lt;6.621,A133&lt;4.95,D133&lt;0.8),1,IF(AND(H133&lt;14.144,H133&gt;=6.621,A133&lt;4.95,D133&lt;0.8),1.4,IF(AND(H133&gt;=14.144,H133&gt;=6.621,A133&lt;4.95,D133&lt;0.8),1.3,IF(AND(G133&lt;0.13,B133&gt;=3.85,A133&gt;=4.95,D133&lt;0.8),1.3,IF(AND(G133&gt;=0.13,B133&gt;=3.85,A133&gt;=4.95,D133&lt;0.8),1.425,IF(AND(A133&gt;=6.05,B133&lt;2.75,D133&lt;1.55,D133&gt;=0.8),4.9,IF(AND(A133&gt;=7.3,G133&lt;0.119,D133&gt;=1.55,D133&gt;=0.8),6.7,IF(AND(H133&lt;6.555,D133&lt;0.25,B133&lt;3.85,A133&gt;=4.95,D133&lt;0.8),1.7,IF(AND(B133&lt;3.4,D133&gt;=0.25,B133&lt;3.85,A133&gt;=4.95,D133&lt;0.8),1.7,IF(AND(B133&gt;=3.4,D133&gt;=0.25,B133&lt;3.85,A133&gt;=4.95,D133&lt;0.8),1.6,IF(AND(A133&lt;5.05,A133&lt;6.05,B133&lt;2.75,D133&lt;1.55,D133&gt;=0.8),3.3,IF(AND(B133&lt;2.85,D133&lt;1.35,B133&gt;=2.75,D133&lt;1.55,D133&gt;=0.8),4.5,IF(AND(H133&lt;12.206,D133&gt;=1.35,B133&gt;=2.75,D133&lt;1.55,D133&gt;=0.8),4.7,IF(AND(H133&gt;=12.206,D133&gt;=1.35,B133&gt;=2.75,D133&lt;1.55,D133&gt;=0.8),4.52,IF(AND(G133&lt;0.024,A133&lt;7.3,G133&lt;0.119,D133&gt;=1.55,D133&gt;=0.8),5.7,IF(AND(G133&gt;=0.024,A133&lt;7.3,G133&lt;0.119,D133&gt;=1.55,D133&gt;=0.8),5.6,IF(AND(F133&lt;2.5,G133&lt;0.417,G133&gt;=0.119,D133&gt;=1.55,D133&gt;=0.8),5.05,IF(AND(B133&lt;3.15,H133&gt;=6.555,D133&lt;0.25,B133&lt;3.85,A133&gt;=4.95,D133&lt;0.8),1.6,IF(AND(G133&lt;0.356,A133&gt;=5.05,A133&lt;6.05,B133&lt;2.75,D133&lt;1.55,D133&gt;=0.8),4.12,IF(AND(A133&lt;5.65,B133&gt;=2.85,D133&lt;1.35,B133&gt;=2.75,D133&lt;1.55,D133&gt;=0.8),3.6,IF(AND(B133&lt;3.15,F133&gt;=2.5,G133&lt;0.417,G133&gt;=0.119,D133&gt;=1.55,D133&gt;=0.8),5.18,IF(AND(B133&gt;=3.15,F133&gt;=2.5,G133&lt;0.417,G133&gt;=0.119,D133&gt;=1.55,D133&gt;=0.8),5.3,IF(AND(D133&lt;1.7,A133&lt;6.95,G133&gt;=0.417,G133&gt;=0.119,D133&gt;=1.55,D133&gt;=0.8),4.7,IF(AND(A133&lt;7.25,A133&gt;=6.95,G133&gt;=0.417,G133&gt;=0.119,D133&gt;=1.55,D133&gt;=0.8),5.8,IF(AND(A133&gt;=7.25,A133&gt;=6.95,G133&gt;=0.417,G133&gt;=0.119,D133&gt;=1.55,D133&gt;=0.8),6.333,IF(AND(H133&lt;8.594,B133&gt;=3.15,H133&gt;=6.555,D133&lt;0.25,B133&lt;3.85,A133&gt;=4.95,D133&lt;0.8),1.4,IF(AND(H133&gt;=8.594,B133&gt;=3.15,H133&gt;=6.555,D133&lt;0.25,B133&lt;3.85,A133&gt;=4.95,D133&lt;0.8),1.5,IF(AND(H133&gt;=11.218,G133&gt;=0.356,A133&gt;=5.05,A133&lt;6.05,B133&lt;2.75,D133&lt;1.55,D133&gt;=0.8),3.925,IF(AND(A133&gt;=6.5,A133&gt;=5.65,B133&gt;=2.85,D133&lt;1.35,B133&gt;=2.75,D133&lt;1.55,D133&gt;=0.8),4.6,IF(AND(H133&lt;8.602,H133&lt;11.218,G133&gt;=0.356,A133&gt;=5.05,A133&lt;6.05,B133&lt;2.75,D133&lt;1.55,D133&gt;=0.8),3.95,IF(AND(H133&gt;=8.602,H133&lt;11.218,G133&gt;=0.356,A133&gt;=5.05,A133&lt;6.05,B133&lt;2.75,D133&lt;1.55,D133&gt;=0.8),3.75,IF(AND(H133&lt;10.129,A133&lt;6.5,A133&gt;=5.65,B133&gt;=2.85,D133&lt;1.35,B133&gt;=2.75,D133&lt;1.55,D133&gt;=0.8),4.2,IF(AND(H133&gt;=10.129,A133&lt;6.5,A133&gt;=5.65,B133&gt;=2.85,D133&lt;1.35,B133&gt;=2.75,D133&lt;1.55,D133&gt;=0.8),4.267,IF(AND(D133&lt;2.2,B133&lt;3.05,D133&gt;=1.7,A133&lt;6.95,G133&gt;=0.417,G133&gt;=0.119,D133&gt;=1.55,D133&gt;=0.8),5.3,IF(AND(D133&gt;=2.2,B133&lt;3.05,D133&gt;=1.7,A133&lt;6.95,G133&gt;=0.417,G133&gt;=0.119,D133&gt;=1.55,D133&gt;=0.8),5.133,IF(AND(D133&lt;2.45,B133&gt;=3.05,D133&gt;=1.7,A133&lt;6.95,G133&gt;=0.417,G133&gt;=0.119,D133&gt;=1.55,D133&gt;=0.8),5.6,IF(AND(D133&gt;=2.45,B133&gt;=3.05,D133&gt;=1.7,A133&lt;6.95,G133&gt;=0.417,G133&gt;=0.119,D133&gt;=1.55,D133&gt;=0.8),6,"shouldnthappen")))))))))))))))))))))))))))))))))))))</f>
        <v>6.333</v>
      </c>
      <c r="AE133" s="1" t="n">
        <f aca="false">IF(AND(G133&lt;0.123,D133&gt;=0.25,D133&lt;0.75),1.3,IF(AND(H133&gt;=16.774,D133&gt;=1.75,D133&gt;=0.75),6.4,IF(AND(B133&lt;3.4,A133&lt;4.8,D133&lt;0.25,D133&lt;0.75),1.22,IF(AND(B133&gt;=3.4,A133&lt;4.8,D133&lt;0.25,D133&lt;0.75),1,IF(AND(A133&gt;=5.45,A133&gt;=4.8,D133&lt;0.25,D133&lt;0.75),1.367,IF(AND(H133&gt;=10.688,D133&lt;1.35,D133&lt;1.75,D133&gt;=0.75),4.2,IF(AND(A133&lt;5.3,D133&gt;=1.35,D133&lt;1.75,D133&gt;=0.75),4.05,IF(AND(G133&gt;=0.857,H133&lt;16.774,D133&gt;=1.75,D133&gt;=0.75),5.02,IF(AND(H133&lt;6.089,A133&lt;5.45,A133&gt;=4.8,D133&lt;0.25,D133&lt;0.75),1.7,IF(AND(G133&lt;0.184,D133&lt;0.35,G133&gt;=0.123,D133&gt;=0.25,D133&lt;0.75),1.7,IF(AND(G133&gt;=0.184,D133&lt;0.35,G133&gt;=0.123,D133&gt;=0.25,D133&lt;0.75),1.48,IF(AND(A133&lt;5.25,D133&gt;=0.35,G133&gt;=0.123,D133&gt;=0.25,D133&lt;0.75),1.75,IF(AND(A133&gt;=5.25,D133&gt;=0.35,G133&gt;=0.123,D133&gt;=0.25,D133&lt;0.75),1.5,IF(AND(A133&lt;5.3,H133&lt;10.688,D133&lt;1.35,D133&lt;1.75,D133&gt;=0.75),3.15,IF(AND(H133&lt;9.474,A133&gt;=5.3,D133&gt;=1.35,D133&lt;1.75,D133&gt;=0.75),4.95,IF(AND(G133&gt;=0.779,G133&lt;0.857,H133&lt;16.774,D133&gt;=1.75,D133&gt;=0.75),6,IF(AND(G133&lt;0.05,H133&gt;=6.089,A133&lt;5.45,A133&gt;=4.8,D133&lt;0.25,D133&lt;0.75),1.4,IF(AND(H133&lt;6.69,A133&gt;=5.3,H133&lt;10.688,D133&lt;1.35,D133&lt;1.75,D133&gt;=0.75),4.033,IF(AND(H133&gt;=6.69,A133&gt;=5.3,H133&lt;10.688,D133&lt;1.35,D133&lt;1.75,D133&gt;=0.75),3.733,IF(AND(B133&lt;2.5,H133&gt;=9.474,A133&gt;=5.3,D133&gt;=1.35,D133&lt;1.75,D133&gt;=0.75),4.5,IF(AND(D133&gt;=2.45,G133&lt;0.779,G133&lt;0.857,H133&lt;16.774,D133&gt;=1.75,D133&gt;=0.75),6,IF(AND(B133&gt;=3.75,G133&gt;=0.05,H133&gt;=6.089,A133&lt;5.45,A133&gt;=4.8,D133&lt;0.25,D133&lt;0.75),1.6,IF(AND(H133&lt;13.695,B133&gt;=2.5,H133&gt;=9.474,A133&gt;=5.3,D133&gt;=1.35,D133&lt;1.75,D133&gt;=0.75),4.567,IF(AND(G133&gt;=0.654,D133&lt;2.45,G133&lt;0.779,G133&lt;0.857,H133&lt;16.774,D133&gt;=1.75,D133&gt;=0.75),4.9,IF(AND(G133&gt;=0.73,B133&lt;3.75,G133&gt;=0.05,H133&gt;=6.089,A133&lt;5.45,A133&gt;=4.8,D133&lt;0.25,D133&lt;0.75),1.4,IF(AND(A133&lt;6.65,H133&gt;=13.695,B133&gt;=2.5,H133&gt;=9.474,A133&gt;=5.3,D133&gt;=1.35,D133&lt;1.75,D133&gt;=0.75),4.4,IF(AND(A133&gt;=6.65,H133&gt;=13.695,B133&gt;=2.5,H133&gt;=9.474,A133&gt;=5.3,D133&gt;=1.35,D133&lt;1.75,D133&gt;=0.75),4.84,IF(AND(B133&lt;2.75,G133&lt;0.654,D133&lt;2.45,G133&lt;0.779,G133&lt;0.857,H133&lt;16.774,D133&gt;=1.75,D133&gt;=0.75),5.2,IF(AND(H133&lt;9.524,G133&lt;0.73,B133&lt;3.75,G133&gt;=0.05,H133&gt;=6.089,A133&lt;5.45,A133&gt;=4.8,D133&lt;0.25,D133&lt;0.75),1.5,IF(AND(H133&gt;=9.524,G133&lt;0.73,B133&lt;3.75,G133&gt;=0.05,H133&gt;=6.089,A133&lt;5.45,A133&gt;=4.8,D133&lt;0.25,D133&lt;0.75),1.4,IF(AND(H133&gt;=13.644,B133&gt;=2.75,G133&lt;0.654,D133&lt;2.45,G133&lt;0.779,G133&lt;0.857,H133&lt;16.774,D133&gt;=1.75,D133&gt;=0.75),6.033,IF(AND(A133&gt;=6.85,H133&lt;13.644,B133&gt;=2.75,G133&lt;0.654,D133&lt;2.45,G133&lt;0.779,G133&lt;0.857,H133&lt;16.774,D133&gt;=1.75,D133&gt;=0.75),5.1,IF(AND(A133&gt;=6.75,A133&lt;6.85,H133&lt;13.644,B133&gt;=2.75,G133&lt;0.654,D133&lt;2.45,G133&lt;0.779,G133&lt;0.857,H133&lt;16.774,D133&gt;=1.75,D133&gt;=0.75),5.9,IF(AND(D133&gt;=2.35,A133&lt;6.75,A133&lt;6.85,H133&lt;13.644,B133&gt;=2.75,G133&lt;0.654,D133&lt;2.45,G133&lt;0.779,G133&lt;0.857,H133&lt;16.774,D133&gt;=1.75,D133&gt;=0.75),5.6,IF(AND(H133&lt;11.146,D133&lt;2.35,A133&lt;6.75,A133&lt;6.85,H133&lt;13.644,B133&gt;=2.75,G133&lt;0.654,D133&lt;2.45,G133&lt;0.779,G133&lt;0.857,H133&lt;16.774,D133&gt;=1.75,D133&gt;=0.75),5.4,IF(AND(H133&gt;=11.146,D133&lt;2.35,A133&lt;6.75,A133&lt;6.85,H133&lt;13.644,B133&gt;=2.75,G133&lt;0.654,D133&lt;2.45,G133&lt;0.779,G133&lt;0.857,H133&lt;16.774,D133&gt;=1.75,D133&gt;=0.75),5.6,"shouldnthappen"))))))))))))))))))))))))))))))))))))</f>
        <v>5.1</v>
      </c>
      <c r="AF133" s="1" t="n">
        <f aca="false">IF(AND(A133&lt;4.5,D133&lt;0.8),1.233,IF(AND(B133&lt;3.05,A133&gt;=4.5,D133&lt;0.8),1.4,IF(AND(D133&gt;=0.45,B133&gt;=3.05,A133&gt;=4.5,D133&lt;0.8),1.667,IF(AND(D133&lt;1.05,D133&lt;1.35,A133&lt;6.25,D133&gt;=0.8),3.633,IF(AND(H133&lt;13.935,A133&gt;=7.05,A133&gt;=6.25,D133&gt;=0.8),6,IF(AND(G133&gt;=0.948,D133&lt;0.45,B133&gt;=3.05,A133&gt;=4.5,D133&lt;0.8),1.7,IF(AND(G133&lt;0.652,D133&gt;=1.05,D133&lt;1.35,A133&lt;6.25,D133&gt;=0.8),4.16,IF(AND(D133&gt;=2.15,D133&gt;=1.75,D133&gt;=1.35,A133&lt;6.25,D133&gt;=0.8),5.4,IF(AND(G133&gt;=0.912,F133&lt;2.5,A133&lt;7.05,A133&gt;=6.25,D133&gt;=0.8),4.4,IF(AND(B133&gt;=3.25,F133&gt;=2.5,A133&lt;7.05,A133&gt;=6.25,D133&gt;=0.8),5.85,IF(AND(H133&lt;17.32,H133&gt;=13.935,A133&gt;=7.05,A133&gt;=6.25,D133&gt;=0.8),6.65,IF(AND(H133&gt;=17.32,H133&gt;=13.935,A133&gt;=7.05,A133&gt;=6.25,D133&gt;=0.8),6.4,IF(AND(H133&gt;=13.547,G133&lt;0.948,D133&lt;0.45,B133&gt;=3.05,A133&gt;=4.5,D133&lt;0.8),1.38,IF(AND(B133&gt;=2.75,G133&gt;=0.652,D133&gt;=1.05,D133&lt;1.35,A133&lt;6.25,D133&gt;=0.8),3.6,IF(AND(H133&lt;9.417,G133&lt;0.404,D133&lt;1.75,D133&gt;=1.35,A133&lt;6.25,D133&gt;=0.8),4.2,IF(AND(H133&gt;=9.417,G133&lt;0.404,D133&lt;1.75,D133&gt;=1.35,A133&lt;6.25,D133&gt;=0.8),4.5,IF(AND(G133&lt;0.464,G133&gt;=0.404,D133&lt;1.75,D133&gt;=1.35,A133&lt;6.25,D133&gt;=0.8),4.5,IF(AND(G133&gt;=0.464,G133&gt;=0.404,D133&lt;1.75,D133&gt;=1.35,A133&lt;6.25,D133&gt;=0.8),4.625,IF(AND(D133&lt;1.85,D133&lt;2.15,D133&gt;=1.75,D133&gt;=1.35,A133&lt;6.25,D133&gt;=0.8),4.9,IF(AND(D133&gt;=1.85,D133&lt;2.15,D133&gt;=1.75,D133&gt;=1.35,A133&lt;6.25,D133&gt;=0.8),5.05,IF(AND(G133&lt;0.332,G133&lt;0.912,F133&lt;2.5,A133&lt;7.05,A133&gt;=6.25,D133&gt;=0.8),4.467,IF(AND(G133&gt;=0.332,G133&lt;0.912,F133&lt;2.5,A133&lt;7.05,A133&gt;=6.25,D133&gt;=0.8),4.767,IF(AND(D133&lt;0.15,H133&lt;13.547,G133&lt;0.948,D133&lt;0.45,B133&gt;=3.05,A133&gt;=4.5,D133&lt;0.8),1.5,IF(AND(D133&lt;1.15,B133&lt;2.75,G133&gt;=0.652,D133&gt;=1.05,D133&lt;1.35,A133&lt;6.25,D133&gt;=0.8),3.9,IF(AND(D133&gt;=1.15,B133&lt;2.75,G133&gt;=0.652,D133&gt;=1.05,D133&lt;1.35,A133&lt;6.25,D133&gt;=0.8),4,IF(AND(D133&gt;=2.25,B133&lt;3.15,B133&lt;3.25,F133&gt;=2.5,A133&lt;7.05,A133&gt;=6.25,D133&gt;=0.8),5.14,IF(AND(G133&lt;0.621,B133&gt;=3.15,B133&lt;3.25,F133&gt;=2.5,A133&lt;7.05,A133&gt;=6.25,D133&gt;=0.8),5.75,IF(AND(G133&gt;=0.621,B133&gt;=3.15,B133&lt;3.25,F133&gt;=2.5,A133&lt;7.05,A133&gt;=6.25,D133&gt;=0.8),5.1,IF(AND(G133&gt;=0.862,D133&gt;=0.15,H133&lt;13.547,G133&lt;0.948,D133&lt;0.45,B133&gt;=3.05,A133&gt;=4.5,D133&lt;0.8),1.5,IF(AND(A133&lt;6.35,D133&lt;2.25,B133&lt;3.15,B133&lt;3.25,F133&gt;=2.5,A133&lt;7.05,A133&gt;=6.25,D133&gt;=0.8),5.267,IF(AND(A133&gt;=6.35,D133&lt;2.25,B133&lt;3.15,B133&lt;3.25,F133&gt;=2.5,A133&lt;7.05,A133&gt;=6.25,D133&gt;=0.8),5.42,IF(AND(A133&lt;5.1,G133&lt;0.862,D133&gt;=0.15,H133&lt;13.547,G133&lt;0.948,D133&lt;0.45,B133&gt;=3.05,A133&gt;=4.5,D133&lt;0.8),1.35,IF(AND(B133&lt;3.95,A133&gt;=5.1,G133&lt;0.862,D133&gt;=0.15,H133&lt;13.547,G133&lt;0.948,D133&lt;0.45,B133&gt;=3.05,A133&gt;=4.5,D133&lt;0.8),1.5,IF(AND(B133&gt;=3.95,A133&gt;=5.1,G133&lt;0.862,D133&gt;=0.15,H133&lt;13.547,G133&lt;0.948,D133&lt;0.45,B133&gt;=3.05,A133&gt;=4.5,D133&lt;0.8),1.467,"shouldnthappen"))))))))))))))))))))))))))))))))))</f>
        <v>6</v>
      </c>
      <c r="AG133" s="1" t="n">
        <f aca="false">IF(AND(H133&lt;5.748,A133&lt;4.85,D133&lt;0.75),1,IF(AND(B133&gt;=3.5,D133&gt;=1.75,D133&gt;=0.75),6.2,IF(AND(A133&gt;=4.65,H133&gt;=5.748,A133&lt;4.85,D133&lt;0.75),1.333,IF(AND(H133&lt;6.417,B133&lt;3.45,A133&gt;=4.85,D133&lt;0.75),1.7,IF(AND(A133&lt;5.05,B133&gt;=3.45,A133&gt;=4.85,D133&lt;0.75),1.4,IF(AND(A133&gt;=5.05,B133&gt;=3.45,A133&gt;=4.85,D133&lt;0.75),1.5,IF(AND(F133&gt;=2.5,H133&lt;13.641,D133&lt;1.75,D133&gt;=0.75),4.667,IF(AND(G133&lt;0.187,H133&gt;=13.641,D133&lt;1.75,D133&gt;=0.75),5,IF(AND(A133&gt;=7.1,B133&lt;3.5,D133&gt;=1.75,D133&gt;=0.75),6.575,IF(AND(G133&lt;0.161,A133&lt;4.65,H133&gt;=5.748,A133&lt;4.85,D133&lt;0.75),1.5,IF(AND(H133&lt;8.399,H133&gt;=6.417,B133&lt;3.45,A133&gt;=4.85,D133&lt;0.75),1.5,IF(AND(H133&gt;=8.399,H133&gt;=6.417,B133&lt;3.45,A133&gt;=4.85,D133&lt;0.75),1.625,IF(AND(G133&lt;0.086,F133&lt;2.5,H133&lt;13.641,D133&lt;1.75,D133&gt;=0.75),4.7,IF(AND(D133&lt;1.35,G133&gt;=0.187,H133&gt;=13.641,D133&lt;1.75,D133&gt;=0.75),4.2,IF(AND(G133&lt;0.422,G133&gt;=0.161,A133&lt;4.65,H133&gt;=5.748,A133&lt;4.85,D133&lt;0.75),1.4,IF(AND(G133&gt;=0.422,G133&gt;=0.161,A133&lt;4.65,H133&gt;=5.748,A133&lt;4.85,D133&lt;0.75),1.3,IF(AND(B133&lt;2.5,D133&gt;=1.35,G133&gt;=0.187,H133&gt;=13.641,D133&lt;1.75,D133&gt;=0.75),4.5,IF(AND(B133&lt;2.75,A133&lt;6,A133&lt;7.1,B133&lt;3.5,D133&gt;=1.75,D133&gt;=0.75),5.1,IF(AND(B133&gt;=2.75,A133&lt;6,A133&lt;7.1,B133&lt;3.5,D133&gt;=1.75,D133&gt;=0.75),5.02,IF(AND(A133&lt;5.15,A133&lt;5.9,G133&gt;=0.086,F133&lt;2.5,H133&lt;13.641,D133&lt;1.75,D133&gt;=0.75),3,IF(AND(G133&lt;0.644,A133&gt;=5.9,G133&gt;=0.086,F133&lt;2.5,H133&lt;13.641,D133&lt;1.75,D133&gt;=0.75),4.65,IF(AND(G133&gt;=0.644,A133&gt;=5.9,G133&gt;=0.086,F133&lt;2.5,H133&lt;13.641,D133&lt;1.75,D133&gt;=0.75),4.24,IF(AND(D133&lt;1.45,B133&gt;=2.5,D133&gt;=1.35,G133&gt;=0.187,H133&gt;=13.641,D133&lt;1.75,D133&gt;=0.75),4.68,IF(AND(D133&gt;=1.45,B133&gt;=2.5,D133&gt;=1.35,G133&gt;=0.187,H133&gt;=13.641,D133&lt;1.75,D133&gt;=0.75),4.833,IF(AND(H133&lt;13.18,D133&lt;2.05,A133&gt;=6,A133&lt;7.1,B133&lt;3.5,D133&gt;=1.75,D133&gt;=0.75),5.44,IF(AND(H133&gt;=13.18,D133&lt;2.05,A133&gt;=6,A133&lt;7.1,B133&lt;3.5,D133&gt;=1.75,D133&gt;=0.75),5.1,IF(AND(H133&lt;8.759,D133&gt;=2.05,A133&gt;=6,A133&lt;7.1,B133&lt;3.5,D133&gt;=1.75,D133&gt;=0.75),5.4,IF(AND(A133&gt;=5.75,A133&gt;=5.15,A133&lt;5.9,G133&gt;=0.086,F133&lt;2.5,H133&lt;13.641,D133&lt;1.75,D133&gt;=0.75),3.967,IF(AND(H133&lt;10.159,H133&gt;=8.759,D133&gt;=2.05,A133&gt;=6,A133&lt;7.1,B133&lt;3.5,D133&gt;=1.75,D133&gt;=0.75),5.925,IF(AND(D133&lt;1.2,A133&lt;5.75,A133&gt;=5.15,A133&lt;5.9,G133&gt;=0.086,F133&lt;2.5,H133&lt;13.641,D133&lt;1.75,D133&gt;=0.75),3.667,IF(AND(D133&lt;2.25,H133&gt;=10.159,H133&gt;=8.759,D133&gt;=2.05,A133&gt;=6,A133&lt;7.1,B133&lt;3.5,D133&gt;=1.75,D133&gt;=0.75),5.66,IF(AND(D133&gt;=2.25,H133&gt;=10.159,H133&gt;=8.759,D133&gt;=2.05,A133&gt;=6,A133&lt;7.1,B133&lt;3.5,D133&gt;=1.75,D133&gt;=0.75),5.34,IF(AND(D133&lt;1.35,D133&gt;=1.2,A133&lt;5.75,A133&gt;=5.15,A133&lt;5.9,G133&gt;=0.086,F133&lt;2.5,H133&lt;13.641,D133&lt;1.75,D133&gt;=0.75),4.025,IF(AND(D133&gt;=1.35,D133&gt;=1.2,A133&lt;5.75,A133&gt;=5.15,A133&lt;5.9,G133&gt;=0.086,F133&lt;2.5,H133&lt;13.641,D133&lt;1.75,D133&gt;=0.75),3.9,"shouldnthappen"))))))))))))))))))))))))))))))))))</f>
        <v>6.575</v>
      </c>
      <c r="AH133" s="1" t="n">
        <f aca="false">IF(AND(F133&lt;1.5,H133&lt;6.799,A133&lt;5.45),1.7,IF(AND(F133&gt;=1.5,H133&lt;6.799,A133&lt;5.45),4.1,IF(AND(D133&gt;=0.8,H133&gt;=6.799,A133&lt;5.45),3.9,IF(AND(H133&lt;7.564,F133&lt;2.5,A133&gt;=5.45),3.925,IF(AND(H133&gt;=16.284,F133&gt;=2.5,A133&gt;=5.45),6.5,IF(AND(A133&lt;4.35,D133&lt;0.8,H133&gt;=6.799,A133&lt;5.45),1.1,IF(AND(B133&lt;2.8,D133&lt;1.35,H133&gt;=7.564,F133&lt;2.5,A133&gt;=5.45),4.1,IF(AND(B133&gt;=2.8,D133&lt;1.35,H133&gt;=7.564,F133&lt;2.5,A133&gt;=5.45),4.267,IF(AND(B133&lt;2.75,D133&gt;=1.35,H133&gt;=7.564,F133&lt;2.5,A133&gt;=5.45),5,IF(AND(G133&gt;=0.078,G133&lt;0.26,H133&lt;16.284,F133&gt;=2.5,A133&gt;=5.45),6.06,IF(AND(G133&gt;=0.805,G133&gt;=0.26,H133&lt;16.284,F133&gt;=2.5,A133&gt;=5.45),5.02,IF(AND(H133&gt;=10.109,B133&gt;=3.45,A133&gt;=4.35,D133&lt;0.8,H133&gt;=6.799,A133&lt;5.45),1.55,IF(AND(D133&lt;2.25,G133&lt;0.078,G133&lt;0.26,H133&lt;16.284,F133&gt;=2.5,A133&gt;=5.45),5.6,IF(AND(D133&gt;=2.25,G133&lt;0.078,G133&lt;0.26,H133&lt;16.284,F133&gt;=2.5,A133&gt;=5.45),5.7,IF(AND(A133&lt;6.15,G133&lt;0.805,G133&gt;=0.26,H133&lt;16.284,F133&gt;=2.5,A133&gt;=5.45),4.967,IF(AND(A133&lt;4.65,H133&lt;12.227,B133&lt;3.45,A133&gt;=4.35,D133&lt;0.8,H133&gt;=6.799,A133&lt;5.45),1.333,IF(AND(A133&lt;4.85,H133&gt;=12.227,B133&lt;3.45,A133&gt;=4.35,D133&lt;0.8,H133&gt;=6.799,A133&lt;5.45),1.42,IF(AND(A133&gt;=4.85,H133&gt;=12.227,B133&lt;3.45,A133&gt;=4.35,D133&lt;0.8,H133&gt;=6.799,A133&lt;5.45),1.533,IF(AND(A133&lt;5.05,H133&lt;10.109,B133&gt;=3.45,A133&gt;=4.35,D133&lt;0.8,H133&gt;=6.799,A133&lt;5.45),1.4,IF(AND(A133&gt;=5.05,H133&lt;10.109,B133&gt;=3.45,A133&gt;=4.35,D133&lt;0.8,H133&gt;=6.799,A133&lt;5.45),1.5,IF(AND(G133&lt;0.14,H133&lt;13.531,B133&gt;=2.75,D133&gt;=1.35,H133&gt;=7.564,F133&lt;2.5,A133&gt;=5.45),4.7,IF(AND(G133&lt;0.187,H133&gt;=13.531,B133&gt;=2.75,D133&gt;=1.35,H133&gt;=7.564,F133&lt;2.5,A133&gt;=5.45),5,IF(AND(G133&gt;=0.187,H133&gt;=13.531,B133&gt;=2.75,D133&gt;=1.35,H133&gt;=7.564,F133&lt;2.5,A133&gt;=5.45),4.66,IF(AND(A133&lt;6.35,A133&gt;=6.15,G133&lt;0.805,G133&gt;=0.26,H133&lt;16.284,F133&gt;=2.5,A133&gt;=5.45),6,IF(AND(D133&lt;0.15,A133&gt;=4.65,H133&lt;12.227,B133&lt;3.45,A133&gt;=4.35,D133&lt;0.8,H133&gt;=6.799,A133&lt;5.45),1.5,IF(AND(H133&lt;10.723,G133&gt;=0.14,H133&lt;13.531,B133&gt;=2.75,D133&gt;=1.35,H133&gt;=7.564,F133&lt;2.5,A133&gt;=5.45),4.6,IF(AND(H133&gt;=10.723,G133&gt;=0.14,H133&lt;13.531,B133&gt;=2.75,D133&gt;=1.35,H133&gt;=7.564,F133&lt;2.5,A133&gt;=5.45),4.46,IF(AND(G133&lt;0.364,A133&gt;=6.35,A133&gt;=6.15,G133&lt;0.805,G133&gt;=0.26,H133&lt;16.284,F133&gt;=2.5,A133&gt;=5.45),5.28,IF(AND(A133&lt;5.1,D133&gt;=0.15,A133&gt;=4.65,H133&lt;12.227,B133&lt;3.45,A133&gt;=4.35,D133&lt;0.8,H133&gt;=6.799,A133&lt;5.45),1.36,IF(AND(A133&gt;=5.1,D133&gt;=0.15,A133&gt;=4.65,H133&lt;12.227,B133&lt;3.45,A133&gt;=4.35,D133&lt;0.8,H133&gt;=6.799,A133&lt;5.45),1.4,IF(AND(G133&gt;=0.6,G133&gt;=0.364,A133&gt;=6.35,A133&gt;=6.15,G133&lt;0.805,G133&gt;=0.26,H133&lt;16.284,F133&gt;=2.5,A133&gt;=5.45),5.1,IF(AND(A133&gt;=6.95,G133&lt;0.6,G133&gt;=0.364,A133&gt;=6.35,A133&gt;=6.15,G133&lt;0.805,G133&gt;=0.26,H133&lt;16.284,F133&gt;=2.5,A133&gt;=5.45),5.8,IF(AND(B133&lt;3.2,A133&lt;6.95,G133&lt;0.6,G133&gt;=0.364,A133&gt;=6.35,A133&gt;=6.15,G133&lt;0.805,G133&gt;=0.26,H133&lt;16.284,F133&gt;=2.5,A133&gt;=5.45),5.6,IF(AND(B133&gt;=3.2,A133&lt;6.95,G133&lt;0.6,G133&gt;=0.364,A133&gt;=6.35,A133&gt;=6.15,G133&lt;0.805,G133&gt;=0.26,H133&lt;16.284,F133&gt;=2.5,A133&gt;=5.45),5.7,"shouldnthappen"))))))))))))))))))))))))))))))))))</f>
        <v>5.1</v>
      </c>
      <c r="AI133" s="1" t="n">
        <f aca="false">IF(AND(B133&gt;=3.55,A133&lt;5.05,F133&lt;1.5),1,IF(AND(H133&gt;=13.436,A133&gt;=5.05,F133&lt;1.5),1.633,IF(AND(A133&lt;4.35,B133&lt;3.55,A133&lt;5.05,F133&lt;1.5),1.1,IF(AND(A133&lt;5.15,H133&lt;13.436,A133&gt;=5.05,F133&lt;1.5),1.6,IF(AND(G133&lt;0.837,D133&lt;1.2,B133&lt;2.65,F133&gt;=1.5),3.7,IF(AND(G133&gt;=0.837,D133&lt;1.2,B133&lt;2.65,F133&gt;=1.5),3,IF(AND(D133&lt;1.4,D133&gt;=1.2,B133&lt;2.65,F133&gt;=1.5),4.133,IF(AND(D133&gt;=1.4,D133&gt;=1.2,B133&lt;2.65,F133&gt;=1.5),4.633,IF(AND(G133&lt;0.302,A133&gt;=4.35,B133&lt;3.55,A133&lt;5.05,F133&lt;1.5),1.34,IF(AND(D133&gt;=0.3,A133&gt;=5.15,H133&lt;13.436,A133&gt;=5.05,F133&lt;1.5),1.5,IF(AND(G133&lt;0.233,G133&lt;0.265,D133&lt;1.55,B133&gt;=2.65,F133&gt;=1.5),4.56,IF(AND(G133&gt;=0.233,G133&lt;0.265,D133&lt;1.55,B133&gt;=2.65,F133&gt;=1.5),5.1,IF(AND(G133&lt;0.395,G133&gt;=0.265,D133&lt;1.55,B133&gt;=2.65,F133&gt;=1.5),4.025,IF(AND(H133&lt;13.935,A133&gt;=7.05,D133&gt;=1.55,B133&gt;=2.65,F133&gt;=1.5),6.12,IF(AND(H133&gt;=13.935,A133&gt;=7.05,D133&gt;=1.55,B133&gt;=2.65,F133&gt;=1.5),6.64,IF(AND(G133&gt;=0.858,G133&gt;=0.302,A133&gt;=4.35,B133&lt;3.55,A133&lt;5.05,F133&lt;1.5),1.3,IF(AND(H133&lt;6.543,D133&lt;0.3,A133&gt;=5.15,H133&lt;13.436,A133&gt;=5.05,F133&lt;1.5),1.4,IF(AND(H133&gt;=6.543,D133&lt;0.3,A133&gt;=5.15,H133&lt;13.436,A133&gt;=5.05,F133&lt;1.5),1.48,IF(AND(A133&lt;6.3,G133&gt;=0.395,G133&gt;=0.265,D133&lt;1.55,B133&gt;=2.65,F133&gt;=1.5),4.14,IF(AND(A133&gt;=6.3,G133&gt;=0.395,G133&gt;=0.265,D133&lt;1.55,B133&gt;=2.65,F133&gt;=1.5),4.767,IF(AND(G133&gt;=0.669,B133&lt;3.15,A133&lt;7.05,D133&gt;=1.55,B133&gt;=2.65,F133&gt;=1.5),5,IF(AND(H133&lt;9.459,G133&lt;0.858,G133&gt;=0.302,A133&gt;=4.35,B133&lt;3.55,A133&lt;5.05,F133&lt;1.5),1.4,IF(AND(H133&gt;=9.459,G133&lt;0.858,G133&gt;=0.302,A133&gt;=4.35,B133&lt;3.55,A133&lt;5.05,F133&lt;1.5),1.6,IF(AND(G133&gt;=0.433,G133&lt;0.669,B133&lt;3.15,A133&lt;7.05,D133&gt;=1.55,B133&gt;=2.65,F133&gt;=1.5),5.68,IF(AND(G133&lt;0.481,H133&lt;10.257,B133&gt;=3.15,A133&lt;7.05,D133&gt;=1.55,B133&gt;=2.65,F133&gt;=1.5),5.7,IF(AND(G133&gt;=0.481,H133&lt;10.257,B133&gt;=3.15,A133&lt;7.05,D133&gt;=1.55,B133&gt;=2.65,F133&gt;=1.5),5.9,IF(AND(D133&lt;2.15,H133&gt;=10.257,B133&gt;=3.15,A133&lt;7.05,D133&gt;=1.55,B133&gt;=2.65,F133&gt;=1.5),5.1,IF(AND(D133&gt;=2.15,H133&gt;=10.257,B133&gt;=3.15,A133&lt;7.05,D133&gt;=1.55,B133&gt;=2.65,F133&gt;=1.5),5.42,IF(AND(G133&lt;0.098,G133&lt;0.433,G133&lt;0.669,B133&lt;3.15,A133&lt;7.05,D133&gt;=1.55,B133&gt;=2.65,F133&gt;=1.5),5.567,IF(AND(D133&lt;1.8,G133&gt;=0.098,G133&lt;0.433,G133&lt;0.669,B133&lt;3.15,A133&lt;7.05,D133&gt;=1.55,B133&gt;=2.65,F133&gt;=1.5),5.033,IF(AND(G133&gt;=0.312,D133&gt;=1.8,G133&gt;=0.098,G133&lt;0.433,G133&lt;0.669,B133&lt;3.15,A133&lt;7.05,D133&gt;=1.55,B133&gt;=2.65,F133&gt;=1.5),5.4,IF(AND(H133&lt;9.002,G133&lt;0.312,D133&gt;=1.8,G133&gt;=0.098,G133&lt;0.433,G133&lt;0.669,B133&lt;3.15,A133&lt;7.05,D133&gt;=1.55,B133&gt;=2.65,F133&gt;=1.5),5.1,IF(AND(H133&gt;=9.002,G133&lt;0.312,D133&gt;=1.8,G133&gt;=0.098,G133&lt;0.433,G133&lt;0.669,B133&lt;3.15,A133&lt;7.05,D133&gt;=1.55,B133&gt;=2.65,F133&gt;=1.5),5.26,"shouldnthappen")))))))))))))))))))))))))))))))))</f>
        <v>6.12</v>
      </c>
      <c r="AJ133" s="1" t="n">
        <f aca="false">IF(AND(A133&gt;=5.25,D133&gt;=0.35,D133&lt;0.8),1.433,IF(AND(F133&gt;=2.5,H133&lt;6.927,D133&gt;=0.8),5.1,IF(AND(H133&lt;5.85,B133&lt;3.65,D133&lt;0.35,D133&lt;0.8),1,IF(AND(A133&lt;5.55,B133&gt;=3.65,D133&lt;0.35,D133&lt;0.8),1.5,IF(AND(A133&gt;=5.55,B133&gt;=3.65,D133&lt;0.35,D133&lt;0.8),1.7,IF(AND(H133&lt;7.949,A133&lt;5.25,D133&gt;=0.35,D133&lt;0.8),1.9,IF(AND(H133&gt;=7.949,A133&lt;5.25,D133&gt;=0.35,D133&lt;0.8),1.54,IF(AND(A133&lt;5.55,F133&lt;2.5,H133&lt;6.927,D133&gt;=0.8),3.98,IF(AND(A133&gt;=5.55,F133&lt;2.5,H133&lt;6.927,D133&gt;=0.8),4.1,IF(AND(A133&gt;=7.25,D133&gt;=1.55,H133&gt;=6.927,D133&gt;=0.8),6.65,IF(AND(A133&lt;5.75,D133&lt;1.2,D133&lt;1.55,H133&gt;=6.927,D133&gt;=0.8),3.62,IF(AND(A133&gt;=5.75,D133&lt;1.2,D133&lt;1.55,H133&gt;=6.927,D133&gt;=0.8),4.1,IF(AND(G133&lt;0.175,A133&lt;4.8,H133&gt;=5.85,B133&lt;3.65,D133&lt;0.35,D133&lt;0.8),1.5,IF(AND(G133&gt;=0.175,A133&lt;4.8,H133&gt;=5.85,B133&lt;3.65,D133&lt;0.35,D133&lt;0.8),1.3,IF(AND(A133&gt;=5.05,A133&gt;=4.8,H133&gt;=5.85,B133&lt;3.65,D133&lt;0.35,D133&lt;0.8),1.5,IF(AND(G133&gt;=0.735,A133&lt;6.25,D133&gt;=1.2,D133&lt;1.55,H133&gt;=6.927,D133&gt;=0.8),4,IF(AND(H133&lt;10.464,A133&lt;6.2,A133&lt;7.25,D133&gt;=1.55,H133&gt;=6.927,D133&gt;=0.8),5.1,IF(AND(H133&gt;=10.464,A133&lt;6.2,A133&lt;7.25,D133&gt;=1.55,H133&gt;=6.927,D133&gt;=0.8),4.9,IF(AND(G133&lt;0.418,A133&lt;5.05,A133&gt;=4.8,H133&gt;=5.85,B133&lt;3.65,D133&lt;0.35,D133&lt;0.8),1.48,IF(AND(G133&gt;=0.418,A133&lt;5.05,A133&gt;=4.8,H133&gt;=5.85,B133&lt;3.65,D133&lt;0.35,D133&lt;0.8),1.3,IF(AND(B133&lt;2.75,G133&lt;0.735,A133&lt;6.25,D133&gt;=1.2,D133&lt;1.55,H133&gt;=6.927,D133&gt;=0.8),4.35,IF(AND(H133&lt;15.422,D133&lt;1.45,A133&gt;=6.25,D133&gt;=1.2,D133&lt;1.55,H133&gt;=6.927,D133&gt;=0.8),4.375,IF(AND(H133&gt;=15.422,D133&lt;1.45,A133&gt;=6.25,D133&gt;=1.2,D133&lt;1.55,H133&gt;=6.927,D133&gt;=0.8),4.7,IF(AND(A133&lt;6.4,D133&gt;=1.45,A133&gt;=6.25,D133&gt;=1.2,D133&lt;1.55,H133&gt;=6.927,D133&gt;=0.8),5.1,IF(AND(G133&gt;=0.576,D133&lt;2.15,A133&gt;=6.2,A133&lt;7.25,D133&gt;=1.55,H133&gt;=6.927,D133&gt;=0.8),5.1,IF(AND(G133&lt;0.537,D133&gt;=2.15,A133&gt;=6.2,A133&lt;7.25,D133&gt;=1.55,H133&gt;=6.927,D133&gt;=0.8),5.533,IF(AND(G133&gt;=0.537,D133&gt;=2.15,A133&gt;=6.2,A133&lt;7.25,D133&gt;=1.55,H133&gt;=6.927,D133&gt;=0.8),5.9,IF(AND(D133&lt;1.45,B133&gt;=2.75,G133&lt;0.735,A133&lt;6.25,D133&gt;=1.2,D133&lt;1.55,H133&gt;=6.927,D133&gt;=0.8),4.6,IF(AND(D133&gt;=1.45,B133&gt;=2.75,G133&lt;0.735,A133&lt;6.25,D133&gt;=1.2,D133&lt;1.55,H133&gt;=6.927,D133&gt;=0.8),4.5,IF(AND(H133&lt;12.582,A133&gt;=6.4,D133&gt;=1.45,A133&gt;=6.25,D133&gt;=1.2,D133&lt;1.55,H133&gt;=6.927,D133&gt;=0.8),4.66,IF(AND(H133&gt;=12.582,A133&gt;=6.4,D133&gt;=1.45,A133&gt;=6.25,D133&gt;=1.2,D133&lt;1.55,H133&gt;=6.927,D133&gt;=0.8),4.9,IF(AND(B133&lt;2.75,G133&lt;0.576,D133&lt;2.15,A133&gt;=6.2,A133&lt;7.25,D133&gt;=1.55,H133&gt;=6.927,D133&gt;=0.8),5.3,IF(AND(G133&gt;=0.395,B133&gt;=2.75,G133&lt;0.576,D133&lt;2.15,A133&gt;=6.2,A133&lt;7.25,D133&gt;=1.55,H133&gt;=6.927,D133&gt;=0.8),5.6,IF(AND(D133&gt;=1.9,G133&lt;0.395,B133&gt;=2.75,G133&lt;0.576,D133&lt;2.15,A133&gt;=6.2,A133&lt;7.25,D133&gt;=1.55,H133&gt;=6.927,D133&gt;=0.8),5.333,IF(AND(B133&lt;2.95,D133&lt;1.9,G133&lt;0.395,B133&gt;=2.75,G133&lt;0.576,D133&lt;2.15,A133&gt;=6.2,A133&lt;7.25,D133&gt;=1.55,H133&gt;=6.927,D133&gt;=0.8),5.6,IF(AND(B133&gt;=2.95,D133&lt;1.9,G133&lt;0.395,B133&gt;=2.75,G133&lt;0.576,D133&lt;2.15,A133&gt;=6.2,A133&lt;7.25,D133&gt;=1.55,H133&gt;=6.927,D133&gt;=0.8),5.5,"shouldnthappen"))))))))))))))))))))))))))))))))))))</f>
        <v>6.65</v>
      </c>
      <c r="AK133" s="1" t="n">
        <f aca="false">IF(AND(H133&lt;5.85,B133&lt;3.65,F133&lt;1.5),1,IF(AND(B133&gt;=3.95,B133&gt;=3.65,F133&lt;1.5),1.433,IF(AND(A133&lt;5.15,F133&lt;2.5,F133&gt;=1.5),3.075,IF(AND(D133&gt;=0.35,H133&gt;=5.85,B133&lt;3.65,F133&lt;1.5),1.5,IF(AND(G133&lt;0.168,B133&lt;3.95,B133&gt;=3.65,F133&lt;1.5),1.7,IF(AND(H133&lt;5.767,A133&lt;7.25,F133&gt;=2.5,F133&gt;=1.5),4.5,IF(AND(D133&lt;1.9,A133&gt;=7.25,F133&gt;=2.5,F133&gt;=1.5),6.3,IF(AND(D133&gt;=1.9,A133&gt;=7.25,F133&gt;=2.5,F133&gt;=1.5),6.575,IF(AND(B133&lt;3.75,G133&gt;=0.168,B133&lt;3.95,B133&gt;=3.65,F133&lt;1.5),1.5,IF(AND(B133&gt;=3.75,G133&gt;=0.168,B133&lt;3.95,B133&gt;=3.65,F133&lt;1.5),1.6,IF(AND(D133&gt;=1.35,A133&lt;6.15,A133&gt;=5.15,F133&lt;2.5,F133&gt;=1.5),4.42,IF(AND(D133&lt;1.4,A133&gt;=6.15,A133&gt;=5.15,F133&lt;2.5,F133&gt;=1.5),4.5,IF(AND(D133&gt;=1.4,A133&gt;=6.15,A133&gt;=5.15,F133&lt;2.5,F133&gt;=1.5),4.675,IF(AND(D133&lt;0.15,H133&lt;11.218,D133&lt;0.35,H133&gt;=5.85,B133&lt;3.65,F133&lt;1.5),1.5,IF(AND(D133&lt;0.15,H133&gt;=11.218,D133&lt;0.35,H133&gt;=5.85,B133&lt;3.65,F133&lt;1.5),1.1,IF(AND(B133&lt;2.7,D133&lt;1.35,A133&lt;6.15,A133&gt;=5.15,F133&lt;2.5,F133&gt;=1.5),3.82,IF(AND(A133&lt;6.15,G133&gt;=0.755,H133&gt;=5.767,A133&lt;7.25,F133&gt;=2.5,F133&gt;=1.5),4.98,IF(AND(A133&gt;=6.15,G133&gt;=0.755,H133&gt;=5.767,A133&lt;7.25,F133&gt;=2.5,F133&gt;=1.5),5.3,IF(AND(B133&lt;3.4,D133&gt;=0.15,H133&lt;11.218,D133&lt;0.35,H133&gt;=5.85,B133&lt;3.65,F133&lt;1.5),1.4,IF(AND(B133&gt;=3.4,D133&gt;=0.15,H133&lt;11.218,D133&lt;0.35,H133&gt;=5.85,B133&lt;3.65,F133&lt;1.5),1.3,IF(AND(H133&lt;11.731,D133&gt;=0.15,H133&gt;=11.218,D133&lt;0.35,H133&gt;=5.85,B133&lt;3.65,F133&lt;1.5),1.2,IF(AND(H133&lt;9.053,B133&gt;=2.7,D133&lt;1.35,A133&lt;6.15,A133&gt;=5.15,F133&lt;2.5,F133&gt;=1.5),3.85,IF(AND(D133&gt;=2.1,B133&lt;2.85,G133&lt;0.755,H133&gt;=5.767,A133&lt;7.25,F133&gt;=2.5,F133&gt;=1.5),5.6,IF(AND(D133&gt;=2.45,B133&gt;=2.85,G133&lt;0.755,H133&gt;=5.767,A133&lt;7.25,F133&gt;=2.5,F133&gt;=1.5),5.8,IF(AND(B133&gt;=3.45,H133&gt;=11.731,D133&gt;=0.15,H133&gt;=11.218,D133&lt;0.35,H133&gt;=5.85,B133&lt;3.65,F133&lt;1.5),1.3,IF(AND(A133&lt;5.9,H133&gt;=9.053,B133&gt;=2.7,D133&lt;1.35,A133&lt;6.15,A133&gt;=5.15,F133&lt;2.5,F133&gt;=1.5),4.3,IF(AND(A133&gt;=5.9,H133&gt;=9.053,B133&gt;=2.7,D133&lt;1.35,A133&lt;6.15,A133&gt;=5.15,F133&lt;2.5,F133&gt;=1.5),4,IF(AND(G133&gt;=0.519,D133&lt;2.1,B133&lt;2.85,G133&lt;0.755,H133&gt;=5.767,A133&lt;7.25,F133&gt;=2.5,F133&gt;=1.5),4.9,IF(AND(A133&gt;=7.05,D133&lt;2.45,B133&gt;=2.85,G133&lt;0.755,H133&gt;=5.767,A133&lt;7.25,F133&gt;=2.5,F133&gt;=1.5),5.8,IF(AND(H133&lt;14.396,B133&lt;3.45,H133&gt;=11.731,D133&gt;=0.15,H133&gt;=11.218,D133&lt;0.35,H133&gt;=5.85,B133&lt;3.65,F133&lt;1.5),1.44,IF(AND(H133&gt;=14.396,B133&lt;3.45,H133&gt;=11.731,D133&gt;=0.15,H133&gt;=11.218,D133&lt;0.35,H133&gt;=5.85,B133&lt;3.65,F133&lt;1.5),1.3,IF(AND(G133&lt;0.282,G133&lt;0.519,D133&lt;2.1,B133&lt;2.85,G133&lt;0.755,H133&gt;=5.767,A133&lt;7.25,F133&gt;=2.5,F133&gt;=1.5),5.1,IF(AND(G133&gt;=0.282,G133&lt;0.519,D133&lt;2.1,B133&lt;2.85,G133&lt;0.755,H133&gt;=5.767,A133&lt;7.25,F133&gt;=2.5,F133&gt;=1.5),5.3,IF(AND(A133&lt;6.4,D133&lt;1.9,A133&lt;7.05,D133&lt;2.45,B133&gt;=2.85,G133&lt;0.755,H133&gt;=5.767,A133&lt;7.25,F133&gt;=2.5,F133&gt;=1.5),5.6,IF(AND(A133&gt;=6.4,D133&lt;1.9,A133&lt;7.05,D133&lt;2.45,B133&gt;=2.85,G133&lt;0.755,H133&gt;=5.767,A133&lt;7.25,F133&gt;=2.5,F133&gt;=1.5),5.5,IF(AND(H133&lt;8.884,D133&gt;=1.9,A133&lt;7.05,D133&lt;2.45,B133&gt;=2.85,G133&lt;0.755,H133&gt;=5.767,A133&lt;7.25,F133&gt;=2.5,F133&gt;=1.5),5.3,IF(AND(H133&gt;=8.884,D133&gt;=1.9,A133&lt;7.05,D133&lt;2.45,B133&gt;=2.85,G133&lt;0.755,H133&gt;=5.767,A133&lt;7.25,F133&gt;=2.5,F133&gt;=1.5),5.52,"shouldnthappen")))))))))))))))))))))))))))))))))))))</f>
        <v>6.575</v>
      </c>
      <c r="AL133" s="1" t="n">
        <f aca="false">IF(AND(H133&lt;5.85,A133&lt;5.05,D133&lt;0.8),1,IF(AND(B133&lt;3.35,A133&gt;=5.05,D133&lt;0.8),1.7,IF(AND(D133&gt;=2.45,F133&gt;=2.5,D133&gt;=0.8),6.05,IF(AND(H133&gt;=11.218,H133&gt;=5.85,A133&lt;5.05,D133&lt;0.8),1.28,IF(AND(G133&gt;=0.948,B133&gt;=3.35,A133&gt;=5.05,D133&lt;0.8),1.7,IF(AND(G133&gt;=0.423,H133&lt;11.218,H133&gt;=5.85,A133&lt;5.05,D133&lt;0.8),1.3,IF(AND(B133&lt;3.6,G133&lt;0.948,B133&gt;=3.35,A133&gt;=5.05,D133&lt;0.8),1.4,IF(AND(H133&lt;10.258,D133&lt;1.15,A133&lt;5.9,F133&lt;2.5,D133&gt;=0.8),3.36,IF(AND(H133&gt;=10.258,D133&lt;1.15,A133&lt;5.9,F133&lt;2.5,D133&gt;=0.8),3.9,IF(AND(A133&lt;5.3,D133&gt;=1.15,A133&lt;5.9,F133&lt;2.5,D133&gt;=0.8),3.9,IF(AND(D133&lt;1.55,B133&lt;2.75,A133&gt;=5.9,F133&lt;2.5,D133&gt;=0.8),4.64,IF(AND(D133&gt;=1.55,B133&lt;2.75,A133&gt;=5.9,F133&lt;2.5,D133&gt;=0.8),5.1,IF(AND(D133&gt;=1.6,B133&gt;=2.75,A133&gt;=5.9,F133&lt;2.5,D133&gt;=0.8),5,IF(AND(H133&lt;5.767,H133&lt;8.598,D133&lt;2.45,F133&gt;=2.5,D133&gt;=0.8),4.5,IF(AND(A133&lt;6.25,H133&gt;=8.598,D133&lt;2.45,F133&gt;=2.5,D133&gt;=0.8),5.02,IF(AND(B133&lt;3.55,G133&lt;0.423,H133&lt;11.218,H133&gt;=5.85,A133&lt;5.05,D133&lt;0.8),1.525,IF(AND(B133&gt;=3.55,G133&lt;0.423,H133&lt;11.218,H133&gt;=5.85,A133&lt;5.05,D133&lt;0.8),1.4,IF(AND(H133&gt;=13.932,B133&gt;=3.6,G133&lt;0.948,B133&gt;=3.35,A133&gt;=5.05,D133&lt;0.8),1.65,IF(AND(G133&gt;=0.652,A133&gt;=5.3,D133&gt;=1.15,A133&lt;5.9,F133&lt;2.5,D133&gt;=0.8),3.8,IF(AND(D133&lt;1.35,D133&lt;1.6,B133&gt;=2.75,A133&gt;=5.9,F133&lt;2.5,D133&gt;=0.8),4.42,IF(AND(H133&lt;6.656,H133&gt;=5.767,H133&lt;8.598,D133&lt;2.45,F133&gt;=2.5,D133&gt;=0.8),5.033,IF(AND(H133&gt;=6.656,H133&gt;=5.767,H133&lt;8.598,D133&lt;2.45,F133&gt;=2.5,D133&gt;=0.8),5.1,IF(AND(G133&gt;=0.885,A133&gt;=6.25,H133&gt;=8.598,D133&lt;2.45,F133&gt;=2.5,D133&gt;=0.8),5.2,IF(AND(H133&lt;6.926,H133&lt;13.932,B133&gt;=3.6,G133&lt;0.948,B133&gt;=3.35,A133&gt;=5.05,D133&lt;0.8),1.433,IF(AND(H133&gt;=6.926,H133&lt;13.932,B133&gt;=3.6,G133&lt;0.948,B133&gt;=3.35,A133&gt;=5.05,D133&lt;0.8),1.5,IF(AND(A133&lt;5.65,G133&lt;0.652,A133&gt;=5.3,D133&gt;=1.15,A133&lt;5.9,F133&lt;2.5,D133&gt;=0.8),4.36,IF(AND(A133&gt;=5.65,G133&lt;0.652,A133&gt;=5.3,D133&gt;=1.15,A133&lt;5.9,F133&lt;2.5,D133&gt;=0.8),4.2,IF(AND(H133&gt;=13.561,D133&gt;=1.35,D133&lt;1.6,B133&gt;=2.75,A133&gt;=5.9,F133&lt;2.5,D133&gt;=0.8),4.767,IF(AND(H133&lt;9.091,G133&lt;0.885,A133&gt;=6.25,H133&gt;=8.598,D133&lt;2.45,F133&gt;=2.5,D133&gt;=0.8),6.3,IF(AND(H133&gt;=12.206,H133&lt;13.561,D133&gt;=1.35,D133&lt;1.6,B133&gt;=2.75,A133&gt;=5.9,F133&lt;2.5,D133&gt;=0.8),4.4,IF(AND(D133&gt;=2.25,H133&gt;=9.091,G133&lt;0.885,A133&gt;=6.25,H133&gt;=8.598,D133&lt;2.45,F133&gt;=2.5,D133&gt;=0.8),5.9,IF(AND(B133&lt;3.05,H133&lt;12.206,H133&lt;13.561,D133&gt;=1.35,D133&lt;1.6,B133&gt;=2.75,A133&gt;=5.9,F133&lt;2.5,D133&gt;=0.8),4.6,IF(AND(B133&gt;=3.05,H133&lt;12.206,H133&lt;13.561,D133&gt;=1.35,D133&lt;1.6,B133&gt;=2.75,A133&gt;=5.9,F133&lt;2.5,D133&gt;=0.8),4.7,IF(AND(G133&gt;=0.596,D133&lt;2.25,H133&gt;=9.091,G133&lt;0.885,A133&gt;=6.25,H133&gt;=8.598,D133&lt;2.45,F133&gt;=2.5,D133&gt;=0.8),5.1,IF(AND(G133&gt;=0.379,G133&lt;0.596,D133&lt;2.25,H133&gt;=9.091,G133&lt;0.885,A133&gt;=6.25,H133&gt;=8.598,D133&lt;2.45,F133&gt;=2.5,D133&gt;=0.8),5.767,IF(AND(D133&lt;2.15,G133&lt;0.379,G133&lt;0.596,D133&lt;2.25,H133&gt;=9.091,G133&lt;0.885,A133&gt;=6.25,H133&gt;=8.598,D133&lt;2.45,F133&gt;=2.5,D133&gt;=0.8),5.4,IF(AND(D133&gt;=2.15,G133&lt;0.379,G133&lt;0.596,D133&lt;2.25,H133&gt;=9.091,G133&lt;0.885,A133&gt;=6.25,H133&gt;=8.598,D133&lt;2.45,F133&gt;=2.5,D133&gt;=0.8),5.6,"shouldnthappen")))))))))))))))))))))))))))))))))))))</f>
        <v>6.3</v>
      </c>
      <c r="AM133" s="1" t="n">
        <f aca="false">IF(AND(H133&lt;5.245,D133&lt;0.8),1,IF(AND(A133&lt;4.5,H133&gt;=5.245,D133&lt;0.8),1.35,IF(AND(D133&gt;=0.5,A133&gt;=4.5,H133&gt;=5.245,D133&lt;0.8),1.6,IF(AND(H133&lt;7.25,B133&lt;2.6,A133&lt;6.15,D133&gt;=0.8),4.375,IF(AND(H133&gt;=7.25,B133&lt;2.6,A133&lt;6.15,D133&gt;=0.8),3.075,IF(AND(H133&lt;13.935,A133&gt;=7.05,A133&gt;=6.15,D133&gt;=0.8),6.067,IF(AND(H133&gt;=13.935,A133&gt;=7.05,A133&gt;=6.15,D133&gt;=0.8),6.525,IF(AND(G133&gt;=0.948,D133&lt;0.5,A133&gt;=4.5,H133&gt;=5.245,D133&lt;0.8),1.7,IF(AND(G133&lt;0.568,D133&gt;=1.55,B133&gt;=2.6,A133&lt;6.15,D133&gt;=0.8),5.1,IF(AND(G133&gt;=0.568,D133&gt;=1.55,B133&gt;=2.6,A133&lt;6.15,D133&gt;=0.8),5,IF(AND(A133&gt;=6.6,B133&gt;=3.15,A133&lt;7.05,A133&gt;=6.15,D133&gt;=0.8),5.78,IF(AND(G133&lt;0.165,G133&lt;0.273,D133&lt;1.55,B133&gt;=2.6,A133&lt;6.15,D133&gt;=0.8),4.1,IF(AND(G133&gt;=0.165,G133&lt;0.273,D133&lt;1.55,B133&gt;=2.6,A133&lt;6.15,D133&gt;=0.8),4.5,IF(AND(D133&lt;1.35,G133&gt;=0.273,D133&lt;1.55,B133&gt;=2.6,A133&lt;6.15,D133&gt;=0.8),4.08,IF(AND(D133&gt;=1.35,G133&gt;=0.273,D133&lt;1.55,B133&gt;=2.6,A133&lt;6.15,D133&gt;=0.8),4.4,IF(AND(D133&lt;1.45,F133&lt;2.5,B133&lt;3.15,A133&lt;7.05,A133&gt;=6.15,D133&gt;=0.8),4.38,IF(AND(D133&gt;=1.45,F133&lt;2.5,B133&lt;3.15,A133&lt;7.05,A133&gt;=6.15,D133&gt;=0.8),4.75,IF(AND(D133&gt;=2.25,F133&gt;=2.5,B133&lt;3.15,A133&lt;7.05,A133&gt;=6.15,D133&gt;=0.8),5.16,IF(AND(H133&lt;11.488,A133&lt;6.6,B133&gt;=3.15,A133&lt;7.05,A133&gt;=6.15,D133&gt;=0.8),6,IF(AND(H133&gt;=14.396,D133&lt;0.25,G133&lt;0.948,D133&lt;0.5,A133&gt;=4.5,H133&gt;=5.245,D133&lt;0.8),1.3,IF(AND(A133&gt;=5.55,D133&gt;=0.25,G133&lt;0.948,D133&lt;0.5,A133&gt;=4.5,H133&gt;=5.245,D133&lt;0.8),1.7,IF(AND(D133&lt;1.85,D133&lt;2.25,F133&gt;=2.5,B133&lt;3.15,A133&lt;7.05,A133&gt;=6.15,D133&gt;=0.8),5.6,IF(AND(G133&lt;0.669,H133&gt;=11.488,A133&lt;6.6,B133&gt;=3.15,A133&lt;7.05,A133&gt;=6.15,D133&gt;=0.8),4.7,IF(AND(G133&gt;=0.669,H133&gt;=11.488,A133&lt;6.6,B133&gt;=3.15,A133&lt;7.05,A133&gt;=6.15,D133&gt;=0.8),5.22,IF(AND(H133&lt;6.543,H133&lt;14.396,D133&lt;0.25,G133&lt;0.948,D133&lt;0.5,A133&gt;=4.5,H133&gt;=5.245,D133&lt;0.8),1.4,IF(AND(A133&lt;4.95,A133&lt;5.55,D133&gt;=0.25,G133&lt;0.948,D133&lt;0.5,A133&gt;=4.5,H133&gt;=5.245,D133&lt;0.8),1.4,IF(AND(A133&gt;=4.95,A133&lt;5.55,D133&gt;=0.25,G133&lt;0.948,D133&lt;0.5,A133&gt;=4.5,H133&gt;=5.245,D133&lt;0.8),1.48,IF(AND(H133&lt;10.667,D133&gt;=1.85,D133&lt;2.25,F133&gt;=2.5,B133&lt;3.15,A133&lt;7.05,A133&gt;=6.15,D133&gt;=0.8),5.25,IF(AND(H133&gt;=10.667,D133&gt;=1.85,D133&lt;2.25,F133&gt;=2.5,B133&lt;3.15,A133&lt;7.05,A133&gt;=6.15,D133&gt;=0.8),5.55,IF(AND(G133&lt;0.063,H133&gt;=6.543,H133&lt;14.396,D133&lt;0.25,G133&lt;0.948,D133&lt;0.5,A133&gt;=4.5,H133&gt;=5.245,D133&lt;0.8),1.4,IF(AND(H133&lt;9.212,G133&gt;=0.063,H133&gt;=6.543,H133&lt;14.396,D133&lt;0.25,G133&lt;0.948,D133&lt;0.5,A133&gt;=4.5,H133&gt;=5.245,D133&lt;0.8),1.475,IF(AND(H133&gt;=9.212,G133&gt;=0.063,H133&gt;=6.543,H133&lt;14.396,D133&lt;0.25,G133&lt;0.948,D133&lt;0.5,A133&gt;=4.5,H133&gt;=5.245,D133&lt;0.8),1.5,"shouldnthappen"))))))))))))))))))))))))))))))))</f>
        <v>6.067</v>
      </c>
      <c r="AN133" s="1" t="n">
        <f aca="false">IF(AND(D133&lt;0.7,A133&gt;=5.55),1.633,IF(AND(G133&lt;0.38,B133&lt;2.8,A133&lt;5.55),4.3,IF(AND(G133&gt;=0.38,B133&lt;2.8,A133&lt;5.55),3.325,IF(AND(D133&gt;=0.35,B133&gt;=2.8,A133&lt;5.55),1.6,IF(AND(B133&gt;=3.4,A133&lt;4.8,D133&lt;0.35,B133&gt;=2.8,A133&lt;5.55),1,IF(AND(H133&gt;=11.789,A133&lt;5.9,D133&lt;1.55,D133&gt;=0.7,A133&gt;=5.55),4.325,IF(AND(F133&gt;=2.5,A133&gt;=5.9,D133&lt;1.55,D133&gt;=0.7,A133&gt;=5.55),5.05,IF(AND(D133&lt;1.9,A133&gt;=7.25,D133&gt;=1.55,D133&gt;=0.7,A133&gt;=5.55),6.3,IF(AND(D133&gt;=1.9,A133&gt;=7.25,D133&gt;=1.55,D133&gt;=0.7,A133&gt;=5.55),6.4,IF(AND(A133&lt;4.35,B133&lt;3.4,A133&lt;4.8,D133&lt;0.35,B133&gt;=2.8,A133&lt;5.55),1.1,IF(AND(G133&gt;=0.934,B133&lt;3.45,A133&gt;=4.8,D133&lt;0.35,B133&gt;=2.8,A133&lt;5.55),1.7,IF(AND(H133&gt;=14.877,B133&gt;=3.45,A133&gt;=4.8,D133&lt;0.35,B133&gt;=2.8,A133&lt;5.55),1.3,IF(AND(B133&lt;2.6,H133&lt;11.789,A133&lt;5.9,D133&lt;1.55,D133&gt;=0.7,A133&gt;=5.55),3.9,IF(AND(B133&gt;=2.6,H133&lt;11.789,A133&lt;5.9,D133&lt;1.55,D133&gt;=0.7,A133&gt;=5.55),4.26,IF(AND(A133&lt;6.6,F133&lt;2.5,A133&gt;=5.9,D133&lt;1.55,D133&gt;=0.7,A133&gt;=5.55),4.625,IF(AND(A133&gt;=6.6,F133&lt;2.5,A133&gt;=5.9,D133&lt;1.55,D133&gt;=0.7,A133&gt;=5.55),4.475,IF(AND(B133&lt;2.6,D133&lt;2.05,A133&lt;7.25,D133&gt;=1.55,D133&gt;=0.7,A133&gt;=5.55),5.8,IF(AND(G133&gt;=0.743,D133&gt;=2.05,A133&lt;7.25,D133&gt;=1.55,D133&gt;=0.7,A133&gt;=5.55),5.1,IF(AND(G133&lt;0.422,A133&gt;=4.35,B133&lt;3.4,A133&lt;4.8,D133&lt;0.35,B133&gt;=2.8,A133&lt;5.55),1.367,IF(AND(G133&gt;=0.422,A133&gt;=4.35,B133&lt;3.4,A133&lt;4.8,D133&lt;0.35,B133&gt;=2.8,A133&lt;5.55),1.3,IF(AND(A133&lt;5.05,G133&lt;0.934,B133&lt;3.45,A133&gt;=4.8,D133&lt;0.35,B133&gt;=2.8,A133&lt;5.55),1.525,IF(AND(A133&gt;=5.05,G133&lt;0.934,B133&lt;3.45,A133&gt;=4.8,D133&lt;0.35,B133&gt;=2.8,A133&lt;5.55),1.5,IF(AND(G133&gt;=0.585,H133&lt;14.877,B133&gt;=3.45,A133&gt;=4.8,D133&lt;0.35,B133&gt;=2.8,A133&lt;5.55),1.54,IF(AND(G133&gt;=0.537,G133&lt;0.743,D133&gt;=2.05,A133&lt;7.25,D133&gt;=1.55,D133&gt;=0.7,A133&gt;=5.55),5.833,IF(AND(D133&gt;=0.25,G133&lt;0.585,H133&lt;14.877,B133&gt;=3.45,A133&gt;=4.8,D133&lt;0.35,B133&gt;=2.8,A133&lt;5.55),1.367,IF(AND(D133&lt;1.75,H133&lt;13.795,B133&gt;=2.6,D133&lt;2.05,A133&lt;7.25,D133&gt;=1.55,D133&gt;=0.7,A133&gt;=5.55),5.45,IF(AND(B133&lt;2.85,H133&gt;=13.795,B133&gt;=2.6,D133&lt;2.05,A133&lt;7.25,D133&gt;=1.55,D133&gt;=0.7,A133&gt;=5.55),5.1,IF(AND(B133&gt;=2.85,H133&gt;=13.795,B133&gt;=2.6,D133&lt;2.05,A133&lt;7.25,D133&gt;=1.55,D133&gt;=0.7,A133&gt;=5.55),4.82,IF(AND(G133&lt;0.353,G133&lt;0.537,G133&lt;0.743,D133&gt;=2.05,A133&lt;7.25,D133&gt;=1.55,D133&gt;=0.7,A133&gt;=5.55),5.425,IF(AND(G133&gt;=0.353,G133&lt;0.537,G133&lt;0.743,D133&gt;=2.05,A133&lt;7.25,D133&gt;=1.55,D133&gt;=0.7,A133&gt;=5.55),5.62,IF(AND(G133&lt;0.311,D133&lt;0.25,G133&lt;0.585,H133&lt;14.877,B133&gt;=3.45,A133&gt;=4.8,D133&lt;0.35,B133&gt;=2.8,A133&lt;5.55),1.5,IF(AND(G133&gt;=0.311,D133&lt;0.25,G133&lt;0.585,H133&lt;14.877,B133&gt;=3.45,A133&gt;=4.8,D133&lt;0.35,B133&gt;=2.8,A133&lt;5.55),1.4,IF(AND(B133&gt;=3.1,D133&gt;=1.75,H133&lt;13.795,B133&gt;=2.6,D133&lt;2.05,A133&lt;7.25,D133&gt;=1.55,D133&gt;=0.7,A133&gt;=5.55),5.1,IF(AND(B133&lt;2.85,B133&lt;3.1,D133&gt;=1.75,H133&lt;13.795,B133&gt;=2.6,D133&lt;2.05,A133&lt;7.25,D133&gt;=1.55,D133&gt;=0.7,A133&gt;=5.55),5.2,IF(AND(B133&gt;=2.85,B133&lt;3.1,D133&gt;=1.75,H133&lt;13.795,B133&gt;=2.6,D133&lt;2.05,A133&lt;7.25,D133&gt;=1.55,D133&gt;=0.7,A133&gt;=5.55),5.2,"shouldnthappen")))))))))))))))))))))))))))))))))))</f>
        <v>6.4</v>
      </c>
      <c r="AO133" s="1" t="n">
        <f aca="false">IF(AND(H133&gt;=14.529,G133&lt;0.633,D133&lt;0.8),1.3,IF(AND(A133&lt;5.05,G133&gt;=0.633,D133&lt;0.8),1.35,IF(AND(H133&gt;=14.379,H133&lt;14.529,G133&lt;0.633,D133&lt;0.8),1.7,IF(AND(B133&lt;3.35,A133&gt;=5.05,G133&gt;=0.633,D133&lt;0.8),1.7,IF(AND(D133&gt;=1.45,A133&lt;5.95,F133&lt;2.5,D133&gt;=0.8),4.5,IF(AND(D133&lt;1.35,A133&gt;=5.95,F133&lt;2.5,D133&gt;=0.8),4,IF(AND(D133&lt;1.85,G133&gt;=0.845,F133&gt;=2.5,D133&gt;=0.8),4.8,IF(AND(B133&gt;=4.3,H133&lt;14.379,H133&lt;14.529,G133&lt;0.633,D133&lt;0.8),1.5,IF(AND(A133&lt;5.25,B133&gt;=3.35,A133&gt;=5.05,G133&gt;=0.633,D133&lt;0.8),1.55,IF(AND(A133&gt;=5.25,B133&gt;=3.35,A133&gt;=5.05,G133&gt;=0.633,D133&lt;0.8),1.633,IF(AND(A133&lt;5.05,D133&lt;1.45,A133&lt;5.95,F133&lt;2.5,D133&gt;=0.8),3.3,IF(AND(G133&lt;0.293,D133&gt;=1.35,A133&gt;=5.95,F133&lt;2.5,D133&gt;=0.8),5,IF(AND(A133&gt;=6.6,D133&lt;2.05,G133&lt;0.845,F133&gt;=2.5,D133&gt;=0.8),5.8,IF(AND(B133&lt;3.05,D133&gt;=2.05,G133&lt;0.845,F133&gt;=2.5,D133&gt;=0.8),6.15,IF(AND(B133&lt;2.9,D133&gt;=1.85,G133&gt;=0.845,F133&gt;=2.5,D133&gt;=0.8),5.1,IF(AND(B133&gt;=2.9,D133&gt;=1.85,G133&gt;=0.845,F133&gt;=2.5,D133&gt;=0.8),5.2,IF(AND(B133&gt;=3.8,B133&lt;4.3,H133&lt;14.379,H133&lt;14.529,G133&lt;0.633,D133&lt;0.8),1.333,IF(AND(A133&lt;6.25,G133&gt;=0.293,D133&gt;=1.35,A133&gt;=5.95,F133&lt;2.5,D133&gt;=0.8),4.6,IF(AND(H133&lt;10.351,A133&lt;6.6,D133&lt;2.05,G133&lt;0.845,F133&gt;=2.5,D133&gt;=0.8),5.4,IF(AND(G133&gt;=0.364,B133&gt;=3.05,D133&gt;=2.05,G133&lt;0.845,F133&gt;=2.5,D133&gt;=0.8),5.66,IF(AND(G133&gt;=0.447,B133&lt;3.8,B133&lt;4.3,H133&lt;14.379,H133&lt;14.529,G133&lt;0.633,D133&lt;0.8),1.3,IF(AND(H133&lt;6.247,A133&lt;5.65,A133&gt;=5.05,D133&lt;1.45,A133&lt;5.95,F133&lt;2.5,D133&gt;=0.8),4.033,IF(AND(D133&lt;1.25,A133&gt;=5.65,A133&gt;=5.05,D133&lt;1.45,A133&lt;5.95,F133&lt;2.5,D133&gt;=0.8),3.88,IF(AND(D133&gt;=1.25,A133&gt;=5.65,A133&gt;=5.05,D133&lt;1.45,A133&lt;5.95,F133&lt;2.5,D133&gt;=0.8),4.35,IF(AND(B133&lt;2.65,A133&gt;=6.25,G133&gt;=0.293,D133&gt;=1.35,A133&gt;=5.95,F133&lt;2.5,D133&gt;=0.8),4.9,IF(AND(B133&lt;2.75,H133&gt;=10.351,A133&lt;6.6,D133&lt;2.05,G133&lt;0.845,F133&gt;=2.5,D133&gt;=0.8),5.1,IF(AND(B133&gt;=2.75,H133&gt;=10.351,A133&lt;6.6,D133&lt;2.05,G133&lt;0.845,F133&gt;=2.5,D133&gt;=0.8),4.95,IF(AND(B133&lt;3.15,G133&lt;0.364,B133&gt;=3.05,D133&gt;=2.05,G133&lt;0.845,F133&gt;=2.5,D133&gt;=0.8),5.28,IF(AND(B133&gt;=3.15,G133&lt;0.364,B133&gt;=3.05,D133&gt;=2.05,G133&lt;0.845,F133&gt;=2.5,D133&gt;=0.8),5.5,IF(AND(H133&lt;9.212,G133&lt;0.447,B133&lt;3.8,B133&lt;4.3,H133&lt;14.379,H133&lt;14.529,G133&lt;0.633,D133&lt;0.8),1.4,IF(AND(G133&lt;0.356,H133&gt;=6.247,A133&lt;5.65,A133&gt;=5.05,D133&lt;1.45,A133&lt;5.95,F133&lt;2.5,D133&gt;=0.8),4.2,IF(AND(B133&lt;3,B133&gt;=2.65,A133&gt;=6.25,G133&gt;=0.293,D133&gt;=1.35,A133&gt;=5.95,F133&lt;2.5,D133&gt;=0.8),4.6,IF(AND(B133&gt;=3,B133&gt;=2.65,A133&gt;=6.25,G133&gt;=0.293,D133&gt;=1.35,A133&gt;=5.95,F133&lt;2.5,D133&gt;=0.8),4.7,IF(AND(A133&lt;5.05,H133&gt;=9.212,G133&lt;0.447,B133&lt;3.8,B133&lt;4.3,H133&lt;14.379,H133&lt;14.529,G133&lt;0.633,D133&lt;0.8),1.533,IF(AND(A133&gt;=5.05,H133&gt;=9.212,G133&lt;0.447,B133&lt;3.8,B133&lt;4.3,H133&lt;14.379,H133&lt;14.529,G133&lt;0.633,D133&lt;0.8),1.425,IF(AND(A133&lt;5.35,G133&gt;=0.356,H133&gt;=6.247,A133&lt;5.65,A133&gt;=5.05,D133&lt;1.45,A133&lt;5.95,F133&lt;2.5,D133&gt;=0.8),3.9,IF(AND(A133&gt;=5.35,G133&gt;=0.356,H133&gt;=6.247,A133&lt;5.65,A133&gt;=5.05,D133&lt;1.45,A133&lt;5.95,F133&lt;2.5,D133&gt;=0.8),3.72,"shouldnthappen")))))))))))))))))))))))))))))))))))))</f>
        <v>5.8</v>
      </c>
      <c r="AP133" s="1" t="n">
        <f aca="false">IF(AND(F133&gt;=1.5,A133&lt;5.55),3.84,IF(AND(G133&gt;=0.52,A133&lt;4.75,F133&lt;1.5,A133&lt;5.55),1.16,IF(AND(A133&lt;5.65,A133&lt;5.85,D133&lt;1.55,A133&gt;=5.55),4.2,IF(AND(A133&gt;=5.65,A133&lt;5.85,D133&lt;1.55,A133&gt;=5.55),3.167,IF(AND(G133&gt;=0.798,A133&gt;=5.85,D133&lt;1.55,A133&gt;=5.55),4,IF(AND(F133&lt;2.5,H133&lt;14.1,D133&gt;=1.55,A133&gt;=5.55),4.84,IF(AND(A133&lt;7.2,H133&gt;=14.1,D133&gt;=1.55,A133&gt;=5.55),5.633,IF(AND(A133&gt;=7.2,H133&gt;=14.1,D133&gt;=1.55,A133&gt;=5.55),6.6,IF(AND(G133&lt;0.161,G133&lt;0.52,A133&lt;4.75,F133&lt;1.5,A133&lt;5.55),1.5,IF(AND(D133&gt;=0.5,G133&lt;0.676,A133&gt;=4.75,F133&lt;1.5,A133&lt;5.55),1.6,IF(AND(H133&lt;11.016,G133&gt;=0.676,A133&gt;=4.75,F133&lt;1.5,A133&lt;5.55),1.75,IF(AND(G133&lt;0.209,G133&lt;0.798,A133&gt;=5.85,D133&lt;1.55,A133&gt;=5.55),4.5,IF(AND(G133&gt;=0.74,F133&gt;=2.5,H133&lt;14.1,D133&gt;=1.55,A133&gt;=5.55),6.225,IF(AND(B133&lt;2.95,G133&gt;=0.161,G133&lt;0.52,A133&lt;4.75,F133&lt;1.5,A133&lt;5.55),1.4,IF(AND(B133&gt;=2.95,G133&gt;=0.161,G133&lt;0.52,A133&lt;4.75,F133&lt;1.5,A133&lt;5.55),1.34,IF(AND(B133&lt;3.15,D133&lt;0.5,G133&lt;0.676,A133&gt;=4.75,F133&lt;1.5,A133&lt;5.55),1.52,IF(AND(D133&lt;0.25,H133&gt;=11.016,G133&gt;=0.676,A133&gt;=4.75,F133&lt;1.5,A133&lt;5.55),1.567,IF(AND(D133&gt;=0.25,H133&gt;=11.016,G133&gt;=0.676,A133&gt;=4.75,F133&lt;1.5,A133&lt;5.55),1.5,IF(AND(H133&lt;7.47,G133&gt;=0.209,G133&lt;0.798,A133&gt;=5.85,D133&lt;1.55,A133&gt;=5.55),5.05,IF(AND(B133&lt;2.85,G133&lt;0.74,F133&gt;=2.5,H133&lt;14.1,D133&gt;=1.55,A133&gt;=5.55),5.35,IF(AND(B133&lt;3.3,B133&gt;=3.15,D133&lt;0.5,G133&lt;0.676,A133&gt;=4.75,F133&lt;1.5,A133&lt;5.55),1.2,IF(AND(D133&lt;1.45,H133&gt;=7.47,G133&gt;=0.209,G133&lt;0.798,A133&gt;=5.85,D133&lt;1.55,A133&gt;=5.55),4.66,IF(AND(D133&gt;=1.45,H133&gt;=7.47,G133&gt;=0.209,G133&lt;0.798,A133&gt;=5.85,D133&lt;1.55,A133&gt;=5.55),4.64,IF(AND(A133&gt;=7.05,B133&gt;=2.85,G133&lt;0.74,F133&gt;=2.5,H133&lt;14.1,D133&gt;=1.55,A133&gt;=5.55),5.8,IF(AND(B133&gt;=3.25,A133&lt;7.05,B133&gt;=2.85,G133&lt;0.74,F133&gt;=2.5,H133&lt;14.1,D133&gt;=1.55,A133&gt;=5.55),5.7,IF(AND(H133&gt;=13.641,D133&lt;0.25,B133&gt;=3.3,B133&gt;=3.15,D133&lt;0.5,G133&lt;0.676,A133&gt;=4.75,F133&lt;1.5,A133&lt;5.55),1.3,IF(AND(D133&lt;0.35,D133&gt;=0.25,B133&gt;=3.3,B133&gt;=3.15,D133&lt;0.5,G133&lt;0.676,A133&gt;=4.75,F133&lt;1.5,A133&lt;5.55),1.367,IF(AND(D133&gt;=0.35,D133&gt;=0.25,B133&gt;=3.3,B133&gt;=3.15,D133&lt;0.5,G133&lt;0.676,A133&gt;=4.75,F133&lt;1.5,A133&lt;5.55),1.3,IF(AND(A133&lt;6.35,B133&lt;3.25,A133&lt;7.05,B133&gt;=2.85,G133&lt;0.74,F133&gt;=2.5,H133&lt;14.1,D133&gt;=1.55,A133&gt;=5.55),5.6,IF(AND(A133&gt;=6.35,B133&lt;3.25,A133&lt;7.05,B133&gt;=2.85,G133&lt;0.74,F133&gt;=2.5,H133&lt;14.1,D133&gt;=1.55,A133&gt;=5.55),5.325,IF(AND(A133&lt;5.1,H133&lt;13.641,D133&lt;0.25,B133&gt;=3.3,B133&gt;=3.15,D133&lt;0.5,G133&lt;0.676,A133&gt;=4.75,F133&lt;1.5,A133&lt;5.55),1.4,IF(AND(H133&gt;=11.031,A133&gt;=5.1,H133&lt;13.641,D133&lt;0.25,B133&gt;=3.3,B133&gt;=3.15,D133&lt;0.5,G133&lt;0.676,A133&gt;=4.75,F133&lt;1.5,A133&lt;5.55),1.4,IF(AND(A133&lt;5.45,H133&lt;11.031,A133&gt;=5.1,H133&lt;13.641,D133&lt;0.25,B133&gt;=3.3,B133&gt;=3.15,D133&lt;0.5,G133&lt;0.676,A133&gt;=4.75,F133&lt;1.5,A133&lt;5.55),1.5,IF(AND(A133&gt;=5.45,H133&lt;11.031,A133&gt;=5.1,H133&lt;13.641,D133&lt;0.25,B133&gt;=3.3,B133&gt;=3.15,D133&lt;0.5,G133&lt;0.676,A133&gt;=4.75,F133&lt;1.5,A133&lt;5.55),1.4,"shouldnthappen"))))))))))))))))))))))))))))))))))</f>
        <v>5.35</v>
      </c>
      <c r="AQ133" s="1" t="n">
        <f aca="false">IF(AND(H133&lt;6.926,D133&gt;=0.35,F133&lt;1.5),1.9,IF(AND(G133&gt;=0.869,D133&gt;=1.75,F133&gt;=1.5),5.15,IF(AND(A133&lt;4.35,A133&lt;5.05,D133&lt;0.35,F133&lt;1.5),1.1,IF(AND(H133&lt;6.089,A133&gt;=5.05,D133&lt;0.35,F133&lt;1.5),1.7,IF(AND(H133&gt;=13.089,H133&gt;=6.926,D133&gt;=0.35,F133&lt;1.5),1.3,IF(AND(G133&lt;0.695,D133&lt;1.15,D133&lt;1.75,F133&gt;=1.5),3.62,IF(AND(G133&gt;=0.695,D133&lt;1.15,D133&lt;1.75,F133&gt;=1.5),3,IF(AND(G133&gt;=0.585,H133&gt;=6.089,A133&gt;=5.05,D133&lt;0.35,F133&lt;1.5),1.5,IF(AND(H133&lt;9.582,H133&lt;13.089,H133&gt;=6.926,D133&gt;=0.35,F133&lt;1.5),1.5,IF(AND(H133&gt;=9.582,H133&lt;13.089,H133&gt;=6.926,D133&gt;=0.35,F133&lt;1.5),1.6,IF(AND(D133&lt;1.35,H133&lt;9.349,D133&gt;=1.15,D133&lt;1.75,F133&gt;=1.5),3.867,IF(AND(D133&lt;2.05,A133&lt;7.05,G133&lt;0.869,D133&gt;=1.75,F133&gt;=1.5),4.9,IF(AND(B133&gt;=3.3,A133&gt;=7.05,G133&lt;0.869,D133&gt;=1.75,F133&gt;=1.5),6.1,IF(AND(G133&lt;0.347,H133&lt;11.218,A133&gt;=4.35,A133&lt;5.05,D133&lt;0.35,F133&lt;1.5),1.4,IF(AND(G133&gt;=0.347,H133&lt;11.218,A133&gt;=4.35,A133&lt;5.05,D133&lt;0.35,F133&lt;1.5),1.5,IF(AND(G133&gt;=0.265,H133&gt;=11.218,A133&gt;=4.35,A133&lt;5.05,D133&lt;0.35,F133&lt;1.5),1.45,IF(AND(A133&gt;=5.4,G133&lt;0.585,H133&gt;=6.089,A133&gt;=5.05,D133&lt;0.35,F133&lt;1.5),1.35,IF(AND(B133&gt;=2.9,D133&gt;=1.35,H133&lt;9.349,D133&gt;=1.15,D133&lt;1.75,F133&gt;=1.5),4.6,IF(AND(D133&gt;=1.35,A133&lt;6.15,H133&gt;=9.349,D133&gt;=1.15,D133&lt;1.75,F133&gt;=1.5),4.54,IF(AND(H133&lt;10.927,A133&gt;=6.15,H133&gt;=9.349,D133&gt;=1.15,D133&lt;1.75,F133&gt;=1.5),4.3,IF(AND(G133&lt;0.512,D133&gt;=2.05,A133&lt;7.05,G133&lt;0.869,D133&gt;=1.75,F133&gt;=1.5),5.533,IF(AND(G133&gt;=0.512,D133&gt;=2.05,A133&lt;7.05,G133&lt;0.869,D133&gt;=1.75,F133&gt;=1.5),5.88,IF(AND(H133&lt;11.551,B133&lt;3.3,A133&gt;=7.05,G133&lt;0.869,D133&gt;=1.75,F133&gt;=1.5),6.3,IF(AND(G133&lt;0.227,G133&lt;0.265,H133&gt;=11.218,A133&gt;=4.35,A133&lt;5.05,D133&lt;0.35,F133&lt;1.5),1.4,IF(AND(G133&gt;=0.227,G133&lt;0.265,H133&gt;=11.218,A133&gt;=4.35,A133&lt;5.05,D133&lt;0.35,F133&lt;1.5),1.26,IF(AND(H133&lt;11.031,A133&lt;5.4,G133&lt;0.585,H133&gt;=6.089,A133&gt;=5.05,D133&lt;0.35,F133&lt;1.5),1.5,IF(AND(H133&gt;=11.031,A133&lt;5.4,G133&lt;0.585,H133&gt;=6.089,A133&gt;=5.05,D133&lt;0.35,F133&lt;1.5),1.4,IF(AND(A133&lt;5.45,B133&lt;2.9,D133&gt;=1.35,H133&lt;9.349,D133&gt;=1.15,D133&lt;1.75,F133&gt;=1.5),4.5,IF(AND(A133&lt;5.9,D133&lt;1.35,A133&lt;6.15,H133&gt;=9.349,D133&gt;=1.15,D133&lt;1.75,F133&gt;=1.5),4.2,IF(AND(A133&gt;=5.9,D133&lt;1.35,A133&lt;6.15,H133&gt;=9.349,D133&gt;=1.15,D133&lt;1.75,F133&gt;=1.5),4,IF(AND(A133&gt;=6.75,H133&gt;=10.927,A133&gt;=6.15,H133&gt;=9.349,D133&gt;=1.15,D133&lt;1.75,F133&gt;=1.5),4.767,IF(AND(B133&lt;2.9,H133&gt;=11.551,B133&lt;3.3,A133&gt;=7.05,G133&lt;0.869,D133&gt;=1.75,F133&gt;=1.5),6.7,IF(AND(B133&gt;=2.9,H133&gt;=11.551,B133&lt;3.3,A133&gt;=7.05,G133&lt;0.869,D133&gt;=1.75,F133&gt;=1.5),6.6,IF(AND(B133&lt;2.45,A133&gt;=5.45,B133&lt;2.9,D133&gt;=1.35,H133&lt;9.349,D133&gt;=1.15,D133&lt;1.75,F133&gt;=1.5),5,IF(AND(B133&gt;=2.45,A133&gt;=5.45,B133&lt;2.9,D133&gt;=1.35,H133&lt;9.349,D133&gt;=1.15,D133&lt;1.75,F133&gt;=1.5),5.1,IF(AND(H133&lt;11.166,A133&lt;6.75,H133&gt;=10.927,A133&gt;=6.15,H133&gt;=9.349,D133&gt;=1.15,D133&lt;1.75,F133&gt;=1.5),4.9,IF(AND(G133&lt;0.228,H133&gt;=11.166,A133&lt;6.75,H133&gt;=10.927,A133&gt;=6.15,H133&gt;=9.349,D133&gt;=1.15,D133&lt;1.75,F133&gt;=1.5),4.7,IF(AND(H133&lt;13.531,G133&gt;=0.228,H133&gt;=11.166,A133&lt;6.75,H133&gt;=10.927,A133&gt;=6.15,H133&gt;=9.349,D133&gt;=1.15,D133&lt;1.75,F133&gt;=1.5),4.4,IF(AND(H133&gt;=13.531,G133&gt;=0.228,H133&gt;=11.166,A133&lt;6.75,H133&gt;=10.927,A133&gt;=6.15,H133&gt;=9.349,D133&gt;=1.15,D133&lt;1.75,F133&gt;=1.5),4.6,"shouldnthappen")))))))))))))))))))))))))))))))))))))))</f>
        <v>6.3</v>
      </c>
      <c r="AR133" s="1" t="n">
        <f aca="false">IF(AND(G133&gt;=0.93,B133&lt;3.65,F133&lt;1.5),1.7,IF(AND(H133&lt;6.542,B133&gt;=3.65,F133&lt;1.5),1.767,IF(AND(A133&gt;=7.05,D133&gt;=1.55,F133&gt;=1.5),6.3,IF(AND(G133&lt;0.123,H133&gt;=6.542,B133&gt;=3.65,F133&lt;1.5),1.367,IF(AND(A133&lt;5.15,A133&lt;5.65,D133&lt;1.55,F133&gt;=1.5),3.15,IF(AND(A133&lt;4.8,G133&gt;=0.447,G133&lt;0.93,B133&lt;3.65,F133&lt;1.5),1.24,IF(AND(A133&gt;=4.8,G133&gt;=0.447,G133&lt;0.93,B133&lt;3.65,F133&lt;1.5),1.4,IF(AND(G133&lt;0.151,G133&gt;=0.123,H133&gt;=6.542,B133&gt;=3.65,F133&lt;1.5),1.7,IF(AND(G133&gt;=0.151,G133&gt;=0.123,H133&gt;=6.542,B133&gt;=3.65,F133&lt;1.5),1.5,IF(AND(D133&gt;=1.45,A133&gt;=5.15,A133&lt;5.65,D133&lt;1.55,F133&gt;=1.5),4.5,IF(AND(B133&lt;2.65,D133&gt;=1.35,A133&gt;=5.65,D133&lt;1.55,F133&gt;=1.5),4.9,IF(AND(G133&lt;0.527,F133&lt;2.5,A133&lt;7.05,D133&gt;=1.55,F133&gt;=1.5),5.075,IF(AND(G133&gt;=0.527,F133&lt;2.5,A133&lt;7.05,D133&gt;=1.55,F133&gt;=1.5),4.7,IF(AND(A133&lt;4.65,G133&lt;0.265,G133&lt;0.447,G133&lt;0.93,B133&lt;3.65,F133&lt;1.5),1.42,IF(AND(G133&lt;0.3,G133&gt;=0.265,G133&lt;0.447,G133&lt;0.93,B133&lt;3.65,F133&lt;1.5),1.6,IF(AND(G133&gt;=0.3,G133&gt;=0.265,G133&lt;0.447,G133&lt;0.93,B133&lt;3.65,F133&lt;1.5),1.4,IF(AND(G133&lt;0.356,D133&lt;1.45,A133&gt;=5.15,A133&lt;5.65,D133&lt;1.55,F133&gt;=1.5),4.125,IF(AND(D133&lt;1.1,A133&lt;6.2,D133&lt;1.35,A133&gt;=5.65,D133&lt;1.55,F133&gt;=1.5),4.1,IF(AND(D133&gt;=1.1,A133&lt;6.2,D133&lt;1.35,A133&gt;=5.65,D133&lt;1.55,F133&gt;=1.5),4.175,IF(AND(H133&gt;=13.433,A133&gt;=6.2,D133&lt;1.35,A133&gt;=5.65,D133&lt;1.55,F133&gt;=1.5),4.6,IF(AND(G133&lt;0.437,B133&gt;=2.65,D133&gt;=1.35,A133&gt;=5.65,D133&lt;1.55,F133&gt;=1.5),4.625,IF(AND(G133&gt;=0.437,B133&gt;=2.65,D133&gt;=1.35,A133&gt;=5.65,D133&lt;1.55,F133&gt;=1.5),4.75,IF(AND(B133&gt;=3.15,H133&lt;11.146,F133&gt;=2.5,A133&lt;7.05,D133&gt;=1.55,F133&gt;=1.5),5.667,IF(AND(B133&lt;2.65,H133&gt;=11.146,F133&gt;=2.5,A133&lt;7.05,D133&gt;=1.55,F133&gt;=1.5),5.8,IF(AND(B133&lt;3.3,A133&gt;=4.65,G133&lt;0.265,G133&lt;0.447,G133&lt;0.93,B133&lt;3.65,F133&lt;1.5),1.32,IF(AND(B133&gt;=3.3,A133&gt;=4.65,G133&lt;0.265,G133&lt;0.447,G133&lt;0.93,B133&lt;3.65,F133&lt;1.5),1.425,IF(AND(B133&lt;2.8,G133&gt;=0.356,D133&lt;1.45,A133&gt;=5.15,A133&lt;5.65,D133&lt;1.55,F133&gt;=1.5),3.86,IF(AND(B133&gt;=2.8,G133&gt;=0.356,D133&lt;1.45,A133&gt;=5.15,A133&lt;5.65,D133&lt;1.55,F133&gt;=1.5),3.6,IF(AND(B133&lt;2.6,H133&lt;13.433,A133&gt;=6.2,D133&lt;1.35,A133&gt;=5.65,D133&lt;1.55,F133&gt;=1.5),4.4,IF(AND(B133&gt;=2.6,H133&lt;13.433,A133&gt;=6.2,D133&lt;1.35,A133&gt;=5.65,D133&lt;1.55,F133&gt;=1.5),4.3,IF(AND(G133&lt;0.151,B133&lt;3.15,H133&lt;11.146,F133&gt;=2.5,A133&lt;7.05,D133&gt;=1.55,F133&gt;=1.5),5.5,IF(AND(H133&lt;15.52,B133&gt;=2.65,H133&gt;=11.146,F133&gt;=2.5,A133&lt;7.05,D133&gt;=1.55,F133&gt;=1.5),5.4,IF(AND(H133&gt;=15.52,B133&gt;=2.65,H133&gt;=11.146,F133&gt;=2.5,A133&lt;7.05,D133&gt;=1.55,F133&gt;=1.5),5.733,IF(AND(H133&lt;10.74,G133&gt;=0.151,B133&lt;3.15,H133&lt;11.146,F133&gt;=2.5,A133&lt;7.05,D133&gt;=1.55,F133&gt;=1.5),5.12,IF(AND(H133&gt;=10.74,G133&gt;=0.151,B133&lt;3.15,H133&lt;11.146,F133&gt;=2.5,A133&lt;7.05,D133&gt;=1.55,F133&gt;=1.5),4.9,"shouldnthappen")))))))))))))))))))))))))))))))))))</f>
        <v>6.3</v>
      </c>
      <c r="AS133" s="1" t="n">
        <f aca="false">IF(AND(F133&gt;=1.5,A133&lt;5.55),4.18,IF(AND(F133&gt;=2.5,B133&lt;2.75,A133&gt;=5.55),5.38,IF(AND(G133&gt;=0.587,B133&lt;3.75,F133&lt;1.5,A133&lt;5.55),1.48,IF(AND(H133&lt;6.51,B133&gt;=3.75,F133&lt;1.5,A133&lt;5.55),1.9,IF(AND(H133&gt;=6.51,B133&gt;=3.75,F133&lt;1.5,A133&lt;5.55),1.425,IF(AND(G133&gt;=0.868,F133&lt;2.5,B133&lt;2.75,A133&gt;=5.55),4.65,IF(AND(F133&lt;1.5,D133&lt;1.55,B133&gt;=2.75,A133&gt;=5.55),1.7,IF(AND(G133&gt;=0.857,D133&gt;=1.55,B133&gt;=2.75,A133&gt;=5.55),5.033,IF(AND(G133&gt;=0.518,G133&lt;0.587,B133&lt;3.75,F133&lt;1.5,A133&lt;5.55),1,IF(AND(D133&lt;1.05,G133&lt;0.868,F133&lt;2.5,B133&lt;2.75,A133&gt;=5.55),3.5,IF(AND(G133&lt;0.404,D133&gt;=1.05,G133&lt;0.868,F133&lt;2.5,B133&lt;2.75,A133&gt;=5.55),4.2,IF(AND(G133&gt;=0.404,D133&gt;=1.05,G133&lt;0.868,F133&lt;2.5,B133&lt;2.75,A133&gt;=5.55),3.94,IF(AND(F133&lt;2.5,B133&lt;2.95,F133&gt;=1.5,D133&lt;1.55,B133&gt;=2.75,A133&gt;=5.55),4.68,IF(AND(F133&gt;=2.5,B133&lt;2.95,F133&gt;=1.5,D133&lt;1.55,B133&gt;=2.75,A133&gt;=5.55),5.1,IF(AND(H133&lt;10.883,B133&gt;=2.95,F133&gt;=1.5,D133&lt;1.55,B133&gt;=2.75,A133&gt;=5.55),4.15,IF(AND(H133&gt;=10.883,B133&gt;=2.95,F133&gt;=1.5,D133&lt;1.55,B133&gt;=2.75,A133&gt;=5.55),4.5,IF(AND(H133&gt;=14.1,D133&lt;2.05,G133&lt;0.857,D133&gt;=1.55,B133&gt;=2.75,A133&gt;=5.55),6.6,IF(AND(G133&lt;0.063,B133&lt;3.15,G133&lt;0.518,G133&lt;0.587,B133&lt;3.75,F133&lt;1.5,A133&lt;5.55),1.4,IF(AND(G133&gt;=0.063,B133&lt;3.15,G133&lt;0.518,G133&lt;0.587,B133&lt;3.75,F133&lt;1.5,A133&lt;5.55),1.5,IF(AND(H133&gt;=10.563,B133&gt;=3.15,G133&lt;0.518,G133&lt;0.587,B133&lt;3.75,F133&lt;1.5,A133&lt;5.55),1.325,IF(AND(B133&lt;2.95,H133&lt;14.1,D133&lt;2.05,G133&lt;0.857,D133&gt;=1.55,B133&gt;=2.75,A133&gt;=5.55),6.125,IF(AND(A133&lt;6.65,G133&lt;0.364,D133&gt;=2.05,G133&lt;0.857,D133&gt;=1.55,B133&gt;=2.75,A133&gt;=5.55),5.45,IF(AND(G133&gt;=0.774,G133&gt;=0.364,D133&gt;=2.05,G133&lt;0.857,D133&gt;=1.55,B133&gt;=2.75,A133&gt;=5.55),5.4,IF(AND(H133&gt;=9.279,H133&lt;10.563,B133&gt;=3.15,G133&lt;0.518,G133&lt;0.587,B133&lt;3.75,F133&lt;1.5,A133&lt;5.55),1.475,IF(AND(D133&lt;1.65,B133&gt;=2.95,H133&lt;14.1,D133&lt;2.05,G133&lt;0.857,D133&gt;=1.55,B133&gt;=2.75,A133&gt;=5.55),5.8,IF(AND(B133&lt;3.15,A133&gt;=6.65,G133&lt;0.364,D133&gt;=2.05,G133&lt;0.857,D133&gt;=1.55,B133&gt;=2.75,A133&gt;=5.55),5.3,IF(AND(B133&gt;=3.15,A133&gt;=6.65,G133&lt;0.364,D133&gt;=2.05,G133&lt;0.857,D133&gt;=1.55,B133&gt;=2.75,A133&gt;=5.55),5.7,IF(AND(A133&gt;=6.75,G133&lt;0.774,G133&gt;=0.364,D133&gt;=2.05,G133&lt;0.857,D133&gt;=1.55,B133&gt;=2.75,A133&gt;=5.55),5.9,IF(AND(G133&lt;0.417,H133&lt;9.279,H133&lt;10.563,B133&gt;=3.15,G133&lt;0.518,G133&lt;0.587,B133&lt;3.75,F133&lt;1.5,A133&lt;5.55),1.4,IF(AND(G133&gt;=0.417,H133&lt;9.279,H133&lt;10.563,B133&gt;=3.15,G133&lt;0.518,G133&lt;0.587,B133&lt;3.75,F133&lt;1.5,A133&lt;5.55),1.3,IF(AND(A133&lt;6.3,D133&gt;=1.65,B133&gt;=2.95,H133&lt;14.1,D133&lt;2.05,G133&lt;0.857,D133&gt;=1.55,B133&gt;=2.75,A133&gt;=5.55),4.9,IF(AND(A133&gt;=6.3,D133&gt;=1.65,B133&gt;=2.95,H133&lt;14.1,D133&lt;2.05,G133&lt;0.857,D133&gt;=1.55,B133&gt;=2.75,A133&gt;=5.55),5.3,IF(AND(G133&gt;=0.657,A133&lt;6.75,G133&lt;0.774,G133&gt;=0.364,D133&gt;=2.05,G133&lt;0.857,D133&gt;=1.55,B133&gt;=2.75,A133&gt;=5.55),6,IF(AND(B133&lt;3.2,G133&lt;0.657,A133&lt;6.75,G133&lt;0.774,G133&gt;=0.364,D133&gt;=2.05,G133&lt;0.857,D133&gt;=1.55,B133&gt;=2.75,A133&gt;=5.55),5.6,IF(AND(B133&gt;=3.2,G133&lt;0.657,A133&lt;6.75,G133&lt;0.774,G133&gt;=0.364,D133&gt;=2.05,G133&lt;0.857,D133&gt;=1.55,B133&gt;=2.75,A133&gt;=5.55),5.65,"shouldnthappen")))))))))))))))))))))))))))))))))))</f>
        <v>6.125</v>
      </c>
      <c r="AT133" s="1" t="n">
        <f aca="false">IF(AND(H133&gt;=16.284,A133&gt;=5.55),6.533,IF(AND(G133&gt;=0.52,A133&lt;4.85,A133&lt;5.55),1.05,IF(AND(G133&lt;0.227,G133&lt;0.52,A133&lt;4.85,A133&lt;5.55),1.4,IF(AND(G133&gt;=0.227,G133&lt;0.52,A133&lt;4.85,A133&lt;5.55),1.3,IF(AND(D133&gt;=0.45,F133&lt;1.5,A133&gt;=4.85,A133&lt;5.55),1.667,IF(AND(B133&gt;=2.75,F133&gt;=1.5,A133&gt;=4.85,A133&lt;5.55),4.5,IF(AND(F133&lt;2.5,B133&gt;=3.15,H133&lt;16.284,A133&gt;=5.55),4.7,IF(AND(G133&gt;=0.934,D133&lt;0.45,F133&lt;1.5,A133&gt;=4.85,A133&lt;5.55),1.7,IF(AND(D133&gt;=1.2,B133&lt;2.75,F133&gt;=1.5,A133&gt;=4.85,A133&lt;5.55),4.25,IF(AND(G133&gt;=0.774,F133&gt;=2.5,B133&gt;=3.15,H133&lt;16.284,A133&gt;=5.55),5.4,IF(AND(B133&lt;3.1,G133&lt;0.934,D133&lt;0.45,F133&lt;1.5,A133&gt;=4.85,A133&lt;5.55),1.6,IF(AND(D133&lt;1.05,D133&lt;1.2,B133&lt;2.75,F133&gt;=1.5,A133&gt;=4.85,A133&lt;5.55),3.433,IF(AND(D133&gt;=1.05,D133&lt;1.2,B133&lt;2.75,F133&gt;=1.5,A133&gt;=4.85,A133&lt;5.55),3.267,IF(AND(H133&lt;8.486,D133&lt;1.35,F133&lt;2.5,B133&lt;3.15,H133&lt;16.284,A133&gt;=5.55),3.85,IF(AND(D133&gt;=1.55,D133&gt;=1.35,F133&lt;2.5,B133&lt;3.15,H133&lt;16.284,A133&gt;=5.55),5.1,IF(AND(H133&lt;10.464,A133&lt;6.35,F133&gt;=2.5,B133&lt;3.15,H133&lt;16.284,A133&gt;=5.55),5.08,IF(AND(H133&gt;=10.464,A133&lt;6.35,F133&gt;=2.5,B133&lt;3.15,H133&lt;16.284,A133&gt;=5.55),4.9,IF(AND(D133&lt;1.85,A133&gt;=6.35,F133&gt;=2.5,B133&lt;3.15,H133&lt;16.284,A133&gt;=5.55),5.8,IF(AND(H133&gt;=10.393,G133&lt;0.774,F133&gt;=2.5,B133&gt;=3.15,H133&lt;16.284,A133&gt;=5.55),5.425,IF(AND(B133&lt;2.6,H133&gt;=8.486,D133&lt;1.35,F133&lt;2.5,B133&lt;3.15,H133&lt;16.284,A133&gt;=5.55),3.9,IF(AND(G133&gt;=0.567,D133&lt;1.55,D133&gt;=1.35,F133&lt;2.5,B133&lt;3.15,H133&lt;16.284,A133&gt;=5.55),4.4,IF(AND(B133&lt;3.25,H133&lt;10.393,G133&lt;0.774,F133&gt;=2.5,B133&gt;=3.15,H133&lt;16.284,A133&gt;=5.55),5.7,IF(AND(B133&gt;=3.25,H133&lt;10.393,G133&lt;0.774,F133&gt;=2.5,B133&gt;=3.15,H133&lt;16.284,A133&gt;=5.55),5.98,IF(AND(G133&lt;0.079,G133&lt;0.338,B133&gt;=3.1,G133&lt;0.934,D133&lt;0.45,F133&lt;1.5,A133&gt;=4.85,A133&lt;5.55),1.425,IF(AND(B133&lt;3.35,G133&gt;=0.338,B133&gt;=3.1,G133&lt;0.934,D133&lt;0.45,F133&lt;1.5,A133&gt;=4.85,A133&lt;5.55),1.4,IF(AND(G133&lt;0.404,B133&gt;=2.6,H133&gt;=8.486,D133&lt;1.35,F133&lt;2.5,B133&lt;3.15,H133&lt;16.284,A133&gt;=5.55),4.3,IF(AND(G133&gt;=0.404,B133&gt;=2.6,H133&gt;=8.486,D133&lt;1.35,F133&lt;2.5,B133&lt;3.15,H133&lt;16.284,A133&gt;=5.55),4.025,IF(AND(B133&gt;=3.05,G133&lt;0.567,D133&lt;1.55,D133&gt;=1.35,F133&lt;2.5,B133&lt;3.15,H133&lt;16.284,A133&gt;=5.55),4.7,IF(AND(A133&lt;6.45,H133&lt;10.667,D133&gt;=1.85,A133&gt;=6.35,F133&gt;=2.5,B133&lt;3.15,H133&lt;16.284,A133&gt;=5.55),5.3,IF(AND(A133&gt;=6.45,H133&lt;10.667,D133&gt;=1.85,A133&gt;=6.35,F133&gt;=2.5,B133&lt;3.15,H133&lt;16.284,A133&gt;=5.55),5.167,IF(AND(B133&lt;2.95,H133&gt;=10.667,D133&gt;=1.85,A133&gt;=6.35,F133&gt;=2.5,B133&lt;3.15,H133&lt;16.284,A133&gt;=5.55),5.6,IF(AND(B133&gt;=2.95,H133&gt;=10.667,D133&gt;=1.85,A133&gt;=6.35,F133&gt;=2.5,B133&lt;3.15,H133&lt;16.284,A133&gt;=5.55),5.5,IF(AND(H133&lt;10.325,G133&gt;=0.079,G133&lt;0.338,B133&gt;=3.1,G133&lt;0.934,D133&lt;0.45,F133&lt;1.5,A133&gt;=4.85,A133&lt;5.55),1.5,IF(AND(G133&lt;0.385,B133&gt;=3.35,G133&gt;=0.338,B133&gt;=3.1,G133&lt;0.934,D133&lt;0.45,F133&lt;1.5,A133&gt;=4.85,A133&lt;5.55),1.5,IF(AND(G133&gt;=0.385,B133&gt;=3.35,G133&gt;=0.338,B133&gt;=3.1,G133&lt;0.934,D133&lt;0.45,F133&lt;1.5,A133&gt;=4.85,A133&lt;5.55),1.42,IF(AND(B133&lt;2.5,B133&lt;3.05,G133&lt;0.567,D133&lt;1.55,D133&gt;=1.35,F133&lt;2.5,B133&lt;3.15,H133&lt;16.284,A133&gt;=5.55),4.5,IF(AND(B133&gt;=2.5,B133&lt;3.05,G133&lt;0.567,D133&lt;1.55,D133&gt;=1.35,F133&lt;2.5,B133&lt;3.15,H133&lt;16.284,A133&gt;=5.55),4.56,IF(AND(H133&lt;12.506,H133&gt;=10.325,G133&gt;=0.079,G133&lt;0.338,B133&gt;=3.1,G133&lt;0.934,D133&lt;0.45,F133&lt;1.5,A133&gt;=4.85,A133&lt;5.55),1.2,IF(AND(H133&gt;=12.506,H133&gt;=10.325,G133&gt;=0.079,G133&lt;0.338,B133&gt;=3.1,G133&lt;0.934,D133&lt;0.45,F133&lt;1.5,A133&gt;=4.85,A133&lt;5.55),1.3,"shouldnthappen")))))))))))))))))))))))))))))))))))))))</f>
        <v>5.167</v>
      </c>
      <c r="AU133" s="1" t="n">
        <f aca="false">IF(AND(G133&gt;=0.52,B133&lt;3.05,F133&lt;1.5),1.1,IF(AND(G133&lt;0.35,G133&lt;0.52,B133&lt;3.05,F133&lt;1.5),1.4,IF(AND(G133&gt;=0.35,G133&lt;0.52,B133&lt;3.05,F133&lt;1.5),1.3,IF(AND(G133&gt;=0.227,G133&lt;0.347,B133&gt;=3.05,F133&lt;1.5),1.32,IF(AND(H133&lt;6.417,G133&gt;=0.347,B133&gt;=3.05,F133&lt;1.5),1.7,IF(AND(A133&gt;=7.25,A133&gt;=6.6,F133&gt;=2.5,F133&gt;=1.5),6.35,IF(AND(G133&lt;0.11,G133&lt;0.227,G133&lt;0.347,B133&gt;=3.05,F133&lt;1.5),1.333,IF(AND(H133&lt;9.441,H133&gt;=6.417,G133&gt;=0.347,B133&gt;=3.05,F133&lt;1.5),1.425,IF(AND(B133&lt;2.75,G133&lt;0.451,H133&lt;10.266,F133&lt;2.5,F133&gt;=1.5),4,IF(AND(B133&gt;=2.75,G133&lt;0.451,H133&lt;10.266,F133&lt;2.5,F133&gt;=1.5),4.433,IF(AND(G133&gt;=0.865,G133&gt;=0.451,H133&lt;10.266,F133&lt;2.5,F133&gt;=1.5),4.2,IF(AND(B133&lt;2.45,H133&lt;13.665,H133&gt;=10.266,F133&lt;2.5,F133&gt;=1.5),3.7,IF(AND(G133&lt;0.302,H133&gt;=13.665,H133&gt;=10.266,F133&lt;2.5,F133&gt;=1.5),5,IF(AND(B133&lt;2.9,A133&lt;6.1,A133&lt;6.6,F133&gt;=2.5,F133&gt;=1.5),5.06,IF(AND(B133&gt;=2.9,A133&lt;6.1,A133&lt;6.6,F133&gt;=2.5,F133&gt;=1.5),4.8,IF(AND(B133&lt;3.05,A133&gt;=6.1,A133&lt;6.6,F133&gt;=2.5,F133&gt;=1.5),5.6,IF(AND(B133&gt;=3.05,A133&gt;=6.1,A133&lt;6.6,F133&gt;=2.5,F133&gt;=1.5),5.267,IF(AND(H133&gt;=14.564,A133&lt;7.25,A133&gt;=6.6,F133&gt;=2.5,F133&gt;=1.5),5.6,IF(AND(H133&gt;=14.309,G133&gt;=0.11,G133&lt;0.227,G133&lt;0.347,B133&gt;=3.05,F133&lt;1.5),1.7,IF(AND(D133&lt;0.4,H133&gt;=9.441,H133&gt;=6.417,G133&gt;=0.347,B133&gt;=3.05,F133&lt;1.5),1.5,IF(AND(D133&gt;=0.4,H133&gt;=9.441,H133&gt;=6.417,G133&gt;=0.347,B133&gt;=3.05,F133&lt;1.5),1.633,IF(AND(A133&lt;5.35,G133&lt;0.865,G133&gt;=0.451,H133&lt;10.266,F133&lt;2.5,F133&gt;=1.5),3.15,IF(AND(D133&lt;1.45,G133&gt;=0.302,H133&gt;=13.665,H133&gt;=10.266,F133&lt;2.5,F133&gt;=1.5),4.74,IF(AND(D133&gt;=1.45,G133&gt;=0.302,H133&gt;=13.665,H133&gt;=10.266,F133&lt;2.5,F133&gt;=1.5),4.567,IF(AND(H133&lt;8.836,H133&lt;14.564,A133&lt;7.25,A133&gt;=6.6,F133&gt;=2.5,F133&gt;=1.5),5.7,IF(AND(H133&gt;=8.836,H133&lt;14.564,A133&lt;7.25,A133&gt;=6.6,F133&gt;=2.5,F133&gt;=1.5),5.9,IF(AND(H133&lt;11.53,H133&lt;14.309,G133&gt;=0.11,G133&lt;0.227,G133&lt;0.347,B133&gt;=3.05,F133&lt;1.5),1.5,IF(AND(H133&gt;=11.53,H133&lt;14.309,G133&gt;=0.11,G133&lt;0.227,G133&lt;0.347,B133&gt;=3.05,F133&lt;1.5),1.467,IF(AND(H133&lt;9.386,A133&gt;=5.35,G133&lt;0.865,G133&gt;=0.451,H133&lt;10.266,F133&lt;2.5,F133&gt;=1.5),3.56,IF(AND(H133&gt;=9.386,A133&gt;=5.35,G133&lt;0.865,G133&gt;=0.451,H133&lt;10.266,F133&lt;2.5,F133&gt;=1.5),4.2,IF(AND(H133&lt;11.036,D133&lt;1.45,B133&gt;=2.45,H133&lt;13.665,H133&gt;=10.266,F133&lt;2.5,F133&gt;=1.5),4.45,IF(AND(H133&gt;=11.036,D133&lt;1.45,B133&gt;=2.45,H133&lt;13.665,H133&gt;=10.266,F133&lt;2.5,F133&gt;=1.5),4.1,IF(AND(G133&gt;=0.585,D133&gt;=1.45,B133&gt;=2.45,H133&lt;13.665,H133&gt;=10.266,F133&lt;2.5,F133&gt;=1.5),4.9,IF(AND(H133&lt;11.743,G133&lt;0.585,D133&gt;=1.45,B133&gt;=2.45,H133&lt;13.665,H133&gt;=10.266,F133&lt;2.5,F133&gt;=1.5),4.7,IF(AND(H133&gt;=11.743,G133&lt;0.585,D133&gt;=1.45,B133&gt;=2.45,H133&lt;13.665,H133&gt;=10.266,F133&lt;2.5,F133&gt;=1.5),4.5,"shouldnthappen")))))))))))))))))))))))))))))))))))</f>
        <v>6.35</v>
      </c>
      <c r="AV133" s="1" t="n">
        <f aca="false">IF(AND(G133&gt;=0.356,F133&gt;=1.5,A133&lt;5.75),3.52,IF(AND(A133&lt;7.25,A133&gt;=7.1,A133&gt;=5.75),5.875,IF(AND(A133&gt;=7.25,A133&gt;=7.1,A133&gt;=5.75),6.5,IF(AND(D133&gt;=0.35,G133&gt;=0.586,F133&lt;1.5,A133&lt;5.75),1.8,IF(AND(D133&lt;1.4,G133&lt;0.356,F133&gt;=1.5,A133&lt;5.75),4.2,IF(AND(D133&gt;=1.4,G133&lt;0.356,F133&gt;=1.5,A133&lt;5.75),4.5,IF(AND(H133&gt;=11.218,A133&lt;5.05,G133&lt;0.586,F133&lt;1.5,A133&lt;5.75),1.225,IF(AND(G133&gt;=0.253,A133&gt;=5.05,G133&lt;0.586,F133&lt;1.5,A133&lt;5.75),1.3,IF(AND(B133&gt;=3.75,D133&lt;0.35,G133&gt;=0.586,F133&lt;1.5,A133&lt;5.75),1.567,IF(AND(B133&lt;2.85,D133&lt;1.35,D133&lt;1.65,A133&lt;7.1,A133&gt;=5.75),4.26,IF(AND(B133&gt;=2.85,D133&lt;1.35,D133&lt;1.65,A133&lt;7.1,A133&gt;=5.75),4.45,IF(AND(A133&lt;6.05,H133&lt;12.921,D133&gt;=1.65,A133&lt;7.1,A133&gt;=5.75),5.1,IF(AND(H133&gt;=15.338,H133&gt;=12.921,D133&gt;=1.65,A133&lt;7.1,A133&gt;=5.75),5.55,IF(AND(G133&lt;0.418,H133&lt;11.218,A133&lt;5.05,G133&lt;0.586,F133&lt;1.5,A133&lt;5.75),1.42,IF(AND(G133&gt;=0.418,H133&lt;11.218,A133&lt;5.05,G133&lt;0.586,F133&lt;1.5,A133&lt;5.75),1.3,IF(AND(H133&gt;=13.321,G133&lt;0.253,A133&gt;=5.05,G133&lt;0.586,F133&lt;1.5,A133&lt;5.75),1.7,IF(AND(H133&lt;6.089,B133&lt;3.75,D133&lt;0.35,G133&gt;=0.586,F133&lt;1.5,A133&lt;5.75),1.7,IF(AND(H133&gt;=6.089,B133&lt;3.75,D133&lt;0.35,G133&gt;=0.586,F133&lt;1.5,A133&lt;5.75),1.5,IF(AND(B133&lt;2.9,D133&lt;1.45,D133&gt;=1.35,D133&lt;1.65,A133&lt;7.1,A133&gt;=5.75),4.8,IF(AND(B133&gt;=2.9,D133&lt;1.45,D133&gt;=1.35,D133&lt;1.65,A133&lt;7.1,A133&gt;=5.75),4.475,IF(AND(B133&lt;2.5,D133&gt;=1.45,D133&gt;=1.35,D133&lt;1.65,A133&lt;7.1,A133&gt;=5.75),4.5,IF(AND(H133&lt;8.884,A133&gt;=6.05,H133&lt;12.921,D133&gt;=1.65,A133&lt;7.1,A133&gt;=5.75),5.4,IF(AND(A133&lt;6.3,H133&lt;15.338,H133&gt;=12.921,D133&gt;=1.65,A133&lt;7.1,A133&gt;=5.75),4.967,IF(AND(A133&gt;=6.3,H133&lt;15.338,H133&gt;=12.921,D133&gt;=1.65,A133&lt;7.1,A133&gt;=5.75),5.133,IF(AND(H133&lt;10.826,H133&lt;13.321,G133&lt;0.253,A133&gt;=5.05,G133&lt;0.586,F133&lt;1.5,A133&lt;5.75),1.5,IF(AND(H133&gt;=10.826,H133&lt;13.321,G133&lt;0.253,A133&gt;=5.05,G133&lt;0.586,F133&lt;1.5,A133&lt;5.75),1.4,IF(AND(H133&lt;7.47,B133&gt;=2.5,D133&gt;=1.45,D133&gt;=1.35,D133&lt;1.65,A133&lt;7.1,A133&gt;=5.75),5.1,IF(AND(H133&gt;=7.47,B133&gt;=2.5,D133&gt;=1.45,D133&gt;=1.35,D133&lt;1.65,A133&lt;7.1,A133&gt;=5.75),4.725,IF(AND(H133&lt;9.637,H133&gt;=8.884,A133&gt;=6.05,H133&lt;12.921,D133&gt;=1.65,A133&lt;7.1,A133&gt;=5.75),5.9,IF(AND(B133&lt;2.6,H133&gt;=9.637,H133&gt;=8.884,A133&gt;=6.05,H133&lt;12.921,D133&gt;=1.65,A133&lt;7.1,A133&gt;=5.75),5.8,IF(AND(B133&lt;2.75,B133&gt;=2.6,H133&gt;=9.637,H133&gt;=8.884,A133&gt;=6.05,H133&lt;12.921,D133&gt;=1.65,A133&lt;7.1,A133&gt;=5.75),5.3,IF(AND(D133&lt;2.25,B133&gt;=2.75,B133&gt;=2.6,H133&gt;=9.637,H133&gt;=8.884,A133&gt;=6.05,H133&lt;12.921,D133&gt;=1.65,A133&lt;7.1,A133&gt;=5.75),5.6,IF(AND(D133&gt;=2.25,B133&gt;=2.75,B133&gt;=2.6,H133&gt;=9.637,H133&gt;=8.884,A133&gt;=6.05,H133&lt;12.921,D133&gt;=1.65,A133&lt;7.1,A133&gt;=5.75),5.5,"shouldnthappen")))))))))))))))))))))))))))))))))</f>
        <v>6.5</v>
      </c>
      <c r="AW133" s="1" t="n">
        <f aca="false">IF(AND(G133&gt;=0.905,F133&lt;1.5),1.767,IF(AND(H133&gt;=16.674,F133&gt;=1.5),6.55,IF(AND(A133&lt;4.35,H133&lt;14.344,G133&lt;0.905,F133&lt;1.5),1.1,IF(AND(B133&lt;3.65,H133&gt;=14.344,G133&lt;0.905,F133&lt;1.5),1.5,IF(AND(B133&gt;=3.65,H133&gt;=14.344,G133&lt;0.905,F133&lt;1.5),1.65,IF(AND(B133&lt;2.6,F133&gt;=2.5,H133&lt;16.674,F133&gt;=1.5),4.5,IF(AND(D133&gt;=0.45,A133&gt;=4.35,H133&lt;14.344,G133&lt;0.905,F133&lt;1.5),1.65,IF(AND(D133&lt;1.15,A133&lt;5.9,F133&lt;2.5,H133&lt;16.674,F133&gt;=1.5),3.56,IF(AND(B133&lt;2.75,A133&gt;=5.9,F133&lt;2.5,H133&lt;16.674,F133&gt;=1.5),5,IF(AND(H133&lt;13.531,B133&gt;=2.75,A133&gt;=5.9,F133&lt;2.5,H133&lt;16.674,F133&gt;=1.5),4.333,IF(AND(B133&lt;3.2,G133&gt;=0.669,B133&gt;=2.6,F133&gt;=2.5,H133&lt;16.674,F133&gt;=1.5),5.08,IF(AND(B133&gt;=3.2,G133&gt;=0.669,B133&gt;=2.6,F133&gt;=2.5,H133&lt;16.674,F133&gt;=1.5),5.4,IF(AND(B133&lt;3.15,A133&lt;5.05,D133&lt;0.45,A133&gt;=4.35,H133&lt;14.344,G133&lt;0.905,F133&lt;1.5),1.45,IF(AND(A133&gt;=5.55,A133&gt;=5.05,D133&lt;0.45,A133&gt;=4.35,H133&lt;14.344,G133&lt;0.905,F133&lt;1.5),1.5,IF(AND(A133&lt;5.55,A133&lt;5.65,D133&gt;=1.15,A133&lt;5.9,F133&lt;2.5,H133&lt;16.674,F133&gt;=1.5),3.95,IF(AND(A133&gt;=5.55,A133&lt;5.65,D133&gt;=1.15,A133&lt;5.9,F133&lt;2.5,H133&lt;16.674,F133&gt;=1.5),3.82,IF(AND(G133&lt;0.39,A133&gt;=5.65,D133&gt;=1.15,A133&lt;5.9,F133&lt;2.5,H133&lt;16.674,F133&gt;=1.5),4.35,IF(AND(G133&gt;=0.39,A133&gt;=5.65,D133&gt;=1.15,A133&lt;5.9,F133&lt;2.5,H133&lt;16.674,F133&gt;=1.5),3.95,IF(AND(G133&lt;0.466,H133&gt;=13.531,B133&gt;=2.75,A133&gt;=5.9,F133&lt;2.5,H133&lt;16.674,F133&gt;=1.5),4.8,IF(AND(G133&gt;=0.466,H133&gt;=13.531,B133&gt;=2.75,A133&gt;=5.9,F133&lt;2.5,H133&lt;16.674,F133&gt;=1.5),4.7,IF(AND(H133&lt;10.144,D133&lt;2.05,G133&lt;0.669,B133&gt;=2.6,F133&gt;=2.5,H133&lt;16.674,F133&gt;=1.5),5.3,IF(AND(H133&gt;=10.144,D133&lt;2.05,G133&lt;0.669,B133&gt;=2.6,F133&gt;=2.5,H133&lt;16.674,F133&gt;=1.5),5.133,IF(AND(D133&gt;=2.45,D133&gt;=2.05,G133&lt;0.669,B133&gt;=2.6,F133&gt;=2.5,H133&lt;16.674,F133&gt;=1.5),5.9,IF(AND(B133&lt;3.25,B133&gt;=3.15,A133&lt;5.05,D133&lt;0.45,A133&gt;=4.35,H133&lt;14.344,G133&lt;0.905,F133&lt;1.5),1.2,IF(AND(B133&gt;=3.25,B133&gt;=3.15,A133&lt;5.05,D133&lt;0.45,A133&gt;=4.35,H133&lt;14.344,G133&lt;0.905,F133&lt;1.5),1.36,IF(AND(B133&gt;=3.8,A133&lt;5.55,A133&gt;=5.05,D133&lt;0.45,A133&gt;=4.35,H133&lt;14.344,G133&lt;0.905,F133&lt;1.5),1.3,IF(AND(G133&lt;0.05,B133&lt;3.8,A133&lt;5.55,A133&gt;=5.05,D133&lt;0.45,A133&gt;=4.35,H133&lt;14.344,G133&lt;0.905,F133&lt;1.5),1.4,IF(AND(G133&lt;0.107,G133&lt;0.395,D133&lt;2.45,D133&gt;=2.05,G133&lt;0.669,B133&gt;=2.6,F133&gt;=2.5,H133&lt;16.674,F133&gt;=1.5),5.667,IF(AND(G133&lt;0.537,G133&gt;=0.395,D133&lt;2.45,D133&gt;=2.05,G133&lt;0.669,B133&gt;=2.6,F133&gt;=2.5,H133&lt;16.674,F133&gt;=1.5),5.6,IF(AND(G133&gt;=0.537,G133&gt;=0.395,D133&lt;2.45,D133&gt;=2.05,G133&lt;0.669,B133&gt;=2.6,F133&gt;=2.5,H133&lt;16.674,F133&gt;=1.5),5.775,IF(AND(B133&lt;3.6,G133&gt;=0.05,B133&lt;3.8,A133&lt;5.55,A133&gt;=5.05,D133&lt;0.45,A133&gt;=4.35,H133&lt;14.344,G133&lt;0.905,F133&lt;1.5),1.475,IF(AND(B133&gt;=3.6,G133&gt;=0.05,B133&lt;3.8,A133&lt;5.55,A133&gt;=5.05,D133&lt;0.45,A133&gt;=4.35,H133&lt;14.344,G133&lt;0.905,F133&lt;1.5),1.5,IF(AND(G133&lt;0.312,G133&gt;=0.107,G133&lt;0.395,D133&lt;2.45,D133&gt;=2.05,G133&lt;0.669,B133&gt;=2.6,F133&gt;=2.5,H133&lt;16.674,F133&gt;=1.5),5.18,IF(AND(G133&gt;=0.312,G133&gt;=0.107,G133&lt;0.395,D133&lt;2.45,D133&gt;=2.05,G133&lt;0.669,B133&gt;=2.6,F133&gt;=2.5,H133&lt;16.674,F133&gt;=1.5),5.4,"shouldnthappen"))))))))))))))))))))))))))))))))))</f>
        <v>5.3</v>
      </c>
      <c r="AX133" s="1" t="n">
        <f aca="false">IF(AND(D133&gt;=1.3,B133&gt;=3.45),6.25,IF(AND(B133&lt;2.75,A133&lt;5.25,B133&lt;3.45),3.9,IF(AND(D133&lt;0.25,D133&lt;1.3,B133&gt;=3.45),1.16,IF(AND(A133&gt;=5.05,B133&gt;=2.75,A133&lt;5.25,B133&lt;3.45),1.7,IF(AND(D133&lt;0.7,F133&lt;2.5,A133&gt;=5.25,B133&lt;3.45),1.5,IF(AND(H133&gt;=16.284,F133&gt;=2.5,A133&gt;=5.25,B133&lt;3.45),6.6,IF(AND(G133&lt;0.123,D133&gt;=0.25,D133&lt;1.3,B133&gt;=3.45),1.3,IF(AND(A133&lt;4.5,A133&lt;5.05,B133&gt;=2.75,A133&lt;5.25,B133&lt;3.45),1.3,IF(AND(A133&lt;5.05,G133&gt;=0.123,D133&gt;=0.25,D133&lt;1.3,B133&gt;=3.45),1.6,IF(AND(B133&lt;3.15,A133&gt;=4.5,A133&lt;5.05,B133&gt;=2.75,A133&lt;5.25,B133&lt;3.45),1.54,IF(AND(B133&gt;=3.15,A133&gt;=4.5,A133&lt;5.05,B133&gt;=2.75,A133&lt;5.25,B133&lt;3.45),1.35,IF(AND(D133&gt;=1.4,A133&lt;5.9,D133&gt;=0.7,F133&lt;2.5,A133&gt;=5.25,B133&lt;3.45),4.5,IF(AND(D133&gt;=1.55,A133&gt;=5.9,D133&gt;=0.7,F133&lt;2.5,A133&gt;=5.25,B133&lt;3.45),4.95,IF(AND(G133&gt;=0.682,D133&gt;=2.05,H133&lt;16.284,F133&gt;=2.5,A133&gt;=5.25,B133&lt;3.45),5.26,IF(AND(A133&lt;5.4,A133&gt;=5.05,G133&gt;=0.123,D133&gt;=0.25,D133&lt;1.3,B133&gt;=3.45),1.64,IF(AND(A133&gt;=5.4,A133&gt;=5.05,G133&gt;=0.123,D133&gt;=0.25,D133&lt;1.3,B133&gt;=3.45),1.6,IF(AND(G133&lt;0.372,D133&lt;1.4,A133&lt;5.9,D133&gt;=0.7,F133&lt;2.5,A133&gt;=5.25,B133&lt;3.45),4.175,IF(AND(D133&lt;1.35,D133&lt;1.55,A133&gt;=5.9,D133&gt;=0.7,F133&lt;2.5,A133&gt;=5.25,B133&lt;3.45),4.2,IF(AND(B133&lt;2.35,G133&lt;0.596,D133&lt;2.05,H133&lt;16.284,F133&gt;=2.5,A133&gt;=5.25,B133&lt;3.45),5,IF(AND(G133&gt;=0.888,G133&gt;=0.596,D133&lt;2.05,H133&lt;16.284,F133&gt;=2.5,A133&gt;=5.25,B133&lt;3.45),4.8,IF(AND(A133&gt;=6.85,G133&lt;0.682,D133&gt;=2.05,H133&lt;16.284,F133&gt;=2.5,A133&gt;=5.25,B133&lt;3.45),5.4,IF(AND(A133&gt;=5.75,G133&gt;=0.372,D133&lt;1.4,A133&lt;5.9,D133&gt;=0.7,F133&lt;2.5,A133&gt;=5.25,B133&lt;3.45),3.933,IF(AND(A133&gt;=6.75,D133&gt;=1.35,D133&lt;1.55,A133&gt;=5.9,D133&gt;=0.7,F133&lt;2.5,A133&gt;=5.25,B133&lt;3.45),4.8,IF(AND(H133&lt;11.084,B133&gt;=2.35,G133&lt;0.596,D133&lt;2.05,H133&lt;16.284,F133&gt;=2.5,A133&gt;=5.25,B133&lt;3.45),5.3,IF(AND(H133&lt;8.435,G133&lt;0.888,G133&gt;=0.596,D133&lt;2.05,H133&lt;16.284,F133&gt;=2.5,A133&gt;=5.25,B133&lt;3.45),5.1,IF(AND(H133&gt;=8.435,G133&lt;0.888,G133&gt;=0.596,D133&lt;2.05,H133&lt;16.284,F133&gt;=2.5,A133&gt;=5.25,B133&lt;3.45),4.94,IF(AND(B133&lt;3.15,A133&lt;6.85,G133&lt;0.682,D133&gt;=2.05,H133&lt;16.284,F133&gt;=2.5,A133&gt;=5.25,B133&lt;3.45),5.6,IF(AND(B133&gt;=3.15,A133&lt;6.85,G133&lt;0.682,D133&gt;=2.05,H133&lt;16.284,F133&gt;=2.5,A133&gt;=5.25,B133&lt;3.45),5.74,IF(AND(G133&lt;0.572,A133&lt;5.75,G133&gt;=0.372,D133&lt;1.4,A133&lt;5.9,D133&gt;=0.7,F133&lt;2.5,A133&gt;=5.25,B133&lt;3.45),3.7,IF(AND(D133&lt;1.45,A133&lt;6.75,D133&gt;=1.35,D133&lt;1.55,A133&gt;=5.9,D133&gt;=0.7,F133&lt;2.5,A133&gt;=5.25,B133&lt;3.45),4.46,IF(AND(D133&gt;=1.45,A133&lt;6.75,D133&gt;=1.35,D133&lt;1.55,A133&gt;=5.9,D133&gt;=0.7,F133&lt;2.5,A133&gt;=5.25,B133&lt;3.45),4.567,IF(AND(H133&lt;12.532,H133&gt;=11.084,B133&gt;=2.35,G133&lt;0.596,D133&lt;2.05,H133&lt;16.284,F133&gt;=2.5,A133&gt;=5.25,B133&lt;3.45),5.8,IF(AND(H133&gt;=12.532,H133&gt;=11.084,B133&gt;=2.35,G133&lt;0.596,D133&lt;2.05,H133&lt;16.284,F133&gt;=2.5,A133&gt;=5.25,B133&lt;3.45),5.667,IF(AND(A133&gt;=5.65,G133&gt;=0.572,A133&lt;5.75,G133&gt;=0.372,D133&lt;1.4,A133&lt;5.9,D133&gt;=0.7,F133&lt;2.5,A133&gt;=5.25,B133&lt;3.45),4.2,IF(AND(G133&lt;0.862,A133&lt;5.65,G133&gt;=0.572,A133&lt;5.75,G133&gt;=0.372,D133&lt;1.4,A133&lt;5.9,D133&gt;=0.7,F133&lt;2.5,A133&gt;=5.25,B133&lt;3.45),3.9,IF(AND(G133&gt;=0.862,A133&lt;5.65,G133&gt;=0.572,A133&lt;5.75,G133&gt;=0.372,D133&lt;1.4,A133&lt;5.9,D133&gt;=0.7,F133&lt;2.5,A133&gt;=5.25,B133&lt;3.45),4,"shouldnthappen"))))))))))))))))))))))))))))))))))))</f>
        <v>4.94</v>
      </c>
      <c r="AY133" s="1" t="n">
        <f aca="false">IF(AND(H133&gt;=8.233,D133&gt;=0.8,A133&lt;5.55),3.525,IF(AND(B133&lt;2.9,H133&gt;=15.534,A133&gt;=5.55),4.8,IF(AND(H133&gt;=12.259,A133&lt;4.75,D133&lt;0.8,A133&lt;5.55),1.25,IF(AND(B133&gt;=3.85,A133&gt;=4.75,D133&lt;0.8,A133&lt;5.55),1.425,IF(AND(D133&lt;1.55,H133&lt;8.233,D133&gt;=0.8,A133&lt;5.55),3.975,IF(AND(D133&gt;=1.55,H133&lt;8.233,D133&gt;=0.8,A133&lt;5.55),4.5,IF(AND(D133&lt;0.65,D133&lt;1.7,H133&lt;15.534,A133&gt;=5.55),1.7,IF(AND(A133&gt;=7.05,D133&gt;=1.7,H133&lt;15.534,A133&gt;=5.55),6.3,IF(AND(B133&gt;=3.35,B133&gt;=2.9,H133&gt;=15.534,A133&gt;=5.55),5.4,IF(AND(B133&lt;3.1,H133&lt;12.259,A133&lt;4.75,D133&lt;0.8,A133&lt;5.55),1.367,IF(AND(B133&gt;=3.1,H133&lt;12.259,A133&lt;4.75,D133&lt;0.8,A133&lt;5.55),1.4,IF(AND(G133&gt;=0.905,B133&lt;3.85,A133&gt;=4.75,D133&lt;0.8,A133&lt;5.55),1.9,IF(AND(H133&lt;15.681,B133&lt;3.35,B133&gt;=2.9,H133&gt;=15.534,A133&gt;=5.55),5.8,IF(AND(H133&gt;=15.681,B133&lt;3.35,B133&gt;=2.9,H133&gt;=15.534,A133&gt;=5.55),5.7,IF(AND(H133&gt;=14.877,G133&lt;0.905,B133&lt;3.85,A133&gt;=4.75,D133&lt;0.8,A133&lt;5.55),1.3,IF(AND(D133&gt;=1.25,B133&lt;2.65,D133&gt;=0.65,D133&lt;1.7,H133&lt;15.534,A133&gt;=5.55),4.433,IF(AND(G133&gt;=0.622,B133&lt;3.15,A133&lt;7.05,D133&gt;=1.7,H133&lt;15.534,A133&gt;=5.55),5.08,IF(AND(H133&gt;=13.42,B133&gt;=3.15,A133&lt;7.05,D133&gt;=1.7,H133&lt;15.534,A133&gt;=5.55),5.1,IF(AND(G133&lt;0.265,H133&lt;14.877,G133&lt;0.905,B133&lt;3.85,A133&gt;=4.75,D133&lt;0.8,A133&lt;5.55),1.2,IF(AND(A133&lt;5.75,D133&lt;1.25,B133&lt;2.65,D133&gt;=0.65,D133&lt;1.7,H133&lt;15.534,A133&gt;=5.55),3.7,IF(AND(A133&gt;=5.75,D133&lt;1.25,B133&lt;2.65,D133&gt;=0.65,D133&lt;1.7,H133&lt;15.534,A133&gt;=5.55),4,IF(AND(G133&gt;=0.652,D133&lt;1.35,B133&gt;=2.65,D133&gt;=0.65,D133&lt;1.7,H133&lt;15.534,A133&gt;=5.55),3.6,IF(AND(H133&lt;7.47,D133&gt;=1.35,B133&gt;=2.65,D133&gt;=0.65,D133&lt;1.7,H133&lt;15.534,A133&gt;=5.55),5.1,IF(AND(H133&lt;10.914,G133&lt;0.622,B133&lt;3.15,A133&lt;7.05,D133&gt;=1.7,H133&lt;15.534,A133&gt;=5.55),5.36,IF(AND(H133&gt;=10.914,G133&lt;0.622,B133&lt;3.15,A133&lt;7.05,D133&gt;=1.7,H133&lt;15.534,A133&gt;=5.55),5.64,IF(AND(G133&gt;=0.657,H133&lt;13.42,B133&gt;=3.15,A133&lt;7.05,D133&gt;=1.7,H133&lt;15.534,A133&gt;=5.55),6,IF(AND(G133&gt;=0.782,G133&gt;=0.265,H133&lt;14.877,G133&lt;0.905,B133&lt;3.85,A133&gt;=4.75,D133&lt;0.8,A133&lt;5.55),1.48,IF(AND(H133&lt;11.286,G133&lt;0.652,D133&lt;1.35,B133&gt;=2.65,D133&gt;=0.65,D133&lt;1.7,H133&lt;15.534,A133&gt;=5.55),4.24,IF(AND(H133&gt;=11.286,G133&lt;0.652,D133&lt;1.35,B133&gt;=2.65,D133&gt;=0.65,D133&lt;1.7,H133&lt;15.534,A133&gt;=5.55),4.05,IF(AND(G133&lt;0.413,H133&gt;=7.47,D133&gt;=1.35,B133&gt;=2.65,D133&gt;=0.65,D133&lt;1.7,H133&lt;15.534,A133&gt;=5.55),5.1,IF(AND(H133&lt;11.325,G133&lt;0.657,H133&lt;13.42,B133&gt;=3.15,A133&lt;7.05,D133&gt;=1.7,H133&lt;15.534,A133&gt;=5.55),5.8,IF(AND(H133&gt;=11.325,G133&lt;0.657,H133&lt;13.42,B133&gt;=3.15,A133&lt;7.05,D133&gt;=1.7,H133&lt;15.534,A133&gt;=5.55),5.6,IF(AND(D133&gt;=0.35,G133&lt;0.782,G133&gt;=0.265,H133&lt;14.877,G133&lt;0.905,B133&lt;3.85,A133&gt;=4.75,D133&lt;0.8,A133&lt;5.55),1.633,IF(AND(B133&lt;2.85,G133&gt;=0.413,H133&gt;=7.47,D133&gt;=1.35,B133&gt;=2.65,D133&gt;=0.65,D133&lt;1.7,H133&lt;15.534,A133&gt;=5.55),4.6,IF(AND(D133&lt;0.15,D133&lt;0.35,G133&lt;0.782,G133&gt;=0.265,H133&lt;14.877,G133&lt;0.905,B133&lt;3.85,A133&gt;=4.75,D133&lt;0.8,A133&lt;5.55),1.5,IF(AND(D133&gt;=0.15,D133&lt;0.35,G133&lt;0.782,G133&gt;=0.265,H133&lt;14.877,G133&lt;0.905,B133&lt;3.85,A133&gt;=4.75,D133&lt;0.8,A133&lt;5.55),1.543,IF(AND(A133&gt;=6.8,B133&gt;=2.85,G133&gt;=0.413,H133&gt;=7.47,D133&gt;=1.35,B133&gt;=2.65,D133&gt;=0.65,D133&lt;1.7,H133&lt;15.534,A133&gt;=5.55),4.9,IF(AND(H133&lt;13.531,A133&lt;6.8,B133&gt;=2.85,G133&gt;=0.413,H133&gt;=7.47,D133&gt;=1.35,B133&gt;=2.65,D133&gt;=0.65,D133&lt;1.7,H133&lt;15.534,A133&gt;=5.55),4.5,IF(AND(H133&gt;=13.531,A133&lt;6.8,B133&gt;=2.85,G133&gt;=0.413,H133&gt;=7.47,D133&gt;=1.35,B133&gt;=2.65,D133&gt;=0.65,D133&lt;1.7,H133&lt;15.534,A133&gt;=5.55),4.7,"shouldnthappen")))))))))))))))))))))))))))))))))))))))</f>
        <v>6.3</v>
      </c>
      <c r="AZ133" s="1" t="n">
        <f aca="false">IF(AND(H133&gt;=15.371,B133&gt;=3.35),5.4,IF(AND(G133&gt;=0.851,H133&gt;=15.244,B133&lt;3.35),4.75,IF(AND(F133&gt;=2,H133&lt;15.371,B133&gt;=3.35),5.6,IF(AND(B133&lt;2.75,A133&lt;5.15,H133&lt;15.244,B133&lt;3.35),3.42,IF(AND(A133&gt;=7.25,G133&lt;0.851,H133&gt;=15.244,B133&lt;3.35),6.6,IF(AND(A133&lt;4.45,B133&gt;=2.75,A133&lt;5.15,H133&lt;15.244,B133&lt;3.35),1.1,IF(AND(G133&lt;0.527,A133&lt;7.25,G133&lt;0.851,H133&gt;=15.244,B133&lt;3.35),5.08,IF(AND(G133&gt;=0.527,A133&lt;7.25,G133&lt;0.851,H133&gt;=15.244,B133&lt;3.35),5.8,IF(AND(D133&gt;=0.35,B133&lt;3.7,F133&lt;2,H133&lt;15.371,B133&gt;=3.35),1.55,IF(AND(H133&lt;6.542,B133&gt;=3.7,F133&lt;2,H133&lt;15.371,B133&gt;=3.35),1.9,IF(AND(B133&lt;3.25,A133&gt;=4.45,B133&gt;=2.75,A133&lt;5.15,H133&lt;15.244,B133&lt;3.35),1.46,IF(AND(B133&gt;=3.25,A133&gt;=4.45,B133&gt;=2.75,A133&lt;5.15,H133&lt;15.244,B133&lt;3.35),1.7,IF(AND(H133&lt;13.654,B133&gt;=2.95,D133&lt;1.45,A133&gt;=5.15,H133&lt;15.244,B133&lt;3.35),4.3,IF(AND(H133&gt;=13.654,B133&gt;=2.95,D133&lt;1.45,A133&gt;=5.15,H133&lt;15.244,B133&lt;3.35),4.625,IF(AND(F133&gt;=2.5,D133&lt;1.75,D133&gt;=1.45,A133&gt;=5.15,H133&lt;15.244,B133&lt;3.35),5.3,IF(AND(G133&gt;=0.853,D133&gt;=1.75,D133&gt;=1.45,A133&gt;=5.15,H133&lt;15.244,B133&lt;3.35),5.15,IF(AND(D133&gt;=0.25,D133&lt;0.35,B133&lt;3.7,F133&lt;2,H133&lt;15.371,B133&gt;=3.35),1.3,IF(AND(B133&lt;3.85,H133&gt;=6.542,B133&gt;=3.7,F133&lt;2,H133&lt;15.371,B133&gt;=3.35),1.633,IF(AND(H133&lt;7.02,H133&lt;10.688,B133&lt;2.95,D133&lt;1.45,A133&gt;=5.15,H133&lt;15.244,B133&lt;3.35),3.98,IF(AND(G133&lt;0.338,H133&gt;=10.688,B133&lt;2.95,D133&lt;1.45,A133&gt;=5.15,H133&lt;15.244,B133&lt;3.35),4.22,IF(AND(G133&gt;=0.338,H133&gt;=10.688,B133&lt;2.95,D133&lt;1.45,A133&gt;=5.15,H133&lt;15.244,B133&lt;3.35),3.9,IF(AND(B133&lt;2.75,F133&lt;2.5,D133&lt;1.75,D133&gt;=1.45,A133&gt;=5.15,H133&lt;15.244,B133&lt;3.35),5.1,IF(AND(B133&gt;=2.75,F133&lt;2.5,D133&lt;1.75,D133&gt;=1.45,A133&gt;=5.15,H133&lt;15.244,B133&lt;3.35),4.74,IF(AND(A133&gt;=7,G133&lt;0.853,D133&gt;=1.75,D133&gt;=1.45,A133&gt;=5.15,H133&lt;15.244,B133&lt;3.35),6.5,IF(AND(G133&gt;=0.934,D133&lt;0.25,D133&lt;0.35,B133&lt;3.7,F133&lt;2,H133&lt;15.371,B133&gt;=3.35),1.7,IF(AND(D133&lt;0.25,B133&gt;=3.85,H133&gt;=6.542,B133&gt;=3.7,F133&lt;2,H133&lt;15.371,B133&gt;=3.35),1.5,IF(AND(D133&gt;=0.25,B133&gt;=3.85,H133&gt;=6.542,B133&gt;=3.7,F133&lt;2,H133&lt;15.371,B133&gt;=3.35),1.4,IF(AND(B133&lt;2.5,H133&gt;=7.02,H133&lt;10.688,B133&lt;2.95,D133&lt;1.45,A133&gt;=5.15,H133&lt;15.244,B133&lt;3.35),3.8,IF(AND(G133&gt;=0.74,A133&lt;7,G133&lt;0.853,D133&gt;=1.75,D133&gt;=1.45,A133&gt;=5.15,H133&lt;15.244,B133&lt;3.35),6,IF(AND(G133&gt;=0.61,G133&lt;0.934,D133&lt;0.25,D133&lt;0.35,B133&lt;3.7,F133&lt;2,H133&lt;15.371,B133&gt;=3.35),1.5,IF(AND(D133&lt;1.15,B133&gt;=2.5,H133&gt;=7.02,H133&lt;10.688,B133&lt;2.95,D133&lt;1.45,A133&gt;=5.15,H133&lt;15.244,B133&lt;3.35),3.5,IF(AND(D133&gt;=1.15,B133&gt;=2.5,H133&gt;=7.02,H133&lt;10.688,B133&lt;2.95,D133&lt;1.45,A133&gt;=5.15,H133&lt;15.244,B133&lt;3.35),3.6,IF(AND(G133&gt;=0.626,G133&lt;0.74,A133&lt;7,G133&lt;0.853,D133&gt;=1.75,D133&gt;=1.45,A133&gt;=5.15,H133&lt;15.244,B133&lt;3.35),4.9,IF(AND(H133&lt;13.641,G133&lt;0.61,G133&lt;0.934,D133&lt;0.25,D133&lt;0.35,B133&lt;3.7,F133&lt;2,H133&lt;15.371,B133&gt;=3.35),1.425,IF(AND(H133&gt;=13.641,G133&lt;0.61,G133&lt;0.934,D133&lt;0.25,D133&lt;0.35,B133&lt;3.7,F133&lt;2,H133&lt;15.371,B133&gt;=3.35),1.3,IF(AND(B133&lt;3.05,G133&lt;0.626,G133&lt;0.74,A133&lt;7,G133&lt;0.853,D133&gt;=1.75,D133&gt;=1.45,A133&gt;=5.15,H133&lt;15.244,B133&lt;3.35),5.475,IF(AND(B133&gt;=3.05,G133&lt;0.626,G133&lt;0.74,A133&lt;7,G133&lt;0.853,D133&gt;=1.75,D133&gt;=1.45,A133&gt;=5.15,H133&lt;15.244,B133&lt;3.35),5.633,"shouldnthappen")))))))))))))))))))))))))))))))))))))</f>
        <v>6.5</v>
      </c>
      <c r="BA133" s="1" t="n">
        <f aca="false">IF(AND(F133&gt;=2,B133&gt;=3.4),6.1,IF(AND(B133&lt;2.75,A133&lt;5.15,B133&lt;3.4),3.225,IF(AND(G133&gt;=0.821,F133&lt;2,B133&gt;=3.4),1.9,IF(AND(B133&gt;=3.2,B133&gt;=2.75,A133&lt;5.15,B133&lt;3.4),1.7,IF(AND(A133&lt;4.8,G133&lt;0.821,F133&lt;2,B133&gt;=3.4),1,IF(AND(G133&gt;=0.446,B133&lt;3.2,B133&gt;=2.75,A133&lt;5.15,B133&lt;3.4),1.1,IF(AND(G133&lt;0.356,D133&lt;1.45,A133&lt;6.25,A133&gt;=5.15,B133&lt;3.4),4.32,IF(AND(G133&lt;0.591,D133&gt;=1.45,A133&lt;6.25,A133&gt;=5.15,B133&lt;3.4),4.6,IF(AND(D133&lt;1.75,G133&lt;0.597,A133&gt;=6.25,A133&gt;=5.15,B133&lt;3.4),4.86,IF(AND(H133&gt;=16.472,G133&gt;=0.597,A133&gt;=6.25,A133&gt;=5.15,B133&lt;3.4),6.6,IF(AND(G133&lt;0.063,G133&lt;0.446,B133&lt;3.2,B133&gt;=2.75,A133&lt;5.15,B133&lt;3.4),1.4,IF(AND(A133&gt;=5.95,G133&gt;=0.356,D133&lt;1.45,A133&lt;6.25,A133&gt;=5.15,B133&lt;3.4),4.6,IF(AND(B133&gt;=2.9,G133&gt;=0.591,D133&gt;=1.45,A133&lt;6.25,A133&gt;=5.15,B133&lt;3.4),4.867,IF(AND(D133&gt;=2.4,H133&lt;16.472,G133&gt;=0.597,A133&gt;=6.25,A133&gt;=5.15,B133&lt;3.4),6,IF(AND(A133&lt;5.45,B133&gt;=3.85,A133&gt;=4.8,G133&lt;0.821,F133&lt;2,B133&gt;=3.4),1.3,IF(AND(A133&gt;=5.45,B133&gt;=3.85,A133&gt;=4.8,G133&lt;0.821,F133&lt;2,B133&gt;=3.4),1.45,IF(AND(H133&lt;14.273,G133&gt;=0.063,G133&lt;0.446,B133&lt;3.2,B133&gt;=2.75,A133&lt;5.15,B133&lt;3.4),1.5,IF(AND(H133&gt;=14.273,G133&gt;=0.063,G133&lt;0.446,B133&lt;3.2,B133&gt;=2.75,A133&lt;5.15,B133&lt;3.4),1.6,IF(AND(G133&gt;=0.572,A133&lt;5.95,G133&gt;=0.356,D133&lt;1.45,A133&lt;6.25,A133&gt;=5.15,B133&lt;3.4),3.9,IF(AND(G133&lt;0.827,B133&lt;2.9,G133&gt;=0.591,D133&gt;=1.45,A133&lt;6.25,A133&gt;=5.15,B133&lt;3.4),4.9,IF(AND(G133&gt;=0.827,B133&lt;2.9,G133&gt;=0.591,D133&gt;=1.45,A133&lt;6.25,A133&gt;=5.15,B133&lt;3.4),5.1,IF(AND(A133&gt;=7.2,B133&lt;3.05,D133&gt;=1.75,G133&lt;0.597,A133&gt;=6.25,A133&gt;=5.15,B133&lt;3.4),6.7,IF(AND(G133&lt;0.353,B133&gt;=3.05,D133&gt;=1.75,G133&lt;0.597,A133&gt;=6.25,A133&gt;=5.15,B133&lt;3.4),5.22,IF(AND(G133&gt;=0.353,B133&gt;=3.05,D133&gt;=1.75,G133&lt;0.597,A133&gt;=6.25,A133&gt;=5.15,B133&lt;3.4),5.65,IF(AND(A133&lt;6.55,D133&lt;2.4,H133&lt;16.472,G133&gt;=0.597,A133&gt;=6.25,A133&gt;=5.15,B133&lt;3.4),5.033,IF(AND(H133&lt;12.719,G133&lt;0.385,B133&lt;3.85,A133&gt;=4.8,G133&lt;0.821,F133&lt;2,B133&gt;=3.4),1.54,IF(AND(H133&gt;=12.719,G133&lt;0.385,B133&lt;3.85,A133&gt;=4.8,G133&lt;0.821,F133&lt;2,B133&gt;=3.4),1.3,IF(AND(B133&lt;3.6,G133&gt;=0.385,B133&lt;3.85,A133&gt;=4.8,G133&lt;0.821,F133&lt;2,B133&gt;=3.4),1.325,IF(AND(B133&gt;=3.6,G133&gt;=0.385,B133&lt;3.85,A133&gt;=4.8,G133&lt;0.821,F133&lt;2,B133&gt;=3.4),1.55,IF(AND(D133&lt;1.05,G133&lt;0.572,A133&lt;5.95,G133&gt;=0.356,D133&lt;1.45,A133&lt;6.25,A133&gt;=5.15,B133&lt;3.4),3.633,IF(AND(D133&gt;=2.15,A133&lt;7.2,B133&lt;3.05,D133&gt;=1.75,G133&lt;0.597,A133&gt;=6.25,A133&gt;=5.15,B133&lt;3.4),5.667,IF(AND(H133&lt;13.094,A133&gt;=6.55,D133&lt;2.4,H133&lt;16.472,G133&gt;=0.597,A133&gt;=6.25,A133&gt;=5.15,B133&lt;3.4),5.2,IF(AND(D133&lt;1.15,D133&gt;=1.05,G133&lt;0.572,A133&lt;5.95,G133&gt;=0.356,D133&lt;1.45,A133&lt;6.25,A133&gt;=5.15,B133&lt;3.4),3.8,IF(AND(D133&gt;=1.15,D133&gt;=1.05,G133&lt;0.572,A133&lt;5.95,G133&gt;=0.356,D133&lt;1.45,A133&lt;6.25,A133&gt;=5.15,B133&lt;3.4),3.9,IF(AND(G133&gt;=0.487,D133&lt;2.15,A133&lt;7.2,B133&lt;3.05,D133&gt;=1.75,G133&lt;0.597,A133&gt;=6.25,A133&gt;=5.15,B133&lt;3.4),5.8,IF(AND(A133&lt;6.8,H133&gt;=13.094,A133&gt;=6.55,D133&lt;2.4,H133&lt;16.472,G133&gt;=0.597,A133&gt;=6.25,A133&gt;=5.15,B133&lt;3.4),4.52,IF(AND(A133&gt;=6.8,H133&gt;=13.094,A133&gt;=6.55,D133&lt;2.4,H133&lt;16.472,G133&gt;=0.597,A133&gt;=6.25,A133&gt;=5.15,B133&lt;3.4),4.75,IF(AND(B133&lt;2.95,G133&lt;0.487,D133&lt;2.15,A133&lt;7.2,B133&lt;3.05,D133&gt;=1.75,G133&lt;0.597,A133&gt;=6.25,A133&gt;=5.15,B133&lt;3.4),5.6,IF(AND(B133&gt;=2.95,G133&lt;0.487,D133&lt;2.15,A133&lt;7.2,B133&lt;3.05,D133&gt;=1.75,G133&lt;0.597,A133&gt;=6.25,A133&gt;=5.15,B133&lt;3.4),5.5,"shouldnthappen")))))))))))))))))))))))))))))))))))))))</f>
        <v>5.2</v>
      </c>
      <c r="BB133" s="1" t="n">
        <f aca="false">IF(AND(A133&lt;4.35,B133&lt;3.25,F133&lt;1.5),1.1,IF(AND(H133&lt;14.005,A133&gt;=4.35,B133&lt;3.25,F133&lt;1.5),1.3,IF(AND(H133&gt;=14.005,A133&gt;=4.35,B133&lt;3.25,F133&lt;1.5),1.6,IF(AND(G133&gt;=0.905,A133&lt;5.15,B133&gt;=3.25,F133&lt;1.5),1.9,IF(AND(B133&lt;3.45,A133&gt;=5.15,B133&gt;=3.25,F133&lt;1.5),1.6,IF(AND(F133&gt;=2.5,D133&gt;=1.35,D133&lt;1.75,F133&gt;=1.5),4.867,IF(AND(A133&gt;=7.05,D133&gt;=2.05,D133&gt;=1.75,F133&gt;=1.5),6.35,IF(AND(D133&gt;=0.4,G133&lt;0.905,A133&lt;5.15,B133&gt;=3.25,F133&lt;1.5),1.65,IF(AND(B133&lt;3.6,B133&gt;=3.45,A133&gt;=5.15,B133&gt;=3.25,F133&lt;1.5),1.35,IF(AND(H133&lt;6.808,H133&lt;9.386,D133&lt;1.35,D133&lt;1.75,F133&gt;=1.5),4.05,IF(AND(H133&gt;=6.808,H133&lt;9.386,D133&lt;1.35,D133&lt;1.75,F133&gt;=1.5),3.46,IF(AND(B133&lt;2.45,F133&lt;2.5,D133&gt;=1.35,D133&lt;1.75,F133&gt;=1.5),4.5,IF(AND(H133&gt;=13.115,D133&lt;1.95,D133&lt;2.05,D133&gt;=1.75,F133&gt;=1.5),4.85,IF(AND(G133&lt;0.196,D133&gt;=1.95,D133&lt;2.05,D133&gt;=1.75,F133&gt;=1.5),6.7,IF(AND(G133&gt;=0.196,D133&gt;=1.95,D133&lt;2.05,D133&gt;=1.75,F133&gt;=1.5),5.12,IF(AND(H133&lt;10.925,D133&lt;0.4,G133&lt;0.905,A133&lt;5.15,B133&gt;=3.25,F133&lt;1.5),1.4,IF(AND(H133&gt;=10.925,D133&lt;0.4,G133&lt;0.905,A133&lt;5.15,B133&gt;=3.25,F133&lt;1.5),1.45,IF(AND(H133&lt;14.096,B133&gt;=3.6,B133&gt;=3.45,A133&gt;=5.15,B133&gt;=3.25,F133&lt;1.5),1.42,IF(AND(H133&gt;=14.096,B133&gt;=3.6,B133&gt;=3.45,A133&gt;=5.15,B133&gt;=3.25,F133&lt;1.5),1.7,IF(AND(B133&lt;2.45,D133&lt;1.15,H133&gt;=9.386,D133&lt;1.35,D133&lt;1.75,F133&gt;=1.5),3.6,IF(AND(B133&gt;=2.45,D133&lt;1.15,H133&gt;=9.386,D133&lt;1.35,D133&lt;1.75,F133&gt;=1.5),3.9,IF(AND(G133&lt;0.246,D133&gt;=1.15,H133&gt;=9.386,D133&lt;1.35,D133&lt;1.75,F133&gt;=1.5),4.4,IF(AND(B133&lt;2.75,B133&gt;=2.45,F133&lt;2.5,D133&gt;=1.35,D133&lt;1.75,F133&gt;=1.5),5.1,IF(AND(H133&lt;11.084,H133&lt;13.115,D133&lt;1.95,D133&lt;2.05,D133&gt;=1.75,F133&gt;=1.5),5.35,IF(AND(H133&gt;=11.084,H133&lt;13.115,D133&lt;1.95,D133&lt;2.05,D133&gt;=1.75,F133&gt;=1.5),5.7,IF(AND(H133&lt;15.52,D133&lt;2.25,A133&lt;7.05,D133&gt;=2.05,D133&gt;=1.75,F133&gt;=1.5),5.45,IF(AND(H133&gt;=15.52,D133&lt;2.25,A133&lt;7.05,D133&gt;=2.05,D133&gt;=1.75,F133&gt;=1.5),5.725,IF(AND(G133&gt;=0.775,D133&gt;=2.25,A133&lt;7.05,D133&gt;=2.05,D133&gt;=1.75,F133&gt;=1.5),5.2,IF(AND(D133&lt;1.25,G133&gt;=0.246,D133&gt;=1.15,H133&gt;=9.386,D133&lt;1.35,D133&lt;1.75,F133&gt;=1.5),4.05,IF(AND(A133&lt;5.85,B133&gt;=2.75,B133&gt;=2.45,F133&lt;2.5,D133&gt;=1.35,D133&lt;1.75,F133&gt;=1.5),4.5,IF(AND(B133&lt;3.3,G133&lt;0.775,D133&gt;=2.25,A133&lt;7.05,D133&gt;=2.05,D133&gt;=1.75,F133&gt;=1.5),5.64,IF(AND(B133&gt;=3.3,G133&lt;0.775,D133&gt;=2.25,A133&lt;7.05,D133&gt;=2.05,D133&gt;=1.75,F133&gt;=1.5),5.6,IF(AND(A133&lt;5.9,D133&gt;=1.25,G133&gt;=0.246,D133&gt;=1.15,H133&gt;=9.386,D133&lt;1.35,D133&lt;1.75,F133&gt;=1.5),4.2,IF(AND(A133&gt;=5.9,D133&gt;=1.25,G133&gt;=0.246,D133&gt;=1.15,H133&gt;=9.386,D133&lt;1.35,D133&lt;1.75,F133&gt;=1.5),4,IF(AND(G133&gt;=0.437,A133&gt;=5.85,B133&gt;=2.75,B133&gt;=2.45,F133&lt;2.5,D133&gt;=1.35,D133&lt;1.75,F133&gt;=1.5),4.75,IF(AND(H133&lt;9.446,G133&lt;0.437,A133&gt;=5.85,B133&gt;=2.75,B133&gt;=2.45,F133&lt;2.5,D133&gt;=1.35,D133&lt;1.75,F133&gt;=1.5),4.6,IF(AND(H133&gt;=9.446,G133&lt;0.437,A133&gt;=5.85,B133&gt;=2.75,B133&gt;=2.45,F133&lt;2.5,D133&gt;=1.35,D133&lt;1.75,F133&gt;=1.5),4.7,"shouldnthappen")))))))))))))))))))))))))))))))))))))</f>
        <v>5.35</v>
      </c>
      <c r="BC133" s="1" t="n">
        <f aca="false">IF(AND(G133&gt;=0.905,F133&lt;1.5),1.65,IF(AND(D133&gt;=0.45,G133&lt;0.905,F133&lt;1.5),1.65,IF(AND(A133&lt;5.15,D133&lt;1.55,F133&gt;=1.5),3.225,IF(AND(F133&gt;=2.5,A133&gt;=5.15,D133&lt;1.55,F133&gt;=1.5),5.05,IF(AND(H133&lt;5.767,A133&lt;7.05,D133&gt;=1.55,F133&gt;=1.5),4.5,IF(AND(D133&lt;1.7,A133&gt;=7.05,D133&gt;=1.55,F133&gt;=1.5),5.8,IF(AND(A133&gt;=5.3,G133&lt;0.207,D133&lt;0.45,G133&lt;0.905,F133&lt;1.5),1.3,IF(AND(D133&gt;=0.35,G133&gt;=0.207,D133&lt;0.45,G133&lt;0.905,F133&lt;1.5),1.5,IF(AND(G133&lt;0.155,D133&gt;=1.7,A133&gt;=7.05,D133&gt;=1.55,F133&gt;=1.5),6.7,IF(AND(G133&gt;=0.155,D133&gt;=1.7,A133&gt;=7.05,D133&gt;=1.55,F133&gt;=1.5),6.34,IF(AND(G133&lt;0.05,A133&lt;5.3,G133&lt;0.207,D133&lt;0.45,G133&lt;0.905,F133&lt;1.5),1.4,IF(AND(G133&gt;=0.05,A133&lt;5.3,G133&lt;0.207,D133&lt;0.45,G133&lt;0.905,F133&lt;1.5),1.5,IF(AND(A133&lt;4.5,D133&lt;0.35,G133&gt;=0.207,D133&lt;0.45,G133&lt;0.905,F133&lt;1.5),1.3,IF(AND(G133&lt;0.308,A133&lt;6.2,F133&lt;2.5,A133&gt;=5.15,D133&lt;1.55,F133&gt;=1.5),4.5,IF(AND(D133&lt;1.35,A133&gt;=6.2,F133&lt;2.5,A133&gt;=5.15,D133&lt;1.55,F133&gt;=1.5),4.367,IF(AND(D133&lt;1.85,A133&lt;6.15,H133&gt;=5.767,A133&lt;7.05,D133&gt;=1.55,F133&gt;=1.5),4.933,IF(AND(G133&gt;=0.558,A133&gt;=4.5,D133&lt;0.35,G133&gt;=0.207,D133&lt;0.45,G133&lt;0.905,F133&lt;1.5),1.5,IF(AND(H133&gt;=13.383,G133&gt;=0.308,A133&lt;6.2,F133&lt;2.5,A133&gt;=5.15,D133&lt;1.55,F133&gt;=1.5),4.7,IF(AND(H133&gt;=12.206,D133&gt;=1.35,A133&gt;=6.2,F133&lt;2.5,A133&gt;=5.15,D133&lt;1.55,F133&gt;=1.5),4.575,IF(AND(A133&lt;5.7,D133&gt;=1.85,A133&lt;6.15,H133&gt;=5.767,A133&lt;7.05,D133&gt;=1.55,F133&gt;=1.5),4.9,IF(AND(A133&gt;=5.7,D133&gt;=1.85,A133&lt;6.15,H133&gt;=5.767,A133&lt;7.05,D133&gt;=1.55,F133&gt;=1.5),5.1,IF(AND(G133&lt;0.079,G133&lt;0.364,A133&gt;=6.15,H133&gt;=5.767,A133&lt;7.05,D133&gt;=1.55,F133&gt;=1.5),5.6,IF(AND(G133&gt;=0.079,G133&lt;0.364,A133&gt;=6.15,H133&gt;=5.767,A133&lt;7.05,D133&gt;=1.55,F133&gt;=1.5),5.25,IF(AND(G133&gt;=0.447,G133&lt;0.558,A133&gt;=4.5,D133&lt;0.35,G133&gt;=0.207,D133&lt;0.45,G133&lt;0.905,F133&lt;1.5),1.3,IF(AND(B133&gt;=2.95,H133&lt;13.383,G133&gt;=0.308,A133&lt;6.2,F133&lt;2.5,A133&gt;=5.15,D133&lt;1.55,F133&gt;=1.5),4.6,IF(AND(B133&lt;2.65,H133&lt;12.206,D133&gt;=1.35,A133&gt;=6.2,F133&lt;2.5,A133&gt;=5.15,D133&lt;1.55,F133&gt;=1.5),4.9,IF(AND(D133&lt;2.45,A133&lt;6.6,G133&gt;=0.364,A133&gt;=6.15,H133&gt;=5.767,A133&lt;7.05,D133&gt;=1.55,F133&gt;=1.5),5.6,IF(AND(D133&gt;=2.45,A133&lt;6.6,G133&gt;=0.364,A133&gt;=6.15,H133&gt;=5.767,A133&lt;7.05,D133&gt;=1.55,F133&gt;=1.5),6,IF(AND(H133&lt;12.921,A133&gt;=6.6,G133&gt;=0.364,A133&gt;=6.15,H133&gt;=5.767,A133&lt;7.05,D133&gt;=1.55,F133&gt;=1.5),5.725,IF(AND(H133&gt;=12.921,A133&gt;=6.6,G133&gt;=0.364,A133&gt;=6.15,H133&gt;=5.767,A133&lt;7.05,D133&gt;=1.55,F133&gt;=1.5),5.367,IF(AND(B133&lt;3.15,G133&lt;0.447,G133&lt;0.558,A133&gt;=4.5,D133&lt;0.35,G133&gt;=0.207,D133&lt;0.45,G133&lt;0.905,F133&lt;1.5),1.5,IF(AND(B133&gt;=3.15,G133&lt;0.447,G133&lt;0.558,A133&gt;=4.5,D133&lt;0.35,G133&gt;=0.207,D133&lt;0.45,G133&lt;0.905,F133&lt;1.5),1.36,IF(AND(B133&gt;=2.85,B133&lt;2.95,H133&lt;13.383,G133&gt;=0.308,A133&lt;6.2,F133&lt;2.5,A133&gt;=5.15,D133&lt;1.55,F133&gt;=1.5),3.6,IF(AND(H133&lt;9.446,B133&gt;=2.65,H133&lt;12.206,D133&gt;=1.35,A133&gt;=6.2,F133&lt;2.5,A133&gt;=5.15,D133&lt;1.55,F133&gt;=1.5),4.6,IF(AND(H133&gt;=9.446,B133&gt;=2.65,H133&lt;12.206,D133&gt;=1.35,A133&gt;=6.2,F133&lt;2.5,A133&gt;=5.15,D133&lt;1.55,F133&gt;=1.5),4.7,IF(AND(D133&lt;1.2,B133&lt;2.85,B133&lt;2.95,H133&lt;13.383,G133&gt;=0.308,A133&lt;6.2,F133&lt;2.5,A133&gt;=5.15,D133&lt;1.55,F133&gt;=1.5),3.75,IF(AND(G133&lt;0.356,D133&gt;=1.2,B133&lt;2.85,B133&lt;2.95,H133&lt;13.383,G133&gt;=0.308,A133&lt;6.2,F133&lt;2.5,A133&gt;=5.15,D133&lt;1.55,F133&gt;=1.5),4.2,IF(AND(G133&gt;=0.356,D133&gt;=1.2,B133&lt;2.85,B133&lt;2.95,H133&lt;13.383,G133&gt;=0.308,A133&lt;6.2,F133&lt;2.5,A133&gt;=5.15,D133&lt;1.55,F133&gt;=1.5),3.96,"shouldnthappen"))))))))))))))))))))))))))))))))))))))</f>
        <v>6.34</v>
      </c>
      <c r="BD133" s="1" t="n">
        <f aca="false">IF(AND(B133&lt;2.7,A133&lt;5.3,B133&lt;3.15),3.42,IF(AND(F133&lt;2.5,A133&gt;=5.85,B133&gt;=3.15),4.7,IF(AND(A133&lt;4.35,B133&gt;=2.7,A133&lt;5.3,B133&lt;3.15),1.1,IF(AND(A133&gt;=4.35,B133&gt;=2.7,A133&lt;5.3,B133&lt;3.15),1.42,IF(AND(A133&gt;=7.05,F133&gt;=2.5,A133&gt;=5.3,B133&lt;3.15),6.067,IF(AND(D133&gt;=0.45,A133&lt;5.05,A133&lt;5.85,B133&gt;=3.15),1.6,IF(AND(B133&lt;3.35,A133&gt;=5.05,A133&lt;5.85,B133&gt;=3.15),1.7,IF(AND(A133&gt;=6.85,F133&gt;=2.5,A133&gt;=5.85,B133&gt;=3.15),6.22,IF(AND(D133&lt;1.25,D133&lt;1.35,F133&lt;2.5,A133&gt;=5.3,B133&lt;3.15),4.033,IF(AND(D133&gt;=1.25,D133&lt;1.35,F133&lt;2.5,A133&gt;=5.3,B133&lt;3.15),4.233,IF(AND(A133&lt;6.05,D133&gt;=1.35,F133&lt;2.5,A133&gt;=5.3,B133&lt;3.15),5.1,IF(AND(H133&gt;=13.29,A133&lt;7.05,F133&gt;=2.5,A133&gt;=5.3,B133&lt;3.15),4.96,IF(AND(G133&gt;=0.858,D133&lt;0.45,A133&lt;5.05,A133&lt;5.85,B133&gt;=3.15),1.3,IF(AND(D133&gt;=0.35,B133&gt;=3.35,A133&gt;=5.05,A133&lt;5.85,B133&gt;=3.15),1.4,IF(AND(B133&lt;3.25,A133&lt;6.85,F133&gt;=2.5,A133&gt;=5.85,B133&gt;=3.15),5.233,IF(AND(A133&gt;=6.8,A133&gt;=6.05,D133&gt;=1.35,F133&lt;2.5,A133&gt;=5.3,B133&lt;3.15),4.9,IF(AND(G133&gt;=0.622,H133&lt;13.29,A133&lt;7.05,F133&gt;=2.5,A133&gt;=5.3,B133&lt;3.15),5.067,IF(AND(H133&lt;8.834,G133&lt;0.858,D133&lt;0.45,A133&lt;5.05,A133&lt;5.85,B133&gt;=3.15),1.4,IF(AND(G133&lt;0.774,B133&gt;=3.25,A133&lt;6.85,F133&gt;=2.5,A133&gt;=5.85,B133&gt;=3.15),5.8,IF(AND(G133&gt;=0.774,B133&gt;=3.25,A133&lt;6.85,F133&gt;=2.5,A133&gt;=5.85,B133&gt;=3.15),5.4,IF(AND(H133&gt;=12.206,A133&lt;6.8,A133&gt;=6.05,D133&gt;=1.35,F133&lt;2.5,A133&gt;=5.3,B133&lt;3.15),4.5,IF(AND(G133&gt;=0.439,G133&lt;0.622,H133&lt;13.29,A133&lt;7.05,F133&gt;=2.5,A133&gt;=5.3,B133&lt;3.15),5.667,IF(AND(G133&lt;0.227,H133&gt;=8.834,G133&lt;0.858,D133&lt;0.45,A133&lt;5.05,A133&lt;5.85,B133&gt;=3.15),1.4,IF(AND(G133&gt;=0.227,H133&gt;=8.834,G133&lt;0.858,D133&lt;0.45,A133&lt;5.05,A133&lt;5.85,B133&gt;=3.15),1.3,IF(AND(G133&gt;=0.934,B133&lt;3.75,D133&lt;0.35,B133&gt;=3.35,A133&gt;=5.05,A133&lt;5.85,B133&gt;=3.15),1.7,IF(AND(G133&lt;0.823,B133&gt;=3.75,D133&lt;0.35,B133&gt;=3.35,A133&gt;=5.05,A133&lt;5.85,B133&gt;=3.15),1.55,IF(AND(G133&gt;=0.823,B133&gt;=3.75,D133&lt;0.35,B133&gt;=3.35,A133&gt;=5.05,A133&lt;5.85,B133&gt;=3.15),1.5,IF(AND(A133&lt;6.2,H133&lt;12.206,A133&lt;6.8,A133&gt;=6.05,D133&gt;=1.35,F133&lt;2.5,A133&gt;=5.3,B133&lt;3.15),4.6,IF(AND(A133&gt;=6.2,H133&lt;12.206,A133&lt;6.8,A133&gt;=6.05,D133&gt;=1.35,F133&lt;2.5,A133&gt;=5.3,B133&lt;3.15),4.74,IF(AND(H133&gt;=10.667,G133&lt;0.439,G133&lt;0.622,H133&lt;13.29,A133&lt;7.05,F133&gt;=2.5,A133&gt;=5.3,B133&lt;3.15),5.6,IF(AND(H133&lt;13.67,G133&lt;0.934,B133&lt;3.75,D133&lt;0.35,B133&gt;=3.35,A133&gt;=5.05,A133&lt;5.85,B133&gt;=3.15),1.48,IF(AND(H133&gt;=13.67,G133&lt;0.934,B133&lt;3.75,D133&lt;0.35,B133&gt;=3.35,A133&gt;=5.05,A133&lt;5.85,B133&gt;=3.15),1.3,IF(AND(G133&lt;0.301,H133&lt;10.667,G133&lt;0.439,G133&lt;0.622,H133&lt;13.29,A133&lt;7.05,F133&gt;=2.5,A133&gt;=5.3,B133&lt;3.15),5.2,IF(AND(G133&gt;=0.301,H133&lt;10.667,G133&lt;0.439,G133&lt;0.622,H133&lt;13.29,A133&lt;7.05,F133&gt;=2.5,A133&gt;=5.3,B133&lt;3.15),5.067,"shouldnthappen"))))))))))))))))))))))))))))))))))</f>
        <v>6.067</v>
      </c>
      <c r="BE133" s="1" t="n">
        <f aca="false">IF(AND(B133&gt;=3.85,A133&gt;=5.05,F133&lt;1.5),1.4,IF(AND(A133&lt;5.25,A133&lt;5.75,F133&gt;=1.5),3.15,IF(AND(A133&lt;4.95,B133&lt;3.15,A133&lt;5.05,F133&lt;1.5),1.46,IF(AND(A133&gt;=4.95,B133&lt;3.15,A133&lt;5.05,F133&lt;1.5),1.6,IF(AND(H133&lt;8.834,B133&gt;=3.15,A133&lt;5.05,F133&lt;1.5),1.4,IF(AND(D133&lt;0.25,B133&lt;3.85,A133&gt;=5.05,F133&lt;1.5),1.48,IF(AND(D133&gt;=0.25,B133&lt;3.85,A133&gt;=5.05,F133&lt;1.5),1.7,IF(AND(F133&gt;=2.5,A133&gt;=5.25,A133&lt;5.75,F133&gt;=1.5),4.9,IF(AND(H133&lt;12.45,H133&gt;=8.834,B133&gt;=3.15,A133&lt;5.05,F133&lt;1.5),1.25,IF(AND(H133&gt;=12.45,H133&gt;=8.834,B133&gt;=3.15,A133&lt;5.05,F133&lt;1.5),1.32,IF(AND(G133&lt;0.283,F133&lt;2.5,A133&gt;=5.25,A133&lt;5.75,F133&gt;=1.5),4.3,IF(AND(H133&lt;6.712,H133&lt;11.275,D133&lt;1.55,A133&gt;=5.75,F133&gt;=1.5),5,IF(AND(H133&lt;13.101,H133&gt;=11.275,D133&lt;1.55,A133&gt;=5.75,F133&gt;=1.5),3.933,IF(AND(H133&gt;=13.101,H133&gt;=11.275,D133&lt;1.55,A133&gt;=5.75,F133&gt;=1.5),4.5,IF(AND(A133&gt;=7.3,D133&lt;2.45,D133&gt;=1.55,A133&gt;=5.75,F133&gt;=1.5),6.7,IF(AND(B133&lt;3.45,D133&gt;=2.45,D133&gt;=1.55,A133&gt;=5.75,F133&gt;=1.5),5.925,IF(AND(B133&gt;=3.45,D133&gt;=2.45,D133&gt;=1.55,A133&gt;=5.75,F133&gt;=1.5),6.1,IF(AND(B133&gt;=2.8,G133&gt;=0.283,F133&lt;2.5,A133&gt;=5.25,A133&lt;5.75,F133&gt;=1.5),4.2,IF(AND(D133&lt;1.35,H133&gt;=6.712,H133&lt;11.275,D133&lt;1.55,A133&gt;=5.75,F133&gt;=1.5),4.35,IF(AND(D133&lt;1.05,B133&lt;2.8,G133&gt;=0.283,F133&lt;2.5,A133&gt;=5.25,A133&lt;5.75,F133&gt;=1.5),3.567,IF(AND(D133&gt;=1.05,B133&lt;2.8,G133&gt;=0.283,F133&lt;2.5,A133&gt;=5.25,A133&lt;5.75,F133&gt;=1.5),3.925,IF(AND(B133&lt;2.65,D133&gt;=1.35,H133&gt;=6.712,H133&lt;11.275,D133&lt;1.55,A133&gt;=5.75,F133&gt;=1.5),4.9,IF(AND(B133&gt;=2.65,D133&gt;=1.35,H133&gt;=6.712,H133&lt;11.275,D133&lt;1.55,A133&gt;=5.75,F133&gt;=1.5),4.625,IF(AND(H133&gt;=14.683,G133&gt;=0.628,A133&lt;7.3,D133&lt;2.45,D133&gt;=1.55,A133&gt;=5.75,F133&gt;=1.5),5.4,IF(AND(D133&lt;1.95,H133&lt;8.884,G133&lt;0.628,A133&lt;7.3,D133&lt;2.45,D133&gt;=1.55,A133&gt;=5.75,F133&gt;=1.5),5.1,IF(AND(D133&gt;=1.95,H133&lt;8.884,G133&lt;0.628,A133&lt;7.3,D133&lt;2.45,D133&gt;=1.55,A133&gt;=5.75,F133&gt;=1.5),5.22,IF(AND(A133&lt;6.05,H133&gt;=8.884,G133&lt;0.628,A133&lt;7.3,D133&lt;2.45,D133&gt;=1.55,A133&gt;=5.75,F133&gt;=1.5),5.1,IF(AND(G133&lt;0.817,H133&lt;14.683,G133&gt;=0.628,A133&lt;7.3,D133&lt;2.45,D133&gt;=1.55,A133&gt;=5.75,F133&gt;=1.5),4.967,IF(AND(G133&gt;=0.817,H133&lt;14.683,G133&gt;=0.628,A133&lt;7.3,D133&lt;2.45,D133&gt;=1.55,A133&gt;=5.75,F133&gt;=1.5),5.1,IF(AND(H133&lt;9.637,A133&gt;=6.05,H133&gt;=8.884,G133&lt;0.628,A133&lt;7.3,D133&lt;2.45,D133&gt;=1.55,A133&gt;=5.75,F133&gt;=1.5),5.9,IF(AND(D133&lt;1.85,H133&gt;=9.637,A133&gt;=6.05,H133&gt;=8.884,G133&lt;0.628,A133&lt;7.3,D133&lt;2.45,D133&gt;=1.55,A133&gt;=5.75,F133&gt;=1.5),5.733,IF(AND(G133&gt;=0.388,D133&gt;=1.85,H133&gt;=9.637,A133&gt;=6.05,H133&gt;=8.884,G133&lt;0.628,A133&lt;7.3,D133&lt;2.45,D133&gt;=1.55,A133&gt;=5.75,F133&gt;=1.5),5.64,IF(AND(B133&lt;2.95,G133&lt;0.388,D133&gt;=1.85,H133&gt;=9.637,A133&gt;=6.05,H133&gt;=8.884,G133&lt;0.628,A133&lt;7.3,D133&lt;2.45,D133&gt;=1.55,A133&gt;=5.75,F133&gt;=1.5),5.5,IF(AND(B133&gt;=2.95,G133&lt;0.388,D133&gt;=1.85,H133&gt;=9.637,A133&gt;=6.05,H133&gt;=8.884,G133&lt;0.628,A133&lt;7.3,D133&lt;2.45,D133&gt;=1.55,A133&gt;=5.75,F133&gt;=1.5),5.333,"shouldnthappen"))))))))))))))))))))))))))))))))))</f>
        <v>6.7</v>
      </c>
      <c r="BF133" s="1" t="n">
        <f aca="false">IF(AND(D133&gt;=0.35,F133&lt;1.5),1.65,IF(AND(H133&gt;=16.227,D133&gt;=1.55,F133&gt;=1.5),6.533,IF(AND(A133&gt;=5.45,G133&lt;0.174,D133&lt;0.35,F133&lt;1.5),1.7,IF(AND(D133&lt;0.15,G133&gt;=0.174,D133&lt;0.35,F133&lt;1.5),1.38,IF(AND(D133&gt;=1.15,D133&lt;1.25,D133&lt;1.55,F133&gt;=1.5),3.967,IF(AND(H133&lt;8.376,A133&lt;5.45,G133&lt;0.174,D133&lt;0.35,F133&lt;1.5),1.4,IF(AND(H133&gt;=8.376,A133&lt;5.45,G133&lt;0.174,D133&lt;0.35,F133&lt;1.5),1.5,IF(AND(B133&lt;3.1,D133&gt;=0.15,G133&gt;=0.174,D133&lt;0.35,F133&lt;1.5),1.475,IF(AND(H133&lt;10.258,D133&lt;1.15,D133&lt;1.25,D133&lt;1.55,F133&gt;=1.5),3.24,IF(AND(H133&gt;=10.258,D133&lt;1.15,D133&lt;1.25,D133&lt;1.55,F133&gt;=1.5),3.875,IF(AND(F133&gt;=2.5,H133&lt;10.927,D133&gt;=1.25,D133&lt;1.55,F133&gt;=1.5),5.05,IF(AND(D133&lt;1.35,H133&gt;=10.927,D133&gt;=1.25,D133&lt;1.55,F133&gt;=1.5),4.25,IF(AND(A133&gt;=6.95,D133&lt;1.75,H133&lt;16.227,D133&gt;=1.55,F133&gt;=1.5),5.8,IF(AND(B133&lt;3.3,B133&gt;=3.1,D133&gt;=0.15,G133&gt;=0.174,D133&lt;0.35,F133&lt;1.5),1.3,IF(AND(H133&lt;12.278,D133&gt;=1.35,H133&gt;=10.927,D133&gt;=1.25,D133&lt;1.55,F133&gt;=1.5),4.9,IF(AND(G133&lt;0.226,A133&lt;6.95,D133&lt;1.75,H133&lt;16.227,D133&gt;=1.55,F133&gt;=1.5),5,IF(AND(G133&gt;=0.226,A133&lt;6.95,D133&lt;1.75,H133&lt;16.227,D133&gt;=1.55,F133&gt;=1.5),4.62,IF(AND(H133&lt;9.35,B133&lt;2.95,D133&gt;=1.75,H133&lt;16.227,D133&gt;=1.55,F133&gt;=1.5),6.3,IF(AND(H133&gt;=9.35,B133&lt;2.95,D133&gt;=1.75,H133&lt;16.227,D133&gt;=1.55,F133&gt;=1.5),5.58,IF(AND(A133&lt;5.05,B133&gt;=3.3,B133&gt;=3.1,D133&gt;=0.15,G133&gt;=0.174,D133&lt;0.35,F133&lt;1.5),1.35,IF(AND(A133&gt;=5.05,B133&gt;=3.3,B133&gt;=3.1,D133&gt;=0.15,G133&gt;=0.174,D133&lt;0.35,F133&lt;1.5),1.46,IF(AND(B133&lt;2.8,A133&lt;5.65,F133&lt;2.5,H133&lt;10.927,D133&gt;=1.25,D133&lt;1.55,F133&gt;=1.5),4.075,IF(AND(B133&gt;=2.8,A133&lt;5.65,F133&lt;2.5,H133&lt;10.927,D133&gt;=1.25,D133&lt;1.55,F133&gt;=1.5),3.933,IF(AND(A133&lt;6.25,A133&gt;=5.65,F133&lt;2.5,H133&lt;10.927,D133&gt;=1.25,D133&lt;1.55,F133&gt;=1.5),4.533,IF(AND(A133&gt;=6.25,A133&gt;=5.65,F133&lt;2.5,H133&lt;10.927,D133&gt;=1.25,D133&lt;1.55,F133&gt;=1.5),4.3,IF(AND(A133&lt;6.5,H133&gt;=12.278,D133&gt;=1.35,H133&gt;=10.927,D133&gt;=1.25,D133&lt;1.55,F133&gt;=1.5),4.55,IF(AND(A133&gt;=6.5,H133&gt;=12.278,D133&gt;=1.35,H133&gt;=10.927,D133&gt;=1.25,D133&lt;1.55,F133&gt;=1.5),4.775,IF(AND(H133&lt;9.884,D133&lt;2.1,B133&gt;=2.95,D133&gt;=1.75,H133&lt;16.227,D133&gt;=1.55,F133&gt;=1.5),5.5,IF(AND(H133&gt;=9.884,D133&lt;2.1,B133&gt;=2.95,D133&gt;=1.75,H133&lt;16.227,D133&gt;=1.55,F133&gt;=1.5),5.1,IF(AND(H133&lt;10.393,D133&gt;=2.1,B133&gt;=2.95,D133&gt;=1.75,H133&lt;16.227,D133&gt;=1.55,F133&gt;=1.5),5.74,IF(AND(D133&lt;2.25,H133&gt;=10.393,D133&gt;=2.1,B133&gt;=2.95,D133&gt;=1.75,H133&lt;16.227,D133&gt;=1.55,F133&gt;=1.5),5.8,IF(AND(D133&gt;=2.25,H133&gt;=10.393,D133&gt;=2.1,B133&gt;=2.95,D133&gt;=1.75,H133&lt;16.227,D133&gt;=1.55,F133&gt;=1.5),5.4,"shouldnthappen"))))))))))))))))))))))))))))))))</f>
        <v>6.3</v>
      </c>
      <c r="BG133" s="1" t="n">
        <f aca="false">IF(AND(G133&lt;0.096,A133&lt;5.45),2.95,IF(AND(F133&gt;=1.5,G133&gt;=0.096,A133&lt;5.45),3,IF(AND(D133&lt;0.6,A133&lt;5.9,A133&gt;=5.45),1.4,IF(AND(F133&gt;=2.5,D133&gt;=0.6,A133&lt;5.9,A133&gt;=5.45),5.1,IF(AND(A133&lt;7.45,A133&gt;=7.05,A133&gt;=5.9,A133&gt;=5.45),6.167,IF(AND(B133&gt;=3.55,G133&lt;0.587,F133&lt;1.5,G133&gt;=0.096,A133&lt;5.45),1,IF(AND(A133&lt;5.05,G133&gt;=0.587,F133&lt;1.5,G133&gt;=0.096,A133&lt;5.45),1.35,IF(AND(B133&lt;2.75,D133&lt;1.7,A133&lt;7.05,A133&gt;=5.9,A133&gt;=5.45),4.9,IF(AND(A133&lt;6.2,D133&gt;=1.7,A133&lt;7.05,A133&gt;=5.9,A133&gt;=5.45),4.833,IF(AND(H133&lt;17.32,A133&gt;=7.45,A133&gt;=7.05,A133&gt;=5.9,A133&gt;=5.45),6.68,IF(AND(H133&gt;=17.32,A133&gt;=7.45,A133&gt;=7.05,A133&gt;=5.9,A133&gt;=5.45),6.4,IF(AND(G133&lt;0.161,B133&lt;3.55,G133&lt;0.587,F133&lt;1.5,G133&gt;=0.096,A133&lt;5.45),1.5,IF(AND(H133&lt;11.016,A133&gt;=5.05,G133&gt;=0.587,F133&lt;1.5,G133&gt;=0.096,A133&lt;5.45),1.633,IF(AND(H133&lt;11.001,G133&lt;0.372,F133&lt;2.5,D133&gt;=0.6,A133&lt;5.9,A133&gt;=5.45),4.133,IF(AND(H133&gt;=11.001,G133&lt;0.372,F133&lt;2.5,D133&gt;=0.6,A133&lt;5.9,A133&gt;=5.45),4.3,IF(AND(H133&lt;6.808,G133&gt;=0.372,F133&lt;2.5,D133&gt;=0.6,A133&lt;5.9,A133&gt;=5.45),4,IF(AND(A133&gt;=6.75,B133&gt;=2.75,D133&lt;1.7,A133&lt;7.05,A133&gt;=5.9,A133&gt;=5.45),4.84,IF(AND(H133&lt;12.467,G133&gt;=0.161,B133&lt;3.55,G133&lt;0.587,F133&lt;1.5,G133&gt;=0.096,A133&lt;5.45),1.3,IF(AND(D133&lt;0.25,H133&gt;=11.016,A133&gt;=5.05,G133&gt;=0.587,F133&lt;1.5,G133&gt;=0.096,A133&lt;5.45),1.52,IF(AND(D133&gt;=0.25,H133&gt;=11.016,A133&gt;=5.05,G133&gt;=0.587,F133&lt;1.5,G133&gt;=0.096,A133&lt;5.45),1.5,IF(AND(H133&lt;11.218,H133&gt;=6.808,G133&gt;=0.372,F133&lt;2.5,D133&gt;=0.6,A133&lt;5.9,A133&gt;=5.45),3.7,IF(AND(H133&gt;=11.218,H133&gt;=6.808,G133&gt;=0.372,F133&lt;2.5,D133&gt;=0.6,A133&lt;5.9,A133&gt;=5.45),3.9,IF(AND(B133&lt;2.95,A133&lt;6.75,B133&gt;=2.75,D133&lt;1.7,A133&lt;7.05,A133&gt;=5.9,A133&gt;=5.45),4.2,IF(AND(B133&gt;=2.95,A133&lt;6.75,B133&gt;=2.75,D133&lt;1.7,A133&lt;7.05,A133&gt;=5.9,A133&gt;=5.45),4.6,IF(AND(D133&gt;=2.45,A133&lt;6.85,A133&gt;=6.2,D133&gt;=1.7,A133&lt;7.05,A133&gt;=5.9,A133&gt;=5.45),5.9,IF(AND(G133&lt;0.312,A133&gt;=6.85,A133&gt;=6.2,D133&gt;=1.7,A133&lt;7.05,A133&gt;=5.9,A133&gt;=5.45),5.1,IF(AND(G133&gt;=0.312,A133&gt;=6.85,A133&gt;=6.2,D133&gt;=1.7,A133&lt;7.05,A133&gt;=5.9,A133&gt;=5.45),5.4,IF(AND(G133&lt;0.251,H133&gt;=12.467,G133&gt;=0.161,B133&lt;3.55,G133&lt;0.587,F133&lt;1.5,G133&gt;=0.096,A133&lt;5.45),1.35,IF(AND(G133&gt;=0.251,H133&gt;=12.467,G133&gt;=0.161,B133&lt;3.55,G133&lt;0.587,F133&lt;1.5,G133&gt;=0.096,A133&lt;5.45),1.467,IF(AND(G133&gt;=0.628,D133&lt;2.45,A133&lt;6.85,A133&gt;=6.2,D133&gt;=1.7,A133&lt;7.05,A133&gt;=5.9,A133&gt;=5.45),5.1,IF(AND(A133&gt;=6.75,G133&lt;0.628,D133&lt;2.45,A133&lt;6.85,A133&gt;=6.2,D133&gt;=1.7,A133&lt;7.05,A133&gt;=5.9,A133&gt;=5.45),5.9,IF(AND(H133&lt;11.824,A133&lt;6.75,G133&lt;0.628,D133&lt;2.45,A133&lt;6.85,A133&gt;=6.2,D133&gt;=1.7,A133&lt;7.05,A133&gt;=5.9,A133&gt;=5.45),5.44,IF(AND(H133&lt;14.378,H133&gt;=11.824,A133&lt;6.75,G133&lt;0.628,D133&lt;2.45,A133&lt;6.85,A133&gt;=6.2,D133&gt;=1.7,A133&lt;7.05,A133&gt;=5.9,A133&gt;=5.45),5.6,IF(AND(H133&gt;=14.378,H133&gt;=11.824,A133&lt;6.75,G133&lt;0.628,D133&lt;2.45,A133&lt;6.85,A133&gt;=6.2,D133&gt;=1.7,A133&lt;7.05,A133&gt;=5.9,A133&gt;=5.45),5.8,"shouldnthappen"))))))))))))))))))))))))))))))))))</f>
        <v>6.167</v>
      </c>
      <c r="BH133" s="1" t="n">
        <f aca="false">IF(AND(G133&gt;=0.905,F133&lt;1.5),1.8,IF(AND(H133&lt;5.523,G133&lt;0.905,F133&lt;1.5),1,IF(AND(D133&gt;=0.4,H133&gt;=5.523,G133&lt;0.905,F133&lt;1.5),1.7,IF(AND(G133&gt;=0.878,D133&lt;1.35,F133&lt;2.5,F133&gt;=1.5),4.4,IF(AND(A133&lt;5.4,D133&gt;=1.35,F133&lt;2.5,F133&gt;=1.5),3.9,IF(AND(G133&lt;0.177,B133&lt;3.15,F133&gt;=2.5,F133&gt;=1.5),6.15,IF(AND(H133&lt;10.393,B133&gt;=3.15,F133&gt;=2.5,F133&gt;=1.5),5.94,IF(AND(H133&gt;=10.393,B133&gt;=3.15,F133&gt;=2.5,F133&gt;=1.5),5.467,IF(AND(D133&gt;=1.25,G133&lt;0.878,D133&lt;1.35,F133&lt;2.5,F133&gt;=1.5),4.18,IF(AND(G133&gt;=0.709,A133&gt;=5.4,D133&gt;=1.35,F133&lt;2.5,F133&gt;=1.5),4.9,IF(AND(B133&lt;2.6,G133&gt;=0.177,B133&lt;3.15,F133&gt;=2.5,F133&gt;=1.5),4.8,IF(AND(A133&lt;4.35,A133&lt;5.05,D133&lt;0.4,H133&gt;=5.523,G133&lt;0.905,F133&lt;1.5),1.1,IF(AND(A133&gt;=5.6,A133&gt;=5.05,D133&lt;0.4,H133&gt;=5.523,G133&lt;0.905,F133&lt;1.5),1.7,IF(AND(D133&lt;1.05,D133&lt;1.25,G133&lt;0.878,D133&lt;1.35,F133&lt;2.5,F133&gt;=1.5),3.6,IF(AND(D133&gt;=1.55,G133&lt;0.709,A133&gt;=5.4,D133&gt;=1.35,F133&lt;2.5,F133&gt;=1.5),4.975,IF(AND(D133&lt;1.7,B133&gt;=2.6,G133&gt;=0.177,B133&lt;3.15,F133&gt;=2.5,F133&gt;=1.5),5.8,IF(AND(B133&lt;3.15,A133&gt;=4.35,A133&lt;5.05,D133&lt;0.4,H133&gt;=5.523,G133&lt;0.905,F133&lt;1.5),1.46,IF(AND(A133&gt;=5.45,A133&lt;5.6,A133&gt;=5.05,D133&lt;0.4,H133&gt;=5.523,G133&lt;0.905,F133&lt;1.5),1.35,IF(AND(H133&lt;10.974,D133&gt;=1.05,D133&lt;1.25,G133&lt;0.878,D133&lt;1.35,F133&lt;2.5,F133&gt;=1.5),3.8,IF(AND(H133&gt;=13.654,D133&lt;1.55,G133&lt;0.709,A133&gt;=5.4,D133&gt;=1.35,F133&lt;2.5,F133&gt;=1.5),4.725,IF(AND(A133&lt;4.5,B133&gt;=3.15,A133&gt;=4.35,A133&lt;5.05,D133&lt;0.4,H133&gt;=5.523,G133&lt;0.905,F133&lt;1.5),1.3,IF(AND(G133&lt;0.676,A133&lt;5.45,A133&lt;5.6,A133&gt;=5.05,D133&lt;0.4,H133&gt;=5.523,G133&lt;0.905,F133&lt;1.5),1.5,IF(AND(G133&gt;=0.676,A133&lt;5.45,A133&lt;5.6,A133&gt;=5.05,D133&lt;0.4,H133&gt;=5.523,G133&lt;0.905,F133&lt;1.5),1.55,IF(AND(A133&lt;5.7,H133&gt;=10.974,D133&gt;=1.05,D133&lt;1.25,G133&lt;0.878,D133&lt;1.35,F133&lt;2.5,F133&gt;=1.5),3.9,IF(AND(A133&gt;=5.7,H133&gt;=10.974,D133&gt;=1.05,D133&lt;1.25,G133&lt;0.878,D133&lt;1.35,F133&lt;2.5,F133&gt;=1.5),3.933,IF(AND(G133&gt;=0.644,H133&lt;13.654,D133&lt;1.55,G133&lt;0.709,A133&gt;=5.4,D133&gt;=1.35,F133&lt;2.5,F133&gt;=1.5),4.4,IF(AND(B133&lt;2.9,A133&lt;6.2,D133&gt;=1.7,B133&gt;=2.6,G133&gt;=0.177,B133&lt;3.15,F133&gt;=2.5,F133&gt;=1.5),5.02,IF(AND(B133&gt;=2.9,A133&lt;6.2,D133&gt;=1.7,B133&gt;=2.6,G133&gt;=0.177,B133&lt;3.15,F133&gt;=2.5,F133&gt;=1.5),4.8,IF(AND(D133&lt;2.2,A133&gt;=6.2,D133&gt;=1.7,B133&gt;=2.6,G133&gt;=0.177,B133&lt;3.15,F133&gt;=2.5,F133&gt;=1.5),5.325,IF(AND(D133&gt;=2.2,A133&gt;=6.2,D133&gt;=1.7,B133&gt;=2.6,G133&gt;=0.177,B133&lt;3.15,F133&gt;=2.5,F133&gt;=1.5),5.1,IF(AND(D133&lt;0.25,A133&gt;=4.5,B133&gt;=3.15,A133&gt;=4.35,A133&lt;5.05,D133&lt;0.4,H133&gt;=5.523,G133&lt;0.905,F133&lt;1.5),1.357,IF(AND(D133&gt;=0.25,A133&gt;=4.5,B133&gt;=3.15,A133&gt;=4.35,A133&lt;5.05,D133&lt;0.4,H133&gt;=5.523,G133&lt;0.905,F133&lt;1.5),1.333,IF(AND(H133&lt;10.723,G133&lt;0.644,H133&lt;13.654,D133&lt;1.55,G133&lt;0.709,A133&gt;=5.4,D133&gt;=1.35,F133&lt;2.5,F133&gt;=1.5),4.6,IF(AND(H133&gt;=10.723,G133&lt;0.644,H133&lt;13.654,D133&lt;1.55,G133&lt;0.709,A133&gt;=5.4,D133&gt;=1.35,F133&lt;2.5,F133&gt;=1.5),4.5,"shouldnthappen"))))))))))))))))))))))))))))))))))</f>
        <v>5.325</v>
      </c>
      <c r="BI133" s="1" t="n">
        <f aca="false">IF(AND(D133&gt;=0.8,A133&lt;5.45),3.9,IF(AND(D133&gt;=0.45,D133&lt;0.8,A133&lt;5.45),1.66,IF(AND(H133&lt;16.447,B133&gt;=3.45,A133&gt;=5.45),1.525,IF(AND(H133&gt;=16.447,B133&gt;=3.45,A133&gt;=5.45),6.4,IF(AND(H133&lt;5.245,D133&lt;0.45,D133&lt;0.8,A133&lt;5.45),1,IF(AND(A133&gt;=7.2,G133&lt;0.154,B133&lt;3.45,A133&gt;=5.45),6.7,IF(AND(D133&lt;1.65,A133&lt;7.2,G133&lt;0.154,B133&lt;3.45,A133&gt;=5.45),4.7,IF(AND(D133&gt;=1.65,A133&lt;7.2,G133&lt;0.154,B133&lt;3.45,A133&gt;=5.45),5.52,IF(AND(D133&gt;=0.25,A133&lt;5.05,H133&gt;=5.245,D133&lt;0.45,D133&lt;0.8,A133&lt;5.45),1.35,IF(AND(H133&lt;6.089,A133&gt;=5.05,H133&gt;=5.245,D133&lt;0.45,D133&lt;0.8,A133&lt;5.45),1.7,IF(AND(D133&lt;1.2,B133&lt;2.6,A133&lt;5.75,G133&gt;=0.154,B133&lt;3.45,A133&gt;=5.45),3.85,IF(AND(D133&gt;=1.2,B133&lt;2.6,A133&lt;5.75,G133&gt;=0.154,B133&lt;3.45,A133&gt;=5.45),4,IF(AND(D133&gt;=1.65,B133&gt;=2.6,A133&lt;5.75,G133&gt;=0.154,B133&lt;3.45,A133&gt;=5.45),4.9,IF(AND(G133&lt;0.353,F133&lt;2.5,A133&gt;=5.75,G133&gt;=0.154,B133&lt;3.45,A133&gt;=5.45),4.25,IF(AND(A133&gt;=7.25,F133&gt;=2.5,A133&gt;=5.75,G133&gt;=0.154,B133&lt;3.45,A133&gt;=5.45),6.45,IF(AND(H133&lt;11.218,D133&lt;0.25,A133&lt;5.05,H133&gt;=5.245,D133&lt;0.45,D133&lt;0.8,A133&lt;5.45),1.42,IF(AND(G133&lt;0.517,H133&gt;=6.089,A133&gt;=5.05,H133&gt;=5.245,D133&lt;0.45,D133&lt;0.8,A133&lt;5.45),1.44,IF(AND(G133&gt;=0.517,H133&gt;=6.089,A133&gt;=5.05,H133&gt;=5.245,D133&lt;0.45,D133&lt;0.8,A133&lt;5.45),1.54,IF(AND(H133&gt;=10.194,D133&lt;1.65,B133&gt;=2.6,A133&lt;5.75,G133&gt;=0.154,B133&lt;3.45,A133&gt;=5.45),4.35,IF(AND(B133&gt;=3.15,G133&gt;=0.353,F133&lt;2.5,A133&gt;=5.75,G133&gt;=0.154,B133&lt;3.45,A133&gt;=5.45),4.7,IF(AND(H133&lt;7.716,A133&lt;7.25,F133&gt;=2.5,A133&gt;=5.75,G133&gt;=0.154,B133&lt;3.45,A133&gt;=5.45),5.04,IF(AND(G133&lt;0.175,H133&gt;=11.218,D133&lt;0.25,A133&lt;5.05,H133&gt;=5.245,D133&lt;0.45,D133&lt;0.8,A133&lt;5.45),1.5,IF(AND(H133&lt;7.713,H133&lt;10.194,D133&lt;1.65,B133&gt;=2.6,A133&lt;5.75,G133&gt;=0.154,B133&lt;3.45,A133&gt;=5.45),4.1,IF(AND(H133&gt;=7.713,H133&lt;10.194,D133&lt;1.65,B133&gt;=2.6,A133&lt;5.75,G133&gt;=0.154,B133&lt;3.45,A133&gt;=5.45),4.2,IF(AND(B133&gt;=3.05,B133&lt;3.15,G133&gt;=0.353,F133&lt;2.5,A133&gt;=5.75,G133&gt;=0.154,B133&lt;3.45,A133&gt;=5.45),4.4,IF(AND(D133&gt;=2.45,H133&gt;=7.716,A133&lt;7.25,F133&gt;=2.5,A133&gt;=5.75,G133&gt;=0.154,B133&lt;3.45,A133&gt;=5.45),5.85,IF(AND(D133&lt;0.15,G133&gt;=0.175,H133&gt;=11.218,D133&lt;0.25,A133&lt;5.05,H133&gt;=5.245,D133&lt;0.45,D133&lt;0.8,A133&lt;5.45),1.1,IF(AND(H133&gt;=16.317,B133&lt;3.05,B133&lt;3.15,G133&gt;=0.353,F133&lt;2.5,A133&gt;=5.75,G133&gt;=0.154,B133&lt;3.45,A133&gt;=5.45),4.8,IF(AND(G133&gt;=0.857,D133&lt;2.45,H133&gt;=7.716,A133&lt;7.25,F133&gt;=2.5,A133&gt;=5.75,G133&gt;=0.154,B133&lt;3.45,A133&gt;=5.45),5.05,IF(AND(G133&lt;0.245,D133&gt;=0.15,G133&gt;=0.175,H133&gt;=11.218,D133&lt;0.25,A133&lt;5.05,H133&gt;=5.245,D133&lt;0.45,D133&lt;0.8,A133&lt;5.45),1.3,IF(AND(G133&gt;=0.245,D133&gt;=0.15,G133&gt;=0.175,H133&gt;=11.218,D133&lt;0.25,A133&lt;5.05,H133&gt;=5.245,D133&lt;0.45,D133&lt;0.8,A133&lt;5.45),1.22,IF(AND(B133&lt;2.85,H133&lt;16.317,B133&lt;3.05,B133&lt;3.15,G133&gt;=0.353,F133&lt;2.5,A133&gt;=5.75,G133&gt;=0.154,B133&lt;3.45,A133&gt;=5.45),4.6,IF(AND(B133&gt;=2.85,H133&lt;16.317,B133&lt;3.05,B133&lt;3.15,G133&gt;=0.353,F133&lt;2.5,A133&gt;=5.75,G133&gt;=0.154,B133&lt;3.45,A133&gt;=5.45),4.633,IF(AND(D133&lt;1.85,G133&lt;0.857,D133&lt;2.45,H133&gt;=7.716,A133&lt;7.25,F133&gt;=2.5,A133&gt;=5.75,G133&gt;=0.154,B133&lt;3.45,A133&gt;=5.45),5.8,IF(AND(H133&lt;11.297,D133&gt;=1.85,G133&lt;0.857,D133&lt;2.45,H133&gt;=7.716,A133&lt;7.25,F133&gt;=2.5,A133&gt;=5.75,G133&gt;=0.154,B133&lt;3.45,A133&gt;=5.45),5.3,IF(AND(G133&lt;0.388,H133&gt;=11.297,D133&gt;=1.85,G133&lt;0.857,D133&lt;2.45,H133&gt;=7.716,A133&lt;7.25,F133&gt;=2.5,A133&gt;=5.75,G133&gt;=0.154,B133&lt;3.45,A133&gt;=5.45),5.4,IF(AND(G133&gt;=0.388,H133&gt;=11.297,D133&gt;=1.85,G133&lt;0.857,D133&lt;2.45,H133&gt;=7.716,A133&lt;7.25,F133&gt;=2.5,A133&gt;=5.75,G133&gt;=0.154,B133&lt;3.45,A133&gt;=5.45),5.6,"shouldnthappen")))))))))))))))))))))))))))))))))))))</f>
        <v>6.45</v>
      </c>
      <c r="BJ133" s="1" t="n">
        <f aca="false">IF(AND(F133&gt;=2,B133&gt;=3.35),6.1,IF(AND(H133&gt;=12.719,F133&lt;1.5,B133&lt;3.35),1.567,IF(AND(H133&lt;5.245,F133&lt;2,B133&gt;=3.35),1,IF(AND(D133&lt;0.15,H133&lt;12.719,F133&lt;1.5,B133&lt;3.35),1.5,IF(AND(D133&gt;=0.35,H133&gt;=5.245,F133&lt;2,B133&gt;=3.35),1.6,IF(AND(A133&lt;4.9,D133&gt;=0.15,H133&lt;12.719,F133&lt;1.5,B133&lt;3.35),1.36,IF(AND(B133&lt;2.65,G133&lt;0.572,D133&lt;1.45,F133&gt;=1.5,B133&lt;3.35),3.5,IF(AND(A133&lt;6.1,F133&lt;2.5,D133&gt;=1.45,F133&gt;=1.5,B133&lt;3.35),5.1,IF(AND(G133&gt;=0.607,D133&lt;0.35,H133&gt;=5.245,F133&lt;2,B133&gt;=3.35),1.65,IF(AND(G133&lt;0.546,A133&gt;=4.9,D133&gt;=0.15,H133&lt;12.719,F133&lt;1.5,B133&lt;3.35),1.2,IF(AND(G133&gt;=0.546,A133&gt;=4.9,D133&gt;=0.15,H133&lt;12.719,F133&lt;1.5,B133&lt;3.35),1.4,IF(AND(A133&gt;=6.3,B133&gt;=2.65,G133&lt;0.572,D133&lt;1.45,F133&gt;=1.5,B133&lt;3.35),4.8,IF(AND(D133&lt;1.15,B133&lt;2.85,G133&gt;=0.572,D133&lt;1.45,F133&gt;=1.5,B133&lt;3.35),3.9,IF(AND(B133&gt;=3.15,B133&gt;=2.85,G133&gt;=0.572,D133&lt;1.45,F133&gt;=1.5,B133&lt;3.35),4.7,IF(AND(B133&lt;2.95,A133&gt;=6.1,F133&lt;2.5,D133&gt;=1.45,F133&gt;=1.5,B133&lt;3.35),4.533,IF(AND(B133&gt;=2.95,A133&gt;=6.1,F133&lt;2.5,D133&gt;=1.45,F133&gt;=1.5,B133&lt;3.35),4.75,IF(AND(A133&gt;=6.7,G133&lt;0.107,F133&gt;=2.5,D133&gt;=1.45,F133&gt;=1.5,B133&lt;3.35),5.7,IF(AND(G133&gt;=0.385,G133&lt;0.607,D133&lt;0.35,H133&gt;=5.245,F133&lt;2,B133&gt;=3.35),1.325,IF(AND(D133&lt;1.25,A133&lt;6.3,B133&gt;=2.65,G133&lt;0.572,D133&lt;1.45,F133&gt;=1.5,B133&lt;3.35),4,IF(AND(D133&gt;=1.25,A133&lt;6.3,B133&gt;=2.65,G133&lt;0.572,D133&lt;1.45,F133&gt;=1.5,B133&lt;3.35),4.18,IF(AND(G133&lt;0.907,D133&gt;=1.15,B133&lt;2.85,G133&gt;=0.572,D133&lt;1.45,F133&gt;=1.5,B133&lt;3.35),4,IF(AND(G133&gt;=0.907,D133&gt;=1.15,B133&lt;2.85,G133&gt;=0.572,D133&lt;1.45,F133&gt;=1.5,B133&lt;3.35),4.4,IF(AND(H133&lt;8.326,B133&lt;3.15,B133&gt;=2.85,G133&gt;=0.572,D133&lt;1.45,F133&gt;=1.5,B133&lt;3.35),3.6,IF(AND(H133&gt;=8.326,B133&lt;3.15,B133&gt;=2.85,G133&gt;=0.572,D133&lt;1.45,F133&gt;=1.5,B133&lt;3.35),4.48,IF(AND(B133&lt;2.95,A133&lt;6.7,G133&lt;0.107,F133&gt;=2.5,D133&gt;=1.45,F133&gt;=1.5,B133&lt;3.35),5.6,IF(AND(B133&gt;=2.95,A133&lt;6.7,G133&lt;0.107,F133&gt;=2.5,D133&gt;=1.45,F133&gt;=1.5,B133&lt;3.35),5.5,IF(AND(G133&lt;0.205,G133&lt;0.432,G133&gt;=0.107,F133&gt;=2.5,D133&gt;=1.45,F133&gt;=1.5,B133&lt;3.35),5.3,IF(AND(B133&gt;=3.05,G133&gt;=0.432,G133&gt;=0.107,F133&gt;=2.5,D133&gt;=1.45,F133&gt;=1.5,B133&lt;3.35),5.86,IF(AND(H133&gt;=14.057,G133&lt;0.385,G133&lt;0.607,D133&lt;0.35,H133&gt;=5.245,F133&lt;2,B133&gt;=3.35),1.7,IF(AND(D133&lt;1.7,G133&gt;=0.205,G133&lt;0.432,G133&gt;=0.107,F133&gt;=2.5,D133&gt;=1.45,F133&gt;=1.5,B133&lt;3.35),5,IF(AND(G133&lt;0.779,B133&lt;3.05,G133&gt;=0.432,G133&gt;=0.107,F133&gt;=2.5,D133&gt;=1.45,F133&gt;=1.5,B133&lt;3.35),4.9,IF(AND(G133&gt;=0.779,B133&lt;3.05,G133&gt;=0.432,G133&gt;=0.107,F133&gt;=2.5,D133&gt;=1.45,F133&gt;=1.5,B133&lt;3.35),5.533,IF(AND(D133&gt;=0.25,H133&lt;14.057,G133&lt;0.385,G133&lt;0.607,D133&lt;0.35,H133&gt;=5.245,F133&lt;2,B133&gt;=3.35),1.4,IF(AND(B133&lt;2.85,D133&gt;=1.7,G133&gt;=0.205,G133&lt;0.432,G133&gt;=0.107,F133&gt;=2.5,D133&gt;=1.45,F133&gt;=1.5,B133&lt;3.35),5.1,IF(AND(B133&gt;=2.85,D133&gt;=1.7,G133&gt;=0.205,G133&lt;0.432,G133&gt;=0.107,F133&gt;=2.5,D133&gt;=1.45,F133&gt;=1.5,B133&lt;3.35),5.15,IF(AND(A133&lt;5.1,D133&lt;0.25,H133&lt;14.057,G133&lt;0.385,G133&lt;0.607,D133&lt;0.35,H133&gt;=5.245,F133&lt;2,B133&gt;=3.35),1.4,IF(AND(A133&gt;=5.1,D133&lt;0.25,H133&lt;14.057,G133&lt;0.385,G133&lt;0.607,D133&lt;0.35,H133&gt;=5.245,F133&lt;2,B133&gt;=3.35),1.5,"shouldnthappen")))))))))))))))))))))))))))))))))))))</f>
        <v>4.9</v>
      </c>
    </row>
    <row r="134" customFormat="false" ht="13.8" hidden="false" customHeight="false" outlineLevel="0" collapsed="false">
      <c r="A134" s="1" t="n">
        <v>7.9</v>
      </c>
      <c r="B134" s="1" t="n">
        <v>3.8</v>
      </c>
      <c r="C134" s="1" t="n">
        <v>6.4</v>
      </c>
      <c r="D134" s="1" t="n">
        <v>2</v>
      </c>
      <c r="E134" s="1" t="s">
        <v>93</v>
      </c>
      <c r="F134" s="1" t="n">
        <v>3</v>
      </c>
      <c r="G134" s="1" t="n">
        <v>0.455428652232513</v>
      </c>
      <c r="H134" s="16" t="n">
        <v>17.8107653088868</v>
      </c>
      <c r="I134" s="11" t="n">
        <f aca="false">C134</f>
        <v>6.4</v>
      </c>
      <c r="J134" s="1" t="n">
        <f aca="false">AVERAGE(M134:BJ134)</f>
        <v>6.2679</v>
      </c>
      <c r="K134" s="15" t="n">
        <f aca="false">1-SQRT(VAR(M134:BJ134, I134)) / AVERAGE(M134:BJ134)</f>
        <v>0.940808494851221</v>
      </c>
      <c r="L134" s="1" t="n">
        <f aca="false">(J134-I134)/I134</f>
        <v>-0.0206406250000001</v>
      </c>
      <c r="M134" s="1" t="n">
        <f aca="false">IF(AND(H134&gt;=16.241,B134&gt;=3.35),6.4,IF(AND(D134&gt;=0.75,A134&lt;5.15,B134&lt;3.35),4.1,IF(AND(D134&gt;=1.5,H134&lt;16.241,B134&gt;=3.35),5.767,IF(AND(B134&gt;=3.25,D134&lt;0.75,A134&lt;5.15,B134&lt;3.35),1.58,IF(AND(A134&lt;4.95,D134&lt;1.5,H134&lt;16.241,B134&gt;=3.35),1.4,IF(AND(A134&lt;4.5,B134&lt;3.25,D134&lt;0.75,A134&lt;5.15,B134&lt;3.35),1.26,IF(AND(A134&gt;=4.5,B134&lt;3.25,D134&lt;0.75,A134&lt;5.15,B134&lt;3.35),1.48,IF(AND(G134&lt;0.356,H134&lt;12.557,D134&lt;1.45,A134&gt;=5.15,B134&lt;3.35),4.267,IF(AND(D134&lt;1.25,H134&gt;=12.557,D134&lt;1.45,A134&gt;=5.15,B134&lt;3.35),4.05,IF(AND(D134&gt;=1.35,G134&gt;=0.356,H134&lt;12.557,D134&lt;1.45,A134&gt;=5.15,B134&lt;3.35),4.25,IF(AND(H134&lt;15.086,D134&gt;=1.25,H134&gt;=12.557,D134&lt;1.45,A134&gt;=5.15,B134&lt;3.35),4.4,IF(AND(F134&lt;2.5,G134&gt;=0.44,D134&lt;2.05,D134&gt;=1.45,A134&gt;=5.15,B134&lt;3.35),4.7,IF(AND(H134&lt;10.391,B134&lt;3.15,D134&gt;=2.05,D134&gt;=1.45,A134&gt;=5.15,B134&lt;3.35),5.1,IF(AND(G134&lt;0.505,B134&gt;=3.15,D134&gt;=2.05,D134&gt;=1.45,A134&gt;=5.15,B134&lt;3.35),5.7,IF(AND(G134&gt;=0.505,B134&gt;=3.15,D134&gt;=2.05,D134&gt;=1.45,A134&gt;=5.15,B134&lt;3.35),5.95,IF(AND(D134&gt;=0.5,G134&lt;0.905,A134&gt;=4.95,D134&lt;1.5,H134&lt;16.241,B134&gt;=3.35),1.6,IF(AND(B134&lt;3.6,G134&gt;=0.905,A134&gt;=4.95,D134&lt;1.5,H134&lt;16.241,B134&gt;=3.35),1.7,IF(AND(B134&gt;=3.6,G134&gt;=0.905,A134&gt;=4.95,D134&lt;1.5,H134&lt;16.241,B134&gt;=3.35),1.767,IF(AND(A134&gt;=5.7,D134&lt;1.35,G134&gt;=0.356,H134&lt;12.557,D134&lt;1.45,A134&gt;=5.15,B134&lt;3.35),3.9,IF(AND(A134&lt;6.35,H134&gt;=15.086,D134&gt;=1.25,H134&gt;=12.557,D134&lt;1.45,A134&gt;=5.15,B134&lt;3.35),4.7,IF(AND(A134&gt;=6.35,H134&gt;=15.086,D134&gt;=1.25,H134&gt;=12.557,D134&lt;1.45,A134&gt;=5.15,B134&lt;3.35),4.6,IF(AND(H134&lt;9.252,D134&lt;1.55,G134&lt;0.44,D134&lt;2.05,D134&gt;=1.45,A134&gt;=5.15,B134&lt;3.35),5.08,IF(AND(H134&gt;=9.252,D134&lt;1.55,G134&lt;0.44,D134&lt;2.05,D134&gt;=1.45,A134&gt;=5.15,B134&lt;3.35),4.7,IF(AND(H134&lt;8.477,D134&gt;=1.55,G134&lt;0.44,D134&lt;2.05,D134&gt;=1.45,A134&gt;=5.15,B134&lt;3.35),5.1,IF(AND(H134&gt;=8.477,D134&gt;=1.55,G134&lt;0.44,D134&lt;2.05,D134&gt;=1.45,A134&gt;=5.15,B134&lt;3.35),5.4,IF(AND(H134&lt;8.435,F134&gt;=2.5,G134&gt;=0.44,D134&lt;2.05,D134&gt;=1.45,A134&gt;=5.15,B134&lt;3.35),5.1,IF(AND(H134&gt;=8.435,F134&gt;=2.5,G134&gt;=0.44,D134&lt;2.05,D134&gt;=1.45,A134&gt;=5.15,B134&lt;3.35),4.86,IF(AND(G134&lt;0.543,H134&gt;=10.391,B134&lt;3.15,D134&gt;=2.05,D134&gt;=1.45,A134&gt;=5.15,B134&lt;3.35),5.56,IF(AND(G134&gt;=0.543,H134&gt;=10.391,B134&lt;3.15,D134&gt;=2.05,D134&gt;=1.45,A134&gt;=5.15,B134&lt;3.35),5.8,IF(AND(A134&lt;5.05,D134&lt;0.5,G134&lt;0.905,A134&gt;=4.95,D134&lt;1.5,H134&lt;16.241,B134&gt;=3.35),1.3,IF(AND(H134&lt;6.583,A134&lt;5.7,D134&lt;1.35,G134&gt;=0.356,H134&lt;12.557,D134&lt;1.45,A134&gt;=5.15,B134&lt;3.35),4,IF(AND(G134&lt;0.585,A134&gt;=5.05,D134&lt;0.5,G134&lt;0.905,A134&gt;=4.95,D134&lt;1.5,H134&lt;16.241,B134&gt;=3.35),1.475,IF(AND(G134&lt;0.62,H134&gt;=6.583,A134&lt;5.7,D134&lt;1.35,G134&gt;=0.356,H134&lt;12.557,D134&lt;1.45,A134&gt;=5.15,B134&lt;3.35),3.75,IF(AND(G134&gt;=0.62,H134&gt;=6.583,A134&lt;5.7,D134&lt;1.35,G134&gt;=0.356,H134&lt;12.557,D134&lt;1.45,A134&gt;=5.15,B134&lt;3.35),3.6,IF(AND(B134&lt;3.75,G134&gt;=0.585,A134&gt;=5.05,D134&lt;0.5,G134&lt;0.905,A134&gt;=4.95,D134&lt;1.5,H134&lt;16.241,B134&gt;=3.35),1.5,IF(AND(B134&gt;=3.75,G134&gt;=0.585,A134&gt;=5.05,D134&lt;0.5,G134&lt;0.905,A134&gt;=4.95,D134&lt;1.5,H134&lt;16.241,B134&gt;=3.35),1.6,"shouldnthappen"))))))))))))))))))))))))))))))))))))</f>
        <v>6.4</v>
      </c>
      <c r="N134" s="1" t="n">
        <f aca="false">IF(AND(H134&lt;5.245,B134&lt;3.65,F134&lt;1.5),1,IF(AND(H134&gt;=14.096,B134&gt;=3.65,F134&lt;1.5),1.65,IF(AND(A134&gt;=5.45,H134&gt;=5.245,B134&lt;3.65,F134&lt;1.5),1.3,IF(AND(H134&gt;=13.586,H134&lt;14.096,B134&gt;=3.65,F134&lt;1.5),1.3,IF(AND(H134&lt;10.258,D134&lt;1.25,F134&lt;2.5,F134&gt;=1.5),3.38,IF(AND(H134&lt;6.982,D134&gt;=1.25,F134&lt;2.5,F134&gt;=1.5),3.96,IF(AND(H134&gt;=13.646,D134&lt;2.05,F134&gt;=2.5,F134&gt;=1.5),6.1,IF(AND(B134&lt;3.05,A134&lt;5.45,H134&gt;=5.245,B134&lt;3.65,F134&lt;1.5),1.375,IF(AND(H134&lt;6.543,H134&lt;13.586,H134&lt;14.096,B134&gt;=3.65,F134&lt;1.5),1.4,IF(AND(H134&gt;=6.543,H134&lt;13.586,H134&lt;14.096,B134&gt;=3.65,F134&lt;1.5),1.5,IF(AND(H134&lt;11.522,H134&gt;=10.258,D134&lt;1.25,F134&lt;2.5,F134&gt;=1.5),3.733,IF(AND(H134&gt;=11.522,H134&gt;=10.258,D134&lt;1.25,F134&lt;2.5,F134&gt;=1.5),3.92,IF(AND(H134&lt;5.767,H134&lt;13.646,D134&lt;2.05,F134&gt;=2.5,F134&gt;=1.5),4.5,IF(AND(A134&lt;6.8,B134&lt;3.15,D134&gt;=2.05,F134&gt;=2.5,F134&gt;=1.5),5.6,IF(AND(A134&gt;=6.8,B134&lt;3.15,D134&gt;=2.05,F134&gt;=2.5,F134&gt;=1.5),5.1,IF(AND(B134&lt;3.25,B134&gt;=3.15,D134&gt;=2.05,F134&gt;=2.5,F134&gt;=1.5),5.8,IF(AND(B134&gt;=3.25,B134&gt;=3.15,D134&gt;=2.05,F134&gt;=2.5,F134&gt;=1.5),5.65,IF(AND(B134&lt;3.15,B134&gt;=3.05,A134&lt;5.45,H134&gt;=5.245,B134&lt;3.65,F134&lt;1.5),1.5,IF(AND(G134&gt;=0.735,H134&lt;13.665,H134&gt;=6.982,D134&gt;=1.25,F134&lt;2.5,F134&gt;=1.5),4.2,IF(AND(H134&lt;14.03,H134&gt;=13.665,H134&gt;=6.982,D134&gt;=1.25,F134&lt;2.5,F134&gt;=1.5),4.8,IF(AND(A134&gt;=6.6,H134&gt;=5.767,H134&lt;13.646,D134&lt;2.05,F134&gt;=2.5,F134&gt;=1.5),6.05,IF(AND(G134&gt;=0.934,B134&gt;=3.15,B134&gt;=3.05,A134&lt;5.45,H134&gt;=5.245,B134&lt;3.65,F134&lt;1.5),1.7,IF(AND(D134&gt;=1.55,G134&lt;0.735,H134&lt;13.665,H134&gt;=6.982,D134&gt;=1.25,F134&lt;2.5,F134&gt;=1.5),5.1,IF(AND(D134&lt;1.45,H134&gt;=14.03,H134&gt;=13.665,H134&gt;=6.982,D134&gt;=1.25,F134&lt;2.5,F134&gt;=1.5),4.7,IF(AND(D134&gt;=1.45,H134&gt;=14.03,H134&gt;=13.665,H134&gt;=6.982,D134&gt;=1.25,F134&lt;2.5,F134&gt;=1.5),4.5,IF(AND(A134&gt;=6.2,A134&lt;6.6,H134&gt;=5.767,H134&lt;13.646,D134&lt;2.05,F134&gt;=2.5,F134&gt;=1.5),5.325,IF(AND(B134&lt;3.25,G134&lt;0.934,B134&gt;=3.15,B134&gt;=3.05,A134&lt;5.45,H134&gt;=5.245,B134&lt;3.65,F134&lt;1.5),1.3,IF(AND(D134&lt;1.35,D134&lt;1.55,G134&lt;0.735,H134&lt;13.665,H134&gt;=6.982,D134&gt;=1.25,F134&lt;2.5,F134&gt;=1.5),4.25,IF(AND(H134&lt;8.435,A134&lt;6.2,A134&lt;6.6,H134&gt;=5.767,H134&lt;13.646,D134&lt;2.05,F134&gt;=2.5,F134&gt;=1.5),5.1,IF(AND(H134&gt;=8.435,A134&lt;6.2,A134&lt;6.6,H134&gt;=5.767,H134&lt;13.646,D134&lt;2.05,F134&gt;=2.5,F134&gt;=1.5),4.9,IF(AND(A134&gt;=5.15,B134&gt;=3.25,G134&lt;0.934,B134&gt;=3.15,B134&gt;=3.05,A134&lt;5.45,H134&gt;=5.245,B134&lt;3.65,F134&lt;1.5),1.5,IF(AND(B134&lt;2.9,D134&gt;=1.35,D134&lt;1.55,G134&lt;0.735,H134&lt;13.665,H134&gt;=6.982,D134&gt;=1.25,F134&lt;2.5,F134&gt;=1.5),4.6,IF(AND(B134&gt;=2.9,D134&gt;=1.35,D134&lt;1.55,G134&lt;0.735,H134&lt;13.665,H134&gt;=6.982,D134&gt;=1.25,F134&lt;2.5,F134&gt;=1.5),4.52,IF(AND(G134&gt;=0.862,A134&lt;5.15,B134&gt;=3.25,G134&lt;0.934,B134&gt;=3.15,B134&gt;=3.05,A134&lt;5.45,H134&gt;=5.245,B134&lt;3.65,F134&lt;1.5),1.5,IF(AND(H134&lt;9.35,G134&lt;0.862,A134&lt;5.15,B134&gt;=3.25,G134&lt;0.934,B134&gt;=3.15,B134&gt;=3.05,A134&lt;5.45,H134&gt;=5.245,B134&lt;3.65,F134&lt;1.5),1.38,IF(AND(H134&gt;=9.35,G134&lt;0.862,A134&lt;5.15,B134&gt;=3.25,G134&lt;0.934,B134&gt;=3.15,B134&gt;=3.05,A134&lt;5.45,H134&gt;=5.245,B134&lt;3.65,F134&lt;1.5),1.4,"shouldnthappen"))))))))))))))))))))))))))))))))))))</f>
        <v>6.1</v>
      </c>
      <c r="O134" s="1" t="n">
        <f aca="false">IF(AND(B134&lt;2.75,A134&lt;5.55),3.96,IF(AND(H134&lt;9.205,A134&lt;5.9,A134&gt;=5.55),3.85,IF(AND(A134&lt;4.35,D134&lt;0.35,B134&gt;=2.75,A134&lt;5.55),1.1,IF(AND(B134&lt;3.65,D134&gt;=0.35,B134&gt;=2.75,A134&lt;5.55),1.65,IF(AND(B134&gt;=3.65,D134&gt;=0.35,B134&gt;=2.75,A134&lt;5.55),1.9,IF(AND(G134&gt;=0.732,H134&gt;=9.205,A134&lt;5.9,A134&gt;=5.55),4.9,IF(AND(G134&lt;0.273,G134&lt;0.732,H134&gt;=9.205,A134&lt;5.9,A134&gt;=5.55),4.5,IF(AND(A134&lt;6.3,G134&lt;0.422,F134&lt;2.5,A134&gt;=5.9,A134&gt;=5.55),5.1,IF(AND(A134&gt;=6.3,G134&lt;0.422,F134&lt;2.5,A134&gt;=5.9,A134&gt;=5.55),4.76,IF(AND(B134&lt;2.4,G134&gt;=0.422,F134&lt;2.5,A134&gt;=5.9,A134&gt;=5.55),4.45,IF(AND(A134&gt;=7,G134&gt;=0.628,F134&gt;=2.5,A134&gt;=5.9,A134&gt;=5.55),6.45,IF(AND(D134&lt;0.15,H134&lt;13.924,A134&gt;=4.35,D134&lt;0.35,B134&gt;=2.75,A134&lt;5.55),1.5,IF(AND(B134&lt;3.15,H134&gt;=13.924,A134&gt;=4.35,D134&lt;0.35,B134&gt;=2.75,A134&lt;5.55),1.56,IF(AND(B134&gt;=3.15,H134&gt;=13.924,A134&gt;=4.35,D134&lt;0.35,B134&gt;=2.75,A134&lt;5.55),1.3,IF(AND(H134&lt;14.316,G134&gt;=0.273,G134&lt;0.732,H134&gt;=9.205,A134&lt;5.9,A134&gt;=5.55),3.95,IF(AND(H134&gt;=14.316,G134&gt;=0.273,G134&lt;0.732,H134&gt;=9.205,A134&lt;5.9,A134&gt;=5.55),4.1,IF(AND(A134&lt;6.2,B134&gt;=2.4,G134&gt;=0.422,F134&lt;2.5,A134&gt;=5.9,A134&gt;=5.55),4.3,IF(AND(A134&gt;=7.05,G134&lt;0.364,G134&lt;0.628,F134&gt;=2.5,A134&gt;=5.9,A134&gt;=5.55),6.1,IF(AND(A134&gt;=7.55,G134&gt;=0.364,G134&lt;0.628,F134&gt;=2.5,A134&gt;=5.9,A134&gt;=5.55),6.4,IF(AND(A134&lt;6.15,A134&lt;7,G134&gt;=0.628,F134&gt;=2.5,A134&gt;=5.9,A134&gt;=5.55),4.9,IF(AND(D134&lt;1.45,A134&gt;=6.2,B134&gt;=2.4,G134&gt;=0.422,F134&lt;2.5,A134&gt;=5.9,A134&gt;=5.55),4.64,IF(AND(D134&gt;=1.45,A134&gt;=6.2,B134&gt;=2.4,G134&gt;=0.422,F134&lt;2.5,A134&gt;=5.9,A134&gt;=5.55),4.9,IF(AND(D134&lt;1.65,A134&lt;7.05,G134&lt;0.364,G134&lt;0.628,F134&gt;=2.5,A134&gt;=5.9,A134&gt;=5.55),5.1,IF(AND(D134&gt;=2.35,A134&lt;7.55,G134&gt;=0.364,G134&lt;0.628,F134&gt;=2.5,A134&gt;=5.9,A134&gt;=5.55),5.633,IF(AND(D134&lt;2.15,A134&gt;=6.15,A134&lt;7,G134&gt;=0.628,F134&gt;=2.5,A134&gt;=5.9,A134&gt;=5.55),5.1,IF(AND(D134&gt;=2.15,A134&gt;=6.15,A134&lt;7,G134&gt;=0.628,F134&gt;=2.5,A134&gt;=5.9,A134&gt;=5.55),5.267,IF(AND(A134&lt;4.9,A134&lt;5.05,D134&gt;=0.15,H134&lt;13.924,A134&gt;=4.35,D134&lt;0.35,B134&gt;=2.75,A134&lt;5.55),1.375,IF(AND(A134&gt;=4.9,A134&lt;5.05,D134&gt;=0.15,H134&lt;13.924,A134&gt;=4.35,D134&lt;0.35,B134&gt;=2.75,A134&lt;5.55),1.3,IF(AND(A134&lt;5.45,A134&gt;=5.05,D134&gt;=0.15,H134&lt;13.924,A134&gt;=4.35,D134&lt;0.35,B134&gt;=2.75,A134&lt;5.55),1.475,IF(AND(A134&gt;=5.45,A134&gt;=5.05,D134&gt;=0.15,H134&lt;13.924,A134&gt;=4.35,D134&lt;0.35,B134&gt;=2.75,A134&lt;5.55),1.4,IF(AND(B134&gt;=3.25,D134&lt;2.35,A134&lt;7.55,G134&gt;=0.364,G134&lt;0.628,F134&gt;=2.5,A134&gt;=5.9,A134&gt;=5.55),5.7,IF(AND(G134&lt;0.006,G134&lt;0.107,D134&gt;=1.65,A134&lt;7.05,G134&lt;0.364,G134&lt;0.628,F134&gt;=2.5,A134&gt;=5.9,A134&gt;=5.55),5.5,IF(AND(G134&gt;=0.006,G134&lt;0.107,D134&gt;=1.65,A134&lt;7.05,G134&lt;0.364,G134&lt;0.628,F134&gt;=2.5,A134&gt;=5.9,A134&gt;=5.55),5.667,IF(AND(D134&lt;2.2,G134&gt;=0.107,D134&gt;=1.65,A134&lt;7.05,G134&lt;0.364,G134&lt;0.628,F134&gt;=2.5,A134&gt;=5.9,A134&gt;=5.55),5.35,IF(AND(D134&gt;=2.2,G134&gt;=0.107,D134&gt;=1.65,A134&lt;7.05,G134&lt;0.364,G134&lt;0.628,F134&gt;=2.5,A134&gt;=5.9,A134&gt;=5.55),5.2,IF(AND(D134&lt;2.25,B134&lt;3.25,D134&lt;2.35,A134&lt;7.55,G134&gt;=0.364,G134&lt;0.628,F134&gt;=2.5,A134&gt;=5.9,A134&gt;=5.55),5.8,IF(AND(D134&gt;=2.25,B134&lt;3.25,D134&lt;2.35,A134&lt;7.55,G134&gt;=0.364,G134&lt;0.628,F134&gt;=2.5,A134&gt;=5.9,A134&gt;=5.55),5.9,"shouldnthappen")))))))))))))))))))))))))))))))))))))</f>
        <v>6.4</v>
      </c>
      <c r="P134" s="1" t="n">
        <f aca="false">IF(AND(D134&gt;=0.75,A134&lt;5.55),3.9,IF(AND(H134&lt;7.482,A134&gt;=5.55),3.45,IF(AND(B134&gt;=3.15,B134&lt;3.25,D134&lt;0.75,A134&lt;5.55),1.262,IF(AND(G134&gt;=0.446,B134&lt;3.15,B134&lt;3.25,D134&lt;0.75,A134&lt;5.55),1.1,IF(AND(G134&lt;0.408,A134&lt;5.05,B134&gt;=3.25,D134&lt;0.75,A134&lt;5.55),1.4,IF(AND(G134&gt;=0.408,A134&lt;5.05,B134&gt;=3.25,D134&lt;0.75,A134&lt;5.55),1.233,IF(AND(G134&gt;=0.676,A134&gt;=5.05,B134&gt;=3.25,D134&lt;0.75,A134&lt;5.55),1.72,IF(AND(H134&lt;9.386,A134&lt;5.85,F134&lt;2.5,H134&gt;=7.482,A134&gt;=5.55),3.5,IF(AND(H134&gt;=9.386,A134&lt;5.85,F134&lt;2.5,H134&gt;=7.482,A134&gt;=5.55),4.275,IF(AND(H134&gt;=16.284,G134&lt;0.865,F134&gt;=2.5,H134&gt;=7.482,A134&gt;=5.55),6.6,IF(AND(G134&lt;0.912,G134&gt;=0.865,F134&gt;=2.5,H134&gt;=7.482,A134&gt;=5.55),4.8,IF(AND(G134&gt;=0.912,G134&gt;=0.865,F134&gt;=2.5,H134&gt;=7.482,A134&gt;=5.55),5.175,IF(AND(A134&gt;=4.95,G134&lt;0.446,B134&lt;3.15,B134&lt;3.25,D134&lt;0.75,A134&lt;5.55),1.6,IF(AND(H134&gt;=12.974,G134&lt;0.676,A134&gt;=5.05,B134&gt;=3.25,D134&lt;0.75,A134&lt;5.55),1.3,IF(AND(D134&lt;1.45,H134&lt;13.531,A134&gt;=5.85,F134&lt;2.5,H134&gt;=7.482,A134&gt;=5.55),4.2,IF(AND(D134&gt;=1.45,H134&lt;13.531,A134&gt;=5.85,F134&lt;2.5,H134&gt;=7.482,A134&gt;=5.55),4.967,IF(AND(G134&lt;0.187,H134&gt;=13.531,A134&gt;=5.85,F134&lt;2.5,H134&gt;=7.482,A134&gt;=5.55),5,IF(AND(H134&gt;=12.675,A134&lt;4.95,G134&lt;0.446,B134&lt;3.15,B134&lt;3.25,D134&lt;0.75,A134&lt;5.55),1.5,IF(AND(H134&lt;10.826,H134&lt;12.974,G134&lt;0.676,A134&gt;=5.05,B134&gt;=3.25,D134&lt;0.75,A134&lt;5.55),1.46,IF(AND(H134&gt;=10.826,H134&lt;12.974,G134&lt;0.676,A134&gt;=5.05,B134&gt;=3.25,D134&lt;0.75,A134&lt;5.55),1.4,IF(AND(A134&lt;6.15,G134&gt;=0.187,H134&gt;=13.531,A134&gt;=5.85,F134&lt;2.5,H134&gt;=7.482,A134&gt;=5.55),4.7,IF(AND(A134&lt;6.85,B134&lt;2.95,H134&lt;16.284,G134&lt;0.865,F134&gt;=2.5,H134&gt;=7.482,A134&gt;=5.55),5.32,IF(AND(A134&gt;=6.85,B134&lt;2.95,H134&lt;16.284,G134&lt;0.865,F134&gt;=2.5,H134&gt;=7.482,A134&gt;=5.55),6.567,IF(AND(A134&lt;4.85,H134&lt;12.675,A134&lt;4.95,G134&lt;0.446,B134&lt;3.15,B134&lt;3.25,D134&lt;0.75,A134&lt;5.55),1.4,IF(AND(A134&gt;=4.85,H134&lt;12.675,A134&lt;4.95,G134&lt;0.446,B134&lt;3.15,B134&lt;3.25,D134&lt;0.75,A134&lt;5.55),1.5,IF(AND(B134&lt;3.1,A134&gt;=6.15,G134&gt;=0.187,H134&gt;=13.531,A134&gt;=5.85,F134&lt;2.5,H134&gt;=7.482,A134&gt;=5.55),4.467,IF(AND(B134&gt;=3.1,A134&gt;=6.15,G134&gt;=0.187,H134&gt;=13.531,A134&gt;=5.85,F134&lt;2.5,H134&gt;=7.482,A134&gt;=5.55),4.7,IF(AND(G134&gt;=0.379,B134&lt;3.15,B134&gt;=2.95,H134&lt;16.284,G134&lt;0.865,F134&gt;=2.5,H134&gt;=7.482,A134&gt;=5.55),5.733,IF(AND(A134&lt;6.6,B134&gt;=3.15,B134&gt;=2.95,H134&lt;16.284,G134&lt;0.865,F134&gt;=2.5,H134&gt;=7.482,A134&gt;=5.55),5.38,IF(AND(A134&lt;6.7,G134&lt;0.379,B134&lt;3.15,B134&gt;=2.95,H134&lt;16.284,G134&lt;0.865,F134&gt;=2.5,H134&gt;=7.482,A134&gt;=5.55),5.3,IF(AND(A134&gt;=6.7,G134&lt;0.379,B134&lt;3.15,B134&gt;=2.95,H134&lt;16.284,G134&lt;0.865,F134&gt;=2.5,H134&gt;=7.482,A134&gt;=5.55),5.16,IF(AND(A134&lt;7.05,A134&gt;=6.6,B134&gt;=3.15,B134&gt;=2.95,H134&lt;16.284,G134&lt;0.865,F134&gt;=2.5,H134&gt;=7.482,A134&gt;=5.55),5.78,IF(AND(A134&gt;=7.05,A134&gt;=6.6,B134&gt;=3.15,B134&gt;=2.95,H134&lt;16.284,G134&lt;0.865,F134&gt;=2.5,H134&gt;=7.482,A134&gt;=5.55),6.1,"shouldnthappen")))))))))))))))))))))))))))))))))</f>
        <v>6.6</v>
      </c>
      <c r="Q134" s="1" t="n">
        <f aca="false">IF(AND(G134&gt;=0.422,B134&lt;3.25,F134&lt;1.5),1.25,IF(AND(G134&gt;=0.082,G134&lt;0.125,F134&gt;=1.5),6.7,IF(AND(G134&lt;0.251,G134&lt;0.422,B134&lt;3.25,F134&lt;1.5),1.38,IF(AND(G134&gt;=0.251,G134&lt;0.422,B134&lt;3.25,F134&lt;1.5),1.55,IF(AND(G134&gt;=0.385,G134&lt;0.633,B134&gt;=3.25,F134&lt;1.5),1.367,IF(AND(B134&lt;3.35,G134&gt;=0.633,B134&gt;=3.25,F134&lt;1.5),1.7,IF(AND(A134&lt;5.85,G134&lt;0.082,G134&lt;0.125,F134&gt;=1.5),4.5,IF(AND(F134&gt;=2.5,D134&lt;1.6,G134&gt;=0.125,F134&gt;=1.5),5.05,IF(AND(H134&gt;=16.774,D134&gt;=1.6,G134&gt;=0.125,F134&gt;=1.5),6.4,IF(AND(D134&gt;=0.5,G134&lt;0.385,G134&lt;0.633,B134&gt;=3.25,F134&lt;1.5),1.6,IF(AND(B134&lt;3.6,B134&gt;=3.35,G134&gt;=0.633,B134&gt;=3.25,F134&lt;1.5),1.55,IF(AND(B134&gt;=3.6,B134&gt;=3.35,G134&gt;=0.633,B134&gt;=3.25,F134&lt;1.5),1.6,IF(AND(D134&lt;1.65,A134&gt;=5.85,G134&lt;0.082,G134&lt;0.125,F134&gt;=1.5),4.7,IF(AND(A134&lt;5.3,F134&lt;2.5,D134&lt;1.6,G134&gt;=0.125,F134&gt;=1.5),3.15,IF(AND(B134&gt;=3.2,H134&lt;16.774,D134&gt;=1.6,G134&gt;=0.125,F134&gt;=1.5),5.675,IF(AND(H134&lt;11.767,D134&lt;0.5,G134&lt;0.385,G134&lt;0.633,B134&gt;=3.25,F134&lt;1.5),1.5,IF(AND(H134&gt;=11.767,D134&lt;0.5,G134&lt;0.385,G134&lt;0.633,B134&gt;=3.25,F134&lt;1.5),1.367,IF(AND(H134&lt;8.367,D134&gt;=1.65,A134&gt;=5.85,G134&lt;0.082,G134&lt;0.125,F134&gt;=1.5),5.7,IF(AND(H134&gt;=8.367,D134&gt;=1.65,A134&gt;=5.85,G134&lt;0.082,G134&lt;0.125,F134&gt;=1.5),5.575,IF(AND(A134&gt;=7.1,B134&lt;3.2,H134&lt;16.774,D134&gt;=1.6,G134&gt;=0.125,F134&gt;=1.5),6.3,IF(AND(H134&gt;=15.395,B134&lt;2.85,A134&gt;=5.3,F134&lt;2.5,D134&lt;1.6,G134&gt;=0.125,F134&gt;=1.5),4.8,IF(AND(H134&lt;8.486,B134&gt;=2.85,A134&gt;=5.3,F134&lt;2.5,D134&lt;1.6,G134&gt;=0.125,F134&gt;=1.5),3.85,IF(AND(D134&gt;=2.1,A134&lt;7.1,B134&lt;3.2,H134&lt;16.774,D134&gt;=1.6,G134&gt;=0.125,F134&gt;=1.5),5.5,IF(AND(B134&gt;=2.75,H134&lt;15.395,B134&lt;2.85,A134&gt;=5.3,F134&lt;2.5,D134&lt;1.6,G134&gt;=0.125,F134&gt;=1.5),4.489,IF(AND(H134&gt;=15.168,H134&gt;=8.486,B134&gt;=2.85,A134&gt;=5.3,F134&lt;2.5,D134&lt;1.6,G134&gt;=0.125,F134&gt;=1.5),4.7,IF(AND(G134&gt;=0.519,D134&lt;2.1,A134&lt;7.1,B134&lt;3.2,H134&lt;16.774,D134&gt;=1.6,G134&gt;=0.125,F134&gt;=1.5),4.925,IF(AND(G134&gt;=0.897,B134&lt;2.75,H134&lt;15.395,B134&lt;2.85,A134&gt;=5.3,F134&lt;2.5,D134&lt;1.6,G134&gt;=0.125,F134&gt;=1.5),4.567,IF(AND(A134&lt;5.65,H134&lt;15.168,H134&gt;=8.486,B134&gt;=2.85,A134&gt;=5.3,F134&lt;2.5,D134&lt;1.6,G134&gt;=0.125,F134&gt;=1.5),4.5,IF(AND(G134&lt;0.23,G134&lt;0.519,D134&lt;2.1,A134&lt;7.1,B134&lt;3.2,H134&lt;16.774,D134&gt;=1.6,G134&gt;=0.125,F134&gt;=1.5),5,IF(AND(A134&lt;5.9,G134&lt;0.897,B134&lt;2.75,H134&lt;15.395,B134&lt;2.85,A134&gt;=5.3,F134&lt;2.5,D134&lt;1.6,G134&gt;=0.125,F134&gt;=1.5),4.1,IF(AND(A134&gt;=5.9,G134&lt;0.897,B134&lt;2.75,H134&lt;15.395,B134&lt;2.85,A134&gt;=5.3,F134&lt;2.5,D134&lt;1.6,G134&gt;=0.125,F134&gt;=1.5),4.5,IF(AND(A134&lt;6.05,A134&gt;=5.65,H134&lt;15.168,H134&gt;=8.486,B134&gt;=2.85,A134&gt;=5.3,F134&lt;2.5,D134&lt;1.6,G134&gt;=0.125,F134&gt;=1.5),4.2,IF(AND(A134&gt;=6.05,A134&gt;=5.65,H134&lt;15.168,H134&gt;=8.486,B134&gt;=2.85,A134&gt;=5.3,F134&lt;2.5,D134&lt;1.6,G134&gt;=0.125,F134&gt;=1.5),4.35,IF(AND(D134&lt;1.95,G134&gt;=0.23,G134&lt;0.519,D134&lt;2.1,A134&lt;7.1,B134&lt;3.2,H134&lt;16.774,D134&gt;=1.6,G134&gt;=0.125,F134&gt;=1.5),5.3,IF(AND(D134&gt;=1.95,G134&gt;=0.23,G134&lt;0.519,D134&lt;2.1,A134&lt;7.1,B134&lt;3.2,H134&lt;16.774,D134&gt;=1.6,G134&gt;=0.125,F134&gt;=1.5),5.2,"shouldnthappen")))))))))))))))))))))))))))))))))))</f>
        <v>6.4</v>
      </c>
      <c r="R134" s="1" t="n">
        <f aca="false">IF(AND(G134&gt;=0.901,F134&lt;1.5),1.9,IF(AND(H134&lt;5.523,D134&lt;0.35,G134&lt;0.901,F134&lt;1.5),1,IF(AND(B134&lt;3.6,D134&gt;=0.35,G134&lt;0.901,F134&lt;1.5),1.575,IF(AND(B134&gt;=3.6,D134&gt;=0.35,G134&lt;0.901,F134&lt;1.5),1.5,IF(AND(G134&gt;=0.837,D134&lt;1.15,D134&lt;1.45,F134&gt;=1.5),3,IF(AND(G134&gt;=0.66,D134&gt;=1.15,D134&lt;1.45,F134&gt;=1.5),4,IF(AND(F134&gt;=2.5,D134&lt;1.55,D134&gt;=1.45,F134&gt;=1.5),5.025,IF(AND(F134&lt;2.5,D134&gt;=1.55,D134&gt;=1.45,F134&gt;=1.5),4.933,IF(AND(B134&lt;2.45,G134&lt;0.837,D134&lt;1.15,D134&lt;1.45,F134&gt;=1.5),3.3,IF(AND(B134&gt;=2.45,G134&lt;0.837,D134&lt;1.15,D134&lt;1.45,F134&gt;=1.5),3.86,IF(AND(B134&gt;=3.05,F134&lt;2.5,D134&lt;1.55,D134&gt;=1.45,F134&gt;=1.5),4.8,IF(AND(D134&gt;=2.45,F134&gt;=2.5,D134&gt;=1.55,D134&gt;=1.45,F134&gt;=1.5),5.875,IF(AND(H134&lt;13.187,G134&lt;0.217,H134&gt;=5.523,D134&lt;0.35,G134&lt;0.901,F134&lt;1.5),1.4,IF(AND(H134&gt;=13.187,G134&lt;0.217,H134&gt;=5.523,D134&lt;0.35,G134&lt;0.901,F134&lt;1.5),1.5,IF(AND(G134&lt;0.33,G134&gt;=0.217,H134&gt;=5.523,D134&lt;0.35,G134&lt;0.901,F134&lt;1.5),1.28,IF(AND(A134&lt;6.05,D134&lt;1.35,G134&lt;0.66,D134&gt;=1.15,D134&lt;1.45,F134&gt;=1.5),4.175,IF(AND(A134&gt;=6.05,D134&lt;1.35,G134&lt;0.66,D134&gt;=1.15,D134&lt;1.45,F134&gt;=1.5),4.3,IF(AND(A134&lt;5.65,D134&gt;=1.35,G134&lt;0.66,D134&gt;=1.15,D134&lt;1.45,F134&gt;=1.5),3.9,IF(AND(A134&gt;=5.65,D134&gt;=1.35,G134&lt;0.66,D134&gt;=1.15,D134&lt;1.45,F134&gt;=1.5),4.52,IF(AND(A134&lt;6.25,B134&lt;3.05,F134&lt;2.5,D134&lt;1.55,D134&gt;=1.45,F134&gt;=1.5),4.5,IF(AND(A134&gt;=6.25,B134&lt;3.05,F134&lt;2.5,D134&lt;1.55,D134&gt;=1.45,F134&gt;=1.5),4.675,IF(AND(A134&gt;=7.25,D134&lt;2.45,F134&gt;=2.5,D134&gt;=1.55,D134&gt;=1.45,F134&gt;=1.5),6.433,IF(AND(D134&gt;=0.25,G134&gt;=0.33,G134&gt;=0.217,H134&gt;=5.523,D134&lt;0.35,G134&lt;0.901,F134&lt;1.5),1.4,IF(AND(A134&lt;6.15,A134&lt;7.25,D134&lt;2.45,F134&gt;=2.5,D134&gt;=1.55,D134&gt;=1.45,F134&gt;=1.5),5.025,IF(AND(H134&lt;6.439,D134&lt;0.25,G134&gt;=0.33,G134&gt;=0.217,H134&gt;=5.523,D134&lt;0.35,G134&lt;0.901,F134&lt;1.5),1.5,IF(AND(H134&gt;=6.439,D134&lt;0.25,G134&gt;=0.33,G134&gt;=0.217,H134&gt;=5.523,D134&lt;0.35,G134&lt;0.901,F134&lt;1.5),1.38,IF(AND(H134&gt;=13.711,A134&gt;=6.15,A134&lt;7.25,D134&lt;2.45,F134&gt;=2.5,D134&gt;=1.55,D134&gt;=1.45,F134&gt;=1.5),5.68,IF(AND(B134&gt;=3.3,H134&lt;13.711,A134&gt;=6.15,A134&lt;7.25,D134&lt;2.45,F134&gt;=2.5,D134&gt;=1.55,D134&gt;=1.45,F134&gt;=1.5),5.6,IF(AND(G134&lt;0.093,B134&lt;3.3,H134&lt;13.711,A134&gt;=6.15,A134&lt;7.25,D134&lt;2.45,F134&gt;=2.5,D134&gt;=1.55,D134&gt;=1.45,F134&gt;=1.5),5.56,IF(AND(D134&lt;1.95,G134&gt;=0.093,B134&lt;3.3,H134&lt;13.711,A134&gt;=6.15,A134&lt;7.25,D134&lt;2.45,F134&gt;=2.5,D134&gt;=1.55,D134&gt;=1.45,F134&gt;=1.5),5.3,IF(AND(B134&lt;3.15,D134&gt;=1.95,G134&gt;=0.093,B134&lt;3.3,H134&lt;13.711,A134&gt;=6.15,A134&lt;7.25,D134&lt;2.45,F134&gt;=2.5,D134&gt;=1.55,D134&gt;=1.45,F134&gt;=1.5),5.1,IF(AND(B134&gt;=3.15,D134&gt;=1.95,G134&gt;=0.093,B134&lt;3.3,H134&lt;13.711,A134&gt;=6.15,A134&lt;7.25,D134&lt;2.45,F134&gt;=2.5,D134&gt;=1.55,D134&gt;=1.45,F134&gt;=1.5),5.15,"shouldnthappen"))))))))))))))))))))))))))))))))</f>
        <v>6.433</v>
      </c>
      <c r="S134" s="1" t="n">
        <f aca="false">IF(AND(G134&gt;=0.859,D134&gt;=0.35,F134&lt;1.5),1.9,IF(AND(D134&lt;1.75,F134&gt;=2.5,F134&gt;=1.5),4.867,IF(AND(H134&lt;8.42,A134&lt;5.05,D134&lt;0.35,F134&lt;1.5),1.42,IF(AND(H134&gt;=14.877,A134&gt;=5.05,D134&lt;0.35,F134&lt;1.5),1.3,IF(AND(B134&lt;3.35,G134&lt;0.859,D134&gt;=0.35,F134&lt;1.5),1.7,IF(AND(B134&gt;=3.35,G134&lt;0.859,D134&gt;=0.35,F134&lt;1.5),1.5,IF(AND(A134&gt;=6.05,B134&lt;2.75,F134&lt;2.5,F134&gt;=1.5),4.733,IF(AND(G134&gt;=0.68,B134&gt;=2.75,F134&lt;2.5,F134&gt;=1.5),4.025,IF(AND(H134&gt;=16.284,D134&gt;=1.75,F134&gt;=2.5,F134&gt;=1.5),6.6,IF(AND(A134&lt;4.35,H134&gt;=8.42,A134&lt;5.05,D134&lt;0.35,F134&lt;1.5),1.1,IF(AND(G134&gt;=0.948,H134&lt;14.877,A134&gt;=5.05,D134&lt;0.35,F134&lt;1.5),1.7,IF(AND(A134&lt;5.3,A134&lt;6.05,B134&lt;2.75,F134&lt;2.5,F134&gt;=1.5),3,IF(AND(H134&gt;=15.168,G134&lt;0.68,B134&gt;=2.75,F134&lt;2.5,F134&gt;=1.5),4.75,IF(AND(H134&gt;=14.005,A134&gt;=4.35,H134&gt;=8.42,A134&lt;5.05,D134&lt;0.35,F134&lt;1.5),1.375,IF(AND(A134&gt;=5.55,G134&lt;0.948,H134&lt;14.877,A134&gt;=5.05,D134&lt;0.35,F134&lt;1.5),1.7,IF(AND(H134&lt;12.363,A134&gt;=5.3,A134&lt;6.05,B134&lt;2.75,F134&lt;2.5,F134&gt;=1.5),3.825,IF(AND(H134&gt;=12.363,A134&gt;=5.3,A134&lt;6.05,B134&lt;2.75,F134&lt;2.5,F134&gt;=1.5),4.033,IF(AND(H134&gt;=14.508,H134&lt;15.168,G134&lt;0.68,B134&gt;=2.75,F134&lt;2.5,F134&gt;=1.5),4.2,IF(AND(D134&gt;=2.35,D134&gt;=2.2,H134&lt;16.284,D134&gt;=1.75,F134&gt;=2.5,F134&gt;=1.5),5.267,IF(AND(G134&lt;0.231,H134&lt;14.005,A134&gt;=4.35,H134&gt;=8.42,A134&lt;5.05,D134&lt;0.35,F134&lt;1.5),1.4,IF(AND(H134&gt;=14.494,A134&lt;5.55,G134&lt;0.948,H134&lt;14.877,A134&gt;=5.05,D134&lt;0.35,F134&lt;1.5),1.6,IF(AND(A134&lt;6.1,H134&lt;14.508,H134&lt;15.168,G134&lt;0.68,B134&gt;=2.75,F134&lt;2.5,F134&gt;=1.5),4.5,IF(AND(A134&lt;6.1,H134&lt;11.8,D134&lt;2.2,H134&lt;16.284,D134&gt;=1.75,F134&gt;=2.5,F134&gt;=1.5),4.95,IF(AND(A134&gt;=6.1,H134&lt;11.8,D134&lt;2.2,H134&lt;16.284,D134&gt;=1.75,F134&gt;=2.5,F134&gt;=1.5),5.333,IF(AND(B134&lt;2.75,H134&gt;=11.8,D134&lt;2.2,H134&lt;16.284,D134&gt;=1.75,F134&gt;=2.5,F134&gt;=1.5),5.1,IF(AND(B134&gt;=3.15,D134&lt;2.35,D134&gt;=2.2,H134&lt;16.284,D134&gt;=1.75,F134&gt;=2.5,F134&gt;=1.5),5.5,IF(AND(B134&gt;=3.35,G134&gt;=0.231,H134&lt;14.005,A134&gt;=4.35,H134&gt;=8.42,A134&lt;5.05,D134&lt;0.35,F134&lt;1.5),1.3,IF(AND(H134&lt;13.869,H134&lt;14.494,A134&lt;5.55,G134&lt;0.948,H134&lt;14.877,A134&gt;=5.05,D134&lt;0.35,F134&lt;1.5),1.5,IF(AND(H134&gt;=13.869,H134&lt;14.494,A134&lt;5.55,G134&lt;0.948,H134&lt;14.877,A134&gt;=5.05,D134&lt;0.35,F134&lt;1.5),1.4,IF(AND(G134&lt;0.636,A134&gt;=6.1,H134&lt;14.508,H134&lt;15.168,G134&lt;0.68,B134&gt;=2.75,F134&lt;2.5,F134&gt;=1.5),4.68,IF(AND(G134&gt;=0.636,A134&gt;=6.1,H134&lt;14.508,H134&lt;15.168,G134&lt;0.68,B134&gt;=2.75,F134&lt;2.5,F134&gt;=1.5),4.4,IF(AND(B134&lt;2.85,B134&gt;=2.75,H134&gt;=11.8,D134&lt;2.2,H134&lt;16.284,D134&gt;=1.75,F134&gt;=2.5,F134&gt;=1.5),6.7,IF(AND(H134&lt;10.626,B134&lt;3.15,D134&lt;2.35,D134&gt;=2.2,H134&lt;16.284,D134&gt;=1.75,F134&gt;=2.5,F134&gt;=1.5),5.1,IF(AND(H134&gt;=10.626,B134&lt;3.15,D134&lt;2.35,D134&gt;=2.2,H134&lt;16.284,D134&gt;=1.75,F134&gt;=2.5,F134&gt;=1.5),5.2,IF(AND(G134&lt;0.378,B134&lt;3.35,G134&gt;=0.231,H134&lt;14.005,A134&gt;=4.35,H134&gt;=8.42,A134&lt;5.05,D134&lt;0.35,F134&lt;1.5),1.2,IF(AND(G134&gt;=0.378,B134&lt;3.35,G134&gt;=0.231,H134&lt;14.005,A134&gt;=4.35,H134&gt;=8.42,A134&lt;5.05,D134&lt;0.35,F134&lt;1.5),1.3,IF(AND(A134&lt;6.2,B134&gt;=2.85,B134&gt;=2.75,H134&gt;=11.8,D134&lt;2.2,H134&lt;16.284,D134&gt;=1.75,F134&gt;=2.5,F134&gt;=1.5),4.9,IF(AND(G134&lt;0.388,A134&gt;=6.2,B134&gt;=2.85,B134&gt;=2.75,H134&gt;=11.8,D134&lt;2.2,H134&lt;16.284,D134&gt;=1.75,F134&gt;=2.5,F134&gt;=1.5),5.52,IF(AND(G134&gt;=0.388,A134&gt;=6.2,B134&gt;=2.85,B134&gt;=2.75,H134&gt;=11.8,D134&lt;2.2,H134&lt;16.284,D134&gt;=1.75,F134&gt;=2.5,F134&gt;=1.5),5.7,"shouldnthappen")))))))))))))))))))))))))))))))))))))))</f>
        <v>6.6</v>
      </c>
      <c r="T134" s="1" t="n">
        <f aca="false">IF(AND(D134&gt;=0.8,A134&lt;5.45),3.7,IF(AND(D134&gt;=0.35,D134&lt;0.8,A134&lt;5.45),1.56,IF(AND(G134&lt;0.164,F134&lt;2.5,A134&gt;=5.45),1.6,IF(AND(H134&gt;=16.718,F134&gt;=2.5,A134&gt;=5.45),6.4,IF(AND(G134&gt;=0.719,H134&lt;16.718,F134&gt;=2.5,A134&gt;=5.45),5.05,IF(AND(A134&lt;4.35,A134&lt;5.05,D134&lt;0.35,D134&lt;0.8,A134&lt;5.45),1.1,IF(AND(H134&gt;=14.494,A134&gt;=5.05,D134&lt;0.35,D134&lt;0.8,A134&lt;5.45),1.6,IF(AND(G134&lt;0.338,D134&lt;1.25,G134&gt;=0.164,F134&lt;2.5,A134&gt;=5.45),4.1,IF(AND(H134&lt;8.397,D134&gt;=1.25,G134&gt;=0.164,F134&lt;2.5,A134&gt;=5.45),4,IF(AND(H134&lt;11.031,H134&lt;14.494,A134&gt;=5.05,D134&lt;0.35,D134&lt;0.8,A134&lt;5.45),1.5,IF(AND(H134&gt;=11.031,H134&lt;14.494,A134&gt;=5.05,D134&lt;0.35,D134&lt;0.8,A134&lt;5.45),1.44,IF(AND(B134&lt;2.65,H134&gt;=8.397,D134&gt;=1.25,G134&gt;=0.164,F134&lt;2.5,A134&gt;=5.45),4.767,IF(AND(H134&lt;7.388,G134&lt;0.487,G134&lt;0.719,H134&lt;16.718,F134&gt;=2.5,A134&gt;=5.45),5.067,IF(AND(G134&lt;0.533,G134&gt;=0.487,G134&lt;0.719,H134&lt;16.718,F134&gt;=2.5,A134&gt;=5.45),5.8,IF(AND(G134&gt;=0.533,G134&gt;=0.487,G134&lt;0.719,H134&lt;16.718,F134&gt;=2.5,A134&gt;=5.45),5.86,IF(AND(B134&lt;3.25,A134&gt;=4.95,A134&gt;=4.35,A134&lt;5.05,D134&lt;0.35,D134&lt;0.8,A134&lt;5.45),1.2,IF(AND(A134&lt;5.6,H134&lt;11.218,G134&gt;=0.338,D134&lt;1.25,G134&gt;=0.164,F134&lt;2.5,A134&gt;=5.45),3.7,IF(AND(A134&gt;=5.6,H134&lt;11.218,G134&gt;=0.338,D134&lt;1.25,G134&gt;=0.164,F134&lt;2.5,A134&gt;=5.45),3.5,IF(AND(H134&lt;12.668,H134&gt;=11.218,G134&gt;=0.338,D134&lt;1.25,G134&gt;=0.164,F134&lt;2.5,A134&gt;=5.45),3.9,IF(AND(H134&gt;=12.668,H134&gt;=11.218,G134&gt;=0.338,D134&lt;1.25,G134&gt;=0.164,F134&lt;2.5,A134&gt;=5.45),4,IF(AND(H134&gt;=15.705,B134&gt;=2.65,H134&gt;=8.397,D134&gt;=1.25,G134&gt;=0.164,F134&lt;2.5,A134&gt;=5.45),4.8,IF(AND(B134&lt;2.75,H134&gt;=7.388,G134&lt;0.487,G134&lt;0.719,H134&lt;16.718,F134&gt;=2.5,A134&gt;=5.45),5.26,IF(AND(B134&lt;2.95,A134&lt;4.5,A134&lt;4.95,A134&gt;=4.35,A134&lt;5.05,D134&lt;0.35,D134&lt;0.8,A134&lt;5.45),1.4,IF(AND(B134&gt;=2.95,A134&lt;4.5,A134&lt;4.95,A134&gt;=4.35,A134&lt;5.05,D134&lt;0.35,D134&lt;0.8,A134&lt;5.45),1.3,IF(AND(H134&gt;=13.924,A134&gt;=4.5,A134&lt;4.95,A134&gt;=4.35,A134&lt;5.05,D134&lt;0.35,D134&lt;0.8,A134&lt;5.45),1.5,IF(AND(G134&lt;0.252,B134&gt;=3.25,A134&gt;=4.95,A134&gt;=4.35,A134&lt;5.05,D134&lt;0.35,D134&lt;0.8,A134&lt;5.45),1.4,IF(AND(G134&gt;=0.252,B134&gt;=3.25,A134&gt;=4.95,A134&gt;=4.35,A134&lt;5.05,D134&lt;0.35,D134&lt;0.8,A134&lt;5.45),1.32,IF(AND(G134&gt;=0.473,H134&lt;15.705,B134&gt;=2.65,H134&gt;=8.397,D134&gt;=1.25,G134&gt;=0.164,F134&lt;2.5,A134&gt;=5.45),4.7,IF(AND(B134&gt;=3.15,B134&gt;=2.75,H134&gt;=7.388,G134&lt;0.487,G134&lt;0.719,H134&lt;16.718,F134&gt;=2.5,A134&gt;=5.45),5.7,IF(AND(B134&lt;3.15,H134&lt;13.924,A134&gt;=4.5,A134&lt;4.95,A134&gt;=4.35,A134&lt;5.05,D134&lt;0.35,D134&lt;0.8,A134&lt;5.45),1.433,IF(AND(B134&gt;=3.15,H134&lt;13.924,A134&gt;=4.5,A134&lt;4.95,A134&gt;=4.35,A134&lt;5.05,D134&lt;0.35,D134&lt;0.8,A134&lt;5.45),1.4,IF(AND(H134&gt;=14.81,G134&lt;0.473,H134&lt;15.705,B134&gt;=2.65,H134&gt;=8.397,D134&gt;=1.25,G134&gt;=0.164,F134&lt;2.5,A134&gt;=5.45),4.2,IF(AND(A134&lt;6.65,B134&lt;3.15,B134&gt;=2.75,H134&gt;=7.388,G134&lt;0.487,G134&lt;0.719,H134&lt;16.718,F134&gt;=2.5,A134&gt;=5.45),5.6,IF(AND(A134&gt;=6.65,B134&lt;3.15,B134&gt;=2.75,H134&gt;=7.388,G134&lt;0.487,G134&lt;0.719,H134&lt;16.718,F134&gt;=2.5,A134&gt;=5.45),5.4,IF(AND(A134&lt;6.15,H134&lt;14.81,G134&lt;0.473,H134&lt;15.705,B134&gt;=2.65,H134&gt;=8.397,D134&gt;=1.25,G134&gt;=0.164,F134&lt;2.5,A134&gt;=5.45),4.5,IF(AND(A134&gt;=6.15,H134&lt;14.81,G134&lt;0.473,H134&lt;15.705,B134&gt;=2.65,H134&gt;=8.397,D134&gt;=1.25,G134&gt;=0.164,F134&lt;2.5,A134&gt;=5.45),4.4,"shouldnthappen"))))))))))))))))))))))))))))))))))))</f>
        <v>6.4</v>
      </c>
      <c r="U134" s="1" t="n">
        <f aca="false">IF(AND(G134&gt;=0.934,F134&lt;1.5),1.7,IF(AND(D134&lt;0.15,D134&lt;0.25,G134&lt;0.934,F134&lt;1.5),1.38,IF(AND(H134&gt;=14.379,D134&gt;=0.25,G134&lt;0.934,F134&lt;1.5),1.7,IF(AND(A134&lt;5.3,D134&lt;1.35,F134&lt;2.5,F134&gt;=1.5),3.15,IF(AND(H134&lt;7.148,D134&gt;=1.35,F134&lt;2.5,F134&gt;=1.5),3.9,IF(AND(G134&lt;0.352,A134&lt;6.15,F134&gt;=2.5,F134&gt;=1.5),4.5,IF(AND(G134&gt;=0.352,A134&lt;6.15,F134&gt;=2.5,F134&gt;=1.5),4.92,IF(AND(B134&lt;2.85,A134&gt;=6.15,F134&gt;=2.5,F134&gt;=1.5),6.2,IF(AND(D134&gt;=0.45,H134&lt;14.379,D134&gt;=0.25,G134&lt;0.934,F134&lt;1.5),1.65,IF(AND(G134&gt;=0.857,A134&gt;=5.3,D134&lt;1.35,F134&lt;2.5,F134&gt;=1.5),4.3,IF(AND(A134&gt;=7.25,B134&gt;=2.85,A134&gt;=6.15,F134&gt;=2.5,F134&gt;=1.5),6.425,IF(AND(H134&lt;9.499,A134&lt;5.05,D134&gt;=0.15,D134&lt;0.25,G134&lt;0.934,F134&lt;1.5),1.4,IF(AND(A134&gt;=5.45,A134&gt;=5.05,D134&gt;=0.15,D134&lt;0.25,G134&lt;0.934,F134&lt;1.5),1.3,IF(AND(B134&gt;=4.15,D134&lt;0.45,H134&lt;14.379,D134&gt;=0.25,G134&lt;0.934,F134&lt;1.5),1.5,IF(AND(A134&gt;=5.75,G134&lt;0.857,A134&gt;=5.3,D134&lt;1.35,F134&lt;2.5,F134&gt;=1.5),4.02,IF(AND(A134&lt;6.65,G134&lt;0.333,H134&gt;=7.148,D134&gt;=1.35,F134&lt;2.5,F134&gt;=1.5),4.475,IF(AND(A134&gt;=6.65,G134&lt;0.333,H134&gt;=7.148,D134&gt;=1.35,F134&lt;2.5,F134&gt;=1.5),4.8,IF(AND(D134&gt;=1.45,G134&gt;=0.333,H134&gt;=7.148,D134&gt;=1.35,F134&lt;2.5,F134&gt;=1.5),4.85,IF(AND(G134&gt;=0.861,A134&lt;7.25,B134&gt;=2.85,A134&gt;=6.15,F134&gt;=2.5,F134&gt;=1.5),5.2,IF(AND(G134&lt;0.571,H134&gt;=9.499,A134&lt;5.05,D134&gt;=0.15,D134&lt;0.25,G134&lt;0.934,F134&lt;1.5),1.2,IF(AND(G134&gt;=0.571,H134&gt;=9.499,A134&lt;5.05,D134&gt;=0.15,D134&lt;0.25,G134&lt;0.934,F134&lt;1.5),1.3,IF(AND(H134&lt;9.283,A134&lt;5.45,A134&gt;=5.05,D134&gt;=0.15,D134&lt;0.25,G134&lt;0.934,F134&lt;1.5),1.5,IF(AND(H134&gt;=9.283,A134&lt;5.45,A134&gt;=5.05,D134&gt;=0.15,D134&lt;0.25,G134&lt;0.934,F134&lt;1.5),1.425,IF(AND(A134&lt;4.9,B134&lt;4.15,D134&lt;0.45,H134&lt;14.379,D134&gt;=0.25,G134&lt;0.934,F134&lt;1.5),1.4,IF(AND(A134&gt;=4.9,B134&lt;4.15,D134&lt;0.45,H134&lt;14.379,D134&gt;=0.25,G134&lt;0.934,F134&lt;1.5),1.325,IF(AND(G134&lt;0.572,A134&lt;5.75,G134&lt;0.857,A134&gt;=5.3,D134&lt;1.35,F134&lt;2.5,F134&gt;=1.5),3.65,IF(AND(G134&gt;=0.572,A134&lt;5.75,G134&lt;0.857,A134&gt;=5.3,D134&lt;1.35,F134&lt;2.5,F134&gt;=1.5),3.9,IF(AND(A134&lt;6.75,D134&lt;1.45,G134&gt;=0.333,H134&gt;=7.148,D134&gt;=1.35,F134&lt;2.5,F134&gt;=1.5),4.4,IF(AND(A134&gt;=6.75,D134&lt;1.45,G134&gt;=0.333,H134&gt;=7.148,D134&gt;=1.35,F134&lt;2.5,F134&gt;=1.5),4.78,IF(AND(A134&lt;6.6,B134&lt;3.25,G134&lt;0.861,A134&lt;7.25,B134&gt;=2.85,A134&gt;=6.15,F134&gt;=2.5,F134&gt;=1.5),5.333,IF(AND(H134&lt;11.461,B134&gt;=3.25,G134&lt;0.861,A134&lt;7.25,B134&gt;=2.85,A134&gt;=6.15,F134&gt;=2.5,F134&gt;=1.5),6.025,IF(AND(H134&gt;=11.461,B134&gt;=3.25,G134&lt;0.861,A134&lt;7.25,B134&gt;=2.85,A134&gt;=6.15,F134&gt;=2.5,F134&gt;=1.5),5.667,IF(AND(H134&gt;=14.564,A134&gt;=6.6,B134&lt;3.25,G134&lt;0.861,A134&lt;7.25,B134&gt;=2.85,A134&gt;=6.15,F134&gt;=2.5,F134&gt;=1.5),5.4,IF(AND(D134&gt;=2.35,H134&lt;14.564,A134&gt;=6.6,B134&lt;3.25,G134&lt;0.861,A134&lt;7.25,B134&gt;=2.85,A134&gt;=6.15,F134&gt;=2.5,F134&gt;=1.5),5.6,IF(AND(A134&lt;6.85,D134&lt;2.35,H134&lt;14.564,A134&gt;=6.6,B134&lt;3.25,G134&lt;0.861,A134&lt;7.25,B134&gt;=2.85,A134&gt;=6.15,F134&gt;=2.5,F134&gt;=1.5),5.9,IF(AND(A134&gt;=6.85,D134&lt;2.35,H134&lt;14.564,A134&gt;=6.6,B134&lt;3.25,G134&lt;0.861,A134&lt;7.25,B134&gt;=2.85,A134&gt;=6.15,F134&gt;=2.5,F134&gt;=1.5),5.78,"shouldnthappen"))))))))))))))))))))))))))))))))))))</f>
        <v>6.425</v>
      </c>
      <c r="V134" s="1" t="n">
        <f aca="false">IF(AND(H134&lt;5.748,A134&lt;5.05,D134&lt;0.75),1,IF(AND(B134&lt;3.15,H134&gt;=5.748,A134&lt;5.05,D134&lt;0.75),1.475,IF(AND(G134&gt;=0.801,D134&lt;0.25,A134&gt;=5.05,D134&lt;0.75),1.7,IF(AND(D134&gt;=0.45,D134&gt;=0.25,A134&gt;=5.05,D134&lt;0.75),1.7,IF(AND(B134&lt;2.35,F134&lt;2.5,B134&lt;2.75,D134&gt;=0.75),4.16,IF(AND(D134&lt;1.75,F134&gt;=2.5,B134&lt;2.75,D134&gt;=0.75),4.875,IF(AND(D134&gt;=1.75,F134&gt;=2.5,B134&lt;2.75,D134&gt;=0.75),5.333,IF(AND(H134&gt;=16.284,D134&gt;=1.55,B134&gt;=2.75,D134&gt;=0.75),6.6,IF(AND(H134&gt;=14.144,B134&gt;=3.15,H134&gt;=5.748,A134&lt;5.05,D134&lt;0.75),1.3,IF(AND(A134&lt;5.45,G134&lt;0.801,D134&lt;0.25,A134&gt;=5.05,D134&lt;0.75),1.5,IF(AND(A134&gt;=5.45,G134&lt;0.801,D134&lt;0.25,A134&gt;=5.05,D134&lt;0.75),1.34,IF(AND(B134&lt;3.75,D134&lt;0.45,D134&gt;=0.25,A134&gt;=5.05,D134&lt;0.75),1.467,IF(AND(B134&gt;=3.75,D134&lt;0.45,D134&gt;=0.25,A134&gt;=5.05,D134&lt;0.75),1.767,IF(AND(G134&gt;=0.896,B134&gt;=2.35,F134&lt;2.5,B134&lt;2.75,D134&gt;=0.75),4.9,IF(AND(H134&lt;15.504,D134&lt;1.35,D134&lt;1.55,B134&gt;=2.75,D134&gt;=0.75),4.2,IF(AND(H134&gt;=15.504,D134&lt;1.35,D134&lt;1.55,B134&gt;=2.75,D134&gt;=0.75),4.6,IF(AND(H134&lt;9.767,D134&gt;=1.35,D134&lt;1.55,B134&gt;=2.75,D134&gt;=0.75),5.1,IF(AND(A134&lt;4.5,H134&lt;14.144,B134&gt;=3.15,H134&gt;=5.748,A134&lt;5.05,D134&lt;0.75),1.3,IF(AND(A134&gt;=4.5,H134&lt;14.144,B134&gt;=3.15,H134&gt;=5.748,A134&lt;5.05,D134&lt;0.75),1.4,IF(AND(D134&gt;=1.15,G134&lt;0.896,B134&gt;=2.35,F134&lt;2.5,B134&lt;2.75,D134&gt;=0.75),4.04,IF(AND(B134&lt;2.9,H134&gt;=9.767,D134&gt;=1.35,D134&lt;1.55,B134&gt;=2.75,D134&gt;=0.75),4.8,IF(AND(D134&lt;1.7,A134&gt;=7.05,H134&lt;16.284,D134&gt;=1.55,B134&gt;=2.75,D134&gt;=0.75),5.8,IF(AND(D134&gt;=1.7,A134&gt;=7.05,H134&lt;16.284,D134&gt;=1.55,B134&gt;=2.75,D134&gt;=0.75),6.3,IF(AND(B134&lt;2.45,D134&lt;1.15,G134&lt;0.896,B134&gt;=2.35,F134&lt;2.5,B134&lt;2.75,D134&gt;=0.75),3.767,IF(AND(B134&gt;=2.45,D134&lt;1.15,G134&lt;0.896,B134&gt;=2.35,F134&lt;2.5,B134&lt;2.75,D134&gt;=0.75),3.167,IF(AND(B134&gt;=3.15,B134&gt;=2.9,H134&gt;=9.767,D134&gt;=1.35,D134&lt;1.55,B134&gt;=2.75,D134&gt;=0.75),4.7,IF(AND(D134&lt;1.9,D134&lt;2.05,A134&lt;7.05,H134&lt;16.284,D134&gt;=1.55,B134&gt;=2.75,D134&gt;=0.75),4.82,IF(AND(D134&gt;=1.9,D134&lt;2.05,A134&lt;7.05,H134&lt;16.284,D134&gt;=1.55,B134&gt;=2.75,D134&gt;=0.75),5.067,IF(AND(H134&lt;12.721,B134&lt;3.15,B134&gt;=2.9,H134&gt;=9.767,D134&gt;=1.35,D134&lt;1.55,B134&gt;=2.75,D134&gt;=0.75),4.5,IF(AND(H134&gt;=12.721,B134&lt;3.15,B134&gt;=2.9,H134&gt;=9.767,D134&gt;=1.35,D134&lt;1.55,B134&gt;=2.75,D134&gt;=0.75),4.433,IF(AND(H134&lt;9.525,G134&lt;0.364,D134&gt;=2.05,A134&lt;7.05,H134&lt;16.284,D134&gt;=1.55,B134&gt;=2.75,D134&gt;=0.75),5.1,IF(AND(A134&lt;6.25,G134&gt;=0.364,D134&gt;=2.05,A134&lt;7.05,H134&lt;16.284,D134&gt;=1.55,B134&gt;=2.75,D134&gt;=0.75),5.4,IF(AND(H134&lt;10.898,H134&gt;=9.525,G134&lt;0.364,D134&gt;=2.05,A134&lt;7.05,H134&lt;16.284,D134&gt;=1.55,B134&gt;=2.75,D134&gt;=0.75),5.6,IF(AND(H134&lt;8.711,A134&gt;=6.25,G134&gt;=0.364,D134&gt;=2.05,A134&lt;7.05,H134&lt;16.284,D134&gt;=1.55,B134&gt;=2.75,D134&gt;=0.75),5.7,IF(AND(H134&gt;=8.711,A134&gt;=6.25,G134&gt;=0.364,D134&gt;=2.05,A134&lt;7.05,H134&lt;16.284,D134&gt;=1.55,B134&gt;=2.75,D134&gt;=0.75),5.84,IF(AND(D134&lt;2.2,H134&gt;=10.898,H134&gt;=9.525,G134&lt;0.364,D134&gt;=2.05,A134&lt;7.05,H134&lt;16.284,D134&gt;=1.55,B134&gt;=2.75,D134&gt;=0.75),5.4,IF(AND(D134&gt;=2.2,H134&gt;=10.898,H134&gt;=9.525,G134&lt;0.364,D134&gt;=2.05,A134&lt;7.05,H134&lt;16.284,D134&gt;=1.55,B134&gt;=2.75,D134&gt;=0.75),5.3,"shouldnthappen")))))))))))))))))))))))))))))))))))))</f>
        <v>6.6</v>
      </c>
      <c r="W134" s="1" t="n">
        <f aca="false">IF(AND(H134&lt;6.926,D134&gt;=0.35,D134&lt;0.8),1.9,IF(AND(H134&gt;=6.926,D134&gt;=0.35,D134&lt;0.8),1.533,IF(AND(H134&lt;13.492,A134&lt;4.75,D134&lt;0.35,D134&lt;0.8),1.1,IF(AND(H134&gt;=13.492,A134&lt;4.75,D134&lt;0.35,D134&lt;0.8),1.375,IF(AND(B134&lt;2.75,A134&gt;=5.85,F134&lt;2.5,D134&gt;=0.8),4.833,IF(AND(B134&lt;3.3,A134&gt;=7.05,F134&gt;=2.5,D134&gt;=0.8),5.8,IF(AND(B134&gt;=3.3,A134&gt;=7.05,F134&gt;=2.5,D134&gt;=0.8),6.325,IF(AND(D134&gt;=0.25,A134&lt;5.05,A134&gt;=4.75,D134&lt;0.35,D134&lt;0.8),1.3,IF(AND(B134&lt;3.6,A134&gt;=5.05,A134&gt;=4.75,D134&lt;0.35,D134&lt;0.8),1.4,IF(AND(H134&lt;10.194,G134&lt;0.412,A134&lt;5.85,F134&lt;2.5,D134&gt;=0.8),4.133,IF(AND(H134&gt;=10.194,G134&lt;0.412,A134&lt;5.85,F134&lt;2.5,D134&gt;=0.8),4.5,IF(AND(A134&lt;5.35,G134&gt;=0.412,A134&lt;5.85,F134&lt;2.5,D134&gt;=0.8),3.15,IF(AND(A134&lt;6.2,B134&gt;=2.75,A134&gt;=5.85,F134&lt;2.5,D134&gt;=0.8),4.3,IF(AND(H134&lt;5.767,A134&lt;6.2,A134&lt;7.05,F134&gt;=2.5,D134&gt;=0.8),4.5,IF(AND(G134&gt;=0.861,A134&gt;=6.2,A134&lt;7.05,F134&gt;=2.5,D134&gt;=0.8),5.2,IF(AND(B134&lt;3.15,D134&lt;0.25,A134&lt;5.05,A134&gt;=4.75,D134&lt;0.35,D134&lt;0.8),1.55,IF(AND(A134&lt;5.45,B134&gt;=3.6,A134&gt;=5.05,A134&gt;=4.75,D134&lt;0.35,D134&lt;0.8),1.5,IF(AND(A134&gt;=5.45,B134&gt;=3.6,A134&gt;=5.05,A134&gt;=4.75,D134&lt;0.35,D134&lt;0.8),1.4,IF(AND(G134&gt;=0.772,A134&gt;=5.35,G134&gt;=0.412,A134&lt;5.85,F134&lt;2.5,D134&gt;=0.8),3.9,IF(AND(D134&gt;=1.45,A134&gt;=6.2,B134&gt;=2.75,A134&gt;=5.85,F134&lt;2.5,D134&gt;=0.8),4.775,IF(AND(G134&lt;0.5,H134&gt;=5.767,A134&lt;6.2,A134&lt;7.05,F134&gt;=2.5,D134&gt;=0.8),5.1,IF(AND(G134&gt;=0.5,H134&gt;=5.767,A134&lt;6.2,A134&lt;7.05,F134&gt;=2.5,D134&gt;=0.8),4.95,IF(AND(B134&gt;=3.25,G134&lt;0.861,A134&gt;=6.2,A134&lt;7.05,F134&gt;=2.5,D134&gt;=0.8),5.75,IF(AND(A134&lt;4.95,B134&gt;=3.15,D134&lt;0.25,A134&lt;5.05,A134&gt;=4.75,D134&lt;0.35,D134&lt;0.8),1.4,IF(AND(A134&lt;5.65,G134&lt;0.772,A134&gt;=5.35,G134&gt;=0.412,A134&lt;5.85,F134&lt;2.5,D134&gt;=0.8),3.6,IF(AND(A134&gt;=5.65,G134&lt;0.772,A134&gt;=5.35,G134&gt;=0.412,A134&lt;5.85,F134&lt;2.5,D134&gt;=0.8),3.5,IF(AND(B134&gt;=3.15,D134&lt;1.45,A134&gt;=6.2,B134&gt;=2.75,A134&gt;=5.85,F134&lt;2.5,D134&gt;=0.8),4.7,IF(AND(A134&gt;=6.65,B134&lt;3.25,G134&lt;0.861,A134&gt;=6.2,A134&lt;7.05,F134&gt;=2.5,D134&gt;=0.8),5.567,IF(AND(H134&lt;9.499,A134&gt;=4.95,B134&gt;=3.15,D134&lt;0.25,A134&lt;5.05,A134&gt;=4.75,D134&lt;0.35,D134&lt;0.8),1.4,IF(AND(H134&gt;=9.499,A134&gt;=4.95,B134&gt;=3.15,D134&lt;0.25,A134&lt;5.05,A134&gt;=4.75,D134&lt;0.35,D134&lt;0.8),1.2,IF(AND(G134&lt;0.765,B134&lt;3.15,D134&lt;1.45,A134&gt;=6.2,B134&gt;=2.75,A134&gt;=5.85,F134&lt;2.5,D134&gt;=0.8),4.4,IF(AND(G134&gt;=0.765,B134&lt;3.15,D134&lt;1.45,A134&gt;=6.2,B134&gt;=2.75,A134&gt;=5.85,F134&lt;2.5,D134&gt;=0.8),4.6,IF(AND(H134&lt;10.667,A134&lt;6.65,B134&lt;3.25,G134&lt;0.861,A134&gt;=6.2,A134&lt;7.05,F134&gt;=2.5,D134&gt;=0.8),5.167,IF(AND(G134&lt;0.627,H134&gt;=10.667,A134&lt;6.65,B134&lt;3.25,G134&lt;0.861,A134&gt;=6.2,A134&lt;7.05,F134&gt;=2.5,D134&gt;=0.8),5.64,IF(AND(G134&gt;=0.627,H134&gt;=10.667,A134&lt;6.65,B134&lt;3.25,G134&lt;0.861,A134&gt;=6.2,A134&lt;7.05,F134&gt;=2.5,D134&gt;=0.8),5.1,"shouldnthappen")))))))))))))))))))))))))))))))))))</f>
        <v>6.325</v>
      </c>
      <c r="X134" s="1" t="n">
        <f aca="false">IF(AND(B134&lt;3.05,H134&lt;6.697,A134&lt;5.45),4.1,IF(AND(B134&gt;=3.05,H134&lt;6.697,A134&lt;5.45),1.48,IF(AND(D134&lt;0.7,A134&lt;5.9,A134&gt;=5.45),1.4,IF(AND(A134&lt;4.35,B134&lt;3.3,H134&gt;=6.697,A134&lt;5.45),1.1,IF(AND(G134&lt;0.372,D134&gt;=0.7,A134&lt;5.9,A134&gt;=5.45),4.36,IF(AND(A134&gt;=4.9,A134&gt;=4.35,B134&lt;3.3,H134&gt;=6.697,A134&lt;5.45),1.6,IF(AND(H134&gt;=14.171,A134&lt;5.15,B134&gt;=3.3,H134&gt;=6.697,A134&lt;5.45),1.6,IF(AND(G134&lt;0.451,A134&gt;=5.15,B134&gt;=3.3,H134&gt;=6.697,A134&lt;5.45),1.367,IF(AND(G134&gt;=0.451,A134&gt;=5.15,B134&gt;=3.3,H134&gt;=6.697,A134&lt;5.45),1.5,IF(AND(G134&lt;0.332,D134&lt;1.45,F134&lt;2.5,A134&gt;=5.9,A134&gt;=5.45),4.35,IF(AND(A134&lt;6.15,D134&gt;=1.45,F134&lt;2.5,A134&gt;=5.9,A134&gt;=5.45),5.1,IF(AND(D134&gt;=2.4,G134&lt;0.432,F134&gt;=2.5,A134&gt;=5.9,A134&gt;=5.45),5.78,IF(AND(A134&lt;6.15,G134&gt;=0.432,F134&gt;=2.5,A134&gt;=5.9,A134&gt;=5.45),4.9,IF(AND(B134&lt;3.1,A134&lt;4.9,A134&gt;=4.35,B134&lt;3.3,H134&gt;=6.697,A134&lt;5.45),1.4,IF(AND(B134&gt;=3.1,A134&lt;4.9,A134&gt;=4.35,B134&lt;3.3,H134&gt;=6.697,A134&lt;5.45),1.3,IF(AND(G134&lt;0.343,H134&lt;14.171,A134&lt;5.15,B134&gt;=3.3,H134&gt;=6.697,A134&lt;5.45),1.433,IF(AND(G134&gt;=0.343,H134&lt;14.171,A134&lt;5.15,B134&gt;=3.3,H134&gt;=6.697,A134&lt;5.45),1.525,IF(AND(D134&lt;1.05,B134&lt;2.55,G134&gt;=0.372,D134&gt;=0.7,A134&lt;5.9,A134&gt;=5.45),3.7,IF(AND(H134&lt;10.596,B134&gt;=2.55,G134&gt;=0.372,D134&gt;=0.7,A134&lt;5.9,A134&gt;=5.45),3.525,IF(AND(H134&gt;=10.596,B134&gt;=2.55,G134&gt;=0.372,D134&gt;=0.7,A134&lt;5.9,A134&gt;=5.45),3.9,IF(AND(H134&lt;14.314,G134&gt;=0.332,D134&lt;1.45,F134&lt;2.5,A134&gt;=5.9,A134&gt;=5.45),4.4,IF(AND(H134&gt;=14.314,G134&gt;=0.332,D134&lt;1.45,F134&lt;2.5,A134&gt;=5.9,A134&gt;=5.45),4.7,IF(AND(H134&lt;13.906,A134&gt;=6.15,D134&gt;=1.45,F134&lt;2.5,A134&gt;=5.9,A134&gt;=5.45),4.675,IF(AND(H134&gt;=13.906,A134&gt;=6.15,D134&gt;=1.45,F134&lt;2.5,A134&gt;=5.9,A134&gt;=5.45),4.9,IF(AND(G134&lt;0.093,D134&lt;2.4,G134&lt;0.432,F134&gt;=2.5,A134&gt;=5.9,A134&gt;=5.45),5.6,IF(AND(B134&lt;2.95,A134&gt;=6.15,G134&gt;=0.432,F134&gt;=2.5,A134&gt;=5.9,A134&gt;=5.45),5.86,IF(AND(A134&lt;5.55,D134&gt;=1.05,B134&lt;2.55,G134&gt;=0.372,D134&gt;=0.7,A134&lt;5.9,A134&gt;=5.45),4,IF(AND(A134&gt;=5.55,D134&gt;=1.05,B134&lt;2.55,G134&gt;=0.372,D134&gt;=0.7,A134&lt;5.9,A134&gt;=5.45),3.9,IF(AND(D134&lt;1.7,G134&gt;=0.093,D134&lt;2.4,G134&lt;0.432,F134&gt;=2.5,A134&gt;=5.9,A134&gt;=5.45),5.05,IF(AND(G134&gt;=0.774,B134&gt;=2.95,A134&gt;=6.15,G134&gt;=0.432,F134&gt;=2.5,A134&gt;=5.9,A134&gt;=5.45),5.3,IF(AND(G134&gt;=0.312,D134&gt;=1.7,G134&gt;=0.093,D134&lt;2.4,G134&lt;0.432,F134&gt;=2.5,A134&gt;=5.9,A134&gt;=5.45),5.4,IF(AND(D134&lt;2.45,G134&lt;0.774,B134&gt;=2.95,A134&gt;=6.15,G134&gt;=0.432,F134&gt;=2.5,A134&gt;=5.9,A134&gt;=5.45),5.66,IF(AND(D134&gt;=2.45,G134&lt;0.774,B134&gt;=2.95,A134&gt;=6.15,G134&gt;=0.432,F134&gt;=2.5,A134&gt;=5.9,A134&gt;=5.45),6,IF(AND(G134&gt;=0.301,G134&lt;0.312,D134&gt;=1.7,G134&gt;=0.093,D134&lt;2.4,G134&lt;0.432,F134&gt;=2.5,A134&gt;=5.9,A134&gt;=5.45),5.1,IF(AND(A134&lt;6.45,G134&lt;0.301,G134&lt;0.312,D134&gt;=1.7,G134&gt;=0.093,D134&lt;2.4,G134&lt;0.432,F134&gt;=2.5,A134&gt;=5.9,A134&gt;=5.45),5.3,IF(AND(A134&gt;=6.45,G134&lt;0.301,G134&lt;0.312,D134&gt;=1.7,G134&gt;=0.093,D134&lt;2.4,G134&lt;0.432,F134&gt;=2.5,A134&gt;=5.9,A134&gt;=5.45),5.2,"shouldnthappen"))))))))))))))))))))))))))))))))))))</f>
        <v>5.66</v>
      </c>
      <c r="Y134" s="1" t="n">
        <f aca="false">IF(AND(H134&lt;6.51,F134&lt;1.5),1.8,IF(AND(H134&gt;=16.674,F134&gt;=1.5),6.533,IF(AND(D134&gt;=0.45,H134&gt;=6.51,F134&lt;1.5),1.667,IF(AND(H134&gt;=13.805,G134&lt;0.154,H134&lt;16.674,F134&gt;=1.5),6.7,IF(AND(D134&lt;0.15,A134&lt;5.05,D134&lt;0.45,H134&gt;=6.51,F134&lt;1.5),1.4,IF(AND(H134&gt;=13.586,A134&gt;=5.05,D134&lt;0.45,H134&gt;=6.51,F134&lt;1.5),1.3,IF(AND(F134&lt;2.5,H134&lt;13.805,G134&lt;0.154,H134&lt;16.674,F134&gt;=1.5),4.6,IF(AND(H134&lt;8.929,D134&lt;1.35,G134&gt;=0.154,H134&lt;16.674,F134&gt;=1.5),3.64,IF(AND(G134&lt;0.05,H134&lt;13.586,A134&gt;=5.05,D134&lt;0.45,H134&gt;=6.51,F134&lt;1.5),1.4,IF(AND(G134&gt;=0.107,F134&gt;=2.5,H134&lt;13.805,G134&lt;0.154,H134&lt;16.674,F134&gt;=1.5),5.3,IF(AND(B134&gt;=2.75,H134&gt;=8.929,D134&lt;1.35,G134&gt;=0.154,H134&lt;16.674,F134&gt;=1.5),4.433,IF(AND(D134&gt;=1.55,F134&lt;2.5,D134&gt;=1.35,G134&gt;=0.154,H134&lt;16.674,F134&gt;=1.5),4.975,IF(AND(H134&lt;6.93,F134&gt;=2.5,D134&gt;=1.35,G134&gt;=0.154,H134&lt;16.674,F134&gt;=1.5),4.5,IF(AND(H134&lt;12.675,G134&lt;0.217,D134&gt;=0.15,A134&lt;5.05,D134&lt;0.45,H134&gt;=6.51,F134&lt;1.5),1.4,IF(AND(H134&gt;=12.675,G134&lt;0.217,D134&gt;=0.15,A134&lt;5.05,D134&lt;0.45,H134&gt;=6.51,F134&lt;1.5),1.5,IF(AND(A134&lt;4.65,G134&gt;=0.217,D134&gt;=0.15,A134&lt;5.05,D134&lt;0.45,H134&gt;=6.51,F134&lt;1.5),1.35,IF(AND(D134&lt;0.25,G134&gt;=0.05,H134&lt;13.586,A134&gt;=5.05,D134&lt;0.45,H134&gt;=6.51,F134&lt;1.5),1.467,IF(AND(D134&gt;=0.25,G134&gt;=0.05,H134&lt;13.586,A134&gt;=5.05,D134&lt;0.45,H134&gt;=6.51,F134&lt;1.5),1.5,IF(AND(H134&lt;9.15,G134&lt;0.107,F134&gt;=2.5,H134&lt;13.805,G134&lt;0.154,H134&lt;16.674,F134&gt;=1.5),5.7,IF(AND(H134&gt;=9.15,G134&lt;0.107,F134&gt;=2.5,H134&lt;13.805,G134&lt;0.154,H134&lt;16.674,F134&gt;=1.5),5.6,IF(AND(G134&lt;0.404,B134&lt;2.75,H134&gt;=8.929,D134&lt;1.35,G134&gt;=0.154,H134&lt;16.674,F134&gt;=1.5),4.15,IF(AND(G134&gt;=0.404,B134&lt;2.75,H134&gt;=8.929,D134&lt;1.35,G134&gt;=0.154,H134&lt;16.674,F134&gt;=1.5),3.9,IF(AND(A134&gt;=6.75,D134&lt;1.55,F134&lt;2.5,D134&gt;=1.35,G134&gt;=0.154,H134&lt;16.674,F134&gt;=1.5),4.82,IF(AND(D134&lt;0.25,A134&gt;=4.65,G134&gt;=0.217,D134&gt;=0.15,A134&lt;5.05,D134&lt;0.45,H134&gt;=6.51,F134&lt;1.5),1.325,IF(AND(D134&gt;=0.25,A134&gt;=4.65,G134&gt;=0.217,D134&gt;=0.15,A134&lt;5.05,D134&lt;0.45,H134&gt;=6.51,F134&lt;1.5),1.3,IF(AND(A134&lt;6.55,A134&lt;6.75,D134&lt;1.55,F134&lt;2.5,D134&gt;=1.35,G134&gt;=0.154,H134&lt;16.674,F134&gt;=1.5),4.575,IF(AND(A134&gt;=6.55,A134&lt;6.75,D134&lt;1.55,F134&lt;2.5,D134&gt;=1.35,G134&gt;=0.154,H134&lt;16.674,F134&gt;=1.5),4.4,IF(AND(B134&lt;2.9,D134&lt;2.05,H134&gt;=6.93,F134&gt;=2.5,D134&gt;=1.35,G134&gt;=0.154,H134&lt;16.674,F134&gt;=1.5),5.05,IF(AND(H134&lt;8.884,D134&gt;=2.05,H134&gt;=6.93,F134&gt;=2.5,D134&gt;=1.35,G134&gt;=0.154,H134&lt;16.674,F134&gt;=1.5),5.1,IF(AND(H134&lt;13.711,B134&gt;=2.9,D134&lt;2.05,H134&gt;=6.93,F134&gt;=2.5,D134&gt;=1.35,G134&gt;=0.154,H134&lt;16.674,F134&gt;=1.5),5,IF(AND(H134&gt;=13.711,B134&gt;=2.9,D134&lt;2.05,H134&gt;=6.93,F134&gt;=2.5,D134&gt;=1.35,G134&gt;=0.154,H134&lt;16.674,F134&gt;=1.5),5.8,IF(AND(B134&lt;3.15,H134&gt;=8.884,D134&gt;=2.05,H134&gt;=6.93,F134&gt;=2.5,D134&gt;=1.35,G134&gt;=0.154,H134&lt;16.674,F134&gt;=1.5),5.56,IF(AND(B134&gt;=3.15,H134&gt;=8.884,D134&gt;=2.05,H134&gt;=6.93,F134&gt;=2.5,D134&gt;=1.35,G134&gt;=0.154,H134&lt;16.674,F134&gt;=1.5),5.9,"shouldnthappen")))))))))))))))))))))))))))))))))</f>
        <v>6.533</v>
      </c>
      <c r="Z134" s="1" t="n">
        <f aca="false">IF(AND(F134&gt;=2,B134&gt;=3.35),5.6,IF(AND(A134&lt;6.65,H134&gt;=15.076,B134&lt;3.35),4.8,IF(AND(A134&gt;=6.65,H134&gt;=15.076,B134&lt;3.35),6.15,IF(AND(H134&lt;6.542,F134&lt;2,B134&gt;=3.35),1.767,IF(AND(G134&gt;=0.653,D134&lt;0.75,H134&lt;15.076,B134&lt;3.35),1.55,IF(AND(D134&lt;0.15,G134&lt;0.653,D134&lt;0.75,H134&lt;15.076,B134&lt;3.35),1.1,IF(AND(G134&lt;0.356,A134&lt;5.05,H134&gt;=6.542,F134&lt;2,B134&gt;=3.35),1.4,IF(AND(G134&gt;=0.356,A134&lt;5.05,H134&gt;=6.542,F134&lt;2,B134&gt;=3.35),1.3,IF(AND(G134&gt;=0.566,A134&gt;=5.05,H134&gt;=6.542,F134&lt;2,B134&gt;=3.35),1.6,IF(AND(B134&gt;=3.1,D134&gt;=0.15,G134&lt;0.653,D134&lt;0.75,H134&lt;15.076,B134&lt;3.35),1.367,IF(AND(B134&gt;=2.65,D134&lt;1.45,B134&lt;2.75,D134&gt;=0.75,H134&lt;15.076,B134&lt;3.35),3.96,IF(AND(G134&lt;0.352,D134&gt;=1.45,B134&lt;2.75,D134&gt;=0.75,H134&lt;15.076,B134&lt;3.35),4.5,IF(AND(D134&gt;=1.35,A134&lt;6.2,B134&gt;=2.75,D134&gt;=0.75,H134&lt;15.076,B134&lt;3.35),4.733,IF(AND(A134&lt;4.7,B134&lt;3.1,D134&gt;=0.15,G134&lt;0.653,D134&lt;0.75,H134&lt;15.076,B134&lt;3.35),1.36,IF(AND(A134&gt;=4.7,B134&lt;3.1,D134&gt;=0.15,G134&lt;0.653,D134&lt;0.75,H134&lt;15.076,B134&lt;3.35),1.6,IF(AND(A134&lt;5.2,B134&lt;2.65,D134&lt;1.45,B134&lt;2.75,D134&gt;=0.75,H134&lt;15.076,B134&lt;3.35),3.3,IF(AND(A134&lt;6.5,G134&gt;=0.352,D134&gt;=1.45,B134&lt;2.75,D134&gt;=0.75,H134&lt;15.076,B134&lt;3.35),5,IF(AND(A134&gt;=6.5,G134&gt;=0.352,D134&gt;=1.45,B134&lt;2.75,D134&gt;=0.75,H134&lt;15.076,B134&lt;3.35),5.8,IF(AND(H134&lt;8.486,D134&lt;1.35,A134&lt;6.2,B134&gt;=2.75,D134&gt;=0.75,H134&lt;15.076,B134&lt;3.35),3.975,IF(AND(G134&lt;0.187,F134&lt;2.5,A134&gt;=6.2,B134&gt;=2.75,D134&gt;=0.75,H134&lt;15.076,B134&lt;3.35),5,IF(AND(G134&gt;=0.187,F134&lt;2.5,A134&gt;=6.2,B134&gt;=2.75,D134&gt;=0.75,H134&lt;15.076,B134&lt;3.35),4.525,IF(AND(A134&gt;=7.25,F134&gt;=2.5,A134&gt;=6.2,B134&gt;=2.75,D134&gt;=0.75,H134&lt;15.076,B134&lt;3.35),6.5,IF(AND(G134&lt;0.185,B134&lt;3.6,G134&lt;0.566,A134&gt;=5.05,H134&gt;=6.542,F134&lt;2,B134&gt;=3.35),1.45,IF(AND(G134&gt;=0.185,B134&lt;3.6,G134&lt;0.566,A134&gt;=5.05,H134&gt;=6.542,F134&lt;2,B134&gt;=3.35),1.34,IF(AND(G134&lt;0.13,B134&gt;=3.6,G134&lt;0.566,A134&gt;=5.05,H134&gt;=6.542,F134&lt;2,B134&gt;=3.35),1.45,IF(AND(G134&gt;=0.13,B134&gt;=3.6,G134&lt;0.566,A134&gt;=5.05,H134&gt;=6.542,F134&lt;2,B134&gt;=3.35),1.5,IF(AND(D134&lt;1.05,A134&gt;=5.2,B134&lt;2.65,D134&lt;1.45,B134&lt;2.75,D134&gt;=0.75,H134&lt;15.076,B134&lt;3.35),3.5,IF(AND(D134&gt;=1.05,A134&gt;=5.2,B134&lt;2.65,D134&lt;1.45,B134&lt;2.75,D134&gt;=0.75,H134&lt;15.076,B134&lt;3.35),3.94,IF(AND(H134&lt;10.983,H134&gt;=8.486,D134&lt;1.35,A134&lt;6.2,B134&gt;=2.75,D134&gt;=0.75,H134&lt;15.076,B134&lt;3.35),4.38,IF(AND(H134&gt;=10.983,H134&gt;=8.486,D134&lt;1.35,A134&lt;6.2,B134&gt;=2.75,D134&gt;=0.75,H134&lt;15.076,B134&lt;3.35),4.1,IF(AND(B134&gt;=3.25,A134&lt;7.25,F134&gt;=2.5,A134&gt;=6.2,B134&gt;=2.75,D134&gt;=0.75,H134&lt;15.076,B134&lt;3.35),5.7,IF(AND(B134&lt;2.95,B134&lt;3.25,A134&lt;7.25,F134&gt;=2.5,A134&gt;=6.2,B134&gt;=2.75,D134&gt;=0.75,H134&lt;15.076,B134&lt;3.35),5.6,IF(AND(H134&gt;=13.711,B134&gt;=2.95,B134&lt;3.25,A134&lt;7.25,F134&gt;=2.5,A134&gt;=6.2,B134&gt;=2.75,D134&gt;=0.75,H134&lt;15.076,B134&lt;3.35),5.8,IF(AND(A134&gt;=6.8,H134&lt;13.711,B134&gt;=2.95,B134&lt;3.25,A134&lt;7.25,F134&gt;=2.5,A134&gt;=6.2,B134&gt;=2.75,D134&gt;=0.75,H134&lt;15.076,B134&lt;3.35),5.1,IF(AND(H134&lt;12.921,A134&lt;6.8,H134&lt;13.711,B134&gt;=2.95,B134&lt;3.25,A134&lt;7.25,F134&gt;=2.5,A134&gt;=6.2,B134&gt;=2.75,D134&gt;=0.75,H134&lt;15.076,B134&lt;3.35),5.34,IF(AND(H134&gt;=12.921,A134&lt;6.8,H134&lt;13.711,B134&gt;=2.95,B134&lt;3.25,A134&lt;7.25,F134&gt;=2.5,A134&gt;=6.2,B134&gt;=2.75,D134&gt;=0.75,H134&lt;15.076,B134&lt;3.35),5.133,"shouldnthappen"))))))))))))))))))))))))))))))))))))</f>
        <v>5.6</v>
      </c>
      <c r="AA134" s="1" t="n">
        <f aca="false">IF(AND(D134&gt;=0.45,A134&lt;5.05,D134&lt;0.8),1.6,IF(AND(D134&gt;=0.45,A134&gt;=5.05,D134&lt;0.8),1.7,IF(AND(H134&gt;=16.244,F134&gt;=2.5,D134&gt;=0.8),6.533,IF(AND(A134&lt;4.35,D134&lt;0.45,A134&lt;5.05,D134&lt;0.8),1.1,IF(AND(H134&gt;=14.877,D134&lt;0.45,A134&gt;=5.05,D134&lt;0.8),1.3,IF(AND(D134&gt;=1.4,A134&lt;5.65,F134&lt;2.5,D134&gt;=0.8),4.5,IF(AND(A134&gt;=7.25,H134&lt;16.244,F134&gt;=2.5,D134&gt;=0.8),6.5,IF(AND(A134&gt;=4.75,A134&gt;=4.35,D134&lt;0.45,A134&lt;5.05,D134&lt;0.8),1.35,IF(AND(A134&lt;5.3,D134&lt;1.4,A134&lt;5.65,F134&lt;2.5,D134&gt;=0.8),3.1,IF(AND(A134&gt;=6.8,A134&gt;=6.55,A134&gt;=5.65,F134&lt;2.5,D134&gt;=0.8),4.9,IF(AND(H134&lt;5.767,A134&lt;7.25,H134&lt;16.244,F134&gt;=2.5,D134&gt;=0.8),4.5,IF(AND(G134&gt;=0.522,A134&lt;4.75,A134&gt;=4.35,D134&lt;0.45,A134&lt;5.05,D134&lt;0.8),1.2,IF(AND(G134&gt;=0.948,D134&lt;0.35,H134&lt;14.877,D134&lt;0.45,A134&gt;=5.05,D134&lt;0.8),1.7,IF(AND(H134&lt;13.089,D134&gt;=0.35,H134&lt;14.877,D134&lt;0.45,A134&gt;=5.05,D134&lt;0.8),1.5,IF(AND(H134&gt;=13.089,D134&gt;=0.35,H134&lt;14.877,D134&lt;0.45,A134&gt;=5.05,D134&lt;0.8),1.3,IF(AND(B134&gt;=2.95,A134&gt;=5.3,D134&lt;1.4,A134&lt;5.65,F134&lt;2.5,D134&gt;=0.8),4.1,IF(AND(H134&lt;9.181,A134&lt;6.05,A134&lt;6.55,A134&gt;=5.65,F134&lt;2.5,D134&gt;=0.8),5.1,IF(AND(H134&gt;=9.181,A134&lt;6.05,A134&lt;6.55,A134&gt;=5.65,F134&lt;2.5,D134&gt;=0.8),4.3,IF(AND(G134&gt;=0.867,A134&gt;=6.05,A134&lt;6.55,A134&gt;=5.65,F134&lt;2.5,D134&gt;=0.8),4.9,IF(AND(B134&lt;3.05,A134&lt;6.8,A134&gt;=6.55,A134&gt;=5.65,F134&lt;2.5,D134&gt;=0.8),5,IF(AND(B134&gt;=3.05,A134&lt;6.8,A134&gt;=6.55,A134&gt;=5.65,F134&lt;2.5,D134&gt;=0.8),4.55,IF(AND(H134&gt;=14.144,G134&lt;0.522,A134&lt;4.75,A134&gt;=4.35,D134&lt;0.45,A134&lt;5.05,D134&lt;0.8),1.3,IF(AND(B134&lt;2.7,B134&lt;2.95,A134&gt;=5.3,D134&lt;1.4,A134&lt;5.65,F134&lt;2.5,D134&gt;=0.8),3.78,IF(AND(B134&gt;=2.7,B134&lt;2.95,A134&gt;=5.3,D134&lt;1.4,A134&lt;5.65,F134&lt;2.5,D134&gt;=0.8),3.6,IF(AND(G134&lt;0.638,G134&lt;0.867,A134&gt;=6.05,A134&lt;6.55,A134&gt;=5.65,F134&lt;2.5,D134&gt;=0.8),4.433,IF(AND(G134&gt;=0.638,G134&lt;0.867,A134&gt;=6.05,A134&lt;6.55,A134&gt;=5.65,F134&lt;2.5,D134&gt;=0.8),4,IF(AND(A134&lt;6.35,H134&lt;11.146,H134&gt;=5.767,A134&lt;7.25,H134&lt;16.244,F134&gt;=2.5,D134&gt;=0.8),5.1,IF(AND(A134&lt;4.5,H134&lt;14.144,G134&lt;0.522,A134&lt;4.75,A134&gt;=4.35,D134&lt;0.45,A134&lt;5.05,D134&lt;0.8),1.35,IF(AND(A134&gt;=4.5,H134&lt;14.144,G134&lt;0.522,A134&lt;4.75,A134&gt;=4.35,D134&lt;0.45,A134&lt;5.05,D134&lt;0.8),1.4,IF(AND(A134&lt;5.15,B134&lt;3.75,G134&lt;0.948,D134&lt;0.35,H134&lt;14.877,D134&lt;0.45,A134&gt;=5.05,D134&lt;0.8),1.4,IF(AND(A134&gt;=5.15,B134&lt;3.75,G134&lt;0.948,D134&lt;0.35,H134&lt;14.877,D134&lt;0.45,A134&gt;=5.05,D134&lt;0.8),1.5,IF(AND(G134&lt;0.112,B134&gt;=3.75,G134&lt;0.948,D134&lt;0.35,H134&lt;14.877,D134&lt;0.45,A134&gt;=5.05,D134&lt;0.8),1.5,IF(AND(G134&gt;=0.112,B134&gt;=3.75,G134&lt;0.948,D134&lt;0.35,H134&lt;14.877,D134&lt;0.45,A134&gt;=5.05,D134&lt;0.8),1.6,IF(AND(G134&lt;0.075,A134&gt;=6.35,H134&lt;11.146,H134&gt;=5.767,A134&lt;7.25,H134&lt;16.244,F134&gt;=2.5,D134&gt;=0.8),5.5,IF(AND(G134&gt;=0.075,A134&gt;=6.35,H134&lt;11.146,H134&gt;=5.767,A134&lt;7.25,H134&lt;16.244,F134&gt;=2.5,D134&gt;=0.8),5.24,IF(AND(B134&lt;2.95,D134&lt;1.9,H134&gt;=11.146,H134&gt;=5.767,A134&lt;7.25,H134&lt;16.244,F134&gt;=2.5,D134&gt;=0.8),5.65,IF(AND(B134&gt;=2.95,D134&lt;1.9,H134&gt;=11.146,H134&gt;=5.767,A134&lt;7.25,H134&lt;16.244,F134&gt;=2.5,D134&gt;=0.8),5.8,IF(AND(H134&lt;13.42,D134&gt;=1.9,H134&gt;=11.146,H134&gt;=5.767,A134&lt;7.25,H134&lt;16.244,F134&gt;=2.5,D134&gt;=0.8),5.6,IF(AND(H134&gt;=13.42,D134&gt;=1.9,H134&gt;=11.146,H134&gt;=5.767,A134&lt;7.25,H134&lt;16.244,F134&gt;=2.5,D134&gt;=0.8),5.34,"shouldnthappen")))))))))))))))))))))))))))))))))))))))</f>
        <v>6.533</v>
      </c>
      <c r="AB134" s="1" t="n">
        <f aca="false">IF(AND(D134&gt;=0.35,F134&lt;1.5),1.5,IF(AND(F134&lt;2.5,D134&gt;=1.55,F134&gt;=1.5),4.85,IF(AND(H134&lt;8.308,D134&lt;0.15,D134&lt;0.35,F134&lt;1.5),1.5,IF(AND(H134&gt;=8.308,D134&lt;0.15,D134&lt;0.35,F134&lt;1.5),1.4,IF(AND(H134&lt;5.523,D134&gt;=0.15,D134&lt;0.35,F134&lt;1.5),1,IF(AND(G134&lt;0.572,H134&lt;10.688,D134&lt;1.55,F134&gt;=1.5),3.75,IF(AND(B134&gt;=3.5,F134&gt;=2.5,D134&gt;=1.55,F134&gt;=1.5),6.3,IF(AND(A134&gt;=5.65,G134&gt;=0.572,H134&lt;10.688,D134&lt;1.55,F134&gt;=1.5),4.45,IF(AND(B134&gt;=2.85,A134&lt;6.15,H134&gt;=10.688,D134&lt;1.55,F134&gt;=1.5),4.35,IF(AND(H134&gt;=16.284,B134&lt;3.5,F134&gt;=2.5,D134&gt;=1.55,F134&gt;=1.5),6.6,IF(AND(G134&gt;=0.241,G134&lt;0.338,H134&gt;=5.523,D134&gt;=0.15,D134&lt;0.35,F134&lt;1.5),1.25,IF(AND(A134&lt;5.05,G134&gt;=0.338,H134&gt;=5.523,D134&gt;=0.15,D134&lt;0.35,F134&lt;1.5),1.35,IF(AND(B134&lt;2.7,A134&lt;5.65,G134&gt;=0.572,H134&lt;10.688,D134&lt;1.55,F134&gt;=1.5),4,IF(AND(B134&gt;=2.7,A134&lt;5.65,G134&gt;=0.572,H134&lt;10.688,D134&lt;1.55,F134&gt;=1.5),3.6,IF(AND(B134&lt;2.45,B134&lt;2.85,A134&lt;6.15,H134&gt;=10.688,D134&lt;1.55,F134&gt;=1.5),3.7,IF(AND(A134&lt;6.25,B134&lt;2.85,A134&gt;=6.15,H134&gt;=10.688,D134&lt;1.55,F134&gt;=1.5),4.5,IF(AND(A134&gt;=6.25,B134&lt;2.85,A134&gt;=6.15,H134&gt;=10.688,D134&lt;1.55,F134&gt;=1.5),4.86,IF(AND(D134&gt;=1.45,B134&gt;=2.85,A134&gt;=6.15,H134&gt;=10.688,D134&lt;1.55,F134&gt;=1.5),4.8,IF(AND(H134&lt;8.202,H134&lt;16.284,B134&lt;3.5,F134&gt;=2.5,D134&gt;=1.55,F134&gt;=1.5),5.7,IF(AND(A134&gt;=5.1,G134&lt;0.241,G134&lt;0.338,H134&gt;=5.523,D134&gt;=0.15,D134&lt;0.35,F134&lt;1.5),1.5,IF(AND(B134&gt;=3.75,A134&gt;=5.05,G134&gt;=0.338,H134&gt;=5.523,D134&gt;=0.15,D134&lt;0.35,F134&lt;1.5),1.6,IF(AND(A134&lt;5.7,B134&gt;=2.45,B134&lt;2.85,A134&lt;6.15,H134&gt;=10.688,D134&lt;1.55,F134&gt;=1.5),3.9,IF(AND(A134&gt;=5.7,B134&gt;=2.45,B134&lt;2.85,A134&lt;6.15,H134&gt;=10.688,D134&lt;1.55,F134&gt;=1.5),4.02,IF(AND(H134&lt;13.654,D134&lt;1.45,B134&gt;=2.85,A134&gt;=6.15,H134&gt;=10.688,D134&lt;1.55,F134&gt;=1.5),4.333,IF(AND(H134&gt;=13.654,D134&lt;1.45,B134&gt;=2.85,A134&gt;=6.15,H134&gt;=10.688,D134&lt;1.55,F134&gt;=1.5),4.54,IF(AND(A134&lt;6.15,H134&gt;=8.202,H134&lt;16.284,B134&lt;3.5,F134&gt;=2.5,D134&gt;=1.55,F134&gt;=1.5),5,IF(AND(H134&lt;13.924,A134&lt;5.1,G134&lt;0.241,G134&lt;0.338,H134&gt;=5.523,D134&gt;=0.15,D134&lt;0.35,F134&lt;1.5),1.4,IF(AND(H134&gt;=13.924,A134&lt;5.1,G134&lt;0.241,G134&lt;0.338,H134&gt;=5.523,D134&gt;=0.15,D134&lt;0.35,F134&lt;1.5),1.5,IF(AND(D134&lt;0.25,B134&lt;3.75,A134&gt;=5.05,G134&gt;=0.338,H134&gt;=5.523,D134&gt;=0.15,D134&lt;0.35,F134&lt;1.5),1.5,IF(AND(D134&gt;=0.25,B134&lt;3.75,A134&gt;=5.05,G134&gt;=0.338,H134&gt;=5.523,D134&gt;=0.15,D134&lt;0.35,F134&lt;1.5),1.4,IF(AND(H134&lt;8.884,B134&gt;=3.05,A134&gt;=6.15,H134&gt;=8.202,H134&lt;16.284,B134&lt;3.5,F134&gt;=2.5,D134&gt;=1.55,F134&gt;=1.5),5.1,IF(AND(A134&lt;6.45,G134&lt;0.368,B134&lt;3.05,A134&gt;=6.15,H134&gt;=8.202,H134&lt;16.284,B134&lt;3.5,F134&gt;=2.5,D134&gt;=1.55,F134&gt;=1.5),5.525,IF(AND(A134&gt;=6.45,G134&lt;0.368,B134&lt;3.05,A134&gt;=6.15,H134&gt;=8.202,H134&lt;16.284,B134&lt;3.5,F134&gt;=2.5,D134&gt;=1.55,F134&gt;=1.5),5.35,IF(AND(D134&lt;2.25,G134&gt;=0.368,B134&lt;3.05,A134&gt;=6.15,H134&gt;=8.202,H134&lt;16.284,B134&lt;3.5,F134&gt;=2.5,D134&gt;=1.55,F134&gt;=1.5),5.8,IF(AND(D134&gt;=2.25,G134&gt;=0.368,B134&lt;3.05,A134&gt;=6.15,H134&gt;=8.202,H134&lt;16.284,B134&lt;3.5,F134&gt;=2.5,D134&gt;=1.55,F134&gt;=1.5),5.2,IF(AND(H134&lt;10.257,H134&gt;=8.884,B134&gt;=3.05,A134&gt;=6.15,H134&gt;=8.202,H134&lt;16.284,B134&lt;3.5,F134&gt;=2.5,D134&gt;=1.55,F134&gt;=1.5),5.9,IF(AND(H134&gt;=10.257,H134&gt;=8.884,B134&gt;=3.05,A134&gt;=6.15,H134&gt;=8.202,H134&lt;16.284,B134&lt;3.5,F134&gt;=2.5,D134&gt;=1.55,F134&gt;=1.5),5.48,"shouldnthappen")))))))))))))))))))))))))))))))))))))</f>
        <v>6.3</v>
      </c>
      <c r="AC134" s="1" t="n">
        <f aca="false">IF(AND(H134&lt;5.748,A134&lt;5.05,D134&lt;0.8),1,IF(AND(B134&lt;3.35,A134&gt;=5.05,D134&lt;0.8),1.7,IF(AND(A134&lt;5.85,G134&lt;0.154,D134&gt;=0.8),4.5,IF(AND(D134&gt;=0.45,H134&gt;=5.748,A134&lt;5.05,D134&lt;0.8),1.6,IF(AND(G134&gt;=0.934,B134&gt;=3.35,A134&gt;=5.05,D134&lt;0.8),1.7,IF(AND(D134&lt;2.1,A134&gt;=5.85,G134&lt;0.154,D134&gt;=0.8),6.15,IF(AND(D134&gt;=2.1,A134&gt;=5.85,G134&lt;0.154,D134&gt;=0.8),5.5,IF(AND(A134&lt;6.1,D134&gt;=1.55,G134&gt;=0.154,D134&gt;=0.8),5,IF(AND(H134&gt;=14.379,G134&lt;0.934,B134&gt;=3.35,A134&gt;=5.05,D134&lt;0.8),1.58,IF(AND(G134&lt;0.379,A134&gt;=6.1,D134&gt;=1.55,G134&gt;=0.154,D134&gt;=0.8),5.42,IF(AND(H134&lt;13.924,G134&lt;0.227,D134&lt;0.45,H134&gt;=5.748,A134&lt;5.05,D134&lt;0.8),1.4,IF(AND(H134&gt;=13.924,G134&lt;0.227,D134&lt;0.45,H134&gt;=5.748,A134&lt;5.05,D134&lt;0.8),1.5,IF(AND(B134&lt;3.1,G134&gt;=0.227,D134&lt;0.45,H134&gt;=5.748,A134&lt;5.05,D134&lt;0.8),1.1,IF(AND(G134&lt;0.13,H134&lt;14.379,G134&lt;0.934,B134&gt;=3.35,A134&gt;=5.05,D134&lt;0.8),1.4,IF(AND(D134&lt;1.05,A134&lt;5.65,D134&lt;1.35,D134&lt;1.55,G134&gt;=0.154,D134&gt;=0.8),3.7,IF(AND(D134&lt;1.25,A134&gt;=5.65,D134&lt;1.35,D134&lt;1.55,G134&gt;=0.154,D134&gt;=0.8),4.06,IF(AND(D134&gt;=1.25,A134&gt;=5.65,D134&lt;1.35,D134&lt;1.55,G134&gt;=0.154,D134&gt;=0.8),4.425,IF(AND(H134&lt;13.654,D134&lt;1.45,D134&gt;=1.35,D134&lt;1.55,G134&gt;=0.154,D134&gt;=0.8),4.275,IF(AND(G134&lt;0.259,D134&gt;=1.45,D134&gt;=1.35,D134&lt;1.55,G134&gt;=0.154,D134&gt;=0.8),5.1,IF(AND(B134&lt;2.95,G134&gt;=0.379,A134&gt;=6.1,D134&gt;=1.55,G134&gt;=0.154,D134&gt;=0.8),6.3,IF(AND(B134&lt;3.25,B134&gt;=3.1,G134&gt;=0.227,D134&lt;0.45,H134&gt;=5.748,A134&lt;5.05,D134&lt;0.8),1.3,IF(AND(B134&gt;=3.25,B134&gt;=3.1,G134&gt;=0.227,D134&lt;0.45,H134&gt;=5.748,A134&lt;5.05,D134&lt;0.8),1.4,IF(AND(H134&gt;=13.372,G134&gt;=0.13,H134&lt;14.379,G134&lt;0.934,B134&gt;=3.35,A134&gt;=5.05,D134&lt;0.8),1.4,IF(AND(H134&lt;6.69,D134&gt;=1.05,A134&lt;5.65,D134&lt;1.35,D134&lt;1.55,G134&gt;=0.154,D134&gt;=0.8),4.033,IF(AND(H134&gt;=6.69,D134&gt;=1.05,A134&lt;5.65,D134&lt;1.35,D134&lt;1.55,G134&gt;=0.154,D134&gt;=0.8),3.88,IF(AND(B134&lt;2.85,H134&gt;=13.654,D134&lt;1.45,D134&gt;=1.35,D134&lt;1.55,G134&gt;=0.154,D134&gt;=0.8),4.8,IF(AND(B134&gt;=2.85,H134&gt;=13.654,D134&lt;1.45,D134&gt;=1.35,D134&lt;1.55,G134&gt;=0.154,D134&gt;=0.8),4.7,IF(AND(H134&lt;11.681,G134&gt;=0.259,D134&gt;=1.45,D134&gt;=1.35,D134&lt;1.55,G134&gt;=0.154,D134&gt;=0.8),4.85,IF(AND(H134&gt;=11.681,G134&gt;=0.259,D134&gt;=1.45,D134&gt;=1.35,D134&lt;1.55,G134&gt;=0.154,D134&gt;=0.8),4.633,IF(AND(A134&lt;6.25,B134&gt;=2.95,G134&gt;=0.379,A134&gt;=6.1,D134&gt;=1.55,G134&gt;=0.154,D134&gt;=0.8),5.4,IF(AND(D134&lt;0.3,H134&lt;13.372,G134&gt;=0.13,H134&lt;14.379,G134&lt;0.934,B134&gt;=3.35,A134&gt;=5.05,D134&lt;0.8),1.475,IF(AND(D134&gt;=0.3,H134&lt;13.372,G134&gt;=0.13,H134&lt;14.379,G134&lt;0.934,B134&gt;=3.35,A134&gt;=5.05,D134&lt;0.8),1.5,IF(AND(B134&lt;3.15,A134&gt;=6.25,B134&gt;=2.95,G134&gt;=0.379,A134&gt;=6.1,D134&gt;=1.55,G134&gt;=0.154,D134&gt;=0.8),5.7,IF(AND(B134&gt;=3.15,A134&gt;=6.25,B134&gt;=2.95,G134&gt;=0.379,A134&gt;=6.1,D134&gt;=1.55,G134&gt;=0.154,D134&gt;=0.8),5.933,"shouldnthappen"))))))))))))))))))))))))))))))))))</f>
        <v>5.933</v>
      </c>
      <c r="AD134" s="1" t="n">
        <f aca="false">IF(AND(H134&lt;6.621,A134&lt;4.95,D134&lt;0.8),1,IF(AND(H134&lt;14.144,H134&gt;=6.621,A134&lt;4.95,D134&lt;0.8),1.4,IF(AND(H134&gt;=14.144,H134&gt;=6.621,A134&lt;4.95,D134&lt;0.8),1.3,IF(AND(G134&lt;0.13,B134&gt;=3.85,A134&gt;=4.95,D134&lt;0.8),1.3,IF(AND(G134&gt;=0.13,B134&gt;=3.85,A134&gt;=4.95,D134&lt;0.8),1.425,IF(AND(A134&gt;=6.05,B134&lt;2.75,D134&lt;1.55,D134&gt;=0.8),4.9,IF(AND(A134&gt;=7.3,G134&lt;0.119,D134&gt;=1.55,D134&gt;=0.8),6.7,IF(AND(H134&lt;6.555,D134&lt;0.25,B134&lt;3.85,A134&gt;=4.95,D134&lt;0.8),1.7,IF(AND(B134&lt;3.4,D134&gt;=0.25,B134&lt;3.85,A134&gt;=4.95,D134&lt;0.8),1.7,IF(AND(B134&gt;=3.4,D134&gt;=0.25,B134&lt;3.85,A134&gt;=4.95,D134&lt;0.8),1.6,IF(AND(A134&lt;5.05,A134&lt;6.05,B134&lt;2.75,D134&lt;1.55,D134&gt;=0.8),3.3,IF(AND(B134&lt;2.85,D134&lt;1.35,B134&gt;=2.75,D134&lt;1.55,D134&gt;=0.8),4.5,IF(AND(H134&lt;12.206,D134&gt;=1.35,B134&gt;=2.75,D134&lt;1.55,D134&gt;=0.8),4.7,IF(AND(H134&gt;=12.206,D134&gt;=1.35,B134&gt;=2.75,D134&lt;1.55,D134&gt;=0.8),4.52,IF(AND(G134&lt;0.024,A134&lt;7.3,G134&lt;0.119,D134&gt;=1.55,D134&gt;=0.8),5.7,IF(AND(G134&gt;=0.024,A134&lt;7.3,G134&lt;0.119,D134&gt;=1.55,D134&gt;=0.8),5.6,IF(AND(F134&lt;2.5,G134&lt;0.417,G134&gt;=0.119,D134&gt;=1.55,D134&gt;=0.8),5.05,IF(AND(B134&lt;3.15,H134&gt;=6.555,D134&lt;0.25,B134&lt;3.85,A134&gt;=4.95,D134&lt;0.8),1.6,IF(AND(G134&lt;0.356,A134&gt;=5.05,A134&lt;6.05,B134&lt;2.75,D134&lt;1.55,D134&gt;=0.8),4.12,IF(AND(A134&lt;5.65,B134&gt;=2.85,D134&lt;1.35,B134&gt;=2.75,D134&lt;1.55,D134&gt;=0.8),3.6,IF(AND(B134&lt;3.15,F134&gt;=2.5,G134&lt;0.417,G134&gt;=0.119,D134&gt;=1.55,D134&gt;=0.8),5.18,IF(AND(B134&gt;=3.15,F134&gt;=2.5,G134&lt;0.417,G134&gt;=0.119,D134&gt;=1.55,D134&gt;=0.8),5.3,IF(AND(D134&lt;1.7,A134&lt;6.95,G134&gt;=0.417,G134&gt;=0.119,D134&gt;=1.55,D134&gt;=0.8),4.7,IF(AND(A134&lt;7.25,A134&gt;=6.95,G134&gt;=0.417,G134&gt;=0.119,D134&gt;=1.55,D134&gt;=0.8),5.8,IF(AND(A134&gt;=7.25,A134&gt;=6.95,G134&gt;=0.417,G134&gt;=0.119,D134&gt;=1.55,D134&gt;=0.8),6.333,IF(AND(H134&lt;8.594,B134&gt;=3.15,H134&gt;=6.555,D134&lt;0.25,B134&lt;3.85,A134&gt;=4.95,D134&lt;0.8),1.4,IF(AND(H134&gt;=8.594,B134&gt;=3.15,H134&gt;=6.555,D134&lt;0.25,B134&lt;3.85,A134&gt;=4.95,D134&lt;0.8),1.5,IF(AND(H134&gt;=11.218,G134&gt;=0.356,A134&gt;=5.05,A134&lt;6.05,B134&lt;2.75,D134&lt;1.55,D134&gt;=0.8),3.925,IF(AND(A134&gt;=6.5,A134&gt;=5.65,B134&gt;=2.85,D134&lt;1.35,B134&gt;=2.75,D134&lt;1.55,D134&gt;=0.8),4.6,IF(AND(H134&lt;8.602,H134&lt;11.218,G134&gt;=0.356,A134&gt;=5.05,A134&lt;6.05,B134&lt;2.75,D134&lt;1.55,D134&gt;=0.8),3.95,IF(AND(H134&gt;=8.602,H134&lt;11.218,G134&gt;=0.356,A134&gt;=5.05,A134&lt;6.05,B134&lt;2.75,D134&lt;1.55,D134&gt;=0.8),3.75,IF(AND(H134&lt;10.129,A134&lt;6.5,A134&gt;=5.65,B134&gt;=2.85,D134&lt;1.35,B134&gt;=2.75,D134&lt;1.55,D134&gt;=0.8),4.2,IF(AND(H134&gt;=10.129,A134&lt;6.5,A134&gt;=5.65,B134&gt;=2.85,D134&lt;1.35,B134&gt;=2.75,D134&lt;1.55,D134&gt;=0.8),4.267,IF(AND(D134&lt;2.2,B134&lt;3.05,D134&gt;=1.7,A134&lt;6.95,G134&gt;=0.417,G134&gt;=0.119,D134&gt;=1.55,D134&gt;=0.8),5.3,IF(AND(D134&gt;=2.2,B134&lt;3.05,D134&gt;=1.7,A134&lt;6.95,G134&gt;=0.417,G134&gt;=0.119,D134&gt;=1.55,D134&gt;=0.8),5.133,IF(AND(D134&lt;2.45,B134&gt;=3.05,D134&gt;=1.7,A134&lt;6.95,G134&gt;=0.417,G134&gt;=0.119,D134&gt;=1.55,D134&gt;=0.8),5.6,IF(AND(D134&gt;=2.45,B134&gt;=3.05,D134&gt;=1.7,A134&lt;6.95,G134&gt;=0.417,G134&gt;=0.119,D134&gt;=1.55,D134&gt;=0.8),6,"shouldnthappen")))))))))))))))))))))))))))))))))))))</f>
        <v>6.333</v>
      </c>
      <c r="AE134" s="1" t="n">
        <f aca="false">IF(AND(G134&lt;0.123,D134&gt;=0.25,D134&lt;0.75),1.3,IF(AND(H134&gt;=16.774,D134&gt;=1.75,D134&gt;=0.75),6.4,IF(AND(B134&lt;3.4,A134&lt;4.8,D134&lt;0.25,D134&lt;0.75),1.22,IF(AND(B134&gt;=3.4,A134&lt;4.8,D134&lt;0.25,D134&lt;0.75),1,IF(AND(A134&gt;=5.45,A134&gt;=4.8,D134&lt;0.25,D134&lt;0.75),1.367,IF(AND(H134&gt;=10.688,D134&lt;1.35,D134&lt;1.75,D134&gt;=0.75),4.2,IF(AND(A134&lt;5.3,D134&gt;=1.35,D134&lt;1.75,D134&gt;=0.75),4.05,IF(AND(G134&gt;=0.857,H134&lt;16.774,D134&gt;=1.75,D134&gt;=0.75),5.02,IF(AND(H134&lt;6.089,A134&lt;5.45,A134&gt;=4.8,D134&lt;0.25,D134&lt;0.75),1.7,IF(AND(G134&lt;0.184,D134&lt;0.35,G134&gt;=0.123,D134&gt;=0.25,D134&lt;0.75),1.7,IF(AND(G134&gt;=0.184,D134&lt;0.35,G134&gt;=0.123,D134&gt;=0.25,D134&lt;0.75),1.48,IF(AND(A134&lt;5.25,D134&gt;=0.35,G134&gt;=0.123,D134&gt;=0.25,D134&lt;0.75),1.75,IF(AND(A134&gt;=5.25,D134&gt;=0.35,G134&gt;=0.123,D134&gt;=0.25,D134&lt;0.75),1.5,IF(AND(A134&lt;5.3,H134&lt;10.688,D134&lt;1.35,D134&lt;1.75,D134&gt;=0.75),3.15,IF(AND(H134&lt;9.474,A134&gt;=5.3,D134&gt;=1.35,D134&lt;1.75,D134&gt;=0.75),4.95,IF(AND(G134&gt;=0.779,G134&lt;0.857,H134&lt;16.774,D134&gt;=1.75,D134&gt;=0.75),6,IF(AND(G134&lt;0.05,H134&gt;=6.089,A134&lt;5.45,A134&gt;=4.8,D134&lt;0.25,D134&lt;0.75),1.4,IF(AND(H134&lt;6.69,A134&gt;=5.3,H134&lt;10.688,D134&lt;1.35,D134&lt;1.75,D134&gt;=0.75),4.033,IF(AND(H134&gt;=6.69,A134&gt;=5.3,H134&lt;10.688,D134&lt;1.35,D134&lt;1.75,D134&gt;=0.75),3.733,IF(AND(B134&lt;2.5,H134&gt;=9.474,A134&gt;=5.3,D134&gt;=1.35,D134&lt;1.75,D134&gt;=0.75),4.5,IF(AND(D134&gt;=2.45,G134&lt;0.779,G134&lt;0.857,H134&lt;16.774,D134&gt;=1.75,D134&gt;=0.75),6,IF(AND(B134&gt;=3.75,G134&gt;=0.05,H134&gt;=6.089,A134&lt;5.45,A134&gt;=4.8,D134&lt;0.25,D134&lt;0.75),1.6,IF(AND(H134&lt;13.695,B134&gt;=2.5,H134&gt;=9.474,A134&gt;=5.3,D134&gt;=1.35,D134&lt;1.75,D134&gt;=0.75),4.567,IF(AND(G134&gt;=0.654,D134&lt;2.45,G134&lt;0.779,G134&lt;0.857,H134&lt;16.774,D134&gt;=1.75,D134&gt;=0.75),4.9,IF(AND(G134&gt;=0.73,B134&lt;3.75,G134&gt;=0.05,H134&gt;=6.089,A134&lt;5.45,A134&gt;=4.8,D134&lt;0.25,D134&lt;0.75),1.4,IF(AND(A134&lt;6.65,H134&gt;=13.695,B134&gt;=2.5,H134&gt;=9.474,A134&gt;=5.3,D134&gt;=1.35,D134&lt;1.75,D134&gt;=0.75),4.4,IF(AND(A134&gt;=6.65,H134&gt;=13.695,B134&gt;=2.5,H134&gt;=9.474,A134&gt;=5.3,D134&gt;=1.35,D134&lt;1.75,D134&gt;=0.75),4.84,IF(AND(B134&lt;2.75,G134&lt;0.654,D134&lt;2.45,G134&lt;0.779,G134&lt;0.857,H134&lt;16.774,D134&gt;=1.75,D134&gt;=0.75),5.2,IF(AND(H134&lt;9.524,G134&lt;0.73,B134&lt;3.75,G134&gt;=0.05,H134&gt;=6.089,A134&lt;5.45,A134&gt;=4.8,D134&lt;0.25,D134&lt;0.75),1.5,IF(AND(H134&gt;=9.524,G134&lt;0.73,B134&lt;3.75,G134&gt;=0.05,H134&gt;=6.089,A134&lt;5.45,A134&gt;=4.8,D134&lt;0.25,D134&lt;0.75),1.4,IF(AND(H134&gt;=13.644,B134&gt;=2.75,G134&lt;0.654,D134&lt;2.45,G134&lt;0.779,G134&lt;0.857,H134&lt;16.774,D134&gt;=1.75,D134&gt;=0.75),6.033,IF(AND(A134&gt;=6.85,H134&lt;13.644,B134&gt;=2.75,G134&lt;0.654,D134&lt;2.45,G134&lt;0.779,G134&lt;0.857,H134&lt;16.774,D134&gt;=1.75,D134&gt;=0.75),5.1,IF(AND(A134&gt;=6.75,A134&lt;6.85,H134&lt;13.644,B134&gt;=2.75,G134&lt;0.654,D134&lt;2.45,G134&lt;0.779,G134&lt;0.857,H134&lt;16.774,D134&gt;=1.75,D134&gt;=0.75),5.9,IF(AND(D134&gt;=2.35,A134&lt;6.75,A134&lt;6.85,H134&lt;13.644,B134&gt;=2.75,G134&lt;0.654,D134&lt;2.45,G134&lt;0.779,G134&lt;0.857,H134&lt;16.774,D134&gt;=1.75,D134&gt;=0.75),5.6,IF(AND(H134&lt;11.146,D134&lt;2.35,A134&lt;6.75,A134&lt;6.85,H134&lt;13.644,B134&gt;=2.75,G134&lt;0.654,D134&lt;2.45,G134&lt;0.779,G134&lt;0.857,H134&lt;16.774,D134&gt;=1.75,D134&gt;=0.75),5.4,IF(AND(H134&gt;=11.146,D134&lt;2.35,A134&lt;6.75,A134&lt;6.85,H134&lt;13.644,B134&gt;=2.75,G134&lt;0.654,D134&lt;2.45,G134&lt;0.779,G134&lt;0.857,H134&lt;16.774,D134&gt;=1.75,D134&gt;=0.75),5.6,"shouldnthappen"))))))))))))))))))))))))))))))))))))</f>
        <v>6.4</v>
      </c>
      <c r="AF134" s="1" t="n">
        <f aca="false">IF(AND(A134&lt;4.5,D134&lt;0.8),1.233,IF(AND(B134&lt;3.05,A134&gt;=4.5,D134&lt;0.8),1.4,IF(AND(D134&gt;=0.45,B134&gt;=3.05,A134&gt;=4.5,D134&lt;0.8),1.667,IF(AND(D134&lt;1.05,D134&lt;1.35,A134&lt;6.25,D134&gt;=0.8),3.633,IF(AND(H134&lt;13.935,A134&gt;=7.05,A134&gt;=6.25,D134&gt;=0.8),6,IF(AND(G134&gt;=0.948,D134&lt;0.45,B134&gt;=3.05,A134&gt;=4.5,D134&lt;0.8),1.7,IF(AND(G134&lt;0.652,D134&gt;=1.05,D134&lt;1.35,A134&lt;6.25,D134&gt;=0.8),4.16,IF(AND(D134&gt;=2.15,D134&gt;=1.75,D134&gt;=1.35,A134&lt;6.25,D134&gt;=0.8),5.4,IF(AND(G134&gt;=0.912,F134&lt;2.5,A134&lt;7.05,A134&gt;=6.25,D134&gt;=0.8),4.4,IF(AND(B134&gt;=3.25,F134&gt;=2.5,A134&lt;7.05,A134&gt;=6.25,D134&gt;=0.8),5.85,IF(AND(H134&lt;17.32,H134&gt;=13.935,A134&gt;=7.05,A134&gt;=6.25,D134&gt;=0.8),6.65,IF(AND(H134&gt;=17.32,H134&gt;=13.935,A134&gt;=7.05,A134&gt;=6.25,D134&gt;=0.8),6.4,IF(AND(H134&gt;=13.547,G134&lt;0.948,D134&lt;0.45,B134&gt;=3.05,A134&gt;=4.5,D134&lt;0.8),1.38,IF(AND(B134&gt;=2.75,G134&gt;=0.652,D134&gt;=1.05,D134&lt;1.35,A134&lt;6.25,D134&gt;=0.8),3.6,IF(AND(H134&lt;9.417,G134&lt;0.404,D134&lt;1.75,D134&gt;=1.35,A134&lt;6.25,D134&gt;=0.8),4.2,IF(AND(H134&gt;=9.417,G134&lt;0.404,D134&lt;1.75,D134&gt;=1.35,A134&lt;6.25,D134&gt;=0.8),4.5,IF(AND(G134&lt;0.464,G134&gt;=0.404,D134&lt;1.75,D134&gt;=1.35,A134&lt;6.25,D134&gt;=0.8),4.5,IF(AND(G134&gt;=0.464,G134&gt;=0.404,D134&lt;1.75,D134&gt;=1.35,A134&lt;6.25,D134&gt;=0.8),4.625,IF(AND(D134&lt;1.85,D134&lt;2.15,D134&gt;=1.75,D134&gt;=1.35,A134&lt;6.25,D134&gt;=0.8),4.9,IF(AND(D134&gt;=1.85,D134&lt;2.15,D134&gt;=1.75,D134&gt;=1.35,A134&lt;6.25,D134&gt;=0.8),5.05,IF(AND(G134&lt;0.332,G134&lt;0.912,F134&lt;2.5,A134&lt;7.05,A134&gt;=6.25,D134&gt;=0.8),4.467,IF(AND(G134&gt;=0.332,G134&lt;0.912,F134&lt;2.5,A134&lt;7.05,A134&gt;=6.25,D134&gt;=0.8),4.767,IF(AND(D134&lt;0.15,H134&lt;13.547,G134&lt;0.948,D134&lt;0.45,B134&gt;=3.05,A134&gt;=4.5,D134&lt;0.8),1.5,IF(AND(D134&lt;1.15,B134&lt;2.75,G134&gt;=0.652,D134&gt;=1.05,D134&lt;1.35,A134&lt;6.25,D134&gt;=0.8),3.9,IF(AND(D134&gt;=1.15,B134&lt;2.75,G134&gt;=0.652,D134&gt;=1.05,D134&lt;1.35,A134&lt;6.25,D134&gt;=0.8),4,IF(AND(D134&gt;=2.25,B134&lt;3.15,B134&lt;3.25,F134&gt;=2.5,A134&lt;7.05,A134&gt;=6.25,D134&gt;=0.8),5.14,IF(AND(G134&lt;0.621,B134&gt;=3.15,B134&lt;3.25,F134&gt;=2.5,A134&lt;7.05,A134&gt;=6.25,D134&gt;=0.8),5.75,IF(AND(G134&gt;=0.621,B134&gt;=3.15,B134&lt;3.25,F134&gt;=2.5,A134&lt;7.05,A134&gt;=6.25,D134&gt;=0.8),5.1,IF(AND(G134&gt;=0.862,D134&gt;=0.15,H134&lt;13.547,G134&lt;0.948,D134&lt;0.45,B134&gt;=3.05,A134&gt;=4.5,D134&lt;0.8),1.5,IF(AND(A134&lt;6.35,D134&lt;2.25,B134&lt;3.15,B134&lt;3.25,F134&gt;=2.5,A134&lt;7.05,A134&gt;=6.25,D134&gt;=0.8),5.267,IF(AND(A134&gt;=6.35,D134&lt;2.25,B134&lt;3.15,B134&lt;3.25,F134&gt;=2.5,A134&lt;7.05,A134&gt;=6.25,D134&gt;=0.8),5.42,IF(AND(A134&lt;5.1,G134&lt;0.862,D134&gt;=0.15,H134&lt;13.547,G134&lt;0.948,D134&lt;0.45,B134&gt;=3.05,A134&gt;=4.5,D134&lt;0.8),1.35,IF(AND(B134&lt;3.95,A134&gt;=5.1,G134&lt;0.862,D134&gt;=0.15,H134&lt;13.547,G134&lt;0.948,D134&lt;0.45,B134&gt;=3.05,A134&gt;=4.5,D134&lt;0.8),1.5,IF(AND(B134&gt;=3.95,A134&gt;=5.1,G134&lt;0.862,D134&gt;=0.15,H134&lt;13.547,G134&lt;0.948,D134&lt;0.45,B134&gt;=3.05,A134&gt;=4.5,D134&lt;0.8),1.467,"shouldnthappen"))))))))))))))))))))))))))))))))))</f>
        <v>6.4</v>
      </c>
      <c r="AG134" s="1" t="n">
        <f aca="false">IF(AND(H134&lt;5.748,A134&lt;4.85,D134&lt;0.75),1,IF(AND(B134&gt;=3.5,D134&gt;=1.75,D134&gt;=0.75),6.2,IF(AND(A134&gt;=4.65,H134&gt;=5.748,A134&lt;4.85,D134&lt;0.75),1.333,IF(AND(H134&lt;6.417,B134&lt;3.45,A134&gt;=4.85,D134&lt;0.75),1.7,IF(AND(A134&lt;5.05,B134&gt;=3.45,A134&gt;=4.85,D134&lt;0.75),1.4,IF(AND(A134&gt;=5.05,B134&gt;=3.45,A134&gt;=4.85,D134&lt;0.75),1.5,IF(AND(F134&gt;=2.5,H134&lt;13.641,D134&lt;1.75,D134&gt;=0.75),4.667,IF(AND(G134&lt;0.187,H134&gt;=13.641,D134&lt;1.75,D134&gt;=0.75),5,IF(AND(A134&gt;=7.1,B134&lt;3.5,D134&gt;=1.75,D134&gt;=0.75),6.575,IF(AND(G134&lt;0.161,A134&lt;4.65,H134&gt;=5.748,A134&lt;4.85,D134&lt;0.75),1.5,IF(AND(H134&lt;8.399,H134&gt;=6.417,B134&lt;3.45,A134&gt;=4.85,D134&lt;0.75),1.5,IF(AND(H134&gt;=8.399,H134&gt;=6.417,B134&lt;3.45,A134&gt;=4.85,D134&lt;0.75),1.625,IF(AND(G134&lt;0.086,F134&lt;2.5,H134&lt;13.641,D134&lt;1.75,D134&gt;=0.75),4.7,IF(AND(D134&lt;1.35,G134&gt;=0.187,H134&gt;=13.641,D134&lt;1.75,D134&gt;=0.75),4.2,IF(AND(G134&lt;0.422,G134&gt;=0.161,A134&lt;4.65,H134&gt;=5.748,A134&lt;4.85,D134&lt;0.75),1.4,IF(AND(G134&gt;=0.422,G134&gt;=0.161,A134&lt;4.65,H134&gt;=5.748,A134&lt;4.85,D134&lt;0.75),1.3,IF(AND(B134&lt;2.5,D134&gt;=1.35,G134&gt;=0.187,H134&gt;=13.641,D134&lt;1.75,D134&gt;=0.75),4.5,IF(AND(B134&lt;2.75,A134&lt;6,A134&lt;7.1,B134&lt;3.5,D134&gt;=1.75,D134&gt;=0.75),5.1,IF(AND(B134&gt;=2.75,A134&lt;6,A134&lt;7.1,B134&lt;3.5,D134&gt;=1.75,D134&gt;=0.75),5.02,IF(AND(A134&lt;5.15,A134&lt;5.9,G134&gt;=0.086,F134&lt;2.5,H134&lt;13.641,D134&lt;1.75,D134&gt;=0.75),3,IF(AND(G134&lt;0.644,A134&gt;=5.9,G134&gt;=0.086,F134&lt;2.5,H134&lt;13.641,D134&lt;1.75,D134&gt;=0.75),4.65,IF(AND(G134&gt;=0.644,A134&gt;=5.9,G134&gt;=0.086,F134&lt;2.5,H134&lt;13.641,D134&lt;1.75,D134&gt;=0.75),4.24,IF(AND(D134&lt;1.45,B134&gt;=2.5,D134&gt;=1.35,G134&gt;=0.187,H134&gt;=13.641,D134&lt;1.75,D134&gt;=0.75),4.68,IF(AND(D134&gt;=1.45,B134&gt;=2.5,D134&gt;=1.35,G134&gt;=0.187,H134&gt;=13.641,D134&lt;1.75,D134&gt;=0.75),4.833,IF(AND(H134&lt;13.18,D134&lt;2.05,A134&gt;=6,A134&lt;7.1,B134&lt;3.5,D134&gt;=1.75,D134&gt;=0.75),5.44,IF(AND(H134&gt;=13.18,D134&lt;2.05,A134&gt;=6,A134&lt;7.1,B134&lt;3.5,D134&gt;=1.75,D134&gt;=0.75),5.1,IF(AND(H134&lt;8.759,D134&gt;=2.05,A134&gt;=6,A134&lt;7.1,B134&lt;3.5,D134&gt;=1.75,D134&gt;=0.75),5.4,IF(AND(A134&gt;=5.75,A134&gt;=5.15,A134&lt;5.9,G134&gt;=0.086,F134&lt;2.5,H134&lt;13.641,D134&lt;1.75,D134&gt;=0.75),3.967,IF(AND(H134&lt;10.159,H134&gt;=8.759,D134&gt;=2.05,A134&gt;=6,A134&lt;7.1,B134&lt;3.5,D134&gt;=1.75,D134&gt;=0.75),5.925,IF(AND(D134&lt;1.2,A134&lt;5.75,A134&gt;=5.15,A134&lt;5.9,G134&gt;=0.086,F134&lt;2.5,H134&lt;13.641,D134&lt;1.75,D134&gt;=0.75),3.667,IF(AND(D134&lt;2.25,H134&gt;=10.159,H134&gt;=8.759,D134&gt;=2.05,A134&gt;=6,A134&lt;7.1,B134&lt;3.5,D134&gt;=1.75,D134&gt;=0.75),5.66,IF(AND(D134&gt;=2.25,H134&gt;=10.159,H134&gt;=8.759,D134&gt;=2.05,A134&gt;=6,A134&lt;7.1,B134&lt;3.5,D134&gt;=1.75,D134&gt;=0.75),5.34,IF(AND(D134&lt;1.35,D134&gt;=1.2,A134&lt;5.75,A134&gt;=5.15,A134&lt;5.9,G134&gt;=0.086,F134&lt;2.5,H134&lt;13.641,D134&lt;1.75,D134&gt;=0.75),4.025,IF(AND(D134&gt;=1.35,D134&gt;=1.2,A134&lt;5.75,A134&gt;=5.15,A134&lt;5.9,G134&gt;=0.086,F134&lt;2.5,H134&lt;13.641,D134&lt;1.75,D134&gt;=0.75),3.9,"shouldnthappen"))))))))))))))))))))))))))))))))))</f>
        <v>6.2</v>
      </c>
      <c r="AH134" s="1" t="n">
        <f aca="false">IF(AND(F134&lt;1.5,H134&lt;6.799,A134&lt;5.45),1.7,IF(AND(F134&gt;=1.5,H134&lt;6.799,A134&lt;5.45),4.1,IF(AND(D134&gt;=0.8,H134&gt;=6.799,A134&lt;5.45),3.9,IF(AND(H134&lt;7.564,F134&lt;2.5,A134&gt;=5.45),3.925,IF(AND(H134&gt;=16.284,F134&gt;=2.5,A134&gt;=5.45),6.5,IF(AND(A134&lt;4.35,D134&lt;0.8,H134&gt;=6.799,A134&lt;5.45),1.1,IF(AND(B134&lt;2.8,D134&lt;1.35,H134&gt;=7.564,F134&lt;2.5,A134&gt;=5.45),4.1,IF(AND(B134&gt;=2.8,D134&lt;1.35,H134&gt;=7.564,F134&lt;2.5,A134&gt;=5.45),4.267,IF(AND(B134&lt;2.75,D134&gt;=1.35,H134&gt;=7.564,F134&lt;2.5,A134&gt;=5.45),5,IF(AND(G134&gt;=0.078,G134&lt;0.26,H134&lt;16.284,F134&gt;=2.5,A134&gt;=5.45),6.06,IF(AND(G134&gt;=0.805,G134&gt;=0.26,H134&lt;16.284,F134&gt;=2.5,A134&gt;=5.45),5.02,IF(AND(H134&gt;=10.109,B134&gt;=3.45,A134&gt;=4.35,D134&lt;0.8,H134&gt;=6.799,A134&lt;5.45),1.55,IF(AND(D134&lt;2.25,G134&lt;0.078,G134&lt;0.26,H134&lt;16.284,F134&gt;=2.5,A134&gt;=5.45),5.6,IF(AND(D134&gt;=2.25,G134&lt;0.078,G134&lt;0.26,H134&lt;16.284,F134&gt;=2.5,A134&gt;=5.45),5.7,IF(AND(A134&lt;6.15,G134&lt;0.805,G134&gt;=0.26,H134&lt;16.284,F134&gt;=2.5,A134&gt;=5.45),4.967,IF(AND(A134&lt;4.65,H134&lt;12.227,B134&lt;3.45,A134&gt;=4.35,D134&lt;0.8,H134&gt;=6.799,A134&lt;5.45),1.333,IF(AND(A134&lt;4.85,H134&gt;=12.227,B134&lt;3.45,A134&gt;=4.35,D134&lt;0.8,H134&gt;=6.799,A134&lt;5.45),1.42,IF(AND(A134&gt;=4.85,H134&gt;=12.227,B134&lt;3.45,A134&gt;=4.35,D134&lt;0.8,H134&gt;=6.799,A134&lt;5.45),1.533,IF(AND(A134&lt;5.05,H134&lt;10.109,B134&gt;=3.45,A134&gt;=4.35,D134&lt;0.8,H134&gt;=6.799,A134&lt;5.45),1.4,IF(AND(A134&gt;=5.05,H134&lt;10.109,B134&gt;=3.45,A134&gt;=4.35,D134&lt;0.8,H134&gt;=6.799,A134&lt;5.45),1.5,IF(AND(G134&lt;0.14,H134&lt;13.531,B134&gt;=2.75,D134&gt;=1.35,H134&gt;=7.564,F134&lt;2.5,A134&gt;=5.45),4.7,IF(AND(G134&lt;0.187,H134&gt;=13.531,B134&gt;=2.75,D134&gt;=1.35,H134&gt;=7.564,F134&lt;2.5,A134&gt;=5.45),5,IF(AND(G134&gt;=0.187,H134&gt;=13.531,B134&gt;=2.75,D134&gt;=1.35,H134&gt;=7.564,F134&lt;2.5,A134&gt;=5.45),4.66,IF(AND(A134&lt;6.35,A134&gt;=6.15,G134&lt;0.805,G134&gt;=0.26,H134&lt;16.284,F134&gt;=2.5,A134&gt;=5.45),6,IF(AND(D134&lt;0.15,A134&gt;=4.65,H134&lt;12.227,B134&lt;3.45,A134&gt;=4.35,D134&lt;0.8,H134&gt;=6.799,A134&lt;5.45),1.5,IF(AND(H134&lt;10.723,G134&gt;=0.14,H134&lt;13.531,B134&gt;=2.75,D134&gt;=1.35,H134&gt;=7.564,F134&lt;2.5,A134&gt;=5.45),4.6,IF(AND(H134&gt;=10.723,G134&gt;=0.14,H134&lt;13.531,B134&gt;=2.75,D134&gt;=1.35,H134&gt;=7.564,F134&lt;2.5,A134&gt;=5.45),4.46,IF(AND(G134&lt;0.364,A134&gt;=6.35,A134&gt;=6.15,G134&lt;0.805,G134&gt;=0.26,H134&lt;16.284,F134&gt;=2.5,A134&gt;=5.45),5.28,IF(AND(A134&lt;5.1,D134&gt;=0.15,A134&gt;=4.65,H134&lt;12.227,B134&lt;3.45,A134&gt;=4.35,D134&lt;0.8,H134&gt;=6.799,A134&lt;5.45),1.36,IF(AND(A134&gt;=5.1,D134&gt;=0.15,A134&gt;=4.65,H134&lt;12.227,B134&lt;3.45,A134&gt;=4.35,D134&lt;0.8,H134&gt;=6.799,A134&lt;5.45),1.4,IF(AND(G134&gt;=0.6,G134&gt;=0.364,A134&gt;=6.35,A134&gt;=6.15,G134&lt;0.805,G134&gt;=0.26,H134&lt;16.284,F134&gt;=2.5,A134&gt;=5.45),5.1,IF(AND(A134&gt;=6.95,G134&lt;0.6,G134&gt;=0.364,A134&gt;=6.35,A134&gt;=6.15,G134&lt;0.805,G134&gt;=0.26,H134&lt;16.284,F134&gt;=2.5,A134&gt;=5.45),5.8,IF(AND(B134&lt;3.2,A134&lt;6.95,G134&lt;0.6,G134&gt;=0.364,A134&gt;=6.35,A134&gt;=6.15,G134&lt;0.805,G134&gt;=0.26,H134&lt;16.284,F134&gt;=2.5,A134&gt;=5.45),5.6,IF(AND(B134&gt;=3.2,A134&lt;6.95,G134&lt;0.6,G134&gt;=0.364,A134&gt;=6.35,A134&gt;=6.15,G134&lt;0.805,G134&gt;=0.26,H134&lt;16.284,F134&gt;=2.5,A134&gt;=5.45),5.7,"shouldnthappen"))))))))))))))))))))))))))))))))))</f>
        <v>6.5</v>
      </c>
      <c r="AI134" s="1" t="n">
        <f aca="false">IF(AND(B134&gt;=3.55,A134&lt;5.05,F134&lt;1.5),1,IF(AND(H134&gt;=13.436,A134&gt;=5.05,F134&lt;1.5),1.633,IF(AND(A134&lt;4.35,B134&lt;3.55,A134&lt;5.05,F134&lt;1.5),1.1,IF(AND(A134&lt;5.15,H134&lt;13.436,A134&gt;=5.05,F134&lt;1.5),1.6,IF(AND(G134&lt;0.837,D134&lt;1.2,B134&lt;2.65,F134&gt;=1.5),3.7,IF(AND(G134&gt;=0.837,D134&lt;1.2,B134&lt;2.65,F134&gt;=1.5),3,IF(AND(D134&lt;1.4,D134&gt;=1.2,B134&lt;2.65,F134&gt;=1.5),4.133,IF(AND(D134&gt;=1.4,D134&gt;=1.2,B134&lt;2.65,F134&gt;=1.5),4.633,IF(AND(G134&lt;0.302,A134&gt;=4.35,B134&lt;3.55,A134&lt;5.05,F134&lt;1.5),1.34,IF(AND(D134&gt;=0.3,A134&gt;=5.15,H134&lt;13.436,A134&gt;=5.05,F134&lt;1.5),1.5,IF(AND(G134&lt;0.233,G134&lt;0.265,D134&lt;1.55,B134&gt;=2.65,F134&gt;=1.5),4.56,IF(AND(G134&gt;=0.233,G134&lt;0.265,D134&lt;1.55,B134&gt;=2.65,F134&gt;=1.5),5.1,IF(AND(G134&lt;0.395,G134&gt;=0.265,D134&lt;1.55,B134&gt;=2.65,F134&gt;=1.5),4.025,IF(AND(H134&lt;13.935,A134&gt;=7.05,D134&gt;=1.55,B134&gt;=2.65,F134&gt;=1.5),6.12,IF(AND(H134&gt;=13.935,A134&gt;=7.05,D134&gt;=1.55,B134&gt;=2.65,F134&gt;=1.5),6.64,IF(AND(G134&gt;=0.858,G134&gt;=0.302,A134&gt;=4.35,B134&lt;3.55,A134&lt;5.05,F134&lt;1.5),1.3,IF(AND(H134&lt;6.543,D134&lt;0.3,A134&gt;=5.15,H134&lt;13.436,A134&gt;=5.05,F134&lt;1.5),1.4,IF(AND(H134&gt;=6.543,D134&lt;0.3,A134&gt;=5.15,H134&lt;13.436,A134&gt;=5.05,F134&lt;1.5),1.48,IF(AND(A134&lt;6.3,G134&gt;=0.395,G134&gt;=0.265,D134&lt;1.55,B134&gt;=2.65,F134&gt;=1.5),4.14,IF(AND(A134&gt;=6.3,G134&gt;=0.395,G134&gt;=0.265,D134&lt;1.55,B134&gt;=2.65,F134&gt;=1.5),4.767,IF(AND(G134&gt;=0.669,B134&lt;3.15,A134&lt;7.05,D134&gt;=1.55,B134&gt;=2.65,F134&gt;=1.5),5,IF(AND(H134&lt;9.459,G134&lt;0.858,G134&gt;=0.302,A134&gt;=4.35,B134&lt;3.55,A134&lt;5.05,F134&lt;1.5),1.4,IF(AND(H134&gt;=9.459,G134&lt;0.858,G134&gt;=0.302,A134&gt;=4.35,B134&lt;3.55,A134&lt;5.05,F134&lt;1.5),1.6,IF(AND(G134&gt;=0.433,G134&lt;0.669,B134&lt;3.15,A134&lt;7.05,D134&gt;=1.55,B134&gt;=2.65,F134&gt;=1.5),5.68,IF(AND(G134&lt;0.481,H134&lt;10.257,B134&gt;=3.15,A134&lt;7.05,D134&gt;=1.55,B134&gt;=2.65,F134&gt;=1.5),5.7,IF(AND(G134&gt;=0.481,H134&lt;10.257,B134&gt;=3.15,A134&lt;7.05,D134&gt;=1.55,B134&gt;=2.65,F134&gt;=1.5),5.9,IF(AND(D134&lt;2.15,H134&gt;=10.257,B134&gt;=3.15,A134&lt;7.05,D134&gt;=1.55,B134&gt;=2.65,F134&gt;=1.5),5.1,IF(AND(D134&gt;=2.15,H134&gt;=10.257,B134&gt;=3.15,A134&lt;7.05,D134&gt;=1.55,B134&gt;=2.65,F134&gt;=1.5),5.42,IF(AND(G134&lt;0.098,G134&lt;0.433,G134&lt;0.669,B134&lt;3.15,A134&lt;7.05,D134&gt;=1.55,B134&gt;=2.65,F134&gt;=1.5),5.567,IF(AND(D134&lt;1.8,G134&gt;=0.098,G134&lt;0.433,G134&lt;0.669,B134&lt;3.15,A134&lt;7.05,D134&gt;=1.55,B134&gt;=2.65,F134&gt;=1.5),5.033,IF(AND(G134&gt;=0.312,D134&gt;=1.8,G134&gt;=0.098,G134&lt;0.433,G134&lt;0.669,B134&lt;3.15,A134&lt;7.05,D134&gt;=1.55,B134&gt;=2.65,F134&gt;=1.5),5.4,IF(AND(H134&lt;9.002,G134&lt;0.312,D134&gt;=1.8,G134&gt;=0.098,G134&lt;0.433,G134&lt;0.669,B134&lt;3.15,A134&lt;7.05,D134&gt;=1.55,B134&gt;=2.65,F134&gt;=1.5),5.1,IF(AND(H134&gt;=9.002,G134&lt;0.312,D134&gt;=1.8,G134&gt;=0.098,G134&lt;0.433,G134&lt;0.669,B134&lt;3.15,A134&lt;7.05,D134&gt;=1.55,B134&gt;=2.65,F134&gt;=1.5),5.26,"shouldnthappen")))))))))))))))))))))))))))))))))</f>
        <v>6.64</v>
      </c>
      <c r="AJ134" s="1" t="n">
        <f aca="false">IF(AND(A134&gt;=5.25,D134&gt;=0.35,D134&lt;0.8),1.433,IF(AND(F134&gt;=2.5,H134&lt;6.927,D134&gt;=0.8),5.1,IF(AND(H134&lt;5.85,B134&lt;3.65,D134&lt;0.35,D134&lt;0.8),1,IF(AND(A134&lt;5.55,B134&gt;=3.65,D134&lt;0.35,D134&lt;0.8),1.5,IF(AND(A134&gt;=5.55,B134&gt;=3.65,D134&lt;0.35,D134&lt;0.8),1.7,IF(AND(H134&lt;7.949,A134&lt;5.25,D134&gt;=0.35,D134&lt;0.8),1.9,IF(AND(H134&gt;=7.949,A134&lt;5.25,D134&gt;=0.35,D134&lt;0.8),1.54,IF(AND(A134&lt;5.55,F134&lt;2.5,H134&lt;6.927,D134&gt;=0.8),3.98,IF(AND(A134&gt;=5.55,F134&lt;2.5,H134&lt;6.927,D134&gt;=0.8),4.1,IF(AND(A134&gt;=7.25,D134&gt;=1.55,H134&gt;=6.927,D134&gt;=0.8),6.65,IF(AND(A134&lt;5.75,D134&lt;1.2,D134&lt;1.55,H134&gt;=6.927,D134&gt;=0.8),3.62,IF(AND(A134&gt;=5.75,D134&lt;1.2,D134&lt;1.55,H134&gt;=6.927,D134&gt;=0.8),4.1,IF(AND(G134&lt;0.175,A134&lt;4.8,H134&gt;=5.85,B134&lt;3.65,D134&lt;0.35,D134&lt;0.8),1.5,IF(AND(G134&gt;=0.175,A134&lt;4.8,H134&gt;=5.85,B134&lt;3.65,D134&lt;0.35,D134&lt;0.8),1.3,IF(AND(A134&gt;=5.05,A134&gt;=4.8,H134&gt;=5.85,B134&lt;3.65,D134&lt;0.35,D134&lt;0.8),1.5,IF(AND(G134&gt;=0.735,A134&lt;6.25,D134&gt;=1.2,D134&lt;1.55,H134&gt;=6.927,D134&gt;=0.8),4,IF(AND(H134&lt;10.464,A134&lt;6.2,A134&lt;7.25,D134&gt;=1.55,H134&gt;=6.927,D134&gt;=0.8),5.1,IF(AND(H134&gt;=10.464,A134&lt;6.2,A134&lt;7.25,D134&gt;=1.55,H134&gt;=6.927,D134&gt;=0.8),4.9,IF(AND(G134&lt;0.418,A134&lt;5.05,A134&gt;=4.8,H134&gt;=5.85,B134&lt;3.65,D134&lt;0.35,D134&lt;0.8),1.48,IF(AND(G134&gt;=0.418,A134&lt;5.05,A134&gt;=4.8,H134&gt;=5.85,B134&lt;3.65,D134&lt;0.35,D134&lt;0.8),1.3,IF(AND(B134&lt;2.75,G134&lt;0.735,A134&lt;6.25,D134&gt;=1.2,D134&lt;1.55,H134&gt;=6.927,D134&gt;=0.8),4.35,IF(AND(H134&lt;15.422,D134&lt;1.45,A134&gt;=6.25,D134&gt;=1.2,D134&lt;1.55,H134&gt;=6.927,D134&gt;=0.8),4.375,IF(AND(H134&gt;=15.422,D134&lt;1.45,A134&gt;=6.25,D134&gt;=1.2,D134&lt;1.55,H134&gt;=6.927,D134&gt;=0.8),4.7,IF(AND(A134&lt;6.4,D134&gt;=1.45,A134&gt;=6.25,D134&gt;=1.2,D134&lt;1.55,H134&gt;=6.927,D134&gt;=0.8),5.1,IF(AND(G134&gt;=0.576,D134&lt;2.15,A134&gt;=6.2,A134&lt;7.25,D134&gt;=1.55,H134&gt;=6.927,D134&gt;=0.8),5.1,IF(AND(G134&lt;0.537,D134&gt;=2.15,A134&gt;=6.2,A134&lt;7.25,D134&gt;=1.55,H134&gt;=6.927,D134&gt;=0.8),5.533,IF(AND(G134&gt;=0.537,D134&gt;=2.15,A134&gt;=6.2,A134&lt;7.25,D134&gt;=1.55,H134&gt;=6.927,D134&gt;=0.8),5.9,IF(AND(D134&lt;1.45,B134&gt;=2.75,G134&lt;0.735,A134&lt;6.25,D134&gt;=1.2,D134&lt;1.55,H134&gt;=6.927,D134&gt;=0.8),4.6,IF(AND(D134&gt;=1.45,B134&gt;=2.75,G134&lt;0.735,A134&lt;6.25,D134&gt;=1.2,D134&lt;1.55,H134&gt;=6.927,D134&gt;=0.8),4.5,IF(AND(H134&lt;12.582,A134&gt;=6.4,D134&gt;=1.45,A134&gt;=6.25,D134&gt;=1.2,D134&lt;1.55,H134&gt;=6.927,D134&gt;=0.8),4.66,IF(AND(H134&gt;=12.582,A134&gt;=6.4,D134&gt;=1.45,A134&gt;=6.25,D134&gt;=1.2,D134&lt;1.55,H134&gt;=6.927,D134&gt;=0.8),4.9,IF(AND(B134&lt;2.75,G134&lt;0.576,D134&lt;2.15,A134&gt;=6.2,A134&lt;7.25,D134&gt;=1.55,H134&gt;=6.927,D134&gt;=0.8),5.3,IF(AND(G134&gt;=0.395,B134&gt;=2.75,G134&lt;0.576,D134&lt;2.15,A134&gt;=6.2,A134&lt;7.25,D134&gt;=1.55,H134&gt;=6.927,D134&gt;=0.8),5.6,IF(AND(D134&gt;=1.9,G134&lt;0.395,B134&gt;=2.75,G134&lt;0.576,D134&lt;2.15,A134&gt;=6.2,A134&lt;7.25,D134&gt;=1.55,H134&gt;=6.927,D134&gt;=0.8),5.333,IF(AND(B134&lt;2.95,D134&lt;1.9,G134&lt;0.395,B134&gt;=2.75,G134&lt;0.576,D134&lt;2.15,A134&gt;=6.2,A134&lt;7.25,D134&gt;=1.55,H134&gt;=6.927,D134&gt;=0.8),5.6,IF(AND(B134&gt;=2.95,D134&lt;1.9,G134&lt;0.395,B134&gt;=2.75,G134&lt;0.576,D134&lt;2.15,A134&gt;=6.2,A134&lt;7.25,D134&gt;=1.55,H134&gt;=6.927,D134&gt;=0.8),5.5,"shouldnthappen"))))))))))))))))))))))))))))))))))))</f>
        <v>6.65</v>
      </c>
      <c r="AK134" s="1" t="n">
        <f aca="false">IF(AND(H134&lt;5.85,B134&lt;3.65,F134&lt;1.5),1,IF(AND(B134&gt;=3.95,B134&gt;=3.65,F134&lt;1.5),1.433,IF(AND(A134&lt;5.15,F134&lt;2.5,F134&gt;=1.5),3.075,IF(AND(D134&gt;=0.35,H134&gt;=5.85,B134&lt;3.65,F134&lt;1.5),1.5,IF(AND(G134&lt;0.168,B134&lt;3.95,B134&gt;=3.65,F134&lt;1.5),1.7,IF(AND(H134&lt;5.767,A134&lt;7.25,F134&gt;=2.5,F134&gt;=1.5),4.5,IF(AND(D134&lt;1.9,A134&gt;=7.25,F134&gt;=2.5,F134&gt;=1.5),6.3,IF(AND(D134&gt;=1.9,A134&gt;=7.25,F134&gt;=2.5,F134&gt;=1.5),6.575,IF(AND(B134&lt;3.75,G134&gt;=0.168,B134&lt;3.95,B134&gt;=3.65,F134&lt;1.5),1.5,IF(AND(B134&gt;=3.75,G134&gt;=0.168,B134&lt;3.95,B134&gt;=3.65,F134&lt;1.5),1.6,IF(AND(D134&gt;=1.35,A134&lt;6.15,A134&gt;=5.15,F134&lt;2.5,F134&gt;=1.5),4.42,IF(AND(D134&lt;1.4,A134&gt;=6.15,A134&gt;=5.15,F134&lt;2.5,F134&gt;=1.5),4.5,IF(AND(D134&gt;=1.4,A134&gt;=6.15,A134&gt;=5.15,F134&lt;2.5,F134&gt;=1.5),4.675,IF(AND(D134&lt;0.15,H134&lt;11.218,D134&lt;0.35,H134&gt;=5.85,B134&lt;3.65,F134&lt;1.5),1.5,IF(AND(D134&lt;0.15,H134&gt;=11.218,D134&lt;0.35,H134&gt;=5.85,B134&lt;3.65,F134&lt;1.5),1.1,IF(AND(B134&lt;2.7,D134&lt;1.35,A134&lt;6.15,A134&gt;=5.15,F134&lt;2.5,F134&gt;=1.5),3.82,IF(AND(A134&lt;6.15,G134&gt;=0.755,H134&gt;=5.767,A134&lt;7.25,F134&gt;=2.5,F134&gt;=1.5),4.98,IF(AND(A134&gt;=6.15,G134&gt;=0.755,H134&gt;=5.767,A134&lt;7.25,F134&gt;=2.5,F134&gt;=1.5),5.3,IF(AND(B134&lt;3.4,D134&gt;=0.15,H134&lt;11.218,D134&lt;0.35,H134&gt;=5.85,B134&lt;3.65,F134&lt;1.5),1.4,IF(AND(B134&gt;=3.4,D134&gt;=0.15,H134&lt;11.218,D134&lt;0.35,H134&gt;=5.85,B134&lt;3.65,F134&lt;1.5),1.3,IF(AND(H134&lt;11.731,D134&gt;=0.15,H134&gt;=11.218,D134&lt;0.35,H134&gt;=5.85,B134&lt;3.65,F134&lt;1.5),1.2,IF(AND(H134&lt;9.053,B134&gt;=2.7,D134&lt;1.35,A134&lt;6.15,A134&gt;=5.15,F134&lt;2.5,F134&gt;=1.5),3.85,IF(AND(D134&gt;=2.1,B134&lt;2.85,G134&lt;0.755,H134&gt;=5.767,A134&lt;7.25,F134&gt;=2.5,F134&gt;=1.5),5.6,IF(AND(D134&gt;=2.45,B134&gt;=2.85,G134&lt;0.755,H134&gt;=5.767,A134&lt;7.25,F134&gt;=2.5,F134&gt;=1.5),5.8,IF(AND(B134&gt;=3.45,H134&gt;=11.731,D134&gt;=0.15,H134&gt;=11.218,D134&lt;0.35,H134&gt;=5.85,B134&lt;3.65,F134&lt;1.5),1.3,IF(AND(A134&lt;5.9,H134&gt;=9.053,B134&gt;=2.7,D134&lt;1.35,A134&lt;6.15,A134&gt;=5.15,F134&lt;2.5,F134&gt;=1.5),4.3,IF(AND(A134&gt;=5.9,H134&gt;=9.053,B134&gt;=2.7,D134&lt;1.35,A134&lt;6.15,A134&gt;=5.15,F134&lt;2.5,F134&gt;=1.5),4,IF(AND(G134&gt;=0.519,D134&lt;2.1,B134&lt;2.85,G134&lt;0.755,H134&gt;=5.767,A134&lt;7.25,F134&gt;=2.5,F134&gt;=1.5),4.9,IF(AND(A134&gt;=7.05,D134&lt;2.45,B134&gt;=2.85,G134&lt;0.755,H134&gt;=5.767,A134&lt;7.25,F134&gt;=2.5,F134&gt;=1.5),5.8,IF(AND(H134&lt;14.396,B134&lt;3.45,H134&gt;=11.731,D134&gt;=0.15,H134&gt;=11.218,D134&lt;0.35,H134&gt;=5.85,B134&lt;3.65,F134&lt;1.5),1.44,IF(AND(H134&gt;=14.396,B134&lt;3.45,H134&gt;=11.731,D134&gt;=0.15,H134&gt;=11.218,D134&lt;0.35,H134&gt;=5.85,B134&lt;3.65,F134&lt;1.5),1.3,IF(AND(G134&lt;0.282,G134&lt;0.519,D134&lt;2.1,B134&lt;2.85,G134&lt;0.755,H134&gt;=5.767,A134&lt;7.25,F134&gt;=2.5,F134&gt;=1.5),5.1,IF(AND(G134&gt;=0.282,G134&lt;0.519,D134&lt;2.1,B134&lt;2.85,G134&lt;0.755,H134&gt;=5.767,A134&lt;7.25,F134&gt;=2.5,F134&gt;=1.5),5.3,IF(AND(A134&lt;6.4,D134&lt;1.9,A134&lt;7.05,D134&lt;2.45,B134&gt;=2.85,G134&lt;0.755,H134&gt;=5.767,A134&lt;7.25,F134&gt;=2.5,F134&gt;=1.5),5.6,IF(AND(A134&gt;=6.4,D134&lt;1.9,A134&lt;7.05,D134&lt;2.45,B134&gt;=2.85,G134&lt;0.755,H134&gt;=5.767,A134&lt;7.25,F134&gt;=2.5,F134&gt;=1.5),5.5,IF(AND(H134&lt;8.884,D134&gt;=1.9,A134&lt;7.05,D134&lt;2.45,B134&gt;=2.85,G134&lt;0.755,H134&gt;=5.767,A134&lt;7.25,F134&gt;=2.5,F134&gt;=1.5),5.3,IF(AND(H134&gt;=8.884,D134&gt;=1.9,A134&lt;7.05,D134&lt;2.45,B134&gt;=2.85,G134&lt;0.755,H134&gt;=5.767,A134&lt;7.25,F134&gt;=2.5,F134&gt;=1.5),5.52,"shouldnthappen")))))))))))))))))))))))))))))))))))))</f>
        <v>6.575</v>
      </c>
      <c r="AL134" s="1" t="n">
        <f aca="false">IF(AND(H134&lt;5.85,A134&lt;5.05,D134&lt;0.8),1,IF(AND(B134&lt;3.35,A134&gt;=5.05,D134&lt;0.8),1.7,IF(AND(D134&gt;=2.45,F134&gt;=2.5,D134&gt;=0.8),6.05,IF(AND(H134&gt;=11.218,H134&gt;=5.85,A134&lt;5.05,D134&lt;0.8),1.28,IF(AND(G134&gt;=0.948,B134&gt;=3.35,A134&gt;=5.05,D134&lt;0.8),1.7,IF(AND(G134&gt;=0.423,H134&lt;11.218,H134&gt;=5.85,A134&lt;5.05,D134&lt;0.8),1.3,IF(AND(B134&lt;3.6,G134&lt;0.948,B134&gt;=3.35,A134&gt;=5.05,D134&lt;0.8),1.4,IF(AND(H134&lt;10.258,D134&lt;1.15,A134&lt;5.9,F134&lt;2.5,D134&gt;=0.8),3.36,IF(AND(H134&gt;=10.258,D134&lt;1.15,A134&lt;5.9,F134&lt;2.5,D134&gt;=0.8),3.9,IF(AND(A134&lt;5.3,D134&gt;=1.15,A134&lt;5.9,F134&lt;2.5,D134&gt;=0.8),3.9,IF(AND(D134&lt;1.55,B134&lt;2.75,A134&gt;=5.9,F134&lt;2.5,D134&gt;=0.8),4.64,IF(AND(D134&gt;=1.55,B134&lt;2.75,A134&gt;=5.9,F134&lt;2.5,D134&gt;=0.8),5.1,IF(AND(D134&gt;=1.6,B134&gt;=2.75,A134&gt;=5.9,F134&lt;2.5,D134&gt;=0.8),5,IF(AND(H134&lt;5.767,H134&lt;8.598,D134&lt;2.45,F134&gt;=2.5,D134&gt;=0.8),4.5,IF(AND(A134&lt;6.25,H134&gt;=8.598,D134&lt;2.45,F134&gt;=2.5,D134&gt;=0.8),5.02,IF(AND(B134&lt;3.55,G134&lt;0.423,H134&lt;11.218,H134&gt;=5.85,A134&lt;5.05,D134&lt;0.8),1.525,IF(AND(B134&gt;=3.55,G134&lt;0.423,H134&lt;11.218,H134&gt;=5.85,A134&lt;5.05,D134&lt;0.8),1.4,IF(AND(H134&gt;=13.932,B134&gt;=3.6,G134&lt;0.948,B134&gt;=3.35,A134&gt;=5.05,D134&lt;0.8),1.65,IF(AND(G134&gt;=0.652,A134&gt;=5.3,D134&gt;=1.15,A134&lt;5.9,F134&lt;2.5,D134&gt;=0.8),3.8,IF(AND(D134&lt;1.35,D134&lt;1.6,B134&gt;=2.75,A134&gt;=5.9,F134&lt;2.5,D134&gt;=0.8),4.42,IF(AND(H134&lt;6.656,H134&gt;=5.767,H134&lt;8.598,D134&lt;2.45,F134&gt;=2.5,D134&gt;=0.8),5.033,IF(AND(H134&gt;=6.656,H134&gt;=5.767,H134&lt;8.598,D134&lt;2.45,F134&gt;=2.5,D134&gt;=0.8),5.1,IF(AND(G134&gt;=0.885,A134&gt;=6.25,H134&gt;=8.598,D134&lt;2.45,F134&gt;=2.5,D134&gt;=0.8),5.2,IF(AND(H134&lt;6.926,H134&lt;13.932,B134&gt;=3.6,G134&lt;0.948,B134&gt;=3.35,A134&gt;=5.05,D134&lt;0.8),1.433,IF(AND(H134&gt;=6.926,H134&lt;13.932,B134&gt;=3.6,G134&lt;0.948,B134&gt;=3.35,A134&gt;=5.05,D134&lt;0.8),1.5,IF(AND(A134&lt;5.65,G134&lt;0.652,A134&gt;=5.3,D134&gt;=1.15,A134&lt;5.9,F134&lt;2.5,D134&gt;=0.8),4.36,IF(AND(A134&gt;=5.65,G134&lt;0.652,A134&gt;=5.3,D134&gt;=1.15,A134&lt;5.9,F134&lt;2.5,D134&gt;=0.8),4.2,IF(AND(H134&gt;=13.561,D134&gt;=1.35,D134&lt;1.6,B134&gt;=2.75,A134&gt;=5.9,F134&lt;2.5,D134&gt;=0.8),4.767,IF(AND(H134&lt;9.091,G134&lt;0.885,A134&gt;=6.25,H134&gt;=8.598,D134&lt;2.45,F134&gt;=2.5,D134&gt;=0.8),6.3,IF(AND(H134&gt;=12.206,H134&lt;13.561,D134&gt;=1.35,D134&lt;1.6,B134&gt;=2.75,A134&gt;=5.9,F134&lt;2.5,D134&gt;=0.8),4.4,IF(AND(D134&gt;=2.25,H134&gt;=9.091,G134&lt;0.885,A134&gt;=6.25,H134&gt;=8.598,D134&lt;2.45,F134&gt;=2.5,D134&gt;=0.8),5.9,IF(AND(B134&lt;3.05,H134&lt;12.206,H134&lt;13.561,D134&gt;=1.35,D134&lt;1.6,B134&gt;=2.75,A134&gt;=5.9,F134&lt;2.5,D134&gt;=0.8),4.6,IF(AND(B134&gt;=3.05,H134&lt;12.206,H134&lt;13.561,D134&gt;=1.35,D134&lt;1.6,B134&gt;=2.75,A134&gt;=5.9,F134&lt;2.5,D134&gt;=0.8),4.7,IF(AND(G134&gt;=0.596,D134&lt;2.25,H134&gt;=9.091,G134&lt;0.885,A134&gt;=6.25,H134&gt;=8.598,D134&lt;2.45,F134&gt;=2.5,D134&gt;=0.8),5.1,IF(AND(G134&gt;=0.379,G134&lt;0.596,D134&lt;2.25,H134&gt;=9.091,G134&lt;0.885,A134&gt;=6.25,H134&gt;=8.598,D134&lt;2.45,F134&gt;=2.5,D134&gt;=0.8),5.767,IF(AND(D134&lt;2.15,G134&lt;0.379,G134&lt;0.596,D134&lt;2.25,H134&gt;=9.091,G134&lt;0.885,A134&gt;=6.25,H134&gt;=8.598,D134&lt;2.45,F134&gt;=2.5,D134&gt;=0.8),5.4,IF(AND(D134&gt;=2.15,G134&lt;0.379,G134&lt;0.596,D134&lt;2.25,H134&gt;=9.091,G134&lt;0.885,A134&gt;=6.25,H134&gt;=8.598,D134&lt;2.45,F134&gt;=2.5,D134&gt;=0.8),5.6,"shouldnthappen")))))))))))))))))))))))))))))))))))))</f>
        <v>5.767</v>
      </c>
      <c r="AM134" s="1" t="n">
        <f aca="false">IF(AND(H134&lt;5.245,D134&lt;0.8),1,IF(AND(A134&lt;4.5,H134&gt;=5.245,D134&lt;0.8),1.35,IF(AND(D134&gt;=0.5,A134&gt;=4.5,H134&gt;=5.245,D134&lt;0.8),1.6,IF(AND(H134&lt;7.25,B134&lt;2.6,A134&lt;6.15,D134&gt;=0.8),4.375,IF(AND(H134&gt;=7.25,B134&lt;2.6,A134&lt;6.15,D134&gt;=0.8),3.075,IF(AND(H134&lt;13.935,A134&gt;=7.05,A134&gt;=6.15,D134&gt;=0.8),6.067,IF(AND(H134&gt;=13.935,A134&gt;=7.05,A134&gt;=6.15,D134&gt;=0.8),6.525,IF(AND(G134&gt;=0.948,D134&lt;0.5,A134&gt;=4.5,H134&gt;=5.245,D134&lt;0.8),1.7,IF(AND(G134&lt;0.568,D134&gt;=1.55,B134&gt;=2.6,A134&lt;6.15,D134&gt;=0.8),5.1,IF(AND(G134&gt;=0.568,D134&gt;=1.55,B134&gt;=2.6,A134&lt;6.15,D134&gt;=0.8),5,IF(AND(A134&gt;=6.6,B134&gt;=3.15,A134&lt;7.05,A134&gt;=6.15,D134&gt;=0.8),5.78,IF(AND(G134&lt;0.165,G134&lt;0.273,D134&lt;1.55,B134&gt;=2.6,A134&lt;6.15,D134&gt;=0.8),4.1,IF(AND(G134&gt;=0.165,G134&lt;0.273,D134&lt;1.55,B134&gt;=2.6,A134&lt;6.15,D134&gt;=0.8),4.5,IF(AND(D134&lt;1.35,G134&gt;=0.273,D134&lt;1.55,B134&gt;=2.6,A134&lt;6.15,D134&gt;=0.8),4.08,IF(AND(D134&gt;=1.35,G134&gt;=0.273,D134&lt;1.55,B134&gt;=2.6,A134&lt;6.15,D134&gt;=0.8),4.4,IF(AND(D134&lt;1.45,F134&lt;2.5,B134&lt;3.15,A134&lt;7.05,A134&gt;=6.15,D134&gt;=0.8),4.38,IF(AND(D134&gt;=1.45,F134&lt;2.5,B134&lt;3.15,A134&lt;7.05,A134&gt;=6.15,D134&gt;=0.8),4.75,IF(AND(D134&gt;=2.25,F134&gt;=2.5,B134&lt;3.15,A134&lt;7.05,A134&gt;=6.15,D134&gt;=0.8),5.16,IF(AND(H134&lt;11.488,A134&lt;6.6,B134&gt;=3.15,A134&lt;7.05,A134&gt;=6.15,D134&gt;=0.8),6,IF(AND(H134&gt;=14.396,D134&lt;0.25,G134&lt;0.948,D134&lt;0.5,A134&gt;=4.5,H134&gt;=5.245,D134&lt;0.8),1.3,IF(AND(A134&gt;=5.55,D134&gt;=0.25,G134&lt;0.948,D134&lt;0.5,A134&gt;=4.5,H134&gt;=5.245,D134&lt;0.8),1.7,IF(AND(D134&lt;1.85,D134&lt;2.25,F134&gt;=2.5,B134&lt;3.15,A134&lt;7.05,A134&gt;=6.15,D134&gt;=0.8),5.6,IF(AND(G134&lt;0.669,H134&gt;=11.488,A134&lt;6.6,B134&gt;=3.15,A134&lt;7.05,A134&gt;=6.15,D134&gt;=0.8),4.7,IF(AND(G134&gt;=0.669,H134&gt;=11.488,A134&lt;6.6,B134&gt;=3.15,A134&lt;7.05,A134&gt;=6.15,D134&gt;=0.8),5.22,IF(AND(H134&lt;6.543,H134&lt;14.396,D134&lt;0.25,G134&lt;0.948,D134&lt;0.5,A134&gt;=4.5,H134&gt;=5.245,D134&lt;0.8),1.4,IF(AND(A134&lt;4.95,A134&lt;5.55,D134&gt;=0.25,G134&lt;0.948,D134&lt;0.5,A134&gt;=4.5,H134&gt;=5.245,D134&lt;0.8),1.4,IF(AND(A134&gt;=4.95,A134&lt;5.55,D134&gt;=0.25,G134&lt;0.948,D134&lt;0.5,A134&gt;=4.5,H134&gt;=5.245,D134&lt;0.8),1.48,IF(AND(H134&lt;10.667,D134&gt;=1.85,D134&lt;2.25,F134&gt;=2.5,B134&lt;3.15,A134&lt;7.05,A134&gt;=6.15,D134&gt;=0.8),5.25,IF(AND(H134&gt;=10.667,D134&gt;=1.85,D134&lt;2.25,F134&gt;=2.5,B134&lt;3.15,A134&lt;7.05,A134&gt;=6.15,D134&gt;=0.8),5.55,IF(AND(G134&lt;0.063,H134&gt;=6.543,H134&lt;14.396,D134&lt;0.25,G134&lt;0.948,D134&lt;0.5,A134&gt;=4.5,H134&gt;=5.245,D134&lt;0.8),1.4,IF(AND(H134&lt;9.212,G134&gt;=0.063,H134&gt;=6.543,H134&lt;14.396,D134&lt;0.25,G134&lt;0.948,D134&lt;0.5,A134&gt;=4.5,H134&gt;=5.245,D134&lt;0.8),1.475,IF(AND(H134&gt;=9.212,G134&gt;=0.063,H134&gt;=6.543,H134&lt;14.396,D134&lt;0.25,G134&lt;0.948,D134&lt;0.5,A134&gt;=4.5,H134&gt;=5.245,D134&lt;0.8),1.5,"shouldnthappen"))))))))))))))))))))))))))))))))</f>
        <v>6.525</v>
      </c>
      <c r="AN134" s="1" t="n">
        <f aca="false">IF(AND(D134&lt;0.7,A134&gt;=5.55),1.633,IF(AND(G134&lt;0.38,B134&lt;2.8,A134&lt;5.55),4.3,IF(AND(G134&gt;=0.38,B134&lt;2.8,A134&lt;5.55),3.325,IF(AND(D134&gt;=0.35,B134&gt;=2.8,A134&lt;5.55),1.6,IF(AND(B134&gt;=3.4,A134&lt;4.8,D134&lt;0.35,B134&gt;=2.8,A134&lt;5.55),1,IF(AND(H134&gt;=11.789,A134&lt;5.9,D134&lt;1.55,D134&gt;=0.7,A134&gt;=5.55),4.325,IF(AND(F134&gt;=2.5,A134&gt;=5.9,D134&lt;1.55,D134&gt;=0.7,A134&gt;=5.55),5.05,IF(AND(D134&lt;1.9,A134&gt;=7.25,D134&gt;=1.55,D134&gt;=0.7,A134&gt;=5.55),6.3,IF(AND(D134&gt;=1.9,A134&gt;=7.25,D134&gt;=1.55,D134&gt;=0.7,A134&gt;=5.55),6.4,IF(AND(A134&lt;4.35,B134&lt;3.4,A134&lt;4.8,D134&lt;0.35,B134&gt;=2.8,A134&lt;5.55),1.1,IF(AND(G134&gt;=0.934,B134&lt;3.45,A134&gt;=4.8,D134&lt;0.35,B134&gt;=2.8,A134&lt;5.55),1.7,IF(AND(H134&gt;=14.877,B134&gt;=3.45,A134&gt;=4.8,D134&lt;0.35,B134&gt;=2.8,A134&lt;5.55),1.3,IF(AND(B134&lt;2.6,H134&lt;11.789,A134&lt;5.9,D134&lt;1.55,D134&gt;=0.7,A134&gt;=5.55),3.9,IF(AND(B134&gt;=2.6,H134&lt;11.789,A134&lt;5.9,D134&lt;1.55,D134&gt;=0.7,A134&gt;=5.55),4.26,IF(AND(A134&lt;6.6,F134&lt;2.5,A134&gt;=5.9,D134&lt;1.55,D134&gt;=0.7,A134&gt;=5.55),4.625,IF(AND(A134&gt;=6.6,F134&lt;2.5,A134&gt;=5.9,D134&lt;1.55,D134&gt;=0.7,A134&gt;=5.55),4.475,IF(AND(B134&lt;2.6,D134&lt;2.05,A134&lt;7.25,D134&gt;=1.55,D134&gt;=0.7,A134&gt;=5.55),5.8,IF(AND(G134&gt;=0.743,D134&gt;=2.05,A134&lt;7.25,D134&gt;=1.55,D134&gt;=0.7,A134&gt;=5.55),5.1,IF(AND(G134&lt;0.422,A134&gt;=4.35,B134&lt;3.4,A134&lt;4.8,D134&lt;0.35,B134&gt;=2.8,A134&lt;5.55),1.367,IF(AND(G134&gt;=0.422,A134&gt;=4.35,B134&lt;3.4,A134&lt;4.8,D134&lt;0.35,B134&gt;=2.8,A134&lt;5.55),1.3,IF(AND(A134&lt;5.05,G134&lt;0.934,B134&lt;3.45,A134&gt;=4.8,D134&lt;0.35,B134&gt;=2.8,A134&lt;5.55),1.525,IF(AND(A134&gt;=5.05,G134&lt;0.934,B134&lt;3.45,A134&gt;=4.8,D134&lt;0.35,B134&gt;=2.8,A134&lt;5.55),1.5,IF(AND(G134&gt;=0.585,H134&lt;14.877,B134&gt;=3.45,A134&gt;=4.8,D134&lt;0.35,B134&gt;=2.8,A134&lt;5.55),1.54,IF(AND(G134&gt;=0.537,G134&lt;0.743,D134&gt;=2.05,A134&lt;7.25,D134&gt;=1.55,D134&gt;=0.7,A134&gt;=5.55),5.833,IF(AND(D134&gt;=0.25,G134&lt;0.585,H134&lt;14.877,B134&gt;=3.45,A134&gt;=4.8,D134&lt;0.35,B134&gt;=2.8,A134&lt;5.55),1.367,IF(AND(D134&lt;1.75,H134&lt;13.795,B134&gt;=2.6,D134&lt;2.05,A134&lt;7.25,D134&gt;=1.55,D134&gt;=0.7,A134&gt;=5.55),5.45,IF(AND(B134&lt;2.85,H134&gt;=13.795,B134&gt;=2.6,D134&lt;2.05,A134&lt;7.25,D134&gt;=1.55,D134&gt;=0.7,A134&gt;=5.55),5.1,IF(AND(B134&gt;=2.85,H134&gt;=13.795,B134&gt;=2.6,D134&lt;2.05,A134&lt;7.25,D134&gt;=1.55,D134&gt;=0.7,A134&gt;=5.55),4.82,IF(AND(G134&lt;0.353,G134&lt;0.537,G134&lt;0.743,D134&gt;=2.05,A134&lt;7.25,D134&gt;=1.55,D134&gt;=0.7,A134&gt;=5.55),5.425,IF(AND(G134&gt;=0.353,G134&lt;0.537,G134&lt;0.743,D134&gt;=2.05,A134&lt;7.25,D134&gt;=1.55,D134&gt;=0.7,A134&gt;=5.55),5.62,IF(AND(G134&lt;0.311,D134&lt;0.25,G134&lt;0.585,H134&lt;14.877,B134&gt;=3.45,A134&gt;=4.8,D134&lt;0.35,B134&gt;=2.8,A134&lt;5.55),1.5,IF(AND(G134&gt;=0.311,D134&lt;0.25,G134&lt;0.585,H134&lt;14.877,B134&gt;=3.45,A134&gt;=4.8,D134&lt;0.35,B134&gt;=2.8,A134&lt;5.55),1.4,IF(AND(B134&gt;=3.1,D134&gt;=1.75,H134&lt;13.795,B134&gt;=2.6,D134&lt;2.05,A134&lt;7.25,D134&gt;=1.55,D134&gt;=0.7,A134&gt;=5.55),5.1,IF(AND(B134&lt;2.85,B134&lt;3.1,D134&gt;=1.75,H134&lt;13.795,B134&gt;=2.6,D134&lt;2.05,A134&lt;7.25,D134&gt;=1.55,D134&gt;=0.7,A134&gt;=5.55),5.2,IF(AND(B134&gt;=2.85,B134&lt;3.1,D134&gt;=1.75,H134&lt;13.795,B134&gt;=2.6,D134&lt;2.05,A134&lt;7.25,D134&gt;=1.55,D134&gt;=0.7,A134&gt;=5.55),5.2,"shouldnthappen")))))))))))))))))))))))))))))))))))</f>
        <v>6.4</v>
      </c>
      <c r="AO134" s="1" t="n">
        <f aca="false">IF(AND(H134&gt;=14.529,G134&lt;0.633,D134&lt;0.8),1.3,IF(AND(A134&lt;5.05,G134&gt;=0.633,D134&lt;0.8),1.35,IF(AND(H134&gt;=14.379,H134&lt;14.529,G134&lt;0.633,D134&lt;0.8),1.7,IF(AND(B134&lt;3.35,A134&gt;=5.05,G134&gt;=0.633,D134&lt;0.8),1.7,IF(AND(D134&gt;=1.45,A134&lt;5.95,F134&lt;2.5,D134&gt;=0.8),4.5,IF(AND(D134&lt;1.35,A134&gt;=5.95,F134&lt;2.5,D134&gt;=0.8),4,IF(AND(D134&lt;1.85,G134&gt;=0.845,F134&gt;=2.5,D134&gt;=0.8),4.8,IF(AND(B134&gt;=4.3,H134&lt;14.379,H134&lt;14.529,G134&lt;0.633,D134&lt;0.8),1.5,IF(AND(A134&lt;5.25,B134&gt;=3.35,A134&gt;=5.05,G134&gt;=0.633,D134&lt;0.8),1.55,IF(AND(A134&gt;=5.25,B134&gt;=3.35,A134&gt;=5.05,G134&gt;=0.633,D134&lt;0.8),1.633,IF(AND(A134&lt;5.05,D134&lt;1.45,A134&lt;5.95,F134&lt;2.5,D134&gt;=0.8),3.3,IF(AND(G134&lt;0.293,D134&gt;=1.35,A134&gt;=5.95,F134&lt;2.5,D134&gt;=0.8),5,IF(AND(A134&gt;=6.6,D134&lt;2.05,G134&lt;0.845,F134&gt;=2.5,D134&gt;=0.8),5.8,IF(AND(B134&lt;3.05,D134&gt;=2.05,G134&lt;0.845,F134&gt;=2.5,D134&gt;=0.8),6.15,IF(AND(B134&lt;2.9,D134&gt;=1.85,G134&gt;=0.845,F134&gt;=2.5,D134&gt;=0.8),5.1,IF(AND(B134&gt;=2.9,D134&gt;=1.85,G134&gt;=0.845,F134&gt;=2.5,D134&gt;=0.8),5.2,IF(AND(B134&gt;=3.8,B134&lt;4.3,H134&lt;14.379,H134&lt;14.529,G134&lt;0.633,D134&lt;0.8),1.333,IF(AND(A134&lt;6.25,G134&gt;=0.293,D134&gt;=1.35,A134&gt;=5.95,F134&lt;2.5,D134&gt;=0.8),4.6,IF(AND(H134&lt;10.351,A134&lt;6.6,D134&lt;2.05,G134&lt;0.845,F134&gt;=2.5,D134&gt;=0.8),5.4,IF(AND(G134&gt;=0.364,B134&gt;=3.05,D134&gt;=2.05,G134&lt;0.845,F134&gt;=2.5,D134&gt;=0.8),5.66,IF(AND(G134&gt;=0.447,B134&lt;3.8,B134&lt;4.3,H134&lt;14.379,H134&lt;14.529,G134&lt;0.633,D134&lt;0.8),1.3,IF(AND(H134&lt;6.247,A134&lt;5.65,A134&gt;=5.05,D134&lt;1.45,A134&lt;5.95,F134&lt;2.5,D134&gt;=0.8),4.033,IF(AND(D134&lt;1.25,A134&gt;=5.65,A134&gt;=5.05,D134&lt;1.45,A134&lt;5.95,F134&lt;2.5,D134&gt;=0.8),3.88,IF(AND(D134&gt;=1.25,A134&gt;=5.65,A134&gt;=5.05,D134&lt;1.45,A134&lt;5.95,F134&lt;2.5,D134&gt;=0.8),4.35,IF(AND(B134&lt;2.65,A134&gt;=6.25,G134&gt;=0.293,D134&gt;=1.35,A134&gt;=5.95,F134&lt;2.5,D134&gt;=0.8),4.9,IF(AND(B134&lt;2.75,H134&gt;=10.351,A134&lt;6.6,D134&lt;2.05,G134&lt;0.845,F134&gt;=2.5,D134&gt;=0.8),5.1,IF(AND(B134&gt;=2.75,H134&gt;=10.351,A134&lt;6.6,D134&lt;2.05,G134&lt;0.845,F134&gt;=2.5,D134&gt;=0.8),4.95,IF(AND(B134&lt;3.15,G134&lt;0.364,B134&gt;=3.05,D134&gt;=2.05,G134&lt;0.845,F134&gt;=2.5,D134&gt;=0.8),5.28,IF(AND(B134&gt;=3.15,G134&lt;0.364,B134&gt;=3.05,D134&gt;=2.05,G134&lt;0.845,F134&gt;=2.5,D134&gt;=0.8),5.5,IF(AND(H134&lt;9.212,G134&lt;0.447,B134&lt;3.8,B134&lt;4.3,H134&lt;14.379,H134&lt;14.529,G134&lt;0.633,D134&lt;0.8),1.4,IF(AND(G134&lt;0.356,H134&gt;=6.247,A134&lt;5.65,A134&gt;=5.05,D134&lt;1.45,A134&lt;5.95,F134&lt;2.5,D134&gt;=0.8),4.2,IF(AND(B134&lt;3,B134&gt;=2.65,A134&gt;=6.25,G134&gt;=0.293,D134&gt;=1.35,A134&gt;=5.95,F134&lt;2.5,D134&gt;=0.8),4.6,IF(AND(B134&gt;=3,B134&gt;=2.65,A134&gt;=6.25,G134&gt;=0.293,D134&gt;=1.35,A134&gt;=5.95,F134&lt;2.5,D134&gt;=0.8),4.7,IF(AND(A134&lt;5.05,H134&gt;=9.212,G134&lt;0.447,B134&lt;3.8,B134&lt;4.3,H134&lt;14.379,H134&lt;14.529,G134&lt;0.633,D134&lt;0.8),1.533,IF(AND(A134&gt;=5.05,H134&gt;=9.212,G134&lt;0.447,B134&lt;3.8,B134&lt;4.3,H134&lt;14.379,H134&lt;14.529,G134&lt;0.633,D134&lt;0.8),1.425,IF(AND(A134&lt;5.35,G134&gt;=0.356,H134&gt;=6.247,A134&lt;5.65,A134&gt;=5.05,D134&lt;1.45,A134&lt;5.95,F134&lt;2.5,D134&gt;=0.8),3.9,IF(AND(A134&gt;=5.35,G134&gt;=0.356,H134&gt;=6.247,A134&lt;5.65,A134&gt;=5.05,D134&lt;1.45,A134&lt;5.95,F134&lt;2.5,D134&gt;=0.8),3.72,"shouldnthappen")))))))))))))))))))))))))))))))))))))</f>
        <v>5.8</v>
      </c>
      <c r="AP134" s="1" t="n">
        <f aca="false">IF(AND(F134&gt;=1.5,A134&lt;5.55),3.84,IF(AND(G134&gt;=0.52,A134&lt;4.75,F134&lt;1.5,A134&lt;5.55),1.16,IF(AND(A134&lt;5.65,A134&lt;5.85,D134&lt;1.55,A134&gt;=5.55),4.2,IF(AND(A134&gt;=5.65,A134&lt;5.85,D134&lt;1.55,A134&gt;=5.55),3.167,IF(AND(G134&gt;=0.798,A134&gt;=5.85,D134&lt;1.55,A134&gt;=5.55),4,IF(AND(F134&lt;2.5,H134&lt;14.1,D134&gt;=1.55,A134&gt;=5.55),4.84,IF(AND(A134&lt;7.2,H134&gt;=14.1,D134&gt;=1.55,A134&gt;=5.55),5.633,IF(AND(A134&gt;=7.2,H134&gt;=14.1,D134&gt;=1.55,A134&gt;=5.55),6.6,IF(AND(G134&lt;0.161,G134&lt;0.52,A134&lt;4.75,F134&lt;1.5,A134&lt;5.55),1.5,IF(AND(D134&gt;=0.5,G134&lt;0.676,A134&gt;=4.75,F134&lt;1.5,A134&lt;5.55),1.6,IF(AND(H134&lt;11.016,G134&gt;=0.676,A134&gt;=4.75,F134&lt;1.5,A134&lt;5.55),1.75,IF(AND(G134&lt;0.209,G134&lt;0.798,A134&gt;=5.85,D134&lt;1.55,A134&gt;=5.55),4.5,IF(AND(G134&gt;=0.74,F134&gt;=2.5,H134&lt;14.1,D134&gt;=1.55,A134&gt;=5.55),6.225,IF(AND(B134&lt;2.95,G134&gt;=0.161,G134&lt;0.52,A134&lt;4.75,F134&lt;1.5,A134&lt;5.55),1.4,IF(AND(B134&gt;=2.95,G134&gt;=0.161,G134&lt;0.52,A134&lt;4.75,F134&lt;1.5,A134&lt;5.55),1.34,IF(AND(B134&lt;3.15,D134&lt;0.5,G134&lt;0.676,A134&gt;=4.75,F134&lt;1.5,A134&lt;5.55),1.52,IF(AND(D134&lt;0.25,H134&gt;=11.016,G134&gt;=0.676,A134&gt;=4.75,F134&lt;1.5,A134&lt;5.55),1.567,IF(AND(D134&gt;=0.25,H134&gt;=11.016,G134&gt;=0.676,A134&gt;=4.75,F134&lt;1.5,A134&lt;5.55),1.5,IF(AND(H134&lt;7.47,G134&gt;=0.209,G134&lt;0.798,A134&gt;=5.85,D134&lt;1.55,A134&gt;=5.55),5.05,IF(AND(B134&lt;2.85,G134&lt;0.74,F134&gt;=2.5,H134&lt;14.1,D134&gt;=1.55,A134&gt;=5.55),5.35,IF(AND(B134&lt;3.3,B134&gt;=3.15,D134&lt;0.5,G134&lt;0.676,A134&gt;=4.75,F134&lt;1.5,A134&lt;5.55),1.2,IF(AND(D134&lt;1.45,H134&gt;=7.47,G134&gt;=0.209,G134&lt;0.798,A134&gt;=5.85,D134&lt;1.55,A134&gt;=5.55),4.66,IF(AND(D134&gt;=1.45,H134&gt;=7.47,G134&gt;=0.209,G134&lt;0.798,A134&gt;=5.85,D134&lt;1.55,A134&gt;=5.55),4.64,IF(AND(A134&gt;=7.05,B134&gt;=2.85,G134&lt;0.74,F134&gt;=2.5,H134&lt;14.1,D134&gt;=1.55,A134&gt;=5.55),5.8,IF(AND(B134&gt;=3.25,A134&lt;7.05,B134&gt;=2.85,G134&lt;0.74,F134&gt;=2.5,H134&lt;14.1,D134&gt;=1.55,A134&gt;=5.55),5.7,IF(AND(H134&gt;=13.641,D134&lt;0.25,B134&gt;=3.3,B134&gt;=3.15,D134&lt;0.5,G134&lt;0.676,A134&gt;=4.75,F134&lt;1.5,A134&lt;5.55),1.3,IF(AND(D134&lt;0.35,D134&gt;=0.25,B134&gt;=3.3,B134&gt;=3.15,D134&lt;0.5,G134&lt;0.676,A134&gt;=4.75,F134&lt;1.5,A134&lt;5.55),1.367,IF(AND(D134&gt;=0.35,D134&gt;=0.25,B134&gt;=3.3,B134&gt;=3.15,D134&lt;0.5,G134&lt;0.676,A134&gt;=4.75,F134&lt;1.5,A134&lt;5.55),1.3,IF(AND(A134&lt;6.35,B134&lt;3.25,A134&lt;7.05,B134&gt;=2.85,G134&lt;0.74,F134&gt;=2.5,H134&lt;14.1,D134&gt;=1.55,A134&gt;=5.55),5.6,IF(AND(A134&gt;=6.35,B134&lt;3.25,A134&lt;7.05,B134&gt;=2.85,G134&lt;0.74,F134&gt;=2.5,H134&lt;14.1,D134&gt;=1.55,A134&gt;=5.55),5.325,IF(AND(A134&lt;5.1,H134&lt;13.641,D134&lt;0.25,B134&gt;=3.3,B134&gt;=3.15,D134&lt;0.5,G134&lt;0.676,A134&gt;=4.75,F134&lt;1.5,A134&lt;5.55),1.4,IF(AND(H134&gt;=11.031,A134&gt;=5.1,H134&lt;13.641,D134&lt;0.25,B134&gt;=3.3,B134&gt;=3.15,D134&lt;0.5,G134&lt;0.676,A134&gt;=4.75,F134&lt;1.5,A134&lt;5.55),1.4,IF(AND(A134&lt;5.45,H134&lt;11.031,A134&gt;=5.1,H134&lt;13.641,D134&lt;0.25,B134&gt;=3.3,B134&gt;=3.15,D134&lt;0.5,G134&lt;0.676,A134&gt;=4.75,F134&lt;1.5,A134&lt;5.55),1.5,IF(AND(A134&gt;=5.45,H134&lt;11.031,A134&gt;=5.1,H134&lt;13.641,D134&lt;0.25,B134&gt;=3.3,B134&gt;=3.15,D134&lt;0.5,G134&lt;0.676,A134&gt;=4.75,F134&lt;1.5,A134&lt;5.55),1.4,"shouldnthappen"))))))))))))))))))))))))))))))))))</f>
        <v>6.6</v>
      </c>
      <c r="AQ134" s="1" t="n">
        <f aca="false">IF(AND(H134&lt;6.926,D134&gt;=0.35,F134&lt;1.5),1.9,IF(AND(G134&gt;=0.869,D134&gt;=1.75,F134&gt;=1.5),5.15,IF(AND(A134&lt;4.35,A134&lt;5.05,D134&lt;0.35,F134&lt;1.5),1.1,IF(AND(H134&lt;6.089,A134&gt;=5.05,D134&lt;0.35,F134&lt;1.5),1.7,IF(AND(H134&gt;=13.089,H134&gt;=6.926,D134&gt;=0.35,F134&lt;1.5),1.3,IF(AND(G134&lt;0.695,D134&lt;1.15,D134&lt;1.75,F134&gt;=1.5),3.62,IF(AND(G134&gt;=0.695,D134&lt;1.15,D134&lt;1.75,F134&gt;=1.5),3,IF(AND(G134&gt;=0.585,H134&gt;=6.089,A134&gt;=5.05,D134&lt;0.35,F134&lt;1.5),1.5,IF(AND(H134&lt;9.582,H134&lt;13.089,H134&gt;=6.926,D134&gt;=0.35,F134&lt;1.5),1.5,IF(AND(H134&gt;=9.582,H134&lt;13.089,H134&gt;=6.926,D134&gt;=0.35,F134&lt;1.5),1.6,IF(AND(D134&lt;1.35,H134&lt;9.349,D134&gt;=1.15,D134&lt;1.75,F134&gt;=1.5),3.867,IF(AND(D134&lt;2.05,A134&lt;7.05,G134&lt;0.869,D134&gt;=1.75,F134&gt;=1.5),4.9,IF(AND(B134&gt;=3.3,A134&gt;=7.05,G134&lt;0.869,D134&gt;=1.75,F134&gt;=1.5),6.1,IF(AND(G134&lt;0.347,H134&lt;11.218,A134&gt;=4.35,A134&lt;5.05,D134&lt;0.35,F134&lt;1.5),1.4,IF(AND(G134&gt;=0.347,H134&lt;11.218,A134&gt;=4.35,A134&lt;5.05,D134&lt;0.35,F134&lt;1.5),1.5,IF(AND(G134&gt;=0.265,H134&gt;=11.218,A134&gt;=4.35,A134&lt;5.05,D134&lt;0.35,F134&lt;1.5),1.45,IF(AND(A134&gt;=5.4,G134&lt;0.585,H134&gt;=6.089,A134&gt;=5.05,D134&lt;0.35,F134&lt;1.5),1.35,IF(AND(B134&gt;=2.9,D134&gt;=1.35,H134&lt;9.349,D134&gt;=1.15,D134&lt;1.75,F134&gt;=1.5),4.6,IF(AND(D134&gt;=1.35,A134&lt;6.15,H134&gt;=9.349,D134&gt;=1.15,D134&lt;1.75,F134&gt;=1.5),4.54,IF(AND(H134&lt;10.927,A134&gt;=6.15,H134&gt;=9.349,D134&gt;=1.15,D134&lt;1.75,F134&gt;=1.5),4.3,IF(AND(G134&lt;0.512,D134&gt;=2.05,A134&lt;7.05,G134&lt;0.869,D134&gt;=1.75,F134&gt;=1.5),5.533,IF(AND(G134&gt;=0.512,D134&gt;=2.05,A134&lt;7.05,G134&lt;0.869,D134&gt;=1.75,F134&gt;=1.5),5.88,IF(AND(H134&lt;11.551,B134&lt;3.3,A134&gt;=7.05,G134&lt;0.869,D134&gt;=1.75,F134&gt;=1.5),6.3,IF(AND(G134&lt;0.227,G134&lt;0.265,H134&gt;=11.218,A134&gt;=4.35,A134&lt;5.05,D134&lt;0.35,F134&lt;1.5),1.4,IF(AND(G134&gt;=0.227,G134&lt;0.265,H134&gt;=11.218,A134&gt;=4.35,A134&lt;5.05,D134&lt;0.35,F134&lt;1.5),1.26,IF(AND(H134&lt;11.031,A134&lt;5.4,G134&lt;0.585,H134&gt;=6.089,A134&gt;=5.05,D134&lt;0.35,F134&lt;1.5),1.5,IF(AND(H134&gt;=11.031,A134&lt;5.4,G134&lt;0.585,H134&gt;=6.089,A134&gt;=5.05,D134&lt;0.35,F134&lt;1.5),1.4,IF(AND(A134&lt;5.45,B134&lt;2.9,D134&gt;=1.35,H134&lt;9.349,D134&gt;=1.15,D134&lt;1.75,F134&gt;=1.5),4.5,IF(AND(A134&lt;5.9,D134&lt;1.35,A134&lt;6.15,H134&gt;=9.349,D134&gt;=1.15,D134&lt;1.75,F134&gt;=1.5),4.2,IF(AND(A134&gt;=5.9,D134&lt;1.35,A134&lt;6.15,H134&gt;=9.349,D134&gt;=1.15,D134&lt;1.75,F134&gt;=1.5),4,IF(AND(A134&gt;=6.75,H134&gt;=10.927,A134&gt;=6.15,H134&gt;=9.349,D134&gt;=1.15,D134&lt;1.75,F134&gt;=1.5),4.767,IF(AND(B134&lt;2.9,H134&gt;=11.551,B134&lt;3.3,A134&gt;=7.05,G134&lt;0.869,D134&gt;=1.75,F134&gt;=1.5),6.7,IF(AND(B134&gt;=2.9,H134&gt;=11.551,B134&lt;3.3,A134&gt;=7.05,G134&lt;0.869,D134&gt;=1.75,F134&gt;=1.5),6.6,IF(AND(B134&lt;2.45,A134&gt;=5.45,B134&lt;2.9,D134&gt;=1.35,H134&lt;9.349,D134&gt;=1.15,D134&lt;1.75,F134&gt;=1.5),5,IF(AND(B134&gt;=2.45,A134&gt;=5.45,B134&lt;2.9,D134&gt;=1.35,H134&lt;9.349,D134&gt;=1.15,D134&lt;1.75,F134&gt;=1.5),5.1,IF(AND(H134&lt;11.166,A134&lt;6.75,H134&gt;=10.927,A134&gt;=6.15,H134&gt;=9.349,D134&gt;=1.15,D134&lt;1.75,F134&gt;=1.5),4.9,IF(AND(G134&lt;0.228,H134&gt;=11.166,A134&lt;6.75,H134&gt;=10.927,A134&gt;=6.15,H134&gt;=9.349,D134&gt;=1.15,D134&lt;1.75,F134&gt;=1.5),4.7,IF(AND(H134&lt;13.531,G134&gt;=0.228,H134&gt;=11.166,A134&lt;6.75,H134&gt;=10.927,A134&gt;=6.15,H134&gt;=9.349,D134&gt;=1.15,D134&lt;1.75,F134&gt;=1.5),4.4,IF(AND(H134&gt;=13.531,G134&gt;=0.228,H134&gt;=11.166,A134&lt;6.75,H134&gt;=10.927,A134&gt;=6.15,H134&gt;=9.349,D134&gt;=1.15,D134&lt;1.75,F134&gt;=1.5),4.6,"shouldnthappen")))))))))))))))))))))))))))))))))))))))</f>
        <v>6.1</v>
      </c>
      <c r="AR134" s="1" t="n">
        <f aca="false">IF(AND(G134&gt;=0.93,B134&lt;3.65,F134&lt;1.5),1.7,IF(AND(H134&lt;6.542,B134&gt;=3.65,F134&lt;1.5),1.767,IF(AND(A134&gt;=7.05,D134&gt;=1.55,F134&gt;=1.5),6.3,IF(AND(G134&lt;0.123,H134&gt;=6.542,B134&gt;=3.65,F134&lt;1.5),1.367,IF(AND(A134&lt;5.15,A134&lt;5.65,D134&lt;1.55,F134&gt;=1.5),3.15,IF(AND(A134&lt;4.8,G134&gt;=0.447,G134&lt;0.93,B134&lt;3.65,F134&lt;1.5),1.24,IF(AND(A134&gt;=4.8,G134&gt;=0.447,G134&lt;0.93,B134&lt;3.65,F134&lt;1.5),1.4,IF(AND(G134&lt;0.151,G134&gt;=0.123,H134&gt;=6.542,B134&gt;=3.65,F134&lt;1.5),1.7,IF(AND(G134&gt;=0.151,G134&gt;=0.123,H134&gt;=6.542,B134&gt;=3.65,F134&lt;1.5),1.5,IF(AND(D134&gt;=1.45,A134&gt;=5.15,A134&lt;5.65,D134&lt;1.55,F134&gt;=1.5),4.5,IF(AND(B134&lt;2.65,D134&gt;=1.35,A134&gt;=5.65,D134&lt;1.55,F134&gt;=1.5),4.9,IF(AND(G134&lt;0.527,F134&lt;2.5,A134&lt;7.05,D134&gt;=1.55,F134&gt;=1.5),5.075,IF(AND(G134&gt;=0.527,F134&lt;2.5,A134&lt;7.05,D134&gt;=1.55,F134&gt;=1.5),4.7,IF(AND(A134&lt;4.65,G134&lt;0.265,G134&lt;0.447,G134&lt;0.93,B134&lt;3.65,F134&lt;1.5),1.42,IF(AND(G134&lt;0.3,G134&gt;=0.265,G134&lt;0.447,G134&lt;0.93,B134&lt;3.65,F134&lt;1.5),1.6,IF(AND(G134&gt;=0.3,G134&gt;=0.265,G134&lt;0.447,G134&lt;0.93,B134&lt;3.65,F134&lt;1.5),1.4,IF(AND(G134&lt;0.356,D134&lt;1.45,A134&gt;=5.15,A134&lt;5.65,D134&lt;1.55,F134&gt;=1.5),4.125,IF(AND(D134&lt;1.1,A134&lt;6.2,D134&lt;1.35,A134&gt;=5.65,D134&lt;1.55,F134&gt;=1.5),4.1,IF(AND(D134&gt;=1.1,A134&lt;6.2,D134&lt;1.35,A134&gt;=5.65,D134&lt;1.55,F134&gt;=1.5),4.175,IF(AND(H134&gt;=13.433,A134&gt;=6.2,D134&lt;1.35,A134&gt;=5.65,D134&lt;1.55,F134&gt;=1.5),4.6,IF(AND(G134&lt;0.437,B134&gt;=2.65,D134&gt;=1.35,A134&gt;=5.65,D134&lt;1.55,F134&gt;=1.5),4.625,IF(AND(G134&gt;=0.437,B134&gt;=2.65,D134&gt;=1.35,A134&gt;=5.65,D134&lt;1.55,F134&gt;=1.5),4.75,IF(AND(B134&gt;=3.15,H134&lt;11.146,F134&gt;=2.5,A134&lt;7.05,D134&gt;=1.55,F134&gt;=1.5),5.667,IF(AND(B134&lt;2.65,H134&gt;=11.146,F134&gt;=2.5,A134&lt;7.05,D134&gt;=1.55,F134&gt;=1.5),5.8,IF(AND(B134&lt;3.3,A134&gt;=4.65,G134&lt;0.265,G134&lt;0.447,G134&lt;0.93,B134&lt;3.65,F134&lt;1.5),1.32,IF(AND(B134&gt;=3.3,A134&gt;=4.65,G134&lt;0.265,G134&lt;0.447,G134&lt;0.93,B134&lt;3.65,F134&lt;1.5),1.425,IF(AND(B134&lt;2.8,G134&gt;=0.356,D134&lt;1.45,A134&gt;=5.15,A134&lt;5.65,D134&lt;1.55,F134&gt;=1.5),3.86,IF(AND(B134&gt;=2.8,G134&gt;=0.356,D134&lt;1.45,A134&gt;=5.15,A134&lt;5.65,D134&lt;1.55,F134&gt;=1.5),3.6,IF(AND(B134&lt;2.6,H134&lt;13.433,A134&gt;=6.2,D134&lt;1.35,A134&gt;=5.65,D134&lt;1.55,F134&gt;=1.5),4.4,IF(AND(B134&gt;=2.6,H134&lt;13.433,A134&gt;=6.2,D134&lt;1.35,A134&gt;=5.65,D134&lt;1.55,F134&gt;=1.5),4.3,IF(AND(G134&lt;0.151,B134&lt;3.15,H134&lt;11.146,F134&gt;=2.5,A134&lt;7.05,D134&gt;=1.55,F134&gt;=1.5),5.5,IF(AND(H134&lt;15.52,B134&gt;=2.65,H134&gt;=11.146,F134&gt;=2.5,A134&lt;7.05,D134&gt;=1.55,F134&gt;=1.5),5.4,IF(AND(H134&gt;=15.52,B134&gt;=2.65,H134&gt;=11.146,F134&gt;=2.5,A134&lt;7.05,D134&gt;=1.55,F134&gt;=1.5),5.733,IF(AND(H134&lt;10.74,G134&gt;=0.151,B134&lt;3.15,H134&lt;11.146,F134&gt;=2.5,A134&lt;7.05,D134&gt;=1.55,F134&gt;=1.5),5.12,IF(AND(H134&gt;=10.74,G134&gt;=0.151,B134&lt;3.15,H134&lt;11.146,F134&gt;=2.5,A134&lt;7.05,D134&gt;=1.55,F134&gt;=1.5),4.9,"shouldnthappen")))))))))))))))))))))))))))))))))))</f>
        <v>6.3</v>
      </c>
      <c r="AS134" s="1" t="n">
        <f aca="false">IF(AND(F134&gt;=1.5,A134&lt;5.55),4.18,IF(AND(F134&gt;=2.5,B134&lt;2.75,A134&gt;=5.55),5.38,IF(AND(G134&gt;=0.587,B134&lt;3.75,F134&lt;1.5,A134&lt;5.55),1.48,IF(AND(H134&lt;6.51,B134&gt;=3.75,F134&lt;1.5,A134&lt;5.55),1.9,IF(AND(H134&gt;=6.51,B134&gt;=3.75,F134&lt;1.5,A134&lt;5.55),1.425,IF(AND(G134&gt;=0.868,F134&lt;2.5,B134&lt;2.75,A134&gt;=5.55),4.65,IF(AND(F134&lt;1.5,D134&lt;1.55,B134&gt;=2.75,A134&gt;=5.55),1.7,IF(AND(G134&gt;=0.857,D134&gt;=1.55,B134&gt;=2.75,A134&gt;=5.55),5.033,IF(AND(G134&gt;=0.518,G134&lt;0.587,B134&lt;3.75,F134&lt;1.5,A134&lt;5.55),1,IF(AND(D134&lt;1.05,G134&lt;0.868,F134&lt;2.5,B134&lt;2.75,A134&gt;=5.55),3.5,IF(AND(G134&lt;0.404,D134&gt;=1.05,G134&lt;0.868,F134&lt;2.5,B134&lt;2.75,A134&gt;=5.55),4.2,IF(AND(G134&gt;=0.404,D134&gt;=1.05,G134&lt;0.868,F134&lt;2.5,B134&lt;2.75,A134&gt;=5.55),3.94,IF(AND(F134&lt;2.5,B134&lt;2.95,F134&gt;=1.5,D134&lt;1.55,B134&gt;=2.75,A134&gt;=5.55),4.68,IF(AND(F134&gt;=2.5,B134&lt;2.95,F134&gt;=1.5,D134&lt;1.55,B134&gt;=2.75,A134&gt;=5.55),5.1,IF(AND(H134&lt;10.883,B134&gt;=2.95,F134&gt;=1.5,D134&lt;1.55,B134&gt;=2.75,A134&gt;=5.55),4.15,IF(AND(H134&gt;=10.883,B134&gt;=2.95,F134&gt;=1.5,D134&lt;1.55,B134&gt;=2.75,A134&gt;=5.55),4.5,IF(AND(H134&gt;=14.1,D134&lt;2.05,G134&lt;0.857,D134&gt;=1.55,B134&gt;=2.75,A134&gt;=5.55),6.6,IF(AND(G134&lt;0.063,B134&lt;3.15,G134&lt;0.518,G134&lt;0.587,B134&lt;3.75,F134&lt;1.5,A134&lt;5.55),1.4,IF(AND(G134&gt;=0.063,B134&lt;3.15,G134&lt;0.518,G134&lt;0.587,B134&lt;3.75,F134&lt;1.5,A134&lt;5.55),1.5,IF(AND(H134&gt;=10.563,B134&gt;=3.15,G134&lt;0.518,G134&lt;0.587,B134&lt;3.75,F134&lt;1.5,A134&lt;5.55),1.325,IF(AND(B134&lt;2.95,H134&lt;14.1,D134&lt;2.05,G134&lt;0.857,D134&gt;=1.55,B134&gt;=2.75,A134&gt;=5.55),6.125,IF(AND(A134&lt;6.65,G134&lt;0.364,D134&gt;=2.05,G134&lt;0.857,D134&gt;=1.55,B134&gt;=2.75,A134&gt;=5.55),5.45,IF(AND(G134&gt;=0.774,G134&gt;=0.364,D134&gt;=2.05,G134&lt;0.857,D134&gt;=1.55,B134&gt;=2.75,A134&gt;=5.55),5.4,IF(AND(H134&gt;=9.279,H134&lt;10.563,B134&gt;=3.15,G134&lt;0.518,G134&lt;0.587,B134&lt;3.75,F134&lt;1.5,A134&lt;5.55),1.475,IF(AND(D134&lt;1.65,B134&gt;=2.95,H134&lt;14.1,D134&lt;2.05,G134&lt;0.857,D134&gt;=1.55,B134&gt;=2.75,A134&gt;=5.55),5.8,IF(AND(B134&lt;3.15,A134&gt;=6.65,G134&lt;0.364,D134&gt;=2.05,G134&lt;0.857,D134&gt;=1.55,B134&gt;=2.75,A134&gt;=5.55),5.3,IF(AND(B134&gt;=3.15,A134&gt;=6.65,G134&lt;0.364,D134&gt;=2.05,G134&lt;0.857,D134&gt;=1.55,B134&gt;=2.75,A134&gt;=5.55),5.7,IF(AND(A134&gt;=6.75,G134&lt;0.774,G134&gt;=0.364,D134&gt;=2.05,G134&lt;0.857,D134&gt;=1.55,B134&gt;=2.75,A134&gt;=5.55),5.9,IF(AND(G134&lt;0.417,H134&lt;9.279,H134&lt;10.563,B134&gt;=3.15,G134&lt;0.518,G134&lt;0.587,B134&lt;3.75,F134&lt;1.5,A134&lt;5.55),1.4,IF(AND(G134&gt;=0.417,H134&lt;9.279,H134&lt;10.563,B134&gt;=3.15,G134&lt;0.518,G134&lt;0.587,B134&lt;3.75,F134&lt;1.5,A134&lt;5.55),1.3,IF(AND(A134&lt;6.3,D134&gt;=1.65,B134&gt;=2.95,H134&lt;14.1,D134&lt;2.05,G134&lt;0.857,D134&gt;=1.55,B134&gt;=2.75,A134&gt;=5.55),4.9,IF(AND(A134&gt;=6.3,D134&gt;=1.65,B134&gt;=2.95,H134&lt;14.1,D134&lt;2.05,G134&lt;0.857,D134&gt;=1.55,B134&gt;=2.75,A134&gt;=5.55),5.3,IF(AND(G134&gt;=0.657,A134&lt;6.75,G134&lt;0.774,G134&gt;=0.364,D134&gt;=2.05,G134&lt;0.857,D134&gt;=1.55,B134&gt;=2.75,A134&gt;=5.55),6,IF(AND(B134&lt;3.2,G134&lt;0.657,A134&lt;6.75,G134&lt;0.774,G134&gt;=0.364,D134&gt;=2.05,G134&lt;0.857,D134&gt;=1.55,B134&gt;=2.75,A134&gt;=5.55),5.6,IF(AND(B134&gt;=3.2,G134&lt;0.657,A134&lt;6.75,G134&lt;0.774,G134&gt;=0.364,D134&gt;=2.05,G134&lt;0.857,D134&gt;=1.55,B134&gt;=2.75,A134&gt;=5.55),5.65,"shouldnthappen")))))))))))))))))))))))))))))))))))</f>
        <v>6.6</v>
      </c>
      <c r="AT134" s="1" t="n">
        <f aca="false">IF(AND(H134&gt;=16.284,A134&gt;=5.55),6.533,IF(AND(G134&gt;=0.52,A134&lt;4.85,A134&lt;5.55),1.05,IF(AND(G134&lt;0.227,G134&lt;0.52,A134&lt;4.85,A134&lt;5.55),1.4,IF(AND(G134&gt;=0.227,G134&lt;0.52,A134&lt;4.85,A134&lt;5.55),1.3,IF(AND(D134&gt;=0.45,F134&lt;1.5,A134&gt;=4.85,A134&lt;5.55),1.667,IF(AND(B134&gt;=2.75,F134&gt;=1.5,A134&gt;=4.85,A134&lt;5.55),4.5,IF(AND(F134&lt;2.5,B134&gt;=3.15,H134&lt;16.284,A134&gt;=5.55),4.7,IF(AND(G134&gt;=0.934,D134&lt;0.45,F134&lt;1.5,A134&gt;=4.85,A134&lt;5.55),1.7,IF(AND(D134&gt;=1.2,B134&lt;2.75,F134&gt;=1.5,A134&gt;=4.85,A134&lt;5.55),4.25,IF(AND(G134&gt;=0.774,F134&gt;=2.5,B134&gt;=3.15,H134&lt;16.284,A134&gt;=5.55),5.4,IF(AND(B134&lt;3.1,G134&lt;0.934,D134&lt;0.45,F134&lt;1.5,A134&gt;=4.85,A134&lt;5.55),1.6,IF(AND(D134&lt;1.05,D134&lt;1.2,B134&lt;2.75,F134&gt;=1.5,A134&gt;=4.85,A134&lt;5.55),3.433,IF(AND(D134&gt;=1.05,D134&lt;1.2,B134&lt;2.75,F134&gt;=1.5,A134&gt;=4.85,A134&lt;5.55),3.267,IF(AND(H134&lt;8.486,D134&lt;1.35,F134&lt;2.5,B134&lt;3.15,H134&lt;16.284,A134&gt;=5.55),3.85,IF(AND(D134&gt;=1.55,D134&gt;=1.35,F134&lt;2.5,B134&lt;3.15,H134&lt;16.284,A134&gt;=5.55),5.1,IF(AND(H134&lt;10.464,A134&lt;6.35,F134&gt;=2.5,B134&lt;3.15,H134&lt;16.284,A134&gt;=5.55),5.08,IF(AND(H134&gt;=10.464,A134&lt;6.35,F134&gt;=2.5,B134&lt;3.15,H134&lt;16.284,A134&gt;=5.55),4.9,IF(AND(D134&lt;1.85,A134&gt;=6.35,F134&gt;=2.5,B134&lt;3.15,H134&lt;16.284,A134&gt;=5.55),5.8,IF(AND(H134&gt;=10.393,G134&lt;0.774,F134&gt;=2.5,B134&gt;=3.15,H134&lt;16.284,A134&gt;=5.55),5.425,IF(AND(B134&lt;2.6,H134&gt;=8.486,D134&lt;1.35,F134&lt;2.5,B134&lt;3.15,H134&lt;16.284,A134&gt;=5.55),3.9,IF(AND(G134&gt;=0.567,D134&lt;1.55,D134&gt;=1.35,F134&lt;2.5,B134&lt;3.15,H134&lt;16.284,A134&gt;=5.55),4.4,IF(AND(B134&lt;3.25,H134&lt;10.393,G134&lt;0.774,F134&gt;=2.5,B134&gt;=3.15,H134&lt;16.284,A134&gt;=5.55),5.7,IF(AND(B134&gt;=3.25,H134&lt;10.393,G134&lt;0.774,F134&gt;=2.5,B134&gt;=3.15,H134&lt;16.284,A134&gt;=5.55),5.98,IF(AND(G134&lt;0.079,G134&lt;0.338,B134&gt;=3.1,G134&lt;0.934,D134&lt;0.45,F134&lt;1.5,A134&gt;=4.85,A134&lt;5.55),1.425,IF(AND(B134&lt;3.35,G134&gt;=0.338,B134&gt;=3.1,G134&lt;0.934,D134&lt;0.45,F134&lt;1.5,A134&gt;=4.85,A134&lt;5.55),1.4,IF(AND(G134&lt;0.404,B134&gt;=2.6,H134&gt;=8.486,D134&lt;1.35,F134&lt;2.5,B134&lt;3.15,H134&lt;16.284,A134&gt;=5.55),4.3,IF(AND(G134&gt;=0.404,B134&gt;=2.6,H134&gt;=8.486,D134&lt;1.35,F134&lt;2.5,B134&lt;3.15,H134&lt;16.284,A134&gt;=5.55),4.025,IF(AND(B134&gt;=3.05,G134&lt;0.567,D134&lt;1.55,D134&gt;=1.35,F134&lt;2.5,B134&lt;3.15,H134&lt;16.284,A134&gt;=5.55),4.7,IF(AND(A134&lt;6.45,H134&lt;10.667,D134&gt;=1.85,A134&gt;=6.35,F134&gt;=2.5,B134&lt;3.15,H134&lt;16.284,A134&gt;=5.55),5.3,IF(AND(A134&gt;=6.45,H134&lt;10.667,D134&gt;=1.85,A134&gt;=6.35,F134&gt;=2.5,B134&lt;3.15,H134&lt;16.284,A134&gt;=5.55),5.167,IF(AND(B134&lt;2.95,H134&gt;=10.667,D134&gt;=1.85,A134&gt;=6.35,F134&gt;=2.5,B134&lt;3.15,H134&lt;16.284,A134&gt;=5.55),5.6,IF(AND(B134&gt;=2.95,H134&gt;=10.667,D134&gt;=1.85,A134&gt;=6.35,F134&gt;=2.5,B134&lt;3.15,H134&lt;16.284,A134&gt;=5.55),5.5,IF(AND(H134&lt;10.325,G134&gt;=0.079,G134&lt;0.338,B134&gt;=3.1,G134&lt;0.934,D134&lt;0.45,F134&lt;1.5,A134&gt;=4.85,A134&lt;5.55),1.5,IF(AND(G134&lt;0.385,B134&gt;=3.35,G134&gt;=0.338,B134&gt;=3.1,G134&lt;0.934,D134&lt;0.45,F134&lt;1.5,A134&gt;=4.85,A134&lt;5.55),1.5,IF(AND(G134&gt;=0.385,B134&gt;=3.35,G134&gt;=0.338,B134&gt;=3.1,G134&lt;0.934,D134&lt;0.45,F134&lt;1.5,A134&gt;=4.85,A134&lt;5.55),1.42,IF(AND(B134&lt;2.5,B134&lt;3.05,G134&lt;0.567,D134&lt;1.55,D134&gt;=1.35,F134&lt;2.5,B134&lt;3.15,H134&lt;16.284,A134&gt;=5.55),4.5,IF(AND(B134&gt;=2.5,B134&lt;3.05,G134&lt;0.567,D134&lt;1.55,D134&gt;=1.35,F134&lt;2.5,B134&lt;3.15,H134&lt;16.284,A134&gt;=5.55),4.56,IF(AND(H134&lt;12.506,H134&gt;=10.325,G134&gt;=0.079,G134&lt;0.338,B134&gt;=3.1,G134&lt;0.934,D134&lt;0.45,F134&lt;1.5,A134&gt;=4.85,A134&lt;5.55),1.2,IF(AND(H134&gt;=12.506,H134&gt;=10.325,G134&gt;=0.079,G134&lt;0.338,B134&gt;=3.1,G134&lt;0.934,D134&lt;0.45,F134&lt;1.5,A134&gt;=4.85,A134&lt;5.55),1.3,"shouldnthappen")))))))))))))))))))))))))))))))))))))))</f>
        <v>6.533</v>
      </c>
      <c r="AU134" s="1" t="n">
        <f aca="false">IF(AND(G134&gt;=0.52,B134&lt;3.05,F134&lt;1.5),1.1,IF(AND(G134&lt;0.35,G134&lt;0.52,B134&lt;3.05,F134&lt;1.5),1.4,IF(AND(G134&gt;=0.35,G134&lt;0.52,B134&lt;3.05,F134&lt;1.5),1.3,IF(AND(G134&gt;=0.227,G134&lt;0.347,B134&gt;=3.05,F134&lt;1.5),1.32,IF(AND(H134&lt;6.417,G134&gt;=0.347,B134&gt;=3.05,F134&lt;1.5),1.7,IF(AND(A134&gt;=7.25,A134&gt;=6.6,F134&gt;=2.5,F134&gt;=1.5),6.35,IF(AND(G134&lt;0.11,G134&lt;0.227,G134&lt;0.347,B134&gt;=3.05,F134&lt;1.5),1.333,IF(AND(H134&lt;9.441,H134&gt;=6.417,G134&gt;=0.347,B134&gt;=3.05,F134&lt;1.5),1.425,IF(AND(B134&lt;2.75,G134&lt;0.451,H134&lt;10.266,F134&lt;2.5,F134&gt;=1.5),4,IF(AND(B134&gt;=2.75,G134&lt;0.451,H134&lt;10.266,F134&lt;2.5,F134&gt;=1.5),4.433,IF(AND(G134&gt;=0.865,G134&gt;=0.451,H134&lt;10.266,F134&lt;2.5,F134&gt;=1.5),4.2,IF(AND(B134&lt;2.45,H134&lt;13.665,H134&gt;=10.266,F134&lt;2.5,F134&gt;=1.5),3.7,IF(AND(G134&lt;0.302,H134&gt;=13.665,H134&gt;=10.266,F134&lt;2.5,F134&gt;=1.5),5,IF(AND(B134&lt;2.9,A134&lt;6.1,A134&lt;6.6,F134&gt;=2.5,F134&gt;=1.5),5.06,IF(AND(B134&gt;=2.9,A134&lt;6.1,A134&lt;6.6,F134&gt;=2.5,F134&gt;=1.5),4.8,IF(AND(B134&lt;3.05,A134&gt;=6.1,A134&lt;6.6,F134&gt;=2.5,F134&gt;=1.5),5.6,IF(AND(B134&gt;=3.05,A134&gt;=6.1,A134&lt;6.6,F134&gt;=2.5,F134&gt;=1.5),5.267,IF(AND(H134&gt;=14.564,A134&lt;7.25,A134&gt;=6.6,F134&gt;=2.5,F134&gt;=1.5),5.6,IF(AND(H134&gt;=14.309,G134&gt;=0.11,G134&lt;0.227,G134&lt;0.347,B134&gt;=3.05,F134&lt;1.5),1.7,IF(AND(D134&lt;0.4,H134&gt;=9.441,H134&gt;=6.417,G134&gt;=0.347,B134&gt;=3.05,F134&lt;1.5),1.5,IF(AND(D134&gt;=0.4,H134&gt;=9.441,H134&gt;=6.417,G134&gt;=0.347,B134&gt;=3.05,F134&lt;1.5),1.633,IF(AND(A134&lt;5.35,G134&lt;0.865,G134&gt;=0.451,H134&lt;10.266,F134&lt;2.5,F134&gt;=1.5),3.15,IF(AND(D134&lt;1.45,G134&gt;=0.302,H134&gt;=13.665,H134&gt;=10.266,F134&lt;2.5,F134&gt;=1.5),4.74,IF(AND(D134&gt;=1.45,G134&gt;=0.302,H134&gt;=13.665,H134&gt;=10.266,F134&lt;2.5,F134&gt;=1.5),4.567,IF(AND(H134&lt;8.836,H134&lt;14.564,A134&lt;7.25,A134&gt;=6.6,F134&gt;=2.5,F134&gt;=1.5),5.7,IF(AND(H134&gt;=8.836,H134&lt;14.564,A134&lt;7.25,A134&gt;=6.6,F134&gt;=2.5,F134&gt;=1.5),5.9,IF(AND(H134&lt;11.53,H134&lt;14.309,G134&gt;=0.11,G134&lt;0.227,G134&lt;0.347,B134&gt;=3.05,F134&lt;1.5),1.5,IF(AND(H134&gt;=11.53,H134&lt;14.309,G134&gt;=0.11,G134&lt;0.227,G134&lt;0.347,B134&gt;=3.05,F134&lt;1.5),1.467,IF(AND(H134&lt;9.386,A134&gt;=5.35,G134&lt;0.865,G134&gt;=0.451,H134&lt;10.266,F134&lt;2.5,F134&gt;=1.5),3.56,IF(AND(H134&gt;=9.386,A134&gt;=5.35,G134&lt;0.865,G134&gt;=0.451,H134&lt;10.266,F134&lt;2.5,F134&gt;=1.5),4.2,IF(AND(H134&lt;11.036,D134&lt;1.45,B134&gt;=2.45,H134&lt;13.665,H134&gt;=10.266,F134&lt;2.5,F134&gt;=1.5),4.45,IF(AND(H134&gt;=11.036,D134&lt;1.45,B134&gt;=2.45,H134&lt;13.665,H134&gt;=10.266,F134&lt;2.5,F134&gt;=1.5),4.1,IF(AND(G134&gt;=0.585,D134&gt;=1.45,B134&gt;=2.45,H134&lt;13.665,H134&gt;=10.266,F134&lt;2.5,F134&gt;=1.5),4.9,IF(AND(H134&lt;11.743,G134&lt;0.585,D134&gt;=1.45,B134&gt;=2.45,H134&lt;13.665,H134&gt;=10.266,F134&lt;2.5,F134&gt;=1.5),4.7,IF(AND(H134&gt;=11.743,G134&lt;0.585,D134&gt;=1.45,B134&gt;=2.45,H134&lt;13.665,H134&gt;=10.266,F134&lt;2.5,F134&gt;=1.5),4.5,"shouldnthappen")))))))))))))))))))))))))))))))))))</f>
        <v>6.35</v>
      </c>
      <c r="AV134" s="1" t="n">
        <f aca="false">IF(AND(G134&gt;=0.356,F134&gt;=1.5,A134&lt;5.75),3.52,IF(AND(A134&lt;7.25,A134&gt;=7.1,A134&gt;=5.75),5.875,IF(AND(A134&gt;=7.25,A134&gt;=7.1,A134&gt;=5.75),6.5,IF(AND(D134&gt;=0.35,G134&gt;=0.586,F134&lt;1.5,A134&lt;5.75),1.8,IF(AND(D134&lt;1.4,G134&lt;0.356,F134&gt;=1.5,A134&lt;5.75),4.2,IF(AND(D134&gt;=1.4,G134&lt;0.356,F134&gt;=1.5,A134&lt;5.75),4.5,IF(AND(H134&gt;=11.218,A134&lt;5.05,G134&lt;0.586,F134&lt;1.5,A134&lt;5.75),1.225,IF(AND(G134&gt;=0.253,A134&gt;=5.05,G134&lt;0.586,F134&lt;1.5,A134&lt;5.75),1.3,IF(AND(B134&gt;=3.75,D134&lt;0.35,G134&gt;=0.586,F134&lt;1.5,A134&lt;5.75),1.567,IF(AND(B134&lt;2.85,D134&lt;1.35,D134&lt;1.65,A134&lt;7.1,A134&gt;=5.75),4.26,IF(AND(B134&gt;=2.85,D134&lt;1.35,D134&lt;1.65,A134&lt;7.1,A134&gt;=5.75),4.45,IF(AND(A134&lt;6.05,H134&lt;12.921,D134&gt;=1.65,A134&lt;7.1,A134&gt;=5.75),5.1,IF(AND(H134&gt;=15.338,H134&gt;=12.921,D134&gt;=1.65,A134&lt;7.1,A134&gt;=5.75),5.55,IF(AND(G134&lt;0.418,H134&lt;11.218,A134&lt;5.05,G134&lt;0.586,F134&lt;1.5,A134&lt;5.75),1.42,IF(AND(G134&gt;=0.418,H134&lt;11.218,A134&lt;5.05,G134&lt;0.586,F134&lt;1.5,A134&lt;5.75),1.3,IF(AND(H134&gt;=13.321,G134&lt;0.253,A134&gt;=5.05,G134&lt;0.586,F134&lt;1.5,A134&lt;5.75),1.7,IF(AND(H134&lt;6.089,B134&lt;3.75,D134&lt;0.35,G134&gt;=0.586,F134&lt;1.5,A134&lt;5.75),1.7,IF(AND(H134&gt;=6.089,B134&lt;3.75,D134&lt;0.35,G134&gt;=0.586,F134&lt;1.5,A134&lt;5.75),1.5,IF(AND(B134&lt;2.9,D134&lt;1.45,D134&gt;=1.35,D134&lt;1.65,A134&lt;7.1,A134&gt;=5.75),4.8,IF(AND(B134&gt;=2.9,D134&lt;1.45,D134&gt;=1.35,D134&lt;1.65,A134&lt;7.1,A134&gt;=5.75),4.475,IF(AND(B134&lt;2.5,D134&gt;=1.45,D134&gt;=1.35,D134&lt;1.65,A134&lt;7.1,A134&gt;=5.75),4.5,IF(AND(H134&lt;8.884,A134&gt;=6.05,H134&lt;12.921,D134&gt;=1.65,A134&lt;7.1,A134&gt;=5.75),5.4,IF(AND(A134&lt;6.3,H134&lt;15.338,H134&gt;=12.921,D134&gt;=1.65,A134&lt;7.1,A134&gt;=5.75),4.967,IF(AND(A134&gt;=6.3,H134&lt;15.338,H134&gt;=12.921,D134&gt;=1.65,A134&lt;7.1,A134&gt;=5.75),5.133,IF(AND(H134&lt;10.826,H134&lt;13.321,G134&lt;0.253,A134&gt;=5.05,G134&lt;0.586,F134&lt;1.5,A134&lt;5.75),1.5,IF(AND(H134&gt;=10.826,H134&lt;13.321,G134&lt;0.253,A134&gt;=5.05,G134&lt;0.586,F134&lt;1.5,A134&lt;5.75),1.4,IF(AND(H134&lt;7.47,B134&gt;=2.5,D134&gt;=1.45,D134&gt;=1.35,D134&lt;1.65,A134&lt;7.1,A134&gt;=5.75),5.1,IF(AND(H134&gt;=7.47,B134&gt;=2.5,D134&gt;=1.45,D134&gt;=1.35,D134&lt;1.65,A134&lt;7.1,A134&gt;=5.75),4.725,IF(AND(H134&lt;9.637,H134&gt;=8.884,A134&gt;=6.05,H134&lt;12.921,D134&gt;=1.65,A134&lt;7.1,A134&gt;=5.75),5.9,IF(AND(B134&lt;2.6,H134&gt;=9.637,H134&gt;=8.884,A134&gt;=6.05,H134&lt;12.921,D134&gt;=1.65,A134&lt;7.1,A134&gt;=5.75),5.8,IF(AND(B134&lt;2.75,B134&gt;=2.6,H134&gt;=9.637,H134&gt;=8.884,A134&gt;=6.05,H134&lt;12.921,D134&gt;=1.65,A134&lt;7.1,A134&gt;=5.75),5.3,IF(AND(D134&lt;2.25,B134&gt;=2.75,B134&gt;=2.6,H134&gt;=9.637,H134&gt;=8.884,A134&gt;=6.05,H134&lt;12.921,D134&gt;=1.65,A134&lt;7.1,A134&gt;=5.75),5.6,IF(AND(D134&gt;=2.25,B134&gt;=2.75,B134&gt;=2.6,H134&gt;=9.637,H134&gt;=8.884,A134&gt;=6.05,H134&lt;12.921,D134&gt;=1.65,A134&lt;7.1,A134&gt;=5.75),5.5,"shouldnthappen")))))))))))))))))))))))))))))))))</f>
        <v>6.5</v>
      </c>
      <c r="AW134" s="1" t="n">
        <f aca="false">IF(AND(G134&gt;=0.905,F134&lt;1.5),1.767,IF(AND(H134&gt;=16.674,F134&gt;=1.5),6.55,IF(AND(A134&lt;4.35,H134&lt;14.344,G134&lt;0.905,F134&lt;1.5),1.1,IF(AND(B134&lt;3.65,H134&gt;=14.344,G134&lt;0.905,F134&lt;1.5),1.5,IF(AND(B134&gt;=3.65,H134&gt;=14.344,G134&lt;0.905,F134&lt;1.5),1.65,IF(AND(B134&lt;2.6,F134&gt;=2.5,H134&lt;16.674,F134&gt;=1.5),4.5,IF(AND(D134&gt;=0.45,A134&gt;=4.35,H134&lt;14.344,G134&lt;0.905,F134&lt;1.5),1.65,IF(AND(D134&lt;1.15,A134&lt;5.9,F134&lt;2.5,H134&lt;16.674,F134&gt;=1.5),3.56,IF(AND(B134&lt;2.75,A134&gt;=5.9,F134&lt;2.5,H134&lt;16.674,F134&gt;=1.5),5,IF(AND(H134&lt;13.531,B134&gt;=2.75,A134&gt;=5.9,F134&lt;2.5,H134&lt;16.674,F134&gt;=1.5),4.333,IF(AND(B134&lt;3.2,G134&gt;=0.669,B134&gt;=2.6,F134&gt;=2.5,H134&lt;16.674,F134&gt;=1.5),5.08,IF(AND(B134&gt;=3.2,G134&gt;=0.669,B134&gt;=2.6,F134&gt;=2.5,H134&lt;16.674,F134&gt;=1.5),5.4,IF(AND(B134&lt;3.15,A134&lt;5.05,D134&lt;0.45,A134&gt;=4.35,H134&lt;14.344,G134&lt;0.905,F134&lt;1.5),1.45,IF(AND(A134&gt;=5.55,A134&gt;=5.05,D134&lt;0.45,A134&gt;=4.35,H134&lt;14.344,G134&lt;0.905,F134&lt;1.5),1.5,IF(AND(A134&lt;5.55,A134&lt;5.65,D134&gt;=1.15,A134&lt;5.9,F134&lt;2.5,H134&lt;16.674,F134&gt;=1.5),3.95,IF(AND(A134&gt;=5.55,A134&lt;5.65,D134&gt;=1.15,A134&lt;5.9,F134&lt;2.5,H134&lt;16.674,F134&gt;=1.5),3.82,IF(AND(G134&lt;0.39,A134&gt;=5.65,D134&gt;=1.15,A134&lt;5.9,F134&lt;2.5,H134&lt;16.674,F134&gt;=1.5),4.35,IF(AND(G134&gt;=0.39,A134&gt;=5.65,D134&gt;=1.15,A134&lt;5.9,F134&lt;2.5,H134&lt;16.674,F134&gt;=1.5),3.95,IF(AND(G134&lt;0.466,H134&gt;=13.531,B134&gt;=2.75,A134&gt;=5.9,F134&lt;2.5,H134&lt;16.674,F134&gt;=1.5),4.8,IF(AND(G134&gt;=0.466,H134&gt;=13.531,B134&gt;=2.75,A134&gt;=5.9,F134&lt;2.5,H134&lt;16.674,F134&gt;=1.5),4.7,IF(AND(H134&lt;10.144,D134&lt;2.05,G134&lt;0.669,B134&gt;=2.6,F134&gt;=2.5,H134&lt;16.674,F134&gt;=1.5),5.3,IF(AND(H134&gt;=10.144,D134&lt;2.05,G134&lt;0.669,B134&gt;=2.6,F134&gt;=2.5,H134&lt;16.674,F134&gt;=1.5),5.133,IF(AND(D134&gt;=2.45,D134&gt;=2.05,G134&lt;0.669,B134&gt;=2.6,F134&gt;=2.5,H134&lt;16.674,F134&gt;=1.5),5.9,IF(AND(B134&lt;3.25,B134&gt;=3.15,A134&lt;5.05,D134&lt;0.45,A134&gt;=4.35,H134&lt;14.344,G134&lt;0.905,F134&lt;1.5),1.2,IF(AND(B134&gt;=3.25,B134&gt;=3.15,A134&lt;5.05,D134&lt;0.45,A134&gt;=4.35,H134&lt;14.344,G134&lt;0.905,F134&lt;1.5),1.36,IF(AND(B134&gt;=3.8,A134&lt;5.55,A134&gt;=5.05,D134&lt;0.45,A134&gt;=4.35,H134&lt;14.344,G134&lt;0.905,F134&lt;1.5),1.3,IF(AND(G134&lt;0.05,B134&lt;3.8,A134&lt;5.55,A134&gt;=5.05,D134&lt;0.45,A134&gt;=4.35,H134&lt;14.344,G134&lt;0.905,F134&lt;1.5),1.4,IF(AND(G134&lt;0.107,G134&lt;0.395,D134&lt;2.45,D134&gt;=2.05,G134&lt;0.669,B134&gt;=2.6,F134&gt;=2.5,H134&lt;16.674,F134&gt;=1.5),5.667,IF(AND(G134&lt;0.537,G134&gt;=0.395,D134&lt;2.45,D134&gt;=2.05,G134&lt;0.669,B134&gt;=2.6,F134&gt;=2.5,H134&lt;16.674,F134&gt;=1.5),5.6,IF(AND(G134&gt;=0.537,G134&gt;=0.395,D134&lt;2.45,D134&gt;=2.05,G134&lt;0.669,B134&gt;=2.6,F134&gt;=2.5,H134&lt;16.674,F134&gt;=1.5),5.775,IF(AND(B134&lt;3.6,G134&gt;=0.05,B134&lt;3.8,A134&lt;5.55,A134&gt;=5.05,D134&lt;0.45,A134&gt;=4.35,H134&lt;14.344,G134&lt;0.905,F134&lt;1.5),1.475,IF(AND(B134&gt;=3.6,G134&gt;=0.05,B134&lt;3.8,A134&lt;5.55,A134&gt;=5.05,D134&lt;0.45,A134&gt;=4.35,H134&lt;14.344,G134&lt;0.905,F134&lt;1.5),1.5,IF(AND(G134&lt;0.312,G134&gt;=0.107,G134&lt;0.395,D134&lt;2.45,D134&gt;=2.05,G134&lt;0.669,B134&gt;=2.6,F134&gt;=2.5,H134&lt;16.674,F134&gt;=1.5),5.18,IF(AND(G134&gt;=0.312,G134&gt;=0.107,G134&lt;0.395,D134&lt;2.45,D134&gt;=2.05,G134&lt;0.669,B134&gt;=2.6,F134&gt;=2.5,H134&lt;16.674,F134&gt;=1.5),5.4,"shouldnthappen"))))))))))))))))))))))))))))))))))</f>
        <v>6.55</v>
      </c>
      <c r="AX134" s="1" t="n">
        <f aca="false">IF(AND(D134&gt;=1.3,B134&gt;=3.45),6.25,IF(AND(B134&lt;2.75,A134&lt;5.25,B134&lt;3.45),3.9,IF(AND(D134&lt;0.25,D134&lt;1.3,B134&gt;=3.45),1.16,IF(AND(A134&gt;=5.05,B134&gt;=2.75,A134&lt;5.25,B134&lt;3.45),1.7,IF(AND(D134&lt;0.7,F134&lt;2.5,A134&gt;=5.25,B134&lt;3.45),1.5,IF(AND(H134&gt;=16.284,F134&gt;=2.5,A134&gt;=5.25,B134&lt;3.45),6.6,IF(AND(G134&lt;0.123,D134&gt;=0.25,D134&lt;1.3,B134&gt;=3.45),1.3,IF(AND(A134&lt;4.5,A134&lt;5.05,B134&gt;=2.75,A134&lt;5.25,B134&lt;3.45),1.3,IF(AND(A134&lt;5.05,G134&gt;=0.123,D134&gt;=0.25,D134&lt;1.3,B134&gt;=3.45),1.6,IF(AND(B134&lt;3.15,A134&gt;=4.5,A134&lt;5.05,B134&gt;=2.75,A134&lt;5.25,B134&lt;3.45),1.54,IF(AND(B134&gt;=3.15,A134&gt;=4.5,A134&lt;5.05,B134&gt;=2.75,A134&lt;5.25,B134&lt;3.45),1.35,IF(AND(D134&gt;=1.4,A134&lt;5.9,D134&gt;=0.7,F134&lt;2.5,A134&gt;=5.25,B134&lt;3.45),4.5,IF(AND(D134&gt;=1.55,A134&gt;=5.9,D134&gt;=0.7,F134&lt;2.5,A134&gt;=5.25,B134&lt;3.45),4.95,IF(AND(G134&gt;=0.682,D134&gt;=2.05,H134&lt;16.284,F134&gt;=2.5,A134&gt;=5.25,B134&lt;3.45),5.26,IF(AND(A134&lt;5.4,A134&gt;=5.05,G134&gt;=0.123,D134&gt;=0.25,D134&lt;1.3,B134&gt;=3.45),1.64,IF(AND(A134&gt;=5.4,A134&gt;=5.05,G134&gt;=0.123,D134&gt;=0.25,D134&lt;1.3,B134&gt;=3.45),1.6,IF(AND(G134&lt;0.372,D134&lt;1.4,A134&lt;5.9,D134&gt;=0.7,F134&lt;2.5,A134&gt;=5.25,B134&lt;3.45),4.175,IF(AND(D134&lt;1.35,D134&lt;1.55,A134&gt;=5.9,D134&gt;=0.7,F134&lt;2.5,A134&gt;=5.25,B134&lt;3.45),4.2,IF(AND(B134&lt;2.35,G134&lt;0.596,D134&lt;2.05,H134&lt;16.284,F134&gt;=2.5,A134&gt;=5.25,B134&lt;3.45),5,IF(AND(G134&gt;=0.888,G134&gt;=0.596,D134&lt;2.05,H134&lt;16.284,F134&gt;=2.5,A134&gt;=5.25,B134&lt;3.45),4.8,IF(AND(A134&gt;=6.85,G134&lt;0.682,D134&gt;=2.05,H134&lt;16.284,F134&gt;=2.5,A134&gt;=5.25,B134&lt;3.45),5.4,IF(AND(A134&gt;=5.75,G134&gt;=0.372,D134&lt;1.4,A134&lt;5.9,D134&gt;=0.7,F134&lt;2.5,A134&gt;=5.25,B134&lt;3.45),3.933,IF(AND(A134&gt;=6.75,D134&gt;=1.35,D134&lt;1.55,A134&gt;=5.9,D134&gt;=0.7,F134&lt;2.5,A134&gt;=5.25,B134&lt;3.45),4.8,IF(AND(H134&lt;11.084,B134&gt;=2.35,G134&lt;0.596,D134&lt;2.05,H134&lt;16.284,F134&gt;=2.5,A134&gt;=5.25,B134&lt;3.45),5.3,IF(AND(H134&lt;8.435,G134&lt;0.888,G134&gt;=0.596,D134&lt;2.05,H134&lt;16.284,F134&gt;=2.5,A134&gt;=5.25,B134&lt;3.45),5.1,IF(AND(H134&gt;=8.435,G134&lt;0.888,G134&gt;=0.596,D134&lt;2.05,H134&lt;16.284,F134&gt;=2.5,A134&gt;=5.25,B134&lt;3.45),4.94,IF(AND(B134&lt;3.15,A134&lt;6.85,G134&lt;0.682,D134&gt;=2.05,H134&lt;16.284,F134&gt;=2.5,A134&gt;=5.25,B134&lt;3.45),5.6,IF(AND(B134&gt;=3.15,A134&lt;6.85,G134&lt;0.682,D134&gt;=2.05,H134&lt;16.284,F134&gt;=2.5,A134&gt;=5.25,B134&lt;3.45),5.74,IF(AND(G134&lt;0.572,A134&lt;5.75,G134&gt;=0.372,D134&lt;1.4,A134&lt;5.9,D134&gt;=0.7,F134&lt;2.5,A134&gt;=5.25,B134&lt;3.45),3.7,IF(AND(D134&lt;1.45,A134&lt;6.75,D134&gt;=1.35,D134&lt;1.55,A134&gt;=5.9,D134&gt;=0.7,F134&lt;2.5,A134&gt;=5.25,B134&lt;3.45),4.46,IF(AND(D134&gt;=1.45,A134&lt;6.75,D134&gt;=1.35,D134&lt;1.55,A134&gt;=5.9,D134&gt;=0.7,F134&lt;2.5,A134&gt;=5.25,B134&lt;3.45),4.567,IF(AND(H134&lt;12.532,H134&gt;=11.084,B134&gt;=2.35,G134&lt;0.596,D134&lt;2.05,H134&lt;16.284,F134&gt;=2.5,A134&gt;=5.25,B134&lt;3.45),5.8,IF(AND(H134&gt;=12.532,H134&gt;=11.084,B134&gt;=2.35,G134&lt;0.596,D134&lt;2.05,H134&lt;16.284,F134&gt;=2.5,A134&gt;=5.25,B134&lt;3.45),5.667,IF(AND(A134&gt;=5.65,G134&gt;=0.572,A134&lt;5.75,G134&gt;=0.372,D134&lt;1.4,A134&lt;5.9,D134&gt;=0.7,F134&lt;2.5,A134&gt;=5.25,B134&lt;3.45),4.2,IF(AND(G134&lt;0.862,A134&lt;5.65,G134&gt;=0.572,A134&lt;5.75,G134&gt;=0.372,D134&lt;1.4,A134&lt;5.9,D134&gt;=0.7,F134&lt;2.5,A134&gt;=5.25,B134&lt;3.45),3.9,IF(AND(G134&gt;=0.862,A134&lt;5.65,G134&gt;=0.572,A134&lt;5.75,G134&gt;=0.372,D134&lt;1.4,A134&lt;5.9,D134&gt;=0.7,F134&lt;2.5,A134&gt;=5.25,B134&lt;3.45),4,"shouldnthappen"))))))))))))))))))))))))))))))))))))</f>
        <v>6.25</v>
      </c>
      <c r="AY134" s="1" t="n">
        <f aca="false">IF(AND(H134&gt;=8.233,D134&gt;=0.8,A134&lt;5.55),3.525,IF(AND(B134&lt;2.9,H134&gt;=15.534,A134&gt;=5.55),4.8,IF(AND(H134&gt;=12.259,A134&lt;4.75,D134&lt;0.8,A134&lt;5.55),1.25,IF(AND(B134&gt;=3.85,A134&gt;=4.75,D134&lt;0.8,A134&lt;5.55),1.425,IF(AND(D134&lt;1.55,H134&lt;8.233,D134&gt;=0.8,A134&lt;5.55),3.975,IF(AND(D134&gt;=1.55,H134&lt;8.233,D134&gt;=0.8,A134&lt;5.55),4.5,IF(AND(D134&lt;0.65,D134&lt;1.7,H134&lt;15.534,A134&gt;=5.55),1.7,IF(AND(A134&gt;=7.05,D134&gt;=1.7,H134&lt;15.534,A134&gt;=5.55),6.3,IF(AND(B134&gt;=3.35,B134&gt;=2.9,H134&gt;=15.534,A134&gt;=5.55),5.4,IF(AND(B134&lt;3.1,H134&lt;12.259,A134&lt;4.75,D134&lt;0.8,A134&lt;5.55),1.367,IF(AND(B134&gt;=3.1,H134&lt;12.259,A134&lt;4.75,D134&lt;0.8,A134&lt;5.55),1.4,IF(AND(G134&gt;=0.905,B134&lt;3.85,A134&gt;=4.75,D134&lt;0.8,A134&lt;5.55),1.9,IF(AND(H134&lt;15.681,B134&lt;3.35,B134&gt;=2.9,H134&gt;=15.534,A134&gt;=5.55),5.8,IF(AND(H134&gt;=15.681,B134&lt;3.35,B134&gt;=2.9,H134&gt;=15.534,A134&gt;=5.55),5.7,IF(AND(H134&gt;=14.877,G134&lt;0.905,B134&lt;3.85,A134&gt;=4.75,D134&lt;0.8,A134&lt;5.55),1.3,IF(AND(D134&gt;=1.25,B134&lt;2.65,D134&gt;=0.65,D134&lt;1.7,H134&lt;15.534,A134&gt;=5.55),4.433,IF(AND(G134&gt;=0.622,B134&lt;3.15,A134&lt;7.05,D134&gt;=1.7,H134&lt;15.534,A134&gt;=5.55),5.08,IF(AND(H134&gt;=13.42,B134&gt;=3.15,A134&lt;7.05,D134&gt;=1.7,H134&lt;15.534,A134&gt;=5.55),5.1,IF(AND(G134&lt;0.265,H134&lt;14.877,G134&lt;0.905,B134&lt;3.85,A134&gt;=4.75,D134&lt;0.8,A134&lt;5.55),1.2,IF(AND(A134&lt;5.75,D134&lt;1.25,B134&lt;2.65,D134&gt;=0.65,D134&lt;1.7,H134&lt;15.534,A134&gt;=5.55),3.7,IF(AND(A134&gt;=5.75,D134&lt;1.25,B134&lt;2.65,D134&gt;=0.65,D134&lt;1.7,H134&lt;15.534,A134&gt;=5.55),4,IF(AND(G134&gt;=0.652,D134&lt;1.35,B134&gt;=2.65,D134&gt;=0.65,D134&lt;1.7,H134&lt;15.534,A134&gt;=5.55),3.6,IF(AND(H134&lt;7.47,D134&gt;=1.35,B134&gt;=2.65,D134&gt;=0.65,D134&lt;1.7,H134&lt;15.534,A134&gt;=5.55),5.1,IF(AND(H134&lt;10.914,G134&lt;0.622,B134&lt;3.15,A134&lt;7.05,D134&gt;=1.7,H134&lt;15.534,A134&gt;=5.55),5.36,IF(AND(H134&gt;=10.914,G134&lt;0.622,B134&lt;3.15,A134&lt;7.05,D134&gt;=1.7,H134&lt;15.534,A134&gt;=5.55),5.64,IF(AND(G134&gt;=0.657,H134&lt;13.42,B134&gt;=3.15,A134&lt;7.05,D134&gt;=1.7,H134&lt;15.534,A134&gt;=5.55),6,IF(AND(G134&gt;=0.782,G134&gt;=0.265,H134&lt;14.877,G134&lt;0.905,B134&lt;3.85,A134&gt;=4.75,D134&lt;0.8,A134&lt;5.55),1.48,IF(AND(H134&lt;11.286,G134&lt;0.652,D134&lt;1.35,B134&gt;=2.65,D134&gt;=0.65,D134&lt;1.7,H134&lt;15.534,A134&gt;=5.55),4.24,IF(AND(H134&gt;=11.286,G134&lt;0.652,D134&lt;1.35,B134&gt;=2.65,D134&gt;=0.65,D134&lt;1.7,H134&lt;15.534,A134&gt;=5.55),4.05,IF(AND(G134&lt;0.413,H134&gt;=7.47,D134&gt;=1.35,B134&gt;=2.65,D134&gt;=0.65,D134&lt;1.7,H134&lt;15.534,A134&gt;=5.55),5.1,IF(AND(H134&lt;11.325,G134&lt;0.657,H134&lt;13.42,B134&gt;=3.15,A134&lt;7.05,D134&gt;=1.7,H134&lt;15.534,A134&gt;=5.55),5.8,IF(AND(H134&gt;=11.325,G134&lt;0.657,H134&lt;13.42,B134&gt;=3.15,A134&lt;7.05,D134&gt;=1.7,H134&lt;15.534,A134&gt;=5.55),5.6,IF(AND(D134&gt;=0.35,G134&lt;0.782,G134&gt;=0.265,H134&lt;14.877,G134&lt;0.905,B134&lt;3.85,A134&gt;=4.75,D134&lt;0.8,A134&lt;5.55),1.633,IF(AND(B134&lt;2.85,G134&gt;=0.413,H134&gt;=7.47,D134&gt;=1.35,B134&gt;=2.65,D134&gt;=0.65,D134&lt;1.7,H134&lt;15.534,A134&gt;=5.55),4.6,IF(AND(D134&lt;0.15,D134&lt;0.35,G134&lt;0.782,G134&gt;=0.265,H134&lt;14.877,G134&lt;0.905,B134&lt;3.85,A134&gt;=4.75,D134&lt;0.8,A134&lt;5.55),1.5,IF(AND(D134&gt;=0.15,D134&lt;0.35,G134&lt;0.782,G134&gt;=0.265,H134&lt;14.877,G134&lt;0.905,B134&lt;3.85,A134&gt;=4.75,D134&lt;0.8,A134&lt;5.55),1.543,IF(AND(A134&gt;=6.8,B134&gt;=2.85,G134&gt;=0.413,H134&gt;=7.47,D134&gt;=1.35,B134&gt;=2.65,D134&gt;=0.65,D134&lt;1.7,H134&lt;15.534,A134&gt;=5.55),4.9,IF(AND(H134&lt;13.531,A134&lt;6.8,B134&gt;=2.85,G134&gt;=0.413,H134&gt;=7.47,D134&gt;=1.35,B134&gt;=2.65,D134&gt;=0.65,D134&lt;1.7,H134&lt;15.534,A134&gt;=5.55),4.5,IF(AND(H134&gt;=13.531,A134&lt;6.8,B134&gt;=2.85,G134&gt;=0.413,H134&gt;=7.47,D134&gt;=1.35,B134&gt;=2.65,D134&gt;=0.65,D134&lt;1.7,H134&lt;15.534,A134&gt;=5.55),4.7,"shouldnthappen")))))))))))))))))))))))))))))))))))))))</f>
        <v>5.4</v>
      </c>
      <c r="AZ134" s="1" t="n">
        <f aca="false">IF(AND(H134&gt;=15.371,B134&gt;=3.35),5.4,IF(AND(G134&gt;=0.851,H134&gt;=15.244,B134&lt;3.35),4.75,IF(AND(F134&gt;=2,H134&lt;15.371,B134&gt;=3.35),5.6,IF(AND(B134&lt;2.75,A134&lt;5.15,H134&lt;15.244,B134&lt;3.35),3.42,IF(AND(A134&gt;=7.25,G134&lt;0.851,H134&gt;=15.244,B134&lt;3.35),6.6,IF(AND(A134&lt;4.45,B134&gt;=2.75,A134&lt;5.15,H134&lt;15.244,B134&lt;3.35),1.1,IF(AND(G134&lt;0.527,A134&lt;7.25,G134&lt;0.851,H134&gt;=15.244,B134&lt;3.35),5.08,IF(AND(G134&gt;=0.527,A134&lt;7.25,G134&lt;0.851,H134&gt;=15.244,B134&lt;3.35),5.8,IF(AND(D134&gt;=0.35,B134&lt;3.7,F134&lt;2,H134&lt;15.371,B134&gt;=3.35),1.55,IF(AND(H134&lt;6.542,B134&gt;=3.7,F134&lt;2,H134&lt;15.371,B134&gt;=3.35),1.9,IF(AND(B134&lt;3.25,A134&gt;=4.45,B134&gt;=2.75,A134&lt;5.15,H134&lt;15.244,B134&lt;3.35),1.46,IF(AND(B134&gt;=3.25,A134&gt;=4.45,B134&gt;=2.75,A134&lt;5.15,H134&lt;15.244,B134&lt;3.35),1.7,IF(AND(H134&lt;13.654,B134&gt;=2.95,D134&lt;1.45,A134&gt;=5.15,H134&lt;15.244,B134&lt;3.35),4.3,IF(AND(H134&gt;=13.654,B134&gt;=2.95,D134&lt;1.45,A134&gt;=5.15,H134&lt;15.244,B134&lt;3.35),4.625,IF(AND(F134&gt;=2.5,D134&lt;1.75,D134&gt;=1.45,A134&gt;=5.15,H134&lt;15.244,B134&lt;3.35),5.3,IF(AND(G134&gt;=0.853,D134&gt;=1.75,D134&gt;=1.45,A134&gt;=5.15,H134&lt;15.244,B134&lt;3.35),5.15,IF(AND(D134&gt;=0.25,D134&lt;0.35,B134&lt;3.7,F134&lt;2,H134&lt;15.371,B134&gt;=3.35),1.3,IF(AND(B134&lt;3.85,H134&gt;=6.542,B134&gt;=3.7,F134&lt;2,H134&lt;15.371,B134&gt;=3.35),1.633,IF(AND(H134&lt;7.02,H134&lt;10.688,B134&lt;2.95,D134&lt;1.45,A134&gt;=5.15,H134&lt;15.244,B134&lt;3.35),3.98,IF(AND(G134&lt;0.338,H134&gt;=10.688,B134&lt;2.95,D134&lt;1.45,A134&gt;=5.15,H134&lt;15.244,B134&lt;3.35),4.22,IF(AND(G134&gt;=0.338,H134&gt;=10.688,B134&lt;2.95,D134&lt;1.45,A134&gt;=5.15,H134&lt;15.244,B134&lt;3.35),3.9,IF(AND(B134&lt;2.75,F134&lt;2.5,D134&lt;1.75,D134&gt;=1.45,A134&gt;=5.15,H134&lt;15.244,B134&lt;3.35),5.1,IF(AND(B134&gt;=2.75,F134&lt;2.5,D134&lt;1.75,D134&gt;=1.45,A134&gt;=5.15,H134&lt;15.244,B134&lt;3.35),4.74,IF(AND(A134&gt;=7,G134&lt;0.853,D134&gt;=1.75,D134&gt;=1.45,A134&gt;=5.15,H134&lt;15.244,B134&lt;3.35),6.5,IF(AND(G134&gt;=0.934,D134&lt;0.25,D134&lt;0.35,B134&lt;3.7,F134&lt;2,H134&lt;15.371,B134&gt;=3.35),1.7,IF(AND(D134&lt;0.25,B134&gt;=3.85,H134&gt;=6.542,B134&gt;=3.7,F134&lt;2,H134&lt;15.371,B134&gt;=3.35),1.5,IF(AND(D134&gt;=0.25,B134&gt;=3.85,H134&gt;=6.542,B134&gt;=3.7,F134&lt;2,H134&lt;15.371,B134&gt;=3.35),1.4,IF(AND(B134&lt;2.5,H134&gt;=7.02,H134&lt;10.688,B134&lt;2.95,D134&lt;1.45,A134&gt;=5.15,H134&lt;15.244,B134&lt;3.35),3.8,IF(AND(G134&gt;=0.74,A134&lt;7,G134&lt;0.853,D134&gt;=1.75,D134&gt;=1.45,A134&gt;=5.15,H134&lt;15.244,B134&lt;3.35),6,IF(AND(G134&gt;=0.61,G134&lt;0.934,D134&lt;0.25,D134&lt;0.35,B134&lt;3.7,F134&lt;2,H134&lt;15.371,B134&gt;=3.35),1.5,IF(AND(D134&lt;1.15,B134&gt;=2.5,H134&gt;=7.02,H134&lt;10.688,B134&lt;2.95,D134&lt;1.45,A134&gt;=5.15,H134&lt;15.244,B134&lt;3.35),3.5,IF(AND(D134&gt;=1.15,B134&gt;=2.5,H134&gt;=7.02,H134&lt;10.688,B134&lt;2.95,D134&lt;1.45,A134&gt;=5.15,H134&lt;15.244,B134&lt;3.35),3.6,IF(AND(G134&gt;=0.626,G134&lt;0.74,A134&lt;7,G134&lt;0.853,D134&gt;=1.75,D134&gt;=1.45,A134&gt;=5.15,H134&lt;15.244,B134&lt;3.35),4.9,IF(AND(H134&lt;13.641,G134&lt;0.61,G134&lt;0.934,D134&lt;0.25,D134&lt;0.35,B134&lt;3.7,F134&lt;2,H134&lt;15.371,B134&gt;=3.35),1.425,IF(AND(H134&gt;=13.641,G134&lt;0.61,G134&lt;0.934,D134&lt;0.25,D134&lt;0.35,B134&lt;3.7,F134&lt;2,H134&lt;15.371,B134&gt;=3.35),1.3,IF(AND(B134&lt;3.05,G134&lt;0.626,G134&lt;0.74,A134&lt;7,G134&lt;0.853,D134&gt;=1.75,D134&gt;=1.45,A134&gt;=5.15,H134&lt;15.244,B134&lt;3.35),5.475,IF(AND(B134&gt;=3.05,G134&lt;0.626,G134&lt;0.74,A134&lt;7,G134&lt;0.853,D134&gt;=1.75,D134&gt;=1.45,A134&gt;=5.15,H134&lt;15.244,B134&lt;3.35),5.633,"shouldnthappen")))))))))))))))))))))))))))))))))))))</f>
        <v>5.4</v>
      </c>
      <c r="BA134" s="1" t="n">
        <f aca="false">IF(AND(F134&gt;=2,B134&gt;=3.4),6.1,IF(AND(B134&lt;2.75,A134&lt;5.15,B134&lt;3.4),3.225,IF(AND(G134&gt;=0.821,F134&lt;2,B134&gt;=3.4),1.9,IF(AND(B134&gt;=3.2,B134&gt;=2.75,A134&lt;5.15,B134&lt;3.4),1.7,IF(AND(A134&lt;4.8,G134&lt;0.821,F134&lt;2,B134&gt;=3.4),1,IF(AND(G134&gt;=0.446,B134&lt;3.2,B134&gt;=2.75,A134&lt;5.15,B134&lt;3.4),1.1,IF(AND(G134&lt;0.356,D134&lt;1.45,A134&lt;6.25,A134&gt;=5.15,B134&lt;3.4),4.32,IF(AND(G134&lt;0.591,D134&gt;=1.45,A134&lt;6.25,A134&gt;=5.15,B134&lt;3.4),4.6,IF(AND(D134&lt;1.75,G134&lt;0.597,A134&gt;=6.25,A134&gt;=5.15,B134&lt;3.4),4.86,IF(AND(H134&gt;=16.472,G134&gt;=0.597,A134&gt;=6.25,A134&gt;=5.15,B134&lt;3.4),6.6,IF(AND(G134&lt;0.063,G134&lt;0.446,B134&lt;3.2,B134&gt;=2.75,A134&lt;5.15,B134&lt;3.4),1.4,IF(AND(A134&gt;=5.95,G134&gt;=0.356,D134&lt;1.45,A134&lt;6.25,A134&gt;=5.15,B134&lt;3.4),4.6,IF(AND(B134&gt;=2.9,G134&gt;=0.591,D134&gt;=1.45,A134&lt;6.25,A134&gt;=5.15,B134&lt;3.4),4.867,IF(AND(D134&gt;=2.4,H134&lt;16.472,G134&gt;=0.597,A134&gt;=6.25,A134&gt;=5.15,B134&lt;3.4),6,IF(AND(A134&lt;5.45,B134&gt;=3.85,A134&gt;=4.8,G134&lt;0.821,F134&lt;2,B134&gt;=3.4),1.3,IF(AND(A134&gt;=5.45,B134&gt;=3.85,A134&gt;=4.8,G134&lt;0.821,F134&lt;2,B134&gt;=3.4),1.45,IF(AND(H134&lt;14.273,G134&gt;=0.063,G134&lt;0.446,B134&lt;3.2,B134&gt;=2.75,A134&lt;5.15,B134&lt;3.4),1.5,IF(AND(H134&gt;=14.273,G134&gt;=0.063,G134&lt;0.446,B134&lt;3.2,B134&gt;=2.75,A134&lt;5.15,B134&lt;3.4),1.6,IF(AND(G134&gt;=0.572,A134&lt;5.95,G134&gt;=0.356,D134&lt;1.45,A134&lt;6.25,A134&gt;=5.15,B134&lt;3.4),3.9,IF(AND(G134&lt;0.827,B134&lt;2.9,G134&gt;=0.591,D134&gt;=1.45,A134&lt;6.25,A134&gt;=5.15,B134&lt;3.4),4.9,IF(AND(G134&gt;=0.827,B134&lt;2.9,G134&gt;=0.591,D134&gt;=1.45,A134&lt;6.25,A134&gt;=5.15,B134&lt;3.4),5.1,IF(AND(A134&gt;=7.2,B134&lt;3.05,D134&gt;=1.75,G134&lt;0.597,A134&gt;=6.25,A134&gt;=5.15,B134&lt;3.4),6.7,IF(AND(G134&lt;0.353,B134&gt;=3.05,D134&gt;=1.75,G134&lt;0.597,A134&gt;=6.25,A134&gt;=5.15,B134&lt;3.4),5.22,IF(AND(G134&gt;=0.353,B134&gt;=3.05,D134&gt;=1.75,G134&lt;0.597,A134&gt;=6.25,A134&gt;=5.15,B134&lt;3.4),5.65,IF(AND(A134&lt;6.55,D134&lt;2.4,H134&lt;16.472,G134&gt;=0.597,A134&gt;=6.25,A134&gt;=5.15,B134&lt;3.4),5.033,IF(AND(H134&lt;12.719,G134&lt;0.385,B134&lt;3.85,A134&gt;=4.8,G134&lt;0.821,F134&lt;2,B134&gt;=3.4),1.54,IF(AND(H134&gt;=12.719,G134&lt;0.385,B134&lt;3.85,A134&gt;=4.8,G134&lt;0.821,F134&lt;2,B134&gt;=3.4),1.3,IF(AND(B134&lt;3.6,G134&gt;=0.385,B134&lt;3.85,A134&gt;=4.8,G134&lt;0.821,F134&lt;2,B134&gt;=3.4),1.325,IF(AND(B134&gt;=3.6,G134&gt;=0.385,B134&lt;3.85,A134&gt;=4.8,G134&lt;0.821,F134&lt;2,B134&gt;=3.4),1.55,IF(AND(D134&lt;1.05,G134&lt;0.572,A134&lt;5.95,G134&gt;=0.356,D134&lt;1.45,A134&lt;6.25,A134&gt;=5.15,B134&lt;3.4),3.633,IF(AND(D134&gt;=2.15,A134&lt;7.2,B134&lt;3.05,D134&gt;=1.75,G134&lt;0.597,A134&gt;=6.25,A134&gt;=5.15,B134&lt;3.4),5.667,IF(AND(H134&lt;13.094,A134&gt;=6.55,D134&lt;2.4,H134&lt;16.472,G134&gt;=0.597,A134&gt;=6.25,A134&gt;=5.15,B134&lt;3.4),5.2,IF(AND(D134&lt;1.15,D134&gt;=1.05,G134&lt;0.572,A134&lt;5.95,G134&gt;=0.356,D134&lt;1.45,A134&lt;6.25,A134&gt;=5.15,B134&lt;3.4),3.8,IF(AND(D134&gt;=1.15,D134&gt;=1.05,G134&lt;0.572,A134&lt;5.95,G134&gt;=0.356,D134&lt;1.45,A134&lt;6.25,A134&gt;=5.15,B134&lt;3.4),3.9,IF(AND(G134&gt;=0.487,D134&lt;2.15,A134&lt;7.2,B134&lt;3.05,D134&gt;=1.75,G134&lt;0.597,A134&gt;=6.25,A134&gt;=5.15,B134&lt;3.4),5.8,IF(AND(A134&lt;6.8,H134&gt;=13.094,A134&gt;=6.55,D134&lt;2.4,H134&lt;16.472,G134&gt;=0.597,A134&gt;=6.25,A134&gt;=5.15,B134&lt;3.4),4.52,IF(AND(A134&gt;=6.8,H134&gt;=13.094,A134&gt;=6.55,D134&lt;2.4,H134&lt;16.472,G134&gt;=0.597,A134&gt;=6.25,A134&gt;=5.15,B134&lt;3.4),4.75,IF(AND(B134&lt;2.95,G134&lt;0.487,D134&lt;2.15,A134&lt;7.2,B134&lt;3.05,D134&gt;=1.75,G134&lt;0.597,A134&gt;=6.25,A134&gt;=5.15,B134&lt;3.4),5.6,IF(AND(B134&gt;=2.95,G134&lt;0.487,D134&lt;2.15,A134&lt;7.2,B134&lt;3.05,D134&gt;=1.75,G134&lt;0.597,A134&gt;=6.25,A134&gt;=5.15,B134&lt;3.4),5.5,"shouldnthappen")))))))))))))))))))))))))))))))))))))))</f>
        <v>6.1</v>
      </c>
      <c r="BB134" s="1" t="n">
        <f aca="false">IF(AND(A134&lt;4.35,B134&lt;3.25,F134&lt;1.5),1.1,IF(AND(H134&lt;14.005,A134&gt;=4.35,B134&lt;3.25,F134&lt;1.5),1.3,IF(AND(H134&gt;=14.005,A134&gt;=4.35,B134&lt;3.25,F134&lt;1.5),1.6,IF(AND(G134&gt;=0.905,A134&lt;5.15,B134&gt;=3.25,F134&lt;1.5),1.9,IF(AND(B134&lt;3.45,A134&gt;=5.15,B134&gt;=3.25,F134&lt;1.5),1.6,IF(AND(F134&gt;=2.5,D134&gt;=1.35,D134&lt;1.75,F134&gt;=1.5),4.867,IF(AND(A134&gt;=7.05,D134&gt;=2.05,D134&gt;=1.75,F134&gt;=1.5),6.35,IF(AND(D134&gt;=0.4,G134&lt;0.905,A134&lt;5.15,B134&gt;=3.25,F134&lt;1.5),1.65,IF(AND(B134&lt;3.6,B134&gt;=3.45,A134&gt;=5.15,B134&gt;=3.25,F134&lt;1.5),1.35,IF(AND(H134&lt;6.808,H134&lt;9.386,D134&lt;1.35,D134&lt;1.75,F134&gt;=1.5),4.05,IF(AND(H134&gt;=6.808,H134&lt;9.386,D134&lt;1.35,D134&lt;1.75,F134&gt;=1.5),3.46,IF(AND(B134&lt;2.45,F134&lt;2.5,D134&gt;=1.35,D134&lt;1.75,F134&gt;=1.5),4.5,IF(AND(H134&gt;=13.115,D134&lt;1.95,D134&lt;2.05,D134&gt;=1.75,F134&gt;=1.5),4.85,IF(AND(G134&lt;0.196,D134&gt;=1.95,D134&lt;2.05,D134&gt;=1.75,F134&gt;=1.5),6.7,IF(AND(G134&gt;=0.196,D134&gt;=1.95,D134&lt;2.05,D134&gt;=1.75,F134&gt;=1.5),5.12,IF(AND(H134&lt;10.925,D134&lt;0.4,G134&lt;0.905,A134&lt;5.15,B134&gt;=3.25,F134&lt;1.5),1.4,IF(AND(H134&gt;=10.925,D134&lt;0.4,G134&lt;0.905,A134&lt;5.15,B134&gt;=3.25,F134&lt;1.5),1.45,IF(AND(H134&lt;14.096,B134&gt;=3.6,B134&gt;=3.45,A134&gt;=5.15,B134&gt;=3.25,F134&lt;1.5),1.42,IF(AND(H134&gt;=14.096,B134&gt;=3.6,B134&gt;=3.45,A134&gt;=5.15,B134&gt;=3.25,F134&lt;1.5),1.7,IF(AND(B134&lt;2.45,D134&lt;1.15,H134&gt;=9.386,D134&lt;1.35,D134&lt;1.75,F134&gt;=1.5),3.6,IF(AND(B134&gt;=2.45,D134&lt;1.15,H134&gt;=9.386,D134&lt;1.35,D134&lt;1.75,F134&gt;=1.5),3.9,IF(AND(G134&lt;0.246,D134&gt;=1.15,H134&gt;=9.386,D134&lt;1.35,D134&lt;1.75,F134&gt;=1.5),4.4,IF(AND(B134&lt;2.75,B134&gt;=2.45,F134&lt;2.5,D134&gt;=1.35,D134&lt;1.75,F134&gt;=1.5),5.1,IF(AND(H134&lt;11.084,H134&lt;13.115,D134&lt;1.95,D134&lt;2.05,D134&gt;=1.75,F134&gt;=1.5),5.35,IF(AND(H134&gt;=11.084,H134&lt;13.115,D134&lt;1.95,D134&lt;2.05,D134&gt;=1.75,F134&gt;=1.5),5.7,IF(AND(H134&lt;15.52,D134&lt;2.25,A134&lt;7.05,D134&gt;=2.05,D134&gt;=1.75,F134&gt;=1.5),5.45,IF(AND(H134&gt;=15.52,D134&lt;2.25,A134&lt;7.05,D134&gt;=2.05,D134&gt;=1.75,F134&gt;=1.5),5.725,IF(AND(G134&gt;=0.775,D134&gt;=2.25,A134&lt;7.05,D134&gt;=2.05,D134&gt;=1.75,F134&gt;=1.5),5.2,IF(AND(D134&lt;1.25,G134&gt;=0.246,D134&gt;=1.15,H134&gt;=9.386,D134&lt;1.35,D134&lt;1.75,F134&gt;=1.5),4.05,IF(AND(A134&lt;5.85,B134&gt;=2.75,B134&gt;=2.45,F134&lt;2.5,D134&gt;=1.35,D134&lt;1.75,F134&gt;=1.5),4.5,IF(AND(B134&lt;3.3,G134&lt;0.775,D134&gt;=2.25,A134&lt;7.05,D134&gt;=2.05,D134&gt;=1.75,F134&gt;=1.5),5.64,IF(AND(B134&gt;=3.3,G134&lt;0.775,D134&gt;=2.25,A134&lt;7.05,D134&gt;=2.05,D134&gt;=1.75,F134&gt;=1.5),5.6,IF(AND(A134&lt;5.9,D134&gt;=1.25,G134&gt;=0.246,D134&gt;=1.15,H134&gt;=9.386,D134&lt;1.35,D134&lt;1.75,F134&gt;=1.5),4.2,IF(AND(A134&gt;=5.9,D134&gt;=1.25,G134&gt;=0.246,D134&gt;=1.15,H134&gt;=9.386,D134&lt;1.35,D134&lt;1.75,F134&gt;=1.5),4,IF(AND(G134&gt;=0.437,A134&gt;=5.85,B134&gt;=2.75,B134&gt;=2.45,F134&lt;2.5,D134&gt;=1.35,D134&lt;1.75,F134&gt;=1.5),4.75,IF(AND(H134&lt;9.446,G134&lt;0.437,A134&gt;=5.85,B134&gt;=2.75,B134&gt;=2.45,F134&lt;2.5,D134&gt;=1.35,D134&lt;1.75,F134&gt;=1.5),4.6,IF(AND(H134&gt;=9.446,G134&lt;0.437,A134&gt;=5.85,B134&gt;=2.75,B134&gt;=2.45,F134&lt;2.5,D134&gt;=1.35,D134&lt;1.75,F134&gt;=1.5),4.7,"shouldnthappen")))))))))))))))))))))))))))))))))))))</f>
        <v>5.12</v>
      </c>
      <c r="BC134" s="1" t="n">
        <f aca="false">IF(AND(G134&gt;=0.905,F134&lt;1.5),1.65,IF(AND(D134&gt;=0.45,G134&lt;0.905,F134&lt;1.5),1.65,IF(AND(A134&lt;5.15,D134&lt;1.55,F134&gt;=1.5),3.225,IF(AND(F134&gt;=2.5,A134&gt;=5.15,D134&lt;1.55,F134&gt;=1.5),5.05,IF(AND(H134&lt;5.767,A134&lt;7.05,D134&gt;=1.55,F134&gt;=1.5),4.5,IF(AND(D134&lt;1.7,A134&gt;=7.05,D134&gt;=1.55,F134&gt;=1.5),5.8,IF(AND(A134&gt;=5.3,G134&lt;0.207,D134&lt;0.45,G134&lt;0.905,F134&lt;1.5),1.3,IF(AND(D134&gt;=0.35,G134&gt;=0.207,D134&lt;0.45,G134&lt;0.905,F134&lt;1.5),1.5,IF(AND(G134&lt;0.155,D134&gt;=1.7,A134&gt;=7.05,D134&gt;=1.55,F134&gt;=1.5),6.7,IF(AND(G134&gt;=0.155,D134&gt;=1.7,A134&gt;=7.05,D134&gt;=1.55,F134&gt;=1.5),6.34,IF(AND(G134&lt;0.05,A134&lt;5.3,G134&lt;0.207,D134&lt;0.45,G134&lt;0.905,F134&lt;1.5),1.4,IF(AND(G134&gt;=0.05,A134&lt;5.3,G134&lt;0.207,D134&lt;0.45,G134&lt;0.905,F134&lt;1.5),1.5,IF(AND(A134&lt;4.5,D134&lt;0.35,G134&gt;=0.207,D134&lt;0.45,G134&lt;0.905,F134&lt;1.5),1.3,IF(AND(G134&lt;0.308,A134&lt;6.2,F134&lt;2.5,A134&gt;=5.15,D134&lt;1.55,F134&gt;=1.5),4.5,IF(AND(D134&lt;1.35,A134&gt;=6.2,F134&lt;2.5,A134&gt;=5.15,D134&lt;1.55,F134&gt;=1.5),4.367,IF(AND(D134&lt;1.85,A134&lt;6.15,H134&gt;=5.767,A134&lt;7.05,D134&gt;=1.55,F134&gt;=1.5),4.933,IF(AND(G134&gt;=0.558,A134&gt;=4.5,D134&lt;0.35,G134&gt;=0.207,D134&lt;0.45,G134&lt;0.905,F134&lt;1.5),1.5,IF(AND(H134&gt;=13.383,G134&gt;=0.308,A134&lt;6.2,F134&lt;2.5,A134&gt;=5.15,D134&lt;1.55,F134&gt;=1.5),4.7,IF(AND(H134&gt;=12.206,D134&gt;=1.35,A134&gt;=6.2,F134&lt;2.5,A134&gt;=5.15,D134&lt;1.55,F134&gt;=1.5),4.575,IF(AND(A134&lt;5.7,D134&gt;=1.85,A134&lt;6.15,H134&gt;=5.767,A134&lt;7.05,D134&gt;=1.55,F134&gt;=1.5),4.9,IF(AND(A134&gt;=5.7,D134&gt;=1.85,A134&lt;6.15,H134&gt;=5.767,A134&lt;7.05,D134&gt;=1.55,F134&gt;=1.5),5.1,IF(AND(G134&lt;0.079,G134&lt;0.364,A134&gt;=6.15,H134&gt;=5.767,A134&lt;7.05,D134&gt;=1.55,F134&gt;=1.5),5.6,IF(AND(G134&gt;=0.079,G134&lt;0.364,A134&gt;=6.15,H134&gt;=5.767,A134&lt;7.05,D134&gt;=1.55,F134&gt;=1.5),5.25,IF(AND(G134&gt;=0.447,G134&lt;0.558,A134&gt;=4.5,D134&lt;0.35,G134&gt;=0.207,D134&lt;0.45,G134&lt;0.905,F134&lt;1.5),1.3,IF(AND(B134&gt;=2.95,H134&lt;13.383,G134&gt;=0.308,A134&lt;6.2,F134&lt;2.5,A134&gt;=5.15,D134&lt;1.55,F134&gt;=1.5),4.6,IF(AND(B134&lt;2.65,H134&lt;12.206,D134&gt;=1.35,A134&gt;=6.2,F134&lt;2.5,A134&gt;=5.15,D134&lt;1.55,F134&gt;=1.5),4.9,IF(AND(D134&lt;2.45,A134&lt;6.6,G134&gt;=0.364,A134&gt;=6.15,H134&gt;=5.767,A134&lt;7.05,D134&gt;=1.55,F134&gt;=1.5),5.6,IF(AND(D134&gt;=2.45,A134&lt;6.6,G134&gt;=0.364,A134&gt;=6.15,H134&gt;=5.767,A134&lt;7.05,D134&gt;=1.55,F134&gt;=1.5),6,IF(AND(H134&lt;12.921,A134&gt;=6.6,G134&gt;=0.364,A134&gt;=6.15,H134&gt;=5.767,A134&lt;7.05,D134&gt;=1.55,F134&gt;=1.5),5.725,IF(AND(H134&gt;=12.921,A134&gt;=6.6,G134&gt;=0.364,A134&gt;=6.15,H134&gt;=5.767,A134&lt;7.05,D134&gt;=1.55,F134&gt;=1.5),5.367,IF(AND(B134&lt;3.15,G134&lt;0.447,G134&lt;0.558,A134&gt;=4.5,D134&lt;0.35,G134&gt;=0.207,D134&lt;0.45,G134&lt;0.905,F134&lt;1.5),1.5,IF(AND(B134&gt;=3.15,G134&lt;0.447,G134&lt;0.558,A134&gt;=4.5,D134&lt;0.35,G134&gt;=0.207,D134&lt;0.45,G134&lt;0.905,F134&lt;1.5),1.36,IF(AND(B134&gt;=2.85,B134&lt;2.95,H134&lt;13.383,G134&gt;=0.308,A134&lt;6.2,F134&lt;2.5,A134&gt;=5.15,D134&lt;1.55,F134&gt;=1.5),3.6,IF(AND(H134&lt;9.446,B134&gt;=2.65,H134&lt;12.206,D134&gt;=1.35,A134&gt;=6.2,F134&lt;2.5,A134&gt;=5.15,D134&lt;1.55,F134&gt;=1.5),4.6,IF(AND(H134&gt;=9.446,B134&gt;=2.65,H134&lt;12.206,D134&gt;=1.35,A134&gt;=6.2,F134&lt;2.5,A134&gt;=5.15,D134&lt;1.55,F134&gt;=1.5),4.7,IF(AND(D134&lt;1.2,B134&lt;2.85,B134&lt;2.95,H134&lt;13.383,G134&gt;=0.308,A134&lt;6.2,F134&lt;2.5,A134&gt;=5.15,D134&lt;1.55,F134&gt;=1.5),3.75,IF(AND(G134&lt;0.356,D134&gt;=1.2,B134&lt;2.85,B134&lt;2.95,H134&lt;13.383,G134&gt;=0.308,A134&lt;6.2,F134&lt;2.5,A134&gt;=5.15,D134&lt;1.55,F134&gt;=1.5),4.2,IF(AND(G134&gt;=0.356,D134&gt;=1.2,B134&lt;2.85,B134&lt;2.95,H134&lt;13.383,G134&gt;=0.308,A134&lt;6.2,F134&lt;2.5,A134&gt;=5.15,D134&lt;1.55,F134&gt;=1.5),3.96,"shouldnthappen"))))))))))))))))))))))))))))))))))))))</f>
        <v>6.34</v>
      </c>
      <c r="BD134" s="1" t="n">
        <f aca="false">IF(AND(B134&lt;2.7,A134&lt;5.3,B134&lt;3.15),3.42,IF(AND(F134&lt;2.5,A134&gt;=5.85,B134&gt;=3.15),4.7,IF(AND(A134&lt;4.35,B134&gt;=2.7,A134&lt;5.3,B134&lt;3.15),1.1,IF(AND(A134&gt;=4.35,B134&gt;=2.7,A134&lt;5.3,B134&lt;3.15),1.42,IF(AND(A134&gt;=7.05,F134&gt;=2.5,A134&gt;=5.3,B134&lt;3.15),6.067,IF(AND(D134&gt;=0.45,A134&lt;5.05,A134&lt;5.85,B134&gt;=3.15),1.6,IF(AND(B134&lt;3.35,A134&gt;=5.05,A134&lt;5.85,B134&gt;=3.15),1.7,IF(AND(A134&gt;=6.85,F134&gt;=2.5,A134&gt;=5.85,B134&gt;=3.15),6.22,IF(AND(D134&lt;1.25,D134&lt;1.35,F134&lt;2.5,A134&gt;=5.3,B134&lt;3.15),4.033,IF(AND(D134&gt;=1.25,D134&lt;1.35,F134&lt;2.5,A134&gt;=5.3,B134&lt;3.15),4.233,IF(AND(A134&lt;6.05,D134&gt;=1.35,F134&lt;2.5,A134&gt;=5.3,B134&lt;3.15),5.1,IF(AND(H134&gt;=13.29,A134&lt;7.05,F134&gt;=2.5,A134&gt;=5.3,B134&lt;3.15),4.96,IF(AND(G134&gt;=0.858,D134&lt;0.45,A134&lt;5.05,A134&lt;5.85,B134&gt;=3.15),1.3,IF(AND(D134&gt;=0.35,B134&gt;=3.35,A134&gt;=5.05,A134&lt;5.85,B134&gt;=3.15),1.4,IF(AND(B134&lt;3.25,A134&lt;6.85,F134&gt;=2.5,A134&gt;=5.85,B134&gt;=3.15),5.233,IF(AND(A134&gt;=6.8,A134&gt;=6.05,D134&gt;=1.35,F134&lt;2.5,A134&gt;=5.3,B134&lt;3.15),4.9,IF(AND(G134&gt;=0.622,H134&lt;13.29,A134&lt;7.05,F134&gt;=2.5,A134&gt;=5.3,B134&lt;3.15),5.067,IF(AND(H134&lt;8.834,G134&lt;0.858,D134&lt;0.45,A134&lt;5.05,A134&lt;5.85,B134&gt;=3.15),1.4,IF(AND(G134&lt;0.774,B134&gt;=3.25,A134&lt;6.85,F134&gt;=2.5,A134&gt;=5.85,B134&gt;=3.15),5.8,IF(AND(G134&gt;=0.774,B134&gt;=3.25,A134&lt;6.85,F134&gt;=2.5,A134&gt;=5.85,B134&gt;=3.15),5.4,IF(AND(H134&gt;=12.206,A134&lt;6.8,A134&gt;=6.05,D134&gt;=1.35,F134&lt;2.5,A134&gt;=5.3,B134&lt;3.15),4.5,IF(AND(G134&gt;=0.439,G134&lt;0.622,H134&lt;13.29,A134&lt;7.05,F134&gt;=2.5,A134&gt;=5.3,B134&lt;3.15),5.667,IF(AND(G134&lt;0.227,H134&gt;=8.834,G134&lt;0.858,D134&lt;0.45,A134&lt;5.05,A134&lt;5.85,B134&gt;=3.15),1.4,IF(AND(G134&gt;=0.227,H134&gt;=8.834,G134&lt;0.858,D134&lt;0.45,A134&lt;5.05,A134&lt;5.85,B134&gt;=3.15),1.3,IF(AND(G134&gt;=0.934,B134&lt;3.75,D134&lt;0.35,B134&gt;=3.35,A134&gt;=5.05,A134&lt;5.85,B134&gt;=3.15),1.7,IF(AND(G134&lt;0.823,B134&gt;=3.75,D134&lt;0.35,B134&gt;=3.35,A134&gt;=5.05,A134&lt;5.85,B134&gt;=3.15),1.55,IF(AND(G134&gt;=0.823,B134&gt;=3.75,D134&lt;0.35,B134&gt;=3.35,A134&gt;=5.05,A134&lt;5.85,B134&gt;=3.15),1.5,IF(AND(A134&lt;6.2,H134&lt;12.206,A134&lt;6.8,A134&gt;=6.05,D134&gt;=1.35,F134&lt;2.5,A134&gt;=5.3,B134&lt;3.15),4.6,IF(AND(A134&gt;=6.2,H134&lt;12.206,A134&lt;6.8,A134&gt;=6.05,D134&gt;=1.35,F134&lt;2.5,A134&gt;=5.3,B134&lt;3.15),4.74,IF(AND(H134&gt;=10.667,G134&lt;0.439,G134&lt;0.622,H134&lt;13.29,A134&lt;7.05,F134&gt;=2.5,A134&gt;=5.3,B134&lt;3.15),5.6,IF(AND(H134&lt;13.67,G134&lt;0.934,B134&lt;3.75,D134&lt;0.35,B134&gt;=3.35,A134&gt;=5.05,A134&lt;5.85,B134&gt;=3.15),1.48,IF(AND(H134&gt;=13.67,G134&lt;0.934,B134&lt;3.75,D134&lt;0.35,B134&gt;=3.35,A134&gt;=5.05,A134&lt;5.85,B134&gt;=3.15),1.3,IF(AND(G134&lt;0.301,H134&lt;10.667,G134&lt;0.439,G134&lt;0.622,H134&lt;13.29,A134&lt;7.05,F134&gt;=2.5,A134&gt;=5.3,B134&lt;3.15),5.2,IF(AND(G134&gt;=0.301,H134&lt;10.667,G134&lt;0.439,G134&lt;0.622,H134&lt;13.29,A134&lt;7.05,F134&gt;=2.5,A134&gt;=5.3,B134&lt;3.15),5.067,"shouldnthappen"))))))))))))))))))))))))))))))))))</f>
        <v>6.22</v>
      </c>
      <c r="BE134" s="1" t="n">
        <f aca="false">IF(AND(B134&gt;=3.85,A134&gt;=5.05,F134&lt;1.5),1.4,IF(AND(A134&lt;5.25,A134&lt;5.75,F134&gt;=1.5),3.15,IF(AND(A134&lt;4.95,B134&lt;3.15,A134&lt;5.05,F134&lt;1.5),1.46,IF(AND(A134&gt;=4.95,B134&lt;3.15,A134&lt;5.05,F134&lt;1.5),1.6,IF(AND(H134&lt;8.834,B134&gt;=3.15,A134&lt;5.05,F134&lt;1.5),1.4,IF(AND(D134&lt;0.25,B134&lt;3.85,A134&gt;=5.05,F134&lt;1.5),1.48,IF(AND(D134&gt;=0.25,B134&lt;3.85,A134&gt;=5.05,F134&lt;1.5),1.7,IF(AND(F134&gt;=2.5,A134&gt;=5.25,A134&lt;5.75,F134&gt;=1.5),4.9,IF(AND(H134&lt;12.45,H134&gt;=8.834,B134&gt;=3.15,A134&lt;5.05,F134&lt;1.5),1.25,IF(AND(H134&gt;=12.45,H134&gt;=8.834,B134&gt;=3.15,A134&lt;5.05,F134&lt;1.5),1.32,IF(AND(G134&lt;0.283,F134&lt;2.5,A134&gt;=5.25,A134&lt;5.75,F134&gt;=1.5),4.3,IF(AND(H134&lt;6.712,H134&lt;11.275,D134&lt;1.55,A134&gt;=5.75,F134&gt;=1.5),5,IF(AND(H134&lt;13.101,H134&gt;=11.275,D134&lt;1.55,A134&gt;=5.75,F134&gt;=1.5),3.933,IF(AND(H134&gt;=13.101,H134&gt;=11.275,D134&lt;1.55,A134&gt;=5.75,F134&gt;=1.5),4.5,IF(AND(A134&gt;=7.3,D134&lt;2.45,D134&gt;=1.55,A134&gt;=5.75,F134&gt;=1.5),6.7,IF(AND(B134&lt;3.45,D134&gt;=2.45,D134&gt;=1.55,A134&gt;=5.75,F134&gt;=1.5),5.925,IF(AND(B134&gt;=3.45,D134&gt;=2.45,D134&gt;=1.55,A134&gt;=5.75,F134&gt;=1.5),6.1,IF(AND(B134&gt;=2.8,G134&gt;=0.283,F134&lt;2.5,A134&gt;=5.25,A134&lt;5.75,F134&gt;=1.5),4.2,IF(AND(D134&lt;1.35,H134&gt;=6.712,H134&lt;11.275,D134&lt;1.55,A134&gt;=5.75,F134&gt;=1.5),4.35,IF(AND(D134&lt;1.05,B134&lt;2.8,G134&gt;=0.283,F134&lt;2.5,A134&gt;=5.25,A134&lt;5.75,F134&gt;=1.5),3.567,IF(AND(D134&gt;=1.05,B134&lt;2.8,G134&gt;=0.283,F134&lt;2.5,A134&gt;=5.25,A134&lt;5.75,F134&gt;=1.5),3.925,IF(AND(B134&lt;2.65,D134&gt;=1.35,H134&gt;=6.712,H134&lt;11.275,D134&lt;1.55,A134&gt;=5.75,F134&gt;=1.5),4.9,IF(AND(B134&gt;=2.65,D134&gt;=1.35,H134&gt;=6.712,H134&lt;11.275,D134&lt;1.55,A134&gt;=5.75,F134&gt;=1.5),4.625,IF(AND(H134&gt;=14.683,G134&gt;=0.628,A134&lt;7.3,D134&lt;2.45,D134&gt;=1.55,A134&gt;=5.75,F134&gt;=1.5),5.4,IF(AND(D134&lt;1.95,H134&lt;8.884,G134&lt;0.628,A134&lt;7.3,D134&lt;2.45,D134&gt;=1.55,A134&gt;=5.75,F134&gt;=1.5),5.1,IF(AND(D134&gt;=1.95,H134&lt;8.884,G134&lt;0.628,A134&lt;7.3,D134&lt;2.45,D134&gt;=1.55,A134&gt;=5.75,F134&gt;=1.5),5.22,IF(AND(A134&lt;6.05,H134&gt;=8.884,G134&lt;0.628,A134&lt;7.3,D134&lt;2.45,D134&gt;=1.55,A134&gt;=5.75,F134&gt;=1.5),5.1,IF(AND(G134&lt;0.817,H134&lt;14.683,G134&gt;=0.628,A134&lt;7.3,D134&lt;2.45,D134&gt;=1.55,A134&gt;=5.75,F134&gt;=1.5),4.967,IF(AND(G134&gt;=0.817,H134&lt;14.683,G134&gt;=0.628,A134&lt;7.3,D134&lt;2.45,D134&gt;=1.55,A134&gt;=5.75,F134&gt;=1.5),5.1,IF(AND(H134&lt;9.637,A134&gt;=6.05,H134&gt;=8.884,G134&lt;0.628,A134&lt;7.3,D134&lt;2.45,D134&gt;=1.55,A134&gt;=5.75,F134&gt;=1.5),5.9,IF(AND(D134&lt;1.85,H134&gt;=9.637,A134&gt;=6.05,H134&gt;=8.884,G134&lt;0.628,A134&lt;7.3,D134&lt;2.45,D134&gt;=1.55,A134&gt;=5.75,F134&gt;=1.5),5.733,IF(AND(G134&gt;=0.388,D134&gt;=1.85,H134&gt;=9.637,A134&gt;=6.05,H134&gt;=8.884,G134&lt;0.628,A134&lt;7.3,D134&lt;2.45,D134&gt;=1.55,A134&gt;=5.75,F134&gt;=1.5),5.64,IF(AND(B134&lt;2.95,G134&lt;0.388,D134&gt;=1.85,H134&gt;=9.637,A134&gt;=6.05,H134&gt;=8.884,G134&lt;0.628,A134&lt;7.3,D134&lt;2.45,D134&gt;=1.55,A134&gt;=5.75,F134&gt;=1.5),5.5,IF(AND(B134&gt;=2.95,G134&lt;0.388,D134&gt;=1.85,H134&gt;=9.637,A134&gt;=6.05,H134&gt;=8.884,G134&lt;0.628,A134&lt;7.3,D134&lt;2.45,D134&gt;=1.55,A134&gt;=5.75,F134&gt;=1.5),5.333,"shouldnthappen"))))))))))))))))))))))))))))))))))</f>
        <v>6.7</v>
      </c>
      <c r="BF134" s="1" t="n">
        <f aca="false">IF(AND(D134&gt;=0.35,F134&lt;1.5),1.65,IF(AND(H134&gt;=16.227,D134&gt;=1.55,F134&gt;=1.5),6.533,IF(AND(A134&gt;=5.45,G134&lt;0.174,D134&lt;0.35,F134&lt;1.5),1.7,IF(AND(D134&lt;0.15,G134&gt;=0.174,D134&lt;0.35,F134&lt;1.5),1.38,IF(AND(D134&gt;=1.15,D134&lt;1.25,D134&lt;1.55,F134&gt;=1.5),3.967,IF(AND(H134&lt;8.376,A134&lt;5.45,G134&lt;0.174,D134&lt;0.35,F134&lt;1.5),1.4,IF(AND(H134&gt;=8.376,A134&lt;5.45,G134&lt;0.174,D134&lt;0.35,F134&lt;1.5),1.5,IF(AND(B134&lt;3.1,D134&gt;=0.15,G134&gt;=0.174,D134&lt;0.35,F134&lt;1.5),1.475,IF(AND(H134&lt;10.258,D134&lt;1.15,D134&lt;1.25,D134&lt;1.55,F134&gt;=1.5),3.24,IF(AND(H134&gt;=10.258,D134&lt;1.15,D134&lt;1.25,D134&lt;1.55,F134&gt;=1.5),3.875,IF(AND(F134&gt;=2.5,H134&lt;10.927,D134&gt;=1.25,D134&lt;1.55,F134&gt;=1.5),5.05,IF(AND(D134&lt;1.35,H134&gt;=10.927,D134&gt;=1.25,D134&lt;1.55,F134&gt;=1.5),4.25,IF(AND(A134&gt;=6.95,D134&lt;1.75,H134&lt;16.227,D134&gt;=1.55,F134&gt;=1.5),5.8,IF(AND(B134&lt;3.3,B134&gt;=3.1,D134&gt;=0.15,G134&gt;=0.174,D134&lt;0.35,F134&lt;1.5),1.3,IF(AND(H134&lt;12.278,D134&gt;=1.35,H134&gt;=10.927,D134&gt;=1.25,D134&lt;1.55,F134&gt;=1.5),4.9,IF(AND(G134&lt;0.226,A134&lt;6.95,D134&lt;1.75,H134&lt;16.227,D134&gt;=1.55,F134&gt;=1.5),5,IF(AND(G134&gt;=0.226,A134&lt;6.95,D134&lt;1.75,H134&lt;16.227,D134&gt;=1.55,F134&gt;=1.5),4.62,IF(AND(H134&lt;9.35,B134&lt;2.95,D134&gt;=1.75,H134&lt;16.227,D134&gt;=1.55,F134&gt;=1.5),6.3,IF(AND(H134&gt;=9.35,B134&lt;2.95,D134&gt;=1.75,H134&lt;16.227,D134&gt;=1.55,F134&gt;=1.5),5.58,IF(AND(A134&lt;5.05,B134&gt;=3.3,B134&gt;=3.1,D134&gt;=0.15,G134&gt;=0.174,D134&lt;0.35,F134&lt;1.5),1.35,IF(AND(A134&gt;=5.05,B134&gt;=3.3,B134&gt;=3.1,D134&gt;=0.15,G134&gt;=0.174,D134&lt;0.35,F134&lt;1.5),1.46,IF(AND(B134&lt;2.8,A134&lt;5.65,F134&lt;2.5,H134&lt;10.927,D134&gt;=1.25,D134&lt;1.55,F134&gt;=1.5),4.075,IF(AND(B134&gt;=2.8,A134&lt;5.65,F134&lt;2.5,H134&lt;10.927,D134&gt;=1.25,D134&lt;1.55,F134&gt;=1.5),3.933,IF(AND(A134&lt;6.25,A134&gt;=5.65,F134&lt;2.5,H134&lt;10.927,D134&gt;=1.25,D134&lt;1.55,F134&gt;=1.5),4.533,IF(AND(A134&gt;=6.25,A134&gt;=5.65,F134&lt;2.5,H134&lt;10.927,D134&gt;=1.25,D134&lt;1.55,F134&gt;=1.5),4.3,IF(AND(A134&lt;6.5,H134&gt;=12.278,D134&gt;=1.35,H134&gt;=10.927,D134&gt;=1.25,D134&lt;1.55,F134&gt;=1.5),4.55,IF(AND(A134&gt;=6.5,H134&gt;=12.278,D134&gt;=1.35,H134&gt;=10.927,D134&gt;=1.25,D134&lt;1.55,F134&gt;=1.5),4.775,IF(AND(H134&lt;9.884,D134&lt;2.1,B134&gt;=2.95,D134&gt;=1.75,H134&lt;16.227,D134&gt;=1.55,F134&gt;=1.5),5.5,IF(AND(H134&gt;=9.884,D134&lt;2.1,B134&gt;=2.95,D134&gt;=1.75,H134&lt;16.227,D134&gt;=1.55,F134&gt;=1.5),5.1,IF(AND(H134&lt;10.393,D134&gt;=2.1,B134&gt;=2.95,D134&gt;=1.75,H134&lt;16.227,D134&gt;=1.55,F134&gt;=1.5),5.74,IF(AND(D134&lt;2.25,H134&gt;=10.393,D134&gt;=2.1,B134&gt;=2.95,D134&gt;=1.75,H134&lt;16.227,D134&gt;=1.55,F134&gt;=1.5),5.8,IF(AND(D134&gt;=2.25,H134&gt;=10.393,D134&gt;=2.1,B134&gt;=2.95,D134&gt;=1.75,H134&lt;16.227,D134&gt;=1.55,F134&gt;=1.5),5.4,"shouldnthappen"))))))))))))))))))))))))))))))))</f>
        <v>6.533</v>
      </c>
      <c r="BG134" s="1" t="n">
        <f aca="false">IF(AND(G134&lt;0.096,A134&lt;5.45),2.95,IF(AND(F134&gt;=1.5,G134&gt;=0.096,A134&lt;5.45),3,IF(AND(D134&lt;0.6,A134&lt;5.9,A134&gt;=5.45),1.4,IF(AND(F134&gt;=2.5,D134&gt;=0.6,A134&lt;5.9,A134&gt;=5.45),5.1,IF(AND(A134&lt;7.45,A134&gt;=7.05,A134&gt;=5.9,A134&gt;=5.45),6.167,IF(AND(B134&gt;=3.55,G134&lt;0.587,F134&lt;1.5,G134&gt;=0.096,A134&lt;5.45),1,IF(AND(A134&lt;5.05,G134&gt;=0.587,F134&lt;1.5,G134&gt;=0.096,A134&lt;5.45),1.35,IF(AND(B134&lt;2.75,D134&lt;1.7,A134&lt;7.05,A134&gt;=5.9,A134&gt;=5.45),4.9,IF(AND(A134&lt;6.2,D134&gt;=1.7,A134&lt;7.05,A134&gt;=5.9,A134&gt;=5.45),4.833,IF(AND(H134&lt;17.32,A134&gt;=7.45,A134&gt;=7.05,A134&gt;=5.9,A134&gt;=5.45),6.68,IF(AND(H134&gt;=17.32,A134&gt;=7.45,A134&gt;=7.05,A134&gt;=5.9,A134&gt;=5.45),6.4,IF(AND(G134&lt;0.161,B134&lt;3.55,G134&lt;0.587,F134&lt;1.5,G134&gt;=0.096,A134&lt;5.45),1.5,IF(AND(H134&lt;11.016,A134&gt;=5.05,G134&gt;=0.587,F134&lt;1.5,G134&gt;=0.096,A134&lt;5.45),1.633,IF(AND(H134&lt;11.001,G134&lt;0.372,F134&lt;2.5,D134&gt;=0.6,A134&lt;5.9,A134&gt;=5.45),4.133,IF(AND(H134&gt;=11.001,G134&lt;0.372,F134&lt;2.5,D134&gt;=0.6,A134&lt;5.9,A134&gt;=5.45),4.3,IF(AND(H134&lt;6.808,G134&gt;=0.372,F134&lt;2.5,D134&gt;=0.6,A134&lt;5.9,A134&gt;=5.45),4,IF(AND(A134&gt;=6.75,B134&gt;=2.75,D134&lt;1.7,A134&lt;7.05,A134&gt;=5.9,A134&gt;=5.45),4.84,IF(AND(H134&lt;12.467,G134&gt;=0.161,B134&lt;3.55,G134&lt;0.587,F134&lt;1.5,G134&gt;=0.096,A134&lt;5.45),1.3,IF(AND(D134&lt;0.25,H134&gt;=11.016,A134&gt;=5.05,G134&gt;=0.587,F134&lt;1.5,G134&gt;=0.096,A134&lt;5.45),1.52,IF(AND(D134&gt;=0.25,H134&gt;=11.016,A134&gt;=5.05,G134&gt;=0.587,F134&lt;1.5,G134&gt;=0.096,A134&lt;5.45),1.5,IF(AND(H134&lt;11.218,H134&gt;=6.808,G134&gt;=0.372,F134&lt;2.5,D134&gt;=0.6,A134&lt;5.9,A134&gt;=5.45),3.7,IF(AND(H134&gt;=11.218,H134&gt;=6.808,G134&gt;=0.372,F134&lt;2.5,D134&gt;=0.6,A134&lt;5.9,A134&gt;=5.45),3.9,IF(AND(B134&lt;2.95,A134&lt;6.75,B134&gt;=2.75,D134&lt;1.7,A134&lt;7.05,A134&gt;=5.9,A134&gt;=5.45),4.2,IF(AND(B134&gt;=2.95,A134&lt;6.75,B134&gt;=2.75,D134&lt;1.7,A134&lt;7.05,A134&gt;=5.9,A134&gt;=5.45),4.6,IF(AND(D134&gt;=2.45,A134&lt;6.85,A134&gt;=6.2,D134&gt;=1.7,A134&lt;7.05,A134&gt;=5.9,A134&gt;=5.45),5.9,IF(AND(G134&lt;0.312,A134&gt;=6.85,A134&gt;=6.2,D134&gt;=1.7,A134&lt;7.05,A134&gt;=5.9,A134&gt;=5.45),5.1,IF(AND(G134&gt;=0.312,A134&gt;=6.85,A134&gt;=6.2,D134&gt;=1.7,A134&lt;7.05,A134&gt;=5.9,A134&gt;=5.45),5.4,IF(AND(G134&lt;0.251,H134&gt;=12.467,G134&gt;=0.161,B134&lt;3.55,G134&lt;0.587,F134&lt;1.5,G134&gt;=0.096,A134&lt;5.45),1.35,IF(AND(G134&gt;=0.251,H134&gt;=12.467,G134&gt;=0.161,B134&lt;3.55,G134&lt;0.587,F134&lt;1.5,G134&gt;=0.096,A134&lt;5.45),1.467,IF(AND(G134&gt;=0.628,D134&lt;2.45,A134&lt;6.85,A134&gt;=6.2,D134&gt;=1.7,A134&lt;7.05,A134&gt;=5.9,A134&gt;=5.45),5.1,IF(AND(A134&gt;=6.75,G134&lt;0.628,D134&lt;2.45,A134&lt;6.85,A134&gt;=6.2,D134&gt;=1.7,A134&lt;7.05,A134&gt;=5.9,A134&gt;=5.45),5.9,IF(AND(H134&lt;11.824,A134&lt;6.75,G134&lt;0.628,D134&lt;2.45,A134&lt;6.85,A134&gt;=6.2,D134&gt;=1.7,A134&lt;7.05,A134&gt;=5.9,A134&gt;=5.45),5.44,IF(AND(H134&lt;14.378,H134&gt;=11.824,A134&lt;6.75,G134&lt;0.628,D134&lt;2.45,A134&lt;6.85,A134&gt;=6.2,D134&gt;=1.7,A134&lt;7.05,A134&gt;=5.9,A134&gt;=5.45),5.6,IF(AND(H134&gt;=14.378,H134&gt;=11.824,A134&lt;6.75,G134&lt;0.628,D134&lt;2.45,A134&lt;6.85,A134&gt;=6.2,D134&gt;=1.7,A134&lt;7.05,A134&gt;=5.9,A134&gt;=5.45),5.8,"shouldnthappen"))))))))))))))))))))))))))))))))))</f>
        <v>6.4</v>
      </c>
      <c r="BH134" s="1" t="n">
        <f aca="false">IF(AND(G134&gt;=0.905,F134&lt;1.5),1.8,IF(AND(H134&lt;5.523,G134&lt;0.905,F134&lt;1.5),1,IF(AND(D134&gt;=0.4,H134&gt;=5.523,G134&lt;0.905,F134&lt;1.5),1.7,IF(AND(G134&gt;=0.878,D134&lt;1.35,F134&lt;2.5,F134&gt;=1.5),4.4,IF(AND(A134&lt;5.4,D134&gt;=1.35,F134&lt;2.5,F134&gt;=1.5),3.9,IF(AND(G134&lt;0.177,B134&lt;3.15,F134&gt;=2.5,F134&gt;=1.5),6.15,IF(AND(H134&lt;10.393,B134&gt;=3.15,F134&gt;=2.5,F134&gt;=1.5),5.94,IF(AND(H134&gt;=10.393,B134&gt;=3.15,F134&gt;=2.5,F134&gt;=1.5),5.467,IF(AND(D134&gt;=1.25,G134&lt;0.878,D134&lt;1.35,F134&lt;2.5,F134&gt;=1.5),4.18,IF(AND(G134&gt;=0.709,A134&gt;=5.4,D134&gt;=1.35,F134&lt;2.5,F134&gt;=1.5),4.9,IF(AND(B134&lt;2.6,G134&gt;=0.177,B134&lt;3.15,F134&gt;=2.5,F134&gt;=1.5),4.8,IF(AND(A134&lt;4.35,A134&lt;5.05,D134&lt;0.4,H134&gt;=5.523,G134&lt;0.905,F134&lt;1.5),1.1,IF(AND(A134&gt;=5.6,A134&gt;=5.05,D134&lt;0.4,H134&gt;=5.523,G134&lt;0.905,F134&lt;1.5),1.7,IF(AND(D134&lt;1.05,D134&lt;1.25,G134&lt;0.878,D134&lt;1.35,F134&lt;2.5,F134&gt;=1.5),3.6,IF(AND(D134&gt;=1.55,G134&lt;0.709,A134&gt;=5.4,D134&gt;=1.35,F134&lt;2.5,F134&gt;=1.5),4.975,IF(AND(D134&lt;1.7,B134&gt;=2.6,G134&gt;=0.177,B134&lt;3.15,F134&gt;=2.5,F134&gt;=1.5),5.8,IF(AND(B134&lt;3.15,A134&gt;=4.35,A134&lt;5.05,D134&lt;0.4,H134&gt;=5.523,G134&lt;0.905,F134&lt;1.5),1.46,IF(AND(A134&gt;=5.45,A134&lt;5.6,A134&gt;=5.05,D134&lt;0.4,H134&gt;=5.523,G134&lt;0.905,F134&lt;1.5),1.35,IF(AND(H134&lt;10.974,D134&gt;=1.05,D134&lt;1.25,G134&lt;0.878,D134&lt;1.35,F134&lt;2.5,F134&gt;=1.5),3.8,IF(AND(H134&gt;=13.654,D134&lt;1.55,G134&lt;0.709,A134&gt;=5.4,D134&gt;=1.35,F134&lt;2.5,F134&gt;=1.5),4.725,IF(AND(A134&lt;4.5,B134&gt;=3.15,A134&gt;=4.35,A134&lt;5.05,D134&lt;0.4,H134&gt;=5.523,G134&lt;0.905,F134&lt;1.5),1.3,IF(AND(G134&lt;0.676,A134&lt;5.45,A134&lt;5.6,A134&gt;=5.05,D134&lt;0.4,H134&gt;=5.523,G134&lt;0.905,F134&lt;1.5),1.5,IF(AND(G134&gt;=0.676,A134&lt;5.45,A134&lt;5.6,A134&gt;=5.05,D134&lt;0.4,H134&gt;=5.523,G134&lt;0.905,F134&lt;1.5),1.55,IF(AND(A134&lt;5.7,H134&gt;=10.974,D134&gt;=1.05,D134&lt;1.25,G134&lt;0.878,D134&lt;1.35,F134&lt;2.5,F134&gt;=1.5),3.9,IF(AND(A134&gt;=5.7,H134&gt;=10.974,D134&gt;=1.05,D134&lt;1.25,G134&lt;0.878,D134&lt;1.35,F134&lt;2.5,F134&gt;=1.5),3.933,IF(AND(G134&gt;=0.644,H134&lt;13.654,D134&lt;1.55,G134&lt;0.709,A134&gt;=5.4,D134&gt;=1.35,F134&lt;2.5,F134&gt;=1.5),4.4,IF(AND(B134&lt;2.9,A134&lt;6.2,D134&gt;=1.7,B134&gt;=2.6,G134&gt;=0.177,B134&lt;3.15,F134&gt;=2.5,F134&gt;=1.5),5.02,IF(AND(B134&gt;=2.9,A134&lt;6.2,D134&gt;=1.7,B134&gt;=2.6,G134&gt;=0.177,B134&lt;3.15,F134&gt;=2.5,F134&gt;=1.5),4.8,IF(AND(D134&lt;2.2,A134&gt;=6.2,D134&gt;=1.7,B134&gt;=2.6,G134&gt;=0.177,B134&lt;3.15,F134&gt;=2.5,F134&gt;=1.5),5.325,IF(AND(D134&gt;=2.2,A134&gt;=6.2,D134&gt;=1.7,B134&gt;=2.6,G134&gt;=0.177,B134&lt;3.15,F134&gt;=2.5,F134&gt;=1.5),5.1,IF(AND(D134&lt;0.25,A134&gt;=4.5,B134&gt;=3.15,A134&gt;=4.35,A134&lt;5.05,D134&lt;0.4,H134&gt;=5.523,G134&lt;0.905,F134&lt;1.5),1.357,IF(AND(D134&gt;=0.25,A134&gt;=4.5,B134&gt;=3.15,A134&gt;=4.35,A134&lt;5.05,D134&lt;0.4,H134&gt;=5.523,G134&lt;0.905,F134&lt;1.5),1.333,IF(AND(H134&lt;10.723,G134&lt;0.644,H134&lt;13.654,D134&lt;1.55,G134&lt;0.709,A134&gt;=5.4,D134&gt;=1.35,F134&lt;2.5,F134&gt;=1.5),4.6,IF(AND(H134&gt;=10.723,G134&lt;0.644,H134&lt;13.654,D134&lt;1.55,G134&lt;0.709,A134&gt;=5.4,D134&gt;=1.35,F134&lt;2.5,F134&gt;=1.5),4.5,"shouldnthappen"))))))))))))))))))))))))))))))))))</f>
        <v>5.467</v>
      </c>
      <c r="BI134" s="1" t="n">
        <f aca="false">IF(AND(D134&gt;=0.8,A134&lt;5.45),3.9,IF(AND(D134&gt;=0.45,D134&lt;0.8,A134&lt;5.45),1.66,IF(AND(H134&lt;16.447,B134&gt;=3.45,A134&gt;=5.45),1.525,IF(AND(H134&gt;=16.447,B134&gt;=3.45,A134&gt;=5.45),6.4,IF(AND(H134&lt;5.245,D134&lt;0.45,D134&lt;0.8,A134&lt;5.45),1,IF(AND(A134&gt;=7.2,G134&lt;0.154,B134&lt;3.45,A134&gt;=5.45),6.7,IF(AND(D134&lt;1.65,A134&lt;7.2,G134&lt;0.154,B134&lt;3.45,A134&gt;=5.45),4.7,IF(AND(D134&gt;=1.65,A134&lt;7.2,G134&lt;0.154,B134&lt;3.45,A134&gt;=5.45),5.52,IF(AND(D134&gt;=0.25,A134&lt;5.05,H134&gt;=5.245,D134&lt;0.45,D134&lt;0.8,A134&lt;5.45),1.35,IF(AND(H134&lt;6.089,A134&gt;=5.05,H134&gt;=5.245,D134&lt;0.45,D134&lt;0.8,A134&lt;5.45),1.7,IF(AND(D134&lt;1.2,B134&lt;2.6,A134&lt;5.75,G134&gt;=0.154,B134&lt;3.45,A134&gt;=5.45),3.85,IF(AND(D134&gt;=1.2,B134&lt;2.6,A134&lt;5.75,G134&gt;=0.154,B134&lt;3.45,A134&gt;=5.45),4,IF(AND(D134&gt;=1.65,B134&gt;=2.6,A134&lt;5.75,G134&gt;=0.154,B134&lt;3.45,A134&gt;=5.45),4.9,IF(AND(G134&lt;0.353,F134&lt;2.5,A134&gt;=5.75,G134&gt;=0.154,B134&lt;3.45,A134&gt;=5.45),4.25,IF(AND(A134&gt;=7.25,F134&gt;=2.5,A134&gt;=5.75,G134&gt;=0.154,B134&lt;3.45,A134&gt;=5.45),6.45,IF(AND(H134&lt;11.218,D134&lt;0.25,A134&lt;5.05,H134&gt;=5.245,D134&lt;0.45,D134&lt;0.8,A134&lt;5.45),1.42,IF(AND(G134&lt;0.517,H134&gt;=6.089,A134&gt;=5.05,H134&gt;=5.245,D134&lt;0.45,D134&lt;0.8,A134&lt;5.45),1.44,IF(AND(G134&gt;=0.517,H134&gt;=6.089,A134&gt;=5.05,H134&gt;=5.245,D134&lt;0.45,D134&lt;0.8,A134&lt;5.45),1.54,IF(AND(H134&gt;=10.194,D134&lt;1.65,B134&gt;=2.6,A134&lt;5.75,G134&gt;=0.154,B134&lt;3.45,A134&gt;=5.45),4.35,IF(AND(B134&gt;=3.15,G134&gt;=0.353,F134&lt;2.5,A134&gt;=5.75,G134&gt;=0.154,B134&lt;3.45,A134&gt;=5.45),4.7,IF(AND(H134&lt;7.716,A134&lt;7.25,F134&gt;=2.5,A134&gt;=5.75,G134&gt;=0.154,B134&lt;3.45,A134&gt;=5.45),5.04,IF(AND(G134&lt;0.175,H134&gt;=11.218,D134&lt;0.25,A134&lt;5.05,H134&gt;=5.245,D134&lt;0.45,D134&lt;0.8,A134&lt;5.45),1.5,IF(AND(H134&lt;7.713,H134&lt;10.194,D134&lt;1.65,B134&gt;=2.6,A134&lt;5.75,G134&gt;=0.154,B134&lt;3.45,A134&gt;=5.45),4.1,IF(AND(H134&gt;=7.713,H134&lt;10.194,D134&lt;1.65,B134&gt;=2.6,A134&lt;5.75,G134&gt;=0.154,B134&lt;3.45,A134&gt;=5.45),4.2,IF(AND(B134&gt;=3.05,B134&lt;3.15,G134&gt;=0.353,F134&lt;2.5,A134&gt;=5.75,G134&gt;=0.154,B134&lt;3.45,A134&gt;=5.45),4.4,IF(AND(D134&gt;=2.45,H134&gt;=7.716,A134&lt;7.25,F134&gt;=2.5,A134&gt;=5.75,G134&gt;=0.154,B134&lt;3.45,A134&gt;=5.45),5.85,IF(AND(D134&lt;0.15,G134&gt;=0.175,H134&gt;=11.218,D134&lt;0.25,A134&lt;5.05,H134&gt;=5.245,D134&lt;0.45,D134&lt;0.8,A134&lt;5.45),1.1,IF(AND(H134&gt;=16.317,B134&lt;3.05,B134&lt;3.15,G134&gt;=0.353,F134&lt;2.5,A134&gt;=5.75,G134&gt;=0.154,B134&lt;3.45,A134&gt;=5.45),4.8,IF(AND(G134&gt;=0.857,D134&lt;2.45,H134&gt;=7.716,A134&lt;7.25,F134&gt;=2.5,A134&gt;=5.75,G134&gt;=0.154,B134&lt;3.45,A134&gt;=5.45),5.05,IF(AND(G134&lt;0.245,D134&gt;=0.15,G134&gt;=0.175,H134&gt;=11.218,D134&lt;0.25,A134&lt;5.05,H134&gt;=5.245,D134&lt;0.45,D134&lt;0.8,A134&lt;5.45),1.3,IF(AND(G134&gt;=0.245,D134&gt;=0.15,G134&gt;=0.175,H134&gt;=11.218,D134&lt;0.25,A134&lt;5.05,H134&gt;=5.245,D134&lt;0.45,D134&lt;0.8,A134&lt;5.45),1.22,IF(AND(B134&lt;2.85,H134&lt;16.317,B134&lt;3.05,B134&lt;3.15,G134&gt;=0.353,F134&lt;2.5,A134&gt;=5.75,G134&gt;=0.154,B134&lt;3.45,A134&gt;=5.45),4.6,IF(AND(B134&gt;=2.85,H134&lt;16.317,B134&lt;3.05,B134&lt;3.15,G134&gt;=0.353,F134&lt;2.5,A134&gt;=5.75,G134&gt;=0.154,B134&lt;3.45,A134&gt;=5.45),4.633,IF(AND(D134&lt;1.85,G134&lt;0.857,D134&lt;2.45,H134&gt;=7.716,A134&lt;7.25,F134&gt;=2.5,A134&gt;=5.75,G134&gt;=0.154,B134&lt;3.45,A134&gt;=5.45),5.8,IF(AND(H134&lt;11.297,D134&gt;=1.85,G134&lt;0.857,D134&lt;2.45,H134&gt;=7.716,A134&lt;7.25,F134&gt;=2.5,A134&gt;=5.75,G134&gt;=0.154,B134&lt;3.45,A134&gt;=5.45),5.3,IF(AND(G134&lt;0.388,H134&gt;=11.297,D134&gt;=1.85,G134&lt;0.857,D134&lt;2.45,H134&gt;=7.716,A134&lt;7.25,F134&gt;=2.5,A134&gt;=5.75,G134&gt;=0.154,B134&lt;3.45,A134&gt;=5.45),5.4,IF(AND(G134&gt;=0.388,H134&gt;=11.297,D134&gt;=1.85,G134&lt;0.857,D134&lt;2.45,H134&gt;=7.716,A134&lt;7.25,F134&gt;=2.5,A134&gt;=5.75,G134&gt;=0.154,B134&lt;3.45,A134&gt;=5.45),5.6,"shouldnthappen")))))))))))))))))))))))))))))))))))))</f>
        <v>6.4</v>
      </c>
      <c r="BJ134" s="1" t="n">
        <f aca="false">IF(AND(F134&gt;=2,B134&gt;=3.35),6.1,IF(AND(H134&gt;=12.719,F134&lt;1.5,B134&lt;3.35),1.567,IF(AND(H134&lt;5.245,F134&lt;2,B134&gt;=3.35),1,IF(AND(D134&lt;0.15,H134&lt;12.719,F134&lt;1.5,B134&lt;3.35),1.5,IF(AND(D134&gt;=0.35,H134&gt;=5.245,F134&lt;2,B134&gt;=3.35),1.6,IF(AND(A134&lt;4.9,D134&gt;=0.15,H134&lt;12.719,F134&lt;1.5,B134&lt;3.35),1.36,IF(AND(B134&lt;2.65,G134&lt;0.572,D134&lt;1.45,F134&gt;=1.5,B134&lt;3.35),3.5,IF(AND(A134&lt;6.1,F134&lt;2.5,D134&gt;=1.45,F134&gt;=1.5,B134&lt;3.35),5.1,IF(AND(G134&gt;=0.607,D134&lt;0.35,H134&gt;=5.245,F134&lt;2,B134&gt;=3.35),1.65,IF(AND(G134&lt;0.546,A134&gt;=4.9,D134&gt;=0.15,H134&lt;12.719,F134&lt;1.5,B134&lt;3.35),1.2,IF(AND(G134&gt;=0.546,A134&gt;=4.9,D134&gt;=0.15,H134&lt;12.719,F134&lt;1.5,B134&lt;3.35),1.4,IF(AND(A134&gt;=6.3,B134&gt;=2.65,G134&lt;0.572,D134&lt;1.45,F134&gt;=1.5,B134&lt;3.35),4.8,IF(AND(D134&lt;1.15,B134&lt;2.85,G134&gt;=0.572,D134&lt;1.45,F134&gt;=1.5,B134&lt;3.35),3.9,IF(AND(B134&gt;=3.15,B134&gt;=2.85,G134&gt;=0.572,D134&lt;1.45,F134&gt;=1.5,B134&lt;3.35),4.7,IF(AND(B134&lt;2.95,A134&gt;=6.1,F134&lt;2.5,D134&gt;=1.45,F134&gt;=1.5,B134&lt;3.35),4.533,IF(AND(B134&gt;=2.95,A134&gt;=6.1,F134&lt;2.5,D134&gt;=1.45,F134&gt;=1.5,B134&lt;3.35),4.75,IF(AND(A134&gt;=6.7,G134&lt;0.107,F134&gt;=2.5,D134&gt;=1.45,F134&gt;=1.5,B134&lt;3.35),5.7,IF(AND(G134&gt;=0.385,G134&lt;0.607,D134&lt;0.35,H134&gt;=5.245,F134&lt;2,B134&gt;=3.35),1.325,IF(AND(D134&lt;1.25,A134&lt;6.3,B134&gt;=2.65,G134&lt;0.572,D134&lt;1.45,F134&gt;=1.5,B134&lt;3.35),4,IF(AND(D134&gt;=1.25,A134&lt;6.3,B134&gt;=2.65,G134&lt;0.572,D134&lt;1.45,F134&gt;=1.5,B134&lt;3.35),4.18,IF(AND(G134&lt;0.907,D134&gt;=1.15,B134&lt;2.85,G134&gt;=0.572,D134&lt;1.45,F134&gt;=1.5,B134&lt;3.35),4,IF(AND(G134&gt;=0.907,D134&gt;=1.15,B134&lt;2.85,G134&gt;=0.572,D134&lt;1.45,F134&gt;=1.5,B134&lt;3.35),4.4,IF(AND(H134&lt;8.326,B134&lt;3.15,B134&gt;=2.85,G134&gt;=0.572,D134&lt;1.45,F134&gt;=1.5,B134&lt;3.35),3.6,IF(AND(H134&gt;=8.326,B134&lt;3.15,B134&gt;=2.85,G134&gt;=0.572,D134&lt;1.45,F134&gt;=1.5,B134&lt;3.35),4.48,IF(AND(B134&lt;2.95,A134&lt;6.7,G134&lt;0.107,F134&gt;=2.5,D134&gt;=1.45,F134&gt;=1.5,B134&lt;3.35),5.6,IF(AND(B134&gt;=2.95,A134&lt;6.7,G134&lt;0.107,F134&gt;=2.5,D134&gt;=1.45,F134&gt;=1.5,B134&lt;3.35),5.5,IF(AND(G134&lt;0.205,G134&lt;0.432,G134&gt;=0.107,F134&gt;=2.5,D134&gt;=1.45,F134&gt;=1.5,B134&lt;3.35),5.3,IF(AND(B134&gt;=3.05,G134&gt;=0.432,G134&gt;=0.107,F134&gt;=2.5,D134&gt;=1.45,F134&gt;=1.5,B134&lt;3.35),5.86,IF(AND(H134&gt;=14.057,G134&lt;0.385,G134&lt;0.607,D134&lt;0.35,H134&gt;=5.245,F134&lt;2,B134&gt;=3.35),1.7,IF(AND(D134&lt;1.7,G134&gt;=0.205,G134&lt;0.432,G134&gt;=0.107,F134&gt;=2.5,D134&gt;=1.45,F134&gt;=1.5,B134&lt;3.35),5,IF(AND(G134&lt;0.779,B134&lt;3.05,G134&gt;=0.432,G134&gt;=0.107,F134&gt;=2.5,D134&gt;=1.45,F134&gt;=1.5,B134&lt;3.35),4.9,IF(AND(G134&gt;=0.779,B134&lt;3.05,G134&gt;=0.432,G134&gt;=0.107,F134&gt;=2.5,D134&gt;=1.45,F134&gt;=1.5,B134&lt;3.35),5.533,IF(AND(D134&gt;=0.25,H134&lt;14.057,G134&lt;0.385,G134&lt;0.607,D134&lt;0.35,H134&gt;=5.245,F134&lt;2,B134&gt;=3.35),1.4,IF(AND(B134&lt;2.85,D134&gt;=1.7,G134&gt;=0.205,G134&lt;0.432,G134&gt;=0.107,F134&gt;=2.5,D134&gt;=1.45,F134&gt;=1.5,B134&lt;3.35),5.1,IF(AND(B134&gt;=2.85,D134&gt;=1.7,G134&gt;=0.205,G134&lt;0.432,G134&gt;=0.107,F134&gt;=2.5,D134&gt;=1.45,F134&gt;=1.5,B134&lt;3.35),5.15,IF(AND(A134&lt;5.1,D134&lt;0.25,H134&lt;14.057,G134&lt;0.385,G134&lt;0.607,D134&lt;0.35,H134&gt;=5.245,F134&lt;2,B134&gt;=3.35),1.4,IF(AND(A134&gt;=5.1,D134&lt;0.25,H134&lt;14.057,G134&lt;0.385,G134&lt;0.607,D134&lt;0.35,H134&gt;=5.245,F134&lt;2,B134&gt;=3.35),1.5,"shouldnthappen")))))))))))))))))))))))))))))))))))))</f>
        <v>6.1</v>
      </c>
    </row>
    <row r="135" customFormat="false" ht="13.8" hidden="false" customHeight="false" outlineLevel="0" collapsed="false">
      <c r="A135" s="1" t="n">
        <v>6.4</v>
      </c>
      <c r="B135" s="1" t="n">
        <v>2.8</v>
      </c>
      <c r="C135" s="1" t="n">
        <v>5.6</v>
      </c>
      <c r="D135" s="1" t="n">
        <v>2.2</v>
      </c>
      <c r="E135" s="1" t="s">
        <v>93</v>
      </c>
      <c r="F135" s="1" t="n">
        <v>3</v>
      </c>
      <c r="G135" s="1" t="n">
        <v>0.0658152538817376</v>
      </c>
      <c r="H135" s="16" t="n">
        <v>10.800238590315</v>
      </c>
      <c r="I135" s="11" t="n">
        <f aca="false">C135</f>
        <v>5.6</v>
      </c>
      <c r="J135" s="1" t="n">
        <f aca="false">AVERAGE(M135:BJ135)</f>
        <v>5.57588</v>
      </c>
      <c r="K135" s="15" t="n">
        <f aca="false">1-SQRT(VAR(M135:BJ135, I135)) / AVERAGE(M135:BJ135)</f>
        <v>0.968202822765993</v>
      </c>
      <c r="L135" s="1" t="n">
        <f aca="false">(J135-I135)/I135</f>
        <v>-0.00430714285714284</v>
      </c>
      <c r="M135" s="1" t="n">
        <f aca="false">IF(AND(H135&gt;=16.241,B135&gt;=3.35),6.4,IF(AND(D135&gt;=0.75,A135&lt;5.15,B135&lt;3.35),4.1,IF(AND(D135&gt;=1.5,H135&lt;16.241,B135&gt;=3.35),5.767,IF(AND(B135&gt;=3.25,D135&lt;0.75,A135&lt;5.15,B135&lt;3.35),1.58,IF(AND(A135&lt;4.95,D135&lt;1.5,H135&lt;16.241,B135&gt;=3.35),1.4,IF(AND(A135&lt;4.5,B135&lt;3.25,D135&lt;0.75,A135&lt;5.15,B135&lt;3.35),1.26,IF(AND(A135&gt;=4.5,B135&lt;3.25,D135&lt;0.75,A135&lt;5.15,B135&lt;3.35),1.48,IF(AND(G135&lt;0.356,H135&lt;12.557,D135&lt;1.45,A135&gt;=5.15,B135&lt;3.35),4.267,IF(AND(D135&lt;1.25,H135&gt;=12.557,D135&lt;1.45,A135&gt;=5.15,B135&lt;3.35),4.05,IF(AND(D135&gt;=1.35,G135&gt;=0.356,H135&lt;12.557,D135&lt;1.45,A135&gt;=5.15,B135&lt;3.35),4.25,IF(AND(H135&lt;15.086,D135&gt;=1.25,H135&gt;=12.557,D135&lt;1.45,A135&gt;=5.15,B135&lt;3.35),4.4,IF(AND(F135&lt;2.5,G135&gt;=0.44,D135&lt;2.05,D135&gt;=1.45,A135&gt;=5.15,B135&lt;3.35),4.7,IF(AND(H135&lt;10.391,B135&lt;3.15,D135&gt;=2.05,D135&gt;=1.45,A135&gt;=5.15,B135&lt;3.35),5.1,IF(AND(G135&lt;0.505,B135&gt;=3.15,D135&gt;=2.05,D135&gt;=1.45,A135&gt;=5.15,B135&lt;3.35),5.7,IF(AND(G135&gt;=0.505,B135&gt;=3.15,D135&gt;=2.05,D135&gt;=1.45,A135&gt;=5.15,B135&lt;3.35),5.95,IF(AND(D135&gt;=0.5,G135&lt;0.905,A135&gt;=4.95,D135&lt;1.5,H135&lt;16.241,B135&gt;=3.35),1.6,IF(AND(B135&lt;3.6,G135&gt;=0.905,A135&gt;=4.95,D135&lt;1.5,H135&lt;16.241,B135&gt;=3.35),1.7,IF(AND(B135&gt;=3.6,G135&gt;=0.905,A135&gt;=4.95,D135&lt;1.5,H135&lt;16.241,B135&gt;=3.35),1.767,IF(AND(A135&gt;=5.7,D135&lt;1.35,G135&gt;=0.356,H135&lt;12.557,D135&lt;1.45,A135&gt;=5.15,B135&lt;3.35),3.9,IF(AND(A135&lt;6.35,H135&gt;=15.086,D135&gt;=1.25,H135&gt;=12.557,D135&lt;1.45,A135&gt;=5.15,B135&lt;3.35),4.7,IF(AND(A135&gt;=6.35,H135&gt;=15.086,D135&gt;=1.25,H135&gt;=12.557,D135&lt;1.45,A135&gt;=5.15,B135&lt;3.35),4.6,IF(AND(H135&lt;9.252,D135&lt;1.55,G135&lt;0.44,D135&lt;2.05,D135&gt;=1.45,A135&gt;=5.15,B135&lt;3.35),5.08,IF(AND(H135&gt;=9.252,D135&lt;1.55,G135&lt;0.44,D135&lt;2.05,D135&gt;=1.45,A135&gt;=5.15,B135&lt;3.35),4.7,IF(AND(H135&lt;8.477,D135&gt;=1.55,G135&lt;0.44,D135&lt;2.05,D135&gt;=1.45,A135&gt;=5.15,B135&lt;3.35),5.1,IF(AND(H135&gt;=8.477,D135&gt;=1.55,G135&lt;0.44,D135&lt;2.05,D135&gt;=1.45,A135&gt;=5.15,B135&lt;3.35),5.4,IF(AND(H135&lt;8.435,F135&gt;=2.5,G135&gt;=0.44,D135&lt;2.05,D135&gt;=1.45,A135&gt;=5.15,B135&lt;3.35),5.1,IF(AND(H135&gt;=8.435,F135&gt;=2.5,G135&gt;=0.44,D135&lt;2.05,D135&gt;=1.45,A135&gt;=5.15,B135&lt;3.35),4.86,IF(AND(G135&lt;0.543,H135&gt;=10.391,B135&lt;3.15,D135&gt;=2.05,D135&gt;=1.45,A135&gt;=5.15,B135&lt;3.35),5.56,IF(AND(G135&gt;=0.543,H135&gt;=10.391,B135&lt;3.15,D135&gt;=2.05,D135&gt;=1.45,A135&gt;=5.15,B135&lt;3.35),5.8,IF(AND(A135&lt;5.05,D135&lt;0.5,G135&lt;0.905,A135&gt;=4.95,D135&lt;1.5,H135&lt;16.241,B135&gt;=3.35),1.3,IF(AND(H135&lt;6.583,A135&lt;5.7,D135&lt;1.35,G135&gt;=0.356,H135&lt;12.557,D135&lt;1.45,A135&gt;=5.15,B135&lt;3.35),4,IF(AND(G135&lt;0.585,A135&gt;=5.05,D135&lt;0.5,G135&lt;0.905,A135&gt;=4.95,D135&lt;1.5,H135&lt;16.241,B135&gt;=3.35),1.475,IF(AND(G135&lt;0.62,H135&gt;=6.583,A135&lt;5.7,D135&lt;1.35,G135&gt;=0.356,H135&lt;12.557,D135&lt;1.45,A135&gt;=5.15,B135&lt;3.35),3.75,IF(AND(G135&gt;=0.62,H135&gt;=6.583,A135&lt;5.7,D135&lt;1.35,G135&gt;=0.356,H135&lt;12.557,D135&lt;1.45,A135&gt;=5.15,B135&lt;3.35),3.6,IF(AND(B135&lt;3.75,G135&gt;=0.585,A135&gt;=5.05,D135&lt;0.5,G135&lt;0.905,A135&gt;=4.95,D135&lt;1.5,H135&lt;16.241,B135&gt;=3.35),1.5,IF(AND(B135&gt;=3.75,G135&gt;=0.585,A135&gt;=5.05,D135&lt;0.5,G135&lt;0.905,A135&gt;=4.95,D135&lt;1.5,H135&lt;16.241,B135&gt;=3.35),1.6,"shouldnthappen"))))))))))))))))))))))))))))))))))))</f>
        <v>5.56</v>
      </c>
      <c r="N135" s="1" t="n">
        <f aca="false">IF(AND(H135&lt;5.245,B135&lt;3.65,F135&lt;1.5),1,IF(AND(H135&gt;=14.096,B135&gt;=3.65,F135&lt;1.5),1.65,IF(AND(A135&gt;=5.45,H135&gt;=5.245,B135&lt;3.65,F135&lt;1.5),1.3,IF(AND(H135&gt;=13.586,H135&lt;14.096,B135&gt;=3.65,F135&lt;1.5),1.3,IF(AND(H135&lt;10.258,D135&lt;1.25,F135&lt;2.5,F135&gt;=1.5),3.38,IF(AND(H135&lt;6.982,D135&gt;=1.25,F135&lt;2.5,F135&gt;=1.5),3.96,IF(AND(H135&gt;=13.646,D135&lt;2.05,F135&gt;=2.5,F135&gt;=1.5),6.1,IF(AND(B135&lt;3.05,A135&lt;5.45,H135&gt;=5.245,B135&lt;3.65,F135&lt;1.5),1.375,IF(AND(H135&lt;6.543,H135&lt;13.586,H135&lt;14.096,B135&gt;=3.65,F135&lt;1.5),1.4,IF(AND(H135&gt;=6.543,H135&lt;13.586,H135&lt;14.096,B135&gt;=3.65,F135&lt;1.5),1.5,IF(AND(H135&lt;11.522,H135&gt;=10.258,D135&lt;1.25,F135&lt;2.5,F135&gt;=1.5),3.733,IF(AND(H135&gt;=11.522,H135&gt;=10.258,D135&lt;1.25,F135&lt;2.5,F135&gt;=1.5),3.92,IF(AND(H135&lt;5.767,H135&lt;13.646,D135&lt;2.05,F135&gt;=2.5,F135&gt;=1.5),4.5,IF(AND(A135&lt;6.8,B135&lt;3.15,D135&gt;=2.05,F135&gt;=2.5,F135&gt;=1.5),5.6,IF(AND(A135&gt;=6.8,B135&lt;3.15,D135&gt;=2.05,F135&gt;=2.5,F135&gt;=1.5),5.1,IF(AND(B135&lt;3.25,B135&gt;=3.15,D135&gt;=2.05,F135&gt;=2.5,F135&gt;=1.5),5.8,IF(AND(B135&gt;=3.25,B135&gt;=3.15,D135&gt;=2.05,F135&gt;=2.5,F135&gt;=1.5),5.65,IF(AND(B135&lt;3.15,B135&gt;=3.05,A135&lt;5.45,H135&gt;=5.245,B135&lt;3.65,F135&lt;1.5),1.5,IF(AND(G135&gt;=0.735,H135&lt;13.665,H135&gt;=6.982,D135&gt;=1.25,F135&lt;2.5,F135&gt;=1.5),4.2,IF(AND(H135&lt;14.03,H135&gt;=13.665,H135&gt;=6.982,D135&gt;=1.25,F135&lt;2.5,F135&gt;=1.5),4.8,IF(AND(A135&gt;=6.6,H135&gt;=5.767,H135&lt;13.646,D135&lt;2.05,F135&gt;=2.5,F135&gt;=1.5),6.05,IF(AND(G135&gt;=0.934,B135&gt;=3.15,B135&gt;=3.05,A135&lt;5.45,H135&gt;=5.245,B135&lt;3.65,F135&lt;1.5),1.7,IF(AND(D135&gt;=1.55,G135&lt;0.735,H135&lt;13.665,H135&gt;=6.982,D135&gt;=1.25,F135&lt;2.5,F135&gt;=1.5),5.1,IF(AND(D135&lt;1.45,H135&gt;=14.03,H135&gt;=13.665,H135&gt;=6.982,D135&gt;=1.25,F135&lt;2.5,F135&gt;=1.5),4.7,IF(AND(D135&gt;=1.45,H135&gt;=14.03,H135&gt;=13.665,H135&gt;=6.982,D135&gt;=1.25,F135&lt;2.5,F135&gt;=1.5),4.5,IF(AND(A135&gt;=6.2,A135&lt;6.6,H135&gt;=5.767,H135&lt;13.646,D135&lt;2.05,F135&gt;=2.5,F135&gt;=1.5),5.325,IF(AND(B135&lt;3.25,G135&lt;0.934,B135&gt;=3.15,B135&gt;=3.05,A135&lt;5.45,H135&gt;=5.245,B135&lt;3.65,F135&lt;1.5),1.3,IF(AND(D135&lt;1.35,D135&lt;1.55,G135&lt;0.735,H135&lt;13.665,H135&gt;=6.982,D135&gt;=1.25,F135&lt;2.5,F135&gt;=1.5),4.25,IF(AND(H135&lt;8.435,A135&lt;6.2,A135&lt;6.6,H135&gt;=5.767,H135&lt;13.646,D135&lt;2.05,F135&gt;=2.5,F135&gt;=1.5),5.1,IF(AND(H135&gt;=8.435,A135&lt;6.2,A135&lt;6.6,H135&gt;=5.767,H135&lt;13.646,D135&lt;2.05,F135&gt;=2.5,F135&gt;=1.5),4.9,IF(AND(A135&gt;=5.15,B135&gt;=3.25,G135&lt;0.934,B135&gt;=3.15,B135&gt;=3.05,A135&lt;5.45,H135&gt;=5.245,B135&lt;3.65,F135&lt;1.5),1.5,IF(AND(B135&lt;2.9,D135&gt;=1.35,D135&lt;1.55,G135&lt;0.735,H135&lt;13.665,H135&gt;=6.982,D135&gt;=1.25,F135&lt;2.5,F135&gt;=1.5),4.6,IF(AND(B135&gt;=2.9,D135&gt;=1.35,D135&lt;1.55,G135&lt;0.735,H135&lt;13.665,H135&gt;=6.982,D135&gt;=1.25,F135&lt;2.5,F135&gt;=1.5),4.52,IF(AND(G135&gt;=0.862,A135&lt;5.15,B135&gt;=3.25,G135&lt;0.934,B135&gt;=3.15,B135&gt;=3.05,A135&lt;5.45,H135&gt;=5.245,B135&lt;3.65,F135&lt;1.5),1.5,IF(AND(H135&lt;9.35,G135&lt;0.862,A135&lt;5.15,B135&gt;=3.25,G135&lt;0.934,B135&gt;=3.15,B135&gt;=3.05,A135&lt;5.45,H135&gt;=5.245,B135&lt;3.65,F135&lt;1.5),1.38,IF(AND(H135&gt;=9.35,G135&lt;0.862,A135&lt;5.15,B135&gt;=3.25,G135&lt;0.934,B135&gt;=3.15,B135&gt;=3.05,A135&lt;5.45,H135&gt;=5.245,B135&lt;3.65,F135&lt;1.5),1.4,"shouldnthappen"))))))))))))))))))))))))))))))))))))</f>
        <v>5.6</v>
      </c>
      <c r="O135" s="1" t="n">
        <f aca="false">IF(AND(B135&lt;2.75,A135&lt;5.55),3.96,IF(AND(H135&lt;9.205,A135&lt;5.9,A135&gt;=5.55),3.85,IF(AND(A135&lt;4.35,D135&lt;0.35,B135&gt;=2.75,A135&lt;5.55),1.1,IF(AND(B135&lt;3.65,D135&gt;=0.35,B135&gt;=2.75,A135&lt;5.55),1.65,IF(AND(B135&gt;=3.65,D135&gt;=0.35,B135&gt;=2.75,A135&lt;5.55),1.9,IF(AND(G135&gt;=0.732,H135&gt;=9.205,A135&lt;5.9,A135&gt;=5.55),4.9,IF(AND(G135&lt;0.273,G135&lt;0.732,H135&gt;=9.205,A135&lt;5.9,A135&gt;=5.55),4.5,IF(AND(A135&lt;6.3,G135&lt;0.422,F135&lt;2.5,A135&gt;=5.9,A135&gt;=5.55),5.1,IF(AND(A135&gt;=6.3,G135&lt;0.422,F135&lt;2.5,A135&gt;=5.9,A135&gt;=5.55),4.76,IF(AND(B135&lt;2.4,G135&gt;=0.422,F135&lt;2.5,A135&gt;=5.9,A135&gt;=5.55),4.45,IF(AND(A135&gt;=7,G135&gt;=0.628,F135&gt;=2.5,A135&gt;=5.9,A135&gt;=5.55),6.45,IF(AND(D135&lt;0.15,H135&lt;13.924,A135&gt;=4.35,D135&lt;0.35,B135&gt;=2.75,A135&lt;5.55),1.5,IF(AND(B135&lt;3.15,H135&gt;=13.924,A135&gt;=4.35,D135&lt;0.35,B135&gt;=2.75,A135&lt;5.55),1.56,IF(AND(B135&gt;=3.15,H135&gt;=13.924,A135&gt;=4.35,D135&lt;0.35,B135&gt;=2.75,A135&lt;5.55),1.3,IF(AND(H135&lt;14.316,G135&gt;=0.273,G135&lt;0.732,H135&gt;=9.205,A135&lt;5.9,A135&gt;=5.55),3.95,IF(AND(H135&gt;=14.316,G135&gt;=0.273,G135&lt;0.732,H135&gt;=9.205,A135&lt;5.9,A135&gt;=5.55),4.1,IF(AND(A135&lt;6.2,B135&gt;=2.4,G135&gt;=0.422,F135&lt;2.5,A135&gt;=5.9,A135&gt;=5.55),4.3,IF(AND(A135&gt;=7.05,G135&lt;0.364,G135&lt;0.628,F135&gt;=2.5,A135&gt;=5.9,A135&gt;=5.55),6.1,IF(AND(A135&gt;=7.55,G135&gt;=0.364,G135&lt;0.628,F135&gt;=2.5,A135&gt;=5.9,A135&gt;=5.55),6.4,IF(AND(A135&lt;6.15,A135&lt;7,G135&gt;=0.628,F135&gt;=2.5,A135&gt;=5.9,A135&gt;=5.55),4.9,IF(AND(D135&lt;1.45,A135&gt;=6.2,B135&gt;=2.4,G135&gt;=0.422,F135&lt;2.5,A135&gt;=5.9,A135&gt;=5.55),4.64,IF(AND(D135&gt;=1.45,A135&gt;=6.2,B135&gt;=2.4,G135&gt;=0.422,F135&lt;2.5,A135&gt;=5.9,A135&gt;=5.55),4.9,IF(AND(D135&lt;1.65,A135&lt;7.05,G135&lt;0.364,G135&lt;0.628,F135&gt;=2.5,A135&gt;=5.9,A135&gt;=5.55),5.1,IF(AND(D135&gt;=2.35,A135&lt;7.55,G135&gt;=0.364,G135&lt;0.628,F135&gt;=2.5,A135&gt;=5.9,A135&gt;=5.55),5.633,IF(AND(D135&lt;2.15,A135&gt;=6.15,A135&lt;7,G135&gt;=0.628,F135&gt;=2.5,A135&gt;=5.9,A135&gt;=5.55),5.1,IF(AND(D135&gt;=2.15,A135&gt;=6.15,A135&lt;7,G135&gt;=0.628,F135&gt;=2.5,A135&gt;=5.9,A135&gt;=5.55),5.267,IF(AND(A135&lt;4.9,A135&lt;5.05,D135&gt;=0.15,H135&lt;13.924,A135&gt;=4.35,D135&lt;0.35,B135&gt;=2.75,A135&lt;5.55),1.375,IF(AND(A135&gt;=4.9,A135&lt;5.05,D135&gt;=0.15,H135&lt;13.924,A135&gt;=4.35,D135&lt;0.35,B135&gt;=2.75,A135&lt;5.55),1.3,IF(AND(A135&lt;5.45,A135&gt;=5.05,D135&gt;=0.15,H135&lt;13.924,A135&gt;=4.35,D135&lt;0.35,B135&gt;=2.75,A135&lt;5.55),1.475,IF(AND(A135&gt;=5.45,A135&gt;=5.05,D135&gt;=0.15,H135&lt;13.924,A135&gt;=4.35,D135&lt;0.35,B135&gt;=2.75,A135&lt;5.55),1.4,IF(AND(B135&gt;=3.25,D135&lt;2.35,A135&lt;7.55,G135&gt;=0.364,G135&lt;0.628,F135&gt;=2.5,A135&gt;=5.9,A135&gt;=5.55),5.7,IF(AND(G135&lt;0.006,G135&lt;0.107,D135&gt;=1.65,A135&lt;7.05,G135&lt;0.364,G135&lt;0.628,F135&gt;=2.5,A135&gt;=5.9,A135&gt;=5.55),5.5,IF(AND(G135&gt;=0.006,G135&lt;0.107,D135&gt;=1.65,A135&lt;7.05,G135&lt;0.364,G135&lt;0.628,F135&gt;=2.5,A135&gt;=5.9,A135&gt;=5.55),5.667,IF(AND(D135&lt;2.2,G135&gt;=0.107,D135&gt;=1.65,A135&lt;7.05,G135&lt;0.364,G135&lt;0.628,F135&gt;=2.5,A135&gt;=5.9,A135&gt;=5.55),5.35,IF(AND(D135&gt;=2.2,G135&gt;=0.107,D135&gt;=1.65,A135&lt;7.05,G135&lt;0.364,G135&lt;0.628,F135&gt;=2.5,A135&gt;=5.9,A135&gt;=5.55),5.2,IF(AND(D135&lt;2.25,B135&lt;3.25,D135&lt;2.35,A135&lt;7.55,G135&gt;=0.364,G135&lt;0.628,F135&gt;=2.5,A135&gt;=5.9,A135&gt;=5.55),5.8,IF(AND(D135&gt;=2.25,B135&lt;3.25,D135&lt;2.35,A135&lt;7.55,G135&gt;=0.364,G135&lt;0.628,F135&gt;=2.5,A135&gt;=5.9,A135&gt;=5.55),5.9,"shouldnthappen")))))))))))))))))))))))))))))))))))))</f>
        <v>5.667</v>
      </c>
      <c r="P135" s="1" t="n">
        <f aca="false">IF(AND(D135&gt;=0.75,A135&lt;5.55),3.9,IF(AND(H135&lt;7.482,A135&gt;=5.55),3.45,IF(AND(B135&gt;=3.15,B135&lt;3.25,D135&lt;0.75,A135&lt;5.55),1.262,IF(AND(G135&gt;=0.446,B135&lt;3.15,B135&lt;3.25,D135&lt;0.75,A135&lt;5.55),1.1,IF(AND(G135&lt;0.408,A135&lt;5.05,B135&gt;=3.25,D135&lt;0.75,A135&lt;5.55),1.4,IF(AND(G135&gt;=0.408,A135&lt;5.05,B135&gt;=3.25,D135&lt;0.75,A135&lt;5.55),1.233,IF(AND(G135&gt;=0.676,A135&gt;=5.05,B135&gt;=3.25,D135&lt;0.75,A135&lt;5.55),1.72,IF(AND(H135&lt;9.386,A135&lt;5.85,F135&lt;2.5,H135&gt;=7.482,A135&gt;=5.55),3.5,IF(AND(H135&gt;=9.386,A135&lt;5.85,F135&lt;2.5,H135&gt;=7.482,A135&gt;=5.55),4.275,IF(AND(H135&gt;=16.284,G135&lt;0.865,F135&gt;=2.5,H135&gt;=7.482,A135&gt;=5.55),6.6,IF(AND(G135&lt;0.912,G135&gt;=0.865,F135&gt;=2.5,H135&gt;=7.482,A135&gt;=5.55),4.8,IF(AND(G135&gt;=0.912,G135&gt;=0.865,F135&gt;=2.5,H135&gt;=7.482,A135&gt;=5.55),5.175,IF(AND(A135&gt;=4.95,G135&lt;0.446,B135&lt;3.15,B135&lt;3.25,D135&lt;0.75,A135&lt;5.55),1.6,IF(AND(H135&gt;=12.974,G135&lt;0.676,A135&gt;=5.05,B135&gt;=3.25,D135&lt;0.75,A135&lt;5.55),1.3,IF(AND(D135&lt;1.45,H135&lt;13.531,A135&gt;=5.85,F135&lt;2.5,H135&gt;=7.482,A135&gt;=5.55),4.2,IF(AND(D135&gt;=1.45,H135&lt;13.531,A135&gt;=5.85,F135&lt;2.5,H135&gt;=7.482,A135&gt;=5.55),4.967,IF(AND(G135&lt;0.187,H135&gt;=13.531,A135&gt;=5.85,F135&lt;2.5,H135&gt;=7.482,A135&gt;=5.55),5,IF(AND(H135&gt;=12.675,A135&lt;4.95,G135&lt;0.446,B135&lt;3.15,B135&lt;3.25,D135&lt;0.75,A135&lt;5.55),1.5,IF(AND(H135&lt;10.826,H135&lt;12.974,G135&lt;0.676,A135&gt;=5.05,B135&gt;=3.25,D135&lt;0.75,A135&lt;5.55),1.46,IF(AND(H135&gt;=10.826,H135&lt;12.974,G135&lt;0.676,A135&gt;=5.05,B135&gt;=3.25,D135&lt;0.75,A135&lt;5.55),1.4,IF(AND(A135&lt;6.15,G135&gt;=0.187,H135&gt;=13.531,A135&gt;=5.85,F135&lt;2.5,H135&gt;=7.482,A135&gt;=5.55),4.7,IF(AND(A135&lt;6.85,B135&lt;2.95,H135&lt;16.284,G135&lt;0.865,F135&gt;=2.5,H135&gt;=7.482,A135&gt;=5.55),5.32,IF(AND(A135&gt;=6.85,B135&lt;2.95,H135&lt;16.284,G135&lt;0.865,F135&gt;=2.5,H135&gt;=7.482,A135&gt;=5.55),6.567,IF(AND(A135&lt;4.85,H135&lt;12.675,A135&lt;4.95,G135&lt;0.446,B135&lt;3.15,B135&lt;3.25,D135&lt;0.75,A135&lt;5.55),1.4,IF(AND(A135&gt;=4.85,H135&lt;12.675,A135&lt;4.95,G135&lt;0.446,B135&lt;3.15,B135&lt;3.25,D135&lt;0.75,A135&lt;5.55),1.5,IF(AND(B135&lt;3.1,A135&gt;=6.15,G135&gt;=0.187,H135&gt;=13.531,A135&gt;=5.85,F135&lt;2.5,H135&gt;=7.482,A135&gt;=5.55),4.467,IF(AND(B135&gt;=3.1,A135&gt;=6.15,G135&gt;=0.187,H135&gt;=13.531,A135&gt;=5.85,F135&lt;2.5,H135&gt;=7.482,A135&gt;=5.55),4.7,IF(AND(G135&gt;=0.379,B135&lt;3.15,B135&gt;=2.95,H135&lt;16.284,G135&lt;0.865,F135&gt;=2.5,H135&gt;=7.482,A135&gt;=5.55),5.733,IF(AND(A135&lt;6.6,B135&gt;=3.15,B135&gt;=2.95,H135&lt;16.284,G135&lt;0.865,F135&gt;=2.5,H135&gt;=7.482,A135&gt;=5.55),5.38,IF(AND(A135&lt;6.7,G135&lt;0.379,B135&lt;3.15,B135&gt;=2.95,H135&lt;16.284,G135&lt;0.865,F135&gt;=2.5,H135&gt;=7.482,A135&gt;=5.55),5.3,IF(AND(A135&gt;=6.7,G135&lt;0.379,B135&lt;3.15,B135&gt;=2.95,H135&lt;16.284,G135&lt;0.865,F135&gt;=2.5,H135&gt;=7.482,A135&gt;=5.55),5.16,IF(AND(A135&lt;7.05,A135&gt;=6.6,B135&gt;=3.15,B135&gt;=2.95,H135&lt;16.284,G135&lt;0.865,F135&gt;=2.5,H135&gt;=7.482,A135&gt;=5.55),5.78,IF(AND(A135&gt;=7.05,A135&gt;=6.6,B135&gt;=3.15,B135&gt;=2.95,H135&lt;16.284,G135&lt;0.865,F135&gt;=2.5,H135&gt;=7.482,A135&gt;=5.55),6.1,"shouldnthappen")))))))))))))))))))))))))))))))))</f>
        <v>5.32</v>
      </c>
      <c r="Q135" s="1" t="n">
        <f aca="false">IF(AND(G135&gt;=0.422,B135&lt;3.25,F135&lt;1.5),1.25,IF(AND(G135&gt;=0.082,G135&lt;0.125,F135&gt;=1.5),6.7,IF(AND(G135&lt;0.251,G135&lt;0.422,B135&lt;3.25,F135&lt;1.5),1.38,IF(AND(G135&gt;=0.251,G135&lt;0.422,B135&lt;3.25,F135&lt;1.5),1.55,IF(AND(G135&gt;=0.385,G135&lt;0.633,B135&gt;=3.25,F135&lt;1.5),1.367,IF(AND(B135&lt;3.35,G135&gt;=0.633,B135&gt;=3.25,F135&lt;1.5),1.7,IF(AND(A135&lt;5.85,G135&lt;0.082,G135&lt;0.125,F135&gt;=1.5),4.5,IF(AND(F135&gt;=2.5,D135&lt;1.6,G135&gt;=0.125,F135&gt;=1.5),5.05,IF(AND(H135&gt;=16.774,D135&gt;=1.6,G135&gt;=0.125,F135&gt;=1.5),6.4,IF(AND(D135&gt;=0.5,G135&lt;0.385,G135&lt;0.633,B135&gt;=3.25,F135&lt;1.5),1.6,IF(AND(B135&lt;3.6,B135&gt;=3.35,G135&gt;=0.633,B135&gt;=3.25,F135&lt;1.5),1.55,IF(AND(B135&gt;=3.6,B135&gt;=3.35,G135&gt;=0.633,B135&gt;=3.25,F135&lt;1.5),1.6,IF(AND(D135&lt;1.65,A135&gt;=5.85,G135&lt;0.082,G135&lt;0.125,F135&gt;=1.5),4.7,IF(AND(A135&lt;5.3,F135&lt;2.5,D135&lt;1.6,G135&gt;=0.125,F135&gt;=1.5),3.15,IF(AND(B135&gt;=3.2,H135&lt;16.774,D135&gt;=1.6,G135&gt;=0.125,F135&gt;=1.5),5.675,IF(AND(H135&lt;11.767,D135&lt;0.5,G135&lt;0.385,G135&lt;0.633,B135&gt;=3.25,F135&lt;1.5),1.5,IF(AND(H135&gt;=11.767,D135&lt;0.5,G135&lt;0.385,G135&lt;0.633,B135&gt;=3.25,F135&lt;1.5),1.367,IF(AND(H135&lt;8.367,D135&gt;=1.65,A135&gt;=5.85,G135&lt;0.082,G135&lt;0.125,F135&gt;=1.5),5.7,IF(AND(H135&gt;=8.367,D135&gt;=1.65,A135&gt;=5.85,G135&lt;0.082,G135&lt;0.125,F135&gt;=1.5),5.575,IF(AND(A135&gt;=7.1,B135&lt;3.2,H135&lt;16.774,D135&gt;=1.6,G135&gt;=0.125,F135&gt;=1.5),6.3,IF(AND(H135&gt;=15.395,B135&lt;2.85,A135&gt;=5.3,F135&lt;2.5,D135&lt;1.6,G135&gt;=0.125,F135&gt;=1.5),4.8,IF(AND(H135&lt;8.486,B135&gt;=2.85,A135&gt;=5.3,F135&lt;2.5,D135&lt;1.6,G135&gt;=0.125,F135&gt;=1.5),3.85,IF(AND(D135&gt;=2.1,A135&lt;7.1,B135&lt;3.2,H135&lt;16.774,D135&gt;=1.6,G135&gt;=0.125,F135&gt;=1.5),5.5,IF(AND(B135&gt;=2.75,H135&lt;15.395,B135&lt;2.85,A135&gt;=5.3,F135&lt;2.5,D135&lt;1.6,G135&gt;=0.125,F135&gt;=1.5),4.489,IF(AND(H135&gt;=15.168,H135&gt;=8.486,B135&gt;=2.85,A135&gt;=5.3,F135&lt;2.5,D135&lt;1.6,G135&gt;=0.125,F135&gt;=1.5),4.7,IF(AND(G135&gt;=0.519,D135&lt;2.1,A135&lt;7.1,B135&lt;3.2,H135&lt;16.774,D135&gt;=1.6,G135&gt;=0.125,F135&gt;=1.5),4.925,IF(AND(G135&gt;=0.897,B135&lt;2.75,H135&lt;15.395,B135&lt;2.85,A135&gt;=5.3,F135&lt;2.5,D135&lt;1.6,G135&gt;=0.125,F135&gt;=1.5),4.567,IF(AND(A135&lt;5.65,H135&lt;15.168,H135&gt;=8.486,B135&gt;=2.85,A135&gt;=5.3,F135&lt;2.5,D135&lt;1.6,G135&gt;=0.125,F135&gt;=1.5),4.5,IF(AND(G135&lt;0.23,G135&lt;0.519,D135&lt;2.1,A135&lt;7.1,B135&lt;3.2,H135&lt;16.774,D135&gt;=1.6,G135&gt;=0.125,F135&gt;=1.5),5,IF(AND(A135&lt;5.9,G135&lt;0.897,B135&lt;2.75,H135&lt;15.395,B135&lt;2.85,A135&gt;=5.3,F135&lt;2.5,D135&lt;1.6,G135&gt;=0.125,F135&gt;=1.5),4.1,IF(AND(A135&gt;=5.9,G135&lt;0.897,B135&lt;2.75,H135&lt;15.395,B135&lt;2.85,A135&gt;=5.3,F135&lt;2.5,D135&lt;1.6,G135&gt;=0.125,F135&gt;=1.5),4.5,IF(AND(A135&lt;6.05,A135&gt;=5.65,H135&lt;15.168,H135&gt;=8.486,B135&gt;=2.85,A135&gt;=5.3,F135&lt;2.5,D135&lt;1.6,G135&gt;=0.125,F135&gt;=1.5),4.2,IF(AND(A135&gt;=6.05,A135&gt;=5.65,H135&lt;15.168,H135&gt;=8.486,B135&gt;=2.85,A135&gt;=5.3,F135&lt;2.5,D135&lt;1.6,G135&gt;=0.125,F135&gt;=1.5),4.35,IF(AND(D135&lt;1.95,G135&gt;=0.23,G135&lt;0.519,D135&lt;2.1,A135&lt;7.1,B135&lt;3.2,H135&lt;16.774,D135&gt;=1.6,G135&gt;=0.125,F135&gt;=1.5),5.3,IF(AND(D135&gt;=1.95,G135&gt;=0.23,G135&lt;0.519,D135&lt;2.1,A135&lt;7.1,B135&lt;3.2,H135&lt;16.774,D135&gt;=1.6,G135&gt;=0.125,F135&gt;=1.5),5.2,"shouldnthappen")))))))))))))))))))))))))))))))))))</f>
        <v>5.575</v>
      </c>
      <c r="R135" s="1" t="n">
        <f aca="false">IF(AND(G135&gt;=0.901,F135&lt;1.5),1.9,IF(AND(H135&lt;5.523,D135&lt;0.35,G135&lt;0.901,F135&lt;1.5),1,IF(AND(B135&lt;3.6,D135&gt;=0.35,G135&lt;0.901,F135&lt;1.5),1.575,IF(AND(B135&gt;=3.6,D135&gt;=0.35,G135&lt;0.901,F135&lt;1.5),1.5,IF(AND(G135&gt;=0.837,D135&lt;1.15,D135&lt;1.45,F135&gt;=1.5),3,IF(AND(G135&gt;=0.66,D135&gt;=1.15,D135&lt;1.45,F135&gt;=1.5),4,IF(AND(F135&gt;=2.5,D135&lt;1.55,D135&gt;=1.45,F135&gt;=1.5),5.025,IF(AND(F135&lt;2.5,D135&gt;=1.55,D135&gt;=1.45,F135&gt;=1.5),4.933,IF(AND(B135&lt;2.45,G135&lt;0.837,D135&lt;1.15,D135&lt;1.45,F135&gt;=1.5),3.3,IF(AND(B135&gt;=2.45,G135&lt;0.837,D135&lt;1.15,D135&lt;1.45,F135&gt;=1.5),3.86,IF(AND(B135&gt;=3.05,F135&lt;2.5,D135&lt;1.55,D135&gt;=1.45,F135&gt;=1.5),4.8,IF(AND(D135&gt;=2.45,F135&gt;=2.5,D135&gt;=1.55,D135&gt;=1.45,F135&gt;=1.5),5.875,IF(AND(H135&lt;13.187,G135&lt;0.217,H135&gt;=5.523,D135&lt;0.35,G135&lt;0.901,F135&lt;1.5),1.4,IF(AND(H135&gt;=13.187,G135&lt;0.217,H135&gt;=5.523,D135&lt;0.35,G135&lt;0.901,F135&lt;1.5),1.5,IF(AND(G135&lt;0.33,G135&gt;=0.217,H135&gt;=5.523,D135&lt;0.35,G135&lt;0.901,F135&lt;1.5),1.28,IF(AND(A135&lt;6.05,D135&lt;1.35,G135&lt;0.66,D135&gt;=1.15,D135&lt;1.45,F135&gt;=1.5),4.175,IF(AND(A135&gt;=6.05,D135&lt;1.35,G135&lt;0.66,D135&gt;=1.15,D135&lt;1.45,F135&gt;=1.5),4.3,IF(AND(A135&lt;5.65,D135&gt;=1.35,G135&lt;0.66,D135&gt;=1.15,D135&lt;1.45,F135&gt;=1.5),3.9,IF(AND(A135&gt;=5.65,D135&gt;=1.35,G135&lt;0.66,D135&gt;=1.15,D135&lt;1.45,F135&gt;=1.5),4.52,IF(AND(A135&lt;6.25,B135&lt;3.05,F135&lt;2.5,D135&lt;1.55,D135&gt;=1.45,F135&gt;=1.5),4.5,IF(AND(A135&gt;=6.25,B135&lt;3.05,F135&lt;2.5,D135&lt;1.55,D135&gt;=1.45,F135&gt;=1.5),4.675,IF(AND(A135&gt;=7.25,D135&lt;2.45,F135&gt;=2.5,D135&gt;=1.55,D135&gt;=1.45,F135&gt;=1.5),6.433,IF(AND(D135&gt;=0.25,G135&gt;=0.33,G135&gt;=0.217,H135&gt;=5.523,D135&lt;0.35,G135&lt;0.901,F135&lt;1.5),1.4,IF(AND(A135&lt;6.15,A135&lt;7.25,D135&lt;2.45,F135&gt;=2.5,D135&gt;=1.55,D135&gt;=1.45,F135&gt;=1.5),5.025,IF(AND(H135&lt;6.439,D135&lt;0.25,G135&gt;=0.33,G135&gt;=0.217,H135&gt;=5.523,D135&lt;0.35,G135&lt;0.901,F135&lt;1.5),1.5,IF(AND(H135&gt;=6.439,D135&lt;0.25,G135&gt;=0.33,G135&gt;=0.217,H135&gt;=5.523,D135&lt;0.35,G135&lt;0.901,F135&lt;1.5),1.38,IF(AND(H135&gt;=13.711,A135&gt;=6.15,A135&lt;7.25,D135&lt;2.45,F135&gt;=2.5,D135&gt;=1.55,D135&gt;=1.45,F135&gt;=1.5),5.68,IF(AND(B135&gt;=3.3,H135&lt;13.711,A135&gt;=6.15,A135&lt;7.25,D135&lt;2.45,F135&gt;=2.5,D135&gt;=1.55,D135&gt;=1.45,F135&gt;=1.5),5.6,IF(AND(G135&lt;0.093,B135&lt;3.3,H135&lt;13.711,A135&gt;=6.15,A135&lt;7.25,D135&lt;2.45,F135&gt;=2.5,D135&gt;=1.55,D135&gt;=1.45,F135&gt;=1.5),5.56,IF(AND(D135&lt;1.95,G135&gt;=0.093,B135&lt;3.3,H135&lt;13.711,A135&gt;=6.15,A135&lt;7.25,D135&lt;2.45,F135&gt;=2.5,D135&gt;=1.55,D135&gt;=1.45,F135&gt;=1.5),5.3,IF(AND(B135&lt;3.15,D135&gt;=1.95,G135&gt;=0.093,B135&lt;3.3,H135&lt;13.711,A135&gt;=6.15,A135&lt;7.25,D135&lt;2.45,F135&gt;=2.5,D135&gt;=1.55,D135&gt;=1.45,F135&gt;=1.5),5.1,IF(AND(B135&gt;=3.15,D135&gt;=1.95,G135&gt;=0.093,B135&lt;3.3,H135&lt;13.711,A135&gt;=6.15,A135&lt;7.25,D135&lt;2.45,F135&gt;=2.5,D135&gt;=1.55,D135&gt;=1.45,F135&gt;=1.5),5.15,"shouldnthappen"))))))))))))))))))))))))))))))))</f>
        <v>5.56</v>
      </c>
      <c r="S135" s="1" t="n">
        <f aca="false">IF(AND(G135&gt;=0.859,D135&gt;=0.35,F135&lt;1.5),1.9,IF(AND(D135&lt;1.75,F135&gt;=2.5,F135&gt;=1.5),4.867,IF(AND(H135&lt;8.42,A135&lt;5.05,D135&lt;0.35,F135&lt;1.5),1.42,IF(AND(H135&gt;=14.877,A135&gt;=5.05,D135&lt;0.35,F135&lt;1.5),1.3,IF(AND(B135&lt;3.35,G135&lt;0.859,D135&gt;=0.35,F135&lt;1.5),1.7,IF(AND(B135&gt;=3.35,G135&lt;0.859,D135&gt;=0.35,F135&lt;1.5),1.5,IF(AND(A135&gt;=6.05,B135&lt;2.75,F135&lt;2.5,F135&gt;=1.5),4.733,IF(AND(G135&gt;=0.68,B135&gt;=2.75,F135&lt;2.5,F135&gt;=1.5),4.025,IF(AND(H135&gt;=16.284,D135&gt;=1.75,F135&gt;=2.5,F135&gt;=1.5),6.6,IF(AND(A135&lt;4.35,H135&gt;=8.42,A135&lt;5.05,D135&lt;0.35,F135&lt;1.5),1.1,IF(AND(G135&gt;=0.948,H135&lt;14.877,A135&gt;=5.05,D135&lt;0.35,F135&lt;1.5),1.7,IF(AND(A135&lt;5.3,A135&lt;6.05,B135&lt;2.75,F135&lt;2.5,F135&gt;=1.5),3,IF(AND(H135&gt;=15.168,G135&lt;0.68,B135&gt;=2.75,F135&lt;2.5,F135&gt;=1.5),4.75,IF(AND(H135&gt;=14.005,A135&gt;=4.35,H135&gt;=8.42,A135&lt;5.05,D135&lt;0.35,F135&lt;1.5),1.375,IF(AND(A135&gt;=5.55,G135&lt;0.948,H135&lt;14.877,A135&gt;=5.05,D135&lt;0.35,F135&lt;1.5),1.7,IF(AND(H135&lt;12.363,A135&gt;=5.3,A135&lt;6.05,B135&lt;2.75,F135&lt;2.5,F135&gt;=1.5),3.825,IF(AND(H135&gt;=12.363,A135&gt;=5.3,A135&lt;6.05,B135&lt;2.75,F135&lt;2.5,F135&gt;=1.5),4.033,IF(AND(H135&gt;=14.508,H135&lt;15.168,G135&lt;0.68,B135&gt;=2.75,F135&lt;2.5,F135&gt;=1.5),4.2,IF(AND(D135&gt;=2.35,D135&gt;=2.2,H135&lt;16.284,D135&gt;=1.75,F135&gt;=2.5,F135&gt;=1.5),5.267,IF(AND(G135&lt;0.231,H135&lt;14.005,A135&gt;=4.35,H135&gt;=8.42,A135&lt;5.05,D135&lt;0.35,F135&lt;1.5),1.4,IF(AND(H135&gt;=14.494,A135&lt;5.55,G135&lt;0.948,H135&lt;14.877,A135&gt;=5.05,D135&lt;0.35,F135&lt;1.5),1.6,IF(AND(A135&lt;6.1,H135&lt;14.508,H135&lt;15.168,G135&lt;0.68,B135&gt;=2.75,F135&lt;2.5,F135&gt;=1.5),4.5,IF(AND(A135&lt;6.1,H135&lt;11.8,D135&lt;2.2,H135&lt;16.284,D135&gt;=1.75,F135&gt;=2.5,F135&gt;=1.5),4.95,IF(AND(A135&gt;=6.1,H135&lt;11.8,D135&lt;2.2,H135&lt;16.284,D135&gt;=1.75,F135&gt;=2.5,F135&gt;=1.5),5.333,IF(AND(B135&lt;2.75,H135&gt;=11.8,D135&lt;2.2,H135&lt;16.284,D135&gt;=1.75,F135&gt;=2.5,F135&gt;=1.5),5.1,IF(AND(B135&gt;=3.15,D135&lt;2.35,D135&gt;=2.2,H135&lt;16.284,D135&gt;=1.75,F135&gt;=2.5,F135&gt;=1.5),5.5,IF(AND(B135&gt;=3.35,G135&gt;=0.231,H135&lt;14.005,A135&gt;=4.35,H135&gt;=8.42,A135&lt;5.05,D135&lt;0.35,F135&lt;1.5),1.3,IF(AND(H135&lt;13.869,H135&lt;14.494,A135&lt;5.55,G135&lt;0.948,H135&lt;14.877,A135&gt;=5.05,D135&lt;0.35,F135&lt;1.5),1.5,IF(AND(H135&gt;=13.869,H135&lt;14.494,A135&lt;5.55,G135&lt;0.948,H135&lt;14.877,A135&gt;=5.05,D135&lt;0.35,F135&lt;1.5),1.4,IF(AND(G135&lt;0.636,A135&gt;=6.1,H135&lt;14.508,H135&lt;15.168,G135&lt;0.68,B135&gt;=2.75,F135&lt;2.5,F135&gt;=1.5),4.68,IF(AND(G135&gt;=0.636,A135&gt;=6.1,H135&lt;14.508,H135&lt;15.168,G135&lt;0.68,B135&gt;=2.75,F135&lt;2.5,F135&gt;=1.5),4.4,IF(AND(B135&lt;2.85,B135&gt;=2.75,H135&gt;=11.8,D135&lt;2.2,H135&lt;16.284,D135&gt;=1.75,F135&gt;=2.5,F135&gt;=1.5),6.7,IF(AND(H135&lt;10.626,B135&lt;3.15,D135&lt;2.35,D135&gt;=2.2,H135&lt;16.284,D135&gt;=1.75,F135&gt;=2.5,F135&gt;=1.5),5.1,IF(AND(H135&gt;=10.626,B135&lt;3.15,D135&lt;2.35,D135&gt;=2.2,H135&lt;16.284,D135&gt;=1.75,F135&gt;=2.5,F135&gt;=1.5),5.2,IF(AND(G135&lt;0.378,B135&lt;3.35,G135&gt;=0.231,H135&lt;14.005,A135&gt;=4.35,H135&gt;=8.42,A135&lt;5.05,D135&lt;0.35,F135&lt;1.5),1.2,IF(AND(G135&gt;=0.378,B135&lt;3.35,G135&gt;=0.231,H135&lt;14.005,A135&gt;=4.35,H135&gt;=8.42,A135&lt;5.05,D135&lt;0.35,F135&lt;1.5),1.3,IF(AND(A135&lt;6.2,B135&gt;=2.85,B135&gt;=2.75,H135&gt;=11.8,D135&lt;2.2,H135&lt;16.284,D135&gt;=1.75,F135&gt;=2.5,F135&gt;=1.5),4.9,IF(AND(G135&lt;0.388,A135&gt;=6.2,B135&gt;=2.85,B135&gt;=2.75,H135&gt;=11.8,D135&lt;2.2,H135&lt;16.284,D135&gt;=1.75,F135&gt;=2.5,F135&gt;=1.5),5.52,IF(AND(G135&gt;=0.388,A135&gt;=6.2,B135&gt;=2.85,B135&gt;=2.75,H135&gt;=11.8,D135&lt;2.2,H135&lt;16.284,D135&gt;=1.75,F135&gt;=2.5,F135&gt;=1.5),5.7,"shouldnthappen")))))))))))))))))))))))))))))))))))))))</f>
        <v>5.2</v>
      </c>
      <c r="T135" s="1" t="n">
        <f aca="false">IF(AND(D135&gt;=0.8,A135&lt;5.45),3.7,IF(AND(D135&gt;=0.35,D135&lt;0.8,A135&lt;5.45),1.56,IF(AND(G135&lt;0.164,F135&lt;2.5,A135&gt;=5.45),1.6,IF(AND(H135&gt;=16.718,F135&gt;=2.5,A135&gt;=5.45),6.4,IF(AND(G135&gt;=0.719,H135&lt;16.718,F135&gt;=2.5,A135&gt;=5.45),5.05,IF(AND(A135&lt;4.35,A135&lt;5.05,D135&lt;0.35,D135&lt;0.8,A135&lt;5.45),1.1,IF(AND(H135&gt;=14.494,A135&gt;=5.05,D135&lt;0.35,D135&lt;0.8,A135&lt;5.45),1.6,IF(AND(G135&lt;0.338,D135&lt;1.25,G135&gt;=0.164,F135&lt;2.5,A135&gt;=5.45),4.1,IF(AND(H135&lt;8.397,D135&gt;=1.25,G135&gt;=0.164,F135&lt;2.5,A135&gt;=5.45),4,IF(AND(H135&lt;11.031,H135&lt;14.494,A135&gt;=5.05,D135&lt;0.35,D135&lt;0.8,A135&lt;5.45),1.5,IF(AND(H135&gt;=11.031,H135&lt;14.494,A135&gt;=5.05,D135&lt;0.35,D135&lt;0.8,A135&lt;5.45),1.44,IF(AND(B135&lt;2.65,H135&gt;=8.397,D135&gt;=1.25,G135&gt;=0.164,F135&lt;2.5,A135&gt;=5.45),4.767,IF(AND(H135&lt;7.388,G135&lt;0.487,G135&lt;0.719,H135&lt;16.718,F135&gt;=2.5,A135&gt;=5.45),5.067,IF(AND(G135&lt;0.533,G135&gt;=0.487,G135&lt;0.719,H135&lt;16.718,F135&gt;=2.5,A135&gt;=5.45),5.8,IF(AND(G135&gt;=0.533,G135&gt;=0.487,G135&lt;0.719,H135&lt;16.718,F135&gt;=2.5,A135&gt;=5.45),5.86,IF(AND(B135&lt;3.25,A135&gt;=4.95,A135&gt;=4.35,A135&lt;5.05,D135&lt;0.35,D135&lt;0.8,A135&lt;5.45),1.2,IF(AND(A135&lt;5.6,H135&lt;11.218,G135&gt;=0.338,D135&lt;1.25,G135&gt;=0.164,F135&lt;2.5,A135&gt;=5.45),3.7,IF(AND(A135&gt;=5.6,H135&lt;11.218,G135&gt;=0.338,D135&lt;1.25,G135&gt;=0.164,F135&lt;2.5,A135&gt;=5.45),3.5,IF(AND(H135&lt;12.668,H135&gt;=11.218,G135&gt;=0.338,D135&lt;1.25,G135&gt;=0.164,F135&lt;2.5,A135&gt;=5.45),3.9,IF(AND(H135&gt;=12.668,H135&gt;=11.218,G135&gt;=0.338,D135&lt;1.25,G135&gt;=0.164,F135&lt;2.5,A135&gt;=5.45),4,IF(AND(H135&gt;=15.705,B135&gt;=2.65,H135&gt;=8.397,D135&gt;=1.25,G135&gt;=0.164,F135&lt;2.5,A135&gt;=5.45),4.8,IF(AND(B135&lt;2.75,H135&gt;=7.388,G135&lt;0.487,G135&lt;0.719,H135&lt;16.718,F135&gt;=2.5,A135&gt;=5.45),5.26,IF(AND(B135&lt;2.95,A135&lt;4.5,A135&lt;4.95,A135&gt;=4.35,A135&lt;5.05,D135&lt;0.35,D135&lt;0.8,A135&lt;5.45),1.4,IF(AND(B135&gt;=2.95,A135&lt;4.5,A135&lt;4.95,A135&gt;=4.35,A135&lt;5.05,D135&lt;0.35,D135&lt;0.8,A135&lt;5.45),1.3,IF(AND(H135&gt;=13.924,A135&gt;=4.5,A135&lt;4.95,A135&gt;=4.35,A135&lt;5.05,D135&lt;0.35,D135&lt;0.8,A135&lt;5.45),1.5,IF(AND(G135&lt;0.252,B135&gt;=3.25,A135&gt;=4.95,A135&gt;=4.35,A135&lt;5.05,D135&lt;0.35,D135&lt;0.8,A135&lt;5.45),1.4,IF(AND(G135&gt;=0.252,B135&gt;=3.25,A135&gt;=4.95,A135&gt;=4.35,A135&lt;5.05,D135&lt;0.35,D135&lt;0.8,A135&lt;5.45),1.32,IF(AND(G135&gt;=0.473,H135&lt;15.705,B135&gt;=2.65,H135&gt;=8.397,D135&gt;=1.25,G135&gt;=0.164,F135&lt;2.5,A135&gt;=5.45),4.7,IF(AND(B135&gt;=3.15,B135&gt;=2.75,H135&gt;=7.388,G135&lt;0.487,G135&lt;0.719,H135&lt;16.718,F135&gt;=2.5,A135&gt;=5.45),5.7,IF(AND(B135&lt;3.15,H135&lt;13.924,A135&gt;=4.5,A135&lt;4.95,A135&gt;=4.35,A135&lt;5.05,D135&lt;0.35,D135&lt;0.8,A135&lt;5.45),1.433,IF(AND(B135&gt;=3.15,H135&lt;13.924,A135&gt;=4.5,A135&lt;4.95,A135&gt;=4.35,A135&lt;5.05,D135&lt;0.35,D135&lt;0.8,A135&lt;5.45),1.4,IF(AND(H135&gt;=14.81,G135&lt;0.473,H135&lt;15.705,B135&gt;=2.65,H135&gt;=8.397,D135&gt;=1.25,G135&gt;=0.164,F135&lt;2.5,A135&gt;=5.45),4.2,IF(AND(A135&lt;6.65,B135&lt;3.15,B135&gt;=2.75,H135&gt;=7.388,G135&lt;0.487,G135&lt;0.719,H135&lt;16.718,F135&gt;=2.5,A135&gt;=5.45),5.6,IF(AND(A135&gt;=6.65,B135&lt;3.15,B135&gt;=2.75,H135&gt;=7.388,G135&lt;0.487,G135&lt;0.719,H135&lt;16.718,F135&gt;=2.5,A135&gt;=5.45),5.4,IF(AND(A135&lt;6.15,H135&lt;14.81,G135&lt;0.473,H135&lt;15.705,B135&gt;=2.65,H135&gt;=8.397,D135&gt;=1.25,G135&gt;=0.164,F135&lt;2.5,A135&gt;=5.45),4.5,IF(AND(A135&gt;=6.15,H135&lt;14.81,G135&lt;0.473,H135&lt;15.705,B135&gt;=2.65,H135&gt;=8.397,D135&gt;=1.25,G135&gt;=0.164,F135&lt;2.5,A135&gt;=5.45),4.4,"shouldnthappen"))))))))))))))))))))))))))))))))))))</f>
        <v>5.6</v>
      </c>
      <c r="U135" s="1" t="n">
        <f aca="false">IF(AND(G135&gt;=0.934,F135&lt;1.5),1.7,IF(AND(D135&lt;0.15,D135&lt;0.25,G135&lt;0.934,F135&lt;1.5),1.38,IF(AND(H135&gt;=14.379,D135&gt;=0.25,G135&lt;0.934,F135&lt;1.5),1.7,IF(AND(A135&lt;5.3,D135&lt;1.35,F135&lt;2.5,F135&gt;=1.5),3.15,IF(AND(H135&lt;7.148,D135&gt;=1.35,F135&lt;2.5,F135&gt;=1.5),3.9,IF(AND(G135&lt;0.352,A135&lt;6.15,F135&gt;=2.5,F135&gt;=1.5),4.5,IF(AND(G135&gt;=0.352,A135&lt;6.15,F135&gt;=2.5,F135&gt;=1.5),4.92,IF(AND(B135&lt;2.85,A135&gt;=6.15,F135&gt;=2.5,F135&gt;=1.5),6.2,IF(AND(D135&gt;=0.45,H135&lt;14.379,D135&gt;=0.25,G135&lt;0.934,F135&lt;1.5),1.65,IF(AND(G135&gt;=0.857,A135&gt;=5.3,D135&lt;1.35,F135&lt;2.5,F135&gt;=1.5),4.3,IF(AND(A135&gt;=7.25,B135&gt;=2.85,A135&gt;=6.15,F135&gt;=2.5,F135&gt;=1.5),6.425,IF(AND(H135&lt;9.499,A135&lt;5.05,D135&gt;=0.15,D135&lt;0.25,G135&lt;0.934,F135&lt;1.5),1.4,IF(AND(A135&gt;=5.45,A135&gt;=5.05,D135&gt;=0.15,D135&lt;0.25,G135&lt;0.934,F135&lt;1.5),1.3,IF(AND(B135&gt;=4.15,D135&lt;0.45,H135&lt;14.379,D135&gt;=0.25,G135&lt;0.934,F135&lt;1.5),1.5,IF(AND(A135&gt;=5.75,G135&lt;0.857,A135&gt;=5.3,D135&lt;1.35,F135&lt;2.5,F135&gt;=1.5),4.02,IF(AND(A135&lt;6.65,G135&lt;0.333,H135&gt;=7.148,D135&gt;=1.35,F135&lt;2.5,F135&gt;=1.5),4.475,IF(AND(A135&gt;=6.65,G135&lt;0.333,H135&gt;=7.148,D135&gt;=1.35,F135&lt;2.5,F135&gt;=1.5),4.8,IF(AND(D135&gt;=1.45,G135&gt;=0.333,H135&gt;=7.148,D135&gt;=1.35,F135&lt;2.5,F135&gt;=1.5),4.85,IF(AND(G135&gt;=0.861,A135&lt;7.25,B135&gt;=2.85,A135&gt;=6.15,F135&gt;=2.5,F135&gt;=1.5),5.2,IF(AND(G135&lt;0.571,H135&gt;=9.499,A135&lt;5.05,D135&gt;=0.15,D135&lt;0.25,G135&lt;0.934,F135&lt;1.5),1.2,IF(AND(G135&gt;=0.571,H135&gt;=9.499,A135&lt;5.05,D135&gt;=0.15,D135&lt;0.25,G135&lt;0.934,F135&lt;1.5),1.3,IF(AND(H135&lt;9.283,A135&lt;5.45,A135&gt;=5.05,D135&gt;=0.15,D135&lt;0.25,G135&lt;0.934,F135&lt;1.5),1.5,IF(AND(H135&gt;=9.283,A135&lt;5.45,A135&gt;=5.05,D135&gt;=0.15,D135&lt;0.25,G135&lt;0.934,F135&lt;1.5),1.425,IF(AND(A135&lt;4.9,B135&lt;4.15,D135&lt;0.45,H135&lt;14.379,D135&gt;=0.25,G135&lt;0.934,F135&lt;1.5),1.4,IF(AND(A135&gt;=4.9,B135&lt;4.15,D135&lt;0.45,H135&lt;14.379,D135&gt;=0.25,G135&lt;0.934,F135&lt;1.5),1.325,IF(AND(G135&lt;0.572,A135&lt;5.75,G135&lt;0.857,A135&gt;=5.3,D135&lt;1.35,F135&lt;2.5,F135&gt;=1.5),3.65,IF(AND(G135&gt;=0.572,A135&lt;5.75,G135&lt;0.857,A135&gt;=5.3,D135&lt;1.35,F135&lt;2.5,F135&gt;=1.5),3.9,IF(AND(A135&lt;6.75,D135&lt;1.45,G135&gt;=0.333,H135&gt;=7.148,D135&gt;=1.35,F135&lt;2.5,F135&gt;=1.5),4.4,IF(AND(A135&gt;=6.75,D135&lt;1.45,G135&gt;=0.333,H135&gt;=7.148,D135&gt;=1.35,F135&lt;2.5,F135&gt;=1.5),4.78,IF(AND(A135&lt;6.6,B135&lt;3.25,G135&lt;0.861,A135&lt;7.25,B135&gt;=2.85,A135&gt;=6.15,F135&gt;=2.5,F135&gt;=1.5),5.333,IF(AND(H135&lt;11.461,B135&gt;=3.25,G135&lt;0.861,A135&lt;7.25,B135&gt;=2.85,A135&gt;=6.15,F135&gt;=2.5,F135&gt;=1.5),6.025,IF(AND(H135&gt;=11.461,B135&gt;=3.25,G135&lt;0.861,A135&lt;7.25,B135&gt;=2.85,A135&gt;=6.15,F135&gt;=2.5,F135&gt;=1.5),5.667,IF(AND(H135&gt;=14.564,A135&gt;=6.6,B135&lt;3.25,G135&lt;0.861,A135&lt;7.25,B135&gt;=2.85,A135&gt;=6.15,F135&gt;=2.5,F135&gt;=1.5),5.4,IF(AND(D135&gt;=2.35,H135&lt;14.564,A135&gt;=6.6,B135&lt;3.25,G135&lt;0.861,A135&lt;7.25,B135&gt;=2.85,A135&gt;=6.15,F135&gt;=2.5,F135&gt;=1.5),5.6,IF(AND(A135&lt;6.85,D135&lt;2.35,H135&lt;14.564,A135&gt;=6.6,B135&lt;3.25,G135&lt;0.861,A135&lt;7.25,B135&gt;=2.85,A135&gt;=6.15,F135&gt;=2.5,F135&gt;=1.5),5.9,IF(AND(A135&gt;=6.85,D135&lt;2.35,H135&lt;14.564,A135&gt;=6.6,B135&lt;3.25,G135&lt;0.861,A135&lt;7.25,B135&gt;=2.85,A135&gt;=6.15,F135&gt;=2.5,F135&gt;=1.5),5.78,"shouldnthappen"))))))))))))))))))))))))))))))))))))</f>
        <v>6.2</v>
      </c>
      <c r="V135" s="1" t="n">
        <f aca="false">IF(AND(H135&lt;5.748,A135&lt;5.05,D135&lt;0.75),1,IF(AND(B135&lt;3.15,H135&gt;=5.748,A135&lt;5.05,D135&lt;0.75),1.475,IF(AND(G135&gt;=0.801,D135&lt;0.25,A135&gt;=5.05,D135&lt;0.75),1.7,IF(AND(D135&gt;=0.45,D135&gt;=0.25,A135&gt;=5.05,D135&lt;0.75),1.7,IF(AND(B135&lt;2.35,F135&lt;2.5,B135&lt;2.75,D135&gt;=0.75),4.16,IF(AND(D135&lt;1.75,F135&gt;=2.5,B135&lt;2.75,D135&gt;=0.75),4.875,IF(AND(D135&gt;=1.75,F135&gt;=2.5,B135&lt;2.75,D135&gt;=0.75),5.333,IF(AND(H135&gt;=16.284,D135&gt;=1.55,B135&gt;=2.75,D135&gt;=0.75),6.6,IF(AND(H135&gt;=14.144,B135&gt;=3.15,H135&gt;=5.748,A135&lt;5.05,D135&lt;0.75),1.3,IF(AND(A135&lt;5.45,G135&lt;0.801,D135&lt;0.25,A135&gt;=5.05,D135&lt;0.75),1.5,IF(AND(A135&gt;=5.45,G135&lt;0.801,D135&lt;0.25,A135&gt;=5.05,D135&lt;0.75),1.34,IF(AND(B135&lt;3.75,D135&lt;0.45,D135&gt;=0.25,A135&gt;=5.05,D135&lt;0.75),1.467,IF(AND(B135&gt;=3.75,D135&lt;0.45,D135&gt;=0.25,A135&gt;=5.05,D135&lt;0.75),1.767,IF(AND(G135&gt;=0.896,B135&gt;=2.35,F135&lt;2.5,B135&lt;2.75,D135&gt;=0.75),4.9,IF(AND(H135&lt;15.504,D135&lt;1.35,D135&lt;1.55,B135&gt;=2.75,D135&gt;=0.75),4.2,IF(AND(H135&gt;=15.504,D135&lt;1.35,D135&lt;1.55,B135&gt;=2.75,D135&gt;=0.75),4.6,IF(AND(H135&lt;9.767,D135&gt;=1.35,D135&lt;1.55,B135&gt;=2.75,D135&gt;=0.75),5.1,IF(AND(A135&lt;4.5,H135&lt;14.144,B135&gt;=3.15,H135&gt;=5.748,A135&lt;5.05,D135&lt;0.75),1.3,IF(AND(A135&gt;=4.5,H135&lt;14.144,B135&gt;=3.15,H135&gt;=5.748,A135&lt;5.05,D135&lt;0.75),1.4,IF(AND(D135&gt;=1.15,G135&lt;0.896,B135&gt;=2.35,F135&lt;2.5,B135&lt;2.75,D135&gt;=0.75),4.04,IF(AND(B135&lt;2.9,H135&gt;=9.767,D135&gt;=1.35,D135&lt;1.55,B135&gt;=2.75,D135&gt;=0.75),4.8,IF(AND(D135&lt;1.7,A135&gt;=7.05,H135&lt;16.284,D135&gt;=1.55,B135&gt;=2.75,D135&gt;=0.75),5.8,IF(AND(D135&gt;=1.7,A135&gt;=7.05,H135&lt;16.284,D135&gt;=1.55,B135&gt;=2.75,D135&gt;=0.75),6.3,IF(AND(B135&lt;2.45,D135&lt;1.15,G135&lt;0.896,B135&gt;=2.35,F135&lt;2.5,B135&lt;2.75,D135&gt;=0.75),3.767,IF(AND(B135&gt;=2.45,D135&lt;1.15,G135&lt;0.896,B135&gt;=2.35,F135&lt;2.5,B135&lt;2.75,D135&gt;=0.75),3.167,IF(AND(B135&gt;=3.15,B135&gt;=2.9,H135&gt;=9.767,D135&gt;=1.35,D135&lt;1.55,B135&gt;=2.75,D135&gt;=0.75),4.7,IF(AND(D135&lt;1.9,D135&lt;2.05,A135&lt;7.05,H135&lt;16.284,D135&gt;=1.55,B135&gt;=2.75,D135&gt;=0.75),4.82,IF(AND(D135&gt;=1.9,D135&lt;2.05,A135&lt;7.05,H135&lt;16.284,D135&gt;=1.55,B135&gt;=2.75,D135&gt;=0.75),5.067,IF(AND(H135&lt;12.721,B135&lt;3.15,B135&gt;=2.9,H135&gt;=9.767,D135&gt;=1.35,D135&lt;1.55,B135&gt;=2.75,D135&gt;=0.75),4.5,IF(AND(H135&gt;=12.721,B135&lt;3.15,B135&gt;=2.9,H135&gt;=9.767,D135&gt;=1.35,D135&lt;1.55,B135&gt;=2.75,D135&gt;=0.75),4.433,IF(AND(H135&lt;9.525,G135&lt;0.364,D135&gt;=2.05,A135&lt;7.05,H135&lt;16.284,D135&gt;=1.55,B135&gt;=2.75,D135&gt;=0.75),5.1,IF(AND(A135&lt;6.25,G135&gt;=0.364,D135&gt;=2.05,A135&lt;7.05,H135&lt;16.284,D135&gt;=1.55,B135&gt;=2.75,D135&gt;=0.75),5.4,IF(AND(H135&lt;10.898,H135&gt;=9.525,G135&lt;0.364,D135&gt;=2.05,A135&lt;7.05,H135&lt;16.284,D135&gt;=1.55,B135&gt;=2.75,D135&gt;=0.75),5.6,IF(AND(H135&lt;8.711,A135&gt;=6.25,G135&gt;=0.364,D135&gt;=2.05,A135&lt;7.05,H135&lt;16.284,D135&gt;=1.55,B135&gt;=2.75,D135&gt;=0.75),5.7,IF(AND(H135&gt;=8.711,A135&gt;=6.25,G135&gt;=0.364,D135&gt;=2.05,A135&lt;7.05,H135&lt;16.284,D135&gt;=1.55,B135&gt;=2.75,D135&gt;=0.75),5.84,IF(AND(D135&lt;2.2,H135&gt;=10.898,H135&gt;=9.525,G135&lt;0.364,D135&gt;=2.05,A135&lt;7.05,H135&lt;16.284,D135&gt;=1.55,B135&gt;=2.75,D135&gt;=0.75),5.4,IF(AND(D135&gt;=2.2,H135&gt;=10.898,H135&gt;=9.525,G135&lt;0.364,D135&gt;=2.05,A135&lt;7.05,H135&lt;16.284,D135&gt;=1.55,B135&gt;=2.75,D135&gt;=0.75),5.3,"shouldnthappen")))))))))))))))))))))))))))))))))))))</f>
        <v>5.6</v>
      </c>
      <c r="W135" s="1" t="n">
        <f aca="false">IF(AND(H135&lt;6.926,D135&gt;=0.35,D135&lt;0.8),1.9,IF(AND(H135&gt;=6.926,D135&gt;=0.35,D135&lt;0.8),1.533,IF(AND(H135&lt;13.492,A135&lt;4.75,D135&lt;0.35,D135&lt;0.8),1.1,IF(AND(H135&gt;=13.492,A135&lt;4.75,D135&lt;0.35,D135&lt;0.8),1.375,IF(AND(B135&lt;2.75,A135&gt;=5.85,F135&lt;2.5,D135&gt;=0.8),4.833,IF(AND(B135&lt;3.3,A135&gt;=7.05,F135&gt;=2.5,D135&gt;=0.8),5.8,IF(AND(B135&gt;=3.3,A135&gt;=7.05,F135&gt;=2.5,D135&gt;=0.8),6.325,IF(AND(D135&gt;=0.25,A135&lt;5.05,A135&gt;=4.75,D135&lt;0.35,D135&lt;0.8),1.3,IF(AND(B135&lt;3.6,A135&gt;=5.05,A135&gt;=4.75,D135&lt;0.35,D135&lt;0.8),1.4,IF(AND(H135&lt;10.194,G135&lt;0.412,A135&lt;5.85,F135&lt;2.5,D135&gt;=0.8),4.133,IF(AND(H135&gt;=10.194,G135&lt;0.412,A135&lt;5.85,F135&lt;2.5,D135&gt;=0.8),4.5,IF(AND(A135&lt;5.35,G135&gt;=0.412,A135&lt;5.85,F135&lt;2.5,D135&gt;=0.8),3.15,IF(AND(A135&lt;6.2,B135&gt;=2.75,A135&gt;=5.85,F135&lt;2.5,D135&gt;=0.8),4.3,IF(AND(H135&lt;5.767,A135&lt;6.2,A135&lt;7.05,F135&gt;=2.5,D135&gt;=0.8),4.5,IF(AND(G135&gt;=0.861,A135&gt;=6.2,A135&lt;7.05,F135&gt;=2.5,D135&gt;=0.8),5.2,IF(AND(B135&lt;3.15,D135&lt;0.25,A135&lt;5.05,A135&gt;=4.75,D135&lt;0.35,D135&lt;0.8),1.55,IF(AND(A135&lt;5.45,B135&gt;=3.6,A135&gt;=5.05,A135&gt;=4.75,D135&lt;0.35,D135&lt;0.8),1.5,IF(AND(A135&gt;=5.45,B135&gt;=3.6,A135&gt;=5.05,A135&gt;=4.75,D135&lt;0.35,D135&lt;0.8),1.4,IF(AND(G135&gt;=0.772,A135&gt;=5.35,G135&gt;=0.412,A135&lt;5.85,F135&lt;2.5,D135&gt;=0.8),3.9,IF(AND(D135&gt;=1.45,A135&gt;=6.2,B135&gt;=2.75,A135&gt;=5.85,F135&lt;2.5,D135&gt;=0.8),4.775,IF(AND(G135&lt;0.5,H135&gt;=5.767,A135&lt;6.2,A135&lt;7.05,F135&gt;=2.5,D135&gt;=0.8),5.1,IF(AND(G135&gt;=0.5,H135&gt;=5.767,A135&lt;6.2,A135&lt;7.05,F135&gt;=2.5,D135&gt;=0.8),4.95,IF(AND(B135&gt;=3.25,G135&lt;0.861,A135&gt;=6.2,A135&lt;7.05,F135&gt;=2.5,D135&gt;=0.8),5.75,IF(AND(A135&lt;4.95,B135&gt;=3.15,D135&lt;0.25,A135&lt;5.05,A135&gt;=4.75,D135&lt;0.35,D135&lt;0.8),1.4,IF(AND(A135&lt;5.65,G135&lt;0.772,A135&gt;=5.35,G135&gt;=0.412,A135&lt;5.85,F135&lt;2.5,D135&gt;=0.8),3.6,IF(AND(A135&gt;=5.65,G135&lt;0.772,A135&gt;=5.35,G135&gt;=0.412,A135&lt;5.85,F135&lt;2.5,D135&gt;=0.8),3.5,IF(AND(B135&gt;=3.15,D135&lt;1.45,A135&gt;=6.2,B135&gt;=2.75,A135&gt;=5.85,F135&lt;2.5,D135&gt;=0.8),4.7,IF(AND(A135&gt;=6.65,B135&lt;3.25,G135&lt;0.861,A135&gt;=6.2,A135&lt;7.05,F135&gt;=2.5,D135&gt;=0.8),5.567,IF(AND(H135&lt;9.499,A135&gt;=4.95,B135&gt;=3.15,D135&lt;0.25,A135&lt;5.05,A135&gt;=4.75,D135&lt;0.35,D135&lt;0.8),1.4,IF(AND(H135&gt;=9.499,A135&gt;=4.95,B135&gt;=3.15,D135&lt;0.25,A135&lt;5.05,A135&gt;=4.75,D135&lt;0.35,D135&lt;0.8),1.2,IF(AND(G135&lt;0.765,B135&lt;3.15,D135&lt;1.45,A135&gt;=6.2,B135&gt;=2.75,A135&gt;=5.85,F135&lt;2.5,D135&gt;=0.8),4.4,IF(AND(G135&gt;=0.765,B135&lt;3.15,D135&lt;1.45,A135&gt;=6.2,B135&gt;=2.75,A135&gt;=5.85,F135&lt;2.5,D135&gt;=0.8),4.6,IF(AND(H135&lt;10.667,A135&lt;6.65,B135&lt;3.25,G135&lt;0.861,A135&gt;=6.2,A135&lt;7.05,F135&gt;=2.5,D135&gt;=0.8),5.167,IF(AND(G135&lt;0.627,H135&gt;=10.667,A135&lt;6.65,B135&lt;3.25,G135&lt;0.861,A135&gt;=6.2,A135&lt;7.05,F135&gt;=2.5,D135&gt;=0.8),5.64,IF(AND(G135&gt;=0.627,H135&gt;=10.667,A135&lt;6.65,B135&lt;3.25,G135&lt;0.861,A135&gt;=6.2,A135&lt;7.05,F135&gt;=2.5,D135&gt;=0.8),5.1,"shouldnthappen")))))))))))))))))))))))))))))))))))</f>
        <v>5.64</v>
      </c>
      <c r="X135" s="1" t="n">
        <f aca="false">IF(AND(B135&lt;3.05,H135&lt;6.697,A135&lt;5.45),4.1,IF(AND(B135&gt;=3.05,H135&lt;6.697,A135&lt;5.45),1.48,IF(AND(D135&lt;0.7,A135&lt;5.9,A135&gt;=5.45),1.4,IF(AND(A135&lt;4.35,B135&lt;3.3,H135&gt;=6.697,A135&lt;5.45),1.1,IF(AND(G135&lt;0.372,D135&gt;=0.7,A135&lt;5.9,A135&gt;=5.45),4.36,IF(AND(A135&gt;=4.9,A135&gt;=4.35,B135&lt;3.3,H135&gt;=6.697,A135&lt;5.45),1.6,IF(AND(H135&gt;=14.171,A135&lt;5.15,B135&gt;=3.3,H135&gt;=6.697,A135&lt;5.45),1.6,IF(AND(G135&lt;0.451,A135&gt;=5.15,B135&gt;=3.3,H135&gt;=6.697,A135&lt;5.45),1.367,IF(AND(G135&gt;=0.451,A135&gt;=5.15,B135&gt;=3.3,H135&gt;=6.697,A135&lt;5.45),1.5,IF(AND(G135&lt;0.332,D135&lt;1.45,F135&lt;2.5,A135&gt;=5.9,A135&gt;=5.45),4.35,IF(AND(A135&lt;6.15,D135&gt;=1.45,F135&lt;2.5,A135&gt;=5.9,A135&gt;=5.45),5.1,IF(AND(D135&gt;=2.4,G135&lt;0.432,F135&gt;=2.5,A135&gt;=5.9,A135&gt;=5.45),5.78,IF(AND(A135&lt;6.15,G135&gt;=0.432,F135&gt;=2.5,A135&gt;=5.9,A135&gt;=5.45),4.9,IF(AND(B135&lt;3.1,A135&lt;4.9,A135&gt;=4.35,B135&lt;3.3,H135&gt;=6.697,A135&lt;5.45),1.4,IF(AND(B135&gt;=3.1,A135&lt;4.9,A135&gt;=4.35,B135&lt;3.3,H135&gt;=6.697,A135&lt;5.45),1.3,IF(AND(G135&lt;0.343,H135&lt;14.171,A135&lt;5.15,B135&gt;=3.3,H135&gt;=6.697,A135&lt;5.45),1.433,IF(AND(G135&gt;=0.343,H135&lt;14.171,A135&lt;5.15,B135&gt;=3.3,H135&gt;=6.697,A135&lt;5.45),1.525,IF(AND(D135&lt;1.05,B135&lt;2.55,G135&gt;=0.372,D135&gt;=0.7,A135&lt;5.9,A135&gt;=5.45),3.7,IF(AND(H135&lt;10.596,B135&gt;=2.55,G135&gt;=0.372,D135&gt;=0.7,A135&lt;5.9,A135&gt;=5.45),3.525,IF(AND(H135&gt;=10.596,B135&gt;=2.55,G135&gt;=0.372,D135&gt;=0.7,A135&lt;5.9,A135&gt;=5.45),3.9,IF(AND(H135&lt;14.314,G135&gt;=0.332,D135&lt;1.45,F135&lt;2.5,A135&gt;=5.9,A135&gt;=5.45),4.4,IF(AND(H135&gt;=14.314,G135&gt;=0.332,D135&lt;1.45,F135&lt;2.5,A135&gt;=5.9,A135&gt;=5.45),4.7,IF(AND(H135&lt;13.906,A135&gt;=6.15,D135&gt;=1.45,F135&lt;2.5,A135&gt;=5.9,A135&gt;=5.45),4.675,IF(AND(H135&gt;=13.906,A135&gt;=6.15,D135&gt;=1.45,F135&lt;2.5,A135&gt;=5.9,A135&gt;=5.45),4.9,IF(AND(G135&lt;0.093,D135&lt;2.4,G135&lt;0.432,F135&gt;=2.5,A135&gt;=5.9,A135&gt;=5.45),5.6,IF(AND(B135&lt;2.95,A135&gt;=6.15,G135&gt;=0.432,F135&gt;=2.5,A135&gt;=5.9,A135&gt;=5.45),5.86,IF(AND(A135&lt;5.55,D135&gt;=1.05,B135&lt;2.55,G135&gt;=0.372,D135&gt;=0.7,A135&lt;5.9,A135&gt;=5.45),4,IF(AND(A135&gt;=5.55,D135&gt;=1.05,B135&lt;2.55,G135&gt;=0.372,D135&gt;=0.7,A135&lt;5.9,A135&gt;=5.45),3.9,IF(AND(D135&lt;1.7,G135&gt;=0.093,D135&lt;2.4,G135&lt;0.432,F135&gt;=2.5,A135&gt;=5.9,A135&gt;=5.45),5.05,IF(AND(G135&gt;=0.774,B135&gt;=2.95,A135&gt;=6.15,G135&gt;=0.432,F135&gt;=2.5,A135&gt;=5.9,A135&gt;=5.45),5.3,IF(AND(G135&gt;=0.312,D135&gt;=1.7,G135&gt;=0.093,D135&lt;2.4,G135&lt;0.432,F135&gt;=2.5,A135&gt;=5.9,A135&gt;=5.45),5.4,IF(AND(D135&lt;2.45,G135&lt;0.774,B135&gt;=2.95,A135&gt;=6.15,G135&gt;=0.432,F135&gt;=2.5,A135&gt;=5.9,A135&gt;=5.45),5.66,IF(AND(D135&gt;=2.45,G135&lt;0.774,B135&gt;=2.95,A135&gt;=6.15,G135&gt;=0.432,F135&gt;=2.5,A135&gt;=5.9,A135&gt;=5.45),6,IF(AND(G135&gt;=0.301,G135&lt;0.312,D135&gt;=1.7,G135&gt;=0.093,D135&lt;2.4,G135&lt;0.432,F135&gt;=2.5,A135&gt;=5.9,A135&gt;=5.45),5.1,IF(AND(A135&lt;6.45,G135&lt;0.301,G135&lt;0.312,D135&gt;=1.7,G135&gt;=0.093,D135&lt;2.4,G135&lt;0.432,F135&gt;=2.5,A135&gt;=5.9,A135&gt;=5.45),5.3,IF(AND(A135&gt;=6.45,G135&lt;0.301,G135&lt;0.312,D135&gt;=1.7,G135&gt;=0.093,D135&lt;2.4,G135&lt;0.432,F135&gt;=2.5,A135&gt;=5.9,A135&gt;=5.45),5.2,"shouldnthappen"))))))))))))))))))))))))))))))))))))</f>
        <v>5.6</v>
      </c>
      <c r="Y135" s="1" t="n">
        <f aca="false">IF(AND(H135&lt;6.51,F135&lt;1.5),1.8,IF(AND(H135&gt;=16.674,F135&gt;=1.5),6.533,IF(AND(D135&gt;=0.45,H135&gt;=6.51,F135&lt;1.5),1.667,IF(AND(H135&gt;=13.805,G135&lt;0.154,H135&lt;16.674,F135&gt;=1.5),6.7,IF(AND(D135&lt;0.15,A135&lt;5.05,D135&lt;0.45,H135&gt;=6.51,F135&lt;1.5),1.4,IF(AND(H135&gt;=13.586,A135&gt;=5.05,D135&lt;0.45,H135&gt;=6.51,F135&lt;1.5),1.3,IF(AND(F135&lt;2.5,H135&lt;13.805,G135&lt;0.154,H135&lt;16.674,F135&gt;=1.5),4.6,IF(AND(H135&lt;8.929,D135&lt;1.35,G135&gt;=0.154,H135&lt;16.674,F135&gt;=1.5),3.64,IF(AND(G135&lt;0.05,H135&lt;13.586,A135&gt;=5.05,D135&lt;0.45,H135&gt;=6.51,F135&lt;1.5),1.4,IF(AND(G135&gt;=0.107,F135&gt;=2.5,H135&lt;13.805,G135&lt;0.154,H135&lt;16.674,F135&gt;=1.5),5.3,IF(AND(B135&gt;=2.75,H135&gt;=8.929,D135&lt;1.35,G135&gt;=0.154,H135&lt;16.674,F135&gt;=1.5),4.433,IF(AND(D135&gt;=1.55,F135&lt;2.5,D135&gt;=1.35,G135&gt;=0.154,H135&lt;16.674,F135&gt;=1.5),4.975,IF(AND(H135&lt;6.93,F135&gt;=2.5,D135&gt;=1.35,G135&gt;=0.154,H135&lt;16.674,F135&gt;=1.5),4.5,IF(AND(H135&lt;12.675,G135&lt;0.217,D135&gt;=0.15,A135&lt;5.05,D135&lt;0.45,H135&gt;=6.51,F135&lt;1.5),1.4,IF(AND(H135&gt;=12.675,G135&lt;0.217,D135&gt;=0.15,A135&lt;5.05,D135&lt;0.45,H135&gt;=6.51,F135&lt;1.5),1.5,IF(AND(A135&lt;4.65,G135&gt;=0.217,D135&gt;=0.15,A135&lt;5.05,D135&lt;0.45,H135&gt;=6.51,F135&lt;1.5),1.35,IF(AND(D135&lt;0.25,G135&gt;=0.05,H135&lt;13.586,A135&gt;=5.05,D135&lt;0.45,H135&gt;=6.51,F135&lt;1.5),1.467,IF(AND(D135&gt;=0.25,G135&gt;=0.05,H135&lt;13.586,A135&gt;=5.05,D135&lt;0.45,H135&gt;=6.51,F135&lt;1.5),1.5,IF(AND(H135&lt;9.15,G135&lt;0.107,F135&gt;=2.5,H135&lt;13.805,G135&lt;0.154,H135&lt;16.674,F135&gt;=1.5),5.7,IF(AND(H135&gt;=9.15,G135&lt;0.107,F135&gt;=2.5,H135&lt;13.805,G135&lt;0.154,H135&lt;16.674,F135&gt;=1.5),5.6,IF(AND(G135&lt;0.404,B135&lt;2.75,H135&gt;=8.929,D135&lt;1.35,G135&gt;=0.154,H135&lt;16.674,F135&gt;=1.5),4.15,IF(AND(G135&gt;=0.404,B135&lt;2.75,H135&gt;=8.929,D135&lt;1.35,G135&gt;=0.154,H135&lt;16.674,F135&gt;=1.5),3.9,IF(AND(A135&gt;=6.75,D135&lt;1.55,F135&lt;2.5,D135&gt;=1.35,G135&gt;=0.154,H135&lt;16.674,F135&gt;=1.5),4.82,IF(AND(D135&lt;0.25,A135&gt;=4.65,G135&gt;=0.217,D135&gt;=0.15,A135&lt;5.05,D135&lt;0.45,H135&gt;=6.51,F135&lt;1.5),1.325,IF(AND(D135&gt;=0.25,A135&gt;=4.65,G135&gt;=0.217,D135&gt;=0.15,A135&lt;5.05,D135&lt;0.45,H135&gt;=6.51,F135&lt;1.5),1.3,IF(AND(A135&lt;6.55,A135&lt;6.75,D135&lt;1.55,F135&lt;2.5,D135&gt;=1.35,G135&gt;=0.154,H135&lt;16.674,F135&gt;=1.5),4.575,IF(AND(A135&gt;=6.55,A135&lt;6.75,D135&lt;1.55,F135&lt;2.5,D135&gt;=1.35,G135&gt;=0.154,H135&lt;16.674,F135&gt;=1.5),4.4,IF(AND(B135&lt;2.9,D135&lt;2.05,H135&gt;=6.93,F135&gt;=2.5,D135&gt;=1.35,G135&gt;=0.154,H135&lt;16.674,F135&gt;=1.5),5.05,IF(AND(H135&lt;8.884,D135&gt;=2.05,H135&gt;=6.93,F135&gt;=2.5,D135&gt;=1.35,G135&gt;=0.154,H135&lt;16.674,F135&gt;=1.5),5.1,IF(AND(H135&lt;13.711,B135&gt;=2.9,D135&lt;2.05,H135&gt;=6.93,F135&gt;=2.5,D135&gt;=1.35,G135&gt;=0.154,H135&lt;16.674,F135&gt;=1.5),5,IF(AND(H135&gt;=13.711,B135&gt;=2.9,D135&lt;2.05,H135&gt;=6.93,F135&gt;=2.5,D135&gt;=1.35,G135&gt;=0.154,H135&lt;16.674,F135&gt;=1.5),5.8,IF(AND(B135&lt;3.15,H135&gt;=8.884,D135&gt;=2.05,H135&gt;=6.93,F135&gt;=2.5,D135&gt;=1.35,G135&gt;=0.154,H135&lt;16.674,F135&gt;=1.5),5.56,IF(AND(B135&gt;=3.15,H135&gt;=8.884,D135&gt;=2.05,H135&gt;=6.93,F135&gt;=2.5,D135&gt;=1.35,G135&gt;=0.154,H135&lt;16.674,F135&gt;=1.5),5.9,"shouldnthappen")))))))))))))))))))))))))))))))))</f>
        <v>5.6</v>
      </c>
      <c r="Z135" s="1" t="n">
        <f aca="false">IF(AND(F135&gt;=2,B135&gt;=3.35),5.6,IF(AND(A135&lt;6.65,H135&gt;=15.076,B135&lt;3.35),4.8,IF(AND(A135&gt;=6.65,H135&gt;=15.076,B135&lt;3.35),6.15,IF(AND(H135&lt;6.542,F135&lt;2,B135&gt;=3.35),1.767,IF(AND(G135&gt;=0.653,D135&lt;0.75,H135&lt;15.076,B135&lt;3.35),1.55,IF(AND(D135&lt;0.15,G135&lt;0.653,D135&lt;0.75,H135&lt;15.076,B135&lt;3.35),1.1,IF(AND(G135&lt;0.356,A135&lt;5.05,H135&gt;=6.542,F135&lt;2,B135&gt;=3.35),1.4,IF(AND(G135&gt;=0.356,A135&lt;5.05,H135&gt;=6.542,F135&lt;2,B135&gt;=3.35),1.3,IF(AND(G135&gt;=0.566,A135&gt;=5.05,H135&gt;=6.542,F135&lt;2,B135&gt;=3.35),1.6,IF(AND(B135&gt;=3.1,D135&gt;=0.15,G135&lt;0.653,D135&lt;0.75,H135&lt;15.076,B135&lt;3.35),1.367,IF(AND(B135&gt;=2.65,D135&lt;1.45,B135&lt;2.75,D135&gt;=0.75,H135&lt;15.076,B135&lt;3.35),3.96,IF(AND(G135&lt;0.352,D135&gt;=1.45,B135&lt;2.75,D135&gt;=0.75,H135&lt;15.076,B135&lt;3.35),4.5,IF(AND(D135&gt;=1.35,A135&lt;6.2,B135&gt;=2.75,D135&gt;=0.75,H135&lt;15.076,B135&lt;3.35),4.733,IF(AND(A135&lt;4.7,B135&lt;3.1,D135&gt;=0.15,G135&lt;0.653,D135&lt;0.75,H135&lt;15.076,B135&lt;3.35),1.36,IF(AND(A135&gt;=4.7,B135&lt;3.1,D135&gt;=0.15,G135&lt;0.653,D135&lt;0.75,H135&lt;15.076,B135&lt;3.35),1.6,IF(AND(A135&lt;5.2,B135&lt;2.65,D135&lt;1.45,B135&lt;2.75,D135&gt;=0.75,H135&lt;15.076,B135&lt;3.35),3.3,IF(AND(A135&lt;6.5,G135&gt;=0.352,D135&gt;=1.45,B135&lt;2.75,D135&gt;=0.75,H135&lt;15.076,B135&lt;3.35),5,IF(AND(A135&gt;=6.5,G135&gt;=0.352,D135&gt;=1.45,B135&lt;2.75,D135&gt;=0.75,H135&lt;15.076,B135&lt;3.35),5.8,IF(AND(H135&lt;8.486,D135&lt;1.35,A135&lt;6.2,B135&gt;=2.75,D135&gt;=0.75,H135&lt;15.076,B135&lt;3.35),3.975,IF(AND(G135&lt;0.187,F135&lt;2.5,A135&gt;=6.2,B135&gt;=2.75,D135&gt;=0.75,H135&lt;15.076,B135&lt;3.35),5,IF(AND(G135&gt;=0.187,F135&lt;2.5,A135&gt;=6.2,B135&gt;=2.75,D135&gt;=0.75,H135&lt;15.076,B135&lt;3.35),4.525,IF(AND(A135&gt;=7.25,F135&gt;=2.5,A135&gt;=6.2,B135&gt;=2.75,D135&gt;=0.75,H135&lt;15.076,B135&lt;3.35),6.5,IF(AND(G135&lt;0.185,B135&lt;3.6,G135&lt;0.566,A135&gt;=5.05,H135&gt;=6.542,F135&lt;2,B135&gt;=3.35),1.45,IF(AND(G135&gt;=0.185,B135&lt;3.6,G135&lt;0.566,A135&gt;=5.05,H135&gt;=6.542,F135&lt;2,B135&gt;=3.35),1.34,IF(AND(G135&lt;0.13,B135&gt;=3.6,G135&lt;0.566,A135&gt;=5.05,H135&gt;=6.542,F135&lt;2,B135&gt;=3.35),1.45,IF(AND(G135&gt;=0.13,B135&gt;=3.6,G135&lt;0.566,A135&gt;=5.05,H135&gt;=6.542,F135&lt;2,B135&gt;=3.35),1.5,IF(AND(D135&lt;1.05,A135&gt;=5.2,B135&lt;2.65,D135&lt;1.45,B135&lt;2.75,D135&gt;=0.75,H135&lt;15.076,B135&lt;3.35),3.5,IF(AND(D135&gt;=1.05,A135&gt;=5.2,B135&lt;2.65,D135&lt;1.45,B135&lt;2.75,D135&gt;=0.75,H135&lt;15.076,B135&lt;3.35),3.94,IF(AND(H135&lt;10.983,H135&gt;=8.486,D135&lt;1.35,A135&lt;6.2,B135&gt;=2.75,D135&gt;=0.75,H135&lt;15.076,B135&lt;3.35),4.38,IF(AND(H135&gt;=10.983,H135&gt;=8.486,D135&lt;1.35,A135&lt;6.2,B135&gt;=2.75,D135&gt;=0.75,H135&lt;15.076,B135&lt;3.35),4.1,IF(AND(B135&gt;=3.25,A135&lt;7.25,F135&gt;=2.5,A135&gt;=6.2,B135&gt;=2.75,D135&gt;=0.75,H135&lt;15.076,B135&lt;3.35),5.7,IF(AND(B135&lt;2.95,B135&lt;3.25,A135&lt;7.25,F135&gt;=2.5,A135&gt;=6.2,B135&gt;=2.75,D135&gt;=0.75,H135&lt;15.076,B135&lt;3.35),5.6,IF(AND(H135&gt;=13.711,B135&gt;=2.95,B135&lt;3.25,A135&lt;7.25,F135&gt;=2.5,A135&gt;=6.2,B135&gt;=2.75,D135&gt;=0.75,H135&lt;15.076,B135&lt;3.35),5.8,IF(AND(A135&gt;=6.8,H135&lt;13.711,B135&gt;=2.95,B135&lt;3.25,A135&lt;7.25,F135&gt;=2.5,A135&gt;=6.2,B135&gt;=2.75,D135&gt;=0.75,H135&lt;15.076,B135&lt;3.35),5.1,IF(AND(H135&lt;12.921,A135&lt;6.8,H135&lt;13.711,B135&gt;=2.95,B135&lt;3.25,A135&lt;7.25,F135&gt;=2.5,A135&gt;=6.2,B135&gt;=2.75,D135&gt;=0.75,H135&lt;15.076,B135&lt;3.35),5.34,IF(AND(H135&gt;=12.921,A135&lt;6.8,H135&lt;13.711,B135&gt;=2.95,B135&lt;3.25,A135&lt;7.25,F135&gt;=2.5,A135&gt;=6.2,B135&gt;=2.75,D135&gt;=0.75,H135&lt;15.076,B135&lt;3.35),5.133,"shouldnthappen"))))))))))))))))))))))))))))))))))))</f>
        <v>5.6</v>
      </c>
      <c r="AA135" s="1" t="n">
        <f aca="false">IF(AND(D135&gt;=0.45,A135&lt;5.05,D135&lt;0.8),1.6,IF(AND(D135&gt;=0.45,A135&gt;=5.05,D135&lt;0.8),1.7,IF(AND(H135&gt;=16.244,F135&gt;=2.5,D135&gt;=0.8),6.533,IF(AND(A135&lt;4.35,D135&lt;0.45,A135&lt;5.05,D135&lt;0.8),1.1,IF(AND(H135&gt;=14.877,D135&lt;0.45,A135&gt;=5.05,D135&lt;0.8),1.3,IF(AND(D135&gt;=1.4,A135&lt;5.65,F135&lt;2.5,D135&gt;=0.8),4.5,IF(AND(A135&gt;=7.25,H135&lt;16.244,F135&gt;=2.5,D135&gt;=0.8),6.5,IF(AND(A135&gt;=4.75,A135&gt;=4.35,D135&lt;0.45,A135&lt;5.05,D135&lt;0.8),1.35,IF(AND(A135&lt;5.3,D135&lt;1.4,A135&lt;5.65,F135&lt;2.5,D135&gt;=0.8),3.1,IF(AND(A135&gt;=6.8,A135&gt;=6.55,A135&gt;=5.65,F135&lt;2.5,D135&gt;=0.8),4.9,IF(AND(H135&lt;5.767,A135&lt;7.25,H135&lt;16.244,F135&gt;=2.5,D135&gt;=0.8),4.5,IF(AND(G135&gt;=0.522,A135&lt;4.75,A135&gt;=4.35,D135&lt;0.45,A135&lt;5.05,D135&lt;0.8),1.2,IF(AND(G135&gt;=0.948,D135&lt;0.35,H135&lt;14.877,D135&lt;0.45,A135&gt;=5.05,D135&lt;0.8),1.7,IF(AND(H135&lt;13.089,D135&gt;=0.35,H135&lt;14.877,D135&lt;0.45,A135&gt;=5.05,D135&lt;0.8),1.5,IF(AND(H135&gt;=13.089,D135&gt;=0.35,H135&lt;14.877,D135&lt;0.45,A135&gt;=5.05,D135&lt;0.8),1.3,IF(AND(B135&gt;=2.95,A135&gt;=5.3,D135&lt;1.4,A135&lt;5.65,F135&lt;2.5,D135&gt;=0.8),4.1,IF(AND(H135&lt;9.181,A135&lt;6.05,A135&lt;6.55,A135&gt;=5.65,F135&lt;2.5,D135&gt;=0.8),5.1,IF(AND(H135&gt;=9.181,A135&lt;6.05,A135&lt;6.55,A135&gt;=5.65,F135&lt;2.5,D135&gt;=0.8),4.3,IF(AND(G135&gt;=0.867,A135&gt;=6.05,A135&lt;6.55,A135&gt;=5.65,F135&lt;2.5,D135&gt;=0.8),4.9,IF(AND(B135&lt;3.05,A135&lt;6.8,A135&gt;=6.55,A135&gt;=5.65,F135&lt;2.5,D135&gt;=0.8),5,IF(AND(B135&gt;=3.05,A135&lt;6.8,A135&gt;=6.55,A135&gt;=5.65,F135&lt;2.5,D135&gt;=0.8),4.55,IF(AND(H135&gt;=14.144,G135&lt;0.522,A135&lt;4.75,A135&gt;=4.35,D135&lt;0.45,A135&lt;5.05,D135&lt;0.8),1.3,IF(AND(B135&lt;2.7,B135&lt;2.95,A135&gt;=5.3,D135&lt;1.4,A135&lt;5.65,F135&lt;2.5,D135&gt;=0.8),3.78,IF(AND(B135&gt;=2.7,B135&lt;2.95,A135&gt;=5.3,D135&lt;1.4,A135&lt;5.65,F135&lt;2.5,D135&gt;=0.8),3.6,IF(AND(G135&lt;0.638,G135&lt;0.867,A135&gt;=6.05,A135&lt;6.55,A135&gt;=5.65,F135&lt;2.5,D135&gt;=0.8),4.433,IF(AND(G135&gt;=0.638,G135&lt;0.867,A135&gt;=6.05,A135&lt;6.55,A135&gt;=5.65,F135&lt;2.5,D135&gt;=0.8),4,IF(AND(A135&lt;6.35,H135&lt;11.146,H135&gt;=5.767,A135&lt;7.25,H135&lt;16.244,F135&gt;=2.5,D135&gt;=0.8),5.1,IF(AND(A135&lt;4.5,H135&lt;14.144,G135&lt;0.522,A135&lt;4.75,A135&gt;=4.35,D135&lt;0.45,A135&lt;5.05,D135&lt;0.8),1.35,IF(AND(A135&gt;=4.5,H135&lt;14.144,G135&lt;0.522,A135&lt;4.75,A135&gt;=4.35,D135&lt;0.45,A135&lt;5.05,D135&lt;0.8),1.4,IF(AND(A135&lt;5.15,B135&lt;3.75,G135&lt;0.948,D135&lt;0.35,H135&lt;14.877,D135&lt;0.45,A135&gt;=5.05,D135&lt;0.8),1.4,IF(AND(A135&gt;=5.15,B135&lt;3.75,G135&lt;0.948,D135&lt;0.35,H135&lt;14.877,D135&lt;0.45,A135&gt;=5.05,D135&lt;0.8),1.5,IF(AND(G135&lt;0.112,B135&gt;=3.75,G135&lt;0.948,D135&lt;0.35,H135&lt;14.877,D135&lt;0.45,A135&gt;=5.05,D135&lt;0.8),1.5,IF(AND(G135&gt;=0.112,B135&gt;=3.75,G135&lt;0.948,D135&lt;0.35,H135&lt;14.877,D135&lt;0.45,A135&gt;=5.05,D135&lt;0.8),1.6,IF(AND(G135&lt;0.075,A135&gt;=6.35,H135&lt;11.146,H135&gt;=5.767,A135&lt;7.25,H135&lt;16.244,F135&gt;=2.5,D135&gt;=0.8),5.5,IF(AND(G135&gt;=0.075,A135&gt;=6.35,H135&lt;11.146,H135&gt;=5.767,A135&lt;7.25,H135&lt;16.244,F135&gt;=2.5,D135&gt;=0.8),5.24,IF(AND(B135&lt;2.95,D135&lt;1.9,H135&gt;=11.146,H135&gt;=5.767,A135&lt;7.25,H135&lt;16.244,F135&gt;=2.5,D135&gt;=0.8),5.65,IF(AND(B135&gt;=2.95,D135&lt;1.9,H135&gt;=11.146,H135&gt;=5.767,A135&lt;7.25,H135&lt;16.244,F135&gt;=2.5,D135&gt;=0.8),5.8,IF(AND(H135&lt;13.42,D135&gt;=1.9,H135&gt;=11.146,H135&gt;=5.767,A135&lt;7.25,H135&lt;16.244,F135&gt;=2.5,D135&gt;=0.8),5.6,IF(AND(H135&gt;=13.42,D135&gt;=1.9,H135&gt;=11.146,H135&gt;=5.767,A135&lt;7.25,H135&lt;16.244,F135&gt;=2.5,D135&gt;=0.8),5.34,"shouldnthappen")))))))))))))))))))))))))))))))))))))))</f>
        <v>5.5</v>
      </c>
      <c r="AB135" s="1" t="n">
        <f aca="false">IF(AND(D135&gt;=0.35,F135&lt;1.5),1.5,IF(AND(F135&lt;2.5,D135&gt;=1.55,F135&gt;=1.5),4.85,IF(AND(H135&lt;8.308,D135&lt;0.15,D135&lt;0.35,F135&lt;1.5),1.5,IF(AND(H135&gt;=8.308,D135&lt;0.15,D135&lt;0.35,F135&lt;1.5),1.4,IF(AND(H135&lt;5.523,D135&gt;=0.15,D135&lt;0.35,F135&lt;1.5),1,IF(AND(G135&lt;0.572,H135&lt;10.688,D135&lt;1.55,F135&gt;=1.5),3.75,IF(AND(B135&gt;=3.5,F135&gt;=2.5,D135&gt;=1.55,F135&gt;=1.5),6.3,IF(AND(A135&gt;=5.65,G135&gt;=0.572,H135&lt;10.688,D135&lt;1.55,F135&gt;=1.5),4.45,IF(AND(B135&gt;=2.85,A135&lt;6.15,H135&gt;=10.688,D135&lt;1.55,F135&gt;=1.5),4.35,IF(AND(H135&gt;=16.284,B135&lt;3.5,F135&gt;=2.5,D135&gt;=1.55,F135&gt;=1.5),6.6,IF(AND(G135&gt;=0.241,G135&lt;0.338,H135&gt;=5.523,D135&gt;=0.15,D135&lt;0.35,F135&lt;1.5),1.25,IF(AND(A135&lt;5.05,G135&gt;=0.338,H135&gt;=5.523,D135&gt;=0.15,D135&lt;0.35,F135&lt;1.5),1.35,IF(AND(B135&lt;2.7,A135&lt;5.65,G135&gt;=0.572,H135&lt;10.688,D135&lt;1.55,F135&gt;=1.5),4,IF(AND(B135&gt;=2.7,A135&lt;5.65,G135&gt;=0.572,H135&lt;10.688,D135&lt;1.55,F135&gt;=1.5),3.6,IF(AND(B135&lt;2.45,B135&lt;2.85,A135&lt;6.15,H135&gt;=10.688,D135&lt;1.55,F135&gt;=1.5),3.7,IF(AND(A135&lt;6.25,B135&lt;2.85,A135&gt;=6.15,H135&gt;=10.688,D135&lt;1.55,F135&gt;=1.5),4.5,IF(AND(A135&gt;=6.25,B135&lt;2.85,A135&gt;=6.15,H135&gt;=10.688,D135&lt;1.55,F135&gt;=1.5),4.86,IF(AND(D135&gt;=1.45,B135&gt;=2.85,A135&gt;=6.15,H135&gt;=10.688,D135&lt;1.55,F135&gt;=1.5),4.8,IF(AND(H135&lt;8.202,H135&lt;16.284,B135&lt;3.5,F135&gt;=2.5,D135&gt;=1.55,F135&gt;=1.5),5.7,IF(AND(A135&gt;=5.1,G135&lt;0.241,G135&lt;0.338,H135&gt;=5.523,D135&gt;=0.15,D135&lt;0.35,F135&lt;1.5),1.5,IF(AND(B135&gt;=3.75,A135&gt;=5.05,G135&gt;=0.338,H135&gt;=5.523,D135&gt;=0.15,D135&lt;0.35,F135&lt;1.5),1.6,IF(AND(A135&lt;5.7,B135&gt;=2.45,B135&lt;2.85,A135&lt;6.15,H135&gt;=10.688,D135&lt;1.55,F135&gt;=1.5),3.9,IF(AND(A135&gt;=5.7,B135&gt;=2.45,B135&lt;2.85,A135&lt;6.15,H135&gt;=10.688,D135&lt;1.55,F135&gt;=1.5),4.02,IF(AND(H135&lt;13.654,D135&lt;1.45,B135&gt;=2.85,A135&gt;=6.15,H135&gt;=10.688,D135&lt;1.55,F135&gt;=1.5),4.333,IF(AND(H135&gt;=13.654,D135&lt;1.45,B135&gt;=2.85,A135&gt;=6.15,H135&gt;=10.688,D135&lt;1.55,F135&gt;=1.5),4.54,IF(AND(A135&lt;6.15,H135&gt;=8.202,H135&lt;16.284,B135&lt;3.5,F135&gt;=2.5,D135&gt;=1.55,F135&gt;=1.5),5,IF(AND(H135&lt;13.924,A135&lt;5.1,G135&lt;0.241,G135&lt;0.338,H135&gt;=5.523,D135&gt;=0.15,D135&lt;0.35,F135&lt;1.5),1.4,IF(AND(H135&gt;=13.924,A135&lt;5.1,G135&lt;0.241,G135&lt;0.338,H135&gt;=5.523,D135&gt;=0.15,D135&lt;0.35,F135&lt;1.5),1.5,IF(AND(D135&lt;0.25,B135&lt;3.75,A135&gt;=5.05,G135&gt;=0.338,H135&gt;=5.523,D135&gt;=0.15,D135&lt;0.35,F135&lt;1.5),1.5,IF(AND(D135&gt;=0.25,B135&lt;3.75,A135&gt;=5.05,G135&gt;=0.338,H135&gt;=5.523,D135&gt;=0.15,D135&lt;0.35,F135&lt;1.5),1.4,IF(AND(H135&lt;8.884,B135&gt;=3.05,A135&gt;=6.15,H135&gt;=8.202,H135&lt;16.284,B135&lt;3.5,F135&gt;=2.5,D135&gt;=1.55,F135&gt;=1.5),5.1,IF(AND(A135&lt;6.45,G135&lt;0.368,B135&lt;3.05,A135&gt;=6.15,H135&gt;=8.202,H135&lt;16.284,B135&lt;3.5,F135&gt;=2.5,D135&gt;=1.55,F135&gt;=1.5),5.525,IF(AND(A135&gt;=6.45,G135&lt;0.368,B135&lt;3.05,A135&gt;=6.15,H135&gt;=8.202,H135&lt;16.284,B135&lt;3.5,F135&gt;=2.5,D135&gt;=1.55,F135&gt;=1.5),5.35,IF(AND(D135&lt;2.25,G135&gt;=0.368,B135&lt;3.05,A135&gt;=6.15,H135&gt;=8.202,H135&lt;16.284,B135&lt;3.5,F135&gt;=2.5,D135&gt;=1.55,F135&gt;=1.5),5.8,IF(AND(D135&gt;=2.25,G135&gt;=0.368,B135&lt;3.05,A135&gt;=6.15,H135&gt;=8.202,H135&lt;16.284,B135&lt;3.5,F135&gt;=2.5,D135&gt;=1.55,F135&gt;=1.5),5.2,IF(AND(H135&lt;10.257,H135&gt;=8.884,B135&gt;=3.05,A135&gt;=6.15,H135&gt;=8.202,H135&lt;16.284,B135&lt;3.5,F135&gt;=2.5,D135&gt;=1.55,F135&gt;=1.5),5.9,IF(AND(H135&gt;=10.257,H135&gt;=8.884,B135&gt;=3.05,A135&gt;=6.15,H135&gt;=8.202,H135&lt;16.284,B135&lt;3.5,F135&gt;=2.5,D135&gt;=1.55,F135&gt;=1.5),5.48,"shouldnthappen")))))))))))))))))))))))))))))))))))))</f>
        <v>5.525</v>
      </c>
      <c r="AC135" s="1" t="n">
        <f aca="false">IF(AND(H135&lt;5.748,A135&lt;5.05,D135&lt;0.8),1,IF(AND(B135&lt;3.35,A135&gt;=5.05,D135&lt;0.8),1.7,IF(AND(A135&lt;5.85,G135&lt;0.154,D135&gt;=0.8),4.5,IF(AND(D135&gt;=0.45,H135&gt;=5.748,A135&lt;5.05,D135&lt;0.8),1.6,IF(AND(G135&gt;=0.934,B135&gt;=3.35,A135&gt;=5.05,D135&lt;0.8),1.7,IF(AND(D135&lt;2.1,A135&gt;=5.85,G135&lt;0.154,D135&gt;=0.8),6.15,IF(AND(D135&gt;=2.1,A135&gt;=5.85,G135&lt;0.154,D135&gt;=0.8),5.5,IF(AND(A135&lt;6.1,D135&gt;=1.55,G135&gt;=0.154,D135&gt;=0.8),5,IF(AND(H135&gt;=14.379,G135&lt;0.934,B135&gt;=3.35,A135&gt;=5.05,D135&lt;0.8),1.58,IF(AND(G135&lt;0.379,A135&gt;=6.1,D135&gt;=1.55,G135&gt;=0.154,D135&gt;=0.8),5.42,IF(AND(H135&lt;13.924,G135&lt;0.227,D135&lt;0.45,H135&gt;=5.748,A135&lt;5.05,D135&lt;0.8),1.4,IF(AND(H135&gt;=13.924,G135&lt;0.227,D135&lt;0.45,H135&gt;=5.748,A135&lt;5.05,D135&lt;0.8),1.5,IF(AND(B135&lt;3.1,G135&gt;=0.227,D135&lt;0.45,H135&gt;=5.748,A135&lt;5.05,D135&lt;0.8),1.1,IF(AND(G135&lt;0.13,H135&lt;14.379,G135&lt;0.934,B135&gt;=3.35,A135&gt;=5.05,D135&lt;0.8),1.4,IF(AND(D135&lt;1.05,A135&lt;5.65,D135&lt;1.35,D135&lt;1.55,G135&gt;=0.154,D135&gt;=0.8),3.7,IF(AND(D135&lt;1.25,A135&gt;=5.65,D135&lt;1.35,D135&lt;1.55,G135&gt;=0.154,D135&gt;=0.8),4.06,IF(AND(D135&gt;=1.25,A135&gt;=5.65,D135&lt;1.35,D135&lt;1.55,G135&gt;=0.154,D135&gt;=0.8),4.425,IF(AND(H135&lt;13.654,D135&lt;1.45,D135&gt;=1.35,D135&lt;1.55,G135&gt;=0.154,D135&gt;=0.8),4.275,IF(AND(G135&lt;0.259,D135&gt;=1.45,D135&gt;=1.35,D135&lt;1.55,G135&gt;=0.154,D135&gt;=0.8),5.1,IF(AND(B135&lt;2.95,G135&gt;=0.379,A135&gt;=6.1,D135&gt;=1.55,G135&gt;=0.154,D135&gt;=0.8),6.3,IF(AND(B135&lt;3.25,B135&gt;=3.1,G135&gt;=0.227,D135&lt;0.45,H135&gt;=5.748,A135&lt;5.05,D135&lt;0.8),1.3,IF(AND(B135&gt;=3.25,B135&gt;=3.1,G135&gt;=0.227,D135&lt;0.45,H135&gt;=5.748,A135&lt;5.05,D135&lt;0.8),1.4,IF(AND(H135&gt;=13.372,G135&gt;=0.13,H135&lt;14.379,G135&lt;0.934,B135&gt;=3.35,A135&gt;=5.05,D135&lt;0.8),1.4,IF(AND(H135&lt;6.69,D135&gt;=1.05,A135&lt;5.65,D135&lt;1.35,D135&lt;1.55,G135&gt;=0.154,D135&gt;=0.8),4.033,IF(AND(H135&gt;=6.69,D135&gt;=1.05,A135&lt;5.65,D135&lt;1.35,D135&lt;1.55,G135&gt;=0.154,D135&gt;=0.8),3.88,IF(AND(B135&lt;2.85,H135&gt;=13.654,D135&lt;1.45,D135&gt;=1.35,D135&lt;1.55,G135&gt;=0.154,D135&gt;=0.8),4.8,IF(AND(B135&gt;=2.85,H135&gt;=13.654,D135&lt;1.45,D135&gt;=1.35,D135&lt;1.55,G135&gt;=0.154,D135&gt;=0.8),4.7,IF(AND(H135&lt;11.681,G135&gt;=0.259,D135&gt;=1.45,D135&gt;=1.35,D135&lt;1.55,G135&gt;=0.154,D135&gt;=0.8),4.85,IF(AND(H135&gt;=11.681,G135&gt;=0.259,D135&gt;=1.45,D135&gt;=1.35,D135&lt;1.55,G135&gt;=0.154,D135&gt;=0.8),4.633,IF(AND(A135&lt;6.25,B135&gt;=2.95,G135&gt;=0.379,A135&gt;=6.1,D135&gt;=1.55,G135&gt;=0.154,D135&gt;=0.8),5.4,IF(AND(D135&lt;0.3,H135&lt;13.372,G135&gt;=0.13,H135&lt;14.379,G135&lt;0.934,B135&gt;=3.35,A135&gt;=5.05,D135&lt;0.8),1.475,IF(AND(D135&gt;=0.3,H135&lt;13.372,G135&gt;=0.13,H135&lt;14.379,G135&lt;0.934,B135&gt;=3.35,A135&gt;=5.05,D135&lt;0.8),1.5,IF(AND(B135&lt;3.15,A135&gt;=6.25,B135&gt;=2.95,G135&gt;=0.379,A135&gt;=6.1,D135&gt;=1.55,G135&gt;=0.154,D135&gt;=0.8),5.7,IF(AND(B135&gt;=3.15,A135&gt;=6.25,B135&gt;=2.95,G135&gt;=0.379,A135&gt;=6.1,D135&gt;=1.55,G135&gt;=0.154,D135&gt;=0.8),5.933,"shouldnthappen"))))))))))))))))))))))))))))))))))</f>
        <v>5.5</v>
      </c>
      <c r="AD135" s="1" t="n">
        <f aca="false">IF(AND(H135&lt;6.621,A135&lt;4.95,D135&lt;0.8),1,IF(AND(H135&lt;14.144,H135&gt;=6.621,A135&lt;4.95,D135&lt;0.8),1.4,IF(AND(H135&gt;=14.144,H135&gt;=6.621,A135&lt;4.95,D135&lt;0.8),1.3,IF(AND(G135&lt;0.13,B135&gt;=3.85,A135&gt;=4.95,D135&lt;0.8),1.3,IF(AND(G135&gt;=0.13,B135&gt;=3.85,A135&gt;=4.95,D135&lt;0.8),1.425,IF(AND(A135&gt;=6.05,B135&lt;2.75,D135&lt;1.55,D135&gt;=0.8),4.9,IF(AND(A135&gt;=7.3,G135&lt;0.119,D135&gt;=1.55,D135&gt;=0.8),6.7,IF(AND(H135&lt;6.555,D135&lt;0.25,B135&lt;3.85,A135&gt;=4.95,D135&lt;0.8),1.7,IF(AND(B135&lt;3.4,D135&gt;=0.25,B135&lt;3.85,A135&gt;=4.95,D135&lt;0.8),1.7,IF(AND(B135&gt;=3.4,D135&gt;=0.25,B135&lt;3.85,A135&gt;=4.95,D135&lt;0.8),1.6,IF(AND(A135&lt;5.05,A135&lt;6.05,B135&lt;2.75,D135&lt;1.55,D135&gt;=0.8),3.3,IF(AND(B135&lt;2.85,D135&lt;1.35,B135&gt;=2.75,D135&lt;1.55,D135&gt;=0.8),4.5,IF(AND(H135&lt;12.206,D135&gt;=1.35,B135&gt;=2.75,D135&lt;1.55,D135&gt;=0.8),4.7,IF(AND(H135&gt;=12.206,D135&gt;=1.35,B135&gt;=2.75,D135&lt;1.55,D135&gt;=0.8),4.52,IF(AND(G135&lt;0.024,A135&lt;7.3,G135&lt;0.119,D135&gt;=1.55,D135&gt;=0.8),5.7,IF(AND(G135&gt;=0.024,A135&lt;7.3,G135&lt;0.119,D135&gt;=1.55,D135&gt;=0.8),5.6,IF(AND(F135&lt;2.5,G135&lt;0.417,G135&gt;=0.119,D135&gt;=1.55,D135&gt;=0.8),5.05,IF(AND(B135&lt;3.15,H135&gt;=6.555,D135&lt;0.25,B135&lt;3.85,A135&gt;=4.95,D135&lt;0.8),1.6,IF(AND(G135&lt;0.356,A135&gt;=5.05,A135&lt;6.05,B135&lt;2.75,D135&lt;1.55,D135&gt;=0.8),4.12,IF(AND(A135&lt;5.65,B135&gt;=2.85,D135&lt;1.35,B135&gt;=2.75,D135&lt;1.55,D135&gt;=0.8),3.6,IF(AND(B135&lt;3.15,F135&gt;=2.5,G135&lt;0.417,G135&gt;=0.119,D135&gt;=1.55,D135&gt;=0.8),5.18,IF(AND(B135&gt;=3.15,F135&gt;=2.5,G135&lt;0.417,G135&gt;=0.119,D135&gt;=1.55,D135&gt;=0.8),5.3,IF(AND(D135&lt;1.7,A135&lt;6.95,G135&gt;=0.417,G135&gt;=0.119,D135&gt;=1.55,D135&gt;=0.8),4.7,IF(AND(A135&lt;7.25,A135&gt;=6.95,G135&gt;=0.417,G135&gt;=0.119,D135&gt;=1.55,D135&gt;=0.8),5.8,IF(AND(A135&gt;=7.25,A135&gt;=6.95,G135&gt;=0.417,G135&gt;=0.119,D135&gt;=1.55,D135&gt;=0.8),6.333,IF(AND(H135&lt;8.594,B135&gt;=3.15,H135&gt;=6.555,D135&lt;0.25,B135&lt;3.85,A135&gt;=4.95,D135&lt;0.8),1.4,IF(AND(H135&gt;=8.594,B135&gt;=3.15,H135&gt;=6.555,D135&lt;0.25,B135&lt;3.85,A135&gt;=4.95,D135&lt;0.8),1.5,IF(AND(H135&gt;=11.218,G135&gt;=0.356,A135&gt;=5.05,A135&lt;6.05,B135&lt;2.75,D135&lt;1.55,D135&gt;=0.8),3.925,IF(AND(A135&gt;=6.5,A135&gt;=5.65,B135&gt;=2.85,D135&lt;1.35,B135&gt;=2.75,D135&lt;1.55,D135&gt;=0.8),4.6,IF(AND(H135&lt;8.602,H135&lt;11.218,G135&gt;=0.356,A135&gt;=5.05,A135&lt;6.05,B135&lt;2.75,D135&lt;1.55,D135&gt;=0.8),3.95,IF(AND(H135&gt;=8.602,H135&lt;11.218,G135&gt;=0.356,A135&gt;=5.05,A135&lt;6.05,B135&lt;2.75,D135&lt;1.55,D135&gt;=0.8),3.75,IF(AND(H135&lt;10.129,A135&lt;6.5,A135&gt;=5.65,B135&gt;=2.85,D135&lt;1.35,B135&gt;=2.75,D135&lt;1.55,D135&gt;=0.8),4.2,IF(AND(H135&gt;=10.129,A135&lt;6.5,A135&gt;=5.65,B135&gt;=2.85,D135&lt;1.35,B135&gt;=2.75,D135&lt;1.55,D135&gt;=0.8),4.267,IF(AND(D135&lt;2.2,B135&lt;3.05,D135&gt;=1.7,A135&lt;6.95,G135&gt;=0.417,G135&gt;=0.119,D135&gt;=1.55,D135&gt;=0.8),5.3,IF(AND(D135&gt;=2.2,B135&lt;3.05,D135&gt;=1.7,A135&lt;6.95,G135&gt;=0.417,G135&gt;=0.119,D135&gt;=1.55,D135&gt;=0.8),5.133,IF(AND(D135&lt;2.45,B135&gt;=3.05,D135&gt;=1.7,A135&lt;6.95,G135&gt;=0.417,G135&gt;=0.119,D135&gt;=1.55,D135&gt;=0.8),5.6,IF(AND(D135&gt;=2.45,B135&gt;=3.05,D135&gt;=1.7,A135&lt;6.95,G135&gt;=0.417,G135&gt;=0.119,D135&gt;=1.55,D135&gt;=0.8),6,"shouldnthappen")))))))))))))))))))))))))))))))))))))</f>
        <v>5.6</v>
      </c>
      <c r="AE135" s="1" t="n">
        <f aca="false">IF(AND(G135&lt;0.123,D135&gt;=0.25,D135&lt;0.75),1.3,IF(AND(H135&gt;=16.774,D135&gt;=1.75,D135&gt;=0.75),6.4,IF(AND(B135&lt;3.4,A135&lt;4.8,D135&lt;0.25,D135&lt;0.75),1.22,IF(AND(B135&gt;=3.4,A135&lt;4.8,D135&lt;0.25,D135&lt;0.75),1,IF(AND(A135&gt;=5.45,A135&gt;=4.8,D135&lt;0.25,D135&lt;0.75),1.367,IF(AND(H135&gt;=10.688,D135&lt;1.35,D135&lt;1.75,D135&gt;=0.75),4.2,IF(AND(A135&lt;5.3,D135&gt;=1.35,D135&lt;1.75,D135&gt;=0.75),4.05,IF(AND(G135&gt;=0.857,H135&lt;16.774,D135&gt;=1.75,D135&gt;=0.75),5.02,IF(AND(H135&lt;6.089,A135&lt;5.45,A135&gt;=4.8,D135&lt;0.25,D135&lt;0.75),1.7,IF(AND(G135&lt;0.184,D135&lt;0.35,G135&gt;=0.123,D135&gt;=0.25,D135&lt;0.75),1.7,IF(AND(G135&gt;=0.184,D135&lt;0.35,G135&gt;=0.123,D135&gt;=0.25,D135&lt;0.75),1.48,IF(AND(A135&lt;5.25,D135&gt;=0.35,G135&gt;=0.123,D135&gt;=0.25,D135&lt;0.75),1.75,IF(AND(A135&gt;=5.25,D135&gt;=0.35,G135&gt;=0.123,D135&gt;=0.25,D135&lt;0.75),1.5,IF(AND(A135&lt;5.3,H135&lt;10.688,D135&lt;1.35,D135&lt;1.75,D135&gt;=0.75),3.15,IF(AND(H135&lt;9.474,A135&gt;=5.3,D135&gt;=1.35,D135&lt;1.75,D135&gt;=0.75),4.95,IF(AND(G135&gt;=0.779,G135&lt;0.857,H135&lt;16.774,D135&gt;=1.75,D135&gt;=0.75),6,IF(AND(G135&lt;0.05,H135&gt;=6.089,A135&lt;5.45,A135&gt;=4.8,D135&lt;0.25,D135&lt;0.75),1.4,IF(AND(H135&lt;6.69,A135&gt;=5.3,H135&lt;10.688,D135&lt;1.35,D135&lt;1.75,D135&gt;=0.75),4.033,IF(AND(H135&gt;=6.69,A135&gt;=5.3,H135&lt;10.688,D135&lt;1.35,D135&lt;1.75,D135&gt;=0.75),3.733,IF(AND(B135&lt;2.5,H135&gt;=9.474,A135&gt;=5.3,D135&gt;=1.35,D135&lt;1.75,D135&gt;=0.75),4.5,IF(AND(D135&gt;=2.45,G135&lt;0.779,G135&lt;0.857,H135&lt;16.774,D135&gt;=1.75,D135&gt;=0.75),6,IF(AND(B135&gt;=3.75,G135&gt;=0.05,H135&gt;=6.089,A135&lt;5.45,A135&gt;=4.8,D135&lt;0.25,D135&lt;0.75),1.6,IF(AND(H135&lt;13.695,B135&gt;=2.5,H135&gt;=9.474,A135&gt;=5.3,D135&gt;=1.35,D135&lt;1.75,D135&gt;=0.75),4.567,IF(AND(G135&gt;=0.654,D135&lt;2.45,G135&lt;0.779,G135&lt;0.857,H135&lt;16.774,D135&gt;=1.75,D135&gt;=0.75),4.9,IF(AND(G135&gt;=0.73,B135&lt;3.75,G135&gt;=0.05,H135&gt;=6.089,A135&lt;5.45,A135&gt;=4.8,D135&lt;0.25,D135&lt;0.75),1.4,IF(AND(A135&lt;6.65,H135&gt;=13.695,B135&gt;=2.5,H135&gt;=9.474,A135&gt;=5.3,D135&gt;=1.35,D135&lt;1.75,D135&gt;=0.75),4.4,IF(AND(A135&gt;=6.65,H135&gt;=13.695,B135&gt;=2.5,H135&gt;=9.474,A135&gt;=5.3,D135&gt;=1.35,D135&lt;1.75,D135&gt;=0.75),4.84,IF(AND(B135&lt;2.75,G135&lt;0.654,D135&lt;2.45,G135&lt;0.779,G135&lt;0.857,H135&lt;16.774,D135&gt;=1.75,D135&gt;=0.75),5.2,IF(AND(H135&lt;9.524,G135&lt;0.73,B135&lt;3.75,G135&gt;=0.05,H135&gt;=6.089,A135&lt;5.45,A135&gt;=4.8,D135&lt;0.25,D135&lt;0.75),1.5,IF(AND(H135&gt;=9.524,G135&lt;0.73,B135&lt;3.75,G135&gt;=0.05,H135&gt;=6.089,A135&lt;5.45,A135&gt;=4.8,D135&lt;0.25,D135&lt;0.75),1.4,IF(AND(H135&gt;=13.644,B135&gt;=2.75,G135&lt;0.654,D135&lt;2.45,G135&lt;0.779,G135&lt;0.857,H135&lt;16.774,D135&gt;=1.75,D135&gt;=0.75),6.033,IF(AND(A135&gt;=6.85,H135&lt;13.644,B135&gt;=2.75,G135&lt;0.654,D135&lt;2.45,G135&lt;0.779,G135&lt;0.857,H135&lt;16.774,D135&gt;=1.75,D135&gt;=0.75),5.1,IF(AND(A135&gt;=6.75,A135&lt;6.85,H135&lt;13.644,B135&gt;=2.75,G135&lt;0.654,D135&lt;2.45,G135&lt;0.779,G135&lt;0.857,H135&lt;16.774,D135&gt;=1.75,D135&gt;=0.75),5.9,IF(AND(D135&gt;=2.35,A135&lt;6.75,A135&lt;6.85,H135&lt;13.644,B135&gt;=2.75,G135&lt;0.654,D135&lt;2.45,G135&lt;0.779,G135&lt;0.857,H135&lt;16.774,D135&gt;=1.75,D135&gt;=0.75),5.6,IF(AND(H135&lt;11.146,D135&lt;2.35,A135&lt;6.75,A135&lt;6.85,H135&lt;13.644,B135&gt;=2.75,G135&lt;0.654,D135&lt;2.45,G135&lt;0.779,G135&lt;0.857,H135&lt;16.774,D135&gt;=1.75,D135&gt;=0.75),5.4,IF(AND(H135&gt;=11.146,D135&lt;2.35,A135&lt;6.75,A135&lt;6.85,H135&lt;13.644,B135&gt;=2.75,G135&lt;0.654,D135&lt;2.45,G135&lt;0.779,G135&lt;0.857,H135&lt;16.774,D135&gt;=1.75,D135&gt;=0.75),5.6,"shouldnthappen"))))))))))))))))))))))))))))))))))))</f>
        <v>5.4</v>
      </c>
      <c r="AF135" s="1" t="n">
        <f aca="false">IF(AND(A135&lt;4.5,D135&lt;0.8),1.233,IF(AND(B135&lt;3.05,A135&gt;=4.5,D135&lt;0.8),1.4,IF(AND(D135&gt;=0.45,B135&gt;=3.05,A135&gt;=4.5,D135&lt;0.8),1.667,IF(AND(D135&lt;1.05,D135&lt;1.35,A135&lt;6.25,D135&gt;=0.8),3.633,IF(AND(H135&lt;13.935,A135&gt;=7.05,A135&gt;=6.25,D135&gt;=0.8),6,IF(AND(G135&gt;=0.948,D135&lt;0.45,B135&gt;=3.05,A135&gt;=4.5,D135&lt;0.8),1.7,IF(AND(G135&lt;0.652,D135&gt;=1.05,D135&lt;1.35,A135&lt;6.25,D135&gt;=0.8),4.16,IF(AND(D135&gt;=2.15,D135&gt;=1.75,D135&gt;=1.35,A135&lt;6.25,D135&gt;=0.8),5.4,IF(AND(G135&gt;=0.912,F135&lt;2.5,A135&lt;7.05,A135&gt;=6.25,D135&gt;=0.8),4.4,IF(AND(B135&gt;=3.25,F135&gt;=2.5,A135&lt;7.05,A135&gt;=6.25,D135&gt;=0.8),5.85,IF(AND(H135&lt;17.32,H135&gt;=13.935,A135&gt;=7.05,A135&gt;=6.25,D135&gt;=0.8),6.65,IF(AND(H135&gt;=17.32,H135&gt;=13.935,A135&gt;=7.05,A135&gt;=6.25,D135&gt;=0.8),6.4,IF(AND(H135&gt;=13.547,G135&lt;0.948,D135&lt;0.45,B135&gt;=3.05,A135&gt;=4.5,D135&lt;0.8),1.38,IF(AND(B135&gt;=2.75,G135&gt;=0.652,D135&gt;=1.05,D135&lt;1.35,A135&lt;6.25,D135&gt;=0.8),3.6,IF(AND(H135&lt;9.417,G135&lt;0.404,D135&lt;1.75,D135&gt;=1.35,A135&lt;6.25,D135&gt;=0.8),4.2,IF(AND(H135&gt;=9.417,G135&lt;0.404,D135&lt;1.75,D135&gt;=1.35,A135&lt;6.25,D135&gt;=0.8),4.5,IF(AND(G135&lt;0.464,G135&gt;=0.404,D135&lt;1.75,D135&gt;=1.35,A135&lt;6.25,D135&gt;=0.8),4.5,IF(AND(G135&gt;=0.464,G135&gt;=0.404,D135&lt;1.75,D135&gt;=1.35,A135&lt;6.25,D135&gt;=0.8),4.625,IF(AND(D135&lt;1.85,D135&lt;2.15,D135&gt;=1.75,D135&gt;=1.35,A135&lt;6.25,D135&gt;=0.8),4.9,IF(AND(D135&gt;=1.85,D135&lt;2.15,D135&gt;=1.75,D135&gt;=1.35,A135&lt;6.25,D135&gt;=0.8),5.05,IF(AND(G135&lt;0.332,G135&lt;0.912,F135&lt;2.5,A135&lt;7.05,A135&gt;=6.25,D135&gt;=0.8),4.467,IF(AND(G135&gt;=0.332,G135&lt;0.912,F135&lt;2.5,A135&lt;7.05,A135&gt;=6.25,D135&gt;=0.8),4.767,IF(AND(D135&lt;0.15,H135&lt;13.547,G135&lt;0.948,D135&lt;0.45,B135&gt;=3.05,A135&gt;=4.5,D135&lt;0.8),1.5,IF(AND(D135&lt;1.15,B135&lt;2.75,G135&gt;=0.652,D135&gt;=1.05,D135&lt;1.35,A135&lt;6.25,D135&gt;=0.8),3.9,IF(AND(D135&gt;=1.15,B135&lt;2.75,G135&gt;=0.652,D135&gt;=1.05,D135&lt;1.35,A135&lt;6.25,D135&gt;=0.8),4,IF(AND(D135&gt;=2.25,B135&lt;3.15,B135&lt;3.25,F135&gt;=2.5,A135&lt;7.05,A135&gt;=6.25,D135&gt;=0.8),5.14,IF(AND(G135&lt;0.621,B135&gt;=3.15,B135&lt;3.25,F135&gt;=2.5,A135&lt;7.05,A135&gt;=6.25,D135&gt;=0.8),5.75,IF(AND(G135&gt;=0.621,B135&gt;=3.15,B135&lt;3.25,F135&gt;=2.5,A135&lt;7.05,A135&gt;=6.25,D135&gt;=0.8),5.1,IF(AND(G135&gt;=0.862,D135&gt;=0.15,H135&lt;13.547,G135&lt;0.948,D135&lt;0.45,B135&gt;=3.05,A135&gt;=4.5,D135&lt;0.8),1.5,IF(AND(A135&lt;6.35,D135&lt;2.25,B135&lt;3.15,B135&lt;3.25,F135&gt;=2.5,A135&lt;7.05,A135&gt;=6.25,D135&gt;=0.8),5.267,IF(AND(A135&gt;=6.35,D135&lt;2.25,B135&lt;3.15,B135&lt;3.25,F135&gt;=2.5,A135&lt;7.05,A135&gt;=6.25,D135&gt;=0.8),5.42,IF(AND(A135&lt;5.1,G135&lt;0.862,D135&gt;=0.15,H135&lt;13.547,G135&lt;0.948,D135&lt;0.45,B135&gt;=3.05,A135&gt;=4.5,D135&lt;0.8),1.35,IF(AND(B135&lt;3.95,A135&gt;=5.1,G135&lt;0.862,D135&gt;=0.15,H135&lt;13.547,G135&lt;0.948,D135&lt;0.45,B135&gt;=3.05,A135&gt;=4.5,D135&lt;0.8),1.5,IF(AND(B135&gt;=3.95,A135&gt;=5.1,G135&lt;0.862,D135&gt;=0.15,H135&lt;13.547,G135&lt;0.948,D135&lt;0.45,B135&gt;=3.05,A135&gt;=4.5,D135&lt;0.8),1.467,"shouldnthappen"))))))))))))))))))))))))))))))))))</f>
        <v>5.42</v>
      </c>
      <c r="AG135" s="1" t="n">
        <f aca="false">IF(AND(H135&lt;5.748,A135&lt;4.85,D135&lt;0.75),1,IF(AND(B135&gt;=3.5,D135&gt;=1.75,D135&gt;=0.75),6.2,IF(AND(A135&gt;=4.65,H135&gt;=5.748,A135&lt;4.85,D135&lt;0.75),1.333,IF(AND(H135&lt;6.417,B135&lt;3.45,A135&gt;=4.85,D135&lt;0.75),1.7,IF(AND(A135&lt;5.05,B135&gt;=3.45,A135&gt;=4.85,D135&lt;0.75),1.4,IF(AND(A135&gt;=5.05,B135&gt;=3.45,A135&gt;=4.85,D135&lt;0.75),1.5,IF(AND(F135&gt;=2.5,H135&lt;13.641,D135&lt;1.75,D135&gt;=0.75),4.667,IF(AND(G135&lt;0.187,H135&gt;=13.641,D135&lt;1.75,D135&gt;=0.75),5,IF(AND(A135&gt;=7.1,B135&lt;3.5,D135&gt;=1.75,D135&gt;=0.75),6.575,IF(AND(G135&lt;0.161,A135&lt;4.65,H135&gt;=5.748,A135&lt;4.85,D135&lt;0.75),1.5,IF(AND(H135&lt;8.399,H135&gt;=6.417,B135&lt;3.45,A135&gt;=4.85,D135&lt;0.75),1.5,IF(AND(H135&gt;=8.399,H135&gt;=6.417,B135&lt;3.45,A135&gt;=4.85,D135&lt;0.75),1.625,IF(AND(G135&lt;0.086,F135&lt;2.5,H135&lt;13.641,D135&lt;1.75,D135&gt;=0.75),4.7,IF(AND(D135&lt;1.35,G135&gt;=0.187,H135&gt;=13.641,D135&lt;1.75,D135&gt;=0.75),4.2,IF(AND(G135&lt;0.422,G135&gt;=0.161,A135&lt;4.65,H135&gt;=5.748,A135&lt;4.85,D135&lt;0.75),1.4,IF(AND(G135&gt;=0.422,G135&gt;=0.161,A135&lt;4.65,H135&gt;=5.748,A135&lt;4.85,D135&lt;0.75),1.3,IF(AND(B135&lt;2.5,D135&gt;=1.35,G135&gt;=0.187,H135&gt;=13.641,D135&lt;1.75,D135&gt;=0.75),4.5,IF(AND(B135&lt;2.75,A135&lt;6,A135&lt;7.1,B135&lt;3.5,D135&gt;=1.75,D135&gt;=0.75),5.1,IF(AND(B135&gt;=2.75,A135&lt;6,A135&lt;7.1,B135&lt;3.5,D135&gt;=1.75,D135&gt;=0.75),5.02,IF(AND(A135&lt;5.15,A135&lt;5.9,G135&gt;=0.086,F135&lt;2.5,H135&lt;13.641,D135&lt;1.75,D135&gt;=0.75),3,IF(AND(G135&lt;0.644,A135&gt;=5.9,G135&gt;=0.086,F135&lt;2.5,H135&lt;13.641,D135&lt;1.75,D135&gt;=0.75),4.65,IF(AND(G135&gt;=0.644,A135&gt;=5.9,G135&gt;=0.086,F135&lt;2.5,H135&lt;13.641,D135&lt;1.75,D135&gt;=0.75),4.24,IF(AND(D135&lt;1.45,B135&gt;=2.5,D135&gt;=1.35,G135&gt;=0.187,H135&gt;=13.641,D135&lt;1.75,D135&gt;=0.75),4.68,IF(AND(D135&gt;=1.45,B135&gt;=2.5,D135&gt;=1.35,G135&gt;=0.187,H135&gt;=13.641,D135&lt;1.75,D135&gt;=0.75),4.833,IF(AND(H135&lt;13.18,D135&lt;2.05,A135&gt;=6,A135&lt;7.1,B135&lt;3.5,D135&gt;=1.75,D135&gt;=0.75),5.44,IF(AND(H135&gt;=13.18,D135&lt;2.05,A135&gt;=6,A135&lt;7.1,B135&lt;3.5,D135&gt;=1.75,D135&gt;=0.75),5.1,IF(AND(H135&lt;8.759,D135&gt;=2.05,A135&gt;=6,A135&lt;7.1,B135&lt;3.5,D135&gt;=1.75,D135&gt;=0.75),5.4,IF(AND(A135&gt;=5.75,A135&gt;=5.15,A135&lt;5.9,G135&gt;=0.086,F135&lt;2.5,H135&lt;13.641,D135&lt;1.75,D135&gt;=0.75),3.967,IF(AND(H135&lt;10.159,H135&gt;=8.759,D135&gt;=2.05,A135&gt;=6,A135&lt;7.1,B135&lt;3.5,D135&gt;=1.75,D135&gt;=0.75),5.925,IF(AND(D135&lt;1.2,A135&lt;5.75,A135&gt;=5.15,A135&lt;5.9,G135&gt;=0.086,F135&lt;2.5,H135&lt;13.641,D135&lt;1.75,D135&gt;=0.75),3.667,IF(AND(D135&lt;2.25,H135&gt;=10.159,H135&gt;=8.759,D135&gt;=2.05,A135&gt;=6,A135&lt;7.1,B135&lt;3.5,D135&gt;=1.75,D135&gt;=0.75),5.66,IF(AND(D135&gt;=2.25,H135&gt;=10.159,H135&gt;=8.759,D135&gt;=2.05,A135&gt;=6,A135&lt;7.1,B135&lt;3.5,D135&gt;=1.75,D135&gt;=0.75),5.34,IF(AND(D135&lt;1.35,D135&gt;=1.2,A135&lt;5.75,A135&gt;=5.15,A135&lt;5.9,G135&gt;=0.086,F135&lt;2.5,H135&lt;13.641,D135&lt;1.75,D135&gt;=0.75),4.025,IF(AND(D135&gt;=1.35,D135&gt;=1.2,A135&lt;5.75,A135&gt;=5.15,A135&lt;5.9,G135&gt;=0.086,F135&lt;2.5,H135&lt;13.641,D135&lt;1.75,D135&gt;=0.75),3.9,"shouldnthappen"))))))))))))))))))))))))))))))))))</f>
        <v>5.66</v>
      </c>
      <c r="AH135" s="1" t="n">
        <f aca="false">IF(AND(F135&lt;1.5,H135&lt;6.799,A135&lt;5.45),1.7,IF(AND(F135&gt;=1.5,H135&lt;6.799,A135&lt;5.45),4.1,IF(AND(D135&gt;=0.8,H135&gt;=6.799,A135&lt;5.45),3.9,IF(AND(H135&lt;7.564,F135&lt;2.5,A135&gt;=5.45),3.925,IF(AND(H135&gt;=16.284,F135&gt;=2.5,A135&gt;=5.45),6.5,IF(AND(A135&lt;4.35,D135&lt;0.8,H135&gt;=6.799,A135&lt;5.45),1.1,IF(AND(B135&lt;2.8,D135&lt;1.35,H135&gt;=7.564,F135&lt;2.5,A135&gt;=5.45),4.1,IF(AND(B135&gt;=2.8,D135&lt;1.35,H135&gt;=7.564,F135&lt;2.5,A135&gt;=5.45),4.267,IF(AND(B135&lt;2.75,D135&gt;=1.35,H135&gt;=7.564,F135&lt;2.5,A135&gt;=5.45),5,IF(AND(G135&gt;=0.078,G135&lt;0.26,H135&lt;16.284,F135&gt;=2.5,A135&gt;=5.45),6.06,IF(AND(G135&gt;=0.805,G135&gt;=0.26,H135&lt;16.284,F135&gt;=2.5,A135&gt;=5.45),5.02,IF(AND(H135&gt;=10.109,B135&gt;=3.45,A135&gt;=4.35,D135&lt;0.8,H135&gt;=6.799,A135&lt;5.45),1.55,IF(AND(D135&lt;2.25,G135&lt;0.078,G135&lt;0.26,H135&lt;16.284,F135&gt;=2.5,A135&gt;=5.45),5.6,IF(AND(D135&gt;=2.25,G135&lt;0.078,G135&lt;0.26,H135&lt;16.284,F135&gt;=2.5,A135&gt;=5.45),5.7,IF(AND(A135&lt;6.15,G135&lt;0.805,G135&gt;=0.26,H135&lt;16.284,F135&gt;=2.5,A135&gt;=5.45),4.967,IF(AND(A135&lt;4.65,H135&lt;12.227,B135&lt;3.45,A135&gt;=4.35,D135&lt;0.8,H135&gt;=6.799,A135&lt;5.45),1.333,IF(AND(A135&lt;4.85,H135&gt;=12.227,B135&lt;3.45,A135&gt;=4.35,D135&lt;0.8,H135&gt;=6.799,A135&lt;5.45),1.42,IF(AND(A135&gt;=4.85,H135&gt;=12.227,B135&lt;3.45,A135&gt;=4.35,D135&lt;0.8,H135&gt;=6.799,A135&lt;5.45),1.533,IF(AND(A135&lt;5.05,H135&lt;10.109,B135&gt;=3.45,A135&gt;=4.35,D135&lt;0.8,H135&gt;=6.799,A135&lt;5.45),1.4,IF(AND(A135&gt;=5.05,H135&lt;10.109,B135&gt;=3.45,A135&gt;=4.35,D135&lt;0.8,H135&gt;=6.799,A135&lt;5.45),1.5,IF(AND(G135&lt;0.14,H135&lt;13.531,B135&gt;=2.75,D135&gt;=1.35,H135&gt;=7.564,F135&lt;2.5,A135&gt;=5.45),4.7,IF(AND(G135&lt;0.187,H135&gt;=13.531,B135&gt;=2.75,D135&gt;=1.35,H135&gt;=7.564,F135&lt;2.5,A135&gt;=5.45),5,IF(AND(G135&gt;=0.187,H135&gt;=13.531,B135&gt;=2.75,D135&gt;=1.35,H135&gt;=7.564,F135&lt;2.5,A135&gt;=5.45),4.66,IF(AND(A135&lt;6.35,A135&gt;=6.15,G135&lt;0.805,G135&gt;=0.26,H135&lt;16.284,F135&gt;=2.5,A135&gt;=5.45),6,IF(AND(D135&lt;0.15,A135&gt;=4.65,H135&lt;12.227,B135&lt;3.45,A135&gt;=4.35,D135&lt;0.8,H135&gt;=6.799,A135&lt;5.45),1.5,IF(AND(H135&lt;10.723,G135&gt;=0.14,H135&lt;13.531,B135&gt;=2.75,D135&gt;=1.35,H135&gt;=7.564,F135&lt;2.5,A135&gt;=5.45),4.6,IF(AND(H135&gt;=10.723,G135&gt;=0.14,H135&lt;13.531,B135&gt;=2.75,D135&gt;=1.35,H135&gt;=7.564,F135&lt;2.5,A135&gt;=5.45),4.46,IF(AND(G135&lt;0.364,A135&gt;=6.35,A135&gt;=6.15,G135&lt;0.805,G135&gt;=0.26,H135&lt;16.284,F135&gt;=2.5,A135&gt;=5.45),5.28,IF(AND(A135&lt;5.1,D135&gt;=0.15,A135&gt;=4.65,H135&lt;12.227,B135&lt;3.45,A135&gt;=4.35,D135&lt;0.8,H135&gt;=6.799,A135&lt;5.45),1.36,IF(AND(A135&gt;=5.1,D135&gt;=0.15,A135&gt;=4.65,H135&lt;12.227,B135&lt;3.45,A135&gt;=4.35,D135&lt;0.8,H135&gt;=6.799,A135&lt;5.45),1.4,IF(AND(G135&gt;=0.6,G135&gt;=0.364,A135&gt;=6.35,A135&gt;=6.15,G135&lt;0.805,G135&gt;=0.26,H135&lt;16.284,F135&gt;=2.5,A135&gt;=5.45),5.1,IF(AND(A135&gt;=6.95,G135&lt;0.6,G135&gt;=0.364,A135&gt;=6.35,A135&gt;=6.15,G135&lt;0.805,G135&gt;=0.26,H135&lt;16.284,F135&gt;=2.5,A135&gt;=5.45),5.8,IF(AND(B135&lt;3.2,A135&lt;6.95,G135&lt;0.6,G135&gt;=0.364,A135&gt;=6.35,A135&gt;=6.15,G135&lt;0.805,G135&gt;=0.26,H135&lt;16.284,F135&gt;=2.5,A135&gt;=5.45),5.6,IF(AND(B135&gt;=3.2,A135&lt;6.95,G135&lt;0.6,G135&gt;=0.364,A135&gt;=6.35,A135&gt;=6.15,G135&lt;0.805,G135&gt;=0.26,H135&lt;16.284,F135&gt;=2.5,A135&gt;=5.45),5.7,"shouldnthappen"))))))))))))))))))))))))))))))))))</f>
        <v>5.6</v>
      </c>
      <c r="AI135" s="1" t="n">
        <f aca="false">IF(AND(B135&gt;=3.55,A135&lt;5.05,F135&lt;1.5),1,IF(AND(H135&gt;=13.436,A135&gt;=5.05,F135&lt;1.5),1.633,IF(AND(A135&lt;4.35,B135&lt;3.55,A135&lt;5.05,F135&lt;1.5),1.1,IF(AND(A135&lt;5.15,H135&lt;13.436,A135&gt;=5.05,F135&lt;1.5),1.6,IF(AND(G135&lt;0.837,D135&lt;1.2,B135&lt;2.65,F135&gt;=1.5),3.7,IF(AND(G135&gt;=0.837,D135&lt;1.2,B135&lt;2.65,F135&gt;=1.5),3,IF(AND(D135&lt;1.4,D135&gt;=1.2,B135&lt;2.65,F135&gt;=1.5),4.133,IF(AND(D135&gt;=1.4,D135&gt;=1.2,B135&lt;2.65,F135&gt;=1.5),4.633,IF(AND(G135&lt;0.302,A135&gt;=4.35,B135&lt;3.55,A135&lt;5.05,F135&lt;1.5),1.34,IF(AND(D135&gt;=0.3,A135&gt;=5.15,H135&lt;13.436,A135&gt;=5.05,F135&lt;1.5),1.5,IF(AND(G135&lt;0.233,G135&lt;0.265,D135&lt;1.55,B135&gt;=2.65,F135&gt;=1.5),4.56,IF(AND(G135&gt;=0.233,G135&lt;0.265,D135&lt;1.55,B135&gt;=2.65,F135&gt;=1.5),5.1,IF(AND(G135&lt;0.395,G135&gt;=0.265,D135&lt;1.55,B135&gt;=2.65,F135&gt;=1.5),4.025,IF(AND(H135&lt;13.935,A135&gt;=7.05,D135&gt;=1.55,B135&gt;=2.65,F135&gt;=1.5),6.12,IF(AND(H135&gt;=13.935,A135&gt;=7.05,D135&gt;=1.55,B135&gt;=2.65,F135&gt;=1.5),6.64,IF(AND(G135&gt;=0.858,G135&gt;=0.302,A135&gt;=4.35,B135&lt;3.55,A135&lt;5.05,F135&lt;1.5),1.3,IF(AND(H135&lt;6.543,D135&lt;0.3,A135&gt;=5.15,H135&lt;13.436,A135&gt;=5.05,F135&lt;1.5),1.4,IF(AND(H135&gt;=6.543,D135&lt;0.3,A135&gt;=5.15,H135&lt;13.436,A135&gt;=5.05,F135&lt;1.5),1.48,IF(AND(A135&lt;6.3,G135&gt;=0.395,G135&gt;=0.265,D135&lt;1.55,B135&gt;=2.65,F135&gt;=1.5),4.14,IF(AND(A135&gt;=6.3,G135&gt;=0.395,G135&gt;=0.265,D135&lt;1.55,B135&gt;=2.65,F135&gt;=1.5),4.767,IF(AND(G135&gt;=0.669,B135&lt;3.15,A135&lt;7.05,D135&gt;=1.55,B135&gt;=2.65,F135&gt;=1.5),5,IF(AND(H135&lt;9.459,G135&lt;0.858,G135&gt;=0.302,A135&gt;=4.35,B135&lt;3.55,A135&lt;5.05,F135&lt;1.5),1.4,IF(AND(H135&gt;=9.459,G135&lt;0.858,G135&gt;=0.302,A135&gt;=4.35,B135&lt;3.55,A135&lt;5.05,F135&lt;1.5),1.6,IF(AND(G135&gt;=0.433,G135&lt;0.669,B135&lt;3.15,A135&lt;7.05,D135&gt;=1.55,B135&gt;=2.65,F135&gt;=1.5),5.68,IF(AND(G135&lt;0.481,H135&lt;10.257,B135&gt;=3.15,A135&lt;7.05,D135&gt;=1.55,B135&gt;=2.65,F135&gt;=1.5),5.7,IF(AND(G135&gt;=0.481,H135&lt;10.257,B135&gt;=3.15,A135&lt;7.05,D135&gt;=1.55,B135&gt;=2.65,F135&gt;=1.5),5.9,IF(AND(D135&lt;2.15,H135&gt;=10.257,B135&gt;=3.15,A135&lt;7.05,D135&gt;=1.55,B135&gt;=2.65,F135&gt;=1.5),5.1,IF(AND(D135&gt;=2.15,H135&gt;=10.257,B135&gt;=3.15,A135&lt;7.05,D135&gt;=1.55,B135&gt;=2.65,F135&gt;=1.5),5.42,IF(AND(G135&lt;0.098,G135&lt;0.433,G135&lt;0.669,B135&lt;3.15,A135&lt;7.05,D135&gt;=1.55,B135&gt;=2.65,F135&gt;=1.5),5.567,IF(AND(D135&lt;1.8,G135&gt;=0.098,G135&lt;0.433,G135&lt;0.669,B135&lt;3.15,A135&lt;7.05,D135&gt;=1.55,B135&gt;=2.65,F135&gt;=1.5),5.033,IF(AND(G135&gt;=0.312,D135&gt;=1.8,G135&gt;=0.098,G135&lt;0.433,G135&lt;0.669,B135&lt;3.15,A135&lt;7.05,D135&gt;=1.55,B135&gt;=2.65,F135&gt;=1.5),5.4,IF(AND(H135&lt;9.002,G135&lt;0.312,D135&gt;=1.8,G135&gt;=0.098,G135&lt;0.433,G135&lt;0.669,B135&lt;3.15,A135&lt;7.05,D135&gt;=1.55,B135&gt;=2.65,F135&gt;=1.5),5.1,IF(AND(H135&gt;=9.002,G135&lt;0.312,D135&gt;=1.8,G135&gt;=0.098,G135&lt;0.433,G135&lt;0.669,B135&lt;3.15,A135&lt;7.05,D135&gt;=1.55,B135&gt;=2.65,F135&gt;=1.5),5.26,"shouldnthappen")))))))))))))))))))))))))))))))))</f>
        <v>5.567</v>
      </c>
      <c r="AJ135" s="1" t="n">
        <f aca="false">IF(AND(A135&gt;=5.25,D135&gt;=0.35,D135&lt;0.8),1.433,IF(AND(F135&gt;=2.5,H135&lt;6.927,D135&gt;=0.8),5.1,IF(AND(H135&lt;5.85,B135&lt;3.65,D135&lt;0.35,D135&lt;0.8),1,IF(AND(A135&lt;5.55,B135&gt;=3.65,D135&lt;0.35,D135&lt;0.8),1.5,IF(AND(A135&gt;=5.55,B135&gt;=3.65,D135&lt;0.35,D135&lt;0.8),1.7,IF(AND(H135&lt;7.949,A135&lt;5.25,D135&gt;=0.35,D135&lt;0.8),1.9,IF(AND(H135&gt;=7.949,A135&lt;5.25,D135&gt;=0.35,D135&lt;0.8),1.54,IF(AND(A135&lt;5.55,F135&lt;2.5,H135&lt;6.927,D135&gt;=0.8),3.98,IF(AND(A135&gt;=5.55,F135&lt;2.5,H135&lt;6.927,D135&gt;=0.8),4.1,IF(AND(A135&gt;=7.25,D135&gt;=1.55,H135&gt;=6.927,D135&gt;=0.8),6.65,IF(AND(A135&lt;5.75,D135&lt;1.2,D135&lt;1.55,H135&gt;=6.927,D135&gt;=0.8),3.62,IF(AND(A135&gt;=5.75,D135&lt;1.2,D135&lt;1.55,H135&gt;=6.927,D135&gt;=0.8),4.1,IF(AND(G135&lt;0.175,A135&lt;4.8,H135&gt;=5.85,B135&lt;3.65,D135&lt;0.35,D135&lt;0.8),1.5,IF(AND(G135&gt;=0.175,A135&lt;4.8,H135&gt;=5.85,B135&lt;3.65,D135&lt;0.35,D135&lt;0.8),1.3,IF(AND(A135&gt;=5.05,A135&gt;=4.8,H135&gt;=5.85,B135&lt;3.65,D135&lt;0.35,D135&lt;0.8),1.5,IF(AND(G135&gt;=0.735,A135&lt;6.25,D135&gt;=1.2,D135&lt;1.55,H135&gt;=6.927,D135&gt;=0.8),4,IF(AND(H135&lt;10.464,A135&lt;6.2,A135&lt;7.25,D135&gt;=1.55,H135&gt;=6.927,D135&gt;=0.8),5.1,IF(AND(H135&gt;=10.464,A135&lt;6.2,A135&lt;7.25,D135&gt;=1.55,H135&gt;=6.927,D135&gt;=0.8),4.9,IF(AND(G135&lt;0.418,A135&lt;5.05,A135&gt;=4.8,H135&gt;=5.85,B135&lt;3.65,D135&lt;0.35,D135&lt;0.8),1.48,IF(AND(G135&gt;=0.418,A135&lt;5.05,A135&gt;=4.8,H135&gt;=5.85,B135&lt;3.65,D135&lt;0.35,D135&lt;0.8),1.3,IF(AND(B135&lt;2.75,G135&lt;0.735,A135&lt;6.25,D135&gt;=1.2,D135&lt;1.55,H135&gt;=6.927,D135&gt;=0.8),4.35,IF(AND(H135&lt;15.422,D135&lt;1.45,A135&gt;=6.25,D135&gt;=1.2,D135&lt;1.55,H135&gt;=6.927,D135&gt;=0.8),4.375,IF(AND(H135&gt;=15.422,D135&lt;1.45,A135&gt;=6.25,D135&gt;=1.2,D135&lt;1.55,H135&gt;=6.927,D135&gt;=0.8),4.7,IF(AND(A135&lt;6.4,D135&gt;=1.45,A135&gt;=6.25,D135&gt;=1.2,D135&lt;1.55,H135&gt;=6.927,D135&gt;=0.8),5.1,IF(AND(G135&gt;=0.576,D135&lt;2.15,A135&gt;=6.2,A135&lt;7.25,D135&gt;=1.55,H135&gt;=6.927,D135&gt;=0.8),5.1,IF(AND(G135&lt;0.537,D135&gt;=2.15,A135&gt;=6.2,A135&lt;7.25,D135&gt;=1.55,H135&gt;=6.927,D135&gt;=0.8),5.533,IF(AND(G135&gt;=0.537,D135&gt;=2.15,A135&gt;=6.2,A135&lt;7.25,D135&gt;=1.55,H135&gt;=6.927,D135&gt;=0.8),5.9,IF(AND(D135&lt;1.45,B135&gt;=2.75,G135&lt;0.735,A135&lt;6.25,D135&gt;=1.2,D135&lt;1.55,H135&gt;=6.927,D135&gt;=0.8),4.6,IF(AND(D135&gt;=1.45,B135&gt;=2.75,G135&lt;0.735,A135&lt;6.25,D135&gt;=1.2,D135&lt;1.55,H135&gt;=6.927,D135&gt;=0.8),4.5,IF(AND(H135&lt;12.582,A135&gt;=6.4,D135&gt;=1.45,A135&gt;=6.25,D135&gt;=1.2,D135&lt;1.55,H135&gt;=6.927,D135&gt;=0.8),4.66,IF(AND(H135&gt;=12.582,A135&gt;=6.4,D135&gt;=1.45,A135&gt;=6.25,D135&gt;=1.2,D135&lt;1.55,H135&gt;=6.927,D135&gt;=0.8),4.9,IF(AND(B135&lt;2.75,G135&lt;0.576,D135&lt;2.15,A135&gt;=6.2,A135&lt;7.25,D135&gt;=1.55,H135&gt;=6.927,D135&gt;=0.8),5.3,IF(AND(G135&gt;=0.395,B135&gt;=2.75,G135&lt;0.576,D135&lt;2.15,A135&gt;=6.2,A135&lt;7.25,D135&gt;=1.55,H135&gt;=6.927,D135&gt;=0.8),5.6,IF(AND(D135&gt;=1.9,G135&lt;0.395,B135&gt;=2.75,G135&lt;0.576,D135&lt;2.15,A135&gt;=6.2,A135&lt;7.25,D135&gt;=1.55,H135&gt;=6.927,D135&gt;=0.8),5.333,IF(AND(B135&lt;2.95,D135&lt;1.9,G135&lt;0.395,B135&gt;=2.75,G135&lt;0.576,D135&lt;2.15,A135&gt;=6.2,A135&lt;7.25,D135&gt;=1.55,H135&gt;=6.927,D135&gt;=0.8),5.6,IF(AND(B135&gt;=2.95,D135&lt;1.9,G135&lt;0.395,B135&gt;=2.75,G135&lt;0.576,D135&lt;2.15,A135&gt;=6.2,A135&lt;7.25,D135&gt;=1.55,H135&gt;=6.927,D135&gt;=0.8),5.5,"shouldnthappen"))))))))))))))))))))))))))))))))))))</f>
        <v>5.533</v>
      </c>
      <c r="AK135" s="1" t="n">
        <f aca="false">IF(AND(H135&lt;5.85,B135&lt;3.65,F135&lt;1.5),1,IF(AND(B135&gt;=3.95,B135&gt;=3.65,F135&lt;1.5),1.433,IF(AND(A135&lt;5.15,F135&lt;2.5,F135&gt;=1.5),3.075,IF(AND(D135&gt;=0.35,H135&gt;=5.85,B135&lt;3.65,F135&lt;1.5),1.5,IF(AND(G135&lt;0.168,B135&lt;3.95,B135&gt;=3.65,F135&lt;1.5),1.7,IF(AND(H135&lt;5.767,A135&lt;7.25,F135&gt;=2.5,F135&gt;=1.5),4.5,IF(AND(D135&lt;1.9,A135&gt;=7.25,F135&gt;=2.5,F135&gt;=1.5),6.3,IF(AND(D135&gt;=1.9,A135&gt;=7.25,F135&gt;=2.5,F135&gt;=1.5),6.575,IF(AND(B135&lt;3.75,G135&gt;=0.168,B135&lt;3.95,B135&gt;=3.65,F135&lt;1.5),1.5,IF(AND(B135&gt;=3.75,G135&gt;=0.168,B135&lt;3.95,B135&gt;=3.65,F135&lt;1.5),1.6,IF(AND(D135&gt;=1.35,A135&lt;6.15,A135&gt;=5.15,F135&lt;2.5,F135&gt;=1.5),4.42,IF(AND(D135&lt;1.4,A135&gt;=6.15,A135&gt;=5.15,F135&lt;2.5,F135&gt;=1.5),4.5,IF(AND(D135&gt;=1.4,A135&gt;=6.15,A135&gt;=5.15,F135&lt;2.5,F135&gt;=1.5),4.675,IF(AND(D135&lt;0.15,H135&lt;11.218,D135&lt;0.35,H135&gt;=5.85,B135&lt;3.65,F135&lt;1.5),1.5,IF(AND(D135&lt;0.15,H135&gt;=11.218,D135&lt;0.35,H135&gt;=5.85,B135&lt;3.65,F135&lt;1.5),1.1,IF(AND(B135&lt;2.7,D135&lt;1.35,A135&lt;6.15,A135&gt;=5.15,F135&lt;2.5,F135&gt;=1.5),3.82,IF(AND(A135&lt;6.15,G135&gt;=0.755,H135&gt;=5.767,A135&lt;7.25,F135&gt;=2.5,F135&gt;=1.5),4.98,IF(AND(A135&gt;=6.15,G135&gt;=0.755,H135&gt;=5.767,A135&lt;7.25,F135&gt;=2.5,F135&gt;=1.5),5.3,IF(AND(B135&lt;3.4,D135&gt;=0.15,H135&lt;11.218,D135&lt;0.35,H135&gt;=5.85,B135&lt;3.65,F135&lt;1.5),1.4,IF(AND(B135&gt;=3.4,D135&gt;=0.15,H135&lt;11.218,D135&lt;0.35,H135&gt;=5.85,B135&lt;3.65,F135&lt;1.5),1.3,IF(AND(H135&lt;11.731,D135&gt;=0.15,H135&gt;=11.218,D135&lt;0.35,H135&gt;=5.85,B135&lt;3.65,F135&lt;1.5),1.2,IF(AND(H135&lt;9.053,B135&gt;=2.7,D135&lt;1.35,A135&lt;6.15,A135&gt;=5.15,F135&lt;2.5,F135&gt;=1.5),3.85,IF(AND(D135&gt;=2.1,B135&lt;2.85,G135&lt;0.755,H135&gt;=5.767,A135&lt;7.25,F135&gt;=2.5,F135&gt;=1.5),5.6,IF(AND(D135&gt;=2.45,B135&gt;=2.85,G135&lt;0.755,H135&gt;=5.767,A135&lt;7.25,F135&gt;=2.5,F135&gt;=1.5),5.8,IF(AND(B135&gt;=3.45,H135&gt;=11.731,D135&gt;=0.15,H135&gt;=11.218,D135&lt;0.35,H135&gt;=5.85,B135&lt;3.65,F135&lt;1.5),1.3,IF(AND(A135&lt;5.9,H135&gt;=9.053,B135&gt;=2.7,D135&lt;1.35,A135&lt;6.15,A135&gt;=5.15,F135&lt;2.5,F135&gt;=1.5),4.3,IF(AND(A135&gt;=5.9,H135&gt;=9.053,B135&gt;=2.7,D135&lt;1.35,A135&lt;6.15,A135&gt;=5.15,F135&lt;2.5,F135&gt;=1.5),4,IF(AND(G135&gt;=0.519,D135&lt;2.1,B135&lt;2.85,G135&lt;0.755,H135&gt;=5.767,A135&lt;7.25,F135&gt;=2.5,F135&gt;=1.5),4.9,IF(AND(A135&gt;=7.05,D135&lt;2.45,B135&gt;=2.85,G135&lt;0.755,H135&gt;=5.767,A135&lt;7.25,F135&gt;=2.5,F135&gt;=1.5),5.8,IF(AND(H135&lt;14.396,B135&lt;3.45,H135&gt;=11.731,D135&gt;=0.15,H135&gt;=11.218,D135&lt;0.35,H135&gt;=5.85,B135&lt;3.65,F135&lt;1.5),1.44,IF(AND(H135&gt;=14.396,B135&lt;3.45,H135&gt;=11.731,D135&gt;=0.15,H135&gt;=11.218,D135&lt;0.35,H135&gt;=5.85,B135&lt;3.65,F135&lt;1.5),1.3,IF(AND(G135&lt;0.282,G135&lt;0.519,D135&lt;2.1,B135&lt;2.85,G135&lt;0.755,H135&gt;=5.767,A135&lt;7.25,F135&gt;=2.5,F135&gt;=1.5),5.1,IF(AND(G135&gt;=0.282,G135&lt;0.519,D135&lt;2.1,B135&lt;2.85,G135&lt;0.755,H135&gt;=5.767,A135&lt;7.25,F135&gt;=2.5,F135&gt;=1.5),5.3,IF(AND(A135&lt;6.4,D135&lt;1.9,A135&lt;7.05,D135&lt;2.45,B135&gt;=2.85,G135&lt;0.755,H135&gt;=5.767,A135&lt;7.25,F135&gt;=2.5,F135&gt;=1.5),5.6,IF(AND(A135&gt;=6.4,D135&lt;1.9,A135&lt;7.05,D135&lt;2.45,B135&gt;=2.85,G135&lt;0.755,H135&gt;=5.767,A135&lt;7.25,F135&gt;=2.5,F135&gt;=1.5),5.5,IF(AND(H135&lt;8.884,D135&gt;=1.9,A135&lt;7.05,D135&lt;2.45,B135&gt;=2.85,G135&lt;0.755,H135&gt;=5.767,A135&lt;7.25,F135&gt;=2.5,F135&gt;=1.5),5.3,IF(AND(H135&gt;=8.884,D135&gt;=1.9,A135&lt;7.05,D135&lt;2.45,B135&gt;=2.85,G135&lt;0.755,H135&gt;=5.767,A135&lt;7.25,F135&gt;=2.5,F135&gt;=1.5),5.52,"shouldnthappen")))))))))))))))))))))))))))))))))))))</f>
        <v>5.6</v>
      </c>
      <c r="AL135" s="1" t="n">
        <f aca="false">IF(AND(H135&lt;5.85,A135&lt;5.05,D135&lt;0.8),1,IF(AND(B135&lt;3.35,A135&gt;=5.05,D135&lt;0.8),1.7,IF(AND(D135&gt;=2.45,F135&gt;=2.5,D135&gt;=0.8),6.05,IF(AND(H135&gt;=11.218,H135&gt;=5.85,A135&lt;5.05,D135&lt;0.8),1.28,IF(AND(G135&gt;=0.948,B135&gt;=3.35,A135&gt;=5.05,D135&lt;0.8),1.7,IF(AND(G135&gt;=0.423,H135&lt;11.218,H135&gt;=5.85,A135&lt;5.05,D135&lt;0.8),1.3,IF(AND(B135&lt;3.6,G135&lt;0.948,B135&gt;=3.35,A135&gt;=5.05,D135&lt;0.8),1.4,IF(AND(H135&lt;10.258,D135&lt;1.15,A135&lt;5.9,F135&lt;2.5,D135&gt;=0.8),3.36,IF(AND(H135&gt;=10.258,D135&lt;1.15,A135&lt;5.9,F135&lt;2.5,D135&gt;=0.8),3.9,IF(AND(A135&lt;5.3,D135&gt;=1.15,A135&lt;5.9,F135&lt;2.5,D135&gt;=0.8),3.9,IF(AND(D135&lt;1.55,B135&lt;2.75,A135&gt;=5.9,F135&lt;2.5,D135&gt;=0.8),4.64,IF(AND(D135&gt;=1.55,B135&lt;2.75,A135&gt;=5.9,F135&lt;2.5,D135&gt;=0.8),5.1,IF(AND(D135&gt;=1.6,B135&gt;=2.75,A135&gt;=5.9,F135&lt;2.5,D135&gt;=0.8),5,IF(AND(H135&lt;5.767,H135&lt;8.598,D135&lt;2.45,F135&gt;=2.5,D135&gt;=0.8),4.5,IF(AND(A135&lt;6.25,H135&gt;=8.598,D135&lt;2.45,F135&gt;=2.5,D135&gt;=0.8),5.02,IF(AND(B135&lt;3.55,G135&lt;0.423,H135&lt;11.218,H135&gt;=5.85,A135&lt;5.05,D135&lt;0.8),1.525,IF(AND(B135&gt;=3.55,G135&lt;0.423,H135&lt;11.218,H135&gt;=5.85,A135&lt;5.05,D135&lt;0.8),1.4,IF(AND(H135&gt;=13.932,B135&gt;=3.6,G135&lt;0.948,B135&gt;=3.35,A135&gt;=5.05,D135&lt;0.8),1.65,IF(AND(G135&gt;=0.652,A135&gt;=5.3,D135&gt;=1.15,A135&lt;5.9,F135&lt;2.5,D135&gt;=0.8),3.8,IF(AND(D135&lt;1.35,D135&lt;1.6,B135&gt;=2.75,A135&gt;=5.9,F135&lt;2.5,D135&gt;=0.8),4.42,IF(AND(H135&lt;6.656,H135&gt;=5.767,H135&lt;8.598,D135&lt;2.45,F135&gt;=2.5,D135&gt;=0.8),5.033,IF(AND(H135&gt;=6.656,H135&gt;=5.767,H135&lt;8.598,D135&lt;2.45,F135&gt;=2.5,D135&gt;=0.8),5.1,IF(AND(G135&gt;=0.885,A135&gt;=6.25,H135&gt;=8.598,D135&lt;2.45,F135&gt;=2.5,D135&gt;=0.8),5.2,IF(AND(H135&lt;6.926,H135&lt;13.932,B135&gt;=3.6,G135&lt;0.948,B135&gt;=3.35,A135&gt;=5.05,D135&lt;0.8),1.433,IF(AND(H135&gt;=6.926,H135&lt;13.932,B135&gt;=3.6,G135&lt;0.948,B135&gt;=3.35,A135&gt;=5.05,D135&lt;0.8),1.5,IF(AND(A135&lt;5.65,G135&lt;0.652,A135&gt;=5.3,D135&gt;=1.15,A135&lt;5.9,F135&lt;2.5,D135&gt;=0.8),4.36,IF(AND(A135&gt;=5.65,G135&lt;0.652,A135&gt;=5.3,D135&gt;=1.15,A135&lt;5.9,F135&lt;2.5,D135&gt;=0.8),4.2,IF(AND(H135&gt;=13.561,D135&gt;=1.35,D135&lt;1.6,B135&gt;=2.75,A135&gt;=5.9,F135&lt;2.5,D135&gt;=0.8),4.767,IF(AND(H135&lt;9.091,G135&lt;0.885,A135&gt;=6.25,H135&gt;=8.598,D135&lt;2.45,F135&gt;=2.5,D135&gt;=0.8),6.3,IF(AND(H135&gt;=12.206,H135&lt;13.561,D135&gt;=1.35,D135&lt;1.6,B135&gt;=2.75,A135&gt;=5.9,F135&lt;2.5,D135&gt;=0.8),4.4,IF(AND(D135&gt;=2.25,H135&gt;=9.091,G135&lt;0.885,A135&gt;=6.25,H135&gt;=8.598,D135&lt;2.45,F135&gt;=2.5,D135&gt;=0.8),5.9,IF(AND(B135&lt;3.05,H135&lt;12.206,H135&lt;13.561,D135&gt;=1.35,D135&lt;1.6,B135&gt;=2.75,A135&gt;=5.9,F135&lt;2.5,D135&gt;=0.8),4.6,IF(AND(B135&gt;=3.05,H135&lt;12.206,H135&lt;13.561,D135&gt;=1.35,D135&lt;1.6,B135&gt;=2.75,A135&gt;=5.9,F135&lt;2.5,D135&gt;=0.8),4.7,IF(AND(G135&gt;=0.596,D135&lt;2.25,H135&gt;=9.091,G135&lt;0.885,A135&gt;=6.25,H135&gt;=8.598,D135&lt;2.45,F135&gt;=2.5,D135&gt;=0.8),5.1,IF(AND(G135&gt;=0.379,G135&lt;0.596,D135&lt;2.25,H135&gt;=9.091,G135&lt;0.885,A135&gt;=6.25,H135&gt;=8.598,D135&lt;2.45,F135&gt;=2.5,D135&gt;=0.8),5.767,IF(AND(D135&lt;2.15,G135&lt;0.379,G135&lt;0.596,D135&lt;2.25,H135&gt;=9.091,G135&lt;0.885,A135&gt;=6.25,H135&gt;=8.598,D135&lt;2.45,F135&gt;=2.5,D135&gt;=0.8),5.4,IF(AND(D135&gt;=2.15,G135&lt;0.379,G135&lt;0.596,D135&lt;2.25,H135&gt;=9.091,G135&lt;0.885,A135&gt;=6.25,H135&gt;=8.598,D135&lt;2.45,F135&gt;=2.5,D135&gt;=0.8),5.6,"shouldnthappen")))))))))))))))))))))))))))))))))))))</f>
        <v>5.6</v>
      </c>
      <c r="AM135" s="1" t="n">
        <f aca="false">IF(AND(H135&lt;5.245,D135&lt;0.8),1,IF(AND(A135&lt;4.5,H135&gt;=5.245,D135&lt;0.8),1.35,IF(AND(D135&gt;=0.5,A135&gt;=4.5,H135&gt;=5.245,D135&lt;0.8),1.6,IF(AND(H135&lt;7.25,B135&lt;2.6,A135&lt;6.15,D135&gt;=0.8),4.375,IF(AND(H135&gt;=7.25,B135&lt;2.6,A135&lt;6.15,D135&gt;=0.8),3.075,IF(AND(H135&lt;13.935,A135&gt;=7.05,A135&gt;=6.15,D135&gt;=0.8),6.067,IF(AND(H135&gt;=13.935,A135&gt;=7.05,A135&gt;=6.15,D135&gt;=0.8),6.525,IF(AND(G135&gt;=0.948,D135&lt;0.5,A135&gt;=4.5,H135&gt;=5.245,D135&lt;0.8),1.7,IF(AND(G135&lt;0.568,D135&gt;=1.55,B135&gt;=2.6,A135&lt;6.15,D135&gt;=0.8),5.1,IF(AND(G135&gt;=0.568,D135&gt;=1.55,B135&gt;=2.6,A135&lt;6.15,D135&gt;=0.8),5,IF(AND(A135&gt;=6.6,B135&gt;=3.15,A135&lt;7.05,A135&gt;=6.15,D135&gt;=0.8),5.78,IF(AND(G135&lt;0.165,G135&lt;0.273,D135&lt;1.55,B135&gt;=2.6,A135&lt;6.15,D135&gt;=0.8),4.1,IF(AND(G135&gt;=0.165,G135&lt;0.273,D135&lt;1.55,B135&gt;=2.6,A135&lt;6.15,D135&gt;=0.8),4.5,IF(AND(D135&lt;1.35,G135&gt;=0.273,D135&lt;1.55,B135&gt;=2.6,A135&lt;6.15,D135&gt;=0.8),4.08,IF(AND(D135&gt;=1.35,G135&gt;=0.273,D135&lt;1.55,B135&gt;=2.6,A135&lt;6.15,D135&gt;=0.8),4.4,IF(AND(D135&lt;1.45,F135&lt;2.5,B135&lt;3.15,A135&lt;7.05,A135&gt;=6.15,D135&gt;=0.8),4.38,IF(AND(D135&gt;=1.45,F135&lt;2.5,B135&lt;3.15,A135&lt;7.05,A135&gt;=6.15,D135&gt;=0.8),4.75,IF(AND(D135&gt;=2.25,F135&gt;=2.5,B135&lt;3.15,A135&lt;7.05,A135&gt;=6.15,D135&gt;=0.8),5.16,IF(AND(H135&lt;11.488,A135&lt;6.6,B135&gt;=3.15,A135&lt;7.05,A135&gt;=6.15,D135&gt;=0.8),6,IF(AND(H135&gt;=14.396,D135&lt;0.25,G135&lt;0.948,D135&lt;0.5,A135&gt;=4.5,H135&gt;=5.245,D135&lt;0.8),1.3,IF(AND(A135&gt;=5.55,D135&gt;=0.25,G135&lt;0.948,D135&lt;0.5,A135&gt;=4.5,H135&gt;=5.245,D135&lt;0.8),1.7,IF(AND(D135&lt;1.85,D135&lt;2.25,F135&gt;=2.5,B135&lt;3.15,A135&lt;7.05,A135&gt;=6.15,D135&gt;=0.8),5.6,IF(AND(G135&lt;0.669,H135&gt;=11.488,A135&lt;6.6,B135&gt;=3.15,A135&lt;7.05,A135&gt;=6.15,D135&gt;=0.8),4.7,IF(AND(G135&gt;=0.669,H135&gt;=11.488,A135&lt;6.6,B135&gt;=3.15,A135&lt;7.05,A135&gt;=6.15,D135&gt;=0.8),5.22,IF(AND(H135&lt;6.543,H135&lt;14.396,D135&lt;0.25,G135&lt;0.948,D135&lt;0.5,A135&gt;=4.5,H135&gt;=5.245,D135&lt;0.8),1.4,IF(AND(A135&lt;4.95,A135&lt;5.55,D135&gt;=0.25,G135&lt;0.948,D135&lt;0.5,A135&gt;=4.5,H135&gt;=5.245,D135&lt;0.8),1.4,IF(AND(A135&gt;=4.95,A135&lt;5.55,D135&gt;=0.25,G135&lt;0.948,D135&lt;0.5,A135&gt;=4.5,H135&gt;=5.245,D135&lt;0.8),1.48,IF(AND(H135&lt;10.667,D135&gt;=1.85,D135&lt;2.25,F135&gt;=2.5,B135&lt;3.15,A135&lt;7.05,A135&gt;=6.15,D135&gt;=0.8),5.25,IF(AND(H135&gt;=10.667,D135&gt;=1.85,D135&lt;2.25,F135&gt;=2.5,B135&lt;3.15,A135&lt;7.05,A135&gt;=6.15,D135&gt;=0.8),5.55,IF(AND(G135&lt;0.063,H135&gt;=6.543,H135&lt;14.396,D135&lt;0.25,G135&lt;0.948,D135&lt;0.5,A135&gt;=4.5,H135&gt;=5.245,D135&lt;0.8),1.4,IF(AND(H135&lt;9.212,G135&gt;=0.063,H135&gt;=6.543,H135&lt;14.396,D135&lt;0.25,G135&lt;0.948,D135&lt;0.5,A135&gt;=4.5,H135&gt;=5.245,D135&lt;0.8),1.475,IF(AND(H135&gt;=9.212,G135&gt;=0.063,H135&gt;=6.543,H135&lt;14.396,D135&lt;0.25,G135&lt;0.948,D135&lt;0.5,A135&gt;=4.5,H135&gt;=5.245,D135&lt;0.8),1.5,"shouldnthappen"))))))))))))))))))))))))))))))))</f>
        <v>5.55</v>
      </c>
      <c r="AN135" s="1" t="n">
        <f aca="false">IF(AND(D135&lt;0.7,A135&gt;=5.55),1.633,IF(AND(G135&lt;0.38,B135&lt;2.8,A135&lt;5.55),4.3,IF(AND(G135&gt;=0.38,B135&lt;2.8,A135&lt;5.55),3.325,IF(AND(D135&gt;=0.35,B135&gt;=2.8,A135&lt;5.55),1.6,IF(AND(B135&gt;=3.4,A135&lt;4.8,D135&lt;0.35,B135&gt;=2.8,A135&lt;5.55),1,IF(AND(H135&gt;=11.789,A135&lt;5.9,D135&lt;1.55,D135&gt;=0.7,A135&gt;=5.55),4.325,IF(AND(F135&gt;=2.5,A135&gt;=5.9,D135&lt;1.55,D135&gt;=0.7,A135&gt;=5.55),5.05,IF(AND(D135&lt;1.9,A135&gt;=7.25,D135&gt;=1.55,D135&gt;=0.7,A135&gt;=5.55),6.3,IF(AND(D135&gt;=1.9,A135&gt;=7.25,D135&gt;=1.55,D135&gt;=0.7,A135&gt;=5.55),6.4,IF(AND(A135&lt;4.35,B135&lt;3.4,A135&lt;4.8,D135&lt;0.35,B135&gt;=2.8,A135&lt;5.55),1.1,IF(AND(G135&gt;=0.934,B135&lt;3.45,A135&gt;=4.8,D135&lt;0.35,B135&gt;=2.8,A135&lt;5.55),1.7,IF(AND(H135&gt;=14.877,B135&gt;=3.45,A135&gt;=4.8,D135&lt;0.35,B135&gt;=2.8,A135&lt;5.55),1.3,IF(AND(B135&lt;2.6,H135&lt;11.789,A135&lt;5.9,D135&lt;1.55,D135&gt;=0.7,A135&gt;=5.55),3.9,IF(AND(B135&gt;=2.6,H135&lt;11.789,A135&lt;5.9,D135&lt;1.55,D135&gt;=0.7,A135&gt;=5.55),4.26,IF(AND(A135&lt;6.6,F135&lt;2.5,A135&gt;=5.9,D135&lt;1.55,D135&gt;=0.7,A135&gt;=5.55),4.625,IF(AND(A135&gt;=6.6,F135&lt;2.5,A135&gt;=5.9,D135&lt;1.55,D135&gt;=0.7,A135&gt;=5.55),4.475,IF(AND(B135&lt;2.6,D135&lt;2.05,A135&lt;7.25,D135&gt;=1.55,D135&gt;=0.7,A135&gt;=5.55),5.8,IF(AND(G135&gt;=0.743,D135&gt;=2.05,A135&lt;7.25,D135&gt;=1.55,D135&gt;=0.7,A135&gt;=5.55),5.1,IF(AND(G135&lt;0.422,A135&gt;=4.35,B135&lt;3.4,A135&lt;4.8,D135&lt;0.35,B135&gt;=2.8,A135&lt;5.55),1.367,IF(AND(G135&gt;=0.422,A135&gt;=4.35,B135&lt;3.4,A135&lt;4.8,D135&lt;0.35,B135&gt;=2.8,A135&lt;5.55),1.3,IF(AND(A135&lt;5.05,G135&lt;0.934,B135&lt;3.45,A135&gt;=4.8,D135&lt;0.35,B135&gt;=2.8,A135&lt;5.55),1.525,IF(AND(A135&gt;=5.05,G135&lt;0.934,B135&lt;3.45,A135&gt;=4.8,D135&lt;0.35,B135&gt;=2.8,A135&lt;5.55),1.5,IF(AND(G135&gt;=0.585,H135&lt;14.877,B135&gt;=3.45,A135&gt;=4.8,D135&lt;0.35,B135&gt;=2.8,A135&lt;5.55),1.54,IF(AND(G135&gt;=0.537,G135&lt;0.743,D135&gt;=2.05,A135&lt;7.25,D135&gt;=1.55,D135&gt;=0.7,A135&gt;=5.55),5.833,IF(AND(D135&gt;=0.25,G135&lt;0.585,H135&lt;14.877,B135&gt;=3.45,A135&gt;=4.8,D135&lt;0.35,B135&gt;=2.8,A135&lt;5.55),1.367,IF(AND(D135&lt;1.75,H135&lt;13.795,B135&gt;=2.6,D135&lt;2.05,A135&lt;7.25,D135&gt;=1.55,D135&gt;=0.7,A135&gt;=5.55),5.45,IF(AND(B135&lt;2.85,H135&gt;=13.795,B135&gt;=2.6,D135&lt;2.05,A135&lt;7.25,D135&gt;=1.55,D135&gt;=0.7,A135&gt;=5.55),5.1,IF(AND(B135&gt;=2.85,H135&gt;=13.795,B135&gt;=2.6,D135&lt;2.05,A135&lt;7.25,D135&gt;=1.55,D135&gt;=0.7,A135&gt;=5.55),4.82,IF(AND(G135&lt;0.353,G135&lt;0.537,G135&lt;0.743,D135&gt;=2.05,A135&lt;7.25,D135&gt;=1.55,D135&gt;=0.7,A135&gt;=5.55),5.425,IF(AND(G135&gt;=0.353,G135&lt;0.537,G135&lt;0.743,D135&gt;=2.05,A135&lt;7.25,D135&gt;=1.55,D135&gt;=0.7,A135&gt;=5.55),5.62,IF(AND(G135&lt;0.311,D135&lt;0.25,G135&lt;0.585,H135&lt;14.877,B135&gt;=3.45,A135&gt;=4.8,D135&lt;0.35,B135&gt;=2.8,A135&lt;5.55),1.5,IF(AND(G135&gt;=0.311,D135&lt;0.25,G135&lt;0.585,H135&lt;14.877,B135&gt;=3.45,A135&gt;=4.8,D135&lt;0.35,B135&gt;=2.8,A135&lt;5.55),1.4,IF(AND(B135&gt;=3.1,D135&gt;=1.75,H135&lt;13.795,B135&gt;=2.6,D135&lt;2.05,A135&lt;7.25,D135&gt;=1.55,D135&gt;=0.7,A135&gt;=5.55),5.1,IF(AND(B135&lt;2.85,B135&lt;3.1,D135&gt;=1.75,H135&lt;13.795,B135&gt;=2.6,D135&lt;2.05,A135&lt;7.25,D135&gt;=1.55,D135&gt;=0.7,A135&gt;=5.55),5.2,IF(AND(B135&gt;=2.85,B135&lt;3.1,D135&gt;=1.75,H135&lt;13.795,B135&gt;=2.6,D135&lt;2.05,A135&lt;7.25,D135&gt;=1.55,D135&gt;=0.7,A135&gt;=5.55),5.2,"shouldnthappen")))))))))))))))))))))))))))))))))))</f>
        <v>5.425</v>
      </c>
      <c r="AO135" s="1" t="n">
        <f aca="false">IF(AND(H135&gt;=14.529,G135&lt;0.633,D135&lt;0.8),1.3,IF(AND(A135&lt;5.05,G135&gt;=0.633,D135&lt;0.8),1.35,IF(AND(H135&gt;=14.379,H135&lt;14.529,G135&lt;0.633,D135&lt;0.8),1.7,IF(AND(B135&lt;3.35,A135&gt;=5.05,G135&gt;=0.633,D135&lt;0.8),1.7,IF(AND(D135&gt;=1.45,A135&lt;5.95,F135&lt;2.5,D135&gt;=0.8),4.5,IF(AND(D135&lt;1.35,A135&gt;=5.95,F135&lt;2.5,D135&gt;=0.8),4,IF(AND(D135&lt;1.85,G135&gt;=0.845,F135&gt;=2.5,D135&gt;=0.8),4.8,IF(AND(B135&gt;=4.3,H135&lt;14.379,H135&lt;14.529,G135&lt;0.633,D135&lt;0.8),1.5,IF(AND(A135&lt;5.25,B135&gt;=3.35,A135&gt;=5.05,G135&gt;=0.633,D135&lt;0.8),1.55,IF(AND(A135&gt;=5.25,B135&gt;=3.35,A135&gt;=5.05,G135&gt;=0.633,D135&lt;0.8),1.633,IF(AND(A135&lt;5.05,D135&lt;1.45,A135&lt;5.95,F135&lt;2.5,D135&gt;=0.8),3.3,IF(AND(G135&lt;0.293,D135&gt;=1.35,A135&gt;=5.95,F135&lt;2.5,D135&gt;=0.8),5,IF(AND(A135&gt;=6.6,D135&lt;2.05,G135&lt;0.845,F135&gt;=2.5,D135&gt;=0.8),5.8,IF(AND(B135&lt;3.05,D135&gt;=2.05,G135&lt;0.845,F135&gt;=2.5,D135&gt;=0.8),6.15,IF(AND(B135&lt;2.9,D135&gt;=1.85,G135&gt;=0.845,F135&gt;=2.5,D135&gt;=0.8),5.1,IF(AND(B135&gt;=2.9,D135&gt;=1.85,G135&gt;=0.845,F135&gt;=2.5,D135&gt;=0.8),5.2,IF(AND(B135&gt;=3.8,B135&lt;4.3,H135&lt;14.379,H135&lt;14.529,G135&lt;0.633,D135&lt;0.8),1.333,IF(AND(A135&lt;6.25,G135&gt;=0.293,D135&gt;=1.35,A135&gt;=5.95,F135&lt;2.5,D135&gt;=0.8),4.6,IF(AND(H135&lt;10.351,A135&lt;6.6,D135&lt;2.05,G135&lt;0.845,F135&gt;=2.5,D135&gt;=0.8),5.4,IF(AND(G135&gt;=0.364,B135&gt;=3.05,D135&gt;=2.05,G135&lt;0.845,F135&gt;=2.5,D135&gt;=0.8),5.66,IF(AND(G135&gt;=0.447,B135&lt;3.8,B135&lt;4.3,H135&lt;14.379,H135&lt;14.529,G135&lt;0.633,D135&lt;0.8),1.3,IF(AND(H135&lt;6.247,A135&lt;5.65,A135&gt;=5.05,D135&lt;1.45,A135&lt;5.95,F135&lt;2.5,D135&gt;=0.8),4.033,IF(AND(D135&lt;1.25,A135&gt;=5.65,A135&gt;=5.05,D135&lt;1.45,A135&lt;5.95,F135&lt;2.5,D135&gt;=0.8),3.88,IF(AND(D135&gt;=1.25,A135&gt;=5.65,A135&gt;=5.05,D135&lt;1.45,A135&lt;5.95,F135&lt;2.5,D135&gt;=0.8),4.35,IF(AND(B135&lt;2.65,A135&gt;=6.25,G135&gt;=0.293,D135&gt;=1.35,A135&gt;=5.95,F135&lt;2.5,D135&gt;=0.8),4.9,IF(AND(B135&lt;2.75,H135&gt;=10.351,A135&lt;6.6,D135&lt;2.05,G135&lt;0.845,F135&gt;=2.5,D135&gt;=0.8),5.1,IF(AND(B135&gt;=2.75,H135&gt;=10.351,A135&lt;6.6,D135&lt;2.05,G135&lt;0.845,F135&gt;=2.5,D135&gt;=0.8),4.95,IF(AND(B135&lt;3.15,G135&lt;0.364,B135&gt;=3.05,D135&gt;=2.05,G135&lt;0.845,F135&gt;=2.5,D135&gt;=0.8),5.28,IF(AND(B135&gt;=3.15,G135&lt;0.364,B135&gt;=3.05,D135&gt;=2.05,G135&lt;0.845,F135&gt;=2.5,D135&gt;=0.8),5.5,IF(AND(H135&lt;9.212,G135&lt;0.447,B135&lt;3.8,B135&lt;4.3,H135&lt;14.379,H135&lt;14.529,G135&lt;0.633,D135&lt;0.8),1.4,IF(AND(G135&lt;0.356,H135&gt;=6.247,A135&lt;5.65,A135&gt;=5.05,D135&lt;1.45,A135&lt;5.95,F135&lt;2.5,D135&gt;=0.8),4.2,IF(AND(B135&lt;3,B135&gt;=2.65,A135&gt;=6.25,G135&gt;=0.293,D135&gt;=1.35,A135&gt;=5.95,F135&lt;2.5,D135&gt;=0.8),4.6,IF(AND(B135&gt;=3,B135&gt;=2.65,A135&gt;=6.25,G135&gt;=0.293,D135&gt;=1.35,A135&gt;=5.95,F135&lt;2.5,D135&gt;=0.8),4.7,IF(AND(A135&lt;5.05,H135&gt;=9.212,G135&lt;0.447,B135&lt;3.8,B135&lt;4.3,H135&lt;14.379,H135&lt;14.529,G135&lt;0.633,D135&lt;0.8),1.533,IF(AND(A135&gt;=5.05,H135&gt;=9.212,G135&lt;0.447,B135&lt;3.8,B135&lt;4.3,H135&lt;14.379,H135&lt;14.529,G135&lt;0.633,D135&lt;0.8),1.425,IF(AND(A135&lt;5.35,G135&gt;=0.356,H135&gt;=6.247,A135&lt;5.65,A135&gt;=5.05,D135&lt;1.45,A135&lt;5.95,F135&lt;2.5,D135&gt;=0.8),3.9,IF(AND(A135&gt;=5.35,G135&gt;=0.356,H135&gt;=6.247,A135&lt;5.65,A135&gt;=5.05,D135&lt;1.45,A135&lt;5.95,F135&lt;2.5,D135&gt;=0.8),3.72,"shouldnthappen")))))))))))))))))))))))))))))))))))))</f>
        <v>6.15</v>
      </c>
      <c r="AP135" s="1" t="n">
        <f aca="false">IF(AND(F135&gt;=1.5,A135&lt;5.55),3.84,IF(AND(G135&gt;=0.52,A135&lt;4.75,F135&lt;1.5,A135&lt;5.55),1.16,IF(AND(A135&lt;5.65,A135&lt;5.85,D135&lt;1.55,A135&gt;=5.55),4.2,IF(AND(A135&gt;=5.65,A135&lt;5.85,D135&lt;1.55,A135&gt;=5.55),3.167,IF(AND(G135&gt;=0.798,A135&gt;=5.85,D135&lt;1.55,A135&gt;=5.55),4,IF(AND(F135&lt;2.5,H135&lt;14.1,D135&gt;=1.55,A135&gt;=5.55),4.84,IF(AND(A135&lt;7.2,H135&gt;=14.1,D135&gt;=1.55,A135&gt;=5.55),5.633,IF(AND(A135&gt;=7.2,H135&gt;=14.1,D135&gt;=1.55,A135&gt;=5.55),6.6,IF(AND(G135&lt;0.161,G135&lt;0.52,A135&lt;4.75,F135&lt;1.5,A135&lt;5.55),1.5,IF(AND(D135&gt;=0.5,G135&lt;0.676,A135&gt;=4.75,F135&lt;1.5,A135&lt;5.55),1.6,IF(AND(H135&lt;11.016,G135&gt;=0.676,A135&gt;=4.75,F135&lt;1.5,A135&lt;5.55),1.75,IF(AND(G135&lt;0.209,G135&lt;0.798,A135&gt;=5.85,D135&lt;1.55,A135&gt;=5.55),4.5,IF(AND(G135&gt;=0.74,F135&gt;=2.5,H135&lt;14.1,D135&gt;=1.55,A135&gt;=5.55),6.225,IF(AND(B135&lt;2.95,G135&gt;=0.161,G135&lt;0.52,A135&lt;4.75,F135&lt;1.5,A135&lt;5.55),1.4,IF(AND(B135&gt;=2.95,G135&gt;=0.161,G135&lt;0.52,A135&lt;4.75,F135&lt;1.5,A135&lt;5.55),1.34,IF(AND(B135&lt;3.15,D135&lt;0.5,G135&lt;0.676,A135&gt;=4.75,F135&lt;1.5,A135&lt;5.55),1.52,IF(AND(D135&lt;0.25,H135&gt;=11.016,G135&gt;=0.676,A135&gt;=4.75,F135&lt;1.5,A135&lt;5.55),1.567,IF(AND(D135&gt;=0.25,H135&gt;=11.016,G135&gt;=0.676,A135&gt;=4.75,F135&lt;1.5,A135&lt;5.55),1.5,IF(AND(H135&lt;7.47,G135&gt;=0.209,G135&lt;0.798,A135&gt;=5.85,D135&lt;1.55,A135&gt;=5.55),5.05,IF(AND(B135&lt;2.85,G135&lt;0.74,F135&gt;=2.5,H135&lt;14.1,D135&gt;=1.55,A135&gt;=5.55),5.35,IF(AND(B135&lt;3.3,B135&gt;=3.15,D135&lt;0.5,G135&lt;0.676,A135&gt;=4.75,F135&lt;1.5,A135&lt;5.55),1.2,IF(AND(D135&lt;1.45,H135&gt;=7.47,G135&gt;=0.209,G135&lt;0.798,A135&gt;=5.85,D135&lt;1.55,A135&gt;=5.55),4.66,IF(AND(D135&gt;=1.45,H135&gt;=7.47,G135&gt;=0.209,G135&lt;0.798,A135&gt;=5.85,D135&lt;1.55,A135&gt;=5.55),4.64,IF(AND(A135&gt;=7.05,B135&gt;=2.85,G135&lt;0.74,F135&gt;=2.5,H135&lt;14.1,D135&gt;=1.55,A135&gt;=5.55),5.8,IF(AND(B135&gt;=3.25,A135&lt;7.05,B135&gt;=2.85,G135&lt;0.74,F135&gt;=2.5,H135&lt;14.1,D135&gt;=1.55,A135&gt;=5.55),5.7,IF(AND(H135&gt;=13.641,D135&lt;0.25,B135&gt;=3.3,B135&gt;=3.15,D135&lt;0.5,G135&lt;0.676,A135&gt;=4.75,F135&lt;1.5,A135&lt;5.55),1.3,IF(AND(D135&lt;0.35,D135&gt;=0.25,B135&gt;=3.3,B135&gt;=3.15,D135&lt;0.5,G135&lt;0.676,A135&gt;=4.75,F135&lt;1.5,A135&lt;5.55),1.367,IF(AND(D135&gt;=0.35,D135&gt;=0.25,B135&gt;=3.3,B135&gt;=3.15,D135&lt;0.5,G135&lt;0.676,A135&gt;=4.75,F135&lt;1.5,A135&lt;5.55),1.3,IF(AND(A135&lt;6.35,B135&lt;3.25,A135&lt;7.05,B135&gt;=2.85,G135&lt;0.74,F135&gt;=2.5,H135&lt;14.1,D135&gt;=1.55,A135&gt;=5.55),5.6,IF(AND(A135&gt;=6.35,B135&lt;3.25,A135&lt;7.05,B135&gt;=2.85,G135&lt;0.74,F135&gt;=2.5,H135&lt;14.1,D135&gt;=1.55,A135&gt;=5.55),5.325,IF(AND(A135&lt;5.1,H135&lt;13.641,D135&lt;0.25,B135&gt;=3.3,B135&gt;=3.15,D135&lt;0.5,G135&lt;0.676,A135&gt;=4.75,F135&lt;1.5,A135&lt;5.55),1.4,IF(AND(H135&gt;=11.031,A135&gt;=5.1,H135&lt;13.641,D135&lt;0.25,B135&gt;=3.3,B135&gt;=3.15,D135&lt;0.5,G135&lt;0.676,A135&gt;=4.75,F135&lt;1.5,A135&lt;5.55),1.4,IF(AND(A135&lt;5.45,H135&lt;11.031,A135&gt;=5.1,H135&lt;13.641,D135&lt;0.25,B135&gt;=3.3,B135&gt;=3.15,D135&lt;0.5,G135&lt;0.676,A135&gt;=4.75,F135&lt;1.5,A135&lt;5.55),1.5,IF(AND(A135&gt;=5.45,H135&lt;11.031,A135&gt;=5.1,H135&lt;13.641,D135&lt;0.25,B135&gt;=3.3,B135&gt;=3.15,D135&lt;0.5,G135&lt;0.676,A135&gt;=4.75,F135&lt;1.5,A135&lt;5.55),1.4,"shouldnthappen"))))))))))))))))))))))))))))))))))</f>
        <v>5.35</v>
      </c>
      <c r="AQ135" s="1" t="n">
        <f aca="false">IF(AND(H135&lt;6.926,D135&gt;=0.35,F135&lt;1.5),1.9,IF(AND(G135&gt;=0.869,D135&gt;=1.75,F135&gt;=1.5),5.15,IF(AND(A135&lt;4.35,A135&lt;5.05,D135&lt;0.35,F135&lt;1.5),1.1,IF(AND(H135&lt;6.089,A135&gt;=5.05,D135&lt;0.35,F135&lt;1.5),1.7,IF(AND(H135&gt;=13.089,H135&gt;=6.926,D135&gt;=0.35,F135&lt;1.5),1.3,IF(AND(G135&lt;0.695,D135&lt;1.15,D135&lt;1.75,F135&gt;=1.5),3.62,IF(AND(G135&gt;=0.695,D135&lt;1.15,D135&lt;1.75,F135&gt;=1.5),3,IF(AND(G135&gt;=0.585,H135&gt;=6.089,A135&gt;=5.05,D135&lt;0.35,F135&lt;1.5),1.5,IF(AND(H135&lt;9.582,H135&lt;13.089,H135&gt;=6.926,D135&gt;=0.35,F135&lt;1.5),1.5,IF(AND(H135&gt;=9.582,H135&lt;13.089,H135&gt;=6.926,D135&gt;=0.35,F135&lt;1.5),1.6,IF(AND(D135&lt;1.35,H135&lt;9.349,D135&gt;=1.15,D135&lt;1.75,F135&gt;=1.5),3.867,IF(AND(D135&lt;2.05,A135&lt;7.05,G135&lt;0.869,D135&gt;=1.75,F135&gt;=1.5),4.9,IF(AND(B135&gt;=3.3,A135&gt;=7.05,G135&lt;0.869,D135&gt;=1.75,F135&gt;=1.5),6.1,IF(AND(G135&lt;0.347,H135&lt;11.218,A135&gt;=4.35,A135&lt;5.05,D135&lt;0.35,F135&lt;1.5),1.4,IF(AND(G135&gt;=0.347,H135&lt;11.218,A135&gt;=4.35,A135&lt;5.05,D135&lt;0.35,F135&lt;1.5),1.5,IF(AND(G135&gt;=0.265,H135&gt;=11.218,A135&gt;=4.35,A135&lt;5.05,D135&lt;0.35,F135&lt;1.5),1.45,IF(AND(A135&gt;=5.4,G135&lt;0.585,H135&gt;=6.089,A135&gt;=5.05,D135&lt;0.35,F135&lt;1.5),1.35,IF(AND(B135&gt;=2.9,D135&gt;=1.35,H135&lt;9.349,D135&gt;=1.15,D135&lt;1.75,F135&gt;=1.5),4.6,IF(AND(D135&gt;=1.35,A135&lt;6.15,H135&gt;=9.349,D135&gt;=1.15,D135&lt;1.75,F135&gt;=1.5),4.54,IF(AND(H135&lt;10.927,A135&gt;=6.15,H135&gt;=9.349,D135&gt;=1.15,D135&lt;1.75,F135&gt;=1.5),4.3,IF(AND(G135&lt;0.512,D135&gt;=2.05,A135&lt;7.05,G135&lt;0.869,D135&gt;=1.75,F135&gt;=1.5),5.533,IF(AND(G135&gt;=0.512,D135&gt;=2.05,A135&lt;7.05,G135&lt;0.869,D135&gt;=1.75,F135&gt;=1.5),5.88,IF(AND(H135&lt;11.551,B135&lt;3.3,A135&gt;=7.05,G135&lt;0.869,D135&gt;=1.75,F135&gt;=1.5),6.3,IF(AND(G135&lt;0.227,G135&lt;0.265,H135&gt;=11.218,A135&gt;=4.35,A135&lt;5.05,D135&lt;0.35,F135&lt;1.5),1.4,IF(AND(G135&gt;=0.227,G135&lt;0.265,H135&gt;=11.218,A135&gt;=4.35,A135&lt;5.05,D135&lt;0.35,F135&lt;1.5),1.26,IF(AND(H135&lt;11.031,A135&lt;5.4,G135&lt;0.585,H135&gt;=6.089,A135&gt;=5.05,D135&lt;0.35,F135&lt;1.5),1.5,IF(AND(H135&gt;=11.031,A135&lt;5.4,G135&lt;0.585,H135&gt;=6.089,A135&gt;=5.05,D135&lt;0.35,F135&lt;1.5),1.4,IF(AND(A135&lt;5.45,B135&lt;2.9,D135&gt;=1.35,H135&lt;9.349,D135&gt;=1.15,D135&lt;1.75,F135&gt;=1.5),4.5,IF(AND(A135&lt;5.9,D135&lt;1.35,A135&lt;6.15,H135&gt;=9.349,D135&gt;=1.15,D135&lt;1.75,F135&gt;=1.5),4.2,IF(AND(A135&gt;=5.9,D135&lt;1.35,A135&lt;6.15,H135&gt;=9.349,D135&gt;=1.15,D135&lt;1.75,F135&gt;=1.5),4,IF(AND(A135&gt;=6.75,H135&gt;=10.927,A135&gt;=6.15,H135&gt;=9.349,D135&gt;=1.15,D135&lt;1.75,F135&gt;=1.5),4.767,IF(AND(B135&lt;2.9,H135&gt;=11.551,B135&lt;3.3,A135&gt;=7.05,G135&lt;0.869,D135&gt;=1.75,F135&gt;=1.5),6.7,IF(AND(B135&gt;=2.9,H135&gt;=11.551,B135&lt;3.3,A135&gt;=7.05,G135&lt;0.869,D135&gt;=1.75,F135&gt;=1.5),6.6,IF(AND(B135&lt;2.45,A135&gt;=5.45,B135&lt;2.9,D135&gt;=1.35,H135&lt;9.349,D135&gt;=1.15,D135&lt;1.75,F135&gt;=1.5),5,IF(AND(B135&gt;=2.45,A135&gt;=5.45,B135&lt;2.9,D135&gt;=1.35,H135&lt;9.349,D135&gt;=1.15,D135&lt;1.75,F135&gt;=1.5),5.1,IF(AND(H135&lt;11.166,A135&lt;6.75,H135&gt;=10.927,A135&gt;=6.15,H135&gt;=9.349,D135&gt;=1.15,D135&lt;1.75,F135&gt;=1.5),4.9,IF(AND(G135&lt;0.228,H135&gt;=11.166,A135&lt;6.75,H135&gt;=10.927,A135&gt;=6.15,H135&gt;=9.349,D135&gt;=1.15,D135&lt;1.75,F135&gt;=1.5),4.7,IF(AND(H135&lt;13.531,G135&gt;=0.228,H135&gt;=11.166,A135&lt;6.75,H135&gt;=10.927,A135&gt;=6.15,H135&gt;=9.349,D135&gt;=1.15,D135&lt;1.75,F135&gt;=1.5),4.4,IF(AND(H135&gt;=13.531,G135&gt;=0.228,H135&gt;=11.166,A135&lt;6.75,H135&gt;=10.927,A135&gt;=6.15,H135&gt;=9.349,D135&gt;=1.15,D135&lt;1.75,F135&gt;=1.5),4.6,"shouldnthappen")))))))))))))))))))))))))))))))))))))))</f>
        <v>5.533</v>
      </c>
      <c r="AR135" s="1" t="n">
        <f aca="false">IF(AND(G135&gt;=0.93,B135&lt;3.65,F135&lt;1.5),1.7,IF(AND(H135&lt;6.542,B135&gt;=3.65,F135&lt;1.5),1.767,IF(AND(A135&gt;=7.05,D135&gt;=1.55,F135&gt;=1.5),6.3,IF(AND(G135&lt;0.123,H135&gt;=6.542,B135&gt;=3.65,F135&lt;1.5),1.367,IF(AND(A135&lt;5.15,A135&lt;5.65,D135&lt;1.55,F135&gt;=1.5),3.15,IF(AND(A135&lt;4.8,G135&gt;=0.447,G135&lt;0.93,B135&lt;3.65,F135&lt;1.5),1.24,IF(AND(A135&gt;=4.8,G135&gt;=0.447,G135&lt;0.93,B135&lt;3.65,F135&lt;1.5),1.4,IF(AND(G135&lt;0.151,G135&gt;=0.123,H135&gt;=6.542,B135&gt;=3.65,F135&lt;1.5),1.7,IF(AND(G135&gt;=0.151,G135&gt;=0.123,H135&gt;=6.542,B135&gt;=3.65,F135&lt;1.5),1.5,IF(AND(D135&gt;=1.45,A135&gt;=5.15,A135&lt;5.65,D135&lt;1.55,F135&gt;=1.5),4.5,IF(AND(B135&lt;2.65,D135&gt;=1.35,A135&gt;=5.65,D135&lt;1.55,F135&gt;=1.5),4.9,IF(AND(G135&lt;0.527,F135&lt;2.5,A135&lt;7.05,D135&gt;=1.55,F135&gt;=1.5),5.075,IF(AND(G135&gt;=0.527,F135&lt;2.5,A135&lt;7.05,D135&gt;=1.55,F135&gt;=1.5),4.7,IF(AND(A135&lt;4.65,G135&lt;0.265,G135&lt;0.447,G135&lt;0.93,B135&lt;3.65,F135&lt;1.5),1.42,IF(AND(G135&lt;0.3,G135&gt;=0.265,G135&lt;0.447,G135&lt;0.93,B135&lt;3.65,F135&lt;1.5),1.6,IF(AND(G135&gt;=0.3,G135&gt;=0.265,G135&lt;0.447,G135&lt;0.93,B135&lt;3.65,F135&lt;1.5),1.4,IF(AND(G135&lt;0.356,D135&lt;1.45,A135&gt;=5.15,A135&lt;5.65,D135&lt;1.55,F135&gt;=1.5),4.125,IF(AND(D135&lt;1.1,A135&lt;6.2,D135&lt;1.35,A135&gt;=5.65,D135&lt;1.55,F135&gt;=1.5),4.1,IF(AND(D135&gt;=1.1,A135&lt;6.2,D135&lt;1.35,A135&gt;=5.65,D135&lt;1.55,F135&gt;=1.5),4.175,IF(AND(H135&gt;=13.433,A135&gt;=6.2,D135&lt;1.35,A135&gt;=5.65,D135&lt;1.55,F135&gt;=1.5),4.6,IF(AND(G135&lt;0.437,B135&gt;=2.65,D135&gt;=1.35,A135&gt;=5.65,D135&lt;1.55,F135&gt;=1.5),4.625,IF(AND(G135&gt;=0.437,B135&gt;=2.65,D135&gt;=1.35,A135&gt;=5.65,D135&lt;1.55,F135&gt;=1.5),4.75,IF(AND(B135&gt;=3.15,H135&lt;11.146,F135&gt;=2.5,A135&lt;7.05,D135&gt;=1.55,F135&gt;=1.5),5.667,IF(AND(B135&lt;2.65,H135&gt;=11.146,F135&gt;=2.5,A135&lt;7.05,D135&gt;=1.55,F135&gt;=1.5),5.8,IF(AND(B135&lt;3.3,A135&gt;=4.65,G135&lt;0.265,G135&lt;0.447,G135&lt;0.93,B135&lt;3.65,F135&lt;1.5),1.32,IF(AND(B135&gt;=3.3,A135&gt;=4.65,G135&lt;0.265,G135&lt;0.447,G135&lt;0.93,B135&lt;3.65,F135&lt;1.5),1.425,IF(AND(B135&lt;2.8,G135&gt;=0.356,D135&lt;1.45,A135&gt;=5.15,A135&lt;5.65,D135&lt;1.55,F135&gt;=1.5),3.86,IF(AND(B135&gt;=2.8,G135&gt;=0.356,D135&lt;1.45,A135&gt;=5.15,A135&lt;5.65,D135&lt;1.55,F135&gt;=1.5),3.6,IF(AND(B135&lt;2.6,H135&lt;13.433,A135&gt;=6.2,D135&lt;1.35,A135&gt;=5.65,D135&lt;1.55,F135&gt;=1.5),4.4,IF(AND(B135&gt;=2.6,H135&lt;13.433,A135&gt;=6.2,D135&lt;1.35,A135&gt;=5.65,D135&lt;1.55,F135&gt;=1.5),4.3,IF(AND(G135&lt;0.151,B135&lt;3.15,H135&lt;11.146,F135&gt;=2.5,A135&lt;7.05,D135&gt;=1.55,F135&gt;=1.5),5.5,IF(AND(H135&lt;15.52,B135&gt;=2.65,H135&gt;=11.146,F135&gt;=2.5,A135&lt;7.05,D135&gt;=1.55,F135&gt;=1.5),5.4,IF(AND(H135&gt;=15.52,B135&gt;=2.65,H135&gt;=11.146,F135&gt;=2.5,A135&lt;7.05,D135&gt;=1.55,F135&gt;=1.5),5.733,IF(AND(H135&lt;10.74,G135&gt;=0.151,B135&lt;3.15,H135&lt;11.146,F135&gt;=2.5,A135&lt;7.05,D135&gt;=1.55,F135&gt;=1.5),5.12,IF(AND(H135&gt;=10.74,G135&gt;=0.151,B135&lt;3.15,H135&lt;11.146,F135&gt;=2.5,A135&lt;7.05,D135&gt;=1.55,F135&gt;=1.5),4.9,"shouldnthappen")))))))))))))))))))))))))))))))))))</f>
        <v>5.5</v>
      </c>
      <c r="AS135" s="1" t="n">
        <f aca="false">IF(AND(F135&gt;=1.5,A135&lt;5.55),4.18,IF(AND(F135&gt;=2.5,B135&lt;2.75,A135&gt;=5.55),5.38,IF(AND(G135&gt;=0.587,B135&lt;3.75,F135&lt;1.5,A135&lt;5.55),1.48,IF(AND(H135&lt;6.51,B135&gt;=3.75,F135&lt;1.5,A135&lt;5.55),1.9,IF(AND(H135&gt;=6.51,B135&gt;=3.75,F135&lt;1.5,A135&lt;5.55),1.425,IF(AND(G135&gt;=0.868,F135&lt;2.5,B135&lt;2.75,A135&gt;=5.55),4.65,IF(AND(F135&lt;1.5,D135&lt;1.55,B135&gt;=2.75,A135&gt;=5.55),1.7,IF(AND(G135&gt;=0.857,D135&gt;=1.55,B135&gt;=2.75,A135&gt;=5.55),5.033,IF(AND(G135&gt;=0.518,G135&lt;0.587,B135&lt;3.75,F135&lt;1.5,A135&lt;5.55),1,IF(AND(D135&lt;1.05,G135&lt;0.868,F135&lt;2.5,B135&lt;2.75,A135&gt;=5.55),3.5,IF(AND(G135&lt;0.404,D135&gt;=1.05,G135&lt;0.868,F135&lt;2.5,B135&lt;2.75,A135&gt;=5.55),4.2,IF(AND(G135&gt;=0.404,D135&gt;=1.05,G135&lt;0.868,F135&lt;2.5,B135&lt;2.75,A135&gt;=5.55),3.94,IF(AND(F135&lt;2.5,B135&lt;2.95,F135&gt;=1.5,D135&lt;1.55,B135&gt;=2.75,A135&gt;=5.55),4.68,IF(AND(F135&gt;=2.5,B135&lt;2.95,F135&gt;=1.5,D135&lt;1.55,B135&gt;=2.75,A135&gt;=5.55),5.1,IF(AND(H135&lt;10.883,B135&gt;=2.95,F135&gt;=1.5,D135&lt;1.55,B135&gt;=2.75,A135&gt;=5.55),4.15,IF(AND(H135&gt;=10.883,B135&gt;=2.95,F135&gt;=1.5,D135&lt;1.55,B135&gt;=2.75,A135&gt;=5.55),4.5,IF(AND(H135&gt;=14.1,D135&lt;2.05,G135&lt;0.857,D135&gt;=1.55,B135&gt;=2.75,A135&gt;=5.55),6.6,IF(AND(G135&lt;0.063,B135&lt;3.15,G135&lt;0.518,G135&lt;0.587,B135&lt;3.75,F135&lt;1.5,A135&lt;5.55),1.4,IF(AND(G135&gt;=0.063,B135&lt;3.15,G135&lt;0.518,G135&lt;0.587,B135&lt;3.75,F135&lt;1.5,A135&lt;5.55),1.5,IF(AND(H135&gt;=10.563,B135&gt;=3.15,G135&lt;0.518,G135&lt;0.587,B135&lt;3.75,F135&lt;1.5,A135&lt;5.55),1.325,IF(AND(B135&lt;2.95,H135&lt;14.1,D135&lt;2.05,G135&lt;0.857,D135&gt;=1.55,B135&gt;=2.75,A135&gt;=5.55),6.125,IF(AND(A135&lt;6.65,G135&lt;0.364,D135&gt;=2.05,G135&lt;0.857,D135&gt;=1.55,B135&gt;=2.75,A135&gt;=5.55),5.45,IF(AND(G135&gt;=0.774,G135&gt;=0.364,D135&gt;=2.05,G135&lt;0.857,D135&gt;=1.55,B135&gt;=2.75,A135&gt;=5.55),5.4,IF(AND(H135&gt;=9.279,H135&lt;10.563,B135&gt;=3.15,G135&lt;0.518,G135&lt;0.587,B135&lt;3.75,F135&lt;1.5,A135&lt;5.55),1.475,IF(AND(D135&lt;1.65,B135&gt;=2.95,H135&lt;14.1,D135&lt;2.05,G135&lt;0.857,D135&gt;=1.55,B135&gt;=2.75,A135&gt;=5.55),5.8,IF(AND(B135&lt;3.15,A135&gt;=6.65,G135&lt;0.364,D135&gt;=2.05,G135&lt;0.857,D135&gt;=1.55,B135&gt;=2.75,A135&gt;=5.55),5.3,IF(AND(B135&gt;=3.15,A135&gt;=6.65,G135&lt;0.364,D135&gt;=2.05,G135&lt;0.857,D135&gt;=1.55,B135&gt;=2.75,A135&gt;=5.55),5.7,IF(AND(A135&gt;=6.75,G135&lt;0.774,G135&gt;=0.364,D135&gt;=2.05,G135&lt;0.857,D135&gt;=1.55,B135&gt;=2.75,A135&gt;=5.55),5.9,IF(AND(G135&lt;0.417,H135&lt;9.279,H135&lt;10.563,B135&gt;=3.15,G135&lt;0.518,G135&lt;0.587,B135&lt;3.75,F135&lt;1.5,A135&lt;5.55),1.4,IF(AND(G135&gt;=0.417,H135&lt;9.279,H135&lt;10.563,B135&gt;=3.15,G135&lt;0.518,G135&lt;0.587,B135&lt;3.75,F135&lt;1.5,A135&lt;5.55),1.3,IF(AND(A135&lt;6.3,D135&gt;=1.65,B135&gt;=2.95,H135&lt;14.1,D135&lt;2.05,G135&lt;0.857,D135&gt;=1.55,B135&gt;=2.75,A135&gt;=5.55),4.9,IF(AND(A135&gt;=6.3,D135&gt;=1.65,B135&gt;=2.95,H135&lt;14.1,D135&lt;2.05,G135&lt;0.857,D135&gt;=1.55,B135&gt;=2.75,A135&gt;=5.55),5.3,IF(AND(G135&gt;=0.657,A135&lt;6.75,G135&lt;0.774,G135&gt;=0.364,D135&gt;=2.05,G135&lt;0.857,D135&gt;=1.55,B135&gt;=2.75,A135&gt;=5.55),6,IF(AND(B135&lt;3.2,G135&lt;0.657,A135&lt;6.75,G135&lt;0.774,G135&gt;=0.364,D135&gt;=2.05,G135&lt;0.857,D135&gt;=1.55,B135&gt;=2.75,A135&gt;=5.55),5.6,IF(AND(B135&gt;=3.2,G135&lt;0.657,A135&lt;6.75,G135&lt;0.774,G135&gt;=0.364,D135&gt;=2.05,G135&lt;0.857,D135&gt;=1.55,B135&gt;=2.75,A135&gt;=5.55),5.65,"shouldnthappen")))))))))))))))))))))))))))))))))))</f>
        <v>5.45</v>
      </c>
      <c r="AT135" s="1" t="n">
        <f aca="false">IF(AND(H135&gt;=16.284,A135&gt;=5.55),6.533,IF(AND(G135&gt;=0.52,A135&lt;4.85,A135&lt;5.55),1.05,IF(AND(G135&lt;0.227,G135&lt;0.52,A135&lt;4.85,A135&lt;5.55),1.4,IF(AND(G135&gt;=0.227,G135&lt;0.52,A135&lt;4.85,A135&lt;5.55),1.3,IF(AND(D135&gt;=0.45,F135&lt;1.5,A135&gt;=4.85,A135&lt;5.55),1.667,IF(AND(B135&gt;=2.75,F135&gt;=1.5,A135&gt;=4.85,A135&lt;5.55),4.5,IF(AND(F135&lt;2.5,B135&gt;=3.15,H135&lt;16.284,A135&gt;=5.55),4.7,IF(AND(G135&gt;=0.934,D135&lt;0.45,F135&lt;1.5,A135&gt;=4.85,A135&lt;5.55),1.7,IF(AND(D135&gt;=1.2,B135&lt;2.75,F135&gt;=1.5,A135&gt;=4.85,A135&lt;5.55),4.25,IF(AND(G135&gt;=0.774,F135&gt;=2.5,B135&gt;=3.15,H135&lt;16.284,A135&gt;=5.55),5.4,IF(AND(B135&lt;3.1,G135&lt;0.934,D135&lt;0.45,F135&lt;1.5,A135&gt;=4.85,A135&lt;5.55),1.6,IF(AND(D135&lt;1.05,D135&lt;1.2,B135&lt;2.75,F135&gt;=1.5,A135&gt;=4.85,A135&lt;5.55),3.433,IF(AND(D135&gt;=1.05,D135&lt;1.2,B135&lt;2.75,F135&gt;=1.5,A135&gt;=4.85,A135&lt;5.55),3.267,IF(AND(H135&lt;8.486,D135&lt;1.35,F135&lt;2.5,B135&lt;3.15,H135&lt;16.284,A135&gt;=5.55),3.85,IF(AND(D135&gt;=1.55,D135&gt;=1.35,F135&lt;2.5,B135&lt;3.15,H135&lt;16.284,A135&gt;=5.55),5.1,IF(AND(H135&lt;10.464,A135&lt;6.35,F135&gt;=2.5,B135&lt;3.15,H135&lt;16.284,A135&gt;=5.55),5.08,IF(AND(H135&gt;=10.464,A135&lt;6.35,F135&gt;=2.5,B135&lt;3.15,H135&lt;16.284,A135&gt;=5.55),4.9,IF(AND(D135&lt;1.85,A135&gt;=6.35,F135&gt;=2.5,B135&lt;3.15,H135&lt;16.284,A135&gt;=5.55),5.8,IF(AND(H135&gt;=10.393,G135&lt;0.774,F135&gt;=2.5,B135&gt;=3.15,H135&lt;16.284,A135&gt;=5.55),5.425,IF(AND(B135&lt;2.6,H135&gt;=8.486,D135&lt;1.35,F135&lt;2.5,B135&lt;3.15,H135&lt;16.284,A135&gt;=5.55),3.9,IF(AND(G135&gt;=0.567,D135&lt;1.55,D135&gt;=1.35,F135&lt;2.5,B135&lt;3.15,H135&lt;16.284,A135&gt;=5.55),4.4,IF(AND(B135&lt;3.25,H135&lt;10.393,G135&lt;0.774,F135&gt;=2.5,B135&gt;=3.15,H135&lt;16.284,A135&gt;=5.55),5.7,IF(AND(B135&gt;=3.25,H135&lt;10.393,G135&lt;0.774,F135&gt;=2.5,B135&gt;=3.15,H135&lt;16.284,A135&gt;=5.55),5.98,IF(AND(G135&lt;0.079,G135&lt;0.338,B135&gt;=3.1,G135&lt;0.934,D135&lt;0.45,F135&lt;1.5,A135&gt;=4.85,A135&lt;5.55),1.425,IF(AND(B135&lt;3.35,G135&gt;=0.338,B135&gt;=3.1,G135&lt;0.934,D135&lt;0.45,F135&lt;1.5,A135&gt;=4.85,A135&lt;5.55),1.4,IF(AND(G135&lt;0.404,B135&gt;=2.6,H135&gt;=8.486,D135&lt;1.35,F135&lt;2.5,B135&lt;3.15,H135&lt;16.284,A135&gt;=5.55),4.3,IF(AND(G135&gt;=0.404,B135&gt;=2.6,H135&gt;=8.486,D135&lt;1.35,F135&lt;2.5,B135&lt;3.15,H135&lt;16.284,A135&gt;=5.55),4.025,IF(AND(B135&gt;=3.05,G135&lt;0.567,D135&lt;1.55,D135&gt;=1.35,F135&lt;2.5,B135&lt;3.15,H135&lt;16.284,A135&gt;=5.55),4.7,IF(AND(A135&lt;6.45,H135&lt;10.667,D135&gt;=1.85,A135&gt;=6.35,F135&gt;=2.5,B135&lt;3.15,H135&lt;16.284,A135&gt;=5.55),5.3,IF(AND(A135&gt;=6.45,H135&lt;10.667,D135&gt;=1.85,A135&gt;=6.35,F135&gt;=2.5,B135&lt;3.15,H135&lt;16.284,A135&gt;=5.55),5.167,IF(AND(B135&lt;2.95,H135&gt;=10.667,D135&gt;=1.85,A135&gt;=6.35,F135&gt;=2.5,B135&lt;3.15,H135&lt;16.284,A135&gt;=5.55),5.6,IF(AND(B135&gt;=2.95,H135&gt;=10.667,D135&gt;=1.85,A135&gt;=6.35,F135&gt;=2.5,B135&lt;3.15,H135&lt;16.284,A135&gt;=5.55),5.5,IF(AND(H135&lt;10.325,G135&gt;=0.079,G135&lt;0.338,B135&gt;=3.1,G135&lt;0.934,D135&lt;0.45,F135&lt;1.5,A135&gt;=4.85,A135&lt;5.55),1.5,IF(AND(G135&lt;0.385,B135&gt;=3.35,G135&gt;=0.338,B135&gt;=3.1,G135&lt;0.934,D135&lt;0.45,F135&lt;1.5,A135&gt;=4.85,A135&lt;5.55),1.5,IF(AND(G135&gt;=0.385,B135&gt;=3.35,G135&gt;=0.338,B135&gt;=3.1,G135&lt;0.934,D135&lt;0.45,F135&lt;1.5,A135&gt;=4.85,A135&lt;5.55),1.42,IF(AND(B135&lt;2.5,B135&lt;3.05,G135&lt;0.567,D135&lt;1.55,D135&gt;=1.35,F135&lt;2.5,B135&lt;3.15,H135&lt;16.284,A135&gt;=5.55),4.5,IF(AND(B135&gt;=2.5,B135&lt;3.05,G135&lt;0.567,D135&lt;1.55,D135&gt;=1.35,F135&lt;2.5,B135&lt;3.15,H135&lt;16.284,A135&gt;=5.55),4.56,IF(AND(H135&lt;12.506,H135&gt;=10.325,G135&gt;=0.079,G135&lt;0.338,B135&gt;=3.1,G135&lt;0.934,D135&lt;0.45,F135&lt;1.5,A135&gt;=4.85,A135&lt;5.55),1.2,IF(AND(H135&gt;=12.506,H135&gt;=10.325,G135&gt;=0.079,G135&lt;0.338,B135&gt;=3.1,G135&lt;0.934,D135&lt;0.45,F135&lt;1.5,A135&gt;=4.85,A135&lt;5.55),1.3,"shouldnthappen")))))))))))))))))))))))))))))))))))))))</f>
        <v>5.6</v>
      </c>
      <c r="AU135" s="1" t="n">
        <f aca="false">IF(AND(G135&gt;=0.52,B135&lt;3.05,F135&lt;1.5),1.1,IF(AND(G135&lt;0.35,G135&lt;0.52,B135&lt;3.05,F135&lt;1.5),1.4,IF(AND(G135&gt;=0.35,G135&lt;0.52,B135&lt;3.05,F135&lt;1.5),1.3,IF(AND(G135&gt;=0.227,G135&lt;0.347,B135&gt;=3.05,F135&lt;1.5),1.32,IF(AND(H135&lt;6.417,G135&gt;=0.347,B135&gt;=3.05,F135&lt;1.5),1.7,IF(AND(A135&gt;=7.25,A135&gt;=6.6,F135&gt;=2.5,F135&gt;=1.5),6.35,IF(AND(G135&lt;0.11,G135&lt;0.227,G135&lt;0.347,B135&gt;=3.05,F135&lt;1.5),1.333,IF(AND(H135&lt;9.441,H135&gt;=6.417,G135&gt;=0.347,B135&gt;=3.05,F135&lt;1.5),1.425,IF(AND(B135&lt;2.75,G135&lt;0.451,H135&lt;10.266,F135&lt;2.5,F135&gt;=1.5),4,IF(AND(B135&gt;=2.75,G135&lt;0.451,H135&lt;10.266,F135&lt;2.5,F135&gt;=1.5),4.433,IF(AND(G135&gt;=0.865,G135&gt;=0.451,H135&lt;10.266,F135&lt;2.5,F135&gt;=1.5),4.2,IF(AND(B135&lt;2.45,H135&lt;13.665,H135&gt;=10.266,F135&lt;2.5,F135&gt;=1.5),3.7,IF(AND(G135&lt;0.302,H135&gt;=13.665,H135&gt;=10.266,F135&lt;2.5,F135&gt;=1.5),5,IF(AND(B135&lt;2.9,A135&lt;6.1,A135&lt;6.6,F135&gt;=2.5,F135&gt;=1.5),5.06,IF(AND(B135&gt;=2.9,A135&lt;6.1,A135&lt;6.6,F135&gt;=2.5,F135&gt;=1.5),4.8,IF(AND(B135&lt;3.05,A135&gt;=6.1,A135&lt;6.6,F135&gt;=2.5,F135&gt;=1.5),5.6,IF(AND(B135&gt;=3.05,A135&gt;=6.1,A135&lt;6.6,F135&gt;=2.5,F135&gt;=1.5),5.267,IF(AND(H135&gt;=14.564,A135&lt;7.25,A135&gt;=6.6,F135&gt;=2.5,F135&gt;=1.5),5.6,IF(AND(H135&gt;=14.309,G135&gt;=0.11,G135&lt;0.227,G135&lt;0.347,B135&gt;=3.05,F135&lt;1.5),1.7,IF(AND(D135&lt;0.4,H135&gt;=9.441,H135&gt;=6.417,G135&gt;=0.347,B135&gt;=3.05,F135&lt;1.5),1.5,IF(AND(D135&gt;=0.4,H135&gt;=9.441,H135&gt;=6.417,G135&gt;=0.347,B135&gt;=3.05,F135&lt;1.5),1.633,IF(AND(A135&lt;5.35,G135&lt;0.865,G135&gt;=0.451,H135&lt;10.266,F135&lt;2.5,F135&gt;=1.5),3.15,IF(AND(D135&lt;1.45,G135&gt;=0.302,H135&gt;=13.665,H135&gt;=10.266,F135&lt;2.5,F135&gt;=1.5),4.74,IF(AND(D135&gt;=1.45,G135&gt;=0.302,H135&gt;=13.665,H135&gt;=10.266,F135&lt;2.5,F135&gt;=1.5),4.567,IF(AND(H135&lt;8.836,H135&lt;14.564,A135&lt;7.25,A135&gt;=6.6,F135&gt;=2.5,F135&gt;=1.5),5.7,IF(AND(H135&gt;=8.836,H135&lt;14.564,A135&lt;7.25,A135&gt;=6.6,F135&gt;=2.5,F135&gt;=1.5),5.9,IF(AND(H135&lt;11.53,H135&lt;14.309,G135&gt;=0.11,G135&lt;0.227,G135&lt;0.347,B135&gt;=3.05,F135&lt;1.5),1.5,IF(AND(H135&gt;=11.53,H135&lt;14.309,G135&gt;=0.11,G135&lt;0.227,G135&lt;0.347,B135&gt;=3.05,F135&lt;1.5),1.467,IF(AND(H135&lt;9.386,A135&gt;=5.35,G135&lt;0.865,G135&gt;=0.451,H135&lt;10.266,F135&lt;2.5,F135&gt;=1.5),3.56,IF(AND(H135&gt;=9.386,A135&gt;=5.35,G135&lt;0.865,G135&gt;=0.451,H135&lt;10.266,F135&lt;2.5,F135&gt;=1.5),4.2,IF(AND(H135&lt;11.036,D135&lt;1.45,B135&gt;=2.45,H135&lt;13.665,H135&gt;=10.266,F135&lt;2.5,F135&gt;=1.5),4.45,IF(AND(H135&gt;=11.036,D135&lt;1.45,B135&gt;=2.45,H135&lt;13.665,H135&gt;=10.266,F135&lt;2.5,F135&gt;=1.5),4.1,IF(AND(G135&gt;=0.585,D135&gt;=1.45,B135&gt;=2.45,H135&lt;13.665,H135&gt;=10.266,F135&lt;2.5,F135&gt;=1.5),4.9,IF(AND(H135&lt;11.743,G135&lt;0.585,D135&gt;=1.45,B135&gt;=2.45,H135&lt;13.665,H135&gt;=10.266,F135&lt;2.5,F135&gt;=1.5),4.7,IF(AND(H135&gt;=11.743,G135&lt;0.585,D135&gt;=1.45,B135&gt;=2.45,H135&lt;13.665,H135&gt;=10.266,F135&lt;2.5,F135&gt;=1.5),4.5,"shouldnthappen")))))))))))))))))))))))))))))))))))</f>
        <v>5.6</v>
      </c>
      <c r="AV135" s="1" t="n">
        <f aca="false">IF(AND(G135&gt;=0.356,F135&gt;=1.5,A135&lt;5.75),3.52,IF(AND(A135&lt;7.25,A135&gt;=7.1,A135&gt;=5.75),5.875,IF(AND(A135&gt;=7.25,A135&gt;=7.1,A135&gt;=5.75),6.5,IF(AND(D135&gt;=0.35,G135&gt;=0.586,F135&lt;1.5,A135&lt;5.75),1.8,IF(AND(D135&lt;1.4,G135&lt;0.356,F135&gt;=1.5,A135&lt;5.75),4.2,IF(AND(D135&gt;=1.4,G135&lt;0.356,F135&gt;=1.5,A135&lt;5.75),4.5,IF(AND(H135&gt;=11.218,A135&lt;5.05,G135&lt;0.586,F135&lt;1.5,A135&lt;5.75),1.225,IF(AND(G135&gt;=0.253,A135&gt;=5.05,G135&lt;0.586,F135&lt;1.5,A135&lt;5.75),1.3,IF(AND(B135&gt;=3.75,D135&lt;0.35,G135&gt;=0.586,F135&lt;1.5,A135&lt;5.75),1.567,IF(AND(B135&lt;2.85,D135&lt;1.35,D135&lt;1.65,A135&lt;7.1,A135&gt;=5.75),4.26,IF(AND(B135&gt;=2.85,D135&lt;1.35,D135&lt;1.65,A135&lt;7.1,A135&gt;=5.75),4.45,IF(AND(A135&lt;6.05,H135&lt;12.921,D135&gt;=1.65,A135&lt;7.1,A135&gt;=5.75),5.1,IF(AND(H135&gt;=15.338,H135&gt;=12.921,D135&gt;=1.65,A135&lt;7.1,A135&gt;=5.75),5.55,IF(AND(G135&lt;0.418,H135&lt;11.218,A135&lt;5.05,G135&lt;0.586,F135&lt;1.5,A135&lt;5.75),1.42,IF(AND(G135&gt;=0.418,H135&lt;11.218,A135&lt;5.05,G135&lt;0.586,F135&lt;1.5,A135&lt;5.75),1.3,IF(AND(H135&gt;=13.321,G135&lt;0.253,A135&gt;=5.05,G135&lt;0.586,F135&lt;1.5,A135&lt;5.75),1.7,IF(AND(H135&lt;6.089,B135&lt;3.75,D135&lt;0.35,G135&gt;=0.586,F135&lt;1.5,A135&lt;5.75),1.7,IF(AND(H135&gt;=6.089,B135&lt;3.75,D135&lt;0.35,G135&gt;=0.586,F135&lt;1.5,A135&lt;5.75),1.5,IF(AND(B135&lt;2.9,D135&lt;1.45,D135&gt;=1.35,D135&lt;1.65,A135&lt;7.1,A135&gt;=5.75),4.8,IF(AND(B135&gt;=2.9,D135&lt;1.45,D135&gt;=1.35,D135&lt;1.65,A135&lt;7.1,A135&gt;=5.75),4.475,IF(AND(B135&lt;2.5,D135&gt;=1.45,D135&gt;=1.35,D135&lt;1.65,A135&lt;7.1,A135&gt;=5.75),4.5,IF(AND(H135&lt;8.884,A135&gt;=6.05,H135&lt;12.921,D135&gt;=1.65,A135&lt;7.1,A135&gt;=5.75),5.4,IF(AND(A135&lt;6.3,H135&lt;15.338,H135&gt;=12.921,D135&gt;=1.65,A135&lt;7.1,A135&gt;=5.75),4.967,IF(AND(A135&gt;=6.3,H135&lt;15.338,H135&gt;=12.921,D135&gt;=1.65,A135&lt;7.1,A135&gt;=5.75),5.133,IF(AND(H135&lt;10.826,H135&lt;13.321,G135&lt;0.253,A135&gt;=5.05,G135&lt;0.586,F135&lt;1.5,A135&lt;5.75),1.5,IF(AND(H135&gt;=10.826,H135&lt;13.321,G135&lt;0.253,A135&gt;=5.05,G135&lt;0.586,F135&lt;1.5,A135&lt;5.75),1.4,IF(AND(H135&lt;7.47,B135&gt;=2.5,D135&gt;=1.45,D135&gt;=1.35,D135&lt;1.65,A135&lt;7.1,A135&gt;=5.75),5.1,IF(AND(H135&gt;=7.47,B135&gt;=2.5,D135&gt;=1.45,D135&gt;=1.35,D135&lt;1.65,A135&lt;7.1,A135&gt;=5.75),4.725,IF(AND(H135&lt;9.637,H135&gt;=8.884,A135&gt;=6.05,H135&lt;12.921,D135&gt;=1.65,A135&lt;7.1,A135&gt;=5.75),5.9,IF(AND(B135&lt;2.6,H135&gt;=9.637,H135&gt;=8.884,A135&gt;=6.05,H135&lt;12.921,D135&gt;=1.65,A135&lt;7.1,A135&gt;=5.75),5.8,IF(AND(B135&lt;2.75,B135&gt;=2.6,H135&gt;=9.637,H135&gt;=8.884,A135&gt;=6.05,H135&lt;12.921,D135&gt;=1.65,A135&lt;7.1,A135&gt;=5.75),5.3,IF(AND(D135&lt;2.25,B135&gt;=2.75,B135&gt;=2.6,H135&gt;=9.637,H135&gt;=8.884,A135&gt;=6.05,H135&lt;12.921,D135&gt;=1.65,A135&lt;7.1,A135&gt;=5.75),5.6,IF(AND(D135&gt;=2.25,B135&gt;=2.75,B135&gt;=2.6,H135&gt;=9.637,H135&gt;=8.884,A135&gt;=6.05,H135&lt;12.921,D135&gt;=1.65,A135&lt;7.1,A135&gt;=5.75),5.5,"shouldnthappen")))))))))))))))))))))))))))))))))</f>
        <v>5.6</v>
      </c>
      <c r="AW135" s="1" t="n">
        <f aca="false">IF(AND(G135&gt;=0.905,F135&lt;1.5),1.767,IF(AND(H135&gt;=16.674,F135&gt;=1.5),6.55,IF(AND(A135&lt;4.35,H135&lt;14.344,G135&lt;0.905,F135&lt;1.5),1.1,IF(AND(B135&lt;3.65,H135&gt;=14.344,G135&lt;0.905,F135&lt;1.5),1.5,IF(AND(B135&gt;=3.65,H135&gt;=14.344,G135&lt;0.905,F135&lt;1.5),1.65,IF(AND(B135&lt;2.6,F135&gt;=2.5,H135&lt;16.674,F135&gt;=1.5),4.5,IF(AND(D135&gt;=0.45,A135&gt;=4.35,H135&lt;14.344,G135&lt;0.905,F135&lt;1.5),1.65,IF(AND(D135&lt;1.15,A135&lt;5.9,F135&lt;2.5,H135&lt;16.674,F135&gt;=1.5),3.56,IF(AND(B135&lt;2.75,A135&gt;=5.9,F135&lt;2.5,H135&lt;16.674,F135&gt;=1.5),5,IF(AND(H135&lt;13.531,B135&gt;=2.75,A135&gt;=5.9,F135&lt;2.5,H135&lt;16.674,F135&gt;=1.5),4.333,IF(AND(B135&lt;3.2,G135&gt;=0.669,B135&gt;=2.6,F135&gt;=2.5,H135&lt;16.674,F135&gt;=1.5),5.08,IF(AND(B135&gt;=3.2,G135&gt;=0.669,B135&gt;=2.6,F135&gt;=2.5,H135&lt;16.674,F135&gt;=1.5),5.4,IF(AND(B135&lt;3.15,A135&lt;5.05,D135&lt;0.45,A135&gt;=4.35,H135&lt;14.344,G135&lt;0.905,F135&lt;1.5),1.45,IF(AND(A135&gt;=5.55,A135&gt;=5.05,D135&lt;0.45,A135&gt;=4.35,H135&lt;14.344,G135&lt;0.905,F135&lt;1.5),1.5,IF(AND(A135&lt;5.55,A135&lt;5.65,D135&gt;=1.15,A135&lt;5.9,F135&lt;2.5,H135&lt;16.674,F135&gt;=1.5),3.95,IF(AND(A135&gt;=5.55,A135&lt;5.65,D135&gt;=1.15,A135&lt;5.9,F135&lt;2.5,H135&lt;16.674,F135&gt;=1.5),3.82,IF(AND(G135&lt;0.39,A135&gt;=5.65,D135&gt;=1.15,A135&lt;5.9,F135&lt;2.5,H135&lt;16.674,F135&gt;=1.5),4.35,IF(AND(G135&gt;=0.39,A135&gt;=5.65,D135&gt;=1.15,A135&lt;5.9,F135&lt;2.5,H135&lt;16.674,F135&gt;=1.5),3.95,IF(AND(G135&lt;0.466,H135&gt;=13.531,B135&gt;=2.75,A135&gt;=5.9,F135&lt;2.5,H135&lt;16.674,F135&gt;=1.5),4.8,IF(AND(G135&gt;=0.466,H135&gt;=13.531,B135&gt;=2.75,A135&gt;=5.9,F135&lt;2.5,H135&lt;16.674,F135&gt;=1.5),4.7,IF(AND(H135&lt;10.144,D135&lt;2.05,G135&lt;0.669,B135&gt;=2.6,F135&gt;=2.5,H135&lt;16.674,F135&gt;=1.5),5.3,IF(AND(H135&gt;=10.144,D135&lt;2.05,G135&lt;0.669,B135&gt;=2.6,F135&gt;=2.5,H135&lt;16.674,F135&gt;=1.5),5.133,IF(AND(D135&gt;=2.45,D135&gt;=2.05,G135&lt;0.669,B135&gt;=2.6,F135&gt;=2.5,H135&lt;16.674,F135&gt;=1.5),5.9,IF(AND(B135&lt;3.25,B135&gt;=3.15,A135&lt;5.05,D135&lt;0.45,A135&gt;=4.35,H135&lt;14.344,G135&lt;0.905,F135&lt;1.5),1.2,IF(AND(B135&gt;=3.25,B135&gt;=3.15,A135&lt;5.05,D135&lt;0.45,A135&gt;=4.35,H135&lt;14.344,G135&lt;0.905,F135&lt;1.5),1.36,IF(AND(B135&gt;=3.8,A135&lt;5.55,A135&gt;=5.05,D135&lt;0.45,A135&gt;=4.35,H135&lt;14.344,G135&lt;0.905,F135&lt;1.5),1.3,IF(AND(G135&lt;0.05,B135&lt;3.8,A135&lt;5.55,A135&gt;=5.05,D135&lt;0.45,A135&gt;=4.35,H135&lt;14.344,G135&lt;0.905,F135&lt;1.5),1.4,IF(AND(G135&lt;0.107,G135&lt;0.395,D135&lt;2.45,D135&gt;=2.05,G135&lt;0.669,B135&gt;=2.6,F135&gt;=2.5,H135&lt;16.674,F135&gt;=1.5),5.667,IF(AND(G135&lt;0.537,G135&gt;=0.395,D135&lt;2.45,D135&gt;=2.05,G135&lt;0.669,B135&gt;=2.6,F135&gt;=2.5,H135&lt;16.674,F135&gt;=1.5),5.6,IF(AND(G135&gt;=0.537,G135&gt;=0.395,D135&lt;2.45,D135&gt;=2.05,G135&lt;0.669,B135&gt;=2.6,F135&gt;=2.5,H135&lt;16.674,F135&gt;=1.5),5.775,IF(AND(B135&lt;3.6,G135&gt;=0.05,B135&lt;3.8,A135&lt;5.55,A135&gt;=5.05,D135&lt;0.45,A135&gt;=4.35,H135&lt;14.344,G135&lt;0.905,F135&lt;1.5),1.475,IF(AND(B135&gt;=3.6,G135&gt;=0.05,B135&lt;3.8,A135&lt;5.55,A135&gt;=5.05,D135&lt;0.45,A135&gt;=4.35,H135&lt;14.344,G135&lt;0.905,F135&lt;1.5),1.5,IF(AND(G135&lt;0.312,G135&gt;=0.107,G135&lt;0.395,D135&lt;2.45,D135&gt;=2.05,G135&lt;0.669,B135&gt;=2.6,F135&gt;=2.5,H135&lt;16.674,F135&gt;=1.5),5.18,IF(AND(G135&gt;=0.312,G135&gt;=0.107,G135&lt;0.395,D135&lt;2.45,D135&gt;=2.05,G135&lt;0.669,B135&gt;=2.6,F135&gt;=2.5,H135&lt;16.674,F135&gt;=1.5),5.4,"shouldnthappen"))))))))))))))))))))))))))))))))))</f>
        <v>5.667</v>
      </c>
      <c r="AX135" s="1" t="n">
        <f aca="false">IF(AND(D135&gt;=1.3,B135&gt;=3.45),6.25,IF(AND(B135&lt;2.75,A135&lt;5.25,B135&lt;3.45),3.9,IF(AND(D135&lt;0.25,D135&lt;1.3,B135&gt;=3.45),1.16,IF(AND(A135&gt;=5.05,B135&gt;=2.75,A135&lt;5.25,B135&lt;3.45),1.7,IF(AND(D135&lt;0.7,F135&lt;2.5,A135&gt;=5.25,B135&lt;3.45),1.5,IF(AND(H135&gt;=16.284,F135&gt;=2.5,A135&gt;=5.25,B135&lt;3.45),6.6,IF(AND(G135&lt;0.123,D135&gt;=0.25,D135&lt;1.3,B135&gt;=3.45),1.3,IF(AND(A135&lt;4.5,A135&lt;5.05,B135&gt;=2.75,A135&lt;5.25,B135&lt;3.45),1.3,IF(AND(A135&lt;5.05,G135&gt;=0.123,D135&gt;=0.25,D135&lt;1.3,B135&gt;=3.45),1.6,IF(AND(B135&lt;3.15,A135&gt;=4.5,A135&lt;5.05,B135&gt;=2.75,A135&lt;5.25,B135&lt;3.45),1.54,IF(AND(B135&gt;=3.15,A135&gt;=4.5,A135&lt;5.05,B135&gt;=2.75,A135&lt;5.25,B135&lt;3.45),1.35,IF(AND(D135&gt;=1.4,A135&lt;5.9,D135&gt;=0.7,F135&lt;2.5,A135&gt;=5.25,B135&lt;3.45),4.5,IF(AND(D135&gt;=1.55,A135&gt;=5.9,D135&gt;=0.7,F135&lt;2.5,A135&gt;=5.25,B135&lt;3.45),4.95,IF(AND(G135&gt;=0.682,D135&gt;=2.05,H135&lt;16.284,F135&gt;=2.5,A135&gt;=5.25,B135&lt;3.45),5.26,IF(AND(A135&lt;5.4,A135&gt;=5.05,G135&gt;=0.123,D135&gt;=0.25,D135&lt;1.3,B135&gt;=3.45),1.64,IF(AND(A135&gt;=5.4,A135&gt;=5.05,G135&gt;=0.123,D135&gt;=0.25,D135&lt;1.3,B135&gt;=3.45),1.6,IF(AND(G135&lt;0.372,D135&lt;1.4,A135&lt;5.9,D135&gt;=0.7,F135&lt;2.5,A135&gt;=5.25,B135&lt;3.45),4.175,IF(AND(D135&lt;1.35,D135&lt;1.55,A135&gt;=5.9,D135&gt;=0.7,F135&lt;2.5,A135&gt;=5.25,B135&lt;3.45),4.2,IF(AND(B135&lt;2.35,G135&lt;0.596,D135&lt;2.05,H135&lt;16.284,F135&gt;=2.5,A135&gt;=5.25,B135&lt;3.45),5,IF(AND(G135&gt;=0.888,G135&gt;=0.596,D135&lt;2.05,H135&lt;16.284,F135&gt;=2.5,A135&gt;=5.25,B135&lt;3.45),4.8,IF(AND(A135&gt;=6.85,G135&lt;0.682,D135&gt;=2.05,H135&lt;16.284,F135&gt;=2.5,A135&gt;=5.25,B135&lt;3.45),5.4,IF(AND(A135&gt;=5.75,G135&gt;=0.372,D135&lt;1.4,A135&lt;5.9,D135&gt;=0.7,F135&lt;2.5,A135&gt;=5.25,B135&lt;3.45),3.933,IF(AND(A135&gt;=6.75,D135&gt;=1.35,D135&lt;1.55,A135&gt;=5.9,D135&gt;=0.7,F135&lt;2.5,A135&gt;=5.25,B135&lt;3.45),4.8,IF(AND(H135&lt;11.084,B135&gt;=2.35,G135&lt;0.596,D135&lt;2.05,H135&lt;16.284,F135&gt;=2.5,A135&gt;=5.25,B135&lt;3.45),5.3,IF(AND(H135&lt;8.435,G135&lt;0.888,G135&gt;=0.596,D135&lt;2.05,H135&lt;16.284,F135&gt;=2.5,A135&gt;=5.25,B135&lt;3.45),5.1,IF(AND(H135&gt;=8.435,G135&lt;0.888,G135&gt;=0.596,D135&lt;2.05,H135&lt;16.284,F135&gt;=2.5,A135&gt;=5.25,B135&lt;3.45),4.94,IF(AND(B135&lt;3.15,A135&lt;6.85,G135&lt;0.682,D135&gt;=2.05,H135&lt;16.284,F135&gt;=2.5,A135&gt;=5.25,B135&lt;3.45),5.6,IF(AND(B135&gt;=3.15,A135&lt;6.85,G135&lt;0.682,D135&gt;=2.05,H135&lt;16.284,F135&gt;=2.5,A135&gt;=5.25,B135&lt;3.45),5.74,IF(AND(G135&lt;0.572,A135&lt;5.75,G135&gt;=0.372,D135&lt;1.4,A135&lt;5.9,D135&gt;=0.7,F135&lt;2.5,A135&gt;=5.25,B135&lt;3.45),3.7,IF(AND(D135&lt;1.45,A135&lt;6.75,D135&gt;=1.35,D135&lt;1.55,A135&gt;=5.9,D135&gt;=0.7,F135&lt;2.5,A135&gt;=5.25,B135&lt;3.45),4.46,IF(AND(D135&gt;=1.45,A135&lt;6.75,D135&gt;=1.35,D135&lt;1.55,A135&gt;=5.9,D135&gt;=0.7,F135&lt;2.5,A135&gt;=5.25,B135&lt;3.45),4.567,IF(AND(H135&lt;12.532,H135&gt;=11.084,B135&gt;=2.35,G135&lt;0.596,D135&lt;2.05,H135&lt;16.284,F135&gt;=2.5,A135&gt;=5.25,B135&lt;3.45),5.8,IF(AND(H135&gt;=12.532,H135&gt;=11.084,B135&gt;=2.35,G135&lt;0.596,D135&lt;2.05,H135&lt;16.284,F135&gt;=2.5,A135&gt;=5.25,B135&lt;3.45),5.667,IF(AND(A135&gt;=5.65,G135&gt;=0.572,A135&lt;5.75,G135&gt;=0.372,D135&lt;1.4,A135&lt;5.9,D135&gt;=0.7,F135&lt;2.5,A135&gt;=5.25,B135&lt;3.45),4.2,IF(AND(G135&lt;0.862,A135&lt;5.65,G135&gt;=0.572,A135&lt;5.75,G135&gt;=0.372,D135&lt;1.4,A135&lt;5.9,D135&gt;=0.7,F135&lt;2.5,A135&gt;=5.25,B135&lt;3.45),3.9,IF(AND(G135&gt;=0.862,A135&lt;5.65,G135&gt;=0.572,A135&lt;5.75,G135&gt;=0.372,D135&lt;1.4,A135&lt;5.9,D135&gt;=0.7,F135&lt;2.5,A135&gt;=5.25,B135&lt;3.45),4,"shouldnthappen"))))))))))))))))))))))))))))))))))))</f>
        <v>5.6</v>
      </c>
      <c r="AY135" s="1" t="n">
        <f aca="false">IF(AND(H135&gt;=8.233,D135&gt;=0.8,A135&lt;5.55),3.525,IF(AND(B135&lt;2.9,H135&gt;=15.534,A135&gt;=5.55),4.8,IF(AND(H135&gt;=12.259,A135&lt;4.75,D135&lt;0.8,A135&lt;5.55),1.25,IF(AND(B135&gt;=3.85,A135&gt;=4.75,D135&lt;0.8,A135&lt;5.55),1.425,IF(AND(D135&lt;1.55,H135&lt;8.233,D135&gt;=0.8,A135&lt;5.55),3.975,IF(AND(D135&gt;=1.55,H135&lt;8.233,D135&gt;=0.8,A135&lt;5.55),4.5,IF(AND(D135&lt;0.65,D135&lt;1.7,H135&lt;15.534,A135&gt;=5.55),1.7,IF(AND(A135&gt;=7.05,D135&gt;=1.7,H135&lt;15.534,A135&gt;=5.55),6.3,IF(AND(B135&gt;=3.35,B135&gt;=2.9,H135&gt;=15.534,A135&gt;=5.55),5.4,IF(AND(B135&lt;3.1,H135&lt;12.259,A135&lt;4.75,D135&lt;0.8,A135&lt;5.55),1.367,IF(AND(B135&gt;=3.1,H135&lt;12.259,A135&lt;4.75,D135&lt;0.8,A135&lt;5.55),1.4,IF(AND(G135&gt;=0.905,B135&lt;3.85,A135&gt;=4.75,D135&lt;0.8,A135&lt;5.55),1.9,IF(AND(H135&lt;15.681,B135&lt;3.35,B135&gt;=2.9,H135&gt;=15.534,A135&gt;=5.55),5.8,IF(AND(H135&gt;=15.681,B135&lt;3.35,B135&gt;=2.9,H135&gt;=15.534,A135&gt;=5.55),5.7,IF(AND(H135&gt;=14.877,G135&lt;0.905,B135&lt;3.85,A135&gt;=4.75,D135&lt;0.8,A135&lt;5.55),1.3,IF(AND(D135&gt;=1.25,B135&lt;2.65,D135&gt;=0.65,D135&lt;1.7,H135&lt;15.534,A135&gt;=5.55),4.433,IF(AND(G135&gt;=0.622,B135&lt;3.15,A135&lt;7.05,D135&gt;=1.7,H135&lt;15.534,A135&gt;=5.55),5.08,IF(AND(H135&gt;=13.42,B135&gt;=3.15,A135&lt;7.05,D135&gt;=1.7,H135&lt;15.534,A135&gt;=5.55),5.1,IF(AND(G135&lt;0.265,H135&lt;14.877,G135&lt;0.905,B135&lt;3.85,A135&gt;=4.75,D135&lt;0.8,A135&lt;5.55),1.2,IF(AND(A135&lt;5.75,D135&lt;1.25,B135&lt;2.65,D135&gt;=0.65,D135&lt;1.7,H135&lt;15.534,A135&gt;=5.55),3.7,IF(AND(A135&gt;=5.75,D135&lt;1.25,B135&lt;2.65,D135&gt;=0.65,D135&lt;1.7,H135&lt;15.534,A135&gt;=5.55),4,IF(AND(G135&gt;=0.652,D135&lt;1.35,B135&gt;=2.65,D135&gt;=0.65,D135&lt;1.7,H135&lt;15.534,A135&gt;=5.55),3.6,IF(AND(H135&lt;7.47,D135&gt;=1.35,B135&gt;=2.65,D135&gt;=0.65,D135&lt;1.7,H135&lt;15.534,A135&gt;=5.55),5.1,IF(AND(H135&lt;10.914,G135&lt;0.622,B135&lt;3.15,A135&lt;7.05,D135&gt;=1.7,H135&lt;15.534,A135&gt;=5.55),5.36,IF(AND(H135&gt;=10.914,G135&lt;0.622,B135&lt;3.15,A135&lt;7.05,D135&gt;=1.7,H135&lt;15.534,A135&gt;=5.55),5.64,IF(AND(G135&gt;=0.657,H135&lt;13.42,B135&gt;=3.15,A135&lt;7.05,D135&gt;=1.7,H135&lt;15.534,A135&gt;=5.55),6,IF(AND(G135&gt;=0.782,G135&gt;=0.265,H135&lt;14.877,G135&lt;0.905,B135&lt;3.85,A135&gt;=4.75,D135&lt;0.8,A135&lt;5.55),1.48,IF(AND(H135&lt;11.286,G135&lt;0.652,D135&lt;1.35,B135&gt;=2.65,D135&gt;=0.65,D135&lt;1.7,H135&lt;15.534,A135&gt;=5.55),4.24,IF(AND(H135&gt;=11.286,G135&lt;0.652,D135&lt;1.35,B135&gt;=2.65,D135&gt;=0.65,D135&lt;1.7,H135&lt;15.534,A135&gt;=5.55),4.05,IF(AND(G135&lt;0.413,H135&gt;=7.47,D135&gt;=1.35,B135&gt;=2.65,D135&gt;=0.65,D135&lt;1.7,H135&lt;15.534,A135&gt;=5.55),5.1,IF(AND(H135&lt;11.325,G135&lt;0.657,H135&lt;13.42,B135&gt;=3.15,A135&lt;7.05,D135&gt;=1.7,H135&lt;15.534,A135&gt;=5.55),5.8,IF(AND(H135&gt;=11.325,G135&lt;0.657,H135&lt;13.42,B135&gt;=3.15,A135&lt;7.05,D135&gt;=1.7,H135&lt;15.534,A135&gt;=5.55),5.6,IF(AND(D135&gt;=0.35,G135&lt;0.782,G135&gt;=0.265,H135&lt;14.877,G135&lt;0.905,B135&lt;3.85,A135&gt;=4.75,D135&lt;0.8,A135&lt;5.55),1.633,IF(AND(B135&lt;2.85,G135&gt;=0.413,H135&gt;=7.47,D135&gt;=1.35,B135&gt;=2.65,D135&gt;=0.65,D135&lt;1.7,H135&lt;15.534,A135&gt;=5.55),4.6,IF(AND(D135&lt;0.15,D135&lt;0.35,G135&lt;0.782,G135&gt;=0.265,H135&lt;14.877,G135&lt;0.905,B135&lt;3.85,A135&gt;=4.75,D135&lt;0.8,A135&lt;5.55),1.5,IF(AND(D135&gt;=0.15,D135&lt;0.35,G135&lt;0.782,G135&gt;=0.265,H135&lt;14.877,G135&lt;0.905,B135&lt;3.85,A135&gt;=4.75,D135&lt;0.8,A135&lt;5.55),1.543,IF(AND(A135&gt;=6.8,B135&gt;=2.85,G135&gt;=0.413,H135&gt;=7.47,D135&gt;=1.35,B135&gt;=2.65,D135&gt;=0.65,D135&lt;1.7,H135&lt;15.534,A135&gt;=5.55),4.9,IF(AND(H135&lt;13.531,A135&lt;6.8,B135&gt;=2.85,G135&gt;=0.413,H135&gt;=7.47,D135&gt;=1.35,B135&gt;=2.65,D135&gt;=0.65,D135&lt;1.7,H135&lt;15.534,A135&gt;=5.55),4.5,IF(AND(H135&gt;=13.531,A135&lt;6.8,B135&gt;=2.85,G135&gt;=0.413,H135&gt;=7.47,D135&gt;=1.35,B135&gt;=2.65,D135&gt;=0.65,D135&lt;1.7,H135&lt;15.534,A135&gt;=5.55),4.7,"shouldnthappen")))))))))))))))))))))))))))))))))))))))</f>
        <v>5.36</v>
      </c>
      <c r="AZ135" s="1" t="n">
        <f aca="false">IF(AND(H135&gt;=15.371,B135&gt;=3.35),5.4,IF(AND(G135&gt;=0.851,H135&gt;=15.244,B135&lt;3.35),4.75,IF(AND(F135&gt;=2,H135&lt;15.371,B135&gt;=3.35),5.6,IF(AND(B135&lt;2.75,A135&lt;5.15,H135&lt;15.244,B135&lt;3.35),3.42,IF(AND(A135&gt;=7.25,G135&lt;0.851,H135&gt;=15.244,B135&lt;3.35),6.6,IF(AND(A135&lt;4.45,B135&gt;=2.75,A135&lt;5.15,H135&lt;15.244,B135&lt;3.35),1.1,IF(AND(G135&lt;0.527,A135&lt;7.25,G135&lt;0.851,H135&gt;=15.244,B135&lt;3.35),5.08,IF(AND(G135&gt;=0.527,A135&lt;7.25,G135&lt;0.851,H135&gt;=15.244,B135&lt;3.35),5.8,IF(AND(D135&gt;=0.35,B135&lt;3.7,F135&lt;2,H135&lt;15.371,B135&gt;=3.35),1.55,IF(AND(H135&lt;6.542,B135&gt;=3.7,F135&lt;2,H135&lt;15.371,B135&gt;=3.35),1.9,IF(AND(B135&lt;3.25,A135&gt;=4.45,B135&gt;=2.75,A135&lt;5.15,H135&lt;15.244,B135&lt;3.35),1.46,IF(AND(B135&gt;=3.25,A135&gt;=4.45,B135&gt;=2.75,A135&lt;5.15,H135&lt;15.244,B135&lt;3.35),1.7,IF(AND(H135&lt;13.654,B135&gt;=2.95,D135&lt;1.45,A135&gt;=5.15,H135&lt;15.244,B135&lt;3.35),4.3,IF(AND(H135&gt;=13.654,B135&gt;=2.95,D135&lt;1.45,A135&gt;=5.15,H135&lt;15.244,B135&lt;3.35),4.625,IF(AND(F135&gt;=2.5,D135&lt;1.75,D135&gt;=1.45,A135&gt;=5.15,H135&lt;15.244,B135&lt;3.35),5.3,IF(AND(G135&gt;=0.853,D135&gt;=1.75,D135&gt;=1.45,A135&gt;=5.15,H135&lt;15.244,B135&lt;3.35),5.15,IF(AND(D135&gt;=0.25,D135&lt;0.35,B135&lt;3.7,F135&lt;2,H135&lt;15.371,B135&gt;=3.35),1.3,IF(AND(B135&lt;3.85,H135&gt;=6.542,B135&gt;=3.7,F135&lt;2,H135&lt;15.371,B135&gt;=3.35),1.633,IF(AND(H135&lt;7.02,H135&lt;10.688,B135&lt;2.95,D135&lt;1.45,A135&gt;=5.15,H135&lt;15.244,B135&lt;3.35),3.98,IF(AND(G135&lt;0.338,H135&gt;=10.688,B135&lt;2.95,D135&lt;1.45,A135&gt;=5.15,H135&lt;15.244,B135&lt;3.35),4.22,IF(AND(G135&gt;=0.338,H135&gt;=10.688,B135&lt;2.95,D135&lt;1.45,A135&gt;=5.15,H135&lt;15.244,B135&lt;3.35),3.9,IF(AND(B135&lt;2.75,F135&lt;2.5,D135&lt;1.75,D135&gt;=1.45,A135&gt;=5.15,H135&lt;15.244,B135&lt;3.35),5.1,IF(AND(B135&gt;=2.75,F135&lt;2.5,D135&lt;1.75,D135&gt;=1.45,A135&gt;=5.15,H135&lt;15.244,B135&lt;3.35),4.74,IF(AND(A135&gt;=7,G135&lt;0.853,D135&gt;=1.75,D135&gt;=1.45,A135&gt;=5.15,H135&lt;15.244,B135&lt;3.35),6.5,IF(AND(G135&gt;=0.934,D135&lt;0.25,D135&lt;0.35,B135&lt;3.7,F135&lt;2,H135&lt;15.371,B135&gt;=3.35),1.7,IF(AND(D135&lt;0.25,B135&gt;=3.85,H135&gt;=6.542,B135&gt;=3.7,F135&lt;2,H135&lt;15.371,B135&gt;=3.35),1.5,IF(AND(D135&gt;=0.25,B135&gt;=3.85,H135&gt;=6.542,B135&gt;=3.7,F135&lt;2,H135&lt;15.371,B135&gt;=3.35),1.4,IF(AND(B135&lt;2.5,H135&gt;=7.02,H135&lt;10.688,B135&lt;2.95,D135&lt;1.45,A135&gt;=5.15,H135&lt;15.244,B135&lt;3.35),3.8,IF(AND(G135&gt;=0.74,A135&lt;7,G135&lt;0.853,D135&gt;=1.75,D135&gt;=1.45,A135&gt;=5.15,H135&lt;15.244,B135&lt;3.35),6,IF(AND(G135&gt;=0.61,G135&lt;0.934,D135&lt;0.25,D135&lt;0.35,B135&lt;3.7,F135&lt;2,H135&lt;15.371,B135&gt;=3.35),1.5,IF(AND(D135&lt;1.15,B135&gt;=2.5,H135&gt;=7.02,H135&lt;10.688,B135&lt;2.95,D135&lt;1.45,A135&gt;=5.15,H135&lt;15.244,B135&lt;3.35),3.5,IF(AND(D135&gt;=1.15,B135&gt;=2.5,H135&gt;=7.02,H135&lt;10.688,B135&lt;2.95,D135&lt;1.45,A135&gt;=5.15,H135&lt;15.244,B135&lt;3.35),3.6,IF(AND(G135&gt;=0.626,G135&lt;0.74,A135&lt;7,G135&lt;0.853,D135&gt;=1.75,D135&gt;=1.45,A135&gt;=5.15,H135&lt;15.244,B135&lt;3.35),4.9,IF(AND(H135&lt;13.641,G135&lt;0.61,G135&lt;0.934,D135&lt;0.25,D135&lt;0.35,B135&lt;3.7,F135&lt;2,H135&lt;15.371,B135&gt;=3.35),1.425,IF(AND(H135&gt;=13.641,G135&lt;0.61,G135&lt;0.934,D135&lt;0.25,D135&lt;0.35,B135&lt;3.7,F135&lt;2,H135&lt;15.371,B135&gt;=3.35),1.3,IF(AND(B135&lt;3.05,G135&lt;0.626,G135&lt;0.74,A135&lt;7,G135&lt;0.853,D135&gt;=1.75,D135&gt;=1.45,A135&gt;=5.15,H135&lt;15.244,B135&lt;3.35),5.475,IF(AND(B135&gt;=3.05,G135&lt;0.626,G135&lt;0.74,A135&lt;7,G135&lt;0.853,D135&gt;=1.75,D135&gt;=1.45,A135&gt;=5.15,H135&lt;15.244,B135&lt;3.35),5.633,"shouldnthappen")))))))))))))))))))))))))))))))))))))</f>
        <v>5.475</v>
      </c>
      <c r="BA135" s="1" t="n">
        <f aca="false">IF(AND(F135&gt;=2,B135&gt;=3.4),6.1,IF(AND(B135&lt;2.75,A135&lt;5.15,B135&lt;3.4),3.225,IF(AND(G135&gt;=0.821,F135&lt;2,B135&gt;=3.4),1.9,IF(AND(B135&gt;=3.2,B135&gt;=2.75,A135&lt;5.15,B135&lt;3.4),1.7,IF(AND(A135&lt;4.8,G135&lt;0.821,F135&lt;2,B135&gt;=3.4),1,IF(AND(G135&gt;=0.446,B135&lt;3.2,B135&gt;=2.75,A135&lt;5.15,B135&lt;3.4),1.1,IF(AND(G135&lt;0.356,D135&lt;1.45,A135&lt;6.25,A135&gt;=5.15,B135&lt;3.4),4.32,IF(AND(G135&lt;0.591,D135&gt;=1.45,A135&lt;6.25,A135&gt;=5.15,B135&lt;3.4),4.6,IF(AND(D135&lt;1.75,G135&lt;0.597,A135&gt;=6.25,A135&gt;=5.15,B135&lt;3.4),4.86,IF(AND(H135&gt;=16.472,G135&gt;=0.597,A135&gt;=6.25,A135&gt;=5.15,B135&lt;3.4),6.6,IF(AND(G135&lt;0.063,G135&lt;0.446,B135&lt;3.2,B135&gt;=2.75,A135&lt;5.15,B135&lt;3.4),1.4,IF(AND(A135&gt;=5.95,G135&gt;=0.356,D135&lt;1.45,A135&lt;6.25,A135&gt;=5.15,B135&lt;3.4),4.6,IF(AND(B135&gt;=2.9,G135&gt;=0.591,D135&gt;=1.45,A135&lt;6.25,A135&gt;=5.15,B135&lt;3.4),4.867,IF(AND(D135&gt;=2.4,H135&lt;16.472,G135&gt;=0.597,A135&gt;=6.25,A135&gt;=5.15,B135&lt;3.4),6,IF(AND(A135&lt;5.45,B135&gt;=3.85,A135&gt;=4.8,G135&lt;0.821,F135&lt;2,B135&gt;=3.4),1.3,IF(AND(A135&gt;=5.45,B135&gt;=3.85,A135&gt;=4.8,G135&lt;0.821,F135&lt;2,B135&gt;=3.4),1.45,IF(AND(H135&lt;14.273,G135&gt;=0.063,G135&lt;0.446,B135&lt;3.2,B135&gt;=2.75,A135&lt;5.15,B135&lt;3.4),1.5,IF(AND(H135&gt;=14.273,G135&gt;=0.063,G135&lt;0.446,B135&lt;3.2,B135&gt;=2.75,A135&lt;5.15,B135&lt;3.4),1.6,IF(AND(G135&gt;=0.572,A135&lt;5.95,G135&gt;=0.356,D135&lt;1.45,A135&lt;6.25,A135&gt;=5.15,B135&lt;3.4),3.9,IF(AND(G135&lt;0.827,B135&lt;2.9,G135&gt;=0.591,D135&gt;=1.45,A135&lt;6.25,A135&gt;=5.15,B135&lt;3.4),4.9,IF(AND(G135&gt;=0.827,B135&lt;2.9,G135&gt;=0.591,D135&gt;=1.45,A135&lt;6.25,A135&gt;=5.15,B135&lt;3.4),5.1,IF(AND(A135&gt;=7.2,B135&lt;3.05,D135&gt;=1.75,G135&lt;0.597,A135&gt;=6.25,A135&gt;=5.15,B135&lt;3.4),6.7,IF(AND(G135&lt;0.353,B135&gt;=3.05,D135&gt;=1.75,G135&lt;0.597,A135&gt;=6.25,A135&gt;=5.15,B135&lt;3.4),5.22,IF(AND(G135&gt;=0.353,B135&gt;=3.05,D135&gt;=1.75,G135&lt;0.597,A135&gt;=6.25,A135&gt;=5.15,B135&lt;3.4),5.65,IF(AND(A135&lt;6.55,D135&lt;2.4,H135&lt;16.472,G135&gt;=0.597,A135&gt;=6.25,A135&gt;=5.15,B135&lt;3.4),5.033,IF(AND(H135&lt;12.719,G135&lt;0.385,B135&lt;3.85,A135&gt;=4.8,G135&lt;0.821,F135&lt;2,B135&gt;=3.4),1.54,IF(AND(H135&gt;=12.719,G135&lt;0.385,B135&lt;3.85,A135&gt;=4.8,G135&lt;0.821,F135&lt;2,B135&gt;=3.4),1.3,IF(AND(B135&lt;3.6,G135&gt;=0.385,B135&lt;3.85,A135&gt;=4.8,G135&lt;0.821,F135&lt;2,B135&gt;=3.4),1.325,IF(AND(B135&gt;=3.6,G135&gt;=0.385,B135&lt;3.85,A135&gt;=4.8,G135&lt;0.821,F135&lt;2,B135&gt;=3.4),1.55,IF(AND(D135&lt;1.05,G135&lt;0.572,A135&lt;5.95,G135&gt;=0.356,D135&lt;1.45,A135&lt;6.25,A135&gt;=5.15,B135&lt;3.4),3.633,IF(AND(D135&gt;=2.15,A135&lt;7.2,B135&lt;3.05,D135&gt;=1.75,G135&lt;0.597,A135&gt;=6.25,A135&gt;=5.15,B135&lt;3.4),5.667,IF(AND(H135&lt;13.094,A135&gt;=6.55,D135&lt;2.4,H135&lt;16.472,G135&gt;=0.597,A135&gt;=6.25,A135&gt;=5.15,B135&lt;3.4),5.2,IF(AND(D135&lt;1.15,D135&gt;=1.05,G135&lt;0.572,A135&lt;5.95,G135&gt;=0.356,D135&lt;1.45,A135&lt;6.25,A135&gt;=5.15,B135&lt;3.4),3.8,IF(AND(D135&gt;=1.15,D135&gt;=1.05,G135&lt;0.572,A135&lt;5.95,G135&gt;=0.356,D135&lt;1.45,A135&lt;6.25,A135&gt;=5.15,B135&lt;3.4),3.9,IF(AND(G135&gt;=0.487,D135&lt;2.15,A135&lt;7.2,B135&lt;3.05,D135&gt;=1.75,G135&lt;0.597,A135&gt;=6.25,A135&gt;=5.15,B135&lt;3.4),5.8,IF(AND(A135&lt;6.8,H135&gt;=13.094,A135&gt;=6.55,D135&lt;2.4,H135&lt;16.472,G135&gt;=0.597,A135&gt;=6.25,A135&gt;=5.15,B135&lt;3.4),4.52,IF(AND(A135&gt;=6.8,H135&gt;=13.094,A135&gt;=6.55,D135&lt;2.4,H135&lt;16.472,G135&gt;=0.597,A135&gt;=6.25,A135&gt;=5.15,B135&lt;3.4),4.75,IF(AND(B135&lt;2.95,G135&lt;0.487,D135&lt;2.15,A135&lt;7.2,B135&lt;3.05,D135&gt;=1.75,G135&lt;0.597,A135&gt;=6.25,A135&gt;=5.15,B135&lt;3.4),5.6,IF(AND(B135&gt;=2.95,G135&lt;0.487,D135&lt;2.15,A135&lt;7.2,B135&lt;3.05,D135&gt;=1.75,G135&lt;0.597,A135&gt;=6.25,A135&gt;=5.15,B135&lt;3.4),5.5,"shouldnthappen")))))))))))))))))))))))))))))))))))))))</f>
        <v>5.667</v>
      </c>
      <c r="BB135" s="1" t="n">
        <f aca="false">IF(AND(A135&lt;4.35,B135&lt;3.25,F135&lt;1.5),1.1,IF(AND(H135&lt;14.005,A135&gt;=4.35,B135&lt;3.25,F135&lt;1.5),1.3,IF(AND(H135&gt;=14.005,A135&gt;=4.35,B135&lt;3.25,F135&lt;1.5),1.6,IF(AND(G135&gt;=0.905,A135&lt;5.15,B135&gt;=3.25,F135&lt;1.5),1.9,IF(AND(B135&lt;3.45,A135&gt;=5.15,B135&gt;=3.25,F135&lt;1.5),1.6,IF(AND(F135&gt;=2.5,D135&gt;=1.35,D135&lt;1.75,F135&gt;=1.5),4.867,IF(AND(A135&gt;=7.05,D135&gt;=2.05,D135&gt;=1.75,F135&gt;=1.5),6.35,IF(AND(D135&gt;=0.4,G135&lt;0.905,A135&lt;5.15,B135&gt;=3.25,F135&lt;1.5),1.65,IF(AND(B135&lt;3.6,B135&gt;=3.45,A135&gt;=5.15,B135&gt;=3.25,F135&lt;1.5),1.35,IF(AND(H135&lt;6.808,H135&lt;9.386,D135&lt;1.35,D135&lt;1.75,F135&gt;=1.5),4.05,IF(AND(H135&gt;=6.808,H135&lt;9.386,D135&lt;1.35,D135&lt;1.75,F135&gt;=1.5),3.46,IF(AND(B135&lt;2.45,F135&lt;2.5,D135&gt;=1.35,D135&lt;1.75,F135&gt;=1.5),4.5,IF(AND(H135&gt;=13.115,D135&lt;1.95,D135&lt;2.05,D135&gt;=1.75,F135&gt;=1.5),4.85,IF(AND(G135&lt;0.196,D135&gt;=1.95,D135&lt;2.05,D135&gt;=1.75,F135&gt;=1.5),6.7,IF(AND(G135&gt;=0.196,D135&gt;=1.95,D135&lt;2.05,D135&gt;=1.75,F135&gt;=1.5),5.12,IF(AND(H135&lt;10.925,D135&lt;0.4,G135&lt;0.905,A135&lt;5.15,B135&gt;=3.25,F135&lt;1.5),1.4,IF(AND(H135&gt;=10.925,D135&lt;0.4,G135&lt;0.905,A135&lt;5.15,B135&gt;=3.25,F135&lt;1.5),1.45,IF(AND(H135&lt;14.096,B135&gt;=3.6,B135&gt;=3.45,A135&gt;=5.15,B135&gt;=3.25,F135&lt;1.5),1.42,IF(AND(H135&gt;=14.096,B135&gt;=3.6,B135&gt;=3.45,A135&gt;=5.15,B135&gt;=3.25,F135&lt;1.5),1.7,IF(AND(B135&lt;2.45,D135&lt;1.15,H135&gt;=9.386,D135&lt;1.35,D135&lt;1.75,F135&gt;=1.5),3.6,IF(AND(B135&gt;=2.45,D135&lt;1.15,H135&gt;=9.386,D135&lt;1.35,D135&lt;1.75,F135&gt;=1.5),3.9,IF(AND(G135&lt;0.246,D135&gt;=1.15,H135&gt;=9.386,D135&lt;1.35,D135&lt;1.75,F135&gt;=1.5),4.4,IF(AND(B135&lt;2.75,B135&gt;=2.45,F135&lt;2.5,D135&gt;=1.35,D135&lt;1.75,F135&gt;=1.5),5.1,IF(AND(H135&lt;11.084,H135&lt;13.115,D135&lt;1.95,D135&lt;2.05,D135&gt;=1.75,F135&gt;=1.5),5.35,IF(AND(H135&gt;=11.084,H135&lt;13.115,D135&lt;1.95,D135&lt;2.05,D135&gt;=1.75,F135&gt;=1.5),5.7,IF(AND(H135&lt;15.52,D135&lt;2.25,A135&lt;7.05,D135&gt;=2.05,D135&gt;=1.75,F135&gt;=1.5),5.45,IF(AND(H135&gt;=15.52,D135&lt;2.25,A135&lt;7.05,D135&gt;=2.05,D135&gt;=1.75,F135&gt;=1.5),5.725,IF(AND(G135&gt;=0.775,D135&gt;=2.25,A135&lt;7.05,D135&gt;=2.05,D135&gt;=1.75,F135&gt;=1.5),5.2,IF(AND(D135&lt;1.25,G135&gt;=0.246,D135&gt;=1.15,H135&gt;=9.386,D135&lt;1.35,D135&lt;1.75,F135&gt;=1.5),4.05,IF(AND(A135&lt;5.85,B135&gt;=2.75,B135&gt;=2.45,F135&lt;2.5,D135&gt;=1.35,D135&lt;1.75,F135&gt;=1.5),4.5,IF(AND(B135&lt;3.3,G135&lt;0.775,D135&gt;=2.25,A135&lt;7.05,D135&gt;=2.05,D135&gt;=1.75,F135&gt;=1.5),5.64,IF(AND(B135&gt;=3.3,G135&lt;0.775,D135&gt;=2.25,A135&lt;7.05,D135&gt;=2.05,D135&gt;=1.75,F135&gt;=1.5),5.6,IF(AND(A135&lt;5.9,D135&gt;=1.25,G135&gt;=0.246,D135&gt;=1.15,H135&gt;=9.386,D135&lt;1.35,D135&lt;1.75,F135&gt;=1.5),4.2,IF(AND(A135&gt;=5.9,D135&gt;=1.25,G135&gt;=0.246,D135&gt;=1.15,H135&gt;=9.386,D135&lt;1.35,D135&lt;1.75,F135&gt;=1.5),4,IF(AND(G135&gt;=0.437,A135&gt;=5.85,B135&gt;=2.75,B135&gt;=2.45,F135&lt;2.5,D135&gt;=1.35,D135&lt;1.75,F135&gt;=1.5),4.75,IF(AND(H135&lt;9.446,G135&lt;0.437,A135&gt;=5.85,B135&gt;=2.75,B135&gt;=2.45,F135&lt;2.5,D135&gt;=1.35,D135&lt;1.75,F135&gt;=1.5),4.6,IF(AND(H135&gt;=9.446,G135&lt;0.437,A135&gt;=5.85,B135&gt;=2.75,B135&gt;=2.45,F135&lt;2.5,D135&gt;=1.35,D135&lt;1.75,F135&gt;=1.5),4.7,"shouldnthappen")))))))))))))))))))))))))))))))))))))</f>
        <v>5.45</v>
      </c>
      <c r="BC135" s="1" t="n">
        <f aca="false">IF(AND(G135&gt;=0.905,F135&lt;1.5),1.65,IF(AND(D135&gt;=0.45,G135&lt;0.905,F135&lt;1.5),1.65,IF(AND(A135&lt;5.15,D135&lt;1.55,F135&gt;=1.5),3.225,IF(AND(F135&gt;=2.5,A135&gt;=5.15,D135&lt;1.55,F135&gt;=1.5),5.05,IF(AND(H135&lt;5.767,A135&lt;7.05,D135&gt;=1.55,F135&gt;=1.5),4.5,IF(AND(D135&lt;1.7,A135&gt;=7.05,D135&gt;=1.55,F135&gt;=1.5),5.8,IF(AND(A135&gt;=5.3,G135&lt;0.207,D135&lt;0.45,G135&lt;0.905,F135&lt;1.5),1.3,IF(AND(D135&gt;=0.35,G135&gt;=0.207,D135&lt;0.45,G135&lt;0.905,F135&lt;1.5),1.5,IF(AND(G135&lt;0.155,D135&gt;=1.7,A135&gt;=7.05,D135&gt;=1.55,F135&gt;=1.5),6.7,IF(AND(G135&gt;=0.155,D135&gt;=1.7,A135&gt;=7.05,D135&gt;=1.55,F135&gt;=1.5),6.34,IF(AND(G135&lt;0.05,A135&lt;5.3,G135&lt;0.207,D135&lt;0.45,G135&lt;0.905,F135&lt;1.5),1.4,IF(AND(G135&gt;=0.05,A135&lt;5.3,G135&lt;0.207,D135&lt;0.45,G135&lt;0.905,F135&lt;1.5),1.5,IF(AND(A135&lt;4.5,D135&lt;0.35,G135&gt;=0.207,D135&lt;0.45,G135&lt;0.905,F135&lt;1.5),1.3,IF(AND(G135&lt;0.308,A135&lt;6.2,F135&lt;2.5,A135&gt;=5.15,D135&lt;1.55,F135&gt;=1.5),4.5,IF(AND(D135&lt;1.35,A135&gt;=6.2,F135&lt;2.5,A135&gt;=5.15,D135&lt;1.55,F135&gt;=1.5),4.367,IF(AND(D135&lt;1.85,A135&lt;6.15,H135&gt;=5.767,A135&lt;7.05,D135&gt;=1.55,F135&gt;=1.5),4.933,IF(AND(G135&gt;=0.558,A135&gt;=4.5,D135&lt;0.35,G135&gt;=0.207,D135&lt;0.45,G135&lt;0.905,F135&lt;1.5),1.5,IF(AND(H135&gt;=13.383,G135&gt;=0.308,A135&lt;6.2,F135&lt;2.5,A135&gt;=5.15,D135&lt;1.55,F135&gt;=1.5),4.7,IF(AND(H135&gt;=12.206,D135&gt;=1.35,A135&gt;=6.2,F135&lt;2.5,A135&gt;=5.15,D135&lt;1.55,F135&gt;=1.5),4.575,IF(AND(A135&lt;5.7,D135&gt;=1.85,A135&lt;6.15,H135&gt;=5.767,A135&lt;7.05,D135&gt;=1.55,F135&gt;=1.5),4.9,IF(AND(A135&gt;=5.7,D135&gt;=1.85,A135&lt;6.15,H135&gt;=5.767,A135&lt;7.05,D135&gt;=1.55,F135&gt;=1.5),5.1,IF(AND(G135&lt;0.079,G135&lt;0.364,A135&gt;=6.15,H135&gt;=5.767,A135&lt;7.05,D135&gt;=1.55,F135&gt;=1.5),5.6,IF(AND(G135&gt;=0.079,G135&lt;0.364,A135&gt;=6.15,H135&gt;=5.767,A135&lt;7.05,D135&gt;=1.55,F135&gt;=1.5),5.25,IF(AND(G135&gt;=0.447,G135&lt;0.558,A135&gt;=4.5,D135&lt;0.35,G135&gt;=0.207,D135&lt;0.45,G135&lt;0.905,F135&lt;1.5),1.3,IF(AND(B135&gt;=2.95,H135&lt;13.383,G135&gt;=0.308,A135&lt;6.2,F135&lt;2.5,A135&gt;=5.15,D135&lt;1.55,F135&gt;=1.5),4.6,IF(AND(B135&lt;2.65,H135&lt;12.206,D135&gt;=1.35,A135&gt;=6.2,F135&lt;2.5,A135&gt;=5.15,D135&lt;1.55,F135&gt;=1.5),4.9,IF(AND(D135&lt;2.45,A135&lt;6.6,G135&gt;=0.364,A135&gt;=6.15,H135&gt;=5.767,A135&lt;7.05,D135&gt;=1.55,F135&gt;=1.5),5.6,IF(AND(D135&gt;=2.45,A135&lt;6.6,G135&gt;=0.364,A135&gt;=6.15,H135&gt;=5.767,A135&lt;7.05,D135&gt;=1.55,F135&gt;=1.5),6,IF(AND(H135&lt;12.921,A135&gt;=6.6,G135&gt;=0.364,A135&gt;=6.15,H135&gt;=5.767,A135&lt;7.05,D135&gt;=1.55,F135&gt;=1.5),5.725,IF(AND(H135&gt;=12.921,A135&gt;=6.6,G135&gt;=0.364,A135&gt;=6.15,H135&gt;=5.767,A135&lt;7.05,D135&gt;=1.55,F135&gt;=1.5),5.367,IF(AND(B135&lt;3.15,G135&lt;0.447,G135&lt;0.558,A135&gt;=4.5,D135&lt;0.35,G135&gt;=0.207,D135&lt;0.45,G135&lt;0.905,F135&lt;1.5),1.5,IF(AND(B135&gt;=3.15,G135&lt;0.447,G135&lt;0.558,A135&gt;=4.5,D135&lt;0.35,G135&gt;=0.207,D135&lt;0.45,G135&lt;0.905,F135&lt;1.5),1.36,IF(AND(B135&gt;=2.85,B135&lt;2.95,H135&lt;13.383,G135&gt;=0.308,A135&lt;6.2,F135&lt;2.5,A135&gt;=5.15,D135&lt;1.55,F135&gt;=1.5),3.6,IF(AND(H135&lt;9.446,B135&gt;=2.65,H135&lt;12.206,D135&gt;=1.35,A135&gt;=6.2,F135&lt;2.5,A135&gt;=5.15,D135&lt;1.55,F135&gt;=1.5),4.6,IF(AND(H135&gt;=9.446,B135&gt;=2.65,H135&lt;12.206,D135&gt;=1.35,A135&gt;=6.2,F135&lt;2.5,A135&gt;=5.15,D135&lt;1.55,F135&gt;=1.5),4.7,IF(AND(D135&lt;1.2,B135&lt;2.85,B135&lt;2.95,H135&lt;13.383,G135&gt;=0.308,A135&lt;6.2,F135&lt;2.5,A135&gt;=5.15,D135&lt;1.55,F135&gt;=1.5),3.75,IF(AND(G135&lt;0.356,D135&gt;=1.2,B135&lt;2.85,B135&lt;2.95,H135&lt;13.383,G135&gt;=0.308,A135&lt;6.2,F135&lt;2.5,A135&gt;=5.15,D135&lt;1.55,F135&gt;=1.5),4.2,IF(AND(G135&gt;=0.356,D135&gt;=1.2,B135&lt;2.85,B135&lt;2.95,H135&lt;13.383,G135&gt;=0.308,A135&lt;6.2,F135&lt;2.5,A135&gt;=5.15,D135&lt;1.55,F135&gt;=1.5),3.96,"shouldnthappen"))))))))))))))))))))))))))))))))))))))</f>
        <v>5.6</v>
      </c>
      <c r="BD135" s="1" t="n">
        <f aca="false">IF(AND(B135&lt;2.7,A135&lt;5.3,B135&lt;3.15),3.42,IF(AND(F135&lt;2.5,A135&gt;=5.85,B135&gt;=3.15),4.7,IF(AND(A135&lt;4.35,B135&gt;=2.7,A135&lt;5.3,B135&lt;3.15),1.1,IF(AND(A135&gt;=4.35,B135&gt;=2.7,A135&lt;5.3,B135&lt;3.15),1.42,IF(AND(A135&gt;=7.05,F135&gt;=2.5,A135&gt;=5.3,B135&lt;3.15),6.067,IF(AND(D135&gt;=0.45,A135&lt;5.05,A135&lt;5.85,B135&gt;=3.15),1.6,IF(AND(B135&lt;3.35,A135&gt;=5.05,A135&lt;5.85,B135&gt;=3.15),1.7,IF(AND(A135&gt;=6.85,F135&gt;=2.5,A135&gt;=5.85,B135&gt;=3.15),6.22,IF(AND(D135&lt;1.25,D135&lt;1.35,F135&lt;2.5,A135&gt;=5.3,B135&lt;3.15),4.033,IF(AND(D135&gt;=1.25,D135&lt;1.35,F135&lt;2.5,A135&gt;=5.3,B135&lt;3.15),4.233,IF(AND(A135&lt;6.05,D135&gt;=1.35,F135&lt;2.5,A135&gt;=5.3,B135&lt;3.15),5.1,IF(AND(H135&gt;=13.29,A135&lt;7.05,F135&gt;=2.5,A135&gt;=5.3,B135&lt;3.15),4.96,IF(AND(G135&gt;=0.858,D135&lt;0.45,A135&lt;5.05,A135&lt;5.85,B135&gt;=3.15),1.3,IF(AND(D135&gt;=0.35,B135&gt;=3.35,A135&gt;=5.05,A135&lt;5.85,B135&gt;=3.15),1.4,IF(AND(B135&lt;3.25,A135&lt;6.85,F135&gt;=2.5,A135&gt;=5.85,B135&gt;=3.15),5.233,IF(AND(A135&gt;=6.8,A135&gt;=6.05,D135&gt;=1.35,F135&lt;2.5,A135&gt;=5.3,B135&lt;3.15),4.9,IF(AND(G135&gt;=0.622,H135&lt;13.29,A135&lt;7.05,F135&gt;=2.5,A135&gt;=5.3,B135&lt;3.15),5.067,IF(AND(H135&lt;8.834,G135&lt;0.858,D135&lt;0.45,A135&lt;5.05,A135&lt;5.85,B135&gt;=3.15),1.4,IF(AND(G135&lt;0.774,B135&gt;=3.25,A135&lt;6.85,F135&gt;=2.5,A135&gt;=5.85,B135&gt;=3.15),5.8,IF(AND(G135&gt;=0.774,B135&gt;=3.25,A135&lt;6.85,F135&gt;=2.5,A135&gt;=5.85,B135&gt;=3.15),5.4,IF(AND(H135&gt;=12.206,A135&lt;6.8,A135&gt;=6.05,D135&gt;=1.35,F135&lt;2.5,A135&gt;=5.3,B135&lt;3.15),4.5,IF(AND(G135&gt;=0.439,G135&lt;0.622,H135&lt;13.29,A135&lt;7.05,F135&gt;=2.5,A135&gt;=5.3,B135&lt;3.15),5.667,IF(AND(G135&lt;0.227,H135&gt;=8.834,G135&lt;0.858,D135&lt;0.45,A135&lt;5.05,A135&lt;5.85,B135&gt;=3.15),1.4,IF(AND(G135&gt;=0.227,H135&gt;=8.834,G135&lt;0.858,D135&lt;0.45,A135&lt;5.05,A135&lt;5.85,B135&gt;=3.15),1.3,IF(AND(G135&gt;=0.934,B135&lt;3.75,D135&lt;0.35,B135&gt;=3.35,A135&gt;=5.05,A135&lt;5.85,B135&gt;=3.15),1.7,IF(AND(G135&lt;0.823,B135&gt;=3.75,D135&lt;0.35,B135&gt;=3.35,A135&gt;=5.05,A135&lt;5.85,B135&gt;=3.15),1.55,IF(AND(G135&gt;=0.823,B135&gt;=3.75,D135&lt;0.35,B135&gt;=3.35,A135&gt;=5.05,A135&lt;5.85,B135&gt;=3.15),1.5,IF(AND(A135&lt;6.2,H135&lt;12.206,A135&lt;6.8,A135&gt;=6.05,D135&gt;=1.35,F135&lt;2.5,A135&gt;=5.3,B135&lt;3.15),4.6,IF(AND(A135&gt;=6.2,H135&lt;12.206,A135&lt;6.8,A135&gt;=6.05,D135&gt;=1.35,F135&lt;2.5,A135&gt;=5.3,B135&lt;3.15),4.74,IF(AND(H135&gt;=10.667,G135&lt;0.439,G135&lt;0.622,H135&lt;13.29,A135&lt;7.05,F135&gt;=2.5,A135&gt;=5.3,B135&lt;3.15),5.6,IF(AND(H135&lt;13.67,G135&lt;0.934,B135&lt;3.75,D135&lt;0.35,B135&gt;=3.35,A135&gt;=5.05,A135&lt;5.85,B135&gt;=3.15),1.48,IF(AND(H135&gt;=13.67,G135&lt;0.934,B135&lt;3.75,D135&lt;0.35,B135&gt;=3.35,A135&gt;=5.05,A135&lt;5.85,B135&gt;=3.15),1.3,IF(AND(G135&lt;0.301,H135&lt;10.667,G135&lt;0.439,G135&lt;0.622,H135&lt;13.29,A135&lt;7.05,F135&gt;=2.5,A135&gt;=5.3,B135&lt;3.15),5.2,IF(AND(G135&gt;=0.301,H135&lt;10.667,G135&lt;0.439,G135&lt;0.622,H135&lt;13.29,A135&lt;7.05,F135&gt;=2.5,A135&gt;=5.3,B135&lt;3.15),5.067,"shouldnthappen"))))))))))))))))))))))))))))))))))</f>
        <v>5.6</v>
      </c>
      <c r="BE135" s="1" t="n">
        <f aca="false">IF(AND(B135&gt;=3.85,A135&gt;=5.05,F135&lt;1.5),1.4,IF(AND(A135&lt;5.25,A135&lt;5.75,F135&gt;=1.5),3.15,IF(AND(A135&lt;4.95,B135&lt;3.15,A135&lt;5.05,F135&lt;1.5),1.46,IF(AND(A135&gt;=4.95,B135&lt;3.15,A135&lt;5.05,F135&lt;1.5),1.6,IF(AND(H135&lt;8.834,B135&gt;=3.15,A135&lt;5.05,F135&lt;1.5),1.4,IF(AND(D135&lt;0.25,B135&lt;3.85,A135&gt;=5.05,F135&lt;1.5),1.48,IF(AND(D135&gt;=0.25,B135&lt;3.85,A135&gt;=5.05,F135&lt;1.5),1.7,IF(AND(F135&gt;=2.5,A135&gt;=5.25,A135&lt;5.75,F135&gt;=1.5),4.9,IF(AND(H135&lt;12.45,H135&gt;=8.834,B135&gt;=3.15,A135&lt;5.05,F135&lt;1.5),1.25,IF(AND(H135&gt;=12.45,H135&gt;=8.834,B135&gt;=3.15,A135&lt;5.05,F135&lt;1.5),1.32,IF(AND(G135&lt;0.283,F135&lt;2.5,A135&gt;=5.25,A135&lt;5.75,F135&gt;=1.5),4.3,IF(AND(H135&lt;6.712,H135&lt;11.275,D135&lt;1.55,A135&gt;=5.75,F135&gt;=1.5),5,IF(AND(H135&lt;13.101,H135&gt;=11.275,D135&lt;1.55,A135&gt;=5.75,F135&gt;=1.5),3.933,IF(AND(H135&gt;=13.101,H135&gt;=11.275,D135&lt;1.55,A135&gt;=5.75,F135&gt;=1.5),4.5,IF(AND(A135&gt;=7.3,D135&lt;2.45,D135&gt;=1.55,A135&gt;=5.75,F135&gt;=1.5),6.7,IF(AND(B135&lt;3.45,D135&gt;=2.45,D135&gt;=1.55,A135&gt;=5.75,F135&gt;=1.5),5.925,IF(AND(B135&gt;=3.45,D135&gt;=2.45,D135&gt;=1.55,A135&gt;=5.75,F135&gt;=1.5),6.1,IF(AND(B135&gt;=2.8,G135&gt;=0.283,F135&lt;2.5,A135&gt;=5.25,A135&lt;5.75,F135&gt;=1.5),4.2,IF(AND(D135&lt;1.35,H135&gt;=6.712,H135&lt;11.275,D135&lt;1.55,A135&gt;=5.75,F135&gt;=1.5),4.35,IF(AND(D135&lt;1.05,B135&lt;2.8,G135&gt;=0.283,F135&lt;2.5,A135&gt;=5.25,A135&lt;5.75,F135&gt;=1.5),3.567,IF(AND(D135&gt;=1.05,B135&lt;2.8,G135&gt;=0.283,F135&lt;2.5,A135&gt;=5.25,A135&lt;5.75,F135&gt;=1.5),3.925,IF(AND(B135&lt;2.65,D135&gt;=1.35,H135&gt;=6.712,H135&lt;11.275,D135&lt;1.55,A135&gt;=5.75,F135&gt;=1.5),4.9,IF(AND(B135&gt;=2.65,D135&gt;=1.35,H135&gt;=6.712,H135&lt;11.275,D135&lt;1.55,A135&gt;=5.75,F135&gt;=1.5),4.625,IF(AND(H135&gt;=14.683,G135&gt;=0.628,A135&lt;7.3,D135&lt;2.45,D135&gt;=1.55,A135&gt;=5.75,F135&gt;=1.5),5.4,IF(AND(D135&lt;1.95,H135&lt;8.884,G135&lt;0.628,A135&lt;7.3,D135&lt;2.45,D135&gt;=1.55,A135&gt;=5.75,F135&gt;=1.5),5.1,IF(AND(D135&gt;=1.95,H135&lt;8.884,G135&lt;0.628,A135&lt;7.3,D135&lt;2.45,D135&gt;=1.55,A135&gt;=5.75,F135&gt;=1.5),5.22,IF(AND(A135&lt;6.05,H135&gt;=8.884,G135&lt;0.628,A135&lt;7.3,D135&lt;2.45,D135&gt;=1.55,A135&gt;=5.75,F135&gt;=1.5),5.1,IF(AND(G135&lt;0.817,H135&lt;14.683,G135&gt;=0.628,A135&lt;7.3,D135&lt;2.45,D135&gt;=1.55,A135&gt;=5.75,F135&gt;=1.5),4.967,IF(AND(G135&gt;=0.817,H135&lt;14.683,G135&gt;=0.628,A135&lt;7.3,D135&lt;2.45,D135&gt;=1.55,A135&gt;=5.75,F135&gt;=1.5),5.1,IF(AND(H135&lt;9.637,A135&gt;=6.05,H135&gt;=8.884,G135&lt;0.628,A135&lt;7.3,D135&lt;2.45,D135&gt;=1.55,A135&gt;=5.75,F135&gt;=1.5),5.9,IF(AND(D135&lt;1.85,H135&gt;=9.637,A135&gt;=6.05,H135&gt;=8.884,G135&lt;0.628,A135&lt;7.3,D135&lt;2.45,D135&gt;=1.55,A135&gt;=5.75,F135&gt;=1.5),5.733,IF(AND(G135&gt;=0.388,D135&gt;=1.85,H135&gt;=9.637,A135&gt;=6.05,H135&gt;=8.884,G135&lt;0.628,A135&lt;7.3,D135&lt;2.45,D135&gt;=1.55,A135&gt;=5.75,F135&gt;=1.5),5.64,IF(AND(B135&lt;2.95,G135&lt;0.388,D135&gt;=1.85,H135&gt;=9.637,A135&gt;=6.05,H135&gt;=8.884,G135&lt;0.628,A135&lt;7.3,D135&lt;2.45,D135&gt;=1.55,A135&gt;=5.75,F135&gt;=1.5),5.5,IF(AND(B135&gt;=2.95,G135&lt;0.388,D135&gt;=1.85,H135&gt;=9.637,A135&gt;=6.05,H135&gt;=8.884,G135&lt;0.628,A135&lt;7.3,D135&lt;2.45,D135&gt;=1.55,A135&gt;=5.75,F135&gt;=1.5),5.333,"shouldnthappen"))))))))))))))))))))))))))))))))))</f>
        <v>5.5</v>
      </c>
      <c r="BF135" s="1" t="n">
        <f aca="false">IF(AND(D135&gt;=0.35,F135&lt;1.5),1.65,IF(AND(H135&gt;=16.227,D135&gt;=1.55,F135&gt;=1.5),6.533,IF(AND(A135&gt;=5.45,G135&lt;0.174,D135&lt;0.35,F135&lt;1.5),1.7,IF(AND(D135&lt;0.15,G135&gt;=0.174,D135&lt;0.35,F135&lt;1.5),1.38,IF(AND(D135&gt;=1.15,D135&lt;1.25,D135&lt;1.55,F135&gt;=1.5),3.967,IF(AND(H135&lt;8.376,A135&lt;5.45,G135&lt;0.174,D135&lt;0.35,F135&lt;1.5),1.4,IF(AND(H135&gt;=8.376,A135&lt;5.45,G135&lt;0.174,D135&lt;0.35,F135&lt;1.5),1.5,IF(AND(B135&lt;3.1,D135&gt;=0.15,G135&gt;=0.174,D135&lt;0.35,F135&lt;1.5),1.475,IF(AND(H135&lt;10.258,D135&lt;1.15,D135&lt;1.25,D135&lt;1.55,F135&gt;=1.5),3.24,IF(AND(H135&gt;=10.258,D135&lt;1.15,D135&lt;1.25,D135&lt;1.55,F135&gt;=1.5),3.875,IF(AND(F135&gt;=2.5,H135&lt;10.927,D135&gt;=1.25,D135&lt;1.55,F135&gt;=1.5),5.05,IF(AND(D135&lt;1.35,H135&gt;=10.927,D135&gt;=1.25,D135&lt;1.55,F135&gt;=1.5),4.25,IF(AND(A135&gt;=6.95,D135&lt;1.75,H135&lt;16.227,D135&gt;=1.55,F135&gt;=1.5),5.8,IF(AND(B135&lt;3.3,B135&gt;=3.1,D135&gt;=0.15,G135&gt;=0.174,D135&lt;0.35,F135&lt;1.5),1.3,IF(AND(H135&lt;12.278,D135&gt;=1.35,H135&gt;=10.927,D135&gt;=1.25,D135&lt;1.55,F135&gt;=1.5),4.9,IF(AND(G135&lt;0.226,A135&lt;6.95,D135&lt;1.75,H135&lt;16.227,D135&gt;=1.55,F135&gt;=1.5),5,IF(AND(G135&gt;=0.226,A135&lt;6.95,D135&lt;1.75,H135&lt;16.227,D135&gt;=1.55,F135&gt;=1.5),4.62,IF(AND(H135&lt;9.35,B135&lt;2.95,D135&gt;=1.75,H135&lt;16.227,D135&gt;=1.55,F135&gt;=1.5),6.3,IF(AND(H135&gt;=9.35,B135&lt;2.95,D135&gt;=1.75,H135&lt;16.227,D135&gt;=1.55,F135&gt;=1.5),5.58,IF(AND(A135&lt;5.05,B135&gt;=3.3,B135&gt;=3.1,D135&gt;=0.15,G135&gt;=0.174,D135&lt;0.35,F135&lt;1.5),1.35,IF(AND(A135&gt;=5.05,B135&gt;=3.3,B135&gt;=3.1,D135&gt;=0.15,G135&gt;=0.174,D135&lt;0.35,F135&lt;1.5),1.46,IF(AND(B135&lt;2.8,A135&lt;5.65,F135&lt;2.5,H135&lt;10.927,D135&gt;=1.25,D135&lt;1.55,F135&gt;=1.5),4.075,IF(AND(B135&gt;=2.8,A135&lt;5.65,F135&lt;2.5,H135&lt;10.927,D135&gt;=1.25,D135&lt;1.55,F135&gt;=1.5),3.933,IF(AND(A135&lt;6.25,A135&gt;=5.65,F135&lt;2.5,H135&lt;10.927,D135&gt;=1.25,D135&lt;1.55,F135&gt;=1.5),4.533,IF(AND(A135&gt;=6.25,A135&gt;=5.65,F135&lt;2.5,H135&lt;10.927,D135&gt;=1.25,D135&lt;1.55,F135&gt;=1.5),4.3,IF(AND(A135&lt;6.5,H135&gt;=12.278,D135&gt;=1.35,H135&gt;=10.927,D135&gt;=1.25,D135&lt;1.55,F135&gt;=1.5),4.55,IF(AND(A135&gt;=6.5,H135&gt;=12.278,D135&gt;=1.35,H135&gt;=10.927,D135&gt;=1.25,D135&lt;1.55,F135&gt;=1.5),4.775,IF(AND(H135&lt;9.884,D135&lt;2.1,B135&gt;=2.95,D135&gt;=1.75,H135&lt;16.227,D135&gt;=1.55,F135&gt;=1.5),5.5,IF(AND(H135&gt;=9.884,D135&lt;2.1,B135&gt;=2.95,D135&gt;=1.75,H135&lt;16.227,D135&gt;=1.55,F135&gt;=1.5),5.1,IF(AND(H135&lt;10.393,D135&gt;=2.1,B135&gt;=2.95,D135&gt;=1.75,H135&lt;16.227,D135&gt;=1.55,F135&gt;=1.5),5.74,IF(AND(D135&lt;2.25,H135&gt;=10.393,D135&gt;=2.1,B135&gt;=2.95,D135&gt;=1.75,H135&lt;16.227,D135&gt;=1.55,F135&gt;=1.5),5.8,IF(AND(D135&gt;=2.25,H135&gt;=10.393,D135&gt;=2.1,B135&gt;=2.95,D135&gt;=1.75,H135&lt;16.227,D135&gt;=1.55,F135&gt;=1.5),5.4,"shouldnthappen"))))))))))))))))))))))))))))))))</f>
        <v>5.58</v>
      </c>
      <c r="BG135" s="1" t="n">
        <f aca="false">IF(AND(G135&lt;0.096,A135&lt;5.45),2.95,IF(AND(F135&gt;=1.5,G135&gt;=0.096,A135&lt;5.45),3,IF(AND(D135&lt;0.6,A135&lt;5.9,A135&gt;=5.45),1.4,IF(AND(F135&gt;=2.5,D135&gt;=0.6,A135&lt;5.9,A135&gt;=5.45),5.1,IF(AND(A135&lt;7.45,A135&gt;=7.05,A135&gt;=5.9,A135&gt;=5.45),6.167,IF(AND(B135&gt;=3.55,G135&lt;0.587,F135&lt;1.5,G135&gt;=0.096,A135&lt;5.45),1,IF(AND(A135&lt;5.05,G135&gt;=0.587,F135&lt;1.5,G135&gt;=0.096,A135&lt;5.45),1.35,IF(AND(B135&lt;2.75,D135&lt;1.7,A135&lt;7.05,A135&gt;=5.9,A135&gt;=5.45),4.9,IF(AND(A135&lt;6.2,D135&gt;=1.7,A135&lt;7.05,A135&gt;=5.9,A135&gt;=5.45),4.833,IF(AND(H135&lt;17.32,A135&gt;=7.45,A135&gt;=7.05,A135&gt;=5.9,A135&gt;=5.45),6.68,IF(AND(H135&gt;=17.32,A135&gt;=7.45,A135&gt;=7.05,A135&gt;=5.9,A135&gt;=5.45),6.4,IF(AND(G135&lt;0.161,B135&lt;3.55,G135&lt;0.587,F135&lt;1.5,G135&gt;=0.096,A135&lt;5.45),1.5,IF(AND(H135&lt;11.016,A135&gt;=5.05,G135&gt;=0.587,F135&lt;1.5,G135&gt;=0.096,A135&lt;5.45),1.633,IF(AND(H135&lt;11.001,G135&lt;0.372,F135&lt;2.5,D135&gt;=0.6,A135&lt;5.9,A135&gt;=5.45),4.133,IF(AND(H135&gt;=11.001,G135&lt;0.372,F135&lt;2.5,D135&gt;=0.6,A135&lt;5.9,A135&gt;=5.45),4.3,IF(AND(H135&lt;6.808,G135&gt;=0.372,F135&lt;2.5,D135&gt;=0.6,A135&lt;5.9,A135&gt;=5.45),4,IF(AND(A135&gt;=6.75,B135&gt;=2.75,D135&lt;1.7,A135&lt;7.05,A135&gt;=5.9,A135&gt;=5.45),4.84,IF(AND(H135&lt;12.467,G135&gt;=0.161,B135&lt;3.55,G135&lt;0.587,F135&lt;1.5,G135&gt;=0.096,A135&lt;5.45),1.3,IF(AND(D135&lt;0.25,H135&gt;=11.016,A135&gt;=5.05,G135&gt;=0.587,F135&lt;1.5,G135&gt;=0.096,A135&lt;5.45),1.52,IF(AND(D135&gt;=0.25,H135&gt;=11.016,A135&gt;=5.05,G135&gt;=0.587,F135&lt;1.5,G135&gt;=0.096,A135&lt;5.45),1.5,IF(AND(H135&lt;11.218,H135&gt;=6.808,G135&gt;=0.372,F135&lt;2.5,D135&gt;=0.6,A135&lt;5.9,A135&gt;=5.45),3.7,IF(AND(H135&gt;=11.218,H135&gt;=6.808,G135&gt;=0.372,F135&lt;2.5,D135&gt;=0.6,A135&lt;5.9,A135&gt;=5.45),3.9,IF(AND(B135&lt;2.95,A135&lt;6.75,B135&gt;=2.75,D135&lt;1.7,A135&lt;7.05,A135&gt;=5.9,A135&gt;=5.45),4.2,IF(AND(B135&gt;=2.95,A135&lt;6.75,B135&gt;=2.75,D135&lt;1.7,A135&lt;7.05,A135&gt;=5.9,A135&gt;=5.45),4.6,IF(AND(D135&gt;=2.45,A135&lt;6.85,A135&gt;=6.2,D135&gt;=1.7,A135&lt;7.05,A135&gt;=5.9,A135&gt;=5.45),5.9,IF(AND(G135&lt;0.312,A135&gt;=6.85,A135&gt;=6.2,D135&gt;=1.7,A135&lt;7.05,A135&gt;=5.9,A135&gt;=5.45),5.1,IF(AND(G135&gt;=0.312,A135&gt;=6.85,A135&gt;=6.2,D135&gt;=1.7,A135&lt;7.05,A135&gt;=5.9,A135&gt;=5.45),5.4,IF(AND(G135&lt;0.251,H135&gt;=12.467,G135&gt;=0.161,B135&lt;3.55,G135&lt;0.587,F135&lt;1.5,G135&gt;=0.096,A135&lt;5.45),1.35,IF(AND(G135&gt;=0.251,H135&gt;=12.467,G135&gt;=0.161,B135&lt;3.55,G135&lt;0.587,F135&lt;1.5,G135&gt;=0.096,A135&lt;5.45),1.467,IF(AND(G135&gt;=0.628,D135&lt;2.45,A135&lt;6.85,A135&gt;=6.2,D135&gt;=1.7,A135&lt;7.05,A135&gt;=5.9,A135&gt;=5.45),5.1,IF(AND(A135&gt;=6.75,G135&lt;0.628,D135&lt;2.45,A135&lt;6.85,A135&gt;=6.2,D135&gt;=1.7,A135&lt;7.05,A135&gt;=5.9,A135&gt;=5.45),5.9,IF(AND(H135&lt;11.824,A135&lt;6.75,G135&lt;0.628,D135&lt;2.45,A135&lt;6.85,A135&gt;=6.2,D135&gt;=1.7,A135&lt;7.05,A135&gt;=5.9,A135&gt;=5.45),5.44,IF(AND(H135&lt;14.378,H135&gt;=11.824,A135&lt;6.75,G135&lt;0.628,D135&lt;2.45,A135&lt;6.85,A135&gt;=6.2,D135&gt;=1.7,A135&lt;7.05,A135&gt;=5.9,A135&gt;=5.45),5.6,IF(AND(H135&gt;=14.378,H135&gt;=11.824,A135&lt;6.75,G135&lt;0.628,D135&lt;2.45,A135&lt;6.85,A135&gt;=6.2,D135&gt;=1.7,A135&lt;7.05,A135&gt;=5.9,A135&gt;=5.45),5.8,"shouldnthappen"))))))))))))))))))))))))))))))))))</f>
        <v>5.44</v>
      </c>
      <c r="BH135" s="1" t="n">
        <f aca="false">IF(AND(G135&gt;=0.905,F135&lt;1.5),1.8,IF(AND(H135&lt;5.523,G135&lt;0.905,F135&lt;1.5),1,IF(AND(D135&gt;=0.4,H135&gt;=5.523,G135&lt;0.905,F135&lt;1.5),1.7,IF(AND(G135&gt;=0.878,D135&lt;1.35,F135&lt;2.5,F135&gt;=1.5),4.4,IF(AND(A135&lt;5.4,D135&gt;=1.35,F135&lt;2.5,F135&gt;=1.5),3.9,IF(AND(G135&lt;0.177,B135&lt;3.15,F135&gt;=2.5,F135&gt;=1.5),6.15,IF(AND(H135&lt;10.393,B135&gt;=3.15,F135&gt;=2.5,F135&gt;=1.5),5.94,IF(AND(H135&gt;=10.393,B135&gt;=3.15,F135&gt;=2.5,F135&gt;=1.5),5.467,IF(AND(D135&gt;=1.25,G135&lt;0.878,D135&lt;1.35,F135&lt;2.5,F135&gt;=1.5),4.18,IF(AND(G135&gt;=0.709,A135&gt;=5.4,D135&gt;=1.35,F135&lt;2.5,F135&gt;=1.5),4.9,IF(AND(B135&lt;2.6,G135&gt;=0.177,B135&lt;3.15,F135&gt;=2.5,F135&gt;=1.5),4.8,IF(AND(A135&lt;4.35,A135&lt;5.05,D135&lt;0.4,H135&gt;=5.523,G135&lt;0.905,F135&lt;1.5),1.1,IF(AND(A135&gt;=5.6,A135&gt;=5.05,D135&lt;0.4,H135&gt;=5.523,G135&lt;0.905,F135&lt;1.5),1.7,IF(AND(D135&lt;1.05,D135&lt;1.25,G135&lt;0.878,D135&lt;1.35,F135&lt;2.5,F135&gt;=1.5),3.6,IF(AND(D135&gt;=1.55,G135&lt;0.709,A135&gt;=5.4,D135&gt;=1.35,F135&lt;2.5,F135&gt;=1.5),4.975,IF(AND(D135&lt;1.7,B135&gt;=2.6,G135&gt;=0.177,B135&lt;3.15,F135&gt;=2.5,F135&gt;=1.5),5.8,IF(AND(B135&lt;3.15,A135&gt;=4.35,A135&lt;5.05,D135&lt;0.4,H135&gt;=5.523,G135&lt;0.905,F135&lt;1.5),1.46,IF(AND(A135&gt;=5.45,A135&lt;5.6,A135&gt;=5.05,D135&lt;0.4,H135&gt;=5.523,G135&lt;0.905,F135&lt;1.5),1.35,IF(AND(H135&lt;10.974,D135&gt;=1.05,D135&lt;1.25,G135&lt;0.878,D135&lt;1.35,F135&lt;2.5,F135&gt;=1.5),3.8,IF(AND(H135&gt;=13.654,D135&lt;1.55,G135&lt;0.709,A135&gt;=5.4,D135&gt;=1.35,F135&lt;2.5,F135&gt;=1.5),4.725,IF(AND(A135&lt;4.5,B135&gt;=3.15,A135&gt;=4.35,A135&lt;5.05,D135&lt;0.4,H135&gt;=5.523,G135&lt;0.905,F135&lt;1.5),1.3,IF(AND(G135&lt;0.676,A135&lt;5.45,A135&lt;5.6,A135&gt;=5.05,D135&lt;0.4,H135&gt;=5.523,G135&lt;0.905,F135&lt;1.5),1.5,IF(AND(G135&gt;=0.676,A135&lt;5.45,A135&lt;5.6,A135&gt;=5.05,D135&lt;0.4,H135&gt;=5.523,G135&lt;0.905,F135&lt;1.5),1.55,IF(AND(A135&lt;5.7,H135&gt;=10.974,D135&gt;=1.05,D135&lt;1.25,G135&lt;0.878,D135&lt;1.35,F135&lt;2.5,F135&gt;=1.5),3.9,IF(AND(A135&gt;=5.7,H135&gt;=10.974,D135&gt;=1.05,D135&lt;1.25,G135&lt;0.878,D135&lt;1.35,F135&lt;2.5,F135&gt;=1.5),3.933,IF(AND(G135&gt;=0.644,H135&lt;13.654,D135&lt;1.55,G135&lt;0.709,A135&gt;=5.4,D135&gt;=1.35,F135&lt;2.5,F135&gt;=1.5),4.4,IF(AND(B135&lt;2.9,A135&lt;6.2,D135&gt;=1.7,B135&gt;=2.6,G135&gt;=0.177,B135&lt;3.15,F135&gt;=2.5,F135&gt;=1.5),5.02,IF(AND(B135&gt;=2.9,A135&lt;6.2,D135&gt;=1.7,B135&gt;=2.6,G135&gt;=0.177,B135&lt;3.15,F135&gt;=2.5,F135&gt;=1.5),4.8,IF(AND(D135&lt;2.2,A135&gt;=6.2,D135&gt;=1.7,B135&gt;=2.6,G135&gt;=0.177,B135&lt;3.15,F135&gt;=2.5,F135&gt;=1.5),5.325,IF(AND(D135&gt;=2.2,A135&gt;=6.2,D135&gt;=1.7,B135&gt;=2.6,G135&gt;=0.177,B135&lt;3.15,F135&gt;=2.5,F135&gt;=1.5),5.1,IF(AND(D135&lt;0.25,A135&gt;=4.5,B135&gt;=3.15,A135&gt;=4.35,A135&lt;5.05,D135&lt;0.4,H135&gt;=5.523,G135&lt;0.905,F135&lt;1.5),1.357,IF(AND(D135&gt;=0.25,A135&gt;=4.5,B135&gt;=3.15,A135&gt;=4.35,A135&lt;5.05,D135&lt;0.4,H135&gt;=5.523,G135&lt;0.905,F135&lt;1.5),1.333,IF(AND(H135&lt;10.723,G135&lt;0.644,H135&lt;13.654,D135&lt;1.55,G135&lt;0.709,A135&gt;=5.4,D135&gt;=1.35,F135&lt;2.5,F135&gt;=1.5),4.6,IF(AND(H135&gt;=10.723,G135&lt;0.644,H135&lt;13.654,D135&lt;1.55,G135&lt;0.709,A135&gt;=5.4,D135&gt;=1.35,F135&lt;2.5,F135&gt;=1.5),4.5,"shouldnthappen"))))))))))))))))))))))))))))))))))</f>
        <v>6.15</v>
      </c>
      <c r="BI135" s="1" t="n">
        <f aca="false">IF(AND(D135&gt;=0.8,A135&lt;5.45),3.9,IF(AND(D135&gt;=0.45,D135&lt;0.8,A135&lt;5.45),1.66,IF(AND(H135&lt;16.447,B135&gt;=3.45,A135&gt;=5.45),1.525,IF(AND(H135&gt;=16.447,B135&gt;=3.45,A135&gt;=5.45),6.4,IF(AND(H135&lt;5.245,D135&lt;0.45,D135&lt;0.8,A135&lt;5.45),1,IF(AND(A135&gt;=7.2,G135&lt;0.154,B135&lt;3.45,A135&gt;=5.45),6.7,IF(AND(D135&lt;1.65,A135&lt;7.2,G135&lt;0.154,B135&lt;3.45,A135&gt;=5.45),4.7,IF(AND(D135&gt;=1.65,A135&lt;7.2,G135&lt;0.154,B135&lt;3.45,A135&gt;=5.45),5.52,IF(AND(D135&gt;=0.25,A135&lt;5.05,H135&gt;=5.245,D135&lt;0.45,D135&lt;0.8,A135&lt;5.45),1.35,IF(AND(H135&lt;6.089,A135&gt;=5.05,H135&gt;=5.245,D135&lt;0.45,D135&lt;0.8,A135&lt;5.45),1.7,IF(AND(D135&lt;1.2,B135&lt;2.6,A135&lt;5.75,G135&gt;=0.154,B135&lt;3.45,A135&gt;=5.45),3.85,IF(AND(D135&gt;=1.2,B135&lt;2.6,A135&lt;5.75,G135&gt;=0.154,B135&lt;3.45,A135&gt;=5.45),4,IF(AND(D135&gt;=1.65,B135&gt;=2.6,A135&lt;5.75,G135&gt;=0.154,B135&lt;3.45,A135&gt;=5.45),4.9,IF(AND(G135&lt;0.353,F135&lt;2.5,A135&gt;=5.75,G135&gt;=0.154,B135&lt;3.45,A135&gt;=5.45),4.25,IF(AND(A135&gt;=7.25,F135&gt;=2.5,A135&gt;=5.75,G135&gt;=0.154,B135&lt;3.45,A135&gt;=5.45),6.45,IF(AND(H135&lt;11.218,D135&lt;0.25,A135&lt;5.05,H135&gt;=5.245,D135&lt;0.45,D135&lt;0.8,A135&lt;5.45),1.42,IF(AND(G135&lt;0.517,H135&gt;=6.089,A135&gt;=5.05,H135&gt;=5.245,D135&lt;0.45,D135&lt;0.8,A135&lt;5.45),1.44,IF(AND(G135&gt;=0.517,H135&gt;=6.089,A135&gt;=5.05,H135&gt;=5.245,D135&lt;0.45,D135&lt;0.8,A135&lt;5.45),1.54,IF(AND(H135&gt;=10.194,D135&lt;1.65,B135&gt;=2.6,A135&lt;5.75,G135&gt;=0.154,B135&lt;3.45,A135&gt;=5.45),4.35,IF(AND(B135&gt;=3.15,G135&gt;=0.353,F135&lt;2.5,A135&gt;=5.75,G135&gt;=0.154,B135&lt;3.45,A135&gt;=5.45),4.7,IF(AND(H135&lt;7.716,A135&lt;7.25,F135&gt;=2.5,A135&gt;=5.75,G135&gt;=0.154,B135&lt;3.45,A135&gt;=5.45),5.04,IF(AND(G135&lt;0.175,H135&gt;=11.218,D135&lt;0.25,A135&lt;5.05,H135&gt;=5.245,D135&lt;0.45,D135&lt;0.8,A135&lt;5.45),1.5,IF(AND(H135&lt;7.713,H135&lt;10.194,D135&lt;1.65,B135&gt;=2.6,A135&lt;5.75,G135&gt;=0.154,B135&lt;3.45,A135&gt;=5.45),4.1,IF(AND(H135&gt;=7.713,H135&lt;10.194,D135&lt;1.65,B135&gt;=2.6,A135&lt;5.75,G135&gt;=0.154,B135&lt;3.45,A135&gt;=5.45),4.2,IF(AND(B135&gt;=3.05,B135&lt;3.15,G135&gt;=0.353,F135&lt;2.5,A135&gt;=5.75,G135&gt;=0.154,B135&lt;3.45,A135&gt;=5.45),4.4,IF(AND(D135&gt;=2.45,H135&gt;=7.716,A135&lt;7.25,F135&gt;=2.5,A135&gt;=5.75,G135&gt;=0.154,B135&lt;3.45,A135&gt;=5.45),5.85,IF(AND(D135&lt;0.15,G135&gt;=0.175,H135&gt;=11.218,D135&lt;0.25,A135&lt;5.05,H135&gt;=5.245,D135&lt;0.45,D135&lt;0.8,A135&lt;5.45),1.1,IF(AND(H135&gt;=16.317,B135&lt;3.05,B135&lt;3.15,G135&gt;=0.353,F135&lt;2.5,A135&gt;=5.75,G135&gt;=0.154,B135&lt;3.45,A135&gt;=5.45),4.8,IF(AND(G135&gt;=0.857,D135&lt;2.45,H135&gt;=7.716,A135&lt;7.25,F135&gt;=2.5,A135&gt;=5.75,G135&gt;=0.154,B135&lt;3.45,A135&gt;=5.45),5.05,IF(AND(G135&lt;0.245,D135&gt;=0.15,G135&gt;=0.175,H135&gt;=11.218,D135&lt;0.25,A135&lt;5.05,H135&gt;=5.245,D135&lt;0.45,D135&lt;0.8,A135&lt;5.45),1.3,IF(AND(G135&gt;=0.245,D135&gt;=0.15,G135&gt;=0.175,H135&gt;=11.218,D135&lt;0.25,A135&lt;5.05,H135&gt;=5.245,D135&lt;0.45,D135&lt;0.8,A135&lt;5.45),1.22,IF(AND(B135&lt;2.85,H135&lt;16.317,B135&lt;3.05,B135&lt;3.15,G135&gt;=0.353,F135&lt;2.5,A135&gt;=5.75,G135&gt;=0.154,B135&lt;3.45,A135&gt;=5.45),4.6,IF(AND(B135&gt;=2.85,H135&lt;16.317,B135&lt;3.05,B135&lt;3.15,G135&gt;=0.353,F135&lt;2.5,A135&gt;=5.75,G135&gt;=0.154,B135&lt;3.45,A135&gt;=5.45),4.633,IF(AND(D135&lt;1.85,G135&lt;0.857,D135&lt;2.45,H135&gt;=7.716,A135&lt;7.25,F135&gt;=2.5,A135&gt;=5.75,G135&gt;=0.154,B135&lt;3.45,A135&gt;=5.45),5.8,IF(AND(H135&lt;11.297,D135&gt;=1.85,G135&lt;0.857,D135&lt;2.45,H135&gt;=7.716,A135&lt;7.25,F135&gt;=2.5,A135&gt;=5.75,G135&gt;=0.154,B135&lt;3.45,A135&gt;=5.45),5.3,IF(AND(G135&lt;0.388,H135&gt;=11.297,D135&gt;=1.85,G135&lt;0.857,D135&lt;2.45,H135&gt;=7.716,A135&lt;7.25,F135&gt;=2.5,A135&gt;=5.75,G135&gt;=0.154,B135&lt;3.45,A135&gt;=5.45),5.4,IF(AND(G135&gt;=0.388,H135&gt;=11.297,D135&gt;=1.85,G135&lt;0.857,D135&lt;2.45,H135&gt;=7.716,A135&lt;7.25,F135&gt;=2.5,A135&gt;=5.75,G135&gt;=0.154,B135&lt;3.45,A135&gt;=5.45),5.6,"shouldnthappen")))))))))))))))))))))))))))))))))))))</f>
        <v>5.52</v>
      </c>
      <c r="BJ135" s="1" t="n">
        <f aca="false">IF(AND(F135&gt;=2,B135&gt;=3.35),6.1,IF(AND(H135&gt;=12.719,F135&lt;1.5,B135&lt;3.35),1.567,IF(AND(H135&lt;5.245,F135&lt;2,B135&gt;=3.35),1,IF(AND(D135&lt;0.15,H135&lt;12.719,F135&lt;1.5,B135&lt;3.35),1.5,IF(AND(D135&gt;=0.35,H135&gt;=5.245,F135&lt;2,B135&gt;=3.35),1.6,IF(AND(A135&lt;4.9,D135&gt;=0.15,H135&lt;12.719,F135&lt;1.5,B135&lt;3.35),1.36,IF(AND(B135&lt;2.65,G135&lt;0.572,D135&lt;1.45,F135&gt;=1.5,B135&lt;3.35),3.5,IF(AND(A135&lt;6.1,F135&lt;2.5,D135&gt;=1.45,F135&gt;=1.5,B135&lt;3.35),5.1,IF(AND(G135&gt;=0.607,D135&lt;0.35,H135&gt;=5.245,F135&lt;2,B135&gt;=3.35),1.65,IF(AND(G135&lt;0.546,A135&gt;=4.9,D135&gt;=0.15,H135&lt;12.719,F135&lt;1.5,B135&lt;3.35),1.2,IF(AND(G135&gt;=0.546,A135&gt;=4.9,D135&gt;=0.15,H135&lt;12.719,F135&lt;1.5,B135&lt;3.35),1.4,IF(AND(A135&gt;=6.3,B135&gt;=2.65,G135&lt;0.572,D135&lt;1.45,F135&gt;=1.5,B135&lt;3.35),4.8,IF(AND(D135&lt;1.15,B135&lt;2.85,G135&gt;=0.572,D135&lt;1.45,F135&gt;=1.5,B135&lt;3.35),3.9,IF(AND(B135&gt;=3.15,B135&gt;=2.85,G135&gt;=0.572,D135&lt;1.45,F135&gt;=1.5,B135&lt;3.35),4.7,IF(AND(B135&lt;2.95,A135&gt;=6.1,F135&lt;2.5,D135&gt;=1.45,F135&gt;=1.5,B135&lt;3.35),4.533,IF(AND(B135&gt;=2.95,A135&gt;=6.1,F135&lt;2.5,D135&gt;=1.45,F135&gt;=1.5,B135&lt;3.35),4.75,IF(AND(A135&gt;=6.7,G135&lt;0.107,F135&gt;=2.5,D135&gt;=1.45,F135&gt;=1.5,B135&lt;3.35),5.7,IF(AND(G135&gt;=0.385,G135&lt;0.607,D135&lt;0.35,H135&gt;=5.245,F135&lt;2,B135&gt;=3.35),1.325,IF(AND(D135&lt;1.25,A135&lt;6.3,B135&gt;=2.65,G135&lt;0.572,D135&lt;1.45,F135&gt;=1.5,B135&lt;3.35),4,IF(AND(D135&gt;=1.25,A135&lt;6.3,B135&gt;=2.65,G135&lt;0.572,D135&lt;1.45,F135&gt;=1.5,B135&lt;3.35),4.18,IF(AND(G135&lt;0.907,D135&gt;=1.15,B135&lt;2.85,G135&gt;=0.572,D135&lt;1.45,F135&gt;=1.5,B135&lt;3.35),4,IF(AND(G135&gt;=0.907,D135&gt;=1.15,B135&lt;2.85,G135&gt;=0.572,D135&lt;1.45,F135&gt;=1.5,B135&lt;3.35),4.4,IF(AND(H135&lt;8.326,B135&lt;3.15,B135&gt;=2.85,G135&gt;=0.572,D135&lt;1.45,F135&gt;=1.5,B135&lt;3.35),3.6,IF(AND(H135&gt;=8.326,B135&lt;3.15,B135&gt;=2.85,G135&gt;=0.572,D135&lt;1.45,F135&gt;=1.5,B135&lt;3.35),4.48,IF(AND(B135&lt;2.95,A135&lt;6.7,G135&lt;0.107,F135&gt;=2.5,D135&gt;=1.45,F135&gt;=1.5,B135&lt;3.35),5.6,IF(AND(B135&gt;=2.95,A135&lt;6.7,G135&lt;0.107,F135&gt;=2.5,D135&gt;=1.45,F135&gt;=1.5,B135&lt;3.35),5.5,IF(AND(G135&lt;0.205,G135&lt;0.432,G135&gt;=0.107,F135&gt;=2.5,D135&gt;=1.45,F135&gt;=1.5,B135&lt;3.35),5.3,IF(AND(B135&gt;=3.05,G135&gt;=0.432,G135&gt;=0.107,F135&gt;=2.5,D135&gt;=1.45,F135&gt;=1.5,B135&lt;3.35),5.86,IF(AND(H135&gt;=14.057,G135&lt;0.385,G135&lt;0.607,D135&lt;0.35,H135&gt;=5.245,F135&lt;2,B135&gt;=3.35),1.7,IF(AND(D135&lt;1.7,G135&gt;=0.205,G135&lt;0.432,G135&gt;=0.107,F135&gt;=2.5,D135&gt;=1.45,F135&gt;=1.5,B135&lt;3.35),5,IF(AND(G135&lt;0.779,B135&lt;3.05,G135&gt;=0.432,G135&gt;=0.107,F135&gt;=2.5,D135&gt;=1.45,F135&gt;=1.5,B135&lt;3.35),4.9,IF(AND(G135&gt;=0.779,B135&lt;3.05,G135&gt;=0.432,G135&gt;=0.107,F135&gt;=2.5,D135&gt;=1.45,F135&gt;=1.5,B135&lt;3.35),5.533,IF(AND(D135&gt;=0.25,H135&lt;14.057,G135&lt;0.385,G135&lt;0.607,D135&lt;0.35,H135&gt;=5.245,F135&lt;2,B135&gt;=3.35),1.4,IF(AND(B135&lt;2.85,D135&gt;=1.7,G135&gt;=0.205,G135&lt;0.432,G135&gt;=0.107,F135&gt;=2.5,D135&gt;=1.45,F135&gt;=1.5,B135&lt;3.35),5.1,IF(AND(B135&gt;=2.85,D135&gt;=1.7,G135&gt;=0.205,G135&lt;0.432,G135&gt;=0.107,F135&gt;=2.5,D135&gt;=1.45,F135&gt;=1.5,B135&lt;3.35),5.15,IF(AND(A135&lt;5.1,D135&lt;0.25,H135&lt;14.057,G135&lt;0.385,G135&lt;0.607,D135&lt;0.35,H135&gt;=5.245,F135&lt;2,B135&gt;=3.35),1.4,IF(AND(A135&gt;=5.1,D135&lt;0.25,H135&lt;14.057,G135&lt;0.385,G135&lt;0.607,D135&lt;0.35,H135&gt;=5.245,F135&lt;2,B135&gt;=3.35),1.5,"shouldnthappen")))))))))))))))))))))))))))))))))))))</f>
        <v>5.6</v>
      </c>
    </row>
    <row r="136" customFormat="false" ht="13.8" hidden="false" customHeight="false" outlineLevel="0" collapsed="false">
      <c r="A136" s="1" t="n">
        <v>6.3</v>
      </c>
      <c r="B136" s="1" t="n">
        <v>2.8</v>
      </c>
      <c r="C136" s="1" t="n">
        <v>5.1</v>
      </c>
      <c r="D136" s="1" t="n">
        <v>1.5</v>
      </c>
      <c r="E136" s="1" t="s">
        <v>93</v>
      </c>
      <c r="F136" s="1" t="n">
        <v>3</v>
      </c>
      <c r="G136" s="1" t="n">
        <v>0.250699324999005</v>
      </c>
      <c r="H136" s="16" t="n">
        <v>7.27675333730876</v>
      </c>
      <c r="I136" s="11" t="n">
        <f aca="false">C136</f>
        <v>5.1</v>
      </c>
      <c r="J136" s="1" t="n">
        <f aca="false">AVERAGE(M136:BJ136)</f>
        <v>5.07044</v>
      </c>
      <c r="K136" s="15" t="n">
        <f aca="false">1-SQRT(VAR(M136:BJ136, I136)) / AVERAGE(M136:BJ136)</f>
        <v>0.911743410319712</v>
      </c>
      <c r="L136" s="1" t="n">
        <f aca="false">(J136-I136)/I136</f>
        <v>-0.00579607843137256</v>
      </c>
      <c r="M136" s="1" t="n">
        <f aca="false">IF(AND(H136&gt;=16.241,B136&gt;=3.35),6.4,IF(AND(D136&gt;=0.75,A136&lt;5.15,B136&lt;3.35),4.1,IF(AND(D136&gt;=1.5,H136&lt;16.241,B136&gt;=3.35),5.767,IF(AND(B136&gt;=3.25,D136&lt;0.75,A136&lt;5.15,B136&lt;3.35),1.58,IF(AND(A136&lt;4.95,D136&lt;1.5,H136&lt;16.241,B136&gt;=3.35),1.4,IF(AND(A136&lt;4.5,B136&lt;3.25,D136&lt;0.75,A136&lt;5.15,B136&lt;3.35),1.26,IF(AND(A136&gt;=4.5,B136&lt;3.25,D136&lt;0.75,A136&lt;5.15,B136&lt;3.35),1.48,IF(AND(G136&lt;0.356,H136&lt;12.557,D136&lt;1.45,A136&gt;=5.15,B136&lt;3.35),4.267,IF(AND(D136&lt;1.25,H136&gt;=12.557,D136&lt;1.45,A136&gt;=5.15,B136&lt;3.35),4.05,IF(AND(D136&gt;=1.35,G136&gt;=0.356,H136&lt;12.557,D136&lt;1.45,A136&gt;=5.15,B136&lt;3.35),4.25,IF(AND(H136&lt;15.086,D136&gt;=1.25,H136&gt;=12.557,D136&lt;1.45,A136&gt;=5.15,B136&lt;3.35),4.4,IF(AND(F136&lt;2.5,G136&gt;=0.44,D136&lt;2.05,D136&gt;=1.45,A136&gt;=5.15,B136&lt;3.35),4.7,IF(AND(H136&lt;10.391,B136&lt;3.15,D136&gt;=2.05,D136&gt;=1.45,A136&gt;=5.15,B136&lt;3.35),5.1,IF(AND(G136&lt;0.505,B136&gt;=3.15,D136&gt;=2.05,D136&gt;=1.45,A136&gt;=5.15,B136&lt;3.35),5.7,IF(AND(G136&gt;=0.505,B136&gt;=3.15,D136&gt;=2.05,D136&gt;=1.45,A136&gt;=5.15,B136&lt;3.35),5.95,IF(AND(D136&gt;=0.5,G136&lt;0.905,A136&gt;=4.95,D136&lt;1.5,H136&lt;16.241,B136&gt;=3.35),1.6,IF(AND(B136&lt;3.6,G136&gt;=0.905,A136&gt;=4.95,D136&lt;1.5,H136&lt;16.241,B136&gt;=3.35),1.7,IF(AND(B136&gt;=3.6,G136&gt;=0.905,A136&gt;=4.95,D136&lt;1.5,H136&lt;16.241,B136&gt;=3.35),1.767,IF(AND(A136&gt;=5.7,D136&lt;1.35,G136&gt;=0.356,H136&lt;12.557,D136&lt;1.45,A136&gt;=5.15,B136&lt;3.35),3.9,IF(AND(A136&lt;6.35,H136&gt;=15.086,D136&gt;=1.25,H136&gt;=12.557,D136&lt;1.45,A136&gt;=5.15,B136&lt;3.35),4.7,IF(AND(A136&gt;=6.35,H136&gt;=15.086,D136&gt;=1.25,H136&gt;=12.557,D136&lt;1.45,A136&gt;=5.15,B136&lt;3.35),4.6,IF(AND(H136&lt;9.252,D136&lt;1.55,G136&lt;0.44,D136&lt;2.05,D136&gt;=1.45,A136&gt;=5.15,B136&lt;3.35),5.08,IF(AND(H136&gt;=9.252,D136&lt;1.55,G136&lt;0.44,D136&lt;2.05,D136&gt;=1.45,A136&gt;=5.15,B136&lt;3.35),4.7,IF(AND(H136&lt;8.477,D136&gt;=1.55,G136&lt;0.44,D136&lt;2.05,D136&gt;=1.45,A136&gt;=5.15,B136&lt;3.35),5.1,IF(AND(H136&gt;=8.477,D136&gt;=1.55,G136&lt;0.44,D136&lt;2.05,D136&gt;=1.45,A136&gt;=5.15,B136&lt;3.35),5.4,IF(AND(H136&lt;8.435,F136&gt;=2.5,G136&gt;=0.44,D136&lt;2.05,D136&gt;=1.45,A136&gt;=5.15,B136&lt;3.35),5.1,IF(AND(H136&gt;=8.435,F136&gt;=2.5,G136&gt;=0.44,D136&lt;2.05,D136&gt;=1.45,A136&gt;=5.15,B136&lt;3.35),4.86,IF(AND(G136&lt;0.543,H136&gt;=10.391,B136&lt;3.15,D136&gt;=2.05,D136&gt;=1.45,A136&gt;=5.15,B136&lt;3.35),5.56,IF(AND(G136&gt;=0.543,H136&gt;=10.391,B136&lt;3.15,D136&gt;=2.05,D136&gt;=1.45,A136&gt;=5.15,B136&lt;3.35),5.8,IF(AND(A136&lt;5.05,D136&lt;0.5,G136&lt;0.905,A136&gt;=4.95,D136&lt;1.5,H136&lt;16.241,B136&gt;=3.35),1.3,IF(AND(H136&lt;6.583,A136&lt;5.7,D136&lt;1.35,G136&gt;=0.356,H136&lt;12.557,D136&lt;1.45,A136&gt;=5.15,B136&lt;3.35),4,IF(AND(G136&lt;0.585,A136&gt;=5.05,D136&lt;0.5,G136&lt;0.905,A136&gt;=4.95,D136&lt;1.5,H136&lt;16.241,B136&gt;=3.35),1.475,IF(AND(G136&lt;0.62,H136&gt;=6.583,A136&lt;5.7,D136&lt;1.35,G136&gt;=0.356,H136&lt;12.557,D136&lt;1.45,A136&gt;=5.15,B136&lt;3.35),3.75,IF(AND(G136&gt;=0.62,H136&gt;=6.583,A136&lt;5.7,D136&lt;1.35,G136&gt;=0.356,H136&lt;12.557,D136&lt;1.45,A136&gt;=5.15,B136&lt;3.35),3.6,IF(AND(B136&lt;3.75,G136&gt;=0.585,A136&gt;=5.05,D136&lt;0.5,G136&lt;0.905,A136&gt;=4.95,D136&lt;1.5,H136&lt;16.241,B136&gt;=3.35),1.5,IF(AND(B136&gt;=3.75,G136&gt;=0.585,A136&gt;=5.05,D136&lt;0.5,G136&lt;0.905,A136&gt;=4.95,D136&lt;1.5,H136&lt;16.241,B136&gt;=3.35),1.6,"shouldnthappen"))))))))))))))))))))))))))))))))))))</f>
        <v>5.08</v>
      </c>
      <c r="N136" s="1" t="n">
        <f aca="false">IF(AND(H136&lt;5.245,B136&lt;3.65,F136&lt;1.5),1,IF(AND(H136&gt;=14.096,B136&gt;=3.65,F136&lt;1.5),1.65,IF(AND(A136&gt;=5.45,H136&gt;=5.245,B136&lt;3.65,F136&lt;1.5),1.3,IF(AND(H136&gt;=13.586,H136&lt;14.096,B136&gt;=3.65,F136&lt;1.5),1.3,IF(AND(H136&lt;10.258,D136&lt;1.25,F136&lt;2.5,F136&gt;=1.5),3.38,IF(AND(H136&lt;6.982,D136&gt;=1.25,F136&lt;2.5,F136&gt;=1.5),3.96,IF(AND(H136&gt;=13.646,D136&lt;2.05,F136&gt;=2.5,F136&gt;=1.5),6.1,IF(AND(B136&lt;3.05,A136&lt;5.45,H136&gt;=5.245,B136&lt;3.65,F136&lt;1.5),1.375,IF(AND(H136&lt;6.543,H136&lt;13.586,H136&lt;14.096,B136&gt;=3.65,F136&lt;1.5),1.4,IF(AND(H136&gt;=6.543,H136&lt;13.586,H136&lt;14.096,B136&gt;=3.65,F136&lt;1.5),1.5,IF(AND(H136&lt;11.522,H136&gt;=10.258,D136&lt;1.25,F136&lt;2.5,F136&gt;=1.5),3.733,IF(AND(H136&gt;=11.522,H136&gt;=10.258,D136&lt;1.25,F136&lt;2.5,F136&gt;=1.5),3.92,IF(AND(H136&lt;5.767,H136&lt;13.646,D136&lt;2.05,F136&gt;=2.5,F136&gt;=1.5),4.5,IF(AND(A136&lt;6.8,B136&lt;3.15,D136&gt;=2.05,F136&gt;=2.5,F136&gt;=1.5),5.6,IF(AND(A136&gt;=6.8,B136&lt;3.15,D136&gt;=2.05,F136&gt;=2.5,F136&gt;=1.5),5.1,IF(AND(B136&lt;3.25,B136&gt;=3.15,D136&gt;=2.05,F136&gt;=2.5,F136&gt;=1.5),5.8,IF(AND(B136&gt;=3.25,B136&gt;=3.15,D136&gt;=2.05,F136&gt;=2.5,F136&gt;=1.5),5.65,IF(AND(B136&lt;3.15,B136&gt;=3.05,A136&lt;5.45,H136&gt;=5.245,B136&lt;3.65,F136&lt;1.5),1.5,IF(AND(G136&gt;=0.735,H136&lt;13.665,H136&gt;=6.982,D136&gt;=1.25,F136&lt;2.5,F136&gt;=1.5),4.2,IF(AND(H136&lt;14.03,H136&gt;=13.665,H136&gt;=6.982,D136&gt;=1.25,F136&lt;2.5,F136&gt;=1.5),4.8,IF(AND(A136&gt;=6.6,H136&gt;=5.767,H136&lt;13.646,D136&lt;2.05,F136&gt;=2.5,F136&gt;=1.5),6.05,IF(AND(G136&gt;=0.934,B136&gt;=3.15,B136&gt;=3.05,A136&lt;5.45,H136&gt;=5.245,B136&lt;3.65,F136&lt;1.5),1.7,IF(AND(D136&gt;=1.55,G136&lt;0.735,H136&lt;13.665,H136&gt;=6.982,D136&gt;=1.25,F136&lt;2.5,F136&gt;=1.5),5.1,IF(AND(D136&lt;1.45,H136&gt;=14.03,H136&gt;=13.665,H136&gt;=6.982,D136&gt;=1.25,F136&lt;2.5,F136&gt;=1.5),4.7,IF(AND(D136&gt;=1.45,H136&gt;=14.03,H136&gt;=13.665,H136&gt;=6.982,D136&gt;=1.25,F136&lt;2.5,F136&gt;=1.5),4.5,IF(AND(A136&gt;=6.2,A136&lt;6.6,H136&gt;=5.767,H136&lt;13.646,D136&lt;2.05,F136&gt;=2.5,F136&gt;=1.5),5.325,IF(AND(B136&lt;3.25,G136&lt;0.934,B136&gt;=3.15,B136&gt;=3.05,A136&lt;5.45,H136&gt;=5.245,B136&lt;3.65,F136&lt;1.5),1.3,IF(AND(D136&lt;1.35,D136&lt;1.55,G136&lt;0.735,H136&lt;13.665,H136&gt;=6.982,D136&gt;=1.25,F136&lt;2.5,F136&gt;=1.5),4.25,IF(AND(H136&lt;8.435,A136&lt;6.2,A136&lt;6.6,H136&gt;=5.767,H136&lt;13.646,D136&lt;2.05,F136&gt;=2.5,F136&gt;=1.5),5.1,IF(AND(H136&gt;=8.435,A136&lt;6.2,A136&lt;6.6,H136&gt;=5.767,H136&lt;13.646,D136&lt;2.05,F136&gt;=2.5,F136&gt;=1.5),4.9,IF(AND(A136&gt;=5.15,B136&gt;=3.25,G136&lt;0.934,B136&gt;=3.15,B136&gt;=3.05,A136&lt;5.45,H136&gt;=5.245,B136&lt;3.65,F136&lt;1.5),1.5,IF(AND(B136&lt;2.9,D136&gt;=1.35,D136&lt;1.55,G136&lt;0.735,H136&lt;13.665,H136&gt;=6.982,D136&gt;=1.25,F136&lt;2.5,F136&gt;=1.5),4.6,IF(AND(B136&gt;=2.9,D136&gt;=1.35,D136&lt;1.55,G136&lt;0.735,H136&lt;13.665,H136&gt;=6.982,D136&gt;=1.25,F136&lt;2.5,F136&gt;=1.5),4.52,IF(AND(G136&gt;=0.862,A136&lt;5.15,B136&gt;=3.25,G136&lt;0.934,B136&gt;=3.15,B136&gt;=3.05,A136&lt;5.45,H136&gt;=5.245,B136&lt;3.65,F136&lt;1.5),1.5,IF(AND(H136&lt;9.35,G136&lt;0.862,A136&lt;5.15,B136&gt;=3.25,G136&lt;0.934,B136&gt;=3.15,B136&gt;=3.05,A136&lt;5.45,H136&gt;=5.245,B136&lt;3.65,F136&lt;1.5),1.38,IF(AND(H136&gt;=9.35,G136&lt;0.862,A136&lt;5.15,B136&gt;=3.25,G136&lt;0.934,B136&gt;=3.15,B136&gt;=3.05,A136&lt;5.45,H136&gt;=5.245,B136&lt;3.65,F136&lt;1.5),1.4,"shouldnthappen"))))))))))))))))))))))))))))))))))))</f>
        <v>5.325</v>
      </c>
      <c r="O136" s="1" t="n">
        <f aca="false">IF(AND(B136&lt;2.75,A136&lt;5.55),3.96,IF(AND(H136&lt;9.205,A136&lt;5.9,A136&gt;=5.55),3.85,IF(AND(A136&lt;4.35,D136&lt;0.35,B136&gt;=2.75,A136&lt;5.55),1.1,IF(AND(B136&lt;3.65,D136&gt;=0.35,B136&gt;=2.75,A136&lt;5.55),1.65,IF(AND(B136&gt;=3.65,D136&gt;=0.35,B136&gt;=2.75,A136&lt;5.55),1.9,IF(AND(G136&gt;=0.732,H136&gt;=9.205,A136&lt;5.9,A136&gt;=5.55),4.9,IF(AND(G136&lt;0.273,G136&lt;0.732,H136&gt;=9.205,A136&lt;5.9,A136&gt;=5.55),4.5,IF(AND(A136&lt;6.3,G136&lt;0.422,F136&lt;2.5,A136&gt;=5.9,A136&gt;=5.55),5.1,IF(AND(A136&gt;=6.3,G136&lt;0.422,F136&lt;2.5,A136&gt;=5.9,A136&gt;=5.55),4.76,IF(AND(B136&lt;2.4,G136&gt;=0.422,F136&lt;2.5,A136&gt;=5.9,A136&gt;=5.55),4.45,IF(AND(A136&gt;=7,G136&gt;=0.628,F136&gt;=2.5,A136&gt;=5.9,A136&gt;=5.55),6.45,IF(AND(D136&lt;0.15,H136&lt;13.924,A136&gt;=4.35,D136&lt;0.35,B136&gt;=2.75,A136&lt;5.55),1.5,IF(AND(B136&lt;3.15,H136&gt;=13.924,A136&gt;=4.35,D136&lt;0.35,B136&gt;=2.75,A136&lt;5.55),1.56,IF(AND(B136&gt;=3.15,H136&gt;=13.924,A136&gt;=4.35,D136&lt;0.35,B136&gt;=2.75,A136&lt;5.55),1.3,IF(AND(H136&lt;14.316,G136&gt;=0.273,G136&lt;0.732,H136&gt;=9.205,A136&lt;5.9,A136&gt;=5.55),3.95,IF(AND(H136&gt;=14.316,G136&gt;=0.273,G136&lt;0.732,H136&gt;=9.205,A136&lt;5.9,A136&gt;=5.55),4.1,IF(AND(A136&lt;6.2,B136&gt;=2.4,G136&gt;=0.422,F136&lt;2.5,A136&gt;=5.9,A136&gt;=5.55),4.3,IF(AND(A136&gt;=7.05,G136&lt;0.364,G136&lt;0.628,F136&gt;=2.5,A136&gt;=5.9,A136&gt;=5.55),6.1,IF(AND(A136&gt;=7.55,G136&gt;=0.364,G136&lt;0.628,F136&gt;=2.5,A136&gt;=5.9,A136&gt;=5.55),6.4,IF(AND(A136&lt;6.15,A136&lt;7,G136&gt;=0.628,F136&gt;=2.5,A136&gt;=5.9,A136&gt;=5.55),4.9,IF(AND(D136&lt;1.45,A136&gt;=6.2,B136&gt;=2.4,G136&gt;=0.422,F136&lt;2.5,A136&gt;=5.9,A136&gt;=5.55),4.64,IF(AND(D136&gt;=1.45,A136&gt;=6.2,B136&gt;=2.4,G136&gt;=0.422,F136&lt;2.5,A136&gt;=5.9,A136&gt;=5.55),4.9,IF(AND(D136&lt;1.65,A136&lt;7.05,G136&lt;0.364,G136&lt;0.628,F136&gt;=2.5,A136&gt;=5.9,A136&gt;=5.55),5.1,IF(AND(D136&gt;=2.35,A136&lt;7.55,G136&gt;=0.364,G136&lt;0.628,F136&gt;=2.5,A136&gt;=5.9,A136&gt;=5.55),5.633,IF(AND(D136&lt;2.15,A136&gt;=6.15,A136&lt;7,G136&gt;=0.628,F136&gt;=2.5,A136&gt;=5.9,A136&gt;=5.55),5.1,IF(AND(D136&gt;=2.15,A136&gt;=6.15,A136&lt;7,G136&gt;=0.628,F136&gt;=2.5,A136&gt;=5.9,A136&gt;=5.55),5.267,IF(AND(A136&lt;4.9,A136&lt;5.05,D136&gt;=0.15,H136&lt;13.924,A136&gt;=4.35,D136&lt;0.35,B136&gt;=2.75,A136&lt;5.55),1.375,IF(AND(A136&gt;=4.9,A136&lt;5.05,D136&gt;=0.15,H136&lt;13.924,A136&gt;=4.35,D136&lt;0.35,B136&gt;=2.75,A136&lt;5.55),1.3,IF(AND(A136&lt;5.45,A136&gt;=5.05,D136&gt;=0.15,H136&lt;13.924,A136&gt;=4.35,D136&lt;0.35,B136&gt;=2.75,A136&lt;5.55),1.475,IF(AND(A136&gt;=5.45,A136&gt;=5.05,D136&gt;=0.15,H136&lt;13.924,A136&gt;=4.35,D136&lt;0.35,B136&gt;=2.75,A136&lt;5.55),1.4,IF(AND(B136&gt;=3.25,D136&lt;2.35,A136&lt;7.55,G136&gt;=0.364,G136&lt;0.628,F136&gt;=2.5,A136&gt;=5.9,A136&gt;=5.55),5.7,IF(AND(G136&lt;0.006,G136&lt;0.107,D136&gt;=1.65,A136&lt;7.05,G136&lt;0.364,G136&lt;0.628,F136&gt;=2.5,A136&gt;=5.9,A136&gt;=5.55),5.5,IF(AND(G136&gt;=0.006,G136&lt;0.107,D136&gt;=1.65,A136&lt;7.05,G136&lt;0.364,G136&lt;0.628,F136&gt;=2.5,A136&gt;=5.9,A136&gt;=5.55),5.667,IF(AND(D136&lt;2.2,G136&gt;=0.107,D136&gt;=1.65,A136&lt;7.05,G136&lt;0.364,G136&lt;0.628,F136&gt;=2.5,A136&gt;=5.9,A136&gt;=5.55),5.35,IF(AND(D136&gt;=2.2,G136&gt;=0.107,D136&gt;=1.65,A136&lt;7.05,G136&lt;0.364,G136&lt;0.628,F136&gt;=2.5,A136&gt;=5.9,A136&gt;=5.55),5.2,IF(AND(D136&lt;2.25,B136&lt;3.25,D136&lt;2.35,A136&lt;7.55,G136&gt;=0.364,G136&lt;0.628,F136&gt;=2.5,A136&gt;=5.9,A136&gt;=5.55),5.8,IF(AND(D136&gt;=2.25,B136&lt;3.25,D136&lt;2.35,A136&lt;7.55,G136&gt;=0.364,G136&lt;0.628,F136&gt;=2.5,A136&gt;=5.9,A136&gt;=5.55),5.9,"shouldnthappen")))))))))))))))))))))))))))))))))))))</f>
        <v>5.1</v>
      </c>
      <c r="P136" s="1" t="n">
        <f aca="false">IF(AND(D136&gt;=0.75,A136&lt;5.55),3.9,IF(AND(H136&lt;7.482,A136&gt;=5.55),3.45,IF(AND(B136&gt;=3.15,B136&lt;3.25,D136&lt;0.75,A136&lt;5.55),1.262,IF(AND(G136&gt;=0.446,B136&lt;3.15,B136&lt;3.25,D136&lt;0.75,A136&lt;5.55),1.1,IF(AND(G136&lt;0.408,A136&lt;5.05,B136&gt;=3.25,D136&lt;0.75,A136&lt;5.55),1.4,IF(AND(G136&gt;=0.408,A136&lt;5.05,B136&gt;=3.25,D136&lt;0.75,A136&lt;5.55),1.233,IF(AND(G136&gt;=0.676,A136&gt;=5.05,B136&gt;=3.25,D136&lt;0.75,A136&lt;5.55),1.72,IF(AND(H136&lt;9.386,A136&lt;5.85,F136&lt;2.5,H136&gt;=7.482,A136&gt;=5.55),3.5,IF(AND(H136&gt;=9.386,A136&lt;5.85,F136&lt;2.5,H136&gt;=7.482,A136&gt;=5.55),4.275,IF(AND(H136&gt;=16.284,G136&lt;0.865,F136&gt;=2.5,H136&gt;=7.482,A136&gt;=5.55),6.6,IF(AND(G136&lt;0.912,G136&gt;=0.865,F136&gt;=2.5,H136&gt;=7.482,A136&gt;=5.55),4.8,IF(AND(G136&gt;=0.912,G136&gt;=0.865,F136&gt;=2.5,H136&gt;=7.482,A136&gt;=5.55),5.175,IF(AND(A136&gt;=4.95,G136&lt;0.446,B136&lt;3.15,B136&lt;3.25,D136&lt;0.75,A136&lt;5.55),1.6,IF(AND(H136&gt;=12.974,G136&lt;0.676,A136&gt;=5.05,B136&gt;=3.25,D136&lt;0.75,A136&lt;5.55),1.3,IF(AND(D136&lt;1.45,H136&lt;13.531,A136&gt;=5.85,F136&lt;2.5,H136&gt;=7.482,A136&gt;=5.55),4.2,IF(AND(D136&gt;=1.45,H136&lt;13.531,A136&gt;=5.85,F136&lt;2.5,H136&gt;=7.482,A136&gt;=5.55),4.967,IF(AND(G136&lt;0.187,H136&gt;=13.531,A136&gt;=5.85,F136&lt;2.5,H136&gt;=7.482,A136&gt;=5.55),5,IF(AND(H136&gt;=12.675,A136&lt;4.95,G136&lt;0.446,B136&lt;3.15,B136&lt;3.25,D136&lt;0.75,A136&lt;5.55),1.5,IF(AND(H136&lt;10.826,H136&lt;12.974,G136&lt;0.676,A136&gt;=5.05,B136&gt;=3.25,D136&lt;0.75,A136&lt;5.55),1.46,IF(AND(H136&gt;=10.826,H136&lt;12.974,G136&lt;0.676,A136&gt;=5.05,B136&gt;=3.25,D136&lt;0.75,A136&lt;5.55),1.4,IF(AND(A136&lt;6.15,G136&gt;=0.187,H136&gt;=13.531,A136&gt;=5.85,F136&lt;2.5,H136&gt;=7.482,A136&gt;=5.55),4.7,IF(AND(A136&lt;6.85,B136&lt;2.95,H136&lt;16.284,G136&lt;0.865,F136&gt;=2.5,H136&gt;=7.482,A136&gt;=5.55),5.32,IF(AND(A136&gt;=6.85,B136&lt;2.95,H136&lt;16.284,G136&lt;0.865,F136&gt;=2.5,H136&gt;=7.482,A136&gt;=5.55),6.567,IF(AND(A136&lt;4.85,H136&lt;12.675,A136&lt;4.95,G136&lt;0.446,B136&lt;3.15,B136&lt;3.25,D136&lt;0.75,A136&lt;5.55),1.4,IF(AND(A136&gt;=4.85,H136&lt;12.675,A136&lt;4.95,G136&lt;0.446,B136&lt;3.15,B136&lt;3.25,D136&lt;0.75,A136&lt;5.55),1.5,IF(AND(B136&lt;3.1,A136&gt;=6.15,G136&gt;=0.187,H136&gt;=13.531,A136&gt;=5.85,F136&lt;2.5,H136&gt;=7.482,A136&gt;=5.55),4.467,IF(AND(B136&gt;=3.1,A136&gt;=6.15,G136&gt;=0.187,H136&gt;=13.531,A136&gt;=5.85,F136&lt;2.5,H136&gt;=7.482,A136&gt;=5.55),4.7,IF(AND(G136&gt;=0.379,B136&lt;3.15,B136&gt;=2.95,H136&lt;16.284,G136&lt;0.865,F136&gt;=2.5,H136&gt;=7.482,A136&gt;=5.55),5.733,IF(AND(A136&lt;6.6,B136&gt;=3.15,B136&gt;=2.95,H136&lt;16.284,G136&lt;0.865,F136&gt;=2.5,H136&gt;=7.482,A136&gt;=5.55),5.38,IF(AND(A136&lt;6.7,G136&lt;0.379,B136&lt;3.15,B136&gt;=2.95,H136&lt;16.284,G136&lt;0.865,F136&gt;=2.5,H136&gt;=7.482,A136&gt;=5.55),5.3,IF(AND(A136&gt;=6.7,G136&lt;0.379,B136&lt;3.15,B136&gt;=2.95,H136&lt;16.284,G136&lt;0.865,F136&gt;=2.5,H136&gt;=7.482,A136&gt;=5.55),5.16,IF(AND(A136&lt;7.05,A136&gt;=6.6,B136&gt;=3.15,B136&gt;=2.95,H136&lt;16.284,G136&lt;0.865,F136&gt;=2.5,H136&gt;=7.482,A136&gt;=5.55),5.78,IF(AND(A136&gt;=7.05,A136&gt;=6.6,B136&gt;=3.15,B136&gt;=2.95,H136&lt;16.284,G136&lt;0.865,F136&gt;=2.5,H136&gt;=7.482,A136&gt;=5.55),6.1,"shouldnthappen")))))))))))))))))))))))))))))))))</f>
        <v>3.45</v>
      </c>
      <c r="Q136" s="1" t="n">
        <f aca="false">IF(AND(G136&gt;=0.422,B136&lt;3.25,F136&lt;1.5),1.25,IF(AND(G136&gt;=0.082,G136&lt;0.125,F136&gt;=1.5),6.7,IF(AND(G136&lt;0.251,G136&lt;0.422,B136&lt;3.25,F136&lt;1.5),1.38,IF(AND(G136&gt;=0.251,G136&lt;0.422,B136&lt;3.25,F136&lt;1.5),1.55,IF(AND(G136&gt;=0.385,G136&lt;0.633,B136&gt;=3.25,F136&lt;1.5),1.367,IF(AND(B136&lt;3.35,G136&gt;=0.633,B136&gt;=3.25,F136&lt;1.5),1.7,IF(AND(A136&lt;5.85,G136&lt;0.082,G136&lt;0.125,F136&gt;=1.5),4.5,IF(AND(F136&gt;=2.5,D136&lt;1.6,G136&gt;=0.125,F136&gt;=1.5),5.05,IF(AND(H136&gt;=16.774,D136&gt;=1.6,G136&gt;=0.125,F136&gt;=1.5),6.4,IF(AND(D136&gt;=0.5,G136&lt;0.385,G136&lt;0.633,B136&gt;=3.25,F136&lt;1.5),1.6,IF(AND(B136&lt;3.6,B136&gt;=3.35,G136&gt;=0.633,B136&gt;=3.25,F136&lt;1.5),1.55,IF(AND(B136&gt;=3.6,B136&gt;=3.35,G136&gt;=0.633,B136&gt;=3.25,F136&lt;1.5),1.6,IF(AND(D136&lt;1.65,A136&gt;=5.85,G136&lt;0.082,G136&lt;0.125,F136&gt;=1.5),4.7,IF(AND(A136&lt;5.3,F136&lt;2.5,D136&lt;1.6,G136&gt;=0.125,F136&gt;=1.5),3.15,IF(AND(B136&gt;=3.2,H136&lt;16.774,D136&gt;=1.6,G136&gt;=0.125,F136&gt;=1.5),5.675,IF(AND(H136&lt;11.767,D136&lt;0.5,G136&lt;0.385,G136&lt;0.633,B136&gt;=3.25,F136&lt;1.5),1.5,IF(AND(H136&gt;=11.767,D136&lt;0.5,G136&lt;0.385,G136&lt;0.633,B136&gt;=3.25,F136&lt;1.5),1.367,IF(AND(H136&lt;8.367,D136&gt;=1.65,A136&gt;=5.85,G136&lt;0.082,G136&lt;0.125,F136&gt;=1.5),5.7,IF(AND(H136&gt;=8.367,D136&gt;=1.65,A136&gt;=5.85,G136&lt;0.082,G136&lt;0.125,F136&gt;=1.5),5.575,IF(AND(A136&gt;=7.1,B136&lt;3.2,H136&lt;16.774,D136&gt;=1.6,G136&gt;=0.125,F136&gt;=1.5),6.3,IF(AND(H136&gt;=15.395,B136&lt;2.85,A136&gt;=5.3,F136&lt;2.5,D136&lt;1.6,G136&gt;=0.125,F136&gt;=1.5),4.8,IF(AND(H136&lt;8.486,B136&gt;=2.85,A136&gt;=5.3,F136&lt;2.5,D136&lt;1.6,G136&gt;=0.125,F136&gt;=1.5),3.85,IF(AND(D136&gt;=2.1,A136&lt;7.1,B136&lt;3.2,H136&lt;16.774,D136&gt;=1.6,G136&gt;=0.125,F136&gt;=1.5),5.5,IF(AND(B136&gt;=2.75,H136&lt;15.395,B136&lt;2.85,A136&gt;=5.3,F136&lt;2.5,D136&lt;1.6,G136&gt;=0.125,F136&gt;=1.5),4.489,IF(AND(H136&gt;=15.168,H136&gt;=8.486,B136&gt;=2.85,A136&gt;=5.3,F136&lt;2.5,D136&lt;1.6,G136&gt;=0.125,F136&gt;=1.5),4.7,IF(AND(G136&gt;=0.519,D136&lt;2.1,A136&lt;7.1,B136&lt;3.2,H136&lt;16.774,D136&gt;=1.6,G136&gt;=0.125,F136&gt;=1.5),4.925,IF(AND(G136&gt;=0.897,B136&lt;2.75,H136&lt;15.395,B136&lt;2.85,A136&gt;=5.3,F136&lt;2.5,D136&lt;1.6,G136&gt;=0.125,F136&gt;=1.5),4.567,IF(AND(A136&lt;5.65,H136&lt;15.168,H136&gt;=8.486,B136&gt;=2.85,A136&gt;=5.3,F136&lt;2.5,D136&lt;1.6,G136&gt;=0.125,F136&gt;=1.5),4.5,IF(AND(G136&lt;0.23,G136&lt;0.519,D136&lt;2.1,A136&lt;7.1,B136&lt;3.2,H136&lt;16.774,D136&gt;=1.6,G136&gt;=0.125,F136&gt;=1.5),5,IF(AND(A136&lt;5.9,G136&lt;0.897,B136&lt;2.75,H136&lt;15.395,B136&lt;2.85,A136&gt;=5.3,F136&lt;2.5,D136&lt;1.6,G136&gt;=0.125,F136&gt;=1.5),4.1,IF(AND(A136&gt;=5.9,G136&lt;0.897,B136&lt;2.75,H136&lt;15.395,B136&lt;2.85,A136&gt;=5.3,F136&lt;2.5,D136&lt;1.6,G136&gt;=0.125,F136&gt;=1.5),4.5,IF(AND(A136&lt;6.05,A136&gt;=5.65,H136&lt;15.168,H136&gt;=8.486,B136&gt;=2.85,A136&gt;=5.3,F136&lt;2.5,D136&lt;1.6,G136&gt;=0.125,F136&gt;=1.5),4.2,IF(AND(A136&gt;=6.05,A136&gt;=5.65,H136&lt;15.168,H136&gt;=8.486,B136&gt;=2.85,A136&gt;=5.3,F136&lt;2.5,D136&lt;1.6,G136&gt;=0.125,F136&gt;=1.5),4.35,IF(AND(D136&lt;1.95,G136&gt;=0.23,G136&lt;0.519,D136&lt;2.1,A136&lt;7.1,B136&lt;3.2,H136&lt;16.774,D136&gt;=1.6,G136&gt;=0.125,F136&gt;=1.5),5.3,IF(AND(D136&gt;=1.95,G136&gt;=0.23,G136&lt;0.519,D136&lt;2.1,A136&lt;7.1,B136&lt;3.2,H136&lt;16.774,D136&gt;=1.6,G136&gt;=0.125,F136&gt;=1.5),5.2,"shouldnthappen")))))))))))))))))))))))))))))))))))</f>
        <v>5.05</v>
      </c>
      <c r="R136" s="1" t="n">
        <f aca="false">IF(AND(G136&gt;=0.901,F136&lt;1.5),1.9,IF(AND(H136&lt;5.523,D136&lt;0.35,G136&lt;0.901,F136&lt;1.5),1,IF(AND(B136&lt;3.6,D136&gt;=0.35,G136&lt;0.901,F136&lt;1.5),1.575,IF(AND(B136&gt;=3.6,D136&gt;=0.35,G136&lt;0.901,F136&lt;1.5),1.5,IF(AND(G136&gt;=0.837,D136&lt;1.15,D136&lt;1.45,F136&gt;=1.5),3,IF(AND(G136&gt;=0.66,D136&gt;=1.15,D136&lt;1.45,F136&gt;=1.5),4,IF(AND(F136&gt;=2.5,D136&lt;1.55,D136&gt;=1.45,F136&gt;=1.5),5.025,IF(AND(F136&lt;2.5,D136&gt;=1.55,D136&gt;=1.45,F136&gt;=1.5),4.933,IF(AND(B136&lt;2.45,G136&lt;0.837,D136&lt;1.15,D136&lt;1.45,F136&gt;=1.5),3.3,IF(AND(B136&gt;=2.45,G136&lt;0.837,D136&lt;1.15,D136&lt;1.45,F136&gt;=1.5),3.86,IF(AND(B136&gt;=3.05,F136&lt;2.5,D136&lt;1.55,D136&gt;=1.45,F136&gt;=1.5),4.8,IF(AND(D136&gt;=2.45,F136&gt;=2.5,D136&gt;=1.55,D136&gt;=1.45,F136&gt;=1.5),5.875,IF(AND(H136&lt;13.187,G136&lt;0.217,H136&gt;=5.523,D136&lt;0.35,G136&lt;0.901,F136&lt;1.5),1.4,IF(AND(H136&gt;=13.187,G136&lt;0.217,H136&gt;=5.523,D136&lt;0.35,G136&lt;0.901,F136&lt;1.5),1.5,IF(AND(G136&lt;0.33,G136&gt;=0.217,H136&gt;=5.523,D136&lt;0.35,G136&lt;0.901,F136&lt;1.5),1.28,IF(AND(A136&lt;6.05,D136&lt;1.35,G136&lt;0.66,D136&gt;=1.15,D136&lt;1.45,F136&gt;=1.5),4.175,IF(AND(A136&gt;=6.05,D136&lt;1.35,G136&lt;0.66,D136&gt;=1.15,D136&lt;1.45,F136&gt;=1.5),4.3,IF(AND(A136&lt;5.65,D136&gt;=1.35,G136&lt;0.66,D136&gt;=1.15,D136&lt;1.45,F136&gt;=1.5),3.9,IF(AND(A136&gt;=5.65,D136&gt;=1.35,G136&lt;0.66,D136&gt;=1.15,D136&lt;1.45,F136&gt;=1.5),4.52,IF(AND(A136&lt;6.25,B136&lt;3.05,F136&lt;2.5,D136&lt;1.55,D136&gt;=1.45,F136&gt;=1.5),4.5,IF(AND(A136&gt;=6.25,B136&lt;3.05,F136&lt;2.5,D136&lt;1.55,D136&gt;=1.45,F136&gt;=1.5),4.675,IF(AND(A136&gt;=7.25,D136&lt;2.45,F136&gt;=2.5,D136&gt;=1.55,D136&gt;=1.45,F136&gt;=1.5),6.433,IF(AND(D136&gt;=0.25,G136&gt;=0.33,G136&gt;=0.217,H136&gt;=5.523,D136&lt;0.35,G136&lt;0.901,F136&lt;1.5),1.4,IF(AND(A136&lt;6.15,A136&lt;7.25,D136&lt;2.45,F136&gt;=2.5,D136&gt;=1.55,D136&gt;=1.45,F136&gt;=1.5),5.025,IF(AND(H136&lt;6.439,D136&lt;0.25,G136&gt;=0.33,G136&gt;=0.217,H136&gt;=5.523,D136&lt;0.35,G136&lt;0.901,F136&lt;1.5),1.5,IF(AND(H136&gt;=6.439,D136&lt;0.25,G136&gt;=0.33,G136&gt;=0.217,H136&gt;=5.523,D136&lt;0.35,G136&lt;0.901,F136&lt;1.5),1.38,IF(AND(H136&gt;=13.711,A136&gt;=6.15,A136&lt;7.25,D136&lt;2.45,F136&gt;=2.5,D136&gt;=1.55,D136&gt;=1.45,F136&gt;=1.5),5.68,IF(AND(B136&gt;=3.3,H136&lt;13.711,A136&gt;=6.15,A136&lt;7.25,D136&lt;2.45,F136&gt;=2.5,D136&gt;=1.55,D136&gt;=1.45,F136&gt;=1.5),5.6,IF(AND(G136&lt;0.093,B136&lt;3.3,H136&lt;13.711,A136&gt;=6.15,A136&lt;7.25,D136&lt;2.45,F136&gt;=2.5,D136&gt;=1.55,D136&gt;=1.45,F136&gt;=1.5),5.56,IF(AND(D136&lt;1.95,G136&gt;=0.093,B136&lt;3.3,H136&lt;13.711,A136&gt;=6.15,A136&lt;7.25,D136&lt;2.45,F136&gt;=2.5,D136&gt;=1.55,D136&gt;=1.45,F136&gt;=1.5),5.3,IF(AND(B136&lt;3.15,D136&gt;=1.95,G136&gt;=0.093,B136&lt;3.3,H136&lt;13.711,A136&gt;=6.15,A136&lt;7.25,D136&lt;2.45,F136&gt;=2.5,D136&gt;=1.55,D136&gt;=1.45,F136&gt;=1.5),5.1,IF(AND(B136&gt;=3.15,D136&gt;=1.95,G136&gt;=0.093,B136&lt;3.3,H136&lt;13.711,A136&gt;=6.15,A136&lt;7.25,D136&lt;2.45,F136&gt;=2.5,D136&gt;=1.55,D136&gt;=1.45,F136&gt;=1.5),5.15,"shouldnthappen"))))))))))))))))))))))))))))))))</f>
        <v>5.025</v>
      </c>
      <c r="S136" s="1" t="n">
        <f aca="false">IF(AND(G136&gt;=0.859,D136&gt;=0.35,F136&lt;1.5),1.9,IF(AND(D136&lt;1.75,F136&gt;=2.5,F136&gt;=1.5),4.867,IF(AND(H136&lt;8.42,A136&lt;5.05,D136&lt;0.35,F136&lt;1.5),1.42,IF(AND(H136&gt;=14.877,A136&gt;=5.05,D136&lt;0.35,F136&lt;1.5),1.3,IF(AND(B136&lt;3.35,G136&lt;0.859,D136&gt;=0.35,F136&lt;1.5),1.7,IF(AND(B136&gt;=3.35,G136&lt;0.859,D136&gt;=0.35,F136&lt;1.5),1.5,IF(AND(A136&gt;=6.05,B136&lt;2.75,F136&lt;2.5,F136&gt;=1.5),4.733,IF(AND(G136&gt;=0.68,B136&gt;=2.75,F136&lt;2.5,F136&gt;=1.5),4.025,IF(AND(H136&gt;=16.284,D136&gt;=1.75,F136&gt;=2.5,F136&gt;=1.5),6.6,IF(AND(A136&lt;4.35,H136&gt;=8.42,A136&lt;5.05,D136&lt;0.35,F136&lt;1.5),1.1,IF(AND(G136&gt;=0.948,H136&lt;14.877,A136&gt;=5.05,D136&lt;0.35,F136&lt;1.5),1.7,IF(AND(A136&lt;5.3,A136&lt;6.05,B136&lt;2.75,F136&lt;2.5,F136&gt;=1.5),3,IF(AND(H136&gt;=15.168,G136&lt;0.68,B136&gt;=2.75,F136&lt;2.5,F136&gt;=1.5),4.75,IF(AND(H136&gt;=14.005,A136&gt;=4.35,H136&gt;=8.42,A136&lt;5.05,D136&lt;0.35,F136&lt;1.5),1.375,IF(AND(A136&gt;=5.55,G136&lt;0.948,H136&lt;14.877,A136&gt;=5.05,D136&lt;0.35,F136&lt;1.5),1.7,IF(AND(H136&lt;12.363,A136&gt;=5.3,A136&lt;6.05,B136&lt;2.75,F136&lt;2.5,F136&gt;=1.5),3.825,IF(AND(H136&gt;=12.363,A136&gt;=5.3,A136&lt;6.05,B136&lt;2.75,F136&lt;2.5,F136&gt;=1.5),4.033,IF(AND(H136&gt;=14.508,H136&lt;15.168,G136&lt;0.68,B136&gt;=2.75,F136&lt;2.5,F136&gt;=1.5),4.2,IF(AND(D136&gt;=2.35,D136&gt;=2.2,H136&lt;16.284,D136&gt;=1.75,F136&gt;=2.5,F136&gt;=1.5),5.267,IF(AND(G136&lt;0.231,H136&lt;14.005,A136&gt;=4.35,H136&gt;=8.42,A136&lt;5.05,D136&lt;0.35,F136&lt;1.5),1.4,IF(AND(H136&gt;=14.494,A136&lt;5.55,G136&lt;0.948,H136&lt;14.877,A136&gt;=5.05,D136&lt;0.35,F136&lt;1.5),1.6,IF(AND(A136&lt;6.1,H136&lt;14.508,H136&lt;15.168,G136&lt;0.68,B136&gt;=2.75,F136&lt;2.5,F136&gt;=1.5),4.5,IF(AND(A136&lt;6.1,H136&lt;11.8,D136&lt;2.2,H136&lt;16.284,D136&gt;=1.75,F136&gt;=2.5,F136&gt;=1.5),4.95,IF(AND(A136&gt;=6.1,H136&lt;11.8,D136&lt;2.2,H136&lt;16.284,D136&gt;=1.75,F136&gt;=2.5,F136&gt;=1.5),5.333,IF(AND(B136&lt;2.75,H136&gt;=11.8,D136&lt;2.2,H136&lt;16.284,D136&gt;=1.75,F136&gt;=2.5,F136&gt;=1.5),5.1,IF(AND(B136&gt;=3.15,D136&lt;2.35,D136&gt;=2.2,H136&lt;16.284,D136&gt;=1.75,F136&gt;=2.5,F136&gt;=1.5),5.5,IF(AND(B136&gt;=3.35,G136&gt;=0.231,H136&lt;14.005,A136&gt;=4.35,H136&gt;=8.42,A136&lt;5.05,D136&lt;0.35,F136&lt;1.5),1.3,IF(AND(H136&lt;13.869,H136&lt;14.494,A136&lt;5.55,G136&lt;0.948,H136&lt;14.877,A136&gt;=5.05,D136&lt;0.35,F136&lt;1.5),1.5,IF(AND(H136&gt;=13.869,H136&lt;14.494,A136&lt;5.55,G136&lt;0.948,H136&lt;14.877,A136&gt;=5.05,D136&lt;0.35,F136&lt;1.5),1.4,IF(AND(G136&lt;0.636,A136&gt;=6.1,H136&lt;14.508,H136&lt;15.168,G136&lt;0.68,B136&gt;=2.75,F136&lt;2.5,F136&gt;=1.5),4.68,IF(AND(G136&gt;=0.636,A136&gt;=6.1,H136&lt;14.508,H136&lt;15.168,G136&lt;0.68,B136&gt;=2.75,F136&lt;2.5,F136&gt;=1.5),4.4,IF(AND(B136&lt;2.85,B136&gt;=2.75,H136&gt;=11.8,D136&lt;2.2,H136&lt;16.284,D136&gt;=1.75,F136&gt;=2.5,F136&gt;=1.5),6.7,IF(AND(H136&lt;10.626,B136&lt;3.15,D136&lt;2.35,D136&gt;=2.2,H136&lt;16.284,D136&gt;=1.75,F136&gt;=2.5,F136&gt;=1.5),5.1,IF(AND(H136&gt;=10.626,B136&lt;3.15,D136&lt;2.35,D136&gt;=2.2,H136&lt;16.284,D136&gt;=1.75,F136&gt;=2.5,F136&gt;=1.5),5.2,IF(AND(G136&lt;0.378,B136&lt;3.35,G136&gt;=0.231,H136&lt;14.005,A136&gt;=4.35,H136&gt;=8.42,A136&lt;5.05,D136&lt;0.35,F136&lt;1.5),1.2,IF(AND(G136&gt;=0.378,B136&lt;3.35,G136&gt;=0.231,H136&lt;14.005,A136&gt;=4.35,H136&gt;=8.42,A136&lt;5.05,D136&lt;0.35,F136&lt;1.5),1.3,IF(AND(A136&lt;6.2,B136&gt;=2.85,B136&gt;=2.75,H136&gt;=11.8,D136&lt;2.2,H136&lt;16.284,D136&gt;=1.75,F136&gt;=2.5,F136&gt;=1.5),4.9,IF(AND(G136&lt;0.388,A136&gt;=6.2,B136&gt;=2.85,B136&gt;=2.75,H136&gt;=11.8,D136&lt;2.2,H136&lt;16.284,D136&gt;=1.75,F136&gt;=2.5,F136&gt;=1.5),5.52,IF(AND(G136&gt;=0.388,A136&gt;=6.2,B136&gt;=2.85,B136&gt;=2.75,H136&gt;=11.8,D136&lt;2.2,H136&lt;16.284,D136&gt;=1.75,F136&gt;=2.5,F136&gt;=1.5),5.7,"shouldnthappen")))))))))))))))))))))))))))))))))))))))</f>
        <v>4.867</v>
      </c>
      <c r="T136" s="1" t="n">
        <f aca="false">IF(AND(D136&gt;=0.8,A136&lt;5.45),3.7,IF(AND(D136&gt;=0.35,D136&lt;0.8,A136&lt;5.45),1.56,IF(AND(G136&lt;0.164,F136&lt;2.5,A136&gt;=5.45),1.6,IF(AND(H136&gt;=16.718,F136&gt;=2.5,A136&gt;=5.45),6.4,IF(AND(G136&gt;=0.719,H136&lt;16.718,F136&gt;=2.5,A136&gt;=5.45),5.05,IF(AND(A136&lt;4.35,A136&lt;5.05,D136&lt;0.35,D136&lt;0.8,A136&lt;5.45),1.1,IF(AND(H136&gt;=14.494,A136&gt;=5.05,D136&lt;0.35,D136&lt;0.8,A136&lt;5.45),1.6,IF(AND(G136&lt;0.338,D136&lt;1.25,G136&gt;=0.164,F136&lt;2.5,A136&gt;=5.45),4.1,IF(AND(H136&lt;8.397,D136&gt;=1.25,G136&gt;=0.164,F136&lt;2.5,A136&gt;=5.45),4,IF(AND(H136&lt;11.031,H136&lt;14.494,A136&gt;=5.05,D136&lt;0.35,D136&lt;0.8,A136&lt;5.45),1.5,IF(AND(H136&gt;=11.031,H136&lt;14.494,A136&gt;=5.05,D136&lt;0.35,D136&lt;0.8,A136&lt;5.45),1.44,IF(AND(B136&lt;2.65,H136&gt;=8.397,D136&gt;=1.25,G136&gt;=0.164,F136&lt;2.5,A136&gt;=5.45),4.767,IF(AND(H136&lt;7.388,G136&lt;0.487,G136&lt;0.719,H136&lt;16.718,F136&gt;=2.5,A136&gt;=5.45),5.067,IF(AND(G136&lt;0.533,G136&gt;=0.487,G136&lt;0.719,H136&lt;16.718,F136&gt;=2.5,A136&gt;=5.45),5.8,IF(AND(G136&gt;=0.533,G136&gt;=0.487,G136&lt;0.719,H136&lt;16.718,F136&gt;=2.5,A136&gt;=5.45),5.86,IF(AND(B136&lt;3.25,A136&gt;=4.95,A136&gt;=4.35,A136&lt;5.05,D136&lt;0.35,D136&lt;0.8,A136&lt;5.45),1.2,IF(AND(A136&lt;5.6,H136&lt;11.218,G136&gt;=0.338,D136&lt;1.25,G136&gt;=0.164,F136&lt;2.5,A136&gt;=5.45),3.7,IF(AND(A136&gt;=5.6,H136&lt;11.218,G136&gt;=0.338,D136&lt;1.25,G136&gt;=0.164,F136&lt;2.5,A136&gt;=5.45),3.5,IF(AND(H136&lt;12.668,H136&gt;=11.218,G136&gt;=0.338,D136&lt;1.25,G136&gt;=0.164,F136&lt;2.5,A136&gt;=5.45),3.9,IF(AND(H136&gt;=12.668,H136&gt;=11.218,G136&gt;=0.338,D136&lt;1.25,G136&gt;=0.164,F136&lt;2.5,A136&gt;=5.45),4,IF(AND(H136&gt;=15.705,B136&gt;=2.65,H136&gt;=8.397,D136&gt;=1.25,G136&gt;=0.164,F136&lt;2.5,A136&gt;=5.45),4.8,IF(AND(B136&lt;2.75,H136&gt;=7.388,G136&lt;0.487,G136&lt;0.719,H136&lt;16.718,F136&gt;=2.5,A136&gt;=5.45),5.26,IF(AND(B136&lt;2.95,A136&lt;4.5,A136&lt;4.95,A136&gt;=4.35,A136&lt;5.05,D136&lt;0.35,D136&lt;0.8,A136&lt;5.45),1.4,IF(AND(B136&gt;=2.95,A136&lt;4.5,A136&lt;4.95,A136&gt;=4.35,A136&lt;5.05,D136&lt;0.35,D136&lt;0.8,A136&lt;5.45),1.3,IF(AND(H136&gt;=13.924,A136&gt;=4.5,A136&lt;4.95,A136&gt;=4.35,A136&lt;5.05,D136&lt;0.35,D136&lt;0.8,A136&lt;5.45),1.5,IF(AND(G136&lt;0.252,B136&gt;=3.25,A136&gt;=4.95,A136&gt;=4.35,A136&lt;5.05,D136&lt;0.35,D136&lt;0.8,A136&lt;5.45),1.4,IF(AND(G136&gt;=0.252,B136&gt;=3.25,A136&gt;=4.95,A136&gt;=4.35,A136&lt;5.05,D136&lt;0.35,D136&lt;0.8,A136&lt;5.45),1.32,IF(AND(G136&gt;=0.473,H136&lt;15.705,B136&gt;=2.65,H136&gt;=8.397,D136&gt;=1.25,G136&gt;=0.164,F136&lt;2.5,A136&gt;=5.45),4.7,IF(AND(B136&gt;=3.15,B136&gt;=2.75,H136&gt;=7.388,G136&lt;0.487,G136&lt;0.719,H136&lt;16.718,F136&gt;=2.5,A136&gt;=5.45),5.7,IF(AND(B136&lt;3.15,H136&lt;13.924,A136&gt;=4.5,A136&lt;4.95,A136&gt;=4.35,A136&lt;5.05,D136&lt;0.35,D136&lt;0.8,A136&lt;5.45),1.433,IF(AND(B136&gt;=3.15,H136&lt;13.924,A136&gt;=4.5,A136&lt;4.95,A136&gt;=4.35,A136&lt;5.05,D136&lt;0.35,D136&lt;0.8,A136&lt;5.45),1.4,IF(AND(H136&gt;=14.81,G136&lt;0.473,H136&lt;15.705,B136&gt;=2.65,H136&gt;=8.397,D136&gt;=1.25,G136&gt;=0.164,F136&lt;2.5,A136&gt;=5.45),4.2,IF(AND(A136&lt;6.65,B136&lt;3.15,B136&gt;=2.75,H136&gt;=7.388,G136&lt;0.487,G136&lt;0.719,H136&lt;16.718,F136&gt;=2.5,A136&gt;=5.45),5.6,IF(AND(A136&gt;=6.65,B136&lt;3.15,B136&gt;=2.75,H136&gt;=7.388,G136&lt;0.487,G136&lt;0.719,H136&lt;16.718,F136&gt;=2.5,A136&gt;=5.45),5.4,IF(AND(A136&lt;6.15,H136&lt;14.81,G136&lt;0.473,H136&lt;15.705,B136&gt;=2.65,H136&gt;=8.397,D136&gt;=1.25,G136&gt;=0.164,F136&lt;2.5,A136&gt;=5.45),4.5,IF(AND(A136&gt;=6.15,H136&lt;14.81,G136&lt;0.473,H136&lt;15.705,B136&gt;=2.65,H136&gt;=8.397,D136&gt;=1.25,G136&gt;=0.164,F136&lt;2.5,A136&gt;=5.45),4.4,"shouldnthappen"))))))))))))))))))))))))))))))))))))</f>
        <v>5.067</v>
      </c>
      <c r="U136" s="1" t="n">
        <f aca="false">IF(AND(G136&gt;=0.934,F136&lt;1.5),1.7,IF(AND(D136&lt;0.15,D136&lt;0.25,G136&lt;0.934,F136&lt;1.5),1.38,IF(AND(H136&gt;=14.379,D136&gt;=0.25,G136&lt;0.934,F136&lt;1.5),1.7,IF(AND(A136&lt;5.3,D136&lt;1.35,F136&lt;2.5,F136&gt;=1.5),3.15,IF(AND(H136&lt;7.148,D136&gt;=1.35,F136&lt;2.5,F136&gt;=1.5),3.9,IF(AND(G136&lt;0.352,A136&lt;6.15,F136&gt;=2.5,F136&gt;=1.5),4.5,IF(AND(G136&gt;=0.352,A136&lt;6.15,F136&gt;=2.5,F136&gt;=1.5),4.92,IF(AND(B136&lt;2.85,A136&gt;=6.15,F136&gt;=2.5,F136&gt;=1.5),6.2,IF(AND(D136&gt;=0.45,H136&lt;14.379,D136&gt;=0.25,G136&lt;0.934,F136&lt;1.5),1.65,IF(AND(G136&gt;=0.857,A136&gt;=5.3,D136&lt;1.35,F136&lt;2.5,F136&gt;=1.5),4.3,IF(AND(A136&gt;=7.25,B136&gt;=2.85,A136&gt;=6.15,F136&gt;=2.5,F136&gt;=1.5),6.425,IF(AND(H136&lt;9.499,A136&lt;5.05,D136&gt;=0.15,D136&lt;0.25,G136&lt;0.934,F136&lt;1.5),1.4,IF(AND(A136&gt;=5.45,A136&gt;=5.05,D136&gt;=0.15,D136&lt;0.25,G136&lt;0.934,F136&lt;1.5),1.3,IF(AND(B136&gt;=4.15,D136&lt;0.45,H136&lt;14.379,D136&gt;=0.25,G136&lt;0.934,F136&lt;1.5),1.5,IF(AND(A136&gt;=5.75,G136&lt;0.857,A136&gt;=5.3,D136&lt;1.35,F136&lt;2.5,F136&gt;=1.5),4.02,IF(AND(A136&lt;6.65,G136&lt;0.333,H136&gt;=7.148,D136&gt;=1.35,F136&lt;2.5,F136&gt;=1.5),4.475,IF(AND(A136&gt;=6.65,G136&lt;0.333,H136&gt;=7.148,D136&gt;=1.35,F136&lt;2.5,F136&gt;=1.5),4.8,IF(AND(D136&gt;=1.45,G136&gt;=0.333,H136&gt;=7.148,D136&gt;=1.35,F136&lt;2.5,F136&gt;=1.5),4.85,IF(AND(G136&gt;=0.861,A136&lt;7.25,B136&gt;=2.85,A136&gt;=6.15,F136&gt;=2.5,F136&gt;=1.5),5.2,IF(AND(G136&lt;0.571,H136&gt;=9.499,A136&lt;5.05,D136&gt;=0.15,D136&lt;0.25,G136&lt;0.934,F136&lt;1.5),1.2,IF(AND(G136&gt;=0.571,H136&gt;=9.499,A136&lt;5.05,D136&gt;=0.15,D136&lt;0.25,G136&lt;0.934,F136&lt;1.5),1.3,IF(AND(H136&lt;9.283,A136&lt;5.45,A136&gt;=5.05,D136&gt;=0.15,D136&lt;0.25,G136&lt;0.934,F136&lt;1.5),1.5,IF(AND(H136&gt;=9.283,A136&lt;5.45,A136&gt;=5.05,D136&gt;=0.15,D136&lt;0.25,G136&lt;0.934,F136&lt;1.5),1.425,IF(AND(A136&lt;4.9,B136&lt;4.15,D136&lt;0.45,H136&lt;14.379,D136&gt;=0.25,G136&lt;0.934,F136&lt;1.5),1.4,IF(AND(A136&gt;=4.9,B136&lt;4.15,D136&lt;0.45,H136&lt;14.379,D136&gt;=0.25,G136&lt;0.934,F136&lt;1.5),1.325,IF(AND(G136&lt;0.572,A136&lt;5.75,G136&lt;0.857,A136&gt;=5.3,D136&lt;1.35,F136&lt;2.5,F136&gt;=1.5),3.65,IF(AND(G136&gt;=0.572,A136&lt;5.75,G136&lt;0.857,A136&gt;=5.3,D136&lt;1.35,F136&lt;2.5,F136&gt;=1.5),3.9,IF(AND(A136&lt;6.75,D136&lt;1.45,G136&gt;=0.333,H136&gt;=7.148,D136&gt;=1.35,F136&lt;2.5,F136&gt;=1.5),4.4,IF(AND(A136&gt;=6.75,D136&lt;1.45,G136&gt;=0.333,H136&gt;=7.148,D136&gt;=1.35,F136&lt;2.5,F136&gt;=1.5),4.78,IF(AND(A136&lt;6.6,B136&lt;3.25,G136&lt;0.861,A136&lt;7.25,B136&gt;=2.85,A136&gt;=6.15,F136&gt;=2.5,F136&gt;=1.5),5.333,IF(AND(H136&lt;11.461,B136&gt;=3.25,G136&lt;0.861,A136&lt;7.25,B136&gt;=2.85,A136&gt;=6.15,F136&gt;=2.5,F136&gt;=1.5),6.025,IF(AND(H136&gt;=11.461,B136&gt;=3.25,G136&lt;0.861,A136&lt;7.25,B136&gt;=2.85,A136&gt;=6.15,F136&gt;=2.5,F136&gt;=1.5),5.667,IF(AND(H136&gt;=14.564,A136&gt;=6.6,B136&lt;3.25,G136&lt;0.861,A136&lt;7.25,B136&gt;=2.85,A136&gt;=6.15,F136&gt;=2.5,F136&gt;=1.5),5.4,IF(AND(D136&gt;=2.35,H136&lt;14.564,A136&gt;=6.6,B136&lt;3.25,G136&lt;0.861,A136&lt;7.25,B136&gt;=2.85,A136&gt;=6.15,F136&gt;=2.5,F136&gt;=1.5),5.6,IF(AND(A136&lt;6.85,D136&lt;2.35,H136&lt;14.564,A136&gt;=6.6,B136&lt;3.25,G136&lt;0.861,A136&lt;7.25,B136&gt;=2.85,A136&gt;=6.15,F136&gt;=2.5,F136&gt;=1.5),5.9,IF(AND(A136&gt;=6.85,D136&lt;2.35,H136&lt;14.564,A136&gt;=6.6,B136&lt;3.25,G136&lt;0.861,A136&lt;7.25,B136&gt;=2.85,A136&gt;=6.15,F136&gt;=2.5,F136&gt;=1.5),5.78,"shouldnthappen"))))))))))))))))))))))))))))))))))))</f>
        <v>6.2</v>
      </c>
      <c r="V136" s="1" t="n">
        <f aca="false">IF(AND(H136&lt;5.748,A136&lt;5.05,D136&lt;0.75),1,IF(AND(B136&lt;3.15,H136&gt;=5.748,A136&lt;5.05,D136&lt;0.75),1.475,IF(AND(G136&gt;=0.801,D136&lt;0.25,A136&gt;=5.05,D136&lt;0.75),1.7,IF(AND(D136&gt;=0.45,D136&gt;=0.25,A136&gt;=5.05,D136&lt;0.75),1.7,IF(AND(B136&lt;2.35,F136&lt;2.5,B136&lt;2.75,D136&gt;=0.75),4.16,IF(AND(D136&lt;1.75,F136&gt;=2.5,B136&lt;2.75,D136&gt;=0.75),4.875,IF(AND(D136&gt;=1.75,F136&gt;=2.5,B136&lt;2.75,D136&gt;=0.75),5.333,IF(AND(H136&gt;=16.284,D136&gt;=1.55,B136&gt;=2.75,D136&gt;=0.75),6.6,IF(AND(H136&gt;=14.144,B136&gt;=3.15,H136&gt;=5.748,A136&lt;5.05,D136&lt;0.75),1.3,IF(AND(A136&lt;5.45,G136&lt;0.801,D136&lt;0.25,A136&gt;=5.05,D136&lt;0.75),1.5,IF(AND(A136&gt;=5.45,G136&lt;0.801,D136&lt;0.25,A136&gt;=5.05,D136&lt;0.75),1.34,IF(AND(B136&lt;3.75,D136&lt;0.45,D136&gt;=0.25,A136&gt;=5.05,D136&lt;0.75),1.467,IF(AND(B136&gt;=3.75,D136&lt;0.45,D136&gt;=0.25,A136&gt;=5.05,D136&lt;0.75),1.767,IF(AND(G136&gt;=0.896,B136&gt;=2.35,F136&lt;2.5,B136&lt;2.75,D136&gt;=0.75),4.9,IF(AND(H136&lt;15.504,D136&lt;1.35,D136&lt;1.55,B136&gt;=2.75,D136&gt;=0.75),4.2,IF(AND(H136&gt;=15.504,D136&lt;1.35,D136&lt;1.55,B136&gt;=2.75,D136&gt;=0.75),4.6,IF(AND(H136&lt;9.767,D136&gt;=1.35,D136&lt;1.55,B136&gt;=2.75,D136&gt;=0.75),5.1,IF(AND(A136&lt;4.5,H136&lt;14.144,B136&gt;=3.15,H136&gt;=5.748,A136&lt;5.05,D136&lt;0.75),1.3,IF(AND(A136&gt;=4.5,H136&lt;14.144,B136&gt;=3.15,H136&gt;=5.748,A136&lt;5.05,D136&lt;0.75),1.4,IF(AND(D136&gt;=1.15,G136&lt;0.896,B136&gt;=2.35,F136&lt;2.5,B136&lt;2.75,D136&gt;=0.75),4.04,IF(AND(B136&lt;2.9,H136&gt;=9.767,D136&gt;=1.35,D136&lt;1.55,B136&gt;=2.75,D136&gt;=0.75),4.8,IF(AND(D136&lt;1.7,A136&gt;=7.05,H136&lt;16.284,D136&gt;=1.55,B136&gt;=2.75,D136&gt;=0.75),5.8,IF(AND(D136&gt;=1.7,A136&gt;=7.05,H136&lt;16.284,D136&gt;=1.55,B136&gt;=2.75,D136&gt;=0.75),6.3,IF(AND(B136&lt;2.45,D136&lt;1.15,G136&lt;0.896,B136&gt;=2.35,F136&lt;2.5,B136&lt;2.75,D136&gt;=0.75),3.767,IF(AND(B136&gt;=2.45,D136&lt;1.15,G136&lt;0.896,B136&gt;=2.35,F136&lt;2.5,B136&lt;2.75,D136&gt;=0.75),3.167,IF(AND(B136&gt;=3.15,B136&gt;=2.9,H136&gt;=9.767,D136&gt;=1.35,D136&lt;1.55,B136&gt;=2.75,D136&gt;=0.75),4.7,IF(AND(D136&lt;1.9,D136&lt;2.05,A136&lt;7.05,H136&lt;16.284,D136&gt;=1.55,B136&gt;=2.75,D136&gt;=0.75),4.82,IF(AND(D136&gt;=1.9,D136&lt;2.05,A136&lt;7.05,H136&lt;16.284,D136&gt;=1.55,B136&gt;=2.75,D136&gt;=0.75),5.067,IF(AND(H136&lt;12.721,B136&lt;3.15,B136&gt;=2.9,H136&gt;=9.767,D136&gt;=1.35,D136&lt;1.55,B136&gt;=2.75,D136&gt;=0.75),4.5,IF(AND(H136&gt;=12.721,B136&lt;3.15,B136&gt;=2.9,H136&gt;=9.767,D136&gt;=1.35,D136&lt;1.55,B136&gt;=2.75,D136&gt;=0.75),4.433,IF(AND(H136&lt;9.525,G136&lt;0.364,D136&gt;=2.05,A136&lt;7.05,H136&lt;16.284,D136&gt;=1.55,B136&gt;=2.75,D136&gt;=0.75),5.1,IF(AND(A136&lt;6.25,G136&gt;=0.364,D136&gt;=2.05,A136&lt;7.05,H136&lt;16.284,D136&gt;=1.55,B136&gt;=2.75,D136&gt;=0.75),5.4,IF(AND(H136&lt;10.898,H136&gt;=9.525,G136&lt;0.364,D136&gt;=2.05,A136&lt;7.05,H136&lt;16.284,D136&gt;=1.55,B136&gt;=2.75,D136&gt;=0.75),5.6,IF(AND(H136&lt;8.711,A136&gt;=6.25,G136&gt;=0.364,D136&gt;=2.05,A136&lt;7.05,H136&lt;16.284,D136&gt;=1.55,B136&gt;=2.75,D136&gt;=0.75),5.7,IF(AND(H136&gt;=8.711,A136&gt;=6.25,G136&gt;=0.364,D136&gt;=2.05,A136&lt;7.05,H136&lt;16.284,D136&gt;=1.55,B136&gt;=2.75,D136&gt;=0.75),5.84,IF(AND(D136&lt;2.2,H136&gt;=10.898,H136&gt;=9.525,G136&lt;0.364,D136&gt;=2.05,A136&lt;7.05,H136&lt;16.284,D136&gt;=1.55,B136&gt;=2.75,D136&gt;=0.75),5.4,IF(AND(D136&gt;=2.2,H136&gt;=10.898,H136&gt;=9.525,G136&lt;0.364,D136&gt;=2.05,A136&lt;7.05,H136&lt;16.284,D136&gt;=1.55,B136&gt;=2.75,D136&gt;=0.75),5.3,"shouldnthappen")))))))))))))))))))))))))))))))))))))</f>
        <v>5.1</v>
      </c>
      <c r="W136" s="1" t="n">
        <f aca="false">IF(AND(H136&lt;6.926,D136&gt;=0.35,D136&lt;0.8),1.9,IF(AND(H136&gt;=6.926,D136&gt;=0.35,D136&lt;0.8),1.533,IF(AND(H136&lt;13.492,A136&lt;4.75,D136&lt;0.35,D136&lt;0.8),1.1,IF(AND(H136&gt;=13.492,A136&lt;4.75,D136&lt;0.35,D136&lt;0.8),1.375,IF(AND(B136&lt;2.75,A136&gt;=5.85,F136&lt;2.5,D136&gt;=0.8),4.833,IF(AND(B136&lt;3.3,A136&gt;=7.05,F136&gt;=2.5,D136&gt;=0.8),5.8,IF(AND(B136&gt;=3.3,A136&gt;=7.05,F136&gt;=2.5,D136&gt;=0.8),6.325,IF(AND(D136&gt;=0.25,A136&lt;5.05,A136&gt;=4.75,D136&lt;0.35,D136&lt;0.8),1.3,IF(AND(B136&lt;3.6,A136&gt;=5.05,A136&gt;=4.75,D136&lt;0.35,D136&lt;0.8),1.4,IF(AND(H136&lt;10.194,G136&lt;0.412,A136&lt;5.85,F136&lt;2.5,D136&gt;=0.8),4.133,IF(AND(H136&gt;=10.194,G136&lt;0.412,A136&lt;5.85,F136&lt;2.5,D136&gt;=0.8),4.5,IF(AND(A136&lt;5.35,G136&gt;=0.412,A136&lt;5.85,F136&lt;2.5,D136&gt;=0.8),3.15,IF(AND(A136&lt;6.2,B136&gt;=2.75,A136&gt;=5.85,F136&lt;2.5,D136&gt;=0.8),4.3,IF(AND(H136&lt;5.767,A136&lt;6.2,A136&lt;7.05,F136&gt;=2.5,D136&gt;=0.8),4.5,IF(AND(G136&gt;=0.861,A136&gt;=6.2,A136&lt;7.05,F136&gt;=2.5,D136&gt;=0.8),5.2,IF(AND(B136&lt;3.15,D136&lt;0.25,A136&lt;5.05,A136&gt;=4.75,D136&lt;0.35,D136&lt;0.8),1.55,IF(AND(A136&lt;5.45,B136&gt;=3.6,A136&gt;=5.05,A136&gt;=4.75,D136&lt;0.35,D136&lt;0.8),1.5,IF(AND(A136&gt;=5.45,B136&gt;=3.6,A136&gt;=5.05,A136&gt;=4.75,D136&lt;0.35,D136&lt;0.8),1.4,IF(AND(G136&gt;=0.772,A136&gt;=5.35,G136&gt;=0.412,A136&lt;5.85,F136&lt;2.5,D136&gt;=0.8),3.9,IF(AND(D136&gt;=1.45,A136&gt;=6.2,B136&gt;=2.75,A136&gt;=5.85,F136&lt;2.5,D136&gt;=0.8),4.775,IF(AND(G136&lt;0.5,H136&gt;=5.767,A136&lt;6.2,A136&lt;7.05,F136&gt;=2.5,D136&gt;=0.8),5.1,IF(AND(G136&gt;=0.5,H136&gt;=5.767,A136&lt;6.2,A136&lt;7.05,F136&gt;=2.5,D136&gt;=0.8),4.95,IF(AND(B136&gt;=3.25,G136&lt;0.861,A136&gt;=6.2,A136&lt;7.05,F136&gt;=2.5,D136&gt;=0.8),5.75,IF(AND(A136&lt;4.95,B136&gt;=3.15,D136&lt;0.25,A136&lt;5.05,A136&gt;=4.75,D136&lt;0.35,D136&lt;0.8),1.4,IF(AND(A136&lt;5.65,G136&lt;0.772,A136&gt;=5.35,G136&gt;=0.412,A136&lt;5.85,F136&lt;2.5,D136&gt;=0.8),3.6,IF(AND(A136&gt;=5.65,G136&lt;0.772,A136&gt;=5.35,G136&gt;=0.412,A136&lt;5.85,F136&lt;2.5,D136&gt;=0.8),3.5,IF(AND(B136&gt;=3.15,D136&lt;1.45,A136&gt;=6.2,B136&gt;=2.75,A136&gt;=5.85,F136&lt;2.5,D136&gt;=0.8),4.7,IF(AND(A136&gt;=6.65,B136&lt;3.25,G136&lt;0.861,A136&gt;=6.2,A136&lt;7.05,F136&gt;=2.5,D136&gt;=0.8),5.567,IF(AND(H136&lt;9.499,A136&gt;=4.95,B136&gt;=3.15,D136&lt;0.25,A136&lt;5.05,A136&gt;=4.75,D136&lt;0.35,D136&lt;0.8),1.4,IF(AND(H136&gt;=9.499,A136&gt;=4.95,B136&gt;=3.15,D136&lt;0.25,A136&lt;5.05,A136&gt;=4.75,D136&lt;0.35,D136&lt;0.8),1.2,IF(AND(G136&lt;0.765,B136&lt;3.15,D136&lt;1.45,A136&gt;=6.2,B136&gt;=2.75,A136&gt;=5.85,F136&lt;2.5,D136&gt;=0.8),4.4,IF(AND(G136&gt;=0.765,B136&lt;3.15,D136&lt;1.45,A136&gt;=6.2,B136&gt;=2.75,A136&gt;=5.85,F136&lt;2.5,D136&gt;=0.8),4.6,IF(AND(H136&lt;10.667,A136&lt;6.65,B136&lt;3.25,G136&lt;0.861,A136&gt;=6.2,A136&lt;7.05,F136&gt;=2.5,D136&gt;=0.8),5.167,IF(AND(G136&lt;0.627,H136&gt;=10.667,A136&lt;6.65,B136&lt;3.25,G136&lt;0.861,A136&gt;=6.2,A136&lt;7.05,F136&gt;=2.5,D136&gt;=0.8),5.64,IF(AND(G136&gt;=0.627,H136&gt;=10.667,A136&lt;6.65,B136&lt;3.25,G136&lt;0.861,A136&gt;=6.2,A136&lt;7.05,F136&gt;=2.5,D136&gt;=0.8),5.1,"shouldnthappen")))))))))))))))))))))))))))))))))))</f>
        <v>5.167</v>
      </c>
      <c r="X136" s="1" t="n">
        <f aca="false">IF(AND(B136&lt;3.05,H136&lt;6.697,A136&lt;5.45),4.1,IF(AND(B136&gt;=3.05,H136&lt;6.697,A136&lt;5.45),1.48,IF(AND(D136&lt;0.7,A136&lt;5.9,A136&gt;=5.45),1.4,IF(AND(A136&lt;4.35,B136&lt;3.3,H136&gt;=6.697,A136&lt;5.45),1.1,IF(AND(G136&lt;0.372,D136&gt;=0.7,A136&lt;5.9,A136&gt;=5.45),4.36,IF(AND(A136&gt;=4.9,A136&gt;=4.35,B136&lt;3.3,H136&gt;=6.697,A136&lt;5.45),1.6,IF(AND(H136&gt;=14.171,A136&lt;5.15,B136&gt;=3.3,H136&gt;=6.697,A136&lt;5.45),1.6,IF(AND(G136&lt;0.451,A136&gt;=5.15,B136&gt;=3.3,H136&gt;=6.697,A136&lt;5.45),1.367,IF(AND(G136&gt;=0.451,A136&gt;=5.15,B136&gt;=3.3,H136&gt;=6.697,A136&lt;5.45),1.5,IF(AND(G136&lt;0.332,D136&lt;1.45,F136&lt;2.5,A136&gt;=5.9,A136&gt;=5.45),4.35,IF(AND(A136&lt;6.15,D136&gt;=1.45,F136&lt;2.5,A136&gt;=5.9,A136&gt;=5.45),5.1,IF(AND(D136&gt;=2.4,G136&lt;0.432,F136&gt;=2.5,A136&gt;=5.9,A136&gt;=5.45),5.78,IF(AND(A136&lt;6.15,G136&gt;=0.432,F136&gt;=2.5,A136&gt;=5.9,A136&gt;=5.45),4.9,IF(AND(B136&lt;3.1,A136&lt;4.9,A136&gt;=4.35,B136&lt;3.3,H136&gt;=6.697,A136&lt;5.45),1.4,IF(AND(B136&gt;=3.1,A136&lt;4.9,A136&gt;=4.35,B136&lt;3.3,H136&gt;=6.697,A136&lt;5.45),1.3,IF(AND(G136&lt;0.343,H136&lt;14.171,A136&lt;5.15,B136&gt;=3.3,H136&gt;=6.697,A136&lt;5.45),1.433,IF(AND(G136&gt;=0.343,H136&lt;14.171,A136&lt;5.15,B136&gt;=3.3,H136&gt;=6.697,A136&lt;5.45),1.525,IF(AND(D136&lt;1.05,B136&lt;2.55,G136&gt;=0.372,D136&gt;=0.7,A136&lt;5.9,A136&gt;=5.45),3.7,IF(AND(H136&lt;10.596,B136&gt;=2.55,G136&gt;=0.372,D136&gt;=0.7,A136&lt;5.9,A136&gt;=5.45),3.525,IF(AND(H136&gt;=10.596,B136&gt;=2.55,G136&gt;=0.372,D136&gt;=0.7,A136&lt;5.9,A136&gt;=5.45),3.9,IF(AND(H136&lt;14.314,G136&gt;=0.332,D136&lt;1.45,F136&lt;2.5,A136&gt;=5.9,A136&gt;=5.45),4.4,IF(AND(H136&gt;=14.314,G136&gt;=0.332,D136&lt;1.45,F136&lt;2.5,A136&gt;=5.9,A136&gt;=5.45),4.7,IF(AND(H136&lt;13.906,A136&gt;=6.15,D136&gt;=1.45,F136&lt;2.5,A136&gt;=5.9,A136&gt;=5.45),4.675,IF(AND(H136&gt;=13.906,A136&gt;=6.15,D136&gt;=1.45,F136&lt;2.5,A136&gt;=5.9,A136&gt;=5.45),4.9,IF(AND(G136&lt;0.093,D136&lt;2.4,G136&lt;0.432,F136&gt;=2.5,A136&gt;=5.9,A136&gt;=5.45),5.6,IF(AND(B136&lt;2.95,A136&gt;=6.15,G136&gt;=0.432,F136&gt;=2.5,A136&gt;=5.9,A136&gt;=5.45),5.86,IF(AND(A136&lt;5.55,D136&gt;=1.05,B136&lt;2.55,G136&gt;=0.372,D136&gt;=0.7,A136&lt;5.9,A136&gt;=5.45),4,IF(AND(A136&gt;=5.55,D136&gt;=1.05,B136&lt;2.55,G136&gt;=0.372,D136&gt;=0.7,A136&lt;5.9,A136&gt;=5.45),3.9,IF(AND(D136&lt;1.7,G136&gt;=0.093,D136&lt;2.4,G136&lt;0.432,F136&gt;=2.5,A136&gt;=5.9,A136&gt;=5.45),5.05,IF(AND(G136&gt;=0.774,B136&gt;=2.95,A136&gt;=6.15,G136&gt;=0.432,F136&gt;=2.5,A136&gt;=5.9,A136&gt;=5.45),5.3,IF(AND(G136&gt;=0.312,D136&gt;=1.7,G136&gt;=0.093,D136&lt;2.4,G136&lt;0.432,F136&gt;=2.5,A136&gt;=5.9,A136&gt;=5.45),5.4,IF(AND(D136&lt;2.45,G136&lt;0.774,B136&gt;=2.95,A136&gt;=6.15,G136&gt;=0.432,F136&gt;=2.5,A136&gt;=5.9,A136&gt;=5.45),5.66,IF(AND(D136&gt;=2.45,G136&lt;0.774,B136&gt;=2.95,A136&gt;=6.15,G136&gt;=0.432,F136&gt;=2.5,A136&gt;=5.9,A136&gt;=5.45),6,IF(AND(G136&gt;=0.301,G136&lt;0.312,D136&gt;=1.7,G136&gt;=0.093,D136&lt;2.4,G136&lt;0.432,F136&gt;=2.5,A136&gt;=5.9,A136&gt;=5.45),5.1,IF(AND(A136&lt;6.45,G136&lt;0.301,G136&lt;0.312,D136&gt;=1.7,G136&gt;=0.093,D136&lt;2.4,G136&lt;0.432,F136&gt;=2.5,A136&gt;=5.9,A136&gt;=5.45),5.3,IF(AND(A136&gt;=6.45,G136&lt;0.301,G136&lt;0.312,D136&gt;=1.7,G136&gt;=0.093,D136&lt;2.4,G136&lt;0.432,F136&gt;=2.5,A136&gt;=5.9,A136&gt;=5.45),5.2,"shouldnthappen"))))))))))))))))))))))))))))))))))))</f>
        <v>5.05</v>
      </c>
      <c r="Y136" s="1" t="n">
        <f aca="false">IF(AND(H136&lt;6.51,F136&lt;1.5),1.8,IF(AND(H136&gt;=16.674,F136&gt;=1.5),6.533,IF(AND(D136&gt;=0.45,H136&gt;=6.51,F136&lt;1.5),1.667,IF(AND(H136&gt;=13.805,G136&lt;0.154,H136&lt;16.674,F136&gt;=1.5),6.7,IF(AND(D136&lt;0.15,A136&lt;5.05,D136&lt;0.45,H136&gt;=6.51,F136&lt;1.5),1.4,IF(AND(H136&gt;=13.586,A136&gt;=5.05,D136&lt;0.45,H136&gt;=6.51,F136&lt;1.5),1.3,IF(AND(F136&lt;2.5,H136&lt;13.805,G136&lt;0.154,H136&lt;16.674,F136&gt;=1.5),4.6,IF(AND(H136&lt;8.929,D136&lt;1.35,G136&gt;=0.154,H136&lt;16.674,F136&gt;=1.5),3.64,IF(AND(G136&lt;0.05,H136&lt;13.586,A136&gt;=5.05,D136&lt;0.45,H136&gt;=6.51,F136&lt;1.5),1.4,IF(AND(G136&gt;=0.107,F136&gt;=2.5,H136&lt;13.805,G136&lt;0.154,H136&lt;16.674,F136&gt;=1.5),5.3,IF(AND(B136&gt;=2.75,H136&gt;=8.929,D136&lt;1.35,G136&gt;=0.154,H136&lt;16.674,F136&gt;=1.5),4.433,IF(AND(D136&gt;=1.55,F136&lt;2.5,D136&gt;=1.35,G136&gt;=0.154,H136&lt;16.674,F136&gt;=1.5),4.975,IF(AND(H136&lt;6.93,F136&gt;=2.5,D136&gt;=1.35,G136&gt;=0.154,H136&lt;16.674,F136&gt;=1.5),4.5,IF(AND(H136&lt;12.675,G136&lt;0.217,D136&gt;=0.15,A136&lt;5.05,D136&lt;0.45,H136&gt;=6.51,F136&lt;1.5),1.4,IF(AND(H136&gt;=12.675,G136&lt;0.217,D136&gt;=0.15,A136&lt;5.05,D136&lt;0.45,H136&gt;=6.51,F136&lt;1.5),1.5,IF(AND(A136&lt;4.65,G136&gt;=0.217,D136&gt;=0.15,A136&lt;5.05,D136&lt;0.45,H136&gt;=6.51,F136&lt;1.5),1.35,IF(AND(D136&lt;0.25,G136&gt;=0.05,H136&lt;13.586,A136&gt;=5.05,D136&lt;0.45,H136&gt;=6.51,F136&lt;1.5),1.467,IF(AND(D136&gt;=0.25,G136&gt;=0.05,H136&lt;13.586,A136&gt;=5.05,D136&lt;0.45,H136&gt;=6.51,F136&lt;1.5),1.5,IF(AND(H136&lt;9.15,G136&lt;0.107,F136&gt;=2.5,H136&lt;13.805,G136&lt;0.154,H136&lt;16.674,F136&gt;=1.5),5.7,IF(AND(H136&gt;=9.15,G136&lt;0.107,F136&gt;=2.5,H136&lt;13.805,G136&lt;0.154,H136&lt;16.674,F136&gt;=1.5),5.6,IF(AND(G136&lt;0.404,B136&lt;2.75,H136&gt;=8.929,D136&lt;1.35,G136&gt;=0.154,H136&lt;16.674,F136&gt;=1.5),4.15,IF(AND(G136&gt;=0.404,B136&lt;2.75,H136&gt;=8.929,D136&lt;1.35,G136&gt;=0.154,H136&lt;16.674,F136&gt;=1.5),3.9,IF(AND(A136&gt;=6.75,D136&lt;1.55,F136&lt;2.5,D136&gt;=1.35,G136&gt;=0.154,H136&lt;16.674,F136&gt;=1.5),4.82,IF(AND(D136&lt;0.25,A136&gt;=4.65,G136&gt;=0.217,D136&gt;=0.15,A136&lt;5.05,D136&lt;0.45,H136&gt;=6.51,F136&lt;1.5),1.325,IF(AND(D136&gt;=0.25,A136&gt;=4.65,G136&gt;=0.217,D136&gt;=0.15,A136&lt;5.05,D136&lt;0.45,H136&gt;=6.51,F136&lt;1.5),1.3,IF(AND(A136&lt;6.55,A136&lt;6.75,D136&lt;1.55,F136&lt;2.5,D136&gt;=1.35,G136&gt;=0.154,H136&lt;16.674,F136&gt;=1.5),4.575,IF(AND(A136&gt;=6.55,A136&lt;6.75,D136&lt;1.55,F136&lt;2.5,D136&gt;=1.35,G136&gt;=0.154,H136&lt;16.674,F136&gt;=1.5),4.4,IF(AND(B136&lt;2.9,D136&lt;2.05,H136&gt;=6.93,F136&gt;=2.5,D136&gt;=1.35,G136&gt;=0.154,H136&lt;16.674,F136&gt;=1.5),5.05,IF(AND(H136&lt;8.884,D136&gt;=2.05,H136&gt;=6.93,F136&gt;=2.5,D136&gt;=1.35,G136&gt;=0.154,H136&lt;16.674,F136&gt;=1.5),5.1,IF(AND(H136&lt;13.711,B136&gt;=2.9,D136&lt;2.05,H136&gt;=6.93,F136&gt;=2.5,D136&gt;=1.35,G136&gt;=0.154,H136&lt;16.674,F136&gt;=1.5),5,IF(AND(H136&gt;=13.711,B136&gt;=2.9,D136&lt;2.05,H136&gt;=6.93,F136&gt;=2.5,D136&gt;=1.35,G136&gt;=0.154,H136&lt;16.674,F136&gt;=1.5),5.8,IF(AND(B136&lt;3.15,H136&gt;=8.884,D136&gt;=2.05,H136&gt;=6.93,F136&gt;=2.5,D136&gt;=1.35,G136&gt;=0.154,H136&lt;16.674,F136&gt;=1.5),5.56,IF(AND(B136&gt;=3.15,H136&gt;=8.884,D136&gt;=2.05,H136&gt;=6.93,F136&gt;=2.5,D136&gt;=1.35,G136&gt;=0.154,H136&lt;16.674,F136&gt;=1.5),5.9,"shouldnthappen")))))))))))))))))))))))))))))))))</f>
        <v>5.05</v>
      </c>
      <c r="Z136" s="1" t="n">
        <f aca="false">IF(AND(F136&gt;=2,B136&gt;=3.35),5.6,IF(AND(A136&lt;6.65,H136&gt;=15.076,B136&lt;3.35),4.8,IF(AND(A136&gt;=6.65,H136&gt;=15.076,B136&lt;3.35),6.15,IF(AND(H136&lt;6.542,F136&lt;2,B136&gt;=3.35),1.767,IF(AND(G136&gt;=0.653,D136&lt;0.75,H136&lt;15.076,B136&lt;3.35),1.55,IF(AND(D136&lt;0.15,G136&lt;0.653,D136&lt;0.75,H136&lt;15.076,B136&lt;3.35),1.1,IF(AND(G136&lt;0.356,A136&lt;5.05,H136&gt;=6.542,F136&lt;2,B136&gt;=3.35),1.4,IF(AND(G136&gt;=0.356,A136&lt;5.05,H136&gt;=6.542,F136&lt;2,B136&gt;=3.35),1.3,IF(AND(G136&gt;=0.566,A136&gt;=5.05,H136&gt;=6.542,F136&lt;2,B136&gt;=3.35),1.6,IF(AND(B136&gt;=3.1,D136&gt;=0.15,G136&lt;0.653,D136&lt;0.75,H136&lt;15.076,B136&lt;3.35),1.367,IF(AND(B136&gt;=2.65,D136&lt;1.45,B136&lt;2.75,D136&gt;=0.75,H136&lt;15.076,B136&lt;3.35),3.96,IF(AND(G136&lt;0.352,D136&gt;=1.45,B136&lt;2.75,D136&gt;=0.75,H136&lt;15.076,B136&lt;3.35),4.5,IF(AND(D136&gt;=1.35,A136&lt;6.2,B136&gt;=2.75,D136&gt;=0.75,H136&lt;15.076,B136&lt;3.35),4.733,IF(AND(A136&lt;4.7,B136&lt;3.1,D136&gt;=0.15,G136&lt;0.653,D136&lt;0.75,H136&lt;15.076,B136&lt;3.35),1.36,IF(AND(A136&gt;=4.7,B136&lt;3.1,D136&gt;=0.15,G136&lt;0.653,D136&lt;0.75,H136&lt;15.076,B136&lt;3.35),1.6,IF(AND(A136&lt;5.2,B136&lt;2.65,D136&lt;1.45,B136&lt;2.75,D136&gt;=0.75,H136&lt;15.076,B136&lt;3.35),3.3,IF(AND(A136&lt;6.5,G136&gt;=0.352,D136&gt;=1.45,B136&lt;2.75,D136&gt;=0.75,H136&lt;15.076,B136&lt;3.35),5,IF(AND(A136&gt;=6.5,G136&gt;=0.352,D136&gt;=1.45,B136&lt;2.75,D136&gt;=0.75,H136&lt;15.076,B136&lt;3.35),5.8,IF(AND(H136&lt;8.486,D136&lt;1.35,A136&lt;6.2,B136&gt;=2.75,D136&gt;=0.75,H136&lt;15.076,B136&lt;3.35),3.975,IF(AND(G136&lt;0.187,F136&lt;2.5,A136&gt;=6.2,B136&gt;=2.75,D136&gt;=0.75,H136&lt;15.076,B136&lt;3.35),5,IF(AND(G136&gt;=0.187,F136&lt;2.5,A136&gt;=6.2,B136&gt;=2.75,D136&gt;=0.75,H136&lt;15.076,B136&lt;3.35),4.525,IF(AND(A136&gt;=7.25,F136&gt;=2.5,A136&gt;=6.2,B136&gt;=2.75,D136&gt;=0.75,H136&lt;15.076,B136&lt;3.35),6.5,IF(AND(G136&lt;0.185,B136&lt;3.6,G136&lt;0.566,A136&gt;=5.05,H136&gt;=6.542,F136&lt;2,B136&gt;=3.35),1.45,IF(AND(G136&gt;=0.185,B136&lt;3.6,G136&lt;0.566,A136&gt;=5.05,H136&gt;=6.542,F136&lt;2,B136&gt;=3.35),1.34,IF(AND(G136&lt;0.13,B136&gt;=3.6,G136&lt;0.566,A136&gt;=5.05,H136&gt;=6.542,F136&lt;2,B136&gt;=3.35),1.45,IF(AND(G136&gt;=0.13,B136&gt;=3.6,G136&lt;0.566,A136&gt;=5.05,H136&gt;=6.542,F136&lt;2,B136&gt;=3.35),1.5,IF(AND(D136&lt;1.05,A136&gt;=5.2,B136&lt;2.65,D136&lt;1.45,B136&lt;2.75,D136&gt;=0.75,H136&lt;15.076,B136&lt;3.35),3.5,IF(AND(D136&gt;=1.05,A136&gt;=5.2,B136&lt;2.65,D136&lt;1.45,B136&lt;2.75,D136&gt;=0.75,H136&lt;15.076,B136&lt;3.35),3.94,IF(AND(H136&lt;10.983,H136&gt;=8.486,D136&lt;1.35,A136&lt;6.2,B136&gt;=2.75,D136&gt;=0.75,H136&lt;15.076,B136&lt;3.35),4.38,IF(AND(H136&gt;=10.983,H136&gt;=8.486,D136&lt;1.35,A136&lt;6.2,B136&gt;=2.75,D136&gt;=0.75,H136&lt;15.076,B136&lt;3.35),4.1,IF(AND(B136&gt;=3.25,A136&lt;7.25,F136&gt;=2.5,A136&gt;=6.2,B136&gt;=2.75,D136&gt;=0.75,H136&lt;15.076,B136&lt;3.35),5.7,IF(AND(B136&lt;2.95,B136&lt;3.25,A136&lt;7.25,F136&gt;=2.5,A136&gt;=6.2,B136&gt;=2.75,D136&gt;=0.75,H136&lt;15.076,B136&lt;3.35),5.6,IF(AND(H136&gt;=13.711,B136&gt;=2.95,B136&lt;3.25,A136&lt;7.25,F136&gt;=2.5,A136&gt;=6.2,B136&gt;=2.75,D136&gt;=0.75,H136&lt;15.076,B136&lt;3.35),5.8,IF(AND(A136&gt;=6.8,H136&lt;13.711,B136&gt;=2.95,B136&lt;3.25,A136&lt;7.25,F136&gt;=2.5,A136&gt;=6.2,B136&gt;=2.75,D136&gt;=0.75,H136&lt;15.076,B136&lt;3.35),5.1,IF(AND(H136&lt;12.921,A136&lt;6.8,H136&lt;13.711,B136&gt;=2.95,B136&lt;3.25,A136&lt;7.25,F136&gt;=2.5,A136&gt;=6.2,B136&gt;=2.75,D136&gt;=0.75,H136&lt;15.076,B136&lt;3.35),5.34,IF(AND(H136&gt;=12.921,A136&lt;6.8,H136&lt;13.711,B136&gt;=2.95,B136&lt;3.25,A136&lt;7.25,F136&gt;=2.5,A136&gt;=6.2,B136&gt;=2.75,D136&gt;=0.75,H136&lt;15.076,B136&lt;3.35),5.133,"shouldnthappen"))))))))))))))))))))))))))))))))))))</f>
        <v>5.6</v>
      </c>
      <c r="AA136" s="1" t="n">
        <f aca="false">IF(AND(D136&gt;=0.45,A136&lt;5.05,D136&lt;0.8),1.6,IF(AND(D136&gt;=0.45,A136&gt;=5.05,D136&lt;0.8),1.7,IF(AND(H136&gt;=16.244,F136&gt;=2.5,D136&gt;=0.8),6.533,IF(AND(A136&lt;4.35,D136&lt;0.45,A136&lt;5.05,D136&lt;0.8),1.1,IF(AND(H136&gt;=14.877,D136&lt;0.45,A136&gt;=5.05,D136&lt;0.8),1.3,IF(AND(D136&gt;=1.4,A136&lt;5.65,F136&lt;2.5,D136&gt;=0.8),4.5,IF(AND(A136&gt;=7.25,H136&lt;16.244,F136&gt;=2.5,D136&gt;=0.8),6.5,IF(AND(A136&gt;=4.75,A136&gt;=4.35,D136&lt;0.45,A136&lt;5.05,D136&lt;0.8),1.35,IF(AND(A136&lt;5.3,D136&lt;1.4,A136&lt;5.65,F136&lt;2.5,D136&gt;=0.8),3.1,IF(AND(A136&gt;=6.8,A136&gt;=6.55,A136&gt;=5.65,F136&lt;2.5,D136&gt;=0.8),4.9,IF(AND(H136&lt;5.767,A136&lt;7.25,H136&lt;16.244,F136&gt;=2.5,D136&gt;=0.8),4.5,IF(AND(G136&gt;=0.522,A136&lt;4.75,A136&gt;=4.35,D136&lt;0.45,A136&lt;5.05,D136&lt;0.8),1.2,IF(AND(G136&gt;=0.948,D136&lt;0.35,H136&lt;14.877,D136&lt;0.45,A136&gt;=5.05,D136&lt;0.8),1.7,IF(AND(H136&lt;13.089,D136&gt;=0.35,H136&lt;14.877,D136&lt;0.45,A136&gt;=5.05,D136&lt;0.8),1.5,IF(AND(H136&gt;=13.089,D136&gt;=0.35,H136&lt;14.877,D136&lt;0.45,A136&gt;=5.05,D136&lt;0.8),1.3,IF(AND(B136&gt;=2.95,A136&gt;=5.3,D136&lt;1.4,A136&lt;5.65,F136&lt;2.5,D136&gt;=0.8),4.1,IF(AND(H136&lt;9.181,A136&lt;6.05,A136&lt;6.55,A136&gt;=5.65,F136&lt;2.5,D136&gt;=0.8),5.1,IF(AND(H136&gt;=9.181,A136&lt;6.05,A136&lt;6.55,A136&gt;=5.65,F136&lt;2.5,D136&gt;=0.8),4.3,IF(AND(G136&gt;=0.867,A136&gt;=6.05,A136&lt;6.55,A136&gt;=5.65,F136&lt;2.5,D136&gt;=0.8),4.9,IF(AND(B136&lt;3.05,A136&lt;6.8,A136&gt;=6.55,A136&gt;=5.65,F136&lt;2.5,D136&gt;=0.8),5,IF(AND(B136&gt;=3.05,A136&lt;6.8,A136&gt;=6.55,A136&gt;=5.65,F136&lt;2.5,D136&gt;=0.8),4.55,IF(AND(H136&gt;=14.144,G136&lt;0.522,A136&lt;4.75,A136&gt;=4.35,D136&lt;0.45,A136&lt;5.05,D136&lt;0.8),1.3,IF(AND(B136&lt;2.7,B136&lt;2.95,A136&gt;=5.3,D136&lt;1.4,A136&lt;5.65,F136&lt;2.5,D136&gt;=0.8),3.78,IF(AND(B136&gt;=2.7,B136&lt;2.95,A136&gt;=5.3,D136&lt;1.4,A136&lt;5.65,F136&lt;2.5,D136&gt;=0.8),3.6,IF(AND(G136&lt;0.638,G136&lt;0.867,A136&gt;=6.05,A136&lt;6.55,A136&gt;=5.65,F136&lt;2.5,D136&gt;=0.8),4.433,IF(AND(G136&gt;=0.638,G136&lt;0.867,A136&gt;=6.05,A136&lt;6.55,A136&gt;=5.65,F136&lt;2.5,D136&gt;=0.8),4,IF(AND(A136&lt;6.35,H136&lt;11.146,H136&gt;=5.767,A136&lt;7.25,H136&lt;16.244,F136&gt;=2.5,D136&gt;=0.8),5.1,IF(AND(A136&lt;4.5,H136&lt;14.144,G136&lt;0.522,A136&lt;4.75,A136&gt;=4.35,D136&lt;0.45,A136&lt;5.05,D136&lt;0.8),1.35,IF(AND(A136&gt;=4.5,H136&lt;14.144,G136&lt;0.522,A136&lt;4.75,A136&gt;=4.35,D136&lt;0.45,A136&lt;5.05,D136&lt;0.8),1.4,IF(AND(A136&lt;5.15,B136&lt;3.75,G136&lt;0.948,D136&lt;0.35,H136&lt;14.877,D136&lt;0.45,A136&gt;=5.05,D136&lt;0.8),1.4,IF(AND(A136&gt;=5.15,B136&lt;3.75,G136&lt;0.948,D136&lt;0.35,H136&lt;14.877,D136&lt;0.45,A136&gt;=5.05,D136&lt;0.8),1.5,IF(AND(G136&lt;0.112,B136&gt;=3.75,G136&lt;0.948,D136&lt;0.35,H136&lt;14.877,D136&lt;0.45,A136&gt;=5.05,D136&lt;0.8),1.5,IF(AND(G136&gt;=0.112,B136&gt;=3.75,G136&lt;0.948,D136&lt;0.35,H136&lt;14.877,D136&lt;0.45,A136&gt;=5.05,D136&lt;0.8),1.6,IF(AND(G136&lt;0.075,A136&gt;=6.35,H136&lt;11.146,H136&gt;=5.767,A136&lt;7.25,H136&lt;16.244,F136&gt;=2.5,D136&gt;=0.8),5.5,IF(AND(G136&gt;=0.075,A136&gt;=6.35,H136&lt;11.146,H136&gt;=5.767,A136&lt;7.25,H136&lt;16.244,F136&gt;=2.5,D136&gt;=0.8),5.24,IF(AND(B136&lt;2.95,D136&lt;1.9,H136&gt;=11.146,H136&gt;=5.767,A136&lt;7.25,H136&lt;16.244,F136&gt;=2.5,D136&gt;=0.8),5.65,IF(AND(B136&gt;=2.95,D136&lt;1.9,H136&gt;=11.146,H136&gt;=5.767,A136&lt;7.25,H136&lt;16.244,F136&gt;=2.5,D136&gt;=0.8),5.8,IF(AND(H136&lt;13.42,D136&gt;=1.9,H136&gt;=11.146,H136&gt;=5.767,A136&lt;7.25,H136&lt;16.244,F136&gt;=2.5,D136&gt;=0.8),5.6,IF(AND(H136&gt;=13.42,D136&gt;=1.9,H136&gt;=11.146,H136&gt;=5.767,A136&lt;7.25,H136&lt;16.244,F136&gt;=2.5,D136&gt;=0.8),5.34,"shouldnthappen")))))))))))))))))))))))))))))))))))))))</f>
        <v>5.1</v>
      </c>
      <c r="AB136" s="1" t="n">
        <f aca="false">IF(AND(D136&gt;=0.35,F136&lt;1.5),1.5,IF(AND(F136&lt;2.5,D136&gt;=1.55,F136&gt;=1.5),4.85,IF(AND(H136&lt;8.308,D136&lt;0.15,D136&lt;0.35,F136&lt;1.5),1.5,IF(AND(H136&gt;=8.308,D136&lt;0.15,D136&lt;0.35,F136&lt;1.5),1.4,IF(AND(H136&lt;5.523,D136&gt;=0.15,D136&lt;0.35,F136&lt;1.5),1,IF(AND(G136&lt;0.572,H136&lt;10.688,D136&lt;1.55,F136&gt;=1.5),3.75,IF(AND(B136&gt;=3.5,F136&gt;=2.5,D136&gt;=1.55,F136&gt;=1.5),6.3,IF(AND(A136&gt;=5.65,G136&gt;=0.572,H136&lt;10.688,D136&lt;1.55,F136&gt;=1.5),4.45,IF(AND(B136&gt;=2.85,A136&lt;6.15,H136&gt;=10.688,D136&lt;1.55,F136&gt;=1.5),4.35,IF(AND(H136&gt;=16.284,B136&lt;3.5,F136&gt;=2.5,D136&gt;=1.55,F136&gt;=1.5),6.6,IF(AND(G136&gt;=0.241,G136&lt;0.338,H136&gt;=5.523,D136&gt;=0.15,D136&lt;0.35,F136&lt;1.5),1.25,IF(AND(A136&lt;5.05,G136&gt;=0.338,H136&gt;=5.523,D136&gt;=0.15,D136&lt;0.35,F136&lt;1.5),1.35,IF(AND(B136&lt;2.7,A136&lt;5.65,G136&gt;=0.572,H136&lt;10.688,D136&lt;1.55,F136&gt;=1.5),4,IF(AND(B136&gt;=2.7,A136&lt;5.65,G136&gt;=0.572,H136&lt;10.688,D136&lt;1.55,F136&gt;=1.5),3.6,IF(AND(B136&lt;2.45,B136&lt;2.85,A136&lt;6.15,H136&gt;=10.688,D136&lt;1.55,F136&gt;=1.5),3.7,IF(AND(A136&lt;6.25,B136&lt;2.85,A136&gt;=6.15,H136&gt;=10.688,D136&lt;1.55,F136&gt;=1.5),4.5,IF(AND(A136&gt;=6.25,B136&lt;2.85,A136&gt;=6.15,H136&gt;=10.688,D136&lt;1.55,F136&gt;=1.5),4.86,IF(AND(D136&gt;=1.45,B136&gt;=2.85,A136&gt;=6.15,H136&gt;=10.688,D136&lt;1.55,F136&gt;=1.5),4.8,IF(AND(H136&lt;8.202,H136&lt;16.284,B136&lt;3.5,F136&gt;=2.5,D136&gt;=1.55,F136&gt;=1.5),5.7,IF(AND(A136&gt;=5.1,G136&lt;0.241,G136&lt;0.338,H136&gt;=5.523,D136&gt;=0.15,D136&lt;0.35,F136&lt;1.5),1.5,IF(AND(B136&gt;=3.75,A136&gt;=5.05,G136&gt;=0.338,H136&gt;=5.523,D136&gt;=0.15,D136&lt;0.35,F136&lt;1.5),1.6,IF(AND(A136&lt;5.7,B136&gt;=2.45,B136&lt;2.85,A136&lt;6.15,H136&gt;=10.688,D136&lt;1.55,F136&gt;=1.5),3.9,IF(AND(A136&gt;=5.7,B136&gt;=2.45,B136&lt;2.85,A136&lt;6.15,H136&gt;=10.688,D136&lt;1.55,F136&gt;=1.5),4.02,IF(AND(H136&lt;13.654,D136&lt;1.45,B136&gt;=2.85,A136&gt;=6.15,H136&gt;=10.688,D136&lt;1.55,F136&gt;=1.5),4.333,IF(AND(H136&gt;=13.654,D136&lt;1.45,B136&gt;=2.85,A136&gt;=6.15,H136&gt;=10.688,D136&lt;1.55,F136&gt;=1.5),4.54,IF(AND(A136&lt;6.15,H136&gt;=8.202,H136&lt;16.284,B136&lt;3.5,F136&gt;=2.5,D136&gt;=1.55,F136&gt;=1.5),5,IF(AND(H136&lt;13.924,A136&lt;5.1,G136&lt;0.241,G136&lt;0.338,H136&gt;=5.523,D136&gt;=0.15,D136&lt;0.35,F136&lt;1.5),1.4,IF(AND(H136&gt;=13.924,A136&lt;5.1,G136&lt;0.241,G136&lt;0.338,H136&gt;=5.523,D136&gt;=0.15,D136&lt;0.35,F136&lt;1.5),1.5,IF(AND(D136&lt;0.25,B136&lt;3.75,A136&gt;=5.05,G136&gt;=0.338,H136&gt;=5.523,D136&gt;=0.15,D136&lt;0.35,F136&lt;1.5),1.5,IF(AND(D136&gt;=0.25,B136&lt;3.75,A136&gt;=5.05,G136&gt;=0.338,H136&gt;=5.523,D136&gt;=0.15,D136&lt;0.35,F136&lt;1.5),1.4,IF(AND(H136&lt;8.884,B136&gt;=3.05,A136&gt;=6.15,H136&gt;=8.202,H136&lt;16.284,B136&lt;3.5,F136&gt;=2.5,D136&gt;=1.55,F136&gt;=1.5),5.1,IF(AND(A136&lt;6.45,G136&lt;0.368,B136&lt;3.05,A136&gt;=6.15,H136&gt;=8.202,H136&lt;16.284,B136&lt;3.5,F136&gt;=2.5,D136&gt;=1.55,F136&gt;=1.5),5.525,IF(AND(A136&gt;=6.45,G136&lt;0.368,B136&lt;3.05,A136&gt;=6.15,H136&gt;=8.202,H136&lt;16.284,B136&lt;3.5,F136&gt;=2.5,D136&gt;=1.55,F136&gt;=1.5),5.35,IF(AND(D136&lt;2.25,G136&gt;=0.368,B136&lt;3.05,A136&gt;=6.15,H136&gt;=8.202,H136&lt;16.284,B136&lt;3.5,F136&gt;=2.5,D136&gt;=1.55,F136&gt;=1.5),5.8,IF(AND(D136&gt;=2.25,G136&gt;=0.368,B136&lt;3.05,A136&gt;=6.15,H136&gt;=8.202,H136&lt;16.284,B136&lt;3.5,F136&gt;=2.5,D136&gt;=1.55,F136&gt;=1.5),5.2,IF(AND(H136&lt;10.257,H136&gt;=8.884,B136&gt;=3.05,A136&gt;=6.15,H136&gt;=8.202,H136&lt;16.284,B136&lt;3.5,F136&gt;=2.5,D136&gt;=1.55,F136&gt;=1.5),5.9,IF(AND(H136&gt;=10.257,H136&gt;=8.884,B136&gt;=3.05,A136&gt;=6.15,H136&gt;=8.202,H136&lt;16.284,B136&lt;3.5,F136&gt;=2.5,D136&gt;=1.55,F136&gt;=1.5),5.48,"shouldnthappen")))))))))))))))))))))))))))))))))))))</f>
        <v>3.75</v>
      </c>
      <c r="AC136" s="1" t="n">
        <f aca="false">IF(AND(H136&lt;5.748,A136&lt;5.05,D136&lt;0.8),1,IF(AND(B136&lt;3.35,A136&gt;=5.05,D136&lt;0.8),1.7,IF(AND(A136&lt;5.85,G136&lt;0.154,D136&gt;=0.8),4.5,IF(AND(D136&gt;=0.45,H136&gt;=5.748,A136&lt;5.05,D136&lt;0.8),1.6,IF(AND(G136&gt;=0.934,B136&gt;=3.35,A136&gt;=5.05,D136&lt;0.8),1.7,IF(AND(D136&lt;2.1,A136&gt;=5.85,G136&lt;0.154,D136&gt;=0.8),6.15,IF(AND(D136&gt;=2.1,A136&gt;=5.85,G136&lt;0.154,D136&gt;=0.8),5.5,IF(AND(A136&lt;6.1,D136&gt;=1.55,G136&gt;=0.154,D136&gt;=0.8),5,IF(AND(H136&gt;=14.379,G136&lt;0.934,B136&gt;=3.35,A136&gt;=5.05,D136&lt;0.8),1.58,IF(AND(G136&lt;0.379,A136&gt;=6.1,D136&gt;=1.55,G136&gt;=0.154,D136&gt;=0.8),5.42,IF(AND(H136&lt;13.924,G136&lt;0.227,D136&lt;0.45,H136&gt;=5.748,A136&lt;5.05,D136&lt;0.8),1.4,IF(AND(H136&gt;=13.924,G136&lt;0.227,D136&lt;0.45,H136&gt;=5.748,A136&lt;5.05,D136&lt;0.8),1.5,IF(AND(B136&lt;3.1,G136&gt;=0.227,D136&lt;0.45,H136&gt;=5.748,A136&lt;5.05,D136&lt;0.8),1.1,IF(AND(G136&lt;0.13,H136&lt;14.379,G136&lt;0.934,B136&gt;=3.35,A136&gt;=5.05,D136&lt;0.8),1.4,IF(AND(D136&lt;1.05,A136&lt;5.65,D136&lt;1.35,D136&lt;1.55,G136&gt;=0.154,D136&gt;=0.8),3.7,IF(AND(D136&lt;1.25,A136&gt;=5.65,D136&lt;1.35,D136&lt;1.55,G136&gt;=0.154,D136&gt;=0.8),4.06,IF(AND(D136&gt;=1.25,A136&gt;=5.65,D136&lt;1.35,D136&lt;1.55,G136&gt;=0.154,D136&gt;=0.8),4.425,IF(AND(H136&lt;13.654,D136&lt;1.45,D136&gt;=1.35,D136&lt;1.55,G136&gt;=0.154,D136&gt;=0.8),4.275,IF(AND(G136&lt;0.259,D136&gt;=1.45,D136&gt;=1.35,D136&lt;1.55,G136&gt;=0.154,D136&gt;=0.8),5.1,IF(AND(B136&lt;2.95,G136&gt;=0.379,A136&gt;=6.1,D136&gt;=1.55,G136&gt;=0.154,D136&gt;=0.8),6.3,IF(AND(B136&lt;3.25,B136&gt;=3.1,G136&gt;=0.227,D136&lt;0.45,H136&gt;=5.748,A136&lt;5.05,D136&lt;0.8),1.3,IF(AND(B136&gt;=3.25,B136&gt;=3.1,G136&gt;=0.227,D136&lt;0.45,H136&gt;=5.748,A136&lt;5.05,D136&lt;0.8),1.4,IF(AND(H136&gt;=13.372,G136&gt;=0.13,H136&lt;14.379,G136&lt;0.934,B136&gt;=3.35,A136&gt;=5.05,D136&lt;0.8),1.4,IF(AND(H136&lt;6.69,D136&gt;=1.05,A136&lt;5.65,D136&lt;1.35,D136&lt;1.55,G136&gt;=0.154,D136&gt;=0.8),4.033,IF(AND(H136&gt;=6.69,D136&gt;=1.05,A136&lt;5.65,D136&lt;1.35,D136&lt;1.55,G136&gt;=0.154,D136&gt;=0.8),3.88,IF(AND(B136&lt;2.85,H136&gt;=13.654,D136&lt;1.45,D136&gt;=1.35,D136&lt;1.55,G136&gt;=0.154,D136&gt;=0.8),4.8,IF(AND(B136&gt;=2.85,H136&gt;=13.654,D136&lt;1.45,D136&gt;=1.35,D136&lt;1.55,G136&gt;=0.154,D136&gt;=0.8),4.7,IF(AND(H136&lt;11.681,G136&gt;=0.259,D136&gt;=1.45,D136&gt;=1.35,D136&lt;1.55,G136&gt;=0.154,D136&gt;=0.8),4.85,IF(AND(H136&gt;=11.681,G136&gt;=0.259,D136&gt;=1.45,D136&gt;=1.35,D136&lt;1.55,G136&gt;=0.154,D136&gt;=0.8),4.633,IF(AND(A136&lt;6.25,B136&gt;=2.95,G136&gt;=0.379,A136&gt;=6.1,D136&gt;=1.55,G136&gt;=0.154,D136&gt;=0.8),5.4,IF(AND(D136&lt;0.3,H136&lt;13.372,G136&gt;=0.13,H136&lt;14.379,G136&lt;0.934,B136&gt;=3.35,A136&gt;=5.05,D136&lt;0.8),1.475,IF(AND(D136&gt;=0.3,H136&lt;13.372,G136&gt;=0.13,H136&lt;14.379,G136&lt;0.934,B136&gt;=3.35,A136&gt;=5.05,D136&lt;0.8),1.5,IF(AND(B136&lt;3.15,A136&gt;=6.25,B136&gt;=2.95,G136&gt;=0.379,A136&gt;=6.1,D136&gt;=1.55,G136&gt;=0.154,D136&gt;=0.8),5.7,IF(AND(B136&gt;=3.15,A136&gt;=6.25,B136&gt;=2.95,G136&gt;=0.379,A136&gt;=6.1,D136&gt;=1.55,G136&gt;=0.154,D136&gt;=0.8),5.933,"shouldnthappen"))))))))))))))))))))))))))))))))))</f>
        <v>5.1</v>
      </c>
      <c r="AD136" s="1" t="n">
        <f aca="false">IF(AND(H136&lt;6.621,A136&lt;4.95,D136&lt;0.8),1,IF(AND(H136&lt;14.144,H136&gt;=6.621,A136&lt;4.95,D136&lt;0.8),1.4,IF(AND(H136&gt;=14.144,H136&gt;=6.621,A136&lt;4.95,D136&lt;0.8),1.3,IF(AND(G136&lt;0.13,B136&gt;=3.85,A136&gt;=4.95,D136&lt;0.8),1.3,IF(AND(G136&gt;=0.13,B136&gt;=3.85,A136&gt;=4.95,D136&lt;0.8),1.425,IF(AND(A136&gt;=6.05,B136&lt;2.75,D136&lt;1.55,D136&gt;=0.8),4.9,IF(AND(A136&gt;=7.3,G136&lt;0.119,D136&gt;=1.55,D136&gt;=0.8),6.7,IF(AND(H136&lt;6.555,D136&lt;0.25,B136&lt;3.85,A136&gt;=4.95,D136&lt;0.8),1.7,IF(AND(B136&lt;3.4,D136&gt;=0.25,B136&lt;3.85,A136&gt;=4.95,D136&lt;0.8),1.7,IF(AND(B136&gt;=3.4,D136&gt;=0.25,B136&lt;3.85,A136&gt;=4.95,D136&lt;0.8),1.6,IF(AND(A136&lt;5.05,A136&lt;6.05,B136&lt;2.75,D136&lt;1.55,D136&gt;=0.8),3.3,IF(AND(B136&lt;2.85,D136&lt;1.35,B136&gt;=2.75,D136&lt;1.55,D136&gt;=0.8),4.5,IF(AND(H136&lt;12.206,D136&gt;=1.35,B136&gt;=2.75,D136&lt;1.55,D136&gt;=0.8),4.7,IF(AND(H136&gt;=12.206,D136&gt;=1.35,B136&gt;=2.75,D136&lt;1.55,D136&gt;=0.8),4.52,IF(AND(G136&lt;0.024,A136&lt;7.3,G136&lt;0.119,D136&gt;=1.55,D136&gt;=0.8),5.7,IF(AND(G136&gt;=0.024,A136&lt;7.3,G136&lt;0.119,D136&gt;=1.55,D136&gt;=0.8),5.6,IF(AND(F136&lt;2.5,G136&lt;0.417,G136&gt;=0.119,D136&gt;=1.55,D136&gt;=0.8),5.05,IF(AND(B136&lt;3.15,H136&gt;=6.555,D136&lt;0.25,B136&lt;3.85,A136&gt;=4.95,D136&lt;0.8),1.6,IF(AND(G136&lt;0.356,A136&gt;=5.05,A136&lt;6.05,B136&lt;2.75,D136&lt;1.55,D136&gt;=0.8),4.12,IF(AND(A136&lt;5.65,B136&gt;=2.85,D136&lt;1.35,B136&gt;=2.75,D136&lt;1.55,D136&gt;=0.8),3.6,IF(AND(B136&lt;3.15,F136&gt;=2.5,G136&lt;0.417,G136&gt;=0.119,D136&gt;=1.55,D136&gt;=0.8),5.18,IF(AND(B136&gt;=3.15,F136&gt;=2.5,G136&lt;0.417,G136&gt;=0.119,D136&gt;=1.55,D136&gt;=0.8),5.3,IF(AND(D136&lt;1.7,A136&lt;6.95,G136&gt;=0.417,G136&gt;=0.119,D136&gt;=1.55,D136&gt;=0.8),4.7,IF(AND(A136&lt;7.25,A136&gt;=6.95,G136&gt;=0.417,G136&gt;=0.119,D136&gt;=1.55,D136&gt;=0.8),5.8,IF(AND(A136&gt;=7.25,A136&gt;=6.95,G136&gt;=0.417,G136&gt;=0.119,D136&gt;=1.55,D136&gt;=0.8),6.333,IF(AND(H136&lt;8.594,B136&gt;=3.15,H136&gt;=6.555,D136&lt;0.25,B136&lt;3.85,A136&gt;=4.95,D136&lt;0.8),1.4,IF(AND(H136&gt;=8.594,B136&gt;=3.15,H136&gt;=6.555,D136&lt;0.25,B136&lt;3.85,A136&gt;=4.95,D136&lt;0.8),1.5,IF(AND(H136&gt;=11.218,G136&gt;=0.356,A136&gt;=5.05,A136&lt;6.05,B136&lt;2.75,D136&lt;1.55,D136&gt;=0.8),3.925,IF(AND(A136&gt;=6.5,A136&gt;=5.65,B136&gt;=2.85,D136&lt;1.35,B136&gt;=2.75,D136&lt;1.55,D136&gt;=0.8),4.6,IF(AND(H136&lt;8.602,H136&lt;11.218,G136&gt;=0.356,A136&gt;=5.05,A136&lt;6.05,B136&lt;2.75,D136&lt;1.55,D136&gt;=0.8),3.95,IF(AND(H136&gt;=8.602,H136&lt;11.218,G136&gt;=0.356,A136&gt;=5.05,A136&lt;6.05,B136&lt;2.75,D136&lt;1.55,D136&gt;=0.8),3.75,IF(AND(H136&lt;10.129,A136&lt;6.5,A136&gt;=5.65,B136&gt;=2.85,D136&lt;1.35,B136&gt;=2.75,D136&lt;1.55,D136&gt;=0.8),4.2,IF(AND(H136&gt;=10.129,A136&lt;6.5,A136&gt;=5.65,B136&gt;=2.85,D136&lt;1.35,B136&gt;=2.75,D136&lt;1.55,D136&gt;=0.8),4.267,IF(AND(D136&lt;2.2,B136&lt;3.05,D136&gt;=1.7,A136&lt;6.95,G136&gt;=0.417,G136&gt;=0.119,D136&gt;=1.55,D136&gt;=0.8),5.3,IF(AND(D136&gt;=2.2,B136&lt;3.05,D136&gt;=1.7,A136&lt;6.95,G136&gt;=0.417,G136&gt;=0.119,D136&gt;=1.55,D136&gt;=0.8),5.133,IF(AND(D136&lt;2.45,B136&gt;=3.05,D136&gt;=1.7,A136&lt;6.95,G136&gt;=0.417,G136&gt;=0.119,D136&gt;=1.55,D136&gt;=0.8),5.6,IF(AND(D136&gt;=2.45,B136&gt;=3.05,D136&gt;=1.7,A136&lt;6.95,G136&gt;=0.417,G136&gt;=0.119,D136&gt;=1.55,D136&gt;=0.8),6,"shouldnthappen")))))))))))))))))))))))))))))))))))))</f>
        <v>4.7</v>
      </c>
      <c r="AE136" s="1" t="n">
        <f aca="false">IF(AND(G136&lt;0.123,D136&gt;=0.25,D136&lt;0.75),1.3,IF(AND(H136&gt;=16.774,D136&gt;=1.75,D136&gt;=0.75),6.4,IF(AND(B136&lt;3.4,A136&lt;4.8,D136&lt;0.25,D136&lt;0.75),1.22,IF(AND(B136&gt;=3.4,A136&lt;4.8,D136&lt;0.25,D136&lt;0.75),1,IF(AND(A136&gt;=5.45,A136&gt;=4.8,D136&lt;0.25,D136&lt;0.75),1.367,IF(AND(H136&gt;=10.688,D136&lt;1.35,D136&lt;1.75,D136&gt;=0.75),4.2,IF(AND(A136&lt;5.3,D136&gt;=1.35,D136&lt;1.75,D136&gt;=0.75),4.05,IF(AND(G136&gt;=0.857,H136&lt;16.774,D136&gt;=1.75,D136&gt;=0.75),5.02,IF(AND(H136&lt;6.089,A136&lt;5.45,A136&gt;=4.8,D136&lt;0.25,D136&lt;0.75),1.7,IF(AND(G136&lt;0.184,D136&lt;0.35,G136&gt;=0.123,D136&gt;=0.25,D136&lt;0.75),1.7,IF(AND(G136&gt;=0.184,D136&lt;0.35,G136&gt;=0.123,D136&gt;=0.25,D136&lt;0.75),1.48,IF(AND(A136&lt;5.25,D136&gt;=0.35,G136&gt;=0.123,D136&gt;=0.25,D136&lt;0.75),1.75,IF(AND(A136&gt;=5.25,D136&gt;=0.35,G136&gt;=0.123,D136&gt;=0.25,D136&lt;0.75),1.5,IF(AND(A136&lt;5.3,H136&lt;10.688,D136&lt;1.35,D136&lt;1.75,D136&gt;=0.75),3.15,IF(AND(H136&lt;9.474,A136&gt;=5.3,D136&gt;=1.35,D136&lt;1.75,D136&gt;=0.75),4.95,IF(AND(G136&gt;=0.779,G136&lt;0.857,H136&lt;16.774,D136&gt;=1.75,D136&gt;=0.75),6,IF(AND(G136&lt;0.05,H136&gt;=6.089,A136&lt;5.45,A136&gt;=4.8,D136&lt;0.25,D136&lt;0.75),1.4,IF(AND(H136&lt;6.69,A136&gt;=5.3,H136&lt;10.688,D136&lt;1.35,D136&lt;1.75,D136&gt;=0.75),4.033,IF(AND(H136&gt;=6.69,A136&gt;=5.3,H136&lt;10.688,D136&lt;1.35,D136&lt;1.75,D136&gt;=0.75),3.733,IF(AND(B136&lt;2.5,H136&gt;=9.474,A136&gt;=5.3,D136&gt;=1.35,D136&lt;1.75,D136&gt;=0.75),4.5,IF(AND(D136&gt;=2.45,G136&lt;0.779,G136&lt;0.857,H136&lt;16.774,D136&gt;=1.75,D136&gt;=0.75),6,IF(AND(B136&gt;=3.75,G136&gt;=0.05,H136&gt;=6.089,A136&lt;5.45,A136&gt;=4.8,D136&lt;0.25,D136&lt;0.75),1.6,IF(AND(H136&lt;13.695,B136&gt;=2.5,H136&gt;=9.474,A136&gt;=5.3,D136&gt;=1.35,D136&lt;1.75,D136&gt;=0.75),4.567,IF(AND(G136&gt;=0.654,D136&lt;2.45,G136&lt;0.779,G136&lt;0.857,H136&lt;16.774,D136&gt;=1.75,D136&gt;=0.75),4.9,IF(AND(G136&gt;=0.73,B136&lt;3.75,G136&gt;=0.05,H136&gt;=6.089,A136&lt;5.45,A136&gt;=4.8,D136&lt;0.25,D136&lt;0.75),1.4,IF(AND(A136&lt;6.65,H136&gt;=13.695,B136&gt;=2.5,H136&gt;=9.474,A136&gt;=5.3,D136&gt;=1.35,D136&lt;1.75,D136&gt;=0.75),4.4,IF(AND(A136&gt;=6.65,H136&gt;=13.695,B136&gt;=2.5,H136&gt;=9.474,A136&gt;=5.3,D136&gt;=1.35,D136&lt;1.75,D136&gt;=0.75),4.84,IF(AND(B136&lt;2.75,G136&lt;0.654,D136&lt;2.45,G136&lt;0.779,G136&lt;0.857,H136&lt;16.774,D136&gt;=1.75,D136&gt;=0.75),5.2,IF(AND(H136&lt;9.524,G136&lt;0.73,B136&lt;3.75,G136&gt;=0.05,H136&gt;=6.089,A136&lt;5.45,A136&gt;=4.8,D136&lt;0.25,D136&lt;0.75),1.5,IF(AND(H136&gt;=9.524,G136&lt;0.73,B136&lt;3.75,G136&gt;=0.05,H136&gt;=6.089,A136&lt;5.45,A136&gt;=4.8,D136&lt;0.25,D136&lt;0.75),1.4,IF(AND(H136&gt;=13.644,B136&gt;=2.75,G136&lt;0.654,D136&lt;2.45,G136&lt;0.779,G136&lt;0.857,H136&lt;16.774,D136&gt;=1.75,D136&gt;=0.75),6.033,IF(AND(A136&gt;=6.85,H136&lt;13.644,B136&gt;=2.75,G136&lt;0.654,D136&lt;2.45,G136&lt;0.779,G136&lt;0.857,H136&lt;16.774,D136&gt;=1.75,D136&gt;=0.75),5.1,IF(AND(A136&gt;=6.75,A136&lt;6.85,H136&lt;13.644,B136&gt;=2.75,G136&lt;0.654,D136&lt;2.45,G136&lt;0.779,G136&lt;0.857,H136&lt;16.774,D136&gt;=1.75,D136&gt;=0.75),5.9,IF(AND(D136&gt;=2.35,A136&lt;6.75,A136&lt;6.85,H136&lt;13.644,B136&gt;=2.75,G136&lt;0.654,D136&lt;2.45,G136&lt;0.779,G136&lt;0.857,H136&lt;16.774,D136&gt;=1.75,D136&gt;=0.75),5.6,IF(AND(H136&lt;11.146,D136&lt;2.35,A136&lt;6.75,A136&lt;6.85,H136&lt;13.644,B136&gt;=2.75,G136&lt;0.654,D136&lt;2.45,G136&lt;0.779,G136&lt;0.857,H136&lt;16.774,D136&gt;=1.75,D136&gt;=0.75),5.4,IF(AND(H136&gt;=11.146,D136&lt;2.35,A136&lt;6.75,A136&lt;6.85,H136&lt;13.644,B136&gt;=2.75,G136&lt;0.654,D136&lt;2.45,G136&lt;0.779,G136&lt;0.857,H136&lt;16.774,D136&gt;=1.75,D136&gt;=0.75),5.6,"shouldnthappen"))))))))))))))))))))))))))))))))))))</f>
        <v>4.95</v>
      </c>
      <c r="AF136" s="1" t="n">
        <f aca="false">IF(AND(A136&lt;4.5,D136&lt;0.8),1.233,IF(AND(B136&lt;3.05,A136&gt;=4.5,D136&lt;0.8),1.4,IF(AND(D136&gt;=0.45,B136&gt;=3.05,A136&gt;=4.5,D136&lt;0.8),1.667,IF(AND(D136&lt;1.05,D136&lt;1.35,A136&lt;6.25,D136&gt;=0.8),3.633,IF(AND(H136&lt;13.935,A136&gt;=7.05,A136&gt;=6.25,D136&gt;=0.8),6,IF(AND(G136&gt;=0.948,D136&lt;0.45,B136&gt;=3.05,A136&gt;=4.5,D136&lt;0.8),1.7,IF(AND(G136&lt;0.652,D136&gt;=1.05,D136&lt;1.35,A136&lt;6.25,D136&gt;=0.8),4.16,IF(AND(D136&gt;=2.15,D136&gt;=1.75,D136&gt;=1.35,A136&lt;6.25,D136&gt;=0.8),5.4,IF(AND(G136&gt;=0.912,F136&lt;2.5,A136&lt;7.05,A136&gt;=6.25,D136&gt;=0.8),4.4,IF(AND(B136&gt;=3.25,F136&gt;=2.5,A136&lt;7.05,A136&gt;=6.25,D136&gt;=0.8),5.85,IF(AND(H136&lt;17.32,H136&gt;=13.935,A136&gt;=7.05,A136&gt;=6.25,D136&gt;=0.8),6.65,IF(AND(H136&gt;=17.32,H136&gt;=13.935,A136&gt;=7.05,A136&gt;=6.25,D136&gt;=0.8),6.4,IF(AND(H136&gt;=13.547,G136&lt;0.948,D136&lt;0.45,B136&gt;=3.05,A136&gt;=4.5,D136&lt;0.8),1.38,IF(AND(B136&gt;=2.75,G136&gt;=0.652,D136&gt;=1.05,D136&lt;1.35,A136&lt;6.25,D136&gt;=0.8),3.6,IF(AND(H136&lt;9.417,G136&lt;0.404,D136&lt;1.75,D136&gt;=1.35,A136&lt;6.25,D136&gt;=0.8),4.2,IF(AND(H136&gt;=9.417,G136&lt;0.404,D136&lt;1.75,D136&gt;=1.35,A136&lt;6.25,D136&gt;=0.8),4.5,IF(AND(G136&lt;0.464,G136&gt;=0.404,D136&lt;1.75,D136&gt;=1.35,A136&lt;6.25,D136&gt;=0.8),4.5,IF(AND(G136&gt;=0.464,G136&gt;=0.404,D136&lt;1.75,D136&gt;=1.35,A136&lt;6.25,D136&gt;=0.8),4.625,IF(AND(D136&lt;1.85,D136&lt;2.15,D136&gt;=1.75,D136&gt;=1.35,A136&lt;6.25,D136&gt;=0.8),4.9,IF(AND(D136&gt;=1.85,D136&lt;2.15,D136&gt;=1.75,D136&gt;=1.35,A136&lt;6.25,D136&gt;=0.8),5.05,IF(AND(G136&lt;0.332,G136&lt;0.912,F136&lt;2.5,A136&lt;7.05,A136&gt;=6.25,D136&gt;=0.8),4.467,IF(AND(G136&gt;=0.332,G136&lt;0.912,F136&lt;2.5,A136&lt;7.05,A136&gt;=6.25,D136&gt;=0.8),4.767,IF(AND(D136&lt;0.15,H136&lt;13.547,G136&lt;0.948,D136&lt;0.45,B136&gt;=3.05,A136&gt;=4.5,D136&lt;0.8),1.5,IF(AND(D136&lt;1.15,B136&lt;2.75,G136&gt;=0.652,D136&gt;=1.05,D136&lt;1.35,A136&lt;6.25,D136&gt;=0.8),3.9,IF(AND(D136&gt;=1.15,B136&lt;2.75,G136&gt;=0.652,D136&gt;=1.05,D136&lt;1.35,A136&lt;6.25,D136&gt;=0.8),4,IF(AND(D136&gt;=2.25,B136&lt;3.15,B136&lt;3.25,F136&gt;=2.5,A136&lt;7.05,A136&gt;=6.25,D136&gt;=0.8),5.14,IF(AND(G136&lt;0.621,B136&gt;=3.15,B136&lt;3.25,F136&gt;=2.5,A136&lt;7.05,A136&gt;=6.25,D136&gt;=0.8),5.75,IF(AND(G136&gt;=0.621,B136&gt;=3.15,B136&lt;3.25,F136&gt;=2.5,A136&lt;7.05,A136&gt;=6.25,D136&gt;=0.8),5.1,IF(AND(G136&gt;=0.862,D136&gt;=0.15,H136&lt;13.547,G136&lt;0.948,D136&lt;0.45,B136&gt;=3.05,A136&gt;=4.5,D136&lt;0.8),1.5,IF(AND(A136&lt;6.35,D136&lt;2.25,B136&lt;3.15,B136&lt;3.25,F136&gt;=2.5,A136&lt;7.05,A136&gt;=6.25,D136&gt;=0.8),5.267,IF(AND(A136&gt;=6.35,D136&lt;2.25,B136&lt;3.15,B136&lt;3.25,F136&gt;=2.5,A136&lt;7.05,A136&gt;=6.25,D136&gt;=0.8),5.42,IF(AND(A136&lt;5.1,G136&lt;0.862,D136&gt;=0.15,H136&lt;13.547,G136&lt;0.948,D136&lt;0.45,B136&gt;=3.05,A136&gt;=4.5,D136&lt;0.8),1.35,IF(AND(B136&lt;3.95,A136&gt;=5.1,G136&lt;0.862,D136&gt;=0.15,H136&lt;13.547,G136&lt;0.948,D136&lt;0.45,B136&gt;=3.05,A136&gt;=4.5,D136&lt;0.8),1.5,IF(AND(B136&gt;=3.95,A136&gt;=5.1,G136&lt;0.862,D136&gt;=0.15,H136&lt;13.547,G136&lt;0.948,D136&lt;0.45,B136&gt;=3.05,A136&gt;=4.5,D136&lt;0.8),1.467,"shouldnthappen"))))))))))))))))))))))))))))))))))</f>
        <v>5.267</v>
      </c>
      <c r="AG136" s="1" t="n">
        <f aca="false">IF(AND(H136&lt;5.748,A136&lt;4.85,D136&lt;0.75),1,IF(AND(B136&gt;=3.5,D136&gt;=1.75,D136&gt;=0.75),6.2,IF(AND(A136&gt;=4.65,H136&gt;=5.748,A136&lt;4.85,D136&lt;0.75),1.333,IF(AND(H136&lt;6.417,B136&lt;3.45,A136&gt;=4.85,D136&lt;0.75),1.7,IF(AND(A136&lt;5.05,B136&gt;=3.45,A136&gt;=4.85,D136&lt;0.75),1.4,IF(AND(A136&gt;=5.05,B136&gt;=3.45,A136&gt;=4.85,D136&lt;0.75),1.5,IF(AND(F136&gt;=2.5,H136&lt;13.641,D136&lt;1.75,D136&gt;=0.75),4.667,IF(AND(G136&lt;0.187,H136&gt;=13.641,D136&lt;1.75,D136&gt;=0.75),5,IF(AND(A136&gt;=7.1,B136&lt;3.5,D136&gt;=1.75,D136&gt;=0.75),6.575,IF(AND(G136&lt;0.161,A136&lt;4.65,H136&gt;=5.748,A136&lt;4.85,D136&lt;0.75),1.5,IF(AND(H136&lt;8.399,H136&gt;=6.417,B136&lt;3.45,A136&gt;=4.85,D136&lt;0.75),1.5,IF(AND(H136&gt;=8.399,H136&gt;=6.417,B136&lt;3.45,A136&gt;=4.85,D136&lt;0.75),1.625,IF(AND(G136&lt;0.086,F136&lt;2.5,H136&lt;13.641,D136&lt;1.75,D136&gt;=0.75),4.7,IF(AND(D136&lt;1.35,G136&gt;=0.187,H136&gt;=13.641,D136&lt;1.75,D136&gt;=0.75),4.2,IF(AND(G136&lt;0.422,G136&gt;=0.161,A136&lt;4.65,H136&gt;=5.748,A136&lt;4.85,D136&lt;0.75),1.4,IF(AND(G136&gt;=0.422,G136&gt;=0.161,A136&lt;4.65,H136&gt;=5.748,A136&lt;4.85,D136&lt;0.75),1.3,IF(AND(B136&lt;2.5,D136&gt;=1.35,G136&gt;=0.187,H136&gt;=13.641,D136&lt;1.75,D136&gt;=0.75),4.5,IF(AND(B136&lt;2.75,A136&lt;6,A136&lt;7.1,B136&lt;3.5,D136&gt;=1.75,D136&gt;=0.75),5.1,IF(AND(B136&gt;=2.75,A136&lt;6,A136&lt;7.1,B136&lt;3.5,D136&gt;=1.75,D136&gt;=0.75),5.02,IF(AND(A136&lt;5.15,A136&lt;5.9,G136&gt;=0.086,F136&lt;2.5,H136&lt;13.641,D136&lt;1.75,D136&gt;=0.75),3,IF(AND(G136&lt;0.644,A136&gt;=5.9,G136&gt;=0.086,F136&lt;2.5,H136&lt;13.641,D136&lt;1.75,D136&gt;=0.75),4.65,IF(AND(G136&gt;=0.644,A136&gt;=5.9,G136&gt;=0.086,F136&lt;2.5,H136&lt;13.641,D136&lt;1.75,D136&gt;=0.75),4.24,IF(AND(D136&lt;1.45,B136&gt;=2.5,D136&gt;=1.35,G136&gt;=0.187,H136&gt;=13.641,D136&lt;1.75,D136&gt;=0.75),4.68,IF(AND(D136&gt;=1.45,B136&gt;=2.5,D136&gt;=1.35,G136&gt;=0.187,H136&gt;=13.641,D136&lt;1.75,D136&gt;=0.75),4.833,IF(AND(H136&lt;13.18,D136&lt;2.05,A136&gt;=6,A136&lt;7.1,B136&lt;3.5,D136&gt;=1.75,D136&gt;=0.75),5.44,IF(AND(H136&gt;=13.18,D136&lt;2.05,A136&gt;=6,A136&lt;7.1,B136&lt;3.5,D136&gt;=1.75,D136&gt;=0.75),5.1,IF(AND(H136&lt;8.759,D136&gt;=2.05,A136&gt;=6,A136&lt;7.1,B136&lt;3.5,D136&gt;=1.75,D136&gt;=0.75),5.4,IF(AND(A136&gt;=5.75,A136&gt;=5.15,A136&lt;5.9,G136&gt;=0.086,F136&lt;2.5,H136&lt;13.641,D136&lt;1.75,D136&gt;=0.75),3.967,IF(AND(H136&lt;10.159,H136&gt;=8.759,D136&gt;=2.05,A136&gt;=6,A136&lt;7.1,B136&lt;3.5,D136&gt;=1.75,D136&gt;=0.75),5.925,IF(AND(D136&lt;1.2,A136&lt;5.75,A136&gt;=5.15,A136&lt;5.9,G136&gt;=0.086,F136&lt;2.5,H136&lt;13.641,D136&lt;1.75,D136&gt;=0.75),3.667,IF(AND(D136&lt;2.25,H136&gt;=10.159,H136&gt;=8.759,D136&gt;=2.05,A136&gt;=6,A136&lt;7.1,B136&lt;3.5,D136&gt;=1.75,D136&gt;=0.75),5.66,IF(AND(D136&gt;=2.25,H136&gt;=10.159,H136&gt;=8.759,D136&gt;=2.05,A136&gt;=6,A136&lt;7.1,B136&lt;3.5,D136&gt;=1.75,D136&gt;=0.75),5.34,IF(AND(D136&lt;1.35,D136&gt;=1.2,A136&lt;5.75,A136&gt;=5.15,A136&lt;5.9,G136&gt;=0.086,F136&lt;2.5,H136&lt;13.641,D136&lt;1.75,D136&gt;=0.75),4.025,IF(AND(D136&gt;=1.35,D136&gt;=1.2,A136&lt;5.75,A136&gt;=5.15,A136&lt;5.9,G136&gt;=0.086,F136&lt;2.5,H136&lt;13.641,D136&lt;1.75,D136&gt;=0.75),3.9,"shouldnthappen"))))))))))))))))))))))))))))))))))</f>
        <v>4.667</v>
      </c>
      <c r="AH136" s="1" t="n">
        <f aca="false">IF(AND(F136&lt;1.5,H136&lt;6.799,A136&lt;5.45),1.7,IF(AND(F136&gt;=1.5,H136&lt;6.799,A136&lt;5.45),4.1,IF(AND(D136&gt;=0.8,H136&gt;=6.799,A136&lt;5.45),3.9,IF(AND(H136&lt;7.564,F136&lt;2.5,A136&gt;=5.45),3.925,IF(AND(H136&gt;=16.284,F136&gt;=2.5,A136&gt;=5.45),6.5,IF(AND(A136&lt;4.35,D136&lt;0.8,H136&gt;=6.799,A136&lt;5.45),1.1,IF(AND(B136&lt;2.8,D136&lt;1.35,H136&gt;=7.564,F136&lt;2.5,A136&gt;=5.45),4.1,IF(AND(B136&gt;=2.8,D136&lt;1.35,H136&gt;=7.564,F136&lt;2.5,A136&gt;=5.45),4.267,IF(AND(B136&lt;2.75,D136&gt;=1.35,H136&gt;=7.564,F136&lt;2.5,A136&gt;=5.45),5,IF(AND(G136&gt;=0.078,G136&lt;0.26,H136&lt;16.284,F136&gt;=2.5,A136&gt;=5.45),6.06,IF(AND(G136&gt;=0.805,G136&gt;=0.26,H136&lt;16.284,F136&gt;=2.5,A136&gt;=5.45),5.02,IF(AND(H136&gt;=10.109,B136&gt;=3.45,A136&gt;=4.35,D136&lt;0.8,H136&gt;=6.799,A136&lt;5.45),1.55,IF(AND(D136&lt;2.25,G136&lt;0.078,G136&lt;0.26,H136&lt;16.284,F136&gt;=2.5,A136&gt;=5.45),5.6,IF(AND(D136&gt;=2.25,G136&lt;0.078,G136&lt;0.26,H136&lt;16.284,F136&gt;=2.5,A136&gt;=5.45),5.7,IF(AND(A136&lt;6.15,G136&lt;0.805,G136&gt;=0.26,H136&lt;16.284,F136&gt;=2.5,A136&gt;=5.45),4.967,IF(AND(A136&lt;4.65,H136&lt;12.227,B136&lt;3.45,A136&gt;=4.35,D136&lt;0.8,H136&gt;=6.799,A136&lt;5.45),1.333,IF(AND(A136&lt;4.85,H136&gt;=12.227,B136&lt;3.45,A136&gt;=4.35,D136&lt;0.8,H136&gt;=6.799,A136&lt;5.45),1.42,IF(AND(A136&gt;=4.85,H136&gt;=12.227,B136&lt;3.45,A136&gt;=4.35,D136&lt;0.8,H136&gt;=6.799,A136&lt;5.45),1.533,IF(AND(A136&lt;5.05,H136&lt;10.109,B136&gt;=3.45,A136&gt;=4.35,D136&lt;0.8,H136&gt;=6.799,A136&lt;5.45),1.4,IF(AND(A136&gt;=5.05,H136&lt;10.109,B136&gt;=3.45,A136&gt;=4.35,D136&lt;0.8,H136&gt;=6.799,A136&lt;5.45),1.5,IF(AND(G136&lt;0.14,H136&lt;13.531,B136&gt;=2.75,D136&gt;=1.35,H136&gt;=7.564,F136&lt;2.5,A136&gt;=5.45),4.7,IF(AND(G136&lt;0.187,H136&gt;=13.531,B136&gt;=2.75,D136&gt;=1.35,H136&gt;=7.564,F136&lt;2.5,A136&gt;=5.45),5,IF(AND(G136&gt;=0.187,H136&gt;=13.531,B136&gt;=2.75,D136&gt;=1.35,H136&gt;=7.564,F136&lt;2.5,A136&gt;=5.45),4.66,IF(AND(A136&lt;6.35,A136&gt;=6.15,G136&lt;0.805,G136&gt;=0.26,H136&lt;16.284,F136&gt;=2.5,A136&gt;=5.45),6,IF(AND(D136&lt;0.15,A136&gt;=4.65,H136&lt;12.227,B136&lt;3.45,A136&gt;=4.35,D136&lt;0.8,H136&gt;=6.799,A136&lt;5.45),1.5,IF(AND(H136&lt;10.723,G136&gt;=0.14,H136&lt;13.531,B136&gt;=2.75,D136&gt;=1.35,H136&gt;=7.564,F136&lt;2.5,A136&gt;=5.45),4.6,IF(AND(H136&gt;=10.723,G136&gt;=0.14,H136&lt;13.531,B136&gt;=2.75,D136&gt;=1.35,H136&gt;=7.564,F136&lt;2.5,A136&gt;=5.45),4.46,IF(AND(G136&lt;0.364,A136&gt;=6.35,A136&gt;=6.15,G136&lt;0.805,G136&gt;=0.26,H136&lt;16.284,F136&gt;=2.5,A136&gt;=5.45),5.28,IF(AND(A136&lt;5.1,D136&gt;=0.15,A136&gt;=4.65,H136&lt;12.227,B136&lt;3.45,A136&gt;=4.35,D136&lt;0.8,H136&gt;=6.799,A136&lt;5.45),1.36,IF(AND(A136&gt;=5.1,D136&gt;=0.15,A136&gt;=4.65,H136&lt;12.227,B136&lt;3.45,A136&gt;=4.35,D136&lt;0.8,H136&gt;=6.799,A136&lt;5.45),1.4,IF(AND(G136&gt;=0.6,G136&gt;=0.364,A136&gt;=6.35,A136&gt;=6.15,G136&lt;0.805,G136&gt;=0.26,H136&lt;16.284,F136&gt;=2.5,A136&gt;=5.45),5.1,IF(AND(A136&gt;=6.95,G136&lt;0.6,G136&gt;=0.364,A136&gt;=6.35,A136&gt;=6.15,G136&lt;0.805,G136&gt;=0.26,H136&lt;16.284,F136&gt;=2.5,A136&gt;=5.45),5.8,IF(AND(B136&lt;3.2,A136&lt;6.95,G136&lt;0.6,G136&gt;=0.364,A136&gt;=6.35,A136&gt;=6.15,G136&lt;0.805,G136&gt;=0.26,H136&lt;16.284,F136&gt;=2.5,A136&gt;=5.45),5.6,IF(AND(B136&gt;=3.2,A136&lt;6.95,G136&lt;0.6,G136&gt;=0.364,A136&gt;=6.35,A136&gt;=6.15,G136&lt;0.805,G136&gt;=0.26,H136&lt;16.284,F136&gt;=2.5,A136&gt;=5.45),5.7,"shouldnthappen"))))))))))))))))))))))))))))))))))</f>
        <v>6.06</v>
      </c>
      <c r="AI136" s="1" t="n">
        <f aca="false">IF(AND(B136&gt;=3.55,A136&lt;5.05,F136&lt;1.5),1,IF(AND(H136&gt;=13.436,A136&gt;=5.05,F136&lt;1.5),1.633,IF(AND(A136&lt;4.35,B136&lt;3.55,A136&lt;5.05,F136&lt;1.5),1.1,IF(AND(A136&lt;5.15,H136&lt;13.436,A136&gt;=5.05,F136&lt;1.5),1.6,IF(AND(G136&lt;0.837,D136&lt;1.2,B136&lt;2.65,F136&gt;=1.5),3.7,IF(AND(G136&gt;=0.837,D136&lt;1.2,B136&lt;2.65,F136&gt;=1.5),3,IF(AND(D136&lt;1.4,D136&gt;=1.2,B136&lt;2.65,F136&gt;=1.5),4.133,IF(AND(D136&gt;=1.4,D136&gt;=1.2,B136&lt;2.65,F136&gt;=1.5),4.633,IF(AND(G136&lt;0.302,A136&gt;=4.35,B136&lt;3.55,A136&lt;5.05,F136&lt;1.5),1.34,IF(AND(D136&gt;=0.3,A136&gt;=5.15,H136&lt;13.436,A136&gt;=5.05,F136&lt;1.5),1.5,IF(AND(G136&lt;0.233,G136&lt;0.265,D136&lt;1.55,B136&gt;=2.65,F136&gt;=1.5),4.56,IF(AND(G136&gt;=0.233,G136&lt;0.265,D136&lt;1.55,B136&gt;=2.65,F136&gt;=1.5),5.1,IF(AND(G136&lt;0.395,G136&gt;=0.265,D136&lt;1.55,B136&gt;=2.65,F136&gt;=1.5),4.025,IF(AND(H136&lt;13.935,A136&gt;=7.05,D136&gt;=1.55,B136&gt;=2.65,F136&gt;=1.5),6.12,IF(AND(H136&gt;=13.935,A136&gt;=7.05,D136&gt;=1.55,B136&gt;=2.65,F136&gt;=1.5),6.64,IF(AND(G136&gt;=0.858,G136&gt;=0.302,A136&gt;=4.35,B136&lt;3.55,A136&lt;5.05,F136&lt;1.5),1.3,IF(AND(H136&lt;6.543,D136&lt;0.3,A136&gt;=5.15,H136&lt;13.436,A136&gt;=5.05,F136&lt;1.5),1.4,IF(AND(H136&gt;=6.543,D136&lt;0.3,A136&gt;=5.15,H136&lt;13.436,A136&gt;=5.05,F136&lt;1.5),1.48,IF(AND(A136&lt;6.3,G136&gt;=0.395,G136&gt;=0.265,D136&lt;1.55,B136&gt;=2.65,F136&gt;=1.5),4.14,IF(AND(A136&gt;=6.3,G136&gt;=0.395,G136&gt;=0.265,D136&lt;1.55,B136&gt;=2.65,F136&gt;=1.5),4.767,IF(AND(G136&gt;=0.669,B136&lt;3.15,A136&lt;7.05,D136&gt;=1.55,B136&gt;=2.65,F136&gt;=1.5),5,IF(AND(H136&lt;9.459,G136&lt;0.858,G136&gt;=0.302,A136&gt;=4.35,B136&lt;3.55,A136&lt;5.05,F136&lt;1.5),1.4,IF(AND(H136&gt;=9.459,G136&lt;0.858,G136&gt;=0.302,A136&gt;=4.35,B136&lt;3.55,A136&lt;5.05,F136&lt;1.5),1.6,IF(AND(G136&gt;=0.433,G136&lt;0.669,B136&lt;3.15,A136&lt;7.05,D136&gt;=1.55,B136&gt;=2.65,F136&gt;=1.5),5.68,IF(AND(G136&lt;0.481,H136&lt;10.257,B136&gt;=3.15,A136&lt;7.05,D136&gt;=1.55,B136&gt;=2.65,F136&gt;=1.5),5.7,IF(AND(G136&gt;=0.481,H136&lt;10.257,B136&gt;=3.15,A136&lt;7.05,D136&gt;=1.55,B136&gt;=2.65,F136&gt;=1.5),5.9,IF(AND(D136&lt;2.15,H136&gt;=10.257,B136&gt;=3.15,A136&lt;7.05,D136&gt;=1.55,B136&gt;=2.65,F136&gt;=1.5),5.1,IF(AND(D136&gt;=2.15,H136&gt;=10.257,B136&gt;=3.15,A136&lt;7.05,D136&gt;=1.55,B136&gt;=2.65,F136&gt;=1.5),5.42,IF(AND(G136&lt;0.098,G136&lt;0.433,G136&lt;0.669,B136&lt;3.15,A136&lt;7.05,D136&gt;=1.55,B136&gt;=2.65,F136&gt;=1.5),5.567,IF(AND(D136&lt;1.8,G136&gt;=0.098,G136&lt;0.433,G136&lt;0.669,B136&lt;3.15,A136&lt;7.05,D136&gt;=1.55,B136&gt;=2.65,F136&gt;=1.5),5.033,IF(AND(G136&gt;=0.312,D136&gt;=1.8,G136&gt;=0.098,G136&lt;0.433,G136&lt;0.669,B136&lt;3.15,A136&lt;7.05,D136&gt;=1.55,B136&gt;=2.65,F136&gt;=1.5),5.4,IF(AND(H136&lt;9.002,G136&lt;0.312,D136&gt;=1.8,G136&gt;=0.098,G136&lt;0.433,G136&lt;0.669,B136&lt;3.15,A136&lt;7.05,D136&gt;=1.55,B136&gt;=2.65,F136&gt;=1.5),5.1,IF(AND(H136&gt;=9.002,G136&lt;0.312,D136&gt;=1.8,G136&gt;=0.098,G136&lt;0.433,G136&lt;0.669,B136&lt;3.15,A136&lt;7.05,D136&gt;=1.55,B136&gt;=2.65,F136&gt;=1.5),5.26,"shouldnthappen")))))))))))))))))))))))))))))))))</f>
        <v>5.1</v>
      </c>
      <c r="AJ136" s="1" t="n">
        <f aca="false">IF(AND(A136&gt;=5.25,D136&gt;=0.35,D136&lt;0.8),1.433,IF(AND(F136&gt;=2.5,H136&lt;6.927,D136&gt;=0.8),5.1,IF(AND(H136&lt;5.85,B136&lt;3.65,D136&lt;0.35,D136&lt;0.8),1,IF(AND(A136&lt;5.55,B136&gt;=3.65,D136&lt;0.35,D136&lt;0.8),1.5,IF(AND(A136&gt;=5.55,B136&gt;=3.65,D136&lt;0.35,D136&lt;0.8),1.7,IF(AND(H136&lt;7.949,A136&lt;5.25,D136&gt;=0.35,D136&lt;0.8),1.9,IF(AND(H136&gt;=7.949,A136&lt;5.25,D136&gt;=0.35,D136&lt;0.8),1.54,IF(AND(A136&lt;5.55,F136&lt;2.5,H136&lt;6.927,D136&gt;=0.8),3.98,IF(AND(A136&gt;=5.55,F136&lt;2.5,H136&lt;6.927,D136&gt;=0.8),4.1,IF(AND(A136&gt;=7.25,D136&gt;=1.55,H136&gt;=6.927,D136&gt;=0.8),6.65,IF(AND(A136&lt;5.75,D136&lt;1.2,D136&lt;1.55,H136&gt;=6.927,D136&gt;=0.8),3.62,IF(AND(A136&gt;=5.75,D136&lt;1.2,D136&lt;1.55,H136&gt;=6.927,D136&gt;=0.8),4.1,IF(AND(G136&lt;0.175,A136&lt;4.8,H136&gt;=5.85,B136&lt;3.65,D136&lt;0.35,D136&lt;0.8),1.5,IF(AND(G136&gt;=0.175,A136&lt;4.8,H136&gt;=5.85,B136&lt;3.65,D136&lt;0.35,D136&lt;0.8),1.3,IF(AND(A136&gt;=5.05,A136&gt;=4.8,H136&gt;=5.85,B136&lt;3.65,D136&lt;0.35,D136&lt;0.8),1.5,IF(AND(G136&gt;=0.735,A136&lt;6.25,D136&gt;=1.2,D136&lt;1.55,H136&gt;=6.927,D136&gt;=0.8),4,IF(AND(H136&lt;10.464,A136&lt;6.2,A136&lt;7.25,D136&gt;=1.55,H136&gt;=6.927,D136&gt;=0.8),5.1,IF(AND(H136&gt;=10.464,A136&lt;6.2,A136&lt;7.25,D136&gt;=1.55,H136&gt;=6.927,D136&gt;=0.8),4.9,IF(AND(G136&lt;0.418,A136&lt;5.05,A136&gt;=4.8,H136&gt;=5.85,B136&lt;3.65,D136&lt;0.35,D136&lt;0.8),1.48,IF(AND(G136&gt;=0.418,A136&lt;5.05,A136&gt;=4.8,H136&gt;=5.85,B136&lt;3.65,D136&lt;0.35,D136&lt;0.8),1.3,IF(AND(B136&lt;2.75,G136&lt;0.735,A136&lt;6.25,D136&gt;=1.2,D136&lt;1.55,H136&gt;=6.927,D136&gt;=0.8),4.35,IF(AND(H136&lt;15.422,D136&lt;1.45,A136&gt;=6.25,D136&gt;=1.2,D136&lt;1.55,H136&gt;=6.927,D136&gt;=0.8),4.375,IF(AND(H136&gt;=15.422,D136&lt;1.45,A136&gt;=6.25,D136&gt;=1.2,D136&lt;1.55,H136&gt;=6.927,D136&gt;=0.8),4.7,IF(AND(A136&lt;6.4,D136&gt;=1.45,A136&gt;=6.25,D136&gt;=1.2,D136&lt;1.55,H136&gt;=6.927,D136&gt;=0.8),5.1,IF(AND(G136&gt;=0.576,D136&lt;2.15,A136&gt;=6.2,A136&lt;7.25,D136&gt;=1.55,H136&gt;=6.927,D136&gt;=0.8),5.1,IF(AND(G136&lt;0.537,D136&gt;=2.15,A136&gt;=6.2,A136&lt;7.25,D136&gt;=1.55,H136&gt;=6.927,D136&gt;=0.8),5.533,IF(AND(G136&gt;=0.537,D136&gt;=2.15,A136&gt;=6.2,A136&lt;7.25,D136&gt;=1.55,H136&gt;=6.927,D136&gt;=0.8),5.9,IF(AND(D136&lt;1.45,B136&gt;=2.75,G136&lt;0.735,A136&lt;6.25,D136&gt;=1.2,D136&lt;1.55,H136&gt;=6.927,D136&gt;=0.8),4.6,IF(AND(D136&gt;=1.45,B136&gt;=2.75,G136&lt;0.735,A136&lt;6.25,D136&gt;=1.2,D136&lt;1.55,H136&gt;=6.927,D136&gt;=0.8),4.5,IF(AND(H136&lt;12.582,A136&gt;=6.4,D136&gt;=1.45,A136&gt;=6.25,D136&gt;=1.2,D136&lt;1.55,H136&gt;=6.927,D136&gt;=0.8),4.66,IF(AND(H136&gt;=12.582,A136&gt;=6.4,D136&gt;=1.45,A136&gt;=6.25,D136&gt;=1.2,D136&lt;1.55,H136&gt;=6.927,D136&gt;=0.8),4.9,IF(AND(B136&lt;2.75,G136&lt;0.576,D136&lt;2.15,A136&gt;=6.2,A136&lt;7.25,D136&gt;=1.55,H136&gt;=6.927,D136&gt;=0.8),5.3,IF(AND(G136&gt;=0.395,B136&gt;=2.75,G136&lt;0.576,D136&lt;2.15,A136&gt;=6.2,A136&lt;7.25,D136&gt;=1.55,H136&gt;=6.927,D136&gt;=0.8),5.6,IF(AND(D136&gt;=1.9,G136&lt;0.395,B136&gt;=2.75,G136&lt;0.576,D136&lt;2.15,A136&gt;=6.2,A136&lt;7.25,D136&gt;=1.55,H136&gt;=6.927,D136&gt;=0.8),5.333,IF(AND(B136&lt;2.95,D136&lt;1.9,G136&lt;0.395,B136&gt;=2.75,G136&lt;0.576,D136&lt;2.15,A136&gt;=6.2,A136&lt;7.25,D136&gt;=1.55,H136&gt;=6.927,D136&gt;=0.8),5.6,IF(AND(B136&gt;=2.95,D136&lt;1.9,G136&lt;0.395,B136&gt;=2.75,G136&lt;0.576,D136&lt;2.15,A136&gt;=6.2,A136&lt;7.25,D136&gt;=1.55,H136&gt;=6.927,D136&gt;=0.8),5.5,"shouldnthappen"))))))))))))))))))))))))))))))))))))</f>
        <v>5.1</v>
      </c>
      <c r="AK136" s="1" t="n">
        <f aca="false">IF(AND(H136&lt;5.85,B136&lt;3.65,F136&lt;1.5),1,IF(AND(B136&gt;=3.95,B136&gt;=3.65,F136&lt;1.5),1.433,IF(AND(A136&lt;5.15,F136&lt;2.5,F136&gt;=1.5),3.075,IF(AND(D136&gt;=0.35,H136&gt;=5.85,B136&lt;3.65,F136&lt;1.5),1.5,IF(AND(G136&lt;0.168,B136&lt;3.95,B136&gt;=3.65,F136&lt;1.5),1.7,IF(AND(H136&lt;5.767,A136&lt;7.25,F136&gt;=2.5,F136&gt;=1.5),4.5,IF(AND(D136&lt;1.9,A136&gt;=7.25,F136&gt;=2.5,F136&gt;=1.5),6.3,IF(AND(D136&gt;=1.9,A136&gt;=7.25,F136&gt;=2.5,F136&gt;=1.5),6.575,IF(AND(B136&lt;3.75,G136&gt;=0.168,B136&lt;3.95,B136&gt;=3.65,F136&lt;1.5),1.5,IF(AND(B136&gt;=3.75,G136&gt;=0.168,B136&lt;3.95,B136&gt;=3.65,F136&lt;1.5),1.6,IF(AND(D136&gt;=1.35,A136&lt;6.15,A136&gt;=5.15,F136&lt;2.5,F136&gt;=1.5),4.42,IF(AND(D136&lt;1.4,A136&gt;=6.15,A136&gt;=5.15,F136&lt;2.5,F136&gt;=1.5),4.5,IF(AND(D136&gt;=1.4,A136&gt;=6.15,A136&gt;=5.15,F136&lt;2.5,F136&gt;=1.5),4.675,IF(AND(D136&lt;0.15,H136&lt;11.218,D136&lt;0.35,H136&gt;=5.85,B136&lt;3.65,F136&lt;1.5),1.5,IF(AND(D136&lt;0.15,H136&gt;=11.218,D136&lt;0.35,H136&gt;=5.85,B136&lt;3.65,F136&lt;1.5),1.1,IF(AND(B136&lt;2.7,D136&lt;1.35,A136&lt;6.15,A136&gt;=5.15,F136&lt;2.5,F136&gt;=1.5),3.82,IF(AND(A136&lt;6.15,G136&gt;=0.755,H136&gt;=5.767,A136&lt;7.25,F136&gt;=2.5,F136&gt;=1.5),4.98,IF(AND(A136&gt;=6.15,G136&gt;=0.755,H136&gt;=5.767,A136&lt;7.25,F136&gt;=2.5,F136&gt;=1.5),5.3,IF(AND(B136&lt;3.4,D136&gt;=0.15,H136&lt;11.218,D136&lt;0.35,H136&gt;=5.85,B136&lt;3.65,F136&lt;1.5),1.4,IF(AND(B136&gt;=3.4,D136&gt;=0.15,H136&lt;11.218,D136&lt;0.35,H136&gt;=5.85,B136&lt;3.65,F136&lt;1.5),1.3,IF(AND(H136&lt;11.731,D136&gt;=0.15,H136&gt;=11.218,D136&lt;0.35,H136&gt;=5.85,B136&lt;3.65,F136&lt;1.5),1.2,IF(AND(H136&lt;9.053,B136&gt;=2.7,D136&lt;1.35,A136&lt;6.15,A136&gt;=5.15,F136&lt;2.5,F136&gt;=1.5),3.85,IF(AND(D136&gt;=2.1,B136&lt;2.85,G136&lt;0.755,H136&gt;=5.767,A136&lt;7.25,F136&gt;=2.5,F136&gt;=1.5),5.6,IF(AND(D136&gt;=2.45,B136&gt;=2.85,G136&lt;0.755,H136&gt;=5.767,A136&lt;7.25,F136&gt;=2.5,F136&gt;=1.5),5.8,IF(AND(B136&gt;=3.45,H136&gt;=11.731,D136&gt;=0.15,H136&gt;=11.218,D136&lt;0.35,H136&gt;=5.85,B136&lt;3.65,F136&lt;1.5),1.3,IF(AND(A136&lt;5.9,H136&gt;=9.053,B136&gt;=2.7,D136&lt;1.35,A136&lt;6.15,A136&gt;=5.15,F136&lt;2.5,F136&gt;=1.5),4.3,IF(AND(A136&gt;=5.9,H136&gt;=9.053,B136&gt;=2.7,D136&lt;1.35,A136&lt;6.15,A136&gt;=5.15,F136&lt;2.5,F136&gt;=1.5),4,IF(AND(G136&gt;=0.519,D136&lt;2.1,B136&lt;2.85,G136&lt;0.755,H136&gt;=5.767,A136&lt;7.25,F136&gt;=2.5,F136&gt;=1.5),4.9,IF(AND(A136&gt;=7.05,D136&lt;2.45,B136&gt;=2.85,G136&lt;0.755,H136&gt;=5.767,A136&lt;7.25,F136&gt;=2.5,F136&gt;=1.5),5.8,IF(AND(H136&lt;14.396,B136&lt;3.45,H136&gt;=11.731,D136&gt;=0.15,H136&gt;=11.218,D136&lt;0.35,H136&gt;=5.85,B136&lt;3.65,F136&lt;1.5),1.44,IF(AND(H136&gt;=14.396,B136&lt;3.45,H136&gt;=11.731,D136&gt;=0.15,H136&gt;=11.218,D136&lt;0.35,H136&gt;=5.85,B136&lt;3.65,F136&lt;1.5),1.3,IF(AND(G136&lt;0.282,G136&lt;0.519,D136&lt;2.1,B136&lt;2.85,G136&lt;0.755,H136&gt;=5.767,A136&lt;7.25,F136&gt;=2.5,F136&gt;=1.5),5.1,IF(AND(G136&gt;=0.282,G136&lt;0.519,D136&lt;2.1,B136&lt;2.85,G136&lt;0.755,H136&gt;=5.767,A136&lt;7.25,F136&gt;=2.5,F136&gt;=1.5),5.3,IF(AND(A136&lt;6.4,D136&lt;1.9,A136&lt;7.05,D136&lt;2.45,B136&gt;=2.85,G136&lt;0.755,H136&gt;=5.767,A136&lt;7.25,F136&gt;=2.5,F136&gt;=1.5),5.6,IF(AND(A136&gt;=6.4,D136&lt;1.9,A136&lt;7.05,D136&lt;2.45,B136&gt;=2.85,G136&lt;0.755,H136&gt;=5.767,A136&lt;7.25,F136&gt;=2.5,F136&gt;=1.5),5.5,IF(AND(H136&lt;8.884,D136&gt;=1.9,A136&lt;7.05,D136&lt;2.45,B136&gt;=2.85,G136&lt;0.755,H136&gt;=5.767,A136&lt;7.25,F136&gt;=2.5,F136&gt;=1.5),5.3,IF(AND(H136&gt;=8.884,D136&gt;=1.9,A136&lt;7.05,D136&lt;2.45,B136&gt;=2.85,G136&lt;0.755,H136&gt;=5.767,A136&lt;7.25,F136&gt;=2.5,F136&gt;=1.5),5.52,"shouldnthappen")))))))))))))))))))))))))))))))))))))</f>
        <v>5.1</v>
      </c>
      <c r="AL136" s="1" t="n">
        <f aca="false">IF(AND(H136&lt;5.85,A136&lt;5.05,D136&lt;0.8),1,IF(AND(B136&lt;3.35,A136&gt;=5.05,D136&lt;0.8),1.7,IF(AND(D136&gt;=2.45,F136&gt;=2.5,D136&gt;=0.8),6.05,IF(AND(H136&gt;=11.218,H136&gt;=5.85,A136&lt;5.05,D136&lt;0.8),1.28,IF(AND(G136&gt;=0.948,B136&gt;=3.35,A136&gt;=5.05,D136&lt;0.8),1.7,IF(AND(G136&gt;=0.423,H136&lt;11.218,H136&gt;=5.85,A136&lt;5.05,D136&lt;0.8),1.3,IF(AND(B136&lt;3.6,G136&lt;0.948,B136&gt;=3.35,A136&gt;=5.05,D136&lt;0.8),1.4,IF(AND(H136&lt;10.258,D136&lt;1.15,A136&lt;5.9,F136&lt;2.5,D136&gt;=0.8),3.36,IF(AND(H136&gt;=10.258,D136&lt;1.15,A136&lt;5.9,F136&lt;2.5,D136&gt;=0.8),3.9,IF(AND(A136&lt;5.3,D136&gt;=1.15,A136&lt;5.9,F136&lt;2.5,D136&gt;=0.8),3.9,IF(AND(D136&lt;1.55,B136&lt;2.75,A136&gt;=5.9,F136&lt;2.5,D136&gt;=0.8),4.64,IF(AND(D136&gt;=1.55,B136&lt;2.75,A136&gt;=5.9,F136&lt;2.5,D136&gt;=0.8),5.1,IF(AND(D136&gt;=1.6,B136&gt;=2.75,A136&gt;=5.9,F136&lt;2.5,D136&gt;=0.8),5,IF(AND(H136&lt;5.767,H136&lt;8.598,D136&lt;2.45,F136&gt;=2.5,D136&gt;=0.8),4.5,IF(AND(A136&lt;6.25,H136&gt;=8.598,D136&lt;2.45,F136&gt;=2.5,D136&gt;=0.8),5.02,IF(AND(B136&lt;3.55,G136&lt;0.423,H136&lt;11.218,H136&gt;=5.85,A136&lt;5.05,D136&lt;0.8),1.525,IF(AND(B136&gt;=3.55,G136&lt;0.423,H136&lt;11.218,H136&gt;=5.85,A136&lt;5.05,D136&lt;0.8),1.4,IF(AND(H136&gt;=13.932,B136&gt;=3.6,G136&lt;0.948,B136&gt;=3.35,A136&gt;=5.05,D136&lt;0.8),1.65,IF(AND(G136&gt;=0.652,A136&gt;=5.3,D136&gt;=1.15,A136&lt;5.9,F136&lt;2.5,D136&gt;=0.8),3.8,IF(AND(D136&lt;1.35,D136&lt;1.6,B136&gt;=2.75,A136&gt;=5.9,F136&lt;2.5,D136&gt;=0.8),4.42,IF(AND(H136&lt;6.656,H136&gt;=5.767,H136&lt;8.598,D136&lt;2.45,F136&gt;=2.5,D136&gt;=0.8),5.033,IF(AND(H136&gt;=6.656,H136&gt;=5.767,H136&lt;8.598,D136&lt;2.45,F136&gt;=2.5,D136&gt;=0.8),5.1,IF(AND(G136&gt;=0.885,A136&gt;=6.25,H136&gt;=8.598,D136&lt;2.45,F136&gt;=2.5,D136&gt;=0.8),5.2,IF(AND(H136&lt;6.926,H136&lt;13.932,B136&gt;=3.6,G136&lt;0.948,B136&gt;=3.35,A136&gt;=5.05,D136&lt;0.8),1.433,IF(AND(H136&gt;=6.926,H136&lt;13.932,B136&gt;=3.6,G136&lt;0.948,B136&gt;=3.35,A136&gt;=5.05,D136&lt;0.8),1.5,IF(AND(A136&lt;5.65,G136&lt;0.652,A136&gt;=5.3,D136&gt;=1.15,A136&lt;5.9,F136&lt;2.5,D136&gt;=0.8),4.36,IF(AND(A136&gt;=5.65,G136&lt;0.652,A136&gt;=5.3,D136&gt;=1.15,A136&lt;5.9,F136&lt;2.5,D136&gt;=0.8),4.2,IF(AND(H136&gt;=13.561,D136&gt;=1.35,D136&lt;1.6,B136&gt;=2.75,A136&gt;=5.9,F136&lt;2.5,D136&gt;=0.8),4.767,IF(AND(H136&lt;9.091,G136&lt;0.885,A136&gt;=6.25,H136&gt;=8.598,D136&lt;2.45,F136&gt;=2.5,D136&gt;=0.8),6.3,IF(AND(H136&gt;=12.206,H136&lt;13.561,D136&gt;=1.35,D136&lt;1.6,B136&gt;=2.75,A136&gt;=5.9,F136&lt;2.5,D136&gt;=0.8),4.4,IF(AND(D136&gt;=2.25,H136&gt;=9.091,G136&lt;0.885,A136&gt;=6.25,H136&gt;=8.598,D136&lt;2.45,F136&gt;=2.5,D136&gt;=0.8),5.9,IF(AND(B136&lt;3.05,H136&lt;12.206,H136&lt;13.561,D136&gt;=1.35,D136&lt;1.6,B136&gt;=2.75,A136&gt;=5.9,F136&lt;2.5,D136&gt;=0.8),4.6,IF(AND(B136&gt;=3.05,H136&lt;12.206,H136&lt;13.561,D136&gt;=1.35,D136&lt;1.6,B136&gt;=2.75,A136&gt;=5.9,F136&lt;2.5,D136&gt;=0.8),4.7,IF(AND(G136&gt;=0.596,D136&lt;2.25,H136&gt;=9.091,G136&lt;0.885,A136&gt;=6.25,H136&gt;=8.598,D136&lt;2.45,F136&gt;=2.5,D136&gt;=0.8),5.1,IF(AND(G136&gt;=0.379,G136&lt;0.596,D136&lt;2.25,H136&gt;=9.091,G136&lt;0.885,A136&gt;=6.25,H136&gt;=8.598,D136&lt;2.45,F136&gt;=2.5,D136&gt;=0.8),5.767,IF(AND(D136&lt;2.15,G136&lt;0.379,G136&lt;0.596,D136&lt;2.25,H136&gt;=9.091,G136&lt;0.885,A136&gt;=6.25,H136&gt;=8.598,D136&lt;2.45,F136&gt;=2.5,D136&gt;=0.8),5.4,IF(AND(D136&gt;=2.15,G136&lt;0.379,G136&lt;0.596,D136&lt;2.25,H136&gt;=9.091,G136&lt;0.885,A136&gt;=6.25,H136&gt;=8.598,D136&lt;2.45,F136&gt;=2.5,D136&gt;=0.8),5.6,"shouldnthappen")))))))))))))))))))))))))))))))))))))</f>
        <v>5.1</v>
      </c>
      <c r="AM136" s="1" t="n">
        <f aca="false">IF(AND(H136&lt;5.245,D136&lt;0.8),1,IF(AND(A136&lt;4.5,H136&gt;=5.245,D136&lt;0.8),1.35,IF(AND(D136&gt;=0.5,A136&gt;=4.5,H136&gt;=5.245,D136&lt;0.8),1.6,IF(AND(H136&lt;7.25,B136&lt;2.6,A136&lt;6.15,D136&gt;=0.8),4.375,IF(AND(H136&gt;=7.25,B136&lt;2.6,A136&lt;6.15,D136&gt;=0.8),3.075,IF(AND(H136&lt;13.935,A136&gt;=7.05,A136&gt;=6.15,D136&gt;=0.8),6.067,IF(AND(H136&gt;=13.935,A136&gt;=7.05,A136&gt;=6.15,D136&gt;=0.8),6.525,IF(AND(G136&gt;=0.948,D136&lt;0.5,A136&gt;=4.5,H136&gt;=5.245,D136&lt;0.8),1.7,IF(AND(G136&lt;0.568,D136&gt;=1.55,B136&gt;=2.6,A136&lt;6.15,D136&gt;=0.8),5.1,IF(AND(G136&gt;=0.568,D136&gt;=1.55,B136&gt;=2.6,A136&lt;6.15,D136&gt;=0.8),5,IF(AND(A136&gt;=6.6,B136&gt;=3.15,A136&lt;7.05,A136&gt;=6.15,D136&gt;=0.8),5.78,IF(AND(G136&lt;0.165,G136&lt;0.273,D136&lt;1.55,B136&gt;=2.6,A136&lt;6.15,D136&gt;=0.8),4.1,IF(AND(G136&gt;=0.165,G136&lt;0.273,D136&lt;1.55,B136&gt;=2.6,A136&lt;6.15,D136&gt;=0.8),4.5,IF(AND(D136&lt;1.35,G136&gt;=0.273,D136&lt;1.55,B136&gt;=2.6,A136&lt;6.15,D136&gt;=0.8),4.08,IF(AND(D136&gt;=1.35,G136&gt;=0.273,D136&lt;1.55,B136&gt;=2.6,A136&lt;6.15,D136&gt;=0.8),4.4,IF(AND(D136&lt;1.45,F136&lt;2.5,B136&lt;3.15,A136&lt;7.05,A136&gt;=6.15,D136&gt;=0.8),4.38,IF(AND(D136&gt;=1.45,F136&lt;2.5,B136&lt;3.15,A136&lt;7.05,A136&gt;=6.15,D136&gt;=0.8),4.75,IF(AND(D136&gt;=2.25,F136&gt;=2.5,B136&lt;3.15,A136&lt;7.05,A136&gt;=6.15,D136&gt;=0.8),5.16,IF(AND(H136&lt;11.488,A136&lt;6.6,B136&gt;=3.15,A136&lt;7.05,A136&gt;=6.15,D136&gt;=0.8),6,IF(AND(H136&gt;=14.396,D136&lt;0.25,G136&lt;0.948,D136&lt;0.5,A136&gt;=4.5,H136&gt;=5.245,D136&lt;0.8),1.3,IF(AND(A136&gt;=5.55,D136&gt;=0.25,G136&lt;0.948,D136&lt;0.5,A136&gt;=4.5,H136&gt;=5.245,D136&lt;0.8),1.7,IF(AND(D136&lt;1.85,D136&lt;2.25,F136&gt;=2.5,B136&lt;3.15,A136&lt;7.05,A136&gt;=6.15,D136&gt;=0.8),5.6,IF(AND(G136&lt;0.669,H136&gt;=11.488,A136&lt;6.6,B136&gt;=3.15,A136&lt;7.05,A136&gt;=6.15,D136&gt;=0.8),4.7,IF(AND(G136&gt;=0.669,H136&gt;=11.488,A136&lt;6.6,B136&gt;=3.15,A136&lt;7.05,A136&gt;=6.15,D136&gt;=0.8),5.22,IF(AND(H136&lt;6.543,H136&lt;14.396,D136&lt;0.25,G136&lt;0.948,D136&lt;0.5,A136&gt;=4.5,H136&gt;=5.245,D136&lt;0.8),1.4,IF(AND(A136&lt;4.95,A136&lt;5.55,D136&gt;=0.25,G136&lt;0.948,D136&lt;0.5,A136&gt;=4.5,H136&gt;=5.245,D136&lt;0.8),1.4,IF(AND(A136&gt;=4.95,A136&lt;5.55,D136&gt;=0.25,G136&lt;0.948,D136&lt;0.5,A136&gt;=4.5,H136&gt;=5.245,D136&lt;0.8),1.48,IF(AND(H136&lt;10.667,D136&gt;=1.85,D136&lt;2.25,F136&gt;=2.5,B136&lt;3.15,A136&lt;7.05,A136&gt;=6.15,D136&gt;=0.8),5.25,IF(AND(H136&gt;=10.667,D136&gt;=1.85,D136&lt;2.25,F136&gt;=2.5,B136&lt;3.15,A136&lt;7.05,A136&gt;=6.15,D136&gt;=0.8),5.55,IF(AND(G136&lt;0.063,H136&gt;=6.543,H136&lt;14.396,D136&lt;0.25,G136&lt;0.948,D136&lt;0.5,A136&gt;=4.5,H136&gt;=5.245,D136&lt;0.8),1.4,IF(AND(H136&lt;9.212,G136&gt;=0.063,H136&gt;=6.543,H136&lt;14.396,D136&lt;0.25,G136&lt;0.948,D136&lt;0.5,A136&gt;=4.5,H136&gt;=5.245,D136&lt;0.8),1.475,IF(AND(H136&gt;=9.212,G136&gt;=0.063,H136&gt;=6.543,H136&lt;14.396,D136&lt;0.25,G136&lt;0.948,D136&lt;0.5,A136&gt;=4.5,H136&gt;=5.245,D136&lt;0.8),1.5,"shouldnthappen"))))))))))))))))))))))))))))))))</f>
        <v>5.6</v>
      </c>
      <c r="AN136" s="1" t="n">
        <f aca="false">IF(AND(D136&lt;0.7,A136&gt;=5.55),1.633,IF(AND(G136&lt;0.38,B136&lt;2.8,A136&lt;5.55),4.3,IF(AND(G136&gt;=0.38,B136&lt;2.8,A136&lt;5.55),3.325,IF(AND(D136&gt;=0.35,B136&gt;=2.8,A136&lt;5.55),1.6,IF(AND(B136&gt;=3.4,A136&lt;4.8,D136&lt;0.35,B136&gt;=2.8,A136&lt;5.55),1,IF(AND(H136&gt;=11.789,A136&lt;5.9,D136&lt;1.55,D136&gt;=0.7,A136&gt;=5.55),4.325,IF(AND(F136&gt;=2.5,A136&gt;=5.9,D136&lt;1.55,D136&gt;=0.7,A136&gt;=5.55),5.05,IF(AND(D136&lt;1.9,A136&gt;=7.25,D136&gt;=1.55,D136&gt;=0.7,A136&gt;=5.55),6.3,IF(AND(D136&gt;=1.9,A136&gt;=7.25,D136&gt;=1.55,D136&gt;=0.7,A136&gt;=5.55),6.4,IF(AND(A136&lt;4.35,B136&lt;3.4,A136&lt;4.8,D136&lt;0.35,B136&gt;=2.8,A136&lt;5.55),1.1,IF(AND(G136&gt;=0.934,B136&lt;3.45,A136&gt;=4.8,D136&lt;0.35,B136&gt;=2.8,A136&lt;5.55),1.7,IF(AND(H136&gt;=14.877,B136&gt;=3.45,A136&gt;=4.8,D136&lt;0.35,B136&gt;=2.8,A136&lt;5.55),1.3,IF(AND(B136&lt;2.6,H136&lt;11.789,A136&lt;5.9,D136&lt;1.55,D136&gt;=0.7,A136&gt;=5.55),3.9,IF(AND(B136&gt;=2.6,H136&lt;11.789,A136&lt;5.9,D136&lt;1.55,D136&gt;=0.7,A136&gt;=5.55),4.26,IF(AND(A136&lt;6.6,F136&lt;2.5,A136&gt;=5.9,D136&lt;1.55,D136&gt;=0.7,A136&gt;=5.55),4.625,IF(AND(A136&gt;=6.6,F136&lt;2.5,A136&gt;=5.9,D136&lt;1.55,D136&gt;=0.7,A136&gt;=5.55),4.475,IF(AND(B136&lt;2.6,D136&lt;2.05,A136&lt;7.25,D136&gt;=1.55,D136&gt;=0.7,A136&gt;=5.55),5.8,IF(AND(G136&gt;=0.743,D136&gt;=2.05,A136&lt;7.25,D136&gt;=1.55,D136&gt;=0.7,A136&gt;=5.55),5.1,IF(AND(G136&lt;0.422,A136&gt;=4.35,B136&lt;3.4,A136&lt;4.8,D136&lt;0.35,B136&gt;=2.8,A136&lt;5.55),1.367,IF(AND(G136&gt;=0.422,A136&gt;=4.35,B136&lt;3.4,A136&lt;4.8,D136&lt;0.35,B136&gt;=2.8,A136&lt;5.55),1.3,IF(AND(A136&lt;5.05,G136&lt;0.934,B136&lt;3.45,A136&gt;=4.8,D136&lt;0.35,B136&gt;=2.8,A136&lt;5.55),1.525,IF(AND(A136&gt;=5.05,G136&lt;0.934,B136&lt;3.45,A136&gt;=4.8,D136&lt;0.35,B136&gt;=2.8,A136&lt;5.55),1.5,IF(AND(G136&gt;=0.585,H136&lt;14.877,B136&gt;=3.45,A136&gt;=4.8,D136&lt;0.35,B136&gt;=2.8,A136&lt;5.55),1.54,IF(AND(G136&gt;=0.537,G136&lt;0.743,D136&gt;=2.05,A136&lt;7.25,D136&gt;=1.55,D136&gt;=0.7,A136&gt;=5.55),5.833,IF(AND(D136&gt;=0.25,G136&lt;0.585,H136&lt;14.877,B136&gt;=3.45,A136&gt;=4.8,D136&lt;0.35,B136&gt;=2.8,A136&lt;5.55),1.367,IF(AND(D136&lt;1.75,H136&lt;13.795,B136&gt;=2.6,D136&lt;2.05,A136&lt;7.25,D136&gt;=1.55,D136&gt;=0.7,A136&gt;=5.55),5.45,IF(AND(B136&lt;2.85,H136&gt;=13.795,B136&gt;=2.6,D136&lt;2.05,A136&lt;7.25,D136&gt;=1.55,D136&gt;=0.7,A136&gt;=5.55),5.1,IF(AND(B136&gt;=2.85,H136&gt;=13.795,B136&gt;=2.6,D136&lt;2.05,A136&lt;7.25,D136&gt;=1.55,D136&gt;=0.7,A136&gt;=5.55),4.82,IF(AND(G136&lt;0.353,G136&lt;0.537,G136&lt;0.743,D136&gt;=2.05,A136&lt;7.25,D136&gt;=1.55,D136&gt;=0.7,A136&gt;=5.55),5.425,IF(AND(G136&gt;=0.353,G136&lt;0.537,G136&lt;0.743,D136&gt;=2.05,A136&lt;7.25,D136&gt;=1.55,D136&gt;=0.7,A136&gt;=5.55),5.62,IF(AND(G136&lt;0.311,D136&lt;0.25,G136&lt;0.585,H136&lt;14.877,B136&gt;=3.45,A136&gt;=4.8,D136&lt;0.35,B136&gt;=2.8,A136&lt;5.55),1.5,IF(AND(G136&gt;=0.311,D136&lt;0.25,G136&lt;0.585,H136&lt;14.877,B136&gt;=3.45,A136&gt;=4.8,D136&lt;0.35,B136&gt;=2.8,A136&lt;5.55),1.4,IF(AND(B136&gt;=3.1,D136&gt;=1.75,H136&lt;13.795,B136&gt;=2.6,D136&lt;2.05,A136&lt;7.25,D136&gt;=1.55,D136&gt;=0.7,A136&gt;=5.55),5.1,IF(AND(B136&lt;2.85,B136&lt;3.1,D136&gt;=1.75,H136&lt;13.795,B136&gt;=2.6,D136&lt;2.05,A136&lt;7.25,D136&gt;=1.55,D136&gt;=0.7,A136&gt;=5.55),5.2,IF(AND(B136&gt;=2.85,B136&lt;3.1,D136&gt;=1.75,H136&lt;13.795,B136&gt;=2.6,D136&lt;2.05,A136&lt;7.25,D136&gt;=1.55,D136&gt;=0.7,A136&gt;=5.55),5.2,"shouldnthappen")))))))))))))))))))))))))))))))))))</f>
        <v>5.05</v>
      </c>
      <c r="AO136" s="1" t="n">
        <f aca="false">IF(AND(H136&gt;=14.529,G136&lt;0.633,D136&lt;0.8),1.3,IF(AND(A136&lt;5.05,G136&gt;=0.633,D136&lt;0.8),1.35,IF(AND(H136&gt;=14.379,H136&lt;14.529,G136&lt;0.633,D136&lt;0.8),1.7,IF(AND(B136&lt;3.35,A136&gt;=5.05,G136&gt;=0.633,D136&lt;0.8),1.7,IF(AND(D136&gt;=1.45,A136&lt;5.95,F136&lt;2.5,D136&gt;=0.8),4.5,IF(AND(D136&lt;1.35,A136&gt;=5.95,F136&lt;2.5,D136&gt;=0.8),4,IF(AND(D136&lt;1.85,G136&gt;=0.845,F136&gt;=2.5,D136&gt;=0.8),4.8,IF(AND(B136&gt;=4.3,H136&lt;14.379,H136&lt;14.529,G136&lt;0.633,D136&lt;0.8),1.5,IF(AND(A136&lt;5.25,B136&gt;=3.35,A136&gt;=5.05,G136&gt;=0.633,D136&lt;0.8),1.55,IF(AND(A136&gt;=5.25,B136&gt;=3.35,A136&gt;=5.05,G136&gt;=0.633,D136&lt;0.8),1.633,IF(AND(A136&lt;5.05,D136&lt;1.45,A136&lt;5.95,F136&lt;2.5,D136&gt;=0.8),3.3,IF(AND(G136&lt;0.293,D136&gt;=1.35,A136&gt;=5.95,F136&lt;2.5,D136&gt;=0.8),5,IF(AND(A136&gt;=6.6,D136&lt;2.05,G136&lt;0.845,F136&gt;=2.5,D136&gt;=0.8),5.8,IF(AND(B136&lt;3.05,D136&gt;=2.05,G136&lt;0.845,F136&gt;=2.5,D136&gt;=0.8),6.15,IF(AND(B136&lt;2.9,D136&gt;=1.85,G136&gt;=0.845,F136&gt;=2.5,D136&gt;=0.8),5.1,IF(AND(B136&gt;=2.9,D136&gt;=1.85,G136&gt;=0.845,F136&gt;=2.5,D136&gt;=0.8),5.2,IF(AND(B136&gt;=3.8,B136&lt;4.3,H136&lt;14.379,H136&lt;14.529,G136&lt;0.633,D136&lt;0.8),1.333,IF(AND(A136&lt;6.25,G136&gt;=0.293,D136&gt;=1.35,A136&gt;=5.95,F136&lt;2.5,D136&gt;=0.8),4.6,IF(AND(H136&lt;10.351,A136&lt;6.6,D136&lt;2.05,G136&lt;0.845,F136&gt;=2.5,D136&gt;=0.8),5.4,IF(AND(G136&gt;=0.364,B136&gt;=3.05,D136&gt;=2.05,G136&lt;0.845,F136&gt;=2.5,D136&gt;=0.8),5.66,IF(AND(G136&gt;=0.447,B136&lt;3.8,B136&lt;4.3,H136&lt;14.379,H136&lt;14.529,G136&lt;0.633,D136&lt;0.8),1.3,IF(AND(H136&lt;6.247,A136&lt;5.65,A136&gt;=5.05,D136&lt;1.45,A136&lt;5.95,F136&lt;2.5,D136&gt;=0.8),4.033,IF(AND(D136&lt;1.25,A136&gt;=5.65,A136&gt;=5.05,D136&lt;1.45,A136&lt;5.95,F136&lt;2.5,D136&gt;=0.8),3.88,IF(AND(D136&gt;=1.25,A136&gt;=5.65,A136&gt;=5.05,D136&lt;1.45,A136&lt;5.95,F136&lt;2.5,D136&gt;=0.8),4.35,IF(AND(B136&lt;2.65,A136&gt;=6.25,G136&gt;=0.293,D136&gt;=1.35,A136&gt;=5.95,F136&lt;2.5,D136&gt;=0.8),4.9,IF(AND(B136&lt;2.75,H136&gt;=10.351,A136&lt;6.6,D136&lt;2.05,G136&lt;0.845,F136&gt;=2.5,D136&gt;=0.8),5.1,IF(AND(B136&gt;=2.75,H136&gt;=10.351,A136&lt;6.6,D136&lt;2.05,G136&lt;0.845,F136&gt;=2.5,D136&gt;=0.8),4.95,IF(AND(B136&lt;3.15,G136&lt;0.364,B136&gt;=3.05,D136&gt;=2.05,G136&lt;0.845,F136&gt;=2.5,D136&gt;=0.8),5.28,IF(AND(B136&gt;=3.15,G136&lt;0.364,B136&gt;=3.05,D136&gt;=2.05,G136&lt;0.845,F136&gt;=2.5,D136&gt;=0.8),5.5,IF(AND(H136&lt;9.212,G136&lt;0.447,B136&lt;3.8,B136&lt;4.3,H136&lt;14.379,H136&lt;14.529,G136&lt;0.633,D136&lt;0.8),1.4,IF(AND(G136&lt;0.356,H136&gt;=6.247,A136&lt;5.65,A136&gt;=5.05,D136&lt;1.45,A136&lt;5.95,F136&lt;2.5,D136&gt;=0.8),4.2,IF(AND(B136&lt;3,B136&gt;=2.65,A136&gt;=6.25,G136&gt;=0.293,D136&gt;=1.35,A136&gt;=5.95,F136&lt;2.5,D136&gt;=0.8),4.6,IF(AND(B136&gt;=3,B136&gt;=2.65,A136&gt;=6.25,G136&gt;=0.293,D136&gt;=1.35,A136&gt;=5.95,F136&lt;2.5,D136&gt;=0.8),4.7,IF(AND(A136&lt;5.05,H136&gt;=9.212,G136&lt;0.447,B136&lt;3.8,B136&lt;4.3,H136&lt;14.379,H136&lt;14.529,G136&lt;0.633,D136&lt;0.8),1.533,IF(AND(A136&gt;=5.05,H136&gt;=9.212,G136&lt;0.447,B136&lt;3.8,B136&lt;4.3,H136&lt;14.379,H136&lt;14.529,G136&lt;0.633,D136&lt;0.8),1.425,IF(AND(A136&lt;5.35,G136&gt;=0.356,H136&gt;=6.247,A136&lt;5.65,A136&gt;=5.05,D136&lt;1.45,A136&lt;5.95,F136&lt;2.5,D136&gt;=0.8),3.9,IF(AND(A136&gt;=5.35,G136&gt;=0.356,H136&gt;=6.247,A136&lt;5.65,A136&gt;=5.05,D136&lt;1.45,A136&lt;5.95,F136&lt;2.5,D136&gt;=0.8),3.72,"shouldnthappen")))))))))))))))))))))))))))))))))))))</f>
        <v>5.4</v>
      </c>
      <c r="AP136" s="1" t="n">
        <f aca="false">IF(AND(F136&gt;=1.5,A136&lt;5.55),3.84,IF(AND(G136&gt;=0.52,A136&lt;4.75,F136&lt;1.5,A136&lt;5.55),1.16,IF(AND(A136&lt;5.65,A136&lt;5.85,D136&lt;1.55,A136&gt;=5.55),4.2,IF(AND(A136&gt;=5.65,A136&lt;5.85,D136&lt;1.55,A136&gt;=5.55),3.167,IF(AND(G136&gt;=0.798,A136&gt;=5.85,D136&lt;1.55,A136&gt;=5.55),4,IF(AND(F136&lt;2.5,H136&lt;14.1,D136&gt;=1.55,A136&gt;=5.55),4.84,IF(AND(A136&lt;7.2,H136&gt;=14.1,D136&gt;=1.55,A136&gt;=5.55),5.633,IF(AND(A136&gt;=7.2,H136&gt;=14.1,D136&gt;=1.55,A136&gt;=5.55),6.6,IF(AND(G136&lt;0.161,G136&lt;0.52,A136&lt;4.75,F136&lt;1.5,A136&lt;5.55),1.5,IF(AND(D136&gt;=0.5,G136&lt;0.676,A136&gt;=4.75,F136&lt;1.5,A136&lt;5.55),1.6,IF(AND(H136&lt;11.016,G136&gt;=0.676,A136&gt;=4.75,F136&lt;1.5,A136&lt;5.55),1.75,IF(AND(G136&lt;0.209,G136&lt;0.798,A136&gt;=5.85,D136&lt;1.55,A136&gt;=5.55),4.5,IF(AND(G136&gt;=0.74,F136&gt;=2.5,H136&lt;14.1,D136&gt;=1.55,A136&gt;=5.55),6.225,IF(AND(B136&lt;2.95,G136&gt;=0.161,G136&lt;0.52,A136&lt;4.75,F136&lt;1.5,A136&lt;5.55),1.4,IF(AND(B136&gt;=2.95,G136&gt;=0.161,G136&lt;0.52,A136&lt;4.75,F136&lt;1.5,A136&lt;5.55),1.34,IF(AND(B136&lt;3.15,D136&lt;0.5,G136&lt;0.676,A136&gt;=4.75,F136&lt;1.5,A136&lt;5.55),1.52,IF(AND(D136&lt;0.25,H136&gt;=11.016,G136&gt;=0.676,A136&gt;=4.75,F136&lt;1.5,A136&lt;5.55),1.567,IF(AND(D136&gt;=0.25,H136&gt;=11.016,G136&gt;=0.676,A136&gt;=4.75,F136&lt;1.5,A136&lt;5.55),1.5,IF(AND(H136&lt;7.47,G136&gt;=0.209,G136&lt;0.798,A136&gt;=5.85,D136&lt;1.55,A136&gt;=5.55),5.05,IF(AND(B136&lt;2.85,G136&lt;0.74,F136&gt;=2.5,H136&lt;14.1,D136&gt;=1.55,A136&gt;=5.55),5.35,IF(AND(B136&lt;3.3,B136&gt;=3.15,D136&lt;0.5,G136&lt;0.676,A136&gt;=4.75,F136&lt;1.5,A136&lt;5.55),1.2,IF(AND(D136&lt;1.45,H136&gt;=7.47,G136&gt;=0.209,G136&lt;0.798,A136&gt;=5.85,D136&lt;1.55,A136&gt;=5.55),4.66,IF(AND(D136&gt;=1.45,H136&gt;=7.47,G136&gt;=0.209,G136&lt;0.798,A136&gt;=5.85,D136&lt;1.55,A136&gt;=5.55),4.64,IF(AND(A136&gt;=7.05,B136&gt;=2.85,G136&lt;0.74,F136&gt;=2.5,H136&lt;14.1,D136&gt;=1.55,A136&gt;=5.55),5.8,IF(AND(B136&gt;=3.25,A136&lt;7.05,B136&gt;=2.85,G136&lt;0.74,F136&gt;=2.5,H136&lt;14.1,D136&gt;=1.55,A136&gt;=5.55),5.7,IF(AND(H136&gt;=13.641,D136&lt;0.25,B136&gt;=3.3,B136&gt;=3.15,D136&lt;0.5,G136&lt;0.676,A136&gt;=4.75,F136&lt;1.5,A136&lt;5.55),1.3,IF(AND(D136&lt;0.35,D136&gt;=0.25,B136&gt;=3.3,B136&gt;=3.15,D136&lt;0.5,G136&lt;0.676,A136&gt;=4.75,F136&lt;1.5,A136&lt;5.55),1.367,IF(AND(D136&gt;=0.35,D136&gt;=0.25,B136&gt;=3.3,B136&gt;=3.15,D136&lt;0.5,G136&lt;0.676,A136&gt;=4.75,F136&lt;1.5,A136&lt;5.55),1.3,IF(AND(A136&lt;6.35,B136&lt;3.25,A136&lt;7.05,B136&gt;=2.85,G136&lt;0.74,F136&gt;=2.5,H136&lt;14.1,D136&gt;=1.55,A136&gt;=5.55),5.6,IF(AND(A136&gt;=6.35,B136&lt;3.25,A136&lt;7.05,B136&gt;=2.85,G136&lt;0.74,F136&gt;=2.5,H136&lt;14.1,D136&gt;=1.55,A136&gt;=5.55),5.325,IF(AND(A136&lt;5.1,H136&lt;13.641,D136&lt;0.25,B136&gt;=3.3,B136&gt;=3.15,D136&lt;0.5,G136&lt;0.676,A136&gt;=4.75,F136&lt;1.5,A136&lt;5.55),1.4,IF(AND(H136&gt;=11.031,A136&gt;=5.1,H136&lt;13.641,D136&lt;0.25,B136&gt;=3.3,B136&gt;=3.15,D136&lt;0.5,G136&lt;0.676,A136&gt;=4.75,F136&lt;1.5,A136&lt;5.55),1.4,IF(AND(A136&lt;5.45,H136&lt;11.031,A136&gt;=5.1,H136&lt;13.641,D136&lt;0.25,B136&gt;=3.3,B136&gt;=3.15,D136&lt;0.5,G136&lt;0.676,A136&gt;=4.75,F136&lt;1.5,A136&lt;5.55),1.5,IF(AND(A136&gt;=5.45,H136&lt;11.031,A136&gt;=5.1,H136&lt;13.641,D136&lt;0.25,B136&gt;=3.3,B136&gt;=3.15,D136&lt;0.5,G136&lt;0.676,A136&gt;=4.75,F136&lt;1.5,A136&lt;5.55),1.4,"shouldnthappen"))))))))))))))))))))))))))))))))))</f>
        <v>5.05</v>
      </c>
      <c r="AQ136" s="1" t="n">
        <f aca="false">IF(AND(H136&lt;6.926,D136&gt;=0.35,F136&lt;1.5),1.9,IF(AND(G136&gt;=0.869,D136&gt;=1.75,F136&gt;=1.5),5.15,IF(AND(A136&lt;4.35,A136&lt;5.05,D136&lt;0.35,F136&lt;1.5),1.1,IF(AND(H136&lt;6.089,A136&gt;=5.05,D136&lt;0.35,F136&lt;1.5),1.7,IF(AND(H136&gt;=13.089,H136&gt;=6.926,D136&gt;=0.35,F136&lt;1.5),1.3,IF(AND(G136&lt;0.695,D136&lt;1.15,D136&lt;1.75,F136&gt;=1.5),3.62,IF(AND(G136&gt;=0.695,D136&lt;1.15,D136&lt;1.75,F136&gt;=1.5),3,IF(AND(G136&gt;=0.585,H136&gt;=6.089,A136&gt;=5.05,D136&lt;0.35,F136&lt;1.5),1.5,IF(AND(H136&lt;9.582,H136&lt;13.089,H136&gt;=6.926,D136&gt;=0.35,F136&lt;1.5),1.5,IF(AND(H136&gt;=9.582,H136&lt;13.089,H136&gt;=6.926,D136&gt;=0.35,F136&lt;1.5),1.6,IF(AND(D136&lt;1.35,H136&lt;9.349,D136&gt;=1.15,D136&lt;1.75,F136&gt;=1.5),3.867,IF(AND(D136&lt;2.05,A136&lt;7.05,G136&lt;0.869,D136&gt;=1.75,F136&gt;=1.5),4.9,IF(AND(B136&gt;=3.3,A136&gt;=7.05,G136&lt;0.869,D136&gt;=1.75,F136&gt;=1.5),6.1,IF(AND(G136&lt;0.347,H136&lt;11.218,A136&gt;=4.35,A136&lt;5.05,D136&lt;0.35,F136&lt;1.5),1.4,IF(AND(G136&gt;=0.347,H136&lt;11.218,A136&gt;=4.35,A136&lt;5.05,D136&lt;0.35,F136&lt;1.5),1.5,IF(AND(G136&gt;=0.265,H136&gt;=11.218,A136&gt;=4.35,A136&lt;5.05,D136&lt;0.35,F136&lt;1.5),1.45,IF(AND(A136&gt;=5.4,G136&lt;0.585,H136&gt;=6.089,A136&gt;=5.05,D136&lt;0.35,F136&lt;1.5),1.35,IF(AND(B136&gt;=2.9,D136&gt;=1.35,H136&lt;9.349,D136&gt;=1.15,D136&lt;1.75,F136&gt;=1.5),4.6,IF(AND(D136&gt;=1.35,A136&lt;6.15,H136&gt;=9.349,D136&gt;=1.15,D136&lt;1.75,F136&gt;=1.5),4.54,IF(AND(H136&lt;10.927,A136&gt;=6.15,H136&gt;=9.349,D136&gt;=1.15,D136&lt;1.75,F136&gt;=1.5),4.3,IF(AND(G136&lt;0.512,D136&gt;=2.05,A136&lt;7.05,G136&lt;0.869,D136&gt;=1.75,F136&gt;=1.5),5.533,IF(AND(G136&gt;=0.512,D136&gt;=2.05,A136&lt;7.05,G136&lt;0.869,D136&gt;=1.75,F136&gt;=1.5),5.88,IF(AND(H136&lt;11.551,B136&lt;3.3,A136&gt;=7.05,G136&lt;0.869,D136&gt;=1.75,F136&gt;=1.5),6.3,IF(AND(G136&lt;0.227,G136&lt;0.265,H136&gt;=11.218,A136&gt;=4.35,A136&lt;5.05,D136&lt;0.35,F136&lt;1.5),1.4,IF(AND(G136&gt;=0.227,G136&lt;0.265,H136&gt;=11.218,A136&gt;=4.35,A136&lt;5.05,D136&lt;0.35,F136&lt;1.5),1.26,IF(AND(H136&lt;11.031,A136&lt;5.4,G136&lt;0.585,H136&gt;=6.089,A136&gt;=5.05,D136&lt;0.35,F136&lt;1.5),1.5,IF(AND(H136&gt;=11.031,A136&lt;5.4,G136&lt;0.585,H136&gt;=6.089,A136&gt;=5.05,D136&lt;0.35,F136&lt;1.5),1.4,IF(AND(A136&lt;5.45,B136&lt;2.9,D136&gt;=1.35,H136&lt;9.349,D136&gt;=1.15,D136&lt;1.75,F136&gt;=1.5),4.5,IF(AND(A136&lt;5.9,D136&lt;1.35,A136&lt;6.15,H136&gt;=9.349,D136&gt;=1.15,D136&lt;1.75,F136&gt;=1.5),4.2,IF(AND(A136&gt;=5.9,D136&lt;1.35,A136&lt;6.15,H136&gt;=9.349,D136&gt;=1.15,D136&lt;1.75,F136&gt;=1.5),4,IF(AND(A136&gt;=6.75,H136&gt;=10.927,A136&gt;=6.15,H136&gt;=9.349,D136&gt;=1.15,D136&lt;1.75,F136&gt;=1.5),4.767,IF(AND(B136&lt;2.9,H136&gt;=11.551,B136&lt;3.3,A136&gt;=7.05,G136&lt;0.869,D136&gt;=1.75,F136&gt;=1.5),6.7,IF(AND(B136&gt;=2.9,H136&gt;=11.551,B136&lt;3.3,A136&gt;=7.05,G136&lt;0.869,D136&gt;=1.75,F136&gt;=1.5),6.6,IF(AND(B136&lt;2.45,A136&gt;=5.45,B136&lt;2.9,D136&gt;=1.35,H136&lt;9.349,D136&gt;=1.15,D136&lt;1.75,F136&gt;=1.5),5,IF(AND(B136&gt;=2.45,A136&gt;=5.45,B136&lt;2.9,D136&gt;=1.35,H136&lt;9.349,D136&gt;=1.15,D136&lt;1.75,F136&gt;=1.5),5.1,IF(AND(H136&lt;11.166,A136&lt;6.75,H136&gt;=10.927,A136&gt;=6.15,H136&gt;=9.349,D136&gt;=1.15,D136&lt;1.75,F136&gt;=1.5),4.9,IF(AND(G136&lt;0.228,H136&gt;=11.166,A136&lt;6.75,H136&gt;=10.927,A136&gt;=6.15,H136&gt;=9.349,D136&gt;=1.15,D136&lt;1.75,F136&gt;=1.5),4.7,IF(AND(H136&lt;13.531,G136&gt;=0.228,H136&gt;=11.166,A136&lt;6.75,H136&gt;=10.927,A136&gt;=6.15,H136&gt;=9.349,D136&gt;=1.15,D136&lt;1.75,F136&gt;=1.5),4.4,IF(AND(H136&gt;=13.531,G136&gt;=0.228,H136&gt;=11.166,A136&lt;6.75,H136&gt;=10.927,A136&gt;=6.15,H136&gt;=9.349,D136&gt;=1.15,D136&lt;1.75,F136&gt;=1.5),4.6,"shouldnthappen")))))))))))))))))))))))))))))))))))))))</f>
        <v>5.1</v>
      </c>
      <c r="AR136" s="1" t="n">
        <f aca="false">IF(AND(G136&gt;=0.93,B136&lt;3.65,F136&lt;1.5),1.7,IF(AND(H136&lt;6.542,B136&gt;=3.65,F136&lt;1.5),1.767,IF(AND(A136&gt;=7.05,D136&gt;=1.55,F136&gt;=1.5),6.3,IF(AND(G136&lt;0.123,H136&gt;=6.542,B136&gt;=3.65,F136&lt;1.5),1.367,IF(AND(A136&lt;5.15,A136&lt;5.65,D136&lt;1.55,F136&gt;=1.5),3.15,IF(AND(A136&lt;4.8,G136&gt;=0.447,G136&lt;0.93,B136&lt;3.65,F136&lt;1.5),1.24,IF(AND(A136&gt;=4.8,G136&gt;=0.447,G136&lt;0.93,B136&lt;3.65,F136&lt;1.5),1.4,IF(AND(G136&lt;0.151,G136&gt;=0.123,H136&gt;=6.542,B136&gt;=3.65,F136&lt;1.5),1.7,IF(AND(G136&gt;=0.151,G136&gt;=0.123,H136&gt;=6.542,B136&gt;=3.65,F136&lt;1.5),1.5,IF(AND(D136&gt;=1.45,A136&gt;=5.15,A136&lt;5.65,D136&lt;1.55,F136&gt;=1.5),4.5,IF(AND(B136&lt;2.65,D136&gt;=1.35,A136&gt;=5.65,D136&lt;1.55,F136&gt;=1.5),4.9,IF(AND(G136&lt;0.527,F136&lt;2.5,A136&lt;7.05,D136&gt;=1.55,F136&gt;=1.5),5.075,IF(AND(G136&gt;=0.527,F136&lt;2.5,A136&lt;7.05,D136&gt;=1.55,F136&gt;=1.5),4.7,IF(AND(A136&lt;4.65,G136&lt;0.265,G136&lt;0.447,G136&lt;0.93,B136&lt;3.65,F136&lt;1.5),1.42,IF(AND(G136&lt;0.3,G136&gt;=0.265,G136&lt;0.447,G136&lt;0.93,B136&lt;3.65,F136&lt;1.5),1.6,IF(AND(G136&gt;=0.3,G136&gt;=0.265,G136&lt;0.447,G136&lt;0.93,B136&lt;3.65,F136&lt;1.5),1.4,IF(AND(G136&lt;0.356,D136&lt;1.45,A136&gt;=5.15,A136&lt;5.65,D136&lt;1.55,F136&gt;=1.5),4.125,IF(AND(D136&lt;1.1,A136&lt;6.2,D136&lt;1.35,A136&gt;=5.65,D136&lt;1.55,F136&gt;=1.5),4.1,IF(AND(D136&gt;=1.1,A136&lt;6.2,D136&lt;1.35,A136&gt;=5.65,D136&lt;1.55,F136&gt;=1.5),4.175,IF(AND(H136&gt;=13.433,A136&gt;=6.2,D136&lt;1.35,A136&gt;=5.65,D136&lt;1.55,F136&gt;=1.5),4.6,IF(AND(G136&lt;0.437,B136&gt;=2.65,D136&gt;=1.35,A136&gt;=5.65,D136&lt;1.55,F136&gt;=1.5),4.625,IF(AND(G136&gt;=0.437,B136&gt;=2.65,D136&gt;=1.35,A136&gt;=5.65,D136&lt;1.55,F136&gt;=1.5),4.75,IF(AND(B136&gt;=3.15,H136&lt;11.146,F136&gt;=2.5,A136&lt;7.05,D136&gt;=1.55,F136&gt;=1.5),5.667,IF(AND(B136&lt;2.65,H136&gt;=11.146,F136&gt;=2.5,A136&lt;7.05,D136&gt;=1.55,F136&gt;=1.5),5.8,IF(AND(B136&lt;3.3,A136&gt;=4.65,G136&lt;0.265,G136&lt;0.447,G136&lt;0.93,B136&lt;3.65,F136&lt;1.5),1.32,IF(AND(B136&gt;=3.3,A136&gt;=4.65,G136&lt;0.265,G136&lt;0.447,G136&lt;0.93,B136&lt;3.65,F136&lt;1.5),1.425,IF(AND(B136&lt;2.8,G136&gt;=0.356,D136&lt;1.45,A136&gt;=5.15,A136&lt;5.65,D136&lt;1.55,F136&gt;=1.5),3.86,IF(AND(B136&gt;=2.8,G136&gt;=0.356,D136&lt;1.45,A136&gt;=5.15,A136&lt;5.65,D136&lt;1.55,F136&gt;=1.5),3.6,IF(AND(B136&lt;2.6,H136&lt;13.433,A136&gt;=6.2,D136&lt;1.35,A136&gt;=5.65,D136&lt;1.55,F136&gt;=1.5),4.4,IF(AND(B136&gt;=2.6,H136&lt;13.433,A136&gt;=6.2,D136&lt;1.35,A136&gt;=5.65,D136&lt;1.55,F136&gt;=1.5),4.3,IF(AND(G136&lt;0.151,B136&lt;3.15,H136&lt;11.146,F136&gt;=2.5,A136&lt;7.05,D136&gt;=1.55,F136&gt;=1.5),5.5,IF(AND(H136&lt;15.52,B136&gt;=2.65,H136&gt;=11.146,F136&gt;=2.5,A136&lt;7.05,D136&gt;=1.55,F136&gt;=1.5),5.4,IF(AND(H136&gt;=15.52,B136&gt;=2.65,H136&gt;=11.146,F136&gt;=2.5,A136&lt;7.05,D136&gt;=1.55,F136&gt;=1.5),5.733,IF(AND(H136&lt;10.74,G136&gt;=0.151,B136&lt;3.15,H136&lt;11.146,F136&gt;=2.5,A136&lt;7.05,D136&gt;=1.55,F136&gt;=1.5),5.12,IF(AND(H136&gt;=10.74,G136&gt;=0.151,B136&lt;3.15,H136&lt;11.146,F136&gt;=2.5,A136&lt;7.05,D136&gt;=1.55,F136&gt;=1.5),4.9,"shouldnthappen")))))))))))))))))))))))))))))))))))</f>
        <v>4.625</v>
      </c>
      <c r="AS136" s="1" t="n">
        <f aca="false">IF(AND(F136&gt;=1.5,A136&lt;5.55),4.18,IF(AND(F136&gt;=2.5,B136&lt;2.75,A136&gt;=5.55),5.38,IF(AND(G136&gt;=0.587,B136&lt;3.75,F136&lt;1.5,A136&lt;5.55),1.48,IF(AND(H136&lt;6.51,B136&gt;=3.75,F136&lt;1.5,A136&lt;5.55),1.9,IF(AND(H136&gt;=6.51,B136&gt;=3.75,F136&lt;1.5,A136&lt;5.55),1.425,IF(AND(G136&gt;=0.868,F136&lt;2.5,B136&lt;2.75,A136&gt;=5.55),4.65,IF(AND(F136&lt;1.5,D136&lt;1.55,B136&gt;=2.75,A136&gt;=5.55),1.7,IF(AND(G136&gt;=0.857,D136&gt;=1.55,B136&gt;=2.75,A136&gt;=5.55),5.033,IF(AND(G136&gt;=0.518,G136&lt;0.587,B136&lt;3.75,F136&lt;1.5,A136&lt;5.55),1,IF(AND(D136&lt;1.05,G136&lt;0.868,F136&lt;2.5,B136&lt;2.75,A136&gt;=5.55),3.5,IF(AND(G136&lt;0.404,D136&gt;=1.05,G136&lt;0.868,F136&lt;2.5,B136&lt;2.75,A136&gt;=5.55),4.2,IF(AND(G136&gt;=0.404,D136&gt;=1.05,G136&lt;0.868,F136&lt;2.5,B136&lt;2.75,A136&gt;=5.55),3.94,IF(AND(F136&lt;2.5,B136&lt;2.95,F136&gt;=1.5,D136&lt;1.55,B136&gt;=2.75,A136&gt;=5.55),4.68,IF(AND(F136&gt;=2.5,B136&lt;2.95,F136&gt;=1.5,D136&lt;1.55,B136&gt;=2.75,A136&gt;=5.55),5.1,IF(AND(H136&lt;10.883,B136&gt;=2.95,F136&gt;=1.5,D136&lt;1.55,B136&gt;=2.75,A136&gt;=5.55),4.15,IF(AND(H136&gt;=10.883,B136&gt;=2.95,F136&gt;=1.5,D136&lt;1.55,B136&gt;=2.75,A136&gt;=5.55),4.5,IF(AND(H136&gt;=14.1,D136&lt;2.05,G136&lt;0.857,D136&gt;=1.55,B136&gt;=2.75,A136&gt;=5.55),6.6,IF(AND(G136&lt;0.063,B136&lt;3.15,G136&lt;0.518,G136&lt;0.587,B136&lt;3.75,F136&lt;1.5,A136&lt;5.55),1.4,IF(AND(G136&gt;=0.063,B136&lt;3.15,G136&lt;0.518,G136&lt;0.587,B136&lt;3.75,F136&lt;1.5,A136&lt;5.55),1.5,IF(AND(H136&gt;=10.563,B136&gt;=3.15,G136&lt;0.518,G136&lt;0.587,B136&lt;3.75,F136&lt;1.5,A136&lt;5.55),1.325,IF(AND(B136&lt;2.95,H136&lt;14.1,D136&lt;2.05,G136&lt;0.857,D136&gt;=1.55,B136&gt;=2.75,A136&gt;=5.55),6.125,IF(AND(A136&lt;6.65,G136&lt;0.364,D136&gt;=2.05,G136&lt;0.857,D136&gt;=1.55,B136&gt;=2.75,A136&gt;=5.55),5.45,IF(AND(G136&gt;=0.774,G136&gt;=0.364,D136&gt;=2.05,G136&lt;0.857,D136&gt;=1.55,B136&gt;=2.75,A136&gt;=5.55),5.4,IF(AND(H136&gt;=9.279,H136&lt;10.563,B136&gt;=3.15,G136&lt;0.518,G136&lt;0.587,B136&lt;3.75,F136&lt;1.5,A136&lt;5.55),1.475,IF(AND(D136&lt;1.65,B136&gt;=2.95,H136&lt;14.1,D136&lt;2.05,G136&lt;0.857,D136&gt;=1.55,B136&gt;=2.75,A136&gt;=5.55),5.8,IF(AND(B136&lt;3.15,A136&gt;=6.65,G136&lt;0.364,D136&gt;=2.05,G136&lt;0.857,D136&gt;=1.55,B136&gt;=2.75,A136&gt;=5.55),5.3,IF(AND(B136&gt;=3.15,A136&gt;=6.65,G136&lt;0.364,D136&gt;=2.05,G136&lt;0.857,D136&gt;=1.55,B136&gt;=2.75,A136&gt;=5.55),5.7,IF(AND(A136&gt;=6.75,G136&lt;0.774,G136&gt;=0.364,D136&gt;=2.05,G136&lt;0.857,D136&gt;=1.55,B136&gt;=2.75,A136&gt;=5.55),5.9,IF(AND(G136&lt;0.417,H136&lt;9.279,H136&lt;10.563,B136&gt;=3.15,G136&lt;0.518,G136&lt;0.587,B136&lt;3.75,F136&lt;1.5,A136&lt;5.55),1.4,IF(AND(G136&gt;=0.417,H136&lt;9.279,H136&lt;10.563,B136&gt;=3.15,G136&lt;0.518,G136&lt;0.587,B136&lt;3.75,F136&lt;1.5,A136&lt;5.55),1.3,IF(AND(A136&lt;6.3,D136&gt;=1.65,B136&gt;=2.95,H136&lt;14.1,D136&lt;2.05,G136&lt;0.857,D136&gt;=1.55,B136&gt;=2.75,A136&gt;=5.55),4.9,IF(AND(A136&gt;=6.3,D136&gt;=1.65,B136&gt;=2.95,H136&lt;14.1,D136&lt;2.05,G136&lt;0.857,D136&gt;=1.55,B136&gt;=2.75,A136&gt;=5.55),5.3,IF(AND(G136&gt;=0.657,A136&lt;6.75,G136&lt;0.774,G136&gt;=0.364,D136&gt;=2.05,G136&lt;0.857,D136&gt;=1.55,B136&gt;=2.75,A136&gt;=5.55),6,IF(AND(B136&lt;3.2,G136&lt;0.657,A136&lt;6.75,G136&lt;0.774,G136&gt;=0.364,D136&gt;=2.05,G136&lt;0.857,D136&gt;=1.55,B136&gt;=2.75,A136&gt;=5.55),5.6,IF(AND(B136&gt;=3.2,G136&lt;0.657,A136&lt;6.75,G136&lt;0.774,G136&gt;=0.364,D136&gt;=2.05,G136&lt;0.857,D136&gt;=1.55,B136&gt;=2.75,A136&gt;=5.55),5.65,"shouldnthappen")))))))))))))))))))))))))))))))))))</f>
        <v>5.1</v>
      </c>
      <c r="AT136" s="1" t="n">
        <f aca="false">IF(AND(H136&gt;=16.284,A136&gt;=5.55),6.533,IF(AND(G136&gt;=0.52,A136&lt;4.85,A136&lt;5.55),1.05,IF(AND(G136&lt;0.227,G136&lt;0.52,A136&lt;4.85,A136&lt;5.55),1.4,IF(AND(G136&gt;=0.227,G136&lt;0.52,A136&lt;4.85,A136&lt;5.55),1.3,IF(AND(D136&gt;=0.45,F136&lt;1.5,A136&gt;=4.85,A136&lt;5.55),1.667,IF(AND(B136&gt;=2.75,F136&gt;=1.5,A136&gt;=4.85,A136&lt;5.55),4.5,IF(AND(F136&lt;2.5,B136&gt;=3.15,H136&lt;16.284,A136&gt;=5.55),4.7,IF(AND(G136&gt;=0.934,D136&lt;0.45,F136&lt;1.5,A136&gt;=4.85,A136&lt;5.55),1.7,IF(AND(D136&gt;=1.2,B136&lt;2.75,F136&gt;=1.5,A136&gt;=4.85,A136&lt;5.55),4.25,IF(AND(G136&gt;=0.774,F136&gt;=2.5,B136&gt;=3.15,H136&lt;16.284,A136&gt;=5.55),5.4,IF(AND(B136&lt;3.1,G136&lt;0.934,D136&lt;0.45,F136&lt;1.5,A136&gt;=4.85,A136&lt;5.55),1.6,IF(AND(D136&lt;1.05,D136&lt;1.2,B136&lt;2.75,F136&gt;=1.5,A136&gt;=4.85,A136&lt;5.55),3.433,IF(AND(D136&gt;=1.05,D136&lt;1.2,B136&lt;2.75,F136&gt;=1.5,A136&gt;=4.85,A136&lt;5.55),3.267,IF(AND(H136&lt;8.486,D136&lt;1.35,F136&lt;2.5,B136&lt;3.15,H136&lt;16.284,A136&gt;=5.55),3.85,IF(AND(D136&gt;=1.55,D136&gt;=1.35,F136&lt;2.5,B136&lt;3.15,H136&lt;16.284,A136&gt;=5.55),5.1,IF(AND(H136&lt;10.464,A136&lt;6.35,F136&gt;=2.5,B136&lt;3.15,H136&lt;16.284,A136&gt;=5.55),5.08,IF(AND(H136&gt;=10.464,A136&lt;6.35,F136&gt;=2.5,B136&lt;3.15,H136&lt;16.284,A136&gt;=5.55),4.9,IF(AND(D136&lt;1.85,A136&gt;=6.35,F136&gt;=2.5,B136&lt;3.15,H136&lt;16.284,A136&gt;=5.55),5.8,IF(AND(H136&gt;=10.393,G136&lt;0.774,F136&gt;=2.5,B136&gt;=3.15,H136&lt;16.284,A136&gt;=5.55),5.425,IF(AND(B136&lt;2.6,H136&gt;=8.486,D136&lt;1.35,F136&lt;2.5,B136&lt;3.15,H136&lt;16.284,A136&gt;=5.55),3.9,IF(AND(G136&gt;=0.567,D136&lt;1.55,D136&gt;=1.35,F136&lt;2.5,B136&lt;3.15,H136&lt;16.284,A136&gt;=5.55),4.4,IF(AND(B136&lt;3.25,H136&lt;10.393,G136&lt;0.774,F136&gt;=2.5,B136&gt;=3.15,H136&lt;16.284,A136&gt;=5.55),5.7,IF(AND(B136&gt;=3.25,H136&lt;10.393,G136&lt;0.774,F136&gt;=2.5,B136&gt;=3.15,H136&lt;16.284,A136&gt;=5.55),5.98,IF(AND(G136&lt;0.079,G136&lt;0.338,B136&gt;=3.1,G136&lt;0.934,D136&lt;0.45,F136&lt;1.5,A136&gt;=4.85,A136&lt;5.55),1.425,IF(AND(B136&lt;3.35,G136&gt;=0.338,B136&gt;=3.1,G136&lt;0.934,D136&lt;0.45,F136&lt;1.5,A136&gt;=4.85,A136&lt;5.55),1.4,IF(AND(G136&lt;0.404,B136&gt;=2.6,H136&gt;=8.486,D136&lt;1.35,F136&lt;2.5,B136&lt;3.15,H136&lt;16.284,A136&gt;=5.55),4.3,IF(AND(G136&gt;=0.404,B136&gt;=2.6,H136&gt;=8.486,D136&lt;1.35,F136&lt;2.5,B136&lt;3.15,H136&lt;16.284,A136&gt;=5.55),4.025,IF(AND(B136&gt;=3.05,G136&lt;0.567,D136&lt;1.55,D136&gt;=1.35,F136&lt;2.5,B136&lt;3.15,H136&lt;16.284,A136&gt;=5.55),4.7,IF(AND(A136&lt;6.45,H136&lt;10.667,D136&gt;=1.85,A136&gt;=6.35,F136&gt;=2.5,B136&lt;3.15,H136&lt;16.284,A136&gt;=5.55),5.3,IF(AND(A136&gt;=6.45,H136&lt;10.667,D136&gt;=1.85,A136&gt;=6.35,F136&gt;=2.5,B136&lt;3.15,H136&lt;16.284,A136&gt;=5.55),5.167,IF(AND(B136&lt;2.95,H136&gt;=10.667,D136&gt;=1.85,A136&gt;=6.35,F136&gt;=2.5,B136&lt;3.15,H136&lt;16.284,A136&gt;=5.55),5.6,IF(AND(B136&gt;=2.95,H136&gt;=10.667,D136&gt;=1.85,A136&gt;=6.35,F136&gt;=2.5,B136&lt;3.15,H136&lt;16.284,A136&gt;=5.55),5.5,IF(AND(H136&lt;10.325,G136&gt;=0.079,G136&lt;0.338,B136&gt;=3.1,G136&lt;0.934,D136&lt;0.45,F136&lt;1.5,A136&gt;=4.85,A136&lt;5.55),1.5,IF(AND(G136&lt;0.385,B136&gt;=3.35,G136&gt;=0.338,B136&gt;=3.1,G136&lt;0.934,D136&lt;0.45,F136&lt;1.5,A136&gt;=4.85,A136&lt;5.55),1.5,IF(AND(G136&gt;=0.385,B136&gt;=3.35,G136&gt;=0.338,B136&gt;=3.1,G136&lt;0.934,D136&lt;0.45,F136&lt;1.5,A136&gt;=4.85,A136&lt;5.55),1.42,IF(AND(B136&lt;2.5,B136&lt;3.05,G136&lt;0.567,D136&lt;1.55,D136&gt;=1.35,F136&lt;2.5,B136&lt;3.15,H136&lt;16.284,A136&gt;=5.55),4.5,IF(AND(B136&gt;=2.5,B136&lt;3.05,G136&lt;0.567,D136&lt;1.55,D136&gt;=1.35,F136&lt;2.5,B136&lt;3.15,H136&lt;16.284,A136&gt;=5.55),4.56,IF(AND(H136&lt;12.506,H136&gt;=10.325,G136&gt;=0.079,G136&lt;0.338,B136&gt;=3.1,G136&lt;0.934,D136&lt;0.45,F136&lt;1.5,A136&gt;=4.85,A136&lt;5.55),1.2,IF(AND(H136&gt;=12.506,H136&gt;=10.325,G136&gt;=0.079,G136&lt;0.338,B136&gt;=3.1,G136&lt;0.934,D136&lt;0.45,F136&lt;1.5,A136&gt;=4.85,A136&lt;5.55),1.3,"shouldnthappen")))))))))))))))))))))))))))))))))))))))</f>
        <v>5.08</v>
      </c>
      <c r="AU136" s="1" t="n">
        <f aca="false">IF(AND(G136&gt;=0.52,B136&lt;3.05,F136&lt;1.5),1.1,IF(AND(G136&lt;0.35,G136&lt;0.52,B136&lt;3.05,F136&lt;1.5),1.4,IF(AND(G136&gt;=0.35,G136&lt;0.52,B136&lt;3.05,F136&lt;1.5),1.3,IF(AND(G136&gt;=0.227,G136&lt;0.347,B136&gt;=3.05,F136&lt;1.5),1.32,IF(AND(H136&lt;6.417,G136&gt;=0.347,B136&gt;=3.05,F136&lt;1.5),1.7,IF(AND(A136&gt;=7.25,A136&gt;=6.6,F136&gt;=2.5,F136&gt;=1.5),6.35,IF(AND(G136&lt;0.11,G136&lt;0.227,G136&lt;0.347,B136&gt;=3.05,F136&lt;1.5),1.333,IF(AND(H136&lt;9.441,H136&gt;=6.417,G136&gt;=0.347,B136&gt;=3.05,F136&lt;1.5),1.425,IF(AND(B136&lt;2.75,G136&lt;0.451,H136&lt;10.266,F136&lt;2.5,F136&gt;=1.5),4,IF(AND(B136&gt;=2.75,G136&lt;0.451,H136&lt;10.266,F136&lt;2.5,F136&gt;=1.5),4.433,IF(AND(G136&gt;=0.865,G136&gt;=0.451,H136&lt;10.266,F136&lt;2.5,F136&gt;=1.5),4.2,IF(AND(B136&lt;2.45,H136&lt;13.665,H136&gt;=10.266,F136&lt;2.5,F136&gt;=1.5),3.7,IF(AND(G136&lt;0.302,H136&gt;=13.665,H136&gt;=10.266,F136&lt;2.5,F136&gt;=1.5),5,IF(AND(B136&lt;2.9,A136&lt;6.1,A136&lt;6.6,F136&gt;=2.5,F136&gt;=1.5),5.06,IF(AND(B136&gt;=2.9,A136&lt;6.1,A136&lt;6.6,F136&gt;=2.5,F136&gt;=1.5),4.8,IF(AND(B136&lt;3.05,A136&gt;=6.1,A136&lt;6.6,F136&gt;=2.5,F136&gt;=1.5),5.6,IF(AND(B136&gt;=3.05,A136&gt;=6.1,A136&lt;6.6,F136&gt;=2.5,F136&gt;=1.5),5.267,IF(AND(H136&gt;=14.564,A136&lt;7.25,A136&gt;=6.6,F136&gt;=2.5,F136&gt;=1.5),5.6,IF(AND(H136&gt;=14.309,G136&gt;=0.11,G136&lt;0.227,G136&lt;0.347,B136&gt;=3.05,F136&lt;1.5),1.7,IF(AND(D136&lt;0.4,H136&gt;=9.441,H136&gt;=6.417,G136&gt;=0.347,B136&gt;=3.05,F136&lt;1.5),1.5,IF(AND(D136&gt;=0.4,H136&gt;=9.441,H136&gt;=6.417,G136&gt;=0.347,B136&gt;=3.05,F136&lt;1.5),1.633,IF(AND(A136&lt;5.35,G136&lt;0.865,G136&gt;=0.451,H136&lt;10.266,F136&lt;2.5,F136&gt;=1.5),3.15,IF(AND(D136&lt;1.45,G136&gt;=0.302,H136&gt;=13.665,H136&gt;=10.266,F136&lt;2.5,F136&gt;=1.5),4.74,IF(AND(D136&gt;=1.45,G136&gt;=0.302,H136&gt;=13.665,H136&gt;=10.266,F136&lt;2.5,F136&gt;=1.5),4.567,IF(AND(H136&lt;8.836,H136&lt;14.564,A136&lt;7.25,A136&gt;=6.6,F136&gt;=2.5,F136&gt;=1.5),5.7,IF(AND(H136&gt;=8.836,H136&lt;14.564,A136&lt;7.25,A136&gt;=6.6,F136&gt;=2.5,F136&gt;=1.5),5.9,IF(AND(H136&lt;11.53,H136&lt;14.309,G136&gt;=0.11,G136&lt;0.227,G136&lt;0.347,B136&gt;=3.05,F136&lt;1.5),1.5,IF(AND(H136&gt;=11.53,H136&lt;14.309,G136&gt;=0.11,G136&lt;0.227,G136&lt;0.347,B136&gt;=3.05,F136&lt;1.5),1.467,IF(AND(H136&lt;9.386,A136&gt;=5.35,G136&lt;0.865,G136&gt;=0.451,H136&lt;10.266,F136&lt;2.5,F136&gt;=1.5),3.56,IF(AND(H136&gt;=9.386,A136&gt;=5.35,G136&lt;0.865,G136&gt;=0.451,H136&lt;10.266,F136&lt;2.5,F136&gt;=1.5),4.2,IF(AND(H136&lt;11.036,D136&lt;1.45,B136&gt;=2.45,H136&lt;13.665,H136&gt;=10.266,F136&lt;2.5,F136&gt;=1.5),4.45,IF(AND(H136&gt;=11.036,D136&lt;1.45,B136&gt;=2.45,H136&lt;13.665,H136&gt;=10.266,F136&lt;2.5,F136&gt;=1.5),4.1,IF(AND(G136&gt;=0.585,D136&gt;=1.45,B136&gt;=2.45,H136&lt;13.665,H136&gt;=10.266,F136&lt;2.5,F136&gt;=1.5),4.9,IF(AND(H136&lt;11.743,G136&lt;0.585,D136&gt;=1.45,B136&gt;=2.45,H136&lt;13.665,H136&gt;=10.266,F136&lt;2.5,F136&gt;=1.5),4.7,IF(AND(H136&gt;=11.743,G136&lt;0.585,D136&gt;=1.45,B136&gt;=2.45,H136&lt;13.665,H136&gt;=10.266,F136&lt;2.5,F136&gt;=1.5),4.5,"shouldnthappen")))))))))))))))))))))))))))))))))))</f>
        <v>5.6</v>
      </c>
      <c r="AV136" s="1" t="n">
        <f aca="false">IF(AND(G136&gt;=0.356,F136&gt;=1.5,A136&lt;5.75),3.52,IF(AND(A136&lt;7.25,A136&gt;=7.1,A136&gt;=5.75),5.875,IF(AND(A136&gt;=7.25,A136&gt;=7.1,A136&gt;=5.75),6.5,IF(AND(D136&gt;=0.35,G136&gt;=0.586,F136&lt;1.5,A136&lt;5.75),1.8,IF(AND(D136&lt;1.4,G136&lt;0.356,F136&gt;=1.5,A136&lt;5.75),4.2,IF(AND(D136&gt;=1.4,G136&lt;0.356,F136&gt;=1.5,A136&lt;5.75),4.5,IF(AND(H136&gt;=11.218,A136&lt;5.05,G136&lt;0.586,F136&lt;1.5,A136&lt;5.75),1.225,IF(AND(G136&gt;=0.253,A136&gt;=5.05,G136&lt;0.586,F136&lt;1.5,A136&lt;5.75),1.3,IF(AND(B136&gt;=3.75,D136&lt;0.35,G136&gt;=0.586,F136&lt;1.5,A136&lt;5.75),1.567,IF(AND(B136&lt;2.85,D136&lt;1.35,D136&lt;1.65,A136&lt;7.1,A136&gt;=5.75),4.26,IF(AND(B136&gt;=2.85,D136&lt;1.35,D136&lt;1.65,A136&lt;7.1,A136&gt;=5.75),4.45,IF(AND(A136&lt;6.05,H136&lt;12.921,D136&gt;=1.65,A136&lt;7.1,A136&gt;=5.75),5.1,IF(AND(H136&gt;=15.338,H136&gt;=12.921,D136&gt;=1.65,A136&lt;7.1,A136&gt;=5.75),5.55,IF(AND(G136&lt;0.418,H136&lt;11.218,A136&lt;5.05,G136&lt;0.586,F136&lt;1.5,A136&lt;5.75),1.42,IF(AND(G136&gt;=0.418,H136&lt;11.218,A136&lt;5.05,G136&lt;0.586,F136&lt;1.5,A136&lt;5.75),1.3,IF(AND(H136&gt;=13.321,G136&lt;0.253,A136&gt;=5.05,G136&lt;0.586,F136&lt;1.5,A136&lt;5.75),1.7,IF(AND(H136&lt;6.089,B136&lt;3.75,D136&lt;0.35,G136&gt;=0.586,F136&lt;1.5,A136&lt;5.75),1.7,IF(AND(H136&gt;=6.089,B136&lt;3.75,D136&lt;0.35,G136&gt;=0.586,F136&lt;1.5,A136&lt;5.75),1.5,IF(AND(B136&lt;2.9,D136&lt;1.45,D136&gt;=1.35,D136&lt;1.65,A136&lt;7.1,A136&gt;=5.75),4.8,IF(AND(B136&gt;=2.9,D136&lt;1.45,D136&gt;=1.35,D136&lt;1.65,A136&lt;7.1,A136&gt;=5.75),4.475,IF(AND(B136&lt;2.5,D136&gt;=1.45,D136&gt;=1.35,D136&lt;1.65,A136&lt;7.1,A136&gt;=5.75),4.5,IF(AND(H136&lt;8.884,A136&gt;=6.05,H136&lt;12.921,D136&gt;=1.65,A136&lt;7.1,A136&gt;=5.75),5.4,IF(AND(A136&lt;6.3,H136&lt;15.338,H136&gt;=12.921,D136&gt;=1.65,A136&lt;7.1,A136&gt;=5.75),4.967,IF(AND(A136&gt;=6.3,H136&lt;15.338,H136&gt;=12.921,D136&gt;=1.65,A136&lt;7.1,A136&gt;=5.75),5.133,IF(AND(H136&lt;10.826,H136&lt;13.321,G136&lt;0.253,A136&gt;=5.05,G136&lt;0.586,F136&lt;1.5,A136&lt;5.75),1.5,IF(AND(H136&gt;=10.826,H136&lt;13.321,G136&lt;0.253,A136&gt;=5.05,G136&lt;0.586,F136&lt;1.5,A136&lt;5.75),1.4,IF(AND(H136&lt;7.47,B136&gt;=2.5,D136&gt;=1.45,D136&gt;=1.35,D136&lt;1.65,A136&lt;7.1,A136&gt;=5.75),5.1,IF(AND(H136&gt;=7.47,B136&gt;=2.5,D136&gt;=1.45,D136&gt;=1.35,D136&lt;1.65,A136&lt;7.1,A136&gt;=5.75),4.725,IF(AND(H136&lt;9.637,H136&gt;=8.884,A136&gt;=6.05,H136&lt;12.921,D136&gt;=1.65,A136&lt;7.1,A136&gt;=5.75),5.9,IF(AND(B136&lt;2.6,H136&gt;=9.637,H136&gt;=8.884,A136&gt;=6.05,H136&lt;12.921,D136&gt;=1.65,A136&lt;7.1,A136&gt;=5.75),5.8,IF(AND(B136&lt;2.75,B136&gt;=2.6,H136&gt;=9.637,H136&gt;=8.884,A136&gt;=6.05,H136&lt;12.921,D136&gt;=1.65,A136&lt;7.1,A136&gt;=5.75),5.3,IF(AND(D136&lt;2.25,B136&gt;=2.75,B136&gt;=2.6,H136&gt;=9.637,H136&gt;=8.884,A136&gt;=6.05,H136&lt;12.921,D136&gt;=1.65,A136&lt;7.1,A136&gt;=5.75),5.6,IF(AND(D136&gt;=2.25,B136&gt;=2.75,B136&gt;=2.6,H136&gt;=9.637,H136&gt;=8.884,A136&gt;=6.05,H136&lt;12.921,D136&gt;=1.65,A136&lt;7.1,A136&gt;=5.75),5.5,"shouldnthappen")))))))))))))))))))))))))))))))))</f>
        <v>5.1</v>
      </c>
      <c r="AW136" s="1" t="n">
        <f aca="false">IF(AND(G136&gt;=0.905,F136&lt;1.5),1.767,IF(AND(H136&gt;=16.674,F136&gt;=1.5),6.55,IF(AND(A136&lt;4.35,H136&lt;14.344,G136&lt;0.905,F136&lt;1.5),1.1,IF(AND(B136&lt;3.65,H136&gt;=14.344,G136&lt;0.905,F136&lt;1.5),1.5,IF(AND(B136&gt;=3.65,H136&gt;=14.344,G136&lt;0.905,F136&lt;1.5),1.65,IF(AND(B136&lt;2.6,F136&gt;=2.5,H136&lt;16.674,F136&gt;=1.5),4.5,IF(AND(D136&gt;=0.45,A136&gt;=4.35,H136&lt;14.344,G136&lt;0.905,F136&lt;1.5),1.65,IF(AND(D136&lt;1.15,A136&lt;5.9,F136&lt;2.5,H136&lt;16.674,F136&gt;=1.5),3.56,IF(AND(B136&lt;2.75,A136&gt;=5.9,F136&lt;2.5,H136&lt;16.674,F136&gt;=1.5),5,IF(AND(H136&lt;13.531,B136&gt;=2.75,A136&gt;=5.9,F136&lt;2.5,H136&lt;16.674,F136&gt;=1.5),4.333,IF(AND(B136&lt;3.2,G136&gt;=0.669,B136&gt;=2.6,F136&gt;=2.5,H136&lt;16.674,F136&gt;=1.5),5.08,IF(AND(B136&gt;=3.2,G136&gt;=0.669,B136&gt;=2.6,F136&gt;=2.5,H136&lt;16.674,F136&gt;=1.5),5.4,IF(AND(B136&lt;3.15,A136&lt;5.05,D136&lt;0.45,A136&gt;=4.35,H136&lt;14.344,G136&lt;0.905,F136&lt;1.5),1.45,IF(AND(A136&gt;=5.55,A136&gt;=5.05,D136&lt;0.45,A136&gt;=4.35,H136&lt;14.344,G136&lt;0.905,F136&lt;1.5),1.5,IF(AND(A136&lt;5.55,A136&lt;5.65,D136&gt;=1.15,A136&lt;5.9,F136&lt;2.5,H136&lt;16.674,F136&gt;=1.5),3.95,IF(AND(A136&gt;=5.55,A136&lt;5.65,D136&gt;=1.15,A136&lt;5.9,F136&lt;2.5,H136&lt;16.674,F136&gt;=1.5),3.82,IF(AND(G136&lt;0.39,A136&gt;=5.65,D136&gt;=1.15,A136&lt;5.9,F136&lt;2.5,H136&lt;16.674,F136&gt;=1.5),4.35,IF(AND(G136&gt;=0.39,A136&gt;=5.65,D136&gt;=1.15,A136&lt;5.9,F136&lt;2.5,H136&lt;16.674,F136&gt;=1.5),3.95,IF(AND(G136&lt;0.466,H136&gt;=13.531,B136&gt;=2.75,A136&gt;=5.9,F136&lt;2.5,H136&lt;16.674,F136&gt;=1.5),4.8,IF(AND(G136&gt;=0.466,H136&gt;=13.531,B136&gt;=2.75,A136&gt;=5.9,F136&lt;2.5,H136&lt;16.674,F136&gt;=1.5),4.7,IF(AND(H136&lt;10.144,D136&lt;2.05,G136&lt;0.669,B136&gt;=2.6,F136&gt;=2.5,H136&lt;16.674,F136&gt;=1.5),5.3,IF(AND(H136&gt;=10.144,D136&lt;2.05,G136&lt;0.669,B136&gt;=2.6,F136&gt;=2.5,H136&lt;16.674,F136&gt;=1.5),5.133,IF(AND(D136&gt;=2.45,D136&gt;=2.05,G136&lt;0.669,B136&gt;=2.6,F136&gt;=2.5,H136&lt;16.674,F136&gt;=1.5),5.9,IF(AND(B136&lt;3.25,B136&gt;=3.15,A136&lt;5.05,D136&lt;0.45,A136&gt;=4.35,H136&lt;14.344,G136&lt;0.905,F136&lt;1.5),1.2,IF(AND(B136&gt;=3.25,B136&gt;=3.15,A136&lt;5.05,D136&lt;0.45,A136&gt;=4.35,H136&lt;14.344,G136&lt;0.905,F136&lt;1.5),1.36,IF(AND(B136&gt;=3.8,A136&lt;5.55,A136&gt;=5.05,D136&lt;0.45,A136&gt;=4.35,H136&lt;14.344,G136&lt;0.905,F136&lt;1.5),1.3,IF(AND(G136&lt;0.05,B136&lt;3.8,A136&lt;5.55,A136&gt;=5.05,D136&lt;0.45,A136&gt;=4.35,H136&lt;14.344,G136&lt;0.905,F136&lt;1.5),1.4,IF(AND(G136&lt;0.107,G136&lt;0.395,D136&lt;2.45,D136&gt;=2.05,G136&lt;0.669,B136&gt;=2.6,F136&gt;=2.5,H136&lt;16.674,F136&gt;=1.5),5.667,IF(AND(G136&lt;0.537,G136&gt;=0.395,D136&lt;2.45,D136&gt;=2.05,G136&lt;0.669,B136&gt;=2.6,F136&gt;=2.5,H136&lt;16.674,F136&gt;=1.5),5.6,IF(AND(G136&gt;=0.537,G136&gt;=0.395,D136&lt;2.45,D136&gt;=2.05,G136&lt;0.669,B136&gt;=2.6,F136&gt;=2.5,H136&lt;16.674,F136&gt;=1.5),5.775,IF(AND(B136&lt;3.6,G136&gt;=0.05,B136&lt;3.8,A136&lt;5.55,A136&gt;=5.05,D136&lt;0.45,A136&gt;=4.35,H136&lt;14.344,G136&lt;0.905,F136&lt;1.5),1.475,IF(AND(B136&gt;=3.6,G136&gt;=0.05,B136&lt;3.8,A136&lt;5.55,A136&gt;=5.05,D136&lt;0.45,A136&gt;=4.35,H136&lt;14.344,G136&lt;0.905,F136&lt;1.5),1.5,IF(AND(G136&lt;0.312,G136&gt;=0.107,G136&lt;0.395,D136&lt;2.45,D136&gt;=2.05,G136&lt;0.669,B136&gt;=2.6,F136&gt;=2.5,H136&lt;16.674,F136&gt;=1.5),5.18,IF(AND(G136&gt;=0.312,G136&gt;=0.107,G136&lt;0.395,D136&lt;2.45,D136&gt;=2.05,G136&lt;0.669,B136&gt;=2.6,F136&gt;=2.5,H136&lt;16.674,F136&gt;=1.5),5.4,"shouldnthappen"))))))))))))))))))))))))))))))))))</f>
        <v>5.3</v>
      </c>
      <c r="AX136" s="1" t="n">
        <f aca="false">IF(AND(D136&gt;=1.3,B136&gt;=3.45),6.25,IF(AND(B136&lt;2.75,A136&lt;5.25,B136&lt;3.45),3.9,IF(AND(D136&lt;0.25,D136&lt;1.3,B136&gt;=3.45),1.16,IF(AND(A136&gt;=5.05,B136&gt;=2.75,A136&lt;5.25,B136&lt;3.45),1.7,IF(AND(D136&lt;0.7,F136&lt;2.5,A136&gt;=5.25,B136&lt;3.45),1.5,IF(AND(H136&gt;=16.284,F136&gt;=2.5,A136&gt;=5.25,B136&lt;3.45),6.6,IF(AND(G136&lt;0.123,D136&gt;=0.25,D136&lt;1.3,B136&gt;=3.45),1.3,IF(AND(A136&lt;4.5,A136&lt;5.05,B136&gt;=2.75,A136&lt;5.25,B136&lt;3.45),1.3,IF(AND(A136&lt;5.05,G136&gt;=0.123,D136&gt;=0.25,D136&lt;1.3,B136&gt;=3.45),1.6,IF(AND(B136&lt;3.15,A136&gt;=4.5,A136&lt;5.05,B136&gt;=2.75,A136&lt;5.25,B136&lt;3.45),1.54,IF(AND(B136&gt;=3.15,A136&gt;=4.5,A136&lt;5.05,B136&gt;=2.75,A136&lt;5.25,B136&lt;3.45),1.35,IF(AND(D136&gt;=1.4,A136&lt;5.9,D136&gt;=0.7,F136&lt;2.5,A136&gt;=5.25,B136&lt;3.45),4.5,IF(AND(D136&gt;=1.55,A136&gt;=5.9,D136&gt;=0.7,F136&lt;2.5,A136&gt;=5.25,B136&lt;3.45),4.95,IF(AND(G136&gt;=0.682,D136&gt;=2.05,H136&lt;16.284,F136&gt;=2.5,A136&gt;=5.25,B136&lt;3.45),5.26,IF(AND(A136&lt;5.4,A136&gt;=5.05,G136&gt;=0.123,D136&gt;=0.25,D136&lt;1.3,B136&gt;=3.45),1.64,IF(AND(A136&gt;=5.4,A136&gt;=5.05,G136&gt;=0.123,D136&gt;=0.25,D136&lt;1.3,B136&gt;=3.45),1.6,IF(AND(G136&lt;0.372,D136&lt;1.4,A136&lt;5.9,D136&gt;=0.7,F136&lt;2.5,A136&gt;=5.25,B136&lt;3.45),4.175,IF(AND(D136&lt;1.35,D136&lt;1.55,A136&gt;=5.9,D136&gt;=0.7,F136&lt;2.5,A136&gt;=5.25,B136&lt;3.45),4.2,IF(AND(B136&lt;2.35,G136&lt;0.596,D136&lt;2.05,H136&lt;16.284,F136&gt;=2.5,A136&gt;=5.25,B136&lt;3.45),5,IF(AND(G136&gt;=0.888,G136&gt;=0.596,D136&lt;2.05,H136&lt;16.284,F136&gt;=2.5,A136&gt;=5.25,B136&lt;3.45),4.8,IF(AND(A136&gt;=6.85,G136&lt;0.682,D136&gt;=2.05,H136&lt;16.284,F136&gt;=2.5,A136&gt;=5.25,B136&lt;3.45),5.4,IF(AND(A136&gt;=5.75,G136&gt;=0.372,D136&lt;1.4,A136&lt;5.9,D136&gt;=0.7,F136&lt;2.5,A136&gt;=5.25,B136&lt;3.45),3.933,IF(AND(A136&gt;=6.75,D136&gt;=1.35,D136&lt;1.55,A136&gt;=5.9,D136&gt;=0.7,F136&lt;2.5,A136&gt;=5.25,B136&lt;3.45),4.8,IF(AND(H136&lt;11.084,B136&gt;=2.35,G136&lt;0.596,D136&lt;2.05,H136&lt;16.284,F136&gt;=2.5,A136&gt;=5.25,B136&lt;3.45),5.3,IF(AND(H136&lt;8.435,G136&lt;0.888,G136&gt;=0.596,D136&lt;2.05,H136&lt;16.284,F136&gt;=2.5,A136&gt;=5.25,B136&lt;3.45),5.1,IF(AND(H136&gt;=8.435,G136&lt;0.888,G136&gt;=0.596,D136&lt;2.05,H136&lt;16.284,F136&gt;=2.5,A136&gt;=5.25,B136&lt;3.45),4.94,IF(AND(B136&lt;3.15,A136&lt;6.85,G136&lt;0.682,D136&gt;=2.05,H136&lt;16.284,F136&gt;=2.5,A136&gt;=5.25,B136&lt;3.45),5.6,IF(AND(B136&gt;=3.15,A136&lt;6.85,G136&lt;0.682,D136&gt;=2.05,H136&lt;16.284,F136&gt;=2.5,A136&gt;=5.25,B136&lt;3.45),5.74,IF(AND(G136&lt;0.572,A136&lt;5.75,G136&gt;=0.372,D136&lt;1.4,A136&lt;5.9,D136&gt;=0.7,F136&lt;2.5,A136&gt;=5.25,B136&lt;3.45),3.7,IF(AND(D136&lt;1.45,A136&lt;6.75,D136&gt;=1.35,D136&lt;1.55,A136&gt;=5.9,D136&gt;=0.7,F136&lt;2.5,A136&gt;=5.25,B136&lt;3.45),4.46,IF(AND(D136&gt;=1.45,A136&lt;6.75,D136&gt;=1.35,D136&lt;1.55,A136&gt;=5.9,D136&gt;=0.7,F136&lt;2.5,A136&gt;=5.25,B136&lt;3.45),4.567,IF(AND(H136&lt;12.532,H136&gt;=11.084,B136&gt;=2.35,G136&lt;0.596,D136&lt;2.05,H136&lt;16.284,F136&gt;=2.5,A136&gt;=5.25,B136&lt;3.45),5.8,IF(AND(H136&gt;=12.532,H136&gt;=11.084,B136&gt;=2.35,G136&lt;0.596,D136&lt;2.05,H136&lt;16.284,F136&gt;=2.5,A136&gt;=5.25,B136&lt;3.45),5.667,IF(AND(A136&gt;=5.65,G136&gt;=0.572,A136&lt;5.75,G136&gt;=0.372,D136&lt;1.4,A136&lt;5.9,D136&gt;=0.7,F136&lt;2.5,A136&gt;=5.25,B136&lt;3.45),4.2,IF(AND(G136&lt;0.862,A136&lt;5.65,G136&gt;=0.572,A136&lt;5.75,G136&gt;=0.372,D136&lt;1.4,A136&lt;5.9,D136&gt;=0.7,F136&lt;2.5,A136&gt;=5.25,B136&lt;3.45),3.9,IF(AND(G136&gt;=0.862,A136&lt;5.65,G136&gt;=0.572,A136&lt;5.75,G136&gt;=0.372,D136&lt;1.4,A136&lt;5.9,D136&gt;=0.7,F136&lt;2.5,A136&gt;=5.25,B136&lt;3.45),4,"shouldnthappen"))))))))))))))))))))))))))))))))))))</f>
        <v>5.3</v>
      </c>
      <c r="AY136" s="1" t="n">
        <f aca="false">IF(AND(H136&gt;=8.233,D136&gt;=0.8,A136&lt;5.55),3.525,IF(AND(B136&lt;2.9,H136&gt;=15.534,A136&gt;=5.55),4.8,IF(AND(H136&gt;=12.259,A136&lt;4.75,D136&lt;0.8,A136&lt;5.55),1.25,IF(AND(B136&gt;=3.85,A136&gt;=4.75,D136&lt;0.8,A136&lt;5.55),1.425,IF(AND(D136&lt;1.55,H136&lt;8.233,D136&gt;=0.8,A136&lt;5.55),3.975,IF(AND(D136&gt;=1.55,H136&lt;8.233,D136&gt;=0.8,A136&lt;5.55),4.5,IF(AND(D136&lt;0.65,D136&lt;1.7,H136&lt;15.534,A136&gt;=5.55),1.7,IF(AND(A136&gt;=7.05,D136&gt;=1.7,H136&lt;15.534,A136&gt;=5.55),6.3,IF(AND(B136&gt;=3.35,B136&gt;=2.9,H136&gt;=15.534,A136&gt;=5.55),5.4,IF(AND(B136&lt;3.1,H136&lt;12.259,A136&lt;4.75,D136&lt;0.8,A136&lt;5.55),1.367,IF(AND(B136&gt;=3.1,H136&lt;12.259,A136&lt;4.75,D136&lt;0.8,A136&lt;5.55),1.4,IF(AND(G136&gt;=0.905,B136&lt;3.85,A136&gt;=4.75,D136&lt;0.8,A136&lt;5.55),1.9,IF(AND(H136&lt;15.681,B136&lt;3.35,B136&gt;=2.9,H136&gt;=15.534,A136&gt;=5.55),5.8,IF(AND(H136&gt;=15.681,B136&lt;3.35,B136&gt;=2.9,H136&gt;=15.534,A136&gt;=5.55),5.7,IF(AND(H136&gt;=14.877,G136&lt;0.905,B136&lt;3.85,A136&gt;=4.75,D136&lt;0.8,A136&lt;5.55),1.3,IF(AND(D136&gt;=1.25,B136&lt;2.65,D136&gt;=0.65,D136&lt;1.7,H136&lt;15.534,A136&gt;=5.55),4.433,IF(AND(G136&gt;=0.622,B136&lt;3.15,A136&lt;7.05,D136&gt;=1.7,H136&lt;15.534,A136&gt;=5.55),5.08,IF(AND(H136&gt;=13.42,B136&gt;=3.15,A136&lt;7.05,D136&gt;=1.7,H136&lt;15.534,A136&gt;=5.55),5.1,IF(AND(G136&lt;0.265,H136&lt;14.877,G136&lt;0.905,B136&lt;3.85,A136&gt;=4.75,D136&lt;0.8,A136&lt;5.55),1.2,IF(AND(A136&lt;5.75,D136&lt;1.25,B136&lt;2.65,D136&gt;=0.65,D136&lt;1.7,H136&lt;15.534,A136&gt;=5.55),3.7,IF(AND(A136&gt;=5.75,D136&lt;1.25,B136&lt;2.65,D136&gt;=0.65,D136&lt;1.7,H136&lt;15.534,A136&gt;=5.55),4,IF(AND(G136&gt;=0.652,D136&lt;1.35,B136&gt;=2.65,D136&gt;=0.65,D136&lt;1.7,H136&lt;15.534,A136&gt;=5.55),3.6,IF(AND(H136&lt;7.47,D136&gt;=1.35,B136&gt;=2.65,D136&gt;=0.65,D136&lt;1.7,H136&lt;15.534,A136&gt;=5.55),5.1,IF(AND(H136&lt;10.914,G136&lt;0.622,B136&lt;3.15,A136&lt;7.05,D136&gt;=1.7,H136&lt;15.534,A136&gt;=5.55),5.36,IF(AND(H136&gt;=10.914,G136&lt;0.622,B136&lt;3.15,A136&lt;7.05,D136&gt;=1.7,H136&lt;15.534,A136&gt;=5.55),5.64,IF(AND(G136&gt;=0.657,H136&lt;13.42,B136&gt;=3.15,A136&lt;7.05,D136&gt;=1.7,H136&lt;15.534,A136&gt;=5.55),6,IF(AND(G136&gt;=0.782,G136&gt;=0.265,H136&lt;14.877,G136&lt;0.905,B136&lt;3.85,A136&gt;=4.75,D136&lt;0.8,A136&lt;5.55),1.48,IF(AND(H136&lt;11.286,G136&lt;0.652,D136&lt;1.35,B136&gt;=2.65,D136&gt;=0.65,D136&lt;1.7,H136&lt;15.534,A136&gt;=5.55),4.24,IF(AND(H136&gt;=11.286,G136&lt;0.652,D136&lt;1.35,B136&gt;=2.65,D136&gt;=0.65,D136&lt;1.7,H136&lt;15.534,A136&gt;=5.55),4.05,IF(AND(G136&lt;0.413,H136&gt;=7.47,D136&gt;=1.35,B136&gt;=2.65,D136&gt;=0.65,D136&lt;1.7,H136&lt;15.534,A136&gt;=5.55),5.1,IF(AND(H136&lt;11.325,G136&lt;0.657,H136&lt;13.42,B136&gt;=3.15,A136&lt;7.05,D136&gt;=1.7,H136&lt;15.534,A136&gt;=5.55),5.8,IF(AND(H136&gt;=11.325,G136&lt;0.657,H136&lt;13.42,B136&gt;=3.15,A136&lt;7.05,D136&gt;=1.7,H136&lt;15.534,A136&gt;=5.55),5.6,IF(AND(D136&gt;=0.35,G136&lt;0.782,G136&gt;=0.265,H136&lt;14.877,G136&lt;0.905,B136&lt;3.85,A136&gt;=4.75,D136&lt;0.8,A136&lt;5.55),1.633,IF(AND(B136&lt;2.85,G136&gt;=0.413,H136&gt;=7.47,D136&gt;=1.35,B136&gt;=2.65,D136&gt;=0.65,D136&lt;1.7,H136&lt;15.534,A136&gt;=5.55),4.6,IF(AND(D136&lt;0.15,D136&lt;0.35,G136&lt;0.782,G136&gt;=0.265,H136&lt;14.877,G136&lt;0.905,B136&lt;3.85,A136&gt;=4.75,D136&lt;0.8,A136&lt;5.55),1.5,IF(AND(D136&gt;=0.15,D136&lt;0.35,G136&lt;0.782,G136&gt;=0.265,H136&lt;14.877,G136&lt;0.905,B136&lt;3.85,A136&gt;=4.75,D136&lt;0.8,A136&lt;5.55),1.543,IF(AND(A136&gt;=6.8,B136&gt;=2.85,G136&gt;=0.413,H136&gt;=7.47,D136&gt;=1.35,B136&gt;=2.65,D136&gt;=0.65,D136&lt;1.7,H136&lt;15.534,A136&gt;=5.55),4.9,IF(AND(H136&lt;13.531,A136&lt;6.8,B136&gt;=2.85,G136&gt;=0.413,H136&gt;=7.47,D136&gt;=1.35,B136&gt;=2.65,D136&gt;=0.65,D136&lt;1.7,H136&lt;15.534,A136&gt;=5.55),4.5,IF(AND(H136&gt;=13.531,A136&lt;6.8,B136&gt;=2.85,G136&gt;=0.413,H136&gt;=7.47,D136&gt;=1.35,B136&gt;=2.65,D136&gt;=0.65,D136&lt;1.7,H136&lt;15.534,A136&gt;=5.55),4.7,"shouldnthappen")))))))))))))))))))))))))))))))))))))))</f>
        <v>5.1</v>
      </c>
      <c r="AZ136" s="1" t="n">
        <f aca="false">IF(AND(H136&gt;=15.371,B136&gt;=3.35),5.4,IF(AND(G136&gt;=0.851,H136&gt;=15.244,B136&lt;3.35),4.75,IF(AND(F136&gt;=2,H136&lt;15.371,B136&gt;=3.35),5.6,IF(AND(B136&lt;2.75,A136&lt;5.15,H136&lt;15.244,B136&lt;3.35),3.42,IF(AND(A136&gt;=7.25,G136&lt;0.851,H136&gt;=15.244,B136&lt;3.35),6.6,IF(AND(A136&lt;4.45,B136&gt;=2.75,A136&lt;5.15,H136&lt;15.244,B136&lt;3.35),1.1,IF(AND(G136&lt;0.527,A136&lt;7.25,G136&lt;0.851,H136&gt;=15.244,B136&lt;3.35),5.08,IF(AND(G136&gt;=0.527,A136&lt;7.25,G136&lt;0.851,H136&gt;=15.244,B136&lt;3.35),5.8,IF(AND(D136&gt;=0.35,B136&lt;3.7,F136&lt;2,H136&lt;15.371,B136&gt;=3.35),1.55,IF(AND(H136&lt;6.542,B136&gt;=3.7,F136&lt;2,H136&lt;15.371,B136&gt;=3.35),1.9,IF(AND(B136&lt;3.25,A136&gt;=4.45,B136&gt;=2.75,A136&lt;5.15,H136&lt;15.244,B136&lt;3.35),1.46,IF(AND(B136&gt;=3.25,A136&gt;=4.45,B136&gt;=2.75,A136&lt;5.15,H136&lt;15.244,B136&lt;3.35),1.7,IF(AND(H136&lt;13.654,B136&gt;=2.95,D136&lt;1.45,A136&gt;=5.15,H136&lt;15.244,B136&lt;3.35),4.3,IF(AND(H136&gt;=13.654,B136&gt;=2.95,D136&lt;1.45,A136&gt;=5.15,H136&lt;15.244,B136&lt;3.35),4.625,IF(AND(F136&gt;=2.5,D136&lt;1.75,D136&gt;=1.45,A136&gt;=5.15,H136&lt;15.244,B136&lt;3.35),5.3,IF(AND(G136&gt;=0.853,D136&gt;=1.75,D136&gt;=1.45,A136&gt;=5.15,H136&lt;15.244,B136&lt;3.35),5.15,IF(AND(D136&gt;=0.25,D136&lt;0.35,B136&lt;3.7,F136&lt;2,H136&lt;15.371,B136&gt;=3.35),1.3,IF(AND(B136&lt;3.85,H136&gt;=6.542,B136&gt;=3.7,F136&lt;2,H136&lt;15.371,B136&gt;=3.35),1.633,IF(AND(H136&lt;7.02,H136&lt;10.688,B136&lt;2.95,D136&lt;1.45,A136&gt;=5.15,H136&lt;15.244,B136&lt;3.35),3.98,IF(AND(G136&lt;0.338,H136&gt;=10.688,B136&lt;2.95,D136&lt;1.45,A136&gt;=5.15,H136&lt;15.244,B136&lt;3.35),4.22,IF(AND(G136&gt;=0.338,H136&gt;=10.688,B136&lt;2.95,D136&lt;1.45,A136&gt;=5.15,H136&lt;15.244,B136&lt;3.35),3.9,IF(AND(B136&lt;2.75,F136&lt;2.5,D136&lt;1.75,D136&gt;=1.45,A136&gt;=5.15,H136&lt;15.244,B136&lt;3.35),5.1,IF(AND(B136&gt;=2.75,F136&lt;2.5,D136&lt;1.75,D136&gt;=1.45,A136&gt;=5.15,H136&lt;15.244,B136&lt;3.35),4.74,IF(AND(A136&gt;=7,G136&lt;0.853,D136&gt;=1.75,D136&gt;=1.45,A136&gt;=5.15,H136&lt;15.244,B136&lt;3.35),6.5,IF(AND(G136&gt;=0.934,D136&lt;0.25,D136&lt;0.35,B136&lt;3.7,F136&lt;2,H136&lt;15.371,B136&gt;=3.35),1.7,IF(AND(D136&lt;0.25,B136&gt;=3.85,H136&gt;=6.542,B136&gt;=3.7,F136&lt;2,H136&lt;15.371,B136&gt;=3.35),1.5,IF(AND(D136&gt;=0.25,B136&gt;=3.85,H136&gt;=6.542,B136&gt;=3.7,F136&lt;2,H136&lt;15.371,B136&gt;=3.35),1.4,IF(AND(B136&lt;2.5,H136&gt;=7.02,H136&lt;10.688,B136&lt;2.95,D136&lt;1.45,A136&gt;=5.15,H136&lt;15.244,B136&lt;3.35),3.8,IF(AND(G136&gt;=0.74,A136&lt;7,G136&lt;0.853,D136&gt;=1.75,D136&gt;=1.45,A136&gt;=5.15,H136&lt;15.244,B136&lt;3.35),6,IF(AND(G136&gt;=0.61,G136&lt;0.934,D136&lt;0.25,D136&lt;0.35,B136&lt;3.7,F136&lt;2,H136&lt;15.371,B136&gt;=3.35),1.5,IF(AND(D136&lt;1.15,B136&gt;=2.5,H136&gt;=7.02,H136&lt;10.688,B136&lt;2.95,D136&lt;1.45,A136&gt;=5.15,H136&lt;15.244,B136&lt;3.35),3.5,IF(AND(D136&gt;=1.15,B136&gt;=2.5,H136&gt;=7.02,H136&lt;10.688,B136&lt;2.95,D136&lt;1.45,A136&gt;=5.15,H136&lt;15.244,B136&lt;3.35),3.6,IF(AND(G136&gt;=0.626,G136&lt;0.74,A136&lt;7,G136&lt;0.853,D136&gt;=1.75,D136&gt;=1.45,A136&gt;=5.15,H136&lt;15.244,B136&lt;3.35),4.9,IF(AND(H136&lt;13.641,G136&lt;0.61,G136&lt;0.934,D136&lt;0.25,D136&lt;0.35,B136&lt;3.7,F136&lt;2,H136&lt;15.371,B136&gt;=3.35),1.425,IF(AND(H136&gt;=13.641,G136&lt;0.61,G136&lt;0.934,D136&lt;0.25,D136&lt;0.35,B136&lt;3.7,F136&lt;2,H136&lt;15.371,B136&gt;=3.35),1.3,IF(AND(B136&lt;3.05,G136&lt;0.626,G136&lt;0.74,A136&lt;7,G136&lt;0.853,D136&gt;=1.75,D136&gt;=1.45,A136&gt;=5.15,H136&lt;15.244,B136&lt;3.35),5.475,IF(AND(B136&gt;=3.05,G136&lt;0.626,G136&lt;0.74,A136&lt;7,G136&lt;0.853,D136&gt;=1.75,D136&gt;=1.45,A136&gt;=5.15,H136&lt;15.244,B136&lt;3.35),5.633,"shouldnthappen")))))))))))))))))))))))))))))))))))))</f>
        <v>5.3</v>
      </c>
      <c r="BA136" s="1" t="n">
        <f aca="false">IF(AND(F136&gt;=2,B136&gt;=3.4),6.1,IF(AND(B136&lt;2.75,A136&lt;5.15,B136&lt;3.4),3.225,IF(AND(G136&gt;=0.821,F136&lt;2,B136&gt;=3.4),1.9,IF(AND(B136&gt;=3.2,B136&gt;=2.75,A136&lt;5.15,B136&lt;3.4),1.7,IF(AND(A136&lt;4.8,G136&lt;0.821,F136&lt;2,B136&gt;=3.4),1,IF(AND(G136&gt;=0.446,B136&lt;3.2,B136&gt;=2.75,A136&lt;5.15,B136&lt;3.4),1.1,IF(AND(G136&lt;0.356,D136&lt;1.45,A136&lt;6.25,A136&gt;=5.15,B136&lt;3.4),4.32,IF(AND(G136&lt;0.591,D136&gt;=1.45,A136&lt;6.25,A136&gt;=5.15,B136&lt;3.4),4.6,IF(AND(D136&lt;1.75,G136&lt;0.597,A136&gt;=6.25,A136&gt;=5.15,B136&lt;3.4),4.86,IF(AND(H136&gt;=16.472,G136&gt;=0.597,A136&gt;=6.25,A136&gt;=5.15,B136&lt;3.4),6.6,IF(AND(G136&lt;0.063,G136&lt;0.446,B136&lt;3.2,B136&gt;=2.75,A136&lt;5.15,B136&lt;3.4),1.4,IF(AND(A136&gt;=5.95,G136&gt;=0.356,D136&lt;1.45,A136&lt;6.25,A136&gt;=5.15,B136&lt;3.4),4.6,IF(AND(B136&gt;=2.9,G136&gt;=0.591,D136&gt;=1.45,A136&lt;6.25,A136&gt;=5.15,B136&lt;3.4),4.867,IF(AND(D136&gt;=2.4,H136&lt;16.472,G136&gt;=0.597,A136&gt;=6.25,A136&gt;=5.15,B136&lt;3.4),6,IF(AND(A136&lt;5.45,B136&gt;=3.85,A136&gt;=4.8,G136&lt;0.821,F136&lt;2,B136&gt;=3.4),1.3,IF(AND(A136&gt;=5.45,B136&gt;=3.85,A136&gt;=4.8,G136&lt;0.821,F136&lt;2,B136&gt;=3.4),1.45,IF(AND(H136&lt;14.273,G136&gt;=0.063,G136&lt;0.446,B136&lt;3.2,B136&gt;=2.75,A136&lt;5.15,B136&lt;3.4),1.5,IF(AND(H136&gt;=14.273,G136&gt;=0.063,G136&lt;0.446,B136&lt;3.2,B136&gt;=2.75,A136&lt;5.15,B136&lt;3.4),1.6,IF(AND(G136&gt;=0.572,A136&lt;5.95,G136&gt;=0.356,D136&lt;1.45,A136&lt;6.25,A136&gt;=5.15,B136&lt;3.4),3.9,IF(AND(G136&lt;0.827,B136&lt;2.9,G136&gt;=0.591,D136&gt;=1.45,A136&lt;6.25,A136&gt;=5.15,B136&lt;3.4),4.9,IF(AND(G136&gt;=0.827,B136&lt;2.9,G136&gt;=0.591,D136&gt;=1.45,A136&lt;6.25,A136&gt;=5.15,B136&lt;3.4),5.1,IF(AND(A136&gt;=7.2,B136&lt;3.05,D136&gt;=1.75,G136&lt;0.597,A136&gt;=6.25,A136&gt;=5.15,B136&lt;3.4),6.7,IF(AND(G136&lt;0.353,B136&gt;=3.05,D136&gt;=1.75,G136&lt;0.597,A136&gt;=6.25,A136&gt;=5.15,B136&lt;3.4),5.22,IF(AND(G136&gt;=0.353,B136&gt;=3.05,D136&gt;=1.75,G136&lt;0.597,A136&gt;=6.25,A136&gt;=5.15,B136&lt;3.4),5.65,IF(AND(A136&lt;6.55,D136&lt;2.4,H136&lt;16.472,G136&gt;=0.597,A136&gt;=6.25,A136&gt;=5.15,B136&lt;3.4),5.033,IF(AND(H136&lt;12.719,G136&lt;0.385,B136&lt;3.85,A136&gt;=4.8,G136&lt;0.821,F136&lt;2,B136&gt;=3.4),1.54,IF(AND(H136&gt;=12.719,G136&lt;0.385,B136&lt;3.85,A136&gt;=4.8,G136&lt;0.821,F136&lt;2,B136&gt;=3.4),1.3,IF(AND(B136&lt;3.6,G136&gt;=0.385,B136&lt;3.85,A136&gt;=4.8,G136&lt;0.821,F136&lt;2,B136&gt;=3.4),1.325,IF(AND(B136&gt;=3.6,G136&gt;=0.385,B136&lt;3.85,A136&gt;=4.8,G136&lt;0.821,F136&lt;2,B136&gt;=3.4),1.55,IF(AND(D136&lt;1.05,G136&lt;0.572,A136&lt;5.95,G136&gt;=0.356,D136&lt;1.45,A136&lt;6.25,A136&gt;=5.15,B136&lt;3.4),3.633,IF(AND(D136&gt;=2.15,A136&lt;7.2,B136&lt;3.05,D136&gt;=1.75,G136&lt;0.597,A136&gt;=6.25,A136&gt;=5.15,B136&lt;3.4),5.667,IF(AND(H136&lt;13.094,A136&gt;=6.55,D136&lt;2.4,H136&lt;16.472,G136&gt;=0.597,A136&gt;=6.25,A136&gt;=5.15,B136&lt;3.4),5.2,IF(AND(D136&lt;1.15,D136&gt;=1.05,G136&lt;0.572,A136&lt;5.95,G136&gt;=0.356,D136&lt;1.45,A136&lt;6.25,A136&gt;=5.15,B136&lt;3.4),3.8,IF(AND(D136&gt;=1.15,D136&gt;=1.05,G136&lt;0.572,A136&lt;5.95,G136&gt;=0.356,D136&lt;1.45,A136&lt;6.25,A136&gt;=5.15,B136&lt;3.4),3.9,IF(AND(G136&gt;=0.487,D136&lt;2.15,A136&lt;7.2,B136&lt;3.05,D136&gt;=1.75,G136&lt;0.597,A136&gt;=6.25,A136&gt;=5.15,B136&lt;3.4),5.8,IF(AND(A136&lt;6.8,H136&gt;=13.094,A136&gt;=6.55,D136&lt;2.4,H136&lt;16.472,G136&gt;=0.597,A136&gt;=6.25,A136&gt;=5.15,B136&lt;3.4),4.52,IF(AND(A136&gt;=6.8,H136&gt;=13.094,A136&gt;=6.55,D136&lt;2.4,H136&lt;16.472,G136&gt;=0.597,A136&gt;=6.25,A136&gt;=5.15,B136&lt;3.4),4.75,IF(AND(B136&lt;2.95,G136&lt;0.487,D136&lt;2.15,A136&lt;7.2,B136&lt;3.05,D136&gt;=1.75,G136&lt;0.597,A136&gt;=6.25,A136&gt;=5.15,B136&lt;3.4),5.6,IF(AND(B136&gt;=2.95,G136&lt;0.487,D136&lt;2.15,A136&lt;7.2,B136&lt;3.05,D136&gt;=1.75,G136&lt;0.597,A136&gt;=6.25,A136&gt;=5.15,B136&lt;3.4),5.5,"shouldnthappen")))))))))))))))))))))))))))))))))))))))</f>
        <v>4.86</v>
      </c>
      <c r="BB136" s="1" t="n">
        <f aca="false">IF(AND(A136&lt;4.35,B136&lt;3.25,F136&lt;1.5),1.1,IF(AND(H136&lt;14.005,A136&gt;=4.35,B136&lt;3.25,F136&lt;1.5),1.3,IF(AND(H136&gt;=14.005,A136&gt;=4.35,B136&lt;3.25,F136&lt;1.5),1.6,IF(AND(G136&gt;=0.905,A136&lt;5.15,B136&gt;=3.25,F136&lt;1.5),1.9,IF(AND(B136&lt;3.45,A136&gt;=5.15,B136&gt;=3.25,F136&lt;1.5),1.6,IF(AND(F136&gt;=2.5,D136&gt;=1.35,D136&lt;1.75,F136&gt;=1.5),4.867,IF(AND(A136&gt;=7.05,D136&gt;=2.05,D136&gt;=1.75,F136&gt;=1.5),6.35,IF(AND(D136&gt;=0.4,G136&lt;0.905,A136&lt;5.15,B136&gt;=3.25,F136&lt;1.5),1.65,IF(AND(B136&lt;3.6,B136&gt;=3.45,A136&gt;=5.15,B136&gt;=3.25,F136&lt;1.5),1.35,IF(AND(H136&lt;6.808,H136&lt;9.386,D136&lt;1.35,D136&lt;1.75,F136&gt;=1.5),4.05,IF(AND(H136&gt;=6.808,H136&lt;9.386,D136&lt;1.35,D136&lt;1.75,F136&gt;=1.5),3.46,IF(AND(B136&lt;2.45,F136&lt;2.5,D136&gt;=1.35,D136&lt;1.75,F136&gt;=1.5),4.5,IF(AND(H136&gt;=13.115,D136&lt;1.95,D136&lt;2.05,D136&gt;=1.75,F136&gt;=1.5),4.85,IF(AND(G136&lt;0.196,D136&gt;=1.95,D136&lt;2.05,D136&gt;=1.75,F136&gt;=1.5),6.7,IF(AND(G136&gt;=0.196,D136&gt;=1.95,D136&lt;2.05,D136&gt;=1.75,F136&gt;=1.5),5.12,IF(AND(H136&lt;10.925,D136&lt;0.4,G136&lt;0.905,A136&lt;5.15,B136&gt;=3.25,F136&lt;1.5),1.4,IF(AND(H136&gt;=10.925,D136&lt;0.4,G136&lt;0.905,A136&lt;5.15,B136&gt;=3.25,F136&lt;1.5),1.45,IF(AND(H136&lt;14.096,B136&gt;=3.6,B136&gt;=3.45,A136&gt;=5.15,B136&gt;=3.25,F136&lt;1.5),1.42,IF(AND(H136&gt;=14.096,B136&gt;=3.6,B136&gt;=3.45,A136&gt;=5.15,B136&gt;=3.25,F136&lt;1.5),1.7,IF(AND(B136&lt;2.45,D136&lt;1.15,H136&gt;=9.386,D136&lt;1.35,D136&lt;1.75,F136&gt;=1.5),3.6,IF(AND(B136&gt;=2.45,D136&lt;1.15,H136&gt;=9.386,D136&lt;1.35,D136&lt;1.75,F136&gt;=1.5),3.9,IF(AND(G136&lt;0.246,D136&gt;=1.15,H136&gt;=9.386,D136&lt;1.35,D136&lt;1.75,F136&gt;=1.5),4.4,IF(AND(B136&lt;2.75,B136&gt;=2.45,F136&lt;2.5,D136&gt;=1.35,D136&lt;1.75,F136&gt;=1.5),5.1,IF(AND(H136&lt;11.084,H136&lt;13.115,D136&lt;1.95,D136&lt;2.05,D136&gt;=1.75,F136&gt;=1.5),5.35,IF(AND(H136&gt;=11.084,H136&lt;13.115,D136&lt;1.95,D136&lt;2.05,D136&gt;=1.75,F136&gt;=1.5),5.7,IF(AND(H136&lt;15.52,D136&lt;2.25,A136&lt;7.05,D136&gt;=2.05,D136&gt;=1.75,F136&gt;=1.5),5.45,IF(AND(H136&gt;=15.52,D136&lt;2.25,A136&lt;7.05,D136&gt;=2.05,D136&gt;=1.75,F136&gt;=1.5),5.725,IF(AND(G136&gt;=0.775,D136&gt;=2.25,A136&lt;7.05,D136&gt;=2.05,D136&gt;=1.75,F136&gt;=1.5),5.2,IF(AND(D136&lt;1.25,G136&gt;=0.246,D136&gt;=1.15,H136&gt;=9.386,D136&lt;1.35,D136&lt;1.75,F136&gt;=1.5),4.05,IF(AND(A136&lt;5.85,B136&gt;=2.75,B136&gt;=2.45,F136&lt;2.5,D136&gt;=1.35,D136&lt;1.75,F136&gt;=1.5),4.5,IF(AND(B136&lt;3.3,G136&lt;0.775,D136&gt;=2.25,A136&lt;7.05,D136&gt;=2.05,D136&gt;=1.75,F136&gt;=1.5),5.64,IF(AND(B136&gt;=3.3,G136&lt;0.775,D136&gt;=2.25,A136&lt;7.05,D136&gt;=2.05,D136&gt;=1.75,F136&gt;=1.5),5.6,IF(AND(A136&lt;5.9,D136&gt;=1.25,G136&gt;=0.246,D136&gt;=1.15,H136&gt;=9.386,D136&lt;1.35,D136&lt;1.75,F136&gt;=1.5),4.2,IF(AND(A136&gt;=5.9,D136&gt;=1.25,G136&gt;=0.246,D136&gt;=1.15,H136&gt;=9.386,D136&lt;1.35,D136&lt;1.75,F136&gt;=1.5),4,IF(AND(G136&gt;=0.437,A136&gt;=5.85,B136&gt;=2.75,B136&gt;=2.45,F136&lt;2.5,D136&gt;=1.35,D136&lt;1.75,F136&gt;=1.5),4.75,IF(AND(H136&lt;9.446,G136&lt;0.437,A136&gt;=5.85,B136&gt;=2.75,B136&gt;=2.45,F136&lt;2.5,D136&gt;=1.35,D136&lt;1.75,F136&gt;=1.5),4.6,IF(AND(H136&gt;=9.446,G136&lt;0.437,A136&gt;=5.85,B136&gt;=2.75,B136&gt;=2.45,F136&lt;2.5,D136&gt;=1.35,D136&lt;1.75,F136&gt;=1.5),4.7,"shouldnthappen")))))))))))))))))))))))))))))))))))))</f>
        <v>4.867</v>
      </c>
      <c r="BC136" s="1" t="n">
        <f aca="false">IF(AND(G136&gt;=0.905,F136&lt;1.5),1.65,IF(AND(D136&gt;=0.45,G136&lt;0.905,F136&lt;1.5),1.65,IF(AND(A136&lt;5.15,D136&lt;1.55,F136&gt;=1.5),3.225,IF(AND(F136&gt;=2.5,A136&gt;=5.15,D136&lt;1.55,F136&gt;=1.5),5.05,IF(AND(H136&lt;5.767,A136&lt;7.05,D136&gt;=1.55,F136&gt;=1.5),4.5,IF(AND(D136&lt;1.7,A136&gt;=7.05,D136&gt;=1.55,F136&gt;=1.5),5.8,IF(AND(A136&gt;=5.3,G136&lt;0.207,D136&lt;0.45,G136&lt;0.905,F136&lt;1.5),1.3,IF(AND(D136&gt;=0.35,G136&gt;=0.207,D136&lt;0.45,G136&lt;0.905,F136&lt;1.5),1.5,IF(AND(G136&lt;0.155,D136&gt;=1.7,A136&gt;=7.05,D136&gt;=1.55,F136&gt;=1.5),6.7,IF(AND(G136&gt;=0.155,D136&gt;=1.7,A136&gt;=7.05,D136&gt;=1.55,F136&gt;=1.5),6.34,IF(AND(G136&lt;0.05,A136&lt;5.3,G136&lt;0.207,D136&lt;0.45,G136&lt;0.905,F136&lt;1.5),1.4,IF(AND(G136&gt;=0.05,A136&lt;5.3,G136&lt;0.207,D136&lt;0.45,G136&lt;0.905,F136&lt;1.5),1.5,IF(AND(A136&lt;4.5,D136&lt;0.35,G136&gt;=0.207,D136&lt;0.45,G136&lt;0.905,F136&lt;1.5),1.3,IF(AND(G136&lt;0.308,A136&lt;6.2,F136&lt;2.5,A136&gt;=5.15,D136&lt;1.55,F136&gt;=1.5),4.5,IF(AND(D136&lt;1.35,A136&gt;=6.2,F136&lt;2.5,A136&gt;=5.15,D136&lt;1.55,F136&gt;=1.5),4.367,IF(AND(D136&lt;1.85,A136&lt;6.15,H136&gt;=5.767,A136&lt;7.05,D136&gt;=1.55,F136&gt;=1.5),4.933,IF(AND(G136&gt;=0.558,A136&gt;=4.5,D136&lt;0.35,G136&gt;=0.207,D136&lt;0.45,G136&lt;0.905,F136&lt;1.5),1.5,IF(AND(H136&gt;=13.383,G136&gt;=0.308,A136&lt;6.2,F136&lt;2.5,A136&gt;=5.15,D136&lt;1.55,F136&gt;=1.5),4.7,IF(AND(H136&gt;=12.206,D136&gt;=1.35,A136&gt;=6.2,F136&lt;2.5,A136&gt;=5.15,D136&lt;1.55,F136&gt;=1.5),4.575,IF(AND(A136&lt;5.7,D136&gt;=1.85,A136&lt;6.15,H136&gt;=5.767,A136&lt;7.05,D136&gt;=1.55,F136&gt;=1.5),4.9,IF(AND(A136&gt;=5.7,D136&gt;=1.85,A136&lt;6.15,H136&gt;=5.767,A136&lt;7.05,D136&gt;=1.55,F136&gt;=1.5),5.1,IF(AND(G136&lt;0.079,G136&lt;0.364,A136&gt;=6.15,H136&gt;=5.767,A136&lt;7.05,D136&gt;=1.55,F136&gt;=1.5),5.6,IF(AND(G136&gt;=0.079,G136&lt;0.364,A136&gt;=6.15,H136&gt;=5.767,A136&lt;7.05,D136&gt;=1.55,F136&gt;=1.5),5.25,IF(AND(G136&gt;=0.447,G136&lt;0.558,A136&gt;=4.5,D136&lt;0.35,G136&gt;=0.207,D136&lt;0.45,G136&lt;0.905,F136&lt;1.5),1.3,IF(AND(B136&gt;=2.95,H136&lt;13.383,G136&gt;=0.308,A136&lt;6.2,F136&lt;2.5,A136&gt;=5.15,D136&lt;1.55,F136&gt;=1.5),4.6,IF(AND(B136&lt;2.65,H136&lt;12.206,D136&gt;=1.35,A136&gt;=6.2,F136&lt;2.5,A136&gt;=5.15,D136&lt;1.55,F136&gt;=1.5),4.9,IF(AND(D136&lt;2.45,A136&lt;6.6,G136&gt;=0.364,A136&gt;=6.15,H136&gt;=5.767,A136&lt;7.05,D136&gt;=1.55,F136&gt;=1.5),5.6,IF(AND(D136&gt;=2.45,A136&lt;6.6,G136&gt;=0.364,A136&gt;=6.15,H136&gt;=5.767,A136&lt;7.05,D136&gt;=1.55,F136&gt;=1.5),6,IF(AND(H136&lt;12.921,A136&gt;=6.6,G136&gt;=0.364,A136&gt;=6.15,H136&gt;=5.767,A136&lt;7.05,D136&gt;=1.55,F136&gt;=1.5),5.725,IF(AND(H136&gt;=12.921,A136&gt;=6.6,G136&gt;=0.364,A136&gt;=6.15,H136&gt;=5.767,A136&lt;7.05,D136&gt;=1.55,F136&gt;=1.5),5.367,IF(AND(B136&lt;3.15,G136&lt;0.447,G136&lt;0.558,A136&gt;=4.5,D136&lt;0.35,G136&gt;=0.207,D136&lt;0.45,G136&lt;0.905,F136&lt;1.5),1.5,IF(AND(B136&gt;=3.15,G136&lt;0.447,G136&lt;0.558,A136&gt;=4.5,D136&lt;0.35,G136&gt;=0.207,D136&lt;0.45,G136&lt;0.905,F136&lt;1.5),1.36,IF(AND(B136&gt;=2.85,B136&lt;2.95,H136&lt;13.383,G136&gt;=0.308,A136&lt;6.2,F136&lt;2.5,A136&gt;=5.15,D136&lt;1.55,F136&gt;=1.5),3.6,IF(AND(H136&lt;9.446,B136&gt;=2.65,H136&lt;12.206,D136&gt;=1.35,A136&gt;=6.2,F136&lt;2.5,A136&gt;=5.15,D136&lt;1.55,F136&gt;=1.5),4.6,IF(AND(H136&gt;=9.446,B136&gt;=2.65,H136&lt;12.206,D136&gt;=1.35,A136&gt;=6.2,F136&lt;2.5,A136&gt;=5.15,D136&lt;1.55,F136&gt;=1.5),4.7,IF(AND(D136&lt;1.2,B136&lt;2.85,B136&lt;2.95,H136&lt;13.383,G136&gt;=0.308,A136&lt;6.2,F136&lt;2.5,A136&gt;=5.15,D136&lt;1.55,F136&gt;=1.5),3.75,IF(AND(G136&lt;0.356,D136&gt;=1.2,B136&lt;2.85,B136&lt;2.95,H136&lt;13.383,G136&gt;=0.308,A136&lt;6.2,F136&lt;2.5,A136&gt;=5.15,D136&lt;1.55,F136&gt;=1.5),4.2,IF(AND(G136&gt;=0.356,D136&gt;=1.2,B136&lt;2.85,B136&lt;2.95,H136&lt;13.383,G136&gt;=0.308,A136&lt;6.2,F136&lt;2.5,A136&gt;=5.15,D136&lt;1.55,F136&gt;=1.5),3.96,"shouldnthappen"))))))))))))))))))))))))))))))))))))))</f>
        <v>5.05</v>
      </c>
      <c r="BD136" s="1" t="n">
        <f aca="false">IF(AND(B136&lt;2.7,A136&lt;5.3,B136&lt;3.15),3.42,IF(AND(F136&lt;2.5,A136&gt;=5.85,B136&gt;=3.15),4.7,IF(AND(A136&lt;4.35,B136&gt;=2.7,A136&lt;5.3,B136&lt;3.15),1.1,IF(AND(A136&gt;=4.35,B136&gt;=2.7,A136&lt;5.3,B136&lt;3.15),1.42,IF(AND(A136&gt;=7.05,F136&gt;=2.5,A136&gt;=5.3,B136&lt;3.15),6.067,IF(AND(D136&gt;=0.45,A136&lt;5.05,A136&lt;5.85,B136&gt;=3.15),1.6,IF(AND(B136&lt;3.35,A136&gt;=5.05,A136&lt;5.85,B136&gt;=3.15),1.7,IF(AND(A136&gt;=6.85,F136&gt;=2.5,A136&gt;=5.85,B136&gt;=3.15),6.22,IF(AND(D136&lt;1.25,D136&lt;1.35,F136&lt;2.5,A136&gt;=5.3,B136&lt;3.15),4.033,IF(AND(D136&gt;=1.25,D136&lt;1.35,F136&lt;2.5,A136&gt;=5.3,B136&lt;3.15),4.233,IF(AND(A136&lt;6.05,D136&gt;=1.35,F136&lt;2.5,A136&gt;=5.3,B136&lt;3.15),5.1,IF(AND(H136&gt;=13.29,A136&lt;7.05,F136&gt;=2.5,A136&gt;=5.3,B136&lt;3.15),4.96,IF(AND(G136&gt;=0.858,D136&lt;0.45,A136&lt;5.05,A136&lt;5.85,B136&gt;=3.15),1.3,IF(AND(D136&gt;=0.35,B136&gt;=3.35,A136&gt;=5.05,A136&lt;5.85,B136&gt;=3.15),1.4,IF(AND(B136&lt;3.25,A136&lt;6.85,F136&gt;=2.5,A136&gt;=5.85,B136&gt;=3.15),5.233,IF(AND(A136&gt;=6.8,A136&gt;=6.05,D136&gt;=1.35,F136&lt;2.5,A136&gt;=5.3,B136&lt;3.15),4.9,IF(AND(G136&gt;=0.622,H136&lt;13.29,A136&lt;7.05,F136&gt;=2.5,A136&gt;=5.3,B136&lt;3.15),5.067,IF(AND(H136&lt;8.834,G136&lt;0.858,D136&lt;0.45,A136&lt;5.05,A136&lt;5.85,B136&gt;=3.15),1.4,IF(AND(G136&lt;0.774,B136&gt;=3.25,A136&lt;6.85,F136&gt;=2.5,A136&gt;=5.85,B136&gt;=3.15),5.8,IF(AND(G136&gt;=0.774,B136&gt;=3.25,A136&lt;6.85,F136&gt;=2.5,A136&gt;=5.85,B136&gt;=3.15),5.4,IF(AND(H136&gt;=12.206,A136&lt;6.8,A136&gt;=6.05,D136&gt;=1.35,F136&lt;2.5,A136&gt;=5.3,B136&lt;3.15),4.5,IF(AND(G136&gt;=0.439,G136&lt;0.622,H136&lt;13.29,A136&lt;7.05,F136&gt;=2.5,A136&gt;=5.3,B136&lt;3.15),5.667,IF(AND(G136&lt;0.227,H136&gt;=8.834,G136&lt;0.858,D136&lt;0.45,A136&lt;5.05,A136&lt;5.85,B136&gt;=3.15),1.4,IF(AND(G136&gt;=0.227,H136&gt;=8.834,G136&lt;0.858,D136&lt;0.45,A136&lt;5.05,A136&lt;5.85,B136&gt;=3.15),1.3,IF(AND(G136&gt;=0.934,B136&lt;3.75,D136&lt;0.35,B136&gt;=3.35,A136&gt;=5.05,A136&lt;5.85,B136&gt;=3.15),1.7,IF(AND(G136&lt;0.823,B136&gt;=3.75,D136&lt;0.35,B136&gt;=3.35,A136&gt;=5.05,A136&lt;5.85,B136&gt;=3.15),1.55,IF(AND(G136&gt;=0.823,B136&gt;=3.75,D136&lt;0.35,B136&gt;=3.35,A136&gt;=5.05,A136&lt;5.85,B136&gt;=3.15),1.5,IF(AND(A136&lt;6.2,H136&lt;12.206,A136&lt;6.8,A136&gt;=6.05,D136&gt;=1.35,F136&lt;2.5,A136&gt;=5.3,B136&lt;3.15),4.6,IF(AND(A136&gt;=6.2,H136&lt;12.206,A136&lt;6.8,A136&gt;=6.05,D136&gt;=1.35,F136&lt;2.5,A136&gt;=5.3,B136&lt;3.15),4.74,IF(AND(H136&gt;=10.667,G136&lt;0.439,G136&lt;0.622,H136&lt;13.29,A136&lt;7.05,F136&gt;=2.5,A136&gt;=5.3,B136&lt;3.15),5.6,IF(AND(H136&lt;13.67,G136&lt;0.934,B136&lt;3.75,D136&lt;0.35,B136&gt;=3.35,A136&gt;=5.05,A136&lt;5.85,B136&gt;=3.15),1.48,IF(AND(H136&gt;=13.67,G136&lt;0.934,B136&lt;3.75,D136&lt;0.35,B136&gt;=3.35,A136&gt;=5.05,A136&lt;5.85,B136&gt;=3.15),1.3,IF(AND(G136&lt;0.301,H136&lt;10.667,G136&lt;0.439,G136&lt;0.622,H136&lt;13.29,A136&lt;7.05,F136&gt;=2.5,A136&gt;=5.3,B136&lt;3.15),5.2,IF(AND(G136&gt;=0.301,H136&lt;10.667,G136&lt;0.439,G136&lt;0.622,H136&lt;13.29,A136&lt;7.05,F136&gt;=2.5,A136&gt;=5.3,B136&lt;3.15),5.067,"shouldnthappen"))))))))))))))))))))))))))))))))))</f>
        <v>5.2</v>
      </c>
      <c r="BE136" s="1" t="n">
        <f aca="false">IF(AND(B136&gt;=3.85,A136&gt;=5.05,F136&lt;1.5),1.4,IF(AND(A136&lt;5.25,A136&lt;5.75,F136&gt;=1.5),3.15,IF(AND(A136&lt;4.95,B136&lt;3.15,A136&lt;5.05,F136&lt;1.5),1.46,IF(AND(A136&gt;=4.95,B136&lt;3.15,A136&lt;5.05,F136&lt;1.5),1.6,IF(AND(H136&lt;8.834,B136&gt;=3.15,A136&lt;5.05,F136&lt;1.5),1.4,IF(AND(D136&lt;0.25,B136&lt;3.85,A136&gt;=5.05,F136&lt;1.5),1.48,IF(AND(D136&gt;=0.25,B136&lt;3.85,A136&gt;=5.05,F136&lt;1.5),1.7,IF(AND(F136&gt;=2.5,A136&gt;=5.25,A136&lt;5.75,F136&gt;=1.5),4.9,IF(AND(H136&lt;12.45,H136&gt;=8.834,B136&gt;=3.15,A136&lt;5.05,F136&lt;1.5),1.25,IF(AND(H136&gt;=12.45,H136&gt;=8.834,B136&gt;=3.15,A136&lt;5.05,F136&lt;1.5),1.32,IF(AND(G136&lt;0.283,F136&lt;2.5,A136&gt;=5.25,A136&lt;5.75,F136&gt;=1.5),4.3,IF(AND(H136&lt;6.712,H136&lt;11.275,D136&lt;1.55,A136&gt;=5.75,F136&gt;=1.5),5,IF(AND(H136&lt;13.101,H136&gt;=11.275,D136&lt;1.55,A136&gt;=5.75,F136&gt;=1.5),3.933,IF(AND(H136&gt;=13.101,H136&gt;=11.275,D136&lt;1.55,A136&gt;=5.75,F136&gt;=1.5),4.5,IF(AND(A136&gt;=7.3,D136&lt;2.45,D136&gt;=1.55,A136&gt;=5.75,F136&gt;=1.5),6.7,IF(AND(B136&lt;3.45,D136&gt;=2.45,D136&gt;=1.55,A136&gt;=5.75,F136&gt;=1.5),5.925,IF(AND(B136&gt;=3.45,D136&gt;=2.45,D136&gt;=1.55,A136&gt;=5.75,F136&gt;=1.5),6.1,IF(AND(B136&gt;=2.8,G136&gt;=0.283,F136&lt;2.5,A136&gt;=5.25,A136&lt;5.75,F136&gt;=1.5),4.2,IF(AND(D136&lt;1.35,H136&gt;=6.712,H136&lt;11.275,D136&lt;1.55,A136&gt;=5.75,F136&gt;=1.5),4.35,IF(AND(D136&lt;1.05,B136&lt;2.8,G136&gt;=0.283,F136&lt;2.5,A136&gt;=5.25,A136&lt;5.75,F136&gt;=1.5),3.567,IF(AND(D136&gt;=1.05,B136&lt;2.8,G136&gt;=0.283,F136&lt;2.5,A136&gt;=5.25,A136&lt;5.75,F136&gt;=1.5),3.925,IF(AND(B136&lt;2.65,D136&gt;=1.35,H136&gt;=6.712,H136&lt;11.275,D136&lt;1.55,A136&gt;=5.75,F136&gt;=1.5),4.9,IF(AND(B136&gt;=2.65,D136&gt;=1.35,H136&gt;=6.712,H136&lt;11.275,D136&lt;1.55,A136&gt;=5.75,F136&gt;=1.5),4.625,IF(AND(H136&gt;=14.683,G136&gt;=0.628,A136&lt;7.3,D136&lt;2.45,D136&gt;=1.55,A136&gt;=5.75,F136&gt;=1.5),5.4,IF(AND(D136&lt;1.95,H136&lt;8.884,G136&lt;0.628,A136&lt;7.3,D136&lt;2.45,D136&gt;=1.55,A136&gt;=5.75,F136&gt;=1.5),5.1,IF(AND(D136&gt;=1.95,H136&lt;8.884,G136&lt;0.628,A136&lt;7.3,D136&lt;2.45,D136&gt;=1.55,A136&gt;=5.75,F136&gt;=1.5),5.22,IF(AND(A136&lt;6.05,H136&gt;=8.884,G136&lt;0.628,A136&lt;7.3,D136&lt;2.45,D136&gt;=1.55,A136&gt;=5.75,F136&gt;=1.5),5.1,IF(AND(G136&lt;0.817,H136&lt;14.683,G136&gt;=0.628,A136&lt;7.3,D136&lt;2.45,D136&gt;=1.55,A136&gt;=5.75,F136&gt;=1.5),4.967,IF(AND(G136&gt;=0.817,H136&lt;14.683,G136&gt;=0.628,A136&lt;7.3,D136&lt;2.45,D136&gt;=1.55,A136&gt;=5.75,F136&gt;=1.5),5.1,IF(AND(H136&lt;9.637,A136&gt;=6.05,H136&gt;=8.884,G136&lt;0.628,A136&lt;7.3,D136&lt;2.45,D136&gt;=1.55,A136&gt;=5.75,F136&gt;=1.5),5.9,IF(AND(D136&lt;1.85,H136&gt;=9.637,A136&gt;=6.05,H136&gt;=8.884,G136&lt;0.628,A136&lt;7.3,D136&lt;2.45,D136&gt;=1.55,A136&gt;=5.75,F136&gt;=1.5),5.733,IF(AND(G136&gt;=0.388,D136&gt;=1.85,H136&gt;=9.637,A136&gt;=6.05,H136&gt;=8.884,G136&lt;0.628,A136&lt;7.3,D136&lt;2.45,D136&gt;=1.55,A136&gt;=5.75,F136&gt;=1.5),5.64,IF(AND(B136&lt;2.95,G136&lt;0.388,D136&gt;=1.85,H136&gt;=9.637,A136&gt;=6.05,H136&gt;=8.884,G136&lt;0.628,A136&lt;7.3,D136&lt;2.45,D136&gt;=1.55,A136&gt;=5.75,F136&gt;=1.5),5.5,IF(AND(B136&gt;=2.95,G136&lt;0.388,D136&gt;=1.85,H136&gt;=9.637,A136&gt;=6.05,H136&gt;=8.884,G136&lt;0.628,A136&lt;7.3,D136&lt;2.45,D136&gt;=1.55,A136&gt;=5.75,F136&gt;=1.5),5.333,"shouldnthappen"))))))))))))))))))))))))))))))))))</f>
        <v>4.625</v>
      </c>
      <c r="BF136" s="1" t="n">
        <f aca="false">IF(AND(D136&gt;=0.35,F136&lt;1.5),1.65,IF(AND(H136&gt;=16.227,D136&gt;=1.55,F136&gt;=1.5),6.533,IF(AND(A136&gt;=5.45,G136&lt;0.174,D136&lt;0.35,F136&lt;1.5),1.7,IF(AND(D136&lt;0.15,G136&gt;=0.174,D136&lt;0.35,F136&lt;1.5),1.38,IF(AND(D136&gt;=1.15,D136&lt;1.25,D136&lt;1.55,F136&gt;=1.5),3.967,IF(AND(H136&lt;8.376,A136&lt;5.45,G136&lt;0.174,D136&lt;0.35,F136&lt;1.5),1.4,IF(AND(H136&gt;=8.376,A136&lt;5.45,G136&lt;0.174,D136&lt;0.35,F136&lt;1.5),1.5,IF(AND(B136&lt;3.1,D136&gt;=0.15,G136&gt;=0.174,D136&lt;0.35,F136&lt;1.5),1.475,IF(AND(H136&lt;10.258,D136&lt;1.15,D136&lt;1.25,D136&lt;1.55,F136&gt;=1.5),3.24,IF(AND(H136&gt;=10.258,D136&lt;1.15,D136&lt;1.25,D136&lt;1.55,F136&gt;=1.5),3.875,IF(AND(F136&gt;=2.5,H136&lt;10.927,D136&gt;=1.25,D136&lt;1.55,F136&gt;=1.5),5.05,IF(AND(D136&lt;1.35,H136&gt;=10.927,D136&gt;=1.25,D136&lt;1.55,F136&gt;=1.5),4.25,IF(AND(A136&gt;=6.95,D136&lt;1.75,H136&lt;16.227,D136&gt;=1.55,F136&gt;=1.5),5.8,IF(AND(B136&lt;3.3,B136&gt;=3.1,D136&gt;=0.15,G136&gt;=0.174,D136&lt;0.35,F136&lt;1.5),1.3,IF(AND(H136&lt;12.278,D136&gt;=1.35,H136&gt;=10.927,D136&gt;=1.25,D136&lt;1.55,F136&gt;=1.5),4.9,IF(AND(G136&lt;0.226,A136&lt;6.95,D136&lt;1.75,H136&lt;16.227,D136&gt;=1.55,F136&gt;=1.5),5,IF(AND(G136&gt;=0.226,A136&lt;6.95,D136&lt;1.75,H136&lt;16.227,D136&gt;=1.55,F136&gt;=1.5),4.62,IF(AND(H136&lt;9.35,B136&lt;2.95,D136&gt;=1.75,H136&lt;16.227,D136&gt;=1.55,F136&gt;=1.5),6.3,IF(AND(H136&gt;=9.35,B136&lt;2.95,D136&gt;=1.75,H136&lt;16.227,D136&gt;=1.55,F136&gt;=1.5),5.58,IF(AND(A136&lt;5.05,B136&gt;=3.3,B136&gt;=3.1,D136&gt;=0.15,G136&gt;=0.174,D136&lt;0.35,F136&lt;1.5),1.35,IF(AND(A136&gt;=5.05,B136&gt;=3.3,B136&gt;=3.1,D136&gt;=0.15,G136&gt;=0.174,D136&lt;0.35,F136&lt;1.5),1.46,IF(AND(B136&lt;2.8,A136&lt;5.65,F136&lt;2.5,H136&lt;10.927,D136&gt;=1.25,D136&lt;1.55,F136&gt;=1.5),4.075,IF(AND(B136&gt;=2.8,A136&lt;5.65,F136&lt;2.5,H136&lt;10.927,D136&gt;=1.25,D136&lt;1.55,F136&gt;=1.5),3.933,IF(AND(A136&lt;6.25,A136&gt;=5.65,F136&lt;2.5,H136&lt;10.927,D136&gt;=1.25,D136&lt;1.55,F136&gt;=1.5),4.533,IF(AND(A136&gt;=6.25,A136&gt;=5.65,F136&lt;2.5,H136&lt;10.927,D136&gt;=1.25,D136&lt;1.55,F136&gt;=1.5),4.3,IF(AND(A136&lt;6.5,H136&gt;=12.278,D136&gt;=1.35,H136&gt;=10.927,D136&gt;=1.25,D136&lt;1.55,F136&gt;=1.5),4.55,IF(AND(A136&gt;=6.5,H136&gt;=12.278,D136&gt;=1.35,H136&gt;=10.927,D136&gt;=1.25,D136&lt;1.55,F136&gt;=1.5),4.775,IF(AND(H136&lt;9.884,D136&lt;2.1,B136&gt;=2.95,D136&gt;=1.75,H136&lt;16.227,D136&gt;=1.55,F136&gt;=1.5),5.5,IF(AND(H136&gt;=9.884,D136&lt;2.1,B136&gt;=2.95,D136&gt;=1.75,H136&lt;16.227,D136&gt;=1.55,F136&gt;=1.5),5.1,IF(AND(H136&lt;10.393,D136&gt;=2.1,B136&gt;=2.95,D136&gt;=1.75,H136&lt;16.227,D136&gt;=1.55,F136&gt;=1.5),5.74,IF(AND(D136&lt;2.25,H136&gt;=10.393,D136&gt;=2.1,B136&gt;=2.95,D136&gt;=1.75,H136&lt;16.227,D136&gt;=1.55,F136&gt;=1.5),5.8,IF(AND(D136&gt;=2.25,H136&gt;=10.393,D136&gt;=2.1,B136&gt;=2.95,D136&gt;=1.75,H136&lt;16.227,D136&gt;=1.55,F136&gt;=1.5),5.4,"shouldnthappen"))))))))))))))))))))))))))))))))</f>
        <v>5.05</v>
      </c>
      <c r="BG136" s="1" t="n">
        <f aca="false">IF(AND(G136&lt;0.096,A136&lt;5.45),2.95,IF(AND(F136&gt;=1.5,G136&gt;=0.096,A136&lt;5.45),3,IF(AND(D136&lt;0.6,A136&lt;5.9,A136&gt;=5.45),1.4,IF(AND(F136&gt;=2.5,D136&gt;=0.6,A136&lt;5.9,A136&gt;=5.45),5.1,IF(AND(A136&lt;7.45,A136&gt;=7.05,A136&gt;=5.9,A136&gt;=5.45),6.167,IF(AND(B136&gt;=3.55,G136&lt;0.587,F136&lt;1.5,G136&gt;=0.096,A136&lt;5.45),1,IF(AND(A136&lt;5.05,G136&gt;=0.587,F136&lt;1.5,G136&gt;=0.096,A136&lt;5.45),1.35,IF(AND(B136&lt;2.75,D136&lt;1.7,A136&lt;7.05,A136&gt;=5.9,A136&gt;=5.45),4.9,IF(AND(A136&lt;6.2,D136&gt;=1.7,A136&lt;7.05,A136&gt;=5.9,A136&gt;=5.45),4.833,IF(AND(H136&lt;17.32,A136&gt;=7.45,A136&gt;=7.05,A136&gt;=5.9,A136&gt;=5.45),6.68,IF(AND(H136&gt;=17.32,A136&gt;=7.45,A136&gt;=7.05,A136&gt;=5.9,A136&gt;=5.45),6.4,IF(AND(G136&lt;0.161,B136&lt;3.55,G136&lt;0.587,F136&lt;1.5,G136&gt;=0.096,A136&lt;5.45),1.5,IF(AND(H136&lt;11.016,A136&gt;=5.05,G136&gt;=0.587,F136&lt;1.5,G136&gt;=0.096,A136&lt;5.45),1.633,IF(AND(H136&lt;11.001,G136&lt;0.372,F136&lt;2.5,D136&gt;=0.6,A136&lt;5.9,A136&gt;=5.45),4.133,IF(AND(H136&gt;=11.001,G136&lt;0.372,F136&lt;2.5,D136&gt;=0.6,A136&lt;5.9,A136&gt;=5.45),4.3,IF(AND(H136&lt;6.808,G136&gt;=0.372,F136&lt;2.5,D136&gt;=0.6,A136&lt;5.9,A136&gt;=5.45),4,IF(AND(A136&gt;=6.75,B136&gt;=2.75,D136&lt;1.7,A136&lt;7.05,A136&gt;=5.9,A136&gt;=5.45),4.84,IF(AND(H136&lt;12.467,G136&gt;=0.161,B136&lt;3.55,G136&lt;0.587,F136&lt;1.5,G136&gt;=0.096,A136&lt;5.45),1.3,IF(AND(D136&lt;0.25,H136&gt;=11.016,A136&gt;=5.05,G136&gt;=0.587,F136&lt;1.5,G136&gt;=0.096,A136&lt;5.45),1.52,IF(AND(D136&gt;=0.25,H136&gt;=11.016,A136&gt;=5.05,G136&gt;=0.587,F136&lt;1.5,G136&gt;=0.096,A136&lt;5.45),1.5,IF(AND(H136&lt;11.218,H136&gt;=6.808,G136&gt;=0.372,F136&lt;2.5,D136&gt;=0.6,A136&lt;5.9,A136&gt;=5.45),3.7,IF(AND(H136&gt;=11.218,H136&gt;=6.808,G136&gt;=0.372,F136&lt;2.5,D136&gt;=0.6,A136&lt;5.9,A136&gt;=5.45),3.9,IF(AND(B136&lt;2.95,A136&lt;6.75,B136&gt;=2.75,D136&lt;1.7,A136&lt;7.05,A136&gt;=5.9,A136&gt;=5.45),4.2,IF(AND(B136&gt;=2.95,A136&lt;6.75,B136&gt;=2.75,D136&lt;1.7,A136&lt;7.05,A136&gt;=5.9,A136&gt;=5.45),4.6,IF(AND(D136&gt;=2.45,A136&lt;6.85,A136&gt;=6.2,D136&gt;=1.7,A136&lt;7.05,A136&gt;=5.9,A136&gt;=5.45),5.9,IF(AND(G136&lt;0.312,A136&gt;=6.85,A136&gt;=6.2,D136&gt;=1.7,A136&lt;7.05,A136&gt;=5.9,A136&gt;=5.45),5.1,IF(AND(G136&gt;=0.312,A136&gt;=6.85,A136&gt;=6.2,D136&gt;=1.7,A136&lt;7.05,A136&gt;=5.9,A136&gt;=5.45),5.4,IF(AND(G136&lt;0.251,H136&gt;=12.467,G136&gt;=0.161,B136&lt;3.55,G136&lt;0.587,F136&lt;1.5,G136&gt;=0.096,A136&lt;5.45),1.35,IF(AND(G136&gt;=0.251,H136&gt;=12.467,G136&gt;=0.161,B136&lt;3.55,G136&lt;0.587,F136&lt;1.5,G136&gt;=0.096,A136&lt;5.45),1.467,IF(AND(G136&gt;=0.628,D136&lt;2.45,A136&lt;6.85,A136&gt;=6.2,D136&gt;=1.7,A136&lt;7.05,A136&gt;=5.9,A136&gt;=5.45),5.1,IF(AND(A136&gt;=6.75,G136&lt;0.628,D136&lt;2.45,A136&lt;6.85,A136&gt;=6.2,D136&gt;=1.7,A136&lt;7.05,A136&gt;=5.9,A136&gt;=5.45),5.9,IF(AND(H136&lt;11.824,A136&lt;6.75,G136&lt;0.628,D136&lt;2.45,A136&lt;6.85,A136&gt;=6.2,D136&gt;=1.7,A136&lt;7.05,A136&gt;=5.9,A136&gt;=5.45),5.44,IF(AND(H136&lt;14.378,H136&gt;=11.824,A136&lt;6.75,G136&lt;0.628,D136&lt;2.45,A136&lt;6.85,A136&gt;=6.2,D136&gt;=1.7,A136&lt;7.05,A136&gt;=5.9,A136&gt;=5.45),5.6,IF(AND(H136&gt;=14.378,H136&gt;=11.824,A136&lt;6.75,G136&lt;0.628,D136&lt;2.45,A136&lt;6.85,A136&gt;=6.2,D136&gt;=1.7,A136&lt;7.05,A136&gt;=5.9,A136&gt;=5.45),5.8,"shouldnthappen"))))))))))))))))))))))))))))))))))</f>
        <v>4.2</v>
      </c>
      <c r="BH136" s="1" t="n">
        <f aca="false">IF(AND(G136&gt;=0.905,F136&lt;1.5),1.8,IF(AND(H136&lt;5.523,G136&lt;0.905,F136&lt;1.5),1,IF(AND(D136&gt;=0.4,H136&gt;=5.523,G136&lt;0.905,F136&lt;1.5),1.7,IF(AND(G136&gt;=0.878,D136&lt;1.35,F136&lt;2.5,F136&gt;=1.5),4.4,IF(AND(A136&lt;5.4,D136&gt;=1.35,F136&lt;2.5,F136&gt;=1.5),3.9,IF(AND(G136&lt;0.177,B136&lt;3.15,F136&gt;=2.5,F136&gt;=1.5),6.15,IF(AND(H136&lt;10.393,B136&gt;=3.15,F136&gt;=2.5,F136&gt;=1.5),5.94,IF(AND(H136&gt;=10.393,B136&gt;=3.15,F136&gt;=2.5,F136&gt;=1.5),5.467,IF(AND(D136&gt;=1.25,G136&lt;0.878,D136&lt;1.35,F136&lt;2.5,F136&gt;=1.5),4.18,IF(AND(G136&gt;=0.709,A136&gt;=5.4,D136&gt;=1.35,F136&lt;2.5,F136&gt;=1.5),4.9,IF(AND(B136&lt;2.6,G136&gt;=0.177,B136&lt;3.15,F136&gt;=2.5,F136&gt;=1.5),4.8,IF(AND(A136&lt;4.35,A136&lt;5.05,D136&lt;0.4,H136&gt;=5.523,G136&lt;0.905,F136&lt;1.5),1.1,IF(AND(A136&gt;=5.6,A136&gt;=5.05,D136&lt;0.4,H136&gt;=5.523,G136&lt;0.905,F136&lt;1.5),1.7,IF(AND(D136&lt;1.05,D136&lt;1.25,G136&lt;0.878,D136&lt;1.35,F136&lt;2.5,F136&gt;=1.5),3.6,IF(AND(D136&gt;=1.55,G136&lt;0.709,A136&gt;=5.4,D136&gt;=1.35,F136&lt;2.5,F136&gt;=1.5),4.975,IF(AND(D136&lt;1.7,B136&gt;=2.6,G136&gt;=0.177,B136&lt;3.15,F136&gt;=2.5,F136&gt;=1.5),5.8,IF(AND(B136&lt;3.15,A136&gt;=4.35,A136&lt;5.05,D136&lt;0.4,H136&gt;=5.523,G136&lt;0.905,F136&lt;1.5),1.46,IF(AND(A136&gt;=5.45,A136&lt;5.6,A136&gt;=5.05,D136&lt;0.4,H136&gt;=5.523,G136&lt;0.905,F136&lt;1.5),1.35,IF(AND(H136&lt;10.974,D136&gt;=1.05,D136&lt;1.25,G136&lt;0.878,D136&lt;1.35,F136&lt;2.5,F136&gt;=1.5),3.8,IF(AND(H136&gt;=13.654,D136&lt;1.55,G136&lt;0.709,A136&gt;=5.4,D136&gt;=1.35,F136&lt;2.5,F136&gt;=1.5),4.725,IF(AND(A136&lt;4.5,B136&gt;=3.15,A136&gt;=4.35,A136&lt;5.05,D136&lt;0.4,H136&gt;=5.523,G136&lt;0.905,F136&lt;1.5),1.3,IF(AND(G136&lt;0.676,A136&lt;5.45,A136&lt;5.6,A136&gt;=5.05,D136&lt;0.4,H136&gt;=5.523,G136&lt;0.905,F136&lt;1.5),1.5,IF(AND(G136&gt;=0.676,A136&lt;5.45,A136&lt;5.6,A136&gt;=5.05,D136&lt;0.4,H136&gt;=5.523,G136&lt;0.905,F136&lt;1.5),1.55,IF(AND(A136&lt;5.7,H136&gt;=10.974,D136&gt;=1.05,D136&lt;1.25,G136&lt;0.878,D136&lt;1.35,F136&lt;2.5,F136&gt;=1.5),3.9,IF(AND(A136&gt;=5.7,H136&gt;=10.974,D136&gt;=1.05,D136&lt;1.25,G136&lt;0.878,D136&lt;1.35,F136&lt;2.5,F136&gt;=1.5),3.933,IF(AND(G136&gt;=0.644,H136&lt;13.654,D136&lt;1.55,G136&lt;0.709,A136&gt;=5.4,D136&gt;=1.35,F136&lt;2.5,F136&gt;=1.5),4.4,IF(AND(B136&lt;2.9,A136&lt;6.2,D136&gt;=1.7,B136&gt;=2.6,G136&gt;=0.177,B136&lt;3.15,F136&gt;=2.5,F136&gt;=1.5),5.02,IF(AND(B136&gt;=2.9,A136&lt;6.2,D136&gt;=1.7,B136&gt;=2.6,G136&gt;=0.177,B136&lt;3.15,F136&gt;=2.5,F136&gt;=1.5),4.8,IF(AND(D136&lt;2.2,A136&gt;=6.2,D136&gt;=1.7,B136&gt;=2.6,G136&gt;=0.177,B136&lt;3.15,F136&gt;=2.5,F136&gt;=1.5),5.325,IF(AND(D136&gt;=2.2,A136&gt;=6.2,D136&gt;=1.7,B136&gt;=2.6,G136&gt;=0.177,B136&lt;3.15,F136&gt;=2.5,F136&gt;=1.5),5.1,IF(AND(D136&lt;0.25,A136&gt;=4.5,B136&gt;=3.15,A136&gt;=4.35,A136&lt;5.05,D136&lt;0.4,H136&gt;=5.523,G136&lt;0.905,F136&lt;1.5),1.357,IF(AND(D136&gt;=0.25,A136&gt;=4.5,B136&gt;=3.15,A136&gt;=4.35,A136&lt;5.05,D136&lt;0.4,H136&gt;=5.523,G136&lt;0.905,F136&lt;1.5),1.333,IF(AND(H136&lt;10.723,G136&lt;0.644,H136&lt;13.654,D136&lt;1.55,G136&lt;0.709,A136&gt;=5.4,D136&gt;=1.35,F136&lt;2.5,F136&gt;=1.5),4.6,IF(AND(H136&gt;=10.723,G136&lt;0.644,H136&lt;13.654,D136&lt;1.55,G136&lt;0.709,A136&gt;=5.4,D136&gt;=1.35,F136&lt;2.5,F136&gt;=1.5),4.5,"shouldnthappen"))))))))))))))))))))))))))))))))))</f>
        <v>5.8</v>
      </c>
      <c r="BI136" s="1" t="n">
        <f aca="false">IF(AND(D136&gt;=0.8,A136&lt;5.45),3.9,IF(AND(D136&gt;=0.45,D136&lt;0.8,A136&lt;5.45),1.66,IF(AND(H136&lt;16.447,B136&gt;=3.45,A136&gt;=5.45),1.525,IF(AND(H136&gt;=16.447,B136&gt;=3.45,A136&gt;=5.45),6.4,IF(AND(H136&lt;5.245,D136&lt;0.45,D136&lt;0.8,A136&lt;5.45),1,IF(AND(A136&gt;=7.2,G136&lt;0.154,B136&lt;3.45,A136&gt;=5.45),6.7,IF(AND(D136&lt;1.65,A136&lt;7.2,G136&lt;0.154,B136&lt;3.45,A136&gt;=5.45),4.7,IF(AND(D136&gt;=1.65,A136&lt;7.2,G136&lt;0.154,B136&lt;3.45,A136&gt;=5.45),5.52,IF(AND(D136&gt;=0.25,A136&lt;5.05,H136&gt;=5.245,D136&lt;0.45,D136&lt;0.8,A136&lt;5.45),1.35,IF(AND(H136&lt;6.089,A136&gt;=5.05,H136&gt;=5.245,D136&lt;0.45,D136&lt;0.8,A136&lt;5.45),1.7,IF(AND(D136&lt;1.2,B136&lt;2.6,A136&lt;5.75,G136&gt;=0.154,B136&lt;3.45,A136&gt;=5.45),3.85,IF(AND(D136&gt;=1.2,B136&lt;2.6,A136&lt;5.75,G136&gt;=0.154,B136&lt;3.45,A136&gt;=5.45),4,IF(AND(D136&gt;=1.65,B136&gt;=2.6,A136&lt;5.75,G136&gt;=0.154,B136&lt;3.45,A136&gt;=5.45),4.9,IF(AND(G136&lt;0.353,F136&lt;2.5,A136&gt;=5.75,G136&gt;=0.154,B136&lt;3.45,A136&gt;=5.45),4.25,IF(AND(A136&gt;=7.25,F136&gt;=2.5,A136&gt;=5.75,G136&gt;=0.154,B136&lt;3.45,A136&gt;=5.45),6.45,IF(AND(H136&lt;11.218,D136&lt;0.25,A136&lt;5.05,H136&gt;=5.245,D136&lt;0.45,D136&lt;0.8,A136&lt;5.45),1.42,IF(AND(G136&lt;0.517,H136&gt;=6.089,A136&gt;=5.05,H136&gt;=5.245,D136&lt;0.45,D136&lt;0.8,A136&lt;5.45),1.44,IF(AND(G136&gt;=0.517,H136&gt;=6.089,A136&gt;=5.05,H136&gt;=5.245,D136&lt;0.45,D136&lt;0.8,A136&lt;5.45),1.54,IF(AND(H136&gt;=10.194,D136&lt;1.65,B136&gt;=2.6,A136&lt;5.75,G136&gt;=0.154,B136&lt;3.45,A136&gt;=5.45),4.35,IF(AND(B136&gt;=3.15,G136&gt;=0.353,F136&lt;2.5,A136&gt;=5.75,G136&gt;=0.154,B136&lt;3.45,A136&gt;=5.45),4.7,IF(AND(H136&lt;7.716,A136&lt;7.25,F136&gt;=2.5,A136&gt;=5.75,G136&gt;=0.154,B136&lt;3.45,A136&gt;=5.45),5.04,IF(AND(G136&lt;0.175,H136&gt;=11.218,D136&lt;0.25,A136&lt;5.05,H136&gt;=5.245,D136&lt;0.45,D136&lt;0.8,A136&lt;5.45),1.5,IF(AND(H136&lt;7.713,H136&lt;10.194,D136&lt;1.65,B136&gt;=2.6,A136&lt;5.75,G136&gt;=0.154,B136&lt;3.45,A136&gt;=5.45),4.1,IF(AND(H136&gt;=7.713,H136&lt;10.194,D136&lt;1.65,B136&gt;=2.6,A136&lt;5.75,G136&gt;=0.154,B136&lt;3.45,A136&gt;=5.45),4.2,IF(AND(B136&gt;=3.05,B136&lt;3.15,G136&gt;=0.353,F136&lt;2.5,A136&gt;=5.75,G136&gt;=0.154,B136&lt;3.45,A136&gt;=5.45),4.4,IF(AND(D136&gt;=2.45,H136&gt;=7.716,A136&lt;7.25,F136&gt;=2.5,A136&gt;=5.75,G136&gt;=0.154,B136&lt;3.45,A136&gt;=5.45),5.85,IF(AND(D136&lt;0.15,G136&gt;=0.175,H136&gt;=11.218,D136&lt;0.25,A136&lt;5.05,H136&gt;=5.245,D136&lt;0.45,D136&lt;0.8,A136&lt;5.45),1.1,IF(AND(H136&gt;=16.317,B136&lt;3.05,B136&lt;3.15,G136&gt;=0.353,F136&lt;2.5,A136&gt;=5.75,G136&gt;=0.154,B136&lt;3.45,A136&gt;=5.45),4.8,IF(AND(G136&gt;=0.857,D136&lt;2.45,H136&gt;=7.716,A136&lt;7.25,F136&gt;=2.5,A136&gt;=5.75,G136&gt;=0.154,B136&lt;3.45,A136&gt;=5.45),5.05,IF(AND(G136&lt;0.245,D136&gt;=0.15,G136&gt;=0.175,H136&gt;=11.218,D136&lt;0.25,A136&lt;5.05,H136&gt;=5.245,D136&lt;0.45,D136&lt;0.8,A136&lt;5.45),1.3,IF(AND(G136&gt;=0.245,D136&gt;=0.15,G136&gt;=0.175,H136&gt;=11.218,D136&lt;0.25,A136&lt;5.05,H136&gt;=5.245,D136&lt;0.45,D136&lt;0.8,A136&lt;5.45),1.22,IF(AND(B136&lt;2.85,H136&lt;16.317,B136&lt;3.05,B136&lt;3.15,G136&gt;=0.353,F136&lt;2.5,A136&gt;=5.75,G136&gt;=0.154,B136&lt;3.45,A136&gt;=5.45),4.6,IF(AND(B136&gt;=2.85,H136&lt;16.317,B136&lt;3.05,B136&lt;3.15,G136&gt;=0.353,F136&lt;2.5,A136&gt;=5.75,G136&gt;=0.154,B136&lt;3.45,A136&gt;=5.45),4.633,IF(AND(D136&lt;1.85,G136&lt;0.857,D136&lt;2.45,H136&gt;=7.716,A136&lt;7.25,F136&gt;=2.5,A136&gt;=5.75,G136&gt;=0.154,B136&lt;3.45,A136&gt;=5.45),5.8,IF(AND(H136&lt;11.297,D136&gt;=1.85,G136&lt;0.857,D136&lt;2.45,H136&gt;=7.716,A136&lt;7.25,F136&gt;=2.5,A136&gt;=5.75,G136&gt;=0.154,B136&lt;3.45,A136&gt;=5.45),5.3,IF(AND(G136&lt;0.388,H136&gt;=11.297,D136&gt;=1.85,G136&lt;0.857,D136&lt;2.45,H136&gt;=7.716,A136&lt;7.25,F136&gt;=2.5,A136&gt;=5.75,G136&gt;=0.154,B136&lt;3.45,A136&gt;=5.45),5.4,IF(AND(G136&gt;=0.388,H136&gt;=11.297,D136&gt;=1.85,G136&lt;0.857,D136&lt;2.45,H136&gt;=7.716,A136&lt;7.25,F136&gt;=2.5,A136&gt;=5.75,G136&gt;=0.154,B136&lt;3.45,A136&gt;=5.45),5.6,"shouldnthappen")))))))))))))))))))))))))))))))))))))</f>
        <v>5.04</v>
      </c>
      <c r="BJ136" s="1" t="n">
        <f aca="false">IF(AND(F136&gt;=2,B136&gt;=3.35),6.1,IF(AND(H136&gt;=12.719,F136&lt;1.5,B136&lt;3.35),1.567,IF(AND(H136&lt;5.245,F136&lt;2,B136&gt;=3.35),1,IF(AND(D136&lt;0.15,H136&lt;12.719,F136&lt;1.5,B136&lt;3.35),1.5,IF(AND(D136&gt;=0.35,H136&gt;=5.245,F136&lt;2,B136&gt;=3.35),1.6,IF(AND(A136&lt;4.9,D136&gt;=0.15,H136&lt;12.719,F136&lt;1.5,B136&lt;3.35),1.36,IF(AND(B136&lt;2.65,G136&lt;0.572,D136&lt;1.45,F136&gt;=1.5,B136&lt;3.35),3.5,IF(AND(A136&lt;6.1,F136&lt;2.5,D136&gt;=1.45,F136&gt;=1.5,B136&lt;3.35),5.1,IF(AND(G136&gt;=0.607,D136&lt;0.35,H136&gt;=5.245,F136&lt;2,B136&gt;=3.35),1.65,IF(AND(G136&lt;0.546,A136&gt;=4.9,D136&gt;=0.15,H136&lt;12.719,F136&lt;1.5,B136&lt;3.35),1.2,IF(AND(G136&gt;=0.546,A136&gt;=4.9,D136&gt;=0.15,H136&lt;12.719,F136&lt;1.5,B136&lt;3.35),1.4,IF(AND(A136&gt;=6.3,B136&gt;=2.65,G136&lt;0.572,D136&lt;1.45,F136&gt;=1.5,B136&lt;3.35),4.8,IF(AND(D136&lt;1.15,B136&lt;2.85,G136&gt;=0.572,D136&lt;1.45,F136&gt;=1.5,B136&lt;3.35),3.9,IF(AND(B136&gt;=3.15,B136&gt;=2.85,G136&gt;=0.572,D136&lt;1.45,F136&gt;=1.5,B136&lt;3.35),4.7,IF(AND(B136&lt;2.95,A136&gt;=6.1,F136&lt;2.5,D136&gt;=1.45,F136&gt;=1.5,B136&lt;3.35),4.533,IF(AND(B136&gt;=2.95,A136&gt;=6.1,F136&lt;2.5,D136&gt;=1.45,F136&gt;=1.5,B136&lt;3.35),4.75,IF(AND(A136&gt;=6.7,G136&lt;0.107,F136&gt;=2.5,D136&gt;=1.45,F136&gt;=1.5,B136&lt;3.35),5.7,IF(AND(G136&gt;=0.385,G136&lt;0.607,D136&lt;0.35,H136&gt;=5.245,F136&lt;2,B136&gt;=3.35),1.325,IF(AND(D136&lt;1.25,A136&lt;6.3,B136&gt;=2.65,G136&lt;0.572,D136&lt;1.45,F136&gt;=1.5,B136&lt;3.35),4,IF(AND(D136&gt;=1.25,A136&lt;6.3,B136&gt;=2.65,G136&lt;0.572,D136&lt;1.45,F136&gt;=1.5,B136&lt;3.35),4.18,IF(AND(G136&lt;0.907,D136&gt;=1.15,B136&lt;2.85,G136&gt;=0.572,D136&lt;1.45,F136&gt;=1.5,B136&lt;3.35),4,IF(AND(G136&gt;=0.907,D136&gt;=1.15,B136&lt;2.85,G136&gt;=0.572,D136&lt;1.45,F136&gt;=1.5,B136&lt;3.35),4.4,IF(AND(H136&lt;8.326,B136&lt;3.15,B136&gt;=2.85,G136&gt;=0.572,D136&lt;1.45,F136&gt;=1.5,B136&lt;3.35),3.6,IF(AND(H136&gt;=8.326,B136&lt;3.15,B136&gt;=2.85,G136&gt;=0.572,D136&lt;1.45,F136&gt;=1.5,B136&lt;3.35),4.48,IF(AND(B136&lt;2.95,A136&lt;6.7,G136&lt;0.107,F136&gt;=2.5,D136&gt;=1.45,F136&gt;=1.5,B136&lt;3.35),5.6,IF(AND(B136&gt;=2.95,A136&lt;6.7,G136&lt;0.107,F136&gt;=2.5,D136&gt;=1.45,F136&gt;=1.5,B136&lt;3.35),5.5,IF(AND(G136&lt;0.205,G136&lt;0.432,G136&gt;=0.107,F136&gt;=2.5,D136&gt;=1.45,F136&gt;=1.5,B136&lt;3.35),5.3,IF(AND(B136&gt;=3.05,G136&gt;=0.432,G136&gt;=0.107,F136&gt;=2.5,D136&gt;=1.45,F136&gt;=1.5,B136&lt;3.35),5.86,IF(AND(H136&gt;=14.057,G136&lt;0.385,G136&lt;0.607,D136&lt;0.35,H136&gt;=5.245,F136&lt;2,B136&gt;=3.35),1.7,IF(AND(D136&lt;1.7,G136&gt;=0.205,G136&lt;0.432,G136&gt;=0.107,F136&gt;=2.5,D136&gt;=1.45,F136&gt;=1.5,B136&lt;3.35),5,IF(AND(G136&lt;0.779,B136&lt;3.05,G136&gt;=0.432,G136&gt;=0.107,F136&gt;=2.5,D136&gt;=1.45,F136&gt;=1.5,B136&lt;3.35),4.9,IF(AND(G136&gt;=0.779,B136&lt;3.05,G136&gt;=0.432,G136&gt;=0.107,F136&gt;=2.5,D136&gt;=1.45,F136&gt;=1.5,B136&lt;3.35),5.533,IF(AND(D136&gt;=0.25,H136&lt;14.057,G136&lt;0.385,G136&lt;0.607,D136&lt;0.35,H136&gt;=5.245,F136&lt;2,B136&gt;=3.35),1.4,IF(AND(B136&lt;2.85,D136&gt;=1.7,G136&gt;=0.205,G136&lt;0.432,G136&gt;=0.107,F136&gt;=2.5,D136&gt;=1.45,F136&gt;=1.5,B136&lt;3.35),5.1,IF(AND(B136&gt;=2.85,D136&gt;=1.7,G136&gt;=0.205,G136&lt;0.432,G136&gt;=0.107,F136&gt;=2.5,D136&gt;=1.45,F136&gt;=1.5,B136&lt;3.35),5.15,IF(AND(A136&lt;5.1,D136&lt;0.25,H136&lt;14.057,G136&lt;0.385,G136&lt;0.607,D136&lt;0.35,H136&gt;=5.245,F136&lt;2,B136&gt;=3.35),1.4,IF(AND(A136&gt;=5.1,D136&lt;0.25,H136&lt;14.057,G136&lt;0.385,G136&lt;0.607,D136&lt;0.35,H136&gt;=5.245,F136&lt;2,B136&gt;=3.35),1.5,"shouldnthappen")))))))))))))))))))))))))))))))))))))</f>
        <v>5</v>
      </c>
    </row>
    <row r="137" customFormat="false" ht="13.8" hidden="false" customHeight="false" outlineLevel="0" collapsed="false">
      <c r="A137" s="1" t="n">
        <v>6.1</v>
      </c>
      <c r="B137" s="1" t="n">
        <v>2.6</v>
      </c>
      <c r="C137" s="1" t="n">
        <v>5.6</v>
      </c>
      <c r="D137" s="1" t="n">
        <v>1.4</v>
      </c>
      <c r="E137" s="1" t="s">
        <v>93</v>
      </c>
      <c r="F137" s="1" t="n">
        <v>3</v>
      </c>
      <c r="G137" s="1" t="n">
        <v>0.488107882672921</v>
      </c>
      <c r="H137" s="16" t="n">
        <v>13.4457950400189</v>
      </c>
      <c r="I137" s="11" t="n">
        <f aca="false">C137</f>
        <v>5.6</v>
      </c>
      <c r="J137" s="1" t="n">
        <f aca="false">AVERAGE(M137:BJ137)</f>
        <v>4.86812</v>
      </c>
      <c r="K137" s="15" t="n">
        <f aca="false">1-SQRT(VAR(M137:BJ137, I137)) / AVERAGE(M137:BJ137)</f>
        <v>0.894193502597354</v>
      </c>
      <c r="L137" s="1" t="n">
        <f aca="false">(J137-I137)/I137</f>
        <v>-0.130692857142857</v>
      </c>
      <c r="M137" s="1" t="n">
        <f aca="false">IF(AND(H137&gt;=16.241,B137&gt;=3.35),6.4,IF(AND(D137&gt;=0.75,A137&lt;5.15,B137&lt;3.35),4.1,IF(AND(D137&gt;=1.5,H137&lt;16.241,B137&gt;=3.35),5.767,IF(AND(B137&gt;=3.25,D137&lt;0.75,A137&lt;5.15,B137&lt;3.35),1.58,IF(AND(A137&lt;4.95,D137&lt;1.5,H137&lt;16.241,B137&gt;=3.35),1.4,IF(AND(A137&lt;4.5,B137&lt;3.25,D137&lt;0.75,A137&lt;5.15,B137&lt;3.35),1.26,IF(AND(A137&gt;=4.5,B137&lt;3.25,D137&lt;0.75,A137&lt;5.15,B137&lt;3.35),1.48,IF(AND(G137&lt;0.356,H137&lt;12.557,D137&lt;1.45,A137&gt;=5.15,B137&lt;3.35),4.267,IF(AND(D137&lt;1.25,H137&gt;=12.557,D137&lt;1.45,A137&gt;=5.15,B137&lt;3.35),4.05,IF(AND(D137&gt;=1.35,G137&gt;=0.356,H137&lt;12.557,D137&lt;1.45,A137&gt;=5.15,B137&lt;3.35),4.25,IF(AND(H137&lt;15.086,D137&gt;=1.25,H137&gt;=12.557,D137&lt;1.45,A137&gt;=5.15,B137&lt;3.35),4.4,IF(AND(F137&lt;2.5,G137&gt;=0.44,D137&lt;2.05,D137&gt;=1.45,A137&gt;=5.15,B137&lt;3.35),4.7,IF(AND(H137&lt;10.391,B137&lt;3.15,D137&gt;=2.05,D137&gt;=1.45,A137&gt;=5.15,B137&lt;3.35),5.1,IF(AND(G137&lt;0.505,B137&gt;=3.15,D137&gt;=2.05,D137&gt;=1.45,A137&gt;=5.15,B137&lt;3.35),5.7,IF(AND(G137&gt;=0.505,B137&gt;=3.15,D137&gt;=2.05,D137&gt;=1.45,A137&gt;=5.15,B137&lt;3.35),5.95,IF(AND(D137&gt;=0.5,G137&lt;0.905,A137&gt;=4.95,D137&lt;1.5,H137&lt;16.241,B137&gt;=3.35),1.6,IF(AND(B137&lt;3.6,G137&gt;=0.905,A137&gt;=4.95,D137&lt;1.5,H137&lt;16.241,B137&gt;=3.35),1.7,IF(AND(B137&gt;=3.6,G137&gt;=0.905,A137&gt;=4.95,D137&lt;1.5,H137&lt;16.241,B137&gt;=3.35),1.767,IF(AND(A137&gt;=5.7,D137&lt;1.35,G137&gt;=0.356,H137&lt;12.557,D137&lt;1.45,A137&gt;=5.15,B137&lt;3.35),3.9,IF(AND(A137&lt;6.35,H137&gt;=15.086,D137&gt;=1.25,H137&gt;=12.557,D137&lt;1.45,A137&gt;=5.15,B137&lt;3.35),4.7,IF(AND(A137&gt;=6.35,H137&gt;=15.086,D137&gt;=1.25,H137&gt;=12.557,D137&lt;1.45,A137&gt;=5.15,B137&lt;3.35),4.6,IF(AND(H137&lt;9.252,D137&lt;1.55,G137&lt;0.44,D137&lt;2.05,D137&gt;=1.45,A137&gt;=5.15,B137&lt;3.35),5.08,IF(AND(H137&gt;=9.252,D137&lt;1.55,G137&lt;0.44,D137&lt;2.05,D137&gt;=1.45,A137&gt;=5.15,B137&lt;3.35),4.7,IF(AND(H137&lt;8.477,D137&gt;=1.55,G137&lt;0.44,D137&lt;2.05,D137&gt;=1.45,A137&gt;=5.15,B137&lt;3.35),5.1,IF(AND(H137&gt;=8.477,D137&gt;=1.55,G137&lt;0.44,D137&lt;2.05,D137&gt;=1.45,A137&gt;=5.15,B137&lt;3.35),5.4,IF(AND(H137&lt;8.435,F137&gt;=2.5,G137&gt;=0.44,D137&lt;2.05,D137&gt;=1.45,A137&gt;=5.15,B137&lt;3.35),5.1,IF(AND(H137&gt;=8.435,F137&gt;=2.5,G137&gt;=0.44,D137&lt;2.05,D137&gt;=1.45,A137&gt;=5.15,B137&lt;3.35),4.86,IF(AND(G137&lt;0.543,H137&gt;=10.391,B137&lt;3.15,D137&gt;=2.05,D137&gt;=1.45,A137&gt;=5.15,B137&lt;3.35),5.56,IF(AND(G137&gt;=0.543,H137&gt;=10.391,B137&lt;3.15,D137&gt;=2.05,D137&gt;=1.45,A137&gt;=5.15,B137&lt;3.35),5.8,IF(AND(A137&lt;5.05,D137&lt;0.5,G137&lt;0.905,A137&gt;=4.95,D137&lt;1.5,H137&lt;16.241,B137&gt;=3.35),1.3,IF(AND(H137&lt;6.583,A137&lt;5.7,D137&lt;1.35,G137&gt;=0.356,H137&lt;12.557,D137&lt;1.45,A137&gt;=5.15,B137&lt;3.35),4,IF(AND(G137&lt;0.585,A137&gt;=5.05,D137&lt;0.5,G137&lt;0.905,A137&gt;=4.95,D137&lt;1.5,H137&lt;16.241,B137&gt;=3.35),1.475,IF(AND(G137&lt;0.62,H137&gt;=6.583,A137&lt;5.7,D137&lt;1.35,G137&gt;=0.356,H137&lt;12.557,D137&lt;1.45,A137&gt;=5.15,B137&lt;3.35),3.75,IF(AND(G137&gt;=0.62,H137&gt;=6.583,A137&lt;5.7,D137&lt;1.35,G137&gt;=0.356,H137&lt;12.557,D137&lt;1.45,A137&gt;=5.15,B137&lt;3.35),3.6,IF(AND(B137&lt;3.75,G137&gt;=0.585,A137&gt;=5.05,D137&lt;0.5,G137&lt;0.905,A137&gt;=4.95,D137&lt;1.5,H137&lt;16.241,B137&gt;=3.35),1.5,IF(AND(B137&gt;=3.75,G137&gt;=0.585,A137&gt;=5.05,D137&lt;0.5,G137&lt;0.905,A137&gt;=4.95,D137&lt;1.5,H137&lt;16.241,B137&gt;=3.35),1.6,"shouldnthappen"))))))))))))))))))))))))))))))))))))</f>
        <v>4.4</v>
      </c>
      <c r="N137" s="1" t="n">
        <f aca="false">IF(AND(H137&lt;5.245,B137&lt;3.65,F137&lt;1.5),1,IF(AND(H137&gt;=14.096,B137&gt;=3.65,F137&lt;1.5),1.65,IF(AND(A137&gt;=5.45,H137&gt;=5.245,B137&lt;3.65,F137&lt;1.5),1.3,IF(AND(H137&gt;=13.586,H137&lt;14.096,B137&gt;=3.65,F137&lt;1.5),1.3,IF(AND(H137&lt;10.258,D137&lt;1.25,F137&lt;2.5,F137&gt;=1.5),3.38,IF(AND(H137&lt;6.982,D137&gt;=1.25,F137&lt;2.5,F137&gt;=1.5),3.96,IF(AND(H137&gt;=13.646,D137&lt;2.05,F137&gt;=2.5,F137&gt;=1.5),6.1,IF(AND(B137&lt;3.05,A137&lt;5.45,H137&gt;=5.245,B137&lt;3.65,F137&lt;1.5),1.375,IF(AND(H137&lt;6.543,H137&lt;13.586,H137&lt;14.096,B137&gt;=3.65,F137&lt;1.5),1.4,IF(AND(H137&gt;=6.543,H137&lt;13.586,H137&lt;14.096,B137&gt;=3.65,F137&lt;1.5),1.5,IF(AND(H137&lt;11.522,H137&gt;=10.258,D137&lt;1.25,F137&lt;2.5,F137&gt;=1.5),3.733,IF(AND(H137&gt;=11.522,H137&gt;=10.258,D137&lt;1.25,F137&lt;2.5,F137&gt;=1.5),3.92,IF(AND(H137&lt;5.767,H137&lt;13.646,D137&lt;2.05,F137&gt;=2.5,F137&gt;=1.5),4.5,IF(AND(A137&lt;6.8,B137&lt;3.15,D137&gt;=2.05,F137&gt;=2.5,F137&gt;=1.5),5.6,IF(AND(A137&gt;=6.8,B137&lt;3.15,D137&gt;=2.05,F137&gt;=2.5,F137&gt;=1.5),5.1,IF(AND(B137&lt;3.25,B137&gt;=3.15,D137&gt;=2.05,F137&gt;=2.5,F137&gt;=1.5),5.8,IF(AND(B137&gt;=3.25,B137&gt;=3.15,D137&gt;=2.05,F137&gt;=2.5,F137&gt;=1.5),5.65,IF(AND(B137&lt;3.15,B137&gt;=3.05,A137&lt;5.45,H137&gt;=5.245,B137&lt;3.65,F137&lt;1.5),1.5,IF(AND(G137&gt;=0.735,H137&lt;13.665,H137&gt;=6.982,D137&gt;=1.25,F137&lt;2.5,F137&gt;=1.5),4.2,IF(AND(H137&lt;14.03,H137&gt;=13.665,H137&gt;=6.982,D137&gt;=1.25,F137&lt;2.5,F137&gt;=1.5),4.8,IF(AND(A137&gt;=6.6,H137&gt;=5.767,H137&lt;13.646,D137&lt;2.05,F137&gt;=2.5,F137&gt;=1.5),6.05,IF(AND(G137&gt;=0.934,B137&gt;=3.15,B137&gt;=3.05,A137&lt;5.45,H137&gt;=5.245,B137&lt;3.65,F137&lt;1.5),1.7,IF(AND(D137&gt;=1.55,G137&lt;0.735,H137&lt;13.665,H137&gt;=6.982,D137&gt;=1.25,F137&lt;2.5,F137&gt;=1.5),5.1,IF(AND(D137&lt;1.45,H137&gt;=14.03,H137&gt;=13.665,H137&gt;=6.982,D137&gt;=1.25,F137&lt;2.5,F137&gt;=1.5),4.7,IF(AND(D137&gt;=1.45,H137&gt;=14.03,H137&gt;=13.665,H137&gt;=6.982,D137&gt;=1.25,F137&lt;2.5,F137&gt;=1.5),4.5,IF(AND(A137&gt;=6.2,A137&lt;6.6,H137&gt;=5.767,H137&lt;13.646,D137&lt;2.05,F137&gt;=2.5,F137&gt;=1.5),5.325,IF(AND(B137&lt;3.25,G137&lt;0.934,B137&gt;=3.15,B137&gt;=3.05,A137&lt;5.45,H137&gt;=5.245,B137&lt;3.65,F137&lt;1.5),1.3,IF(AND(D137&lt;1.35,D137&lt;1.55,G137&lt;0.735,H137&lt;13.665,H137&gt;=6.982,D137&gt;=1.25,F137&lt;2.5,F137&gt;=1.5),4.25,IF(AND(H137&lt;8.435,A137&lt;6.2,A137&lt;6.6,H137&gt;=5.767,H137&lt;13.646,D137&lt;2.05,F137&gt;=2.5,F137&gt;=1.5),5.1,IF(AND(H137&gt;=8.435,A137&lt;6.2,A137&lt;6.6,H137&gt;=5.767,H137&lt;13.646,D137&lt;2.05,F137&gt;=2.5,F137&gt;=1.5),4.9,IF(AND(A137&gt;=5.15,B137&gt;=3.25,G137&lt;0.934,B137&gt;=3.15,B137&gt;=3.05,A137&lt;5.45,H137&gt;=5.245,B137&lt;3.65,F137&lt;1.5),1.5,IF(AND(B137&lt;2.9,D137&gt;=1.35,D137&lt;1.55,G137&lt;0.735,H137&lt;13.665,H137&gt;=6.982,D137&gt;=1.25,F137&lt;2.5,F137&gt;=1.5),4.6,IF(AND(B137&gt;=2.9,D137&gt;=1.35,D137&lt;1.55,G137&lt;0.735,H137&lt;13.665,H137&gt;=6.982,D137&gt;=1.25,F137&lt;2.5,F137&gt;=1.5),4.52,IF(AND(G137&gt;=0.862,A137&lt;5.15,B137&gt;=3.25,G137&lt;0.934,B137&gt;=3.15,B137&gt;=3.05,A137&lt;5.45,H137&gt;=5.245,B137&lt;3.65,F137&lt;1.5),1.5,IF(AND(H137&lt;9.35,G137&lt;0.862,A137&lt;5.15,B137&gt;=3.25,G137&lt;0.934,B137&gt;=3.15,B137&gt;=3.05,A137&lt;5.45,H137&gt;=5.245,B137&lt;3.65,F137&lt;1.5),1.38,IF(AND(H137&gt;=9.35,G137&lt;0.862,A137&lt;5.15,B137&gt;=3.25,G137&lt;0.934,B137&gt;=3.15,B137&gt;=3.05,A137&lt;5.45,H137&gt;=5.245,B137&lt;3.65,F137&lt;1.5),1.4,"shouldnthappen"))))))))))))))))))))))))))))))))))))</f>
        <v>4.9</v>
      </c>
      <c r="O137" s="1" t="n">
        <f aca="false">IF(AND(B137&lt;2.75,A137&lt;5.55),3.96,IF(AND(H137&lt;9.205,A137&lt;5.9,A137&gt;=5.55),3.85,IF(AND(A137&lt;4.35,D137&lt;0.35,B137&gt;=2.75,A137&lt;5.55),1.1,IF(AND(B137&lt;3.65,D137&gt;=0.35,B137&gt;=2.75,A137&lt;5.55),1.65,IF(AND(B137&gt;=3.65,D137&gt;=0.35,B137&gt;=2.75,A137&lt;5.55),1.9,IF(AND(G137&gt;=0.732,H137&gt;=9.205,A137&lt;5.9,A137&gt;=5.55),4.9,IF(AND(G137&lt;0.273,G137&lt;0.732,H137&gt;=9.205,A137&lt;5.9,A137&gt;=5.55),4.5,IF(AND(A137&lt;6.3,G137&lt;0.422,F137&lt;2.5,A137&gt;=5.9,A137&gt;=5.55),5.1,IF(AND(A137&gt;=6.3,G137&lt;0.422,F137&lt;2.5,A137&gt;=5.9,A137&gt;=5.55),4.76,IF(AND(B137&lt;2.4,G137&gt;=0.422,F137&lt;2.5,A137&gt;=5.9,A137&gt;=5.55),4.45,IF(AND(A137&gt;=7,G137&gt;=0.628,F137&gt;=2.5,A137&gt;=5.9,A137&gt;=5.55),6.45,IF(AND(D137&lt;0.15,H137&lt;13.924,A137&gt;=4.35,D137&lt;0.35,B137&gt;=2.75,A137&lt;5.55),1.5,IF(AND(B137&lt;3.15,H137&gt;=13.924,A137&gt;=4.35,D137&lt;0.35,B137&gt;=2.75,A137&lt;5.55),1.56,IF(AND(B137&gt;=3.15,H137&gt;=13.924,A137&gt;=4.35,D137&lt;0.35,B137&gt;=2.75,A137&lt;5.55),1.3,IF(AND(H137&lt;14.316,G137&gt;=0.273,G137&lt;0.732,H137&gt;=9.205,A137&lt;5.9,A137&gt;=5.55),3.95,IF(AND(H137&gt;=14.316,G137&gt;=0.273,G137&lt;0.732,H137&gt;=9.205,A137&lt;5.9,A137&gt;=5.55),4.1,IF(AND(A137&lt;6.2,B137&gt;=2.4,G137&gt;=0.422,F137&lt;2.5,A137&gt;=5.9,A137&gt;=5.55),4.3,IF(AND(A137&gt;=7.05,G137&lt;0.364,G137&lt;0.628,F137&gt;=2.5,A137&gt;=5.9,A137&gt;=5.55),6.1,IF(AND(A137&gt;=7.55,G137&gt;=0.364,G137&lt;0.628,F137&gt;=2.5,A137&gt;=5.9,A137&gt;=5.55),6.4,IF(AND(A137&lt;6.15,A137&lt;7,G137&gt;=0.628,F137&gt;=2.5,A137&gt;=5.9,A137&gt;=5.55),4.9,IF(AND(D137&lt;1.45,A137&gt;=6.2,B137&gt;=2.4,G137&gt;=0.422,F137&lt;2.5,A137&gt;=5.9,A137&gt;=5.55),4.64,IF(AND(D137&gt;=1.45,A137&gt;=6.2,B137&gt;=2.4,G137&gt;=0.422,F137&lt;2.5,A137&gt;=5.9,A137&gt;=5.55),4.9,IF(AND(D137&lt;1.65,A137&lt;7.05,G137&lt;0.364,G137&lt;0.628,F137&gt;=2.5,A137&gt;=5.9,A137&gt;=5.55),5.1,IF(AND(D137&gt;=2.35,A137&lt;7.55,G137&gt;=0.364,G137&lt;0.628,F137&gt;=2.5,A137&gt;=5.9,A137&gt;=5.55),5.633,IF(AND(D137&lt;2.15,A137&gt;=6.15,A137&lt;7,G137&gt;=0.628,F137&gt;=2.5,A137&gt;=5.9,A137&gt;=5.55),5.1,IF(AND(D137&gt;=2.15,A137&gt;=6.15,A137&lt;7,G137&gt;=0.628,F137&gt;=2.5,A137&gt;=5.9,A137&gt;=5.55),5.267,IF(AND(A137&lt;4.9,A137&lt;5.05,D137&gt;=0.15,H137&lt;13.924,A137&gt;=4.35,D137&lt;0.35,B137&gt;=2.75,A137&lt;5.55),1.375,IF(AND(A137&gt;=4.9,A137&lt;5.05,D137&gt;=0.15,H137&lt;13.924,A137&gt;=4.35,D137&lt;0.35,B137&gt;=2.75,A137&lt;5.55),1.3,IF(AND(A137&lt;5.45,A137&gt;=5.05,D137&gt;=0.15,H137&lt;13.924,A137&gt;=4.35,D137&lt;0.35,B137&gt;=2.75,A137&lt;5.55),1.475,IF(AND(A137&gt;=5.45,A137&gt;=5.05,D137&gt;=0.15,H137&lt;13.924,A137&gt;=4.35,D137&lt;0.35,B137&gt;=2.75,A137&lt;5.55),1.4,IF(AND(B137&gt;=3.25,D137&lt;2.35,A137&lt;7.55,G137&gt;=0.364,G137&lt;0.628,F137&gt;=2.5,A137&gt;=5.9,A137&gt;=5.55),5.7,IF(AND(G137&lt;0.006,G137&lt;0.107,D137&gt;=1.65,A137&lt;7.05,G137&lt;0.364,G137&lt;0.628,F137&gt;=2.5,A137&gt;=5.9,A137&gt;=5.55),5.5,IF(AND(G137&gt;=0.006,G137&lt;0.107,D137&gt;=1.65,A137&lt;7.05,G137&lt;0.364,G137&lt;0.628,F137&gt;=2.5,A137&gt;=5.9,A137&gt;=5.55),5.667,IF(AND(D137&lt;2.2,G137&gt;=0.107,D137&gt;=1.65,A137&lt;7.05,G137&lt;0.364,G137&lt;0.628,F137&gt;=2.5,A137&gt;=5.9,A137&gt;=5.55),5.35,IF(AND(D137&gt;=2.2,G137&gt;=0.107,D137&gt;=1.65,A137&lt;7.05,G137&lt;0.364,G137&lt;0.628,F137&gt;=2.5,A137&gt;=5.9,A137&gt;=5.55),5.2,IF(AND(D137&lt;2.25,B137&lt;3.25,D137&lt;2.35,A137&lt;7.55,G137&gt;=0.364,G137&lt;0.628,F137&gt;=2.5,A137&gt;=5.9,A137&gt;=5.55),5.8,IF(AND(D137&gt;=2.25,B137&lt;3.25,D137&lt;2.35,A137&lt;7.55,G137&gt;=0.364,G137&lt;0.628,F137&gt;=2.5,A137&gt;=5.9,A137&gt;=5.55),5.9,"shouldnthappen")))))))))))))))))))))))))))))))))))))</f>
        <v>5.8</v>
      </c>
      <c r="P137" s="1" t="n">
        <f aca="false">IF(AND(D137&gt;=0.75,A137&lt;5.55),3.9,IF(AND(H137&lt;7.482,A137&gt;=5.55),3.45,IF(AND(B137&gt;=3.15,B137&lt;3.25,D137&lt;0.75,A137&lt;5.55),1.262,IF(AND(G137&gt;=0.446,B137&lt;3.15,B137&lt;3.25,D137&lt;0.75,A137&lt;5.55),1.1,IF(AND(G137&lt;0.408,A137&lt;5.05,B137&gt;=3.25,D137&lt;0.75,A137&lt;5.55),1.4,IF(AND(G137&gt;=0.408,A137&lt;5.05,B137&gt;=3.25,D137&lt;0.75,A137&lt;5.55),1.233,IF(AND(G137&gt;=0.676,A137&gt;=5.05,B137&gt;=3.25,D137&lt;0.75,A137&lt;5.55),1.72,IF(AND(H137&lt;9.386,A137&lt;5.85,F137&lt;2.5,H137&gt;=7.482,A137&gt;=5.55),3.5,IF(AND(H137&gt;=9.386,A137&lt;5.85,F137&lt;2.5,H137&gt;=7.482,A137&gt;=5.55),4.275,IF(AND(H137&gt;=16.284,G137&lt;0.865,F137&gt;=2.5,H137&gt;=7.482,A137&gt;=5.55),6.6,IF(AND(G137&lt;0.912,G137&gt;=0.865,F137&gt;=2.5,H137&gt;=7.482,A137&gt;=5.55),4.8,IF(AND(G137&gt;=0.912,G137&gt;=0.865,F137&gt;=2.5,H137&gt;=7.482,A137&gt;=5.55),5.175,IF(AND(A137&gt;=4.95,G137&lt;0.446,B137&lt;3.15,B137&lt;3.25,D137&lt;0.75,A137&lt;5.55),1.6,IF(AND(H137&gt;=12.974,G137&lt;0.676,A137&gt;=5.05,B137&gt;=3.25,D137&lt;0.75,A137&lt;5.55),1.3,IF(AND(D137&lt;1.45,H137&lt;13.531,A137&gt;=5.85,F137&lt;2.5,H137&gt;=7.482,A137&gt;=5.55),4.2,IF(AND(D137&gt;=1.45,H137&lt;13.531,A137&gt;=5.85,F137&lt;2.5,H137&gt;=7.482,A137&gt;=5.55),4.967,IF(AND(G137&lt;0.187,H137&gt;=13.531,A137&gt;=5.85,F137&lt;2.5,H137&gt;=7.482,A137&gt;=5.55),5,IF(AND(H137&gt;=12.675,A137&lt;4.95,G137&lt;0.446,B137&lt;3.15,B137&lt;3.25,D137&lt;0.75,A137&lt;5.55),1.5,IF(AND(H137&lt;10.826,H137&lt;12.974,G137&lt;0.676,A137&gt;=5.05,B137&gt;=3.25,D137&lt;0.75,A137&lt;5.55),1.46,IF(AND(H137&gt;=10.826,H137&lt;12.974,G137&lt;0.676,A137&gt;=5.05,B137&gt;=3.25,D137&lt;0.75,A137&lt;5.55),1.4,IF(AND(A137&lt;6.15,G137&gt;=0.187,H137&gt;=13.531,A137&gt;=5.85,F137&lt;2.5,H137&gt;=7.482,A137&gt;=5.55),4.7,IF(AND(A137&lt;6.85,B137&lt;2.95,H137&lt;16.284,G137&lt;0.865,F137&gt;=2.5,H137&gt;=7.482,A137&gt;=5.55),5.32,IF(AND(A137&gt;=6.85,B137&lt;2.95,H137&lt;16.284,G137&lt;0.865,F137&gt;=2.5,H137&gt;=7.482,A137&gt;=5.55),6.567,IF(AND(A137&lt;4.85,H137&lt;12.675,A137&lt;4.95,G137&lt;0.446,B137&lt;3.15,B137&lt;3.25,D137&lt;0.75,A137&lt;5.55),1.4,IF(AND(A137&gt;=4.85,H137&lt;12.675,A137&lt;4.95,G137&lt;0.446,B137&lt;3.15,B137&lt;3.25,D137&lt;0.75,A137&lt;5.55),1.5,IF(AND(B137&lt;3.1,A137&gt;=6.15,G137&gt;=0.187,H137&gt;=13.531,A137&gt;=5.85,F137&lt;2.5,H137&gt;=7.482,A137&gt;=5.55),4.467,IF(AND(B137&gt;=3.1,A137&gt;=6.15,G137&gt;=0.187,H137&gt;=13.531,A137&gt;=5.85,F137&lt;2.5,H137&gt;=7.482,A137&gt;=5.55),4.7,IF(AND(G137&gt;=0.379,B137&lt;3.15,B137&gt;=2.95,H137&lt;16.284,G137&lt;0.865,F137&gt;=2.5,H137&gt;=7.482,A137&gt;=5.55),5.733,IF(AND(A137&lt;6.6,B137&gt;=3.15,B137&gt;=2.95,H137&lt;16.284,G137&lt;0.865,F137&gt;=2.5,H137&gt;=7.482,A137&gt;=5.55),5.38,IF(AND(A137&lt;6.7,G137&lt;0.379,B137&lt;3.15,B137&gt;=2.95,H137&lt;16.284,G137&lt;0.865,F137&gt;=2.5,H137&gt;=7.482,A137&gt;=5.55),5.3,IF(AND(A137&gt;=6.7,G137&lt;0.379,B137&lt;3.15,B137&gt;=2.95,H137&lt;16.284,G137&lt;0.865,F137&gt;=2.5,H137&gt;=7.482,A137&gt;=5.55),5.16,IF(AND(A137&lt;7.05,A137&gt;=6.6,B137&gt;=3.15,B137&gt;=2.95,H137&lt;16.284,G137&lt;0.865,F137&gt;=2.5,H137&gt;=7.482,A137&gt;=5.55),5.78,IF(AND(A137&gt;=7.05,A137&gt;=6.6,B137&gt;=3.15,B137&gt;=2.95,H137&lt;16.284,G137&lt;0.865,F137&gt;=2.5,H137&gt;=7.482,A137&gt;=5.55),6.1,"shouldnthappen")))))))))))))))))))))))))))))))))</f>
        <v>5.32</v>
      </c>
      <c r="Q137" s="1" t="n">
        <f aca="false">IF(AND(G137&gt;=0.422,B137&lt;3.25,F137&lt;1.5),1.25,IF(AND(G137&gt;=0.082,G137&lt;0.125,F137&gt;=1.5),6.7,IF(AND(G137&lt;0.251,G137&lt;0.422,B137&lt;3.25,F137&lt;1.5),1.38,IF(AND(G137&gt;=0.251,G137&lt;0.422,B137&lt;3.25,F137&lt;1.5),1.55,IF(AND(G137&gt;=0.385,G137&lt;0.633,B137&gt;=3.25,F137&lt;1.5),1.367,IF(AND(B137&lt;3.35,G137&gt;=0.633,B137&gt;=3.25,F137&lt;1.5),1.7,IF(AND(A137&lt;5.85,G137&lt;0.082,G137&lt;0.125,F137&gt;=1.5),4.5,IF(AND(F137&gt;=2.5,D137&lt;1.6,G137&gt;=0.125,F137&gt;=1.5),5.05,IF(AND(H137&gt;=16.774,D137&gt;=1.6,G137&gt;=0.125,F137&gt;=1.5),6.4,IF(AND(D137&gt;=0.5,G137&lt;0.385,G137&lt;0.633,B137&gt;=3.25,F137&lt;1.5),1.6,IF(AND(B137&lt;3.6,B137&gt;=3.35,G137&gt;=0.633,B137&gt;=3.25,F137&lt;1.5),1.55,IF(AND(B137&gt;=3.6,B137&gt;=3.35,G137&gt;=0.633,B137&gt;=3.25,F137&lt;1.5),1.6,IF(AND(D137&lt;1.65,A137&gt;=5.85,G137&lt;0.082,G137&lt;0.125,F137&gt;=1.5),4.7,IF(AND(A137&lt;5.3,F137&lt;2.5,D137&lt;1.6,G137&gt;=0.125,F137&gt;=1.5),3.15,IF(AND(B137&gt;=3.2,H137&lt;16.774,D137&gt;=1.6,G137&gt;=0.125,F137&gt;=1.5),5.675,IF(AND(H137&lt;11.767,D137&lt;0.5,G137&lt;0.385,G137&lt;0.633,B137&gt;=3.25,F137&lt;1.5),1.5,IF(AND(H137&gt;=11.767,D137&lt;0.5,G137&lt;0.385,G137&lt;0.633,B137&gt;=3.25,F137&lt;1.5),1.367,IF(AND(H137&lt;8.367,D137&gt;=1.65,A137&gt;=5.85,G137&lt;0.082,G137&lt;0.125,F137&gt;=1.5),5.7,IF(AND(H137&gt;=8.367,D137&gt;=1.65,A137&gt;=5.85,G137&lt;0.082,G137&lt;0.125,F137&gt;=1.5),5.575,IF(AND(A137&gt;=7.1,B137&lt;3.2,H137&lt;16.774,D137&gt;=1.6,G137&gt;=0.125,F137&gt;=1.5),6.3,IF(AND(H137&gt;=15.395,B137&lt;2.85,A137&gt;=5.3,F137&lt;2.5,D137&lt;1.6,G137&gt;=0.125,F137&gt;=1.5),4.8,IF(AND(H137&lt;8.486,B137&gt;=2.85,A137&gt;=5.3,F137&lt;2.5,D137&lt;1.6,G137&gt;=0.125,F137&gt;=1.5),3.85,IF(AND(D137&gt;=2.1,A137&lt;7.1,B137&lt;3.2,H137&lt;16.774,D137&gt;=1.6,G137&gt;=0.125,F137&gt;=1.5),5.5,IF(AND(B137&gt;=2.75,H137&lt;15.395,B137&lt;2.85,A137&gt;=5.3,F137&lt;2.5,D137&lt;1.6,G137&gt;=0.125,F137&gt;=1.5),4.489,IF(AND(H137&gt;=15.168,H137&gt;=8.486,B137&gt;=2.85,A137&gt;=5.3,F137&lt;2.5,D137&lt;1.6,G137&gt;=0.125,F137&gt;=1.5),4.7,IF(AND(G137&gt;=0.519,D137&lt;2.1,A137&lt;7.1,B137&lt;3.2,H137&lt;16.774,D137&gt;=1.6,G137&gt;=0.125,F137&gt;=1.5),4.925,IF(AND(G137&gt;=0.897,B137&lt;2.75,H137&lt;15.395,B137&lt;2.85,A137&gt;=5.3,F137&lt;2.5,D137&lt;1.6,G137&gt;=0.125,F137&gt;=1.5),4.567,IF(AND(A137&lt;5.65,H137&lt;15.168,H137&gt;=8.486,B137&gt;=2.85,A137&gt;=5.3,F137&lt;2.5,D137&lt;1.6,G137&gt;=0.125,F137&gt;=1.5),4.5,IF(AND(G137&lt;0.23,G137&lt;0.519,D137&lt;2.1,A137&lt;7.1,B137&lt;3.2,H137&lt;16.774,D137&gt;=1.6,G137&gt;=0.125,F137&gt;=1.5),5,IF(AND(A137&lt;5.9,G137&lt;0.897,B137&lt;2.75,H137&lt;15.395,B137&lt;2.85,A137&gt;=5.3,F137&lt;2.5,D137&lt;1.6,G137&gt;=0.125,F137&gt;=1.5),4.1,IF(AND(A137&gt;=5.9,G137&lt;0.897,B137&lt;2.75,H137&lt;15.395,B137&lt;2.85,A137&gt;=5.3,F137&lt;2.5,D137&lt;1.6,G137&gt;=0.125,F137&gt;=1.5),4.5,IF(AND(A137&lt;6.05,A137&gt;=5.65,H137&lt;15.168,H137&gt;=8.486,B137&gt;=2.85,A137&gt;=5.3,F137&lt;2.5,D137&lt;1.6,G137&gt;=0.125,F137&gt;=1.5),4.2,IF(AND(A137&gt;=6.05,A137&gt;=5.65,H137&lt;15.168,H137&gt;=8.486,B137&gt;=2.85,A137&gt;=5.3,F137&lt;2.5,D137&lt;1.6,G137&gt;=0.125,F137&gt;=1.5),4.35,IF(AND(D137&lt;1.95,G137&gt;=0.23,G137&lt;0.519,D137&lt;2.1,A137&lt;7.1,B137&lt;3.2,H137&lt;16.774,D137&gt;=1.6,G137&gt;=0.125,F137&gt;=1.5),5.3,IF(AND(D137&gt;=1.95,G137&gt;=0.23,G137&lt;0.519,D137&lt;2.1,A137&lt;7.1,B137&lt;3.2,H137&lt;16.774,D137&gt;=1.6,G137&gt;=0.125,F137&gt;=1.5),5.2,"shouldnthappen")))))))))))))))))))))))))))))))))))</f>
        <v>5.05</v>
      </c>
      <c r="R137" s="1" t="n">
        <f aca="false">IF(AND(G137&gt;=0.901,F137&lt;1.5),1.9,IF(AND(H137&lt;5.523,D137&lt;0.35,G137&lt;0.901,F137&lt;1.5),1,IF(AND(B137&lt;3.6,D137&gt;=0.35,G137&lt;0.901,F137&lt;1.5),1.575,IF(AND(B137&gt;=3.6,D137&gt;=0.35,G137&lt;0.901,F137&lt;1.5),1.5,IF(AND(G137&gt;=0.837,D137&lt;1.15,D137&lt;1.45,F137&gt;=1.5),3,IF(AND(G137&gt;=0.66,D137&gt;=1.15,D137&lt;1.45,F137&gt;=1.5),4,IF(AND(F137&gt;=2.5,D137&lt;1.55,D137&gt;=1.45,F137&gt;=1.5),5.025,IF(AND(F137&lt;2.5,D137&gt;=1.55,D137&gt;=1.45,F137&gt;=1.5),4.933,IF(AND(B137&lt;2.45,G137&lt;0.837,D137&lt;1.15,D137&lt;1.45,F137&gt;=1.5),3.3,IF(AND(B137&gt;=2.45,G137&lt;0.837,D137&lt;1.15,D137&lt;1.45,F137&gt;=1.5),3.86,IF(AND(B137&gt;=3.05,F137&lt;2.5,D137&lt;1.55,D137&gt;=1.45,F137&gt;=1.5),4.8,IF(AND(D137&gt;=2.45,F137&gt;=2.5,D137&gt;=1.55,D137&gt;=1.45,F137&gt;=1.5),5.875,IF(AND(H137&lt;13.187,G137&lt;0.217,H137&gt;=5.523,D137&lt;0.35,G137&lt;0.901,F137&lt;1.5),1.4,IF(AND(H137&gt;=13.187,G137&lt;0.217,H137&gt;=5.523,D137&lt;0.35,G137&lt;0.901,F137&lt;1.5),1.5,IF(AND(G137&lt;0.33,G137&gt;=0.217,H137&gt;=5.523,D137&lt;0.35,G137&lt;0.901,F137&lt;1.5),1.28,IF(AND(A137&lt;6.05,D137&lt;1.35,G137&lt;0.66,D137&gt;=1.15,D137&lt;1.45,F137&gt;=1.5),4.175,IF(AND(A137&gt;=6.05,D137&lt;1.35,G137&lt;0.66,D137&gt;=1.15,D137&lt;1.45,F137&gt;=1.5),4.3,IF(AND(A137&lt;5.65,D137&gt;=1.35,G137&lt;0.66,D137&gt;=1.15,D137&lt;1.45,F137&gt;=1.5),3.9,IF(AND(A137&gt;=5.65,D137&gt;=1.35,G137&lt;0.66,D137&gt;=1.15,D137&lt;1.45,F137&gt;=1.5),4.52,IF(AND(A137&lt;6.25,B137&lt;3.05,F137&lt;2.5,D137&lt;1.55,D137&gt;=1.45,F137&gt;=1.5),4.5,IF(AND(A137&gt;=6.25,B137&lt;3.05,F137&lt;2.5,D137&lt;1.55,D137&gt;=1.45,F137&gt;=1.5),4.675,IF(AND(A137&gt;=7.25,D137&lt;2.45,F137&gt;=2.5,D137&gt;=1.55,D137&gt;=1.45,F137&gt;=1.5),6.433,IF(AND(D137&gt;=0.25,G137&gt;=0.33,G137&gt;=0.217,H137&gt;=5.523,D137&lt;0.35,G137&lt;0.901,F137&lt;1.5),1.4,IF(AND(A137&lt;6.15,A137&lt;7.25,D137&lt;2.45,F137&gt;=2.5,D137&gt;=1.55,D137&gt;=1.45,F137&gt;=1.5),5.025,IF(AND(H137&lt;6.439,D137&lt;0.25,G137&gt;=0.33,G137&gt;=0.217,H137&gt;=5.523,D137&lt;0.35,G137&lt;0.901,F137&lt;1.5),1.5,IF(AND(H137&gt;=6.439,D137&lt;0.25,G137&gt;=0.33,G137&gt;=0.217,H137&gt;=5.523,D137&lt;0.35,G137&lt;0.901,F137&lt;1.5),1.38,IF(AND(H137&gt;=13.711,A137&gt;=6.15,A137&lt;7.25,D137&lt;2.45,F137&gt;=2.5,D137&gt;=1.55,D137&gt;=1.45,F137&gt;=1.5),5.68,IF(AND(B137&gt;=3.3,H137&lt;13.711,A137&gt;=6.15,A137&lt;7.25,D137&lt;2.45,F137&gt;=2.5,D137&gt;=1.55,D137&gt;=1.45,F137&gt;=1.5),5.6,IF(AND(G137&lt;0.093,B137&lt;3.3,H137&lt;13.711,A137&gt;=6.15,A137&lt;7.25,D137&lt;2.45,F137&gt;=2.5,D137&gt;=1.55,D137&gt;=1.45,F137&gt;=1.5),5.56,IF(AND(D137&lt;1.95,G137&gt;=0.093,B137&lt;3.3,H137&lt;13.711,A137&gt;=6.15,A137&lt;7.25,D137&lt;2.45,F137&gt;=2.5,D137&gt;=1.55,D137&gt;=1.45,F137&gt;=1.5),5.3,IF(AND(B137&lt;3.15,D137&gt;=1.95,G137&gt;=0.093,B137&lt;3.3,H137&lt;13.711,A137&gt;=6.15,A137&lt;7.25,D137&lt;2.45,F137&gt;=2.5,D137&gt;=1.55,D137&gt;=1.45,F137&gt;=1.5),5.1,IF(AND(B137&gt;=3.15,D137&gt;=1.95,G137&gt;=0.093,B137&lt;3.3,H137&lt;13.711,A137&gt;=6.15,A137&lt;7.25,D137&lt;2.45,F137&gt;=2.5,D137&gt;=1.55,D137&gt;=1.45,F137&gt;=1.5),5.15,"shouldnthappen"))))))))))))))))))))))))))))))))</f>
        <v>4.52</v>
      </c>
      <c r="S137" s="1" t="n">
        <f aca="false">IF(AND(G137&gt;=0.859,D137&gt;=0.35,F137&lt;1.5),1.9,IF(AND(D137&lt;1.75,F137&gt;=2.5,F137&gt;=1.5),4.867,IF(AND(H137&lt;8.42,A137&lt;5.05,D137&lt;0.35,F137&lt;1.5),1.42,IF(AND(H137&gt;=14.877,A137&gt;=5.05,D137&lt;0.35,F137&lt;1.5),1.3,IF(AND(B137&lt;3.35,G137&lt;0.859,D137&gt;=0.35,F137&lt;1.5),1.7,IF(AND(B137&gt;=3.35,G137&lt;0.859,D137&gt;=0.35,F137&lt;1.5),1.5,IF(AND(A137&gt;=6.05,B137&lt;2.75,F137&lt;2.5,F137&gt;=1.5),4.733,IF(AND(G137&gt;=0.68,B137&gt;=2.75,F137&lt;2.5,F137&gt;=1.5),4.025,IF(AND(H137&gt;=16.284,D137&gt;=1.75,F137&gt;=2.5,F137&gt;=1.5),6.6,IF(AND(A137&lt;4.35,H137&gt;=8.42,A137&lt;5.05,D137&lt;0.35,F137&lt;1.5),1.1,IF(AND(G137&gt;=0.948,H137&lt;14.877,A137&gt;=5.05,D137&lt;0.35,F137&lt;1.5),1.7,IF(AND(A137&lt;5.3,A137&lt;6.05,B137&lt;2.75,F137&lt;2.5,F137&gt;=1.5),3,IF(AND(H137&gt;=15.168,G137&lt;0.68,B137&gt;=2.75,F137&lt;2.5,F137&gt;=1.5),4.75,IF(AND(H137&gt;=14.005,A137&gt;=4.35,H137&gt;=8.42,A137&lt;5.05,D137&lt;0.35,F137&lt;1.5),1.375,IF(AND(A137&gt;=5.55,G137&lt;0.948,H137&lt;14.877,A137&gt;=5.05,D137&lt;0.35,F137&lt;1.5),1.7,IF(AND(H137&lt;12.363,A137&gt;=5.3,A137&lt;6.05,B137&lt;2.75,F137&lt;2.5,F137&gt;=1.5),3.825,IF(AND(H137&gt;=12.363,A137&gt;=5.3,A137&lt;6.05,B137&lt;2.75,F137&lt;2.5,F137&gt;=1.5),4.033,IF(AND(H137&gt;=14.508,H137&lt;15.168,G137&lt;0.68,B137&gt;=2.75,F137&lt;2.5,F137&gt;=1.5),4.2,IF(AND(D137&gt;=2.35,D137&gt;=2.2,H137&lt;16.284,D137&gt;=1.75,F137&gt;=2.5,F137&gt;=1.5),5.267,IF(AND(G137&lt;0.231,H137&lt;14.005,A137&gt;=4.35,H137&gt;=8.42,A137&lt;5.05,D137&lt;0.35,F137&lt;1.5),1.4,IF(AND(H137&gt;=14.494,A137&lt;5.55,G137&lt;0.948,H137&lt;14.877,A137&gt;=5.05,D137&lt;0.35,F137&lt;1.5),1.6,IF(AND(A137&lt;6.1,H137&lt;14.508,H137&lt;15.168,G137&lt;0.68,B137&gt;=2.75,F137&lt;2.5,F137&gt;=1.5),4.5,IF(AND(A137&lt;6.1,H137&lt;11.8,D137&lt;2.2,H137&lt;16.284,D137&gt;=1.75,F137&gt;=2.5,F137&gt;=1.5),4.95,IF(AND(A137&gt;=6.1,H137&lt;11.8,D137&lt;2.2,H137&lt;16.284,D137&gt;=1.75,F137&gt;=2.5,F137&gt;=1.5),5.333,IF(AND(B137&lt;2.75,H137&gt;=11.8,D137&lt;2.2,H137&lt;16.284,D137&gt;=1.75,F137&gt;=2.5,F137&gt;=1.5),5.1,IF(AND(B137&gt;=3.15,D137&lt;2.35,D137&gt;=2.2,H137&lt;16.284,D137&gt;=1.75,F137&gt;=2.5,F137&gt;=1.5),5.5,IF(AND(B137&gt;=3.35,G137&gt;=0.231,H137&lt;14.005,A137&gt;=4.35,H137&gt;=8.42,A137&lt;5.05,D137&lt;0.35,F137&lt;1.5),1.3,IF(AND(H137&lt;13.869,H137&lt;14.494,A137&lt;5.55,G137&lt;0.948,H137&lt;14.877,A137&gt;=5.05,D137&lt;0.35,F137&lt;1.5),1.5,IF(AND(H137&gt;=13.869,H137&lt;14.494,A137&lt;5.55,G137&lt;0.948,H137&lt;14.877,A137&gt;=5.05,D137&lt;0.35,F137&lt;1.5),1.4,IF(AND(G137&lt;0.636,A137&gt;=6.1,H137&lt;14.508,H137&lt;15.168,G137&lt;0.68,B137&gt;=2.75,F137&lt;2.5,F137&gt;=1.5),4.68,IF(AND(G137&gt;=0.636,A137&gt;=6.1,H137&lt;14.508,H137&lt;15.168,G137&lt;0.68,B137&gt;=2.75,F137&lt;2.5,F137&gt;=1.5),4.4,IF(AND(B137&lt;2.85,B137&gt;=2.75,H137&gt;=11.8,D137&lt;2.2,H137&lt;16.284,D137&gt;=1.75,F137&gt;=2.5,F137&gt;=1.5),6.7,IF(AND(H137&lt;10.626,B137&lt;3.15,D137&lt;2.35,D137&gt;=2.2,H137&lt;16.284,D137&gt;=1.75,F137&gt;=2.5,F137&gt;=1.5),5.1,IF(AND(H137&gt;=10.626,B137&lt;3.15,D137&lt;2.35,D137&gt;=2.2,H137&lt;16.284,D137&gt;=1.75,F137&gt;=2.5,F137&gt;=1.5),5.2,IF(AND(G137&lt;0.378,B137&lt;3.35,G137&gt;=0.231,H137&lt;14.005,A137&gt;=4.35,H137&gt;=8.42,A137&lt;5.05,D137&lt;0.35,F137&lt;1.5),1.2,IF(AND(G137&gt;=0.378,B137&lt;3.35,G137&gt;=0.231,H137&lt;14.005,A137&gt;=4.35,H137&gt;=8.42,A137&lt;5.05,D137&lt;0.35,F137&lt;1.5),1.3,IF(AND(A137&lt;6.2,B137&gt;=2.85,B137&gt;=2.75,H137&gt;=11.8,D137&lt;2.2,H137&lt;16.284,D137&gt;=1.75,F137&gt;=2.5,F137&gt;=1.5),4.9,IF(AND(G137&lt;0.388,A137&gt;=6.2,B137&gt;=2.85,B137&gt;=2.75,H137&gt;=11.8,D137&lt;2.2,H137&lt;16.284,D137&gt;=1.75,F137&gt;=2.5,F137&gt;=1.5),5.52,IF(AND(G137&gt;=0.388,A137&gt;=6.2,B137&gt;=2.85,B137&gt;=2.75,H137&gt;=11.8,D137&lt;2.2,H137&lt;16.284,D137&gt;=1.75,F137&gt;=2.5,F137&gt;=1.5),5.7,"shouldnthappen")))))))))))))))))))))))))))))))))))))))</f>
        <v>4.867</v>
      </c>
      <c r="T137" s="1" t="n">
        <f aca="false">IF(AND(D137&gt;=0.8,A137&lt;5.45),3.7,IF(AND(D137&gt;=0.35,D137&lt;0.8,A137&lt;5.45),1.56,IF(AND(G137&lt;0.164,F137&lt;2.5,A137&gt;=5.45),1.6,IF(AND(H137&gt;=16.718,F137&gt;=2.5,A137&gt;=5.45),6.4,IF(AND(G137&gt;=0.719,H137&lt;16.718,F137&gt;=2.5,A137&gt;=5.45),5.05,IF(AND(A137&lt;4.35,A137&lt;5.05,D137&lt;0.35,D137&lt;0.8,A137&lt;5.45),1.1,IF(AND(H137&gt;=14.494,A137&gt;=5.05,D137&lt;0.35,D137&lt;0.8,A137&lt;5.45),1.6,IF(AND(G137&lt;0.338,D137&lt;1.25,G137&gt;=0.164,F137&lt;2.5,A137&gt;=5.45),4.1,IF(AND(H137&lt;8.397,D137&gt;=1.25,G137&gt;=0.164,F137&lt;2.5,A137&gt;=5.45),4,IF(AND(H137&lt;11.031,H137&lt;14.494,A137&gt;=5.05,D137&lt;0.35,D137&lt;0.8,A137&lt;5.45),1.5,IF(AND(H137&gt;=11.031,H137&lt;14.494,A137&gt;=5.05,D137&lt;0.35,D137&lt;0.8,A137&lt;5.45),1.44,IF(AND(B137&lt;2.65,H137&gt;=8.397,D137&gt;=1.25,G137&gt;=0.164,F137&lt;2.5,A137&gt;=5.45),4.767,IF(AND(H137&lt;7.388,G137&lt;0.487,G137&lt;0.719,H137&lt;16.718,F137&gt;=2.5,A137&gt;=5.45),5.067,IF(AND(G137&lt;0.533,G137&gt;=0.487,G137&lt;0.719,H137&lt;16.718,F137&gt;=2.5,A137&gt;=5.45),5.8,IF(AND(G137&gt;=0.533,G137&gt;=0.487,G137&lt;0.719,H137&lt;16.718,F137&gt;=2.5,A137&gt;=5.45),5.86,IF(AND(B137&lt;3.25,A137&gt;=4.95,A137&gt;=4.35,A137&lt;5.05,D137&lt;0.35,D137&lt;0.8,A137&lt;5.45),1.2,IF(AND(A137&lt;5.6,H137&lt;11.218,G137&gt;=0.338,D137&lt;1.25,G137&gt;=0.164,F137&lt;2.5,A137&gt;=5.45),3.7,IF(AND(A137&gt;=5.6,H137&lt;11.218,G137&gt;=0.338,D137&lt;1.25,G137&gt;=0.164,F137&lt;2.5,A137&gt;=5.45),3.5,IF(AND(H137&lt;12.668,H137&gt;=11.218,G137&gt;=0.338,D137&lt;1.25,G137&gt;=0.164,F137&lt;2.5,A137&gt;=5.45),3.9,IF(AND(H137&gt;=12.668,H137&gt;=11.218,G137&gt;=0.338,D137&lt;1.25,G137&gt;=0.164,F137&lt;2.5,A137&gt;=5.45),4,IF(AND(H137&gt;=15.705,B137&gt;=2.65,H137&gt;=8.397,D137&gt;=1.25,G137&gt;=0.164,F137&lt;2.5,A137&gt;=5.45),4.8,IF(AND(B137&lt;2.75,H137&gt;=7.388,G137&lt;0.487,G137&lt;0.719,H137&lt;16.718,F137&gt;=2.5,A137&gt;=5.45),5.26,IF(AND(B137&lt;2.95,A137&lt;4.5,A137&lt;4.95,A137&gt;=4.35,A137&lt;5.05,D137&lt;0.35,D137&lt;0.8,A137&lt;5.45),1.4,IF(AND(B137&gt;=2.95,A137&lt;4.5,A137&lt;4.95,A137&gt;=4.35,A137&lt;5.05,D137&lt;0.35,D137&lt;0.8,A137&lt;5.45),1.3,IF(AND(H137&gt;=13.924,A137&gt;=4.5,A137&lt;4.95,A137&gt;=4.35,A137&lt;5.05,D137&lt;0.35,D137&lt;0.8,A137&lt;5.45),1.5,IF(AND(G137&lt;0.252,B137&gt;=3.25,A137&gt;=4.95,A137&gt;=4.35,A137&lt;5.05,D137&lt;0.35,D137&lt;0.8,A137&lt;5.45),1.4,IF(AND(G137&gt;=0.252,B137&gt;=3.25,A137&gt;=4.95,A137&gt;=4.35,A137&lt;5.05,D137&lt;0.35,D137&lt;0.8,A137&lt;5.45),1.32,IF(AND(G137&gt;=0.473,H137&lt;15.705,B137&gt;=2.65,H137&gt;=8.397,D137&gt;=1.25,G137&gt;=0.164,F137&lt;2.5,A137&gt;=5.45),4.7,IF(AND(B137&gt;=3.15,B137&gt;=2.75,H137&gt;=7.388,G137&lt;0.487,G137&lt;0.719,H137&lt;16.718,F137&gt;=2.5,A137&gt;=5.45),5.7,IF(AND(B137&lt;3.15,H137&lt;13.924,A137&gt;=4.5,A137&lt;4.95,A137&gt;=4.35,A137&lt;5.05,D137&lt;0.35,D137&lt;0.8,A137&lt;5.45),1.433,IF(AND(B137&gt;=3.15,H137&lt;13.924,A137&gt;=4.5,A137&lt;4.95,A137&gt;=4.35,A137&lt;5.05,D137&lt;0.35,D137&lt;0.8,A137&lt;5.45),1.4,IF(AND(H137&gt;=14.81,G137&lt;0.473,H137&lt;15.705,B137&gt;=2.65,H137&gt;=8.397,D137&gt;=1.25,G137&gt;=0.164,F137&lt;2.5,A137&gt;=5.45),4.2,IF(AND(A137&lt;6.65,B137&lt;3.15,B137&gt;=2.75,H137&gt;=7.388,G137&lt;0.487,G137&lt;0.719,H137&lt;16.718,F137&gt;=2.5,A137&gt;=5.45),5.6,IF(AND(A137&gt;=6.65,B137&lt;3.15,B137&gt;=2.75,H137&gt;=7.388,G137&lt;0.487,G137&lt;0.719,H137&lt;16.718,F137&gt;=2.5,A137&gt;=5.45),5.4,IF(AND(A137&lt;6.15,H137&lt;14.81,G137&lt;0.473,H137&lt;15.705,B137&gt;=2.65,H137&gt;=8.397,D137&gt;=1.25,G137&gt;=0.164,F137&lt;2.5,A137&gt;=5.45),4.5,IF(AND(A137&gt;=6.15,H137&lt;14.81,G137&lt;0.473,H137&lt;15.705,B137&gt;=2.65,H137&gt;=8.397,D137&gt;=1.25,G137&gt;=0.164,F137&lt;2.5,A137&gt;=5.45),4.4,"shouldnthappen"))))))))))))))))))))))))))))))))))))</f>
        <v>5.8</v>
      </c>
      <c r="U137" s="1" t="n">
        <f aca="false">IF(AND(G137&gt;=0.934,F137&lt;1.5),1.7,IF(AND(D137&lt;0.15,D137&lt;0.25,G137&lt;0.934,F137&lt;1.5),1.38,IF(AND(H137&gt;=14.379,D137&gt;=0.25,G137&lt;0.934,F137&lt;1.5),1.7,IF(AND(A137&lt;5.3,D137&lt;1.35,F137&lt;2.5,F137&gt;=1.5),3.15,IF(AND(H137&lt;7.148,D137&gt;=1.35,F137&lt;2.5,F137&gt;=1.5),3.9,IF(AND(G137&lt;0.352,A137&lt;6.15,F137&gt;=2.5,F137&gt;=1.5),4.5,IF(AND(G137&gt;=0.352,A137&lt;6.15,F137&gt;=2.5,F137&gt;=1.5),4.92,IF(AND(B137&lt;2.85,A137&gt;=6.15,F137&gt;=2.5,F137&gt;=1.5),6.2,IF(AND(D137&gt;=0.45,H137&lt;14.379,D137&gt;=0.25,G137&lt;0.934,F137&lt;1.5),1.65,IF(AND(G137&gt;=0.857,A137&gt;=5.3,D137&lt;1.35,F137&lt;2.5,F137&gt;=1.5),4.3,IF(AND(A137&gt;=7.25,B137&gt;=2.85,A137&gt;=6.15,F137&gt;=2.5,F137&gt;=1.5),6.425,IF(AND(H137&lt;9.499,A137&lt;5.05,D137&gt;=0.15,D137&lt;0.25,G137&lt;0.934,F137&lt;1.5),1.4,IF(AND(A137&gt;=5.45,A137&gt;=5.05,D137&gt;=0.15,D137&lt;0.25,G137&lt;0.934,F137&lt;1.5),1.3,IF(AND(B137&gt;=4.15,D137&lt;0.45,H137&lt;14.379,D137&gt;=0.25,G137&lt;0.934,F137&lt;1.5),1.5,IF(AND(A137&gt;=5.75,G137&lt;0.857,A137&gt;=5.3,D137&lt;1.35,F137&lt;2.5,F137&gt;=1.5),4.02,IF(AND(A137&lt;6.65,G137&lt;0.333,H137&gt;=7.148,D137&gt;=1.35,F137&lt;2.5,F137&gt;=1.5),4.475,IF(AND(A137&gt;=6.65,G137&lt;0.333,H137&gt;=7.148,D137&gt;=1.35,F137&lt;2.5,F137&gt;=1.5),4.8,IF(AND(D137&gt;=1.45,G137&gt;=0.333,H137&gt;=7.148,D137&gt;=1.35,F137&lt;2.5,F137&gt;=1.5),4.85,IF(AND(G137&gt;=0.861,A137&lt;7.25,B137&gt;=2.85,A137&gt;=6.15,F137&gt;=2.5,F137&gt;=1.5),5.2,IF(AND(G137&lt;0.571,H137&gt;=9.499,A137&lt;5.05,D137&gt;=0.15,D137&lt;0.25,G137&lt;0.934,F137&lt;1.5),1.2,IF(AND(G137&gt;=0.571,H137&gt;=9.499,A137&lt;5.05,D137&gt;=0.15,D137&lt;0.25,G137&lt;0.934,F137&lt;1.5),1.3,IF(AND(H137&lt;9.283,A137&lt;5.45,A137&gt;=5.05,D137&gt;=0.15,D137&lt;0.25,G137&lt;0.934,F137&lt;1.5),1.5,IF(AND(H137&gt;=9.283,A137&lt;5.45,A137&gt;=5.05,D137&gt;=0.15,D137&lt;0.25,G137&lt;0.934,F137&lt;1.5),1.425,IF(AND(A137&lt;4.9,B137&lt;4.15,D137&lt;0.45,H137&lt;14.379,D137&gt;=0.25,G137&lt;0.934,F137&lt;1.5),1.4,IF(AND(A137&gt;=4.9,B137&lt;4.15,D137&lt;0.45,H137&lt;14.379,D137&gt;=0.25,G137&lt;0.934,F137&lt;1.5),1.325,IF(AND(G137&lt;0.572,A137&lt;5.75,G137&lt;0.857,A137&gt;=5.3,D137&lt;1.35,F137&lt;2.5,F137&gt;=1.5),3.65,IF(AND(G137&gt;=0.572,A137&lt;5.75,G137&lt;0.857,A137&gt;=5.3,D137&lt;1.35,F137&lt;2.5,F137&gt;=1.5),3.9,IF(AND(A137&lt;6.75,D137&lt;1.45,G137&gt;=0.333,H137&gt;=7.148,D137&gt;=1.35,F137&lt;2.5,F137&gt;=1.5),4.4,IF(AND(A137&gt;=6.75,D137&lt;1.45,G137&gt;=0.333,H137&gt;=7.148,D137&gt;=1.35,F137&lt;2.5,F137&gt;=1.5),4.78,IF(AND(A137&lt;6.6,B137&lt;3.25,G137&lt;0.861,A137&lt;7.25,B137&gt;=2.85,A137&gt;=6.15,F137&gt;=2.5,F137&gt;=1.5),5.333,IF(AND(H137&lt;11.461,B137&gt;=3.25,G137&lt;0.861,A137&lt;7.25,B137&gt;=2.85,A137&gt;=6.15,F137&gt;=2.5,F137&gt;=1.5),6.025,IF(AND(H137&gt;=11.461,B137&gt;=3.25,G137&lt;0.861,A137&lt;7.25,B137&gt;=2.85,A137&gt;=6.15,F137&gt;=2.5,F137&gt;=1.5),5.667,IF(AND(H137&gt;=14.564,A137&gt;=6.6,B137&lt;3.25,G137&lt;0.861,A137&lt;7.25,B137&gt;=2.85,A137&gt;=6.15,F137&gt;=2.5,F137&gt;=1.5),5.4,IF(AND(D137&gt;=2.35,H137&lt;14.564,A137&gt;=6.6,B137&lt;3.25,G137&lt;0.861,A137&lt;7.25,B137&gt;=2.85,A137&gt;=6.15,F137&gt;=2.5,F137&gt;=1.5),5.6,IF(AND(A137&lt;6.85,D137&lt;2.35,H137&lt;14.564,A137&gt;=6.6,B137&lt;3.25,G137&lt;0.861,A137&lt;7.25,B137&gt;=2.85,A137&gt;=6.15,F137&gt;=2.5,F137&gt;=1.5),5.9,IF(AND(A137&gt;=6.85,D137&lt;2.35,H137&lt;14.564,A137&gt;=6.6,B137&lt;3.25,G137&lt;0.861,A137&lt;7.25,B137&gt;=2.85,A137&gt;=6.15,F137&gt;=2.5,F137&gt;=1.5),5.78,"shouldnthappen"))))))))))))))))))))))))))))))))))))</f>
        <v>4.92</v>
      </c>
      <c r="V137" s="1" t="n">
        <f aca="false">IF(AND(H137&lt;5.748,A137&lt;5.05,D137&lt;0.75),1,IF(AND(B137&lt;3.15,H137&gt;=5.748,A137&lt;5.05,D137&lt;0.75),1.475,IF(AND(G137&gt;=0.801,D137&lt;0.25,A137&gt;=5.05,D137&lt;0.75),1.7,IF(AND(D137&gt;=0.45,D137&gt;=0.25,A137&gt;=5.05,D137&lt;0.75),1.7,IF(AND(B137&lt;2.35,F137&lt;2.5,B137&lt;2.75,D137&gt;=0.75),4.16,IF(AND(D137&lt;1.75,F137&gt;=2.5,B137&lt;2.75,D137&gt;=0.75),4.875,IF(AND(D137&gt;=1.75,F137&gt;=2.5,B137&lt;2.75,D137&gt;=0.75),5.333,IF(AND(H137&gt;=16.284,D137&gt;=1.55,B137&gt;=2.75,D137&gt;=0.75),6.6,IF(AND(H137&gt;=14.144,B137&gt;=3.15,H137&gt;=5.748,A137&lt;5.05,D137&lt;0.75),1.3,IF(AND(A137&lt;5.45,G137&lt;0.801,D137&lt;0.25,A137&gt;=5.05,D137&lt;0.75),1.5,IF(AND(A137&gt;=5.45,G137&lt;0.801,D137&lt;0.25,A137&gt;=5.05,D137&lt;0.75),1.34,IF(AND(B137&lt;3.75,D137&lt;0.45,D137&gt;=0.25,A137&gt;=5.05,D137&lt;0.75),1.467,IF(AND(B137&gt;=3.75,D137&lt;0.45,D137&gt;=0.25,A137&gt;=5.05,D137&lt;0.75),1.767,IF(AND(G137&gt;=0.896,B137&gt;=2.35,F137&lt;2.5,B137&lt;2.75,D137&gt;=0.75),4.9,IF(AND(H137&lt;15.504,D137&lt;1.35,D137&lt;1.55,B137&gt;=2.75,D137&gt;=0.75),4.2,IF(AND(H137&gt;=15.504,D137&lt;1.35,D137&lt;1.55,B137&gt;=2.75,D137&gt;=0.75),4.6,IF(AND(H137&lt;9.767,D137&gt;=1.35,D137&lt;1.55,B137&gt;=2.75,D137&gt;=0.75),5.1,IF(AND(A137&lt;4.5,H137&lt;14.144,B137&gt;=3.15,H137&gt;=5.748,A137&lt;5.05,D137&lt;0.75),1.3,IF(AND(A137&gt;=4.5,H137&lt;14.144,B137&gt;=3.15,H137&gt;=5.748,A137&lt;5.05,D137&lt;0.75),1.4,IF(AND(D137&gt;=1.15,G137&lt;0.896,B137&gt;=2.35,F137&lt;2.5,B137&lt;2.75,D137&gt;=0.75),4.04,IF(AND(B137&lt;2.9,H137&gt;=9.767,D137&gt;=1.35,D137&lt;1.55,B137&gt;=2.75,D137&gt;=0.75),4.8,IF(AND(D137&lt;1.7,A137&gt;=7.05,H137&lt;16.284,D137&gt;=1.55,B137&gt;=2.75,D137&gt;=0.75),5.8,IF(AND(D137&gt;=1.7,A137&gt;=7.05,H137&lt;16.284,D137&gt;=1.55,B137&gt;=2.75,D137&gt;=0.75),6.3,IF(AND(B137&lt;2.45,D137&lt;1.15,G137&lt;0.896,B137&gt;=2.35,F137&lt;2.5,B137&lt;2.75,D137&gt;=0.75),3.767,IF(AND(B137&gt;=2.45,D137&lt;1.15,G137&lt;0.896,B137&gt;=2.35,F137&lt;2.5,B137&lt;2.75,D137&gt;=0.75),3.167,IF(AND(B137&gt;=3.15,B137&gt;=2.9,H137&gt;=9.767,D137&gt;=1.35,D137&lt;1.55,B137&gt;=2.75,D137&gt;=0.75),4.7,IF(AND(D137&lt;1.9,D137&lt;2.05,A137&lt;7.05,H137&lt;16.284,D137&gt;=1.55,B137&gt;=2.75,D137&gt;=0.75),4.82,IF(AND(D137&gt;=1.9,D137&lt;2.05,A137&lt;7.05,H137&lt;16.284,D137&gt;=1.55,B137&gt;=2.75,D137&gt;=0.75),5.067,IF(AND(H137&lt;12.721,B137&lt;3.15,B137&gt;=2.9,H137&gt;=9.767,D137&gt;=1.35,D137&lt;1.55,B137&gt;=2.75,D137&gt;=0.75),4.5,IF(AND(H137&gt;=12.721,B137&lt;3.15,B137&gt;=2.9,H137&gt;=9.767,D137&gt;=1.35,D137&lt;1.55,B137&gt;=2.75,D137&gt;=0.75),4.433,IF(AND(H137&lt;9.525,G137&lt;0.364,D137&gt;=2.05,A137&lt;7.05,H137&lt;16.284,D137&gt;=1.55,B137&gt;=2.75,D137&gt;=0.75),5.1,IF(AND(A137&lt;6.25,G137&gt;=0.364,D137&gt;=2.05,A137&lt;7.05,H137&lt;16.284,D137&gt;=1.55,B137&gt;=2.75,D137&gt;=0.75),5.4,IF(AND(H137&lt;10.898,H137&gt;=9.525,G137&lt;0.364,D137&gt;=2.05,A137&lt;7.05,H137&lt;16.284,D137&gt;=1.55,B137&gt;=2.75,D137&gt;=0.75),5.6,IF(AND(H137&lt;8.711,A137&gt;=6.25,G137&gt;=0.364,D137&gt;=2.05,A137&lt;7.05,H137&lt;16.284,D137&gt;=1.55,B137&gt;=2.75,D137&gt;=0.75),5.7,IF(AND(H137&gt;=8.711,A137&gt;=6.25,G137&gt;=0.364,D137&gt;=2.05,A137&lt;7.05,H137&lt;16.284,D137&gt;=1.55,B137&gt;=2.75,D137&gt;=0.75),5.84,IF(AND(D137&lt;2.2,H137&gt;=10.898,H137&gt;=9.525,G137&lt;0.364,D137&gt;=2.05,A137&lt;7.05,H137&lt;16.284,D137&gt;=1.55,B137&gt;=2.75,D137&gt;=0.75),5.4,IF(AND(D137&gt;=2.2,H137&gt;=10.898,H137&gt;=9.525,G137&lt;0.364,D137&gt;=2.05,A137&lt;7.05,H137&lt;16.284,D137&gt;=1.55,B137&gt;=2.75,D137&gt;=0.75),5.3,"shouldnthappen")))))))))))))))))))))))))))))))))))))</f>
        <v>4.875</v>
      </c>
      <c r="W137" s="1" t="n">
        <f aca="false">IF(AND(H137&lt;6.926,D137&gt;=0.35,D137&lt;0.8),1.9,IF(AND(H137&gt;=6.926,D137&gt;=0.35,D137&lt;0.8),1.533,IF(AND(H137&lt;13.492,A137&lt;4.75,D137&lt;0.35,D137&lt;0.8),1.1,IF(AND(H137&gt;=13.492,A137&lt;4.75,D137&lt;0.35,D137&lt;0.8),1.375,IF(AND(B137&lt;2.75,A137&gt;=5.85,F137&lt;2.5,D137&gt;=0.8),4.833,IF(AND(B137&lt;3.3,A137&gt;=7.05,F137&gt;=2.5,D137&gt;=0.8),5.8,IF(AND(B137&gt;=3.3,A137&gt;=7.05,F137&gt;=2.5,D137&gt;=0.8),6.325,IF(AND(D137&gt;=0.25,A137&lt;5.05,A137&gt;=4.75,D137&lt;0.35,D137&lt;0.8),1.3,IF(AND(B137&lt;3.6,A137&gt;=5.05,A137&gt;=4.75,D137&lt;0.35,D137&lt;0.8),1.4,IF(AND(H137&lt;10.194,G137&lt;0.412,A137&lt;5.85,F137&lt;2.5,D137&gt;=0.8),4.133,IF(AND(H137&gt;=10.194,G137&lt;0.412,A137&lt;5.85,F137&lt;2.5,D137&gt;=0.8),4.5,IF(AND(A137&lt;5.35,G137&gt;=0.412,A137&lt;5.85,F137&lt;2.5,D137&gt;=0.8),3.15,IF(AND(A137&lt;6.2,B137&gt;=2.75,A137&gt;=5.85,F137&lt;2.5,D137&gt;=0.8),4.3,IF(AND(H137&lt;5.767,A137&lt;6.2,A137&lt;7.05,F137&gt;=2.5,D137&gt;=0.8),4.5,IF(AND(G137&gt;=0.861,A137&gt;=6.2,A137&lt;7.05,F137&gt;=2.5,D137&gt;=0.8),5.2,IF(AND(B137&lt;3.15,D137&lt;0.25,A137&lt;5.05,A137&gt;=4.75,D137&lt;0.35,D137&lt;0.8),1.55,IF(AND(A137&lt;5.45,B137&gt;=3.6,A137&gt;=5.05,A137&gt;=4.75,D137&lt;0.35,D137&lt;0.8),1.5,IF(AND(A137&gt;=5.45,B137&gt;=3.6,A137&gt;=5.05,A137&gt;=4.75,D137&lt;0.35,D137&lt;0.8),1.4,IF(AND(G137&gt;=0.772,A137&gt;=5.35,G137&gt;=0.412,A137&lt;5.85,F137&lt;2.5,D137&gt;=0.8),3.9,IF(AND(D137&gt;=1.45,A137&gt;=6.2,B137&gt;=2.75,A137&gt;=5.85,F137&lt;2.5,D137&gt;=0.8),4.775,IF(AND(G137&lt;0.5,H137&gt;=5.767,A137&lt;6.2,A137&lt;7.05,F137&gt;=2.5,D137&gt;=0.8),5.1,IF(AND(G137&gt;=0.5,H137&gt;=5.767,A137&lt;6.2,A137&lt;7.05,F137&gt;=2.5,D137&gt;=0.8),4.95,IF(AND(B137&gt;=3.25,G137&lt;0.861,A137&gt;=6.2,A137&lt;7.05,F137&gt;=2.5,D137&gt;=0.8),5.75,IF(AND(A137&lt;4.95,B137&gt;=3.15,D137&lt;0.25,A137&lt;5.05,A137&gt;=4.75,D137&lt;0.35,D137&lt;0.8),1.4,IF(AND(A137&lt;5.65,G137&lt;0.772,A137&gt;=5.35,G137&gt;=0.412,A137&lt;5.85,F137&lt;2.5,D137&gt;=0.8),3.6,IF(AND(A137&gt;=5.65,G137&lt;0.772,A137&gt;=5.35,G137&gt;=0.412,A137&lt;5.85,F137&lt;2.5,D137&gt;=0.8),3.5,IF(AND(B137&gt;=3.15,D137&lt;1.45,A137&gt;=6.2,B137&gt;=2.75,A137&gt;=5.85,F137&lt;2.5,D137&gt;=0.8),4.7,IF(AND(A137&gt;=6.65,B137&lt;3.25,G137&lt;0.861,A137&gt;=6.2,A137&lt;7.05,F137&gt;=2.5,D137&gt;=0.8),5.567,IF(AND(H137&lt;9.499,A137&gt;=4.95,B137&gt;=3.15,D137&lt;0.25,A137&lt;5.05,A137&gt;=4.75,D137&lt;0.35,D137&lt;0.8),1.4,IF(AND(H137&gt;=9.499,A137&gt;=4.95,B137&gt;=3.15,D137&lt;0.25,A137&lt;5.05,A137&gt;=4.75,D137&lt;0.35,D137&lt;0.8),1.2,IF(AND(G137&lt;0.765,B137&lt;3.15,D137&lt;1.45,A137&gt;=6.2,B137&gt;=2.75,A137&gt;=5.85,F137&lt;2.5,D137&gt;=0.8),4.4,IF(AND(G137&gt;=0.765,B137&lt;3.15,D137&lt;1.45,A137&gt;=6.2,B137&gt;=2.75,A137&gt;=5.85,F137&lt;2.5,D137&gt;=0.8),4.6,IF(AND(H137&lt;10.667,A137&lt;6.65,B137&lt;3.25,G137&lt;0.861,A137&gt;=6.2,A137&lt;7.05,F137&gt;=2.5,D137&gt;=0.8),5.167,IF(AND(G137&lt;0.627,H137&gt;=10.667,A137&lt;6.65,B137&lt;3.25,G137&lt;0.861,A137&gt;=6.2,A137&lt;7.05,F137&gt;=2.5,D137&gt;=0.8),5.64,IF(AND(G137&gt;=0.627,H137&gt;=10.667,A137&lt;6.65,B137&lt;3.25,G137&lt;0.861,A137&gt;=6.2,A137&lt;7.05,F137&gt;=2.5,D137&gt;=0.8),5.1,"shouldnthappen")))))))))))))))))))))))))))))))))))</f>
        <v>5.1</v>
      </c>
      <c r="X137" s="1" t="n">
        <f aca="false">IF(AND(B137&lt;3.05,H137&lt;6.697,A137&lt;5.45),4.1,IF(AND(B137&gt;=3.05,H137&lt;6.697,A137&lt;5.45),1.48,IF(AND(D137&lt;0.7,A137&lt;5.9,A137&gt;=5.45),1.4,IF(AND(A137&lt;4.35,B137&lt;3.3,H137&gt;=6.697,A137&lt;5.45),1.1,IF(AND(G137&lt;0.372,D137&gt;=0.7,A137&lt;5.9,A137&gt;=5.45),4.36,IF(AND(A137&gt;=4.9,A137&gt;=4.35,B137&lt;3.3,H137&gt;=6.697,A137&lt;5.45),1.6,IF(AND(H137&gt;=14.171,A137&lt;5.15,B137&gt;=3.3,H137&gt;=6.697,A137&lt;5.45),1.6,IF(AND(G137&lt;0.451,A137&gt;=5.15,B137&gt;=3.3,H137&gt;=6.697,A137&lt;5.45),1.367,IF(AND(G137&gt;=0.451,A137&gt;=5.15,B137&gt;=3.3,H137&gt;=6.697,A137&lt;5.45),1.5,IF(AND(G137&lt;0.332,D137&lt;1.45,F137&lt;2.5,A137&gt;=5.9,A137&gt;=5.45),4.35,IF(AND(A137&lt;6.15,D137&gt;=1.45,F137&lt;2.5,A137&gt;=5.9,A137&gt;=5.45),5.1,IF(AND(D137&gt;=2.4,G137&lt;0.432,F137&gt;=2.5,A137&gt;=5.9,A137&gt;=5.45),5.78,IF(AND(A137&lt;6.15,G137&gt;=0.432,F137&gt;=2.5,A137&gt;=5.9,A137&gt;=5.45),4.9,IF(AND(B137&lt;3.1,A137&lt;4.9,A137&gt;=4.35,B137&lt;3.3,H137&gt;=6.697,A137&lt;5.45),1.4,IF(AND(B137&gt;=3.1,A137&lt;4.9,A137&gt;=4.35,B137&lt;3.3,H137&gt;=6.697,A137&lt;5.45),1.3,IF(AND(G137&lt;0.343,H137&lt;14.171,A137&lt;5.15,B137&gt;=3.3,H137&gt;=6.697,A137&lt;5.45),1.433,IF(AND(G137&gt;=0.343,H137&lt;14.171,A137&lt;5.15,B137&gt;=3.3,H137&gt;=6.697,A137&lt;5.45),1.525,IF(AND(D137&lt;1.05,B137&lt;2.55,G137&gt;=0.372,D137&gt;=0.7,A137&lt;5.9,A137&gt;=5.45),3.7,IF(AND(H137&lt;10.596,B137&gt;=2.55,G137&gt;=0.372,D137&gt;=0.7,A137&lt;5.9,A137&gt;=5.45),3.525,IF(AND(H137&gt;=10.596,B137&gt;=2.55,G137&gt;=0.372,D137&gt;=0.7,A137&lt;5.9,A137&gt;=5.45),3.9,IF(AND(H137&lt;14.314,G137&gt;=0.332,D137&lt;1.45,F137&lt;2.5,A137&gt;=5.9,A137&gt;=5.45),4.4,IF(AND(H137&gt;=14.314,G137&gt;=0.332,D137&lt;1.45,F137&lt;2.5,A137&gt;=5.9,A137&gt;=5.45),4.7,IF(AND(H137&lt;13.906,A137&gt;=6.15,D137&gt;=1.45,F137&lt;2.5,A137&gt;=5.9,A137&gt;=5.45),4.675,IF(AND(H137&gt;=13.906,A137&gt;=6.15,D137&gt;=1.45,F137&lt;2.5,A137&gt;=5.9,A137&gt;=5.45),4.9,IF(AND(G137&lt;0.093,D137&lt;2.4,G137&lt;0.432,F137&gt;=2.5,A137&gt;=5.9,A137&gt;=5.45),5.6,IF(AND(B137&lt;2.95,A137&gt;=6.15,G137&gt;=0.432,F137&gt;=2.5,A137&gt;=5.9,A137&gt;=5.45),5.86,IF(AND(A137&lt;5.55,D137&gt;=1.05,B137&lt;2.55,G137&gt;=0.372,D137&gt;=0.7,A137&lt;5.9,A137&gt;=5.45),4,IF(AND(A137&gt;=5.55,D137&gt;=1.05,B137&lt;2.55,G137&gt;=0.372,D137&gt;=0.7,A137&lt;5.9,A137&gt;=5.45),3.9,IF(AND(D137&lt;1.7,G137&gt;=0.093,D137&lt;2.4,G137&lt;0.432,F137&gt;=2.5,A137&gt;=5.9,A137&gt;=5.45),5.05,IF(AND(G137&gt;=0.774,B137&gt;=2.95,A137&gt;=6.15,G137&gt;=0.432,F137&gt;=2.5,A137&gt;=5.9,A137&gt;=5.45),5.3,IF(AND(G137&gt;=0.312,D137&gt;=1.7,G137&gt;=0.093,D137&lt;2.4,G137&lt;0.432,F137&gt;=2.5,A137&gt;=5.9,A137&gt;=5.45),5.4,IF(AND(D137&lt;2.45,G137&lt;0.774,B137&gt;=2.95,A137&gt;=6.15,G137&gt;=0.432,F137&gt;=2.5,A137&gt;=5.9,A137&gt;=5.45),5.66,IF(AND(D137&gt;=2.45,G137&lt;0.774,B137&gt;=2.95,A137&gt;=6.15,G137&gt;=0.432,F137&gt;=2.5,A137&gt;=5.9,A137&gt;=5.45),6,IF(AND(G137&gt;=0.301,G137&lt;0.312,D137&gt;=1.7,G137&gt;=0.093,D137&lt;2.4,G137&lt;0.432,F137&gt;=2.5,A137&gt;=5.9,A137&gt;=5.45),5.1,IF(AND(A137&lt;6.45,G137&lt;0.301,G137&lt;0.312,D137&gt;=1.7,G137&gt;=0.093,D137&lt;2.4,G137&lt;0.432,F137&gt;=2.5,A137&gt;=5.9,A137&gt;=5.45),5.3,IF(AND(A137&gt;=6.45,G137&lt;0.301,G137&lt;0.312,D137&gt;=1.7,G137&gt;=0.093,D137&lt;2.4,G137&lt;0.432,F137&gt;=2.5,A137&gt;=5.9,A137&gt;=5.45),5.2,"shouldnthappen"))))))))))))))))))))))))))))))))))))</f>
        <v>4.9</v>
      </c>
      <c r="Y137" s="1" t="n">
        <f aca="false">IF(AND(H137&lt;6.51,F137&lt;1.5),1.8,IF(AND(H137&gt;=16.674,F137&gt;=1.5),6.533,IF(AND(D137&gt;=0.45,H137&gt;=6.51,F137&lt;1.5),1.667,IF(AND(H137&gt;=13.805,G137&lt;0.154,H137&lt;16.674,F137&gt;=1.5),6.7,IF(AND(D137&lt;0.15,A137&lt;5.05,D137&lt;0.45,H137&gt;=6.51,F137&lt;1.5),1.4,IF(AND(H137&gt;=13.586,A137&gt;=5.05,D137&lt;0.45,H137&gt;=6.51,F137&lt;1.5),1.3,IF(AND(F137&lt;2.5,H137&lt;13.805,G137&lt;0.154,H137&lt;16.674,F137&gt;=1.5),4.6,IF(AND(H137&lt;8.929,D137&lt;1.35,G137&gt;=0.154,H137&lt;16.674,F137&gt;=1.5),3.64,IF(AND(G137&lt;0.05,H137&lt;13.586,A137&gt;=5.05,D137&lt;0.45,H137&gt;=6.51,F137&lt;1.5),1.4,IF(AND(G137&gt;=0.107,F137&gt;=2.5,H137&lt;13.805,G137&lt;0.154,H137&lt;16.674,F137&gt;=1.5),5.3,IF(AND(B137&gt;=2.75,H137&gt;=8.929,D137&lt;1.35,G137&gt;=0.154,H137&lt;16.674,F137&gt;=1.5),4.433,IF(AND(D137&gt;=1.55,F137&lt;2.5,D137&gt;=1.35,G137&gt;=0.154,H137&lt;16.674,F137&gt;=1.5),4.975,IF(AND(H137&lt;6.93,F137&gt;=2.5,D137&gt;=1.35,G137&gt;=0.154,H137&lt;16.674,F137&gt;=1.5),4.5,IF(AND(H137&lt;12.675,G137&lt;0.217,D137&gt;=0.15,A137&lt;5.05,D137&lt;0.45,H137&gt;=6.51,F137&lt;1.5),1.4,IF(AND(H137&gt;=12.675,G137&lt;0.217,D137&gt;=0.15,A137&lt;5.05,D137&lt;0.45,H137&gt;=6.51,F137&lt;1.5),1.5,IF(AND(A137&lt;4.65,G137&gt;=0.217,D137&gt;=0.15,A137&lt;5.05,D137&lt;0.45,H137&gt;=6.51,F137&lt;1.5),1.35,IF(AND(D137&lt;0.25,G137&gt;=0.05,H137&lt;13.586,A137&gt;=5.05,D137&lt;0.45,H137&gt;=6.51,F137&lt;1.5),1.467,IF(AND(D137&gt;=0.25,G137&gt;=0.05,H137&lt;13.586,A137&gt;=5.05,D137&lt;0.45,H137&gt;=6.51,F137&lt;1.5),1.5,IF(AND(H137&lt;9.15,G137&lt;0.107,F137&gt;=2.5,H137&lt;13.805,G137&lt;0.154,H137&lt;16.674,F137&gt;=1.5),5.7,IF(AND(H137&gt;=9.15,G137&lt;0.107,F137&gt;=2.5,H137&lt;13.805,G137&lt;0.154,H137&lt;16.674,F137&gt;=1.5),5.6,IF(AND(G137&lt;0.404,B137&lt;2.75,H137&gt;=8.929,D137&lt;1.35,G137&gt;=0.154,H137&lt;16.674,F137&gt;=1.5),4.15,IF(AND(G137&gt;=0.404,B137&lt;2.75,H137&gt;=8.929,D137&lt;1.35,G137&gt;=0.154,H137&lt;16.674,F137&gt;=1.5),3.9,IF(AND(A137&gt;=6.75,D137&lt;1.55,F137&lt;2.5,D137&gt;=1.35,G137&gt;=0.154,H137&lt;16.674,F137&gt;=1.5),4.82,IF(AND(D137&lt;0.25,A137&gt;=4.65,G137&gt;=0.217,D137&gt;=0.15,A137&lt;5.05,D137&lt;0.45,H137&gt;=6.51,F137&lt;1.5),1.325,IF(AND(D137&gt;=0.25,A137&gt;=4.65,G137&gt;=0.217,D137&gt;=0.15,A137&lt;5.05,D137&lt;0.45,H137&gt;=6.51,F137&lt;1.5),1.3,IF(AND(A137&lt;6.55,A137&lt;6.75,D137&lt;1.55,F137&lt;2.5,D137&gt;=1.35,G137&gt;=0.154,H137&lt;16.674,F137&gt;=1.5),4.575,IF(AND(A137&gt;=6.55,A137&lt;6.75,D137&lt;1.55,F137&lt;2.5,D137&gt;=1.35,G137&gt;=0.154,H137&lt;16.674,F137&gt;=1.5),4.4,IF(AND(B137&lt;2.9,D137&lt;2.05,H137&gt;=6.93,F137&gt;=2.5,D137&gt;=1.35,G137&gt;=0.154,H137&lt;16.674,F137&gt;=1.5),5.05,IF(AND(H137&lt;8.884,D137&gt;=2.05,H137&gt;=6.93,F137&gt;=2.5,D137&gt;=1.35,G137&gt;=0.154,H137&lt;16.674,F137&gt;=1.5),5.1,IF(AND(H137&lt;13.711,B137&gt;=2.9,D137&lt;2.05,H137&gt;=6.93,F137&gt;=2.5,D137&gt;=1.35,G137&gt;=0.154,H137&lt;16.674,F137&gt;=1.5),5,IF(AND(H137&gt;=13.711,B137&gt;=2.9,D137&lt;2.05,H137&gt;=6.93,F137&gt;=2.5,D137&gt;=1.35,G137&gt;=0.154,H137&lt;16.674,F137&gt;=1.5),5.8,IF(AND(B137&lt;3.15,H137&gt;=8.884,D137&gt;=2.05,H137&gt;=6.93,F137&gt;=2.5,D137&gt;=1.35,G137&gt;=0.154,H137&lt;16.674,F137&gt;=1.5),5.56,IF(AND(B137&gt;=3.15,H137&gt;=8.884,D137&gt;=2.05,H137&gt;=6.93,F137&gt;=2.5,D137&gt;=1.35,G137&gt;=0.154,H137&lt;16.674,F137&gt;=1.5),5.9,"shouldnthappen")))))))))))))))))))))))))))))))))</f>
        <v>5.05</v>
      </c>
      <c r="Z137" s="1" t="n">
        <f aca="false">IF(AND(F137&gt;=2,B137&gt;=3.35),5.6,IF(AND(A137&lt;6.65,H137&gt;=15.076,B137&lt;3.35),4.8,IF(AND(A137&gt;=6.65,H137&gt;=15.076,B137&lt;3.35),6.15,IF(AND(H137&lt;6.542,F137&lt;2,B137&gt;=3.35),1.767,IF(AND(G137&gt;=0.653,D137&lt;0.75,H137&lt;15.076,B137&lt;3.35),1.55,IF(AND(D137&lt;0.15,G137&lt;0.653,D137&lt;0.75,H137&lt;15.076,B137&lt;3.35),1.1,IF(AND(G137&lt;0.356,A137&lt;5.05,H137&gt;=6.542,F137&lt;2,B137&gt;=3.35),1.4,IF(AND(G137&gt;=0.356,A137&lt;5.05,H137&gt;=6.542,F137&lt;2,B137&gt;=3.35),1.3,IF(AND(G137&gt;=0.566,A137&gt;=5.05,H137&gt;=6.542,F137&lt;2,B137&gt;=3.35),1.6,IF(AND(B137&gt;=3.1,D137&gt;=0.15,G137&lt;0.653,D137&lt;0.75,H137&lt;15.076,B137&lt;3.35),1.367,IF(AND(B137&gt;=2.65,D137&lt;1.45,B137&lt;2.75,D137&gt;=0.75,H137&lt;15.076,B137&lt;3.35),3.96,IF(AND(G137&lt;0.352,D137&gt;=1.45,B137&lt;2.75,D137&gt;=0.75,H137&lt;15.076,B137&lt;3.35),4.5,IF(AND(D137&gt;=1.35,A137&lt;6.2,B137&gt;=2.75,D137&gt;=0.75,H137&lt;15.076,B137&lt;3.35),4.733,IF(AND(A137&lt;4.7,B137&lt;3.1,D137&gt;=0.15,G137&lt;0.653,D137&lt;0.75,H137&lt;15.076,B137&lt;3.35),1.36,IF(AND(A137&gt;=4.7,B137&lt;3.1,D137&gt;=0.15,G137&lt;0.653,D137&lt;0.75,H137&lt;15.076,B137&lt;3.35),1.6,IF(AND(A137&lt;5.2,B137&lt;2.65,D137&lt;1.45,B137&lt;2.75,D137&gt;=0.75,H137&lt;15.076,B137&lt;3.35),3.3,IF(AND(A137&lt;6.5,G137&gt;=0.352,D137&gt;=1.45,B137&lt;2.75,D137&gt;=0.75,H137&lt;15.076,B137&lt;3.35),5,IF(AND(A137&gt;=6.5,G137&gt;=0.352,D137&gt;=1.45,B137&lt;2.75,D137&gt;=0.75,H137&lt;15.076,B137&lt;3.35),5.8,IF(AND(H137&lt;8.486,D137&lt;1.35,A137&lt;6.2,B137&gt;=2.75,D137&gt;=0.75,H137&lt;15.076,B137&lt;3.35),3.975,IF(AND(G137&lt;0.187,F137&lt;2.5,A137&gt;=6.2,B137&gt;=2.75,D137&gt;=0.75,H137&lt;15.076,B137&lt;3.35),5,IF(AND(G137&gt;=0.187,F137&lt;2.5,A137&gt;=6.2,B137&gt;=2.75,D137&gt;=0.75,H137&lt;15.076,B137&lt;3.35),4.525,IF(AND(A137&gt;=7.25,F137&gt;=2.5,A137&gt;=6.2,B137&gt;=2.75,D137&gt;=0.75,H137&lt;15.076,B137&lt;3.35),6.5,IF(AND(G137&lt;0.185,B137&lt;3.6,G137&lt;0.566,A137&gt;=5.05,H137&gt;=6.542,F137&lt;2,B137&gt;=3.35),1.45,IF(AND(G137&gt;=0.185,B137&lt;3.6,G137&lt;0.566,A137&gt;=5.05,H137&gt;=6.542,F137&lt;2,B137&gt;=3.35),1.34,IF(AND(G137&lt;0.13,B137&gt;=3.6,G137&lt;0.566,A137&gt;=5.05,H137&gt;=6.542,F137&lt;2,B137&gt;=3.35),1.45,IF(AND(G137&gt;=0.13,B137&gt;=3.6,G137&lt;0.566,A137&gt;=5.05,H137&gt;=6.542,F137&lt;2,B137&gt;=3.35),1.5,IF(AND(D137&lt;1.05,A137&gt;=5.2,B137&lt;2.65,D137&lt;1.45,B137&lt;2.75,D137&gt;=0.75,H137&lt;15.076,B137&lt;3.35),3.5,IF(AND(D137&gt;=1.05,A137&gt;=5.2,B137&lt;2.65,D137&lt;1.45,B137&lt;2.75,D137&gt;=0.75,H137&lt;15.076,B137&lt;3.35),3.94,IF(AND(H137&lt;10.983,H137&gt;=8.486,D137&lt;1.35,A137&lt;6.2,B137&gt;=2.75,D137&gt;=0.75,H137&lt;15.076,B137&lt;3.35),4.38,IF(AND(H137&gt;=10.983,H137&gt;=8.486,D137&lt;1.35,A137&lt;6.2,B137&gt;=2.75,D137&gt;=0.75,H137&lt;15.076,B137&lt;3.35),4.1,IF(AND(B137&gt;=3.25,A137&lt;7.25,F137&gt;=2.5,A137&gt;=6.2,B137&gt;=2.75,D137&gt;=0.75,H137&lt;15.076,B137&lt;3.35),5.7,IF(AND(B137&lt;2.95,B137&lt;3.25,A137&lt;7.25,F137&gt;=2.5,A137&gt;=6.2,B137&gt;=2.75,D137&gt;=0.75,H137&lt;15.076,B137&lt;3.35),5.6,IF(AND(H137&gt;=13.711,B137&gt;=2.95,B137&lt;3.25,A137&lt;7.25,F137&gt;=2.5,A137&gt;=6.2,B137&gt;=2.75,D137&gt;=0.75,H137&lt;15.076,B137&lt;3.35),5.8,IF(AND(A137&gt;=6.8,H137&lt;13.711,B137&gt;=2.95,B137&lt;3.25,A137&lt;7.25,F137&gt;=2.5,A137&gt;=6.2,B137&gt;=2.75,D137&gt;=0.75,H137&lt;15.076,B137&lt;3.35),5.1,IF(AND(H137&lt;12.921,A137&lt;6.8,H137&lt;13.711,B137&gt;=2.95,B137&lt;3.25,A137&lt;7.25,F137&gt;=2.5,A137&gt;=6.2,B137&gt;=2.75,D137&gt;=0.75,H137&lt;15.076,B137&lt;3.35),5.34,IF(AND(H137&gt;=12.921,A137&lt;6.8,H137&lt;13.711,B137&gt;=2.95,B137&lt;3.25,A137&lt;7.25,F137&gt;=2.5,A137&gt;=6.2,B137&gt;=2.75,D137&gt;=0.75,H137&lt;15.076,B137&lt;3.35),5.133,"shouldnthappen"))))))))))))))))))))))))))))))))))))</f>
        <v>3.94</v>
      </c>
      <c r="AA137" s="1" t="n">
        <f aca="false">IF(AND(D137&gt;=0.45,A137&lt;5.05,D137&lt;0.8),1.6,IF(AND(D137&gt;=0.45,A137&gt;=5.05,D137&lt;0.8),1.7,IF(AND(H137&gt;=16.244,F137&gt;=2.5,D137&gt;=0.8),6.533,IF(AND(A137&lt;4.35,D137&lt;0.45,A137&lt;5.05,D137&lt;0.8),1.1,IF(AND(H137&gt;=14.877,D137&lt;0.45,A137&gt;=5.05,D137&lt;0.8),1.3,IF(AND(D137&gt;=1.4,A137&lt;5.65,F137&lt;2.5,D137&gt;=0.8),4.5,IF(AND(A137&gt;=7.25,H137&lt;16.244,F137&gt;=2.5,D137&gt;=0.8),6.5,IF(AND(A137&gt;=4.75,A137&gt;=4.35,D137&lt;0.45,A137&lt;5.05,D137&lt;0.8),1.35,IF(AND(A137&lt;5.3,D137&lt;1.4,A137&lt;5.65,F137&lt;2.5,D137&gt;=0.8),3.1,IF(AND(A137&gt;=6.8,A137&gt;=6.55,A137&gt;=5.65,F137&lt;2.5,D137&gt;=0.8),4.9,IF(AND(H137&lt;5.767,A137&lt;7.25,H137&lt;16.244,F137&gt;=2.5,D137&gt;=0.8),4.5,IF(AND(G137&gt;=0.522,A137&lt;4.75,A137&gt;=4.35,D137&lt;0.45,A137&lt;5.05,D137&lt;0.8),1.2,IF(AND(G137&gt;=0.948,D137&lt;0.35,H137&lt;14.877,D137&lt;0.45,A137&gt;=5.05,D137&lt;0.8),1.7,IF(AND(H137&lt;13.089,D137&gt;=0.35,H137&lt;14.877,D137&lt;0.45,A137&gt;=5.05,D137&lt;0.8),1.5,IF(AND(H137&gt;=13.089,D137&gt;=0.35,H137&lt;14.877,D137&lt;0.45,A137&gt;=5.05,D137&lt;0.8),1.3,IF(AND(B137&gt;=2.95,A137&gt;=5.3,D137&lt;1.4,A137&lt;5.65,F137&lt;2.5,D137&gt;=0.8),4.1,IF(AND(H137&lt;9.181,A137&lt;6.05,A137&lt;6.55,A137&gt;=5.65,F137&lt;2.5,D137&gt;=0.8),5.1,IF(AND(H137&gt;=9.181,A137&lt;6.05,A137&lt;6.55,A137&gt;=5.65,F137&lt;2.5,D137&gt;=0.8),4.3,IF(AND(G137&gt;=0.867,A137&gt;=6.05,A137&lt;6.55,A137&gt;=5.65,F137&lt;2.5,D137&gt;=0.8),4.9,IF(AND(B137&lt;3.05,A137&lt;6.8,A137&gt;=6.55,A137&gt;=5.65,F137&lt;2.5,D137&gt;=0.8),5,IF(AND(B137&gt;=3.05,A137&lt;6.8,A137&gt;=6.55,A137&gt;=5.65,F137&lt;2.5,D137&gt;=0.8),4.55,IF(AND(H137&gt;=14.144,G137&lt;0.522,A137&lt;4.75,A137&gt;=4.35,D137&lt;0.45,A137&lt;5.05,D137&lt;0.8),1.3,IF(AND(B137&lt;2.7,B137&lt;2.95,A137&gt;=5.3,D137&lt;1.4,A137&lt;5.65,F137&lt;2.5,D137&gt;=0.8),3.78,IF(AND(B137&gt;=2.7,B137&lt;2.95,A137&gt;=5.3,D137&lt;1.4,A137&lt;5.65,F137&lt;2.5,D137&gt;=0.8),3.6,IF(AND(G137&lt;0.638,G137&lt;0.867,A137&gt;=6.05,A137&lt;6.55,A137&gt;=5.65,F137&lt;2.5,D137&gt;=0.8),4.433,IF(AND(G137&gt;=0.638,G137&lt;0.867,A137&gt;=6.05,A137&lt;6.55,A137&gt;=5.65,F137&lt;2.5,D137&gt;=0.8),4,IF(AND(A137&lt;6.35,H137&lt;11.146,H137&gt;=5.767,A137&lt;7.25,H137&lt;16.244,F137&gt;=2.5,D137&gt;=0.8),5.1,IF(AND(A137&lt;4.5,H137&lt;14.144,G137&lt;0.522,A137&lt;4.75,A137&gt;=4.35,D137&lt;0.45,A137&lt;5.05,D137&lt;0.8),1.35,IF(AND(A137&gt;=4.5,H137&lt;14.144,G137&lt;0.522,A137&lt;4.75,A137&gt;=4.35,D137&lt;0.45,A137&lt;5.05,D137&lt;0.8),1.4,IF(AND(A137&lt;5.15,B137&lt;3.75,G137&lt;0.948,D137&lt;0.35,H137&lt;14.877,D137&lt;0.45,A137&gt;=5.05,D137&lt;0.8),1.4,IF(AND(A137&gt;=5.15,B137&lt;3.75,G137&lt;0.948,D137&lt;0.35,H137&lt;14.877,D137&lt;0.45,A137&gt;=5.05,D137&lt;0.8),1.5,IF(AND(G137&lt;0.112,B137&gt;=3.75,G137&lt;0.948,D137&lt;0.35,H137&lt;14.877,D137&lt;0.45,A137&gt;=5.05,D137&lt;0.8),1.5,IF(AND(G137&gt;=0.112,B137&gt;=3.75,G137&lt;0.948,D137&lt;0.35,H137&lt;14.877,D137&lt;0.45,A137&gt;=5.05,D137&lt;0.8),1.6,IF(AND(G137&lt;0.075,A137&gt;=6.35,H137&lt;11.146,H137&gt;=5.767,A137&lt;7.25,H137&lt;16.244,F137&gt;=2.5,D137&gt;=0.8),5.5,IF(AND(G137&gt;=0.075,A137&gt;=6.35,H137&lt;11.146,H137&gt;=5.767,A137&lt;7.25,H137&lt;16.244,F137&gt;=2.5,D137&gt;=0.8),5.24,IF(AND(B137&lt;2.95,D137&lt;1.9,H137&gt;=11.146,H137&gt;=5.767,A137&lt;7.25,H137&lt;16.244,F137&gt;=2.5,D137&gt;=0.8),5.65,IF(AND(B137&gt;=2.95,D137&lt;1.9,H137&gt;=11.146,H137&gt;=5.767,A137&lt;7.25,H137&lt;16.244,F137&gt;=2.5,D137&gt;=0.8),5.8,IF(AND(H137&lt;13.42,D137&gt;=1.9,H137&gt;=11.146,H137&gt;=5.767,A137&lt;7.25,H137&lt;16.244,F137&gt;=2.5,D137&gt;=0.8),5.6,IF(AND(H137&gt;=13.42,D137&gt;=1.9,H137&gt;=11.146,H137&gt;=5.767,A137&lt;7.25,H137&lt;16.244,F137&gt;=2.5,D137&gt;=0.8),5.34,"shouldnthappen")))))))))))))))))))))))))))))))))))))))</f>
        <v>5.65</v>
      </c>
      <c r="AB137" s="1" t="n">
        <f aca="false">IF(AND(D137&gt;=0.35,F137&lt;1.5),1.5,IF(AND(F137&lt;2.5,D137&gt;=1.55,F137&gt;=1.5),4.85,IF(AND(H137&lt;8.308,D137&lt;0.15,D137&lt;0.35,F137&lt;1.5),1.5,IF(AND(H137&gt;=8.308,D137&lt;0.15,D137&lt;0.35,F137&lt;1.5),1.4,IF(AND(H137&lt;5.523,D137&gt;=0.15,D137&lt;0.35,F137&lt;1.5),1,IF(AND(G137&lt;0.572,H137&lt;10.688,D137&lt;1.55,F137&gt;=1.5),3.75,IF(AND(B137&gt;=3.5,F137&gt;=2.5,D137&gt;=1.55,F137&gt;=1.5),6.3,IF(AND(A137&gt;=5.65,G137&gt;=0.572,H137&lt;10.688,D137&lt;1.55,F137&gt;=1.5),4.45,IF(AND(B137&gt;=2.85,A137&lt;6.15,H137&gt;=10.688,D137&lt;1.55,F137&gt;=1.5),4.35,IF(AND(H137&gt;=16.284,B137&lt;3.5,F137&gt;=2.5,D137&gt;=1.55,F137&gt;=1.5),6.6,IF(AND(G137&gt;=0.241,G137&lt;0.338,H137&gt;=5.523,D137&gt;=0.15,D137&lt;0.35,F137&lt;1.5),1.25,IF(AND(A137&lt;5.05,G137&gt;=0.338,H137&gt;=5.523,D137&gt;=0.15,D137&lt;0.35,F137&lt;1.5),1.35,IF(AND(B137&lt;2.7,A137&lt;5.65,G137&gt;=0.572,H137&lt;10.688,D137&lt;1.55,F137&gt;=1.5),4,IF(AND(B137&gt;=2.7,A137&lt;5.65,G137&gt;=0.572,H137&lt;10.688,D137&lt;1.55,F137&gt;=1.5),3.6,IF(AND(B137&lt;2.45,B137&lt;2.85,A137&lt;6.15,H137&gt;=10.688,D137&lt;1.55,F137&gt;=1.5),3.7,IF(AND(A137&lt;6.25,B137&lt;2.85,A137&gt;=6.15,H137&gt;=10.688,D137&lt;1.55,F137&gt;=1.5),4.5,IF(AND(A137&gt;=6.25,B137&lt;2.85,A137&gt;=6.15,H137&gt;=10.688,D137&lt;1.55,F137&gt;=1.5),4.86,IF(AND(D137&gt;=1.45,B137&gt;=2.85,A137&gt;=6.15,H137&gt;=10.688,D137&lt;1.55,F137&gt;=1.5),4.8,IF(AND(H137&lt;8.202,H137&lt;16.284,B137&lt;3.5,F137&gt;=2.5,D137&gt;=1.55,F137&gt;=1.5),5.7,IF(AND(A137&gt;=5.1,G137&lt;0.241,G137&lt;0.338,H137&gt;=5.523,D137&gt;=0.15,D137&lt;0.35,F137&lt;1.5),1.5,IF(AND(B137&gt;=3.75,A137&gt;=5.05,G137&gt;=0.338,H137&gt;=5.523,D137&gt;=0.15,D137&lt;0.35,F137&lt;1.5),1.6,IF(AND(A137&lt;5.7,B137&gt;=2.45,B137&lt;2.85,A137&lt;6.15,H137&gt;=10.688,D137&lt;1.55,F137&gt;=1.5),3.9,IF(AND(A137&gt;=5.7,B137&gt;=2.45,B137&lt;2.85,A137&lt;6.15,H137&gt;=10.688,D137&lt;1.55,F137&gt;=1.5),4.02,IF(AND(H137&lt;13.654,D137&lt;1.45,B137&gt;=2.85,A137&gt;=6.15,H137&gt;=10.688,D137&lt;1.55,F137&gt;=1.5),4.333,IF(AND(H137&gt;=13.654,D137&lt;1.45,B137&gt;=2.85,A137&gt;=6.15,H137&gt;=10.688,D137&lt;1.55,F137&gt;=1.5),4.54,IF(AND(A137&lt;6.15,H137&gt;=8.202,H137&lt;16.284,B137&lt;3.5,F137&gt;=2.5,D137&gt;=1.55,F137&gt;=1.5),5,IF(AND(H137&lt;13.924,A137&lt;5.1,G137&lt;0.241,G137&lt;0.338,H137&gt;=5.523,D137&gt;=0.15,D137&lt;0.35,F137&lt;1.5),1.4,IF(AND(H137&gt;=13.924,A137&lt;5.1,G137&lt;0.241,G137&lt;0.338,H137&gt;=5.523,D137&gt;=0.15,D137&lt;0.35,F137&lt;1.5),1.5,IF(AND(D137&lt;0.25,B137&lt;3.75,A137&gt;=5.05,G137&gt;=0.338,H137&gt;=5.523,D137&gt;=0.15,D137&lt;0.35,F137&lt;1.5),1.5,IF(AND(D137&gt;=0.25,B137&lt;3.75,A137&gt;=5.05,G137&gt;=0.338,H137&gt;=5.523,D137&gt;=0.15,D137&lt;0.35,F137&lt;1.5),1.4,IF(AND(H137&lt;8.884,B137&gt;=3.05,A137&gt;=6.15,H137&gt;=8.202,H137&lt;16.284,B137&lt;3.5,F137&gt;=2.5,D137&gt;=1.55,F137&gt;=1.5),5.1,IF(AND(A137&lt;6.45,G137&lt;0.368,B137&lt;3.05,A137&gt;=6.15,H137&gt;=8.202,H137&lt;16.284,B137&lt;3.5,F137&gt;=2.5,D137&gt;=1.55,F137&gt;=1.5),5.525,IF(AND(A137&gt;=6.45,G137&lt;0.368,B137&lt;3.05,A137&gt;=6.15,H137&gt;=8.202,H137&lt;16.284,B137&lt;3.5,F137&gt;=2.5,D137&gt;=1.55,F137&gt;=1.5),5.35,IF(AND(D137&lt;2.25,G137&gt;=0.368,B137&lt;3.05,A137&gt;=6.15,H137&gt;=8.202,H137&lt;16.284,B137&lt;3.5,F137&gt;=2.5,D137&gt;=1.55,F137&gt;=1.5),5.8,IF(AND(D137&gt;=2.25,G137&gt;=0.368,B137&lt;3.05,A137&gt;=6.15,H137&gt;=8.202,H137&lt;16.284,B137&lt;3.5,F137&gt;=2.5,D137&gt;=1.55,F137&gt;=1.5),5.2,IF(AND(H137&lt;10.257,H137&gt;=8.884,B137&gt;=3.05,A137&gt;=6.15,H137&gt;=8.202,H137&lt;16.284,B137&lt;3.5,F137&gt;=2.5,D137&gt;=1.55,F137&gt;=1.5),5.9,IF(AND(H137&gt;=10.257,H137&gt;=8.884,B137&gt;=3.05,A137&gt;=6.15,H137&gt;=8.202,H137&lt;16.284,B137&lt;3.5,F137&gt;=2.5,D137&gt;=1.55,F137&gt;=1.5),5.48,"shouldnthappen")))))))))))))))))))))))))))))))))))))</f>
        <v>4.02</v>
      </c>
      <c r="AC137" s="1" t="n">
        <f aca="false">IF(AND(H137&lt;5.748,A137&lt;5.05,D137&lt;0.8),1,IF(AND(B137&lt;3.35,A137&gt;=5.05,D137&lt;0.8),1.7,IF(AND(A137&lt;5.85,G137&lt;0.154,D137&gt;=0.8),4.5,IF(AND(D137&gt;=0.45,H137&gt;=5.748,A137&lt;5.05,D137&lt;0.8),1.6,IF(AND(G137&gt;=0.934,B137&gt;=3.35,A137&gt;=5.05,D137&lt;0.8),1.7,IF(AND(D137&lt;2.1,A137&gt;=5.85,G137&lt;0.154,D137&gt;=0.8),6.15,IF(AND(D137&gt;=2.1,A137&gt;=5.85,G137&lt;0.154,D137&gt;=0.8),5.5,IF(AND(A137&lt;6.1,D137&gt;=1.55,G137&gt;=0.154,D137&gt;=0.8),5,IF(AND(H137&gt;=14.379,G137&lt;0.934,B137&gt;=3.35,A137&gt;=5.05,D137&lt;0.8),1.58,IF(AND(G137&lt;0.379,A137&gt;=6.1,D137&gt;=1.55,G137&gt;=0.154,D137&gt;=0.8),5.42,IF(AND(H137&lt;13.924,G137&lt;0.227,D137&lt;0.45,H137&gt;=5.748,A137&lt;5.05,D137&lt;0.8),1.4,IF(AND(H137&gt;=13.924,G137&lt;0.227,D137&lt;0.45,H137&gt;=5.748,A137&lt;5.05,D137&lt;0.8),1.5,IF(AND(B137&lt;3.1,G137&gt;=0.227,D137&lt;0.45,H137&gt;=5.748,A137&lt;5.05,D137&lt;0.8),1.1,IF(AND(G137&lt;0.13,H137&lt;14.379,G137&lt;0.934,B137&gt;=3.35,A137&gt;=5.05,D137&lt;0.8),1.4,IF(AND(D137&lt;1.05,A137&lt;5.65,D137&lt;1.35,D137&lt;1.55,G137&gt;=0.154,D137&gt;=0.8),3.7,IF(AND(D137&lt;1.25,A137&gt;=5.65,D137&lt;1.35,D137&lt;1.55,G137&gt;=0.154,D137&gt;=0.8),4.06,IF(AND(D137&gt;=1.25,A137&gt;=5.65,D137&lt;1.35,D137&lt;1.55,G137&gt;=0.154,D137&gt;=0.8),4.425,IF(AND(H137&lt;13.654,D137&lt;1.45,D137&gt;=1.35,D137&lt;1.55,G137&gt;=0.154,D137&gt;=0.8),4.275,IF(AND(G137&lt;0.259,D137&gt;=1.45,D137&gt;=1.35,D137&lt;1.55,G137&gt;=0.154,D137&gt;=0.8),5.1,IF(AND(B137&lt;2.95,G137&gt;=0.379,A137&gt;=6.1,D137&gt;=1.55,G137&gt;=0.154,D137&gt;=0.8),6.3,IF(AND(B137&lt;3.25,B137&gt;=3.1,G137&gt;=0.227,D137&lt;0.45,H137&gt;=5.748,A137&lt;5.05,D137&lt;0.8),1.3,IF(AND(B137&gt;=3.25,B137&gt;=3.1,G137&gt;=0.227,D137&lt;0.45,H137&gt;=5.748,A137&lt;5.05,D137&lt;0.8),1.4,IF(AND(H137&gt;=13.372,G137&gt;=0.13,H137&lt;14.379,G137&lt;0.934,B137&gt;=3.35,A137&gt;=5.05,D137&lt;0.8),1.4,IF(AND(H137&lt;6.69,D137&gt;=1.05,A137&lt;5.65,D137&lt;1.35,D137&lt;1.55,G137&gt;=0.154,D137&gt;=0.8),4.033,IF(AND(H137&gt;=6.69,D137&gt;=1.05,A137&lt;5.65,D137&lt;1.35,D137&lt;1.55,G137&gt;=0.154,D137&gt;=0.8),3.88,IF(AND(B137&lt;2.85,H137&gt;=13.654,D137&lt;1.45,D137&gt;=1.35,D137&lt;1.55,G137&gt;=0.154,D137&gt;=0.8),4.8,IF(AND(B137&gt;=2.85,H137&gt;=13.654,D137&lt;1.45,D137&gt;=1.35,D137&lt;1.55,G137&gt;=0.154,D137&gt;=0.8),4.7,IF(AND(H137&lt;11.681,G137&gt;=0.259,D137&gt;=1.45,D137&gt;=1.35,D137&lt;1.55,G137&gt;=0.154,D137&gt;=0.8),4.85,IF(AND(H137&gt;=11.681,G137&gt;=0.259,D137&gt;=1.45,D137&gt;=1.35,D137&lt;1.55,G137&gt;=0.154,D137&gt;=0.8),4.633,IF(AND(A137&lt;6.25,B137&gt;=2.95,G137&gt;=0.379,A137&gt;=6.1,D137&gt;=1.55,G137&gt;=0.154,D137&gt;=0.8),5.4,IF(AND(D137&lt;0.3,H137&lt;13.372,G137&gt;=0.13,H137&lt;14.379,G137&lt;0.934,B137&gt;=3.35,A137&gt;=5.05,D137&lt;0.8),1.475,IF(AND(D137&gt;=0.3,H137&lt;13.372,G137&gt;=0.13,H137&lt;14.379,G137&lt;0.934,B137&gt;=3.35,A137&gt;=5.05,D137&lt;0.8),1.5,IF(AND(B137&lt;3.15,A137&gt;=6.25,B137&gt;=2.95,G137&gt;=0.379,A137&gt;=6.1,D137&gt;=1.55,G137&gt;=0.154,D137&gt;=0.8),5.7,IF(AND(B137&gt;=3.15,A137&gt;=6.25,B137&gt;=2.95,G137&gt;=0.379,A137&gt;=6.1,D137&gt;=1.55,G137&gt;=0.154,D137&gt;=0.8),5.933,"shouldnthappen"))))))))))))))))))))))))))))))))))</f>
        <v>4.275</v>
      </c>
      <c r="AD137" s="1" t="n">
        <f aca="false">IF(AND(H137&lt;6.621,A137&lt;4.95,D137&lt;0.8),1,IF(AND(H137&lt;14.144,H137&gt;=6.621,A137&lt;4.95,D137&lt;0.8),1.4,IF(AND(H137&gt;=14.144,H137&gt;=6.621,A137&lt;4.95,D137&lt;0.8),1.3,IF(AND(G137&lt;0.13,B137&gt;=3.85,A137&gt;=4.95,D137&lt;0.8),1.3,IF(AND(G137&gt;=0.13,B137&gt;=3.85,A137&gt;=4.95,D137&lt;0.8),1.425,IF(AND(A137&gt;=6.05,B137&lt;2.75,D137&lt;1.55,D137&gt;=0.8),4.9,IF(AND(A137&gt;=7.3,G137&lt;0.119,D137&gt;=1.55,D137&gt;=0.8),6.7,IF(AND(H137&lt;6.555,D137&lt;0.25,B137&lt;3.85,A137&gt;=4.95,D137&lt;0.8),1.7,IF(AND(B137&lt;3.4,D137&gt;=0.25,B137&lt;3.85,A137&gt;=4.95,D137&lt;0.8),1.7,IF(AND(B137&gt;=3.4,D137&gt;=0.25,B137&lt;3.85,A137&gt;=4.95,D137&lt;0.8),1.6,IF(AND(A137&lt;5.05,A137&lt;6.05,B137&lt;2.75,D137&lt;1.55,D137&gt;=0.8),3.3,IF(AND(B137&lt;2.85,D137&lt;1.35,B137&gt;=2.75,D137&lt;1.55,D137&gt;=0.8),4.5,IF(AND(H137&lt;12.206,D137&gt;=1.35,B137&gt;=2.75,D137&lt;1.55,D137&gt;=0.8),4.7,IF(AND(H137&gt;=12.206,D137&gt;=1.35,B137&gt;=2.75,D137&lt;1.55,D137&gt;=0.8),4.52,IF(AND(G137&lt;0.024,A137&lt;7.3,G137&lt;0.119,D137&gt;=1.55,D137&gt;=0.8),5.7,IF(AND(G137&gt;=0.024,A137&lt;7.3,G137&lt;0.119,D137&gt;=1.55,D137&gt;=0.8),5.6,IF(AND(F137&lt;2.5,G137&lt;0.417,G137&gt;=0.119,D137&gt;=1.55,D137&gt;=0.8),5.05,IF(AND(B137&lt;3.15,H137&gt;=6.555,D137&lt;0.25,B137&lt;3.85,A137&gt;=4.95,D137&lt;0.8),1.6,IF(AND(G137&lt;0.356,A137&gt;=5.05,A137&lt;6.05,B137&lt;2.75,D137&lt;1.55,D137&gt;=0.8),4.12,IF(AND(A137&lt;5.65,B137&gt;=2.85,D137&lt;1.35,B137&gt;=2.75,D137&lt;1.55,D137&gt;=0.8),3.6,IF(AND(B137&lt;3.15,F137&gt;=2.5,G137&lt;0.417,G137&gt;=0.119,D137&gt;=1.55,D137&gt;=0.8),5.18,IF(AND(B137&gt;=3.15,F137&gt;=2.5,G137&lt;0.417,G137&gt;=0.119,D137&gt;=1.55,D137&gt;=0.8),5.3,IF(AND(D137&lt;1.7,A137&lt;6.95,G137&gt;=0.417,G137&gt;=0.119,D137&gt;=1.55,D137&gt;=0.8),4.7,IF(AND(A137&lt;7.25,A137&gt;=6.95,G137&gt;=0.417,G137&gt;=0.119,D137&gt;=1.55,D137&gt;=0.8),5.8,IF(AND(A137&gt;=7.25,A137&gt;=6.95,G137&gt;=0.417,G137&gt;=0.119,D137&gt;=1.55,D137&gt;=0.8),6.333,IF(AND(H137&lt;8.594,B137&gt;=3.15,H137&gt;=6.555,D137&lt;0.25,B137&lt;3.85,A137&gt;=4.95,D137&lt;0.8),1.4,IF(AND(H137&gt;=8.594,B137&gt;=3.15,H137&gt;=6.555,D137&lt;0.25,B137&lt;3.85,A137&gt;=4.95,D137&lt;0.8),1.5,IF(AND(H137&gt;=11.218,G137&gt;=0.356,A137&gt;=5.05,A137&lt;6.05,B137&lt;2.75,D137&lt;1.55,D137&gt;=0.8),3.925,IF(AND(A137&gt;=6.5,A137&gt;=5.65,B137&gt;=2.85,D137&lt;1.35,B137&gt;=2.75,D137&lt;1.55,D137&gt;=0.8),4.6,IF(AND(H137&lt;8.602,H137&lt;11.218,G137&gt;=0.356,A137&gt;=5.05,A137&lt;6.05,B137&lt;2.75,D137&lt;1.55,D137&gt;=0.8),3.95,IF(AND(H137&gt;=8.602,H137&lt;11.218,G137&gt;=0.356,A137&gt;=5.05,A137&lt;6.05,B137&lt;2.75,D137&lt;1.55,D137&gt;=0.8),3.75,IF(AND(H137&lt;10.129,A137&lt;6.5,A137&gt;=5.65,B137&gt;=2.85,D137&lt;1.35,B137&gt;=2.75,D137&lt;1.55,D137&gt;=0.8),4.2,IF(AND(H137&gt;=10.129,A137&lt;6.5,A137&gt;=5.65,B137&gt;=2.85,D137&lt;1.35,B137&gt;=2.75,D137&lt;1.55,D137&gt;=0.8),4.267,IF(AND(D137&lt;2.2,B137&lt;3.05,D137&gt;=1.7,A137&lt;6.95,G137&gt;=0.417,G137&gt;=0.119,D137&gt;=1.55,D137&gt;=0.8),5.3,IF(AND(D137&gt;=2.2,B137&lt;3.05,D137&gt;=1.7,A137&lt;6.95,G137&gt;=0.417,G137&gt;=0.119,D137&gt;=1.55,D137&gt;=0.8),5.133,IF(AND(D137&lt;2.45,B137&gt;=3.05,D137&gt;=1.7,A137&lt;6.95,G137&gt;=0.417,G137&gt;=0.119,D137&gt;=1.55,D137&gt;=0.8),5.6,IF(AND(D137&gt;=2.45,B137&gt;=3.05,D137&gt;=1.7,A137&lt;6.95,G137&gt;=0.417,G137&gt;=0.119,D137&gt;=1.55,D137&gt;=0.8),6,"shouldnthappen")))))))))))))))))))))))))))))))))))))</f>
        <v>4.9</v>
      </c>
      <c r="AE137" s="1" t="n">
        <f aca="false">IF(AND(G137&lt;0.123,D137&gt;=0.25,D137&lt;0.75),1.3,IF(AND(H137&gt;=16.774,D137&gt;=1.75,D137&gt;=0.75),6.4,IF(AND(B137&lt;3.4,A137&lt;4.8,D137&lt;0.25,D137&lt;0.75),1.22,IF(AND(B137&gt;=3.4,A137&lt;4.8,D137&lt;0.25,D137&lt;0.75),1,IF(AND(A137&gt;=5.45,A137&gt;=4.8,D137&lt;0.25,D137&lt;0.75),1.367,IF(AND(H137&gt;=10.688,D137&lt;1.35,D137&lt;1.75,D137&gt;=0.75),4.2,IF(AND(A137&lt;5.3,D137&gt;=1.35,D137&lt;1.75,D137&gt;=0.75),4.05,IF(AND(G137&gt;=0.857,H137&lt;16.774,D137&gt;=1.75,D137&gt;=0.75),5.02,IF(AND(H137&lt;6.089,A137&lt;5.45,A137&gt;=4.8,D137&lt;0.25,D137&lt;0.75),1.7,IF(AND(G137&lt;0.184,D137&lt;0.35,G137&gt;=0.123,D137&gt;=0.25,D137&lt;0.75),1.7,IF(AND(G137&gt;=0.184,D137&lt;0.35,G137&gt;=0.123,D137&gt;=0.25,D137&lt;0.75),1.48,IF(AND(A137&lt;5.25,D137&gt;=0.35,G137&gt;=0.123,D137&gt;=0.25,D137&lt;0.75),1.75,IF(AND(A137&gt;=5.25,D137&gt;=0.35,G137&gt;=0.123,D137&gt;=0.25,D137&lt;0.75),1.5,IF(AND(A137&lt;5.3,H137&lt;10.688,D137&lt;1.35,D137&lt;1.75,D137&gt;=0.75),3.15,IF(AND(H137&lt;9.474,A137&gt;=5.3,D137&gt;=1.35,D137&lt;1.75,D137&gt;=0.75),4.95,IF(AND(G137&gt;=0.779,G137&lt;0.857,H137&lt;16.774,D137&gt;=1.75,D137&gt;=0.75),6,IF(AND(G137&lt;0.05,H137&gt;=6.089,A137&lt;5.45,A137&gt;=4.8,D137&lt;0.25,D137&lt;0.75),1.4,IF(AND(H137&lt;6.69,A137&gt;=5.3,H137&lt;10.688,D137&lt;1.35,D137&lt;1.75,D137&gt;=0.75),4.033,IF(AND(H137&gt;=6.69,A137&gt;=5.3,H137&lt;10.688,D137&lt;1.35,D137&lt;1.75,D137&gt;=0.75),3.733,IF(AND(B137&lt;2.5,H137&gt;=9.474,A137&gt;=5.3,D137&gt;=1.35,D137&lt;1.75,D137&gt;=0.75),4.5,IF(AND(D137&gt;=2.45,G137&lt;0.779,G137&lt;0.857,H137&lt;16.774,D137&gt;=1.75,D137&gt;=0.75),6,IF(AND(B137&gt;=3.75,G137&gt;=0.05,H137&gt;=6.089,A137&lt;5.45,A137&gt;=4.8,D137&lt;0.25,D137&lt;0.75),1.6,IF(AND(H137&lt;13.695,B137&gt;=2.5,H137&gt;=9.474,A137&gt;=5.3,D137&gt;=1.35,D137&lt;1.75,D137&gt;=0.75),4.567,IF(AND(G137&gt;=0.654,D137&lt;2.45,G137&lt;0.779,G137&lt;0.857,H137&lt;16.774,D137&gt;=1.75,D137&gt;=0.75),4.9,IF(AND(G137&gt;=0.73,B137&lt;3.75,G137&gt;=0.05,H137&gt;=6.089,A137&lt;5.45,A137&gt;=4.8,D137&lt;0.25,D137&lt;0.75),1.4,IF(AND(A137&lt;6.65,H137&gt;=13.695,B137&gt;=2.5,H137&gt;=9.474,A137&gt;=5.3,D137&gt;=1.35,D137&lt;1.75,D137&gt;=0.75),4.4,IF(AND(A137&gt;=6.65,H137&gt;=13.695,B137&gt;=2.5,H137&gt;=9.474,A137&gt;=5.3,D137&gt;=1.35,D137&lt;1.75,D137&gt;=0.75),4.84,IF(AND(B137&lt;2.75,G137&lt;0.654,D137&lt;2.45,G137&lt;0.779,G137&lt;0.857,H137&lt;16.774,D137&gt;=1.75,D137&gt;=0.75),5.2,IF(AND(H137&lt;9.524,G137&lt;0.73,B137&lt;3.75,G137&gt;=0.05,H137&gt;=6.089,A137&lt;5.45,A137&gt;=4.8,D137&lt;0.25,D137&lt;0.75),1.5,IF(AND(H137&gt;=9.524,G137&lt;0.73,B137&lt;3.75,G137&gt;=0.05,H137&gt;=6.089,A137&lt;5.45,A137&gt;=4.8,D137&lt;0.25,D137&lt;0.75),1.4,IF(AND(H137&gt;=13.644,B137&gt;=2.75,G137&lt;0.654,D137&lt;2.45,G137&lt;0.779,G137&lt;0.857,H137&lt;16.774,D137&gt;=1.75,D137&gt;=0.75),6.033,IF(AND(A137&gt;=6.85,H137&lt;13.644,B137&gt;=2.75,G137&lt;0.654,D137&lt;2.45,G137&lt;0.779,G137&lt;0.857,H137&lt;16.774,D137&gt;=1.75,D137&gt;=0.75),5.1,IF(AND(A137&gt;=6.75,A137&lt;6.85,H137&lt;13.644,B137&gt;=2.75,G137&lt;0.654,D137&lt;2.45,G137&lt;0.779,G137&lt;0.857,H137&lt;16.774,D137&gt;=1.75,D137&gt;=0.75),5.9,IF(AND(D137&gt;=2.35,A137&lt;6.75,A137&lt;6.85,H137&lt;13.644,B137&gt;=2.75,G137&lt;0.654,D137&lt;2.45,G137&lt;0.779,G137&lt;0.857,H137&lt;16.774,D137&gt;=1.75,D137&gt;=0.75),5.6,IF(AND(H137&lt;11.146,D137&lt;2.35,A137&lt;6.75,A137&lt;6.85,H137&lt;13.644,B137&gt;=2.75,G137&lt;0.654,D137&lt;2.45,G137&lt;0.779,G137&lt;0.857,H137&lt;16.774,D137&gt;=1.75,D137&gt;=0.75),5.4,IF(AND(H137&gt;=11.146,D137&lt;2.35,A137&lt;6.75,A137&lt;6.85,H137&lt;13.644,B137&gt;=2.75,G137&lt;0.654,D137&lt;2.45,G137&lt;0.779,G137&lt;0.857,H137&lt;16.774,D137&gt;=1.75,D137&gt;=0.75),5.6,"shouldnthappen"))))))))))))))))))))))))))))))))))))</f>
        <v>4.567</v>
      </c>
      <c r="AF137" s="1" t="n">
        <f aca="false">IF(AND(A137&lt;4.5,D137&lt;0.8),1.233,IF(AND(B137&lt;3.05,A137&gt;=4.5,D137&lt;0.8),1.4,IF(AND(D137&gt;=0.45,B137&gt;=3.05,A137&gt;=4.5,D137&lt;0.8),1.667,IF(AND(D137&lt;1.05,D137&lt;1.35,A137&lt;6.25,D137&gt;=0.8),3.633,IF(AND(H137&lt;13.935,A137&gt;=7.05,A137&gt;=6.25,D137&gt;=0.8),6,IF(AND(G137&gt;=0.948,D137&lt;0.45,B137&gt;=3.05,A137&gt;=4.5,D137&lt;0.8),1.7,IF(AND(G137&lt;0.652,D137&gt;=1.05,D137&lt;1.35,A137&lt;6.25,D137&gt;=0.8),4.16,IF(AND(D137&gt;=2.15,D137&gt;=1.75,D137&gt;=1.35,A137&lt;6.25,D137&gt;=0.8),5.4,IF(AND(G137&gt;=0.912,F137&lt;2.5,A137&lt;7.05,A137&gt;=6.25,D137&gt;=0.8),4.4,IF(AND(B137&gt;=3.25,F137&gt;=2.5,A137&lt;7.05,A137&gt;=6.25,D137&gt;=0.8),5.85,IF(AND(H137&lt;17.32,H137&gt;=13.935,A137&gt;=7.05,A137&gt;=6.25,D137&gt;=0.8),6.65,IF(AND(H137&gt;=17.32,H137&gt;=13.935,A137&gt;=7.05,A137&gt;=6.25,D137&gt;=0.8),6.4,IF(AND(H137&gt;=13.547,G137&lt;0.948,D137&lt;0.45,B137&gt;=3.05,A137&gt;=4.5,D137&lt;0.8),1.38,IF(AND(B137&gt;=2.75,G137&gt;=0.652,D137&gt;=1.05,D137&lt;1.35,A137&lt;6.25,D137&gt;=0.8),3.6,IF(AND(H137&lt;9.417,G137&lt;0.404,D137&lt;1.75,D137&gt;=1.35,A137&lt;6.25,D137&gt;=0.8),4.2,IF(AND(H137&gt;=9.417,G137&lt;0.404,D137&lt;1.75,D137&gt;=1.35,A137&lt;6.25,D137&gt;=0.8),4.5,IF(AND(G137&lt;0.464,G137&gt;=0.404,D137&lt;1.75,D137&gt;=1.35,A137&lt;6.25,D137&gt;=0.8),4.5,IF(AND(G137&gt;=0.464,G137&gt;=0.404,D137&lt;1.75,D137&gt;=1.35,A137&lt;6.25,D137&gt;=0.8),4.625,IF(AND(D137&lt;1.85,D137&lt;2.15,D137&gt;=1.75,D137&gt;=1.35,A137&lt;6.25,D137&gt;=0.8),4.9,IF(AND(D137&gt;=1.85,D137&lt;2.15,D137&gt;=1.75,D137&gt;=1.35,A137&lt;6.25,D137&gt;=0.8),5.05,IF(AND(G137&lt;0.332,G137&lt;0.912,F137&lt;2.5,A137&lt;7.05,A137&gt;=6.25,D137&gt;=0.8),4.467,IF(AND(G137&gt;=0.332,G137&lt;0.912,F137&lt;2.5,A137&lt;7.05,A137&gt;=6.25,D137&gt;=0.8),4.767,IF(AND(D137&lt;0.15,H137&lt;13.547,G137&lt;0.948,D137&lt;0.45,B137&gt;=3.05,A137&gt;=4.5,D137&lt;0.8),1.5,IF(AND(D137&lt;1.15,B137&lt;2.75,G137&gt;=0.652,D137&gt;=1.05,D137&lt;1.35,A137&lt;6.25,D137&gt;=0.8),3.9,IF(AND(D137&gt;=1.15,B137&lt;2.75,G137&gt;=0.652,D137&gt;=1.05,D137&lt;1.35,A137&lt;6.25,D137&gt;=0.8),4,IF(AND(D137&gt;=2.25,B137&lt;3.15,B137&lt;3.25,F137&gt;=2.5,A137&lt;7.05,A137&gt;=6.25,D137&gt;=0.8),5.14,IF(AND(G137&lt;0.621,B137&gt;=3.15,B137&lt;3.25,F137&gt;=2.5,A137&lt;7.05,A137&gt;=6.25,D137&gt;=0.8),5.75,IF(AND(G137&gt;=0.621,B137&gt;=3.15,B137&lt;3.25,F137&gt;=2.5,A137&lt;7.05,A137&gt;=6.25,D137&gt;=0.8),5.1,IF(AND(G137&gt;=0.862,D137&gt;=0.15,H137&lt;13.547,G137&lt;0.948,D137&lt;0.45,B137&gt;=3.05,A137&gt;=4.5,D137&lt;0.8),1.5,IF(AND(A137&lt;6.35,D137&lt;2.25,B137&lt;3.15,B137&lt;3.25,F137&gt;=2.5,A137&lt;7.05,A137&gt;=6.25,D137&gt;=0.8),5.267,IF(AND(A137&gt;=6.35,D137&lt;2.25,B137&lt;3.15,B137&lt;3.25,F137&gt;=2.5,A137&lt;7.05,A137&gt;=6.25,D137&gt;=0.8),5.42,IF(AND(A137&lt;5.1,G137&lt;0.862,D137&gt;=0.15,H137&lt;13.547,G137&lt;0.948,D137&lt;0.45,B137&gt;=3.05,A137&gt;=4.5,D137&lt;0.8),1.35,IF(AND(B137&lt;3.95,A137&gt;=5.1,G137&lt;0.862,D137&gt;=0.15,H137&lt;13.547,G137&lt;0.948,D137&lt;0.45,B137&gt;=3.05,A137&gt;=4.5,D137&lt;0.8),1.5,IF(AND(B137&gt;=3.95,A137&gt;=5.1,G137&lt;0.862,D137&gt;=0.15,H137&lt;13.547,G137&lt;0.948,D137&lt;0.45,B137&gt;=3.05,A137&gt;=4.5,D137&lt;0.8),1.467,"shouldnthappen"))))))))))))))))))))))))))))))))))</f>
        <v>4.625</v>
      </c>
      <c r="AG137" s="1" t="n">
        <f aca="false">IF(AND(H137&lt;5.748,A137&lt;4.85,D137&lt;0.75),1,IF(AND(B137&gt;=3.5,D137&gt;=1.75,D137&gt;=0.75),6.2,IF(AND(A137&gt;=4.65,H137&gt;=5.748,A137&lt;4.85,D137&lt;0.75),1.333,IF(AND(H137&lt;6.417,B137&lt;3.45,A137&gt;=4.85,D137&lt;0.75),1.7,IF(AND(A137&lt;5.05,B137&gt;=3.45,A137&gt;=4.85,D137&lt;0.75),1.4,IF(AND(A137&gt;=5.05,B137&gt;=3.45,A137&gt;=4.85,D137&lt;0.75),1.5,IF(AND(F137&gt;=2.5,H137&lt;13.641,D137&lt;1.75,D137&gt;=0.75),4.667,IF(AND(G137&lt;0.187,H137&gt;=13.641,D137&lt;1.75,D137&gt;=0.75),5,IF(AND(A137&gt;=7.1,B137&lt;3.5,D137&gt;=1.75,D137&gt;=0.75),6.575,IF(AND(G137&lt;0.161,A137&lt;4.65,H137&gt;=5.748,A137&lt;4.85,D137&lt;0.75),1.5,IF(AND(H137&lt;8.399,H137&gt;=6.417,B137&lt;3.45,A137&gt;=4.85,D137&lt;0.75),1.5,IF(AND(H137&gt;=8.399,H137&gt;=6.417,B137&lt;3.45,A137&gt;=4.85,D137&lt;0.75),1.625,IF(AND(G137&lt;0.086,F137&lt;2.5,H137&lt;13.641,D137&lt;1.75,D137&gt;=0.75),4.7,IF(AND(D137&lt;1.35,G137&gt;=0.187,H137&gt;=13.641,D137&lt;1.75,D137&gt;=0.75),4.2,IF(AND(G137&lt;0.422,G137&gt;=0.161,A137&lt;4.65,H137&gt;=5.748,A137&lt;4.85,D137&lt;0.75),1.4,IF(AND(G137&gt;=0.422,G137&gt;=0.161,A137&lt;4.65,H137&gt;=5.748,A137&lt;4.85,D137&lt;0.75),1.3,IF(AND(B137&lt;2.5,D137&gt;=1.35,G137&gt;=0.187,H137&gt;=13.641,D137&lt;1.75,D137&gt;=0.75),4.5,IF(AND(B137&lt;2.75,A137&lt;6,A137&lt;7.1,B137&lt;3.5,D137&gt;=1.75,D137&gt;=0.75),5.1,IF(AND(B137&gt;=2.75,A137&lt;6,A137&lt;7.1,B137&lt;3.5,D137&gt;=1.75,D137&gt;=0.75),5.02,IF(AND(A137&lt;5.15,A137&lt;5.9,G137&gt;=0.086,F137&lt;2.5,H137&lt;13.641,D137&lt;1.75,D137&gt;=0.75),3,IF(AND(G137&lt;0.644,A137&gt;=5.9,G137&gt;=0.086,F137&lt;2.5,H137&lt;13.641,D137&lt;1.75,D137&gt;=0.75),4.65,IF(AND(G137&gt;=0.644,A137&gt;=5.9,G137&gt;=0.086,F137&lt;2.5,H137&lt;13.641,D137&lt;1.75,D137&gt;=0.75),4.24,IF(AND(D137&lt;1.45,B137&gt;=2.5,D137&gt;=1.35,G137&gt;=0.187,H137&gt;=13.641,D137&lt;1.75,D137&gt;=0.75),4.68,IF(AND(D137&gt;=1.45,B137&gt;=2.5,D137&gt;=1.35,G137&gt;=0.187,H137&gt;=13.641,D137&lt;1.75,D137&gt;=0.75),4.833,IF(AND(H137&lt;13.18,D137&lt;2.05,A137&gt;=6,A137&lt;7.1,B137&lt;3.5,D137&gt;=1.75,D137&gt;=0.75),5.44,IF(AND(H137&gt;=13.18,D137&lt;2.05,A137&gt;=6,A137&lt;7.1,B137&lt;3.5,D137&gt;=1.75,D137&gt;=0.75),5.1,IF(AND(H137&lt;8.759,D137&gt;=2.05,A137&gt;=6,A137&lt;7.1,B137&lt;3.5,D137&gt;=1.75,D137&gt;=0.75),5.4,IF(AND(A137&gt;=5.75,A137&gt;=5.15,A137&lt;5.9,G137&gt;=0.086,F137&lt;2.5,H137&lt;13.641,D137&lt;1.75,D137&gt;=0.75),3.967,IF(AND(H137&lt;10.159,H137&gt;=8.759,D137&gt;=2.05,A137&gt;=6,A137&lt;7.1,B137&lt;3.5,D137&gt;=1.75,D137&gt;=0.75),5.925,IF(AND(D137&lt;1.2,A137&lt;5.75,A137&gt;=5.15,A137&lt;5.9,G137&gt;=0.086,F137&lt;2.5,H137&lt;13.641,D137&lt;1.75,D137&gt;=0.75),3.667,IF(AND(D137&lt;2.25,H137&gt;=10.159,H137&gt;=8.759,D137&gt;=2.05,A137&gt;=6,A137&lt;7.1,B137&lt;3.5,D137&gt;=1.75,D137&gt;=0.75),5.66,IF(AND(D137&gt;=2.25,H137&gt;=10.159,H137&gt;=8.759,D137&gt;=2.05,A137&gt;=6,A137&lt;7.1,B137&lt;3.5,D137&gt;=1.75,D137&gt;=0.75),5.34,IF(AND(D137&lt;1.35,D137&gt;=1.2,A137&lt;5.75,A137&gt;=5.15,A137&lt;5.9,G137&gt;=0.086,F137&lt;2.5,H137&lt;13.641,D137&lt;1.75,D137&gt;=0.75),4.025,IF(AND(D137&gt;=1.35,D137&gt;=1.2,A137&lt;5.75,A137&gt;=5.15,A137&lt;5.9,G137&gt;=0.086,F137&lt;2.5,H137&lt;13.641,D137&lt;1.75,D137&gt;=0.75),3.9,"shouldnthappen"))))))))))))))))))))))))))))))))))</f>
        <v>4.667</v>
      </c>
      <c r="AH137" s="1" t="n">
        <f aca="false">IF(AND(F137&lt;1.5,H137&lt;6.799,A137&lt;5.45),1.7,IF(AND(F137&gt;=1.5,H137&lt;6.799,A137&lt;5.45),4.1,IF(AND(D137&gt;=0.8,H137&gt;=6.799,A137&lt;5.45),3.9,IF(AND(H137&lt;7.564,F137&lt;2.5,A137&gt;=5.45),3.925,IF(AND(H137&gt;=16.284,F137&gt;=2.5,A137&gt;=5.45),6.5,IF(AND(A137&lt;4.35,D137&lt;0.8,H137&gt;=6.799,A137&lt;5.45),1.1,IF(AND(B137&lt;2.8,D137&lt;1.35,H137&gt;=7.564,F137&lt;2.5,A137&gt;=5.45),4.1,IF(AND(B137&gt;=2.8,D137&lt;1.35,H137&gt;=7.564,F137&lt;2.5,A137&gt;=5.45),4.267,IF(AND(B137&lt;2.75,D137&gt;=1.35,H137&gt;=7.564,F137&lt;2.5,A137&gt;=5.45),5,IF(AND(G137&gt;=0.078,G137&lt;0.26,H137&lt;16.284,F137&gt;=2.5,A137&gt;=5.45),6.06,IF(AND(G137&gt;=0.805,G137&gt;=0.26,H137&lt;16.284,F137&gt;=2.5,A137&gt;=5.45),5.02,IF(AND(H137&gt;=10.109,B137&gt;=3.45,A137&gt;=4.35,D137&lt;0.8,H137&gt;=6.799,A137&lt;5.45),1.55,IF(AND(D137&lt;2.25,G137&lt;0.078,G137&lt;0.26,H137&lt;16.284,F137&gt;=2.5,A137&gt;=5.45),5.6,IF(AND(D137&gt;=2.25,G137&lt;0.078,G137&lt;0.26,H137&lt;16.284,F137&gt;=2.5,A137&gt;=5.45),5.7,IF(AND(A137&lt;6.15,G137&lt;0.805,G137&gt;=0.26,H137&lt;16.284,F137&gt;=2.5,A137&gt;=5.45),4.967,IF(AND(A137&lt;4.65,H137&lt;12.227,B137&lt;3.45,A137&gt;=4.35,D137&lt;0.8,H137&gt;=6.799,A137&lt;5.45),1.333,IF(AND(A137&lt;4.85,H137&gt;=12.227,B137&lt;3.45,A137&gt;=4.35,D137&lt;0.8,H137&gt;=6.799,A137&lt;5.45),1.42,IF(AND(A137&gt;=4.85,H137&gt;=12.227,B137&lt;3.45,A137&gt;=4.35,D137&lt;0.8,H137&gt;=6.799,A137&lt;5.45),1.533,IF(AND(A137&lt;5.05,H137&lt;10.109,B137&gt;=3.45,A137&gt;=4.35,D137&lt;0.8,H137&gt;=6.799,A137&lt;5.45),1.4,IF(AND(A137&gt;=5.05,H137&lt;10.109,B137&gt;=3.45,A137&gt;=4.35,D137&lt;0.8,H137&gt;=6.799,A137&lt;5.45),1.5,IF(AND(G137&lt;0.14,H137&lt;13.531,B137&gt;=2.75,D137&gt;=1.35,H137&gt;=7.564,F137&lt;2.5,A137&gt;=5.45),4.7,IF(AND(G137&lt;0.187,H137&gt;=13.531,B137&gt;=2.75,D137&gt;=1.35,H137&gt;=7.564,F137&lt;2.5,A137&gt;=5.45),5,IF(AND(G137&gt;=0.187,H137&gt;=13.531,B137&gt;=2.75,D137&gt;=1.35,H137&gt;=7.564,F137&lt;2.5,A137&gt;=5.45),4.66,IF(AND(A137&lt;6.35,A137&gt;=6.15,G137&lt;0.805,G137&gt;=0.26,H137&lt;16.284,F137&gt;=2.5,A137&gt;=5.45),6,IF(AND(D137&lt;0.15,A137&gt;=4.65,H137&lt;12.227,B137&lt;3.45,A137&gt;=4.35,D137&lt;0.8,H137&gt;=6.799,A137&lt;5.45),1.5,IF(AND(H137&lt;10.723,G137&gt;=0.14,H137&lt;13.531,B137&gt;=2.75,D137&gt;=1.35,H137&gt;=7.564,F137&lt;2.5,A137&gt;=5.45),4.6,IF(AND(H137&gt;=10.723,G137&gt;=0.14,H137&lt;13.531,B137&gt;=2.75,D137&gt;=1.35,H137&gt;=7.564,F137&lt;2.5,A137&gt;=5.45),4.46,IF(AND(G137&lt;0.364,A137&gt;=6.35,A137&gt;=6.15,G137&lt;0.805,G137&gt;=0.26,H137&lt;16.284,F137&gt;=2.5,A137&gt;=5.45),5.28,IF(AND(A137&lt;5.1,D137&gt;=0.15,A137&gt;=4.65,H137&lt;12.227,B137&lt;3.45,A137&gt;=4.35,D137&lt;0.8,H137&gt;=6.799,A137&lt;5.45),1.36,IF(AND(A137&gt;=5.1,D137&gt;=0.15,A137&gt;=4.65,H137&lt;12.227,B137&lt;3.45,A137&gt;=4.35,D137&lt;0.8,H137&gt;=6.799,A137&lt;5.45),1.4,IF(AND(G137&gt;=0.6,G137&gt;=0.364,A137&gt;=6.35,A137&gt;=6.15,G137&lt;0.805,G137&gt;=0.26,H137&lt;16.284,F137&gt;=2.5,A137&gt;=5.45),5.1,IF(AND(A137&gt;=6.95,G137&lt;0.6,G137&gt;=0.364,A137&gt;=6.35,A137&gt;=6.15,G137&lt;0.805,G137&gt;=0.26,H137&lt;16.284,F137&gt;=2.5,A137&gt;=5.45),5.8,IF(AND(B137&lt;3.2,A137&lt;6.95,G137&lt;0.6,G137&gt;=0.364,A137&gt;=6.35,A137&gt;=6.15,G137&lt;0.805,G137&gt;=0.26,H137&lt;16.284,F137&gt;=2.5,A137&gt;=5.45),5.6,IF(AND(B137&gt;=3.2,A137&lt;6.95,G137&lt;0.6,G137&gt;=0.364,A137&gt;=6.35,A137&gt;=6.15,G137&lt;0.805,G137&gt;=0.26,H137&lt;16.284,F137&gt;=2.5,A137&gt;=5.45),5.7,"shouldnthappen"))))))))))))))))))))))))))))))))))</f>
        <v>4.967</v>
      </c>
      <c r="AI137" s="1" t="n">
        <f aca="false">IF(AND(B137&gt;=3.55,A137&lt;5.05,F137&lt;1.5),1,IF(AND(H137&gt;=13.436,A137&gt;=5.05,F137&lt;1.5),1.633,IF(AND(A137&lt;4.35,B137&lt;3.55,A137&lt;5.05,F137&lt;1.5),1.1,IF(AND(A137&lt;5.15,H137&lt;13.436,A137&gt;=5.05,F137&lt;1.5),1.6,IF(AND(G137&lt;0.837,D137&lt;1.2,B137&lt;2.65,F137&gt;=1.5),3.7,IF(AND(G137&gt;=0.837,D137&lt;1.2,B137&lt;2.65,F137&gt;=1.5),3,IF(AND(D137&lt;1.4,D137&gt;=1.2,B137&lt;2.65,F137&gt;=1.5),4.133,IF(AND(D137&gt;=1.4,D137&gt;=1.2,B137&lt;2.65,F137&gt;=1.5),4.633,IF(AND(G137&lt;0.302,A137&gt;=4.35,B137&lt;3.55,A137&lt;5.05,F137&lt;1.5),1.34,IF(AND(D137&gt;=0.3,A137&gt;=5.15,H137&lt;13.436,A137&gt;=5.05,F137&lt;1.5),1.5,IF(AND(G137&lt;0.233,G137&lt;0.265,D137&lt;1.55,B137&gt;=2.65,F137&gt;=1.5),4.56,IF(AND(G137&gt;=0.233,G137&lt;0.265,D137&lt;1.55,B137&gt;=2.65,F137&gt;=1.5),5.1,IF(AND(G137&lt;0.395,G137&gt;=0.265,D137&lt;1.55,B137&gt;=2.65,F137&gt;=1.5),4.025,IF(AND(H137&lt;13.935,A137&gt;=7.05,D137&gt;=1.55,B137&gt;=2.65,F137&gt;=1.5),6.12,IF(AND(H137&gt;=13.935,A137&gt;=7.05,D137&gt;=1.55,B137&gt;=2.65,F137&gt;=1.5),6.64,IF(AND(G137&gt;=0.858,G137&gt;=0.302,A137&gt;=4.35,B137&lt;3.55,A137&lt;5.05,F137&lt;1.5),1.3,IF(AND(H137&lt;6.543,D137&lt;0.3,A137&gt;=5.15,H137&lt;13.436,A137&gt;=5.05,F137&lt;1.5),1.4,IF(AND(H137&gt;=6.543,D137&lt;0.3,A137&gt;=5.15,H137&lt;13.436,A137&gt;=5.05,F137&lt;1.5),1.48,IF(AND(A137&lt;6.3,G137&gt;=0.395,G137&gt;=0.265,D137&lt;1.55,B137&gt;=2.65,F137&gt;=1.5),4.14,IF(AND(A137&gt;=6.3,G137&gt;=0.395,G137&gt;=0.265,D137&lt;1.55,B137&gt;=2.65,F137&gt;=1.5),4.767,IF(AND(G137&gt;=0.669,B137&lt;3.15,A137&lt;7.05,D137&gt;=1.55,B137&gt;=2.65,F137&gt;=1.5),5,IF(AND(H137&lt;9.459,G137&lt;0.858,G137&gt;=0.302,A137&gt;=4.35,B137&lt;3.55,A137&lt;5.05,F137&lt;1.5),1.4,IF(AND(H137&gt;=9.459,G137&lt;0.858,G137&gt;=0.302,A137&gt;=4.35,B137&lt;3.55,A137&lt;5.05,F137&lt;1.5),1.6,IF(AND(G137&gt;=0.433,G137&lt;0.669,B137&lt;3.15,A137&lt;7.05,D137&gt;=1.55,B137&gt;=2.65,F137&gt;=1.5),5.68,IF(AND(G137&lt;0.481,H137&lt;10.257,B137&gt;=3.15,A137&lt;7.05,D137&gt;=1.55,B137&gt;=2.65,F137&gt;=1.5),5.7,IF(AND(G137&gt;=0.481,H137&lt;10.257,B137&gt;=3.15,A137&lt;7.05,D137&gt;=1.55,B137&gt;=2.65,F137&gt;=1.5),5.9,IF(AND(D137&lt;2.15,H137&gt;=10.257,B137&gt;=3.15,A137&lt;7.05,D137&gt;=1.55,B137&gt;=2.65,F137&gt;=1.5),5.1,IF(AND(D137&gt;=2.15,H137&gt;=10.257,B137&gt;=3.15,A137&lt;7.05,D137&gt;=1.55,B137&gt;=2.65,F137&gt;=1.5),5.42,IF(AND(G137&lt;0.098,G137&lt;0.433,G137&lt;0.669,B137&lt;3.15,A137&lt;7.05,D137&gt;=1.55,B137&gt;=2.65,F137&gt;=1.5),5.567,IF(AND(D137&lt;1.8,G137&gt;=0.098,G137&lt;0.433,G137&lt;0.669,B137&lt;3.15,A137&lt;7.05,D137&gt;=1.55,B137&gt;=2.65,F137&gt;=1.5),5.033,IF(AND(G137&gt;=0.312,D137&gt;=1.8,G137&gt;=0.098,G137&lt;0.433,G137&lt;0.669,B137&lt;3.15,A137&lt;7.05,D137&gt;=1.55,B137&gt;=2.65,F137&gt;=1.5),5.4,IF(AND(H137&lt;9.002,G137&lt;0.312,D137&gt;=1.8,G137&gt;=0.098,G137&lt;0.433,G137&lt;0.669,B137&lt;3.15,A137&lt;7.05,D137&gt;=1.55,B137&gt;=2.65,F137&gt;=1.5),5.1,IF(AND(H137&gt;=9.002,G137&lt;0.312,D137&gt;=1.8,G137&gt;=0.098,G137&lt;0.433,G137&lt;0.669,B137&lt;3.15,A137&lt;7.05,D137&gt;=1.55,B137&gt;=2.65,F137&gt;=1.5),5.26,"shouldnthappen")))))))))))))))))))))))))))))))))</f>
        <v>4.633</v>
      </c>
      <c r="AJ137" s="1" t="n">
        <f aca="false">IF(AND(A137&gt;=5.25,D137&gt;=0.35,D137&lt;0.8),1.433,IF(AND(F137&gt;=2.5,H137&lt;6.927,D137&gt;=0.8),5.1,IF(AND(H137&lt;5.85,B137&lt;3.65,D137&lt;0.35,D137&lt;0.8),1,IF(AND(A137&lt;5.55,B137&gt;=3.65,D137&lt;0.35,D137&lt;0.8),1.5,IF(AND(A137&gt;=5.55,B137&gt;=3.65,D137&lt;0.35,D137&lt;0.8),1.7,IF(AND(H137&lt;7.949,A137&lt;5.25,D137&gt;=0.35,D137&lt;0.8),1.9,IF(AND(H137&gt;=7.949,A137&lt;5.25,D137&gt;=0.35,D137&lt;0.8),1.54,IF(AND(A137&lt;5.55,F137&lt;2.5,H137&lt;6.927,D137&gt;=0.8),3.98,IF(AND(A137&gt;=5.55,F137&lt;2.5,H137&lt;6.927,D137&gt;=0.8),4.1,IF(AND(A137&gt;=7.25,D137&gt;=1.55,H137&gt;=6.927,D137&gt;=0.8),6.65,IF(AND(A137&lt;5.75,D137&lt;1.2,D137&lt;1.55,H137&gt;=6.927,D137&gt;=0.8),3.62,IF(AND(A137&gt;=5.75,D137&lt;1.2,D137&lt;1.55,H137&gt;=6.927,D137&gt;=0.8),4.1,IF(AND(G137&lt;0.175,A137&lt;4.8,H137&gt;=5.85,B137&lt;3.65,D137&lt;0.35,D137&lt;0.8),1.5,IF(AND(G137&gt;=0.175,A137&lt;4.8,H137&gt;=5.85,B137&lt;3.65,D137&lt;0.35,D137&lt;0.8),1.3,IF(AND(A137&gt;=5.05,A137&gt;=4.8,H137&gt;=5.85,B137&lt;3.65,D137&lt;0.35,D137&lt;0.8),1.5,IF(AND(G137&gt;=0.735,A137&lt;6.25,D137&gt;=1.2,D137&lt;1.55,H137&gt;=6.927,D137&gt;=0.8),4,IF(AND(H137&lt;10.464,A137&lt;6.2,A137&lt;7.25,D137&gt;=1.55,H137&gt;=6.927,D137&gt;=0.8),5.1,IF(AND(H137&gt;=10.464,A137&lt;6.2,A137&lt;7.25,D137&gt;=1.55,H137&gt;=6.927,D137&gt;=0.8),4.9,IF(AND(G137&lt;0.418,A137&lt;5.05,A137&gt;=4.8,H137&gt;=5.85,B137&lt;3.65,D137&lt;0.35,D137&lt;0.8),1.48,IF(AND(G137&gt;=0.418,A137&lt;5.05,A137&gt;=4.8,H137&gt;=5.85,B137&lt;3.65,D137&lt;0.35,D137&lt;0.8),1.3,IF(AND(B137&lt;2.75,G137&lt;0.735,A137&lt;6.25,D137&gt;=1.2,D137&lt;1.55,H137&gt;=6.927,D137&gt;=0.8),4.35,IF(AND(H137&lt;15.422,D137&lt;1.45,A137&gt;=6.25,D137&gt;=1.2,D137&lt;1.55,H137&gt;=6.927,D137&gt;=0.8),4.375,IF(AND(H137&gt;=15.422,D137&lt;1.45,A137&gt;=6.25,D137&gt;=1.2,D137&lt;1.55,H137&gt;=6.927,D137&gt;=0.8),4.7,IF(AND(A137&lt;6.4,D137&gt;=1.45,A137&gt;=6.25,D137&gt;=1.2,D137&lt;1.55,H137&gt;=6.927,D137&gt;=0.8),5.1,IF(AND(G137&gt;=0.576,D137&lt;2.15,A137&gt;=6.2,A137&lt;7.25,D137&gt;=1.55,H137&gt;=6.927,D137&gt;=0.8),5.1,IF(AND(G137&lt;0.537,D137&gt;=2.15,A137&gt;=6.2,A137&lt;7.25,D137&gt;=1.55,H137&gt;=6.927,D137&gt;=0.8),5.533,IF(AND(G137&gt;=0.537,D137&gt;=2.15,A137&gt;=6.2,A137&lt;7.25,D137&gt;=1.55,H137&gt;=6.927,D137&gt;=0.8),5.9,IF(AND(D137&lt;1.45,B137&gt;=2.75,G137&lt;0.735,A137&lt;6.25,D137&gt;=1.2,D137&lt;1.55,H137&gt;=6.927,D137&gt;=0.8),4.6,IF(AND(D137&gt;=1.45,B137&gt;=2.75,G137&lt;0.735,A137&lt;6.25,D137&gt;=1.2,D137&lt;1.55,H137&gt;=6.927,D137&gt;=0.8),4.5,IF(AND(H137&lt;12.582,A137&gt;=6.4,D137&gt;=1.45,A137&gt;=6.25,D137&gt;=1.2,D137&lt;1.55,H137&gt;=6.927,D137&gt;=0.8),4.66,IF(AND(H137&gt;=12.582,A137&gt;=6.4,D137&gt;=1.45,A137&gt;=6.25,D137&gt;=1.2,D137&lt;1.55,H137&gt;=6.927,D137&gt;=0.8),4.9,IF(AND(B137&lt;2.75,G137&lt;0.576,D137&lt;2.15,A137&gt;=6.2,A137&lt;7.25,D137&gt;=1.55,H137&gt;=6.927,D137&gt;=0.8),5.3,IF(AND(G137&gt;=0.395,B137&gt;=2.75,G137&lt;0.576,D137&lt;2.15,A137&gt;=6.2,A137&lt;7.25,D137&gt;=1.55,H137&gt;=6.927,D137&gt;=0.8),5.6,IF(AND(D137&gt;=1.9,G137&lt;0.395,B137&gt;=2.75,G137&lt;0.576,D137&lt;2.15,A137&gt;=6.2,A137&lt;7.25,D137&gt;=1.55,H137&gt;=6.927,D137&gt;=0.8),5.333,IF(AND(B137&lt;2.95,D137&lt;1.9,G137&lt;0.395,B137&gt;=2.75,G137&lt;0.576,D137&lt;2.15,A137&gt;=6.2,A137&lt;7.25,D137&gt;=1.55,H137&gt;=6.927,D137&gt;=0.8),5.6,IF(AND(B137&gt;=2.95,D137&lt;1.9,G137&lt;0.395,B137&gt;=2.75,G137&lt;0.576,D137&lt;2.15,A137&gt;=6.2,A137&lt;7.25,D137&gt;=1.55,H137&gt;=6.927,D137&gt;=0.8),5.5,"shouldnthappen"))))))))))))))))))))))))))))))))))))</f>
        <v>4.35</v>
      </c>
      <c r="AK137" s="1" t="n">
        <f aca="false">IF(AND(H137&lt;5.85,B137&lt;3.65,F137&lt;1.5),1,IF(AND(B137&gt;=3.95,B137&gt;=3.65,F137&lt;1.5),1.433,IF(AND(A137&lt;5.15,F137&lt;2.5,F137&gt;=1.5),3.075,IF(AND(D137&gt;=0.35,H137&gt;=5.85,B137&lt;3.65,F137&lt;1.5),1.5,IF(AND(G137&lt;0.168,B137&lt;3.95,B137&gt;=3.65,F137&lt;1.5),1.7,IF(AND(H137&lt;5.767,A137&lt;7.25,F137&gt;=2.5,F137&gt;=1.5),4.5,IF(AND(D137&lt;1.9,A137&gt;=7.25,F137&gt;=2.5,F137&gt;=1.5),6.3,IF(AND(D137&gt;=1.9,A137&gt;=7.25,F137&gt;=2.5,F137&gt;=1.5),6.575,IF(AND(B137&lt;3.75,G137&gt;=0.168,B137&lt;3.95,B137&gt;=3.65,F137&lt;1.5),1.5,IF(AND(B137&gt;=3.75,G137&gt;=0.168,B137&lt;3.95,B137&gt;=3.65,F137&lt;1.5),1.6,IF(AND(D137&gt;=1.35,A137&lt;6.15,A137&gt;=5.15,F137&lt;2.5,F137&gt;=1.5),4.42,IF(AND(D137&lt;1.4,A137&gt;=6.15,A137&gt;=5.15,F137&lt;2.5,F137&gt;=1.5),4.5,IF(AND(D137&gt;=1.4,A137&gt;=6.15,A137&gt;=5.15,F137&lt;2.5,F137&gt;=1.5),4.675,IF(AND(D137&lt;0.15,H137&lt;11.218,D137&lt;0.35,H137&gt;=5.85,B137&lt;3.65,F137&lt;1.5),1.5,IF(AND(D137&lt;0.15,H137&gt;=11.218,D137&lt;0.35,H137&gt;=5.85,B137&lt;3.65,F137&lt;1.5),1.1,IF(AND(B137&lt;2.7,D137&lt;1.35,A137&lt;6.15,A137&gt;=5.15,F137&lt;2.5,F137&gt;=1.5),3.82,IF(AND(A137&lt;6.15,G137&gt;=0.755,H137&gt;=5.767,A137&lt;7.25,F137&gt;=2.5,F137&gt;=1.5),4.98,IF(AND(A137&gt;=6.15,G137&gt;=0.755,H137&gt;=5.767,A137&lt;7.25,F137&gt;=2.5,F137&gt;=1.5),5.3,IF(AND(B137&lt;3.4,D137&gt;=0.15,H137&lt;11.218,D137&lt;0.35,H137&gt;=5.85,B137&lt;3.65,F137&lt;1.5),1.4,IF(AND(B137&gt;=3.4,D137&gt;=0.15,H137&lt;11.218,D137&lt;0.35,H137&gt;=5.85,B137&lt;3.65,F137&lt;1.5),1.3,IF(AND(H137&lt;11.731,D137&gt;=0.15,H137&gt;=11.218,D137&lt;0.35,H137&gt;=5.85,B137&lt;3.65,F137&lt;1.5),1.2,IF(AND(H137&lt;9.053,B137&gt;=2.7,D137&lt;1.35,A137&lt;6.15,A137&gt;=5.15,F137&lt;2.5,F137&gt;=1.5),3.85,IF(AND(D137&gt;=2.1,B137&lt;2.85,G137&lt;0.755,H137&gt;=5.767,A137&lt;7.25,F137&gt;=2.5,F137&gt;=1.5),5.6,IF(AND(D137&gt;=2.45,B137&gt;=2.85,G137&lt;0.755,H137&gt;=5.767,A137&lt;7.25,F137&gt;=2.5,F137&gt;=1.5),5.8,IF(AND(B137&gt;=3.45,H137&gt;=11.731,D137&gt;=0.15,H137&gt;=11.218,D137&lt;0.35,H137&gt;=5.85,B137&lt;3.65,F137&lt;1.5),1.3,IF(AND(A137&lt;5.9,H137&gt;=9.053,B137&gt;=2.7,D137&lt;1.35,A137&lt;6.15,A137&gt;=5.15,F137&lt;2.5,F137&gt;=1.5),4.3,IF(AND(A137&gt;=5.9,H137&gt;=9.053,B137&gt;=2.7,D137&lt;1.35,A137&lt;6.15,A137&gt;=5.15,F137&lt;2.5,F137&gt;=1.5),4,IF(AND(G137&gt;=0.519,D137&lt;2.1,B137&lt;2.85,G137&lt;0.755,H137&gt;=5.767,A137&lt;7.25,F137&gt;=2.5,F137&gt;=1.5),4.9,IF(AND(A137&gt;=7.05,D137&lt;2.45,B137&gt;=2.85,G137&lt;0.755,H137&gt;=5.767,A137&lt;7.25,F137&gt;=2.5,F137&gt;=1.5),5.8,IF(AND(H137&lt;14.396,B137&lt;3.45,H137&gt;=11.731,D137&gt;=0.15,H137&gt;=11.218,D137&lt;0.35,H137&gt;=5.85,B137&lt;3.65,F137&lt;1.5),1.44,IF(AND(H137&gt;=14.396,B137&lt;3.45,H137&gt;=11.731,D137&gt;=0.15,H137&gt;=11.218,D137&lt;0.35,H137&gt;=5.85,B137&lt;3.65,F137&lt;1.5),1.3,IF(AND(G137&lt;0.282,G137&lt;0.519,D137&lt;2.1,B137&lt;2.85,G137&lt;0.755,H137&gt;=5.767,A137&lt;7.25,F137&gt;=2.5,F137&gt;=1.5),5.1,IF(AND(G137&gt;=0.282,G137&lt;0.519,D137&lt;2.1,B137&lt;2.85,G137&lt;0.755,H137&gt;=5.767,A137&lt;7.25,F137&gt;=2.5,F137&gt;=1.5),5.3,IF(AND(A137&lt;6.4,D137&lt;1.9,A137&lt;7.05,D137&lt;2.45,B137&gt;=2.85,G137&lt;0.755,H137&gt;=5.767,A137&lt;7.25,F137&gt;=2.5,F137&gt;=1.5),5.6,IF(AND(A137&gt;=6.4,D137&lt;1.9,A137&lt;7.05,D137&lt;2.45,B137&gt;=2.85,G137&lt;0.755,H137&gt;=5.767,A137&lt;7.25,F137&gt;=2.5,F137&gt;=1.5),5.5,IF(AND(H137&lt;8.884,D137&gt;=1.9,A137&lt;7.05,D137&lt;2.45,B137&gt;=2.85,G137&lt;0.755,H137&gt;=5.767,A137&lt;7.25,F137&gt;=2.5,F137&gt;=1.5),5.3,IF(AND(H137&gt;=8.884,D137&gt;=1.9,A137&lt;7.05,D137&lt;2.45,B137&gt;=2.85,G137&lt;0.755,H137&gt;=5.767,A137&lt;7.25,F137&gt;=2.5,F137&gt;=1.5),5.52,"shouldnthappen")))))))))))))))))))))))))))))))))))))</f>
        <v>5.3</v>
      </c>
      <c r="AL137" s="1" t="n">
        <f aca="false">IF(AND(H137&lt;5.85,A137&lt;5.05,D137&lt;0.8),1,IF(AND(B137&lt;3.35,A137&gt;=5.05,D137&lt;0.8),1.7,IF(AND(D137&gt;=2.45,F137&gt;=2.5,D137&gt;=0.8),6.05,IF(AND(H137&gt;=11.218,H137&gt;=5.85,A137&lt;5.05,D137&lt;0.8),1.28,IF(AND(G137&gt;=0.948,B137&gt;=3.35,A137&gt;=5.05,D137&lt;0.8),1.7,IF(AND(G137&gt;=0.423,H137&lt;11.218,H137&gt;=5.85,A137&lt;5.05,D137&lt;0.8),1.3,IF(AND(B137&lt;3.6,G137&lt;0.948,B137&gt;=3.35,A137&gt;=5.05,D137&lt;0.8),1.4,IF(AND(H137&lt;10.258,D137&lt;1.15,A137&lt;5.9,F137&lt;2.5,D137&gt;=0.8),3.36,IF(AND(H137&gt;=10.258,D137&lt;1.15,A137&lt;5.9,F137&lt;2.5,D137&gt;=0.8),3.9,IF(AND(A137&lt;5.3,D137&gt;=1.15,A137&lt;5.9,F137&lt;2.5,D137&gt;=0.8),3.9,IF(AND(D137&lt;1.55,B137&lt;2.75,A137&gt;=5.9,F137&lt;2.5,D137&gt;=0.8),4.64,IF(AND(D137&gt;=1.55,B137&lt;2.75,A137&gt;=5.9,F137&lt;2.5,D137&gt;=0.8),5.1,IF(AND(D137&gt;=1.6,B137&gt;=2.75,A137&gt;=5.9,F137&lt;2.5,D137&gt;=0.8),5,IF(AND(H137&lt;5.767,H137&lt;8.598,D137&lt;2.45,F137&gt;=2.5,D137&gt;=0.8),4.5,IF(AND(A137&lt;6.25,H137&gt;=8.598,D137&lt;2.45,F137&gt;=2.5,D137&gt;=0.8),5.02,IF(AND(B137&lt;3.55,G137&lt;0.423,H137&lt;11.218,H137&gt;=5.85,A137&lt;5.05,D137&lt;0.8),1.525,IF(AND(B137&gt;=3.55,G137&lt;0.423,H137&lt;11.218,H137&gt;=5.85,A137&lt;5.05,D137&lt;0.8),1.4,IF(AND(H137&gt;=13.932,B137&gt;=3.6,G137&lt;0.948,B137&gt;=3.35,A137&gt;=5.05,D137&lt;0.8),1.65,IF(AND(G137&gt;=0.652,A137&gt;=5.3,D137&gt;=1.15,A137&lt;5.9,F137&lt;2.5,D137&gt;=0.8),3.8,IF(AND(D137&lt;1.35,D137&lt;1.6,B137&gt;=2.75,A137&gt;=5.9,F137&lt;2.5,D137&gt;=0.8),4.42,IF(AND(H137&lt;6.656,H137&gt;=5.767,H137&lt;8.598,D137&lt;2.45,F137&gt;=2.5,D137&gt;=0.8),5.033,IF(AND(H137&gt;=6.656,H137&gt;=5.767,H137&lt;8.598,D137&lt;2.45,F137&gt;=2.5,D137&gt;=0.8),5.1,IF(AND(G137&gt;=0.885,A137&gt;=6.25,H137&gt;=8.598,D137&lt;2.45,F137&gt;=2.5,D137&gt;=0.8),5.2,IF(AND(H137&lt;6.926,H137&lt;13.932,B137&gt;=3.6,G137&lt;0.948,B137&gt;=3.35,A137&gt;=5.05,D137&lt;0.8),1.433,IF(AND(H137&gt;=6.926,H137&lt;13.932,B137&gt;=3.6,G137&lt;0.948,B137&gt;=3.35,A137&gt;=5.05,D137&lt;0.8),1.5,IF(AND(A137&lt;5.65,G137&lt;0.652,A137&gt;=5.3,D137&gt;=1.15,A137&lt;5.9,F137&lt;2.5,D137&gt;=0.8),4.36,IF(AND(A137&gt;=5.65,G137&lt;0.652,A137&gt;=5.3,D137&gt;=1.15,A137&lt;5.9,F137&lt;2.5,D137&gt;=0.8),4.2,IF(AND(H137&gt;=13.561,D137&gt;=1.35,D137&lt;1.6,B137&gt;=2.75,A137&gt;=5.9,F137&lt;2.5,D137&gt;=0.8),4.767,IF(AND(H137&lt;9.091,G137&lt;0.885,A137&gt;=6.25,H137&gt;=8.598,D137&lt;2.45,F137&gt;=2.5,D137&gt;=0.8),6.3,IF(AND(H137&gt;=12.206,H137&lt;13.561,D137&gt;=1.35,D137&lt;1.6,B137&gt;=2.75,A137&gt;=5.9,F137&lt;2.5,D137&gt;=0.8),4.4,IF(AND(D137&gt;=2.25,H137&gt;=9.091,G137&lt;0.885,A137&gt;=6.25,H137&gt;=8.598,D137&lt;2.45,F137&gt;=2.5,D137&gt;=0.8),5.9,IF(AND(B137&lt;3.05,H137&lt;12.206,H137&lt;13.561,D137&gt;=1.35,D137&lt;1.6,B137&gt;=2.75,A137&gt;=5.9,F137&lt;2.5,D137&gt;=0.8),4.6,IF(AND(B137&gt;=3.05,H137&lt;12.206,H137&lt;13.561,D137&gt;=1.35,D137&lt;1.6,B137&gt;=2.75,A137&gt;=5.9,F137&lt;2.5,D137&gt;=0.8),4.7,IF(AND(G137&gt;=0.596,D137&lt;2.25,H137&gt;=9.091,G137&lt;0.885,A137&gt;=6.25,H137&gt;=8.598,D137&lt;2.45,F137&gt;=2.5,D137&gt;=0.8),5.1,IF(AND(G137&gt;=0.379,G137&lt;0.596,D137&lt;2.25,H137&gt;=9.091,G137&lt;0.885,A137&gt;=6.25,H137&gt;=8.598,D137&lt;2.45,F137&gt;=2.5,D137&gt;=0.8),5.767,IF(AND(D137&lt;2.15,G137&lt;0.379,G137&lt;0.596,D137&lt;2.25,H137&gt;=9.091,G137&lt;0.885,A137&gt;=6.25,H137&gt;=8.598,D137&lt;2.45,F137&gt;=2.5,D137&gt;=0.8),5.4,IF(AND(D137&gt;=2.15,G137&lt;0.379,G137&lt;0.596,D137&lt;2.25,H137&gt;=9.091,G137&lt;0.885,A137&gt;=6.25,H137&gt;=8.598,D137&lt;2.45,F137&gt;=2.5,D137&gt;=0.8),5.6,"shouldnthappen")))))))))))))))))))))))))))))))))))))</f>
        <v>5.02</v>
      </c>
      <c r="AM137" s="1" t="n">
        <f aca="false">IF(AND(H137&lt;5.245,D137&lt;0.8),1,IF(AND(A137&lt;4.5,H137&gt;=5.245,D137&lt;0.8),1.35,IF(AND(D137&gt;=0.5,A137&gt;=4.5,H137&gt;=5.245,D137&lt;0.8),1.6,IF(AND(H137&lt;7.25,B137&lt;2.6,A137&lt;6.15,D137&gt;=0.8),4.375,IF(AND(H137&gt;=7.25,B137&lt;2.6,A137&lt;6.15,D137&gt;=0.8),3.075,IF(AND(H137&lt;13.935,A137&gt;=7.05,A137&gt;=6.15,D137&gt;=0.8),6.067,IF(AND(H137&gt;=13.935,A137&gt;=7.05,A137&gt;=6.15,D137&gt;=0.8),6.525,IF(AND(G137&gt;=0.948,D137&lt;0.5,A137&gt;=4.5,H137&gt;=5.245,D137&lt;0.8),1.7,IF(AND(G137&lt;0.568,D137&gt;=1.55,B137&gt;=2.6,A137&lt;6.15,D137&gt;=0.8),5.1,IF(AND(G137&gt;=0.568,D137&gt;=1.55,B137&gt;=2.6,A137&lt;6.15,D137&gt;=0.8),5,IF(AND(A137&gt;=6.6,B137&gt;=3.15,A137&lt;7.05,A137&gt;=6.15,D137&gt;=0.8),5.78,IF(AND(G137&lt;0.165,G137&lt;0.273,D137&lt;1.55,B137&gt;=2.6,A137&lt;6.15,D137&gt;=0.8),4.1,IF(AND(G137&gt;=0.165,G137&lt;0.273,D137&lt;1.55,B137&gt;=2.6,A137&lt;6.15,D137&gt;=0.8),4.5,IF(AND(D137&lt;1.35,G137&gt;=0.273,D137&lt;1.55,B137&gt;=2.6,A137&lt;6.15,D137&gt;=0.8),4.08,IF(AND(D137&gt;=1.35,G137&gt;=0.273,D137&lt;1.55,B137&gt;=2.6,A137&lt;6.15,D137&gt;=0.8),4.4,IF(AND(D137&lt;1.45,F137&lt;2.5,B137&lt;3.15,A137&lt;7.05,A137&gt;=6.15,D137&gt;=0.8),4.38,IF(AND(D137&gt;=1.45,F137&lt;2.5,B137&lt;3.15,A137&lt;7.05,A137&gt;=6.15,D137&gt;=0.8),4.75,IF(AND(D137&gt;=2.25,F137&gt;=2.5,B137&lt;3.15,A137&lt;7.05,A137&gt;=6.15,D137&gt;=0.8),5.16,IF(AND(H137&lt;11.488,A137&lt;6.6,B137&gt;=3.15,A137&lt;7.05,A137&gt;=6.15,D137&gt;=0.8),6,IF(AND(H137&gt;=14.396,D137&lt;0.25,G137&lt;0.948,D137&lt;0.5,A137&gt;=4.5,H137&gt;=5.245,D137&lt;0.8),1.3,IF(AND(A137&gt;=5.55,D137&gt;=0.25,G137&lt;0.948,D137&lt;0.5,A137&gt;=4.5,H137&gt;=5.245,D137&lt;0.8),1.7,IF(AND(D137&lt;1.85,D137&lt;2.25,F137&gt;=2.5,B137&lt;3.15,A137&lt;7.05,A137&gt;=6.15,D137&gt;=0.8),5.6,IF(AND(G137&lt;0.669,H137&gt;=11.488,A137&lt;6.6,B137&gt;=3.15,A137&lt;7.05,A137&gt;=6.15,D137&gt;=0.8),4.7,IF(AND(G137&gt;=0.669,H137&gt;=11.488,A137&lt;6.6,B137&gt;=3.15,A137&lt;7.05,A137&gt;=6.15,D137&gt;=0.8),5.22,IF(AND(H137&lt;6.543,H137&lt;14.396,D137&lt;0.25,G137&lt;0.948,D137&lt;0.5,A137&gt;=4.5,H137&gt;=5.245,D137&lt;0.8),1.4,IF(AND(A137&lt;4.95,A137&lt;5.55,D137&gt;=0.25,G137&lt;0.948,D137&lt;0.5,A137&gt;=4.5,H137&gt;=5.245,D137&lt;0.8),1.4,IF(AND(A137&gt;=4.95,A137&lt;5.55,D137&gt;=0.25,G137&lt;0.948,D137&lt;0.5,A137&gt;=4.5,H137&gt;=5.245,D137&lt;0.8),1.48,IF(AND(H137&lt;10.667,D137&gt;=1.85,D137&lt;2.25,F137&gt;=2.5,B137&lt;3.15,A137&lt;7.05,A137&gt;=6.15,D137&gt;=0.8),5.25,IF(AND(H137&gt;=10.667,D137&gt;=1.85,D137&lt;2.25,F137&gt;=2.5,B137&lt;3.15,A137&lt;7.05,A137&gt;=6.15,D137&gt;=0.8),5.55,IF(AND(G137&lt;0.063,H137&gt;=6.543,H137&lt;14.396,D137&lt;0.25,G137&lt;0.948,D137&lt;0.5,A137&gt;=4.5,H137&gt;=5.245,D137&lt;0.8),1.4,IF(AND(H137&lt;9.212,G137&gt;=0.063,H137&gt;=6.543,H137&lt;14.396,D137&lt;0.25,G137&lt;0.948,D137&lt;0.5,A137&gt;=4.5,H137&gt;=5.245,D137&lt;0.8),1.475,IF(AND(H137&gt;=9.212,G137&gt;=0.063,H137&gt;=6.543,H137&lt;14.396,D137&lt;0.25,G137&lt;0.948,D137&lt;0.5,A137&gt;=4.5,H137&gt;=5.245,D137&lt;0.8),1.5,"shouldnthappen"))))))))))))))))))))))))))))))))</f>
        <v>4.4</v>
      </c>
      <c r="AN137" s="1" t="n">
        <f aca="false">IF(AND(D137&lt;0.7,A137&gt;=5.55),1.633,IF(AND(G137&lt;0.38,B137&lt;2.8,A137&lt;5.55),4.3,IF(AND(G137&gt;=0.38,B137&lt;2.8,A137&lt;5.55),3.325,IF(AND(D137&gt;=0.35,B137&gt;=2.8,A137&lt;5.55),1.6,IF(AND(B137&gt;=3.4,A137&lt;4.8,D137&lt;0.35,B137&gt;=2.8,A137&lt;5.55),1,IF(AND(H137&gt;=11.789,A137&lt;5.9,D137&lt;1.55,D137&gt;=0.7,A137&gt;=5.55),4.325,IF(AND(F137&gt;=2.5,A137&gt;=5.9,D137&lt;1.55,D137&gt;=0.7,A137&gt;=5.55),5.05,IF(AND(D137&lt;1.9,A137&gt;=7.25,D137&gt;=1.55,D137&gt;=0.7,A137&gt;=5.55),6.3,IF(AND(D137&gt;=1.9,A137&gt;=7.25,D137&gt;=1.55,D137&gt;=0.7,A137&gt;=5.55),6.4,IF(AND(A137&lt;4.35,B137&lt;3.4,A137&lt;4.8,D137&lt;0.35,B137&gt;=2.8,A137&lt;5.55),1.1,IF(AND(G137&gt;=0.934,B137&lt;3.45,A137&gt;=4.8,D137&lt;0.35,B137&gt;=2.8,A137&lt;5.55),1.7,IF(AND(H137&gt;=14.877,B137&gt;=3.45,A137&gt;=4.8,D137&lt;0.35,B137&gt;=2.8,A137&lt;5.55),1.3,IF(AND(B137&lt;2.6,H137&lt;11.789,A137&lt;5.9,D137&lt;1.55,D137&gt;=0.7,A137&gt;=5.55),3.9,IF(AND(B137&gt;=2.6,H137&lt;11.789,A137&lt;5.9,D137&lt;1.55,D137&gt;=0.7,A137&gt;=5.55),4.26,IF(AND(A137&lt;6.6,F137&lt;2.5,A137&gt;=5.9,D137&lt;1.55,D137&gt;=0.7,A137&gt;=5.55),4.625,IF(AND(A137&gt;=6.6,F137&lt;2.5,A137&gt;=5.9,D137&lt;1.55,D137&gt;=0.7,A137&gt;=5.55),4.475,IF(AND(B137&lt;2.6,D137&lt;2.05,A137&lt;7.25,D137&gt;=1.55,D137&gt;=0.7,A137&gt;=5.55),5.8,IF(AND(G137&gt;=0.743,D137&gt;=2.05,A137&lt;7.25,D137&gt;=1.55,D137&gt;=0.7,A137&gt;=5.55),5.1,IF(AND(G137&lt;0.422,A137&gt;=4.35,B137&lt;3.4,A137&lt;4.8,D137&lt;0.35,B137&gt;=2.8,A137&lt;5.55),1.367,IF(AND(G137&gt;=0.422,A137&gt;=4.35,B137&lt;3.4,A137&lt;4.8,D137&lt;0.35,B137&gt;=2.8,A137&lt;5.55),1.3,IF(AND(A137&lt;5.05,G137&lt;0.934,B137&lt;3.45,A137&gt;=4.8,D137&lt;0.35,B137&gt;=2.8,A137&lt;5.55),1.525,IF(AND(A137&gt;=5.05,G137&lt;0.934,B137&lt;3.45,A137&gt;=4.8,D137&lt;0.35,B137&gt;=2.8,A137&lt;5.55),1.5,IF(AND(G137&gt;=0.585,H137&lt;14.877,B137&gt;=3.45,A137&gt;=4.8,D137&lt;0.35,B137&gt;=2.8,A137&lt;5.55),1.54,IF(AND(G137&gt;=0.537,G137&lt;0.743,D137&gt;=2.05,A137&lt;7.25,D137&gt;=1.55,D137&gt;=0.7,A137&gt;=5.55),5.833,IF(AND(D137&gt;=0.25,G137&lt;0.585,H137&lt;14.877,B137&gt;=3.45,A137&gt;=4.8,D137&lt;0.35,B137&gt;=2.8,A137&lt;5.55),1.367,IF(AND(D137&lt;1.75,H137&lt;13.795,B137&gt;=2.6,D137&lt;2.05,A137&lt;7.25,D137&gt;=1.55,D137&gt;=0.7,A137&gt;=5.55),5.45,IF(AND(B137&lt;2.85,H137&gt;=13.795,B137&gt;=2.6,D137&lt;2.05,A137&lt;7.25,D137&gt;=1.55,D137&gt;=0.7,A137&gt;=5.55),5.1,IF(AND(B137&gt;=2.85,H137&gt;=13.795,B137&gt;=2.6,D137&lt;2.05,A137&lt;7.25,D137&gt;=1.55,D137&gt;=0.7,A137&gt;=5.55),4.82,IF(AND(G137&lt;0.353,G137&lt;0.537,G137&lt;0.743,D137&gt;=2.05,A137&lt;7.25,D137&gt;=1.55,D137&gt;=0.7,A137&gt;=5.55),5.425,IF(AND(G137&gt;=0.353,G137&lt;0.537,G137&lt;0.743,D137&gt;=2.05,A137&lt;7.25,D137&gt;=1.55,D137&gt;=0.7,A137&gt;=5.55),5.62,IF(AND(G137&lt;0.311,D137&lt;0.25,G137&lt;0.585,H137&lt;14.877,B137&gt;=3.45,A137&gt;=4.8,D137&lt;0.35,B137&gt;=2.8,A137&lt;5.55),1.5,IF(AND(G137&gt;=0.311,D137&lt;0.25,G137&lt;0.585,H137&lt;14.877,B137&gt;=3.45,A137&gt;=4.8,D137&lt;0.35,B137&gt;=2.8,A137&lt;5.55),1.4,IF(AND(B137&gt;=3.1,D137&gt;=1.75,H137&lt;13.795,B137&gt;=2.6,D137&lt;2.05,A137&lt;7.25,D137&gt;=1.55,D137&gt;=0.7,A137&gt;=5.55),5.1,IF(AND(B137&lt;2.85,B137&lt;3.1,D137&gt;=1.75,H137&lt;13.795,B137&gt;=2.6,D137&lt;2.05,A137&lt;7.25,D137&gt;=1.55,D137&gt;=0.7,A137&gt;=5.55),5.2,IF(AND(B137&gt;=2.85,B137&lt;3.1,D137&gt;=1.75,H137&lt;13.795,B137&gt;=2.6,D137&lt;2.05,A137&lt;7.25,D137&gt;=1.55,D137&gt;=0.7,A137&gt;=5.55),5.2,"shouldnthappen")))))))))))))))))))))))))))))))))))</f>
        <v>5.05</v>
      </c>
      <c r="AO137" s="1" t="n">
        <f aca="false">IF(AND(H137&gt;=14.529,G137&lt;0.633,D137&lt;0.8),1.3,IF(AND(A137&lt;5.05,G137&gt;=0.633,D137&lt;0.8),1.35,IF(AND(H137&gt;=14.379,H137&lt;14.529,G137&lt;0.633,D137&lt;0.8),1.7,IF(AND(B137&lt;3.35,A137&gt;=5.05,G137&gt;=0.633,D137&lt;0.8),1.7,IF(AND(D137&gt;=1.45,A137&lt;5.95,F137&lt;2.5,D137&gt;=0.8),4.5,IF(AND(D137&lt;1.35,A137&gt;=5.95,F137&lt;2.5,D137&gt;=0.8),4,IF(AND(D137&lt;1.85,G137&gt;=0.845,F137&gt;=2.5,D137&gt;=0.8),4.8,IF(AND(B137&gt;=4.3,H137&lt;14.379,H137&lt;14.529,G137&lt;0.633,D137&lt;0.8),1.5,IF(AND(A137&lt;5.25,B137&gt;=3.35,A137&gt;=5.05,G137&gt;=0.633,D137&lt;0.8),1.55,IF(AND(A137&gt;=5.25,B137&gt;=3.35,A137&gt;=5.05,G137&gt;=0.633,D137&lt;0.8),1.633,IF(AND(A137&lt;5.05,D137&lt;1.45,A137&lt;5.95,F137&lt;2.5,D137&gt;=0.8),3.3,IF(AND(G137&lt;0.293,D137&gt;=1.35,A137&gt;=5.95,F137&lt;2.5,D137&gt;=0.8),5,IF(AND(A137&gt;=6.6,D137&lt;2.05,G137&lt;0.845,F137&gt;=2.5,D137&gt;=0.8),5.8,IF(AND(B137&lt;3.05,D137&gt;=2.05,G137&lt;0.845,F137&gt;=2.5,D137&gt;=0.8),6.15,IF(AND(B137&lt;2.9,D137&gt;=1.85,G137&gt;=0.845,F137&gt;=2.5,D137&gt;=0.8),5.1,IF(AND(B137&gt;=2.9,D137&gt;=1.85,G137&gt;=0.845,F137&gt;=2.5,D137&gt;=0.8),5.2,IF(AND(B137&gt;=3.8,B137&lt;4.3,H137&lt;14.379,H137&lt;14.529,G137&lt;0.633,D137&lt;0.8),1.333,IF(AND(A137&lt;6.25,G137&gt;=0.293,D137&gt;=1.35,A137&gt;=5.95,F137&lt;2.5,D137&gt;=0.8),4.6,IF(AND(H137&lt;10.351,A137&lt;6.6,D137&lt;2.05,G137&lt;0.845,F137&gt;=2.5,D137&gt;=0.8),5.4,IF(AND(G137&gt;=0.364,B137&gt;=3.05,D137&gt;=2.05,G137&lt;0.845,F137&gt;=2.5,D137&gt;=0.8),5.66,IF(AND(G137&gt;=0.447,B137&lt;3.8,B137&lt;4.3,H137&lt;14.379,H137&lt;14.529,G137&lt;0.633,D137&lt;0.8),1.3,IF(AND(H137&lt;6.247,A137&lt;5.65,A137&gt;=5.05,D137&lt;1.45,A137&lt;5.95,F137&lt;2.5,D137&gt;=0.8),4.033,IF(AND(D137&lt;1.25,A137&gt;=5.65,A137&gt;=5.05,D137&lt;1.45,A137&lt;5.95,F137&lt;2.5,D137&gt;=0.8),3.88,IF(AND(D137&gt;=1.25,A137&gt;=5.65,A137&gt;=5.05,D137&lt;1.45,A137&lt;5.95,F137&lt;2.5,D137&gt;=0.8),4.35,IF(AND(B137&lt;2.65,A137&gt;=6.25,G137&gt;=0.293,D137&gt;=1.35,A137&gt;=5.95,F137&lt;2.5,D137&gt;=0.8),4.9,IF(AND(B137&lt;2.75,H137&gt;=10.351,A137&lt;6.6,D137&lt;2.05,G137&lt;0.845,F137&gt;=2.5,D137&gt;=0.8),5.1,IF(AND(B137&gt;=2.75,H137&gt;=10.351,A137&lt;6.6,D137&lt;2.05,G137&lt;0.845,F137&gt;=2.5,D137&gt;=0.8),4.95,IF(AND(B137&lt;3.15,G137&lt;0.364,B137&gt;=3.05,D137&gt;=2.05,G137&lt;0.845,F137&gt;=2.5,D137&gt;=0.8),5.28,IF(AND(B137&gt;=3.15,G137&lt;0.364,B137&gt;=3.05,D137&gt;=2.05,G137&lt;0.845,F137&gt;=2.5,D137&gt;=0.8),5.5,IF(AND(H137&lt;9.212,G137&lt;0.447,B137&lt;3.8,B137&lt;4.3,H137&lt;14.379,H137&lt;14.529,G137&lt;0.633,D137&lt;0.8),1.4,IF(AND(G137&lt;0.356,H137&gt;=6.247,A137&lt;5.65,A137&gt;=5.05,D137&lt;1.45,A137&lt;5.95,F137&lt;2.5,D137&gt;=0.8),4.2,IF(AND(B137&lt;3,B137&gt;=2.65,A137&gt;=6.25,G137&gt;=0.293,D137&gt;=1.35,A137&gt;=5.95,F137&lt;2.5,D137&gt;=0.8),4.6,IF(AND(B137&gt;=3,B137&gt;=2.65,A137&gt;=6.25,G137&gt;=0.293,D137&gt;=1.35,A137&gt;=5.95,F137&lt;2.5,D137&gt;=0.8),4.7,IF(AND(A137&lt;5.05,H137&gt;=9.212,G137&lt;0.447,B137&lt;3.8,B137&lt;4.3,H137&lt;14.379,H137&lt;14.529,G137&lt;0.633,D137&lt;0.8),1.533,IF(AND(A137&gt;=5.05,H137&gt;=9.212,G137&lt;0.447,B137&lt;3.8,B137&lt;4.3,H137&lt;14.379,H137&lt;14.529,G137&lt;0.633,D137&lt;0.8),1.425,IF(AND(A137&lt;5.35,G137&gt;=0.356,H137&gt;=6.247,A137&lt;5.65,A137&gt;=5.05,D137&lt;1.45,A137&lt;5.95,F137&lt;2.5,D137&gt;=0.8),3.9,IF(AND(A137&gt;=5.35,G137&gt;=0.356,H137&gt;=6.247,A137&lt;5.65,A137&gt;=5.05,D137&lt;1.45,A137&lt;5.95,F137&lt;2.5,D137&gt;=0.8),3.72,"shouldnthappen")))))))))))))))))))))))))))))))))))))</f>
        <v>5.1</v>
      </c>
      <c r="AP137" s="1" t="n">
        <f aca="false">IF(AND(F137&gt;=1.5,A137&lt;5.55),3.84,IF(AND(G137&gt;=0.52,A137&lt;4.75,F137&lt;1.5,A137&lt;5.55),1.16,IF(AND(A137&lt;5.65,A137&lt;5.85,D137&lt;1.55,A137&gt;=5.55),4.2,IF(AND(A137&gt;=5.65,A137&lt;5.85,D137&lt;1.55,A137&gt;=5.55),3.167,IF(AND(G137&gt;=0.798,A137&gt;=5.85,D137&lt;1.55,A137&gt;=5.55),4,IF(AND(F137&lt;2.5,H137&lt;14.1,D137&gt;=1.55,A137&gt;=5.55),4.84,IF(AND(A137&lt;7.2,H137&gt;=14.1,D137&gt;=1.55,A137&gt;=5.55),5.633,IF(AND(A137&gt;=7.2,H137&gt;=14.1,D137&gt;=1.55,A137&gt;=5.55),6.6,IF(AND(G137&lt;0.161,G137&lt;0.52,A137&lt;4.75,F137&lt;1.5,A137&lt;5.55),1.5,IF(AND(D137&gt;=0.5,G137&lt;0.676,A137&gt;=4.75,F137&lt;1.5,A137&lt;5.55),1.6,IF(AND(H137&lt;11.016,G137&gt;=0.676,A137&gt;=4.75,F137&lt;1.5,A137&lt;5.55),1.75,IF(AND(G137&lt;0.209,G137&lt;0.798,A137&gt;=5.85,D137&lt;1.55,A137&gt;=5.55),4.5,IF(AND(G137&gt;=0.74,F137&gt;=2.5,H137&lt;14.1,D137&gt;=1.55,A137&gt;=5.55),6.225,IF(AND(B137&lt;2.95,G137&gt;=0.161,G137&lt;0.52,A137&lt;4.75,F137&lt;1.5,A137&lt;5.55),1.4,IF(AND(B137&gt;=2.95,G137&gt;=0.161,G137&lt;0.52,A137&lt;4.75,F137&lt;1.5,A137&lt;5.55),1.34,IF(AND(B137&lt;3.15,D137&lt;0.5,G137&lt;0.676,A137&gt;=4.75,F137&lt;1.5,A137&lt;5.55),1.52,IF(AND(D137&lt;0.25,H137&gt;=11.016,G137&gt;=0.676,A137&gt;=4.75,F137&lt;1.5,A137&lt;5.55),1.567,IF(AND(D137&gt;=0.25,H137&gt;=11.016,G137&gt;=0.676,A137&gt;=4.75,F137&lt;1.5,A137&lt;5.55),1.5,IF(AND(H137&lt;7.47,G137&gt;=0.209,G137&lt;0.798,A137&gt;=5.85,D137&lt;1.55,A137&gt;=5.55),5.05,IF(AND(B137&lt;2.85,G137&lt;0.74,F137&gt;=2.5,H137&lt;14.1,D137&gt;=1.55,A137&gt;=5.55),5.35,IF(AND(B137&lt;3.3,B137&gt;=3.15,D137&lt;0.5,G137&lt;0.676,A137&gt;=4.75,F137&lt;1.5,A137&lt;5.55),1.2,IF(AND(D137&lt;1.45,H137&gt;=7.47,G137&gt;=0.209,G137&lt;0.798,A137&gt;=5.85,D137&lt;1.55,A137&gt;=5.55),4.66,IF(AND(D137&gt;=1.45,H137&gt;=7.47,G137&gt;=0.209,G137&lt;0.798,A137&gt;=5.85,D137&lt;1.55,A137&gt;=5.55),4.64,IF(AND(A137&gt;=7.05,B137&gt;=2.85,G137&lt;0.74,F137&gt;=2.5,H137&lt;14.1,D137&gt;=1.55,A137&gt;=5.55),5.8,IF(AND(B137&gt;=3.25,A137&lt;7.05,B137&gt;=2.85,G137&lt;0.74,F137&gt;=2.5,H137&lt;14.1,D137&gt;=1.55,A137&gt;=5.55),5.7,IF(AND(H137&gt;=13.641,D137&lt;0.25,B137&gt;=3.3,B137&gt;=3.15,D137&lt;0.5,G137&lt;0.676,A137&gt;=4.75,F137&lt;1.5,A137&lt;5.55),1.3,IF(AND(D137&lt;0.35,D137&gt;=0.25,B137&gt;=3.3,B137&gt;=3.15,D137&lt;0.5,G137&lt;0.676,A137&gt;=4.75,F137&lt;1.5,A137&lt;5.55),1.367,IF(AND(D137&gt;=0.35,D137&gt;=0.25,B137&gt;=3.3,B137&gt;=3.15,D137&lt;0.5,G137&lt;0.676,A137&gt;=4.75,F137&lt;1.5,A137&lt;5.55),1.3,IF(AND(A137&lt;6.35,B137&lt;3.25,A137&lt;7.05,B137&gt;=2.85,G137&lt;0.74,F137&gt;=2.5,H137&lt;14.1,D137&gt;=1.55,A137&gt;=5.55),5.6,IF(AND(A137&gt;=6.35,B137&lt;3.25,A137&lt;7.05,B137&gt;=2.85,G137&lt;0.74,F137&gt;=2.5,H137&lt;14.1,D137&gt;=1.55,A137&gt;=5.55),5.325,IF(AND(A137&lt;5.1,H137&lt;13.641,D137&lt;0.25,B137&gt;=3.3,B137&gt;=3.15,D137&lt;0.5,G137&lt;0.676,A137&gt;=4.75,F137&lt;1.5,A137&lt;5.55),1.4,IF(AND(H137&gt;=11.031,A137&gt;=5.1,H137&lt;13.641,D137&lt;0.25,B137&gt;=3.3,B137&gt;=3.15,D137&lt;0.5,G137&lt;0.676,A137&gt;=4.75,F137&lt;1.5,A137&lt;5.55),1.4,IF(AND(A137&lt;5.45,H137&lt;11.031,A137&gt;=5.1,H137&lt;13.641,D137&lt;0.25,B137&gt;=3.3,B137&gt;=3.15,D137&lt;0.5,G137&lt;0.676,A137&gt;=4.75,F137&lt;1.5,A137&lt;5.55),1.5,IF(AND(A137&gt;=5.45,H137&lt;11.031,A137&gt;=5.1,H137&lt;13.641,D137&lt;0.25,B137&gt;=3.3,B137&gt;=3.15,D137&lt;0.5,G137&lt;0.676,A137&gt;=4.75,F137&lt;1.5,A137&lt;5.55),1.4,"shouldnthappen"))))))))))))))))))))))))))))))))))</f>
        <v>4.66</v>
      </c>
      <c r="AQ137" s="1" t="n">
        <f aca="false">IF(AND(H137&lt;6.926,D137&gt;=0.35,F137&lt;1.5),1.9,IF(AND(G137&gt;=0.869,D137&gt;=1.75,F137&gt;=1.5),5.15,IF(AND(A137&lt;4.35,A137&lt;5.05,D137&lt;0.35,F137&lt;1.5),1.1,IF(AND(H137&lt;6.089,A137&gt;=5.05,D137&lt;0.35,F137&lt;1.5),1.7,IF(AND(H137&gt;=13.089,H137&gt;=6.926,D137&gt;=0.35,F137&lt;1.5),1.3,IF(AND(G137&lt;0.695,D137&lt;1.15,D137&lt;1.75,F137&gt;=1.5),3.62,IF(AND(G137&gt;=0.695,D137&lt;1.15,D137&lt;1.75,F137&gt;=1.5),3,IF(AND(G137&gt;=0.585,H137&gt;=6.089,A137&gt;=5.05,D137&lt;0.35,F137&lt;1.5),1.5,IF(AND(H137&lt;9.582,H137&lt;13.089,H137&gt;=6.926,D137&gt;=0.35,F137&lt;1.5),1.5,IF(AND(H137&gt;=9.582,H137&lt;13.089,H137&gt;=6.926,D137&gt;=0.35,F137&lt;1.5),1.6,IF(AND(D137&lt;1.35,H137&lt;9.349,D137&gt;=1.15,D137&lt;1.75,F137&gt;=1.5),3.867,IF(AND(D137&lt;2.05,A137&lt;7.05,G137&lt;0.869,D137&gt;=1.75,F137&gt;=1.5),4.9,IF(AND(B137&gt;=3.3,A137&gt;=7.05,G137&lt;0.869,D137&gt;=1.75,F137&gt;=1.5),6.1,IF(AND(G137&lt;0.347,H137&lt;11.218,A137&gt;=4.35,A137&lt;5.05,D137&lt;0.35,F137&lt;1.5),1.4,IF(AND(G137&gt;=0.347,H137&lt;11.218,A137&gt;=4.35,A137&lt;5.05,D137&lt;0.35,F137&lt;1.5),1.5,IF(AND(G137&gt;=0.265,H137&gt;=11.218,A137&gt;=4.35,A137&lt;5.05,D137&lt;0.35,F137&lt;1.5),1.45,IF(AND(A137&gt;=5.4,G137&lt;0.585,H137&gt;=6.089,A137&gt;=5.05,D137&lt;0.35,F137&lt;1.5),1.35,IF(AND(B137&gt;=2.9,D137&gt;=1.35,H137&lt;9.349,D137&gt;=1.15,D137&lt;1.75,F137&gt;=1.5),4.6,IF(AND(D137&gt;=1.35,A137&lt;6.15,H137&gt;=9.349,D137&gt;=1.15,D137&lt;1.75,F137&gt;=1.5),4.54,IF(AND(H137&lt;10.927,A137&gt;=6.15,H137&gt;=9.349,D137&gt;=1.15,D137&lt;1.75,F137&gt;=1.5),4.3,IF(AND(G137&lt;0.512,D137&gt;=2.05,A137&lt;7.05,G137&lt;0.869,D137&gt;=1.75,F137&gt;=1.5),5.533,IF(AND(G137&gt;=0.512,D137&gt;=2.05,A137&lt;7.05,G137&lt;0.869,D137&gt;=1.75,F137&gt;=1.5),5.88,IF(AND(H137&lt;11.551,B137&lt;3.3,A137&gt;=7.05,G137&lt;0.869,D137&gt;=1.75,F137&gt;=1.5),6.3,IF(AND(G137&lt;0.227,G137&lt;0.265,H137&gt;=11.218,A137&gt;=4.35,A137&lt;5.05,D137&lt;0.35,F137&lt;1.5),1.4,IF(AND(G137&gt;=0.227,G137&lt;0.265,H137&gt;=11.218,A137&gt;=4.35,A137&lt;5.05,D137&lt;0.35,F137&lt;1.5),1.26,IF(AND(H137&lt;11.031,A137&lt;5.4,G137&lt;0.585,H137&gt;=6.089,A137&gt;=5.05,D137&lt;0.35,F137&lt;1.5),1.5,IF(AND(H137&gt;=11.031,A137&lt;5.4,G137&lt;0.585,H137&gt;=6.089,A137&gt;=5.05,D137&lt;0.35,F137&lt;1.5),1.4,IF(AND(A137&lt;5.45,B137&lt;2.9,D137&gt;=1.35,H137&lt;9.349,D137&gt;=1.15,D137&lt;1.75,F137&gt;=1.5),4.5,IF(AND(A137&lt;5.9,D137&lt;1.35,A137&lt;6.15,H137&gt;=9.349,D137&gt;=1.15,D137&lt;1.75,F137&gt;=1.5),4.2,IF(AND(A137&gt;=5.9,D137&lt;1.35,A137&lt;6.15,H137&gt;=9.349,D137&gt;=1.15,D137&lt;1.75,F137&gt;=1.5),4,IF(AND(A137&gt;=6.75,H137&gt;=10.927,A137&gt;=6.15,H137&gt;=9.349,D137&gt;=1.15,D137&lt;1.75,F137&gt;=1.5),4.767,IF(AND(B137&lt;2.9,H137&gt;=11.551,B137&lt;3.3,A137&gt;=7.05,G137&lt;0.869,D137&gt;=1.75,F137&gt;=1.5),6.7,IF(AND(B137&gt;=2.9,H137&gt;=11.551,B137&lt;3.3,A137&gt;=7.05,G137&lt;0.869,D137&gt;=1.75,F137&gt;=1.5),6.6,IF(AND(B137&lt;2.45,A137&gt;=5.45,B137&lt;2.9,D137&gt;=1.35,H137&lt;9.349,D137&gt;=1.15,D137&lt;1.75,F137&gt;=1.5),5,IF(AND(B137&gt;=2.45,A137&gt;=5.45,B137&lt;2.9,D137&gt;=1.35,H137&lt;9.349,D137&gt;=1.15,D137&lt;1.75,F137&gt;=1.5),5.1,IF(AND(H137&lt;11.166,A137&lt;6.75,H137&gt;=10.927,A137&gt;=6.15,H137&gt;=9.349,D137&gt;=1.15,D137&lt;1.75,F137&gt;=1.5),4.9,IF(AND(G137&lt;0.228,H137&gt;=11.166,A137&lt;6.75,H137&gt;=10.927,A137&gt;=6.15,H137&gt;=9.349,D137&gt;=1.15,D137&lt;1.75,F137&gt;=1.5),4.7,IF(AND(H137&lt;13.531,G137&gt;=0.228,H137&gt;=11.166,A137&lt;6.75,H137&gt;=10.927,A137&gt;=6.15,H137&gt;=9.349,D137&gt;=1.15,D137&lt;1.75,F137&gt;=1.5),4.4,IF(AND(H137&gt;=13.531,G137&gt;=0.228,H137&gt;=11.166,A137&lt;6.75,H137&gt;=10.927,A137&gt;=6.15,H137&gt;=9.349,D137&gt;=1.15,D137&lt;1.75,F137&gt;=1.5),4.6,"shouldnthappen")))))))))))))))))))))))))))))))))))))))</f>
        <v>4.54</v>
      </c>
      <c r="AR137" s="1" t="n">
        <f aca="false">IF(AND(G137&gt;=0.93,B137&lt;3.65,F137&lt;1.5),1.7,IF(AND(H137&lt;6.542,B137&gt;=3.65,F137&lt;1.5),1.767,IF(AND(A137&gt;=7.05,D137&gt;=1.55,F137&gt;=1.5),6.3,IF(AND(G137&lt;0.123,H137&gt;=6.542,B137&gt;=3.65,F137&lt;1.5),1.367,IF(AND(A137&lt;5.15,A137&lt;5.65,D137&lt;1.55,F137&gt;=1.5),3.15,IF(AND(A137&lt;4.8,G137&gt;=0.447,G137&lt;0.93,B137&lt;3.65,F137&lt;1.5),1.24,IF(AND(A137&gt;=4.8,G137&gt;=0.447,G137&lt;0.93,B137&lt;3.65,F137&lt;1.5),1.4,IF(AND(G137&lt;0.151,G137&gt;=0.123,H137&gt;=6.542,B137&gt;=3.65,F137&lt;1.5),1.7,IF(AND(G137&gt;=0.151,G137&gt;=0.123,H137&gt;=6.542,B137&gt;=3.65,F137&lt;1.5),1.5,IF(AND(D137&gt;=1.45,A137&gt;=5.15,A137&lt;5.65,D137&lt;1.55,F137&gt;=1.5),4.5,IF(AND(B137&lt;2.65,D137&gt;=1.35,A137&gt;=5.65,D137&lt;1.55,F137&gt;=1.5),4.9,IF(AND(G137&lt;0.527,F137&lt;2.5,A137&lt;7.05,D137&gt;=1.55,F137&gt;=1.5),5.075,IF(AND(G137&gt;=0.527,F137&lt;2.5,A137&lt;7.05,D137&gt;=1.55,F137&gt;=1.5),4.7,IF(AND(A137&lt;4.65,G137&lt;0.265,G137&lt;0.447,G137&lt;0.93,B137&lt;3.65,F137&lt;1.5),1.42,IF(AND(G137&lt;0.3,G137&gt;=0.265,G137&lt;0.447,G137&lt;0.93,B137&lt;3.65,F137&lt;1.5),1.6,IF(AND(G137&gt;=0.3,G137&gt;=0.265,G137&lt;0.447,G137&lt;0.93,B137&lt;3.65,F137&lt;1.5),1.4,IF(AND(G137&lt;0.356,D137&lt;1.45,A137&gt;=5.15,A137&lt;5.65,D137&lt;1.55,F137&gt;=1.5),4.125,IF(AND(D137&lt;1.1,A137&lt;6.2,D137&lt;1.35,A137&gt;=5.65,D137&lt;1.55,F137&gt;=1.5),4.1,IF(AND(D137&gt;=1.1,A137&lt;6.2,D137&lt;1.35,A137&gt;=5.65,D137&lt;1.55,F137&gt;=1.5),4.175,IF(AND(H137&gt;=13.433,A137&gt;=6.2,D137&lt;1.35,A137&gt;=5.65,D137&lt;1.55,F137&gt;=1.5),4.6,IF(AND(G137&lt;0.437,B137&gt;=2.65,D137&gt;=1.35,A137&gt;=5.65,D137&lt;1.55,F137&gt;=1.5),4.625,IF(AND(G137&gt;=0.437,B137&gt;=2.65,D137&gt;=1.35,A137&gt;=5.65,D137&lt;1.55,F137&gt;=1.5),4.75,IF(AND(B137&gt;=3.15,H137&lt;11.146,F137&gt;=2.5,A137&lt;7.05,D137&gt;=1.55,F137&gt;=1.5),5.667,IF(AND(B137&lt;2.65,H137&gt;=11.146,F137&gt;=2.5,A137&lt;7.05,D137&gt;=1.55,F137&gt;=1.5),5.8,IF(AND(B137&lt;3.3,A137&gt;=4.65,G137&lt;0.265,G137&lt;0.447,G137&lt;0.93,B137&lt;3.65,F137&lt;1.5),1.32,IF(AND(B137&gt;=3.3,A137&gt;=4.65,G137&lt;0.265,G137&lt;0.447,G137&lt;0.93,B137&lt;3.65,F137&lt;1.5),1.425,IF(AND(B137&lt;2.8,G137&gt;=0.356,D137&lt;1.45,A137&gt;=5.15,A137&lt;5.65,D137&lt;1.55,F137&gt;=1.5),3.86,IF(AND(B137&gt;=2.8,G137&gt;=0.356,D137&lt;1.45,A137&gt;=5.15,A137&lt;5.65,D137&lt;1.55,F137&gt;=1.5),3.6,IF(AND(B137&lt;2.6,H137&lt;13.433,A137&gt;=6.2,D137&lt;1.35,A137&gt;=5.65,D137&lt;1.55,F137&gt;=1.5),4.4,IF(AND(B137&gt;=2.6,H137&lt;13.433,A137&gt;=6.2,D137&lt;1.35,A137&gt;=5.65,D137&lt;1.55,F137&gt;=1.5),4.3,IF(AND(G137&lt;0.151,B137&lt;3.15,H137&lt;11.146,F137&gt;=2.5,A137&lt;7.05,D137&gt;=1.55,F137&gt;=1.5),5.5,IF(AND(H137&lt;15.52,B137&gt;=2.65,H137&gt;=11.146,F137&gt;=2.5,A137&lt;7.05,D137&gt;=1.55,F137&gt;=1.5),5.4,IF(AND(H137&gt;=15.52,B137&gt;=2.65,H137&gt;=11.146,F137&gt;=2.5,A137&lt;7.05,D137&gt;=1.55,F137&gt;=1.5),5.733,IF(AND(H137&lt;10.74,G137&gt;=0.151,B137&lt;3.15,H137&lt;11.146,F137&gt;=2.5,A137&lt;7.05,D137&gt;=1.55,F137&gt;=1.5),5.12,IF(AND(H137&gt;=10.74,G137&gt;=0.151,B137&lt;3.15,H137&lt;11.146,F137&gt;=2.5,A137&lt;7.05,D137&gt;=1.55,F137&gt;=1.5),4.9,"shouldnthappen")))))))))))))))))))))))))))))))))))</f>
        <v>4.9</v>
      </c>
      <c r="AS137" s="1" t="n">
        <f aca="false">IF(AND(F137&gt;=1.5,A137&lt;5.55),4.18,IF(AND(F137&gt;=2.5,B137&lt;2.75,A137&gt;=5.55),5.38,IF(AND(G137&gt;=0.587,B137&lt;3.75,F137&lt;1.5,A137&lt;5.55),1.48,IF(AND(H137&lt;6.51,B137&gt;=3.75,F137&lt;1.5,A137&lt;5.55),1.9,IF(AND(H137&gt;=6.51,B137&gt;=3.75,F137&lt;1.5,A137&lt;5.55),1.425,IF(AND(G137&gt;=0.868,F137&lt;2.5,B137&lt;2.75,A137&gt;=5.55),4.65,IF(AND(F137&lt;1.5,D137&lt;1.55,B137&gt;=2.75,A137&gt;=5.55),1.7,IF(AND(G137&gt;=0.857,D137&gt;=1.55,B137&gt;=2.75,A137&gt;=5.55),5.033,IF(AND(G137&gt;=0.518,G137&lt;0.587,B137&lt;3.75,F137&lt;1.5,A137&lt;5.55),1,IF(AND(D137&lt;1.05,G137&lt;0.868,F137&lt;2.5,B137&lt;2.75,A137&gt;=5.55),3.5,IF(AND(G137&lt;0.404,D137&gt;=1.05,G137&lt;0.868,F137&lt;2.5,B137&lt;2.75,A137&gt;=5.55),4.2,IF(AND(G137&gt;=0.404,D137&gt;=1.05,G137&lt;0.868,F137&lt;2.5,B137&lt;2.75,A137&gt;=5.55),3.94,IF(AND(F137&lt;2.5,B137&lt;2.95,F137&gt;=1.5,D137&lt;1.55,B137&gt;=2.75,A137&gt;=5.55),4.68,IF(AND(F137&gt;=2.5,B137&lt;2.95,F137&gt;=1.5,D137&lt;1.55,B137&gt;=2.75,A137&gt;=5.55),5.1,IF(AND(H137&lt;10.883,B137&gt;=2.95,F137&gt;=1.5,D137&lt;1.55,B137&gt;=2.75,A137&gt;=5.55),4.15,IF(AND(H137&gt;=10.883,B137&gt;=2.95,F137&gt;=1.5,D137&lt;1.55,B137&gt;=2.75,A137&gt;=5.55),4.5,IF(AND(H137&gt;=14.1,D137&lt;2.05,G137&lt;0.857,D137&gt;=1.55,B137&gt;=2.75,A137&gt;=5.55),6.6,IF(AND(G137&lt;0.063,B137&lt;3.15,G137&lt;0.518,G137&lt;0.587,B137&lt;3.75,F137&lt;1.5,A137&lt;5.55),1.4,IF(AND(G137&gt;=0.063,B137&lt;3.15,G137&lt;0.518,G137&lt;0.587,B137&lt;3.75,F137&lt;1.5,A137&lt;5.55),1.5,IF(AND(H137&gt;=10.563,B137&gt;=3.15,G137&lt;0.518,G137&lt;0.587,B137&lt;3.75,F137&lt;1.5,A137&lt;5.55),1.325,IF(AND(B137&lt;2.95,H137&lt;14.1,D137&lt;2.05,G137&lt;0.857,D137&gt;=1.55,B137&gt;=2.75,A137&gt;=5.55),6.125,IF(AND(A137&lt;6.65,G137&lt;0.364,D137&gt;=2.05,G137&lt;0.857,D137&gt;=1.55,B137&gt;=2.75,A137&gt;=5.55),5.45,IF(AND(G137&gt;=0.774,G137&gt;=0.364,D137&gt;=2.05,G137&lt;0.857,D137&gt;=1.55,B137&gt;=2.75,A137&gt;=5.55),5.4,IF(AND(H137&gt;=9.279,H137&lt;10.563,B137&gt;=3.15,G137&lt;0.518,G137&lt;0.587,B137&lt;3.75,F137&lt;1.5,A137&lt;5.55),1.475,IF(AND(D137&lt;1.65,B137&gt;=2.95,H137&lt;14.1,D137&lt;2.05,G137&lt;0.857,D137&gt;=1.55,B137&gt;=2.75,A137&gt;=5.55),5.8,IF(AND(B137&lt;3.15,A137&gt;=6.65,G137&lt;0.364,D137&gt;=2.05,G137&lt;0.857,D137&gt;=1.55,B137&gt;=2.75,A137&gt;=5.55),5.3,IF(AND(B137&gt;=3.15,A137&gt;=6.65,G137&lt;0.364,D137&gt;=2.05,G137&lt;0.857,D137&gt;=1.55,B137&gt;=2.75,A137&gt;=5.55),5.7,IF(AND(A137&gt;=6.75,G137&lt;0.774,G137&gt;=0.364,D137&gt;=2.05,G137&lt;0.857,D137&gt;=1.55,B137&gt;=2.75,A137&gt;=5.55),5.9,IF(AND(G137&lt;0.417,H137&lt;9.279,H137&lt;10.563,B137&gt;=3.15,G137&lt;0.518,G137&lt;0.587,B137&lt;3.75,F137&lt;1.5,A137&lt;5.55),1.4,IF(AND(G137&gt;=0.417,H137&lt;9.279,H137&lt;10.563,B137&gt;=3.15,G137&lt;0.518,G137&lt;0.587,B137&lt;3.75,F137&lt;1.5,A137&lt;5.55),1.3,IF(AND(A137&lt;6.3,D137&gt;=1.65,B137&gt;=2.95,H137&lt;14.1,D137&lt;2.05,G137&lt;0.857,D137&gt;=1.55,B137&gt;=2.75,A137&gt;=5.55),4.9,IF(AND(A137&gt;=6.3,D137&gt;=1.65,B137&gt;=2.95,H137&lt;14.1,D137&lt;2.05,G137&lt;0.857,D137&gt;=1.55,B137&gt;=2.75,A137&gt;=5.55),5.3,IF(AND(G137&gt;=0.657,A137&lt;6.75,G137&lt;0.774,G137&gt;=0.364,D137&gt;=2.05,G137&lt;0.857,D137&gt;=1.55,B137&gt;=2.75,A137&gt;=5.55),6,IF(AND(B137&lt;3.2,G137&lt;0.657,A137&lt;6.75,G137&lt;0.774,G137&gt;=0.364,D137&gt;=2.05,G137&lt;0.857,D137&gt;=1.55,B137&gt;=2.75,A137&gt;=5.55),5.6,IF(AND(B137&gt;=3.2,G137&lt;0.657,A137&lt;6.75,G137&lt;0.774,G137&gt;=0.364,D137&gt;=2.05,G137&lt;0.857,D137&gt;=1.55,B137&gt;=2.75,A137&gt;=5.55),5.65,"shouldnthappen")))))))))))))))))))))))))))))))))))</f>
        <v>5.38</v>
      </c>
      <c r="AT137" s="1" t="n">
        <f aca="false">IF(AND(H137&gt;=16.284,A137&gt;=5.55),6.533,IF(AND(G137&gt;=0.52,A137&lt;4.85,A137&lt;5.55),1.05,IF(AND(G137&lt;0.227,G137&lt;0.52,A137&lt;4.85,A137&lt;5.55),1.4,IF(AND(G137&gt;=0.227,G137&lt;0.52,A137&lt;4.85,A137&lt;5.55),1.3,IF(AND(D137&gt;=0.45,F137&lt;1.5,A137&gt;=4.85,A137&lt;5.55),1.667,IF(AND(B137&gt;=2.75,F137&gt;=1.5,A137&gt;=4.85,A137&lt;5.55),4.5,IF(AND(F137&lt;2.5,B137&gt;=3.15,H137&lt;16.284,A137&gt;=5.55),4.7,IF(AND(G137&gt;=0.934,D137&lt;0.45,F137&lt;1.5,A137&gt;=4.85,A137&lt;5.55),1.7,IF(AND(D137&gt;=1.2,B137&lt;2.75,F137&gt;=1.5,A137&gt;=4.85,A137&lt;5.55),4.25,IF(AND(G137&gt;=0.774,F137&gt;=2.5,B137&gt;=3.15,H137&lt;16.284,A137&gt;=5.55),5.4,IF(AND(B137&lt;3.1,G137&lt;0.934,D137&lt;0.45,F137&lt;1.5,A137&gt;=4.85,A137&lt;5.55),1.6,IF(AND(D137&lt;1.05,D137&lt;1.2,B137&lt;2.75,F137&gt;=1.5,A137&gt;=4.85,A137&lt;5.55),3.433,IF(AND(D137&gt;=1.05,D137&lt;1.2,B137&lt;2.75,F137&gt;=1.5,A137&gt;=4.85,A137&lt;5.55),3.267,IF(AND(H137&lt;8.486,D137&lt;1.35,F137&lt;2.5,B137&lt;3.15,H137&lt;16.284,A137&gt;=5.55),3.85,IF(AND(D137&gt;=1.55,D137&gt;=1.35,F137&lt;2.5,B137&lt;3.15,H137&lt;16.284,A137&gt;=5.55),5.1,IF(AND(H137&lt;10.464,A137&lt;6.35,F137&gt;=2.5,B137&lt;3.15,H137&lt;16.284,A137&gt;=5.55),5.08,IF(AND(H137&gt;=10.464,A137&lt;6.35,F137&gt;=2.5,B137&lt;3.15,H137&lt;16.284,A137&gt;=5.55),4.9,IF(AND(D137&lt;1.85,A137&gt;=6.35,F137&gt;=2.5,B137&lt;3.15,H137&lt;16.284,A137&gt;=5.55),5.8,IF(AND(H137&gt;=10.393,G137&lt;0.774,F137&gt;=2.5,B137&gt;=3.15,H137&lt;16.284,A137&gt;=5.55),5.425,IF(AND(B137&lt;2.6,H137&gt;=8.486,D137&lt;1.35,F137&lt;2.5,B137&lt;3.15,H137&lt;16.284,A137&gt;=5.55),3.9,IF(AND(G137&gt;=0.567,D137&lt;1.55,D137&gt;=1.35,F137&lt;2.5,B137&lt;3.15,H137&lt;16.284,A137&gt;=5.55),4.4,IF(AND(B137&lt;3.25,H137&lt;10.393,G137&lt;0.774,F137&gt;=2.5,B137&gt;=3.15,H137&lt;16.284,A137&gt;=5.55),5.7,IF(AND(B137&gt;=3.25,H137&lt;10.393,G137&lt;0.774,F137&gt;=2.5,B137&gt;=3.15,H137&lt;16.284,A137&gt;=5.55),5.98,IF(AND(G137&lt;0.079,G137&lt;0.338,B137&gt;=3.1,G137&lt;0.934,D137&lt;0.45,F137&lt;1.5,A137&gt;=4.85,A137&lt;5.55),1.425,IF(AND(B137&lt;3.35,G137&gt;=0.338,B137&gt;=3.1,G137&lt;0.934,D137&lt;0.45,F137&lt;1.5,A137&gt;=4.85,A137&lt;5.55),1.4,IF(AND(G137&lt;0.404,B137&gt;=2.6,H137&gt;=8.486,D137&lt;1.35,F137&lt;2.5,B137&lt;3.15,H137&lt;16.284,A137&gt;=5.55),4.3,IF(AND(G137&gt;=0.404,B137&gt;=2.6,H137&gt;=8.486,D137&lt;1.35,F137&lt;2.5,B137&lt;3.15,H137&lt;16.284,A137&gt;=5.55),4.025,IF(AND(B137&gt;=3.05,G137&lt;0.567,D137&lt;1.55,D137&gt;=1.35,F137&lt;2.5,B137&lt;3.15,H137&lt;16.284,A137&gt;=5.55),4.7,IF(AND(A137&lt;6.45,H137&lt;10.667,D137&gt;=1.85,A137&gt;=6.35,F137&gt;=2.5,B137&lt;3.15,H137&lt;16.284,A137&gt;=5.55),5.3,IF(AND(A137&gt;=6.45,H137&lt;10.667,D137&gt;=1.85,A137&gt;=6.35,F137&gt;=2.5,B137&lt;3.15,H137&lt;16.284,A137&gt;=5.55),5.167,IF(AND(B137&lt;2.95,H137&gt;=10.667,D137&gt;=1.85,A137&gt;=6.35,F137&gt;=2.5,B137&lt;3.15,H137&lt;16.284,A137&gt;=5.55),5.6,IF(AND(B137&gt;=2.95,H137&gt;=10.667,D137&gt;=1.85,A137&gt;=6.35,F137&gt;=2.5,B137&lt;3.15,H137&lt;16.284,A137&gt;=5.55),5.5,IF(AND(H137&lt;10.325,G137&gt;=0.079,G137&lt;0.338,B137&gt;=3.1,G137&lt;0.934,D137&lt;0.45,F137&lt;1.5,A137&gt;=4.85,A137&lt;5.55),1.5,IF(AND(G137&lt;0.385,B137&gt;=3.35,G137&gt;=0.338,B137&gt;=3.1,G137&lt;0.934,D137&lt;0.45,F137&lt;1.5,A137&gt;=4.85,A137&lt;5.55),1.5,IF(AND(G137&gt;=0.385,B137&gt;=3.35,G137&gt;=0.338,B137&gt;=3.1,G137&lt;0.934,D137&lt;0.45,F137&lt;1.5,A137&gt;=4.85,A137&lt;5.55),1.42,IF(AND(B137&lt;2.5,B137&lt;3.05,G137&lt;0.567,D137&lt;1.55,D137&gt;=1.35,F137&lt;2.5,B137&lt;3.15,H137&lt;16.284,A137&gt;=5.55),4.5,IF(AND(B137&gt;=2.5,B137&lt;3.05,G137&lt;0.567,D137&lt;1.55,D137&gt;=1.35,F137&lt;2.5,B137&lt;3.15,H137&lt;16.284,A137&gt;=5.55),4.56,IF(AND(H137&lt;12.506,H137&gt;=10.325,G137&gt;=0.079,G137&lt;0.338,B137&gt;=3.1,G137&lt;0.934,D137&lt;0.45,F137&lt;1.5,A137&gt;=4.85,A137&lt;5.55),1.2,IF(AND(H137&gt;=12.506,H137&gt;=10.325,G137&gt;=0.079,G137&lt;0.338,B137&gt;=3.1,G137&lt;0.934,D137&lt;0.45,F137&lt;1.5,A137&gt;=4.85,A137&lt;5.55),1.3,"shouldnthappen")))))))))))))))))))))))))))))))))))))))</f>
        <v>4.9</v>
      </c>
      <c r="AU137" s="1" t="n">
        <f aca="false">IF(AND(G137&gt;=0.52,B137&lt;3.05,F137&lt;1.5),1.1,IF(AND(G137&lt;0.35,G137&lt;0.52,B137&lt;3.05,F137&lt;1.5),1.4,IF(AND(G137&gt;=0.35,G137&lt;0.52,B137&lt;3.05,F137&lt;1.5),1.3,IF(AND(G137&gt;=0.227,G137&lt;0.347,B137&gt;=3.05,F137&lt;1.5),1.32,IF(AND(H137&lt;6.417,G137&gt;=0.347,B137&gt;=3.05,F137&lt;1.5),1.7,IF(AND(A137&gt;=7.25,A137&gt;=6.6,F137&gt;=2.5,F137&gt;=1.5),6.35,IF(AND(G137&lt;0.11,G137&lt;0.227,G137&lt;0.347,B137&gt;=3.05,F137&lt;1.5),1.333,IF(AND(H137&lt;9.441,H137&gt;=6.417,G137&gt;=0.347,B137&gt;=3.05,F137&lt;1.5),1.425,IF(AND(B137&lt;2.75,G137&lt;0.451,H137&lt;10.266,F137&lt;2.5,F137&gt;=1.5),4,IF(AND(B137&gt;=2.75,G137&lt;0.451,H137&lt;10.266,F137&lt;2.5,F137&gt;=1.5),4.433,IF(AND(G137&gt;=0.865,G137&gt;=0.451,H137&lt;10.266,F137&lt;2.5,F137&gt;=1.5),4.2,IF(AND(B137&lt;2.45,H137&lt;13.665,H137&gt;=10.266,F137&lt;2.5,F137&gt;=1.5),3.7,IF(AND(G137&lt;0.302,H137&gt;=13.665,H137&gt;=10.266,F137&lt;2.5,F137&gt;=1.5),5,IF(AND(B137&lt;2.9,A137&lt;6.1,A137&lt;6.6,F137&gt;=2.5,F137&gt;=1.5),5.06,IF(AND(B137&gt;=2.9,A137&lt;6.1,A137&lt;6.6,F137&gt;=2.5,F137&gt;=1.5),4.8,IF(AND(B137&lt;3.05,A137&gt;=6.1,A137&lt;6.6,F137&gt;=2.5,F137&gt;=1.5),5.6,IF(AND(B137&gt;=3.05,A137&gt;=6.1,A137&lt;6.6,F137&gt;=2.5,F137&gt;=1.5),5.267,IF(AND(H137&gt;=14.564,A137&lt;7.25,A137&gt;=6.6,F137&gt;=2.5,F137&gt;=1.5),5.6,IF(AND(H137&gt;=14.309,G137&gt;=0.11,G137&lt;0.227,G137&lt;0.347,B137&gt;=3.05,F137&lt;1.5),1.7,IF(AND(D137&lt;0.4,H137&gt;=9.441,H137&gt;=6.417,G137&gt;=0.347,B137&gt;=3.05,F137&lt;1.5),1.5,IF(AND(D137&gt;=0.4,H137&gt;=9.441,H137&gt;=6.417,G137&gt;=0.347,B137&gt;=3.05,F137&lt;1.5),1.633,IF(AND(A137&lt;5.35,G137&lt;0.865,G137&gt;=0.451,H137&lt;10.266,F137&lt;2.5,F137&gt;=1.5),3.15,IF(AND(D137&lt;1.45,G137&gt;=0.302,H137&gt;=13.665,H137&gt;=10.266,F137&lt;2.5,F137&gt;=1.5),4.74,IF(AND(D137&gt;=1.45,G137&gt;=0.302,H137&gt;=13.665,H137&gt;=10.266,F137&lt;2.5,F137&gt;=1.5),4.567,IF(AND(H137&lt;8.836,H137&lt;14.564,A137&lt;7.25,A137&gt;=6.6,F137&gt;=2.5,F137&gt;=1.5),5.7,IF(AND(H137&gt;=8.836,H137&lt;14.564,A137&lt;7.25,A137&gt;=6.6,F137&gt;=2.5,F137&gt;=1.5),5.9,IF(AND(H137&lt;11.53,H137&lt;14.309,G137&gt;=0.11,G137&lt;0.227,G137&lt;0.347,B137&gt;=3.05,F137&lt;1.5),1.5,IF(AND(H137&gt;=11.53,H137&lt;14.309,G137&gt;=0.11,G137&lt;0.227,G137&lt;0.347,B137&gt;=3.05,F137&lt;1.5),1.467,IF(AND(H137&lt;9.386,A137&gt;=5.35,G137&lt;0.865,G137&gt;=0.451,H137&lt;10.266,F137&lt;2.5,F137&gt;=1.5),3.56,IF(AND(H137&gt;=9.386,A137&gt;=5.35,G137&lt;0.865,G137&gt;=0.451,H137&lt;10.266,F137&lt;2.5,F137&gt;=1.5),4.2,IF(AND(H137&lt;11.036,D137&lt;1.45,B137&gt;=2.45,H137&lt;13.665,H137&gt;=10.266,F137&lt;2.5,F137&gt;=1.5),4.45,IF(AND(H137&gt;=11.036,D137&lt;1.45,B137&gt;=2.45,H137&lt;13.665,H137&gt;=10.266,F137&lt;2.5,F137&gt;=1.5),4.1,IF(AND(G137&gt;=0.585,D137&gt;=1.45,B137&gt;=2.45,H137&lt;13.665,H137&gt;=10.266,F137&lt;2.5,F137&gt;=1.5),4.9,IF(AND(H137&lt;11.743,G137&lt;0.585,D137&gt;=1.45,B137&gt;=2.45,H137&lt;13.665,H137&gt;=10.266,F137&lt;2.5,F137&gt;=1.5),4.7,IF(AND(H137&gt;=11.743,G137&lt;0.585,D137&gt;=1.45,B137&gt;=2.45,H137&lt;13.665,H137&gt;=10.266,F137&lt;2.5,F137&gt;=1.5),4.5,"shouldnthappen")))))))))))))))))))))))))))))))))))</f>
        <v>5.6</v>
      </c>
      <c r="AV137" s="1" t="n">
        <f aca="false">IF(AND(G137&gt;=0.356,F137&gt;=1.5,A137&lt;5.75),3.52,IF(AND(A137&lt;7.25,A137&gt;=7.1,A137&gt;=5.75),5.875,IF(AND(A137&gt;=7.25,A137&gt;=7.1,A137&gt;=5.75),6.5,IF(AND(D137&gt;=0.35,G137&gt;=0.586,F137&lt;1.5,A137&lt;5.75),1.8,IF(AND(D137&lt;1.4,G137&lt;0.356,F137&gt;=1.5,A137&lt;5.75),4.2,IF(AND(D137&gt;=1.4,G137&lt;0.356,F137&gt;=1.5,A137&lt;5.75),4.5,IF(AND(H137&gt;=11.218,A137&lt;5.05,G137&lt;0.586,F137&lt;1.5,A137&lt;5.75),1.225,IF(AND(G137&gt;=0.253,A137&gt;=5.05,G137&lt;0.586,F137&lt;1.5,A137&lt;5.75),1.3,IF(AND(B137&gt;=3.75,D137&lt;0.35,G137&gt;=0.586,F137&lt;1.5,A137&lt;5.75),1.567,IF(AND(B137&lt;2.85,D137&lt;1.35,D137&lt;1.65,A137&lt;7.1,A137&gt;=5.75),4.26,IF(AND(B137&gt;=2.85,D137&lt;1.35,D137&lt;1.65,A137&lt;7.1,A137&gt;=5.75),4.45,IF(AND(A137&lt;6.05,H137&lt;12.921,D137&gt;=1.65,A137&lt;7.1,A137&gt;=5.75),5.1,IF(AND(H137&gt;=15.338,H137&gt;=12.921,D137&gt;=1.65,A137&lt;7.1,A137&gt;=5.75),5.55,IF(AND(G137&lt;0.418,H137&lt;11.218,A137&lt;5.05,G137&lt;0.586,F137&lt;1.5,A137&lt;5.75),1.42,IF(AND(G137&gt;=0.418,H137&lt;11.218,A137&lt;5.05,G137&lt;0.586,F137&lt;1.5,A137&lt;5.75),1.3,IF(AND(H137&gt;=13.321,G137&lt;0.253,A137&gt;=5.05,G137&lt;0.586,F137&lt;1.5,A137&lt;5.75),1.7,IF(AND(H137&lt;6.089,B137&lt;3.75,D137&lt;0.35,G137&gt;=0.586,F137&lt;1.5,A137&lt;5.75),1.7,IF(AND(H137&gt;=6.089,B137&lt;3.75,D137&lt;0.35,G137&gt;=0.586,F137&lt;1.5,A137&lt;5.75),1.5,IF(AND(B137&lt;2.9,D137&lt;1.45,D137&gt;=1.35,D137&lt;1.65,A137&lt;7.1,A137&gt;=5.75),4.8,IF(AND(B137&gt;=2.9,D137&lt;1.45,D137&gt;=1.35,D137&lt;1.65,A137&lt;7.1,A137&gt;=5.75),4.475,IF(AND(B137&lt;2.5,D137&gt;=1.45,D137&gt;=1.35,D137&lt;1.65,A137&lt;7.1,A137&gt;=5.75),4.5,IF(AND(H137&lt;8.884,A137&gt;=6.05,H137&lt;12.921,D137&gt;=1.65,A137&lt;7.1,A137&gt;=5.75),5.4,IF(AND(A137&lt;6.3,H137&lt;15.338,H137&gt;=12.921,D137&gt;=1.65,A137&lt;7.1,A137&gt;=5.75),4.967,IF(AND(A137&gt;=6.3,H137&lt;15.338,H137&gt;=12.921,D137&gt;=1.65,A137&lt;7.1,A137&gt;=5.75),5.133,IF(AND(H137&lt;10.826,H137&lt;13.321,G137&lt;0.253,A137&gt;=5.05,G137&lt;0.586,F137&lt;1.5,A137&lt;5.75),1.5,IF(AND(H137&gt;=10.826,H137&lt;13.321,G137&lt;0.253,A137&gt;=5.05,G137&lt;0.586,F137&lt;1.5,A137&lt;5.75),1.4,IF(AND(H137&lt;7.47,B137&gt;=2.5,D137&gt;=1.45,D137&gt;=1.35,D137&lt;1.65,A137&lt;7.1,A137&gt;=5.75),5.1,IF(AND(H137&gt;=7.47,B137&gt;=2.5,D137&gt;=1.45,D137&gt;=1.35,D137&lt;1.65,A137&lt;7.1,A137&gt;=5.75),4.725,IF(AND(H137&lt;9.637,H137&gt;=8.884,A137&gt;=6.05,H137&lt;12.921,D137&gt;=1.65,A137&lt;7.1,A137&gt;=5.75),5.9,IF(AND(B137&lt;2.6,H137&gt;=9.637,H137&gt;=8.884,A137&gt;=6.05,H137&lt;12.921,D137&gt;=1.65,A137&lt;7.1,A137&gt;=5.75),5.8,IF(AND(B137&lt;2.75,B137&gt;=2.6,H137&gt;=9.637,H137&gt;=8.884,A137&gt;=6.05,H137&lt;12.921,D137&gt;=1.65,A137&lt;7.1,A137&gt;=5.75),5.3,IF(AND(D137&lt;2.25,B137&gt;=2.75,B137&gt;=2.6,H137&gt;=9.637,H137&gt;=8.884,A137&gt;=6.05,H137&lt;12.921,D137&gt;=1.65,A137&lt;7.1,A137&gt;=5.75),5.6,IF(AND(D137&gt;=2.25,B137&gt;=2.75,B137&gt;=2.6,H137&gt;=9.637,H137&gt;=8.884,A137&gt;=6.05,H137&lt;12.921,D137&gt;=1.65,A137&lt;7.1,A137&gt;=5.75),5.5,"shouldnthappen")))))))))))))))))))))))))))))))))</f>
        <v>4.8</v>
      </c>
      <c r="AW137" s="1" t="n">
        <f aca="false">IF(AND(G137&gt;=0.905,F137&lt;1.5),1.767,IF(AND(H137&gt;=16.674,F137&gt;=1.5),6.55,IF(AND(A137&lt;4.35,H137&lt;14.344,G137&lt;0.905,F137&lt;1.5),1.1,IF(AND(B137&lt;3.65,H137&gt;=14.344,G137&lt;0.905,F137&lt;1.5),1.5,IF(AND(B137&gt;=3.65,H137&gt;=14.344,G137&lt;0.905,F137&lt;1.5),1.65,IF(AND(B137&lt;2.6,F137&gt;=2.5,H137&lt;16.674,F137&gt;=1.5),4.5,IF(AND(D137&gt;=0.45,A137&gt;=4.35,H137&lt;14.344,G137&lt;0.905,F137&lt;1.5),1.65,IF(AND(D137&lt;1.15,A137&lt;5.9,F137&lt;2.5,H137&lt;16.674,F137&gt;=1.5),3.56,IF(AND(B137&lt;2.75,A137&gt;=5.9,F137&lt;2.5,H137&lt;16.674,F137&gt;=1.5),5,IF(AND(H137&lt;13.531,B137&gt;=2.75,A137&gt;=5.9,F137&lt;2.5,H137&lt;16.674,F137&gt;=1.5),4.333,IF(AND(B137&lt;3.2,G137&gt;=0.669,B137&gt;=2.6,F137&gt;=2.5,H137&lt;16.674,F137&gt;=1.5),5.08,IF(AND(B137&gt;=3.2,G137&gt;=0.669,B137&gt;=2.6,F137&gt;=2.5,H137&lt;16.674,F137&gt;=1.5),5.4,IF(AND(B137&lt;3.15,A137&lt;5.05,D137&lt;0.45,A137&gt;=4.35,H137&lt;14.344,G137&lt;0.905,F137&lt;1.5),1.45,IF(AND(A137&gt;=5.55,A137&gt;=5.05,D137&lt;0.45,A137&gt;=4.35,H137&lt;14.344,G137&lt;0.905,F137&lt;1.5),1.5,IF(AND(A137&lt;5.55,A137&lt;5.65,D137&gt;=1.15,A137&lt;5.9,F137&lt;2.5,H137&lt;16.674,F137&gt;=1.5),3.95,IF(AND(A137&gt;=5.55,A137&lt;5.65,D137&gt;=1.15,A137&lt;5.9,F137&lt;2.5,H137&lt;16.674,F137&gt;=1.5),3.82,IF(AND(G137&lt;0.39,A137&gt;=5.65,D137&gt;=1.15,A137&lt;5.9,F137&lt;2.5,H137&lt;16.674,F137&gt;=1.5),4.35,IF(AND(G137&gt;=0.39,A137&gt;=5.65,D137&gt;=1.15,A137&lt;5.9,F137&lt;2.5,H137&lt;16.674,F137&gt;=1.5),3.95,IF(AND(G137&lt;0.466,H137&gt;=13.531,B137&gt;=2.75,A137&gt;=5.9,F137&lt;2.5,H137&lt;16.674,F137&gt;=1.5),4.8,IF(AND(G137&gt;=0.466,H137&gt;=13.531,B137&gt;=2.75,A137&gt;=5.9,F137&lt;2.5,H137&lt;16.674,F137&gt;=1.5),4.7,IF(AND(H137&lt;10.144,D137&lt;2.05,G137&lt;0.669,B137&gt;=2.6,F137&gt;=2.5,H137&lt;16.674,F137&gt;=1.5),5.3,IF(AND(H137&gt;=10.144,D137&lt;2.05,G137&lt;0.669,B137&gt;=2.6,F137&gt;=2.5,H137&lt;16.674,F137&gt;=1.5),5.133,IF(AND(D137&gt;=2.45,D137&gt;=2.05,G137&lt;0.669,B137&gt;=2.6,F137&gt;=2.5,H137&lt;16.674,F137&gt;=1.5),5.9,IF(AND(B137&lt;3.25,B137&gt;=3.15,A137&lt;5.05,D137&lt;0.45,A137&gt;=4.35,H137&lt;14.344,G137&lt;0.905,F137&lt;1.5),1.2,IF(AND(B137&gt;=3.25,B137&gt;=3.15,A137&lt;5.05,D137&lt;0.45,A137&gt;=4.35,H137&lt;14.344,G137&lt;0.905,F137&lt;1.5),1.36,IF(AND(B137&gt;=3.8,A137&lt;5.55,A137&gt;=5.05,D137&lt;0.45,A137&gt;=4.35,H137&lt;14.344,G137&lt;0.905,F137&lt;1.5),1.3,IF(AND(G137&lt;0.05,B137&lt;3.8,A137&lt;5.55,A137&gt;=5.05,D137&lt;0.45,A137&gt;=4.35,H137&lt;14.344,G137&lt;0.905,F137&lt;1.5),1.4,IF(AND(G137&lt;0.107,G137&lt;0.395,D137&lt;2.45,D137&gt;=2.05,G137&lt;0.669,B137&gt;=2.6,F137&gt;=2.5,H137&lt;16.674,F137&gt;=1.5),5.667,IF(AND(G137&lt;0.537,G137&gt;=0.395,D137&lt;2.45,D137&gt;=2.05,G137&lt;0.669,B137&gt;=2.6,F137&gt;=2.5,H137&lt;16.674,F137&gt;=1.5),5.6,IF(AND(G137&gt;=0.537,G137&gt;=0.395,D137&lt;2.45,D137&gt;=2.05,G137&lt;0.669,B137&gt;=2.6,F137&gt;=2.5,H137&lt;16.674,F137&gt;=1.5),5.775,IF(AND(B137&lt;3.6,G137&gt;=0.05,B137&lt;3.8,A137&lt;5.55,A137&gt;=5.05,D137&lt;0.45,A137&gt;=4.35,H137&lt;14.344,G137&lt;0.905,F137&lt;1.5),1.475,IF(AND(B137&gt;=3.6,G137&gt;=0.05,B137&lt;3.8,A137&lt;5.55,A137&gt;=5.05,D137&lt;0.45,A137&gt;=4.35,H137&lt;14.344,G137&lt;0.905,F137&lt;1.5),1.5,IF(AND(G137&lt;0.312,G137&gt;=0.107,G137&lt;0.395,D137&lt;2.45,D137&gt;=2.05,G137&lt;0.669,B137&gt;=2.6,F137&gt;=2.5,H137&lt;16.674,F137&gt;=1.5),5.18,IF(AND(G137&gt;=0.312,G137&gt;=0.107,G137&lt;0.395,D137&lt;2.45,D137&gt;=2.05,G137&lt;0.669,B137&gt;=2.6,F137&gt;=2.5,H137&lt;16.674,F137&gt;=1.5),5.4,"shouldnthappen"))))))))))))))))))))))))))))))))))</f>
        <v>5.133</v>
      </c>
      <c r="AX137" s="1" t="n">
        <f aca="false">IF(AND(D137&gt;=1.3,B137&gt;=3.45),6.25,IF(AND(B137&lt;2.75,A137&lt;5.25,B137&lt;3.45),3.9,IF(AND(D137&lt;0.25,D137&lt;1.3,B137&gt;=3.45),1.16,IF(AND(A137&gt;=5.05,B137&gt;=2.75,A137&lt;5.25,B137&lt;3.45),1.7,IF(AND(D137&lt;0.7,F137&lt;2.5,A137&gt;=5.25,B137&lt;3.45),1.5,IF(AND(H137&gt;=16.284,F137&gt;=2.5,A137&gt;=5.25,B137&lt;3.45),6.6,IF(AND(G137&lt;0.123,D137&gt;=0.25,D137&lt;1.3,B137&gt;=3.45),1.3,IF(AND(A137&lt;4.5,A137&lt;5.05,B137&gt;=2.75,A137&lt;5.25,B137&lt;3.45),1.3,IF(AND(A137&lt;5.05,G137&gt;=0.123,D137&gt;=0.25,D137&lt;1.3,B137&gt;=3.45),1.6,IF(AND(B137&lt;3.15,A137&gt;=4.5,A137&lt;5.05,B137&gt;=2.75,A137&lt;5.25,B137&lt;3.45),1.54,IF(AND(B137&gt;=3.15,A137&gt;=4.5,A137&lt;5.05,B137&gt;=2.75,A137&lt;5.25,B137&lt;3.45),1.35,IF(AND(D137&gt;=1.4,A137&lt;5.9,D137&gt;=0.7,F137&lt;2.5,A137&gt;=5.25,B137&lt;3.45),4.5,IF(AND(D137&gt;=1.55,A137&gt;=5.9,D137&gt;=0.7,F137&lt;2.5,A137&gt;=5.25,B137&lt;3.45),4.95,IF(AND(G137&gt;=0.682,D137&gt;=2.05,H137&lt;16.284,F137&gt;=2.5,A137&gt;=5.25,B137&lt;3.45),5.26,IF(AND(A137&lt;5.4,A137&gt;=5.05,G137&gt;=0.123,D137&gt;=0.25,D137&lt;1.3,B137&gt;=3.45),1.64,IF(AND(A137&gt;=5.4,A137&gt;=5.05,G137&gt;=0.123,D137&gt;=0.25,D137&lt;1.3,B137&gt;=3.45),1.6,IF(AND(G137&lt;0.372,D137&lt;1.4,A137&lt;5.9,D137&gt;=0.7,F137&lt;2.5,A137&gt;=5.25,B137&lt;3.45),4.175,IF(AND(D137&lt;1.35,D137&lt;1.55,A137&gt;=5.9,D137&gt;=0.7,F137&lt;2.5,A137&gt;=5.25,B137&lt;3.45),4.2,IF(AND(B137&lt;2.35,G137&lt;0.596,D137&lt;2.05,H137&lt;16.284,F137&gt;=2.5,A137&gt;=5.25,B137&lt;3.45),5,IF(AND(G137&gt;=0.888,G137&gt;=0.596,D137&lt;2.05,H137&lt;16.284,F137&gt;=2.5,A137&gt;=5.25,B137&lt;3.45),4.8,IF(AND(A137&gt;=6.85,G137&lt;0.682,D137&gt;=2.05,H137&lt;16.284,F137&gt;=2.5,A137&gt;=5.25,B137&lt;3.45),5.4,IF(AND(A137&gt;=5.75,G137&gt;=0.372,D137&lt;1.4,A137&lt;5.9,D137&gt;=0.7,F137&lt;2.5,A137&gt;=5.25,B137&lt;3.45),3.933,IF(AND(A137&gt;=6.75,D137&gt;=1.35,D137&lt;1.55,A137&gt;=5.9,D137&gt;=0.7,F137&lt;2.5,A137&gt;=5.25,B137&lt;3.45),4.8,IF(AND(H137&lt;11.084,B137&gt;=2.35,G137&lt;0.596,D137&lt;2.05,H137&lt;16.284,F137&gt;=2.5,A137&gt;=5.25,B137&lt;3.45),5.3,IF(AND(H137&lt;8.435,G137&lt;0.888,G137&gt;=0.596,D137&lt;2.05,H137&lt;16.284,F137&gt;=2.5,A137&gt;=5.25,B137&lt;3.45),5.1,IF(AND(H137&gt;=8.435,G137&lt;0.888,G137&gt;=0.596,D137&lt;2.05,H137&lt;16.284,F137&gt;=2.5,A137&gt;=5.25,B137&lt;3.45),4.94,IF(AND(B137&lt;3.15,A137&lt;6.85,G137&lt;0.682,D137&gt;=2.05,H137&lt;16.284,F137&gt;=2.5,A137&gt;=5.25,B137&lt;3.45),5.6,IF(AND(B137&gt;=3.15,A137&lt;6.85,G137&lt;0.682,D137&gt;=2.05,H137&lt;16.284,F137&gt;=2.5,A137&gt;=5.25,B137&lt;3.45),5.74,IF(AND(G137&lt;0.572,A137&lt;5.75,G137&gt;=0.372,D137&lt;1.4,A137&lt;5.9,D137&gt;=0.7,F137&lt;2.5,A137&gt;=5.25,B137&lt;3.45),3.7,IF(AND(D137&lt;1.45,A137&lt;6.75,D137&gt;=1.35,D137&lt;1.55,A137&gt;=5.9,D137&gt;=0.7,F137&lt;2.5,A137&gt;=5.25,B137&lt;3.45),4.46,IF(AND(D137&gt;=1.45,A137&lt;6.75,D137&gt;=1.35,D137&lt;1.55,A137&gt;=5.9,D137&gt;=0.7,F137&lt;2.5,A137&gt;=5.25,B137&lt;3.45),4.567,IF(AND(H137&lt;12.532,H137&gt;=11.084,B137&gt;=2.35,G137&lt;0.596,D137&lt;2.05,H137&lt;16.284,F137&gt;=2.5,A137&gt;=5.25,B137&lt;3.45),5.8,IF(AND(H137&gt;=12.532,H137&gt;=11.084,B137&gt;=2.35,G137&lt;0.596,D137&lt;2.05,H137&lt;16.284,F137&gt;=2.5,A137&gt;=5.25,B137&lt;3.45),5.667,IF(AND(A137&gt;=5.65,G137&gt;=0.572,A137&lt;5.75,G137&gt;=0.372,D137&lt;1.4,A137&lt;5.9,D137&gt;=0.7,F137&lt;2.5,A137&gt;=5.25,B137&lt;3.45),4.2,IF(AND(G137&lt;0.862,A137&lt;5.65,G137&gt;=0.572,A137&lt;5.75,G137&gt;=0.372,D137&lt;1.4,A137&lt;5.9,D137&gt;=0.7,F137&lt;2.5,A137&gt;=5.25,B137&lt;3.45),3.9,IF(AND(G137&gt;=0.862,A137&lt;5.65,G137&gt;=0.572,A137&lt;5.75,G137&gt;=0.372,D137&lt;1.4,A137&lt;5.9,D137&gt;=0.7,F137&lt;2.5,A137&gt;=5.25,B137&lt;3.45),4,"shouldnthappen"))))))))))))))))))))))))))))))))))))</f>
        <v>5.667</v>
      </c>
      <c r="AY137" s="1" t="n">
        <f aca="false">IF(AND(H137&gt;=8.233,D137&gt;=0.8,A137&lt;5.55),3.525,IF(AND(B137&lt;2.9,H137&gt;=15.534,A137&gt;=5.55),4.8,IF(AND(H137&gt;=12.259,A137&lt;4.75,D137&lt;0.8,A137&lt;5.55),1.25,IF(AND(B137&gt;=3.85,A137&gt;=4.75,D137&lt;0.8,A137&lt;5.55),1.425,IF(AND(D137&lt;1.55,H137&lt;8.233,D137&gt;=0.8,A137&lt;5.55),3.975,IF(AND(D137&gt;=1.55,H137&lt;8.233,D137&gt;=0.8,A137&lt;5.55),4.5,IF(AND(D137&lt;0.65,D137&lt;1.7,H137&lt;15.534,A137&gt;=5.55),1.7,IF(AND(A137&gt;=7.05,D137&gt;=1.7,H137&lt;15.534,A137&gt;=5.55),6.3,IF(AND(B137&gt;=3.35,B137&gt;=2.9,H137&gt;=15.534,A137&gt;=5.55),5.4,IF(AND(B137&lt;3.1,H137&lt;12.259,A137&lt;4.75,D137&lt;0.8,A137&lt;5.55),1.367,IF(AND(B137&gt;=3.1,H137&lt;12.259,A137&lt;4.75,D137&lt;0.8,A137&lt;5.55),1.4,IF(AND(G137&gt;=0.905,B137&lt;3.85,A137&gt;=4.75,D137&lt;0.8,A137&lt;5.55),1.9,IF(AND(H137&lt;15.681,B137&lt;3.35,B137&gt;=2.9,H137&gt;=15.534,A137&gt;=5.55),5.8,IF(AND(H137&gt;=15.681,B137&lt;3.35,B137&gt;=2.9,H137&gt;=15.534,A137&gt;=5.55),5.7,IF(AND(H137&gt;=14.877,G137&lt;0.905,B137&lt;3.85,A137&gt;=4.75,D137&lt;0.8,A137&lt;5.55),1.3,IF(AND(D137&gt;=1.25,B137&lt;2.65,D137&gt;=0.65,D137&lt;1.7,H137&lt;15.534,A137&gt;=5.55),4.433,IF(AND(G137&gt;=0.622,B137&lt;3.15,A137&lt;7.05,D137&gt;=1.7,H137&lt;15.534,A137&gt;=5.55),5.08,IF(AND(H137&gt;=13.42,B137&gt;=3.15,A137&lt;7.05,D137&gt;=1.7,H137&lt;15.534,A137&gt;=5.55),5.1,IF(AND(G137&lt;0.265,H137&lt;14.877,G137&lt;0.905,B137&lt;3.85,A137&gt;=4.75,D137&lt;0.8,A137&lt;5.55),1.2,IF(AND(A137&lt;5.75,D137&lt;1.25,B137&lt;2.65,D137&gt;=0.65,D137&lt;1.7,H137&lt;15.534,A137&gt;=5.55),3.7,IF(AND(A137&gt;=5.75,D137&lt;1.25,B137&lt;2.65,D137&gt;=0.65,D137&lt;1.7,H137&lt;15.534,A137&gt;=5.55),4,IF(AND(G137&gt;=0.652,D137&lt;1.35,B137&gt;=2.65,D137&gt;=0.65,D137&lt;1.7,H137&lt;15.534,A137&gt;=5.55),3.6,IF(AND(H137&lt;7.47,D137&gt;=1.35,B137&gt;=2.65,D137&gt;=0.65,D137&lt;1.7,H137&lt;15.534,A137&gt;=5.55),5.1,IF(AND(H137&lt;10.914,G137&lt;0.622,B137&lt;3.15,A137&lt;7.05,D137&gt;=1.7,H137&lt;15.534,A137&gt;=5.55),5.36,IF(AND(H137&gt;=10.914,G137&lt;0.622,B137&lt;3.15,A137&lt;7.05,D137&gt;=1.7,H137&lt;15.534,A137&gt;=5.55),5.64,IF(AND(G137&gt;=0.657,H137&lt;13.42,B137&gt;=3.15,A137&lt;7.05,D137&gt;=1.7,H137&lt;15.534,A137&gt;=5.55),6,IF(AND(G137&gt;=0.782,G137&gt;=0.265,H137&lt;14.877,G137&lt;0.905,B137&lt;3.85,A137&gt;=4.75,D137&lt;0.8,A137&lt;5.55),1.48,IF(AND(H137&lt;11.286,G137&lt;0.652,D137&lt;1.35,B137&gt;=2.65,D137&gt;=0.65,D137&lt;1.7,H137&lt;15.534,A137&gt;=5.55),4.24,IF(AND(H137&gt;=11.286,G137&lt;0.652,D137&lt;1.35,B137&gt;=2.65,D137&gt;=0.65,D137&lt;1.7,H137&lt;15.534,A137&gt;=5.55),4.05,IF(AND(G137&lt;0.413,H137&gt;=7.47,D137&gt;=1.35,B137&gt;=2.65,D137&gt;=0.65,D137&lt;1.7,H137&lt;15.534,A137&gt;=5.55),5.1,IF(AND(H137&lt;11.325,G137&lt;0.657,H137&lt;13.42,B137&gt;=3.15,A137&lt;7.05,D137&gt;=1.7,H137&lt;15.534,A137&gt;=5.55),5.8,IF(AND(H137&gt;=11.325,G137&lt;0.657,H137&lt;13.42,B137&gt;=3.15,A137&lt;7.05,D137&gt;=1.7,H137&lt;15.534,A137&gt;=5.55),5.6,IF(AND(D137&gt;=0.35,G137&lt;0.782,G137&gt;=0.265,H137&lt;14.877,G137&lt;0.905,B137&lt;3.85,A137&gt;=4.75,D137&lt;0.8,A137&lt;5.55),1.633,IF(AND(B137&lt;2.85,G137&gt;=0.413,H137&gt;=7.47,D137&gt;=1.35,B137&gt;=2.65,D137&gt;=0.65,D137&lt;1.7,H137&lt;15.534,A137&gt;=5.55),4.6,IF(AND(D137&lt;0.15,D137&lt;0.35,G137&lt;0.782,G137&gt;=0.265,H137&lt;14.877,G137&lt;0.905,B137&lt;3.85,A137&gt;=4.75,D137&lt;0.8,A137&lt;5.55),1.5,IF(AND(D137&gt;=0.15,D137&lt;0.35,G137&lt;0.782,G137&gt;=0.265,H137&lt;14.877,G137&lt;0.905,B137&lt;3.85,A137&gt;=4.75,D137&lt;0.8,A137&lt;5.55),1.543,IF(AND(A137&gt;=6.8,B137&gt;=2.85,G137&gt;=0.413,H137&gt;=7.47,D137&gt;=1.35,B137&gt;=2.65,D137&gt;=0.65,D137&lt;1.7,H137&lt;15.534,A137&gt;=5.55),4.9,IF(AND(H137&lt;13.531,A137&lt;6.8,B137&gt;=2.85,G137&gt;=0.413,H137&gt;=7.47,D137&gt;=1.35,B137&gt;=2.65,D137&gt;=0.65,D137&lt;1.7,H137&lt;15.534,A137&gt;=5.55),4.5,IF(AND(H137&gt;=13.531,A137&lt;6.8,B137&gt;=2.85,G137&gt;=0.413,H137&gt;=7.47,D137&gt;=1.35,B137&gt;=2.65,D137&gt;=0.65,D137&lt;1.7,H137&lt;15.534,A137&gt;=5.55),4.7,"shouldnthappen")))))))))))))))))))))))))))))))))))))))</f>
        <v>4.433</v>
      </c>
      <c r="AZ137" s="1" t="n">
        <f aca="false">IF(AND(H137&gt;=15.371,B137&gt;=3.35),5.4,IF(AND(G137&gt;=0.851,H137&gt;=15.244,B137&lt;3.35),4.75,IF(AND(F137&gt;=2,H137&lt;15.371,B137&gt;=3.35),5.6,IF(AND(B137&lt;2.75,A137&lt;5.15,H137&lt;15.244,B137&lt;3.35),3.42,IF(AND(A137&gt;=7.25,G137&lt;0.851,H137&gt;=15.244,B137&lt;3.35),6.6,IF(AND(A137&lt;4.45,B137&gt;=2.75,A137&lt;5.15,H137&lt;15.244,B137&lt;3.35),1.1,IF(AND(G137&lt;0.527,A137&lt;7.25,G137&lt;0.851,H137&gt;=15.244,B137&lt;3.35),5.08,IF(AND(G137&gt;=0.527,A137&lt;7.25,G137&lt;0.851,H137&gt;=15.244,B137&lt;3.35),5.8,IF(AND(D137&gt;=0.35,B137&lt;3.7,F137&lt;2,H137&lt;15.371,B137&gt;=3.35),1.55,IF(AND(H137&lt;6.542,B137&gt;=3.7,F137&lt;2,H137&lt;15.371,B137&gt;=3.35),1.9,IF(AND(B137&lt;3.25,A137&gt;=4.45,B137&gt;=2.75,A137&lt;5.15,H137&lt;15.244,B137&lt;3.35),1.46,IF(AND(B137&gt;=3.25,A137&gt;=4.45,B137&gt;=2.75,A137&lt;5.15,H137&lt;15.244,B137&lt;3.35),1.7,IF(AND(H137&lt;13.654,B137&gt;=2.95,D137&lt;1.45,A137&gt;=5.15,H137&lt;15.244,B137&lt;3.35),4.3,IF(AND(H137&gt;=13.654,B137&gt;=2.95,D137&lt;1.45,A137&gt;=5.15,H137&lt;15.244,B137&lt;3.35),4.625,IF(AND(F137&gt;=2.5,D137&lt;1.75,D137&gt;=1.45,A137&gt;=5.15,H137&lt;15.244,B137&lt;3.35),5.3,IF(AND(G137&gt;=0.853,D137&gt;=1.75,D137&gt;=1.45,A137&gt;=5.15,H137&lt;15.244,B137&lt;3.35),5.15,IF(AND(D137&gt;=0.25,D137&lt;0.35,B137&lt;3.7,F137&lt;2,H137&lt;15.371,B137&gt;=3.35),1.3,IF(AND(B137&lt;3.85,H137&gt;=6.542,B137&gt;=3.7,F137&lt;2,H137&lt;15.371,B137&gt;=3.35),1.633,IF(AND(H137&lt;7.02,H137&lt;10.688,B137&lt;2.95,D137&lt;1.45,A137&gt;=5.15,H137&lt;15.244,B137&lt;3.35),3.98,IF(AND(G137&lt;0.338,H137&gt;=10.688,B137&lt;2.95,D137&lt;1.45,A137&gt;=5.15,H137&lt;15.244,B137&lt;3.35),4.22,IF(AND(G137&gt;=0.338,H137&gt;=10.688,B137&lt;2.95,D137&lt;1.45,A137&gt;=5.15,H137&lt;15.244,B137&lt;3.35),3.9,IF(AND(B137&lt;2.75,F137&lt;2.5,D137&lt;1.75,D137&gt;=1.45,A137&gt;=5.15,H137&lt;15.244,B137&lt;3.35),5.1,IF(AND(B137&gt;=2.75,F137&lt;2.5,D137&lt;1.75,D137&gt;=1.45,A137&gt;=5.15,H137&lt;15.244,B137&lt;3.35),4.74,IF(AND(A137&gt;=7,G137&lt;0.853,D137&gt;=1.75,D137&gt;=1.45,A137&gt;=5.15,H137&lt;15.244,B137&lt;3.35),6.5,IF(AND(G137&gt;=0.934,D137&lt;0.25,D137&lt;0.35,B137&lt;3.7,F137&lt;2,H137&lt;15.371,B137&gt;=3.35),1.7,IF(AND(D137&lt;0.25,B137&gt;=3.85,H137&gt;=6.542,B137&gt;=3.7,F137&lt;2,H137&lt;15.371,B137&gt;=3.35),1.5,IF(AND(D137&gt;=0.25,B137&gt;=3.85,H137&gt;=6.542,B137&gt;=3.7,F137&lt;2,H137&lt;15.371,B137&gt;=3.35),1.4,IF(AND(B137&lt;2.5,H137&gt;=7.02,H137&lt;10.688,B137&lt;2.95,D137&lt;1.45,A137&gt;=5.15,H137&lt;15.244,B137&lt;3.35),3.8,IF(AND(G137&gt;=0.74,A137&lt;7,G137&lt;0.853,D137&gt;=1.75,D137&gt;=1.45,A137&gt;=5.15,H137&lt;15.244,B137&lt;3.35),6,IF(AND(G137&gt;=0.61,G137&lt;0.934,D137&lt;0.25,D137&lt;0.35,B137&lt;3.7,F137&lt;2,H137&lt;15.371,B137&gt;=3.35),1.5,IF(AND(D137&lt;1.15,B137&gt;=2.5,H137&gt;=7.02,H137&lt;10.688,B137&lt;2.95,D137&lt;1.45,A137&gt;=5.15,H137&lt;15.244,B137&lt;3.35),3.5,IF(AND(D137&gt;=1.15,B137&gt;=2.5,H137&gt;=7.02,H137&lt;10.688,B137&lt;2.95,D137&lt;1.45,A137&gt;=5.15,H137&lt;15.244,B137&lt;3.35),3.6,IF(AND(G137&gt;=0.626,G137&lt;0.74,A137&lt;7,G137&lt;0.853,D137&gt;=1.75,D137&gt;=1.45,A137&gt;=5.15,H137&lt;15.244,B137&lt;3.35),4.9,IF(AND(H137&lt;13.641,G137&lt;0.61,G137&lt;0.934,D137&lt;0.25,D137&lt;0.35,B137&lt;3.7,F137&lt;2,H137&lt;15.371,B137&gt;=3.35),1.425,IF(AND(H137&gt;=13.641,G137&lt;0.61,G137&lt;0.934,D137&lt;0.25,D137&lt;0.35,B137&lt;3.7,F137&lt;2,H137&lt;15.371,B137&gt;=3.35),1.3,IF(AND(B137&lt;3.05,G137&lt;0.626,G137&lt;0.74,A137&lt;7,G137&lt;0.853,D137&gt;=1.75,D137&gt;=1.45,A137&gt;=5.15,H137&lt;15.244,B137&lt;3.35),5.475,IF(AND(B137&gt;=3.05,G137&lt;0.626,G137&lt;0.74,A137&lt;7,G137&lt;0.853,D137&gt;=1.75,D137&gt;=1.45,A137&gt;=5.15,H137&lt;15.244,B137&lt;3.35),5.633,"shouldnthappen")))))))))))))))))))))))))))))))))))))</f>
        <v>3.9</v>
      </c>
      <c r="BA137" s="1" t="n">
        <f aca="false">IF(AND(F137&gt;=2,B137&gt;=3.4),6.1,IF(AND(B137&lt;2.75,A137&lt;5.15,B137&lt;3.4),3.225,IF(AND(G137&gt;=0.821,F137&lt;2,B137&gt;=3.4),1.9,IF(AND(B137&gt;=3.2,B137&gt;=2.75,A137&lt;5.15,B137&lt;3.4),1.7,IF(AND(A137&lt;4.8,G137&lt;0.821,F137&lt;2,B137&gt;=3.4),1,IF(AND(G137&gt;=0.446,B137&lt;3.2,B137&gt;=2.75,A137&lt;5.15,B137&lt;3.4),1.1,IF(AND(G137&lt;0.356,D137&lt;1.45,A137&lt;6.25,A137&gt;=5.15,B137&lt;3.4),4.32,IF(AND(G137&lt;0.591,D137&gt;=1.45,A137&lt;6.25,A137&gt;=5.15,B137&lt;3.4),4.6,IF(AND(D137&lt;1.75,G137&lt;0.597,A137&gt;=6.25,A137&gt;=5.15,B137&lt;3.4),4.86,IF(AND(H137&gt;=16.472,G137&gt;=0.597,A137&gt;=6.25,A137&gt;=5.15,B137&lt;3.4),6.6,IF(AND(G137&lt;0.063,G137&lt;0.446,B137&lt;3.2,B137&gt;=2.75,A137&lt;5.15,B137&lt;3.4),1.4,IF(AND(A137&gt;=5.95,G137&gt;=0.356,D137&lt;1.45,A137&lt;6.25,A137&gt;=5.15,B137&lt;3.4),4.6,IF(AND(B137&gt;=2.9,G137&gt;=0.591,D137&gt;=1.45,A137&lt;6.25,A137&gt;=5.15,B137&lt;3.4),4.867,IF(AND(D137&gt;=2.4,H137&lt;16.472,G137&gt;=0.597,A137&gt;=6.25,A137&gt;=5.15,B137&lt;3.4),6,IF(AND(A137&lt;5.45,B137&gt;=3.85,A137&gt;=4.8,G137&lt;0.821,F137&lt;2,B137&gt;=3.4),1.3,IF(AND(A137&gt;=5.45,B137&gt;=3.85,A137&gt;=4.8,G137&lt;0.821,F137&lt;2,B137&gt;=3.4),1.45,IF(AND(H137&lt;14.273,G137&gt;=0.063,G137&lt;0.446,B137&lt;3.2,B137&gt;=2.75,A137&lt;5.15,B137&lt;3.4),1.5,IF(AND(H137&gt;=14.273,G137&gt;=0.063,G137&lt;0.446,B137&lt;3.2,B137&gt;=2.75,A137&lt;5.15,B137&lt;3.4),1.6,IF(AND(G137&gt;=0.572,A137&lt;5.95,G137&gt;=0.356,D137&lt;1.45,A137&lt;6.25,A137&gt;=5.15,B137&lt;3.4),3.9,IF(AND(G137&lt;0.827,B137&lt;2.9,G137&gt;=0.591,D137&gt;=1.45,A137&lt;6.25,A137&gt;=5.15,B137&lt;3.4),4.9,IF(AND(G137&gt;=0.827,B137&lt;2.9,G137&gt;=0.591,D137&gt;=1.45,A137&lt;6.25,A137&gt;=5.15,B137&lt;3.4),5.1,IF(AND(A137&gt;=7.2,B137&lt;3.05,D137&gt;=1.75,G137&lt;0.597,A137&gt;=6.25,A137&gt;=5.15,B137&lt;3.4),6.7,IF(AND(G137&lt;0.353,B137&gt;=3.05,D137&gt;=1.75,G137&lt;0.597,A137&gt;=6.25,A137&gt;=5.15,B137&lt;3.4),5.22,IF(AND(G137&gt;=0.353,B137&gt;=3.05,D137&gt;=1.75,G137&lt;0.597,A137&gt;=6.25,A137&gt;=5.15,B137&lt;3.4),5.65,IF(AND(A137&lt;6.55,D137&lt;2.4,H137&lt;16.472,G137&gt;=0.597,A137&gt;=6.25,A137&gt;=5.15,B137&lt;3.4),5.033,IF(AND(H137&lt;12.719,G137&lt;0.385,B137&lt;3.85,A137&gt;=4.8,G137&lt;0.821,F137&lt;2,B137&gt;=3.4),1.54,IF(AND(H137&gt;=12.719,G137&lt;0.385,B137&lt;3.85,A137&gt;=4.8,G137&lt;0.821,F137&lt;2,B137&gt;=3.4),1.3,IF(AND(B137&lt;3.6,G137&gt;=0.385,B137&lt;3.85,A137&gt;=4.8,G137&lt;0.821,F137&lt;2,B137&gt;=3.4),1.325,IF(AND(B137&gt;=3.6,G137&gt;=0.385,B137&lt;3.85,A137&gt;=4.8,G137&lt;0.821,F137&lt;2,B137&gt;=3.4),1.55,IF(AND(D137&lt;1.05,G137&lt;0.572,A137&lt;5.95,G137&gt;=0.356,D137&lt;1.45,A137&lt;6.25,A137&gt;=5.15,B137&lt;3.4),3.633,IF(AND(D137&gt;=2.15,A137&lt;7.2,B137&lt;3.05,D137&gt;=1.75,G137&lt;0.597,A137&gt;=6.25,A137&gt;=5.15,B137&lt;3.4),5.667,IF(AND(H137&lt;13.094,A137&gt;=6.55,D137&lt;2.4,H137&lt;16.472,G137&gt;=0.597,A137&gt;=6.25,A137&gt;=5.15,B137&lt;3.4),5.2,IF(AND(D137&lt;1.15,D137&gt;=1.05,G137&lt;0.572,A137&lt;5.95,G137&gt;=0.356,D137&lt;1.45,A137&lt;6.25,A137&gt;=5.15,B137&lt;3.4),3.8,IF(AND(D137&gt;=1.15,D137&gt;=1.05,G137&lt;0.572,A137&lt;5.95,G137&gt;=0.356,D137&lt;1.45,A137&lt;6.25,A137&gt;=5.15,B137&lt;3.4),3.9,IF(AND(G137&gt;=0.487,D137&lt;2.15,A137&lt;7.2,B137&lt;3.05,D137&gt;=1.75,G137&lt;0.597,A137&gt;=6.25,A137&gt;=5.15,B137&lt;3.4),5.8,IF(AND(A137&lt;6.8,H137&gt;=13.094,A137&gt;=6.55,D137&lt;2.4,H137&lt;16.472,G137&gt;=0.597,A137&gt;=6.25,A137&gt;=5.15,B137&lt;3.4),4.52,IF(AND(A137&gt;=6.8,H137&gt;=13.094,A137&gt;=6.55,D137&lt;2.4,H137&lt;16.472,G137&gt;=0.597,A137&gt;=6.25,A137&gt;=5.15,B137&lt;3.4),4.75,IF(AND(B137&lt;2.95,G137&lt;0.487,D137&lt;2.15,A137&lt;7.2,B137&lt;3.05,D137&gt;=1.75,G137&lt;0.597,A137&gt;=6.25,A137&gt;=5.15,B137&lt;3.4),5.6,IF(AND(B137&gt;=2.95,G137&lt;0.487,D137&lt;2.15,A137&lt;7.2,B137&lt;3.05,D137&gt;=1.75,G137&lt;0.597,A137&gt;=6.25,A137&gt;=5.15,B137&lt;3.4),5.5,"shouldnthappen")))))))))))))))))))))))))))))))))))))))</f>
        <v>4.6</v>
      </c>
      <c r="BB137" s="1" t="n">
        <f aca="false">IF(AND(A137&lt;4.35,B137&lt;3.25,F137&lt;1.5),1.1,IF(AND(H137&lt;14.005,A137&gt;=4.35,B137&lt;3.25,F137&lt;1.5),1.3,IF(AND(H137&gt;=14.005,A137&gt;=4.35,B137&lt;3.25,F137&lt;1.5),1.6,IF(AND(G137&gt;=0.905,A137&lt;5.15,B137&gt;=3.25,F137&lt;1.5),1.9,IF(AND(B137&lt;3.45,A137&gt;=5.15,B137&gt;=3.25,F137&lt;1.5),1.6,IF(AND(F137&gt;=2.5,D137&gt;=1.35,D137&lt;1.75,F137&gt;=1.5),4.867,IF(AND(A137&gt;=7.05,D137&gt;=2.05,D137&gt;=1.75,F137&gt;=1.5),6.35,IF(AND(D137&gt;=0.4,G137&lt;0.905,A137&lt;5.15,B137&gt;=3.25,F137&lt;1.5),1.65,IF(AND(B137&lt;3.6,B137&gt;=3.45,A137&gt;=5.15,B137&gt;=3.25,F137&lt;1.5),1.35,IF(AND(H137&lt;6.808,H137&lt;9.386,D137&lt;1.35,D137&lt;1.75,F137&gt;=1.5),4.05,IF(AND(H137&gt;=6.808,H137&lt;9.386,D137&lt;1.35,D137&lt;1.75,F137&gt;=1.5),3.46,IF(AND(B137&lt;2.45,F137&lt;2.5,D137&gt;=1.35,D137&lt;1.75,F137&gt;=1.5),4.5,IF(AND(H137&gt;=13.115,D137&lt;1.95,D137&lt;2.05,D137&gt;=1.75,F137&gt;=1.5),4.85,IF(AND(G137&lt;0.196,D137&gt;=1.95,D137&lt;2.05,D137&gt;=1.75,F137&gt;=1.5),6.7,IF(AND(G137&gt;=0.196,D137&gt;=1.95,D137&lt;2.05,D137&gt;=1.75,F137&gt;=1.5),5.12,IF(AND(H137&lt;10.925,D137&lt;0.4,G137&lt;0.905,A137&lt;5.15,B137&gt;=3.25,F137&lt;1.5),1.4,IF(AND(H137&gt;=10.925,D137&lt;0.4,G137&lt;0.905,A137&lt;5.15,B137&gt;=3.25,F137&lt;1.5),1.45,IF(AND(H137&lt;14.096,B137&gt;=3.6,B137&gt;=3.45,A137&gt;=5.15,B137&gt;=3.25,F137&lt;1.5),1.42,IF(AND(H137&gt;=14.096,B137&gt;=3.6,B137&gt;=3.45,A137&gt;=5.15,B137&gt;=3.25,F137&lt;1.5),1.7,IF(AND(B137&lt;2.45,D137&lt;1.15,H137&gt;=9.386,D137&lt;1.35,D137&lt;1.75,F137&gt;=1.5),3.6,IF(AND(B137&gt;=2.45,D137&lt;1.15,H137&gt;=9.386,D137&lt;1.35,D137&lt;1.75,F137&gt;=1.5),3.9,IF(AND(G137&lt;0.246,D137&gt;=1.15,H137&gt;=9.386,D137&lt;1.35,D137&lt;1.75,F137&gt;=1.5),4.4,IF(AND(B137&lt;2.75,B137&gt;=2.45,F137&lt;2.5,D137&gt;=1.35,D137&lt;1.75,F137&gt;=1.5),5.1,IF(AND(H137&lt;11.084,H137&lt;13.115,D137&lt;1.95,D137&lt;2.05,D137&gt;=1.75,F137&gt;=1.5),5.35,IF(AND(H137&gt;=11.084,H137&lt;13.115,D137&lt;1.95,D137&lt;2.05,D137&gt;=1.75,F137&gt;=1.5),5.7,IF(AND(H137&lt;15.52,D137&lt;2.25,A137&lt;7.05,D137&gt;=2.05,D137&gt;=1.75,F137&gt;=1.5),5.45,IF(AND(H137&gt;=15.52,D137&lt;2.25,A137&lt;7.05,D137&gt;=2.05,D137&gt;=1.75,F137&gt;=1.5),5.725,IF(AND(G137&gt;=0.775,D137&gt;=2.25,A137&lt;7.05,D137&gt;=2.05,D137&gt;=1.75,F137&gt;=1.5),5.2,IF(AND(D137&lt;1.25,G137&gt;=0.246,D137&gt;=1.15,H137&gt;=9.386,D137&lt;1.35,D137&lt;1.75,F137&gt;=1.5),4.05,IF(AND(A137&lt;5.85,B137&gt;=2.75,B137&gt;=2.45,F137&lt;2.5,D137&gt;=1.35,D137&lt;1.75,F137&gt;=1.5),4.5,IF(AND(B137&lt;3.3,G137&lt;0.775,D137&gt;=2.25,A137&lt;7.05,D137&gt;=2.05,D137&gt;=1.75,F137&gt;=1.5),5.64,IF(AND(B137&gt;=3.3,G137&lt;0.775,D137&gt;=2.25,A137&lt;7.05,D137&gt;=2.05,D137&gt;=1.75,F137&gt;=1.5),5.6,IF(AND(A137&lt;5.9,D137&gt;=1.25,G137&gt;=0.246,D137&gt;=1.15,H137&gt;=9.386,D137&lt;1.35,D137&lt;1.75,F137&gt;=1.5),4.2,IF(AND(A137&gt;=5.9,D137&gt;=1.25,G137&gt;=0.246,D137&gt;=1.15,H137&gt;=9.386,D137&lt;1.35,D137&lt;1.75,F137&gt;=1.5),4,IF(AND(G137&gt;=0.437,A137&gt;=5.85,B137&gt;=2.75,B137&gt;=2.45,F137&lt;2.5,D137&gt;=1.35,D137&lt;1.75,F137&gt;=1.5),4.75,IF(AND(H137&lt;9.446,G137&lt;0.437,A137&gt;=5.85,B137&gt;=2.75,B137&gt;=2.45,F137&lt;2.5,D137&gt;=1.35,D137&lt;1.75,F137&gt;=1.5),4.6,IF(AND(H137&gt;=9.446,G137&lt;0.437,A137&gt;=5.85,B137&gt;=2.75,B137&gt;=2.45,F137&lt;2.5,D137&gt;=1.35,D137&lt;1.75,F137&gt;=1.5),4.7,"shouldnthappen")))))))))))))))))))))))))))))))))))))</f>
        <v>4.867</v>
      </c>
      <c r="BC137" s="1" t="n">
        <f aca="false">IF(AND(G137&gt;=0.905,F137&lt;1.5),1.65,IF(AND(D137&gt;=0.45,G137&lt;0.905,F137&lt;1.5),1.65,IF(AND(A137&lt;5.15,D137&lt;1.55,F137&gt;=1.5),3.225,IF(AND(F137&gt;=2.5,A137&gt;=5.15,D137&lt;1.55,F137&gt;=1.5),5.05,IF(AND(H137&lt;5.767,A137&lt;7.05,D137&gt;=1.55,F137&gt;=1.5),4.5,IF(AND(D137&lt;1.7,A137&gt;=7.05,D137&gt;=1.55,F137&gt;=1.5),5.8,IF(AND(A137&gt;=5.3,G137&lt;0.207,D137&lt;0.45,G137&lt;0.905,F137&lt;1.5),1.3,IF(AND(D137&gt;=0.35,G137&gt;=0.207,D137&lt;0.45,G137&lt;0.905,F137&lt;1.5),1.5,IF(AND(G137&lt;0.155,D137&gt;=1.7,A137&gt;=7.05,D137&gt;=1.55,F137&gt;=1.5),6.7,IF(AND(G137&gt;=0.155,D137&gt;=1.7,A137&gt;=7.05,D137&gt;=1.55,F137&gt;=1.5),6.34,IF(AND(G137&lt;0.05,A137&lt;5.3,G137&lt;0.207,D137&lt;0.45,G137&lt;0.905,F137&lt;1.5),1.4,IF(AND(G137&gt;=0.05,A137&lt;5.3,G137&lt;0.207,D137&lt;0.45,G137&lt;0.905,F137&lt;1.5),1.5,IF(AND(A137&lt;4.5,D137&lt;0.35,G137&gt;=0.207,D137&lt;0.45,G137&lt;0.905,F137&lt;1.5),1.3,IF(AND(G137&lt;0.308,A137&lt;6.2,F137&lt;2.5,A137&gt;=5.15,D137&lt;1.55,F137&gt;=1.5),4.5,IF(AND(D137&lt;1.35,A137&gt;=6.2,F137&lt;2.5,A137&gt;=5.15,D137&lt;1.55,F137&gt;=1.5),4.367,IF(AND(D137&lt;1.85,A137&lt;6.15,H137&gt;=5.767,A137&lt;7.05,D137&gt;=1.55,F137&gt;=1.5),4.933,IF(AND(G137&gt;=0.558,A137&gt;=4.5,D137&lt;0.35,G137&gt;=0.207,D137&lt;0.45,G137&lt;0.905,F137&lt;1.5),1.5,IF(AND(H137&gt;=13.383,G137&gt;=0.308,A137&lt;6.2,F137&lt;2.5,A137&gt;=5.15,D137&lt;1.55,F137&gt;=1.5),4.7,IF(AND(H137&gt;=12.206,D137&gt;=1.35,A137&gt;=6.2,F137&lt;2.5,A137&gt;=5.15,D137&lt;1.55,F137&gt;=1.5),4.575,IF(AND(A137&lt;5.7,D137&gt;=1.85,A137&lt;6.15,H137&gt;=5.767,A137&lt;7.05,D137&gt;=1.55,F137&gt;=1.5),4.9,IF(AND(A137&gt;=5.7,D137&gt;=1.85,A137&lt;6.15,H137&gt;=5.767,A137&lt;7.05,D137&gt;=1.55,F137&gt;=1.5),5.1,IF(AND(G137&lt;0.079,G137&lt;0.364,A137&gt;=6.15,H137&gt;=5.767,A137&lt;7.05,D137&gt;=1.55,F137&gt;=1.5),5.6,IF(AND(G137&gt;=0.079,G137&lt;0.364,A137&gt;=6.15,H137&gt;=5.767,A137&lt;7.05,D137&gt;=1.55,F137&gt;=1.5),5.25,IF(AND(G137&gt;=0.447,G137&lt;0.558,A137&gt;=4.5,D137&lt;0.35,G137&gt;=0.207,D137&lt;0.45,G137&lt;0.905,F137&lt;1.5),1.3,IF(AND(B137&gt;=2.95,H137&lt;13.383,G137&gt;=0.308,A137&lt;6.2,F137&lt;2.5,A137&gt;=5.15,D137&lt;1.55,F137&gt;=1.5),4.6,IF(AND(B137&lt;2.65,H137&lt;12.206,D137&gt;=1.35,A137&gt;=6.2,F137&lt;2.5,A137&gt;=5.15,D137&lt;1.55,F137&gt;=1.5),4.9,IF(AND(D137&lt;2.45,A137&lt;6.6,G137&gt;=0.364,A137&gt;=6.15,H137&gt;=5.767,A137&lt;7.05,D137&gt;=1.55,F137&gt;=1.5),5.6,IF(AND(D137&gt;=2.45,A137&lt;6.6,G137&gt;=0.364,A137&gt;=6.15,H137&gt;=5.767,A137&lt;7.05,D137&gt;=1.55,F137&gt;=1.5),6,IF(AND(H137&lt;12.921,A137&gt;=6.6,G137&gt;=0.364,A137&gt;=6.15,H137&gt;=5.767,A137&lt;7.05,D137&gt;=1.55,F137&gt;=1.5),5.725,IF(AND(H137&gt;=12.921,A137&gt;=6.6,G137&gt;=0.364,A137&gt;=6.15,H137&gt;=5.767,A137&lt;7.05,D137&gt;=1.55,F137&gt;=1.5),5.367,IF(AND(B137&lt;3.15,G137&lt;0.447,G137&lt;0.558,A137&gt;=4.5,D137&lt;0.35,G137&gt;=0.207,D137&lt;0.45,G137&lt;0.905,F137&lt;1.5),1.5,IF(AND(B137&gt;=3.15,G137&lt;0.447,G137&lt;0.558,A137&gt;=4.5,D137&lt;0.35,G137&gt;=0.207,D137&lt;0.45,G137&lt;0.905,F137&lt;1.5),1.36,IF(AND(B137&gt;=2.85,B137&lt;2.95,H137&lt;13.383,G137&gt;=0.308,A137&lt;6.2,F137&lt;2.5,A137&gt;=5.15,D137&lt;1.55,F137&gt;=1.5),3.6,IF(AND(H137&lt;9.446,B137&gt;=2.65,H137&lt;12.206,D137&gt;=1.35,A137&gt;=6.2,F137&lt;2.5,A137&gt;=5.15,D137&lt;1.55,F137&gt;=1.5),4.6,IF(AND(H137&gt;=9.446,B137&gt;=2.65,H137&lt;12.206,D137&gt;=1.35,A137&gt;=6.2,F137&lt;2.5,A137&gt;=5.15,D137&lt;1.55,F137&gt;=1.5),4.7,IF(AND(D137&lt;1.2,B137&lt;2.85,B137&lt;2.95,H137&lt;13.383,G137&gt;=0.308,A137&lt;6.2,F137&lt;2.5,A137&gt;=5.15,D137&lt;1.55,F137&gt;=1.5),3.75,IF(AND(G137&lt;0.356,D137&gt;=1.2,B137&lt;2.85,B137&lt;2.95,H137&lt;13.383,G137&gt;=0.308,A137&lt;6.2,F137&lt;2.5,A137&gt;=5.15,D137&lt;1.55,F137&gt;=1.5),4.2,IF(AND(G137&gt;=0.356,D137&gt;=1.2,B137&lt;2.85,B137&lt;2.95,H137&lt;13.383,G137&gt;=0.308,A137&lt;6.2,F137&lt;2.5,A137&gt;=5.15,D137&lt;1.55,F137&gt;=1.5),3.96,"shouldnthappen"))))))))))))))))))))))))))))))))))))))</f>
        <v>5.05</v>
      </c>
      <c r="BD137" s="1" t="n">
        <f aca="false">IF(AND(B137&lt;2.7,A137&lt;5.3,B137&lt;3.15),3.42,IF(AND(F137&lt;2.5,A137&gt;=5.85,B137&gt;=3.15),4.7,IF(AND(A137&lt;4.35,B137&gt;=2.7,A137&lt;5.3,B137&lt;3.15),1.1,IF(AND(A137&gt;=4.35,B137&gt;=2.7,A137&lt;5.3,B137&lt;3.15),1.42,IF(AND(A137&gt;=7.05,F137&gt;=2.5,A137&gt;=5.3,B137&lt;3.15),6.067,IF(AND(D137&gt;=0.45,A137&lt;5.05,A137&lt;5.85,B137&gt;=3.15),1.6,IF(AND(B137&lt;3.35,A137&gt;=5.05,A137&lt;5.85,B137&gt;=3.15),1.7,IF(AND(A137&gt;=6.85,F137&gt;=2.5,A137&gt;=5.85,B137&gt;=3.15),6.22,IF(AND(D137&lt;1.25,D137&lt;1.35,F137&lt;2.5,A137&gt;=5.3,B137&lt;3.15),4.033,IF(AND(D137&gt;=1.25,D137&lt;1.35,F137&lt;2.5,A137&gt;=5.3,B137&lt;3.15),4.233,IF(AND(A137&lt;6.05,D137&gt;=1.35,F137&lt;2.5,A137&gt;=5.3,B137&lt;3.15),5.1,IF(AND(H137&gt;=13.29,A137&lt;7.05,F137&gt;=2.5,A137&gt;=5.3,B137&lt;3.15),4.96,IF(AND(G137&gt;=0.858,D137&lt;0.45,A137&lt;5.05,A137&lt;5.85,B137&gt;=3.15),1.3,IF(AND(D137&gt;=0.35,B137&gt;=3.35,A137&gt;=5.05,A137&lt;5.85,B137&gt;=3.15),1.4,IF(AND(B137&lt;3.25,A137&lt;6.85,F137&gt;=2.5,A137&gt;=5.85,B137&gt;=3.15),5.233,IF(AND(A137&gt;=6.8,A137&gt;=6.05,D137&gt;=1.35,F137&lt;2.5,A137&gt;=5.3,B137&lt;3.15),4.9,IF(AND(G137&gt;=0.622,H137&lt;13.29,A137&lt;7.05,F137&gt;=2.5,A137&gt;=5.3,B137&lt;3.15),5.067,IF(AND(H137&lt;8.834,G137&lt;0.858,D137&lt;0.45,A137&lt;5.05,A137&lt;5.85,B137&gt;=3.15),1.4,IF(AND(G137&lt;0.774,B137&gt;=3.25,A137&lt;6.85,F137&gt;=2.5,A137&gt;=5.85,B137&gt;=3.15),5.8,IF(AND(G137&gt;=0.774,B137&gt;=3.25,A137&lt;6.85,F137&gt;=2.5,A137&gt;=5.85,B137&gt;=3.15),5.4,IF(AND(H137&gt;=12.206,A137&lt;6.8,A137&gt;=6.05,D137&gt;=1.35,F137&lt;2.5,A137&gt;=5.3,B137&lt;3.15),4.5,IF(AND(G137&gt;=0.439,G137&lt;0.622,H137&lt;13.29,A137&lt;7.05,F137&gt;=2.5,A137&gt;=5.3,B137&lt;3.15),5.667,IF(AND(G137&lt;0.227,H137&gt;=8.834,G137&lt;0.858,D137&lt;0.45,A137&lt;5.05,A137&lt;5.85,B137&gt;=3.15),1.4,IF(AND(G137&gt;=0.227,H137&gt;=8.834,G137&lt;0.858,D137&lt;0.45,A137&lt;5.05,A137&lt;5.85,B137&gt;=3.15),1.3,IF(AND(G137&gt;=0.934,B137&lt;3.75,D137&lt;0.35,B137&gt;=3.35,A137&gt;=5.05,A137&lt;5.85,B137&gt;=3.15),1.7,IF(AND(G137&lt;0.823,B137&gt;=3.75,D137&lt;0.35,B137&gt;=3.35,A137&gt;=5.05,A137&lt;5.85,B137&gt;=3.15),1.55,IF(AND(G137&gt;=0.823,B137&gt;=3.75,D137&lt;0.35,B137&gt;=3.35,A137&gt;=5.05,A137&lt;5.85,B137&gt;=3.15),1.5,IF(AND(A137&lt;6.2,H137&lt;12.206,A137&lt;6.8,A137&gt;=6.05,D137&gt;=1.35,F137&lt;2.5,A137&gt;=5.3,B137&lt;3.15),4.6,IF(AND(A137&gt;=6.2,H137&lt;12.206,A137&lt;6.8,A137&gt;=6.05,D137&gt;=1.35,F137&lt;2.5,A137&gt;=5.3,B137&lt;3.15),4.74,IF(AND(H137&gt;=10.667,G137&lt;0.439,G137&lt;0.622,H137&lt;13.29,A137&lt;7.05,F137&gt;=2.5,A137&gt;=5.3,B137&lt;3.15),5.6,IF(AND(H137&lt;13.67,G137&lt;0.934,B137&lt;3.75,D137&lt;0.35,B137&gt;=3.35,A137&gt;=5.05,A137&lt;5.85,B137&gt;=3.15),1.48,IF(AND(H137&gt;=13.67,G137&lt;0.934,B137&lt;3.75,D137&lt;0.35,B137&gt;=3.35,A137&gt;=5.05,A137&lt;5.85,B137&gt;=3.15),1.3,IF(AND(G137&lt;0.301,H137&lt;10.667,G137&lt;0.439,G137&lt;0.622,H137&lt;13.29,A137&lt;7.05,F137&gt;=2.5,A137&gt;=5.3,B137&lt;3.15),5.2,IF(AND(G137&gt;=0.301,H137&lt;10.667,G137&lt;0.439,G137&lt;0.622,H137&lt;13.29,A137&lt;7.05,F137&gt;=2.5,A137&gt;=5.3,B137&lt;3.15),5.067,"shouldnthappen"))))))))))))))))))))))))))))))))))</f>
        <v>4.96</v>
      </c>
      <c r="BE137" s="1" t="n">
        <f aca="false">IF(AND(B137&gt;=3.85,A137&gt;=5.05,F137&lt;1.5),1.4,IF(AND(A137&lt;5.25,A137&lt;5.75,F137&gt;=1.5),3.15,IF(AND(A137&lt;4.95,B137&lt;3.15,A137&lt;5.05,F137&lt;1.5),1.46,IF(AND(A137&gt;=4.95,B137&lt;3.15,A137&lt;5.05,F137&lt;1.5),1.6,IF(AND(H137&lt;8.834,B137&gt;=3.15,A137&lt;5.05,F137&lt;1.5),1.4,IF(AND(D137&lt;0.25,B137&lt;3.85,A137&gt;=5.05,F137&lt;1.5),1.48,IF(AND(D137&gt;=0.25,B137&lt;3.85,A137&gt;=5.05,F137&lt;1.5),1.7,IF(AND(F137&gt;=2.5,A137&gt;=5.25,A137&lt;5.75,F137&gt;=1.5),4.9,IF(AND(H137&lt;12.45,H137&gt;=8.834,B137&gt;=3.15,A137&lt;5.05,F137&lt;1.5),1.25,IF(AND(H137&gt;=12.45,H137&gt;=8.834,B137&gt;=3.15,A137&lt;5.05,F137&lt;1.5),1.32,IF(AND(G137&lt;0.283,F137&lt;2.5,A137&gt;=5.25,A137&lt;5.75,F137&gt;=1.5),4.3,IF(AND(H137&lt;6.712,H137&lt;11.275,D137&lt;1.55,A137&gt;=5.75,F137&gt;=1.5),5,IF(AND(H137&lt;13.101,H137&gt;=11.275,D137&lt;1.55,A137&gt;=5.75,F137&gt;=1.5),3.933,IF(AND(H137&gt;=13.101,H137&gt;=11.275,D137&lt;1.55,A137&gt;=5.75,F137&gt;=1.5),4.5,IF(AND(A137&gt;=7.3,D137&lt;2.45,D137&gt;=1.55,A137&gt;=5.75,F137&gt;=1.5),6.7,IF(AND(B137&lt;3.45,D137&gt;=2.45,D137&gt;=1.55,A137&gt;=5.75,F137&gt;=1.5),5.925,IF(AND(B137&gt;=3.45,D137&gt;=2.45,D137&gt;=1.55,A137&gt;=5.75,F137&gt;=1.5),6.1,IF(AND(B137&gt;=2.8,G137&gt;=0.283,F137&lt;2.5,A137&gt;=5.25,A137&lt;5.75,F137&gt;=1.5),4.2,IF(AND(D137&lt;1.35,H137&gt;=6.712,H137&lt;11.275,D137&lt;1.55,A137&gt;=5.75,F137&gt;=1.5),4.35,IF(AND(D137&lt;1.05,B137&lt;2.8,G137&gt;=0.283,F137&lt;2.5,A137&gt;=5.25,A137&lt;5.75,F137&gt;=1.5),3.567,IF(AND(D137&gt;=1.05,B137&lt;2.8,G137&gt;=0.283,F137&lt;2.5,A137&gt;=5.25,A137&lt;5.75,F137&gt;=1.5),3.925,IF(AND(B137&lt;2.65,D137&gt;=1.35,H137&gt;=6.712,H137&lt;11.275,D137&lt;1.55,A137&gt;=5.75,F137&gt;=1.5),4.9,IF(AND(B137&gt;=2.65,D137&gt;=1.35,H137&gt;=6.712,H137&lt;11.275,D137&lt;1.55,A137&gt;=5.75,F137&gt;=1.5),4.625,IF(AND(H137&gt;=14.683,G137&gt;=0.628,A137&lt;7.3,D137&lt;2.45,D137&gt;=1.55,A137&gt;=5.75,F137&gt;=1.5),5.4,IF(AND(D137&lt;1.95,H137&lt;8.884,G137&lt;0.628,A137&lt;7.3,D137&lt;2.45,D137&gt;=1.55,A137&gt;=5.75,F137&gt;=1.5),5.1,IF(AND(D137&gt;=1.95,H137&lt;8.884,G137&lt;0.628,A137&lt;7.3,D137&lt;2.45,D137&gt;=1.55,A137&gt;=5.75,F137&gt;=1.5),5.22,IF(AND(A137&lt;6.05,H137&gt;=8.884,G137&lt;0.628,A137&lt;7.3,D137&lt;2.45,D137&gt;=1.55,A137&gt;=5.75,F137&gt;=1.5),5.1,IF(AND(G137&lt;0.817,H137&lt;14.683,G137&gt;=0.628,A137&lt;7.3,D137&lt;2.45,D137&gt;=1.55,A137&gt;=5.75,F137&gt;=1.5),4.967,IF(AND(G137&gt;=0.817,H137&lt;14.683,G137&gt;=0.628,A137&lt;7.3,D137&lt;2.45,D137&gt;=1.55,A137&gt;=5.75,F137&gt;=1.5),5.1,IF(AND(H137&lt;9.637,A137&gt;=6.05,H137&gt;=8.884,G137&lt;0.628,A137&lt;7.3,D137&lt;2.45,D137&gt;=1.55,A137&gt;=5.75,F137&gt;=1.5),5.9,IF(AND(D137&lt;1.85,H137&gt;=9.637,A137&gt;=6.05,H137&gt;=8.884,G137&lt;0.628,A137&lt;7.3,D137&lt;2.45,D137&gt;=1.55,A137&gt;=5.75,F137&gt;=1.5),5.733,IF(AND(G137&gt;=0.388,D137&gt;=1.85,H137&gt;=9.637,A137&gt;=6.05,H137&gt;=8.884,G137&lt;0.628,A137&lt;7.3,D137&lt;2.45,D137&gt;=1.55,A137&gt;=5.75,F137&gt;=1.5),5.64,IF(AND(B137&lt;2.95,G137&lt;0.388,D137&gt;=1.85,H137&gt;=9.637,A137&gt;=6.05,H137&gt;=8.884,G137&lt;0.628,A137&lt;7.3,D137&lt;2.45,D137&gt;=1.55,A137&gt;=5.75,F137&gt;=1.5),5.5,IF(AND(B137&gt;=2.95,G137&lt;0.388,D137&gt;=1.85,H137&gt;=9.637,A137&gt;=6.05,H137&gt;=8.884,G137&lt;0.628,A137&lt;7.3,D137&lt;2.45,D137&gt;=1.55,A137&gt;=5.75,F137&gt;=1.5),5.333,"shouldnthappen"))))))))))))))))))))))))))))))))))</f>
        <v>4.5</v>
      </c>
      <c r="BF137" s="1" t="n">
        <f aca="false">IF(AND(D137&gt;=0.35,F137&lt;1.5),1.65,IF(AND(H137&gt;=16.227,D137&gt;=1.55,F137&gt;=1.5),6.533,IF(AND(A137&gt;=5.45,G137&lt;0.174,D137&lt;0.35,F137&lt;1.5),1.7,IF(AND(D137&lt;0.15,G137&gt;=0.174,D137&lt;0.35,F137&lt;1.5),1.38,IF(AND(D137&gt;=1.15,D137&lt;1.25,D137&lt;1.55,F137&gt;=1.5),3.967,IF(AND(H137&lt;8.376,A137&lt;5.45,G137&lt;0.174,D137&lt;0.35,F137&lt;1.5),1.4,IF(AND(H137&gt;=8.376,A137&lt;5.45,G137&lt;0.174,D137&lt;0.35,F137&lt;1.5),1.5,IF(AND(B137&lt;3.1,D137&gt;=0.15,G137&gt;=0.174,D137&lt;0.35,F137&lt;1.5),1.475,IF(AND(H137&lt;10.258,D137&lt;1.15,D137&lt;1.25,D137&lt;1.55,F137&gt;=1.5),3.24,IF(AND(H137&gt;=10.258,D137&lt;1.15,D137&lt;1.25,D137&lt;1.55,F137&gt;=1.5),3.875,IF(AND(F137&gt;=2.5,H137&lt;10.927,D137&gt;=1.25,D137&lt;1.55,F137&gt;=1.5),5.05,IF(AND(D137&lt;1.35,H137&gt;=10.927,D137&gt;=1.25,D137&lt;1.55,F137&gt;=1.5),4.25,IF(AND(A137&gt;=6.95,D137&lt;1.75,H137&lt;16.227,D137&gt;=1.55,F137&gt;=1.5),5.8,IF(AND(B137&lt;3.3,B137&gt;=3.1,D137&gt;=0.15,G137&gt;=0.174,D137&lt;0.35,F137&lt;1.5),1.3,IF(AND(H137&lt;12.278,D137&gt;=1.35,H137&gt;=10.927,D137&gt;=1.25,D137&lt;1.55,F137&gt;=1.5),4.9,IF(AND(G137&lt;0.226,A137&lt;6.95,D137&lt;1.75,H137&lt;16.227,D137&gt;=1.55,F137&gt;=1.5),5,IF(AND(G137&gt;=0.226,A137&lt;6.95,D137&lt;1.75,H137&lt;16.227,D137&gt;=1.55,F137&gt;=1.5),4.62,IF(AND(H137&lt;9.35,B137&lt;2.95,D137&gt;=1.75,H137&lt;16.227,D137&gt;=1.55,F137&gt;=1.5),6.3,IF(AND(H137&gt;=9.35,B137&lt;2.95,D137&gt;=1.75,H137&lt;16.227,D137&gt;=1.55,F137&gt;=1.5),5.58,IF(AND(A137&lt;5.05,B137&gt;=3.3,B137&gt;=3.1,D137&gt;=0.15,G137&gt;=0.174,D137&lt;0.35,F137&lt;1.5),1.35,IF(AND(A137&gt;=5.05,B137&gt;=3.3,B137&gt;=3.1,D137&gt;=0.15,G137&gt;=0.174,D137&lt;0.35,F137&lt;1.5),1.46,IF(AND(B137&lt;2.8,A137&lt;5.65,F137&lt;2.5,H137&lt;10.927,D137&gt;=1.25,D137&lt;1.55,F137&gt;=1.5),4.075,IF(AND(B137&gt;=2.8,A137&lt;5.65,F137&lt;2.5,H137&lt;10.927,D137&gt;=1.25,D137&lt;1.55,F137&gt;=1.5),3.933,IF(AND(A137&lt;6.25,A137&gt;=5.65,F137&lt;2.5,H137&lt;10.927,D137&gt;=1.25,D137&lt;1.55,F137&gt;=1.5),4.533,IF(AND(A137&gt;=6.25,A137&gt;=5.65,F137&lt;2.5,H137&lt;10.927,D137&gt;=1.25,D137&lt;1.55,F137&gt;=1.5),4.3,IF(AND(A137&lt;6.5,H137&gt;=12.278,D137&gt;=1.35,H137&gt;=10.927,D137&gt;=1.25,D137&lt;1.55,F137&gt;=1.5),4.55,IF(AND(A137&gt;=6.5,H137&gt;=12.278,D137&gt;=1.35,H137&gt;=10.927,D137&gt;=1.25,D137&lt;1.55,F137&gt;=1.5),4.775,IF(AND(H137&lt;9.884,D137&lt;2.1,B137&gt;=2.95,D137&gt;=1.75,H137&lt;16.227,D137&gt;=1.55,F137&gt;=1.5),5.5,IF(AND(H137&gt;=9.884,D137&lt;2.1,B137&gt;=2.95,D137&gt;=1.75,H137&lt;16.227,D137&gt;=1.55,F137&gt;=1.5),5.1,IF(AND(H137&lt;10.393,D137&gt;=2.1,B137&gt;=2.95,D137&gt;=1.75,H137&lt;16.227,D137&gt;=1.55,F137&gt;=1.5),5.74,IF(AND(D137&lt;2.25,H137&gt;=10.393,D137&gt;=2.1,B137&gt;=2.95,D137&gt;=1.75,H137&lt;16.227,D137&gt;=1.55,F137&gt;=1.5),5.8,IF(AND(D137&gt;=2.25,H137&gt;=10.393,D137&gt;=2.1,B137&gt;=2.95,D137&gt;=1.75,H137&lt;16.227,D137&gt;=1.55,F137&gt;=1.5),5.4,"shouldnthappen"))))))))))))))))))))))))))))))))</f>
        <v>4.55</v>
      </c>
      <c r="BG137" s="1" t="n">
        <f aca="false">IF(AND(G137&lt;0.096,A137&lt;5.45),2.95,IF(AND(F137&gt;=1.5,G137&gt;=0.096,A137&lt;5.45),3,IF(AND(D137&lt;0.6,A137&lt;5.9,A137&gt;=5.45),1.4,IF(AND(F137&gt;=2.5,D137&gt;=0.6,A137&lt;5.9,A137&gt;=5.45),5.1,IF(AND(A137&lt;7.45,A137&gt;=7.05,A137&gt;=5.9,A137&gt;=5.45),6.167,IF(AND(B137&gt;=3.55,G137&lt;0.587,F137&lt;1.5,G137&gt;=0.096,A137&lt;5.45),1,IF(AND(A137&lt;5.05,G137&gt;=0.587,F137&lt;1.5,G137&gt;=0.096,A137&lt;5.45),1.35,IF(AND(B137&lt;2.75,D137&lt;1.7,A137&lt;7.05,A137&gt;=5.9,A137&gt;=5.45),4.9,IF(AND(A137&lt;6.2,D137&gt;=1.7,A137&lt;7.05,A137&gt;=5.9,A137&gt;=5.45),4.833,IF(AND(H137&lt;17.32,A137&gt;=7.45,A137&gt;=7.05,A137&gt;=5.9,A137&gt;=5.45),6.68,IF(AND(H137&gt;=17.32,A137&gt;=7.45,A137&gt;=7.05,A137&gt;=5.9,A137&gt;=5.45),6.4,IF(AND(G137&lt;0.161,B137&lt;3.55,G137&lt;0.587,F137&lt;1.5,G137&gt;=0.096,A137&lt;5.45),1.5,IF(AND(H137&lt;11.016,A137&gt;=5.05,G137&gt;=0.587,F137&lt;1.5,G137&gt;=0.096,A137&lt;5.45),1.633,IF(AND(H137&lt;11.001,G137&lt;0.372,F137&lt;2.5,D137&gt;=0.6,A137&lt;5.9,A137&gt;=5.45),4.133,IF(AND(H137&gt;=11.001,G137&lt;0.372,F137&lt;2.5,D137&gt;=0.6,A137&lt;5.9,A137&gt;=5.45),4.3,IF(AND(H137&lt;6.808,G137&gt;=0.372,F137&lt;2.5,D137&gt;=0.6,A137&lt;5.9,A137&gt;=5.45),4,IF(AND(A137&gt;=6.75,B137&gt;=2.75,D137&lt;1.7,A137&lt;7.05,A137&gt;=5.9,A137&gt;=5.45),4.84,IF(AND(H137&lt;12.467,G137&gt;=0.161,B137&lt;3.55,G137&lt;0.587,F137&lt;1.5,G137&gt;=0.096,A137&lt;5.45),1.3,IF(AND(D137&lt;0.25,H137&gt;=11.016,A137&gt;=5.05,G137&gt;=0.587,F137&lt;1.5,G137&gt;=0.096,A137&lt;5.45),1.52,IF(AND(D137&gt;=0.25,H137&gt;=11.016,A137&gt;=5.05,G137&gt;=0.587,F137&lt;1.5,G137&gt;=0.096,A137&lt;5.45),1.5,IF(AND(H137&lt;11.218,H137&gt;=6.808,G137&gt;=0.372,F137&lt;2.5,D137&gt;=0.6,A137&lt;5.9,A137&gt;=5.45),3.7,IF(AND(H137&gt;=11.218,H137&gt;=6.808,G137&gt;=0.372,F137&lt;2.5,D137&gt;=0.6,A137&lt;5.9,A137&gt;=5.45),3.9,IF(AND(B137&lt;2.95,A137&lt;6.75,B137&gt;=2.75,D137&lt;1.7,A137&lt;7.05,A137&gt;=5.9,A137&gt;=5.45),4.2,IF(AND(B137&gt;=2.95,A137&lt;6.75,B137&gt;=2.75,D137&lt;1.7,A137&lt;7.05,A137&gt;=5.9,A137&gt;=5.45),4.6,IF(AND(D137&gt;=2.45,A137&lt;6.85,A137&gt;=6.2,D137&gt;=1.7,A137&lt;7.05,A137&gt;=5.9,A137&gt;=5.45),5.9,IF(AND(G137&lt;0.312,A137&gt;=6.85,A137&gt;=6.2,D137&gt;=1.7,A137&lt;7.05,A137&gt;=5.9,A137&gt;=5.45),5.1,IF(AND(G137&gt;=0.312,A137&gt;=6.85,A137&gt;=6.2,D137&gt;=1.7,A137&lt;7.05,A137&gt;=5.9,A137&gt;=5.45),5.4,IF(AND(G137&lt;0.251,H137&gt;=12.467,G137&gt;=0.161,B137&lt;3.55,G137&lt;0.587,F137&lt;1.5,G137&gt;=0.096,A137&lt;5.45),1.35,IF(AND(G137&gt;=0.251,H137&gt;=12.467,G137&gt;=0.161,B137&lt;3.55,G137&lt;0.587,F137&lt;1.5,G137&gt;=0.096,A137&lt;5.45),1.467,IF(AND(G137&gt;=0.628,D137&lt;2.45,A137&lt;6.85,A137&gt;=6.2,D137&gt;=1.7,A137&lt;7.05,A137&gt;=5.9,A137&gt;=5.45),5.1,IF(AND(A137&gt;=6.75,G137&lt;0.628,D137&lt;2.45,A137&lt;6.85,A137&gt;=6.2,D137&gt;=1.7,A137&lt;7.05,A137&gt;=5.9,A137&gt;=5.45),5.9,IF(AND(H137&lt;11.824,A137&lt;6.75,G137&lt;0.628,D137&lt;2.45,A137&lt;6.85,A137&gt;=6.2,D137&gt;=1.7,A137&lt;7.05,A137&gt;=5.9,A137&gt;=5.45),5.44,IF(AND(H137&lt;14.378,H137&gt;=11.824,A137&lt;6.75,G137&lt;0.628,D137&lt;2.45,A137&lt;6.85,A137&gt;=6.2,D137&gt;=1.7,A137&lt;7.05,A137&gt;=5.9,A137&gt;=5.45),5.6,IF(AND(H137&gt;=14.378,H137&gt;=11.824,A137&lt;6.75,G137&lt;0.628,D137&lt;2.45,A137&lt;6.85,A137&gt;=6.2,D137&gt;=1.7,A137&lt;7.05,A137&gt;=5.9,A137&gt;=5.45),5.8,"shouldnthappen"))))))))))))))))))))))))))))))))))</f>
        <v>4.9</v>
      </c>
      <c r="BH137" s="1" t="n">
        <f aca="false">IF(AND(G137&gt;=0.905,F137&lt;1.5),1.8,IF(AND(H137&lt;5.523,G137&lt;0.905,F137&lt;1.5),1,IF(AND(D137&gt;=0.4,H137&gt;=5.523,G137&lt;0.905,F137&lt;1.5),1.7,IF(AND(G137&gt;=0.878,D137&lt;1.35,F137&lt;2.5,F137&gt;=1.5),4.4,IF(AND(A137&lt;5.4,D137&gt;=1.35,F137&lt;2.5,F137&gt;=1.5),3.9,IF(AND(G137&lt;0.177,B137&lt;3.15,F137&gt;=2.5,F137&gt;=1.5),6.15,IF(AND(H137&lt;10.393,B137&gt;=3.15,F137&gt;=2.5,F137&gt;=1.5),5.94,IF(AND(H137&gt;=10.393,B137&gt;=3.15,F137&gt;=2.5,F137&gt;=1.5),5.467,IF(AND(D137&gt;=1.25,G137&lt;0.878,D137&lt;1.35,F137&lt;2.5,F137&gt;=1.5),4.18,IF(AND(G137&gt;=0.709,A137&gt;=5.4,D137&gt;=1.35,F137&lt;2.5,F137&gt;=1.5),4.9,IF(AND(B137&lt;2.6,G137&gt;=0.177,B137&lt;3.15,F137&gt;=2.5,F137&gt;=1.5),4.8,IF(AND(A137&lt;4.35,A137&lt;5.05,D137&lt;0.4,H137&gt;=5.523,G137&lt;0.905,F137&lt;1.5),1.1,IF(AND(A137&gt;=5.6,A137&gt;=5.05,D137&lt;0.4,H137&gt;=5.523,G137&lt;0.905,F137&lt;1.5),1.7,IF(AND(D137&lt;1.05,D137&lt;1.25,G137&lt;0.878,D137&lt;1.35,F137&lt;2.5,F137&gt;=1.5),3.6,IF(AND(D137&gt;=1.55,G137&lt;0.709,A137&gt;=5.4,D137&gt;=1.35,F137&lt;2.5,F137&gt;=1.5),4.975,IF(AND(D137&lt;1.7,B137&gt;=2.6,G137&gt;=0.177,B137&lt;3.15,F137&gt;=2.5,F137&gt;=1.5),5.8,IF(AND(B137&lt;3.15,A137&gt;=4.35,A137&lt;5.05,D137&lt;0.4,H137&gt;=5.523,G137&lt;0.905,F137&lt;1.5),1.46,IF(AND(A137&gt;=5.45,A137&lt;5.6,A137&gt;=5.05,D137&lt;0.4,H137&gt;=5.523,G137&lt;0.905,F137&lt;1.5),1.35,IF(AND(H137&lt;10.974,D137&gt;=1.05,D137&lt;1.25,G137&lt;0.878,D137&lt;1.35,F137&lt;2.5,F137&gt;=1.5),3.8,IF(AND(H137&gt;=13.654,D137&lt;1.55,G137&lt;0.709,A137&gt;=5.4,D137&gt;=1.35,F137&lt;2.5,F137&gt;=1.5),4.725,IF(AND(A137&lt;4.5,B137&gt;=3.15,A137&gt;=4.35,A137&lt;5.05,D137&lt;0.4,H137&gt;=5.523,G137&lt;0.905,F137&lt;1.5),1.3,IF(AND(G137&lt;0.676,A137&lt;5.45,A137&lt;5.6,A137&gt;=5.05,D137&lt;0.4,H137&gt;=5.523,G137&lt;0.905,F137&lt;1.5),1.5,IF(AND(G137&gt;=0.676,A137&lt;5.45,A137&lt;5.6,A137&gt;=5.05,D137&lt;0.4,H137&gt;=5.523,G137&lt;0.905,F137&lt;1.5),1.55,IF(AND(A137&lt;5.7,H137&gt;=10.974,D137&gt;=1.05,D137&lt;1.25,G137&lt;0.878,D137&lt;1.35,F137&lt;2.5,F137&gt;=1.5),3.9,IF(AND(A137&gt;=5.7,H137&gt;=10.974,D137&gt;=1.05,D137&lt;1.25,G137&lt;0.878,D137&lt;1.35,F137&lt;2.5,F137&gt;=1.5),3.933,IF(AND(G137&gt;=0.644,H137&lt;13.654,D137&lt;1.55,G137&lt;0.709,A137&gt;=5.4,D137&gt;=1.35,F137&lt;2.5,F137&gt;=1.5),4.4,IF(AND(B137&lt;2.9,A137&lt;6.2,D137&gt;=1.7,B137&gt;=2.6,G137&gt;=0.177,B137&lt;3.15,F137&gt;=2.5,F137&gt;=1.5),5.02,IF(AND(B137&gt;=2.9,A137&lt;6.2,D137&gt;=1.7,B137&gt;=2.6,G137&gt;=0.177,B137&lt;3.15,F137&gt;=2.5,F137&gt;=1.5),4.8,IF(AND(D137&lt;2.2,A137&gt;=6.2,D137&gt;=1.7,B137&gt;=2.6,G137&gt;=0.177,B137&lt;3.15,F137&gt;=2.5,F137&gt;=1.5),5.325,IF(AND(D137&gt;=2.2,A137&gt;=6.2,D137&gt;=1.7,B137&gt;=2.6,G137&gt;=0.177,B137&lt;3.15,F137&gt;=2.5,F137&gt;=1.5),5.1,IF(AND(D137&lt;0.25,A137&gt;=4.5,B137&gt;=3.15,A137&gt;=4.35,A137&lt;5.05,D137&lt;0.4,H137&gt;=5.523,G137&lt;0.905,F137&lt;1.5),1.357,IF(AND(D137&gt;=0.25,A137&gt;=4.5,B137&gt;=3.15,A137&gt;=4.35,A137&lt;5.05,D137&lt;0.4,H137&gt;=5.523,G137&lt;0.905,F137&lt;1.5),1.333,IF(AND(H137&lt;10.723,G137&lt;0.644,H137&lt;13.654,D137&lt;1.55,G137&lt;0.709,A137&gt;=5.4,D137&gt;=1.35,F137&lt;2.5,F137&gt;=1.5),4.6,IF(AND(H137&gt;=10.723,G137&lt;0.644,H137&lt;13.654,D137&lt;1.55,G137&lt;0.709,A137&gt;=5.4,D137&gt;=1.35,F137&lt;2.5,F137&gt;=1.5),4.5,"shouldnthappen"))))))))))))))))))))))))))))))))))</f>
        <v>5.8</v>
      </c>
      <c r="BI137" s="1" t="n">
        <f aca="false">IF(AND(D137&gt;=0.8,A137&lt;5.45),3.9,IF(AND(D137&gt;=0.45,D137&lt;0.8,A137&lt;5.45),1.66,IF(AND(H137&lt;16.447,B137&gt;=3.45,A137&gt;=5.45),1.525,IF(AND(H137&gt;=16.447,B137&gt;=3.45,A137&gt;=5.45),6.4,IF(AND(H137&lt;5.245,D137&lt;0.45,D137&lt;0.8,A137&lt;5.45),1,IF(AND(A137&gt;=7.2,G137&lt;0.154,B137&lt;3.45,A137&gt;=5.45),6.7,IF(AND(D137&lt;1.65,A137&lt;7.2,G137&lt;0.154,B137&lt;3.45,A137&gt;=5.45),4.7,IF(AND(D137&gt;=1.65,A137&lt;7.2,G137&lt;0.154,B137&lt;3.45,A137&gt;=5.45),5.52,IF(AND(D137&gt;=0.25,A137&lt;5.05,H137&gt;=5.245,D137&lt;0.45,D137&lt;0.8,A137&lt;5.45),1.35,IF(AND(H137&lt;6.089,A137&gt;=5.05,H137&gt;=5.245,D137&lt;0.45,D137&lt;0.8,A137&lt;5.45),1.7,IF(AND(D137&lt;1.2,B137&lt;2.6,A137&lt;5.75,G137&gt;=0.154,B137&lt;3.45,A137&gt;=5.45),3.85,IF(AND(D137&gt;=1.2,B137&lt;2.6,A137&lt;5.75,G137&gt;=0.154,B137&lt;3.45,A137&gt;=5.45),4,IF(AND(D137&gt;=1.65,B137&gt;=2.6,A137&lt;5.75,G137&gt;=0.154,B137&lt;3.45,A137&gt;=5.45),4.9,IF(AND(G137&lt;0.353,F137&lt;2.5,A137&gt;=5.75,G137&gt;=0.154,B137&lt;3.45,A137&gt;=5.45),4.25,IF(AND(A137&gt;=7.25,F137&gt;=2.5,A137&gt;=5.75,G137&gt;=0.154,B137&lt;3.45,A137&gt;=5.45),6.45,IF(AND(H137&lt;11.218,D137&lt;0.25,A137&lt;5.05,H137&gt;=5.245,D137&lt;0.45,D137&lt;0.8,A137&lt;5.45),1.42,IF(AND(G137&lt;0.517,H137&gt;=6.089,A137&gt;=5.05,H137&gt;=5.245,D137&lt;0.45,D137&lt;0.8,A137&lt;5.45),1.44,IF(AND(G137&gt;=0.517,H137&gt;=6.089,A137&gt;=5.05,H137&gt;=5.245,D137&lt;0.45,D137&lt;0.8,A137&lt;5.45),1.54,IF(AND(H137&gt;=10.194,D137&lt;1.65,B137&gt;=2.6,A137&lt;5.75,G137&gt;=0.154,B137&lt;3.45,A137&gt;=5.45),4.35,IF(AND(B137&gt;=3.15,G137&gt;=0.353,F137&lt;2.5,A137&gt;=5.75,G137&gt;=0.154,B137&lt;3.45,A137&gt;=5.45),4.7,IF(AND(H137&lt;7.716,A137&lt;7.25,F137&gt;=2.5,A137&gt;=5.75,G137&gt;=0.154,B137&lt;3.45,A137&gt;=5.45),5.04,IF(AND(G137&lt;0.175,H137&gt;=11.218,D137&lt;0.25,A137&lt;5.05,H137&gt;=5.245,D137&lt;0.45,D137&lt;0.8,A137&lt;5.45),1.5,IF(AND(H137&lt;7.713,H137&lt;10.194,D137&lt;1.65,B137&gt;=2.6,A137&lt;5.75,G137&gt;=0.154,B137&lt;3.45,A137&gt;=5.45),4.1,IF(AND(H137&gt;=7.713,H137&lt;10.194,D137&lt;1.65,B137&gt;=2.6,A137&lt;5.75,G137&gt;=0.154,B137&lt;3.45,A137&gt;=5.45),4.2,IF(AND(B137&gt;=3.05,B137&lt;3.15,G137&gt;=0.353,F137&lt;2.5,A137&gt;=5.75,G137&gt;=0.154,B137&lt;3.45,A137&gt;=5.45),4.4,IF(AND(D137&gt;=2.45,H137&gt;=7.716,A137&lt;7.25,F137&gt;=2.5,A137&gt;=5.75,G137&gt;=0.154,B137&lt;3.45,A137&gt;=5.45),5.85,IF(AND(D137&lt;0.15,G137&gt;=0.175,H137&gt;=11.218,D137&lt;0.25,A137&lt;5.05,H137&gt;=5.245,D137&lt;0.45,D137&lt;0.8,A137&lt;5.45),1.1,IF(AND(H137&gt;=16.317,B137&lt;3.05,B137&lt;3.15,G137&gt;=0.353,F137&lt;2.5,A137&gt;=5.75,G137&gt;=0.154,B137&lt;3.45,A137&gt;=5.45),4.8,IF(AND(G137&gt;=0.857,D137&lt;2.45,H137&gt;=7.716,A137&lt;7.25,F137&gt;=2.5,A137&gt;=5.75,G137&gt;=0.154,B137&lt;3.45,A137&gt;=5.45),5.05,IF(AND(G137&lt;0.245,D137&gt;=0.15,G137&gt;=0.175,H137&gt;=11.218,D137&lt;0.25,A137&lt;5.05,H137&gt;=5.245,D137&lt;0.45,D137&lt;0.8,A137&lt;5.45),1.3,IF(AND(G137&gt;=0.245,D137&gt;=0.15,G137&gt;=0.175,H137&gt;=11.218,D137&lt;0.25,A137&lt;5.05,H137&gt;=5.245,D137&lt;0.45,D137&lt;0.8,A137&lt;5.45),1.22,IF(AND(B137&lt;2.85,H137&lt;16.317,B137&lt;3.05,B137&lt;3.15,G137&gt;=0.353,F137&lt;2.5,A137&gt;=5.75,G137&gt;=0.154,B137&lt;3.45,A137&gt;=5.45),4.6,IF(AND(B137&gt;=2.85,H137&lt;16.317,B137&lt;3.05,B137&lt;3.15,G137&gt;=0.353,F137&lt;2.5,A137&gt;=5.75,G137&gt;=0.154,B137&lt;3.45,A137&gt;=5.45),4.633,IF(AND(D137&lt;1.85,G137&lt;0.857,D137&lt;2.45,H137&gt;=7.716,A137&lt;7.25,F137&gt;=2.5,A137&gt;=5.75,G137&gt;=0.154,B137&lt;3.45,A137&gt;=5.45),5.8,IF(AND(H137&lt;11.297,D137&gt;=1.85,G137&lt;0.857,D137&lt;2.45,H137&gt;=7.716,A137&lt;7.25,F137&gt;=2.5,A137&gt;=5.75,G137&gt;=0.154,B137&lt;3.45,A137&gt;=5.45),5.3,IF(AND(G137&lt;0.388,H137&gt;=11.297,D137&gt;=1.85,G137&lt;0.857,D137&lt;2.45,H137&gt;=7.716,A137&lt;7.25,F137&gt;=2.5,A137&gt;=5.75,G137&gt;=0.154,B137&lt;3.45,A137&gt;=5.45),5.4,IF(AND(G137&gt;=0.388,H137&gt;=11.297,D137&gt;=1.85,G137&lt;0.857,D137&lt;2.45,H137&gt;=7.716,A137&lt;7.25,F137&gt;=2.5,A137&gt;=5.75,G137&gt;=0.154,B137&lt;3.45,A137&gt;=5.45),5.6,"shouldnthappen")))))))))))))))))))))))))))))))))))))</f>
        <v>5.8</v>
      </c>
      <c r="BJ137" s="1" t="n">
        <f aca="false">IF(AND(F137&gt;=2,B137&gt;=3.35),6.1,IF(AND(H137&gt;=12.719,F137&lt;1.5,B137&lt;3.35),1.567,IF(AND(H137&lt;5.245,F137&lt;2,B137&gt;=3.35),1,IF(AND(D137&lt;0.15,H137&lt;12.719,F137&lt;1.5,B137&lt;3.35),1.5,IF(AND(D137&gt;=0.35,H137&gt;=5.245,F137&lt;2,B137&gt;=3.35),1.6,IF(AND(A137&lt;4.9,D137&gt;=0.15,H137&lt;12.719,F137&lt;1.5,B137&lt;3.35),1.36,IF(AND(B137&lt;2.65,G137&lt;0.572,D137&lt;1.45,F137&gt;=1.5,B137&lt;3.35),3.5,IF(AND(A137&lt;6.1,F137&lt;2.5,D137&gt;=1.45,F137&gt;=1.5,B137&lt;3.35),5.1,IF(AND(G137&gt;=0.607,D137&lt;0.35,H137&gt;=5.245,F137&lt;2,B137&gt;=3.35),1.65,IF(AND(G137&lt;0.546,A137&gt;=4.9,D137&gt;=0.15,H137&lt;12.719,F137&lt;1.5,B137&lt;3.35),1.2,IF(AND(G137&gt;=0.546,A137&gt;=4.9,D137&gt;=0.15,H137&lt;12.719,F137&lt;1.5,B137&lt;3.35),1.4,IF(AND(A137&gt;=6.3,B137&gt;=2.65,G137&lt;0.572,D137&lt;1.45,F137&gt;=1.5,B137&lt;3.35),4.8,IF(AND(D137&lt;1.15,B137&lt;2.85,G137&gt;=0.572,D137&lt;1.45,F137&gt;=1.5,B137&lt;3.35),3.9,IF(AND(B137&gt;=3.15,B137&gt;=2.85,G137&gt;=0.572,D137&lt;1.45,F137&gt;=1.5,B137&lt;3.35),4.7,IF(AND(B137&lt;2.95,A137&gt;=6.1,F137&lt;2.5,D137&gt;=1.45,F137&gt;=1.5,B137&lt;3.35),4.533,IF(AND(B137&gt;=2.95,A137&gt;=6.1,F137&lt;2.5,D137&gt;=1.45,F137&gt;=1.5,B137&lt;3.35),4.75,IF(AND(A137&gt;=6.7,G137&lt;0.107,F137&gt;=2.5,D137&gt;=1.45,F137&gt;=1.5,B137&lt;3.35),5.7,IF(AND(G137&gt;=0.385,G137&lt;0.607,D137&lt;0.35,H137&gt;=5.245,F137&lt;2,B137&gt;=3.35),1.325,IF(AND(D137&lt;1.25,A137&lt;6.3,B137&gt;=2.65,G137&lt;0.572,D137&lt;1.45,F137&gt;=1.5,B137&lt;3.35),4,IF(AND(D137&gt;=1.25,A137&lt;6.3,B137&gt;=2.65,G137&lt;0.572,D137&lt;1.45,F137&gt;=1.5,B137&lt;3.35),4.18,IF(AND(G137&lt;0.907,D137&gt;=1.15,B137&lt;2.85,G137&gt;=0.572,D137&lt;1.45,F137&gt;=1.5,B137&lt;3.35),4,IF(AND(G137&gt;=0.907,D137&gt;=1.15,B137&lt;2.85,G137&gt;=0.572,D137&lt;1.45,F137&gt;=1.5,B137&lt;3.35),4.4,IF(AND(H137&lt;8.326,B137&lt;3.15,B137&gt;=2.85,G137&gt;=0.572,D137&lt;1.45,F137&gt;=1.5,B137&lt;3.35),3.6,IF(AND(H137&gt;=8.326,B137&lt;3.15,B137&gt;=2.85,G137&gt;=0.572,D137&lt;1.45,F137&gt;=1.5,B137&lt;3.35),4.48,IF(AND(B137&lt;2.95,A137&lt;6.7,G137&lt;0.107,F137&gt;=2.5,D137&gt;=1.45,F137&gt;=1.5,B137&lt;3.35),5.6,IF(AND(B137&gt;=2.95,A137&lt;6.7,G137&lt;0.107,F137&gt;=2.5,D137&gt;=1.45,F137&gt;=1.5,B137&lt;3.35),5.5,IF(AND(G137&lt;0.205,G137&lt;0.432,G137&gt;=0.107,F137&gt;=2.5,D137&gt;=1.45,F137&gt;=1.5,B137&lt;3.35),5.3,IF(AND(B137&gt;=3.05,G137&gt;=0.432,G137&gt;=0.107,F137&gt;=2.5,D137&gt;=1.45,F137&gt;=1.5,B137&lt;3.35),5.86,IF(AND(H137&gt;=14.057,G137&lt;0.385,G137&lt;0.607,D137&lt;0.35,H137&gt;=5.245,F137&lt;2,B137&gt;=3.35),1.7,IF(AND(D137&lt;1.7,G137&gt;=0.205,G137&lt;0.432,G137&gt;=0.107,F137&gt;=2.5,D137&gt;=1.45,F137&gt;=1.5,B137&lt;3.35),5,IF(AND(G137&lt;0.779,B137&lt;3.05,G137&gt;=0.432,G137&gt;=0.107,F137&gt;=2.5,D137&gt;=1.45,F137&gt;=1.5,B137&lt;3.35),4.9,IF(AND(G137&gt;=0.779,B137&lt;3.05,G137&gt;=0.432,G137&gt;=0.107,F137&gt;=2.5,D137&gt;=1.45,F137&gt;=1.5,B137&lt;3.35),5.533,IF(AND(D137&gt;=0.25,H137&lt;14.057,G137&lt;0.385,G137&lt;0.607,D137&lt;0.35,H137&gt;=5.245,F137&lt;2,B137&gt;=3.35),1.4,IF(AND(B137&lt;2.85,D137&gt;=1.7,G137&gt;=0.205,G137&lt;0.432,G137&gt;=0.107,F137&gt;=2.5,D137&gt;=1.45,F137&gt;=1.5,B137&lt;3.35),5.1,IF(AND(B137&gt;=2.85,D137&gt;=1.7,G137&gt;=0.205,G137&lt;0.432,G137&gt;=0.107,F137&gt;=2.5,D137&gt;=1.45,F137&gt;=1.5,B137&lt;3.35),5.15,IF(AND(A137&lt;5.1,D137&lt;0.25,H137&lt;14.057,G137&lt;0.385,G137&lt;0.607,D137&lt;0.35,H137&gt;=5.245,F137&lt;2,B137&gt;=3.35),1.4,IF(AND(A137&gt;=5.1,D137&lt;0.25,H137&lt;14.057,G137&lt;0.385,G137&lt;0.607,D137&lt;0.35,H137&gt;=5.245,F137&lt;2,B137&gt;=3.35),1.5,"shouldnthappen")))))))))))))))))))))))))))))))))))))</f>
        <v>3.5</v>
      </c>
    </row>
    <row r="138" customFormat="false" ht="13.8" hidden="false" customHeight="false" outlineLevel="0" collapsed="false">
      <c r="A138" s="1" t="n">
        <v>7.7</v>
      </c>
      <c r="B138" s="1" t="n">
        <v>3</v>
      </c>
      <c r="C138" s="1" t="n">
        <v>6.1</v>
      </c>
      <c r="D138" s="1" t="n">
        <v>2.3</v>
      </c>
      <c r="E138" s="1" t="s">
        <v>93</v>
      </c>
      <c r="F138" s="1" t="n">
        <v>3</v>
      </c>
      <c r="G138" s="1" t="n">
        <v>0.717896931106225</v>
      </c>
      <c r="H138" s="16" t="n">
        <v>12.9510299370624</v>
      </c>
      <c r="I138" s="11" t="n">
        <f aca="false">C138</f>
        <v>6.1</v>
      </c>
      <c r="J138" s="1" t="n">
        <f aca="false">AVERAGE(M138:BJ138)</f>
        <v>5.97136</v>
      </c>
      <c r="K138" s="15" t="n">
        <f aca="false">1-SQRT(VAR(M138:BJ138, I138)) / AVERAGE(M138:BJ138)</f>
        <v>0.909549947145819</v>
      </c>
      <c r="L138" s="1" t="n">
        <f aca="false">(J138-I138)/I138</f>
        <v>-0.0210885245901639</v>
      </c>
      <c r="M138" s="1" t="n">
        <f aca="false">IF(AND(H138&gt;=16.241,B138&gt;=3.35),6.4,IF(AND(D138&gt;=0.75,A138&lt;5.15,B138&lt;3.35),4.1,IF(AND(D138&gt;=1.5,H138&lt;16.241,B138&gt;=3.35),5.767,IF(AND(B138&gt;=3.25,D138&lt;0.75,A138&lt;5.15,B138&lt;3.35),1.58,IF(AND(A138&lt;4.95,D138&lt;1.5,H138&lt;16.241,B138&gt;=3.35),1.4,IF(AND(A138&lt;4.5,B138&lt;3.25,D138&lt;0.75,A138&lt;5.15,B138&lt;3.35),1.26,IF(AND(A138&gt;=4.5,B138&lt;3.25,D138&lt;0.75,A138&lt;5.15,B138&lt;3.35),1.48,IF(AND(G138&lt;0.356,H138&lt;12.557,D138&lt;1.45,A138&gt;=5.15,B138&lt;3.35),4.267,IF(AND(D138&lt;1.25,H138&gt;=12.557,D138&lt;1.45,A138&gt;=5.15,B138&lt;3.35),4.05,IF(AND(D138&gt;=1.35,G138&gt;=0.356,H138&lt;12.557,D138&lt;1.45,A138&gt;=5.15,B138&lt;3.35),4.25,IF(AND(H138&lt;15.086,D138&gt;=1.25,H138&gt;=12.557,D138&lt;1.45,A138&gt;=5.15,B138&lt;3.35),4.4,IF(AND(F138&lt;2.5,G138&gt;=0.44,D138&lt;2.05,D138&gt;=1.45,A138&gt;=5.15,B138&lt;3.35),4.7,IF(AND(H138&lt;10.391,B138&lt;3.15,D138&gt;=2.05,D138&gt;=1.45,A138&gt;=5.15,B138&lt;3.35),5.1,IF(AND(G138&lt;0.505,B138&gt;=3.15,D138&gt;=2.05,D138&gt;=1.45,A138&gt;=5.15,B138&lt;3.35),5.7,IF(AND(G138&gt;=0.505,B138&gt;=3.15,D138&gt;=2.05,D138&gt;=1.45,A138&gt;=5.15,B138&lt;3.35),5.95,IF(AND(D138&gt;=0.5,G138&lt;0.905,A138&gt;=4.95,D138&lt;1.5,H138&lt;16.241,B138&gt;=3.35),1.6,IF(AND(B138&lt;3.6,G138&gt;=0.905,A138&gt;=4.95,D138&lt;1.5,H138&lt;16.241,B138&gt;=3.35),1.7,IF(AND(B138&gt;=3.6,G138&gt;=0.905,A138&gt;=4.95,D138&lt;1.5,H138&lt;16.241,B138&gt;=3.35),1.767,IF(AND(A138&gt;=5.7,D138&lt;1.35,G138&gt;=0.356,H138&lt;12.557,D138&lt;1.45,A138&gt;=5.15,B138&lt;3.35),3.9,IF(AND(A138&lt;6.35,H138&gt;=15.086,D138&gt;=1.25,H138&gt;=12.557,D138&lt;1.45,A138&gt;=5.15,B138&lt;3.35),4.7,IF(AND(A138&gt;=6.35,H138&gt;=15.086,D138&gt;=1.25,H138&gt;=12.557,D138&lt;1.45,A138&gt;=5.15,B138&lt;3.35),4.6,IF(AND(H138&lt;9.252,D138&lt;1.55,G138&lt;0.44,D138&lt;2.05,D138&gt;=1.45,A138&gt;=5.15,B138&lt;3.35),5.08,IF(AND(H138&gt;=9.252,D138&lt;1.55,G138&lt;0.44,D138&lt;2.05,D138&gt;=1.45,A138&gt;=5.15,B138&lt;3.35),4.7,IF(AND(H138&lt;8.477,D138&gt;=1.55,G138&lt;0.44,D138&lt;2.05,D138&gt;=1.45,A138&gt;=5.15,B138&lt;3.35),5.1,IF(AND(H138&gt;=8.477,D138&gt;=1.55,G138&lt;0.44,D138&lt;2.05,D138&gt;=1.45,A138&gt;=5.15,B138&lt;3.35),5.4,IF(AND(H138&lt;8.435,F138&gt;=2.5,G138&gt;=0.44,D138&lt;2.05,D138&gt;=1.45,A138&gt;=5.15,B138&lt;3.35),5.1,IF(AND(H138&gt;=8.435,F138&gt;=2.5,G138&gt;=0.44,D138&lt;2.05,D138&gt;=1.45,A138&gt;=5.15,B138&lt;3.35),4.86,IF(AND(G138&lt;0.543,H138&gt;=10.391,B138&lt;3.15,D138&gt;=2.05,D138&gt;=1.45,A138&gt;=5.15,B138&lt;3.35),5.56,IF(AND(G138&gt;=0.543,H138&gt;=10.391,B138&lt;3.15,D138&gt;=2.05,D138&gt;=1.45,A138&gt;=5.15,B138&lt;3.35),5.8,IF(AND(A138&lt;5.05,D138&lt;0.5,G138&lt;0.905,A138&gt;=4.95,D138&lt;1.5,H138&lt;16.241,B138&gt;=3.35),1.3,IF(AND(H138&lt;6.583,A138&lt;5.7,D138&lt;1.35,G138&gt;=0.356,H138&lt;12.557,D138&lt;1.45,A138&gt;=5.15,B138&lt;3.35),4,IF(AND(G138&lt;0.585,A138&gt;=5.05,D138&lt;0.5,G138&lt;0.905,A138&gt;=4.95,D138&lt;1.5,H138&lt;16.241,B138&gt;=3.35),1.475,IF(AND(G138&lt;0.62,H138&gt;=6.583,A138&lt;5.7,D138&lt;1.35,G138&gt;=0.356,H138&lt;12.557,D138&lt;1.45,A138&gt;=5.15,B138&lt;3.35),3.75,IF(AND(G138&gt;=0.62,H138&gt;=6.583,A138&lt;5.7,D138&lt;1.35,G138&gt;=0.356,H138&lt;12.557,D138&lt;1.45,A138&gt;=5.15,B138&lt;3.35),3.6,IF(AND(B138&lt;3.75,G138&gt;=0.585,A138&gt;=5.05,D138&lt;0.5,G138&lt;0.905,A138&gt;=4.95,D138&lt;1.5,H138&lt;16.241,B138&gt;=3.35),1.5,IF(AND(B138&gt;=3.75,G138&gt;=0.585,A138&gt;=5.05,D138&lt;0.5,G138&lt;0.905,A138&gt;=4.95,D138&lt;1.5,H138&lt;16.241,B138&gt;=3.35),1.6,"shouldnthappen"))))))))))))))))))))))))))))))))))))</f>
        <v>5.8</v>
      </c>
      <c r="N138" s="1" t="n">
        <f aca="false">IF(AND(H138&lt;5.245,B138&lt;3.65,F138&lt;1.5),1,IF(AND(H138&gt;=14.096,B138&gt;=3.65,F138&lt;1.5),1.65,IF(AND(A138&gt;=5.45,H138&gt;=5.245,B138&lt;3.65,F138&lt;1.5),1.3,IF(AND(H138&gt;=13.586,H138&lt;14.096,B138&gt;=3.65,F138&lt;1.5),1.3,IF(AND(H138&lt;10.258,D138&lt;1.25,F138&lt;2.5,F138&gt;=1.5),3.38,IF(AND(H138&lt;6.982,D138&gt;=1.25,F138&lt;2.5,F138&gt;=1.5),3.96,IF(AND(H138&gt;=13.646,D138&lt;2.05,F138&gt;=2.5,F138&gt;=1.5),6.1,IF(AND(B138&lt;3.05,A138&lt;5.45,H138&gt;=5.245,B138&lt;3.65,F138&lt;1.5),1.375,IF(AND(H138&lt;6.543,H138&lt;13.586,H138&lt;14.096,B138&gt;=3.65,F138&lt;1.5),1.4,IF(AND(H138&gt;=6.543,H138&lt;13.586,H138&lt;14.096,B138&gt;=3.65,F138&lt;1.5),1.5,IF(AND(H138&lt;11.522,H138&gt;=10.258,D138&lt;1.25,F138&lt;2.5,F138&gt;=1.5),3.733,IF(AND(H138&gt;=11.522,H138&gt;=10.258,D138&lt;1.25,F138&lt;2.5,F138&gt;=1.5),3.92,IF(AND(H138&lt;5.767,H138&lt;13.646,D138&lt;2.05,F138&gt;=2.5,F138&gt;=1.5),4.5,IF(AND(A138&lt;6.8,B138&lt;3.15,D138&gt;=2.05,F138&gt;=2.5,F138&gt;=1.5),5.6,IF(AND(A138&gt;=6.8,B138&lt;3.15,D138&gt;=2.05,F138&gt;=2.5,F138&gt;=1.5),5.1,IF(AND(B138&lt;3.25,B138&gt;=3.15,D138&gt;=2.05,F138&gt;=2.5,F138&gt;=1.5),5.8,IF(AND(B138&gt;=3.25,B138&gt;=3.15,D138&gt;=2.05,F138&gt;=2.5,F138&gt;=1.5),5.65,IF(AND(B138&lt;3.15,B138&gt;=3.05,A138&lt;5.45,H138&gt;=5.245,B138&lt;3.65,F138&lt;1.5),1.5,IF(AND(G138&gt;=0.735,H138&lt;13.665,H138&gt;=6.982,D138&gt;=1.25,F138&lt;2.5,F138&gt;=1.5),4.2,IF(AND(H138&lt;14.03,H138&gt;=13.665,H138&gt;=6.982,D138&gt;=1.25,F138&lt;2.5,F138&gt;=1.5),4.8,IF(AND(A138&gt;=6.6,H138&gt;=5.767,H138&lt;13.646,D138&lt;2.05,F138&gt;=2.5,F138&gt;=1.5),6.05,IF(AND(G138&gt;=0.934,B138&gt;=3.15,B138&gt;=3.05,A138&lt;5.45,H138&gt;=5.245,B138&lt;3.65,F138&lt;1.5),1.7,IF(AND(D138&gt;=1.55,G138&lt;0.735,H138&lt;13.665,H138&gt;=6.982,D138&gt;=1.25,F138&lt;2.5,F138&gt;=1.5),5.1,IF(AND(D138&lt;1.45,H138&gt;=14.03,H138&gt;=13.665,H138&gt;=6.982,D138&gt;=1.25,F138&lt;2.5,F138&gt;=1.5),4.7,IF(AND(D138&gt;=1.45,H138&gt;=14.03,H138&gt;=13.665,H138&gt;=6.982,D138&gt;=1.25,F138&lt;2.5,F138&gt;=1.5),4.5,IF(AND(A138&gt;=6.2,A138&lt;6.6,H138&gt;=5.767,H138&lt;13.646,D138&lt;2.05,F138&gt;=2.5,F138&gt;=1.5),5.325,IF(AND(B138&lt;3.25,G138&lt;0.934,B138&gt;=3.15,B138&gt;=3.05,A138&lt;5.45,H138&gt;=5.245,B138&lt;3.65,F138&lt;1.5),1.3,IF(AND(D138&lt;1.35,D138&lt;1.55,G138&lt;0.735,H138&lt;13.665,H138&gt;=6.982,D138&gt;=1.25,F138&lt;2.5,F138&gt;=1.5),4.25,IF(AND(H138&lt;8.435,A138&lt;6.2,A138&lt;6.6,H138&gt;=5.767,H138&lt;13.646,D138&lt;2.05,F138&gt;=2.5,F138&gt;=1.5),5.1,IF(AND(H138&gt;=8.435,A138&lt;6.2,A138&lt;6.6,H138&gt;=5.767,H138&lt;13.646,D138&lt;2.05,F138&gt;=2.5,F138&gt;=1.5),4.9,IF(AND(A138&gt;=5.15,B138&gt;=3.25,G138&lt;0.934,B138&gt;=3.15,B138&gt;=3.05,A138&lt;5.45,H138&gt;=5.245,B138&lt;3.65,F138&lt;1.5),1.5,IF(AND(B138&lt;2.9,D138&gt;=1.35,D138&lt;1.55,G138&lt;0.735,H138&lt;13.665,H138&gt;=6.982,D138&gt;=1.25,F138&lt;2.5,F138&gt;=1.5),4.6,IF(AND(B138&gt;=2.9,D138&gt;=1.35,D138&lt;1.55,G138&lt;0.735,H138&lt;13.665,H138&gt;=6.982,D138&gt;=1.25,F138&lt;2.5,F138&gt;=1.5),4.52,IF(AND(G138&gt;=0.862,A138&lt;5.15,B138&gt;=3.25,G138&lt;0.934,B138&gt;=3.15,B138&gt;=3.05,A138&lt;5.45,H138&gt;=5.245,B138&lt;3.65,F138&lt;1.5),1.5,IF(AND(H138&lt;9.35,G138&lt;0.862,A138&lt;5.15,B138&gt;=3.25,G138&lt;0.934,B138&gt;=3.15,B138&gt;=3.05,A138&lt;5.45,H138&gt;=5.245,B138&lt;3.65,F138&lt;1.5),1.38,IF(AND(H138&gt;=9.35,G138&lt;0.862,A138&lt;5.15,B138&gt;=3.25,G138&lt;0.934,B138&gt;=3.15,B138&gt;=3.05,A138&lt;5.45,H138&gt;=5.245,B138&lt;3.65,F138&lt;1.5),1.4,"shouldnthappen"))))))))))))))))))))))))))))))))))))</f>
        <v>5.1</v>
      </c>
      <c r="O138" s="1" t="n">
        <f aca="false">IF(AND(B138&lt;2.75,A138&lt;5.55),3.96,IF(AND(H138&lt;9.205,A138&lt;5.9,A138&gt;=5.55),3.85,IF(AND(A138&lt;4.35,D138&lt;0.35,B138&gt;=2.75,A138&lt;5.55),1.1,IF(AND(B138&lt;3.65,D138&gt;=0.35,B138&gt;=2.75,A138&lt;5.55),1.65,IF(AND(B138&gt;=3.65,D138&gt;=0.35,B138&gt;=2.75,A138&lt;5.55),1.9,IF(AND(G138&gt;=0.732,H138&gt;=9.205,A138&lt;5.9,A138&gt;=5.55),4.9,IF(AND(G138&lt;0.273,G138&lt;0.732,H138&gt;=9.205,A138&lt;5.9,A138&gt;=5.55),4.5,IF(AND(A138&lt;6.3,G138&lt;0.422,F138&lt;2.5,A138&gt;=5.9,A138&gt;=5.55),5.1,IF(AND(A138&gt;=6.3,G138&lt;0.422,F138&lt;2.5,A138&gt;=5.9,A138&gt;=5.55),4.76,IF(AND(B138&lt;2.4,G138&gt;=0.422,F138&lt;2.5,A138&gt;=5.9,A138&gt;=5.55),4.45,IF(AND(A138&gt;=7,G138&gt;=0.628,F138&gt;=2.5,A138&gt;=5.9,A138&gt;=5.55),6.45,IF(AND(D138&lt;0.15,H138&lt;13.924,A138&gt;=4.35,D138&lt;0.35,B138&gt;=2.75,A138&lt;5.55),1.5,IF(AND(B138&lt;3.15,H138&gt;=13.924,A138&gt;=4.35,D138&lt;0.35,B138&gt;=2.75,A138&lt;5.55),1.56,IF(AND(B138&gt;=3.15,H138&gt;=13.924,A138&gt;=4.35,D138&lt;0.35,B138&gt;=2.75,A138&lt;5.55),1.3,IF(AND(H138&lt;14.316,G138&gt;=0.273,G138&lt;0.732,H138&gt;=9.205,A138&lt;5.9,A138&gt;=5.55),3.95,IF(AND(H138&gt;=14.316,G138&gt;=0.273,G138&lt;0.732,H138&gt;=9.205,A138&lt;5.9,A138&gt;=5.55),4.1,IF(AND(A138&lt;6.2,B138&gt;=2.4,G138&gt;=0.422,F138&lt;2.5,A138&gt;=5.9,A138&gt;=5.55),4.3,IF(AND(A138&gt;=7.05,G138&lt;0.364,G138&lt;0.628,F138&gt;=2.5,A138&gt;=5.9,A138&gt;=5.55),6.1,IF(AND(A138&gt;=7.55,G138&gt;=0.364,G138&lt;0.628,F138&gt;=2.5,A138&gt;=5.9,A138&gt;=5.55),6.4,IF(AND(A138&lt;6.15,A138&lt;7,G138&gt;=0.628,F138&gt;=2.5,A138&gt;=5.9,A138&gt;=5.55),4.9,IF(AND(D138&lt;1.45,A138&gt;=6.2,B138&gt;=2.4,G138&gt;=0.422,F138&lt;2.5,A138&gt;=5.9,A138&gt;=5.55),4.64,IF(AND(D138&gt;=1.45,A138&gt;=6.2,B138&gt;=2.4,G138&gt;=0.422,F138&lt;2.5,A138&gt;=5.9,A138&gt;=5.55),4.9,IF(AND(D138&lt;1.65,A138&lt;7.05,G138&lt;0.364,G138&lt;0.628,F138&gt;=2.5,A138&gt;=5.9,A138&gt;=5.55),5.1,IF(AND(D138&gt;=2.35,A138&lt;7.55,G138&gt;=0.364,G138&lt;0.628,F138&gt;=2.5,A138&gt;=5.9,A138&gt;=5.55),5.633,IF(AND(D138&lt;2.15,A138&gt;=6.15,A138&lt;7,G138&gt;=0.628,F138&gt;=2.5,A138&gt;=5.9,A138&gt;=5.55),5.1,IF(AND(D138&gt;=2.15,A138&gt;=6.15,A138&lt;7,G138&gt;=0.628,F138&gt;=2.5,A138&gt;=5.9,A138&gt;=5.55),5.267,IF(AND(A138&lt;4.9,A138&lt;5.05,D138&gt;=0.15,H138&lt;13.924,A138&gt;=4.35,D138&lt;0.35,B138&gt;=2.75,A138&lt;5.55),1.375,IF(AND(A138&gt;=4.9,A138&lt;5.05,D138&gt;=0.15,H138&lt;13.924,A138&gt;=4.35,D138&lt;0.35,B138&gt;=2.75,A138&lt;5.55),1.3,IF(AND(A138&lt;5.45,A138&gt;=5.05,D138&gt;=0.15,H138&lt;13.924,A138&gt;=4.35,D138&lt;0.35,B138&gt;=2.75,A138&lt;5.55),1.475,IF(AND(A138&gt;=5.45,A138&gt;=5.05,D138&gt;=0.15,H138&lt;13.924,A138&gt;=4.35,D138&lt;0.35,B138&gt;=2.75,A138&lt;5.55),1.4,IF(AND(B138&gt;=3.25,D138&lt;2.35,A138&lt;7.55,G138&gt;=0.364,G138&lt;0.628,F138&gt;=2.5,A138&gt;=5.9,A138&gt;=5.55),5.7,IF(AND(G138&lt;0.006,G138&lt;0.107,D138&gt;=1.65,A138&lt;7.05,G138&lt;0.364,G138&lt;0.628,F138&gt;=2.5,A138&gt;=5.9,A138&gt;=5.55),5.5,IF(AND(G138&gt;=0.006,G138&lt;0.107,D138&gt;=1.65,A138&lt;7.05,G138&lt;0.364,G138&lt;0.628,F138&gt;=2.5,A138&gt;=5.9,A138&gt;=5.55),5.667,IF(AND(D138&lt;2.2,G138&gt;=0.107,D138&gt;=1.65,A138&lt;7.05,G138&lt;0.364,G138&lt;0.628,F138&gt;=2.5,A138&gt;=5.9,A138&gt;=5.55),5.35,IF(AND(D138&gt;=2.2,G138&gt;=0.107,D138&gt;=1.65,A138&lt;7.05,G138&lt;0.364,G138&lt;0.628,F138&gt;=2.5,A138&gt;=5.9,A138&gt;=5.55),5.2,IF(AND(D138&lt;2.25,B138&lt;3.25,D138&lt;2.35,A138&lt;7.55,G138&gt;=0.364,G138&lt;0.628,F138&gt;=2.5,A138&gt;=5.9,A138&gt;=5.55),5.8,IF(AND(D138&gt;=2.25,B138&lt;3.25,D138&lt;2.35,A138&lt;7.55,G138&gt;=0.364,G138&lt;0.628,F138&gt;=2.5,A138&gt;=5.9,A138&gt;=5.55),5.9,"shouldnthappen")))))))))))))))))))))))))))))))))))))</f>
        <v>6.45</v>
      </c>
      <c r="P138" s="1" t="n">
        <f aca="false">IF(AND(D138&gt;=0.75,A138&lt;5.55),3.9,IF(AND(H138&lt;7.482,A138&gt;=5.55),3.45,IF(AND(B138&gt;=3.15,B138&lt;3.25,D138&lt;0.75,A138&lt;5.55),1.262,IF(AND(G138&gt;=0.446,B138&lt;3.15,B138&lt;3.25,D138&lt;0.75,A138&lt;5.55),1.1,IF(AND(G138&lt;0.408,A138&lt;5.05,B138&gt;=3.25,D138&lt;0.75,A138&lt;5.55),1.4,IF(AND(G138&gt;=0.408,A138&lt;5.05,B138&gt;=3.25,D138&lt;0.75,A138&lt;5.55),1.233,IF(AND(G138&gt;=0.676,A138&gt;=5.05,B138&gt;=3.25,D138&lt;0.75,A138&lt;5.55),1.72,IF(AND(H138&lt;9.386,A138&lt;5.85,F138&lt;2.5,H138&gt;=7.482,A138&gt;=5.55),3.5,IF(AND(H138&gt;=9.386,A138&lt;5.85,F138&lt;2.5,H138&gt;=7.482,A138&gt;=5.55),4.275,IF(AND(H138&gt;=16.284,G138&lt;0.865,F138&gt;=2.5,H138&gt;=7.482,A138&gt;=5.55),6.6,IF(AND(G138&lt;0.912,G138&gt;=0.865,F138&gt;=2.5,H138&gt;=7.482,A138&gt;=5.55),4.8,IF(AND(G138&gt;=0.912,G138&gt;=0.865,F138&gt;=2.5,H138&gt;=7.482,A138&gt;=5.55),5.175,IF(AND(A138&gt;=4.95,G138&lt;0.446,B138&lt;3.15,B138&lt;3.25,D138&lt;0.75,A138&lt;5.55),1.6,IF(AND(H138&gt;=12.974,G138&lt;0.676,A138&gt;=5.05,B138&gt;=3.25,D138&lt;0.75,A138&lt;5.55),1.3,IF(AND(D138&lt;1.45,H138&lt;13.531,A138&gt;=5.85,F138&lt;2.5,H138&gt;=7.482,A138&gt;=5.55),4.2,IF(AND(D138&gt;=1.45,H138&lt;13.531,A138&gt;=5.85,F138&lt;2.5,H138&gt;=7.482,A138&gt;=5.55),4.967,IF(AND(G138&lt;0.187,H138&gt;=13.531,A138&gt;=5.85,F138&lt;2.5,H138&gt;=7.482,A138&gt;=5.55),5,IF(AND(H138&gt;=12.675,A138&lt;4.95,G138&lt;0.446,B138&lt;3.15,B138&lt;3.25,D138&lt;0.75,A138&lt;5.55),1.5,IF(AND(H138&lt;10.826,H138&lt;12.974,G138&lt;0.676,A138&gt;=5.05,B138&gt;=3.25,D138&lt;0.75,A138&lt;5.55),1.46,IF(AND(H138&gt;=10.826,H138&lt;12.974,G138&lt;0.676,A138&gt;=5.05,B138&gt;=3.25,D138&lt;0.75,A138&lt;5.55),1.4,IF(AND(A138&lt;6.15,G138&gt;=0.187,H138&gt;=13.531,A138&gt;=5.85,F138&lt;2.5,H138&gt;=7.482,A138&gt;=5.55),4.7,IF(AND(A138&lt;6.85,B138&lt;2.95,H138&lt;16.284,G138&lt;0.865,F138&gt;=2.5,H138&gt;=7.482,A138&gt;=5.55),5.32,IF(AND(A138&gt;=6.85,B138&lt;2.95,H138&lt;16.284,G138&lt;0.865,F138&gt;=2.5,H138&gt;=7.482,A138&gt;=5.55),6.567,IF(AND(A138&lt;4.85,H138&lt;12.675,A138&lt;4.95,G138&lt;0.446,B138&lt;3.15,B138&lt;3.25,D138&lt;0.75,A138&lt;5.55),1.4,IF(AND(A138&gt;=4.85,H138&lt;12.675,A138&lt;4.95,G138&lt;0.446,B138&lt;3.15,B138&lt;3.25,D138&lt;0.75,A138&lt;5.55),1.5,IF(AND(B138&lt;3.1,A138&gt;=6.15,G138&gt;=0.187,H138&gt;=13.531,A138&gt;=5.85,F138&lt;2.5,H138&gt;=7.482,A138&gt;=5.55),4.467,IF(AND(B138&gt;=3.1,A138&gt;=6.15,G138&gt;=0.187,H138&gt;=13.531,A138&gt;=5.85,F138&lt;2.5,H138&gt;=7.482,A138&gt;=5.55),4.7,IF(AND(G138&gt;=0.379,B138&lt;3.15,B138&gt;=2.95,H138&lt;16.284,G138&lt;0.865,F138&gt;=2.5,H138&gt;=7.482,A138&gt;=5.55),5.733,IF(AND(A138&lt;6.6,B138&gt;=3.15,B138&gt;=2.95,H138&lt;16.284,G138&lt;0.865,F138&gt;=2.5,H138&gt;=7.482,A138&gt;=5.55),5.38,IF(AND(A138&lt;6.7,G138&lt;0.379,B138&lt;3.15,B138&gt;=2.95,H138&lt;16.284,G138&lt;0.865,F138&gt;=2.5,H138&gt;=7.482,A138&gt;=5.55),5.3,IF(AND(A138&gt;=6.7,G138&lt;0.379,B138&lt;3.15,B138&gt;=2.95,H138&lt;16.284,G138&lt;0.865,F138&gt;=2.5,H138&gt;=7.482,A138&gt;=5.55),5.16,IF(AND(A138&lt;7.05,A138&gt;=6.6,B138&gt;=3.15,B138&gt;=2.95,H138&lt;16.284,G138&lt;0.865,F138&gt;=2.5,H138&gt;=7.482,A138&gt;=5.55),5.78,IF(AND(A138&gt;=7.05,A138&gt;=6.6,B138&gt;=3.15,B138&gt;=2.95,H138&lt;16.284,G138&lt;0.865,F138&gt;=2.5,H138&gt;=7.482,A138&gt;=5.55),6.1,"shouldnthappen")))))))))))))))))))))))))))))))))</f>
        <v>5.733</v>
      </c>
      <c r="Q138" s="1" t="n">
        <f aca="false">IF(AND(G138&gt;=0.422,B138&lt;3.25,F138&lt;1.5),1.25,IF(AND(G138&gt;=0.082,G138&lt;0.125,F138&gt;=1.5),6.7,IF(AND(G138&lt;0.251,G138&lt;0.422,B138&lt;3.25,F138&lt;1.5),1.38,IF(AND(G138&gt;=0.251,G138&lt;0.422,B138&lt;3.25,F138&lt;1.5),1.55,IF(AND(G138&gt;=0.385,G138&lt;0.633,B138&gt;=3.25,F138&lt;1.5),1.367,IF(AND(B138&lt;3.35,G138&gt;=0.633,B138&gt;=3.25,F138&lt;1.5),1.7,IF(AND(A138&lt;5.85,G138&lt;0.082,G138&lt;0.125,F138&gt;=1.5),4.5,IF(AND(F138&gt;=2.5,D138&lt;1.6,G138&gt;=0.125,F138&gt;=1.5),5.05,IF(AND(H138&gt;=16.774,D138&gt;=1.6,G138&gt;=0.125,F138&gt;=1.5),6.4,IF(AND(D138&gt;=0.5,G138&lt;0.385,G138&lt;0.633,B138&gt;=3.25,F138&lt;1.5),1.6,IF(AND(B138&lt;3.6,B138&gt;=3.35,G138&gt;=0.633,B138&gt;=3.25,F138&lt;1.5),1.55,IF(AND(B138&gt;=3.6,B138&gt;=3.35,G138&gt;=0.633,B138&gt;=3.25,F138&lt;1.5),1.6,IF(AND(D138&lt;1.65,A138&gt;=5.85,G138&lt;0.082,G138&lt;0.125,F138&gt;=1.5),4.7,IF(AND(A138&lt;5.3,F138&lt;2.5,D138&lt;1.6,G138&gt;=0.125,F138&gt;=1.5),3.15,IF(AND(B138&gt;=3.2,H138&lt;16.774,D138&gt;=1.6,G138&gt;=0.125,F138&gt;=1.5),5.675,IF(AND(H138&lt;11.767,D138&lt;0.5,G138&lt;0.385,G138&lt;0.633,B138&gt;=3.25,F138&lt;1.5),1.5,IF(AND(H138&gt;=11.767,D138&lt;0.5,G138&lt;0.385,G138&lt;0.633,B138&gt;=3.25,F138&lt;1.5),1.367,IF(AND(H138&lt;8.367,D138&gt;=1.65,A138&gt;=5.85,G138&lt;0.082,G138&lt;0.125,F138&gt;=1.5),5.7,IF(AND(H138&gt;=8.367,D138&gt;=1.65,A138&gt;=5.85,G138&lt;0.082,G138&lt;0.125,F138&gt;=1.5),5.575,IF(AND(A138&gt;=7.1,B138&lt;3.2,H138&lt;16.774,D138&gt;=1.6,G138&gt;=0.125,F138&gt;=1.5),6.3,IF(AND(H138&gt;=15.395,B138&lt;2.85,A138&gt;=5.3,F138&lt;2.5,D138&lt;1.6,G138&gt;=0.125,F138&gt;=1.5),4.8,IF(AND(H138&lt;8.486,B138&gt;=2.85,A138&gt;=5.3,F138&lt;2.5,D138&lt;1.6,G138&gt;=0.125,F138&gt;=1.5),3.85,IF(AND(D138&gt;=2.1,A138&lt;7.1,B138&lt;3.2,H138&lt;16.774,D138&gt;=1.6,G138&gt;=0.125,F138&gt;=1.5),5.5,IF(AND(B138&gt;=2.75,H138&lt;15.395,B138&lt;2.85,A138&gt;=5.3,F138&lt;2.5,D138&lt;1.6,G138&gt;=0.125,F138&gt;=1.5),4.489,IF(AND(H138&gt;=15.168,H138&gt;=8.486,B138&gt;=2.85,A138&gt;=5.3,F138&lt;2.5,D138&lt;1.6,G138&gt;=0.125,F138&gt;=1.5),4.7,IF(AND(G138&gt;=0.519,D138&lt;2.1,A138&lt;7.1,B138&lt;3.2,H138&lt;16.774,D138&gt;=1.6,G138&gt;=0.125,F138&gt;=1.5),4.925,IF(AND(G138&gt;=0.897,B138&lt;2.75,H138&lt;15.395,B138&lt;2.85,A138&gt;=5.3,F138&lt;2.5,D138&lt;1.6,G138&gt;=0.125,F138&gt;=1.5),4.567,IF(AND(A138&lt;5.65,H138&lt;15.168,H138&gt;=8.486,B138&gt;=2.85,A138&gt;=5.3,F138&lt;2.5,D138&lt;1.6,G138&gt;=0.125,F138&gt;=1.5),4.5,IF(AND(G138&lt;0.23,G138&lt;0.519,D138&lt;2.1,A138&lt;7.1,B138&lt;3.2,H138&lt;16.774,D138&gt;=1.6,G138&gt;=0.125,F138&gt;=1.5),5,IF(AND(A138&lt;5.9,G138&lt;0.897,B138&lt;2.75,H138&lt;15.395,B138&lt;2.85,A138&gt;=5.3,F138&lt;2.5,D138&lt;1.6,G138&gt;=0.125,F138&gt;=1.5),4.1,IF(AND(A138&gt;=5.9,G138&lt;0.897,B138&lt;2.75,H138&lt;15.395,B138&lt;2.85,A138&gt;=5.3,F138&lt;2.5,D138&lt;1.6,G138&gt;=0.125,F138&gt;=1.5),4.5,IF(AND(A138&lt;6.05,A138&gt;=5.65,H138&lt;15.168,H138&gt;=8.486,B138&gt;=2.85,A138&gt;=5.3,F138&lt;2.5,D138&lt;1.6,G138&gt;=0.125,F138&gt;=1.5),4.2,IF(AND(A138&gt;=6.05,A138&gt;=5.65,H138&lt;15.168,H138&gt;=8.486,B138&gt;=2.85,A138&gt;=5.3,F138&lt;2.5,D138&lt;1.6,G138&gt;=0.125,F138&gt;=1.5),4.35,IF(AND(D138&lt;1.95,G138&gt;=0.23,G138&lt;0.519,D138&lt;2.1,A138&lt;7.1,B138&lt;3.2,H138&lt;16.774,D138&gt;=1.6,G138&gt;=0.125,F138&gt;=1.5),5.3,IF(AND(D138&gt;=1.95,G138&gt;=0.23,G138&lt;0.519,D138&lt;2.1,A138&lt;7.1,B138&lt;3.2,H138&lt;16.774,D138&gt;=1.6,G138&gt;=0.125,F138&gt;=1.5),5.2,"shouldnthappen")))))))))))))))))))))))))))))))))))</f>
        <v>6.3</v>
      </c>
      <c r="R138" s="1" t="n">
        <f aca="false">IF(AND(G138&gt;=0.901,F138&lt;1.5),1.9,IF(AND(H138&lt;5.523,D138&lt;0.35,G138&lt;0.901,F138&lt;1.5),1,IF(AND(B138&lt;3.6,D138&gt;=0.35,G138&lt;0.901,F138&lt;1.5),1.575,IF(AND(B138&gt;=3.6,D138&gt;=0.35,G138&lt;0.901,F138&lt;1.5),1.5,IF(AND(G138&gt;=0.837,D138&lt;1.15,D138&lt;1.45,F138&gt;=1.5),3,IF(AND(G138&gt;=0.66,D138&gt;=1.15,D138&lt;1.45,F138&gt;=1.5),4,IF(AND(F138&gt;=2.5,D138&lt;1.55,D138&gt;=1.45,F138&gt;=1.5),5.025,IF(AND(F138&lt;2.5,D138&gt;=1.55,D138&gt;=1.45,F138&gt;=1.5),4.933,IF(AND(B138&lt;2.45,G138&lt;0.837,D138&lt;1.15,D138&lt;1.45,F138&gt;=1.5),3.3,IF(AND(B138&gt;=2.45,G138&lt;0.837,D138&lt;1.15,D138&lt;1.45,F138&gt;=1.5),3.86,IF(AND(B138&gt;=3.05,F138&lt;2.5,D138&lt;1.55,D138&gt;=1.45,F138&gt;=1.5),4.8,IF(AND(D138&gt;=2.45,F138&gt;=2.5,D138&gt;=1.55,D138&gt;=1.45,F138&gt;=1.5),5.875,IF(AND(H138&lt;13.187,G138&lt;0.217,H138&gt;=5.523,D138&lt;0.35,G138&lt;0.901,F138&lt;1.5),1.4,IF(AND(H138&gt;=13.187,G138&lt;0.217,H138&gt;=5.523,D138&lt;0.35,G138&lt;0.901,F138&lt;1.5),1.5,IF(AND(G138&lt;0.33,G138&gt;=0.217,H138&gt;=5.523,D138&lt;0.35,G138&lt;0.901,F138&lt;1.5),1.28,IF(AND(A138&lt;6.05,D138&lt;1.35,G138&lt;0.66,D138&gt;=1.15,D138&lt;1.45,F138&gt;=1.5),4.175,IF(AND(A138&gt;=6.05,D138&lt;1.35,G138&lt;0.66,D138&gt;=1.15,D138&lt;1.45,F138&gt;=1.5),4.3,IF(AND(A138&lt;5.65,D138&gt;=1.35,G138&lt;0.66,D138&gt;=1.15,D138&lt;1.45,F138&gt;=1.5),3.9,IF(AND(A138&gt;=5.65,D138&gt;=1.35,G138&lt;0.66,D138&gt;=1.15,D138&lt;1.45,F138&gt;=1.5),4.52,IF(AND(A138&lt;6.25,B138&lt;3.05,F138&lt;2.5,D138&lt;1.55,D138&gt;=1.45,F138&gt;=1.5),4.5,IF(AND(A138&gt;=6.25,B138&lt;3.05,F138&lt;2.5,D138&lt;1.55,D138&gt;=1.45,F138&gt;=1.5),4.675,IF(AND(A138&gt;=7.25,D138&lt;2.45,F138&gt;=2.5,D138&gt;=1.55,D138&gt;=1.45,F138&gt;=1.5),6.433,IF(AND(D138&gt;=0.25,G138&gt;=0.33,G138&gt;=0.217,H138&gt;=5.523,D138&lt;0.35,G138&lt;0.901,F138&lt;1.5),1.4,IF(AND(A138&lt;6.15,A138&lt;7.25,D138&lt;2.45,F138&gt;=2.5,D138&gt;=1.55,D138&gt;=1.45,F138&gt;=1.5),5.025,IF(AND(H138&lt;6.439,D138&lt;0.25,G138&gt;=0.33,G138&gt;=0.217,H138&gt;=5.523,D138&lt;0.35,G138&lt;0.901,F138&lt;1.5),1.5,IF(AND(H138&gt;=6.439,D138&lt;0.25,G138&gt;=0.33,G138&gt;=0.217,H138&gt;=5.523,D138&lt;0.35,G138&lt;0.901,F138&lt;1.5),1.38,IF(AND(H138&gt;=13.711,A138&gt;=6.15,A138&lt;7.25,D138&lt;2.45,F138&gt;=2.5,D138&gt;=1.55,D138&gt;=1.45,F138&gt;=1.5),5.68,IF(AND(B138&gt;=3.3,H138&lt;13.711,A138&gt;=6.15,A138&lt;7.25,D138&lt;2.45,F138&gt;=2.5,D138&gt;=1.55,D138&gt;=1.45,F138&gt;=1.5),5.6,IF(AND(G138&lt;0.093,B138&lt;3.3,H138&lt;13.711,A138&gt;=6.15,A138&lt;7.25,D138&lt;2.45,F138&gt;=2.5,D138&gt;=1.55,D138&gt;=1.45,F138&gt;=1.5),5.56,IF(AND(D138&lt;1.95,G138&gt;=0.093,B138&lt;3.3,H138&lt;13.711,A138&gt;=6.15,A138&lt;7.25,D138&lt;2.45,F138&gt;=2.5,D138&gt;=1.55,D138&gt;=1.45,F138&gt;=1.5),5.3,IF(AND(B138&lt;3.15,D138&gt;=1.95,G138&gt;=0.093,B138&lt;3.3,H138&lt;13.711,A138&gt;=6.15,A138&lt;7.25,D138&lt;2.45,F138&gt;=2.5,D138&gt;=1.55,D138&gt;=1.45,F138&gt;=1.5),5.1,IF(AND(B138&gt;=3.15,D138&gt;=1.95,G138&gt;=0.093,B138&lt;3.3,H138&lt;13.711,A138&gt;=6.15,A138&lt;7.25,D138&lt;2.45,F138&gt;=2.5,D138&gt;=1.55,D138&gt;=1.45,F138&gt;=1.5),5.15,"shouldnthappen"))))))))))))))))))))))))))))))))</f>
        <v>6.433</v>
      </c>
      <c r="S138" s="1" t="n">
        <f aca="false">IF(AND(G138&gt;=0.859,D138&gt;=0.35,F138&lt;1.5),1.9,IF(AND(D138&lt;1.75,F138&gt;=2.5,F138&gt;=1.5),4.867,IF(AND(H138&lt;8.42,A138&lt;5.05,D138&lt;0.35,F138&lt;1.5),1.42,IF(AND(H138&gt;=14.877,A138&gt;=5.05,D138&lt;0.35,F138&lt;1.5),1.3,IF(AND(B138&lt;3.35,G138&lt;0.859,D138&gt;=0.35,F138&lt;1.5),1.7,IF(AND(B138&gt;=3.35,G138&lt;0.859,D138&gt;=0.35,F138&lt;1.5),1.5,IF(AND(A138&gt;=6.05,B138&lt;2.75,F138&lt;2.5,F138&gt;=1.5),4.733,IF(AND(G138&gt;=0.68,B138&gt;=2.75,F138&lt;2.5,F138&gt;=1.5),4.025,IF(AND(H138&gt;=16.284,D138&gt;=1.75,F138&gt;=2.5,F138&gt;=1.5),6.6,IF(AND(A138&lt;4.35,H138&gt;=8.42,A138&lt;5.05,D138&lt;0.35,F138&lt;1.5),1.1,IF(AND(G138&gt;=0.948,H138&lt;14.877,A138&gt;=5.05,D138&lt;0.35,F138&lt;1.5),1.7,IF(AND(A138&lt;5.3,A138&lt;6.05,B138&lt;2.75,F138&lt;2.5,F138&gt;=1.5),3,IF(AND(H138&gt;=15.168,G138&lt;0.68,B138&gt;=2.75,F138&lt;2.5,F138&gt;=1.5),4.75,IF(AND(H138&gt;=14.005,A138&gt;=4.35,H138&gt;=8.42,A138&lt;5.05,D138&lt;0.35,F138&lt;1.5),1.375,IF(AND(A138&gt;=5.55,G138&lt;0.948,H138&lt;14.877,A138&gt;=5.05,D138&lt;0.35,F138&lt;1.5),1.7,IF(AND(H138&lt;12.363,A138&gt;=5.3,A138&lt;6.05,B138&lt;2.75,F138&lt;2.5,F138&gt;=1.5),3.825,IF(AND(H138&gt;=12.363,A138&gt;=5.3,A138&lt;6.05,B138&lt;2.75,F138&lt;2.5,F138&gt;=1.5),4.033,IF(AND(H138&gt;=14.508,H138&lt;15.168,G138&lt;0.68,B138&gt;=2.75,F138&lt;2.5,F138&gt;=1.5),4.2,IF(AND(D138&gt;=2.35,D138&gt;=2.2,H138&lt;16.284,D138&gt;=1.75,F138&gt;=2.5,F138&gt;=1.5),5.267,IF(AND(G138&lt;0.231,H138&lt;14.005,A138&gt;=4.35,H138&gt;=8.42,A138&lt;5.05,D138&lt;0.35,F138&lt;1.5),1.4,IF(AND(H138&gt;=14.494,A138&lt;5.55,G138&lt;0.948,H138&lt;14.877,A138&gt;=5.05,D138&lt;0.35,F138&lt;1.5),1.6,IF(AND(A138&lt;6.1,H138&lt;14.508,H138&lt;15.168,G138&lt;0.68,B138&gt;=2.75,F138&lt;2.5,F138&gt;=1.5),4.5,IF(AND(A138&lt;6.1,H138&lt;11.8,D138&lt;2.2,H138&lt;16.284,D138&gt;=1.75,F138&gt;=2.5,F138&gt;=1.5),4.95,IF(AND(A138&gt;=6.1,H138&lt;11.8,D138&lt;2.2,H138&lt;16.284,D138&gt;=1.75,F138&gt;=2.5,F138&gt;=1.5),5.333,IF(AND(B138&lt;2.75,H138&gt;=11.8,D138&lt;2.2,H138&lt;16.284,D138&gt;=1.75,F138&gt;=2.5,F138&gt;=1.5),5.1,IF(AND(B138&gt;=3.15,D138&lt;2.35,D138&gt;=2.2,H138&lt;16.284,D138&gt;=1.75,F138&gt;=2.5,F138&gt;=1.5),5.5,IF(AND(B138&gt;=3.35,G138&gt;=0.231,H138&lt;14.005,A138&gt;=4.35,H138&gt;=8.42,A138&lt;5.05,D138&lt;0.35,F138&lt;1.5),1.3,IF(AND(H138&lt;13.869,H138&lt;14.494,A138&lt;5.55,G138&lt;0.948,H138&lt;14.877,A138&gt;=5.05,D138&lt;0.35,F138&lt;1.5),1.5,IF(AND(H138&gt;=13.869,H138&lt;14.494,A138&lt;5.55,G138&lt;0.948,H138&lt;14.877,A138&gt;=5.05,D138&lt;0.35,F138&lt;1.5),1.4,IF(AND(G138&lt;0.636,A138&gt;=6.1,H138&lt;14.508,H138&lt;15.168,G138&lt;0.68,B138&gt;=2.75,F138&lt;2.5,F138&gt;=1.5),4.68,IF(AND(G138&gt;=0.636,A138&gt;=6.1,H138&lt;14.508,H138&lt;15.168,G138&lt;0.68,B138&gt;=2.75,F138&lt;2.5,F138&gt;=1.5),4.4,IF(AND(B138&lt;2.85,B138&gt;=2.75,H138&gt;=11.8,D138&lt;2.2,H138&lt;16.284,D138&gt;=1.75,F138&gt;=2.5,F138&gt;=1.5),6.7,IF(AND(H138&lt;10.626,B138&lt;3.15,D138&lt;2.35,D138&gt;=2.2,H138&lt;16.284,D138&gt;=1.75,F138&gt;=2.5,F138&gt;=1.5),5.1,IF(AND(H138&gt;=10.626,B138&lt;3.15,D138&lt;2.35,D138&gt;=2.2,H138&lt;16.284,D138&gt;=1.75,F138&gt;=2.5,F138&gt;=1.5),5.2,IF(AND(G138&lt;0.378,B138&lt;3.35,G138&gt;=0.231,H138&lt;14.005,A138&gt;=4.35,H138&gt;=8.42,A138&lt;5.05,D138&lt;0.35,F138&lt;1.5),1.2,IF(AND(G138&gt;=0.378,B138&lt;3.35,G138&gt;=0.231,H138&lt;14.005,A138&gt;=4.35,H138&gt;=8.42,A138&lt;5.05,D138&lt;0.35,F138&lt;1.5),1.3,IF(AND(A138&lt;6.2,B138&gt;=2.85,B138&gt;=2.75,H138&gt;=11.8,D138&lt;2.2,H138&lt;16.284,D138&gt;=1.75,F138&gt;=2.5,F138&gt;=1.5),4.9,IF(AND(G138&lt;0.388,A138&gt;=6.2,B138&gt;=2.85,B138&gt;=2.75,H138&gt;=11.8,D138&lt;2.2,H138&lt;16.284,D138&gt;=1.75,F138&gt;=2.5,F138&gt;=1.5),5.52,IF(AND(G138&gt;=0.388,A138&gt;=6.2,B138&gt;=2.85,B138&gt;=2.75,H138&gt;=11.8,D138&lt;2.2,H138&lt;16.284,D138&gt;=1.75,F138&gt;=2.5,F138&gt;=1.5),5.7,"shouldnthappen")))))))))))))))))))))))))))))))))))))))</f>
        <v>5.2</v>
      </c>
      <c r="T138" s="1" t="n">
        <f aca="false">IF(AND(D138&gt;=0.8,A138&lt;5.45),3.7,IF(AND(D138&gt;=0.35,D138&lt;0.8,A138&lt;5.45),1.56,IF(AND(G138&lt;0.164,F138&lt;2.5,A138&gt;=5.45),1.6,IF(AND(H138&gt;=16.718,F138&gt;=2.5,A138&gt;=5.45),6.4,IF(AND(G138&gt;=0.719,H138&lt;16.718,F138&gt;=2.5,A138&gt;=5.45),5.05,IF(AND(A138&lt;4.35,A138&lt;5.05,D138&lt;0.35,D138&lt;0.8,A138&lt;5.45),1.1,IF(AND(H138&gt;=14.494,A138&gt;=5.05,D138&lt;0.35,D138&lt;0.8,A138&lt;5.45),1.6,IF(AND(G138&lt;0.338,D138&lt;1.25,G138&gt;=0.164,F138&lt;2.5,A138&gt;=5.45),4.1,IF(AND(H138&lt;8.397,D138&gt;=1.25,G138&gt;=0.164,F138&lt;2.5,A138&gt;=5.45),4,IF(AND(H138&lt;11.031,H138&lt;14.494,A138&gt;=5.05,D138&lt;0.35,D138&lt;0.8,A138&lt;5.45),1.5,IF(AND(H138&gt;=11.031,H138&lt;14.494,A138&gt;=5.05,D138&lt;0.35,D138&lt;0.8,A138&lt;5.45),1.44,IF(AND(B138&lt;2.65,H138&gt;=8.397,D138&gt;=1.25,G138&gt;=0.164,F138&lt;2.5,A138&gt;=5.45),4.767,IF(AND(H138&lt;7.388,G138&lt;0.487,G138&lt;0.719,H138&lt;16.718,F138&gt;=2.5,A138&gt;=5.45),5.067,IF(AND(G138&lt;0.533,G138&gt;=0.487,G138&lt;0.719,H138&lt;16.718,F138&gt;=2.5,A138&gt;=5.45),5.8,IF(AND(G138&gt;=0.533,G138&gt;=0.487,G138&lt;0.719,H138&lt;16.718,F138&gt;=2.5,A138&gt;=5.45),5.86,IF(AND(B138&lt;3.25,A138&gt;=4.95,A138&gt;=4.35,A138&lt;5.05,D138&lt;0.35,D138&lt;0.8,A138&lt;5.45),1.2,IF(AND(A138&lt;5.6,H138&lt;11.218,G138&gt;=0.338,D138&lt;1.25,G138&gt;=0.164,F138&lt;2.5,A138&gt;=5.45),3.7,IF(AND(A138&gt;=5.6,H138&lt;11.218,G138&gt;=0.338,D138&lt;1.25,G138&gt;=0.164,F138&lt;2.5,A138&gt;=5.45),3.5,IF(AND(H138&lt;12.668,H138&gt;=11.218,G138&gt;=0.338,D138&lt;1.25,G138&gt;=0.164,F138&lt;2.5,A138&gt;=5.45),3.9,IF(AND(H138&gt;=12.668,H138&gt;=11.218,G138&gt;=0.338,D138&lt;1.25,G138&gt;=0.164,F138&lt;2.5,A138&gt;=5.45),4,IF(AND(H138&gt;=15.705,B138&gt;=2.65,H138&gt;=8.397,D138&gt;=1.25,G138&gt;=0.164,F138&lt;2.5,A138&gt;=5.45),4.8,IF(AND(B138&lt;2.75,H138&gt;=7.388,G138&lt;0.487,G138&lt;0.719,H138&lt;16.718,F138&gt;=2.5,A138&gt;=5.45),5.26,IF(AND(B138&lt;2.95,A138&lt;4.5,A138&lt;4.95,A138&gt;=4.35,A138&lt;5.05,D138&lt;0.35,D138&lt;0.8,A138&lt;5.45),1.4,IF(AND(B138&gt;=2.95,A138&lt;4.5,A138&lt;4.95,A138&gt;=4.35,A138&lt;5.05,D138&lt;0.35,D138&lt;0.8,A138&lt;5.45),1.3,IF(AND(H138&gt;=13.924,A138&gt;=4.5,A138&lt;4.95,A138&gt;=4.35,A138&lt;5.05,D138&lt;0.35,D138&lt;0.8,A138&lt;5.45),1.5,IF(AND(G138&lt;0.252,B138&gt;=3.25,A138&gt;=4.95,A138&gt;=4.35,A138&lt;5.05,D138&lt;0.35,D138&lt;0.8,A138&lt;5.45),1.4,IF(AND(G138&gt;=0.252,B138&gt;=3.25,A138&gt;=4.95,A138&gt;=4.35,A138&lt;5.05,D138&lt;0.35,D138&lt;0.8,A138&lt;5.45),1.32,IF(AND(G138&gt;=0.473,H138&lt;15.705,B138&gt;=2.65,H138&gt;=8.397,D138&gt;=1.25,G138&gt;=0.164,F138&lt;2.5,A138&gt;=5.45),4.7,IF(AND(B138&gt;=3.15,B138&gt;=2.75,H138&gt;=7.388,G138&lt;0.487,G138&lt;0.719,H138&lt;16.718,F138&gt;=2.5,A138&gt;=5.45),5.7,IF(AND(B138&lt;3.15,H138&lt;13.924,A138&gt;=4.5,A138&lt;4.95,A138&gt;=4.35,A138&lt;5.05,D138&lt;0.35,D138&lt;0.8,A138&lt;5.45),1.433,IF(AND(B138&gt;=3.15,H138&lt;13.924,A138&gt;=4.5,A138&lt;4.95,A138&gt;=4.35,A138&lt;5.05,D138&lt;0.35,D138&lt;0.8,A138&lt;5.45),1.4,IF(AND(H138&gt;=14.81,G138&lt;0.473,H138&lt;15.705,B138&gt;=2.65,H138&gt;=8.397,D138&gt;=1.25,G138&gt;=0.164,F138&lt;2.5,A138&gt;=5.45),4.2,IF(AND(A138&lt;6.65,B138&lt;3.15,B138&gt;=2.75,H138&gt;=7.388,G138&lt;0.487,G138&lt;0.719,H138&lt;16.718,F138&gt;=2.5,A138&gt;=5.45),5.6,IF(AND(A138&gt;=6.65,B138&lt;3.15,B138&gt;=2.75,H138&gt;=7.388,G138&lt;0.487,G138&lt;0.719,H138&lt;16.718,F138&gt;=2.5,A138&gt;=5.45),5.4,IF(AND(A138&lt;6.15,H138&lt;14.81,G138&lt;0.473,H138&lt;15.705,B138&gt;=2.65,H138&gt;=8.397,D138&gt;=1.25,G138&gt;=0.164,F138&lt;2.5,A138&gt;=5.45),4.5,IF(AND(A138&gt;=6.15,H138&lt;14.81,G138&lt;0.473,H138&lt;15.705,B138&gt;=2.65,H138&gt;=8.397,D138&gt;=1.25,G138&gt;=0.164,F138&lt;2.5,A138&gt;=5.45),4.4,"shouldnthappen"))))))))))))))))))))))))))))))))))))</f>
        <v>5.86</v>
      </c>
      <c r="U138" s="1" t="n">
        <f aca="false">IF(AND(G138&gt;=0.934,F138&lt;1.5),1.7,IF(AND(D138&lt;0.15,D138&lt;0.25,G138&lt;0.934,F138&lt;1.5),1.38,IF(AND(H138&gt;=14.379,D138&gt;=0.25,G138&lt;0.934,F138&lt;1.5),1.7,IF(AND(A138&lt;5.3,D138&lt;1.35,F138&lt;2.5,F138&gt;=1.5),3.15,IF(AND(H138&lt;7.148,D138&gt;=1.35,F138&lt;2.5,F138&gt;=1.5),3.9,IF(AND(G138&lt;0.352,A138&lt;6.15,F138&gt;=2.5,F138&gt;=1.5),4.5,IF(AND(G138&gt;=0.352,A138&lt;6.15,F138&gt;=2.5,F138&gt;=1.5),4.92,IF(AND(B138&lt;2.85,A138&gt;=6.15,F138&gt;=2.5,F138&gt;=1.5),6.2,IF(AND(D138&gt;=0.45,H138&lt;14.379,D138&gt;=0.25,G138&lt;0.934,F138&lt;1.5),1.65,IF(AND(G138&gt;=0.857,A138&gt;=5.3,D138&lt;1.35,F138&lt;2.5,F138&gt;=1.5),4.3,IF(AND(A138&gt;=7.25,B138&gt;=2.85,A138&gt;=6.15,F138&gt;=2.5,F138&gt;=1.5),6.425,IF(AND(H138&lt;9.499,A138&lt;5.05,D138&gt;=0.15,D138&lt;0.25,G138&lt;0.934,F138&lt;1.5),1.4,IF(AND(A138&gt;=5.45,A138&gt;=5.05,D138&gt;=0.15,D138&lt;0.25,G138&lt;0.934,F138&lt;1.5),1.3,IF(AND(B138&gt;=4.15,D138&lt;0.45,H138&lt;14.379,D138&gt;=0.25,G138&lt;0.934,F138&lt;1.5),1.5,IF(AND(A138&gt;=5.75,G138&lt;0.857,A138&gt;=5.3,D138&lt;1.35,F138&lt;2.5,F138&gt;=1.5),4.02,IF(AND(A138&lt;6.65,G138&lt;0.333,H138&gt;=7.148,D138&gt;=1.35,F138&lt;2.5,F138&gt;=1.5),4.475,IF(AND(A138&gt;=6.65,G138&lt;0.333,H138&gt;=7.148,D138&gt;=1.35,F138&lt;2.5,F138&gt;=1.5),4.8,IF(AND(D138&gt;=1.45,G138&gt;=0.333,H138&gt;=7.148,D138&gt;=1.35,F138&lt;2.5,F138&gt;=1.5),4.85,IF(AND(G138&gt;=0.861,A138&lt;7.25,B138&gt;=2.85,A138&gt;=6.15,F138&gt;=2.5,F138&gt;=1.5),5.2,IF(AND(G138&lt;0.571,H138&gt;=9.499,A138&lt;5.05,D138&gt;=0.15,D138&lt;0.25,G138&lt;0.934,F138&lt;1.5),1.2,IF(AND(G138&gt;=0.571,H138&gt;=9.499,A138&lt;5.05,D138&gt;=0.15,D138&lt;0.25,G138&lt;0.934,F138&lt;1.5),1.3,IF(AND(H138&lt;9.283,A138&lt;5.45,A138&gt;=5.05,D138&gt;=0.15,D138&lt;0.25,G138&lt;0.934,F138&lt;1.5),1.5,IF(AND(H138&gt;=9.283,A138&lt;5.45,A138&gt;=5.05,D138&gt;=0.15,D138&lt;0.25,G138&lt;0.934,F138&lt;1.5),1.425,IF(AND(A138&lt;4.9,B138&lt;4.15,D138&lt;0.45,H138&lt;14.379,D138&gt;=0.25,G138&lt;0.934,F138&lt;1.5),1.4,IF(AND(A138&gt;=4.9,B138&lt;4.15,D138&lt;0.45,H138&lt;14.379,D138&gt;=0.25,G138&lt;0.934,F138&lt;1.5),1.325,IF(AND(G138&lt;0.572,A138&lt;5.75,G138&lt;0.857,A138&gt;=5.3,D138&lt;1.35,F138&lt;2.5,F138&gt;=1.5),3.65,IF(AND(G138&gt;=0.572,A138&lt;5.75,G138&lt;0.857,A138&gt;=5.3,D138&lt;1.35,F138&lt;2.5,F138&gt;=1.5),3.9,IF(AND(A138&lt;6.75,D138&lt;1.45,G138&gt;=0.333,H138&gt;=7.148,D138&gt;=1.35,F138&lt;2.5,F138&gt;=1.5),4.4,IF(AND(A138&gt;=6.75,D138&lt;1.45,G138&gt;=0.333,H138&gt;=7.148,D138&gt;=1.35,F138&lt;2.5,F138&gt;=1.5),4.78,IF(AND(A138&lt;6.6,B138&lt;3.25,G138&lt;0.861,A138&lt;7.25,B138&gt;=2.85,A138&gt;=6.15,F138&gt;=2.5,F138&gt;=1.5),5.333,IF(AND(H138&lt;11.461,B138&gt;=3.25,G138&lt;0.861,A138&lt;7.25,B138&gt;=2.85,A138&gt;=6.15,F138&gt;=2.5,F138&gt;=1.5),6.025,IF(AND(H138&gt;=11.461,B138&gt;=3.25,G138&lt;0.861,A138&lt;7.25,B138&gt;=2.85,A138&gt;=6.15,F138&gt;=2.5,F138&gt;=1.5),5.667,IF(AND(H138&gt;=14.564,A138&gt;=6.6,B138&lt;3.25,G138&lt;0.861,A138&lt;7.25,B138&gt;=2.85,A138&gt;=6.15,F138&gt;=2.5,F138&gt;=1.5),5.4,IF(AND(D138&gt;=2.35,H138&lt;14.564,A138&gt;=6.6,B138&lt;3.25,G138&lt;0.861,A138&lt;7.25,B138&gt;=2.85,A138&gt;=6.15,F138&gt;=2.5,F138&gt;=1.5),5.6,IF(AND(A138&lt;6.85,D138&lt;2.35,H138&lt;14.564,A138&gt;=6.6,B138&lt;3.25,G138&lt;0.861,A138&lt;7.25,B138&gt;=2.85,A138&gt;=6.15,F138&gt;=2.5,F138&gt;=1.5),5.9,IF(AND(A138&gt;=6.85,D138&lt;2.35,H138&lt;14.564,A138&gt;=6.6,B138&lt;3.25,G138&lt;0.861,A138&lt;7.25,B138&gt;=2.85,A138&gt;=6.15,F138&gt;=2.5,F138&gt;=1.5),5.78,"shouldnthappen"))))))))))))))))))))))))))))))))))))</f>
        <v>6.425</v>
      </c>
      <c r="V138" s="1" t="n">
        <f aca="false">IF(AND(H138&lt;5.748,A138&lt;5.05,D138&lt;0.75),1,IF(AND(B138&lt;3.15,H138&gt;=5.748,A138&lt;5.05,D138&lt;0.75),1.475,IF(AND(G138&gt;=0.801,D138&lt;0.25,A138&gt;=5.05,D138&lt;0.75),1.7,IF(AND(D138&gt;=0.45,D138&gt;=0.25,A138&gt;=5.05,D138&lt;0.75),1.7,IF(AND(B138&lt;2.35,F138&lt;2.5,B138&lt;2.75,D138&gt;=0.75),4.16,IF(AND(D138&lt;1.75,F138&gt;=2.5,B138&lt;2.75,D138&gt;=0.75),4.875,IF(AND(D138&gt;=1.75,F138&gt;=2.5,B138&lt;2.75,D138&gt;=0.75),5.333,IF(AND(H138&gt;=16.284,D138&gt;=1.55,B138&gt;=2.75,D138&gt;=0.75),6.6,IF(AND(H138&gt;=14.144,B138&gt;=3.15,H138&gt;=5.748,A138&lt;5.05,D138&lt;0.75),1.3,IF(AND(A138&lt;5.45,G138&lt;0.801,D138&lt;0.25,A138&gt;=5.05,D138&lt;0.75),1.5,IF(AND(A138&gt;=5.45,G138&lt;0.801,D138&lt;0.25,A138&gt;=5.05,D138&lt;0.75),1.34,IF(AND(B138&lt;3.75,D138&lt;0.45,D138&gt;=0.25,A138&gt;=5.05,D138&lt;0.75),1.467,IF(AND(B138&gt;=3.75,D138&lt;0.45,D138&gt;=0.25,A138&gt;=5.05,D138&lt;0.75),1.767,IF(AND(G138&gt;=0.896,B138&gt;=2.35,F138&lt;2.5,B138&lt;2.75,D138&gt;=0.75),4.9,IF(AND(H138&lt;15.504,D138&lt;1.35,D138&lt;1.55,B138&gt;=2.75,D138&gt;=0.75),4.2,IF(AND(H138&gt;=15.504,D138&lt;1.35,D138&lt;1.55,B138&gt;=2.75,D138&gt;=0.75),4.6,IF(AND(H138&lt;9.767,D138&gt;=1.35,D138&lt;1.55,B138&gt;=2.75,D138&gt;=0.75),5.1,IF(AND(A138&lt;4.5,H138&lt;14.144,B138&gt;=3.15,H138&gt;=5.748,A138&lt;5.05,D138&lt;0.75),1.3,IF(AND(A138&gt;=4.5,H138&lt;14.144,B138&gt;=3.15,H138&gt;=5.748,A138&lt;5.05,D138&lt;0.75),1.4,IF(AND(D138&gt;=1.15,G138&lt;0.896,B138&gt;=2.35,F138&lt;2.5,B138&lt;2.75,D138&gt;=0.75),4.04,IF(AND(B138&lt;2.9,H138&gt;=9.767,D138&gt;=1.35,D138&lt;1.55,B138&gt;=2.75,D138&gt;=0.75),4.8,IF(AND(D138&lt;1.7,A138&gt;=7.05,H138&lt;16.284,D138&gt;=1.55,B138&gt;=2.75,D138&gt;=0.75),5.8,IF(AND(D138&gt;=1.7,A138&gt;=7.05,H138&lt;16.284,D138&gt;=1.55,B138&gt;=2.75,D138&gt;=0.75),6.3,IF(AND(B138&lt;2.45,D138&lt;1.15,G138&lt;0.896,B138&gt;=2.35,F138&lt;2.5,B138&lt;2.75,D138&gt;=0.75),3.767,IF(AND(B138&gt;=2.45,D138&lt;1.15,G138&lt;0.896,B138&gt;=2.35,F138&lt;2.5,B138&lt;2.75,D138&gt;=0.75),3.167,IF(AND(B138&gt;=3.15,B138&gt;=2.9,H138&gt;=9.767,D138&gt;=1.35,D138&lt;1.55,B138&gt;=2.75,D138&gt;=0.75),4.7,IF(AND(D138&lt;1.9,D138&lt;2.05,A138&lt;7.05,H138&lt;16.284,D138&gt;=1.55,B138&gt;=2.75,D138&gt;=0.75),4.82,IF(AND(D138&gt;=1.9,D138&lt;2.05,A138&lt;7.05,H138&lt;16.284,D138&gt;=1.55,B138&gt;=2.75,D138&gt;=0.75),5.067,IF(AND(H138&lt;12.721,B138&lt;3.15,B138&gt;=2.9,H138&gt;=9.767,D138&gt;=1.35,D138&lt;1.55,B138&gt;=2.75,D138&gt;=0.75),4.5,IF(AND(H138&gt;=12.721,B138&lt;3.15,B138&gt;=2.9,H138&gt;=9.767,D138&gt;=1.35,D138&lt;1.55,B138&gt;=2.75,D138&gt;=0.75),4.433,IF(AND(H138&lt;9.525,G138&lt;0.364,D138&gt;=2.05,A138&lt;7.05,H138&lt;16.284,D138&gt;=1.55,B138&gt;=2.75,D138&gt;=0.75),5.1,IF(AND(A138&lt;6.25,G138&gt;=0.364,D138&gt;=2.05,A138&lt;7.05,H138&lt;16.284,D138&gt;=1.55,B138&gt;=2.75,D138&gt;=0.75),5.4,IF(AND(H138&lt;10.898,H138&gt;=9.525,G138&lt;0.364,D138&gt;=2.05,A138&lt;7.05,H138&lt;16.284,D138&gt;=1.55,B138&gt;=2.75,D138&gt;=0.75),5.6,IF(AND(H138&lt;8.711,A138&gt;=6.25,G138&gt;=0.364,D138&gt;=2.05,A138&lt;7.05,H138&lt;16.284,D138&gt;=1.55,B138&gt;=2.75,D138&gt;=0.75),5.7,IF(AND(H138&gt;=8.711,A138&gt;=6.25,G138&gt;=0.364,D138&gt;=2.05,A138&lt;7.05,H138&lt;16.284,D138&gt;=1.55,B138&gt;=2.75,D138&gt;=0.75),5.84,IF(AND(D138&lt;2.2,H138&gt;=10.898,H138&gt;=9.525,G138&lt;0.364,D138&gt;=2.05,A138&lt;7.05,H138&lt;16.284,D138&gt;=1.55,B138&gt;=2.75,D138&gt;=0.75),5.4,IF(AND(D138&gt;=2.2,H138&gt;=10.898,H138&gt;=9.525,G138&lt;0.364,D138&gt;=2.05,A138&lt;7.05,H138&lt;16.284,D138&gt;=1.55,B138&gt;=2.75,D138&gt;=0.75),5.3,"shouldnthappen")))))))))))))))))))))))))))))))))))))</f>
        <v>6.3</v>
      </c>
      <c r="W138" s="1" t="n">
        <f aca="false">IF(AND(H138&lt;6.926,D138&gt;=0.35,D138&lt;0.8),1.9,IF(AND(H138&gt;=6.926,D138&gt;=0.35,D138&lt;0.8),1.533,IF(AND(H138&lt;13.492,A138&lt;4.75,D138&lt;0.35,D138&lt;0.8),1.1,IF(AND(H138&gt;=13.492,A138&lt;4.75,D138&lt;0.35,D138&lt;0.8),1.375,IF(AND(B138&lt;2.75,A138&gt;=5.85,F138&lt;2.5,D138&gt;=0.8),4.833,IF(AND(B138&lt;3.3,A138&gt;=7.05,F138&gt;=2.5,D138&gt;=0.8),5.8,IF(AND(B138&gt;=3.3,A138&gt;=7.05,F138&gt;=2.5,D138&gt;=0.8),6.325,IF(AND(D138&gt;=0.25,A138&lt;5.05,A138&gt;=4.75,D138&lt;0.35,D138&lt;0.8),1.3,IF(AND(B138&lt;3.6,A138&gt;=5.05,A138&gt;=4.75,D138&lt;0.35,D138&lt;0.8),1.4,IF(AND(H138&lt;10.194,G138&lt;0.412,A138&lt;5.85,F138&lt;2.5,D138&gt;=0.8),4.133,IF(AND(H138&gt;=10.194,G138&lt;0.412,A138&lt;5.85,F138&lt;2.5,D138&gt;=0.8),4.5,IF(AND(A138&lt;5.35,G138&gt;=0.412,A138&lt;5.85,F138&lt;2.5,D138&gt;=0.8),3.15,IF(AND(A138&lt;6.2,B138&gt;=2.75,A138&gt;=5.85,F138&lt;2.5,D138&gt;=0.8),4.3,IF(AND(H138&lt;5.767,A138&lt;6.2,A138&lt;7.05,F138&gt;=2.5,D138&gt;=0.8),4.5,IF(AND(G138&gt;=0.861,A138&gt;=6.2,A138&lt;7.05,F138&gt;=2.5,D138&gt;=0.8),5.2,IF(AND(B138&lt;3.15,D138&lt;0.25,A138&lt;5.05,A138&gt;=4.75,D138&lt;0.35,D138&lt;0.8),1.55,IF(AND(A138&lt;5.45,B138&gt;=3.6,A138&gt;=5.05,A138&gt;=4.75,D138&lt;0.35,D138&lt;0.8),1.5,IF(AND(A138&gt;=5.45,B138&gt;=3.6,A138&gt;=5.05,A138&gt;=4.75,D138&lt;0.35,D138&lt;0.8),1.4,IF(AND(G138&gt;=0.772,A138&gt;=5.35,G138&gt;=0.412,A138&lt;5.85,F138&lt;2.5,D138&gt;=0.8),3.9,IF(AND(D138&gt;=1.45,A138&gt;=6.2,B138&gt;=2.75,A138&gt;=5.85,F138&lt;2.5,D138&gt;=0.8),4.775,IF(AND(G138&lt;0.5,H138&gt;=5.767,A138&lt;6.2,A138&lt;7.05,F138&gt;=2.5,D138&gt;=0.8),5.1,IF(AND(G138&gt;=0.5,H138&gt;=5.767,A138&lt;6.2,A138&lt;7.05,F138&gt;=2.5,D138&gt;=0.8),4.95,IF(AND(B138&gt;=3.25,G138&lt;0.861,A138&gt;=6.2,A138&lt;7.05,F138&gt;=2.5,D138&gt;=0.8),5.75,IF(AND(A138&lt;4.95,B138&gt;=3.15,D138&lt;0.25,A138&lt;5.05,A138&gt;=4.75,D138&lt;0.35,D138&lt;0.8),1.4,IF(AND(A138&lt;5.65,G138&lt;0.772,A138&gt;=5.35,G138&gt;=0.412,A138&lt;5.85,F138&lt;2.5,D138&gt;=0.8),3.6,IF(AND(A138&gt;=5.65,G138&lt;0.772,A138&gt;=5.35,G138&gt;=0.412,A138&lt;5.85,F138&lt;2.5,D138&gt;=0.8),3.5,IF(AND(B138&gt;=3.15,D138&lt;1.45,A138&gt;=6.2,B138&gt;=2.75,A138&gt;=5.85,F138&lt;2.5,D138&gt;=0.8),4.7,IF(AND(A138&gt;=6.65,B138&lt;3.25,G138&lt;0.861,A138&gt;=6.2,A138&lt;7.05,F138&gt;=2.5,D138&gt;=0.8),5.567,IF(AND(H138&lt;9.499,A138&gt;=4.95,B138&gt;=3.15,D138&lt;0.25,A138&lt;5.05,A138&gt;=4.75,D138&lt;0.35,D138&lt;0.8),1.4,IF(AND(H138&gt;=9.499,A138&gt;=4.95,B138&gt;=3.15,D138&lt;0.25,A138&lt;5.05,A138&gt;=4.75,D138&lt;0.35,D138&lt;0.8),1.2,IF(AND(G138&lt;0.765,B138&lt;3.15,D138&lt;1.45,A138&gt;=6.2,B138&gt;=2.75,A138&gt;=5.85,F138&lt;2.5,D138&gt;=0.8),4.4,IF(AND(G138&gt;=0.765,B138&lt;3.15,D138&lt;1.45,A138&gt;=6.2,B138&gt;=2.75,A138&gt;=5.85,F138&lt;2.5,D138&gt;=0.8),4.6,IF(AND(H138&lt;10.667,A138&lt;6.65,B138&lt;3.25,G138&lt;0.861,A138&gt;=6.2,A138&lt;7.05,F138&gt;=2.5,D138&gt;=0.8),5.167,IF(AND(G138&lt;0.627,H138&gt;=10.667,A138&lt;6.65,B138&lt;3.25,G138&lt;0.861,A138&gt;=6.2,A138&lt;7.05,F138&gt;=2.5,D138&gt;=0.8),5.64,IF(AND(G138&gt;=0.627,H138&gt;=10.667,A138&lt;6.65,B138&lt;3.25,G138&lt;0.861,A138&gt;=6.2,A138&lt;7.05,F138&gt;=2.5,D138&gt;=0.8),5.1,"shouldnthappen")))))))))))))))))))))))))))))))))))</f>
        <v>5.8</v>
      </c>
      <c r="X138" s="1" t="n">
        <f aca="false">IF(AND(B138&lt;3.05,H138&lt;6.697,A138&lt;5.45),4.1,IF(AND(B138&gt;=3.05,H138&lt;6.697,A138&lt;5.45),1.48,IF(AND(D138&lt;0.7,A138&lt;5.9,A138&gt;=5.45),1.4,IF(AND(A138&lt;4.35,B138&lt;3.3,H138&gt;=6.697,A138&lt;5.45),1.1,IF(AND(G138&lt;0.372,D138&gt;=0.7,A138&lt;5.9,A138&gt;=5.45),4.36,IF(AND(A138&gt;=4.9,A138&gt;=4.35,B138&lt;3.3,H138&gt;=6.697,A138&lt;5.45),1.6,IF(AND(H138&gt;=14.171,A138&lt;5.15,B138&gt;=3.3,H138&gt;=6.697,A138&lt;5.45),1.6,IF(AND(G138&lt;0.451,A138&gt;=5.15,B138&gt;=3.3,H138&gt;=6.697,A138&lt;5.45),1.367,IF(AND(G138&gt;=0.451,A138&gt;=5.15,B138&gt;=3.3,H138&gt;=6.697,A138&lt;5.45),1.5,IF(AND(G138&lt;0.332,D138&lt;1.45,F138&lt;2.5,A138&gt;=5.9,A138&gt;=5.45),4.35,IF(AND(A138&lt;6.15,D138&gt;=1.45,F138&lt;2.5,A138&gt;=5.9,A138&gt;=5.45),5.1,IF(AND(D138&gt;=2.4,G138&lt;0.432,F138&gt;=2.5,A138&gt;=5.9,A138&gt;=5.45),5.78,IF(AND(A138&lt;6.15,G138&gt;=0.432,F138&gt;=2.5,A138&gt;=5.9,A138&gt;=5.45),4.9,IF(AND(B138&lt;3.1,A138&lt;4.9,A138&gt;=4.35,B138&lt;3.3,H138&gt;=6.697,A138&lt;5.45),1.4,IF(AND(B138&gt;=3.1,A138&lt;4.9,A138&gt;=4.35,B138&lt;3.3,H138&gt;=6.697,A138&lt;5.45),1.3,IF(AND(G138&lt;0.343,H138&lt;14.171,A138&lt;5.15,B138&gt;=3.3,H138&gt;=6.697,A138&lt;5.45),1.433,IF(AND(G138&gt;=0.343,H138&lt;14.171,A138&lt;5.15,B138&gt;=3.3,H138&gt;=6.697,A138&lt;5.45),1.525,IF(AND(D138&lt;1.05,B138&lt;2.55,G138&gt;=0.372,D138&gt;=0.7,A138&lt;5.9,A138&gt;=5.45),3.7,IF(AND(H138&lt;10.596,B138&gt;=2.55,G138&gt;=0.372,D138&gt;=0.7,A138&lt;5.9,A138&gt;=5.45),3.525,IF(AND(H138&gt;=10.596,B138&gt;=2.55,G138&gt;=0.372,D138&gt;=0.7,A138&lt;5.9,A138&gt;=5.45),3.9,IF(AND(H138&lt;14.314,G138&gt;=0.332,D138&lt;1.45,F138&lt;2.5,A138&gt;=5.9,A138&gt;=5.45),4.4,IF(AND(H138&gt;=14.314,G138&gt;=0.332,D138&lt;1.45,F138&lt;2.5,A138&gt;=5.9,A138&gt;=5.45),4.7,IF(AND(H138&lt;13.906,A138&gt;=6.15,D138&gt;=1.45,F138&lt;2.5,A138&gt;=5.9,A138&gt;=5.45),4.675,IF(AND(H138&gt;=13.906,A138&gt;=6.15,D138&gt;=1.45,F138&lt;2.5,A138&gt;=5.9,A138&gt;=5.45),4.9,IF(AND(G138&lt;0.093,D138&lt;2.4,G138&lt;0.432,F138&gt;=2.5,A138&gt;=5.9,A138&gt;=5.45),5.6,IF(AND(B138&lt;2.95,A138&gt;=6.15,G138&gt;=0.432,F138&gt;=2.5,A138&gt;=5.9,A138&gt;=5.45),5.86,IF(AND(A138&lt;5.55,D138&gt;=1.05,B138&lt;2.55,G138&gt;=0.372,D138&gt;=0.7,A138&lt;5.9,A138&gt;=5.45),4,IF(AND(A138&gt;=5.55,D138&gt;=1.05,B138&lt;2.55,G138&gt;=0.372,D138&gt;=0.7,A138&lt;5.9,A138&gt;=5.45),3.9,IF(AND(D138&lt;1.7,G138&gt;=0.093,D138&lt;2.4,G138&lt;0.432,F138&gt;=2.5,A138&gt;=5.9,A138&gt;=5.45),5.05,IF(AND(G138&gt;=0.774,B138&gt;=2.95,A138&gt;=6.15,G138&gt;=0.432,F138&gt;=2.5,A138&gt;=5.9,A138&gt;=5.45),5.3,IF(AND(G138&gt;=0.312,D138&gt;=1.7,G138&gt;=0.093,D138&lt;2.4,G138&lt;0.432,F138&gt;=2.5,A138&gt;=5.9,A138&gt;=5.45),5.4,IF(AND(D138&lt;2.45,G138&lt;0.774,B138&gt;=2.95,A138&gt;=6.15,G138&gt;=0.432,F138&gt;=2.5,A138&gt;=5.9,A138&gt;=5.45),5.66,IF(AND(D138&gt;=2.45,G138&lt;0.774,B138&gt;=2.95,A138&gt;=6.15,G138&gt;=0.432,F138&gt;=2.5,A138&gt;=5.9,A138&gt;=5.45),6,IF(AND(G138&gt;=0.301,G138&lt;0.312,D138&gt;=1.7,G138&gt;=0.093,D138&lt;2.4,G138&lt;0.432,F138&gt;=2.5,A138&gt;=5.9,A138&gt;=5.45),5.1,IF(AND(A138&lt;6.45,G138&lt;0.301,G138&lt;0.312,D138&gt;=1.7,G138&gt;=0.093,D138&lt;2.4,G138&lt;0.432,F138&gt;=2.5,A138&gt;=5.9,A138&gt;=5.45),5.3,IF(AND(A138&gt;=6.45,G138&lt;0.301,G138&lt;0.312,D138&gt;=1.7,G138&gt;=0.093,D138&lt;2.4,G138&lt;0.432,F138&gt;=2.5,A138&gt;=5.9,A138&gt;=5.45),5.2,"shouldnthappen"))))))))))))))))))))))))))))))))))))</f>
        <v>5.66</v>
      </c>
      <c r="Y138" s="1" t="n">
        <f aca="false">IF(AND(H138&lt;6.51,F138&lt;1.5),1.8,IF(AND(H138&gt;=16.674,F138&gt;=1.5),6.533,IF(AND(D138&gt;=0.45,H138&gt;=6.51,F138&lt;1.5),1.667,IF(AND(H138&gt;=13.805,G138&lt;0.154,H138&lt;16.674,F138&gt;=1.5),6.7,IF(AND(D138&lt;0.15,A138&lt;5.05,D138&lt;0.45,H138&gt;=6.51,F138&lt;1.5),1.4,IF(AND(H138&gt;=13.586,A138&gt;=5.05,D138&lt;0.45,H138&gt;=6.51,F138&lt;1.5),1.3,IF(AND(F138&lt;2.5,H138&lt;13.805,G138&lt;0.154,H138&lt;16.674,F138&gt;=1.5),4.6,IF(AND(H138&lt;8.929,D138&lt;1.35,G138&gt;=0.154,H138&lt;16.674,F138&gt;=1.5),3.64,IF(AND(G138&lt;0.05,H138&lt;13.586,A138&gt;=5.05,D138&lt;0.45,H138&gt;=6.51,F138&lt;1.5),1.4,IF(AND(G138&gt;=0.107,F138&gt;=2.5,H138&lt;13.805,G138&lt;0.154,H138&lt;16.674,F138&gt;=1.5),5.3,IF(AND(B138&gt;=2.75,H138&gt;=8.929,D138&lt;1.35,G138&gt;=0.154,H138&lt;16.674,F138&gt;=1.5),4.433,IF(AND(D138&gt;=1.55,F138&lt;2.5,D138&gt;=1.35,G138&gt;=0.154,H138&lt;16.674,F138&gt;=1.5),4.975,IF(AND(H138&lt;6.93,F138&gt;=2.5,D138&gt;=1.35,G138&gt;=0.154,H138&lt;16.674,F138&gt;=1.5),4.5,IF(AND(H138&lt;12.675,G138&lt;0.217,D138&gt;=0.15,A138&lt;5.05,D138&lt;0.45,H138&gt;=6.51,F138&lt;1.5),1.4,IF(AND(H138&gt;=12.675,G138&lt;0.217,D138&gt;=0.15,A138&lt;5.05,D138&lt;0.45,H138&gt;=6.51,F138&lt;1.5),1.5,IF(AND(A138&lt;4.65,G138&gt;=0.217,D138&gt;=0.15,A138&lt;5.05,D138&lt;0.45,H138&gt;=6.51,F138&lt;1.5),1.35,IF(AND(D138&lt;0.25,G138&gt;=0.05,H138&lt;13.586,A138&gt;=5.05,D138&lt;0.45,H138&gt;=6.51,F138&lt;1.5),1.467,IF(AND(D138&gt;=0.25,G138&gt;=0.05,H138&lt;13.586,A138&gt;=5.05,D138&lt;0.45,H138&gt;=6.51,F138&lt;1.5),1.5,IF(AND(H138&lt;9.15,G138&lt;0.107,F138&gt;=2.5,H138&lt;13.805,G138&lt;0.154,H138&lt;16.674,F138&gt;=1.5),5.7,IF(AND(H138&gt;=9.15,G138&lt;0.107,F138&gt;=2.5,H138&lt;13.805,G138&lt;0.154,H138&lt;16.674,F138&gt;=1.5),5.6,IF(AND(G138&lt;0.404,B138&lt;2.75,H138&gt;=8.929,D138&lt;1.35,G138&gt;=0.154,H138&lt;16.674,F138&gt;=1.5),4.15,IF(AND(G138&gt;=0.404,B138&lt;2.75,H138&gt;=8.929,D138&lt;1.35,G138&gt;=0.154,H138&lt;16.674,F138&gt;=1.5),3.9,IF(AND(A138&gt;=6.75,D138&lt;1.55,F138&lt;2.5,D138&gt;=1.35,G138&gt;=0.154,H138&lt;16.674,F138&gt;=1.5),4.82,IF(AND(D138&lt;0.25,A138&gt;=4.65,G138&gt;=0.217,D138&gt;=0.15,A138&lt;5.05,D138&lt;0.45,H138&gt;=6.51,F138&lt;1.5),1.325,IF(AND(D138&gt;=0.25,A138&gt;=4.65,G138&gt;=0.217,D138&gt;=0.15,A138&lt;5.05,D138&lt;0.45,H138&gt;=6.51,F138&lt;1.5),1.3,IF(AND(A138&lt;6.55,A138&lt;6.75,D138&lt;1.55,F138&lt;2.5,D138&gt;=1.35,G138&gt;=0.154,H138&lt;16.674,F138&gt;=1.5),4.575,IF(AND(A138&gt;=6.55,A138&lt;6.75,D138&lt;1.55,F138&lt;2.5,D138&gt;=1.35,G138&gt;=0.154,H138&lt;16.674,F138&gt;=1.5),4.4,IF(AND(B138&lt;2.9,D138&lt;2.05,H138&gt;=6.93,F138&gt;=2.5,D138&gt;=1.35,G138&gt;=0.154,H138&lt;16.674,F138&gt;=1.5),5.05,IF(AND(H138&lt;8.884,D138&gt;=2.05,H138&gt;=6.93,F138&gt;=2.5,D138&gt;=1.35,G138&gt;=0.154,H138&lt;16.674,F138&gt;=1.5),5.1,IF(AND(H138&lt;13.711,B138&gt;=2.9,D138&lt;2.05,H138&gt;=6.93,F138&gt;=2.5,D138&gt;=1.35,G138&gt;=0.154,H138&lt;16.674,F138&gt;=1.5),5,IF(AND(H138&gt;=13.711,B138&gt;=2.9,D138&lt;2.05,H138&gt;=6.93,F138&gt;=2.5,D138&gt;=1.35,G138&gt;=0.154,H138&lt;16.674,F138&gt;=1.5),5.8,IF(AND(B138&lt;3.15,H138&gt;=8.884,D138&gt;=2.05,H138&gt;=6.93,F138&gt;=2.5,D138&gt;=1.35,G138&gt;=0.154,H138&lt;16.674,F138&gt;=1.5),5.56,IF(AND(B138&gt;=3.15,H138&gt;=8.884,D138&gt;=2.05,H138&gt;=6.93,F138&gt;=2.5,D138&gt;=1.35,G138&gt;=0.154,H138&lt;16.674,F138&gt;=1.5),5.9,"shouldnthappen")))))))))))))))))))))))))))))))))</f>
        <v>5.56</v>
      </c>
      <c r="Z138" s="1" t="n">
        <f aca="false">IF(AND(F138&gt;=2,B138&gt;=3.35),5.6,IF(AND(A138&lt;6.65,H138&gt;=15.076,B138&lt;3.35),4.8,IF(AND(A138&gt;=6.65,H138&gt;=15.076,B138&lt;3.35),6.15,IF(AND(H138&lt;6.542,F138&lt;2,B138&gt;=3.35),1.767,IF(AND(G138&gt;=0.653,D138&lt;0.75,H138&lt;15.076,B138&lt;3.35),1.55,IF(AND(D138&lt;0.15,G138&lt;0.653,D138&lt;0.75,H138&lt;15.076,B138&lt;3.35),1.1,IF(AND(G138&lt;0.356,A138&lt;5.05,H138&gt;=6.542,F138&lt;2,B138&gt;=3.35),1.4,IF(AND(G138&gt;=0.356,A138&lt;5.05,H138&gt;=6.542,F138&lt;2,B138&gt;=3.35),1.3,IF(AND(G138&gt;=0.566,A138&gt;=5.05,H138&gt;=6.542,F138&lt;2,B138&gt;=3.35),1.6,IF(AND(B138&gt;=3.1,D138&gt;=0.15,G138&lt;0.653,D138&lt;0.75,H138&lt;15.076,B138&lt;3.35),1.367,IF(AND(B138&gt;=2.65,D138&lt;1.45,B138&lt;2.75,D138&gt;=0.75,H138&lt;15.076,B138&lt;3.35),3.96,IF(AND(G138&lt;0.352,D138&gt;=1.45,B138&lt;2.75,D138&gt;=0.75,H138&lt;15.076,B138&lt;3.35),4.5,IF(AND(D138&gt;=1.35,A138&lt;6.2,B138&gt;=2.75,D138&gt;=0.75,H138&lt;15.076,B138&lt;3.35),4.733,IF(AND(A138&lt;4.7,B138&lt;3.1,D138&gt;=0.15,G138&lt;0.653,D138&lt;0.75,H138&lt;15.076,B138&lt;3.35),1.36,IF(AND(A138&gt;=4.7,B138&lt;3.1,D138&gt;=0.15,G138&lt;0.653,D138&lt;0.75,H138&lt;15.076,B138&lt;3.35),1.6,IF(AND(A138&lt;5.2,B138&lt;2.65,D138&lt;1.45,B138&lt;2.75,D138&gt;=0.75,H138&lt;15.076,B138&lt;3.35),3.3,IF(AND(A138&lt;6.5,G138&gt;=0.352,D138&gt;=1.45,B138&lt;2.75,D138&gt;=0.75,H138&lt;15.076,B138&lt;3.35),5,IF(AND(A138&gt;=6.5,G138&gt;=0.352,D138&gt;=1.45,B138&lt;2.75,D138&gt;=0.75,H138&lt;15.076,B138&lt;3.35),5.8,IF(AND(H138&lt;8.486,D138&lt;1.35,A138&lt;6.2,B138&gt;=2.75,D138&gt;=0.75,H138&lt;15.076,B138&lt;3.35),3.975,IF(AND(G138&lt;0.187,F138&lt;2.5,A138&gt;=6.2,B138&gt;=2.75,D138&gt;=0.75,H138&lt;15.076,B138&lt;3.35),5,IF(AND(G138&gt;=0.187,F138&lt;2.5,A138&gt;=6.2,B138&gt;=2.75,D138&gt;=0.75,H138&lt;15.076,B138&lt;3.35),4.525,IF(AND(A138&gt;=7.25,F138&gt;=2.5,A138&gt;=6.2,B138&gt;=2.75,D138&gt;=0.75,H138&lt;15.076,B138&lt;3.35),6.5,IF(AND(G138&lt;0.185,B138&lt;3.6,G138&lt;0.566,A138&gt;=5.05,H138&gt;=6.542,F138&lt;2,B138&gt;=3.35),1.45,IF(AND(G138&gt;=0.185,B138&lt;3.6,G138&lt;0.566,A138&gt;=5.05,H138&gt;=6.542,F138&lt;2,B138&gt;=3.35),1.34,IF(AND(G138&lt;0.13,B138&gt;=3.6,G138&lt;0.566,A138&gt;=5.05,H138&gt;=6.542,F138&lt;2,B138&gt;=3.35),1.45,IF(AND(G138&gt;=0.13,B138&gt;=3.6,G138&lt;0.566,A138&gt;=5.05,H138&gt;=6.542,F138&lt;2,B138&gt;=3.35),1.5,IF(AND(D138&lt;1.05,A138&gt;=5.2,B138&lt;2.65,D138&lt;1.45,B138&lt;2.75,D138&gt;=0.75,H138&lt;15.076,B138&lt;3.35),3.5,IF(AND(D138&gt;=1.05,A138&gt;=5.2,B138&lt;2.65,D138&lt;1.45,B138&lt;2.75,D138&gt;=0.75,H138&lt;15.076,B138&lt;3.35),3.94,IF(AND(H138&lt;10.983,H138&gt;=8.486,D138&lt;1.35,A138&lt;6.2,B138&gt;=2.75,D138&gt;=0.75,H138&lt;15.076,B138&lt;3.35),4.38,IF(AND(H138&gt;=10.983,H138&gt;=8.486,D138&lt;1.35,A138&lt;6.2,B138&gt;=2.75,D138&gt;=0.75,H138&lt;15.076,B138&lt;3.35),4.1,IF(AND(B138&gt;=3.25,A138&lt;7.25,F138&gt;=2.5,A138&gt;=6.2,B138&gt;=2.75,D138&gt;=0.75,H138&lt;15.076,B138&lt;3.35),5.7,IF(AND(B138&lt;2.95,B138&lt;3.25,A138&lt;7.25,F138&gt;=2.5,A138&gt;=6.2,B138&gt;=2.75,D138&gt;=0.75,H138&lt;15.076,B138&lt;3.35),5.6,IF(AND(H138&gt;=13.711,B138&gt;=2.95,B138&lt;3.25,A138&lt;7.25,F138&gt;=2.5,A138&gt;=6.2,B138&gt;=2.75,D138&gt;=0.75,H138&lt;15.076,B138&lt;3.35),5.8,IF(AND(A138&gt;=6.8,H138&lt;13.711,B138&gt;=2.95,B138&lt;3.25,A138&lt;7.25,F138&gt;=2.5,A138&gt;=6.2,B138&gt;=2.75,D138&gt;=0.75,H138&lt;15.076,B138&lt;3.35),5.1,IF(AND(H138&lt;12.921,A138&lt;6.8,H138&lt;13.711,B138&gt;=2.95,B138&lt;3.25,A138&lt;7.25,F138&gt;=2.5,A138&gt;=6.2,B138&gt;=2.75,D138&gt;=0.75,H138&lt;15.076,B138&lt;3.35),5.34,IF(AND(H138&gt;=12.921,A138&lt;6.8,H138&lt;13.711,B138&gt;=2.95,B138&lt;3.25,A138&lt;7.25,F138&gt;=2.5,A138&gt;=6.2,B138&gt;=2.75,D138&gt;=0.75,H138&lt;15.076,B138&lt;3.35),5.133,"shouldnthappen"))))))))))))))))))))))))))))))))))))</f>
        <v>6.5</v>
      </c>
      <c r="AA138" s="1" t="n">
        <f aca="false">IF(AND(D138&gt;=0.45,A138&lt;5.05,D138&lt;0.8),1.6,IF(AND(D138&gt;=0.45,A138&gt;=5.05,D138&lt;0.8),1.7,IF(AND(H138&gt;=16.244,F138&gt;=2.5,D138&gt;=0.8),6.533,IF(AND(A138&lt;4.35,D138&lt;0.45,A138&lt;5.05,D138&lt;0.8),1.1,IF(AND(H138&gt;=14.877,D138&lt;0.45,A138&gt;=5.05,D138&lt;0.8),1.3,IF(AND(D138&gt;=1.4,A138&lt;5.65,F138&lt;2.5,D138&gt;=0.8),4.5,IF(AND(A138&gt;=7.25,H138&lt;16.244,F138&gt;=2.5,D138&gt;=0.8),6.5,IF(AND(A138&gt;=4.75,A138&gt;=4.35,D138&lt;0.45,A138&lt;5.05,D138&lt;0.8),1.35,IF(AND(A138&lt;5.3,D138&lt;1.4,A138&lt;5.65,F138&lt;2.5,D138&gt;=0.8),3.1,IF(AND(A138&gt;=6.8,A138&gt;=6.55,A138&gt;=5.65,F138&lt;2.5,D138&gt;=0.8),4.9,IF(AND(H138&lt;5.767,A138&lt;7.25,H138&lt;16.244,F138&gt;=2.5,D138&gt;=0.8),4.5,IF(AND(G138&gt;=0.522,A138&lt;4.75,A138&gt;=4.35,D138&lt;0.45,A138&lt;5.05,D138&lt;0.8),1.2,IF(AND(G138&gt;=0.948,D138&lt;0.35,H138&lt;14.877,D138&lt;0.45,A138&gt;=5.05,D138&lt;0.8),1.7,IF(AND(H138&lt;13.089,D138&gt;=0.35,H138&lt;14.877,D138&lt;0.45,A138&gt;=5.05,D138&lt;0.8),1.5,IF(AND(H138&gt;=13.089,D138&gt;=0.35,H138&lt;14.877,D138&lt;0.45,A138&gt;=5.05,D138&lt;0.8),1.3,IF(AND(B138&gt;=2.95,A138&gt;=5.3,D138&lt;1.4,A138&lt;5.65,F138&lt;2.5,D138&gt;=0.8),4.1,IF(AND(H138&lt;9.181,A138&lt;6.05,A138&lt;6.55,A138&gt;=5.65,F138&lt;2.5,D138&gt;=0.8),5.1,IF(AND(H138&gt;=9.181,A138&lt;6.05,A138&lt;6.55,A138&gt;=5.65,F138&lt;2.5,D138&gt;=0.8),4.3,IF(AND(G138&gt;=0.867,A138&gt;=6.05,A138&lt;6.55,A138&gt;=5.65,F138&lt;2.5,D138&gt;=0.8),4.9,IF(AND(B138&lt;3.05,A138&lt;6.8,A138&gt;=6.55,A138&gt;=5.65,F138&lt;2.5,D138&gt;=0.8),5,IF(AND(B138&gt;=3.05,A138&lt;6.8,A138&gt;=6.55,A138&gt;=5.65,F138&lt;2.5,D138&gt;=0.8),4.55,IF(AND(H138&gt;=14.144,G138&lt;0.522,A138&lt;4.75,A138&gt;=4.35,D138&lt;0.45,A138&lt;5.05,D138&lt;0.8),1.3,IF(AND(B138&lt;2.7,B138&lt;2.95,A138&gt;=5.3,D138&lt;1.4,A138&lt;5.65,F138&lt;2.5,D138&gt;=0.8),3.78,IF(AND(B138&gt;=2.7,B138&lt;2.95,A138&gt;=5.3,D138&lt;1.4,A138&lt;5.65,F138&lt;2.5,D138&gt;=0.8),3.6,IF(AND(G138&lt;0.638,G138&lt;0.867,A138&gt;=6.05,A138&lt;6.55,A138&gt;=5.65,F138&lt;2.5,D138&gt;=0.8),4.433,IF(AND(G138&gt;=0.638,G138&lt;0.867,A138&gt;=6.05,A138&lt;6.55,A138&gt;=5.65,F138&lt;2.5,D138&gt;=0.8),4,IF(AND(A138&lt;6.35,H138&lt;11.146,H138&gt;=5.767,A138&lt;7.25,H138&lt;16.244,F138&gt;=2.5,D138&gt;=0.8),5.1,IF(AND(A138&lt;4.5,H138&lt;14.144,G138&lt;0.522,A138&lt;4.75,A138&gt;=4.35,D138&lt;0.45,A138&lt;5.05,D138&lt;0.8),1.35,IF(AND(A138&gt;=4.5,H138&lt;14.144,G138&lt;0.522,A138&lt;4.75,A138&gt;=4.35,D138&lt;0.45,A138&lt;5.05,D138&lt;0.8),1.4,IF(AND(A138&lt;5.15,B138&lt;3.75,G138&lt;0.948,D138&lt;0.35,H138&lt;14.877,D138&lt;0.45,A138&gt;=5.05,D138&lt;0.8),1.4,IF(AND(A138&gt;=5.15,B138&lt;3.75,G138&lt;0.948,D138&lt;0.35,H138&lt;14.877,D138&lt;0.45,A138&gt;=5.05,D138&lt;0.8),1.5,IF(AND(G138&lt;0.112,B138&gt;=3.75,G138&lt;0.948,D138&lt;0.35,H138&lt;14.877,D138&lt;0.45,A138&gt;=5.05,D138&lt;0.8),1.5,IF(AND(G138&gt;=0.112,B138&gt;=3.75,G138&lt;0.948,D138&lt;0.35,H138&lt;14.877,D138&lt;0.45,A138&gt;=5.05,D138&lt;0.8),1.6,IF(AND(G138&lt;0.075,A138&gt;=6.35,H138&lt;11.146,H138&gt;=5.767,A138&lt;7.25,H138&lt;16.244,F138&gt;=2.5,D138&gt;=0.8),5.5,IF(AND(G138&gt;=0.075,A138&gt;=6.35,H138&lt;11.146,H138&gt;=5.767,A138&lt;7.25,H138&lt;16.244,F138&gt;=2.5,D138&gt;=0.8),5.24,IF(AND(B138&lt;2.95,D138&lt;1.9,H138&gt;=11.146,H138&gt;=5.767,A138&lt;7.25,H138&lt;16.244,F138&gt;=2.5,D138&gt;=0.8),5.65,IF(AND(B138&gt;=2.95,D138&lt;1.9,H138&gt;=11.146,H138&gt;=5.767,A138&lt;7.25,H138&lt;16.244,F138&gt;=2.5,D138&gt;=0.8),5.8,IF(AND(H138&lt;13.42,D138&gt;=1.9,H138&gt;=11.146,H138&gt;=5.767,A138&lt;7.25,H138&lt;16.244,F138&gt;=2.5,D138&gt;=0.8),5.6,IF(AND(H138&gt;=13.42,D138&gt;=1.9,H138&gt;=11.146,H138&gt;=5.767,A138&lt;7.25,H138&lt;16.244,F138&gt;=2.5,D138&gt;=0.8),5.34,"shouldnthappen")))))))))))))))))))))))))))))))))))))))</f>
        <v>6.5</v>
      </c>
      <c r="AB138" s="1" t="n">
        <f aca="false">IF(AND(D138&gt;=0.35,F138&lt;1.5),1.5,IF(AND(F138&lt;2.5,D138&gt;=1.55,F138&gt;=1.5),4.85,IF(AND(H138&lt;8.308,D138&lt;0.15,D138&lt;0.35,F138&lt;1.5),1.5,IF(AND(H138&gt;=8.308,D138&lt;0.15,D138&lt;0.35,F138&lt;1.5),1.4,IF(AND(H138&lt;5.523,D138&gt;=0.15,D138&lt;0.35,F138&lt;1.5),1,IF(AND(G138&lt;0.572,H138&lt;10.688,D138&lt;1.55,F138&gt;=1.5),3.75,IF(AND(B138&gt;=3.5,F138&gt;=2.5,D138&gt;=1.55,F138&gt;=1.5),6.3,IF(AND(A138&gt;=5.65,G138&gt;=0.572,H138&lt;10.688,D138&lt;1.55,F138&gt;=1.5),4.45,IF(AND(B138&gt;=2.85,A138&lt;6.15,H138&gt;=10.688,D138&lt;1.55,F138&gt;=1.5),4.35,IF(AND(H138&gt;=16.284,B138&lt;3.5,F138&gt;=2.5,D138&gt;=1.55,F138&gt;=1.5),6.6,IF(AND(G138&gt;=0.241,G138&lt;0.338,H138&gt;=5.523,D138&gt;=0.15,D138&lt;0.35,F138&lt;1.5),1.25,IF(AND(A138&lt;5.05,G138&gt;=0.338,H138&gt;=5.523,D138&gt;=0.15,D138&lt;0.35,F138&lt;1.5),1.35,IF(AND(B138&lt;2.7,A138&lt;5.65,G138&gt;=0.572,H138&lt;10.688,D138&lt;1.55,F138&gt;=1.5),4,IF(AND(B138&gt;=2.7,A138&lt;5.65,G138&gt;=0.572,H138&lt;10.688,D138&lt;1.55,F138&gt;=1.5),3.6,IF(AND(B138&lt;2.45,B138&lt;2.85,A138&lt;6.15,H138&gt;=10.688,D138&lt;1.55,F138&gt;=1.5),3.7,IF(AND(A138&lt;6.25,B138&lt;2.85,A138&gt;=6.15,H138&gt;=10.688,D138&lt;1.55,F138&gt;=1.5),4.5,IF(AND(A138&gt;=6.25,B138&lt;2.85,A138&gt;=6.15,H138&gt;=10.688,D138&lt;1.55,F138&gt;=1.5),4.86,IF(AND(D138&gt;=1.45,B138&gt;=2.85,A138&gt;=6.15,H138&gt;=10.688,D138&lt;1.55,F138&gt;=1.5),4.8,IF(AND(H138&lt;8.202,H138&lt;16.284,B138&lt;3.5,F138&gt;=2.5,D138&gt;=1.55,F138&gt;=1.5),5.7,IF(AND(A138&gt;=5.1,G138&lt;0.241,G138&lt;0.338,H138&gt;=5.523,D138&gt;=0.15,D138&lt;0.35,F138&lt;1.5),1.5,IF(AND(B138&gt;=3.75,A138&gt;=5.05,G138&gt;=0.338,H138&gt;=5.523,D138&gt;=0.15,D138&lt;0.35,F138&lt;1.5),1.6,IF(AND(A138&lt;5.7,B138&gt;=2.45,B138&lt;2.85,A138&lt;6.15,H138&gt;=10.688,D138&lt;1.55,F138&gt;=1.5),3.9,IF(AND(A138&gt;=5.7,B138&gt;=2.45,B138&lt;2.85,A138&lt;6.15,H138&gt;=10.688,D138&lt;1.55,F138&gt;=1.5),4.02,IF(AND(H138&lt;13.654,D138&lt;1.45,B138&gt;=2.85,A138&gt;=6.15,H138&gt;=10.688,D138&lt;1.55,F138&gt;=1.5),4.333,IF(AND(H138&gt;=13.654,D138&lt;1.45,B138&gt;=2.85,A138&gt;=6.15,H138&gt;=10.688,D138&lt;1.55,F138&gt;=1.5),4.54,IF(AND(A138&lt;6.15,H138&gt;=8.202,H138&lt;16.284,B138&lt;3.5,F138&gt;=2.5,D138&gt;=1.55,F138&gt;=1.5),5,IF(AND(H138&lt;13.924,A138&lt;5.1,G138&lt;0.241,G138&lt;0.338,H138&gt;=5.523,D138&gt;=0.15,D138&lt;0.35,F138&lt;1.5),1.4,IF(AND(H138&gt;=13.924,A138&lt;5.1,G138&lt;0.241,G138&lt;0.338,H138&gt;=5.523,D138&gt;=0.15,D138&lt;0.35,F138&lt;1.5),1.5,IF(AND(D138&lt;0.25,B138&lt;3.75,A138&gt;=5.05,G138&gt;=0.338,H138&gt;=5.523,D138&gt;=0.15,D138&lt;0.35,F138&lt;1.5),1.5,IF(AND(D138&gt;=0.25,B138&lt;3.75,A138&gt;=5.05,G138&gt;=0.338,H138&gt;=5.523,D138&gt;=0.15,D138&lt;0.35,F138&lt;1.5),1.4,IF(AND(H138&lt;8.884,B138&gt;=3.05,A138&gt;=6.15,H138&gt;=8.202,H138&lt;16.284,B138&lt;3.5,F138&gt;=2.5,D138&gt;=1.55,F138&gt;=1.5),5.1,IF(AND(A138&lt;6.45,G138&lt;0.368,B138&lt;3.05,A138&gt;=6.15,H138&gt;=8.202,H138&lt;16.284,B138&lt;3.5,F138&gt;=2.5,D138&gt;=1.55,F138&gt;=1.5),5.525,IF(AND(A138&gt;=6.45,G138&lt;0.368,B138&lt;3.05,A138&gt;=6.15,H138&gt;=8.202,H138&lt;16.284,B138&lt;3.5,F138&gt;=2.5,D138&gt;=1.55,F138&gt;=1.5),5.35,IF(AND(D138&lt;2.25,G138&gt;=0.368,B138&lt;3.05,A138&gt;=6.15,H138&gt;=8.202,H138&lt;16.284,B138&lt;3.5,F138&gt;=2.5,D138&gt;=1.55,F138&gt;=1.5),5.8,IF(AND(D138&gt;=2.25,G138&gt;=0.368,B138&lt;3.05,A138&gt;=6.15,H138&gt;=8.202,H138&lt;16.284,B138&lt;3.5,F138&gt;=2.5,D138&gt;=1.55,F138&gt;=1.5),5.2,IF(AND(H138&lt;10.257,H138&gt;=8.884,B138&gt;=3.05,A138&gt;=6.15,H138&gt;=8.202,H138&lt;16.284,B138&lt;3.5,F138&gt;=2.5,D138&gt;=1.55,F138&gt;=1.5),5.9,IF(AND(H138&gt;=10.257,H138&gt;=8.884,B138&gt;=3.05,A138&gt;=6.15,H138&gt;=8.202,H138&lt;16.284,B138&lt;3.5,F138&gt;=2.5,D138&gt;=1.55,F138&gt;=1.5),5.48,"shouldnthappen")))))))))))))))))))))))))))))))))))))</f>
        <v>5.2</v>
      </c>
      <c r="AC138" s="1" t="n">
        <f aca="false">IF(AND(H138&lt;5.748,A138&lt;5.05,D138&lt;0.8),1,IF(AND(B138&lt;3.35,A138&gt;=5.05,D138&lt;0.8),1.7,IF(AND(A138&lt;5.85,G138&lt;0.154,D138&gt;=0.8),4.5,IF(AND(D138&gt;=0.45,H138&gt;=5.748,A138&lt;5.05,D138&lt;0.8),1.6,IF(AND(G138&gt;=0.934,B138&gt;=3.35,A138&gt;=5.05,D138&lt;0.8),1.7,IF(AND(D138&lt;2.1,A138&gt;=5.85,G138&lt;0.154,D138&gt;=0.8),6.15,IF(AND(D138&gt;=2.1,A138&gt;=5.85,G138&lt;0.154,D138&gt;=0.8),5.5,IF(AND(A138&lt;6.1,D138&gt;=1.55,G138&gt;=0.154,D138&gt;=0.8),5,IF(AND(H138&gt;=14.379,G138&lt;0.934,B138&gt;=3.35,A138&gt;=5.05,D138&lt;0.8),1.58,IF(AND(G138&lt;0.379,A138&gt;=6.1,D138&gt;=1.55,G138&gt;=0.154,D138&gt;=0.8),5.42,IF(AND(H138&lt;13.924,G138&lt;0.227,D138&lt;0.45,H138&gt;=5.748,A138&lt;5.05,D138&lt;0.8),1.4,IF(AND(H138&gt;=13.924,G138&lt;0.227,D138&lt;0.45,H138&gt;=5.748,A138&lt;5.05,D138&lt;0.8),1.5,IF(AND(B138&lt;3.1,G138&gt;=0.227,D138&lt;0.45,H138&gt;=5.748,A138&lt;5.05,D138&lt;0.8),1.1,IF(AND(G138&lt;0.13,H138&lt;14.379,G138&lt;0.934,B138&gt;=3.35,A138&gt;=5.05,D138&lt;0.8),1.4,IF(AND(D138&lt;1.05,A138&lt;5.65,D138&lt;1.35,D138&lt;1.55,G138&gt;=0.154,D138&gt;=0.8),3.7,IF(AND(D138&lt;1.25,A138&gt;=5.65,D138&lt;1.35,D138&lt;1.55,G138&gt;=0.154,D138&gt;=0.8),4.06,IF(AND(D138&gt;=1.25,A138&gt;=5.65,D138&lt;1.35,D138&lt;1.55,G138&gt;=0.154,D138&gt;=0.8),4.425,IF(AND(H138&lt;13.654,D138&lt;1.45,D138&gt;=1.35,D138&lt;1.55,G138&gt;=0.154,D138&gt;=0.8),4.275,IF(AND(G138&lt;0.259,D138&gt;=1.45,D138&gt;=1.35,D138&lt;1.55,G138&gt;=0.154,D138&gt;=0.8),5.1,IF(AND(B138&lt;2.95,G138&gt;=0.379,A138&gt;=6.1,D138&gt;=1.55,G138&gt;=0.154,D138&gt;=0.8),6.3,IF(AND(B138&lt;3.25,B138&gt;=3.1,G138&gt;=0.227,D138&lt;0.45,H138&gt;=5.748,A138&lt;5.05,D138&lt;0.8),1.3,IF(AND(B138&gt;=3.25,B138&gt;=3.1,G138&gt;=0.227,D138&lt;0.45,H138&gt;=5.748,A138&lt;5.05,D138&lt;0.8),1.4,IF(AND(H138&gt;=13.372,G138&gt;=0.13,H138&lt;14.379,G138&lt;0.934,B138&gt;=3.35,A138&gt;=5.05,D138&lt;0.8),1.4,IF(AND(H138&lt;6.69,D138&gt;=1.05,A138&lt;5.65,D138&lt;1.35,D138&lt;1.55,G138&gt;=0.154,D138&gt;=0.8),4.033,IF(AND(H138&gt;=6.69,D138&gt;=1.05,A138&lt;5.65,D138&lt;1.35,D138&lt;1.55,G138&gt;=0.154,D138&gt;=0.8),3.88,IF(AND(B138&lt;2.85,H138&gt;=13.654,D138&lt;1.45,D138&gt;=1.35,D138&lt;1.55,G138&gt;=0.154,D138&gt;=0.8),4.8,IF(AND(B138&gt;=2.85,H138&gt;=13.654,D138&lt;1.45,D138&gt;=1.35,D138&lt;1.55,G138&gt;=0.154,D138&gt;=0.8),4.7,IF(AND(H138&lt;11.681,G138&gt;=0.259,D138&gt;=1.45,D138&gt;=1.35,D138&lt;1.55,G138&gt;=0.154,D138&gt;=0.8),4.85,IF(AND(H138&gt;=11.681,G138&gt;=0.259,D138&gt;=1.45,D138&gt;=1.35,D138&lt;1.55,G138&gt;=0.154,D138&gt;=0.8),4.633,IF(AND(A138&lt;6.25,B138&gt;=2.95,G138&gt;=0.379,A138&gt;=6.1,D138&gt;=1.55,G138&gt;=0.154,D138&gt;=0.8),5.4,IF(AND(D138&lt;0.3,H138&lt;13.372,G138&gt;=0.13,H138&lt;14.379,G138&lt;0.934,B138&gt;=3.35,A138&gt;=5.05,D138&lt;0.8),1.475,IF(AND(D138&gt;=0.3,H138&lt;13.372,G138&gt;=0.13,H138&lt;14.379,G138&lt;0.934,B138&gt;=3.35,A138&gt;=5.05,D138&lt;0.8),1.5,IF(AND(B138&lt;3.15,A138&gt;=6.25,B138&gt;=2.95,G138&gt;=0.379,A138&gt;=6.1,D138&gt;=1.55,G138&gt;=0.154,D138&gt;=0.8),5.7,IF(AND(B138&gt;=3.15,A138&gt;=6.25,B138&gt;=2.95,G138&gt;=0.379,A138&gt;=6.1,D138&gt;=1.55,G138&gt;=0.154,D138&gt;=0.8),5.933,"shouldnthappen"))))))))))))))))))))))))))))))))))</f>
        <v>5.7</v>
      </c>
      <c r="AD138" s="1" t="n">
        <f aca="false">IF(AND(H138&lt;6.621,A138&lt;4.95,D138&lt;0.8),1,IF(AND(H138&lt;14.144,H138&gt;=6.621,A138&lt;4.95,D138&lt;0.8),1.4,IF(AND(H138&gt;=14.144,H138&gt;=6.621,A138&lt;4.95,D138&lt;0.8),1.3,IF(AND(G138&lt;0.13,B138&gt;=3.85,A138&gt;=4.95,D138&lt;0.8),1.3,IF(AND(G138&gt;=0.13,B138&gt;=3.85,A138&gt;=4.95,D138&lt;0.8),1.425,IF(AND(A138&gt;=6.05,B138&lt;2.75,D138&lt;1.55,D138&gt;=0.8),4.9,IF(AND(A138&gt;=7.3,G138&lt;0.119,D138&gt;=1.55,D138&gt;=0.8),6.7,IF(AND(H138&lt;6.555,D138&lt;0.25,B138&lt;3.85,A138&gt;=4.95,D138&lt;0.8),1.7,IF(AND(B138&lt;3.4,D138&gt;=0.25,B138&lt;3.85,A138&gt;=4.95,D138&lt;0.8),1.7,IF(AND(B138&gt;=3.4,D138&gt;=0.25,B138&lt;3.85,A138&gt;=4.95,D138&lt;0.8),1.6,IF(AND(A138&lt;5.05,A138&lt;6.05,B138&lt;2.75,D138&lt;1.55,D138&gt;=0.8),3.3,IF(AND(B138&lt;2.85,D138&lt;1.35,B138&gt;=2.75,D138&lt;1.55,D138&gt;=0.8),4.5,IF(AND(H138&lt;12.206,D138&gt;=1.35,B138&gt;=2.75,D138&lt;1.55,D138&gt;=0.8),4.7,IF(AND(H138&gt;=12.206,D138&gt;=1.35,B138&gt;=2.75,D138&lt;1.55,D138&gt;=0.8),4.52,IF(AND(G138&lt;0.024,A138&lt;7.3,G138&lt;0.119,D138&gt;=1.55,D138&gt;=0.8),5.7,IF(AND(G138&gt;=0.024,A138&lt;7.3,G138&lt;0.119,D138&gt;=1.55,D138&gt;=0.8),5.6,IF(AND(F138&lt;2.5,G138&lt;0.417,G138&gt;=0.119,D138&gt;=1.55,D138&gt;=0.8),5.05,IF(AND(B138&lt;3.15,H138&gt;=6.555,D138&lt;0.25,B138&lt;3.85,A138&gt;=4.95,D138&lt;0.8),1.6,IF(AND(G138&lt;0.356,A138&gt;=5.05,A138&lt;6.05,B138&lt;2.75,D138&lt;1.55,D138&gt;=0.8),4.12,IF(AND(A138&lt;5.65,B138&gt;=2.85,D138&lt;1.35,B138&gt;=2.75,D138&lt;1.55,D138&gt;=0.8),3.6,IF(AND(B138&lt;3.15,F138&gt;=2.5,G138&lt;0.417,G138&gt;=0.119,D138&gt;=1.55,D138&gt;=0.8),5.18,IF(AND(B138&gt;=3.15,F138&gt;=2.5,G138&lt;0.417,G138&gt;=0.119,D138&gt;=1.55,D138&gt;=0.8),5.3,IF(AND(D138&lt;1.7,A138&lt;6.95,G138&gt;=0.417,G138&gt;=0.119,D138&gt;=1.55,D138&gt;=0.8),4.7,IF(AND(A138&lt;7.25,A138&gt;=6.95,G138&gt;=0.417,G138&gt;=0.119,D138&gt;=1.55,D138&gt;=0.8),5.8,IF(AND(A138&gt;=7.25,A138&gt;=6.95,G138&gt;=0.417,G138&gt;=0.119,D138&gt;=1.55,D138&gt;=0.8),6.333,IF(AND(H138&lt;8.594,B138&gt;=3.15,H138&gt;=6.555,D138&lt;0.25,B138&lt;3.85,A138&gt;=4.95,D138&lt;0.8),1.4,IF(AND(H138&gt;=8.594,B138&gt;=3.15,H138&gt;=6.555,D138&lt;0.25,B138&lt;3.85,A138&gt;=4.95,D138&lt;0.8),1.5,IF(AND(H138&gt;=11.218,G138&gt;=0.356,A138&gt;=5.05,A138&lt;6.05,B138&lt;2.75,D138&lt;1.55,D138&gt;=0.8),3.925,IF(AND(A138&gt;=6.5,A138&gt;=5.65,B138&gt;=2.85,D138&lt;1.35,B138&gt;=2.75,D138&lt;1.55,D138&gt;=0.8),4.6,IF(AND(H138&lt;8.602,H138&lt;11.218,G138&gt;=0.356,A138&gt;=5.05,A138&lt;6.05,B138&lt;2.75,D138&lt;1.55,D138&gt;=0.8),3.95,IF(AND(H138&gt;=8.602,H138&lt;11.218,G138&gt;=0.356,A138&gt;=5.05,A138&lt;6.05,B138&lt;2.75,D138&lt;1.55,D138&gt;=0.8),3.75,IF(AND(H138&lt;10.129,A138&lt;6.5,A138&gt;=5.65,B138&gt;=2.85,D138&lt;1.35,B138&gt;=2.75,D138&lt;1.55,D138&gt;=0.8),4.2,IF(AND(H138&gt;=10.129,A138&lt;6.5,A138&gt;=5.65,B138&gt;=2.85,D138&lt;1.35,B138&gt;=2.75,D138&lt;1.55,D138&gt;=0.8),4.267,IF(AND(D138&lt;2.2,B138&lt;3.05,D138&gt;=1.7,A138&lt;6.95,G138&gt;=0.417,G138&gt;=0.119,D138&gt;=1.55,D138&gt;=0.8),5.3,IF(AND(D138&gt;=2.2,B138&lt;3.05,D138&gt;=1.7,A138&lt;6.95,G138&gt;=0.417,G138&gt;=0.119,D138&gt;=1.55,D138&gt;=0.8),5.133,IF(AND(D138&lt;2.45,B138&gt;=3.05,D138&gt;=1.7,A138&lt;6.95,G138&gt;=0.417,G138&gt;=0.119,D138&gt;=1.55,D138&gt;=0.8),5.6,IF(AND(D138&gt;=2.45,B138&gt;=3.05,D138&gt;=1.7,A138&lt;6.95,G138&gt;=0.417,G138&gt;=0.119,D138&gt;=1.55,D138&gt;=0.8),6,"shouldnthappen")))))))))))))))))))))))))))))))))))))</f>
        <v>6.333</v>
      </c>
      <c r="AE138" s="1" t="n">
        <f aca="false">IF(AND(G138&lt;0.123,D138&gt;=0.25,D138&lt;0.75),1.3,IF(AND(H138&gt;=16.774,D138&gt;=1.75,D138&gt;=0.75),6.4,IF(AND(B138&lt;3.4,A138&lt;4.8,D138&lt;0.25,D138&lt;0.75),1.22,IF(AND(B138&gt;=3.4,A138&lt;4.8,D138&lt;0.25,D138&lt;0.75),1,IF(AND(A138&gt;=5.45,A138&gt;=4.8,D138&lt;0.25,D138&lt;0.75),1.367,IF(AND(H138&gt;=10.688,D138&lt;1.35,D138&lt;1.75,D138&gt;=0.75),4.2,IF(AND(A138&lt;5.3,D138&gt;=1.35,D138&lt;1.75,D138&gt;=0.75),4.05,IF(AND(G138&gt;=0.857,H138&lt;16.774,D138&gt;=1.75,D138&gt;=0.75),5.02,IF(AND(H138&lt;6.089,A138&lt;5.45,A138&gt;=4.8,D138&lt;0.25,D138&lt;0.75),1.7,IF(AND(G138&lt;0.184,D138&lt;0.35,G138&gt;=0.123,D138&gt;=0.25,D138&lt;0.75),1.7,IF(AND(G138&gt;=0.184,D138&lt;0.35,G138&gt;=0.123,D138&gt;=0.25,D138&lt;0.75),1.48,IF(AND(A138&lt;5.25,D138&gt;=0.35,G138&gt;=0.123,D138&gt;=0.25,D138&lt;0.75),1.75,IF(AND(A138&gt;=5.25,D138&gt;=0.35,G138&gt;=0.123,D138&gt;=0.25,D138&lt;0.75),1.5,IF(AND(A138&lt;5.3,H138&lt;10.688,D138&lt;1.35,D138&lt;1.75,D138&gt;=0.75),3.15,IF(AND(H138&lt;9.474,A138&gt;=5.3,D138&gt;=1.35,D138&lt;1.75,D138&gt;=0.75),4.95,IF(AND(G138&gt;=0.779,G138&lt;0.857,H138&lt;16.774,D138&gt;=1.75,D138&gt;=0.75),6,IF(AND(G138&lt;0.05,H138&gt;=6.089,A138&lt;5.45,A138&gt;=4.8,D138&lt;0.25,D138&lt;0.75),1.4,IF(AND(H138&lt;6.69,A138&gt;=5.3,H138&lt;10.688,D138&lt;1.35,D138&lt;1.75,D138&gt;=0.75),4.033,IF(AND(H138&gt;=6.69,A138&gt;=5.3,H138&lt;10.688,D138&lt;1.35,D138&lt;1.75,D138&gt;=0.75),3.733,IF(AND(B138&lt;2.5,H138&gt;=9.474,A138&gt;=5.3,D138&gt;=1.35,D138&lt;1.75,D138&gt;=0.75),4.5,IF(AND(D138&gt;=2.45,G138&lt;0.779,G138&lt;0.857,H138&lt;16.774,D138&gt;=1.75,D138&gt;=0.75),6,IF(AND(B138&gt;=3.75,G138&gt;=0.05,H138&gt;=6.089,A138&lt;5.45,A138&gt;=4.8,D138&lt;0.25,D138&lt;0.75),1.6,IF(AND(H138&lt;13.695,B138&gt;=2.5,H138&gt;=9.474,A138&gt;=5.3,D138&gt;=1.35,D138&lt;1.75,D138&gt;=0.75),4.567,IF(AND(G138&gt;=0.654,D138&lt;2.45,G138&lt;0.779,G138&lt;0.857,H138&lt;16.774,D138&gt;=1.75,D138&gt;=0.75),4.9,IF(AND(G138&gt;=0.73,B138&lt;3.75,G138&gt;=0.05,H138&gt;=6.089,A138&lt;5.45,A138&gt;=4.8,D138&lt;0.25,D138&lt;0.75),1.4,IF(AND(A138&lt;6.65,H138&gt;=13.695,B138&gt;=2.5,H138&gt;=9.474,A138&gt;=5.3,D138&gt;=1.35,D138&lt;1.75,D138&gt;=0.75),4.4,IF(AND(A138&gt;=6.65,H138&gt;=13.695,B138&gt;=2.5,H138&gt;=9.474,A138&gt;=5.3,D138&gt;=1.35,D138&lt;1.75,D138&gt;=0.75),4.84,IF(AND(B138&lt;2.75,G138&lt;0.654,D138&lt;2.45,G138&lt;0.779,G138&lt;0.857,H138&lt;16.774,D138&gt;=1.75,D138&gt;=0.75),5.2,IF(AND(H138&lt;9.524,G138&lt;0.73,B138&lt;3.75,G138&gt;=0.05,H138&gt;=6.089,A138&lt;5.45,A138&gt;=4.8,D138&lt;0.25,D138&lt;0.75),1.5,IF(AND(H138&gt;=9.524,G138&lt;0.73,B138&lt;3.75,G138&gt;=0.05,H138&gt;=6.089,A138&lt;5.45,A138&gt;=4.8,D138&lt;0.25,D138&lt;0.75),1.4,IF(AND(H138&gt;=13.644,B138&gt;=2.75,G138&lt;0.654,D138&lt;2.45,G138&lt;0.779,G138&lt;0.857,H138&lt;16.774,D138&gt;=1.75,D138&gt;=0.75),6.033,IF(AND(A138&gt;=6.85,H138&lt;13.644,B138&gt;=2.75,G138&lt;0.654,D138&lt;2.45,G138&lt;0.779,G138&lt;0.857,H138&lt;16.774,D138&gt;=1.75,D138&gt;=0.75),5.1,IF(AND(A138&gt;=6.75,A138&lt;6.85,H138&lt;13.644,B138&gt;=2.75,G138&lt;0.654,D138&lt;2.45,G138&lt;0.779,G138&lt;0.857,H138&lt;16.774,D138&gt;=1.75,D138&gt;=0.75),5.9,IF(AND(D138&gt;=2.35,A138&lt;6.75,A138&lt;6.85,H138&lt;13.644,B138&gt;=2.75,G138&lt;0.654,D138&lt;2.45,G138&lt;0.779,G138&lt;0.857,H138&lt;16.774,D138&gt;=1.75,D138&gt;=0.75),5.6,IF(AND(H138&lt;11.146,D138&lt;2.35,A138&lt;6.75,A138&lt;6.85,H138&lt;13.644,B138&gt;=2.75,G138&lt;0.654,D138&lt;2.45,G138&lt;0.779,G138&lt;0.857,H138&lt;16.774,D138&gt;=1.75,D138&gt;=0.75),5.4,IF(AND(H138&gt;=11.146,D138&lt;2.35,A138&lt;6.75,A138&lt;6.85,H138&lt;13.644,B138&gt;=2.75,G138&lt;0.654,D138&lt;2.45,G138&lt;0.779,G138&lt;0.857,H138&lt;16.774,D138&gt;=1.75,D138&gt;=0.75),5.6,"shouldnthappen"))))))))))))))))))))))))))))))))))))</f>
        <v>4.9</v>
      </c>
      <c r="AF138" s="1" t="n">
        <f aca="false">IF(AND(A138&lt;4.5,D138&lt;0.8),1.233,IF(AND(B138&lt;3.05,A138&gt;=4.5,D138&lt;0.8),1.4,IF(AND(D138&gt;=0.45,B138&gt;=3.05,A138&gt;=4.5,D138&lt;0.8),1.667,IF(AND(D138&lt;1.05,D138&lt;1.35,A138&lt;6.25,D138&gt;=0.8),3.633,IF(AND(H138&lt;13.935,A138&gt;=7.05,A138&gt;=6.25,D138&gt;=0.8),6,IF(AND(G138&gt;=0.948,D138&lt;0.45,B138&gt;=3.05,A138&gt;=4.5,D138&lt;0.8),1.7,IF(AND(G138&lt;0.652,D138&gt;=1.05,D138&lt;1.35,A138&lt;6.25,D138&gt;=0.8),4.16,IF(AND(D138&gt;=2.15,D138&gt;=1.75,D138&gt;=1.35,A138&lt;6.25,D138&gt;=0.8),5.4,IF(AND(G138&gt;=0.912,F138&lt;2.5,A138&lt;7.05,A138&gt;=6.25,D138&gt;=0.8),4.4,IF(AND(B138&gt;=3.25,F138&gt;=2.5,A138&lt;7.05,A138&gt;=6.25,D138&gt;=0.8),5.85,IF(AND(H138&lt;17.32,H138&gt;=13.935,A138&gt;=7.05,A138&gt;=6.25,D138&gt;=0.8),6.65,IF(AND(H138&gt;=17.32,H138&gt;=13.935,A138&gt;=7.05,A138&gt;=6.25,D138&gt;=0.8),6.4,IF(AND(H138&gt;=13.547,G138&lt;0.948,D138&lt;0.45,B138&gt;=3.05,A138&gt;=4.5,D138&lt;0.8),1.38,IF(AND(B138&gt;=2.75,G138&gt;=0.652,D138&gt;=1.05,D138&lt;1.35,A138&lt;6.25,D138&gt;=0.8),3.6,IF(AND(H138&lt;9.417,G138&lt;0.404,D138&lt;1.75,D138&gt;=1.35,A138&lt;6.25,D138&gt;=0.8),4.2,IF(AND(H138&gt;=9.417,G138&lt;0.404,D138&lt;1.75,D138&gt;=1.35,A138&lt;6.25,D138&gt;=0.8),4.5,IF(AND(G138&lt;0.464,G138&gt;=0.404,D138&lt;1.75,D138&gt;=1.35,A138&lt;6.25,D138&gt;=0.8),4.5,IF(AND(G138&gt;=0.464,G138&gt;=0.404,D138&lt;1.75,D138&gt;=1.35,A138&lt;6.25,D138&gt;=0.8),4.625,IF(AND(D138&lt;1.85,D138&lt;2.15,D138&gt;=1.75,D138&gt;=1.35,A138&lt;6.25,D138&gt;=0.8),4.9,IF(AND(D138&gt;=1.85,D138&lt;2.15,D138&gt;=1.75,D138&gt;=1.35,A138&lt;6.25,D138&gt;=0.8),5.05,IF(AND(G138&lt;0.332,G138&lt;0.912,F138&lt;2.5,A138&lt;7.05,A138&gt;=6.25,D138&gt;=0.8),4.467,IF(AND(G138&gt;=0.332,G138&lt;0.912,F138&lt;2.5,A138&lt;7.05,A138&gt;=6.25,D138&gt;=0.8),4.767,IF(AND(D138&lt;0.15,H138&lt;13.547,G138&lt;0.948,D138&lt;0.45,B138&gt;=3.05,A138&gt;=4.5,D138&lt;0.8),1.5,IF(AND(D138&lt;1.15,B138&lt;2.75,G138&gt;=0.652,D138&gt;=1.05,D138&lt;1.35,A138&lt;6.25,D138&gt;=0.8),3.9,IF(AND(D138&gt;=1.15,B138&lt;2.75,G138&gt;=0.652,D138&gt;=1.05,D138&lt;1.35,A138&lt;6.25,D138&gt;=0.8),4,IF(AND(D138&gt;=2.25,B138&lt;3.15,B138&lt;3.25,F138&gt;=2.5,A138&lt;7.05,A138&gt;=6.25,D138&gt;=0.8),5.14,IF(AND(G138&lt;0.621,B138&gt;=3.15,B138&lt;3.25,F138&gt;=2.5,A138&lt;7.05,A138&gt;=6.25,D138&gt;=0.8),5.75,IF(AND(G138&gt;=0.621,B138&gt;=3.15,B138&lt;3.25,F138&gt;=2.5,A138&lt;7.05,A138&gt;=6.25,D138&gt;=0.8),5.1,IF(AND(G138&gt;=0.862,D138&gt;=0.15,H138&lt;13.547,G138&lt;0.948,D138&lt;0.45,B138&gt;=3.05,A138&gt;=4.5,D138&lt;0.8),1.5,IF(AND(A138&lt;6.35,D138&lt;2.25,B138&lt;3.15,B138&lt;3.25,F138&gt;=2.5,A138&lt;7.05,A138&gt;=6.25,D138&gt;=0.8),5.267,IF(AND(A138&gt;=6.35,D138&lt;2.25,B138&lt;3.15,B138&lt;3.25,F138&gt;=2.5,A138&lt;7.05,A138&gt;=6.25,D138&gt;=0.8),5.42,IF(AND(A138&lt;5.1,G138&lt;0.862,D138&gt;=0.15,H138&lt;13.547,G138&lt;0.948,D138&lt;0.45,B138&gt;=3.05,A138&gt;=4.5,D138&lt;0.8),1.35,IF(AND(B138&lt;3.95,A138&gt;=5.1,G138&lt;0.862,D138&gt;=0.15,H138&lt;13.547,G138&lt;0.948,D138&lt;0.45,B138&gt;=3.05,A138&gt;=4.5,D138&lt;0.8),1.5,IF(AND(B138&gt;=3.95,A138&gt;=5.1,G138&lt;0.862,D138&gt;=0.15,H138&lt;13.547,G138&lt;0.948,D138&lt;0.45,B138&gt;=3.05,A138&gt;=4.5,D138&lt;0.8),1.467,"shouldnthappen"))))))))))))))))))))))))))))))))))</f>
        <v>6</v>
      </c>
      <c r="AG138" s="1" t="n">
        <f aca="false">IF(AND(H138&lt;5.748,A138&lt;4.85,D138&lt;0.75),1,IF(AND(B138&gt;=3.5,D138&gt;=1.75,D138&gt;=0.75),6.2,IF(AND(A138&gt;=4.65,H138&gt;=5.748,A138&lt;4.85,D138&lt;0.75),1.333,IF(AND(H138&lt;6.417,B138&lt;3.45,A138&gt;=4.85,D138&lt;0.75),1.7,IF(AND(A138&lt;5.05,B138&gt;=3.45,A138&gt;=4.85,D138&lt;0.75),1.4,IF(AND(A138&gt;=5.05,B138&gt;=3.45,A138&gt;=4.85,D138&lt;0.75),1.5,IF(AND(F138&gt;=2.5,H138&lt;13.641,D138&lt;1.75,D138&gt;=0.75),4.667,IF(AND(G138&lt;0.187,H138&gt;=13.641,D138&lt;1.75,D138&gt;=0.75),5,IF(AND(A138&gt;=7.1,B138&lt;3.5,D138&gt;=1.75,D138&gt;=0.75),6.575,IF(AND(G138&lt;0.161,A138&lt;4.65,H138&gt;=5.748,A138&lt;4.85,D138&lt;0.75),1.5,IF(AND(H138&lt;8.399,H138&gt;=6.417,B138&lt;3.45,A138&gt;=4.85,D138&lt;0.75),1.5,IF(AND(H138&gt;=8.399,H138&gt;=6.417,B138&lt;3.45,A138&gt;=4.85,D138&lt;0.75),1.625,IF(AND(G138&lt;0.086,F138&lt;2.5,H138&lt;13.641,D138&lt;1.75,D138&gt;=0.75),4.7,IF(AND(D138&lt;1.35,G138&gt;=0.187,H138&gt;=13.641,D138&lt;1.75,D138&gt;=0.75),4.2,IF(AND(G138&lt;0.422,G138&gt;=0.161,A138&lt;4.65,H138&gt;=5.748,A138&lt;4.85,D138&lt;0.75),1.4,IF(AND(G138&gt;=0.422,G138&gt;=0.161,A138&lt;4.65,H138&gt;=5.748,A138&lt;4.85,D138&lt;0.75),1.3,IF(AND(B138&lt;2.5,D138&gt;=1.35,G138&gt;=0.187,H138&gt;=13.641,D138&lt;1.75,D138&gt;=0.75),4.5,IF(AND(B138&lt;2.75,A138&lt;6,A138&lt;7.1,B138&lt;3.5,D138&gt;=1.75,D138&gt;=0.75),5.1,IF(AND(B138&gt;=2.75,A138&lt;6,A138&lt;7.1,B138&lt;3.5,D138&gt;=1.75,D138&gt;=0.75),5.02,IF(AND(A138&lt;5.15,A138&lt;5.9,G138&gt;=0.086,F138&lt;2.5,H138&lt;13.641,D138&lt;1.75,D138&gt;=0.75),3,IF(AND(G138&lt;0.644,A138&gt;=5.9,G138&gt;=0.086,F138&lt;2.5,H138&lt;13.641,D138&lt;1.75,D138&gt;=0.75),4.65,IF(AND(G138&gt;=0.644,A138&gt;=5.9,G138&gt;=0.086,F138&lt;2.5,H138&lt;13.641,D138&lt;1.75,D138&gt;=0.75),4.24,IF(AND(D138&lt;1.45,B138&gt;=2.5,D138&gt;=1.35,G138&gt;=0.187,H138&gt;=13.641,D138&lt;1.75,D138&gt;=0.75),4.68,IF(AND(D138&gt;=1.45,B138&gt;=2.5,D138&gt;=1.35,G138&gt;=0.187,H138&gt;=13.641,D138&lt;1.75,D138&gt;=0.75),4.833,IF(AND(H138&lt;13.18,D138&lt;2.05,A138&gt;=6,A138&lt;7.1,B138&lt;3.5,D138&gt;=1.75,D138&gt;=0.75),5.44,IF(AND(H138&gt;=13.18,D138&lt;2.05,A138&gt;=6,A138&lt;7.1,B138&lt;3.5,D138&gt;=1.75,D138&gt;=0.75),5.1,IF(AND(H138&lt;8.759,D138&gt;=2.05,A138&gt;=6,A138&lt;7.1,B138&lt;3.5,D138&gt;=1.75,D138&gt;=0.75),5.4,IF(AND(A138&gt;=5.75,A138&gt;=5.15,A138&lt;5.9,G138&gt;=0.086,F138&lt;2.5,H138&lt;13.641,D138&lt;1.75,D138&gt;=0.75),3.967,IF(AND(H138&lt;10.159,H138&gt;=8.759,D138&gt;=2.05,A138&gt;=6,A138&lt;7.1,B138&lt;3.5,D138&gt;=1.75,D138&gt;=0.75),5.925,IF(AND(D138&lt;1.2,A138&lt;5.75,A138&gt;=5.15,A138&lt;5.9,G138&gt;=0.086,F138&lt;2.5,H138&lt;13.641,D138&lt;1.75,D138&gt;=0.75),3.667,IF(AND(D138&lt;2.25,H138&gt;=10.159,H138&gt;=8.759,D138&gt;=2.05,A138&gt;=6,A138&lt;7.1,B138&lt;3.5,D138&gt;=1.75,D138&gt;=0.75),5.66,IF(AND(D138&gt;=2.25,H138&gt;=10.159,H138&gt;=8.759,D138&gt;=2.05,A138&gt;=6,A138&lt;7.1,B138&lt;3.5,D138&gt;=1.75,D138&gt;=0.75),5.34,IF(AND(D138&lt;1.35,D138&gt;=1.2,A138&lt;5.75,A138&gt;=5.15,A138&lt;5.9,G138&gt;=0.086,F138&lt;2.5,H138&lt;13.641,D138&lt;1.75,D138&gt;=0.75),4.025,IF(AND(D138&gt;=1.35,D138&gt;=1.2,A138&lt;5.75,A138&gt;=5.15,A138&lt;5.9,G138&gt;=0.086,F138&lt;2.5,H138&lt;13.641,D138&lt;1.75,D138&gt;=0.75),3.9,"shouldnthappen"))))))))))))))))))))))))))))))))))</f>
        <v>6.575</v>
      </c>
      <c r="AH138" s="1" t="n">
        <f aca="false">IF(AND(F138&lt;1.5,H138&lt;6.799,A138&lt;5.45),1.7,IF(AND(F138&gt;=1.5,H138&lt;6.799,A138&lt;5.45),4.1,IF(AND(D138&gt;=0.8,H138&gt;=6.799,A138&lt;5.45),3.9,IF(AND(H138&lt;7.564,F138&lt;2.5,A138&gt;=5.45),3.925,IF(AND(H138&gt;=16.284,F138&gt;=2.5,A138&gt;=5.45),6.5,IF(AND(A138&lt;4.35,D138&lt;0.8,H138&gt;=6.799,A138&lt;5.45),1.1,IF(AND(B138&lt;2.8,D138&lt;1.35,H138&gt;=7.564,F138&lt;2.5,A138&gt;=5.45),4.1,IF(AND(B138&gt;=2.8,D138&lt;1.35,H138&gt;=7.564,F138&lt;2.5,A138&gt;=5.45),4.267,IF(AND(B138&lt;2.75,D138&gt;=1.35,H138&gt;=7.564,F138&lt;2.5,A138&gt;=5.45),5,IF(AND(G138&gt;=0.078,G138&lt;0.26,H138&lt;16.284,F138&gt;=2.5,A138&gt;=5.45),6.06,IF(AND(G138&gt;=0.805,G138&gt;=0.26,H138&lt;16.284,F138&gt;=2.5,A138&gt;=5.45),5.02,IF(AND(H138&gt;=10.109,B138&gt;=3.45,A138&gt;=4.35,D138&lt;0.8,H138&gt;=6.799,A138&lt;5.45),1.55,IF(AND(D138&lt;2.25,G138&lt;0.078,G138&lt;0.26,H138&lt;16.284,F138&gt;=2.5,A138&gt;=5.45),5.6,IF(AND(D138&gt;=2.25,G138&lt;0.078,G138&lt;0.26,H138&lt;16.284,F138&gt;=2.5,A138&gt;=5.45),5.7,IF(AND(A138&lt;6.15,G138&lt;0.805,G138&gt;=0.26,H138&lt;16.284,F138&gt;=2.5,A138&gt;=5.45),4.967,IF(AND(A138&lt;4.65,H138&lt;12.227,B138&lt;3.45,A138&gt;=4.35,D138&lt;0.8,H138&gt;=6.799,A138&lt;5.45),1.333,IF(AND(A138&lt;4.85,H138&gt;=12.227,B138&lt;3.45,A138&gt;=4.35,D138&lt;0.8,H138&gt;=6.799,A138&lt;5.45),1.42,IF(AND(A138&gt;=4.85,H138&gt;=12.227,B138&lt;3.45,A138&gt;=4.35,D138&lt;0.8,H138&gt;=6.799,A138&lt;5.45),1.533,IF(AND(A138&lt;5.05,H138&lt;10.109,B138&gt;=3.45,A138&gt;=4.35,D138&lt;0.8,H138&gt;=6.799,A138&lt;5.45),1.4,IF(AND(A138&gt;=5.05,H138&lt;10.109,B138&gt;=3.45,A138&gt;=4.35,D138&lt;0.8,H138&gt;=6.799,A138&lt;5.45),1.5,IF(AND(G138&lt;0.14,H138&lt;13.531,B138&gt;=2.75,D138&gt;=1.35,H138&gt;=7.564,F138&lt;2.5,A138&gt;=5.45),4.7,IF(AND(G138&lt;0.187,H138&gt;=13.531,B138&gt;=2.75,D138&gt;=1.35,H138&gt;=7.564,F138&lt;2.5,A138&gt;=5.45),5,IF(AND(G138&gt;=0.187,H138&gt;=13.531,B138&gt;=2.75,D138&gt;=1.35,H138&gt;=7.564,F138&lt;2.5,A138&gt;=5.45),4.66,IF(AND(A138&lt;6.35,A138&gt;=6.15,G138&lt;0.805,G138&gt;=0.26,H138&lt;16.284,F138&gt;=2.5,A138&gt;=5.45),6,IF(AND(D138&lt;0.15,A138&gt;=4.65,H138&lt;12.227,B138&lt;3.45,A138&gt;=4.35,D138&lt;0.8,H138&gt;=6.799,A138&lt;5.45),1.5,IF(AND(H138&lt;10.723,G138&gt;=0.14,H138&lt;13.531,B138&gt;=2.75,D138&gt;=1.35,H138&gt;=7.564,F138&lt;2.5,A138&gt;=5.45),4.6,IF(AND(H138&gt;=10.723,G138&gt;=0.14,H138&lt;13.531,B138&gt;=2.75,D138&gt;=1.35,H138&gt;=7.564,F138&lt;2.5,A138&gt;=5.45),4.46,IF(AND(G138&lt;0.364,A138&gt;=6.35,A138&gt;=6.15,G138&lt;0.805,G138&gt;=0.26,H138&lt;16.284,F138&gt;=2.5,A138&gt;=5.45),5.28,IF(AND(A138&lt;5.1,D138&gt;=0.15,A138&gt;=4.65,H138&lt;12.227,B138&lt;3.45,A138&gt;=4.35,D138&lt;0.8,H138&gt;=6.799,A138&lt;5.45),1.36,IF(AND(A138&gt;=5.1,D138&gt;=0.15,A138&gt;=4.65,H138&lt;12.227,B138&lt;3.45,A138&gt;=4.35,D138&lt;0.8,H138&gt;=6.799,A138&lt;5.45),1.4,IF(AND(G138&gt;=0.6,G138&gt;=0.364,A138&gt;=6.35,A138&gt;=6.15,G138&lt;0.805,G138&gt;=0.26,H138&lt;16.284,F138&gt;=2.5,A138&gt;=5.45),5.1,IF(AND(A138&gt;=6.95,G138&lt;0.6,G138&gt;=0.364,A138&gt;=6.35,A138&gt;=6.15,G138&lt;0.805,G138&gt;=0.26,H138&lt;16.284,F138&gt;=2.5,A138&gt;=5.45),5.8,IF(AND(B138&lt;3.2,A138&lt;6.95,G138&lt;0.6,G138&gt;=0.364,A138&gt;=6.35,A138&gt;=6.15,G138&lt;0.805,G138&gt;=0.26,H138&lt;16.284,F138&gt;=2.5,A138&gt;=5.45),5.6,IF(AND(B138&gt;=3.2,A138&lt;6.95,G138&lt;0.6,G138&gt;=0.364,A138&gt;=6.35,A138&gt;=6.15,G138&lt;0.805,G138&gt;=0.26,H138&lt;16.284,F138&gt;=2.5,A138&gt;=5.45),5.7,"shouldnthappen"))))))))))))))))))))))))))))))))))</f>
        <v>5.1</v>
      </c>
      <c r="AI138" s="1" t="n">
        <f aca="false">IF(AND(B138&gt;=3.55,A138&lt;5.05,F138&lt;1.5),1,IF(AND(H138&gt;=13.436,A138&gt;=5.05,F138&lt;1.5),1.633,IF(AND(A138&lt;4.35,B138&lt;3.55,A138&lt;5.05,F138&lt;1.5),1.1,IF(AND(A138&lt;5.15,H138&lt;13.436,A138&gt;=5.05,F138&lt;1.5),1.6,IF(AND(G138&lt;0.837,D138&lt;1.2,B138&lt;2.65,F138&gt;=1.5),3.7,IF(AND(G138&gt;=0.837,D138&lt;1.2,B138&lt;2.65,F138&gt;=1.5),3,IF(AND(D138&lt;1.4,D138&gt;=1.2,B138&lt;2.65,F138&gt;=1.5),4.133,IF(AND(D138&gt;=1.4,D138&gt;=1.2,B138&lt;2.65,F138&gt;=1.5),4.633,IF(AND(G138&lt;0.302,A138&gt;=4.35,B138&lt;3.55,A138&lt;5.05,F138&lt;1.5),1.34,IF(AND(D138&gt;=0.3,A138&gt;=5.15,H138&lt;13.436,A138&gt;=5.05,F138&lt;1.5),1.5,IF(AND(G138&lt;0.233,G138&lt;0.265,D138&lt;1.55,B138&gt;=2.65,F138&gt;=1.5),4.56,IF(AND(G138&gt;=0.233,G138&lt;0.265,D138&lt;1.55,B138&gt;=2.65,F138&gt;=1.5),5.1,IF(AND(G138&lt;0.395,G138&gt;=0.265,D138&lt;1.55,B138&gt;=2.65,F138&gt;=1.5),4.025,IF(AND(H138&lt;13.935,A138&gt;=7.05,D138&gt;=1.55,B138&gt;=2.65,F138&gt;=1.5),6.12,IF(AND(H138&gt;=13.935,A138&gt;=7.05,D138&gt;=1.55,B138&gt;=2.65,F138&gt;=1.5),6.64,IF(AND(G138&gt;=0.858,G138&gt;=0.302,A138&gt;=4.35,B138&lt;3.55,A138&lt;5.05,F138&lt;1.5),1.3,IF(AND(H138&lt;6.543,D138&lt;0.3,A138&gt;=5.15,H138&lt;13.436,A138&gt;=5.05,F138&lt;1.5),1.4,IF(AND(H138&gt;=6.543,D138&lt;0.3,A138&gt;=5.15,H138&lt;13.436,A138&gt;=5.05,F138&lt;1.5),1.48,IF(AND(A138&lt;6.3,G138&gt;=0.395,G138&gt;=0.265,D138&lt;1.55,B138&gt;=2.65,F138&gt;=1.5),4.14,IF(AND(A138&gt;=6.3,G138&gt;=0.395,G138&gt;=0.265,D138&lt;1.55,B138&gt;=2.65,F138&gt;=1.5),4.767,IF(AND(G138&gt;=0.669,B138&lt;3.15,A138&lt;7.05,D138&gt;=1.55,B138&gt;=2.65,F138&gt;=1.5),5,IF(AND(H138&lt;9.459,G138&lt;0.858,G138&gt;=0.302,A138&gt;=4.35,B138&lt;3.55,A138&lt;5.05,F138&lt;1.5),1.4,IF(AND(H138&gt;=9.459,G138&lt;0.858,G138&gt;=0.302,A138&gt;=4.35,B138&lt;3.55,A138&lt;5.05,F138&lt;1.5),1.6,IF(AND(G138&gt;=0.433,G138&lt;0.669,B138&lt;3.15,A138&lt;7.05,D138&gt;=1.55,B138&gt;=2.65,F138&gt;=1.5),5.68,IF(AND(G138&lt;0.481,H138&lt;10.257,B138&gt;=3.15,A138&lt;7.05,D138&gt;=1.55,B138&gt;=2.65,F138&gt;=1.5),5.7,IF(AND(G138&gt;=0.481,H138&lt;10.257,B138&gt;=3.15,A138&lt;7.05,D138&gt;=1.55,B138&gt;=2.65,F138&gt;=1.5),5.9,IF(AND(D138&lt;2.15,H138&gt;=10.257,B138&gt;=3.15,A138&lt;7.05,D138&gt;=1.55,B138&gt;=2.65,F138&gt;=1.5),5.1,IF(AND(D138&gt;=2.15,H138&gt;=10.257,B138&gt;=3.15,A138&lt;7.05,D138&gt;=1.55,B138&gt;=2.65,F138&gt;=1.5),5.42,IF(AND(G138&lt;0.098,G138&lt;0.433,G138&lt;0.669,B138&lt;3.15,A138&lt;7.05,D138&gt;=1.55,B138&gt;=2.65,F138&gt;=1.5),5.567,IF(AND(D138&lt;1.8,G138&gt;=0.098,G138&lt;0.433,G138&lt;0.669,B138&lt;3.15,A138&lt;7.05,D138&gt;=1.55,B138&gt;=2.65,F138&gt;=1.5),5.033,IF(AND(G138&gt;=0.312,D138&gt;=1.8,G138&gt;=0.098,G138&lt;0.433,G138&lt;0.669,B138&lt;3.15,A138&lt;7.05,D138&gt;=1.55,B138&gt;=2.65,F138&gt;=1.5),5.4,IF(AND(H138&lt;9.002,G138&lt;0.312,D138&gt;=1.8,G138&gt;=0.098,G138&lt;0.433,G138&lt;0.669,B138&lt;3.15,A138&lt;7.05,D138&gt;=1.55,B138&gt;=2.65,F138&gt;=1.5),5.1,IF(AND(H138&gt;=9.002,G138&lt;0.312,D138&gt;=1.8,G138&gt;=0.098,G138&lt;0.433,G138&lt;0.669,B138&lt;3.15,A138&lt;7.05,D138&gt;=1.55,B138&gt;=2.65,F138&gt;=1.5),5.26,"shouldnthappen")))))))))))))))))))))))))))))))))</f>
        <v>6.12</v>
      </c>
      <c r="AJ138" s="1" t="n">
        <f aca="false">IF(AND(A138&gt;=5.25,D138&gt;=0.35,D138&lt;0.8),1.433,IF(AND(F138&gt;=2.5,H138&lt;6.927,D138&gt;=0.8),5.1,IF(AND(H138&lt;5.85,B138&lt;3.65,D138&lt;0.35,D138&lt;0.8),1,IF(AND(A138&lt;5.55,B138&gt;=3.65,D138&lt;0.35,D138&lt;0.8),1.5,IF(AND(A138&gt;=5.55,B138&gt;=3.65,D138&lt;0.35,D138&lt;0.8),1.7,IF(AND(H138&lt;7.949,A138&lt;5.25,D138&gt;=0.35,D138&lt;0.8),1.9,IF(AND(H138&gt;=7.949,A138&lt;5.25,D138&gt;=0.35,D138&lt;0.8),1.54,IF(AND(A138&lt;5.55,F138&lt;2.5,H138&lt;6.927,D138&gt;=0.8),3.98,IF(AND(A138&gt;=5.55,F138&lt;2.5,H138&lt;6.927,D138&gt;=0.8),4.1,IF(AND(A138&gt;=7.25,D138&gt;=1.55,H138&gt;=6.927,D138&gt;=0.8),6.65,IF(AND(A138&lt;5.75,D138&lt;1.2,D138&lt;1.55,H138&gt;=6.927,D138&gt;=0.8),3.62,IF(AND(A138&gt;=5.75,D138&lt;1.2,D138&lt;1.55,H138&gt;=6.927,D138&gt;=0.8),4.1,IF(AND(G138&lt;0.175,A138&lt;4.8,H138&gt;=5.85,B138&lt;3.65,D138&lt;0.35,D138&lt;0.8),1.5,IF(AND(G138&gt;=0.175,A138&lt;4.8,H138&gt;=5.85,B138&lt;3.65,D138&lt;0.35,D138&lt;0.8),1.3,IF(AND(A138&gt;=5.05,A138&gt;=4.8,H138&gt;=5.85,B138&lt;3.65,D138&lt;0.35,D138&lt;0.8),1.5,IF(AND(G138&gt;=0.735,A138&lt;6.25,D138&gt;=1.2,D138&lt;1.55,H138&gt;=6.927,D138&gt;=0.8),4,IF(AND(H138&lt;10.464,A138&lt;6.2,A138&lt;7.25,D138&gt;=1.55,H138&gt;=6.927,D138&gt;=0.8),5.1,IF(AND(H138&gt;=10.464,A138&lt;6.2,A138&lt;7.25,D138&gt;=1.55,H138&gt;=6.927,D138&gt;=0.8),4.9,IF(AND(G138&lt;0.418,A138&lt;5.05,A138&gt;=4.8,H138&gt;=5.85,B138&lt;3.65,D138&lt;0.35,D138&lt;0.8),1.48,IF(AND(G138&gt;=0.418,A138&lt;5.05,A138&gt;=4.8,H138&gt;=5.85,B138&lt;3.65,D138&lt;0.35,D138&lt;0.8),1.3,IF(AND(B138&lt;2.75,G138&lt;0.735,A138&lt;6.25,D138&gt;=1.2,D138&lt;1.55,H138&gt;=6.927,D138&gt;=0.8),4.35,IF(AND(H138&lt;15.422,D138&lt;1.45,A138&gt;=6.25,D138&gt;=1.2,D138&lt;1.55,H138&gt;=6.927,D138&gt;=0.8),4.375,IF(AND(H138&gt;=15.422,D138&lt;1.45,A138&gt;=6.25,D138&gt;=1.2,D138&lt;1.55,H138&gt;=6.927,D138&gt;=0.8),4.7,IF(AND(A138&lt;6.4,D138&gt;=1.45,A138&gt;=6.25,D138&gt;=1.2,D138&lt;1.55,H138&gt;=6.927,D138&gt;=0.8),5.1,IF(AND(G138&gt;=0.576,D138&lt;2.15,A138&gt;=6.2,A138&lt;7.25,D138&gt;=1.55,H138&gt;=6.927,D138&gt;=0.8),5.1,IF(AND(G138&lt;0.537,D138&gt;=2.15,A138&gt;=6.2,A138&lt;7.25,D138&gt;=1.55,H138&gt;=6.927,D138&gt;=0.8),5.533,IF(AND(G138&gt;=0.537,D138&gt;=2.15,A138&gt;=6.2,A138&lt;7.25,D138&gt;=1.55,H138&gt;=6.927,D138&gt;=0.8),5.9,IF(AND(D138&lt;1.45,B138&gt;=2.75,G138&lt;0.735,A138&lt;6.25,D138&gt;=1.2,D138&lt;1.55,H138&gt;=6.927,D138&gt;=0.8),4.6,IF(AND(D138&gt;=1.45,B138&gt;=2.75,G138&lt;0.735,A138&lt;6.25,D138&gt;=1.2,D138&lt;1.55,H138&gt;=6.927,D138&gt;=0.8),4.5,IF(AND(H138&lt;12.582,A138&gt;=6.4,D138&gt;=1.45,A138&gt;=6.25,D138&gt;=1.2,D138&lt;1.55,H138&gt;=6.927,D138&gt;=0.8),4.66,IF(AND(H138&gt;=12.582,A138&gt;=6.4,D138&gt;=1.45,A138&gt;=6.25,D138&gt;=1.2,D138&lt;1.55,H138&gt;=6.927,D138&gt;=0.8),4.9,IF(AND(B138&lt;2.75,G138&lt;0.576,D138&lt;2.15,A138&gt;=6.2,A138&lt;7.25,D138&gt;=1.55,H138&gt;=6.927,D138&gt;=0.8),5.3,IF(AND(G138&gt;=0.395,B138&gt;=2.75,G138&lt;0.576,D138&lt;2.15,A138&gt;=6.2,A138&lt;7.25,D138&gt;=1.55,H138&gt;=6.927,D138&gt;=0.8),5.6,IF(AND(D138&gt;=1.9,G138&lt;0.395,B138&gt;=2.75,G138&lt;0.576,D138&lt;2.15,A138&gt;=6.2,A138&lt;7.25,D138&gt;=1.55,H138&gt;=6.927,D138&gt;=0.8),5.333,IF(AND(B138&lt;2.95,D138&lt;1.9,G138&lt;0.395,B138&gt;=2.75,G138&lt;0.576,D138&lt;2.15,A138&gt;=6.2,A138&lt;7.25,D138&gt;=1.55,H138&gt;=6.927,D138&gt;=0.8),5.6,IF(AND(B138&gt;=2.95,D138&lt;1.9,G138&lt;0.395,B138&gt;=2.75,G138&lt;0.576,D138&lt;2.15,A138&gt;=6.2,A138&lt;7.25,D138&gt;=1.55,H138&gt;=6.927,D138&gt;=0.8),5.5,"shouldnthappen"))))))))))))))))))))))))))))))))))))</f>
        <v>6.65</v>
      </c>
      <c r="AK138" s="1" t="n">
        <f aca="false">IF(AND(H138&lt;5.85,B138&lt;3.65,F138&lt;1.5),1,IF(AND(B138&gt;=3.95,B138&gt;=3.65,F138&lt;1.5),1.433,IF(AND(A138&lt;5.15,F138&lt;2.5,F138&gt;=1.5),3.075,IF(AND(D138&gt;=0.35,H138&gt;=5.85,B138&lt;3.65,F138&lt;1.5),1.5,IF(AND(G138&lt;0.168,B138&lt;3.95,B138&gt;=3.65,F138&lt;1.5),1.7,IF(AND(H138&lt;5.767,A138&lt;7.25,F138&gt;=2.5,F138&gt;=1.5),4.5,IF(AND(D138&lt;1.9,A138&gt;=7.25,F138&gt;=2.5,F138&gt;=1.5),6.3,IF(AND(D138&gt;=1.9,A138&gt;=7.25,F138&gt;=2.5,F138&gt;=1.5),6.575,IF(AND(B138&lt;3.75,G138&gt;=0.168,B138&lt;3.95,B138&gt;=3.65,F138&lt;1.5),1.5,IF(AND(B138&gt;=3.75,G138&gt;=0.168,B138&lt;3.95,B138&gt;=3.65,F138&lt;1.5),1.6,IF(AND(D138&gt;=1.35,A138&lt;6.15,A138&gt;=5.15,F138&lt;2.5,F138&gt;=1.5),4.42,IF(AND(D138&lt;1.4,A138&gt;=6.15,A138&gt;=5.15,F138&lt;2.5,F138&gt;=1.5),4.5,IF(AND(D138&gt;=1.4,A138&gt;=6.15,A138&gt;=5.15,F138&lt;2.5,F138&gt;=1.5),4.675,IF(AND(D138&lt;0.15,H138&lt;11.218,D138&lt;0.35,H138&gt;=5.85,B138&lt;3.65,F138&lt;1.5),1.5,IF(AND(D138&lt;0.15,H138&gt;=11.218,D138&lt;0.35,H138&gt;=5.85,B138&lt;3.65,F138&lt;1.5),1.1,IF(AND(B138&lt;2.7,D138&lt;1.35,A138&lt;6.15,A138&gt;=5.15,F138&lt;2.5,F138&gt;=1.5),3.82,IF(AND(A138&lt;6.15,G138&gt;=0.755,H138&gt;=5.767,A138&lt;7.25,F138&gt;=2.5,F138&gt;=1.5),4.98,IF(AND(A138&gt;=6.15,G138&gt;=0.755,H138&gt;=5.767,A138&lt;7.25,F138&gt;=2.5,F138&gt;=1.5),5.3,IF(AND(B138&lt;3.4,D138&gt;=0.15,H138&lt;11.218,D138&lt;0.35,H138&gt;=5.85,B138&lt;3.65,F138&lt;1.5),1.4,IF(AND(B138&gt;=3.4,D138&gt;=0.15,H138&lt;11.218,D138&lt;0.35,H138&gt;=5.85,B138&lt;3.65,F138&lt;1.5),1.3,IF(AND(H138&lt;11.731,D138&gt;=0.15,H138&gt;=11.218,D138&lt;0.35,H138&gt;=5.85,B138&lt;3.65,F138&lt;1.5),1.2,IF(AND(H138&lt;9.053,B138&gt;=2.7,D138&lt;1.35,A138&lt;6.15,A138&gt;=5.15,F138&lt;2.5,F138&gt;=1.5),3.85,IF(AND(D138&gt;=2.1,B138&lt;2.85,G138&lt;0.755,H138&gt;=5.767,A138&lt;7.25,F138&gt;=2.5,F138&gt;=1.5),5.6,IF(AND(D138&gt;=2.45,B138&gt;=2.85,G138&lt;0.755,H138&gt;=5.767,A138&lt;7.25,F138&gt;=2.5,F138&gt;=1.5),5.8,IF(AND(B138&gt;=3.45,H138&gt;=11.731,D138&gt;=0.15,H138&gt;=11.218,D138&lt;0.35,H138&gt;=5.85,B138&lt;3.65,F138&lt;1.5),1.3,IF(AND(A138&lt;5.9,H138&gt;=9.053,B138&gt;=2.7,D138&lt;1.35,A138&lt;6.15,A138&gt;=5.15,F138&lt;2.5,F138&gt;=1.5),4.3,IF(AND(A138&gt;=5.9,H138&gt;=9.053,B138&gt;=2.7,D138&lt;1.35,A138&lt;6.15,A138&gt;=5.15,F138&lt;2.5,F138&gt;=1.5),4,IF(AND(G138&gt;=0.519,D138&lt;2.1,B138&lt;2.85,G138&lt;0.755,H138&gt;=5.767,A138&lt;7.25,F138&gt;=2.5,F138&gt;=1.5),4.9,IF(AND(A138&gt;=7.05,D138&lt;2.45,B138&gt;=2.85,G138&lt;0.755,H138&gt;=5.767,A138&lt;7.25,F138&gt;=2.5,F138&gt;=1.5),5.8,IF(AND(H138&lt;14.396,B138&lt;3.45,H138&gt;=11.731,D138&gt;=0.15,H138&gt;=11.218,D138&lt;0.35,H138&gt;=5.85,B138&lt;3.65,F138&lt;1.5),1.44,IF(AND(H138&gt;=14.396,B138&lt;3.45,H138&gt;=11.731,D138&gt;=0.15,H138&gt;=11.218,D138&lt;0.35,H138&gt;=5.85,B138&lt;3.65,F138&lt;1.5),1.3,IF(AND(G138&lt;0.282,G138&lt;0.519,D138&lt;2.1,B138&lt;2.85,G138&lt;0.755,H138&gt;=5.767,A138&lt;7.25,F138&gt;=2.5,F138&gt;=1.5),5.1,IF(AND(G138&gt;=0.282,G138&lt;0.519,D138&lt;2.1,B138&lt;2.85,G138&lt;0.755,H138&gt;=5.767,A138&lt;7.25,F138&gt;=2.5,F138&gt;=1.5),5.3,IF(AND(A138&lt;6.4,D138&lt;1.9,A138&lt;7.05,D138&lt;2.45,B138&gt;=2.85,G138&lt;0.755,H138&gt;=5.767,A138&lt;7.25,F138&gt;=2.5,F138&gt;=1.5),5.6,IF(AND(A138&gt;=6.4,D138&lt;1.9,A138&lt;7.05,D138&lt;2.45,B138&gt;=2.85,G138&lt;0.755,H138&gt;=5.767,A138&lt;7.25,F138&gt;=2.5,F138&gt;=1.5),5.5,IF(AND(H138&lt;8.884,D138&gt;=1.9,A138&lt;7.05,D138&lt;2.45,B138&gt;=2.85,G138&lt;0.755,H138&gt;=5.767,A138&lt;7.25,F138&gt;=2.5,F138&gt;=1.5),5.3,IF(AND(H138&gt;=8.884,D138&gt;=1.9,A138&lt;7.05,D138&lt;2.45,B138&gt;=2.85,G138&lt;0.755,H138&gt;=5.767,A138&lt;7.25,F138&gt;=2.5,F138&gt;=1.5),5.52,"shouldnthappen")))))))))))))))))))))))))))))))))))))</f>
        <v>6.575</v>
      </c>
      <c r="AL138" s="1" t="n">
        <f aca="false">IF(AND(H138&lt;5.85,A138&lt;5.05,D138&lt;0.8),1,IF(AND(B138&lt;3.35,A138&gt;=5.05,D138&lt;0.8),1.7,IF(AND(D138&gt;=2.45,F138&gt;=2.5,D138&gt;=0.8),6.05,IF(AND(H138&gt;=11.218,H138&gt;=5.85,A138&lt;5.05,D138&lt;0.8),1.28,IF(AND(G138&gt;=0.948,B138&gt;=3.35,A138&gt;=5.05,D138&lt;0.8),1.7,IF(AND(G138&gt;=0.423,H138&lt;11.218,H138&gt;=5.85,A138&lt;5.05,D138&lt;0.8),1.3,IF(AND(B138&lt;3.6,G138&lt;0.948,B138&gt;=3.35,A138&gt;=5.05,D138&lt;0.8),1.4,IF(AND(H138&lt;10.258,D138&lt;1.15,A138&lt;5.9,F138&lt;2.5,D138&gt;=0.8),3.36,IF(AND(H138&gt;=10.258,D138&lt;1.15,A138&lt;5.9,F138&lt;2.5,D138&gt;=0.8),3.9,IF(AND(A138&lt;5.3,D138&gt;=1.15,A138&lt;5.9,F138&lt;2.5,D138&gt;=0.8),3.9,IF(AND(D138&lt;1.55,B138&lt;2.75,A138&gt;=5.9,F138&lt;2.5,D138&gt;=0.8),4.64,IF(AND(D138&gt;=1.55,B138&lt;2.75,A138&gt;=5.9,F138&lt;2.5,D138&gt;=0.8),5.1,IF(AND(D138&gt;=1.6,B138&gt;=2.75,A138&gt;=5.9,F138&lt;2.5,D138&gt;=0.8),5,IF(AND(H138&lt;5.767,H138&lt;8.598,D138&lt;2.45,F138&gt;=2.5,D138&gt;=0.8),4.5,IF(AND(A138&lt;6.25,H138&gt;=8.598,D138&lt;2.45,F138&gt;=2.5,D138&gt;=0.8),5.02,IF(AND(B138&lt;3.55,G138&lt;0.423,H138&lt;11.218,H138&gt;=5.85,A138&lt;5.05,D138&lt;0.8),1.525,IF(AND(B138&gt;=3.55,G138&lt;0.423,H138&lt;11.218,H138&gt;=5.85,A138&lt;5.05,D138&lt;0.8),1.4,IF(AND(H138&gt;=13.932,B138&gt;=3.6,G138&lt;0.948,B138&gt;=3.35,A138&gt;=5.05,D138&lt;0.8),1.65,IF(AND(G138&gt;=0.652,A138&gt;=5.3,D138&gt;=1.15,A138&lt;5.9,F138&lt;2.5,D138&gt;=0.8),3.8,IF(AND(D138&lt;1.35,D138&lt;1.6,B138&gt;=2.75,A138&gt;=5.9,F138&lt;2.5,D138&gt;=0.8),4.42,IF(AND(H138&lt;6.656,H138&gt;=5.767,H138&lt;8.598,D138&lt;2.45,F138&gt;=2.5,D138&gt;=0.8),5.033,IF(AND(H138&gt;=6.656,H138&gt;=5.767,H138&lt;8.598,D138&lt;2.45,F138&gt;=2.5,D138&gt;=0.8),5.1,IF(AND(G138&gt;=0.885,A138&gt;=6.25,H138&gt;=8.598,D138&lt;2.45,F138&gt;=2.5,D138&gt;=0.8),5.2,IF(AND(H138&lt;6.926,H138&lt;13.932,B138&gt;=3.6,G138&lt;0.948,B138&gt;=3.35,A138&gt;=5.05,D138&lt;0.8),1.433,IF(AND(H138&gt;=6.926,H138&lt;13.932,B138&gt;=3.6,G138&lt;0.948,B138&gt;=3.35,A138&gt;=5.05,D138&lt;0.8),1.5,IF(AND(A138&lt;5.65,G138&lt;0.652,A138&gt;=5.3,D138&gt;=1.15,A138&lt;5.9,F138&lt;2.5,D138&gt;=0.8),4.36,IF(AND(A138&gt;=5.65,G138&lt;0.652,A138&gt;=5.3,D138&gt;=1.15,A138&lt;5.9,F138&lt;2.5,D138&gt;=0.8),4.2,IF(AND(H138&gt;=13.561,D138&gt;=1.35,D138&lt;1.6,B138&gt;=2.75,A138&gt;=5.9,F138&lt;2.5,D138&gt;=0.8),4.767,IF(AND(H138&lt;9.091,G138&lt;0.885,A138&gt;=6.25,H138&gt;=8.598,D138&lt;2.45,F138&gt;=2.5,D138&gt;=0.8),6.3,IF(AND(H138&gt;=12.206,H138&lt;13.561,D138&gt;=1.35,D138&lt;1.6,B138&gt;=2.75,A138&gt;=5.9,F138&lt;2.5,D138&gt;=0.8),4.4,IF(AND(D138&gt;=2.25,H138&gt;=9.091,G138&lt;0.885,A138&gt;=6.25,H138&gt;=8.598,D138&lt;2.45,F138&gt;=2.5,D138&gt;=0.8),5.9,IF(AND(B138&lt;3.05,H138&lt;12.206,H138&lt;13.561,D138&gt;=1.35,D138&lt;1.6,B138&gt;=2.75,A138&gt;=5.9,F138&lt;2.5,D138&gt;=0.8),4.6,IF(AND(B138&gt;=3.05,H138&lt;12.206,H138&lt;13.561,D138&gt;=1.35,D138&lt;1.6,B138&gt;=2.75,A138&gt;=5.9,F138&lt;2.5,D138&gt;=0.8),4.7,IF(AND(G138&gt;=0.596,D138&lt;2.25,H138&gt;=9.091,G138&lt;0.885,A138&gt;=6.25,H138&gt;=8.598,D138&lt;2.45,F138&gt;=2.5,D138&gt;=0.8),5.1,IF(AND(G138&gt;=0.379,G138&lt;0.596,D138&lt;2.25,H138&gt;=9.091,G138&lt;0.885,A138&gt;=6.25,H138&gt;=8.598,D138&lt;2.45,F138&gt;=2.5,D138&gt;=0.8),5.767,IF(AND(D138&lt;2.15,G138&lt;0.379,G138&lt;0.596,D138&lt;2.25,H138&gt;=9.091,G138&lt;0.885,A138&gt;=6.25,H138&gt;=8.598,D138&lt;2.45,F138&gt;=2.5,D138&gt;=0.8),5.4,IF(AND(D138&gt;=2.15,G138&lt;0.379,G138&lt;0.596,D138&lt;2.25,H138&gt;=9.091,G138&lt;0.885,A138&gt;=6.25,H138&gt;=8.598,D138&lt;2.45,F138&gt;=2.5,D138&gt;=0.8),5.6,"shouldnthappen")))))))))))))))))))))))))))))))))))))</f>
        <v>5.9</v>
      </c>
      <c r="AM138" s="1" t="n">
        <f aca="false">IF(AND(H138&lt;5.245,D138&lt;0.8),1,IF(AND(A138&lt;4.5,H138&gt;=5.245,D138&lt;0.8),1.35,IF(AND(D138&gt;=0.5,A138&gt;=4.5,H138&gt;=5.245,D138&lt;0.8),1.6,IF(AND(H138&lt;7.25,B138&lt;2.6,A138&lt;6.15,D138&gt;=0.8),4.375,IF(AND(H138&gt;=7.25,B138&lt;2.6,A138&lt;6.15,D138&gt;=0.8),3.075,IF(AND(H138&lt;13.935,A138&gt;=7.05,A138&gt;=6.15,D138&gt;=0.8),6.067,IF(AND(H138&gt;=13.935,A138&gt;=7.05,A138&gt;=6.15,D138&gt;=0.8),6.525,IF(AND(G138&gt;=0.948,D138&lt;0.5,A138&gt;=4.5,H138&gt;=5.245,D138&lt;0.8),1.7,IF(AND(G138&lt;0.568,D138&gt;=1.55,B138&gt;=2.6,A138&lt;6.15,D138&gt;=0.8),5.1,IF(AND(G138&gt;=0.568,D138&gt;=1.55,B138&gt;=2.6,A138&lt;6.15,D138&gt;=0.8),5,IF(AND(A138&gt;=6.6,B138&gt;=3.15,A138&lt;7.05,A138&gt;=6.15,D138&gt;=0.8),5.78,IF(AND(G138&lt;0.165,G138&lt;0.273,D138&lt;1.55,B138&gt;=2.6,A138&lt;6.15,D138&gt;=0.8),4.1,IF(AND(G138&gt;=0.165,G138&lt;0.273,D138&lt;1.55,B138&gt;=2.6,A138&lt;6.15,D138&gt;=0.8),4.5,IF(AND(D138&lt;1.35,G138&gt;=0.273,D138&lt;1.55,B138&gt;=2.6,A138&lt;6.15,D138&gt;=0.8),4.08,IF(AND(D138&gt;=1.35,G138&gt;=0.273,D138&lt;1.55,B138&gt;=2.6,A138&lt;6.15,D138&gt;=0.8),4.4,IF(AND(D138&lt;1.45,F138&lt;2.5,B138&lt;3.15,A138&lt;7.05,A138&gt;=6.15,D138&gt;=0.8),4.38,IF(AND(D138&gt;=1.45,F138&lt;2.5,B138&lt;3.15,A138&lt;7.05,A138&gt;=6.15,D138&gt;=0.8),4.75,IF(AND(D138&gt;=2.25,F138&gt;=2.5,B138&lt;3.15,A138&lt;7.05,A138&gt;=6.15,D138&gt;=0.8),5.16,IF(AND(H138&lt;11.488,A138&lt;6.6,B138&gt;=3.15,A138&lt;7.05,A138&gt;=6.15,D138&gt;=0.8),6,IF(AND(H138&gt;=14.396,D138&lt;0.25,G138&lt;0.948,D138&lt;0.5,A138&gt;=4.5,H138&gt;=5.245,D138&lt;0.8),1.3,IF(AND(A138&gt;=5.55,D138&gt;=0.25,G138&lt;0.948,D138&lt;0.5,A138&gt;=4.5,H138&gt;=5.245,D138&lt;0.8),1.7,IF(AND(D138&lt;1.85,D138&lt;2.25,F138&gt;=2.5,B138&lt;3.15,A138&lt;7.05,A138&gt;=6.15,D138&gt;=0.8),5.6,IF(AND(G138&lt;0.669,H138&gt;=11.488,A138&lt;6.6,B138&gt;=3.15,A138&lt;7.05,A138&gt;=6.15,D138&gt;=0.8),4.7,IF(AND(G138&gt;=0.669,H138&gt;=11.488,A138&lt;6.6,B138&gt;=3.15,A138&lt;7.05,A138&gt;=6.15,D138&gt;=0.8),5.22,IF(AND(H138&lt;6.543,H138&lt;14.396,D138&lt;0.25,G138&lt;0.948,D138&lt;0.5,A138&gt;=4.5,H138&gt;=5.245,D138&lt;0.8),1.4,IF(AND(A138&lt;4.95,A138&lt;5.55,D138&gt;=0.25,G138&lt;0.948,D138&lt;0.5,A138&gt;=4.5,H138&gt;=5.245,D138&lt;0.8),1.4,IF(AND(A138&gt;=4.95,A138&lt;5.55,D138&gt;=0.25,G138&lt;0.948,D138&lt;0.5,A138&gt;=4.5,H138&gt;=5.245,D138&lt;0.8),1.48,IF(AND(H138&lt;10.667,D138&gt;=1.85,D138&lt;2.25,F138&gt;=2.5,B138&lt;3.15,A138&lt;7.05,A138&gt;=6.15,D138&gt;=0.8),5.25,IF(AND(H138&gt;=10.667,D138&gt;=1.85,D138&lt;2.25,F138&gt;=2.5,B138&lt;3.15,A138&lt;7.05,A138&gt;=6.15,D138&gt;=0.8),5.55,IF(AND(G138&lt;0.063,H138&gt;=6.543,H138&lt;14.396,D138&lt;0.25,G138&lt;0.948,D138&lt;0.5,A138&gt;=4.5,H138&gt;=5.245,D138&lt;0.8),1.4,IF(AND(H138&lt;9.212,G138&gt;=0.063,H138&gt;=6.543,H138&lt;14.396,D138&lt;0.25,G138&lt;0.948,D138&lt;0.5,A138&gt;=4.5,H138&gt;=5.245,D138&lt;0.8),1.475,IF(AND(H138&gt;=9.212,G138&gt;=0.063,H138&gt;=6.543,H138&lt;14.396,D138&lt;0.25,G138&lt;0.948,D138&lt;0.5,A138&gt;=4.5,H138&gt;=5.245,D138&lt;0.8),1.5,"shouldnthappen"))))))))))))))))))))))))))))))))</f>
        <v>6.067</v>
      </c>
      <c r="AN138" s="1" t="n">
        <f aca="false">IF(AND(D138&lt;0.7,A138&gt;=5.55),1.633,IF(AND(G138&lt;0.38,B138&lt;2.8,A138&lt;5.55),4.3,IF(AND(G138&gt;=0.38,B138&lt;2.8,A138&lt;5.55),3.325,IF(AND(D138&gt;=0.35,B138&gt;=2.8,A138&lt;5.55),1.6,IF(AND(B138&gt;=3.4,A138&lt;4.8,D138&lt;0.35,B138&gt;=2.8,A138&lt;5.55),1,IF(AND(H138&gt;=11.789,A138&lt;5.9,D138&lt;1.55,D138&gt;=0.7,A138&gt;=5.55),4.325,IF(AND(F138&gt;=2.5,A138&gt;=5.9,D138&lt;1.55,D138&gt;=0.7,A138&gt;=5.55),5.05,IF(AND(D138&lt;1.9,A138&gt;=7.25,D138&gt;=1.55,D138&gt;=0.7,A138&gt;=5.55),6.3,IF(AND(D138&gt;=1.9,A138&gt;=7.25,D138&gt;=1.55,D138&gt;=0.7,A138&gt;=5.55),6.4,IF(AND(A138&lt;4.35,B138&lt;3.4,A138&lt;4.8,D138&lt;0.35,B138&gt;=2.8,A138&lt;5.55),1.1,IF(AND(G138&gt;=0.934,B138&lt;3.45,A138&gt;=4.8,D138&lt;0.35,B138&gt;=2.8,A138&lt;5.55),1.7,IF(AND(H138&gt;=14.877,B138&gt;=3.45,A138&gt;=4.8,D138&lt;0.35,B138&gt;=2.8,A138&lt;5.55),1.3,IF(AND(B138&lt;2.6,H138&lt;11.789,A138&lt;5.9,D138&lt;1.55,D138&gt;=0.7,A138&gt;=5.55),3.9,IF(AND(B138&gt;=2.6,H138&lt;11.789,A138&lt;5.9,D138&lt;1.55,D138&gt;=0.7,A138&gt;=5.55),4.26,IF(AND(A138&lt;6.6,F138&lt;2.5,A138&gt;=5.9,D138&lt;1.55,D138&gt;=0.7,A138&gt;=5.55),4.625,IF(AND(A138&gt;=6.6,F138&lt;2.5,A138&gt;=5.9,D138&lt;1.55,D138&gt;=0.7,A138&gt;=5.55),4.475,IF(AND(B138&lt;2.6,D138&lt;2.05,A138&lt;7.25,D138&gt;=1.55,D138&gt;=0.7,A138&gt;=5.55),5.8,IF(AND(G138&gt;=0.743,D138&gt;=2.05,A138&lt;7.25,D138&gt;=1.55,D138&gt;=0.7,A138&gt;=5.55),5.1,IF(AND(G138&lt;0.422,A138&gt;=4.35,B138&lt;3.4,A138&lt;4.8,D138&lt;0.35,B138&gt;=2.8,A138&lt;5.55),1.367,IF(AND(G138&gt;=0.422,A138&gt;=4.35,B138&lt;3.4,A138&lt;4.8,D138&lt;0.35,B138&gt;=2.8,A138&lt;5.55),1.3,IF(AND(A138&lt;5.05,G138&lt;0.934,B138&lt;3.45,A138&gt;=4.8,D138&lt;0.35,B138&gt;=2.8,A138&lt;5.55),1.525,IF(AND(A138&gt;=5.05,G138&lt;0.934,B138&lt;3.45,A138&gt;=4.8,D138&lt;0.35,B138&gt;=2.8,A138&lt;5.55),1.5,IF(AND(G138&gt;=0.585,H138&lt;14.877,B138&gt;=3.45,A138&gt;=4.8,D138&lt;0.35,B138&gt;=2.8,A138&lt;5.55),1.54,IF(AND(G138&gt;=0.537,G138&lt;0.743,D138&gt;=2.05,A138&lt;7.25,D138&gt;=1.55,D138&gt;=0.7,A138&gt;=5.55),5.833,IF(AND(D138&gt;=0.25,G138&lt;0.585,H138&lt;14.877,B138&gt;=3.45,A138&gt;=4.8,D138&lt;0.35,B138&gt;=2.8,A138&lt;5.55),1.367,IF(AND(D138&lt;1.75,H138&lt;13.795,B138&gt;=2.6,D138&lt;2.05,A138&lt;7.25,D138&gt;=1.55,D138&gt;=0.7,A138&gt;=5.55),5.45,IF(AND(B138&lt;2.85,H138&gt;=13.795,B138&gt;=2.6,D138&lt;2.05,A138&lt;7.25,D138&gt;=1.55,D138&gt;=0.7,A138&gt;=5.55),5.1,IF(AND(B138&gt;=2.85,H138&gt;=13.795,B138&gt;=2.6,D138&lt;2.05,A138&lt;7.25,D138&gt;=1.55,D138&gt;=0.7,A138&gt;=5.55),4.82,IF(AND(G138&lt;0.353,G138&lt;0.537,G138&lt;0.743,D138&gt;=2.05,A138&lt;7.25,D138&gt;=1.55,D138&gt;=0.7,A138&gt;=5.55),5.425,IF(AND(G138&gt;=0.353,G138&lt;0.537,G138&lt;0.743,D138&gt;=2.05,A138&lt;7.25,D138&gt;=1.55,D138&gt;=0.7,A138&gt;=5.55),5.62,IF(AND(G138&lt;0.311,D138&lt;0.25,G138&lt;0.585,H138&lt;14.877,B138&gt;=3.45,A138&gt;=4.8,D138&lt;0.35,B138&gt;=2.8,A138&lt;5.55),1.5,IF(AND(G138&gt;=0.311,D138&lt;0.25,G138&lt;0.585,H138&lt;14.877,B138&gt;=3.45,A138&gt;=4.8,D138&lt;0.35,B138&gt;=2.8,A138&lt;5.55),1.4,IF(AND(B138&gt;=3.1,D138&gt;=1.75,H138&lt;13.795,B138&gt;=2.6,D138&lt;2.05,A138&lt;7.25,D138&gt;=1.55,D138&gt;=0.7,A138&gt;=5.55),5.1,IF(AND(B138&lt;2.85,B138&lt;3.1,D138&gt;=1.75,H138&lt;13.795,B138&gt;=2.6,D138&lt;2.05,A138&lt;7.25,D138&gt;=1.55,D138&gt;=0.7,A138&gt;=5.55),5.2,IF(AND(B138&gt;=2.85,B138&lt;3.1,D138&gt;=1.75,H138&lt;13.795,B138&gt;=2.6,D138&lt;2.05,A138&lt;7.25,D138&gt;=1.55,D138&gt;=0.7,A138&gt;=5.55),5.2,"shouldnthappen")))))))))))))))))))))))))))))))))))</f>
        <v>6.4</v>
      </c>
      <c r="AO138" s="1" t="n">
        <f aca="false">IF(AND(H138&gt;=14.529,G138&lt;0.633,D138&lt;0.8),1.3,IF(AND(A138&lt;5.05,G138&gt;=0.633,D138&lt;0.8),1.35,IF(AND(H138&gt;=14.379,H138&lt;14.529,G138&lt;0.633,D138&lt;0.8),1.7,IF(AND(B138&lt;3.35,A138&gt;=5.05,G138&gt;=0.633,D138&lt;0.8),1.7,IF(AND(D138&gt;=1.45,A138&lt;5.95,F138&lt;2.5,D138&gt;=0.8),4.5,IF(AND(D138&lt;1.35,A138&gt;=5.95,F138&lt;2.5,D138&gt;=0.8),4,IF(AND(D138&lt;1.85,G138&gt;=0.845,F138&gt;=2.5,D138&gt;=0.8),4.8,IF(AND(B138&gt;=4.3,H138&lt;14.379,H138&lt;14.529,G138&lt;0.633,D138&lt;0.8),1.5,IF(AND(A138&lt;5.25,B138&gt;=3.35,A138&gt;=5.05,G138&gt;=0.633,D138&lt;0.8),1.55,IF(AND(A138&gt;=5.25,B138&gt;=3.35,A138&gt;=5.05,G138&gt;=0.633,D138&lt;0.8),1.633,IF(AND(A138&lt;5.05,D138&lt;1.45,A138&lt;5.95,F138&lt;2.5,D138&gt;=0.8),3.3,IF(AND(G138&lt;0.293,D138&gt;=1.35,A138&gt;=5.95,F138&lt;2.5,D138&gt;=0.8),5,IF(AND(A138&gt;=6.6,D138&lt;2.05,G138&lt;0.845,F138&gt;=2.5,D138&gt;=0.8),5.8,IF(AND(B138&lt;3.05,D138&gt;=2.05,G138&lt;0.845,F138&gt;=2.5,D138&gt;=0.8),6.15,IF(AND(B138&lt;2.9,D138&gt;=1.85,G138&gt;=0.845,F138&gt;=2.5,D138&gt;=0.8),5.1,IF(AND(B138&gt;=2.9,D138&gt;=1.85,G138&gt;=0.845,F138&gt;=2.5,D138&gt;=0.8),5.2,IF(AND(B138&gt;=3.8,B138&lt;4.3,H138&lt;14.379,H138&lt;14.529,G138&lt;0.633,D138&lt;0.8),1.333,IF(AND(A138&lt;6.25,G138&gt;=0.293,D138&gt;=1.35,A138&gt;=5.95,F138&lt;2.5,D138&gt;=0.8),4.6,IF(AND(H138&lt;10.351,A138&lt;6.6,D138&lt;2.05,G138&lt;0.845,F138&gt;=2.5,D138&gt;=0.8),5.4,IF(AND(G138&gt;=0.364,B138&gt;=3.05,D138&gt;=2.05,G138&lt;0.845,F138&gt;=2.5,D138&gt;=0.8),5.66,IF(AND(G138&gt;=0.447,B138&lt;3.8,B138&lt;4.3,H138&lt;14.379,H138&lt;14.529,G138&lt;0.633,D138&lt;0.8),1.3,IF(AND(H138&lt;6.247,A138&lt;5.65,A138&gt;=5.05,D138&lt;1.45,A138&lt;5.95,F138&lt;2.5,D138&gt;=0.8),4.033,IF(AND(D138&lt;1.25,A138&gt;=5.65,A138&gt;=5.05,D138&lt;1.45,A138&lt;5.95,F138&lt;2.5,D138&gt;=0.8),3.88,IF(AND(D138&gt;=1.25,A138&gt;=5.65,A138&gt;=5.05,D138&lt;1.45,A138&lt;5.95,F138&lt;2.5,D138&gt;=0.8),4.35,IF(AND(B138&lt;2.65,A138&gt;=6.25,G138&gt;=0.293,D138&gt;=1.35,A138&gt;=5.95,F138&lt;2.5,D138&gt;=0.8),4.9,IF(AND(B138&lt;2.75,H138&gt;=10.351,A138&lt;6.6,D138&lt;2.05,G138&lt;0.845,F138&gt;=2.5,D138&gt;=0.8),5.1,IF(AND(B138&gt;=2.75,H138&gt;=10.351,A138&lt;6.6,D138&lt;2.05,G138&lt;0.845,F138&gt;=2.5,D138&gt;=0.8),4.95,IF(AND(B138&lt;3.15,G138&lt;0.364,B138&gt;=3.05,D138&gt;=2.05,G138&lt;0.845,F138&gt;=2.5,D138&gt;=0.8),5.28,IF(AND(B138&gt;=3.15,G138&lt;0.364,B138&gt;=3.05,D138&gt;=2.05,G138&lt;0.845,F138&gt;=2.5,D138&gt;=0.8),5.5,IF(AND(H138&lt;9.212,G138&lt;0.447,B138&lt;3.8,B138&lt;4.3,H138&lt;14.379,H138&lt;14.529,G138&lt;0.633,D138&lt;0.8),1.4,IF(AND(G138&lt;0.356,H138&gt;=6.247,A138&lt;5.65,A138&gt;=5.05,D138&lt;1.45,A138&lt;5.95,F138&lt;2.5,D138&gt;=0.8),4.2,IF(AND(B138&lt;3,B138&gt;=2.65,A138&gt;=6.25,G138&gt;=0.293,D138&gt;=1.35,A138&gt;=5.95,F138&lt;2.5,D138&gt;=0.8),4.6,IF(AND(B138&gt;=3,B138&gt;=2.65,A138&gt;=6.25,G138&gt;=0.293,D138&gt;=1.35,A138&gt;=5.95,F138&lt;2.5,D138&gt;=0.8),4.7,IF(AND(A138&lt;5.05,H138&gt;=9.212,G138&lt;0.447,B138&lt;3.8,B138&lt;4.3,H138&lt;14.379,H138&lt;14.529,G138&lt;0.633,D138&lt;0.8),1.533,IF(AND(A138&gt;=5.05,H138&gt;=9.212,G138&lt;0.447,B138&lt;3.8,B138&lt;4.3,H138&lt;14.379,H138&lt;14.529,G138&lt;0.633,D138&lt;0.8),1.425,IF(AND(A138&lt;5.35,G138&gt;=0.356,H138&gt;=6.247,A138&lt;5.65,A138&gt;=5.05,D138&lt;1.45,A138&lt;5.95,F138&lt;2.5,D138&gt;=0.8),3.9,IF(AND(A138&gt;=5.35,G138&gt;=0.356,H138&gt;=6.247,A138&lt;5.65,A138&gt;=5.05,D138&lt;1.45,A138&lt;5.95,F138&lt;2.5,D138&gt;=0.8),3.72,"shouldnthappen")))))))))))))))))))))))))))))))))))))</f>
        <v>6.15</v>
      </c>
      <c r="AP138" s="1" t="n">
        <f aca="false">IF(AND(F138&gt;=1.5,A138&lt;5.55),3.84,IF(AND(G138&gt;=0.52,A138&lt;4.75,F138&lt;1.5,A138&lt;5.55),1.16,IF(AND(A138&lt;5.65,A138&lt;5.85,D138&lt;1.55,A138&gt;=5.55),4.2,IF(AND(A138&gt;=5.65,A138&lt;5.85,D138&lt;1.55,A138&gt;=5.55),3.167,IF(AND(G138&gt;=0.798,A138&gt;=5.85,D138&lt;1.55,A138&gt;=5.55),4,IF(AND(F138&lt;2.5,H138&lt;14.1,D138&gt;=1.55,A138&gt;=5.55),4.84,IF(AND(A138&lt;7.2,H138&gt;=14.1,D138&gt;=1.55,A138&gt;=5.55),5.633,IF(AND(A138&gt;=7.2,H138&gt;=14.1,D138&gt;=1.55,A138&gt;=5.55),6.6,IF(AND(G138&lt;0.161,G138&lt;0.52,A138&lt;4.75,F138&lt;1.5,A138&lt;5.55),1.5,IF(AND(D138&gt;=0.5,G138&lt;0.676,A138&gt;=4.75,F138&lt;1.5,A138&lt;5.55),1.6,IF(AND(H138&lt;11.016,G138&gt;=0.676,A138&gt;=4.75,F138&lt;1.5,A138&lt;5.55),1.75,IF(AND(G138&lt;0.209,G138&lt;0.798,A138&gt;=5.85,D138&lt;1.55,A138&gt;=5.55),4.5,IF(AND(G138&gt;=0.74,F138&gt;=2.5,H138&lt;14.1,D138&gt;=1.55,A138&gt;=5.55),6.225,IF(AND(B138&lt;2.95,G138&gt;=0.161,G138&lt;0.52,A138&lt;4.75,F138&lt;1.5,A138&lt;5.55),1.4,IF(AND(B138&gt;=2.95,G138&gt;=0.161,G138&lt;0.52,A138&lt;4.75,F138&lt;1.5,A138&lt;5.55),1.34,IF(AND(B138&lt;3.15,D138&lt;0.5,G138&lt;0.676,A138&gt;=4.75,F138&lt;1.5,A138&lt;5.55),1.52,IF(AND(D138&lt;0.25,H138&gt;=11.016,G138&gt;=0.676,A138&gt;=4.75,F138&lt;1.5,A138&lt;5.55),1.567,IF(AND(D138&gt;=0.25,H138&gt;=11.016,G138&gt;=0.676,A138&gt;=4.75,F138&lt;1.5,A138&lt;5.55),1.5,IF(AND(H138&lt;7.47,G138&gt;=0.209,G138&lt;0.798,A138&gt;=5.85,D138&lt;1.55,A138&gt;=5.55),5.05,IF(AND(B138&lt;2.85,G138&lt;0.74,F138&gt;=2.5,H138&lt;14.1,D138&gt;=1.55,A138&gt;=5.55),5.35,IF(AND(B138&lt;3.3,B138&gt;=3.15,D138&lt;0.5,G138&lt;0.676,A138&gt;=4.75,F138&lt;1.5,A138&lt;5.55),1.2,IF(AND(D138&lt;1.45,H138&gt;=7.47,G138&gt;=0.209,G138&lt;0.798,A138&gt;=5.85,D138&lt;1.55,A138&gt;=5.55),4.66,IF(AND(D138&gt;=1.45,H138&gt;=7.47,G138&gt;=0.209,G138&lt;0.798,A138&gt;=5.85,D138&lt;1.55,A138&gt;=5.55),4.64,IF(AND(A138&gt;=7.05,B138&gt;=2.85,G138&lt;0.74,F138&gt;=2.5,H138&lt;14.1,D138&gt;=1.55,A138&gt;=5.55),5.8,IF(AND(B138&gt;=3.25,A138&lt;7.05,B138&gt;=2.85,G138&lt;0.74,F138&gt;=2.5,H138&lt;14.1,D138&gt;=1.55,A138&gt;=5.55),5.7,IF(AND(H138&gt;=13.641,D138&lt;0.25,B138&gt;=3.3,B138&gt;=3.15,D138&lt;0.5,G138&lt;0.676,A138&gt;=4.75,F138&lt;1.5,A138&lt;5.55),1.3,IF(AND(D138&lt;0.35,D138&gt;=0.25,B138&gt;=3.3,B138&gt;=3.15,D138&lt;0.5,G138&lt;0.676,A138&gt;=4.75,F138&lt;1.5,A138&lt;5.55),1.367,IF(AND(D138&gt;=0.35,D138&gt;=0.25,B138&gt;=3.3,B138&gt;=3.15,D138&lt;0.5,G138&lt;0.676,A138&gt;=4.75,F138&lt;1.5,A138&lt;5.55),1.3,IF(AND(A138&lt;6.35,B138&lt;3.25,A138&lt;7.05,B138&gt;=2.85,G138&lt;0.74,F138&gt;=2.5,H138&lt;14.1,D138&gt;=1.55,A138&gt;=5.55),5.6,IF(AND(A138&gt;=6.35,B138&lt;3.25,A138&lt;7.05,B138&gt;=2.85,G138&lt;0.74,F138&gt;=2.5,H138&lt;14.1,D138&gt;=1.55,A138&gt;=5.55),5.325,IF(AND(A138&lt;5.1,H138&lt;13.641,D138&lt;0.25,B138&gt;=3.3,B138&gt;=3.15,D138&lt;0.5,G138&lt;0.676,A138&gt;=4.75,F138&lt;1.5,A138&lt;5.55),1.4,IF(AND(H138&gt;=11.031,A138&gt;=5.1,H138&lt;13.641,D138&lt;0.25,B138&gt;=3.3,B138&gt;=3.15,D138&lt;0.5,G138&lt;0.676,A138&gt;=4.75,F138&lt;1.5,A138&lt;5.55),1.4,IF(AND(A138&lt;5.45,H138&lt;11.031,A138&gt;=5.1,H138&lt;13.641,D138&lt;0.25,B138&gt;=3.3,B138&gt;=3.15,D138&lt;0.5,G138&lt;0.676,A138&gt;=4.75,F138&lt;1.5,A138&lt;5.55),1.5,IF(AND(A138&gt;=5.45,H138&lt;11.031,A138&gt;=5.1,H138&lt;13.641,D138&lt;0.25,B138&gt;=3.3,B138&gt;=3.15,D138&lt;0.5,G138&lt;0.676,A138&gt;=4.75,F138&lt;1.5,A138&lt;5.55),1.4,"shouldnthappen"))))))))))))))))))))))))))))))))))</f>
        <v>5.8</v>
      </c>
      <c r="AQ138" s="1" t="n">
        <f aca="false">IF(AND(H138&lt;6.926,D138&gt;=0.35,F138&lt;1.5),1.9,IF(AND(G138&gt;=0.869,D138&gt;=1.75,F138&gt;=1.5),5.15,IF(AND(A138&lt;4.35,A138&lt;5.05,D138&lt;0.35,F138&lt;1.5),1.1,IF(AND(H138&lt;6.089,A138&gt;=5.05,D138&lt;0.35,F138&lt;1.5),1.7,IF(AND(H138&gt;=13.089,H138&gt;=6.926,D138&gt;=0.35,F138&lt;1.5),1.3,IF(AND(G138&lt;0.695,D138&lt;1.15,D138&lt;1.75,F138&gt;=1.5),3.62,IF(AND(G138&gt;=0.695,D138&lt;1.15,D138&lt;1.75,F138&gt;=1.5),3,IF(AND(G138&gt;=0.585,H138&gt;=6.089,A138&gt;=5.05,D138&lt;0.35,F138&lt;1.5),1.5,IF(AND(H138&lt;9.582,H138&lt;13.089,H138&gt;=6.926,D138&gt;=0.35,F138&lt;1.5),1.5,IF(AND(H138&gt;=9.582,H138&lt;13.089,H138&gt;=6.926,D138&gt;=0.35,F138&lt;1.5),1.6,IF(AND(D138&lt;1.35,H138&lt;9.349,D138&gt;=1.15,D138&lt;1.75,F138&gt;=1.5),3.867,IF(AND(D138&lt;2.05,A138&lt;7.05,G138&lt;0.869,D138&gt;=1.75,F138&gt;=1.5),4.9,IF(AND(B138&gt;=3.3,A138&gt;=7.05,G138&lt;0.869,D138&gt;=1.75,F138&gt;=1.5),6.1,IF(AND(G138&lt;0.347,H138&lt;11.218,A138&gt;=4.35,A138&lt;5.05,D138&lt;0.35,F138&lt;1.5),1.4,IF(AND(G138&gt;=0.347,H138&lt;11.218,A138&gt;=4.35,A138&lt;5.05,D138&lt;0.35,F138&lt;1.5),1.5,IF(AND(G138&gt;=0.265,H138&gt;=11.218,A138&gt;=4.35,A138&lt;5.05,D138&lt;0.35,F138&lt;1.5),1.45,IF(AND(A138&gt;=5.4,G138&lt;0.585,H138&gt;=6.089,A138&gt;=5.05,D138&lt;0.35,F138&lt;1.5),1.35,IF(AND(B138&gt;=2.9,D138&gt;=1.35,H138&lt;9.349,D138&gt;=1.15,D138&lt;1.75,F138&gt;=1.5),4.6,IF(AND(D138&gt;=1.35,A138&lt;6.15,H138&gt;=9.349,D138&gt;=1.15,D138&lt;1.75,F138&gt;=1.5),4.54,IF(AND(H138&lt;10.927,A138&gt;=6.15,H138&gt;=9.349,D138&gt;=1.15,D138&lt;1.75,F138&gt;=1.5),4.3,IF(AND(G138&lt;0.512,D138&gt;=2.05,A138&lt;7.05,G138&lt;0.869,D138&gt;=1.75,F138&gt;=1.5),5.533,IF(AND(G138&gt;=0.512,D138&gt;=2.05,A138&lt;7.05,G138&lt;0.869,D138&gt;=1.75,F138&gt;=1.5),5.88,IF(AND(H138&lt;11.551,B138&lt;3.3,A138&gt;=7.05,G138&lt;0.869,D138&gt;=1.75,F138&gt;=1.5),6.3,IF(AND(G138&lt;0.227,G138&lt;0.265,H138&gt;=11.218,A138&gt;=4.35,A138&lt;5.05,D138&lt;0.35,F138&lt;1.5),1.4,IF(AND(G138&gt;=0.227,G138&lt;0.265,H138&gt;=11.218,A138&gt;=4.35,A138&lt;5.05,D138&lt;0.35,F138&lt;1.5),1.26,IF(AND(H138&lt;11.031,A138&lt;5.4,G138&lt;0.585,H138&gt;=6.089,A138&gt;=5.05,D138&lt;0.35,F138&lt;1.5),1.5,IF(AND(H138&gt;=11.031,A138&lt;5.4,G138&lt;0.585,H138&gt;=6.089,A138&gt;=5.05,D138&lt;0.35,F138&lt;1.5),1.4,IF(AND(A138&lt;5.45,B138&lt;2.9,D138&gt;=1.35,H138&lt;9.349,D138&gt;=1.15,D138&lt;1.75,F138&gt;=1.5),4.5,IF(AND(A138&lt;5.9,D138&lt;1.35,A138&lt;6.15,H138&gt;=9.349,D138&gt;=1.15,D138&lt;1.75,F138&gt;=1.5),4.2,IF(AND(A138&gt;=5.9,D138&lt;1.35,A138&lt;6.15,H138&gt;=9.349,D138&gt;=1.15,D138&lt;1.75,F138&gt;=1.5),4,IF(AND(A138&gt;=6.75,H138&gt;=10.927,A138&gt;=6.15,H138&gt;=9.349,D138&gt;=1.15,D138&lt;1.75,F138&gt;=1.5),4.767,IF(AND(B138&lt;2.9,H138&gt;=11.551,B138&lt;3.3,A138&gt;=7.05,G138&lt;0.869,D138&gt;=1.75,F138&gt;=1.5),6.7,IF(AND(B138&gt;=2.9,H138&gt;=11.551,B138&lt;3.3,A138&gt;=7.05,G138&lt;0.869,D138&gt;=1.75,F138&gt;=1.5),6.6,IF(AND(B138&lt;2.45,A138&gt;=5.45,B138&lt;2.9,D138&gt;=1.35,H138&lt;9.349,D138&gt;=1.15,D138&lt;1.75,F138&gt;=1.5),5,IF(AND(B138&gt;=2.45,A138&gt;=5.45,B138&lt;2.9,D138&gt;=1.35,H138&lt;9.349,D138&gt;=1.15,D138&lt;1.75,F138&gt;=1.5),5.1,IF(AND(H138&lt;11.166,A138&lt;6.75,H138&gt;=10.927,A138&gt;=6.15,H138&gt;=9.349,D138&gt;=1.15,D138&lt;1.75,F138&gt;=1.5),4.9,IF(AND(G138&lt;0.228,H138&gt;=11.166,A138&lt;6.75,H138&gt;=10.927,A138&gt;=6.15,H138&gt;=9.349,D138&gt;=1.15,D138&lt;1.75,F138&gt;=1.5),4.7,IF(AND(H138&lt;13.531,G138&gt;=0.228,H138&gt;=11.166,A138&lt;6.75,H138&gt;=10.927,A138&gt;=6.15,H138&gt;=9.349,D138&gt;=1.15,D138&lt;1.75,F138&gt;=1.5),4.4,IF(AND(H138&gt;=13.531,G138&gt;=0.228,H138&gt;=11.166,A138&lt;6.75,H138&gt;=10.927,A138&gt;=6.15,H138&gt;=9.349,D138&gt;=1.15,D138&lt;1.75,F138&gt;=1.5),4.6,"shouldnthappen")))))))))))))))))))))))))))))))))))))))</f>
        <v>6.6</v>
      </c>
      <c r="AR138" s="1" t="n">
        <f aca="false">IF(AND(G138&gt;=0.93,B138&lt;3.65,F138&lt;1.5),1.7,IF(AND(H138&lt;6.542,B138&gt;=3.65,F138&lt;1.5),1.767,IF(AND(A138&gt;=7.05,D138&gt;=1.55,F138&gt;=1.5),6.3,IF(AND(G138&lt;0.123,H138&gt;=6.542,B138&gt;=3.65,F138&lt;1.5),1.367,IF(AND(A138&lt;5.15,A138&lt;5.65,D138&lt;1.55,F138&gt;=1.5),3.15,IF(AND(A138&lt;4.8,G138&gt;=0.447,G138&lt;0.93,B138&lt;3.65,F138&lt;1.5),1.24,IF(AND(A138&gt;=4.8,G138&gt;=0.447,G138&lt;0.93,B138&lt;3.65,F138&lt;1.5),1.4,IF(AND(G138&lt;0.151,G138&gt;=0.123,H138&gt;=6.542,B138&gt;=3.65,F138&lt;1.5),1.7,IF(AND(G138&gt;=0.151,G138&gt;=0.123,H138&gt;=6.542,B138&gt;=3.65,F138&lt;1.5),1.5,IF(AND(D138&gt;=1.45,A138&gt;=5.15,A138&lt;5.65,D138&lt;1.55,F138&gt;=1.5),4.5,IF(AND(B138&lt;2.65,D138&gt;=1.35,A138&gt;=5.65,D138&lt;1.55,F138&gt;=1.5),4.9,IF(AND(G138&lt;0.527,F138&lt;2.5,A138&lt;7.05,D138&gt;=1.55,F138&gt;=1.5),5.075,IF(AND(G138&gt;=0.527,F138&lt;2.5,A138&lt;7.05,D138&gt;=1.55,F138&gt;=1.5),4.7,IF(AND(A138&lt;4.65,G138&lt;0.265,G138&lt;0.447,G138&lt;0.93,B138&lt;3.65,F138&lt;1.5),1.42,IF(AND(G138&lt;0.3,G138&gt;=0.265,G138&lt;0.447,G138&lt;0.93,B138&lt;3.65,F138&lt;1.5),1.6,IF(AND(G138&gt;=0.3,G138&gt;=0.265,G138&lt;0.447,G138&lt;0.93,B138&lt;3.65,F138&lt;1.5),1.4,IF(AND(G138&lt;0.356,D138&lt;1.45,A138&gt;=5.15,A138&lt;5.65,D138&lt;1.55,F138&gt;=1.5),4.125,IF(AND(D138&lt;1.1,A138&lt;6.2,D138&lt;1.35,A138&gt;=5.65,D138&lt;1.55,F138&gt;=1.5),4.1,IF(AND(D138&gt;=1.1,A138&lt;6.2,D138&lt;1.35,A138&gt;=5.65,D138&lt;1.55,F138&gt;=1.5),4.175,IF(AND(H138&gt;=13.433,A138&gt;=6.2,D138&lt;1.35,A138&gt;=5.65,D138&lt;1.55,F138&gt;=1.5),4.6,IF(AND(G138&lt;0.437,B138&gt;=2.65,D138&gt;=1.35,A138&gt;=5.65,D138&lt;1.55,F138&gt;=1.5),4.625,IF(AND(G138&gt;=0.437,B138&gt;=2.65,D138&gt;=1.35,A138&gt;=5.65,D138&lt;1.55,F138&gt;=1.5),4.75,IF(AND(B138&gt;=3.15,H138&lt;11.146,F138&gt;=2.5,A138&lt;7.05,D138&gt;=1.55,F138&gt;=1.5),5.667,IF(AND(B138&lt;2.65,H138&gt;=11.146,F138&gt;=2.5,A138&lt;7.05,D138&gt;=1.55,F138&gt;=1.5),5.8,IF(AND(B138&lt;3.3,A138&gt;=4.65,G138&lt;0.265,G138&lt;0.447,G138&lt;0.93,B138&lt;3.65,F138&lt;1.5),1.32,IF(AND(B138&gt;=3.3,A138&gt;=4.65,G138&lt;0.265,G138&lt;0.447,G138&lt;0.93,B138&lt;3.65,F138&lt;1.5),1.425,IF(AND(B138&lt;2.8,G138&gt;=0.356,D138&lt;1.45,A138&gt;=5.15,A138&lt;5.65,D138&lt;1.55,F138&gt;=1.5),3.86,IF(AND(B138&gt;=2.8,G138&gt;=0.356,D138&lt;1.45,A138&gt;=5.15,A138&lt;5.65,D138&lt;1.55,F138&gt;=1.5),3.6,IF(AND(B138&lt;2.6,H138&lt;13.433,A138&gt;=6.2,D138&lt;1.35,A138&gt;=5.65,D138&lt;1.55,F138&gt;=1.5),4.4,IF(AND(B138&gt;=2.6,H138&lt;13.433,A138&gt;=6.2,D138&lt;1.35,A138&gt;=5.65,D138&lt;1.55,F138&gt;=1.5),4.3,IF(AND(G138&lt;0.151,B138&lt;3.15,H138&lt;11.146,F138&gt;=2.5,A138&lt;7.05,D138&gt;=1.55,F138&gt;=1.5),5.5,IF(AND(H138&lt;15.52,B138&gt;=2.65,H138&gt;=11.146,F138&gt;=2.5,A138&lt;7.05,D138&gt;=1.55,F138&gt;=1.5),5.4,IF(AND(H138&gt;=15.52,B138&gt;=2.65,H138&gt;=11.146,F138&gt;=2.5,A138&lt;7.05,D138&gt;=1.55,F138&gt;=1.5),5.733,IF(AND(H138&lt;10.74,G138&gt;=0.151,B138&lt;3.15,H138&lt;11.146,F138&gt;=2.5,A138&lt;7.05,D138&gt;=1.55,F138&gt;=1.5),5.12,IF(AND(H138&gt;=10.74,G138&gt;=0.151,B138&lt;3.15,H138&lt;11.146,F138&gt;=2.5,A138&lt;7.05,D138&gt;=1.55,F138&gt;=1.5),4.9,"shouldnthappen")))))))))))))))))))))))))))))))))))</f>
        <v>6.3</v>
      </c>
      <c r="AS138" s="1" t="n">
        <f aca="false">IF(AND(F138&gt;=1.5,A138&lt;5.55),4.18,IF(AND(F138&gt;=2.5,B138&lt;2.75,A138&gt;=5.55),5.38,IF(AND(G138&gt;=0.587,B138&lt;3.75,F138&lt;1.5,A138&lt;5.55),1.48,IF(AND(H138&lt;6.51,B138&gt;=3.75,F138&lt;1.5,A138&lt;5.55),1.9,IF(AND(H138&gt;=6.51,B138&gt;=3.75,F138&lt;1.5,A138&lt;5.55),1.425,IF(AND(G138&gt;=0.868,F138&lt;2.5,B138&lt;2.75,A138&gt;=5.55),4.65,IF(AND(F138&lt;1.5,D138&lt;1.55,B138&gt;=2.75,A138&gt;=5.55),1.7,IF(AND(G138&gt;=0.857,D138&gt;=1.55,B138&gt;=2.75,A138&gt;=5.55),5.033,IF(AND(G138&gt;=0.518,G138&lt;0.587,B138&lt;3.75,F138&lt;1.5,A138&lt;5.55),1,IF(AND(D138&lt;1.05,G138&lt;0.868,F138&lt;2.5,B138&lt;2.75,A138&gt;=5.55),3.5,IF(AND(G138&lt;0.404,D138&gt;=1.05,G138&lt;0.868,F138&lt;2.5,B138&lt;2.75,A138&gt;=5.55),4.2,IF(AND(G138&gt;=0.404,D138&gt;=1.05,G138&lt;0.868,F138&lt;2.5,B138&lt;2.75,A138&gt;=5.55),3.94,IF(AND(F138&lt;2.5,B138&lt;2.95,F138&gt;=1.5,D138&lt;1.55,B138&gt;=2.75,A138&gt;=5.55),4.68,IF(AND(F138&gt;=2.5,B138&lt;2.95,F138&gt;=1.5,D138&lt;1.55,B138&gt;=2.75,A138&gt;=5.55),5.1,IF(AND(H138&lt;10.883,B138&gt;=2.95,F138&gt;=1.5,D138&lt;1.55,B138&gt;=2.75,A138&gt;=5.55),4.15,IF(AND(H138&gt;=10.883,B138&gt;=2.95,F138&gt;=1.5,D138&lt;1.55,B138&gt;=2.75,A138&gt;=5.55),4.5,IF(AND(H138&gt;=14.1,D138&lt;2.05,G138&lt;0.857,D138&gt;=1.55,B138&gt;=2.75,A138&gt;=5.55),6.6,IF(AND(G138&lt;0.063,B138&lt;3.15,G138&lt;0.518,G138&lt;0.587,B138&lt;3.75,F138&lt;1.5,A138&lt;5.55),1.4,IF(AND(G138&gt;=0.063,B138&lt;3.15,G138&lt;0.518,G138&lt;0.587,B138&lt;3.75,F138&lt;1.5,A138&lt;5.55),1.5,IF(AND(H138&gt;=10.563,B138&gt;=3.15,G138&lt;0.518,G138&lt;0.587,B138&lt;3.75,F138&lt;1.5,A138&lt;5.55),1.325,IF(AND(B138&lt;2.95,H138&lt;14.1,D138&lt;2.05,G138&lt;0.857,D138&gt;=1.55,B138&gt;=2.75,A138&gt;=5.55),6.125,IF(AND(A138&lt;6.65,G138&lt;0.364,D138&gt;=2.05,G138&lt;0.857,D138&gt;=1.55,B138&gt;=2.75,A138&gt;=5.55),5.45,IF(AND(G138&gt;=0.774,G138&gt;=0.364,D138&gt;=2.05,G138&lt;0.857,D138&gt;=1.55,B138&gt;=2.75,A138&gt;=5.55),5.4,IF(AND(H138&gt;=9.279,H138&lt;10.563,B138&gt;=3.15,G138&lt;0.518,G138&lt;0.587,B138&lt;3.75,F138&lt;1.5,A138&lt;5.55),1.475,IF(AND(D138&lt;1.65,B138&gt;=2.95,H138&lt;14.1,D138&lt;2.05,G138&lt;0.857,D138&gt;=1.55,B138&gt;=2.75,A138&gt;=5.55),5.8,IF(AND(B138&lt;3.15,A138&gt;=6.65,G138&lt;0.364,D138&gt;=2.05,G138&lt;0.857,D138&gt;=1.55,B138&gt;=2.75,A138&gt;=5.55),5.3,IF(AND(B138&gt;=3.15,A138&gt;=6.65,G138&lt;0.364,D138&gt;=2.05,G138&lt;0.857,D138&gt;=1.55,B138&gt;=2.75,A138&gt;=5.55),5.7,IF(AND(A138&gt;=6.75,G138&lt;0.774,G138&gt;=0.364,D138&gt;=2.05,G138&lt;0.857,D138&gt;=1.55,B138&gt;=2.75,A138&gt;=5.55),5.9,IF(AND(G138&lt;0.417,H138&lt;9.279,H138&lt;10.563,B138&gt;=3.15,G138&lt;0.518,G138&lt;0.587,B138&lt;3.75,F138&lt;1.5,A138&lt;5.55),1.4,IF(AND(G138&gt;=0.417,H138&lt;9.279,H138&lt;10.563,B138&gt;=3.15,G138&lt;0.518,G138&lt;0.587,B138&lt;3.75,F138&lt;1.5,A138&lt;5.55),1.3,IF(AND(A138&lt;6.3,D138&gt;=1.65,B138&gt;=2.95,H138&lt;14.1,D138&lt;2.05,G138&lt;0.857,D138&gt;=1.55,B138&gt;=2.75,A138&gt;=5.55),4.9,IF(AND(A138&gt;=6.3,D138&gt;=1.65,B138&gt;=2.95,H138&lt;14.1,D138&lt;2.05,G138&lt;0.857,D138&gt;=1.55,B138&gt;=2.75,A138&gt;=5.55),5.3,IF(AND(G138&gt;=0.657,A138&lt;6.75,G138&lt;0.774,G138&gt;=0.364,D138&gt;=2.05,G138&lt;0.857,D138&gt;=1.55,B138&gt;=2.75,A138&gt;=5.55),6,IF(AND(B138&lt;3.2,G138&lt;0.657,A138&lt;6.75,G138&lt;0.774,G138&gt;=0.364,D138&gt;=2.05,G138&lt;0.857,D138&gt;=1.55,B138&gt;=2.75,A138&gt;=5.55),5.6,IF(AND(B138&gt;=3.2,G138&lt;0.657,A138&lt;6.75,G138&lt;0.774,G138&gt;=0.364,D138&gt;=2.05,G138&lt;0.857,D138&gt;=1.55,B138&gt;=2.75,A138&gt;=5.55),5.65,"shouldnthappen")))))))))))))))))))))))))))))))))))</f>
        <v>5.9</v>
      </c>
      <c r="AT138" s="1" t="n">
        <f aca="false">IF(AND(H138&gt;=16.284,A138&gt;=5.55),6.533,IF(AND(G138&gt;=0.52,A138&lt;4.85,A138&lt;5.55),1.05,IF(AND(G138&lt;0.227,G138&lt;0.52,A138&lt;4.85,A138&lt;5.55),1.4,IF(AND(G138&gt;=0.227,G138&lt;0.52,A138&lt;4.85,A138&lt;5.55),1.3,IF(AND(D138&gt;=0.45,F138&lt;1.5,A138&gt;=4.85,A138&lt;5.55),1.667,IF(AND(B138&gt;=2.75,F138&gt;=1.5,A138&gt;=4.85,A138&lt;5.55),4.5,IF(AND(F138&lt;2.5,B138&gt;=3.15,H138&lt;16.284,A138&gt;=5.55),4.7,IF(AND(G138&gt;=0.934,D138&lt;0.45,F138&lt;1.5,A138&gt;=4.85,A138&lt;5.55),1.7,IF(AND(D138&gt;=1.2,B138&lt;2.75,F138&gt;=1.5,A138&gt;=4.85,A138&lt;5.55),4.25,IF(AND(G138&gt;=0.774,F138&gt;=2.5,B138&gt;=3.15,H138&lt;16.284,A138&gt;=5.55),5.4,IF(AND(B138&lt;3.1,G138&lt;0.934,D138&lt;0.45,F138&lt;1.5,A138&gt;=4.85,A138&lt;5.55),1.6,IF(AND(D138&lt;1.05,D138&lt;1.2,B138&lt;2.75,F138&gt;=1.5,A138&gt;=4.85,A138&lt;5.55),3.433,IF(AND(D138&gt;=1.05,D138&lt;1.2,B138&lt;2.75,F138&gt;=1.5,A138&gt;=4.85,A138&lt;5.55),3.267,IF(AND(H138&lt;8.486,D138&lt;1.35,F138&lt;2.5,B138&lt;3.15,H138&lt;16.284,A138&gt;=5.55),3.85,IF(AND(D138&gt;=1.55,D138&gt;=1.35,F138&lt;2.5,B138&lt;3.15,H138&lt;16.284,A138&gt;=5.55),5.1,IF(AND(H138&lt;10.464,A138&lt;6.35,F138&gt;=2.5,B138&lt;3.15,H138&lt;16.284,A138&gt;=5.55),5.08,IF(AND(H138&gt;=10.464,A138&lt;6.35,F138&gt;=2.5,B138&lt;3.15,H138&lt;16.284,A138&gt;=5.55),4.9,IF(AND(D138&lt;1.85,A138&gt;=6.35,F138&gt;=2.5,B138&lt;3.15,H138&lt;16.284,A138&gt;=5.55),5.8,IF(AND(H138&gt;=10.393,G138&lt;0.774,F138&gt;=2.5,B138&gt;=3.15,H138&lt;16.284,A138&gt;=5.55),5.425,IF(AND(B138&lt;2.6,H138&gt;=8.486,D138&lt;1.35,F138&lt;2.5,B138&lt;3.15,H138&lt;16.284,A138&gt;=5.55),3.9,IF(AND(G138&gt;=0.567,D138&lt;1.55,D138&gt;=1.35,F138&lt;2.5,B138&lt;3.15,H138&lt;16.284,A138&gt;=5.55),4.4,IF(AND(B138&lt;3.25,H138&lt;10.393,G138&lt;0.774,F138&gt;=2.5,B138&gt;=3.15,H138&lt;16.284,A138&gt;=5.55),5.7,IF(AND(B138&gt;=3.25,H138&lt;10.393,G138&lt;0.774,F138&gt;=2.5,B138&gt;=3.15,H138&lt;16.284,A138&gt;=5.55),5.98,IF(AND(G138&lt;0.079,G138&lt;0.338,B138&gt;=3.1,G138&lt;0.934,D138&lt;0.45,F138&lt;1.5,A138&gt;=4.85,A138&lt;5.55),1.425,IF(AND(B138&lt;3.35,G138&gt;=0.338,B138&gt;=3.1,G138&lt;0.934,D138&lt;0.45,F138&lt;1.5,A138&gt;=4.85,A138&lt;5.55),1.4,IF(AND(G138&lt;0.404,B138&gt;=2.6,H138&gt;=8.486,D138&lt;1.35,F138&lt;2.5,B138&lt;3.15,H138&lt;16.284,A138&gt;=5.55),4.3,IF(AND(G138&gt;=0.404,B138&gt;=2.6,H138&gt;=8.486,D138&lt;1.35,F138&lt;2.5,B138&lt;3.15,H138&lt;16.284,A138&gt;=5.55),4.025,IF(AND(B138&gt;=3.05,G138&lt;0.567,D138&lt;1.55,D138&gt;=1.35,F138&lt;2.5,B138&lt;3.15,H138&lt;16.284,A138&gt;=5.55),4.7,IF(AND(A138&lt;6.45,H138&lt;10.667,D138&gt;=1.85,A138&gt;=6.35,F138&gt;=2.5,B138&lt;3.15,H138&lt;16.284,A138&gt;=5.55),5.3,IF(AND(A138&gt;=6.45,H138&lt;10.667,D138&gt;=1.85,A138&gt;=6.35,F138&gt;=2.5,B138&lt;3.15,H138&lt;16.284,A138&gt;=5.55),5.167,IF(AND(B138&lt;2.95,H138&gt;=10.667,D138&gt;=1.85,A138&gt;=6.35,F138&gt;=2.5,B138&lt;3.15,H138&lt;16.284,A138&gt;=5.55),5.6,IF(AND(B138&gt;=2.95,H138&gt;=10.667,D138&gt;=1.85,A138&gt;=6.35,F138&gt;=2.5,B138&lt;3.15,H138&lt;16.284,A138&gt;=5.55),5.5,IF(AND(H138&lt;10.325,G138&gt;=0.079,G138&lt;0.338,B138&gt;=3.1,G138&lt;0.934,D138&lt;0.45,F138&lt;1.5,A138&gt;=4.85,A138&lt;5.55),1.5,IF(AND(G138&lt;0.385,B138&gt;=3.35,G138&gt;=0.338,B138&gt;=3.1,G138&lt;0.934,D138&lt;0.45,F138&lt;1.5,A138&gt;=4.85,A138&lt;5.55),1.5,IF(AND(G138&gt;=0.385,B138&gt;=3.35,G138&gt;=0.338,B138&gt;=3.1,G138&lt;0.934,D138&lt;0.45,F138&lt;1.5,A138&gt;=4.85,A138&lt;5.55),1.42,IF(AND(B138&lt;2.5,B138&lt;3.05,G138&lt;0.567,D138&lt;1.55,D138&gt;=1.35,F138&lt;2.5,B138&lt;3.15,H138&lt;16.284,A138&gt;=5.55),4.5,IF(AND(B138&gt;=2.5,B138&lt;3.05,G138&lt;0.567,D138&lt;1.55,D138&gt;=1.35,F138&lt;2.5,B138&lt;3.15,H138&lt;16.284,A138&gt;=5.55),4.56,IF(AND(H138&lt;12.506,H138&gt;=10.325,G138&gt;=0.079,G138&lt;0.338,B138&gt;=3.1,G138&lt;0.934,D138&lt;0.45,F138&lt;1.5,A138&gt;=4.85,A138&lt;5.55),1.2,IF(AND(H138&gt;=12.506,H138&gt;=10.325,G138&gt;=0.079,G138&lt;0.338,B138&gt;=3.1,G138&lt;0.934,D138&lt;0.45,F138&lt;1.5,A138&gt;=4.85,A138&lt;5.55),1.3,"shouldnthappen")))))))))))))))))))))))))))))))))))))))</f>
        <v>5.5</v>
      </c>
      <c r="AU138" s="1" t="n">
        <f aca="false">IF(AND(G138&gt;=0.52,B138&lt;3.05,F138&lt;1.5),1.1,IF(AND(G138&lt;0.35,G138&lt;0.52,B138&lt;3.05,F138&lt;1.5),1.4,IF(AND(G138&gt;=0.35,G138&lt;0.52,B138&lt;3.05,F138&lt;1.5),1.3,IF(AND(G138&gt;=0.227,G138&lt;0.347,B138&gt;=3.05,F138&lt;1.5),1.32,IF(AND(H138&lt;6.417,G138&gt;=0.347,B138&gt;=3.05,F138&lt;1.5),1.7,IF(AND(A138&gt;=7.25,A138&gt;=6.6,F138&gt;=2.5,F138&gt;=1.5),6.35,IF(AND(G138&lt;0.11,G138&lt;0.227,G138&lt;0.347,B138&gt;=3.05,F138&lt;1.5),1.333,IF(AND(H138&lt;9.441,H138&gt;=6.417,G138&gt;=0.347,B138&gt;=3.05,F138&lt;1.5),1.425,IF(AND(B138&lt;2.75,G138&lt;0.451,H138&lt;10.266,F138&lt;2.5,F138&gt;=1.5),4,IF(AND(B138&gt;=2.75,G138&lt;0.451,H138&lt;10.266,F138&lt;2.5,F138&gt;=1.5),4.433,IF(AND(G138&gt;=0.865,G138&gt;=0.451,H138&lt;10.266,F138&lt;2.5,F138&gt;=1.5),4.2,IF(AND(B138&lt;2.45,H138&lt;13.665,H138&gt;=10.266,F138&lt;2.5,F138&gt;=1.5),3.7,IF(AND(G138&lt;0.302,H138&gt;=13.665,H138&gt;=10.266,F138&lt;2.5,F138&gt;=1.5),5,IF(AND(B138&lt;2.9,A138&lt;6.1,A138&lt;6.6,F138&gt;=2.5,F138&gt;=1.5),5.06,IF(AND(B138&gt;=2.9,A138&lt;6.1,A138&lt;6.6,F138&gt;=2.5,F138&gt;=1.5),4.8,IF(AND(B138&lt;3.05,A138&gt;=6.1,A138&lt;6.6,F138&gt;=2.5,F138&gt;=1.5),5.6,IF(AND(B138&gt;=3.05,A138&gt;=6.1,A138&lt;6.6,F138&gt;=2.5,F138&gt;=1.5),5.267,IF(AND(H138&gt;=14.564,A138&lt;7.25,A138&gt;=6.6,F138&gt;=2.5,F138&gt;=1.5),5.6,IF(AND(H138&gt;=14.309,G138&gt;=0.11,G138&lt;0.227,G138&lt;0.347,B138&gt;=3.05,F138&lt;1.5),1.7,IF(AND(D138&lt;0.4,H138&gt;=9.441,H138&gt;=6.417,G138&gt;=0.347,B138&gt;=3.05,F138&lt;1.5),1.5,IF(AND(D138&gt;=0.4,H138&gt;=9.441,H138&gt;=6.417,G138&gt;=0.347,B138&gt;=3.05,F138&lt;1.5),1.633,IF(AND(A138&lt;5.35,G138&lt;0.865,G138&gt;=0.451,H138&lt;10.266,F138&lt;2.5,F138&gt;=1.5),3.15,IF(AND(D138&lt;1.45,G138&gt;=0.302,H138&gt;=13.665,H138&gt;=10.266,F138&lt;2.5,F138&gt;=1.5),4.74,IF(AND(D138&gt;=1.45,G138&gt;=0.302,H138&gt;=13.665,H138&gt;=10.266,F138&lt;2.5,F138&gt;=1.5),4.567,IF(AND(H138&lt;8.836,H138&lt;14.564,A138&lt;7.25,A138&gt;=6.6,F138&gt;=2.5,F138&gt;=1.5),5.7,IF(AND(H138&gt;=8.836,H138&lt;14.564,A138&lt;7.25,A138&gt;=6.6,F138&gt;=2.5,F138&gt;=1.5),5.9,IF(AND(H138&lt;11.53,H138&lt;14.309,G138&gt;=0.11,G138&lt;0.227,G138&lt;0.347,B138&gt;=3.05,F138&lt;1.5),1.5,IF(AND(H138&gt;=11.53,H138&lt;14.309,G138&gt;=0.11,G138&lt;0.227,G138&lt;0.347,B138&gt;=3.05,F138&lt;1.5),1.467,IF(AND(H138&lt;9.386,A138&gt;=5.35,G138&lt;0.865,G138&gt;=0.451,H138&lt;10.266,F138&lt;2.5,F138&gt;=1.5),3.56,IF(AND(H138&gt;=9.386,A138&gt;=5.35,G138&lt;0.865,G138&gt;=0.451,H138&lt;10.266,F138&lt;2.5,F138&gt;=1.5),4.2,IF(AND(H138&lt;11.036,D138&lt;1.45,B138&gt;=2.45,H138&lt;13.665,H138&gt;=10.266,F138&lt;2.5,F138&gt;=1.5),4.45,IF(AND(H138&gt;=11.036,D138&lt;1.45,B138&gt;=2.45,H138&lt;13.665,H138&gt;=10.266,F138&lt;2.5,F138&gt;=1.5),4.1,IF(AND(G138&gt;=0.585,D138&gt;=1.45,B138&gt;=2.45,H138&lt;13.665,H138&gt;=10.266,F138&lt;2.5,F138&gt;=1.5),4.9,IF(AND(H138&lt;11.743,G138&lt;0.585,D138&gt;=1.45,B138&gt;=2.45,H138&lt;13.665,H138&gt;=10.266,F138&lt;2.5,F138&gt;=1.5),4.7,IF(AND(H138&gt;=11.743,G138&lt;0.585,D138&gt;=1.45,B138&gt;=2.45,H138&lt;13.665,H138&gt;=10.266,F138&lt;2.5,F138&gt;=1.5),4.5,"shouldnthappen")))))))))))))))))))))))))))))))))))</f>
        <v>6.35</v>
      </c>
      <c r="AV138" s="1" t="n">
        <f aca="false">IF(AND(G138&gt;=0.356,F138&gt;=1.5,A138&lt;5.75),3.52,IF(AND(A138&lt;7.25,A138&gt;=7.1,A138&gt;=5.75),5.875,IF(AND(A138&gt;=7.25,A138&gt;=7.1,A138&gt;=5.75),6.5,IF(AND(D138&gt;=0.35,G138&gt;=0.586,F138&lt;1.5,A138&lt;5.75),1.8,IF(AND(D138&lt;1.4,G138&lt;0.356,F138&gt;=1.5,A138&lt;5.75),4.2,IF(AND(D138&gt;=1.4,G138&lt;0.356,F138&gt;=1.5,A138&lt;5.75),4.5,IF(AND(H138&gt;=11.218,A138&lt;5.05,G138&lt;0.586,F138&lt;1.5,A138&lt;5.75),1.225,IF(AND(G138&gt;=0.253,A138&gt;=5.05,G138&lt;0.586,F138&lt;1.5,A138&lt;5.75),1.3,IF(AND(B138&gt;=3.75,D138&lt;0.35,G138&gt;=0.586,F138&lt;1.5,A138&lt;5.75),1.567,IF(AND(B138&lt;2.85,D138&lt;1.35,D138&lt;1.65,A138&lt;7.1,A138&gt;=5.75),4.26,IF(AND(B138&gt;=2.85,D138&lt;1.35,D138&lt;1.65,A138&lt;7.1,A138&gt;=5.75),4.45,IF(AND(A138&lt;6.05,H138&lt;12.921,D138&gt;=1.65,A138&lt;7.1,A138&gt;=5.75),5.1,IF(AND(H138&gt;=15.338,H138&gt;=12.921,D138&gt;=1.65,A138&lt;7.1,A138&gt;=5.75),5.55,IF(AND(G138&lt;0.418,H138&lt;11.218,A138&lt;5.05,G138&lt;0.586,F138&lt;1.5,A138&lt;5.75),1.42,IF(AND(G138&gt;=0.418,H138&lt;11.218,A138&lt;5.05,G138&lt;0.586,F138&lt;1.5,A138&lt;5.75),1.3,IF(AND(H138&gt;=13.321,G138&lt;0.253,A138&gt;=5.05,G138&lt;0.586,F138&lt;1.5,A138&lt;5.75),1.7,IF(AND(H138&lt;6.089,B138&lt;3.75,D138&lt;0.35,G138&gt;=0.586,F138&lt;1.5,A138&lt;5.75),1.7,IF(AND(H138&gt;=6.089,B138&lt;3.75,D138&lt;0.35,G138&gt;=0.586,F138&lt;1.5,A138&lt;5.75),1.5,IF(AND(B138&lt;2.9,D138&lt;1.45,D138&gt;=1.35,D138&lt;1.65,A138&lt;7.1,A138&gt;=5.75),4.8,IF(AND(B138&gt;=2.9,D138&lt;1.45,D138&gt;=1.35,D138&lt;1.65,A138&lt;7.1,A138&gt;=5.75),4.475,IF(AND(B138&lt;2.5,D138&gt;=1.45,D138&gt;=1.35,D138&lt;1.65,A138&lt;7.1,A138&gt;=5.75),4.5,IF(AND(H138&lt;8.884,A138&gt;=6.05,H138&lt;12.921,D138&gt;=1.65,A138&lt;7.1,A138&gt;=5.75),5.4,IF(AND(A138&lt;6.3,H138&lt;15.338,H138&gt;=12.921,D138&gt;=1.65,A138&lt;7.1,A138&gt;=5.75),4.967,IF(AND(A138&gt;=6.3,H138&lt;15.338,H138&gt;=12.921,D138&gt;=1.65,A138&lt;7.1,A138&gt;=5.75),5.133,IF(AND(H138&lt;10.826,H138&lt;13.321,G138&lt;0.253,A138&gt;=5.05,G138&lt;0.586,F138&lt;1.5,A138&lt;5.75),1.5,IF(AND(H138&gt;=10.826,H138&lt;13.321,G138&lt;0.253,A138&gt;=5.05,G138&lt;0.586,F138&lt;1.5,A138&lt;5.75),1.4,IF(AND(H138&lt;7.47,B138&gt;=2.5,D138&gt;=1.45,D138&gt;=1.35,D138&lt;1.65,A138&lt;7.1,A138&gt;=5.75),5.1,IF(AND(H138&gt;=7.47,B138&gt;=2.5,D138&gt;=1.45,D138&gt;=1.35,D138&lt;1.65,A138&lt;7.1,A138&gt;=5.75),4.725,IF(AND(H138&lt;9.637,H138&gt;=8.884,A138&gt;=6.05,H138&lt;12.921,D138&gt;=1.65,A138&lt;7.1,A138&gt;=5.75),5.9,IF(AND(B138&lt;2.6,H138&gt;=9.637,H138&gt;=8.884,A138&gt;=6.05,H138&lt;12.921,D138&gt;=1.65,A138&lt;7.1,A138&gt;=5.75),5.8,IF(AND(B138&lt;2.75,B138&gt;=2.6,H138&gt;=9.637,H138&gt;=8.884,A138&gt;=6.05,H138&lt;12.921,D138&gt;=1.65,A138&lt;7.1,A138&gt;=5.75),5.3,IF(AND(D138&lt;2.25,B138&gt;=2.75,B138&gt;=2.6,H138&gt;=9.637,H138&gt;=8.884,A138&gt;=6.05,H138&lt;12.921,D138&gt;=1.65,A138&lt;7.1,A138&gt;=5.75),5.6,IF(AND(D138&gt;=2.25,B138&gt;=2.75,B138&gt;=2.6,H138&gt;=9.637,H138&gt;=8.884,A138&gt;=6.05,H138&lt;12.921,D138&gt;=1.65,A138&lt;7.1,A138&gt;=5.75),5.5,"shouldnthappen")))))))))))))))))))))))))))))))))</f>
        <v>6.5</v>
      </c>
      <c r="AW138" s="1" t="n">
        <f aca="false">IF(AND(G138&gt;=0.905,F138&lt;1.5),1.767,IF(AND(H138&gt;=16.674,F138&gt;=1.5),6.55,IF(AND(A138&lt;4.35,H138&lt;14.344,G138&lt;0.905,F138&lt;1.5),1.1,IF(AND(B138&lt;3.65,H138&gt;=14.344,G138&lt;0.905,F138&lt;1.5),1.5,IF(AND(B138&gt;=3.65,H138&gt;=14.344,G138&lt;0.905,F138&lt;1.5),1.65,IF(AND(B138&lt;2.6,F138&gt;=2.5,H138&lt;16.674,F138&gt;=1.5),4.5,IF(AND(D138&gt;=0.45,A138&gt;=4.35,H138&lt;14.344,G138&lt;0.905,F138&lt;1.5),1.65,IF(AND(D138&lt;1.15,A138&lt;5.9,F138&lt;2.5,H138&lt;16.674,F138&gt;=1.5),3.56,IF(AND(B138&lt;2.75,A138&gt;=5.9,F138&lt;2.5,H138&lt;16.674,F138&gt;=1.5),5,IF(AND(H138&lt;13.531,B138&gt;=2.75,A138&gt;=5.9,F138&lt;2.5,H138&lt;16.674,F138&gt;=1.5),4.333,IF(AND(B138&lt;3.2,G138&gt;=0.669,B138&gt;=2.6,F138&gt;=2.5,H138&lt;16.674,F138&gt;=1.5),5.08,IF(AND(B138&gt;=3.2,G138&gt;=0.669,B138&gt;=2.6,F138&gt;=2.5,H138&lt;16.674,F138&gt;=1.5),5.4,IF(AND(B138&lt;3.15,A138&lt;5.05,D138&lt;0.45,A138&gt;=4.35,H138&lt;14.344,G138&lt;0.905,F138&lt;1.5),1.45,IF(AND(A138&gt;=5.55,A138&gt;=5.05,D138&lt;0.45,A138&gt;=4.35,H138&lt;14.344,G138&lt;0.905,F138&lt;1.5),1.5,IF(AND(A138&lt;5.55,A138&lt;5.65,D138&gt;=1.15,A138&lt;5.9,F138&lt;2.5,H138&lt;16.674,F138&gt;=1.5),3.95,IF(AND(A138&gt;=5.55,A138&lt;5.65,D138&gt;=1.15,A138&lt;5.9,F138&lt;2.5,H138&lt;16.674,F138&gt;=1.5),3.82,IF(AND(G138&lt;0.39,A138&gt;=5.65,D138&gt;=1.15,A138&lt;5.9,F138&lt;2.5,H138&lt;16.674,F138&gt;=1.5),4.35,IF(AND(G138&gt;=0.39,A138&gt;=5.65,D138&gt;=1.15,A138&lt;5.9,F138&lt;2.5,H138&lt;16.674,F138&gt;=1.5),3.95,IF(AND(G138&lt;0.466,H138&gt;=13.531,B138&gt;=2.75,A138&gt;=5.9,F138&lt;2.5,H138&lt;16.674,F138&gt;=1.5),4.8,IF(AND(G138&gt;=0.466,H138&gt;=13.531,B138&gt;=2.75,A138&gt;=5.9,F138&lt;2.5,H138&lt;16.674,F138&gt;=1.5),4.7,IF(AND(H138&lt;10.144,D138&lt;2.05,G138&lt;0.669,B138&gt;=2.6,F138&gt;=2.5,H138&lt;16.674,F138&gt;=1.5),5.3,IF(AND(H138&gt;=10.144,D138&lt;2.05,G138&lt;0.669,B138&gt;=2.6,F138&gt;=2.5,H138&lt;16.674,F138&gt;=1.5),5.133,IF(AND(D138&gt;=2.45,D138&gt;=2.05,G138&lt;0.669,B138&gt;=2.6,F138&gt;=2.5,H138&lt;16.674,F138&gt;=1.5),5.9,IF(AND(B138&lt;3.25,B138&gt;=3.15,A138&lt;5.05,D138&lt;0.45,A138&gt;=4.35,H138&lt;14.344,G138&lt;0.905,F138&lt;1.5),1.2,IF(AND(B138&gt;=3.25,B138&gt;=3.15,A138&lt;5.05,D138&lt;0.45,A138&gt;=4.35,H138&lt;14.344,G138&lt;0.905,F138&lt;1.5),1.36,IF(AND(B138&gt;=3.8,A138&lt;5.55,A138&gt;=5.05,D138&lt;0.45,A138&gt;=4.35,H138&lt;14.344,G138&lt;0.905,F138&lt;1.5),1.3,IF(AND(G138&lt;0.05,B138&lt;3.8,A138&lt;5.55,A138&gt;=5.05,D138&lt;0.45,A138&gt;=4.35,H138&lt;14.344,G138&lt;0.905,F138&lt;1.5),1.4,IF(AND(G138&lt;0.107,G138&lt;0.395,D138&lt;2.45,D138&gt;=2.05,G138&lt;0.669,B138&gt;=2.6,F138&gt;=2.5,H138&lt;16.674,F138&gt;=1.5),5.667,IF(AND(G138&lt;0.537,G138&gt;=0.395,D138&lt;2.45,D138&gt;=2.05,G138&lt;0.669,B138&gt;=2.6,F138&gt;=2.5,H138&lt;16.674,F138&gt;=1.5),5.6,IF(AND(G138&gt;=0.537,G138&gt;=0.395,D138&lt;2.45,D138&gt;=2.05,G138&lt;0.669,B138&gt;=2.6,F138&gt;=2.5,H138&lt;16.674,F138&gt;=1.5),5.775,IF(AND(B138&lt;3.6,G138&gt;=0.05,B138&lt;3.8,A138&lt;5.55,A138&gt;=5.05,D138&lt;0.45,A138&gt;=4.35,H138&lt;14.344,G138&lt;0.905,F138&lt;1.5),1.475,IF(AND(B138&gt;=3.6,G138&gt;=0.05,B138&lt;3.8,A138&lt;5.55,A138&gt;=5.05,D138&lt;0.45,A138&gt;=4.35,H138&lt;14.344,G138&lt;0.905,F138&lt;1.5),1.5,IF(AND(G138&lt;0.312,G138&gt;=0.107,G138&lt;0.395,D138&lt;2.45,D138&gt;=2.05,G138&lt;0.669,B138&gt;=2.6,F138&gt;=2.5,H138&lt;16.674,F138&gt;=1.5),5.18,IF(AND(G138&gt;=0.312,G138&gt;=0.107,G138&lt;0.395,D138&lt;2.45,D138&gt;=2.05,G138&lt;0.669,B138&gt;=2.6,F138&gt;=2.5,H138&lt;16.674,F138&gt;=1.5),5.4,"shouldnthappen"))))))))))))))))))))))))))))))))))</f>
        <v>5.08</v>
      </c>
      <c r="AX138" s="1" t="n">
        <f aca="false">IF(AND(D138&gt;=1.3,B138&gt;=3.45),6.25,IF(AND(B138&lt;2.75,A138&lt;5.25,B138&lt;3.45),3.9,IF(AND(D138&lt;0.25,D138&lt;1.3,B138&gt;=3.45),1.16,IF(AND(A138&gt;=5.05,B138&gt;=2.75,A138&lt;5.25,B138&lt;3.45),1.7,IF(AND(D138&lt;0.7,F138&lt;2.5,A138&gt;=5.25,B138&lt;3.45),1.5,IF(AND(H138&gt;=16.284,F138&gt;=2.5,A138&gt;=5.25,B138&lt;3.45),6.6,IF(AND(G138&lt;0.123,D138&gt;=0.25,D138&lt;1.3,B138&gt;=3.45),1.3,IF(AND(A138&lt;4.5,A138&lt;5.05,B138&gt;=2.75,A138&lt;5.25,B138&lt;3.45),1.3,IF(AND(A138&lt;5.05,G138&gt;=0.123,D138&gt;=0.25,D138&lt;1.3,B138&gt;=3.45),1.6,IF(AND(B138&lt;3.15,A138&gt;=4.5,A138&lt;5.05,B138&gt;=2.75,A138&lt;5.25,B138&lt;3.45),1.54,IF(AND(B138&gt;=3.15,A138&gt;=4.5,A138&lt;5.05,B138&gt;=2.75,A138&lt;5.25,B138&lt;3.45),1.35,IF(AND(D138&gt;=1.4,A138&lt;5.9,D138&gt;=0.7,F138&lt;2.5,A138&gt;=5.25,B138&lt;3.45),4.5,IF(AND(D138&gt;=1.55,A138&gt;=5.9,D138&gt;=0.7,F138&lt;2.5,A138&gt;=5.25,B138&lt;3.45),4.95,IF(AND(G138&gt;=0.682,D138&gt;=2.05,H138&lt;16.284,F138&gt;=2.5,A138&gt;=5.25,B138&lt;3.45),5.26,IF(AND(A138&lt;5.4,A138&gt;=5.05,G138&gt;=0.123,D138&gt;=0.25,D138&lt;1.3,B138&gt;=3.45),1.64,IF(AND(A138&gt;=5.4,A138&gt;=5.05,G138&gt;=0.123,D138&gt;=0.25,D138&lt;1.3,B138&gt;=3.45),1.6,IF(AND(G138&lt;0.372,D138&lt;1.4,A138&lt;5.9,D138&gt;=0.7,F138&lt;2.5,A138&gt;=5.25,B138&lt;3.45),4.175,IF(AND(D138&lt;1.35,D138&lt;1.55,A138&gt;=5.9,D138&gt;=0.7,F138&lt;2.5,A138&gt;=5.25,B138&lt;3.45),4.2,IF(AND(B138&lt;2.35,G138&lt;0.596,D138&lt;2.05,H138&lt;16.284,F138&gt;=2.5,A138&gt;=5.25,B138&lt;3.45),5,IF(AND(G138&gt;=0.888,G138&gt;=0.596,D138&lt;2.05,H138&lt;16.284,F138&gt;=2.5,A138&gt;=5.25,B138&lt;3.45),4.8,IF(AND(A138&gt;=6.85,G138&lt;0.682,D138&gt;=2.05,H138&lt;16.284,F138&gt;=2.5,A138&gt;=5.25,B138&lt;3.45),5.4,IF(AND(A138&gt;=5.75,G138&gt;=0.372,D138&lt;1.4,A138&lt;5.9,D138&gt;=0.7,F138&lt;2.5,A138&gt;=5.25,B138&lt;3.45),3.933,IF(AND(A138&gt;=6.75,D138&gt;=1.35,D138&lt;1.55,A138&gt;=5.9,D138&gt;=0.7,F138&lt;2.5,A138&gt;=5.25,B138&lt;3.45),4.8,IF(AND(H138&lt;11.084,B138&gt;=2.35,G138&lt;0.596,D138&lt;2.05,H138&lt;16.284,F138&gt;=2.5,A138&gt;=5.25,B138&lt;3.45),5.3,IF(AND(H138&lt;8.435,G138&lt;0.888,G138&gt;=0.596,D138&lt;2.05,H138&lt;16.284,F138&gt;=2.5,A138&gt;=5.25,B138&lt;3.45),5.1,IF(AND(H138&gt;=8.435,G138&lt;0.888,G138&gt;=0.596,D138&lt;2.05,H138&lt;16.284,F138&gt;=2.5,A138&gt;=5.25,B138&lt;3.45),4.94,IF(AND(B138&lt;3.15,A138&lt;6.85,G138&lt;0.682,D138&gt;=2.05,H138&lt;16.284,F138&gt;=2.5,A138&gt;=5.25,B138&lt;3.45),5.6,IF(AND(B138&gt;=3.15,A138&lt;6.85,G138&lt;0.682,D138&gt;=2.05,H138&lt;16.284,F138&gt;=2.5,A138&gt;=5.25,B138&lt;3.45),5.74,IF(AND(G138&lt;0.572,A138&lt;5.75,G138&gt;=0.372,D138&lt;1.4,A138&lt;5.9,D138&gt;=0.7,F138&lt;2.5,A138&gt;=5.25,B138&lt;3.45),3.7,IF(AND(D138&lt;1.45,A138&lt;6.75,D138&gt;=1.35,D138&lt;1.55,A138&gt;=5.9,D138&gt;=0.7,F138&lt;2.5,A138&gt;=5.25,B138&lt;3.45),4.46,IF(AND(D138&gt;=1.45,A138&lt;6.75,D138&gt;=1.35,D138&lt;1.55,A138&gt;=5.9,D138&gt;=0.7,F138&lt;2.5,A138&gt;=5.25,B138&lt;3.45),4.567,IF(AND(H138&lt;12.532,H138&gt;=11.084,B138&gt;=2.35,G138&lt;0.596,D138&lt;2.05,H138&lt;16.284,F138&gt;=2.5,A138&gt;=5.25,B138&lt;3.45),5.8,IF(AND(H138&gt;=12.532,H138&gt;=11.084,B138&gt;=2.35,G138&lt;0.596,D138&lt;2.05,H138&lt;16.284,F138&gt;=2.5,A138&gt;=5.25,B138&lt;3.45),5.667,IF(AND(A138&gt;=5.65,G138&gt;=0.572,A138&lt;5.75,G138&gt;=0.372,D138&lt;1.4,A138&lt;5.9,D138&gt;=0.7,F138&lt;2.5,A138&gt;=5.25,B138&lt;3.45),4.2,IF(AND(G138&lt;0.862,A138&lt;5.65,G138&gt;=0.572,A138&lt;5.75,G138&gt;=0.372,D138&lt;1.4,A138&lt;5.9,D138&gt;=0.7,F138&lt;2.5,A138&gt;=5.25,B138&lt;3.45),3.9,IF(AND(G138&gt;=0.862,A138&lt;5.65,G138&gt;=0.572,A138&lt;5.75,G138&gt;=0.372,D138&lt;1.4,A138&lt;5.9,D138&gt;=0.7,F138&lt;2.5,A138&gt;=5.25,B138&lt;3.45),4,"shouldnthappen"))))))))))))))))))))))))))))))))))))</f>
        <v>5.26</v>
      </c>
      <c r="AY138" s="1" t="n">
        <f aca="false">IF(AND(H138&gt;=8.233,D138&gt;=0.8,A138&lt;5.55),3.525,IF(AND(B138&lt;2.9,H138&gt;=15.534,A138&gt;=5.55),4.8,IF(AND(H138&gt;=12.259,A138&lt;4.75,D138&lt;0.8,A138&lt;5.55),1.25,IF(AND(B138&gt;=3.85,A138&gt;=4.75,D138&lt;0.8,A138&lt;5.55),1.425,IF(AND(D138&lt;1.55,H138&lt;8.233,D138&gt;=0.8,A138&lt;5.55),3.975,IF(AND(D138&gt;=1.55,H138&lt;8.233,D138&gt;=0.8,A138&lt;5.55),4.5,IF(AND(D138&lt;0.65,D138&lt;1.7,H138&lt;15.534,A138&gt;=5.55),1.7,IF(AND(A138&gt;=7.05,D138&gt;=1.7,H138&lt;15.534,A138&gt;=5.55),6.3,IF(AND(B138&gt;=3.35,B138&gt;=2.9,H138&gt;=15.534,A138&gt;=5.55),5.4,IF(AND(B138&lt;3.1,H138&lt;12.259,A138&lt;4.75,D138&lt;0.8,A138&lt;5.55),1.367,IF(AND(B138&gt;=3.1,H138&lt;12.259,A138&lt;4.75,D138&lt;0.8,A138&lt;5.55),1.4,IF(AND(G138&gt;=0.905,B138&lt;3.85,A138&gt;=4.75,D138&lt;0.8,A138&lt;5.55),1.9,IF(AND(H138&lt;15.681,B138&lt;3.35,B138&gt;=2.9,H138&gt;=15.534,A138&gt;=5.55),5.8,IF(AND(H138&gt;=15.681,B138&lt;3.35,B138&gt;=2.9,H138&gt;=15.534,A138&gt;=5.55),5.7,IF(AND(H138&gt;=14.877,G138&lt;0.905,B138&lt;3.85,A138&gt;=4.75,D138&lt;0.8,A138&lt;5.55),1.3,IF(AND(D138&gt;=1.25,B138&lt;2.65,D138&gt;=0.65,D138&lt;1.7,H138&lt;15.534,A138&gt;=5.55),4.433,IF(AND(G138&gt;=0.622,B138&lt;3.15,A138&lt;7.05,D138&gt;=1.7,H138&lt;15.534,A138&gt;=5.55),5.08,IF(AND(H138&gt;=13.42,B138&gt;=3.15,A138&lt;7.05,D138&gt;=1.7,H138&lt;15.534,A138&gt;=5.55),5.1,IF(AND(G138&lt;0.265,H138&lt;14.877,G138&lt;0.905,B138&lt;3.85,A138&gt;=4.75,D138&lt;0.8,A138&lt;5.55),1.2,IF(AND(A138&lt;5.75,D138&lt;1.25,B138&lt;2.65,D138&gt;=0.65,D138&lt;1.7,H138&lt;15.534,A138&gt;=5.55),3.7,IF(AND(A138&gt;=5.75,D138&lt;1.25,B138&lt;2.65,D138&gt;=0.65,D138&lt;1.7,H138&lt;15.534,A138&gt;=5.55),4,IF(AND(G138&gt;=0.652,D138&lt;1.35,B138&gt;=2.65,D138&gt;=0.65,D138&lt;1.7,H138&lt;15.534,A138&gt;=5.55),3.6,IF(AND(H138&lt;7.47,D138&gt;=1.35,B138&gt;=2.65,D138&gt;=0.65,D138&lt;1.7,H138&lt;15.534,A138&gt;=5.55),5.1,IF(AND(H138&lt;10.914,G138&lt;0.622,B138&lt;3.15,A138&lt;7.05,D138&gt;=1.7,H138&lt;15.534,A138&gt;=5.55),5.36,IF(AND(H138&gt;=10.914,G138&lt;0.622,B138&lt;3.15,A138&lt;7.05,D138&gt;=1.7,H138&lt;15.534,A138&gt;=5.55),5.64,IF(AND(G138&gt;=0.657,H138&lt;13.42,B138&gt;=3.15,A138&lt;7.05,D138&gt;=1.7,H138&lt;15.534,A138&gt;=5.55),6,IF(AND(G138&gt;=0.782,G138&gt;=0.265,H138&lt;14.877,G138&lt;0.905,B138&lt;3.85,A138&gt;=4.75,D138&lt;0.8,A138&lt;5.55),1.48,IF(AND(H138&lt;11.286,G138&lt;0.652,D138&lt;1.35,B138&gt;=2.65,D138&gt;=0.65,D138&lt;1.7,H138&lt;15.534,A138&gt;=5.55),4.24,IF(AND(H138&gt;=11.286,G138&lt;0.652,D138&lt;1.35,B138&gt;=2.65,D138&gt;=0.65,D138&lt;1.7,H138&lt;15.534,A138&gt;=5.55),4.05,IF(AND(G138&lt;0.413,H138&gt;=7.47,D138&gt;=1.35,B138&gt;=2.65,D138&gt;=0.65,D138&lt;1.7,H138&lt;15.534,A138&gt;=5.55),5.1,IF(AND(H138&lt;11.325,G138&lt;0.657,H138&lt;13.42,B138&gt;=3.15,A138&lt;7.05,D138&gt;=1.7,H138&lt;15.534,A138&gt;=5.55),5.8,IF(AND(H138&gt;=11.325,G138&lt;0.657,H138&lt;13.42,B138&gt;=3.15,A138&lt;7.05,D138&gt;=1.7,H138&lt;15.534,A138&gt;=5.55),5.6,IF(AND(D138&gt;=0.35,G138&lt;0.782,G138&gt;=0.265,H138&lt;14.877,G138&lt;0.905,B138&lt;3.85,A138&gt;=4.75,D138&lt;0.8,A138&lt;5.55),1.633,IF(AND(B138&lt;2.85,G138&gt;=0.413,H138&gt;=7.47,D138&gt;=1.35,B138&gt;=2.65,D138&gt;=0.65,D138&lt;1.7,H138&lt;15.534,A138&gt;=5.55),4.6,IF(AND(D138&lt;0.15,D138&lt;0.35,G138&lt;0.782,G138&gt;=0.265,H138&lt;14.877,G138&lt;0.905,B138&lt;3.85,A138&gt;=4.75,D138&lt;0.8,A138&lt;5.55),1.5,IF(AND(D138&gt;=0.15,D138&lt;0.35,G138&lt;0.782,G138&gt;=0.265,H138&lt;14.877,G138&lt;0.905,B138&lt;3.85,A138&gt;=4.75,D138&lt;0.8,A138&lt;5.55),1.543,IF(AND(A138&gt;=6.8,B138&gt;=2.85,G138&gt;=0.413,H138&gt;=7.47,D138&gt;=1.35,B138&gt;=2.65,D138&gt;=0.65,D138&lt;1.7,H138&lt;15.534,A138&gt;=5.55),4.9,IF(AND(H138&lt;13.531,A138&lt;6.8,B138&gt;=2.85,G138&gt;=0.413,H138&gt;=7.47,D138&gt;=1.35,B138&gt;=2.65,D138&gt;=0.65,D138&lt;1.7,H138&lt;15.534,A138&gt;=5.55),4.5,IF(AND(H138&gt;=13.531,A138&lt;6.8,B138&gt;=2.85,G138&gt;=0.413,H138&gt;=7.47,D138&gt;=1.35,B138&gt;=2.65,D138&gt;=0.65,D138&lt;1.7,H138&lt;15.534,A138&gt;=5.55),4.7,"shouldnthappen")))))))))))))))))))))))))))))))))))))))</f>
        <v>6.3</v>
      </c>
      <c r="AZ138" s="1" t="n">
        <f aca="false">IF(AND(H138&gt;=15.371,B138&gt;=3.35),5.4,IF(AND(G138&gt;=0.851,H138&gt;=15.244,B138&lt;3.35),4.75,IF(AND(F138&gt;=2,H138&lt;15.371,B138&gt;=3.35),5.6,IF(AND(B138&lt;2.75,A138&lt;5.15,H138&lt;15.244,B138&lt;3.35),3.42,IF(AND(A138&gt;=7.25,G138&lt;0.851,H138&gt;=15.244,B138&lt;3.35),6.6,IF(AND(A138&lt;4.45,B138&gt;=2.75,A138&lt;5.15,H138&lt;15.244,B138&lt;3.35),1.1,IF(AND(G138&lt;0.527,A138&lt;7.25,G138&lt;0.851,H138&gt;=15.244,B138&lt;3.35),5.08,IF(AND(G138&gt;=0.527,A138&lt;7.25,G138&lt;0.851,H138&gt;=15.244,B138&lt;3.35),5.8,IF(AND(D138&gt;=0.35,B138&lt;3.7,F138&lt;2,H138&lt;15.371,B138&gt;=3.35),1.55,IF(AND(H138&lt;6.542,B138&gt;=3.7,F138&lt;2,H138&lt;15.371,B138&gt;=3.35),1.9,IF(AND(B138&lt;3.25,A138&gt;=4.45,B138&gt;=2.75,A138&lt;5.15,H138&lt;15.244,B138&lt;3.35),1.46,IF(AND(B138&gt;=3.25,A138&gt;=4.45,B138&gt;=2.75,A138&lt;5.15,H138&lt;15.244,B138&lt;3.35),1.7,IF(AND(H138&lt;13.654,B138&gt;=2.95,D138&lt;1.45,A138&gt;=5.15,H138&lt;15.244,B138&lt;3.35),4.3,IF(AND(H138&gt;=13.654,B138&gt;=2.95,D138&lt;1.45,A138&gt;=5.15,H138&lt;15.244,B138&lt;3.35),4.625,IF(AND(F138&gt;=2.5,D138&lt;1.75,D138&gt;=1.45,A138&gt;=5.15,H138&lt;15.244,B138&lt;3.35),5.3,IF(AND(G138&gt;=0.853,D138&gt;=1.75,D138&gt;=1.45,A138&gt;=5.15,H138&lt;15.244,B138&lt;3.35),5.15,IF(AND(D138&gt;=0.25,D138&lt;0.35,B138&lt;3.7,F138&lt;2,H138&lt;15.371,B138&gt;=3.35),1.3,IF(AND(B138&lt;3.85,H138&gt;=6.542,B138&gt;=3.7,F138&lt;2,H138&lt;15.371,B138&gt;=3.35),1.633,IF(AND(H138&lt;7.02,H138&lt;10.688,B138&lt;2.95,D138&lt;1.45,A138&gt;=5.15,H138&lt;15.244,B138&lt;3.35),3.98,IF(AND(G138&lt;0.338,H138&gt;=10.688,B138&lt;2.95,D138&lt;1.45,A138&gt;=5.15,H138&lt;15.244,B138&lt;3.35),4.22,IF(AND(G138&gt;=0.338,H138&gt;=10.688,B138&lt;2.95,D138&lt;1.45,A138&gt;=5.15,H138&lt;15.244,B138&lt;3.35),3.9,IF(AND(B138&lt;2.75,F138&lt;2.5,D138&lt;1.75,D138&gt;=1.45,A138&gt;=5.15,H138&lt;15.244,B138&lt;3.35),5.1,IF(AND(B138&gt;=2.75,F138&lt;2.5,D138&lt;1.75,D138&gt;=1.45,A138&gt;=5.15,H138&lt;15.244,B138&lt;3.35),4.74,IF(AND(A138&gt;=7,G138&lt;0.853,D138&gt;=1.75,D138&gt;=1.45,A138&gt;=5.15,H138&lt;15.244,B138&lt;3.35),6.5,IF(AND(G138&gt;=0.934,D138&lt;0.25,D138&lt;0.35,B138&lt;3.7,F138&lt;2,H138&lt;15.371,B138&gt;=3.35),1.7,IF(AND(D138&lt;0.25,B138&gt;=3.85,H138&gt;=6.542,B138&gt;=3.7,F138&lt;2,H138&lt;15.371,B138&gt;=3.35),1.5,IF(AND(D138&gt;=0.25,B138&gt;=3.85,H138&gt;=6.542,B138&gt;=3.7,F138&lt;2,H138&lt;15.371,B138&gt;=3.35),1.4,IF(AND(B138&lt;2.5,H138&gt;=7.02,H138&lt;10.688,B138&lt;2.95,D138&lt;1.45,A138&gt;=5.15,H138&lt;15.244,B138&lt;3.35),3.8,IF(AND(G138&gt;=0.74,A138&lt;7,G138&lt;0.853,D138&gt;=1.75,D138&gt;=1.45,A138&gt;=5.15,H138&lt;15.244,B138&lt;3.35),6,IF(AND(G138&gt;=0.61,G138&lt;0.934,D138&lt;0.25,D138&lt;0.35,B138&lt;3.7,F138&lt;2,H138&lt;15.371,B138&gt;=3.35),1.5,IF(AND(D138&lt;1.15,B138&gt;=2.5,H138&gt;=7.02,H138&lt;10.688,B138&lt;2.95,D138&lt;1.45,A138&gt;=5.15,H138&lt;15.244,B138&lt;3.35),3.5,IF(AND(D138&gt;=1.15,B138&gt;=2.5,H138&gt;=7.02,H138&lt;10.688,B138&lt;2.95,D138&lt;1.45,A138&gt;=5.15,H138&lt;15.244,B138&lt;3.35),3.6,IF(AND(G138&gt;=0.626,G138&lt;0.74,A138&lt;7,G138&lt;0.853,D138&gt;=1.75,D138&gt;=1.45,A138&gt;=5.15,H138&lt;15.244,B138&lt;3.35),4.9,IF(AND(H138&lt;13.641,G138&lt;0.61,G138&lt;0.934,D138&lt;0.25,D138&lt;0.35,B138&lt;3.7,F138&lt;2,H138&lt;15.371,B138&gt;=3.35),1.425,IF(AND(H138&gt;=13.641,G138&lt;0.61,G138&lt;0.934,D138&lt;0.25,D138&lt;0.35,B138&lt;3.7,F138&lt;2,H138&lt;15.371,B138&gt;=3.35),1.3,IF(AND(B138&lt;3.05,G138&lt;0.626,G138&lt;0.74,A138&lt;7,G138&lt;0.853,D138&gt;=1.75,D138&gt;=1.45,A138&gt;=5.15,H138&lt;15.244,B138&lt;3.35),5.475,IF(AND(B138&gt;=3.05,G138&lt;0.626,G138&lt;0.74,A138&lt;7,G138&lt;0.853,D138&gt;=1.75,D138&gt;=1.45,A138&gt;=5.15,H138&lt;15.244,B138&lt;3.35),5.633,"shouldnthappen")))))))))))))))))))))))))))))))))))))</f>
        <v>6.5</v>
      </c>
      <c r="BA138" s="1" t="n">
        <f aca="false">IF(AND(F138&gt;=2,B138&gt;=3.4),6.1,IF(AND(B138&lt;2.75,A138&lt;5.15,B138&lt;3.4),3.225,IF(AND(G138&gt;=0.821,F138&lt;2,B138&gt;=3.4),1.9,IF(AND(B138&gt;=3.2,B138&gt;=2.75,A138&lt;5.15,B138&lt;3.4),1.7,IF(AND(A138&lt;4.8,G138&lt;0.821,F138&lt;2,B138&gt;=3.4),1,IF(AND(G138&gt;=0.446,B138&lt;3.2,B138&gt;=2.75,A138&lt;5.15,B138&lt;3.4),1.1,IF(AND(G138&lt;0.356,D138&lt;1.45,A138&lt;6.25,A138&gt;=5.15,B138&lt;3.4),4.32,IF(AND(G138&lt;0.591,D138&gt;=1.45,A138&lt;6.25,A138&gt;=5.15,B138&lt;3.4),4.6,IF(AND(D138&lt;1.75,G138&lt;0.597,A138&gt;=6.25,A138&gt;=5.15,B138&lt;3.4),4.86,IF(AND(H138&gt;=16.472,G138&gt;=0.597,A138&gt;=6.25,A138&gt;=5.15,B138&lt;3.4),6.6,IF(AND(G138&lt;0.063,G138&lt;0.446,B138&lt;3.2,B138&gt;=2.75,A138&lt;5.15,B138&lt;3.4),1.4,IF(AND(A138&gt;=5.95,G138&gt;=0.356,D138&lt;1.45,A138&lt;6.25,A138&gt;=5.15,B138&lt;3.4),4.6,IF(AND(B138&gt;=2.9,G138&gt;=0.591,D138&gt;=1.45,A138&lt;6.25,A138&gt;=5.15,B138&lt;3.4),4.867,IF(AND(D138&gt;=2.4,H138&lt;16.472,G138&gt;=0.597,A138&gt;=6.25,A138&gt;=5.15,B138&lt;3.4),6,IF(AND(A138&lt;5.45,B138&gt;=3.85,A138&gt;=4.8,G138&lt;0.821,F138&lt;2,B138&gt;=3.4),1.3,IF(AND(A138&gt;=5.45,B138&gt;=3.85,A138&gt;=4.8,G138&lt;0.821,F138&lt;2,B138&gt;=3.4),1.45,IF(AND(H138&lt;14.273,G138&gt;=0.063,G138&lt;0.446,B138&lt;3.2,B138&gt;=2.75,A138&lt;5.15,B138&lt;3.4),1.5,IF(AND(H138&gt;=14.273,G138&gt;=0.063,G138&lt;0.446,B138&lt;3.2,B138&gt;=2.75,A138&lt;5.15,B138&lt;3.4),1.6,IF(AND(G138&gt;=0.572,A138&lt;5.95,G138&gt;=0.356,D138&lt;1.45,A138&lt;6.25,A138&gt;=5.15,B138&lt;3.4),3.9,IF(AND(G138&lt;0.827,B138&lt;2.9,G138&gt;=0.591,D138&gt;=1.45,A138&lt;6.25,A138&gt;=5.15,B138&lt;3.4),4.9,IF(AND(G138&gt;=0.827,B138&lt;2.9,G138&gt;=0.591,D138&gt;=1.45,A138&lt;6.25,A138&gt;=5.15,B138&lt;3.4),5.1,IF(AND(A138&gt;=7.2,B138&lt;3.05,D138&gt;=1.75,G138&lt;0.597,A138&gt;=6.25,A138&gt;=5.15,B138&lt;3.4),6.7,IF(AND(G138&lt;0.353,B138&gt;=3.05,D138&gt;=1.75,G138&lt;0.597,A138&gt;=6.25,A138&gt;=5.15,B138&lt;3.4),5.22,IF(AND(G138&gt;=0.353,B138&gt;=3.05,D138&gt;=1.75,G138&lt;0.597,A138&gt;=6.25,A138&gt;=5.15,B138&lt;3.4),5.65,IF(AND(A138&lt;6.55,D138&lt;2.4,H138&lt;16.472,G138&gt;=0.597,A138&gt;=6.25,A138&gt;=5.15,B138&lt;3.4),5.033,IF(AND(H138&lt;12.719,G138&lt;0.385,B138&lt;3.85,A138&gt;=4.8,G138&lt;0.821,F138&lt;2,B138&gt;=3.4),1.54,IF(AND(H138&gt;=12.719,G138&lt;0.385,B138&lt;3.85,A138&gt;=4.8,G138&lt;0.821,F138&lt;2,B138&gt;=3.4),1.3,IF(AND(B138&lt;3.6,G138&gt;=0.385,B138&lt;3.85,A138&gt;=4.8,G138&lt;0.821,F138&lt;2,B138&gt;=3.4),1.325,IF(AND(B138&gt;=3.6,G138&gt;=0.385,B138&lt;3.85,A138&gt;=4.8,G138&lt;0.821,F138&lt;2,B138&gt;=3.4),1.55,IF(AND(D138&lt;1.05,G138&lt;0.572,A138&lt;5.95,G138&gt;=0.356,D138&lt;1.45,A138&lt;6.25,A138&gt;=5.15,B138&lt;3.4),3.633,IF(AND(D138&gt;=2.15,A138&lt;7.2,B138&lt;3.05,D138&gt;=1.75,G138&lt;0.597,A138&gt;=6.25,A138&gt;=5.15,B138&lt;3.4),5.667,IF(AND(H138&lt;13.094,A138&gt;=6.55,D138&lt;2.4,H138&lt;16.472,G138&gt;=0.597,A138&gt;=6.25,A138&gt;=5.15,B138&lt;3.4),5.2,IF(AND(D138&lt;1.15,D138&gt;=1.05,G138&lt;0.572,A138&lt;5.95,G138&gt;=0.356,D138&lt;1.45,A138&lt;6.25,A138&gt;=5.15,B138&lt;3.4),3.8,IF(AND(D138&gt;=1.15,D138&gt;=1.05,G138&lt;0.572,A138&lt;5.95,G138&gt;=0.356,D138&lt;1.45,A138&lt;6.25,A138&gt;=5.15,B138&lt;3.4),3.9,IF(AND(G138&gt;=0.487,D138&lt;2.15,A138&lt;7.2,B138&lt;3.05,D138&gt;=1.75,G138&lt;0.597,A138&gt;=6.25,A138&gt;=5.15,B138&lt;3.4),5.8,IF(AND(A138&lt;6.8,H138&gt;=13.094,A138&gt;=6.55,D138&lt;2.4,H138&lt;16.472,G138&gt;=0.597,A138&gt;=6.25,A138&gt;=5.15,B138&lt;3.4),4.52,IF(AND(A138&gt;=6.8,H138&gt;=13.094,A138&gt;=6.55,D138&lt;2.4,H138&lt;16.472,G138&gt;=0.597,A138&gt;=6.25,A138&gt;=5.15,B138&lt;3.4),4.75,IF(AND(B138&lt;2.95,G138&lt;0.487,D138&lt;2.15,A138&lt;7.2,B138&lt;3.05,D138&gt;=1.75,G138&lt;0.597,A138&gt;=6.25,A138&gt;=5.15,B138&lt;3.4),5.6,IF(AND(B138&gt;=2.95,G138&lt;0.487,D138&lt;2.15,A138&lt;7.2,B138&lt;3.05,D138&gt;=1.75,G138&lt;0.597,A138&gt;=6.25,A138&gt;=5.15,B138&lt;3.4),5.5,"shouldnthappen")))))))))))))))))))))))))))))))))))))))</f>
        <v>5.2</v>
      </c>
      <c r="BB138" s="1" t="n">
        <f aca="false">IF(AND(A138&lt;4.35,B138&lt;3.25,F138&lt;1.5),1.1,IF(AND(H138&lt;14.005,A138&gt;=4.35,B138&lt;3.25,F138&lt;1.5),1.3,IF(AND(H138&gt;=14.005,A138&gt;=4.35,B138&lt;3.25,F138&lt;1.5),1.6,IF(AND(G138&gt;=0.905,A138&lt;5.15,B138&gt;=3.25,F138&lt;1.5),1.9,IF(AND(B138&lt;3.45,A138&gt;=5.15,B138&gt;=3.25,F138&lt;1.5),1.6,IF(AND(F138&gt;=2.5,D138&gt;=1.35,D138&lt;1.75,F138&gt;=1.5),4.867,IF(AND(A138&gt;=7.05,D138&gt;=2.05,D138&gt;=1.75,F138&gt;=1.5),6.35,IF(AND(D138&gt;=0.4,G138&lt;0.905,A138&lt;5.15,B138&gt;=3.25,F138&lt;1.5),1.65,IF(AND(B138&lt;3.6,B138&gt;=3.45,A138&gt;=5.15,B138&gt;=3.25,F138&lt;1.5),1.35,IF(AND(H138&lt;6.808,H138&lt;9.386,D138&lt;1.35,D138&lt;1.75,F138&gt;=1.5),4.05,IF(AND(H138&gt;=6.808,H138&lt;9.386,D138&lt;1.35,D138&lt;1.75,F138&gt;=1.5),3.46,IF(AND(B138&lt;2.45,F138&lt;2.5,D138&gt;=1.35,D138&lt;1.75,F138&gt;=1.5),4.5,IF(AND(H138&gt;=13.115,D138&lt;1.95,D138&lt;2.05,D138&gt;=1.75,F138&gt;=1.5),4.85,IF(AND(G138&lt;0.196,D138&gt;=1.95,D138&lt;2.05,D138&gt;=1.75,F138&gt;=1.5),6.7,IF(AND(G138&gt;=0.196,D138&gt;=1.95,D138&lt;2.05,D138&gt;=1.75,F138&gt;=1.5),5.12,IF(AND(H138&lt;10.925,D138&lt;0.4,G138&lt;0.905,A138&lt;5.15,B138&gt;=3.25,F138&lt;1.5),1.4,IF(AND(H138&gt;=10.925,D138&lt;0.4,G138&lt;0.905,A138&lt;5.15,B138&gt;=3.25,F138&lt;1.5),1.45,IF(AND(H138&lt;14.096,B138&gt;=3.6,B138&gt;=3.45,A138&gt;=5.15,B138&gt;=3.25,F138&lt;1.5),1.42,IF(AND(H138&gt;=14.096,B138&gt;=3.6,B138&gt;=3.45,A138&gt;=5.15,B138&gt;=3.25,F138&lt;1.5),1.7,IF(AND(B138&lt;2.45,D138&lt;1.15,H138&gt;=9.386,D138&lt;1.35,D138&lt;1.75,F138&gt;=1.5),3.6,IF(AND(B138&gt;=2.45,D138&lt;1.15,H138&gt;=9.386,D138&lt;1.35,D138&lt;1.75,F138&gt;=1.5),3.9,IF(AND(G138&lt;0.246,D138&gt;=1.15,H138&gt;=9.386,D138&lt;1.35,D138&lt;1.75,F138&gt;=1.5),4.4,IF(AND(B138&lt;2.75,B138&gt;=2.45,F138&lt;2.5,D138&gt;=1.35,D138&lt;1.75,F138&gt;=1.5),5.1,IF(AND(H138&lt;11.084,H138&lt;13.115,D138&lt;1.95,D138&lt;2.05,D138&gt;=1.75,F138&gt;=1.5),5.35,IF(AND(H138&gt;=11.084,H138&lt;13.115,D138&lt;1.95,D138&lt;2.05,D138&gt;=1.75,F138&gt;=1.5),5.7,IF(AND(H138&lt;15.52,D138&lt;2.25,A138&lt;7.05,D138&gt;=2.05,D138&gt;=1.75,F138&gt;=1.5),5.45,IF(AND(H138&gt;=15.52,D138&lt;2.25,A138&lt;7.05,D138&gt;=2.05,D138&gt;=1.75,F138&gt;=1.5),5.725,IF(AND(G138&gt;=0.775,D138&gt;=2.25,A138&lt;7.05,D138&gt;=2.05,D138&gt;=1.75,F138&gt;=1.5),5.2,IF(AND(D138&lt;1.25,G138&gt;=0.246,D138&gt;=1.15,H138&gt;=9.386,D138&lt;1.35,D138&lt;1.75,F138&gt;=1.5),4.05,IF(AND(A138&lt;5.85,B138&gt;=2.75,B138&gt;=2.45,F138&lt;2.5,D138&gt;=1.35,D138&lt;1.75,F138&gt;=1.5),4.5,IF(AND(B138&lt;3.3,G138&lt;0.775,D138&gt;=2.25,A138&lt;7.05,D138&gt;=2.05,D138&gt;=1.75,F138&gt;=1.5),5.64,IF(AND(B138&gt;=3.3,G138&lt;0.775,D138&gt;=2.25,A138&lt;7.05,D138&gt;=2.05,D138&gt;=1.75,F138&gt;=1.5),5.6,IF(AND(A138&lt;5.9,D138&gt;=1.25,G138&gt;=0.246,D138&gt;=1.15,H138&gt;=9.386,D138&lt;1.35,D138&lt;1.75,F138&gt;=1.5),4.2,IF(AND(A138&gt;=5.9,D138&gt;=1.25,G138&gt;=0.246,D138&gt;=1.15,H138&gt;=9.386,D138&lt;1.35,D138&lt;1.75,F138&gt;=1.5),4,IF(AND(G138&gt;=0.437,A138&gt;=5.85,B138&gt;=2.75,B138&gt;=2.45,F138&lt;2.5,D138&gt;=1.35,D138&lt;1.75,F138&gt;=1.5),4.75,IF(AND(H138&lt;9.446,G138&lt;0.437,A138&gt;=5.85,B138&gt;=2.75,B138&gt;=2.45,F138&lt;2.5,D138&gt;=1.35,D138&lt;1.75,F138&gt;=1.5),4.6,IF(AND(H138&gt;=9.446,G138&lt;0.437,A138&gt;=5.85,B138&gt;=2.75,B138&gt;=2.45,F138&lt;2.5,D138&gt;=1.35,D138&lt;1.75,F138&gt;=1.5),4.7,"shouldnthappen")))))))))))))))))))))))))))))))))))))</f>
        <v>6.35</v>
      </c>
      <c r="BC138" s="1" t="n">
        <f aca="false">IF(AND(G138&gt;=0.905,F138&lt;1.5),1.65,IF(AND(D138&gt;=0.45,G138&lt;0.905,F138&lt;1.5),1.65,IF(AND(A138&lt;5.15,D138&lt;1.55,F138&gt;=1.5),3.225,IF(AND(F138&gt;=2.5,A138&gt;=5.15,D138&lt;1.55,F138&gt;=1.5),5.05,IF(AND(H138&lt;5.767,A138&lt;7.05,D138&gt;=1.55,F138&gt;=1.5),4.5,IF(AND(D138&lt;1.7,A138&gt;=7.05,D138&gt;=1.55,F138&gt;=1.5),5.8,IF(AND(A138&gt;=5.3,G138&lt;0.207,D138&lt;0.45,G138&lt;0.905,F138&lt;1.5),1.3,IF(AND(D138&gt;=0.35,G138&gt;=0.207,D138&lt;0.45,G138&lt;0.905,F138&lt;1.5),1.5,IF(AND(G138&lt;0.155,D138&gt;=1.7,A138&gt;=7.05,D138&gt;=1.55,F138&gt;=1.5),6.7,IF(AND(G138&gt;=0.155,D138&gt;=1.7,A138&gt;=7.05,D138&gt;=1.55,F138&gt;=1.5),6.34,IF(AND(G138&lt;0.05,A138&lt;5.3,G138&lt;0.207,D138&lt;0.45,G138&lt;0.905,F138&lt;1.5),1.4,IF(AND(G138&gt;=0.05,A138&lt;5.3,G138&lt;0.207,D138&lt;0.45,G138&lt;0.905,F138&lt;1.5),1.5,IF(AND(A138&lt;4.5,D138&lt;0.35,G138&gt;=0.207,D138&lt;0.45,G138&lt;0.905,F138&lt;1.5),1.3,IF(AND(G138&lt;0.308,A138&lt;6.2,F138&lt;2.5,A138&gt;=5.15,D138&lt;1.55,F138&gt;=1.5),4.5,IF(AND(D138&lt;1.35,A138&gt;=6.2,F138&lt;2.5,A138&gt;=5.15,D138&lt;1.55,F138&gt;=1.5),4.367,IF(AND(D138&lt;1.85,A138&lt;6.15,H138&gt;=5.767,A138&lt;7.05,D138&gt;=1.55,F138&gt;=1.5),4.933,IF(AND(G138&gt;=0.558,A138&gt;=4.5,D138&lt;0.35,G138&gt;=0.207,D138&lt;0.45,G138&lt;0.905,F138&lt;1.5),1.5,IF(AND(H138&gt;=13.383,G138&gt;=0.308,A138&lt;6.2,F138&lt;2.5,A138&gt;=5.15,D138&lt;1.55,F138&gt;=1.5),4.7,IF(AND(H138&gt;=12.206,D138&gt;=1.35,A138&gt;=6.2,F138&lt;2.5,A138&gt;=5.15,D138&lt;1.55,F138&gt;=1.5),4.575,IF(AND(A138&lt;5.7,D138&gt;=1.85,A138&lt;6.15,H138&gt;=5.767,A138&lt;7.05,D138&gt;=1.55,F138&gt;=1.5),4.9,IF(AND(A138&gt;=5.7,D138&gt;=1.85,A138&lt;6.15,H138&gt;=5.767,A138&lt;7.05,D138&gt;=1.55,F138&gt;=1.5),5.1,IF(AND(G138&lt;0.079,G138&lt;0.364,A138&gt;=6.15,H138&gt;=5.767,A138&lt;7.05,D138&gt;=1.55,F138&gt;=1.5),5.6,IF(AND(G138&gt;=0.079,G138&lt;0.364,A138&gt;=6.15,H138&gt;=5.767,A138&lt;7.05,D138&gt;=1.55,F138&gt;=1.5),5.25,IF(AND(G138&gt;=0.447,G138&lt;0.558,A138&gt;=4.5,D138&lt;0.35,G138&gt;=0.207,D138&lt;0.45,G138&lt;0.905,F138&lt;1.5),1.3,IF(AND(B138&gt;=2.95,H138&lt;13.383,G138&gt;=0.308,A138&lt;6.2,F138&lt;2.5,A138&gt;=5.15,D138&lt;1.55,F138&gt;=1.5),4.6,IF(AND(B138&lt;2.65,H138&lt;12.206,D138&gt;=1.35,A138&gt;=6.2,F138&lt;2.5,A138&gt;=5.15,D138&lt;1.55,F138&gt;=1.5),4.9,IF(AND(D138&lt;2.45,A138&lt;6.6,G138&gt;=0.364,A138&gt;=6.15,H138&gt;=5.767,A138&lt;7.05,D138&gt;=1.55,F138&gt;=1.5),5.6,IF(AND(D138&gt;=2.45,A138&lt;6.6,G138&gt;=0.364,A138&gt;=6.15,H138&gt;=5.767,A138&lt;7.05,D138&gt;=1.55,F138&gt;=1.5),6,IF(AND(H138&lt;12.921,A138&gt;=6.6,G138&gt;=0.364,A138&gt;=6.15,H138&gt;=5.767,A138&lt;7.05,D138&gt;=1.55,F138&gt;=1.5),5.725,IF(AND(H138&gt;=12.921,A138&gt;=6.6,G138&gt;=0.364,A138&gt;=6.15,H138&gt;=5.767,A138&lt;7.05,D138&gt;=1.55,F138&gt;=1.5),5.367,IF(AND(B138&lt;3.15,G138&lt;0.447,G138&lt;0.558,A138&gt;=4.5,D138&lt;0.35,G138&gt;=0.207,D138&lt;0.45,G138&lt;0.905,F138&lt;1.5),1.5,IF(AND(B138&gt;=3.15,G138&lt;0.447,G138&lt;0.558,A138&gt;=4.5,D138&lt;0.35,G138&gt;=0.207,D138&lt;0.45,G138&lt;0.905,F138&lt;1.5),1.36,IF(AND(B138&gt;=2.85,B138&lt;2.95,H138&lt;13.383,G138&gt;=0.308,A138&lt;6.2,F138&lt;2.5,A138&gt;=5.15,D138&lt;1.55,F138&gt;=1.5),3.6,IF(AND(H138&lt;9.446,B138&gt;=2.65,H138&lt;12.206,D138&gt;=1.35,A138&gt;=6.2,F138&lt;2.5,A138&gt;=5.15,D138&lt;1.55,F138&gt;=1.5),4.6,IF(AND(H138&gt;=9.446,B138&gt;=2.65,H138&lt;12.206,D138&gt;=1.35,A138&gt;=6.2,F138&lt;2.5,A138&gt;=5.15,D138&lt;1.55,F138&gt;=1.5),4.7,IF(AND(D138&lt;1.2,B138&lt;2.85,B138&lt;2.95,H138&lt;13.383,G138&gt;=0.308,A138&lt;6.2,F138&lt;2.5,A138&gt;=5.15,D138&lt;1.55,F138&gt;=1.5),3.75,IF(AND(G138&lt;0.356,D138&gt;=1.2,B138&lt;2.85,B138&lt;2.95,H138&lt;13.383,G138&gt;=0.308,A138&lt;6.2,F138&lt;2.5,A138&gt;=5.15,D138&lt;1.55,F138&gt;=1.5),4.2,IF(AND(G138&gt;=0.356,D138&gt;=1.2,B138&lt;2.85,B138&lt;2.95,H138&lt;13.383,G138&gt;=0.308,A138&lt;6.2,F138&lt;2.5,A138&gt;=5.15,D138&lt;1.55,F138&gt;=1.5),3.96,"shouldnthappen"))))))))))))))))))))))))))))))))))))))</f>
        <v>6.34</v>
      </c>
      <c r="BD138" s="1" t="n">
        <f aca="false">IF(AND(B138&lt;2.7,A138&lt;5.3,B138&lt;3.15),3.42,IF(AND(F138&lt;2.5,A138&gt;=5.85,B138&gt;=3.15),4.7,IF(AND(A138&lt;4.35,B138&gt;=2.7,A138&lt;5.3,B138&lt;3.15),1.1,IF(AND(A138&gt;=4.35,B138&gt;=2.7,A138&lt;5.3,B138&lt;3.15),1.42,IF(AND(A138&gt;=7.05,F138&gt;=2.5,A138&gt;=5.3,B138&lt;3.15),6.067,IF(AND(D138&gt;=0.45,A138&lt;5.05,A138&lt;5.85,B138&gt;=3.15),1.6,IF(AND(B138&lt;3.35,A138&gt;=5.05,A138&lt;5.85,B138&gt;=3.15),1.7,IF(AND(A138&gt;=6.85,F138&gt;=2.5,A138&gt;=5.85,B138&gt;=3.15),6.22,IF(AND(D138&lt;1.25,D138&lt;1.35,F138&lt;2.5,A138&gt;=5.3,B138&lt;3.15),4.033,IF(AND(D138&gt;=1.25,D138&lt;1.35,F138&lt;2.5,A138&gt;=5.3,B138&lt;3.15),4.233,IF(AND(A138&lt;6.05,D138&gt;=1.35,F138&lt;2.5,A138&gt;=5.3,B138&lt;3.15),5.1,IF(AND(H138&gt;=13.29,A138&lt;7.05,F138&gt;=2.5,A138&gt;=5.3,B138&lt;3.15),4.96,IF(AND(G138&gt;=0.858,D138&lt;0.45,A138&lt;5.05,A138&lt;5.85,B138&gt;=3.15),1.3,IF(AND(D138&gt;=0.35,B138&gt;=3.35,A138&gt;=5.05,A138&lt;5.85,B138&gt;=3.15),1.4,IF(AND(B138&lt;3.25,A138&lt;6.85,F138&gt;=2.5,A138&gt;=5.85,B138&gt;=3.15),5.233,IF(AND(A138&gt;=6.8,A138&gt;=6.05,D138&gt;=1.35,F138&lt;2.5,A138&gt;=5.3,B138&lt;3.15),4.9,IF(AND(G138&gt;=0.622,H138&lt;13.29,A138&lt;7.05,F138&gt;=2.5,A138&gt;=5.3,B138&lt;3.15),5.067,IF(AND(H138&lt;8.834,G138&lt;0.858,D138&lt;0.45,A138&lt;5.05,A138&lt;5.85,B138&gt;=3.15),1.4,IF(AND(G138&lt;0.774,B138&gt;=3.25,A138&lt;6.85,F138&gt;=2.5,A138&gt;=5.85,B138&gt;=3.15),5.8,IF(AND(G138&gt;=0.774,B138&gt;=3.25,A138&lt;6.85,F138&gt;=2.5,A138&gt;=5.85,B138&gt;=3.15),5.4,IF(AND(H138&gt;=12.206,A138&lt;6.8,A138&gt;=6.05,D138&gt;=1.35,F138&lt;2.5,A138&gt;=5.3,B138&lt;3.15),4.5,IF(AND(G138&gt;=0.439,G138&lt;0.622,H138&lt;13.29,A138&lt;7.05,F138&gt;=2.5,A138&gt;=5.3,B138&lt;3.15),5.667,IF(AND(G138&lt;0.227,H138&gt;=8.834,G138&lt;0.858,D138&lt;0.45,A138&lt;5.05,A138&lt;5.85,B138&gt;=3.15),1.4,IF(AND(G138&gt;=0.227,H138&gt;=8.834,G138&lt;0.858,D138&lt;0.45,A138&lt;5.05,A138&lt;5.85,B138&gt;=3.15),1.3,IF(AND(G138&gt;=0.934,B138&lt;3.75,D138&lt;0.35,B138&gt;=3.35,A138&gt;=5.05,A138&lt;5.85,B138&gt;=3.15),1.7,IF(AND(G138&lt;0.823,B138&gt;=3.75,D138&lt;0.35,B138&gt;=3.35,A138&gt;=5.05,A138&lt;5.85,B138&gt;=3.15),1.55,IF(AND(G138&gt;=0.823,B138&gt;=3.75,D138&lt;0.35,B138&gt;=3.35,A138&gt;=5.05,A138&lt;5.85,B138&gt;=3.15),1.5,IF(AND(A138&lt;6.2,H138&lt;12.206,A138&lt;6.8,A138&gt;=6.05,D138&gt;=1.35,F138&lt;2.5,A138&gt;=5.3,B138&lt;3.15),4.6,IF(AND(A138&gt;=6.2,H138&lt;12.206,A138&lt;6.8,A138&gt;=6.05,D138&gt;=1.35,F138&lt;2.5,A138&gt;=5.3,B138&lt;3.15),4.74,IF(AND(H138&gt;=10.667,G138&lt;0.439,G138&lt;0.622,H138&lt;13.29,A138&lt;7.05,F138&gt;=2.5,A138&gt;=5.3,B138&lt;3.15),5.6,IF(AND(H138&lt;13.67,G138&lt;0.934,B138&lt;3.75,D138&lt;0.35,B138&gt;=3.35,A138&gt;=5.05,A138&lt;5.85,B138&gt;=3.15),1.48,IF(AND(H138&gt;=13.67,G138&lt;0.934,B138&lt;3.75,D138&lt;0.35,B138&gt;=3.35,A138&gt;=5.05,A138&lt;5.85,B138&gt;=3.15),1.3,IF(AND(G138&lt;0.301,H138&lt;10.667,G138&lt;0.439,G138&lt;0.622,H138&lt;13.29,A138&lt;7.05,F138&gt;=2.5,A138&gt;=5.3,B138&lt;3.15),5.2,IF(AND(G138&gt;=0.301,H138&lt;10.667,G138&lt;0.439,G138&lt;0.622,H138&lt;13.29,A138&lt;7.05,F138&gt;=2.5,A138&gt;=5.3,B138&lt;3.15),5.067,"shouldnthappen"))))))))))))))))))))))))))))))))))</f>
        <v>6.067</v>
      </c>
      <c r="BE138" s="1" t="n">
        <f aca="false">IF(AND(B138&gt;=3.85,A138&gt;=5.05,F138&lt;1.5),1.4,IF(AND(A138&lt;5.25,A138&lt;5.75,F138&gt;=1.5),3.15,IF(AND(A138&lt;4.95,B138&lt;3.15,A138&lt;5.05,F138&lt;1.5),1.46,IF(AND(A138&gt;=4.95,B138&lt;3.15,A138&lt;5.05,F138&lt;1.5),1.6,IF(AND(H138&lt;8.834,B138&gt;=3.15,A138&lt;5.05,F138&lt;1.5),1.4,IF(AND(D138&lt;0.25,B138&lt;3.85,A138&gt;=5.05,F138&lt;1.5),1.48,IF(AND(D138&gt;=0.25,B138&lt;3.85,A138&gt;=5.05,F138&lt;1.5),1.7,IF(AND(F138&gt;=2.5,A138&gt;=5.25,A138&lt;5.75,F138&gt;=1.5),4.9,IF(AND(H138&lt;12.45,H138&gt;=8.834,B138&gt;=3.15,A138&lt;5.05,F138&lt;1.5),1.25,IF(AND(H138&gt;=12.45,H138&gt;=8.834,B138&gt;=3.15,A138&lt;5.05,F138&lt;1.5),1.32,IF(AND(G138&lt;0.283,F138&lt;2.5,A138&gt;=5.25,A138&lt;5.75,F138&gt;=1.5),4.3,IF(AND(H138&lt;6.712,H138&lt;11.275,D138&lt;1.55,A138&gt;=5.75,F138&gt;=1.5),5,IF(AND(H138&lt;13.101,H138&gt;=11.275,D138&lt;1.55,A138&gt;=5.75,F138&gt;=1.5),3.933,IF(AND(H138&gt;=13.101,H138&gt;=11.275,D138&lt;1.55,A138&gt;=5.75,F138&gt;=1.5),4.5,IF(AND(A138&gt;=7.3,D138&lt;2.45,D138&gt;=1.55,A138&gt;=5.75,F138&gt;=1.5),6.7,IF(AND(B138&lt;3.45,D138&gt;=2.45,D138&gt;=1.55,A138&gt;=5.75,F138&gt;=1.5),5.925,IF(AND(B138&gt;=3.45,D138&gt;=2.45,D138&gt;=1.55,A138&gt;=5.75,F138&gt;=1.5),6.1,IF(AND(B138&gt;=2.8,G138&gt;=0.283,F138&lt;2.5,A138&gt;=5.25,A138&lt;5.75,F138&gt;=1.5),4.2,IF(AND(D138&lt;1.35,H138&gt;=6.712,H138&lt;11.275,D138&lt;1.55,A138&gt;=5.75,F138&gt;=1.5),4.35,IF(AND(D138&lt;1.05,B138&lt;2.8,G138&gt;=0.283,F138&lt;2.5,A138&gt;=5.25,A138&lt;5.75,F138&gt;=1.5),3.567,IF(AND(D138&gt;=1.05,B138&lt;2.8,G138&gt;=0.283,F138&lt;2.5,A138&gt;=5.25,A138&lt;5.75,F138&gt;=1.5),3.925,IF(AND(B138&lt;2.65,D138&gt;=1.35,H138&gt;=6.712,H138&lt;11.275,D138&lt;1.55,A138&gt;=5.75,F138&gt;=1.5),4.9,IF(AND(B138&gt;=2.65,D138&gt;=1.35,H138&gt;=6.712,H138&lt;11.275,D138&lt;1.55,A138&gt;=5.75,F138&gt;=1.5),4.625,IF(AND(H138&gt;=14.683,G138&gt;=0.628,A138&lt;7.3,D138&lt;2.45,D138&gt;=1.55,A138&gt;=5.75,F138&gt;=1.5),5.4,IF(AND(D138&lt;1.95,H138&lt;8.884,G138&lt;0.628,A138&lt;7.3,D138&lt;2.45,D138&gt;=1.55,A138&gt;=5.75,F138&gt;=1.5),5.1,IF(AND(D138&gt;=1.95,H138&lt;8.884,G138&lt;0.628,A138&lt;7.3,D138&lt;2.45,D138&gt;=1.55,A138&gt;=5.75,F138&gt;=1.5),5.22,IF(AND(A138&lt;6.05,H138&gt;=8.884,G138&lt;0.628,A138&lt;7.3,D138&lt;2.45,D138&gt;=1.55,A138&gt;=5.75,F138&gt;=1.5),5.1,IF(AND(G138&lt;0.817,H138&lt;14.683,G138&gt;=0.628,A138&lt;7.3,D138&lt;2.45,D138&gt;=1.55,A138&gt;=5.75,F138&gt;=1.5),4.967,IF(AND(G138&gt;=0.817,H138&lt;14.683,G138&gt;=0.628,A138&lt;7.3,D138&lt;2.45,D138&gt;=1.55,A138&gt;=5.75,F138&gt;=1.5),5.1,IF(AND(H138&lt;9.637,A138&gt;=6.05,H138&gt;=8.884,G138&lt;0.628,A138&lt;7.3,D138&lt;2.45,D138&gt;=1.55,A138&gt;=5.75,F138&gt;=1.5),5.9,IF(AND(D138&lt;1.85,H138&gt;=9.637,A138&gt;=6.05,H138&gt;=8.884,G138&lt;0.628,A138&lt;7.3,D138&lt;2.45,D138&gt;=1.55,A138&gt;=5.75,F138&gt;=1.5),5.733,IF(AND(G138&gt;=0.388,D138&gt;=1.85,H138&gt;=9.637,A138&gt;=6.05,H138&gt;=8.884,G138&lt;0.628,A138&lt;7.3,D138&lt;2.45,D138&gt;=1.55,A138&gt;=5.75,F138&gt;=1.5),5.64,IF(AND(B138&lt;2.95,G138&lt;0.388,D138&gt;=1.85,H138&gt;=9.637,A138&gt;=6.05,H138&gt;=8.884,G138&lt;0.628,A138&lt;7.3,D138&lt;2.45,D138&gt;=1.55,A138&gt;=5.75,F138&gt;=1.5),5.5,IF(AND(B138&gt;=2.95,G138&lt;0.388,D138&gt;=1.85,H138&gt;=9.637,A138&gt;=6.05,H138&gt;=8.884,G138&lt;0.628,A138&lt;7.3,D138&lt;2.45,D138&gt;=1.55,A138&gt;=5.75,F138&gt;=1.5),5.333,"shouldnthappen"))))))))))))))))))))))))))))))))))</f>
        <v>6.7</v>
      </c>
      <c r="BF138" s="1" t="n">
        <f aca="false">IF(AND(D138&gt;=0.35,F138&lt;1.5),1.65,IF(AND(H138&gt;=16.227,D138&gt;=1.55,F138&gt;=1.5),6.533,IF(AND(A138&gt;=5.45,G138&lt;0.174,D138&lt;0.35,F138&lt;1.5),1.7,IF(AND(D138&lt;0.15,G138&gt;=0.174,D138&lt;0.35,F138&lt;1.5),1.38,IF(AND(D138&gt;=1.15,D138&lt;1.25,D138&lt;1.55,F138&gt;=1.5),3.967,IF(AND(H138&lt;8.376,A138&lt;5.45,G138&lt;0.174,D138&lt;0.35,F138&lt;1.5),1.4,IF(AND(H138&gt;=8.376,A138&lt;5.45,G138&lt;0.174,D138&lt;0.35,F138&lt;1.5),1.5,IF(AND(B138&lt;3.1,D138&gt;=0.15,G138&gt;=0.174,D138&lt;0.35,F138&lt;1.5),1.475,IF(AND(H138&lt;10.258,D138&lt;1.15,D138&lt;1.25,D138&lt;1.55,F138&gt;=1.5),3.24,IF(AND(H138&gt;=10.258,D138&lt;1.15,D138&lt;1.25,D138&lt;1.55,F138&gt;=1.5),3.875,IF(AND(F138&gt;=2.5,H138&lt;10.927,D138&gt;=1.25,D138&lt;1.55,F138&gt;=1.5),5.05,IF(AND(D138&lt;1.35,H138&gt;=10.927,D138&gt;=1.25,D138&lt;1.55,F138&gt;=1.5),4.25,IF(AND(A138&gt;=6.95,D138&lt;1.75,H138&lt;16.227,D138&gt;=1.55,F138&gt;=1.5),5.8,IF(AND(B138&lt;3.3,B138&gt;=3.1,D138&gt;=0.15,G138&gt;=0.174,D138&lt;0.35,F138&lt;1.5),1.3,IF(AND(H138&lt;12.278,D138&gt;=1.35,H138&gt;=10.927,D138&gt;=1.25,D138&lt;1.55,F138&gt;=1.5),4.9,IF(AND(G138&lt;0.226,A138&lt;6.95,D138&lt;1.75,H138&lt;16.227,D138&gt;=1.55,F138&gt;=1.5),5,IF(AND(G138&gt;=0.226,A138&lt;6.95,D138&lt;1.75,H138&lt;16.227,D138&gt;=1.55,F138&gt;=1.5),4.62,IF(AND(H138&lt;9.35,B138&lt;2.95,D138&gt;=1.75,H138&lt;16.227,D138&gt;=1.55,F138&gt;=1.5),6.3,IF(AND(H138&gt;=9.35,B138&lt;2.95,D138&gt;=1.75,H138&lt;16.227,D138&gt;=1.55,F138&gt;=1.5),5.58,IF(AND(A138&lt;5.05,B138&gt;=3.3,B138&gt;=3.1,D138&gt;=0.15,G138&gt;=0.174,D138&lt;0.35,F138&lt;1.5),1.35,IF(AND(A138&gt;=5.05,B138&gt;=3.3,B138&gt;=3.1,D138&gt;=0.15,G138&gt;=0.174,D138&lt;0.35,F138&lt;1.5),1.46,IF(AND(B138&lt;2.8,A138&lt;5.65,F138&lt;2.5,H138&lt;10.927,D138&gt;=1.25,D138&lt;1.55,F138&gt;=1.5),4.075,IF(AND(B138&gt;=2.8,A138&lt;5.65,F138&lt;2.5,H138&lt;10.927,D138&gt;=1.25,D138&lt;1.55,F138&gt;=1.5),3.933,IF(AND(A138&lt;6.25,A138&gt;=5.65,F138&lt;2.5,H138&lt;10.927,D138&gt;=1.25,D138&lt;1.55,F138&gt;=1.5),4.533,IF(AND(A138&gt;=6.25,A138&gt;=5.65,F138&lt;2.5,H138&lt;10.927,D138&gt;=1.25,D138&lt;1.55,F138&gt;=1.5),4.3,IF(AND(A138&lt;6.5,H138&gt;=12.278,D138&gt;=1.35,H138&gt;=10.927,D138&gt;=1.25,D138&lt;1.55,F138&gt;=1.5),4.55,IF(AND(A138&gt;=6.5,H138&gt;=12.278,D138&gt;=1.35,H138&gt;=10.927,D138&gt;=1.25,D138&lt;1.55,F138&gt;=1.5),4.775,IF(AND(H138&lt;9.884,D138&lt;2.1,B138&gt;=2.95,D138&gt;=1.75,H138&lt;16.227,D138&gt;=1.55,F138&gt;=1.5),5.5,IF(AND(H138&gt;=9.884,D138&lt;2.1,B138&gt;=2.95,D138&gt;=1.75,H138&lt;16.227,D138&gt;=1.55,F138&gt;=1.5),5.1,IF(AND(H138&lt;10.393,D138&gt;=2.1,B138&gt;=2.95,D138&gt;=1.75,H138&lt;16.227,D138&gt;=1.55,F138&gt;=1.5),5.74,IF(AND(D138&lt;2.25,H138&gt;=10.393,D138&gt;=2.1,B138&gt;=2.95,D138&gt;=1.75,H138&lt;16.227,D138&gt;=1.55,F138&gt;=1.5),5.8,IF(AND(D138&gt;=2.25,H138&gt;=10.393,D138&gt;=2.1,B138&gt;=2.95,D138&gt;=1.75,H138&lt;16.227,D138&gt;=1.55,F138&gt;=1.5),5.4,"shouldnthappen"))))))))))))))))))))))))))))))))</f>
        <v>5.4</v>
      </c>
      <c r="BG138" s="1" t="n">
        <f aca="false">IF(AND(G138&lt;0.096,A138&lt;5.45),2.95,IF(AND(F138&gt;=1.5,G138&gt;=0.096,A138&lt;5.45),3,IF(AND(D138&lt;0.6,A138&lt;5.9,A138&gt;=5.45),1.4,IF(AND(F138&gt;=2.5,D138&gt;=0.6,A138&lt;5.9,A138&gt;=5.45),5.1,IF(AND(A138&lt;7.45,A138&gt;=7.05,A138&gt;=5.9,A138&gt;=5.45),6.167,IF(AND(B138&gt;=3.55,G138&lt;0.587,F138&lt;1.5,G138&gt;=0.096,A138&lt;5.45),1,IF(AND(A138&lt;5.05,G138&gt;=0.587,F138&lt;1.5,G138&gt;=0.096,A138&lt;5.45),1.35,IF(AND(B138&lt;2.75,D138&lt;1.7,A138&lt;7.05,A138&gt;=5.9,A138&gt;=5.45),4.9,IF(AND(A138&lt;6.2,D138&gt;=1.7,A138&lt;7.05,A138&gt;=5.9,A138&gt;=5.45),4.833,IF(AND(H138&lt;17.32,A138&gt;=7.45,A138&gt;=7.05,A138&gt;=5.9,A138&gt;=5.45),6.68,IF(AND(H138&gt;=17.32,A138&gt;=7.45,A138&gt;=7.05,A138&gt;=5.9,A138&gt;=5.45),6.4,IF(AND(G138&lt;0.161,B138&lt;3.55,G138&lt;0.587,F138&lt;1.5,G138&gt;=0.096,A138&lt;5.45),1.5,IF(AND(H138&lt;11.016,A138&gt;=5.05,G138&gt;=0.587,F138&lt;1.5,G138&gt;=0.096,A138&lt;5.45),1.633,IF(AND(H138&lt;11.001,G138&lt;0.372,F138&lt;2.5,D138&gt;=0.6,A138&lt;5.9,A138&gt;=5.45),4.133,IF(AND(H138&gt;=11.001,G138&lt;0.372,F138&lt;2.5,D138&gt;=0.6,A138&lt;5.9,A138&gt;=5.45),4.3,IF(AND(H138&lt;6.808,G138&gt;=0.372,F138&lt;2.5,D138&gt;=0.6,A138&lt;5.9,A138&gt;=5.45),4,IF(AND(A138&gt;=6.75,B138&gt;=2.75,D138&lt;1.7,A138&lt;7.05,A138&gt;=5.9,A138&gt;=5.45),4.84,IF(AND(H138&lt;12.467,G138&gt;=0.161,B138&lt;3.55,G138&lt;0.587,F138&lt;1.5,G138&gt;=0.096,A138&lt;5.45),1.3,IF(AND(D138&lt;0.25,H138&gt;=11.016,A138&gt;=5.05,G138&gt;=0.587,F138&lt;1.5,G138&gt;=0.096,A138&lt;5.45),1.52,IF(AND(D138&gt;=0.25,H138&gt;=11.016,A138&gt;=5.05,G138&gt;=0.587,F138&lt;1.5,G138&gt;=0.096,A138&lt;5.45),1.5,IF(AND(H138&lt;11.218,H138&gt;=6.808,G138&gt;=0.372,F138&lt;2.5,D138&gt;=0.6,A138&lt;5.9,A138&gt;=5.45),3.7,IF(AND(H138&gt;=11.218,H138&gt;=6.808,G138&gt;=0.372,F138&lt;2.5,D138&gt;=0.6,A138&lt;5.9,A138&gt;=5.45),3.9,IF(AND(B138&lt;2.95,A138&lt;6.75,B138&gt;=2.75,D138&lt;1.7,A138&lt;7.05,A138&gt;=5.9,A138&gt;=5.45),4.2,IF(AND(B138&gt;=2.95,A138&lt;6.75,B138&gt;=2.75,D138&lt;1.7,A138&lt;7.05,A138&gt;=5.9,A138&gt;=5.45),4.6,IF(AND(D138&gt;=2.45,A138&lt;6.85,A138&gt;=6.2,D138&gt;=1.7,A138&lt;7.05,A138&gt;=5.9,A138&gt;=5.45),5.9,IF(AND(G138&lt;0.312,A138&gt;=6.85,A138&gt;=6.2,D138&gt;=1.7,A138&lt;7.05,A138&gt;=5.9,A138&gt;=5.45),5.1,IF(AND(G138&gt;=0.312,A138&gt;=6.85,A138&gt;=6.2,D138&gt;=1.7,A138&lt;7.05,A138&gt;=5.9,A138&gt;=5.45),5.4,IF(AND(G138&lt;0.251,H138&gt;=12.467,G138&gt;=0.161,B138&lt;3.55,G138&lt;0.587,F138&lt;1.5,G138&gt;=0.096,A138&lt;5.45),1.35,IF(AND(G138&gt;=0.251,H138&gt;=12.467,G138&gt;=0.161,B138&lt;3.55,G138&lt;0.587,F138&lt;1.5,G138&gt;=0.096,A138&lt;5.45),1.467,IF(AND(G138&gt;=0.628,D138&lt;2.45,A138&lt;6.85,A138&gt;=6.2,D138&gt;=1.7,A138&lt;7.05,A138&gt;=5.9,A138&gt;=5.45),5.1,IF(AND(A138&gt;=6.75,G138&lt;0.628,D138&lt;2.45,A138&lt;6.85,A138&gt;=6.2,D138&gt;=1.7,A138&lt;7.05,A138&gt;=5.9,A138&gt;=5.45),5.9,IF(AND(H138&lt;11.824,A138&lt;6.75,G138&lt;0.628,D138&lt;2.45,A138&lt;6.85,A138&gt;=6.2,D138&gt;=1.7,A138&lt;7.05,A138&gt;=5.9,A138&gt;=5.45),5.44,IF(AND(H138&lt;14.378,H138&gt;=11.824,A138&lt;6.75,G138&lt;0.628,D138&lt;2.45,A138&lt;6.85,A138&gt;=6.2,D138&gt;=1.7,A138&lt;7.05,A138&gt;=5.9,A138&gt;=5.45),5.6,IF(AND(H138&gt;=14.378,H138&gt;=11.824,A138&lt;6.75,G138&lt;0.628,D138&lt;2.45,A138&lt;6.85,A138&gt;=6.2,D138&gt;=1.7,A138&lt;7.05,A138&gt;=5.9,A138&gt;=5.45),5.8,"shouldnthappen"))))))))))))))))))))))))))))))))))</f>
        <v>6.68</v>
      </c>
      <c r="BH138" s="1" t="n">
        <f aca="false">IF(AND(G138&gt;=0.905,F138&lt;1.5),1.8,IF(AND(H138&lt;5.523,G138&lt;0.905,F138&lt;1.5),1,IF(AND(D138&gt;=0.4,H138&gt;=5.523,G138&lt;0.905,F138&lt;1.5),1.7,IF(AND(G138&gt;=0.878,D138&lt;1.35,F138&lt;2.5,F138&gt;=1.5),4.4,IF(AND(A138&lt;5.4,D138&gt;=1.35,F138&lt;2.5,F138&gt;=1.5),3.9,IF(AND(G138&lt;0.177,B138&lt;3.15,F138&gt;=2.5,F138&gt;=1.5),6.15,IF(AND(H138&lt;10.393,B138&gt;=3.15,F138&gt;=2.5,F138&gt;=1.5),5.94,IF(AND(H138&gt;=10.393,B138&gt;=3.15,F138&gt;=2.5,F138&gt;=1.5),5.467,IF(AND(D138&gt;=1.25,G138&lt;0.878,D138&lt;1.35,F138&lt;2.5,F138&gt;=1.5),4.18,IF(AND(G138&gt;=0.709,A138&gt;=5.4,D138&gt;=1.35,F138&lt;2.5,F138&gt;=1.5),4.9,IF(AND(B138&lt;2.6,G138&gt;=0.177,B138&lt;3.15,F138&gt;=2.5,F138&gt;=1.5),4.8,IF(AND(A138&lt;4.35,A138&lt;5.05,D138&lt;0.4,H138&gt;=5.523,G138&lt;0.905,F138&lt;1.5),1.1,IF(AND(A138&gt;=5.6,A138&gt;=5.05,D138&lt;0.4,H138&gt;=5.523,G138&lt;0.905,F138&lt;1.5),1.7,IF(AND(D138&lt;1.05,D138&lt;1.25,G138&lt;0.878,D138&lt;1.35,F138&lt;2.5,F138&gt;=1.5),3.6,IF(AND(D138&gt;=1.55,G138&lt;0.709,A138&gt;=5.4,D138&gt;=1.35,F138&lt;2.5,F138&gt;=1.5),4.975,IF(AND(D138&lt;1.7,B138&gt;=2.6,G138&gt;=0.177,B138&lt;3.15,F138&gt;=2.5,F138&gt;=1.5),5.8,IF(AND(B138&lt;3.15,A138&gt;=4.35,A138&lt;5.05,D138&lt;0.4,H138&gt;=5.523,G138&lt;0.905,F138&lt;1.5),1.46,IF(AND(A138&gt;=5.45,A138&lt;5.6,A138&gt;=5.05,D138&lt;0.4,H138&gt;=5.523,G138&lt;0.905,F138&lt;1.5),1.35,IF(AND(H138&lt;10.974,D138&gt;=1.05,D138&lt;1.25,G138&lt;0.878,D138&lt;1.35,F138&lt;2.5,F138&gt;=1.5),3.8,IF(AND(H138&gt;=13.654,D138&lt;1.55,G138&lt;0.709,A138&gt;=5.4,D138&gt;=1.35,F138&lt;2.5,F138&gt;=1.5),4.725,IF(AND(A138&lt;4.5,B138&gt;=3.15,A138&gt;=4.35,A138&lt;5.05,D138&lt;0.4,H138&gt;=5.523,G138&lt;0.905,F138&lt;1.5),1.3,IF(AND(G138&lt;0.676,A138&lt;5.45,A138&lt;5.6,A138&gt;=5.05,D138&lt;0.4,H138&gt;=5.523,G138&lt;0.905,F138&lt;1.5),1.5,IF(AND(G138&gt;=0.676,A138&lt;5.45,A138&lt;5.6,A138&gt;=5.05,D138&lt;0.4,H138&gt;=5.523,G138&lt;0.905,F138&lt;1.5),1.55,IF(AND(A138&lt;5.7,H138&gt;=10.974,D138&gt;=1.05,D138&lt;1.25,G138&lt;0.878,D138&lt;1.35,F138&lt;2.5,F138&gt;=1.5),3.9,IF(AND(A138&gt;=5.7,H138&gt;=10.974,D138&gt;=1.05,D138&lt;1.25,G138&lt;0.878,D138&lt;1.35,F138&lt;2.5,F138&gt;=1.5),3.933,IF(AND(G138&gt;=0.644,H138&lt;13.654,D138&lt;1.55,G138&lt;0.709,A138&gt;=5.4,D138&gt;=1.35,F138&lt;2.5,F138&gt;=1.5),4.4,IF(AND(B138&lt;2.9,A138&lt;6.2,D138&gt;=1.7,B138&gt;=2.6,G138&gt;=0.177,B138&lt;3.15,F138&gt;=2.5,F138&gt;=1.5),5.02,IF(AND(B138&gt;=2.9,A138&lt;6.2,D138&gt;=1.7,B138&gt;=2.6,G138&gt;=0.177,B138&lt;3.15,F138&gt;=2.5,F138&gt;=1.5),4.8,IF(AND(D138&lt;2.2,A138&gt;=6.2,D138&gt;=1.7,B138&gt;=2.6,G138&gt;=0.177,B138&lt;3.15,F138&gt;=2.5,F138&gt;=1.5),5.325,IF(AND(D138&gt;=2.2,A138&gt;=6.2,D138&gt;=1.7,B138&gt;=2.6,G138&gt;=0.177,B138&lt;3.15,F138&gt;=2.5,F138&gt;=1.5),5.1,IF(AND(D138&lt;0.25,A138&gt;=4.5,B138&gt;=3.15,A138&gt;=4.35,A138&lt;5.05,D138&lt;0.4,H138&gt;=5.523,G138&lt;0.905,F138&lt;1.5),1.357,IF(AND(D138&gt;=0.25,A138&gt;=4.5,B138&gt;=3.15,A138&gt;=4.35,A138&lt;5.05,D138&lt;0.4,H138&gt;=5.523,G138&lt;0.905,F138&lt;1.5),1.333,IF(AND(H138&lt;10.723,G138&lt;0.644,H138&lt;13.654,D138&lt;1.55,G138&lt;0.709,A138&gt;=5.4,D138&gt;=1.35,F138&lt;2.5,F138&gt;=1.5),4.6,IF(AND(H138&gt;=10.723,G138&lt;0.644,H138&lt;13.654,D138&lt;1.55,G138&lt;0.709,A138&gt;=5.4,D138&gt;=1.35,F138&lt;2.5,F138&gt;=1.5),4.5,"shouldnthappen"))))))))))))))))))))))))))))))))))</f>
        <v>5.1</v>
      </c>
      <c r="BI138" s="1" t="n">
        <f aca="false">IF(AND(D138&gt;=0.8,A138&lt;5.45),3.9,IF(AND(D138&gt;=0.45,D138&lt;0.8,A138&lt;5.45),1.66,IF(AND(H138&lt;16.447,B138&gt;=3.45,A138&gt;=5.45),1.525,IF(AND(H138&gt;=16.447,B138&gt;=3.45,A138&gt;=5.45),6.4,IF(AND(H138&lt;5.245,D138&lt;0.45,D138&lt;0.8,A138&lt;5.45),1,IF(AND(A138&gt;=7.2,G138&lt;0.154,B138&lt;3.45,A138&gt;=5.45),6.7,IF(AND(D138&lt;1.65,A138&lt;7.2,G138&lt;0.154,B138&lt;3.45,A138&gt;=5.45),4.7,IF(AND(D138&gt;=1.65,A138&lt;7.2,G138&lt;0.154,B138&lt;3.45,A138&gt;=5.45),5.52,IF(AND(D138&gt;=0.25,A138&lt;5.05,H138&gt;=5.245,D138&lt;0.45,D138&lt;0.8,A138&lt;5.45),1.35,IF(AND(H138&lt;6.089,A138&gt;=5.05,H138&gt;=5.245,D138&lt;0.45,D138&lt;0.8,A138&lt;5.45),1.7,IF(AND(D138&lt;1.2,B138&lt;2.6,A138&lt;5.75,G138&gt;=0.154,B138&lt;3.45,A138&gt;=5.45),3.85,IF(AND(D138&gt;=1.2,B138&lt;2.6,A138&lt;5.75,G138&gt;=0.154,B138&lt;3.45,A138&gt;=5.45),4,IF(AND(D138&gt;=1.65,B138&gt;=2.6,A138&lt;5.75,G138&gt;=0.154,B138&lt;3.45,A138&gt;=5.45),4.9,IF(AND(G138&lt;0.353,F138&lt;2.5,A138&gt;=5.75,G138&gt;=0.154,B138&lt;3.45,A138&gt;=5.45),4.25,IF(AND(A138&gt;=7.25,F138&gt;=2.5,A138&gt;=5.75,G138&gt;=0.154,B138&lt;3.45,A138&gt;=5.45),6.45,IF(AND(H138&lt;11.218,D138&lt;0.25,A138&lt;5.05,H138&gt;=5.245,D138&lt;0.45,D138&lt;0.8,A138&lt;5.45),1.42,IF(AND(G138&lt;0.517,H138&gt;=6.089,A138&gt;=5.05,H138&gt;=5.245,D138&lt;0.45,D138&lt;0.8,A138&lt;5.45),1.44,IF(AND(G138&gt;=0.517,H138&gt;=6.089,A138&gt;=5.05,H138&gt;=5.245,D138&lt;0.45,D138&lt;0.8,A138&lt;5.45),1.54,IF(AND(H138&gt;=10.194,D138&lt;1.65,B138&gt;=2.6,A138&lt;5.75,G138&gt;=0.154,B138&lt;3.45,A138&gt;=5.45),4.35,IF(AND(B138&gt;=3.15,G138&gt;=0.353,F138&lt;2.5,A138&gt;=5.75,G138&gt;=0.154,B138&lt;3.45,A138&gt;=5.45),4.7,IF(AND(H138&lt;7.716,A138&lt;7.25,F138&gt;=2.5,A138&gt;=5.75,G138&gt;=0.154,B138&lt;3.45,A138&gt;=5.45),5.04,IF(AND(G138&lt;0.175,H138&gt;=11.218,D138&lt;0.25,A138&lt;5.05,H138&gt;=5.245,D138&lt;0.45,D138&lt;0.8,A138&lt;5.45),1.5,IF(AND(H138&lt;7.713,H138&lt;10.194,D138&lt;1.65,B138&gt;=2.6,A138&lt;5.75,G138&gt;=0.154,B138&lt;3.45,A138&gt;=5.45),4.1,IF(AND(H138&gt;=7.713,H138&lt;10.194,D138&lt;1.65,B138&gt;=2.6,A138&lt;5.75,G138&gt;=0.154,B138&lt;3.45,A138&gt;=5.45),4.2,IF(AND(B138&gt;=3.05,B138&lt;3.15,G138&gt;=0.353,F138&lt;2.5,A138&gt;=5.75,G138&gt;=0.154,B138&lt;3.45,A138&gt;=5.45),4.4,IF(AND(D138&gt;=2.45,H138&gt;=7.716,A138&lt;7.25,F138&gt;=2.5,A138&gt;=5.75,G138&gt;=0.154,B138&lt;3.45,A138&gt;=5.45),5.85,IF(AND(D138&lt;0.15,G138&gt;=0.175,H138&gt;=11.218,D138&lt;0.25,A138&lt;5.05,H138&gt;=5.245,D138&lt;0.45,D138&lt;0.8,A138&lt;5.45),1.1,IF(AND(H138&gt;=16.317,B138&lt;3.05,B138&lt;3.15,G138&gt;=0.353,F138&lt;2.5,A138&gt;=5.75,G138&gt;=0.154,B138&lt;3.45,A138&gt;=5.45),4.8,IF(AND(G138&gt;=0.857,D138&lt;2.45,H138&gt;=7.716,A138&lt;7.25,F138&gt;=2.5,A138&gt;=5.75,G138&gt;=0.154,B138&lt;3.45,A138&gt;=5.45),5.05,IF(AND(G138&lt;0.245,D138&gt;=0.15,G138&gt;=0.175,H138&gt;=11.218,D138&lt;0.25,A138&lt;5.05,H138&gt;=5.245,D138&lt;0.45,D138&lt;0.8,A138&lt;5.45),1.3,IF(AND(G138&gt;=0.245,D138&gt;=0.15,G138&gt;=0.175,H138&gt;=11.218,D138&lt;0.25,A138&lt;5.05,H138&gt;=5.245,D138&lt;0.45,D138&lt;0.8,A138&lt;5.45),1.22,IF(AND(B138&lt;2.85,H138&lt;16.317,B138&lt;3.05,B138&lt;3.15,G138&gt;=0.353,F138&lt;2.5,A138&gt;=5.75,G138&gt;=0.154,B138&lt;3.45,A138&gt;=5.45),4.6,IF(AND(B138&gt;=2.85,H138&lt;16.317,B138&lt;3.05,B138&lt;3.15,G138&gt;=0.353,F138&lt;2.5,A138&gt;=5.75,G138&gt;=0.154,B138&lt;3.45,A138&gt;=5.45),4.633,IF(AND(D138&lt;1.85,G138&lt;0.857,D138&lt;2.45,H138&gt;=7.716,A138&lt;7.25,F138&gt;=2.5,A138&gt;=5.75,G138&gt;=0.154,B138&lt;3.45,A138&gt;=5.45),5.8,IF(AND(H138&lt;11.297,D138&gt;=1.85,G138&lt;0.857,D138&lt;2.45,H138&gt;=7.716,A138&lt;7.25,F138&gt;=2.5,A138&gt;=5.75,G138&gt;=0.154,B138&lt;3.45,A138&gt;=5.45),5.3,IF(AND(G138&lt;0.388,H138&gt;=11.297,D138&gt;=1.85,G138&lt;0.857,D138&lt;2.45,H138&gt;=7.716,A138&lt;7.25,F138&gt;=2.5,A138&gt;=5.75,G138&gt;=0.154,B138&lt;3.45,A138&gt;=5.45),5.4,IF(AND(G138&gt;=0.388,H138&gt;=11.297,D138&gt;=1.85,G138&lt;0.857,D138&lt;2.45,H138&gt;=7.716,A138&lt;7.25,F138&gt;=2.5,A138&gt;=5.75,G138&gt;=0.154,B138&lt;3.45,A138&gt;=5.45),5.6,"shouldnthappen")))))))))))))))))))))))))))))))))))))</f>
        <v>6.45</v>
      </c>
      <c r="BJ138" s="1" t="n">
        <f aca="false">IF(AND(F138&gt;=2,B138&gt;=3.35),6.1,IF(AND(H138&gt;=12.719,F138&lt;1.5,B138&lt;3.35),1.567,IF(AND(H138&lt;5.245,F138&lt;2,B138&gt;=3.35),1,IF(AND(D138&lt;0.15,H138&lt;12.719,F138&lt;1.5,B138&lt;3.35),1.5,IF(AND(D138&gt;=0.35,H138&gt;=5.245,F138&lt;2,B138&gt;=3.35),1.6,IF(AND(A138&lt;4.9,D138&gt;=0.15,H138&lt;12.719,F138&lt;1.5,B138&lt;3.35),1.36,IF(AND(B138&lt;2.65,G138&lt;0.572,D138&lt;1.45,F138&gt;=1.5,B138&lt;3.35),3.5,IF(AND(A138&lt;6.1,F138&lt;2.5,D138&gt;=1.45,F138&gt;=1.5,B138&lt;3.35),5.1,IF(AND(G138&gt;=0.607,D138&lt;0.35,H138&gt;=5.245,F138&lt;2,B138&gt;=3.35),1.65,IF(AND(G138&lt;0.546,A138&gt;=4.9,D138&gt;=0.15,H138&lt;12.719,F138&lt;1.5,B138&lt;3.35),1.2,IF(AND(G138&gt;=0.546,A138&gt;=4.9,D138&gt;=0.15,H138&lt;12.719,F138&lt;1.5,B138&lt;3.35),1.4,IF(AND(A138&gt;=6.3,B138&gt;=2.65,G138&lt;0.572,D138&lt;1.45,F138&gt;=1.5,B138&lt;3.35),4.8,IF(AND(D138&lt;1.15,B138&lt;2.85,G138&gt;=0.572,D138&lt;1.45,F138&gt;=1.5,B138&lt;3.35),3.9,IF(AND(B138&gt;=3.15,B138&gt;=2.85,G138&gt;=0.572,D138&lt;1.45,F138&gt;=1.5,B138&lt;3.35),4.7,IF(AND(B138&lt;2.95,A138&gt;=6.1,F138&lt;2.5,D138&gt;=1.45,F138&gt;=1.5,B138&lt;3.35),4.533,IF(AND(B138&gt;=2.95,A138&gt;=6.1,F138&lt;2.5,D138&gt;=1.45,F138&gt;=1.5,B138&lt;3.35),4.75,IF(AND(A138&gt;=6.7,G138&lt;0.107,F138&gt;=2.5,D138&gt;=1.45,F138&gt;=1.5,B138&lt;3.35),5.7,IF(AND(G138&gt;=0.385,G138&lt;0.607,D138&lt;0.35,H138&gt;=5.245,F138&lt;2,B138&gt;=3.35),1.325,IF(AND(D138&lt;1.25,A138&lt;6.3,B138&gt;=2.65,G138&lt;0.572,D138&lt;1.45,F138&gt;=1.5,B138&lt;3.35),4,IF(AND(D138&gt;=1.25,A138&lt;6.3,B138&gt;=2.65,G138&lt;0.572,D138&lt;1.45,F138&gt;=1.5,B138&lt;3.35),4.18,IF(AND(G138&lt;0.907,D138&gt;=1.15,B138&lt;2.85,G138&gt;=0.572,D138&lt;1.45,F138&gt;=1.5,B138&lt;3.35),4,IF(AND(G138&gt;=0.907,D138&gt;=1.15,B138&lt;2.85,G138&gt;=0.572,D138&lt;1.45,F138&gt;=1.5,B138&lt;3.35),4.4,IF(AND(H138&lt;8.326,B138&lt;3.15,B138&gt;=2.85,G138&gt;=0.572,D138&lt;1.45,F138&gt;=1.5,B138&lt;3.35),3.6,IF(AND(H138&gt;=8.326,B138&lt;3.15,B138&gt;=2.85,G138&gt;=0.572,D138&lt;1.45,F138&gt;=1.5,B138&lt;3.35),4.48,IF(AND(B138&lt;2.95,A138&lt;6.7,G138&lt;0.107,F138&gt;=2.5,D138&gt;=1.45,F138&gt;=1.5,B138&lt;3.35),5.6,IF(AND(B138&gt;=2.95,A138&lt;6.7,G138&lt;0.107,F138&gt;=2.5,D138&gt;=1.45,F138&gt;=1.5,B138&lt;3.35),5.5,IF(AND(G138&lt;0.205,G138&lt;0.432,G138&gt;=0.107,F138&gt;=2.5,D138&gt;=1.45,F138&gt;=1.5,B138&lt;3.35),5.3,IF(AND(B138&gt;=3.05,G138&gt;=0.432,G138&gt;=0.107,F138&gt;=2.5,D138&gt;=1.45,F138&gt;=1.5,B138&lt;3.35),5.86,IF(AND(H138&gt;=14.057,G138&lt;0.385,G138&lt;0.607,D138&lt;0.35,H138&gt;=5.245,F138&lt;2,B138&gt;=3.35),1.7,IF(AND(D138&lt;1.7,G138&gt;=0.205,G138&lt;0.432,G138&gt;=0.107,F138&gt;=2.5,D138&gt;=1.45,F138&gt;=1.5,B138&lt;3.35),5,IF(AND(G138&lt;0.779,B138&lt;3.05,G138&gt;=0.432,G138&gt;=0.107,F138&gt;=2.5,D138&gt;=1.45,F138&gt;=1.5,B138&lt;3.35),4.9,IF(AND(G138&gt;=0.779,B138&lt;3.05,G138&gt;=0.432,G138&gt;=0.107,F138&gt;=2.5,D138&gt;=1.45,F138&gt;=1.5,B138&lt;3.35),5.533,IF(AND(D138&gt;=0.25,H138&lt;14.057,G138&lt;0.385,G138&lt;0.607,D138&lt;0.35,H138&gt;=5.245,F138&lt;2,B138&gt;=3.35),1.4,IF(AND(B138&lt;2.85,D138&gt;=1.7,G138&gt;=0.205,G138&lt;0.432,G138&gt;=0.107,F138&gt;=2.5,D138&gt;=1.45,F138&gt;=1.5,B138&lt;3.35),5.1,IF(AND(B138&gt;=2.85,D138&gt;=1.7,G138&gt;=0.205,G138&lt;0.432,G138&gt;=0.107,F138&gt;=2.5,D138&gt;=1.45,F138&gt;=1.5,B138&lt;3.35),5.15,IF(AND(A138&lt;5.1,D138&lt;0.25,H138&lt;14.057,G138&lt;0.385,G138&lt;0.607,D138&lt;0.35,H138&gt;=5.245,F138&lt;2,B138&gt;=3.35),1.4,IF(AND(A138&gt;=5.1,D138&lt;0.25,H138&lt;14.057,G138&lt;0.385,G138&lt;0.607,D138&lt;0.35,H138&gt;=5.245,F138&lt;2,B138&gt;=3.35),1.5,"shouldnthappen")))))))))))))))))))))))))))))))))))))</f>
        <v>4.9</v>
      </c>
    </row>
    <row r="139" customFormat="false" ht="13.8" hidden="false" customHeight="false" outlineLevel="0" collapsed="false">
      <c r="A139" s="1" t="n">
        <v>6.3</v>
      </c>
      <c r="B139" s="1" t="n">
        <v>3.4</v>
      </c>
      <c r="C139" s="1" t="n">
        <v>5.6</v>
      </c>
      <c r="D139" s="1" t="n">
        <v>2.4</v>
      </c>
      <c r="E139" s="1" t="s">
        <v>93</v>
      </c>
      <c r="F139" s="1" t="n">
        <v>3</v>
      </c>
      <c r="G139" s="1" t="n">
        <v>0.571167087415233</v>
      </c>
      <c r="H139" s="16" t="n">
        <v>13.1318756576628</v>
      </c>
      <c r="I139" s="11" t="n">
        <f aca="false">C139</f>
        <v>5.6</v>
      </c>
      <c r="J139" s="1" t="n">
        <f aca="false">AVERAGE(M139:BJ139)</f>
        <v>5.63324</v>
      </c>
      <c r="K139" s="15" t="n">
        <f aca="false">1-SQRT(VAR(M139:BJ139, I139)) / AVERAGE(M139:BJ139)</f>
        <v>0.956299515424748</v>
      </c>
      <c r="L139" s="1" t="n">
        <f aca="false">(J139-I139)/I139</f>
        <v>0.00593571428571431</v>
      </c>
      <c r="M139" s="1" t="n">
        <f aca="false">IF(AND(H139&gt;=16.241,B139&gt;=3.35),6.4,IF(AND(D139&gt;=0.75,A139&lt;5.15,B139&lt;3.35),4.1,IF(AND(D139&gt;=1.5,H139&lt;16.241,B139&gt;=3.35),5.767,IF(AND(B139&gt;=3.25,D139&lt;0.75,A139&lt;5.15,B139&lt;3.35),1.58,IF(AND(A139&lt;4.95,D139&lt;1.5,H139&lt;16.241,B139&gt;=3.35),1.4,IF(AND(A139&lt;4.5,B139&lt;3.25,D139&lt;0.75,A139&lt;5.15,B139&lt;3.35),1.26,IF(AND(A139&gt;=4.5,B139&lt;3.25,D139&lt;0.75,A139&lt;5.15,B139&lt;3.35),1.48,IF(AND(G139&lt;0.356,H139&lt;12.557,D139&lt;1.45,A139&gt;=5.15,B139&lt;3.35),4.267,IF(AND(D139&lt;1.25,H139&gt;=12.557,D139&lt;1.45,A139&gt;=5.15,B139&lt;3.35),4.05,IF(AND(D139&gt;=1.35,G139&gt;=0.356,H139&lt;12.557,D139&lt;1.45,A139&gt;=5.15,B139&lt;3.35),4.25,IF(AND(H139&lt;15.086,D139&gt;=1.25,H139&gt;=12.557,D139&lt;1.45,A139&gt;=5.15,B139&lt;3.35),4.4,IF(AND(F139&lt;2.5,G139&gt;=0.44,D139&lt;2.05,D139&gt;=1.45,A139&gt;=5.15,B139&lt;3.35),4.7,IF(AND(H139&lt;10.391,B139&lt;3.15,D139&gt;=2.05,D139&gt;=1.45,A139&gt;=5.15,B139&lt;3.35),5.1,IF(AND(G139&lt;0.505,B139&gt;=3.15,D139&gt;=2.05,D139&gt;=1.45,A139&gt;=5.15,B139&lt;3.35),5.7,IF(AND(G139&gt;=0.505,B139&gt;=3.15,D139&gt;=2.05,D139&gt;=1.45,A139&gt;=5.15,B139&lt;3.35),5.95,IF(AND(D139&gt;=0.5,G139&lt;0.905,A139&gt;=4.95,D139&lt;1.5,H139&lt;16.241,B139&gt;=3.35),1.6,IF(AND(B139&lt;3.6,G139&gt;=0.905,A139&gt;=4.95,D139&lt;1.5,H139&lt;16.241,B139&gt;=3.35),1.7,IF(AND(B139&gt;=3.6,G139&gt;=0.905,A139&gt;=4.95,D139&lt;1.5,H139&lt;16.241,B139&gt;=3.35),1.767,IF(AND(A139&gt;=5.7,D139&lt;1.35,G139&gt;=0.356,H139&lt;12.557,D139&lt;1.45,A139&gt;=5.15,B139&lt;3.35),3.9,IF(AND(A139&lt;6.35,H139&gt;=15.086,D139&gt;=1.25,H139&gt;=12.557,D139&lt;1.45,A139&gt;=5.15,B139&lt;3.35),4.7,IF(AND(A139&gt;=6.35,H139&gt;=15.086,D139&gt;=1.25,H139&gt;=12.557,D139&lt;1.45,A139&gt;=5.15,B139&lt;3.35),4.6,IF(AND(H139&lt;9.252,D139&lt;1.55,G139&lt;0.44,D139&lt;2.05,D139&gt;=1.45,A139&gt;=5.15,B139&lt;3.35),5.08,IF(AND(H139&gt;=9.252,D139&lt;1.55,G139&lt;0.44,D139&lt;2.05,D139&gt;=1.45,A139&gt;=5.15,B139&lt;3.35),4.7,IF(AND(H139&lt;8.477,D139&gt;=1.55,G139&lt;0.44,D139&lt;2.05,D139&gt;=1.45,A139&gt;=5.15,B139&lt;3.35),5.1,IF(AND(H139&gt;=8.477,D139&gt;=1.55,G139&lt;0.44,D139&lt;2.05,D139&gt;=1.45,A139&gt;=5.15,B139&lt;3.35),5.4,IF(AND(H139&lt;8.435,F139&gt;=2.5,G139&gt;=0.44,D139&lt;2.05,D139&gt;=1.45,A139&gt;=5.15,B139&lt;3.35),5.1,IF(AND(H139&gt;=8.435,F139&gt;=2.5,G139&gt;=0.44,D139&lt;2.05,D139&gt;=1.45,A139&gt;=5.15,B139&lt;3.35),4.86,IF(AND(G139&lt;0.543,H139&gt;=10.391,B139&lt;3.15,D139&gt;=2.05,D139&gt;=1.45,A139&gt;=5.15,B139&lt;3.35),5.56,IF(AND(G139&gt;=0.543,H139&gt;=10.391,B139&lt;3.15,D139&gt;=2.05,D139&gt;=1.45,A139&gt;=5.15,B139&lt;3.35),5.8,IF(AND(A139&lt;5.05,D139&lt;0.5,G139&lt;0.905,A139&gt;=4.95,D139&lt;1.5,H139&lt;16.241,B139&gt;=3.35),1.3,IF(AND(H139&lt;6.583,A139&lt;5.7,D139&lt;1.35,G139&gt;=0.356,H139&lt;12.557,D139&lt;1.45,A139&gt;=5.15,B139&lt;3.35),4,IF(AND(G139&lt;0.585,A139&gt;=5.05,D139&lt;0.5,G139&lt;0.905,A139&gt;=4.95,D139&lt;1.5,H139&lt;16.241,B139&gt;=3.35),1.475,IF(AND(G139&lt;0.62,H139&gt;=6.583,A139&lt;5.7,D139&lt;1.35,G139&gt;=0.356,H139&lt;12.557,D139&lt;1.45,A139&gt;=5.15,B139&lt;3.35),3.75,IF(AND(G139&gt;=0.62,H139&gt;=6.583,A139&lt;5.7,D139&lt;1.35,G139&gt;=0.356,H139&lt;12.557,D139&lt;1.45,A139&gt;=5.15,B139&lt;3.35),3.6,IF(AND(B139&lt;3.75,G139&gt;=0.585,A139&gt;=5.05,D139&lt;0.5,G139&lt;0.905,A139&gt;=4.95,D139&lt;1.5,H139&lt;16.241,B139&gt;=3.35),1.5,IF(AND(B139&gt;=3.75,G139&gt;=0.585,A139&gt;=5.05,D139&lt;0.5,G139&lt;0.905,A139&gt;=4.95,D139&lt;1.5,H139&lt;16.241,B139&gt;=3.35),1.6,"shouldnthappen"))))))))))))))))))))))))))))))))))))</f>
        <v>5.767</v>
      </c>
      <c r="N139" s="1" t="n">
        <f aca="false">IF(AND(H139&lt;5.245,B139&lt;3.65,F139&lt;1.5),1,IF(AND(H139&gt;=14.096,B139&gt;=3.65,F139&lt;1.5),1.65,IF(AND(A139&gt;=5.45,H139&gt;=5.245,B139&lt;3.65,F139&lt;1.5),1.3,IF(AND(H139&gt;=13.586,H139&lt;14.096,B139&gt;=3.65,F139&lt;1.5),1.3,IF(AND(H139&lt;10.258,D139&lt;1.25,F139&lt;2.5,F139&gt;=1.5),3.38,IF(AND(H139&lt;6.982,D139&gt;=1.25,F139&lt;2.5,F139&gt;=1.5),3.96,IF(AND(H139&gt;=13.646,D139&lt;2.05,F139&gt;=2.5,F139&gt;=1.5),6.1,IF(AND(B139&lt;3.05,A139&lt;5.45,H139&gt;=5.245,B139&lt;3.65,F139&lt;1.5),1.375,IF(AND(H139&lt;6.543,H139&lt;13.586,H139&lt;14.096,B139&gt;=3.65,F139&lt;1.5),1.4,IF(AND(H139&gt;=6.543,H139&lt;13.586,H139&lt;14.096,B139&gt;=3.65,F139&lt;1.5),1.5,IF(AND(H139&lt;11.522,H139&gt;=10.258,D139&lt;1.25,F139&lt;2.5,F139&gt;=1.5),3.733,IF(AND(H139&gt;=11.522,H139&gt;=10.258,D139&lt;1.25,F139&lt;2.5,F139&gt;=1.5),3.92,IF(AND(H139&lt;5.767,H139&lt;13.646,D139&lt;2.05,F139&gt;=2.5,F139&gt;=1.5),4.5,IF(AND(A139&lt;6.8,B139&lt;3.15,D139&gt;=2.05,F139&gt;=2.5,F139&gt;=1.5),5.6,IF(AND(A139&gt;=6.8,B139&lt;3.15,D139&gt;=2.05,F139&gt;=2.5,F139&gt;=1.5),5.1,IF(AND(B139&lt;3.25,B139&gt;=3.15,D139&gt;=2.05,F139&gt;=2.5,F139&gt;=1.5),5.8,IF(AND(B139&gt;=3.25,B139&gt;=3.15,D139&gt;=2.05,F139&gt;=2.5,F139&gt;=1.5),5.65,IF(AND(B139&lt;3.15,B139&gt;=3.05,A139&lt;5.45,H139&gt;=5.245,B139&lt;3.65,F139&lt;1.5),1.5,IF(AND(G139&gt;=0.735,H139&lt;13.665,H139&gt;=6.982,D139&gt;=1.25,F139&lt;2.5,F139&gt;=1.5),4.2,IF(AND(H139&lt;14.03,H139&gt;=13.665,H139&gt;=6.982,D139&gt;=1.25,F139&lt;2.5,F139&gt;=1.5),4.8,IF(AND(A139&gt;=6.6,H139&gt;=5.767,H139&lt;13.646,D139&lt;2.05,F139&gt;=2.5,F139&gt;=1.5),6.05,IF(AND(G139&gt;=0.934,B139&gt;=3.15,B139&gt;=3.05,A139&lt;5.45,H139&gt;=5.245,B139&lt;3.65,F139&lt;1.5),1.7,IF(AND(D139&gt;=1.55,G139&lt;0.735,H139&lt;13.665,H139&gt;=6.982,D139&gt;=1.25,F139&lt;2.5,F139&gt;=1.5),5.1,IF(AND(D139&lt;1.45,H139&gt;=14.03,H139&gt;=13.665,H139&gt;=6.982,D139&gt;=1.25,F139&lt;2.5,F139&gt;=1.5),4.7,IF(AND(D139&gt;=1.45,H139&gt;=14.03,H139&gt;=13.665,H139&gt;=6.982,D139&gt;=1.25,F139&lt;2.5,F139&gt;=1.5),4.5,IF(AND(A139&gt;=6.2,A139&lt;6.6,H139&gt;=5.767,H139&lt;13.646,D139&lt;2.05,F139&gt;=2.5,F139&gt;=1.5),5.325,IF(AND(B139&lt;3.25,G139&lt;0.934,B139&gt;=3.15,B139&gt;=3.05,A139&lt;5.45,H139&gt;=5.245,B139&lt;3.65,F139&lt;1.5),1.3,IF(AND(D139&lt;1.35,D139&lt;1.55,G139&lt;0.735,H139&lt;13.665,H139&gt;=6.982,D139&gt;=1.25,F139&lt;2.5,F139&gt;=1.5),4.25,IF(AND(H139&lt;8.435,A139&lt;6.2,A139&lt;6.6,H139&gt;=5.767,H139&lt;13.646,D139&lt;2.05,F139&gt;=2.5,F139&gt;=1.5),5.1,IF(AND(H139&gt;=8.435,A139&lt;6.2,A139&lt;6.6,H139&gt;=5.767,H139&lt;13.646,D139&lt;2.05,F139&gt;=2.5,F139&gt;=1.5),4.9,IF(AND(A139&gt;=5.15,B139&gt;=3.25,G139&lt;0.934,B139&gt;=3.15,B139&gt;=3.05,A139&lt;5.45,H139&gt;=5.245,B139&lt;3.65,F139&lt;1.5),1.5,IF(AND(B139&lt;2.9,D139&gt;=1.35,D139&lt;1.55,G139&lt;0.735,H139&lt;13.665,H139&gt;=6.982,D139&gt;=1.25,F139&lt;2.5,F139&gt;=1.5),4.6,IF(AND(B139&gt;=2.9,D139&gt;=1.35,D139&lt;1.55,G139&lt;0.735,H139&lt;13.665,H139&gt;=6.982,D139&gt;=1.25,F139&lt;2.5,F139&gt;=1.5),4.52,IF(AND(G139&gt;=0.862,A139&lt;5.15,B139&gt;=3.25,G139&lt;0.934,B139&gt;=3.15,B139&gt;=3.05,A139&lt;5.45,H139&gt;=5.245,B139&lt;3.65,F139&lt;1.5),1.5,IF(AND(H139&lt;9.35,G139&lt;0.862,A139&lt;5.15,B139&gt;=3.25,G139&lt;0.934,B139&gt;=3.15,B139&gt;=3.05,A139&lt;5.45,H139&gt;=5.245,B139&lt;3.65,F139&lt;1.5),1.38,IF(AND(H139&gt;=9.35,G139&lt;0.862,A139&lt;5.15,B139&gt;=3.25,G139&lt;0.934,B139&gt;=3.15,B139&gt;=3.05,A139&lt;5.45,H139&gt;=5.245,B139&lt;3.65,F139&lt;1.5),1.4,"shouldnthappen"))))))))))))))))))))))))))))))))))))</f>
        <v>5.65</v>
      </c>
      <c r="O139" s="1" t="n">
        <f aca="false">IF(AND(B139&lt;2.75,A139&lt;5.55),3.96,IF(AND(H139&lt;9.205,A139&lt;5.9,A139&gt;=5.55),3.85,IF(AND(A139&lt;4.35,D139&lt;0.35,B139&gt;=2.75,A139&lt;5.55),1.1,IF(AND(B139&lt;3.65,D139&gt;=0.35,B139&gt;=2.75,A139&lt;5.55),1.65,IF(AND(B139&gt;=3.65,D139&gt;=0.35,B139&gt;=2.75,A139&lt;5.55),1.9,IF(AND(G139&gt;=0.732,H139&gt;=9.205,A139&lt;5.9,A139&gt;=5.55),4.9,IF(AND(G139&lt;0.273,G139&lt;0.732,H139&gt;=9.205,A139&lt;5.9,A139&gt;=5.55),4.5,IF(AND(A139&lt;6.3,G139&lt;0.422,F139&lt;2.5,A139&gt;=5.9,A139&gt;=5.55),5.1,IF(AND(A139&gt;=6.3,G139&lt;0.422,F139&lt;2.5,A139&gt;=5.9,A139&gt;=5.55),4.76,IF(AND(B139&lt;2.4,G139&gt;=0.422,F139&lt;2.5,A139&gt;=5.9,A139&gt;=5.55),4.45,IF(AND(A139&gt;=7,G139&gt;=0.628,F139&gt;=2.5,A139&gt;=5.9,A139&gt;=5.55),6.45,IF(AND(D139&lt;0.15,H139&lt;13.924,A139&gt;=4.35,D139&lt;0.35,B139&gt;=2.75,A139&lt;5.55),1.5,IF(AND(B139&lt;3.15,H139&gt;=13.924,A139&gt;=4.35,D139&lt;0.35,B139&gt;=2.75,A139&lt;5.55),1.56,IF(AND(B139&gt;=3.15,H139&gt;=13.924,A139&gt;=4.35,D139&lt;0.35,B139&gt;=2.75,A139&lt;5.55),1.3,IF(AND(H139&lt;14.316,G139&gt;=0.273,G139&lt;0.732,H139&gt;=9.205,A139&lt;5.9,A139&gt;=5.55),3.95,IF(AND(H139&gt;=14.316,G139&gt;=0.273,G139&lt;0.732,H139&gt;=9.205,A139&lt;5.9,A139&gt;=5.55),4.1,IF(AND(A139&lt;6.2,B139&gt;=2.4,G139&gt;=0.422,F139&lt;2.5,A139&gt;=5.9,A139&gt;=5.55),4.3,IF(AND(A139&gt;=7.05,G139&lt;0.364,G139&lt;0.628,F139&gt;=2.5,A139&gt;=5.9,A139&gt;=5.55),6.1,IF(AND(A139&gt;=7.55,G139&gt;=0.364,G139&lt;0.628,F139&gt;=2.5,A139&gt;=5.9,A139&gt;=5.55),6.4,IF(AND(A139&lt;6.15,A139&lt;7,G139&gt;=0.628,F139&gt;=2.5,A139&gt;=5.9,A139&gt;=5.55),4.9,IF(AND(D139&lt;1.45,A139&gt;=6.2,B139&gt;=2.4,G139&gt;=0.422,F139&lt;2.5,A139&gt;=5.9,A139&gt;=5.55),4.64,IF(AND(D139&gt;=1.45,A139&gt;=6.2,B139&gt;=2.4,G139&gt;=0.422,F139&lt;2.5,A139&gt;=5.9,A139&gt;=5.55),4.9,IF(AND(D139&lt;1.65,A139&lt;7.05,G139&lt;0.364,G139&lt;0.628,F139&gt;=2.5,A139&gt;=5.9,A139&gt;=5.55),5.1,IF(AND(D139&gt;=2.35,A139&lt;7.55,G139&gt;=0.364,G139&lt;0.628,F139&gt;=2.5,A139&gt;=5.9,A139&gt;=5.55),5.633,IF(AND(D139&lt;2.15,A139&gt;=6.15,A139&lt;7,G139&gt;=0.628,F139&gt;=2.5,A139&gt;=5.9,A139&gt;=5.55),5.1,IF(AND(D139&gt;=2.15,A139&gt;=6.15,A139&lt;7,G139&gt;=0.628,F139&gt;=2.5,A139&gt;=5.9,A139&gt;=5.55),5.267,IF(AND(A139&lt;4.9,A139&lt;5.05,D139&gt;=0.15,H139&lt;13.924,A139&gt;=4.35,D139&lt;0.35,B139&gt;=2.75,A139&lt;5.55),1.375,IF(AND(A139&gt;=4.9,A139&lt;5.05,D139&gt;=0.15,H139&lt;13.924,A139&gt;=4.35,D139&lt;0.35,B139&gt;=2.75,A139&lt;5.55),1.3,IF(AND(A139&lt;5.45,A139&gt;=5.05,D139&gt;=0.15,H139&lt;13.924,A139&gt;=4.35,D139&lt;0.35,B139&gt;=2.75,A139&lt;5.55),1.475,IF(AND(A139&gt;=5.45,A139&gt;=5.05,D139&gt;=0.15,H139&lt;13.924,A139&gt;=4.35,D139&lt;0.35,B139&gt;=2.75,A139&lt;5.55),1.4,IF(AND(B139&gt;=3.25,D139&lt;2.35,A139&lt;7.55,G139&gt;=0.364,G139&lt;0.628,F139&gt;=2.5,A139&gt;=5.9,A139&gt;=5.55),5.7,IF(AND(G139&lt;0.006,G139&lt;0.107,D139&gt;=1.65,A139&lt;7.05,G139&lt;0.364,G139&lt;0.628,F139&gt;=2.5,A139&gt;=5.9,A139&gt;=5.55),5.5,IF(AND(G139&gt;=0.006,G139&lt;0.107,D139&gt;=1.65,A139&lt;7.05,G139&lt;0.364,G139&lt;0.628,F139&gt;=2.5,A139&gt;=5.9,A139&gt;=5.55),5.667,IF(AND(D139&lt;2.2,G139&gt;=0.107,D139&gt;=1.65,A139&lt;7.05,G139&lt;0.364,G139&lt;0.628,F139&gt;=2.5,A139&gt;=5.9,A139&gt;=5.55),5.35,IF(AND(D139&gt;=2.2,G139&gt;=0.107,D139&gt;=1.65,A139&lt;7.05,G139&lt;0.364,G139&lt;0.628,F139&gt;=2.5,A139&gt;=5.9,A139&gt;=5.55),5.2,IF(AND(D139&lt;2.25,B139&lt;3.25,D139&lt;2.35,A139&lt;7.55,G139&gt;=0.364,G139&lt;0.628,F139&gt;=2.5,A139&gt;=5.9,A139&gt;=5.55),5.8,IF(AND(D139&gt;=2.25,B139&lt;3.25,D139&lt;2.35,A139&lt;7.55,G139&gt;=0.364,G139&lt;0.628,F139&gt;=2.5,A139&gt;=5.9,A139&gt;=5.55),5.9,"shouldnthappen")))))))))))))))))))))))))))))))))))))</f>
        <v>5.633</v>
      </c>
      <c r="P139" s="1" t="n">
        <f aca="false">IF(AND(D139&gt;=0.75,A139&lt;5.55),3.9,IF(AND(H139&lt;7.482,A139&gt;=5.55),3.45,IF(AND(B139&gt;=3.15,B139&lt;3.25,D139&lt;0.75,A139&lt;5.55),1.262,IF(AND(G139&gt;=0.446,B139&lt;3.15,B139&lt;3.25,D139&lt;0.75,A139&lt;5.55),1.1,IF(AND(G139&lt;0.408,A139&lt;5.05,B139&gt;=3.25,D139&lt;0.75,A139&lt;5.55),1.4,IF(AND(G139&gt;=0.408,A139&lt;5.05,B139&gt;=3.25,D139&lt;0.75,A139&lt;5.55),1.233,IF(AND(G139&gt;=0.676,A139&gt;=5.05,B139&gt;=3.25,D139&lt;0.75,A139&lt;5.55),1.72,IF(AND(H139&lt;9.386,A139&lt;5.85,F139&lt;2.5,H139&gt;=7.482,A139&gt;=5.55),3.5,IF(AND(H139&gt;=9.386,A139&lt;5.85,F139&lt;2.5,H139&gt;=7.482,A139&gt;=5.55),4.275,IF(AND(H139&gt;=16.284,G139&lt;0.865,F139&gt;=2.5,H139&gt;=7.482,A139&gt;=5.55),6.6,IF(AND(G139&lt;0.912,G139&gt;=0.865,F139&gt;=2.5,H139&gt;=7.482,A139&gt;=5.55),4.8,IF(AND(G139&gt;=0.912,G139&gt;=0.865,F139&gt;=2.5,H139&gt;=7.482,A139&gt;=5.55),5.175,IF(AND(A139&gt;=4.95,G139&lt;0.446,B139&lt;3.15,B139&lt;3.25,D139&lt;0.75,A139&lt;5.55),1.6,IF(AND(H139&gt;=12.974,G139&lt;0.676,A139&gt;=5.05,B139&gt;=3.25,D139&lt;0.75,A139&lt;5.55),1.3,IF(AND(D139&lt;1.45,H139&lt;13.531,A139&gt;=5.85,F139&lt;2.5,H139&gt;=7.482,A139&gt;=5.55),4.2,IF(AND(D139&gt;=1.45,H139&lt;13.531,A139&gt;=5.85,F139&lt;2.5,H139&gt;=7.482,A139&gt;=5.55),4.967,IF(AND(G139&lt;0.187,H139&gt;=13.531,A139&gt;=5.85,F139&lt;2.5,H139&gt;=7.482,A139&gt;=5.55),5,IF(AND(H139&gt;=12.675,A139&lt;4.95,G139&lt;0.446,B139&lt;3.15,B139&lt;3.25,D139&lt;0.75,A139&lt;5.55),1.5,IF(AND(H139&lt;10.826,H139&lt;12.974,G139&lt;0.676,A139&gt;=5.05,B139&gt;=3.25,D139&lt;0.75,A139&lt;5.55),1.46,IF(AND(H139&gt;=10.826,H139&lt;12.974,G139&lt;0.676,A139&gt;=5.05,B139&gt;=3.25,D139&lt;0.75,A139&lt;5.55),1.4,IF(AND(A139&lt;6.15,G139&gt;=0.187,H139&gt;=13.531,A139&gt;=5.85,F139&lt;2.5,H139&gt;=7.482,A139&gt;=5.55),4.7,IF(AND(A139&lt;6.85,B139&lt;2.95,H139&lt;16.284,G139&lt;0.865,F139&gt;=2.5,H139&gt;=7.482,A139&gt;=5.55),5.32,IF(AND(A139&gt;=6.85,B139&lt;2.95,H139&lt;16.284,G139&lt;0.865,F139&gt;=2.5,H139&gt;=7.482,A139&gt;=5.55),6.567,IF(AND(A139&lt;4.85,H139&lt;12.675,A139&lt;4.95,G139&lt;0.446,B139&lt;3.15,B139&lt;3.25,D139&lt;0.75,A139&lt;5.55),1.4,IF(AND(A139&gt;=4.85,H139&lt;12.675,A139&lt;4.95,G139&lt;0.446,B139&lt;3.15,B139&lt;3.25,D139&lt;0.75,A139&lt;5.55),1.5,IF(AND(B139&lt;3.1,A139&gt;=6.15,G139&gt;=0.187,H139&gt;=13.531,A139&gt;=5.85,F139&lt;2.5,H139&gt;=7.482,A139&gt;=5.55),4.467,IF(AND(B139&gt;=3.1,A139&gt;=6.15,G139&gt;=0.187,H139&gt;=13.531,A139&gt;=5.85,F139&lt;2.5,H139&gt;=7.482,A139&gt;=5.55),4.7,IF(AND(G139&gt;=0.379,B139&lt;3.15,B139&gt;=2.95,H139&lt;16.284,G139&lt;0.865,F139&gt;=2.5,H139&gt;=7.482,A139&gt;=5.55),5.733,IF(AND(A139&lt;6.6,B139&gt;=3.15,B139&gt;=2.95,H139&lt;16.284,G139&lt;0.865,F139&gt;=2.5,H139&gt;=7.482,A139&gt;=5.55),5.38,IF(AND(A139&lt;6.7,G139&lt;0.379,B139&lt;3.15,B139&gt;=2.95,H139&lt;16.284,G139&lt;0.865,F139&gt;=2.5,H139&gt;=7.482,A139&gt;=5.55),5.3,IF(AND(A139&gt;=6.7,G139&lt;0.379,B139&lt;3.15,B139&gt;=2.95,H139&lt;16.284,G139&lt;0.865,F139&gt;=2.5,H139&gt;=7.482,A139&gt;=5.55),5.16,IF(AND(A139&lt;7.05,A139&gt;=6.6,B139&gt;=3.15,B139&gt;=2.95,H139&lt;16.284,G139&lt;0.865,F139&gt;=2.5,H139&gt;=7.482,A139&gt;=5.55),5.78,IF(AND(A139&gt;=7.05,A139&gt;=6.6,B139&gt;=3.15,B139&gt;=2.95,H139&lt;16.284,G139&lt;0.865,F139&gt;=2.5,H139&gt;=7.482,A139&gt;=5.55),6.1,"shouldnthappen")))))))))))))))))))))))))))))))))</f>
        <v>5.38</v>
      </c>
      <c r="Q139" s="1" t="n">
        <f aca="false">IF(AND(G139&gt;=0.422,B139&lt;3.25,F139&lt;1.5),1.25,IF(AND(G139&gt;=0.082,G139&lt;0.125,F139&gt;=1.5),6.7,IF(AND(G139&lt;0.251,G139&lt;0.422,B139&lt;3.25,F139&lt;1.5),1.38,IF(AND(G139&gt;=0.251,G139&lt;0.422,B139&lt;3.25,F139&lt;1.5),1.55,IF(AND(G139&gt;=0.385,G139&lt;0.633,B139&gt;=3.25,F139&lt;1.5),1.367,IF(AND(B139&lt;3.35,G139&gt;=0.633,B139&gt;=3.25,F139&lt;1.5),1.7,IF(AND(A139&lt;5.85,G139&lt;0.082,G139&lt;0.125,F139&gt;=1.5),4.5,IF(AND(F139&gt;=2.5,D139&lt;1.6,G139&gt;=0.125,F139&gt;=1.5),5.05,IF(AND(H139&gt;=16.774,D139&gt;=1.6,G139&gt;=0.125,F139&gt;=1.5),6.4,IF(AND(D139&gt;=0.5,G139&lt;0.385,G139&lt;0.633,B139&gt;=3.25,F139&lt;1.5),1.6,IF(AND(B139&lt;3.6,B139&gt;=3.35,G139&gt;=0.633,B139&gt;=3.25,F139&lt;1.5),1.55,IF(AND(B139&gt;=3.6,B139&gt;=3.35,G139&gt;=0.633,B139&gt;=3.25,F139&lt;1.5),1.6,IF(AND(D139&lt;1.65,A139&gt;=5.85,G139&lt;0.082,G139&lt;0.125,F139&gt;=1.5),4.7,IF(AND(A139&lt;5.3,F139&lt;2.5,D139&lt;1.6,G139&gt;=0.125,F139&gt;=1.5),3.15,IF(AND(B139&gt;=3.2,H139&lt;16.774,D139&gt;=1.6,G139&gt;=0.125,F139&gt;=1.5),5.675,IF(AND(H139&lt;11.767,D139&lt;0.5,G139&lt;0.385,G139&lt;0.633,B139&gt;=3.25,F139&lt;1.5),1.5,IF(AND(H139&gt;=11.767,D139&lt;0.5,G139&lt;0.385,G139&lt;0.633,B139&gt;=3.25,F139&lt;1.5),1.367,IF(AND(H139&lt;8.367,D139&gt;=1.65,A139&gt;=5.85,G139&lt;0.082,G139&lt;0.125,F139&gt;=1.5),5.7,IF(AND(H139&gt;=8.367,D139&gt;=1.65,A139&gt;=5.85,G139&lt;0.082,G139&lt;0.125,F139&gt;=1.5),5.575,IF(AND(A139&gt;=7.1,B139&lt;3.2,H139&lt;16.774,D139&gt;=1.6,G139&gt;=0.125,F139&gt;=1.5),6.3,IF(AND(H139&gt;=15.395,B139&lt;2.85,A139&gt;=5.3,F139&lt;2.5,D139&lt;1.6,G139&gt;=0.125,F139&gt;=1.5),4.8,IF(AND(H139&lt;8.486,B139&gt;=2.85,A139&gt;=5.3,F139&lt;2.5,D139&lt;1.6,G139&gt;=0.125,F139&gt;=1.5),3.85,IF(AND(D139&gt;=2.1,A139&lt;7.1,B139&lt;3.2,H139&lt;16.774,D139&gt;=1.6,G139&gt;=0.125,F139&gt;=1.5),5.5,IF(AND(B139&gt;=2.75,H139&lt;15.395,B139&lt;2.85,A139&gt;=5.3,F139&lt;2.5,D139&lt;1.6,G139&gt;=0.125,F139&gt;=1.5),4.489,IF(AND(H139&gt;=15.168,H139&gt;=8.486,B139&gt;=2.85,A139&gt;=5.3,F139&lt;2.5,D139&lt;1.6,G139&gt;=0.125,F139&gt;=1.5),4.7,IF(AND(G139&gt;=0.519,D139&lt;2.1,A139&lt;7.1,B139&lt;3.2,H139&lt;16.774,D139&gt;=1.6,G139&gt;=0.125,F139&gt;=1.5),4.925,IF(AND(G139&gt;=0.897,B139&lt;2.75,H139&lt;15.395,B139&lt;2.85,A139&gt;=5.3,F139&lt;2.5,D139&lt;1.6,G139&gt;=0.125,F139&gt;=1.5),4.567,IF(AND(A139&lt;5.65,H139&lt;15.168,H139&gt;=8.486,B139&gt;=2.85,A139&gt;=5.3,F139&lt;2.5,D139&lt;1.6,G139&gt;=0.125,F139&gt;=1.5),4.5,IF(AND(G139&lt;0.23,G139&lt;0.519,D139&lt;2.1,A139&lt;7.1,B139&lt;3.2,H139&lt;16.774,D139&gt;=1.6,G139&gt;=0.125,F139&gt;=1.5),5,IF(AND(A139&lt;5.9,G139&lt;0.897,B139&lt;2.75,H139&lt;15.395,B139&lt;2.85,A139&gt;=5.3,F139&lt;2.5,D139&lt;1.6,G139&gt;=0.125,F139&gt;=1.5),4.1,IF(AND(A139&gt;=5.9,G139&lt;0.897,B139&lt;2.75,H139&lt;15.395,B139&lt;2.85,A139&gt;=5.3,F139&lt;2.5,D139&lt;1.6,G139&gt;=0.125,F139&gt;=1.5),4.5,IF(AND(A139&lt;6.05,A139&gt;=5.65,H139&lt;15.168,H139&gt;=8.486,B139&gt;=2.85,A139&gt;=5.3,F139&lt;2.5,D139&lt;1.6,G139&gt;=0.125,F139&gt;=1.5),4.2,IF(AND(A139&gt;=6.05,A139&gt;=5.65,H139&lt;15.168,H139&gt;=8.486,B139&gt;=2.85,A139&gt;=5.3,F139&lt;2.5,D139&lt;1.6,G139&gt;=0.125,F139&gt;=1.5),4.35,IF(AND(D139&lt;1.95,G139&gt;=0.23,G139&lt;0.519,D139&lt;2.1,A139&lt;7.1,B139&lt;3.2,H139&lt;16.774,D139&gt;=1.6,G139&gt;=0.125,F139&gt;=1.5),5.3,IF(AND(D139&gt;=1.95,G139&gt;=0.23,G139&lt;0.519,D139&lt;2.1,A139&lt;7.1,B139&lt;3.2,H139&lt;16.774,D139&gt;=1.6,G139&gt;=0.125,F139&gt;=1.5),5.2,"shouldnthappen")))))))))))))))))))))))))))))))))))</f>
        <v>5.675</v>
      </c>
      <c r="R139" s="1" t="n">
        <f aca="false">IF(AND(G139&gt;=0.901,F139&lt;1.5),1.9,IF(AND(H139&lt;5.523,D139&lt;0.35,G139&lt;0.901,F139&lt;1.5),1,IF(AND(B139&lt;3.6,D139&gt;=0.35,G139&lt;0.901,F139&lt;1.5),1.575,IF(AND(B139&gt;=3.6,D139&gt;=0.35,G139&lt;0.901,F139&lt;1.5),1.5,IF(AND(G139&gt;=0.837,D139&lt;1.15,D139&lt;1.45,F139&gt;=1.5),3,IF(AND(G139&gt;=0.66,D139&gt;=1.15,D139&lt;1.45,F139&gt;=1.5),4,IF(AND(F139&gt;=2.5,D139&lt;1.55,D139&gt;=1.45,F139&gt;=1.5),5.025,IF(AND(F139&lt;2.5,D139&gt;=1.55,D139&gt;=1.45,F139&gt;=1.5),4.933,IF(AND(B139&lt;2.45,G139&lt;0.837,D139&lt;1.15,D139&lt;1.45,F139&gt;=1.5),3.3,IF(AND(B139&gt;=2.45,G139&lt;0.837,D139&lt;1.15,D139&lt;1.45,F139&gt;=1.5),3.86,IF(AND(B139&gt;=3.05,F139&lt;2.5,D139&lt;1.55,D139&gt;=1.45,F139&gt;=1.5),4.8,IF(AND(D139&gt;=2.45,F139&gt;=2.5,D139&gt;=1.55,D139&gt;=1.45,F139&gt;=1.5),5.875,IF(AND(H139&lt;13.187,G139&lt;0.217,H139&gt;=5.523,D139&lt;0.35,G139&lt;0.901,F139&lt;1.5),1.4,IF(AND(H139&gt;=13.187,G139&lt;0.217,H139&gt;=5.523,D139&lt;0.35,G139&lt;0.901,F139&lt;1.5),1.5,IF(AND(G139&lt;0.33,G139&gt;=0.217,H139&gt;=5.523,D139&lt;0.35,G139&lt;0.901,F139&lt;1.5),1.28,IF(AND(A139&lt;6.05,D139&lt;1.35,G139&lt;0.66,D139&gt;=1.15,D139&lt;1.45,F139&gt;=1.5),4.175,IF(AND(A139&gt;=6.05,D139&lt;1.35,G139&lt;0.66,D139&gt;=1.15,D139&lt;1.45,F139&gt;=1.5),4.3,IF(AND(A139&lt;5.65,D139&gt;=1.35,G139&lt;0.66,D139&gt;=1.15,D139&lt;1.45,F139&gt;=1.5),3.9,IF(AND(A139&gt;=5.65,D139&gt;=1.35,G139&lt;0.66,D139&gt;=1.15,D139&lt;1.45,F139&gt;=1.5),4.52,IF(AND(A139&lt;6.25,B139&lt;3.05,F139&lt;2.5,D139&lt;1.55,D139&gt;=1.45,F139&gt;=1.5),4.5,IF(AND(A139&gt;=6.25,B139&lt;3.05,F139&lt;2.5,D139&lt;1.55,D139&gt;=1.45,F139&gt;=1.5),4.675,IF(AND(A139&gt;=7.25,D139&lt;2.45,F139&gt;=2.5,D139&gt;=1.55,D139&gt;=1.45,F139&gt;=1.5),6.433,IF(AND(D139&gt;=0.25,G139&gt;=0.33,G139&gt;=0.217,H139&gt;=5.523,D139&lt;0.35,G139&lt;0.901,F139&lt;1.5),1.4,IF(AND(A139&lt;6.15,A139&lt;7.25,D139&lt;2.45,F139&gt;=2.5,D139&gt;=1.55,D139&gt;=1.45,F139&gt;=1.5),5.025,IF(AND(H139&lt;6.439,D139&lt;0.25,G139&gt;=0.33,G139&gt;=0.217,H139&gt;=5.523,D139&lt;0.35,G139&lt;0.901,F139&lt;1.5),1.5,IF(AND(H139&gt;=6.439,D139&lt;0.25,G139&gt;=0.33,G139&gt;=0.217,H139&gt;=5.523,D139&lt;0.35,G139&lt;0.901,F139&lt;1.5),1.38,IF(AND(H139&gt;=13.711,A139&gt;=6.15,A139&lt;7.25,D139&lt;2.45,F139&gt;=2.5,D139&gt;=1.55,D139&gt;=1.45,F139&gt;=1.5),5.68,IF(AND(B139&gt;=3.3,H139&lt;13.711,A139&gt;=6.15,A139&lt;7.25,D139&lt;2.45,F139&gt;=2.5,D139&gt;=1.55,D139&gt;=1.45,F139&gt;=1.5),5.6,IF(AND(G139&lt;0.093,B139&lt;3.3,H139&lt;13.711,A139&gt;=6.15,A139&lt;7.25,D139&lt;2.45,F139&gt;=2.5,D139&gt;=1.55,D139&gt;=1.45,F139&gt;=1.5),5.56,IF(AND(D139&lt;1.95,G139&gt;=0.093,B139&lt;3.3,H139&lt;13.711,A139&gt;=6.15,A139&lt;7.25,D139&lt;2.45,F139&gt;=2.5,D139&gt;=1.55,D139&gt;=1.45,F139&gt;=1.5),5.3,IF(AND(B139&lt;3.15,D139&gt;=1.95,G139&gt;=0.093,B139&lt;3.3,H139&lt;13.711,A139&gt;=6.15,A139&lt;7.25,D139&lt;2.45,F139&gt;=2.5,D139&gt;=1.55,D139&gt;=1.45,F139&gt;=1.5),5.1,IF(AND(B139&gt;=3.15,D139&gt;=1.95,G139&gt;=0.093,B139&lt;3.3,H139&lt;13.711,A139&gt;=6.15,A139&lt;7.25,D139&lt;2.45,F139&gt;=2.5,D139&gt;=1.55,D139&gt;=1.45,F139&gt;=1.5),5.15,"shouldnthappen"))))))))))))))))))))))))))))))))</f>
        <v>5.6</v>
      </c>
      <c r="S139" s="1" t="n">
        <f aca="false">IF(AND(G139&gt;=0.859,D139&gt;=0.35,F139&lt;1.5),1.9,IF(AND(D139&lt;1.75,F139&gt;=2.5,F139&gt;=1.5),4.867,IF(AND(H139&lt;8.42,A139&lt;5.05,D139&lt;0.35,F139&lt;1.5),1.42,IF(AND(H139&gt;=14.877,A139&gt;=5.05,D139&lt;0.35,F139&lt;1.5),1.3,IF(AND(B139&lt;3.35,G139&lt;0.859,D139&gt;=0.35,F139&lt;1.5),1.7,IF(AND(B139&gt;=3.35,G139&lt;0.859,D139&gt;=0.35,F139&lt;1.5),1.5,IF(AND(A139&gt;=6.05,B139&lt;2.75,F139&lt;2.5,F139&gt;=1.5),4.733,IF(AND(G139&gt;=0.68,B139&gt;=2.75,F139&lt;2.5,F139&gt;=1.5),4.025,IF(AND(H139&gt;=16.284,D139&gt;=1.75,F139&gt;=2.5,F139&gt;=1.5),6.6,IF(AND(A139&lt;4.35,H139&gt;=8.42,A139&lt;5.05,D139&lt;0.35,F139&lt;1.5),1.1,IF(AND(G139&gt;=0.948,H139&lt;14.877,A139&gt;=5.05,D139&lt;0.35,F139&lt;1.5),1.7,IF(AND(A139&lt;5.3,A139&lt;6.05,B139&lt;2.75,F139&lt;2.5,F139&gt;=1.5),3,IF(AND(H139&gt;=15.168,G139&lt;0.68,B139&gt;=2.75,F139&lt;2.5,F139&gt;=1.5),4.75,IF(AND(H139&gt;=14.005,A139&gt;=4.35,H139&gt;=8.42,A139&lt;5.05,D139&lt;0.35,F139&lt;1.5),1.375,IF(AND(A139&gt;=5.55,G139&lt;0.948,H139&lt;14.877,A139&gt;=5.05,D139&lt;0.35,F139&lt;1.5),1.7,IF(AND(H139&lt;12.363,A139&gt;=5.3,A139&lt;6.05,B139&lt;2.75,F139&lt;2.5,F139&gt;=1.5),3.825,IF(AND(H139&gt;=12.363,A139&gt;=5.3,A139&lt;6.05,B139&lt;2.75,F139&lt;2.5,F139&gt;=1.5),4.033,IF(AND(H139&gt;=14.508,H139&lt;15.168,G139&lt;0.68,B139&gt;=2.75,F139&lt;2.5,F139&gt;=1.5),4.2,IF(AND(D139&gt;=2.35,D139&gt;=2.2,H139&lt;16.284,D139&gt;=1.75,F139&gt;=2.5,F139&gt;=1.5),5.267,IF(AND(G139&lt;0.231,H139&lt;14.005,A139&gt;=4.35,H139&gt;=8.42,A139&lt;5.05,D139&lt;0.35,F139&lt;1.5),1.4,IF(AND(H139&gt;=14.494,A139&lt;5.55,G139&lt;0.948,H139&lt;14.877,A139&gt;=5.05,D139&lt;0.35,F139&lt;1.5),1.6,IF(AND(A139&lt;6.1,H139&lt;14.508,H139&lt;15.168,G139&lt;0.68,B139&gt;=2.75,F139&lt;2.5,F139&gt;=1.5),4.5,IF(AND(A139&lt;6.1,H139&lt;11.8,D139&lt;2.2,H139&lt;16.284,D139&gt;=1.75,F139&gt;=2.5,F139&gt;=1.5),4.95,IF(AND(A139&gt;=6.1,H139&lt;11.8,D139&lt;2.2,H139&lt;16.284,D139&gt;=1.75,F139&gt;=2.5,F139&gt;=1.5),5.333,IF(AND(B139&lt;2.75,H139&gt;=11.8,D139&lt;2.2,H139&lt;16.284,D139&gt;=1.75,F139&gt;=2.5,F139&gt;=1.5),5.1,IF(AND(B139&gt;=3.15,D139&lt;2.35,D139&gt;=2.2,H139&lt;16.284,D139&gt;=1.75,F139&gt;=2.5,F139&gt;=1.5),5.5,IF(AND(B139&gt;=3.35,G139&gt;=0.231,H139&lt;14.005,A139&gt;=4.35,H139&gt;=8.42,A139&lt;5.05,D139&lt;0.35,F139&lt;1.5),1.3,IF(AND(H139&lt;13.869,H139&lt;14.494,A139&lt;5.55,G139&lt;0.948,H139&lt;14.877,A139&gt;=5.05,D139&lt;0.35,F139&lt;1.5),1.5,IF(AND(H139&gt;=13.869,H139&lt;14.494,A139&lt;5.55,G139&lt;0.948,H139&lt;14.877,A139&gt;=5.05,D139&lt;0.35,F139&lt;1.5),1.4,IF(AND(G139&lt;0.636,A139&gt;=6.1,H139&lt;14.508,H139&lt;15.168,G139&lt;0.68,B139&gt;=2.75,F139&lt;2.5,F139&gt;=1.5),4.68,IF(AND(G139&gt;=0.636,A139&gt;=6.1,H139&lt;14.508,H139&lt;15.168,G139&lt;0.68,B139&gt;=2.75,F139&lt;2.5,F139&gt;=1.5),4.4,IF(AND(B139&lt;2.85,B139&gt;=2.75,H139&gt;=11.8,D139&lt;2.2,H139&lt;16.284,D139&gt;=1.75,F139&gt;=2.5,F139&gt;=1.5),6.7,IF(AND(H139&lt;10.626,B139&lt;3.15,D139&lt;2.35,D139&gt;=2.2,H139&lt;16.284,D139&gt;=1.75,F139&gt;=2.5,F139&gt;=1.5),5.1,IF(AND(H139&gt;=10.626,B139&lt;3.15,D139&lt;2.35,D139&gt;=2.2,H139&lt;16.284,D139&gt;=1.75,F139&gt;=2.5,F139&gt;=1.5),5.2,IF(AND(G139&lt;0.378,B139&lt;3.35,G139&gt;=0.231,H139&lt;14.005,A139&gt;=4.35,H139&gt;=8.42,A139&lt;5.05,D139&lt;0.35,F139&lt;1.5),1.2,IF(AND(G139&gt;=0.378,B139&lt;3.35,G139&gt;=0.231,H139&lt;14.005,A139&gt;=4.35,H139&gt;=8.42,A139&lt;5.05,D139&lt;0.35,F139&lt;1.5),1.3,IF(AND(A139&lt;6.2,B139&gt;=2.85,B139&gt;=2.75,H139&gt;=11.8,D139&lt;2.2,H139&lt;16.284,D139&gt;=1.75,F139&gt;=2.5,F139&gt;=1.5),4.9,IF(AND(G139&lt;0.388,A139&gt;=6.2,B139&gt;=2.85,B139&gt;=2.75,H139&gt;=11.8,D139&lt;2.2,H139&lt;16.284,D139&gt;=1.75,F139&gt;=2.5,F139&gt;=1.5),5.52,IF(AND(G139&gt;=0.388,A139&gt;=6.2,B139&gt;=2.85,B139&gt;=2.75,H139&gt;=11.8,D139&lt;2.2,H139&lt;16.284,D139&gt;=1.75,F139&gt;=2.5,F139&gt;=1.5),5.7,"shouldnthappen")))))))))))))))))))))))))))))))))))))))</f>
        <v>5.267</v>
      </c>
      <c r="T139" s="1" t="n">
        <f aca="false">IF(AND(D139&gt;=0.8,A139&lt;5.45),3.7,IF(AND(D139&gt;=0.35,D139&lt;0.8,A139&lt;5.45),1.56,IF(AND(G139&lt;0.164,F139&lt;2.5,A139&gt;=5.45),1.6,IF(AND(H139&gt;=16.718,F139&gt;=2.5,A139&gt;=5.45),6.4,IF(AND(G139&gt;=0.719,H139&lt;16.718,F139&gt;=2.5,A139&gt;=5.45),5.05,IF(AND(A139&lt;4.35,A139&lt;5.05,D139&lt;0.35,D139&lt;0.8,A139&lt;5.45),1.1,IF(AND(H139&gt;=14.494,A139&gt;=5.05,D139&lt;0.35,D139&lt;0.8,A139&lt;5.45),1.6,IF(AND(G139&lt;0.338,D139&lt;1.25,G139&gt;=0.164,F139&lt;2.5,A139&gt;=5.45),4.1,IF(AND(H139&lt;8.397,D139&gt;=1.25,G139&gt;=0.164,F139&lt;2.5,A139&gt;=5.45),4,IF(AND(H139&lt;11.031,H139&lt;14.494,A139&gt;=5.05,D139&lt;0.35,D139&lt;0.8,A139&lt;5.45),1.5,IF(AND(H139&gt;=11.031,H139&lt;14.494,A139&gt;=5.05,D139&lt;0.35,D139&lt;0.8,A139&lt;5.45),1.44,IF(AND(B139&lt;2.65,H139&gt;=8.397,D139&gt;=1.25,G139&gt;=0.164,F139&lt;2.5,A139&gt;=5.45),4.767,IF(AND(H139&lt;7.388,G139&lt;0.487,G139&lt;0.719,H139&lt;16.718,F139&gt;=2.5,A139&gt;=5.45),5.067,IF(AND(G139&lt;0.533,G139&gt;=0.487,G139&lt;0.719,H139&lt;16.718,F139&gt;=2.5,A139&gt;=5.45),5.8,IF(AND(G139&gt;=0.533,G139&gt;=0.487,G139&lt;0.719,H139&lt;16.718,F139&gt;=2.5,A139&gt;=5.45),5.86,IF(AND(B139&lt;3.25,A139&gt;=4.95,A139&gt;=4.35,A139&lt;5.05,D139&lt;0.35,D139&lt;0.8,A139&lt;5.45),1.2,IF(AND(A139&lt;5.6,H139&lt;11.218,G139&gt;=0.338,D139&lt;1.25,G139&gt;=0.164,F139&lt;2.5,A139&gt;=5.45),3.7,IF(AND(A139&gt;=5.6,H139&lt;11.218,G139&gt;=0.338,D139&lt;1.25,G139&gt;=0.164,F139&lt;2.5,A139&gt;=5.45),3.5,IF(AND(H139&lt;12.668,H139&gt;=11.218,G139&gt;=0.338,D139&lt;1.25,G139&gt;=0.164,F139&lt;2.5,A139&gt;=5.45),3.9,IF(AND(H139&gt;=12.668,H139&gt;=11.218,G139&gt;=0.338,D139&lt;1.25,G139&gt;=0.164,F139&lt;2.5,A139&gt;=5.45),4,IF(AND(H139&gt;=15.705,B139&gt;=2.65,H139&gt;=8.397,D139&gt;=1.25,G139&gt;=0.164,F139&lt;2.5,A139&gt;=5.45),4.8,IF(AND(B139&lt;2.75,H139&gt;=7.388,G139&lt;0.487,G139&lt;0.719,H139&lt;16.718,F139&gt;=2.5,A139&gt;=5.45),5.26,IF(AND(B139&lt;2.95,A139&lt;4.5,A139&lt;4.95,A139&gt;=4.35,A139&lt;5.05,D139&lt;0.35,D139&lt;0.8,A139&lt;5.45),1.4,IF(AND(B139&gt;=2.95,A139&lt;4.5,A139&lt;4.95,A139&gt;=4.35,A139&lt;5.05,D139&lt;0.35,D139&lt;0.8,A139&lt;5.45),1.3,IF(AND(H139&gt;=13.924,A139&gt;=4.5,A139&lt;4.95,A139&gt;=4.35,A139&lt;5.05,D139&lt;0.35,D139&lt;0.8,A139&lt;5.45),1.5,IF(AND(G139&lt;0.252,B139&gt;=3.25,A139&gt;=4.95,A139&gt;=4.35,A139&lt;5.05,D139&lt;0.35,D139&lt;0.8,A139&lt;5.45),1.4,IF(AND(G139&gt;=0.252,B139&gt;=3.25,A139&gt;=4.95,A139&gt;=4.35,A139&lt;5.05,D139&lt;0.35,D139&lt;0.8,A139&lt;5.45),1.32,IF(AND(G139&gt;=0.473,H139&lt;15.705,B139&gt;=2.65,H139&gt;=8.397,D139&gt;=1.25,G139&gt;=0.164,F139&lt;2.5,A139&gt;=5.45),4.7,IF(AND(B139&gt;=3.15,B139&gt;=2.75,H139&gt;=7.388,G139&lt;0.487,G139&lt;0.719,H139&lt;16.718,F139&gt;=2.5,A139&gt;=5.45),5.7,IF(AND(B139&lt;3.15,H139&lt;13.924,A139&gt;=4.5,A139&lt;4.95,A139&gt;=4.35,A139&lt;5.05,D139&lt;0.35,D139&lt;0.8,A139&lt;5.45),1.433,IF(AND(B139&gt;=3.15,H139&lt;13.924,A139&gt;=4.5,A139&lt;4.95,A139&gt;=4.35,A139&lt;5.05,D139&lt;0.35,D139&lt;0.8,A139&lt;5.45),1.4,IF(AND(H139&gt;=14.81,G139&lt;0.473,H139&lt;15.705,B139&gt;=2.65,H139&gt;=8.397,D139&gt;=1.25,G139&gt;=0.164,F139&lt;2.5,A139&gt;=5.45),4.2,IF(AND(A139&lt;6.65,B139&lt;3.15,B139&gt;=2.75,H139&gt;=7.388,G139&lt;0.487,G139&lt;0.719,H139&lt;16.718,F139&gt;=2.5,A139&gt;=5.45),5.6,IF(AND(A139&gt;=6.65,B139&lt;3.15,B139&gt;=2.75,H139&gt;=7.388,G139&lt;0.487,G139&lt;0.719,H139&lt;16.718,F139&gt;=2.5,A139&gt;=5.45),5.4,IF(AND(A139&lt;6.15,H139&lt;14.81,G139&lt;0.473,H139&lt;15.705,B139&gt;=2.65,H139&gt;=8.397,D139&gt;=1.25,G139&gt;=0.164,F139&lt;2.5,A139&gt;=5.45),4.5,IF(AND(A139&gt;=6.15,H139&lt;14.81,G139&lt;0.473,H139&lt;15.705,B139&gt;=2.65,H139&gt;=8.397,D139&gt;=1.25,G139&gt;=0.164,F139&lt;2.5,A139&gt;=5.45),4.4,"shouldnthappen"))))))))))))))))))))))))))))))))))))</f>
        <v>5.86</v>
      </c>
      <c r="U139" s="1" t="n">
        <f aca="false">IF(AND(G139&gt;=0.934,F139&lt;1.5),1.7,IF(AND(D139&lt;0.15,D139&lt;0.25,G139&lt;0.934,F139&lt;1.5),1.38,IF(AND(H139&gt;=14.379,D139&gt;=0.25,G139&lt;0.934,F139&lt;1.5),1.7,IF(AND(A139&lt;5.3,D139&lt;1.35,F139&lt;2.5,F139&gt;=1.5),3.15,IF(AND(H139&lt;7.148,D139&gt;=1.35,F139&lt;2.5,F139&gt;=1.5),3.9,IF(AND(G139&lt;0.352,A139&lt;6.15,F139&gt;=2.5,F139&gt;=1.5),4.5,IF(AND(G139&gt;=0.352,A139&lt;6.15,F139&gt;=2.5,F139&gt;=1.5),4.92,IF(AND(B139&lt;2.85,A139&gt;=6.15,F139&gt;=2.5,F139&gt;=1.5),6.2,IF(AND(D139&gt;=0.45,H139&lt;14.379,D139&gt;=0.25,G139&lt;0.934,F139&lt;1.5),1.65,IF(AND(G139&gt;=0.857,A139&gt;=5.3,D139&lt;1.35,F139&lt;2.5,F139&gt;=1.5),4.3,IF(AND(A139&gt;=7.25,B139&gt;=2.85,A139&gt;=6.15,F139&gt;=2.5,F139&gt;=1.5),6.425,IF(AND(H139&lt;9.499,A139&lt;5.05,D139&gt;=0.15,D139&lt;0.25,G139&lt;0.934,F139&lt;1.5),1.4,IF(AND(A139&gt;=5.45,A139&gt;=5.05,D139&gt;=0.15,D139&lt;0.25,G139&lt;0.934,F139&lt;1.5),1.3,IF(AND(B139&gt;=4.15,D139&lt;0.45,H139&lt;14.379,D139&gt;=0.25,G139&lt;0.934,F139&lt;1.5),1.5,IF(AND(A139&gt;=5.75,G139&lt;0.857,A139&gt;=5.3,D139&lt;1.35,F139&lt;2.5,F139&gt;=1.5),4.02,IF(AND(A139&lt;6.65,G139&lt;0.333,H139&gt;=7.148,D139&gt;=1.35,F139&lt;2.5,F139&gt;=1.5),4.475,IF(AND(A139&gt;=6.65,G139&lt;0.333,H139&gt;=7.148,D139&gt;=1.35,F139&lt;2.5,F139&gt;=1.5),4.8,IF(AND(D139&gt;=1.45,G139&gt;=0.333,H139&gt;=7.148,D139&gt;=1.35,F139&lt;2.5,F139&gt;=1.5),4.85,IF(AND(G139&gt;=0.861,A139&lt;7.25,B139&gt;=2.85,A139&gt;=6.15,F139&gt;=2.5,F139&gt;=1.5),5.2,IF(AND(G139&lt;0.571,H139&gt;=9.499,A139&lt;5.05,D139&gt;=0.15,D139&lt;0.25,G139&lt;0.934,F139&lt;1.5),1.2,IF(AND(G139&gt;=0.571,H139&gt;=9.499,A139&lt;5.05,D139&gt;=0.15,D139&lt;0.25,G139&lt;0.934,F139&lt;1.5),1.3,IF(AND(H139&lt;9.283,A139&lt;5.45,A139&gt;=5.05,D139&gt;=0.15,D139&lt;0.25,G139&lt;0.934,F139&lt;1.5),1.5,IF(AND(H139&gt;=9.283,A139&lt;5.45,A139&gt;=5.05,D139&gt;=0.15,D139&lt;0.25,G139&lt;0.934,F139&lt;1.5),1.425,IF(AND(A139&lt;4.9,B139&lt;4.15,D139&lt;0.45,H139&lt;14.379,D139&gt;=0.25,G139&lt;0.934,F139&lt;1.5),1.4,IF(AND(A139&gt;=4.9,B139&lt;4.15,D139&lt;0.45,H139&lt;14.379,D139&gt;=0.25,G139&lt;0.934,F139&lt;1.5),1.325,IF(AND(G139&lt;0.572,A139&lt;5.75,G139&lt;0.857,A139&gt;=5.3,D139&lt;1.35,F139&lt;2.5,F139&gt;=1.5),3.65,IF(AND(G139&gt;=0.572,A139&lt;5.75,G139&lt;0.857,A139&gt;=5.3,D139&lt;1.35,F139&lt;2.5,F139&gt;=1.5),3.9,IF(AND(A139&lt;6.75,D139&lt;1.45,G139&gt;=0.333,H139&gt;=7.148,D139&gt;=1.35,F139&lt;2.5,F139&gt;=1.5),4.4,IF(AND(A139&gt;=6.75,D139&lt;1.45,G139&gt;=0.333,H139&gt;=7.148,D139&gt;=1.35,F139&lt;2.5,F139&gt;=1.5),4.78,IF(AND(A139&lt;6.6,B139&lt;3.25,G139&lt;0.861,A139&lt;7.25,B139&gt;=2.85,A139&gt;=6.15,F139&gt;=2.5,F139&gt;=1.5),5.333,IF(AND(H139&lt;11.461,B139&gt;=3.25,G139&lt;0.861,A139&lt;7.25,B139&gt;=2.85,A139&gt;=6.15,F139&gt;=2.5,F139&gt;=1.5),6.025,IF(AND(H139&gt;=11.461,B139&gt;=3.25,G139&lt;0.861,A139&lt;7.25,B139&gt;=2.85,A139&gt;=6.15,F139&gt;=2.5,F139&gt;=1.5),5.667,IF(AND(H139&gt;=14.564,A139&gt;=6.6,B139&lt;3.25,G139&lt;0.861,A139&lt;7.25,B139&gt;=2.85,A139&gt;=6.15,F139&gt;=2.5,F139&gt;=1.5),5.4,IF(AND(D139&gt;=2.35,H139&lt;14.564,A139&gt;=6.6,B139&lt;3.25,G139&lt;0.861,A139&lt;7.25,B139&gt;=2.85,A139&gt;=6.15,F139&gt;=2.5,F139&gt;=1.5),5.6,IF(AND(A139&lt;6.85,D139&lt;2.35,H139&lt;14.564,A139&gt;=6.6,B139&lt;3.25,G139&lt;0.861,A139&lt;7.25,B139&gt;=2.85,A139&gt;=6.15,F139&gt;=2.5,F139&gt;=1.5),5.9,IF(AND(A139&gt;=6.85,D139&lt;2.35,H139&lt;14.564,A139&gt;=6.6,B139&lt;3.25,G139&lt;0.861,A139&lt;7.25,B139&gt;=2.85,A139&gt;=6.15,F139&gt;=2.5,F139&gt;=1.5),5.78,"shouldnthappen"))))))))))))))))))))))))))))))))))))</f>
        <v>5.667</v>
      </c>
      <c r="V139" s="1" t="n">
        <f aca="false">IF(AND(H139&lt;5.748,A139&lt;5.05,D139&lt;0.75),1,IF(AND(B139&lt;3.15,H139&gt;=5.748,A139&lt;5.05,D139&lt;0.75),1.475,IF(AND(G139&gt;=0.801,D139&lt;0.25,A139&gt;=5.05,D139&lt;0.75),1.7,IF(AND(D139&gt;=0.45,D139&gt;=0.25,A139&gt;=5.05,D139&lt;0.75),1.7,IF(AND(B139&lt;2.35,F139&lt;2.5,B139&lt;2.75,D139&gt;=0.75),4.16,IF(AND(D139&lt;1.75,F139&gt;=2.5,B139&lt;2.75,D139&gt;=0.75),4.875,IF(AND(D139&gt;=1.75,F139&gt;=2.5,B139&lt;2.75,D139&gt;=0.75),5.333,IF(AND(H139&gt;=16.284,D139&gt;=1.55,B139&gt;=2.75,D139&gt;=0.75),6.6,IF(AND(H139&gt;=14.144,B139&gt;=3.15,H139&gt;=5.748,A139&lt;5.05,D139&lt;0.75),1.3,IF(AND(A139&lt;5.45,G139&lt;0.801,D139&lt;0.25,A139&gt;=5.05,D139&lt;0.75),1.5,IF(AND(A139&gt;=5.45,G139&lt;0.801,D139&lt;0.25,A139&gt;=5.05,D139&lt;0.75),1.34,IF(AND(B139&lt;3.75,D139&lt;0.45,D139&gt;=0.25,A139&gt;=5.05,D139&lt;0.75),1.467,IF(AND(B139&gt;=3.75,D139&lt;0.45,D139&gt;=0.25,A139&gt;=5.05,D139&lt;0.75),1.767,IF(AND(G139&gt;=0.896,B139&gt;=2.35,F139&lt;2.5,B139&lt;2.75,D139&gt;=0.75),4.9,IF(AND(H139&lt;15.504,D139&lt;1.35,D139&lt;1.55,B139&gt;=2.75,D139&gt;=0.75),4.2,IF(AND(H139&gt;=15.504,D139&lt;1.35,D139&lt;1.55,B139&gt;=2.75,D139&gt;=0.75),4.6,IF(AND(H139&lt;9.767,D139&gt;=1.35,D139&lt;1.55,B139&gt;=2.75,D139&gt;=0.75),5.1,IF(AND(A139&lt;4.5,H139&lt;14.144,B139&gt;=3.15,H139&gt;=5.748,A139&lt;5.05,D139&lt;0.75),1.3,IF(AND(A139&gt;=4.5,H139&lt;14.144,B139&gt;=3.15,H139&gt;=5.748,A139&lt;5.05,D139&lt;0.75),1.4,IF(AND(D139&gt;=1.15,G139&lt;0.896,B139&gt;=2.35,F139&lt;2.5,B139&lt;2.75,D139&gt;=0.75),4.04,IF(AND(B139&lt;2.9,H139&gt;=9.767,D139&gt;=1.35,D139&lt;1.55,B139&gt;=2.75,D139&gt;=0.75),4.8,IF(AND(D139&lt;1.7,A139&gt;=7.05,H139&lt;16.284,D139&gt;=1.55,B139&gt;=2.75,D139&gt;=0.75),5.8,IF(AND(D139&gt;=1.7,A139&gt;=7.05,H139&lt;16.284,D139&gt;=1.55,B139&gt;=2.75,D139&gt;=0.75),6.3,IF(AND(B139&lt;2.45,D139&lt;1.15,G139&lt;0.896,B139&gt;=2.35,F139&lt;2.5,B139&lt;2.75,D139&gt;=0.75),3.767,IF(AND(B139&gt;=2.45,D139&lt;1.15,G139&lt;0.896,B139&gt;=2.35,F139&lt;2.5,B139&lt;2.75,D139&gt;=0.75),3.167,IF(AND(B139&gt;=3.15,B139&gt;=2.9,H139&gt;=9.767,D139&gt;=1.35,D139&lt;1.55,B139&gt;=2.75,D139&gt;=0.75),4.7,IF(AND(D139&lt;1.9,D139&lt;2.05,A139&lt;7.05,H139&lt;16.284,D139&gt;=1.55,B139&gt;=2.75,D139&gt;=0.75),4.82,IF(AND(D139&gt;=1.9,D139&lt;2.05,A139&lt;7.05,H139&lt;16.284,D139&gt;=1.55,B139&gt;=2.75,D139&gt;=0.75),5.067,IF(AND(H139&lt;12.721,B139&lt;3.15,B139&gt;=2.9,H139&gt;=9.767,D139&gt;=1.35,D139&lt;1.55,B139&gt;=2.75,D139&gt;=0.75),4.5,IF(AND(H139&gt;=12.721,B139&lt;3.15,B139&gt;=2.9,H139&gt;=9.767,D139&gt;=1.35,D139&lt;1.55,B139&gt;=2.75,D139&gt;=0.75),4.433,IF(AND(H139&lt;9.525,G139&lt;0.364,D139&gt;=2.05,A139&lt;7.05,H139&lt;16.284,D139&gt;=1.55,B139&gt;=2.75,D139&gt;=0.75),5.1,IF(AND(A139&lt;6.25,G139&gt;=0.364,D139&gt;=2.05,A139&lt;7.05,H139&lt;16.284,D139&gt;=1.55,B139&gt;=2.75,D139&gt;=0.75),5.4,IF(AND(H139&lt;10.898,H139&gt;=9.525,G139&lt;0.364,D139&gt;=2.05,A139&lt;7.05,H139&lt;16.284,D139&gt;=1.55,B139&gt;=2.75,D139&gt;=0.75),5.6,IF(AND(H139&lt;8.711,A139&gt;=6.25,G139&gt;=0.364,D139&gt;=2.05,A139&lt;7.05,H139&lt;16.284,D139&gt;=1.55,B139&gt;=2.75,D139&gt;=0.75),5.7,IF(AND(H139&gt;=8.711,A139&gt;=6.25,G139&gt;=0.364,D139&gt;=2.05,A139&lt;7.05,H139&lt;16.284,D139&gt;=1.55,B139&gt;=2.75,D139&gt;=0.75),5.84,IF(AND(D139&lt;2.2,H139&gt;=10.898,H139&gt;=9.525,G139&lt;0.364,D139&gt;=2.05,A139&lt;7.05,H139&lt;16.284,D139&gt;=1.55,B139&gt;=2.75,D139&gt;=0.75),5.4,IF(AND(D139&gt;=2.2,H139&gt;=10.898,H139&gt;=9.525,G139&lt;0.364,D139&gt;=2.05,A139&lt;7.05,H139&lt;16.284,D139&gt;=1.55,B139&gt;=2.75,D139&gt;=0.75),5.3,"shouldnthappen")))))))))))))))))))))))))))))))))))))</f>
        <v>5.84</v>
      </c>
      <c r="W139" s="1" t="n">
        <f aca="false">IF(AND(H139&lt;6.926,D139&gt;=0.35,D139&lt;0.8),1.9,IF(AND(H139&gt;=6.926,D139&gt;=0.35,D139&lt;0.8),1.533,IF(AND(H139&lt;13.492,A139&lt;4.75,D139&lt;0.35,D139&lt;0.8),1.1,IF(AND(H139&gt;=13.492,A139&lt;4.75,D139&lt;0.35,D139&lt;0.8),1.375,IF(AND(B139&lt;2.75,A139&gt;=5.85,F139&lt;2.5,D139&gt;=0.8),4.833,IF(AND(B139&lt;3.3,A139&gt;=7.05,F139&gt;=2.5,D139&gt;=0.8),5.8,IF(AND(B139&gt;=3.3,A139&gt;=7.05,F139&gt;=2.5,D139&gt;=0.8),6.325,IF(AND(D139&gt;=0.25,A139&lt;5.05,A139&gt;=4.75,D139&lt;0.35,D139&lt;0.8),1.3,IF(AND(B139&lt;3.6,A139&gt;=5.05,A139&gt;=4.75,D139&lt;0.35,D139&lt;0.8),1.4,IF(AND(H139&lt;10.194,G139&lt;0.412,A139&lt;5.85,F139&lt;2.5,D139&gt;=0.8),4.133,IF(AND(H139&gt;=10.194,G139&lt;0.412,A139&lt;5.85,F139&lt;2.5,D139&gt;=0.8),4.5,IF(AND(A139&lt;5.35,G139&gt;=0.412,A139&lt;5.85,F139&lt;2.5,D139&gt;=0.8),3.15,IF(AND(A139&lt;6.2,B139&gt;=2.75,A139&gt;=5.85,F139&lt;2.5,D139&gt;=0.8),4.3,IF(AND(H139&lt;5.767,A139&lt;6.2,A139&lt;7.05,F139&gt;=2.5,D139&gt;=0.8),4.5,IF(AND(G139&gt;=0.861,A139&gt;=6.2,A139&lt;7.05,F139&gt;=2.5,D139&gt;=0.8),5.2,IF(AND(B139&lt;3.15,D139&lt;0.25,A139&lt;5.05,A139&gt;=4.75,D139&lt;0.35,D139&lt;0.8),1.55,IF(AND(A139&lt;5.45,B139&gt;=3.6,A139&gt;=5.05,A139&gt;=4.75,D139&lt;0.35,D139&lt;0.8),1.5,IF(AND(A139&gt;=5.45,B139&gt;=3.6,A139&gt;=5.05,A139&gt;=4.75,D139&lt;0.35,D139&lt;0.8),1.4,IF(AND(G139&gt;=0.772,A139&gt;=5.35,G139&gt;=0.412,A139&lt;5.85,F139&lt;2.5,D139&gt;=0.8),3.9,IF(AND(D139&gt;=1.45,A139&gt;=6.2,B139&gt;=2.75,A139&gt;=5.85,F139&lt;2.5,D139&gt;=0.8),4.775,IF(AND(G139&lt;0.5,H139&gt;=5.767,A139&lt;6.2,A139&lt;7.05,F139&gt;=2.5,D139&gt;=0.8),5.1,IF(AND(G139&gt;=0.5,H139&gt;=5.767,A139&lt;6.2,A139&lt;7.05,F139&gt;=2.5,D139&gt;=0.8),4.95,IF(AND(B139&gt;=3.25,G139&lt;0.861,A139&gt;=6.2,A139&lt;7.05,F139&gt;=2.5,D139&gt;=0.8),5.75,IF(AND(A139&lt;4.95,B139&gt;=3.15,D139&lt;0.25,A139&lt;5.05,A139&gt;=4.75,D139&lt;0.35,D139&lt;0.8),1.4,IF(AND(A139&lt;5.65,G139&lt;0.772,A139&gt;=5.35,G139&gt;=0.412,A139&lt;5.85,F139&lt;2.5,D139&gt;=0.8),3.6,IF(AND(A139&gt;=5.65,G139&lt;0.772,A139&gt;=5.35,G139&gt;=0.412,A139&lt;5.85,F139&lt;2.5,D139&gt;=0.8),3.5,IF(AND(B139&gt;=3.15,D139&lt;1.45,A139&gt;=6.2,B139&gt;=2.75,A139&gt;=5.85,F139&lt;2.5,D139&gt;=0.8),4.7,IF(AND(A139&gt;=6.65,B139&lt;3.25,G139&lt;0.861,A139&gt;=6.2,A139&lt;7.05,F139&gt;=2.5,D139&gt;=0.8),5.567,IF(AND(H139&lt;9.499,A139&gt;=4.95,B139&gt;=3.15,D139&lt;0.25,A139&lt;5.05,A139&gt;=4.75,D139&lt;0.35,D139&lt;0.8),1.4,IF(AND(H139&gt;=9.499,A139&gt;=4.95,B139&gt;=3.15,D139&lt;0.25,A139&lt;5.05,A139&gt;=4.75,D139&lt;0.35,D139&lt;0.8),1.2,IF(AND(G139&lt;0.765,B139&lt;3.15,D139&lt;1.45,A139&gt;=6.2,B139&gt;=2.75,A139&gt;=5.85,F139&lt;2.5,D139&gt;=0.8),4.4,IF(AND(G139&gt;=0.765,B139&lt;3.15,D139&lt;1.45,A139&gt;=6.2,B139&gt;=2.75,A139&gt;=5.85,F139&lt;2.5,D139&gt;=0.8),4.6,IF(AND(H139&lt;10.667,A139&lt;6.65,B139&lt;3.25,G139&lt;0.861,A139&gt;=6.2,A139&lt;7.05,F139&gt;=2.5,D139&gt;=0.8),5.167,IF(AND(G139&lt;0.627,H139&gt;=10.667,A139&lt;6.65,B139&lt;3.25,G139&lt;0.861,A139&gt;=6.2,A139&lt;7.05,F139&gt;=2.5,D139&gt;=0.8),5.64,IF(AND(G139&gt;=0.627,H139&gt;=10.667,A139&lt;6.65,B139&lt;3.25,G139&lt;0.861,A139&gt;=6.2,A139&lt;7.05,F139&gt;=2.5,D139&gt;=0.8),5.1,"shouldnthappen")))))))))))))))))))))))))))))))))))</f>
        <v>5.75</v>
      </c>
      <c r="X139" s="1" t="n">
        <f aca="false">IF(AND(B139&lt;3.05,H139&lt;6.697,A139&lt;5.45),4.1,IF(AND(B139&gt;=3.05,H139&lt;6.697,A139&lt;5.45),1.48,IF(AND(D139&lt;0.7,A139&lt;5.9,A139&gt;=5.45),1.4,IF(AND(A139&lt;4.35,B139&lt;3.3,H139&gt;=6.697,A139&lt;5.45),1.1,IF(AND(G139&lt;0.372,D139&gt;=0.7,A139&lt;5.9,A139&gt;=5.45),4.36,IF(AND(A139&gt;=4.9,A139&gt;=4.35,B139&lt;3.3,H139&gt;=6.697,A139&lt;5.45),1.6,IF(AND(H139&gt;=14.171,A139&lt;5.15,B139&gt;=3.3,H139&gt;=6.697,A139&lt;5.45),1.6,IF(AND(G139&lt;0.451,A139&gt;=5.15,B139&gt;=3.3,H139&gt;=6.697,A139&lt;5.45),1.367,IF(AND(G139&gt;=0.451,A139&gt;=5.15,B139&gt;=3.3,H139&gt;=6.697,A139&lt;5.45),1.5,IF(AND(G139&lt;0.332,D139&lt;1.45,F139&lt;2.5,A139&gt;=5.9,A139&gt;=5.45),4.35,IF(AND(A139&lt;6.15,D139&gt;=1.45,F139&lt;2.5,A139&gt;=5.9,A139&gt;=5.45),5.1,IF(AND(D139&gt;=2.4,G139&lt;0.432,F139&gt;=2.5,A139&gt;=5.9,A139&gt;=5.45),5.78,IF(AND(A139&lt;6.15,G139&gt;=0.432,F139&gt;=2.5,A139&gt;=5.9,A139&gt;=5.45),4.9,IF(AND(B139&lt;3.1,A139&lt;4.9,A139&gt;=4.35,B139&lt;3.3,H139&gt;=6.697,A139&lt;5.45),1.4,IF(AND(B139&gt;=3.1,A139&lt;4.9,A139&gt;=4.35,B139&lt;3.3,H139&gt;=6.697,A139&lt;5.45),1.3,IF(AND(G139&lt;0.343,H139&lt;14.171,A139&lt;5.15,B139&gt;=3.3,H139&gt;=6.697,A139&lt;5.45),1.433,IF(AND(G139&gt;=0.343,H139&lt;14.171,A139&lt;5.15,B139&gt;=3.3,H139&gt;=6.697,A139&lt;5.45),1.525,IF(AND(D139&lt;1.05,B139&lt;2.55,G139&gt;=0.372,D139&gt;=0.7,A139&lt;5.9,A139&gt;=5.45),3.7,IF(AND(H139&lt;10.596,B139&gt;=2.55,G139&gt;=0.372,D139&gt;=0.7,A139&lt;5.9,A139&gt;=5.45),3.525,IF(AND(H139&gt;=10.596,B139&gt;=2.55,G139&gt;=0.372,D139&gt;=0.7,A139&lt;5.9,A139&gt;=5.45),3.9,IF(AND(H139&lt;14.314,G139&gt;=0.332,D139&lt;1.45,F139&lt;2.5,A139&gt;=5.9,A139&gt;=5.45),4.4,IF(AND(H139&gt;=14.314,G139&gt;=0.332,D139&lt;1.45,F139&lt;2.5,A139&gt;=5.9,A139&gt;=5.45),4.7,IF(AND(H139&lt;13.906,A139&gt;=6.15,D139&gt;=1.45,F139&lt;2.5,A139&gt;=5.9,A139&gt;=5.45),4.675,IF(AND(H139&gt;=13.906,A139&gt;=6.15,D139&gt;=1.45,F139&lt;2.5,A139&gt;=5.9,A139&gt;=5.45),4.9,IF(AND(G139&lt;0.093,D139&lt;2.4,G139&lt;0.432,F139&gt;=2.5,A139&gt;=5.9,A139&gt;=5.45),5.6,IF(AND(B139&lt;2.95,A139&gt;=6.15,G139&gt;=0.432,F139&gt;=2.5,A139&gt;=5.9,A139&gt;=5.45),5.86,IF(AND(A139&lt;5.55,D139&gt;=1.05,B139&lt;2.55,G139&gt;=0.372,D139&gt;=0.7,A139&lt;5.9,A139&gt;=5.45),4,IF(AND(A139&gt;=5.55,D139&gt;=1.05,B139&lt;2.55,G139&gt;=0.372,D139&gt;=0.7,A139&lt;5.9,A139&gt;=5.45),3.9,IF(AND(D139&lt;1.7,G139&gt;=0.093,D139&lt;2.4,G139&lt;0.432,F139&gt;=2.5,A139&gt;=5.9,A139&gt;=5.45),5.05,IF(AND(G139&gt;=0.774,B139&gt;=2.95,A139&gt;=6.15,G139&gt;=0.432,F139&gt;=2.5,A139&gt;=5.9,A139&gt;=5.45),5.3,IF(AND(G139&gt;=0.312,D139&gt;=1.7,G139&gt;=0.093,D139&lt;2.4,G139&lt;0.432,F139&gt;=2.5,A139&gt;=5.9,A139&gt;=5.45),5.4,IF(AND(D139&lt;2.45,G139&lt;0.774,B139&gt;=2.95,A139&gt;=6.15,G139&gt;=0.432,F139&gt;=2.5,A139&gt;=5.9,A139&gt;=5.45),5.66,IF(AND(D139&gt;=2.45,G139&lt;0.774,B139&gt;=2.95,A139&gt;=6.15,G139&gt;=0.432,F139&gt;=2.5,A139&gt;=5.9,A139&gt;=5.45),6,IF(AND(G139&gt;=0.301,G139&lt;0.312,D139&gt;=1.7,G139&gt;=0.093,D139&lt;2.4,G139&lt;0.432,F139&gt;=2.5,A139&gt;=5.9,A139&gt;=5.45),5.1,IF(AND(A139&lt;6.45,G139&lt;0.301,G139&lt;0.312,D139&gt;=1.7,G139&gt;=0.093,D139&lt;2.4,G139&lt;0.432,F139&gt;=2.5,A139&gt;=5.9,A139&gt;=5.45),5.3,IF(AND(A139&gt;=6.45,G139&lt;0.301,G139&lt;0.312,D139&gt;=1.7,G139&gt;=0.093,D139&lt;2.4,G139&lt;0.432,F139&gt;=2.5,A139&gt;=5.9,A139&gt;=5.45),5.2,"shouldnthappen"))))))))))))))))))))))))))))))))))))</f>
        <v>5.66</v>
      </c>
      <c r="Y139" s="1" t="n">
        <f aca="false">IF(AND(H139&lt;6.51,F139&lt;1.5),1.8,IF(AND(H139&gt;=16.674,F139&gt;=1.5),6.533,IF(AND(D139&gt;=0.45,H139&gt;=6.51,F139&lt;1.5),1.667,IF(AND(H139&gt;=13.805,G139&lt;0.154,H139&lt;16.674,F139&gt;=1.5),6.7,IF(AND(D139&lt;0.15,A139&lt;5.05,D139&lt;0.45,H139&gt;=6.51,F139&lt;1.5),1.4,IF(AND(H139&gt;=13.586,A139&gt;=5.05,D139&lt;0.45,H139&gt;=6.51,F139&lt;1.5),1.3,IF(AND(F139&lt;2.5,H139&lt;13.805,G139&lt;0.154,H139&lt;16.674,F139&gt;=1.5),4.6,IF(AND(H139&lt;8.929,D139&lt;1.35,G139&gt;=0.154,H139&lt;16.674,F139&gt;=1.5),3.64,IF(AND(G139&lt;0.05,H139&lt;13.586,A139&gt;=5.05,D139&lt;0.45,H139&gt;=6.51,F139&lt;1.5),1.4,IF(AND(G139&gt;=0.107,F139&gt;=2.5,H139&lt;13.805,G139&lt;0.154,H139&lt;16.674,F139&gt;=1.5),5.3,IF(AND(B139&gt;=2.75,H139&gt;=8.929,D139&lt;1.35,G139&gt;=0.154,H139&lt;16.674,F139&gt;=1.5),4.433,IF(AND(D139&gt;=1.55,F139&lt;2.5,D139&gt;=1.35,G139&gt;=0.154,H139&lt;16.674,F139&gt;=1.5),4.975,IF(AND(H139&lt;6.93,F139&gt;=2.5,D139&gt;=1.35,G139&gt;=0.154,H139&lt;16.674,F139&gt;=1.5),4.5,IF(AND(H139&lt;12.675,G139&lt;0.217,D139&gt;=0.15,A139&lt;5.05,D139&lt;0.45,H139&gt;=6.51,F139&lt;1.5),1.4,IF(AND(H139&gt;=12.675,G139&lt;0.217,D139&gt;=0.15,A139&lt;5.05,D139&lt;0.45,H139&gt;=6.51,F139&lt;1.5),1.5,IF(AND(A139&lt;4.65,G139&gt;=0.217,D139&gt;=0.15,A139&lt;5.05,D139&lt;0.45,H139&gt;=6.51,F139&lt;1.5),1.35,IF(AND(D139&lt;0.25,G139&gt;=0.05,H139&lt;13.586,A139&gt;=5.05,D139&lt;0.45,H139&gt;=6.51,F139&lt;1.5),1.467,IF(AND(D139&gt;=0.25,G139&gt;=0.05,H139&lt;13.586,A139&gt;=5.05,D139&lt;0.45,H139&gt;=6.51,F139&lt;1.5),1.5,IF(AND(H139&lt;9.15,G139&lt;0.107,F139&gt;=2.5,H139&lt;13.805,G139&lt;0.154,H139&lt;16.674,F139&gt;=1.5),5.7,IF(AND(H139&gt;=9.15,G139&lt;0.107,F139&gt;=2.5,H139&lt;13.805,G139&lt;0.154,H139&lt;16.674,F139&gt;=1.5),5.6,IF(AND(G139&lt;0.404,B139&lt;2.75,H139&gt;=8.929,D139&lt;1.35,G139&gt;=0.154,H139&lt;16.674,F139&gt;=1.5),4.15,IF(AND(G139&gt;=0.404,B139&lt;2.75,H139&gt;=8.929,D139&lt;1.35,G139&gt;=0.154,H139&lt;16.674,F139&gt;=1.5),3.9,IF(AND(A139&gt;=6.75,D139&lt;1.55,F139&lt;2.5,D139&gt;=1.35,G139&gt;=0.154,H139&lt;16.674,F139&gt;=1.5),4.82,IF(AND(D139&lt;0.25,A139&gt;=4.65,G139&gt;=0.217,D139&gt;=0.15,A139&lt;5.05,D139&lt;0.45,H139&gt;=6.51,F139&lt;1.5),1.325,IF(AND(D139&gt;=0.25,A139&gt;=4.65,G139&gt;=0.217,D139&gt;=0.15,A139&lt;5.05,D139&lt;0.45,H139&gt;=6.51,F139&lt;1.5),1.3,IF(AND(A139&lt;6.55,A139&lt;6.75,D139&lt;1.55,F139&lt;2.5,D139&gt;=1.35,G139&gt;=0.154,H139&lt;16.674,F139&gt;=1.5),4.575,IF(AND(A139&gt;=6.55,A139&lt;6.75,D139&lt;1.55,F139&lt;2.5,D139&gt;=1.35,G139&gt;=0.154,H139&lt;16.674,F139&gt;=1.5),4.4,IF(AND(B139&lt;2.9,D139&lt;2.05,H139&gt;=6.93,F139&gt;=2.5,D139&gt;=1.35,G139&gt;=0.154,H139&lt;16.674,F139&gt;=1.5),5.05,IF(AND(H139&lt;8.884,D139&gt;=2.05,H139&gt;=6.93,F139&gt;=2.5,D139&gt;=1.35,G139&gt;=0.154,H139&lt;16.674,F139&gt;=1.5),5.1,IF(AND(H139&lt;13.711,B139&gt;=2.9,D139&lt;2.05,H139&gt;=6.93,F139&gt;=2.5,D139&gt;=1.35,G139&gt;=0.154,H139&lt;16.674,F139&gt;=1.5),5,IF(AND(H139&gt;=13.711,B139&gt;=2.9,D139&lt;2.05,H139&gt;=6.93,F139&gt;=2.5,D139&gt;=1.35,G139&gt;=0.154,H139&lt;16.674,F139&gt;=1.5),5.8,IF(AND(B139&lt;3.15,H139&gt;=8.884,D139&gt;=2.05,H139&gt;=6.93,F139&gt;=2.5,D139&gt;=1.35,G139&gt;=0.154,H139&lt;16.674,F139&gt;=1.5),5.56,IF(AND(B139&gt;=3.15,H139&gt;=8.884,D139&gt;=2.05,H139&gt;=6.93,F139&gt;=2.5,D139&gt;=1.35,G139&gt;=0.154,H139&lt;16.674,F139&gt;=1.5),5.9,"shouldnthappen")))))))))))))))))))))))))))))))))</f>
        <v>5.9</v>
      </c>
      <c r="Z139" s="1" t="n">
        <f aca="false">IF(AND(F139&gt;=2,B139&gt;=3.35),5.6,IF(AND(A139&lt;6.65,H139&gt;=15.076,B139&lt;3.35),4.8,IF(AND(A139&gt;=6.65,H139&gt;=15.076,B139&lt;3.35),6.15,IF(AND(H139&lt;6.542,F139&lt;2,B139&gt;=3.35),1.767,IF(AND(G139&gt;=0.653,D139&lt;0.75,H139&lt;15.076,B139&lt;3.35),1.55,IF(AND(D139&lt;0.15,G139&lt;0.653,D139&lt;0.75,H139&lt;15.076,B139&lt;3.35),1.1,IF(AND(G139&lt;0.356,A139&lt;5.05,H139&gt;=6.542,F139&lt;2,B139&gt;=3.35),1.4,IF(AND(G139&gt;=0.356,A139&lt;5.05,H139&gt;=6.542,F139&lt;2,B139&gt;=3.35),1.3,IF(AND(G139&gt;=0.566,A139&gt;=5.05,H139&gt;=6.542,F139&lt;2,B139&gt;=3.35),1.6,IF(AND(B139&gt;=3.1,D139&gt;=0.15,G139&lt;0.653,D139&lt;0.75,H139&lt;15.076,B139&lt;3.35),1.367,IF(AND(B139&gt;=2.65,D139&lt;1.45,B139&lt;2.75,D139&gt;=0.75,H139&lt;15.076,B139&lt;3.35),3.96,IF(AND(G139&lt;0.352,D139&gt;=1.45,B139&lt;2.75,D139&gt;=0.75,H139&lt;15.076,B139&lt;3.35),4.5,IF(AND(D139&gt;=1.35,A139&lt;6.2,B139&gt;=2.75,D139&gt;=0.75,H139&lt;15.076,B139&lt;3.35),4.733,IF(AND(A139&lt;4.7,B139&lt;3.1,D139&gt;=0.15,G139&lt;0.653,D139&lt;0.75,H139&lt;15.076,B139&lt;3.35),1.36,IF(AND(A139&gt;=4.7,B139&lt;3.1,D139&gt;=0.15,G139&lt;0.653,D139&lt;0.75,H139&lt;15.076,B139&lt;3.35),1.6,IF(AND(A139&lt;5.2,B139&lt;2.65,D139&lt;1.45,B139&lt;2.75,D139&gt;=0.75,H139&lt;15.076,B139&lt;3.35),3.3,IF(AND(A139&lt;6.5,G139&gt;=0.352,D139&gt;=1.45,B139&lt;2.75,D139&gt;=0.75,H139&lt;15.076,B139&lt;3.35),5,IF(AND(A139&gt;=6.5,G139&gt;=0.352,D139&gt;=1.45,B139&lt;2.75,D139&gt;=0.75,H139&lt;15.076,B139&lt;3.35),5.8,IF(AND(H139&lt;8.486,D139&lt;1.35,A139&lt;6.2,B139&gt;=2.75,D139&gt;=0.75,H139&lt;15.076,B139&lt;3.35),3.975,IF(AND(G139&lt;0.187,F139&lt;2.5,A139&gt;=6.2,B139&gt;=2.75,D139&gt;=0.75,H139&lt;15.076,B139&lt;3.35),5,IF(AND(G139&gt;=0.187,F139&lt;2.5,A139&gt;=6.2,B139&gt;=2.75,D139&gt;=0.75,H139&lt;15.076,B139&lt;3.35),4.525,IF(AND(A139&gt;=7.25,F139&gt;=2.5,A139&gt;=6.2,B139&gt;=2.75,D139&gt;=0.75,H139&lt;15.076,B139&lt;3.35),6.5,IF(AND(G139&lt;0.185,B139&lt;3.6,G139&lt;0.566,A139&gt;=5.05,H139&gt;=6.542,F139&lt;2,B139&gt;=3.35),1.45,IF(AND(G139&gt;=0.185,B139&lt;3.6,G139&lt;0.566,A139&gt;=5.05,H139&gt;=6.542,F139&lt;2,B139&gt;=3.35),1.34,IF(AND(G139&lt;0.13,B139&gt;=3.6,G139&lt;0.566,A139&gt;=5.05,H139&gt;=6.542,F139&lt;2,B139&gt;=3.35),1.45,IF(AND(G139&gt;=0.13,B139&gt;=3.6,G139&lt;0.566,A139&gt;=5.05,H139&gt;=6.542,F139&lt;2,B139&gt;=3.35),1.5,IF(AND(D139&lt;1.05,A139&gt;=5.2,B139&lt;2.65,D139&lt;1.45,B139&lt;2.75,D139&gt;=0.75,H139&lt;15.076,B139&lt;3.35),3.5,IF(AND(D139&gt;=1.05,A139&gt;=5.2,B139&lt;2.65,D139&lt;1.45,B139&lt;2.75,D139&gt;=0.75,H139&lt;15.076,B139&lt;3.35),3.94,IF(AND(H139&lt;10.983,H139&gt;=8.486,D139&lt;1.35,A139&lt;6.2,B139&gt;=2.75,D139&gt;=0.75,H139&lt;15.076,B139&lt;3.35),4.38,IF(AND(H139&gt;=10.983,H139&gt;=8.486,D139&lt;1.35,A139&lt;6.2,B139&gt;=2.75,D139&gt;=0.75,H139&lt;15.076,B139&lt;3.35),4.1,IF(AND(B139&gt;=3.25,A139&lt;7.25,F139&gt;=2.5,A139&gt;=6.2,B139&gt;=2.75,D139&gt;=0.75,H139&lt;15.076,B139&lt;3.35),5.7,IF(AND(B139&lt;2.95,B139&lt;3.25,A139&lt;7.25,F139&gt;=2.5,A139&gt;=6.2,B139&gt;=2.75,D139&gt;=0.75,H139&lt;15.076,B139&lt;3.35),5.6,IF(AND(H139&gt;=13.711,B139&gt;=2.95,B139&lt;3.25,A139&lt;7.25,F139&gt;=2.5,A139&gt;=6.2,B139&gt;=2.75,D139&gt;=0.75,H139&lt;15.076,B139&lt;3.35),5.8,IF(AND(A139&gt;=6.8,H139&lt;13.711,B139&gt;=2.95,B139&lt;3.25,A139&lt;7.25,F139&gt;=2.5,A139&gt;=6.2,B139&gt;=2.75,D139&gt;=0.75,H139&lt;15.076,B139&lt;3.35),5.1,IF(AND(H139&lt;12.921,A139&lt;6.8,H139&lt;13.711,B139&gt;=2.95,B139&lt;3.25,A139&lt;7.25,F139&gt;=2.5,A139&gt;=6.2,B139&gt;=2.75,D139&gt;=0.75,H139&lt;15.076,B139&lt;3.35),5.34,IF(AND(H139&gt;=12.921,A139&lt;6.8,H139&lt;13.711,B139&gt;=2.95,B139&lt;3.25,A139&lt;7.25,F139&gt;=2.5,A139&gt;=6.2,B139&gt;=2.75,D139&gt;=0.75,H139&lt;15.076,B139&lt;3.35),5.133,"shouldnthappen"))))))))))))))))))))))))))))))))))))</f>
        <v>5.6</v>
      </c>
      <c r="AA139" s="1" t="n">
        <f aca="false">IF(AND(D139&gt;=0.45,A139&lt;5.05,D139&lt;0.8),1.6,IF(AND(D139&gt;=0.45,A139&gt;=5.05,D139&lt;0.8),1.7,IF(AND(H139&gt;=16.244,F139&gt;=2.5,D139&gt;=0.8),6.533,IF(AND(A139&lt;4.35,D139&lt;0.45,A139&lt;5.05,D139&lt;0.8),1.1,IF(AND(H139&gt;=14.877,D139&lt;0.45,A139&gt;=5.05,D139&lt;0.8),1.3,IF(AND(D139&gt;=1.4,A139&lt;5.65,F139&lt;2.5,D139&gt;=0.8),4.5,IF(AND(A139&gt;=7.25,H139&lt;16.244,F139&gt;=2.5,D139&gt;=0.8),6.5,IF(AND(A139&gt;=4.75,A139&gt;=4.35,D139&lt;0.45,A139&lt;5.05,D139&lt;0.8),1.35,IF(AND(A139&lt;5.3,D139&lt;1.4,A139&lt;5.65,F139&lt;2.5,D139&gt;=0.8),3.1,IF(AND(A139&gt;=6.8,A139&gt;=6.55,A139&gt;=5.65,F139&lt;2.5,D139&gt;=0.8),4.9,IF(AND(H139&lt;5.767,A139&lt;7.25,H139&lt;16.244,F139&gt;=2.5,D139&gt;=0.8),4.5,IF(AND(G139&gt;=0.522,A139&lt;4.75,A139&gt;=4.35,D139&lt;0.45,A139&lt;5.05,D139&lt;0.8),1.2,IF(AND(G139&gt;=0.948,D139&lt;0.35,H139&lt;14.877,D139&lt;0.45,A139&gt;=5.05,D139&lt;0.8),1.7,IF(AND(H139&lt;13.089,D139&gt;=0.35,H139&lt;14.877,D139&lt;0.45,A139&gt;=5.05,D139&lt;0.8),1.5,IF(AND(H139&gt;=13.089,D139&gt;=0.35,H139&lt;14.877,D139&lt;0.45,A139&gt;=5.05,D139&lt;0.8),1.3,IF(AND(B139&gt;=2.95,A139&gt;=5.3,D139&lt;1.4,A139&lt;5.65,F139&lt;2.5,D139&gt;=0.8),4.1,IF(AND(H139&lt;9.181,A139&lt;6.05,A139&lt;6.55,A139&gt;=5.65,F139&lt;2.5,D139&gt;=0.8),5.1,IF(AND(H139&gt;=9.181,A139&lt;6.05,A139&lt;6.55,A139&gt;=5.65,F139&lt;2.5,D139&gt;=0.8),4.3,IF(AND(G139&gt;=0.867,A139&gt;=6.05,A139&lt;6.55,A139&gt;=5.65,F139&lt;2.5,D139&gt;=0.8),4.9,IF(AND(B139&lt;3.05,A139&lt;6.8,A139&gt;=6.55,A139&gt;=5.65,F139&lt;2.5,D139&gt;=0.8),5,IF(AND(B139&gt;=3.05,A139&lt;6.8,A139&gt;=6.55,A139&gt;=5.65,F139&lt;2.5,D139&gt;=0.8),4.55,IF(AND(H139&gt;=14.144,G139&lt;0.522,A139&lt;4.75,A139&gt;=4.35,D139&lt;0.45,A139&lt;5.05,D139&lt;0.8),1.3,IF(AND(B139&lt;2.7,B139&lt;2.95,A139&gt;=5.3,D139&lt;1.4,A139&lt;5.65,F139&lt;2.5,D139&gt;=0.8),3.78,IF(AND(B139&gt;=2.7,B139&lt;2.95,A139&gt;=5.3,D139&lt;1.4,A139&lt;5.65,F139&lt;2.5,D139&gt;=0.8),3.6,IF(AND(G139&lt;0.638,G139&lt;0.867,A139&gt;=6.05,A139&lt;6.55,A139&gt;=5.65,F139&lt;2.5,D139&gt;=0.8),4.433,IF(AND(G139&gt;=0.638,G139&lt;0.867,A139&gt;=6.05,A139&lt;6.55,A139&gt;=5.65,F139&lt;2.5,D139&gt;=0.8),4,IF(AND(A139&lt;6.35,H139&lt;11.146,H139&gt;=5.767,A139&lt;7.25,H139&lt;16.244,F139&gt;=2.5,D139&gt;=0.8),5.1,IF(AND(A139&lt;4.5,H139&lt;14.144,G139&lt;0.522,A139&lt;4.75,A139&gt;=4.35,D139&lt;0.45,A139&lt;5.05,D139&lt;0.8),1.35,IF(AND(A139&gt;=4.5,H139&lt;14.144,G139&lt;0.522,A139&lt;4.75,A139&gt;=4.35,D139&lt;0.45,A139&lt;5.05,D139&lt;0.8),1.4,IF(AND(A139&lt;5.15,B139&lt;3.75,G139&lt;0.948,D139&lt;0.35,H139&lt;14.877,D139&lt;0.45,A139&gt;=5.05,D139&lt;0.8),1.4,IF(AND(A139&gt;=5.15,B139&lt;3.75,G139&lt;0.948,D139&lt;0.35,H139&lt;14.877,D139&lt;0.45,A139&gt;=5.05,D139&lt;0.8),1.5,IF(AND(G139&lt;0.112,B139&gt;=3.75,G139&lt;0.948,D139&lt;0.35,H139&lt;14.877,D139&lt;0.45,A139&gt;=5.05,D139&lt;0.8),1.5,IF(AND(G139&gt;=0.112,B139&gt;=3.75,G139&lt;0.948,D139&lt;0.35,H139&lt;14.877,D139&lt;0.45,A139&gt;=5.05,D139&lt;0.8),1.6,IF(AND(G139&lt;0.075,A139&gt;=6.35,H139&lt;11.146,H139&gt;=5.767,A139&lt;7.25,H139&lt;16.244,F139&gt;=2.5,D139&gt;=0.8),5.5,IF(AND(G139&gt;=0.075,A139&gt;=6.35,H139&lt;11.146,H139&gt;=5.767,A139&lt;7.25,H139&lt;16.244,F139&gt;=2.5,D139&gt;=0.8),5.24,IF(AND(B139&lt;2.95,D139&lt;1.9,H139&gt;=11.146,H139&gt;=5.767,A139&lt;7.25,H139&lt;16.244,F139&gt;=2.5,D139&gt;=0.8),5.65,IF(AND(B139&gt;=2.95,D139&lt;1.9,H139&gt;=11.146,H139&gt;=5.767,A139&lt;7.25,H139&lt;16.244,F139&gt;=2.5,D139&gt;=0.8),5.8,IF(AND(H139&lt;13.42,D139&gt;=1.9,H139&gt;=11.146,H139&gt;=5.767,A139&lt;7.25,H139&lt;16.244,F139&gt;=2.5,D139&gt;=0.8),5.6,IF(AND(H139&gt;=13.42,D139&gt;=1.9,H139&gt;=11.146,H139&gt;=5.767,A139&lt;7.25,H139&lt;16.244,F139&gt;=2.5,D139&gt;=0.8),5.34,"shouldnthappen")))))))))))))))))))))))))))))))))))))))</f>
        <v>5.6</v>
      </c>
      <c r="AB139" s="1" t="n">
        <f aca="false">IF(AND(D139&gt;=0.35,F139&lt;1.5),1.5,IF(AND(F139&lt;2.5,D139&gt;=1.55,F139&gt;=1.5),4.85,IF(AND(H139&lt;8.308,D139&lt;0.15,D139&lt;0.35,F139&lt;1.5),1.5,IF(AND(H139&gt;=8.308,D139&lt;0.15,D139&lt;0.35,F139&lt;1.5),1.4,IF(AND(H139&lt;5.523,D139&gt;=0.15,D139&lt;0.35,F139&lt;1.5),1,IF(AND(G139&lt;0.572,H139&lt;10.688,D139&lt;1.55,F139&gt;=1.5),3.75,IF(AND(B139&gt;=3.5,F139&gt;=2.5,D139&gt;=1.55,F139&gt;=1.5),6.3,IF(AND(A139&gt;=5.65,G139&gt;=0.572,H139&lt;10.688,D139&lt;1.55,F139&gt;=1.5),4.45,IF(AND(B139&gt;=2.85,A139&lt;6.15,H139&gt;=10.688,D139&lt;1.55,F139&gt;=1.5),4.35,IF(AND(H139&gt;=16.284,B139&lt;3.5,F139&gt;=2.5,D139&gt;=1.55,F139&gt;=1.5),6.6,IF(AND(G139&gt;=0.241,G139&lt;0.338,H139&gt;=5.523,D139&gt;=0.15,D139&lt;0.35,F139&lt;1.5),1.25,IF(AND(A139&lt;5.05,G139&gt;=0.338,H139&gt;=5.523,D139&gt;=0.15,D139&lt;0.35,F139&lt;1.5),1.35,IF(AND(B139&lt;2.7,A139&lt;5.65,G139&gt;=0.572,H139&lt;10.688,D139&lt;1.55,F139&gt;=1.5),4,IF(AND(B139&gt;=2.7,A139&lt;5.65,G139&gt;=0.572,H139&lt;10.688,D139&lt;1.55,F139&gt;=1.5),3.6,IF(AND(B139&lt;2.45,B139&lt;2.85,A139&lt;6.15,H139&gt;=10.688,D139&lt;1.55,F139&gt;=1.5),3.7,IF(AND(A139&lt;6.25,B139&lt;2.85,A139&gt;=6.15,H139&gt;=10.688,D139&lt;1.55,F139&gt;=1.5),4.5,IF(AND(A139&gt;=6.25,B139&lt;2.85,A139&gt;=6.15,H139&gt;=10.688,D139&lt;1.55,F139&gt;=1.5),4.86,IF(AND(D139&gt;=1.45,B139&gt;=2.85,A139&gt;=6.15,H139&gt;=10.688,D139&lt;1.55,F139&gt;=1.5),4.8,IF(AND(H139&lt;8.202,H139&lt;16.284,B139&lt;3.5,F139&gt;=2.5,D139&gt;=1.55,F139&gt;=1.5),5.7,IF(AND(A139&gt;=5.1,G139&lt;0.241,G139&lt;0.338,H139&gt;=5.523,D139&gt;=0.15,D139&lt;0.35,F139&lt;1.5),1.5,IF(AND(B139&gt;=3.75,A139&gt;=5.05,G139&gt;=0.338,H139&gt;=5.523,D139&gt;=0.15,D139&lt;0.35,F139&lt;1.5),1.6,IF(AND(A139&lt;5.7,B139&gt;=2.45,B139&lt;2.85,A139&lt;6.15,H139&gt;=10.688,D139&lt;1.55,F139&gt;=1.5),3.9,IF(AND(A139&gt;=5.7,B139&gt;=2.45,B139&lt;2.85,A139&lt;6.15,H139&gt;=10.688,D139&lt;1.55,F139&gt;=1.5),4.02,IF(AND(H139&lt;13.654,D139&lt;1.45,B139&gt;=2.85,A139&gt;=6.15,H139&gt;=10.688,D139&lt;1.55,F139&gt;=1.5),4.333,IF(AND(H139&gt;=13.654,D139&lt;1.45,B139&gt;=2.85,A139&gt;=6.15,H139&gt;=10.688,D139&lt;1.55,F139&gt;=1.5),4.54,IF(AND(A139&lt;6.15,H139&gt;=8.202,H139&lt;16.284,B139&lt;3.5,F139&gt;=2.5,D139&gt;=1.55,F139&gt;=1.5),5,IF(AND(H139&lt;13.924,A139&lt;5.1,G139&lt;0.241,G139&lt;0.338,H139&gt;=5.523,D139&gt;=0.15,D139&lt;0.35,F139&lt;1.5),1.4,IF(AND(H139&gt;=13.924,A139&lt;5.1,G139&lt;0.241,G139&lt;0.338,H139&gt;=5.523,D139&gt;=0.15,D139&lt;0.35,F139&lt;1.5),1.5,IF(AND(D139&lt;0.25,B139&lt;3.75,A139&gt;=5.05,G139&gt;=0.338,H139&gt;=5.523,D139&gt;=0.15,D139&lt;0.35,F139&lt;1.5),1.5,IF(AND(D139&gt;=0.25,B139&lt;3.75,A139&gt;=5.05,G139&gt;=0.338,H139&gt;=5.523,D139&gt;=0.15,D139&lt;0.35,F139&lt;1.5),1.4,IF(AND(H139&lt;8.884,B139&gt;=3.05,A139&gt;=6.15,H139&gt;=8.202,H139&lt;16.284,B139&lt;3.5,F139&gt;=2.5,D139&gt;=1.55,F139&gt;=1.5),5.1,IF(AND(A139&lt;6.45,G139&lt;0.368,B139&lt;3.05,A139&gt;=6.15,H139&gt;=8.202,H139&lt;16.284,B139&lt;3.5,F139&gt;=2.5,D139&gt;=1.55,F139&gt;=1.5),5.525,IF(AND(A139&gt;=6.45,G139&lt;0.368,B139&lt;3.05,A139&gt;=6.15,H139&gt;=8.202,H139&lt;16.284,B139&lt;3.5,F139&gt;=2.5,D139&gt;=1.55,F139&gt;=1.5),5.35,IF(AND(D139&lt;2.25,G139&gt;=0.368,B139&lt;3.05,A139&gt;=6.15,H139&gt;=8.202,H139&lt;16.284,B139&lt;3.5,F139&gt;=2.5,D139&gt;=1.55,F139&gt;=1.5),5.8,IF(AND(D139&gt;=2.25,G139&gt;=0.368,B139&lt;3.05,A139&gt;=6.15,H139&gt;=8.202,H139&lt;16.284,B139&lt;3.5,F139&gt;=2.5,D139&gt;=1.55,F139&gt;=1.5),5.2,IF(AND(H139&lt;10.257,H139&gt;=8.884,B139&gt;=3.05,A139&gt;=6.15,H139&gt;=8.202,H139&lt;16.284,B139&lt;3.5,F139&gt;=2.5,D139&gt;=1.55,F139&gt;=1.5),5.9,IF(AND(H139&gt;=10.257,H139&gt;=8.884,B139&gt;=3.05,A139&gt;=6.15,H139&gt;=8.202,H139&lt;16.284,B139&lt;3.5,F139&gt;=2.5,D139&gt;=1.55,F139&gt;=1.5),5.48,"shouldnthappen")))))))))))))))))))))))))))))))))))))</f>
        <v>5.48</v>
      </c>
      <c r="AC139" s="1" t="n">
        <f aca="false">IF(AND(H139&lt;5.748,A139&lt;5.05,D139&lt;0.8),1,IF(AND(B139&lt;3.35,A139&gt;=5.05,D139&lt;0.8),1.7,IF(AND(A139&lt;5.85,G139&lt;0.154,D139&gt;=0.8),4.5,IF(AND(D139&gt;=0.45,H139&gt;=5.748,A139&lt;5.05,D139&lt;0.8),1.6,IF(AND(G139&gt;=0.934,B139&gt;=3.35,A139&gt;=5.05,D139&lt;0.8),1.7,IF(AND(D139&lt;2.1,A139&gt;=5.85,G139&lt;0.154,D139&gt;=0.8),6.15,IF(AND(D139&gt;=2.1,A139&gt;=5.85,G139&lt;0.154,D139&gt;=0.8),5.5,IF(AND(A139&lt;6.1,D139&gt;=1.55,G139&gt;=0.154,D139&gt;=0.8),5,IF(AND(H139&gt;=14.379,G139&lt;0.934,B139&gt;=3.35,A139&gt;=5.05,D139&lt;0.8),1.58,IF(AND(G139&lt;0.379,A139&gt;=6.1,D139&gt;=1.55,G139&gt;=0.154,D139&gt;=0.8),5.42,IF(AND(H139&lt;13.924,G139&lt;0.227,D139&lt;0.45,H139&gt;=5.748,A139&lt;5.05,D139&lt;0.8),1.4,IF(AND(H139&gt;=13.924,G139&lt;0.227,D139&lt;0.45,H139&gt;=5.748,A139&lt;5.05,D139&lt;0.8),1.5,IF(AND(B139&lt;3.1,G139&gt;=0.227,D139&lt;0.45,H139&gt;=5.748,A139&lt;5.05,D139&lt;0.8),1.1,IF(AND(G139&lt;0.13,H139&lt;14.379,G139&lt;0.934,B139&gt;=3.35,A139&gt;=5.05,D139&lt;0.8),1.4,IF(AND(D139&lt;1.05,A139&lt;5.65,D139&lt;1.35,D139&lt;1.55,G139&gt;=0.154,D139&gt;=0.8),3.7,IF(AND(D139&lt;1.25,A139&gt;=5.65,D139&lt;1.35,D139&lt;1.55,G139&gt;=0.154,D139&gt;=0.8),4.06,IF(AND(D139&gt;=1.25,A139&gt;=5.65,D139&lt;1.35,D139&lt;1.55,G139&gt;=0.154,D139&gt;=0.8),4.425,IF(AND(H139&lt;13.654,D139&lt;1.45,D139&gt;=1.35,D139&lt;1.55,G139&gt;=0.154,D139&gt;=0.8),4.275,IF(AND(G139&lt;0.259,D139&gt;=1.45,D139&gt;=1.35,D139&lt;1.55,G139&gt;=0.154,D139&gt;=0.8),5.1,IF(AND(B139&lt;2.95,G139&gt;=0.379,A139&gt;=6.1,D139&gt;=1.55,G139&gt;=0.154,D139&gt;=0.8),6.3,IF(AND(B139&lt;3.25,B139&gt;=3.1,G139&gt;=0.227,D139&lt;0.45,H139&gt;=5.748,A139&lt;5.05,D139&lt;0.8),1.3,IF(AND(B139&gt;=3.25,B139&gt;=3.1,G139&gt;=0.227,D139&lt;0.45,H139&gt;=5.748,A139&lt;5.05,D139&lt;0.8),1.4,IF(AND(H139&gt;=13.372,G139&gt;=0.13,H139&lt;14.379,G139&lt;0.934,B139&gt;=3.35,A139&gt;=5.05,D139&lt;0.8),1.4,IF(AND(H139&lt;6.69,D139&gt;=1.05,A139&lt;5.65,D139&lt;1.35,D139&lt;1.55,G139&gt;=0.154,D139&gt;=0.8),4.033,IF(AND(H139&gt;=6.69,D139&gt;=1.05,A139&lt;5.65,D139&lt;1.35,D139&lt;1.55,G139&gt;=0.154,D139&gt;=0.8),3.88,IF(AND(B139&lt;2.85,H139&gt;=13.654,D139&lt;1.45,D139&gt;=1.35,D139&lt;1.55,G139&gt;=0.154,D139&gt;=0.8),4.8,IF(AND(B139&gt;=2.85,H139&gt;=13.654,D139&lt;1.45,D139&gt;=1.35,D139&lt;1.55,G139&gt;=0.154,D139&gt;=0.8),4.7,IF(AND(H139&lt;11.681,G139&gt;=0.259,D139&gt;=1.45,D139&gt;=1.35,D139&lt;1.55,G139&gt;=0.154,D139&gt;=0.8),4.85,IF(AND(H139&gt;=11.681,G139&gt;=0.259,D139&gt;=1.45,D139&gt;=1.35,D139&lt;1.55,G139&gt;=0.154,D139&gt;=0.8),4.633,IF(AND(A139&lt;6.25,B139&gt;=2.95,G139&gt;=0.379,A139&gt;=6.1,D139&gt;=1.55,G139&gt;=0.154,D139&gt;=0.8),5.4,IF(AND(D139&lt;0.3,H139&lt;13.372,G139&gt;=0.13,H139&lt;14.379,G139&lt;0.934,B139&gt;=3.35,A139&gt;=5.05,D139&lt;0.8),1.475,IF(AND(D139&gt;=0.3,H139&lt;13.372,G139&gt;=0.13,H139&lt;14.379,G139&lt;0.934,B139&gt;=3.35,A139&gt;=5.05,D139&lt;0.8),1.5,IF(AND(B139&lt;3.15,A139&gt;=6.25,B139&gt;=2.95,G139&gt;=0.379,A139&gt;=6.1,D139&gt;=1.55,G139&gt;=0.154,D139&gt;=0.8),5.7,IF(AND(B139&gt;=3.15,A139&gt;=6.25,B139&gt;=2.95,G139&gt;=0.379,A139&gt;=6.1,D139&gt;=1.55,G139&gt;=0.154,D139&gt;=0.8),5.933,"shouldnthappen"))))))))))))))))))))))))))))))))))</f>
        <v>5.933</v>
      </c>
      <c r="AD139" s="1" t="n">
        <f aca="false">IF(AND(H139&lt;6.621,A139&lt;4.95,D139&lt;0.8),1,IF(AND(H139&lt;14.144,H139&gt;=6.621,A139&lt;4.95,D139&lt;0.8),1.4,IF(AND(H139&gt;=14.144,H139&gt;=6.621,A139&lt;4.95,D139&lt;0.8),1.3,IF(AND(G139&lt;0.13,B139&gt;=3.85,A139&gt;=4.95,D139&lt;0.8),1.3,IF(AND(G139&gt;=0.13,B139&gt;=3.85,A139&gt;=4.95,D139&lt;0.8),1.425,IF(AND(A139&gt;=6.05,B139&lt;2.75,D139&lt;1.55,D139&gt;=0.8),4.9,IF(AND(A139&gt;=7.3,G139&lt;0.119,D139&gt;=1.55,D139&gt;=0.8),6.7,IF(AND(H139&lt;6.555,D139&lt;0.25,B139&lt;3.85,A139&gt;=4.95,D139&lt;0.8),1.7,IF(AND(B139&lt;3.4,D139&gt;=0.25,B139&lt;3.85,A139&gt;=4.95,D139&lt;0.8),1.7,IF(AND(B139&gt;=3.4,D139&gt;=0.25,B139&lt;3.85,A139&gt;=4.95,D139&lt;0.8),1.6,IF(AND(A139&lt;5.05,A139&lt;6.05,B139&lt;2.75,D139&lt;1.55,D139&gt;=0.8),3.3,IF(AND(B139&lt;2.85,D139&lt;1.35,B139&gt;=2.75,D139&lt;1.55,D139&gt;=0.8),4.5,IF(AND(H139&lt;12.206,D139&gt;=1.35,B139&gt;=2.75,D139&lt;1.55,D139&gt;=0.8),4.7,IF(AND(H139&gt;=12.206,D139&gt;=1.35,B139&gt;=2.75,D139&lt;1.55,D139&gt;=0.8),4.52,IF(AND(G139&lt;0.024,A139&lt;7.3,G139&lt;0.119,D139&gt;=1.55,D139&gt;=0.8),5.7,IF(AND(G139&gt;=0.024,A139&lt;7.3,G139&lt;0.119,D139&gt;=1.55,D139&gt;=0.8),5.6,IF(AND(F139&lt;2.5,G139&lt;0.417,G139&gt;=0.119,D139&gt;=1.55,D139&gt;=0.8),5.05,IF(AND(B139&lt;3.15,H139&gt;=6.555,D139&lt;0.25,B139&lt;3.85,A139&gt;=4.95,D139&lt;0.8),1.6,IF(AND(G139&lt;0.356,A139&gt;=5.05,A139&lt;6.05,B139&lt;2.75,D139&lt;1.55,D139&gt;=0.8),4.12,IF(AND(A139&lt;5.65,B139&gt;=2.85,D139&lt;1.35,B139&gt;=2.75,D139&lt;1.55,D139&gt;=0.8),3.6,IF(AND(B139&lt;3.15,F139&gt;=2.5,G139&lt;0.417,G139&gt;=0.119,D139&gt;=1.55,D139&gt;=0.8),5.18,IF(AND(B139&gt;=3.15,F139&gt;=2.5,G139&lt;0.417,G139&gt;=0.119,D139&gt;=1.55,D139&gt;=0.8),5.3,IF(AND(D139&lt;1.7,A139&lt;6.95,G139&gt;=0.417,G139&gt;=0.119,D139&gt;=1.55,D139&gt;=0.8),4.7,IF(AND(A139&lt;7.25,A139&gt;=6.95,G139&gt;=0.417,G139&gt;=0.119,D139&gt;=1.55,D139&gt;=0.8),5.8,IF(AND(A139&gt;=7.25,A139&gt;=6.95,G139&gt;=0.417,G139&gt;=0.119,D139&gt;=1.55,D139&gt;=0.8),6.333,IF(AND(H139&lt;8.594,B139&gt;=3.15,H139&gt;=6.555,D139&lt;0.25,B139&lt;3.85,A139&gt;=4.95,D139&lt;0.8),1.4,IF(AND(H139&gt;=8.594,B139&gt;=3.15,H139&gt;=6.555,D139&lt;0.25,B139&lt;3.85,A139&gt;=4.95,D139&lt;0.8),1.5,IF(AND(H139&gt;=11.218,G139&gt;=0.356,A139&gt;=5.05,A139&lt;6.05,B139&lt;2.75,D139&lt;1.55,D139&gt;=0.8),3.925,IF(AND(A139&gt;=6.5,A139&gt;=5.65,B139&gt;=2.85,D139&lt;1.35,B139&gt;=2.75,D139&lt;1.55,D139&gt;=0.8),4.6,IF(AND(H139&lt;8.602,H139&lt;11.218,G139&gt;=0.356,A139&gt;=5.05,A139&lt;6.05,B139&lt;2.75,D139&lt;1.55,D139&gt;=0.8),3.95,IF(AND(H139&gt;=8.602,H139&lt;11.218,G139&gt;=0.356,A139&gt;=5.05,A139&lt;6.05,B139&lt;2.75,D139&lt;1.55,D139&gt;=0.8),3.75,IF(AND(H139&lt;10.129,A139&lt;6.5,A139&gt;=5.65,B139&gt;=2.85,D139&lt;1.35,B139&gt;=2.75,D139&lt;1.55,D139&gt;=0.8),4.2,IF(AND(H139&gt;=10.129,A139&lt;6.5,A139&gt;=5.65,B139&gt;=2.85,D139&lt;1.35,B139&gt;=2.75,D139&lt;1.55,D139&gt;=0.8),4.267,IF(AND(D139&lt;2.2,B139&lt;3.05,D139&gt;=1.7,A139&lt;6.95,G139&gt;=0.417,G139&gt;=0.119,D139&gt;=1.55,D139&gt;=0.8),5.3,IF(AND(D139&gt;=2.2,B139&lt;3.05,D139&gt;=1.7,A139&lt;6.95,G139&gt;=0.417,G139&gt;=0.119,D139&gt;=1.55,D139&gt;=0.8),5.133,IF(AND(D139&lt;2.45,B139&gt;=3.05,D139&gt;=1.7,A139&lt;6.95,G139&gt;=0.417,G139&gt;=0.119,D139&gt;=1.55,D139&gt;=0.8),5.6,IF(AND(D139&gt;=2.45,B139&gt;=3.05,D139&gt;=1.7,A139&lt;6.95,G139&gt;=0.417,G139&gt;=0.119,D139&gt;=1.55,D139&gt;=0.8),6,"shouldnthappen")))))))))))))))))))))))))))))))))))))</f>
        <v>5.6</v>
      </c>
      <c r="AE139" s="1" t="n">
        <f aca="false">IF(AND(G139&lt;0.123,D139&gt;=0.25,D139&lt;0.75),1.3,IF(AND(H139&gt;=16.774,D139&gt;=1.75,D139&gt;=0.75),6.4,IF(AND(B139&lt;3.4,A139&lt;4.8,D139&lt;0.25,D139&lt;0.75),1.22,IF(AND(B139&gt;=3.4,A139&lt;4.8,D139&lt;0.25,D139&lt;0.75),1,IF(AND(A139&gt;=5.45,A139&gt;=4.8,D139&lt;0.25,D139&lt;0.75),1.367,IF(AND(H139&gt;=10.688,D139&lt;1.35,D139&lt;1.75,D139&gt;=0.75),4.2,IF(AND(A139&lt;5.3,D139&gt;=1.35,D139&lt;1.75,D139&gt;=0.75),4.05,IF(AND(G139&gt;=0.857,H139&lt;16.774,D139&gt;=1.75,D139&gt;=0.75),5.02,IF(AND(H139&lt;6.089,A139&lt;5.45,A139&gt;=4.8,D139&lt;0.25,D139&lt;0.75),1.7,IF(AND(G139&lt;0.184,D139&lt;0.35,G139&gt;=0.123,D139&gt;=0.25,D139&lt;0.75),1.7,IF(AND(G139&gt;=0.184,D139&lt;0.35,G139&gt;=0.123,D139&gt;=0.25,D139&lt;0.75),1.48,IF(AND(A139&lt;5.25,D139&gt;=0.35,G139&gt;=0.123,D139&gt;=0.25,D139&lt;0.75),1.75,IF(AND(A139&gt;=5.25,D139&gt;=0.35,G139&gt;=0.123,D139&gt;=0.25,D139&lt;0.75),1.5,IF(AND(A139&lt;5.3,H139&lt;10.688,D139&lt;1.35,D139&lt;1.75,D139&gt;=0.75),3.15,IF(AND(H139&lt;9.474,A139&gt;=5.3,D139&gt;=1.35,D139&lt;1.75,D139&gt;=0.75),4.95,IF(AND(G139&gt;=0.779,G139&lt;0.857,H139&lt;16.774,D139&gt;=1.75,D139&gt;=0.75),6,IF(AND(G139&lt;0.05,H139&gt;=6.089,A139&lt;5.45,A139&gt;=4.8,D139&lt;0.25,D139&lt;0.75),1.4,IF(AND(H139&lt;6.69,A139&gt;=5.3,H139&lt;10.688,D139&lt;1.35,D139&lt;1.75,D139&gt;=0.75),4.033,IF(AND(H139&gt;=6.69,A139&gt;=5.3,H139&lt;10.688,D139&lt;1.35,D139&lt;1.75,D139&gt;=0.75),3.733,IF(AND(B139&lt;2.5,H139&gt;=9.474,A139&gt;=5.3,D139&gt;=1.35,D139&lt;1.75,D139&gt;=0.75),4.5,IF(AND(D139&gt;=2.45,G139&lt;0.779,G139&lt;0.857,H139&lt;16.774,D139&gt;=1.75,D139&gt;=0.75),6,IF(AND(B139&gt;=3.75,G139&gt;=0.05,H139&gt;=6.089,A139&lt;5.45,A139&gt;=4.8,D139&lt;0.25,D139&lt;0.75),1.6,IF(AND(H139&lt;13.695,B139&gt;=2.5,H139&gt;=9.474,A139&gt;=5.3,D139&gt;=1.35,D139&lt;1.75,D139&gt;=0.75),4.567,IF(AND(G139&gt;=0.654,D139&lt;2.45,G139&lt;0.779,G139&lt;0.857,H139&lt;16.774,D139&gt;=1.75,D139&gt;=0.75),4.9,IF(AND(G139&gt;=0.73,B139&lt;3.75,G139&gt;=0.05,H139&gt;=6.089,A139&lt;5.45,A139&gt;=4.8,D139&lt;0.25,D139&lt;0.75),1.4,IF(AND(A139&lt;6.65,H139&gt;=13.695,B139&gt;=2.5,H139&gt;=9.474,A139&gt;=5.3,D139&gt;=1.35,D139&lt;1.75,D139&gt;=0.75),4.4,IF(AND(A139&gt;=6.65,H139&gt;=13.695,B139&gt;=2.5,H139&gt;=9.474,A139&gt;=5.3,D139&gt;=1.35,D139&lt;1.75,D139&gt;=0.75),4.84,IF(AND(B139&lt;2.75,G139&lt;0.654,D139&lt;2.45,G139&lt;0.779,G139&lt;0.857,H139&lt;16.774,D139&gt;=1.75,D139&gt;=0.75),5.2,IF(AND(H139&lt;9.524,G139&lt;0.73,B139&lt;3.75,G139&gt;=0.05,H139&gt;=6.089,A139&lt;5.45,A139&gt;=4.8,D139&lt;0.25,D139&lt;0.75),1.5,IF(AND(H139&gt;=9.524,G139&lt;0.73,B139&lt;3.75,G139&gt;=0.05,H139&gt;=6.089,A139&lt;5.45,A139&gt;=4.8,D139&lt;0.25,D139&lt;0.75),1.4,IF(AND(H139&gt;=13.644,B139&gt;=2.75,G139&lt;0.654,D139&lt;2.45,G139&lt;0.779,G139&lt;0.857,H139&lt;16.774,D139&gt;=1.75,D139&gt;=0.75),6.033,IF(AND(A139&gt;=6.85,H139&lt;13.644,B139&gt;=2.75,G139&lt;0.654,D139&lt;2.45,G139&lt;0.779,G139&lt;0.857,H139&lt;16.774,D139&gt;=1.75,D139&gt;=0.75),5.1,IF(AND(A139&gt;=6.75,A139&lt;6.85,H139&lt;13.644,B139&gt;=2.75,G139&lt;0.654,D139&lt;2.45,G139&lt;0.779,G139&lt;0.857,H139&lt;16.774,D139&gt;=1.75,D139&gt;=0.75),5.9,IF(AND(D139&gt;=2.35,A139&lt;6.75,A139&lt;6.85,H139&lt;13.644,B139&gt;=2.75,G139&lt;0.654,D139&lt;2.45,G139&lt;0.779,G139&lt;0.857,H139&lt;16.774,D139&gt;=1.75,D139&gt;=0.75),5.6,IF(AND(H139&lt;11.146,D139&lt;2.35,A139&lt;6.75,A139&lt;6.85,H139&lt;13.644,B139&gt;=2.75,G139&lt;0.654,D139&lt;2.45,G139&lt;0.779,G139&lt;0.857,H139&lt;16.774,D139&gt;=1.75,D139&gt;=0.75),5.4,IF(AND(H139&gt;=11.146,D139&lt;2.35,A139&lt;6.75,A139&lt;6.85,H139&lt;13.644,B139&gt;=2.75,G139&lt;0.654,D139&lt;2.45,G139&lt;0.779,G139&lt;0.857,H139&lt;16.774,D139&gt;=1.75,D139&gt;=0.75),5.6,"shouldnthappen"))))))))))))))))))))))))))))))))))))</f>
        <v>5.6</v>
      </c>
      <c r="AF139" s="1" t="n">
        <f aca="false">IF(AND(A139&lt;4.5,D139&lt;0.8),1.233,IF(AND(B139&lt;3.05,A139&gt;=4.5,D139&lt;0.8),1.4,IF(AND(D139&gt;=0.45,B139&gt;=3.05,A139&gt;=4.5,D139&lt;0.8),1.667,IF(AND(D139&lt;1.05,D139&lt;1.35,A139&lt;6.25,D139&gt;=0.8),3.633,IF(AND(H139&lt;13.935,A139&gt;=7.05,A139&gt;=6.25,D139&gt;=0.8),6,IF(AND(G139&gt;=0.948,D139&lt;0.45,B139&gt;=3.05,A139&gt;=4.5,D139&lt;0.8),1.7,IF(AND(G139&lt;0.652,D139&gt;=1.05,D139&lt;1.35,A139&lt;6.25,D139&gt;=0.8),4.16,IF(AND(D139&gt;=2.15,D139&gt;=1.75,D139&gt;=1.35,A139&lt;6.25,D139&gt;=0.8),5.4,IF(AND(G139&gt;=0.912,F139&lt;2.5,A139&lt;7.05,A139&gt;=6.25,D139&gt;=0.8),4.4,IF(AND(B139&gt;=3.25,F139&gt;=2.5,A139&lt;7.05,A139&gt;=6.25,D139&gt;=0.8),5.85,IF(AND(H139&lt;17.32,H139&gt;=13.935,A139&gt;=7.05,A139&gt;=6.25,D139&gt;=0.8),6.65,IF(AND(H139&gt;=17.32,H139&gt;=13.935,A139&gt;=7.05,A139&gt;=6.25,D139&gt;=0.8),6.4,IF(AND(H139&gt;=13.547,G139&lt;0.948,D139&lt;0.45,B139&gt;=3.05,A139&gt;=4.5,D139&lt;0.8),1.38,IF(AND(B139&gt;=2.75,G139&gt;=0.652,D139&gt;=1.05,D139&lt;1.35,A139&lt;6.25,D139&gt;=0.8),3.6,IF(AND(H139&lt;9.417,G139&lt;0.404,D139&lt;1.75,D139&gt;=1.35,A139&lt;6.25,D139&gt;=0.8),4.2,IF(AND(H139&gt;=9.417,G139&lt;0.404,D139&lt;1.75,D139&gt;=1.35,A139&lt;6.25,D139&gt;=0.8),4.5,IF(AND(G139&lt;0.464,G139&gt;=0.404,D139&lt;1.75,D139&gt;=1.35,A139&lt;6.25,D139&gt;=0.8),4.5,IF(AND(G139&gt;=0.464,G139&gt;=0.404,D139&lt;1.75,D139&gt;=1.35,A139&lt;6.25,D139&gt;=0.8),4.625,IF(AND(D139&lt;1.85,D139&lt;2.15,D139&gt;=1.75,D139&gt;=1.35,A139&lt;6.25,D139&gt;=0.8),4.9,IF(AND(D139&gt;=1.85,D139&lt;2.15,D139&gt;=1.75,D139&gt;=1.35,A139&lt;6.25,D139&gt;=0.8),5.05,IF(AND(G139&lt;0.332,G139&lt;0.912,F139&lt;2.5,A139&lt;7.05,A139&gt;=6.25,D139&gt;=0.8),4.467,IF(AND(G139&gt;=0.332,G139&lt;0.912,F139&lt;2.5,A139&lt;7.05,A139&gt;=6.25,D139&gt;=0.8),4.767,IF(AND(D139&lt;0.15,H139&lt;13.547,G139&lt;0.948,D139&lt;0.45,B139&gt;=3.05,A139&gt;=4.5,D139&lt;0.8),1.5,IF(AND(D139&lt;1.15,B139&lt;2.75,G139&gt;=0.652,D139&gt;=1.05,D139&lt;1.35,A139&lt;6.25,D139&gt;=0.8),3.9,IF(AND(D139&gt;=1.15,B139&lt;2.75,G139&gt;=0.652,D139&gt;=1.05,D139&lt;1.35,A139&lt;6.25,D139&gt;=0.8),4,IF(AND(D139&gt;=2.25,B139&lt;3.15,B139&lt;3.25,F139&gt;=2.5,A139&lt;7.05,A139&gt;=6.25,D139&gt;=0.8),5.14,IF(AND(G139&lt;0.621,B139&gt;=3.15,B139&lt;3.25,F139&gt;=2.5,A139&lt;7.05,A139&gt;=6.25,D139&gt;=0.8),5.75,IF(AND(G139&gt;=0.621,B139&gt;=3.15,B139&lt;3.25,F139&gt;=2.5,A139&lt;7.05,A139&gt;=6.25,D139&gt;=0.8),5.1,IF(AND(G139&gt;=0.862,D139&gt;=0.15,H139&lt;13.547,G139&lt;0.948,D139&lt;0.45,B139&gt;=3.05,A139&gt;=4.5,D139&lt;0.8),1.5,IF(AND(A139&lt;6.35,D139&lt;2.25,B139&lt;3.15,B139&lt;3.25,F139&gt;=2.5,A139&lt;7.05,A139&gt;=6.25,D139&gt;=0.8),5.267,IF(AND(A139&gt;=6.35,D139&lt;2.25,B139&lt;3.15,B139&lt;3.25,F139&gt;=2.5,A139&lt;7.05,A139&gt;=6.25,D139&gt;=0.8),5.42,IF(AND(A139&lt;5.1,G139&lt;0.862,D139&gt;=0.15,H139&lt;13.547,G139&lt;0.948,D139&lt;0.45,B139&gt;=3.05,A139&gt;=4.5,D139&lt;0.8),1.35,IF(AND(B139&lt;3.95,A139&gt;=5.1,G139&lt;0.862,D139&gt;=0.15,H139&lt;13.547,G139&lt;0.948,D139&lt;0.45,B139&gt;=3.05,A139&gt;=4.5,D139&lt;0.8),1.5,IF(AND(B139&gt;=3.95,A139&gt;=5.1,G139&lt;0.862,D139&gt;=0.15,H139&lt;13.547,G139&lt;0.948,D139&lt;0.45,B139&gt;=3.05,A139&gt;=4.5,D139&lt;0.8),1.467,"shouldnthappen"))))))))))))))))))))))))))))))))))</f>
        <v>5.85</v>
      </c>
      <c r="AG139" s="1" t="n">
        <f aca="false">IF(AND(H139&lt;5.748,A139&lt;4.85,D139&lt;0.75),1,IF(AND(B139&gt;=3.5,D139&gt;=1.75,D139&gt;=0.75),6.2,IF(AND(A139&gt;=4.65,H139&gt;=5.748,A139&lt;4.85,D139&lt;0.75),1.333,IF(AND(H139&lt;6.417,B139&lt;3.45,A139&gt;=4.85,D139&lt;0.75),1.7,IF(AND(A139&lt;5.05,B139&gt;=3.45,A139&gt;=4.85,D139&lt;0.75),1.4,IF(AND(A139&gt;=5.05,B139&gt;=3.45,A139&gt;=4.85,D139&lt;0.75),1.5,IF(AND(F139&gt;=2.5,H139&lt;13.641,D139&lt;1.75,D139&gt;=0.75),4.667,IF(AND(G139&lt;0.187,H139&gt;=13.641,D139&lt;1.75,D139&gt;=0.75),5,IF(AND(A139&gt;=7.1,B139&lt;3.5,D139&gt;=1.75,D139&gt;=0.75),6.575,IF(AND(G139&lt;0.161,A139&lt;4.65,H139&gt;=5.748,A139&lt;4.85,D139&lt;0.75),1.5,IF(AND(H139&lt;8.399,H139&gt;=6.417,B139&lt;3.45,A139&gt;=4.85,D139&lt;0.75),1.5,IF(AND(H139&gt;=8.399,H139&gt;=6.417,B139&lt;3.45,A139&gt;=4.85,D139&lt;0.75),1.625,IF(AND(G139&lt;0.086,F139&lt;2.5,H139&lt;13.641,D139&lt;1.75,D139&gt;=0.75),4.7,IF(AND(D139&lt;1.35,G139&gt;=0.187,H139&gt;=13.641,D139&lt;1.75,D139&gt;=0.75),4.2,IF(AND(G139&lt;0.422,G139&gt;=0.161,A139&lt;4.65,H139&gt;=5.748,A139&lt;4.85,D139&lt;0.75),1.4,IF(AND(G139&gt;=0.422,G139&gt;=0.161,A139&lt;4.65,H139&gt;=5.748,A139&lt;4.85,D139&lt;0.75),1.3,IF(AND(B139&lt;2.5,D139&gt;=1.35,G139&gt;=0.187,H139&gt;=13.641,D139&lt;1.75,D139&gt;=0.75),4.5,IF(AND(B139&lt;2.75,A139&lt;6,A139&lt;7.1,B139&lt;3.5,D139&gt;=1.75,D139&gt;=0.75),5.1,IF(AND(B139&gt;=2.75,A139&lt;6,A139&lt;7.1,B139&lt;3.5,D139&gt;=1.75,D139&gt;=0.75),5.02,IF(AND(A139&lt;5.15,A139&lt;5.9,G139&gt;=0.086,F139&lt;2.5,H139&lt;13.641,D139&lt;1.75,D139&gt;=0.75),3,IF(AND(G139&lt;0.644,A139&gt;=5.9,G139&gt;=0.086,F139&lt;2.5,H139&lt;13.641,D139&lt;1.75,D139&gt;=0.75),4.65,IF(AND(G139&gt;=0.644,A139&gt;=5.9,G139&gt;=0.086,F139&lt;2.5,H139&lt;13.641,D139&lt;1.75,D139&gt;=0.75),4.24,IF(AND(D139&lt;1.45,B139&gt;=2.5,D139&gt;=1.35,G139&gt;=0.187,H139&gt;=13.641,D139&lt;1.75,D139&gt;=0.75),4.68,IF(AND(D139&gt;=1.45,B139&gt;=2.5,D139&gt;=1.35,G139&gt;=0.187,H139&gt;=13.641,D139&lt;1.75,D139&gt;=0.75),4.833,IF(AND(H139&lt;13.18,D139&lt;2.05,A139&gt;=6,A139&lt;7.1,B139&lt;3.5,D139&gt;=1.75,D139&gt;=0.75),5.44,IF(AND(H139&gt;=13.18,D139&lt;2.05,A139&gt;=6,A139&lt;7.1,B139&lt;3.5,D139&gt;=1.75,D139&gt;=0.75),5.1,IF(AND(H139&lt;8.759,D139&gt;=2.05,A139&gt;=6,A139&lt;7.1,B139&lt;3.5,D139&gt;=1.75,D139&gt;=0.75),5.4,IF(AND(A139&gt;=5.75,A139&gt;=5.15,A139&lt;5.9,G139&gt;=0.086,F139&lt;2.5,H139&lt;13.641,D139&lt;1.75,D139&gt;=0.75),3.967,IF(AND(H139&lt;10.159,H139&gt;=8.759,D139&gt;=2.05,A139&gt;=6,A139&lt;7.1,B139&lt;3.5,D139&gt;=1.75,D139&gt;=0.75),5.925,IF(AND(D139&lt;1.2,A139&lt;5.75,A139&gt;=5.15,A139&lt;5.9,G139&gt;=0.086,F139&lt;2.5,H139&lt;13.641,D139&lt;1.75,D139&gt;=0.75),3.667,IF(AND(D139&lt;2.25,H139&gt;=10.159,H139&gt;=8.759,D139&gt;=2.05,A139&gt;=6,A139&lt;7.1,B139&lt;3.5,D139&gt;=1.75,D139&gt;=0.75),5.66,IF(AND(D139&gt;=2.25,H139&gt;=10.159,H139&gt;=8.759,D139&gt;=2.05,A139&gt;=6,A139&lt;7.1,B139&lt;3.5,D139&gt;=1.75,D139&gt;=0.75),5.34,IF(AND(D139&lt;1.35,D139&gt;=1.2,A139&lt;5.75,A139&gt;=5.15,A139&lt;5.9,G139&gt;=0.086,F139&lt;2.5,H139&lt;13.641,D139&lt;1.75,D139&gt;=0.75),4.025,IF(AND(D139&gt;=1.35,D139&gt;=1.2,A139&lt;5.75,A139&gt;=5.15,A139&lt;5.9,G139&gt;=0.086,F139&lt;2.5,H139&lt;13.641,D139&lt;1.75,D139&gt;=0.75),3.9,"shouldnthappen"))))))))))))))))))))))))))))))))))</f>
        <v>5.34</v>
      </c>
      <c r="AH139" s="1" t="n">
        <f aca="false">IF(AND(F139&lt;1.5,H139&lt;6.799,A139&lt;5.45),1.7,IF(AND(F139&gt;=1.5,H139&lt;6.799,A139&lt;5.45),4.1,IF(AND(D139&gt;=0.8,H139&gt;=6.799,A139&lt;5.45),3.9,IF(AND(H139&lt;7.564,F139&lt;2.5,A139&gt;=5.45),3.925,IF(AND(H139&gt;=16.284,F139&gt;=2.5,A139&gt;=5.45),6.5,IF(AND(A139&lt;4.35,D139&lt;0.8,H139&gt;=6.799,A139&lt;5.45),1.1,IF(AND(B139&lt;2.8,D139&lt;1.35,H139&gt;=7.564,F139&lt;2.5,A139&gt;=5.45),4.1,IF(AND(B139&gt;=2.8,D139&lt;1.35,H139&gt;=7.564,F139&lt;2.5,A139&gt;=5.45),4.267,IF(AND(B139&lt;2.75,D139&gt;=1.35,H139&gt;=7.564,F139&lt;2.5,A139&gt;=5.45),5,IF(AND(G139&gt;=0.078,G139&lt;0.26,H139&lt;16.284,F139&gt;=2.5,A139&gt;=5.45),6.06,IF(AND(G139&gt;=0.805,G139&gt;=0.26,H139&lt;16.284,F139&gt;=2.5,A139&gt;=5.45),5.02,IF(AND(H139&gt;=10.109,B139&gt;=3.45,A139&gt;=4.35,D139&lt;0.8,H139&gt;=6.799,A139&lt;5.45),1.55,IF(AND(D139&lt;2.25,G139&lt;0.078,G139&lt;0.26,H139&lt;16.284,F139&gt;=2.5,A139&gt;=5.45),5.6,IF(AND(D139&gt;=2.25,G139&lt;0.078,G139&lt;0.26,H139&lt;16.284,F139&gt;=2.5,A139&gt;=5.45),5.7,IF(AND(A139&lt;6.15,G139&lt;0.805,G139&gt;=0.26,H139&lt;16.284,F139&gt;=2.5,A139&gt;=5.45),4.967,IF(AND(A139&lt;4.65,H139&lt;12.227,B139&lt;3.45,A139&gt;=4.35,D139&lt;0.8,H139&gt;=6.799,A139&lt;5.45),1.333,IF(AND(A139&lt;4.85,H139&gt;=12.227,B139&lt;3.45,A139&gt;=4.35,D139&lt;0.8,H139&gt;=6.799,A139&lt;5.45),1.42,IF(AND(A139&gt;=4.85,H139&gt;=12.227,B139&lt;3.45,A139&gt;=4.35,D139&lt;0.8,H139&gt;=6.799,A139&lt;5.45),1.533,IF(AND(A139&lt;5.05,H139&lt;10.109,B139&gt;=3.45,A139&gt;=4.35,D139&lt;0.8,H139&gt;=6.799,A139&lt;5.45),1.4,IF(AND(A139&gt;=5.05,H139&lt;10.109,B139&gt;=3.45,A139&gt;=4.35,D139&lt;0.8,H139&gt;=6.799,A139&lt;5.45),1.5,IF(AND(G139&lt;0.14,H139&lt;13.531,B139&gt;=2.75,D139&gt;=1.35,H139&gt;=7.564,F139&lt;2.5,A139&gt;=5.45),4.7,IF(AND(G139&lt;0.187,H139&gt;=13.531,B139&gt;=2.75,D139&gt;=1.35,H139&gt;=7.564,F139&lt;2.5,A139&gt;=5.45),5,IF(AND(G139&gt;=0.187,H139&gt;=13.531,B139&gt;=2.75,D139&gt;=1.35,H139&gt;=7.564,F139&lt;2.5,A139&gt;=5.45),4.66,IF(AND(A139&lt;6.35,A139&gt;=6.15,G139&lt;0.805,G139&gt;=0.26,H139&lt;16.284,F139&gt;=2.5,A139&gt;=5.45),6,IF(AND(D139&lt;0.15,A139&gt;=4.65,H139&lt;12.227,B139&lt;3.45,A139&gt;=4.35,D139&lt;0.8,H139&gt;=6.799,A139&lt;5.45),1.5,IF(AND(H139&lt;10.723,G139&gt;=0.14,H139&lt;13.531,B139&gt;=2.75,D139&gt;=1.35,H139&gt;=7.564,F139&lt;2.5,A139&gt;=5.45),4.6,IF(AND(H139&gt;=10.723,G139&gt;=0.14,H139&lt;13.531,B139&gt;=2.75,D139&gt;=1.35,H139&gt;=7.564,F139&lt;2.5,A139&gt;=5.45),4.46,IF(AND(G139&lt;0.364,A139&gt;=6.35,A139&gt;=6.15,G139&lt;0.805,G139&gt;=0.26,H139&lt;16.284,F139&gt;=2.5,A139&gt;=5.45),5.28,IF(AND(A139&lt;5.1,D139&gt;=0.15,A139&gt;=4.65,H139&lt;12.227,B139&lt;3.45,A139&gt;=4.35,D139&lt;0.8,H139&gt;=6.799,A139&lt;5.45),1.36,IF(AND(A139&gt;=5.1,D139&gt;=0.15,A139&gt;=4.65,H139&lt;12.227,B139&lt;3.45,A139&gt;=4.35,D139&lt;0.8,H139&gt;=6.799,A139&lt;5.45),1.4,IF(AND(G139&gt;=0.6,G139&gt;=0.364,A139&gt;=6.35,A139&gt;=6.15,G139&lt;0.805,G139&gt;=0.26,H139&lt;16.284,F139&gt;=2.5,A139&gt;=5.45),5.1,IF(AND(A139&gt;=6.95,G139&lt;0.6,G139&gt;=0.364,A139&gt;=6.35,A139&gt;=6.15,G139&lt;0.805,G139&gt;=0.26,H139&lt;16.284,F139&gt;=2.5,A139&gt;=5.45),5.8,IF(AND(B139&lt;3.2,A139&lt;6.95,G139&lt;0.6,G139&gt;=0.364,A139&gt;=6.35,A139&gt;=6.15,G139&lt;0.805,G139&gt;=0.26,H139&lt;16.284,F139&gt;=2.5,A139&gt;=5.45),5.6,IF(AND(B139&gt;=3.2,A139&lt;6.95,G139&lt;0.6,G139&gt;=0.364,A139&gt;=6.35,A139&gt;=6.15,G139&lt;0.805,G139&gt;=0.26,H139&lt;16.284,F139&gt;=2.5,A139&gt;=5.45),5.7,"shouldnthappen"))))))))))))))))))))))))))))))))))</f>
        <v>6</v>
      </c>
      <c r="AI139" s="1" t="n">
        <f aca="false">IF(AND(B139&gt;=3.55,A139&lt;5.05,F139&lt;1.5),1,IF(AND(H139&gt;=13.436,A139&gt;=5.05,F139&lt;1.5),1.633,IF(AND(A139&lt;4.35,B139&lt;3.55,A139&lt;5.05,F139&lt;1.5),1.1,IF(AND(A139&lt;5.15,H139&lt;13.436,A139&gt;=5.05,F139&lt;1.5),1.6,IF(AND(G139&lt;0.837,D139&lt;1.2,B139&lt;2.65,F139&gt;=1.5),3.7,IF(AND(G139&gt;=0.837,D139&lt;1.2,B139&lt;2.65,F139&gt;=1.5),3,IF(AND(D139&lt;1.4,D139&gt;=1.2,B139&lt;2.65,F139&gt;=1.5),4.133,IF(AND(D139&gt;=1.4,D139&gt;=1.2,B139&lt;2.65,F139&gt;=1.5),4.633,IF(AND(G139&lt;0.302,A139&gt;=4.35,B139&lt;3.55,A139&lt;5.05,F139&lt;1.5),1.34,IF(AND(D139&gt;=0.3,A139&gt;=5.15,H139&lt;13.436,A139&gt;=5.05,F139&lt;1.5),1.5,IF(AND(G139&lt;0.233,G139&lt;0.265,D139&lt;1.55,B139&gt;=2.65,F139&gt;=1.5),4.56,IF(AND(G139&gt;=0.233,G139&lt;0.265,D139&lt;1.55,B139&gt;=2.65,F139&gt;=1.5),5.1,IF(AND(G139&lt;0.395,G139&gt;=0.265,D139&lt;1.55,B139&gt;=2.65,F139&gt;=1.5),4.025,IF(AND(H139&lt;13.935,A139&gt;=7.05,D139&gt;=1.55,B139&gt;=2.65,F139&gt;=1.5),6.12,IF(AND(H139&gt;=13.935,A139&gt;=7.05,D139&gt;=1.55,B139&gt;=2.65,F139&gt;=1.5),6.64,IF(AND(G139&gt;=0.858,G139&gt;=0.302,A139&gt;=4.35,B139&lt;3.55,A139&lt;5.05,F139&lt;1.5),1.3,IF(AND(H139&lt;6.543,D139&lt;0.3,A139&gt;=5.15,H139&lt;13.436,A139&gt;=5.05,F139&lt;1.5),1.4,IF(AND(H139&gt;=6.543,D139&lt;0.3,A139&gt;=5.15,H139&lt;13.436,A139&gt;=5.05,F139&lt;1.5),1.48,IF(AND(A139&lt;6.3,G139&gt;=0.395,G139&gt;=0.265,D139&lt;1.55,B139&gt;=2.65,F139&gt;=1.5),4.14,IF(AND(A139&gt;=6.3,G139&gt;=0.395,G139&gt;=0.265,D139&lt;1.55,B139&gt;=2.65,F139&gt;=1.5),4.767,IF(AND(G139&gt;=0.669,B139&lt;3.15,A139&lt;7.05,D139&gt;=1.55,B139&gt;=2.65,F139&gt;=1.5),5,IF(AND(H139&lt;9.459,G139&lt;0.858,G139&gt;=0.302,A139&gt;=4.35,B139&lt;3.55,A139&lt;5.05,F139&lt;1.5),1.4,IF(AND(H139&gt;=9.459,G139&lt;0.858,G139&gt;=0.302,A139&gt;=4.35,B139&lt;3.55,A139&lt;5.05,F139&lt;1.5),1.6,IF(AND(G139&gt;=0.433,G139&lt;0.669,B139&lt;3.15,A139&lt;7.05,D139&gt;=1.55,B139&gt;=2.65,F139&gt;=1.5),5.68,IF(AND(G139&lt;0.481,H139&lt;10.257,B139&gt;=3.15,A139&lt;7.05,D139&gt;=1.55,B139&gt;=2.65,F139&gt;=1.5),5.7,IF(AND(G139&gt;=0.481,H139&lt;10.257,B139&gt;=3.15,A139&lt;7.05,D139&gt;=1.55,B139&gt;=2.65,F139&gt;=1.5),5.9,IF(AND(D139&lt;2.15,H139&gt;=10.257,B139&gt;=3.15,A139&lt;7.05,D139&gt;=1.55,B139&gt;=2.65,F139&gt;=1.5),5.1,IF(AND(D139&gt;=2.15,H139&gt;=10.257,B139&gt;=3.15,A139&lt;7.05,D139&gt;=1.55,B139&gt;=2.65,F139&gt;=1.5),5.42,IF(AND(G139&lt;0.098,G139&lt;0.433,G139&lt;0.669,B139&lt;3.15,A139&lt;7.05,D139&gt;=1.55,B139&gt;=2.65,F139&gt;=1.5),5.567,IF(AND(D139&lt;1.8,G139&gt;=0.098,G139&lt;0.433,G139&lt;0.669,B139&lt;3.15,A139&lt;7.05,D139&gt;=1.55,B139&gt;=2.65,F139&gt;=1.5),5.033,IF(AND(G139&gt;=0.312,D139&gt;=1.8,G139&gt;=0.098,G139&lt;0.433,G139&lt;0.669,B139&lt;3.15,A139&lt;7.05,D139&gt;=1.55,B139&gt;=2.65,F139&gt;=1.5),5.4,IF(AND(H139&lt;9.002,G139&lt;0.312,D139&gt;=1.8,G139&gt;=0.098,G139&lt;0.433,G139&lt;0.669,B139&lt;3.15,A139&lt;7.05,D139&gt;=1.55,B139&gt;=2.65,F139&gt;=1.5),5.1,IF(AND(H139&gt;=9.002,G139&lt;0.312,D139&gt;=1.8,G139&gt;=0.098,G139&lt;0.433,G139&lt;0.669,B139&lt;3.15,A139&lt;7.05,D139&gt;=1.55,B139&gt;=2.65,F139&gt;=1.5),5.26,"shouldnthappen")))))))))))))))))))))))))))))))))</f>
        <v>5.42</v>
      </c>
      <c r="AJ139" s="1" t="n">
        <f aca="false">IF(AND(A139&gt;=5.25,D139&gt;=0.35,D139&lt;0.8),1.433,IF(AND(F139&gt;=2.5,H139&lt;6.927,D139&gt;=0.8),5.1,IF(AND(H139&lt;5.85,B139&lt;3.65,D139&lt;0.35,D139&lt;0.8),1,IF(AND(A139&lt;5.55,B139&gt;=3.65,D139&lt;0.35,D139&lt;0.8),1.5,IF(AND(A139&gt;=5.55,B139&gt;=3.65,D139&lt;0.35,D139&lt;0.8),1.7,IF(AND(H139&lt;7.949,A139&lt;5.25,D139&gt;=0.35,D139&lt;0.8),1.9,IF(AND(H139&gt;=7.949,A139&lt;5.25,D139&gt;=0.35,D139&lt;0.8),1.54,IF(AND(A139&lt;5.55,F139&lt;2.5,H139&lt;6.927,D139&gt;=0.8),3.98,IF(AND(A139&gt;=5.55,F139&lt;2.5,H139&lt;6.927,D139&gt;=0.8),4.1,IF(AND(A139&gt;=7.25,D139&gt;=1.55,H139&gt;=6.927,D139&gt;=0.8),6.65,IF(AND(A139&lt;5.75,D139&lt;1.2,D139&lt;1.55,H139&gt;=6.927,D139&gt;=0.8),3.62,IF(AND(A139&gt;=5.75,D139&lt;1.2,D139&lt;1.55,H139&gt;=6.927,D139&gt;=0.8),4.1,IF(AND(G139&lt;0.175,A139&lt;4.8,H139&gt;=5.85,B139&lt;3.65,D139&lt;0.35,D139&lt;0.8),1.5,IF(AND(G139&gt;=0.175,A139&lt;4.8,H139&gt;=5.85,B139&lt;3.65,D139&lt;0.35,D139&lt;0.8),1.3,IF(AND(A139&gt;=5.05,A139&gt;=4.8,H139&gt;=5.85,B139&lt;3.65,D139&lt;0.35,D139&lt;0.8),1.5,IF(AND(G139&gt;=0.735,A139&lt;6.25,D139&gt;=1.2,D139&lt;1.55,H139&gt;=6.927,D139&gt;=0.8),4,IF(AND(H139&lt;10.464,A139&lt;6.2,A139&lt;7.25,D139&gt;=1.55,H139&gt;=6.927,D139&gt;=0.8),5.1,IF(AND(H139&gt;=10.464,A139&lt;6.2,A139&lt;7.25,D139&gt;=1.55,H139&gt;=6.927,D139&gt;=0.8),4.9,IF(AND(G139&lt;0.418,A139&lt;5.05,A139&gt;=4.8,H139&gt;=5.85,B139&lt;3.65,D139&lt;0.35,D139&lt;0.8),1.48,IF(AND(G139&gt;=0.418,A139&lt;5.05,A139&gt;=4.8,H139&gt;=5.85,B139&lt;3.65,D139&lt;0.35,D139&lt;0.8),1.3,IF(AND(B139&lt;2.75,G139&lt;0.735,A139&lt;6.25,D139&gt;=1.2,D139&lt;1.55,H139&gt;=6.927,D139&gt;=0.8),4.35,IF(AND(H139&lt;15.422,D139&lt;1.45,A139&gt;=6.25,D139&gt;=1.2,D139&lt;1.55,H139&gt;=6.927,D139&gt;=0.8),4.375,IF(AND(H139&gt;=15.422,D139&lt;1.45,A139&gt;=6.25,D139&gt;=1.2,D139&lt;1.55,H139&gt;=6.927,D139&gt;=0.8),4.7,IF(AND(A139&lt;6.4,D139&gt;=1.45,A139&gt;=6.25,D139&gt;=1.2,D139&lt;1.55,H139&gt;=6.927,D139&gt;=0.8),5.1,IF(AND(G139&gt;=0.576,D139&lt;2.15,A139&gt;=6.2,A139&lt;7.25,D139&gt;=1.55,H139&gt;=6.927,D139&gt;=0.8),5.1,IF(AND(G139&lt;0.537,D139&gt;=2.15,A139&gt;=6.2,A139&lt;7.25,D139&gt;=1.55,H139&gt;=6.927,D139&gt;=0.8),5.533,IF(AND(G139&gt;=0.537,D139&gt;=2.15,A139&gt;=6.2,A139&lt;7.25,D139&gt;=1.55,H139&gt;=6.927,D139&gt;=0.8),5.9,IF(AND(D139&lt;1.45,B139&gt;=2.75,G139&lt;0.735,A139&lt;6.25,D139&gt;=1.2,D139&lt;1.55,H139&gt;=6.927,D139&gt;=0.8),4.6,IF(AND(D139&gt;=1.45,B139&gt;=2.75,G139&lt;0.735,A139&lt;6.25,D139&gt;=1.2,D139&lt;1.55,H139&gt;=6.927,D139&gt;=0.8),4.5,IF(AND(H139&lt;12.582,A139&gt;=6.4,D139&gt;=1.45,A139&gt;=6.25,D139&gt;=1.2,D139&lt;1.55,H139&gt;=6.927,D139&gt;=0.8),4.66,IF(AND(H139&gt;=12.582,A139&gt;=6.4,D139&gt;=1.45,A139&gt;=6.25,D139&gt;=1.2,D139&lt;1.55,H139&gt;=6.927,D139&gt;=0.8),4.9,IF(AND(B139&lt;2.75,G139&lt;0.576,D139&lt;2.15,A139&gt;=6.2,A139&lt;7.25,D139&gt;=1.55,H139&gt;=6.927,D139&gt;=0.8),5.3,IF(AND(G139&gt;=0.395,B139&gt;=2.75,G139&lt;0.576,D139&lt;2.15,A139&gt;=6.2,A139&lt;7.25,D139&gt;=1.55,H139&gt;=6.927,D139&gt;=0.8),5.6,IF(AND(D139&gt;=1.9,G139&lt;0.395,B139&gt;=2.75,G139&lt;0.576,D139&lt;2.15,A139&gt;=6.2,A139&lt;7.25,D139&gt;=1.55,H139&gt;=6.927,D139&gt;=0.8),5.333,IF(AND(B139&lt;2.95,D139&lt;1.9,G139&lt;0.395,B139&gt;=2.75,G139&lt;0.576,D139&lt;2.15,A139&gt;=6.2,A139&lt;7.25,D139&gt;=1.55,H139&gt;=6.927,D139&gt;=0.8),5.6,IF(AND(B139&gt;=2.95,D139&lt;1.9,G139&lt;0.395,B139&gt;=2.75,G139&lt;0.576,D139&lt;2.15,A139&gt;=6.2,A139&lt;7.25,D139&gt;=1.55,H139&gt;=6.927,D139&gt;=0.8),5.5,"shouldnthappen"))))))))))))))))))))))))))))))))))))</f>
        <v>5.9</v>
      </c>
      <c r="AK139" s="1" t="n">
        <f aca="false">IF(AND(H139&lt;5.85,B139&lt;3.65,F139&lt;1.5),1,IF(AND(B139&gt;=3.95,B139&gt;=3.65,F139&lt;1.5),1.433,IF(AND(A139&lt;5.15,F139&lt;2.5,F139&gt;=1.5),3.075,IF(AND(D139&gt;=0.35,H139&gt;=5.85,B139&lt;3.65,F139&lt;1.5),1.5,IF(AND(G139&lt;0.168,B139&lt;3.95,B139&gt;=3.65,F139&lt;1.5),1.7,IF(AND(H139&lt;5.767,A139&lt;7.25,F139&gt;=2.5,F139&gt;=1.5),4.5,IF(AND(D139&lt;1.9,A139&gt;=7.25,F139&gt;=2.5,F139&gt;=1.5),6.3,IF(AND(D139&gt;=1.9,A139&gt;=7.25,F139&gt;=2.5,F139&gt;=1.5),6.575,IF(AND(B139&lt;3.75,G139&gt;=0.168,B139&lt;3.95,B139&gt;=3.65,F139&lt;1.5),1.5,IF(AND(B139&gt;=3.75,G139&gt;=0.168,B139&lt;3.95,B139&gt;=3.65,F139&lt;1.5),1.6,IF(AND(D139&gt;=1.35,A139&lt;6.15,A139&gt;=5.15,F139&lt;2.5,F139&gt;=1.5),4.42,IF(AND(D139&lt;1.4,A139&gt;=6.15,A139&gt;=5.15,F139&lt;2.5,F139&gt;=1.5),4.5,IF(AND(D139&gt;=1.4,A139&gt;=6.15,A139&gt;=5.15,F139&lt;2.5,F139&gt;=1.5),4.675,IF(AND(D139&lt;0.15,H139&lt;11.218,D139&lt;0.35,H139&gt;=5.85,B139&lt;3.65,F139&lt;1.5),1.5,IF(AND(D139&lt;0.15,H139&gt;=11.218,D139&lt;0.35,H139&gt;=5.85,B139&lt;3.65,F139&lt;1.5),1.1,IF(AND(B139&lt;2.7,D139&lt;1.35,A139&lt;6.15,A139&gt;=5.15,F139&lt;2.5,F139&gt;=1.5),3.82,IF(AND(A139&lt;6.15,G139&gt;=0.755,H139&gt;=5.767,A139&lt;7.25,F139&gt;=2.5,F139&gt;=1.5),4.98,IF(AND(A139&gt;=6.15,G139&gt;=0.755,H139&gt;=5.767,A139&lt;7.25,F139&gt;=2.5,F139&gt;=1.5),5.3,IF(AND(B139&lt;3.4,D139&gt;=0.15,H139&lt;11.218,D139&lt;0.35,H139&gt;=5.85,B139&lt;3.65,F139&lt;1.5),1.4,IF(AND(B139&gt;=3.4,D139&gt;=0.15,H139&lt;11.218,D139&lt;0.35,H139&gt;=5.85,B139&lt;3.65,F139&lt;1.5),1.3,IF(AND(H139&lt;11.731,D139&gt;=0.15,H139&gt;=11.218,D139&lt;0.35,H139&gt;=5.85,B139&lt;3.65,F139&lt;1.5),1.2,IF(AND(H139&lt;9.053,B139&gt;=2.7,D139&lt;1.35,A139&lt;6.15,A139&gt;=5.15,F139&lt;2.5,F139&gt;=1.5),3.85,IF(AND(D139&gt;=2.1,B139&lt;2.85,G139&lt;0.755,H139&gt;=5.767,A139&lt;7.25,F139&gt;=2.5,F139&gt;=1.5),5.6,IF(AND(D139&gt;=2.45,B139&gt;=2.85,G139&lt;0.755,H139&gt;=5.767,A139&lt;7.25,F139&gt;=2.5,F139&gt;=1.5),5.8,IF(AND(B139&gt;=3.45,H139&gt;=11.731,D139&gt;=0.15,H139&gt;=11.218,D139&lt;0.35,H139&gt;=5.85,B139&lt;3.65,F139&lt;1.5),1.3,IF(AND(A139&lt;5.9,H139&gt;=9.053,B139&gt;=2.7,D139&lt;1.35,A139&lt;6.15,A139&gt;=5.15,F139&lt;2.5,F139&gt;=1.5),4.3,IF(AND(A139&gt;=5.9,H139&gt;=9.053,B139&gt;=2.7,D139&lt;1.35,A139&lt;6.15,A139&gt;=5.15,F139&lt;2.5,F139&gt;=1.5),4,IF(AND(G139&gt;=0.519,D139&lt;2.1,B139&lt;2.85,G139&lt;0.755,H139&gt;=5.767,A139&lt;7.25,F139&gt;=2.5,F139&gt;=1.5),4.9,IF(AND(A139&gt;=7.05,D139&lt;2.45,B139&gt;=2.85,G139&lt;0.755,H139&gt;=5.767,A139&lt;7.25,F139&gt;=2.5,F139&gt;=1.5),5.8,IF(AND(H139&lt;14.396,B139&lt;3.45,H139&gt;=11.731,D139&gt;=0.15,H139&gt;=11.218,D139&lt;0.35,H139&gt;=5.85,B139&lt;3.65,F139&lt;1.5),1.44,IF(AND(H139&gt;=14.396,B139&lt;3.45,H139&gt;=11.731,D139&gt;=0.15,H139&gt;=11.218,D139&lt;0.35,H139&gt;=5.85,B139&lt;3.65,F139&lt;1.5),1.3,IF(AND(G139&lt;0.282,G139&lt;0.519,D139&lt;2.1,B139&lt;2.85,G139&lt;0.755,H139&gt;=5.767,A139&lt;7.25,F139&gt;=2.5,F139&gt;=1.5),5.1,IF(AND(G139&gt;=0.282,G139&lt;0.519,D139&lt;2.1,B139&lt;2.85,G139&lt;0.755,H139&gt;=5.767,A139&lt;7.25,F139&gt;=2.5,F139&gt;=1.5),5.3,IF(AND(A139&lt;6.4,D139&lt;1.9,A139&lt;7.05,D139&lt;2.45,B139&gt;=2.85,G139&lt;0.755,H139&gt;=5.767,A139&lt;7.25,F139&gt;=2.5,F139&gt;=1.5),5.6,IF(AND(A139&gt;=6.4,D139&lt;1.9,A139&lt;7.05,D139&lt;2.45,B139&gt;=2.85,G139&lt;0.755,H139&gt;=5.767,A139&lt;7.25,F139&gt;=2.5,F139&gt;=1.5),5.5,IF(AND(H139&lt;8.884,D139&gt;=1.9,A139&lt;7.05,D139&lt;2.45,B139&gt;=2.85,G139&lt;0.755,H139&gt;=5.767,A139&lt;7.25,F139&gt;=2.5,F139&gt;=1.5),5.3,IF(AND(H139&gt;=8.884,D139&gt;=1.9,A139&lt;7.05,D139&lt;2.45,B139&gt;=2.85,G139&lt;0.755,H139&gt;=5.767,A139&lt;7.25,F139&gt;=2.5,F139&gt;=1.5),5.52,"shouldnthappen")))))))))))))))))))))))))))))))))))))</f>
        <v>5.52</v>
      </c>
      <c r="AL139" s="1" t="n">
        <f aca="false">IF(AND(H139&lt;5.85,A139&lt;5.05,D139&lt;0.8),1,IF(AND(B139&lt;3.35,A139&gt;=5.05,D139&lt;0.8),1.7,IF(AND(D139&gt;=2.45,F139&gt;=2.5,D139&gt;=0.8),6.05,IF(AND(H139&gt;=11.218,H139&gt;=5.85,A139&lt;5.05,D139&lt;0.8),1.28,IF(AND(G139&gt;=0.948,B139&gt;=3.35,A139&gt;=5.05,D139&lt;0.8),1.7,IF(AND(G139&gt;=0.423,H139&lt;11.218,H139&gt;=5.85,A139&lt;5.05,D139&lt;0.8),1.3,IF(AND(B139&lt;3.6,G139&lt;0.948,B139&gt;=3.35,A139&gt;=5.05,D139&lt;0.8),1.4,IF(AND(H139&lt;10.258,D139&lt;1.15,A139&lt;5.9,F139&lt;2.5,D139&gt;=0.8),3.36,IF(AND(H139&gt;=10.258,D139&lt;1.15,A139&lt;5.9,F139&lt;2.5,D139&gt;=0.8),3.9,IF(AND(A139&lt;5.3,D139&gt;=1.15,A139&lt;5.9,F139&lt;2.5,D139&gt;=0.8),3.9,IF(AND(D139&lt;1.55,B139&lt;2.75,A139&gt;=5.9,F139&lt;2.5,D139&gt;=0.8),4.64,IF(AND(D139&gt;=1.55,B139&lt;2.75,A139&gt;=5.9,F139&lt;2.5,D139&gt;=0.8),5.1,IF(AND(D139&gt;=1.6,B139&gt;=2.75,A139&gt;=5.9,F139&lt;2.5,D139&gt;=0.8),5,IF(AND(H139&lt;5.767,H139&lt;8.598,D139&lt;2.45,F139&gt;=2.5,D139&gt;=0.8),4.5,IF(AND(A139&lt;6.25,H139&gt;=8.598,D139&lt;2.45,F139&gt;=2.5,D139&gt;=0.8),5.02,IF(AND(B139&lt;3.55,G139&lt;0.423,H139&lt;11.218,H139&gt;=5.85,A139&lt;5.05,D139&lt;0.8),1.525,IF(AND(B139&gt;=3.55,G139&lt;0.423,H139&lt;11.218,H139&gt;=5.85,A139&lt;5.05,D139&lt;0.8),1.4,IF(AND(H139&gt;=13.932,B139&gt;=3.6,G139&lt;0.948,B139&gt;=3.35,A139&gt;=5.05,D139&lt;0.8),1.65,IF(AND(G139&gt;=0.652,A139&gt;=5.3,D139&gt;=1.15,A139&lt;5.9,F139&lt;2.5,D139&gt;=0.8),3.8,IF(AND(D139&lt;1.35,D139&lt;1.6,B139&gt;=2.75,A139&gt;=5.9,F139&lt;2.5,D139&gt;=0.8),4.42,IF(AND(H139&lt;6.656,H139&gt;=5.767,H139&lt;8.598,D139&lt;2.45,F139&gt;=2.5,D139&gt;=0.8),5.033,IF(AND(H139&gt;=6.656,H139&gt;=5.767,H139&lt;8.598,D139&lt;2.45,F139&gt;=2.5,D139&gt;=0.8),5.1,IF(AND(G139&gt;=0.885,A139&gt;=6.25,H139&gt;=8.598,D139&lt;2.45,F139&gt;=2.5,D139&gt;=0.8),5.2,IF(AND(H139&lt;6.926,H139&lt;13.932,B139&gt;=3.6,G139&lt;0.948,B139&gt;=3.35,A139&gt;=5.05,D139&lt;0.8),1.433,IF(AND(H139&gt;=6.926,H139&lt;13.932,B139&gt;=3.6,G139&lt;0.948,B139&gt;=3.35,A139&gt;=5.05,D139&lt;0.8),1.5,IF(AND(A139&lt;5.65,G139&lt;0.652,A139&gt;=5.3,D139&gt;=1.15,A139&lt;5.9,F139&lt;2.5,D139&gt;=0.8),4.36,IF(AND(A139&gt;=5.65,G139&lt;0.652,A139&gt;=5.3,D139&gt;=1.15,A139&lt;5.9,F139&lt;2.5,D139&gt;=0.8),4.2,IF(AND(H139&gt;=13.561,D139&gt;=1.35,D139&lt;1.6,B139&gt;=2.75,A139&gt;=5.9,F139&lt;2.5,D139&gt;=0.8),4.767,IF(AND(H139&lt;9.091,G139&lt;0.885,A139&gt;=6.25,H139&gt;=8.598,D139&lt;2.45,F139&gt;=2.5,D139&gt;=0.8),6.3,IF(AND(H139&gt;=12.206,H139&lt;13.561,D139&gt;=1.35,D139&lt;1.6,B139&gt;=2.75,A139&gt;=5.9,F139&lt;2.5,D139&gt;=0.8),4.4,IF(AND(D139&gt;=2.25,H139&gt;=9.091,G139&lt;0.885,A139&gt;=6.25,H139&gt;=8.598,D139&lt;2.45,F139&gt;=2.5,D139&gt;=0.8),5.9,IF(AND(B139&lt;3.05,H139&lt;12.206,H139&lt;13.561,D139&gt;=1.35,D139&lt;1.6,B139&gt;=2.75,A139&gt;=5.9,F139&lt;2.5,D139&gt;=0.8),4.6,IF(AND(B139&gt;=3.05,H139&lt;12.206,H139&lt;13.561,D139&gt;=1.35,D139&lt;1.6,B139&gt;=2.75,A139&gt;=5.9,F139&lt;2.5,D139&gt;=0.8),4.7,IF(AND(G139&gt;=0.596,D139&lt;2.25,H139&gt;=9.091,G139&lt;0.885,A139&gt;=6.25,H139&gt;=8.598,D139&lt;2.45,F139&gt;=2.5,D139&gt;=0.8),5.1,IF(AND(G139&gt;=0.379,G139&lt;0.596,D139&lt;2.25,H139&gt;=9.091,G139&lt;0.885,A139&gt;=6.25,H139&gt;=8.598,D139&lt;2.45,F139&gt;=2.5,D139&gt;=0.8),5.767,IF(AND(D139&lt;2.15,G139&lt;0.379,G139&lt;0.596,D139&lt;2.25,H139&gt;=9.091,G139&lt;0.885,A139&gt;=6.25,H139&gt;=8.598,D139&lt;2.45,F139&gt;=2.5,D139&gt;=0.8),5.4,IF(AND(D139&gt;=2.15,G139&lt;0.379,G139&lt;0.596,D139&lt;2.25,H139&gt;=9.091,G139&lt;0.885,A139&gt;=6.25,H139&gt;=8.598,D139&lt;2.45,F139&gt;=2.5,D139&gt;=0.8),5.6,"shouldnthappen")))))))))))))))))))))))))))))))))))))</f>
        <v>5.9</v>
      </c>
      <c r="AM139" s="1" t="n">
        <f aca="false">IF(AND(H139&lt;5.245,D139&lt;0.8),1,IF(AND(A139&lt;4.5,H139&gt;=5.245,D139&lt;0.8),1.35,IF(AND(D139&gt;=0.5,A139&gt;=4.5,H139&gt;=5.245,D139&lt;0.8),1.6,IF(AND(H139&lt;7.25,B139&lt;2.6,A139&lt;6.15,D139&gt;=0.8),4.375,IF(AND(H139&gt;=7.25,B139&lt;2.6,A139&lt;6.15,D139&gt;=0.8),3.075,IF(AND(H139&lt;13.935,A139&gt;=7.05,A139&gt;=6.15,D139&gt;=0.8),6.067,IF(AND(H139&gt;=13.935,A139&gt;=7.05,A139&gt;=6.15,D139&gt;=0.8),6.525,IF(AND(G139&gt;=0.948,D139&lt;0.5,A139&gt;=4.5,H139&gt;=5.245,D139&lt;0.8),1.7,IF(AND(G139&lt;0.568,D139&gt;=1.55,B139&gt;=2.6,A139&lt;6.15,D139&gt;=0.8),5.1,IF(AND(G139&gt;=0.568,D139&gt;=1.55,B139&gt;=2.6,A139&lt;6.15,D139&gt;=0.8),5,IF(AND(A139&gt;=6.6,B139&gt;=3.15,A139&lt;7.05,A139&gt;=6.15,D139&gt;=0.8),5.78,IF(AND(G139&lt;0.165,G139&lt;0.273,D139&lt;1.55,B139&gt;=2.6,A139&lt;6.15,D139&gt;=0.8),4.1,IF(AND(G139&gt;=0.165,G139&lt;0.273,D139&lt;1.55,B139&gt;=2.6,A139&lt;6.15,D139&gt;=0.8),4.5,IF(AND(D139&lt;1.35,G139&gt;=0.273,D139&lt;1.55,B139&gt;=2.6,A139&lt;6.15,D139&gt;=0.8),4.08,IF(AND(D139&gt;=1.35,G139&gt;=0.273,D139&lt;1.55,B139&gt;=2.6,A139&lt;6.15,D139&gt;=0.8),4.4,IF(AND(D139&lt;1.45,F139&lt;2.5,B139&lt;3.15,A139&lt;7.05,A139&gt;=6.15,D139&gt;=0.8),4.38,IF(AND(D139&gt;=1.45,F139&lt;2.5,B139&lt;3.15,A139&lt;7.05,A139&gt;=6.15,D139&gt;=0.8),4.75,IF(AND(D139&gt;=2.25,F139&gt;=2.5,B139&lt;3.15,A139&lt;7.05,A139&gt;=6.15,D139&gt;=0.8),5.16,IF(AND(H139&lt;11.488,A139&lt;6.6,B139&gt;=3.15,A139&lt;7.05,A139&gt;=6.15,D139&gt;=0.8),6,IF(AND(H139&gt;=14.396,D139&lt;0.25,G139&lt;0.948,D139&lt;0.5,A139&gt;=4.5,H139&gt;=5.245,D139&lt;0.8),1.3,IF(AND(A139&gt;=5.55,D139&gt;=0.25,G139&lt;0.948,D139&lt;0.5,A139&gt;=4.5,H139&gt;=5.245,D139&lt;0.8),1.7,IF(AND(D139&lt;1.85,D139&lt;2.25,F139&gt;=2.5,B139&lt;3.15,A139&lt;7.05,A139&gt;=6.15,D139&gt;=0.8),5.6,IF(AND(G139&lt;0.669,H139&gt;=11.488,A139&lt;6.6,B139&gt;=3.15,A139&lt;7.05,A139&gt;=6.15,D139&gt;=0.8),4.7,IF(AND(G139&gt;=0.669,H139&gt;=11.488,A139&lt;6.6,B139&gt;=3.15,A139&lt;7.05,A139&gt;=6.15,D139&gt;=0.8),5.22,IF(AND(H139&lt;6.543,H139&lt;14.396,D139&lt;0.25,G139&lt;0.948,D139&lt;0.5,A139&gt;=4.5,H139&gt;=5.245,D139&lt;0.8),1.4,IF(AND(A139&lt;4.95,A139&lt;5.55,D139&gt;=0.25,G139&lt;0.948,D139&lt;0.5,A139&gt;=4.5,H139&gt;=5.245,D139&lt;0.8),1.4,IF(AND(A139&gt;=4.95,A139&lt;5.55,D139&gt;=0.25,G139&lt;0.948,D139&lt;0.5,A139&gt;=4.5,H139&gt;=5.245,D139&lt;0.8),1.48,IF(AND(H139&lt;10.667,D139&gt;=1.85,D139&lt;2.25,F139&gt;=2.5,B139&lt;3.15,A139&lt;7.05,A139&gt;=6.15,D139&gt;=0.8),5.25,IF(AND(H139&gt;=10.667,D139&gt;=1.85,D139&lt;2.25,F139&gt;=2.5,B139&lt;3.15,A139&lt;7.05,A139&gt;=6.15,D139&gt;=0.8),5.55,IF(AND(G139&lt;0.063,H139&gt;=6.543,H139&lt;14.396,D139&lt;0.25,G139&lt;0.948,D139&lt;0.5,A139&gt;=4.5,H139&gt;=5.245,D139&lt;0.8),1.4,IF(AND(H139&lt;9.212,G139&gt;=0.063,H139&gt;=6.543,H139&lt;14.396,D139&lt;0.25,G139&lt;0.948,D139&lt;0.5,A139&gt;=4.5,H139&gt;=5.245,D139&lt;0.8),1.475,IF(AND(H139&gt;=9.212,G139&gt;=0.063,H139&gt;=6.543,H139&lt;14.396,D139&lt;0.25,G139&lt;0.948,D139&lt;0.5,A139&gt;=4.5,H139&gt;=5.245,D139&lt;0.8),1.5,"shouldnthappen"))))))))))))))))))))))))))))))))</f>
        <v>4.7</v>
      </c>
      <c r="AN139" s="1" t="n">
        <f aca="false">IF(AND(D139&lt;0.7,A139&gt;=5.55),1.633,IF(AND(G139&lt;0.38,B139&lt;2.8,A139&lt;5.55),4.3,IF(AND(G139&gt;=0.38,B139&lt;2.8,A139&lt;5.55),3.325,IF(AND(D139&gt;=0.35,B139&gt;=2.8,A139&lt;5.55),1.6,IF(AND(B139&gt;=3.4,A139&lt;4.8,D139&lt;0.35,B139&gt;=2.8,A139&lt;5.55),1,IF(AND(H139&gt;=11.789,A139&lt;5.9,D139&lt;1.55,D139&gt;=0.7,A139&gt;=5.55),4.325,IF(AND(F139&gt;=2.5,A139&gt;=5.9,D139&lt;1.55,D139&gt;=0.7,A139&gt;=5.55),5.05,IF(AND(D139&lt;1.9,A139&gt;=7.25,D139&gt;=1.55,D139&gt;=0.7,A139&gt;=5.55),6.3,IF(AND(D139&gt;=1.9,A139&gt;=7.25,D139&gt;=1.55,D139&gt;=0.7,A139&gt;=5.55),6.4,IF(AND(A139&lt;4.35,B139&lt;3.4,A139&lt;4.8,D139&lt;0.35,B139&gt;=2.8,A139&lt;5.55),1.1,IF(AND(G139&gt;=0.934,B139&lt;3.45,A139&gt;=4.8,D139&lt;0.35,B139&gt;=2.8,A139&lt;5.55),1.7,IF(AND(H139&gt;=14.877,B139&gt;=3.45,A139&gt;=4.8,D139&lt;0.35,B139&gt;=2.8,A139&lt;5.55),1.3,IF(AND(B139&lt;2.6,H139&lt;11.789,A139&lt;5.9,D139&lt;1.55,D139&gt;=0.7,A139&gt;=5.55),3.9,IF(AND(B139&gt;=2.6,H139&lt;11.789,A139&lt;5.9,D139&lt;1.55,D139&gt;=0.7,A139&gt;=5.55),4.26,IF(AND(A139&lt;6.6,F139&lt;2.5,A139&gt;=5.9,D139&lt;1.55,D139&gt;=0.7,A139&gt;=5.55),4.625,IF(AND(A139&gt;=6.6,F139&lt;2.5,A139&gt;=5.9,D139&lt;1.55,D139&gt;=0.7,A139&gt;=5.55),4.475,IF(AND(B139&lt;2.6,D139&lt;2.05,A139&lt;7.25,D139&gt;=1.55,D139&gt;=0.7,A139&gt;=5.55),5.8,IF(AND(G139&gt;=0.743,D139&gt;=2.05,A139&lt;7.25,D139&gt;=1.55,D139&gt;=0.7,A139&gt;=5.55),5.1,IF(AND(G139&lt;0.422,A139&gt;=4.35,B139&lt;3.4,A139&lt;4.8,D139&lt;0.35,B139&gt;=2.8,A139&lt;5.55),1.367,IF(AND(G139&gt;=0.422,A139&gt;=4.35,B139&lt;3.4,A139&lt;4.8,D139&lt;0.35,B139&gt;=2.8,A139&lt;5.55),1.3,IF(AND(A139&lt;5.05,G139&lt;0.934,B139&lt;3.45,A139&gt;=4.8,D139&lt;0.35,B139&gt;=2.8,A139&lt;5.55),1.525,IF(AND(A139&gt;=5.05,G139&lt;0.934,B139&lt;3.45,A139&gt;=4.8,D139&lt;0.35,B139&gt;=2.8,A139&lt;5.55),1.5,IF(AND(G139&gt;=0.585,H139&lt;14.877,B139&gt;=3.45,A139&gt;=4.8,D139&lt;0.35,B139&gt;=2.8,A139&lt;5.55),1.54,IF(AND(G139&gt;=0.537,G139&lt;0.743,D139&gt;=2.05,A139&lt;7.25,D139&gt;=1.55,D139&gt;=0.7,A139&gt;=5.55),5.833,IF(AND(D139&gt;=0.25,G139&lt;0.585,H139&lt;14.877,B139&gt;=3.45,A139&gt;=4.8,D139&lt;0.35,B139&gt;=2.8,A139&lt;5.55),1.367,IF(AND(D139&lt;1.75,H139&lt;13.795,B139&gt;=2.6,D139&lt;2.05,A139&lt;7.25,D139&gt;=1.55,D139&gt;=0.7,A139&gt;=5.55),5.45,IF(AND(B139&lt;2.85,H139&gt;=13.795,B139&gt;=2.6,D139&lt;2.05,A139&lt;7.25,D139&gt;=1.55,D139&gt;=0.7,A139&gt;=5.55),5.1,IF(AND(B139&gt;=2.85,H139&gt;=13.795,B139&gt;=2.6,D139&lt;2.05,A139&lt;7.25,D139&gt;=1.55,D139&gt;=0.7,A139&gt;=5.55),4.82,IF(AND(G139&lt;0.353,G139&lt;0.537,G139&lt;0.743,D139&gt;=2.05,A139&lt;7.25,D139&gt;=1.55,D139&gt;=0.7,A139&gt;=5.55),5.425,IF(AND(G139&gt;=0.353,G139&lt;0.537,G139&lt;0.743,D139&gt;=2.05,A139&lt;7.25,D139&gt;=1.55,D139&gt;=0.7,A139&gt;=5.55),5.62,IF(AND(G139&lt;0.311,D139&lt;0.25,G139&lt;0.585,H139&lt;14.877,B139&gt;=3.45,A139&gt;=4.8,D139&lt;0.35,B139&gt;=2.8,A139&lt;5.55),1.5,IF(AND(G139&gt;=0.311,D139&lt;0.25,G139&lt;0.585,H139&lt;14.877,B139&gt;=3.45,A139&gt;=4.8,D139&lt;0.35,B139&gt;=2.8,A139&lt;5.55),1.4,IF(AND(B139&gt;=3.1,D139&gt;=1.75,H139&lt;13.795,B139&gt;=2.6,D139&lt;2.05,A139&lt;7.25,D139&gt;=1.55,D139&gt;=0.7,A139&gt;=5.55),5.1,IF(AND(B139&lt;2.85,B139&lt;3.1,D139&gt;=1.75,H139&lt;13.795,B139&gt;=2.6,D139&lt;2.05,A139&lt;7.25,D139&gt;=1.55,D139&gt;=0.7,A139&gt;=5.55),5.2,IF(AND(B139&gt;=2.85,B139&lt;3.1,D139&gt;=1.75,H139&lt;13.795,B139&gt;=2.6,D139&lt;2.05,A139&lt;7.25,D139&gt;=1.55,D139&gt;=0.7,A139&gt;=5.55),5.2,"shouldnthappen")))))))))))))))))))))))))))))))))))</f>
        <v>5.833</v>
      </c>
      <c r="AO139" s="1" t="n">
        <f aca="false">IF(AND(H139&gt;=14.529,G139&lt;0.633,D139&lt;0.8),1.3,IF(AND(A139&lt;5.05,G139&gt;=0.633,D139&lt;0.8),1.35,IF(AND(H139&gt;=14.379,H139&lt;14.529,G139&lt;0.633,D139&lt;0.8),1.7,IF(AND(B139&lt;3.35,A139&gt;=5.05,G139&gt;=0.633,D139&lt;0.8),1.7,IF(AND(D139&gt;=1.45,A139&lt;5.95,F139&lt;2.5,D139&gt;=0.8),4.5,IF(AND(D139&lt;1.35,A139&gt;=5.95,F139&lt;2.5,D139&gt;=0.8),4,IF(AND(D139&lt;1.85,G139&gt;=0.845,F139&gt;=2.5,D139&gt;=0.8),4.8,IF(AND(B139&gt;=4.3,H139&lt;14.379,H139&lt;14.529,G139&lt;0.633,D139&lt;0.8),1.5,IF(AND(A139&lt;5.25,B139&gt;=3.35,A139&gt;=5.05,G139&gt;=0.633,D139&lt;0.8),1.55,IF(AND(A139&gt;=5.25,B139&gt;=3.35,A139&gt;=5.05,G139&gt;=0.633,D139&lt;0.8),1.633,IF(AND(A139&lt;5.05,D139&lt;1.45,A139&lt;5.95,F139&lt;2.5,D139&gt;=0.8),3.3,IF(AND(G139&lt;0.293,D139&gt;=1.35,A139&gt;=5.95,F139&lt;2.5,D139&gt;=0.8),5,IF(AND(A139&gt;=6.6,D139&lt;2.05,G139&lt;0.845,F139&gt;=2.5,D139&gt;=0.8),5.8,IF(AND(B139&lt;3.05,D139&gt;=2.05,G139&lt;0.845,F139&gt;=2.5,D139&gt;=0.8),6.15,IF(AND(B139&lt;2.9,D139&gt;=1.85,G139&gt;=0.845,F139&gt;=2.5,D139&gt;=0.8),5.1,IF(AND(B139&gt;=2.9,D139&gt;=1.85,G139&gt;=0.845,F139&gt;=2.5,D139&gt;=0.8),5.2,IF(AND(B139&gt;=3.8,B139&lt;4.3,H139&lt;14.379,H139&lt;14.529,G139&lt;0.633,D139&lt;0.8),1.333,IF(AND(A139&lt;6.25,G139&gt;=0.293,D139&gt;=1.35,A139&gt;=5.95,F139&lt;2.5,D139&gt;=0.8),4.6,IF(AND(H139&lt;10.351,A139&lt;6.6,D139&lt;2.05,G139&lt;0.845,F139&gt;=2.5,D139&gt;=0.8),5.4,IF(AND(G139&gt;=0.364,B139&gt;=3.05,D139&gt;=2.05,G139&lt;0.845,F139&gt;=2.5,D139&gt;=0.8),5.66,IF(AND(G139&gt;=0.447,B139&lt;3.8,B139&lt;4.3,H139&lt;14.379,H139&lt;14.529,G139&lt;0.633,D139&lt;0.8),1.3,IF(AND(H139&lt;6.247,A139&lt;5.65,A139&gt;=5.05,D139&lt;1.45,A139&lt;5.95,F139&lt;2.5,D139&gt;=0.8),4.033,IF(AND(D139&lt;1.25,A139&gt;=5.65,A139&gt;=5.05,D139&lt;1.45,A139&lt;5.95,F139&lt;2.5,D139&gt;=0.8),3.88,IF(AND(D139&gt;=1.25,A139&gt;=5.65,A139&gt;=5.05,D139&lt;1.45,A139&lt;5.95,F139&lt;2.5,D139&gt;=0.8),4.35,IF(AND(B139&lt;2.65,A139&gt;=6.25,G139&gt;=0.293,D139&gt;=1.35,A139&gt;=5.95,F139&lt;2.5,D139&gt;=0.8),4.9,IF(AND(B139&lt;2.75,H139&gt;=10.351,A139&lt;6.6,D139&lt;2.05,G139&lt;0.845,F139&gt;=2.5,D139&gt;=0.8),5.1,IF(AND(B139&gt;=2.75,H139&gt;=10.351,A139&lt;6.6,D139&lt;2.05,G139&lt;0.845,F139&gt;=2.5,D139&gt;=0.8),4.95,IF(AND(B139&lt;3.15,G139&lt;0.364,B139&gt;=3.05,D139&gt;=2.05,G139&lt;0.845,F139&gt;=2.5,D139&gt;=0.8),5.28,IF(AND(B139&gt;=3.15,G139&lt;0.364,B139&gt;=3.05,D139&gt;=2.05,G139&lt;0.845,F139&gt;=2.5,D139&gt;=0.8),5.5,IF(AND(H139&lt;9.212,G139&lt;0.447,B139&lt;3.8,B139&lt;4.3,H139&lt;14.379,H139&lt;14.529,G139&lt;0.633,D139&lt;0.8),1.4,IF(AND(G139&lt;0.356,H139&gt;=6.247,A139&lt;5.65,A139&gt;=5.05,D139&lt;1.45,A139&lt;5.95,F139&lt;2.5,D139&gt;=0.8),4.2,IF(AND(B139&lt;3,B139&gt;=2.65,A139&gt;=6.25,G139&gt;=0.293,D139&gt;=1.35,A139&gt;=5.95,F139&lt;2.5,D139&gt;=0.8),4.6,IF(AND(B139&gt;=3,B139&gt;=2.65,A139&gt;=6.25,G139&gt;=0.293,D139&gt;=1.35,A139&gt;=5.95,F139&lt;2.5,D139&gt;=0.8),4.7,IF(AND(A139&lt;5.05,H139&gt;=9.212,G139&lt;0.447,B139&lt;3.8,B139&lt;4.3,H139&lt;14.379,H139&lt;14.529,G139&lt;0.633,D139&lt;0.8),1.533,IF(AND(A139&gt;=5.05,H139&gt;=9.212,G139&lt;0.447,B139&lt;3.8,B139&lt;4.3,H139&lt;14.379,H139&lt;14.529,G139&lt;0.633,D139&lt;0.8),1.425,IF(AND(A139&lt;5.35,G139&gt;=0.356,H139&gt;=6.247,A139&lt;5.65,A139&gt;=5.05,D139&lt;1.45,A139&lt;5.95,F139&lt;2.5,D139&gt;=0.8),3.9,IF(AND(A139&gt;=5.35,G139&gt;=0.356,H139&gt;=6.247,A139&lt;5.65,A139&gt;=5.05,D139&lt;1.45,A139&lt;5.95,F139&lt;2.5,D139&gt;=0.8),3.72,"shouldnthappen")))))))))))))))))))))))))))))))))))))</f>
        <v>5.66</v>
      </c>
      <c r="AP139" s="1" t="n">
        <f aca="false">IF(AND(F139&gt;=1.5,A139&lt;5.55),3.84,IF(AND(G139&gt;=0.52,A139&lt;4.75,F139&lt;1.5,A139&lt;5.55),1.16,IF(AND(A139&lt;5.65,A139&lt;5.85,D139&lt;1.55,A139&gt;=5.55),4.2,IF(AND(A139&gt;=5.65,A139&lt;5.85,D139&lt;1.55,A139&gt;=5.55),3.167,IF(AND(G139&gt;=0.798,A139&gt;=5.85,D139&lt;1.55,A139&gt;=5.55),4,IF(AND(F139&lt;2.5,H139&lt;14.1,D139&gt;=1.55,A139&gt;=5.55),4.84,IF(AND(A139&lt;7.2,H139&gt;=14.1,D139&gt;=1.55,A139&gt;=5.55),5.633,IF(AND(A139&gt;=7.2,H139&gt;=14.1,D139&gt;=1.55,A139&gt;=5.55),6.6,IF(AND(G139&lt;0.161,G139&lt;0.52,A139&lt;4.75,F139&lt;1.5,A139&lt;5.55),1.5,IF(AND(D139&gt;=0.5,G139&lt;0.676,A139&gt;=4.75,F139&lt;1.5,A139&lt;5.55),1.6,IF(AND(H139&lt;11.016,G139&gt;=0.676,A139&gt;=4.75,F139&lt;1.5,A139&lt;5.55),1.75,IF(AND(G139&lt;0.209,G139&lt;0.798,A139&gt;=5.85,D139&lt;1.55,A139&gt;=5.55),4.5,IF(AND(G139&gt;=0.74,F139&gt;=2.5,H139&lt;14.1,D139&gt;=1.55,A139&gt;=5.55),6.225,IF(AND(B139&lt;2.95,G139&gt;=0.161,G139&lt;0.52,A139&lt;4.75,F139&lt;1.5,A139&lt;5.55),1.4,IF(AND(B139&gt;=2.95,G139&gt;=0.161,G139&lt;0.52,A139&lt;4.75,F139&lt;1.5,A139&lt;5.55),1.34,IF(AND(B139&lt;3.15,D139&lt;0.5,G139&lt;0.676,A139&gt;=4.75,F139&lt;1.5,A139&lt;5.55),1.52,IF(AND(D139&lt;0.25,H139&gt;=11.016,G139&gt;=0.676,A139&gt;=4.75,F139&lt;1.5,A139&lt;5.55),1.567,IF(AND(D139&gt;=0.25,H139&gt;=11.016,G139&gt;=0.676,A139&gt;=4.75,F139&lt;1.5,A139&lt;5.55),1.5,IF(AND(H139&lt;7.47,G139&gt;=0.209,G139&lt;0.798,A139&gt;=5.85,D139&lt;1.55,A139&gt;=5.55),5.05,IF(AND(B139&lt;2.85,G139&lt;0.74,F139&gt;=2.5,H139&lt;14.1,D139&gt;=1.55,A139&gt;=5.55),5.35,IF(AND(B139&lt;3.3,B139&gt;=3.15,D139&lt;0.5,G139&lt;0.676,A139&gt;=4.75,F139&lt;1.5,A139&lt;5.55),1.2,IF(AND(D139&lt;1.45,H139&gt;=7.47,G139&gt;=0.209,G139&lt;0.798,A139&gt;=5.85,D139&lt;1.55,A139&gt;=5.55),4.66,IF(AND(D139&gt;=1.45,H139&gt;=7.47,G139&gt;=0.209,G139&lt;0.798,A139&gt;=5.85,D139&lt;1.55,A139&gt;=5.55),4.64,IF(AND(A139&gt;=7.05,B139&gt;=2.85,G139&lt;0.74,F139&gt;=2.5,H139&lt;14.1,D139&gt;=1.55,A139&gt;=5.55),5.8,IF(AND(B139&gt;=3.25,A139&lt;7.05,B139&gt;=2.85,G139&lt;0.74,F139&gt;=2.5,H139&lt;14.1,D139&gt;=1.55,A139&gt;=5.55),5.7,IF(AND(H139&gt;=13.641,D139&lt;0.25,B139&gt;=3.3,B139&gt;=3.15,D139&lt;0.5,G139&lt;0.676,A139&gt;=4.75,F139&lt;1.5,A139&lt;5.55),1.3,IF(AND(D139&lt;0.35,D139&gt;=0.25,B139&gt;=3.3,B139&gt;=3.15,D139&lt;0.5,G139&lt;0.676,A139&gt;=4.75,F139&lt;1.5,A139&lt;5.55),1.367,IF(AND(D139&gt;=0.35,D139&gt;=0.25,B139&gt;=3.3,B139&gt;=3.15,D139&lt;0.5,G139&lt;0.676,A139&gt;=4.75,F139&lt;1.5,A139&lt;5.55),1.3,IF(AND(A139&lt;6.35,B139&lt;3.25,A139&lt;7.05,B139&gt;=2.85,G139&lt;0.74,F139&gt;=2.5,H139&lt;14.1,D139&gt;=1.55,A139&gt;=5.55),5.6,IF(AND(A139&gt;=6.35,B139&lt;3.25,A139&lt;7.05,B139&gt;=2.85,G139&lt;0.74,F139&gt;=2.5,H139&lt;14.1,D139&gt;=1.55,A139&gt;=5.55),5.325,IF(AND(A139&lt;5.1,H139&lt;13.641,D139&lt;0.25,B139&gt;=3.3,B139&gt;=3.15,D139&lt;0.5,G139&lt;0.676,A139&gt;=4.75,F139&lt;1.5,A139&lt;5.55),1.4,IF(AND(H139&gt;=11.031,A139&gt;=5.1,H139&lt;13.641,D139&lt;0.25,B139&gt;=3.3,B139&gt;=3.15,D139&lt;0.5,G139&lt;0.676,A139&gt;=4.75,F139&lt;1.5,A139&lt;5.55),1.4,IF(AND(A139&lt;5.45,H139&lt;11.031,A139&gt;=5.1,H139&lt;13.641,D139&lt;0.25,B139&gt;=3.3,B139&gt;=3.15,D139&lt;0.5,G139&lt;0.676,A139&gt;=4.75,F139&lt;1.5,A139&lt;5.55),1.5,IF(AND(A139&gt;=5.45,H139&lt;11.031,A139&gt;=5.1,H139&lt;13.641,D139&lt;0.25,B139&gt;=3.3,B139&gt;=3.15,D139&lt;0.5,G139&lt;0.676,A139&gt;=4.75,F139&lt;1.5,A139&lt;5.55),1.4,"shouldnthappen"))))))))))))))))))))))))))))))))))</f>
        <v>5.7</v>
      </c>
      <c r="AQ139" s="1" t="n">
        <f aca="false">IF(AND(H139&lt;6.926,D139&gt;=0.35,F139&lt;1.5),1.9,IF(AND(G139&gt;=0.869,D139&gt;=1.75,F139&gt;=1.5),5.15,IF(AND(A139&lt;4.35,A139&lt;5.05,D139&lt;0.35,F139&lt;1.5),1.1,IF(AND(H139&lt;6.089,A139&gt;=5.05,D139&lt;0.35,F139&lt;1.5),1.7,IF(AND(H139&gt;=13.089,H139&gt;=6.926,D139&gt;=0.35,F139&lt;1.5),1.3,IF(AND(G139&lt;0.695,D139&lt;1.15,D139&lt;1.75,F139&gt;=1.5),3.62,IF(AND(G139&gt;=0.695,D139&lt;1.15,D139&lt;1.75,F139&gt;=1.5),3,IF(AND(G139&gt;=0.585,H139&gt;=6.089,A139&gt;=5.05,D139&lt;0.35,F139&lt;1.5),1.5,IF(AND(H139&lt;9.582,H139&lt;13.089,H139&gt;=6.926,D139&gt;=0.35,F139&lt;1.5),1.5,IF(AND(H139&gt;=9.582,H139&lt;13.089,H139&gt;=6.926,D139&gt;=0.35,F139&lt;1.5),1.6,IF(AND(D139&lt;1.35,H139&lt;9.349,D139&gt;=1.15,D139&lt;1.75,F139&gt;=1.5),3.867,IF(AND(D139&lt;2.05,A139&lt;7.05,G139&lt;0.869,D139&gt;=1.75,F139&gt;=1.5),4.9,IF(AND(B139&gt;=3.3,A139&gt;=7.05,G139&lt;0.869,D139&gt;=1.75,F139&gt;=1.5),6.1,IF(AND(G139&lt;0.347,H139&lt;11.218,A139&gt;=4.35,A139&lt;5.05,D139&lt;0.35,F139&lt;1.5),1.4,IF(AND(G139&gt;=0.347,H139&lt;11.218,A139&gt;=4.35,A139&lt;5.05,D139&lt;0.35,F139&lt;1.5),1.5,IF(AND(G139&gt;=0.265,H139&gt;=11.218,A139&gt;=4.35,A139&lt;5.05,D139&lt;0.35,F139&lt;1.5),1.45,IF(AND(A139&gt;=5.4,G139&lt;0.585,H139&gt;=6.089,A139&gt;=5.05,D139&lt;0.35,F139&lt;1.5),1.35,IF(AND(B139&gt;=2.9,D139&gt;=1.35,H139&lt;9.349,D139&gt;=1.15,D139&lt;1.75,F139&gt;=1.5),4.6,IF(AND(D139&gt;=1.35,A139&lt;6.15,H139&gt;=9.349,D139&gt;=1.15,D139&lt;1.75,F139&gt;=1.5),4.54,IF(AND(H139&lt;10.927,A139&gt;=6.15,H139&gt;=9.349,D139&gt;=1.15,D139&lt;1.75,F139&gt;=1.5),4.3,IF(AND(G139&lt;0.512,D139&gt;=2.05,A139&lt;7.05,G139&lt;0.869,D139&gt;=1.75,F139&gt;=1.5),5.533,IF(AND(G139&gt;=0.512,D139&gt;=2.05,A139&lt;7.05,G139&lt;0.869,D139&gt;=1.75,F139&gt;=1.5),5.88,IF(AND(H139&lt;11.551,B139&lt;3.3,A139&gt;=7.05,G139&lt;0.869,D139&gt;=1.75,F139&gt;=1.5),6.3,IF(AND(G139&lt;0.227,G139&lt;0.265,H139&gt;=11.218,A139&gt;=4.35,A139&lt;5.05,D139&lt;0.35,F139&lt;1.5),1.4,IF(AND(G139&gt;=0.227,G139&lt;0.265,H139&gt;=11.218,A139&gt;=4.35,A139&lt;5.05,D139&lt;0.35,F139&lt;1.5),1.26,IF(AND(H139&lt;11.031,A139&lt;5.4,G139&lt;0.585,H139&gt;=6.089,A139&gt;=5.05,D139&lt;0.35,F139&lt;1.5),1.5,IF(AND(H139&gt;=11.031,A139&lt;5.4,G139&lt;0.585,H139&gt;=6.089,A139&gt;=5.05,D139&lt;0.35,F139&lt;1.5),1.4,IF(AND(A139&lt;5.45,B139&lt;2.9,D139&gt;=1.35,H139&lt;9.349,D139&gt;=1.15,D139&lt;1.75,F139&gt;=1.5),4.5,IF(AND(A139&lt;5.9,D139&lt;1.35,A139&lt;6.15,H139&gt;=9.349,D139&gt;=1.15,D139&lt;1.75,F139&gt;=1.5),4.2,IF(AND(A139&gt;=5.9,D139&lt;1.35,A139&lt;6.15,H139&gt;=9.349,D139&gt;=1.15,D139&lt;1.75,F139&gt;=1.5),4,IF(AND(A139&gt;=6.75,H139&gt;=10.927,A139&gt;=6.15,H139&gt;=9.349,D139&gt;=1.15,D139&lt;1.75,F139&gt;=1.5),4.767,IF(AND(B139&lt;2.9,H139&gt;=11.551,B139&lt;3.3,A139&gt;=7.05,G139&lt;0.869,D139&gt;=1.75,F139&gt;=1.5),6.7,IF(AND(B139&gt;=2.9,H139&gt;=11.551,B139&lt;3.3,A139&gt;=7.05,G139&lt;0.869,D139&gt;=1.75,F139&gt;=1.5),6.6,IF(AND(B139&lt;2.45,A139&gt;=5.45,B139&lt;2.9,D139&gt;=1.35,H139&lt;9.349,D139&gt;=1.15,D139&lt;1.75,F139&gt;=1.5),5,IF(AND(B139&gt;=2.45,A139&gt;=5.45,B139&lt;2.9,D139&gt;=1.35,H139&lt;9.349,D139&gt;=1.15,D139&lt;1.75,F139&gt;=1.5),5.1,IF(AND(H139&lt;11.166,A139&lt;6.75,H139&gt;=10.927,A139&gt;=6.15,H139&gt;=9.349,D139&gt;=1.15,D139&lt;1.75,F139&gt;=1.5),4.9,IF(AND(G139&lt;0.228,H139&gt;=11.166,A139&lt;6.75,H139&gt;=10.927,A139&gt;=6.15,H139&gt;=9.349,D139&gt;=1.15,D139&lt;1.75,F139&gt;=1.5),4.7,IF(AND(H139&lt;13.531,G139&gt;=0.228,H139&gt;=11.166,A139&lt;6.75,H139&gt;=10.927,A139&gt;=6.15,H139&gt;=9.349,D139&gt;=1.15,D139&lt;1.75,F139&gt;=1.5),4.4,IF(AND(H139&gt;=13.531,G139&gt;=0.228,H139&gt;=11.166,A139&lt;6.75,H139&gt;=10.927,A139&gt;=6.15,H139&gt;=9.349,D139&gt;=1.15,D139&lt;1.75,F139&gt;=1.5),4.6,"shouldnthappen")))))))))))))))))))))))))))))))))))))))</f>
        <v>5.88</v>
      </c>
      <c r="AR139" s="1" t="n">
        <f aca="false">IF(AND(G139&gt;=0.93,B139&lt;3.65,F139&lt;1.5),1.7,IF(AND(H139&lt;6.542,B139&gt;=3.65,F139&lt;1.5),1.767,IF(AND(A139&gt;=7.05,D139&gt;=1.55,F139&gt;=1.5),6.3,IF(AND(G139&lt;0.123,H139&gt;=6.542,B139&gt;=3.65,F139&lt;1.5),1.367,IF(AND(A139&lt;5.15,A139&lt;5.65,D139&lt;1.55,F139&gt;=1.5),3.15,IF(AND(A139&lt;4.8,G139&gt;=0.447,G139&lt;0.93,B139&lt;3.65,F139&lt;1.5),1.24,IF(AND(A139&gt;=4.8,G139&gt;=0.447,G139&lt;0.93,B139&lt;3.65,F139&lt;1.5),1.4,IF(AND(G139&lt;0.151,G139&gt;=0.123,H139&gt;=6.542,B139&gt;=3.65,F139&lt;1.5),1.7,IF(AND(G139&gt;=0.151,G139&gt;=0.123,H139&gt;=6.542,B139&gt;=3.65,F139&lt;1.5),1.5,IF(AND(D139&gt;=1.45,A139&gt;=5.15,A139&lt;5.65,D139&lt;1.55,F139&gt;=1.5),4.5,IF(AND(B139&lt;2.65,D139&gt;=1.35,A139&gt;=5.65,D139&lt;1.55,F139&gt;=1.5),4.9,IF(AND(G139&lt;0.527,F139&lt;2.5,A139&lt;7.05,D139&gt;=1.55,F139&gt;=1.5),5.075,IF(AND(G139&gt;=0.527,F139&lt;2.5,A139&lt;7.05,D139&gt;=1.55,F139&gt;=1.5),4.7,IF(AND(A139&lt;4.65,G139&lt;0.265,G139&lt;0.447,G139&lt;0.93,B139&lt;3.65,F139&lt;1.5),1.42,IF(AND(G139&lt;0.3,G139&gt;=0.265,G139&lt;0.447,G139&lt;0.93,B139&lt;3.65,F139&lt;1.5),1.6,IF(AND(G139&gt;=0.3,G139&gt;=0.265,G139&lt;0.447,G139&lt;0.93,B139&lt;3.65,F139&lt;1.5),1.4,IF(AND(G139&lt;0.356,D139&lt;1.45,A139&gt;=5.15,A139&lt;5.65,D139&lt;1.55,F139&gt;=1.5),4.125,IF(AND(D139&lt;1.1,A139&lt;6.2,D139&lt;1.35,A139&gt;=5.65,D139&lt;1.55,F139&gt;=1.5),4.1,IF(AND(D139&gt;=1.1,A139&lt;6.2,D139&lt;1.35,A139&gt;=5.65,D139&lt;1.55,F139&gt;=1.5),4.175,IF(AND(H139&gt;=13.433,A139&gt;=6.2,D139&lt;1.35,A139&gt;=5.65,D139&lt;1.55,F139&gt;=1.5),4.6,IF(AND(G139&lt;0.437,B139&gt;=2.65,D139&gt;=1.35,A139&gt;=5.65,D139&lt;1.55,F139&gt;=1.5),4.625,IF(AND(G139&gt;=0.437,B139&gt;=2.65,D139&gt;=1.35,A139&gt;=5.65,D139&lt;1.55,F139&gt;=1.5),4.75,IF(AND(B139&gt;=3.15,H139&lt;11.146,F139&gt;=2.5,A139&lt;7.05,D139&gt;=1.55,F139&gt;=1.5),5.667,IF(AND(B139&lt;2.65,H139&gt;=11.146,F139&gt;=2.5,A139&lt;7.05,D139&gt;=1.55,F139&gt;=1.5),5.8,IF(AND(B139&lt;3.3,A139&gt;=4.65,G139&lt;0.265,G139&lt;0.447,G139&lt;0.93,B139&lt;3.65,F139&lt;1.5),1.32,IF(AND(B139&gt;=3.3,A139&gt;=4.65,G139&lt;0.265,G139&lt;0.447,G139&lt;0.93,B139&lt;3.65,F139&lt;1.5),1.425,IF(AND(B139&lt;2.8,G139&gt;=0.356,D139&lt;1.45,A139&gt;=5.15,A139&lt;5.65,D139&lt;1.55,F139&gt;=1.5),3.86,IF(AND(B139&gt;=2.8,G139&gt;=0.356,D139&lt;1.45,A139&gt;=5.15,A139&lt;5.65,D139&lt;1.55,F139&gt;=1.5),3.6,IF(AND(B139&lt;2.6,H139&lt;13.433,A139&gt;=6.2,D139&lt;1.35,A139&gt;=5.65,D139&lt;1.55,F139&gt;=1.5),4.4,IF(AND(B139&gt;=2.6,H139&lt;13.433,A139&gt;=6.2,D139&lt;1.35,A139&gt;=5.65,D139&lt;1.55,F139&gt;=1.5),4.3,IF(AND(G139&lt;0.151,B139&lt;3.15,H139&lt;11.146,F139&gt;=2.5,A139&lt;7.05,D139&gt;=1.55,F139&gt;=1.5),5.5,IF(AND(H139&lt;15.52,B139&gt;=2.65,H139&gt;=11.146,F139&gt;=2.5,A139&lt;7.05,D139&gt;=1.55,F139&gt;=1.5),5.4,IF(AND(H139&gt;=15.52,B139&gt;=2.65,H139&gt;=11.146,F139&gt;=2.5,A139&lt;7.05,D139&gt;=1.55,F139&gt;=1.5),5.733,IF(AND(H139&lt;10.74,G139&gt;=0.151,B139&lt;3.15,H139&lt;11.146,F139&gt;=2.5,A139&lt;7.05,D139&gt;=1.55,F139&gt;=1.5),5.12,IF(AND(H139&gt;=10.74,G139&gt;=0.151,B139&lt;3.15,H139&lt;11.146,F139&gt;=2.5,A139&lt;7.05,D139&gt;=1.55,F139&gt;=1.5),4.9,"shouldnthappen")))))))))))))))))))))))))))))))))))</f>
        <v>5.4</v>
      </c>
      <c r="AS139" s="1" t="n">
        <f aca="false">IF(AND(F139&gt;=1.5,A139&lt;5.55),4.18,IF(AND(F139&gt;=2.5,B139&lt;2.75,A139&gt;=5.55),5.38,IF(AND(G139&gt;=0.587,B139&lt;3.75,F139&lt;1.5,A139&lt;5.55),1.48,IF(AND(H139&lt;6.51,B139&gt;=3.75,F139&lt;1.5,A139&lt;5.55),1.9,IF(AND(H139&gt;=6.51,B139&gt;=3.75,F139&lt;1.5,A139&lt;5.55),1.425,IF(AND(G139&gt;=0.868,F139&lt;2.5,B139&lt;2.75,A139&gt;=5.55),4.65,IF(AND(F139&lt;1.5,D139&lt;1.55,B139&gt;=2.75,A139&gt;=5.55),1.7,IF(AND(G139&gt;=0.857,D139&gt;=1.55,B139&gt;=2.75,A139&gt;=5.55),5.033,IF(AND(G139&gt;=0.518,G139&lt;0.587,B139&lt;3.75,F139&lt;1.5,A139&lt;5.55),1,IF(AND(D139&lt;1.05,G139&lt;0.868,F139&lt;2.5,B139&lt;2.75,A139&gt;=5.55),3.5,IF(AND(G139&lt;0.404,D139&gt;=1.05,G139&lt;0.868,F139&lt;2.5,B139&lt;2.75,A139&gt;=5.55),4.2,IF(AND(G139&gt;=0.404,D139&gt;=1.05,G139&lt;0.868,F139&lt;2.5,B139&lt;2.75,A139&gt;=5.55),3.94,IF(AND(F139&lt;2.5,B139&lt;2.95,F139&gt;=1.5,D139&lt;1.55,B139&gt;=2.75,A139&gt;=5.55),4.68,IF(AND(F139&gt;=2.5,B139&lt;2.95,F139&gt;=1.5,D139&lt;1.55,B139&gt;=2.75,A139&gt;=5.55),5.1,IF(AND(H139&lt;10.883,B139&gt;=2.95,F139&gt;=1.5,D139&lt;1.55,B139&gt;=2.75,A139&gt;=5.55),4.15,IF(AND(H139&gt;=10.883,B139&gt;=2.95,F139&gt;=1.5,D139&lt;1.55,B139&gt;=2.75,A139&gt;=5.55),4.5,IF(AND(H139&gt;=14.1,D139&lt;2.05,G139&lt;0.857,D139&gt;=1.55,B139&gt;=2.75,A139&gt;=5.55),6.6,IF(AND(G139&lt;0.063,B139&lt;3.15,G139&lt;0.518,G139&lt;0.587,B139&lt;3.75,F139&lt;1.5,A139&lt;5.55),1.4,IF(AND(G139&gt;=0.063,B139&lt;3.15,G139&lt;0.518,G139&lt;0.587,B139&lt;3.75,F139&lt;1.5,A139&lt;5.55),1.5,IF(AND(H139&gt;=10.563,B139&gt;=3.15,G139&lt;0.518,G139&lt;0.587,B139&lt;3.75,F139&lt;1.5,A139&lt;5.55),1.325,IF(AND(B139&lt;2.95,H139&lt;14.1,D139&lt;2.05,G139&lt;0.857,D139&gt;=1.55,B139&gt;=2.75,A139&gt;=5.55),6.125,IF(AND(A139&lt;6.65,G139&lt;0.364,D139&gt;=2.05,G139&lt;0.857,D139&gt;=1.55,B139&gt;=2.75,A139&gt;=5.55),5.45,IF(AND(G139&gt;=0.774,G139&gt;=0.364,D139&gt;=2.05,G139&lt;0.857,D139&gt;=1.55,B139&gt;=2.75,A139&gt;=5.55),5.4,IF(AND(H139&gt;=9.279,H139&lt;10.563,B139&gt;=3.15,G139&lt;0.518,G139&lt;0.587,B139&lt;3.75,F139&lt;1.5,A139&lt;5.55),1.475,IF(AND(D139&lt;1.65,B139&gt;=2.95,H139&lt;14.1,D139&lt;2.05,G139&lt;0.857,D139&gt;=1.55,B139&gt;=2.75,A139&gt;=5.55),5.8,IF(AND(B139&lt;3.15,A139&gt;=6.65,G139&lt;0.364,D139&gt;=2.05,G139&lt;0.857,D139&gt;=1.55,B139&gt;=2.75,A139&gt;=5.55),5.3,IF(AND(B139&gt;=3.15,A139&gt;=6.65,G139&lt;0.364,D139&gt;=2.05,G139&lt;0.857,D139&gt;=1.55,B139&gt;=2.75,A139&gt;=5.55),5.7,IF(AND(A139&gt;=6.75,G139&lt;0.774,G139&gt;=0.364,D139&gt;=2.05,G139&lt;0.857,D139&gt;=1.55,B139&gt;=2.75,A139&gt;=5.55),5.9,IF(AND(G139&lt;0.417,H139&lt;9.279,H139&lt;10.563,B139&gt;=3.15,G139&lt;0.518,G139&lt;0.587,B139&lt;3.75,F139&lt;1.5,A139&lt;5.55),1.4,IF(AND(G139&gt;=0.417,H139&lt;9.279,H139&lt;10.563,B139&gt;=3.15,G139&lt;0.518,G139&lt;0.587,B139&lt;3.75,F139&lt;1.5,A139&lt;5.55),1.3,IF(AND(A139&lt;6.3,D139&gt;=1.65,B139&gt;=2.95,H139&lt;14.1,D139&lt;2.05,G139&lt;0.857,D139&gt;=1.55,B139&gt;=2.75,A139&gt;=5.55),4.9,IF(AND(A139&gt;=6.3,D139&gt;=1.65,B139&gt;=2.95,H139&lt;14.1,D139&lt;2.05,G139&lt;0.857,D139&gt;=1.55,B139&gt;=2.75,A139&gt;=5.55),5.3,IF(AND(G139&gt;=0.657,A139&lt;6.75,G139&lt;0.774,G139&gt;=0.364,D139&gt;=2.05,G139&lt;0.857,D139&gt;=1.55,B139&gt;=2.75,A139&gt;=5.55),6,IF(AND(B139&lt;3.2,G139&lt;0.657,A139&lt;6.75,G139&lt;0.774,G139&gt;=0.364,D139&gt;=2.05,G139&lt;0.857,D139&gt;=1.55,B139&gt;=2.75,A139&gt;=5.55),5.6,IF(AND(B139&gt;=3.2,G139&lt;0.657,A139&lt;6.75,G139&lt;0.774,G139&gt;=0.364,D139&gt;=2.05,G139&lt;0.857,D139&gt;=1.55,B139&gt;=2.75,A139&gt;=5.55),5.65,"shouldnthappen")))))))))))))))))))))))))))))))))))</f>
        <v>5.65</v>
      </c>
      <c r="AT139" s="1" t="n">
        <f aca="false">IF(AND(H139&gt;=16.284,A139&gt;=5.55),6.533,IF(AND(G139&gt;=0.52,A139&lt;4.85,A139&lt;5.55),1.05,IF(AND(G139&lt;0.227,G139&lt;0.52,A139&lt;4.85,A139&lt;5.55),1.4,IF(AND(G139&gt;=0.227,G139&lt;0.52,A139&lt;4.85,A139&lt;5.55),1.3,IF(AND(D139&gt;=0.45,F139&lt;1.5,A139&gt;=4.85,A139&lt;5.55),1.667,IF(AND(B139&gt;=2.75,F139&gt;=1.5,A139&gt;=4.85,A139&lt;5.55),4.5,IF(AND(F139&lt;2.5,B139&gt;=3.15,H139&lt;16.284,A139&gt;=5.55),4.7,IF(AND(G139&gt;=0.934,D139&lt;0.45,F139&lt;1.5,A139&gt;=4.85,A139&lt;5.55),1.7,IF(AND(D139&gt;=1.2,B139&lt;2.75,F139&gt;=1.5,A139&gt;=4.85,A139&lt;5.55),4.25,IF(AND(G139&gt;=0.774,F139&gt;=2.5,B139&gt;=3.15,H139&lt;16.284,A139&gt;=5.55),5.4,IF(AND(B139&lt;3.1,G139&lt;0.934,D139&lt;0.45,F139&lt;1.5,A139&gt;=4.85,A139&lt;5.55),1.6,IF(AND(D139&lt;1.05,D139&lt;1.2,B139&lt;2.75,F139&gt;=1.5,A139&gt;=4.85,A139&lt;5.55),3.433,IF(AND(D139&gt;=1.05,D139&lt;1.2,B139&lt;2.75,F139&gt;=1.5,A139&gt;=4.85,A139&lt;5.55),3.267,IF(AND(H139&lt;8.486,D139&lt;1.35,F139&lt;2.5,B139&lt;3.15,H139&lt;16.284,A139&gt;=5.55),3.85,IF(AND(D139&gt;=1.55,D139&gt;=1.35,F139&lt;2.5,B139&lt;3.15,H139&lt;16.284,A139&gt;=5.55),5.1,IF(AND(H139&lt;10.464,A139&lt;6.35,F139&gt;=2.5,B139&lt;3.15,H139&lt;16.284,A139&gt;=5.55),5.08,IF(AND(H139&gt;=10.464,A139&lt;6.35,F139&gt;=2.5,B139&lt;3.15,H139&lt;16.284,A139&gt;=5.55),4.9,IF(AND(D139&lt;1.85,A139&gt;=6.35,F139&gt;=2.5,B139&lt;3.15,H139&lt;16.284,A139&gt;=5.55),5.8,IF(AND(H139&gt;=10.393,G139&lt;0.774,F139&gt;=2.5,B139&gt;=3.15,H139&lt;16.284,A139&gt;=5.55),5.425,IF(AND(B139&lt;2.6,H139&gt;=8.486,D139&lt;1.35,F139&lt;2.5,B139&lt;3.15,H139&lt;16.284,A139&gt;=5.55),3.9,IF(AND(G139&gt;=0.567,D139&lt;1.55,D139&gt;=1.35,F139&lt;2.5,B139&lt;3.15,H139&lt;16.284,A139&gt;=5.55),4.4,IF(AND(B139&lt;3.25,H139&lt;10.393,G139&lt;0.774,F139&gt;=2.5,B139&gt;=3.15,H139&lt;16.284,A139&gt;=5.55),5.7,IF(AND(B139&gt;=3.25,H139&lt;10.393,G139&lt;0.774,F139&gt;=2.5,B139&gt;=3.15,H139&lt;16.284,A139&gt;=5.55),5.98,IF(AND(G139&lt;0.079,G139&lt;0.338,B139&gt;=3.1,G139&lt;0.934,D139&lt;0.45,F139&lt;1.5,A139&gt;=4.85,A139&lt;5.55),1.425,IF(AND(B139&lt;3.35,G139&gt;=0.338,B139&gt;=3.1,G139&lt;0.934,D139&lt;0.45,F139&lt;1.5,A139&gt;=4.85,A139&lt;5.55),1.4,IF(AND(G139&lt;0.404,B139&gt;=2.6,H139&gt;=8.486,D139&lt;1.35,F139&lt;2.5,B139&lt;3.15,H139&lt;16.284,A139&gt;=5.55),4.3,IF(AND(G139&gt;=0.404,B139&gt;=2.6,H139&gt;=8.486,D139&lt;1.35,F139&lt;2.5,B139&lt;3.15,H139&lt;16.284,A139&gt;=5.55),4.025,IF(AND(B139&gt;=3.05,G139&lt;0.567,D139&lt;1.55,D139&gt;=1.35,F139&lt;2.5,B139&lt;3.15,H139&lt;16.284,A139&gt;=5.55),4.7,IF(AND(A139&lt;6.45,H139&lt;10.667,D139&gt;=1.85,A139&gt;=6.35,F139&gt;=2.5,B139&lt;3.15,H139&lt;16.284,A139&gt;=5.55),5.3,IF(AND(A139&gt;=6.45,H139&lt;10.667,D139&gt;=1.85,A139&gt;=6.35,F139&gt;=2.5,B139&lt;3.15,H139&lt;16.284,A139&gt;=5.55),5.167,IF(AND(B139&lt;2.95,H139&gt;=10.667,D139&gt;=1.85,A139&gt;=6.35,F139&gt;=2.5,B139&lt;3.15,H139&lt;16.284,A139&gt;=5.55),5.6,IF(AND(B139&gt;=2.95,H139&gt;=10.667,D139&gt;=1.85,A139&gt;=6.35,F139&gt;=2.5,B139&lt;3.15,H139&lt;16.284,A139&gt;=5.55),5.5,IF(AND(H139&lt;10.325,G139&gt;=0.079,G139&lt;0.338,B139&gt;=3.1,G139&lt;0.934,D139&lt;0.45,F139&lt;1.5,A139&gt;=4.85,A139&lt;5.55),1.5,IF(AND(G139&lt;0.385,B139&gt;=3.35,G139&gt;=0.338,B139&gt;=3.1,G139&lt;0.934,D139&lt;0.45,F139&lt;1.5,A139&gt;=4.85,A139&lt;5.55),1.5,IF(AND(G139&gt;=0.385,B139&gt;=3.35,G139&gt;=0.338,B139&gt;=3.1,G139&lt;0.934,D139&lt;0.45,F139&lt;1.5,A139&gt;=4.85,A139&lt;5.55),1.42,IF(AND(B139&lt;2.5,B139&lt;3.05,G139&lt;0.567,D139&lt;1.55,D139&gt;=1.35,F139&lt;2.5,B139&lt;3.15,H139&lt;16.284,A139&gt;=5.55),4.5,IF(AND(B139&gt;=2.5,B139&lt;3.05,G139&lt;0.567,D139&lt;1.55,D139&gt;=1.35,F139&lt;2.5,B139&lt;3.15,H139&lt;16.284,A139&gt;=5.55),4.56,IF(AND(H139&lt;12.506,H139&gt;=10.325,G139&gt;=0.079,G139&lt;0.338,B139&gt;=3.1,G139&lt;0.934,D139&lt;0.45,F139&lt;1.5,A139&gt;=4.85,A139&lt;5.55),1.2,IF(AND(H139&gt;=12.506,H139&gt;=10.325,G139&gt;=0.079,G139&lt;0.338,B139&gt;=3.1,G139&lt;0.934,D139&lt;0.45,F139&lt;1.5,A139&gt;=4.85,A139&lt;5.55),1.3,"shouldnthappen")))))))))))))))))))))))))))))))))))))))</f>
        <v>5.425</v>
      </c>
      <c r="AU139" s="1" t="n">
        <f aca="false">IF(AND(G139&gt;=0.52,B139&lt;3.05,F139&lt;1.5),1.1,IF(AND(G139&lt;0.35,G139&lt;0.52,B139&lt;3.05,F139&lt;1.5),1.4,IF(AND(G139&gt;=0.35,G139&lt;0.52,B139&lt;3.05,F139&lt;1.5),1.3,IF(AND(G139&gt;=0.227,G139&lt;0.347,B139&gt;=3.05,F139&lt;1.5),1.32,IF(AND(H139&lt;6.417,G139&gt;=0.347,B139&gt;=3.05,F139&lt;1.5),1.7,IF(AND(A139&gt;=7.25,A139&gt;=6.6,F139&gt;=2.5,F139&gt;=1.5),6.35,IF(AND(G139&lt;0.11,G139&lt;0.227,G139&lt;0.347,B139&gt;=3.05,F139&lt;1.5),1.333,IF(AND(H139&lt;9.441,H139&gt;=6.417,G139&gt;=0.347,B139&gt;=3.05,F139&lt;1.5),1.425,IF(AND(B139&lt;2.75,G139&lt;0.451,H139&lt;10.266,F139&lt;2.5,F139&gt;=1.5),4,IF(AND(B139&gt;=2.75,G139&lt;0.451,H139&lt;10.266,F139&lt;2.5,F139&gt;=1.5),4.433,IF(AND(G139&gt;=0.865,G139&gt;=0.451,H139&lt;10.266,F139&lt;2.5,F139&gt;=1.5),4.2,IF(AND(B139&lt;2.45,H139&lt;13.665,H139&gt;=10.266,F139&lt;2.5,F139&gt;=1.5),3.7,IF(AND(G139&lt;0.302,H139&gt;=13.665,H139&gt;=10.266,F139&lt;2.5,F139&gt;=1.5),5,IF(AND(B139&lt;2.9,A139&lt;6.1,A139&lt;6.6,F139&gt;=2.5,F139&gt;=1.5),5.06,IF(AND(B139&gt;=2.9,A139&lt;6.1,A139&lt;6.6,F139&gt;=2.5,F139&gt;=1.5),4.8,IF(AND(B139&lt;3.05,A139&gt;=6.1,A139&lt;6.6,F139&gt;=2.5,F139&gt;=1.5),5.6,IF(AND(B139&gt;=3.05,A139&gt;=6.1,A139&lt;6.6,F139&gt;=2.5,F139&gt;=1.5),5.267,IF(AND(H139&gt;=14.564,A139&lt;7.25,A139&gt;=6.6,F139&gt;=2.5,F139&gt;=1.5),5.6,IF(AND(H139&gt;=14.309,G139&gt;=0.11,G139&lt;0.227,G139&lt;0.347,B139&gt;=3.05,F139&lt;1.5),1.7,IF(AND(D139&lt;0.4,H139&gt;=9.441,H139&gt;=6.417,G139&gt;=0.347,B139&gt;=3.05,F139&lt;1.5),1.5,IF(AND(D139&gt;=0.4,H139&gt;=9.441,H139&gt;=6.417,G139&gt;=0.347,B139&gt;=3.05,F139&lt;1.5),1.633,IF(AND(A139&lt;5.35,G139&lt;0.865,G139&gt;=0.451,H139&lt;10.266,F139&lt;2.5,F139&gt;=1.5),3.15,IF(AND(D139&lt;1.45,G139&gt;=0.302,H139&gt;=13.665,H139&gt;=10.266,F139&lt;2.5,F139&gt;=1.5),4.74,IF(AND(D139&gt;=1.45,G139&gt;=0.302,H139&gt;=13.665,H139&gt;=10.266,F139&lt;2.5,F139&gt;=1.5),4.567,IF(AND(H139&lt;8.836,H139&lt;14.564,A139&lt;7.25,A139&gt;=6.6,F139&gt;=2.5,F139&gt;=1.5),5.7,IF(AND(H139&gt;=8.836,H139&lt;14.564,A139&lt;7.25,A139&gt;=6.6,F139&gt;=2.5,F139&gt;=1.5),5.9,IF(AND(H139&lt;11.53,H139&lt;14.309,G139&gt;=0.11,G139&lt;0.227,G139&lt;0.347,B139&gt;=3.05,F139&lt;1.5),1.5,IF(AND(H139&gt;=11.53,H139&lt;14.309,G139&gt;=0.11,G139&lt;0.227,G139&lt;0.347,B139&gt;=3.05,F139&lt;1.5),1.467,IF(AND(H139&lt;9.386,A139&gt;=5.35,G139&lt;0.865,G139&gt;=0.451,H139&lt;10.266,F139&lt;2.5,F139&gt;=1.5),3.56,IF(AND(H139&gt;=9.386,A139&gt;=5.35,G139&lt;0.865,G139&gt;=0.451,H139&lt;10.266,F139&lt;2.5,F139&gt;=1.5),4.2,IF(AND(H139&lt;11.036,D139&lt;1.45,B139&gt;=2.45,H139&lt;13.665,H139&gt;=10.266,F139&lt;2.5,F139&gt;=1.5),4.45,IF(AND(H139&gt;=11.036,D139&lt;1.45,B139&gt;=2.45,H139&lt;13.665,H139&gt;=10.266,F139&lt;2.5,F139&gt;=1.5),4.1,IF(AND(G139&gt;=0.585,D139&gt;=1.45,B139&gt;=2.45,H139&lt;13.665,H139&gt;=10.266,F139&lt;2.5,F139&gt;=1.5),4.9,IF(AND(H139&lt;11.743,G139&lt;0.585,D139&gt;=1.45,B139&gt;=2.45,H139&lt;13.665,H139&gt;=10.266,F139&lt;2.5,F139&gt;=1.5),4.7,IF(AND(H139&gt;=11.743,G139&lt;0.585,D139&gt;=1.45,B139&gt;=2.45,H139&lt;13.665,H139&gt;=10.266,F139&lt;2.5,F139&gt;=1.5),4.5,"shouldnthappen")))))))))))))))))))))))))))))))))))</f>
        <v>5.267</v>
      </c>
      <c r="AV139" s="1" t="n">
        <f aca="false">IF(AND(G139&gt;=0.356,F139&gt;=1.5,A139&lt;5.75),3.52,IF(AND(A139&lt;7.25,A139&gt;=7.1,A139&gt;=5.75),5.875,IF(AND(A139&gt;=7.25,A139&gt;=7.1,A139&gt;=5.75),6.5,IF(AND(D139&gt;=0.35,G139&gt;=0.586,F139&lt;1.5,A139&lt;5.75),1.8,IF(AND(D139&lt;1.4,G139&lt;0.356,F139&gt;=1.5,A139&lt;5.75),4.2,IF(AND(D139&gt;=1.4,G139&lt;0.356,F139&gt;=1.5,A139&lt;5.75),4.5,IF(AND(H139&gt;=11.218,A139&lt;5.05,G139&lt;0.586,F139&lt;1.5,A139&lt;5.75),1.225,IF(AND(G139&gt;=0.253,A139&gt;=5.05,G139&lt;0.586,F139&lt;1.5,A139&lt;5.75),1.3,IF(AND(B139&gt;=3.75,D139&lt;0.35,G139&gt;=0.586,F139&lt;1.5,A139&lt;5.75),1.567,IF(AND(B139&lt;2.85,D139&lt;1.35,D139&lt;1.65,A139&lt;7.1,A139&gt;=5.75),4.26,IF(AND(B139&gt;=2.85,D139&lt;1.35,D139&lt;1.65,A139&lt;7.1,A139&gt;=5.75),4.45,IF(AND(A139&lt;6.05,H139&lt;12.921,D139&gt;=1.65,A139&lt;7.1,A139&gt;=5.75),5.1,IF(AND(H139&gt;=15.338,H139&gt;=12.921,D139&gt;=1.65,A139&lt;7.1,A139&gt;=5.75),5.55,IF(AND(G139&lt;0.418,H139&lt;11.218,A139&lt;5.05,G139&lt;0.586,F139&lt;1.5,A139&lt;5.75),1.42,IF(AND(G139&gt;=0.418,H139&lt;11.218,A139&lt;5.05,G139&lt;0.586,F139&lt;1.5,A139&lt;5.75),1.3,IF(AND(H139&gt;=13.321,G139&lt;0.253,A139&gt;=5.05,G139&lt;0.586,F139&lt;1.5,A139&lt;5.75),1.7,IF(AND(H139&lt;6.089,B139&lt;3.75,D139&lt;0.35,G139&gt;=0.586,F139&lt;1.5,A139&lt;5.75),1.7,IF(AND(H139&gt;=6.089,B139&lt;3.75,D139&lt;0.35,G139&gt;=0.586,F139&lt;1.5,A139&lt;5.75),1.5,IF(AND(B139&lt;2.9,D139&lt;1.45,D139&gt;=1.35,D139&lt;1.65,A139&lt;7.1,A139&gt;=5.75),4.8,IF(AND(B139&gt;=2.9,D139&lt;1.45,D139&gt;=1.35,D139&lt;1.65,A139&lt;7.1,A139&gt;=5.75),4.475,IF(AND(B139&lt;2.5,D139&gt;=1.45,D139&gt;=1.35,D139&lt;1.65,A139&lt;7.1,A139&gt;=5.75),4.5,IF(AND(H139&lt;8.884,A139&gt;=6.05,H139&lt;12.921,D139&gt;=1.65,A139&lt;7.1,A139&gt;=5.75),5.4,IF(AND(A139&lt;6.3,H139&lt;15.338,H139&gt;=12.921,D139&gt;=1.65,A139&lt;7.1,A139&gt;=5.75),4.967,IF(AND(A139&gt;=6.3,H139&lt;15.338,H139&gt;=12.921,D139&gt;=1.65,A139&lt;7.1,A139&gt;=5.75),5.133,IF(AND(H139&lt;10.826,H139&lt;13.321,G139&lt;0.253,A139&gt;=5.05,G139&lt;0.586,F139&lt;1.5,A139&lt;5.75),1.5,IF(AND(H139&gt;=10.826,H139&lt;13.321,G139&lt;0.253,A139&gt;=5.05,G139&lt;0.586,F139&lt;1.5,A139&lt;5.75),1.4,IF(AND(H139&lt;7.47,B139&gt;=2.5,D139&gt;=1.45,D139&gt;=1.35,D139&lt;1.65,A139&lt;7.1,A139&gt;=5.75),5.1,IF(AND(H139&gt;=7.47,B139&gt;=2.5,D139&gt;=1.45,D139&gt;=1.35,D139&lt;1.65,A139&lt;7.1,A139&gt;=5.75),4.725,IF(AND(H139&lt;9.637,H139&gt;=8.884,A139&gt;=6.05,H139&lt;12.921,D139&gt;=1.65,A139&lt;7.1,A139&gt;=5.75),5.9,IF(AND(B139&lt;2.6,H139&gt;=9.637,H139&gt;=8.884,A139&gt;=6.05,H139&lt;12.921,D139&gt;=1.65,A139&lt;7.1,A139&gt;=5.75),5.8,IF(AND(B139&lt;2.75,B139&gt;=2.6,H139&gt;=9.637,H139&gt;=8.884,A139&gt;=6.05,H139&lt;12.921,D139&gt;=1.65,A139&lt;7.1,A139&gt;=5.75),5.3,IF(AND(D139&lt;2.25,B139&gt;=2.75,B139&gt;=2.6,H139&gt;=9.637,H139&gt;=8.884,A139&gt;=6.05,H139&lt;12.921,D139&gt;=1.65,A139&lt;7.1,A139&gt;=5.75),5.6,IF(AND(D139&gt;=2.25,B139&gt;=2.75,B139&gt;=2.6,H139&gt;=9.637,H139&gt;=8.884,A139&gt;=6.05,H139&lt;12.921,D139&gt;=1.65,A139&lt;7.1,A139&gt;=5.75),5.5,"shouldnthappen")))))))))))))))))))))))))))))))))</f>
        <v>5.133</v>
      </c>
      <c r="AW139" s="1" t="n">
        <f aca="false">IF(AND(G139&gt;=0.905,F139&lt;1.5),1.767,IF(AND(H139&gt;=16.674,F139&gt;=1.5),6.55,IF(AND(A139&lt;4.35,H139&lt;14.344,G139&lt;0.905,F139&lt;1.5),1.1,IF(AND(B139&lt;3.65,H139&gt;=14.344,G139&lt;0.905,F139&lt;1.5),1.5,IF(AND(B139&gt;=3.65,H139&gt;=14.344,G139&lt;0.905,F139&lt;1.5),1.65,IF(AND(B139&lt;2.6,F139&gt;=2.5,H139&lt;16.674,F139&gt;=1.5),4.5,IF(AND(D139&gt;=0.45,A139&gt;=4.35,H139&lt;14.344,G139&lt;0.905,F139&lt;1.5),1.65,IF(AND(D139&lt;1.15,A139&lt;5.9,F139&lt;2.5,H139&lt;16.674,F139&gt;=1.5),3.56,IF(AND(B139&lt;2.75,A139&gt;=5.9,F139&lt;2.5,H139&lt;16.674,F139&gt;=1.5),5,IF(AND(H139&lt;13.531,B139&gt;=2.75,A139&gt;=5.9,F139&lt;2.5,H139&lt;16.674,F139&gt;=1.5),4.333,IF(AND(B139&lt;3.2,G139&gt;=0.669,B139&gt;=2.6,F139&gt;=2.5,H139&lt;16.674,F139&gt;=1.5),5.08,IF(AND(B139&gt;=3.2,G139&gt;=0.669,B139&gt;=2.6,F139&gt;=2.5,H139&lt;16.674,F139&gt;=1.5),5.4,IF(AND(B139&lt;3.15,A139&lt;5.05,D139&lt;0.45,A139&gt;=4.35,H139&lt;14.344,G139&lt;0.905,F139&lt;1.5),1.45,IF(AND(A139&gt;=5.55,A139&gt;=5.05,D139&lt;0.45,A139&gt;=4.35,H139&lt;14.344,G139&lt;0.905,F139&lt;1.5),1.5,IF(AND(A139&lt;5.55,A139&lt;5.65,D139&gt;=1.15,A139&lt;5.9,F139&lt;2.5,H139&lt;16.674,F139&gt;=1.5),3.95,IF(AND(A139&gt;=5.55,A139&lt;5.65,D139&gt;=1.15,A139&lt;5.9,F139&lt;2.5,H139&lt;16.674,F139&gt;=1.5),3.82,IF(AND(G139&lt;0.39,A139&gt;=5.65,D139&gt;=1.15,A139&lt;5.9,F139&lt;2.5,H139&lt;16.674,F139&gt;=1.5),4.35,IF(AND(G139&gt;=0.39,A139&gt;=5.65,D139&gt;=1.15,A139&lt;5.9,F139&lt;2.5,H139&lt;16.674,F139&gt;=1.5),3.95,IF(AND(G139&lt;0.466,H139&gt;=13.531,B139&gt;=2.75,A139&gt;=5.9,F139&lt;2.5,H139&lt;16.674,F139&gt;=1.5),4.8,IF(AND(G139&gt;=0.466,H139&gt;=13.531,B139&gt;=2.75,A139&gt;=5.9,F139&lt;2.5,H139&lt;16.674,F139&gt;=1.5),4.7,IF(AND(H139&lt;10.144,D139&lt;2.05,G139&lt;0.669,B139&gt;=2.6,F139&gt;=2.5,H139&lt;16.674,F139&gt;=1.5),5.3,IF(AND(H139&gt;=10.144,D139&lt;2.05,G139&lt;0.669,B139&gt;=2.6,F139&gt;=2.5,H139&lt;16.674,F139&gt;=1.5),5.133,IF(AND(D139&gt;=2.45,D139&gt;=2.05,G139&lt;0.669,B139&gt;=2.6,F139&gt;=2.5,H139&lt;16.674,F139&gt;=1.5),5.9,IF(AND(B139&lt;3.25,B139&gt;=3.15,A139&lt;5.05,D139&lt;0.45,A139&gt;=4.35,H139&lt;14.344,G139&lt;0.905,F139&lt;1.5),1.2,IF(AND(B139&gt;=3.25,B139&gt;=3.15,A139&lt;5.05,D139&lt;0.45,A139&gt;=4.35,H139&lt;14.344,G139&lt;0.905,F139&lt;1.5),1.36,IF(AND(B139&gt;=3.8,A139&lt;5.55,A139&gt;=5.05,D139&lt;0.45,A139&gt;=4.35,H139&lt;14.344,G139&lt;0.905,F139&lt;1.5),1.3,IF(AND(G139&lt;0.05,B139&lt;3.8,A139&lt;5.55,A139&gt;=5.05,D139&lt;0.45,A139&gt;=4.35,H139&lt;14.344,G139&lt;0.905,F139&lt;1.5),1.4,IF(AND(G139&lt;0.107,G139&lt;0.395,D139&lt;2.45,D139&gt;=2.05,G139&lt;0.669,B139&gt;=2.6,F139&gt;=2.5,H139&lt;16.674,F139&gt;=1.5),5.667,IF(AND(G139&lt;0.537,G139&gt;=0.395,D139&lt;2.45,D139&gt;=2.05,G139&lt;0.669,B139&gt;=2.6,F139&gt;=2.5,H139&lt;16.674,F139&gt;=1.5),5.6,IF(AND(G139&gt;=0.537,G139&gt;=0.395,D139&lt;2.45,D139&gt;=2.05,G139&lt;0.669,B139&gt;=2.6,F139&gt;=2.5,H139&lt;16.674,F139&gt;=1.5),5.775,IF(AND(B139&lt;3.6,G139&gt;=0.05,B139&lt;3.8,A139&lt;5.55,A139&gt;=5.05,D139&lt;0.45,A139&gt;=4.35,H139&lt;14.344,G139&lt;0.905,F139&lt;1.5),1.475,IF(AND(B139&gt;=3.6,G139&gt;=0.05,B139&lt;3.8,A139&lt;5.55,A139&gt;=5.05,D139&lt;0.45,A139&gt;=4.35,H139&lt;14.344,G139&lt;0.905,F139&lt;1.5),1.5,IF(AND(G139&lt;0.312,G139&gt;=0.107,G139&lt;0.395,D139&lt;2.45,D139&gt;=2.05,G139&lt;0.669,B139&gt;=2.6,F139&gt;=2.5,H139&lt;16.674,F139&gt;=1.5),5.18,IF(AND(G139&gt;=0.312,G139&gt;=0.107,G139&lt;0.395,D139&lt;2.45,D139&gt;=2.05,G139&lt;0.669,B139&gt;=2.6,F139&gt;=2.5,H139&lt;16.674,F139&gt;=1.5),5.4,"shouldnthappen"))))))))))))))))))))))))))))))))))</f>
        <v>5.775</v>
      </c>
      <c r="AX139" s="1" t="n">
        <f aca="false">IF(AND(D139&gt;=1.3,B139&gt;=3.45),6.25,IF(AND(B139&lt;2.75,A139&lt;5.25,B139&lt;3.45),3.9,IF(AND(D139&lt;0.25,D139&lt;1.3,B139&gt;=3.45),1.16,IF(AND(A139&gt;=5.05,B139&gt;=2.75,A139&lt;5.25,B139&lt;3.45),1.7,IF(AND(D139&lt;0.7,F139&lt;2.5,A139&gt;=5.25,B139&lt;3.45),1.5,IF(AND(H139&gt;=16.284,F139&gt;=2.5,A139&gt;=5.25,B139&lt;3.45),6.6,IF(AND(G139&lt;0.123,D139&gt;=0.25,D139&lt;1.3,B139&gt;=3.45),1.3,IF(AND(A139&lt;4.5,A139&lt;5.05,B139&gt;=2.75,A139&lt;5.25,B139&lt;3.45),1.3,IF(AND(A139&lt;5.05,G139&gt;=0.123,D139&gt;=0.25,D139&lt;1.3,B139&gt;=3.45),1.6,IF(AND(B139&lt;3.15,A139&gt;=4.5,A139&lt;5.05,B139&gt;=2.75,A139&lt;5.25,B139&lt;3.45),1.54,IF(AND(B139&gt;=3.15,A139&gt;=4.5,A139&lt;5.05,B139&gt;=2.75,A139&lt;5.25,B139&lt;3.45),1.35,IF(AND(D139&gt;=1.4,A139&lt;5.9,D139&gt;=0.7,F139&lt;2.5,A139&gt;=5.25,B139&lt;3.45),4.5,IF(AND(D139&gt;=1.55,A139&gt;=5.9,D139&gt;=0.7,F139&lt;2.5,A139&gt;=5.25,B139&lt;3.45),4.95,IF(AND(G139&gt;=0.682,D139&gt;=2.05,H139&lt;16.284,F139&gt;=2.5,A139&gt;=5.25,B139&lt;3.45),5.26,IF(AND(A139&lt;5.4,A139&gt;=5.05,G139&gt;=0.123,D139&gt;=0.25,D139&lt;1.3,B139&gt;=3.45),1.64,IF(AND(A139&gt;=5.4,A139&gt;=5.05,G139&gt;=0.123,D139&gt;=0.25,D139&lt;1.3,B139&gt;=3.45),1.6,IF(AND(G139&lt;0.372,D139&lt;1.4,A139&lt;5.9,D139&gt;=0.7,F139&lt;2.5,A139&gt;=5.25,B139&lt;3.45),4.175,IF(AND(D139&lt;1.35,D139&lt;1.55,A139&gt;=5.9,D139&gt;=0.7,F139&lt;2.5,A139&gt;=5.25,B139&lt;3.45),4.2,IF(AND(B139&lt;2.35,G139&lt;0.596,D139&lt;2.05,H139&lt;16.284,F139&gt;=2.5,A139&gt;=5.25,B139&lt;3.45),5,IF(AND(G139&gt;=0.888,G139&gt;=0.596,D139&lt;2.05,H139&lt;16.284,F139&gt;=2.5,A139&gt;=5.25,B139&lt;3.45),4.8,IF(AND(A139&gt;=6.85,G139&lt;0.682,D139&gt;=2.05,H139&lt;16.284,F139&gt;=2.5,A139&gt;=5.25,B139&lt;3.45),5.4,IF(AND(A139&gt;=5.75,G139&gt;=0.372,D139&lt;1.4,A139&lt;5.9,D139&gt;=0.7,F139&lt;2.5,A139&gt;=5.25,B139&lt;3.45),3.933,IF(AND(A139&gt;=6.75,D139&gt;=1.35,D139&lt;1.55,A139&gt;=5.9,D139&gt;=0.7,F139&lt;2.5,A139&gt;=5.25,B139&lt;3.45),4.8,IF(AND(H139&lt;11.084,B139&gt;=2.35,G139&lt;0.596,D139&lt;2.05,H139&lt;16.284,F139&gt;=2.5,A139&gt;=5.25,B139&lt;3.45),5.3,IF(AND(H139&lt;8.435,G139&lt;0.888,G139&gt;=0.596,D139&lt;2.05,H139&lt;16.284,F139&gt;=2.5,A139&gt;=5.25,B139&lt;3.45),5.1,IF(AND(H139&gt;=8.435,G139&lt;0.888,G139&gt;=0.596,D139&lt;2.05,H139&lt;16.284,F139&gt;=2.5,A139&gt;=5.25,B139&lt;3.45),4.94,IF(AND(B139&lt;3.15,A139&lt;6.85,G139&lt;0.682,D139&gt;=2.05,H139&lt;16.284,F139&gt;=2.5,A139&gt;=5.25,B139&lt;3.45),5.6,IF(AND(B139&gt;=3.15,A139&lt;6.85,G139&lt;0.682,D139&gt;=2.05,H139&lt;16.284,F139&gt;=2.5,A139&gt;=5.25,B139&lt;3.45),5.74,IF(AND(G139&lt;0.572,A139&lt;5.75,G139&gt;=0.372,D139&lt;1.4,A139&lt;5.9,D139&gt;=0.7,F139&lt;2.5,A139&gt;=5.25,B139&lt;3.45),3.7,IF(AND(D139&lt;1.45,A139&lt;6.75,D139&gt;=1.35,D139&lt;1.55,A139&gt;=5.9,D139&gt;=0.7,F139&lt;2.5,A139&gt;=5.25,B139&lt;3.45),4.46,IF(AND(D139&gt;=1.45,A139&lt;6.75,D139&gt;=1.35,D139&lt;1.55,A139&gt;=5.9,D139&gt;=0.7,F139&lt;2.5,A139&gt;=5.25,B139&lt;3.45),4.567,IF(AND(H139&lt;12.532,H139&gt;=11.084,B139&gt;=2.35,G139&lt;0.596,D139&lt;2.05,H139&lt;16.284,F139&gt;=2.5,A139&gt;=5.25,B139&lt;3.45),5.8,IF(AND(H139&gt;=12.532,H139&gt;=11.084,B139&gt;=2.35,G139&lt;0.596,D139&lt;2.05,H139&lt;16.284,F139&gt;=2.5,A139&gt;=5.25,B139&lt;3.45),5.667,IF(AND(A139&gt;=5.65,G139&gt;=0.572,A139&lt;5.75,G139&gt;=0.372,D139&lt;1.4,A139&lt;5.9,D139&gt;=0.7,F139&lt;2.5,A139&gt;=5.25,B139&lt;3.45),4.2,IF(AND(G139&lt;0.862,A139&lt;5.65,G139&gt;=0.572,A139&lt;5.75,G139&gt;=0.372,D139&lt;1.4,A139&lt;5.9,D139&gt;=0.7,F139&lt;2.5,A139&gt;=5.25,B139&lt;3.45),3.9,IF(AND(G139&gt;=0.862,A139&lt;5.65,G139&gt;=0.572,A139&lt;5.75,G139&gt;=0.372,D139&lt;1.4,A139&lt;5.9,D139&gt;=0.7,F139&lt;2.5,A139&gt;=5.25,B139&lt;3.45),4,"shouldnthappen"))))))))))))))))))))))))))))))))))))</f>
        <v>5.74</v>
      </c>
      <c r="AY139" s="1" t="n">
        <f aca="false">IF(AND(H139&gt;=8.233,D139&gt;=0.8,A139&lt;5.55),3.525,IF(AND(B139&lt;2.9,H139&gt;=15.534,A139&gt;=5.55),4.8,IF(AND(H139&gt;=12.259,A139&lt;4.75,D139&lt;0.8,A139&lt;5.55),1.25,IF(AND(B139&gt;=3.85,A139&gt;=4.75,D139&lt;0.8,A139&lt;5.55),1.425,IF(AND(D139&lt;1.55,H139&lt;8.233,D139&gt;=0.8,A139&lt;5.55),3.975,IF(AND(D139&gt;=1.55,H139&lt;8.233,D139&gt;=0.8,A139&lt;5.55),4.5,IF(AND(D139&lt;0.65,D139&lt;1.7,H139&lt;15.534,A139&gt;=5.55),1.7,IF(AND(A139&gt;=7.05,D139&gt;=1.7,H139&lt;15.534,A139&gt;=5.55),6.3,IF(AND(B139&gt;=3.35,B139&gt;=2.9,H139&gt;=15.534,A139&gt;=5.55),5.4,IF(AND(B139&lt;3.1,H139&lt;12.259,A139&lt;4.75,D139&lt;0.8,A139&lt;5.55),1.367,IF(AND(B139&gt;=3.1,H139&lt;12.259,A139&lt;4.75,D139&lt;0.8,A139&lt;5.55),1.4,IF(AND(G139&gt;=0.905,B139&lt;3.85,A139&gt;=4.75,D139&lt;0.8,A139&lt;5.55),1.9,IF(AND(H139&lt;15.681,B139&lt;3.35,B139&gt;=2.9,H139&gt;=15.534,A139&gt;=5.55),5.8,IF(AND(H139&gt;=15.681,B139&lt;3.35,B139&gt;=2.9,H139&gt;=15.534,A139&gt;=5.55),5.7,IF(AND(H139&gt;=14.877,G139&lt;0.905,B139&lt;3.85,A139&gt;=4.75,D139&lt;0.8,A139&lt;5.55),1.3,IF(AND(D139&gt;=1.25,B139&lt;2.65,D139&gt;=0.65,D139&lt;1.7,H139&lt;15.534,A139&gt;=5.55),4.433,IF(AND(G139&gt;=0.622,B139&lt;3.15,A139&lt;7.05,D139&gt;=1.7,H139&lt;15.534,A139&gt;=5.55),5.08,IF(AND(H139&gt;=13.42,B139&gt;=3.15,A139&lt;7.05,D139&gt;=1.7,H139&lt;15.534,A139&gt;=5.55),5.1,IF(AND(G139&lt;0.265,H139&lt;14.877,G139&lt;0.905,B139&lt;3.85,A139&gt;=4.75,D139&lt;0.8,A139&lt;5.55),1.2,IF(AND(A139&lt;5.75,D139&lt;1.25,B139&lt;2.65,D139&gt;=0.65,D139&lt;1.7,H139&lt;15.534,A139&gt;=5.55),3.7,IF(AND(A139&gt;=5.75,D139&lt;1.25,B139&lt;2.65,D139&gt;=0.65,D139&lt;1.7,H139&lt;15.534,A139&gt;=5.55),4,IF(AND(G139&gt;=0.652,D139&lt;1.35,B139&gt;=2.65,D139&gt;=0.65,D139&lt;1.7,H139&lt;15.534,A139&gt;=5.55),3.6,IF(AND(H139&lt;7.47,D139&gt;=1.35,B139&gt;=2.65,D139&gt;=0.65,D139&lt;1.7,H139&lt;15.534,A139&gt;=5.55),5.1,IF(AND(H139&lt;10.914,G139&lt;0.622,B139&lt;3.15,A139&lt;7.05,D139&gt;=1.7,H139&lt;15.534,A139&gt;=5.55),5.36,IF(AND(H139&gt;=10.914,G139&lt;0.622,B139&lt;3.15,A139&lt;7.05,D139&gt;=1.7,H139&lt;15.534,A139&gt;=5.55),5.64,IF(AND(G139&gt;=0.657,H139&lt;13.42,B139&gt;=3.15,A139&lt;7.05,D139&gt;=1.7,H139&lt;15.534,A139&gt;=5.55),6,IF(AND(G139&gt;=0.782,G139&gt;=0.265,H139&lt;14.877,G139&lt;0.905,B139&lt;3.85,A139&gt;=4.75,D139&lt;0.8,A139&lt;5.55),1.48,IF(AND(H139&lt;11.286,G139&lt;0.652,D139&lt;1.35,B139&gt;=2.65,D139&gt;=0.65,D139&lt;1.7,H139&lt;15.534,A139&gt;=5.55),4.24,IF(AND(H139&gt;=11.286,G139&lt;0.652,D139&lt;1.35,B139&gt;=2.65,D139&gt;=0.65,D139&lt;1.7,H139&lt;15.534,A139&gt;=5.55),4.05,IF(AND(G139&lt;0.413,H139&gt;=7.47,D139&gt;=1.35,B139&gt;=2.65,D139&gt;=0.65,D139&lt;1.7,H139&lt;15.534,A139&gt;=5.55),5.1,IF(AND(H139&lt;11.325,G139&lt;0.657,H139&lt;13.42,B139&gt;=3.15,A139&lt;7.05,D139&gt;=1.7,H139&lt;15.534,A139&gt;=5.55),5.8,IF(AND(H139&gt;=11.325,G139&lt;0.657,H139&lt;13.42,B139&gt;=3.15,A139&lt;7.05,D139&gt;=1.7,H139&lt;15.534,A139&gt;=5.55),5.6,IF(AND(D139&gt;=0.35,G139&lt;0.782,G139&gt;=0.265,H139&lt;14.877,G139&lt;0.905,B139&lt;3.85,A139&gt;=4.75,D139&lt;0.8,A139&lt;5.55),1.633,IF(AND(B139&lt;2.85,G139&gt;=0.413,H139&gt;=7.47,D139&gt;=1.35,B139&gt;=2.65,D139&gt;=0.65,D139&lt;1.7,H139&lt;15.534,A139&gt;=5.55),4.6,IF(AND(D139&lt;0.15,D139&lt;0.35,G139&lt;0.782,G139&gt;=0.265,H139&lt;14.877,G139&lt;0.905,B139&lt;3.85,A139&gt;=4.75,D139&lt;0.8,A139&lt;5.55),1.5,IF(AND(D139&gt;=0.15,D139&lt;0.35,G139&lt;0.782,G139&gt;=0.265,H139&lt;14.877,G139&lt;0.905,B139&lt;3.85,A139&gt;=4.75,D139&lt;0.8,A139&lt;5.55),1.543,IF(AND(A139&gt;=6.8,B139&gt;=2.85,G139&gt;=0.413,H139&gt;=7.47,D139&gt;=1.35,B139&gt;=2.65,D139&gt;=0.65,D139&lt;1.7,H139&lt;15.534,A139&gt;=5.55),4.9,IF(AND(H139&lt;13.531,A139&lt;6.8,B139&gt;=2.85,G139&gt;=0.413,H139&gt;=7.47,D139&gt;=1.35,B139&gt;=2.65,D139&gt;=0.65,D139&lt;1.7,H139&lt;15.534,A139&gt;=5.55),4.5,IF(AND(H139&gt;=13.531,A139&lt;6.8,B139&gt;=2.85,G139&gt;=0.413,H139&gt;=7.47,D139&gt;=1.35,B139&gt;=2.65,D139&gt;=0.65,D139&lt;1.7,H139&lt;15.534,A139&gt;=5.55),4.7,"shouldnthappen")))))))))))))))))))))))))))))))))))))))</f>
        <v>5.6</v>
      </c>
      <c r="AZ139" s="1" t="n">
        <f aca="false">IF(AND(H139&gt;=15.371,B139&gt;=3.35),5.4,IF(AND(G139&gt;=0.851,H139&gt;=15.244,B139&lt;3.35),4.75,IF(AND(F139&gt;=2,H139&lt;15.371,B139&gt;=3.35),5.6,IF(AND(B139&lt;2.75,A139&lt;5.15,H139&lt;15.244,B139&lt;3.35),3.42,IF(AND(A139&gt;=7.25,G139&lt;0.851,H139&gt;=15.244,B139&lt;3.35),6.6,IF(AND(A139&lt;4.45,B139&gt;=2.75,A139&lt;5.15,H139&lt;15.244,B139&lt;3.35),1.1,IF(AND(G139&lt;0.527,A139&lt;7.25,G139&lt;0.851,H139&gt;=15.244,B139&lt;3.35),5.08,IF(AND(G139&gt;=0.527,A139&lt;7.25,G139&lt;0.851,H139&gt;=15.244,B139&lt;3.35),5.8,IF(AND(D139&gt;=0.35,B139&lt;3.7,F139&lt;2,H139&lt;15.371,B139&gt;=3.35),1.55,IF(AND(H139&lt;6.542,B139&gt;=3.7,F139&lt;2,H139&lt;15.371,B139&gt;=3.35),1.9,IF(AND(B139&lt;3.25,A139&gt;=4.45,B139&gt;=2.75,A139&lt;5.15,H139&lt;15.244,B139&lt;3.35),1.46,IF(AND(B139&gt;=3.25,A139&gt;=4.45,B139&gt;=2.75,A139&lt;5.15,H139&lt;15.244,B139&lt;3.35),1.7,IF(AND(H139&lt;13.654,B139&gt;=2.95,D139&lt;1.45,A139&gt;=5.15,H139&lt;15.244,B139&lt;3.35),4.3,IF(AND(H139&gt;=13.654,B139&gt;=2.95,D139&lt;1.45,A139&gt;=5.15,H139&lt;15.244,B139&lt;3.35),4.625,IF(AND(F139&gt;=2.5,D139&lt;1.75,D139&gt;=1.45,A139&gt;=5.15,H139&lt;15.244,B139&lt;3.35),5.3,IF(AND(G139&gt;=0.853,D139&gt;=1.75,D139&gt;=1.45,A139&gt;=5.15,H139&lt;15.244,B139&lt;3.35),5.15,IF(AND(D139&gt;=0.25,D139&lt;0.35,B139&lt;3.7,F139&lt;2,H139&lt;15.371,B139&gt;=3.35),1.3,IF(AND(B139&lt;3.85,H139&gt;=6.542,B139&gt;=3.7,F139&lt;2,H139&lt;15.371,B139&gt;=3.35),1.633,IF(AND(H139&lt;7.02,H139&lt;10.688,B139&lt;2.95,D139&lt;1.45,A139&gt;=5.15,H139&lt;15.244,B139&lt;3.35),3.98,IF(AND(G139&lt;0.338,H139&gt;=10.688,B139&lt;2.95,D139&lt;1.45,A139&gt;=5.15,H139&lt;15.244,B139&lt;3.35),4.22,IF(AND(G139&gt;=0.338,H139&gt;=10.688,B139&lt;2.95,D139&lt;1.45,A139&gt;=5.15,H139&lt;15.244,B139&lt;3.35),3.9,IF(AND(B139&lt;2.75,F139&lt;2.5,D139&lt;1.75,D139&gt;=1.45,A139&gt;=5.15,H139&lt;15.244,B139&lt;3.35),5.1,IF(AND(B139&gt;=2.75,F139&lt;2.5,D139&lt;1.75,D139&gt;=1.45,A139&gt;=5.15,H139&lt;15.244,B139&lt;3.35),4.74,IF(AND(A139&gt;=7,G139&lt;0.853,D139&gt;=1.75,D139&gt;=1.45,A139&gt;=5.15,H139&lt;15.244,B139&lt;3.35),6.5,IF(AND(G139&gt;=0.934,D139&lt;0.25,D139&lt;0.35,B139&lt;3.7,F139&lt;2,H139&lt;15.371,B139&gt;=3.35),1.7,IF(AND(D139&lt;0.25,B139&gt;=3.85,H139&gt;=6.542,B139&gt;=3.7,F139&lt;2,H139&lt;15.371,B139&gt;=3.35),1.5,IF(AND(D139&gt;=0.25,B139&gt;=3.85,H139&gt;=6.542,B139&gt;=3.7,F139&lt;2,H139&lt;15.371,B139&gt;=3.35),1.4,IF(AND(B139&lt;2.5,H139&gt;=7.02,H139&lt;10.688,B139&lt;2.95,D139&lt;1.45,A139&gt;=5.15,H139&lt;15.244,B139&lt;3.35),3.8,IF(AND(G139&gt;=0.74,A139&lt;7,G139&lt;0.853,D139&gt;=1.75,D139&gt;=1.45,A139&gt;=5.15,H139&lt;15.244,B139&lt;3.35),6,IF(AND(G139&gt;=0.61,G139&lt;0.934,D139&lt;0.25,D139&lt;0.35,B139&lt;3.7,F139&lt;2,H139&lt;15.371,B139&gt;=3.35),1.5,IF(AND(D139&lt;1.15,B139&gt;=2.5,H139&gt;=7.02,H139&lt;10.688,B139&lt;2.95,D139&lt;1.45,A139&gt;=5.15,H139&lt;15.244,B139&lt;3.35),3.5,IF(AND(D139&gt;=1.15,B139&gt;=2.5,H139&gt;=7.02,H139&lt;10.688,B139&lt;2.95,D139&lt;1.45,A139&gt;=5.15,H139&lt;15.244,B139&lt;3.35),3.6,IF(AND(G139&gt;=0.626,G139&lt;0.74,A139&lt;7,G139&lt;0.853,D139&gt;=1.75,D139&gt;=1.45,A139&gt;=5.15,H139&lt;15.244,B139&lt;3.35),4.9,IF(AND(H139&lt;13.641,G139&lt;0.61,G139&lt;0.934,D139&lt;0.25,D139&lt;0.35,B139&lt;3.7,F139&lt;2,H139&lt;15.371,B139&gt;=3.35),1.425,IF(AND(H139&gt;=13.641,G139&lt;0.61,G139&lt;0.934,D139&lt;0.25,D139&lt;0.35,B139&lt;3.7,F139&lt;2,H139&lt;15.371,B139&gt;=3.35),1.3,IF(AND(B139&lt;3.05,G139&lt;0.626,G139&lt;0.74,A139&lt;7,G139&lt;0.853,D139&gt;=1.75,D139&gt;=1.45,A139&gt;=5.15,H139&lt;15.244,B139&lt;3.35),5.475,IF(AND(B139&gt;=3.05,G139&lt;0.626,G139&lt;0.74,A139&lt;7,G139&lt;0.853,D139&gt;=1.75,D139&gt;=1.45,A139&gt;=5.15,H139&lt;15.244,B139&lt;3.35),5.633,"shouldnthappen")))))))))))))))))))))))))))))))))))))</f>
        <v>5.6</v>
      </c>
      <c r="BA139" s="1" t="n">
        <f aca="false">IF(AND(F139&gt;=2,B139&gt;=3.4),6.1,IF(AND(B139&lt;2.75,A139&lt;5.15,B139&lt;3.4),3.225,IF(AND(G139&gt;=0.821,F139&lt;2,B139&gt;=3.4),1.9,IF(AND(B139&gt;=3.2,B139&gt;=2.75,A139&lt;5.15,B139&lt;3.4),1.7,IF(AND(A139&lt;4.8,G139&lt;0.821,F139&lt;2,B139&gt;=3.4),1,IF(AND(G139&gt;=0.446,B139&lt;3.2,B139&gt;=2.75,A139&lt;5.15,B139&lt;3.4),1.1,IF(AND(G139&lt;0.356,D139&lt;1.45,A139&lt;6.25,A139&gt;=5.15,B139&lt;3.4),4.32,IF(AND(G139&lt;0.591,D139&gt;=1.45,A139&lt;6.25,A139&gt;=5.15,B139&lt;3.4),4.6,IF(AND(D139&lt;1.75,G139&lt;0.597,A139&gt;=6.25,A139&gt;=5.15,B139&lt;3.4),4.86,IF(AND(H139&gt;=16.472,G139&gt;=0.597,A139&gt;=6.25,A139&gt;=5.15,B139&lt;3.4),6.6,IF(AND(G139&lt;0.063,G139&lt;0.446,B139&lt;3.2,B139&gt;=2.75,A139&lt;5.15,B139&lt;3.4),1.4,IF(AND(A139&gt;=5.95,G139&gt;=0.356,D139&lt;1.45,A139&lt;6.25,A139&gt;=5.15,B139&lt;3.4),4.6,IF(AND(B139&gt;=2.9,G139&gt;=0.591,D139&gt;=1.45,A139&lt;6.25,A139&gt;=5.15,B139&lt;3.4),4.867,IF(AND(D139&gt;=2.4,H139&lt;16.472,G139&gt;=0.597,A139&gt;=6.25,A139&gt;=5.15,B139&lt;3.4),6,IF(AND(A139&lt;5.45,B139&gt;=3.85,A139&gt;=4.8,G139&lt;0.821,F139&lt;2,B139&gt;=3.4),1.3,IF(AND(A139&gt;=5.45,B139&gt;=3.85,A139&gt;=4.8,G139&lt;0.821,F139&lt;2,B139&gt;=3.4),1.45,IF(AND(H139&lt;14.273,G139&gt;=0.063,G139&lt;0.446,B139&lt;3.2,B139&gt;=2.75,A139&lt;5.15,B139&lt;3.4),1.5,IF(AND(H139&gt;=14.273,G139&gt;=0.063,G139&lt;0.446,B139&lt;3.2,B139&gt;=2.75,A139&lt;5.15,B139&lt;3.4),1.6,IF(AND(G139&gt;=0.572,A139&lt;5.95,G139&gt;=0.356,D139&lt;1.45,A139&lt;6.25,A139&gt;=5.15,B139&lt;3.4),3.9,IF(AND(G139&lt;0.827,B139&lt;2.9,G139&gt;=0.591,D139&gt;=1.45,A139&lt;6.25,A139&gt;=5.15,B139&lt;3.4),4.9,IF(AND(G139&gt;=0.827,B139&lt;2.9,G139&gt;=0.591,D139&gt;=1.45,A139&lt;6.25,A139&gt;=5.15,B139&lt;3.4),5.1,IF(AND(A139&gt;=7.2,B139&lt;3.05,D139&gt;=1.75,G139&lt;0.597,A139&gt;=6.25,A139&gt;=5.15,B139&lt;3.4),6.7,IF(AND(G139&lt;0.353,B139&gt;=3.05,D139&gt;=1.75,G139&lt;0.597,A139&gt;=6.25,A139&gt;=5.15,B139&lt;3.4),5.22,IF(AND(G139&gt;=0.353,B139&gt;=3.05,D139&gt;=1.75,G139&lt;0.597,A139&gt;=6.25,A139&gt;=5.15,B139&lt;3.4),5.65,IF(AND(A139&lt;6.55,D139&lt;2.4,H139&lt;16.472,G139&gt;=0.597,A139&gt;=6.25,A139&gt;=5.15,B139&lt;3.4),5.033,IF(AND(H139&lt;12.719,G139&lt;0.385,B139&lt;3.85,A139&gt;=4.8,G139&lt;0.821,F139&lt;2,B139&gt;=3.4),1.54,IF(AND(H139&gt;=12.719,G139&lt;0.385,B139&lt;3.85,A139&gt;=4.8,G139&lt;0.821,F139&lt;2,B139&gt;=3.4),1.3,IF(AND(B139&lt;3.6,G139&gt;=0.385,B139&lt;3.85,A139&gt;=4.8,G139&lt;0.821,F139&lt;2,B139&gt;=3.4),1.325,IF(AND(B139&gt;=3.6,G139&gt;=0.385,B139&lt;3.85,A139&gt;=4.8,G139&lt;0.821,F139&lt;2,B139&gt;=3.4),1.55,IF(AND(D139&lt;1.05,G139&lt;0.572,A139&lt;5.95,G139&gt;=0.356,D139&lt;1.45,A139&lt;6.25,A139&gt;=5.15,B139&lt;3.4),3.633,IF(AND(D139&gt;=2.15,A139&lt;7.2,B139&lt;3.05,D139&gt;=1.75,G139&lt;0.597,A139&gt;=6.25,A139&gt;=5.15,B139&lt;3.4),5.667,IF(AND(H139&lt;13.094,A139&gt;=6.55,D139&lt;2.4,H139&lt;16.472,G139&gt;=0.597,A139&gt;=6.25,A139&gt;=5.15,B139&lt;3.4),5.2,IF(AND(D139&lt;1.15,D139&gt;=1.05,G139&lt;0.572,A139&lt;5.95,G139&gt;=0.356,D139&lt;1.45,A139&lt;6.25,A139&gt;=5.15,B139&lt;3.4),3.8,IF(AND(D139&gt;=1.15,D139&gt;=1.05,G139&lt;0.572,A139&lt;5.95,G139&gt;=0.356,D139&lt;1.45,A139&lt;6.25,A139&gt;=5.15,B139&lt;3.4),3.9,IF(AND(G139&gt;=0.487,D139&lt;2.15,A139&lt;7.2,B139&lt;3.05,D139&gt;=1.75,G139&lt;0.597,A139&gt;=6.25,A139&gt;=5.15,B139&lt;3.4),5.8,IF(AND(A139&lt;6.8,H139&gt;=13.094,A139&gt;=6.55,D139&lt;2.4,H139&lt;16.472,G139&gt;=0.597,A139&gt;=6.25,A139&gt;=5.15,B139&lt;3.4),4.52,IF(AND(A139&gt;=6.8,H139&gt;=13.094,A139&gt;=6.55,D139&lt;2.4,H139&lt;16.472,G139&gt;=0.597,A139&gt;=6.25,A139&gt;=5.15,B139&lt;3.4),4.75,IF(AND(B139&lt;2.95,G139&lt;0.487,D139&lt;2.15,A139&lt;7.2,B139&lt;3.05,D139&gt;=1.75,G139&lt;0.597,A139&gt;=6.25,A139&gt;=5.15,B139&lt;3.4),5.6,IF(AND(B139&gt;=2.95,G139&lt;0.487,D139&lt;2.15,A139&lt;7.2,B139&lt;3.05,D139&gt;=1.75,G139&lt;0.597,A139&gt;=6.25,A139&gt;=5.15,B139&lt;3.4),5.5,"shouldnthappen")))))))))))))))))))))))))))))))))))))))</f>
        <v>6.1</v>
      </c>
      <c r="BB139" s="1" t="n">
        <f aca="false">IF(AND(A139&lt;4.35,B139&lt;3.25,F139&lt;1.5),1.1,IF(AND(H139&lt;14.005,A139&gt;=4.35,B139&lt;3.25,F139&lt;1.5),1.3,IF(AND(H139&gt;=14.005,A139&gt;=4.35,B139&lt;3.25,F139&lt;1.5),1.6,IF(AND(G139&gt;=0.905,A139&lt;5.15,B139&gt;=3.25,F139&lt;1.5),1.9,IF(AND(B139&lt;3.45,A139&gt;=5.15,B139&gt;=3.25,F139&lt;1.5),1.6,IF(AND(F139&gt;=2.5,D139&gt;=1.35,D139&lt;1.75,F139&gt;=1.5),4.867,IF(AND(A139&gt;=7.05,D139&gt;=2.05,D139&gt;=1.75,F139&gt;=1.5),6.35,IF(AND(D139&gt;=0.4,G139&lt;0.905,A139&lt;5.15,B139&gt;=3.25,F139&lt;1.5),1.65,IF(AND(B139&lt;3.6,B139&gt;=3.45,A139&gt;=5.15,B139&gt;=3.25,F139&lt;1.5),1.35,IF(AND(H139&lt;6.808,H139&lt;9.386,D139&lt;1.35,D139&lt;1.75,F139&gt;=1.5),4.05,IF(AND(H139&gt;=6.808,H139&lt;9.386,D139&lt;1.35,D139&lt;1.75,F139&gt;=1.5),3.46,IF(AND(B139&lt;2.45,F139&lt;2.5,D139&gt;=1.35,D139&lt;1.75,F139&gt;=1.5),4.5,IF(AND(H139&gt;=13.115,D139&lt;1.95,D139&lt;2.05,D139&gt;=1.75,F139&gt;=1.5),4.85,IF(AND(G139&lt;0.196,D139&gt;=1.95,D139&lt;2.05,D139&gt;=1.75,F139&gt;=1.5),6.7,IF(AND(G139&gt;=0.196,D139&gt;=1.95,D139&lt;2.05,D139&gt;=1.75,F139&gt;=1.5),5.12,IF(AND(H139&lt;10.925,D139&lt;0.4,G139&lt;0.905,A139&lt;5.15,B139&gt;=3.25,F139&lt;1.5),1.4,IF(AND(H139&gt;=10.925,D139&lt;0.4,G139&lt;0.905,A139&lt;5.15,B139&gt;=3.25,F139&lt;1.5),1.45,IF(AND(H139&lt;14.096,B139&gt;=3.6,B139&gt;=3.45,A139&gt;=5.15,B139&gt;=3.25,F139&lt;1.5),1.42,IF(AND(H139&gt;=14.096,B139&gt;=3.6,B139&gt;=3.45,A139&gt;=5.15,B139&gt;=3.25,F139&lt;1.5),1.7,IF(AND(B139&lt;2.45,D139&lt;1.15,H139&gt;=9.386,D139&lt;1.35,D139&lt;1.75,F139&gt;=1.5),3.6,IF(AND(B139&gt;=2.45,D139&lt;1.15,H139&gt;=9.386,D139&lt;1.35,D139&lt;1.75,F139&gt;=1.5),3.9,IF(AND(G139&lt;0.246,D139&gt;=1.15,H139&gt;=9.386,D139&lt;1.35,D139&lt;1.75,F139&gt;=1.5),4.4,IF(AND(B139&lt;2.75,B139&gt;=2.45,F139&lt;2.5,D139&gt;=1.35,D139&lt;1.75,F139&gt;=1.5),5.1,IF(AND(H139&lt;11.084,H139&lt;13.115,D139&lt;1.95,D139&lt;2.05,D139&gt;=1.75,F139&gt;=1.5),5.35,IF(AND(H139&gt;=11.084,H139&lt;13.115,D139&lt;1.95,D139&lt;2.05,D139&gt;=1.75,F139&gt;=1.5),5.7,IF(AND(H139&lt;15.52,D139&lt;2.25,A139&lt;7.05,D139&gt;=2.05,D139&gt;=1.75,F139&gt;=1.5),5.45,IF(AND(H139&gt;=15.52,D139&lt;2.25,A139&lt;7.05,D139&gt;=2.05,D139&gt;=1.75,F139&gt;=1.5),5.725,IF(AND(G139&gt;=0.775,D139&gt;=2.25,A139&lt;7.05,D139&gt;=2.05,D139&gt;=1.75,F139&gt;=1.5),5.2,IF(AND(D139&lt;1.25,G139&gt;=0.246,D139&gt;=1.15,H139&gt;=9.386,D139&lt;1.35,D139&lt;1.75,F139&gt;=1.5),4.05,IF(AND(A139&lt;5.85,B139&gt;=2.75,B139&gt;=2.45,F139&lt;2.5,D139&gt;=1.35,D139&lt;1.75,F139&gt;=1.5),4.5,IF(AND(B139&lt;3.3,G139&lt;0.775,D139&gt;=2.25,A139&lt;7.05,D139&gt;=2.05,D139&gt;=1.75,F139&gt;=1.5),5.64,IF(AND(B139&gt;=3.3,G139&lt;0.775,D139&gt;=2.25,A139&lt;7.05,D139&gt;=2.05,D139&gt;=1.75,F139&gt;=1.5),5.6,IF(AND(A139&lt;5.9,D139&gt;=1.25,G139&gt;=0.246,D139&gt;=1.15,H139&gt;=9.386,D139&lt;1.35,D139&lt;1.75,F139&gt;=1.5),4.2,IF(AND(A139&gt;=5.9,D139&gt;=1.25,G139&gt;=0.246,D139&gt;=1.15,H139&gt;=9.386,D139&lt;1.35,D139&lt;1.75,F139&gt;=1.5),4,IF(AND(G139&gt;=0.437,A139&gt;=5.85,B139&gt;=2.75,B139&gt;=2.45,F139&lt;2.5,D139&gt;=1.35,D139&lt;1.75,F139&gt;=1.5),4.75,IF(AND(H139&lt;9.446,G139&lt;0.437,A139&gt;=5.85,B139&gt;=2.75,B139&gt;=2.45,F139&lt;2.5,D139&gt;=1.35,D139&lt;1.75,F139&gt;=1.5),4.6,IF(AND(H139&gt;=9.446,G139&lt;0.437,A139&gt;=5.85,B139&gt;=2.75,B139&gt;=2.45,F139&lt;2.5,D139&gt;=1.35,D139&lt;1.75,F139&gt;=1.5),4.7,"shouldnthappen")))))))))))))))))))))))))))))))))))))</f>
        <v>5.6</v>
      </c>
      <c r="BC139" s="1" t="n">
        <f aca="false">IF(AND(G139&gt;=0.905,F139&lt;1.5),1.65,IF(AND(D139&gt;=0.45,G139&lt;0.905,F139&lt;1.5),1.65,IF(AND(A139&lt;5.15,D139&lt;1.55,F139&gt;=1.5),3.225,IF(AND(F139&gt;=2.5,A139&gt;=5.15,D139&lt;1.55,F139&gt;=1.5),5.05,IF(AND(H139&lt;5.767,A139&lt;7.05,D139&gt;=1.55,F139&gt;=1.5),4.5,IF(AND(D139&lt;1.7,A139&gt;=7.05,D139&gt;=1.55,F139&gt;=1.5),5.8,IF(AND(A139&gt;=5.3,G139&lt;0.207,D139&lt;0.45,G139&lt;0.905,F139&lt;1.5),1.3,IF(AND(D139&gt;=0.35,G139&gt;=0.207,D139&lt;0.45,G139&lt;0.905,F139&lt;1.5),1.5,IF(AND(G139&lt;0.155,D139&gt;=1.7,A139&gt;=7.05,D139&gt;=1.55,F139&gt;=1.5),6.7,IF(AND(G139&gt;=0.155,D139&gt;=1.7,A139&gt;=7.05,D139&gt;=1.55,F139&gt;=1.5),6.34,IF(AND(G139&lt;0.05,A139&lt;5.3,G139&lt;0.207,D139&lt;0.45,G139&lt;0.905,F139&lt;1.5),1.4,IF(AND(G139&gt;=0.05,A139&lt;5.3,G139&lt;0.207,D139&lt;0.45,G139&lt;0.905,F139&lt;1.5),1.5,IF(AND(A139&lt;4.5,D139&lt;0.35,G139&gt;=0.207,D139&lt;0.45,G139&lt;0.905,F139&lt;1.5),1.3,IF(AND(G139&lt;0.308,A139&lt;6.2,F139&lt;2.5,A139&gt;=5.15,D139&lt;1.55,F139&gt;=1.5),4.5,IF(AND(D139&lt;1.35,A139&gt;=6.2,F139&lt;2.5,A139&gt;=5.15,D139&lt;1.55,F139&gt;=1.5),4.367,IF(AND(D139&lt;1.85,A139&lt;6.15,H139&gt;=5.767,A139&lt;7.05,D139&gt;=1.55,F139&gt;=1.5),4.933,IF(AND(G139&gt;=0.558,A139&gt;=4.5,D139&lt;0.35,G139&gt;=0.207,D139&lt;0.45,G139&lt;0.905,F139&lt;1.5),1.5,IF(AND(H139&gt;=13.383,G139&gt;=0.308,A139&lt;6.2,F139&lt;2.5,A139&gt;=5.15,D139&lt;1.55,F139&gt;=1.5),4.7,IF(AND(H139&gt;=12.206,D139&gt;=1.35,A139&gt;=6.2,F139&lt;2.5,A139&gt;=5.15,D139&lt;1.55,F139&gt;=1.5),4.575,IF(AND(A139&lt;5.7,D139&gt;=1.85,A139&lt;6.15,H139&gt;=5.767,A139&lt;7.05,D139&gt;=1.55,F139&gt;=1.5),4.9,IF(AND(A139&gt;=5.7,D139&gt;=1.85,A139&lt;6.15,H139&gt;=5.767,A139&lt;7.05,D139&gt;=1.55,F139&gt;=1.5),5.1,IF(AND(G139&lt;0.079,G139&lt;0.364,A139&gt;=6.15,H139&gt;=5.767,A139&lt;7.05,D139&gt;=1.55,F139&gt;=1.5),5.6,IF(AND(G139&gt;=0.079,G139&lt;0.364,A139&gt;=6.15,H139&gt;=5.767,A139&lt;7.05,D139&gt;=1.55,F139&gt;=1.5),5.25,IF(AND(G139&gt;=0.447,G139&lt;0.558,A139&gt;=4.5,D139&lt;0.35,G139&gt;=0.207,D139&lt;0.45,G139&lt;0.905,F139&lt;1.5),1.3,IF(AND(B139&gt;=2.95,H139&lt;13.383,G139&gt;=0.308,A139&lt;6.2,F139&lt;2.5,A139&gt;=5.15,D139&lt;1.55,F139&gt;=1.5),4.6,IF(AND(B139&lt;2.65,H139&lt;12.206,D139&gt;=1.35,A139&gt;=6.2,F139&lt;2.5,A139&gt;=5.15,D139&lt;1.55,F139&gt;=1.5),4.9,IF(AND(D139&lt;2.45,A139&lt;6.6,G139&gt;=0.364,A139&gt;=6.15,H139&gt;=5.767,A139&lt;7.05,D139&gt;=1.55,F139&gt;=1.5),5.6,IF(AND(D139&gt;=2.45,A139&lt;6.6,G139&gt;=0.364,A139&gt;=6.15,H139&gt;=5.767,A139&lt;7.05,D139&gt;=1.55,F139&gt;=1.5),6,IF(AND(H139&lt;12.921,A139&gt;=6.6,G139&gt;=0.364,A139&gt;=6.15,H139&gt;=5.767,A139&lt;7.05,D139&gt;=1.55,F139&gt;=1.5),5.725,IF(AND(H139&gt;=12.921,A139&gt;=6.6,G139&gt;=0.364,A139&gt;=6.15,H139&gt;=5.767,A139&lt;7.05,D139&gt;=1.55,F139&gt;=1.5),5.367,IF(AND(B139&lt;3.15,G139&lt;0.447,G139&lt;0.558,A139&gt;=4.5,D139&lt;0.35,G139&gt;=0.207,D139&lt;0.45,G139&lt;0.905,F139&lt;1.5),1.5,IF(AND(B139&gt;=3.15,G139&lt;0.447,G139&lt;0.558,A139&gt;=4.5,D139&lt;0.35,G139&gt;=0.207,D139&lt;0.45,G139&lt;0.905,F139&lt;1.5),1.36,IF(AND(B139&gt;=2.85,B139&lt;2.95,H139&lt;13.383,G139&gt;=0.308,A139&lt;6.2,F139&lt;2.5,A139&gt;=5.15,D139&lt;1.55,F139&gt;=1.5),3.6,IF(AND(H139&lt;9.446,B139&gt;=2.65,H139&lt;12.206,D139&gt;=1.35,A139&gt;=6.2,F139&lt;2.5,A139&gt;=5.15,D139&lt;1.55,F139&gt;=1.5),4.6,IF(AND(H139&gt;=9.446,B139&gt;=2.65,H139&lt;12.206,D139&gt;=1.35,A139&gt;=6.2,F139&lt;2.5,A139&gt;=5.15,D139&lt;1.55,F139&gt;=1.5),4.7,IF(AND(D139&lt;1.2,B139&lt;2.85,B139&lt;2.95,H139&lt;13.383,G139&gt;=0.308,A139&lt;6.2,F139&lt;2.5,A139&gt;=5.15,D139&lt;1.55,F139&gt;=1.5),3.75,IF(AND(G139&lt;0.356,D139&gt;=1.2,B139&lt;2.85,B139&lt;2.95,H139&lt;13.383,G139&gt;=0.308,A139&lt;6.2,F139&lt;2.5,A139&gt;=5.15,D139&lt;1.55,F139&gt;=1.5),4.2,IF(AND(G139&gt;=0.356,D139&gt;=1.2,B139&lt;2.85,B139&lt;2.95,H139&lt;13.383,G139&gt;=0.308,A139&lt;6.2,F139&lt;2.5,A139&gt;=5.15,D139&lt;1.55,F139&gt;=1.5),3.96,"shouldnthappen"))))))))))))))))))))))))))))))))))))))</f>
        <v>5.6</v>
      </c>
      <c r="BD139" s="1" t="n">
        <f aca="false">IF(AND(B139&lt;2.7,A139&lt;5.3,B139&lt;3.15),3.42,IF(AND(F139&lt;2.5,A139&gt;=5.85,B139&gt;=3.15),4.7,IF(AND(A139&lt;4.35,B139&gt;=2.7,A139&lt;5.3,B139&lt;3.15),1.1,IF(AND(A139&gt;=4.35,B139&gt;=2.7,A139&lt;5.3,B139&lt;3.15),1.42,IF(AND(A139&gt;=7.05,F139&gt;=2.5,A139&gt;=5.3,B139&lt;3.15),6.067,IF(AND(D139&gt;=0.45,A139&lt;5.05,A139&lt;5.85,B139&gt;=3.15),1.6,IF(AND(B139&lt;3.35,A139&gt;=5.05,A139&lt;5.85,B139&gt;=3.15),1.7,IF(AND(A139&gt;=6.85,F139&gt;=2.5,A139&gt;=5.85,B139&gt;=3.15),6.22,IF(AND(D139&lt;1.25,D139&lt;1.35,F139&lt;2.5,A139&gt;=5.3,B139&lt;3.15),4.033,IF(AND(D139&gt;=1.25,D139&lt;1.35,F139&lt;2.5,A139&gt;=5.3,B139&lt;3.15),4.233,IF(AND(A139&lt;6.05,D139&gt;=1.35,F139&lt;2.5,A139&gt;=5.3,B139&lt;3.15),5.1,IF(AND(H139&gt;=13.29,A139&lt;7.05,F139&gt;=2.5,A139&gt;=5.3,B139&lt;3.15),4.96,IF(AND(G139&gt;=0.858,D139&lt;0.45,A139&lt;5.05,A139&lt;5.85,B139&gt;=3.15),1.3,IF(AND(D139&gt;=0.35,B139&gt;=3.35,A139&gt;=5.05,A139&lt;5.85,B139&gt;=3.15),1.4,IF(AND(B139&lt;3.25,A139&lt;6.85,F139&gt;=2.5,A139&gt;=5.85,B139&gt;=3.15),5.233,IF(AND(A139&gt;=6.8,A139&gt;=6.05,D139&gt;=1.35,F139&lt;2.5,A139&gt;=5.3,B139&lt;3.15),4.9,IF(AND(G139&gt;=0.622,H139&lt;13.29,A139&lt;7.05,F139&gt;=2.5,A139&gt;=5.3,B139&lt;3.15),5.067,IF(AND(H139&lt;8.834,G139&lt;0.858,D139&lt;0.45,A139&lt;5.05,A139&lt;5.85,B139&gt;=3.15),1.4,IF(AND(G139&lt;0.774,B139&gt;=3.25,A139&lt;6.85,F139&gt;=2.5,A139&gt;=5.85,B139&gt;=3.15),5.8,IF(AND(G139&gt;=0.774,B139&gt;=3.25,A139&lt;6.85,F139&gt;=2.5,A139&gt;=5.85,B139&gt;=3.15),5.4,IF(AND(H139&gt;=12.206,A139&lt;6.8,A139&gt;=6.05,D139&gt;=1.35,F139&lt;2.5,A139&gt;=5.3,B139&lt;3.15),4.5,IF(AND(G139&gt;=0.439,G139&lt;0.622,H139&lt;13.29,A139&lt;7.05,F139&gt;=2.5,A139&gt;=5.3,B139&lt;3.15),5.667,IF(AND(G139&lt;0.227,H139&gt;=8.834,G139&lt;0.858,D139&lt;0.45,A139&lt;5.05,A139&lt;5.85,B139&gt;=3.15),1.4,IF(AND(G139&gt;=0.227,H139&gt;=8.834,G139&lt;0.858,D139&lt;0.45,A139&lt;5.05,A139&lt;5.85,B139&gt;=3.15),1.3,IF(AND(G139&gt;=0.934,B139&lt;3.75,D139&lt;0.35,B139&gt;=3.35,A139&gt;=5.05,A139&lt;5.85,B139&gt;=3.15),1.7,IF(AND(G139&lt;0.823,B139&gt;=3.75,D139&lt;0.35,B139&gt;=3.35,A139&gt;=5.05,A139&lt;5.85,B139&gt;=3.15),1.55,IF(AND(G139&gt;=0.823,B139&gt;=3.75,D139&lt;0.35,B139&gt;=3.35,A139&gt;=5.05,A139&lt;5.85,B139&gt;=3.15),1.5,IF(AND(A139&lt;6.2,H139&lt;12.206,A139&lt;6.8,A139&gt;=6.05,D139&gt;=1.35,F139&lt;2.5,A139&gt;=5.3,B139&lt;3.15),4.6,IF(AND(A139&gt;=6.2,H139&lt;12.206,A139&lt;6.8,A139&gt;=6.05,D139&gt;=1.35,F139&lt;2.5,A139&gt;=5.3,B139&lt;3.15),4.74,IF(AND(H139&gt;=10.667,G139&lt;0.439,G139&lt;0.622,H139&lt;13.29,A139&lt;7.05,F139&gt;=2.5,A139&gt;=5.3,B139&lt;3.15),5.6,IF(AND(H139&lt;13.67,G139&lt;0.934,B139&lt;3.75,D139&lt;0.35,B139&gt;=3.35,A139&gt;=5.05,A139&lt;5.85,B139&gt;=3.15),1.48,IF(AND(H139&gt;=13.67,G139&lt;0.934,B139&lt;3.75,D139&lt;0.35,B139&gt;=3.35,A139&gt;=5.05,A139&lt;5.85,B139&gt;=3.15),1.3,IF(AND(G139&lt;0.301,H139&lt;10.667,G139&lt;0.439,G139&lt;0.622,H139&lt;13.29,A139&lt;7.05,F139&gt;=2.5,A139&gt;=5.3,B139&lt;3.15),5.2,IF(AND(G139&gt;=0.301,H139&lt;10.667,G139&lt;0.439,G139&lt;0.622,H139&lt;13.29,A139&lt;7.05,F139&gt;=2.5,A139&gt;=5.3,B139&lt;3.15),5.067,"shouldnthappen"))))))))))))))))))))))))))))))))))</f>
        <v>5.8</v>
      </c>
      <c r="BE139" s="1" t="n">
        <f aca="false">IF(AND(B139&gt;=3.85,A139&gt;=5.05,F139&lt;1.5),1.4,IF(AND(A139&lt;5.25,A139&lt;5.75,F139&gt;=1.5),3.15,IF(AND(A139&lt;4.95,B139&lt;3.15,A139&lt;5.05,F139&lt;1.5),1.46,IF(AND(A139&gt;=4.95,B139&lt;3.15,A139&lt;5.05,F139&lt;1.5),1.6,IF(AND(H139&lt;8.834,B139&gt;=3.15,A139&lt;5.05,F139&lt;1.5),1.4,IF(AND(D139&lt;0.25,B139&lt;3.85,A139&gt;=5.05,F139&lt;1.5),1.48,IF(AND(D139&gt;=0.25,B139&lt;3.85,A139&gt;=5.05,F139&lt;1.5),1.7,IF(AND(F139&gt;=2.5,A139&gt;=5.25,A139&lt;5.75,F139&gt;=1.5),4.9,IF(AND(H139&lt;12.45,H139&gt;=8.834,B139&gt;=3.15,A139&lt;5.05,F139&lt;1.5),1.25,IF(AND(H139&gt;=12.45,H139&gt;=8.834,B139&gt;=3.15,A139&lt;5.05,F139&lt;1.5),1.32,IF(AND(G139&lt;0.283,F139&lt;2.5,A139&gt;=5.25,A139&lt;5.75,F139&gt;=1.5),4.3,IF(AND(H139&lt;6.712,H139&lt;11.275,D139&lt;1.55,A139&gt;=5.75,F139&gt;=1.5),5,IF(AND(H139&lt;13.101,H139&gt;=11.275,D139&lt;1.55,A139&gt;=5.75,F139&gt;=1.5),3.933,IF(AND(H139&gt;=13.101,H139&gt;=11.275,D139&lt;1.55,A139&gt;=5.75,F139&gt;=1.5),4.5,IF(AND(A139&gt;=7.3,D139&lt;2.45,D139&gt;=1.55,A139&gt;=5.75,F139&gt;=1.5),6.7,IF(AND(B139&lt;3.45,D139&gt;=2.45,D139&gt;=1.55,A139&gt;=5.75,F139&gt;=1.5),5.925,IF(AND(B139&gt;=3.45,D139&gt;=2.45,D139&gt;=1.55,A139&gt;=5.75,F139&gt;=1.5),6.1,IF(AND(B139&gt;=2.8,G139&gt;=0.283,F139&lt;2.5,A139&gt;=5.25,A139&lt;5.75,F139&gt;=1.5),4.2,IF(AND(D139&lt;1.35,H139&gt;=6.712,H139&lt;11.275,D139&lt;1.55,A139&gt;=5.75,F139&gt;=1.5),4.35,IF(AND(D139&lt;1.05,B139&lt;2.8,G139&gt;=0.283,F139&lt;2.5,A139&gt;=5.25,A139&lt;5.75,F139&gt;=1.5),3.567,IF(AND(D139&gt;=1.05,B139&lt;2.8,G139&gt;=0.283,F139&lt;2.5,A139&gt;=5.25,A139&lt;5.75,F139&gt;=1.5),3.925,IF(AND(B139&lt;2.65,D139&gt;=1.35,H139&gt;=6.712,H139&lt;11.275,D139&lt;1.55,A139&gt;=5.75,F139&gt;=1.5),4.9,IF(AND(B139&gt;=2.65,D139&gt;=1.35,H139&gt;=6.712,H139&lt;11.275,D139&lt;1.55,A139&gt;=5.75,F139&gt;=1.5),4.625,IF(AND(H139&gt;=14.683,G139&gt;=0.628,A139&lt;7.3,D139&lt;2.45,D139&gt;=1.55,A139&gt;=5.75,F139&gt;=1.5),5.4,IF(AND(D139&lt;1.95,H139&lt;8.884,G139&lt;0.628,A139&lt;7.3,D139&lt;2.45,D139&gt;=1.55,A139&gt;=5.75,F139&gt;=1.5),5.1,IF(AND(D139&gt;=1.95,H139&lt;8.884,G139&lt;0.628,A139&lt;7.3,D139&lt;2.45,D139&gt;=1.55,A139&gt;=5.75,F139&gt;=1.5),5.22,IF(AND(A139&lt;6.05,H139&gt;=8.884,G139&lt;0.628,A139&lt;7.3,D139&lt;2.45,D139&gt;=1.55,A139&gt;=5.75,F139&gt;=1.5),5.1,IF(AND(G139&lt;0.817,H139&lt;14.683,G139&gt;=0.628,A139&lt;7.3,D139&lt;2.45,D139&gt;=1.55,A139&gt;=5.75,F139&gt;=1.5),4.967,IF(AND(G139&gt;=0.817,H139&lt;14.683,G139&gt;=0.628,A139&lt;7.3,D139&lt;2.45,D139&gt;=1.55,A139&gt;=5.75,F139&gt;=1.5),5.1,IF(AND(H139&lt;9.637,A139&gt;=6.05,H139&gt;=8.884,G139&lt;0.628,A139&lt;7.3,D139&lt;2.45,D139&gt;=1.55,A139&gt;=5.75,F139&gt;=1.5),5.9,IF(AND(D139&lt;1.85,H139&gt;=9.637,A139&gt;=6.05,H139&gt;=8.884,G139&lt;0.628,A139&lt;7.3,D139&lt;2.45,D139&gt;=1.55,A139&gt;=5.75,F139&gt;=1.5),5.733,IF(AND(G139&gt;=0.388,D139&gt;=1.85,H139&gt;=9.637,A139&gt;=6.05,H139&gt;=8.884,G139&lt;0.628,A139&lt;7.3,D139&lt;2.45,D139&gt;=1.55,A139&gt;=5.75,F139&gt;=1.5),5.64,IF(AND(B139&lt;2.95,G139&lt;0.388,D139&gt;=1.85,H139&gt;=9.637,A139&gt;=6.05,H139&gt;=8.884,G139&lt;0.628,A139&lt;7.3,D139&lt;2.45,D139&gt;=1.55,A139&gt;=5.75,F139&gt;=1.5),5.5,IF(AND(B139&gt;=2.95,G139&lt;0.388,D139&gt;=1.85,H139&gt;=9.637,A139&gt;=6.05,H139&gt;=8.884,G139&lt;0.628,A139&lt;7.3,D139&lt;2.45,D139&gt;=1.55,A139&gt;=5.75,F139&gt;=1.5),5.333,"shouldnthappen"))))))))))))))))))))))))))))))))))</f>
        <v>5.64</v>
      </c>
      <c r="BF139" s="1" t="n">
        <f aca="false">IF(AND(D139&gt;=0.35,F139&lt;1.5),1.65,IF(AND(H139&gt;=16.227,D139&gt;=1.55,F139&gt;=1.5),6.533,IF(AND(A139&gt;=5.45,G139&lt;0.174,D139&lt;0.35,F139&lt;1.5),1.7,IF(AND(D139&lt;0.15,G139&gt;=0.174,D139&lt;0.35,F139&lt;1.5),1.38,IF(AND(D139&gt;=1.15,D139&lt;1.25,D139&lt;1.55,F139&gt;=1.5),3.967,IF(AND(H139&lt;8.376,A139&lt;5.45,G139&lt;0.174,D139&lt;0.35,F139&lt;1.5),1.4,IF(AND(H139&gt;=8.376,A139&lt;5.45,G139&lt;0.174,D139&lt;0.35,F139&lt;1.5),1.5,IF(AND(B139&lt;3.1,D139&gt;=0.15,G139&gt;=0.174,D139&lt;0.35,F139&lt;1.5),1.475,IF(AND(H139&lt;10.258,D139&lt;1.15,D139&lt;1.25,D139&lt;1.55,F139&gt;=1.5),3.24,IF(AND(H139&gt;=10.258,D139&lt;1.15,D139&lt;1.25,D139&lt;1.55,F139&gt;=1.5),3.875,IF(AND(F139&gt;=2.5,H139&lt;10.927,D139&gt;=1.25,D139&lt;1.55,F139&gt;=1.5),5.05,IF(AND(D139&lt;1.35,H139&gt;=10.927,D139&gt;=1.25,D139&lt;1.55,F139&gt;=1.5),4.25,IF(AND(A139&gt;=6.95,D139&lt;1.75,H139&lt;16.227,D139&gt;=1.55,F139&gt;=1.5),5.8,IF(AND(B139&lt;3.3,B139&gt;=3.1,D139&gt;=0.15,G139&gt;=0.174,D139&lt;0.35,F139&lt;1.5),1.3,IF(AND(H139&lt;12.278,D139&gt;=1.35,H139&gt;=10.927,D139&gt;=1.25,D139&lt;1.55,F139&gt;=1.5),4.9,IF(AND(G139&lt;0.226,A139&lt;6.95,D139&lt;1.75,H139&lt;16.227,D139&gt;=1.55,F139&gt;=1.5),5,IF(AND(G139&gt;=0.226,A139&lt;6.95,D139&lt;1.75,H139&lt;16.227,D139&gt;=1.55,F139&gt;=1.5),4.62,IF(AND(H139&lt;9.35,B139&lt;2.95,D139&gt;=1.75,H139&lt;16.227,D139&gt;=1.55,F139&gt;=1.5),6.3,IF(AND(H139&gt;=9.35,B139&lt;2.95,D139&gt;=1.75,H139&lt;16.227,D139&gt;=1.55,F139&gt;=1.5),5.58,IF(AND(A139&lt;5.05,B139&gt;=3.3,B139&gt;=3.1,D139&gt;=0.15,G139&gt;=0.174,D139&lt;0.35,F139&lt;1.5),1.35,IF(AND(A139&gt;=5.05,B139&gt;=3.3,B139&gt;=3.1,D139&gt;=0.15,G139&gt;=0.174,D139&lt;0.35,F139&lt;1.5),1.46,IF(AND(B139&lt;2.8,A139&lt;5.65,F139&lt;2.5,H139&lt;10.927,D139&gt;=1.25,D139&lt;1.55,F139&gt;=1.5),4.075,IF(AND(B139&gt;=2.8,A139&lt;5.65,F139&lt;2.5,H139&lt;10.927,D139&gt;=1.25,D139&lt;1.55,F139&gt;=1.5),3.933,IF(AND(A139&lt;6.25,A139&gt;=5.65,F139&lt;2.5,H139&lt;10.927,D139&gt;=1.25,D139&lt;1.55,F139&gt;=1.5),4.533,IF(AND(A139&gt;=6.25,A139&gt;=5.65,F139&lt;2.5,H139&lt;10.927,D139&gt;=1.25,D139&lt;1.55,F139&gt;=1.5),4.3,IF(AND(A139&lt;6.5,H139&gt;=12.278,D139&gt;=1.35,H139&gt;=10.927,D139&gt;=1.25,D139&lt;1.55,F139&gt;=1.5),4.55,IF(AND(A139&gt;=6.5,H139&gt;=12.278,D139&gt;=1.35,H139&gt;=10.927,D139&gt;=1.25,D139&lt;1.55,F139&gt;=1.5),4.775,IF(AND(H139&lt;9.884,D139&lt;2.1,B139&gt;=2.95,D139&gt;=1.75,H139&lt;16.227,D139&gt;=1.55,F139&gt;=1.5),5.5,IF(AND(H139&gt;=9.884,D139&lt;2.1,B139&gt;=2.95,D139&gt;=1.75,H139&lt;16.227,D139&gt;=1.55,F139&gt;=1.5),5.1,IF(AND(H139&lt;10.393,D139&gt;=2.1,B139&gt;=2.95,D139&gt;=1.75,H139&lt;16.227,D139&gt;=1.55,F139&gt;=1.5),5.74,IF(AND(D139&lt;2.25,H139&gt;=10.393,D139&gt;=2.1,B139&gt;=2.95,D139&gt;=1.75,H139&lt;16.227,D139&gt;=1.55,F139&gt;=1.5),5.8,IF(AND(D139&gt;=2.25,H139&gt;=10.393,D139&gt;=2.1,B139&gt;=2.95,D139&gt;=1.75,H139&lt;16.227,D139&gt;=1.55,F139&gt;=1.5),5.4,"shouldnthappen"))))))))))))))))))))))))))))))))</f>
        <v>5.4</v>
      </c>
      <c r="BG139" s="1" t="n">
        <f aca="false">IF(AND(G139&lt;0.096,A139&lt;5.45),2.95,IF(AND(F139&gt;=1.5,G139&gt;=0.096,A139&lt;5.45),3,IF(AND(D139&lt;0.6,A139&lt;5.9,A139&gt;=5.45),1.4,IF(AND(F139&gt;=2.5,D139&gt;=0.6,A139&lt;5.9,A139&gt;=5.45),5.1,IF(AND(A139&lt;7.45,A139&gt;=7.05,A139&gt;=5.9,A139&gt;=5.45),6.167,IF(AND(B139&gt;=3.55,G139&lt;0.587,F139&lt;1.5,G139&gt;=0.096,A139&lt;5.45),1,IF(AND(A139&lt;5.05,G139&gt;=0.587,F139&lt;1.5,G139&gt;=0.096,A139&lt;5.45),1.35,IF(AND(B139&lt;2.75,D139&lt;1.7,A139&lt;7.05,A139&gt;=5.9,A139&gt;=5.45),4.9,IF(AND(A139&lt;6.2,D139&gt;=1.7,A139&lt;7.05,A139&gt;=5.9,A139&gt;=5.45),4.833,IF(AND(H139&lt;17.32,A139&gt;=7.45,A139&gt;=7.05,A139&gt;=5.9,A139&gt;=5.45),6.68,IF(AND(H139&gt;=17.32,A139&gt;=7.45,A139&gt;=7.05,A139&gt;=5.9,A139&gt;=5.45),6.4,IF(AND(G139&lt;0.161,B139&lt;3.55,G139&lt;0.587,F139&lt;1.5,G139&gt;=0.096,A139&lt;5.45),1.5,IF(AND(H139&lt;11.016,A139&gt;=5.05,G139&gt;=0.587,F139&lt;1.5,G139&gt;=0.096,A139&lt;5.45),1.633,IF(AND(H139&lt;11.001,G139&lt;0.372,F139&lt;2.5,D139&gt;=0.6,A139&lt;5.9,A139&gt;=5.45),4.133,IF(AND(H139&gt;=11.001,G139&lt;0.372,F139&lt;2.5,D139&gt;=0.6,A139&lt;5.9,A139&gt;=5.45),4.3,IF(AND(H139&lt;6.808,G139&gt;=0.372,F139&lt;2.5,D139&gt;=0.6,A139&lt;5.9,A139&gt;=5.45),4,IF(AND(A139&gt;=6.75,B139&gt;=2.75,D139&lt;1.7,A139&lt;7.05,A139&gt;=5.9,A139&gt;=5.45),4.84,IF(AND(H139&lt;12.467,G139&gt;=0.161,B139&lt;3.55,G139&lt;0.587,F139&lt;1.5,G139&gt;=0.096,A139&lt;5.45),1.3,IF(AND(D139&lt;0.25,H139&gt;=11.016,A139&gt;=5.05,G139&gt;=0.587,F139&lt;1.5,G139&gt;=0.096,A139&lt;5.45),1.52,IF(AND(D139&gt;=0.25,H139&gt;=11.016,A139&gt;=5.05,G139&gt;=0.587,F139&lt;1.5,G139&gt;=0.096,A139&lt;5.45),1.5,IF(AND(H139&lt;11.218,H139&gt;=6.808,G139&gt;=0.372,F139&lt;2.5,D139&gt;=0.6,A139&lt;5.9,A139&gt;=5.45),3.7,IF(AND(H139&gt;=11.218,H139&gt;=6.808,G139&gt;=0.372,F139&lt;2.5,D139&gt;=0.6,A139&lt;5.9,A139&gt;=5.45),3.9,IF(AND(B139&lt;2.95,A139&lt;6.75,B139&gt;=2.75,D139&lt;1.7,A139&lt;7.05,A139&gt;=5.9,A139&gt;=5.45),4.2,IF(AND(B139&gt;=2.95,A139&lt;6.75,B139&gt;=2.75,D139&lt;1.7,A139&lt;7.05,A139&gt;=5.9,A139&gt;=5.45),4.6,IF(AND(D139&gt;=2.45,A139&lt;6.85,A139&gt;=6.2,D139&gt;=1.7,A139&lt;7.05,A139&gt;=5.9,A139&gt;=5.45),5.9,IF(AND(G139&lt;0.312,A139&gt;=6.85,A139&gt;=6.2,D139&gt;=1.7,A139&lt;7.05,A139&gt;=5.9,A139&gt;=5.45),5.1,IF(AND(G139&gt;=0.312,A139&gt;=6.85,A139&gt;=6.2,D139&gt;=1.7,A139&lt;7.05,A139&gt;=5.9,A139&gt;=5.45),5.4,IF(AND(G139&lt;0.251,H139&gt;=12.467,G139&gt;=0.161,B139&lt;3.55,G139&lt;0.587,F139&lt;1.5,G139&gt;=0.096,A139&lt;5.45),1.35,IF(AND(G139&gt;=0.251,H139&gt;=12.467,G139&gt;=0.161,B139&lt;3.55,G139&lt;0.587,F139&lt;1.5,G139&gt;=0.096,A139&lt;5.45),1.467,IF(AND(G139&gt;=0.628,D139&lt;2.45,A139&lt;6.85,A139&gt;=6.2,D139&gt;=1.7,A139&lt;7.05,A139&gt;=5.9,A139&gt;=5.45),5.1,IF(AND(A139&gt;=6.75,G139&lt;0.628,D139&lt;2.45,A139&lt;6.85,A139&gt;=6.2,D139&gt;=1.7,A139&lt;7.05,A139&gt;=5.9,A139&gt;=5.45),5.9,IF(AND(H139&lt;11.824,A139&lt;6.75,G139&lt;0.628,D139&lt;2.45,A139&lt;6.85,A139&gt;=6.2,D139&gt;=1.7,A139&lt;7.05,A139&gt;=5.9,A139&gt;=5.45),5.44,IF(AND(H139&lt;14.378,H139&gt;=11.824,A139&lt;6.75,G139&lt;0.628,D139&lt;2.45,A139&lt;6.85,A139&gt;=6.2,D139&gt;=1.7,A139&lt;7.05,A139&gt;=5.9,A139&gt;=5.45),5.6,IF(AND(H139&gt;=14.378,H139&gt;=11.824,A139&lt;6.75,G139&lt;0.628,D139&lt;2.45,A139&lt;6.85,A139&gt;=6.2,D139&gt;=1.7,A139&lt;7.05,A139&gt;=5.9,A139&gt;=5.45),5.8,"shouldnthappen"))))))))))))))))))))))))))))))))))</f>
        <v>5.6</v>
      </c>
      <c r="BH139" s="1" t="n">
        <f aca="false">IF(AND(G139&gt;=0.905,F139&lt;1.5),1.8,IF(AND(H139&lt;5.523,G139&lt;0.905,F139&lt;1.5),1,IF(AND(D139&gt;=0.4,H139&gt;=5.523,G139&lt;0.905,F139&lt;1.5),1.7,IF(AND(G139&gt;=0.878,D139&lt;1.35,F139&lt;2.5,F139&gt;=1.5),4.4,IF(AND(A139&lt;5.4,D139&gt;=1.35,F139&lt;2.5,F139&gt;=1.5),3.9,IF(AND(G139&lt;0.177,B139&lt;3.15,F139&gt;=2.5,F139&gt;=1.5),6.15,IF(AND(H139&lt;10.393,B139&gt;=3.15,F139&gt;=2.5,F139&gt;=1.5),5.94,IF(AND(H139&gt;=10.393,B139&gt;=3.15,F139&gt;=2.5,F139&gt;=1.5),5.467,IF(AND(D139&gt;=1.25,G139&lt;0.878,D139&lt;1.35,F139&lt;2.5,F139&gt;=1.5),4.18,IF(AND(G139&gt;=0.709,A139&gt;=5.4,D139&gt;=1.35,F139&lt;2.5,F139&gt;=1.5),4.9,IF(AND(B139&lt;2.6,G139&gt;=0.177,B139&lt;3.15,F139&gt;=2.5,F139&gt;=1.5),4.8,IF(AND(A139&lt;4.35,A139&lt;5.05,D139&lt;0.4,H139&gt;=5.523,G139&lt;0.905,F139&lt;1.5),1.1,IF(AND(A139&gt;=5.6,A139&gt;=5.05,D139&lt;0.4,H139&gt;=5.523,G139&lt;0.905,F139&lt;1.5),1.7,IF(AND(D139&lt;1.05,D139&lt;1.25,G139&lt;0.878,D139&lt;1.35,F139&lt;2.5,F139&gt;=1.5),3.6,IF(AND(D139&gt;=1.55,G139&lt;0.709,A139&gt;=5.4,D139&gt;=1.35,F139&lt;2.5,F139&gt;=1.5),4.975,IF(AND(D139&lt;1.7,B139&gt;=2.6,G139&gt;=0.177,B139&lt;3.15,F139&gt;=2.5,F139&gt;=1.5),5.8,IF(AND(B139&lt;3.15,A139&gt;=4.35,A139&lt;5.05,D139&lt;0.4,H139&gt;=5.523,G139&lt;0.905,F139&lt;1.5),1.46,IF(AND(A139&gt;=5.45,A139&lt;5.6,A139&gt;=5.05,D139&lt;0.4,H139&gt;=5.523,G139&lt;0.905,F139&lt;1.5),1.35,IF(AND(H139&lt;10.974,D139&gt;=1.05,D139&lt;1.25,G139&lt;0.878,D139&lt;1.35,F139&lt;2.5,F139&gt;=1.5),3.8,IF(AND(H139&gt;=13.654,D139&lt;1.55,G139&lt;0.709,A139&gt;=5.4,D139&gt;=1.35,F139&lt;2.5,F139&gt;=1.5),4.725,IF(AND(A139&lt;4.5,B139&gt;=3.15,A139&gt;=4.35,A139&lt;5.05,D139&lt;0.4,H139&gt;=5.523,G139&lt;0.905,F139&lt;1.5),1.3,IF(AND(G139&lt;0.676,A139&lt;5.45,A139&lt;5.6,A139&gt;=5.05,D139&lt;0.4,H139&gt;=5.523,G139&lt;0.905,F139&lt;1.5),1.5,IF(AND(G139&gt;=0.676,A139&lt;5.45,A139&lt;5.6,A139&gt;=5.05,D139&lt;0.4,H139&gt;=5.523,G139&lt;0.905,F139&lt;1.5),1.55,IF(AND(A139&lt;5.7,H139&gt;=10.974,D139&gt;=1.05,D139&lt;1.25,G139&lt;0.878,D139&lt;1.35,F139&lt;2.5,F139&gt;=1.5),3.9,IF(AND(A139&gt;=5.7,H139&gt;=10.974,D139&gt;=1.05,D139&lt;1.25,G139&lt;0.878,D139&lt;1.35,F139&lt;2.5,F139&gt;=1.5),3.933,IF(AND(G139&gt;=0.644,H139&lt;13.654,D139&lt;1.55,G139&lt;0.709,A139&gt;=5.4,D139&gt;=1.35,F139&lt;2.5,F139&gt;=1.5),4.4,IF(AND(B139&lt;2.9,A139&lt;6.2,D139&gt;=1.7,B139&gt;=2.6,G139&gt;=0.177,B139&lt;3.15,F139&gt;=2.5,F139&gt;=1.5),5.02,IF(AND(B139&gt;=2.9,A139&lt;6.2,D139&gt;=1.7,B139&gt;=2.6,G139&gt;=0.177,B139&lt;3.15,F139&gt;=2.5,F139&gt;=1.5),4.8,IF(AND(D139&lt;2.2,A139&gt;=6.2,D139&gt;=1.7,B139&gt;=2.6,G139&gt;=0.177,B139&lt;3.15,F139&gt;=2.5,F139&gt;=1.5),5.325,IF(AND(D139&gt;=2.2,A139&gt;=6.2,D139&gt;=1.7,B139&gt;=2.6,G139&gt;=0.177,B139&lt;3.15,F139&gt;=2.5,F139&gt;=1.5),5.1,IF(AND(D139&lt;0.25,A139&gt;=4.5,B139&gt;=3.15,A139&gt;=4.35,A139&lt;5.05,D139&lt;0.4,H139&gt;=5.523,G139&lt;0.905,F139&lt;1.5),1.357,IF(AND(D139&gt;=0.25,A139&gt;=4.5,B139&gt;=3.15,A139&gt;=4.35,A139&lt;5.05,D139&lt;0.4,H139&gt;=5.523,G139&lt;0.905,F139&lt;1.5),1.333,IF(AND(H139&lt;10.723,G139&lt;0.644,H139&lt;13.654,D139&lt;1.55,G139&lt;0.709,A139&gt;=5.4,D139&gt;=1.35,F139&lt;2.5,F139&gt;=1.5),4.6,IF(AND(H139&gt;=10.723,G139&lt;0.644,H139&lt;13.654,D139&lt;1.55,G139&lt;0.709,A139&gt;=5.4,D139&gt;=1.35,F139&lt;2.5,F139&gt;=1.5),4.5,"shouldnthappen"))))))))))))))))))))))))))))))))))</f>
        <v>5.467</v>
      </c>
      <c r="BI139" s="1" t="n">
        <f aca="false">IF(AND(D139&gt;=0.8,A139&lt;5.45),3.9,IF(AND(D139&gt;=0.45,D139&lt;0.8,A139&lt;5.45),1.66,IF(AND(H139&lt;16.447,B139&gt;=3.45,A139&gt;=5.45),1.525,IF(AND(H139&gt;=16.447,B139&gt;=3.45,A139&gt;=5.45),6.4,IF(AND(H139&lt;5.245,D139&lt;0.45,D139&lt;0.8,A139&lt;5.45),1,IF(AND(A139&gt;=7.2,G139&lt;0.154,B139&lt;3.45,A139&gt;=5.45),6.7,IF(AND(D139&lt;1.65,A139&lt;7.2,G139&lt;0.154,B139&lt;3.45,A139&gt;=5.45),4.7,IF(AND(D139&gt;=1.65,A139&lt;7.2,G139&lt;0.154,B139&lt;3.45,A139&gt;=5.45),5.52,IF(AND(D139&gt;=0.25,A139&lt;5.05,H139&gt;=5.245,D139&lt;0.45,D139&lt;0.8,A139&lt;5.45),1.35,IF(AND(H139&lt;6.089,A139&gt;=5.05,H139&gt;=5.245,D139&lt;0.45,D139&lt;0.8,A139&lt;5.45),1.7,IF(AND(D139&lt;1.2,B139&lt;2.6,A139&lt;5.75,G139&gt;=0.154,B139&lt;3.45,A139&gt;=5.45),3.85,IF(AND(D139&gt;=1.2,B139&lt;2.6,A139&lt;5.75,G139&gt;=0.154,B139&lt;3.45,A139&gt;=5.45),4,IF(AND(D139&gt;=1.65,B139&gt;=2.6,A139&lt;5.75,G139&gt;=0.154,B139&lt;3.45,A139&gt;=5.45),4.9,IF(AND(G139&lt;0.353,F139&lt;2.5,A139&gt;=5.75,G139&gt;=0.154,B139&lt;3.45,A139&gt;=5.45),4.25,IF(AND(A139&gt;=7.25,F139&gt;=2.5,A139&gt;=5.75,G139&gt;=0.154,B139&lt;3.45,A139&gt;=5.45),6.45,IF(AND(H139&lt;11.218,D139&lt;0.25,A139&lt;5.05,H139&gt;=5.245,D139&lt;0.45,D139&lt;0.8,A139&lt;5.45),1.42,IF(AND(G139&lt;0.517,H139&gt;=6.089,A139&gt;=5.05,H139&gt;=5.245,D139&lt;0.45,D139&lt;0.8,A139&lt;5.45),1.44,IF(AND(G139&gt;=0.517,H139&gt;=6.089,A139&gt;=5.05,H139&gt;=5.245,D139&lt;0.45,D139&lt;0.8,A139&lt;5.45),1.54,IF(AND(H139&gt;=10.194,D139&lt;1.65,B139&gt;=2.6,A139&lt;5.75,G139&gt;=0.154,B139&lt;3.45,A139&gt;=5.45),4.35,IF(AND(B139&gt;=3.15,G139&gt;=0.353,F139&lt;2.5,A139&gt;=5.75,G139&gt;=0.154,B139&lt;3.45,A139&gt;=5.45),4.7,IF(AND(H139&lt;7.716,A139&lt;7.25,F139&gt;=2.5,A139&gt;=5.75,G139&gt;=0.154,B139&lt;3.45,A139&gt;=5.45),5.04,IF(AND(G139&lt;0.175,H139&gt;=11.218,D139&lt;0.25,A139&lt;5.05,H139&gt;=5.245,D139&lt;0.45,D139&lt;0.8,A139&lt;5.45),1.5,IF(AND(H139&lt;7.713,H139&lt;10.194,D139&lt;1.65,B139&gt;=2.6,A139&lt;5.75,G139&gt;=0.154,B139&lt;3.45,A139&gt;=5.45),4.1,IF(AND(H139&gt;=7.713,H139&lt;10.194,D139&lt;1.65,B139&gt;=2.6,A139&lt;5.75,G139&gt;=0.154,B139&lt;3.45,A139&gt;=5.45),4.2,IF(AND(B139&gt;=3.05,B139&lt;3.15,G139&gt;=0.353,F139&lt;2.5,A139&gt;=5.75,G139&gt;=0.154,B139&lt;3.45,A139&gt;=5.45),4.4,IF(AND(D139&gt;=2.45,H139&gt;=7.716,A139&lt;7.25,F139&gt;=2.5,A139&gt;=5.75,G139&gt;=0.154,B139&lt;3.45,A139&gt;=5.45),5.85,IF(AND(D139&lt;0.15,G139&gt;=0.175,H139&gt;=11.218,D139&lt;0.25,A139&lt;5.05,H139&gt;=5.245,D139&lt;0.45,D139&lt;0.8,A139&lt;5.45),1.1,IF(AND(H139&gt;=16.317,B139&lt;3.05,B139&lt;3.15,G139&gt;=0.353,F139&lt;2.5,A139&gt;=5.75,G139&gt;=0.154,B139&lt;3.45,A139&gt;=5.45),4.8,IF(AND(G139&gt;=0.857,D139&lt;2.45,H139&gt;=7.716,A139&lt;7.25,F139&gt;=2.5,A139&gt;=5.75,G139&gt;=0.154,B139&lt;3.45,A139&gt;=5.45),5.05,IF(AND(G139&lt;0.245,D139&gt;=0.15,G139&gt;=0.175,H139&gt;=11.218,D139&lt;0.25,A139&lt;5.05,H139&gt;=5.245,D139&lt;0.45,D139&lt;0.8,A139&lt;5.45),1.3,IF(AND(G139&gt;=0.245,D139&gt;=0.15,G139&gt;=0.175,H139&gt;=11.218,D139&lt;0.25,A139&lt;5.05,H139&gt;=5.245,D139&lt;0.45,D139&lt;0.8,A139&lt;5.45),1.22,IF(AND(B139&lt;2.85,H139&lt;16.317,B139&lt;3.05,B139&lt;3.15,G139&gt;=0.353,F139&lt;2.5,A139&gt;=5.75,G139&gt;=0.154,B139&lt;3.45,A139&gt;=5.45),4.6,IF(AND(B139&gt;=2.85,H139&lt;16.317,B139&lt;3.05,B139&lt;3.15,G139&gt;=0.353,F139&lt;2.5,A139&gt;=5.75,G139&gt;=0.154,B139&lt;3.45,A139&gt;=5.45),4.633,IF(AND(D139&lt;1.85,G139&lt;0.857,D139&lt;2.45,H139&gt;=7.716,A139&lt;7.25,F139&gt;=2.5,A139&gt;=5.75,G139&gt;=0.154,B139&lt;3.45,A139&gt;=5.45),5.8,IF(AND(H139&lt;11.297,D139&gt;=1.85,G139&lt;0.857,D139&lt;2.45,H139&gt;=7.716,A139&lt;7.25,F139&gt;=2.5,A139&gt;=5.75,G139&gt;=0.154,B139&lt;3.45,A139&gt;=5.45),5.3,IF(AND(G139&lt;0.388,H139&gt;=11.297,D139&gt;=1.85,G139&lt;0.857,D139&lt;2.45,H139&gt;=7.716,A139&lt;7.25,F139&gt;=2.5,A139&gt;=5.75,G139&gt;=0.154,B139&lt;3.45,A139&gt;=5.45),5.4,IF(AND(G139&gt;=0.388,H139&gt;=11.297,D139&gt;=1.85,G139&lt;0.857,D139&lt;2.45,H139&gt;=7.716,A139&lt;7.25,F139&gt;=2.5,A139&gt;=5.75,G139&gt;=0.154,B139&lt;3.45,A139&gt;=5.45),5.6,"shouldnthappen")))))))))))))))))))))))))))))))))))))</f>
        <v>5.6</v>
      </c>
      <c r="BJ139" s="1" t="n">
        <f aca="false">IF(AND(F139&gt;=2,B139&gt;=3.35),6.1,IF(AND(H139&gt;=12.719,F139&lt;1.5,B139&lt;3.35),1.567,IF(AND(H139&lt;5.245,F139&lt;2,B139&gt;=3.35),1,IF(AND(D139&lt;0.15,H139&lt;12.719,F139&lt;1.5,B139&lt;3.35),1.5,IF(AND(D139&gt;=0.35,H139&gt;=5.245,F139&lt;2,B139&gt;=3.35),1.6,IF(AND(A139&lt;4.9,D139&gt;=0.15,H139&lt;12.719,F139&lt;1.5,B139&lt;3.35),1.36,IF(AND(B139&lt;2.65,G139&lt;0.572,D139&lt;1.45,F139&gt;=1.5,B139&lt;3.35),3.5,IF(AND(A139&lt;6.1,F139&lt;2.5,D139&gt;=1.45,F139&gt;=1.5,B139&lt;3.35),5.1,IF(AND(G139&gt;=0.607,D139&lt;0.35,H139&gt;=5.245,F139&lt;2,B139&gt;=3.35),1.65,IF(AND(G139&lt;0.546,A139&gt;=4.9,D139&gt;=0.15,H139&lt;12.719,F139&lt;1.5,B139&lt;3.35),1.2,IF(AND(G139&gt;=0.546,A139&gt;=4.9,D139&gt;=0.15,H139&lt;12.719,F139&lt;1.5,B139&lt;3.35),1.4,IF(AND(A139&gt;=6.3,B139&gt;=2.65,G139&lt;0.572,D139&lt;1.45,F139&gt;=1.5,B139&lt;3.35),4.8,IF(AND(D139&lt;1.15,B139&lt;2.85,G139&gt;=0.572,D139&lt;1.45,F139&gt;=1.5,B139&lt;3.35),3.9,IF(AND(B139&gt;=3.15,B139&gt;=2.85,G139&gt;=0.572,D139&lt;1.45,F139&gt;=1.5,B139&lt;3.35),4.7,IF(AND(B139&lt;2.95,A139&gt;=6.1,F139&lt;2.5,D139&gt;=1.45,F139&gt;=1.5,B139&lt;3.35),4.533,IF(AND(B139&gt;=2.95,A139&gt;=6.1,F139&lt;2.5,D139&gt;=1.45,F139&gt;=1.5,B139&lt;3.35),4.75,IF(AND(A139&gt;=6.7,G139&lt;0.107,F139&gt;=2.5,D139&gt;=1.45,F139&gt;=1.5,B139&lt;3.35),5.7,IF(AND(G139&gt;=0.385,G139&lt;0.607,D139&lt;0.35,H139&gt;=5.245,F139&lt;2,B139&gt;=3.35),1.325,IF(AND(D139&lt;1.25,A139&lt;6.3,B139&gt;=2.65,G139&lt;0.572,D139&lt;1.45,F139&gt;=1.5,B139&lt;3.35),4,IF(AND(D139&gt;=1.25,A139&lt;6.3,B139&gt;=2.65,G139&lt;0.572,D139&lt;1.45,F139&gt;=1.5,B139&lt;3.35),4.18,IF(AND(G139&lt;0.907,D139&gt;=1.15,B139&lt;2.85,G139&gt;=0.572,D139&lt;1.45,F139&gt;=1.5,B139&lt;3.35),4,IF(AND(G139&gt;=0.907,D139&gt;=1.15,B139&lt;2.85,G139&gt;=0.572,D139&lt;1.45,F139&gt;=1.5,B139&lt;3.35),4.4,IF(AND(H139&lt;8.326,B139&lt;3.15,B139&gt;=2.85,G139&gt;=0.572,D139&lt;1.45,F139&gt;=1.5,B139&lt;3.35),3.6,IF(AND(H139&gt;=8.326,B139&lt;3.15,B139&gt;=2.85,G139&gt;=0.572,D139&lt;1.45,F139&gt;=1.5,B139&lt;3.35),4.48,IF(AND(B139&lt;2.95,A139&lt;6.7,G139&lt;0.107,F139&gt;=2.5,D139&gt;=1.45,F139&gt;=1.5,B139&lt;3.35),5.6,IF(AND(B139&gt;=2.95,A139&lt;6.7,G139&lt;0.107,F139&gt;=2.5,D139&gt;=1.45,F139&gt;=1.5,B139&lt;3.35),5.5,IF(AND(G139&lt;0.205,G139&lt;0.432,G139&gt;=0.107,F139&gt;=2.5,D139&gt;=1.45,F139&gt;=1.5,B139&lt;3.35),5.3,IF(AND(B139&gt;=3.05,G139&gt;=0.432,G139&gt;=0.107,F139&gt;=2.5,D139&gt;=1.45,F139&gt;=1.5,B139&lt;3.35),5.86,IF(AND(H139&gt;=14.057,G139&lt;0.385,G139&lt;0.607,D139&lt;0.35,H139&gt;=5.245,F139&lt;2,B139&gt;=3.35),1.7,IF(AND(D139&lt;1.7,G139&gt;=0.205,G139&lt;0.432,G139&gt;=0.107,F139&gt;=2.5,D139&gt;=1.45,F139&gt;=1.5,B139&lt;3.35),5,IF(AND(G139&lt;0.779,B139&lt;3.05,G139&gt;=0.432,G139&gt;=0.107,F139&gt;=2.5,D139&gt;=1.45,F139&gt;=1.5,B139&lt;3.35),4.9,IF(AND(G139&gt;=0.779,B139&lt;3.05,G139&gt;=0.432,G139&gt;=0.107,F139&gt;=2.5,D139&gt;=1.45,F139&gt;=1.5,B139&lt;3.35),5.533,IF(AND(D139&gt;=0.25,H139&lt;14.057,G139&lt;0.385,G139&lt;0.607,D139&lt;0.35,H139&gt;=5.245,F139&lt;2,B139&gt;=3.35),1.4,IF(AND(B139&lt;2.85,D139&gt;=1.7,G139&gt;=0.205,G139&lt;0.432,G139&gt;=0.107,F139&gt;=2.5,D139&gt;=1.45,F139&gt;=1.5,B139&lt;3.35),5.1,IF(AND(B139&gt;=2.85,D139&gt;=1.7,G139&gt;=0.205,G139&lt;0.432,G139&gt;=0.107,F139&gt;=2.5,D139&gt;=1.45,F139&gt;=1.5,B139&lt;3.35),5.15,IF(AND(A139&lt;5.1,D139&lt;0.25,H139&lt;14.057,G139&lt;0.385,G139&lt;0.607,D139&lt;0.35,H139&gt;=5.245,F139&lt;2,B139&gt;=3.35),1.4,IF(AND(A139&gt;=5.1,D139&lt;0.25,H139&lt;14.057,G139&lt;0.385,G139&lt;0.607,D139&lt;0.35,H139&gt;=5.245,F139&lt;2,B139&gt;=3.35),1.5,"shouldnthappen")))))))))))))))))))))))))))))))))))))</f>
        <v>6.1</v>
      </c>
    </row>
    <row r="140" customFormat="false" ht="13.8" hidden="false" customHeight="false" outlineLevel="0" collapsed="false">
      <c r="A140" s="1" t="n">
        <v>6.4</v>
      </c>
      <c r="B140" s="1" t="n">
        <v>3.1</v>
      </c>
      <c r="C140" s="1" t="n">
        <v>5.5</v>
      </c>
      <c r="D140" s="1" t="n">
        <v>1.8</v>
      </c>
      <c r="E140" s="1" t="s">
        <v>93</v>
      </c>
      <c r="F140" s="1" t="n">
        <v>3</v>
      </c>
      <c r="G140" s="1" t="n">
        <v>0.116691258968785</v>
      </c>
      <c r="H140" s="16" t="n">
        <v>15.7077149731107</v>
      </c>
      <c r="I140" s="11" t="n">
        <f aca="false">C140</f>
        <v>5.5</v>
      </c>
      <c r="J140" s="1" t="n">
        <f aca="false">AVERAGE(M140:BJ140)</f>
        <v>5.51724</v>
      </c>
      <c r="K140" s="15" t="n">
        <f aca="false">1-SQRT(VAR(M140:BJ140, I140)) / AVERAGE(M140:BJ140)</f>
        <v>0.91773546821992</v>
      </c>
      <c r="L140" s="1" t="n">
        <f aca="false">(J140-I140)/I140</f>
        <v>0.00313454545454548</v>
      </c>
      <c r="M140" s="1" t="n">
        <f aca="false">IF(AND(H140&gt;=16.241,B140&gt;=3.35),6.4,IF(AND(D140&gt;=0.75,A140&lt;5.15,B140&lt;3.35),4.1,IF(AND(D140&gt;=1.5,H140&lt;16.241,B140&gt;=3.35),5.767,IF(AND(B140&gt;=3.25,D140&lt;0.75,A140&lt;5.15,B140&lt;3.35),1.58,IF(AND(A140&lt;4.95,D140&lt;1.5,H140&lt;16.241,B140&gt;=3.35),1.4,IF(AND(A140&lt;4.5,B140&lt;3.25,D140&lt;0.75,A140&lt;5.15,B140&lt;3.35),1.26,IF(AND(A140&gt;=4.5,B140&lt;3.25,D140&lt;0.75,A140&lt;5.15,B140&lt;3.35),1.48,IF(AND(G140&lt;0.356,H140&lt;12.557,D140&lt;1.45,A140&gt;=5.15,B140&lt;3.35),4.267,IF(AND(D140&lt;1.25,H140&gt;=12.557,D140&lt;1.45,A140&gt;=5.15,B140&lt;3.35),4.05,IF(AND(D140&gt;=1.35,G140&gt;=0.356,H140&lt;12.557,D140&lt;1.45,A140&gt;=5.15,B140&lt;3.35),4.25,IF(AND(H140&lt;15.086,D140&gt;=1.25,H140&gt;=12.557,D140&lt;1.45,A140&gt;=5.15,B140&lt;3.35),4.4,IF(AND(F140&lt;2.5,G140&gt;=0.44,D140&lt;2.05,D140&gt;=1.45,A140&gt;=5.15,B140&lt;3.35),4.7,IF(AND(H140&lt;10.391,B140&lt;3.15,D140&gt;=2.05,D140&gt;=1.45,A140&gt;=5.15,B140&lt;3.35),5.1,IF(AND(G140&lt;0.505,B140&gt;=3.15,D140&gt;=2.05,D140&gt;=1.45,A140&gt;=5.15,B140&lt;3.35),5.7,IF(AND(G140&gt;=0.505,B140&gt;=3.15,D140&gt;=2.05,D140&gt;=1.45,A140&gt;=5.15,B140&lt;3.35),5.95,IF(AND(D140&gt;=0.5,G140&lt;0.905,A140&gt;=4.95,D140&lt;1.5,H140&lt;16.241,B140&gt;=3.35),1.6,IF(AND(B140&lt;3.6,G140&gt;=0.905,A140&gt;=4.95,D140&lt;1.5,H140&lt;16.241,B140&gt;=3.35),1.7,IF(AND(B140&gt;=3.6,G140&gt;=0.905,A140&gt;=4.95,D140&lt;1.5,H140&lt;16.241,B140&gt;=3.35),1.767,IF(AND(A140&gt;=5.7,D140&lt;1.35,G140&gt;=0.356,H140&lt;12.557,D140&lt;1.45,A140&gt;=5.15,B140&lt;3.35),3.9,IF(AND(A140&lt;6.35,H140&gt;=15.086,D140&gt;=1.25,H140&gt;=12.557,D140&lt;1.45,A140&gt;=5.15,B140&lt;3.35),4.7,IF(AND(A140&gt;=6.35,H140&gt;=15.086,D140&gt;=1.25,H140&gt;=12.557,D140&lt;1.45,A140&gt;=5.15,B140&lt;3.35),4.6,IF(AND(H140&lt;9.252,D140&lt;1.55,G140&lt;0.44,D140&lt;2.05,D140&gt;=1.45,A140&gt;=5.15,B140&lt;3.35),5.08,IF(AND(H140&gt;=9.252,D140&lt;1.55,G140&lt;0.44,D140&lt;2.05,D140&gt;=1.45,A140&gt;=5.15,B140&lt;3.35),4.7,IF(AND(H140&lt;8.477,D140&gt;=1.55,G140&lt;0.44,D140&lt;2.05,D140&gt;=1.45,A140&gt;=5.15,B140&lt;3.35),5.1,IF(AND(H140&gt;=8.477,D140&gt;=1.55,G140&lt;0.44,D140&lt;2.05,D140&gt;=1.45,A140&gt;=5.15,B140&lt;3.35),5.4,IF(AND(H140&lt;8.435,F140&gt;=2.5,G140&gt;=0.44,D140&lt;2.05,D140&gt;=1.45,A140&gt;=5.15,B140&lt;3.35),5.1,IF(AND(H140&gt;=8.435,F140&gt;=2.5,G140&gt;=0.44,D140&lt;2.05,D140&gt;=1.45,A140&gt;=5.15,B140&lt;3.35),4.86,IF(AND(G140&lt;0.543,H140&gt;=10.391,B140&lt;3.15,D140&gt;=2.05,D140&gt;=1.45,A140&gt;=5.15,B140&lt;3.35),5.56,IF(AND(G140&gt;=0.543,H140&gt;=10.391,B140&lt;3.15,D140&gt;=2.05,D140&gt;=1.45,A140&gt;=5.15,B140&lt;3.35),5.8,IF(AND(A140&lt;5.05,D140&lt;0.5,G140&lt;0.905,A140&gt;=4.95,D140&lt;1.5,H140&lt;16.241,B140&gt;=3.35),1.3,IF(AND(H140&lt;6.583,A140&lt;5.7,D140&lt;1.35,G140&gt;=0.356,H140&lt;12.557,D140&lt;1.45,A140&gt;=5.15,B140&lt;3.35),4,IF(AND(G140&lt;0.585,A140&gt;=5.05,D140&lt;0.5,G140&lt;0.905,A140&gt;=4.95,D140&lt;1.5,H140&lt;16.241,B140&gt;=3.35),1.475,IF(AND(G140&lt;0.62,H140&gt;=6.583,A140&lt;5.7,D140&lt;1.35,G140&gt;=0.356,H140&lt;12.557,D140&lt;1.45,A140&gt;=5.15,B140&lt;3.35),3.75,IF(AND(G140&gt;=0.62,H140&gt;=6.583,A140&lt;5.7,D140&lt;1.35,G140&gt;=0.356,H140&lt;12.557,D140&lt;1.45,A140&gt;=5.15,B140&lt;3.35),3.6,IF(AND(B140&lt;3.75,G140&gt;=0.585,A140&gt;=5.05,D140&lt;0.5,G140&lt;0.905,A140&gt;=4.95,D140&lt;1.5,H140&lt;16.241,B140&gt;=3.35),1.5,IF(AND(B140&gt;=3.75,G140&gt;=0.585,A140&gt;=5.05,D140&lt;0.5,G140&lt;0.905,A140&gt;=4.95,D140&lt;1.5,H140&lt;16.241,B140&gt;=3.35),1.6,"shouldnthappen"))))))))))))))))))))))))))))))))))))</f>
        <v>5.4</v>
      </c>
      <c r="N140" s="1" t="n">
        <f aca="false">IF(AND(H140&lt;5.245,B140&lt;3.65,F140&lt;1.5),1,IF(AND(H140&gt;=14.096,B140&gt;=3.65,F140&lt;1.5),1.65,IF(AND(A140&gt;=5.45,H140&gt;=5.245,B140&lt;3.65,F140&lt;1.5),1.3,IF(AND(H140&gt;=13.586,H140&lt;14.096,B140&gt;=3.65,F140&lt;1.5),1.3,IF(AND(H140&lt;10.258,D140&lt;1.25,F140&lt;2.5,F140&gt;=1.5),3.38,IF(AND(H140&lt;6.982,D140&gt;=1.25,F140&lt;2.5,F140&gt;=1.5),3.96,IF(AND(H140&gt;=13.646,D140&lt;2.05,F140&gt;=2.5,F140&gt;=1.5),6.1,IF(AND(B140&lt;3.05,A140&lt;5.45,H140&gt;=5.245,B140&lt;3.65,F140&lt;1.5),1.375,IF(AND(H140&lt;6.543,H140&lt;13.586,H140&lt;14.096,B140&gt;=3.65,F140&lt;1.5),1.4,IF(AND(H140&gt;=6.543,H140&lt;13.586,H140&lt;14.096,B140&gt;=3.65,F140&lt;1.5),1.5,IF(AND(H140&lt;11.522,H140&gt;=10.258,D140&lt;1.25,F140&lt;2.5,F140&gt;=1.5),3.733,IF(AND(H140&gt;=11.522,H140&gt;=10.258,D140&lt;1.25,F140&lt;2.5,F140&gt;=1.5),3.92,IF(AND(H140&lt;5.767,H140&lt;13.646,D140&lt;2.05,F140&gt;=2.5,F140&gt;=1.5),4.5,IF(AND(A140&lt;6.8,B140&lt;3.15,D140&gt;=2.05,F140&gt;=2.5,F140&gt;=1.5),5.6,IF(AND(A140&gt;=6.8,B140&lt;3.15,D140&gt;=2.05,F140&gt;=2.5,F140&gt;=1.5),5.1,IF(AND(B140&lt;3.25,B140&gt;=3.15,D140&gt;=2.05,F140&gt;=2.5,F140&gt;=1.5),5.8,IF(AND(B140&gt;=3.25,B140&gt;=3.15,D140&gt;=2.05,F140&gt;=2.5,F140&gt;=1.5),5.65,IF(AND(B140&lt;3.15,B140&gt;=3.05,A140&lt;5.45,H140&gt;=5.245,B140&lt;3.65,F140&lt;1.5),1.5,IF(AND(G140&gt;=0.735,H140&lt;13.665,H140&gt;=6.982,D140&gt;=1.25,F140&lt;2.5,F140&gt;=1.5),4.2,IF(AND(H140&lt;14.03,H140&gt;=13.665,H140&gt;=6.982,D140&gt;=1.25,F140&lt;2.5,F140&gt;=1.5),4.8,IF(AND(A140&gt;=6.6,H140&gt;=5.767,H140&lt;13.646,D140&lt;2.05,F140&gt;=2.5,F140&gt;=1.5),6.05,IF(AND(G140&gt;=0.934,B140&gt;=3.15,B140&gt;=3.05,A140&lt;5.45,H140&gt;=5.245,B140&lt;3.65,F140&lt;1.5),1.7,IF(AND(D140&gt;=1.55,G140&lt;0.735,H140&lt;13.665,H140&gt;=6.982,D140&gt;=1.25,F140&lt;2.5,F140&gt;=1.5),5.1,IF(AND(D140&lt;1.45,H140&gt;=14.03,H140&gt;=13.665,H140&gt;=6.982,D140&gt;=1.25,F140&lt;2.5,F140&gt;=1.5),4.7,IF(AND(D140&gt;=1.45,H140&gt;=14.03,H140&gt;=13.665,H140&gt;=6.982,D140&gt;=1.25,F140&lt;2.5,F140&gt;=1.5),4.5,IF(AND(A140&gt;=6.2,A140&lt;6.6,H140&gt;=5.767,H140&lt;13.646,D140&lt;2.05,F140&gt;=2.5,F140&gt;=1.5),5.325,IF(AND(B140&lt;3.25,G140&lt;0.934,B140&gt;=3.15,B140&gt;=3.05,A140&lt;5.45,H140&gt;=5.245,B140&lt;3.65,F140&lt;1.5),1.3,IF(AND(D140&lt;1.35,D140&lt;1.55,G140&lt;0.735,H140&lt;13.665,H140&gt;=6.982,D140&gt;=1.25,F140&lt;2.5,F140&gt;=1.5),4.25,IF(AND(H140&lt;8.435,A140&lt;6.2,A140&lt;6.6,H140&gt;=5.767,H140&lt;13.646,D140&lt;2.05,F140&gt;=2.5,F140&gt;=1.5),5.1,IF(AND(H140&gt;=8.435,A140&lt;6.2,A140&lt;6.6,H140&gt;=5.767,H140&lt;13.646,D140&lt;2.05,F140&gt;=2.5,F140&gt;=1.5),4.9,IF(AND(A140&gt;=5.15,B140&gt;=3.25,G140&lt;0.934,B140&gt;=3.15,B140&gt;=3.05,A140&lt;5.45,H140&gt;=5.245,B140&lt;3.65,F140&lt;1.5),1.5,IF(AND(B140&lt;2.9,D140&gt;=1.35,D140&lt;1.55,G140&lt;0.735,H140&lt;13.665,H140&gt;=6.982,D140&gt;=1.25,F140&lt;2.5,F140&gt;=1.5),4.6,IF(AND(B140&gt;=2.9,D140&gt;=1.35,D140&lt;1.55,G140&lt;0.735,H140&lt;13.665,H140&gt;=6.982,D140&gt;=1.25,F140&lt;2.5,F140&gt;=1.5),4.52,IF(AND(G140&gt;=0.862,A140&lt;5.15,B140&gt;=3.25,G140&lt;0.934,B140&gt;=3.15,B140&gt;=3.05,A140&lt;5.45,H140&gt;=5.245,B140&lt;3.65,F140&lt;1.5),1.5,IF(AND(H140&lt;9.35,G140&lt;0.862,A140&lt;5.15,B140&gt;=3.25,G140&lt;0.934,B140&gt;=3.15,B140&gt;=3.05,A140&lt;5.45,H140&gt;=5.245,B140&lt;3.65,F140&lt;1.5),1.38,IF(AND(H140&gt;=9.35,G140&lt;0.862,A140&lt;5.15,B140&gt;=3.25,G140&lt;0.934,B140&gt;=3.15,B140&gt;=3.05,A140&lt;5.45,H140&gt;=5.245,B140&lt;3.65,F140&lt;1.5),1.4,"shouldnthappen"))))))))))))))))))))))))))))))))))))</f>
        <v>6.1</v>
      </c>
      <c r="O140" s="1" t="n">
        <f aca="false">IF(AND(B140&lt;2.75,A140&lt;5.55),3.96,IF(AND(H140&lt;9.205,A140&lt;5.9,A140&gt;=5.55),3.85,IF(AND(A140&lt;4.35,D140&lt;0.35,B140&gt;=2.75,A140&lt;5.55),1.1,IF(AND(B140&lt;3.65,D140&gt;=0.35,B140&gt;=2.75,A140&lt;5.55),1.65,IF(AND(B140&gt;=3.65,D140&gt;=0.35,B140&gt;=2.75,A140&lt;5.55),1.9,IF(AND(G140&gt;=0.732,H140&gt;=9.205,A140&lt;5.9,A140&gt;=5.55),4.9,IF(AND(G140&lt;0.273,G140&lt;0.732,H140&gt;=9.205,A140&lt;5.9,A140&gt;=5.55),4.5,IF(AND(A140&lt;6.3,G140&lt;0.422,F140&lt;2.5,A140&gt;=5.9,A140&gt;=5.55),5.1,IF(AND(A140&gt;=6.3,G140&lt;0.422,F140&lt;2.5,A140&gt;=5.9,A140&gt;=5.55),4.76,IF(AND(B140&lt;2.4,G140&gt;=0.422,F140&lt;2.5,A140&gt;=5.9,A140&gt;=5.55),4.45,IF(AND(A140&gt;=7,G140&gt;=0.628,F140&gt;=2.5,A140&gt;=5.9,A140&gt;=5.55),6.45,IF(AND(D140&lt;0.15,H140&lt;13.924,A140&gt;=4.35,D140&lt;0.35,B140&gt;=2.75,A140&lt;5.55),1.5,IF(AND(B140&lt;3.15,H140&gt;=13.924,A140&gt;=4.35,D140&lt;0.35,B140&gt;=2.75,A140&lt;5.55),1.56,IF(AND(B140&gt;=3.15,H140&gt;=13.924,A140&gt;=4.35,D140&lt;0.35,B140&gt;=2.75,A140&lt;5.55),1.3,IF(AND(H140&lt;14.316,G140&gt;=0.273,G140&lt;0.732,H140&gt;=9.205,A140&lt;5.9,A140&gt;=5.55),3.95,IF(AND(H140&gt;=14.316,G140&gt;=0.273,G140&lt;0.732,H140&gt;=9.205,A140&lt;5.9,A140&gt;=5.55),4.1,IF(AND(A140&lt;6.2,B140&gt;=2.4,G140&gt;=0.422,F140&lt;2.5,A140&gt;=5.9,A140&gt;=5.55),4.3,IF(AND(A140&gt;=7.05,G140&lt;0.364,G140&lt;0.628,F140&gt;=2.5,A140&gt;=5.9,A140&gt;=5.55),6.1,IF(AND(A140&gt;=7.55,G140&gt;=0.364,G140&lt;0.628,F140&gt;=2.5,A140&gt;=5.9,A140&gt;=5.55),6.4,IF(AND(A140&lt;6.15,A140&lt;7,G140&gt;=0.628,F140&gt;=2.5,A140&gt;=5.9,A140&gt;=5.55),4.9,IF(AND(D140&lt;1.45,A140&gt;=6.2,B140&gt;=2.4,G140&gt;=0.422,F140&lt;2.5,A140&gt;=5.9,A140&gt;=5.55),4.64,IF(AND(D140&gt;=1.45,A140&gt;=6.2,B140&gt;=2.4,G140&gt;=0.422,F140&lt;2.5,A140&gt;=5.9,A140&gt;=5.55),4.9,IF(AND(D140&lt;1.65,A140&lt;7.05,G140&lt;0.364,G140&lt;0.628,F140&gt;=2.5,A140&gt;=5.9,A140&gt;=5.55),5.1,IF(AND(D140&gt;=2.35,A140&lt;7.55,G140&gt;=0.364,G140&lt;0.628,F140&gt;=2.5,A140&gt;=5.9,A140&gt;=5.55),5.633,IF(AND(D140&lt;2.15,A140&gt;=6.15,A140&lt;7,G140&gt;=0.628,F140&gt;=2.5,A140&gt;=5.9,A140&gt;=5.55),5.1,IF(AND(D140&gt;=2.15,A140&gt;=6.15,A140&lt;7,G140&gt;=0.628,F140&gt;=2.5,A140&gt;=5.9,A140&gt;=5.55),5.267,IF(AND(A140&lt;4.9,A140&lt;5.05,D140&gt;=0.15,H140&lt;13.924,A140&gt;=4.35,D140&lt;0.35,B140&gt;=2.75,A140&lt;5.55),1.375,IF(AND(A140&gt;=4.9,A140&lt;5.05,D140&gt;=0.15,H140&lt;13.924,A140&gt;=4.35,D140&lt;0.35,B140&gt;=2.75,A140&lt;5.55),1.3,IF(AND(A140&lt;5.45,A140&gt;=5.05,D140&gt;=0.15,H140&lt;13.924,A140&gt;=4.35,D140&lt;0.35,B140&gt;=2.75,A140&lt;5.55),1.475,IF(AND(A140&gt;=5.45,A140&gt;=5.05,D140&gt;=0.15,H140&lt;13.924,A140&gt;=4.35,D140&lt;0.35,B140&gt;=2.75,A140&lt;5.55),1.4,IF(AND(B140&gt;=3.25,D140&lt;2.35,A140&lt;7.55,G140&gt;=0.364,G140&lt;0.628,F140&gt;=2.5,A140&gt;=5.9,A140&gt;=5.55),5.7,IF(AND(G140&lt;0.006,G140&lt;0.107,D140&gt;=1.65,A140&lt;7.05,G140&lt;0.364,G140&lt;0.628,F140&gt;=2.5,A140&gt;=5.9,A140&gt;=5.55),5.5,IF(AND(G140&gt;=0.006,G140&lt;0.107,D140&gt;=1.65,A140&lt;7.05,G140&lt;0.364,G140&lt;0.628,F140&gt;=2.5,A140&gt;=5.9,A140&gt;=5.55),5.667,IF(AND(D140&lt;2.2,G140&gt;=0.107,D140&gt;=1.65,A140&lt;7.05,G140&lt;0.364,G140&lt;0.628,F140&gt;=2.5,A140&gt;=5.9,A140&gt;=5.55),5.35,IF(AND(D140&gt;=2.2,G140&gt;=0.107,D140&gt;=1.65,A140&lt;7.05,G140&lt;0.364,G140&lt;0.628,F140&gt;=2.5,A140&gt;=5.9,A140&gt;=5.55),5.2,IF(AND(D140&lt;2.25,B140&lt;3.25,D140&lt;2.35,A140&lt;7.55,G140&gt;=0.364,G140&lt;0.628,F140&gt;=2.5,A140&gt;=5.9,A140&gt;=5.55),5.8,IF(AND(D140&gt;=2.25,B140&lt;3.25,D140&lt;2.35,A140&lt;7.55,G140&gt;=0.364,G140&lt;0.628,F140&gt;=2.5,A140&gt;=5.9,A140&gt;=5.55),5.9,"shouldnthappen")))))))))))))))))))))))))))))))))))))</f>
        <v>5.35</v>
      </c>
      <c r="P140" s="1" t="n">
        <f aca="false">IF(AND(D140&gt;=0.75,A140&lt;5.55),3.9,IF(AND(H140&lt;7.482,A140&gt;=5.55),3.45,IF(AND(B140&gt;=3.15,B140&lt;3.25,D140&lt;0.75,A140&lt;5.55),1.262,IF(AND(G140&gt;=0.446,B140&lt;3.15,B140&lt;3.25,D140&lt;0.75,A140&lt;5.55),1.1,IF(AND(G140&lt;0.408,A140&lt;5.05,B140&gt;=3.25,D140&lt;0.75,A140&lt;5.55),1.4,IF(AND(G140&gt;=0.408,A140&lt;5.05,B140&gt;=3.25,D140&lt;0.75,A140&lt;5.55),1.233,IF(AND(G140&gt;=0.676,A140&gt;=5.05,B140&gt;=3.25,D140&lt;0.75,A140&lt;5.55),1.72,IF(AND(H140&lt;9.386,A140&lt;5.85,F140&lt;2.5,H140&gt;=7.482,A140&gt;=5.55),3.5,IF(AND(H140&gt;=9.386,A140&lt;5.85,F140&lt;2.5,H140&gt;=7.482,A140&gt;=5.55),4.275,IF(AND(H140&gt;=16.284,G140&lt;0.865,F140&gt;=2.5,H140&gt;=7.482,A140&gt;=5.55),6.6,IF(AND(G140&lt;0.912,G140&gt;=0.865,F140&gt;=2.5,H140&gt;=7.482,A140&gt;=5.55),4.8,IF(AND(G140&gt;=0.912,G140&gt;=0.865,F140&gt;=2.5,H140&gt;=7.482,A140&gt;=5.55),5.175,IF(AND(A140&gt;=4.95,G140&lt;0.446,B140&lt;3.15,B140&lt;3.25,D140&lt;0.75,A140&lt;5.55),1.6,IF(AND(H140&gt;=12.974,G140&lt;0.676,A140&gt;=5.05,B140&gt;=3.25,D140&lt;0.75,A140&lt;5.55),1.3,IF(AND(D140&lt;1.45,H140&lt;13.531,A140&gt;=5.85,F140&lt;2.5,H140&gt;=7.482,A140&gt;=5.55),4.2,IF(AND(D140&gt;=1.45,H140&lt;13.531,A140&gt;=5.85,F140&lt;2.5,H140&gt;=7.482,A140&gt;=5.55),4.967,IF(AND(G140&lt;0.187,H140&gt;=13.531,A140&gt;=5.85,F140&lt;2.5,H140&gt;=7.482,A140&gt;=5.55),5,IF(AND(H140&gt;=12.675,A140&lt;4.95,G140&lt;0.446,B140&lt;3.15,B140&lt;3.25,D140&lt;0.75,A140&lt;5.55),1.5,IF(AND(H140&lt;10.826,H140&lt;12.974,G140&lt;0.676,A140&gt;=5.05,B140&gt;=3.25,D140&lt;0.75,A140&lt;5.55),1.46,IF(AND(H140&gt;=10.826,H140&lt;12.974,G140&lt;0.676,A140&gt;=5.05,B140&gt;=3.25,D140&lt;0.75,A140&lt;5.55),1.4,IF(AND(A140&lt;6.15,G140&gt;=0.187,H140&gt;=13.531,A140&gt;=5.85,F140&lt;2.5,H140&gt;=7.482,A140&gt;=5.55),4.7,IF(AND(A140&lt;6.85,B140&lt;2.95,H140&lt;16.284,G140&lt;0.865,F140&gt;=2.5,H140&gt;=7.482,A140&gt;=5.55),5.32,IF(AND(A140&gt;=6.85,B140&lt;2.95,H140&lt;16.284,G140&lt;0.865,F140&gt;=2.5,H140&gt;=7.482,A140&gt;=5.55),6.567,IF(AND(A140&lt;4.85,H140&lt;12.675,A140&lt;4.95,G140&lt;0.446,B140&lt;3.15,B140&lt;3.25,D140&lt;0.75,A140&lt;5.55),1.4,IF(AND(A140&gt;=4.85,H140&lt;12.675,A140&lt;4.95,G140&lt;0.446,B140&lt;3.15,B140&lt;3.25,D140&lt;0.75,A140&lt;5.55),1.5,IF(AND(B140&lt;3.1,A140&gt;=6.15,G140&gt;=0.187,H140&gt;=13.531,A140&gt;=5.85,F140&lt;2.5,H140&gt;=7.482,A140&gt;=5.55),4.467,IF(AND(B140&gt;=3.1,A140&gt;=6.15,G140&gt;=0.187,H140&gt;=13.531,A140&gt;=5.85,F140&lt;2.5,H140&gt;=7.482,A140&gt;=5.55),4.7,IF(AND(G140&gt;=0.379,B140&lt;3.15,B140&gt;=2.95,H140&lt;16.284,G140&lt;0.865,F140&gt;=2.5,H140&gt;=7.482,A140&gt;=5.55),5.733,IF(AND(A140&lt;6.6,B140&gt;=3.15,B140&gt;=2.95,H140&lt;16.284,G140&lt;0.865,F140&gt;=2.5,H140&gt;=7.482,A140&gt;=5.55),5.38,IF(AND(A140&lt;6.7,G140&lt;0.379,B140&lt;3.15,B140&gt;=2.95,H140&lt;16.284,G140&lt;0.865,F140&gt;=2.5,H140&gt;=7.482,A140&gt;=5.55),5.3,IF(AND(A140&gt;=6.7,G140&lt;0.379,B140&lt;3.15,B140&gt;=2.95,H140&lt;16.284,G140&lt;0.865,F140&gt;=2.5,H140&gt;=7.482,A140&gt;=5.55),5.16,IF(AND(A140&lt;7.05,A140&gt;=6.6,B140&gt;=3.15,B140&gt;=2.95,H140&lt;16.284,G140&lt;0.865,F140&gt;=2.5,H140&gt;=7.482,A140&gt;=5.55),5.78,IF(AND(A140&gt;=7.05,A140&gt;=6.6,B140&gt;=3.15,B140&gt;=2.95,H140&lt;16.284,G140&lt;0.865,F140&gt;=2.5,H140&gt;=7.482,A140&gt;=5.55),6.1,"shouldnthappen")))))))))))))))))))))))))))))))))</f>
        <v>5.3</v>
      </c>
      <c r="Q140" s="1" t="n">
        <f aca="false">IF(AND(G140&gt;=0.422,B140&lt;3.25,F140&lt;1.5),1.25,IF(AND(G140&gt;=0.082,G140&lt;0.125,F140&gt;=1.5),6.7,IF(AND(G140&lt;0.251,G140&lt;0.422,B140&lt;3.25,F140&lt;1.5),1.38,IF(AND(G140&gt;=0.251,G140&lt;0.422,B140&lt;3.25,F140&lt;1.5),1.55,IF(AND(G140&gt;=0.385,G140&lt;0.633,B140&gt;=3.25,F140&lt;1.5),1.367,IF(AND(B140&lt;3.35,G140&gt;=0.633,B140&gt;=3.25,F140&lt;1.5),1.7,IF(AND(A140&lt;5.85,G140&lt;0.082,G140&lt;0.125,F140&gt;=1.5),4.5,IF(AND(F140&gt;=2.5,D140&lt;1.6,G140&gt;=0.125,F140&gt;=1.5),5.05,IF(AND(H140&gt;=16.774,D140&gt;=1.6,G140&gt;=0.125,F140&gt;=1.5),6.4,IF(AND(D140&gt;=0.5,G140&lt;0.385,G140&lt;0.633,B140&gt;=3.25,F140&lt;1.5),1.6,IF(AND(B140&lt;3.6,B140&gt;=3.35,G140&gt;=0.633,B140&gt;=3.25,F140&lt;1.5),1.55,IF(AND(B140&gt;=3.6,B140&gt;=3.35,G140&gt;=0.633,B140&gt;=3.25,F140&lt;1.5),1.6,IF(AND(D140&lt;1.65,A140&gt;=5.85,G140&lt;0.082,G140&lt;0.125,F140&gt;=1.5),4.7,IF(AND(A140&lt;5.3,F140&lt;2.5,D140&lt;1.6,G140&gt;=0.125,F140&gt;=1.5),3.15,IF(AND(B140&gt;=3.2,H140&lt;16.774,D140&gt;=1.6,G140&gt;=0.125,F140&gt;=1.5),5.675,IF(AND(H140&lt;11.767,D140&lt;0.5,G140&lt;0.385,G140&lt;0.633,B140&gt;=3.25,F140&lt;1.5),1.5,IF(AND(H140&gt;=11.767,D140&lt;0.5,G140&lt;0.385,G140&lt;0.633,B140&gt;=3.25,F140&lt;1.5),1.367,IF(AND(H140&lt;8.367,D140&gt;=1.65,A140&gt;=5.85,G140&lt;0.082,G140&lt;0.125,F140&gt;=1.5),5.7,IF(AND(H140&gt;=8.367,D140&gt;=1.65,A140&gt;=5.85,G140&lt;0.082,G140&lt;0.125,F140&gt;=1.5),5.575,IF(AND(A140&gt;=7.1,B140&lt;3.2,H140&lt;16.774,D140&gt;=1.6,G140&gt;=0.125,F140&gt;=1.5),6.3,IF(AND(H140&gt;=15.395,B140&lt;2.85,A140&gt;=5.3,F140&lt;2.5,D140&lt;1.6,G140&gt;=0.125,F140&gt;=1.5),4.8,IF(AND(H140&lt;8.486,B140&gt;=2.85,A140&gt;=5.3,F140&lt;2.5,D140&lt;1.6,G140&gt;=0.125,F140&gt;=1.5),3.85,IF(AND(D140&gt;=2.1,A140&lt;7.1,B140&lt;3.2,H140&lt;16.774,D140&gt;=1.6,G140&gt;=0.125,F140&gt;=1.5),5.5,IF(AND(B140&gt;=2.75,H140&lt;15.395,B140&lt;2.85,A140&gt;=5.3,F140&lt;2.5,D140&lt;1.6,G140&gt;=0.125,F140&gt;=1.5),4.489,IF(AND(H140&gt;=15.168,H140&gt;=8.486,B140&gt;=2.85,A140&gt;=5.3,F140&lt;2.5,D140&lt;1.6,G140&gt;=0.125,F140&gt;=1.5),4.7,IF(AND(G140&gt;=0.519,D140&lt;2.1,A140&lt;7.1,B140&lt;3.2,H140&lt;16.774,D140&gt;=1.6,G140&gt;=0.125,F140&gt;=1.5),4.925,IF(AND(G140&gt;=0.897,B140&lt;2.75,H140&lt;15.395,B140&lt;2.85,A140&gt;=5.3,F140&lt;2.5,D140&lt;1.6,G140&gt;=0.125,F140&gt;=1.5),4.567,IF(AND(A140&lt;5.65,H140&lt;15.168,H140&gt;=8.486,B140&gt;=2.85,A140&gt;=5.3,F140&lt;2.5,D140&lt;1.6,G140&gt;=0.125,F140&gt;=1.5),4.5,IF(AND(G140&lt;0.23,G140&lt;0.519,D140&lt;2.1,A140&lt;7.1,B140&lt;3.2,H140&lt;16.774,D140&gt;=1.6,G140&gt;=0.125,F140&gt;=1.5),5,IF(AND(A140&lt;5.9,G140&lt;0.897,B140&lt;2.75,H140&lt;15.395,B140&lt;2.85,A140&gt;=5.3,F140&lt;2.5,D140&lt;1.6,G140&gt;=0.125,F140&gt;=1.5),4.1,IF(AND(A140&gt;=5.9,G140&lt;0.897,B140&lt;2.75,H140&lt;15.395,B140&lt;2.85,A140&gt;=5.3,F140&lt;2.5,D140&lt;1.6,G140&gt;=0.125,F140&gt;=1.5),4.5,IF(AND(A140&lt;6.05,A140&gt;=5.65,H140&lt;15.168,H140&gt;=8.486,B140&gt;=2.85,A140&gt;=5.3,F140&lt;2.5,D140&lt;1.6,G140&gt;=0.125,F140&gt;=1.5),4.2,IF(AND(A140&gt;=6.05,A140&gt;=5.65,H140&lt;15.168,H140&gt;=8.486,B140&gt;=2.85,A140&gt;=5.3,F140&lt;2.5,D140&lt;1.6,G140&gt;=0.125,F140&gt;=1.5),4.35,IF(AND(D140&lt;1.95,G140&gt;=0.23,G140&lt;0.519,D140&lt;2.1,A140&lt;7.1,B140&lt;3.2,H140&lt;16.774,D140&gt;=1.6,G140&gt;=0.125,F140&gt;=1.5),5.3,IF(AND(D140&gt;=1.95,G140&gt;=0.23,G140&lt;0.519,D140&lt;2.1,A140&lt;7.1,B140&lt;3.2,H140&lt;16.774,D140&gt;=1.6,G140&gt;=0.125,F140&gt;=1.5),5.2,"shouldnthappen")))))))))))))))))))))))))))))))))))</f>
        <v>6.7</v>
      </c>
      <c r="R140" s="1" t="n">
        <f aca="false">IF(AND(G140&gt;=0.901,F140&lt;1.5),1.9,IF(AND(H140&lt;5.523,D140&lt;0.35,G140&lt;0.901,F140&lt;1.5),1,IF(AND(B140&lt;3.6,D140&gt;=0.35,G140&lt;0.901,F140&lt;1.5),1.575,IF(AND(B140&gt;=3.6,D140&gt;=0.35,G140&lt;0.901,F140&lt;1.5),1.5,IF(AND(G140&gt;=0.837,D140&lt;1.15,D140&lt;1.45,F140&gt;=1.5),3,IF(AND(G140&gt;=0.66,D140&gt;=1.15,D140&lt;1.45,F140&gt;=1.5),4,IF(AND(F140&gt;=2.5,D140&lt;1.55,D140&gt;=1.45,F140&gt;=1.5),5.025,IF(AND(F140&lt;2.5,D140&gt;=1.55,D140&gt;=1.45,F140&gt;=1.5),4.933,IF(AND(B140&lt;2.45,G140&lt;0.837,D140&lt;1.15,D140&lt;1.45,F140&gt;=1.5),3.3,IF(AND(B140&gt;=2.45,G140&lt;0.837,D140&lt;1.15,D140&lt;1.45,F140&gt;=1.5),3.86,IF(AND(B140&gt;=3.05,F140&lt;2.5,D140&lt;1.55,D140&gt;=1.45,F140&gt;=1.5),4.8,IF(AND(D140&gt;=2.45,F140&gt;=2.5,D140&gt;=1.55,D140&gt;=1.45,F140&gt;=1.5),5.875,IF(AND(H140&lt;13.187,G140&lt;0.217,H140&gt;=5.523,D140&lt;0.35,G140&lt;0.901,F140&lt;1.5),1.4,IF(AND(H140&gt;=13.187,G140&lt;0.217,H140&gt;=5.523,D140&lt;0.35,G140&lt;0.901,F140&lt;1.5),1.5,IF(AND(G140&lt;0.33,G140&gt;=0.217,H140&gt;=5.523,D140&lt;0.35,G140&lt;0.901,F140&lt;1.5),1.28,IF(AND(A140&lt;6.05,D140&lt;1.35,G140&lt;0.66,D140&gt;=1.15,D140&lt;1.45,F140&gt;=1.5),4.175,IF(AND(A140&gt;=6.05,D140&lt;1.35,G140&lt;0.66,D140&gt;=1.15,D140&lt;1.45,F140&gt;=1.5),4.3,IF(AND(A140&lt;5.65,D140&gt;=1.35,G140&lt;0.66,D140&gt;=1.15,D140&lt;1.45,F140&gt;=1.5),3.9,IF(AND(A140&gt;=5.65,D140&gt;=1.35,G140&lt;0.66,D140&gt;=1.15,D140&lt;1.45,F140&gt;=1.5),4.52,IF(AND(A140&lt;6.25,B140&lt;3.05,F140&lt;2.5,D140&lt;1.55,D140&gt;=1.45,F140&gt;=1.5),4.5,IF(AND(A140&gt;=6.25,B140&lt;3.05,F140&lt;2.5,D140&lt;1.55,D140&gt;=1.45,F140&gt;=1.5),4.675,IF(AND(A140&gt;=7.25,D140&lt;2.45,F140&gt;=2.5,D140&gt;=1.55,D140&gt;=1.45,F140&gt;=1.5),6.433,IF(AND(D140&gt;=0.25,G140&gt;=0.33,G140&gt;=0.217,H140&gt;=5.523,D140&lt;0.35,G140&lt;0.901,F140&lt;1.5),1.4,IF(AND(A140&lt;6.15,A140&lt;7.25,D140&lt;2.45,F140&gt;=2.5,D140&gt;=1.55,D140&gt;=1.45,F140&gt;=1.5),5.025,IF(AND(H140&lt;6.439,D140&lt;0.25,G140&gt;=0.33,G140&gt;=0.217,H140&gt;=5.523,D140&lt;0.35,G140&lt;0.901,F140&lt;1.5),1.5,IF(AND(H140&gt;=6.439,D140&lt;0.25,G140&gt;=0.33,G140&gt;=0.217,H140&gt;=5.523,D140&lt;0.35,G140&lt;0.901,F140&lt;1.5),1.38,IF(AND(H140&gt;=13.711,A140&gt;=6.15,A140&lt;7.25,D140&lt;2.45,F140&gt;=2.5,D140&gt;=1.55,D140&gt;=1.45,F140&gt;=1.5),5.68,IF(AND(B140&gt;=3.3,H140&lt;13.711,A140&gt;=6.15,A140&lt;7.25,D140&lt;2.45,F140&gt;=2.5,D140&gt;=1.55,D140&gt;=1.45,F140&gt;=1.5),5.6,IF(AND(G140&lt;0.093,B140&lt;3.3,H140&lt;13.711,A140&gt;=6.15,A140&lt;7.25,D140&lt;2.45,F140&gt;=2.5,D140&gt;=1.55,D140&gt;=1.45,F140&gt;=1.5),5.56,IF(AND(D140&lt;1.95,G140&gt;=0.093,B140&lt;3.3,H140&lt;13.711,A140&gt;=6.15,A140&lt;7.25,D140&lt;2.45,F140&gt;=2.5,D140&gt;=1.55,D140&gt;=1.45,F140&gt;=1.5),5.3,IF(AND(B140&lt;3.15,D140&gt;=1.95,G140&gt;=0.093,B140&lt;3.3,H140&lt;13.711,A140&gt;=6.15,A140&lt;7.25,D140&lt;2.45,F140&gt;=2.5,D140&gt;=1.55,D140&gt;=1.45,F140&gt;=1.5),5.1,IF(AND(B140&gt;=3.15,D140&gt;=1.95,G140&gt;=0.093,B140&lt;3.3,H140&lt;13.711,A140&gt;=6.15,A140&lt;7.25,D140&lt;2.45,F140&gt;=2.5,D140&gt;=1.55,D140&gt;=1.45,F140&gt;=1.5),5.15,"shouldnthappen"))))))))))))))))))))))))))))))))</f>
        <v>5.68</v>
      </c>
      <c r="S140" s="1" t="n">
        <f aca="false">IF(AND(G140&gt;=0.859,D140&gt;=0.35,F140&lt;1.5),1.9,IF(AND(D140&lt;1.75,F140&gt;=2.5,F140&gt;=1.5),4.867,IF(AND(H140&lt;8.42,A140&lt;5.05,D140&lt;0.35,F140&lt;1.5),1.42,IF(AND(H140&gt;=14.877,A140&gt;=5.05,D140&lt;0.35,F140&lt;1.5),1.3,IF(AND(B140&lt;3.35,G140&lt;0.859,D140&gt;=0.35,F140&lt;1.5),1.7,IF(AND(B140&gt;=3.35,G140&lt;0.859,D140&gt;=0.35,F140&lt;1.5),1.5,IF(AND(A140&gt;=6.05,B140&lt;2.75,F140&lt;2.5,F140&gt;=1.5),4.733,IF(AND(G140&gt;=0.68,B140&gt;=2.75,F140&lt;2.5,F140&gt;=1.5),4.025,IF(AND(H140&gt;=16.284,D140&gt;=1.75,F140&gt;=2.5,F140&gt;=1.5),6.6,IF(AND(A140&lt;4.35,H140&gt;=8.42,A140&lt;5.05,D140&lt;0.35,F140&lt;1.5),1.1,IF(AND(G140&gt;=0.948,H140&lt;14.877,A140&gt;=5.05,D140&lt;0.35,F140&lt;1.5),1.7,IF(AND(A140&lt;5.3,A140&lt;6.05,B140&lt;2.75,F140&lt;2.5,F140&gt;=1.5),3,IF(AND(H140&gt;=15.168,G140&lt;0.68,B140&gt;=2.75,F140&lt;2.5,F140&gt;=1.5),4.75,IF(AND(H140&gt;=14.005,A140&gt;=4.35,H140&gt;=8.42,A140&lt;5.05,D140&lt;0.35,F140&lt;1.5),1.375,IF(AND(A140&gt;=5.55,G140&lt;0.948,H140&lt;14.877,A140&gt;=5.05,D140&lt;0.35,F140&lt;1.5),1.7,IF(AND(H140&lt;12.363,A140&gt;=5.3,A140&lt;6.05,B140&lt;2.75,F140&lt;2.5,F140&gt;=1.5),3.825,IF(AND(H140&gt;=12.363,A140&gt;=5.3,A140&lt;6.05,B140&lt;2.75,F140&lt;2.5,F140&gt;=1.5),4.033,IF(AND(H140&gt;=14.508,H140&lt;15.168,G140&lt;0.68,B140&gt;=2.75,F140&lt;2.5,F140&gt;=1.5),4.2,IF(AND(D140&gt;=2.35,D140&gt;=2.2,H140&lt;16.284,D140&gt;=1.75,F140&gt;=2.5,F140&gt;=1.5),5.267,IF(AND(G140&lt;0.231,H140&lt;14.005,A140&gt;=4.35,H140&gt;=8.42,A140&lt;5.05,D140&lt;0.35,F140&lt;1.5),1.4,IF(AND(H140&gt;=14.494,A140&lt;5.55,G140&lt;0.948,H140&lt;14.877,A140&gt;=5.05,D140&lt;0.35,F140&lt;1.5),1.6,IF(AND(A140&lt;6.1,H140&lt;14.508,H140&lt;15.168,G140&lt;0.68,B140&gt;=2.75,F140&lt;2.5,F140&gt;=1.5),4.5,IF(AND(A140&lt;6.1,H140&lt;11.8,D140&lt;2.2,H140&lt;16.284,D140&gt;=1.75,F140&gt;=2.5,F140&gt;=1.5),4.95,IF(AND(A140&gt;=6.1,H140&lt;11.8,D140&lt;2.2,H140&lt;16.284,D140&gt;=1.75,F140&gt;=2.5,F140&gt;=1.5),5.333,IF(AND(B140&lt;2.75,H140&gt;=11.8,D140&lt;2.2,H140&lt;16.284,D140&gt;=1.75,F140&gt;=2.5,F140&gt;=1.5),5.1,IF(AND(B140&gt;=3.15,D140&lt;2.35,D140&gt;=2.2,H140&lt;16.284,D140&gt;=1.75,F140&gt;=2.5,F140&gt;=1.5),5.5,IF(AND(B140&gt;=3.35,G140&gt;=0.231,H140&lt;14.005,A140&gt;=4.35,H140&gt;=8.42,A140&lt;5.05,D140&lt;0.35,F140&lt;1.5),1.3,IF(AND(H140&lt;13.869,H140&lt;14.494,A140&lt;5.55,G140&lt;0.948,H140&lt;14.877,A140&gt;=5.05,D140&lt;0.35,F140&lt;1.5),1.5,IF(AND(H140&gt;=13.869,H140&lt;14.494,A140&lt;5.55,G140&lt;0.948,H140&lt;14.877,A140&gt;=5.05,D140&lt;0.35,F140&lt;1.5),1.4,IF(AND(G140&lt;0.636,A140&gt;=6.1,H140&lt;14.508,H140&lt;15.168,G140&lt;0.68,B140&gt;=2.75,F140&lt;2.5,F140&gt;=1.5),4.68,IF(AND(G140&gt;=0.636,A140&gt;=6.1,H140&lt;14.508,H140&lt;15.168,G140&lt;0.68,B140&gt;=2.75,F140&lt;2.5,F140&gt;=1.5),4.4,IF(AND(B140&lt;2.85,B140&gt;=2.75,H140&gt;=11.8,D140&lt;2.2,H140&lt;16.284,D140&gt;=1.75,F140&gt;=2.5,F140&gt;=1.5),6.7,IF(AND(H140&lt;10.626,B140&lt;3.15,D140&lt;2.35,D140&gt;=2.2,H140&lt;16.284,D140&gt;=1.75,F140&gt;=2.5,F140&gt;=1.5),5.1,IF(AND(H140&gt;=10.626,B140&lt;3.15,D140&lt;2.35,D140&gt;=2.2,H140&lt;16.284,D140&gt;=1.75,F140&gt;=2.5,F140&gt;=1.5),5.2,IF(AND(G140&lt;0.378,B140&lt;3.35,G140&gt;=0.231,H140&lt;14.005,A140&gt;=4.35,H140&gt;=8.42,A140&lt;5.05,D140&lt;0.35,F140&lt;1.5),1.2,IF(AND(G140&gt;=0.378,B140&lt;3.35,G140&gt;=0.231,H140&lt;14.005,A140&gt;=4.35,H140&gt;=8.42,A140&lt;5.05,D140&lt;0.35,F140&lt;1.5),1.3,IF(AND(A140&lt;6.2,B140&gt;=2.85,B140&gt;=2.75,H140&gt;=11.8,D140&lt;2.2,H140&lt;16.284,D140&gt;=1.75,F140&gt;=2.5,F140&gt;=1.5),4.9,IF(AND(G140&lt;0.388,A140&gt;=6.2,B140&gt;=2.85,B140&gt;=2.75,H140&gt;=11.8,D140&lt;2.2,H140&lt;16.284,D140&gt;=1.75,F140&gt;=2.5,F140&gt;=1.5),5.52,IF(AND(G140&gt;=0.388,A140&gt;=6.2,B140&gt;=2.85,B140&gt;=2.75,H140&gt;=11.8,D140&lt;2.2,H140&lt;16.284,D140&gt;=1.75,F140&gt;=2.5,F140&gt;=1.5),5.7,"shouldnthappen")))))))))))))))))))))))))))))))))))))))</f>
        <v>5.52</v>
      </c>
      <c r="T140" s="1" t="n">
        <f aca="false">IF(AND(D140&gt;=0.8,A140&lt;5.45),3.7,IF(AND(D140&gt;=0.35,D140&lt;0.8,A140&lt;5.45),1.56,IF(AND(G140&lt;0.164,F140&lt;2.5,A140&gt;=5.45),1.6,IF(AND(H140&gt;=16.718,F140&gt;=2.5,A140&gt;=5.45),6.4,IF(AND(G140&gt;=0.719,H140&lt;16.718,F140&gt;=2.5,A140&gt;=5.45),5.05,IF(AND(A140&lt;4.35,A140&lt;5.05,D140&lt;0.35,D140&lt;0.8,A140&lt;5.45),1.1,IF(AND(H140&gt;=14.494,A140&gt;=5.05,D140&lt;0.35,D140&lt;0.8,A140&lt;5.45),1.6,IF(AND(G140&lt;0.338,D140&lt;1.25,G140&gt;=0.164,F140&lt;2.5,A140&gt;=5.45),4.1,IF(AND(H140&lt;8.397,D140&gt;=1.25,G140&gt;=0.164,F140&lt;2.5,A140&gt;=5.45),4,IF(AND(H140&lt;11.031,H140&lt;14.494,A140&gt;=5.05,D140&lt;0.35,D140&lt;0.8,A140&lt;5.45),1.5,IF(AND(H140&gt;=11.031,H140&lt;14.494,A140&gt;=5.05,D140&lt;0.35,D140&lt;0.8,A140&lt;5.45),1.44,IF(AND(B140&lt;2.65,H140&gt;=8.397,D140&gt;=1.25,G140&gt;=0.164,F140&lt;2.5,A140&gt;=5.45),4.767,IF(AND(H140&lt;7.388,G140&lt;0.487,G140&lt;0.719,H140&lt;16.718,F140&gt;=2.5,A140&gt;=5.45),5.067,IF(AND(G140&lt;0.533,G140&gt;=0.487,G140&lt;0.719,H140&lt;16.718,F140&gt;=2.5,A140&gt;=5.45),5.8,IF(AND(G140&gt;=0.533,G140&gt;=0.487,G140&lt;0.719,H140&lt;16.718,F140&gt;=2.5,A140&gt;=5.45),5.86,IF(AND(B140&lt;3.25,A140&gt;=4.95,A140&gt;=4.35,A140&lt;5.05,D140&lt;0.35,D140&lt;0.8,A140&lt;5.45),1.2,IF(AND(A140&lt;5.6,H140&lt;11.218,G140&gt;=0.338,D140&lt;1.25,G140&gt;=0.164,F140&lt;2.5,A140&gt;=5.45),3.7,IF(AND(A140&gt;=5.6,H140&lt;11.218,G140&gt;=0.338,D140&lt;1.25,G140&gt;=0.164,F140&lt;2.5,A140&gt;=5.45),3.5,IF(AND(H140&lt;12.668,H140&gt;=11.218,G140&gt;=0.338,D140&lt;1.25,G140&gt;=0.164,F140&lt;2.5,A140&gt;=5.45),3.9,IF(AND(H140&gt;=12.668,H140&gt;=11.218,G140&gt;=0.338,D140&lt;1.25,G140&gt;=0.164,F140&lt;2.5,A140&gt;=5.45),4,IF(AND(H140&gt;=15.705,B140&gt;=2.65,H140&gt;=8.397,D140&gt;=1.25,G140&gt;=0.164,F140&lt;2.5,A140&gt;=5.45),4.8,IF(AND(B140&lt;2.75,H140&gt;=7.388,G140&lt;0.487,G140&lt;0.719,H140&lt;16.718,F140&gt;=2.5,A140&gt;=5.45),5.26,IF(AND(B140&lt;2.95,A140&lt;4.5,A140&lt;4.95,A140&gt;=4.35,A140&lt;5.05,D140&lt;0.35,D140&lt;0.8,A140&lt;5.45),1.4,IF(AND(B140&gt;=2.95,A140&lt;4.5,A140&lt;4.95,A140&gt;=4.35,A140&lt;5.05,D140&lt;0.35,D140&lt;0.8,A140&lt;5.45),1.3,IF(AND(H140&gt;=13.924,A140&gt;=4.5,A140&lt;4.95,A140&gt;=4.35,A140&lt;5.05,D140&lt;0.35,D140&lt;0.8,A140&lt;5.45),1.5,IF(AND(G140&lt;0.252,B140&gt;=3.25,A140&gt;=4.95,A140&gt;=4.35,A140&lt;5.05,D140&lt;0.35,D140&lt;0.8,A140&lt;5.45),1.4,IF(AND(G140&gt;=0.252,B140&gt;=3.25,A140&gt;=4.95,A140&gt;=4.35,A140&lt;5.05,D140&lt;0.35,D140&lt;0.8,A140&lt;5.45),1.32,IF(AND(G140&gt;=0.473,H140&lt;15.705,B140&gt;=2.65,H140&gt;=8.397,D140&gt;=1.25,G140&gt;=0.164,F140&lt;2.5,A140&gt;=5.45),4.7,IF(AND(B140&gt;=3.15,B140&gt;=2.75,H140&gt;=7.388,G140&lt;0.487,G140&lt;0.719,H140&lt;16.718,F140&gt;=2.5,A140&gt;=5.45),5.7,IF(AND(B140&lt;3.15,H140&lt;13.924,A140&gt;=4.5,A140&lt;4.95,A140&gt;=4.35,A140&lt;5.05,D140&lt;0.35,D140&lt;0.8,A140&lt;5.45),1.433,IF(AND(B140&gt;=3.15,H140&lt;13.924,A140&gt;=4.5,A140&lt;4.95,A140&gt;=4.35,A140&lt;5.05,D140&lt;0.35,D140&lt;0.8,A140&lt;5.45),1.4,IF(AND(H140&gt;=14.81,G140&lt;0.473,H140&lt;15.705,B140&gt;=2.65,H140&gt;=8.397,D140&gt;=1.25,G140&gt;=0.164,F140&lt;2.5,A140&gt;=5.45),4.2,IF(AND(A140&lt;6.65,B140&lt;3.15,B140&gt;=2.75,H140&gt;=7.388,G140&lt;0.487,G140&lt;0.719,H140&lt;16.718,F140&gt;=2.5,A140&gt;=5.45),5.6,IF(AND(A140&gt;=6.65,B140&lt;3.15,B140&gt;=2.75,H140&gt;=7.388,G140&lt;0.487,G140&lt;0.719,H140&lt;16.718,F140&gt;=2.5,A140&gt;=5.45),5.4,IF(AND(A140&lt;6.15,H140&lt;14.81,G140&lt;0.473,H140&lt;15.705,B140&gt;=2.65,H140&gt;=8.397,D140&gt;=1.25,G140&gt;=0.164,F140&lt;2.5,A140&gt;=5.45),4.5,IF(AND(A140&gt;=6.15,H140&lt;14.81,G140&lt;0.473,H140&lt;15.705,B140&gt;=2.65,H140&gt;=8.397,D140&gt;=1.25,G140&gt;=0.164,F140&lt;2.5,A140&gt;=5.45),4.4,"shouldnthappen"))))))))))))))))))))))))))))))))))))</f>
        <v>5.6</v>
      </c>
      <c r="U140" s="1" t="n">
        <f aca="false">IF(AND(G140&gt;=0.934,F140&lt;1.5),1.7,IF(AND(D140&lt;0.15,D140&lt;0.25,G140&lt;0.934,F140&lt;1.5),1.38,IF(AND(H140&gt;=14.379,D140&gt;=0.25,G140&lt;0.934,F140&lt;1.5),1.7,IF(AND(A140&lt;5.3,D140&lt;1.35,F140&lt;2.5,F140&gt;=1.5),3.15,IF(AND(H140&lt;7.148,D140&gt;=1.35,F140&lt;2.5,F140&gt;=1.5),3.9,IF(AND(G140&lt;0.352,A140&lt;6.15,F140&gt;=2.5,F140&gt;=1.5),4.5,IF(AND(G140&gt;=0.352,A140&lt;6.15,F140&gt;=2.5,F140&gt;=1.5),4.92,IF(AND(B140&lt;2.85,A140&gt;=6.15,F140&gt;=2.5,F140&gt;=1.5),6.2,IF(AND(D140&gt;=0.45,H140&lt;14.379,D140&gt;=0.25,G140&lt;0.934,F140&lt;1.5),1.65,IF(AND(G140&gt;=0.857,A140&gt;=5.3,D140&lt;1.35,F140&lt;2.5,F140&gt;=1.5),4.3,IF(AND(A140&gt;=7.25,B140&gt;=2.85,A140&gt;=6.15,F140&gt;=2.5,F140&gt;=1.5),6.425,IF(AND(H140&lt;9.499,A140&lt;5.05,D140&gt;=0.15,D140&lt;0.25,G140&lt;0.934,F140&lt;1.5),1.4,IF(AND(A140&gt;=5.45,A140&gt;=5.05,D140&gt;=0.15,D140&lt;0.25,G140&lt;0.934,F140&lt;1.5),1.3,IF(AND(B140&gt;=4.15,D140&lt;0.45,H140&lt;14.379,D140&gt;=0.25,G140&lt;0.934,F140&lt;1.5),1.5,IF(AND(A140&gt;=5.75,G140&lt;0.857,A140&gt;=5.3,D140&lt;1.35,F140&lt;2.5,F140&gt;=1.5),4.02,IF(AND(A140&lt;6.65,G140&lt;0.333,H140&gt;=7.148,D140&gt;=1.35,F140&lt;2.5,F140&gt;=1.5),4.475,IF(AND(A140&gt;=6.65,G140&lt;0.333,H140&gt;=7.148,D140&gt;=1.35,F140&lt;2.5,F140&gt;=1.5),4.8,IF(AND(D140&gt;=1.45,G140&gt;=0.333,H140&gt;=7.148,D140&gt;=1.35,F140&lt;2.5,F140&gt;=1.5),4.85,IF(AND(G140&gt;=0.861,A140&lt;7.25,B140&gt;=2.85,A140&gt;=6.15,F140&gt;=2.5,F140&gt;=1.5),5.2,IF(AND(G140&lt;0.571,H140&gt;=9.499,A140&lt;5.05,D140&gt;=0.15,D140&lt;0.25,G140&lt;0.934,F140&lt;1.5),1.2,IF(AND(G140&gt;=0.571,H140&gt;=9.499,A140&lt;5.05,D140&gt;=0.15,D140&lt;0.25,G140&lt;0.934,F140&lt;1.5),1.3,IF(AND(H140&lt;9.283,A140&lt;5.45,A140&gt;=5.05,D140&gt;=0.15,D140&lt;0.25,G140&lt;0.934,F140&lt;1.5),1.5,IF(AND(H140&gt;=9.283,A140&lt;5.45,A140&gt;=5.05,D140&gt;=0.15,D140&lt;0.25,G140&lt;0.934,F140&lt;1.5),1.425,IF(AND(A140&lt;4.9,B140&lt;4.15,D140&lt;0.45,H140&lt;14.379,D140&gt;=0.25,G140&lt;0.934,F140&lt;1.5),1.4,IF(AND(A140&gt;=4.9,B140&lt;4.15,D140&lt;0.45,H140&lt;14.379,D140&gt;=0.25,G140&lt;0.934,F140&lt;1.5),1.325,IF(AND(G140&lt;0.572,A140&lt;5.75,G140&lt;0.857,A140&gt;=5.3,D140&lt;1.35,F140&lt;2.5,F140&gt;=1.5),3.65,IF(AND(G140&gt;=0.572,A140&lt;5.75,G140&lt;0.857,A140&gt;=5.3,D140&lt;1.35,F140&lt;2.5,F140&gt;=1.5),3.9,IF(AND(A140&lt;6.75,D140&lt;1.45,G140&gt;=0.333,H140&gt;=7.148,D140&gt;=1.35,F140&lt;2.5,F140&gt;=1.5),4.4,IF(AND(A140&gt;=6.75,D140&lt;1.45,G140&gt;=0.333,H140&gt;=7.148,D140&gt;=1.35,F140&lt;2.5,F140&gt;=1.5),4.78,IF(AND(A140&lt;6.6,B140&lt;3.25,G140&lt;0.861,A140&lt;7.25,B140&gt;=2.85,A140&gt;=6.15,F140&gt;=2.5,F140&gt;=1.5),5.333,IF(AND(H140&lt;11.461,B140&gt;=3.25,G140&lt;0.861,A140&lt;7.25,B140&gt;=2.85,A140&gt;=6.15,F140&gt;=2.5,F140&gt;=1.5),6.025,IF(AND(H140&gt;=11.461,B140&gt;=3.25,G140&lt;0.861,A140&lt;7.25,B140&gt;=2.85,A140&gt;=6.15,F140&gt;=2.5,F140&gt;=1.5),5.667,IF(AND(H140&gt;=14.564,A140&gt;=6.6,B140&lt;3.25,G140&lt;0.861,A140&lt;7.25,B140&gt;=2.85,A140&gt;=6.15,F140&gt;=2.5,F140&gt;=1.5),5.4,IF(AND(D140&gt;=2.35,H140&lt;14.564,A140&gt;=6.6,B140&lt;3.25,G140&lt;0.861,A140&lt;7.25,B140&gt;=2.85,A140&gt;=6.15,F140&gt;=2.5,F140&gt;=1.5),5.6,IF(AND(A140&lt;6.85,D140&lt;2.35,H140&lt;14.564,A140&gt;=6.6,B140&lt;3.25,G140&lt;0.861,A140&lt;7.25,B140&gt;=2.85,A140&gt;=6.15,F140&gt;=2.5,F140&gt;=1.5),5.9,IF(AND(A140&gt;=6.85,D140&lt;2.35,H140&lt;14.564,A140&gt;=6.6,B140&lt;3.25,G140&lt;0.861,A140&lt;7.25,B140&gt;=2.85,A140&gt;=6.15,F140&gt;=2.5,F140&gt;=1.5),5.78,"shouldnthappen"))))))))))))))))))))))))))))))))))))</f>
        <v>5.333</v>
      </c>
      <c r="V140" s="1" t="n">
        <f aca="false">IF(AND(H140&lt;5.748,A140&lt;5.05,D140&lt;0.75),1,IF(AND(B140&lt;3.15,H140&gt;=5.748,A140&lt;5.05,D140&lt;0.75),1.475,IF(AND(G140&gt;=0.801,D140&lt;0.25,A140&gt;=5.05,D140&lt;0.75),1.7,IF(AND(D140&gt;=0.45,D140&gt;=0.25,A140&gt;=5.05,D140&lt;0.75),1.7,IF(AND(B140&lt;2.35,F140&lt;2.5,B140&lt;2.75,D140&gt;=0.75),4.16,IF(AND(D140&lt;1.75,F140&gt;=2.5,B140&lt;2.75,D140&gt;=0.75),4.875,IF(AND(D140&gt;=1.75,F140&gt;=2.5,B140&lt;2.75,D140&gt;=0.75),5.333,IF(AND(H140&gt;=16.284,D140&gt;=1.55,B140&gt;=2.75,D140&gt;=0.75),6.6,IF(AND(H140&gt;=14.144,B140&gt;=3.15,H140&gt;=5.748,A140&lt;5.05,D140&lt;0.75),1.3,IF(AND(A140&lt;5.45,G140&lt;0.801,D140&lt;0.25,A140&gt;=5.05,D140&lt;0.75),1.5,IF(AND(A140&gt;=5.45,G140&lt;0.801,D140&lt;0.25,A140&gt;=5.05,D140&lt;0.75),1.34,IF(AND(B140&lt;3.75,D140&lt;0.45,D140&gt;=0.25,A140&gt;=5.05,D140&lt;0.75),1.467,IF(AND(B140&gt;=3.75,D140&lt;0.45,D140&gt;=0.25,A140&gt;=5.05,D140&lt;0.75),1.767,IF(AND(G140&gt;=0.896,B140&gt;=2.35,F140&lt;2.5,B140&lt;2.75,D140&gt;=0.75),4.9,IF(AND(H140&lt;15.504,D140&lt;1.35,D140&lt;1.55,B140&gt;=2.75,D140&gt;=0.75),4.2,IF(AND(H140&gt;=15.504,D140&lt;1.35,D140&lt;1.55,B140&gt;=2.75,D140&gt;=0.75),4.6,IF(AND(H140&lt;9.767,D140&gt;=1.35,D140&lt;1.55,B140&gt;=2.75,D140&gt;=0.75),5.1,IF(AND(A140&lt;4.5,H140&lt;14.144,B140&gt;=3.15,H140&gt;=5.748,A140&lt;5.05,D140&lt;0.75),1.3,IF(AND(A140&gt;=4.5,H140&lt;14.144,B140&gt;=3.15,H140&gt;=5.748,A140&lt;5.05,D140&lt;0.75),1.4,IF(AND(D140&gt;=1.15,G140&lt;0.896,B140&gt;=2.35,F140&lt;2.5,B140&lt;2.75,D140&gt;=0.75),4.04,IF(AND(B140&lt;2.9,H140&gt;=9.767,D140&gt;=1.35,D140&lt;1.55,B140&gt;=2.75,D140&gt;=0.75),4.8,IF(AND(D140&lt;1.7,A140&gt;=7.05,H140&lt;16.284,D140&gt;=1.55,B140&gt;=2.75,D140&gt;=0.75),5.8,IF(AND(D140&gt;=1.7,A140&gt;=7.05,H140&lt;16.284,D140&gt;=1.55,B140&gt;=2.75,D140&gt;=0.75),6.3,IF(AND(B140&lt;2.45,D140&lt;1.15,G140&lt;0.896,B140&gt;=2.35,F140&lt;2.5,B140&lt;2.75,D140&gt;=0.75),3.767,IF(AND(B140&gt;=2.45,D140&lt;1.15,G140&lt;0.896,B140&gt;=2.35,F140&lt;2.5,B140&lt;2.75,D140&gt;=0.75),3.167,IF(AND(B140&gt;=3.15,B140&gt;=2.9,H140&gt;=9.767,D140&gt;=1.35,D140&lt;1.55,B140&gt;=2.75,D140&gt;=0.75),4.7,IF(AND(D140&lt;1.9,D140&lt;2.05,A140&lt;7.05,H140&lt;16.284,D140&gt;=1.55,B140&gt;=2.75,D140&gt;=0.75),4.82,IF(AND(D140&gt;=1.9,D140&lt;2.05,A140&lt;7.05,H140&lt;16.284,D140&gt;=1.55,B140&gt;=2.75,D140&gt;=0.75),5.067,IF(AND(H140&lt;12.721,B140&lt;3.15,B140&gt;=2.9,H140&gt;=9.767,D140&gt;=1.35,D140&lt;1.55,B140&gt;=2.75,D140&gt;=0.75),4.5,IF(AND(H140&gt;=12.721,B140&lt;3.15,B140&gt;=2.9,H140&gt;=9.767,D140&gt;=1.35,D140&lt;1.55,B140&gt;=2.75,D140&gt;=0.75),4.433,IF(AND(H140&lt;9.525,G140&lt;0.364,D140&gt;=2.05,A140&lt;7.05,H140&lt;16.284,D140&gt;=1.55,B140&gt;=2.75,D140&gt;=0.75),5.1,IF(AND(A140&lt;6.25,G140&gt;=0.364,D140&gt;=2.05,A140&lt;7.05,H140&lt;16.284,D140&gt;=1.55,B140&gt;=2.75,D140&gt;=0.75),5.4,IF(AND(H140&lt;10.898,H140&gt;=9.525,G140&lt;0.364,D140&gt;=2.05,A140&lt;7.05,H140&lt;16.284,D140&gt;=1.55,B140&gt;=2.75,D140&gt;=0.75),5.6,IF(AND(H140&lt;8.711,A140&gt;=6.25,G140&gt;=0.364,D140&gt;=2.05,A140&lt;7.05,H140&lt;16.284,D140&gt;=1.55,B140&gt;=2.75,D140&gt;=0.75),5.7,IF(AND(H140&gt;=8.711,A140&gt;=6.25,G140&gt;=0.364,D140&gt;=2.05,A140&lt;7.05,H140&lt;16.284,D140&gt;=1.55,B140&gt;=2.75,D140&gt;=0.75),5.84,IF(AND(D140&lt;2.2,H140&gt;=10.898,H140&gt;=9.525,G140&lt;0.364,D140&gt;=2.05,A140&lt;7.05,H140&lt;16.284,D140&gt;=1.55,B140&gt;=2.75,D140&gt;=0.75),5.4,IF(AND(D140&gt;=2.2,H140&gt;=10.898,H140&gt;=9.525,G140&lt;0.364,D140&gt;=2.05,A140&lt;7.05,H140&lt;16.284,D140&gt;=1.55,B140&gt;=2.75,D140&gt;=0.75),5.3,"shouldnthappen")))))))))))))))))))))))))))))))))))))</f>
        <v>4.82</v>
      </c>
      <c r="W140" s="1" t="n">
        <f aca="false">IF(AND(H140&lt;6.926,D140&gt;=0.35,D140&lt;0.8),1.9,IF(AND(H140&gt;=6.926,D140&gt;=0.35,D140&lt;0.8),1.533,IF(AND(H140&lt;13.492,A140&lt;4.75,D140&lt;0.35,D140&lt;0.8),1.1,IF(AND(H140&gt;=13.492,A140&lt;4.75,D140&lt;0.35,D140&lt;0.8),1.375,IF(AND(B140&lt;2.75,A140&gt;=5.85,F140&lt;2.5,D140&gt;=0.8),4.833,IF(AND(B140&lt;3.3,A140&gt;=7.05,F140&gt;=2.5,D140&gt;=0.8),5.8,IF(AND(B140&gt;=3.3,A140&gt;=7.05,F140&gt;=2.5,D140&gt;=0.8),6.325,IF(AND(D140&gt;=0.25,A140&lt;5.05,A140&gt;=4.75,D140&lt;0.35,D140&lt;0.8),1.3,IF(AND(B140&lt;3.6,A140&gt;=5.05,A140&gt;=4.75,D140&lt;0.35,D140&lt;0.8),1.4,IF(AND(H140&lt;10.194,G140&lt;0.412,A140&lt;5.85,F140&lt;2.5,D140&gt;=0.8),4.133,IF(AND(H140&gt;=10.194,G140&lt;0.412,A140&lt;5.85,F140&lt;2.5,D140&gt;=0.8),4.5,IF(AND(A140&lt;5.35,G140&gt;=0.412,A140&lt;5.85,F140&lt;2.5,D140&gt;=0.8),3.15,IF(AND(A140&lt;6.2,B140&gt;=2.75,A140&gt;=5.85,F140&lt;2.5,D140&gt;=0.8),4.3,IF(AND(H140&lt;5.767,A140&lt;6.2,A140&lt;7.05,F140&gt;=2.5,D140&gt;=0.8),4.5,IF(AND(G140&gt;=0.861,A140&gt;=6.2,A140&lt;7.05,F140&gt;=2.5,D140&gt;=0.8),5.2,IF(AND(B140&lt;3.15,D140&lt;0.25,A140&lt;5.05,A140&gt;=4.75,D140&lt;0.35,D140&lt;0.8),1.55,IF(AND(A140&lt;5.45,B140&gt;=3.6,A140&gt;=5.05,A140&gt;=4.75,D140&lt;0.35,D140&lt;0.8),1.5,IF(AND(A140&gt;=5.45,B140&gt;=3.6,A140&gt;=5.05,A140&gt;=4.75,D140&lt;0.35,D140&lt;0.8),1.4,IF(AND(G140&gt;=0.772,A140&gt;=5.35,G140&gt;=0.412,A140&lt;5.85,F140&lt;2.5,D140&gt;=0.8),3.9,IF(AND(D140&gt;=1.45,A140&gt;=6.2,B140&gt;=2.75,A140&gt;=5.85,F140&lt;2.5,D140&gt;=0.8),4.775,IF(AND(G140&lt;0.5,H140&gt;=5.767,A140&lt;6.2,A140&lt;7.05,F140&gt;=2.5,D140&gt;=0.8),5.1,IF(AND(G140&gt;=0.5,H140&gt;=5.767,A140&lt;6.2,A140&lt;7.05,F140&gt;=2.5,D140&gt;=0.8),4.95,IF(AND(B140&gt;=3.25,G140&lt;0.861,A140&gt;=6.2,A140&lt;7.05,F140&gt;=2.5,D140&gt;=0.8),5.75,IF(AND(A140&lt;4.95,B140&gt;=3.15,D140&lt;0.25,A140&lt;5.05,A140&gt;=4.75,D140&lt;0.35,D140&lt;0.8),1.4,IF(AND(A140&lt;5.65,G140&lt;0.772,A140&gt;=5.35,G140&gt;=0.412,A140&lt;5.85,F140&lt;2.5,D140&gt;=0.8),3.6,IF(AND(A140&gt;=5.65,G140&lt;0.772,A140&gt;=5.35,G140&gt;=0.412,A140&lt;5.85,F140&lt;2.5,D140&gt;=0.8),3.5,IF(AND(B140&gt;=3.15,D140&lt;1.45,A140&gt;=6.2,B140&gt;=2.75,A140&gt;=5.85,F140&lt;2.5,D140&gt;=0.8),4.7,IF(AND(A140&gt;=6.65,B140&lt;3.25,G140&lt;0.861,A140&gt;=6.2,A140&lt;7.05,F140&gt;=2.5,D140&gt;=0.8),5.567,IF(AND(H140&lt;9.499,A140&gt;=4.95,B140&gt;=3.15,D140&lt;0.25,A140&lt;5.05,A140&gt;=4.75,D140&lt;0.35,D140&lt;0.8),1.4,IF(AND(H140&gt;=9.499,A140&gt;=4.95,B140&gt;=3.15,D140&lt;0.25,A140&lt;5.05,A140&gt;=4.75,D140&lt;0.35,D140&lt;0.8),1.2,IF(AND(G140&lt;0.765,B140&lt;3.15,D140&lt;1.45,A140&gt;=6.2,B140&gt;=2.75,A140&gt;=5.85,F140&lt;2.5,D140&gt;=0.8),4.4,IF(AND(G140&gt;=0.765,B140&lt;3.15,D140&lt;1.45,A140&gt;=6.2,B140&gt;=2.75,A140&gt;=5.85,F140&lt;2.5,D140&gt;=0.8),4.6,IF(AND(H140&lt;10.667,A140&lt;6.65,B140&lt;3.25,G140&lt;0.861,A140&gt;=6.2,A140&lt;7.05,F140&gt;=2.5,D140&gt;=0.8),5.167,IF(AND(G140&lt;0.627,H140&gt;=10.667,A140&lt;6.65,B140&lt;3.25,G140&lt;0.861,A140&gt;=6.2,A140&lt;7.05,F140&gt;=2.5,D140&gt;=0.8),5.64,IF(AND(G140&gt;=0.627,H140&gt;=10.667,A140&lt;6.65,B140&lt;3.25,G140&lt;0.861,A140&gt;=6.2,A140&lt;7.05,F140&gt;=2.5,D140&gt;=0.8),5.1,"shouldnthappen")))))))))))))))))))))))))))))))))))</f>
        <v>5.64</v>
      </c>
      <c r="X140" s="1" t="n">
        <f aca="false">IF(AND(B140&lt;3.05,H140&lt;6.697,A140&lt;5.45),4.1,IF(AND(B140&gt;=3.05,H140&lt;6.697,A140&lt;5.45),1.48,IF(AND(D140&lt;0.7,A140&lt;5.9,A140&gt;=5.45),1.4,IF(AND(A140&lt;4.35,B140&lt;3.3,H140&gt;=6.697,A140&lt;5.45),1.1,IF(AND(G140&lt;0.372,D140&gt;=0.7,A140&lt;5.9,A140&gt;=5.45),4.36,IF(AND(A140&gt;=4.9,A140&gt;=4.35,B140&lt;3.3,H140&gt;=6.697,A140&lt;5.45),1.6,IF(AND(H140&gt;=14.171,A140&lt;5.15,B140&gt;=3.3,H140&gt;=6.697,A140&lt;5.45),1.6,IF(AND(G140&lt;0.451,A140&gt;=5.15,B140&gt;=3.3,H140&gt;=6.697,A140&lt;5.45),1.367,IF(AND(G140&gt;=0.451,A140&gt;=5.15,B140&gt;=3.3,H140&gt;=6.697,A140&lt;5.45),1.5,IF(AND(G140&lt;0.332,D140&lt;1.45,F140&lt;2.5,A140&gt;=5.9,A140&gt;=5.45),4.35,IF(AND(A140&lt;6.15,D140&gt;=1.45,F140&lt;2.5,A140&gt;=5.9,A140&gt;=5.45),5.1,IF(AND(D140&gt;=2.4,G140&lt;0.432,F140&gt;=2.5,A140&gt;=5.9,A140&gt;=5.45),5.78,IF(AND(A140&lt;6.15,G140&gt;=0.432,F140&gt;=2.5,A140&gt;=5.9,A140&gt;=5.45),4.9,IF(AND(B140&lt;3.1,A140&lt;4.9,A140&gt;=4.35,B140&lt;3.3,H140&gt;=6.697,A140&lt;5.45),1.4,IF(AND(B140&gt;=3.1,A140&lt;4.9,A140&gt;=4.35,B140&lt;3.3,H140&gt;=6.697,A140&lt;5.45),1.3,IF(AND(G140&lt;0.343,H140&lt;14.171,A140&lt;5.15,B140&gt;=3.3,H140&gt;=6.697,A140&lt;5.45),1.433,IF(AND(G140&gt;=0.343,H140&lt;14.171,A140&lt;5.15,B140&gt;=3.3,H140&gt;=6.697,A140&lt;5.45),1.525,IF(AND(D140&lt;1.05,B140&lt;2.55,G140&gt;=0.372,D140&gt;=0.7,A140&lt;5.9,A140&gt;=5.45),3.7,IF(AND(H140&lt;10.596,B140&gt;=2.55,G140&gt;=0.372,D140&gt;=0.7,A140&lt;5.9,A140&gt;=5.45),3.525,IF(AND(H140&gt;=10.596,B140&gt;=2.55,G140&gt;=0.372,D140&gt;=0.7,A140&lt;5.9,A140&gt;=5.45),3.9,IF(AND(H140&lt;14.314,G140&gt;=0.332,D140&lt;1.45,F140&lt;2.5,A140&gt;=5.9,A140&gt;=5.45),4.4,IF(AND(H140&gt;=14.314,G140&gt;=0.332,D140&lt;1.45,F140&lt;2.5,A140&gt;=5.9,A140&gt;=5.45),4.7,IF(AND(H140&lt;13.906,A140&gt;=6.15,D140&gt;=1.45,F140&lt;2.5,A140&gt;=5.9,A140&gt;=5.45),4.675,IF(AND(H140&gt;=13.906,A140&gt;=6.15,D140&gt;=1.45,F140&lt;2.5,A140&gt;=5.9,A140&gt;=5.45),4.9,IF(AND(G140&lt;0.093,D140&lt;2.4,G140&lt;0.432,F140&gt;=2.5,A140&gt;=5.9,A140&gt;=5.45),5.6,IF(AND(B140&lt;2.95,A140&gt;=6.15,G140&gt;=0.432,F140&gt;=2.5,A140&gt;=5.9,A140&gt;=5.45),5.86,IF(AND(A140&lt;5.55,D140&gt;=1.05,B140&lt;2.55,G140&gt;=0.372,D140&gt;=0.7,A140&lt;5.9,A140&gt;=5.45),4,IF(AND(A140&gt;=5.55,D140&gt;=1.05,B140&lt;2.55,G140&gt;=0.372,D140&gt;=0.7,A140&lt;5.9,A140&gt;=5.45),3.9,IF(AND(D140&lt;1.7,G140&gt;=0.093,D140&lt;2.4,G140&lt;0.432,F140&gt;=2.5,A140&gt;=5.9,A140&gt;=5.45),5.05,IF(AND(G140&gt;=0.774,B140&gt;=2.95,A140&gt;=6.15,G140&gt;=0.432,F140&gt;=2.5,A140&gt;=5.9,A140&gt;=5.45),5.3,IF(AND(G140&gt;=0.312,D140&gt;=1.7,G140&gt;=0.093,D140&lt;2.4,G140&lt;0.432,F140&gt;=2.5,A140&gt;=5.9,A140&gt;=5.45),5.4,IF(AND(D140&lt;2.45,G140&lt;0.774,B140&gt;=2.95,A140&gt;=6.15,G140&gt;=0.432,F140&gt;=2.5,A140&gt;=5.9,A140&gt;=5.45),5.66,IF(AND(D140&gt;=2.45,G140&lt;0.774,B140&gt;=2.95,A140&gt;=6.15,G140&gt;=0.432,F140&gt;=2.5,A140&gt;=5.9,A140&gt;=5.45),6,IF(AND(G140&gt;=0.301,G140&lt;0.312,D140&gt;=1.7,G140&gt;=0.093,D140&lt;2.4,G140&lt;0.432,F140&gt;=2.5,A140&gt;=5.9,A140&gt;=5.45),5.1,IF(AND(A140&lt;6.45,G140&lt;0.301,G140&lt;0.312,D140&gt;=1.7,G140&gt;=0.093,D140&lt;2.4,G140&lt;0.432,F140&gt;=2.5,A140&gt;=5.9,A140&gt;=5.45),5.3,IF(AND(A140&gt;=6.45,G140&lt;0.301,G140&lt;0.312,D140&gt;=1.7,G140&gt;=0.093,D140&lt;2.4,G140&lt;0.432,F140&gt;=2.5,A140&gt;=5.9,A140&gt;=5.45),5.2,"shouldnthappen"))))))))))))))))))))))))))))))))))))</f>
        <v>5.3</v>
      </c>
      <c r="Y140" s="1" t="n">
        <f aca="false">IF(AND(H140&lt;6.51,F140&lt;1.5),1.8,IF(AND(H140&gt;=16.674,F140&gt;=1.5),6.533,IF(AND(D140&gt;=0.45,H140&gt;=6.51,F140&lt;1.5),1.667,IF(AND(H140&gt;=13.805,G140&lt;0.154,H140&lt;16.674,F140&gt;=1.5),6.7,IF(AND(D140&lt;0.15,A140&lt;5.05,D140&lt;0.45,H140&gt;=6.51,F140&lt;1.5),1.4,IF(AND(H140&gt;=13.586,A140&gt;=5.05,D140&lt;0.45,H140&gt;=6.51,F140&lt;1.5),1.3,IF(AND(F140&lt;2.5,H140&lt;13.805,G140&lt;0.154,H140&lt;16.674,F140&gt;=1.5),4.6,IF(AND(H140&lt;8.929,D140&lt;1.35,G140&gt;=0.154,H140&lt;16.674,F140&gt;=1.5),3.64,IF(AND(G140&lt;0.05,H140&lt;13.586,A140&gt;=5.05,D140&lt;0.45,H140&gt;=6.51,F140&lt;1.5),1.4,IF(AND(G140&gt;=0.107,F140&gt;=2.5,H140&lt;13.805,G140&lt;0.154,H140&lt;16.674,F140&gt;=1.5),5.3,IF(AND(B140&gt;=2.75,H140&gt;=8.929,D140&lt;1.35,G140&gt;=0.154,H140&lt;16.674,F140&gt;=1.5),4.433,IF(AND(D140&gt;=1.55,F140&lt;2.5,D140&gt;=1.35,G140&gt;=0.154,H140&lt;16.674,F140&gt;=1.5),4.975,IF(AND(H140&lt;6.93,F140&gt;=2.5,D140&gt;=1.35,G140&gt;=0.154,H140&lt;16.674,F140&gt;=1.5),4.5,IF(AND(H140&lt;12.675,G140&lt;0.217,D140&gt;=0.15,A140&lt;5.05,D140&lt;0.45,H140&gt;=6.51,F140&lt;1.5),1.4,IF(AND(H140&gt;=12.675,G140&lt;0.217,D140&gt;=0.15,A140&lt;5.05,D140&lt;0.45,H140&gt;=6.51,F140&lt;1.5),1.5,IF(AND(A140&lt;4.65,G140&gt;=0.217,D140&gt;=0.15,A140&lt;5.05,D140&lt;0.45,H140&gt;=6.51,F140&lt;1.5),1.35,IF(AND(D140&lt;0.25,G140&gt;=0.05,H140&lt;13.586,A140&gt;=5.05,D140&lt;0.45,H140&gt;=6.51,F140&lt;1.5),1.467,IF(AND(D140&gt;=0.25,G140&gt;=0.05,H140&lt;13.586,A140&gt;=5.05,D140&lt;0.45,H140&gt;=6.51,F140&lt;1.5),1.5,IF(AND(H140&lt;9.15,G140&lt;0.107,F140&gt;=2.5,H140&lt;13.805,G140&lt;0.154,H140&lt;16.674,F140&gt;=1.5),5.7,IF(AND(H140&gt;=9.15,G140&lt;0.107,F140&gt;=2.5,H140&lt;13.805,G140&lt;0.154,H140&lt;16.674,F140&gt;=1.5),5.6,IF(AND(G140&lt;0.404,B140&lt;2.75,H140&gt;=8.929,D140&lt;1.35,G140&gt;=0.154,H140&lt;16.674,F140&gt;=1.5),4.15,IF(AND(G140&gt;=0.404,B140&lt;2.75,H140&gt;=8.929,D140&lt;1.35,G140&gt;=0.154,H140&lt;16.674,F140&gt;=1.5),3.9,IF(AND(A140&gt;=6.75,D140&lt;1.55,F140&lt;2.5,D140&gt;=1.35,G140&gt;=0.154,H140&lt;16.674,F140&gt;=1.5),4.82,IF(AND(D140&lt;0.25,A140&gt;=4.65,G140&gt;=0.217,D140&gt;=0.15,A140&lt;5.05,D140&lt;0.45,H140&gt;=6.51,F140&lt;1.5),1.325,IF(AND(D140&gt;=0.25,A140&gt;=4.65,G140&gt;=0.217,D140&gt;=0.15,A140&lt;5.05,D140&lt;0.45,H140&gt;=6.51,F140&lt;1.5),1.3,IF(AND(A140&lt;6.55,A140&lt;6.75,D140&lt;1.55,F140&lt;2.5,D140&gt;=1.35,G140&gt;=0.154,H140&lt;16.674,F140&gt;=1.5),4.575,IF(AND(A140&gt;=6.55,A140&lt;6.75,D140&lt;1.55,F140&lt;2.5,D140&gt;=1.35,G140&gt;=0.154,H140&lt;16.674,F140&gt;=1.5),4.4,IF(AND(B140&lt;2.9,D140&lt;2.05,H140&gt;=6.93,F140&gt;=2.5,D140&gt;=1.35,G140&gt;=0.154,H140&lt;16.674,F140&gt;=1.5),5.05,IF(AND(H140&lt;8.884,D140&gt;=2.05,H140&gt;=6.93,F140&gt;=2.5,D140&gt;=1.35,G140&gt;=0.154,H140&lt;16.674,F140&gt;=1.5),5.1,IF(AND(H140&lt;13.711,B140&gt;=2.9,D140&lt;2.05,H140&gt;=6.93,F140&gt;=2.5,D140&gt;=1.35,G140&gt;=0.154,H140&lt;16.674,F140&gt;=1.5),5,IF(AND(H140&gt;=13.711,B140&gt;=2.9,D140&lt;2.05,H140&gt;=6.93,F140&gt;=2.5,D140&gt;=1.35,G140&gt;=0.154,H140&lt;16.674,F140&gt;=1.5),5.8,IF(AND(B140&lt;3.15,H140&gt;=8.884,D140&gt;=2.05,H140&gt;=6.93,F140&gt;=2.5,D140&gt;=1.35,G140&gt;=0.154,H140&lt;16.674,F140&gt;=1.5),5.56,IF(AND(B140&gt;=3.15,H140&gt;=8.884,D140&gt;=2.05,H140&gt;=6.93,F140&gt;=2.5,D140&gt;=1.35,G140&gt;=0.154,H140&lt;16.674,F140&gt;=1.5),5.9,"shouldnthappen")))))))))))))))))))))))))))))))))</f>
        <v>6.7</v>
      </c>
      <c r="Z140" s="1" t="n">
        <f aca="false">IF(AND(F140&gt;=2,B140&gt;=3.35),5.6,IF(AND(A140&lt;6.65,H140&gt;=15.076,B140&lt;3.35),4.8,IF(AND(A140&gt;=6.65,H140&gt;=15.076,B140&lt;3.35),6.15,IF(AND(H140&lt;6.542,F140&lt;2,B140&gt;=3.35),1.767,IF(AND(G140&gt;=0.653,D140&lt;0.75,H140&lt;15.076,B140&lt;3.35),1.55,IF(AND(D140&lt;0.15,G140&lt;0.653,D140&lt;0.75,H140&lt;15.076,B140&lt;3.35),1.1,IF(AND(G140&lt;0.356,A140&lt;5.05,H140&gt;=6.542,F140&lt;2,B140&gt;=3.35),1.4,IF(AND(G140&gt;=0.356,A140&lt;5.05,H140&gt;=6.542,F140&lt;2,B140&gt;=3.35),1.3,IF(AND(G140&gt;=0.566,A140&gt;=5.05,H140&gt;=6.542,F140&lt;2,B140&gt;=3.35),1.6,IF(AND(B140&gt;=3.1,D140&gt;=0.15,G140&lt;0.653,D140&lt;0.75,H140&lt;15.076,B140&lt;3.35),1.367,IF(AND(B140&gt;=2.65,D140&lt;1.45,B140&lt;2.75,D140&gt;=0.75,H140&lt;15.076,B140&lt;3.35),3.96,IF(AND(G140&lt;0.352,D140&gt;=1.45,B140&lt;2.75,D140&gt;=0.75,H140&lt;15.076,B140&lt;3.35),4.5,IF(AND(D140&gt;=1.35,A140&lt;6.2,B140&gt;=2.75,D140&gt;=0.75,H140&lt;15.076,B140&lt;3.35),4.733,IF(AND(A140&lt;4.7,B140&lt;3.1,D140&gt;=0.15,G140&lt;0.653,D140&lt;0.75,H140&lt;15.076,B140&lt;3.35),1.36,IF(AND(A140&gt;=4.7,B140&lt;3.1,D140&gt;=0.15,G140&lt;0.653,D140&lt;0.75,H140&lt;15.076,B140&lt;3.35),1.6,IF(AND(A140&lt;5.2,B140&lt;2.65,D140&lt;1.45,B140&lt;2.75,D140&gt;=0.75,H140&lt;15.076,B140&lt;3.35),3.3,IF(AND(A140&lt;6.5,G140&gt;=0.352,D140&gt;=1.45,B140&lt;2.75,D140&gt;=0.75,H140&lt;15.076,B140&lt;3.35),5,IF(AND(A140&gt;=6.5,G140&gt;=0.352,D140&gt;=1.45,B140&lt;2.75,D140&gt;=0.75,H140&lt;15.076,B140&lt;3.35),5.8,IF(AND(H140&lt;8.486,D140&lt;1.35,A140&lt;6.2,B140&gt;=2.75,D140&gt;=0.75,H140&lt;15.076,B140&lt;3.35),3.975,IF(AND(G140&lt;0.187,F140&lt;2.5,A140&gt;=6.2,B140&gt;=2.75,D140&gt;=0.75,H140&lt;15.076,B140&lt;3.35),5,IF(AND(G140&gt;=0.187,F140&lt;2.5,A140&gt;=6.2,B140&gt;=2.75,D140&gt;=0.75,H140&lt;15.076,B140&lt;3.35),4.525,IF(AND(A140&gt;=7.25,F140&gt;=2.5,A140&gt;=6.2,B140&gt;=2.75,D140&gt;=0.75,H140&lt;15.076,B140&lt;3.35),6.5,IF(AND(G140&lt;0.185,B140&lt;3.6,G140&lt;0.566,A140&gt;=5.05,H140&gt;=6.542,F140&lt;2,B140&gt;=3.35),1.45,IF(AND(G140&gt;=0.185,B140&lt;3.6,G140&lt;0.566,A140&gt;=5.05,H140&gt;=6.542,F140&lt;2,B140&gt;=3.35),1.34,IF(AND(G140&lt;0.13,B140&gt;=3.6,G140&lt;0.566,A140&gt;=5.05,H140&gt;=6.542,F140&lt;2,B140&gt;=3.35),1.45,IF(AND(G140&gt;=0.13,B140&gt;=3.6,G140&lt;0.566,A140&gt;=5.05,H140&gt;=6.542,F140&lt;2,B140&gt;=3.35),1.5,IF(AND(D140&lt;1.05,A140&gt;=5.2,B140&lt;2.65,D140&lt;1.45,B140&lt;2.75,D140&gt;=0.75,H140&lt;15.076,B140&lt;3.35),3.5,IF(AND(D140&gt;=1.05,A140&gt;=5.2,B140&lt;2.65,D140&lt;1.45,B140&lt;2.75,D140&gt;=0.75,H140&lt;15.076,B140&lt;3.35),3.94,IF(AND(H140&lt;10.983,H140&gt;=8.486,D140&lt;1.35,A140&lt;6.2,B140&gt;=2.75,D140&gt;=0.75,H140&lt;15.076,B140&lt;3.35),4.38,IF(AND(H140&gt;=10.983,H140&gt;=8.486,D140&lt;1.35,A140&lt;6.2,B140&gt;=2.75,D140&gt;=0.75,H140&lt;15.076,B140&lt;3.35),4.1,IF(AND(B140&gt;=3.25,A140&lt;7.25,F140&gt;=2.5,A140&gt;=6.2,B140&gt;=2.75,D140&gt;=0.75,H140&lt;15.076,B140&lt;3.35),5.7,IF(AND(B140&lt;2.95,B140&lt;3.25,A140&lt;7.25,F140&gt;=2.5,A140&gt;=6.2,B140&gt;=2.75,D140&gt;=0.75,H140&lt;15.076,B140&lt;3.35),5.6,IF(AND(H140&gt;=13.711,B140&gt;=2.95,B140&lt;3.25,A140&lt;7.25,F140&gt;=2.5,A140&gt;=6.2,B140&gt;=2.75,D140&gt;=0.75,H140&lt;15.076,B140&lt;3.35),5.8,IF(AND(A140&gt;=6.8,H140&lt;13.711,B140&gt;=2.95,B140&lt;3.25,A140&lt;7.25,F140&gt;=2.5,A140&gt;=6.2,B140&gt;=2.75,D140&gt;=0.75,H140&lt;15.076,B140&lt;3.35),5.1,IF(AND(H140&lt;12.921,A140&lt;6.8,H140&lt;13.711,B140&gt;=2.95,B140&lt;3.25,A140&lt;7.25,F140&gt;=2.5,A140&gt;=6.2,B140&gt;=2.75,D140&gt;=0.75,H140&lt;15.076,B140&lt;3.35),5.34,IF(AND(H140&gt;=12.921,A140&lt;6.8,H140&lt;13.711,B140&gt;=2.95,B140&lt;3.25,A140&lt;7.25,F140&gt;=2.5,A140&gt;=6.2,B140&gt;=2.75,D140&gt;=0.75,H140&lt;15.076,B140&lt;3.35),5.133,"shouldnthappen"))))))))))))))))))))))))))))))))))))</f>
        <v>4.8</v>
      </c>
      <c r="AA140" s="1" t="n">
        <f aca="false">IF(AND(D140&gt;=0.45,A140&lt;5.05,D140&lt;0.8),1.6,IF(AND(D140&gt;=0.45,A140&gt;=5.05,D140&lt;0.8),1.7,IF(AND(H140&gt;=16.244,F140&gt;=2.5,D140&gt;=0.8),6.533,IF(AND(A140&lt;4.35,D140&lt;0.45,A140&lt;5.05,D140&lt;0.8),1.1,IF(AND(H140&gt;=14.877,D140&lt;0.45,A140&gt;=5.05,D140&lt;0.8),1.3,IF(AND(D140&gt;=1.4,A140&lt;5.65,F140&lt;2.5,D140&gt;=0.8),4.5,IF(AND(A140&gt;=7.25,H140&lt;16.244,F140&gt;=2.5,D140&gt;=0.8),6.5,IF(AND(A140&gt;=4.75,A140&gt;=4.35,D140&lt;0.45,A140&lt;5.05,D140&lt;0.8),1.35,IF(AND(A140&lt;5.3,D140&lt;1.4,A140&lt;5.65,F140&lt;2.5,D140&gt;=0.8),3.1,IF(AND(A140&gt;=6.8,A140&gt;=6.55,A140&gt;=5.65,F140&lt;2.5,D140&gt;=0.8),4.9,IF(AND(H140&lt;5.767,A140&lt;7.25,H140&lt;16.244,F140&gt;=2.5,D140&gt;=0.8),4.5,IF(AND(G140&gt;=0.522,A140&lt;4.75,A140&gt;=4.35,D140&lt;0.45,A140&lt;5.05,D140&lt;0.8),1.2,IF(AND(G140&gt;=0.948,D140&lt;0.35,H140&lt;14.877,D140&lt;0.45,A140&gt;=5.05,D140&lt;0.8),1.7,IF(AND(H140&lt;13.089,D140&gt;=0.35,H140&lt;14.877,D140&lt;0.45,A140&gt;=5.05,D140&lt;0.8),1.5,IF(AND(H140&gt;=13.089,D140&gt;=0.35,H140&lt;14.877,D140&lt;0.45,A140&gt;=5.05,D140&lt;0.8),1.3,IF(AND(B140&gt;=2.95,A140&gt;=5.3,D140&lt;1.4,A140&lt;5.65,F140&lt;2.5,D140&gt;=0.8),4.1,IF(AND(H140&lt;9.181,A140&lt;6.05,A140&lt;6.55,A140&gt;=5.65,F140&lt;2.5,D140&gt;=0.8),5.1,IF(AND(H140&gt;=9.181,A140&lt;6.05,A140&lt;6.55,A140&gt;=5.65,F140&lt;2.5,D140&gt;=0.8),4.3,IF(AND(G140&gt;=0.867,A140&gt;=6.05,A140&lt;6.55,A140&gt;=5.65,F140&lt;2.5,D140&gt;=0.8),4.9,IF(AND(B140&lt;3.05,A140&lt;6.8,A140&gt;=6.55,A140&gt;=5.65,F140&lt;2.5,D140&gt;=0.8),5,IF(AND(B140&gt;=3.05,A140&lt;6.8,A140&gt;=6.55,A140&gt;=5.65,F140&lt;2.5,D140&gt;=0.8),4.55,IF(AND(H140&gt;=14.144,G140&lt;0.522,A140&lt;4.75,A140&gt;=4.35,D140&lt;0.45,A140&lt;5.05,D140&lt;0.8),1.3,IF(AND(B140&lt;2.7,B140&lt;2.95,A140&gt;=5.3,D140&lt;1.4,A140&lt;5.65,F140&lt;2.5,D140&gt;=0.8),3.78,IF(AND(B140&gt;=2.7,B140&lt;2.95,A140&gt;=5.3,D140&lt;1.4,A140&lt;5.65,F140&lt;2.5,D140&gt;=0.8),3.6,IF(AND(G140&lt;0.638,G140&lt;0.867,A140&gt;=6.05,A140&lt;6.55,A140&gt;=5.65,F140&lt;2.5,D140&gt;=0.8),4.433,IF(AND(G140&gt;=0.638,G140&lt;0.867,A140&gt;=6.05,A140&lt;6.55,A140&gt;=5.65,F140&lt;2.5,D140&gt;=0.8),4,IF(AND(A140&lt;6.35,H140&lt;11.146,H140&gt;=5.767,A140&lt;7.25,H140&lt;16.244,F140&gt;=2.5,D140&gt;=0.8),5.1,IF(AND(A140&lt;4.5,H140&lt;14.144,G140&lt;0.522,A140&lt;4.75,A140&gt;=4.35,D140&lt;0.45,A140&lt;5.05,D140&lt;0.8),1.35,IF(AND(A140&gt;=4.5,H140&lt;14.144,G140&lt;0.522,A140&lt;4.75,A140&gt;=4.35,D140&lt;0.45,A140&lt;5.05,D140&lt;0.8),1.4,IF(AND(A140&lt;5.15,B140&lt;3.75,G140&lt;0.948,D140&lt;0.35,H140&lt;14.877,D140&lt;0.45,A140&gt;=5.05,D140&lt;0.8),1.4,IF(AND(A140&gt;=5.15,B140&lt;3.75,G140&lt;0.948,D140&lt;0.35,H140&lt;14.877,D140&lt;0.45,A140&gt;=5.05,D140&lt;0.8),1.5,IF(AND(G140&lt;0.112,B140&gt;=3.75,G140&lt;0.948,D140&lt;0.35,H140&lt;14.877,D140&lt;0.45,A140&gt;=5.05,D140&lt;0.8),1.5,IF(AND(G140&gt;=0.112,B140&gt;=3.75,G140&lt;0.948,D140&lt;0.35,H140&lt;14.877,D140&lt;0.45,A140&gt;=5.05,D140&lt;0.8),1.6,IF(AND(G140&lt;0.075,A140&gt;=6.35,H140&lt;11.146,H140&gt;=5.767,A140&lt;7.25,H140&lt;16.244,F140&gt;=2.5,D140&gt;=0.8),5.5,IF(AND(G140&gt;=0.075,A140&gt;=6.35,H140&lt;11.146,H140&gt;=5.767,A140&lt;7.25,H140&lt;16.244,F140&gt;=2.5,D140&gt;=0.8),5.24,IF(AND(B140&lt;2.95,D140&lt;1.9,H140&gt;=11.146,H140&gt;=5.767,A140&lt;7.25,H140&lt;16.244,F140&gt;=2.5,D140&gt;=0.8),5.65,IF(AND(B140&gt;=2.95,D140&lt;1.9,H140&gt;=11.146,H140&gt;=5.767,A140&lt;7.25,H140&lt;16.244,F140&gt;=2.5,D140&gt;=0.8),5.8,IF(AND(H140&lt;13.42,D140&gt;=1.9,H140&gt;=11.146,H140&gt;=5.767,A140&lt;7.25,H140&lt;16.244,F140&gt;=2.5,D140&gt;=0.8),5.6,IF(AND(H140&gt;=13.42,D140&gt;=1.9,H140&gt;=11.146,H140&gt;=5.767,A140&lt;7.25,H140&lt;16.244,F140&gt;=2.5,D140&gt;=0.8),5.34,"shouldnthappen")))))))))))))))))))))))))))))))))))))))</f>
        <v>5.8</v>
      </c>
      <c r="AB140" s="1" t="n">
        <f aca="false">IF(AND(D140&gt;=0.35,F140&lt;1.5),1.5,IF(AND(F140&lt;2.5,D140&gt;=1.55,F140&gt;=1.5),4.85,IF(AND(H140&lt;8.308,D140&lt;0.15,D140&lt;0.35,F140&lt;1.5),1.5,IF(AND(H140&gt;=8.308,D140&lt;0.15,D140&lt;0.35,F140&lt;1.5),1.4,IF(AND(H140&lt;5.523,D140&gt;=0.15,D140&lt;0.35,F140&lt;1.5),1,IF(AND(G140&lt;0.572,H140&lt;10.688,D140&lt;1.55,F140&gt;=1.5),3.75,IF(AND(B140&gt;=3.5,F140&gt;=2.5,D140&gt;=1.55,F140&gt;=1.5),6.3,IF(AND(A140&gt;=5.65,G140&gt;=0.572,H140&lt;10.688,D140&lt;1.55,F140&gt;=1.5),4.45,IF(AND(B140&gt;=2.85,A140&lt;6.15,H140&gt;=10.688,D140&lt;1.55,F140&gt;=1.5),4.35,IF(AND(H140&gt;=16.284,B140&lt;3.5,F140&gt;=2.5,D140&gt;=1.55,F140&gt;=1.5),6.6,IF(AND(G140&gt;=0.241,G140&lt;0.338,H140&gt;=5.523,D140&gt;=0.15,D140&lt;0.35,F140&lt;1.5),1.25,IF(AND(A140&lt;5.05,G140&gt;=0.338,H140&gt;=5.523,D140&gt;=0.15,D140&lt;0.35,F140&lt;1.5),1.35,IF(AND(B140&lt;2.7,A140&lt;5.65,G140&gt;=0.572,H140&lt;10.688,D140&lt;1.55,F140&gt;=1.5),4,IF(AND(B140&gt;=2.7,A140&lt;5.65,G140&gt;=0.572,H140&lt;10.688,D140&lt;1.55,F140&gt;=1.5),3.6,IF(AND(B140&lt;2.45,B140&lt;2.85,A140&lt;6.15,H140&gt;=10.688,D140&lt;1.55,F140&gt;=1.5),3.7,IF(AND(A140&lt;6.25,B140&lt;2.85,A140&gt;=6.15,H140&gt;=10.688,D140&lt;1.55,F140&gt;=1.5),4.5,IF(AND(A140&gt;=6.25,B140&lt;2.85,A140&gt;=6.15,H140&gt;=10.688,D140&lt;1.55,F140&gt;=1.5),4.86,IF(AND(D140&gt;=1.45,B140&gt;=2.85,A140&gt;=6.15,H140&gt;=10.688,D140&lt;1.55,F140&gt;=1.5),4.8,IF(AND(H140&lt;8.202,H140&lt;16.284,B140&lt;3.5,F140&gt;=2.5,D140&gt;=1.55,F140&gt;=1.5),5.7,IF(AND(A140&gt;=5.1,G140&lt;0.241,G140&lt;0.338,H140&gt;=5.523,D140&gt;=0.15,D140&lt;0.35,F140&lt;1.5),1.5,IF(AND(B140&gt;=3.75,A140&gt;=5.05,G140&gt;=0.338,H140&gt;=5.523,D140&gt;=0.15,D140&lt;0.35,F140&lt;1.5),1.6,IF(AND(A140&lt;5.7,B140&gt;=2.45,B140&lt;2.85,A140&lt;6.15,H140&gt;=10.688,D140&lt;1.55,F140&gt;=1.5),3.9,IF(AND(A140&gt;=5.7,B140&gt;=2.45,B140&lt;2.85,A140&lt;6.15,H140&gt;=10.688,D140&lt;1.55,F140&gt;=1.5),4.02,IF(AND(H140&lt;13.654,D140&lt;1.45,B140&gt;=2.85,A140&gt;=6.15,H140&gt;=10.688,D140&lt;1.55,F140&gt;=1.5),4.333,IF(AND(H140&gt;=13.654,D140&lt;1.45,B140&gt;=2.85,A140&gt;=6.15,H140&gt;=10.688,D140&lt;1.55,F140&gt;=1.5),4.54,IF(AND(A140&lt;6.15,H140&gt;=8.202,H140&lt;16.284,B140&lt;3.5,F140&gt;=2.5,D140&gt;=1.55,F140&gt;=1.5),5,IF(AND(H140&lt;13.924,A140&lt;5.1,G140&lt;0.241,G140&lt;0.338,H140&gt;=5.523,D140&gt;=0.15,D140&lt;0.35,F140&lt;1.5),1.4,IF(AND(H140&gt;=13.924,A140&lt;5.1,G140&lt;0.241,G140&lt;0.338,H140&gt;=5.523,D140&gt;=0.15,D140&lt;0.35,F140&lt;1.5),1.5,IF(AND(D140&lt;0.25,B140&lt;3.75,A140&gt;=5.05,G140&gt;=0.338,H140&gt;=5.523,D140&gt;=0.15,D140&lt;0.35,F140&lt;1.5),1.5,IF(AND(D140&gt;=0.25,B140&lt;3.75,A140&gt;=5.05,G140&gt;=0.338,H140&gt;=5.523,D140&gt;=0.15,D140&lt;0.35,F140&lt;1.5),1.4,IF(AND(H140&lt;8.884,B140&gt;=3.05,A140&gt;=6.15,H140&gt;=8.202,H140&lt;16.284,B140&lt;3.5,F140&gt;=2.5,D140&gt;=1.55,F140&gt;=1.5),5.1,IF(AND(A140&lt;6.45,G140&lt;0.368,B140&lt;3.05,A140&gt;=6.15,H140&gt;=8.202,H140&lt;16.284,B140&lt;3.5,F140&gt;=2.5,D140&gt;=1.55,F140&gt;=1.5),5.525,IF(AND(A140&gt;=6.45,G140&lt;0.368,B140&lt;3.05,A140&gt;=6.15,H140&gt;=8.202,H140&lt;16.284,B140&lt;3.5,F140&gt;=2.5,D140&gt;=1.55,F140&gt;=1.5),5.35,IF(AND(D140&lt;2.25,G140&gt;=0.368,B140&lt;3.05,A140&gt;=6.15,H140&gt;=8.202,H140&lt;16.284,B140&lt;3.5,F140&gt;=2.5,D140&gt;=1.55,F140&gt;=1.5),5.8,IF(AND(D140&gt;=2.25,G140&gt;=0.368,B140&lt;3.05,A140&gt;=6.15,H140&gt;=8.202,H140&lt;16.284,B140&lt;3.5,F140&gt;=2.5,D140&gt;=1.55,F140&gt;=1.5),5.2,IF(AND(H140&lt;10.257,H140&gt;=8.884,B140&gt;=3.05,A140&gt;=6.15,H140&gt;=8.202,H140&lt;16.284,B140&lt;3.5,F140&gt;=2.5,D140&gt;=1.55,F140&gt;=1.5),5.9,IF(AND(H140&gt;=10.257,H140&gt;=8.884,B140&gt;=3.05,A140&gt;=6.15,H140&gt;=8.202,H140&lt;16.284,B140&lt;3.5,F140&gt;=2.5,D140&gt;=1.55,F140&gt;=1.5),5.48,"shouldnthappen")))))))))))))))))))))))))))))))))))))</f>
        <v>5.48</v>
      </c>
      <c r="AC140" s="1" t="n">
        <f aca="false">IF(AND(H140&lt;5.748,A140&lt;5.05,D140&lt;0.8),1,IF(AND(B140&lt;3.35,A140&gt;=5.05,D140&lt;0.8),1.7,IF(AND(A140&lt;5.85,G140&lt;0.154,D140&gt;=0.8),4.5,IF(AND(D140&gt;=0.45,H140&gt;=5.748,A140&lt;5.05,D140&lt;0.8),1.6,IF(AND(G140&gt;=0.934,B140&gt;=3.35,A140&gt;=5.05,D140&lt;0.8),1.7,IF(AND(D140&lt;2.1,A140&gt;=5.85,G140&lt;0.154,D140&gt;=0.8),6.15,IF(AND(D140&gt;=2.1,A140&gt;=5.85,G140&lt;0.154,D140&gt;=0.8),5.5,IF(AND(A140&lt;6.1,D140&gt;=1.55,G140&gt;=0.154,D140&gt;=0.8),5,IF(AND(H140&gt;=14.379,G140&lt;0.934,B140&gt;=3.35,A140&gt;=5.05,D140&lt;0.8),1.58,IF(AND(G140&lt;0.379,A140&gt;=6.1,D140&gt;=1.55,G140&gt;=0.154,D140&gt;=0.8),5.42,IF(AND(H140&lt;13.924,G140&lt;0.227,D140&lt;0.45,H140&gt;=5.748,A140&lt;5.05,D140&lt;0.8),1.4,IF(AND(H140&gt;=13.924,G140&lt;0.227,D140&lt;0.45,H140&gt;=5.748,A140&lt;5.05,D140&lt;0.8),1.5,IF(AND(B140&lt;3.1,G140&gt;=0.227,D140&lt;0.45,H140&gt;=5.748,A140&lt;5.05,D140&lt;0.8),1.1,IF(AND(G140&lt;0.13,H140&lt;14.379,G140&lt;0.934,B140&gt;=3.35,A140&gt;=5.05,D140&lt;0.8),1.4,IF(AND(D140&lt;1.05,A140&lt;5.65,D140&lt;1.35,D140&lt;1.55,G140&gt;=0.154,D140&gt;=0.8),3.7,IF(AND(D140&lt;1.25,A140&gt;=5.65,D140&lt;1.35,D140&lt;1.55,G140&gt;=0.154,D140&gt;=0.8),4.06,IF(AND(D140&gt;=1.25,A140&gt;=5.65,D140&lt;1.35,D140&lt;1.55,G140&gt;=0.154,D140&gt;=0.8),4.425,IF(AND(H140&lt;13.654,D140&lt;1.45,D140&gt;=1.35,D140&lt;1.55,G140&gt;=0.154,D140&gt;=0.8),4.275,IF(AND(G140&lt;0.259,D140&gt;=1.45,D140&gt;=1.35,D140&lt;1.55,G140&gt;=0.154,D140&gt;=0.8),5.1,IF(AND(B140&lt;2.95,G140&gt;=0.379,A140&gt;=6.1,D140&gt;=1.55,G140&gt;=0.154,D140&gt;=0.8),6.3,IF(AND(B140&lt;3.25,B140&gt;=3.1,G140&gt;=0.227,D140&lt;0.45,H140&gt;=5.748,A140&lt;5.05,D140&lt;0.8),1.3,IF(AND(B140&gt;=3.25,B140&gt;=3.1,G140&gt;=0.227,D140&lt;0.45,H140&gt;=5.748,A140&lt;5.05,D140&lt;0.8),1.4,IF(AND(H140&gt;=13.372,G140&gt;=0.13,H140&lt;14.379,G140&lt;0.934,B140&gt;=3.35,A140&gt;=5.05,D140&lt;0.8),1.4,IF(AND(H140&lt;6.69,D140&gt;=1.05,A140&lt;5.65,D140&lt;1.35,D140&lt;1.55,G140&gt;=0.154,D140&gt;=0.8),4.033,IF(AND(H140&gt;=6.69,D140&gt;=1.05,A140&lt;5.65,D140&lt;1.35,D140&lt;1.55,G140&gt;=0.154,D140&gt;=0.8),3.88,IF(AND(B140&lt;2.85,H140&gt;=13.654,D140&lt;1.45,D140&gt;=1.35,D140&lt;1.55,G140&gt;=0.154,D140&gt;=0.8),4.8,IF(AND(B140&gt;=2.85,H140&gt;=13.654,D140&lt;1.45,D140&gt;=1.35,D140&lt;1.55,G140&gt;=0.154,D140&gt;=0.8),4.7,IF(AND(H140&lt;11.681,G140&gt;=0.259,D140&gt;=1.45,D140&gt;=1.35,D140&lt;1.55,G140&gt;=0.154,D140&gt;=0.8),4.85,IF(AND(H140&gt;=11.681,G140&gt;=0.259,D140&gt;=1.45,D140&gt;=1.35,D140&lt;1.55,G140&gt;=0.154,D140&gt;=0.8),4.633,IF(AND(A140&lt;6.25,B140&gt;=2.95,G140&gt;=0.379,A140&gt;=6.1,D140&gt;=1.55,G140&gt;=0.154,D140&gt;=0.8),5.4,IF(AND(D140&lt;0.3,H140&lt;13.372,G140&gt;=0.13,H140&lt;14.379,G140&lt;0.934,B140&gt;=3.35,A140&gt;=5.05,D140&lt;0.8),1.475,IF(AND(D140&gt;=0.3,H140&lt;13.372,G140&gt;=0.13,H140&lt;14.379,G140&lt;0.934,B140&gt;=3.35,A140&gt;=5.05,D140&lt;0.8),1.5,IF(AND(B140&lt;3.15,A140&gt;=6.25,B140&gt;=2.95,G140&gt;=0.379,A140&gt;=6.1,D140&gt;=1.55,G140&gt;=0.154,D140&gt;=0.8),5.7,IF(AND(B140&gt;=3.15,A140&gt;=6.25,B140&gt;=2.95,G140&gt;=0.379,A140&gt;=6.1,D140&gt;=1.55,G140&gt;=0.154,D140&gt;=0.8),5.933,"shouldnthappen"))))))))))))))))))))))))))))))))))</f>
        <v>6.15</v>
      </c>
      <c r="AD140" s="1" t="n">
        <f aca="false">IF(AND(H140&lt;6.621,A140&lt;4.95,D140&lt;0.8),1,IF(AND(H140&lt;14.144,H140&gt;=6.621,A140&lt;4.95,D140&lt;0.8),1.4,IF(AND(H140&gt;=14.144,H140&gt;=6.621,A140&lt;4.95,D140&lt;0.8),1.3,IF(AND(G140&lt;0.13,B140&gt;=3.85,A140&gt;=4.95,D140&lt;0.8),1.3,IF(AND(G140&gt;=0.13,B140&gt;=3.85,A140&gt;=4.95,D140&lt;0.8),1.425,IF(AND(A140&gt;=6.05,B140&lt;2.75,D140&lt;1.55,D140&gt;=0.8),4.9,IF(AND(A140&gt;=7.3,G140&lt;0.119,D140&gt;=1.55,D140&gt;=0.8),6.7,IF(AND(H140&lt;6.555,D140&lt;0.25,B140&lt;3.85,A140&gt;=4.95,D140&lt;0.8),1.7,IF(AND(B140&lt;3.4,D140&gt;=0.25,B140&lt;3.85,A140&gt;=4.95,D140&lt;0.8),1.7,IF(AND(B140&gt;=3.4,D140&gt;=0.25,B140&lt;3.85,A140&gt;=4.95,D140&lt;0.8),1.6,IF(AND(A140&lt;5.05,A140&lt;6.05,B140&lt;2.75,D140&lt;1.55,D140&gt;=0.8),3.3,IF(AND(B140&lt;2.85,D140&lt;1.35,B140&gt;=2.75,D140&lt;1.55,D140&gt;=0.8),4.5,IF(AND(H140&lt;12.206,D140&gt;=1.35,B140&gt;=2.75,D140&lt;1.55,D140&gt;=0.8),4.7,IF(AND(H140&gt;=12.206,D140&gt;=1.35,B140&gt;=2.75,D140&lt;1.55,D140&gt;=0.8),4.52,IF(AND(G140&lt;0.024,A140&lt;7.3,G140&lt;0.119,D140&gt;=1.55,D140&gt;=0.8),5.7,IF(AND(G140&gt;=0.024,A140&lt;7.3,G140&lt;0.119,D140&gt;=1.55,D140&gt;=0.8),5.6,IF(AND(F140&lt;2.5,G140&lt;0.417,G140&gt;=0.119,D140&gt;=1.55,D140&gt;=0.8),5.05,IF(AND(B140&lt;3.15,H140&gt;=6.555,D140&lt;0.25,B140&lt;3.85,A140&gt;=4.95,D140&lt;0.8),1.6,IF(AND(G140&lt;0.356,A140&gt;=5.05,A140&lt;6.05,B140&lt;2.75,D140&lt;1.55,D140&gt;=0.8),4.12,IF(AND(A140&lt;5.65,B140&gt;=2.85,D140&lt;1.35,B140&gt;=2.75,D140&lt;1.55,D140&gt;=0.8),3.6,IF(AND(B140&lt;3.15,F140&gt;=2.5,G140&lt;0.417,G140&gt;=0.119,D140&gt;=1.55,D140&gt;=0.8),5.18,IF(AND(B140&gt;=3.15,F140&gt;=2.5,G140&lt;0.417,G140&gt;=0.119,D140&gt;=1.55,D140&gt;=0.8),5.3,IF(AND(D140&lt;1.7,A140&lt;6.95,G140&gt;=0.417,G140&gt;=0.119,D140&gt;=1.55,D140&gt;=0.8),4.7,IF(AND(A140&lt;7.25,A140&gt;=6.95,G140&gt;=0.417,G140&gt;=0.119,D140&gt;=1.55,D140&gt;=0.8),5.8,IF(AND(A140&gt;=7.25,A140&gt;=6.95,G140&gt;=0.417,G140&gt;=0.119,D140&gt;=1.55,D140&gt;=0.8),6.333,IF(AND(H140&lt;8.594,B140&gt;=3.15,H140&gt;=6.555,D140&lt;0.25,B140&lt;3.85,A140&gt;=4.95,D140&lt;0.8),1.4,IF(AND(H140&gt;=8.594,B140&gt;=3.15,H140&gt;=6.555,D140&lt;0.25,B140&lt;3.85,A140&gt;=4.95,D140&lt;0.8),1.5,IF(AND(H140&gt;=11.218,G140&gt;=0.356,A140&gt;=5.05,A140&lt;6.05,B140&lt;2.75,D140&lt;1.55,D140&gt;=0.8),3.925,IF(AND(A140&gt;=6.5,A140&gt;=5.65,B140&gt;=2.85,D140&lt;1.35,B140&gt;=2.75,D140&lt;1.55,D140&gt;=0.8),4.6,IF(AND(H140&lt;8.602,H140&lt;11.218,G140&gt;=0.356,A140&gt;=5.05,A140&lt;6.05,B140&lt;2.75,D140&lt;1.55,D140&gt;=0.8),3.95,IF(AND(H140&gt;=8.602,H140&lt;11.218,G140&gt;=0.356,A140&gt;=5.05,A140&lt;6.05,B140&lt;2.75,D140&lt;1.55,D140&gt;=0.8),3.75,IF(AND(H140&lt;10.129,A140&lt;6.5,A140&gt;=5.65,B140&gt;=2.85,D140&lt;1.35,B140&gt;=2.75,D140&lt;1.55,D140&gt;=0.8),4.2,IF(AND(H140&gt;=10.129,A140&lt;6.5,A140&gt;=5.65,B140&gt;=2.85,D140&lt;1.35,B140&gt;=2.75,D140&lt;1.55,D140&gt;=0.8),4.267,IF(AND(D140&lt;2.2,B140&lt;3.05,D140&gt;=1.7,A140&lt;6.95,G140&gt;=0.417,G140&gt;=0.119,D140&gt;=1.55,D140&gt;=0.8),5.3,IF(AND(D140&gt;=2.2,B140&lt;3.05,D140&gt;=1.7,A140&lt;6.95,G140&gt;=0.417,G140&gt;=0.119,D140&gt;=1.55,D140&gt;=0.8),5.133,IF(AND(D140&lt;2.45,B140&gt;=3.05,D140&gt;=1.7,A140&lt;6.95,G140&gt;=0.417,G140&gt;=0.119,D140&gt;=1.55,D140&gt;=0.8),5.6,IF(AND(D140&gt;=2.45,B140&gt;=3.05,D140&gt;=1.7,A140&lt;6.95,G140&gt;=0.417,G140&gt;=0.119,D140&gt;=1.55,D140&gt;=0.8),6,"shouldnthappen")))))))))))))))))))))))))))))))))))))</f>
        <v>5.6</v>
      </c>
      <c r="AE140" s="1" t="n">
        <f aca="false">IF(AND(G140&lt;0.123,D140&gt;=0.25,D140&lt;0.75),1.3,IF(AND(H140&gt;=16.774,D140&gt;=1.75,D140&gt;=0.75),6.4,IF(AND(B140&lt;3.4,A140&lt;4.8,D140&lt;0.25,D140&lt;0.75),1.22,IF(AND(B140&gt;=3.4,A140&lt;4.8,D140&lt;0.25,D140&lt;0.75),1,IF(AND(A140&gt;=5.45,A140&gt;=4.8,D140&lt;0.25,D140&lt;0.75),1.367,IF(AND(H140&gt;=10.688,D140&lt;1.35,D140&lt;1.75,D140&gt;=0.75),4.2,IF(AND(A140&lt;5.3,D140&gt;=1.35,D140&lt;1.75,D140&gt;=0.75),4.05,IF(AND(G140&gt;=0.857,H140&lt;16.774,D140&gt;=1.75,D140&gt;=0.75),5.02,IF(AND(H140&lt;6.089,A140&lt;5.45,A140&gt;=4.8,D140&lt;0.25,D140&lt;0.75),1.7,IF(AND(G140&lt;0.184,D140&lt;0.35,G140&gt;=0.123,D140&gt;=0.25,D140&lt;0.75),1.7,IF(AND(G140&gt;=0.184,D140&lt;0.35,G140&gt;=0.123,D140&gt;=0.25,D140&lt;0.75),1.48,IF(AND(A140&lt;5.25,D140&gt;=0.35,G140&gt;=0.123,D140&gt;=0.25,D140&lt;0.75),1.75,IF(AND(A140&gt;=5.25,D140&gt;=0.35,G140&gt;=0.123,D140&gt;=0.25,D140&lt;0.75),1.5,IF(AND(A140&lt;5.3,H140&lt;10.688,D140&lt;1.35,D140&lt;1.75,D140&gt;=0.75),3.15,IF(AND(H140&lt;9.474,A140&gt;=5.3,D140&gt;=1.35,D140&lt;1.75,D140&gt;=0.75),4.95,IF(AND(G140&gt;=0.779,G140&lt;0.857,H140&lt;16.774,D140&gt;=1.75,D140&gt;=0.75),6,IF(AND(G140&lt;0.05,H140&gt;=6.089,A140&lt;5.45,A140&gt;=4.8,D140&lt;0.25,D140&lt;0.75),1.4,IF(AND(H140&lt;6.69,A140&gt;=5.3,H140&lt;10.688,D140&lt;1.35,D140&lt;1.75,D140&gt;=0.75),4.033,IF(AND(H140&gt;=6.69,A140&gt;=5.3,H140&lt;10.688,D140&lt;1.35,D140&lt;1.75,D140&gt;=0.75),3.733,IF(AND(B140&lt;2.5,H140&gt;=9.474,A140&gt;=5.3,D140&gt;=1.35,D140&lt;1.75,D140&gt;=0.75),4.5,IF(AND(D140&gt;=2.45,G140&lt;0.779,G140&lt;0.857,H140&lt;16.774,D140&gt;=1.75,D140&gt;=0.75),6,IF(AND(B140&gt;=3.75,G140&gt;=0.05,H140&gt;=6.089,A140&lt;5.45,A140&gt;=4.8,D140&lt;0.25,D140&lt;0.75),1.6,IF(AND(H140&lt;13.695,B140&gt;=2.5,H140&gt;=9.474,A140&gt;=5.3,D140&gt;=1.35,D140&lt;1.75,D140&gt;=0.75),4.567,IF(AND(G140&gt;=0.654,D140&lt;2.45,G140&lt;0.779,G140&lt;0.857,H140&lt;16.774,D140&gt;=1.75,D140&gt;=0.75),4.9,IF(AND(G140&gt;=0.73,B140&lt;3.75,G140&gt;=0.05,H140&gt;=6.089,A140&lt;5.45,A140&gt;=4.8,D140&lt;0.25,D140&lt;0.75),1.4,IF(AND(A140&lt;6.65,H140&gt;=13.695,B140&gt;=2.5,H140&gt;=9.474,A140&gt;=5.3,D140&gt;=1.35,D140&lt;1.75,D140&gt;=0.75),4.4,IF(AND(A140&gt;=6.65,H140&gt;=13.695,B140&gt;=2.5,H140&gt;=9.474,A140&gt;=5.3,D140&gt;=1.35,D140&lt;1.75,D140&gt;=0.75),4.84,IF(AND(B140&lt;2.75,G140&lt;0.654,D140&lt;2.45,G140&lt;0.779,G140&lt;0.857,H140&lt;16.774,D140&gt;=1.75,D140&gt;=0.75),5.2,IF(AND(H140&lt;9.524,G140&lt;0.73,B140&lt;3.75,G140&gt;=0.05,H140&gt;=6.089,A140&lt;5.45,A140&gt;=4.8,D140&lt;0.25,D140&lt;0.75),1.5,IF(AND(H140&gt;=9.524,G140&lt;0.73,B140&lt;3.75,G140&gt;=0.05,H140&gt;=6.089,A140&lt;5.45,A140&gt;=4.8,D140&lt;0.25,D140&lt;0.75),1.4,IF(AND(H140&gt;=13.644,B140&gt;=2.75,G140&lt;0.654,D140&lt;2.45,G140&lt;0.779,G140&lt;0.857,H140&lt;16.774,D140&gt;=1.75,D140&gt;=0.75),6.033,IF(AND(A140&gt;=6.85,H140&lt;13.644,B140&gt;=2.75,G140&lt;0.654,D140&lt;2.45,G140&lt;0.779,G140&lt;0.857,H140&lt;16.774,D140&gt;=1.75,D140&gt;=0.75),5.1,IF(AND(A140&gt;=6.75,A140&lt;6.85,H140&lt;13.644,B140&gt;=2.75,G140&lt;0.654,D140&lt;2.45,G140&lt;0.779,G140&lt;0.857,H140&lt;16.774,D140&gt;=1.75,D140&gt;=0.75),5.9,IF(AND(D140&gt;=2.35,A140&lt;6.75,A140&lt;6.85,H140&lt;13.644,B140&gt;=2.75,G140&lt;0.654,D140&lt;2.45,G140&lt;0.779,G140&lt;0.857,H140&lt;16.774,D140&gt;=1.75,D140&gt;=0.75),5.6,IF(AND(H140&lt;11.146,D140&lt;2.35,A140&lt;6.75,A140&lt;6.85,H140&lt;13.644,B140&gt;=2.75,G140&lt;0.654,D140&lt;2.45,G140&lt;0.779,G140&lt;0.857,H140&lt;16.774,D140&gt;=1.75,D140&gt;=0.75),5.4,IF(AND(H140&gt;=11.146,D140&lt;2.35,A140&lt;6.75,A140&lt;6.85,H140&lt;13.644,B140&gt;=2.75,G140&lt;0.654,D140&lt;2.45,G140&lt;0.779,G140&lt;0.857,H140&lt;16.774,D140&gt;=1.75,D140&gt;=0.75),5.6,"shouldnthappen"))))))))))))))))))))))))))))))))))))</f>
        <v>6.033</v>
      </c>
      <c r="AF140" s="1" t="n">
        <f aca="false">IF(AND(A140&lt;4.5,D140&lt;0.8),1.233,IF(AND(B140&lt;3.05,A140&gt;=4.5,D140&lt;0.8),1.4,IF(AND(D140&gt;=0.45,B140&gt;=3.05,A140&gt;=4.5,D140&lt;0.8),1.667,IF(AND(D140&lt;1.05,D140&lt;1.35,A140&lt;6.25,D140&gt;=0.8),3.633,IF(AND(H140&lt;13.935,A140&gt;=7.05,A140&gt;=6.25,D140&gt;=0.8),6,IF(AND(G140&gt;=0.948,D140&lt;0.45,B140&gt;=3.05,A140&gt;=4.5,D140&lt;0.8),1.7,IF(AND(G140&lt;0.652,D140&gt;=1.05,D140&lt;1.35,A140&lt;6.25,D140&gt;=0.8),4.16,IF(AND(D140&gt;=2.15,D140&gt;=1.75,D140&gt;=1.35,A140&lt;6.25,D140&gt;=0.8),5.4,IF(AND(G140&gt;=0.912,F140&lt;2.5,A140&lt;7.05,A140&gt;=6.25,D140&gt;=0.8),4.4,IF(AND(B140&gt;=3.25,F140&gt;=2.5,A140&lt;7.05,A140&gt;=6.25,D140&gt;=0.8),5.85,IF(AND(H140&lt;17.32,H140&gt;=13.935,A140&gt;=7.05,A140&gt;=6.25,D140&gt;=0.8),6.65,IF(AND(H140&gt;=17.32,H140&gt;=13.935,A140&gt;=7.05,A140&gt;=6.25,D140&gt;=0.8),6.4,IF(AND(H140&gt;=13.547,G140&lt;0.948,D140&lt;0.45,B140&gt;=3.05,A140&gt;=4.5,D140&lt;0.8),1.38,IF(AND(B140&gt;=2.75,G140&gt;=0.652,D140&gt;=1.05,D140&lt;1.35,A140&lt;6.25,D140&gt;=0.8),3.6,IF(AND(H140&lt;9.417,G140&lt;0.404,D140&lt;1.75,D140&gt;=1.35,A140&lt;6.25,D140&gt;=0.8),4.2,IF(AND(H140&gt;=9.417,G140&lt;0.404,D140&lt;1.75,D140&gt;=1.35,A140&lt;6.25,D140&gt;=0.8),4.5,IF(AND(G140&lt;0.464,G140&gt;=0.404,D140&lt;1.75,D140&gt;=1.35,A140&lt;6.25,D140&gt;=0.8),4.5,IF(AND(G140&gt;=0.464,G140&gt;=0.404,D140&lt;1.75,D140&gt;=1.35,A140&lt;6.25,D140&gt;=0.8),4.625,IF(AND(D140&lt;1.85,D140&lt;2.15,D140&gt;=1.75,D140&gt;=1.35,A140&lt;6.25,D140&gt;=0.8),4.9,IF(AND(D140&gt;=1.85,D140&lt;2.15,D140&gt;=1.75,D140&gt;=1.35,A140&lt;6.25,D140&gt;=0.8),5.05,IF(AND(G140&lt;0.332,G140&lt;0.912,F140&lt;2.5,A140&lt;7.05,A140&gt;=6.25,D140&gt;=0.8),4.467,IF(AND(G140&gt;=0.332,G140&lt;0.912,F140&lt;2.5,A140&lt;7.05,A140&gt;=6.25,D140&gt;=0.8),4.767,IF(AND(D140&lt;0.15,H140&lt;13.547,G140&lt;0.948,D140&lt;0.45,B140&gt;=3.05,A140&gt;=4.5,D140&lt;0.8),1.5,IF(AND(D140&lt;1.15,B140&lt;2.75,G140&gt;=0.652,D140&gt;=1.05,D140&lt;1.35,A140&lt;6.25,D140&gt;=0.8),3.9,IF(AND(D140&gt;=1.15,B140&lt;2.75,G140&gt;=0.652,D140&gt;=1.05,D140&lt;1.35,A140&lt;6.25,D140&gt;=0.8),4,IF(AND(D140&gt;=2.25,B140&lt;3.15,B140&lt;3.25,F140&gt;=2.5,A140&lt;7.05,A140&gt;=6.25,D140&gt;=0.8),5.14,IF(AND(G140&lt;0.621,B140&gt;=3.15,B140&lt;3.25,F140&gt;=2.5,A140&lt;7.05,A140&gt;=6.25,D140&gt;=0.8),5.75,IF(AND(G140&gt;=0.621,B140&gt;=3.15,B140&lt;3.25,F140&gt;=2.5,A140&lt;7.05,A140&gt;=6.25,D140&gt;=0.8),5.1,IF(AND(G140&gt;=0.862,D140&gt;=0.15,H140&lt;13.547,G140&lt;0.948,D140&lt;0.45,B140&gt;=3.05,A140&gt;=4.5,D140&lt;0.8),1.5,IF(AND(A140&lt;6.35,D140&lt;2.25,B140&lt;3.15,B140&lt;3.25,F140&gt;=2.5,A140&lt;7.05,A140&gt;=6.25,D140&gt;=0.8),5.267,IF(AND(A140&gt;=6.35,D140&lt;2.25,B140&lt;3.15,B140&lt;3.25,F140&gt;=2.5,A140&lt;7.05,A140&gt;=6.25,D140&gt;=0.8),5.42,IF(AND(A140&lt;5.1,G140&lt;0.862,D140&gt;=0.15,H140&lt;13.547,G140&lt;0.948,D140&lt;0.45,B140&gt;=3.05,A140&gt;=4.5,D140&lt;0.8),1.35,IF(AND(B140&lt;3.95,A140&gt;=5.1,G140&lt;0.862,D140&gt;=0.15,H140&lt;13.547,G140&lt;0.948,D140&lt;0.45,B140&gt;=3.05,A140&gt;=4.5,D140&lt;0.8),1.5,IF(AND(B140&gt;=3.95,A140&gt;=5.1,G140&lt;0.862,D140&gt;=0.15,H140&lt;13.547,G140&lt;0.948,D140&lt;0.45,B140&gt;=3.05,A140&gt;=4.5,D140&lt;0.8),1.467,"shouldnthappen"))))))))))))))))))))))))))))))))))</f>
        <v>5.42</v>
      </c>
      <c r="AG140" s="1" t="n">
        <f aca="false">IF(AND(H140&lt;5.748,A140&lt;4.85,D140&lt;0.75),1,IF(AND(B140&gt;=3.5,D140&gt;=1.75,D140&gt;=0.75),6.2,IF(AND(A140&gt;=4.65,H140&gt;=5.748,A140&lt;4.85,D140&lt;0.75),1.333,IF(AND(H140&lt;6.417,B140&lt;3.45,A140&gt;=4.85,D140&lt;0.75),1.7,IF(AND(A140&lt;5.05,B140&gt;=3.45,A140&gt;=4.85,D140&lt;0.75),1.4,IF(AND(A140&gt;=5.05,B140&gt;=3.45,A140&gt;=4.85,D140&lt;0.75),1.5,IF(AND(F140&gt;=2.5,H140&lt;13.641,D140&lt;1.75,D140&gt;=0.75),4.667,IF(AND(G140&lt;0.187,H140&gt;=13.641,D140&lt;1.75,D140&gt;=0.75),5,IF(AND(A140&gt;=7.1,B140&lt;3.5,D140&gt;=1.75,D140&gt;=0.75),6.575,IF(AND(G140&lt;0.161,A140&lt;4.65,H140&gt;=5.748,A140&lt;4.85,D140&lt;0.75),1.5,IF(AND(H140&lt;8.399,H140&gt;=6.417,B140&lt;3.45,A140&gt;=4.85,D140&lt;0.75),1.5,IF(AND(H140&gt;=8.399,H140&gt;=6.417,B140&lt;3.45,A140&gt;=4.85,D140&lt;0.75),1.625,IF(AND(G140&lt;0.086,F140&lt;2.5,H140&lt;13.641,D140&lt;1.75,D140&gt;=0.75),4.7,IF(AND(D140&lt;1.35,G140&gt;=0.187,H140&gt;=13.641,D140&lt;1.75,D140&gt;=0.75),4.2,IF(AND(G140&lt;0.422,G140&gt;=0.161,A140&lt;4.65,H140&gt;=5.748,A140&lt;4.85,D140&lt;0.75),1.4,IF(AND(G140&gt;=0.422,G140&gt;=0.161,A140&lt;4.65,H140&gt;=5.748,A140&lt;4.85,D140&lt;0.75),1.3,IF(AND(B140&lt;2.5,D140&gt;=1.35,G140&gt;=0.187,H140&gt;=13.641,D140&lt;1.75,D140&gt;=0.75),4.5,IF(AND(B140&lt;2.75,A140&lt;6,A140&lt;7.1,B140&lt;3.5,D140&gt;=1.75,D140&gt;=0.75),5.1,IF(AND(B140&gt;=2.75,A140&lt;6,A140&lt;7.1,B140&lt;3.5,D140&gt;=1.75,D140&gt;=0.75),5.02,IF(AND(A140&lt;5.15,A140&lt;5.9,G140&gt;=0.086,F140&lt;2.5,H140&lt;13.641,D140&lt;1.75,D140&gt;=0.75),3,IF(AND(G140&lt;0.644,A140&gt;=5.9,G140&gt;=0.086,F140&lt;2.5,H140&lt;13.641,D140&lt;1.75,D140&gt;=0.75),4.65,IF(AND(G140&gt;=0.644,A140&gt;=5.9,G140&gt;=0.086,F140&lt;2.5,H140&lt;13.641,D140&lt;1.75,D140&gt;=0.75),4.24,IF(AND(D140&lt;1.45,B140&gt;=2.5,D140&gt;=1.35,G140&gt;=0.187,H140&gt;=13.641,D140&lt;1.75,D140&gt;=0.75),4.68,IF(AND(D140&gt;=1.45,B140&gt;=2.5,D140&gt;=1.35,G140&gt;=0.187,H140&gt;=13.641,D140&lt;1.75,D140&gt;=0.75),4.833,IF(AND(H140&lt;13.18,D140&lt;2.05,A140&gt;=6,A140&lt;7.1,B140&lt;3.5,D140&gt;=1.75,D140&gt;=0.75),5.44,IF(AND(H140&gt;=13.18,D140&lt;2.05,A140&gt;=6,A140&lt;7.1,B140&lt;3.5,D140&gt;=1.75,D140&gt;=0.75),5.1,IF(AND(H140&lt;8.759,D140&gt;=2.05,A140&gt;=6,A140&lt;7.1,B140&lt;3.5,D140&gt;=1.75,D140&gt;=0.75),5.4,IF(AND(A140&gt;=5.75,A140&gt;=5.15,A140&lt;5.9,G140&gt;=0.086,F140&lt;2.5,H140&lt;13.641,D140&lt;1.75,D140&gt;=0.75),3.967,IF(AND(H140&lt;10.159,H140&gt;=8.759,D140&gt;=2.05,A140&gt;=6,A140&lt;7.1,B140&lt;3.5,D140&gt;=1.75,D140&gt;=0.75),5.925,IF(AND(D140&lt;1.2,A140&lt;5.75,A140&gt;=5.15,A140&lt;5.9,G140&gt;=0.086,F140&lt;2.5,H140&lt;13.641,D140&lt;1.75,D140&gt;=0.75),3.667,IF(AND(D140&lt;2.25,H140&gt;=10.159,H140&gt;=8.759,D140&gt;=2.05,A140&gt;=6,A140&lt;7.1,B140&lt;3.5,D140&gt;=1.75,D140&gt;=0.75),5.66,IF(AND(D140&gt;=2.25,H140&gt;=10.159,H140&gt;=8.759,D140&gt;=2.05,A140&gt;=6,A140&lt;7.1,B140&lt;3.5,D140&gt;=1.75,D140&gt;=0.75),5.34,IF(AND(D140&lt;1.35,D140&gt;=1.2,A140&lt;5.75,A140&gt;=5.15,A140&lt;5.9,G140&gt;=0.086,F140&lt;2.5,H140&lt;13.641,D140&lt;1.75,D140&gt;=0.75),4.025,IF(AND(D140&gt;=1.35,D140&gt;=1.2,A140&lt;5.75,A140&gt;=5.15,A140&lt;5.9,G140&gt;=0.086,F140&lt;2.5,H140&lt;13.641,D140&lt;1.75,D140&gt;=0.75),3.9,"shouldnthappen"))))))))))))))))))))))))))))))))))</f>
        <v>5.1</v>
      </c>
      <c r="AH140" s="1" t="n">
        <f aca="false">IF(AND(F140&lt;1.5,H140&lt;6.799,A140&lt;5.45),1.7,IF(AND(F140&gt;=1.5,H140&lt;6.799,A140&lt;5.45),4.1,IF(AND(D140&gt;=0.8,H140&gt;=6.799,A140&lt;5.45),3.9,IF(AND(H140&lt;7.564,F140&lt;2.5,A140&gt;=5.45),3.925,IF(AND(H140&gt;=16.284,F140&gt;=2.5,A140&gt;=5.45),6.5,IF(AND(A140&lt;4.35,D140&lt;0.8,H140&gt;=6.799,A140&lt;5.45),1.1,IF(AND(B140&lt;2.8,D140&lt;1.35,H140&gt;=7.564,F140&lt;2.5,A140&gt;=5.45),4.1,IF(AND(B140&gt;=2.8,D140&lt;1.35,H140&gt;=7.564,F140&lt;2.5,A140&gt;=5.45),4.267,IF(AND(B140&lt;2.75,D140&gt;=1.35,H140&gt;=7.564,F140&lt;2.5,A140&gt;=5.45),5,IF(AND(G140&gt;=0.078,G140&lt;0.26,H140&lt;16.284,F140&gt;=2.5,A140&gt;=5.45),6.06,IF(AND(G140&gt;=0.805,G140&gt;=0.26,H140&lt;16.284,F140&gt;=2.5,A140&gt;=5.45),5.02,IF(AND(H140&gt;=10.109,B140&gt;=3.45,A140&gt;=4.35,D140&lt;0.8,H140&gt;=6.799,A140&lt;5.45),1.55,IF(AND(D140&lt;2.25,G140&lt;0.078,G140&lt;0.26,H140&lt;16.284,F140&gt;=2.5,A140&gt;=5.45),5.6,IF(AND(D140&gt;=2.25,G140&lt;0.078,G140&lt;0.26,H140&lt;16.284,F140&gt;=2.5,A140&gt;=5.45),5.7,IF(AND(A140&lt;6.15,G140&lt;0.805,G140&gt;=0.26,H140&lt;16.284,F140&gt;=2.5,A140&gt;=5.45),4.967,IF(AND(A140&lt;4.65,H140&lt;12.227,B140&lt;3.45,A140&gt;=4.35,D140&lt;0.8,H140&gt;=6.799,A140&lt;5.45),1.333,IF(AND(A140&lt;4.85,H140&gt;=12.227,B140&lt;3.45,A140&gt;=4.35,D140&lt;0.8,H140&gt;=6.799,A140&lt;5.45),1.42,IF(AND(A140&gt;=4.85,H140&gt;=12.227,B140&lt;3.45,A140&gt;=4.35,D140&lt;0.8,H140&gt;=6.799,A140&lt;5.45),1.533,IF(AND(A140&lt;5.05,H140&lt;10.109,B140&gt;=3.45,A140&gt;=4.35,D140&lt;0.8,H140&gt;=6.799,A140&lt;5.45),1.4,IF(AND(A140&gt;=5.05,H140&lt;10.109,B140&gt;=3.45,A140&gt;=4.35,D140&lt;0.8,H140&gt;=6.799,A140&lt;5.45),1.5,IF(AND(G140&lt;0.14,H140&lt;13.531,B140&gt;=2.75,D140&gt;=1.35,H140&gt;=7.564,F140&lt;2.5,A140&gt;=5.45),4.7,IF(AND(G140&lt;0.187,H140&gt;=13.531,B140&gt;=2.75,D140&gt;=1.35,H140&gt;=7.564,F140&lt;2.5,A140&gt;=5.45),5,IF(AND(G140&gt;=0.187,H140&gt;=13.531,B140&gt;=2.75,D140&gt;=1.35,H140&gt;=7.564,F140&lt;2.5,A140&gt;=5.45),4.66,IF(AND(A140&lt;6.35,A140&gt;=6.15,G140&lt;0.805,G140&gt;=0.26,H140&lt;16.284,F140&gt;=2.5,A140&gt;=5.45),6,IF(AND(D140&lt;0.15,A140&gt;=4.65,H140&lt;12.227,B140&lt;3.45,A140&gt;=4.35,D140&lt;0.8,H140&gt;=6.799,A140&lt;5.45),1.5,IF(AND(H140&lt;10.723,G140&gt;=0.14,H140&lt;13.531,B140&gt;=2.75,D140&gt;=1.35,H140&gt;=7.564,F140&lt;2.5,A140&gt;=5.45),4.6,IF(AND(H140&gt;=10.723,G140&gt;=0.14,H140&lt;13.531,B140&gt;=2.75,D140&gt;=1.35,H140&gt;=7.564,F140&lt;2.5,A140&gt;=5.45),4.46,IF(AND(G140&lt;0.364,A140&gt;=6.35,A140&gt;=6.15,G140&lt;0.805,G140&gt;=0.26,H140&lt;16.284,F140&gt;=2.5,A140&gt;=5.45),5.28,IF(AND(A140&lt;5.1,D140&gt;=0.15,A140&gt;=4.65,H140&lt;12.227,B140&lt;3.45,A140&gt;=4.35,D140&lt;0.8,H140&gt;=6.799,A140&lt;5.45),1.36,IF(AND(A140&gt;=5.1,D140&gt;=0.15,A140&gt;=4.65,H140&lt;12.227,B140&lt;3.45,A140&gt;=4.35,D140&lt;0.8,H140&gt;=6.799,A140&lt;5.45),1.4,IF(AND(G140&gt;=0.6,G140&gt;=0.364,A140&gt;=6.35,A140&gt;=6.15,G140&lt;0.805,G140&gt;=0.26,H140&lt;16.284,F140&gt;=2.5,A140&gt;=5.45),5.1,IF(AND(A140&gt;=6.95,G140&lt;0.6,G140&gt;=0.364,A140&gt;=6.35,A140&gt;=6.15,G140&lt;0.805,G140&gt;=0.26,H140&lt;16.284,F140&gt;=2.5,A140&gt;=5.45),5.8,IF(AND(B140&lt;3.2,A140&lt;6.95,G140&lt;0.6,G140&gt;=0.364,A140&gt;=6.35,A140&gt;=6.15,G140&lt;0.805,G140&gt;=0.26,H140&lt;16.284,F140&gt;=2.5,A140&gt;=5.45),5.6,IF(AND(B140&gt;=3.2,A140&lt;6.95,G140&lt;0.6,G140&gt;=0.364,A140&gt;=6.35,A140&gt;=6.15,G140&lt;0.805,G140&gt;=0.26,H140&lt;16.284,F140&gt;=2.5,A140&gt;=5.45),5.7,"shouldnthappen"))))))))))))))))))))))))))))))))))</f>
        <v>6.06</v>
      </c>
      <c r="AI140" s="1" t="n">
        <f aca="false">IF(AND(B140&gt;=3.55,A140&lt;5.05,F140&lt;1.5),1,IF(AND(H140&gt;=13.436,A140&gt;=5.05,F140&lt;1.5),1.633,IF(AND(A140&lt;4.35,B140&lt;3.55,A140&lt;5.05,F140&lt;1.5),1.1,IF(AND(A140&lt;5.15,H140&lt;13.436,A140&gt;=5.05,F140&lt;1.5),1.6,IF(AND(G140&lt;0.837,D140&lt;1.2,B140&lt;2.65,F140&gt;=1.5),3.7,IF(AND(G140&gt;=0.837,D140&lt;1.2,B140&lt;2.65,F140&gt;=1.5),3,IF(AND(D140&lt;1.4,D140&gt;=1.2,B140&lt;2.65,F140&gt;=1.5),4.133,IF(AND(D140&gt;=1.4,D140&gt;=1.2,B140&lt;2.65,F140&gt;=1.5),4.633,IF(AND(G140&lt;0.302,A140&gt;=4.35,B140&lt;3.55,A140&lt;5.05,F140&lt;1.5),1.34,IF(AND(D140&gt;=0.3,A140&gt;=5.15,H140&lt;13.436,A140&gt;=5.05,F140&lt;1.5),1.5,IF(AND(G140&lt;0.233,G140&lt;0.265,D140&lt;1.55,B140&gt;=2.65,F140&gt;=1.5),4.56,IF(AND(G140&gt;=0.233,G140&lt;0.265,D140&lt;1.55,B140&gt;=2.65,F140&gt;=1.5),5.1,IF(AND(G140&lt;0.395,G140&gt;=0.265,D140&lt;1.55,B140&gt;=2.65,F140&gt;=1.5),4.025,IF(AND(H140&lt;13.935,A140&gt;=7.05,D140&gt;=1.55,B140&gt;=2.65,F140&gt;=1.5),6.12,IF(AND(H140&gt;=13.935,A140&gt;=7.05,D140&gt;=1.55,B140&gt;=2.65,F140&gt;=1.5),6.64,IF(AND(G140&gt;=0.858,G140&gt;=0.302,A140&gt;=4.35,B140&lt;3.55,A140&lt;5.05,F140&lt;1.5),1.3,IF(AND(H140&lt;6.543,D140&lt;0.3,A140&gt;=5.15,H140&lt;13.436,A140&gt;=5.05,F140&lt;1.5),1.4,IF(AND(H140&gt;=6.543,D140&lt;0.3,A140&gt;=5.15,H140&lt;13.436,A140&gt;=5.05,F140&lt;1.5),1.48,IF(AND(A140&lt;6.3,G140&gt;=0.395,G140&gt;=0.265,D140&lt;1.55,B140&gt;=2.65,F140&gt;=1.5),4.14,IF(AND(A140&gt;=6.3,G140&gt;=0.395,G140&gt;=0.265,D140&lt;1.55,B140&gt;=2.65,F140&gt;=1.5),4.767,IF(AND(G140&gt;=0.669,B140&lt;3.15,A140&lt;7.05,D140&gt;=1.55,B140&gt;=2.65,F140&gt;=1.5),5,IF(AND(H140&lt;9.459,G140&lt;0.858,G140&gt;=0.302,A140&gt;=4.35,B140&lt;3.55,A140&lt;5.05,F140&lt;1.5),1.4,IF(AND(H140&gt;=9.459,G140&lt;0.858,G140&gt;=0.302,A140&gt;=4.35,B140&lt;3.55,A140&lt;5.05,F140&lt;1.5),1.6,IF(AND(G140&gt;=0.433,G140&lt;0.669,B140&lt;3.15,A140&lt;7.05,D140&gt;=1.55,B140&gt;=2.65,F140&gt;=1.5),5.68,IF(AND(G140&lt;0.481,H140&lt;10.257,B140&gt;=3.15,A140&lt;7.05,D140&gt;=1.55,B140&gt;=2.65,F140&gt;=1.5),5.7,IF(AND(G140&gt;=0.481,H140&lt;10.257,B140&gt;=3.15,A140&lt;7.05,D140&gt;=1.55,B140&gt;=2.65,F140&gt;=1.5),5.9,IF(AND(D140&lt;2.15,H140&gt;=10.257,B140&gt;=3.15,A140&lt;7.05,D140&gt;=1.55,B140&gt;=2.65,F140&gt;=1.5),5.1,IF(AND(D140&gt;=2.15,H140&gt;=10.257,B140&gt;=3.15,A140&lt;7.05,D140&gt;=1.55,B140&gt;=2.65,F140&gt;=1.5),5.42,IF(AND(G140&lt;0.098,G140&lt;0.433,G140&lt;0.669,B140&lt;3.15,A140&lt;7.05,D140&gt;=1.55,B140&gt;=2.65,F140&gt;=1.5),5.567,IF(AND(D140&lt;1.8,G140&gt;=0.098,G140&lt;0.433,G140&lt;0.669,B140&lt;3.15,A140&lt;7.05,D140&gt;=1.55,B140&gt;=2.65,F140&gt;=1.5),5.033,IF(AND(G140&gt;=0.312,D140&gt;=1.8,G140&gt;=0.098,G140&lt;0.433,G140&lt;0.669,B140&lt;3.15,A140&lt;7.05,D140&gt;=1.55,B140&gt;=2.65,F140&gt;=1.5),5.4,IF(AND(H140&lt;9.002,G140&lt;0.312,D140&gt;=1.8,G140&gt;=0.098,G140&lt;0.433,G140&lt;0.669,B140&lt;3.15,A140&lt;7.05,D140&gt;=1.55,B140&gt;=2.65,F140&gt;=1.5),5.1,IF(AND(H140&gt;=9.002,G140&lt;0.312,D140&gt;=1.8,G140&gt;=0.098,G140&lt;0.433,G140&lt;0.669,B140&lt;3.15,A140&lt;7.05,D140&gt;=1.55,B140&gt;=2.65,F140&gt;=1.5),5.26,"shouldnthappen")))))))))))))))))))))))))))))))))</f>
        <v>5.26</v>
      </c>
      <c r="AJ140" s="1" t="n">
        <f aca="false">IF(AND(A140&gt;=5.25,D140&gt;=0.35,D140&lt;0.8),1.433,IF(AND(F140&gt;=2.5,H140&lt;6.927,D140&gt;=0.8),5.1,IF(AND(H140&lt;5.85,B140&lt;3.65,D140&lt;0.35,D140&lt;0.8),1,IF(AND(A140&lt;5.55,B140&gt;=3.65,D140&lt;0.35,D140&lt;0.8),1.5,IF(AND(A140&gt;=5.55,B140&gt;=3.65,D140&lt;0.35,D140&lt;0.8),1.7,IF(AND(H140&lt;7.949,A140&lt;5.25,D140&gt;=0.35,D140&lt;0.8),1.9,IF(AND(H140&gt;=7.949,A140&lt;5.25,D140&gt;=0.35,D140&lt;0.8),1.54,IF(AND(A140&lt;5.55,F140&lt;2.5,H140&lt;6.927,D140&gt;=0.8),3.98,IF(AND(A140&gt;=5.55,F140&lt;2.5,H140&lt;6.927,D140&gt;=0.8),4.1,IF(AND(A140&gt;=7.25,D140&gt;=1.55,H140&gt;=6.927,D140&gt;=0.8),6.65,IF(AND(A140&lt;5.75,D140&lt;1.2,D140&lt;1.55,H140&gt;=6.927,D140&gt;=0.8),3.62,IF(AND(A140&gt;=5.75,D140&lt;1.2,D140&lt;1.55,H140&gt;=6.927,D140&gt;=0.8),4.1,IF(AND(G140&lt;0.175,A140&lt;4.8,H140&gt;=5.85,B140&lt;3.65,D140&lt;0.35,D140&lt;0.8),1.5,IF(AND(G140&gt;=0.175,A140&lt;4.8,H140&gt;=5.85,B140&lt;3.65,D140&lt;0.35,D140&lt;0.8),1.3,IF(AND(A140&gt;=5.05,A140&gt;=4.8,H140&gt;=5.85,B140&lt;3.65,D140&lt;0.35,D140&lt;0.8),1.5,IF(AND(G140&gt;=0.735,A140&lt;6.25,D140&gt;=1.2,D140&lt;1.55,H140&gt;=6.927,D140&gt;=0.8),4,IF(AND(H140&lt;10.464,A140&lt;6.2,A140&lt;7.25,D140&gt;=1.55,H140&gt;=6.927,D140&gt;=0.8),5.1,IF(AND(H140&gt;=10.464,A140&lt;6.2,A140&lt;7.25,D140&gt;=1.55,H140&gt;=6.927,D140&gt;=0.8),4.9,IF(AND(G140&lt;0.418,A140&lt;5.05,A140&gt;=4.8,H140&gt;=5.85,B140&lt;3.65,D140&lt;0.35,D140&lt;0.8),1.48,IF(AND(G140&gt;=0.418,A140&lt;5.05,A140&gt;=4.8,H140&gt;=5.85,B140&lt;3.65,D140&lt;0.35,D140&lt;0.8),1.3,IF(AND(B140&lt;2.75,G140&lt;0.735,A140&lt;6.25,D140&gt;=1.2,D140&lt;1.55,H140&gt;=6.927,D140&gt;=0.8),4.35,IF(AND(H140&lt;15.422,D140&lt;1.45,A140&gt;=6.25,D140&gt;=1.2,D140&lt;1.55,H140&gt;=6.927,D140&gt;=0.8),4.375,IF(AND(H140&gt;=15.422,D140&lt;1.45,A140&gt;=6.25,D140&gt;=1.2,D140&lt;1.55,H140&gt;=6.927,D140&gt;=0.8),4.7,IF(AND(A140&lt;6.4,D140&gt;=1.45,A140&gt;=6.25,D140&gt;=1.2,D140&lt;1.55,H140&gt;=6.927,D140&gt;=0.8),5.1,IF(AND(G140&gt;=0.576,D140&lt;2.15,A140&gt;=6.2,A140&lt;7.25,D140&gt;=1.55,H140&gt;=6.927,D140&gt;=0.8),5.1,IF(AND(G140&lt;0.537,D140&gt;=2.15,A140&gt;=6.2,A140&lt;7.25,D140&gt;=1.55,H140&gt;=6.927,D140&gt;=0.8),5.533,IF(AND(G140&gt;=0.537,D140&gt;=2.15,A140&gt;=6.2,A140&lt;7.25,D140&gt;=1.55,H140&gt;=6.927,D140&gt;=0.8),5.9,IF(AND(D140&lt;1.45,B140&gt;=2.75,G140&lt;0.735,A140&lt;6.25,D140&gt;=1.2,D140&lt;1.55,H140&gt;=6.927,D140&gt;=0.8),4.6,IF(AND(D140&gt;=1.45,B140&gt;=2.75,G140&lt;0.735,A140&lt;6.25,D140&gt;=1.2,D140&lt;1.55,H140&gt;=6.927,D140&gt;=0.8),4.5,IF(AND(H140&lt;12.582,A140&gt;=6.4,D140&gt;=1.45,A140&gt;=6.25,D140&gt;=1.2,D140&lt;1.55,H140&gt;=6.927,D140&gt;=0.8),4.66,IF(AND(H140&gt;=12.582,A140&gt;=6.4,D140&gt;=1.45,A140&gt;=6.25,D140&gt;=1.2,D140&lt;1.55,H140&gt;=6.927,D140&gt;=0.8),4.9,IF(AND(B140&lt;2.75,G140&lt;0.576,D140&lt;2.15,A140&gt;=6.2,A140&lt;7.25,D140&gt;=1.55,H140&gt;=6.927,D140&gt;=0.8),5.3,IF(AND(G140&gt;=0.395,B140&gt;=2.75,G140&lt;0.576,D140&lt;2.15,A140&gt;=6.2,A140&lt;7.25,D140&gt;=1.55,H140&gt;=6.927,D140&gt;=0.8),5.6,IF(AND(D140&gt;=1.9,G140&lt;0.395,B140&gt;=2.75,G140&lt;0.576,D140&lt;2.15,A140&gt;=6.2,A140&lt;7.25,D140&gt;=1.55,H140&gt;=6.927,D140&gt;=0.8),5.333,IF(AND(B140&lt;2.95,D140&lt;1.9,G140&lt;0.395,B140&gt;=2.75,G140&lt;0.576,D140&lt;2.15,A140&gt;=6.2,A140&lt;7.25,D140&gt;=1.55,H140&gt;=6.927,D140&gt;=0.8),5.6,IF(AND(B140&gt;=2.95,D140&lt;1.9,G140&lt;0.395,B140&gt;=2.75,G140&lt;0.576,D140&lt;2.15,A140&gt;=6.2,A140&lt;7.25,D140&gt;=1.55,H140&gt;=6.927,D140&gt;=0.8),5.5,"shouldnthappen"))))))))))))))))))))))))))))))))))))</f>
        <v>5.5</v>
      </c>
      <c r="AK140" s="1" t="n">
        <f aca="false">IF(AND(H140&lt;5.85,B140&lt;3.65,F140&lt;1.5),1,IF(AND(B140&gt;=3.95,B140&gt;=3.65,F140&lt;1.5),1.433,IF(AND(A140&lt;5.15,F140&lt;2.5,F140&gt;=1.5),3.075,IF(AND(D140&gt;=0.35,H140&gt;=5.85,B140&lt;3.65,F140&lt;1.5),1.5,IF(AND(G140&lt;0.168,B140&lt;3.95,B140&gt;=3.65,F140&lt;1.5),1.7,IF(AND(H140&lt;5.767,A140&lt;7.25,F140&gt;=2.5,F140&gt;=1.5),4.5,IF(AND(D140&lt;1.9,A140&gt;=7.25,F140&gt;=2.5,F140&gt;=1.5),6.3,IF(AND(D140&gt;=1.9,A140&gt;=7.25,F140&gt;=2.5,F140&gt;=1.5),6.575,IF(AND(B140&lt;3.75,G140&gt;=0.168,B140&lt;3.95,B140&gt;=3.65,F140&lt;1.5),1.5,IF(AND(B140&gt;=3.75,G140&gt;=0.168,B140&lt;3.95,B140&gt;=3.65,F140&lt;1.5),1.6,IF(AND(D140&gt;=1.35,A140&lt;6.15,A140&gt;=5.15,F140&lt;2.5,F140&gt;=1.5),4.42,IF(AND(D140&lt;1.4,A140&gt;=6.15,A140&gt;=5.15,F140&lt;2.5,F140&gt;=1.5),4.5,IF(AND(D140&gt;=1.4,A140&gt;=6.15,A140&gt;=5.15,F140&lt;2.5,F140&gt;=1.5),4.675,IF(AND(D140&lt;0.15,H140&lt;11.218,D140&lt;0.35,H140&gt;=5.85,B140&lt;3.65,F140&lt;1.5),1.5,IF(AND(D140&lt;0.15,H140&gt;=11.218,D140&lt;0.35,H140&gt;=5.85,B140&lt;3.65,F140&lt;1.5),1.1,IF(AND(B140&lt;2.7,D140&lt;1.35,A140&lt;6.15,A140&gt;=5.15,F140&lt;2.5,F140&gt;=1.5),3.82,IF(AND(A140&lt;6.15,G140&gt;=0.755,H140&gt;=5.767,A140&lt;7.25,F140&gt;=2.5,F140&gt;=1.5),4.98,IF(AND(A140&gt;=6.15,G140&gt;=0.755,H140&gt;=5.767,A140&lt;7.25,F140&gt;=2.5,F140&gt;=1.5),5.3,IF(AND(B140&lt;3.4,D140&gt;=0.15,H140&lt;11.218,D140&lt;0.35,H140&gt;=5.85,B140&lt;3.65,F140&lt;1.5),1.4,IF(AND(B140&gt;=3.4,D140&gt;=0.15,H140&lt;11.218,D140&lt;0.35,H140&gt;=5.85,B140&lt;3.65,F140&lt;1.5),1.3,IF(AND(H140&lt;11.731,D140&gt;=0.15,H140&gt;=11.218,D140&lt;0.35,H140&gt;=5.85,B140&lt;3.65,F140&lt;1.5),1.2,IF(AND(H140&lt;9.053,B140&gt;=2.7,D140&lt;1.35,A140&lt;6.15,A140&gt;=5.15,F140&lt;2.5,F140&gt;=1.5),3.85,IF(AND(D140&gt;=2.1,B140&lt;2.85,G140&lt;0.755,H140&gt;=5.767,A140&lt;7.25,F140&gt;=2.5,F140&gt;=1.5),5.6,IF(AND(D140&gt;=2.45,B140&gt;=2.85,G140&lt;0.755,H140&gt;=5.767,A140&lt;7.25,F140&gt;=2.5,F140&gt;=1.5),5.8,IF(AND(B140&gt;=3.45,H140&gt;=11.731,D140&gt;=0.15,H140&gt;=11.218,D140&lt;0.35,H140&gt;=5.85,B140&lt;3.65,F140&lt;1.5),1.3,IF(AND(A140&lt;5.9,H140&gt;=9.053,B140&gt;=2.7,D140&lt;1.35,A140&lt;6.15,A140&gt;=5.15,F140&lt;2.5,F140&gt;=1.5),4.3,IF(AND(A140&gt;=5.9,H140&gt;=9.053,B140&gt;=2.7,D140&lt;1.35,A140&lt;6.15,A140&gt;=5.15,F140&lt;2.5,F140&gt;=1.5),4,IF(AND(G140&gt;=0.519,D140&lt;2.1,B140&lt;2.85,G140&lt;0.755,H140&gt;=5.767,A140&lt;7.25,F140&gt;=2.5,F140&gt;=1.5),4.9,IF(AND(A140&gt;=7.05,D140&lt;2.45,B140&gt;=2.85,G140&lt;0.755,H140&gt;=5.767,A140&lt;7.25,F140&gt;=2.5,F140&gt;=1.5),5.8,IF(AND(H140&lt;14.396,B140&lt;3.45,H140&gt;=11.731,D140&gt;=0.15,H140&gt;=11.218,D140&lt;0.35,H140&gt;=5.85,B140&lt;3.65,F140&lt;1.5),1.44,IF(AND(H140&gt;=14.396,B140&lt;3.45,H140&gt;=11.731,D140&gt;=0.15,H140&gt;=11.218,D140&lt;0.35,H140&gt;=5.85,B140&lt;3.65,F140&lt;1.5),1.3,IF(AND(G140&lt;0.282,G140&lt;0.519,D140&lt;2.1,B140&lt;2.85,G140&lt;0.755,H140&gt;=5.767,A140&lt;7.25,F140&gt;=2.5,F140&gt;=1.5),5.1,IF(AND(G140&gt;=0.282,G140&lt;0.519,D140&lt;2.1,B140&lt;2.85,G140&lt;0.755,H140&gt;=5.767,A140&lt;7.25,F140&gt;=2.5,F140&gt;=1.5),5.3,IF(AND(A140&lt;6.4,D140&lt;1.9,A140&lt;7.05,D140&lt;2.45,B140&gt;=2.85,G140&lt;0.755,H140&gt;=5.767,A140&lt;7.25,F140&gt;=2.5,F140&gt;=1.5),5.6,IF(AND(A140&gt;=6.4,D140&lt;1.9,A140&lt;7.05,D140&lt;2.45,B140&gt;=2.85,G140&lt;0.755,H140&gt;=5.767,A140&lt;7.25,F140&gt;=2.5,F140&gt;=1.5),5.5,IF(AND(H140&lt;8.884,D140&gt;=1.9,A140&lt;7.05,D140&lt;2.45,B140&gt;=2.85,G140&lt;0.755,H140&gt;=5.767,A140&lt;7.25,F140&gt;=2.5,F140&gt;=1.5),5.3,IF(AND(H140&gt;=8.884,D140&gt;=1.9,A140&lt;7.05,D140&lt;2.45,B140&gt;=2.85,G140&lt;0.755,H140&gt;=5.767,A140&lt;7.25,F140&gt;=2.5,F140&gt;=1.5),5.52,"shouldnthappen")))))))))))))))))))))))))))))))))))))</f>
        <v>5.5</v>
      </c>
      <c r="AL140" s="1" t="n">
        <f aca="false">IF(AND(H140&lt;5.85,A140&lt;5.05,D140&lt;0.8),1,IF(AND(B140&lt;3.35,A140&gt;=5.05,D140&lt;0.8),1.7,IF(AND(D140&gt;=2.45,F140&gt;=2.5,D140&gt;=0.8),6.05,IF(AND(H140&gt;=11.218,H140&gt;=5.85,A140&lt;5.05,D140&lt;0.8),1.28,IF(AND(G140&gt;=0.948,B140&gt;=3.35,A140&gt;=5.05,D140&lt;0.8),1.7,IF(AND(G140&gt;=0.423,H140&lt;11.218,H140&gt;=5.85,A140&lt;5.05,D140&lt;0.8),1.3,IF(AND(B140&lt;3.6,G140&lt;0.948,B140&gt;=3.35,A140&gt;=5.05,D140&lt;0.8),1.4,IF(AND(H140&lt;10.258,D140&lt;1.15,A140&lt;5.9,F140&lt;2.5,D140&gt;=0.8),3.36,IF(AND(H140&gt;=10.258,D140&lt;1.15,A140&lt;5.9,F140&lt;2.5,D140&gt;=0.8),3.9,IF(AND(A140&lt;5.3,D140&gt;=1.15,A140&lt;5.9,F140&lt;2.5,D140&gt;=0.8),3.9,IF(AND(D140&lt;1.55,B140&lt;2.75,A140&gt;=5.9,F140&lt;2.5,D140&gt;=0.8),4.64,IF(AND(D140&gt;=1.55,B140&lt;2.75,A140&gt;=5.9,F140&lt;2.5,D140&gt;=0.8),5.1,IF(AND(D140&gt;=1.6,B140&gt;=2.75,A140&gt;=5.9,F140&lt;2.5,D140&gt;=0.8),5,IF(AND(H140&lt;5.767,H140&lt;8.598,D140&lt;2.45,F140&gt;=2.5,D140&gt;=0.8),4.5,IF(AND(A140&lt;6.25,H140&gt;=8.598,D140&lt;2.45,F140&gt;=2.5,D140&gt;=0.8),5.02,IF(AND(B140&lt;3.55,G140&lt;0.423,H140&lt;11.218,H140&gt;=5.85,A140&lt;5.05,D140&lt;0.8),1.525,IF(AND(B140&gt;=3.55,G140&lt;0.423,H140&lt;11.218,H140&gt;=5.85,A140&lt;5.05,D140&lt;0.8),1.4,IF(AND(H140&gt;=13.932,B140&gt;=3.6,G140&lt;0.948,B140&gt;=3.35,A140&gt;=5.05,D140&lt;0.8),1.65,IF(AND(G140&gt;=0.652,A140&gt;=5.3,D140&gt;=1.15,A140&lt;5.9,F140&lt;2.5,D140&gt;=0.8),3.8,IF(AND(D140&lt;1.35,D140&lt;1.6,B140&gt;=2.75,A140&gt;=5.9,F140&lt;2.5,D140&gt;=0.8),4.42,IF(AND(H140&lt;6.656,H140&gt;=5.767,H140&lt;8.598,D140&lt;2.45,F140&gt;=2.5,D140&gt;=0.8),5.033,IF(AND(H140&gt;=6.656,H140&gt;=5.767,H140&lt;8.598,D140&lt;2.45,F140&gt;=2.5,D140&gt;=0.8),5.1,IF(AND(G140&gt;=0.885,A140&gt;=6.25,H140&gt;=8.598,D140&lt;2.45,F140&gt;=2.5,D140&gt;=0.8),5.2,IF(AND(H140&lt;6.926,H140&lt;13.932,B140&gt;=3.6,G140&lt;0.948,B140&gt;=3.35,A140&gt;=5.05,D140&lt;0.8),1.433,IF(AND(H140&gt;=6.926,H140&lt;13.932,B140&gt;=3.6,G140&lt;0.948,B140&gt;=3.35,A140&gt;=5.05,D140&lt;0.8),1.5,IF(AND(A140&lt;5.65,G140&lt;0.652,A140&gt;=5.3,D140&gt;=1.15,A140&lt;5.9,F140&lt;2.5,D140&gt;=0.8),4.36,IF(AND(A140&gt;=5.65,G140&lt;0.652,A140&gt;=5.3,D140&gt;=1.15,A140&lt;5.9,F140&lt;2.5,D140&gt;=0.8),4.2,IF(AND(H140&gt;=13.561,D140&gt;=1.35,D140&lt;1.6,B140&gt;=2.75,A140&gt;=5.9,F140&lt;2.5,D140&gt;=0.8),4.767,IF(AND(H140&lt;9.091,G140&lt;0.885,A140&gt;=6.25,H140&gt;=8.598,D140&lt;2.45,F140&gt;=2.5,D140&gt;=0.8),6.3,IF(AND(H140&gt;=12.206,H140&lt;13.561,D140&gt;=1.35,D140&lt;1.6,B140&gt;=2.75,A140&gt;=5.9,F140&lt;2.5,D140&gt;=0.8),4.4,IF(AND(D140&gt;=2.25,H140&gt;=9.091,G140&lt;0.885,A140&gt;=6.25,H140&gt;=8.598,D140&lt;2.45,F140&gt;=2.5,D140&gt;=0.8),5.9,IF(AND(B140&lt;3.05,H140&lt;12.206,H140&lt;13.561,D140&gt;=1.35,D140&lt;1.6,B140&gt;=2.75,A140&gt;=5.9,F140&lt;2.5,D140&gt;=0.8),4.6,IF(AND(B140&gt;=3.05,H140&lt;12.206,H140&lt;13.561,D140&gt;=1.35,D140&lt;1.6,B140&gt;=2.75,A140&gt;=5.9,F140&lt;2.5,D140&gt;=0.8),4.7,IF(AND(G140&gt;=0.596,D140&lt;2.25,H140&gt;=9.091,G140&lt;0.885,A140&gt;=6.25,H140&gt;=8.598,D140&lt;2.45,F140&gt;=2.5,D140&gt;=0.8),5.1,IF(AND(G140&gt;=0.379,G140&lt;0.596,D140&lt;2.25,H140&gt;=9.091,G140&lt;0.885,A140&gt;=6.25,H140&gt;=8.598,D140&lt;2.45,F140&gt;=2.5,D140&gt;=0.8),5.767,IF(AND(D140&lt;2.15,G140&lt;0.379,G140&lt;0.596,D140&lt;2.25,H140&gt;=9.091,G140&lt;0.885,A140&gt;=6.25,H140&gt;=8.598,D140&lt;2.45,F140&gt;=2.5,D140&gt;=0.8),5.4,IF(AND(D140&gt;=2.15,G140&lt;0.379,G140&lt;0.596,D140&lt;2.25,H140&gt;=9.091,G140&lt;0.885,A140&gt;=6.25,H140&gt;=8.598,D140&lt;2.45,F140&gt;=2.5,D140&gt;=0.8),5.6,"shouldnthappen")))))))))))))))))))))))))))))))))))))</f>
        <v>5.4</v>
      </c>
      <c r="AM140" s="1" t="n">
        <f aca="false">IF(AND(H140&lt;5.245,D140&lt;0.8),1,IF(AND(A140&lt;4.5,H140&gt;=5.245,D140&lt;0.8),1.35,IF(AND(D140&gt;=0.5,A140&gt;=4.5,H140&gt;=5.245,D140&lt;0.8),1.6,IF(AND(H140&lt;7.25,B140&lt;2.6,A140&lt;6.15,D140&gt;=0.8),4.375,IF(AND(H140&gt;=7.25,B140&lt;2.6,A140&lt;6.15,D140&gt;=0.8),3.075,IF(AND(H140&lt;13.935,A140&gt;=7.05,A140&gt;=6.15,D140&gt;=0.8),6.067,IF(AND(H140&gt;=13.935,A140&gt;=7.05,A140&gt;=6.15,D140&gt;=0.8),6.525,IF(AND(G140&gt;=0.948,D140&lt;0.5,A140&gt;=4.5,H140&gt;=5.245,D140&lt;0.8),1.7,IF(AND(G140&lt;0.568,D140&gt;=1.55,B140&gt;=2.6,A140&lt;6.15,D140&gt;=0.8),5.1,IF(AND(G140&gt;=0.568,D140&gt;=1.55,B140&gt;=2.6,A140&lt;6.15,D140&gt;=0.8),5,IF(AND(A140&gt;=6.6,B140&gt;=3.15,A140&lt;7.05,A140&gt;=6.15,D140&gt;=0.8),5.78,IF(AND(G140&lt;0.165,G140&lt;0.273,D140&lt;1.55,B140&gt;=2.6,A140&lt;6.15,D140&gt;=0.8),4.1,IF(AND(G140&gt;=0.165,G140&lt;0.273,D140&lt;1.55,B140&gt;=2.6,A140&lt;6.15,D140&gt;=0.8),4.5,IF(AND(D140&lt;1.35,G140&gt;=0.273,D140&lt;1.55,B140&gt;=2.6,A140&lt;6.15,D140&gt;=0.8),4.08,IF(AND(D140&gt;=1.35,G140&gt;=0.273,D140&lt;1.55,B140&gt;=2.6,A140&lt;6.15,D140&gt;=0.8),4.4,IF(AND(D140&lt;1.45,F140&lt;2.5,B140&lt;3.15,A140&lt;7.05,A140&gt;=6.15,D140&gt;=0.8),4.38,IF(AND(D140&gt;=1.45,F140&lt;2.5,B140&lt;3.15,A140&lt;7.05,A140&gt;=6.15,D140&gt;=0.8),4.75,IF(AND(D140&gt;=2.25,F140&gt;=2.5,B140&lt;3.15,A140&lt;7.05,A140&gt;=6.15,D140&gt;=0.8),5.16,IF(AND(H140&lt;11.488,A140&lt;6.6,B140&gt;=3.15,A140&lt;7.05,A140&gt;=6.15,D140&gt;=0.8),6,IF(AND(H140&gt;=14.396,D140&lt;0.25,G140&lt;0.948,D140&lt;0.5,A140&gt;=4.5,H140&gt;=5.245,D140&lt;0.8),1.3,IF(AND(A140&gt;=5.55,D140&gt;=0.25,G140&lt;0.948,D140&lt;0.5,A140&gt;=4.5,H140&gt;=5.245,D140&lt;0.8),1.7,IF(AND(D140&lt;1.85,D140&lt;2.25,F140&gt;=2.5,B140&lt;3.15,A140&lt;7.05,A140&gt;=6.15,D140&gt;=0.8),5.6,IF(AND(G140&lt;0.669,H140&gt;=11.488,A140&lt;6.6,B140&gt;=3.15,A140&lt;7.05,A140&gt;=6.15,D140&gt;=0.8),4.7,IF(AND(G140&gt;=0.669,H140&gt;=11.488,A140&lt;6.6,B140&gt;=3.15,A140&lt;7.05,A140&gt;=6.15,D140&gt;=0.8),5.22,IF(AND(H140&lt;6.543,H140&lt;14.396,D140&lt;0.25,G140&lt;0.948,D140&lt;0.5,A140&gt;=4.5,H140&gt;=5.245,D140&lt;0.8),1.4,IF(AND(A140&lt;4.95,A140&lt;5.55,D140&gt;=0.25,G140&lt;0.948,D140&lt;0.5,A140&gt;=4.5,H140&gt;=5.245,D140&lt;0.8),1.4,IF(AND(A140&gt;=4.95,A140&lt;5.55,D140&gt;=0.25,G140&lt;0.948,D140&lt;0.5,A140&gt;=4.5,H140&gt;=5.245,D140&lt;0.8),1.48,IF(AND(H140&lt;10.667,D140&gt;=1.85,D140&lt;2.25,F140&gt;=2.5,B140&lt;3.15,A140&lt;7.05,A140&gt;=6.15,D140&gt;=0.8),5.25,IF(AND(H140&gt;=10.667,D140&gt;=1.85,D140&lt;2.25,F140&gt;=2.5,B140&lt;3.15,A140&lt;7.05,A140&gt;=6.15,D140&gt;=0.8),5.55,IF(AND(G140&lt;0.063,H140&gt;=6.543,H140&lt;14.396,D140&lt;0.25,G140&lt;0.948,D140&lt;0.5,A140&gt;=4.5,H140&gt;=5.245,D140&lt;0.8),1.4,IF(AND(H140&lt;9.212,G140&gt;=0.063,H140&gt;=6.543,H140&lt;14.396,D140&lt;0.25,G140&lt;0.948,D140&lt;0.5,A140&gt;=4.5,H140&gt;=5.245,D140&lt;0.8),1.475,IF(AND(H140&gt;=9.212,G140&gt;=0.063,H140&gt;=6.543,H140&lt;14.396,D140&lt;0.25,G140&lt;0.948,D140&lt;0.5,A140&gt;=4.5,H140&gt;=5.245,D140&lt;0.8),1.5,"shouldnthappen"))))))))))))))))))))))))))))))))</f>
        <v>5.6</v>
      </c>
      <c r="AN140" s="1" t="n">
        <f aca="false">IF(AND(D140&lt;0.7,A140&gt;=5.55),1.633,IF(AND(G140&lt;0.38,B140&lt;2.8,A140&lt;5.55),4.3,IF(AND(G140&gt;=0.38,B140&lt;2.8,A140&lt;5.55),3.325,IF(AND(D140&gt;=0.35,B140&gt;=2.8,A140&lt;5.55),1.6,IF(AND(B140&gt;=3.4,A140&lt;4.8,D140&lt;0.35,B140&gt;=2.8,A140&lt;5.55),1,IF(AND(H140&gt;=11.789,A140&lt;5.9,D140&lt;1.55,D140&gt;=0.7,A140&gt;=5.55),4.325,IF(AND(F140&gt;=2.5,A140&gt;=5.9,D140&lt;1.55,D140&gt;=0.7,A140&gt;=5.55),5.05,IF(AND(D140&lt;1.9,A140&gt;=7.25,D140&gt;=1.55,D140&gt;=0.7,A140&gt;=5.55),6.3,IF(AND(D140&gt;=1.9,A140&gt;=7.25,D140&gt;=1.55,D140&gt;=0.7,A140&gt;=5.55),6.4,IF(AND(A140&lt;4.35,B140&lt;3.4,A140&lt;4.8,D140&lt;0.35,B140&gt;=2.8,A140&lt;5.55),1.1,IF(AND(G140&gt;=0.934,B140&lt;3.45,A140&gt;=4.8,D140&lt;0.35,B140&gt;=2.8,A140&lt;5.55),1.7,IF(AND(H140&gt;=14.877,B140&gt;=3.45,A140&gt;=4.8,D140&lt;0.35,B140&gt;=2.8,A140&lt;5.55),1.3,IF(AND(B140&lt;2.6,H140&lt;11.789,A140&lt;5.9,D140&lt;1.55,D140&gt;=0.7,A140&gt;=5.55),3.9,IF(AND(B140&gt;=2.6,H140&lt;11.789,A140&lt;5.9,D140&lt;1.55,D140&gt;=0.7,A140&gt;=5.55),4.26,IF(AND(A140&lt;6.6,F140&lt;2.5,A140&gt;=5.9,D140&lt;1.55,D140&gt;=0.7,A140&gt;=5.55),4.625,IF(AND(A140&gt;=6.6,F140&lt;2.5,A140&gt;=5.9,D140&lt;1.55,D140&gt;=0.7,A140&gt;=5.55),4.475,IF(AND(B140&lt;2.6,D140&lt;2.05,A140&lt;7.25,D140&gt;=1.55,D140&gt;=0.7,A140&gt;=5.55),5.8,IF(AND(G140&gt;=0.743,D140&gt;=2.05,A140&lt;7.25,D140&gt;=1.55,D140&gt;=0.7,A140&gt;=5.55),5.1,IF(AND(G140&lt;0.422,A140&gt;=4.35,B140&lt;3.4,A140&lt;4.8,D140&lt;0.35,B140&gt;=2.8,A140&lt;5.55),1.367,IF(AND(G140&gt;=0.422,A140&gt;=4.35,B140&lt;3.4,A140&lt;4.8,D140&lt;0.35,B140&gt;=2.8,A140&lt;5.55),1.3,IF(AND(A140&lt;5.05,G140&lt;0.934,B140&lt;3.45,A140&gt;=4.8,D140&lt;0.35,B140&gt;=2.8,A140&lt;5.55),1.525,IF(AND(A140&gt;=5.05,G140&lt;0.934,B140&lt;3.45,A140&gt;=4.8,D140&lt;0.35,B140&gt;=2.8,A140&lt;5.55),1.5,IF(AND(G140&gt;=0.585,H140&lt;14.877,B140&gt;=3.45,A140&gt;=4.8,D140&lt;0.35,B140&gt;=2.8,A140&lt;5.55),1.54,IF(AND(G140&gt;=0.537,G140&lt;0.743,D140&gt;=2.05,A140&lt;7.25,D140&gt;=1.55,D140&gt;=0.7,A140&gt;=5.55),5.833,IF(AND(D140&gt;=0.25,G140&lt;0.585,H140&lt;14.877,B140&gt;=3.45,A140&gt;=4.8,D140&lt;0.35,B140&gt;=2.8,A140&lt;5.55),1.367,IF(AND(D140&lt;1.75,H140&lt;13.795,B140&gt;=2.6,D140&lt;2.05,A140&lt;7.25,D140&gt;=1.55,D140&gt;=0.7,A140&gt;=5.55),5.45,IF(AND(B140&lt;2.85,H140&gt;=13.795,B140&gt;=2.6,D140&lt;2.05,A140&lt;7.25,D140&gt;=1.55,D140&gt;=0.7,A140&gt;=5.55),5.1,IF(AND(B140&gt;=2.85,H140&gt;=13.795,B140&gt;=2.6,D140&lt;2.05,A140&lt;7.25,D140&gt;=1.55,D140&gt;=0.7,A140&gt;=5.55),4.82,IF(AND(G140&lt;0.353,G140&lt;0.537,G140&lt;0.743,D140&gt;=2.05,A140&lt;7.25,D140&gt;=1.55,D140&gt;=0.7,A140&gt;=5.55),5.425,IF(AND(G140&gt;=0.353,G140&lt;0.537,G140&lt;0.743,D140&gt;=2.05,A140&lt;7.25,D140&gt;=1.55,D140&gt;=0.7,A140&gt;=5.55),5.62,IF(AND(G140&lt;0.311,D140&lt;0.25,G140&lt;0.585,H140&lt;14.877,B140&gt;=3.45,A140&gt;=4.8,D140&lt;0.35,B140&gt;=2.8,A140&lt;5.55),1.5,IF(AND(G140&gt;=0.311,D140&lt;0.25,G140&lt;0.585,H140&lt;14.877,B140&gt;=3.45,A140&gt;=4.8,D140&lt;0.35,B140&gt;=2.8,A140&lt;5.55),1.4,IF(AND(B140&gt;=3.1,D140&gt;=1.75,H140&lt;13.795,B140&gt;=2.6,D140&lt;2.05,A140&lt;7.25,D140&gt;=1.55,D140&gt;=0.7,A140&gt;=5.55),5.1,IF(AND(B140&lt;2.85,B140&lt;3.1,D140&gt;=1.75,H140&lt;13.795,B140&gt;=2.6,D140&lt;2.05,A140&lt;7.25,D140&gt;=1.55,D140&gt;=0.7,A140&gt;=5.55),5.2,IF(AND(B140&gt;=2.85,B140&lt;3.1,D140&gt;=1.75,H140&lt;13.795,B140&gt;=2.6,D140&lt;2.05,A140&lt;7.25,D140&gt;=1.55,D140&gt;=0.7,A140&gt;=5.55),5.2,"shouldnthappen")))))))))))))))))))))))))))))))))))</f>
        <v>4.82</v>
      </c>
      <c r="AO140" s="1" t="n">
        <f aca="false">IF(AND(H140&gt;=14.529,G140&lt;0.633,D140&lt;0.8),1.3,IF(AND(A140&lt;5.05,G140&gt;=0.633,D140&lt;0.8),1.35,IF(AND(H140&gt;=14.379,H140&lt;14.529,G140&lt;0.633,D140&lt;0.8),1.7,IF(AND(B140&lt;3.35,A140&gt;=5.05,G140&gt;=0.633,D140&lt;0.8),1.7,IF(AND(D140&gt;=1.45,A140&lt;5.95,F140&lt;2.5,D140&gt;=0.8),4.5,IF(AND(D140&lt;1.35,A140&gt;=5.95,F140&lt;2.5,D140&gt;=0.8),4,IF(AND(D140&lt;1.85,G140&gt;=0.845,F140&gt;=2.5,D140&gt;=0.8),4.8,IF(AND(B140&gt;=4.3,H140&lt;14.379,H140&lt;14.529,G140&lt;0.633,D140&lt;0.8),1.5,IF(AND(A140&lt;5.25,B140&gt;=3.35,A140&gt;=5.05,G140&gt;=0.633,D140&lt;0.8),1.55,IF(AND(A140&gt;=5.25,B140&gt;=3.35,A140&gt;=5.05,G140&gt;=0.633,D140&lt;0.8),1.633,IF(AND(A140&lt;5.05,D140&lt;1.45,A140&lt;5.95,F140&lt;2.5,D140&gt;=0.8),3.3,IF(AND(G140&lt;0.293,D140&gt;=1.35,A140&gt;=5.95,F140&lt;2.5,D140&gt;=0.8),5,IF(AND(A140&gt;=6.6,D140&lt;2.05,G140&lt;0.845,F140&gt;=2.5,D140&gt;=0.8),5.8,IF(AND(B140&lt;3.05,D140&gt;=2.05,G140&lt;0.845,F140&gt;=2.5,D140&gt;=0.8),6.15,IF(AND(B140&lt;2.9,D140&gt;=1.85,G140&gt;=0.845,F140&gt;=2.5,D140&gt;=0.8),5.1,IF(AND(B140&gt;=2.9,D140&gt;=1.85,G140&gt;=0.845,F140&gt;=2.5,D140&gt;=0.8),5.2,IF(AND(B140&gt;=3.8,B140&lt;4.3,H140&lt;14.379,H140&lt;14.529,G140&lt;0.633,D140&lt;0.8),1.333,IF(AND(A140&lt;6.25,G140&gt;=0.293,D140&gt;=1.35,A140&gt;=5.95,F140&lt;2.5,D140&gt;=0.8),4.6,IF(AND(H140&lt;10.351,A140&lt;6.6,D140&lt;2.05,G140&lt;0.845,F140&gt;=2.5,D140&gt;=0.8),5.4,IF(AND(G140&gt;=0.364,B140&gt;=3.05,D140&gt;=2.05,G140&lt;0.845,F140&gt;=2.5,D140&gt;=0.8),5.66,IF(AND(G140&gt;=0.447,B140&lt;3.8,B140&lt;4.3,H140&lt;14.379,H140&lt;14.529,G140&lt;0.633,D140&lt;0.8),1.3,IF(AND(H140&lt;6.247,A140&lt;5.65,A140&gt;=5.05,D140&lt;1.45,A140&lt;5.95,F140&lt;2.5,D140&gt;=0.8),4.033,IF(AND(D140&lt;1.25,A140&gt;=5.65,A140&gt;=5.05,D140&lt;1.45,A140&lt;5.95,F140&lt;2.5,D140&gt;=0.8),3.88,IF(AND(D140&gt;=1.25,A140&gt;=5.65,A140&gt;=5.05,D140&lt;1.45,A140&lt;5.95,F140&lt;2.5,D140&gt;=0.8),4.35,IF(AND(B140&lt;2.65,A140&gt;=6.25,G140&gt;=0.293,D140&gt;=1.35,A140&gt;=5.95,F140&lt;2.5,D140&gt;=0.8),4.9,IF(AND(B140&lt;2.75,H140&gt;=10.351,A140&lt;6.6,D140&lt;2.05,G140&lt;0.845,F140&gt;=2.5,D140&gt;=0.8),5.1,IF(AND(B140&gt;=2.75,H140&gt;=10.351,A140&lt;6.6,D140&lt;2.05,G140&lt;0.845,F140&gt;=2.5,D140&gt;=0.8),4.95,IF(AND(B140&lt;3.15,G140&lt;0.364,B140&gt;=3.05,D140&gt;=2.05,G140&lt;0.845,F140&gt;=2.5,D140&gt;=0.8),5.28,IF(AND(B140&gt;=3.15,G140&lt;0.364,B140&gt;=3.05,D140&gt;=2.05,G140&lt;0.845,F140&gt;=2.5,D140&gt;=0.8),5.5,IF(AND(H140&lt;9.212,G140&lt;0.447,B140&lt;3.8,B140&lt;4.3,H140&lt;14.379,H140&lt;14.529,G140&lt;0.633,D140&lt;0.8),1.4,IF(AND(G140&lt;0.356,H140&gt;=6.247,A140&lt;5.65,A140&gt;=5.05,D140&lt;1.45,A140&lt;5.95,F140&lt;2.5,D140&gt;=0.8),4.2,IF(AND(B140&lt;3,B140&gt;=2.65,A140&gt;=6.25,G140&gt;=0.293,D140&gt;=1.35,A140&gt;=5.95,F140&lt;2.5,D140&gt;=0.8),4.6,IF(AND(B140&gt;=3,B140&gt;=2.65,A140&gt;=6.25,G140&gt;=0.293,D140&gt;=1.35,A140&gt;=5.95,F140&lt;2.5,D140&gt;=0.8),4.7,IF(AND(A140&lt;5.05,H140&gt;=9.212,G140&lt;0.447,B140&lt;3.8,B140&lt;4.3,H140&lt;14.379,H140&lt;14.529,G140&lt;0.633,D140&lt;0.8),1.533,IF(AND(A140&gt;=5.05,H140&gt;=9.212,G140&lt;0.447,B140&lt;3.8,B140&lt;4.3,H140&lt;14.379,H140&lt;14.529,G140&lt;0.633,D140&lt;0.8),1.425,IF(AND(A140&lt;5.35,G140&gt;=0.356,H140&gt;=6.247,A140&lt;5.65,A140&gt;=5.05,D140&lt;1.45,A140&lt;5.95,F140&lt;2.5,D140&gt;=0.8),3.9,IF(AND(A140&gt;=5.35,G140&gt;=0.356,H140&gt;=6.247,A140&lt;5.65,A140&gt;=5.05,D140&lt;1.45,A140&lt;5.95,F140&lt;2.5,D140&gt;=0.8),3.72,"shouldnthappen")))))))))))))))))))))))))))))))))))))</f>
        <v>4.95</v>
      </c>
      <c r="AP140" s="1" t="n">
        <f aca="false">IF(AND(F140&gt;=1.5,A140&lt;5.55),3.84,IF(AND(G140&gt;=0.52,A140&lt;4.75,F140&lt;1.5,A140&lt;5.55),1.16,IF(AND(A140&lt;5.65,A140&lt;5.85,D140&lt;1.55,A140&gt;=5.55),4.2,IF(AND(A140&gt;=5.65,A140&lt;5.85,D140&lt;1.55,A140&gt;=5.55),3.167,IF(AND(G140&gt;=0.798,A140&gt;=5.85,D140&lt;1.55,A140&gt;=5.55),4,IF(AND(F140&lt;2.5,H140&lt;14.1,D140&gt;=1.55,A140&gt;=5.55),4.84,IF(AND(A140&lt;7.2,H140&gt;=14.1,D140&gt;=1.55,A140&gt;=5.55),5.633,IF(AND(A140&gt;=7.2,H140&gt;=14.1,D140&gt;=1.55,A140&gt;=5.55),6.6,IF(AND(G140&lt;0.161,G140&lt;0.52,A140&lt;4.75,F140&lt;1.5,A140&lt;5.55),1.5,IF(AND(D140&gt;=0.5,G140&lt;0.676,A140&gt;=4.75,F140&lt;1.5,A140&lt;5.55),1.6,IF(AND(H140&lt;11.016,G140&gt;=0.676,A140&gt;=4.75,F140&lt;1.5,A140&lt;5.55),1.75,IF(AND(G140&lt;0.209,G140&lt;0.798,A140&gt;=5.85,D140&lt;1.55,A140&gt;=5.55),4.5,IF(AND(G140&gt;=0.74,F140&gt;=2.5,H140&lt;14.1,D140&gt;=1.55,A140&gt;=5.55),6.225,IF(AND(B140&lt;2.95,G140&gt;=0.161,G140&lt;0.52,A140&lt;4.75,F140&lt;1.5,A140&lt;5.55),1.4,IF(AND(B140&gt;=2.95,G140&gt;=0.161,G140&lt;0.52,A140&lt;4.75,F140&lt;1.5,A140&lt;5.55),1.34,IF(AND(B140&lt;3.15,D140&lt;0.5,G140&lt;0.676,A140&gt;=4.75,F140&lt;1.5,A140&lt;5.55),1.52,IF(AND(D140&lt;0.25,H140&gt;=11.016,G140&gt;=0.676,A140&gt;=4.75,F140&lt;1.5,A140&lt;5.55),1.567,IF(AND(D140&gt;=0.25,H140&gt;=11.016,G140&gt;=0.676,A140&gt;=4.75,F140&lt;1.5,A140&lt;5.55),1.5,IF(AND(H140&lt;7.47,G140&gt;=0.209,G140&lt;0.798,A140&gt;=5.85,D140&lt;1.55,A140&gt;=5.55),5.05,IF(AND(B140&lt;2.85,G140&lt;0.74,F140&gt;=2.5,H140&lt;14.1,D140&gt;=1.55,A140&gt;=5.55),5.35,IF(AND(B140&lt;3.3,B140&gt;=3.15,D140&lt;0.5,G140&lt;0.676,A140&gt;=4.75,F140&lt;1.5,A140&lt;5.55),1.2,IF(AND(D140&lt;1.45,H140&gt;=7.47,G140&gt;=0.209,G140&lt;0.798,A140&gt;=5.85,D140&lt;1.55,A140&gt;=5.55),4.66,IF(AND(D140&gt;=1.45,H140&gt;=7.47,G140&gt;=0.209,G140&lt;0.798,A140&gt;=5.85,D140&lt;1.55,A140&gt;=5.55),4.64,IF(AND(A140&gt;=7.05,B140&gt;=2.85,G140&lt;0.74,F140&gt;=2.5,H140&lt;14.1,D140&gt;=1.55,A140&gt;=5.55),5.8,IF(AND(B140&gt;=3.25,A140&lt;7.05,B140&gt;=2.85,G140&lt;0.74,F140&gt;=2.5,H140&lt;14.1,D140&gt;=1.55,A140&gt;=5.55),5.7,IF(AND(H140&gt;=13.641,D140&lt;0.25,B140&gt;=3.3,B140&gt;=3.15,D140&lt;0.5,G140&lt;0.676,A140&gt;=4.75,F140&lt;1.5,A140&lt;5.55),1.3,IF(AND(D140&lt;0.35,D140&gt;=0.25,B140&gt;=3.3,B140&gt;=3.15,D140&lt;0.5,G140&lt;0.676,A140&gt;=4.75,F140&lt;1.5,A140&lt;5.55),1.367,IF(AND(D140&gt;=0.35,D140&gt;=0.25,B140&gt;=3.3,B140&gt;=3.15,D140&lt;0.5,G140&lt;0.676,A140&gt;=4.75,F140&lt;1.5,A140&lt;5.55),1.3,IF(AND(A140&lt;6.35,B140&lt;3.25,A140&lt;7.05,B140&gt;=2.85,G140&lt;0.74,F140&gt;=2.5,H140&lt;14.1,D140&gt;=1.55,A140&gt;=5.55),5.6,IF(AND(A140&gt;=6.35,B140&lt;3.25,A140&lt;7.05,B140&gt;=2.85,G140&lt;0.74,F140&gt;=2.5,H140&lt;14.1,D140&gt;=1.55,A140&gt;=5.55),5.325,IF(AND(A140&lt;5.1,H140&lt;13.641,D140&lt;0.25,B140&gt;=3.3,B140&gt;=3.15,D140&lt;0.5,G140&lt;0.676,A140&gt;=4.75,F140&lt;1.5,A140&lt;5.55),1.4,IF(AND(H140&gt;=11.031,A140&gt;=5.1,H140&lt;13.641,D140&lt;0.25,B140&gt;=3.3,B140&gt;=3.15,D140&lt;0.5,G140&lt;0.676,A140&gt;=4.75,F140&lt;1.5,A140&lt;5.55),1.4,IF(AND(A140&lt;5.45,H140&lt;11.031,A140&gt;=5.1,H140&lt;13.641,D140&lt;0.25,B140&gt;=3.3,B140&gt;=3.15,D140&lt;0.5,G140&lt;0.676,A140&gt;=4.75,F140&lt;1.5,A140&lt;5.55),1.5,IF(AND(A140&gt;=5.45,H140&lt;11.031,A140&gt;=5.1,H140&lt;13.641,D140&lt;0.25,B140&gt;=3.3,B140&gt;=3.15,D140&lt;0.5,G140&lt;0.676,A140&gt;=4.75,F140&lt;1.5,A140&lt;5.55),1.4,"shouldnthappen"))))))))))))))))))))))))))))))))))</f>
        <v>5.633</v>
      </c>
      <c r="AQ140" s="1" t="n">
        <f aca="false">IF(AND(H140&lt;6.926,D140&gt;=0.35,F140&lt;1.5),1.9,IF(AND(G140&gt;=0.869,D140&gt;=1.75,F140&gt;=1.5),5.15,IF(AND(A140&lt;4.35,A140&lt;5.05,D140&lt;0.35,F140&lt;1.5),1.1,IF(AND(H140&lt;6.089,A140&gt;=5.05,D140&lt;0.35,F140&lt;1.5),1.7,IF(AND(H140&gt;=13.089,H140&gt;=6.926,D140&gt;=0.35,F140&lt;1.5),1.3,IF(AND(G140&lt;0.695,D140&lt;1.15,D140&lt;1.75,F140&gt;=1.5),3.62,IF(AND(G140&gt;=0.695,D140&lt;1.15,D140&lt;1.75,F140&gt;=1.5),3,IF(AND(G140&gt;=0.585,H140&gt;=6.089,A140&gt;=5.05,D140&lt;0.35,F140&lt;1.5),1.5,IF(AND(H140&lt;9.582,H140&lt;13.089,H140&gt;=6.926,D140&gt;=0.35,F140&lt;1.5),1.5,IF(AND(H140&gt;=9.582,H140&lt;13.089,H140&gt;=6.926,D140&gt;=0.35,F140&lt;1.5),1.6,IF(AND(D140&lt;1.35,H140&lt;9.349,D140&gt;=1.15,D140&lt;1.75,F140&gt;=1.5),3.867,IF(AND(D140&lt;2.05,A140&lt;7.05,G140&lt;0.869,D140&gt;=1.75,F140&gt;=1.5),4.9,IF(AND(B140&gt;=3.3,A140&gt;=7.05,G140&lt;0.869,D140&gt;=1.75,F140&gt;=1.5),6.1,IF(AND(G140&lt;0.347,H140&lt;11.218,A140&gt;=4.35,A140&lt;5.05,D140&lt;0.35,F140&lt;1.5),1.4,IF(AND(G140&gt;=0.347,H140&lt;11.218,A140&gt;=4.35,A140&lt;5.05,D140&lt;0.35,F140&lt;1.5),1.5,IF(AND(G140&gt;=0.265,H140&gt;=11.218,A140&gt;=4.35,A140&lt;5.05,D140&lt;0.35,F140&lt;1.5),1.45,IF(AND(A140&gt;=5.4,G140&lt;0.585,H140&gt;=6.089,A140&gt;=5.05,D140&lt;0.35,F140&lt;1.5),1.35,IF(AND(B140&gt;=2.9,D140&gt;=1.35,H140&lt;9.349,D140&gt;=1.15,D140&lt;1.75,F140&gt;=1.5),4.6,IF(AND(D140&gt;=1.35,A140&lt;6.15,H140&gt;=9.349,D140&gt;=1.15,D140&lt;1.75,F140&gt;=1.5),4.54,IF(AND(H140&lt;10.927,A140&gt;=6.15,H140&gt;=9.349,D140&gt;=1.15,D140&lt;1.75,F140&gt;=1.5),4.3,IF(AND(G140&lt;0.512,D140&gt;=2.05,A140&lt;7.05,G140&lt;0.869,D140&gt;=1.75,F140&gt;=1.5),5.533,IF(AND(G140&gt;=0.512,D140&gt;=2.05,A140&lt;7.05,G140&lt;0.869,D140&gt;=1.75,F140&gt;=1.5),5.88,IF(AND(H140&lt;11.551,B140&lt;3.3,A140&gt;=7.05,G140&lt;0.869,D140&gt;=1.75,F140&gt;=1.5),6.3,IF(AND(G140&lt;0.227,G140&lt;0.265,H140&gt;=11.218,A140&gt;=4.35,A140&lt;5.05,D140&lt;0.35,F140&lt;1.5),1.4,IF(AND(G140&gt;=0.227,G140&lt;0.265,H140&gt;=11.218,A140&gt;=4.35,A140&lt;5.05,D140&lt;0.35,F140&lt;1.5),1.26,IF(AND(H140&lt;11.031,A140&lt;5.4,G140&lt;0.585,H140&gt;=6.089,A140&gt;=5.05,D140&lt;0.35,F140&lt;1.5),1.5,IF(AND(H140&gt;=11.031,A140&lt;5.4,G140&lt;0.585,H140&gt;=6.089,A140&gt;=5.05,D140&lt;0.35,F140&lt;1.5),1.4,IF(AND(A140&lt;5.45,B140&lt;2.9,D140&gt;=1.35,H140&lt;9.349,D140&gt;=1.15,D140&lt;1.75,F140&gt;=1.5),4.5,IF(AND(A140&lt;5.9,D140&lt;1.35,A140&lt;6.15,H140&gt;=9.349,D140&gt;=1.15,D140&lt;1.75,F140&gt;=1.5),4.2,IF(AND(A140&gt;=5.9,D140&lt;1.35,A140&lt;6.15,H140&gt;=9.349,D140&gt;=1.15,D140&lt;1.75,F140&gt;=1.5),4,IF(AND(A140&gt;=6.75,H140&gt;=10.927,A140&gt;=6.15,H140&gt;=9.349,D140&gt;=1.15,D140&lt;1.75,F140&gt;=1.5),4.767,IF(AND(B140&lt;2.9,H140&gt;=11.551,B140&lt;3.3,A140&gt;=7.05,G140&lt;0.869,D140&gt;=1.75,F140&gt;=1.5),6.7,IF(AND(B140&gt;=2.9,H140&gt;=11.551,B140&lt;3.3,A140&gt;=7.05,G140&lt;0.869,D140&gt;=1.75,F140&gt;=1.5),6.6,IF(AND(B140&lt;2.45,A140&gt;=5.45,B140&lt;2.9,D140&gt;=1.35,H140&lt;9.349,D140&gt;=1.15,D140&lt;1.75,F140&gt;=1.5),5,IF(AND(B140&gt;=2.45,A140&gt;=5.45,B140&lt;2.9,D140&gt;=1.35,H140&lt;9.349,D140&gt;=1.15,D140&lt;1.75,F140&gt;=1.5),5.1,IF(AND(H140&lt;11.166,A140&lt;6.75,H140&gt;=10.927,A140&gt;=6.15,H140&gt;=9.349,D140&gt;=1.15,D140&lt;1.75,F140&gt;=1.5),4.9,IF(AND(G140&lt;0.228,H140&gt;=11.166,A140&lt;6.75,H140&gt;=10.927,A140&gt;=6.15,H140&gt;=9.349,D140&gt;=1.15,D140&lt;1.75,F140&gt;=1.5),4.7,IF(AND(H140&lt;13.531,G140&gt;=0.228,H140&gt;=11.166,A140&lt;6.75,H140&gt;=10.927,A140&gt;=6.15,H140&gt;=9.349,D140&gt;=1.15,D140&lt;1.75,F140&gt;=1.5),4.4,IF(AND(H140&gt;=13.531,G140&gt;=0.228,H140&gt;=11.166,A140&lt;6.75,H140&gt;=10.927,A140&gt;=6.15,H140&gt;=9.349,D140&gt;=1.15,D140&lt;1.75,F140&gt;=1.5),4.6,"shouldnthappen")))))))))))))))))))))))))))))))))))))))</f>
        <v>4.9</v>
      </c>
      <c r="AR140" s="1" t="n">
        <f aca="false">IF(AND(G140&gt;=0.93,B140&lt;3.65,F140&lt;1.5),1.7,IF(AND(H140&lt;6.542,B140&gt;=3.65,F140&lt;1.5),1.767,IF(AND(A140&gt;=7.05,D140&gt;=1.55,F140&gt;=1.5),6.3,IF(AND(G140&lt;0.123,H140&gt;=6.542,B140&gt;=3.65,F140&lt;1.5),1.367,IF(AND(A140&lt;5.15,A140&lt;5.65,D140&lt;1.55,F140&gt;=1.5),3.15,IF(AND(A140&lt;4.8,G140&gt;=0.447,G140&lt;0.93,B140&lt;3.65,F140&lt;1.5),1.24,IF(AND(A140&gt;=4.8,G140&gt;=0.447,G140&lt;0.93,B140&lt;3.65,F140&lt;1.5),1.4,IF(AND(G140&lt;0.151,G140&gt;=0.123,H140&gt;=6.542,B140&gt;=3.65,F140&lt;1.5),1.7,IF(AND(G140&gt;=0.151,G140&gt;=0.123,H140&gt;=6.542,B140&gt;=3.65,F140&lt;1.5),1.5,IF(AND(D140&gt;=1.45,A140&gt;=5.15,A140&lt;5.65,D140&lt;1.55,F140&gt;=1.5),4.5,IF(AND(B140&lt;2.65,D140&gt;=1.35,A140&gt;=5.65,D140&lt;1.55,F140&gt;=1.5),4.9,IF(AND(G140&lt;0.527,F140&lt;2.5,A140&lt;7.05,D140&gt;=1.55,F140&gt;=1.5),5.075,IF(AND(G140&gt;=0.527,F140&lt;2.5,A140&lt;7.05,D140&gt;=1.55,F140&gt;=1.5),4.7,IF(AND(A140&lt;4.65,G140&lt;0.265,G140&lt;0.447,G140&lt;0.93,B140&lt;3.65,F140&lt;1.5),1.42,IF(AND(G140&lt;0.3,G140&gt;=0.265,G140&lt;0.447,G140&lt;0.93,B140&lt;3.65,F140&lt;1.5),1.6,IF(AND(G140&gt;=0.3,G140&gt;=0.265,G140&lt;0.447,G140&lt;0.93,B140&lt;3.65,F140&lt;1.5),1.4,IF(AND(G140&lt;0.356,D140&lt;1.45,A140&gt;=5.15,A140&lt;5.65,D140&lt;1.55,F140&gt;=1.5),4.125,IF(AND(D140&lt;1.1,A140&lt;6.2,D140&lt;1.35,A140&gt;=5.65,D140&lt;1.55,F140&gt;=1.5),4.1,IF(AND(D140&gt;=1.1,A140&lt;6.2,D140&lt;1.35,A140&gt;=5.65,D140&lt;1.55,F140&gt;=1.5),4.175,IF(AND(H140&gt;=13.433,A140&gt;=6.2,D140&lt;1.35,A140&gt;=5.65,D140&lt;1.55,F140&gt;=1.5),4.6,IF(AND(G140&lt;0.437,B140&gt;=2.65,D140&gt;=1.35,A140&gt;=5.65,D140&lt;1.55,F140&gt;=1.5),4.625,IF(AND(G140&gt;=0.437,B140&gt;=2.65,D140&gt;=1.35,A140&gt;=5.65,D140&lt;1.55,F140&gt;=1.5),4.75,IF(AND(B140&gt;=3.15,H140&lt;11.146,F140&gt;=2.5,A140&lt;7.05,D140&gt;=1.55,F140&gt;=1.5),5.667,IF(AND(B140&lt;2.65,H140&gt;=11.146,F140&gt;=2.5,A140&lt;7.05,D140&gt;=1.55,F140&gt;=1.5),5.8,IF(AND(B140&lt;3.3,A140&gt;=4.65,G140&lt;0.265,G140&lt;0.447,G140&lt;0.93,B140&lt;3.65,F140&lt;1.5),1.32,IF(AND(B140&gt;=3.3,A140&gt;=4.65,G140&lt;0.265,G140&lt;0.447,G140&lt;0.93,B140&lt;3.65,F140&lt;1.5),1.425,IF(AND(B140&lt;2.8,G140&gt;=0.356,D140&lt;1.45,A140&gt;=5.15,A140&lt;5.65,D140&lt;1.55,F140&gt;=1.5),3.86,IF(AND(B140&gt;=2.8,G140&gt;=0.356,D140&lt;1.45,A140&gt;=5.15,A140&lt;5.65,D140&lt;1.55,F140&gt;=1.5),3.6,IF(AND(B140&lt;2.6,H140&lt;13.433,A140&gt;=6.2,D140&lt;1.35,A140&gt;=5.65,D140&lt;1.55,F140&gt;=1.5),4.4,IF(AND(B140&gt;=2.6,H140&lt;13.433,A140&gt;=6.2,D140&lt;1.35,A140&gt;=5.65,D140&lt;1.55,F140&gt;=1.5),4.3,IF(AND(G140&lt;0.151,B140&lt;3.15,H140&lt;11.146,F140&gt;=2.5,A140&lt;7.05,D140&gt;=1.55,F140&gt;=1.5),5.5,IF(AND(H140&lt;15.52,B140&gt;=2.65,H140&gt;=11.146,F140&gt;=2.5,A140&lt;7.05,D140&gt;=1.55,F140&gt;=1.5),5.4,IF(AND(H140&gt;=15.52,B140&gt;=2.65,H140&gt;=11.146,F140&gt;=2.5,A140&lt;7.05,D140&gt;=1.55,F140&gt;=1.5),5.733,IF(AND(H140&lt;10.74,G140&gt;=0.151,B140&lt;3.15,H140&lt;11.146,F140&gt;=2.5,A140&lt;7.05,D140&gt;=1.55,F140&gt;=1.5),5.12,IF(AND(H140&gt;=10.74,G140&gt;=0.151,B140&lt;3.15,H140&lt;11.146,F140&gt;=2.5,A140&lt;7.05,D140&gt;=1.55,F140&gt;=1.5),4.9,"shouldnthappen")))))))))))))))))))))))))))))))))))</f>
        <v>5.733</v>
      </c>
      <c r="AS140" s="1" t="n">
        <f aca="false">IF(AND(F140&gt;=1.5,A140&lt;5.55),4.18,IF(AND(F140&gt;=2.5,B140&lt;2.75,A140&gt;=5.55),5.38,IF(AND(G140&gt;=0.587,B140&lt;3.75,F140&lt;1.5,A140&lt;5.55),1.48,IF(AND(H140&lt;6.51,B140&gt;=3.75,F140&lt;1.5,A140&lt;5.55),1.9,IF(AND(H140&gt;=6.51,B140&gt;=3.75,F140&lt;1.5,A140&lt;5.55),1.425,IF(AND(G140&gt;=0.868,F140&lt;2.5,B140&lt;2.75,A140&gt;=5.55),4.65,IF(AND(F140&lt;1.5,D140&lt;1.55,B140&gt;=2.75,A140&gt;=5.55),1.7,IF(AND(G140&gt;=0.857,D140&gt;=1.55,B140&gt;=2.75,A140&gt;=5.55),5.033,IF(AND(G140&gt;=0.518,G140&lt;0.587,B140&lt;3.75,F140&lt;1.5,A140&lt;5.55),1,IF(AND(D140&lt;1.05,G140&lt;0.868,F140&lt;2.5,B140&lt;2.75,A140&gt;=5.55),3.5,IF(AND(G140&lt;0.404,D140&gt;=1.05,G140&lt;0.868,F140&lt;2.5,B140&lt;2.75,A140&gt;=5.55),4.2,IF(AND(G140&gt;=0.404,D140&gt;=1.05,G140&lt;0.868,F140&lt;2.5,B140&lt;2.75,A140&gt;=5.55),3.94,IF(AND(F140&lt;2.5,B140&lt;2.95,F140&gt;=1.5,D140&lt;1.55,B140&gt;=2.75,A140&gt;=5.55),4.68,IF(AND(F140&gt;=2.5,B140&lt;2.95,F140&gt;=1.5,D140&lt;1.55,B140&gt;=2.75,A140&gt;=5.55),5.1,IF(AND(H140&lt;10.883,B140&gt;=2.95,F140&gt;=1.5,D140&lt;1.55,B140&gt;=2.75,A140&gt;=5.55),4.15,IF(AND(H140&gt;=10.883,B140&gt;=2.95,F140&gt;=1.5,D140&lt;1.55,B140&gt;=2.75,A140&gt;=5.55),4.5,IF(AND(H140&gt;=14.1,D140&lt;2.05,G140&lt;0.857,D140&gt;=1.55,B140&gt;=2.75,A140&gt;=5.55),6.6,IF(AND(G140&lt;0.063,B140&lt;3.15,G140&lt;0.518,G140&lt;0.587,B140&lt;3.75,F140&lt;1.5,A140&lt;5.55),1.4,IF(AND(G140&gt;=0.063,B140&lt;3.15,G140&lt;0.518,G140&lt;0.587,B140&lt;3.75,F140&lt;1.5,A140&lt;5.55),1.5,IF(AND(H140&gt;=10.563,B140&gt;=3.15,G140&lt;0.518,G140&lt;0.587,B140&lt;3.75,F140&lt;1.5,A140&lt;5.55),1.325,IF(AND(B140&lt;2.95,H140&lt;14.1,D140&lt;2.05,G140&lt;0.857,D140&gt;=1.55,B140&gt;=2.75,A140&gt;=5.55),6.125,IF(AND(A140&lt;6.65,G140&lt;0.364,D140&gt;=2.05,G140&lt;0.857,D140&gt;=1.55,B140&gt;=2.75,A140&gt;=5.55),5.45,IF(AND(G140&gt;=0.774,G140&gt;=0.364,D140&gt;=2.05,G140&lt;0.857,D140&gt;=1.55,B140&gt;=2.75,A140&gt;=5.55),5.4,IF(AND(H140&gt;=9.279,H140&lt;10.563,B140&gt;=3.15,G140&lt;0.518,G140&lt;0.587,B140&lt;3.75,F140&lt;1.5,A140&lt;5.55),1.475,IF(AND(D140&lt;1.65,B140&gt;=2.95,H140&lt;14.1,D140&lt;2.05,G140&lt;0.857,D140&gt;=1.55,B140&gt;=2.75,A140&gt;=5.55),5.8,IF(AND(B140&lt;3.15,A140&gt;=6.65,G140&lt;0.364,D140&gt;=2.05,G140&lt;0.857,D140&gt;=1.55,B140&gt;=2.75,A140&gt;=5.55),5.3,IF(AND(B140&gt;=3.15,A140&gt;=6.65,G140&lt;0.364,D140&gt;=2.05,G140&lt;0.857,D140&gt;=1.55,B140&gt;=2.75,A140&gt;=5.55),5.7,IF(AND(A140&gt;=6.75,G140&lt;0.774,G140&gt;=0.364,D140&gt;=2.05,G140&lt;0.857,D140&gt;=1.55,B140&gt;=2.75,A140&gt;=5.55),5.9,IF(AND(G140&lt;0.417,H140&lt;9.279,H140&lt;10.563,B140&gt;=3.15,G140&lt;0.518,G140&lt;0.587,B140&lt;3.75,F140&lt;1.5,A140&lt;5.55),1.4,IF(AND(G140&gt;=0.417,H140&lt;9.279,H140&lt;10.563,B140&gt;=3.15,G140&lt;0.518,G140&lt;0.587,B140&lt;3.75,F140&lt;1.5,A140&lt;5.55),1.3,IF(AND(A140&lt;6.3,D140&gt;=1.65,B140&gt;=2.95,H140&lt;14.1,D140&lt;2.05,G140&lt;0.857,D140&gt;=1.55,B140&gt;=2.75,A140&gt;=5.55),4.9,IF(AND(A140&gt;=6.3,D140&gt;=1.65,B140&gt;=2.95,H140&lt;14.1,D140&lt;2.05,G140&lt;0.857,D140&gt;=1.55,B140&gt;=2.75,A140&gt;=5.55),5.3,IF(AND(G140&gt;=0.657,A140&lt;6.75,G140&lt;0.774,G140&gt;=0.364,D140&gt;=2.05,G140&lt;0.857,D140&gt;=1.55,B140&gt;=2.75,A140&gt;=5.55),6,IF(AND(B140&lt;3.2,G140&lt;0.657,A140&lt;6.75,G140&lt;0.774,G140&gt;=0.364,D140&gt;=2.05,G140&lt;0.857,D140&gt;=1.55,B140&gt;=2.75,A140&gt;=5.55),5.6,IF(AND(B140&gt;=3.2,G140&lt;0.657,A140&lt;6.75,G140&lt;0.774,G140&gt;=0.364,D140&gt;=2.05,G140&lt;0.857,D140&gt;=1.55,B140&gt;=2.75,A140&gt;=5.55),5.65,"shouldnthappen")))))))))))))))))))))))))))))))))))</f>
        <v>6.6</v>
      </c>
      <c r="AT140" s="1" t="n">
        <f aca="false">IF(AND(H140&gt;=16.284,A140&gt;=5.55),6.533,IF(AND(G140&gt;=0.52,A140&lt;4.85,A140&lt;5.55),1.05,IF(AND(G140&lt;0.227,G140&lt;0.52,A140&lt;4.85,A140&lt;5.55),1.4,IF(AND(G140&gt;=0.227,G140&lt;0.52,A140&lt;4.85,A140&lt;5.55),1.3,IF(AND(D140&gt;=0.45,F140&lt;1.5,A140&gt;=4.85,A140&lt;5.55),1.667,IF(AND(B140&gt;=2.75,F140&gt;=1.5,A140&gt;=4.85,A140&lt;5.55),4.5,IF(AND(F140&lt;2.5,B140&gt;=3.15,H140&lt;16.284,A140&gt;=5.55),4.7,IF(AND(G140&gt;=0.934,D140&lt;0.45,F140&lt;1.5,A140&gt;=4.85,A140&lt;5.55),1.7,IF(AND(D140&gt;=1.2,B140&lt;2.75,F140&gt;=1.5,A140&gt;=4.85,A140&lt;5.55),4.25,IF(AND(G140&gt;=0.774,F140&gt;=2.5,B140&gt;=3.15,H140&lt;16.284,A140&gt;=5.55),5.4,IF(AND(B140&lt;3.1,G140&lt;0.934,D140&lt;0.45,F140&lt;1.5,A140&gt;=4.85,A140&lt;5.55),1.6,IF(AND(D140&lt;1.05,D140&lt;1.2,B140&lt;2.75,F140&gt;=1.5,A140&gt;=4.85,A140&lt;5.55),3.433,IF(AND(D140&gt;=1.05,D140&lt;1.2,B140&lt;2.75,F140&gt;=1.5,A140&gt;=4.85,A140&lt;5.55),3.267,IF(AND(H140&lt;8.486,D140&lt;1.35,F140&lt;2.5,B140&lt;3.15,H140&lt;16.284,A140&gt;=5.55),3.85,IF(AND(D140&gt;=1.55,D140&gt;=1.35,F140&lt;2.5,B140&lt;3.15,H140&lt;16.284,A140&gt;=5.55),5.1,IF(AND(H140&lt;10.464,A140&lt;6.35,F140&gt;=2.5,B140&lt;3.15,H140&lt;16.284,A140&gt;=5.55),5.08,IF(AND(H140&gt;=10.464,A140&lt;6.35,F140&gt;=2.5,B140&lt;3.15,H140&lt;16.284,A140&gt;=5.55),4.9,IF(AND(D140&lt;1.85,A140&gt;=6.35,F140&gt;=2.5,B140&lt;3.15,H140&lt;16.284,A140&gt;=5.55),5.8,IF(AND(H140&gt;=10.393,G140&lt;0.774,F140&gt;=2.5,B140&gt;=3.15,H140&lt;16.284,A140&gt;=5.55),5.425,IF(AND(B140&lt;2.6,H140&gt;=8.486,D140&lt;1.35,F140&lt;2.5,B140&lt;3.15,H140&lt;16.284,A140&gt;=5.55),3.9,IF(AND(G140&gt;=0.567,D140&lt;1.55,D140&gt;=1.35,F140&lt;2.5,B140&lt;3.15,H140&lt;16.284,A140&gt;=5.55),4.4,IF(AND(B140&lt;3.25,H140&lt;10.393,G140&lt;0.774,F140&gt;=2.5,B140&gt;=3.15,H140&lt;16.284,A140&gt;=5.55),5.7,IF(AND(B140&gt;=3.25,H140&lt;10.393,G140&lt;0.774,F140&gt;=2.5,B140&gt;=3.15,H140&lt;16.284,A140&gt;=5.55),5.98,IF(AND(G140&lt;0.079,G140&lt;0.338,B140&gt;=3.1,G140&lt;0.934,D140&lt;0.45,F140&lt;1.5,A140&gt;=4.85,A140&lt;5.55),1.425,IF(AND(B140&lt;3.35,G140&gt;=0.338,B140&gt;=3.1,G140&lt;0.934,D140&lt;0.45,F140&lt;1.5,A140&gt;=4.85,A140&lt;5.55),1.4,IF(AND(G140&lt;0.404,B140&gt;=2.6,H140&gt;=8.486,D140&lt;1.35,F140&lt;2.5,B140&lt;3.15,H140&lt;16.284,A140&gt;=5.55),4.3,IF(AND(G140&gt;=0.404,B140&gt;=2.6,H140&gt;=8.486,D140&lt;1.35,F140&lt;2.5,B140&lt;3.15,H140&lt;16.284,A140&gt;=5.55),4.025,IF(AND(B140&gt;=3.05,G140&lt;0.567,D140&lt;1.55,D140&gt;=1.35,F140&lt;2.5,B140&lt;3.15,H140&lt;16.284,A140&gt;=5.55),4.7,IF(AND(A140&lt;6.45,H140&lt;10.667,D140&gt;=1.85,A140&gt;=6.35,F140&gt;=2.5,B140&lt;3.15,H140&lt;16.284,A140&gt;=5.55),5.3,IF(AND(A140&gt;=6.45,H140&lt;10.667,D140&gt;=1.85,A140&gt;=6.35,F140&gt;=2.5,B140&lt;3.15,H140&lt;16.284,A140&gt;=5.55),5.167,IF(AND(B140&lt;2.95,H140&gt;=10.667,D140&gt;=1.85,A140&gt;=6.35,F140&gt;=2.5,B140&lt;3.15,H140&lt;16.284,A140&gt;=5.55),5.6,IF(AND(B140&gt;=2.95,H140&gt;=10.667,D140&gt;=1.85,A140&gt;=6.35,F140&gt;=2.5,B140&lt;3.15,H140&lt;16.284,A140&gt;=5.55),5.5,IF(AND(H140&lt;10.325,G140&gt;=0.079,G140&lt;0.338,B140&gt;=3.1,G140&lt;0.934,D140&lt;0.45,F140&lt;1.5,A140&gt;=4.85,A140&lt;5.55),1.5,IF(AND(G140&lt;0.385,B140&gt;=3.35,G140&gt;=0.338,B140&gt;=3.1,G140&lt;0.934,D140&lt;0.45,F140&lt;1.5,A140&gt;=4.85,A140&lt;5.55),1.5,IF(AND(G140&gt;=0.385,B140&gt;=3.35,G140&gt;=0.338,B140&gt;=3.1,G140&lt;0.934,D140&lt;0.45,F140&lt;1.5,A140&gt;=4.85,A140&lt;5.55),1.42,IF(AND(B140&lt;2.5,B140&lt;3.05,G140&lt;0.567,D140&lt;1.55,D140&gt;=1.35,F140&lt;2.5,B140&lt;3.15,H140&lt;16.284,A140&gt;=5.55),4.5,IF(AND(B140&gt;=2.5,B140&lt;3.05,G140&lt;0.567,D140&lt;1.55,D140&gt;=1.35,F140&lt;2.5,B140&lt;3.15,H140&lt;16.284,A140&gt;=5.55),4.56,IF(AND(H140&lt;12.506,H140&gt;=10.325,G140&gt;=0.079,G140&lt;0.338,B140&gt;=3.1,G140&lt;0.934,D140&lt;0.45,F140&lt;1.5,A140&gt;=4.85,A140&lt;5.55),1.2,IF(AND(H140&gt;=12.506,H140&gt;=10.325,G140&gt;=0.079,G140&lt;0.338,B140&gt;=3.1,G140&lt;0.934,D140&lt;0.45,F140&lt;1.5,A140&gt;=4.85,A140&lt;5.55),1.3,"shouldnthappen")))))))))))))))))))))))))))))))))))))))</f>
        <v>5.8</v>
      </c>
      <c r="AU140" s="1" t="n">
        <f aca="false">IF(AND(G140&gt;=0.52,B140&lt;3.05,F140&lt;1.5),1.1,IF(AND(G140&lt;0.35,G140&lt;0.52,B140&lt;3.05,F140&lt;1.5),1.4,IF(AND(G140&gt;=0.35,G140&lt;0.52,B140&lt;3.05,F140&lt;1.5),1.3,IF(AND(G140&gt;=0.227,G140&lt;0.347,B140&gt;=3.05,F140&lt;1.5),1.32,IF(AND(H140&lt;6.417,G140&gt;=0.347,B140&gt;=3.05,F140&lt;1.5),1.7,IF(AND(A140&gt;=7.25,A140&gt;=6.6,F140&gt;=2.5,F140&gt;=1.5),6.35,IF(AND(G140&lt;0.11,G140&lt;0.227,G140&lt;0.347,B140&gt;=3.05,F140&lt;1.5),1.333,IF(AND(H140&lt;9.441,H140&gt;=6.417,G140&gt;=0.347,B140&gt;=3.05,F140&lt;1.5),1.425,IF(AND(B140&lt;2.75,G140&lt;0.451,H140&lt;10.266,F140&lt;2.5,F140&gt;=1.5),4,IF(AND(B140&gt;=2.75,G140&lt;0.451,H140&lt;10.266,F140&lt;2.5,F140&gt;=1.5),4.433,IF(AND(G140&gt;=0.865,G140&gt;=0.451,H140&lt;10.266,F140&lt;2.5,F140&gt;=1.5),4.2,IF(AND(B140&lt;2.45,H140&lt;13.665,H140&gt;=10.266,F140&lt;2.5,F140&gt;=1.5),3.7,IF(AND(G140&lt;0.302,H140&gt;=13.665,H140&gt;=10.266,F140&lt;2.5,F140&gt;=1.5),5,IF(AND(B140&lt;2.9,A140&lt;6.1,A140&lt;6.6,F140&gt;=2.5,F140&gt;=1.5),5.06,IF(AND(B140&gt;=2.9,A140&lt;6.1,A140&lt;6.6,F140&gt;=2.5,F140&gt;=1.5),4.8,IF(AND(B140&lt;3.05,A140&gt;=6.1,A140&lt;6.6,F140&gt;=2.5,F140&gt;=1.5),5.6,IF(AND(B140&gt;=3.05,A140&gt;=6.1,A140&lt;6.6,F140&gt;=2.5,F140&gt;=1.5),5.267,IF(AND(H140&gt;=14.564,A140&lt;7.25,A140&gt;=6.6,F140&gt;=2.5,F140&gt;=1.5),5.6,IF(AND(H140&gt;=14.309,G140&gt;=0.11,G140&lt;0.227,G140&lt;0.347,B140&gt;=3.05,F140&lt;1.5),1.7,IF(AND(D140&lt;0.4,H140&gt;=9.441,H140&gt;=6.417,G140&gt;=0.347,B140&gt;=3.05,F140&lt;1.5),1.5,IF(AND(D140&gt;=0.4,H140&gt;=9.441,H140&gt;=6.417,G140&gt;=0.347,B140&gt;=3.05,F140&lt;1.5),1.633,IF(AND(A140&lt;5.35,G140&lt;0.865,G140&gt;=0.451,H140&lt;10.266,F140&lt;2.5,F140&gt;=1.5),3.15,IF(AND(D140&lt;1.45,G140&gt;=0.302,H140&gt;=13.665,H140&gt;=10.266,F140&lt;2.5,F140&gt;=1.5),4.74,IF(AND(D140&gt;=1.45,G140&gt;=0.302,H140&gt;=13.665,H140&gt;=10.266,F140&lt;2.5,F140&gt;=1.5),4.567,IF(AND(H140&lt;8.836,H140&lt;14.564,A140&lt;7.25,A140&gt;=6.6,F140&gt;=2.5,F140&gt;=1.5),5.7,IF(AND(H140&gt;=8.836,H140&lt;14.564,A140&lt;7.25,A140&gt;=6.6,F140&gt;=2.5,F140&gt;=1.5),5.9,IF(AND(H140&lt;11.53,H140&lt;14.309,G140&gt;=0.11,G140&lt;0.227,G140&lt;0.347,B140&gt;=3.05,F140&lt;1.5),1.5,IF(AND(H140&gt;=11.53,H140&lt;14.309,G140&gt;=0.11,G140&lt;0.227,G140&lt;0.347,B140&gt;=3.05,F140&lt;1.5),1.467,IF(AND(H140&lt;9.386,A140&gt;=5.35,G140&lt;0.865,G140&gt;=0.451,H140&lt;10.266,F140&lt;2.5,F140&gt;=1.5),3.56,IF(AND(H140&gt;=9.386,A140&gt;=5.35,G140&lt;0.865,G140&gt;=0.451,H140&lt;10.266,F140&lt;2.5,F140&gt;=1.5),4.2,IF(AND(H140&lt;11.036,D140&lt;1.45,B140&gt;=2.45,H140&lt;13.665,H140&gt;=10.266,F140&lt;2.5,F140&gt;=1.5),4.45,IF(AND(H140&gt;=11.036,D140&lt;1.45,B140&gt;=2.45,H140&lt;13.665,H140&gt;=10.266,F140&lt;2.5,F140&gt;=1.5),4.1,IF(AND(G140&gt;=0.585,D140&gt;=1.45,B140&gt;=2.45,H140&lt;13.665,H140&gt;=10.266,F140&lt;2.5,F140&gt;=1.5),4.9,IF(AND(H140&lt;11.743,G140&lt;0.585,D140&gt;=1.45,B140&gt;=2.45,H140&lt;13.665,H140&gt;=10.266,F140&lt;2.5,F140&gt;=1.5),4.7,IF(AND(H140&gt;=11.743,G140&lt;0.585,D140&gt;=1.45,B140&gt;=2.45,H140&lt;13.665,H140&gt;=10.266,F140&lt;2.5,F140&gt;=1.5),4.5,"shouldnthappen")))))))))))))))))))))))))))))))))))</f>
        <v>5.267</v>
      </c>
      <c r="AV140" s="1" t="n">
        <f aca="false">IF(AND(G140&gt;=0.356,F140&gt;=1.5,A140&lt;5.75),3.52,IF(AND(A140&lt;7.25,A140&gt;=7.1,A140&gt;=5.75),5.875,IF(AND(A140&gt;=7.25,A140&gt;=7.1,A140&gt;=5.75),6.5,IF(AND(D140&gt;=0.35,G140&gt;=0.586,F140&lt;1.5,A140&lt;5.75),1.8,IF(AND(D140&lt;1.4,G140&lt;0.356,F140&gt;=1.5,A140&lt;5.75),4.2,IF(AND(D140&gt;=1.4,G140&lt;0.356,F140&gt;=1.5,A140&lt;5.75),4.5,IF(AND(H140&gt;=11.218,A140&lt;5.05,G140&lt;0.586,F140&lt;1.5,A140&lt;5.75),1.225,IF(AND(G140&gt;=0.253,A140&gt;=5.05,G140&lt;0.586,F140&lt;1.5,A140&lt;5.75),1.3,IF(AND(B140&gt;=3.75,D140&lt;0.35,G140&gt;=0.586,F140&lt;1.5,A140&lt;5.75),1.567,IF(AND(B140&lt;2.85,D140&lt;1.35,D140&lt;1.65,A140&lt;7.1,A140&gt;=5.75),4.26,IF(AND(B140&gt;=2.85,D140&lt;1.35,D140&lt;1.65,A140&lt;7.1,A140&gt;=5.75),4.45,IF(AND(A140&lt;6.05,H140&lt;12.921,D140&gt;=1.65,A140&lt;7.1,A140&gt;=5.75),5.1,IF(AND(H140&gt;=15.338,H140&gt;=12.921,D140&gt;=1.65,A140&lt;7.1,A140&gt;=5.75),5.55,IF(AND(G140&lt;0.418,H140&lt;11.218,A140&lt;5.05,G140&lt;0.586,F140&lt;1.5,A140&lt;5.75),1.42,IF(AND(G140&gt;=0.418,H140&lt;11.218,A140&lt;5.05,G140&lt;0.586,F140&lt;1.5,A140&lt;5.75),1.3,IF(AND(H140&gt;=13.321,G140&lt;0.253,A140&gt;=5.05,G140&lt;0.586,F140&lt;1.5,A140&lt;5.75),1.7,IF(AND(H140&lt;6.089,B140&lt;3.75,D140&lt;0.35,G140&gt;=0.586,F140&lt;1.5,A140&lt;5.75),1.7,IF(AND(H140&gt;=6.089,B140&lt;3.75,D140&lt;0.35,G140&gt;=0.586,F140&lt;1.5,A140&lt;5.75),1.5,IF(AND(B140&lt;2.9,D140&lt;1.45,D140&gt;=1.35,D140&lt;1.65,A140&lt;7.1,A140&gt;=5.75),4.8,IF(AND(B140&gt;=2.9,D140&lt;1.45,D140&gt;=1.35,D140&lt;1.65,A140&lt;7.1,A140&gt;=5.75),4.475,IF(AND(B140&lt;2.5,D140&gt;=1.45,D140&gt;=1.35,D140&lt;1.65,A140&lt;7.1,A140&gt;=5.75),4.5,IF(AND(H140&lt;8.884,A140&gt;=6.05,H140&lt;12.921,D140&gt;=1.65,A140&lt;7.1,A140&gt;=5.75),5.4,IF(AND(A140&lt;6.3,H140&lt;15.338,H140&gt;=12.921,D140&gt;=1.65,A140&lt;7.1,A140&gt;=5.75),4.967,IF(AND(A140&gt;=6.3,H140&lt;15.338,H140&gt;=12.921,D140&gt;=1.65,A140&lt;7.1,A140&gt;=5.75),5.133,IF(AND(H140&lt;10.826,H140&lt;13.321,G140&lt;0.253,A140&gt;=5.05,G140&lt;0.586,F140&lt;1.5,A140&lt;5.75),1.5,IF(AND(H140&gt;=10.826,H140&lt;13.321,G140&lt;0.253,A140&gt;=5.05,G140&lt;0.586,F140&lt;1.5,A140&lt;5.75),1.4,IF(AND(H140&lt;7.47,B140&gt;=2.5,D140&gt;=1.45,D140&gt;=1.35,D140&lt;1.65,A140&lt;7.1,A140&gt;=5.75),5.1,IF(AND(H140&gt;=7.47,B140&gt;=2.5,D140&gt;=1.45,D140&gt;=1.35,D140&lt;1.65,A140&lt;7.1,A140&gt;=5.75),4.725,IF(AND(H140&lt;9.637,H140&gt;=8.884,A140&gt;=6.05,H140&lt;12.921,D140&gt;=1.65,A140&lt;7.1,A140&gt;=5.75),5.9,IF(AND(B140&lt;2.6,H140&gt;=9.637,H140&gt;=8.884,A140&gt;=6.05,H140&lt;12.921,D140&gt;=1.65,A140&lt;7.1,A140&gt;=5.75),5.8,IF(AND(B140&lt;2.75,B140&gt;=2.6,H140&gt;=9.637,H140&gt;=8.884,A140&gt;=6.05,H140&lt;12.921,D140&gt;=1.65,A140&lt;7.1,A140&gt;=5.75),5.3,IF(AND(D140&lt;2.25,B140&gt;=2.75,B140&gt;=2.6,H140&gt;=9.637,H140&gt;=8.884,A140&gt;=6.05,H140&lt;12.921,D140&gt;=1.65,A140&lt;7.1,A140&gt;=5.75),5.6,IF(AND(D140&gt;=2.25,B140&gt;=2.75,B140&gt;=2.6,H140&gt;=9.637,H140&gt;=8.884,A140&gt;=6.05,H140&lt;12.921,D140&gt;=1.65,A140&lt;7.1,A140&gt;=5.75),5.5,"shouldnthappen")))))))))))))))))))))))))))))))))</f>
        <v>5.55</v>
      </c>
      <c r="AW140" s="1" t="n">
        <f aca="false">IF(AND(G140&gt;=0.905,F140&lt;1.5),1.767,IF(AND(H140&gt;=16.674,F140&gt;=1.5),6.55,IF(AND(A140&lt;4.35,H140&lt;14.344,G140&lt;0.905,F140&lt;1.5),1.1,IF(AND(B140&lt;3.65,H140&gt;=14.344,G140&lt;0.905,F140&lt;1.5),1.5,IF(AND(B140&gt;=3.65,H140&gt;=14.344,G140&lt;0.905,F140&lt;1.5),1.65,IF(AND(B140&lt;2.6,F140&gt;=2.5,H140&lt;16.674,F140&gt;=1.5),4.5,IF(AND(D140&gt;=0.45,A140&gt;=4.35,H140&lt;14.344,G140&lt;0.905,F140&lt;1.5),1.65,IF(AND(D140&lt;1.15,A140&lt;5.9,F140&lt;2.5,H140&lt;16.674,F140&gt;=1.5),3.56,IF(AND(B140&lt;2.75,A140&gt;=5.9,F140&lt;2.5,H140&lt;16.674,F140&gt;=1.5),5,IF(AND(H140&lt;13.531,B140&gt;=2.75,A140&gt;=5.9,F140&lt;2.5,H140&lt;16.674,F140&gt;=1.5),4.333,IF(AND(B140&lt;3.2,G140&gt;=0.669,B140&gt;=2.6,F140&gt;=2.5,H140&lt;16.674,F140&gt;=1.5),5.08,IF(AND(B140&gt;=3.2,G140&gt;=0.669,B140&gt;=2.6,F140&gt;=2.5,H140&lt;16.674,F140&gt;=1.5),5.4,IF(AND(B140&lt;3.15,A140&lt;5.05,D140&lt;0.45,A140&gt;=4.35,H140&lt;14.344,G140&lt;0.905,F140&lt;1.5),1.45,IF(AND(A140&gt;=5.55,A140&gt;=5.05,D140&lt;0.45,A140&gt;=4.35,H140&lt;14.344,G140&lt;0.905,F140&lt;1.5),1.5,IF(AND(A140&lt;5.55,A140&lt;5.65,D140&gt;=1.15,A140&lt;5.9,F140&lt;2.5,H140&lt;16.674,F140&gt;=1.5),3.95,IF(AND(A140&gt;=5.55,A140&lt;5.65,D140&gt;=1.15,A140&lt;5.9,F140&lt;2.5,H140&lt;16.674,F140&gt;=1.5),3.82,IF(AND(G140&lt;0.39,A140&gt;=5.65,D140&gt;=1.15,A140&lt;5.9,F140&lt;2.5,H140&lt;16.674,F140&gt;=1.5),4.35,IF(AND(G140&gt;=0.39,A140&gt;=5.65,D140&gt;=1.15,A140&lt;5.9,F140&lt;2.5,H140&lt;16.674,F140&gt;=1.5),3.95,IF(AND(G140&lt;0.466,H140&gt;=13.531,B140&gt;=2.75,A140&gt;=5.9,F140&lt;2.5,H140&lt;16.674,F140&gt;=1.5),4.8,IF(AND(G140&gt;=0.466,H140&gt;=13.531,B140&gt;=2.75,A140&gt;=5.9,F140&lt;2.5,H140&lt;16.674,F140&gt;=1.5),4.7,IF(AND(H140&lt;10.144,D140&lt;2.05,G140&lt;0.669,B140&gt;=2.6,F140&gt;=2.5,H140&lt;16.674,F140&gt;=1.5),5.3,IF(AND(H140&gt;=10.144,D140&lt;2.05,G140&lt;0.669,B140&gt;=2.6,F140&gt;=2.5,H140&lt;16.674,F140&gt;=1.5),5.133,IF(AND(D140&gt;=2.45,D140&gt;=2.05,G140&lt;0.669,B140&gt;=2.6,F140&gt;=2.5,H140&lt;16.674,F140&gt;=1.5),5.9,IF(AND(B140&lt;3.25,B140&gt;=3.15,A140&lt;5.05,D140&lt;0.45,A140&gt;=4.35,H140&lt;14.344,G140&lt;0.905,F140&lt;1.5),1.2,IF(AND(B140&gt;=3.25,B140&gt;=3.15,A140&lt;5.05,D140&lt;0.45,A140&gt;=4.35,H140&lt;14.344,G140&lt;0.905,F140&lt;1.5),1.36,IF(AND(B140&gt;=3.8,A140&lt;5.55,A140&gt;=5.05,D140&lt;0.45,A140&gt;=4.35,H140&lt;14.344,G140&lt;0.905,F140&lt;1.5),1.3,IF(AND(G140&lt;0.05,B140&lt;3.8,A140&lt;5.55,A140&gt;=5.05,D140&lt;0.45,A140&gt;=4.35,H140&lt;14.344,G140&lt;0.905,F140&lt;1.5),1.4,IF(AND(G140&lt;0.107,G140&lt;0.395,D140&lt;2.45,D140&gt;=2.05,G140&lt;0.669,B140&gt;=2.6,F140&gt;=2.5,H140&lt;16.674,F140&gt;=1.5),5.667,IF(AND(G140&lt;0.537,G140&gt;=0.395,D140&lt;2.45,D140&gt;=2.05,G140&lt;0.669,B140&gt;=2.6,F140&gt;=2.5,H140&lt;16.674,F140&gt;=1.5),5.6,IF(AND(G140&gt;=0.537,G140&gt;=0.395,D140&lt;2.45,D140&gt;=2.05,G140&lt;0.669,B140&gt;=2.6,F140&gt;=2.5,H140&lt;16.674,F140&gt;=1.5),5.775,IF(AND(B140&lt;3.6,G140&gt;=0.05,B140&lt;3.8,A140&lt;5.55,A140&gt;=5.05,D140&lt;0.45,A140&gt;=4.35,H140&lt;14.344,G140&lt;0.905,F140&lt;1.5),1.475,IF(AND(B140&gt;=3.6,G140&gt;=0.05,B140&lt;3.8,A140&lt;5.55,A140&gt;=5.05,D140&lt;0.45,A140&gt;=4.35,H140&lt;14.344,G140&lt;0.905,F140&lt;1.5),1.5,IF(AND(G140&lt;0.312,G140&gt;=0.107,G140&lt;0.395,D140&lt;2.45,D140&gt;=2.05,G140&lt;0.669,B140&gt;=2.6,F140&gt;=2.5,H140&lt;16.674,F140&gt;=1.5),5.18,IF(AND(G140&gt;=0.312,G140&gt;=0.107,G140&lt;0.395,D140&lt;2.45,D140&gt;=2.05,G140&lt;0.669,B140&gt;=2.6,F140&gt;=2.5,H140&lt;16.674,F140&gt;=1.5),5.4,"shouldnthappen"))))))))))))))))))))))))))))))))))</f>
        <v>5.133</v>
      </c>
      <c r="AX140" s="1" t="n">
        <f aca="false">IF(AND(D140&gt;=1.3,B140&gt;=3.45),6.25,IF(AND(B140&lt;2.75,A140&lt;5.25,B140&lt;3.45),3.9,IF(AND(D140&lt;0.25,D140&lt;1.3,B140&gt;=3.45),1.16,IF(AND(A140&gt;=5.05,B140&gt;=2.75,A140&lt;5.25,B140&lt;3.45),1.7,IF(AND(D140&lt;0.7,F140&lt;2.5,A140&gt;=5.25,B140&lt;3.45),1.5,IF(AND(H140&gt;=16.284,F140&gt;=2.5,A140&gt;=5.25,B140&lt;3.45),6.6,IF(AND(G140&lt;0.123,D140&gt;=0.25,D140&lt;1.3,B140&gt;=3.45),1.3,IF(AND(A140&lt;4.5,A140&lt;5.05,B140&gt;=2.75,A140&lt;5.25,B140&lt;3.45),1.3,IF(AND(A140&lt;5.05,G140&gt;=0.123,D140&gt;=0.25,D140&lt;1.3,B140&gt;=3.45),1.6,IF(AND(B140&lt;3.15,A140&gt;=4.5,A140&lt;5.05,B140&gt;=2.75,A140&lt;5.25,B140&lt;3.45),1.54,IF(AND(B140&gt;=3.15,A140&gt;=4.5,A140&lt;5.05,B140&gt;=2.75,A140&lt;5.25,B140&lt;3.45),1.35,IF(AND(D140&gt;=1.4,A140&lt;5.9,D140&gt;=0.7,F140&lt;2.5,A140&gt;=5.25,B140&lt;3.45),4.5,IF(AND(D140&gt;=1.55,A140&gt;=5.9,D140&gt;=0.7,F140&lt;2.5,A140&gt;=5.25,B140&lt;3.45),4.95,IF(AND(G140&gt;=0.682,D140&gt;=2.05,H140&lt;16.284,F140&gt;=2.5,A140&gt;=5.25,B140&lt;3.45),5.26,IF(AND(A140&lt;5.4,A140&gt;=5.05,G140&gt;=0.123,D140&gt;=0.25,D140&lt;1.3,B140&gt;=3.45),1.64,IF(AND(A140&gt;=5.4,A140&gt;=5.05,G140&gt;=0.123,D140&gt;=0.25,D140&lt;1.3,B140&gt;=3.45),1.6,IF(AND(G140&lt;0.372,D140&lt;1.4,A140&lt;5.9,D140&gt;=0.7,F140&lt;2.5,A140&gt;=5.25,B140&lt;3.45),4.175,IF(AND(D140&lt;1.35,D140&lt;1.55,A140&gt;=5.9,D140&gt;=0.7,F140&lt;2.5,A140&gt;=5.25,B140&lt;3.45),4.2,IF(AND(B140&lt;2.35,G140&lt;0.596,D140&lt;2.05,H140&lt;16.284,F140&gt;=2.5,A140&gt;=5.25,B140&lt;3.45),5,IF(AND(G140&gt;=0.888,G140&gt;=0.596,D140&lt;2.05,H140&lt;16.284,F140&gt;=2.5,A140&gt;=5.25,B140&lt;3.45),4.8,IF(AND(A140&gt;=6.85,G140&lt;0.682,D140&gt;=2.05,H140&lt;16.284,F140&gt;=2.5,A140&gt;=5.25,B140&lt;3.45),5.4,IF(AND(A140&gt;=5.75,G140&gt;=0.372,D140&lt;1.4,A140&lt;5.9,D140&gt;=0.7,F140&lt;2.5,A140&gt;=5.25,B140&lt;3.45),3.933,IF(AND(A140&gt;=6.75,D140&gt;=1.35,D140&lt;1.55,A140&gt;=5.9,D140&gt;=0.7,F140&lt;2.5,A140&gt;=5.25,B140&lt;3.45),4.8,IF(AND(H140&lt;11.084,B140&gt;=2.35,G140&lt;0.596,D140&lt;2.05,H140&lt;16.284,F140&gt;=2.5,A140&gt;=5.25,B140&lt;3.45),5.3,IF(AND(H140&lt;8.435,G140&lt;0.888,G140&gt;=0.596,D140&lt;2.05,H140&lt;16.284,F140&gt;=2.5,A140&gt;=5.25,B140&lt;3.45),5.1,IF(AND(H140&gt;=8.435,G140&lt;0.888,G140&gt;=0.596,D140&lt;2.05,H140&lt;16.284,F140&gt;=2.5,A140&gt;=5.25,B140&lt;3.45),4.94,IF(AND(B140&lt;3.15,A140&lt;6.85,G140&lt;0.682,D140&gt;=2.05,H140&lt;16.284,F140&gt;=2.5,A140&gt;=5.25,B140&lt;3.45),5.6,IF(AND(B140&gt;=3.15,A140&lt;6.85,G140&lt;0.682,D140&gt;=2.05,H140&lt;16.284,F140&gt;=2.5,A140&gt;=5.25,B140&lt;3.45),5.74,IF(AND(G140&lt;0.572,A140&lt;5.75,G140&gt;=0.372,D140&lt;1.4,A140&lt;5.9,D140&gt;=0.7,F140&lt;2.5,A140&gt;=5.25,B140&lt;3.45),3.7,IF(AND(D140&lt;1.45,A140&lt;6.75,D140&gt;=1.35,D140&lt;1.55,A140&gt;=5.9,D140&gt;=0.7,F140&lt;2.5,A140&gt;=5.25,B140&lt;3.45),4.46,IF(AND(D140&gt;=1.45,A140&lt;6.75,D140&gt;=1.35,D140&lt;1.55,A140&gt;=5.9,D140&gt;=0.7,F140&lt;2.5,A140&gt;=5.25,B140&lt;3.45),4.567,IF(AND(H140&lt;12.532,H140&gt;=11.084,B140&gt;=2.35,G140&lt;0.596,D140&lt;2.05,H140&lt;16.284,F140&gt;=2.5,A140&gt;=5.25,B140&lt;3.45),5.8,IF(AND(H140&gt;=12.532,H140&gt;=11.084,B140&gt;=2.35,G140&lt;0.596,D140&lt;2.05,H140&lt;16.284,F140&gt;=2.5,A140&gt;=5.25,B140&lt;3.45),5.667,IF(AND(A140&gt;=5.65,G140&gt;=0.572,A140&lt;5.75,G140&gt;=0.372,D140&lt;1.4,A140&lt;5.9,D140&gt;=0.7,F140&lt;2.5,A140&gt;=5.25,B140&lt;3.45),4.2,IF(AND(G140&lt;0.862,A140&lt;5.65,G140&gt;=0.572,A140&lt;5.75,G140&gt;=0.372,D140&lt;1.4,A140&lt;5.9,D140&gt;=0.7,F140&lt;2.5,A140&gt;=5.25,B140&lt;3.45),3.9,IF(AND(G140&gt;=0.862,A140&lt;5.65,G140&gt;=0.572,A140&lt;5.75,G140&gt;=0.372,D140&lt;1.4,A140&lt;5.9,D140&gt;=0.7,F140&lt;2.5,A140&gt;=5.25,B140&lt;3.45),4,"shouldnthappen"))))))))))))))))))))))))))))))))))))</f>
        <v>5.667</v>
      </c>
      <c r="AY140" s="1" t="n">
        <f aca="false">IF(AND(H140&gt;=8.233,D140&gt;=0.8,A140&lt;5.55),3.525,IF(AND(B140&lt;2.9,H140&gt;=15.534,A140&gt;=5.55),4.8,IF(AND(H140&gt;=12.259,A140&lt;4.75,D140&lt;0.8,A140&lt;5.55),1.25,IF(AND(B140&gt;=3.85,A140&gt;=4.75,D140&lt;0.8,A140&lt;5.55),1.425,IF(AND(D140&lt;1.55,H140&lt;8.233,D140&gt;=0.8,A140&lt;5.55),3.975,IF(AND(D140&gt;=1.55,H140&lt;8.233,D140&gt;=0.8,A140&lt;5.55),4.5,IF(AND(D140&lt;0.65,D140&lt;1.7,H140&lt;15.534,A140&gt;=5.55),1.7,IF(AND(A140&gt;=7.05,D140&gt;=1.7,H140&lt;15.534,A140&gt;=5.55),6.3,IF(AND(B140&gt;=3.35,B140&gt;=2.9,H140&gt;=15.534,A140&gt;=5.55),5.4,IF(AND(B140&lt;3.1,H140&lt;12.259,A140&lt;4.75,D140&lt;0.8,A140&lt;5.55),1.367,IF(AND(B140&gt;=3.1,H140&lt;12.259,A140&lt;4.75,D140&lt;0.8,A140&lt;5.55),1.4,IF(AND(G140&gt;=0.905,B140&lt;3.85,A140&gt;=4.75,D140&lt;0.8,A140&lt;5.55),1.9,IF(AND(H140&lt;15.681,B140&lt;3.35,B140&gt;=2.9,H140&gt;=15.534,A140&gt;=5.55),5.8,IF(AND(H140&gt;=15.681,B140&lt;3.35,B140&gt;=2.9,H140&gt;=15.534,A140&gt;=5.55),5.7,IF(AND(H140&gt;=14.877,G140&lt;0.905,B140&lt;3.85,A140&gt;=4.75,D140&lt;0.8,A140&lt;5.55),1.3,IF(AND(D140&gt;=1.25,B140&lt;2.65,D140&gt;=0.65,D140&lt;1.7,H140&lt;15.534,A140&gt;=5.55),4.433,IF(AND(G140&gt;=0.622,B140&lt;3.15,A140&lt;7.05,D140&gt;=1.7,H140&lt;15.534,A140&gt;=5.55),5.08,IF(AND(H140&gt;=13.42,B140&gt;=3.15,A140&lt;7.05,D140&gt;=1.7,H140&lt;15.534,A140&gt;=5.55),5.1,IF(AND(G140&lt;0.265,H140&lt;14.877,G140&lt;0.905,B140&lt;3.85,A140&gt;=4.75,D140&lt;0.8,A140&lt;5.55),1.2,IF(AND(A140&lt;5.75,D140&lt;1.25,B140&lt;2.65,D140&gt;=0.65,D140&lt;1.7,H140&lt;15.534,A140&gt;=5.55),3.7,IF(AND(A140&gt;=5.75,D140&lt;1.25,B140&lt;2.65,D140&gt;=0.65,D140&lt;1.7,H140&lt;15.534,A140&gt;=5.55),4,IF(AND(G140&gt;=0.652,D140&lt;1.35,B140&gt;=2.65,D140&gt;=0.65,D140&lt;1.7,H140&lt;15.534,A140&gt;=5.55),3.6,IF(AND(H140&lt;7.47,D140&gt;=1.35,B140&gt;=2.65,D140&gt;=0.65,D140&lt;1.7,H140&lt;15.534,A140&gt;=5.55),5.1,IF(AND(H140&lt;10.914,G140&lt;0.622,B140&lt;3.15,A140&lt;7.05,D140&gt;=1.7,H140&lt;15.534,A140&gt;=5.55),5.36,IF(AND(H140&gt;=10.914,G140&lt;0.622,B140&lt;3.15,A140&lt;7.05,D140&gt;=1.7,H140&lt;15.534,A140&gt;=5.55),5.64,IF(AND(G140&gt;=0.657,H140&lt;13.42,B140&gt;=3.15,A140&lt;7.05,D140&gt;=1.7,H140&lt;15.534,A140&gt;=5.55),6,IF(AND(G140&gt;=0.782,G140&gt;=0.265,H140&lt;14.877,G140&lt;0.905,B140&lt;3.85,A140&gt;=4.75,D140&lt;0.8,A140&lt;5.55),1.48,IF(AND(H140&lt;11.286,G140&lt;0.652,D140&lt;1.35,B140&gt;=2.65,D140&gt;=0.65,D140&lt;1.7,H140&lt;15.534,A140&gt;=5.55),4.24,IF(AND(H140&gt;=11.286,G140&lt;0.652,D140&lt;1.35,B140&gt;=2.65,D140&gt;=0.65,D140&lt;1.7,H140&lt;15.534,A140&gt;=5.55),4.05,IF(AND(G140&lt;0.413,H140&gt;=7.47,D140&gt;=1.35,B140&gt;=2.65,D140&gt;=0.65,D140&lt;1.7,H140&lt;15.534,A140&gt;=5.55),5.1,IF(AND(H140&lt;11.325,G140&lt;0.657,H140&lt;13.42,B140&gt;=3.15,A140&lt;7.05,D140&gt;=1.7,H140&lt;15.534,A140&gt;=5.55),5.8,IF(AND(H140&gt;=11.325,G140&lt;0.657,H140&lt;13.42,B140&gt;=3.15,A140&lt;7.05,D140&gt;=1.7,H140&lt;15.534,A140&gt;=5.55),5.6,IF(AND(D140&gt;=0.35,G140&lt;0.782,G140&gt;=0.265,H140&lt;14.877,G140&lt;0.905,B140&lt;3.85,A140&gt;=4.75,D140&lt;0.8,A140&lt;5.55),1.633,IF(AND(B140&lt;2.85,G140&gt;=0.413,H140&gt;=7.47,D140&gt;=1.35,B140&gt;=2.65,D140&gt;=0.65,D140&lt;1.7,H140&lt;15.534,A140&gt;=5.55),4.6,IF(AND(D140&lt;0.15,D140&lt;0.35,G140&lt;0.782,G140&gt;=0.265,H140&lt;14.877,G140&lt;0.905,B140&lt;3.85,A140&gt;=4.75,D140&lt;0.8,A140&lt;5.55),1.5,IF(AND(D140&gt;=0.15,D140&lt;0.35,G140&lt;0.782,G140&gt;=0.265,H140&lt;14.877,G140&lt;0.905,B140&lt;3.85,A140&gt;=4.75,D140&lt;0.8,A140&lt;5.55),1.543,IF(AND(A140&gt;=6.8,B140&gt;=2.85,G140&gt;=0.413,H140&gt;=7.47,D140&gt;=1.35,B140&gt;=2.65,D140&gt;=0.65,D140&lt;1.7,H140&lt;15.534,A140&gt;=5.55),4.9,IF(AND(H140&lt;13.531,A140&lt;6.8,B140&gt;=2.85,G140&gt;=0.413,H140&gt;=7.47,D140&gt;=1.35,B140&gt;=2.65,D140&gt;=0.65,D140&lt;1.7,H140&lt;15.534,A140&gt;=5.55),4.5,IF(AND(H140&gt;=13.531,A140&lt;6.8,B140&gt;=2.85,G140&gt;=0.413,H140&gt;=7.47,D140&gt;=1.35,B140&gt;=2.65,D140&gt;=0.65,D140&lt;1.7,H140&lt;15.534,A140&gt;=5.55),4.7,"shouldnthappen")))))))))))))))))))))))))))))))))))))))</f>
        <v>5.7</v>
      </c>
      <c r="AZ140" s="1" t="n">
        <f aca="false">IF(AND(H140&gt;=15.371,B140&gt;=3.35),5.4,IF(AND(G140&gt;=0.851,H140&gt;=15.244,B140&lt;3.35),4.75,IF(AND(F140&gt;=2,H140&lt;15.371,B140&gt;=3.35),5.6,IF(AND(B140&lt;2.75,A140&lt;5.15,H140&lt;15.244,B140&lt;3.35),3.42,IF(AND(A140&gt;=7.25,G140&lt;0.851,H140&gt;=15.244,B140&lt;3.35),6.6,IF(AND(A140&lt;4.45,B140&gt;=2.75,A140&lt;5.15,H140&lt;15.244,B140&lt;3.35),1.1,IF(AND(G140&lt;0.527,A140&lt;7.25,G140&lt;0.851,H140&gt;=15.244,B140&lt;3.35),5.08,IF(AND(G140&gt;=0.527,A140&lt;7.25,G140&lt;0.851,H140&gt;=15.244,B140&lt;3.35),5.8,IF(AND(D140&gt;=0.35,B140&lt;3.7,F140&lt;2,H140&lt;15.371,B140&gt;=3.35),1.55,IF(AND(H140&lt;6.542,B140&gt;=3.7,F140&lt;2,H140&lt;15.371,B140&gt;=3.35),1.9,IF(AND(B140&lt;3.25,A140&gt;=4.45,B140&gt;=2.75,A140&lt;5.15,H140&lt;15.244,B140&lt;3.35),1.46,IF(AND(B140&gt;=3.25,A140&gt;=4.45,B140&gt;=2.75,A140&lt;5.15,H140&lt;15.244,B140&lt;3.35),1.7,IF(AND(H140&lt;13.654,B140&gt;=2.95,D140&lt;1.45,A140&gt;=5.15,H140&lt;15.244,B140&lt;3.35),4.3,IF(AND(H140&gt;=13.654,B140&gt;=2.95,D140&lt;1.45,A140&gt;=5.15,H140&lt;15.244,B140&lt;3.35),4.625,IF(AND(F140&gt;=2.5,D140&lt;1.75,D140&gt;=1.45,A140&gt;=5.15,H140&lt;15.244,B140&lt;3.35),5.3,IF(AND(G140&gt;=0.853,D140&gt;=1.75,D140&gt;=1.45,A140&gt;=5.15,H140&lt;15.244,B140&lt;3.35),5.15,IF(AND(D140&gt;=0.25,D140&lt;0.35,B140&lt;3.7,F140&lt;2,H140&lt;15.371,B140&gt;=3.35),1.3,IF(AND(B140&lt;3.85,H140&gt;=6.542,B140&gt;=3.7,F140&lt;2,H140&lt;15.371,B140&gt;=3.35),1.633,IF(AND(H140&lt;7.02,H140&lt;10.688,B140&lt;2.95,D140&lt;1.45,A140&gt;=5.15,H140&lt;15.244,B140&lt;3.35),3.98,IF(AND(G140&lt;0.338,H140&gt;=10.688,B140&lt;2.95,D140&lt;1.45,A140&gt;=5.15,H140&lt;15.244,B140&lt;3.35),4.22,IF(AND(G140&gt;=0.338,H140&gt;=10.688,B140&lt;2.95,D140&lt;1.45,A140&gt;=5.15,H140&lt;15.244,B140&lt;3.35),3.9,IF(AND(B140&lt;2.75,F140&lt;2.5,D140&lt;1.75,D140&gt;=1.45,A140&gt;=5.15,H140&lt;15.244,B140&lt;3.35),5.1,IF(AND(B140&gt;=2.75,F140&lt;2.5,D140&lt;1.75,D140&gt;=1.45,A140&gt;=5.15,H140&lt;15.244,B140&lt;3.35),4.74,IF(AND(A140&gt;=7,G140&lt;0.853,D140&gt;=1.75,D140&gt;=1.45,A140&gt;=5.15,H140&lt;15.244,B140&lt;3.35),6.5,IF(AND(G140&gt;=0.934,D140&lt;0.25,D140&lt;0.35,B140&lt;3.7,F140&lt;2,H140&lt;15.371,B140&gt;=3.35),1.7,IF(AND(D140&lt;0.25,B140&gt;=3.85,H140&gt;=6.542,B140&gt;=3.7,F140&lt;2,H140&lt;15.371,B140&gt;=3.35),1.5,IF(AND(D140&gt;=0.25,B140&gt;=3.85,H140&gt;=6.542,B140&gt;=3.7,F140&lt;2,H140&lt;15.371,B140&gt;=3.35),1.4,IF(AND(B140&lt;2.5,H140&gt;=7.02,H140&lt;10.688,B140&lt;2.95,D140&lt;1.45,A140&gt;=5.15,H140&lt;15.244,B140&lt;3.35),3.8,IF(AND(G140&gt;=0.74,A140&lt;7,G140&lt;0.853,D140&gt;=1.75,D140&gt;=1.45,A140&gt;=5.15,H140&lt;15.244,B140&lt;3.35),6,IF(AND(G140&gt;=0.61,G140&lt;0.934,D140&lt;0.25,D140&lt;0.35,B140&lt;3.7,F140&lt;2,H140&lt;15.371,B140&gt;=3.35),1.5,IF(AND(D140&lt;1.15,B140&gt;=2.5,H140&gt;=7.02,H140&lt;10.688,B140&lt;2.95,D140&lt;1.45,A140&gt;=5.15,H140&lt;15.244,B140&lt;3.35),3.5,IF(AND(D140&gt;=1.15,B140&gt;=2.5,H140&gt;=7.02,H140&lt;10.688,B140&lt;2.95,D140&lt;1.45,A140&gt;=5.15,H140&lt;15.244,B140&lt;3.35),3.6,IF(AND(G140&gt;=0.626,G140&lt;0.74,A140&lt;7,G140&lt;0.853,D140&gt;=1.75,D140&gt;=1.45,A140&gt;=5.15,H140&lt;15.244,B140&lt;3.35),4.9,IF(AND(H140&lt;13.641,G140&lt;0.61,G140&lt;0.934,D140&lt;0.25,D140&lt;0.35,B140&lt;3.7,F140&lt;2,H140&lt;15.371,B140&gt;=3.35),1.425,IF(AND(H140&gt;=13.641,G140&lt;0.61,G140&lt;0.934,D140&lt;0.25,D140&lt;0.35,B140&lt;3.7,F140&lt;2,H140&lt;15.371,B140&gt;=3.35),1.3,IF(AND(B140&lt;3.05,G140&lt;0.626,G140&lt;0.74,A140&lt;7,G140&lt;0.853,D140&gt;=1.75,D140&gt;=1.45,A140&gt;=5.15,H140&lt;15.244,B140&lt;3.35),5.475,IF(AND(B140&gt;=3.05,G140&lt;0.626,G140&lt;0.74,A140&lt;7,G140&lt;0.853,D140&gt;=1.75,D140&gt;=1.45,A140&gt;=5.15,H140&lt;15.244,B140&lt;3.35),5.633,"shouldnthappen")))))))))))))))))))))))))))))))))))))</f>
        <v>5.08</v>
      </c>
      <c r="BA140" s="1" t="n">
        <f aca="false">IF(AND(F140&gt;=2,B140&gt;=3.4),6.1,IF(AND(B140&lt;2.75,A140&lt;5.15,B140&lt;3.4),3.225,IF(AND(G140&gt;=0.821,F140&lt;2,B140&gt;=3.4),1.9,IF(AND(B140&gt;=3.2,B140&gt;=2.75,A140&lt;5.15,B140&lt;3.4),1.7,IF(AND(A140&lt;4.8,G140&lt;0.821,F140&lt;2,B140&gt;=3.4),1,IF(AND(G140&gt;=0.446,B140&lt;3.2,B140&gt;=2.75,A140&lt;5.15,B140&lt;3.4),1.1,IF(AND(G140&lt;0.356,D140&lt;1.45,A140&lt;6.25,A140&gt;=5.15,B140&lt;3.4),4.32,IF(AND(G140&lt;0.591,D140&gt;=1.45,A140&lt;6.25,A140&gt;=5.15,B140&lt;3.4),4.6,IF(AND(D140&lt;1.75,G140&lt;0.597,A140&gt;=6.25,A140&gt;=5.15,B140&lt;3.4),4.86,IF(AND(H140&gt;=16.472,G140&gt;=0.597,A140&gt;=6.25,A140&gt;=5.15,B140&lt;3.4),6.6,IF(AND(G140&lt;0.063,G140&lt;0.446,B140&lt;3.2,B140&gt;=2.75,A140&lt;5.15,B140&lt;3.4),1.4,IF(AND(A140&gt;=5.95,G140&gt;=0.356,D140&lt;1.45,A140&lt;6.25,A140&gt;=5.15,B140&lt;3.4),4.6,IF(AND(B140&gt;=2.9,G140&gt;=0.591,D140&gt;=1.45,A140&lt;6.25,A140&gt;=5.15,B140&lt;3.4),4.867,IF(AND(D140&gt;=2.4,H140&lt;16.472,G140&gt;=0.597,A140&gt;=6.25,A140&gt;=5.15,B140&lt;3.4),6,IF(AND(A140&lt;5.45,B140&gt;=3.85,A140&gt;=4.8,G140&lt;0.821,F140&lt;2,B140&gt;=3.4),1.3,IF(AND(A140&gt;=5.45,B140&gt;=3.85,A140&gt;=4.8,G140&lt;0.821,F140&lt;2,B140&gt;=3.4),1.45,IF(AND(H140&lt;14.273,G140&gt;=0.063,G140&lt;0.446,B140&lt;3.2,B140&gt;=2.75,A140&lt;5.15,B140&lt;3.4),1.5,IF(AND(H140&gt;=14.273,G140&gt;=0.063,G140&lt;0.446,B140&lt;3.2,B140&gt;=2.75,A140&lt;5.15,B140&lt;3.4),1.6,IF(AND(G140&gt;=0.572,A140&lt;5.95,G140&gt;=0.356,D140&lt;1.45,A140&lt;6.25,A140&gt;=5.15,B140&lt;3.4),3.9,IF(AND(G140&lt;0.827,B140&lt;2.9,G140&gt;=0.591,D140&gt;=1.45,A140&lt;6.25,A140&gt;=5.15,B140&lt;3.4),4.9,IF(AND(G140&gt;=0.827,B140&lt;2.9,G140&gt;=0.591,D140&gt;=1.45,A140&lt;6.25,A140&gt;=5.15,B140&lt;3.4),5.1,IF(AND(A140&gt;=7.2,B140&lt;3.05,D140&gt;=1.75,G140&lt;0.597,A140&gt;=6.25,A140&gt;=5.15,B140&lt;3.4),6.7,IF(AND(G140&lt;0.353,B140&gt;=3.05,D140&gt;=1.75,G140&lt;0.597,A140&gt;=6.25,A140&gt;=5.15,B140&lt;3.4),5.22,IF(AND(G140&gt;=0.353,B140&gt;=3.05,D140&gt;=1.75,G140&lt;0.597,A140&gt;=6.25,A140&gt;=5.15,B140&lt;3.4),5.65,IF(AND(A140&lt;6.55,D140&lt;2.4,H140&lt;16.472,G140&gt;=0.597,A140&gt;=6.25,A140&gt;=5.15,B140&lt;3.4),5.033,IF(AND(H140&lt;12.719,G140&lt;0.385,B140&lt;3.85,A140&gt;=4.8,G140&lt;0.821,F140&lt;2,B140&gt;=3.4),1.54,IF(AND(H140&gt;=12.719,G140&lt;0.385,B140&lt;3.85,A140&gt;=4.8,G140&lt;0.821,F140&lt;2,B140&gt;=3.4),1.3,IF(AND(B140&lt;3.6,G140&gt;=0.385,B140&lt;3.85,A140&gt;=4.8,G140&lt;0.821,F140&lt;2,B140&gt;=3.4),1.325,IF(AND(B140&gt;=3.6,G140&gt;=0.385,B140&lt;3.85,A140&gt;=4.8,G140&lt;0.821,F140&lt;2,B140&gt;=3.4),1.55,IF(AND(D140&lt;1.05,G140&lt;0.572,A140&lt;5.95,G140&gt;=0.356,D140&lt;1.45,A140&lt;6.25,A140&gt;=5.15,B140&lt;3.4),3.633,IF(AND(D140&gt;=2.15,A140&lt;7.2,B140&lt;3.05,D140&gt;=1.75,G140&lt;0.597,A140&gt;=6.25,A140&gt;=5.15,B140&lt;3.4),5.667,IF(AND(H140&lt;13.094,A140&gt;=6.55,D140&lt;2.4,H140&lt;16.472,G140&gt;=0.597,A140&gt;=6.25,A140&gt;=5.15,B140&lt;3.4),5.2,IF(AND(D140&lt;1.15,D140&gt;=1.05,G140&lt;0.572,A140&lt;5.95,G140&gt;=0.356,D140&lt;1.45,A140&lt;6.25,A140&gt;=5.15,B140&lt;3.4),3.8,IF(AND(D140&gt;=1.15,D140&gt;=1.05,G140&lt;0.572,A140&lt;5.95,G140&gt;=0.356,D140&lt;1.45,A140&lt;6.25,A140&gt;=5.15,B140&lt;3.4),3.9,IF(AND(G140&gt;=0.487,D140&lt;2.15,A140&lt;7.2,B140&lt;3.05,D140&gt;=1.75,G140&lt;0.597,A140&gt;=6.25,A140&gt;=5.15,B140&lt;3.4),5.8,IF(AND(A140&lt;6.8,H140&gt;=13.094,A140&gt;=6.55,D140&lt;2.4,H140&lt;16.472,G140&gt;=0.597,A140&gt;=6.25,A140&gt;=5.15,B140&lt;3.4),4.52,IF(AND(A140&gt;=6.8,H140&gt;=13.094,A140&gt;=6.55,D140&lt;2.4,H140&lt;16.472,G140&gt;=0.597,A140&gt;=6.25,A140&gt;=5.15,B140&lt;3.4),4.75,IF(AND(B140&lt;2.95,G140&lt;0.487,D140&lt;2.15,A140&lt;7.2,B140&lt;3.05,D140&gt;=1.75,G140&lt;0.597,A140&gt;=6.25,A140&gt;=5.15,B140&lt;3.4),5.6,IF(AND(B140&gt;=2.95,G140&lt;0.487,D140&lt;2.15,A140&lt;7.2,B140&lt;3.05,D140&gt;=1.75,G140&lt;0.597,A140&gt;=6.25,A140&gt;=5.15,B140&lt;3.4),5.5,"shouldnthappen")))))))))))))))))))))))))))))))))))))))</f>
        <v>5.22</v>
      </c>
      <c r="BB140" s="1" t="n">
        <f aca="false">IF(AND(A140&lt;4.35,B140&lt;3.25,F140&lt;1.5),1.1,IF(AND(H140&lt;14.005,A140&gt;=4.35,B140&lt;3.25,F140&lt;1.5),1.3,IF(AND(H140&gt;=14.005,A140&gt;=4.35,B140&lt;3.25,F140&lt;1.5),1.6,IF(AND(G140&gt;=0.905,A140&lt;5.15,B140&gt;=3.25,F140&lt;1.5),1.9,IF(AND(B140&lt;3.45,A140&gt;=5.15,B140&gt;=3.25,F140&lt;1.5),1.6,IF(AND(F140&gt;=2.5,D140&gt;=1.35,D140&lt;1.75,F140&gt;=1.5),4.867,IF(AND(A140&gt;=7.05,D140&gt;=2.05,D140&gt;=1.75,F140&gt;=1.5),6.35,IF(AND(D140&gt;=0.4,G140&lt;0.905,A140&lt;5.15,B140&gt;=3.25,F140&lt;1.5),1.65,IF(AND(B140&lt;3.6,B140&gt;=3.45,A140&gt;=5.15,B140&gt;=3.25,F140&lt;1.5),1.35,IF(AND(H140&lt;6.808,H140&lt;9.386,D140&lt;1.35,D140&lt;1.75,F140&gt;=1.5),4.05,IF(AND(H140&gt;=6.808,H140&lt;9.386,D140&lt;1.35,D140&lt;1.75,F140&gt;=1.5),3.46,IF(AND(B140&lt;2.45,F140&lt;2.5,D140&gt;=1.35,D140&lt;1.75,F140&gt;=1.5),4.5,IF(AND(H140&gt;=13.115,D140&lt;1.95,D140&lt;2.05,D140&gt;=1.75,F140&gt;=1.5),4.85,IF(AND(G140&lt;0.196,D140&gt;=1.95,D140&lt;2.05,D140&gt;=1.75,F140&gt;=1.5),6.7,IF(AND(G140&gt;=0.196,D140&gt;=1.95,D140&lt;2.05,D140&gt;=1.75,F140&gt;=1.5),5.12,IF(AND(H140&lt;10.925,D140&lt;0.4,G140&lt;0.905,A140&lt;5.15,B140&gt;=3.25,F140&lt;1.5),1.4,IF(AND(H140&gt;=10.925,D140&lt;0.4,G140&lt;0.905,A140&lt;5.15,B140&gt;=3.25,F140&lt;1.5),1.45,IF(AND(H140&lt;14.096,B140&gt;=3.6,B140&gt;=3.45,A140&gt;=5.15,B140&gt;=3.25,F140&lt;1.5),1.42,IF(AND(H140&gt;=14.096,B140&gt;=3.6,B140&gt;=3.45,A140&gt;=5.15,B140&gt;=3.25,F140&lt;1.5),1.7,IF(AND(B140&lt;2.45,D140&lt;1.15,H140&gt;=9.386,D140&lt;1.35,D140&lt;1.75,F140&gt;=1.5),3.6,IF(AND(B140&gt;=2.45,D140&lt;1.15,H140&gt;=9.386,D140&lt;1.35,D140&lt;1.75,F140&gt;=1.5),3.9,IF(AND(G140&lt;0.246,D140&gt;=1.15,H140&gt;=9.386,D140&lt;1.35,D140&lt;1.75,F140&gt;=1.5),4.4,IF(AND(B140&lt;2.75,B140&gt;=2.45,F140&lt;2.5,D140&gt;=1.35,D140&lt;1.75,F140&gt;=1.5),5.1,IF(AND(H140&lt;11.084,H140&lt;13.115,D140&lt;1.95,D140&lt;2.05,D140&gt;=1.75,F140&gt;=1.5),5.35,IF(AND(H140&gt;=11.084,H140&lt;13.115,D140&lt;1.95,D140&lt;2.05,D140&gt;=1.75,F140&gt;=1.5),5.7,IF(AND(H140&lt;15.52,D140&lt;2.25,A140&lt;7.05,D140&gt;=2.05,D140&gt;=1.75,F140&gt;=1.5),5.45,IF(AND(H140&gt;=15.52,D140&lt;2.25,A140&lt;7.05,D140&gt;=2.05,D140&gt;=1.75,F140&gt;=1.5),5.725,IF(AND(G140&gt;=0.775,D140&gt;=2.25,A140&lt;7.05,D140&gt;=2.05,D140&gt;=1.75,F140&gt;=1.5),5.2,IF(AND(D140&lt;1.25,G140&gt;=0.246,D140&gt;=1.15,H140&gt;=9.386,D140&lt;1.35,D140&lt;1.75,F140&gt;=1.5),4.05,IF(AND(A140&lt;5.85,B140&gt;=2.75,B140&gt;=2.45,F140&lt;2.5,D140&gt;=1.35,D140&lt;1.75,F140&gt;=1.5),4.5,IF(AND(B140&lt;3.3,G140&lt;0.775,D140&gt;=2.25,A140&lt;7.05,D140&gt;=2.05,D140&gt;=1.75,F140&gt;=1.5),5.64,IF(AND(B140&gt;=3.3,G140&lt;0.775,D140&gt;=2.25,A140&lt;7.05,D140&gt;=2.05,D140&gt;=1.75,F140&gt;=1.5),5.6,IF(AND(A140&lt;5.9,D140&gt;=1.25,G140&gt;=0.246,D140&gt;=1.15,H140&gt;=9.386,D140&lt;1.35,D140&lt;1.75,F140&gt;=1.5),4.2,IF(AND(A140&gt;=5.9,D140&gt;=1.25,G140&gt;=0.246,D140&gt;=1.15,H140&gt;=9.386,D140&lt;1.35,D140&lt;1.75,F140&gt;=1.5),4,IF(AND(G140&gt;=0.437,A140&gt;=5.85,B140&gt;=2.75,B140&gt;=2.45,F140&lt;2.5,D140&gt;=1.35,D140&lt;1.75,F140&gt;=1.5),4.75,IF(AND(H140&lt;9.446,G140&lt;0.437,A140&gt;=5.85,B140&gt;=2.75,B140&gt;=2.45,F140&lt;2.5,D140&gt;=1.35,D140&lt;1.75,F140&gt;=1.5),4.6,IF(AND(H140&gt;=9.446,G140&lt;0.437,A140&gt;=5.85,B140&gt;=2.75,B140&gt;=2.45,F140&lt;2.5,D140&gt;=1.35,D140&lt;1.75,F140&gt;=1.5),4.7,"shouldnthappen")))))))))))))))))))))))))))))))))))))</f>
        <v>4.85</v>
      </c>
      <c r="BC140" s="1" t="n">
        <f aca="false">IF(AND(G140&gt;=0.905,F140&lt;1.5),1.65,IF(AND(D140&gt;=0.45,G140&lt;0.905,F140&lt;1.5),1.65,IF(AND(A140&lt;5.15,D140&lt;1.55,F140&gt;=1.5),3.225,IF(AND(F140&gt;=2.5,A140&gt;=5.15,D140&lt;1.55,F140&gt;=1.5),5.05,IF(AND(H140&lt;5.767,A140&lt;7.05,D140&gt;=1.55,F140&gt;=1.5),4.5,IF(AND(D140&lt;1.7,A140&gt;=7.05,D140&gt;=1.55,F140&gt;=1.5),5.8,IF(AND(A140&gt;=5.3,G140&lt;0.207,D140&lt;0.45,G140&lt;0.905,F140&lt;1.5),1.3,IF(AND(D140&gt;=0.35,G140&gt;=0.207,D140&lt;0.45,G140&lt;0.905,F140&lt;1.5),1.5,IF(AND(G140&lt;0.155,D140&gt;=1.7,A140&gt;=7.05,D140&gt;=1.55,F140&gt;=1.5),6.7,IF(AND(G140&gt;=0.155,D140&gt;=1.7,A140&gt;=7.05,D140&gt;=1.55,F140&gt;=1.5),6.34,IF(AND(G140&lt;0.05,A140&lt;5.3,G140&lt;0.207,D140&lt;0.45,G140&lt;0.905,F140&lt;1.5),1.4,IF(AND(G140&gt;=0.05,A140&lt;5.3,G140&lt;0.207,D140&lt;0.45,G140&lt;0.905,F140&lt;1.5),1.5,IF(AND(A140&lt;4.5,D140&lt;0.35,G140&gt;=0.207,D140&lt;0.45,G140&lt;0.905,F140&lt;1.5),1.3,IF(AND(G140&lt;0.308,A140&lt;6.2,F140&lt;2.5,A140&gt;=5.15,D140&lt;1.55,F140&gt;=1.5),4.5,IF(AND(D140&lt;1.35,A140&gt;=6.2,F140&lt;2.5,A140&gt;=5.15,D140&lt;1.55,F140&gt;=1.5),4.367,IF(AND(D140&lt;1.85,A140&lt;6.15,H140&gt;=5.767,A140&lt;7.05,D140&gt;=1.55,F140&gt;=1.5),4.933,IF(AND(G140&gt;=0.558,A140&gt;=4.5,D140&lt;0.35,G140&gt;=0.207,D140&lt;0.45,G140&lt;0.905,F140&lt;1.5),1.5,IF(AND(H140&gt;=13.383,G140&gt;=0.308,A140&lt;6.2,F140&lt;2.5,A140&gt;=5.15,D140&lt;1.55,F140&gt;=1.5),4.7,IF(AND(H140&gt;=12.206,D140&gt;=1.35,A140&gt;=6.2,F140&lt;2.5,A140&gt;=5.15,D140&lt;1.55,F140&gt;=1.5),4.575,IF(AND(A140&lt;5.7,D140&gt;=1.85,A140&lt;6.15,H140&gt;=5.767,A140&lt;7.05,D140&gt;=1.55,F140&gt;=1.5),4.9,IF(AND(A140&gt;=5.7,D140&gt;=1.85,A140&lt;6.15,H140&gt;=5.767,A140&lt;7.05,D140&gt;=1.55,F140&gt;=1.5),5.1,IF(AND(G140&lt;0.079,G140&lt;0.364,A140&gt;=6.15,H140&gt;=5.767,A140&lt;7.05,D140&gt;=1.55,F140&gt;=1.5),5.6,IF(AND(G140&gt;=0.079,G140&lt;0.364,A140&gt;=6.15,H140&gt;=5.767,A140&lt;7.05,D140&gt;=1.55,F140&gt;=1.5),5.25,IF(AND(G140&gt;=0.447,G140&lt;0.558,A140&gt;=4.5,D140&lt;0.35,G140&gt;=0.207,D140&lt;0.45,G140&lt;0.905,F140&lt;1.5),1.3,IF(AND(B140&gt;=2.95,H140&lt;13.383,G140&gt;=0.308,A140&lt;6.2,F140&lt;2.5,A140&gt;=5.15,D140&lt;1.55,F140&gt;=1.5),4.6,IF(AND(B140&lt;2.65,H140&lt;12.206,D140&gt;=1.35,A140&gt;=6.2,F140&lt;2.5,A140&gt;=5.15,D140&lt;1.55,F140&gt;=1.5),4.9,IF(AND(D140&lt;2.45,A140&lt;6.6,G140&gt;=0.364,A140&gt;=6.15,H140&gt;=5.767,A140&lt;7.05,D140&gt;=1.55,F140&gt;=1.5),5.6,IF(AND(D140&gt;=2.45,A140&lt;6.6,G140&gt;=0.364,A140&gt;=6.15,H140&gt;=5.767,A140&lt;7.05,D140&gt;=1.55,F140&gt;=1.5),6,IF(AND(H140&lt;12.921,A140&gt;=6.6,G140&gt;=0.364,A140&gt;=6.15,H140&gt;=5.767,A140&lt;7.05,D140&gt;=1.55,F140&gt;=1.5),5.725,IF(AND(H140&gt;=12.921,A140&gt;=6.6,G140&gt;=0.364,A140&gt;=6.15,H140&gt;=5.767,A140&lt;7.05,D140&gt;=1.55,F140&gt;=1.5),5.367,IF(AND(B140&lt;3.15,G140&lt;0.447,G140&lt;0.558,A140&gt;=4.5,D140&lt;0.35,G140&gt;=0.207,D140&lt;0.45,G140&lt;0.905,F140&lt;1.5),1.5,IF(AND(B140&gt;=3.15,G140&lt;0.447,G140&lt;0.558,A140&gt;=4.5,D140&lt;0.35,G140&gt;=0.207,D140&lt;0.45,G140&lt;0.905,F140&lt;1.5),1.36,IF(AND(B140&gt;=2.85,B140&lt;2.95,H140&lt;13.383,G140&gt;=0.308,A140&lt;6.2,F140&lt;2.5,A140&gt;=5.15,D140&lt;1.55,F140&gt;=1.5),3.6,IF(AND(H140&lt;9.446,B140&gt;=2.65,H140&lt;12.206,D140&gt;=1.35,A140&gt;=6.2,F140&lt;2.5,A140&gt;=5.15,D140&lt;1.55,F140&gt;=1.5),4.6,IF(AND(H140&gt;=9.446,B140&gt;=2.65,H140&lt;12.206,D140&gt;=1.35,A140&gt;=6.2,F140&lt;2.5,A140&gt;=5.15,D140&lt;1.55,F140&gt;=1.5),4.7,IF(AND(D140&lt;1.2,B140&lt;2.85,B140&lt;2.95,H140&lt;13.383,G140&gt;=0.308,A140&lt;6.2,F140&lt;2.5,A140&gt;=5.15,D140&lt;1.55,F140&gt;=1.5),3.75,IF(AND(G140&lt;0.356,D140&gt;=1.2,B140&lt;2.85,B140&lt;2.95,H140&lt;13.383,G140&gt;=0.308,A140&lt;6.2,F140&lt;2.5,A140&gt;=5.15,D140&lt;1.55,F140&gt;=1.5),4.2,IF(AND(G140&gt;=0.356,D140&gt;=1.2,B140&lt;2.85,B140&lt;2.95,H140&lt;13.383,G140&gt;=0.308,A140&lt;6.2,F140&lt;2.5,A140&gt;=5.15,D140&lt;1.55,F140&gt;=1.5),3.96,"shouldnthappen"))))))))))))))))))))))))))))))))))))))</f>
        <v>5.25</v>
      </c>
      <c r="BD140" s="1" t="n">
        <f aca="false">IF(AND(B140&lt;2.7,A140&lt;5.3,B140&lt;3.15),3.42,IF(AND(F140&lt;2.5,A140&gt;=5.85,B140&gt;=3.15),4.7,IF(AND(A140&lt;4.35,B140&gt;=2.7,A140&lt;5.3,B140&lt;3.15),1.1,IF(AND(A140&gt;=4.35,B140&gt;=2.7,A140&lt;5.3,B140&lt;3.15),1.42,IF(AND(A140&gt;=7.05,F140&gt;=2.5,A140&gt;=5.3,B140&lt;3.15),6.067,IF(AND(D140&gt;=0.45,A140&lt;5.05,A140&lt;5.85,B140&gt;=3.15),1.6,IF(AND(B140&lt;3.35,A140&gt;=5.05,A140&lt;5.85,B140&gt;=3.15),1.7,IF(AND(A140&gt;=6.85,F140&gt;=2.5,A140&gt;=5.85,B140&gt;=3.15),6.22,IF(AND(D140&lt;1.25,D140&lt;1.35,F140&lt;2.5,A140&gt;=5.3,B140&lt;3.15),4.033,IF(AND(D140&gt;=1.25,D140&lt;1.35,F140&lt;2.5,A140&gt;=5.3,B140&lt;3.15),4.233,IF(AND(A140&lt;6.05,D140&gt;=1.35,F140&lt;2.5,A140&gt;=5.3,B140&lt;3.15),5.1,IF(AND(H140&gt;=13.29,A140&lt;7.05,F140&gt;=2.5,A140&gt;=5.3,B140&lt;3.15),4.96,IF(AND(G140&gt;=0.858,D140&lt;0.45,A140&lt;5.05,A140&lt;5.85,B140&gt;=3.15),1.3,IF(AND(D140&gt;=0.35,B140&gt;=3.35,A140&gt;=5.05,A140&lt;5.85,B140&gt;=3.15),1.4,IF(AND(B140&lt;3.25,A140&lt;6.85,F140&gt;=2.5,A140&gt;=5.85,B140&gt;=3.15),5.233,IF(AND(A140&gt;=6.8,A140&gt;=6.05,D140&gt;=1.35,F140&lt;2.5,A140&gt;=5.3,B140&lt;3.15),4.9,IF(AND(G140&gt;=0.622,H140&lt;13.29,A140&lt;7.05,F140&gt;=2.5,A140&gt;=5.3,B140&lt;3.15),5.067,IF(AND(H140&lt;8.834,G140&lt;0.858,D140&lt;0.45,A140&lt;5.05,A140&lt;5.85,B140&gt;=3.15),1.4,IF(AND(G140&lt;0.774,B140&gt;=3.25,A140&lt;6.85,F140&gt;=2.5,A140&gt;=5.85,B140&gt;=3.15),5.8,IF(AND(G140&gt;=0.774,B140&gt;=3.25,A140&lt;6.85,F140&gt;=2.5,A140&gt;=5.85,B140&gt;=3.15),5.4,IF(AND(H140&gt;=12.206,A140&lt;6.8,A140&gt;=6.05,D140&gt;=1.35,F140&lt;2.5,A140&gt;=5.3,B140&lt;3.15),4.5,IF(AND(G140&gt;=0.439,G140&lt;0.622,H140&lt;13.29,A140&lt;7.05,F140&gt;=2.5,A140&gt;=5.3,B140&lt;3.15),5.667,IF(AND(G140&lt;0.227,H140&gt;=8.834,G140&lt;0.858,D140&lt;0.45,A140&lt;5.05,A140&lt;5.85,B140&gt;=3.15),1.4,IF(AND(G140&gt;=0.227,H140&gt;=8.834,G140&lt;0.858,D140&lt;0.45,A140&lt;5.05,A140&lt;5.85,B140&gt;=3.15),1.3,IF(AND(G140&gt;=0.934,B140&lt;3.75,D140&lt;0.35,B140&gt;=3.35,A140&gt;=5.05,A140&lt;5.85,B140&gt;=3.15),1.7,IF(AND(G140&lt;0.823,B140&gt;=3.75,D140&lt;0.35,B140&gt;=3.35,A140&gt;=5.05,A140&lt;5.85,B140&gt;=3.15),1.55,IF(AND(G140&gt;=0.823,B140&gt;=3.75,D140&lt;0.35,B140&gt;=3.35,A140&gt;=5.05,A140&lt;5.85,B140&gt;=3.15),1.5,IF(AND(A140&lt;6.2,H140&lt;12.206,A140&lt;6.8,A140&gt;=6.05,D140&gt;=1.35,F140&lt;2.5,A140&gt;=5.3,B140&lt;3.15),4.6,IF(AND(A140&gt;=6.2,H140&lt;12.206,A140&lt;6.8,A140&gt;=6.05,D140&gt;=1.35,F140&lt;2.5,A140&gt;=5.3,B140&lt;3.15),4.74,IF(AND(H140&gt;=10.667,G140&lt;0.439,G140&lt;0.622,H140&lt;13.29,A140&lt;7.05,F140&gt;=2.5,A140&gt;=5.3,B140&lt;3.15),5.6,IF(AND(H140&lt;13.67,G140&lt;0.934,B140&lt;3.75,D140&lt;0.35,B140&gt;=3.35,A140&gt;=5.05,A140&lt;5.85,B140&gt;=3.15),1.48,IF(AND(H140&gt;=13.67,G140&lt;0.934,B140&lt;3.75,D140&lt;0.35,B140&gt;=3.35,A140&gt;=5.05,A140&lt;5.85,B140&gt;=3.15),1.3,IF(AND(G140&lt;0.301,H140&lt;10.667,G140&lt;0.439,G140&lt;0.622,H140&lt;13.29,A140&lt;7.05,F140&gt;=2.5,A140&gt;=5.3,B140&lt;3.15),5.2,IF(AND(G140&gt;=0.301,H140&lt;10.667,G140&lt;0.439,G140&lt;0.622,H140&lt;13.29,A140&lt;7.05,F140&gt;=2.5,A140&gt;=5.3,B140&lt;3.15),5.067,"shouldnthappen"))))))))))))))))))))))))))))))))))</f>
        <v>4.96</v>
      </c>
      <c r="BE140" s="1" t="n">
        <f aca="false">IF(AND(B140&gt;=3.85,A140&gt;=5.05,F140&lt;1.5),1.4,IF(AND(A140&lt;5.25,A140&lt;5.75,F140&gt;=1.5),3.15,IF(AND(A140&lt;4.95,B140&lt;3.15,A140&lt;5.05,F140&lt;1.5),1.46,IF(AND(A140&gt;=4.95,B140&lt;3.15,A140&lt;5.05,F140&lt;1.5),1.6,IF(AND(H140&lt;8.834,B140&gt;=3.15,A140&lt;5.05,F140&lt;1.5),1.4,IF(AND(D140&lt;0.25,B140&lt;3.85,A140&gt;=5.05,F140&lt;1.5),1.48,IF(AND(D140&gt;=0.25,B140&lt;3.85,A140&gt;=5.05,F140&lt;1.5),1.7,IF(AND(F140&gt;=2.5,A140&gt;=5.25,A140&lt;5.75,F140&gt;=1.5),4.9,IF(AND(H140&lt;12.45,H140&gt;=8.834,B140&gt;=3.15,A140&lt;5.05,F140&lt;1.5),1.25,IF(AND(H140&gt;=12.45,H140&gt;=8.834,B140&gt;=3.15,A140&lt;5.05,F140&lt;1.5),1.32,IF(AND(G140&lt;0.283,F140&lt;2.5,A140&gt;=5.25,A140&lt;5.75,F140&gt;=1.5),4.3,IF(AND(H140&lt;6.712,H140&lt;11.275,D140&lt;1.55,A140&gt;=5.75,F140&gt;=1.5),5,IF(AND(H140&lt;13.101,H140&gt;=11.275,D140&lt;1.55,A140&gt;=5.75,F140&gt;=1.5),3.933,IF(AND(H140&gt;=13.101,H140&gt;=11.275,D140&lt;1.55,A140&gt;=5.75,F140&gt;=1.5),4.5,IF(AND(A140&gt;=7.3,D140&lt;2.45,D140&gt;=1.55,A140&gt;=5.75,F140&gt;=1.5),6.7,IF(AND(B140&lt;3.45,D140&gt;=2.45,D140&gt;=1.55,A140&gt;=5.75,F140&gt;=1.5),5.925,IF(AND(B140&gt;=3.45,D140&gt;=2.45,D140&gt;=1.55,A140&gt;=5.75,F140&gt;=1.5),6.1,IF(AND(B140&gt;=2.8,G140&gt;=0.283,F140&lt;2.5,A140&gt;=5.25,A140&lt;5.75,F140&gt;=1.5),4.2,IF(AND(D140&lt;1.35,H140&gt;=6.712,H140&lt;11.275,D140&lt;1.55,A140&gt;=5.75,F140&gt;=1.5),4.35,IF(AND(D140&lt;1.05,B140&lt;2.8,G140&gt;=0.283,F140&lt;2.5,A140&gt;=5.25,A140&lt;5.75,F140&gt;=1.5),3.567,IF(AND(D140&gt;=1.05,B140&lt;2.8,G140&gt;=0.283,F140&lt;2.5,A140&gt;=5.25,A140&lt;5.75,F140&gt;=1.5),3.925,IF(AND(B140&lt;2.65,D140&gt;=1.35,H140&gt;=6.712,H140&lt;11.275,D140&lt;1.55,A140&gt;=5.75,F140&gt;=1.5),4.9,IF(AND(B140&gt;=2.65,D140&gt;=1.35,H140&gt;=6.712,H140&lt;11.275,D140&lt;1.55,A140&gt;=5.75,F140&gt;=1.5),4.625,IF(AND(H140&gt;=14.683,G140&gt;=0.628,A140&lt;7.3,D140&lt;2.45,D140&gt;=1.55,A140&gt;=5.75,F140&gt;=1.5),5.4,IF(AND(D140&lt;1.95,H140&lt;8.884,G140&lt;0.628,A140&lt;7.3,D140&lt;2.45,D140&gt;=1.55,A140&gt;=5.75,F140&gt;=1.5),5.1,IF(AND(D140&gt;=1.95,H140&lt;8.884,G140&lt;0.628,A140&lt;7.3,D140&lt;2.45,D140&gt;=1.55,A140&gt;=5.75,F140&gt;=1.5),5.22,IF(AND(A140&lt;6.05,H140&gt;=8.884,G140&lt;0.628,A140&lt;7.3,D140&lt;2.45,D140&gt;=1.55,A140&gt;=5.75,F140&gt;=1.5),5.1,IF(AND(G140&lt;0.817,H140&lt;14.683,G140&gt;=0.628,A140&lt;7.3,D140&lt;2.45,D140&gt;=1.55,A140&gt;=5.75,F140&gt;=1.5),4.967,IF(AND(G140&gt;=0.817,H140&lt;14.683,G140&gt;=0.628,A140&lt;7.3,D140&lt;2.45,D140&gt;=1.55,A140&gt;=5.75,F140&gt;=1.5),5.1,IF(AND(H140&lt;9.637,A140&gt;=6.05,H140&gt;=8.884,G140&lt;0.628,A140&lt;7.3,D140&lt;2.45,D140&gt;=1.55,A140&gt;=5.75,F140&gt;=1.5),5.9,IF(AND(D140&lt;1.85,H140&gt;=9.637,A140&gt;=6.05,H140&gt;=8.884,G140&lt;0.628,A140&lt;7.3,D140&lt;2.45,D140&gt;=1.55,A140&gt;=5.75,F140&gt;=1.5),5.733,IF(AND(G140&gt;=0.388,D140&gt;=1.85,H140&gt;=9.637,A140&gt;=6.05,H140&gt;=8.884,G140&lt;0.628,A140&lt;7.3,D140&lt;2.45,D140&gt;=1.55,A140&gt;=5.75,F140&gt;=1.5),5.64,IF(AND(B140&lt;2.95,G140&lt;0.388,D140&gt;=1.85,H140&gt;=9.637,A140&gt;=6.05,H140&gt;=8.884,G140&lt;0.628,A140&lt;7.3,D140&lt;2.45,D140&gt;=1.55,A140&gt;=5.75,F140&gt;=1.5),5.5,IF(AND(B140&gt;=2.95,G140&lt;0.388,D140&gt;=1.85,H140&gt;=9.637,A140&gt;=6.05,H140&gt;=8.884,G140&lt;0.628,A140&lt;7.3,D140&lt;2.45,D140&gt;=1.55,A140&gt;=5.75,F140&gt;=1.5),5.333,"shouldnthappen"))))))))))))))))))))))))))))))))))</f>
        <v>5.733</v>
      </c>
      <c r="BF140" s="1" t="n">
        <f aca="false">IF(AND(D140&gt;=0.35,F140&lt;1.5),1.65,IF(AND(H140&gt;=16.227,D140&gt;=1.55,F140&gt;=1.5),6.533,IF(AND(A140&gt;=5.45,G140&lt;0.174,D140&lt;0.35,F140&lt;1.5),1.7,IF(AND(D140&lt;0.15,G140&gt;=0.174,D140&lt;0.35,F140&lt;1.5),1.38,IF(AND(D140&gt;=1.15,D140&lt;1.25,D140&lt;1.55,F140&gt;=1.5),3.967,IF(AND(H140&lt;8.376,A140&lt;5.45,G140&lt;0.174,D140&lt;0.35,F140&lt;1.5),1.4,IF(AND(H140&gt;=8.376,A140&lt;5.45,G140&lt;0.174,D140&lt;0.35,F140&lt;1.5),1.5,IF(AND(B140&lt;3.1,D140&gt;=0.15,G140&gt;=0.174,D140&lt;0.35,F140&lt;1.5),1.475,IF(AND(H140&lt;10.258,D140&lt;1.15,D140&lt;1.25,D140&lt;1.55,F140&gt;=1.5),3.24,IF(AND(H140&gt;=10.258,D140&lt;1.15,D140&lt;1.25,D140&lt;1.55,F140&gt;=1.5),3.875,IF(AND(F140&gt;=2.5,H140&lt;10.927,D140&gt;=1.25,D140&lt;1.55,F140&gt;=1.5),5.05,IF(AND(D140&lt;1.35,H140&gt;=10.927,D140&gt;=1.25,D140&lt;1.55,F140&gt;=1.5),4.25,IF(AND(A140&gt;=6.95,D140&lt;1.75,H140&lt;16.227,D140&gt;=1.55,F140&gt;=1.5),5.8,IF(AND(B140&lt;3.3,B140&gt;=3.1,D140&gt;=0.15,G140&gt;=0.174,D140&lt;0.35,F140&lt;1.5),1.3,IF(AND(H140&lt;12.278,D140&gt;=1.35,H140&gt;=10.927,D140&gt;=1.25,D140&lt;1.55,F140&gt;=1.5),4.9,IF(AND(G140&lt;0.226,A140&lt;6.95,D140&lt;1.75,H140&lt;16.227,D140&gt;=1.55,F140&gt;=1.5),5,IF(AND(G140&gt;=0.226,A140&lt;6.95,D140&lt;1.75,H140&lt;16.227,D140&gt;=1.55,F140&gt;=1.5),4.62,IF(AND(H140&lt;9.35,B140&lt;2.95,D140&gt;=1.75,H140&lt;16.227,D140&gt;=1.55,F140&gt;=1.5),6.3,IF(AND(H140&gt;=9.35,B140&lt;2.95,D140&gt;=1.75,H140&lt;16.227,D140&gt;=1.55,F140&gt;=1.5),5.58,IF(AND(A140&lt;5.05,B140&gt;=3.3,B140&gt;=3.1,D140&gt;=0.15,G140&gt;=0.174,D140&lt;0.35,F140&lt;1.5),1.35,IF(AND(A140&gt;=5.05,B140&gt;=3.3,B140&gt;=3.1,D140&gt;=0.15,G140&gt;=0.174,D140&lt;0.35,F140&lt;1.5),1.46,IF(AND(B140&lt;2.8,A140&lt;5.65,F140&lt;2.5,H140&lt;10.927,D140&gt;=1.25,D140&lt;1.55,F140&gt;=1.5),4.075,IF(AND(B140&gt;=2.8,A140&lt;5.65,F140&lt;2.5,H140&lt;10.927,D140&gt;=1.25,D140&lt;1.55,F140&gt;=1.5),3.933,IF(AND(A140&lt;6.25,A140&gt;=5.65,F140&lt;2.5,H140&lt;10.927,D140&gt;=1.25,D140&lt;1.55,F140&gt;=1.5),4.533,IF(AND(A140&gt;=6.25,A140&gt;=5.65,F140&lt;2.5,H140&lt;10.927,D140&gt;=1.25,D140&lt;1.55,F140&gt;=1.5),4.3,IF(AND(A140&lt;6.5,H140&gt;=12.278,D140&gt;=1.35,H140&gt;=10.927,D140&gt;=1.25,D140&lt;1.55,F140&gt;=1.5),4.55,IF(AND(A140&gt;=6.5,H140&gt;=12.278,D140&gt;=1.35,H140&gt;=10.927,D140&gt;=1.25,D140&lt;1.55,F140&gt;=1.5),4.775,IF(AND(H140&lt;9.884,D140&lt;2.1,B140&gt;=2.95,D140&gt;=1.75,H140&lt;16.227,D140&gt;=1.55,F140&gt;=1.5),5.5,IF(AND(H140&gt;=9.884,D140&lt;2.1,B140&gt;=2.95,D140&gt;=1.75,H140&lt;16.227,D140&gt;=1.55,F140&gt;=1.5),5.1,IF(AND(H140&lt;10.393,D140&gt;=2.1,B140&gt;=2.95,D140&gt;=1.75,H140&lt;16.227,D140&gt;=1.55,F140&gt;=1.5),5.74,IF(AND(D140&lt;2.25,H140&gt;=10.393,D140&gt;=2.1,B140&gt;=2.95,D140&gt;=1.75,H140&lt;16.227,D140&gt;=1.55,F140&gt;=1.5),5.8,IF(AND(D140&gt;=2.25,H140&gt;=10.393,D140&gt;=2.1,B140&gt;=2.95,D140&gt;=1.75,H140&lt;16.227,D140&gt;=1.55,F140&gt;=1.5),5.4,"shouldnthappen"))))))))))))))))))))))))))))))))</f>
        <v>5.1</v>
      </c>
      <c r="BG140" s="1" t="n">
        <f aca="false">IF(AND(G140&lt;0.096,A140&lt;5.45),2.95,IF(AND(F140&gt;=1.5,G140&gt;=0.096,A140&lt;5.45),3,IF(AND(D140&lt;0.6,A140&lt;5.9,A140&gt;=5.45),1.4,IF(AND(F140&gt;=2.5,D140&gt;=0.6,A140&lt;5.9,A140&gt;=5.45),5.1,IF(AND(A140&lt;7.45,A140&gt;=7.05,A140&gt;=5.9,A140&gt;=5.45),6.167,IF(AND(B140&gt;=3.55,G140&lt;0.587,F140&lt;1.5,G140&gt;=0.096,A140&lt;5.45),1,IF(AND(A140&lt;5.05,G140&gt;=0.587,F140&lt;1.5,G140&gt;=0.096,A140&lt;5.45),1.35,IF(AND(B140&lt;2.75,D140&lt;1.7,A140&lt;7.05,A140&gt;=5.9,A140&gt;=5.45),4.9,IF(AND(A140&lt;6.2,D140&gt;=1.7,A140&lt;7.05,A140&gt;=5.9,A140&gt;=5.45),4.833,IF(AND(H140&lt;17.32,A140&gt;=7.45,A140&gt;=7.05,A140&gt;=5.9,A140&gt;=5.45),6.68,IF(AND(H140&gt;=17.32,A140&gt;=7.45,A140&gt;=7.05,A140&gt;=5.9,A140&gt;=5.45),6.4,IF(AND(G140&lt;0.161,B140&lt;3.55,G140&lt;0.587,F140&lt;1.5,G140&gt;=0.096,A140&lt;5.45),1.5,IF(AND(H140&lt;11.016,A140&gt;=5.05,G140&gt;=0.587,F140&lt;1.5,G140&gt;=0.096,A140&lt;5.45),1.633,IF(AND(H140&lt;11.001,G140&lt;0.372,F140&lt;2.5,D140&gt;=0.6,A140&lt;5.9,A140&gt;=5.45),4.133,IF(AND(H140&gt;=11.001,G140&lt;0.372,F140&lt;2.5,D140&gt;=0.6,A140&lt;5.9,A140&gt;=5.45),4.3,IF(AND(H140&lt;6.808,G140&gt;=0.372,F140&lt;2.5,D140&gt;=0.6,A140&lt;5.9,A140&gt;=5.45),4,IF(AND(A140&gt;=6.75,B140&gt;=2.75,D140&lt;1.7,A140&lt;7.05,A140&gt;=5.9,A140&gt;=5.45),4.84,IF(AND(H140&lt;12.467,G140&gt;=0.161,B140&lt;3.55,G140&lt;0.587,F140&lt;1.5,G140&gt;=0.096,A140&lt;5.45),1.3,IF(AND(D140&lt;0.25,H140&gt;=11.016,A140&gt;=5.05,G140&gt;=0.587,F140&lt;1.5,G140&gt;=0.096,A140&lt;5.45),1.52,IF(AND(D140&gt;=0.25,H140&gt;=11.016,A140&gt;=5.05,G140&gt;=0.587,F140&lt;1.5,G140&gt;=0.096,A140&lt;5.45),1.5,IF(AND(H140&lt;11.218,H140&gt;=6.808,G140&gt;=0.372,F140&lt;2.5,D140&gt;=0.6,A140&lt;5.9,A140&gt;=5.45),3.7,IF(AND(H140&gt;=11.218,H140&gt;=6.808,G140&gt;=0.372,F140&lt;2.5,D140&gt;=0.6,A140&lt;5.9,A140&gt;=5.45),3.9,IF(AND(B140&lt;2.95,A140&lt;6.75,B140&gt;=2.75,D140&lt;1.7,A140&lt;7.05,A140&gt;=5.9,A140&gt;=5.45),4.2,IF(AND(B140&gt;=2.95,A140&lt;6.75,B140&gt;=2.75,D140&lt;1.7,A140&lt;7.05,A140&gt;=5.9,A140&gt;=5.45),4.6,IF(AND(D140&gt;=2.45,A140&lt;6.85,A140&gt;=6.2,D140&gt;=1.7,A140&lt;7.05,A140&gt;=5.9,A140&gt;=5.45),5.9,IF(AND(G140&lt;0.312,A140&gt;=6.85,A140&gt;=6.2,D140&gt;=1.7,A140&lt;7.05,A140&gt;=5.9,A140&gt;=5.45),5.1,IF(AND(G140&gt;=0.312,A140&gt;=6.85,A140&gt;=6.2,D140&gt;=1.7,A140&lt;7.05,A140&gt;=5.9,A140&gt;=5.45),5.4,IF(AND(G140&lt;0.251,H140&gt;=12.467,G140&gt;=0.161,B140&lt;3.55,G140&lt;0.587,F140&lt;1.5,G140&gt;=0.096,A140&lt;5.45),1.35,IF(AND(G140&gt;=0.251,H140&gt;=12.467,G140&gt;=0.161,B140&lt;3.55,G140&lt;0.587,F140&lt;1.5,G140&gt;=0.096,A140&lt;5.45),1.467,IF(AND(G140&gt;=0.628,D140&lt;2.45,A140&lt;6.85,A140&gt;=6.2,D140&gt;=1.7,A140&lt;7.05,A140&gt;=5.9,A140&gt;=5.45),5.1,IF(AND(A140&gt;=6.75,G140&lt;0.628,D140&lt;2.45,A140&lt;6.85,A140&gt;=6.2,D140&gt;=1.7,A140&lt;7.05,A140&gt;=5.9,A140&gt;=5.45),5.9,IF(AND(H140&lt;11.824,A140&lt;6.75,G140&lt;0.628,D140&lt;2.45,A140&lt;6.85,A140&gt;=6.2,D140&gt;=1.7,A140&lt;7.05,A140&gt;=5.9,A140&gt;=5.45),5.44,IF(AND(H140&lt;14.378,H140&gt;=11.824,A140&lt;6.75,G140&lt;0.628,D140&lt;2.45,A140&lt;6.85,A140&gt;=6.2,D140&gt;=1.7,A140&lt;7.05,A140&gt;=5.9,A140&gt;=5.45),5.6,IF(AND(H140&gt;=14.378,H140&gt;=11.824,A140&lt;6.75,G140&lt;0.628,D140&lt;2.45,A140&lt;6.85,A140&gt;=6.2,D140&gt;=1.7,A140&lt;7.05,A140&gt;=5.9,A140&gt;=5.45),5.8,"shouldnthappen"))))))))))))))))))))))))))))))))))</f>
        <v>5.8</v>
      </c>
      <c r="BH140" s="1" t="n">
        <f aca="false">IF(AND(G140&gt;=0.905,F140&lt;1.5),1.8,IF(AND(H140&lt;5.523,G140&lt;0.905,F140&lt;1.5),1,IF(AND(D140&gt;=0.4,H140&gt;=5.523,G140&lt;0.905,F140&lt;1.5),1.7,IF(AND(G140&gt;=0.878,D140&lt;1.35,F140&lt;2.5,F140&gt;=1.5),4.4,IF(AND(A140&lt;5.4,D140&gt;=1.35,F140&lt;2.5,F140&gt;=1.5),3.9,IF(AND(G140&lt;0.177,B140&lt;3.15,F140&gt;=2.5,F140&gt;=1.5),6.15,IF(AND(H140&lt;10.393,B140&gt;=3.15,F140&gt;=2.5,F140&gt;=1.5),5.94,IF(AND(H140&gt;=10.393,B140&gt;=3.15,F140&gt;=2.5,F140&gt;=1.5),5.467,IF(AND(D140&gt;=1.25,G140&lt;0.878,D140&lt;1.35,F140&lt;2.5,F140&gt;=1.5),4.18,IF(AND(G140&gt;=0.709,A140&gt;=5.4,D140&gt;=1.35,F140&lt;2.5,F140&gt;=1.5),4.9,IF(AND(B140&lt;2.6,G140&gt;=0.177,B140&lt;3.15,F140&gt;=2.5,F140&gt;=1.5),4.8,IF(AND(A140&lt;4.35,A140&lt;5.05,D140&lt;0.4,H140&gt;=5.523,G140&lt;0.905,F140&lt;1.5),1.1,IF(AND(A140&gt;=5.6,A140&gt;=5.05,D140&lt;0.4,H140&gt;=5.523,G140&lt;0.905,F140&lt;1.5),1.7,IF(AND(D140&lt;1.05,D140&lt;1.25,G140&lt;0.878,D140&lt;1.35,F140&lt;2.5,F140&gt;=1.5),3.6,IF(AND(D140&gt;=1.55,G140&lt;0.709,A140&gt;=5.4,D140&gt;=1.35,F140&lt;2.5,F140&gt;=1.5),4.975,IF(AND(D140&lt;1.7,B140&gt;=2.6,G140&gt;=0.177,B140&lt;3.15,F140&gt;=2.5,F140&gt;=1.5),5.8,IF(AND(B140&lt;3.15,A140&gt;=4.35,A140&lt;5.05,D140&lt;0.4,H140&gt;=5.523,G140&lt;0.905,F140&lt;1.5),1.46,IF(AND(A140&gt;=5.45,A140&lt;5.6,A140&gt;=5.05,D140&lt;0.4,H140&gt;=5.523,G140&lt;0.905,F140&lt;1.5),1.35,IF(AND(H140&lt;10.974,D140&gt;=1.05,D140&lt;1.25,G140&lt;0.878,D140&lt;1.35,F140&lt;2.5,F140&gt;=1.5),3.8,IF(AND(H140&gt;=13.654,D140&lt;1.55,G140&lt;0.709,A140&gt;=5.4,D140&gt;=1.35,F140&lt;2.5,F140&gt;=1.5),4.725,IF(AND(A140&lt;4.5,B140&gt;=3.15,A140&gt;=4.35,A140&lt;5.05,D140&lt;0.4,H140&gt;=5.523,G140&lt;0.905,F140&lt;1.5),1.3,IF(AND(G140&lt;0.676,A140&lt;5.45,A140&lt;5.6,A140&gt;=5.05,D140&lt;0.4,H140&gt;=5.523,G140&lt;0.905,F140&lt;1.5),1.5,IF(AND(G140&gt;=0.676,A140&lt;5.45,A140&lt;5.6,A140&gt;=5.05,D140&lt;0.4,H140&gt;=5.523,G140&lt;0.905,F140&lt;1.5),1.55,IF(AND(A140&lt;5.7,H140&gt;=10.974,D140&gt;=1.05,D140&lt;1.25,G140&lt;0.878,D140&lt;1.35,F140&lt;2.5,F140&gt;=1.5),3.9,IF(AND(A140&gt;=5.7,H140&gt;=10.974,D140&gt;=1.05,D140&lt;1.25,G140&lt;0.878,D140&lt;1.35,F140&lt;2.5,F140&gt;=1.5),3.933,IF(AND(G140&gt;=0.644,H140&lt;13.654,D140&lt;1.55,G140&lt;0.709,A140&gt;=5.4,D140&gt;=1.35,F140&lt;2.5,F140&gt;=1.5),4.4,IF(AND(B140&lt;2.9,A140&lt;6.2,D140&gt;=1.7,B140&gt;=2.6,G140&gt;=0.177,B140&lt;3.15,F140&gt;=2.5,F140&gt;=1.5),5.02,IF(AND(B140&gt;=2.9,A140&lt;6.2,D140&gt;=1.7,B140&gt;=2.6,G140&gt;=0.177,B140&lt;3.15,F140&gt;=2.5,F140&gt;=1.5),4.8,IF(AND(D140&lt;2.2,A140&gt;=6.2,D140&gt;=1.7,B140&gt;=2.6,G140&gt;=0.177,B140&lt;3.15,F140&gt;=2.5,F140&gt;=1.5),5.325,IF(AND(D140&gt;=2.2,A140&gt;=6.2,D140&gt;=1.7,B140&gt;=2.6,G140&gt;=0.177,B140&lt;3.15,F140&gt;=2.5,F140&gt;=1.5),5.1,IF(AND(D140&lt;0.25,A140&gt;=4.5,B140&gt;=3.15,A140&gt;=4.35,A140&lt;5.05,D140&lt;0.4,H140&gt;=5.523,G140&lt;0.905,F140&lt;1.5),1.357,IF(AND(D140&gt;=0.25,A140&gt;=4.5,B140&gt;=3.15,A140&gt;=4.35,A140&lt;5.05,D140&lt;0.4,H140&gt;=5.523,G140&lt;0.905,F140&lt;1.5),1.333,IF(AND(H140&lt;10.723,G140&lt;0.644,H140&lt;13.654,D140&lt;1.55,G140&lt;0.709,A140&gt;=5.4,D140&gt;=1.35,F140&lt;2.5,F140&gt;=1.5),4.6,IF(AND(H140&gt;=10.723,G140&lt;0.644,H140&lt;13.654,D140&lt;1.55,G140&lt;0.709,A140&gt;=5.4,D140&gt;=1.35,F140&lt;2.5,F140&gt;=1.5),4.5,"shouldnthappen"))))))))))))))))))))))))))))))))))</f>
        <v>6.15</v>
      </c>
      <c r="BI140" s="1" t="n">
        <f aca="false">IF(AND(D140&gt;=0.8,A140&lt;5.45),3.9,IF(AND(D140&gt;=0.45,D140&lt;0.8,A140&lt;5.45),1.66,IF(AND(H140&lt;16.447,B140&gt;=3.45,A140&gt;=5.45),1.525,IF(AND(H140&gt;=16.447,B140&gt;=3.45,A140&gt;=5.45),6.4,IF(AND(H140&lt;5.245,D140&lt;0.45,D140&lt;0.8,A140&lt;5.45),1,IF(AND(A140&gt;=7.2,G140&lt;0.154,B140&lt;3.45,A140&gt;=5.45),6.7,IF(AND(D140&lt;1.65,A140&lt;7.2,G140&lt;0.154,B140&lt;3.45,A140&gt;=5.45),4.7,IF(AND(D140&gt;=1.65,A140&lt;7.2,G140&lt;0.154,B140&lt;3.45,A140&gt;=5.45),5.52,IF(AND(D140&gt;=0.25,A140&lt;5.05,H140&gt;=5.245,D140&lt;0.45,D140&lt;0.8,A140&lt;5.45),1.35,IF(AND(H140&lt;6.089,A140&gt;=5.05,H140&gt;=5.245,D140&lt;0.45,D140&lt;0.8,A140&lt;5.45),1.7,IF(AND(D140&lt;1.2,B140&lt;2.6,A140&lt;5.75,G140&gt;=0.154,B140&lt;3.45,A140&gt;=5.45),3.85,IF(AND(D140&gt;=1.2,B140&lt;2.6,A140&lt;5.75,G140&gt;=0.154,B140&lt;3.45,A140&gt;=5.45),4,IF(AND(D140&gt;=1.65,B140&gt;=2.6,A140&lt;5.75,G140&gt;=0.154,B140&lt;3.45,A140&gt;=5.45),4.9,IF(AND(G140&lt;0.353,F140&lt;2.5,A140&gt;=5.75,G140&gt;=0.154,B140&lt;3.45,A140&gt;=5.45),4.25,IF(AND(A140&gt;=7.25,F140&gt;=2.5,A140&gt;=5.75,G140&gt;=0.154,B140&lt;3.45,A140&gt;=5.45),6.45,IF(AND(H140&lt;11.218,D140&lt;0.25,A140&lt;5.05,H140&gt;=5.245,D140&lt;0.45,D140&lt;0.8,A140&lt;5.45),1.42,IF(AND(G140&lt;0.517,H140&gt;=6.089,A140&gt;=5.05,H140&gt;=5.245,D140&lt;0.45,D140&lt;0.8,A140&lt;5.45),1.44,IF(AND(G140&gt;=0.517,H140&gt;=6.089,A140&gt;=5.05,H140&gt;=5.245,D140&lt;0.45,D140&lt;0.8,A140&lt;5.45),1.54,IF(AND(H140&gt;=10.194,D140&lt;1.65,B140&gt;=2.6,A140&lt;5.75,G140&gt;=0.154,B140&lt;3.45,A140&gt;=5.45),4.35,IF(AND(B140&gt;=3.15,G140&gt;=0.353,F140&lt;2.5,A140&gt;=5.75,G140&gt;=0.154,B140&lt;3.45,A140&gt;=5.45),4.7,IF(AND(H140&lt;7.716,A140&lt;7.25,F140&gt;=2.5,A140&gt;=5.75,G140&gt;=0.154,B140&lt;3.45,A140&gt;=5.45),5.04,IF(AND(G140&lt;0.175,H140&gt;=11.218,D140&lt;0.25,A140&lt;5.05,H140&gt;=5.245,D140&lt;0.45,D140&lt;0.8,A140&lt;5.45),1.5,IF(AND(H140&lt;7.713,H140&lt;10.194,D140&lt;1.65,B140&gt;=2.6,A140&lt;5.75,G140&gt;=0.154,B140&lt;3.45,A140&gt;=5.45),4.1,IF(AND(H140&gt;=7.713,H140&lt;10.194,D140&lt;1.65,B140&gt;=2.6,A140&lt;5.75,G140&gt;=0.154,B140&lt;3.45,A140&gt;=5.45),4.2,IF(AND(B140&gt;=3.05,B140&lt;3.15,G140&gt;=0.353,F140&lt;2.5,A140&gt;=5.75,G140&gt;=0.154,B140&lt;3.45,A140&gt;=5.45),4.4,IF(AND(D140&gt;=2.45,H140&gt;=7.716,A140&lt;7.25,F140&gt;=2.5,A140&gt;=5.75,G140&gt;=0.154,B140&lt;3.45,A140&gt;=5.45),5.85,IF(AND(D140&lt;0.15,G140&gt;=0.175,H140&gt;=11.218,D140&lt;0.25,A140&lt;5.05,H140&gt;=5.245,D140&lt;0.45,D140&lt;0.8,A140&lt;5.45),1.1,IF(AND(H140&gt;=16.317,B140&lt;3.05,B140&lt;3.15,G140&gt;=0.353,F140&lt;2.5,A140&gt;=5.75,G140&gt;=0.154,B140&lt;3.45,A140&gt;=5.45),4.8,IF(AND(G140&gt;=0.857,D140&lt;2.45,H140&gt;=7.716,A140&lt;7.25,F140&gt;=2.5,A140&gt;=5.75,G140&gt;=0.154,B140&lt;3.45,A140&gt;=5.45),5.05,IF(AND(G140&lt;0.245,D140&gt;=0.15,G140&gt;=0.175,H140&gt;=11.218,D140&lt;0.25,A140&lt;5.05,H140&gt;=5.245,D140&lt;0.45,D140&lt;0.8,A140&lt;5.45),1.3,IF(AND(G140&gt;=0.245,D140&gt;=0.15,G140&gt;=0.175,H140&gt;=11.218,D140&lt;0.25,A140&lt;5.05,H140&gt;=5.245,D140&lt;0.45,D140&lt;0.8,A140&lt;5.45),1.22,IF(AND(B140&lt;2.85,H140&lt;16.317,B140&lt;3.05,B140&lt;3.15,G140&gt;=0.353,F140&lt;2.5,A140&gt;=5.75,G140&gt;=0.154,B140&lt;3.45,A140&gt;=5.45),4.6,IF(AND(B140&gt;=2.85,H140&lt;16.317,B140&lt;3.05,B140&lt;3.15,G140&gt;=0.353,F140&lt;2.5,A140&gt;=5.75,G140&gt;=0.154,B140&lt;3.45,A140&gt;=5.45),4.633,IF(AND(D140&lt;1.85,G140&lt;0.857,D140&lt;2.45,H140&gt;=7.716,A140&lt;7.25,F140&gt;=2.5,A140&gt;=5.75,G140&gt;=0.154,B140&lt;3.45,A140&gt;=5.45),5.8,IF(AND(H140&lt;11.297,D140&gt;=1.85,G140&lt;0.857,D140&lt;2.45,H140&gt;=7.716,A140&lt;7.25,F140&gt;=2.5,A140&gt;=5.75,G140&gt;=0.154,B140&lt;3.45,A140&gt;=5.45),5.3,IF(AND(G140&lt;0.388,H140&gt;=11.297,D140&gt;=1.85,G140&lt;0.857,D140&lt;2.45,H140&gt;=7.716,A140&lt;7.25,F140&gt;=2.5,A140&gt;=5.75,G140&gt;=0.154,B140&lt;3.45,A140&gt;=5.45),5.4,IF(AND(G140&gt;=0.388,H140&gt;=11.297,D140&gt;=1.85,G140&lt;0.857,D140&lt;2.45,H140&gt;=7.716,A140&lt;7.25,F140&gt;=2.5,A140&gt;=5.75,G140&gt;=0.154,B140&lt;3.45,A140&gt;=5.45),5.6,"shouldnthappen")))))))))))))))))))))))))))))))))))))</f>
        <v>5.52</v>
      </c>
      <c r="BJ140" s="1" t="n">
        <f aca="false">IF(AND(F140&gt;=2,B140&gt;=3.35),6.1,IF(AND(H140&gt;=12.719,F140&lt;1.5,B140&lt;3.35),1.567,IF(AND(H140&lt;5.245,F140&lt;2,B140&gt;=3.35),1,IF(AND(D140&lt;0.15,H140&lt;12.719,F140&lt;1.5,B140&lt;3.35),1.5,IF(AND(D140&gt;=0.35,H140&gt;=5.245,F140&lt;2,B140&gt;=3.35),1.6,IF(AND(A140&lt;4.9,D140&gt;=0.15,H140&lt;12.719,F140&lt;1.5,B140&lt;3.35),1.36,IF(AND(B140&lt;2.65,G140&lt;0.572,D140&lt;1.45,F140&gt;=1.5,B140&lt;3.35),3.5,IF(AND(A140&lt;6.1,F140&lt;2.5,D140&gt;=1.45,F140&gt;=1.5,B140&lt;3.35),5.1,IF(AND(G140&gt;=0.607,D140&lt;0.35,H140&gt;=5.245,F140&lt;2,B140&gt;=3.35),1.65,IF(AND(G140&lt;0.546,A140&gt;=4.9,D140&gt;=0.15,H140&lt;12.719,F140&lt;1.5,B140&lt;3.35),1.2,IF(AND(G140&gt;=0.546,A140&gt;=4.9,D140&gt;=0.15,H140&lt;12.719,F140&lt;1.5,B140&lt;3.35),1.4,IF(AND(A140&gt;=6.3,B140&gt;=2.65,G140&lt;0.572,D140&lt;1.45,F140&gt;=1.5,B140&lt;3.35),4.8,IF(AND(D140&lt;1.15,B140&lt;2.85,G140&gt;=0.572,D140&lt;1.45,F140&gt;=1.5,B140&lt;3.35),3.9,IF(AND(B140&gt;=3.15,B140&gt;=2.85,G140&gt;=0.572,D140&lt;1.45,F140&gt;=1.5,B140&lt;3.35),4.7,IF(AND(B140&lt;2.95,A140&gt;=6.1,F140&lt;2.5,D140&gt;=1.45,F140&gt;=1.5,B140&lt;3.35),4.533,IF(AND(B140&gt;=2.95,A140&gt;=6.1,F140&lt;2.5,D140&gt;=1.45,F140&gt;=1.5,B140&lt;3.35),4.75,IF(AND(A140&gt;=6.7,G140&lt;0.107,F140&gt;=2.5,D140&gt;=1.45,F140&gt;=1.5,B140&lt;3.35),5.7,IF(AND(G140&gt;=0.385,G140&lt;0.607,D140&lt;0.35,H140&gt;=5.245,F140&lt;2,B140&gt;=3.35),1.325,IF(AND(D140&lt;1.25,A140&lt;6.3,B140&gt;=2.65,G140&lt;0.572,D140&lt;1.45,F140&gt;=1.5,B140&lt;3.35),4,IF(AND(D140&gt;=1.25,A140&lt;6.3,B140&gt;=2.65,G140&lt;0.572,D140&lt;1.45,F140&gt;=1.5,B140&lt;3.35),4.18,IF(AND(G140&lt;0.907,D140&gt;=1.15,B140&lt;2.85,G140&gt;=0.572,D140&lt;1.45,F140&gt;=1.5,B140&lt;3.35),4,IF(AND(G140&gt;=0.907,D140&gt;=1.15,B140&lt;2.85,G140&gt;=0.572,D140&lt;1.45,F140&gt;=1.5,B140&lt;3.35),4.4,IF(AND(H140&lt;8.326,B140&lt;3.15,B140&gt;=2.85,G140&gt;=0.572,D140&lt;1.45,F140&gt;=1.5,B140&lt;3.35),3.6,IF(AND(H140&gt;=8.326,B140&lt;3.15,B140&gt;=2.85,G140&gt;=0.572,D140&lt;1.45,F140&gt;=1.5,B140&lt;3.35),4.48,IF(AND(B140&lt;2.95,A140&lt;6.7,G140&lt;0.107,F140&gt;=2.5,D140&gt;=1.45,F140&gt;=1.5,B140&lt;3.35),5.6,IF(AND(B140&gt;=2.95,A140&lt;6.7,G140&lt;0.107,F140&gt;=2.5,D140&gt;=1.45,F140&gt;=1.5,B140&lt;3.35),5.5,IF(AND(G140&lt;0.205,G140&lt;0.432,G140&gt;=0.107,F140&gt;=2.5,D140&gt;=1.45,F140&gt;=1.5,B140&lt;3.35),5.3,IF(AND(B140&gt;=3.05,G140&gt;=0.432,G140&gt;=0.107,F140&gt;=2.5,D140&gt;=1.45,F140&gt;=1.5,B140&lt;3.35),5.86,IF(AND(H140&gt;=14.057,G140&lt;0.385,G140&lt;0.607,D140&lt;0.35,H140&gt;=5.245,F140&lt;2,B140&gt;=3.35),1.7,IF(AND(D140&lt;1.7,G140&gt;=0.205,G140&lt;0.432,G140&gt;=0.107,F140&gt;=2.5,D140&gt;=1.45,F140&gt;=1.5,B140&lt;3.35),5,IF(AND(G140&lt;0.779,B140&lt;3.05,G140&gt;=0.432,G140&gt;=0.107,F140&gt;=2.5,D140&gt;=1.45,F140&gt;=1.5,B140&lt;3.35),4.9,IF(AND(G140&gt;=0.779,B140&lt;3.05,G140&gt;=0.432,G140&gt;=0.107,F140&gt;=2.5,D140&gt;=1.45,F140&gt;=1.5,B140&lt;3.35),5.533,IF(AND(D140&gt;=0.25,H140&lt;14.057,G140&lt;0.385,G140&lt;0.607,D140&lt;0.35,H140&gt;=5.245,F140&lt;2,B140&gt;=3.35),1.4,IF(AND(B140&lt;2.85,D140&gt;=1.7,G140&gt;=0.205,G140&lt;0.432,G140&gt;=0.107,F140&gt;=2.5,D140&gt;=1.45,F140&gt;=1.5,B140&lt;3.35),5.1,IF(AND(B140&gt;=2.85,D140&gt;=1.7,G140&gt;=0.205,G140&lt;0.432,G140&gt;=0.107,F140&gt;=2.5,D140&gt;=1.45,F140&gt;=1.5,B140&lt;3.35),5.15,IF(AND(A140&lt;5.1,D140&lt;0.25,H140&lt;14.057,G140&lt;0.385,G140&lt;0.607,D140&lt;0.35,H140&gt;=5.245,F140&lt;2,B140&gt;=3.35),1.4,IF(AND(A140&gt;=5.1,D140&lt;0.25,H140&lt;14.057,G140&lt;0.385,G140&lt;0.607,D140&lt;0.35,H140&gt;=5.245,F140&lt;2,B140&gt;=3.35),1.5,"shouldnthappen")))))))))))))))))))))))))))))))))))))</f>
        <v>5.3</v>
      </c>
    </row>
    <row r="141" customFormat="false" ht="13.8" hidden="false" customHeight="false" outlineLevel="0" collapsed="false">
      <c r="A141" s="1" t="n">
        <v>6</v>
      </c>
      <c r="B141" s="1" t="n">
        <v>3</v>
      </c>
      <c r="C141" s="1" t="n">
        <v>4.8</v>
      </c>
      <c r="D141" s="1" t="n">
        <v>1.8</v>
      </c>
      <c r="E141" s="1" t="s">
        <v>93</v>
      </c>
      <c r="F141" s="1" t="n">
        <v>3</v>
      </c>
      <c r="G141" s="1" t="n">
        <v>0.907870371360332</v>
      </c>
      <c r="H141" s="16" t="n">
        <v>15.6251651830971</v>
      </c>
      <c r="I141" s="11" t="n">
        <f aca="false">C141</f>
        <v>4.8</v>
      </c>
      <c r="J141" s="1" t="n">
        <f aca="false">AVERAGE(M141:BJ141)</f>
        <v>5.0793</v>
      </c>
      <c r="K141" s="15" t="n">
        <f aca="false">1-SQRT(VAR(M141:BJ141, I141)) / AVERAGE(M141:BJ141)</f>
        <v>0.936147138252808</v>
      </c>
      <c r="L141" s="1" t="n">
        <f aca="false">(J141-I141)/I141</f>
        <v>0.0581875</v>
      </c>
      <c r="M141" s="1" t="n">
        <f aca="false">IF(AND(H141&gt;=16.241,B141&gt;=3.35),6.4,IF(AND(D141&gt;=0.75,A141&lt;5.15,B141&lt;3.35),4.1,IF(AND(D141&gt;=1.5,H141&lt;16.241,B141&gt;=3.35),5.767,IF(AND(B141&gt;=3.25,D141&lt;0.75,A141&lt;5.15,B141&lt;3.35),1.58,IF(AND(A141&lt;4.95,D141&lt;1.5,H141&lt;16.241,B141&gt;=3.35),1.4,IF(AND(A141&lt;4.5,B141&lt;3.25,D141&lt;0.75,A141&lt;5.15,B141&lt;3.35),1.26,IF(AND(A141&gt;=4.5,B141&lt;3.25,D141&lt;0.75,A141&lt;5.15,B141&lt;3.35),1.48,IF(AND(G141&lt;0.356,H141&lt;12.557,D141&lt;1.45,A141&gt;=5.15,B141&lt;3.35),4.267,IF(AND(D141&lt;1.25,H141&gt;=12.557,D141&lt;1.45,A141&gt;=5.15,B141&lt;3.35),4.05,IF(AND(D141&gt;=1.35,G141&gt;=0.356,H141&lt;12.557,D141&lt;1.45,A141&gt;=5.15,B141&lt;3.35),4.25,IF(AND(H141&lt;15.086,D141&gt;=1.25,H141&gt;=12.557,D141&lt;1.45,A141&gt;=5.15,B141&lt;3.35),4.4,IF(AND(F141&lt;2.5,G141&gt;=0.44,D141&lt;2.05,D141&gt;=1.45,A141&gt;=5.15,B141&lt;3.35),4.7,IF(AND(H141&lt;10.391,B141&lt;3.15,D141&gt;=2.05,D141&gt;=1.45,A141&gt;=5.15,B141&lt;3.35),5.1,IF(AND(G141&lt;0.505,B141&gt;=3.15,D141&gt;=2.05,D141&gt;=1.45,A141&gt;=5.15,B141&lt;3.35),5.7,IF(AND(G141&gt;=0.505,B141&gt;=3.15,D141&gt;=2.05,D141&gt;=1.45,A141&gt;=5.15,B141&lt;3.35),5.95,IF(AND(D141&gt;=0.5,G141&lt;0.905,A141&gt;=4.95,D141&lt;1.5,H141&lt;16.241,B141&gt;=3.35),1.6,IF(AND(B141&lt;3.6,G141&gt;=0.905,A141&gt;=4.95,D141&lt;1.5,H141&lt;16.241,B141&gt;=3.35),1.7,IF(AND(B141&gt;=3.6,G141&gt;=0.905,A141&gt;=4.95,D141&lt;1.5,H141&lt;16.241,B141&gt;=3.35),1.767,IF(AND(A141&gt;=5.7,D141&lt;1.35,G141&gt;=0.356,H141&lt;12.557,D141&lt;1.45,A141&gt;=5.15,B141&lt;3.35),3.9,IF(AND(A141&lt;6.35,H141&gt;=15.086,D141&gt;=1.25,H141&gt;=12.557,D141&lt;1.45,A141&gt;=5.15,B141&lt;3.35),4.7,IF(AND(A141&gt;=6.35,H141&gt;=15.086,D141&gt;=1.25,H141&gt;=12.557,D141&lt;1.45,A141&gt;=5.15,B141&lt;3.35),4.6,IF(AND(H141&lt;9.252,D141&lt;1.55,G141&lt;0.44,D141&lt;2.05,D141&gt;=1.45,A141&gt;=5.15,B141&lt;3.35),5.08,IF(AND(H141&gt;=9.252,D141&lt;1.55,G141&lt;0.44,D141&lt;2.05,D141&gt;=1.45,A141&gt;=5.15,B141&lt;3.35),4.7,IF(AND(H141&lt;8.477,D141&gt;=1.55,G141&lt;0.44,D141&lt;2.05,D141&gt;=1.45,A141&gt;=5.15,B141&lt;3.35),5.1,IF(AND(H141&gt;=8.477,D141&gt;=1.55,G141&lt;0.44,D141&lt;2.05,D141&gt;=1.45,A141&gt;=5.15,B141&lt;3.35),5.4,IF(AND(H141&lt;8.435,F141&gt;=2.5,G141&gt;=0.44,D141&lt;2.05,D141&gt;=1.45,A141&gt;=5.15,B141&lt;3.35),5.1,IF(AND(H141&gt;=8.435,F141&gt;=2.5,G141&gt;=0.44,D141&lt;2.05,D141&gt;=1.45,A141&gt;=5.15,B141&lt;3.35),4.86,IF(AND(G141&lt;0.543,H141&gt;=10.391,B141&lt;3.15,D141&gt;=2.05,D141&gt;=1.45,A141&gt;=5.15,B141&lt;3.35),5.56,IF(AND(G141&gt;=0.543,H141&gt;=10.391,B141&lt;3.15,D141&gt;=2.05,D141&gt;=1.45,A141&gt;=5.15,B141&lt;3.35),5.8,IF(AND(A141&lt;5.05,D141&lt;0.5,G141&lt;0.905,A141&gt;=4.95,D141&lt;1.5,H141&lt;16.241,B141&gt;=3.35),1.3,IF(AND(H141&lt;6.583,A141&lt;5.7,D141&lt;1.35,G141&gt;=0.356,H141&lt;12.557,D141&lt;1.45,A141&gt;=5.15,B141&lt;3.35),4,IF(AND(G141&lt;0.585,A141&gt;=5.05,D141&lt;0.5,G141&lt;0.905,A141&gt;=4.95,D141&lt;1.5,H141&lt;16.241,B141&gt;=3.35),1.475,IF(AND(G141&lt;0.62,H141&gt;=6.583,A141&lt;5.7,D141&lt;1.35,G141&gt;=0.356,H141&lt;12.557,D141&lt;1.45,A141&gt;=5.15,B141&lt;3.35),3.75,IF(AND(G141&gt;=0.62,H141&gt;=6.583,A141&lt;5.7,D141&lt;1.35,G141&gt;=0.356,H141&lt;12.557,D141&lt;1.45,A141&gt;=5.15,B141&lt;3.35),3.6,IF(AND(B141&lt;3.75,G141&gt;=0.585,A141&gt;=5.05,D141&lt;0.5,G141&lt;0.905,A141&gt;=4.95,D141&lt;1.5,H141&lt;16.241,B141&gt;=3.35),1.5,IF(AND(B141&gt;=3.75,G141&gt;=0.585,A141&gt;=5.05,D141&lt;0.5,G141&lt;0.905,A141&gt;=4.95,D141&lt;1.5,H141&lt;16.241,B141&gt;=3.35),1.6,"shouldnthappen"))))))))))))))))))))))))))))))))))))</f>
        <v>4.86</v>
      </c>
      <c r="N141" s="1" t="n">
        <f aca="false">IF(AND(H141&lt;5.245,B141&lt;3.65,F141&lt;1.5),1,IF(AND(H141&gt;=14.096,B141&gt;=3.65,F141&lt;1.5),1.65,IF(AND(A141&gt;=5.45,H141&gt;=5.245,B141&lt;3.65,F141&lt;1.5),1.3,IF(AND(H141&gt;=13.586,H141&lt;14.096,B141&gt;=3.65,F141&lt;1.5),1.3,IF(AND(H141&lt;10.258,D141&lt;1.25,F141&lt;2.5,F141&gt;=1.5),3.38,IF(AND(H141&lt;6.982,D141&gt;=1.25,F141&lt;2.5,F141&gt;=1.5),3.96,IF(AND(H141&gt;=13.646,D141&lt;2.05,F141&gt;=2.5,F141&gt;=1.5),6.1,IF(AND(B141&lt;3.05,A141&lt;5.45,H141&gt;=5.245,B141&lt;3.65,F141&lt;1.5),1.375,IF(AND(H141&lt;6.543,H141&lt;13.586,H141&lt;14.096,B141&gt;=3.65,F141&lt;1.5),1.4,IF(AND(H141&gt;=6.543,H141&lt;13.586,H141&lt;14.096,B141&gt;=3.65,F141&lt;1.5),1.5,IF(AND(H141&lt;11.522,H141&gt;=10.258,D141&lt;1.25,F141&lt;2.5,F141&gt;=1.5),3.733,IF(AND(H141&gt;=11.522,H141&gt;=10.258,D141&lt;1.25,F141&lt;2.5,F141&gt;=1.5),3.92,IF(AND(H141&lt;5.767,H141&lt;13.646,D141&lt;2.05,F141&gt;=2.5,F141&gt;=1.5),4.5,IF(AND(A141&lt;6.8,B141&lt;3.15,D141&gt;=2.05,F141&gt;=2.5,F141&gt;=1.5),5.6,IF(AND(A141&gt;=6.8,B141&lt;3.15,D141&gt;=2.05,F141&gt;=2.5,F141&gt;=1.5),5.1,IF(AND(B141&lt;3.25,B141&gt;=3.15,D141&gt;=2.05,F141&gt;=2.5,F141&gt;=1.5),5.8,IF(AND(B141&gt;=3.25,B141&gt;=3.15,D141&gt;=2.05,F141&gt;=2.5,F141&gt;=1.5),5.65,IF(AND(B141&lt;3.15,B141&gt;=3.05,A141&lt;5.45,H141&gt;=5.245,B141&lt;3.65,F141&lt;1.5),1.5,IF(AND(G141&gt;=0.735,H141&lt;13.665,H141&gt;=6.982,D141&gt;=1.25,F141&lt;2.5,F141&gt;=1.5),4.2,IF(AND(H141&lt;14.03,H141&gt;=13.665,H141&gt;=6.982,D141&gt;=1.25,F141&lt;2.5,F141&gt;=1.5),4.8,IF(AND(A141&gt;=6.6,H141&gt;=5.767,H141&lt;13.646,D141&lt;2.05,F141&gt;=2.5,F141&gt;=1.5),6.05,IF(AND(G141&gt;=0.934,B141&gt;=3.15,B141&gt;=3.05,A141&lt;5.45,H141&gt;=5.245,B141&lt;3.65,F141&lt;1.5),1.7,IF(AND(D141&gt;=1.55,G141&lt;0.735,H141&lt;13.665,H141&gt;=6.982,D141&gt;=1.25,F141&lt;2.5,F141&gt;=1.5),5.1,IF(AND(D141&lt;1.45,H141&gt;=14.03,H141&gt;=13.665,H141&gt;=6.982,D141&gt;=1.25,F141&lt;2.5,F141&gt;=1.5),4.7,IF(AND(D141&gt;=1.45,H141&gt;=14.03,H141&gt;=13.665,H141&gt;=6.982,D141&gt;=1.25,F141&lt;2.5,F141&gt;=1.5),4.5,IF(AND(A141&gt;=6.2,A141&lt;6.6,H141&gt;=5.767,H141&lt;13.646,D141&lt;2.05,F141&gt;=2.5,F141&gt;=1.5),5.325,IF(AND(B141&lt;3.25,G141&lt;0.934,B141&gt;=3.15,B141&gt;=3.05,A141&lt;5.45,H141&gt;=5.245,B141&lt;3.65,F141&lt;1.5),1.3,IF(AND(D141&lt;1.35,D141&lt;1.55,G141&lt;0.735,H141&lt;13.665,H141&gt;=6.982,D141&gt;=1.25,F141&lt;2.5,F141&gt;=1.5),4.25,IF(AND(H141&lt;8.435,A141&lt;6.2,A141&lt;6.6,H141&gt;=5.767,H141&lt;13.646,D141&lt;2.05,F141&gt;=2.5,F141&gt;=1.5),5.1,IF(AND(H141&gt;=8.435,A141&lt;6.2,A141&lt;6.6,H141&gt;=5.767,H141&lt;13.646,D141&lt;2.05,F141&gt;=2.5,F141&gt;=1.5),4.9,IF(AND(A141&gt;=5.15,B141&gt;=3.25,G141&lt;0.934,B141&gt;=3.15,B141&gt;=3.05,A141&lt;5.45,H141&gt;=5.245,B141&lt;3.65,F141&lt;1.5),1.5,IF(AND(B141&lt;2.9,D141&gt;=1.35,D141&lt;1.55,G141&lt;0.735,H141&lt;13.665,H141&gt;=6.982,D141&gt;=1.25,F141&lt;2.5,F141&gt;=1.5),4.6,IF(AND(B141&gt;=2.9,D141&gt;=1.35,D141&lt;1.55,G141&lt;0.735,H141&lt;13.665,H141&gt;=6.982,D141&gt;=1.25,F141&lt;2.5,F141&gt;=1.5),4.52,IF(AND(G141&gt;=0.862,A141&lt;5.15,B141&gt;=3.25,G141&lt;0.934,B141&gt;=3.15,B141&gt;=3.05,A141&lt;5.45,H141&gt;=5.245,B141&lt;3.65,F141&lt;1.5),1.5,IF(AND(H141&lt;9.35,G141&lt;0.862,A141&lt;5.15,B141&gt;=3.25,G141&lt;0.934,B141&gt;=3.15,B141&gt;=3.05,A141&lt;5.45,H141&gt;=5.245,B141&lt;3.65,F141&lt;1.5),1.38,IF(AND(H141&gt;=9.35,G141&lt;0.862,A141&lt;5.15,B141&gt;=3.25,G141&lt;0.934,B141&gt;=3.15,B141&gt;=3.05,A141&lt;5.45,H141&gt;=5.245,B141&lt;3.65,F141&lt;1.5),1.4,"shouldnthappen"))))))))))))))))))))))))))))))))))))</f>
        <v>6.1</v>
      </c>
      <c r="O141" s="1" t="n">
        <f aca="false">IF(AND(B141&lt;2.75,A141&lt;5.55),3.96,IF(AND(H141&lt;9.205,A141&lt;5.9,A141&gt;=5.55),3.85,IF(AND(A141&lt;4.35,D141&lt;0.35,B141&gt;=2.75,A141&lt;5.55),1.1,IF(AND(B141&lt;3.65,D141&gt;=0.35,B141&gt;=2.75,A141&lt;5.55),1.65,IF(AND(B141&gt;=3.65,D141&gt;=0.35,B141&gt;=2.75,A141&lt;5.55),1.9,IF(AND(G141&gt;=0.732,H141&gt;=9.205,A141&lt;5.9,A141&gt;=5.55),4.9,IF(AND(G141&lt;0.273,G141&lt;0.732,H141&gt;=9.205,A141&lt;5.9,A141&gt;=5.55),4.5,IF(AND(A141&lt;6.3,G141&lt;0.422,F141&lt;2.5,A141&gt;=5.9,A141&gt;=5.55),5.1,IF(AND(A141&gt;=6.3,G141&lt;0.422,F141&lt;2.5,A141&gt;=5.9,A141&gt;=5.55),4.76,IF(AND(B141&lt;2.4,G141&gt;=0.422,F141&lt;2.5,A141&gt;=5.9,A141&gt;=5.55),4.45,IF(AND(A141&gt;=7,G141&gt;=0.628,F141&gt;=2.5,A141&gt;=5.9,A141&gt;=5.55),6.45,IF(AND(D141&lt;0.15,H141&lt;13.924,A141&gt;=4.35,D141&lt;0.35,B141&gt;=2.75,A141&lt;5.55),1.5,IF(AND(B141&lt;3.15,H141&gt;=13.924,A141&gt;=4.35,D141&lt;0.35,B141&gt;=2.75,A141&lt;5.55),1.56,IF(AND(B141&gt;=3.15,H141&gt;=13.924,A141&gt;=4.35,D141&lt;0.35,B141&gt;=2.75,A141&lt;5.55),1.3,IF(AND(H141&lt;14.316,G141&gt;=0.273,G141&lt;0.732,H141&gt;=9.205,A141&lt;5.9,A141&gt;=5.55),3.95,IF(AND(H141&gt;=14.316,G141&gt;=0.273,G141&lt;0.732,H141&gt;=9.205,A141&lt;5.9,A141&gt;=5.55),4.1,IF(AND(A141&lt;6.2,B141&gt;=2.4,G141&gt;=0.422,F141&lt;2.5,A141&gt;=5.9,A141&gt;=5.55),4.3,IF(AND(A141&gt;=7.05,G141&lt;0.364,G141&lt;0.628,F141&gt;=2.5,A141&gt;=5.9,A141&gt;=5.55),6.1,IF(AND(A141&gt;=7.55,G141&gt;=0.364,G141&lt;0.628,F141&gt;=2.5,A141&gt;=5.9,A141&gt;=5.55),6.4,IF(AND(A141&lt;6.15,A141&lt;7,G141&gt;=0.628,F141&gt;=2.5,A141&gt;=5.9,A141&gt;=5.55),4.9,IF(AND(D141&lt;1.45,A141&gt;=6.2,B141&gt;=2.4,G141&gt;=0.422,F141&lt;2.5,A141&gt;=5.9,A141&gt;=5.55),4.64,IF(AND(D141&gt;=1.45,A141&gt;=6.2,B141&gt;=2.4,G141&gt;=0.422,F141&lt;2.5,A141&gt;=5.9,A141&gt;=5.55),4.9,IF(AND(D141&lt;1.65,A141&lt;7.05,G141&lt;0.364,G141&lt;0.628,F141&gt;=2.5,A141&gt;=5.9,A141&gt;=5.55),5.1,IF(AND(D141&gt;=2.35,A141&lt;7.55,G141&gt;=0.364,G141&lt;0.628,F141&gt;=2.5,A141&gt;=5.9,A141&gt;=5.55),5.633,IF(AND(D141&lt;2.15,A141&gt;=6.15,A141&lt;7,G141&gt;=0.628,F141&gt;=2.5,A141&gt;=5.9,A141&gt;=5.55),5.1,IF(AND(D141&gt;=2.15,A141&gt;=6.15,A141&lt;7,G141&gt;=0.628,F141&gt;=2.5,A141&gt;=5.9,A141&gt;=5.55),5.267,IF(AND(A141&lt;4.9,A141&lt;5.05,D141&gt;=0.15,H141&lt;13.924,A141&gt;=4.35,D141&lt;0.35,B141&gt;=2.75,A141&lt;5.55),1.375,IF(AND(A141&gt;=4.9,A141&lt;5.05,D141&gt;=0.15,H141&lt;13.924,A141&gt;=4.35,D141&lt;0.35,B141&gt;=2.75,A141&lt;5.55),1.3,IF(AND(A141&lt;5.45,A141&gt;=5.05,D141&gt;=0.15,H141&lt;13.924,A141&gt;=4.35,D141&lt;0.35,B141&gt;=2.75,A141&lt;5.55),1.475,IF(AND(A141&gt;=5.45,A141&gt;=5.05,D141&gt;=0.15,H141&lt;13.924,A141&gt;=4.35,D141&lt;0.35,B141&gt;=2.75,A141&lt;5.55),1.4,IF(AND(B141&gt;=3.25,D141&lt;2.35,A141&lt;7.55,G141&gt;=0.364,G141&lt;0.628,F141&gt;=2.5,A141&gt;=5.9,A141&gt;=5.55),5.7,IF(AND(G141&lt;0.006,G141&lt;0.107,D141&gt;=1.65,A141&lt;7.05,G141&lt;0.364,G141&lt;0.628,F141&gt;=2.5,A141&gt;=5.9,A141&gt;=5.55),5.5,IF(AND(G141&gt;=0.006,G141&lt;0.107,D141&gt;=1.65,A141&lt;7.05,G141&lt;0.364,G141&lt;0.628,F141&gt;=2.5,A141&gt;=5.9,A141&gt;=5.55),5.667,IF(AND(D141&lt;2.2,G141&gt;=0.107,D141&gt;=1.65,A141&lt;7.05,G141&lt;0.364,G141&lt;0.628,F141&gt;=2.5,A141&gt;=5.9,A141&gt;=5.55),5.35,IF(AND(D141&gt;=2.2,G141&gt;=0.107,D141&gt;=1.65,A141&lt;7.05,G141&lt;0.364,G141&lt;0.628,F141&gt;=2.5,A141&gt;=5.9,A141&gt;=5.55),5.2,IF(AND(D141&lt;2.25,B141&lt;3.25,D141&lt;2.35,A141&lt;7.55,G141&gt;=0.364,G141&lt;0.628,F141&gt;=2.5,A141&gt;=5.9,A141&gt;=5.55),5.8,IF(AND(D141&gt;=2.25,B141&lt;3.25,D141&lt;2.35,A141&lt;7.55,G141&gt;=0.364,G141&lt;0.628,F141&gt;=2.5,A141&gt;=5.9,A141&gt;=5.55),5.9,"shouldnthappen")))))))))))))))))))))))))))))))))))))</f>
        <v>4.9</v>
      </c>
      <c r="P141" s="1" t="n">
        <f aca="false">IF(AND(D141&gt;=0.75,A141&lt;5.55),3.9,IF(AND(H141&lt;7.482,A141&gt;=5.55),3.45,IF(AND(B141&gt;=3.15,B141&lt;3.25,D141&lt;0.75,A141&lt;5.55),1.262,IF(AND(G141&gt;=0.446,B141&lt;3.15,B141&lt;3.25,D141&lt;0.75,A141&lt;5.55),1.1,IF(AND(G141&lt;0.408,A141&lt;5.05,B141&gt;=3.25,D141&lt;0.75,A141&lt;5.55),1.4,IF(AND(G141&gt;=0.408,A141&lt;5.05,B141&gt;=3.25,D141&lt;0.75,A141&lt;5.55),1.233,IF(AND(G141&gt;=0.676,A141&gt;=5.05,B141&gt;=3.25,D141&lt;0.75,A141&lt;5.55),1.72,IF(AND(H141&lt;9.386,A141&lt;5.85,F141&lt;2.5,H141&gt;=7.482,A141&gt;=5.55),3.5,IF(AND(H141&gt;=9.386,A141&lt;5.85,F141&lt;2.5,H141&gt;=7.482,A141&gt;=5.55),4.275,IF(AND(H141&gt;=16.284,G141&lt;0.865,F141&gt;=2.5,H141&gt;=7.482,A141&gt;=5.55),6.6,IF(AND(G141&lt;0.912,G141&gt;=0.865,F141&gt;=2.5,H141&gt;=7.482,A141&gt;=5.55),4.8,IF(AND(G141&gt;=0.912,G141&gt;=0.865,F141&gt;=2.5,H141&gt;=7.482,A141&gt;=5.55),5.175,IF(AND(A141&gt;=4.95,G141&lt;0.446,B141&lt;3.15,B141&lt;3.25,D141&lt;0.75,A141&lt;5.55),1.6,IF(AND(H141&gt;=12.974,G141&lt;0.676,A141&gt;=5.05,B141&gt;=3.25,D141&lt;0.75,A141&lt;5.55),1.3,IF(AND(D141&lt;1.45,H141&lt;13.531,A141&gt;=5.85,F141&lt;2.5,H141&gt;=7.482,A141&gt;=5.55),4.2,IF(AND(D141&gt;=1.45,H141&lt;13.531,A141&gt;=5.85,F141&lt;2.5,H141&gt;=7.482,A141&gt;=5.55),4.967,IF(AND(G141&lt;0.187,H141&gt;=13.531,A141&gt;=5.85,F141&lt;2.5,H141&gt;=7.482,A141&gt;=5.55),5,IF(AND(H141&gt;=12.675,A141&lt;4.95,G141&lt;0.446,B141&lt;3.15,B141&lt;3.25,D141&lt;0.75,A141&lt;5.55),1.5,IF(AND(H141&lt;10.826,H141&lt;12.974,G141&lt;0.676,A141&gt;=5.05,B141&gt;=3.25,D141&lt;0.75,A141&lt;5.55),1.46,IF(AND(H141&gt;=10.826,H141&lt;12.974,G141&lt;0.676,A141&gt;=5.05,B141&gt;=3.25,D141&lt;0.75,A141&lt;5.55),1.4,IF(AND(A141&lt;6.15,G141&gt;=0.187,H141&gt;=13.531,A141&gt;=5.85,F141&lt;2.5,H141&gt;=7.482,A141&gt;=5.55),4.7,IF(AND(A141&lt;6.85,B141&lt;2.95,H141&lt;16.284,G141&lt;0.865,F141&gt;=2.5,H141&gt;=7.482,A141&gt;=5.55),5.32,IF(AND(A141&gt;=6.85,B141&lt;2.95,H141&lt;16.284,G141&lt;0.865,F141&gt;=2.5,H141&gt;=7.482,A141&gt;=5.55),6.567,IF(AND(A141&lt;4.85,H141&lt;12.675,A141&lt;4.95,G141&lt;0.446,B141&lt;3.15,B141&lt;3.25,D141&lt;0.75,A141&lt;5.55),1.4,IF(AND(A141&gt;=4.85,H141&lt;12.675,A141&lt;4.95,G141&lt;0.446,B141&lt;3.15,B141&lt;3.25,D141&lt;0.75,A141&lt;5.55),1.5,IF(AND(B141&lt;3.1,A141&gt;=6.15,G141&gt;=0.187,H141&gt;=13.531,A141&gt;=5.85,F141&lt;2.5,H141&gt;=7.482,A141&gt;=5.55),4.467,IF(AND(B141&gt;=3.1,A141&gt;=6.15,G141&gt;=0.187,H141&gt;=13.531,A141&gt;=5.85,F141&lt;2.5,H141&gt;=7.482,A141&gt;=5.55),4.7,IF(AND(G141&gt;=0.379,B141&lt;3.15,B141&gt;=2.95,H141&lt;16.284,G141&lt;0.865,F141&gt;=2.5,H141&gt;=7.482,A141&gt;=5.55),5.733,IF(AND(A141&lt;6.6,B141&gt;=3.15,B141&gt;=2.95,H141&lt;16.284,G141&lt;0.865,F141&gt;=2.5,H141&gt;=7.482,A141&gt;=5.55),5.38,IF(AND(A141&lt;6.7,G141&lt;0.379,B141&lt;3.15,B141&gt;=2.95,H141&lt;16.284,G141&lt;0.865,F141&gt;=2.5,H141&gt;=7.482,A141&gt;=5.55),5.3,IF(AND(A141&gt;=6.7,G141&lt;0.379,B141&lt;3.15,B141&gt;=2.95,H141&lt;16.284,G141&lt;0.865,F141&gt;=2.5,H141&gt;=7.482,A141&gt;=5.55),5.16,IF(AND(A141&lt;7.05,A141&gt;=6.6,B141&gt;=3.15,B141&gt;=2.95,H141&lt;16.284,G141&lt;0.865,F141&gt;=2.5,H141&gt;=7.482,A141&gt;=5.55),5.78,IF(AND(A141&gt;=7.05,A141&gt;=6.6,B141&gt;=3.15,B141&gt;=2.95,H141&lt;16.284,G141&lt;0.865,F141&gt;=2.5,H141&gt;=7.482,A141&gt;=5.55),6.1,"shouldnthappen")))))))))))))))))))))))))))))))))</f>
        <v>4.8</v>
      </c>
      <c r="Q141" s="1" t="n">
        <f aca="false">IF(AND(G141&gt;=0.422,B141&lt;3.25,F141&lt;1.5),1.25,IF(AND(G141&gt;=0.082,G141&lt;0.125,F141&gt;=1.5),6.7,IF(AND(G141&lt;0.251,G141&lt;0.422,B141&lt;3.25,F141&lt;1.5),1.38,IF(AND(G141&gt;=0.251,G141&lt;0.422,B141&lt;3.25,F141&lt;1.5),1.55,IF(AND(G141&gt;=0.385,G141&lt;0.633,B141&gt;=3.25,F141&lt;1.5),1.367,IF(AND(B141&lt;3.35,G141&gt;=0.633,B141&gt;=3.25,F141&lt;1.5),1.7,IF(AND(A141&lt;5.85,G141&lt;0.082,G141&lt;0.125,F141&gt;=1.5),4.5,IF(AND(F141&gt;=2.5,D141&lt;1.6,G141&gt;=0.125,F141&gt;=1.5),5.05,IF(AND(H141&gt;=16.774,D141&gt;=1.6,G141&gt;=0.125,F141&gt;=1.5),6.4,IF(AND(D141&gt;=0.5,G141&lt;0.385,G141&lt;0.633,B141&gt;=3.25,F141&lt;1.5),1.6,IF(AND(B141&lt;3.6,B141&gt;=3.35,G141&gt;=0.633,B141&gt;=3.25,F141&lt;1.5),1.55,IF(AND(B141&gt;=3.6,B141&gt;=3.35,G141&gt;=0.633,B141&gt;=3.25,F141&lt;1.5),1.6,IF(AND(D141&lt;1.65,A141&gt;=5.85,G141&lt;0.082,G141&lt;0.125,F141&gt;=1.5),4.7,IF(AND(A141&lt;5.3,F141&lt;2.5,D141&lt;1.6,G141&gt;=0.125,F141&gt;=1.5),3.15,IF(AND(B141&gt;=3.2,H141&lt;16.774,D141&gt;=1.6,G141&gt;=0.125,F141&gt;=1.5),5.675,IF(AND(H141&lt;11.767,D141&lt;0.5,G141&lt;0.385,G141&lt;0.633,B141&gt;=3.25,F141&lt;1.5),1.5,IF(AND(H141&gt;=11.767,D141&lt;0.5,G141&lt;0.385,G141&lt;0.633,B141&gt;=3.25,F141&lt;1.5),1.367,IF(AND(H141&lt;8.367,D141&gt;=1.65,A141&gt;=5.85,G141&lt;0.082,G141&lt;0.125,F141&gt;=1.5),5.7,IF(AND(H141&gt;=8.367,D141&gt;=1.65,A141&gt;=5.85,G141&lt;0.082,G141&lt;0.125,F141&gt;=1.5),5.575,IF(AND(A141&gt;=7.1,B141&lt;3.2,H141&lt;16.774,D141&gt;=1.6,G141&gt;=0.125,F141&gt;=1.5),6.3,IF(AND(H141&gt;=15.395,B141&lt;2.85,A141&gt;=5.3,F141&lt;2.5,D141&lt;1.6,G141&gt;=0.125,F141&gt;=1.5),4.8,IF(AND(H141&lt;8.486,B141&gt;=2.85,A141&gt;=5.3,F141&lt;2.5,D141&lt;1.6,G141&gt;=0.125,F141&gt;=1.5),3.85,IF(AND(D141&gt;=2.1,A141&lt;7.1,B141&lt;3.2,H141&lt;16.774,D141&gt;=1.6,G141&gt;=0.125,F141&gt;=1.5),5.5,IF(AND(B141&gt;=2.75,H141&lt;15.395,B141&lt;2.85,A141&gt;=5.3,F141&lt;2.5,D141&lt;1.6,G141&gt;=0.125,F141&gt;=1.5),4.489,IF(AND(H141&gt;=15.168,H141&gt;=8.486,B141&gt;=2.85,A141&gt;=5.3,F141&lt;2.5,D141&lt;1.6,G141&gt;=0.125,F141&gt;=1.5),4.7,IF(AND(G141&gt;=0.519,D141&lt;2.1,A141&lt;7.1,B141&lt;3.2,H141&lt;16.774,D141&gt;=1.6,G141&gt;=0.125,F141&gt;=1.5),4.925,IF(AND(G141&gt;=0.897,B141&lt;2.75,H141&lt;15.395,B141&lt;2.85,A141&gt;=5.3,F141&lt;2.5,D141&lt;1.6,G141&gt;=0.125,F141&gt;=1.5),4.567,IF(AND(A141&lt;5.65,H141&lt;15.168,H141&gt;=8.486,B141&gt;=2.85,A141&gt;=5.3,F141&lt;2.5,D141&lt;1.6,G141&gt;=0.125,F141&gt;=1.5),4.5,IF(AND(G141&lt;0.23,G141&lt;0.519,D141&lt;2.1,A141&lt;7.1,B141&lt;3.2,H141&lt;16.774,D141&gt;=1.6,G141&gt;=0.125,F141&gt;=1.5),5,IF(AND(A141&lt;5.9,G141&lt;0.897,B141&lt;2.75,H141&lt;15.395,B141&lt;2.85,A141&gt;=5.3,F141&lt;2.5,D141&lt;1.6,G141&gt;=0.125,F141&gt;=1.5),4.1,IF(AND(A141&gt;=5.9,G141&lt;0.897,B141&lt;2.75,H141&lt;15.395,B141&lt;2.85,A141&gt;=5.3,F141&lt;2.5,D141&lt;1.6,G141&gt;=0.125,F141&gt;=1.5),4.5,IF(AND(A141&lt;6.05,A141&gt;=5.65,H141&lt;15.168,H141&gt;=8.486,B141&gt;=2.85,A141&gt;=5.3,F141&lt;2.5,D141&lt;1.6,G141&gt;=0.125,F141&gt;=1.5),4.2,IF(AND(A141&gt;=6.05,A141&gt;=5.65,H141&lt;15.168,H141&gt;=8.486,B141&gt;=2.85,A141&gt;=5.3,F141&lt;2.5,D141&lt;1.6,G141&gt;=0.125,F141&gt;=1.5),4.35,IF(AND(D141&lt;1.95,G141&gt;=0.23,G141&lt;0.519,D141&lt;2.1,A141&lt;7.1,B141&lt;3.2,H141&lt;16.774,D141&gt;=1.6,G141&gt;=0.125,F141&gt;=1.5),5.3,IF(AND(D141&gt;=1.95,G141&gt;=0.23,G141&lt;0.519,D141&lt;2.1,A141&lt;7.1,B141&lt;3.2,H141&lt;16.774,D141&gt;=1.6,G141&gt;=0.125,F141&gt;=1.5),5.2,"shouldnthappen")))))))))))))))))))))))))))))))))))</f>
        <v>4.925</v>
      </c>
      <c r="R141" s="1" t="n">
        <f aca="false">IF(AND(G141&gt;=0.901,F141&lt;1.5),1.9,IF(AND(H141&lt;5.523,D141&lt;0.35,G141&lt;0.901,F141&lt;1.5),1,IF(AND(B141&lt;3.6,D141&gt;=0.35,G141&lt;0.901,F141&lt;1.5),1.575,IF(AND(B141&gt;=3.6,D141&gt;=0.35,G141&lt;0.901,F141&lt;1.5),1.5,IF(AND(G141&gt;=0.837,D141&lt;1.15,D141&lt;1.45,F141&gt;=1.5),3,IF(AND(G141&gt;=0.66,D141&gt;=1.15,D141&lt;1.45,F141&gt;=1.5),4,IF(AND(F141&gt;=2.5,D141&lt;1.55,D141&gt;=1.45,F141&gt;=1.5),5.025,IF(AND(F141&lt;2.5,D141&gt;=1.55,D141&gt;=1.45,F141&gt;=1.5),4.933,IF(AND(B141&lt;2.45,G141&lt;0.837,D141&lt;1.15,D141&lt;1.45,F141&gt;=1.5),3.3,IF(AND(B141&gt;=2.45,G141&lt;0.837,D141&lt;1.15,D141&lt;1.45,F141&gt;=1.5),3.86,IF(AND(B141&gt;=3.05,F141&lt;2.5,D141&lt;1.55,D141&gt;=1.45,F141&gt;=1.5),4.8,IF(AND(D141&gt;=2.45,F141&gt;=2.5,D141&gt;=1.55,D141&gt;=1.45,F141&gt;=1.5),5.875,IF(AND(H141&lt;13.187,G141&lt;0.217,H141&gt;=5.523,D141&lt;0.35,G141&lt;0.901,F141&lt;1.5),1.4,IF(AND(H141&gt;=13.187,G141&lt;0.217,H141&gt;=5.523,D141&lt;0.35,G141&lt;0.901,F141&lt;1.5),1.5,IF(AND(G141&lt;0.33,G141&gt;=0.217,H141&gt;=5.523,D141&lt;0.35,G141&lt;0.901,F141&lt;1.5),1.28,IF(AND(A141&lt;6.05,D141&lt;1.35,G141&lt;0.66,D141&gt;=1.15,D141&lt;1.45,F141&gt;=1.5),4.175,IF(AND(A141&gt;=6.05,D141&lt;1.35,G141&lt;0.66,D141&gt;=1.15,D141&lt;1.45,F141&gt;=1.5),4.3,IF(AND(A141&lt;5.65,D141&gt;=1.35,G141&lt;0.66,D141&gt;=1.15,D141&lt;1.45,F141&gt;=1.5),3.9,IF(AND(A141&gt;=5.65,D141&gt;=1.35,G141&lt;0.66,D141&gt;=1.15,D141&lt;1.45,F141&gt;=1.5),4.52,IF(AND(A141&lt;6.25,B141&lt;3.05,F141&lt;2.5,D141&lt;1.55,D141&gt;=1.45,F141&gt;=1.5),4.5,IF(AND(A141&gt;=6.25,B141&lt;3.05,F141&lt;2.5,D141&lt;1.55,D141&gt;=1.45,F141&gt;=1.5),4.675,IF(AND(A141&gt;=7.25,D141&lt;2.45,F141&gt;=2.5,D141&gt;=1.55,D141&gt;=1.45,F141&gt;=1.5),6.433,IF(AND(D141&gt;=0.25,G141&gt;=0.33,G141&gt;=0.217,H141&gt;=5.523,D141&lt;0.35,G141&lt;0.901,F141&lt;1.5),1.4,IF(AND(A141&lt;6.15,A141&lt;7.25,D141&lt;2.45,F141&gt;=2.5,D141&gt;=1.55,D141&gt;=1.45,F141&gt;=1.5),5.025,IF(AND(H141&lt;6.439,D141&lt;0.25,G141&gt;=0.33,G141&gt;=0.217,H141&gt;=5.523,D141&lt;0.35,G141&lt;0.901,F141&lt;1.5),1.5,IF(AND(H141&gt;=6.439,D141&lt;0.25,G141&gt;=0.33,G141&gt;=0.217,H141&gt;=5.523,D141&lt;0.35,G141&lt;0.901,F141&lt;1.5),1.38,IF(AND(H141&gt;=13.711,A141&gt;=6.15,A141&lt;7.25,D141&lt;2.45,F141&gt;=2.5,D141&gt;=1.55,D141&gt;=1.45,F141&gt;=1.5),5.68,IF(AND(B141&gt;=3.3,H141&lt;13.711,A141&gt;=6.15,A141&lt;7.25,D141&lt;2.45,F141&gt;=2.5,D141&gt;=1.55,D141&gt;=1.45,F141&gt;=1.5),5.6,IF(AND(G141&lt;0.093,B141&lt;3.3,H141&lt;13.711,A141&gt;=6.15,A141&lt;7.25,D141&lt;2.45,F141&gt;=2.5,D141&gt;=1.55,D141&gt;=1.45,F141&gt;=1.5),5.56,IF(AND(D141&lt;1.95,G141&gt;=0.093,B141&lt;3.3,H141&lt;13.711,A141&gt;=6.15,A141&lt;7.25,D141&lt;2.45,F141&gt;=2.5,D141&gt;=1.55,D141&gt;=1.45,F141&gt;=1.5),5.3,IF(AND(B141&lt;3.15,D141&gt;=1.95,G141&gt;=0.093,B141&lt;3.3,H141&lt;13.711,A141&gt;=6.15,A141&lt;7.25,D141&lt;2.45,F141&gt;=2.5,D141&gt;=1.55,D141&gt;=1.45,F141&gt;=1.5),5.1,IF(AND(B141&gt;=3.15,D141&gt;=1.95,G141&gt;=0.093,B141&lt;3.3,H141&lt;13.711,A141&gt;=6.15,A141&lt;7.25,D141&lt;2.45,F141&gt;=2.5,D141&gt;=1.55,D141&gt;=1.45,F141&gt;=1.5),5.15,"shouldnthappen"))))))))))))))))))))))))))))))))</f>
        <v>5.025</v>
      </c>
      <c r="S141" s="1" t="n">
        <f aca="false">IF(AND(G141&gt;=0.859,D141&gt;=0.35,F141&lt;1.5),1.9,IF(AND(D141&lt;1.75,F141&gt;=2.5,F141&gt;=1.5),4.867,IF(AND(H141&lt;8.42,A141&lt;5.05,D141&lt;0.35,F141&lt;1.5),1.42,IF(AND(H141&gt;=14.877,A141&gt;=5.05,D141&lt;0.35,F141&lt;1.5),1.3,IF(AND(B141&lt;3.35,G141&lt;0.859,D141&gt;=0.35,F141&lt;1.5),1.7,IF(AND(B141&gt;=3.35,G141&lt;0.859,D141&gt;=0.35,F141&lt;1.5),1.5,IF(AND(A141&gt;=6.05,B141&lt;2.75,F141&lt;2.5,F141&gt;=1.5),4.733,IF(AND(G141&gt;=0.68,B141&gt;=2.75,F141&lt;2.5,F141&gt;=1.5),4.025,IF(AND(H141&gt;=16.284,D141&gt;=1.75,F141&gt;=2.5,F141&gt;=1.5),6.6,IF(AND(A141&lt;4.35,H141&gt;=8.42,A141&lt;5.05,D141&lt;0.35,F141&lt;1.5),1.1,IF(AND(G141&gt;=0.948,H141&lt;14.877,A141&gt;=5.05,D141&lt;0.35,F141&lt;1.5),1.7,IF(AND(A141&lt;5.3,A141&lt;6.05,B141&lt;2.75,F141&lt;2.5,F141&gt;=1.5),3,IF(AND(H141&gt;=15.168,G141&lt;0.68,B141&gt;=2.75,F141&lt;2.5,F141&gt;=1.5),4.75,IF(AND(H141&gt;=14.005,A141&gt;=4.35,H141&gt;=8.42,A141&lt;5.05,D141&lt;0.35,F141&lt;1.5),1.375,IF(AND(A141&gt;=5.55,G141&lt;0.948,H141&lt;14.877,A141&gt;=5.05,D141&lt;0.35,F141&lt;1.5),1.7,IF(AND(H141&lt;12.363,A141&gt;=5.3,A141&lt;6.05,B141&lt;2.75,F141&lt;2.5,F141&gt;=1.5),3.825,IF(AND(H141&gt;=12.363,A141&gt;=5.3,A141&lt;6.05,B141&lt;2.75,F141&lt;2.5,F141&gt;=1.5),4.033,IF(AND(H141&gt;=14.508,H141&lt;15.168,G141&lt;0.68,B141&gt;=2.75,F141&lt;2.5,F141&gt;=1.5),4.2,IF(AND(D141&gt;=2.35,D141&gt;=2.2,H141&lt;16.284,D141&gt;=1.75,F141&gt;=2.5,F141&gt;=1.5),5.267,IF(AND(G141&lt;0.231,H141&lt;14.005,A141&gt;=4.35,H141&gt;=8.42,A141&lt;5.05,D141&lt;0.35,F141&lt;1.5),1.4,IF(AND(H141&gt;=14.494,A141&lt;5.55,G141&lt;0.948,H141&lt;14.877,A141&gt;=5.05,D141&lt;0.35,F141&lt;1.5),1.6,IF(AND(A141&lt;6.1,H141&lt;14.508,H141&lt;15.168,G141&lt;0.68,B141&gt;=2.75,F141&lt;2.5,F141&gt;=1.5),4.5,IF(AND(A141&lt;6.1,H141&lt;11.8,D141&lt;2.2,H141&lt;16.284,D141&gt;=1.75,F141&gt;=2.5,F141&gt;=1.5),4.95,IF(AND(A141&gt;=6.1,H141&lt;11.8,D141&lt;2.2,H141&lt;16.284,D141&gt;=1.75,F141&gt;=2.5,F141&gt;=1.5),5.333,IF(AND(B141&lt;2.75,H141&gt;=11.8,D141&lt;2.2,H141&lt;16.284,D141&gt;=1.75,F141&gt;=2.5,F141&gt;=1.5),5.1,IF(AND(B141&gt;=3.15,D141&lt;2.35,D141&gt;=2.2,H141&lt;16.284,D141&gt;=1.75,F141&gt;=2.5,F141&gt;=1.5),5.5,IF(AND(B141&gt;=3.35,G141&gt;=0.231,H141&lt;14.005,A141&gt;=4.35,H141&gt;=8.42,A141&lt;5.05,D141&lt;0.35,F141&lt;1.5),1.3,IF(AND(H141&lt;13.869,H141&lt;14.494,A141&lt;5.55,G141&lt;0.948,H141&lt;14.877,A141&gt;=5.05,D141&lt;0.35,F141&lt;1.5),1.5,IF(AND(H141&gt;=13.869,H141&lt;14.494,A141&lt;5.55,G141&lt;0.948,H141&lt;14.877,A141&gt;=5.05,D141&lt;0.35,F141&lt;1.5),1.4,IF(AND(G141&lt;0.636,A141&gt;=6.1,H141&lt;14.508,H141&lt;15.168,G141&lt;0.68,B141&gt;=2.75,F141&lt;2.5,F141&gt;=1.5),4.68,IF(AND(G141&gt;=0.636,A141&gt;=6.1,H141&lt;14.508,H141&lt;15.168,G141&lt;0.68,B141&gt;=2.75,F141&lt;2.5,F141&gt;=1.5),4.4,IF(AND(B141&lt;2.85,B141&gt;=2.75,H141&gt;=11.8,D141&lt;2.2,H141&lt;16.284,D141&gt;=1.75,F141&gt;=2.5,F141&gt;=1.5),6.7,IF(AND(H141&lt;10.626,B141&lt;3.15,D141&lt;2.35,D141&gt;=2.2,H141&lt;16.284,D141&gt;=1.75,F141&gt;=2.5,F141&gt;=1.5),5.1,IF(AND(H141&gt;=10.626,B141&lt;3.15,D141&lt;2.35,D141&gt;=2.2,H141&lt;16.284,D141&gt;=1.75,F141&gt;=2.5,F141&gt;=1.5),5.2,IF(AND(G141&lt;0.378,B141&lt;3.35,G141&gt;=0.231,H141&lt;14.005,A141&gt;=4.35,H141&gt;=8.42,A141&lt;5.05,D141&lt;0.35,F141&lt;1.5),1.2,IF(AND(G141&gt;=0.378,B141&lt;3.35,G141&gt;=0.231,H141&lt;14.005,A141&gt;=4.35,H141&gt;=8.42,A141&lt;5.05,D141&lt;0.35,F141&lt;1.5),1.3,IF(AND(A141&lt;6.2,B141&gt;=2.85,B141&gt;=2.75,H141&gt;=11.8,D141&lt;2.2,H141&lt;16.284,D141&gt;=1.75,F141&gt;=2.5,F141&gt;=1.5),4.9,IF(AND(G141&lt;0.388,A141&gt;=6.2,B141&gt;=2.85,B141&gt;=2.75,H141&gt;=11.8,D141&lt;2.2,H141&lt;16.284,D141&gt;=1.75,F141&gt;=2.5,F141&gt;=1.5),5.52,IF(AND(G141&gt;=0.388,A141&gt;=6.2,B141&gt;=2.85,B141&gt;=2.75,H141&gt;=11.8,D141&lt;2.2,H141&lt;16.284,D141&gt;=1.75,F141&gt;=2.5,F141&gt;=1.5),5.7,"shouldnthappen")))))))))))))))))))))))))))))))))))))))</f>
        <v>4.9</v>
      </c>
      <c r="T141" s="1" t="n">
        <f aca="false">IF(AND(D141&gt;=0.8,A141&lt;5.45),3.7,IF(AND(D141&gt;=0.35,D141&lt;0.8,A141&lt;5.45),1.56,IF(AND(G141&lt;0.164,F141&lt;2.5,A141&gt;=5.45),1.6,IF(AND(H141&gt;=16.718,F141&gt;=2.5,A141&gt;=5.45),6.4,IF(AND(G141&gt;=0.719,H141&lt;16.718,F141&gt;=2.5,A141&gt;=5.45),5.05,IF(AND(A141&lt;4.35,A141&lt;5.05,D141&lt;0.35,D141&lt;0.8,A141&lt;5.45),1.1,IF(AND(H141&gt;=14.494,A141&gt;=5.05,D141&lt;0.35,D141&lt;0.8,A141&lt;5.45),1.6,IF(AND(G141&lt;0.338,D141&lt;1.25,G141&gt;=0.164,F141&lt;2.5,A141&gt;=5.45),4.1,IF(AND(H141&lt;8.397,D141&gt;=1.25,G141&gt;=0.164,F141&lt;2.5,A141&gt;=5.45),4,IF(AND(H141&lt;11.031,H141&lt;14.494,A141&gt;=5.05,D141&lt;0.35,D141&lt;0.8,A141&lt;5.45),1.5,IF(AND(H141&gt;=11.031,H141&lt;14.494,A141&gt;=5.05,D141&lt;0.35,D141&lt;0.8,A141&lt;5.45),1.44,IF(AND(B141&lt;2.65,H141&gt;=8.397,D141&gt;=1.25,G141&gt;=0.164,F141&lt;2.5,A141&gt;=5.45),4.767,IF(AND(H141&lt;7.388,G141&lt;0.487,G141&lt;0.719,H141&lt;16.718,F141&gt;=2.5,A141&gt;=5.45),5.067,IF(AND(G141&lt;0.533,G141&gt;=0.487,G141&lt;0.719,H141&lt;16.718,F141&gt;=2.5,A141&gt;=5.45),5.8,IF(AND(G141&gt;=0.533,G141&gt;=0.487,G141&lt;0.719,H141&lt;16.718,F141&gt;=2.5,A141&gt;=5.45),5.86,IF(AND(B141&lt;3.25,A141&gt;=4.95,A141&gt;=4.35,A141&lt;5.05,D141&lt;0.35,D141&lt;0.8,A141&lt;5.45),1.2,IF(AND(A141&lt;5.6,H141&lt;11.218,G141&gt;=0.338,D141&lt;1.25,G141&gt;=0.164,F141&lt;2.5,A141&gt;=5.45),3.7,IF(AND(A141&gt;=5.6,H141&lt;11.218,G141&gt;=0.338,D141&lt;1.25,G141&gt;=0.164,F141&lt;2.5,A141&gt;=5.45),3.5,IF(AND(H141&lt;12.668,H141&gt;=11.218,G141&gt;=0.338,D141&lt;1.25,G141&gt;=0.164,F141&lt;2.5,A141&gt;=5.45),3.9,IF(AND(H141&gt;=12.668,H141&gt;=11.218,G141&gt;=0.338,D141&lt;1.25,G141&gt;=0.164,F141&lt;2.5,A141&gt;=5.45),4,IF(AND(H141&gt;=15.705,B141&gt;=2.65,H141&gt;=8.397,D141&gt;=1.25,G141&gt;=0.164,F141&lt;2.5,A141&gt;=5.45),4.8,IF(AND(B141&lt;2.75,H141&gt;=7.388,G141&lt;0.487,G141&lt;0.719,H141&lt;16.718,F141&gt;=2.5,A141&gt;=5.45),5.26,IF(AND(B141&lt;2.95,A141&lt;4.5,A141&lt;4.95,A141&gt;=4.35,A141&lt;5.05,D141&lt;0.35,D141&lt;0.8,A141&lt;5.45),1.4,IF(AND(B141&gt;=2.95,A141&lt;4.5,A141&lt;4.95,A141&gt;=4.35,A141&lt;5.05,D141&lt;0.35,D141&lt;0.8,A141&lt;5.45),1.3,IF(AND(H141&gt;=13.924,A141&gt;=4.5,A141&lt;4.95,A141&gt;=4.35,A141&lt;5.05,D141&lt;0.35,D141&lt;0.8,A141&lt;5.45),1.5,IF(AND(G141&lt;0.252,B141&gt;=3.25,A141&gt;=4.95,A141&gt;=4.35,A141&lt;5.05,D141&lt;0.35,D141&lt;0.8,A141&lt;5.45),1.4,IF(AND(G141&gt;=0.252,B141&gt;=3.25,A141&gt;=4.95,A141&gt;=4.35,A141&lt;5.05,D141&lt;0.35,D141&lt;0.8,A141&lt;5.45),1.32,IF(AND(G141&gt;=0.473,H141&lt;15.705,B141&gt;=2.65,H141&gt;=8.397,D141&gt;=1.25,G141&gt;=0.164,F141&lt;2.5,A141&gt;=5.45),4.7,IF(AND(B141&gt;=3.15,B141&gt;=2.75,H141&gt;=7.388,G141&lt;0.487,G141&lt;0.719,H141&lt;16.718,F141&gt;=2.5,A141&gt;=5.45),5.7,IF(AND(B141&lt;3.15,H141&lt;13.924,A141&gt;=4.5,A141&lt;4.95,A141&gt;=4.35,A141&lt;5.05,D141&lt;0.35,D141&lt;0.8,A141&lt;5.45),1.433,IF(AND(B141&gt;=3.15,H141&lt;13.924,A141&gt;=4.5,A141&lt;4.95,A141&gt;=4.35,A141&lt;5.05,D141&lt;0.35,D141&lt;0.8,A141&lt;5.45),1.4,IF(AND(H141&gt;=14.81,G141&lt;0.473,H141&lt;15.705,B141&gt;=2.65,H141&gt;=8.397,D141&gt;=1.25,G141&gt;=0.164,F141&lt;2.5,A141&gt;=5.45),4.2,IF(AND(A141&lt;6.65,B141&lt;3.15,B141&gt;=2.75,H141&gt;=7.388,G141&lt;0.487,G141&lt;0.719,H141&lt;16.718,F141&gt;=2.5,A141&gt;=5.45),5.6,IF(AND(A141&gt;=6.65,B141&lt;3.15,B141&gt;=2.75,H141&gt;=7.388,G141&lt;0.487,G141&lt;0.719,H141&lt;16.718,F141&gt;=2.5,A141&gt;=5.45),5.4,IF(AND(A141&lt;6.15,H141&lt;14.81,G141&lt;0.473,H141&lt;15.705,B141&gt;=2.65,H141&gt;=8.397,D141&gt;=1.25,G141&gt;=0.164,F141&lt;2.5,A141&gt;=5.45),4.5,IF(AND(A141&gt;=6.15,H141&lt;14.81,G141&lt;0.473,H141&lt;15.705,B141&gt;=2.65,H141&gt;=8.397,D141&gt;=1.25,G141&gt;=0.164,F141&lt;2.5,A141&gt;=5.45),4.4,"shouldnthappen"))))))))))))))))))))))))))))))))))))</f>
        <v>5.05</v>
      </c>
      <c r="U141" s="1" t="n">
        <f aca="false">IF(AND(G141&gt;=0.934,F141&lt;1.5),1.7,IF(AND(D141&lt;0.15,D141&lt;0.25,G141&lt;0.934,F141&lt;1.5),1.38,IF(AND(H141&gt;=14.379,D141&gt;=0.25,G141&lt;0.934,F141&lt;1.5),1.7,IF(AND(A141&lt;5.3,D141&lt;1.35,F141&lt;2.5,F141&gt;=1.5),3.15,IF(AND(H141&lt;7.148,D141&gt;=1.35,F141&lt;2.5,F141&gt;=1.5),3.9,IF(AND(G141&lt;0.352,A141&lt;6.15,F141&gt;=2.5,F141&gt;=1.5),4.5,IF(AND(G141&gt;=0.352,A141&lt;6.15,F141&gt;=2.5,F141&gt;=1.5),4.92,IF(AND(B141&lt;2.85,A141&gt;=6.15,F141&gt;=2.5,F141&gt;=1.5),6.2,IF(AND(D141&gt;=0.45,H141&lt;14.379,D141&gt;=0.25,G141&lt;0.934,F141&lt;1.5),1.65,IF(AND(G141&gt;=0.857,A141&gt;=5.3,D141&lt;1.35,F141&lt;2.5,F141&gt;=1.5),4.3,IF(AND(A141&gt;=7.25,B141&gt;=2.85,A141&gt;=6.15,F141&gt;=2.5,F141&gt;=1.5),6.425,IF(AND(H141&lt;9.499,A141&lt;5.05,D141&gt;=0.15,D141&lt;0.25,G141&lt;0.934,F141&lt;1.5),1.4,IF(AND(A141&gt;=5.45,A141&gt;=5.05,D141&gt;=0.15,D141&lt;0.25,G141&lt;0.934,F141&lt;1.5),1.3,IF(AND(B141&gt;=4.15,D141&lt;0.45,H141&lt;14.379,D141&gt;=0.25,G141&lt;0.934,F141&lt;1.5),1.5,IF(AND(A141&gt;=5.75,G141&lt;0.857,A141&gt;=5.3,D141&lt;1.35,F141&lt;2.5,F141&gt;=1.5),4.02,IF(AND(A141&lt;6.65,G141&lt;0.333,H141&gt;=7.148,D141&gt;=1.35,F141&lt;2.5,F141&gt;=1.5),4.475,IF(AND(A141&gt;=6.65,G141&lt;0.333,H141&gt;=7.148,D141&gt;=1.35,F141&lt;2.5,F141&gt;=1.5),4.8,IF(AND(D141&gt;=1.45,G141&gt;=0.333,H141&gt;=7.148,D141&gt;=1.35,F141&lt;2.5,F141&gt;=1.5),4.85,IF(AND(G141&gt;=0.861,A141&lt;7.25,B141&gt;=2.85,A141&gt;=6.15,F141&gt;=2.5,F141&gt;=1.5),5.2,IF(AND(G141&lt;0.571,H141&gt;=9.499,A141&lt;5.05,D141&gt;=0.15,D141&lt;0.25,G141&lt;0.934,F141&lt;1.5),1.2,IF(AND(G141&gt;=0.571,H141&gt;=9.499,A141&lt;5.05,D141&gt;=0.15,D141&lt;0.25,G141&lt;0.934,F141&lt;1.5),1.3,IF(AND(H141&lt;9.283,A141&lt;5.45,A141&gt;=5.05,D141&gt;=0.15,D141&lt;0.25,G141&lt;0.934,F141&lt;1.5),1.5,IF(AND(H141&gt;=9.283,A141&lt;5.45,A141&gt;=5.05,D141&gt;=0.15,D141&lt;0.25,G141&lt;0.934,F141&lt;1.5),1.425,IF(AND(A141&lt;4.9,B141&lt;4.15,D141&lt;0.45,H141&lt;14.379,D141&gt;=0.25,G141&lt;0.934,F141&lt;1.5),1.4,IF(AND(A141&gt;=4.9,B141&lt;4.15,D141&lt;0.45,H141&lt;14.379,D141&gt;=0.25,G141&lt;0.934,F141&lt;1.5),1.325,IF(AND(G141&lt;0.572,A141&lt;5.75,G141&lt;0.857,A141&gt;=5.3,D141&lt;1.35,F141&lt;2.5,F141&gt;=1.5),3.65,IF(AND(G141&gt;=0.572,A141&lt;5.75,G141&lt;0.857,A141&gt;=5.3,D141&lt;1.35,F141&lt;2.5,F141&gt;=1.5),3.9,IF(AND(A141&lt;6.75,D141&lt;1.45,G141&gt;=0.333,H141&gt;=7.148,D141&gt;=1.35,F141&lt;2.5,F141&gt;=1.5),4.4,IF(AND(A141&gt;=6.75,D141&lt;1.45,G141&gt;=0.333,H141&gt;=7.148,D141&gt;=1.35,F141&lt;2.5,F141&gt;=1.5),4.78,IF(AND(A141&lt;6.6,B141&lt;3.25,G141&lt;0.861,A141&lt;7.25,B141&gt;=2.85,A141&gt;=6.15,F141&gt;=2.5,F141&gt;=1.5),5.333,IF(AND(H141&lt;11.461,B141&gt;=3.25,G141&lt;0.861,A141&lt;7.25,B141&gt;=2.85,A141&gt;=6.15,F141&gt;=2.5,F141&gt;=1.5),6.025,IF(AND(H141&gt;=11.461,B141&gt;=3.25,G141&lt;0.861,A141&lt;7.25,B141&gt;=2.85,A141&gt;=6.15,F141&gt;=2.5,F141&gt;=1.5),5.667,IF(AND(H141&gt;=14.564,A141&gt;=6.6,B141&lt;3.25,G141&lt;0.861,A141&lt;7.25,B141&gt;=2.85,A141&gt;=6.15,F141&gt;=2.5,F141&gt;=1.5),5.4,IF(AND(D141&gt;=2.35,H141&lt;14.564,A141&gt;=6.6,B141&lt;3.25,G141&lt;0.861,A141&lt;7.25,B141&gt;=2.85,A141&gt;=6.15,F141&gt;=2.5,F141&gt;=1.5),5.6,IF(AND(A141&lt;6.85,D141&lt;2.35,H141&lt;14.564,A141&gt;=6.6,B141&lt;3.25,G141&lt;0.861,A141&lt;7.25,B141&gt;=2.85,A141&gt;=6.15,F141&gt;=2.5,F141&gt;=1.5),5.9,IF(AND(A141&gt;=6.85,D141&lt;2.35,H141&lt;14.564,A141&gt;=6.6,B141&lt;3.25,G141&lt;0.861,A141&lt;7.25,B141&gt;=2.85,A141&gt;=6.15,F141&gt;=2.5,F141&gt;=1.5),5.78,"shouldnthappen"))))))))))))))))))))))))))))))))))))</f>
        <v>4.92</v>
      </c>
      <c r="V141" s="1" t="n">
        <f aca="false">IF(AND(H141&lt;5.748,A141&lt;5.05,D141&lt;0.75),1,IF(AND(B141&lt;3.15,H141&gt;=5.748,A141&lt;5.05,D141&lt;0.75),1.475,IF(AND(G141&gt;=0.801,D141&lt;0.25,A141&gt;=5.05,D141&lt;0.75),1.7,IF(AND(D141&gt;=0.45,D141&gt;=0.25,A141&gt;=5.05,D141&lt;0.75),1.7,IF(AND(B141&lt;2.35,F141&lt;2.5,B141&lt;2.75,D141&gt;=0.75),4.16,IF(AND(D141&lt;1.75,F141&gt;=2.5,B141&lt;2.75,D141&gt;=0.75),4.875,IF(AND(D141&gt;=1.75,F141&gt;=2.5,B141&lt;2.75,D141&gt;=0.75),5.333,IF(AND(H141&gt;=16.284,D141&gt;=1.55,B141&gt;=2.75,D141&gt;=0.75),6.6,IF(AND(H141&gt;=14.144,B141&gt;=3.15,H141&gt;=5.748,A141&lt;5.05,D141&lt;0.75),1.3,IF(AND(A141&lt;5.45,G141&lt;0.801,D141&lt;0.25,A141&gt;=5.05,D141&lt;0.75),1.5,IF(AND(A141&gt;=5.45,G141&lt;0.801,D141&lt;0.25,A141&gt;=5.05,D141&lt;0.75),1.34,IF(AND(B141&lt;3.75,D141&lt;0.45,D141&gt;=0.25,A141&gt;=5.05,D141&lt;0.75),1.467,IF(AND(B141&gt;=3.75,D141&lt;0.45,D141&gt;=0.25,A141&gt;=5.05,D141&lt;0.75),1.767,IF(AND(G141&gt;=0.896,B141&gt;=2.35,F141&lt;2.5,B141&lt;2.75,D141&gt;=0.75),4.9,IF(AND(H141&lt;15.504,D141&lt;1.35,D141&lt;1.55,B141&gt;=2.75,D141&gt;=0.75),4.2,IF(AND(H141&gt;=15.504,D141&lt;1.35,D141&lt;1.55,B141&gt;=2.75,D141&gt;=0.75),4.6,IF(AND(H141&lt;9.767,D141&gt;=1.35,D141&lt;1.55,B141&gt;=2.75,D141&gt;=0.75),5.1,IF(AND(A141&lt;4.5,H141&lt;14.144,B141&gt;=3.15,H141&gt;=5.748,A141&lt;5.05,D141&lt;0.75),1.3,IF(AND(A141&gt;=4.5,H141&lt;14.144,B141&gt;=3.15,H141&gt;=5.748,A141&lt;5.05,D141&lt;0.75),1.4,IF(AND(D141&gt;=1.15,G141&lt;0.896,B141&gt;=2.35,F141&lt;2.5,B141&lt;2.75,D141&gt;=0.75),4.04,IF(AND(B141&lt;2.9,H141&gt;=9.767,D141&gt;=1.35,D141&lt;1.55,B141&gt;=2.75,D141&gt;=0.75),4.8,IF(AND(D141&lt;1.7,A141&gt;=7.05,H141&lt;16.284,D141&gt;=1.55,B141&gt;=2.75,D141&gt;=0.75),5.8,IF(AND(D141&gt;=1.7,A141&gt;=7.05,H141&lt;16.284,D141&gt;=1.55,B141&gt;=2.75,D141&gt;=0.75),6.3,IF(AND(B141&lt;2.45,D141&lt;1.15,G141&lt;0.896,B141&gt;=2.35,F141&lt;2.5,B141&lt;2.75,D141&gt;=0.75),3.767,IF(AND(B141&gt;=2.45,D141&lt;1.15,G141&lt;0.896,B141&gt;=2.35,F141&lt;2.5,B141&lt;2.75,D141&gt;=0.75),3.167,IF(AND(B141&gt;=3.15,B141&gt;=2.9,H141&gt;=9.767,D141&gt;=1.35,D141&lt;1.55,B141&gt;=2.75,D141&gt;=0.75),4.7,IF(AND(D141&lt;1.9,D141&lt;2.05,A141&lt;7.05,H141&lt;16.284,D141&gt;=1.55,B141&gt;=2.75,D141&gt;=0.75),4.82,IF(AND(D141&gt;=1.9,D141&lt;2.05,A141&lt;7.05,H141&lt;16.284,D141&gt;=1.55,B141&gt;=2.75,D141&gt;=0.75),5.067,IF(AND(H141&lt;12.721,B141&lt;3.15,B141&gt;=2.9,H141&gt;=9.767,D141&gt;=1.35,D141&lt;1.55,B141&gt;=2.75,D141&gt;=0.75),4.5,IF(AND(H141&gt;=12.721,B141&lt;3.15,B141&gt;=2.9,H141&gt;=9.767,D141&gt;=1.35,D141&lt;1.55,B141&gt;=2.75,D141&gt;=0.75),4.433,IF(AND(H141&lt;9.525,G141&lt;0.364,D141&gt;=2.05,A141&lt;7.05,H141&lt;16.284,D141&gt;=1.55,B141&gt;=2.75,D141&gt;=0.75),5.1,IF(AND(A141&lt;6.25,G141&gt;=0.364,D141&gt;=2.05,A141&lt;7.05,H141&lt;16.284,D141&gt;=1.55,B141&gt;=2.75,D141&gt;=0.75),5.4,IF(AND(H141&lt;10.898,H141&gt;=9.525,G141&lt;0.364,D141&gt;=2.05,A141&lt;7.05,H141&lt;16.284,D141&gt;=1.55,B141&gt;=2.75,D141&gt;=0.75),5.6,IF(AND(H141&lt;8.711,A141&gt;=6.25,G141&gt;=0.364,D141&gt;=2.05,A141&lt;7.05,H141&lt;16.284,D141&gt;=1.55,B141&gt;=2.75,D141&gt;=0.75),5.7,IF(AND(H141&gt;=8.711,A141&gt;=6.25,G141&gt;=0.364,D141&gt;=2.05,A141&lt;7.05,H141&lt;16.284,D141&gt;=1.55,B141&gt;=2.75,D141&gt;=0.75),5.84,IF(AND(D141&lt;2.2,H141&gt;=10.898,H141&gt;=9.525,G141&lt;0.364,D141&gt;=2.05,A141&lt;7.05,H141&lt;16.284,D141&gt;=1.55,B141&gt;=2.75,D141&gt;=0.75),5.4,IF(AND(D141&gt;=2.2,H141&gt;=10.898,H141&gt;=9.525,G141&lt;0.364,D141&gt;=2.05,A141&lt;7.05,H141&lt;16.284,D141&gt;=1.55,B141&gt;=2.75,D141&gt;=0.75),5.3,"shouldnthappen")))))))))))))))))))))))))))))))))))))</f>
        <v>4.82</v>
      </c>
      <c r="W141" s="1" t="n">
        <f aca="false">IF(AND(H141&lt;6.926,D141&gt;=0.35,D141&lt;0.8),1.9,IF(AND(H141&gt;=6.926,D141&gt;=0.35,D141&lt;0.8),1.533,IF(AND(H141&lt;13.492,A141&lt;4.75,D141&lt;0.35,D141&lt;0.8),1.1,IF(AND(H141&gt;=13.492,A141&lt;4.75,D141&lt;0.35,D141&lt;0.8),1.375,IF(AND(B141&lt;2.75,A141&gt;=5.85,F141&lt;2.5,D141&gt;=0.8),4.833,IF(AND(B141&lt;3.3,A141&gt;=7.05,F141&gt;=2.5,D141&gt;=0.8),5.8,IF(AND(B141&gt;=3.3,A141&gt;=7.05,F141&gt;=2.5,D141&gt;=0.8),6.325,IF(AND(D141&gt;=0.25,A141&lt;5.05,A141&gt;=4.75,D141&lt;0.35,D141&lt;0.8),1.3,IF(AND(B141&lt;3.6,A141&gt;=5.05,A141&gt;=4.75,D141&lt;0.35,D141&lt;0.8),1.4,IF(AND(H141&lt;10.194,G141&lt;0.412,A141&lt;5.85,F141&lt;2.5,D141&gt;=0.8),4.133,IF(AND(H141&gt;=10.194,G141&lt;0.412,A141&lt;5.85,F141&lt;2.5,D141&gt;=0.8),4.5,IF(AND(A141&lt;5.35,G141&gt;=0.412,A141&lt;5.85,F141&lt;2.5,D141&gt;=0.8),3.15,IF(AND(A141&lt;6.2,B141&gt;=2.75,A141&gt;=5.85,F141&lt;2.5,D141&gt;=0.8),4.3,IF(AND(H141&lt;5.767,A141&lt;6.2,A141&lt;7.05,F141&gt;=2.5,D141&gt;=0.8),4.5,IF(AND(G141&gt;=0.861,A141&gt;=6.2,A141&lt;7.05,F141&gt;=2.5,D141&gt;=0.8),5.2,IF(AND(B141&lt;3.15,D141&lt;0.25,A141&lt;5.05,A141&gt;=4.75,D141&lt;0.35,D141&lt;0.8),1.55,IF(AND(A141&lt;5.45,B141&gt;=3.6,A141&gt;=5.05,A141&gt;=4.75,D141&lt;0.35,D141&lt;0.8),1.5,IF(AND(A141&gt;=5.45,B141&gt;=3.6,A141&gt;=5.05,A141&gt;=4.75,D141&lt;0.35,D141&lt;0.8),1.4,IF(AND(G141&gt;=0.772,A141&gt;=5.35,G141&gt;=0.412,A141&lt;5.85,F141&lt;2.5,D141&gt;=0.8),3.9,IF(AND(D141&gt;=1.45,A141&gt;=6.2,B141&gt;=2.75,A141&gt;=5.85,F141&lt;2.5,D141&gt;=0.8),4.775,IF(AND(G141&lt;0.5,H141&gt;=5.767,A141&lt;6.2,A141&lt;7.05,F141&gt;=2.5,D141&gt;=0.8),5.1,IF(AND(G141&gt;=0.5,H141&gt;=5.767,A141&lt;6.2,A141&lt;7.05,F141&gt;=2.5,D141&gt;=0.8),4.95,IF(AND(B141&gt;=3.25,G141&lt;0.861,A141&gt;=6.2,A141&lt;7.05,F141&gt;=2.5,D141&gt;=0.8),5.75,IF(AND(A141&lt;4.95,B141&gt;=3.15,D141&lt;0.25,A141&lt;5.05,A141&gt;=4.75,D141&lt;0.35,D141&lt;0.8),1.4,IF(AND(A141&lt;5.65,G141&lt;0.772,A141&gt;=5.35,G141&gt;=0.412,A141&lt;5.85,F141&lt;2.5,D141&gt;=0.8),3.6,IF(AND(A141&gt;=5.65,G141&lt;0.772,A141&gt;=5.35,G141&gt;=0.412,A141&lt;5.85,F141&lt;2.5,D141&gt;=0.8),3.5,IF(AND(B141&gt;=3.15,D141&lt;1.45,A141&gt;=6.2,B141&gt;=2.75,A141&gt;=5.85,F141&lt;2.5,D141&gt;=0.8),4.7,IF(AND(A141&gt;=6.65,B141&lt;3.25,G141&lt;0.861,A141&gt;=6.2,A141&lt;7.05,F141&gt;=2.5,D141&gt;=0.8),5.567,IF(AND(H141&lt;9.499,A141&gt;=4.95,B141&gt;=3.15,D141&lt;0.25,A141&lt;5.05,A141&gt;=4.75,D141&lt;0.35,D141&lt;0.8),1.4,IF(AND(H141&gt;=9.499,A141&gt;=4.95,B141&gt;=3.15,D141&lt;0.25,A141&lt;5.05,A141&gt;=4.75,D141&lt;0.35,D141&lt;0.8),1.2,IF(AND(G141&lt;0.765,B141&lt;3.15,D141&lt;1.45,A141&gt;=6.2,B141&gt;=2.75,A141&gt;=5.85,F141&lt;2.5,D141&gt;=0.8),4.4,IF(AND(G141&gt;=0.765,B141&lt;3.15,D141&lt;1.45,A141&gt;=6.2,B141&gt;=2.75,A141&gt;=5.85,F141&lt;2.5,D141&gt;=0.8),4.6,IF(AND(H141&lt;10.667,A141&lt;6.65,B141&lt;3.25,G141&lt;0.861,A141&gt;=6.2,A141&lt;7.05,F141&gt;=2.5,D141&gt;=0.8),5.167,IF(AND(G141&lt;0.627,H141&gt;=10.667,A141&lt;6.65,B141&lt;3.25,G141&lt;0.861,A141&gt;=6.2,A141&lt;7.05,F141&gt;=2.5,D141&gt;=0.8),5.64,IF(AND(G141&gt;=0.627,H141&gt;=10.667,A141&lt;6.65,B141&lt;3.25,G141&lt;0.861,A141&gt;=6.2,A141&lt;7.05,F141&gt;=2.5,D141&gt;=0.8),5.1,"shouldnthappen")))))))))))))))))))))))))))))))))))</f>
        <v>4.95</v>
      </c>
      <c r="X141" s="1" t="n">
        <f aca="false">IF(AND(B141&lt;3.05,H141&lt;6.697,A141&lt;5.45),4.1,IF(AND(B141&gt;=3.05,H141&lt;6.697,A141&lt;5.45),1.48,IF(AND(D141&lt;0.7,A141&lt;5.9,A141&gt;=5.45),1.4,IF(AND(A141&lt;4.35,B141&lt;3.3,H141&gt;=6.697,A141&lt;5.45),1.1,IF(AND(G141&lt;0.372,D141&gt;=0.7,A141&lt;5.9,A141&gt;=5.45),4.36,IF(AND(A141&gt;=4.9,A141&gt;=4.35,B141&lt;3.3,H141&gt;=6.697,A141&lt;5.45),1.6,IF(AND(H141&gt;=14.171,A141&lt;5.15,B141&gt;=3.3,H141&gt;=6.697,A141&lt;5.45),1.6,IF(AND(G141&lt;0.451,A141&gt;=5.15,B141&gt;=3.3,H141&gt;=6.697,A141&lt;5.45),1.367,IF(AND(G141&gt;=0.451,A141&gt;=5.15,B141&gt;=3.3,H141&gt;=6.697,A141&lt;5.45),1.5,IF(AND(G141&lt;0.332,D141&lt;1.45,F141&lt;2.5,A141&gt;=5.9,A141&gt;=5.45),4.35,IF(AND(A141&lt;6.15,D141&gt;=1.45,F141&lt;2.5,A141&gt;=5.9,A141&gt;=5.45),5.1,IF(AND(D141&gt;=2.4,G141&lt;0.432,F141&gt;=2.5,A141&gt;=5.9,A141&gt;=5.45),5.78,IF(AND(A141&lt;6.15,G141&gt;=0.432,F141&gt;=2.5,A141&gt;=5.9,A141&gt;=5.45),4.9,IF(AND(B141&lt;3.1,A141&lt;4.9,A141&gt;=4.35,B141&lt;3.3,H141&gt;=6.697,A141&lt;5.45),1.4,IF(AND(B141&gt;=3.1,A141&lt;4.9,A141&gt;=4.35,B141&lt;3.3,H141&gt;=6.697,A141&lt;5.45),1.3,IF(AND(G141&lt;0.343,H141&lt;14.171,A141&lt;5.15,B141&gt;=3.3,H141&gt;=6.697,A141&lt;5.45),1.433,IF(AND(G141&gt;=0.343,H141&lt;14.171,A141&lt;5.15,B141&gt;=3.3,H141&gt;=6.697,A141&lt;5.45),1.525,IF(AND(D141&lt;1.05,B141&lt;2.55,G141&gt;=0.372,D141&gt;=0.7,A141&lt;5.9,A141&gt;=5.45),3.7,IF(AND(H141&lt;10.596,B141&gt;=2.55,G141&gt;=0.372,D141&gt;=0.7,A141&lt;5.9,A141&gt;=5.45),3.525,IF(AND(H141&gt;=10.596,B141&gt;=2.55,G141&gt;=0.372,D141&gt;=0.7,A141&lt;5.9,A141&gt;=5.45),3.9,IF(AND(H141&lt;14.314,G141&gt;=0.332,D141&lt;1.45,F141&lt;2.5,A141&gt;=5.9,A141&gt;=5.45),4.4,IF(AND(H141&gt;=14.314,G141&gt;=0.332,D141&lt;1.45,F141&lt;2.5,A141&gt;=5.9,A141&gt;=5.45),4.7,IF(AND(H141&lt;13.906,A141&gt;=6.15,D141&gt;=1.45,F141&lt;2.5,A141&gt;=5.9,A141&gt;=5.45),4.675,IF(AND(H141&gt;=13.906,A141&gt;=6.15,D141&gt;=1.45,F141&lt;2.5,A141&gt;=5.9,A141&gt;=5.45),4.9,IF(AND(G141&lt;0.093,D141&lt;2.4,G141&lt;0.432,F141&gt;=2.5,A141&gt;=5.9,A141&gt;=5.45),5.6,IF(AND(B141&lt;2.95,A141&gt;=6.15,G141&gt;=0.432,F141&gt;=2.5,A141&gt;=5.9,A141&gt;=5.45),5.86,IF(AND(A141&lt;5.55,D141&gt;=1.05,B141&lt;2.55,G141&gt;=0.372,D141&gt;=0.7,A141&lt;5.9,A141&gt;=5.45),4,IF(AND(A141&gt;=5.55,D141&gt;=1.05,B141&lt;2.55,G141&gt;=0.372,D141&gt;=0.7,A141&lt;5.9,A141&gt;=5.45),3.9,IF(AND(D141&lt;1.7,G141&gt;=0.093,D141&lt;2.4,G141&lt;0.432,F141&gt;=2.5,A141&gt;=5.9,A141&gt;=5.45),5.05,IF(AND(G141&gt;=0.774,B141&gt;=2.95,A141&gt;=6.15,G141&gt;=0.432,F141&gt;=2.5,A141&gt;=5.9,A141&gt;=5.45),5.3,IF(AND(G141&gt;=0.312,D141&gt;=1.7,G141&gt;=0.093,D141&lt;2.4,G141&lt;0.432,F141&gt;=2.5,A141&gt;=5.9,A141&gt;=5.45),5.4,IF(AND(D141&lt;2.45,G141&lt;0.774,B141&gt;=2.95,A141&gt;=6.15,G141&gt;=0.432,F141&gt;=2.5,A141&gt;=5.9,A141&gt;=5.45),5.66,IF(AND(D141&gt;=2.45,G141&lt;0.774,B141&gt;=2.95,A141&gt;=6.15,G141&gt;=0.432,F141&gt;=2.5,A141&gt;=5.9,A141&gt;=5.45),6,IF(AND(G141&gt;=0.301,G141&lt;0.312,D141&gt;=1.7,G141&gt;=0.093,D141&lt;2.4,G141&lt;0.432,F141&gt;=2.5,A141&gt;=5.9,A141&gt;=5.45),5.1,IF(AND(A141&lt;6.45,G141&lt;0.301,G141&lt;0.312,D141&gt;=1.7,G141&gt;=0.093,D141&lt;2.4,G141&lt;0.432,F141&gt;=2.5,A141&gt;=5.9,A141&gt;=5.45),5.3,IF(AND(A141&gt;=6.45,G141&lt;0.301,G141&lt;0.312,D141&gt;=1.7,G141&gt;=0.093,D141&lt;2.4,G141&lt;0.432,F141&gt;=2.5,A141&gt;=5.9,A141&gt;=5.45),5.2,"shouldnthappen"))))))))))))))))))))))))))))))))))))</f>
        <v>4.9</v>
      </c>
      <c r="Y141" s="1" t="n">
        <f aca="false">IF(AND(H141&lt;6.51,F141&lt;1.5),1.8,IF(AND(H141&gt;=16.674,F141&gt;=1.5),6.533,IF(AND(D141&gt;=0.45,H141&gt;=6.51,F141&lt;1.5),1.667,IF(AND(H141&gt;=13.805,G141&lt;0.154,H141&lt;16.674,F141&gt;=1.5),6.7,IF(AND(D141&lt;0.15,A141&lt;5.05,D141&lt;0.45,H141&gt;=6.51,F141&lt;1.5),1.4,IF(AND(H141&gt;=13.586,A141&gt;=5.05,D141&lt;0.45,H141&gt;=6.51,F141&lt;1.5),1.3,IF(AND(F141&lt;2.5,H141&lt;13.805,G141&lt;0.154,H141&lt;16.674,F141&gt;=1.5),4.6,IF(AND(H141&lt;8.929,D141&lt;1.35,G141&gt;=0.154,H141&lt;16.674,F141&gt;=1.5),3.64,IF(AND(G141&lt;0.05,H141&lt;13.586,A141&gt;=5.05,D141&lt;0.45,H141&gt;=6.51,F141&lt;1.5),1.4,IF(AND(G141&gt;=0.107,F141&gt;=2.5,H141&lt;13.805,G141&lt;0.154,H141&lt;16.674,F141&gt;=1.5),5.3,IF(AND(B141&gt;=2.75,H141&gt;=8.929,D141&lt;1.35,G141&gt;=0.154,H141&lt;16.674,F141&gt;=1.5),4.433,IF(AND(D141&gt;=1.55,F141&lt;2.5,D141&gt;=1.35,G141&gt;=0.154,H141&lt;16.674,F141&gt;=1.5),4.975,IF(AND(H141&lt;6.93,F141&gt;=2.5,D141&gt;=1.35,G141&gt;=0.154,H141&lt;16.674,F141&gt;=1.5),4.5,IF(AND(H141&lt;12.675,G141&lt;0.217,D141&gt;=0.15,A141&lt;5.05,D141&lt;0.45,H141&gt;=6.51,F141&lt;1.5),1.4,IF(AND(H141&gt;=12.675,G141&lt;0.217,D141&gt;=0.15,A141&lt;5.05,D141&lt;0.45,H141&gt;=6.51,F141&lt;1.5),1.5,IF(AND(A141&lt;4.65,G141&gt;=0.217,D141&gt;=0.15,A141&lt;5.05,D141&lt;0.45,H141&gt;=6.51,F141&lt;1.5),1.35,IF(AND(D141&lt;0.25,G141&gt;=0.05,H141&lt;13.586,A141&gt;=5.05,D141&lt;0.45,H141&gt;=6.51,F141&lt;1.5),1.467,IF(AND(D141&gt;=0.25,G141&gt;=0.05,H141&lt;13.586,A141&gt;=5.05,D141&lt;0.45,H141&gt;=6.51,F141&lt;1.5),1.5,IF(AND(H141&lt;9.15,G141&lt;0.107,F141&gt;=2.5,H141&lt;13.805,G141&lt;0.154,H141&lt;16.674,F141&gt;=1.5),5.7,IF(AND(H141&gt;=9.15,G141&lt;0.107,F141&gt;=2.5,H141&lt;13.805,G141&lt;0.154,H141&lt;16.674,F141&gt;=1.5),5.6,IF(AND(G141&lt;0.404,B141&lt;2.75,H141&gt;=8.929,D141&lt;1.35,G141&gt;=0.154,H141&lt;16.674,F141&gt;=1.5),4.15,IF(AND(G141&gt;=0.404,B141&lt;2.75,H141&gt;=8.929,D141&lt;1.35,G141&gt;=0.154,H141&lt;16.674,F141&gt;=1.5),3.9,IF(AND(A141&gt;=6.75,D141&lt;1.55,F141&lt;2.5,D141&gt;=1.35,G141&gt;=0.154,H141&lt;16.674,F141&gt;=1.5),4.82,IF(AND(D141&lt;0.25,A141&gt;=4.65,G141&gt;=0.217,D141&gt;=0.15,A141&lt;5.05,D141&lt;0.45,H141&gt;=6.51,F141&lt;1.5),1.325,IF(AND(D141&gt;=0.25,A141&gt;=4.65,G141&gt;=0.217,D141&gt;=0.15,A141&lt;5.05,D141&lt;0.45,H141&gt;=6.51,F141&lt;1.5),1.3,IF(AND(A141&lt;6.55,A141&lt;6.75,D141&lt;1.55,F141&lt;2.5,D141&gt;=1.35,G141&gt;=0.154,H141&lt;16.674,F141&gt;=1.5),4.575,IF(AND(A141&gt;=6.55,A141&lt;6.75,D141&lt;1.55,F141&lt;2.5,D141&gt;=1.35,G141&gt;=0.154,H141&lt;16.674,F141&gt;=1.5),4.4,IF(AND(B141&lt;2.9,D141&lt;2.05,H141&gt;=6.93,F141&gt;=2.5,D141&gt;=1.35,G141&gt;=0.154,H141&lt;16.674,F141&gt;=1.5),5.05,IF(AND(H141&lt;8.884,D141&gt;=2.05,H141&gt;=6.93,F141&gt;=2.5,D141&gt;=1.35,G141&gt;=0.154,H141&lt;16.674,F141&gt;=1.5),5.1,IF(AND(H141&lt;13.711,B141&gt;=2.9,D141&lt;2.05,H141&gt;=6.93,F141&gt;=2.5,D141&gt;=1.35,G141&gt;=0.154,H141&lt;16.674,F141&gt;=1.5),5,IF(AND(H141&gt;=13.711,B141&gt;=2.9,D141&lt;2.05,H141&gt;=6.93,F141&gt;=2.5,D141&gt;=1.35,G141&gt;=0.154,H141&lt;16.674,F141&gt;=1.5),5.8,IF(AND(B141&lt;3.15,H141&gt;=8.884,D141&gt;=2.05,H141&gt;=6.93,F141&gt;=2.5,D141&gt;=1.35,G141&gt;=0.154,H141&lt;16.674,F141&gt;=1.5),5.56,IF(AND(B141&gt;=3.15,H141&gt;=8.884,D141&gt;=2.05,H141&gt;=6.93,F141&gt;=2.5,D141&gt;=1.35,G141&gt;=0.154,H141&lt;16.674,F141&gt;=1.5),5.9,"shouldnthappen")))))))))))))))))))))))))))))))))</f>
        <v>5.8</v>
      </c>
      <c r="Z141" s="1" t="n">
        <f aca="false">IF(AND(F141&gt;=2,B141&gt;=3.35),5.6,IF(AND(A141&lt;6.65,H141&gt;=15.076,B141&lt;3.35),4.8,IF(AND(A141&gt;=6.65,H141&gt;=15.076,B141&lt;3.35),6.15,IF(AND(H141&lt;6.542,F141&lt;2,B141&gt;=3.35),1.767,IF(AND(G141&gt;=0.653,D141&lt;0.75,H141&lt;15.076,B141&lt;3.35),1.55,IF(AND(D141&lt;0.15,G141&lt;0.653,D141&lt;0.75,H141&lt;15.076,B141&lt;3.35),1.1,IF(AND(G141&lt;0.356,A141&lt;5.05,H141&gt;=6.542,F141&lt;2,B141&gt;=3.35),1.4,IF(AND(G141&gt;=0.356,A141&lt;5.05,H141&gt;=6.542,F141&lt;2,B141&gt;=3.35),1.3,IF(AND(G141&gt;=0.566,A141&gt;=5.05,H141&gt;=6.542,F141&lt;2,B141&gt;=3.35),1.6,IF(AND(B141&gt;=3.1,D141&gt;=0.15,G141&lt;0.653,D141&lt;0.75,H141&lt;15.076,B141&lt;3.35),1.367,IF(AND(B141&gt;=2.65,D141&lt;1.45,B141&lt;2.75,D141&gt;=0.75,H141&lt;15.076,B141&lt;3.35),3.96,IF(AND(G141&lt;0.352,D141&gt;=1.45,B141&lt;2.75,D141&gt;=0.75,H141&lt;15.076,B141&lt;3.35),4.5,IF(AND(D141&gt;=1.35,A141&lt;6.2,B141&gt;=2.75,D141&gt;=0.75,H141&lt;15.076,B141&lt;3.35),4.733,IF(AND(A141&lt;4.7,B141&lt;3.1,D141&gt;=0.15,G141&lt;0.653,D141&lt;0.75,H141&lt;15.076,B141&lt;3.35),1.36,IF(AND(A141&gt;=4.7,B141&lt;3.1,D141&gt;=0.15,G141&lt;0.653,D141&lt;0.75,H141&lt;15.076,B141&lt;3.35),1.6,IF(AND(A141&lt;5.2,B141&lt;2.65,D141&lt;1.45,B141&lt;2.75,D141&gt;=0.75,H141&lt;15.076,B141&lt;3.35),3.3,IF(AND(A141&lt;6.5,G141&gt;=0.352,D141&gt;=1.45,B141&lt;2.75,D141&gt;=0.75,H141&lt;15.076,B141&lt;3.35),5,IF(AND(A141&gt;=6.5,G141&gt;=0.352,D141&gt;=1.45,B141&lt;2.75,D141&gt;=0.75,H141&lt;15.076,B141&lt;3.35),5.8,IF(AND(H141&lt;8.486,D141&lt;1.35,A141&lt;6.2,B141&gt;=2.75,D141&gt;=0.75,H141&lt;15.076,B141&lt;3.35),3.975,IF(AND(G141&lt;0.187,F141&lt;2.5,A141&gt;=6.2,B141&gt;=2.75,D141&gt;=0.75,H141&lt;15.076,B141&lt;3.35),5,IF(AND(G141&gt;=0.187,F141&lt;2.5,A141&gt;=6.2,B141&gt;=2.75,D141&gt;=0.75,H141&lt;15.076,B141&lt;3.35),4.525,IF(AND(A141&gt;=7.25,F141&gt;=2.5,A141&gt;=6.2,B141&gt;=2.75,D141&gt;=0.75,H141&lt;15.076,B141&lt;3.35),6.5,IF(AND(G141&lt;0.185,B141&lt;3.6,G141&lt;0.566,A141&gt;=5.05,H141&gt;=6.542,F141&lt;2,B141&gt;=3.35),1.45,IF(AND(G141&gt;=0.185,B141&lt;3.6,G141&lt;0.566,A141&gt;=5.05,H141&gt;=6.542,F141&lt;2,B141&gt;=3.35),1.34,IF(AND(G141&lt;0.13,B141&gt;=3.6,G141&lt;0.566,A141&gt;=5.05,H141&gt;=6.542,F141&lt;2,B141&gt;=3.35),1.45,IF(AND(G141&gt;=0.13,B141&gt;=3.6,G141&lt;0.566,A141&gt;=5.05,H141&gt;=6.542,F141&lt;2,B141&gt;=3.35),1.5,IF(AND(D141&lt;1.05,A141&gt;=5.2,B141&lt;2.65,D141&lt;1.45,B141&lt;2.75,D141&gt;=0.75,H141&lt;15.076,B141&lt;3.35),3.5,IF(AND(D141&gt;=1.05,A141&gt;=5.2,B141&lt;2.65,D141&lt;1.45,B141&lt;2.75,D141&gt;=0.75,H141&lt;15.076,B141&lt;3.35),3.94,IF(AND(H141&lt;10.983,H141&gt;=8.486,D141&lt;1.35,A141&lt;6.2,B141&gt;=2.75,D141&gt;=0.75,H141&lt;15.076,B141&lt;3.35),4.38,IF(AND(H141&gt;=10.983,H141&gt;=8.486,D141&lt;1.35,A141&lt;6.2,B141&gt;=2.75,D141&gt;=0.75,H141&lt;15.076,B141&lt;3.35),4.1,IF(AND(B141&gt;=3.25,A141&lt;7.25,F141&gt;=2.5,A141&gt;=6.2,B141&gt;=2.75,D141&gt;=0.75,H141&lt;15.076,B141&lt;3.35),5.7,IF(AND(B141&lt;2.95,B141&lt;3.25,A141&lt;7.25,F141&gt;=2.5,A141&gt;=6.2,B141&gt;=2.75,D141&gt;=0.75,H141&lt;15.076,B141&lt;3.35),5.6,IF(AND(H141&gt;=13.711,B141&gt;=2.95,B141&lt;3.25,A141&lt;7.25,F141&gt;=2.5,A141&gt;=6.2,B141&gt;=2.75,D141&gt;=0.75,H141&lt;15.076,B141&lt;3.35),5.8,IF(AND(A141&gt;=6.8,H141&lt;13.711,B141&gt;=2.95,B141&lt;3.25,A141&lt;7.25,F141&gt;=2.5,A141&gt;=6.2,B141&gt;=2.75,D141&gt;=0.75,H141&lt;15.076,B141&lt;3.35),5.1,IF(AND(H141&lt;12.921,A141&lt;6.8,H141&lt;13.711,B141&gt;=2.95,B141&lt;3.25,A141&lt;7.25,F141&gt;=2.5,A141&gt;=6.2,B141&gt;=2.75,D141&gt;=0.75,H141&lt;15.076,B141&lt;3.35),5.34,IF(AND(H141&gt;=12.921,A141&lt;6.8,H141&lt;13.711,B141&gt;=2.95,B141&lt;3.25,A141&lt;7.25,F141&gt;=2.5,A141&gt;=6.2,B141&gt;=2.75,D141&gt;=0.75,H141&lt;15.076,B141&lt;3.35),5.133,"shouldnthappen"))))))))))))))))))))))))))))))))))))</f>
        <v>4.8</v>
      </c>
      <c r="AA141" s="1" t="n">
        <f aca="false">IF(AND(D141&gt;=0.45,A141&lt;5.05,D141&lt;0.8),1.6,IF(AND(D141&gt;=0.45,A141&gt;=5.05,D141&lt;0.8),1.7,IF(AND(H141&gt;=16.244,F141&gt;=2.5,D141&gt;=0.8),6.533,IF(AND(A141&lt;4.35,D141&lt;0.45,A141&lt;5.05,D141&lt;0.8),1.1,IF(AND(H141&gt;=14.877,D141&lt;0.45,A141&gt;=5.05,D141&lt;0.8),1.3,IF(AND(D141&gt;=1.4,A141&lt;5.65,F141&lt;2.5,D141&gt;=0.8),4.5,IF(AND(A141&gt;=7.25,H141&lt;16.244,F141&gt;=2.5,D141&gt;=0.8),6.5,IF(AND(A141&gt;=4.75,A141&gt;=4.35,D141&lt;0.45,A141&lt;5.05,D141&lt;0.8),1.35,IF(AND(A141&lt;5.3,D141&lt;1.4,A141&lt;5.65,F141&lt;2.5,D141&gt;=0.8),3.1,IF(AND(A141&gt;=6.8,A141&gt;=6.55,A141&gt;=5.65,F141&lt;2.5,D141&gt;=0.8),4.9,IF(AND(H141&lt;5.767,A141&lt;7.25,H141&lt;16.244,F141&gt;=2.5,D141&gt;=0.8),4.5,IF(AND(G141&gt;=0.522,A141&lt;4.75,A141&gt;=4.35,D141&lt;0.45,A141&lt;5.05,D141&lt;0.8),1.2,IF(AND(G141&gt;=0.948,D141&lt;0.35,H141&lt;14.877,D141&lt;0.45,A141&gt;=5.05,D141&lt;0.8),1.7,IF(AND(H141&lt;13.089,D141&gt;=0.35,H141&lt;14.877,D141&lt;0.45,A141&gt;=5.05,D141&lt;0.8),1.5,IF(AND(H141&gt;=13.089,D141&gt;=0.35,H141&lt;14.877,D141&lt;0.45,A141&gt;=5.05,D141&lt;0.8),1.3,IF(AND(B141&gt;=2.95,A141&gt;=5.3,D141&lt;1.4,A141&lt;5.65,F141&lt;2.5,D141&gt;=0.8),4.1,IF(AND(H141&lt;9.181,A141&lt;6.05,A141&lt;6.55,A141&gt;=5.65,F141&lt;2.5,D141&gt;=0.8),5.1,IF(AND(H141&gt;=9.181,A141&lt;6.05,A141&lt;6.55,A141&gt;=5.65,F141&lt;2.5,D141&gt;=0.8),4.3,IF(AND(G141&gt;=0.867,A141&gt;=6.05,A141&lt;6.55,A141&gt;=5.65,F141&lt;2.5,D141&gt;=0.8),4.9,IF(AND(B141&lt;3.05,A141&lt;6.8,A141&gt;=6.55,A141&gt;=5.65,F141&lt;2.5,D141&gt;=0.8),5,IF(AND(B141&gt;=3.05,A141&lt;6.8,A141&gt;=6.55,A141&gt;=5.65,F141&lt;2.5,D141&gt;=0.8),4.55,IF(AND(H141&gt;=14.144,G141&lt;0.522,A141&lt;4.75,A141&gt;=4.35,D141&lt;0.45,A141&lt;5.05,D141&lt;0.8),1.3,IF(AND(B141&lt;2.7,B141&lt;2.95,A141&gt;=5.3,D141&lt;1.4,A141&lt;5.65,F141&lt;2.5,D141&gt;=0.8),3.78,IF(AND(B141&gt;=2.7,B141&lt;2.95,A141&gt;=5.3,D141&lt;1.4,A141&lt;5.65,F141&lt;2.5,D141&gt;=0.8),3.6,IF(AND(G141&lt;0.638,G141&lt;0.867,A141&gt;=6.05,A141&lt;6.55,A141&gt;=5.65,F141&lt;2.5,D141&gt;=0.8),4.433,IF(AND(G141&gt;=0.638,G141&lt;0.867,A141&gt;=6.05,A141&lt;6.55,A141&gt;=5.65,F141&lt;2.5,D141&gt;=0.8),4,IF(AND(A141&lt;6.35,H141&lt;11.146,H141&gt;=5.767,A141&lt;7.25,H141&lt;16.244,F141&gt;=2.5,D141&gt;=0.8),5.1,IF(AND(A141&lt;4.5,H141&lt;14.144,G141&lt;0.522,A141&lt;4.75,A141&gt;=4.35,D141&lt;0.45,A141&lt;5.05,D141&lt;0.8),1.35,IF(AND(A141&gt;=4.5,H141&lt;14.144,G141&lt;0.522,A141&lt;4.75,A141&gt;=4.35,D141&lt;0.45,A141&lt;5.05,D141&lt;0.8),1.4,IF(AND(A141&lt;5.15,B141&lt;3.75,G141&lt;0.948,D141&lt;0.35,H141&lt;14.877,D141&lt;0.45,A141&gt;=5.05,D141&lt;0.8),1.4,IF(AND(A141&gt;=5.15,B141&lt;3.75,G141&lt;0.948,D141&lt;0.35,H141&lt;14.877,D141&lt;0.45,A141&gt;=5.05,D141&lt;0.8),1.5,IF(AND(G141&lt;0.112,B141&gt;=3.75,G141&lt;0.948,D141&lt;0.35,H141&lt;14.877,D141&lt;0.45,A141&gt;=5.05,D141&lt;0.8),1.5,IF(AND(G141&gt;=0.112,B141&gt;=3.75,G141&lt;0.948,D141&lt;0.35,H141&lt;14.877,D141&lt;0.45,A141&gt;=5.05,D141&lt;0.8),1.6,IF(AND(G141&lt;0.075,A141&gt;=6.35,H141&lt;11.146,H141&gt;=5.767,A141&lt;7.25,H141&lt;16.244,F141&gt;=2.5,D141&gt;=0.8),5.5,IF(AND(G141&gt;=0.075,A141&gt;=6.35,H141&lt;11.146,H141&gt;=5.767,A141&lt;7.25,H141&lt;16.244,F141&gt;=2.5,D141&gt;=0.8),5.24,IF(AND(B141&lt;2.95,D141&lt;1.9,H141&gt;=11.146,H141&gt;=5.767,A141&lt;7.25,H141&lt;16.244,F141&gt;=2.5,D141&gt;=0.8),5.65,IF(AND(B141&gt;=2.95,D141&lt;1.9,H141&gt;=11.146,H141&gt;=5.767,A141&lt;7.25,H141&lt;16.244,F141&gt;=2.5,D141&gt;=0.8),5.8,IF(AND(H141&lt;13.42,D141&gt;=1.9,H141&gt;=11.146,H141&gt;=5.767,A141&lt;7.25,H141&lt;16.244,F141&gt;=2.5,D141&gt;=0.8),5.6,IF(AND(H141&gt;=13.42,D141&gt;=1.9,H141&gt;=11.146,H141&gt;=5.767,A141&lt;7.25,H141&lt;16.244,F141&gt;=2.5,D141&gt;=0.8),5.34,"shouldnthappen")))))))))))))))))))))))))))))))))))))))</f>
        <v>5.8</v>
      </c>
      <c r="AB141" s="1" t="n">
        <f aca="false">IF(AND(D141&gt;=0.35,F141&lt;1.5),1.5,IF(AND(F141&lt;2.5,D141&gt;=1.55,F141&gt;=1.5),4.85,IF(AND(H141&lt;8.308,D141&lt;0.15,D141&lt;0.35,F141&lt;1.5),1.5,IF(AND(H141&gt;=8.308,D141&lt;0.15,D141&lt;0.35,F141&lt;1.5),1.4,IF(AND(H141&lt;5.523,D141&gt;=0.15,D141&lt;0.35,F141&lt;1.5),1,IF(AND(G141&lt;0.572,H141&lt;10.688,D141&lt;1.55,F141&gt;=1.5),3.75,IF(AND(B141&gt;=3.5,F141&gt;=2.5,D141&gt;=1.55,F141&gt;=1.5),6.3,IF(AND(A141&gt;=5.65,G141&gt;=0.572,H141&lt;10.688,D141&lt;1.55,F141&gt;=1.5),4.45,IF(AND(B141&gt;=2.85,A141&lt;6.15,H141&gt;=10.688,D141&lt;1.55,F141&gt;=1.5),4.35,IF(AND(H141&gt;=16.284,B141&lt;3.5,F141&gt;=2.5,D141&gt;=1.55,F141&gt;=1.5),6.6,IF(AND(G141&gt;=0.241,G141&lt;0.338,H141&gt;=5.523,D141&gt;=0.15,D141&lt;0.35,F141&lt;1.5),1.25,IF(AND(A141&lt;5.05,G141&gt;=0.338,H141&gt;=5.523,D141&gt;=0.15,D141&lt;0.35,F141&lt;1.5),1.35,IF(AND(B141&lt;2.7,A141&lt;5.65,G141&gt;=0.572,H141&lt;10.688,D141&lt;1.55,F141&gt;=1.5),4,IF(AND(B141&gt;=2.7,A141&lt;5.65,G141&gt;=0.572,H141&lt;10.688,D141&lt;1.55,F141&gt;=1.5),3.6,IF(AND(B141&lt;2.45,B141&lt;2.85,A141&lt;6.15,H141&gt;=10.688,D141&lt;1.55,F141&gt;=1.5),3.7,IF(AND(A141&lt;6.25,B141&lt;2.85,A141&gt;=6.15,H141&gt;=10.688,D141&lt;1.55,F141&gt;=1.5),4.5,IF(AND(A141&gt;=6.25,B141&lt;2.85,A141&gt;=6.15,H141&gt;=10.688,D141&lt;1.55,F141&gt;=1.5),4.86,IF(AND(D141&gt;=1.45,B141&gt;=2.85,A141&gt;=6.15,H141&gt;=10.688,D141&lt;1.55,F141&gt;=1.5),4.8,IF(AND(H141&lt;8.202,H141&lt;16.284,B141&lt;3.5,F141&gt;=2.5,D141&gt;=1.55,F141&gt;=1.5),5.7,IF(AND(A141&gt;=5.1,G141&lt;0.241,G141&lt;0.338,H141&gt;=5.523,D141&gt;=0.15,D141&lt;0.35,F141&lt;1.5),1.5,IF(AND(B141&gt;=3.75,A141&gt;=5.05,G141&gt;=0.338,H141&gt;=5.523,D141&gt;=0.15,D141&lt;0.35,F141&lt;1.5),1.6,IF(AND(A141&lt;5.7,B141&gt;=2.45,B141&lt;2.85,A141&lt;6.15,H141&gt;=10.688,D141&lt;1.55,F141&gt;=1.5),3.9,IF(AND(A141&gt;=5.7,B141&gt;=2.45,B141&lt;2.85,A141&lt;6.15,H141&gt;=10.688,D141&lt;1.55,F141&gt;=1.5),4.02,IF(AND(H141&lt;13.654,D141&lt;1.45,B141&gt;=2.85,A141&gt;=6.15,H141&gt;=10.688,D141&lt;1.55,F141&gt;=1.5),4.333,IF(AND(H141&gt;=13.654,D141&lt;1.45,B141&gt;=2.85,A141&gt;=6.15,H141&gt;=10.688,D141&lt;1.55,F141&gt;=1.5),4.54,IF(AND(A141&lt;6.15,H141&gt;=8.202,H141&lt;16.284,B141&lt;3.5,F141&gt;=2.5,D141&gt;=1.55,F141&gt;=1.5),5,IF(AND(H141&lt;13.924,A141&lt;5.1,G141&lt;0.241,G141&lt;0.338,H141&gt;=5.523,D141&gt;=0.15,D141&lt;0.35,F141&lt;1.5),1.4,IF(AND(H141&gt;=13.924,A141&lt;5.1,G141&lt;0.241,G141&lt;0.338,H141&gt;=5.523,D141&gt;=0.15,D141&lt;0.35,F141&lt;1.5),1.5,IF(AND(D141&lt;0.25,B141&lt;3.75,A141&gt;=5.05,G141&gt;=0.338,H141&gt;=5.523,D141&gt;=0.15,D141&lt;0.35,F141&lt;1.5),1.5,IF(AND(D141&gt;=0.25,B141&lt;3.75,A141&gt;=5.05,G141&gt;=0.338,H141&gt;=5.523,D141&gt;=0.15,D141&lt;0.35,F141&lt;1.5),1.4,IF(AND(H141&lt;8.884,B141&gt;=3.05,A141&gt;=6.15,H141&gt;=8.202,H141&lt;16.284,B141&lt;3.5,F141&gt;=2.5,D141&gt;=1.55,F141&gt;=1.5),5.1,IF(AND(A141&lt;6.45,G141&lt;0.368,B141&lt;3.05,A141&gt;=6.15,H141&gt;=8.202,H141&lt;16.284,B141&lt;3.5,F141&gt;=2.5,D141&gt;=1.55,F141&gt;=1.5),5.525,IF(AND(A141&gt;=6.45,G141&lt;0.368,B141&lt;3.05,A141&gt;=6.15,H141&gt;=8.202,H141&lt;16.284,B141&lt;3.5,F141&gt;=2.5,D141&gt;=1.55,F141&gt;=1.5),5.35,IF(AND(D141&lt;2.25,G141&gt;=0.368,B141&lt;3.05,A141&gt;=6.15,H141&gt;=8.202,H141&lt;16.284,B141&lt;3.5,F141&gt;=2.5,D141&gt;=1.55,F141&gt;=1.5),5.8,IF(AND(D141&gt;=2.25,G141&gt;=0.368,B141&lt;3.05,A141&gt;=6.15,H141&gt;=8.202,H141&lt;16.284,B141&lt;3.5,F141&gt;=2.5,D141&gt;=1.55,F141&gt;=1.5),5.2,IF(AND(H141&lt;10.257,H141&gt;=8.884,B141&gt;=3.05,A141&gt;=6.15,H141&gt;=8.202,H141&lt;16.284,B141&lt;3.5,F141&gt;=2.5,D141&gt;=1.55,F141&gt;=1.5),5.9,IF(AND(H141&gt;=10.257,H141&gt;=8.884,B141&gt;=3.05,A141&gt;=6.15,H141&gt;=8.202,H141&lt;16.284,B141&lt;3.5,F141&gt;=2.5,D141&gt;=1.55,F141&gt;=1.5),5.48,"shouldnthappen")))))))))))))))))))))))))))))))))))))</f>
        <v>5</v>
      </c>
      <c r="AC141" s="1" t="n">
        <f aca="false">IF(AND(H141&lt;5.748,A141&lt;5.05,D141&lt;0.8),1,IF(AND(B141&lt;3.35,A141&gt;=5.05,D141&lt;0.8),1.7,IF(AND(A141&lt;5.85,G141&lt;0.154,D141&gt;=0.8),4.5,IF(AND(D141&gt;=0.45,H141&gt;=5.748,A141&lt;5.05,D141&lt;0.8),1.6,IF(AND(G141&gt;=0.934,B141&gt;=3.35,A141&gt;=5.05,D141&lt;0.8),1.7,IF(AND(D141&lt;2.1,A141&gt;=5.85,G141&lt;0.154,D141&gt;=0.8),6.15,IF(AND(D141&gt;=2.1,A141&gt;=5.85,G141&lt;0.154,D141&gt;=0.8),5.5,IF(AND(A141&lt;6.1,D141&gt;=1.55,G141&gt;=0.154,D141&gt;=0.8),5,IF(AND(H141&gt;=14.379,G141&lt;0.934,B141&gt;=3.35,A141&gt;=5.05,D141&lt;0.8),1.58,IF(AND(G141&lt;0.379,A141&gt;=6.1,D141&gt;=1.55,G141&gt;=0.154,D141&gt;=0.8),5.42,IF(AND(H141&lt;13.924,G141&lt;0.227,D141&lt;0.45,H141&gt;=5.748,A141&lt;5.05,D141&lt;0.8),1.4,IF(AND(H141&gt;=13.924,G141&lt;0.227,D141&lt;0.45,H141&gt;=5.748,A141&lt;5.05,D141&lt;0.8),1.5,IF(AND(B141&lt;3.1,G141&gt;=0.227,D141&lt;0.45,H141&gt;=5.748,A141&lt;5.05,D141&lt;0.8),1.1,IF(AND(G141&lt;0.13,H141&lt;14.379,G141&lt;0.934,B141&gt;=3.35,A141&gt;=5.05,D141&lt;0.8),1.4,IF(AND(D141&lt;1.05,A141&lt;5.65,D141&lt;1.35,D141&lt;1.55,G141&gt;=0.154,D141&gt;=0.8),3.7,IF(AND(D141&lt;1.25,A141&gt;=5.65,D141&lt;1.35,D141&lt;1.55,G141&gt;=0.154,D141&gt;=0.8),4.06,IF(AND(D141&gt;=1.25,A141&gt;=5.65,D141&lt;1.35,D141&lt;1.55,G141&gt;=0.154,D141&gt;=0.8),4.425,IF(AND(H141&lt;13.654,D141&lt;1.45,D141&gt;=1.35,D141&lt;1.55,G141&gt;=0.154,D141&gt;=0.8),4.275,IF(AND(G141&lt;0.259,D141&gt;=1.45,D141&gt;=1.35,D141&lt;1.55,G141&gt;=0.154,D141&gt;=0.8),5.1,IF(AND(B141&lt;2.95,G141&gt;=0.379,A141&gt;=6.1,D141&gt;=1.55,G141&gt;=0.154,D141&gt;=0.8),6.3,IF(AND(B141&lt;3.25,B141&gt;=3.1,G141&gt;=0.227,D141&lt;0.45,H141&gt;=5.748,A141&lt;5.05,D141&lt;0.8),1.3,IF(AND(B141&gt;=3.25,B141&gt;=3.1,G141&gt;=0.227,D141&lt;0.45,H141&gt;=5.748,A141&lt;5.05,D141&lt;0.8),1.4,IF(AND(H141&gt;=13.372,G141&gt;=0.13,H141&lt;14.379,G141&lt;0.934,B141&gt;=3.35,A141&gt;=5.05,D141&lt;0.8),1.4,IF(AND(H141&lt;6.69,D141&gt;=1.05,A141&lt;5.65,D141&lt;1.35,D141&lt;1.55,G141&gt;=0.154,D141&gt;=0.8),4.033,IF(AND(H141&gt;=6.69,D141&gt;=1.05,A141&lt;5.65,D141&lt;1.35,D141&lt;1.55,G141&gt;=0.154,D141&gt;=0.8),3.88,IF(AND(B141&lt;2.85,H141&gt;=13.654,D141&lt;1.45,D141&gt;=1.35,D141&lt;1.55,G141&gt;=0.154,D141&gt;=0.8),4.8,IF(AND(B141&gt;=2.85,H141&gt;=13.654,D141&lt;1.45,D141&gt;=1.35,D141&lt;1.55,G141&gt;=0.154,D141&gt;=0.8),4.7,IF(AND(H141&lt;11.681,G141&gt;=0.259,D141&gt;=1.45,D141&gt;=1.35,D141&lt;1.55,G141&gt;=0.154,D141&gt;=0.8),4.85,IF(AND(H141&gt;=11.681,G141&gt;=0.259,D141&gt;=1.45,D141&gt;=1.35,D141&lt;1.55,G141&gt;=0.154,D141&gt;=0.8),4.633,IF(AND(A141&lt;6.25,B141&gt;=2.95,G141&gt;=0.379,A141&gt;=6.1,D141&gt;=1.55,G141&gt;=0.154,D141&gt;=0.8),5.4,IF(AND(D141&lt;0.3,H141&lt;13.372,G141&gt;=0.13,H141&lt;14.379,G141&lt;0.934,B141&gt;=3.35,A141&gt;=5.05,D141&lt;0.8),1.475,IF(AND(D141&gt;=0.3,H141&lt;13.372,G141&gt;=0.13,H141&lt;14.379,G141&lt;0.934,B141&gt;=3.35,A141&gt;=5.05,D141&lt;0.8),1.5,IF(AND(B141&lt;3.15,A141&gt;=6.25,B141&gt;=2.95,G141&gt;=0.379,A141&gt;=6.1,D141&gt;=1.55,G141&gt;=0.154,D141&gt;=0.8),5.7,IF(AND(B141&gt;=3.15,A141&gt;=6.25,B141&gt;=2.95,G141&gt;=0.379,A141&gt;=6.1,D141&gt;=1.55,G141&gt;=0.154,D141&gt;=0.8),5.933,"shouldnthappen"))))))))))))))))))))))))))))))))))</f>
        <v>5</v>
      </c>
      <c r="AD141" s="1" t="n">
        <f aca="false">IF(AND(H141&lt;6.621,A141&lt;4.95,D141&lt;0.8),1,IF(AND(H141&lt;14.144,H141&gt;=6.621,A141&lt;4.95,D141&lt;0.8),1.4,IF(AND(H141&gt;=14.144,H141&gt;=6.621,A141&lt;4.95,D141&lt;0.8),1.3,IF(AND(G141&lt;0.13,B141&gt;=3.85,A141&gt;=4.95,D141&lt;0.8),1.3,IF(AND(G141&gt;=0.13,B141&gt;=3.85,A141&gt;=4.95,D141&lt;0.8),1.425,IF(AND(A141&gt;=6.05,B141&lt;2.75,D141&lt;1.55,D141&gt;=0.8),4.9,IF(AND(A141&gt;=7.3,G141&lt;0.119,D141&gt;=1.55,D141&gt;=0.8),6.7,IF(AND(H141&lt;6.555,D141&lt;0.25,B141&lt;3.85,A141&gt;=4.95,D141&lt;0.8),1.7,IF(AND(B141&lt;3.4,D141&gt;=0.25,B141&lt;3.85,A141&gt;=4.95,D141&lt;0.8),1.7,IF(AND(B141&gt;=3.4,D141&gt;=0.25,B141&lt;3.85,A141&gt;=4.95,D141&lt;0.8),1.6,IF(AND(A141&lt;5.05,A141&lt;6.05,B141&lt;2.75,D141&lt;1.55,D141&gt;=0.8),3.3,IF(AND(B141&lt;2.85,D141&lt;1.35,B141&gt;=2.75,D141&lt;1.55,D141&gt;=0.8),4.5,IF(AND(H141&lt;12.206,D141&gt;=1.35,B141&gt;=2.75,D141&lt;1.55,D141&gt;=0.8),4.7,IF(AND(H141&gt;=12.206,D141&gt;=1.35,B141&gt;=2.75,D141&lt;1.55,D141&gt;=0.8),4.52,IF(AND(G141&lt;0.024,A141&lt;7.3,G141&lt;0.119,D141&gt;=1.55,D141&gt;=0.8),5.7,IF(AND(G141&gt;=0.024,A141&lt;7.3,G141&lt;0.119,D141&gt;=1.55,D141&gt;=0.8),5.6,IF(AND(F141&lt;2.5,G141&lt;0.417,G141&gt;=0.119,D141&gt;=1.55,D141&gt;=0.8),5.05,IF(AND(B141&lt;3.15,H141&gt;=6.555,D141&lt;0.25,B141&lt;3.85,A141&gt;=4.95,D141&lt;0.8),1.6,IF(AND(G141&lt;0.356,A141&gt;=5.05,A141&lt;6.05,B141&lt;2.75,D141&lt;1.55,D141&gt;=0.8),4.12,IF(AND(A141&lt;5.65,B141&gt;=2.85,D141&lt;1.35,B141&gt;=2.75,D141&lt;1.55,D141&gt;=0.8),3.6,IF(AND(B141&lt;3.15,F141&gt;=2.5,G141&lt;0.417,G141&gt;=0.119,D141&gt;=1.55,D141&gt;=0.8),5.18,IF(AND(B141&gt;=3.15,F141&gt;=2.5,G141&lt;0.417,G141&gt;=0.119,D141&gt;=1.55,D141&gt;=0.8),5.3,IF(AND(D141&lt;1.7,A141&lt;6.95,G141&gt;=0.417,G141&gt;=0.119,D141&gt;=1.55,D141&gt;=0.8),4.7,IF(AND(A141&lt;7.25,A141&gt;=6.95,G141&gt;=0.417,G141&gt;=0.119,D141&gt;=1.55,D141&gt;=0.8),5.8,IF(AND(A141&gt;=7.25,A141&gt;=6.95,G141&gt;=0.417,G141&gt;=0.119,D141&gt;=1.55,D141&gt;=0.8),6.333,IF(AND(H141&lt;8.594,B141&gt;=3.15,H141&gt;=6.555,D141&lt;0.25,B141&lt;3.85,A141&gt;=4.95,D141&lt;0.8),1.4,IF(AND(H141&gt;=8.594,B141&gt;=3.15,H141&gt;=6.555,D141&lt;0.25,B141&lt;3.85,A141&gt;=4.95,D141&lt;0.8),1.5,IF(AND(H141&gt;=11.218,G141&gt;=0.356,A141&gt;=5.05,A141&lt;6.05,B141&lt;2.75,D141&lt;1.55,D141&gt;=0.8),3.925,IF(AND(A141&gt;=6.5,A141&gt;=5.65,B141&gt;=2.85,D141&lt;1.35,B141&gt;=2.75,D141&lt;1.55,D141&gt;=0.8),4.6,IF(AND(H141&lt;8.602,H141&lt;11.218,G141&gt;=0.356,A141&gt;=5.05,A141&lt;6.05,B141&lt;2.75,D141&lt;1.55,D141&gt;=0.8),3.95,IF(AND(H141&gt;=8.602,H141&lt;11.218,G141&gt;=0.356,A141&gt;=5.05,A141&lt;6.05,B141&lt;2.75,D141&lt;1.55,D141&gt;=0.8),3.75,IF(AND(H141&lt;10.129,A141&lt;6.5,A141&gt;=5.65,B141&gt;=2.85,D141&lt;1.35,B141&gt;=2.75,D141&lt;1.55,D141&gt;=0.8),4.2,IF(AND(H141&gt;=10.129,A141&lt;6.5,A141&gt;=5.65,B141&gt;=2.85,D141&lt;1.35,B141&gt;=2.75,D141&lt;1.55,D141&gt;=0.8),4.267,IF(AND(D141&lt;2.2,B141&lt;3.05,D141&gt;=1.7,A141&lt;6.95,G141&gt;=0.417,G141&gt;=0.119,D141&gt;=1.55,D141&gt;=0.8),5.3,IF(AND(D141&gt;=2.2,B141&lt;3.05,D141&gt;=1.7,A141&lt;6.95,G141&gt;=0.417,G141&gt;=0.119,D141&gt;=1.55,D141&gt;=0.8),5.133,IF(AND(D141&lt;2.45,B141&gt;=3.05,D141&gt;=1.7,A141&lt;6.95,G141&gt;=0.417,G141&gt;=0.119,D141&gt;=1.55,D141&gt;=0.8),5.6,IF(AND(D141&gt;=2.45,B141&gt;=3.05,D141&gt;=1.7,A141&lt;6.95,G141&gt;=0.417,G141&gt;=0.119,D141&gt;=1.55,D141&gt;=0.8),6,"shouldnthappen")))))))))))))))))))))))))))))))))))))</f>
        <v>5.3</v>
      </c>
      <c r="AE141" s="1" t="n">
        <f aca="false">IF(AND(G141&lt;0.123,D141&gt;=0.25,D141&lt;0.75),1.3,IF(AND(H141&gt;=16.774,D141&gt;=1.75,D141&gt;=0.75),6.4,IF(AND(B141&lt;3.4,A141&lt;4.8,D141&lt;0.25,D141&lt;0.75),1.22,IF(AND(B141&gt;=3.4,A141&lt;4.8,D141&lt;0.25,D141&lt;0.75),1,IF(AND(A141&gt;=5.45,A141&gt;=4.8,D141&lt;0.25,D141&lt;0.75),1.367,IF(AND(H141&gt;=10.688,D141&lt;1.35,D141&lt;1.75,D141&gt;=0.75),4.2,IF(AND(A141&lt;5.3,D141&gt;=1.35,D141&lt;1.75,D141&gt;=0.75),4.05,IF(AND(G141&gt;=0.857,H141&lt;16.774,D141&gt;=1.75,D141&gt;=0.75),5.02,IF(AND(H141&lt;6.089,A141&lt;5.45,A141&gt;=4.8,D141&lt;0.25,D141&lt;0.75),1.7,IF(AND(G141&lt;0.184,D141&lt;0.35,G141&gt;=0.123,D141&gt;=0.25,D141&lt;0.75),1.7,IF(AND(G141&gt;=0.184,D141&lt;0.35,G141&gt;=0.123,D141&gt;=0.25,D141&lt;0.75),1.48,IF(AND(A141&lt;5.25,D141&gt;=0.35,G141&gt;=0.123,D141&gt;=0.25,D141&lt;0.75),1.75,IF(AND(A141&gt;=5.25,D141&gt;=0.35,G141&gt;=0.123,D141&gt;=0.25,D141&lt;0.75),1.5,IF(AND(A141&lt;5.3,H141&lt;10.688,D141&lt;1.35,D141&lt;1.75,D141&gt;=0.75),3.15,IF(AND(H141&lt;9.474,A141&gt;=5.3,D141&gt;=1.35,D141&lt;1.75,D141&gt;=0.75),4.95,IF(AND(G141&gt;=0.779,G141&lt;0.857,H141&lt;16.774,D141&gt;=1.75,D141&gt;=0.75),6,IF(AND(G141&lt;0.05,H141&gt;=6.089,A141&lt;5.45,A141&gt;=4.8,D141&lt;0.25,D141&lt;0.75),1.4,IF(AND(H141&lt;6.69,A141&gt;=5.3,H141&lt;10.688,D141&lt;1.35,D141&lt;1.75,D141&gt;=0.75),4.033,IF(AND(H141&gt;=6.69,A141&gt;=5.3,H141&lt;10.688,D141&lt;1.35,D141&lt;1.75,D141&gt;=0.75),3.733,IF(AND(B141&lt;2.5,H141&gt;=9.474,A141&gt;=5.3,D141&gt;=1.35,D141&lt;1.75,D141&gt;=0.75),4.5,IF(AND(D141&gt;=2.45,G141&lt;0.779,G141&lt;0.857,H141&lt;16.774,D141&gt;=1.75,D141&gt;=0.75),6,IF(AND(B141&gt;=3.75,G141&gt;=0.05,H141&gt;=6.089,A141&lt;5.45,A141&gt;=4.8,D141&lt;0.25,D141&lt;0.75),1.6,IF(AND(H141&lt;13.695,B141&gt;=2.5,H141&gt;=9.474,A141&gt;=5.3,D141&gt;=1.35,D141&lt;1.75,D141&gt;=0.75),4.567,IF(AND(G141&gt;=0.654,D141&lt;2.45,G141&lt;0.779,G141&lt;0.857,H141&lt;16.774,D141&gt;=1.75,D141&gt;=0.75),4.9,IF(AND(G141&gt;=0.73,B141&lt;3.75,G141&gt;=0.05,H141&gt;=6.089,A141&lt;5.45,A141&gt;=4.8,D141&lt;0.25,D141&lt;0.75),1.4,IF(AND(A141&lt;6.65,H141&gt;=13.695,B141&gt;=2.5,H141&gt;=9.474,A141&gt;=5.3,D141&gt;=1.35,D141&lt;1.75,D141&gt;=0.75),4.4,IF(AND(A141&gt;=6.65,H141&gt;=13.695,B141&gt;=2.5,H141&gt;=9.474,A141&gt;=5.3,D141&gt;=1.35,D141&lt;1.75,D141&gt;=0.75),4.84,IF(AND(B141&lt;2.75,G141&lt;0.654,D141&lt;2.45,G141&lt;0.779,G141&lt;0.857,H141&lt;16.774,D141&gt;=1.75,D141&gt;=0.75),5.2,IF(AND(H141&lt;9.524,G141&lt;0.73,B141&lt;3.75,G141&gt;=0.05,H141&gt;=6.089,A141&lt;5.45,A141&gt;=4.8,D141&lt;0.25,D141&lt;0.75),1.5,IF(AND(H141&gt;=9.524,G141&lt;0.73,B141&lt;3.75,G141&gt;=0.05,H141&gt;=6.089,A141&lt;5.45,A141&gt;=4.8,D141&lt;0.25,D141&lt;0.75),1.4,IF(AND(H141&gt;=13.644,B141&gt;=2.75,G141&lt;0.654,D141&lt;2.45,G141&lt;0.779,G141&lt;0.857,H141&lt;16.774,D141&gt;=1.75,D141&gt;=0.75),6.033,IF(AND(A141&gt;=6.85,H141&lt;13.644,B141&gt;=2.75,G141&lt;0.654,D141&lt;2.45,G141&lt;0.779,G141&lt;0.857,H141&lt;16.774,D141&gt;=1.75,D141&gt;=0.75),5.1,IF(AND(A141&gt;=6.75,A141&lt;6.85,H141&lt;13.644,B141&gt;=2.75,G141&lt;0.654,D141&lt;2.45,G141&lt;0.779,G141&lt;0.857,H141&lt;16.774,D141&gt;=1.75,D141&gt;=0.75),5.9,IF(AND(D141&gt;=2.35,A141&lt;6.75,A141&lt;6.85,H141&lt;13.644,B141&gt;=2.75,G141&lt;0.654,D141&lt;2.45,G141&lt;0.779,G141&lt;0.857,H141&lt;16.774,D141&gt;=1.75,D141&gt;=0.75),5.6,IF(AND(H141&lt;11.146,D141&lt;2.35,A141&lt;6.75,A141&lt;6.85,H141&lt;13.644,B141&gt;=2.75,G141&lt;0.654,D141&lt;2.45,G141&lt;0.779,G141&lt;0.857,H141&lt;16.774,D141&gt;=1.75,D141&gt;=0.75),5.4,IF(AND(H141&gt;=11.146,D141&lt;2.35,A141&lt;6.75,A141&lt;6.85,H141&lt;13.644,B141&gt;=2.75,G141&lt;0.654,D141&lt;2.45,G141&lt;0.779,G141&lt;0.857,H141&lt;16.774,D141&gt;=1.75,D141&gt;=0.75),5.6,"shouldnthappen"))))))))))))))))))))))))))))))))))))</f>
        <v>5.02</v>
      </c>
      <c r="AF141" s="1" t="n">
        <f aca="false">IF(AND(A141&lt;4.5,D141&lt;0.8),1.233,IF(AND(B141&lt;3.05,A141&gt;=4.5,D141&lt;0.8),1.4,IF(AND(D141&gt;=0.45,B141&gt;=3.05,A141&gt;=4.5,D141&lt;0.8),1.667,IF(AND(D141&lt;1.05,D141&lt;1.35,A141&lt;6.25,D141&gt;=0.8),3.633,IF(AND(H141&lt;13.935,A141&gt;=7.05,A141&gt;=6.25,D141&gt;=0.8),6,IF(AND(G141&gt;=0.948,D141&lt;0.45,B141&gt;=3.05,A141&gt;=4.5,D141&lt;0.8),1.7,IF(AND(G141&lt;0.652,D141&gt;=1.05,D141&lt;1.35,A141&lt;6.25,D141&gt;=0.8),4.16,IF(AND(D141&gt;=2.15,D141&gt;=1.75,D141&gt;=1.35,A141&lt;6.25,D141&gt;=0.8),5.4,IF(AND(G141&gt;=0.912,F141&lt;2.5,A141&lt;7.05,A141&gt;=6.25,D141&gt;=0.8),4.4,IF(AND(B141&gt;=3.25,F141&gt;=2.5,A141&lt;7.05,A141&gt;=6.25,D141&gt;=0.8),5.85,IF(AND(H141&lt;17.32,H141&gt;=13.935,A141&gt;=7.05,A141&gt;=6.25,D141&gt;=0.8),6.65,IF(AND(H141&gt;=17.32,H141&gt;=13.935,A141&gt;=7.05,A141&gt;=6.25,D141&gt;=0.8),6.4,IF(AND(H141&gt;=13.547,G141&lt;0.948,D141&lt;0.45,B141&gt;=3.05,A141&gt;=4.5,D141&lt;0.8),1.38,IF(AND(B141&gt;=2.75,G141&gt;=0.652,D141&gt;=1.05,D141&lt;1.35,A141&lt;6.25,D141&gt;=0.8),3.6,IF(AND(H141&lt;9.417,G141&lt;0.404,D141&lt;1.75,D141&gt;=1.35,A141&lt;6.25,D141&gt;=0.8),4.2,IF(AND(H141&gt;=9.417,G141&lt;0.404,D141&lt;1.75,D141&gt;=1.35,A141&lt;6.25,D141&gt;=0.8),4.5,IF(AND(G141&lt;0.464,G141&gt;=0.404,D141&lt;1.75,D141&gt;=1.35,A141&lt;6.25,D141&gt;=0.8),4.5,IF(AND(G141&gt;=0.464,G141&gt;=0.404,D141&lt;1.75,D141&gt;=1.35,A141&lt;6.25,D141&gt;=0.8),4.625,IF(AND(D141&lt;1.85,D141&lt;2.15,D141&gt;=1.75,D141&gt;=1.35,A141&lt;6.25,D141&gt;=0.8),4.9,IF(AND(D141&gt;=1.85,D141&lt;2.15,D141&gt;=1.75,D141&gt;=1.35,A141&lt;6.25,D141&gt;=0.8),5.05,IF(AND(G141&lt;0.332,G141&lt;0.912,F141&lt;2.5,A141&lt;7.05,A141&gt;=6.25,D141&gt;=0.8),4.467,IF(AND(G141&gt;=0.332,G141&lt;0.912,F141&lt;2.5,A141&lt;7.05,A141&gt;=6.25,D141&gt;=0.8),4.767,IF(AND(D141&lt;0.15,H141&lt;13.547,G141&lt;0.948,D141&lt;0.45,B141&gt;=3.05,A141&gt;=4.5,D141&lt;0.8),1.5,IF(AND(D141&lt;1.15,B141&lt;2.75,G141&gt;=0.652,D141&gt;=1.05,D141&lt;1.35,A141&lt;6.25,D141&gt;=0.8),3.9,IF(AND(D141&gt;=1.15,B141&lt;2.75,G141&gt;=0.652,D141&gt;=1.05,D141&lt;1.35,A141&lt;6.25,D141&gt;=0.8),4,IF(AND(D141&gt;=2.25,B141&lt;3.15,B141&lt;3.25,F141&gt;=2.5,A141&lt;7.05,A141&gt;=6.25,D141&gt;=0.8),5.14,IF(AND(G141&lt;0.621,B141&gt;=3.15,B141&lt;3.25,F141&gt;=2.5,A141&lt;7.05,A141&gt;=6.25,D141&gt;=0.8),5.75,IF(AND(G141&gt;=0.621,B141&gt;=3.15,B141&lt;3.25,F141&gt;=2.5,A141&lt;7.05,A141&gt;=6.25,D141&gt;=0.8),5.1,IF(AND(G141&gt;=0.862,D141&gt;=0.15,H141&lt;13.547,G141&lt;0.948,D141&lt;0.45,B141&gt;=3.05,A141&gt;=4.5,D141&lt;0.8),1.5,IF(AND(A141&lt;6.35,D141&lt;2.25,B141&lt;3.15,B141&lt;3.25,F141&gt;=2.5,A141&lt;7.05,A141&gt;=6.25,D141&gt;=0.8),5.267,IF(AND(A141&gt;=6.35,D141&lt;2.25,B141&lt;3.15,B141&lt;3.25,F141&gt;=2.5,A141&lt;7.05,A141&gt;=6.25,D141&gt;=0.8),5.42,IF(AND(A141&lt;5.1,G141&lt;0.862,D141&gt;=0.15,H141&lt;13.547,G141&lt;0.948,D141&lt;0.45,B141&gt;=3.05,A141&gt;=4.5,D141&lt;0.8),1.35,IF(AND(B141&lt;3.95,A141&gt;=5.1,G141&lt;0.862,D141&gt;=0.15,H141&lt;13.547,G141&lt;0.948,D141&lt;0.45,B141&gt;=3.05,A141&gt;=4.5,D141&lt;0.8),1.5,IF(AND(B141&gt;=3.95,A141&gt;=5.1,G141&lt;0.862,D141&gt;=0.15,H141&lt;13.547,G141&lt;0.948,D141&lt;0.45,B141&gt;=3.05,A141&gt;=4.5,D141&lt;0.8),1.467,"shouldnthappen"))))))))))))))))))))))))))))))))))</f>
        <v>4.9</v>
      </c>
      <c r="AG141" s="1" t="n">
        <f aca="false">IF(AND(H141&lt;5.748,A141&lt;4.85,D141&lt;0.75),1,IF(AND(B141&gt;=3.5,D141&gt;=1.75,D141&gt;=0.75),6.2,IF(AND(A141&gt;=4.65,H141&gt;=5.748,A141&lt;4.85,D141&lt;0.75),1.333,IF(AND(H141&lt;6.417,B141&lt;3.45,A141&gt;=4.85,D141&lt;0.75),1.7,IF(AND(A141&lt;5.05,B141&gt;=3.45,A141&gt;=4.85,D141&lt;0.75),1.4,IF(AND(A141&gt;=5.05,B141&gt;=3.45,A141&gt;=4.85,D141&lt;0.75),1.5,IF(AND(F141&gt;=2.5,H141&lt;13.641,D141&lt;1.75,D141&gt;=0.75),4.667,IF(AND(G141&lt;0.187,H141&gt;=13.641,D141&lt;1.75,D141&gt;=0.75),5,IF(AND(A141&gt;=7.1,B141&lt;3.5,D141&gt;=1.75,D141&gt;=0.75),6.575,IF(AND(G141&lt;0.161,A141&lt;4.65,H141&gt;=5.748,A141&lt;4.85,D141&lt;0.75),1.5,IF(AND(H141&lt;8.399,H141&gt;=6.417,B141&lt;3.45,A141&gt;=4.85,D141&lt;0.75),1.5,IF(AND(H141&gt;=8.399,H141&gt;=6.417,B141&lt;3.45,A141&gt;=4.85,D141&lt;0.75),1.625,IF(AND(G141&lt;0.086,F141&lt;2.5,H141&lt;13.641,D141&lt;1.75,D141&gt;=0.75),4.7,IF(AND(D141&lt;1.35,G141&gt;=0.187,H141&gt;=13.641,D141&lt;1.75,D141&gt;=0.75),4.2,IF(AND(G141&lt;0.422,G141&gt;=0.161,A141&lt;4.65,H141&gt;=5.748,A141&lt;4.85,D141&lt;0.75),1.4,IF(AND(G141&gt;=0.422,G141&gt;=0.161,A141&lt;4.65,H141&gt;=5.748,A141&lt;4.85,D141&lt;0.75),1.3,IF(AND(B141&lt;2.5,D141&gt;=1.35,G141&gt;=0.187,H141&gt;=13.641,D141&lt;1.75,D141&gt;=0.75),4.5,IF(AND(B141&lt;2.75,A141&lt;6,A141&lt;7.1,B141&lt;3.5,D141&gt;=1.75,D141&gt;=0.75),5.1,IF(AND(B141&gt;=2.75,A141&lt;6,A141&lt;7.1,B141&lt;3.5,D141&gt;=1.75,D141&gt;=0.75),5.02,IF(AND(A141&lt;5.15,A141&lt;5.9,G141&gt;=0.086,F141&lt;2.5,H141&lt;13.641,D141&lt;1.75,D141&gt;=0.75),3,IF(AND(G141&lt;0.644,A141&gt;=5.9,G141&gt;=0.086,F141&lt;2.5,H141&lt;13.641,D141&lt;1.75,D141&gt;=0.75),4.65,IF(AND(G141&gt;=0.644,A141&gt;=5.9,G141&gt;=0.086,F141&lt;2.5,H141&lt;13.641,D141&lt;1.75,D141&gt;=0.75),4.24,IF(AND(D141&lt;1.45,B141&gt;=2.5,D141&gt;=1.35,G141&gt;=0.187,H141&gt;=13.641,D141&lt;1.75,D141&gt;=0.75),4.68,IF(AND(D141&gt;=1.45,B141&gt;=2.5,D141&gt;=1.35,G141&gt;=0.187,H141&gt;=13.641,D141&lt;1.75,D141&gt;=0.75),4.833,IF(AND(H141&lt;13.18,D141&lt;2.05,A141&gt;=6,A141&lt;7.1,B141&lt;3.5,D141&gt;=1.75,D141&gt;=0.75),5.44,IF(AND(H141&gt;=13.18,D141&lt;2.05,A141&gt;=6,A141&lt;7.1,B141&lt;3.5,D141&gt;=1.75,D141&gt;=0.75),5.1,IF(AND(H141&lt;8.759,D141&gt;=2.05,A141&gt;=6,A141&lt;7.1,B141&lt;3.5,D141&gt;=1.75,D141&gt;=0.75),5.4,IF(AND(A141&gt;=5.75,A141&gt;=5.15,A141&lt;5.9,G141&gt;=0.086,F141&lt;2.5,H141&lt;13.641,D141&lt;1.75,D141&gt;=0.75),3.967,IF(AND(H141&lt;10.159,H141&gt;=8.759,D141&gt;=2.05,A141&gt;=6,A141&lt;7.1,B141&lt;3.5,D141&gt;=1.75,D141&gt;=0.75),5.925,IF(AND(D141&lt;1.2,A141&lt;5.75,A141&gt;=5.15,A141&lt;5.9,G141&gt;=0.086,F141&lt;2.5,H141&lt;13.641,D141&lt;1.75,D141&gt;=0.75),3.667,IF(AND(D141&lt;2.25,H141&gt;=10.159,H141&gt;=8.759,D141&gt;=2.05,A141&gt;=6,A141&lt;7.1,B141&lt;3.5,D141&gt;=1.75,D141&gt;=0.75),5.66,IF(AND(D141&gt;=2.25,H141&gt;=10.159,H141&gt;=8.759,D141&gt;=2.05,A141&gt;=6,A141&lt;7.1,B141&lt;3.5,D141&gt;=1.75,D141&gt;=0.75),5.34,IF(AND(D141&lt;1.35,D141&gt;=1.2,A141&lt;5.75,A141&gt;=5.15,A141&lt;5.9,G141&gt;=0.086,F141&lt;2.5,H141&lt;13.641,D141&lt;1.75,D141&gt;=0.75),4.025,IF(AND(D141&gt;=1.35,D141&gt;=1.2,A141&lt;5.75,A141&gt;=5.15,A141&lt;5.9,G141&gt;=0.086,F141&lt;2.5,H141&lt;13.641,D141&lt;1.75,D141&gt;=0.75),3.9,"shouldnthappen"))))))))))))))))))))))))))))))))))</f>
        <v>5.1</v>
      </c>
      <c r="AH141" s="1" t="n">
        <f aca="false">IF(AND(F141&lt;1.5,H141&lt;6.799,A141&lt;5.45),1.7,IF(AND(F141&gt;=1.5,H141&lt;6.799,A141&lt;5.45),4.1,IF(AND(D141&gt;=0.8,H141&gt;=6.799,A141&lt;5.45),3.9,IF(AND(H141&lt;7.564,F141&lt;2.5,A141&gt;=5.45),3.925,IF(AND(H141&gt;=16.284,F141&gt;=2.5,A141&gt;=5.45),6.5,IF(AND(A141&lt;4.35,D141&lt;0.8,H141&gt;=6.799,A141&lt;5.45),1.1,IF(AND(B141&lt;2.8,D141&lt;1.35,H141&gt;=7.564,F141&lt;2.5,A141&gt;=5.45),4.1,IF(AND(B141&gt;=2.8,D141&lt;1.35,H141&gt;=7.564,F141&lt;2.5,A141&gt;=5.45),4.267,IF(AND(B141&lt;2.75,D141&gt;=1.35,H141&gt;=7.564,F141&lt;2.5,A141&gt;=5.45),5,IF(AND(G141&gt;=0.078,G141&lt;0.26,H141&lt;16.284,F141&gt;=2.5,A141&gt;=5.45),6.06,IF(AND(G141&gt;=0.805,G141&gt;=0.26,H141&lt;16.284,F141&gt;=2.5,A141&gt;=5.45),5.02,IF(AND(H141&gt;=10.109,B141&gt;=3.45,A141&gt;=4.35,D141&lt;0.8,H141&gt;=6.799,A141&lt;5.45),1.55,IF(AND(D141&lt;2.25,G141&lt;0.078,G141&lt;0.26,H141&lt;16.284,F141&gt;=2.5,A141&gt;=5.45),5.6,IF(AND(D141&gt;=2.25,G141&lt;0.078,G141&lt;0.26,H141&lt;16.284,F141&gt;=2.5,A141&gt;=5.45),5.7,IF(AND(A141&lt;6.15,G141&lt;0.805,G141&gt;=0.26,H141&lt;16.284,F141&gt;=2.5,A141&gt;=5.45),4.967,IF(AND(A141&lt;4.65,H141&lt;12.227,B141&lt;3.45,A141&gt;=4.35,D141&lt;0.8,H141&gt;=6.799,A141&lt;5.45),1.333,IF(AND(A141&lt;4.85,H141&gt;=12.227,B141&lt;3.45,A141&gt;=4.35,D141&lt;0.8,H141&gt;=6.799,A141&lt;5.45),1.42,IF(AND(A141&gt;=4.85,H141&gt;=12.227,B141&lt;3.45,A141&gt;=4.35,D141&lt;0.8,H141&gt;=6.799,A141&lt;5.45),1.533,IF(AND(A141&lt;5.05,H141&lt;10.109,B141&gt;=3.45,A141&gt;=4.35,D141&lt;0.8,H141&gt;=6.799,A141&lt;5.45),1.4,IF(AND(A141&gt;=5.05,H141&lt;10.109,B141&gt;=3.45,A141&gt;=4.35,D141&lt;0.8,H141&gt;=6.799,A141&lt;5.45),1.5,IF(AND(G141&lt;0.14,H141&lt;13.531,B141&gt;=2.75,D141&gt;=1.35,H141&gt;=7.564,F141&lt;2.5,A141&gt;=5.45),4.7,IF(AND(G141&lt;0.187,H141&gt;=13.531,B141&gt;=2.75,D141&gt;=1.35,H141&gt;=7.564,F141&lt;2.5,A141&gt;=5.45),5,IF(AND(G141&gt;=0.187,H141&gt;=13.531,B141&gt;=2.75,D141&gt;=1.35,H141&gt;=7.564,F141&lt;2.5,A141&gt;=5.45),4.66,IF(AND(A141&lt;6.35,A141&gt;=6.15,G141&lt;0.805,G141&gt;=0.26,H141&lt;16.284,F141&gt;=2.5,A141&gt;=5.45),6,IF(AND(D141&lt;0.15,A141&gt;=4.65,H141&lt;12.227,B141&lt;3.45,A141&gt;=4.35,D141&lt;0.8,H141&gt;=6.799,A141&lt;5.45),1.5,IF(AND(H141&lt;10.723,G141&gt;=0.14,H141&lt;13.531,B141&gt;=2.75,D141&gt;=1.35,H141&gt;=7.564,F141&lt;2.5,A141&gt;=5.45),4.6,IF(AND(H141&gt;=10.723,G141&gt;=0.14,H141&lt;13.531,B141&gt;=2.75,D141&gt;=1.35,H141&gt;=7.564,F141&lt;2.5,A141&gt;=5.45),4.46,IF(AND(G141&lt;0.364,A141&gt;=6.35,A141&gt;=6.15,G141&lt;0.805,G141&gt;=0.26,H141&lt;16.284,F141&gt;=2.5,A141&gt;=5.45),5.28,IF(AND(A141&lt;5.1,D141&gt;=0.15,A141&gt;=4.65,H141&lt;12.227,B141&lt;3.45,A141&gt;=4.35,D141&lt;0.8,H141&gt;=6.799,A141&lt;5.45),1.36,IF(AND(A141&gt;=5.1,D141&gt;=0.15,A141&gt;=4.65,H141&lt;12.227,B141&lt;3.45,A141&gt;=4.35,D141&lt;0.8,H141&gt;=6.799,A141&lt;5.45),1.4,IF(AND(G141&gt;=0.6,G141&gt;=0.364,A141&gt;=6.35,A141&gt;=6.15,G141&lt;0.805,G141&gt;=0.26,H141&lt;16.284,F141&gt;=2.5,A141&gt;=5.45),5.1,IF(AND(A141&gt;=6.95,G141&lt;0.6,G141&gt;=0.364,A141&gt;=6.35,A141&gt;=6.15,G141&lt;0.805,G141&gt;=0.26,H141&lt;16.284,F141&gt;=2.5,A141&gt;=5.45),5.8,IF(AND(B141&lt;3.2,A141&lt;6.95,G141&lt;0.6,G141&gt;=0.364,A141&gt;=6.35,A141&gt;=6.15,G141&lt;0.805,G141&gt;=0.26,H141&lt;16.284,F141&gt;=2.5,A141&gt;=5.45),5.6,IF(AND(B141&gt;=3.2,A141&lt;6.95,G141&lt;0.6,G141&gt;=0.364,A141&gt;=6.35,A141&gt;=6.15,G141&lt;0.805,G141&gt;=0.26,H141&lt;16.284,F141&gt;=2.5,A141&gt;=5.45),5.7,"shouldnthappen"))))))))))))))))))))))))))))))))))</f>
        <v>5.02</v>
      </c>
      <c r="AI141" s="1" t="n">
        <f aca="false">IF(AND(B141&gt;=3.55,A141&lt;5.05,F141&lt;1.5),1,IF(AND(H141&gt;=13.436,A141&gt;=5.05,F141&lt;1.5),1.633,IF(AND(A141&lt;4.35,B141&lt;3.55,A141&lt;5.05,F141&lt;1.5),1.1,IF(AND(A141&lt;5.15,H141&lt;13.436,A141&gt;=5.05,F141&lt;1.5),1.6,IF(AND(G141&lt;0.837,D141&lt;1.2,B141&lt;2.65,F141&gt;=1.5),3.7,IF(AND(G141&gt;=0.837,D141&lt;1.2,B141&lt;2.65,F141&gt;=1.5),3,IF(AND(D141&lt;1.4,D141&gt;=1.2,B141&lt;2.65,F141&gt;=1.5),4.133,IF(AND(D141&gt;=1.4,D141&gt;=1.2,B141&lt;2.65,F141&gt;=1.5),4.633,IF(AND(G141&lt;0.302,A141&gt;=4.35,B141&lt;3.55,A141&lt;5.05,F141&lt;1.5),1.34,IF(AND(D141&gt;=0.3,A141&gt;=5.15,H141&lt;13.436,A141&gt;=5.05,F141&lt;1.5),1.5,IF(AND(G141&lt;0.233,G141&lt;0.265,D141&lt;1.55,B141&gt;=2.65,F141&gt;=1.5),4.56,IF(AND(G141&gt;=0.233,G141&lt;0.265,D141&lt;1.55,B141&gt;=2.65,F141&gt;=1.5),5.1,IF(AND(G141&lt;0.395,G141&gt;=0.265,D141&lt;1.55,B141&gt;=2.65,F141&gt;=1.5),4.025,IF(AND(H141&lt;13.935,A141&gt;=7.05,D141&gt;=1.55,B141&gt;=2.65,F141&gt;=1.5),6.12,IF(AND(H141&gt;=13.935,A141&gt;=7.05,D141&gt;=1.55,B141&gt;=2.65,F141&gt;=1.5),6.64,IF(AND(G141&gt;=0.858,G141&gt;=0.302,A141&gt;=4.35,B141&lt;3.55,A141&lt;5.05,F141&lt;1.5),1.3,IF(AND(H141&lt;6.543,D141&lt;0.3,A141&gt;=5.15,H141&lt;13.436,A141&gt;=5.05,F141&lt;1.5),1.4,IF(AND(H141&gt;=6.543,D141&lt;0.3,A141&gt;=5.15,H141&lt;13.436,A141&gt;=5.05,F141&lt;1.5),1.48,IF(AND(A141&lt;6.3,G141&gt;=0.395,G141&gt;=0.265,D141&lt;1.55,B141&gt;=2.65,F141&gt;=1.5),4.14,IF(AND(A141&gt;=6.3,G141&gt;=0.395,G141&gt;=0.265,D141&lt;1.55,B141&gt;=2.65,F141&gt;=1.5),4.767,IF(AND(G141&gt;=0.669,B141&lt;3.15,A141&lt;7.05,D141&gt;=1.55,B141&gt;=2.65,F141&gt;=1.5),5,IF(AND(H141&lt;9.459,G141&lt;0.858,G141&gt;=0.302,A141&gt;=4.35,B141&lt;3.55,A141&lt;5.05,F141&lt;1.5),1.4,IF(AND(H141&gt;=9.459,G141&lt;0.858,G141&gt;=0.302,A141&gt;=4.35,B141&lt;3.55,A141&lt;5.05,F141&lt;1.5),1.6,IF(AND(G141&gt;=0.433,G141&lt;0.669,B141&lt;3.15,A141&lt;7.05,D141&gt;=1.55,B141&gt;=2.65,F141&gt;=1.5),5.68,IF(AND(G141&lt;0.481,H141&lt;10.257,B141&gt;=3.15,A141&lt;7.05,D141&gt;=1.55,B141&gt;=2.65,F141&gt;=1.5),5.7,IF(AND(G141&gt;=0.481,H141&lt;10.257,B141&gt;=3.15,A141&lt;7.05,D141&gt;=1.55,B141&gt;=2.65,F141&gt;=1.5),5.9,IF(AND(D141&lt;2.15,H141&gt;=10.257,B141&gt;=3.15,A141&lt;7.05,D141&gt;=1.55,B141&gt;=2.65,F141&gt;=1.5),5.1,IF(AND(D141&gt;=2.15,H141&gt;=10.257,B141&gt;=3.15,A141&lt;7.05,D141&gt;=1.55,B141&gt;=2.65,F141&gt;=1.5),5.42,IF(AND(G141&lt;0.098,G141&lt;0.433,G141&lt;0.669,B141&lt;3.15,A141&lt;7.05,D141&gt;=1.55,B141&gt;=2.65,F141&gt;=1.5),5.567,IF(AND(D141&lt;1.8,G141&gt;=0.098,G141&lt;0.433,G141&lt;0.669,B141&lt;3.15,A141&lt;7.05,D141&gt;=1.55,B141&gt;=2.65,F141&gt;=1.5),5.033,IF(AND(G141&gt;=0.312,D141&gt;=1.8,G141&gt;=0.098,G141&lt;0.433,G141&lt;0.669,B141&lt;3.15,A141&lt;7.05,D141&gt;=1.55,B141&gt;=2.65,F141&gt;=1.5),5.4,IF(AND(H141&lt;9.002,G141&lt;0.312,D141&gt;=1.8,G141&gt;=0.098,G141&lt;0.433,G141&lt;0.669,B141&lt;3.15,A141&lt;7.05,D141&gt;=1.55,B141&gt;=2.65,F141&gt;=1.5),5.1,IF(AND(H141&gt;=9.002,G141&lt;0.312,D141&gt;=1.8,G141&gt;=0.098,G141&lt;0.433,G141&lt;0.669,B141&lt;3.15,A141&lt;7.05,D141&gt;=1.55,B141&gt;=2.65,F141&gt;=1.5),5.26,"shouldnthappen")))))))))))))))))))))))))))))))))</f>
        <v>5</v>
      </c>
      <c r="AJ141" s="1" t="n">
        <f aca="false">IF(AND(A141&gt;=5.25,D141&gt;=0.35,D141&lt;0.8),1.433,IF(AND(F141&gt;=2.5,H141&lt;6.927,D141&gt;=0.8),5.1,IF(AND(H141&lt;5.85,B141&lt;3.65,D141&lt;0.35,D141&lt;0.8),1,IF(AND(A141&lt;5.55,B141&gt;=3.65,D141&lt;0.35,D141&lt;0.8),1.5,IF(AND(A141&gt;=5.55,B141&gt;=3.65,D141&lt;0.35,D141&lt;0.8),1.7,IF(AND(H141&lt;7.949,A141&lt;5.25,D141&gt;=0.35,D141&lt;0.8),1.9,IF(AND(H141&gt;=7.949,A141&lt;5.25,D141&gt;=0.35,D141&lt;0.8),1.54,IF(AND(A141&lt;5.55,F141&lt;2.5,H141&lt;6.927,D141&gt;=0.8),3.98,IF(AND(A141&gt;=5.55,F141&lt;2.5,H141&lt;6.927,D141&gt;=0.8),4.1,IF(AND(A141&gt;=7.25,D141&gt;=1.55,H141&gt;=6.927,D141&gt;=0.8),6.65,IF(AND(A141&lt;5.75,D141&lt;1.2,D141&lt;1.55,H141&gt;=6.927,D141&gt;=0.8),3.62,IF(AND(A141&gt;=5.75,D141&lt;1.2,D141&lt;1.55,H141&gt;=6.927,D141&gt;=0.8),4.1,IF(AND(G141&lt;0.175,A141&lt;4.8,H141&gt;=5.85,B141&lt;3.65,D141&lt;0.35,D141&lt;0.8),1.5,IF(AND(G141&gt;=0.175,A141&lt;4.8,H141&gt;=5.85,B141&lt;3.65,D141&lt;0.35,D141&lt;0.8),1.3,IF(AND(A141&gt;=5.05,A141&gt;=4.8,H141&gt;=5.85,B141&lt;3.65,D141&lt;0.35,D141&lt;0.8),1.5,IF(AND(G141&gt;=0.735,A141&lt;6.25,D141&gt;=1.2,D141&lt;1.55,H141&gt;=6.927,D141&gt;=0.8),4,IF(AND(H141&lt;10.464,A141&lt;6.2,A141&lt;7.25,D141&gt;=1.55,H141&gt;=6.927,D141&gt;=0.8),5.1,IF(AND(H141&gt;=10.464,A141&lt;6.2,A141&lt;7.25,D141&gt;=1.55,H141&gt;=6.927,D141&gt;=0.8),4.9,IF(AND(G141&lt;0.418,A141&lt;5.05,A141&gt;=4.8,H141&gt;=5.85,B141&lt;3.65,D141&lt;0.35,D141&lt;0.8),1.48,IF(AND(G141&gt;=0.418,A141&lt;5.05,A141&gt;=4.8,H141&gt;=5.85,B141&lt;3.65,D141&lt;0.35,D141&lt;0.8),1.3,IF(AND(B141&lt;2.75,G141&lt;0.735,A141&lt;6.25,D141&gt;=1.2,D141&lt;1.55,H141&gt;=6.927,D141&gt;=0.8),4.35,IF(AND(H141&lt;15.422,D141&lt;1.45,A141&gt;=6.25,D141&gt;=1.2,D141&lt;1.55,H141&gt;=6.927,D141&gt;=0.8),4.375,IF(AND(H141&gt;=15.422,D141&lt;1.45,A141&gt;=6.25,D141&gt;=1.2,D141&lt;1.55,H141&gt;=6.927,D141&gt;=0.8),4.7,IF(AND(A141&lt;6.4,D141&gt;=1.45,A141&gt;=6.25,D141&gt;=1.2,D141&lt;1.55,H141&gt;=6.927,D141&gt;=0.8),5.1,IF(AND(G141&gt;=0.576,D141&lt;2.15,A141&gt;=6.2,A141&lt;7.25,D141&gt;=1.55,H141&gt;=6.927,D141&gt;=0.8),5.1,IF(AND(G141&lt;0.537,D141&gt;=2.15,A141&gt;=6.2,A141&lt;7.25,D141&gt;=1.55,H141&gt;=6.927,D141&gt;=0.8),5.533,IF(AND(G141&gt;=0.537,D141&gt;=2.15,A141&gt;=6.2,A141&lt;7.25,D141&gt;=1.55,H141&gt;=6.927,D141&gt;=0.8),5.9,IF(AND(D141&lt;1.45,B141&gt;=2.75,G141&lt;0.735,A141&lt;6.25,D141&gt;=1.2,D141&lt;1.55,H141&gt;=6.927,D141&gt;=0.8),4.6,IF(AND(D141&gt;=1.45,B141&gt;=2.75,G141&lt;0.735,A141&lt;6.25,D141&gt;=1.2,D141&lt;1.55,H141&gt;=6.927,D141&gt;=0.8),4.5,IF(AND(H141&lt;12.582,A141&gt;=6.4,D141&gt;=1.45,A141&gt;=6.25,D141&gt;=1.2,D141&lt;1.55,H141&gt;=6.927,D141&gt;=0.8),4.66,IF(AND(H141&gt;=12.582,A141&gt;=6.4,D141&gt;=1.45,A141&gt;=6.25,D141&gt;=1.2,D141&lt;1.55,H141&gt;=6.927,D141&gt;=0.8),4.9,IF(AND(B141&lt;2.75,G141&lt;0.576,D141&lt;2.15,A141&gt;=6.2,A141&lt;7.25,D141&gt;=1.55,H141&gt;=6.927,D141&gt;=0.8),5.3,IF(AND(G141&gt;=0.395,B141&gt;=2.75,G141&lt;0.576,D141&lt;2.15,A141&gt;=6.2,A141&lt;7.25,D141&gt;=1.55,H141&gt;=6.927,D141&gt;=0.8),5.6,IF(AND(D141&gt;=1.9,G141&lt;0.395,B141&gt;=2.75,G141&lt;0.576,D141&lt;2.15,A141&gt;=6.2,A141&lt;7.25,D141&gt;=1.55,H141&gt;=6.927,D141&gt;=0.8),5.333,IF(AND(B141&lt;2.95,D141&lt;1.9,G141&lt;0.395,B141&gt;=2.75,G141&lt;0.576,D141&lt;2.15,A141&gt;=6.2,A141&lt;7.25,D141&gt;=1.55,H141&gt;=6.927,D141&gt;=0.8),5.6,IF(AND(B141&gt;=2.95,D141&lt;1.9,G141&lt;0.395,B141&gt;=2.75,G141&lt;0.576,D141&lt;2.15,A141&gt;=6.2,A141&lt;7.25,D141&gt;=1.55,H141&gt;=6.927,D141&gt;=0.8),5.5,"shouldnthappen"))))))))))))))))))))))))))))))))))))</f>
        <v>4.9</v>
      </c>
      <c r="AK141" s="1" t="n">
        <f aca="false">IF(AND(H141&lt;5.85,B141&lt;3.65,F141&lt;1.5),1,IF(AND(B141&gt;=3.95,B141&gt;=3.65,F141&lt;1.5),1.433,IF(AND(A141&lt;5.15,F141&lt;2.5,F141&gt;=1.5),3.075,IF(AND(D141&gt;=0.35,H141&gt;=5.85,B141&lt;3.65,F141&lt;1.5),1.5,IF(AND(G141&lt;0.168,B141&lt;3.95,B141&gt;=3.65,F141&lt;1.5),1.7,IF(AND(H141&lt;5.767,A141&lt;7.25,F141&gt;=2.5,F141&gt;=1.5),4.5,IF(AND(D141&lt;1.9,A141&gt;=7.25,F141&gt;=2.5,F141&gt;=1.5),6.3,IF(AND(D141&gt;=1.9,A141&gt;=7.25,F141&gt;=2.5,F141&gt;=1.5),6.575,IF(AND(B141&lt;3.75,G141&gt;=0.168,B141&lt;3.95,B141&gt;=3.65,F141&lt;1.5),1.5,IF(AND(B141&gt;=3.75,G141&gt;=0.168,B141&lt;3.95,B141&gt;=3.65,F141&lt;1.5),1.6,IF(AND(D141&gt;=1.35,A141&lt;6.15,A141&gt;=5.15,F141&lt;2.5,F141&gt;=1.5),4.42,IF(AND(D141&lt;1.4,A141&gt;=6.15,A141&gt;=5.15,F141&lt;2.5,F141&gt;=1.5),4.5,IF(AND(D141&gt;=1.4,A141&gt;=6.15,A141&gt;=5.15,F141&lt;2.5,F141&gt;=1.5),4.675,IF(AND(D141&lt;0.15,H141&lt;11.218,D141&lt;0.35,H141&gt;=5.85,B141&lt;3.65,F141&lt;1.5),1.5,IF(AND(D141&lt;0.15,H141&gt;=11.218,D141&lt;0.35,H141&gt;=5.85,B141&lt;3.65,F141&lt;1.5),1.1,IF(AND(B141&lt;2.7,D141&lt;1.35,A141&lt;6.15,A141&gt;=5.15,F141&lt;2.5,F141&gt;=1.5),3.82,IF(AND(A141&lt;6.15,G141&gt;=0.755,H141&gt;=5.767,A141&lt;7.25,F141&gt;=2.5,F141&gt;=1.5),4.98,IF(AND(A141&gt;=6.15,G141&gt;=0.755,H141&gt;=5.767,A141&lt;7.25,F141&gt;=2.5,F141&gt;=1.5),5.3,IF(AND(B141&lt;3.4,D141&gt;=0.15,H141&lt;11.218,D141&lt;0.35,H141&gt;=5.85,B141&lt;3.65,F141&lt;1.5),1.4,IF(AND(B141&gt;=3.4,D141&gt;=0.15,H141&lt;11.218,D141&lt;0.35,H141&gt;=5.85,B141&lt;3.65,F141&lt;1.5),1.3,IF(AND(H141&lt;11.731,D141&gt;=0.15,H141&gt;=11.218,D141&lt;0.35,H141&gt;=5.85,B141&lt;3.65,F141&lt;1.5),1.2,IF(AND(H141&lt;9.053,B141&gt;=2.7,D141&lt;1.35,A141&lt;6.15,A141&gt;=5.15,F141&lt;2.5,F141&gt;=1.5),3.85,IF(AND(D141&gt;=2.1,B141&lt;2.85,G141&lt;0.755,H141&gt;=5.767,A141&lt;7.25,F141&gt;=2.5,F141&gt;=1.5),5.6,IF(AND(D141&gt;=2.45,B141&gt;=2.85,G141&lt;0.755,H141&gt;=5.767,A141&lt;7.25,F141&gt;=2.5,F141&gt;=1.5),5.8,IF(AND(B141&gt;=3.45,H141&gt;=11.731,D141&gt;=0.15,H141&gt;=11.218,D141&lt;0.35,H141&gt;=5.85,B141&lt;3.65,F141&lt;1.5),1.3,IF(AND(A141&lt;5.9,H141&gt;=9.053,B141&gt;=2.7,D141&lt;1.35,A141&lt;6.15,A141&gt;=5.15,F141&lt;2.5,F141&gt;=1.5),4.3,IF(AND(A141&gt;=5.9,H141&gt;=9.053,B141&gt;=2.7,D141&lt;1.35,A141&lt;6.15,A141&gt;=5.15,F141&lt;2.5,F141&gt;=1.5),4,IF(AND(G141&gt;=0.519,D141&lt;2.1,B141&lt;2.85,G141&lt;0.755,H141&gt;=5.767,A141&lt;7.25,F141&gt;=2.5,F141&gt;=1.5),4.9,IF(AND(A141&gt;=7.05,D141&lt;2.45,B141&gt;=2.85,G141&lt;0.755,H141&gt;=5.767,A141&lt;7.25,F141&gt;=2.5,F141&gt;=1.5),5.8,IF(AND(H141&lt;14.396,B141&lt;3.45,H141&gt;=11.731,D141&gt;=0.15,H141&gt;=11.218,D141&lt;0.35,H141&gt;=5.85,B141&lt;3.65,F141&lt;1.5),1.44,IF(AND(H141&gt;=14.396,B141&lt;3.45,H141&gt;=11.731,D141&gt;=0.15,H141&gt;=11.218,D141&lt;0.35,H141&gt;=5.85,B141&lt;3.65,F141&lt;1.5),1.3,IF(AND(G141&lt;0.282,G141&lt;0.519,D141&lt;2.1,B141&lt;2.85,G141&lt;0.755,H141&gt;=5.767,A141&lt;7.25,F141&gt;=2.5,F141&gt;=1.5),5.1,IF(AND(G141&gt;=0.282,G141&lt;0.519,D141&lt;2.1,B141&lt;2.85,G141&lt;0.755,H141&gt;=5.767,A141&lt;7.25,F141&gt;=2.5,F141&gt;=1.5),5.3,IF(AND(A141&lt;6.4,D141&lt;1.9,A141&lt;7.05,D141&lt;2.45,B141&gt;=2.85,G141&lt;0.755,H141&gt;=5.767,A141&lt;7.25,F141&gt;=2.5,F141&gt;=1.5),5.6,IF(AND(A141&gt;=6.4,D141&lt;1.9,A141&lt;7.05,D141&lt;2.45,B141&gt;=2.85,G141&lt;0.755,H141&gt;=5.767,A141&lt;7.25,F141&gt;=2.5,F141&gt;=1.5),5.5,IF(AND(H141&lt;8.884,D141&gt;=1.9,A141&lt;7.05,D141&lt;2.45,B141&gt;=2.85,G141&lt;0.755,H141&gt;=5.767,A141&lt;7.25,F141&gt;=2.5,F141&gt;=1.5),5.3,IF(AND(H141&gt;=8.884,D141&gt;=1.9,A141&lt;7.05,D141&lt;2.45,B141&gt;=2.85,G141&lt;0.755,H141&gt;=5.767,A141&lt;7.25,F141&gt;=2.5,F141&gt;=1.5),5.52,"shouldnthappen")))))))))))))))))))))))))))))))))))))</f>
        <v>4.98</v>
      </c>
      <c r="AL141" s="1" t="n">
        <f aca="false">IF(AND(H141&lt;5.85,A141&lt;5.05,D141&lt;0.8),1,IF(AND(B141&lt;3.35,A141&gt;=5.05,D141&lt;0.8),1.7,IF(AND(D141&gt;=2.45,F141&gt;=2.5,D141&gt;=0.8),6.05,IF(AND(H141&gt;=11.218,H141&gt;=5.85,A141&lt;5.05,D141&lt;0.8),1.28,IF(AND(G141&gt;=0.948,B141&gt;=3.35,A141&gt;=5.05,D141&lt;0.8),1.7,IF(AND(G141&gt;=0.423,H141&lt;11.218,H141&gt;=5.85,A141&lt;5.05,D141&lt;0.8),1.3,IF(AND(B141&lt;3.6,G141&lt;0.948,B141&gt;=3.35,A141&gt;=5.05,D141&lt;0.8),1.4,IF(AND(H141&lt;10.258,D141&lt;1.15,A141&lt;5.9,F141&lt;2.5,D141&gt;=0.8),3.36,IF(AND(H141&gt;=10.258,D141&lt;1.15,A141&lt;5.9,F141&lt;2.5,D141&gt;=0.8),3.9,IF(AND(A141&lt;5.3,D141&gt;=1.15,A141&lt;5.9,F141&lt;2.5,D141&gt;=0.8),3.9,IF(AND(D141&lt;1.55,B141&lt;2.75,A141&gt;=5.9,F141&lt;2.5,D141&gt;=0.8),4.64,IF(AND(D141&gt;=1.55,B141&lt;2.75,A141&gt;=5.9,F141&lt;2.5,D141&gt;=0.8),5.1,IF(AND(D141&gt;=1.6,B141&gt;=2.75,A141&gt;=5.9,F141&lt;2.5,D141&gt;=0.8),5,IF(AND(H141&lt;5.767,H141&lt;8.598,D141&lt;2.45,F141&gt;=2.5,D141&gt;=0.8),4.5,IF(AND(A141&lt;6.25,H141&gt;=8.598,D141&lt;2.45,F141&gt;=2.5,D141&gt;=0.8),5.02,IF(AND(B141&lt;3.55,G141&lt;0.423,H141&lt;11.218,H141&gt;=5.85,A141&lt;5.05,D141&lt;0.8),1.525,IF(AND(B141&gt;=3.55,G141&lt;0.423,H141&lt;11.218,H141&gt;=5.85,A141&lt;5.05,D141&lt;0.8),1.4,IF(AND(H141&gt;=13.932,B141&gt;=3.6,G141&lt;0.948,B141&gt;=3.35,A141&gt;=5.05,D141&lt;0.8),1.65,IF(AND(G141&gt;=0.652,A141&gt;=5.3,D141&gt;=1.15,A141&lt;5.9,F141&lt;2.5,D141&gt;=0.8),3.8,IF(AND(D141&lt;1.35,D141&lt;1.6,B141&gt;=2.75,A141&gt;=5.9,F141&lt;2.5,D141&gt;=0.8),4.42,IF(AND(H141&lt;6.656,H141&gt;=5.767,H141&lt;8.598,D141&lt;2.45,F141&gt;=2.5,D141&gt;=0.8),5.033,IF(AND(H141&gt;=6.656,H141&gt;=5.767,H141&lt;8.598,D141&lt;2.45,F141&gt;=2.5,D141&gt;=0.8),5.1,IF(AND(G141&gt;=0.885,A141&gt;=6.25,H141&gt;=8.598,D141&lt;2.45,F141&gt;=2.5,D141&gt;=0.8),5.2,IF(AND(H141&lt;6.926,H141&lt;13.932,B141&gt;=3.6,G141&lt;0.948,B141&gt;=3.35,A141&gt;=5.05,D141&lt;0.8),1.433,IF(AND(H141&gt;=6.926,H141&lt;13.932,B141&gt;=3.6,G141&lt;0.948,B141&gt;=3.35,A141&gt;=5.05,D141&lt;0.8),1.5,IF(AND(A141&lt;5.65,G141&lt;0.652,A141&gt;=5.3,D141&gt;=1.15,A141&lt;5.9,F141&lt;2.5,D141&gt;=0.8),4.36,IF(AND(A141&gt;=5.65,G141&lt;0.652,A141&gt;=5.3,D141&gt;=1.15,A141&lt;5.9,F141&lt;2.5,D141&gt;=0.8),4.2,IF(AND(H141&gt;=13.561,D141&gt;=1.35,D141&lt;1.6,B141&gt;=2.75,A141&gt;=5.9,F141&lt;2.5,D141&gt;=0.8),4.767,IF(AND(H141&lt;9.091,G141&lt;0.885,A141&gt;=6.25,H141&gt;=8.598,D141&lt;2.45,F141&gt;=2.5,D141&gt;=0.8),6.3,IF(AND(H141&gt;=12.206,H141&lt;13.561,D141&gt;=1.35,D141&lt;1.6,B141&gt;=2.75,A141&gt;=5.9,F141&lt;2.5,D141&gt;=0.8),4.4,IF(AND(D141&gt;=2.25,H141&gt;=9.091,G141&lt;0.885,A141&gt;=6.25,H141&gt;=8.598,D141&lt;2.45,F141&gt;=2.5,D141&gt;=0.8),5.9,IF(AND(B141&lt;3.05,H141&lt;12.206,H141&lt;13.561,D141&gt;=1.35,D141&lt;1.6,B141&gt;=2.75,A141&gt;=5.9,F141&lt;2.5,D141&gt;=0.8),4.6,IF(AND(B141&gt;=3.05,H141&lt;12.206,H141&lt;13.561,D141&gt;=1.35,D141&lt;1.6,B141&gt;=2.75,A141&gt;=5.9,F141&lt;2.5,D141&gt;=0.8),4.7,IF(AND(G141&gt;=0.596,D141&lt;2.25,H141&gt;=9.091,G141&lt;0.885,A141&gt;=6.25,H141&gt;=8.598,D141&lt;2.45,F141&gt;=2.5,D141&gt;=0.8),5.1,IF(AND(G141&gt;=0.379,G141&lt;0.596,D141&lt;2.25,H141&gt;=9.091,G141&lt;0.885,A141&gt;=6.25,H141&gt;=8.598,D141&lt;2.45,F141&gt;=2.5,D141&gt;=0.8),5.767,IF(AND(D141&lt;2.15,G141&lt;0.379,G141&lt;0.596,D141&lt;2.25,H141&gt;=9.091,G141&lt;0.885,A141&gt;=6.25,H141&gt;=8.598,D141&lt;2.45,F141&gt;=2.5,D141&gt;=0.8),5.4,IF(AND(D141&gt;=2.15,G141&lt;0.379,G141&lt;0.596,D141&lt;2.25,H141&gt;=9.091,G141&lt;0.885,A141&gt;=6.25,H141&gt;=8.598,D141&lt;2.45,F141&gt;=2.5,D141&gt;=0.8),5.6,"shouldnthappen")))))))))))))))))))))))))))))))))))))</f>
        <v>5.02</v>
      </c>
      <c r="AM141" s="1" t="n">
        <f aca="false">IF(AND(H141&lt;5.245,D141&lt;0.8),1,IF(AND(A141&lt;4.5,H141&gt;=5.245,D141&lt;0.8),1.35,IF(AND(D141&gt;=0.5,A141&gt;=4.5,H141&gt;=5.245,D141&lt;0.8),1.6,IF(AND(H141&lt;7.25,B141&lt;2.6,A141&lt;6.15,D141&gt;=0.8),4.375,IF(AND(H141&gt;=7.25,B141&lt;2.6,A141&lt;6.15,D141&gt;=0.8),3.075,IF(AND(H141&lt;13.935,A141&gt;=7.05,A141&gt;=6.15,D141&gt;=0.8),6.067,IF(AND(H141&gt;=13.935,A141&gt;=7.05,A141&gt;=6.15,D141&gt;=0.8),6.525,IF(AND(G141&gt;=0.948,D141&lt;0.5,A141&gt;=4.5,H141&gt;=5.245,D141&lt;0.8),1.7,IF(AND(G141&lt;0.568,D141&gt;=1.55,B141&gt;=2.6,A141&lt;6.15,D141&gt;=0.8),5.1,IF(AND(G141&gt;=0.568,D141&gt;=1.55,B141&gt;=2.6,A141&lt;6.15,D141&gt;=0.8),5,IF(AND(A141&gt;=6.6,B141&gt;=3.15,A141&lt;7.05,A141&gt;=6.15,D141&gt;=0.8),5.78,IF(AND(G141&lt;0.165,G141&lt;0.273,D141&lt;1.55,B141&gt;=2.6,A141&lt;6.15,D141&gt;=0.8),4.1,IF(AND(G141&gt;=0.165,G141&lt;0.273,D141&lt;1.55,B141&gt;=2.6,A141&lt;6.15,D141&gt;=0.8),4.5,IF(AND(D141&lt;1.35,G141&gt;=0.273,D141&lt;1.55,B141&gt;=2.6,A141&lt;6.15,D141&gt;=0.8),4.08,IF(AND(D141&gt;=1.35,G141&gt;=0.273,D141&lt;1.55,B141&gt;=2.6,A141&lt;6.15,D141&gt;=0.8),4.4,IF(AND(D141&lt;1.45,F141&lt;2.5,B141&lt;3.15,A141&lt;7.05,A141&gt;=6.15,D141&gt;=0.8),4.38,IF(AND(D141&gt;=1.45,F141&lt;2.5,B141&lt;3.15,A141&lt;7.05,A141&gt;=6.15,D141&gt;=0.8),4.75,IF(AND(D141&gt;=2.25,F141&gt;=2.5,B141&lt;3.15,A141&lt;7.05,A141&gt;=6.15,D141&gt;=0.8),5.16,IF(AND(H141&lt;11.488,A141&lt;6.6,B141&gt;=3.15,A141&lt;7.05,A141&gt;=6.15,D141&gt;=0.8),6,IF(AND(H141&gt;=14.396,D141&lt;0.25,G141&lt;0.948,D141&lt;0.5,A141&gt;=4.5,H141&gt;=5.245,D141&lt;0.8),1.3,IF(AND(A141&gt;=5.55,D141&gt;=0.25,G141&lt;0.948,D141&lt;0.5,A141&gt;=4.5,H141&gt;=5.245,D141&lt;0.8),1.7,IF(AND(D141&lt;1.85,D141&lt;2.25,F141&gt;=2.5,B141&lt;3.15,A141&lt;7.05,A141&gt;=6.15,D141&gt;=0.8),5.6,IF(AND(G141&lt;0.669,H141&gt;=11.488,A141&lt;6.6,B141&gt;=3.15,A141&lt;7.05,A141&gt;=6.15,D141&gt;=0.8),4.7,IF(AND(G141&gt;=0.669,H141&gt;=11.488,A141&lt;6.6,B141&gt;=3.15,A141&lt;7.05,A141&gt;=6.15,D141&gt;=0.8),5.22,IF(AND(H141&lt;6.543,H141&lt;14.396,D141&lt;0.25,G141&lt;0.948,D141&lt;0.5,A141&gt;=4.5,H141&gt;=5.245,D141&lt;0.8),1.4,IF(AND(A141&lt;4.95,A141&lt;5.55,D141&gt;=0.25,G141&lt;0.948,D141&lt;0.5,A141&gt;=4.5,H141&gt;=5.245,D141&lt;0.8),1.4,IF(AND(A141&gt;=4.95,A141&lt;5.55,D141&gt;=0.25,G141&lt;0.948,D141&lt;0.5,A141&gt;=4.5,H141&gt;=5.245,D141&lt;0.8),1.48,IF(AND(H141&lt;10.667,D141&gt;=1.85,D141&lt;2.25,F141&gt;=2.5,B141&lt;3.15,A141&lt;7.05,A141&gt;=6.15,D141&gt;=0.8),5.25,IF(AND(H141&gt;=10.667,D141&gt;=1.85,D141&lt;2.25,F141&gt;=2.5,B141&lt;3.15,A141&lt;7.05,A141&gt;=6.15,D141&gt;=0.8),5.55,IF(AND(G141&lt;0.063,H141&gt;=6.543,H141&lt;14.396,D141&lt;0.25,G141&lt;0.948,D141&lt;0.5,A141&gt;=4.5,H141&gt;=5.245,D141&lt;0.8),1.4,IF(AND(H141&lt;9.212,G141&gt;=0.063,H141&gt;=6.543,H141&lt;14.396,D141&lt;0.25,G141&lt;0.948,D141&lt;0.5,A141&gt;=4.5,H141&gt;=5.245,D141&lt;0.8),1.475,IF(AND(H141&gt;=9.212,G141&gt;=0.063,H141&gt;=6.543,H141&lt;14.396,D141&lt;0.25,G141&lt;0.948,D141&lt;0.5,A141&gt;=4.5,H141&gt;=5.245,D141&lt;0.8),1.5,"shouldnthappen"))))))))))))))))))))))))))))))))</f>
        <v>5</v>
      </c>
      <c r="AN141" s="1" t="n">
        <f aca="false">IF(AND(D141&lt;0.7,A141&gt;=5.55),1.633,IF(AND(G141&lt;0.38,B141&lt;2.8,A141&lt;5.55),4.3,IF(AND(G141&gt;=0.38,B141&lt;2.8,A141&lt;5.55),3.325,IF(AND(D141&gt;=0.35,B141&gt;=2.8,A141&lt;5.55),1.6,IF(AND(B141&gt;=3.4,A141&lt;4.8,D141&lt;0.35,B141&gt;=2.8,A141&lt;5.55),1,IF(AND(H141&gt;=11.789,A141&lt;5.9,D141&lt;1.55,D141&gt;=0.7,A141&gt;=5.55),4.325,IF(AND(F141&gt;=2.5,A141&gt;=5.9,D141&lt;1.55,D141&gt;=0.7,A141&gt;=5.55),5.05,IF(AND(D141&lt;1.9,A141&gt;=7.25,D141&gt;=1.55,D141&gt;=0.7,A141&gt;=5.55),6.3,IF(AND(D141&gt;=1.9,A141&gt;=7.25,D141&gt;=1.55,D141&gt;=0.7,A141&gt;=5.55),6.4,IF(AND(A141&lt;4.35,B141&lt;3.4,A141&lt;4.8,D141&lt;0.35,B141&gt;=2.8,A141&lt;5.55),1.1,IF(AND(G141&gt;=0.934,B141&lt;3.45,A141&gt;=4.8,D141&lt;0.35,B141&gt;=2.8,A141&lt;5.55),1.7,IF(AND(H141&gt;=14.877,B141&gt;=3.45,A141&gt;=4.8,D141&lt;0.35,B141&gt;=2.8,A141&lt;5.55),1.3,IF(AND(B141&lt;2.6,H141&lt;11.789,A141&lt;5.9,D141&lt;1.55,D141&gt;=0.7,A141&gt;=5.55),3.9,IF(AND(B141&gt;=2.6,H141&lt;11.789,A141&lt;5.9,D141&lt;1.55,D141&gt;=0.7,A141&gt;=5.55),4.26,IF(AND(A141&lt;6.6,F141&lt;2.5,A141&gt;=5.9,D141&lt;1.55,D141&gt;=0.7,A141&gt;=5.55),4.625,IF(AND(A141&gt;=6.6,F141&lt;2.5,A141&gt;=5.9,D141&lt;1.55,D141&gt;=0.7,A141&gt;=5.55),4.475,IF(AND(B141&lt;2.6,D141&lt;2.05,A141&lt;7.25,D141&gt;=1.55,D141&gt;=0.7,A141&gt;=5.55),5.8,IF(AND(G141&gt;=0.743,D141&gt;=2.05,A141&lt;7.25,D141&gt;=1.55,D141&gt;=0.7,A141&gt;=5.55),5.1,IF(AND(G141&lt;0.422,A141&gt;=4.35,B141&lt;3.4,A141&lt;4.8,D141&lt;0.35,B141&gt;=2.8,A141&lt;5.55),1.367,IF(AND(G141&gt;=0.422,A141&gt;=4.35,B141&lt;3.4,A141&lt;4.8,D141&lt;0.35,B141&gt;=2.8,A141&lt;5.55),1.3,IF(AND(A141&lt;5.05,G141&lt;0.934,B141&lt;3.45,A141&gt;=4.8,D141&lt;0.35,B141&gt;=2.8,A141&lt;5.55),1.525,IF(AND(A141&gt;=5.05,G141&lt;0.934,B141&lt;3.45,A141&gt;=4.8,D141&lt;0.35,B141&gt;=2.8,A141&lt;5.55),1.5,IF(AND(G141&gt;=0.585,H141&lt;14.877,B141&gt;=3.45,A141&gt;=4.8,D141&lt;0.35,B141&gt;=2.8,A141&lt;5.55),1.54,IF(AND(G141&gt;=0.537,G141&lt;0.743,D141&gt;=2.05,A141&lt;7.25,D141&gt;=1.55,D141&gt;=0.7,A141&gt;=5.55),5.833,IF(AND(D141&gt;=0.25,G141&lt;0.585,H141&lt;14.877,B141&gt;=3.45,A141&gt;=4.8,D141&lt;0.35,B141&gt;=2.8,A141&lt;5.55),1.367,IF(AND(D141&lt;1.75,H141&lt;13.795,B141&gt;=2.6,D141&lt;2.05,A141&lt;7.25,D141&gt;=1.55,D141&gt;=0.7,A141&gt;=5.55),5.45,IF(AND(B141&lt;2.85,H141&gt;=13.795,B141&gt;=2.6,D141&lt;2.05,A141&lt;7.25,D141&gt;=1.55,D141&gt;=0.7,A141&gt;=5.55),5.1,IF(AND(B141&gt;=2.85,H141&gt;=13.795,B141&gt;=2.6,D141&lt;2.05,A141&lt;7.25,D141&gt;=1.55,D141&gt;=0.7,A141&gt;=5.55),4.82,IF(AND(G141&lt;0.353,G141&lt;0.537,G141&lt;0.743,D141&gt;=2.05,A141&lt;7.25,D141&gt;=1.55,D141&gt;=0.7,A141&gt;=5.55),5.425,IF(AND(G141&gt;=0.353,G141&lt;0.537,G141&lt;0.743,D141&gt;=2.05,A141&lt;7.25,D141&gt;=1.55,D141&gt;=0.7,A141&gt;=5.55),5.62,IF(AND(G141&lt;0.311,D141&lt;0.25,G141&lt;0.585,H141&lt;14.877,B141&gt;=3.45,A141&gt;=4.8,D141&lt;0.35,B141&gt;=2.8,A141&lt;5.55),1.5,IF(AND(G141&gt;=0.311,D141&lt;0.25,G141&lt;0.585,H141&lt;14.877,B141&gt;=3.45,A141&gt;=4.8,D141&lt;0.35,B141&gt;=2.8,A141&lt;5.55),1.4,IF(AND(B141&gt;=3.1,D141&gt;=1.75,H141&lt;13.795,B141&gt;=2.6,D141&lt;2.05,A141&lt;7.25,D141&gt;=1.55,D141&gt;=0.7,A141&gt;=5.55),5.1,IF(AND(B141&lt;2.85,B141&lt;3.1,D141&gt;=1.75,H141&lt;13.795,B141&gt;=2.6,D141&lt;2.05,A141&lt;7.25,D141&gt;=1.55,D141&gt;=0.7,A141&gt;=5.55),5.2,IF(AND(B141&gt;=2.85,B141&lt;3.1,D141&gt;=1.75,H141&lt;13.795,B141&gt;=2.6,D141&lt;2.05,A141&lt;7.25,D141&gt;=1.55,D141&gt;=0.7,A141&gt;=5.55),5.2,"shouldnthappen")))))))))))))))))))))))))))))))))))</f>
        <v>4.82</v>
      </c>
      <c r="AO141" s="1" t="n">
        <f aca="false">IF(AND(H141&gt;=14.529,G141&lt;0.633,D141&lt;0.8),1.3,IF(AND(A141&lt;5.05,G141&gt;=0.633,D141&lt;0.8),1.35,IF(AND(H141&gt;=14.379,H141&lt;14.529,G141&lt;0.633,D141&lt;0.8),1.7,IF(AND(B141&lt;3.35,A141&gt;=5.05,G141&gt;=0.633,D141&lt;0.8),1.7,IF(AND(D141&gt;=1.45,A141&lt;5.95,F141&lt;2.5,D141&gt;=0.8),4.5,IF(AND(D141&lt;1.35,A141&gt;=5.95,F141&lt;2.5,D141&gt;=0.8),4,IF(AND(D141&lt;1.85,G141&gt;=0.845,F141&gt;=2.5,D141&gt;=0.8),4.8,IF(AND(B141&gt;=4.3,H141&lt;14.379,H141&lt;14.529,G141&lt;0.633,D141&lt;0.8),1.5,IF(AND(A141&lt;5.25,B141&gt;=3.35,A141&gt;=5.05,G141&gt;=0.633,D141&lt;0.8),1.55,IF(AND(A141&gt;=5.25,B141&gt;=3.35,A141&gt;=5.05,G141&gt;=0.633,D141&lt;0.8),1.633,IF(AND(A141&lt;5.05,D141&lt;1.45,A141&lt;5.95,F141&lt;2.5,D141&gt;=0.8),3.3,IF(AND(G141&lt;0.293,D141&gt;=1.35,A141&gt;=5.95,F141&lt;2.5,D141&gt;=0.8),5,IF(AND(A141&gt;=6.6,D141&lt;2.05,G141&lt;0.845,F141&gt;=2.5,D141&gt;=0.8),5.8,IF(AND(B141&lt;3.05,D141&gt;=2.05,G141&lt;0.845,F141&gt;=2.5,D141&gt;=0.8),6.15,IF(AND(B141&lt;2.9,D141&gt;=1.85,G141&gt;=0.845,F141&gt;=2.5,D141&gt;=0.8),5.1,IF(AND(B141&gt;=2.9,D141&gt;=1.85,G141&gt;=0.845,F141&gt;=2.5,D141&gt;=0.8),5.2,IF(AND(B141&gt;=3.8,B141&lt;4.3,H141&lt;14.379,H141&lt;14.529,G141&lt;0.633,D141&lt;0.8),1.333,IF(AND(A141&lt;6.25,G141&gt;=0.293,D141&gt;=1.35,A141&gt;=5.95,F141&lt;2.5,D141&gt;=0.8),4.6,IF(AND(H141&lt;10.351,A141&lt;6.6,D141&lt;2.05,G141&lt;0.845,F141&gt;=2.5,D141&gt;=0.8),5.4,IF(AND(G141&gt;=0.364,B141&gt;=3.05,D141&gt;=2.05,G141&lt;0.845,F141&gt;=2.5,D141&gt;=0.8),5.66,IF(AND(G141&gt;=0.447,B141&lt;3.8,B141&lt;4.3,H141&lt;14.379,H141&lt;14.529,G141&lt;0.633,D141&lt;0.8),1.3,IF(AND(H141&lt;6.247,A141&lt;5.65,A141&gt;=5.05,D141&lt;1.45,A141&lt;5.95,F141&lt;2.5,D141&gt;=0.8),4.033,IF(AND(D141&lt;1.25,A141&gt;=5.65,A141&gt;=5.05,D141&lt;1.45,A141&lt;5.95,F141&lt;2.5,D141&gt;=0.8),3.88,IF(AND(D141&gt;=1.25,A141&gt;=5.65,A141&gt;=5.05,D141&lt;1.45,A141&lt;5.95,F141&lt;2.5,D141&gt;=0.8),4.35,IF(AND(B141&lt;2.65,A141&gt;=6.25,G141&gt;=0.293,D141&gt;=1.35,A141&gt;=5.95,F141&lt;2.5,D141&gt;=0.8),4.9,IF(AND(B141&lt;2.75,H141&gt;=10.351,A141&lt;6.6,D141&lt;2.05,G141&lt;0.845,F141&gt;=2.5,D141&gt;=0.8),5.1,IF(AND(B141&gt;=2.75,H141&gt;=10.351,A141&lt;6.6,D141&lt;2.05,G141&lt;0.845,F141&gt;=2.5,D141&gt;=0.8),4.95,IF(AND(B141&lt;3.15,G141&lt;0.364,B141&gt;=3.05,D141&gt;=2.05,G141&lt;0.845,F141&gt;=2.5,D141&gt;=0.8),5.28,IF(AND(B141&gt;=3.15,G141&lt;0.364,B141&gt;=3.05,D141&gt;=2.05,G141&lt;0.845,F141&gt;=2.5,D141&gt;=0.8),5.5,IF(AND(H141&lt;9.212,G141&lt;0.447,B141&lt;3.8,B141&lt;4.3,H141&lt;14.379,H141&lt;14.529,G141&lt;0.633,D141&lt;0.8),1.4,IF(AND(G141&lt;0.356,H141&gt;=6.247,A141&lt;5.65,A141&gt;=5.05,D141&lt;1.45,A141&lt;5.95,F141&lt;2.5,D141&gt;=0.8),4.2,IF(AND(B141&lt;3,B141&gt;=2.65,A141&gt;=6.25,G141&gt;=0.293,D141&gt;=1.35,A141&gt;=5.95,F141&lt;2.5,D141&gt;=0.8),4.6,IF(AND(B141&gt;=3,B141&gt;=2.65,A141&gt;=6.25,G141&gt;=0.293,D141&gt;=1.35,A141&gt;=5.95,F141&lt;2.5,D141&gt;=0.8),4.7,IF(AND(A141&lt;5.05,H141&gt;=9.212,G141&lt;0.447,B141&lt;3.8,B141&lt;4.3,H141&lt;14.379,H141&lt;14.529,G141&lt;0.633,D141&lt;0.8),1.533,IF(AND(A141&gt;=5.05,H141&gt;=9.212,G141&lt;0.447,B141&lt;3.8,B141&lt;4.3,H141&lt;14.379,H141&lt;14.529,G141&lt;0.633,D141&lt;0.8),1.425,IF(AND(A141&lt;5.35,G141&gt;=0.356,H141&gt;=6.247,A141&lt;5.65,A141&gt;=5.05,D141&lt;1.45,A141&lt;5.95,F141&lt;2.5,D141&gt;=0.8),3.9,IF(AND(A141&gt;=5.35,G141&gt;=0.356,H141&gt;=6.247,A141&lt;5.65,A141&gt;=5.05,D141&lt;1.45,A141&lt;5.95,F141&lt;2.5,D141&gt;=0.8),3.72,"shouldnthappen")))))))))))))))))))))))))))))))))))))</f>
        <v>4.8</v>
      </c>
      <c r="AP141" s="1" t="n">
        <f aca="false">IF(AND(F141&gt;=1.5,A141&lt;5.55),3.84,IF(AND(G141&gt;=0.52,A141&lt;4.75,F141&lt;1.5,A141&lt;5.55),1.16,IF(AND(A141&lt;5.65,A141&lt;5.85,D141&lt;1.55,A141&gt;=5.55),4.2,IF(AND(A141&gt;=5.65,A141&lt;5.85,D141&lt;1.55,A141&gt;=5.55),3.167,IF(AND(G141&gt;=0.798,A141&gt;=5.85,D141&lt;1.55,A141&gt;=5.55),4,IF(AND(F141&lt;2.5,H141&lt;14.1,D141&gt;=1.55,A141&gt;=5.55),4.84,IF(AND(A141&lt;7.2,H141&gt;=14.1,D141&gt;=1.55,A141&gt;=5.55),5.633,IF(AND(A141&gt;=7.2,H141&gt;=14.1,D141&gt;=1.55,A141&gt;=5.55),6.6,IF(AND(G141&lt;0.161,G141&lt;0.52,A141&lt;4.75,F141&lt;1.5,A141&lt;5.55),1.5,IF(AND(D141&gt;=0.5,G141&lt;0.676,A141&gt;=4.75,F141&lt;1.5,A141&lt;5.55),1.6,IF(AND(H141&lt;11.016,G141&gt;=0.676,A141&gt;=4.75,F141&lt;1.5,A141&lt;5.55),1.75,IF(AND(G141&lt;0.209,G141&lt;0.798,A141&gt;=5.85,D141&lt;1.55,A141&gt;=5.55),4.5,IF(AND(G141&gt;=0.74,F141&gt;=2.5,H141&lt;14.1,D141&gt;=1.55,A141&gt;=5.55),6.225,IF(AND(B141&lt;2.95,G141&gt;=0.161,G141&lt;0.52,A141&lt;4.75,F141&lt;1.5,A141&lt;5.55),1.4,IF(AND(B141&gt;=2.95,G141&gt;=0.161,G141&lt;0.52,A141&lt;4.75,F141&lt;1.5,A141&lt;5.55),1.34,IF(AND(B141&lt;3.15,D141&lt;0.5,G141&lt;0.676,A141&gt;=4.75,F141&lt;1.5,A141&lt;5.55),1.52,IF(AND(D141&lt;0.25,H141&gt;=11.016,G141&gt;=0.676,A141&gt;=4.75,F141&lt;1.5,A141&lt;5.55),1.567,IF(AND(D141&gt;=0.25,H141&gt;=11.016,G141&gt;=0.676,A141&gt;=4.75,F141&lt;1.5,A141&lt;5.55),1.5,IF(AND(H141&lt;7.47,G141&gt;=0.209,G141&lt;0.798,A141&gt;=5.85,D141&lt;1.55,A141&gt;=5.55),5.05,IF(AND(B141&lt;2.85,G141&lt;0.74,F141&gt;=2.5,H141&lt;14.1,D141&gt;=1.55,A141&gt;=5.55),5.35,IF(AND(B141&lt;3.3,B141&gt;=3.15,D141&lt;0.5,G141&lt;0.676,A141&gt;=4.75,F141&lt;1.5,A141&lt;5.55),1.2,IF(AND(D141&lt;1.45,H141&gt;=7.47,G141&gt;=0.209,G141&lt;0.798,A141&gt;=5.85,D141&lt;1.55,A141&gt;=5.55),4.66,IF(AND(D141&gt;=1.45,H141&gt;=7.47,G141&gt;=0.209,G141&lt;0.798,A141&gt;=5.85,D141&lt;1.55,A141&gt;=5.55),4.64,IF(AND(A141&gt;=7.05,B141&gt;=2.85,G141&lt;0.74,F141&gt;=2.5,H141&lt;14.1,D141&gt;=1.55,A141&gt;=5.55),5.8,IF(AND(B141&gt;=3.25,A141&lt;7.05,B141&gt;=2.85,G141&lt;0.74,F141&gt;=2.5,H141&lt;14.1,D141&gt;=1.55,A141&gt;=5.55),5.7,IF(AND(H141&gt;=13.641,D141&lt;0.25,B141&gt;=3.3,B141&gt;=3.15,D141&lt;0.5,G141&lt;0.676,A141&gt;=4.75,F141&lt;1.5,A141&lt;5.55),1.3,IF(AND(D141&lt;0.35,D141&gt;=0.25,B141&gt;=3.3,B141&gt;=3.15,D141&lt;0.5,G141&lt;0.676,A141&gt;=4.75,F141&lt;1.5,A141&lt;5.55),1.367,IF(AND(D141&gt;=0.35,D141&gt;=0.25,B141&gt;=3.3,B141&gt;=3.15,D141&lt;0.5,G141&lt;0.676,A141&gt;=4.75,F141&lt;1.5,A141&lt;5.55),1.3,IF(AND(A141&lt;6.35,B141&lt;3.25,A141&lt;7.05,B141&gt;=2.85,G141&lt;0.74,F141&gt;=2.5,H141&lt;14.1,D141&gt;=1.55,A141&gt;=5.55),5.6,IF(AND(A141&gt;=6.35,B141&lt;3.25,A141&lt;7.05,B141&gt;=2.85,G141&lt;0.74,F141&gt;=2.5,H141&lt;14.1,D141&gt;=1.55,A141&gt;=5.55),5.325,IF(AND(A141&lt;5.1,H141&lt;13.641,D141&lt;0.25,B141&gt;=3.3,B141&gt;=3.15,D141&lt;0.5,G141&lt;0.676,A141&gt;=4.75,F141&lt;1.5,A141&lt;5.55),1.4,IF(AND(H141&gt;=11.031,A141&gt;=5.1,H141&lt;13.641,D141&lt;0.25,B141&gt;=3.3,B141&gt;=3.15,D141&lt;0.5,G141&lt;0.676,A141&gt;=4.75,F141&lt;1.5,A141&lt;5.55),1.4,IF(AND(A141&lt;5.45,H141&lt;11.031,A141&gt;=5.1,H141&lt;13.641,D141&lt;0.25,B141&gt;=3.3,B141&gt;=3.15,D141&lt;0.5,G141&lt;0.676,A141&gt;=4.75,F141&lt;1.5,A141&lt;5.55),1.5,IF(AND(A141&gt;=5.45,H141&lt;11.031,A141&gt;=5.1,H141&lt;13.641,D141&lt;0.25,B141&gt;=3.3,B141&gt;=3.15,D141&lt;0.5,G141&lt;0.676,A141&gt;=4.75,F141&lt;1.5,A141&lt;5.55),1.4,"shouldnthappen"))))))))))))))))))))))))))))))))))</f>
        <v>5.633</v>
      </c>
      <c r="AQ141" s="1" t="n">
        <f aca="false">IF(AND(H141&lt;6.926,D141&gt;=0.35,F141&lt;1.5),1.9,IF(AND(G141&gt;=0.869,D141&gt;=1.75,F141&gt;=1.5),5.15,IF(AND(A141&lt;4.35,A141&lt;5.05,D141&lt;0.35,F141&lt;1.5),1.1,IF(AND(H141&lt;6.089,A141&gt;=5.05,D141&lt;0.35,F141&lt;1.5),1.7,IF(AND(H141&gt;=13.089,H141&gt;=6.926,D141&gt;=0.35,F141&lt;1.5),1.3,IF(AND(G141&lt;0.695,D141&lt;1.15,D141&lt;1.75,F141&gt;=1.5),3.62,IF(AND(G141&gt;=0.695,D141&lt;1.15,D141&lt;1.75,F141&gt;=1.5),3,IF(AND(G141&gt;=0.585,H141&gt;=6.089,A141&gt;=5.05,D141&lt;0.35,F141&lt;1.5),1.5,IF(AND(H141&lt;9.582,H141&lt;13.089,H141&gt;=6.926,D141&gt;=0.35,F141&lt;1.5),1.5,IF(AND(H141&gt;=9.582,H141&lt;13.089,H141&gt;=6.926,D141&gt;=0.35,F141&lt;1.5),1.6,IF(AND(D141&lt;1.35,H141&lt;9.349,D141&gt;=1.15,D141&lt;1.75,F141&gt;=1.5),3.867,IF(AND(D141&lt;2.05,A141&lt;7.05,G141&lt;0.869,D141&gt;=1.75,F141&gt;=1.5),4.9,IF(AND(B141&gt;=3.3,A141&gt;=7.05,G141&lt;0.869,D141&gt;=1.75,F141&gt;=1.5),6.1,IF(AND(G141&lt;0.347,H141&lt;11.218,A141&gt;=4.35,A141&lt;5.05,D141&lt;0.35,F141&lt;1.5),1.4,IF(AND(G141&gt;=0.347,H141&lt;11.218,A141&gt;=4.35,A141&lt;5.05,D141&lt;0.35,F141&lt;1.5),1.5,IF(AND(G141&gt;=0.265,H141&gt;=11.218,A141&gt;=4.35,A141&lt;5.05,D141&lt;0.35,F141&lt;1.5),1.45,IF(AND(A141&gt;=5.4,G141&lt;0.585,H141&gt;=6.089,A141&gt;=5.05,D141&lt;0.35,F141&lt;1.5),1.35,IF(AND(B141&gt;=2.9,D141&gt;=1.35,H141&lt;9.349,D141&gt;=1.15,D141&lt;1.75,F141&gt;=1.5),4.6,IF(AND(D141&gt;=1.35,A141&lt;6.15,H141&gt;=9.349,D141&gt;=1.15,D141&lt;1.75,F141&gt;=1.5),4.54,IF(AND(H141&lt;10.927,A141&gt;=6.15,H141&gt;=9.349,D141&gt;=1.15,D141&lt;1.75,F141&gt;=1.5),4.3,IF(AND(G141&lt;0.512,D141&gt;=2.05,A141&lt;7.05,G141&lt;0.869,D141&gt;=1.75,F141&gt;=1.5),5.533,IF(AND(G141&gt;=0.512,D141&gt;=2.05,A141&lt;7.05,G141&lt;0.869,D141&gt;=1.75,F141&gt;=1.5),5.88,IF(AND(H141&lt;11.551,B141&lt;3.3,A141&gt;=7.05,G141&lt;0.869,D141&gt;=1.75,F141&gt;=1.5),6.3,IF(AND(G141&lt;0.227,G141&lt;0.265,H141&gt;=11.218,A141&gt;=4.35,A141&lt;5.05,D141&lt;0.35,F141&lt;1.5),1.4,IF(AND(G141&gt;=0.227,G141&lt;0.265,H141&gt;=11.218,A141&gt;=4.35,A141&lt;5.05,D141&lt;0.35,F141&lt;1.5),1.26,IF(AND(H141&lt;11.031,A141&lt;5.4,G141&lt;0.585,H141&gt;=6.089,A141&gt;=5.05,D141&lt;0.35,F141&lt;1.5),1.5,IF(AND(H141&gt;=11.031,A141&lt;5.4,G141&lt;0.585,H141&gt;=6.089,A141&gt;=5.05,D141&lt;0.35,F141&lt;1.5),1.4,IF(AND(A141&lt;5.45,B141&lt;2.9,D141&gt;=1.35,H141&lt;9.349,D141&gt;=1.15,D141&lt;1.75,F141&gt;=1.5),4.5,IF(AND(A141&lt;5.9,D141&lt;1.35,A141&lt;6.15,H141&gt;=9.349,D141&gt;=1.15,D141&lt;1.75,F141&gt;=1.5),4.2,IF(AND(A141&gt;=5.9,D141&lt;1.35,A141&lt;6.15,H141&gt;=9.349,D141&gt;=1.15,D141&lt;1.75,F141&gt;=1.5),4,IF(AND(A141&gt;=6.75,H141&gt;=10.927,A141&gt;=6.15,H141&gt;=9.349,D141&gt;=1.15,D141&lt;1.75,F141&gt;=1.5),4.767,IF(AND(B141&lt;2.9,H141&gt;=11.551,B141&lt;3.3,A141&gt;=7.05,G141&lt;0.869,D141&gt;=1.75,F141&gt;=1.5),6.7,IF(AND(B141&gt;=2.9,H141&gt;=11.551,B141&lt;3.3,A141&gt;=7.05,G141&lt;0.869,D141&gt;=1.75,F141&gt;=1.5),6.6,IF(AND(B141&lt;2.45,A141&gt;=5.45,B141&lt;2.9,D141&gt;=1.35,H141&lt;9.349,D141&gt;=1.15,D141&lt;1.75,F141&gt;=1.5),5,IF(AND(B141&gt;=2.45,A141&gt;=5.45,B141&lt;2.9,D141&gt;=1.35,H141&lt;9.349,D141&gt;=1.15,D141&lt;1.75,F141&gt;=1.5),5.1,IF(AND(H141&lt;11.166,A141&lt;6.75,H141&gt;=10.927,A141&gt;=6.15,H141&gt;=9.349,D141&gt;=1.15,D141&lt;1.75,F141&gt;=1.5),4.9,IF(AND(G141&lt;0.228,H141&gt;=11.166,A141&lt;6.75,H141&gt;=10.927,A141&gt;=6.15,H141&gt;=9.349,D141&gt;=1.15,D141&lt;1.75,F141&gt;=1.5),4.7,IF(AND(H141&lt;13.531,G141&gt;=0.228,H141&gt;=11.166,A141&lt;6.75,H141&gt;=10.927,A141&gt;=6.15,H141&gt;=9.349,D141&gt;=1.15,D141&lt;1.75,F141&gt;=1.5),4.4,IF(AND(H141&gt;=13.531,G141&gt;=0.228,H141&gt;=11.166,A141&lt;6.75,H141&gt;=10.927,A141&gt;=6.15,H141&gt;=9.349,D141&gt;=1.15,D141&lt;1.75,F141&gt;=1.5),4.6,"shouldnthappen")))))))))))))))))))))))))))))))))))))))</f>
        <v>5.15</v>
      </c>
      <c r="AR141" s="1" t="n">
        <f aca="false">IF(AND(G141&gt;=0.93,B141&lt;3.65,F141&lt;1.5),1.7,IF(AND(H141&lt;6.542,B141&gt;=3.65,F141&lt;1.5),1.767,IF(AND(A141&gt;=7.05,D141&gt;=1.55,F141&gt;=1.5),6.3,IF(AND(G141&lt;0.123,H141&gt;=6.542,B141&gt;=3.65,F141&lt;1.5),1.367,IF(AND(A141&lt;5.15,A141&lt;5.65,D141&lt;1.55,F141&gt;=1.5),3.15,IF(AND(A141&lt;4.8,G141&gt;=0.447,G141&lt;0.93,B141&lt;3.65,F141&lt;1.5),1.24,IF(AND(A141&gt;=4.8,G141&gt;=0.447,G141&lt;0.93,B141&lt;3.65,F141&lt;1.5),1.4,IF(AND(G141&lt;0.151,G141&gt;=0.123,H141&gt;=6.542,B141&gt;=3.65,F141&lt;1.5),1.7,IF(AND(G141&gt;=0.151,G141&gt;=0.123,H141&gt;=6.542,B141&gt;=3.65,F141&lt;1.5),1.5,IF(AND(D141&gt;=1.45,A141&gt;=5.15,A141&lt;5.65,D141&lt;1.55,F141&gt;=1.5),4.5,IF(AND(B141&lt;2.65,D141&gt;=1.35,A141&gt;=5.65,D141&lt;1.55,F141&gt;=1.5),4.9,IF(AND(G141&lt;0.527,F141&lt;2.5,A141&lt;7.05,D141&gt;=1.55,F141&gt;=1.5),5.075,IF(AND(G141&gt;=0.527,F141&lt;2.5,A141&lt;7.05,D141&gt;=1.55,F141&gt;=1.5),4.7,IF(AND(A141&lt;4.65,G141&lt;0.265,G141&lt;0.447,G141&lt;0.93,B141&lt;3.65,F141&lt;1.5),1.42,IF(AND(G141&lt;0.3,G141&gt;=0.265,G141&lt;0.447,G141&lt;0.93,B141&lt;3.65,F141&lt;1.5),1.6,IF(AND(G141&gt;=0.3,G141&gt;=0.265,G141&lt;0.447,G141&lt;0.93,B141&lt;3.65,F141&lt;1.5),1.4,IF(AND(G141&lt;0.356,D141&lt;1.45,A141&gt;=5.15,A141&lt;5.65,D141&lt;1.55,F141&gt;=1.5),4.125,IF(AND(D141&lt;1.1,A141&lt;6.2,D141&lt;1.35,A141&gt;=5.65,D141&lt;1.55,F141&gt;=1.5),4.1,IF(AND(D141&gt;=1.1,A141&lt;6.2,D141&lt;1.35,A141&gt;=5.65,D141&lt;1.55,F141&gt;=1.5),4.175,IF(AND(H141&gt;=13.433,A141&gt;=6.2,D141&lt;1.35,A141&gt;=5.65,D141&lt;1.55,F141&gt;=1.5),4.6,IF(AND(G141&lt;0.437,B141&gt;=2.65,D141&gt;=1.35,A141&gt;=5.65,D141&lt;1.55,F141&gt;=1.5),4.625,IF(AND(G141&gt;=0.437,B141&gt;=2.65,D141&gt;=1.35,A141&gt;=5.65,D141&lt;1.55,F141&gt;=1.5),4.75,IF(AND(B141&gt;=3.15,H141&lt;11.146,F141&gt;=2.5,A141&lt;7.05,D141&gt;=1.55,F141&gt;=1.5),5.667,IF(AND(B141&lt;2.65,H141&gt;=11.146,F141&gt;=2.5,A141&lt;7.05,D141&gt;=1.55,F141&gt;=1.5),5.8,IF(AND(B141&lt;3.3,A141&gt;=4.65,G141&lt;0.265,G141&lt;0.447,G141&lt;0.93,B141&lt;3.65,F141&lt;1.5),1.32,IF(AND(B141&gt;=3.3,A141&gt;=4.65,G141&lt;0.265,G141&lt;0.447,G141&lt;0.93,B141&lt;3.65,F141&lt;1.5),1.425,IF(AND(B141&lt;2.8,G141&gt;=0.356,D141&lt;1.45,A141&gt;=5.15,A141&lt;5.65,D141&lt;1.55,F141&gt;=1.5),3.86,IF(AND(B141&gt;=2.8,G141&gt;=0.356,D141&lt;1.45,A141&gt;=5.15,A141&lt;5.65,D141&lt;1.55,F141&gt;=1.5),3.6,IF(AND(B141&lt;2.6,H141&lt;13.433,A141&gt;=6.2,D141&lt;1.35,A141&gt;=5.65,D141&lt;1.55,F141&gt;=1.5),4.4,IF(AND(B141&gt;=2.6,H141&lt;13.433,A141&gt;=6.2,D141&lt;1.35,A141&gt;=5.65,D141&lt;1.55,F141&gt;=1.5),4.3,IF(AND(G141&lt;0.151,B141&lt;3.15,H141&lt;11.146,F141&gt;=2.5,A141&lt;7.05,D141&gt;=1.55,F141&gt;=1.5),5.5,IF(AND(H141&lt;15.52,B141&gt;=2.65,H141&gt;=11.146,F141&gt;=2.5,A141&lt;7.05,D141&gt;=1.55,F141&gt;=1.5),5.4,IF(AND(H141&gt;=15.52,B141&gt;=2.65,H141&gt;=11.146,F141&gt;=2.5,A141&lt;7.05,D141&gt;=1.55,F141&gt;=1.5),5.733,IF(AND(H141&lt;10.74,G141&gt;=0.151,B141&lt;3.15,H141&lt;11.146,F141&gt;=2.5,A141&lt;7.05,D141&gt;=1.55,F141&gt;=1.5),5.12,IF(AND(H141&gt;=10.74,G141&gt;=0.151,B141&lt;3.15,H141&lt;11.146,F141&gt;=2.5,A141&lt;7.05,D141&gt;=1.55,F141&gt;=1.5),4.9,"shouldnthappen")))))))))))))))))))))))))))))))))))</f>
        <v>5.733</v>
      </c>
      <c r="AS141" s="1" t="n">
        <f aca="false">IF(AND(F141&gt;=1.5,A141&lt;5.55),4.18,IF(AND(F141&gt;=2.5,B141&lt;2.75,A141&gt;=5.55),5.38,IF(AND(G141&gt;=0.587,B141&lt;3.75,F141&lt;1.5,A141&lt;5.55),1.48,IF(AND(H141&lt;6.51,B141&gt;=3.75,F141&lt;1.5,A141&lt;5.55),1.9,IF(AND(H141&gt;=6.51,B141&gt;=3.75,F141&lt;1.5,A141&lt;5.55),1.425,IF(AND(G141&gt;=0.868,F141&lt;2.5,B141&lt;2.75,A141&gt;=5.55),4.65,IF(AND(F141&lt;1.5,D141&lt;1.55,B141&gt;=2.75,A141&gt;=5.55),1.7,IF(AND(G141&gt;=0.857,D141&gt;=1.55,B141&gt;=2.75,A141&gt;=5.55),5.033,IF(AND(G141&gt;=0.518,G141&lt;0.587,B141&lt;3.75,F141&lt;1.5,A141&lt;5.55),1,IF(AND(D141&lt;1.05,G141&lt;0.868,F141&lt;2.5,B141&lt;2.75,A141&gt;=5.55),3.5,IF(AND(G141&lt;0.404,D141&gt;=1.05,G141&lt;0.868,F141&lt;2.5,B141&lt;2.75,A141&gt;=5.55),4.2,IF(AND(G141&gt;=0.404,D141&gt;=1.05,G141&lt;0.868,F141&lt;2.5,B141&lt;2.75,A141&gt;=5.55),3.94,IF(AND(F141&lt;2.5,B141&lt;2.95,F141&gt;=1.5,D141&lt;1.55,B141&gt;=2.75,A141&gt;=5.55),4.68,IF(AND(F141&gt;=2.5,B141&lt;2.95,F141&gt;=1.5,D141&lt;1.55,B141&gt;=2.75,A141&gt;=5.55),5.1,IF(AND(H141&lt;10.883,B141&gt;=2.95,F141&gt;=1.5,D141&lt;1.55,B141&gt;=2.75,A141&gt;=5.55),4.15,IF(AND(H141&gt;=10.883,B141&gt;=2.95,F141&gt;=1.5,D141&lt;1.55,B141&gt;=2.75,A141&gt;=5.55),4.5,IF(AND(H141&gt;=14.1,D141&lt;2.05,G141&lt;0.857,D141&gt;=1.55,B141&gt;=2.75,A141&gt;=5.55),6.6,IF(AND(G141&lt;0.063,B141&lt;3.15,G141&lt;0.518,G141&lt;0.587,B141&lt;3.75,F141&lt;1.5,A141&lt;5.55),1.4,IF(AND(G141&gt;=0.063,B141&lt;3.15,G141&lt;0.518,G141&lt;0.587,B141&lt;3.75,F141&lt;1.5,A141&lt;5.55),1.5,IF(AND(H141&gt;=10.563,B141&gt;=3.15,G141&lt;0.518,G141&lt;0.587,B141&lt;3.75,F141&lt;1.5,A141&lt;5.55),1.325,IF(AND(B141&lt;2.95,H141&lt;14.1,D141&lt;2.05,G141&lt;0.857,D141&gt;=1.55,B141&gt;=2.75,A141&gt;=5.55),6.125,IF(AND(A141&lt;6.65,G141&lt;0.364,D141&gt;=2.05,G141&lt;0.857,D141&gt;=1.55,B141&gt;=2.75,A141&gt;=5.55),5.45,IF(AND(G141&gt;=0.774,G141&gt;=0.364,D141&gt;=2.05,G141&lt;0.857,D141&gt;=1.55,B141&gt;=2.75,A141&gt;=5.55),5.4,IF(AND(H141&gt;=9.279,H141&lt;10.563,B141&gt;=3.15,G141&lt;0.518,G141&lt;0.587,B141&lt;3.75,F141&lt;1.5,A141&lt;5.55),1.475,IF(AND(D141&lt;1.65,B141&gt;=2.95,H141&lt;14.1,D141&lt;2.05,G141&lt;0.857,D141&gt;=1.55,B141&gt;=2.75,A141&gt;=5.55),5.8,IF(AND(B141&lt;3.15,A141&gt;=6.65,G141&lt;0.364,D141&gt;=2.05,G141&lt;0.857,D141&gt;=1.55,B141&gt;=2.75,A141&gt;=5.55),5.3,IF(AND(B141&gt;=3.15,A141&gt;=6.65,G141&lt;0.364,D141&gt;=2.05,G141&lt;0.857,D141&gt;=1.55,B141&gt;=2.75,A141&gt;=5.55),5.7,IF(AND(A141&gt;=6.75,G141&lt;0.774,G141&gt;=0.364,D141&gt;=2.05,G141&lt;0.857,D141&gt;=1.55,B141&gt;=2.75,A141&gt;=5.55),5.9,IF(AND(G141&lt;0.417,H141&lt;9.279,H141&lt;10.563,B141&gt;=3.15,G141&lt;0.518,G141&lt;0.587,B141&lt;3.75,F141&lt;1.5,A141&lt;5.55),1.4,IF(AND(G141&gt;=0.417,H141&lt;9.279,H141&lt;10.563,B141&gt;=3.15,G141&lt;0.518,G141&lt;0.587,B141&lt;3.75,F141&lt;1.5,A141&lt;5.55),1.3,IF(AND(A141&lt;6.3,D141&gt;=1.65,B141&gt;=2.95,H141&lt;14.1,D141&lt;2.05,G141&lt;0.857,D141&gt;=1.55,B141&gt;=2.75,A141&gt;=5.55),4.9,IF(AND(A141&gt;=6.3,D141&gt;=1.65,B141&gt;=2.95,H141&lt;14.1,D141&lt;2.05,G141&lt;0.857,D141&gt;=1.55,B141&gt;=2.75,A141&gt;=5.55),5.3,IF(AND(G141&gt;=0.657,A141&lt;6.75,G141&lt;0.774,G141&gt;=0.364,D141&gt;=2.05,G141&lt;0.857,D141&gt;=1.55,B141&gt;=2.75,A141&gt;=5.55),6,IF(AND(B141&lt;3.2,G141&lt;0.657,A141&lt;6.75,G141&lt;0.774,G141&gt;=0.364,D141&gt;=2.05,G141&lt;0.857,D141&gt;=1.55,B141&gt;=2.75,A141&gt;=5.55),5.6,IF(AND(B141&gt;=3.2,G141&lt;0.657,A141&lt;6.75,G141&lt;0.774,G141&gt;=0.364,D141&gt;=2.05,G141&lt;0.857,D141&gt;=1.55,B141&gt;=2.75,A141&gt;=5.55),5.65,"shouldnthappen")))))))))))))))))))))))))))))))))))</f>
        <v>5.033</v>
      </c>
      <c r="AT141" s="1" t="n">
        <f aca="false">IF(AND(H141&gt;=16.284,A141&gt;=5.55),6.533,IF(AND(G141&gt;=0.52,A141&lt;4.85,A141&lt;5.55),1.05,IF(AND(G141&lt;0.227,G141&lt;0.52,A141&lt;4.85,A141&lt;5.55),1.4,IF(AND(G141&gt;=0.227,G141&lt;0.52,A141&lt;4.85,A141&lt;5.55),1.3,IF(AND(D141&gt;=0.45,F141&lt;1.5,A141&gt;=4.85,A141&lt;5.55),1.667,IF(AND(B141&gt;=2.75,F141&gt;=1.5,A141&gt;=4.85,A141&lt;5.55),4.5,IF(AND(F141&lt;2.5,B141&gt;=3.15,H141&lt;16.284,A141&gt;=5.55),4.7,IF(AND(G141&gt;=0.934,D141&lt;0.45,F141&lt;1.5,A141&gt;=4.85,A141&lt;5.55),1.7,IF(AND(D141&gt;=1.2,B141&lt;2.75,F141&gt;=1.5,A141&gt;=4.85,A141&lt;5.55),4.25,IF(AND(G141&gt;=0.774,F141&gt;=2.5,B141&gt;=3.15,H141&lt;16.284,A141&gt;=5.55),5.4,IF(AND(B141&lt;3.1,G141&lt;0.934,D141&lt;0.45,F141&lt;1.5,A141&gt;=4.85,A141&lt;5.55),1.6,IF(AND(D141&lt;1.05,D141&lt;1.2,B141&lt;2.75,F141&gt;=1.5,A141&gt;=4.85,A141&lt;5.55),3.433,IF(AND(D141&gt;=1.05,D141&lt;1.2,B141&lt;2.75,F141&gt;=1.5,A141&gt;=4.85,A141&lt;5.55),3.267,IF(AND(H141&lt;8.486,D141&lt;1.35,F141&lt;2.5,B141&lt;3.15,H141&lt;16.284,A141&gt;=5.55),3.85,IF(AND(D141&gt;=1.55,D141&gt;=1.35,F141&lt;2.5,B141&lt;3.15,H141&lt;16.284,A141&gt;=5.55),5.1,IF(AND(H141&lt;10.464,A141&lt;6.35,F141&gt;=2.5,B141&lt;3.15,H141&lt;16.284,A141&gt;=5.55),5.08,IF(AND(H141&gt;=10.464,A141&lt;6.35,F141&gt;=2.5,B141&lt;3.15,H141&lt;16.284,A141&gt;=5.55),4.9,IF(AND(D141&lt;1.85,A141&gt;=6.35,F141&gt;=2.5,B141&lt;3.15,H141&lt;16.284,A141&gt;=5.55),5.8,IF(AND(H141&gt;=10.393,G141&lt;0.774,F141&gt;=2.5,B141&gt;=3.15,H141&lt;16.284,A141&gt;=5.55),5.425,IF(AND(B141&lt;2.6,H141&gt;=8.486,D141&lt;1.35,F141&lt;2.5,B141&lt;3.15,H141&lt;16.284,A141&gt;=5.55),3.9,IF(AND(G141&gt;=0.567,D141&lt;1.55,D141&gt;=1.35,F141&lt;2.5,B141&lt;3.15,H141&lt;16.284,A141&gt;=5.55),4.4,IF(AND(B141&lt;3.25,H141&lt;10.393,G141&lt;0.774,F141&gt;=2.5,B141&gt;=3.15,H141&lt;16.284,A141&gt;=5.55),5.7,IF(AND(B141&gt;=3.25,H141&lt;10.393,G141&lt;0.774,F141&gt;=2.5,B141&gt;=3.15,H141&lt;16.284,A141&gt;=5.55),5.98,IF(AND(G141&lt;0.079,G141&lt;0.338,B141&gt;=3.1,G141&lt;0.934,D141&lt;0.45,F141&lt;1.5,A141&gt;=4.85,A141&lt;5.55),1.425,IF(AND(B141&lt;3.35,G141&gt;=0.338,B141&gt;=3.1,G141&lt;0.934,D141&lt;0.45,F141&lt;1.5,A141&gt;=4.85,A141&lt;5.55),1.4,IF(AND(G141&lt;0.404,B141&gt;=2.6,H141&gt;=8.486,D141&lt;1.35,F141&lt;2.5,B141&lt;3.15,H141&lt;16.284,A141&gt;=5.55),4.3,IF(AND(G141&gt;=0.404,B141&gt;=2.6,H141&gt;=8.486,D141&lt;1.35,F141&lt;2.5,B141&lt;3.15,H141&lt;16.284,A141&gt;=5.55),4.025,IF(AND(B141&gt;=3.05,G141&lt;0.567,D141&lt;1.55,D141&gt;=1.35,F141&lt;2.5,B141&lt;3.15,H141&lt;16.284,A141&gt;=5.55),4.7,IF(AND(A141&lt;6.45,H141&lt;10.667,D141&gt;=1.85,A141&gt;=6.35,F141&gt;=2.5,B141&lt;3.15,H141&lt;16.284,A141&gt;=5.55),5.3,IF(AND(A141&gt;=6.45,H141&lt;10.667,D141&gt;=1.85,A141&gt;=6.35,F141&gt;=2.5,B141&lt;3.15,H141&lt;16.284,A141&gt;=5.55),5.167,IF(AND(B141&lt;2.95,H141&gt;=10.667,D141&gt;=1.85,A141&gt;=6.35,F141&gt;=2.5,B141&lt;3.15,H141&lt;16.284,A141&gt;=5.55),5.6,IF(AND(B141&gt;=2.95,H141&gt;=10.667,D141&gt;=1.85,A141&gt;=6.35,F141&gt;=2.5,B141&lt;3.15,H141&lt;16.284,A141&gt;=5.55),5.5,IF(AND(H141&lt;10.325,G141&gt;=0.079,G141&lt;0.338,B141&gt;=3.1,G141&lt;0.934,D141&lt;0.45,F141&lt;1.5,A141&gt;=4.85,A141&lt;5.55),1.5,IF(AND(G141&lt;0.385,B141&gt;=3.35,G141&gt;=0.338,B141&gt;=3.1,G141&lt;0.934,D141&lt;0.45,F141&lt;1.5,A141&gt;=4.85,A141&lt;5.55),1.5,IF(AND(G141&gt;=0.385,B141&gt;=3.35,G141&gt;=0.338,B141&gt;=3.1,G141&lt;0.934,D141&lt;0.45,F141&lt;1.5,A141&gt;=4.85,A141&lt;5.55),1.42,IF(AND(B141&lt;2.5,B141&lt;3.05,G141&lt;0.567,D141&lt;1.55,D141&gt;=1.35,F141&lt;2.5,B141&lt;3.15,H141&lt;16.284,A141&gt;=5.55),4.5,IF(AND(B141&gt;=2.5,B141&lt;3.05,G141&lt;0.567,D141&lt;1.55,D141&gt;=1.35,F141&lt;2.5,B141&lt;3.15,H141&lt;16.284,A141&gt;=5.55),4.56,IF(AND(H141&lt;12.506,H141&gt;=10.325,G141&gt;=0.079,G141&lt;0.338,B141&gt;=3.1,G141&lt;0.934,D141&lt;0.45,F141&lt;1.5,A141&gt;=4.85,A141&lt;5.55),1.2,IF(AND(H141&gt;=12.506,H141&gt;=10.325,G141&gt;=0.079,G141&lt;0.338,B141&gt;=3.1,G141&lt;0.934,D141&lt;0.45,F141&lt;1.5,A141&gt;=4.85,A141&lt;5.55),1.3,"shouldnthappen")))))))))))))))))))))))))))))))))))))))</f>
        <v>4.9</v>
      </c>
      <c r="AU141" s="1" t="n">
        <f aca="false">IF(AND(G141&gt;=0.52,B141&lt;3.05,F141&lt;1.5),1.1,IF(AND(G141&lt;0.35,G141&lt;0.52,B141&lt;3.05,F141&lt;1.5),1.4,IF(AND(G141&gt;=0.35,G141&lt;0.52,B141&lt;3.05,F141&lt;1.5),1.3,IF(AND(G141&gt;=0.227,G141&lt;0.347,B141&gt;=3.05,F141&lt;1.5),1.32,IF(AND(H141&lt;6.417,G141&gt;=0.347,B141&gt;=3.05,F141&lt;1.5),1.7,IF(AND(A141&gt;=7.25,A141&gt;=6.6,F141&gt;=2.5,F141&gt;=1.5),6.35,IF(AND(G141&lt;0.11,G141&lt;0.227,G141&lt;0.347,B141&gt;=3.05,F141&lt;1.5),1.333,IF(AND(H141&lt;9.441,H141&gt;=6.417,G141&gt;=0.347,B141&gt;=3.05,F141&lt;1.5),1.425,IF(AND(B141&lt;2.75,G141&lt;0.451,H141&lt;10.266,F141&lt;2.5,F141&gt;=1.5),4,IF(AND(B141&gt;=2.75,G141&lt;0.451,H141&lt;10.266,F141&lt;2.5,F141&gt;=1.5),4.433,IF(AND(G141&gt;=0.865,G141&gt;=0.451,H141&lt;10.266,F141&lt;2.5,F141&gt;=1.5),4.2,IF(AND(B141&lt;2.45,H141&lt;13.665,H141&gt;=10.266,F141&lt;2.5,F141&gt;=1.5),3.7,IF(AND(G141&lt;0.302,H141&gt;=13.665,H141&gt;=10.266,F141&lt;2.5,F141&gt;=1.5),5,IF(AND(B141&lt;2.9,A141&lt;6.1,A141&lt;6.6,F141&gt;=2.5,F141&gt;=1.5),5.06,IF(AND(B141&gt;=2.9,A141&lt;6.1,A141&lt;6.6,F141&gt;=2.5,F141&gt;=1.5),4.8,IF(AND(B141&lt;3.05,A141&gt;=6.1,A141&lt;6.6,F141&gt;=2.5,F141&gt;=1.5),5.6,IF(AND(B141&gt;=3.05,A141&gt;=6.1,A141&lt;6.6,F141&gt;=2.5,F141&gt;=1.5),5.267,IF(AND(H141&gt;=14.564,A141&lt;7.25,A141&gt;=6.6,F141&gt;=2.5,F141&gt;=1.5),5.6,IF(AND(H141&gt;=14.309,G141&gt;=0.11,G141&lt;0.227,G141&lt;0.347,B141&gt;=3.05,F141&lt;1.5),1.7,IF(AND(D141&lt;0.4,H141&gt;=9.441,H141&gt;=6.417,G141&gt;=0.347,B141&gt;=3.05,F141&lt;1.5),1.5,IF(AND(D141&gt;=0.4,H141&gt;=9.441,H141&gt;=6.417,G141&gt;=0.347,B141&gt;=3.05,F141&lt;1.5),1.633,IF(AND(A141&lt;5.35,G141&lt;0.865,G141&gt;=0.451,H141&lt;10.266,F141&lt;2.5,F141&gt;=1.5),3.15,IF(AND(D141&lt;1.45,G141&gt;=0.302,H141&gt;=13.665,H141&gt;=10.266,F141&lt;2.5,F141&gt;=1.5),4.74,IF(AND(D141&gt;=1.45,G141&gt;=0.302,H141&gt;=13.665,H141&gt;=10.266,F141&lt;2.5,F141&gt;=1.5),4.567,IF(AND(H141&lt;8.836,H141&lt;14.564,A141&lt;7.25,A141&gt;=6.6,F141&gt;=2.5,F141&gt;=1.5),5.7,IF(AND(H141&gt;=8.836,H141&lt;14.564,A141&lt;7.25,A141&gt;=6.6,F141&gt;=2.5,F141&gt;=1.5),5.9,IF(AND(H141&lt;11.53,H141&lt;14.309,G141&gt;=0.11,G141&lt;0.227,G141&lt;0.347,B141&gt;=3.05,F141&lt;1.5),1.5,IF(AND(H141&gt;=11.53,H141&lt;14.309,G141&gt;=0.11,G141&lt;0.227,G141&lt;0.347,B141&gt;=3.05,F141&lt;1.5),1.467,IF(AND(H141&lt;9.386,A141&gt;=5.35,G141&lt;0.865,G141&gt;=0.451,H141&lt;10.266,F141&lt;2.5,F141&gt;=1.5),3.56,IF(AND(H141&gt;=9.386,A141&gt;=5.35,G141&lt;0.865,G141&gt;=0.451,H141&lt;10.266,F141&lt;2.5,F141&gt;=1.5),4.2,IF(AND(H141&lt;11.036,D141&lt;1.45,B141&gt;=2.45,H141&lt;13.665,H141&gt;=10.266,F141&lt;2.5,F141&gt;=1.5),4.45,IF(AND(H141&gt;=11.036,D141&lt;1.45,B141&gt;=2.45,H141&lt;13.665,H141&gt;=10.266,F141&lt;2.5,F141&gt;=1.5),4.1,IF(AND(G141&gt;=0.585,D141&gt;=1.45,B141&gt;=2.45,H141&lt;13.665,H141&gt;=10.266,F141&lt;2.5,F141&gt;=1.5),4.9,IF(AND(H141&lt;11.743,G141&lt;0.585,D141&gt;=1.45,B141&gt;=2.45,H141&lt;13.665,H141&gt;=10.266,F141&lt;2.5,F141&gt;=1.5),4.7,IF(AND(H141&gt;=11.743,G141&lt;0.585,D141&gt;=1.45,B141&gt;=2.45,H141&lt;13.665,H141&gt;=10.266,F141&lt;2.5,F141&gt;=1.5),4.5,"shouldnthappen")))))))))))))))))))))))))))))))))))</f>
        <v>4.8</v>
      </c>
      <c r="AV141" s="1" t="n">
        <f aca="false">IF(AND(G141&gt;=0.356,F141&gt;=1.5,A141&lt;5.75),3.52,IF(AND(A141&lt;7.25,A141&gt;=7.1,A141&gt;=5.75),5.875,IF(AND(A141&gt;=7.25,A141&gt;=7.1,A141&gt;=5.75),6.5,IF(AND(D141&gt;=0.35,G141&gt;=0.586,F141&lt;1.5,A141&lt;5.75),1.8,IF(AND(D141&lt;1.4,G141&lt;0.356,F141&gt;=1.5,A141&lt;5.75),4.2,IF(AND(D141&gt;=1.4,G141&lt;0.356,F141&gt;=1.5,A141&lt;5.75),4.5,IF(AND(H141&gt;=11.218,A141&lt;5.05,G141&lt;0.586,F141&lt;1.5,A141&lt;5.75),1.225,IF(AND(G141&gt;=0.253,A141&gt;=5.05,G141&lt;0.586,F141&lt;1.5,A141&lt;5.75),1.3,IF(AND(B141&gt;=3.75,D141&lt;0.35,G141&gt;=0.586,F141&lt;1.5,A141&lt;5.75),1.567,IF(AND(B141&lt;2.85,D141&lt;1.35,D141&lt;1.65,A141&lt;7.1,A141&gt;=5.75),4.26,IF(AND(B141&gt;=2.85,D141&lt;1.35,D141&lt;1.65,A141&lt;7.1,A141&gt;=5.75),4.45,IF(AND(A141&lt;6.05,H141&lt;12.921,D141&gt;=1.65,A141&lt;7.1,A141&gt;=5.75),5.1,IF(AND(H141&gt;=15.338,H141&gt;=12.921,D141&gt;=1.65,A141&lt;7.1,A141&gt;=5.75),5.55,IF(AND(G141&lt;0.418,H141&lt;11.218,A141&lt;5.05,G141&lt;0.586,F141&lt;1.5,A141&lt;5.75),1.42,IF(AND(G141&gt;=0.418,H141&lt;11.218,A141&lt;5.05,G141&lt;0.586,F141&lt;1.5,A141&lt;5.75),1.3,IF(AND(H141&gt;=13.321,G141&lt;0.253,A141&gt;=5.05,G141&lt;0.586,F141&lt;1.5,A141&lt;5.75),1.7,IF(AND(H141&lt;6.089,B141&lt;3.75,D141&lt;0.35,G141&gt;=0.586,F141&lt;1.5,A141&lt;5.75),1.7,IF(AND(H141&gt;=6.089,B141&lt;3.75,D141&lt;0.35,G141&gt;=0.586,F141&lt;1.5,A141&lt;5.75),1.5,IF(AND(B141&lt;2.9,D141&lt;1.45,D141&gt;=1.35,D141&lt;1.65,A141&lt;7.1,A141&gt;=5.75),4.8,IF(AND(B141&gt;=2.9,D141&lt;1.45,D141&gt;=1.35,D141&lt;1.65,A141&lt;7.1,A141&gt;=5.75),4.475,IF(AND(B141&lt;2.5,D141&gt;=1.45,D141&gt;=1.35,D141&lt;1.65,A141&lt;7.1,A141&gt;=5.75),4.5,IF(AND(H141&lt;8.884,A141&gt;=6.05,H141&lt;12.921,D141&gt;=1.65,A141&lt;7.1,A141&gt;=5.75),5.4,IF(AND(A141&lt;6.3,H141&lt;15.338,H141&gt;=12.921,D141&gt;=1.65,A141&lt;7.1,A141&gt;=5.75),4.967,IF(AND(A141&gt;=6.3,H141&lt;15.338,H141&gt;=12.921,D141&gt;=1.65,A141&lt;7.1,A141&gt;=5.75),5.133,IF(AND(H141&lt;10.826,H141&lt;13.321,G141&lt;0.253,A141&gt;=5.05,G141&lt;0.586,F141&lt;1.5,A141&lt;5.75),1.5,IF(AND(H141&gt;=10.826,H141&lt;13.321,G141&lt;0.253,A141&gt;=5.05,G141&lt;0.586,F141&lt;1.5,A141&lt;5.75),1.4,IF(AND(H141&lt;7.47,B141&gt;=2.5,D141&gt;=1.45,D141&gt;=1.35,D141&lt;1.65,A141&lt;7.1,A141&gt;=5.75),5.1,IF(AND(H141&gt;=7.47,B141&gt;=2.5,D141&gt;=1.45,D141&gt;=1.35,D141&lt;1.65,A141&lt;7.1,A141&gt;=5.75),4.725,IF(AND(H141&lt;9.637,H141&gt;=8.884,A141&gt;=6.05,H141&lt;12.921,D141&gt;=1.65,A141&lt;7.1,A141&gt;=5.75),5.9,IF(AND(B141&lt;2.6,H141&gt;=9.637,H141&gt;=8.884,A141&gt;=6.05,H141&lt;12.921,D141&gt;=1.65,A141&lt;7.1,A141&gt;=5.75),5.8,IF(AND(B141&lt;2.75,B141&gt;=2.6,H141&gt;=9.637,H141&gt;=8.884,A141&gt;=6.05,H141&lt;12.921,D141&gt;=1.65,A141&lt;7.1,A141&gt;=5.75),5.3,IF(AND(D141&lt;2.25,B141&gt;=2.75,B141&gt;=2.6,H141&gt;=9.637,H141&gt;=8.884,A141&gt;=6.05,H141&lt;12.921,D141&gt;=1.65,A141&lt;7.1,A141&gt;=5.75),5.6,IF(AND(D141&gt;=2.25,B141&gt;=2.75,B141&gt;=2.6,H141&gt;=9.637,H141&gt;=8.884,A141&gt;=6.05,H141&lt;12.921,D141&gt;=1.65,A141&lt;7.1,A141&gt;=5.75),5.5,"shouldnthappen")))))))))))))))))))))))))))))))))</f>
        <v>5.55</v>
      </c>
      <c r="AW141" s="1" t="n">
        <f aca="false">IF(AND(G141&gt;=0.905,F141&lt;1.5),1.767,IF(AND(H141&gt;=16.674,F141&gt;=1.5),6.55,IF(AND(A141&lt;4.35,H141&lt;14.344,G141&lt;0.905,F141&lt;1.5),1.1,IF(AND(B141&lt;3.65,H141&gt;=14.344,G141&lt;0.905,F141&lt;1.5),1.5,IF(AND(B141&gt;=3.65,H141&gt;=14.344,G141&lt;0.905,F141&lt;1.5),1.65,IF(AND(B141&lt;2.6,F141&gt;=2.5,H141&lt;16.674,F141&gt;=1.5),4.5,IF(AND(D141&gt;=0.45,A141&gt;=4.35,H141&lt;14.344,G141&lt;0.905,F141&lt;1.5),1.65,IF(AND(D141&lt;1.15,A141&lt;5.9,F141&lt;2.5,H141&lt;16.674,F141&gt;=1.5),3.56,IF(AND(B141&lt;2.75,A141&gt;=5.9,F141&lt;2.5,H141&lt;16.674,F141&gt;=1.5),5,IF(AND(H141&lt;13.531,B141&gt;=2.75,A141&gt;=5.9,F141&lt;2.5,H141&lt;16.674,F141&gt;=1.5),4.333,IF(AND(B141&lt;3.2,G141&gt;=0.669,B141&gt;=2.6,F141&gt;=2.5,H141&lt;16.674,F141&gt;=1.5),5.08,IF(AND(B141&gt;=3.2,G141&gt;=0.669,B141&gt;=2.6,F141&gt;=2.5,H141&lt;16.674,F141&gt;=1.5),5.4,IF(AND(B141&lt;3.15,A141&lt;5.05,D141&lt;0.45,A141&gt;=4.35,H141&lt;14.344,G141&lt;0.905,F141&lt;1.5),1.45,IF(AND(A141&gt;=5.55,A141&gt;=5.05,D141&lt;0.45,A141&gt;=4.35,H141&lt;14.344,G141&lt;0.905,F141&lt;1.5),1.5,IF(AND(A141&lt;5.55,A141&lt;5.65,D141&gt;=1.15,A141&lt;5.9,F141&lt;2.5,H141&lt;16.674,F141&gt;=1.5),3.95,IF(AND(A141&gt;=5.55,A141&lt;5.65,D141&gt;=1.15,A141&lt;5.9,F141&lt;2.5,H141&lt;16.674,F141&gt;=1.5),3.82,IF(AND(G141&lt;0.39,A141&gt;=5.65,D141&gt;=1.15,A141&lt;5.9,F141&lt;2.5,H141&lt;16.674,F141&gt;=1.5),4.35,IF(AND(G141&gt;=0.39,A141&gt;=5.65,D141&gt;=1.15,A141&lt;5.9,F141&lt;2.5,H141&lt;16.674,F141&gt;=1.5),3.95,IF(AND(G141&lt;0.466,H141&gt;=13.531,B141&gt;=2.75,A141&gt;=5.9,F141&lt;2.5,H141&lt;16.674,F141&gt;=1.5),4.8,IF(AND(G141&gt;=0.466,H141&gt;=13.531,B141&gt;=2.75,A141&gt;=5.9,F141&lt;2.5,H141&lt;16.674,F141&gt;=1.5),4.7,IF(AND(H141&lt;10.144,D141&lt;2.05,G141&lt;0.669,B141&gt;=2.6,F141&gt;=2.5,H141&lt;16.674,F141&gt;=1.5),5.3,IF(AND(H141&gt;=10.144,D141&lt;2.05,G141&lt;0.669,B141&gt;=2.6,F141&gt;=2.5,H141&lt;16.674,F141&gt;=1.5),5.133,IF(AND(D141&gt;=2.45,D141&gt;=2.05,G141&lt;0.669,B141&gt;=2.6,F141&gt;=2.5,H141&lt;16.674,F141&gt;=1.5),5.9,IF(AND(B141&lt;3.25,B141&gt;=3.15,A141&lt;5.05,D141&lt;0.45,A141&gt;=4.35,H141&lt;14.344,G141&lt;0.905,F141&lt;1.5),1.2,IF(AND(B141&gt;=3.25,B141&gt;=3.15,A141&lt;5.05,D141&lt;0.45,A141&gt;=4.35,H141&lt;14.344,G141&lt;0.905,F141&lt;1.5),1.36,IF(AND(B141&gt;=3.8,A141&lt;5.55,A141&gt;=5.05,D141&lt;0.45,A141&gt;=4.35,H141&lt;14.344,G141&lt;0.905,F141&lt;1.5),1.3,IF(AND(G141&lt;0.05,B141&lt;3.8,A141&lt;5.55,A141&gt;=5.05,D141&lt;0.45,A141&gt;=4.35,H141&lt;14.344,G141&lt;0.905,F141&lt;1.5),1.4,IF(AND(G141&lt;0.107,G141&lt;0.395,D141&lt;2.45,D141&gt;=2.05,G141&lt;0.669,B141&gt;=2.6,F141&gt;=2.5,H141&lt;16.674,F141&gt;=1.5),5.667,IF(AND(G141&lt;0.537,G141&gt;=0.395,D141&lt;2.45,D141&gt;=2.05,G141&lt;0.669,B141&gt;=2.6,F141&gt;=2.5,H141&lt;16.674,F141&gt;=1.5),5.6,IF(AND(G141&gt;=0.537,G141&gt;=0.395,D141&lt;2.45,D141&gt;=2.05,G141&lt;0.669,B141&gt;=2.6,F141&gt;=2.5,H141&lt;16.674,F141&gt;=1.5),5.775,IF(AND(B141&lt;3.6,G141&gt;=0.05,B141&lt;3.8,A141&lt;5.55,A141&gt;=5.05,D141&lt;0.45,A141&gt;=4.35,H141&lt;14.344,G141&lt;0.905,F141&lt;1.5),1.475,IF(AND(B141&gt;=3.6,G141&gt;=0.05,B141&lt;3.8,A141&lt;5.55,A141&gt;=5.05,D141&lt;0.45,A141&gt;=4.35,H141&lt;14.344,G141&lt;0.905,F141&lt;1.5),1.5,IF(AND(G141&lt;0.312,G141&gt;=0.107,G141&lt;0.395,D141&lt;2.45,D141&gt;=2.05,G141&lt;0.669,B141&gt;=2.6,F141&gt;=2.5,H141&lt;16.674,F141&gt;=1.5),5.18,IF(AND(G141&gt;=0.312,G141&gt;=0.107,G141&lt;0.395,D141&lt;2.45,D141&gt;=2.05,G141&lt;0.669,B141&gt;=2.6,F141&gt;=2.5,H141&lt;16.674,F141&gt;=1.5),5.4,"shouldnthappen"))))))))))))))))))))))))))))))))))</f>
        <v>5.08</v>
      </c>
      <c r="AX141" s="1" t="n">
        <f aca="false">IF(AND(D141&gt;=1.3,B141&gt;=3.45),6.25,IF(AND(B141&lt;2.75,A141&lt;5.25,B141&lt;3.45),3.9,IF(AND(D141&lt;0.25,D141&lt;1.3,B141&gt;=3.45),1.16,IF(AND(A141&gt;=5.05,B141&gt;=2.75,A141&lt;5.25,B141&lt;3.45),1.7,IF(AND(D141&lt;0.7,F141&lt;2.5,A141&gt;=5.25,B141&lt;3.45),1.5,IF(AND(H141&gt;=16.284,F141&gt;=2.5,A141&gt;=5.25,B141&lt;3.45),6.6,IF(AND(G141&lt;0.123,D141&gt;=0.25,D141&lt;1.3,B141&gt;=3.45),1.3,IF(AND(A141&lt;4.5,A141&lt;5.05,B141&gt;=2.75,A141&lt;5.25,B141&lt;3.45),1.3,IF(AND(A141&lt;5.05,G141&gt;=0.123,D141&gt;=0.25,D141&lt;1.3,B141&gt;=3.45),1.6,IF(AND(B141&lt;3.15,A141&gt;=4.5,A141&lt;5.05,B141&gt;=2.75,A141&lt;5.25,B141&lt;3.45),1.54,IF(AND(B141&gt;=3.15,A141&gt;=4.5,A141&lt;5.05,B141&gt;=2.75,A141&lt;5.25,B141&lt;3.45),1.35,IF(AND(D141&gt;=1.4,A141&lt;5.9,D141&gt;=0.7,F141&lt;2.5,A141&gt;=5.25,B141&lt;3.45),4.5,IF(AND(D141&gt;=1.55,A141&gt;=5.9,D141&gt;=0.7,F141&lt;2.5,A141&gt;=5.25,B141&lt;3.45),4.95,IF(AND(G141&gt;=0.682,D141&gt;=2.05,H141&lt;16.284,F141&gt;=2.5,A141&gt;=5.25,B141&lt;3.45),5.26,IF(AND(A141&lt;5.4,A141&gt;=5.05,G141&gt;=0.123,D141&gt;=0.25,D141&lt;1.3,B141&gt;=3.45),1.64,IF(AND(A141&gt;=5.4,A141&gt;=5.05,G141&gt;=0.123,D141&gt;=0.25,D141&lt;1.3,B141&gt;=3.45),1.6,IF(AND(G141&lt;0.372,D141&lt;1.4,A141&lt;5.9,D141&gt;=0.7,F141&lt;2.5,A141&gt;=5.25,B141&lt;3.45),4.175,IF(AND(D141&lt;1.35,D141&lt;1.55,A141&gt;=5.9,D141&gt;=0.7,F141&lt;2.5,A141&gt;=5.25,B141&lt;3.45),4.2,IF(AND(B141&lt;2.35,G141&lt;0.596,D141&lt;2.05,H141&lt;16.284,F141&gt;=2.5,A141&gt;=5.25,B141&lt;3.45),5,IF(AND(G141&gt;=0.888,G141&gt;=0.596,D141&lt;2.05,H141&lt;16.284,F141&gt;=2.5,A141&gt;=5.25,B141&lt;3.45),4.8,IF(AND(A141&gt;=6.85,G141&lt;0.682,D141&gt;=2.05,H141&lt;16.284,F141&gt;=2.5,A141&gt;=5.25,B141&lt;3.45),5.4,IF(AND(A141&gt;=5.75,G141&gt;=0.372,D141&lt;1.4,A141&lt;5.9,D141&gt;=0.7,F141&lt;2.5,A141&gt;=5.25,B141&lt;3.45),3.933,IF(AND(A141&gt;=6.75,D141&gt;=1.35,D141&lt;1.55,A141&gt;=5.9,D141&gt;=0.7,F141&lt;2.5,A141&gt;=5.25,B141&lt;3.45),4.8,IF(AND(H141&lt;11.084,B141&gt;=2.35,G141&lt;0.596,D141&lt;2.05,H141&lt;16.284,F141&gt;=2.5,A141&gt;=5.25,B141&lt;3.45),5.3,IF(AND(H141&lt;8.435,G141&lt;0.888,G141&gt;=0.596,D141&lt;2.05,H141&lt;16.284,F141&gt;=2.5,A141&gt;=5.25,B141&lt;3.45),5.1,IF(AND(H141&gt;=8.435,G141&lt;0.888,G141&gt;=0.596,D141&lt;2.05,H141&lt;16.284,F141&gt;=2.5,A141&gt;=5.25,B141&lt;3.45),4.94,IF(AND(B141&lt;3.15,A141&lt;6.85,G141&lt;0.682,D141&gt;=2.05,H141&lt;16.284,F141&gt;=2.5,A141&gt;=5.25,B141&lt;3.45),5.6,IF(AND(B141&gt;=3.15,A141&lt;6.85,G141&lt;0.682,D141&gt;=2.05,H141&lt;16.284,F141&gt;=2.5,A141&gt;=5.25,B141&lt;3.45),5.74,IF(AND(G141&lt;0.572,A141&lt;5.75,G141&gt;=0.372,D141&lt;1.4,A141&lt;5.9,D141&gt;=0.7,F141&lt;2.5,A141&gt;=5.25,B141&lt;3.45),3.7,IF(AND(D141&lt;1.45,A141&lt;6.75,D141&gt;=1.35,D141&lt;1.55,A141&gt;=5.9,D141&gt;=0.7,F141&lt;2.5,A141&gt;=5.25,B141&lt;3.45),4.46,IF(AND(D141&gt;=1.45,A141&lt;6.75,D141&gt;=1.35,D141&lt;1.55,A141&gt;=5.9,D141&gt;=0.7,F141&lt;2.5,A141&gt;=5.25,B141&lt;3.45),4.567,IF(AND(H141&lt;12.532,H141&gt;=11.084,B141&gt;=2.35,G141&lt;0.596,D141&lt;2.05,H141&lt;16.284,F141&gt;=2.5,A141&gt;=5.25,B141&lt;3.45),5.8,IF(AND(H141&gt;=12.532,H141&gt;=11.084,B141&gt;=2.35,G141&lt;0.596,D141&lt;2.05,H141&lt;16.284,F141&gt;=2.5,A141&gt;=5.25,B141&lt;3.45),5.667,IF(AND(A141&gt;=5.65,G141&gt;=0.572,A141&lt;5.75,G141&gt;=0.372,D141&lt;1.4,A141&lt;5.9,D141&gt;=0.7,F141&lt;2.5,A141&gt;=5.25,B141&lt;3.45),4.2,IF(AND(G141&lt;0.862,A141&lt;5.65,G141&gt;=0.572,A141&lt;5.75,G141&gt;=0.372,D141&lt;1.4,A141&lt;5.9,D141&gt;=0.7,F141&lt;2.5,A141&gt;=5.25,B141&lt;3.45),3.9,IF(AND(G141&gt;=0.862,A141&lt;5.65,G141&gt;=0.572,A141&lt;5.75,G141&gt;=0.372,D141&lt;1.4,A141&lt;5.9,D141&gt;=0.7,F141&lt;2.5,A141&gt;=5.25,B141&lt;3.45),4,"shouldnthappen"))))))))))))))))))))))))))))))))))))</f>
        <v>4.8</v>
      </c>
      <c r="AY141" s="1" t="n">
        <f aca="false">IF(AND(H141&gt;=8.233,D141&gt;=0.8,A141&lt;5.55),3.525,IF(AND(B141&lt;2.9,H141&gt;=15.534,A141&gt;=5.55),4.8,IF(AND(H141&gt;=12.259,A141&lt;4.75,D141&lt;0.8,A141&lt;5.55),1.25,IF(AND(B141&gt;=3.85,A141&gt;=4.75,D141&lt;0.8,A141&lt;5.55),1.425,IF(AND(D141&lt;1.55,H141&lt;8.233,D141&gt;=0.8,A141&lt;5.55),3.975,IF(AND(D141&gt;=1.55,H141&lt;8.233,D141&gt;=0.8,A141&lt;5.55),4.5,IF(AND(D141&lt;0.65,D141&lt;1.7,H141&lt;15.534,A141&gt;=5.55),1.7,IF(AND(A141&gt;=7.05,D141&gt;=1.7,H141&lt;15.534,A141&gt;=5.55),6.3,IF(AND(B141&gt;=3.35,B141&gt;=2.9,H141&gt;=15.534,A141&gt;=5.55),5.4,IF(AND(B141&lt;3.1,H141&lt;12.259,A141&lt;4.75,D141&lt;0.8,A141&lt;5.55),1.367,IF(AND(B141&gt;=3.1,H141&lt;12.259,A141&lt;4.75,D141&lt;0.8,A141&lt;5.55),1.4,IF(AND(G141&gt;=0.905,B141&lt;3.85,A141&gt;=4.75,D141&lt;0.8,A141&lt;5.55),1.9,IF(AND(H141&lt;15.681,B141&lt;3.35,B141&gt;=2.9,H141&gt;=15.534,A141&gt;=5.55),5.8,IF(AND(H141&gt;=15.681,B141&lt;3.35,B141&gt;=2.9,H141&gt;=15.534,A141&gt;=5.55),5.7,IF(AND(H141&gt;=14.877,G141&lt;0.905,B141&lt;3.85,A141&gt;=4.75,D141&lt;0.8,A141&lt;5.55),1.3,IF(AND(D141&gt;=1.25,B141&lt;2.65,D141&gt;=0.65,D141&lt;1.7,H141&lt;15.534,A141&gt;=5.55),4.433,IF(AND(G141&gt;=0.622,B141&lt;3.15,A141&lt;7.05,D141&gt;=1.7,H141&lt;15.534,A141&gt;=5.55),5.08,IF(AND(H141&gt;=13.42,B141&gt;=3.15,A141&lt;7.05,D141&gt;=1.7,H141&lt;15.534,A141&gt;=5.55),5.1,IF(AND(G141&lt;0.265,H141&lt;14.877,G141&lt;0.905,B141&lt;3.85,A141&gt;=4.75,D141&lt;0.8,A141&lt;5.55),1.2,IF(AND(A141&lt;5.75,D141&lt;1.25,B141&lt;2.65,D141&gt;=0.65,D141&lt;1.7,H141&lt;15.534,A141&gt;=5.55),3.7,IF(AND(A141&gt;=5.75,D141&lt;1.25,B141&lt;2.65,D141&gt;=0.65,D141&lt;1.7,H141&lt;15.534,A141&gt;=5.55),4,IF(AND(G141&gt;=0.652,D141&lt;1.35,B141&gt;=2.65,D141&gt;=0.65,D141&lt;1.7,H141&lt;15.534,A141&gt;=5.55),3.6,IF(AND(H141&lt;7.47,D141&gt;=1.35,B141&gt;=2.65,D141&gt;=0.65,D141&lt;1.7,H141&lt;15.534,A141&gt;=5.55),5.1,IF(AND(H141&lt;10.914,G141&lt;0.622,B141&lt;3.15,A141&lt;7.05,D141&gt;=1.7,H141&lt;15.534,A141&gt;=5.55),5.36,IF(AND(H141&gt;=10.914,G141&lt;0.622,B141&lt;3.15,A141&lt;7.05,D141&gt;=1.7,H141&lt;15.534,A141&gt;=5.55),5.64,IF(AND(G141&gt;=0.657,H141&lt;13.42,B141&gt;=3.15,A141&lt;7.05,D141&gt;=1.7,H141&lt;15.534,A141&gt;=5.55),6,IF(AND(G141&gt;=0.782,G141&gt;=0.265,H141&lt;14.877,G141&lt;0.905,B141&lt;3.85,A141&gt;=4.75,D141&lt;0.8,A141&lt;5.55),1.48,IF(AND(H141&lt;11.286,G141&lt;0.652,D141&lt;1.35,B141&gt;=2.65,D141&gt;=0.65,D141&lt;1.7,H141&lt;15.534,A141&gt;=5.55),4.24,IF(AND(H141&gt;=11.286,G141&lt;0.652,D141&lt;1.35,B141&gt;=2.65,D141&gt;=0.65,D141&lt;1.7,H141&lt;15.534,A141&gt;=5.55),4.05,IF(AND(G141&lt;0.413,H141&gt;=7.47,D141&gt;=1.35,B141&gt;=2.65,D141&gt;=0.65,D141&lt;1.7,H141&lt;15.534,A141&gt;=5.55),5.1,IF(AND(H141&lt;11.325,G141&lt;0.657,H141&lt;13.42,B141&gt;=3.15,A141&lt;7.05,D141&gt;=1.7,H141&lt;15.534,A141&gt;=5.55),5.8,IF(AND(H141&gt;=11.325,G141&lt;0.657,H141&lt;13.42,B141&gt;=3.15,A141&lt;7.05,D141&gt;=1.7,H141&lt;15.534,A141&gt;=5.55),5.6,IF(AND(D141&gt;=0.35,G141&lt;0.782,G141&gt;=0.265,H141&lt;14.877,G141&lt;0.905,B141&lt;3.85,A141&gt;=4.75,D141&lt;0.8,A141&lt;5.55),1.633,IF(AND(B141&lt;2.85,G141&gt;=0.413,H141&gt;=7.47,D141&gt;=1.35,B141&gt;=2.65,D141&gt;=0.65,D141&lt;1.7,H141&lt;15.534,A141&gt;=5.55),4.6,IF(AND(D141&lt;0.15,D141&lt;0.35,G141&lt;0.782,G141&gt;=0.265,H141&lt;14.877,G141&lt;0.905,B141&lt;3.85,A141&gt;=4.75,D141&lt;0.8,A141&lt;5.55),1.5,IF(AND(D141&gt;=0.15,D141&lt;0.35,G141&lt;0.782,G141&gt;=0.265,H141&lt;14.877,G141&lt;0.905,B141&lt;3.85,A141&gt;=4.75,D141&lt;0.8,A141&lt;5.55),1.543,IF(AND(A141&gt;=6.8,B141&gt;=2.85,G141&gt;=0.413,H141&gt;=7.47,D141&gt;=1.35,B141&gt;=2.65,D141&gt;=0.65,D141&lt;1.7,H141&lt;15.534,A141&gt;=5.55),4.9,IF(AND(H141&lt;13.531,A141&lt;6.8,B141&gt;=2.85,G141&gt;=0.413,H141&gt;=7.47,D141&gt;=1.35,B141&gt;=2.65,D141&gt;=0.65,D141&lt;1.7,H141&lt;15.534,A141&gt;=5.55),4.5,IF(AND(H141&gt;=13.531,A141&lt;6.8,B141&gt;=2.85,G141&gt;=0.413,H141&gt;=7.47,D141&gt;=1.35,B141&gt;=2.65,D141&gt;=0.65,D141&lt;1.7,H141&lt;15.534,A141&gt;=5.55),4.7,"shouldnthappen")))))))))))))))))))))))))))))))))))))))</f>
        <v>5.8</v>
      </c>
      <c r="AZ141" s="1" t="n">
        <f aca="false">IF(AND(H141&gt;=15.371,B141&gt;=3.35),5.4,IF(AND(G141&gt;=0.851,H141&gt;=15.244,B141&lt;3.35),4.75,IF(AND(F141&gt;=2,H141&lt;15.371,B141&gt;=3.35),5.6,IF(AND(B141&lt;2.75,A141&lt;5.15,H141&lt;15.244,B141&lt;3.35),3.42,IF(AND(A141&gt;=7.25,G141&lt;0.851,H141&gt;=15.244,B141&lt;3.35),6.6,IF(AND(A141&lt;4.45,B141&gt;=2.75,A141&lt;5.15,H141&lt;15.244,B141&lt;3.35),1.1,IF(AND(G141&lt;0.527,A141&lt;7.25,G141&lt;0.851,H141&gt;=15.244,B141&lt;3.35),5.08,IF(AND(G141&gt;=0.527,A141&lt;7.25,G141&lt;0.851,H141&gt;=15.244,B141&lt;3.35),5.8,IF(AND(D141&gt;=0.35,B141&lt;3.7,F141&lt;2,H141&lt;15.371,B141&gt;=3.35),1.55,IF(AND(H141&lt;6.542,B141&gt;=3.7,F141&lt;2,H141&lt;15.371,B141&gt;=3.35),1.9,IF(AND(B141&lt;3.25,A141&gt;=4.45,B141&gt;=2.75,A141&lt;5.15,H141&lt;15.244,B141&lt;3.35),1.46,IF(AND(B141&gt;=3.25,A141&gt;=4.45,B141&gt;=2.75,A141&lt;5.15,H141&lt;15.244,B141&lt;3.35),1.7,IF(AND(H141&lt;13.654,B141&gt;=2.95,D141&lt;1.45,A141&gt;=5.15,H141&lt;15.244,B141&lt;3.35),4.3,IF(AND(H141&gt;=13.654,B141&gt;=2.95,D141&lt;1.45,A141&gt;=5.15,H141&lt;15.244,B141&lt;3.35),4.625,IF(AND(F141&gt;=2.5,D141&lt;1.75,D141&gt;=1.45,A141&gt;=5.15,H141&lt;15.244,B141&lt;3.35),5.3,IF(AND(G141&gt;=0.853,D141&gt;=1.75,D141&gt;=1.45,A141&gt;=5.15,H141&lt;15.244,B141&lt;3.35),5.15,IF(AND(D141&gt;=0.25,D141&lt;0.35,B141&lt;3.7,F141&lt;2,H141&lt;15.371,B141&gt;=3.35),1.3,IF(AND(B141&lt;3.85,H141&gt;=6.542,B141&gt;=3.7,F141&lt;2,H141&lt;15.371,B141&gt;=3.35),1.633,IF(AND(H141&lt;7.02,H141&lt;10.688,B141&lt;2.95,D141&lt;1.45,A141&gt;=5.15,H141&lt;15.244,B141&lt;3.35),3.98,IF(AND(G141&lt;0.338,H141&gt;=10.688,B141&lt;2.95,D141&lt;1.45,A141&gt;=5.15,H141&lt;15.244,B141&lt;3.35),4.22,IF(AND(G141&gt;=0.338,H141&gt;=10.688,B141&lt;2.95,D141&lt;1.45,A141&gt;=5.15,H141&lt;15.244,B141&lt;3.35),3.9,IF(AND(B141&lt;2.75,F141&lt;2.5,D141&lt;1.75,D141&gt;=1.45,A141&gt;=5.15,H141&lt;15.244,B141&lt;3.35),5.1,IF(AND(B141&gt;=2.75,F141&lt;2.5,D141&lt;1.75,D141&gt;=1.45,A141&gt;=5.15,H141&lt;15.244,B141&lt;3.35),4.74,IF(AND(A141&gt;=7,G141&lt;0.853,D141&gt;=1.75,D141&gt;=1.45,A141&gt;=5.15,H141&lt;15.244,B141&lt;3.35),6.5,IF(AND(G141&gt;=0.934,D141&lt;0.25,D141&lt;0.35,B141&lt;3.7,F141&lt;2,H141&lt;15.371,B141&gt;=3.35),1.7,IF(AND(D141&lt;0.25,B141&gt;=3.85,H141&gt;=6.542,B141&gt;=3.7,F141&lt;2,H141&lt;15.371,B141&gt;=3.35),1.5,IF(AND(D141&gt;=0.25,B141&gt;=3.85,H141&gt;=6.542,B141&gt;=3.7,F141&lt;2,H141&lt;15.371,B141&gt;=3.35),1.4,IF(AND(B141&lt;2.5,H141&gt;=7.02,H141&lt;10.688,B141&lt;2.95,D141&lt;1.45,A141&gt;=5.15,H141&lt;15.244,B141&lt;3.35),3.8,IF(AND(G141&gt;=0.74,A141&lt;7,G141&lt;0.853,D141&gt;=1.75,D141&gt;=1.45,A141&gt;=5.15,H141&lt;15.244,B141&lt;3.35),6,IF(AND(G141&gt;=0.61,G141&lt;0.934,D141&lt;0.25,D141&lt;0.35,B141&lt;3.7,F141&lt;2,H141&lt;15.371,B141&gt;=3.35),1.5,IF(AND(D141&lt;1.15,B141&gt;=2.5,H141&gt;=7.02,H141&lt;10.688,B141&lt;2.95,D141&lt;1.45,A141&gt;=5.15,H141&lt;15.244,B141&lt;3.35),3.5,IF(AND(D141&gt;=1.15,B141&gt;=2.5,H141&gt;=7.02,H141&lt;10.688,B141&lt;2.95,D141&lt;1.45,A141&gt;=5.15,H141&lt;15.244,B141&lt;3.35),3.6,IF(AND(G141&gt;=0.626,G141&lt;0.74,A141&lt;7,G141&lt;0.853,D141&gt;=1.75,D141&gt;=1.45,A141&gt;=5.15,H141&lt;15.244,B141&lt;3.35),4.9,IF(AND(H141&lt;13.641,G141&lt;0.61,G141&lt;0.934,D141&lt;0.25,D141&lt;0.35,B141&lt;3.7,F141&lt;2,H141&lt;15.371,B141&gt;=3.35),1.425,IF(AND(H141&gt;=13.641,G141&lt;0.61,G141&lt;0.934,D141&lt;0.25,D141&lt;0.35,B141&lt;3.7,F141&lt;2,H141&lt;15.371,B141&gt;=3.35),1.3,IF(AND(B141&lt;3.05,G141&lt;0.626,G141&lt;0.74,A141&lt;7,G141&lt;0.853,D141&gt;=1.75,D141&gt;=1.45,A141&gt;=5.15,H141&lt;15.244,B141&lt;3.35),5.475,IF(AND(B141&gt;=3.05,G141&lt;0.626,G141&lt;0.74,A141&lt;7,G141&lt;0.853,D141&gt;=1.75,D141&gt;=1.45,A141&gt;=5.15,H141&lt;15.244,B141&lt;3.35),5.633,"shouldnthappen")))))))))))))))))))))))))))))))))))))</f>
        <v>4.75</v>
      </c>
      <c r="BA141" s="1" t="n">
        <f aca="false">IF(AND(F141&gt;=2,B141&gt;=3.4),6.1,IF(AND(B141&lt;2.75,A141&lt;5.15,B141&lt;3.4),3.225,IF(AND(G141&gt;=0.821,F141&lt;2,B141&gt;=3.4),1.9,IF(AND(B141&gt;=3.2,B141&gt;=2.75,A141&lt;5.15,B141&lt;3.4),1.7,IF(AND(A141&lt;4.8,G141&lt;0.821,F141&lt;2,B141&gt;=3.4),1,IF(AND(G141&gt;=0.446,B141&lt;3.2,B141&gt;=2.75,A141&lt;5.15,B141&lt;3.4),1.1,IF(AND(G141&lt;0.356,D141&lt;1.45,A141&lt;6.25,A141&gt;=5.15,B141&lt;3.4),4.32,IF(AND(G141&lt;0.591,D141&gt;=1.45,A141&lt;6.25,A141&gt;=5.15,B141&lt;3.4),4.6,IF(AND(D141&lt;1.75,G141&lt;0.597,A141&gt;=6.25,A141&gt;=5.15,B141&lt;3.4),4.86,IF(AND(H141&gt;=16.472,G141&gt;=0.597,A141&gt;=6.25,A141&gt;=5.15,B141&lt;3.4),6.6,IF(AND(G141&lt;0.063,G141&lt;0.446,B141&lt;3.2,B141&gt;=2.75,A141&lt;5.15,B141&lt;3.4),1.4,IF(AND(A141&gt;=5.95,G141&gt;=0.356,D141&lt;1.45,A141&lt;6.25,A141&gt;=5.15,B141&lt;3.4),4.6,IF(AND(B141&gt;=2.9,G141&gt;=0.591,D141&gt;=1.45,A141&lt;6.25,A141&gt;=5.15,B141&lt;3.4),4.867,IF(AND(D141&gt;=2.4,H141&lt;16.472,G141&gt;=0.597,A141&gt;=6.25,A141&gt;=5.15,B141&lt;3.4),6,IF(AND(A141&lt;5.45,B141&gt;=3.85,A141&gt;=4.8,G141&lt;0.821,F141&lt;2,B141&gt;=3.4),1.3,IF(AND(A141&gt;=5.45,B141&gt;=3.85,A141&gt;=4.8,G141&lt;0.821,F141&lt;2,B141&gt;=3.4),1.45,IF(AND(H141&lt;14.273,G141&gt;=0.063,G141&lt;0.446,B141&lt;3.2,B141&gt;=2.75,A141&lt;5.15,B141&lt;3.4),1.5,IF(AND(H141&gt;=14.273,G141&gt;=0.063,G141&lt;0.446,B141&lt;3.2,B141&gt;=2.75,A141&lt;5.15,B141&lt;3.4),1.6,IF(AND(G141&gt;=0.572,A141&lt;5.95,G141&gt;=0.356,D141&lt;1.45,A141&lt;6.25,A141&gt;=5.15,B141&lt;3.4),3.9,IF(AND(G141&lt;0.827,B141&lt;2.9,G141&gt;=0.591,D141&gt;=1.45,A141&lt;6.25,A141&gt;=5.15,B141&lt;3.4),4.9,IF(AND(G141&gt;=0.827,B141&lt;2.9,G141&gt;=0.591,D141&gt;=1.45,A141&lt;6.25,A141&gt;=5.15,B141&lt;3.4),5.1,IF(AND(A141&gt;=7.2,B141&lt;3.05,D141&gt;=1.75,G141&lt;0.597,A141&gt;=6.25,A141&gt;=5.15,B141&lt;3.4),6.7,IF(AND(G141&lt;0.353,B141&gt;=3.05,D141&gt;=1.75,G141&lt;0.597,A141&gt;=6.25,A141&gt;=5.15,B141&lt;3.4),5.22,IF(AND(G141&gt;=0.353,B141&gt;=3.05,D141&gt;=1.75,G141&lt;0.597,A141&gt;=6.25,A141&gt;=5.15,B141&lt;3.4),5.65,IF(AND(A141&lt;6.55,D141&lt;2.4,H141&lt;16.472,G141&gt;=0.597,A141&gt;=6.25,A141&gt;=5.15,B141&lt;3.4),5.033,IF(AND(H141&lt;12.719,G141&lt;0.385,B141&lt;3.85,A141&gt;=4.8,G141&lt;0.821,F141&lt;2,B141&gt;=3.4),1.54,IF(AND(H141&gt;=12.719,G141&lt;0.385,B141&lt;3.85,A141&gt;=4.8,G141&lt;0.821,F141&lt;2,B141&gt;=3.4),1.3,IF(AND(B141&lt;3.6,G141&gt;=0.385,B141&lt;3.85,A141&gt;=4.8,G141&lt;0.821,F141&lt;2,B141&gt;=3.4),1.325,IF(AND(B141&gt;=3.6,G141&gt;=0.385,B141&lt;3.85,A141&gt;=4.8,G141&lt;0.821,F141&lt;2,B141&gt;=3.4),1.55,IF(AND(D141&lt;1.05,G141&lt;0.572,A141&lt;5.95,G141&gt;=0.356,D141&lt;1.45,A141&lt;6.25,A141&gt;=5.15,B141&lt;3.4),3.633,IF(AND(D141&gt;=2.15,A141&lt;7.2,B141&lt;3.05,D141&gt;=1.75,G141&lt;0.597,A141&gt;=6.25,A141&gt;=5.15,B141&lt;3.4),5.667,IF(AND(H141&lt;13.094,A141&gt;=6.55,D141&lt;2.4,H141&lt;16.472,G141&gt;=0.597,A141&gt;=6.25,A141&gt;=5.15,B141&lt;3.4),5.2,IF(AND(D141&lt;1.15,D141&gt;=1.05,G141&lt;0.572,A141&lt;5.95,G141&gt;=0.356,D141&lt;1.45,A141&lt;6.25,A141&gt;=5.15,B141&lt;3.4),3.8,IF(AND(D141&gt;=1.15,D141&gt;=1.05,G141&lt;0.572,A141&lt;5.95,G141&gt;=0.356,D141&lt;1.45,A141&lt;6.25,A141&gt;=5.15,B141&lt;3.4),3.9,IF(AND(G141&gt;=0.487,D141&lt;2.15,A141&lt;7.2,B141&lt;3.05,D141&gt;=1.75,G141&lt;0.597,A141&gt;=6.25,A141&gt;=5.15,B141&lt;3.4),5.8,IF(AND(A141&lt;6.8,H141&gt;=13.094,A141&gt;=6.55,D141&lt;2.4,H141&lt;16.472,G141&gt;=0.597,A141&gt;=6.25,A141&gt;=5.15,B141&lt;3.4),4.52,IF(AND(A141&gt;=6.8,H141&gt;=13.094,A141&gt;=6.55,D141&lt;2.4,H141&lt;16.472,G141&gt;=0.597,A141&gt;=6.25,A141&gt;=5.15,B141&lt;3.4),4.75,IF(AND(B141&lt;2.95,G141&lt;0.487,D141&lt;2.15,A141&lt;7.2,B141&lt;3.05,D141&gt;=1.75,G141&lt;0.597,A141&gt;=6.25,A141&gt;=5.15,B141&lt;3.4),5.6,IF(AND(B141&gt;=2.95,G141&lt;0.487,D141&lt;2.15,A141&lt;7.2,B141&lt;3.05,D141&gt;=1.75,G141&lt;0.597,A141&gt;=6.25,A141&gt;=5.15,B141&lt;3.4),5.5,"shouldnthappen")))))))))))))))))))))))))))))))))))))))</f>
        <v>4.867</v>
      </c>
      <c r="BB141" s="1" t="n">
        <f aca="false">IF(AND(A141&lt;4.35,B141&lt;3.25,F141&lt;1.5),1.1,IF(AND(H141&lt;14.005,A141&gt;=4.35,B141&lt;3.25,F141&lt;1.5),1.3,IF(AND(H141&gt;=14.005,A141&gt;=4.35,B141&lt;3.25,F141&lt;1.5),1.6,IF(AND(G141&gt;=0.905,A141&lt;5.15,B141&gt;=3.25,F141&lt;1.5),1.9,IF(AND(B141&lt;3.45,A141&gt;=5.15,B141&gt;=3.25,F141&lt;1.5),1.6,IF(AND(F141&gt;=2.5,D141&gt;=1.35,D141&lt;1.75,F141&gt;=1.5),4.867,IF(AND(A141&gt;=7.05,D141&gt;=2.05,D141&gt;=1.75,F141&gt;=1.5),6.35,IF(AND(D141&gt;=0.4,G141&lt;0.905,A141&lt;5.15,B141&gt;=3.25,F141&lt;1.5),1.65,IF(AND(B141&lt;3.6,B141&gt;=3.45,A141&gt;=5.15,B141&gt;=3.25,F141&lt;1.5),1.35,IF(AND(H141&lt;6.808,H141&lt;9.386,D141&lt;1.35,D141&lt;1.75,F141&gt;=1.5),4.05,IF(AND(H141&gt;=6.808,H141&lt;9.386,D141&lt;1.35,D141&lt;1.75,F141&gt;=1.5),3.46,IF(AND(B141&lt;2.45,F141&lt;2.5,D141&gt;=1.35,D141&lt;1.75,F141&gt;=1.5),4.5,IF(AND(H141&gt;=13.115,D141&lt;1.95,D141&lt;2.05,D141&gt;=1.75,F141&gt;=1.5),4.85,IF(AND(G141&lt;0.196,D141&gt;=1.95,D141&lt;2.05,D141&gt;=1.75,F141&gt;=1.5),6.7,IF(AND(G141&gt;=0.196,D141&gt;=1.95,D141&lt;2.05,D141&gt;=1.75,F141&gt;=1.5),5.12,IF(AND(H141&lt;10.925,D141&lt;0.4,G141&lt;0.905,A141&lt;5.15,B141&gt;=3.25,F141&lt;1.5),1.4,IF(AND(H141&gt;=10.925,D141&lt;0.4,G141&lt;0.905,A141&lt;5.15,B141&gt;=3.25,F141&lt;1.5),1.45,IF(AND(H141&lt;14.096,B141&gt;=3.6,B141&gt;=3.45,A141&gt;=5.15,B141&gt;=3.25,F141&lt;1.5),1.42,IF(AND(H141&gt;=14.096,B141&gt;=3.6,B141&gt;=3.45,A141&gt;=5.15,B141&gt;=3.25,F141&lt;1.5),1.7,IF(AND(B141&lt;2.45,D141&lt;1.15,H141&gt;=9.386,D141&lt;1.35,D141&lt;1.75,F141&gt;=1.5),3.6,IF(AND(B141&gt;=2.45,D141&lt;1.15,H141&gt;=9.386,D141&lt;1.35,D141&lt;1.75,F141&gt;=1.5),3.9,IF(AND(G141&lt;0.246,D141&gt;=1.15,H141&gt;=9.386,D141&lt;1.35,D141&lt;1.75,F141&gt;=1.5),4.4,IF(AND(B141&lt;2.75,B141&gt;=2.45,F141&lt;2.5,D141&gt;=1.35,D141&lt;1.75,F141&gt;=1.5),5.1,IF(AND(H141&lt;11.084,H141&lt;13.115,D141&lt;1.95,D141&lt;2.05,D141&gt;=1.75,F141&gt;=1.5),5.35,IF(AND(H141&gt;=11.084,H141&lt;13.115,D141&lt;1.95,D141&lt;2.05,D141&gt;=1.75,F141&gt;=1.5),5.7,IF(AND(H141&lt;15.52,D141&lt;2.25,A141&lt;7.05,D141&gt;=2.05,D141&gt;=1.75,F141&gt;=1.5),5.45,IF(AND(H141&gt;=15.52,D141&lt;2.25,A141&lt;7.05,D141&gt;=2.05,D141&gt;=1.75,F141&gt;=1.5),5.725,IF(AND(G141&gt;=0.775,D141&gt;=2.25,A141&lt;7.05,D141&gt;=2.05,D141&gt;=1.75,F141&gt;=1.5),5.2,IF(AND(D141&lt;1.25,G141&gt;=0.246,D141&gt;=1.15,H141&gt;=9.386,D141&lt;1.35,D141&lt;1.75,F141&gt;=1.5),4.05,IF(AND(A141&lt;5.85,B141&gt;=2.75,B141&gt;=2.45,F141&lt;2.5,D141&gt;=1.35,D141&lt;1.75,F141&gt;=1.5),4.5,IF(AND(B141&lt;3.3,G141&lt;0.775,D141&gt;=2.25,A141&lt;7.05,D141&gt;=2.05,D141&gt;=1.75,F141&gt;=1.5),5.64,IF(AND(B141&gt;=3.3,G141&lt;0.775,D141&gt;=2.25,A141&lt;7.05,D141&gt;=2.05,D141&gt;=1.75,F141&gt;=1.5),5.6,IF(AND(A141&lt;5.9,D141&gt;=1.25,G141&gt;=0.246,D141&gt;=1.15,H141&gt;=9.386,D141&lt;1.35,D141&lt;1.75,F141&gt;=1.5),4.2,IF(AND(A141&gt;=5.9,D141&gt;=1.25,G141&gt;=0.246,D141&gt;=1.15,H141&gt;=9.386,D141&lt;1.35,D141&lt;1.75,F141&gt;=1.5),4,IF(AND(G141&gt;=0.437,A141&gt;=5.85,B141&gt;=2.75,B141&gt;=2.45,F141&lt;2.5,D141&gt;=1.35,D141&lt;1.75,F141&gt;=1.5),4.75,IF(AND(H141&lt;9.446,G141&lt;0.437,A141&gt;=5.85,B141&gt;=2.75,B141&gt;=2.45,F141&lt;2.5,D141&gt;=1.35,D141&lt;1.75,F141&gt;=1.5),4.6,IF(AND(H141&gt;=9.446,G141&lt;0.437,A141&gt;=5.85,B141&gt;=2.75,B141&gt;=2.45,F141&lt;2.5,D141&gt;=1.35,D141&lt;1.75,F141&gt;=1.5),4.7,"shouldnthappen")))))))))))))))))))))))))))))))))))))</f>
        <v>4.85</v>
      </c>
      <c r="BC141" s="1" t="n">
        <f aca="false">IF(AND(G141&gt;=0.905,F141&lt;1.5),1.65,IF(AND(D141&gt;=0.45,G141&lt;0.905,F141&lt;1.5),1.65,IF(AND(A141&lt;5.15,D141&lt;1.55,F141&gt;=1.5),3.225,IF(AND(F141&gt;=2.5,A141&gt;=5.15,D141&lt;1.55,F141&gt;=1.5),5.05,IF(AND(H141&lt;5.767,A141&lt;7.05,D141&gt;=1.55,F141&gt;=1.5),4.5,IF(AND(D141&lt;1.7,A141&gt;=7.05,D141&gt;=1.55,F141&gt;=1.5),5.8,IF(AND(A141&gt;=5.3,G141&lt;0.207,D141&lt;0.45,G141&lt;0.905,F141&lt;1.5),1.3,IF(AND(D141&gt;=0.35,G141&gt;=0.207,D141&lt;0.45,G141&lt;0.905,F141&lt;1.5),1.5,IF(AND(G141&lt;0.155,D141&gt;=1.7,A141&gt;=7.05,D141&gt;=1.55,F141&gt;=1.5),6.7,IF(AND(G141&gt;=0.155,D141&gt;=1.7,A141&gt;=7.05,D141&gt;=1.55,F141&gt;=1.5),6.34,IF(AND(G141&lt;0.05,A141&lt;5.3,G141&lt;0.207,D141&lt;0.45,G141&lt;0.905,F141&lt;1.5),1.4,IF(AND(G141&gt;=0.05,A141&lt;5.3,G141&lt;0.207,D141&lt;0.45,G141&lt;0.905,F141&lt;1.5),1.5,IF(AND(A141&lt;4.5,D141&lt;0.35,G141&gt;=0.207,D141&lt;0.45,G141&lt;0.905,F141&lt;1.5),1.3,IF(AND(G141&lt;0.308,A141&lt;6.2,F141&lt;2.5,A141&gt;=5.15,D141&lt;1.55,F141&gt;=1.5),4.5,IF(AND(D141&lt;1.35,A141&gt;=6.2,F141&lt;2.5,A141&gt;=5.15,D141&lt;1.55,F141&gt;=1.5),4.367,IF(AND(D141&lt;1.85,A141&lt;6.15,H141&gt;=5.767,A141&lt;7.05,D141&gt;=1.55,F141&gt;=1.5),4.933,IF(AND(G141&gt;=0.558,A141&gt;=4.5,D141&lt;0.35,G141&gt;=0.207,D141&lt;0.45,G141&lt;0.905,F141&lt;1.5),1.5,IF(AND(H141&gt;=13.383,G141&gt;=0.308,A141&lt;6.2,F141&lt;2.5,A141&gt;=5.15,D141&lt;1.55,F141&gt;=1.5),4.7,IF(AND(H141&gt;=12.206,D141&gt;=1.35,A141&gt;=6.2,F141&lt;2.5,A141&gt;=5.15,D141&lt;1.55,F141&gt;=1.5),4.575,IF(AND(A141&lt;5.7,D141&gt;=1.85,A141&lt;6.15,H141&gt;=5.767,A141&lt;7.05,D141&gt;=1.55,F141&gt;=1.5),4.9,IF(AND(A141&gt;=5.7,D141&gt;=1.85,A141&lt;6.15,H141&gt;=5.767,A141&lt;7.05,D141&gt;=1.55,F141&gt;=1.5),5.1,IF(AND(G141&lt;0.079,G141&lt;0.364,A141&gt;=6.15,H141&gt;=5.767,A141&lt;7.05,D141&gt;=1.55,F141&gt;=1.5),5.6,IF(AND(G141&gt;=0.079,G141&lt;0.364,A141&gt;=6.15,H141&gt;=5.767,A141&lt;7.05,D141&gt;=1.55,F141&gt;=1.5),5.25,IF(AND(G141&gt;=0.447,G141&lt;0.558,A141&gt;=4.5,D141&lt;0.35,G141&gt;=0.207,D141&lt;0.45,G141&lt;0.905,F141&lt;1.5),1.3,IF(AND(B141&gt;=2.95,H141&lt;13.383,G141&gt;=0.308,A141&lt;6.2,F141&lt;2.5,A141&gt;=5.15,D141&lt;1.55,F141&gt;=1.5),4.6,IF(AND(B141&lt;2.65,H141&lt;12.206,D141&gt;=1.35,A141&gt;=6.2,F141&lt;2.5,A141&gt;=5.15,D141&lt;1.55,F141&gt;=1.5),4.9,IF(AND(D141&lt;2.45,A141&lt;6.6,G141&gt;=0.364,A141&gt;=6.15,H141&gt;=5.767,A141&lt;7.05,D141&gt;=1.55,F141&gt;=1.5),5.6,IF(AND(D141&gt;=2.45,A141&lt;6.6,G141&gt;=0.364,A141&gt;=6.15,H141&gt;=5.767,A141&lt;7.05,D141&gt;=1.55,F141&gt;=1.5),6,IF(AND(H141&lt;12.921,A141&gt;=6.6,G141&gt;=0.364,A141&gt;=6.15,H141&gt;=5.767,A141&lt;7.05,D141&gt;=1.55,F141&gt;=1.5),5.725,IF(AND(H141&gt;=12.921,A141&gt;=6.6,G141&gt;=0.364,A141&gt;=6.15,H141&gt;=5.767,A141&lt;7.05,D141&gt;=1.55,F141&gt;=1.5),5.367,IF(AND(B141&lt;3.15,G141&lt;0.447,G141&lt;0.558,A141&gt;=4.5,D141&lt;0.35,G141&gt;=0.207,D141&lt;0.45,G141&lt;0.905,F141&lt;1.5),1.5,IF(AND(B141&gt;=3.15,G141&lt;0.447,G141&lt;0.558,A141&gt;=4.5,D141&lt;0.35,G141&gt;=0.207,D141&lt;0.45,G141&lt;0.905,F141&lt;1.5),1.36,IF(AND(B141&gt;=2.85,B141&lt;2.95,H141&lt;13.383,G141&gt;=0.308,A141&lt;6.2,F141&lt;2.5,A141&gt;=5.15,D141&lt;1.55,F141&gt;=1.5),3.6,IF(AND(H141&lt;9.446,B141&gt;=2.65,H141&lt;12.206,D141&gt;=1.35,A141&gt;=6.2,F141&lt;2.5,A141&gt;=5.15,D141&lt;1.55,F141&gt;=1.5),4.6,IF(AND(H141&gt;=9.446,B141&gt;=2.65,H141&lt;12.206,D141&gt;=1.35,A141&gt;=6.2,F141&lt;2.5,A141&gt;=5.15,D141&lt;1.55,F141&gt;=1.5),4.7,IF(AND(D141&lt;1.2,B141&lt;2.85,B141&lt;2.95,H141&lt;13.383,G141&gt;=0.308,A141&lt;6.2,F141&lt;2.5,A141&gt;=5.15,D141&lt;1.55,F141&gt;=1.5),3.75,IF(AND(G141&lt;0.356,D141&gt;=1.2,B141&lt;2.85,B141&lt;2.95,H141&lt;13.383,G141&gt;=0.308,A141&lt;6.2,F141&lt;2.5,A141&gt;=5.15,D141&lt;1.55,F141&gt;=1.5),4.2,IF(AND(G141&gt;=0.356,D141&gt;=1.2,B141&lt;2.85,B141&lt;2.95,H141&lt;13.383,G141&gt;=0.308,A141&lt;6.2,F141&lt;2.5,A141&gt;=5.15,D141&lt;1.55,F141&gt;=1.5),3.96,"shouldnthappen"))))))))))))))))))))))))))))))))))))))</f>
        <v>4.933</v>
      </c>
      <c r="BD141" s="1" t="n">
        <f aca="false">IF(AND(B141&lt;2.7,A141&lt;5.3,B141&lt;3.15),3.42,IF(AND(F141&lt;2.5,A141&gt;=5.85,B141&gt;=3.15),4.7,IF(AND(A141&lt;4.35,B141&gt;=2.7,A141&lt;5.3,B141&lt;3.15),1.1,IF(AND(A141&gt;=4.35,B141&gt;=2.7,A141&lt;5.3,B141&lt;3.15),1.42,IF(AND(A141&gt;=7.05,F141&gt;=2.5,A141&gt;=5.3,B141&lt;3.15),6.067,IF(AND(D141&gt;=0.45,A141&lt;5.05,A141&lt;5.85,B141&gt;=3.15),1.6,IF(AND(B141&lt;3.35,A141&gt;=5.05,A141&lt;5.85,B141&gt;=3.15),1.7,IF(AND(A141&gt;=6.85,F141&gt;=2.5,A141&gt;=5.85,B141&gt;=3.15),6.22,IF(AND(D141&lt;1.25,D141&lt;1.35,F141&lt;2.5,A141&gt;=5.3,B141&lt;3.15),4.033,IF(AND(D141&gt;=1.25,D141&lt;1.35,F141&lt;2.5,A141&gt;=5.3,B141&lt;3.15),4.233,IF(AND(A141&lt;6.05,D141&gt;=1.35,F141&lt;2.5,A141&gt;=5.3,B141&lt;3.15),5.1,IF(AND(H141&gt;=13.29,A141&lt;7.05,F141&gt;=2.5,A141&gt;=5.3,B141&lt;3.15),4.96,IF(AND(G141&gt;=0.858,D141&lt;0.45,A141&lt;5.05,A141&lt;5.85,B141&gt;=3.15),1.3,IF(AND(D141&gt;=0.35,B141&gt;=3.35,A141&gt;=5.05,A141&lt;5.85,B141&gt;=3.15),1.4,IF(AND(B141&lt;3.25,A141&lt;6.85,F141&gt;=2.5,A141&gt;=5.85,B141&gt;=3.15),5.233,IF(AND(A141&gt;=6.8,A141&gt;=6.05,D141&gt;=1.35,F141&lt;2.5,A141&gt;=5.3,B141&lt;3.15),4.9,IF(AND(G141&gt;=0.622,H141&lt;13.29,A141&lt;7.05,F141&gt;=2.5,A141&gt;=5.3,B141&lt;3.15),5.067,IF(AND(H141&lt;8.834,G141&lt;0.858,D141&lt;0.45,A141&lt;5.05,A141&lt;5.85,B141&gt;=3.15),1.4,IF(AND(G141&lt;0.774,B141&gt;=3.25,A141&lt;6.85,F141&gt;=2.5,A141&gt;=5.85,B141&gt;=3.15),5.8,IF(AND(G141&gt;=0.774,B141&gt;=3.25,A141&lt;6.85,F141&gt;=2.5,A141&gt;=5.85,B141&gt;=3.15),5.4,IF(AND(H141&gt;=12.206,A141&lt;6.8,A141&gt;=6.05,D141&gt;=1.35,F141&lt;2.5,A141&gt;=5.3,B141&lt;3.15),4.5,IF(AND(G141&gt;=0.439,G141&lt;0.622,H141&lt;13.29,A141&lt;7.05,F141&gt;=2.5,A141&gt;=5.3,B141&lt;3.15),5.667,IF(AND(G141&lt;0.227,H141&gt;=8.834,G141&lt;0.858,D141&lt;0.45,A141&lt;5.05,A141&lt;5.85,B141&gt;=3.15),1.4,IF(AND(G141&gt;=0.227,H141&gt;=8.834,G141&lt;0.858,D141&lt;0.45,A141&lt;5.05,A141&lt;5.85,B141&gt;=3.15),1.3,IF(AND(G141&gt;=0.934,B141&lt;3.75,D141&lt;0.35,B141&gt;=3.35,A141&gt;=5.05,A141&lt;5.85,B141&gt;=3.15),1.7,IF(AND(G141&lt;0.823,B141&gt;=3.75,D141&lt;0.35,B141&gt;=3.35,A141&gt;=5.05,A141&lt;5.85,B141&gt;=3.15),1.55,IF(AND(G141&gt;=0.823,B141&gt;=3.75,D141&lt;0.35,B141&gt;=3.35,A141&gt;=5.05,A141&lt;5.85,B141&gt;=3.15),1.5,IF(AND(A141&lt;6.2,H141&lt;12.206,A141&lt;6.8,A141&gt;=6.05,D141&gt;=1.35,F141&lt;2.5,A141&gt;=5.3,B141&lt;3.15),4.6,IF(AND(A141&gt;=6.2,H141&lt;12.206,A141&lt;6.8,A141&gt;=6.05,D141&gt;=1.35,F141&lt;2.5,A141&gt;=5.3,B141&lt;3.15),4.74,IF(AND(H141&gt;=10.667,G141&lt;0.439,G141&lt;0.622,H141&lt;13.29,A141&lt;7.05,F141&gt;=2.5,A141&gt;=5.3,B141&lt;3.15),5.6,IF(AND(H141&lt;13.67,G141&lt;0.934,B141&lt;3.75,D141&lt;0.35,B141&gt;=3.35,A141&gt;=5.05,A141&lt;5.85,B141&gt;=3.15),1.48,IF(AND(H141&gt;=13.67,G141&lt;0.934,B141&lt;3.75,D141&lt;0.35,B141&gt;=3.35,A141&gt;=5.05,A141&lt;5.85,B141&gt;=3.15),1.3,IF(AND(G141&lt;0.301,H141&lt;10.667,G141&lt;0.439,G141&lt;0.622,H141&lt;13.29,A141&lt;7.05,F141&gt;=2.5,A141&gt;=5.3,B141&lt;3.15),5.2,IF(AND(G141&gt;=0.301,H141&lt;10.667,G141&lt;0.439,G141&lt;0.622,H141&lt;13.29,A141&lt;7.05,F141&gt;=2.5,A141&gt;=5.3,B141&lt;3.15),5.067,"shouldnthappen"))))))))))))))))))))))))))))))))))</f>
        <v>4.96</v>
      </c>
      <c r="BE141" s="1" t="n">
        <f aca="false">IF(AND(B141&gt;=3.85,A141&gt;=5.05,F141&lt;1.5),1.4,IF(AND(A141&lt;5.25,A141&lt;5.75,F141&gt;=1.5),3.15,IF(AND(A141&lt;4.95,B141&lt;3.15,A141&lt;5.05,F141&lt;1.5),1.46,IF(AND(A141&gt;=4.95,B141&lt;3.15,A141&lt;5.05,F141&lt;1.5),1.6,IF(AND(H141&lt;8.834,B141&gt;=3.15,A141&lt;5.05,F141&lt;1.5),1.4,IF(AND(D141&lt;0.25,B141&lt;3.85,A141&gt;=5.05,F141&lt;1.5),1.48,IF(AND(D141&gt;=0.25,B141&lt;3.85,A141&gt;=5.05,F141&lt;1.5),1.7,IF(AND(F141&gt;=2.5,A141&gt;=5.25,A141&lt;5.75,F141&gt;=1.5),4.9,IF(AND(H141&lt;12.45,H141&gt;=8.834,B141&gt;=3.15,A141&lt;5.05,F141&lt;1.5),1.25,IF(AND(H141&gt;=12.45,H141&gt;=8.834,B141&gt;=3.15,A141&lt;5.05,F141&lt;1.5),1.32,IF(AND(G141&lt;0.283,F141&lt;2.5,A141&gt;=5.25,A141&lt;5.75,F141&gt;=1.5),4.3,IF(AND(H141&lt;6.712,H141&lt;11.275,D141&lt;1.55,A141&gt;=5.75,F141&gt;=1.5),5,IF(AND(H141&lt;13.101,H141&gt;=11.275,D141&lt;1.55,A141&gt;=5.75,F141&gt;=1.5),3.933,IF(AND(H141&gt;=13.101,H141&gt;=11.275,D141&lt;1.55,A141&gt;=5.75,F141&gt;=1.5),4.5,IF(AND(A141&gt;=7.3,D141&lt;2.45,D141&gt;=1.55,A141&gt;=5.75,F141&gt;=1.5),6.7,IF(AND(B141&lt;3.45,D141&gt;=2.45,D141&gt;=1.55,A141&gt;=5.75,F141&gt;=1.5),5.925,IF(AND(B141&gt;=3.45,D141&gt;=2.45,D141&gt;=1.55,A141&gt;=5.75,F141&gt;=1.5),6.1,IF(AND(B141&gt;=2.8,G141&gt;=0.283,F141&lt;2.5,A141&gt;=5.25,A141&lt;5.75,F141&gt;=1.5),4.2,IF(AND(D141&lt;1.35,H141&gt;=6.712,H141&lt;11.275,D141&lt;1.55,A141&gt;=5.75,F141&gt;=1.5),4.35,IF(AND(D141&lt;1.05,B141&lt;2.8,G141&gt;=0.283,F141&lt;2.5,A141&gt;=5.25,A141&lt;5.75,F141&gt;=1.5),3.567,IF(AND(D141&gt;=1.05,B141&lt;2.8,G141&gt;=0.283,F141&lt;2.5,A141&gt;=5.25,A141&lt;5.75,F141&gt;=1.5),3.925,IF(AND(B141&lt;2.65,D141&gt;=1.35,H141&gt;=6.712,H141&lt;11.275,D141&lt;1.55,A141&gt;=5.75,F141&gt;=1.5),4.9,IF(AND(B141&gt;=2.65,D141&gt;=1.35,H141&gt;=6.712,H141&lt;11.275,D141&lt;1.55,A141&gt;=5.75,F141&gt;=1.5),4.625,IF(AND(H141&gt;=14.683,G141&gt;=0.628,A141&lt;7.3,D141&lt;2.45,D141&gt;=1.55,A141&gt;=5.75,F141&gt;=1.5),5.4,IF(AND(D141&lt;1.95,H141&lt;8.884,G141&lt;0.628,A141&lt;7.3,D141&lt;2.45,D141&gt;=1.55,A141&gt;=5.75,F141&gt;=1.5),5.1,IF(AND(D141&gt;=1.95,H141&lt;8.884,G141&lt;0.628,A141&lt;7.3,D141&lt;2.45,D141&gt;=1.55,A141&gt;=5.75,F141&gt;=1.5),5.22,IF(AND(A141&lt;6.05,H141&gt;=8.884,G141&lt;0.628,A141&lt;7.3,D141&lt;2.45,D141&gt;=1.55,A141&gt;=5.75,F141&gt;=1.5),5.1,IF(AND(G141&lt;0.817,H141&lt;14.683,G141&gt;=0.628,A141&lt;7.3,D141&lt;2.45,D141&gt;=1.55,A141&gt;=5.75,F141&gt;=1.5),4.967,IF(AND(G141&gt;=0.817,H141&lt;14.683,G141&gt;=0.628,A141&lt;7.3,D141&lt;2.45,D141&gt;=1.55,A141&gt;=5.75,F141&gt;=1.5),5.1,IF(AND(H141&lt;9.637,A141&gt;=6.05,H141&gt;=8.884,G141&lt;0.628,A141&lt;7.3,D141&lt;2.45,D141&gt;=1.55,A141&gt;=5.75,F141&gt;=1.5),5.9,IF(AND(D141&lt;1.85,H141&gt;=9.637,A141&gt;=6.05,H141&gt;=8.884,G141&lt;0.628,A141&lt;7.3,D141&lt;2.45,D141&gt;=1.55,A141&gt;=5.75,F141&gt;=1.5),5.733,IF(AND(G141&gt;=0.388,D141&gt;=1.85,H141&gt;=9.637,A141&gt;=6.05,H141&gt;=8.884,G141&lt;0.628,A141&lt;7.3,D141&lt;2.45,D141&gt;=1.55,A141&gt;=5.75,F141&gt;=1.5),5.64,IF(AND(B141&lt;2.95,G141&lt;0.388,D141&gt;=1.85,H141&gt;=9.637,A141&gt;=6.05,H141&gt;=8.884,G141&lt;0.628,A141&lt;7.3,D141&lt;2.45,D141&gt;=1.55,A141&gt;=5.75,F141&gt;=1.5),5.5,IF(AND(B141&gt;=2.95,G141&lt;0.388,D141&gt;=1.85,H141&gt;=9.637,A141&gt;=6.05,H141&gt;=8.884,G141&lt;0.628,A141&lt;7.3,D141&lt;2.45,D141&gt;=1.55,A141&gt;=5.75,F141&gt;=1.5),5.333,"shouldnthappen"))))))))))))))))))))))))))))))))))</f>
        <v>5.4</v>
      </c>
      <c r="BF141" s="1" t="n">
        <f aca="false">IF(AND(D141&gt;=0.35,F141&lt;1.5),1.65,IF(AND(H141&gt;=16.227,D141&gt;=1.55,F141&gt;=1.5),6.533,IF(AND(A141&gt;=5.45,G141&lt;0.174,D141&lt;0.35,F141&lt;1.5),1.7,IF(AND(D141&lt;0.15,G141&gt;=0.174,D141&lt;0.35,F141&lt;1.5),1.38,IF(AND(D141&gt;=1.15,D141&lt;1.25,D141&lt;1.55,F141&gt;=1.5),3.967,IF(AND(H141&lt;8.376,A141&lt;5.45,G141&lt;0.174,D141&lt;0.35,F141&lt;1.5),1.4,IF(AND(H141&gt;=8.376,A141&lt;5.45,G141&lt;0.174,D141&lt;0.35,F141&lt;1.5),1.5,IF(AND(B141&lt;3.1,D141&gt;=0.15,G141&gt;=0.174,D141&lt;0.35,F141&lt;1.5),1.475,IF(AND(H141&lt;10.258,D141&lt;1.15,D141&lt;1.25,D141&lt;1.55,F141&gt;=1.5),3.24,IF(AND(H141&gt;=10.258,D141&lt;1.15,D141&lt;1.25,D141&lt;1.55,F141&gt;=1.5),3.875,IF(AND(F141&gt;=2.5,H141&lt;10.927,D141&gt;=1.25,D141&lt;1.55,F141&gt;=1.5),5.05,IF(AND(D141&lt;1.35,H141&gt;=10.927,D141&gt;=1.25,D141&lt;1.55,F141&gt;=1.5),4.25,IF(AND(A141&gt;=6.95,D141&lt;1.75,H141&lt;16.227,D141&gt;=1.55,F141&gt;=1.5),5.8,IF(AND(B141&lt;3.3,B141&gt;=3.1,D141&gt;=0.15,G141&gt;=0.174,D141&lt;0.35,F141&lt;1.5),1.3,IF(AND(H141&lt;12.278,D141&gt;=1.35,H141&gt;=10.927,D141&gt;=1.25,D141&lt;1.55,F141&gt;=1.5),4.9,IF(AND(G141&lt;0.226,A141&lt;6.95,D141&lt;1.75,H141&lt;16.227,D141&gt;=1.55,F141&gt;=1.5),5,IF(AND(G141&gt;=0.226,A141&lt;6.95,D141&lt;1.75,H141&lt;16.227,D141&gt;=1.55,F141&gt;=1.5),4.62,IF(AND(H141&lt;9.35,B141&lt;2.95,D141&gt;=1.75,H141&lt;16.227,D141&gt;=1.55,F141&gt;=1.5),6.3,IF(AND(H141&gt;=9.35,B141&lt;2.95,D141&gt;=1.75,H141&lt;16.227,D141&gt;=1.55,F141&gt;=1.5),5.58,IF(AND(A141&lt;5.05,B141&gt;=3.3,B141&gt;=3.1,D141&gt;=0.15,G141&gt;=0.174,D141&lt;0.35,F141&lt;1.5),1.35,IF(AND(A141&gt;=5.05,B141&gt;=3.3,B141&gt;=3.1,D141&gt;=0.15,G141&gt;=0.174,D141&lt;0.35,F141&lt;1.5),1.46,IF(AND(B141&lt;2.8,A141&lt;5.65,F141&lt;2.5,H141&lt;10.927,D141&gt;=1.25,D141&lt;1.55,F141&gt;=1.5),4.075,IF(AND(B141&gt;=2.8,A141&lt;5.65,F141&lt;2.5,H141&lt;10.927,D141&gt;=1.25,D141&lt;1.55,F141&gt;=1.5),3.933,IF(AND(A141&lt;6.25,A141&gt;=5.65,F141&lt;2.5,H141&lt;10.927,D141&gt;=1.25,D141&lt;1.55,F141&gt;=1.5),4.533,IF(AND(A141&gt;=6.25,A141&gt;=5.65,F141&lt;2.5,H141&lt;10.927,D141&gt;=1.25,D141&lt;1.55,F141&gt;=1.5),4.3,IF(AND(A141&lt;6.5,H141&gt;=12.278,D141&gt;=1.35,H141&gt;=10.927,D141&gt;=1.25,D141&lt;1.55,F141&gt;=1.5),4.55,IF(AND(A141&gt;=6.5,H141&gt;=12.278,D141&gt;=1.35,H141&gt;=10.927,D141&gt;=1.25,D141&lt;1.55,F141&gt;=1.5),4.775,IF(AND(H141&lt;9.884,D141&lt;2.1,B141&gt;=2.95,D141&gt;=1.75,H141&lt;16.227,D141&gt;=1.55,F141&gt;=1.5),5.5,IF(AND(H141&gt;=9.884,D141&lt;2.1,B141&gt;=2.95,D141&gt;=1.75,H141&lt;16.227,D141&gt;=1.55,F141&gt;=1.5),5.1,IF(AND(H141&lt;10.393,D141&gt;=2.1,B141&gt;=2.95,D141&gt;=1.75,H141&lt;16.227,D141&gt;=1.55,F141&gt;=1.5),5.74,IF(AND(D141&lt;2.25,H141&gt;=10.393,D141&gt;=2.1,B141&gt;=2.95,D141&gt;=1.75,H141&lt;16.227,D141&gt;=1.55,F141&gt;=1.5),5.8,IF(AND(D141&gt;=2.25,H141&gt;=10.393,D141&gt;=2.1,B141&gt;=2.95,D141&gt;=1.75,H141&lt;16.227,D141&gt;=1.55,F141&gt;=1.5),5.4,"shouldnthappen"))))))))))))))))))))))))))))))))</f>
        <v>5.1</v>
      </c>
      <c r="BG141" s="1" t="n">
        <f aca="false">IF(AND(G141&lt;0.096,A141&lt;5.45),2.95,IF(AND(F141&gt;=1.5,G141&gt;=0.096,A141&lt;5.45),3,IF(AND(D141&lt;0.6,A141&lt;5.9,A141&gt;=5.45),1.4,IF(AND(F141&gt;=2.5,D141&gt;=0.6,A141&lt;5.9,A141&gt;=5.45),5.1,IF(AND(A141&lt;7.45,A141&gt;=7.05,A141&gt;=5.9,A141&gt;=5.45),6.167,IF(AND(B141&gt;=3.55,G141&lt;0.587,F141&lt;1.5,G141&gt;=0.096,A141&lt;5.45),1,IF(AND(A141&lt;5.05,G141&gt;=0.587,F141&lt;1.5,G141&gt;=0.096,A141&lt;5.45),1.35,IF(AND(B141&lt;2.75,D141&lt;1.7,A141&lt;7.05,A141&gt;=5.9,A141&gt;=5.45),4.9,IF(AND(A141&lt;6.2,D141&gt;=1.7,A141&lt;7.05,A141&gt;=5.9,A141&gt;=5.45),4.833,IF(AND(H141&lt;17.32,A141&gt;=7.45,A141&gt;=7.05,A141&gt;=5.9,A141&gt;=5.45),6.68,IF(AND(H141&gt;=17.32,A141&gt;=7.45,A141&gt;=7.05,A141&gt;=5.9,A141&gt;=5.45),6.4,IF(AND(G141&lt;0.161,B141&lt;3.55,G141&lt;0.587,F141&lt;1.5,G141&gt;=0.096,A141&lt;5.45),1.5,IF(AND(H141&lt;11.016,A141&gt;=5.05,G141&gt;=0.587,F141&lt;1.5,G141&gt;=0.096,A141&lt;5.45),1.633,IF(AND(H141&lt;11.001,G141&lt;0.372,F141&lt;2.5,D141&gt;=0.6,A141&lt;5.9,A141&gt;=5.45),4.133,IF(AND(H141&gt;=11.001,G141&lt;0.372,F141&lt;2.5,D141&gt;=0.6,A141&lt;5.9,A141&gt;=5.45),4.3,IF(AND(H141&lt;6.808,G141&gt;=0.372,F141&lt;2.5,D141&gt;=0.6,A141&lt;5.9,A141&gt;=5.45),4,IF(AND(A141&gt;=6.75,B141&gt;=2.75,D141&lt;1.7,A141&lt;7.05,A141&gt;=5.9,A141&gt;=5.45),4.84,IF(AND(H141&lt;12.467,G141&gt;=0.161,B141&lt;3.55,G141&lt;0.587,F141&lt;1.5,G141&gt;=0.096,A141&lt;5.45),1.3,IF(AND(D141&lt;0.25,H141&gt;=11.016,A141&gt;=5.05,G141&gt;=0.587,F141&lt;1.5,G141&gt;=0.096,A141&lt;5.45),1.52,IF(AND(D141&gt;=0.25,H141&gt;=11.016,A141&gt;=5.05,G141&gt;=0.587,F141&lt;1.5,G141&gt;=0.096,A141&lt;5.45),1.5,IF(AND(H141&lt;11.218,H141&gt;=6.808,G141&gt;=0.372,F141&lt;2.5,D141&gt;=0.6,A141&lt;5.9,A141&gt;=5.45),3.7,IF(AND(H141&gt;=11.218,H141&gt;=6.808,G141&gt;=0.372,F141&lt;2.5,D141&gt;=0.6,A141&lt;5.9,A141&gt;=5.45),3.9,IF(AND(B141&lt;2.95,A141&lt;6.75,B141&gt;=2.75,D141&lt;1.7,A141&lt;7.05,A141&gt;=5.9,A141&gt;=5.45),4.2,IF(AND(B141&gt;=2.95,A141&lt;6.75,B141&gt;=2.75,D141&lt;1.7,A141&lt;7.05,A141&gt;=5.9,A141&gt;=5.45),4.6,IF(AND(D141&gt;=2.45,A141&lt;6.85,A141&gt;=6.2,D141&gt;=1.7,A141&lt;7.05,A141&gt;=5.9,A141&gt;=5.45),5.9,IF(AND(G141&lt;0.312,A141&gt;=6.85,A141&gt;=6.2,D141&gt;=1.7,A141&lt;7.05,A141&gt;=5.9,A141&gt;=5.45),5.1,IF(AND(G141&gt;=0.312,A141&gt;=6.85,A141&gt;=6.2,D141&gt;=1.7,A141&lt;7.05,A141&gt;=5.9,A141&gt;=5.45),5.4,IF(AND(G141&lt;0.251,H141&gt;=12.467,G141&gt;=0.161,B141&lt;3.55,G141&lt;0.587,F141&lt;1.5,G141&gt;=0.096,A141&lt;5.45),1.35,IF(AND(G141&gt;=0.251,H141&gt;=12.467,G141&gt;=0.161,B141&lt;3.55,G141&lt;0.587,F141&lt;1.5,G141&gt;=0.096,A141&lt;5.45),1.467,IF(AND(G141&gt;=0.628,D141&lt;2.45,A141&lt;6.85,A141&gt;=6.2,D141&gt;=1.7,A141&lt;7.05,A141&gt;=5.9,A141&gt;=5.45),5.1,IF(AND(A141&gt;=6.75,G141&lt;0.628,D141&lt;2.45,A141&lt;6.85,A141&gt;=6.2,D141&gt;=1.7,A141&lt;7.05,A141&gt;=5.9,A141&gt;=5.45),5.9,IF(AND(H141&lt;11.824,A141&lt;6.75,G141&lt;0.628,D141&lt;2.45,A141&lt;6.85,A141&gt;=6.2,D141&gt;=1.7,A141&lt;7.05,A141&gt;=5.9,A141&gt;=5.45),5.44,IF(AND(H141&lt;14.378,H141&gt;=11.824,A141&lt;6.75,G141&lt;0.628,D141&lt;2.45,A141&lt;6.85,A141&gt;=6.2,D141&gt;=1.7,A141&lt;7.05,A141&gt;=5.9,A141&gt;=5.45),5.6,IF(AND(H141&gt;=14.378,H141&gt;=11.824,A141&lt;6.75,G141&lt;0.628,D141&lt;2.45,A141&lt;6.85,A141&gt;=6.2,D141&gt;=1.7,A141&lt;7.05,A141&gt;=5.9,A141&gt;=5.45),5.8,"shouldnthappen"))))))))))))))))))))))))))))))))))</f>
        <v>4.833</v>
      </c>
      <c r="BH141" s="1" t="n">
        <f aca="false">IF(AND(G141&gt;=0.905,F141&lt;1.5),1.8,IF(AND(H141&lt;5.523,G141&lt;0.905,F141&lt;1.5),1,IF(AND(D141&gt;=0.4,H141&gt;=5.523,G141&lt;0.905,F141&lt;1.5),1.7,IF(AND(G141&gt;=0.878,D141&lt;1.35,F141&lt;2.5,F141&gt;=1.5),4.4,IF(AND(A141&lt;5.4,D141&gt;=1.35,F141&lt;2.5,F141&gt;=1.5),3.9,IF(AND(G141&lt;0.177,B141&lt;3.15,F141&gt;=2.5,F141&gt;=1.5),6.15,IF(AND(H141&lt;10.393,B141&gt;=3.15,F141&gt;=2.5,F141&gt;=1.5),5.94,IF(AND(H141&gt;=10.393,B141&gt;=3.15,F141&gt;=2.5,F141&gt;=1.5),5.467,IF(AND(D141&gt;=1.25,G141&lt;0.878,D141&lt;1.35,F141&lt;2.5,F141&gt;=1.5),4.18,IF(AND(G141&gt;=0.709,A141&gt;=5.4,D141&gt;=1.35,F141&lt;2.5,F141&gt;=1.5),4.9,IF(AND(B141&lt;2.6,G141&gt;=0.177,B141&lt;3.15,F141&gt;=2.5,F141&gt;=1.5),4.8,IF(AND(A141&lt;4.35,A141&lt;5.05,D141&lt;0.4,H141&gt;=5.523,G141&lt;0.905,F141&lt;1.5),1.1,IF(AND(A141&gt;=5.6,A141&gt;=5.05,D141&lt;0.4,H141&gt;=5.523,G141&lt;0.905,F141&lt;1.5),1.7,IF(AND(D141&lt;1.05,D141&lt;1.25,G141&lt;0.878,D141&lt;1.35,F141&lt;2.5,F141&gt;=1.5),3.6,IF(AND(D141&gt;=1.55,G141&lt;0.709,A141&gt;=5.4,D141&gt;=1.35,F141&lt;2.5,F141&gt;=1.5),4.975,IF(AND(D141&lt;1.7,B141&gt;=2.6,G141&gt;=0.177,B141&lt;3.15,F141&gt;=2.5,F141&gt;=1.5),5.8,IF(AND(B141&lt;3.15,A141&gt;=4.35,A141&lt;5.05,D141&lt;0.4,H141&gt;=5.523,G141&lt;0.905,F141&lt;1.5),1.46,IF(AND(A141&gt;=5.45,A141&lt;5.6,A141&gt;=5.05,D141&lt;0.4,H141&gt;=5.523,G141&lt;0.905,F141&lt;1.5),1.35,IF(AND(H141&lt;10.974,D141&gt;=1.05,D141&lt;1.25,G141&lt;0.878,D141&lt;1.35,F141&lt;2.5,F141&gt;=1.5),3.8,IF(AND(H141&gt;=13.654,D141&lt;1.55,G141&lt;0.709,A141&gt;=5.4,D141&gt;=1.35,F141&lt;2.5,F141&gt;=1.5),4.725,IF(AND(A141&lt;4.5,B141&gt;=3.15,A141&gt;=4.35,A141&lt;5.05,D141&lt;0.4,H141&gt;=5.523,G141&lt;0.905,F141&lt;1.5),1.3,IF(AND(G141&lt;0.676,A141&lt;5.45,A141&lt;5.6,A141&gt;=5.05,D141&lt;0.4,H141&gt;=5.523,G141&lt;0.905,F141&lt;1.5),1.5,IF(AND(G141&gt;=0.676,A141&lt;5.45,A141&lt;5.6,A141&gt;=5.05,D141&lt;0.4,H141&gt;=5.523,G141&lt;0.905,F141&lt;1.5),1.55,IF(AND(A141&lt;5.7,H141&gt;=10.974,D141&gt;=1.05,D141&lt;1.25,G141&lt;0.878,D141&lt;1.35,F141&lt;2.5,F141&gt;=1.5),3.9,IF(AND(A141&gt;=5.7,H141&gt;=10.974,D141&gt;=1.05,D141&lt;1.25,G141&lt;0.878,D141&lt;1.35,F141&lt;2.5,F141&gt;=1.5),3.933,IF(AND(G141&gt;=0.644,H141&lt;13.654,D141&lt;1.55,G141&lt;0.709,A141&gt;=5.4,D141&gt;=1.35,F141&lt;2.5,F141&gt;=1.5),4.4,IF(AND(B141&lt;2.9,A141&lt;6.2,D141&gt;=1.7,B141&gt;=2.6,G141&gt;=0.177,B141&lt;3.15,F141&gt;=2.5,F141&gt;=1.5),5.02,IF(AND(B141&gt;=2.9,A141&lt;6.2,D141&gt;=1.7,B141&gt;=2.6,G141&gt;=0.177,B141&lt;3.15,F141&gt;=2.5,F141&gt;=1.5),4.8,IF(AND(D141&lt;2.2,A141&gt;=6.2,D141&gt;=1.7,B141&gt;=2.6,G141&gt;=0.177,B141&lt;3.15,F141&gt;=2.5,F141&gt;=1.5),5.325,IF(AND(D141&gt;=2.2,A141&gt;=6.2,D141&gt;=1.7,B141&gt;=2.6,G141&gt;=0.177,B141&lt;3.15,F141&gt;=2.5,F141&gt;=1.5),5.1,IF(AND(D141&lt;0.25,A141&gt;=4.5,B141&gt;=3.15,A141&gt;=4.35,A141&lt;5.05,D141&lt;0.4,H141&gt;=5.523,G141&lt;0.905,F141&lt;1.5),1.357,IF(AND(D141&gt;=0.25,A141&gt;=4.5,B141&gt;=3.15,A141&gt;=4.35,A141&lt;5.05,D141&lt;0.4,H141&gt;=5.523,G141&lt;0.905,F141&lt;1.5),1.333,IF(AND(H141&lt;10.723,G141&lt;0.644,H141&lt;13.654,D141&lt;1.55,G141&lt;0.709,A141&gt;=5.4,D141&gt;=1.35,F141&lt;2.5,F141&gt;=1.5),4.6,IF(AND(H141&gt;=10.723,G141&lt;0.644,H141&lt;13.654,D141&lt;1.55,G141&lt;0.709,A141&gt;=5.4,D141&gt;=1.35,F141&lt;2.5,F141&gt;=1.5),4.5,"shouldnthappen"))))))))))))))))))))))))))))))))))</f>
        <v>4.8</v>
      </c>
      <c r="BI141" s="1" t="n">
        <f aca="false">IF(AND(D141&gt;=0.8,A141&lt;5.45),3.9,IF(AND(D141&gt;=0.45,D141&lt;0.8,A141&lt;5.45),1.66,IF(AND(H141&lt;16.447,B141&gt;=3.45,A141&gt;=5.45),1.525,IF(AND(H141&gt;=16.447,B141&gt;=3.45,A141&gt;=5.45),6.4,IF(AND(H141&lt;5.245,D141&lt;0.45,D141&lt;0.8,A141&lt;5.45),1,IF(AND(A141&gt;=7.2,G141&lt;0.154,B141&lt;3.45,A141&gt;=5.45),6.7,IF(AND(D141&lt;1.65,A141&lt;7.2,G141&lt;0.154,B141&lt;3.45,A141&gt;=5.45),4.7,IF(AND(D141&gt;=1.65,A141&lt;7.2,G141&lt;0.154,B141&lt;3.45,A141&gt;=5.45),5.52,IF(AND(D141&gt;=0.25,A141&lt;5.05,H141&gt;=5.245,D141&lt;0.45,D141&lt;0.8,A141&lt;5.45),1.35,IF(AND(H141&lt;6.089,A141&gt;=5.05,H141&gt;=5.245,D141&lt;0.45,D141&lt;0.8,A141&lt;5.45),1.7,IF(AND(D141&lt;1.2,B141&lt;2.6,A141&lt;5.75,G141&gt;=0.154,B141&lt;3.45,A141&gt;=5.45),3.85,IF(AND(D141&gt;=1.2,B141&lt;2.6,A141&lt;5.75,G141&gt;=0.154,B141&lt;3.45,A141&gt;=5.45),4,IF(AND(D141&gt;=1.65,B141&gt;=2.6,A141&lt;5.75,G141&gt;=0.154,B141&lt;3.45,A141&gt;=5.45),4.9,IF(AND(G141&lt;0.353,F141&lt;2.5,A141&gt;=5.75,G141&gt;=0.154,B141&lt;3.45,A141&gt;=5.45),4.25,IF(AND(A141&gt;=7.25,F141&gt;=2.5,A141&gt;=5.75,G141&gt;=0.154,B141&lt;3.45,A141&gt;=5.45),6.45,IF(AND(H141&lt;11.218,D141&lt;0.25,A141&lt;5.05,H141&gt;=5.245,D141&lt;0.45,D141&lt;0.8,A141&lt;5.45),1.42,IF(AND(G141&lt;0.517,H141&gt;=6.089,A141&gt;=5.05,H141&gt;=5.245,D141&lt;0.45,D141&lt;0.8,A141&lt;5.45),1.44,IF(AND(G141&gt;=0.517,H141&gt;=6.089,A141&gt;=5.05,H141&gt;=5.245,D141&lt;0.45,D141&lt;0.8,A141&lt;5.45),1.54,IF(AND(H141&gt;=10.194,D141&lt;1.65,B141&gt;=2.6,A141&lt;5.75,G141&gt;=0.154,B141&lt;3.45,A141&gt;=5.45),4.35,IF(AND(B141&gt;=3.15,G141&gt;=0.353,F141&lt;2.5,A141&gt;=5.75,G141&gt;=0.154,B141&lt;3.45,A141&gt;=5.45),4.7,IF(AND(H141&lt;7.716,A141&lt;7.25,F141&gt;=2.5,A141&gt;=5.75,G141&gt;=0.154,B141&lt;3.45,A141&gt;=5.45),5.04,IF(AND(G141&lt;0.175,H141&gt;=11.218,D141&lt;0.25,A141&lt;5.05,H141&gt;=5.245,D141&lt;0.45,D141&lt;0.8,A141&lt;5.45),1.5,IF(AND(H141&lt;7.713,H141&lt;10.194,D141&lt;1.65,B141&gt;=2.6,A141&lt;5.75,G141&gt;=0.154,B141&lt;3.45,A141&gt;=5.45),4.1,IF(AND(H141&gt;=7.713,H141&lt;10.194,D141&lt;1.65,B141&gt;=2.6,A141&lt;5.75,G141&gt;=0.154,B141&lt;3.45,A141&gt;=5.45),4.2,IF(AND(B141&gt;=3.05,B141&lt;3.15,G141&gt;=0.353,F141&lt;2.5,A141&gt;=5.75,G141&gt;=0.154,B141&lt;3.45,A141&gt;=5.45),4.4,IF(AND(D141&gt;=2.45,H141&gt;=7.716,A141&lt;7.25,F141&gt;=2.5,A141&gt;=5.75,G141&gt;=0.154,B141&lt;3.45,A141&gt;=5.45),5.85,IF(AND(D141&lt;0.15,G141&gt;=0.175,H141&gt;=11.218,D141&lt;0.25,A141&lt;5.05,H141&gt;=5.245,D141&lt;0.45,D141&lt;0.8,A141&lt;5.45),1.1,IF(AND(H141&gt;=16.317,B141&lt;3.05,B141&lt;3.15,G141&gt;=0.353,F141&lt;2.5,A141&gt;=5.75,G141&gt;=0.154,B141&lt;3.45,A141&gt;=5.45),4.8,IF(AND(G141&gt;=0.857,D141&lt;2.45,H141&gt;=7.716,A141&lt;7.25,F141&gt;=2.5,A141&gt;=5.75,G141&gt;=0.154,B141&lt;3.45,A141&gt;=5.45),5.05,IF(AND(G141&lt;0.245,D141&gt;=0.15,G141&gt;=0.175,H141&gt;=11.218,D141&lt;0.25,A141&lt;5.05,H141&gt;=5.245,D141&lt;0.45,D141&lt;0.8,A141&lt;5.45),1.3,IF(AND(G141&gt;=0.245,D141&gt;=0.15,G141&gt;=0.175,H141&gt;=11.218,D141&lt;0.25,A141&lt;5.05,H141&gt;=5.245,D141&lt;0.45,D141&lt;0.8,A141&lt;5.45),1.22,IF(AND(B141&lt;2.85,H141&lt;16.317,B141&lt;3.05,B141&lt;3.15,G141&gt;=0.353,F141&lt;2.5,A141&gt;=5.75,G141&gt;=0.154,B141&lt;3.45,A141&gt;=5.45),4.6,IF(AND(B141&gt;=2.85,H141&lt;16.317,B141&lt;3.05,B141&lt;3.15,G141&gt;=0.353,F141&lt;2.5,A141&gt;=5.75,G141&gt;=0.154,B141&lt;3.45,A141&gt;=5.45),4.633,IF(AND(D141&lt;1.85,G141&lt;0.857,D141&lt;2.45,H141&gt;=7.716,A141&lt;7.25,F141&gt;=2.5,A141&gt;=5.75,G141&gt;=0.154,B141&lt;3.45,A141&gt;=5.45),5.8,IF(AND(H141&lt;11.297,D141&gt;=1.85,G141&lt;0.857,D141&lt;2.45,H141&gt;=7.716,A141&lt;7.25,F141&gt;=2.5,A141&gt;=5.75,G141&gt;=0.154,B141&lt;3.45,A141&gt;=5.45),5.3,IF(AND(G141&lt;0.388,H141&gt;=11.297,D141&gt;=1.85,G141&lt;0.857,D141&lt;2.45,H141&gt;=7.716,A141&lt;7.25,F141&gt;=2.5,A141&gt;=5.75,G141&gt;=0.154,B141&lt;3.45,A141&gt;=5.45),5.4,IF(AND(G141&gt;=0.388,H141&gt;=11.297,D141&gt;=1.85,G141&lt;0.857,D141&lt;2.45,H141&gt;=7.716,A141&lt;7.25,F141&gt;=2.5,A141&gt;=5.75,G141&gt;=0.154,B141&lt;3.45,A141&gt;=5.45),5.6,"shouldnthappen")))))))))))))))))))))))))))))))))))))</f>
        <v>5.05</v>
      </c>
      <c r="BJ141" s="1" t="n">
        <f aca="false">IF(AND(F141&gt;=2,B141&gt;=3.35),6.1,IF(AND(H141&gt;=12.719,F141&lt;1.5,B141&lt;3.35),1.567,IF(AND(H141&lt;5.245,F141&lt;2,B141&gt;=3.35),1,IF(AND(D141&lt;0.15,H141&lt;12.719,F141&lt;1.5,B141&lt;3.35),1.5,IF(AND(D141&gt;=0.35,H141&gt;=5.245,F141&lt;2,B141&gt;=3.35),1.6,IF(AND(A141&lt;4.9,D141&gt;=0.15,H141&lt;12.719,F141&lt;1.5,B141&lt;3.35),1.36,IF(AND(B141&lt;2.65,G141&lt;0.572,D141&lt;1.45,F141&gt;=1.5,B141&lt;3.35),3.5,IF(AND(A141&lt;6.1,F141&lt;2.5,D141&gt;=1.45,F141&gt;=1.5,B141&lt;3.35),5.1,IF(AND(G141&gt;=0.607,D141&lt;0.35,H141&gt;=5.245,F141&lt;2,B141&gt;=3.35),1.65,IF(AND(G141&lt;0.546,A141&gt;=4.9,D141&gt;=0.15,H141&lt;12.719,F141&lt;1.5,B141&lt;3.35),1.2,IF(AND(G141&gt;=0.546,A141&gt;=4.9,D141&gt;=0.15,H141&lt;12.719,F141&lt;1.5,B141&lt;3.35),1.4,IF(AND(A141&gt;=6.3,B141&gt;=2.65,G141&lt;0.572,D141&lt;1.45,F141&gt;=1.5,B141&lt;3.35),4.8,IF(AND(D141&lt;1.15,B141&lt;2.85,G141&gt;=0.572,D141&lt;1.45,F141&gt;=1.5,B141&lt;3.35),3.9,IF(AND(B141&gt;=3.15,B141&gt;=2.85,G141&gt;=0.572,D141&lt;1.45,F141&gt;=1.5,B141&lt;3.35),4.7,IF(AND(B141&lt;2.95,A141&gt;=6.1,F141&lt;2.5,D141&gt;=1.45,F141&gt;=1.5,B141&lt;3.35),4.533,IF(AND(B141&gt;=2.95,A141&gt;=6.1,F141&lt;2.5,D141&gt;=1.45,F141&gt;=1.5,B141&lt;3.35),4.75,IF(AND(A141&gt;=6.7,G141&lt;0.107,F141&gt;=2.5,D141&gt;=1.45,F141&gt;=1.5,B141&lt;3.35),5.7,IF(AND(G141&gt;=0.385,G141&lt;0.607,D141&lt;0.35,H141&gt;=5.245,F141&lt;2,B141&gt;=3.35),1.325,IF(AND(D141&lt;1.25,A141&lt;6.3,B141&gt;=2.65,G141&lt;0.572,D141&lt;1.45,F141&gt;=1.5,B141&lt;3.35),4,IF(AND(D141&gt;=1.25,A141&lt;6.3,B141&gt;=2.65,G141&lt;0.572,D141&lt;1.45,F141&gt;=1.5,B141&lt;3.35),4.18,IF(AND(G141&lt;0.907,D141&gt;=1.15,B141&lt;2.85,G141&gt;=0.572,D141&lt;1.45,F141&gt;=1.5,B141&lt;3.35),4,IF(AND(G141&gt;=0.907,D141&gt;=1.15,B141&lt;2.85,G141&gt;=0.572,D141&lt;1.45,F141&gt;=1.5,B141&lt;3.35),4.4,IF(AND(H141&lt;8.326,B141&lt;3.15,B141&gt;=2.85,G141&gt;=0.572,D141&lt;1.45,F141&gt;=1.5,B141&lt;3.35),3.6,IF(AND(H141&gt;=8.326,B141&lt;3.15,B141&gt;=2.85,G141&gt;=0.572,D141&lt;1.45,F141&gt;=1.5,B141&lt;3.35),4.48,IF(AND(B141&lt;2.95,A141&lt;6.7,G141&lt;0.107,F141&gt;=2.5,D141&gt;=1.45,F141&gt;=1.5,B141&lt;3.35),5.6,IF(AND(B141&gt;=2.95,A141&lt;6.7,G141&lt;0.107,F141&gt;=2.5,D141&gt;=1.45,F141&gt;=1.5,B141&lt;3.35),5.5,IF(AND(G141&lt;0.205,G141&lt;0.432,G141&gt;=0.107,F141&gt;=2.5,D141&gt;=1.45,F141&gt;=1.5,B141&lt;3.35),5.3,IF(AND(B141&gt;=3.05,G141&gt;=0.432,G141&gt;=0.107,F141&gt;=2.5,D141&gt;=1.45,F141&gt;=1.5,B141&lt;3.35),5.86,IF(AND(H141&gt;=14.057,G141&lt;0.385,G141&lt;0.607,D141&lt;0.35,H141&gt;=5.245,F141&lt;2,B141&gt;=3.35),1.7,IF(AND(D141&lt;1.7,G141&gt;=0.205,G141&lt;0.432,G141&gt;=0.107,F141&gt;=2.5,D141&gt;=1.45,F141&gt;=1.5,B141&lt;3.35),5,IF(AND(G141&lt;0.779,B141&lt;3.05,G141&gt;=0.432,G141&gt;=0.107,F141&gt;=2.5,D141&gt;=1.45,F141&gt;=1.5,B141&lt;3.35),4.9,IF(AND(G141&gt;=0.779,B141&lt;3.05,G141&gt;=0.432,G141&gt;=0.107,F141&gt;=2.5,D141&gt;=1.45,F141&gt;=1.5,B141&lt;3.35),5.533,IF(AND(D141&gt;=0.25,H141&lt;14.057,G141&lt;0.385,G141&lt;0.607,D141&lt;0.35,H141&gt;=5.245,F141&lt;2,B141&gt;=3.35),1.4,IF(AND(B141&lt;2.85,D141&gt;=1.7,G141&gt;=0.205,G141&lt;0.432,G141&gt;=0.107,F141&gt;=2.5,D141&gt;=1.45,F141&gt;=1.5,B141&lt;3.35),5.1,IF(AND(B141&gt;=2.85,D141&gt;=1.7,G141&gt;=0.205,G141&lt;0.432,G141&gt;=0.107,F141&gt;=2.5,D141&gt;=1.45,F141&gt;=1.5,B141&lt;3.35),5.15,IF(AND(A141&lt;5.1,D141&lt;0.25,H141&lt;14.057,G141&lt;0.385,G141&lt;0.607,D141&lt;0.35,H141&gt;=5.245,F141&lt;2,B141&gt;=3.35),1.4,IF(AND(A141&gt;=5.1,D141&lt;0.25,H141&lt;14.057,G141&lt;0.385,G141&lt;0.607,D141&lt;0.35,H141&gt;=5.245,F141&lt;2,B141&gt;=3.35),1.5,"shouldnthappen")))))))))))))))))))))))))))))))))))))</f>
        <v>5.533</v>
      </c>
    </row>
    <row r="142" customFormat="false" ht="13.8" hidden="false" customHeight="false" outlineLevel="0" collapsed="false">
      <c r="A142" s="1" t="n">
        <v>6.9</v>
      </c>
      <c r="B142" s="1" t="n">
        <v>3.1</v>
      </c>
      <c r="C142" s="1" t="n">
        <v>5.4</v>
      </c>
      <c r="D142" s="1" t="n">
        <v>2.1</v>
      </c>
      <c r="E142" s="1" t="s">
        <v>93</v>
      </c>
      <c r="F142" s="1" t="n">
        <v>3</v>
      </c>
      <c r="G142" s="1" t="n">
        <v>0.323387322481722</v>
      </c>
      <c r="H142" s="16" t="n">
        <v>15.4142966802232</v>
      </c>
      <c r="I142" s="11" t="n">
        <f aca="false">C142</f>
        <v>5.4</v>
      </c>
      <c r="J142" s="1" t="n">
        <f aca="false">AVERAGE(M142:BJ142)</f>
        <v>5.43584</v>
      </c>
      <c r="K142" s="15" t="n">
        <f aca="false">1-SQRT(VAR(M142:BJ142, I142)) / AVERAGE(M142:BJ142)</f>
        <v>0.961167268702077</v>
      </c>
      <c r="L142" s="1" t="n">
        <f aca="false">(J142-I142)/I142</f>
        <v>0.0066370370370371</v>
      </c>
      <c r="M142" s="1" t="n">
        <f aca="false">IF(AND(H142&gt;=16.241,B142&gt;=3.35),6.4,IF(AND(D142&gt;=0.75,A142&lt;5.15,B142&lt;3.35),4.1,IF(AND(D142&gt;=1.5,H142&lt;16.241,B142&gt;=3.35),5.767,IF(AND(B142&gt;=3.25,D142&lt;0.75,A142&lt;5.15,B142&lt;3.35),1.58,IF(AND(A142&lt;4.95,D142&lt;1.5,H142&lt;16.241,B142&gt;=3.35),1.4,IF(AND(A142&lt;4.5,B142&lt;3.25,D142&lt;0.75,A142&lt;5.15,B142&lt;3.35),1.26,IF(AND(A142&gt;=4.5,B142&lt;3.25,D142&lt;0.75,A142&lt;5.15,B142&lt;3.35),1.48,IF(AND(G142&lt;0.356,H142&lt;12.557,D142&lt;1.45,A142&gt;=5.15,B142&lt;3.35),4.267,IF(AND(D142&lt;1.25,H142&gt;=12.557,D142&lt;1.45,A142&gt;=5.15,B142&lt;3.35),4.05,IF(AND(D142&gt;=1.35,G142&gt;=0.356,H142&lt;12.557,D142&lt;1.45,A142&gt;=5.15,B142&lt;3.35),4.25,IF(AND(H142&lt;15.086,D142&gt;=1.25,H142&gt;=12.557,D142&lt;1.45,A142&gt;=5.15,B142&lt;3.35),4.4,IF(AND(F142&lt;2.5,G142&gt;=0.44,D142&lt;2.05,D142&gt;=1.45,A142&gt;=5.15,B142&lt;3.35),4.7,IF(AND(H142&lt;10.391,B142&lt;3.15,D142&gt;=2.05,D142&gt;=1.45,A142&gt;=5.15,B142&lt;3.35),5.1,IF(AND(G142&lt;0.505,B142&gt;=3.15,D142&gt;=2.05,D142&gt;=1.45,A142&gt;=5.15,B142&lt;3.35),5.7,IF(AND(G142&gt;=0.505,B142&gt;=3.15,D142&gt;=2.05,D142&gt;=1.45,A142&gt;=5.15,B142&lt;3.35),5.95,IF(AND(D142&gt;=0.5,G142&lt;0.905,A142&gt;=4.95,D142&lt;1.5,H142&lt;16.241,B142&gt;=3.35),1.6,IF(AND(B142&lt;3.6,G142&gt;=0.905,A142&gt;=4.95,D142&lt;1.5,H142&lt;16.241,B142&gt;=3.35),1.7,IF(AND(B142&gt;=3.6,G142&gt;=0.905,A142&gt;=4.95,D142&lt;1.5,H142&lt;16.241,B142&gt;=3.35),1.767,IF(AND(A142&gt;=5.7,D142&lt;1.35,G142&gt;=0.356,H142&lt;12.557,D142&lt;1.45,A142&gt;=5.15,B142&lt;3.35),3.9,IF(AND(A142&lt;6.35,H142&gt;=15.086,D142&gt;=1.25,H142&gt;=12.557,D142&lt;1.45,A142&gt;=5.15,B142&lt;3.35),4.7,IF(AND(A142&gt;=6.35,H142&gt;=15.086,D142&gt;=1.25,H142&gt;=12.557,D142&lt;1.45,A142&gt;=5.15,B142&lt;3.35),4.6,IF(AND(H142&lt;9.252,D142&lt;1.55,G142&lt;0.44,D142&lt;2.05,D142&gt;=1.45,A142&gt;=5.15,B142&lt;3.35),5.08,IF(AND(H142&gt;=9.252,D142&lt;1.55,G142&lt;0.44,D142&lt;2.05,D142&gt;=1.45,A142&gt;=5.15,B142&lt;3.35),4.7,IF(AND(H142&lt;8.477,D142&gt;=1.55,G142&lt;0.44,D142&lt;2.05,D142&gt;=1.45,A142&gt;=5.15,B142&lt;3.35),5.1,IF(AND(H142&gt;=8.477,D142&gt;=1.55,G142&lt;0.44,D142&lt;2.05,D142&gt;=1.45,A142&gt;=5.15,B142&lt;3.35),5.4,IF(AND(H142&lt;8.435,F142&gt;=2.5,G142&gt;=0.44,D142&lt;2.05,D142&gt;=1.45,A142&gt;=5.15,B142&lt;3.35),5.1,IF(AND(H142&gt;=8.435,F142&gt;=2.5,G142&gt;=0.44,D142&lt;2.05,D142&gt;=1.45,A142&gt;=5.15,B142&lt;3.35),4.86,IF(AND(G142&lt;0.543,H142&gt;=10.391,B142&lt;3.15,D142&gt;=2.05,D142&gt;=1.45,A142&gt;=5.15,B142&lt;3.35),5.56,IF(AND(G142&gt;=0.543,H142&gt;=10.391,B142&lt;3.15,D142&gt;=2.05,D142&gt;=1.45,A142&gt;=5.15,B142&lt;3.35),5.8,IF(AND(A142&lt;5.05,D142&lt;0.5,G142&lt;0.905,A142&gt;=4.95,D142&lt;1.5,H142&lt;16.241,B142&gt;=3.35),1.3,IF(AND(H142&lt;6.583,A142&lt;5.7,D142&lt;1.35,G142&gt;=0.356,H142&lt;12.557,D142&lt;1.45,A142&gt;=5.15,B142&lt;3.35),4,IF(AND(G142&lt;0.585,A142&gt;=5.05,D142&lt;0.5,G142&lt;0.905,A142&gt;=4.95,D142&lt;1.5,H142&lt;16.241,B142&gt;=3.35),1.475,IF(AND(G142&lt;0.62,H142&gt;=6.583,A142&lt;5.7,D142&lt;1.35,G142&gt;=0.356,H142&lt;12.557,D142&lt;1.45,A142&gt;=5.15,B142&lt;3.35),3.75,IF(AND(G142&gt;=0.62,H142&gt;=6.583,A142&lt;5.7,D142&lt;1.35,G142&gt;=0.356,H142&lt;12.557,D142&lt;1.45,A142&gt;=5.15,B142&lt;3.35),3.6,IF(AND(B142&lt;3.75,G142&gt;=0.585,A142&gt;=5.05,D142&lt;0.5,G142&lt;0.905,A142&gt;=4.95,D142&lt;1.5,H142&lt;16.241,B142&gt;=3.35),1.5,IF(AND(B142&gt;=3.75,G142&gt;=0.585,A142&gt;=5.05,D142&lt;0.5,G142&lt;0.905,A142&gt;=4.95,D142&lt;1.5,H142&lt;16.241,B142&gt;=3.35),1.6,"shouldnthappen"))))))))))))))))))))))))))))))))))))</f>
        <v>5.56</v>
      </c>
      <c r="N142" s="1" t="n">
        <f aca="false">IF(AND(H142&lt;5.245,B142&lt;3.65,F142&lt;1.5),1,IF(AND(H142&gt;=14.096,B142&gt;=3.65,F142&lt;1.5),1.65,IF(AND(A142&gt;=5.45,H142&gt;=5.245,B142&lt;3.65,F142&lt;1.5),1.3,IF(AND(H142&gt;=13.586,H142&lt;14.096,B142&gt;=3.65,F142&lt;1.5),1.3,IF(AND(H142&lt;10.258,D142&lt;1.25,F142&lt;2.5,F142&gt;=1.5),3.38,IF(AND(H142&lt;6.982,D142&gt;=1.25,F142&lt;2.5,F142&gt;=1.5),3.96,IF(AND(H142&gt;=13.646,D142&lt;2.05,F142&gt;=2.5,F142&gt;=1.5),6.1,IF(AND(B142&lt;3.05,A142&lt;5.45,H142&gt;=5.245,B142&lt;3.65,F142&lt;1.5),1.375,IF(AND(H142&lt;6.543,H142&lt;13.586,H142&lt;14.096,B142&gt;=3.65,F142&lt;1.5),1.4,IF(AND(H142&gt;=6.543,H142&lt;13.586,H142&lt;14.096,B142&gt;=3.65,F142&lt;1.5),1.5,IF(AND(H142&lt;11.522,H142&gt;=10.258,D142&lt;1.25,F142&lt;2.5,F142&gt;=1.5),3.733,IF(AND(H142&gt;=11.522,H142&gt;=10.258,D142&lt;1.25,F142&lt;2.5,F142&gt;=1.5),3.92,IF(AND(H142&lt;5.767,H142&lt;13.646,D142&lt;2.05,F142&gt;=2.5,F142&gt;=1.5),4.5,IF(AND(A142&lt;6.8,B142&lt;3.15,D142&gt;=2.05,F142&gt;=2.5,F142&gt;=1.5),5.6,IF(AND(A142&gt;=6.8,B142&lt;3.15,D142&gt;=2.05,F142&gt;=2.5,F142&gt;=1.5),5.1,IF(AND(B142&lt;3.25,B142&gt;=3.15,D142&gt;=2.05,F142&gt;=2.5,F142&gt;=1.5),5.8,IF(AND(B142&gt;=3.25,B142&gt;=3.15,D142&gt;=2.05,F142&gt;=2.5,F142&gt;=1.5),5.65,IF(AND(B142&lt;3.15,B142&gt;=3.05,A142&lt;5.45,H142&gt;=5.245,B142&lt;3.65,F142&lt;1.5),1.5,IF(AND(G142&gt;=0.735,H142&lt;13.665,H142&gt;=6.982,D142&gt;=1.25,F142&lt;2.5,F142&gt;=1.5),4.2,IF(AND(H142&lt;14.03,H142&gt;=13.665,H142&gt;=6.982,D142&gt;=1.25,F142&lt;2.5,F142&gt;=1.5),4.8,IF(AND(A142&gt;=6.6,H142&gt;=5.767,H142&lt;13.646,D142&lt;2.05,F142&gt;=2.5,F142&gt;=1.5),6.05,IF(AND(G142&gt;=0.934,B142&gt;=3.15,B142&gt;=3.05,A142&lt;5.45,H142&gt;=5.245,B142&lt;3.65,F142&lt;1.5),1.7,IF(AND(D142&gt;=1.55,G142&lt;0.735,H142&lt;13.665,H142&gt;=6.982,D142&gt;=1.25,F142&lt;2.5,F142&gt;=1.5),5.1,IF(AND(D142&lt;1.45,H142&gt;=14.03,H142&gt;=13.665,H142&gt;=6.982,D142&gt;=1.25,F142&lt;2.5,F142&gt;=1.5),4.7,IF(AND(D142&gt;=1.45,H142&gt;=14.03,H142&gt;=13.665,H142&gt;=6.982,D142&gt;=1.25,F142&lt;2.5,F142&gt;=1.5),4.5,IF(AND(A142&gt;=6.2,A142&lt;6.6,H142&gt;=5.767,H142&lt;13.646,D142&lt;2.05,F142&gt;=2.5,F142&gt;=1.5),5.325,IF(AND(B142&lt;3.25,G142&lt;0.934,B142&gt;=3.15,B142&gt;=3.05,A142&lt;5.45,H142&gt;=5.245,B142&lt;3.65,F142&lt;1.5),1.3,IF(AND(D142&lt;1.35,D142&lt;1.55,G142&lt;0.735,H142&lt;13.665,H142&gt;=6.982,D142&gt;=1.25,F142&lt;2.5,F142&gt;=1.5),4.25,IF(AND(H142&lt;8.435,A142&lt;6.2,A142&lt;6.6,H142&gt;=5.767,H142&lt;13.646,D142&lt;2.05,F142&gt;=2.5,F142&gt;=1.5),5.1,IF(AND(H142&gt;=8.435,A142&lt;6.2,A142&lt;6.6,H142&gt;=5.767,H142&lt;13.646,D142&lt;2.05,F142&gt;=2.5,F142&gt;=1.5),4.9,IF(AND(A142&gt;=5.15,B142&gt;=3.25,G142&lt;0.934,B142&gt;=3.15,B142&gt;=3.05,A142&lt;5.45,H142&gt;=5.245,B142&lt;3.65,F142&lt;1.5),1.5,IF(AND(B142&lt;2.9,D142&gt;=1.35,D142&lt;1.55,G142&lt;0.735,H142&lt;13.665,H142&gt;=6.982,D142&gt;=1.25,F142&lt;2.5,F142&gt;=1.5),4.6,IF(AND(B142&gt;=2.9,D142&gt;=1.35,D142&lt;1.55,G142&lt;0.735,H142&lt;13.665,H142&gt;=6.982,D142&gt;=1.25,F142&lt;2.5,F142&gt;=1.5),4.52,IF(AND(G142&gt;=0.862,A142&lt;5.15,B142&gt;=3.25,G142&lt;0.934,B142&gt;=3.15,B142&gt;=3.05,A142&lt;5.45,H142&gt;=5.245,B142&lt;3.65,F142&lt;1.5),1.5,IF(AND(H142&lt;9.35,G142&lt;0.862,A142&lt;5.15,B142&gt;=3.25,G142&lt;0.934,B142&gt;=3.15,B142&gt;=3.05,A142&lt;5.45,H142&gt;=5.245,B142&lt;3.65,F142&lt;1.5),1.38,IF(AND(H142&gt;=9.35,G142&lt;0.862,A142&lt;5.15,B142&gt;=3.25,G142&lt;0.934,B142&gt;=3.15,B142&gt;=3.05,A142&lt;5.45,H142&gt;=5.245,B142&lt;3.65,F142&lt;1.5),1.4,"shouldnthappen"))))))))))))))))))))))))))))))))))))</f>
        <v>5.1</v>
      </c>
      <c r="O142" s="1" t="n">
        <f aca="false">IF(AND(B142&lt;2.75,A142&lt;5.55),3.96,IF(AND(H142&lt;9.205,A142&lt;5.9,A142&gt;=5.55),3.85,IF(AND(A142&lt;4.35,D142&lt;0.35,B142&gt;=2.75,A142&lt;5.55),1.1,IF(AND(B142&lt;3.65,D142&gt;=0.35,B142&gt;=2.75,A142&lt;5.55),1.65,IF(AND(B142&gt;=3.65,D142&gt;=0.35,B142&gt;=2.75,A142&lt;5.55),1.9,IF(AND(G142&gt;=0.732,H142&gt;=9.205,A142&lt;5.9,A142&gt;=5.55),4.9,IF(AND(G142&lt;0.273,G142&lt;0.732,H142&gt;=9.205,A142&lt;5.9,A142&gt;=5.55),4.5,IF(AND(A142&lt;6.3,G142&lt;0.422,F142&lt;2.5,A142&gt;=5.9,A142&gt;=5.55),5.1,IF(AND(A142&gt;=6.3,G142&lt;0.422,F142&lt;2.5,A142&gt;=5.9,A142&gt;=5.55),4.76,IF(AND(B142&lt;2.4,G142&gt;=0.422,F142&lt;2.5,A142&gt;=5.9,A142&gt;=5.55),4.45,IF(AND(A142&gt;=7,G142&gt;=0.628,F142&gt;=2.5,A142&gt;=5.9,A142&gt;=5.55),6.45,IF(AND(D142&lt;0.15,H142&lt;13.924,A142&gt;=4.35,D142&lt;0.35,B142&gt;=2.75,A142&lt;5.55),1.5,IF(AND(B142&lt;3.15,H142&gt;=13.924,A142&gt;=4.35,D142&lt;0.35,B142&gt;=2.75,A142&lt;5.55),1.56,IF(AND(B142&gt;=3.15,H142&gt;=13.924,A142&gt;=4.35,D142&lt;0.35,B142&gt;=2.75,A142&lt;5.55),1.3,IF(AND(H142&lt;14.316,G142&gt;=0.273,G142&lt;0.732,H142&gt;=9.205,A142&lt;5.9,A142&gt;=5.55),3.95,IF(AND(H142&gt;=14.316,G142&gt;=0.273,G142&lt;0.732,H142&gt;=9.205,A142&lt;5.9,A142&gt;=5.55),4.1,IF(AND(A142&lt;6.2,B142&gt;=2.4,G142&gt;=0.422,F142&lt;2.5,A142&gt;=5.9,A142&gt;=5.55),4.3,IF(AND(A142&gt;=7.05,G142&lt;0.364,G142&lt;0.628,F142&gt;=2.5,A142&gt;=5.9,A142&gt;=5.55),6.1,IF(AND(A142&gt;=7.55,G142&gt;=0.364,G142&lt;0.628,F142&gt;=2.5,A142&gt;=5.9,A142&gt;=5.55),6.4,IF(AND(A142&lt;6.15,A142&lt;7,G142&gt;=0.628,F142&gt;=2.5,A142&gt;=5.9,A142&gt;=5.55),4.9,IF(AND(D142&lt;1.45,A142&gt;=6.2,B142&gt;=2.4,G142&gt;=0.422,F142&lt;2.5,A142&gt;=5.9,A142&gt;=5.55),4.64,IF(AND(D142&gt;=1.45,A142&gt;=6.2,B142&gt;=2.4,G142&gt;=0.422,F142&lt;2.5,A142&gt;=5.9,A142&gt;=5.55),4.9,IF(AND(D142&lt;1.65,A142&lt;7.05,G142&lt;0.364,G142&lt;0.628,F142&gt;=2.5,A142&gt;=5.9,A142&gt;=5.55),5.1,IF(AND(D142&gt;=2.35,A142&lt;7.55,G142&gt;=0.364,G142&lt;0.628,F142&gt;=2.5,A142&gt;=5.9,A142&gt;=5.55),5.633,IF(AND(D142&lt;2.15,A142&gt;=6.15,A142&lt;7,G142&gt;=0.628,F142&gt;=2.5,A142&gt;=5.9,A142&gt;=5.55),5.1,IF(AND(D142&gt;=2.15,A142&gt;=6.15,A142&lt;7,G142&gt;=0.628,F142&gt;=2.5,A142&gt;=5.9,A142&gt;=5.55),5.267,IF(AND(A142&lt;4.9,A142&lt;5.05,D142&gt;=0.15,H142&lt;13.924,A142&gt;=4.35,D142&lt;0.35,B142&gt;=2.75,A142&lt;5.55),1.375,IF(AND(A142&gt;=4.9,A142&lt;5.05,D142&gt;=0.15,H142&lt;13.924,A142&gt;=4.35,D142&lt;0.35,B142&gt;=2.75,A142&lt;5.55),1.3,IF(AND(A142&lt;5.45,A142&gt;=5.05,D142&gt;=0.15,H142&lt;13.924,A142&gt;=4.35,D142&lt;0.35,B142&gt;=2.75,A142&lt;5.55),1.475,IF(AND(A142&gt;=5.45,A142&gt;=5.05,D142&gt;=0.15,H142&lt;13.924,A142&gt;=4.35,D142&lt;0.35,B142&gt;=2.75,A142&lt;5.55),1.4,IF(AND(B142&gt;=3.25,D142&lt;2.35,A142&lt;7.55,G142&gt;=0.364,G142&lt;0.628,F142&gt;=2.5,A142&gt;=5.9,A142&gt;=5.55),5.7,IF(AND(G142&lt;0.006,G142&lt;0.107,D142&gt;=1.65,A142&lt;7.05,G142&lt;0.364,G142&lt;0.628,F142&gt;=2.5,A142&gt;=5.9,A142&gt;=5.55),5.5,IF(AND(G142&gt;=0.006,G142&lt;0.107,D142&gt;=1.65,A142&lt;7.05,G142&lt;0.364,G142&lt;0.628,F142&gt;=2.5,A142&gt;=5.9,A142&gt;=5.55),5.667,IF(AND(D142&lt;2.2,G142&gt;=0.107,D142&gt;=1.65,A142&lt;7.05,G142&lt;0.364,G142&lt;0.628,F142&gt;=2.5,A142&gt;=5.9,A142&gt;=5.55),5.35,IF(AND(D142&gt;=2.2,G142&gt;=0.107,D142&gt;=1.65,A142&lt;7.05,G142&lt;0.364,G142&lt;0.628,F142&gt;=2.5,A142&gt;=5.9,A142&gt;=5.55),5.2,IF(AND(D142&lt;2.25,B142&lt;3.25,D142&lt;2.35,A142&lt;7.55,G142&gt;=0.364,G142&lt;0.628,F142&gt;=2.5,A142&gt;=5.9,A142&gt;=5.55),5.8,IF(AND(D142&gt;=2.25,B142&lt;3.25,D142&lt;2.35,A142&lt;7.55,G142&gt;=0.364,G142&lt;0.628,F142&gt;=2.5,A142&gt;=5.9,A142&gt;=5.55),5.9,"shouldnthappen")))))))))))))))))))))))))))))))))))))</f>
        <v>5.35</v>
      </c>
      <c r="P142" s="1" t="n">
        <f aca="false">IF(AND(D142&gt;=0.75,A142&lt;5.55),3.9,IF(AND(H142&lt;7.482,A142&gt;=5.55),3.45,IF(AND(B142&gt;=3.15,B142&lt;3.25,D142&lt;0.75,A142&lt;5.55),1.262,IF(AND(G142&gt;=0.446,B142&lt;3.15,B142&lt;3.25,D142&lt;0.75,A142&lt;5.55),1.1,IF(AND(G142&lt;0.408,A142&lt;5.05,B142&gt;=3.25,D142&lt;0.75,A142&lt;5.55),1.4,IF(AND(G142&gt;=0.408,A142&lt;5.05,B142&gt;=3.25,D142&lt;0.75,A142&lt;5.55),1.233,IF(AND(G142&gt;=0.676,A142&gt;=5.05,B142&gt;=3.25,D142&lt;0.75,A142&lt;5.55),1.72,IF(AND(H142&lt;9.386,A142&lt;5.85,F142&lt;2.5,H142&gt;=7.482,A142&gt;=5.55),3.5,IF(AND(H142&gt;=9.386,A142&lt;5.85,F142&lt;2.5,H142&gt;=7.482,A142&gt;=5.55),4.275,IF(AND(H142&gt;=16.284,G142&lt;0.865,F142&gt;=2.5,H142&gt;=7.482,A142&gt;=5.55),6.6,IF(AND(G142&lt;0.912,G142&gt;=0.865,F142&gt;=2.5,H142&gt;=7.482,A142&gt;=5.55),4.8,IF(AND(G142&gt;=0.912,G142&gt;=0.865,F142&gt;=2.5,H142&gt;=7.482,A142&gt;=5.55),5.175,IF(AND(A142&gt;=4.95,G142&lt;0.446,B142&lt;3.15,B142&lt;3.25,D142&lt;0.75,A142&lt;5.55),1.6,IF(AND(H142&gt;=12.974,G142&lt;0.676,A142&gt;=5.05,B142&gt;=3.25,D142&lt;0.75,A142&lt;5.55),1.3,IF(AND(D142&lt;1.45,H142&lt;13.531,A142&gt;=5.85,F142&lt;2.5,H142&gt;=7.482,A142&gt;=5.55),4.2,IF(AND(D142&gt;=1.45,H142&lt;13.531,A142&gt;=5.85,F142&lt;2.5,H142&gt;=7.482,A142&gt;=5.55),4.967,IF(AND(G142&lt;0.187,H142&gt;=13.531,A142&gt;=5.85,F142&lt;2.5,H142&gt;=7.482,A142&gt;=5.55),5,IF(AND(H142&gt;=12.675,A142&lt;4.95,G142&lt;0.446,B142&lt;3.15,B142&lt;3.25,D142&lt;0.75,A142&lt;5.55),1.5,IF(AND(H142&lt;10.826,H142&lt;12.974,G142&lt;0.676,A142&gt;=5.05,B142&gt;=3.25,D142&lt;0.75,A142&lt;5.55),1.46,IF(AND(H142&gt;=10.826,H142&lt;12.974,G142&lt;0.676,A142&gt;=5.05,B142&gt;=3.25,D142&lt;0.75,A142&lt;5.55),1.4,IF(AND(A142&lt;6.15,G142&gt;=0.187,H142&gt;=13.531,A142&gt;=5.85,F142&lt;2.5,H142&gt;=7.482,A142&gt;=5.55),4.7,IF(AND(A142&lt;6.85,B142&lt;2.95,H142&lt;16.284,G142&lt;0.865,F142&gt;=2.5,H142&gt;=7.482,A142&gt;=5.55),5.32,IF(AND(A142&gt;=6.85,B142&lt;2.95,H142&lt;16.284,G142&lt;0.865,F142&gt;=2.5,H142&gt;=7.482,A142&gt;=5.55),6.567,IF(AND(A142&lt;4.85,H142&lt;12.675,A142&lt;4.95,G142&lt;0.446,B142&lt;3.15,B142&lt;3.25,D142&lt;0.75,A142&lt;5.55),1.4,IF(AND(A142&gt;=4.85,H142&lt;12.675,A142&lt;4.95,G142&lt;0.446,B142&lt;3.15,B142&lt;3.25,D142&lt;0.75,A142&lt;5.55),1.5,IF(AND(B142&lt;3.1,A142&gt;=6.15,G142&gt;=0.187,H142&gt;=13.531,A142&gt;=5.85,F142&lt;2.5,H142&gt;=7.482,A142&gt;=5.55),4.467,IF(AND(B142&gt;=3.1,A142&gt;=6.15,G142&gt;=0.187,H142&gt;=13.531,A142&gt;=5.85,F142&lt;2.5,H142&gt;=7.482,A142&gt;=5.55),4.7,IF(AND(G142&gt;=0.379,B142&lt;3.15,B142&gt;=2.95,H142&lt;16.284,G142&lt;0.865,F142&gt;=2.5,H142&gt;=7.482,A142&gt;=5.55),5.733,IF(AND(A142&lt;6.6,B142&gt;=3.15,B142&gt;=2.95,H142&lt;16.284,G142&lt;0.865,F142&gt;=2.5,H142&gt;=7.482,A142&gt;=5.55),5.38,IF(AND(A142&lt;6.7,G142&lt;0.379,B142&lt;3.15,B142&gt;=2.95,H142&lt;16.284,G142&lt;0.865,F142&gt;=2.5,H142&gt;=7.482,A142&gt;=5.55),5.3,IF(AND(A142&gt;=6.7,G142&lt;0.379,B142&lt;3.15,B142&gt;=2.95,H142&lt;16.284,G142&lt;0.865,F142&gt;=2.5,H142&gt;=7.482,A142&gt;=5.55),5.16,IF(AND(A142&lt;7.05,A142&gt;=6.6,B142&gt;=3.15,B142&gt;=2.95,H142&lt;16.284,G142&lt;0.865,F142&gt;=2.5,H142&gt;=7.482,A142&gt;=5.55),5.78,IF(AND(A142&gt;=7.05,A142&gt;=6.6,B142&gt;=3.15,B142&gt;=2.95,H142&lt;16.284,G142&lt;0.865,F142&gt;=2.5,H142&gt;=7.482,A142&gt;=5.55),6.1,"shouldnthappen")))))))))))))))))))))))))))))))))</f>
        <v>5.16</v>
      </c>
      <c r="Q142" s="1" t="n">
        <f aca="false">IF(AND(G142&gt;=0.422,B142&lt;3.25,F142&lt;1.5),1.25,IF(AND(G142&gt;=0.082,G142&lt;0.125,F142&gt;=1.5),6.7,IF(AND(G142&lt;0.251,G142&lt;0.422,B142&lt;3.25,F142&lt;1.5),1.38,IF(AND(G142&gt;=0.251,G142&lt;0.422,B142&lt;3.25,F142&lt;1.5),1.55,IF(AND(G142&gt;=0.385,G142&lt;0.633,B142&gt;=3.25,F142&lt;1.5),1.367,IF(AND(B142&lt;3.35,G142&gt;=0.633,B142&gt;=3.25,F142&lt;1.5),1.7,IF(AND(A142&lt;5.85,G142&lt;0.082,G142&lt;0.125,F142&gt;=1.5),4.5,IF(AND(F142&gt;=2.5,D142&lt;1.6,G142&gt;=0.125,F142&gt;=1.5),5.05,IF(AND(H142&gt;=16.774,D142&gt;=1.6,G142&gt;=0.125,F142&gt;=1.5),6.4,IF(AND(D142&gt;=0.5,G142&lt;0.385,G142&lt;0.633,B142&gt;=3.25,F142&lt;1.5),1.6,IF(AND(B142&lt;3.6,B142&gt;=3.35,G142&gt;=0.633,B142&gt;=3.25,F142&lt;1.5),1.55,IF(AND(B142&gt;=3.6,B142&gt;=3.35,G142&gt;=0.633,B142&gt;=3.25,F142&lt;1.5),1.6,IF(AND(D142&lt;1.65,A142&gt;=5.85,G142&lt;0.082,G142&lt;0.125,F142&gt;=1.5),4.7,IF(AND(A142&lt;5.3,F142&lt;2.5,D142&lt;1.6,G142&gt;=0.125,F142&gt;=1.5),3.15,IF(AND(B142&gt;=3.2,H142&lt;16.774,D142&gt;=1.6,G142&gt;=0.125,F142&gt;=1.5),5.675,IF(AND(H142&lt;11.767,D142&lt;0.5,G142&lt;0.385,G142&lt;0.633,B142&gt;=3.25,F142&lt;1.5),1.5,IF(AND(H142&gt;=11.767,D142&lt;0.5,G142&lt;0.385,G142&lt;0.633,B142&gt;=3.25,F142&lt;1.5),1.367,IF(AND(H142&lt;8.367,D142&gt;=1.65,A142&gt;=5.85,G142&lt;0.082,G142&lt;0.125,F142&gt;=1.5),5.7,IF(AND(H142&gt;=8.367,D142&gt;=1.65,A142&gt;=5.85,G142&lt;0.082,G142&lt;0.125,F142&gt;=1.5),5.575,IF(AND(A142&gt;=7.1,B142&lt;3.2,H142&lt;16.774,D142&gt;=1.6,G142&gt;=0.125,F142&gt;=1.5),6.3,IF(AND(H142&gt;=15.395,B142&lt;2.85,A142&gt;=5.3,F142&lt;2.5,D142&lt;1.6,G142&gt;=0.125,F142&gt;=1.5),4.8,IF(AND(H142&lt;8.486,B142&gt;=2.85,A142&gt;=5.3,F142&lt;2.5,D142&lt;1.6,G142&gt;=0.125,F142&gt;=1.5),3.85,IF(AND(D142&gt;=2.1,A142&lt;7.1,B142&lt;3.2,H142&lt;16.774,D142&gt;=1.6,G142&gt;=0.125,F142&gt;=1.5),5.5,IF(AND(B142&gt;=2.75,H142&lt;15.395,B142&lt;2.85,A142&gt;=5.3,F142&lt;2.5,D142&lt;1.6,G142&gt;=0.125,F142&gt;=1.5),4.489,IF(AND(H142&gt;=15.168,H142&gt;=8.486,B142&gt;=2.85,A142&gt;=5.3,F142&lt;2.5,D142&lt;1.6,G142&gt;=0.125,F142&gt;=1.5),4.7,IF(AND(G142&gt;=0.519,D142&lt;2.1,A142&lt;7.1,B142&lt;3.2,H142&lt;16.774,D142&gt;=1.6,G142&gt;=0.125,F142&gt;=1.5),4.925,IF(AND(G142&gt;=0.897,B142&lt;2.75,H142&lt;15.395,B142&lt;2.85,A142&gt;=5.3,F142&lt;2.5,D142&lt;1.6,G142&gt;=0.125,F142&gt;=1.5),4.567,IF(AND(A142&lt;5.65,H142&lt;15.168,H142&gt;=8.486,B142&gt;=2.85,A142&gt;=5.3,F142&lt;2.5,D142&lt;1.6,G142&gt;=0.125,F142&gt;=1.5),4.5,IF(AND(G142&lt;0.23,G142&lt;0.519,D142&lt;2.1,A142&lt;7.1,B142&lt;3.2,H142&lt;16.774,D142&gt;=1.6,G142&gt;=0.125,F142&gt;=1.5),5,IF(AND(A142&lt;5.9,G142&lt;0.897,B142&lt;2.75,H142&lt;15.395,B142&lt;2.85,A142&gt;=5.3,F142&lt;2.5,D142&lt;1.6,G142&gt;=0.125,F142&gt;=1.5),4.1,IF(AND(A142&gt;=5.9,G142&lt;0.897,B142&lt;2.75,H142&lt;15.395,B142&lt;2.85,A142&gt;=5.3,F142&lt;2.5,D142&lt;1.6,G142&gt;=0.125,F142&gt;=1.5),4.5,IF(AND(A142&lt;6.05,A142&gt;=5.65,H142&lt;15.168,H142&gt;=8.486,B142&gt;=2.85,A142&gt;=5.3,F142&lt;2.5,D142&lt;1.6,G142&gt;=0.125,F142&gt;=1.5),4.2,IF(AND(A142&gt;=6.05,A142&gt;=5.65,H142&lt;15.168,H142&gt;=8.486,B142&gt;=2.85,A142&gt;=5.3,F142&lt;2.5,D142&lt;1.6,G142&gt;=0.125,F142&gt;=1.5),4.35,IF(AND(D142&lt;1.95,G142&gt;=0.23,G142&lt;0.519,D142&lt;2.1,A142&lt;7.1,B142&lt;3.2,H142&lt;16.774,D142&gt;=1.6,G142&gt;=0.125,F142&gt;=1.5),5.3,IF(AND(D142&gt;=1.95,G142&gt;=0.23,G142&lt;0.519,D142&lt;2.1,A142&lt;7.1,B142&lt;3.2,H142&lt;16.774,D142&gt;=1.6,G142&gt;=0.125,F142&gt;=1.5),5.2,"shouldnthappen")))))))))))))))))))))))))))))))))))</f>
        <v>5.5</v>
      </c>
      <c r="R142" s="1" t="n">
        <f aca="false">IF(AND(G142&gt;=0.901,F142&lt;1.5),1.9,IF(AND(H142&lt;5.523,D142&lt;0.35,G142&lt;0.901,F142&lt;1.5),1,IF(AND(B142&lt;3.6,D142&gt;=0.35,G142&lt;0.901,F142&lt;1.5),1.575,IF(AND(B142&gt;=3.6,D142&gt;=0.35,G142&lt;0.901,F142&lt;1.5),1.5,IF(AND(G142&gt;=0.837,D142&lt;1.15,D142&lt;1.45,F142&gt;=1.5),3,IF(AND(G142&gt;=0.66,D142&gt;=1.15,D142&lt;1.45,F142&gt;=1.5),4,IF(AND(F142&gt;=2.5,D142&lt;1.55,D142&gt;=1.45,F142&gt;=1.5),5.025,IF(AND(F142&lt;2.5,D142&gt;=1.55,D142&gt;=1.45,F142&gt;=1.5),4.933,IF(AND(B142&lt;2.45,G142&lt;0.837,D142&lt;1.15,D142&lt;1.45,F142&gt;=1.5),3.3,IF(AND(B142&gt;=2.45,G142&lt;0.837,D142&lt;1.15,D142&lt;1.45,F142&gt;=1.5),3.86,IF(AND(B142&gt;=3.05,F142&lt;2.5,D142&lt;1.55,D142&gt;=1.45,F142&gt;=1.5),4.8,IF(AND(D142&gt;=2.45,F142&gt;=2.5,D142&gt;=1.55,D142&gt;=1.45,F142&gt;=1.5),5.875,IF(AND(H142&lt;13.187,G142&lt;0.217,H142&gt;=5.523,D142&lt;0.35,G142&lt;0.901,F142&lt;1.5),1.4,IF(AND(H142&gt;=13.187,G142&lt;0.217,H142&gt;=5.523,D142&lt;0.35,G142&lt;0.901,F142&lt;1.5),1.5,IF(AND(G142&lt;0.33,G142&gt;=0.217,H142&gt;=5.523,D142&lt;0.35,G142&lt;0.901,F142&lt;1.5),1.28,IF(AND(A142&lt;6.05,D142&lt;1.35,G142&lt;0.66,D142&gt;=1.15,D142&lt;1.45,F142&gt;=1.5),4.175,IF(AND(A142&gt;=6.05,D142&lt;1.35,G142&lt;0.66,D142&gt;=1.15,D142&lt;1.45,F142&gt;=1.5),4.3,IF(AND(A142&lt;5.65,D142&gt;=1.35,G142&lt;0.66,D142&gt;=1.15,D142&lt;1.45,F142&gt;=1.5),3.9,IF(AND(A142&gt;=5.65,D142&gt;=1.35,G142&lt;0.66,D142&gt;=1.15,D142&lt;1.45,F142&gt;=1.5),4.52,IF(AND(A142&lt;6.25,B142&lt;3.05,F142&lt;2.5,D142&lt;1.55,D142&gt;=1.45,F142&gt;=1.5),4.5,IF(AND(A142&gt;=6.25,B142&lt;3.05,F142&lt;2.5,D142&lt;1.55,D142&gt;=1.45,F142&gt;=1.5),4.675,IF(AND(A142&gt;=7.25,D142&lt;2.45,F142&gt;=2.5,D142&gt;=1.55,D142&gt;=1.45,F142&gt;=1.5),6.433,IF(AND(D142&gt;=0.25,G142&gt;=0.33,G142&gt;=0.217,H142&gt;=5.523,D142&lt;0.35,G142&lt;0.901,F142&lt;1.5),1.4,IF(AND(A142&lt;6.15,A142&lt;7.25,D142&lt;2.45,F142&gt;=2.5,D142&gt;=1.55,D142&gt;=1.45,F142&gt;=1.5),5.025,IF(AND(H142&lt;6.439,D142&lt;0.25,G142&gt;=0.33,G142&gt;=0.217,H142&gt;=5.523,D142&lt;0.35,G142&lt;0.901,F142&lt;1.5),1.5,IF(AND(H142&gt;=6.439,D142&lt;0.25,G142&gt;=0.33,G142&gt;=0.217,H142&gt;=5.523,D142&lt;0.35,G142&lt;0.901,F142&lt;1.5),1.38,IF(AND(H142&gt;=13.711,A142&gt;=6.15,A142&lt;7.25,D142&lt;2.45,F142&gt;=2.5,D142&gt;=1.55,D142&gt;=1.45,F142&gt;=1.5),5.68,IF(AND(B142&gt;=3.3,H142&lt;13.711,A142&gt;=6.15,A142&lt;7.25,D142&lt;2.45,F142&gt;=2.5,D142&gt;=1.55,D142&gt;=1.45,F142&gt;=1.5),5.6,IF(AND(G142&lt;0.093,B142&lt;3.3,H142&lt;13.711,A142&gt;=6.15,A142&lt;7.25,D142&lt;2.45,F142&gt;=2.5,D142&gt;=1.55,D142&gt;=1.45,F142&gt;=1.5),5.56,IF(AND(D142&lt;1.95,G142&gt;=0.093,B142&lt;3.3,H142&lt;13.711,A142&gt;=6.15,A142&lt;7.25,D142&lt;2.45,F142&gt;=2.5,D142&gt;=1.55,D142&gt;=1.45,F142&gt;=1.5),5.3,IF(AND(B142&lt;3.15,D142&gt;=1.95,G142&gt;=0.093,B142&lt;3.3,H142&lt;13.711,A142&gt;=6.15,A142&lt;7.25,D142&lt;2.45,F142&gt;=2.5,D142&gt;=1.55,D142&gt;=1.45,F142&gt;=1.5),5.1,IF(AND(B142&gt;=3.15,D142&gt;=1.95,G142&gt;=0.093,B142&lt;3.3,H142&lt;13.711,A142&gt;=6.15,A142&lt;7.25,D142&lt;2.45,F142&gt;=2.5,D142&gt;=1.55,D142&gt;=1.45,F142&gt;=1.5),5.15,"shouldnthappen"))))))))))))))))))))))))))))))))</f>
        <v>5.68</v>
      </c>
      <c r="S142" s="1" t="n">
        <f aca="false">IF(AND(G142&gt;=0.859,D142&gt;=0.35,F142&lt;1.5),1.9,IF(AND(D142&lt;1.75,F142&gt;=2.5,F142&gt;=1.5),4.867,IF(AND(H142&lt;8.42,A142&lt;5.05,D142&lt;0.35,F142&lt;1.5),1.42,IF(AND(H142&gt;=14.877,A142&gt;=5.05,D142&lt;0.35,F142&lt;1.5),1.3,IF(AND(B142&lt;3.35,G142&lt;0.859,D142&gt;=0.35,F142&lt;1.5),1.7,IF(AND(B142&gt;=3.35,G142&lt;0.859,D142&gt;=0.35,F142&lt;1.5),1.5,IF(AND(A142&gt;=6.05,B142&lt;2.75,F142&lt;2.5,F142&gt;=1.5),4.733,IF(AND(G142&gt;=0.68,B142&gt;=2.75,F142&lt;2.5,F142&gt;=1.5),4.025,IF(AND(H142&gt;=16.284,D142&gt;=1.75,F142&gt;=2.5,F142&gt;=1.5),6.6,IF(AND(A142&lt;4.35,H142&gt;=8.42,A142&lt;5.05,D142&lt;0.35,F142&lt;1.5),1.1,IF(AND(G142&gt;=0.948,H142&lt;14.877,A142&gt;=5.05,D142&lt;0.35,F142&lt;1.5),1.7,IF(AND(A142&lt;5.3,A142&lt;6.05,B142&lt;2.75,F142&lt;2.5,F142&gt;=1.5),3,IF(AND(H142&gt;=15.168,G142&lt;0.68,B142&gt;=2.75,F142&lt;2.5,F142&gt;=1.5),4.75,IF(AND(H142&gt;=14.005,A142&gt;=4.35,H142&gt;=8.42,A142&lt;5.05,D142&lt;0.35,F142&lt;1.5),1.375,IF(AND(A142&gt;=5.55,G142&lt;0.948,H142&lt;14.877,A142&gt;=5.05,D142&lt;0.35,F142&lt;1.5),1.7,IF(AND(H142&lt;12.363,A142&gt;=5.3,A142&lt;6.05,B142&lt;2.75,F142&lt;2.5,F142&gt;=1.5),3.825,IF(AND(H142&gt;=12.363,A142&gt;=5.3,A142&lt;6.05,B142&lt;2.75,F142&lt;2.5,F142&gt;=1.5),4.033,IF(AND(H142&gt;=14.508,H142&lt;15.168,G142&lt;0.68,B142&gt;=2.75,F142&lt;2.5,F142&gt;=1.5),4.2,IF(AND(D142&gt;=2.35,D142&gt;=2.2,H142&lt;16.284,D142&gt;=1.75,F142&gt;=2.5,F142&gt;=1.5),5.267,IF(AND(G142&lt;0.231,H142&lt;14.005,A142&gt;=4.35,H142&gt;=8.42,A142&lt;5.05,D142&lt;0.35,F142&lt;1.5),1.4,IF(AND(H142&gt;=14.494,A142&lt;5.55,G142&lt;0.948,H142&lt;14.877,A142&gt;=5.05,D142&lt;0.35,F142&lt;1.5),1.6,IF(AND(A142&lt;6.1,H142&lt;14.508,H142&lt;15.168,G142&lt;0.68,B142&gt;=2.75,F142&lt;2.5,F142&gt;=1.5),4.5,IF(AND(A142&lt;6.1,H142&lt;11.8,D142&lt;2.2,H142&lt;16.284,D142&gt;=1.75,F142&gt;=2.5,F142&gt;=1.5),4.95,IF(AND(A142&gt;=6.1,H142&lt;11.8,D142&lt;2.2,H142&lt;16.284,D142&gt;=1.75,F142&gt;=2.5,F142&gt;=1.5),5.333,IF(AND(B142&lt;2.75,H142&gt;=11.8,D142&lt;2.2,H142&lt;16.284,D142&gt;=1.75,F142&gt;=2.5,F142&gt;=1.5),5.1,IF(AND(B142&gt;=3.15,D142&lt;2.35,D142&gt;=2.2,H142&lt;16.284,D142&gt;=1.75,F142&gt;=2.5,F142&gt;=1.5),5.5,IF(AND(B142&gt;=3.35,G142&gt;=0.231,H142&lt;14.005,A142&gt;=4.35,H142&gt;=8.42,A142&lt;5.05,D142&lt;0.35,F142&lt;1.5),1.3,IF(AND(H142&lt;13.869,H142&lt;14.494,A142&lt;5.55,G142&lt;0.948,H142&lt;14.877,A142&gt;=5.05,D142&lt;0.35,F142&lt;1.5),1.5,IF(AND(H142&gt;=13.869,H142&lt;14.494,A142&lt;5.55,G142&lt;0.948,H142&lt;14.877,A142&gt;=5.05,D142&lt;0.35,F142&lt;1.5),1.4,IF(AND(G142&lt;0.636,A142&gt;=6.1,H142&lt;14.508,H142&lt;15.168,G142&lt;0.68,B142&gt;=2.75,F142&lt;2.5,F142&gt;=1.5),4.68,IF(AND(G142&gt;=0.636,A142&gt;=6.1,H142&lt;14.508,H142&lt;15.168,G142&lt;0.68,B142&gt;=2.75,F142&lt;2.5,F142&gt;=1.5),4.4,IF(AND(B142&lt;2.85,B142&gt;=2.75,H142&gt;=11.8,D142&lt;2.2,H142&lt;16.284,D142&gt;=1.75,F142&gt;=2.5,F142&gt;=1.5),6.7,IF(AND(H142&lt;10.626,B142&lt;3.15,D142&lt;2.35,D142&gt;=2.2,H142&lt;16.284,D142&gt;=1.75,F142&gt;=2.5,F142&gt;=1.5),5.1,IF(AND(H142&gt;=10.626,B142&lt;3.15,D142&lt;2.35,D142&gt;=2.2,H142&lt;16.284,D142&gt;=1.75,F142&gt;=2.5,F142&gt;=1.5),5.2,IF(AND(G142&lt;0.378,B142&lt;3.35,G142&gt;=0.231,H142&lt;14.005,A142&gt;=4.35,H142&gt;=8.42,A142&lt;5.05,D142&lt;0.35,F142&lt;1.5),1.2,IF(AND(G142&gt;=0.378,B142&lt;3.35,G142&gt;=0.231,H142&lt;14.005,A142&gt;=4.35,H142&gt;=8.42,A142&lt;5.05,D142&lt;0.35,F142&lt;1.5),1.3,IF(AND(A142&lt;6.2,B142&gt;=2.85,B142&gt;=2.75,H142&gt;=11.8,D142&lt;2.2,H142&lt;16.284,D142&gt;=1.75,F142&gt;=2.5,F142&gt;=1.5),4.9,IF(AND(G142&lt;0.388,A142&gt;=6.2,B142&gt;=2.85,B142&gt;=2.75,H142&gt;=11.8,D142&lt;2.2,H142&lt;16.284,D142&gt;=1.75,F142&gt;=2.5,F142&gt;=1.5),5.52,IF(AND(G142&gt;=0.388,A142&gt;=6.2,B142&gt;=2.85,B142&gt;=2.75,H142&gt;=11.8,D142&lt;2.2,H142&lt;16.284,D142&gt;=1.75,F142&gt;=2.5,F142&gt;=1.5),5.7,"shouldnthappen")))))))))))))))))))))))))))))))))))))))</f>
        <v>5.52</v>
      </c>
      <c r="T142" s="1" t="n">
        <f aca="false">IF(AND(D142&gt;=0.8,A142&lt;5.45),3.7,IF(AND(D142&gt;=0.35,D142&lt;0.8,A142&lt;5.45),1.56,IF(AND(G142&lt;0.164,F142&lt;2.5,A142&gt;=5.45),1.6,IF(AND(H142&gt;=16.718,F142&gt;=2.5,A142&gt;=5.45),6.4,IF(AND(G142&gt;=0.719,H142&lt;16.718,F142&gt;=2.5,A142&gt;=5.45),5.05,IF(AND(A142&lt;4.35,A142&lt;5.05,D142&lt;0.35,D142&lt;0.8,A142&lt;5.45),1.1,IF(AND(H142&gt;=14.494,A142&gt;=5.05,D142&lt;0.35,D142&lt;0.8,A142&lt;5.45),1.6,IF(AND(G142&lt;0.338,D142&lt;1.25,G142&gt;=0.164,F142&lt;2.5,A142&gt;=5.45),4.1,IF(AND(H142&lt;8.397,D142&gt;=1.25,G142&gt;=0.164,F142&lt;2.5,A142&gt;=5.45),4,IF(AND(H142&lt;11.031,H142&lt;14.494,A142&gt;=5.05,D142&lt;0.35,D142&lt;0.8,A142&lt;5.45),1.5,IF(AND(H142&gt;=11.031,H142&lt;14.494,A142&gt;=5.05,D142&lt;0.35,D142&lt;0.8,A142&lt;5.45),1.44,IF(AND(B142&lt;2.65,H142&gt;=8.397,D142&gt;=1.25,G142&gt;=0.164,F142&lt;2.5,A142&gt;=5.45),4.767,IF(AND(H142&lt;7.388,G142&lt;0.487,G142&lt;0.719,H142&lt;16.718,F142&gt;=2.5,A142&gt;=5.45),5.067,IF(AND(G142&lt;0.533,G142&gt;=0.487,G142&lt;0.719,H142&lt;16.718,F142&gt;=2.5,A142&gt;=5.45),5.8,IF(AND(G142&gt;=0.533,G142&gt;=0.487,G142&lt;0.719,H142&lt;16.718,F142&gt;=2.5,A142&gt;=5.45),5.86,IF(AND(B142&lt;3.25,A142&gt;=4.95,A142&gt;=4.35,A142&lt;5.05,D142&lt;0.35,D142&lt;0.8,A142&lt;5.45),1.2,IF(AND(A142&lt;5.6,H142&lt;11.218,G142&gt;=0.338,D142&lt;1.25,G142&gt;=0.164,F142&lt;2.5,A142&gt;=5.45),3.7,IF(AND(A142&gt;=5.6,H142&lt;11.218,G142&gt;=0.338,D142&lt;1.25,G142&gt;=0.164,F142&lt;2.5,A142&gt;=5.45),3.5,IF(AND(H142&lt;12.668,H142&gt;=11.218,G142&gt;=0.338,D142&lt;1.25,G142&gt;=0.164,F142&lt;2.5,A142&gt;=5.45),3.9,IF(AND(H142&gt;=12.668,H142&gt;=11.218,G142&gt;=0.338,D142&lt;1.25,G142&gt;=0.164,F142&lt;2.5,A142&gt;=5.45),4,IF(AND(H142&gt;=15.705,B142&gt;=2.65,H142&gt;=8.397,D142&gt;=1.25,G142&gt;=0.164,F142&lt;2.5,A142&gt;=5.45),4.8,IF(AND(B142&lt;2.75,H142&gt;=7.388,G142&lt;0.487,G142&lt;0.719,H142&lt;16.718,F142&gt;=2.5,A142&gt;=5.45),5.26,IF(AND(B142&lt;2.95,A142&lt;4.5,A142&lt;4.95,A142&gt;=4.35,A142&lt;5.05,D142&lt;0.35,D142&lt;0.8,A142&lt;5.45),1.4,IF(AND(B142&gt;=2.95,A142&lt;4.5,A142&lt;4.95,A142&gt;=4.35,A142&lt;5.05,D142&lt;0.35,D142&lt;0.8,A142&lt;5.45),1.3,IF(AND(H142&gt;=13.924,A142&gt;=4.5,A142&lt;4.95,A142&gt;=4.35,A142&lt;5.05,D142&lt;0.35,D142&lt;0.8,A142&lt;5.45),1.5,IF(AND(G142&lt;0.252,B142&gt;=3.25,A142&gt;=4.95,A142&gt;=4.35,A142&lt;5.05,D142&lt;0.35,D142&lt;0.8,A142&lt;5.45),1.4,IF(AND(G142&gt;=0.252,B142&gt;=3.25,A142&gt;=4.95,A142&gt;=4.35,A142&lt;5.05,D142&lt;0.35,D142&lt;0.8,A142&lt;5.45),1.32,IF(AND(G142&gt;=0.473,H142&lt;15.705,B142&gt;=2.65,H142&gt;=8.397,D142&gt;=1.25,G142&gt;=0.164,F142&lt;2.5,A142&gt;=5.45),4.7,IF(AND(B142&gt;=3.15,B142&gt;=2.75,H142&gt;=7.388,G142&lt;0.487,G142&lt;0.719,H142&lt;16.718,F142&gt;=2.5,A142&gt;=5.45),5.7,IF(AND(B142&lt;3.15,H142&lt;13.924,A142&gt;=4.5,A142&lt;4.95,A142&gt;=4.35,A142&lt;5.05,D142&lt;0.35,D142&lt;0.8,A142&lt;5.45),1.433,IF(AND(B142&gt;=3.15,H142&lt;13.924,A142&gt;=4.5,A142&lt;4.95,A142&gt;=4.35,A142&lt;5.05,D142&lt;0.35,D142&lt;0.8,A142&lt;5.45),1.4,IF(AND(H142&gt;=14.81,G142&lt;0.473,H142&lt;15.705,B142&gt;=2.65,H142&gt;=8.397,D142&gt;=1.25,G142&gt;=0.164,F142&lt;2.5,A142&gt;=5.45),4.2,IF(AND(A142&lt;6.65,B142&lt;3.15,B142&gt;=2.75,H142&gt;=7.388,G142&lt;0.487,G142&lt;0.719,H142&lt;16.718,F142&gt;=2.5,A142&gt;=5.45),5.6,IF(AND(A142&gt;=6.65,B142&lt;3.15,B142&gt;=2.75,H142&gt;=7.388,G142&lt;0.487,G142&lt;0.719,H142&lt;16.718,F142&gt;=2.5,A142&gt;=5.45),5.4,IF(AND(A142&lt;6.15,H142&lt;14.81,G142&lt;0.473,H142&lt;15.705,B142&gt;=2.65,H142&gt;=8.397,D142&gt;=1.25,G142&gt;=0.164,F142&lt;2.5,A142&gt;=5.45),4.5,IF(AND(A142&gt;=6.15,H142&lt;14.81,G142&lt;0.473,H142&lt;15.705,B142&gt;=2.65,H142&gt;=8.397,D142&gt;=1.25,G142&gt;=0.164,F142&lt;2.5,A142&gt;=5.45),4.4,"shouldnthappen"))))))))))))))))))))))))))))))))))))</f>
        <v>5.4</v>
      </c>
      <c r="U142" s="1" t="n">
        <f aca="false">IF(AND(G142&gt;=0.934,F142&lt;1.5),1.7,IF(AND(D142&lt;0.15,D142&lt;0.25,G142&lt;0.934,F142&lt;1.5),1.38,IF(AND(H142&gt;=14.379,D142&gt;=0.25,G142&lt;0.934,F142&lt;1.5),1.7,IF(AND(A142&lt;5.3,D142&lt;1.35,F142&lt;2.5,F142&gt;=1.5),3.15,IF(AND(H142&lt;7.148,D142&gt;=1.35,F142&lt;2.5,F142&gt;=1.5),3.9,IF(AND(G142&lt;0.352,A142&lt;6.15,F142&gt;=2.5,F142&gt;=1.5),4.5,IF(AND(G142&gt;=0.352,A142&lt;6.15,F142&gt;=2.5,F142&gt;=1.5),4.92,IF(AND(B142&lt;2.85,A142&gt;=6.15,F142&gt;=2.5,F142&gt;=1.5),6.2,IF(AND(D142&gt;=0.45,H142&lt;14.379,D142&gt;=0.25,G142&lt;0.934,F142&lt;1.5),1.65,IF(AND(G142&gt;=0.857,A142&gt;=5.3,D142&lt;1.35,F142&lt;2.5,F142&gt;=1.5),4.3,IF(AND(A142&gt;=7.25,B142&gt;=2.85,A142&gt;=6.15,F142&gt;=2.5,F142&gt;=1.5),6.425,IF(AND(H142&lt;9.499,A142&lt;5.05,D142&gt;=0.15,D142&lt;0.25,G142&lt;0.934,F142&lt;1.5),1.4,IF(AND(A142&gt;=5.45,A142&gt;=5.05,D142&gt;=0.15,D142&lt;0.25,G142&lt;0.934,F142&lt;1.5),1.3,IF(AND(B142&gt;=4.15,D142&lt;0.45,H142&lt;14.379,D142&gt;=0.25,G142&lt;0.934,F142&lt;1.5),1.5,IF(AND(A142&gt;=5.75,G142&lt;0.857,A142&gt;=5.3,D142&lt;1.35,F142&lt;2.5,F142&gt;=1.5),4.02,IF(AND(A142&lt;6.65,G142&lt;0.333,H142&gt;=7.148,D142&gt;=1.35,F142&lt;2.5,F142&gt;=1.5),4.475,IF(AND(A142&gt;=6.65,G142&lt;0.333,H142&gt;=7.148,D142&gt;=1.35,F142&lt;2.5,F142&gt;=1.5),4.8,IF(AND(D142&gt;=1.45,G142&gt;=0.333,H142&gt;=7.148,D142&gt;=1.35,F142&lt;2.5,F142&gt;=1.5),4.85,IF(AND(G142&gt;=0.861,A142&lt;7.25,B142&gt;=2.85,A142&gt;=6.15,F142&gt;=2.5,F142&gt;=1.5),5.2,IF(AND(G142&lt;0.571,H142&gt;=9.499,A142&lt;5.05,D142&gt;=0.15,D142&lt;0.25,G142&lt;0.934,F142&lt;1.5),1.2,IF(AND(G142&gt;=0.571,H142&gt;=9.499,A142&lt;5.05,D142&gt;=0.15,D142&lt;0.25,G142&lt;0.934,F142&lt;1.5),1.3,IF(AND(H142&lt;9.283,A142&lt;5.45,A142&gt;=5.05,D142&gt;=0.15,D142&lt;0.25,G142&lt;0.934,F142&lt;1.5),1.5,IF(AND(H142&gt;=9.283,A142&lt;5.45,A142&gt;=5.05,D142&gt;=0.15,D142&lt;0.25,G142&lt;0.934,F142&lt;1.5),1.425,IF(AND(A142&lt;4.9,B142&lt;4.15,D142&lt;0.45,H142&lt;14.379,D142&gt;=0.25,G142&lt;0.934,F142&lt;1.5),1.4,IF(AND(A142&gt;=4.9,B142&lt;4.15,D142&lt;0.45,H142&lt;14.379,D142&gt;=0.25,G142&lt;0.934,F142&lt;1.5),1.325,IF(AND(G142&lt;0.572,A142&lt;5.75,G142&lt;0.857,A142&gt;=5.3,D142&lt;1.35,F142&lt;2.5,F142&gt;=1.5),3.65,IF(AND(G142&gt;=0.572,A142&lt;5.75,G142&lt;0.857,A142&gt;=5.3,D142&lt;1.35,F142&lt;2.5,F142&gt;=1.5),3.9,IF(AND(A142&lt;6.75,D142&lt;1.45,G142&gt;=0.333,H142&gt;=7.148,D142&gt;=1.35,F142&lt;2.5,F142&gt;=1.5),4.4,IF(AND(A142&gt;=6.75,D142&lt;1.45,G142&gt;=0.333,H142&gt;=7.148,D142&gt;=1.35,F142&lt;2.5,F142&gt;=1.5),4.78,IF(AND(A142&lt;6.6,B142&lt;3.25,G142&lt;0.861,A142&lt;7.25,B142&gt;=2.85,A142&gt;=6.15,F142&gt;=2.5,F142&gt;=1.5),5.333,IF(AND(H142&lt;11.461,B142&gt;=3.25,G142&lt;0.861,A142&lt;7.25,B142&gt;=2.85,A142&gt;=6.15,F142&gt;=2.5,F142&gt;=1.5),6.025,IF(AND(H142&gt;=11.461,B142&gt;=3.25,G142&lt;0.861,A142&lt;7.25,B142&gt;=2.85,A142&gt;=6.15,F142&gt;=2.5,F142&gt;=1.5),5.667,IF(AND(H142&gt;=14.564,A142&gt;=6.6,B142&lt;3.25,G142&lt;0.861,A142&lt;7.25,B142&gt;=2.85,A142&gt;=6.15,F142&gt;=2.5,F142&gt;=1.5),5.4,IF(AND(D142&gt;=2.35,H142&lt;14.564,A142&gt;=6.6,B142&lt;3.25,G142&lt;0.861,A142&lt;7.25,B142&gt;=2.85,A142&gt;=6.15,F142&gt;=2.5,F142&gt;=1.5),5.6,IF(AND(A142&lt;6.85,D142&lt;2.35,H142&lt;14.564,A142&gt;=6.6,B142&lt;3.25,G142&lt;0.861,A142&lt;7.25,B142&gt;=2.85,A142&gt;=6.15,F142&gt;=2.5,F142&gt;=1.5),5.9,IF(AND(A142&gt;=6.85,D142&lt;2.35,H142&lt;14.564,A142&gt;=6.6,B142&lt;3.25,G142&lt;0.861,A142&lt;7.25,B142&gt;=2.85,A142&gt;=6.15,F142&gt;=2.5,F142&gt;=1.5),5.78,"shouldnthappen"))))))))))))))))))))))))))))))))))))</f>
        <v>5.4</v>
      </c>
      <c r="V142" s="1" t="n">
        <f aca="false">IF(AND(H142&lt;5.748,A142&lt;5.05,D142&lt;0.75),1,IF(AND(B142&lt;3.15,H142&gt;=5.748,A142&lt;5.05,D142&lt;0.75),1.475,IF(AND(G142&gt;=0.801,D142&lt;0.25,A142&gt;=5.05,D142&lt;0.75),1.7,IF(AND(D142&gt;=0.45,D142&gt;=0.25,A142&gt;=5.05,D142&lt;0.75),1.7,IF(AND(B142&lt;2.35,F142&lt;2.5,B142&lt;2.75,D142&gt;=0.75),4.16,IF(AND(D142&lt;1.75,F142&gt;=2.5,B142&lt;2.75,D142&gt;=0.75),4.875,IF(AND(D142&gt;=1.75,F142&gt;=2.5,B142&lt;2.75,D142&gt;=0.75),5.333,IF(AND(H142&gt;=16.284,D142&gt;=1.55,B142&gt;=2.75,D142&gt;=0.75),6.6,IF(AND(H142&gt;=14.144,B142&gt;=3.15,H142&gt;=5.748,A142&lt;5.05,D142&lt;0.75),1.3,IF(AND(A142&lt;5.45,G142&lt;0.801,D142&lt;0.25,A142&gt;=5.05,D142&lt;0.75),1.5,IF(AND(A142&gt;=5.45,G142&lt;0.801,D142&lt;0.25,A142&gt;=5.05,D142&lt;0.75),1.34,IF(AND(B142&lt;3.75,D142&lt;0.45,D142&gt;=0.25,A142&gt;=5.05,D142&lt;0.75),1.467,IF(AND(B142&gt;=3.75,D142&lt;0.45,D142&gt;=0.25,A142&gt;=5.05,D142&lt;0.75),1.767,IF(AND(G142&gt;=0.896,B142&gt;=2.35,F142&lt;2.5,B142&lt;2.75,D142&gt;=0.75),4.9,IF(AND(H142&lt;15.504,D142&lt;1.35,D142&lt;1.55,B142&gt;=2.75,D142&gt;=0.75),4.2,IF(AND(H142&gt;=15.504,D142&lt;1.35,D142&lt;1.55,B142&gt;=2.75,D142&gt;=0.75),4.6,IF(AND(H142&lt;9.767,D142&gt;=1.35,D142&lt;1.55,B142&gt;=2.75,D142&gt;=0.75),5.1,IF(AND(A142&lt;4.5,H142&lt;14.144,B142&gt;=3.15,H142&gt;=5.748,A142&lt;5.05,D142&lt;0.75),1.3,IF(AND(A142&gt;=4.5,H142&lt;14.144,B142&gt;=3.15,H142&gt;=5.748,A142&lt;5.05,D142&lt;0.75),1.4,IF(AND(D142&gt;=1.15,G142&lt;0.896,B142&gt;=2.35,F142&lt;2.5,B142&lt;2.75,D142&gt;=0.75),4.04,IF(AND(B142&lt;2.9,H142&gt;=9.767,D142&gt;=1.35,D142&lt;1.55,B142&gt;=2.75,D142&gt;=0.75),4.8,IF(AND(D142&lt;1.7,A142&gt;=7.05,H142&lt;16.284,D142&gt;=1.55,B142&gt;=2.75,D142&gt;=0.75),5.8,IF(AND(D142&gt;=1.7,A142&gt;=7.05,H142&lt;16.284,D142&gt;=1.55,B142&gt;=2.75,D142&gt;=0.75),6.3,IF(AND(B142&lt;2.45,D142&lt;1.15,G142&lt;0.896,B142&gt;=2.35,F142&lt;2.5,B142&lt;2.75,D142&gt;=0.75),3.767,IF(AND(B142&gt;=2.45,D142&lt;1.15,G142&lt;0.896,B142&gt;=2.35,F142&lt;2.5,B142&lt;2.75,D142&gt;=0.75),3.167,IF(AND(B142&gt;=3.15,B142&gt;=2.9,H142&gt;=9.767,D142&gt;=1.35,D142&lt;1.55,B142&gt;=2.75,D142&gt;=0.75),4.7,IF(AND(D142&lt;1.9,D142&lt;2.05,A142&lt;7.05,H142&lt;16.284,D142&gt;=1.55,B142&gt;=2.75,D142&gt;=0.75),4.82,IF(AND(D142&gt;=1.9,D142&lt;2.05,A142&lt;7.05,H142&lt;16.284,D142&gt;=1.55,B142&gt;=2.75,D142&gt;=0.75),5.067,IF(AND(H142&lt;12.721,B142&lt;3.15,B142&gt;=2.9,H142&gt;=9.767,D142&gt;=1.35,D142&lt;1.55,B142&gt;=2.75,D142&gt;=0.75),4.5,IF(AND(H142&gt;=12.721,B142&lt;3.15,B142&gt;=2.9,H142&gt;=9.767,D142&gt;=1.35,D142&lt;1.55,B142&gt;=2.75,D142&gt;=0.75),4.433,IF(AND(H142&lt;9.525,G142&lt;0.364,D142&gt;=2.05,A142&lt;7.05,H142&lt;16.284,D142&gt;=1.55,B142&gt;=2.75,D142&gt;=0.75),5.1,IF(AND(A142&lt;6.25,G142&gt;=0.364,D142&gt;=2.05,A142&lt;7.05,H142&lt;16.284,D142&gt;=1.55,B142&gt;=2.75,D142&gt;=0.75),5.4,IF(AND(H142&lt;10.898,H142&gt;=9.525,G142&lt;0.364,D142&gt;=2.05,A142&lt;7.05,H142&lt;16.284,D142&gt;=1.55,B142&gt;=2.75,D142&gt;=0.75),5.6,IF(AND(H142&lt;8.711,A142&gt;=6.25,G142&gt;=0.364,D142&gt;=2.05,A142&lt;7.05,H142&lt;16.284,D142&gt;=1.55,B142&gt;=2.75,D142&gt;=0.75),5.7,IF(AND(H142&gt;=8.711,A142&gt;=6.25,G142&gt;=0.364,D142&gt;=2.05,A142&lt;7.05,H142&lt;16.284,D142&gt;=1.55,B142&gt;=2.75,D142&gt;=0.75),5.84,IF(AND(D142&lt;2.2,H142&gt;=10.898,H142&gt;=9.525,G142&lt;0.364,D142&gt;=2.05,A142&lt;7.05,H142&lt;16.284,D142&gt;=1.55,B142&gt;=2.75,D142&gt;=0.75),5.4,IF(AND(D142&gt;=2.2,H142&gt;=10.898,H142&gt;=9.525,G142&lt;0.364,D142&gt;=2.05,A142&lt;7.05,H142&lt;16.284,D142&gt;=1.55,B142&gt;=2.75,D142&gt;=0.75),5.3,"shouldnthappen")))))))))))))))))))))))))))))))))))))</f>
        <v>5.4</v>
      </c>
      <c r="W142" s="1" t="n">
        <f aca="false">IF(AND(H142&lt;6.926,D142&gt;=0.35,D142&lt;0.8),1.9,IF(AND(H142&gt;=6.926,D142&gt;=0.35,D142&lt;0.8),1.533,IF(AND(H142&lt;13.492,A142&lt;4.75,D142&lt;0.35,D142&lt;0.8),1.1,IF(AND(H142&gt;=13.492,A142&lt;4.75,D142&lt;0.35,D142&lt;0.8),1.375,IF(AND(B142&lt;2.75,A142&gt;=5.85,F142&lt;2.5,D142&gt;=0.8),4.833,IF(AND(B142&lt;3.3,A142&gt;=7.05,F142&gt;=2.5,D142&gt;=0.8),5.8,IF(AND(B142&gt;=3.3,A142&gt;=7.05,F142&gt;=2.5,D142&gt;=0.8),6.325,IF(AND(D142&gt;=0.25,A142&lt;5.05,A142&gt;=4.75,D142&lt;0.35,D142&lt;0.8),1.3,IF(AND(B142&lt;3.6,A142&gt;=5.05,A142&gt;=4.75,D142&lt;0.35,D142&lt;0.8),1.4,IF(AND(H142&lt;10.194,G142&lt;0.412,A142&lt;5.85,F142&lt;2.5,D142&gt;=0.8),4.133,IF(AND(H142&gt;=10.194,G142&lt;0.412,A142&lt;5.85,F142&lt;2.5,D142&gt;=0.8),4.5,IF(AND(A142&lt;5.35,G142&gt;=0.412,A142&lt;5.85,F142&lt;2.5,D142&gt;=0.8),3.15,IF(AND(A142&lt;6.2,B142&gt;=2.75,A142&gt;=5.85,F142&lt;2.5,D142&gt;=0.8),4.3,IF(AND(H142&lt;5.767,A142&lt;6.2,A142&lt;7.05,F142&gt;=2.5,D142&gt;=0.8),4.5,IF(AND(G142&gt;=0.861,A142&gt;=6.2,A142&lt;7.05,F142&gt;=2.5,D142&gt;=0.8),5.2,IF(AND(B142&lt;3.15,D142&lt;0.25,A142&lt;5.05,A142&gt;=4.75,D142&lt;0.35,D142&lt;0.8),1.55,IF(AND(A142&lt;5.45,B142&gt;=3.6,A142&gt;=5.05,A142&gt;=4.75,D142&lt;0.35,D142&lt;0.8),1.5,IF(AND(A142&gt;=5.45,B142&gt;=3.6,A142&gt;=5.05,A142&gt;=4.75,D142&lt;0.35,D142&lt;0.8),1.4,IF(AND(G142&gt;=0.772,A142&gt;=5.35,G142&gt;=0.412,A142&lt;5.85,F142&lt;2.5,D142&gt;=0.8),3.9,IF(AND(D142&gt;=1.45,A142&gt;=6.2,B142&gt;=2.75,A142&gt;=5.85,F142&lt;2.5,D142&gt;=0.8),4.775,IF(AND(G142&lt;0.5,H142&gt;=5.767,A142&lt;6.2,A142&lt;7.05,F142&gt;=2.5,D142&gt;=0.8),5.1,IF(AND(G142&gt;=0.5,H142&gt;=5.767,A142&lt;6.2,A142&lt;7.05,F142&gt;=2.5,D142&gt;=0.8),4.95,IF(AND(B142&gt;=3.25,G142&lt;0.861,A142&gt;=6.2,A142&lt;7.05,F142&gt;=2.5,D142&gt;=0.8),5.75,IF(AND(A142&lt;4.95,B142&gt;=3.15,D142&lt;0.25,A142&lt;5.05,A142&gt;=4.75,D142&lt;0.35,D142&lt;0.8),1.4,IF(AND(A142&lt;5.65,G142&lt;0.772,A142&gt;=5.35,G142&gt;=0.412,A142&lt;5.85,F142&lt;2.5,D142&gt;=0.8),3.6,IF(AND(A142&gt;=5.65,G142&lt;0.772,A142&gt;=5.35,G142&gt;=0.412,A142&lt;5.85,F142&lt;2.5,D142&gt;=0.8),3.5,IF(AND(B142&gt;=3.15,D142&lt;1.45,A142&gt;=6.2,B142&gt;=2.75,A142&gt;=5.85,F142&lt;2.5,D142&gt;=0.8),4.7,IF(AND(A142&gt;=6.65,B142&lt;3.25,G142&lt;0.861,A142&gt;=6.2,A142&lt;7.05,F142&gt;=2.5,D142&gt;=0.8),5.567,IF(AND(H142&lt;9.499,A142&gt;=4.95,B142&gt;=3.15,D142&lt;0.25,A142&lt;5.05,A142&gt;=4.75,D142&lt;0.35,D142&lt;0.8),1.4,IF(AND(H142&gt;=9.499,A142&gt;=4.95,B142&gt;=3.15,D142&lt;0.25,A142&lt;5.05,A142&gt;=4.75,D142&lt;0.35,D142&lt;0.8),1.2,IF(AND(G142&lt;0.765,B142&lt;3.15,D142&lt;1.45,A142&gt;=6.2,B142&gt;=2.75,A142&gt;=5.85,F142&lt;2.5,D142&gt;=0.8),4.4,IF(AND(G142&gt;=0.765,B142&lt;3.15,D142&lt;1.45,A142&gt;=6.2,B142&gt;=2.75,A142&gt;=5.85,F142&lt;2.5,D142&gt;=0.8),4.6,IF(AND(H142&lt;10.667,A142&lt;6.65,B142&lt;3.25,G142&lt;0.861,A142&gt;=6.2,A142&lt;7.05,F142&gt;=2.5,D142&gt;=0.8),5.167,IF(AND(G142&lt;0.627,H142&gt;=10.667,A142&lt;6.65,B142&lt;3.25,G142&lt;0.861,A142&gt;=6.2,A142&lt;7.05,F142&gt;=2.5,D142&gt;=0.8),5.64,IF(AND(G142&gt;=0.627,H142&gt;=10.667,A142&lt;6.65,B142&lt;3.25,G142&lt;0.861,A142&gt;=6.2,A142&lt;7.05,F142&gt;=2.5,D142&gt;=0.8),5.1,"shouldnthappen")))))))))))))))))))))))))))))))))))</f>
        <v>5.567</v>
      </c>
      <c r="X142" s="1" t="n">
        <f aca="false">IF(AND(B142&lt;3.05,H142&lt;6.697,A142&lt;5.45),4.1,IF(AND(B142&gt;=3.05,H142&lt;6.697,A142&lt;5.45),1.48,IF(AND(D142&lt;0.7,A142&lt;5.9,A142&gt;=5.45),1.4,IF(AND(A142&lt;4.35,B142&lt;3.3,H142&gt;=6.697,A142&lt;5.45),1.1,IF(AND(G142&lt;0.372,D142&gt;=0.7,A142&lt;5.9,A142&gt;=5.45),4.36,IF(AND(A142&gt;=4.9,A142&gt;=4.35,B142&lt;3.3,H142&gt;=6.697,A142&lt;5.45),1.6,IF(AND(H142&gt;=14.171,A142&lt;5.15,B142&gt;=3.3,H142&gt;=6.697,A142&lt;5.45),1.6,IF(AND(G142&lt;0.451,A142&gt;=5.15,B142&gt;=3.3,H142&gt;=6.697,A142&lt;5.45),1.367,IF(AND(G142&gt;=0.451,A142&gt;=5.15,B142&gt;=3.3,H142&gt;=6.697,A142&lt;5.45),1.5,IF(AND(G142&lt;0.332,D142&lt;1.45,F142&lt;2.5,A142&gt;=5.9,A142&gt;=5.45),4.35,IF(AND(A142&lt;6.15,D142&gt;=1.45,F142&lt;2.5,A142&gt;=5.9,A142&gt;=5.45),5.1,IF(AND(D142&gt;=2.4,G142&lt;0.432,F142&gt;=2.5,A142&gt;=5.9,A142&gt;=5.45),5.78,IF(AND(A142&lt;6.15,G142&gt;=0.432,F142&gt;=2.5,A142&gt;=5.9,A142&gt;=5.45),4.9,IF(AND(B142&lt;3.1,A142&lt;4.9,A142&gt;=4.35,B142&lt;3.3,H142&gt;=6.697,A142&lt;5.45),1.4,IF(AND(B142&gt;=3.1,A142&lt;4.9,A142&gt;=4.35,B142&lt;3.3,H142&gt;=6.697,A142&lt;5.45),1.3,IF(AND(G142&lt;0.343,H142&lt;14.171,A142&lt;5.15,B142&gt;=3.3,H142&gt;=6.697,A142&lt;5.45),1.433,IF(AND(G142&gt;=0.343,H142&lt;14.171,A142&lt;5.15,B142&gt;=3.3,H142&gt;=6.697,A142&lt;5.45),1.525,IF(AND(D142&lt;1.05,B142&lt;2.55,G142&gt;=0.372,D142&gt;=0.7,A142&lt;5.9,A142&gt;=5.45),3.7,IF(AND(H142&lt;10.596,B142&gt;=2.55,G142&gt;=0.372,D142&gt;=0.7,A142&lt;5.9,A142&gt;=5.45),3.525,IF(AND(H142&gt;=10.596,B142&gt;=2.55,G142&gt;=0.372,D142&gt;=0.7,A142&lt;5.9,A142&gt;=5.45),3.9,IF(AND(H142&lt;14.314,G142&gt;=0.332,D142&lt;1.45,F142&lt;2.5,A142&gt;=5.9,A142&gt;=5.45),4.4,IF(AND(H142&gt;=14.314,G142&gt;=0.332,D142&lt;1.45,F142&lt;2.5,A142&gt;=5.9,A142&gt;=5.45),4.7,IF(AND(H142&lt;13.906,A142&gt;=6.15,D142&gt;=1.45,F142&lt;2.5,A142&gt;=5.9,A142&gt;=5.45),4.675,IF(AND(H142&gt;=13.906,A142&gt;=6.15,D142&gt;=1.45,F142&lt;2.5,A142&gt;=5.9,A142&gt;=5.45),4.9,IF(AND(G142&lt;0.093,D142&lt;2.4,G142&lt;0.432,F142&gt;=2.5,A142&gt;=5.9,A142&gt;=5.45),5.6,IF(AND(B142&lt;2.95,A142&gt;=6.15,G142&gt;=0.432,F142&gt;=2.5,A142&gt;=5.9,A142&gt;=5.45),5.86,IF(AND(A142&lt;5.55,D142&gt;=1.05,B142&lt;2.55,G142&gt;=0.372,D142&gt;=0.7,A142&lt;5.9,A142&gt;=5.45),4,IF(AND(A142&gt;=5.55,D142&gt;=1.05,B142&lt;2.55,G142&gt;=0.372,D142&gt;=0.7,A142&lt;5.9,A142&gt;=5.45),3.9,IF(AND(D142&lt;1.7,G142&gt;=0.093,D142&lt;2.4,G142&lt;0.432,F142&gt;=2.5,A142&gt;=5.9,A142&gt;=5.45),5.05,IF(AND(G142&gt;=0.774,B142&gt;=2.95,A142&gt;=6.15,G142&gt;=0.432,F142&gt;=2.5,A142&gt;=5.9,A142&gt;=5.45),5.3,IF(AND(G142&gt;=0.312,D142&gt;=1.7,G142&gt;=0.093,D142&lt;2.4,G142&lt;0.432,F142&gt;=2.5,A142&gt;=5.9,A142&gt;=5.45),5.4,IF(AND(D142&lt;2.45,G142&lt;0.774,B142&gt;=2.95,A142&gt;=6.15,G142&gt;=0.432,F142&gt;=2.5,A142&gt;=5.9,A142&gt;=5.45),5.66,IF(AND(D142&gt;=2.45,G142&lt;0.774,B142&gt;=2.95,A142&gt;=6.15,G142&gt;=0.432,F142&gt;=2.5,A142&gt;=5.9,A142&gt;=5.45),6,IF(AND(G142&gt;=0.301,G142&lt;0.312,D142&gt;=1.7,G142&gt;=0.093,D142&lt;2.4,G142&lt;0.432,F142&gt;=2.5,A142&gt;=5.9,A142&gt;=5.45),5.1,IF(AND(A142&lt;6.45,G142&lt;0.301,G142&lt;0.312,D142&gt;=1.7,G142&gt;=0.093,D142&lt;2.4,G142&lt;0.432,F142&gt;=2.5,A142&gt;=5.9,A142&gt;=5.45),5.3,IF(AND(A142&gt;=6.45,G142&lt;0.301,G142&lt;0.312,D142&gt;=1.7,G142&gt;=0.093,D142&lt;2.4,G142&lt;0.432,F142&gt;=2.5,A142&gt;=5.9,A142&gt;=5.45),5.2,"shouldnthappen"))))))))))))))))))))))))))))))))))))</f>
        <v>5.4</v>
      </c>
      <c r="Y142" s="1" t="n">
        <f aca="false">IF(AND(H142&lt;6.51,F142&lt;1.5),1.8,IF(AND(H142&gt;=16.674,F142&gt;=1.5),6.533,IF(AND(D142&gt;=0.45,H142&gt;=6.51,F142&lt;1.5),1.667,IF(AND(H142&gt;=13.805,G142&lt;0.154,H142&lt;16.674,F142&gt;=1.5),6.7,IF(AND(D142&lt;0.15,A142&lt;5.05,D142&lt;0.45,H142&gt;=6.51,F142&lt;1.5),1.4,IF(AND(H142&gt;=13.586,A142&gt;=5.05,D142&lt;0.45,H142&gt;=6.51,F142&lt;1.5),1.3,IF(AND(F142&lt;2.5,H142&lt;13.805,G142&lt;0.154,H142&lt;16.674,F142&gt;=1.5),4.6,IF(AND(H142&lt;8.929,D142&lt;1.35,G142&gt;=0.154,H142&lt;16.674,F142&gt;=1.5),3.64,IF(AND(G142&lt;0.05,H142&lt;13.586,A142&gt;=5.05,D142&lt;0.45,H142&gt;=6.51,F142&lt;1.5),1.4,IF(AND(G142&gt;=0.107,F142&gt;=2.5,H142&lt;13.805,G142&lt;0.154,H142&lt;16.674,F142&gt;=1.5),5.3,IF(AND(B142&gt;=2.75,H142&gt;=8.929,D142&lt;1.35,G142&gt;=0.154,H142&lt;16.674,F142&gt;=1.5),4.433,IF(AND(D142&gt;=1.55,F142&lt;2.5,D142&gt;=1.35,G142&gt;=0.154,H142&lt;16.674,F142&gt;=1.5),4.975,IF(AND(H142&lt;6.93,F142&gt;=2.5,D142&gt;=1.35,G142&gt;=0.154,H142&lt;16.674,F142&gt;=1.5),4.5,IF(AND(H142&lt;12.675,G142&lt;0.217,D142&gt;=0.15,A142&lt;5.05,D142&lt;0.45,H142&gt;=6.51,F142&lt;1.5),1.4,IF(AND(H142&gt;=12.675,G142&lt;0.217,D142&gt;=0.15,A142&lt;5.05,D142&lt;0.45,H142&gt;=6.51,F142&lt;1.5),1.5,IF(AND(A142&lt;4.65,G142&gt;=0.217,D142&gt;=0.15,A142&lt;5.05,D142&lt;0.45,H142&gt;=6.51,F142&lt;1.5),1.35,IF(AND(D142&lt;0.25,G142&gt;=0.05,H142&lt;13.586,A142&gt;=5.05,D142&lt;0.45,H142&gt;=6.51,F142&lt;1.5),1.467,IF(AND(D142&gt;=0.25,G142&gt;=0.05,H142&lt;13.586,A142&gt;=5.05,D142&lt;0.45,H142&gt;=6.51,F142&lt;1.5),1.5,IF(AND(H142&lt;9.15,G142&lt;0.107,F142&gt;=2.5,H142&lt;13.805,G142&lt;0.154,H142&lt;16.674,F142&gt;=1.5),5.7,IF(AND(H142&gt;=9.15,G142&lt;0.107,F142&gt;=2.5,H142&lt;13.805,G142&lt;0.154,H142&lt;16.674,F142&gt;=1.5),5.6,IF(AND(G142&lt;0.404,B142&lt;2.75,H142&gt;=8.929,D142&lt;1.35,G142&gt;=0.154,H142&lt;16.674,F142&gt;=1.5),4.15,IF(AND(G142&gt;=0.404,B142&lt;2.75,H142&gt;=8.929,D142&lt;1.35,G142&gt;=0.154,H142&lt;16.674,F142&gt;=1.5),3.9,IF(AND(A142&gt;=6.75,D142&lt;1.55,F142&lt;2.5,D142&gt;=1.35,G142&gt;=0.154,H142&lt;16.674,F142&gt;=1.5),4.82,IF(AND(D142&lt;0.25,A142&gt;=4.65,G142&gt;=0.217,D142&gt;=0.15,A142&lt;5.05,D142&lt;0.45,H142&gt;=6.51,F142&lt;1.5),1.325,IF(AND(D142&gt;=0.25,A142&gt;=4.65,G142&gt;=0.217,D142&gt;=0.15,A142&lt;5.05,D142&lt;0.45,H142&gt;=6.51,F142&lt;1.5),1.3,IF(AND(A142&lt;6.55,A142&lt;6.75,D142&lt;1.55,F142&lt;2.5,D142&gt;=1.35,G142&gt;=0.154,H142&lt;16.674,F142&gt;=1.5),4.575,IF(AND(A142&gt;=6.55,A142&lt;6.75,D142&lt;1.55,F142&lt;2.5,D142&gt;=1.35,G142&gt;=0.154,H142&lt;16.674,F142&gt;=1.5),4.4,IF(AND(B142&lt;2.9,D142&lt;2.05,H142&gt;=6.93,F142&gt;=2.5,D142&gt;=1.35,G142&gt;=0.154,H142&lt;16.674,F142&gt;=1.5),5.05,IF(AND(H142&lt;8.884,D142&gt;=2.05,H142&gt;=6.93,F142&gt;=2.5,D142&gt;=1.35,G142&gt;=0.154,H142&lt;16.674,F142&gt;=1.5),5.1,IF(AND(H142&lt;13.711,B142&gt;=2.9,D142&lt;2.05,H142&gt;=6.93,F142&gt;=2.5,D142&gt;=1.35,G142&gt;=0.154,H142&lt;16.674,F142&gt;=1.5),5,IF(AND(H142&gt;=13.711,B142&gt;=2.9,D142&lt;2.05,H142&gt;=6.93,F142&gt;=2.5,D142&gt;=1.35,G142&gt;=0.154,H142&lt;16.674,F142&gt;=1.5),5.8,IF(AND(B142&lt;3.15,H142&gt;=8.884,D142&gt;=2.05,H142&gt;=6.93,F142&gt;=2.5,D142&gt;=1.35,G142&gt;=0.154,H142&lt;16.674,F142&gt;=1.5),5.56,IF(AND(B142&gt;=3.15,H142&gt;=8.884,D142&gt;=2.05,H142&gt;=6.93,F142&gt;=2.5,D142&gt;=1.35,G142&gt;=0.154,H142&lt;16.674,F142&gt;=1.5),5.9,"shouldnthappen")))))))))))))))))))))))))))))))))</f>
        <v>5.56</v>
      </c>
      <c r="Z142" s="1" t="n">
        <f aca="false">IF(AND(F142&gt;=2,B142&gt;=3.35),5.6,IF(AND(A142&lt;6.65,H142&gt;=15.076,B142&lt;3.35),4.8,IF(AND(A142&gt;=6.65,H142&gt;=15.076,B142&lt;3.35),6.15,IF(AND(H142&lt;6.542,F142&lt;2,B142&gt;=3.35),1.767,IF(AND(G142&gt;=0.653,D142&lt;0.75,H142&lt;15.076,B142&lt;3.35),1.55,IF(AND(D142&lt;0.15,G142&lt;0.653,D142&lt;0.75,H142&lt;15.076,B142&lt;3.35),1.1,IF(AND(G142&lt;0.356,A142&lt;5.05,H142&gt;=6.542,F142&lt;2,B142&gt;=3.35),1.4,IF(AND(G142&gt;=0.356,A142&lt;5.05,H142&gt;=6.542,F142&lt;2,B142&gt;=3.35),1.3,IF(AND(G142&gt;=0.566,A142&gt;=5.05,H142&gt;=6.542,F142&lt;2,B142&gt;=3.35),1.6,IF(AND(B142&gt;=3.1,D142&gt;=0.15,G142&lt;0.653,D142&lt;0.75,H142&lt;15.076,B142&lt;3.35),1.367,IF(AND(B142&gt;=2.65,D142&lt;1.45,B142&lt;2.75,D142&gt;=0.75,H142&lt;15.076,B142&lt;3.35),3.96,IF(AND(G142&lt;0.352,D142&gt;=1.45,B142&lt;2.75,D142&gt;=0.75,H142&lt;15.076,B142&lt;3.35),4.5,IF(AND(D142&gt;=1.35,A142&lt;6.2,B142&gt;=2.75,D142&gt;=0.75,H142&lt;15.076,B142&lt;3.35),4.733,IF(AND(A142&lt;4.7,B142&lt;3.1,D142&gt;=0.15,G142&lt;0.653,D142&lt;0.75,H142&lt;15.076,B142&lt;3.35),1.36,IF(AND(A142&gt;=4.7,B142&lt;3.1,D142&gt;=0.15,G142&lt;0.653,D142&lt;0.75,H142&lt;15.076,B142&lt;3.35),1.6,IF(AND(A142&lt;5.2,B142&lt;2.65,D142&lt;1.45,B142&lt;2.75,D142&gt;=0.75,H142&lt;15.076,B142&lt;3.35),3.3,IF(AND(A142&lt;6.5,G142&gt;=0.352,D142&gt;=1.45,B142&lt;2.75,D142&gt;=0.75,H142&lt;15.076,B142&lt;3.35),5,IF(AND(A142&gt;=6.5,G142&gt;=0.352,D142&gt;=1.45,B142&lt;2.75,D142&gt;=0.75,H142&lt;15.076,B142&lt;3.35),5.8,IF(AND(H142&lt;8.486,D142&lt;1.35,A142&lt;6.2,B142&gt;=2.75,D142&gt;=0.75,H142&lt;15.076,B142&lt;3.35),3.975,IF(AND(G142&lt;0.187,F142&lt;2.5,A142&gt;=6.2,B142&gt;=2.75,D142&gt;=0.75,H142&lt;15.076,B142&lt;3.35),5,IF(AND(G142&gt;=0.187,F142&lt;2.5,A142&gt;=6.2,B142&gt;=2.75,D142&gt;=0.75,H142&lt;15.076,B142&lt;3.35),4.525,IF(AND(A142&gt;=7.25,F142&gt;=2.5,A142&gt;=6.2,B142&gt;=2.75,D142&gt;=0.75,H142&lt;15.076,B142&lt;3.35),6.5,IF(AND(G142&lt;0.185,B142&lt;3.6,G142&lt;0.566,A142&gt;=5.05,H142&gt;=6.542,F142&lt;2,B142&gt;=3.35),1.45,IF(AND(G142&gt;=0.185,B142&lt;3.6,G142&lt;0.566,A142&gt;=5.05,H142&gt;=6.542,F142&lt;2,B142&gt;=3.35),1.34,IF(AND(G142&lt;0.13,B142&gt;=3.6,G142&lt;0.566,A142&gt;=5.05,H142&gt;=6.542,F142&lt;2,B142&gt;=3.35),1.45,IF(AND(G142&gt;=0.13,B142&gt;=3.6,G142&lt;0.566,A142&gt;=5.05,H142&gt;=6.542,F142&lt;2,B142&gt;=3.35),1.5,IF(AND(D142&lt;1.05,A142&gt;=5.2,B142&lt;2.65,D142&lt;1.45,B142&lt;2.75,D142&gt;=0.75,H142&lt;15.076,B142&lt;3.35),3.5,IF(AND(D142&gt;=1.05,A142&gt;=5.2,B142&lt;2.65,D142&lt;1.45,B142&lt;2.75,D142&gt;=0.75,H142&lt;15.076,B142&lt;3.35),3.94,IF(AND(H142&lt;10.983,H142&gt;=8.486,D142&lt;1.35,A142&lt;6.2,B142&gt;=2.75,D142&gt;=0.75,H142&lt;15.076,B142&lt;3.35),4.38,IF(AND(H142&gt;=10.983,H142&gt;=8.486,D142&lt;1.35,A142&lt;6.2,B142&gt;=2.75,D142&gt;=0.75,H142&lt;15.076,B142&lt;3.35),4.1,IF(AND(B142&gt;=3.25,A142&lt;7.25,F142&gt;=2.5,A142&gt;=6.2,B142&gt;=2.75,D142&gt;=0.75,H142&lt;15.076,B142&lt;3.35),5.7,IF(AND(B142&lt;2.95,B142&lt;3.25,A142&lt;7.25,F142&gt;=2.5,A142&gt;=6.2,B142&gt;=2.75,D142&gt;=0.75,H142&lt;15.076,B142&lt;3.35),5.6,IF(AND(H142&gt;=13.711,B142&gt;=2.95,B142&lt;3.25,A142&lt;7.25,F142&gt;=2.5,A142&gt;=6.2,B142&gt;=2.75,D142&gt;=0.75,H142&lt;15.076,B142&lt;3.35),5.8,IF(AND(A142&gt;=6.8,H142&lt;13.711,B142&gt;=2.95,B142&lt;3.25,A142&lt;7.25,F142&gt;=2.5,A142&gt;=6.2,B142&gt;=2.75,D142&gt;=0.75,H142&lt;15.076,B142&lt;3.35),5.1,IF(AND(H142&lt;12.921,A142&lt;6.8,H142&lt;13.711,B142&gt;=2.95,B142&lt;3.25,A142&lt;7.25,F142&gt;=2.5,A142&gt;=6.2,B142&gt;=2.75,D142&gt;=0.75,H142&lt;15.076,B142&lt;3.35),5.34,IF(AND(H142&gt;=12.921,A142&lt;6.8,H142&lt;13.711,B142&gt;=2.95,B142&lt;3.25,A142&lt;7.25,F142&gt;=2.5,A142&gt;=6.2,B142&gt;=2.75,D142&gt;=0.75,H142&lt;15.076,B142&lt;3.35),5.133,"shouldnthappen"))))))))))))))))))))))))))))))))))))</f>
        <v>6.15</v>
      </c>
      <c r="AA142" s="1" t="n">
        <f aca="false">IF(AND(D142&gt;=0.45,A142&lt;5.05,D142&lt;0.8),1.6,IF(AND(D142&gt;=0.45,A142&gt;=5.05,D142&lt;0.8),1.7,IF(AND(H142&gt;=16.244,F142&gt;=2.5,D142&gt;=0.8),6.533,IF(AND(A142&lt;4.35,D142&lt;0.45,A142&lt;5.05,D142&lt;0.8),1.1,IF(AND(H142&gt;=14.877,D142&lt;0.45,A142&gt;=5.05,D142&lt;0.8),1.3,IF(AND(D142&gt;=1.4,A142&lt;5.65,F142&lt;2.5,D142&gt;=0.8),4.5,IF(AND(A142&gt;=7.25,H142&lt;16.244,F142&gt;=2.5,D142&gt;=0.8),6.5,IF(AND(A142&gt;=4.75,A142&gt;=4.35,D142&lt;0.45,A142&lt;5.05,D142&lt;0.8),1.35,IF(AND(A142&lt;5.3,D142&lt;1.4,A142&lt;5.65,F142&lt;2.5,D142&gt;=0.8),3.1,IF(AND(A142&gt;=6.8,A142&gt;=6.55,A142&gt;=5.65,F142&lt;2.5,D142&gt;=0.8),4.9,IF(AND(H142&lt;5.767,A142&lt;7.25,H142&lt;16.244,F142&gt;=2.5,D142&gt;=0.8),4.5,IF(AND(G142&gt;=0.522,A142&lt;4.75,A142&gt;=4.35,D142&lt;0.45,A142&lt;5.05,D142&lt;0.8),1.2,IF(AND(G142&gt;=0.948,D142&lt;0.35,H142&lt;14.877,D142&lt;0.45,A142&gt;=5.05,D142&lt;0.8),1.7,IF(AND(H142&lt;13.089,D142&gt;=0.35,H142&lt;14.877,D142&lt;0.45,A142&gt;=5.05,D142&lt;0.8),1.5,IF(AND(H142&gt;=13.089,D142&gt;=0.35,H142&lt;14.877,D142&lt;0.45,A142&gt;=5.05,D142&lt;0.8),1.3,IF(AND(B142&gt;=2.95,A142&gt;=5.3,D142&lt;1.4,A142&lt;5.65,F142&lt;2.5,D142&gt;=0.8),4.1,IF(AND(H142&lt;9.181,A142&lt;6.05,A142&lt;6.55,A142&gt;=5.65,F142&lt;2.5,D142&gt;=0.8),5.1,IF(AND(H142&gt;=9.181,A142&lt;6.05,A142&lt;6.55,A142&gt;=5.65,F142&lt;2.5,D142&gt;=0.8),4.3,IF(AND(G142&gt;=0.867,A142&gt;=6.05,A142&lt;6.55,A142&gt;=5.65,F142&lt;2.5,D142&gt;=0.8),4.9,IF(AND(B142&lt;3.05,A142&lt;6.8,A142&gt;=6.55,A142&gt;=5.65,F142&lt;2.5,D142&gt;=0.8),5,IF(AND(B142&gt;=3.05,A142&lt;6.8,A142&gt;=6.55,A142&gt;=5.65,F142&lt;2.5,D142&gt;=0.8),4.55,IF(AND(H142&gt;=14.144,G142&lt;0.522,A142&lt;4.75,A142&gt;=4.35,D142&lt;0.45,A142&lt;5.05,D142&lt;0.8),1.3,IF(AND(B142&lt;2.7,B142&lt;2.95,A142&gt;=5.3,D142&lt;1.4,A142&lt;5.65,F142&lt;2.5,D142&gt;=0.8),3.78,IF(AND(B142&gt;=2.7,B142&lt;2.95,A142&gt;=5.3,D142&lt;1.4,A142&lt;5.65,F142&lt;2.5,D142&gt;=0.8),3.6,IF(AND(G142&lt;0.638,G142&lt;0.867,A142&gt;=6.05,A142&lt;6.55,A142&gt;=5.65,F142&lt;2.5,D142&gt;=0.8),4.433,IF(AND(G142&gt;=0.638,G142&lt;0.867,A142&gt;=6.05,A142&lt;6.55,A142&gt;=5.65,F142&lt;2.5,D142&gt;=0.8),4,IF(AND(A142&lt;6.35,H142&lt;11.146,H142&gt;=5.767,A142&lt;7.25,H142&lt;16.244,F142&gt;=2.5,D142&gt;=0.8),5.1,IF(AND(A142&lt;4.5,H142&lt;14.144,G142&lt;0.522,A142&lt;4.75,A142&gt;=4.35,D142&lt;0.45,A142&lt;5.05,D142&lt;0.8),1.35,IF(AND(A142&gt;=4.5,H142&lt;14.144,G142&lt;0.522,A142&lt;4.75,A142&gt;=4.35,D142&lt;0.45,A142&lt;5.05,D142&lt;0.8),1.4,IF(AND(A142&lt;5.15,B142&lt;3.75,G142&lt;0.948,D142&lt;0.35,H142&lt;14.877,D142&lt;0.45,A142&gt;=5.05,D142&lt;0.8),1.4,IF(AND(A142&gt;=5.15,B142&lt;3.75,G142&lt;0.948,D142&lt;0.35,H142&lt;14.877,D142&lt;0.45,A142&gt;=5.05,D142&lt;0.8),1.5,IF(AND(G142&lt;0.112,B142&gt;=3.75,G142&lt;0.948,D142&lt;0.35,H142&lt;14.877,D142&lt;0.45,A142&gt;=5.05,D142&lt;0.8),1.5,IF(AND(G142&gt;=0.112,B142&gt;=3.75,G142&lt;0.948,D142&lt;0.35,H142&lt;14.877,D142&lt;0.45,A142&gt;=5.05,D142&lt;0.8),1.6,IF(AND(G142&lt;0.075,A142&gt;=6.35,H142&lt;11.146,H142&gt;=5.767,A142&lt;7.25,H142&lt;16.244,F142&gt;=2.5,D142&gt;=0.8),5.5,IF(AND(G142&gt;=0.075,A142&gt;=6.35,H142&lt;11.146,H142&gt;=5.767,A142&lt;7.25,H142&lt;16.244,F142&gt;=2.5,D142&gt;=0.8),5.24,IF(AND(B142&lt;2.95,D142&lt;1.9,H142&gt;=11.146,H142&gt;=5.767,A142&lt;7.25,H142&lt;16.244,F142&gt;=2.5,D142&gt;=0.8),5.65,IF(AND(B142&gt;=2.95,D142&lt;1.9,H142&gt;=11.146,H142&gt;=5.767,A142&lt;7.25,H142&lt;16.244,F142&gt;=2.5,D142&gt;=0.8),5.8,IF(AND(H142&lt;13.42,D142&gt;=1.9,H142&gt;=11.146,H142&gt;=5.767,A142&lt;7.25,H142&lt;16.244,F142&gt;=2.5,D142&gt;=0.8),5.6,IF(AND(H142&gt;=13.42,D142&gt;=1.9,H142&gt;=11.146,H142&gt;=5.767,A142&lt;7.25,H142&lt;16.244,F142&gt;=2.5,D142&gt;=0.8),5.34,"shouldnthappen")))))))))))))))))))))))))))))))))))))))</f>
        <v>5.34</v>
      </c>
      <c r="AB142" s="1" t="n">
        <f aca="false">IF(AND(D142&gt;=0.35,F142&lt;1.5),1.5,IF(AND(F142&lt;2.5,D142&gt;=1.55,F142&gt;=1.5),4.85,IF(AND(H142&lt;8.308,D142&lt;0.15,D142&lt;0.35,F142&lt;1.5),1.5,IF(AND(H142&gt;=8.308,D142&lt;0.15,D142&lt;0.35,F142&lt;1.5),1.4,IF(AND(H142&lt;5.523,D142&gt;=0.15,D142&lt;0.35,F142&lt;1.5),1,IF(AND(G142&lt;0.572,H142&lt;10.688,D142&lt;1.55,F142&gt;=1.5),3.75,IF(AND(B142&gt;=3.5,F142&gt;=2.5,D142&gt;=1.55,F142&gt;=1.5),6.3,IF(AND(A142&gt;=5.65,G142&gt;=0.572,H142&lt;10.688,D142&lt;1.55,F142&gt;=1.5),4.45,IF(AND(B142&gt;=2.85,A142&lt;6.15,H142&gt;=10.688,D142&lt;1.55,F142&gt;=1.5),4.35,IF(AND(H142&gt;=16.284,B142&lt;3.5,F142&gt;=2.5,D142&gt;=1.55,F142&gt;=1.5),6.6,IF(AND(G142&gt;=0.241,G142&lt;0.338,H142&gt;=5.523,D142&gt;=0.15,D142&lt;0.35,F142&lt;1.5),1.25,IF(AND(A142&lt;5.05,G142&gt;=0.338,H142&gt;=5.523,D142&gt;=0.15,D142&lt;0.35,F142&lt;1.5),1.35,IF(AND(B142&lt;2.7,A142&lt;5.65,G142&gt;=0.572,H142&lt;10.688,D142&lt;1.55,F142&gt;=1.5),4,IF(AND(B142&gt;=2.7,A142&lt;5.65,G142&gt;=0.572,H142&lt;10.688,D142&lt;1.55,F142&gt;=1.5),3.6,IF(AND(B142&lt;2.45,B142&lt;2.85,A142&lt;6.15,H142&gt;=10.688,D142&lt;1.55,F142&gt;=1.5),3.7,IF(AND(A142&lt;6.25,B142&lt;2.85,A142&gt;=6.15,H142&gt;=10.688,D142&lt;1.55,F142&gt;=1.5),4.5,IF(AND(A142&gt;=6.25,B142&lt;2.85,A142&gt;=6.15,H142&gt;=10.688,D142&lt;1.55,F142&gt;=1.5),4.86,IF(AND(D142&gt;=1.45,B142&gt;=2.85,A142&gt;=6.15,H142&gt;=10.688,D142&lt;1.55,F142&gt;=1.5),4.8,IF(AND(H142&lt;8.202,H142&lt;16.284,B142&lt;3.5,F142&gt;=2.5,D142&gt;=1.55,F142&gt;=1.5),5.7,IF(AND(A142&gt;=5.1,G142&lt;0.241,G142&lt;0.338,H142&gt;=5.523,D142&gt;=0.15,D142&lt;0.35,F142&lt;1.5),1.5,IF(AND(B142&gt;=3.75,A142&gt;=5.05,G142&gt;=0.338,H142&gt;=5.523,D142&gt;=0.15,D142&lt;0.35,F142&lt;1.5),1.6,IF(AND(A142&lt;5.7,B142&gt;=2.45,B142&lt;2.85,A142&lt;6.15,H142&gt;=10.688,D142&lt;1.55,F142&gt;=1.5),3.9,IF(AND(A142&gt;=5.7,B142&gt;=2.45,B142&lt;2.85,A142&lt;6.15,H142&gt;=10.688,D142&lt;1.55,F142&gt;=1.5),4.02,IF(AND(H142&lt;13.654,D142&lt;1.45,B142&gt;=2.85,A142&gt;=6.15,H142&gt;=10.688,D142&lt;1.55,F142&gt;=1.5),4.333,IF(AND(H142&gt;=13.654,D142&lt;1.45,B142&gt;=2.85,A142&gt;=6.15,H142&gt;=10.688,D142&lt;1.55,F142&gt;=1.5),4.54,IF(AND(A142&lt;6.15,H142&gt;=8.202,H142&lt;16.284,B142&lt;3.5,F142&gt;=2.5,D142&gt;=1.55,F142&gt;=1.5),5,IF(AND(H142&lt;13.924,A142&lt;5.1,G142&lt;0.241,G142&lt;0.338,H142&gt;=5.523,D142&gt;=0.15,D142&lt;0.35,F142&lt;1.5),1.4,IF(AND(H142&gt;=13.924,A142&lt;5.1,G142&lt;0.241,G142&lt;0.338,H142&gt;=5.523,D142&gt;=0.15,D142&lt;0.35,F142&lt;1.5),1.5,IF(AND(D142&lt;0.25,B142&lt;3.75,A142&gt;=5.05,G142&gt;=0.338,H142&gt;=5.523,D142&gt;=0.15,D142&lt;0.35,F142&lt;1.5),1.5,IF(AND(D142&gt;=0.25,B142&lt;3.75,A142&gt;=5.05,G142&gt;=0.338,H142&gt;=5.523,D142&gt;=0.15,D142&lt;0.35,F142&lt;1.5),1.4,IF(AND(H142&lt;8.884,B142&gt;=3.05,A142&gt;=6.15,H142&gt;=8.202,H142&lt;16.284,B142&lt;3.5,F142&gt;=2.5,D142&gt;=1.55,F142&gt;=1.5),5.1,IF(AND(A142&lt;6.45,G142&lt;0.368,B142&lt;3.05,A142&gt;=6.15,H142&gt;=8.202,H142&lt;16.284,B142&lt;3.5,F142&gt;=2.5,D142&gt;=1.55,F142&gt;=1.5),5.525,IF(AND(A142&gt;=6.45,G142&lt;0.368,B142&lt;3.05,A142&gt;=6.15,H142&gt;=8.202,H142&lt;16.284,B142&lt;3.5,F142&gt;=2.5,D142&gt;=1.55,F142&gt;=1.5),5.35,IF(AND(D142&lt;2.25,G142&gt;=0.368,B142&lt;3.05,A142&gt;=6.15,H142&gt;=8.202,H142&lt;16.284,B142&lt;3.5,F142&gt;=2.5,D142&gt;=1.55,F142&gt;=1.5),5.8,IF(AND(D142&gt;=2.25,G142&gt;=0.368,B142&lt;3.05,A142&gt;=6.15,H142&gt;=8.202,H142&lt;16.284,B142&lt;3.5,F142&gt;=2.5,D142&gt;=1.55,F142&gt;=1.5),5.2,IF(AND(H142&lt;10.257,H142&gt;=8.884,B142&gt;=3.05,A142&gt;=6.15,H142&gt;=8.202,H142&lt;16.284,B142&lt;3.5,F142&gt;=2.5,D142&gt;=1.55,F142&gt;=1.5),5.9,IF(AND(H142&gt;=10.257,H142&gt;=8.884,B142&gt;=3.05,A142&gt;=6.15,H142&gt;=8.202,H142&lt;16.284,B142&lt;3.5,F142&gt;=2.5,D142&gt;=1.55,F142&gt;=1.5),5.48,"shouldnthappen")))))))))))))))))))))))))))))))))))))</f>
        <v>5.48</v>
      </c>
      <c r="AC142" s="1" t="n">
        <f aca="false">IF(AND(H142&lt;5.748,A142&lt;5.05,D142&lt;0.8),1,IF(AND(B142&lt;3.35,A142&gt;=5.05,D142&lt;0.8),1.7,IF(AND(A142&lt;5.85,G142&lt;0.154,D142&gt;=0.8),4.5,IF(AND(D142&gt;=0.45,H142&gt;=5.748,A142&lt;5.05,D142&lt;0.8),1.6,IF(AND(G142&gt;=0.934,B142&gt;=3.35,A142&gt;=5.05,D142&lt;0.8),1.7,IF(AND(D142&lt;2.1,A142&gt;=5.85,G142&lt;0.154,D142&gt;=0.8),6.15,IF(AND(D142&gt;=2.1,A142&gt;=5.85,G142&lt;0.154,D142&gt;=0.8),5.5,IF(AND(A142&lt;6.1,D142&gt;=1.55,G142&gt;=0.154,D142&gt;=0.8),5,IF(AND(H142&gt;=14.379,G142&lt;0.934,B142&gt;=3.35,A142&gt;=5.05,D142&lt;0.8),1.58,IF(AND(G142&lt;0.379,A142&gt;=6.1,D142&gt;=1.55,G142&gt;=0.154,D142&gt;=0.8),5.42,IF(AND(H142&lt;13.924,G142&lt;0.227,D142&lt;0.45,H142&gt;=5.748,A142&lt;5.05,D142&lt;0.8),1.4,IF(AND(H142&gt;=13.924,G142&lt;0.227,D142&lt;0.45,H142&gt;=5.748,A142&lt;5.05,D142&lt;0.8),1.5,IF(AND(B142&lt;3.1,G142&gt;=0.227,D142&lt;0.45,H142&gt;=5.748,A142&lt;5.05,D142&lt;0.8),1.1,IF(AND(G142&lt;0.13,H142&lt;14.379,G142&lt;0.934,B142&gt;=3.35,A142&gt;=5.05,D142&lt;0.8),1.4,IF(AND(D142&lt;1.05,A142&lt;5.65,D142&lt;1.35,D142&lt;1.55,G142&gt;=0.154,D142&gt;=0.8),3.7,IF(AND(D142&lt;1.25,A142&gt;=5.65,D142&lt;1.35,D142&lt;1.55,G142&gt;=0.154,D142&gt;=0.8),4.06,IF(AND(D142&gt;=1.25,A142&gt;=5.65,D142&lt;1.35,D142&lt;1.55,G142&gt;=0.154,D142&gt;=0.8),4.425,IF(AND(H142&lt;13.654,D142&lt;1.45,D142&gt;=1.35,D142&lt;1.55,G142&gt;=0.154,D142&gt;=0.8),4.275,IF(AND(G142&lt;0.259,D142&gt;=1.45,D142&gt;=1.35,D142&lt;1.55,G142&gt;=0.154,D142&gt;=0.8),5.1,IF(AND(B142&lt;2.95,G142&gt;=0.379,A142&gt;=6.1,D142&gt;=1.55,G142&gt;=0.154,D142&gt;=0.8),6.3,IF(AND(B142&lt;3.25,B142&gt;=3.1,G142&gt;=0.227,D142&lt;0.45,H142&gt;=5.748,A142&lt;5.05,D142&lt;0.8),1.3,IF(AND(B142&gt;=3.25,B142&gt;=3.1,G142&gt;=0.227,D142&lt;0.45,H142&gt;=5.748,A142&lt;5.05,D142&lt;0.8),1.4,IF(AND(H142&gt;=13.372,G142&gt;=0.13,H142&lt;14.379,G142&lt;0.934,B142&gt;=3.35,A142&gt;=5.05,D142&lt;0.8),1.4,IF(AND(H142&lt;6.69,D142&gt;=1.05,A142&lt;5.65,D142&lt;1.35,D142&lt;1.55,G142&gt;=0.154,D142&gt;=0.8),4.033,IF(AND(H142&gt;=6.69,D142&gt;=1.05,A142&lt;5.65,D142&lt;1.35,D142&lt;1.55,G142&gt;=0.154,D142&gt;=0.8),3.88,IF(AND(B142&lt;2.85,H142&gt;=13.654,D142&lt;1.45,D142&gt;=1.35,D142&lt;1.55,G142&gt;=0.154,D142&gt;=0.8),4.8,IF(AND(B142&gt;=2.85,H142&gt;=13.654,D142&lt;1.45,D142&gt;=1.35,D142&lt;1.55,G142&gt;=0.154,D142&gt;=0.8),4.7,IF(AND(H142&lt;11.681,G142&gt;=0.259,D142&gt;=1.45,D142&gt;=1.35,D142&lt;1.55,G142&gt;=0.154,D142&gt;=0.8),4.85,IF(AND(H142&gt;=11.681,G142&gt;=0.259,D142&gt;=1.45,D142&gt;=1.35,D142&lt;1.55,G142&gt;=0.154,D142&gt;=0.8),4.633,IF(AND(A142&lt;6.25,B142&gt;=2.95,G142&gt;=0.379,A142&gt;=6.1,D142&gt;=1.55,G142&gt;=0.154,D142&gt;=0.8),5.4,IF(AND(D142&lt;0.3,H142&lt;13.372,G142&gt;=0.13,H142&lt;14.379,G142&lt;0.934,B142&gt;=3.35,A142&gt;=5.05,D142&lt;0.8),1.475,IF(AND(D142&gt;=0.3,H142&lt;13.372,G142&gt;=0.13,H142&lt;14.379,G142&lt;0.934,B142&gt;=3.35,A142&gt;=5.05,D142&lt;0.8),1.5,IF(AND(B142&lt;3.15,A142&gt;=6.25,B142&gt;=2.95,G142&gt;=0.379,A142&gt;=6.1,D142&gt;=1.55,G142&gt;=0.154,D142&gt;=0.8),5.7,IF(AND(B142&gt;=3.15,A142&gt;=6.25,B142&gt;=2.95,G142&gt;=0.379,A142&gt;=6.1,D142&gt;=1.55,G142&gt;=0.154,D142&gt;=0.8),5.933,"shouldnthappen"))))))))))))))))))))))))))))))))))</f>
        <v>5.42</v>
      </c>
      <c r="AD142" s="1" t="n">
        <f aca="false">IF(AND(H142&lt;6.621,A142&lt;4.95,D142&lt;0.8),1,IF(AND(H142&lt;14.144,H142&gt;=6.621,A142&lt;4.95,D142&lt;0.8),1.4,IF(AND(H142&gt;=14.144,H142&gt;=6.621,A142&lt;4.95,D142&lt;0.8),1.3,IF(AND(G142&lt;0.13,B142&gt;=3.85,A142&gt;=4.95,D142&lt;0.8),1.3,IF(AND(G142&gt;=0.13,B142&gt;=3.85,A142&gt;=4.95,D142&lt;0.8),1.425,IF(AND(A142&gt;=6.05,B142&lt;2.75,D142&lt;1.55,D142&gt;=0.8),4.9,IF(AND(A142&gt;=7.3,G142&lt;0.119,D142&gt;=1.55,D142&gt;=0.8),6.7,IF(AND(H142&lt;6.555,D142&lt;0.25,B142&lt;3.85,A142&gt;=4.95,D142&lt;0.8),1.7,IF(AND(B142&lt;3.4,D142&gt;=0.25,B142&lt;3.85,A142&gt;=4.95,D142&lt;0.8),1.7,IF(AND(B142&gt;=3.4,D142&gt;=0.25,B142&lt;3.85,A142&gt;=4.95,D142&lt;0.8),1.6,IF(AND(A142&lt;5.05,A142&lt;6.05,B142&lt;2.75,D142&lt;1.55,D142&gt;=0.8),3.3,IF(AND(B142&lt;2.85,D142&lt;1.35,B142&gt;=2.75,D142&lt;1.55,D142&gt;=0.8),4.5,IF(AND(H142&lt;12.206,D142&gt;=1.35,B142&gt;=2.75,D142&lt;1.55,D142&gt;=0.8),4.7,IF(AND(H142&gt;=12.206,D142&gt;=1.35,B142&gt;=2.75,D142&lt;1.55,D142&gt;=0.8),4.52,IF(AND(G142&lt;0.024,A142&lt;7.3,G142&lt;0.119,D142&gt;=1.55,D142&gt;=0.8),5.7,IF(AND(G142&gt;=0.024,A142&lt;7.3,G142&lt;0.119,D142&gt;=1.55,D142&gt;=0.8),5.6,IF(AND(F142&lt;2.5,G142&lt;0.417,G142&gt;=0.119,D142&gt;=1.55,D142&gt;=0.8),5.05,IF(AND(B142&lt;3.15,H142&gt;=6.555,D142&lt;0.25,B142&lt;3.85,A142&gt;=4.95,D142&lt;0.8),1.6,IF(AND(G142&lt;0.356,A142&gt;=5.05,A142&lt;6.05,B142&lt;2.75,D142&lt;1.55,D142&gt;=0.8),4.12,IF(AND(A142&lt;5.65,B142&gt;=2.85,D142&lt;1.35,B142&gt;=2.75,D142&lt;1.55,D142&gt;=0.8),3.6,IF(AND(B142&lt;3.15,F142&gt;=2.5,G142&lt;0.417,G142&gt;=0.119,D142&gt;=1.55,D142&gt;=0.8),5.18,IF(AND(B142&gt;=3.15,F142&gt;=2.5,G142&lt;0.417,G142&gt;=0.119,D142&gt;=1.55,D142&gt;=0.8),5.3,IF(AND(D142&lt;1.7,A142&lt;6.95,G142&gt;=0.417,G142&gt;=0.119,D142&gt;=1.55,D142&gt;=0.8),4.7,IF(AND(A142&lt;7.25,A142&gt;=6.95,G142&gt;=0.417,G142&gt;=0.119,D142&gt;=1.55,D142&gt;=0.8),5.8,IF(AND(A142&gt;=7.25,A142&gt;=6.95,G142&gt;=0.417,G142&gt;=0.119,D142&gt;=1.55,D142&gt;=0.8),6.333,IF(AND(H142&lt;8.594,B142&gt;=3.15,H142&gt;=6.555,D142&lt;0.25,B142&lt;3.85,A142&gt;=4.95,D142&lt;0.8),1.4,IF(AND(H142&gt;=8.594,B142&gt;=3.15,H142&gt;=6.555,D142&lt;0.25,B142&lt;3.85,A142&gt;=4.95,D142&lt;0.8),1.5,IF(AND(H142&gt;=11.218,G142&gt;=0.356,A142&gt;=5.05,A142&lt;6.05,B142&lt;2.75,D142&lt;1.55,D142&gt;=0.8),3.925,IF(AND(A142&gt;=6.5,A142&gt;=5.65,B142&gt;=2.85,D142&lt;1.35,B142&gt;=2.75,D142&lt;1.55,D142&gt;=0.8),4.6,IF(AND(H142&lt;8.602,H142&lt;11.218,G142&gt;=0.356,A142&gt;=5.05,A142&lt;6.05,B142&lt;2.75,D142&lt;1.55,D142&gt;=0.8),3.95,IF(AND(H142&gt;=8.602,H142&lt;11.218,G142&gt;=0.356,A142&gt;=5.05,A142&lt;6.05,B142&lt;2.75,D142&lt;1.55,D142&gt;=0.8),3.75,IF(AND(H142&lt;10.129,A142&lt;6.5,A142&gt;=5.65,B142&gt;=2.85,D142&lt;1.35,B142&gt;=2.75,D142&lt;1.55,D142&gt;=0.8),4.2,IF(AND(H142&gt;=10.129,A142&lt;6.5,A142&gt;=5.65,B142&gt;=2.85,D142&lt;1.35,B142&gt;=2.75,D142&lt;1.55,D142&gt;=0.8),4.267,IF(AND(D142&lt;2.2,B142&lt;3.05,D142&gt;=1.7,A142&lt;6.95,G142&gt;=0.417,G142&gt;=0.119,D142&gt;=1.55,D142&gt;=0.8),5.3,IF(AND(D142&gt;=2.2,B142&lt;3.05,D142&gt;=1.7,A142&lt;6.95,G142&gt;=0.417,G142&gt;=0.119,D142&gt;=1.55,D142&gt;=0.8),5.133,IF(AND(D142&lt;2.45,B142&gt;=3.05,D142&gt;=1.7,A142&lt;6.95,G142&gt;=0.417,G142&gt;=0.119,D142&gt;=1.55,D142&gt;=0.8),5.6,IF(AND(D142&gt;=2.45,B142&gt;=3.05,D142&gt;=1.7,A142&lt;6.95,G142&gt;=0.417,G142&gt;=0.119,D142&gt;=1.55,D142&gt;=0.8),6,"shouldnthappen")))))))))))))))))))))))))))))))))))))</f>
        <v>5.18</v>
      </c>
      <c r="AE142" s="1" t="n">
        <f aca="false">IF(AND(G142&lt;0.123,D142&gt;=0.25,D142&lt;0.75),1.3,IF(AND(H142&gt;=16.774,D142&gt;=1.75,D142&gt;=0.75),6.4,IF(AND(B142&lt;3.4,A142&lt;4.8,D142&lt;0.25,D142&lt;0.75),1.22,IF(AND(B142&gt;=3.4,A142&lt;4.8,D142&lt;0.25,D142&lt;0.75),1,IF(AND(A142&gt;=5.45,A142&gt;=4.8,D142&lt;0.25,D142&lt;0.75),1.367,IF(AND(H142&gt;=10.688,D142&lt;1.35,D142&lt;1.75,D142&gt;=0.75),4.2,IF(AND(A142&lt;5.3,D142&gt;=1.35,D142&lt;1.75,D142&gt;=0.75),4.05,IF(AND(G142&gt;=0.857,H142&lt;16.774,D142&gt;=1.75,D142&gt;=0.75),5.02,IF(AND(H142&lt;6.089,A142&lt;5.45,A142&gt;=4.8,D142&lt;0.25,D142&lt;0.75),1.7,IF(AND(G142&lt;0.184,D142&lt;0.35,G142&gt;=0.123,D142&gt;=0.25,D142&lt;0.75),1.7,IF(AND(G142&gt;=0.184,D142&lt;0.35,G142&gt;=0.123,D142&gt;=0.25,D142&lt;0.75),1.48,IF(AND(A142&lt;5.25,D142&gt;=0.35,G142&gt;=0.123,D142&gt;=0.25,D142&lt;0.75),1.75,IF(AND(A142&gt;=5.25,D142&gt;=0.35,G142&gt;=0.123,D142&gt;=0.25,D142&lt;0.75),1.5,IF(AND(A142&lt;5.3,H142&lt;10.688,D142&lt;1.35,D142&lt;1.75,D142&gt;=0.75),3.15,IF(AND(H142&lt;9.474,A142&gt;=5.3,D142&gt;=1.35,D142&lt;1.75,D142&gt;=0.75),4.95,IF(AND(G142&gt;=0.779,G142&lt;0.857,H142&lt;16.774,D142&gt;=1.75,D142&gt;=0.75),6,IF(AND(G142&lt;0.05,H142&gt;=6.089,A142&lt;5.45,A142&gt;=4.8,D142&lt;0.25,D142&lt;0.75),1.4,IF(AND(H142&lt;6.69,A142&gt;=5.3,H142&lt;10.688,D142&lt;1.35,D142&lt;1.75,D142&gt;=0.75),4.033,IF(AND(H142&gt;=6.69,A142&gt;=5.3,H142&lt;10.688,D142&lt;1.35,D142&lt;1.75,D142&gt;=0.75),3.733,IF(AND(B142&lt;2.5,H142&gt;=9.474,A142&gt;=5.3,D142&gt;=1.35,D142&lt;1.75,D142&gt;=0.75),4.5,IF(AND(D142&gt;=2.45,G142&lt;0.779,G142&lt;0.857,H142&lt;16.774,D142&gt;=1.75,D142&gt;=0.75),6,IF(AND(B142&gt;=3.75,G142&gt;=0.05,H142&gt;=6.089,A142&lt;5.45,A142&gt;=4.8,D142&lt;0.25,D142&lt;0.75),1.6,IF(AND(H142&lt;13.695,B142&gt;=2.5,H142&gt;=9.474,A142&gt;=5.3,D142&gt;=1.35,D142&lt;1.75,D142&gt;=0.75),4.567,IF(AND(G142&gt;=0.654,D142&lt;2.45,G142&lt;0.779,G142&lt;0.857,H142&lt;16.774,D142&gt;=1.75,D142&gt;=0.75),4.9,IF(AND(G142&gt;=0.73,B142&lt;3.75,G142&gt;=0.05,H142&gt;=6.089,A142&lt;5.45,A142&gt;=4.8,D142&lt;0.25,D142&lt;0.75),1.4,IF(AND(A142&lt;6.65,H142&gt;=13.695,B142&gt;=2.5,H142&gt;=9.474,A142&gt;=5.3,D142&gt;=1.35,D142&lt;1.75,D142&gt;=0.75),4.4,IF(AND(A142&gt;=6.65,H142&gt;=13.695,B142&gt;=2.5,H142&gt;=9.474,A142&gt;=5.3,D142&gt;=1.35,D142&lt;1.75,D142&gt;=0.75),4.84,IF(AND(B142&lt;2.75,G142&lt;0.654,D142&lt;2.45,G142&lt;0.779,G142&lt;0.857,H142&lt;16.774,D142&gt;=1.75,D142&gt;=0.75),5.2,IF(AND(H142&lt;9.524,G142&lt;0.73,B142&lt;3.75,G142&gt;=0.05,H142&gt;=6.089,A142&lt;5.45,A142&gt;=4.8,D142&lt;0.25,D142&lt;0.75),1.5,IF(AND(H142&gt;=9.524,G142&lt;0.73,B142&lt;3.75,G142&gt;=0.05,H142&gt;=6.089,A142&lt;5.45,A142&gt;=4.8,D142&lt;0.25,D142&lt;0.75),1.4,IF(AND(H142&gt;=13.644,B142&gt;=2.75,G142&lt;0.654,D142&lt;2.45,G142&lt;0.779,G142&lt;0.857,H142&lt;16.774,D142&gt;=1.75,D142&gt;=0.75),6.033,IF(AND(A142&gt;=6.85,H142&lt;13.644,B142&gt;=2.75,G142&lt;0.654,D142&lt;2.45,G142&lt;0.779,G142&lt;0.857,H142&lt;16.774,D142&gt;=1.75,D142&gt;=0.75),5.1,IF(AND(A142&gt;=6.75,A142&lt;6.85,H142&lt;13.644,B142&gt;=2.75,G142&lt;0.654,D142&lt;2.45,G142&lt;0.779,G142&lt;0.857,H142&lt;16.774,D142&gt;=1.75,D142&gt;=0.75),5.9,IF(AND(D142&gt;=2.35,A142&lt;6.75,A142&lt;6.85,H142&lt;13.644,B142&gt;=2.75,G142&lt;0.654,D142&lt;2.45,G142&lt;0.779,G142&lt;0.857,H142&lt;16.774,D142&gt;=1.75,D142&gt;=0.75),5.6,IF(AND(H142&lt;11.146,D142&lt;2.35,A142&lt;6.75,A142&lt;6.85,H142&lt;13.644,B142&gt;=2.75,G142&lt;0.654,D142&lt;2.45,G142&lt;0.779,G142&lt;0.857,H142&lt;16.774,D142&gt;=1.75,D142&gt;=0.75),5.4,IF(AND(H142&gt;=11.146,D142&lt;2.35,A142&lt;6.75,A142&lt;6.85,H142&lt;13.644,B142&gt;=2.75,G142&lt;0.654,D142&lt;2.45,G142&lt;0.779,G142&lt;0.857,H142&lt;16.774,D142&gt;=1.75,D142&gt;=0.75),5.6,"shouldnthappen"))))))))))))))))))))))))))))))))))))</f>
        <v>6.033</v>
      </c>
      <c r="AF142" s="1" t="n">
        <f aca="false">IF(AND(A142&lt;4.5,D142&lt;0.8),1.233,IF(AND(B142&lt;3.05,A142&gt;=4.5,D142&lt;0.8),1.4,IF(AND(D142&gt;=0.45,B142&gt;=3.05,A142&gt;=4.5,D142&lt;0.8),1.667,IF(AND(D142&lt;1.05,D142&lt;1.35,A142&lt;6.25,D142&gt;=0.8),3.633,IF(AND(H142&lt;13.935,A142&gt;=7.05,A142&gt;=6.25,D142&gt;=0.8),6,IF(AND(G142&gt;=0.948,D142&lt;0.45,B142&gt;=3.05,A142&gt;=4.5,D142&lt;0.8),1.7,IF(AND(G142&lt;0.652,D142&gt;=1.05,D142&lt;1.35,A142&lt;6.25,D142&gt;=0.8),4.16,IF(AND(D142&gt;=2.15,D142&gt;=1.75,D142&gt;=1.35,A142&lt;6.25,D142&gt;=0.8),5.4,IF(AND(G142&gt;=0.912,F142&lt;2.5,A142&lt;7.05,A142&gt;=6.25,D142&gt;=0.8),4.4,IF(AND(B142&gt;=3.25,F142&gt;=2.5,A142&lt;7.05,A142&gt;=6.25,D142&gt;=0.8),5.85,IF(AND(H142&lt;17.32,H142&gt;=13.935,A142&gt;=7.05,A142&gt;=6.25,D142&gt;=0.8),6.65,IF(AND(H142&gt;=17.32,H142&gt;=13.935,A142&gt;=7.05,A142&gt;=6.25,D142&gt;=0.8),6.4,IF(AND(H142&gt;=13.547,G142&lt;0.948,D142&lt;0.45,B142&gt;=3.05,A142&gt;=4.5,D142&lt;0.8),1.38,IF(AND(B142&gt;=2.75,G142&gt;=0.652,D142&gt;=1.05,D142&lt;1.35,A142&lt;6.25,D142&gt;=0.8),3.6,IF(AND(H142&lt;9.417,G142&lt;0.404,D142&lt;1.75,D142&gt;=1.35,A142&lt;6.25,D142&gt;=0.8),4.2,IF(AND(H142&gt;=9.417,G142&lt;0.404,D142&lt;1.75,D142&gt;=1.35,A142&lt;6.25,D142&gt;=0.8),4.5,IF(AND(G142&lt;0.464,G142&gt;=0.404,D142&lt;1.75,D142&gt;=1.35,A142&lt;6.25,D142&gt;=0.8),4.5,IF(AND(G142&gt;=0.464,G142&gt;=0.404,D142&lt;1.75,D142&gt;=1.35,A142&lt;6.25,D142&gt;=0.8),4.625,IF(AND(D142&lt;1.85,D142&lt;2.15,D142&gt;=1.75,D142&gt;=1.35,A142&lt;6.25,D142&gt;=0.8),4.9,IF(AND(D142&gt;=1.85,D142&lt;2.15,D142&gt;=1.75,D142&gt;=1.35,A142&lt;6.25,D142&gt;=0.8),5.05,IF(AND(G142&lt;0.332,G142&lt;0.912,F142&lt;2.5,A142&lt;7.05,A142&gt;=6.25,D142&gt;=0.8),4.467,IF(AND(G142&gt;=0.332,G142&lt;0.912,F142&lt;2.5,A142&lt;7.05,A142&gt;=6.25,D142&gt;=0.8),4.767,IF(AND(D142&lt;0.15,H142&lt;13.547,G142&lt;0.948,D142&lt;0.45,B142&gt;=3.05,A142&gt;=4.5,D142&lt;0.8),1.5,IF(AND(D142&lt;1.15,B142&lt;2.75,G142&gt;=0.652,D142&gt;=1.05,D142&lt;1.35,A142&lt;6.25,D142&gt;=0.8),3.9,IF(AND(D142&gt;=1.15,B142&lt;2.75,G142&gt;=0.652,D142&gt;=1.05,D142&lt;1.35,A142&lt;6.25,D142&gt;=0.8),4,IF(AND(D142&gt;=2.25,B142&lt;3.15,B142&lt;3.25,F142&gt;=2.5,A142&lt;7.05,A142&gt;=6.25,D142&gt;=0.8),5.14,IF(AND(G142&lt;0.621,B142&gt;=3.15,B142&lt;3.25,F142&gt;=2.5,A142&lt;7.05,A142&gt;=6.25,D142&gt;=0.8),5.75,IF(AND(G142&gt;=0.621,B142&gt;=3.15,B142&lt;3.25,F142&gt;=2.5,A142&lt;7.05,A142&gt;=6.25,D142&gt;=0.8),5.1,IF(AND(G142&gt;=0.862,D142&gt;=0.15,H142&lt;13.547,G142&lt;0.948,D142&lt;0.45,B142&gt;=3.05,A142&gt;=4.5,D142&lt;0.8),1.5,IF(AND(A142&lt;6.35,D142&lt;2.25,B142&lt;3.15,B142&lt;3.25,F142&gt;=2.5,A142&lt;7.05,A142&gt;=6.25,D142&gt;=0.8),5.267,IF(AND(A142&gt;=6.35,D142&lt;2.25,B142&lt;3.15,B142&lt;3.25,F142&gt;=2.5,A142&lt;7.05,A142&gt;=6.25,D142&gt;=0.8),5.42,IF(AND(A142&lt;5.1,G142&lt;0.862,D142&gt;=0.15,H142&lt;13.547,G142&lt;0.948,D142&lt;0.45,B142&gt;=3.05,A142&gt;=4.5,D142&lt;0.8),1.35,IF(AND(B142&lt;3.95,A142&gt;=5.1,G142&lt;0.862,D142&gt;=0.15,H142&lt;13.547,G142&lt;0.948,D142&lt;0.45,B142&gt;=3.05,A142&gt;=4.5,D142&lt;0.8),1.5,IF(AND(B142&gt;=3.95,A142&gt;=5.1,G142&lt;0.862,D142&gt;=0.15,H142&lt;13.547,G142&lt;0.948,D142&lt;0.45,B142&gt;=3.05,A142&gt;=4.5,D142&lt;0.8),1.467,"shouldnthappen"))))))))))))))))))))))))))))))))))</f>
        <v>5.42</v>
      </c>
      <c r="AG142" s="1" t="n">
        <f aca="false">IF(AND(H142&lt;5.748,A142&lt;4.85,D142&lt;0.75),1,IF(AND(B142&gt;=3.5,D142&gt;=1.75,D142&gt;=0.75),6.2,IF(AND(A142&gt;=4.65,H142&gt;=5.748,A142&lt;4.85,D142&lt;0.75),1.333,IF(AND(H142&lt;6.417,B142&lt;3.45,A142&gt;=4.85,D142&lt;0.75),1.7,IF(AND(A142&lt;5.05,B142&gt;=3.45,A142&gt;=4.85,D142&lt;0.75),1.4,IF(AND(A142&gt;=5.05,B142&gt;=3.45,A142&gt;=4.85,D142&lt;0.75),1.5,IF(AND(F142&gt;=2.5,H142&lt;13.641,D142&lt;1.75,D142&gt;=0.75),4.667,IF(AND(G142&lt;0.187,H142&gt;=13.641,D142&lt;1.75,D142&gt;=0.75),5,IF(AND(A142&gt;=7.1,B142&lt;3.5,D142&gt;=1.75,D142&gt;=0.75),6.575,IF(AND(G142&lt;0.161,A142&lt;4.65,H142&gt;=5.748,A142&lt;4.85,D142&lt;0.75),1.5,IF(AND(H142&lt;8.399,H142&gt;=6.417,B142&lt;3.45,A142&gt;=4.85,D142&lt;0.75),1.5,IF(AND(H142&gt;=8.399,H142&gt;=6.417,B142&lt;3.45,A142&gt;=4.85,D142&lt;0.75),1.625,IF(AND(G142&lt;0.086,F142&lt;2.5,H142&lt;13.641,D142&lt;1.75,D142&gt;=0.75),4.7,IF(AND(D142&lt;1.35,G142&gt;=0.187,H142&gt;=13.641,D142&lt;1.75,D142&gt;=0.75),4.2,IF(AND(G142&lt;0.422,G142&gt;=0.161,A142&lt;4.65,H142&gt;=5.748,A142&lt;4.85,D142&lt;0.75),1.4,IF(AND(G142&gt;=0.422,G142&gt;=0.161,A142&lt;4.65,H142&gt;=5.748,A142&lt;4.85,D142&lt;0.75),1.3,IF(AND(B142&lt;2.5,D142&gt;=1.35,G142&gt;=0.187,H142&gt;=13.641,D142&lt;1.75,D142&gt;=0.75),4.5,IF(AND(B142&lt;2.75,A142&lt;6,A142&lt;7.1,B142&lt;3.5,D142&gt;=1.75,D142&gt;=0.75),5.1,IF(AND(B142&gt;=2.75,A142&lt;6,A142&lt;7.1,B142&lt;3.5,D142&gt;=1.75,D142&gt;=0.75),5.02,IF(AND(A142&lt;5.15,A142&lt;5.9,G142&gt;=0.086,F142&lt;2.5,H142&lt;13.641,D142&lt;1.75,D142&gt;=0.75),3,IF(AND(G142&lt;0.644,A142&gt;=5.9,G142&gt;=0.086,F142&lt;2.5,H142&lt;13.641,D142&lt;1.75,D142&gt;=0.75),4.65,IF(AND(G142&gt;=0.644,A142&gt;=5.9,G142&gt;=0.086,F142&lt;2.5,H142&lt;13.641,D142&lt;1.75,D142&gt;=0.75),4.24,IF(AND(D142&lt;1.45,B142&gt;=2.5,D142&gt;=1.35,G142&gt;=0.187,H142&gt;=13.641,D142&lt;1.75,D142&gt;=0.75),4.68,IF(AND(D142&gt;=1.45,B142&gt;=2.5,D142&gt;=1.35,G142&gt;=0.187,H142&gt;=13.641,D142&lt;1.75,D142&gt;=0.75),4.833,IF(AND(H142&lt;13.18,D142&lt;2.05,A142&gt;=6,A142&lt;7.1,B142&lt;3.5,D142&gt;=1.75,D142&gt;=0.75),5.44,IF(AND(H142&gt;=13.18,D142&lt;2.05,A142&gt;=6,A142&lt;7.1,B142&lt;3.5,D142&gt;=1.75,D142&gt;=0.75),5.1,IF(AND(H142&lt;8.759,D142&gt;=2.05,A142&gt;=6,A142&lt;7.1,B142&lt;3.5,D142&gt;=1.75,D142&gt;=0.75),5.4,IF(AND(A142&gt;=5.75,A142&gt;=5.15,A142&lt;5.9,G142&gt;=0.086,F142&lt;2.5,H142&lt;13.641,D142&lt;1.75,D142&gt;=0.75),3.967,IF(AND(H142&lt;10.159,H142&gt;=8.759,D142&gt;=2.05,A142&gt;=6,A142&lt;7.1,B142&lt;3.5,D142&gt;=1.75,D142&gt;=0.75),5.925,IF(AND(D142&lt;1.2,A142&lt;5.75,A142&gt;=5.15,A142&lt;5.9,G142&gt;=0.086,F142&lt;2.5,H142&lt;13.641,D142&lt;1.75,D142&gt;=0.75),3.667,IF(AND(D142&lt;2.25,H142&gt;=10.159,H142&gt;=8.759,D142&gt;=2.05,A142&gt;=6,A142&lt;7.1,B142&lt;3.5,D142&gt;=1.75,D142&gt;=0.75),5.66,IF(AND(D142&gt;=2.25,H142&gt;=10.159,H142&gt;=8.759,D142&gt;=2.05,A142&gt;=6,A142&lt;7.1,B142&lt;3.5,D142&gt;=1.75,D142&gt;=0.75),5.34,IF(AND(D142&lt;1.35,D142&gt;=1.2,A142&lt;5.75,A142&gt;=5.15,A142&lt;5.9,G142&gt;=0.086,F142&lt;2.5,H142&lt;13.641,D142&lt;1.75,D142&gt;=0.75),4.025,IF(AND(D142&gt;=1.35,D142&gt;=1.2,A142&lt;5.75,A142&gt;=5.15,A142&lt;5.9,G142&gt;=0.086,F142&lt;2.5,H142&lt;13.641,D142&lt;1.75,D142&gt;=0.75),3.9,"shouldnthappen"))))))))))))))))))))))))))))))))))</f>
        <v>5.66</v>
      </c>
      <c r="AH142" s="1" t="n">
        <f aca="false">IF(AND(F142&lt;1.5,H142&lt;6.799,A142&lt;5.45),1.7,IF(AND(F142&gt;=1.5,H142&lt;6.799,A142&lt;5.45),4.1,IF(AND(D142&gt;=0.8,H142&gt;=6.799,A142&lt;5.45),3.9,IF(AND(H142&lt;7.564,F142&lt;2.5,A142&gt;=5.45),3.925,IF(AND(H142&gt;=16.284,F142&gt;=2.5,A142&gt;=5.45),6.5,IF(AND(A142&lt;4.35,D142&lt;0.8,H142&gt;=6.799,A142&lt;5.45),1.1,IF(AND(B142&lt;2.8,D142&lt;1.35,H142&gt;=7.564,F142&lt;2.5,A142&gt;=5.45),4.1,IF(AND(B142&gt;=2.8,D142&lt;1.35,H142&gt;=7.564,F142&lt;2.5,A142&gt;=5.45),4.267,IF(AND(B142&lt;2.75,D142&gt;=1.35,H142&gt;=7.564,F142&lt;2.5,A142&gt;=5.45),5,IF(AND(G142&gt;=0.078,G142&lt;0.26,H142&lt;16.284,F142&gt;=2.5,A142&gt;=5.45),6.06,IF(AND(G142&gt;=0.805,G142&gt;=0.26,H142&lt;16.284,F142&gt;=2.5,A142&gt;=5.45),5.02,IF(AND(H142&gt;=10.109,B142&gt;=3.45,A142&gt;=4.35,D142&lt;0.8,H142&gt;=6.799,A142&lt;5.45),1.55,IF(AND(D142&lt;2.25,G142&lt;0.078,G142&lt;0.26,H142&lt;16.284,F142&gt;=2.5,A142&gt;=5.45),5.6,IF(AND(D142&gt;=2.25,G142&lt;0.078,G142&lt;0.26,H142&lt;16.284,F142&gt;=2.5,A142&gt;=5.45),5.7,IF(AND(A142&lt;6.15,G142&lt;0.805,G142&gt;=0.26,H142&lt;16.284,F142&gt;=2.5,A142&gt;=5.45),4.967,IF(AND(A142&lt;4.65,H142&lt;12.227,B142&lt;3.45,A142&gt;=4.35,D142&lt;0.8,H142&gt;=6.799,A142&lt;5.45),1.333,IF(AND(A142&lt;4.85,H142&gt;=12.227,B142&lt;3.45,A142&gt;=4.35,D142&lt;0.8,H142&gt;=6.799,A142&lt;5.45),1.42,IF(AND(A142&gt;=4.85,H142&gt;=12.227,B142&lt;3.45,A142&gt;=4.35,D142&lt;0.8,H142&gt;=6.799,A142&lt;5.45),1.533,IF(AND(A142&lt;5.05,H142&lt;10.109,B142&gt;=3.45,A142&gt;=4.35,D142&lt;0.8,H142&gt;=6.799,A142&lt;5.45),1.4,IF(AND(A142&gt;=5.05,H142&lt;10.109,B142&gt;=3.45,A142&gt;=4.35,D142&lt;0.8,H142&gt;=6.799,A142&lt;5.45),1.5,IF(AND(G142&lt;0.14,H142&lt;13.531,B142&gt;=2.75,D142&gt;=1.35,H142&gt;=7.564,F142&lt;2.5,A142&gt;=5.45),4.7,IF(AND(G142&lt;0.187,H142&gt;=13.531,B142&gt;=2.75,D142&gt;=1.35,H142&gt;=7.564,F142&lt;2.5,A142&gt;=5.45),5,IF(AND(G142&gt;=0.187,H142&gt;=13.531,B142&gt;=2.75,D142&gt;=1.35,H142&gt;=7.564,F142&lt;2.5,A142&gt;=5.45),4.66,IF(AND(A142&lt;6.35,A142&gt;=6.15,G142&lt;0.805,G142&gt;=0.26,H142&lt;16.284,F142&gt;=2.5,A142&gt;=5.45),6,IF(AND(D142&lt;0.15,A142&gt;=4.65,H142&lt;12.227,B142&lt;3.45,A142&gt;=4.35,D142&lt;0.8,H142&gt;=6.799,A142&lt;5.45),1.5,IF(AND(H142&lt;10.723,G142&gt;=0.14,H142&lt;13.531,B142&gt;=2.75,D142&gt;=1.35,H142&gt;=7.564,F142&lt;2.5,A142&gt;=5.45),4.6,IF(AND(H142&gt;=10.723,G142&gt;=0.14,H142&lt;13.531,B142&gt;=2.75,D142&gt;=1.35,H142&gt;=7.564,F142&lt;2.5,A142&gt;=5.45),4.46,IF(AND(G142&lt;0.364,A142&gt;=6.35,A142&gt;=6.15,G142&lt;0.805,G142&gt;=0.26,H142&lt;16.284,F142&gt;=2.5,A142&gt;=5.45),5.28,IF(AND(A142&lt;5.1,D142&gt;=0.15,A142&gt;=4.65,H142&lt;12.227,B142&lt;3.45,A142&gt;=4.35,D142&lt;0.8,H142&gt;=6.799,A142&lt;5.45),1.36,IF(AND(A142&gt;=5.1,D142&gt;=0.15,A142&gt;=4.65,H142&lt;12.227,B142&lt;3.45,A142&gt;=4.35,D142&lt;0.8,H142&gt;=6.799,A142&lt;5.45),1.4,IF(AND(G142&gt;=0.6,G142&gt;=0.364,A142&gt;=6.35,A142&gt;=6.15,G142&lt;0.805,G142&gt;=0.26,H142&lt;16.284,F142&gt;=2.5,A142&gt;=5.45),5.1,IF(AND(A142&gt;=6.95,G142&lt;0.6,G142&gt;=0.364,A142&gt;=6.35,A142&gt;=6.15,G142&lt;0.805,G142&gt;=0.26,H142&lt;16.284,F142&gt;=2.5,A142&gt;=5.45),5.8,IF(AND(B142&lt;3.2,A142&lt;6.95,G142&lt;0.6,G142&gt;=0.364,A142&gt;=6.35,A142&gt;=6.15,G142&lt;0.805,G142&gt;=0.26,H142&lt;16.284,F142&gt;=2.5,A142&gt;=5.45),5.6,IF(AND(B142&gt;=3.2,A142&lt;6.95,G142&lt;0.6,G142&gt;=0.364,A142&gt;=6.35,A142&gt;=6.15,G142&lt;0.805,G142&gt;=0.26,H142&lt;16.284,F142&gt;=2.5,A142&gt;=5.45),5.7,"shouldnthappen"))))))))))))))))))))))))))))))))))</f>
        <v>5.28</v>
      </c>
      <c r="AI142" s="1" t="n">
        <f aca="false">IF(AND(B142&gt;=3.55,A142&lt;5.05,F142&lt;1.5),1,IF(AND(H142&gt;=13.436,A142&gt;=5.05,F142&lt;1.5),1.633,IF(AND(A142&lt;4.35,B142&lt;3.55,A142&lt;5.05,F142&lt;1.5),1.1,IF(AND(A142&lt;5.15,H142&lt;13.436,A142&gt;=5.05,F142&lt;1.5),1.6,IF(AND(G142&lt;0.837,D142&lt;1.2,B142&lt;2.65,F142&gt;=1.5),3.7,IF(AND(G142&gt;=0.837,D142&lt;1.2,B142&lt;2.65,F142&gt;=1.5),3,IF(AND(D142&lt;1.4,D142&gt;=1.2,B142&lt;2.65,F142&gt;=1.5),4.133,IF(AND(D142&gt;=1.4,D142&gt;=1.2,B142&lt;2.65,F142&gt;=1.5),4.633,IF(AND(G142&lt;0.302,A142&gt;=4.35,B142&lt;3.55,A142&lt;5.05,F142&lt;1.5),1.34,IF(AND(D142&gt;=0.3,A142&gt;=5.15,H142&lt;13.436,A142&gt;=5.05,F142&lt;1.5),1.5,IF(AND(G142&lt;0.233,G142&lt;0.265,D142&lt;1.55,B142&gt;=2.65,F142&gt;=1.5),4.56,IF(AND(G142&gt;=0.233,G142&lt;0.265,D142&lt;1.55,B142&gt;=2.65,F142&gt;=1.5),5.1,IF(AND(G142&lt;0.395,G142&gt;=0.265,D142&lt;1.55,B142&gt;=2.65,F142&gt;=1.5),4.025,IF(AND(H142&lt;13.935,A142&gt;=7.05,D142&gt;=1.55,B142&gt;=2.65,F142&gt;=1.5),6.12,IF(AND(H142&gt;=13.935,A142&gt;=7.05,D142&gt;=1.55,B142&gt;=2.65,F142&gt;=1.5),6.64,IF(AND(G142&gt;=0.858,G142&gt;=0.302,A142&gt;=4.35,B142&lt;3.55,A142&lt;5.05,F142&lt;1.5),1.3,IF(AND(H142&lt;6.543,D142&lt;0.3,A142&gt;=5.15,H142&lt;13.436,A142&gt;=5.05,F142&lt;1.5),1.4,IF(AND(H142&gt;=6.543,D142&lt;0.3,A142&gt;=5.15,H142&lt;13.436,A142&gt;=5.05,F142&lt;1.5),1.48,IF(AND(A142&lt;6.3,G142&gt;=0.395,G142&gt;=0.265,D142&lt;1.55,B142&gt;=2.65,F142&gt;=1.5),4.14,IF(AND(A142&gt;=6.3,G142&gt;=0.395,G142&gt;=0.265,D142&lt;1.55,B142&gt;=2.65,F142&gt;=1.5),4.767,IF(AND(G142&gt;=0.669,B142&lt;3.15,A142&lt;7.05,D142&gt;=1.55,B142&gt;=2.65,F142&gt;=1.5),5,IF(AND(H142&lt;9.459,G142&lt;0.858,G142&gt;=0.302,A142&gt;=4.35,B142&lt;3.55,A142&lt;5.05,F142&lt;1.5),1.4,IF(AND(H142&gt;=9.459,G142&lt;0.858,G142&gt;=0.302,A142&gt;=4.35,B142&lt;3.55,A142&lt;5.05,F142&lt;1.5),1.6,IF(AND(G142&gt;=0.433,G142&lt;0.669,B142&lt;3.15,A142&lt;7.05,D142&gt;=1.55,B142&gt;=2.65,F142&gt;=1.5),5.68,IF(AND(G142&lt;0.481,H142&lt;10.257,B142&gt;=3.15,A142&lt;7.05,D142&gt;=1.55,B142&gt;=2.65,F142&gt;=1.5),5.7,IF(AND(G142&gt;=0.481,H142&lt;10.257,B142&gt;=3.15,A142&lt;7.05,D142&gt;=1.55,B142&gt;=2.65,F142&gt;=1.5),5.9,IF(AND(D142&lt;2.15,H142&gt;=10.257,B142&gt;=3.15,A142&lt;7.05,D142&gt;=1.55,B142&gt;=2.65,F142&gt;=1.5),5.1,IF(AND(D142&gt;=2.15,H142&gt;=10.257,B142&gt;=3.15,A142&lt;7.05,D142&gt;=1.55,B142&gt;=2.65,F142&gt;=1.5),5.42,IF(AND(G142&lt;0.098,G142&lt;0.433,G142&lt;0.669,B142&lt;3.15,A142&lt;7.05,D142&gt;=1.55,B142&gt;=2.65,F142&gt;=1.5),5.567,IF(AND(D142&lt;1.8,G142&gt;=0.098,G142&lt;0.433,G142&lt;0.669,B142&lt;3.15,A142&lt;7.05,D142&gt;=1.55,B142&gt;=2.65,F142&gt;=1.5),5.033,IF(AND(G142&gt;=0.312,D142&gt;=1.8,G142&gt;=0.098,G142&lt;0.433,G142&lt;0.669,B142&lt;3.15,A142&lt;7.05,D142&gt;=1.55,B142&gt;=2.65,F142&gt;=1.5),5.4,IF(AND(H142&lt;9.002,G142&lt;0.312,D142&gt;=1.8,G142&gt;=0.098,G142&lt;0.433,G142&lt;0.669,B142&lt;3.15,A142&lt;7.05,D142&gt;=1.55,B142&gt;=2.65,F142&gt;=1.5),5.1,IF(AND(H142&gt;=9.002,G142&lt;0.312,D142&gt;=1.8,G142&gt;=0.098,G142&lt;0.433,G142&lt;0.669,B142&lt;3.15,A142&lt;7.05,D142&gt;=1.55,B142&gt;=2.65,F142&gt;=1.5),5.26,"shouldnthappen")))))))))))))))))))))))))))))))))</f>
        <v>5.4</v>
      </c>
      <c r="AJ142" s="1" t="n">
        <f aca="false">IF(AND(A142&gt;=5.25,D142&gt;=0.35,D142&lt;0.8),1.433,IF(AND(F142&gt;=2.5,H142&lt;6.927,D142&gt;=0.8),5.1,IF(AND(H142&lt;5.85,B142&lt;3.65,D142&lt;0.35,D142&lt;0.8),1,IF(AND(A142&lt;5.55,B142&gt;=3.65,D142&lt;0.35,D142&lt;0.8),1.5,IF(AND(A142&gt;=5.55,B142&gt;=3.65,D142&lt;0.35,D142&lt;0.8),1.7,IF(AND(H142&lt;7.949,A142&lt;5.25,D142&gt;=0.35,D142&lt;0.8),1.9,IF(AND(H142&gt;=7.949,A142&lt;5.25,D142&gt;=0.35,D142&lt;0.8),1.54,IF(AND(A142&lt;5.55,F142&lt;2.5,H142&lt;6.927,D142&gt;=0.8),3.98,IF(AND(A142&gt;=5.55,F142&lt;2.5,H142&lt;6.927,D142&gt;=0.8),4.1,IF(AND(A142&gt;=7.25,D142&gt;=1.55,H142&gt;=6.927,D142&gt;=0.8),6.65,IF(AND(A142&lt;5.75,D142&lt;1.2,D142&lt;1.55,H142&gt;=6.927,D142&gt;=0.8),3.62,IF(AND(A142&gt;=5.75,D142&lt;1.2,D142&lt;1.55,H142&gt;=6.927,D142&gt;=0.8),4.1,IF(AND(G142&lt;0.175,A142&lt;4.8,H142&gt;=5.85,B142&lt;3.65,D142&lt;0.35,D142&lt;0.8),1.5,IF(AND(G142&gt;=0.175,A142&lt;4.8,H142&gt;=5.85,B142&lt;3.65,D142&lt;0.35,D142&lt;0.8),1.3,IF(AND(A142&gt;=5.05,A142&gt;=4.8,H142&gt;=5.85,B142&lt;3.65,D142&lt;0.35,D142&lt;0.8),1.5,IF(AND(G142&gt;=0.735,A142&lt;6.25,D142&gt;=1.2,D142&lt;1.55,H142&gt;=6.927,D142&gt;=0.8),4,IF(AND(H142&lt;10.464,A142&lt;6.2,A142&lt;7.25,D142&gt;=1.55,H142&gt;=6.927,D142&gt;=0.8),5.1,IF(AND(H142&gt;=10.464,A142&lt;6.2,A142&lt;7.25,D142&gt;=1.55,H142&gt;=6.927,D142&gt;=0.8),4.9,IF(AND(G142&lt;0.418,A142&lt;5.05,A142&gt;=4.8,H142&gt;=5.85,B142&lt;3.65,D142&lt;0.35,D142&lt;0.8),1.48,IF(AND(G142&gt;=0.418,A142&lt;5.05,A142&gt;=4.8,H142&gt;=5.85,B142&lt;3.65,D142&lt;0.35,D142&lt;0.8),1.3,IF(AND(B142&lt;2.75,G142&lt;0.735,A142&lt;6.25,D142&gt;=1.2,D142&lt;1.55,H142&gt;=6.927,D142&gt;=0.8),4.35,IF(AND(H142&lt;15.422,D142&lt;1.45,A142&gt;=6.25,D142&gt;=1.2,D142&lt;1.55,H142&gt;=6.927,D142&gt;=0.8),4.375,IF(AND(H142&gt;=15.422,D142&lt;1.45,A142&gt;=6.25,D142&gt;=1.2,D142&lt;1.55,H142&gt;=6.927,D142&gt;=0.8),4.7,IF(AND(A142&lt;6.4,D142&gt;=1.45,A142&gt;=6.25,D142&gt;=1.2,D142&lt;1.55,H142&gt;=6.927,D142&gt;=0.8),5.1,IF(AND(G142&gt;=0.576,D142&lt;2.15,A142&gt;=6.2,A142&lt;7.25,D142&gt;=1.55,H142&gt;=6.927,D142&gt;=0.8),5.1,IF(AND(G142&lt;0.537,D142&gt;=2.15,A142&gt;=6.2,A142&lt;7.25,D142&gt;=1.55,H142&gt;=6.927,D142&gt;=0.8),5.533,IF(AND(G142&gt;=0.537,D142&gt;=2.15,A142&gt;=6.2,A142&lt;7.25,D142&gt;=1.55,H142&gt;=6.927,D142&gt;=0.8),5.9,IF(AND(D142&lt;1.45,B142&gt;=2.75,G142&lt;0.735,A142&lt;6.25,D142&gt;=1.2,D142&lt;1.55,H142&gt;=6.927,D142&gt;=0.8),4.6,IF(AND(D142&gt;=1.45,B142&gt;=2.75,G142&lt;0.735,A142&lt;6.25,D142&gt;=1.2,D142&lt;1.55,H142&gt;=6.927,D142&gt;=0.8),4.5,IF(AND(H142&lt;12.582,A142&gt;=6.4,D142&gt;=1.45,A142&gt;=6.25,D142&gt;=1.2,D142&lt;1.55,H142&gt;=6.927,D142&gt;=0.8),4.66,IF(AND(H142&gt;=12.582,A142&gt;=6.4,D142&gt;=1.45,A142&gt;=6.25,D142&gt;=1.2,D142&lt;1.55,H142&gt;=6.927,D142&gt;=0.8),4.9,IF(AND(B142&lt;2.75,G142&lt;0.576,D142&lt;2.15,A142&gt;=6.2,A142&lt;7.25,D142&gt;=1.55,H142&gt;=6.927,D142&gt;=0.8),5.3,IF(AND(G142&gt;=0.395,B142&gt;=2.75,G142&lt;0.576,D142&lt;2.15,A142&gt;=6.2,A142&lt;7.25,D142&gt;=1.55,H142&gt;=6.927,D142&gt;=0.8),5.6,IF(AND(D142&gt;=1.9,G142&lt;0.395,B142&gt;=2.75,G142&lt;0.576,D142&lt;2.15,A142&gt;=6.2,A142&lt;7.25,D142&gt;=1.55,H142&gt;=6.927,D142&gt;=0.8),5.333,IF(AND(B142&lt;2.95,D142&lt;1.9,G142&lt;0.395,B142&gt;=2.75,G142&lt;0.576,D142&lt;2.15,A142&gt;=6.2,A142&lt;7.25,D142&gt;=1.55,H142&gt;=6.927,D142&gt;=0.8),5.6,IF(AND(B142&gt;=2.95,D142&lt;1.9,G142&lt;0.395,B142&gt;=2.75,G142&lt;0.576,D142&lt;2.15,A142&gt;=6.2,A142&lt;7.25,D142&gt;=1.55,H142&gt;=6.927,D142&gt;=0.8),5.5,"shouldnthappen"))))))))))))))))))))))))))))))))))))</f>
        <v>5.333</v>
      </c>
      <c r="AK142" s="1" t="n">
        <f aca="false">IF(AND(H142&lt;5.85,B142&lt;3.65,F142&lt;1.5),1,IF(AND(B142&gt;=3.95,B142&gt;=3.65,F142&lt;1.5),1.433,IF(AND(A142&lt;5.15,F142&lt;2.5,F142&gt;=1.5),3.075,IF(AND(D142&gt;=0.35,H142&gt;=5.85,B142&lt;3.65,F142&lt;1.5),1.5,IF(AND(G142&lt;0.168,B142&lt;3.95,B142&gt;=3.65,F142&lt;1.5),1.7,IF(AND(H142&lt;5.767,A142&lt;7.25,F142&gt;=2.5,F142&gt;=1.5),4.5,IF(AND(D142&lt;1.9,A142&gt;=7.25,F142&gt;=2.5,F142&gt;=1.5),6.3,IF(AND(D142&gt;=1.9,A142&gt;=7.25,F142&gt;=2.5,F142&gt;=1.5),6.575,IF(AND(B142&lt;3.75,G142&gt;=0.168,B142&lt;3.95,B142&gt;=3.65,F142&lt;1.5),1.5,IF(AND(B142&gt;=3.75,G142&gt;=0.168,B142&lt;3.95,B142&gt;=3.65,F142&lt;1.5),1.6,IF(AND(D142&gt;=1.35,A142&lt;6.15,A142&gt;=5.15,F142&lt;2.5,F142&gt;=1.5),4.42,IF(AND(D142&lt;1.4,A142&gt;=6.15,A142&gt;=5.15,F142&lt;2.5,F142&gt;=1.5),4.5,IF(AND(D142&gt;=1.4,A142&gt;=6.15,A142&gt;=5.15,F142&lt;2.5,F142&gt;=1.5),4.675,IF(AND(D142&lt;0.15,H142&lt;11.218,D142&lt;0.35,H142&gt;=5.85,B142&lt;3.65,F142&lt;1.5),1.5,IF(AND(D142&lt;0.15,H142&gt;=11.218,D142&lt;0.35,H142&gt;=5.85,B142&lt;3.65,F142&lt;1.5),1.1,IF(AND(B142&lt;2.7,D142&lt;1.35,A142&lt;6.15,A142&gt;=5.15,F142&lt;2.5,F142&gt;=1.5),3.82,IF(AND(A142&lt;6.15,G142&gt;=0.755,H142&gt;=5.767,A142&lt;7.25,F142&gt;=2.5,F142&gt;=1.5),4.98,IF(AND(A142&gt;=6.15,G142&gt;=0.755,H142&gt;=5.767,A142&lt;7.25,F142&gt;=2.5,F142&gt;=1.5),5.3,IF(AND(B142&lt;3.4,D142&gt;=0.15,H142&lt;11.218,D142&lt;0.35,H142&gt;=5.85,B142&lt;3.65,F142&lt;1.5),1.4,IF(AND(B142&gt;=3.4,D142&gt;=0.15,H142&lt;11.218,D142&lt;0.35,H142&gt;=5.85,B142&lt;3.65,F142&lt;1.5),1.3,IF(AND(H142&lt;11.731,D142&gt;=0.15,H142&gt;=11.218,D142&lt;0.35,H142&gt;=5.85,B142&lt;3.65,F142&lt;1.5),1.2,IF(AND(H142&lt;9.053,B142&gt;=2.7,D142&lt;1.35,A142&lt;6.15,A142&gt;=5.15,F142&lt;2.5,F142&gt;=1.5),3.85,IF(AND(D142&gt;=2.1,B142&lt;2.85,G142&lt;0.755,H142&gt;=5.767,A142&lt;7.25,F142&gt;=2.5,F142&gt;=1.5),5.6,IF(AND(D142&gt;=2.45,B142&gt;=2.85,G142&lt;0.755,H142&gt;=5.767,A142&lt;7.25,F142&gt;=2.5,F142&gt;=1.5),5.8,IF(AND(B142&gt;=3.45,H142&gt;=11.731,D142&gt;=0.15,H142&gt;=11.218,D142&lt;0.35,H142&gt;=5.85,B142&lt;3.65,F142&lt;1.5),1.3,IF(AND(A142&lt;5.9,H142&gt;=9.053,B142&gt;=2.7,D142&lt;1.35,A142&lt;6.15,A142&gt;=5.15,F142&lt;2.5,F142&gt;=1.5),4.3,IF(AND(A142&gt;=5.9,H142&gt;=9.053,B142&gt;=2.7,D142&lt;1.35,A142&lt;6.15,A142&gt;=5.15,F142&lt;2.5,F142&gt;=1.5),4,IF(AND(G142&gt;=0.519,D142&lt;2.1,B142&lt;2.85,G142&lt;0.755,H142&gt;=5.767,A142&lt;7.25,F142&gt;=2.5,F142&gt;=1.5),4.9,IF(AND(A142&gt;=7.05,D142&lt;2.45,B142&gt;=2.85,G142&lt;0.755,H142&gt;=5.767,A142&lt;7.25,F142&gt;=2.5,F142&gt;=1.5),5.8,IF(AND(H142&lt;14.396,B142&lt;3.45,H142&gt;=11.731,D142&gt;=0.15,H142&gt;=11.218,D142&lt;0.35,H142&gt;=5.85,B142&lt;3.65,F142&lt;1.5),1.44,IF(AND(H142&gt;=14.396,B142&lt;3.45,H142&gt;=11.731,D142&gt;=0.15,H142&gt;=11.218,D142&lt;0.35,H142&gt;=5.85,B142&lt;3.65,F142&lt;1.5),1.3,IF(AND(G142&lt;0.282,G142&lt;0.519,D142&lt;2.1,B142&lt;2.85,G142&lt;0.755,H142&gt;=5.767,A142&lt;7.25,F142&gt;=2.5,F142&gt;=1.5),5.1,IF(AND(G142&gt;=0.282,G142&lt;0.519,D142&lt;2.1,B142&lt;2.85,G142&lt;0.755,H142&gt;=5.767,A142&lt;7.25,F142&gt;=2.5,F142&gt;=1.5),5.3,IF(AND(A142&lt;6.4,D142&lt;1.9,A142&lt;7.05,D142&lt;2.45,B142&gt;=2.85,G142&lt;0.755,H142&gt;=5.767,A142&lt;7.25,F142&gt;=2.5,F142&gt;=1.5),5.6,IF(AND(A142&gt;=6.4,D142&lt;1.9,A142&lt;7.05,D142&lt;2.45,B142&gt;=2.85,G142&lt;0.755,H142&gt;=5.767,A142&lt;7.25,F142&gt;=2.5,F142&gt;=1.5),5.5,IF(AND(H142&lt;8.884,D142&gt;=1.9,A142&lt;7.05,D142&lt;2.45,B142&gt;=2.85,G142&lt;0.755,H142&gt;=5.767,A142&lt;7.25,F142&gt;=2.5,F142&gt;=1.5),5.3,IF(AND(H142&gt;=8.884,D142&gt;=1.9,A142&lt;7.05,D142&lt;2.45,B142&gt;=2.85,G142&lt;0.755,H142&gt;=5.767,A142&lt;7.25,F142&gt;=2.5,F142&gt;=1.5),5.52,"shouldnthappen")))))))))))))))))))))))))))))))))))))</f>
        <v>5.52</v>
      </c>
      <c r="AL142" s="1" t="n">
        <f aca="false">IF(AND(H142&lt;5.85,A142&lt;5.05,D142&lt;0.8),1,IF(AND(B142&lt;3.35,A142&gt;=5.05,D142&lt;0.8),1.7,IF(AND(D142&gt;=2.45,F142&gt;=2.5,D142&gt;=0.8),6.05,IF(AND(H142&gt;=11.218,H142&gt;=5.85,A142&lt;5.05,D142&lt;0.8),1.28,IF(AND(G142&gt;=0.948,B142&gt;=3.35,A142&gt;=5.05,D142&lt;0.8),1.7,IF(AND(G142&gt;=0.423,H142&lt;11.218,H142&gt;=5.85,A142&lt;5.05,D142&lt;0.8),1.3,IF(AND(B142&lt;3.6,G142&lt;0.948,B142&gt;=3.35,A142&gt;=5.05,D142&lt;0.8),1.4,IF(AND(H142&lt;10.258,D142&lt;1.15,A142&lt;5.9,F142&lt;2.5,D142&gt;=0.8),3.36,IF(AND(H142&gt;=10.258,D142&lt;1.15,A142&lt;5.9,F142&lt;2.5,D142&gt;=0.8),3.9,IF(AND(A142&lt;5.3,D142&gt;=1.15,A142&lt;5.9,F142&lt;2.5,D142&gt;=0.8),3.9,IF(AND(D142&lt;1.55,B142&lt;2.75,A142&gt;=5.9,F142&lt;2.5,D142&gt;=0.8),4.64,IF(AND(D142&gt;=1.55,B142&lt;2.75,A142&gt;=5.9,F142&lt;2.5,D142&gt;=0.8),5.1,IF(AND(D142&gt;=1.6,B142&gt;=2.75,A142&gt;=5.9,F142&lt;2.5,D142&gt;=0.8),5,IF(AND(H142&lt;5.767,H142&lt;8.598,D142&lt;2.45,F142&gt;=2.5,D142&gt;=0.8),4.5,IF(AND(A142&lt;6.25,H142&gt;=8.598,D142&lt;2.45,F142&gt;=2.5,D142&gt;=0.8),5.02,IF(AND(B142&lt;3.55,G142&lt;0.423,H142&lt;11.218,H142&gt;=5.85,A142&lt;5.05,D142&lt;0.8),1.525,IF(AND(B142&gt;=3.55,G142&lt;0.423,H142&lt;11.218,H142&gt;=5.85,A142&lt;5.05,D142&lt;0.8),1.4,IF(AND(H142&gt;=13.932,B142&gt;=3.6,G142&lt;0.948,B142&gt;=3.35,A142&gt;=5.05,D142&lt;0.8),1.65,IF(AND(G142&gt;=0.652,A142&gt;=5.3,D142&gt;=1.15,A142&lt;5.9,F142&lt;2.5,D142&gt;=0.8),3.8,IF(AND(D142&lt;1.35,D142&lt;1.6,B142&gt;=2.75,A142&gt;=5.9,F142&lt;2.5,D142&gt;=0.8),4.42,IF(AND(H142&lt;6.656,H142&gt;=5.767,H142&lt;8.598,D142&lt;2.45,F142&gt;=2.5,D142&gt;=0.8),5.033,IF(AND(H142&gt;=6.656,H142&gt;=5.767,H142&lt;8.598,D142&lt;2.45,F142&gt;=2.5,D142&gt;=0.8),5.1,IF(AND(G142&gt;=0.885,A142&gt;=6.25,H142&gt;=8.598,D142&lt;2.45,F142&gt;=2.5,D142&gt;=0.8),5.2,IF(AND(H142&lt;6.926,H142&lt;13.932,B142&gt;=3.6,G142&lt;0.948,B142&gt;=3.35,A142&gt;=5.05,D142&lt;0.8),1.433,IF(AND(H142&gt;=6.926,H142&lt;13.932,B142&gt;=3.6,G142&lt;0.948,B142&gt;=3.35,A142&gt;=5.05,D142&lt;0.8),1.5,IF(AND(A142&lt;5.65,G142&lt;0.652,A142&gt;=5.3,D142&gt;=1.15,A142&lt;5.9,F142&lt;2.5,D142&gt;=0.8),4.36,IF(AND(A142&gt;=5.65,G142&lt;0.652,A142&gt;=5.3,D142&gt;=1.15,A142&lt;5.9,F142&lt;2.5,D142&gt;=0.8),4.2,IF(AND(H142&gt;=13.561,D142&gt;=1.35,D142&lt;1.6,B142&gt;=2.75,A142&gt;=5.9,F142&lt;2.5,D142&gt;=0.8),4.767,IF(AND(H142&lt;9.091,G142&lt;0.885,A142&gt;=6.25,H142&gt;=8.598,D142&lt;2.45,F142&gt;=2.5,D142&gt;=0.8),6.3,IF(AND(H142&gt;=12.206,H142&lt;13.561,D142&gt;=1.35,D142&lt;1.6,B142&gt;=2.75,A142&gt;=5.9,F142&lt;2.5,D142&gt;=0.8),4.4,IF(AND(D142&gt;=2.25,H142&gt;=9.091,G142&lt;0.885,A142&gt;=6.25,H142&gt;=8.598,D142&lt;2.45,F142&gt;=2.5,D142&gt;=0.8),5.9,IF(AND(B142&lt;3.05,H142&lt;12.206,H142&lt;13.561,D142&gt;=1.35,D142&lt;1.6,B142&gt;=2.75,A142&gt;=5.9,F142&lt;2.5,D142&gt;=0.8),4.6,IF(AND(B142&gt;=3.05,H142&lt;12.206,H142&lt;13.561,D142&gt;=1.35,D142&lt;1.6,B142&gt;=2.75,A142&gt;=5.9,F142&lt;2.5,D142&gt;=0.8),4.7,IF(AND(G142&gt;=0.596,D142&lt;2.25,H142&gt;=9.091,G142&lt;0.885,A142&gt;=6.25,H142&gt;=8.598,D142&lt;2.45,F142&gt;=2.5,D142&gt;=0.8),5.1,IF(AND(G142&gt;=0.379,G142&lt;0.596,D142&lt;2.25,H142&gt;=9.091,G142&lt;0.885,A142&gt;=6.25,H142&gt;=8.598,D142&lt;2.45,F142&gt;=2.5,D142&gt;=0.8),5.767,IF(AND(D142&lt;2.15,G142&lt;0.379,G142&lt;0.596,D142&lt;2.25,H142&gt;=9.091,G142&lt;0.885,A142&gt;=6.25,H142&gt;=8.598,D142&lt;2.45,F142&gt;=2.5,D142&gt;=0.8),5.4,IF(AND(D142&gt;=2.15,G142&lt;0.379,G142&lt;0.596,D142&lt;2.25,H142&gt;=9.091,G142&lt;0.885,A142&gt;=6.25,H142&gt;=8.598,D142&lt;2.45,F142&gt;=2.5,D142&gt;=0.8),5.6,"shouldnthappen")))))))))))))))))))))))))))))))))))))</f>
        <v>5.4</v>
      </c>
      <c r="AM142" s="1" t="n">
        <f aca="false">IF(AND(H142&lt;5.245,D142&lt;0.8),1,IF(AND(A142&lt;4.5,H142&gt;=5.245,D142&lt;0.8),1.35,IF(AND(D142&gt;=0.5,A142&gt;=4.5,H142&gt;=5.245,D142&lt;0.8),1.6,IF(AND(H142&lt;7.25,B142&lt;2.6,A142&lt;6.15,D142&gt;=0.8),4.375,IF(AND(H142&gt;=7.25,B142&lt;2.6,A142&lt;6.15,D142&gt;=0.8),3.075,IF(AND(H142&lt;13.935,A142&gt;=7.05,A142&gt;=6.15,D142&gt;=0.8),6.067,IF(AND(H142&gt;=13.935,A142&gt;=7.05,A142&gt;=6.15,D142&gt;=0.8),6.525,IF(AND(G142&gt;=0.948,D142&lt;0.5,A142&gt;=4.5,H142&gt;=5.245,D142&lt;0.8),1.7,IF(AND(G142&lt;0.568,D142&gt;=1.55,B142&gt;=2.6,A142&lt;6.15,D142&gt;=0.8),5.1,IF(AND(G142&gt;=0.568,D142&gt;=1.55,B142&gt;=2.6,A142&lt;6.15,D142&gt;=0.8),5,IF(AND(A142&gt;=6.6,B142&gt;=3.15,A142&lt;7.05,A142&gt;=6.15,D142&gt;=0.8),5.78,IF(AND(G142&lt;0.165,G142&lt;0.273,D142&lt;1.55,B142&gt;=2.6,A142&lt;6.15,D142&gt;=0.8),4.1,IF(AND(G142&gt;=0.165,G142&lt;0.273,D142&lt;1.55,B142&gt;=2.6,A142&lt;6.15,D142&gt;=0.8),4.5,IF(AND(D142&lt;1.35,G142&gt;=0.273,D142&lt;1.55,B142&gt;=2.6,A142&lt;6.15,D142&gt;=0.8),4.08,IF(AND(D142&gt;=1.35,G142&gt;=0.273,D142&lt;1.55,B142&gt;=2.6,A142&lt;6.15,D142&gt;=0.8),4.4,IF(AND(D142&lt;1.45,F142&lt;2.5,B142&lt;3.15,A142&lt;7.05,A142&gt;=6.15,D142&gt;=0.8),4.38,IF(AND(D142&gt;=1.45,F142&lt;2.5,B142&lt;3.15,A142&lt;7.05,A142&gt;=6.15,D142&gt;=0.8),4.75,IF(AND(D142&gt;=2.25,F142&gt;=2.5,B142&lt;3.15,A142&lt;7.05,A142&gt;=6.15,D142&gt;=0.8),5.16,IF(AND(H142&lt;11.488,A142&lt;6.6,B142&gt;=3.15,A142&lt;7.05,A142&gt;=6.15,D142&gt;=0.8),6,IF(AND(H142&gt;=14.396,D142&lt;0.25,G142&lt;0.948,D142&lt;0.5,A142&gt;=4.5,H142&gt;=5.245,D142&lt;0.8),1.3,IF(AND(A142&gt;=5.55,D142&gt;=0.25,G142&lt;0.948,D142&lt;0.5,A142&gt;=4.5,H142&gt;=5.245,D142&lt;0.8),1.7,IF(AND(D142&lt;1.85,D142&lt;2.25,F142&gt;=2.5,B142&lt;3.15,A142&lt;7.05,A142&gt;=6.15,D142&gt;=0.8),5.6,IF(AND(G142&lt;0.669,H142&gt;=11.488,A142&lt;6.6,B142&gt;=3.15,A142&lt;7.05,A142&gt;=6.15,D142&gt;=0.8),4.7,IF(AND(G142&gt;=0.669,H142&gt;=11.488,A142&lt;6.6,B142&gt;=3.15,A142&lt;7.05,A142&gt;=6.15,D142&gt;=0.8),5.22,IF(AND(H142&lt;6.543,H142&lt;14.396,D142&lt;0.25,G142&lt;0.948,D142&lt;0.5,A142&gt;=4.5,H142&gt;=5.245,D142&lt;0.8),1.4,IF(AND(A142&lt;4.95,A142&lt;5.55,D142&gt;=0.25,G142&lt;0.948,D142&lt;0.5,A142&gt;=4.5,H142&gt;=5.245,D142&lt;0.8),1.4,IF(AND(A142&gt;=4.95,A142&lt;5.55,D142&gt;=0.25,G142&lt;0.948,D142&lt;0.5,A142&gt;=4.5,H142&gt;=5.245,D142&lt;0.8),1.48,IF(AND(H142&lt;10.667,D142&gt;=1.85,D142&lt;2.25,F142&gt;=2.5,B142&lt;3.15,A142&lt;7.05,A142&gt;=6.15,D142&gt;=0.8),5.25,IF(AND(H142&gt;=10.667,D142&gt;=1.85,D142&lt;2.25,F142&gt;=2.5,B142&lt;3.15,A142&lt;7.05,A142&gt;=6.15,D142&gt;=0.8),5.55,IF(AND(G142&lt;0.063,H142&gt;=6.543,H142&lt;14.396,D142&lt;0.25,G142&lt;0.948,D142&lt;0.5,A142&gt;=4.5,H142&gt;=5.245,D142&lt;0.8),1.4,IF(AND(H142&lt;9.212,G142&gt;=0.063,H142&gt;=6.543,H142&lt;14.396,D142&lt;0.25,G142&lt;0.948,D142&lt;0.5,A142&gt;=4.5,H142&gt;=5.245,D142&lt;0.8),1.475,IF(AND(H142&gt;=9.212,G142&gt;=0.063,H142&gt;=6.543,H142&lt;14.396,D142&lt;0.25,G142&lt;0.948,D142&lt;0.5,A142&gt;=4.5,H142&gt;=5.245,D142&lt;0.8),1.5,"shouldnthappen"))))))))))))))))))))))))))))))))</f>
        <v>5.55</v>
      </c>
      <c r="AN142" s="1" t="n">
        <f aca="false">IF(AND(D142&lt;0.7,A142&gt;=5.55),1.633,IF(AND(G142&lt;0.38,B142&lt;2.8,A142&lt;5.55),4.3,IF(AND(G142&gt;=0.38,B142&lt;2.8,A142&lt;5.55),3.325,IF(AND(D142&gt;=0.35,B142&gt;=2.8,A142&lt;5.55),1.6,IF(AND(B142&gt;=3.4,A142&lt;4.8,D142&lt;0.35,B142&gt;=2.8,A142&lt;5.55),1,IF(AND(H142&gt;=11.789,A142&lt;5.9,D142&lt;1.55,D142&gt;=0.7,A142&gt;=5.55),4.325,IF(AND(F142&gt;=2.5,A142&gt;=5.9,D142&lt;1.55,D142&gt;=0.7,A142&gt;=5.55),5.05,IF(AND(D142&lt;1.9,A142&gt;=7.25,D142&gt;=1.55,D142&gt;=0.7,A142&gt;=5.55),6.3,IF(AND(D142&gt;=1.9,A142&gt;=7.25,D142&gt;=1.55,D142&gt;=0.7,A142&gt;=5.55),6.4,IF(AND(A142&lt;4.35,B142&lt;3.4,A142&lt;4.8,D142&lt;0.35,B142&gt;=2.8,A142&lt;5.55),1.1,IF(AND(G142&gt;=0.934,B142&lt;3.45,A142&gt;=4.8,D142&lt;0.35,B142&gt;=2.8,A142&lt;5.55),1.7,IF(AND(H142&gt;=14.877,B142&gt;=3.45,A142&gt;=4.8,D142&lt;0.35,B142&gt;=2.8,A142&lt;5.55),1.3,IF(AND(B142&lt;2.6,H142&lt;11.789,A142&lt;5.9,D142&lt;1.55,D142&gt;=0.7,A142&gt;=5.55),3.9,IF(AND(B142&gt;=2.6,H142&lt;11.789,A142&lt;5.9,D142&lt;1.55,D142&gt;=0.7,A142&gt;=5.55),4.26,IF(AND(A142&lt;6.6,F142&lt;2.5,A142&gt;=5.9,D142&lt;1.55,D142&gt;=0.7,A142&gt;=5.55),4.625,IF(AND(A142&gt;=6.6,F142&lt;2.5,A142&gt;=5.9,D142&lt;1.55,D142&gt;=0.7,A142&gt;=5.55),4.475,IF(AND(B142&lt;2.6,D142&lt;2.05,A142&lt;7.25,D142&gt;=1.55,D142&gt;=0.7,A142&gt;=5.55),5.8,IF(AND(G142&gt;=0.743,D142&gt;=2.05,A142&lt;7.25,D142&gt;=1.55,D142&gt;=0.7,A142&gt;=5.55),5.1,IF(AND(G142&lt;0.422,A142&gt;=4.35,B142&lt;3.4,A142&lt;4.8,D142&lt;0.35,B142&gt;=2.8,A142&lt;5.55),1.367,IF(AND(G142&gt;=0.422,A142&gt;=4.35,B142&lt;3.4,A142&lt;4.8,D142&lt;0.35,B142&gt;=2.8,A142&lt;5.55),1.3,IF(AND(A142&lt;5.05,G142&lt;0.934,B142&lt;3.45,A142&gt;=4.8,D142&lt;0.35,B142&gt;=2.8,A142&lt;5.55),1.525,IF(AND(A142&gt;=5.05,G142&lt;0.934,B142&lt;3.45,A142&gt;=4.8,D142&lt;0.35,B142&gt;=2.8,A142&lt;5.55),1.5,IF(AND(G142&gt;=0.585,H142&lt;14.877,B142&gt;=3.45,A142&gt;=4.8,D142&lt;0.35,B142&gt;=2.8,A142&lt;5.55),1.54,IF(AND(G142&gt;=0.537,G142&lt;0.743,D142&gt;=2.05,A142&lt;7.25,D142&gt;=1.55,D142&gt;=0.7,A142&gt;=5.55),5.833,IF(AND(D142&gt;=0.25,G142&lt;0.585,H142&lt;14.877,B142&gt;=3.45,A142&gt;=4.8,D142&lt;0.35,B142&gt;=2.8,A142&lt;5.55),1.367,IF(AND(D142&lt;1.75,H142&lt;13.795,B142&gt;=2.6,D142&lt;2.05,A142&lt;7.25,D142&gt;=1.55,D142&gt;=0.7,A142&gt;=5.55),5.45,IF(AND(B142&lt;2.85,H142&gt;=13.795,B142&gt;=2.6,D142&lt;2.05,A142&lt;7.25,D142&gt;=1.55,D142&gt;=0.7,A142&gt;=5.55),5.1,IF(AND(B142&gt;=2.85,H142&gt;=13.795,B142&gt;=2.6,D142&lt;2.05,A142&lt;7.25,D142&gt;=1.55,D142&gt;=0.7,A142&gt;=5.55),4.82,IF(AND(G142&lt;0.353,G142&lt;0.537,G142&lt;0.743,D142&gt;=2.05,A142&lt;7.25,D142&gt;=1.55,D142&gt;=0.7,A142&gt;=5.55),5.425,IF(AND(G142&gt;=0.353,G142&lt;0.537,G142&lt;0.743,D142&gt;=2.05,A142&lt;7.25,D142&gt;=1.55,D142&gt;=0.7,A142&gt;=5.55),5.62,IF(AND(G142&lt;0.311,D142&lt;0.25,G142&lt;0.585,H142&lt;14.877,B142&gt;=3.45,A142&gt;=4.8,D142&lt;0.35,B142&gt;=2.8,A142&lt;5.55),1.5,IF(AND(G142&gt;=0.311,D142&lt;0.25,G142&lt;0.585,H142&lt;14.877,B142&gt;=3.45,A142&gt;=4.8,D142&lt;0.35,B142&gt;=2.8,A142&lt;5.55),1.4,IF(AND(B142&gt;=3.1,D142&gt;=1.75,H142&lt;13.795,B142&gt;=2.6,D142&lt;2.05,A142&lt;7.25,D142&gt;=1.55,D142&gt;=0.7,A142&gt;=5.55),5.1,IF(AND(B142&lt;2.85,B142&lt;3.1,D142&gt;=1.75,H142&lt;13.795,B142&gt;=2.6,D142&lt;2.05,A142&lt;7.25,D142&gt;=1.55,D142&gt;=0.7,A142&gt;=5.55),5.2,IF(AND(B142&gt;=2.85,B142&lt;3.1,D142&gt;=1.75,H142&lt;13.795,B142&gt;=2.6,D142&lt;2.05,A142&lt;7.25,D142&gt;=1.55,D142&gt;=0.7,A142&gt;=5.55),5.2,"shouldnthappen")))))))))))))))))))))))))))))))))))</f>
        <v>5.425</v>
      </c>
      <c r="AO142" s="1" t="n">
        <f aca="false">IF(AND(H142&gt;=14.529,G142&lt;0.633,D142&lt;0.8),1.3,IF(AND(A142&lt;5.05,G142&gt;=0.633,D142&lt;0.8),1.35,IF(AND(H142&gt;=14.379,H142&lt;14.529,G142&lt;0.633,D142&lt;0.8),1.7,IF(AND(B142&lt;3.35,A142&gt;=5.05,G142&gt;=0.633,D142&lt;0.8),1.7,IF(AND(D142&gt;=1.45,A142&lt;5.95,F142&lt;2.5,D142&gt;=0.8),4.5,IF(AND(D142&lt;1.35,A142&gt;=5.95,F142&lt;2.5,D142&gt;=0.8),4,IF(AND(D142&lt;1.85,G142&gt;=0.845,F142&gt;=2.5,D142&gt;=0.8),4.8,IF(AND(B142&gt;=4.3,H142&lt;14.379,H142&lt;14.529,G142&lt;0.633,D142&lt;0.8),1.5,IF(AND(A142&lt;5.25,B142&gt;=3.35,A142&gt;=5.05,G142&gt;=0.633,D142&lt;0.8),1.55,IF(AND(A142&gt;=5.25,B142&gt;=3.35,A142&gt;=5.05,G142&gt;=0.633,D142&lt;0.8),1.633,IF(AND(A142&lt;5.05,D142&lt;1.45,A142&lt;5.95,F142&lt;2.5,D142&gt;=0.8),3.3,IF(AND(G142&lt;0.293,D142&gt;=1.35,A142&gt;=5.95,F142&lt;2.5,D142&gt;=0.8),5,IF(AND(A142&gt;=6.6,D142&lt;2.05,G142&lt;0.845,F142&gt;=2.5,D142&gt;=0.8),5.8,IF(AND(B142&lt;3.05,D142&gt;=2.05,G142&lt;0.845,F142&gt;=2.5,D142&gt;=0.8),6.15,IF(AND(B142&lt;2.9,D142&gt;=1.85,G142&gt;=0.845,F142&gt;=2.5,D142&gt;=0.8),5.1,IF(AND(B142&gt;=2.9,D142&gt;=1.85,G142&gt;=0.845,F142&gt;=2.5,D142&gt;=0.8),5.2,IF(AND(B142&gt;=3.8,B142&lt;4.3,H142&lt;14.379,H142&lt;14.529,G142&lt;0.633,D142&lt;0.8),1.333,IF(AND(A142&lt;6.25,G142&gt;=0.293,D142&gt;=1.35,A142&gt;=5.95,F142&lt;2.5,D142&gt;=0.8),4.6,IF(AND(H142&lt;10.351,A142&lt;6.6,D142&lt;2.05,G142&lt;0.845,F142&gt;=2.5,D142&gt;=0.8),5.4,IF(AND(G142&gt;=0.364,B142&gt;=3.05,D142&gt;=2.05,G142&lt;0.845,F142&gt;=2.5,D142&gt;=0.8),5.66,IF(AND(G142&gt;=0.447,B142&lt;3.8,B142&lt;4.3,H142&lt;14.379,H142&lt;14.529,G142&lt;0.633,D142&lt;0.8),1.3,IF(AND(H142&lt;6.247,A142&lt;5.65,A142&gt;=5.05,D142&lt;1.45,A142&lt;5.95,F142&lt;2.5,D142&gt;=0.8),4.033,IF(AND(D142&lt;1.25,A142&gt;=5.65,A142&gt;=5.05,D142&lt;1.45,A142&lt;5.95,F142&lt;2.5,D142&gt;=0.8),3.88,IF(AND(D142&gt;=1.25,A142&gt;=5.65,A142&gt;=5.05,D142&lt;1.45,A142&lt;5.95,F142&lt;2.5,D142&gt;=0.8),4.35,IF(AND(B142&lt;2.65,A142&gt;=6.25,G142&gt;=0.293,D142&gt;=1.35,A142&gt;=5.95,F142&lt;2.5,D142&gt;=0.8),4.9,IF(AND(B142&lt;2.75,H142&gt;=10.351,A142&lt;6.6,D142&lt;2.05,G142&lt;0.845,F142&gt;=2.5,D142&gt;=0.8),5.1,IF(AND(B142&gt;=2.75,H142&gt;=10.351,A142&lt;6.6,D142&lt;2.05,G142&lt;0.845,F142&gt;=2.5,D142&gt;=0.8),4.95,IF(AND(B142&lt;3.15,G142&lt;0.364,B142&gt;=3.05,D142&gt;=2.05,G142&lt;0.845,F142&gt;=2.5,D142&gt;=0.8),5.28,IF(AND(B142&gt;=3.15,G142&lt;0.364,B142&gt;=3.05,D142&gt;=2.05,G142&lt;0.845,F142&gt;=2.5,D142&gt;=0.8),5.5,IF(AND(H142&lt;9.212,G142&lt;0.447,B142&lt;3.8,B142&lt;4.3,H142&lt;14.379,H142&lt;14.529,G142&lt;0.633,D142&lt;0.8),1.4,IF(AND(G142&lt;0.356,H142&gt;=6.247,A142&lt;5.65,A142&gt;=5.05,D142&lt;1.45,A142&lt;5.95,F142&lt;2.5,D142&gt;=0.8),4.2,IF(AND(B142&lt;3,B142&gt;=2.65,A142&gt;=6.25,G142&gt;=0.293,D142&gt;=1.35,A142&gt;=5.95,F142&lt;2.5,D142&gt;=0.8),4.6,IF(AND(B142&gt;=3,B142&gt;=2.65,A142&gt;=6.25,G142&gt;=0.293,D142&gt;=1.35,A142&gt;=5.95,F142&lt;2.5,D142&gt;=0.8),4.7,IF(AND(A142&lt;5.05,H142&gt;=9.212,G142&lt;0.447,B142&lt;3.8,B142&lt;4.3,H142&lt;14.379,H142&lt;14.529,G142&lt;0.633,D142&lt;0.8),1.533,IF(AND(A142&gt;=5.05,H142&gt;=9.212,G142&lt;0.447,B142&lt;3.8,B142&lt;4.3,H142&lt;14.379,H142&lt;14.529,G142&lt;0.633,D142&lt;0.8),1.425,IF(AND(A142&lt;5.35,G142&gt;=0.356,H142&gt;=6.247,A142&lt;5.65,A142&gt;=5.05,D142&lt;1.45,A142&lt;5.95,F142&lt;2.5,D142&gt;=0.8),3.9,IF(AND(A142&gt;=5.35,G142&gt;=0.356,H142&gt;=6.247,A142&lt;5.65,A142&gt;=5.05,D142&lt;1.45,A142&lt;5.95,F142&lt;2.5,D142&gt;=0.8),3.72,"shouldnthappen")))))))))))))))))))))))))))))))))))))</f>
        <v>5.28</v>
      </c>
      <c r="AP142" s="1" t="n">
        <f aca="false">IF(AND(F142&gt;=1.5,A142&lt;5.55),3.84,IF(AND(G142&gt;=0.52,A142&lt;4.75,F142&lt;1.5,A142&lt;5.55),1.16,IF(AND(A142&lt;5.65,A142&lt;5.85,D142&lt;1.55,A142&gt;=5.55),4.2,IF(AND(A142&gt;=5.65,A142&lt;5.85,D142&lt;1.55,A142&gt;=5.55),3.167,IF(AND(G142&gt;=0.798,A142&gt;=5.85,D142&lt;1.55,A142&gt;=5.55),4,IF(AND(F142&lt;2.5,H142&lt;14.1,D142&gt;=1.55,A142&gt;=5.55),4.84,IF(AND(A142&lt;7.2,H142&gt;=14.1,D142&gt;=1.55,A142&gt;=5.55),5.633,IF(AND(A142&gt;=7.2,H142&gt;=14.1,D142&gt;=1.55,A142&gt;=5.55),6.6,IF(AND(G142&lt;0.161,G142&lt;0.52,A142&lt;4.75,F142&lt;1.5,A142&lt;5.55),1.5,IF(AND(D142&gt;=0.5,G142&lt;0.676,A142&gt;=4.75,F142&lt;1.5,A142&lt;5.55),1.6,IF(AND(H142&lt;11.016,G142&gt;=0.676,A142&gt;=4.75,F142&lt;1.5,A142&lt;5.55),1.75,IF(AND(G142&lt;0.209,G142&lt;0.798,A142&gt;=5.85,D142&lt;1.55,A142&gt;=5.55),4.5,IF(AND(G142&gt;=0.74,F142&gt;=2.5,H142&lt;14.1,D142&gt;=1.55,A142&gt;=5.55),6.225,IF(AND(B142&lt;2.95,G142&gt;=0.161,G142&lt;0.52,A142&lt;4.75,F142&lt;1.5,A142&lt;5.55),1.4,IF(AND(B142&gt;=2.95,G142&gt;=0.161,G142&lt;0.52,A142&lt;4.75,F142&lt;1.5,A142&lt;5.55),1.34,IF(AND(B142&lt;3.15,D142&lt;0.5,G142&lt;0.676,A142&gt;=4.75,F142&lt;1.5,A142&lt;5.55),1.52,IF(AND(D142&lt;0.25,H142&gt;=11.016,G142&gt;=0.676,A142&gt;=4.75,F142&lt;1.5,A142&lt;5.55),1.567,IF(AND(D142&gt;=0.25,H142&gt;=11.016,G142&gt;=0.676,A142&gt;=4.75,F142&lt;1.5,A142&lt;5.55),1.5,IF(AND(H142&lt;7.47,G142&gt;=0.209,G142&lt;0.798,A142&gt;=5.85,D142&lt;1.55,A142&gt;=5.55),5.05,IF(AND(B142&lt;2.85,G142&lt;0.74,F142&gt;=2.5,H142&lt;14.1,D142&gt;=1.55,A142&gt;=5.55),5.35,IF(AND(B142&lt;3.3,B142&gt;=3.15,D142&lt;0.5,G142&lt;0.676,A142&gt;=4.75,F142&lt;1.5,A142&lt;5.55),1.2,IF(AND(D142&lt;1.45,H142&gt;=7.47,G142&gt;=0.209,G142&lt;0.798,A142&gt;=5.85,D142&lt;1.55,A142&gt;=5.55),4.66,IF(AND(D142&gt;=1.45,H142&gt;=7.47,G142&gt;=0.209,G142&lt;0.798,A142&gt;=5.85,D142&lt;1.55,A142&gt;=5.55),4.64,IF(AND(A142&gt;=7.05,B142&gt;=2.85,G142&lt;0.74,F142&gt;=2.5,H142&lt;14.1,D142&gt;=1.55,A142&gt;=5.55),5.8,IF(AND(B142&gt;=3.25,A142&lt;7.05,B142&gt;=2.85,G142&lt;0.74,F142&gt;=2.5,H142&lt;14.1,D142&gt;=1.55,A142&gt;=5.55),5.7,IF(AND(H142&gt;=13.641,D142&lt;0.25,B142&gt;=3.3,B142&gt;=3.15,D142&lt;0.5,G142&lt;0.676,A142&gt;=4.75,F142&lt;1.5,A142&lt;5.55),1.3,IF(AND(D142&lt;0.35,D142&gt;=0.25,B142&gt;=3.3,B142&gt;=3.15,D142&lt;0.5,G142&lt;0.676,A142&gt;=4.75,F142&lt;1.5,A142&lt;5.55),1.367,IF(AND(D142&gt;=0.35,D142&gt;=0.25,B142&gt;=3.3,B142&gt;=3.15,D142&lt;0.5,G142&lt;0.676,A142&gt;=4.75,F142&lt;1.5,A142&lt;5.55),1.3,IF(AND(A142&lt;6.35,B142&lt;3.25,A142&lt;7.05,B142&gt;=2.85,G142&lt;0.74,F142&gt;=2.5,H142&lt;14.1,D142&gt;=1.55,A142&gt;=5.55),5.6,IF(AND(A142&gt;=6.35,B142&lt;3.25,A142&lt;7.05,B142&gt;=2.85,G142&lt;0.74,F142&gt;=2.5,H142&lt;14.1,D142&gt;=1.55,A142&gt;=5.55),5.325,IF(AND(A142&lt;5.1,H142&lt;13.641,D142&lt;0.25,B142&gt;=3.3,B142&gt;=3.15,D142&lt;0.5,G142&lt;0.676,A142&gt;=4.75,F142&lt;1.5,A142&lt;5.55),1.4,IF(AND(H142&gt;=11.031,A142&gt;=5.1,H142&lt;13.641,D142&lt;0.25,B142&gt;=3.3,B142&gt;=3.15,D142&lt;0.5,G142&lt;0.676,A142&gt;=4.75,F142&lt;1.5,A142&lt;5.55),1.4,IF(AND(A142&lt;5.45,H142&lt;11.031,A142&gt;=5.1,H142&lt;13.641,D142&lt;0.25,B142&gt;=3.3,B142&gt;=3.15,D142&lt;0.5,G142&lt;0.676,A142&gt;=4.75,F142&lt;1.5,A142&lt;5.55),1.5,IF(AND(A142&gt;=5.45,H142&lt;11.031,A142&gt;=5.1,H142&lt;13.641,D142&lt;0.25,B142&gt;=3.3,B142&gt;=3.15,D142&lt;0.5,G142&lt;0.676,A142&gt;=4.75,F142&lt;1.5,A142&lt;5.55),1.4,"shouldnthappen"))))))))))))))))))))))))))))))))))</f>
        <v>5.633</v>
      </c>
      <c r="AQ142" s="1" t="n">
        <f aca="false">IF(AND(H142&lt;6.926,D142&gt;=0.35,F142&lt;1.5),1.9,IF(AND(G142&gt;=0.869,D142&gt;=1.75,F142&gt;=1.5),5.15,IF(AND(A142&lt;4.35,A142&lt;5.05,D142&lt;0.35,F142&lt;1.5),1.1,IF(AND(H142&lt;6.089,A142&gt;=5.05,D142&lt;0.35,F142&lt;1.5),1.7,IF(AND(H142&gt;=13.089,H142&gt;=6.926,D142&gt;=0.35,F142&lt;1.5),1.3,IF(AND(G142&lt;0.695,D142&lt;1.15,D142&lt;1.75,F142&gt;=1.5),3.62,IF(AND(G142&gt;=0.695,D142&lt;1.15,D142&lt;1.75,F142&gt;=1.5),3,IF(AND(G142&gt;=0.585,H142&gt;=6.089,A142&gt;=5.05,D142&lt;0.35,F142&lt;1.5),1.5,IF(AND(H142&lt;9.582,H142&lt;13.089,H142&gt;=6.926,D142&gt;=0.35,F142&lt;1.5),1.5,IF(AND(H142&gt;=9.582,H142&lt;13.089,H142&gt;=6.926,D142&gt;=0.35,F142&lt;1.5),1.6,IF(AND(D142&lt;1.35,H142&lt;9.349,D142&gt;=1.15,D142&lt;1.75,F142&gt;=1.5),3.867,IF(AND(D142&lt;2.05,A142&lt;7.05,G142&lt;0.869,D142&gt;=1.75,F142&gt;=1.5),4.9,IF(AND(B142&gt;=3.3,A142&gt;=7.05,G142&lt;0.869,D142&gt;=1.75,F142&gt;=1.5),6.1,IF(AND(G142&lt;0.347,H142&lt;11.218,A142&gt;=4.35,A142&lt;5.05,D142&lt;0.35,F142&lt;1.5),1.4,IF(AND(G142&gt;=0.347,H142&lt;11.218,A142&gt;=4.35,A142&lt;5.05,D142&lt;0.35,F142&lt;1.5),1.5,IF(AND(G142&gt;=0.265,H142&gt;=11.218,A142&gt;=4.35,A142&lt;5.05,D142&lt;0.35,F142&lt;1.5),1.45,IF(AND(A142&gt;=5.4,G142&lt;0.585,H142&gt;=6.089,A142&gt;=5.05,D142&lt;0.35,F142&lt;1.5),1.35,IF(AND(B142&gt;=2.9,D142&gt;=1.35,H142&lt;9.349,D142&gt;=1.15,D142&lt;1.75,F142&gt;=1.5),4.6,IF(AND(D142&gt;=1.35,A142&lt;6.15,H142&gt;=9.349,D142&gt;=1.15,D142&lt;1.75,F142&gt;=1.5),4.54,IF(AND(H142&lt;10.927,A142&gt;=6.15,H142&gt;=9.349,D142&gt;=1.15,D142&lt;1.75,F142&gt;=1.5),4.3,IF(AND(G142&lt;0.512,D142&gt;=2.05,A142&lt;7.05,G142&lt;0.869,D142&gt;=1.75,F142&gt;=1.5),5.533,IF(AND(G142&gt;=0.512,D142&gt;=2.05,A142&lt;7.05,G142&lt;0.869,D142&gt;=1.75,F142&gt;=1.5),5.88,IF(AND(H142&lt;11.551,B142&lt;3.3,A142&gt;=7.05,G142&lt;0.869,D142&gt;=1.75,F142&gt;=1.5),6.3,IF(AND(G142&lt;0.227,G142&lt;0.265,H142&gt;=11.218,A142&gt;=4.35,A142&lt;5.05,D142&lt;0.35,F142&lt;1.5),1.4,IF(AND(G142&gt;=0.227,G142&lt;0.265,H142&gt;=11.218,A142&gt;=4.35,A142&lt;5.05,D142&lt;0.35,F142&lt;1.5),1.26,IF(AND(H142&lt;11.031,A142&lt;5.4,G142&lt;0.585,H142&gt;=6.089,A142&gt;=5.05,D142&lt;0.35,F142&lt;1.5),1.5,IF(AND(H142&gt;=11.031,A142&lt;5.4,G142&lt;0.585,H142&gt;=6.089,A142&gt;=5.05,D142&lt;0.35,F142&lt;1.5),1.4,IF(AND(A142&lt;5.45,B142&lt;2.9,D142&gt;=1.35,H142&lt;9.349,D142&gt;=1.15,D142&lt;1.75,F142&gt;=1.5),4.5,IF(AND(A142&lt;5.9,D142&lt;1.35,A142&lt;6.15,H142&gt;=9.349,D142&gt;=1.15,D142&lt;1.75,F142&gt;=1.5),4.2,IF(AND(A142&gt;=5.9,D142&lt;1.35,A142&lt;6.15,H142&gt;=9.349,D142&gt;=1.15,D142&lt;1.75,F142&gt;=1.5),4,IF(AND(A142&gt;=6.75,H142&gt;=10.927,A142&gt;=6.15,H142&gt;=9.349,D142&gt;=1.15,D142&lt;1.75,F142&gt;=1.5),4.767,IF(AND(B142&lt;2.9,H142&gt;=11.551,B142&lt;3.3,A142&gt;=7.05,G142&lt;0.869,D142&gt;=1.75,F142&gt;=1.5),6.7,IF(AND(B142&gt;=2.9,H142&gt;=11.551,B142&lt;3.3,A142&gt;=7.05,G142&lt;0.869,D142&gt;=1.75,F142&gt;=1.5),6.6,IF(AND(B142&lt;2.45,A142&gt;=5.45,B142&lt;2.9,D142&gt;=1.35,H142&lt;9.349,D142&gt;=1.15,D142&lt;1.75,F142&gt;=1.5),5,IF(AND(B142&gt;=2.45,A142&gt;=5.45,B142&lt;2.9,D142&gt;=1.35,H142&lt;9.349,D142&gt;=1.15,D142&lt;1.75,F142&gt;=1.5),5.1,IF(AND(H142&lt;11.166,A142&lt;6.75,H142&gt;=10.927,A142&gt;=6.15,H142&gt;=9.349,D142&gt;=1.15,D142&lt;1.75,F142&gt;=1.5),4.9,IF(AND(G142&lt;0.228,H142&gt;=11.166,A142&lt;6.75,H142&gt;=10.927,A142&gt;=6.15,H142&gt;=9.349,D142&gt;=1.15,D142&lt;1.75,F142&gt;=1.5),4.7,IF(AND(H142&lt;13.531,G142&gt;=0.228,H142&gt;=11.166,A142&lt;6.75,H142&gt;=10.927,A142&gt;=6.15,H142&gt;=9.349,D142&gt;=1.15,D142&lt;1.75,F142&gt;=1.5),4.4,IF(AND(H142&gt;=13.531,G142&gt;=0.228,H142&gt;=11.166,A142&lt;6.75,H142&gt;=10.927,A142&gt;=6.15,H142&gt;=9.349,D142&gt;=1.15,D142&lt;1.75,F142&gt;=1.5),4.6,"shouldnthappen")))))))))))))))))))))))))))))))))))))))</f>
        <v>5.533</v>
      </c>
      <c r="AR142" s="1" t="n">
        <f aca="false">IF(AND(G142&gt;=0.93,B142&lt;3.65,F142&lt;1.5),1.7,IF(AND(H142&lt;6.542,B142&gt;=3.65,F142&lt;1.5),1.767,IF(AND(A142&gt;=7.05,D142&gt;=1.55,F142&gt;=1.5),6.3,IF(AND(G142&lt;0.123,H142&gt;=6.542,B142&gt;=3.65,F142&lt;1.5),1.367,IF(AND(A142&lt;5.15,A142&lt;5.65,D142&lt;1.55,F142&gt;=1.5),3.15,IF(AND(A142&lt;4.8,G142&gt;=0.447,G142&lt;0.93,B142&lt;3.65,F142&lt;1.5),1.24,IF(AND(A142&gt;=4.8,G142&gt;=0.447,G142&lt;0.93,B142&lt;3.65,F142&lt;1.5),1.4,IF(AND(G142&lt;0.151,G142&gt;=0.123,H142&gt;=6.542,B142&gt;=3.65,F142&lt;1.5),1.7,IF(AND(G142&gt;=0.151,G142&gt;=0.123,H142&gt;=6.542,B142&gt;=3.65,F142&lt;1.5),1.5,IF(AND(D142&gt;=1.45,A142&gt;=5.15,A142&lt;5.65,D142&lt;1.55,F142&gt;=1.5),4.5,IF(AND(B142&lt;2.65,D142&gt;=1.35,A142&gt;=5.65,D142&lt;1.55,F142&gt;=1.5),4.9,IF(AND(G142&lt;0.527,F142&lt;2.5,A142&lt;7.05,D142&gt;=1.55,F142&gt;=1.5),5.075,IF(AND(G142&gt;=0.527,F142&lt;2.5,A142&lt;7.05,D142&gt;=1.55,F142&gt;=1.5),4.7,IF(AND(A142&lt;4.65,G142&lt;0.265,G142&lt;0.447,G142&lt;0.93,B142&lt;3.65,F142&lt;1.5),1.42,IF(AND(G142&lt;0.3,G142&gt;=0.265,G142&lt;0.447,G142&lt;0.93,B142&lt;3.65,F142&lt;1.5),1.6,IF(AND(G142&gt;=0.3,G142&gt;=0.265,G142&lt;0.447,G142&lt;0.93,B142&lt;3.65,F142&lt;1.5),1.4,IF(AND(G142&lt;0.356,D142&lt;1.45,A142&gt;=5.15,A142&lt;5.65,D142&lt;1.55,F142&gt;=1.5),4.125,IF(AND(D142&lt;1.1,A142&lt;6.2,D142&lt;1.35,A142&gt;=5.65,D142&lt;1.55,F142&gt;=1.5),4.1,IF(AND(D142&gt;=1.1,A142&lt;6.2,D142&lt;1.35,A142&gt;=5.65,D142&lt;1.55,F142&gt;=1.5),4.175,IF(AND(H142&gt;=13.433,A142&gt;=6.2,D142&lt;1.35,A142&gt;=5.65,D142&lt;1.55,F142&gt;=1.5),4.6,IF(AND(G142&lt;0.437,B142&gt;=2.65,D142&gt;=1.35,A142&gt;=5.65,D142&lt;1.55,F142&gt;=1.5),4.625,IF(AND(G142&gt;=0.437,B142&gt;=2.65,D142&gt;=1.35,A142&gt;=5.65,D142&lt;1.55,F142&gt;=1.5),4.75,IF(AND(B142&gt;=3.15,H142&lt;11.146,F142&gt;=2.5,A142&lt;7.05,D142&gt;=1.55,F142&gt;=1.5),5.667,IF(AND(B142&lt;2.65,H142&gt;=11.146,F142&gt;=2.5,A142&lt;7.05,D142&gt;=1.55,F142&gt;=1.5),5.8,IF(AND(B142&lt;3.3,A142&gt;=4.65,G142&lt;0.265,G142&lt;0.447,G142&lt;0.93,B142&lt;3.65,F142&lt;1.5),1.32,IF(AND(B142&gt;=3.3,A142&gt;=4.65,G142&lt;0.265,G142&lt;0.447,G142&lt;0.93,B142&lt;3.65,F142&lt;1.5),1.425,IF(AND(B142&lt;2.8,G142&gt;=0.356,D142&lt;1.45,A142&gt;=5.15,A142&lt;5.65,D142&lt;1.55,F142&gt;=1.5),3.86,IF(AND(B142&gt;=2.8,G142&gt;=0.356,D142&lt;1.45,A142&gt;=5.15,A142&lt;5.65,D142&lt;1.55,F142&gt;=1.5),3.6,IF(AND(B142&lt;2.6,H142&lt;13.433,A142&gt;=6.2,D142&lt;1.35,A142&gt;=5.65,D142&lt;1.55,F142&gt;=1.5),4.4,IF(AND(B142&gt;=2.6,H142&lt;13.433,A142&gt;=6.2,D142&lt;1.35,A142&gt;=5.65,D142&lt;1.55,F142&gt;=1.5),4.3,IF(AND(G142&lt;0.151,B142&lt;3.15,H142&lt;11.146,F142&gt;=2.5,A142&lt;7.05,D142&gt;=1.55,F142&gt;=1.5),5.5,IF(AND(H142&lt;15.52,B142&gt;=2.65,H142&gt;=11.146,F142&gt;=2.5,A142&lt;7.05,D142&gt;=1.55,F142&gt;=1.5),5.4,IF(AND(H142&gt;=15.52,B142&gt;=2.65,H142&gt;=11.146,F142&gt;=2.5,A142&lt;7.05,D142&gt;=1.55,F142&gt;=1.5),5.733,IF(AND(H142&lt;10.74,G142&gt;=0.151,B142&lt;3.15,H142&lt;11.146,F142&gt;=2.5,A142&lt;7.05,D142&gt;=1.55,F142&gt;=1.5),5.12,IF(AND(H142&gt;=10.74,G142&gt;=0.151,B142&lt;3.15,H142&lt;11.146,F142&gt;=2.5,A142&lt;7.05,D142&gt;=1.55,F142&gt;=1.5),4.9,"shouldnthappen")))))))))))))))))))))))))))))))))))</f>
        <v>5.4</v>
      </c>
      <c r="AS142" s="1" t="n">
        <f aca="false">IF(AND(F142&gt;=1.5,A142&lt;5.55),4.18,IF(AND(F142&gt;=2.5,B142&lt;2.75,A142&gt;=5.55),5.38,IF(AND(G142&gt;=0.587,B142&lt;3.75,F142&lt;1.5,A142&lt;5.55),1.48,IF(AND(H142&lt;6.51,B142&gt;=3.75,F142&lt;1.5,A142&lt;5.55),1.9,IF(AND(H142&gt;=6.51,B142&gt;=3.75,F142&lt;1.5,A142&lt;5.55),1.425,IF(AND(G142&gt;=0.868,F142&lt;2.5,B142&lt;2.75,A142&gt;=5.55),4.65,IF(AND(F142&lt;1.5,D142&lt;1.55,B142&gt;=2.75,A142&gt;=5.55),1.7,IF(AND(G142&gt;=0.857,D142&gt;=1.55,B142&gt;=2.75,A142&gt;=5.55),5.033,IF(AND(G142&gt;=0.518,G142&lt;0.587,B142&lt;3.75,F142&lt;1.5,A142&lt;5.55),1,IF(AND(D142&lt;1.05,G142&lt;0.868,F142&lt;2.5,B142&lt;2.75,A142&gt;=5.55),3.5,IF(AND(G142&lt;0.404,D142&gt;=1.05,G142&lt;0.868,F142&lt;2.5,B142&lt;2.75,A142&gt;=5.55),4.2,IF(AND(G142&gt;=0.404,D142&gt;=1.05,G142&lt;0.868,F142&lt;2.5,B142&lt;2.75,A142&gt;=5.55),3.94,IF(AND(F142&lt;2.5,B142&lt;2.95,F142&gt;=1.5,D142&lt;1.55,B142&gt;=2.75,A142&gt;=5.55),4.68,IF(AND(F142&gt;=2.5,B142&lt;2.95,F142&gt;=1.5,D142&lt;1.55,B142&gt;=2.75,A142&gt;=5.55),5.1,IF(AND(H142&lt;10.883,B142&gt;=2.95,F142&gt;=1.5,D142&lt;1.55,B142&gt;=2.75,A142&gt;=5.55),4.15,IF(AND(H142&gt;=10.883,B142&gt;=2.95,F142&gt;=1.5,D142&lt;1.55,B142&gt;=2.75,A142&gt;=5.55),4.5,IF(AND(H142&gt;=14.1,D142&lt;2.05,G142&lt;0.857,D142&gt;=1.55,B142&gt;=2.75,A142&gt;=5.55),6.6,IF(AND(G142&lt;0.063,B142&lt;3.15,G142&lt;0.518,G142&lt;0.587,B142&lt;3.75,F142&lt;1.5,A142&lt;5.55),1.4,IF(AND(G142&gt;=0.063,B142&lt;3.15,G142&lt;0.518,G142&lt;0.587,B142&lt;3.75,F142&lt;1.5,A142&lt;5.55),1.5,IF(AND(H142&gt;=10.563,B142&gt;=3.15,G142&lt;0.518,G142&lt;0.587,B142&lt;3.75,F142&lt;1.5,A142&lt;5.55),1.325,IF(AND(B142&lt;2.95,H142&lt;14.1,D142&lt;2.05,G142&lt;0.857,D142&gt;=1.55,B142&gt;=2.75,A142&gt;=5.55),6.125,IF(AND(A142&lt;6.65,G142&lt;0.364,D142&gt;=2.05,G142&lt;0.857,D142&gt;=1.55,B142&gt;=2.75,A142&gt;=5.55),5.45,IF(AND(G142&gt;=0.774,G142&gt;=0.364,D142&gt;=2.05,G142&lt;0.857,D142&gt;=1.55,B142&gt;=2.75,A142&gt;=5.55),5.4,IF(AND(H142&gt;=9.279,H142&lt;10.563,B142&gt;=3.15,G142&lt;0.518,G142&lt;0.587,B142&lt;3.75,F142&lt;1.5,A142&lt;5.55),1.475,IF(AND(D142&lt;1.65,B142&gt;=2.95,H142&lt;14.1,D142&lt;2.05,G142&lt;0.857,D142&gt;=1.55,B142&gt;=2.75,A142&gt;=5.55),5.8,IF(AND(B142&lt;3.15,A142&gt;=6.65,G142&lt;0.364,D142&gt;=2.05,G142&lt;0.857,D142&gt;=1.55,B142&gt;=2.75,A142&gt;=5.55),5.3,IF(AND(B142&gt;=3.15,A142&gt;=6.65,G142&lt;0.364,D142&gt;=2.05,G142&lt;0.857,D142&gt;=1.55,B142&gt;=2.75,A142&gt;=5.55),5.7,IF(AND(A142&gt;=6.75,G142&lt;0.774,G142&gt;=0.364,D142&gt;=2.05,G142&lt;0.857,D142&gt;=1.55,B142&gt;=2.75,A142&gt;=5.55),5.9,IF(AND(G142&lt;0.417,H142&lt;9.279,H142&lt;10.563,B142&gt;=3.15,G142&lt;0.518,G142&lt;0.587,B142&lt;3.75,F142&lt;1.5,A142&lt;5.55),1.4,IF(AND(G142&gt;=0.417,H142&lt;9.279,H142&lt;10.563,B142&gt;=3.15,G142&lt;0.518,G142&lt;0.587,B142&lt;3.75,F142&lt;1.5,A142&lt;5.55),1.3,IF(AND(A142&lt;6.3,D142&gt;=1.65,B142&gt;=2.95,H142&lt;14.1,D142&lt;2.05,G142&lt;0.857,D142&gt;=1.55,B142&gt;=2.75,A142&gt;=5.55),4.9,IF(AND(A142&gt;=6.3,D142&gt;=1.65,B142&gt;=2.95,H142&lt;14.1,D142&lt;2.05,G142&lt;0.857,D142&gt;=1.55,B142&gt;=2.75,A142&gt;=5.55),5.3,IF(AND(G142&gt;=0.657,A142&lt;6.75,G142&lt;0.774,G142&gt;=0.364,D142&gt;=2.05,G142&lt;0.857,D142&gt;=1.55,B142&gt;=2.75,A142&gt;=5.55),6,IF(AND(B142&lt;3.2,G142&lt;0.657,A142&lt;6.75,G142&lt;0.774,G142&gt;=0.364,D142&gt;=2.05,G142&lt;0.857,D142&gt;=1.55,B142&gt;=2.75,A142&gt;=5.55),5.6,IF(AND(B142&gt;=3.2,G142&lt;0.657,A142&lt;6.75,G142&lt;0.774,G142&gt;=0.364,D142&gt;=2.05,G142&lt;0.857,D142&gt;=1.55,B142&gt;=2.75,A142&gt;=5.55),5.65,"shouldnthappen")))))))))))))))))))))))))))))))))))</f>
        <v>5.3</v>
      </c>
      <c r="AT142" s="1" t="n">
        <f aca="false">IF(AND(H142&gt;=16.284,A142&gt;=5.55),6.533,IF(AND(G142&gt;=0.52,A142&lt;4.85,A142&lt;5.55),1.05,IF(AND(G142&lt;0.227,G142&lt;0.52,A142&lt;4.85,A142&lt;5.55),1.4,IF(AND(G142&gt;=0.227,G142&lt;0.52,A142&lt;4.85,A142&lt;5.55),1.3,IF(AND(D142&gt;=0.45,F142&lt;1.5,A142&gt;=4.85,A142&lt;5.55),1.667,IF(AND(B142&gt;=2.75,F142&gt;=1.5,A142&gt;=4.85,A142&lt;5.55),4.5,IF(AND(F142&lt;2.5,B142&gt;=3.15,H142&lt;16.284,A142&gt;=5.55),4.7,IF(AND(G142&gt;=0.934,D142&lt;0.45,F142&lt;1.5,A142&gt;=4.85,A142&lt;5.55),1.7,IF(AND(D142&gt;=1.2,B142&lt;2.75,F142&gt;=1.5,A142&gt;=4.85,A142&lt;5.55),4.25,IF(AND(G142&gt;=0.774,F142&gt;=2.5,B142&gt;=3.15,H142&lt;16.284,A142&gt;=5.55),5.4,IF(AND(B142&lt;3.1,G142&lt;0.934,D142&lt;0.45,F142&lt;1.5,A142&gt;=4.85,A142&lt;5.55),1.6,IF(AND(D142&lt;1.05,D142&lt;1.2,B142&lt;2.75,F142&gt;=1.5,A142&gt;=4.85,A142&lt;5.55),3.433,IF(AND(D142&gt;=1.05,D142&lt;1.2,B142&lt;2.75,F142&gt;=1.5,A142&gt;=4.85,A142&lt;5.55),3.267,IF(AND(H142&lt;8.486,D142&lt;1.35,F142&lt;2.5,B142&lt;3.15,H142&lt;16.284,A142&gt;=5.55),3.85,IF(AND(D142&gt;=1.55,D142&gt;=1.35,F142&lt;2.5,B142&lt;3.15,H142&lt;16.284,A142&gt;=5.55),5.1,IF(AND(H142&lt;10.464,A142&lt;6.35,F142&gt;=2.5,B142&lt;3.15,H142&lt;16.284,A142&gt;=5.55),5.08,IF(AND(H142&gt;=10.464,A142&lt;6.35,F142&gt;=2.5,B142&lt;3.15,H142&lt;16.284,A142&gt;=5.55),4.9,IF(AND(D142&lt;1.85,A142&gt;=6.35,F142&gt;=2.5,B142&lt;3.15,H142&lt;16.284,A142&gt;=5.55),5.8,IF(AND(H142&gt;=10.393,G142&lt;0.774,F142&gt;=2.5,B142&gt;=3.15,H142&lt;16.284,A142&gt;=5.55),5.425,IF(AND(B142&lt;2.6,H142&gt;=8.486,D142&lt;1.35,F142&lt;2.5,B142&lt;3.15,H142&lt;16.284,A142&gt;=5.55),3.9,IF(AND(G142&gt;=0.567,D142&lt;1.55,D142&gt;=1.35,F142&lt;2.5,B142&lt;3.15,H142&lt;16.284,A142&gt;=5.55),4.4,IF(AND(B142&lt;3.25,H142&lt;10.393,G142&lt;0.774,F142&gt;=2.5,B142&gt;=3.15,H142&lt;16.284,A142&gt;=5.55),5.7,IF(AND(B142&gt;=3.25,H142&lt;10.393,G142&lt;0.774,F142&gt;=2.5,B142&gt;=3.15,H142&lt;16.284,A142&gt;=5.55),5.98,IF(AND(G142&lt;0.079,G142&lt;0.338,B142&gt;=3.1,G142&lt;0.934,D142&lt;0.45,F142&lt;1.5,A142&gt;=4.85,A142&lt;5.55),1.425,IF(AND(B142&lt;3.35,G142&gt;=0.338,B142&gt;=3.1,G142&lt;0.934,D142&lt;0.45,F142&lt;1.5,A142&gt;=4.85,A142&lt;5.55),1.4,IF(AND(G142&lt;0.404,B142&gt;=2.6,H142&gt;=8.486,D142&lt;1.35,F142&lt;2.5,B142&lt;3.15,H142&lt;16.284,A142&gt;=5.55),4.3,IF(AND(G142&gt;=0.404,B142&gt;=2.6,H142&gt;=8.486,D142&lt;1.35,F142&lt;2.5,B142&lt;3.15,H142&lt;16.284,A142&gt;=5.55),4.025,IF(AND(B142&gt;=3.05,G142&lt;0.567,D142&lt;1.55,D142&gt;=1.35,F142&lt;2.5,B142&lt;3.15,H142&lt;16.284,A142&gt;=5.55),4.7,IF(AND(A142&lt;6.45,H142&lt;10.667,D142&gt;=1.85,A142&gt;=6.35,F142&gt;=2.5,B142&lt;3.15,H142&lt;16.284,A142&gt;=5.55),5.3,IF(AND(A142&gt;=6.45,H142&lt;10.667,D142&gt;=1.85,A142&gt;=6.35,F142&gt;=2.5,B142&lt;3.15,H142&lt;16.284,A142&gt;=5.55),5.167,IF(AND(B142&lt;2.95,H142&gt;=10.667,D142&gt;=1.85,A142&gt;=6.35,F142&gt;=2.5,B142&lt;3.15,H142&lt;16.284,A142&gt;=5.55),5.6,IF(AND(B142&gt;=2.95,H142&gt;=10.667,D142&gt;=1.85,A142&gt;=6.35,F142&gt;=2.5,B142&lt;3.15,H142&lt;16.284,A142&gt;=5.55),5.5,IF(AND(H142&lt;10.325,G142&gt;=0.079,G142&lt;0.338,B142&gt;=3.1,G142&lt;0.934,D142&lt;0.45,F142&lt;1.5,A142&gt;=4.85,A142&lt;5.55),1.5,IF(AND(G142&lt;0.385,B142&gt;=3.35,G142&gt;=0.338,B142&gt;=3.1,G142&lt;0.934,D142&lt;0.45,F142&lt;1.5,A142&gt;=4.85,A142&lt;5.55),1.5,IF(AND(G142&gt;=0.385,B142&gt;=3.35,G142&gt;=0.338,B142&gt;=3.1,G142&lt;0.934,D142&lt;0.45,F142&lt;1.5,A142&gt;=4.85,A142&lt;5.55),1.42,IF(AND(B142&lt;2.5,B142&lt;3.05,G142&lt;0.567,D142&lt;1.55,D142&gt;=1.35,F142&lt;2.5,B142&lt;3.15,H142&lt;16.284,A142&gt;=5.55),4.5,IF(AND(B142&gt;=2.5,B142&lt;3.05,G142&lt;0.567,D142&lt;1.55,D142&gt;=1.35,F142&lt;2.5,B142&lt;3.15,H142&lt;16.284,A142&gt;=5.55),4.56,IF(AND(H142&lt;12.506,H142&gt;=10.325,G142&gt;=0.079,G142&lt;0.338,B142&gt;=3.1,G142&lt;0.934,D142&lt;0.45,F142&lt;1.5,A142&gt;=4.85,A142&lt;5.55),1.2,IF(AND(H142&gt;=12.506,H142&gt;=10.325,G142&gt;=0.079,G142&lt;0.338,B142&gt;=3.1,G142&lt;0.934,D142&lt;0.45,F142&lt;1.5,A142&gt;=4.85,A142&lt;5.55),1.3,"shouldnthappen")))))))))))))))))))))))))))))))))))))))</f>
        <v>5.5</v>
      </c>
      <c r="AU142" s="1" t="n">
        <f aca="false">IF(AND(G142&gt;=0.52,B142&lt;3.05,F142&lt;1.5),1.1,IF(AND(G142&lt;0.35,G142&lt;0.52,B142&lt;3.05,F142&lt;1.5),1.4,IF(AND(G142&gt;=0.35,G142&lt;0.52,B142&lt;3.05,F142&lt;1.5),1.3,IF(AND(G142&gt;=0.227,G142&lt;0.347,B142&gt;=3.05,F142&lt;1.5),1.32,IF(AND(H142&lt;6.417,G142&gt;=0.347,B142&gt;=3.05,F142&lt;1.5),1.7,IF(AND(A142&gt;=7.25,A142&gt;=6.6,F142&gt;=2.5,F142&gt;=1.5),6.35,IF(AND(G142&lt;0.11,G142&lt;0.227,G142&lt;0.347,B142&gt;=3.05,F142&lt;1.5),1.333,IF(AND(H142&lt;9.441,H142&gt;=6.417,G142&gt;=0.347,B142&gt;=3.05,F142&lt;1.5),1.425,IF(AND(B142&lt;2.75,G142&lt;0.451,H142&lt;10.266,F142&lt;2.5,F142&gt;=1.5),4,IF(AND(B142&gt;=2.75,G142&lt;0.451,H142&lt;10.266,F142&lt;2.5,F142&gt;=1.5),4.433,IF(AND(G142&gt;=0.865,G142&gt;=0.451,H142&lt;10.266,F142&lt;2.5,F142&gt;=1.5),4.2,IF(AND(B142&lt;2.45,H142&lt;13.665,H142&gt;=10.266,F142&lt;2.5,F142&gt;=1.5),3.7,IF(AND(G142&lt;0.302,H142&gt;=13.665,H142&gt;=10.266,F142&lt;2.5,F142&gt;=1.5),5,IF(AND(B142&lt;2.9,A142&lt;6.1,A142&lt;6.6,F142&gt;=2.5,F142&gt;=1.5),5.06,IF(AND(B142&gt;=2.9,A142&lt;6.1,A142&lt;6.6,F142&gt;=2.5,F142&gt;=1.5),4.8,IF(AND(B142&lt;3.05,A142&gt;=6.1,A142&lt;6.6,F142&gt;=2.5,F142&gt;=1.5),5.6,IF(AND(B142&gt;=3.05,A142&gt;=6.1,A142&lt;6.6,F142&gt;=2.5,F142&gt;=1.5),5.267,IF(AND(H142&gt;=14.564,A142&lt;7.25,A142&gt;=6.6,F142&gt;=2.5,F142&gt;=1.5),5.6,IF(AND(H142&gt;=14.309,G142&gt;=0.11,G142&lt;0.227,G142&lt;0.347,B142&gt;=3.05,F142&lt;1.5),1.7,IF(AND(D142&lt;0.4,H142&gt;=9.441,H142&gt;=6.417,G142&gt;=0.347,B142&gt;=3.05,F142&lt;1.5),1.5,IF(AND(D142&gt;=0.4,H142&gt;=9.441,H142&gt;=6.417,G142&gt;=0.347,B142&gt;=3.05,F142&lt;1.5),1.633,IF(AND(A142&lt;5.35,G142&lt;0.865,G142&gt;=0.451,H142&lt;10.266,F142&lt;2.5,F142&gt;=1.5),3.15,IF(AND(D142&lt;1.45,G142&gt;=0.302,H142&gt;=13.665,H142&gt;=10.266,F142&lt;2.5,F142&gt;=1.5),4.74,IF(AND(D142&gt;=1.45,G142&gt;=0.302,H142&gt;=13.665,H142&gt;=10.266,F142&lt;2.5,F142&gt;=1.5),4.567,IF(AND(H142&lt;8.836,H142&lt;14.564,A142&lt;7.25,A142&gt;=6.6,F142&gt;=2.5,F142&gt;=1.5),5.7,IF(AND(H142&gt;=8.836,H142&lt;14.564,A142&lt;7.25,A142&gt;=6.6,F142&gt;=2.5,F142&gt;=1.5),5.9,IF(AND(H142&lt;11.53,H142&lt;14.309,G142&gt;=0.11,G142&lt;0.227,G142&lt;0.347,B142&gt;=3.05,F142&lt;1.5),1.5,IF(AND(H142&gt;=11.53,H142&lt;14.309,G142&gt;=0.11,G142&lt;0.227,G142&lt;0.347,B142&gt;=3.05,F142&lt;1.5),1.467,IF(AND(H142&lt;9.386,A142&gt;=5.35,G142&lt;0.865,G142&gt;=0.451,H142&lt;10.266,F142&lt;2.5,F142&gt;=1.5),3.56,IF(AND(H142&gt;=9.386,A142&gt;=5.35,G142&lt;0.865,G142&gt;=0.451,H142&lt;10.266,F142&lt;2.5,F142&gt;=1.5),4.2,IF(AND(H142&lt;11.036,D142&lt;1.45,B142&gt;=2.45,H142&lt;13.665,H142&gt;=10.266,F142&lt;2.5,F142&gt;=1.5),4.45,IF(AND(H142&gt;=11.036,D142&lt;1.45,B142&gt;=2.45,H142&lt;13.665,H142&gt;=10.266,F142&lt;2.5,F142&gt;=1.5),4.1,IF(AND(G142&gt;=0.585,D142&gt;=1.45,B142&gt;=2.45,H142&lt;13.665,H142&gt;=10.266,F142&lt;2.5,F142&gt;=1.5),4.9,IF(AND(H142&lt;11.743,G142&lt;0.585,D142&gt;=1.45,B142&gt;=2.45,H142&lt;13.665,H142&gt;=10.266,F142&lt;2.5,F142&gt;=1.5),4.7,IF(AND(H142&gt;=11.743,G142&lt;0.585,D142&gt;=1.45,B142&gt;=2.45,H142&lt;13.665,H142&gt;=10.266,F142&lt;2.5,F142&gt;=1.5),4.5,"shouldnthappen")))))))))))))))))))))))))))))))))))</f>
        <v>5.6</v>
      </c>
      <c r="AV142" s="1" t="n">
        <f aca="false">IF(AND(G142&gt;=0.356,F142&gt;=1.5,A142&lt;5.75),3.52,IF(AND(A142&lt;7.25,A142&gt;=7.1,A142&gt;=5.75),5.875,IF(AND(A142&gt;=7.25,A142&gt;=7.1,A142&gt;=5.75),6.5,IF(AND(D142&gt;=0.35,G142&gt;=0.586,F142&lt;1.5,A142&lt;5.75),1.8,IF(AND(D142&lt;1.4,G142&lt;0.356,F142&gt;=1.5,A142&lt;5.75),4.2,IF(AND(D142&gt;=1.4,G142&lt;0.356,F142&gt;=1.5,A142&lt;5.75),4.5,IF(AND(H142&gt;=11.218,A142&lt;5.05,G142&lt;0.586,F142&lt;1.5,A142&lt;5.75),1.225,IF(AND(G142&gt;=0.253,A142&gt;=5.05,G142&lt;0.586,F142&lt;1.5,A142&lt;5.75),1.3,IF(AND(B142&gt;=3.75,D142&lt;0.35,G142&gt;=0.586,F142&lt;1.5,A142&lt;5.75),1.567,IF(AND(B142&lt;2.85,D142&lt;1.35,D142&lt;1.65,A142&lt;7.1,A142&gt;=5.75),4.26,IF(AND(B142&gt;=2.85,D142&lt;1.35,D142&lt;1.65,A142&lt;7.1,A142&gt;=5.75),4.45,IF(AND(A142&lt;6.05,H142&lt;12.921,D142&gt;=1.65,A142&lt;7.1,A142&gt;=5.75),5.1,IF(AND(H142&gt;=15.338,H142&gt;=12.921,D142&gt;=1.65,A142&lt;7.1,A142&gt;=5.75),5.55,IF(AND(G142&lt;0.418,H142&lt;11.218,A142&lt;5.05,G142&lt;0.586,F142&lt;1.5,A142&lt;5.75),1.42,IF(AND(G142&gt;=0.418,H142&lt;11.218,A142&lt;5.05,G142&lt;0.586,F142&lt;1.5,A142&lt;5.75),1.3,IF(AND(H142&gt;=13.321,G142&lt;0.253,A142&gt;=5.05,G142&lt;0.586,F142&lt;1.5,A142&lt;5.75),1.7,IF(AND(H142&lt;6.089,B142&lt;3.75,D142&lt;0.35,G142&gt;=0.586,F142&lt;1.5,A142&lt;5.75),1.7,IF(AND(H142&gt;=6.089,B142&lt;3.75,D142&lt;0.35,G142&gt;=0.586,F142&lt;1.5,A142&lt;5.75),1.5,IF(AND(B142&lt;2.9,D142&lt;1.45,D142&gt;=1.35,D142&lt;1.65,A142&lt;7.1,A142&gt;=5.75),4.8,IF(AND(B142&gt;=2.9,D142&lt;1.45,D142&gt;=1.35,D142&lt;1.65,A142&lt;7.1,A142&gt;=5.75),4.475,IF(AND(B142&lt;2.5,D142&gt;=1.45,D142&gt;=1.35,D142&lt;1.65,A142&lt;7.1,A142&gt;=5.75),4.5,IF(AND(H142&lt;8.884,A142&gt;=6.05,H142&lt;12.921,D142&gt;=1.65,A142&lt;7.1,A142&gt;=5.75),5.4,IF(AND(A142&lt;6.3,H142&lt;15.338,H142&gt;=12.921,D142&gt;=1.65,A142&lt;7.1,A142&gt;=5.75),4.967,IF(AND(A142&gt;=6.3,H142&lt;15.338,H142&gt;=12.921,D142&gt;=1.65,A142&lt;7.1,A142&gt;=5.75),5.133,IF(AND(H142&lt;10.826,H142&lt;13.321,G142&lt;0.253,A142&gt;=5.05,G142&lt;0.586,F142&lt;1.5,A142&lt;5.75),1.5,IF(AND(H142&gt;=10.826,H142&lt;13.321,G142&lt;0.253,A142&gt;=5.05,G142&lt;0.586,F142&lt;1.5,A142&lt;5.75),1.4,IF(AND(H142&lt;7.47,B142&gt;=2.5,D142&gt;=1.45,D142&gt;=1.35,D142&lt;1.65,A142&lt;7.1,A142&gt;=5.75),5.1,IF(AND(H142&gt;=7.47,B142&gt;=2.5,D142&gt;=1.45,D142&gt;=1.35,D142&lt;1.65,A142&lt;7.1,A142&gt;=5.75),4.725,IF(AND(H142&lt;9.637,H142&gt;=8.884,A142&gt;=6.05,H142&lt;12.921,D142&gt;=1.65,A142&lt;7.1,A142&gt;=5.75),5.9,IF(AND(B142&lt;2.6,H142&gt;=9.637,H142&gt;=8.884,A142&gt;=6.05,H142&lt;12.921,D142&gt;=1.65,A142&lt;7.1,A142&gt;=5.75),5.8,IF(AND(B142&lt;2.75,B142&gt;=2.6,H142&gt;=9.637,H142&gt;=8.884,A142&gt;=6.05,H142&lt;12.921,D142&gt;=1.65,A142&lt;7.1,A142&gt;=5.75),5.3,IF(AND(D142&lt;2.25,B142&gt;=2.75,B142&gt;=2.6,H142&gt;=9.637,H142&gt;=8.884,A142&gt;=6.05,H142&lt;12.921,D142&gt;=1.65,A142&lt;7.1,A142&gt;=5.75),5.6,IF(AND(D142&gt;=2.25,B142&gt;=2.75,B142&gt;=2.6,H142&gt;=9.637,H142&gt;=8.884,A142&gt;=6.05,H142&lt;12.921,D142&gt;=1.65,A142&lt;7.1,A142&gt;=5.75),5.5,"shouldnthappen")))))))))))))))))))))))))))))))))</f>
        <v>5.55</v>
      </c>
      <c r="AW142" s="1" t="n">
        <f aca="false">IF(AND(G142&gt;=0.905,F142&lt;1.5),1.767,IF(AND(H142&gt;=16.674,F142&gt;=1.5),6.55,IF(AND(A142&lt;4.35,H142&lt;14.344,G142&lt;0.905,F142&lt;1.5),1.1,IF(AND(B142&lt;3.65,H142&gt;=14.344,G142&lt;0.905,F142&lt;1.5),1.5,IF(AND(B142&gt;=3.65,H142&gt;=14.344,G142&lt;0.905,F142&lt;1.5),1.65,IF(AND(B142&lt;2.6,F142&gt;=2.5,H142&lt;16.674,F142&gt;=1.5),4.5,IF(AND(D142&gt;=0.45,A142&gt;=4.35,H142&lt;14.344,G142&lt;0.905,F142&lt;1.5),1.65,IF(AND(D142&lt;1.15,A142&lt;5.9,F142&lt;2.5,H142&lt;16.674,F142&gt;=1.5),3.56,IF(AND(B142&lt;2.75,A142&gt;=5.9,F142&lt;2.5,H142&lt;16.674,F142&gt;=1.5),5,IF(AND(H142&lt;13.531,B142&gt;=2.75,A142&gt;=5.9,F142&lt;2.5,H142&lt;16.674,F142&gt;=1.5),4.333,IF(AND(B142&lt;3.2,G142&gt;=0.669,B142&gt;=2.6,F142&gt;=2.5,H142&lt;16.674,F142&gt;=1.5),5.08,IF(AND(B142&gt;=3.2,G142&gt;=0.669,B142&gt;=2.6,F142&gt;=2.5,H142&lt;16.674,F142&gt;=1.5),5.4,IF(AND(B142&lt;3.15,A142&lt;5.05,D142&lt;0.45,A142&gt;=4.35,H142&lt;14.344,G142&lt;0.905,F142&lt;1.5),1.45,IF(AND(A142&gt;=5.55,A142&gt;=5.05,D142&lt;0.45,A142&gt;=4.35,H142&lt;14.344,G142&lt;0.905,F142&lt;1.5),1.5,IF(AND(A142&lt;5.55,A142&lt;5.65,D142&gt;=1.15,A142&lt;5.9,F142&lt;2.5,H142&lt;16.674,F142&gt;=1.5),3.95,IF(AND(A142&gt;=5.55,A142&lt;5.65,D142&gt;=1.15,A142&lt;5.9,F142&lt;2.5,H142&lt;16.674,F142&gt;=1.5),3.82,IF(AND(G142&lt;0.39,A142&gt;=5.65,D142&gt;=1.15,A142&lt;5.9,F142&lt;2.5,H142&lt;16.674,F142&gt;=1.5),4.35,IF(AND(G142&gt;=0.39,A142&gt;=5.65,D142&gt;=1.15,A142&lt;5.9,F142&lt;2.5,H142&lt;16.674,F142&gt;=1.5),3.95,IF(AND(G142&lt;0.466,H142&gt;=13.531,B142&gt;=2.75,A142&gt;=5.9,F142&lt;2.5,H142&lt;16.674,F142&gt;=1.5),4.8,IF(AND(G142&gt;=0.466,H142&gt;=13.531,B142&gt;=2.75,A142&gt;=5.9,F142&lt;2.5,H142&lt;16.674,F142&gt;=1.5),4.7,IF(AND(H142&lt;10.144,D142&lt;2.05,G142&lt;0.669,B142&gt;=2.6,F142&gt;=2.5,H142&lt;16.674,F142&gt;=1.5),5.3,IF(AND(H142&gt;=10.144,D142&lt;2.05,G142&lt;0.669,B142&gt;=2.6,F142&gt;=2.5,H142&lt;16.674,F142&gt;=1.5),5.133,IF(AND(D142&gt;=2.45,D142&gt;=2.05,G142&lt;0.669,B142&gt;=2.6,F142&gt;=2.5,H142&lt;16.674,F142&gt;=1.5),5.9,IF(AND(B142&lt;3.25,B142&gt;=3.15,A142&lt;5.05,D142&lt;0.45,A142&gt;=4.35,H142&lt;14.344,G142&lt;0.905,F142&lt;1.5),1.2,IF(AND(B142&gt;=3.25,B142&gt;=3.15,A142&lt;5.05,D142&lt;0.45,A142&gt;=4.35,H142&lt;14.344,G142&lt;0.905,F142&lt;1.5),1.36,IF(AND(B142&gt;=3.8,A142&lt;5.55,A142&gt;=5.05,D142&lt;0.45,A142&gt;=4.35,H142&lt;14.344,G142&lt;0.905,F142&lt;1.5),1.3,IF(AND(G142&lt;0.05,B142&lt;3.8,A142&lt;5.55,A142&gt;=5.05,D142&lt;0.45,A142&gt;=4.35,H142&lt;14.344,G142&lt;0.905,F142&lt;1.5),1.4,IF(AND(G142&lt;0.107,G142&lt;0.395,D142&lt;2.45,D142&gt;=2.05,G142&lt;0.669,B142&gt;=2.6,F142&gt;=2.5,H142&lt;16.674,F142&gt;=1.5),5.667,IF(AND(G142&lt;0.537,G142&gt;=0.395,D142&lt;2.45,D142&gt;=2.05,G142&lt;0.669,B142&gt;=2.6,F142&gt;=2.5,H142&lt;16.674,F142&gt;=1.5),5.6,IF(AND(G142&gt;=0.537,G142&gt;=0.395,D142&lt;2.45,D142&gt;=2.05,G142&lt;0.669,B142&gt;=2.6,F142&gt;=2.5,H142&lt;16.674,F142&gt;=1.5),5.775,IF(AND(B142&lt;3.6,G142&gt;=0.05,B142&lt;3.8,A142&lt;5.55,A142&gt;=5.05,D142&lt;0.45,A142&gt;=4.35,H142&lt;14.344,G142&lt;0.905,F142&lt;1.5),1.475,IF(AND(B142&gt;=3.6,G142&gt;=0.05,B142&lt;3.8,A142&lt;5.55,A142&gt;=5.05,D142&lt;0.45,A142&gt;=4.35,H142&lt;14.344,G142&lt;0.905,F142&lt;1.5),1.5,IF(AND(G142&lt;0.312,G142&gt;=0.107,G142&lt;0.395,D142&lt;2.45,D142&gt;=2.05,G142&lt;0.669,B142&gt;=2.6,F142&gt;=2.5,H142&lt;16.674,F142&gt;=1.5),5.18,IF(AND(G142&gt;=0.312,G142&gt;=0.107,G142&lt;0.395,D142&lt;2.45,D142&gt;=2.05,G142&lt;0.669,B142&gt;=2.6,F142&gt;=2.5,H142&lt;16.674,F142&gt;=1.5),5.4,"shouldnthappen"))))))))))))))))))))))))))))))))))</f>
        <v>5.4</v>
      </c>
      <c r="AX142" s="1" t="n">
        <f aca="false">IF(AND(D142&gt;=1.3,B142&gt;=3.45),6.25,IF(AND(B142&lt;2.75,A142&lt;5.25,B142&lt;3.45),3.9,IF(AND(D142&lt;0.25,D142&lt;1.3,B142&gt;=3.45),1.16,IF(AND(A142&gt;=5.05,B142&gt;=2.75,A142&lt;5.25,B142&lt;3.45),1.7,IF(AND(D142&lt;0.7,F142&lt;2.5,A142&gt;=5.25,B142&lt;3.45),1.5,IF(AND(H142&gt;=16.284,F142&gt;=2.5,A142&gt;=5.25,B142&lt;3.45),6.6,IF(AND(G142&lt;0.123,D142&gt;=0.25,D142&lt;1.3,B142&gt;=3.45),1.3,IF(AND(A142&lt;4.5,A142&lt;5.05,B142&gt;=2.75,A142&lt;5.25,B142&lt;3.45),1.3,IF(AND(A142&lt;5.05,G142&gt;=0.123,D142&gt;=0.25,D142&lt;1.3,B142&gt;=3.45),1.6,IF(AND(B142&lt;3.15,A142&gt;=4.5,A142&lt;5.05,B142&gt;=2.75,A142&lt;5.25,B142&lt;3.45),1.54,IF(AND(B142&gt;=3.15,A142&gt;=4.5,A142&lt;5.05,B142&gt;=2.75,A142&lt;5.25,B142&lt;3.45),1.35,IF(AND(D142&gt;=1.4,A142&lt;5.9,D142&gt;=0.7,F142&lt;2.5,A142&gt;=5.25,B142&lt;3.45),4.5,IF(AND(D142&gt;=1.55,A142&gt;=5.9,D142&gt;=0.7,F142&lt;2.5,A142&gt;=5.25,B142&lt;3.45),4.95,IF(AND(G142&gt;=0.682,D142&gt;=2.05,H142&lt;16.284,F142&gt;=2.5,A142&gt;=5.25,B142&lt;3.45),5.26,IF(AND(A142&lt;5.4,A142&gt;=5.05,G142&gt;=0.123,D142&gt;=0.25,D142&lt;1.3,B142&gt;=3.45),1.64,IF(AND(A142&gt;=5.4,A142&gt;=5.05,G142&gt;=0.123,D142&gt;=0.25,D142&lt;1.3,B142&gt;=3.45),1.6,IF(AND(G142&lt;0.372,D142&lt;1.4,A142&lt;5.9,D142&gt;=0.7,F142&lt;2.5,A142&gt;=5.25,B142&lt;3.45),4.175,IF(AND(D142&lt;1.35,D142&lt;1.55,A142&gt;=5.9,D142&gt;=0.7,F142&lt;2.5,A142&gt;=5.25,B142&lt;3.45),4.2,IF(AND(B142&lt;2.35,G142&lt;0.596,D142&lt;2.05,H142&lt;16.284,F142&gt;=2.5,A142&gt;=5.25,B142&lt;3.45),5,IF(AND(G142&gt;=0.888,G142&gt;=0.596,D142&lt;2.05,H142&lt;16.284,F142&gt;=2.5,A142&gt;=5.25,B142&lt;3.45),4.8,IF(AND(A142&gt;=6.85,G142&lt;0.682,D142&gt;=2.05,H142&lt;16.284,F142&gt;=2.5,A142&gt;=5.25,B142&lt;3.45),5.4,IF(AND(A142&gt;=5.75,G142&gt;=0.372,D142&lt;1.4,A142&lt;5.9,D142&gt;=0.7,F142&lt;2.5,A142&gt;=5.25,B142&lt;3.45),3.933,IF(AND(A142&gt;=6.75,D142&gt;=1.35,D142&lt;1.55,A142&gt;=5.9,D142&gt;=0.7,F142&lt;2.5,A142&gt;=5.25,B142&lt;3.45),4.8,IF(AND(H142&lt;11.084,B142&gt;=2.35,G142&lt;0.596,D142&lt;2.05,H142&lt;16.284,F142&gt;=2.5,A142&gt;=5.25,B142&lt;3.45),5.3,IF(AND(H142&lt;8.435,G142&lt;0.888,G142&gt;=0.596,D142&lt;2.05,H142&lt;16.284,F142&gt;=2.5,A142&gt;=5.25,B142&lt;3.45),5.1,IF(AND(H142&gt;=8.435,G142&lt;0.888,G142&gt;=0.596,D142&lt;2.05,H142&lt;16.284,F142&gt;=2.5,A142&gt;=5.25,B142&lt;3.45),4.94,IF(AND(B142&lt;3.15,A142&lt;6.85,G142&lt;0.682,D142&gt;=2.05,H142&lt;16.284,F142&gt;=2.5,A142&gt;=5.25,B142&lt;3.45),5.6,IF(AND(B142&gt;=3.15,A142&lt;6.85,G142&lt;0.682,D142&gt;=2.05,H142&lt;16.284,F142&gt;=2.5,A142&gt;=5.25,B142&lt;3.45),5.74,IF(AND(G142&lt;0.572,A142&lt;5.75,G142&gt;=0.372,D142&lt;1.4,A142&lt;5.9,D142&gt;=0.7,F142&lt;2.5,A142&gt;=5.25,B142&lt;3.45),3.7,IF(AND(D142&lt;1.45,A142&lt;6.75,D142&gt;=1.35,D142&lt;1.55,A142&gt;=5.9,D142&gt;=0.7,F142&lt;2.5,A142&gt;=5.25,B142&lt;3.45),4.46,IF(AND(D142&gt;=1.45,A142&lt;6.75,D142&gt;=1.35,D142&lt;1.55,A142&gt;=5.9,D142&gt;=0.7,F142&lt;2.5,A142&gt;=5.25,B142&lt;3.45),4.567,IF(AND(H142&lt;12.532,H142&gt;=11.084,B142&gt;=2.35,G142&lt;0.596,D142&lt;2.05,H142&lt;16.284,F142&gt;=2.5,A142&gt;=5.25,B142&lt;3.45),5.8,IF(AND(H142&gt;=12.532,H142&gt;=11.084,B142&gt;=2.35,G142&lt;0.596,D142&lt;2.05,H142&lt;16.284,F142&gt;=2.5,A142&gt;=5.25,B142&lt;3.45),5.667,IF(AND(A142&gt;=5.65,G142&gt;=0.572,A142&lt;5.75,G142&gt;=0.372,D142&lt;1.4,A142&lt;5.9,D142&gt;=0.7,F142&lt;2.5,A142&gt;=5.25,B142&lt;3.45),4.2,IF(AND(G142&lt;0.862,A142&lt;5.65,G142&gt;=0.572,A142&lt;5.75,G142&gt;=0.372,D142&lt;1.4,A142&lt;5.9,D142&gt;=0.7,F142&lt;2.5,A142&gt;=5.25,B142&lt;3.45),3.9,IF(AND(G142&gt;=0.862,A142&lt;5.65,G142&gt;=0.572,A142&lt;5.75,G142&gt;=0.372,D142&lt;1.4,A142&lt;5.9,D142&gt;=0.7,F142&lt;2.5,A142&gt;=5.25,B142&lt;3.45),4,"shouldnthappen"))))))))))))))))))))))))))))))))))))</f>
        <v>5.4</v>
      </c>
      <c r="AY142" s="1" t="n">
        <f aca="false">IF(AND(H142&gt;=8.233,D142&gt;=0.8,A142&lt;5.55),3.525,IF(AND(B142&lt;2.9,H142&gt;=15.534,A142&gt;=5.55),4.8,IF(AND(H142&gt;=12.259,A142&lt;4.75,D142&lt;0.8,A142&lt;5.55),1.25,IF(AND(B142&gt;=3.85,A142&gt;=4.75,D142&lt;0.8,A142&lt;5.55),1.425,IF(AND(D142&lt;1.55,H142&lt;8.233,D142&gt;=0.8,A142&lt;5.55),3.975,IF(AND(D142&gt;=1.55,H142&lt;8.233,D142&gt;=0.8,A142&lt;5.55),4.5,IF(AND(D142&lt;0.65,D142&lt;1.7,H142&lt;15.534,A142&gt;=5.55),1.7,IF(AND(A142&gt;=7.05,D142&gt;=1.7,H142&lt;15.534,A142&gt;=5.55),6.3,IF(AND(B142&gt;=3.35,B142&gt;=2.9,H142&gt;=15.534,A142&gt;=5.55),5.4,IF(AND(B142&lt;3.1,H142&lt;12.259,A142&lt;4.75,D142&lt;0.8,A142&lt;5.55),1.367,IF(AND(B142&gt;=3.1,H142&lt;12.259,A142&lt;4.75,D142&lt;0.8,A142&lt;5.55),1.4,IF(AND(G142&gt;=0.905,B142&lt;3.85,A142&gt;=4.75,D142&lt;0.8,A142&lt;5.55),1.9,IF(AND(H142&lt;15.681,B142&lt;3.35,B142&gt;=2.9,H142&gt;=15.534,A142&gt;=5.55),5.8,IF(AND(H142&gt;=15.681,B142&lt;3.35,B142&gt;=2.9,H142&gt;=15.534,A142&gt;=5.55),5.7,IF(AND(H142&gt;=14.877,G142&lt;0.905,B142&lt;3.85,A142&gt;=4.75,D142&lt;0.8,A142&lt;5.55),1.3,IF(AND(D142&gt;=1.25,B142&lt;2.65,D142&gt;=0.65,D142&lt;1.7,H142&lt;15.534,A142&gt;=5.55),4.433,IF(AND(G142&gt;=0.622,B142&lt;3.15,A142&lt;7.05,D142&gt;=1.7,H142&lt;15.534,A142&gt;=5.55),5.08,IF(AND(H142&gt;=13.42,B142&gt;=3.15,A142&lt;7.05,D142&gt;=1.7,H142&lt;15.534,A142&gt;=5.55),5.1,IF(AND(G142&lt;0.265,H142&lt;14.877,G142&lt;0.905,B142&lt;3.85,A142&gt;=4.75,D142&lt;0.8,A142&lt;5.55),1.2,IF(AND(A142&lt;5.75,D142&lt;1.25,B142&lt;2.65,D142&gt;=0.65,D142&lt;1.7,H142&lt;15.534,A142&gt;=5.55),3.7,IF(AND(A142&gt;=5.75,D142&lt;1.25,B142&lt;2.65,D142&gt;=0.65,D142&lt;1.7,H142&lt;15.534,A142&gt;=5.55),4,IF(AND(G142&gt;=0.652,D142&lt;1.35,B142&gt;=2.65,D142&gt;=0.65,D142&lt;1.7,H142&lt;15.534,A142&gt;=5.55),3.6,IF(AND(H142&lt;7.47,D142&gt;=1.35,B142&gt;=2.65,D142&gt;=0.65,D142&lt;1.7,H142&lt;15.534,A142&gt;=5.55),5.1,IF(AND(H142&lt;10.914,G142&lt;0.622,B142&lt;3.15,A142&lt;7.05,D142&gt;=1.7,H142&lt;15.534,A142&gt;=5.55),5.36,IF(AND(H142&gt;=10.914,G142&lt;0.622,B142&lt;3.15,A142&lt;7.05,D142&gt;=1.7,H142&lt;15.534,A142&gt;=5.55),5.64,IF(AND(G142&gt;=0.657,H142&lt;13.42,B142&gt;=3.15,A142&lt;7.05,D142&gt;=1.7,H142&lt;15.534,A142&gt;=5.55),6,IF(AND(G142&gt;=0.782,G142&gt;=0.265,H142&lt;14.877,G142&lt;0.905,B142&lt;3.85,A142&gt;=4.75,D142&lt;0.8,A142&lt;5.55),1.48,IF(AND(H142&lt;11.286,G142&lt;0.652,D142&lt;1.35,B142&gt;=2.65,D142&gt;=0.65,D142&lt;1.7,H142&lt;15.534,A142&gt;=5.55),4.24,IF(AND(H142&gt;=11.286,G142&lt;0.652,D142&lt;1.35,B142&gt;=2.65,D142&gt;=0.65,D142&lt;1.7,H142&lt;15.534,A142&gt;=5.55),4.05,IF(AND(G142&lt;0.413,H142&gt;=7.47,D142&gt;=1.35,B142&gt;=2.65,D142&gt;=0.65,D142&lt;1.7,H142&lt;15.534,A142&gt;=5.55),5.1,IF(AND(H142&lt;11.325,G142&lt;0.657,H142&lt;13.42,B142&gt;=3.15,A142&lt;7.05,D142&gt;=1.7,H142&lt;15.534,A142&gt;=5.55),5.8,IF(AND(H142&gt;=11.325,G142&lt;0.657,H142&lt;13.42,B142&gt;=3.15,A142&lt;7.05,D142&gt;=1.7,H142&lt;15.534,A142&gt;=5.55),5.6,IF(AND(D142&gt;=0.35,G142&lt;0.782,G142&gt;=0.265,H142&lt;14.877,G142&lt;0.905,B142&lt;3.85,A142&gt;=4.75,D142&lt;0.8,A142&lt;5.55),1.633,IF(AND(B142&lt;2.85,G142&gt;=0.413,H142&gt;=7.47,D142&gt;=1.35,B142&gt;=2.65,D142&gt;=0.65,D142&lt;1.7,H142&lt;15.534,A142&gt;=5.55),4.6,IF(AND(D142&lt;0.15,D142&lt;0.35,G142&lt;0.782,G142&gt;=0.265,H142&lt;14.877,G142&lt;0.905,B142&lt;3.85,A142&gt;=4.75,D142&lt;0.8,A142&lt;5.55),1.5,IF(AND(D142&gt;=0.15,D142&lt;0.35,G142&lt;0.782,G142&gt;=0.265,H142&lt;14.877,G142&lt;0.905,B142&lt;3.85,A142&gt;=4.75,D142&lt;0.8,A142&lt;5.55),1.543,IF(AND(A142&gt;=6.8,B142&gt;=2.85,G142&gt;=0.413,H142&gt;=7.47,D142&gt;=1.35,B142&gt;=2.65,D142&gt;=0.65,D142&lt;1.7,H142&lt;15.534,A142&gt;=5.55),4.9,IF(AND(H142&lt;13.531,A142&lt;6.8,B142&gt;=2.85,G142&gt;=0.413,H142&gt;=7.47,D142&gt;=1.35,B142&gt;=2.65,D142&gt;=0.65,D142&lt;1.7,H142&lt;15.534,A142&gt;=5.55),4.5,IF(AND(H142&gt;=13.531,A142&lt;6.8,B142&gt;=2.85,G142&gt;=0.413,H142&gt;=7.47,D142&gt;=1.35,B142&gt;=2.65,D142&gt;=0.65,D142&lt;1.7,H142&lt;15.534,A142&gt;=5.55),4.7,"shouldnthappen")))))))))))))))))))))))))))))))))))))))</f>
        <v>5.64</v>
      </c>
      <c r="AZ142" s="1" t="n">
        <f aca="false">IF(AND(H142&gt;=15.371,B142&gt;=3.35),5.4,IF(AND(G142&gt;=0.851,H142&gt;=15.244,B142&lt;3.35),4.75,IF(AND(F142&gt;=2,H142&lt;15.371,B142&gt;=3.35),5.6,IF(AND(B142&lt;2.75,A142&lt;5.15,H142&lt;15.244,B142&lt;3.35),3.42,IF(AND(A142&gt;=7.25,G142&lt;0.851,H142&gt;=15.244,B142&lt;3.35),6.6,IF(AND(A142&lt;4.45,B142&gt;=2.75,A142&lt;5.15,H142&lt;15.244,B142&lt;3.35),1.1,IF(AND(G142&lt;0.527,A142&lt;7.25,G142&lt;0.851,H142&gt;=15.244,B142&lt;3.35),5.08,IF(AND(G142&gt;=0.527,A142&lt;7.25,G142&lt;0.851,H142&gt;=15.244,B142&lt;3.35),5.8,IF(AND(D142&gt;=0.35,B142&lt;3.7,F142&lt;2,H142&lt;15.371,B142&gt;=3.35),1.55,IF(AND(H142&lt;6.542,B142&gt;=3.7,F142&lt;2,H142&lt;15.371,B142&gt;=3.35),1.9,IF(AND(B142&lt;3.25,A142&gt;=4.45,B142&gt;=2.75,A142&lt;5.15,H142&lt;15.244,B142&lt;3.35),1.46,IF(AND(B142&gt;=3.25,A142&gt;=4.45,B142&gt;=2.75,A142&lt;5.15,H142&lt;15.244,B142&lt;3.35),1.7,IF(AND(H142&lt;13.654,B142&gt;=2.95,D142&lt;1.45,A142&gt;=5.15,H142&lt;15.244,B142&lt;3.35),4.3,IF(AND(H142&gt;=13.654,B142&gt;=2.95,D142&lt;1.45,A142&gt;=5.15,H142&lt;15.244,B142&lt;3.35),4.625,IF(AND(F142&gt;=2.5,D142&lt;1.75,D142&gt;=1.45,A142&gt;=5.15,H142&lt;15.244,B142&lt;3.35),5.3,IF(AND(G142&gt;=0.853,D142&gt;=1.75,D142&gt;=1.45,A142&gt;=5.15,H142&lt;15.244,B142&lt;3.35),5.15,IF(AND(D142&gt;=0.25,D142&lt;0.35,B142&lt;3.7,F142&lt;2,H142&lt;15.371,B142&gt;=3.35),1.3,IF(AND(B142&lt;3.85,H142&gt;=6.542,B142&gt;=3.7,F142&lt;2,H142&lt;15.371,B142&gt;=3.35),1.633,IF(AND(H142&lt;7.02,H142&lt;10.688,B142&lt;2.95,D142&lt;1.45,A142&gt;=5.15,H142&lt;15.244,B142&lt;3.35),3.98,IF(AND(G142&lt;0.338,H142&gt;=10.688,B142&lt;2.95,D142&lt;1.45,A142&gt;=5.15,H142&lt;15.244,B142&lt;3.35),4.22,IF(AND(G142&gt;=0.338,H142&gt;=10.688,B142&lt;2.95,D142&lt;1.45,A142&gt;=5.15,H142&lt;15.244,B142&lt;3.35),3.9,IF(AND(B142&lt;2.75,F142&lt;2.5,D142&lt;1.75,D142&gt;=1.45,A142&gt;=5.15,H142&lt;15.244,B142&lt;3.35),5.1,IF(AND(B142&gt;=2.75,F142&lt;2.5,D142&lt;1.75,D142&gt;=1.45,A142&gt;=5.15,H142&lt;15.244,B142&lt;3.35),4.74,IF(AND(A142&gt;=7,G142&lt;0.853,D142&gt;=1.75,D142&gt;=1.45,A142&gt;=5.15,H142&lt;15.244,B142&lt;3.35),6.5,IF(AND(G142&gt;=0.934,D142&lt;0.25,D142&lt;0.35,B142&lt;3.7,F142&lt;2,H142&lt;15.371,B142&gt;=3.35),1.7,IF(AND(D142&lt;0.25,B142&gt;=3.85,H142&gt;=6.542,B142&gt;=3.7,F142&lt;2,H142&lt;15.371,B142&gt;=3.35),1.5,IF(AND(D142&gt;=0.25,B142&gt;=3.85,H142&gt;=6.542,B142&gt;=3.7,F142&lt;2,H142&lt;15.371,B142&gt;=3.35),1.4,IF(AND(B142&lt;2.5,H142&gt;=7.02,H142&lt;10.688,B142&lt;2.95,D142&lt;1.45,A142&gt;=5.15,H142&lt;15.244,B142&lt;3.35),3.8,IF(AND(G142&gt;=0.74,A142&lt;7,G142&lt;0.853,D142&gt;=1.75,D142&gt;=1.45,A142&gt;=5.15,H142&lt;15.244,B142&lt;3.35),6,IF(AND(G142&gt;=0.61,G142&lt;0.934,D142&lt;0.25,D142&lt;0.35,B142&lt;3.7,F142&lt;2,H142&lt;15.371,B142&gt;=3.35),1.5,IF(AND(D142&lt;1.15,B142&gt;=2.5,H142&gt;=7.02,H142&lt;10.688,B142&lt;2.95,D142&lt;1.45,A142&gt;=5.15,H142&lt;15.244,B142&lt;3.35),3.5,IF(AND(D142&gt;=1.15,B142&gt;=2.5,H142&gt;=7.02,H142&lt;10.688,B142&lt;2.95,D142&lt;1.45,A142&gt;=5.15,H142&lt;15.244,B142&lt;3.35),3.6,IF(AND(G142&gt;=0.626,G142&lt;0.74,A142&lt;7,G142&lt;0.853,D142&gt;=1.75,D142&gt;=1.45,A142&gt;=5.15,H142&lt;15.244,B142&lt;3.35),4.9,IF(AND(H142&lt;13.641,G142&lt;0.61,G142&lt;0.934,D142&lt;0.25,D142&lt;0.35,B142&lt;3.7,F142&lt;2,H142&lt;15.371,B142&gt;=3.35),1.425,IF(AND(H142&gt;=13.641,G142&lt;0.61,G142&lt;0.934,D142&lt;0.25,D142&lt;0.35,B142&lt;3.7,F142&lt;2,H142&lt;15.371,B142&gt;=3.35),1.3,IF(AND(B142&lt;3.05,G142&lt;0.626,G142&lt;0.74,A142&lt;7,G142&lt;0.853,D142&gt;=1.75,D142&gt;=1.45,A142&gt;=5.15,H142&lt;15.244,B142&lt;3.35),5.475,IF(AND(B142&gt;=3.05,G142&lt;0.626,G142&lt;0.74,A142&lt;7,G142&lt;0.853,D142&gt;=1.75,D142&gt;=1.45,A142&gt;=5.15,H142&lt;15.244,B142&lt;3.35),5.633,"shouldnthappen")))))))))))))))))))))))))))))))))))))</f>
        <v>5.08</v>
      </c>
      <c r="BA142" s="1" t="n">
        <f aca="false">IF(AND(F142&gt;=2,B142&gt;=3.4),6.1,IF(AND(B142&lt;2.75,A142&lt;5.15,B142&lt;3.4),3.225,IF(AND(G142&gt;=0.821,F142&lt;2,B142&gt;=3.4),1.9,IF(AND(B142&gt;=3.2,B142&gt;=2.75,A142&lt;5.15,B142&lt;3.4),1.7,IF(AND(A142&lt;4.8,G142&lt;0.821,F142&lt;2,B142&gt;=3.4),1,IF(AND(G142&gt;=0.446,B142&lt;3.2,B142&gt;=2.75,A142&lt;5.15,B142&lt;3.4),1.1,IF(AND(G142&lt;0.356,D142&lt;1.45,A142&lt;6.25,A142&gt;=5.15,B142&lt;3.4),4.32,IF(AND(G142&lt;0.591,D142&gt;=1.45,A142&lt;6.25,A142&gt;=5.15,B142&lt;3.4),4.6,IF(AND(D142&lt;1.75,G142&lt;0.597,A142&gt;=6.25,A142&gt;=5.15,B142&lt;3.4),4.86,IF(AND(H142&gt;=16.472,G142&gt;=0.597,A142&gt;=6.25,A142&gt;=5.15,B142&lt;3.4),6.6,IF(AND(G142&lt;0.063,G142&lt;0.446,B142&lt;3.2,B142&gt;=2.75,A142&lt;5.15,B142&lt;3.4),1.4,IF(AND(A142&gt;=5.95,G142&gt;=0.356,D142&lt;1.45,A142&lt;6.25,A142&gt;=5.15,B142&lt;3.4),4.6,IF(AND(B142&gt;=2.9,G142&gt;=0.591,D142&gt;=1.45,A142&lt;6.25,A142&gt;=5.15,B142&lt;3.4),4.867,IF(AND(D142&gt;=2.4,H142&lt;16.472,G142&gt;=0.597,A142&gt;=6.25,A142&gt;=5.15,B142&lt;3.4),6,IF(AND(A142&lt;5.45,B142&gt;=3.85,A142&gt;=4.8,G142&lt;0.821,F142&lt;2,B142&gt;=3.4),1.3,IF(AND(A142&gt;=5.45,B142&gt;=3.85,A142&gt;=4.8,G142&lt;0.821,F142&lt;2,B142&gt;=3.4),1.45,IF(AND(H142&lt;14.273,G142&gt;=0.063,G142&lt;0.446,B142&lt;3.2,B142&gt;=2.75,A142&lt;5.15,B142&lt;3.4),1.5,IF(AND(H142&gt;=14.273,G142&gt;=0.063,G142&lt;0.446,B142&lt;3.2,B142&gt;=2.75,A142&lt;5.15,B142&lt;3.4),1.6,IF(AND(G142&gt;=0.572,A142&lt;5.95,G142&gt;=0.356,D142&lt;1.45,A142&lt;6.25,A142&gt;=5.15,B142&lt;3.4),3.9,IF(AND(G142&lt;0.827,B142&lt;2.9,G142&gt;=0.591,D142&gt;=1.45,A142&lt;6.25,A142&gt;=5.15,B142&lt;3.4),4.9,IF(AND(G142&gt;=0.827,B142&lt;2.9,G142&gt;=0.591,D142&gt;=1.45,A142&lt;6.25,A142&gt;=5.15,B142&lt;3.4),5.1,IF(AND(A142&gt;=7.2,B142&lt;3.05,D142&gt;=1.75,G142&lt;0.597,A142&gt;=6.25,A142&gt;=5.15,B142&lt;3.4),6.7,IF(AND(G142&lt;0.353,B142&gt;=3.05,D142&gt;=1.75,G142&lt;0.597,A142&gt;=6.25,A142&gt;=5.15,B142&lt;3.4),5.22,IF(AND(G142&gt;=0.353,B142&gt;=3.05,D142&gt;=1.75,G142&lt;0.597,A142&gt;=6.25,A142&gt;=5.15,B142&lt;3.4),5.65,IF(AND(A142&lt;6.55,D142&lt;2.4,H142&lt;16.472,G142&gt;=0.597,A142&gt;=6.25,A142&gt;=5.15,B142&lt;3.4),5.033,IF(AND(H142&lt;12.719,G142&lt;0.385,B142&lt;3.85,A142&gt;=4.8,G142&lt;0.821,F142&lt;2,B142&gt;=3.4),1.54,IF(AND(H142&gt;=12.719,G142&lt;0.385,B142&lt;3.85,A142&gt;=4.8,G142&lt;0.821,F142&lt;2,B142&gt;=3.4),1.3,IF(AND(B142&lt;3.6,G142&gt;=0.385,B142&lt;3.85,A142&gt;=4.8,G142&lt;0.821,F142&lt;2,B142&gt;=3.4),1.325,IF(AND(B142&gt;=3.6,G142&gt;=0.385,B142&lt;3.85,A142&gt;=4.8,G142&lt;0.821,F142&lt;2,B142&gt;=3.4),1.55,IF(AND(D142&lt;1.05,G142&lt;0.572,A142&lt;5.95,G142&gt;=0.356,D142&lt;1.45,A142&lt;6.25,A142&gt;=5.15,B142&lt;3.4),3.633,IF(AND(D142&gt;=2.15,A142&lt;7.2,B142&lt;3.05,D142&gt;=1.75,G142&lt;0.597,A142&gt;=6.25,A142&gt;=5.15,B142&lt;3.4),5.667,IF(AND(H142&lt;13.094,A142&gt;=6.55,D142&lt;2.4,H142&lt;16.472,G142&gt;=0.597,A142&gt;=6.25,A142&gt;=5.15,B142&lt;3.4),5.2,IF(AND(D142&lt;1.15,D142&gt;=1.05,G142&lt;0.572,A142&lt;5.95,G142&gt;=0.356,D142&lt;1.45,A142&lt;6.25,A142&gt;=5.15,B142&lt;3.4),3.8,IF(AND(D142&gt;=1.15,D142&gt;=1.05,G142&lt;0.572,A142&lt;5.95,G142&gt;=0.356,D142&lt;1.45,A142&lt;6.25,A142&gt;=5.15,B142&lt;3.4),3.9,IF(AND(G142&gt;=0.487,D142&lt;2.15,A142&lt;7.2,B142&lt;3.05,D142&gt;=1.75,G142&lt;0.597,A142&gt;=6.25,A142&gt;=5.15,B142&lt;3.4),5.8,IF(AND(A142&lt;6.8,H142&gt;=13.094,A142&gt;=6.55,D142&lt;2.4,H142&lt;16.472,G142&gt;=0.597,A142&gt;=6.25,A142&gt;=5.15,B142&lt;3.4),4.52,IF(AND(A142&gt;=6.8,H142&gt;=13.094,A142&gt;=6.55,D142&lt;2.4,H142&lt;16.472,G142&gt;=0.597,A142&gt;=6.25,A142&gt;=5.15,B142&lt;3.4),4.75,IF(AND(B142&lt;2.95,G142&lt;0.487,D142&lt;2.15,A142&lt;7.2,B142&lt;3.05,D142&gt;=1.75,G142&lt;0.597,A142&gt;=6.25,A142&gt;=5.15,B142&lt;3.4),5.6,IF(AND(B142&gt;=2.95,G142&lt;0.487,D142&lt;2.15,A142&lt;7.2,B142&lt;3.05,D142&gt;=1.75,G142&lt;0.597,A142&gt;=6.25,A142&gt;=5.15,B142&lt;3.4),5.5,"shouldnthappen")))))))))))))))))))))))))))))))))))))))</f>
        <v>5.22</v>
      </c>
      <c r="BB142" s="1" t="n">
        <f aca="false">IF(AND(A142&lt;4.35,B142&lt;3.25,F142&lt;1.5),1.1,IF(AND(H142&lt;14.005,A142&gt;=4.35,B142&lt;3.25,F142&lt;1.5),1.3,IF(AND(H142&gt;=14.005,A142&gt;=4.35,B142&lt;3.25,F142&lt;1.5),1.6,IF(AND(G142&gt;=0.905,A142&lt;5.15,B142&gt;=3.25,F142&lt;1.5),1.9,IF(AND(B142&lt;3.45,A142&gt;=5.15,B142&gt;=3.25,F142&lt;1.5),1.6,IF(AND(F142&gt;=2.5,D142&gt;=1.35,D142&lt;1.75,F142&gt;=1.5),4.867,IF(AND(A142&gt;=7.05,D142&gt;=2.05,D142&gt;=1.75,F142&gt;=1.5),6.35,IF(AND(D142&gt;=0.4,G142&lt;0.905,A142&lt;5.15,B142&gt;=3.25,F142&lt;1.5),1.65,IF(AND(B142&lt;3.6,B142&gt;=3.45,A142&gt;=5.15,B142&gt;=3.25,F142&lt;1.5),1.35,IF(AND(H142&lt;6.808,H142&lt;9.386,D142&lt;1.35,D142&lt;1.75,F142&gt;=1.5),4.05,IF(AND(H142&gt;=6.808,H142&lt;9.386,D142&lt;1.35,D142&lt;1.75,F142&gt;=1.5),3.46,IF(AND(B142&lt;2.45,F142&lt;2.5,D142&gt;=1.35,D142&lt;1.75,F142&gt;=1.5),4.5,IF(AND(H142&gt;=13.115,D142&lt;1.95,D142&lt;2.05,D142&gt;=1.75,F142&gt;=1.5),4.85,IF(AND(G142&lt;0.196,D142&gt;=1.95,D142&lt;2.05,D142&gt;=1.75,F142&gt;=1.5),6.7,IF(AND(G142&gt;=0.196,D142&gt;=1.95,D142&lt;2.05,D142&gt;=1.75,F142&gt;=1.5),5.12,IF(AND(H142&lt;10.925,D142&lt;0.4,G142&lt;0.905,A142&lt;5.15,B142&gt;=3.25,F142&lt;1.5),1.4,IF(AND(H142&gt;=10.925,D142&lt;0.4,G142&lt;0.905,A142&lt;5.15,B142&gt;=3.25,F142&lt;1.5),1.45,IF(AND(H142&lt;14.096,B142&gt;=3.6,B142&gt;=3.45,A142&gt;=5.15,B142&gt;=3.25,F142&lt;1.5),1.42,IF(AND(H142&gt;=14.096,B142&gt;=3.6,B142&gt;=3.45,A142&gt;=5.15,B142&gt;=3.25,F142&lt;1.5),1.7,IF(AND(B142&lt;2.45,D142&lt;1.15,H142&gt;=9.386,D142&lt;1.35,D142&lt;1.75,F142&gt;=1.5),3.6,IF(AND(B142&gt;=2.45,D142&lt;1.15,H142&gt;=9.386,D142&lt;1.35,D142&lt;1.75,F142&gt;=1.5),3.9,IF(AND(G142&lt;0.246,D142&gt;=1.15,H142&gt;=9.386,D142&lt;1.35,D142&lt;1.75,F142&gt;=1.5),4.4,IF(AND(B142&lt;2.75,B142&gt;=2.45,F142&lt;2.5,D142&gt;=1.35,D142&lt;1.75,F142&gt;=1.5),5.1,IF(AND(H142&lt;11.084,H142&lt;13.115,D142&lt;1.95,D142&lt;2.05,D142&gt;=1.75,F142&gt;=1.5),5.35,IF(AND(H142&gt;=11.084,H142&lt;13.115,D142&lt;1.95,D142&lt;2.05,D142&gt;=1.75,F142&gt;=1.5),5.7,IF(AND(H142&lt;15.52,D142&lt;2.25,A142&lt;7.05,D142&gt;=2.05,D142&gt;=1.75,F142&gt;=1.5),5.45,IF(AND(H142&gt;=15.52,D142&lt;2.25,A142&lt;7.05,D142&gt;=2.05,D142&gt;=1.75,F142&gt;=1.5),5.725,IF(AND(G142&gt;=0.775,D142&gt;=2.25,A142&lt;7.05,D142&gt;=2.05,D142&gt;=1.75,F142&gt;=1.5),5.2,IF(AND(D142&lt;1.25,G142&gt;=0.246,D142&gt;=1.15,H142&gt;=9.386,D142&lt;1.35,D142&lt;1.75,F142&gt;=1.5),4.05,IF(AND(A142&lt;5.85,B142&gt;=2.75,B142&gt;=2.45,F142&lt;2.5,D142&gt;=1.35,D142&lt;1.75,F142&gt;=1.5),4.5,IF(AND(B142&lt;3.3,G142&lt;0.775,D142&gt;=2.25,A142&lt;7.05,D142&gt;=2.05,D142&gt;=1.75,F142&gt;=1.5),5.64,IF(AND(B142&gt;=3.3,G142&lt;0.775,D142&gt;=2.25,A142&lt;7.05,D142&gt;=2.05,D142&gt;=1.75,F142&gt;=1.5),5.6,IF(AND(A142&lt;5.9,D142&gt;=1.25,G142&gt;=0.246,D142&gt;=1.15,H142&gt;=9.386,D142&lt;1.35,D142&lt;1.75,F142&gt;=1.5),4.2,IF(AND(A142&gt;=5.9,D142&gt;=1.25,G142&gt;=0.246,D142&gt;=1.15,H142&gt;=9.386,D142&lt;1.35,D142&lt;1.75,F142&gt;=1.5),4,IF(AND(G142&gt;=0.437,A142&gt;=5.85,B142&gt;=2.75,B142&gt;=2.45,F142&lt;2.5,D142&gt;=1.35,D142&lt;1.75,F142&gt;=1.5),4.75,IF(AND(H142&lt;9.446,G142&lt;0.437,A142&gt;=5.85,B142&gt;=2.75,B142&gt;=2.45,F142&lt;2.5,D142&gt;=1.35,D142&lt;1.75,F142&gt;=1.5),4.6,IF(AND(H142&gt;=9.446,G142&lt;0.437,A142&gt;=5.85,B142&gt;=2.75,B142&gt;=2.45,F142&lt;2.5,D142&gt;=1.35,D142&lt;1.75,F142&gt;=1.5),4.7,"shouldnthappen")))))))))))))))))))))))))))))))))))))</f>
        <v>5.45</v>
      </c>
      <c r="BC142" s="1" t="n">
        <f aca="false">IF(AND(G142&gt;=0.905,F142&lt;1.5),1.65,IF(AND(D142&gt;=0.45,G142&lt;0.905,F142&lt;1.5),1.65,IF(AND(A142&lt;5.15,D142&lt;1.55,F142&gt;=1.5),3.225,IF(AND(F142&gt;=2.5,A142&gt;=5.15,D142&lt;1.55,F142&gt;=1.5),5.05,IF(AND(H142&lt;5.767,A142&lt;7.05,D142&gt;=1.55,F142&gt;=1.5),4.5,IF(AND(D142&lt;1.7,A142&gt;=7.05,D142&gt;=1.55,F142&gt;=1.5),5.8,IF(AND(A142&gt;=5.3,G142&lt;0.207,D142&lt;0.45,G142&lt;0.905,F142&lt;1.5),1.3,IF(AND(D142&gt;=0.35,G142&gt;=0.207,D142&lt;0.45,G142&lt;0.905,F142&lt;1.5),1.5,IF(AND(G142&lt;0.155,D142&gt;=1.7,A142&gt;=7.05,D142&gt;=1.55,F142&gt;=1.5),6.7,IF(AND(G142&gt;=0.155,D142&gt;=1.7,A142&gt;=7.05,D142&gt;=1.55,F142&gt;=1.5),6.34,IF(AND(G142&lt;0.05,A142&lt;5.3,G142&lt;0.207,D142&lt;0.45,G142&lt;0.905,F142&lt;1.5),1.4,IF(AND(G142&gt;=0.05,A142&lt;5.3,G142&lt;0.207,D142&lt;0.45,G142&lt;0.905,F142&lt;1.5),1.5,IF(AND(A142&lt;4.5,D142&lt;0.35,G142&gt;=0.207,D142&lt;0.45,G142&lt;0.905,F142&lt;1.5),1.3,IF(AND(G142&lt;0.308,A142&lt;6.2,F142&lt;2.5,A142&gt;=5.15,D142&lt;1.55,F142&gt;=1.5),4.5,IF(AND(D142&lt;1.35,A142&gt;=6.2,F142&lt;2.5,A142&gt;=5.15,D142&lt;1.55,F142&gt;=1.5),4.367,IF(AND(D142&lt;1.85,A142&lt;6.15,H142&gt;=5.767,A142&lt;7.05,D142&gt;=1.55,F142&gt;=1.5),4.933,IF(AND(G142&gt;=0.558,A142&gt;=4.5,D142&lt;0.35,G142&gt;=0.207,D142&lt;0.45,G142&lt;0.905,F142&lt;1.5),1.5,IF(AND(H142&gt;=13.383,G142&gt;=0.308,A142&lt;6.2,F142&lt;2.5,A142&gt;=5.15,D142&lt;1.55,F142&gt;=1.5),4.7,IF(AND(H142&gt;=12.206,D142&gt;=1.35,A142&gt;=6.2,F142&lt;2.5,A142&gt;=5.15,D142&lt;1.55,F142&gt;=1.5),4.575,IF(AND(A142&lt;5.7,D142&gt;=1.85,A142&lt;6.15,H142&gt;=5.767,A142&lt;7.05,D142&gt;=1.55,F142&gt;=1.5),4.9,IF(AND(A142&gt;=5.7,D142&gt;=1.85,A142&lt;6.15,H142&gt;=5.767,A142&lt;7.05,D142&gt;=1.55,F142&gt;=1.5),5.1,IF(AND(G142&lt;0.079,G142&lt;0.364,A142&gt;=6.15,H142&gt;=5.767,A142&lt;7.05,D142&gt;=1.55,F142&gt;=1.5),5.6,IF(AND(G142&gt;=0.079,G142&lt;0.364,A142&gt;=6.15,H142&gt;=5.767,A142&lt;7.05,D142&gt;=1.55,F142&gt;=1.5),5.25,IF(AND(G142&gt;=0.447,G142&lt;0.558,A142&gt;=4.5,D142&lt;0.35,G142&gt;=0.207,D142&lt;0.45,G142&lt;0.905,F142&lt;1.5),1.3,IF(AND(B142&gt;=2.95,H142&lt;13.383,G142&gt;=0.308,A142&lt;6.2,F142&lt;2.5,A142&gt;=5.15,D142&lt;1.55,F142&gt;=1.5),4.6,IF(AND(B142&lt;2.65,H142&lt;12.206,D142&gt;=1.35,A142&gt;=6.2,F142&lt;2.5,A142&gt;=5.15,D142&lt;1.55,F142&gt;=1.5),4.9,IF(AND(D142&lt;2.45,A142&lt;6.6,G142&gt;=0.364,A142&gt;=6.15,H142&gt;=5.767,A142&lt;7.05,D142&gt;=1.55,F142&gt;=1.5),5.6,IF(AND(D142&gt;=2.45,A142&lt;6.6,G142&gt;=0.364,A142&gt;=6.15,H142&gt;=5.767,A142&lt;7.05,D142&gt;=1.55,F142&gt;=1.5),6,IF(AND(H142&lt;12.921,A142&gt;=6.6,G142&gt;=0.364,A142&gt;=6.15,H142&gt;=5.767,A142&lt;7.05,D142&gt;=1.55,F142&gt;=1.5),5.725,IF(AND(H142&gt;=12.921,A142&gt;=6.6,G142&gt;=0.364,A142&gt;=6.15,H142&gt;=5.767,A142&lt;7.05,D142&gt;=1.55,F142&gt;=1.5),5.367,IF(AND(B142&lt;3.15,G142&lt;0.447,G142&lt;0.558,A142&gt;=4.5,D142&lt;0.35,G142&gt;=0.207,D142&lt;0.45,G142&lt;0.905,F142&lt;1.5),1.5,IF(AND(B142&gt;=3.15,G142&lt;0.447,G142&lt;0.558,A142&gt;=4.5,D142&lt;0.35,G142&gt;=0.207,D142&lt;0.45,G142&lt;0.905,F142&lt;1.5),1.36,IF(AND(B142&gt;=2.85,B142&lt;2.95,H142&lt;13.383,G142&gt;=0.308,A142&lt;6.2,F142&lt;2.5,A142&gt;=5.15,D142&lt;1.55,F142&gt;=1.5),3.6,IF(AND(H142&lt;9.446,B142&gt;=2.65,H142&lt;12.206,D142&gt;=1.35,A142&gt;=6.2,F142&lt;2.5,A142&gt;=5.15,D142&lt;1.55,F142&gt;=1.5),4.6,IF(AND(H142&gt;=9.446,B142&gt;=2.65,H142&lt;12.206,D142&gt;=1.35,A142&gt;=6.2,F142&lt;2.5,A142&gt;=5.15,D142&lt;1.55,F142&gt;=1.5),4.7,IF(AND(D142&lt;1.2,B142&lt;2.85,B142&lt;2.95,H142&lt;13.383,G142&gt;=0.308,A142&lt;6.2,F142&lt;2.5,A142&gt;=5.15,D142&lt;1.55,F142&gt;=1.5),3.75,IF(AND(G142&lt;0.356,D142&gt;=1.2,B142&lt;2.85,B142&lt;2.95,H142&lt;13.383,G142&gt;=0.308,A142&lt;6.2,F142&lt;2.5,A142&gt;=5.15,D142&lt;1.55,F142&gt;=1.5),4.2,IF(AND(G142&gt;=0.356,D142&gt;=1.2,B142&lt;2.85,B142&lt;2.95,H142&lt;13.383,G142&gt;=0.308,A142&lt;6.2,F142&lt;2.5,A142&gt;=5.15,D142&lt;1.55,F142&gt;=1.5),3.96,"shouldnthappen"))))))))))))))))))))))))))))))))))))))</f>
        <v>5.25</v>
      </c>
      <c r="BD142" s="1" t="n">
        <f aca="false">IF(AND(B142&lt;2.7,A142&lt;5.3,B142&lt;3.15),3.42,IF(AND(F142&lt;2.5,A142&gt;=5.85,B142&gt;=3.15),4.7,IF(AND(A142&lt;4.35,B142&gt;=2.7,A142&lt;5.3,B142&lt;3.15),1.1,IF(AND(A142&gt;=4.35,B142&gt;=2.7,A142&lt;5.3,B142&lt;3.15),1.42,IF(AND(A142&gt;=7.05,F142&gt;=2.5,A142&gt;=5.3,B142&lt;3.15),6.067,IF(AND(D142&gt;=0.45,A142&lt;5.05,A142&lt;5.85,B142&gt;=3.15),1.6,IF(AND(B142&lt;3.35,A142&gt;=5.05,A142&lt;5.85,B142&gt;=3.15),1.7,IF(AND(A142&gt;=6.85,F142&gt;=2.5,A142&gt;=5.85,B142&gt;=3.15),6.22,IF(AND(D142&lt;1.25,D142&lt;1.35,F142&lt;2.5,A142&gt;=5.3,B142&lt;3.15),4.033,IF(AND(D142&gt;=1.25,D142&lt;1.35,F142&lt;2.5,A142&gt;=5.3,B142&lt;3.15),4.233,IF(AND(A142&lt;6.05,D142&gt;=1.35,F142&lt;2.5,A142&gt;=5.3,B142&lt;3.15),5.1,IF(AND(H142&gt;=13.29,A142&lt;7.05,F142&gt;=2.5,A142&gt;=5.3,B142&lt;3.15),4.96,IF(AND(G142&gt;=0.858,D142&lt;0.45,A142&lt;5.05,A142&lt;5.85,B142&gt;=3.15),1.3,IF(AND(D142&gt;=0.35,B142&gt;=3.35,A142&gt;=5.05,A142&lt;5.85,B142&gt;=3.15),1.4,IF(AND(B142&lt;3.25,A142&lt;6.85,F142&gt;=2.5,A142&gt;=5.85,B142&gt;=3.15),5.233,IF(AND(A142&gt;=6.8,A142&gt;=6.05,D142&gt;=1.35,F142&lt;2.5,A142&gt;=5.3,B142&lt;3.15),4.9,IF(AND(G142&gt;=0.622,H142&lt;13.29,A142&lt;7.05,F142&gt;=2.5,A142&gt;=5.3,B142&lt;3.15),5.067,IF(AND(H142&lt;8.834,G142&lt;0.858,D142&lt;0.45,A142&lt;5.05,A142&lt;5.85,B142&gt;=3.15),1.4,IF(AND(G142&lt;0.774,B142&gt;=3.25,A142&lt;6.85,F142&gt;=2.5,A142&gt;=5.85,B142&gt;=3.15),5.8,IF(AND(G142&gt;=0.774,B142&gt;=3.25,A142&lt;6.85,F142&gt;=2.5,A142&gt;=5.85,B142&gt;=3.15),5.4,IF(AND(H142&gt;=12.206,A142&lt;6.8,A142&gt;=6.05,D142&gt;=1.35,F142&lt;2.5,A142&gt;=5.3,B142&lt;3.15),4.5,IF(AND(G142&gt;=0.439,G142&lt;0.622,H142&lt;13.29,A142&lt;7.05,F142&gt;=2.5,A142&gt;=5.3,B142&lt;3.15),5.667,IF(AND(G142&lt;0.227,H142&gt;=8.834,G142&lt;0.858,D142&lt;0.45,A142&lt;5.05,A142&lt;5.85,B142&gt;=3.15),1.4,IF(AND(G142&gt;=0.227,H142&gt;=8.834,G142&lt;0.858,D142&lt;0.45,A142&lt;5.05,A142&lt;5.85,B142&gt;=3.15),1.3,IF(AND(G142&gt;=0.934,B142&lt;3.75,D142&lt;0.35,B142&gt;=3.35,A142&gt;=5.05,A142&lt;5.85,B142&gt;=3.15),1.7,IF(AND(G142&lt;0.823,B142&gt;=3.75,D142&lt;0.35,B142&gt;=3.35,A142&gt;=5.05,A142&lt;5.85,B142&gt;=3.15),1.55,IF(AND(G142&gt;=0.823,B142&gt;=3.75,D142&lt;0.35,B142&gt;=3.35,A142&gt;=5.05,A142&lt;5.85,B142&gt;=3.15),1.5,IF(AND(A142&lt;6.2,H142&lt;12.206,A142&lt;6.8,A142&gt;=6.05,D142&gt;=1.35,F142&lt;2.5,A142&gt;=5.3,B142&lt;3.15),4.6,IF(AND(A142&gt;=6.2,H142&lt;12.206,A142&lt;6.8,A142&gt;=6.05,D142&gt;=1.35,F142&lt;2.5,A142&gt;=5.3,B142&lt;3.15),4.74,IF(AND(H142&gt;=10.667,G142&lt;0.439,G142&lt;0.622,H142&lt;13.29,A142&lt;7.05,F142&gt;=2.5,A142&gt;=5.3,B142&lt;3.15),5.6,IF(AND(H142&lt;13.67,G142&lt;0.934,B142&lt;3.75,D142&lt;0.35,B142&gt;=3.35,A142&gt;=5.05,A142&lt;5.85,B142&gt;=3.15),1.48,IF(AND(H142&gt;=13.67,G142&lt;0.934,B142&lt;3.75,D142&lt;0.35,B142&gt;=3.35,A142&gt;=5.05,A142&lt;5.85,B142&gt;=3.15),1.3,IF(AND(G142&lt;0.301,H142&lt;10.667,G142&lt;0.439,G142&lt;0.622,H142&lt;13.29,A142&lt;7.05,F142&gt;=2.5,A142&gt;=5.3,B142&lt;3.15),5.2,IF(AND(G142&gt;=0.301,H142&lt;10.667,G142&lt;0.439,G142&lt;0.622,H142&lt;13.29,A142&lt;7.05,F142&gt;=2.5,A142&gt;=5.3,B142&lt;3.15),5.067,"shouldnthappen"))))))))))))))))))))))))))))))))))</f>
        <v>4.96</v>
      </c>
      <c r="BE142" s="1" t="n">
        <f aca="false">IF(AND(B142&gt;=3.85,A142&gt;=5.05,F142&lt;1.5),1.4,IF(AND(A142&lt;5.25,A142&lt;5.75,F142&gt;=1.5),3.15,IF(AND(A142&lt;4.95,B142&lt;3.15,A142&lt;5.05,F142&lt;1.5),1.46,IF(AND(A142&gt;=4.95,B142&lt;3.15,A142&lt;5.05,F142&lt;1.5),1.6,IF(AND(H142&lt;8.834,B142&gt;=3.15,A142&lt;5.05,F142&lt;1.5),1.4,IF(AND(D142&lt;0.25,B142&lt;3.85,A142&gt;=5.05,F142&lt;1.5),1.48,IF(AND(D142&gt;=0.25,B142&lt;3.85,A142&gt;=5.05,F142&lt;1.5),1.7,IF(AND(F142&gt;=2.5,A142&gt;=5.25,A142&lt;5.75,F142&gt;=1.5),4.9,IF(AND(H142&lt;12.45,H142&gt;=8.834,B142&gt;=3.15,A142&lt;5.05,F142&lt;1.5),1.25,IF(AND(H142&gt;=12.45,H142&gt;=8.834,B142&gt;=3.15,A142&lt;5.05,F142&lt;1.5),1.32,IF(AND(G142&lt;0.283,F142&lt;2.5,A142&gt;=5.25,A142&lt;5.75,F142&gt;=1.5),4.3,IF(AND(H142&lt;6.712,H142&lt;11.275,D142&lt;1.55,A142&gt;=5.75,F142&gt;=1.5),5,IF(AND(H142&lt;13.101,H142&gt;=11.275,D142&lt;1.55,A142&gt;=5.75,F142&gt;=1.5),3.933,IF(AND(H142&gt;=13.101,H142&gt;=11.275,D142&lt;1.55,A142&gt;=5.75,F142&gt;=1.5),4.5,IF(AND(A142&gt;=7.3,D142&lt;2.45,D142&gt;=1.55,A142&gt;=5.75,F142&gt;=1.5),6.7,IF(AND(B142&lt;3.45,D142&gt;=2.45,D142&gt;=1.55,A142&gt;=5.75,F142&gt;=1.5),5.925,IF(AND(B142&gt;=3.45,D142&gt;=2.45,D142&gt;=1.55,A142&gt;=5.75,F142&gt;=1.5),6.1,IF(AND(B142&gt;=2.8,G142&gt;=0.283,F142&lt;2.5,A142&gt;=5.25,A142&lt;5.75,F142&gt;=1.5),4.2,IF(AND(D142&lt;1.35,H142&gt;=6.712,H142&lt;11.275,D142&lt;1.55,A142&gt;=5.75,F142&gt;=1.5),4.35,IF(AND(D142&lt;1.05,B142&lt;2.8,G142&gt;=0.283,F142&lt;2.5,A142&gt;=5.25,A142&lt;5.75,F142&gt;=1.5),3.567,IF(AND(D142&gt;=1.05,B142&lt;2.8,G142&gt;=0.283,F142&lt;2.5,A142&gt;=5.25,A142&lt;5.75,F142&gt;=1.5),3.925,IF(AND(B142&lt;2.65,D142&gt;=1.35,H142&gt;=6.712,H142&lt;11.275,D142&lt;1.55,A142&gt;=5.75,F142&gt;=1.5),4.9,IF(AND(B142&gt;=2.65,D142&gt;=1.35,H142&gt;=6.712,H142&lt;11.275,D142&lt;1.55,A142&gt;=5.75,F142&gt;=1.5),4.625,IF(AND(H142&gt;=14.683,G142&gt;=0.628,A142&lt;7.3,D142&lt;2.45,D142&gt;=1.55,A142&gt;=5.75,F142&gt;=1.5),5.4,IF(AND(D142&lt;1.95,H142&lt;8.884,G142&lt;0.628,A142&lt;7.3,D142&lt;2.45,D142&gt;=1.55,A142&gt;=5.75,F142&gt;=1.5),5.1,IF(AND(D142&gt;=1.95,H142&lt;8.884,G142&lt;0.628,A142&lt;7.3,D142&lt;2.45,D142&gt;=1.55,A142&gt;=5.75,F142&gt;=1.5),5.22,IF(AND(A142&lt;6.05,H142&gt;=8.884,G142&lt;0.628,A142&lt;7.3,D142&lt;2.45,D142&gt;=1.55,A142&gt;=5.75,F142&gt;=1.5),5.1,IF(AND(G142&lt;0.817,H142&lt;14.683,G142&gt;=0.628,A142&lt;7.3,D142&lt;2.45,D142&gt;=1.55,A142&gt;=5.75,F142&gt;=1.5),4.967,IF(AND(G142&gt;=0.817,H142&lt;14.683,G142&gt;=0.628,A142&lt;7.3,D142&lt;2.45,D142&gt;=1.55,A142&gt;=5.75,F142&gt;=1.5),5.1,IF(AND(H142&lt;9.637,A142&gt;=6.05,H142&gt;=8.884,G142&lt;0.628,A142&lt;7.3,D142&lt;2.45,D142&gt;=1.55,A142&gt;=5.75,F142&gt;=1.5),5.9,IF(AND(D142&lt;1.85,H142&gt;=9.637,A142&gt;=6.05,H142&gt;=8.884,G142&lt;0.628,A142&lt;7.3,D142&lt;2.45,D142&gt;=1.55,A142&gt;=5.75,F142&gt;=1.5),5.733,IF(AND(G142&gt;=0.388,D142&gt;=1.85,H142&gt;=9.637,A142&gt;=6.05,H142&gt;=8.884,G142&lt;0.628,A142&lt;7.3,D142&lt;2.45,D142&gt;=1.55,A142&gt;=5.75,F142&gt;=1.5),5.64,IF(AND(B142&lt;2.95,G142&lt;0.388,D142&gt;=1.85,H142&gt;=9.637,A142&gt;=6.05,H142&gt;=8.884,G142&lt;0.628,A142&lt;7.3,D142&lt;2.45,D142&gt;=1.55,A142&gt;=5.75,F142&gt;=1.5),5.5,IF(AND(B142&gt;=2.95,G142&lt;0.388,D142&gt;=1.85,H142&gt;=9.637,A142&gt;=6.05,H142&gt;=8.884,G142&lt;0.628,A142&lt;7.3,D142&lt;2.45,D142&gt;=1.55,A142&gt;=5.75,F142&gt;=1.5),5.333,"shouldnthappen"))))))))))))))))))))))))))))))))))</f>
        <v>5.333</v>
      </c>
      <c r="BF142" s="1" t="n">
        <f aca="false">IF(AND(D142&gt;=0.35,F142&lt;1.5),1.65,IF(AND(H142&gt;=16.227,D142&gt;=1.55,F142&gt;=1.5),6.533,IF(AND(A142&gt;=5.45,G142&lt;0.174,D142&lt;0.35,F142&lt;1.5),1.7,IF(AND(D142&lt;0.15,G142&gt;=0.174,D142&lt;0.35,F142&lt;1.5),1.38,IF(AND(D142&gt;=1.15,D142&lt;1.25,D142&lt;1.55,F142&gt;=1.5),3.967,IF(AND(H142&lt;8.376,A142&lt;5.45,G142&lt;0.174,D142&lt;0.35,F142&lt;1.5),1.4,IF(AND(H142&gt;=8.376,A142&lt;5.45,G142&lt;0.174,D142&lt;0.35,F142&lt;1.5),1.5,IF(AND(B142&lt;3.1,D142&gt;=0.15,G142&gt;=0.174,D142&lt;0.35,F142&lt;1.5),1.475,IF(AND(H142&lt;10.258,D142&lt;1.15,D142&lt;1.25,D142&lt;1.55,F142&gt;=1.5),3.24,IF(AND(H142&gt;=10.258,D142&lt;1.15,D142&lt;1.25,D142&lt;1.55,F142&gt;=1.5),3.875,IF(AND(F142&gt;=2.5,H142&lt;10.927,D142&gt;=1.25,D142&lt;1.55,F142&gt;=1.5),5.05,IF(AND(D142&lt;1.35,H142&gt;=10.927,D142&gt;=1.25,D142&lt;1.55,F142&gt;=1.5),4.25,IF(AND(A142&gt;=6.95,D142&lt;1.75,H142&lt;16.227,D142&gt;=1.55,F142&gt;=1.5),5.8,IF(AND(B142&lt;3.3,B142&gt;=3.1,D142&gt;=0.15,G142&gt;=0.174,D142&lt;0.35,F142&lt;1.5),1.3,IF(AND(H142&lt;12.278,D142&gt;=1.35,H142&gt;=10.927,D142&gt;=1.25,D142&lt;1.55,F142&gt;=1.5),4.9,IF(AND(G142&lt;0.226,A142&lt;6.95,D142&lt;1.75,H142&lt;16.227,D142&gt;=1.55,F142&gt;=1.5),5,IF(AND(G142&gt;=0.226,A142&lt;6.95,D142&lt;1.75,H142&lt;16.227,D142&gt;=1.55,F142&gt;=1.5),4.62,IF(AND(H142&lt;9.35,B142&lt;2.95,D142&gt;=1.75,H142&lt;16.227,D142&gt;=1.55,F142&gt;=1.5),6.3,IF(AND(H142&gt;=9.35,B142&lt;2.95,D142&gt;=1.75,H142&lt;16.227,D142&gt;=1.55,F142&gt;=1.5),5.58,IF(AND(A142&lt;5.05,B142&gt;=3.3,B142&gt;=3.1,D142&gt;=0.15,G142&gt;=0.174,D142&lt;0.35,F142&lt;1.5),1.35,IF(AND(A142&gt;=5.05,B142&gt;=3.3,B142&gt;=3.1,D142&gt;=0.15,G142&gt;=0.174,D142&lt;0.35,F142&lt;1.5),1.46,IF(AND(B142&lt;2.8,A142&lt;5.65,F142&lt;2.5,H142&lt;10.927,D142&gt;=1.25,D142&lt;1.55,F142&gt;=1.5),4.075,IF(AND(B142&gt;=2.8,A142&lt;5.65,F142&lt;2.5,H142&lt;10.927,D142&gt;=1.25,D142&lt;1.55,F142&gt;=1.5),3.933,IF(AND(A142&lt;6.25,A142&gt;=5.65,F142&lt;2.5,H142&lt;10.927,D142&gt;=1.25,D142&lt;1.55,F142&gt;=1.5),4.533,IF(AND(A142&gt;=6.25,A142&gt;=5.65,F142&lt;2.5,H142&lt;10.927,D142&gt;=1.25,D142&lt;1.55,F142&gt;=1.5),4.3,IF(AND(A142&lt;6.5,H142&gt;=12.278,D142&gt;=1.35,H142&gt;=10.927,D142&gt;=1.25,D142&lt;1.55,F142&gt;=1.5),4.55,IF(AND(A142&gt;=6.5,H142&gt;=12.278,D142&gt;=1.35,H142&gt;=10.927,D142&gt;=1.25,D142&lt;1.55,F142&gt;=1.5),4.775,IF(AND(H142&lt;9.884,D142&lt;2.1,B142&gt;=2.95,D142&gt;=1.75,H142&lt;16.227,D142&gt;=1.55,F142&gt;=1.5),5.5,IF(AND(H142&gt;=9.884,D142&lt;2.1,B142&gt;=2.95,D142&gt;=1.75,H142&lt;16.227,D142&gt;=1.55,F142&gt;=1.5),5.1,IF(AND(H142&lt;10.393,D142&gt;=2.1,B142&gt;=2.95,D142&gt;=1.75,H142&lt;16.227,D142&gt;=1.55,F142&gt;=1.5),5.74,IF(AND(D142&lt;2.25,H142&gt;=10.393,D142&gt;=2.1,B142&gt;=2.95,D142&gt;=1.75,H142&lt;16.227,D142&gt;=1.55,F142&gt;=1.5),5.8,IF(AND(D142&gt;=2.25,H142&gt;=10.393,D142&gt;=2.1,B142&gt;=2.95,D142&gt;=1.75,H142&lt;16.227,D142&gt;=1.55,F142&gt;=1.5),5.4,"shouldnthappen"))))))))))))))))))))))))))))))))</f>
        <v>5.8</v>
      </c>
      <c r="BG142" s="1" t="n">
        <f aca="false">IF(AND(G142&lt;0.096,A142&lt;5.45),2.95,IF(AND(F142&gt;=1.5,G142&gt;=0.096,A142&lt;5.45),3,IF(AND(D142&lt;0.6,A142&lt;5.9,A142&gt;=5.45),1.4,IF(AND(F142&gt;=2.5,D142&gt;=0.6,A142&lt;5.9,A142&gt;=5.45),5.1,IF(AND(A142&lt;7.45,A142&gt;=7.05,A142&gt;=5.9,A142&gt;=5.45),6.167,IF(AND(B142&gt;=3.55,G142&lt;0.587,F142&lt;1.5,G142&gt;=0.096,A142&lt;5.45),1,IF(AND(A142&lt;5.05,G142&gt;=0.587,F142&lt;1.5,G142&gt;=0.096,A142&lt;5.45),1.35,IF(AND(B142&lt;2.75,D142&lt;1.7,A142&lt;7.05,A142&gt;=5.9,A142&gt;=5.45),4.9,IF(AND(A142&lt;6.2,D142&gt;=1.7,A142&lt;7.05,A142&gt;=5.9,A142&gt;=5.45),4.833,IF(AND(H142&lt;17.32,A142&gt;=7.45,A142&gt;=7.05,A142&gt;=5.9,A142&gt;=5.45),6.68,IF(AND(H142&gt;=17.32,A142&gt;=7.45,A142&gt;=7.05,A142&gt;=5.9,A142&gt;=5.45),6.4,IF(AND(G142&lt;0.161,B142&lt;3.55,G142&lt;0.587,F142&lt;1.5,G142&gt;=0.096,A142&lt;5.45),1.5,IF(AND(H142&lt;11.016,A142&gt;=5.05,G142&gt;=0.587,F142&lt;1.5,G142&gt;=0.096,A142&lt;5.45),1.633,IF(AND(H142&lt;11.001,G142&lt;0.372,F142&lt;2.5,D142&gt;=0.6,A142&lt;5.9,A142&gt;=5.45),4.133,IF(AND(H142&gt;=11.001,G142&lt;0.372,F142&lt;2.5,D142&gt;=0.6,A142&lt;5.9,A142&gt;=5.45),4.3,IF(AND(H142&lt;6.808,G142&gt;=0.372,F142&lt;2.5,D142&gt;=0.6,A142&lt;5.9,A142&gt;=5.45),4,IF(AND(A142&gt;=6.75,B142&gt;=2.75,D142&lt;1.7,A142&lt;7.05,A142&gt;=5.9,A142&gt;=5.45),4.84,IF(AND(H142&lt;12.467,G142&gt;=0.161,B142&lt;3.55,G142&lt;0.587,F142&lt;1.5,G142&gt;=0.096,A142&lt;5.45),1.3,IF(AND(D142&lt;0.25,H142&gt;=11.016,A142&gt;=5.05,G142&gt;=0.587,F142&lt;1.5,G142&gt;=0.096,A142&lt;5.45),1.52,IF(AND(D142&gt;=0.25,H142&gt;=11.016,A142&gt;=5.05,G142&gt;=0.587,F142&lt;1.5,G142&gt;=0.096,A142&lt;5.45),1.5,IF(AND(H142&lt;11.218,H142&gt;=6.808,G142&gt;=0.372,F142&lt;2.5,D142&gt;=0.6,A142&lt;5.9,A142&gt;=5.45),3.7,IF(AND(H142&gt;=11.218,H142&gt;=6.808,G142&gt;=0.372,F142&lt;2.5,D142&gt;=0.6,A142&lt;5.9,A142&gt;=5.45),3.9,IF(AND(B142&lt;2.95,A142&lt;6.75,B142&gt;=2.75,D142&lt;1.7,A142&lt;7.05,A142&gt;=5.9,A142&gt;=5.45),4.2,IF(AND(B142&gt;=2.95,A142&lt;6.75,B142&gt;=2.75,D142&lt;1.7,A142&lt;7.05,A142&gt;=5.9,A142&gt;=5.45),4.6,IF(AND(D142&gt;=2.45,A142&lt;6.85,A142&gt;=6.2,D142&gt;=1.7,A142&lt;7.05,A142&gt;=5.9,A142&gt;=5.45),5.9,IF(AND(G142&lt;0.312,A142&gt;=6.85,A142&gt;=6.2,D142&gt;=1.7,A142&lt;7.05,A142&gt;=5.9,A142&gt;=5.45),5.1,IF(AND(G142&gt;=0.312,A142&gt;=6.85,A142&gt;=6.2,D142&gt;=1.7,A142&lt;7.05,A142&gt;=5.9,A142&gt;=5.45),5.4,IF(AND(G142&lt;0.251,H142&gt;=12.467,G142&gt;=0.161,B142&lt;3.55,G142&lt;0.587,F142&lt;1.5,G142&gt;=0.096,A142&lt;5.45),1.35,IF(AND(G142&gt;=0.251,H142&gt;=12.467,G142&gt;=0.161,B142&lt;3.55,G142&lt;0.587,F142&lt;1.5,G142&gt;=0.096,A142&lt;5.45),1.467,IF(AND(G142&gt;=0.628,D142&lt;2.45,A142&lt;6.85,A142&gt;=6.2,D142&gt;=1.7,A142&lt;7.05,A142&gt;=5.9,A142&gt;=5.45),5.1,IF(AND(A142&gt;=6.75,G142&lt;0.628,D142&lt;2.45,A142&lt;6.85,A142&gt;=6.2,D142&gt;=1.7,A142&lt;7.05,A142&gt;=5.9,A142&gt;=5.45),5.9,IF(AND(H142&lt;11.824,A142&lt;6.75,G142&lt;0.628,D142&lt;2.45,A142&lt;6.85,A142&gt;=6.2,D142&gt;=1.7,A142&lt;7.05,A142&gt;=5.9,A142&gt;=5.45),5.44,IF(AND(H142&lt;14.378,H142&gt;=11.824,A142&lt;6.75,G142&lt;0.628,D142&lt;2.45,A142&lt;6.85,A142&gt;=6.2,D142&gt;=1.7,A142&lt;7.05,A142&gt;=5.9,A142&gt;=5.45),5.6,IF(AND(H142&gt;=14.378,H142&gt;=11.824,A142&lt;6.75,G142&lt;0.628,D142&lt;2.45,A142&lt;6.85,A142&gt;=6.2,D142&gt;=1.7,A142&lt;7.05,A142&gt;=5.9,A142&gt;=5.45),5.8,"shouldnthappen"))))))))))))))))))))))))))))))))))</f>
        <v>5.4</v>
      </c>
      <c r="BH142" s="1" t="n">
        <f aca="false">IF(AND(G142&gt;=0.905,F142&lt;1.5),1.8,IF(AND(H142&lt;5.523,G142&lt;0.905,F142&lt;1.5),1,IF(AND(D142&gt;=0.4,H142&gt;=5.523,G142&lt;0.905,F142&lt;1.5),1.7,IF(AND(G142&gt;=0.878,D142&lt;1.35,F142&lt;2.5,F142&gt;=1.5),4.4,IF(AND(A142&lt;5.4,D142&gt;=1.35,F142&lt;2.5,F142&gt;=1.5),3.9,IF(AND(G142&lt;0.177,B142&lt;3.15,F142&gt;=2.5,F142&gt;=1.5),6.15,IF(AND(H142&lt;10.393,B142&gt;=3.15,F142&gt;=2.5,F142&gt;=1.5),5.94,IF(AND(H142&gt;=10.393,B142&gt;=3.15,F142&gt;=2.5,F142&gt;=1.5),5.467,IF(AND(D142&gt;=1.25,G142&lt;0.878,D142&lt;1.35,F142&lt;2.5,F142&gt;=1.5),4.18,IF(AND(G142&gt;=0.709,A142&gt;=5.4,D142&gt;=1.35,F142&lt;2.5,F142&gt;=1.5),4.9,IF(AND(B142&lt;2.6,G142&gt;=0.177,B142&lt;3.15,F142&gt;=2.5,F142&gt;=1.5),4.8,IF(AND(A142&lt;4.35,A142&lt;5.05,D142&lt;0.4,H142&gt;=5.523,G142&lt;0.905,F142&lt;1.5),1.1,IF(AND(A142&gt;=5.6,A142&gt;=5.05,D142&lt;0.4,H142&gt;=5.523,G142&lt;0.905,F142&lt;1.5),1.7,IF(AND(D142&lt;1.05,D142&lt;1.25,G142&lt;0.878,D142&lt;1.35,F142&lt;2.5,F142&gt;=1.5),3.6,IF(AND(D142&gt;=1.55,G142&lt;0.709,A142&gt;=5.4,D142&gt;=1.35,F142&lt;2.5,F142&gt;=1.5),4.975,IF(AND(D142&lt;1.7,B142&gt;=2.6,G142&gt;=0.177,B142&lt;3.15,F142&gt;=2.5,F142&gt;=1.5),5.8,IF(AND(B142&lt;3.15,A142&gt;=4.35,A142&lt;5.05,D142&lt;0.4,H142&gt;=5.523,G142&lt;0.905,F142&lt;1.5),1.46,IF(AND(A142&gt;=5.45,A142&lt;5.6,A142&gt;=5.05,D142&lt;0.4,H142&gt;=5.523,G142&lt;0.905,F142&lt;1.5),1.35,IF(AND(H142&lt;10.974,D142&gt;=1.05,D142&lt;1.25,G142&lt;0.878,D142&lt;1.35,F142&lt;2.5,F142&gt;=1.5),3.8,IF(AND(H142&gt;=13.654,D142&lt;1.55,G142&lt;0.709,A142&gt;=5.4,D142&gt;=1.35,F142&lt;2.5,F142&gt;=1.5),4.725,IF(AND(A142&lt;4.5,B142&gt;=3.15,A142&gt;=4.35,A142&lt;5.05,D142&lt;0.4,H142&gt;=5.523,G142&lt;0.905,F142&lt;1.5),1.3,IF(AND(G142&lt;0.676,A142&lt;5.45,A142&lt;5.6,A142&gt;=5.05,D142&lt;0.4,H142&gt;=5.523,G142&lt;0.905,F142&lt;1.5),1.5,IF(AND(G142&gt;=0.676,A142&lt;5.45,A142&lt;5.6,A142&gt;=5.05,D142&lt;0.4,H142&gt;=5.523,G142&lt;0.905,F142&lt;1.5),1.55,IF(AND(A142&lt;5.7,H142&gt;=10.974,D142&gt;=1.05,D142&lt;1.25,G142&lt;0.878,D142&lt;1.35,F142&lt;2.5,F142&gt;=1.5),3.9,IF(AND(A142&gt;=5.7,H142&gt;=10.974,D142&gt;=1.05,D142&lt;1.25,G142&lt;0.878,D142&lt;1.35,F142&lt;2.5,F142&gt;=1.5),3.933,IF(AND(G142&gt;=0.644,H142&lt;13.654,D142&lt;1.55,G142&lt;0.709,A142&gt;=5.4,D142&gt;=1.35,F142&lt;2.5,F142&gt;=1.5),4.4,IF(AND(B142&lt;2.9,A142&lt;6.2,D142&gt;=1.7,B142&gt;=2.6,G142&gt;=0.177,B142&lt;3.15,F142&gt;=2.5,F142&gt;=1.5),5.02,IF(AND(B142&gt;=2.9,A142&lt;6.2,D142&gt;=1.7,B142&gt;=2.6,G142&gt;=0.177,B142&lt;3.15,F142&gt;=2.5,F142&gt;=1.5),4.8,IF(AND(D142&lt;2.2,A142&gt;=6.2,D142&gt;=1.7,B142&gt;=2.6,G142&gt;=0.177,B142&lt;3.15,F142&gt;=2.5,F142&gt;=1.5),5.325,IF(AND(D142&gt;=2.2,A142&gt;=6.2,D142&gt;=1.7,B142&gt;=2.6,G142&gt;=0.177,B142&lt;3.15,F142&gt;=2.5,F142&gt;=1.5),5.1,IF(AND(D142&lt;0.25,A142&gt;=4.5,B142&gt;=3.15,A142&gt;=4.35,A142&lt;5.05,D142&lt;0.4,H142&gt;=5.523,G142&lt;0.905,F142&lt;1.5),1.357,IF(AND(D142&gt;=0.25,A142&gt;=4.5,B142&gt;=3.15,A142&gt;=4.35,A142&lt;5.05,D142&lt;0.4,H142&gt;=5.523,G142&lt;0.905,F142&lt;1.5),1.333,IF(AND(H142&lt;10.723,G142&lt;0.644,H142&lt;13.654,D142&lt;1.55,G142&lt;0.709,A142&gt;=5.4,D142&gt;=1.35,F142&lt;2.5,F142&gt;=1.5),4.6,IF(AND(H142&gt;=10.723,G142&lt;0.644,H142&lt;13.654,D142&lt;1.55,G142&lt;0.709,A142&gt;=5.4,D142&gt;=1.35,F142&lt;2.5,F142&gt;=1.5),4.5,"shouldnthappen"))))))))))))))))))))))))))))))))))</f>
        <v>5.325</v>
      </c>
      <c r="BI142" s="1" t="n">
        <f aca="false">IF(AND(D142&gt;=0.8,A142&lt;5.45),3.9,IF(AND(D142&gt;=0.45,D142&lt;0.8,A142&lt;5.45),1.66,IF(AND(H142&lt;16.447,B142&gt;=3.45,A142&gt;=5.45),1.525,IF(AND(H142&gt;=16.447,B142&gt;=3.45,A142&gt;=5.45),6.4,IF(AND(H142&lt;5.245,D142&lt;0.45,D142&lt;0.8,A142&lt;5.45),1,IF(AND(A142&gt;=7.2,G142&lt;0.154,B142&lt;3.45,A142&gt;=5.45),6.7,IF(AND(D142&lt;1.65,A142&lt;7.2,G142&lt;0.154,B142&lt;3.45,A142&gt;=5.45),4.7,IF(AND(D142&gt;=1.65,A142&lt;7.2,G142&lt;0.154,B142&lt;3.45,A142&gt;=5.45),5.52,IF(AND(D142&gt;=0.25,A142&lt;5.05,H142&gt;=5.245,D142&lt;0.45,D142&lt;0.8,A142&lt;5.45),1.35,IF(AND(H142&lt;6.089,A142&gt;=5.05,H142&gt;=5.245,D142&lt;0.45,D142&lt;0.8,A142&lt;5.45),1.7,IF(AND(D142&lt;1.2,B142&lt;2.6,A142&lt;5.75,G142&gt;=0.154,B142&lt;3.45,A142&gt;=5.45),3.85,IF(AND(D142&gt;=1.2,B142&lt;2.6,A142&lt;5.75,G142&gt;=0.154,B142&lt;3.45,A142&gt;=5.45),4,IF(AND(D142&gt;=1.65,B142&gt;=2.6,A142&lt;5.75,G142&gt;=0.154,B142&lt;3.45,A142&gt;=5.45),4.9,IF(AND(G142&lt;0.353,F142&lt;2.5,A142&gt;=5.75,G142&gt;=0.154,B142&lt;3.45,A142&gt;=5.45),4.25,IF(AND(A142&gt;=7.25,F142&gt;=2.5,A142&gt;=5.75,G142&gt;=0.154,B142&lt;3.45,A142&gt;=5.45),6.45,IF(AND(H142&lt;11.218,D142&lt;0.25,A142&lt;5.05,H142&gt;=5.245,D142&lt;0.45,D142&lt;0.8,A142&lt;5.45),1.42,IF(AND(G142&lt;0.517,H142&gt;=6.089,A142&gt;=5.05,H142&gt;=5.245,D142&lt;0.45,D142&lt;0.8,A142&lt;5.45),1.44,IF(AND(G142&gt;=0.517,H142&gt;=6.089,A142&gt;=5.05,H142&gt;=5.245,D142&lt;0.45,D142&lt;0.8,A142&lt;5.45),1.54,IF(AND(H142&gt;=10.194,D142&lt;1.65,B142&gt;=2.6,A142&lt;5.75,G142&gt;=0.154,B142&lt;3.45,A142&gt;=5.45),4.35,IF(AND(B142&gt;=3.15,G142&gt;=0.353,F142&lt;2.5,A142&gt;=5.75,G142&gt;=0.154,B142&lt;3.45,A142&gt;=5.45),4.7,IF(AND(H142&lt;7.716,A142&lt;7.25,F142&gt;=2.5,A142&gt;=5.75,G142&gt;=0.154,B142&lt;3.45,A142&gt;=5.45),5.04,IF(AND(G142&lt;0.175,H142&gt;=11.218,D142&lt;0.25,A142&lt;5.05,H142&gt;=5.245,D142&lt;0.45,D142&lt;0.8,A142&lt;5.45),1.5,IF(AND(H142&lt;7.713,H142&lt;10.194,D142&lt;1.65,B142&gt;=2.6,A142&lt;5.75,G142&gt;=0.154,B142&lt;3.45,A142&gt;=5.45),4.1,IF(AND(H142&gt;=7.713,H142&lt;10.194,D142&lt;1.65,B142&gt;=2.6,A142&lt;5.75,G142&gt;=0.154,B142&lt;3.45,A142&gt;=5.45),4.2,IF(AND(B142&gt;=3.05,B142&lt;3.15,G142&gt;=0.353,F142&lt;2.5,A142&gt;=5.75,G142&gt;=0.154,B142&lt;3.45,A142&gt;=5.45),4.4,IF(AND(D142&gt;=2.45,H142&gt;=7.716,A142&lt;7.25,F142&gt;=2.5,A142&gt;=5.75,G142&gt;=0.154,B142&lt;3.45,A142&gt;=5.45),5.85,IF(AND(D142&lt;0.15,G142&gt;=0.175,H142&gt;=11.218,D142&lt;0.25,A142&lt;5.05,H142&gt;=5.245,D142&lt;0.45,D142&lt;0.8,A142&lt;5.45),1.1,IF(AND(H142&gt;=16.317,B142&lt;3.05,B142&lt;3.15,G142&gt;=0.353,F142&lt;2.5,A142&gt;=5.75,G142&gt;=0.154,B142&lt;3.45,A142&gt;=5.45),4.8,IF(AND(G142&gt;=0.857,D142&lt;2.45,H142&gt;=7.716,A142&lt;7.25,F142&gt;=2.5,A142&gt;=5.75,G142&gt;=0.154,B142&lt;3.45,A142&gt;=5.45),5.05,IF(AND(G142&lt;0.245,D142&gt;=0.15,G142&gt;=0.175,H142&gt;=11.218,D142&lt;0.25,A142&lt;5.05,H142&gt;=5.245,D142&lt;0.45,D142&lt;0.8,A142&lt;5.45),1.3,IF(AND(G142&gt;=0.245,D142&gt;=0.15,G142&gt;=0.175,H142&gt;=11.218,D142&lt;0.25,A142&lt;5.05,H142&gt;=5.245,D142&lt;0.45,D142&lt;0.8,A142&lt;5.45),1.22,IF(AND(B142&lt;2.85,H142&lt;16.317,B142&lt;3.05,B142&lt;3.15,G142&gt;=0.353,F142&lt;2.5,A142&gt;=5.75,G142&gt;=0.154,B142&lt;3.45,A142&gt;=5.45),4.6,IF(AND(B142&gt;=2.85,H142&lt;16.317,B142&lt;3.05,B142&lt;3.15,G142&gt;=0.353,F142&lt;2.5,A142&gt;=5.75,G142&gt;=0.154,B142&lt;3.45,A142&gt;=5.45),4.633,IF(AND(D142&lt;1.85,G142&lt;0.857,D142&lt;2.45,H142&gt;=7.716,A142&lt;7.25,F142&gt;=2.5,A142&gt;=5.75,G142&gt;=0.154,B142&lt;3.45,A142&gt;=5.45),5.8,IF(AND(H142&lt;11.297,D142&gt;=1.85,G142&lt;0.857,D142&lt;2.45,H142&gt;=7.716,A142&lt;7.25,F142&gt;=2.5,A142&gt;=5.75,G142&gt;=0.154,B142&lt;3.45,A142&gt;=5.45),5.3,IF(AND(G142&lt;0.388,H142&gt;=11.297,D142&gt;=1.85,G142&lt;0.857,D142&lt;2.45,H142&gt;=7.716,A142&lt;7.25,F142&gt;=2.5,A142&gt;=5.75,G142&gt;=0.154,B142&lt;3.45,A142&gt;=5.45),5.4,IF(AND(G142&gt;=0.388,H142&gt;=11.297,D142&gt;=1.85,G142&lt;0.857,D142&lt;2.45,H142&gt;=7.716,A142&lt;7.25,F142&gt;=2.5,A142&gt;=5.75,G142&gt;=0.154,B142&lt;3.45,A142&gt;=5.45),5.6,"shouldnthappen")))))))))))))))))))))))))))))))))))))</f>
        <v>5.4</v>
      </c>
      <c r="BJ142" s="1" t="n">
        <f aca="false">IF(AND(F142&gt;=2,B142&gt;=3.35),6.1,IF(AND(H142&gt;=12.719,F142&lt;1.5,B142&lt;3.35),1.567,IF(AND(H142&lt;5.245,F142&lt;2,B142&gt;=3.35),1,IF(AND(D142&lt;0.15,H142&lt;12.719,F142&lt;1.5,B142&lt;3.35),1.5,IF(AND(D142&gt;=0.35,H142&gt;=5.245,F142&lt;2,B142&gt;=3.35),1.6,IF(AND(A142&lt;4.9,D142&gt;=0.15,H142&lt;12.719,F142&lt;1.5,B142&lt;3.35),1.36,IF(AND(B142&lt;2.65,G142&lt;0.572,D142&lt;1.45,F142&gt;=1.5,B142&lt;3.35),3.5,IF(AND(A142&lt;6.1,F142&lt;2.5,D142&gt;=1.45,F142&gt;=1.5,B142&lt;3.35),5.1,IF(AND(G142&gt;=0.607,D142&lt;0.35,H142&gt;=5.245,F142&lt;2,B142&gt;=3.35),1.65,IF(AND(G142&lt;0.546,A142&gt;=4.9,D142&gt;=0.15,H142&lt;12.719,F142&lt;1.5,B142&lt;3.35),1.2,IF(AND(G142&gt;=0.546,A142&gt;=4.9,D142&gt;=0.15,H142&lt;12.719,F142&lt;1.5,B142&lt;3.35),1.4,IF(AND(A142&gt;=6.3,B142&gt;=2.65,G142&lt;0.572,D142&lt;1.45,F142&gt;=1.5,B142&lt;3.35),4.8,IF(AND(D142&lt;1.15,B142&lt;2.85,G142&gt;=0.572,D142&lt;1.45,F142&gt;=1.5,B142&lt;3.35),3.9,IF(AND(B142&gt;=3.15,B142&gt;=2.85,G142&gt;=0.572,D142&lt;1.45,F142&gt;=1.5,B142&lt;3.35),4.7,IF(AND(B142&lt;2.95,A142&gt;=6.1,F142&lt;2.5,D142&gt;=1.45,F142&gt;=1.5,B142&lt;3.35),4.533,IF(AND(B142&gt;=2.95,A142&gt;=6.1,F142&lt;2.5,D142&gt;=1.45,F142&gt;=1.5,B142&lt;3.35),4.75,IF(AND(A142&gt;=6.7,G142&lt;0.107,F142&gt;=2.5,D142&gt;=1.45,F142&gt;=1.5,B142&lt;3.35),5.7,IF(AND(G142&gt;=0.385,G142&lt;0.607,D142&lt;0.35,H142&gt;=5.245,F142&lt;2,B142&gt;=3.35),1.325,IF(AND(D142&lt;1.25,A142&lt;6.3,B142&gt;=2.65,G142&lt;0.572,D142&lt;1.45,F142&gt;=1.5,B142&lt;3.35),4,IF(AND(D142&gt;=1.25,A142&lt;6.3,B142&gt;=2.65,G142&lt;0.572,D142&lt;1.45,F142&gt;=1.5,B142&lt;3.35),4.18,IF(AND(G142&lt;0.907,D142&gt;=1.15,B142&lt;2.85,G142&gt;=0.572,D142&lt;1.45,F142&gt;=1.5,B142&lt;3.35),4,IF(AND(G142&gt;=0.907,D142&gt;=1.15,B142&lt;2.85,G142&gt;=0.572,D142&lt;1.45,F142&gt;=1.5,B142&lt;3.35),4.4,IF(AND(H142&lt;8.326,B142&lt;3.15,B142&gt;=2.85,G142&gt;=0.572,D142&lt;1.45,F142&gt;=1.5,B142&lt;3.35),3.6,IF(AND(H142&gt;=8.326,B142&lt;3.15,B142&gt;=2.85,G142&gt;=0.572,D142&lt;1.45,F142&gt;=1.5,B142&lt;3.35),4.48,IF(AND(B142&lt;2.95,A142&lt;6.7,G142&lt;0.107,F142&gt;=2.5,D142&gt;=1.45,F142&gt;=1.5,B142&lt;3.35),5.6,IF(AND(B142&gt;=2.95,A142&lt;6.7,G142&lt;0.107,F142&gt;=2.5,D142&gt;=1.45,F142&gt;=1.5,B142&lt;3.35),5.5,IF(AND(G142&lt;0.205,G142&lt;0.432,G142&gt;=0.107,F142&gt;=2.5,D142&gt;=1.45,F142&gt;=1.5,B142&lt;3.35),5.3,IF(AND(B142&gt;=3.05,G142&gt;=0.432,G142&gt;=0.107,F142&gt;=2.5,D142&gt;=1.45,F142&gt;=1.5,B142&lt;3.35),5.86,IF(AND(H142&gt;=14.057,G142&lt;0.385,G142&lt;0.607,D142&lt;0.35,H142&gt;=5.245,F142&lt;2,B142&gt;=3.35),1.7,IF(AND(D142&lt;1.7,G142&gt;=0.205,G142&lt;0.432,G142&gt;=0.107,F142&gt;=2.5,D142&gt;=1.45,F142&gt;=1.5,B142&lt;3.35),5,IF(AND(G142&lt;0.779,B142&lt;3.05,G142&gt;=0.432,G142&gt;=0.107,F142&gt;=2.5,D142&gt;=1.45,F142&gt;=1.5,B142&lt;3.35),4.9,IF(AND(G142&gt;=0.779,B142&lt;3.05,G142&gt;=0.432,G142&gt;=0.107,F142&gt;=2.5,D142&gt;=1.45,F142&gt;=1.5,B142&lt;3.35),5.533,IF(AND(D142&gt;=0.25,H142&lt;14.057,G142&lt;0.385,G142&lt;0.607,D142&lt;0.35,H142&gt;=5.245,F142&lt;2,B142&gt;=3.35),1.4,IF(AND(B142&lt;2.85,D142&gt;=1.7,G142&gt;=0.205,G142&lt;0.432,G142&gt;=0.107,F142&gt;=2.5,D142&gt;=1.45,F142&gt;=1.5,B142&lt;3.35),5.1,IF(AND(B142&gt;=2.85,D142&gt;=1.7,G142&gt;=0.205,G142&lt;0.432,G142&gt;=0.107,F142&gt;=2.5,D142&gt;=1.45,F142&gt;=1.5,B142&lt;3.35),5.15,IF(AND(A142&lt;5.1,D142&lt;0.25,H142&lt;14.057,G142&lt;0.385,G142&lt;0.607,D142&lt;0.35,H142&gt;=5.245,F142&lt;2,B142&gt;=3.35),1.4,IF(AND(A142&gt;=5.1,D142&lt;0.25,H142&lt;14.057,G142&lt;0.385,G142&lt;0.607,D142&lt;0.35,H142&gt;=5.245,F142&lt;2,B142&gt;=3.35),1.5,"shouldnthappen")))))))))))))))))))))))))))))))))))))</f>
        <v>5.15</v>
      </c>
    </row>
    <row r="143" customFormat="false" ht="13.8" hidden="false" customHeight="false" outlineLevel="0" collapsed="false">
      <c r="A143" s="1" t="n">
        <v>6.7</v>
      </c>
      <c r="B143" s="1" t="n">
        <v>3.1</v>
      </c>
      <c r="C143" s="1" t="n">
        <v>5.6</v>
      </c>
      <c r="D143" s="1" t="n">
        <v>2.4</v>
      </c>
      <c r="E143" s="1" t="s">
        <v>93</v>
      </c>
      <c r="F143" s="1" t="n">
        <v>3</v>
      </c>
      <c r="G143" s="1" t="n">
        <v>0.515965861501172</v>
      </c>
      <c r="H143" s="16" t="n">
        <v>12.8393655650318</v>
      </c>
      <c r="I143" s="11" t="n">
        <f aca="false">C143</f>
        <v>5.6</v>
      </c>
      <c r="J143" s="1" t="n">
        <f aca="false">AVERAGE(M143:BJ143)</f>
        <v>5.56706</v>
      </c>
      <c r="K143" s="15" t="n">
        <f aca="false">1-SQRT(VAR(M143:BJ143, I143)) / AVERAGE(M143:BJ143)</f>
        <v>0.965840580837443</v>
      </c>
      <c r="L143" s="1" t="n">
        <f aca="false">(J143-I143)/I143</f>
        <v>-0.00588214285714269</v>
      </c>
      <c r="M143" s="1" t="n">
        <f aca="false">IF(AND(H143&gt;=16.241,B143&gt;=3.35),6.4,IF(AND(D143&gt;=0.75,A143&lt;5.15,B143&lt;3.35),4.1,IF(AND(D143&gt;=1.5,H143&lt;16.241,B143&gt;=3.35),5.767,IF(AND(B143&gt;=3.25,D143&lt;0.75,A143&lt;5.15,B143&lt;3.35),1.58,IF(AND(A143&lt;4.95,D143&lt;1.5,H143&lt;16.241,B143&gt;=3.35),1.4,IF(AND(A143&lt;4.5,B143&lt;3.25,D143&lt;0.75,A143&lt;5.15,B143&lt;3.35),1.26,IF(AND(A143&gt;=4.5,B143&lt;3.25,D143&lt;0.75,A143&lt;5.15,B143&lt;3.35),1.48,IF(AND(G143&lt;0.356,H143&lt;12.557,D143&lt;1.45,A143&gt;=5.15,B143&lt;3.35),4.267,IF(AND(D143&lt;1.25,H143&gt;=12.557,D143&lt;1.45,A143&gt;=5.15,B143&lt;3.35),4.05,IF(AND(D143&gt;=1.35,G143&gt;=0.356,H143&lt;12.557,D143&lt;1.45,A143&gt;=5.15,B143&lt;3.35),4.25,IF(AND(H143&lt;15.086,D143&gt;=1.25,H143&gt;=12.557,D143&lt;1.45,A143&gt;=5.15,B143&lt;3.35),4.4,IF(AND(F143&lt;2.5,G143&gt;=0.44,D143&lt;2.05,D143&gt;=1.45,A143&gt;=5.15,B143&lt;3.35),4.7,IF(AND(H143&lt;10.391,B143&lt;3.15,D143&gt;=2.05,D143&gt;=1.45,A143&gt;=5.15,B143&lt;3.35),5.1,IF(AND(G143&lt;0.505,B143&gt;=3.15,D143&gt;=2.05,D143&gt;=1.45,A143&gt;=5.15,B143&lt;3.35),5.7,IF(AND(G143&gt;=0.505,B143&gt;=3.15,D143&gt;=2.05,D143&gt;=1.45,A143&gt;=5.15,B143&lt;3.35),5.95,IF(AND(D143&gt;=0.5,G143&lt;0.905,A143&gt;=4.95,D143&lt;1.5,H143&lt;16.241,B143&gt;=3.35),1.6,IF(AND(B143&lt;3.6,G143&gt;=0.905,A143&gt;=4.95,D143&lt;1.5,H143&lt;16.241,B143&gt;=3.35),1.7,IF(AND(B143&gt;=3.6,G143&gt;=0.905,A143&gt;=4.95,D143&lt;1.5,H143&lt;16.241,B143&gt;=3.35),1.767,IF(AND(A143&gt;=5.7,D143&lt;1.35,G143&gt;=0.356,H143&lt;12.557,D143&lt;1.45,A143&gt;=5.15,B143&lt;3.35),3.9,IF(AND(A143&lt;6.35,H143&gt;=15.086,D143&gt;=1.25,H143&gt;=12.557,D143&lt;1.45,A143&gt;=5.15,B143&lt;3.35),4.7,IF(AND(A143&gt;=6.35,H143&gt;=15.086,D143&gt;=1.25,H143&gt;=12.557,D143&lt;1.45,A143&gt;=5.15,B143&lt;3.35),4.6,IF(AND(H143&lt;9.252,D143&lt;1.55,G143&lt;0.44,D143&lt;2.05,D143&gt;=1.45,A143&gt;=5.15,B143&lt;3.35),5.08,IF(AND(H143&gt;=9.252,D143&lt;1.55,G143&lt;0.44,D143&lt;2.05,D143&gt;=1.45,A143&gt;=5.15,B143&lt;3.35),4.7,IF(AND(H143&lt;8.477,D143&gt;=1.55,G143&lt;0.44,D143&lt;2.05,D143&gt;=1.45,A143&gt;=5.15,B143&lt;3.35),5.1,IF(AND(H143&gt;=8.477,D143&gt;=1.55,G143&lt;0.44,D143&lt;2.05,D143&gt;=1.45,A143&gt;=5.15,B143&lt;3.35),5.4,IF(AND(H143&lt;8.435,F143&gt;=2.5,G143&gt;=0.44,D143&lt;2.05,D143&gt;=1.45,A143&gt;=5.15,B143&lt;3.35),5.1,IF(AND(H143&gt;=8.435,F143&gt;=2.5,G143&gt;=0.44,D143&lt;2.05,D143&gt;=1.45,A143&gt;=5.15,B143&lt;3.35),4.86,IF(AND(G143&lt;0.543,H143&gt;=10.391,B143&lt;3.15,D143&gt;=2.05,D143&gt;=1.45,A143&gt;=5.15,B143&lt;3.35),5.56,IF(AND(G143&gt;=0.543,H143&gt;=10.391,B143&lt;3.15,D143&gt;=2.05,D143&gt;=1.45,A143&gt;=5.15,B143&lt;3.35),5.8,IF(AND(A143&lt;5.05,D143&lt;0.5,G143&lt;0.905,A143&gt;=4.95,D143&lt;1.5,H143&lt;16.241,B143&gt;=3.35),1.3,IF(AND(H143&lt;6.583,A143&lt;5.7,D143&lt;1.35,G143&gt;=0.356,H143&lt;12.557,D143&lt;1.45,A143&gt;=5.15,B143&lt;3.35),4,IF(AND(G143&lt;0.585,A143&gt;=5.05,D143&lt;0.5,G143&lt;0.905,A143&gt;=4.95,D143&lt;1.5,H143&lt;16.241,B143&gt;=3.35),1.475,IF(AND(G143&lt;0.62,H143&gt;=6.583,A143&lt;5.7,D143&lt;1.35,G143&gt;=0.356,H143&lt;12.557,D143&lt;1.45,A143&gt;=5.15,B143&lt;3.35),3.75,IF(AND(G143&gt;=0.62,H143&gt;=6.583,A143&lt;5.7,D143&lt;1.35,G143&gt;=0.356,H143&lt;12.557,D143&lt;1.45,A143&gt;=5.15,B143&lt;3.35),3.6,IF(AND(B143&lt;3.75,G143&gt;=0.585,A143&gt;=5.05,D143&lt;0.5,G143&lt;0.905,A143&gt;=4.95,D143&lt;1.5,H143&lt;16.241,B143&gt;=3.35),1.5,IF(AND(B143&gt;=3.75,G143&gt;=0.585,A143&gt;=5.05,D143&lt;0.5,G143&lt;0.905,A143&gt;=4.95,D143&lt;1.5,H143&lt;16.241,B143&gt;=3.35),1.6,"shouldnthappen"))))))))))))))))))))))))))))))))))))</f>
        <v>5.56</v>
      </c>
      <c r="N143" s="1" t="n">
        <f aca="false">IF(AND(H143&lt;5.245,B143&lt;3.65,F143&lt;1.5),1,IF(AND(H143&gt;=14.096,B143&gt;=3.65,F143&lt;1.5),1.65,IF(AND(A143&gt;=5.45,H143&gt;=5.245,B143&lt;3.65,F143&lt;1.5),1.3,IF(AND(H143&gt;=13.586,H143&lt;14.096,B143&gt;=3.65,F143&lt;1.5),1.3,IF(AND(H143&lt;10.258,D143&lt;1.25,F143&lt;2.5,F143&gt;=1.5),3.38,IF(AND(H143&lt;6.982,D143&gt;=1.25,F143&lt;2.5,F143&gt;=1.5),3.96,IF(AND(H143&gt;=13.646,D143&lt;2.05,F143&gt;=2.5,F143&gt;=1.5),6.1,IF(AND(B143&lt;3.05,A143&lt;5.45,H143&gt;=5.245,B143&lt;3.65,F143&lt;1.5),1.375,IF(AND(H143&lt;6.543,H143&lt;13.586,H143&lt;14.096,B143&gt;=3.65,F143&lt;1.5),1.4,IF(AND(H143&gt;=6.543,H143&lt;13.586,H143&lt;14.096,B143&gt;=3.65,F143&lt;1.5),1.5,IF(AND(H143&lt;11.522,H143&gt;=10.258,D143&lt;1.25,F143&lt;2.5,F143&gt;=1.5),3.733,IF(AND(H143&gt;=11.522,H143&gt;=10.258,D143&lt;1.25,F143&lt;2.5,F143&gt;=1.5),3.92,IF(AND(H143&lt;5.767,H143&lt;13.646,D143&lt;2.05,F143&gt;=2.5,F143&gt;=1.5),4.5,IF(AND(A143&lt;6.8,B143&lt;3.15,D143&gt;=2.05,F143&gt;=2.5,F143&gt;=1.5),5.6,IF(AND(A143&gt;=6.8,B143&lt;3.15,D143&gt;=2.05,F143&gt;=2.5,F143&gt;=1.5),5.1,IF(AND(B143&lt;3.25,B143&gt;=3.15,D143&gt;=2.05,F143&gt;=2.5,F143&gt;=1.5),5.8,IF(AND(B143&gt;=3.25,B143&gt;=3.15,D143&gt;=2.05,F143&gt;=2.5,F143&gt;=1.5),5.65,IF(AND(B143&lt;3.15,B143&gt;=3.05,A143&lt;5.45,H143&gt;=5.245,B143&lt;3.65,F143&lt;1.5),1.5,IF(AND(G143&gt;=0.735,H143&lt;13.665,H143&gt;=6.982,D143&gt;=1.25,F143&lt;2.5,F143&gt;=1.5),4.2,IF(AND(H143&lt;14.03,H143&gt;=13.665,H143&gt;=6.982,D143&gt;=1.25,F143&lt;2.5,F143&gt;=1.5),4.8,IF(AND(A143&gt;=6.6,H143&gt;=5.767,H143&lt;13.646,D143&lt;2.05,F143&gt;=2.5,F143&gt;=1.5),6.05,IF(AND(G143&gt;=0.934,B143&gt;=3.15,B143&gt;=3.05,A143&lt;5.45,H143&gt;=5.245,B143&lt;3.65,F143&lt;1.5),1.7,IF(AND(D143&gt;=1.55,G143&lt;0.735,H143&lt;13.665,H143&gt;=6.982,D143&gt;=1.25,F143&lt;2.5,F143&gt;=1.5),5.1,IF(AND(D143&lt;1.45,H143&gt;=14.03,H143&gt;=13.665,H143&gt;=6.982,D143&gt;=1.25,F143&lt;2.5,F143&gt;=1.5),4.7,IF(AND(D143&gt;=1.45,H143&gt;=14.03,H143&gt;=13.665,H143&gt;=6.982,D143&gt;=1.25,F143&lt;2.5,F143&gt;=1.5),4.5,IF(AND(A143&gt;=6.2,A143&lt;6.6,H143&gt;=5.767,H143&lt;13.646,D143&lt;2.05,F143&gt;=2.5,F143&gt;=1.5),5.325,IF(AND(B143&lt;3.25,G143&lt;0.934,B143&gt;=3.15,B143&gt;=3.05,A143&lt;5.45,H143&gt;=5.245,B143&lt;3.65,F143&lt;1.5),1.3,IF(AND(D143&lt;1.35,D143&lt;1.55,G143&lt;0.735,H143&lt;13.665,H143&gt;=6.982,D143&gt;=1.25,F143&lt;2.5,F143&gt;=1.5),4.25,IF(AND(H143&lt;8.435,A143&lt;6.2,A143&lt;6.6,H143&gt;=5.767,H143&lt;13.646,D143&lt;2.05,F143&gt;=2.5,F143&gt;=1.5),5.1,IF(AND(H143&gt;=8.435,A143&lt;6.2,A143&lt;6.6,H143&gt;=5.767,H143&lt;13.646,D143&lt;2.05,F143&gt;=2.5,F143&gt;=1.5),4.9,IF(AND(A143&gt;=5.15,B143&gt;=3.25,G143&lt;0.934,B143&gt;=3.15,B143&gt;=3.05,A143&lt;5.45,H143&gt;=5.245,B143&lt;3.65,F143&lt;1.5),1.5,IF(AND(B143&lt;2.9,D143&gt;=1.35,D143&lt;1.55,G143&lt;0.735,H143&lt;13.665,H143&gt;=6.982,D143&gt;=1.25,F143&lt;2.5,F143&gt;=1.5),4.6,IF(AND(B143&gt;=2.9,D143&gt;=1.35,D143&lt;1.55,G143&lt;0.735,H143&lt;13.665,H143&gt;=6.982,D143&gt;=1.25,F143&lt;2.5,F143&gt;=1.5),4.52,IF(AND(G143&gt;=0.862,A143&lt;5.15,B143&gt;=3.25,G143&lt;0.934,B143&gt;=3.15,B143&gt;=3.05,A143&lt;5.45,H143&gt;=5.245,B143&lt;3.65,F143&lt;1.5),1.5,IF(AND(H143&lt;9.35,G143&lt;0.862,A143&lt;5.15,B143&gt;=3.25,G143&lt;0.934,B143&gt;=3.15,B143&gt;=3.05,A143&lt;5.45,H143&gt;=5.245,B143&lt;3.65,F143&lt;1.5),1.38,IF(AND(H143&gt;=9.35,G143&lt;0.862,A143&lt;5.15,B143&gt;=3.25,G143&lt;0.934,B143&gt;=3.15,B143&gt;=3.05,A143&lt;5.45,H143&gt;=5.245,B143&lt;3.65,F143&lt;1.5),1.4,"shouldnthappen"))))))))))))))))))))))))))))))))))))</f>
        <v>5.6</v>
      </c>
      <c r="O143" s="1" t="n">
        <f aca="false">IF(AND(B143&lt;2.75,A143&lt;5.55),3.96,IF(AND(H143&lt;9.205,A143&lt;5.9,A143&gt;=5.55),3.85,IF(AND(A143&lt;4.35,D143&lt;0.35,B143&gt;=2.75,A143&lt;5.55),1.1,IF(AND(B143&lt;3.65,D143&gt;=0.35,B143&gt;=2.75,A143&lt;5.55),1.65,IF(AND(B143&gt;=3.65,D143&gt;=0.35,B143&gt;=2.75,A143&lt;5.55),1.9,IF(AND(G143&gt;=0.732,H143&gt;=9.205,A143&lt;5.9,A143&gt;=5.55),4.9,IF(AND(G143&lt;0.273,G143&lt;0.732,H143&gt;=9.205,A143&lt;5.9,A143&gt;=5.55),4.5,IF(AND(A143&lt;6.3,G143&lt;0.422,F143&lt;2.5,A143&gt;=5.9,A143&gt;=5.55),5.1,IF(AND(A143&gt;=6.3,G143&lt;0.422,F143&lt;2.5,A143&gt;=5.9,A143&gt;=5.55),4.76,IF(AND(B143&lt;2.4,G143&gt;=0.422,F143&lt;2.5,A143&gt;=5.9,A143&gt;=5.55),4.45,IF(AND(A143&gt;=7,G143&gt;=0.628,F143&gt;=2.5,A143&gt;=5.9,A143&gt;=5.55),6.45,IF(AND(D143&lt;0.15,H143&lt;13.924,A143&gt;=4.35,D143&lt;0.35,B143&gt;=2.75,A143&lt;5.55),1.5,IF(AND(B143&lt;3.15,H143&gt;=13.924,A143&gt;=4.35,D143&lt;0.35,B143&gt;=2.75,A143&lt;5.55),1.56,IF(AND(B143&gt;=3.15,H143&gt;=13.924,A143&gt;=4.35,D143&lt;0.35,B143&gt;=2.75,A143&lt;5.55),1.3,IF(AND(H143&lt;14.316,G143&gt;=0.273,G143&lt;0.732,H143&gt;=9.205,A143&lt;5.9,A143&gt;=5.55),3.95,IF(AND(H143&gt;=14.316,G143&gt;=0.273,G143&lt;0.732,H143&gt;=9.205,A143&lt;5.9,A143&gt;=5.55),4.1,IF(AND(A143&lt;6.2,B143&gt;=2.4,G143&gt;=0.422,F143&lt;2.5,A143&gt;=5.9,A143&gt;=5.55),4.3,IF(AND(A143&gt;=7.05,G143&lt;0.364,G143&lt;0.628,F143&gt;=2.5,A143&gt;=5.9,A143&gt;=5.55),6.1,IF(AND(A143&gt;=7.55,G143&gt;=0.364,G143&lt;0.628,F143&gt;=2.5,A143&gt;=5.9,A143&gt;=5.55),6.4,IF(AND(A143&lt;6.15,A143&lt;7,G143&gt;=0.628,F143&gt;=2.5,A143&gt;=5.9,A143&gt;=5.55),4.9,IF(AND(D143&lt;1.45,A143&gt;=6.2,B143&gt;=2.4,G143&gt;=0.422,F143&lt;2.5,A143&gt;=5.9,A143&gt;=5.55),4.64,IF(AND(D143&gt;=1.45,A143&gt;=6.2,B143&gt;=2.4,G143&gt;=0.422,F143&lt;2.5,A143&gt;=5.9,A143&gt;=5.55),4.9,IF(AND(D143&lt;1.65,A143&lt;7.05,G143&lt;0.364,G143&lt;0.628,F143&gt;=2.5,A143&gt;=5.9,A143&gt;=5.55),5.1,IF(AND(D143&gt;=2.35,A143&lt;7.55,G143&gt;=0.364,G143&lt;0.628,F143&gt;=2.5,A143&gt;=5.9,A143&gt;=5.55),5.633,IF(AND(D143&lt;2.15,A143&gt;=6.15,A143&lt;7,G143&gt;=0.628,F143&gt;=2.5,A143&gt;=5.9,A143&gt;=5.55),5.1,IF(AND(D143&gt;=2.15,A143&gt;=6.15,A143&lt;7,G143&gt;=0.628,F143&gt;=2.5,A143&gt;=5.9,A143&gt;=5.55),5.267,IF(AND(A143&lt;4.9,A143&lt;5.05,D143&gt;=0.15,H143&lt;13.924,A143&gt;=4.35,D143&lt;0.35,B143&gt;=2.75,A143&lt;5.55),1.375,IF(AND(A143&gt;=4.9,A143&lt;5.05,D143&gt;=0.15,H143&lt;13.924,A143&gt;=4.35,D143&lt;0.35,B143&gt;=2.75,A143&lt;5.55),1.3,IF(AND(A143&lt;5.45,A143&gt;=5.05,D143&gt;=0.15,H143&lt;13.924,A143&gt;=4.35,D143&lt;0.35,B143&gt;=2.75,A143&lt;5.55),1.475,IF(AND(A143&gt;=5.45,A143&gt;=5.05,D143&gt;=0.15,H143&lt;13.924,A143&gt;=4.35,D143&lt;0.35,B143&gt;=2.75,A143&lt;5.55),1.4,IF(AND(B143&gt;=3.25,D143&lt;2.35,A143&lt;7.55,G143&gt;=0.364,G143&lt;0.628,F143&gt;=2.5,A143&gt;=5.9,A143&gt;=5.55),5.7,IF(AND(G143&lt;0.006,G143&lt;0.107,D143&gt;=1.65,A143&lt;7.05,G143&lt;0.364,G143&lt;0.628,F143&gt;=2.5,A143&gt;=5.9,A143&gt;=5.55),5.5,IF(AND(G143&gt;=0.006,G143&lt;0.107,D143&gt;=1.65,A143&lt;7.05,G143&lt;0.364,G143&lt;0.628,F143&gt;=2.5,A143&gt;=5.9,A143&gt;=5.55),5.667,IF(AND(D143&lt;2.2,G143&gt;=0.107,D143&gt;=1.65,A143&lt;7.05,G143&lt;0.364,G143&lt;0.628,F143&gt;=2.5,A143&gt;=5.9,A143&gt;=5.55),5.35,IF(AND(D143&gt;=2.2,G143&gt;=0.107,D143&gt;=1.65,A143&lt;7.05,G143&lt;0.364,G143&lt;0.628,F143&gt;=2.5,A143&gt;=5.9,A143&gt;=5.55),5.2,IF(AND(D143&lt;2.25,B143&lt;3.25,D143&lt;2.35,A143&lt;7.55,G143&gt;=0.364,G143&lt;0.628,F143&gt;=2.5,A143&gt;=5.9,A143&gt;=5.55),5.8,IF(AND(D143&gt;=2.25,B143&lt;3.25,D143&lt;2.35,A143&lt;7.55,G143&gt;=0.364,G143&lt;0.628,F143&gt;=2.5,A143&gt;=5.9,A143&gt;=5.55),5.9,"shouldnthappen")))))))))))))))))))))))))))))))))))))</f>
        <v>5.633</v>
      </c>
      <c r="P143" s="1" t="n">
        <f aca="false">IF(AND(D143&gt;=0.75,A143&lt;5.55),3.9,IF(AND(H143&lt;7.482,A143&gt;=5.55),3.45,IF(AND(B143&gt;=3.15,B143&lt;3.25,D143&lt;0.75,A143&lt;5.55),1.262,IF(AND(G143&gt;=0.446,B143&lt;3.15,B143&lt;3.25,D143&lt;0.75,A143&lt;5.55),1.1,IF(AND(G143&lt;0.408,A143&lt;5.05,B143&gt;=3.25,D143&lt;0.75,A143&lt;5.55),1.4,IF(AND(G143&gt;=0.408,A143&lt;5.05,B143&gt;=3.25,D143&lt;0.75,A143&lt;5.55),1.233,IF(AND(G143&gt;=0.676,A143&gt;=5.05,B143&gt;=3.25,D143&lt;0.75,A143&lt;5.55),1.72,IF(AND(H143&lt;9.386,A143&lt;5.85,F143&lt;2.5,H143&gt;=7.482,A143&gt;=5.55),3.5,IF(AND(H143&gt;=9.386,A143&lt;5.85,F143&lt;2.5,H143&gt;=7.482,A143&gt;=5.55),4.275,IF(AND(H143&gt;=16.284,G143&lt;0.865,F143&gt;=2.5,H143&gt;=7.482,A143&gt;=5.55),6.6,IF(AND(G143&lt;0.912,G143&gt;=0.865,F143&gt;=2.5,H143&gt;=7.482,A143&gt;=5.55),4.8,IF(AND(G143&gt;=0.912,G143&gt;=0.865,F143&gt;=2.5,H143&gt;=7.482,A143&gt;=5.55),5.175,IF(AND(A143&gt;=4.95,G143&lt;0.446,B143&lt;3.15,B143&lt;3.25,D143&lt;0.75,A143&lt;5.55),1.6,IF(AND(H143&gt;=12.974,G143&lt;0.676,A143&gt;=5.05,B143&gt;=3.25,D143&lt;0.75,A143&lt;5.55),1.3,IF(AND(D143&lt;1.45,H143&lt;13.531,A143&gt;=5.85,F143&lt;2.5,H143&gt;=7.482,A143&gt;=5.55),4.2,IF(AND(D143&gt;=1.45,H143&lt;13.531,A143&gt;=5.85,F143&lt;2.5,H143&gt;=7.482,A143&gt;=5.55),4.967,IF(AND(G143&lt;0.187,H143&gt;=13.531,A143&gt;=5.85,F143&lt;2.5,H143&gt;=7.482,A143&gt;=5.55),5,IF(AND(H143&gt;=12.675,A143&lt;4.95,G143&lt;0.446,B143&lt;3.15,B143&lt;3.25,D143&lt;0.75,A143&lt;5.55),1.5,IF(AND(H143&lt;10.826,H143&lt;12.974,G143&lt;0.676,A143&gt;=5.05,B143&gt;=3.25,D143&lt;0.75,A143&lt;5.55),1.46,IF(AND(H143&gt;=10.826,H143&lt;12.974,G143&lt;0.676,A143&gt;=5.05,B143&gt;=3.25,D143&lt;0.75,A143&lt;5.55),1.4,IF(AND(A143&lt;6.15,G143&gt;=0.187,H143&gt;=13.531,A143&gt;=5.85,F143&lt;2.5,H143&gt;=7.482,A143&gt;=5.55),4.7,IF(AND(A143&lt;6.85,B143&lt;2.95,H143&lt;16.284,G143&lt;0.865,F143&gt;=2.5,H143&gt;=7.482,A143&gt;=5.55),5.32,IF(AND(A143&gt;=6.85,B143&lt;2.95,H143&lt;16.284,G143&lt;0.865,F143&gt;=2.5,H143&gt;=7.482,A143&gt;=5.55),6.567,IF(AND(A143&lt;4.85,H143&lt;12.675,A143&lt;4.95,G143&lt;0.446,B143&lt;3.15,B143&lt;3.25,D143&lt;0.75,A143&lt;5.55),1.4,IF(AND(A143&gt;=4.85,H143&lt;12.675,A143&lt;4.95,G143&lt;0.446,B143&lt;3.15,B143&lt;3.25,D143&lt;0.75,A143&lt;5.55),1.5,IF(AND(B143&lt;3.1,A143&gt;=6.15,G143&gt;=0.187,H143&gt;=13.531,A143&gt;=5.85,F143&lt;2.5,H143&gt;=7.482,A143&gt;=5.55),4.467,IF(AND(B143&gt;=3.1,A143&gt;=6.15,G143&gt;=0.187,H143&gt;=13.531,A143&gt;=5.85,F143&lt;2.5,H143&gt;=7.482,A143&gt;=5.55),4.7,IF(AND(G143&gt;=0.379,B143&lt;3.15,B143&gt;=2.95,H143&lt;16.284,G143&lt;0.865,F143&gt;=2.5,H143&gt;=7.482,A143&gt;=5.55),5.733,IF(AND(A143&lt;6.6,B143&gt;=3.15,B143&gt;=2.95,H143&lt;16.284,G143&lt;0.865,F143&gt;=2.5,H143&gt;=7.482,A143&gt;=5.55),5.38,IF(AND(A143&lt;6.7,G143&lt;0.379,B143&lt;3.15,B143&gt;=2.95,H143&lt;16.284,G143&lt;0.865,F143&gt;=2.5,H143&gt;=7.482,A143&gt;=5.55),5.3,IF(AND(A143&gt;=6.7,G143&lt;0.379,B143&lt;3.15,B143&gt;=2.95,H143&lt;16.284,G143&lt;0.865,F143&gt;=2.5,H143&gt;=7.482,A143&gt;=5.55),5.16,IF(AND(A143&lt;7.05,A143&gt;=6.6,B143&gt;=3.15,B143&gt;=2.95,H143&lt;16.284,G143&lt;0.865,F143&gt;=2.5,H143&gt;=7.482,A143&gt;=5.55),5.78,IF(AND(A143&gt;=7.05,A143&gt;=6.6,B143&gt;=3.15,B143&gt;=2.95,H143&lt;16.284,G143&lt;0.865,F143&gt;=2.5,H143&gt;=7.482,A143&gt;=5.55),6.1,"shouldnthappen")))))))))))))))))))))))))))))))))</f>
        <v>5.733</v>
      </c>
      <c r="Q143" s="1" t="n">
        <f aca="false">IF(AND(G143&gt;=0.422,B143&lt;3.25,F143&lt;1.5),1.25,IF(AND(G143&gt;=0.082,G143&lt;0.125,F143&gt;=1.5),6.7,IF(AND(G143&lt;0.251,G143&lt;0.422,B143&lt;3.25,F143&lt;1.5),1.38,IF(AND(G143&gt;=0.251,G143&lt;0.422,B143&lt;3.25,F143&lt;1.5),1.55,IF(AND(G143&gt;=0.385,G143&lt;0.633,B143&gt;=3.25,F143&lt;1.5),1.367,IF(AND(B143&lt;3.35,G143&gt;=0.633,B143&gt;=3.25,F143&lt;1.5),1.7,IF(AND(A143&lt;5.85,G143&lt;0.082,G143&lt;0.125,F143&gt;=1.5),4.5,IF(AND(F143&gt;=2.5,D143&lt;1.6,G143&gt;=0.125,F143&gt;=1.5),5.05,IF(AND(H143&gt;=16.774,D143&gt;=1.6,G143&gt;=0.125,F143&gt;=1.5),6.4,IF(AND(D143&gt;=0.5,G143&lt;0.385,G143&lt;0.633,B143&gt;=3.25,F143&lt;1.5),1.6,IF(AND(B143&lt;3.6,B143&gt;=3.35,G143&gt;=0.633,B143&gt;=3.25,F143&lt;1.5),1.55,IF(AND(B143&gt;=3.6,B143&gt;=3.35,G143&gt;=0.633,B143&gt;=3.25,F143&lt;1.5),1.6,IF(AND(D143&lt;1.65,A143&gt;=5.85,G143&lt;0.082,G143&lt;0.125,F143&gt;=1.5),4.7,IF(AND(A143&lt;5.3,F143&lt;2.5,D143&lt;1.6,G143&gt;=0.125,F143&gt;=1.5),3.15,IF(AND(B143&gt;=3.2,H143&lt;16.774,D143&gt;=1.6,G143&gt;=0.125,F143&gt;=1.5),5.675,IF(AND(H143&lt;11.767,D143&lt;0.5,G143&lt;0.385,G143&lt;0.633,B143&gt;=3.25,F143&lt;1.5),1.5,IF(AND(H143&gt;=11.767,D143&lt;0.5,G143&lt;0.385,G143&lt;0.633,B143&gt;=3.25,F143&lt;1.5),1.367,IF(AND(H143&lt;8.367,D143&gt;=1.65,A143&gt;=5.85,G143&lt;0.082,G143&lt;0.125,F143&gt;=1.5),5.7,IF(AND(H143&gt;=8.367,D143&gt;=1.65,A143&gt;=5.85,G143&lt;0.082,G143&lt;0.125,F143&gt;=1.5),5.575,IF(AND(A143&gt;=7.1,B143&lt;3.2,H143&lt;16.774,D143&gt;=1.6,G143&gt;=0.125,F143&gt;=1.5),6.3,IF(AND(H143&gt;=15.395,B143&lt;2.85,A143&gt;=5.3,F143&lt;2.5,D143&lt;1.6,G143&gt;=0.125,F143&gt;=1.5),4.8,IF(AND(H143&lt;8.486,B143&gt;=2.85,A143&gt;=5.3,F143&lt;2.5,D143&lt;1.6,G143&gt;=0.125,F143&gt;=1.5),3.85,IF(AND(D143&gt;=2.1,A143&lt;7.1,B143&lt;3.2,H143&lt;16.774,D143&gt;=1.6,G143&gt;=0.125,F143&gt;=1.5),5.5,IF(AND(B143&gt;=2.75,H143&lt;15.395,B143&lt;2.85,A143&gt;=5.3,F143&lt;2.5,D143&lt;1.6,G143&gt;=0.125,F143&gt;=1.5),4.489,IF(AND(H143&gt;=15.168,H143&gt;=8.486,B143&gt;=2.85,A143&gt;=5.3,F143&lt;2.5,D143&lt;1.6,G143&gt;=0.125,F143&gt;=1.5),4.7,IF(AND(G143&gt;=0.519,D143&lt;2.1,A143&lt;7.1,B143&lt;3.2,H143&lt;16.774,D143&gt;=1.6,G143&gt;=0.125,F143&gt;=1.5),4.925,IF(AND(G143&gt;=0.897,B143&lt;2.75,H143&lt;15.395,B143&lt;2.85,A143&gt;=5.3,F143&lt;2.5,D143&lt;1.6,G143&gt;=0.125,F143&gt;=1.5),4.567,IF(AND(A143&lt;5.65,H143&lt;15.168,H143&gt;=8.486,B143&gt;=2.85,A143&gt;=5.3,F143&lt;2.5,D143&lt;1.6,G143&gt;=0.125,F143&gt;=1.5),4.5,IF(AND(G143&lt;0.23,G143&lt;0.519,D143&lt;2.1,A143&lt;7.1,B143&lt;3.2,H143&lt;16.774,D143&gt;=1.6,G143&gt;=0.125,F143&gt;=1.5),5,IF(AND(A143&lt;5.9,G143&lt;0.897,B143&lt;2.75,H143&lt;15.395,B143&lt;2.85,A143&gt;=5.3,F143&lt;2.5,D143&lt;1.6,G143&gt;=0.125,F143&gt;=1.5),4.1,IF(AND(A143&gt;=5.9,G143&lt;0.897,B143&lt;2.75,H143&lt;15.395,B143&lt;2.85,A143&gt;=5.3,F143&lt;2.5,D143&lt;1.6,G143&gt;=0.125,F143&gt;=1.5),4.5,IF(AND(A143&lt;6.05,A143&gt;=5.65,H143&lt;15.168,H143&gt;=8.486,B143&gt;=2.85,A143&gt;=5.3,F143&lt;2.5,D143&lt;1.6,G143&gt;=0.125,F143&gt;=1.5),4.2,IF(AND(A143&gt;=6.05,A143&gt;=5.65,H143&lt;15.168,H143&gt;=8.486,B143&gt;=2.85,A143&gt;=5.3,F143&lt;2.5,D143&lt;1.6,G143&gt;=0.125,F143&gt;=1.5),4.35,IF(AND(D143&lt;1.95,G143&gt;=0.23,G143&lt;0.519,D143&lt;2.1,A143&lt;7.1,B143&lt;3.2,H143&lt;16.774,D143&gt;=1.6,G143&gt;=0.125,F143&gt;=1.5),5.3,IF(AND(D143&gt;=1.95,G143&gt;=0.23,G143&lt;0.519,D143&lt;2.1,A143&lt;7.1,B143&lt;3.2,H143&lt;16.774,D143&gt;=1.6,G143&gt;=0.125,F143&gt;=1.5),5.2,"shouldnthappen")))))))))))))))))))))))))))))))))))</f>
        <v>5.5</v>
      </c>
      <c r="R143" s="1" t="n">
        <f aca="false">IF(AND(G143&gt;=0.901,F143&lt;1.5),1.9,IF(AND(H143&lt;5.523,D143&lt;0.35,G143&lt;0.901,F143&lt;1.5),1,IF(AND(B143&lt;3.6,D143&gt;=0.35,G143&lt;0.901,F143&lt;1.5),1.575,IF(AND(B143&gt;=3.6,D143&gt;=0.35,G143&lt;0.901,F143&lt;1.5),1.5,IF(AND(G143&gt;=0.837,D143&lt;1.15,D143&lt;1.45,F143&gt;=1.5),3,IF(AND(G143&gt;=0.66,D143&gt;=1.15,D143&lt;1.45,F143&gt;=1.5),4,IF(AND(F143&gt;=2.5,D143&lt;1.55,D143&gt;=1.45,F143&gt;=1.5),5.025,IF(AND(F143&lt;2.5,D143&gt;=1.55,D143&gt;=1.45,F143&gt;=1.5),4.933,IF(AND(B143&lt;2.45,G143&lt;0.837,D143&lt;1.15,D143&lt;1.45,F143&gt;=1.5),3.3,IF(AND(B143&gt;=2.45,G143&lt;0.837,D143&lt;1.15,D143&lt;1.45,F143&gt;=1.5),3.86,IF(AND(B143&gt;=3.05,F143&lt;2.5,D143&lt;1.55,D143&gt;=1.45,F143&gt;=1.5),4.8,IF(AND(D143&gt;=2.45,F143&gt;=2.5,D143&gt;=1.55,D143&gt;=1.45,F143&gt;=1.5),5.875,IF(AND(H143&lt;13.187,G143&lt;0.217,H143&gt;=5.523,D143&lt;0.35,G143&lt;0.901,F143&lt;1.5),1.4,IF(AND(H143&gt;=13.187,G143&lt;0.217,H143&gt;=5.523,D143&lt;0.35,G143&lt;0.901,F143&lt;1.5),1.5,IF(AND(G143&lt;0.33,G143&gt;=0.217,H143&gt;=5.523,D143&lt;0.35,G143&lt;0.901,F143&lt;1.5),1.28,IF(AND(A143&lt;6.05,D143&lt;1.35,G143&lt;0.66,D143&gt;=1.15,D143&lt;1.45,F143&gt;=1.5),4.175,IF(AND(A143&gt;=6.05,D143&lt;1.35,G143&lt;0.66,D143&gt;=1.15,D143&lt;1.45,F143&gt;=1.5),4.3,IF(AND(A143&lt;5.65,D143&gt;=1.35,G143&lt;0.66,D143&gt;=1.15,D143&lt;1.45,F143&gt;=1.5),3.9,IF(AND(A143&gt;=5.65,D143&gt;=1.35,G143&lt;0.66,D143&gt;=1.15,D143&lt;1.45,F143&gt;=1.5),4.52,IF(AND(A143&lt;6.25,B143&lt;3.05,F143&lt;2.5,D143&lt;1.55,D143&gt;=1.45,F143&gt;=1.5),4.5,IF(AND(A143&gt;=6.25,B143&lt;3.05,F143&lt;2.5,D143&lt;1.55,D143&gt;=1.45,F143&gt;=1.5),4.675,IF(AND(A143&gt;=7.25,D143&lt;2.45,F143&gt;=2.5,D143&gt;=1.55,D143&gt;=1.45,F143&gt;=1.5),6.433,IF(AND(D143&gt;=0.25,G143&gt;=0.33,G143&gt;=0.217,H143&gt;=5.523,D143&lt;0.35,G143&lt;0.901,F143&lt;1.5),1.4,IF(AND(A143&lt;6.15,A143&lt;7.25,D143&lt;2.45,F143&gt;=2.5,D143&gt;=1.55,D143&gt;=1.45,F143&gt;=1.5),5.025,IF(AND(H143&lt;6.439,D143&lt;0.25,G143&gt;=0.33,G143&gt;=0.217,H143&gt;=5.523,D143&lt;0.35,G143&lt;0.901,F143&lt;1.5),1.5,IF(AND(H143&gt;=6.439,D143&lt;0.25,G143&gt;=0.33,G143&gt;=0.217,H143&gt;=5.523,D143&lt;0.35,G143&lt;0.901,F143&lt;1.5),1.38,IF(AND(H143&gt;=13.711,A143&gt;=6.15,A143&lt;7.25,D143&lt;2.45,F143&gt;=2.5,D143&gt;=1.55,D143&gt;=1.45,F143&gt;=1.5),5.68,IF(AND(B143&gt;=3.3,H143&lt;13.711,A143&gt;=6.15,A143&lt;7.25,D143&lt;2.45,F143&gt;=2.5,D143&gt;=1.55,D143&gt;=1.45,F143&gt;=1.5),5.6,IF(AND(G143&lt;0.093,B143&lt;3.3,H143&lt;13.711,A143&gt;=6.15,A143&lt;7.25,D143&lt;2.45,F143&gt;=2.5,D143&gt;=1.55,D143&gt;=1.45,F143&gt;=1.5),5.56,IF(AND(D143&lt;1.95,G143&gt;=0.093,B143&lt;3.3,H143&lt;13.711,A143&gt;=6.15,A143&lt;7.25,D143&lt;2.45,F143&gt;=2.5,D143&gt;=1.55,D143&gt;=1.45,F143&gt;=1.5),5.3,IF(AND(B143&lt;3.15,D143&gt;=1.95,G143&gt;=0.093,B143&lt;3.3,H143&lt;13.711,A143&gt;=6.15,A143&lt;7.25,D143&lt;2.45,F143&gt;=2.5,D143&gt;=1.55,D143&gt;=1.45,F143&gt;=1.5),5.1,IF(AND(B143&gt;=3.15,D143&gt;=1.95,G143&gt;=0.093,B143&lt;3.3,H143&lt;13.711,A143&gt;=6.15,A143&lt;7.25,D143&lt;2.45,F143&gt;=2.5,D143&gt;=1.55,D143&gt;=1.45,F143&gt;=1.5),5.15,"shouldnthappen"))))))))))))))))))))))))))))))))</f>
        <v>5.1</v>
      </c>
      <c r="S143" s="1" t="n">
        <f aca="false">IF(AND(G143&gt;=0.859,D143&gt;=0.35,F143&lt;1.5),1.9,IF(AND(D143&lt;1.75,F143&gt;=2.5,F143&gt;=1.5),4.867,IF(AND(H143&lt;8.42,A143&lt;5.05,D143&lt;0.35,F143&lt;1.5),1.42,IF(AND(H143&gt;=14.877,A143&gt;=5.05,D143&lt;0.35,F143&lt;1.5),1.3,IF(AND(B143&lt;3.35,G143&lt;0.859,D143&gt;=0.35,F143&lt;1.5),1.7,IF(AND(B143&gt;=3.35,G143&lt;0.859,D143&gt;=0.35,F143&lt;1.5),1.5,IF(AND(A143&gt;=6.05,B143&lt;2.75,F143&lt;2.5,F143&gt;=1.5),4.733,IF(AND(G143&gt;=0.68,B143&gt;=2.75,F143&lt;2.5,F143&gt;=1.5),4.025,IF(AND(H143&gt;=16.284,D143&gt;=1.75,F143&gt;=2.5,F143&gt;=1.5),6.6,IF(AND(A143&lt;4.35,H143&gt;=8.42,A143&lt;5.05,D143&lt;0.35,F143&lt;1.5),1.1,IF(AND(G143&gt;=0.948,H143&lt;14.877,A143&gt;=5.05,D143&lt;0.35,F143&lt;1.5),1.7,IF(AND(A143&lt;5.3,A143&lt;6.05,B143&lt;2.75,F143&lt;2.5,F143&gt;=1.5),3,IF(AND(H143&gt;=15.168,G143&lt;0.68,B143&gt;=2.75,F143&lt;2.5,F143&gt;=1.5),4.75,IF(AND(H143&gt;=14.005,A143&gt;=4.35,H143&gt;=8.42,A143&lt;5.05,D143&lt;0.35,F143&lt;1.5),1.375,IF(AND(A143&gt;=5.55,G143&lt;0.948,H143&lt;14.877,A143&gt;=5.05,D143&lt;0.35,F143&lt;1.5),1.7,IF(AND(H143&lt;12.363,A143&gt;=5.3,A143&lt;6.05,B143&lt;2.75,F143&lt;2.5,F143&gt;=1.5),3.825,IF(AND(H143&gt;=12.363,A143&gt;=5.3,A143&lt;6.05,B143&lt;2.75,F143&lt;2.5,F143&gt;=1.5),4.033,IF(AND(H143&gt;=14.508,H143&lt;15.168,G143&lt;0.68,B143&gt;=2.75,F143&lt;2.5,F143&gt;=1.5),4.2,IF(AND(D143&gt;=2.35,D143&gt;=2.2,H143&lt;16.284,D143&gt;=1.75,F143&gt;=2.5,F143&gt;=1.5),5.267,IF(AND(G143&lt;0.231,H143&lt;14.005,A143&gt;=4.35,H143&gt;=8.42,A143&lt;5.05,D143&lt;0.35,F143&lt;1.5),1.4,IF(AND(H143&gt;=14.494,A143&lt;5.55,G143&lt;0.948,H143&lt;14.877,A143&gt;=5.05,D143&lt;0.35,F143&lt;1.5),1.6,IF(AND(A143&lt;6.1,H143&lt;14.508,H143&lt;15.168,G143&lt;0.68,B143&gt;=2.75,F143&lt;2.5,F143&gt;=1.5),4.5,IF(AND(A143&lt;6.1,H143&lt;11.8,D143&lt;2.2,H143&lt;16.284,D143&gt;=1.75,F143&gt;=2.5,F143&gt;=1.5),4.95,IF(AND(A143&gt;=6.1,H143&lt;11.8,D143&lt;2.2,H143&lt;16.284,D143&gt;=1.75,F143&gt;=2.5,F143&gt;=1.5),5.333,IF(AND(B143&lt;2.75,H143&gt;=11.8,D143&lt;2.2,H143&lt;16.284,D143&gt;=1.75,F143&gt;=2.5,F143&gt;=1.5),5.1,IF(AND(B143&gt;=3.15,D143&lt;2.35,D143&gt;=2.2,H143&lt;16.284,D143&gt;=1.75,F143&gt;=2.5,F143&gt;=1.5),5.5,IF(AND(B143&gt;=3.35,G143&gt;=0.231,H143&lt;14.005,A143&gt;=4.35,H143&gt;=8.42,A143&lt;5.05,D143&lt;0.35,F143&lt;1.5),1.3,IF(AND(H143&lt;13.869,H143&lt;14.494,A143&lt;5.55,G143&lt;0.948,H143&lt;14.877,A143&gt;=5.05,D143&lt;0.35,F143&lt;1.5),1.5,IF(AND(H143&gt;=13.869,H143&lt;14.494,A143&lt;5.55,G143&lt;0.948,H143&lt;14.877,A143&gt;=5.05,D143&lt;0.35,F143&lt;1.5),1.4,IF(AND(G143&lt;0.636,A143&gt;=6.1,H143&lt;14.508,H143&lt;15.168,G143&lt;0.68,B143&gt;=2.75,F143&lt;2.5,F143&gt;=1.5),4.68,IF(AND(G143&gt;=0.636,A143&gt;=6.1,H143&lt;14.508,H143&lt;15.168,G143&lt;0.68,B143&gt;=2.75,F143&lt;2.5,F143&gt;=1.5),4.4,IF(AND(B143&lt;2.85,B143&gt;=2.75,H143&gt;=11.8,D143&lt;2.2,H143&lt;16.284,D143&gt;=1.75,F143&gt;=2.5,F143&gt;=1.5),6.7,IF(AND(H143&lt;10.626,B143&lt;3.15,D143&lt;2.35,D143&gt;=2.2,H143&lt;16.284,D143&gt;=1.75,F143&gt;=2.5,F143&gt;=1.5),5.1,IF(AND(H143&gt;=10.626,B143&lt;3.15,D143&lt;2.35,D143&gt;=2.2,H143&lt;16.284,D143&gt;=1.75,F143&gt;=2.5,F143&gt;=1.5),5.2,IF(AND(G143&lt;0.378,B143&lt;3.35,G143&gt;=0.231,H143&lt;14.005,A143&gt;=4.35,H143&gt;=8.42,A143&lt;5.05,D143&lt;0.35,F143&lt;1.5),1.2,IF(AND(G143&gt;=0.378,B143&lt;3.35,G143&gt;=0.231,H143&lt;14.005,A143&gt;=4.35,H143&gt;=8.42,A143&lt;5.05,D143&lt;0.35,F143&lt;1.5),1.3,IF(AND(A143&lt;6.2,B143&gt;=2.85,B143&gt;=2.75,H143&gt;=11.8,D143&lt;2.2,H143&lt;16.284,D143&gt;=1.75,F143&gt;=2.5,F143&gt;=1.5),4.9,IF(AND(G143&lt;0.388,A143&gt;=6.2,B143&gt;=2.85,B143&gt;=2.75,H143&gt;=11.8,D143&lt;2.2,H143&lt;16.284,D143&gt;=1.75,F143&gt;=2.5,F143&gt;=1.5),5.52,IF(AND(G143&gt;=0.388,A143&gt;=6.2,B143&gt;=2.85,B143&gt;=2.75,H143&gt;=11.8,D143&lt;2.2,H143&lt;16.284,D143&gt;=1.75,F143&gt;=2.5,F143&gt;=1.5),5.7,"shouldnthappen")))))))))))))))))))))))))))))))))))))))</f>
        <v>5.267</v>
      </c>
      <c r="T143" s="1" t="n">
        <f aca="false">IF(AND(D143&gt;=0.8,A143&lt;5.45),3.7,IF(AND(D143&gt;=0.35,D143&lt;0.8,A143&lt;5.45),1.56,IF(AND(G143&lt;0.164,F143&lt;2.5,A143&gt;=5.45),1.6,IF(AND(H143&gt;=16.718,F143&gt;=2.5,A143&gt;=5.45),6.4,IF(AND(G143&gt;=0.719,H143&lt;16.718,F143&gt;=2.5,A143&gt;=5.45),5.05,IF(AND(A143&lt;4.35,A143&lt;5.05,D143&lt;0.35,D143&lt;0.8,A143&lt;5.45),1.1,IF(AND(H143&gt;=14.494,A143&gt;=5.05,D143&lt;0.35,D143&lt;0.8,A143&lt;5.45),1.6,IF(AND(G143&lt;0.338,D143&lt;1.25,G143&gt;=0.164,F143&lt;2.5,A143&gt;=5.45),4.1,IF(AND(H143&lt;8.397,D143&gt;=1.25,G143&gt;=0.164,F143&lt;2.5,A143&gt;=5.45),4,IF(AND(H143&lt;11.031,H143&lt;14.494,A143&gt;=5.05,D143&lt;0.35,D143&lt;0.8,A143&lt;5.45),1.5,IF(AND(H143&gt;=11.031,H143&lt;14.494,A143&gt;=5.05,D143&lt;0.35,D143&lt;0.8,A143&lt;5.45),1.44,IF(AND(B143&lt;2.65,H143&gt;=8.397,D143&gt;=1.25,G143&gt;=0.164,F143&lt;2.5,A143&gt;=5.45),4.767,IF(AND(H143&lt;7.388,G143&lt;0.487,G143&lt;0.719,H143&lt;16.718,F143&gt;=2.5,A143&gt;=5.45),5.067,IF(AND(G143&lt;0.533,G143&gt;=0.487,G143&lt;0.719,H143&lt;16.718,F143&gt;=2.5,A143&gt;=5.45),5.8,IF(AND(G143&gt;=0.533,G143&gt;=0.487,G143&lt;0.719,H143&lt;16.718,F143&gt;=2.5,A143&gt;=5.45),5.86,IF(AND(B143&lt;3.25,A143&gt;=4.95,A143&gt;=4.35,A143&lt;5.05,D143&lt;0.35,D143&lt;0.8,A143&lt;5.45),1.2,IF(AND(A143&lt;5.6,H143&lt;11.218,G143&gt;=0.338,D143&lt;1.25,G143&gt;=0.164,F143&lt;2.5,A143&gt;=5.45),3.7,IF(AND(A143&gt;=5.6,H143&lt;11.218,G143&gt;=0.338,D143&lt;1.25,G143&gt;=0.164,F143&lt;2.5,A143&gt;=5.45),3.5,IF(AND(H143&lt;12.668,H143&gt;=11.218,G143&gt;=0.338,D143&lt;1.25,G143&gt;=0.164,F143&lt;2.5,A143&gt;=5.45),3.9,IF(AND(H143&gt;=12.668,H143&gt;=11.218,G143&gt;=0.338,D143&lt;1.25,G143&gt;=0.164,F143&lt;2.5,A143&gt;=5.45),4,IF(AND(H143&gt;=15.705,B143&gt;=2.65,H143&gt;=8.397,D143&gt;=1.25,G143&gt;=0.164,F143&lt;2.5,A143&gt;=5.45),4.8,IF(AND(B143&lt;2.75,H143&gt;=7.388,G143&lt;0.487,G143&lt;0.719,H143&lt;16.718,F143&gt;=2.5,A143&gt;=5.45),5.26,IF(AND(B143&lt;2.95,A143&lt;4.5,A143&lt;4.95,A143&gt;=4.35,A143&lt;5.05,D143&lt;0.35,D143&lt;0.8,A143&lt;5.45),1.4,IF(AND(B143&gt;=2.95,A143&lt;4.5,A143&lt;4.95,A143&gt;=4.35,A143&lt;5.05,D143&lt;0.35,D143&lt;0.8,A143&lt;5.45),1.3,IF(AND(H143&gt;=13.924,A143&gt;=4.5,A143&lt;4.95,A143&gt;=4.35,A143&lt;5.05,D143&lt;0.35,D143&lt;0.8,A143&lt;5.45),1.5,IF(AND(G143&lt;0.252,B143&gt;=3.25,A143&gt;=4.95,A143&gt;=4.35,A143&lt;5.05,D143&lt;0.35,D143&lt;0.8,A143&lt;5.45),1.4,IF(AND(G143&gt;=0.252,B143&gt;=3.25,A143&gt;=4.95,A143&gt;=4.35,A143&lt;5.05,D143&lt;0.35,D143&lt;0.8,A143&lt;5.45),1.32,IF(AND(G143&gt;=0.473,H143&lt;15.705,B143&gt;=2.65,H143&gt;=8.397,D143&gt;=1.25,G143&gt;=0.164,F143&lt;2.5,A143&gt;=5.45),4.7,IF(AND(B143&gt;=3.15,B143&gt;=2.75,H143&gt;=7.388,G143&lt;0.487,G143&lt;0.719,H143&lt;16.718,F143&gt;=2.5,A143&gt;=5.45),5.7,IF(AND(B143&lt;3.15,H143&lt;13.924,A143&gt;=4.5,A143&lt;4.95,A143&gt;=4.35,A143&lt;5.05,D143&lt;0.35,D143&lt;0.8,A143&lt;5.45),1.433,IF(AND(B143&gt;=3.15,H143&lt;13.924,A143&gt;=4.5,A143&lt;4.95,A143&gt;=4.35,A143&lt;5.05,D143&lt;0.35,D143&lt;0.8,A143&lt;5.45),1.4,IF(AND(H143&gt;=14.81,G143&lt;0.473,H143&lt;15.705,B143&gt;=2.65,H143&gt;=8.397,D143&gt;=1.25,G143&gt;=0.164,F143&lt;2.5,A143&gt;=5.45),4.2,IF(AND(A143&lt;6.65,B143&lt;3.15,B143&gt;=2.75,H143&gt;=7.388,G143&lt;0.487,G143&lt;0.719,H143&lt;16.718,F143&gt;=2.5,A143&gt;=5.45),5.6,IF(AND(A143&gt;=6.65,B143&lt;3.15,B143&gt;=2.75,H143&gt;=7.388,G143&lt;0.487,G143&lt;0.719,H143&lt;16.718,F143&gt;=2.5,A143&gt;=5.45),5.4,IF(AND(A143&lt;6.15,H143&lt;14.81,G143&lt;0.473,H143&lt;15.705,B143&gt;=2.65,H143&gt;=8.397,D143&gt;=1.25,G143&gt;=0.164,F143&lt;2.5,A143&gt;=5.45),4.5,IF(AND(A143&gt;=6.15,H143&lt;14.81,G143&lt;0.473,H143&lt;15.705,B143&gt;=2.65,H143&gt;=8.397,D143&gt;=1.25,G143&gt;=0.164,F143&lt;2.5,A143&gt;=5.45),4.4,"shouldnthappen"))))))))))))))))))))))))))))))))))))</f>
        <v>5.8</v>
      </c>
      <c r="U143" s="1" t="n">
        <f aca="false">IF(AND(G143&gt;=0.934,F143&lt;1.5),1.7,IF(AND(D143&lt;0.15,D143&lt;0.25,G143&lt;0.934,F143&lt;1.5),1.38,IF(AND(H143&gt;=14.379,D143&gt;=0.25,G143&lt;0.934,F143&lt;1.5),1.7,IF(AND(A143&lt;5.3,D143&lt;1.35,F143&lt;2.5,F143&gt;=1.5),3.15,IF(AND(H143&lt;7.148,D143&gt;=1.35,F143&lt;2.5,F143&gt;=1.5),3.9,IF(AND(G143&lt;0.352,A143&lt;6.15,F143&gt;=2.5,F143&gt;=1.5),4.5,IF(AND(G143&gt;=0.352,A143&lt;6.15,F143&gt;=2.5,F143&gt;=1.5),4.92,IF(AND(B143&lt;2.85,A143&gt;=6.15,F143&gt;=2.5,F143&gt;=1.5),6.2,IF(AND(D143&gt;=0.45,H143&lt;14.379,D143&gt;=0.25,G143&lt;0.934,F143&lt;1.5),1.65,IF(AND(G143&gt;=0.857,A143&gt;=5.3,D143&lt;1.35,F143&lt;2.5,F143&gt;=1.5),4.3,IF(AND(A143&gt;=7.25,B143&gt;=2.85,A143&gt;=6.15,F143&gt;=2.5,F143&gt;=1.5),6.425,IF(AND(H143&lt;9.499,A143&lt;5.05,D143&gt;=0.15,D143&lt;0.25,G143&lt;0.934,F143&lt;1.5),1.4,IF(AND(A143&gt;=5.45,A143&gt;=5.05,D143&gt;=0.15,D143&lt;0.25,G143&lt;0.934,F143&lt;1.5),1.3,IF(AND(B143&gt;=4.15,D143&lt;0.45,H143&lt;14.379,D143&gt;=0.25,G143&lt;0.934,F143&lt;1.5),1.5,IF(AND(A143&gt;=5.75,G143&lt;0.857,A143&gt;=5.3,D143&lt;1.35,F143&lt;2.5,F143&gt;=1.5),4.02,IF(AND(A143&lt;6.65,G143&lt;0.333,H143&gt;=7.148,D143&gt;=1.35,F143&lt;2.5,F143&gt;=1.5),4.475,IF(AND(A143&gt;=6.65,G143&lt;0.333,H143&gt;=7.148,D143&gt;=1.35,F143&lt;2.5,F143&gt;=1.5),4.8,IF(AND(D143&gt;=1.45,G143&gt;=0.333,H143&gt;=7.148,D143&gt;=1.35,F143&lt;2.5,F143&gt;=1.5),4.85,IF(AND(G143&gt;=0.861,A143&lt;7.25,B143&gt;=2.85,A143&gt;=6.15,F143&gt;=2.5,F143&gt;=1.5),5.2,IF(AND(G143&lt;0.571,H143&gt;=9.499,A143&lt;5.05,D143&gt;=0.15,D143&lt;0.25,G143&lt;0.934,F143&lt;1.5),1.2,IF(AND(G143&gt;=0.571,H143&gt;=9.499,A143&lt;5.05,D143&gt;=0.15,D143&lt;0.25,G143&lt;0.934,F143&lt;1.5),1.3,IF(AND(H143&lt;9.283,A143&lt;5.45,A143&gt;=5.05,D143&gt;=0.15,D143&lt;0.25,G143&lt;0.934,F143&lt;1.5),1.5,IF(AND(H143&gt;=9.283,A143&lt;5.45,A143&gt;=5.05,D143&gt;=0.15,D143&lt;0.25,G143&lt;0.934,F143&lt;1.5),1.425,IF(AND(A143&lt;4.9,B143&lt;4.15,D143&lt;0.45,H143&lt;14.379,D143&gt;=0.25,G143&lt;0.934,F143&lt;1.5),1.4,IF(AND(A143&gt;=4.9,B143&lt;4.15,D143&lt;0.45,H143&lt;14.379,D143&gt;=0.25,G143&lt;0.934,F143&lt;1.5),1.325,IF(AND(G143&lt;0.572,A143&lt;5.75,G143&lt;0.857,A143&gt;=5.3,D143&lt;1.35,F143&lt;2.5,F143&gt;=1.5),3.65,IF(AND(G143&gt;=0.572,A143&lt;5.75,G143&lt;0.857,A143&gt;=5.3,D143&lt;1.35,F143&lt;2.5,F143&gt;=1.5),3.9,IF(AND(A143&lt;6.75,D143&lt;1.45,G143&gt;=0.333,H143&gt;=7.148,D143&gt;=1.35,F143&lt;2.5,F143&gt;=1.5),4.4,IF(AND(A143&gt;=6.75,D143&lt;1.45,G143&gt;=0.333,H143&gt;=7.148,D143&gt;=1.35,F143&lt;2.5,F143&gt;=1.5),4.78,IF(AND(A143&lt;6.6,B143&lt;3.25,G143&lt;0.861,A143&lt;7.25,B143&gt;=2.85,A143&gt;=6.15,F143&gt;=2.5,F143&gt;=1.5),5.333,IF(AND(H143&lt;11.461,B143&gt;=3.25,G143&lt;0.861,A143&lt;7.25,B143&gt;=2.85,A143&gt;=6.15,F143&gt;=2.5,F143&gt;=1.5),6.025,IF(AND(H143&gt;=11.461,B143&gt;=3.25,G143&lt;0.861,A143&lt;7.25,B143&gt;=2.85,A143&gt;=6.15,F143&gt;=2.5,F143&gt;=1.5),5.667,IF(AND(H143&gt;=14.564,A143&gt;=6.6,B143&lt;3.25,G143&lt;0.861,A143&lt;7.25,B143&gt;=2.85,A143&gt;=6.15,F143&gt;=2.5,F143&gt;=1.5),5.4,IF(AND(D143&gt;=2.35,H143&lt;14.564,A143&gt;=6.6,B143&lt;3.25,G143&lt;0.861,A143&lt;7.25,B143&gt;=2.85,A143&gt;=6.15,F143&gt;=2.5,F143&gt;=1.5),5.6,IF(AND(A143&lt;6.85,D143&lt;2.35,H143&lt;14.564,A143&gt;=6.6,B143&lt;3.25,G143&lt;0.861,A143&lt;7.25,B143&gt;=2.85,A143&gt;=6.15,F143&gt;=2.5,F143&gt;=1.5),5.9,IF(AND(A143&gt;=6.85,D143&lt;2.35,H143&lt;14.564,A143&gt;=6.6,B143&lt;3.25,G143&lt;0.861,A143&lt;7.25,B143&gt;=2.85,A143&gt;=6.15,F143&gt;=2.5,F143&gt;=1.5),5.78,"shouldnthappen"))))))))))))))))))))))))))))))))))))</f>
        <v>5.6</v>
      </c>
      <c r="V143" s="1" t="n">
        <f aca="false">IF(AND(H143&lt;5.748,A143&lt;5.05,D143&lt;0.75),1,IF(AND(B143&lt;3.15,H143&gt;=5.748,A143&lt;5.05,D143&lt;0.75),1.475,IF(AND(G143&gt;=0.801,D143&lt;0.25,A143&gt;=5.05,D143&lt;0.75),1.7,IF(AND(D143&gt;=0.45,D143&gt;=0.25,A143&gt;=5.05,D143&lt;0.75),1.7,IF(AND(B143&lt;2.35,F143&lt;2.5,B143&lt;2.75,D143&gt;=0.75),4.16,IF(AND(D143&lt;1.75,F143&gt;=2.5,B143&lt;2.75,D143&gt;=0.75),4.875,IF(AND(D143&gt;=1.75,F143&gt;=2.5,B143&lt;2.75,D143&gt;=0.75),5.333,IF(AND(H143&gt;=16.284,D143&gt;=1.55,B143&gt;=2.75,D143&gt;=0.75),6.6,IF(AND(H143&gt;=14.144,B143&gt;=3.15,H143&gt;=5.748,A143&lt;5.05,D143&lt;0.75),1.3,IF(AND(A143&lt;5.45,G143&lt;0.801,D143&lt;0.25,A143&gt;=5.05,D143&lt;0.75),1.5,IF(AND(A143&gt;=5.45,G143&lt;0.801,D143&lt;0.25,A143&gt;=5.05,D143&lt;0.75),1.34,IF(AND(B143&lt;3.75,D143&lt;0.45,D143&gt;=0.25,A143&gt;=5.05,D143&lt;0.75),1.467,IF(AND(B143&gt;=3.75,D143&lt;0.45,D143&gt;=0.25,A143&gt;=5.05,D143&lt;0.75),1.767,IF(AND(G143&gt;=0.896,B143&gt;=2.35,F143&lt;2.5,B143&lt;2.75,D143&gt;=0.75),4.9,IF(AND(H143&lt;15.504,D143&lt;1.35,D143&lt;1.55,B143&gt;=2.75,D143&gt;=0.75),4.2,IF(AND(H143&gt;=15.504,D143&lt;1.35,D143&lt;1.55,B143&gt;=2.75,D143&gt;=0.75),4.6,IF(AND(H143&lt;9.767,D143&gt;=1.35,D143&lt;1.55,B143&gt;=2.75,D143&gt;=0.75),5.1,IF(AND(A143&lt;4.5,H143&lt;14.144,B143&gt;=3.15,H143&gt;=5.748,A143&lt;5.05,D143&lt;0.75),1.3,IF(AND(A143&gt;=4.5,H143&lt;14.144,B143&gt;=3.15,H143&gt;=5.748,A143&lt;5.05,D143&lt;0.75),1.4,IF(AND(D143&gt;=1.15,G143&lt;0.896,B143&gt;=2.35,F143&lt;2.5,B143&lt;2.75,D143&gt;=0.75),4.04,IF(AND(B143&lt;2.9,H143&gt;=9.767,D143&gt;=1.35,D143&lt;1.55,B143&gt;=2.75,D143&gt;=0.75),4.8,IF(AND(D143&lt;1.7,A143&gt;=7.05,H143&lt;16.284,D143&gt;=1.55,B143&gt;=2.75,D143&gt;=0.75),5.8,IF(AND(D143&gt;=1.7,A143&gt;=7.05,H143&lt;16.284,D143&gt;=1.55,B143&gt;=2.75,D143&gt;=0.75),6.3,IF(AND(B143&lt;2.45,D143&lt;1.15,G143&lt;0.896,B143&gt;=2.35,F143&lt;2.5,B143&lt;2.75,D143&gt;=0.75),3.767,IF(AND(B143&gt;=2.45,D143&lt;1.15,G143&lt;0.896,B143&gt;=2.35,F143&lt;2.5,B143&lt;2.75,D143&gt;=0.75),3.167,IF(AND(B143&gt;=3.15,B143&gt;=2.9,H143&gt;=9.767,D143&gt;=1.35,D143&lt;1.55,B143&gt;=2.75,D143&gt;=0.75),4.7,IF(AND(D143&lt;1.9,D143&lt;2.05,A143&lt;7.05,H143&lt;16.284,D143&gt;=1.55,B143&gt;=2.75,D143&gt;=0.75),4.82,IF(AND(D143&gt;=1.9,D143&lt;2.05,A143&lt;7.05,H143&lt;16.284,D143&gt;=1.55,B143&gt;=2.75,D143&gt;=0.75),5.067,IF(AND(H143&lt;12.721,B143&lt;3.15,B143&gt;=2.9,H143&gt;=9.767,D143&gt;=1.35,D143&lt;1.55,B143&gt;=2.75,D143&gt;=0.75),4.5,IF(AND(H143&gt;=12.721,B143&lt;3.15,B143&gt;=2.9,H143&gt;=9.767,D143&gt;=1.35,D143&lt;1.55,B143&gt;=2.75,D143&gt;=0.75),4.433,IF(AND(H143&lt;9.525,G143&lt;0.364,D143&gt;=2.05,A143&lt;7.05,H143&lt;16.284,D143&gt;=1.55,B143&gt;=2.75,D143&gt;=0.75),5.1,IF(AND(A143&lt;6.25,G143&gt;=0.364,D143&gt;=2.05,A143&lt;7.05,H143&lt;16.284,D143&gt;=1.55,B143&gt;=2.75,D143&gt;=0.75),5.4,IF(AND(H143&lt;10.898,H143&gt;=9.525,G143&lt;0.364,D143&gt;=2.05,A143&lt;7.05,H143&lt;16.284,D143&gt;=1.55,B143&gt;=2.75,D143&gt;=0.75),5.6,IF(AND(H143&lt;8.711,A143&gt;=6.25,G143&gt;=0.364,D143&gt;=2.05,A143&lt;7.05,H143&lt;16.284,D143&gt;=1.55,B143&gt;=2.75,D143&gt;=0.75),5.7,IF(AND(H143&gt;=8.711,A143&gt;=6.25,G143&gt;=0.364,D143&gt;=2.05,A143&lt;7.05,H143&lt;16.284,D143&gt;=1.55,B143&gt;=2.75,D143&gt;=0.75),5.84,IF(AND(D143&lt;2.2,H143&gt;=10.898,H143&gt;=9.525,G143&lt;0.364,D143&gt;=2.05,A143&lt;7.05,H143&lt;16.284,D143&gt;=1.55,B143&gt;=2.75,D143&gt;=0.75),5.4,IF(AND(D143&gt;=2.2,H143&gt;=10.898,H143&gt;=9.525,G143&lt;0.364,D143&gt;=2.05,A143&lt;7.05,H143&lt;16.284,D143&gt;=1.55,B143&gt;=2.75,D143&gt;=0.75),5.3,"shouldnthappen")))))))))))))))))))))))))))))))))))))</f>
        <v>5.84</v>
      </c>
      <c r="W143" s="1" t="n">
        <f aca="false">IF(AND(H143&lt;6.926,D143&gt;=0.35,D143&lt;0.8),1.9,IF(AND(H143&gt;=6.926,D143&gt;=0.35,D143&lt;0.8),1.533,IF(AND(H143&lt;13.492,A143&lt;4.75,D143&lt;0.35,D143&lt;0.8),1.1,IF(AND(H143&gt;=13.492,A143&lt;4.75,D143&lt;0.35,D143&lt;0.8),1.375,IF(AND(B143&lt;2.75,A143&gt;=5.85,F143&lt;2.5,D143&gt;=0.8),4.833,IF(AND(B143&lt;3.3,A143&gt;=7.05,F143&gt;=2.5,D143&gt;=0.8),5.8,IF(AND(B143&gt;=3.3,A143&gt;=7.05,F143&gt;=2.5,D143&gt;=0.8),6.325,IF(AND(D143&gt;=0.25,A143&lt;5.05,A143&gt;=4.75,D143&lt;0.35,D143&lt;0.8),1.3,IF(AND(B143&lt;3.6,A143&gt;=5.05,A143&gt;=4.75,D143&lt;0.35,D143&lt;0.8),1.4,IF(AND(H143&lt;10.194,G143&lt;0.412,A143&lt;5.85,F143&lt;2.5,D143&gt;=0.8),4.133,IF(AND(H143&gt;=10.194,G143&lt;0.412,A143&lt;5.85,F143&lt;2.5,D143&gt;=0.8),4.5,IF(AND(A143&lt;5.35,G143&gt;=0.412,A143&lt;5.85,F143&lt;2.5,D143&gt;=0.8),3.15,IF(AND(A143&lt;6.2,B143&gt;=2.75,A143&gt;=5.85,F143&lt;2.5,D143&gt;=0.8),4.3,IF(AND(H143&lt;5.767,A143&lt;6.2,A143&lt;7.05,F143&gt;=2.5,D143&gt;=0.8),4.5,IF(AND(G143&gt;=0.861,A143&gt;=6.2,A143&lt;7.05,F143&gt;=2.5,D143&gt;=0.8),5.2,IF(AND(B143&lt;3.15,D143&lt;0.25,A143&lt;5.05,A143&gt;=4.75,D143&lt;0.35,D143&lt;0.8),1.55,IF(AND(A143&lt;5.45,B143&gt;=3.6,A143&gt;=5.05,A143&gt;=4.75,D143&lt;0.35,D143&lt;0.8),1.5,IF(AND(A143&gt;=5.45,B143&gt;=3.6,A143&gt;=5.05,A143&gt;=4.75,D143&lt;0.35,D143&lt;0.8),1.4,IF(AND(G143&gt;=0.772,A143&gt;=5.35,G143&gt;=0.412,A143&lt;5.85,F143&lt;2.5,D143&gt;=0.8),3.9,IF(AND(D143&gt;=1.45,A143&gt;=6.2,B143&gt;=2.75,A143&gt;=5.85,F143&lt;2.5,D143&gt;=0.8),4.775,IF(AND(G143&lt;0.5,H143&gt;=5.767,A143&lt;6.2,A143&lt;7.05,F143&gt;=2.5,D143&gt;=0.8),5.1,IF(AND(G143&gt;=0.5,H143&gt;=5.767,A143&lt;6.2,A143&lt;7.05,F143&gt;=2.5,D143&gt;=0.8),4.95,IF(AND(B143&gt;=3.25,G143&lt;0.861,A143&gt;=6.2,A143&lt;7.05,F143&gt;=2.5,D143&gt;=0.8),5.75,IF(AND(A143&lt;4.95,B143&gt;=3.15,D143&lt;0.25,A143&lt;5.05,A143&gt;=4.75,D143&lt;0.35,D143&lt;0.8),1.4,IF(AND(A143&lt;5.65,G143&lt;0.772,A143&gt;=5.35,G143&gt;=0.412,A143&lt;5.85,F143&lt;2.5,D143&gt;=0.8),3.6,IF(AND(A143&gt;=5.65,G143&lt;0.772,A143&gt;=5.35,G143&gt;=0.412,A143&lt;5.85,F143&lt;2.5,D143&gt;=0.8),3.5,IF(AND(B143&gt;=3.15,D143&lt;1.45,A143&gt;=6.2,B143&gt;=2.75,A143&gt;=5.85,F143&lt;2.5,D143&gt;=0.8),4.7,IF(AND(A143&gt;=6.65,B143&lt;3.25,G143&lt;0.861,A143&gt;=6.2,A143&lt;7.05,F143&gt;=2.5,D143&gt;=0.8),5.567,IF(AND(H143&lt;9.499,A143&gt;=4.95,B143&gt;=3.15,D143&lt;0.25,A143&lt;5.05,A143&gt;=4.75,D143&lt;0.35,D143&lt;0.8),1.4,IF(AND(H143&gt;=9.499,A143&gt;=4.95,B143&gt;=3.15,D143&lt;0.25,A143&lt;5.05,A143&gt;=4.75,D143&lt;0.35,D143&lt;0.8),1.2,IF(AND(G143&lt;0.765,B143&lt;3.15,D143&lt;1.45,A143&gt;=6.2,B143&gt;=2.75,A143&gt;=5.85,F143&lt;2.5,D143&gt;=0.8),4.4,IF(AND(G143&gt;=0.765,B143&lt;3.15,D143&lt;1.45,A143&gt;=6.2,B143&gt;=2.75,A143&gt;=5.85,F143&lt;2.5,D143&gt;=0.8),4.6,IF(AND(H143&lt;10.667,A143&lt;6.65,B143&lt;3.25,G143&lt;0.861,A143&gt;=6.2,A143&lt;7.05,F143&gt;=2.5,D143&gt;=0.8),5.167,IF(AND(G143&lt;0.627,H143&gt;=10.667,A143&lt;6.65,B143&lt;3.25,G143&lt;0.861,A143&gt;=6.2,A143&lt;7.05,F143&gt;=2.5,D143&gt;=0.8),5.64,IF(AND(G143&gt;=0.627,H143&gt;=10.667,A143&lt;6.65,B143&lt;3.25,G143&lt;0.861,A143&gt;=6.2,A143&lt;7.05,F143&gt;=2.5,D143&gt;=0.8),5.1,"shouldnthappen")))))))))))))))))))))))))))))))))))</f>
        <v>5.567</v>
      </c>
      <c r="X143" s="1" t="n">
        <f aca="false">IF(AND(B143&lt;3.05,H143&lt;6.697,A143&lt;5.45),4.1,IF(AND(B143&gt;=3.05,H143&lt;6.697,A143&lt;5.45),1.48,IF(AND(D143&lt;0.7,A143&lt;5.9,A143&gt;=5.45),1.4,IF(AND(A143&lt;4.35,B143&lt;3.3,H143&gt;=6.697,A143&lt;5.45),1.1,IF(AND(G143&lt;0.372,D143&gt;=0.7,A143&lt;5.9,A143&gt;=5.45),4.36,IF(AND(A143&gt;=4.9,A143&gt;=4.35,B143&lt;3.3,H143&gt;=6.697,A143&lt;5.45),1.6,IF(AND(H143&gt;=14.171,A143&lt;5.15,B143&gt;=3.3,H143&gt;=6.697,A143&lt;5.45),1.6,IF(AND(G143&lt;0.451,A143&gt;=5.15,B143&gt;=3.3,H143&gt;=6.697,A143&lt;5.45),1.367,IF(AND(G143&gt;=0.451,A143&gt;=5.15,B143&gt;=3.3,H143&gt;=6.697,A143&lt;5.45),1.5,IF(AND(G143&lt;0.332,D143&lt;1.45,F143&lt;2.5,A143&gt;=5.9,A143&gt;=5.45),4.35,IF(AND(A143&lt;6.15,D143&gt;=1.45,F143&lt;2.5,A143&gt;=5.9,A143&gt;=5.45),5.1,IF(AND(D143&gt;=2.4,G143&lt;0.432,F143&gt;=2.5,A143&gt;=5.9,A143&gt;=5.45),5.78,IF(AND(A143&lt;6.15,G143&gt;=0.432,F143&gt;=2.5,A143&gt;=5.9,A143&gt;=5.45),4.9,IF(AND(B143&lt;3.1,A143&lt;4.9,A143&gt;=4.35,B143&lt;3.3,H143&gt;=6.697,A143&lt;5.45),1.4,IF(AND(B143&gt;=3.1,A143&lt;4.9,A143&gt;=4.35,B143&lt;3.3,H143&gt;=6.697,A143&lt;5.45),1.3,IF(AND(G143&lt;0.343,H143&lt;14.171,A143&lt;5.15,B143&gt;=3.3,H143&gt;=6.697,A143&lt;5.45),1.433,IF(AND(G143&gt;=0.343,H143&lt;14.171,A143&lt;5.15,B143&gt;=3.3,H143&gt;=6.697,A143&lt;5.45),1.525,IF(AND(D143&lt;1.05,B143&lt;2.55,G143&gt;=0.372,D143&gt;=0.7,A143&lt;5.9,A143&gt;=5.45),3.7,IF(AND(H143&lt;10.596,B143&gt;=2.55,G143&gt;=0.372,D143&gt;=0.7,A143&lt;5.9,A143&gt;=5.45),3.525,IF(AND(H143&gt;=10.596,B143&gt;=2.55,G143&gt;=0.372,D143&gt;=0.7,A143&lt;5.9,A143&gt;=5.45),3.9,IF(AND(H143&lt;14.314,G143&gt;=0.332,D143&lt;1.45,F143&lt;2.5,A143&gt;=5.9,A143&gt;=5.45),4.4,IF(AND(H143&gt;=14.314,G143&gt;=0.332,D143&lt;1.45,F143&lt;2.5,A143&gt;=5.9,A143&gt;=5.45),4.7,IF(AND(H143&lt;13.906,A143&gt;=6.15,D143&gt;=1.45,F143&lt;2.5,A143&gt;=5.9,A143&gt;=5.45),4.675,IF(AND(H143&gt;=13.906,A143&gt;=6.15,D143&gt;=1.45,F143&lt;2.5,A143&gt;=5.9,A143&gt;=5.45),4.9,IF(AND(G143&lt;0.093,D143&lt;2.4,G143&lt;0.432,F143&gt;=2.5,A143&gt;=5.9,A143&gt;=5.45),5.6,IF(AND(B143&lt;2.95,A143&gt;=6.15,G143&gt;=0.432,F143&gt;=2.5,A143&gt;=5.9,A143&gt;=5.45),5.86,IF(AND(A143&lt;5.55,D143&gt;=1.05,B143&lt;2.55,G143&gt;=0.372,D143&gt;=0.7,A143&lt;5.9,A143&gt;=5.45),4,IF(AND(A143&gt;=5.55,D143&gt;=1.05,B143&lt;2.55,G143&gt;=0.372,D143&gt;=0.7,A143&lt;5.9,A143&gt;=5.45),3.9,IF(AND(D143&lt;1.7,G143&gt;=0.093,D143&lt;2.4,G143&lt;0.432,F143&gt;=2.5,A143&gt;=5.9,A143&gt;=5.45),5.05,IF(AND(G143&gt;=0.774,B143&gt;=2.95,A143&gt;=6.15,G143&gt;=0.432,F143&gt;=2.5,A143&gt;=5.9,A143&gt;=5.45),5.3,IF(AND(G143&gt;=0.312,D143&gt;=1.7,G143&gt;=0.093,D143&lt;2.4,G143&lt;0.432,F143&gt;=2.5,A143&gt;=5.9,A143&gt;=5.45),5.4,IF(AND(D143&lt;2.45,G143&lt;0.774,B143&gt;=2.95,A143&gt;=6.15,G143&gt;=0.432,F143&gt;=2.5,A143&gt;=5.9,A143&gt;=5.45),5.66,IF(AND(D143&gt;=2.45,G143&lt;0.774,B143&gt;=2.95,A143&gt;=6.15,G143&gt;=0.432,F143&gt;=2.5,A143&gt;=5.9,A143&gt;=5.45),6,IF(AND(G143&gt;=0.301,G143&lt;0.312,D143&gt;=1.7,G143&gt;=0.093,D143&lt;2.4,G143&lt;0.432,F143&gt;=2.5,A143&gt;=5.9,A143&gt;=5.45),5.1,IF(AND(A143&lt;6.45,G143&lt;0.301,G143&lt;0.312,D143&gt;=1.7,G143&gt;=0.093,D143&lt;2.4,G143&lt;0.432,F143&gt;=2.5,A143&gt;=5.9,A143&gt;=5.45),5.3,IF(AND(A143&gt;=6.45,G143&lt;0.301,G143&lt;0.312,D143&gt;=1.7,G143&gt;=0.093,D143&lt;2.4,G143&lt;0.432,F143&gt;=2.5,A143&gt;=5.9,A143&gt;=5.45),5.2,"shouldnthappen"))))))))))))))))))))))))))))))))))))</f>
        <v>5.66</v>
      </c>
      <c r="Y143" s="1" t="n">
        <f aca="false">IF(AND(H143&lt;6.51,F143&lt;1.5),1.8,IF(AND(H143&gt;=16.674,F143&gt;=1.5),6.533,IF(AND(D143&gt;=0.45,H143&gt;=6.51,F143&lt;1.5),1.667,IF(AND(H143&gt;=13.805,G143&lt;0.154,H143&lt;16.674,F143&gt;=1.5),6.7,IF(AND(D143&lt;0.15,A143&lt;5.05,D143&lt;0.45,H143&gt;=6.51,F143&lt;1.5),1.4,IF(AND(H143&gt;=13.586,A143&gt;=5.05,D143&lt;0.45,H143&gt;=6.51,F143&lt;1.5),1.3,IF(AND(F143&lt;2.5,H143&lt;13.805,G143&lt;0.154,H143&lt;16.674,F143&gt;=1.5),4.6,IF(AND(H143&lt;8.929,D143&lt;1.35,G143&gt;=0.154,H143&lt;16.674,F143&gt;=1.5),3.64,IF(AND(G143&lt;0.05,H143&lt;13.586,A143&gt;=5.05,D143&lt;0.45,H143&gt;=6.51,F143&lt;1.5),1.4,IF(AND(G143&gt;=0.107,F143&gt;=2.5,H143&lt;13.805,G143&lt;0.154,H143&lt;16.674,F143&gt;=1.5),5.3,IF(AND(B143&gt;=2.75,H143&gt;=8.929,D143&lt;1.35,G143&gt;=0.154,H143&lt;16.674,F143&gt;=1.5),4.433,IF(AND(D143&gt;=1.55,F143&lt;2.5,D143&gt;=1.35,G143&gt;=0.154,H143&lt;16.674,F143&gt;=1.5),4.975,IF(AND(H143&lt;6.93,F143&gt;=2.5,D143&gt;=1.35,G143&gt;=0.154,H143&lt;16.674,F143&gt;=1.5),4.5,IF(AND(H143&lt;12.675,G143&lt;0.217,D143&gt;=0.15,A143&lt;5.05,D143&lt;0.45,H143&gt;=6.51,F143&lt;1.5),1.4,IF(AND(H143&gt;=12.675,G143&lt;0.217,D143&gt;=0.15,A143&lt;5.05,D143&lt;0.45,H143&gt;=6.51,F143&lt;1.5),1.5,IF(AND(A143&lt;4.65,G143&gt;=0.217,D143&gt;=0.15,A143&lt;5.05,D143&lt;0.45,H143&gt;=6.51,F143&lt;1.5),1.35,IF(AND(D143&lt;0.25,G143&gt;=0.05,H143&lt;13.586,A143&gt;=5.05,D143&lt;0.45,H143&gt;=6.51,F143&lt;1.5),1.467,IF(AND(D143&gt;=0.25,G143&gt;=0.05,H143&lt;13.586,A143&gt;=5.05,D143&lt;0.45,H143&gt;=6.51,F143&lt;1.5),1.5,IF(AND(H143&lt;9.15,G143&lt;0.107,F143&gt;=2.5,H143&lt;13.805,G143&lt;0.154,H143&lt;16.674,F143&gt;=1.5),5.7,IF(AND(H143&gt;=9.15,G143&lt;0.107,F143&gt;=2.5,H143&lt;13.805,G143&lt;0.154,H143&lt;16.674,F143&gt;=1.5),5.6,IF(AND(G143&lt;0.404,B143&lt;2.75,H143&gt;=8.929,D143&lt;1.35,G143&gt;=0.154,H143&lt;16.674,F143&gt;=1.5),4.15,IF(AND(G143&gt;=0.404,B143&lt;2.75,H143&gt;=8.929,D143&lt;1.35,G143&gt;=0.154,H143&lt;16.674,F143&gt;=1.5),3.9,IF(AND(A143&gt;=6.75,D143&lt;1.55,F143&lt;2.5,D143&gt;=1.35,G143&gt;=0.154,H143&lt;16.674,F143&gt;=1.5),4.82,IF(AND(D143&lt;0.25,A143&gt;=4.65,G143&gt;=0.217,D143&gt;=0.15,A143&lt;5.05,D143&lt;0.45,H143&gt;=6.51,F143&lt;1.5),1.325,IF(AND(D143&gt;=0.25,A143&gt;=4.65,G143&gt;=0.217,D143&gt;=0.15,A143&lt;5.05,D143&lt;0.45,H143&gt;=6.51,F143&lt;1.5),1.3,IF(AND(A143&lt;6.55,A143&lt;6.75,D143&lt;1.55,F143&lt;2.5,D143&gt;=1.35,G143&gt;=0.154,H143&lt;16.674,F143&gt;=1.5),4.575,IF(AND(A143&gt;=6.55,A143&lt;6.75,D143&lt;1.55,F143&lt;2.5,D143&gt;=1.35,G143&gt;=0.154,H143&lt;16.674,F143&gt;=1.5),4.4,IF(AND(B143&lt;2.9,D143&lt;2.05,H143&gt;=6.93,F143&gt;=2.5,D143&gt;=1.35,G143&gt;=0.154,H143&lt;16.674,F143&gt;=1.5),5.05,IF(AND(H143&lt;8.884,D143&gt;=2.05,H143&gt;=6.93,F143&gt;=2.5,D143&gt;=1.35,G143&gt;=0.154,H143&lt;16.674,F143&gt;=1.5),5.1,IF(AND(H143&lt;13.711,B143&gt;=2.9,D143&lt;2.05,H143&gt;=6.93,F143&gt;=2.5,D143&gt;=1.35,G143&gt;=0.154,H143&lt;16.674,F143&gt;=1.5),5,IF(AND(H143&gt;=13.711,B143&gt;=2.9,D143&lt;2.05,H143&gt;=6.93,F143&gt;=2.5,D143&gt;=1.35,G143&gt;=0.154,H143&lt;16.674,F143&gt;=1.5),5.8,IF(AND(B143&lt;3.15,H143&gt;=8.884,D143&gt;=2.05,H143&gt;=6.93,F143&gt;=2.5,D143&gt;=1.35,G143&gt;=0.154,H143&lt;16.674,F143&gt;=1.5),5.56,IF(AND(B143&gt;=3.15,H143&gt;=8.884,D143&gt;=2.05,H143&gt;=6.93,F143&gt;=2.5,D143&gt;=1.35,G143&gt;=0.154,H143&lt;16.674,F143&gt;=1.5),5.9,"shouldnthappen")))))))))))))))))))))))))))))))))</f>
        <v>5.56</v>
      </c>
      <c r="Z143" s="1" t="n">
        <f aca="false">IF(AND(F143&gt;=2,B143&gt;=3.35),5.6,IF(AND(A143&lt;6.65,H143&gt;=15.076,B143&lt;3.35),4.8,IF(AND(A143&gt;=6.65,H143&gt;=15.076,B143&lt;3.35),6.15,IF(AND(H143&lt;6.542,F143&lt;2,B143&gt;=3.35),1.767,IF(AND(G143&gt;=0.653,D143&lt;0.75,H143&lt;15.076,B143&lt;3.35),1.55,IF(AND(D143&lt;0.15,G143&lt;0.653,D143&lt;0.75,H143&lt;15.076,B143&lt;3.35),1.1,IF(AND(G143&lt;0.356,A143&lt;5.05,H143&gt;=6.542,F143&lt;2,B143&gt;=3.35),1.4,IF(AND(G143&gt;=0.356,A143&lt;5.05,H143&gt;=6.542,F143&lt;2,B143&gt;=3.35),1.3,IF(AND(G143&gt;=0.566,A143&gt;=5.05,H143&gt;=6.542,F143&lt;2,B143&gt;=3.35),1.6,IF(AND(B143&gt;=3.1,D143&gt;=0.15,G143&lt;0.653,D143&lt;0.75,H143&lt;15.076,B143&lt;3.35),1.367,IF(AND(B143&gt;=2.65,D143&lt;1.45,B143&lt;2.75,D143&gt;=0.75,H143&lt;15.076,B143&lt;3.35),3.96,IF(AND(G143&lt;0.352,D143&gt;=1.45,B143&lt;2.75,D143&gt;=0.75,H143&lt;15.076,B143&lt;3.35),4.5,IF(AND(D143&gt;=1.35,A143&lt;6.2,B143&gt;=2.75,D143&gt;=0.75,H143&lt;15.076,B143&lt;3.35),4.733,IF(AND(A143&lt;4.7,B143&lt;3.1,D143&gt;=0.15,G143&lt;0.653,D143&lt;0.75,H143&lt;15.076,B143&lt;3.35),1.36,IF(AND(A143&gt;=4.7,B143&lt;3.1,D143&gt;=0.15,G143&lt;0.653,D143&lt;0.75,H143&lt;15.076,B143&lt;3.35),1.6,IF(AND(A143&lt;5.2,B143&lt;2.65,D143&lt;1.45,B143&lt;2.75,D143&gt;=0.75,H143&lt;15.076,B143&lt;3.35),3.3,IF(AND(A143&lt;6.5,G143&gt;=0.352,D143&gt;=1.45,B143&lt;2.75,D143&gt;=0.75,H143&lt;15.076,B143&lt;3.35),5,IF(AND(A143&gt;=6.5,G143&gt;=0.352,D143&gt;=1.45,B143&lt;2.75,D143&gt;=0.75,H143&lt;15.076,B143&lt;3.35),5.8,IF(AND(H143&lt;8.486,D143&lt;1.35,A143&lt;6.2,B143&gt;=2.75,D143&gt;=0.75,H143&lt;15.076,B143&lt;3.35),3.975,IF(AND(G143&lt;0.187,F143&lt;2.5,A143&gt;=6.2,B143&gt;=2.75,D143&gt;=0.75,H143&lt;15.076,B143&lt;3.35),5,IF(AND(G143&gt;=0.187,F143&lt;2.5,A143&gt;=6.2,B143&gt;=2.75,D143&gt;=0.75,H143&lt;15.076,B143&lt;3.35),4.525,IF(AND(A143&gt;=7.25,F143&gt;=2.5,A143&gt;=6.2,B143&gt;=2.75,D143&gt;=0.75,H143&lt;15.076,B143&lt;3.35),6.5,IF(AND(G143&lt;0.185,B143&lt;3.6,G143&lt;0.566,A143&gt;=5.05,H143&gt;=6.542,F143&lt;2,B143&gt;=3.35),1.45,IF(AND(G143&gt;=0.185,B143&lt;3.6,G143&lt;0.566,A143&gt;=5.05,H143&gt;=6.542,F143&lt;2,B143&gt;=3.35),1.34,IF(AND(G143&lt;0.13,B143&gt;=3.6,G143&lt;0.566,A143&gt;=5.05,H143&gt;=6.542,F143&lt;2,B143&gt;=3.35),1.45,IF(AND(G143&gt;=0.13,B143&gt;=3.6,G143&lt;0.566,A143&gt;=5.05,H143&gt;=6.542,F143&lt;2,B143&gt;=3.35),1.5,IF(AND(D143&lt;1.05,A143&gt;=5.2,B143&lt;2.65,D143&lt;1.45,B143&lt;2.75,D143&gt;=0.75,H143&lt;15.076,B143&lt;3.35),3.5,IF(AND(D143&gt;=1.05,A143&gt;=5.2,B143&lt;2.65,D143&lt;1.45,B143&lt;2.75,D143&gt;=0.75,H143&lt;15.076,B143&lt;3.35),3.94,IF(AND(H143&lt;10.983,H143&gt;=8.486,D143&lt;1.35,A143&lt;6.2,B143&gt;=2.75,D143&gt;=0.75,H143&lt;15.076,B143&lt;3.35),4.38,IF(AND(H143&gt;=10.983,H143&gt;=8.486,D143&lt;1.35,A143&lt;6.2,B143&gt;=2.75,D143&gt;=0.75,H143&lt;15.076,B143&lt;3.35),4.1,IF(AND(B143&gt;=3.25,A143&lt;7.25,F143&gt;=2.5,A143&gt;=6.2,B143&gt;=2.75,D143&gt;=0.75,H143&lt;15.076,B143&lt;3.35),5.7,IF(AND(B143&lt;2.95,B143&lt;3.25,A143&lt;7.25,F143&gt;=2.5,A143&gt;=6.2,B143&gt;=2.75,D143&gt;=0.75,H143&lt;15.076,B143&lt;3.35),5.6,IF(AND(H143&gt;=13.711,B143&gt;=2.95,B143&lt;3.25,A143&lt;7.25,F143&gt;=2.5,A143&gt;=6.2,B143&gt;=2.75,D143&gt;=0.75,H143&lt;15.076,B143&lt;3.35),5.8,IF(AND(A143&gt;=6.8,H143&lt;13.711,B143&gt;=2.95,B143&lt;3.25,A143&lt;7.25,F143&gt;=2.5,A143&gt;=6.2,B143&gt;=2.75,D143&gt;=0.75,H143&lt;15.076,B143&lt;3.35),5.1,IF(AND(H143&lt;12.921,A143&lt;6.8,H143&lt;13.711,B143&gt;=2.95,B143&lt;3.25,A143&lt;7.25,F143&gt;=2.5,A143&gt;=6.2,B143&gt;=2.75,D143&gt;=0.75,H143&lt;15.076,B143&lt;3.35),5.34,IF(AND(H143&gt;=12.921,A143&lt;6.8,H143&lt;13.711,B143&gt;=2.95,B143&lt;3.25,A143&lt;7.25,F143&gt;=2.5,A143&gt;=6.2,B143&gt;=2.75,D143&gt;=0.75,H143&lt;15.076,B143&lt;3.35),5.133,"shouldnthappen"))))))))))))))))))))))))))))))))))))</f>
        <v>5.34</v>
      </c>
      <c r="AA143" s="1" t="n">
        <f aca="false">IF(AND(D143&gt;=0.45,A143&lt;5.05,D143&lt;0.8),1.6,IF(AND(D143&gt;=0.45,A143&gt;=5.05,D143&lt;0.8),1.7,IF(AND(H143&gt;=16.244,F143&gt;=2.5,D143&gt;=0.8),6.533,IF(AND(A143&lt;4.35,D143&lt;0.45,A143&lt;5.05,D143&lt;0.8),1.1,IF(AND(H143&gt;=14.877,D143&lt;0.45,A143&gt;=5.05,D143&lt;0.8),1.3,IF(AND(D143&gt;=1.4,A143&lt;5.65,F143&lt;2.5,D143&gt;=0.8),4.5,IF(AND(A143&gt;=7.25,H143&lt;16.244,F143&gt;=2.5,D143&gt;=0.8),6.5,IF(AND(A143&gt;=4.75,A143&gt;=4.35,D143&lt;0.45,A143&lt;5.05,D143&lt;0.8),1.35,IF(AND(A143&lt;5.3,D143&lt;1.4,A143&lt;5.65,F143&lt;2.5,D143&gt;=0.8),3.1,IF(AND(A143&gt;=6.8,A143&gt;=6.55,A143&gt;=5.65,F143&lt;2.5,D143&gt;=0.8),4.9,IF(AND(H143&lt;5.767,A143&lt;7.25,H143&lt;16.244,F143&gt;=2.5,D143&gt;=0.8),4.5,IF(AND(G143&gt;=0.522,A143&lt;4.75,A143&gt;=4.35,D143&lt;0.45,A143&lt;5.05,D143&lt;0.8),1.2,IF(AND(G143&gt;=0.948,D143&lt;0.35,H143&lt;14.877,D143&lt;0.45,A143&gt;=5.05,D143&lt;0.8),1.7,IF(AND(H143&lt;13.089,D143&gt;=0.35,H143&lt;14.877,D143&lt;0.45,A143&gt;=5.05,D143&lt;0.8),1.5,IF(AND(H143&gt;=13.089,D143&gt;=0.35,H143&lt;14.877,D143&lt;0.45,A143&gt;=5.05,D143&lt;0.8),1.3,IF(AND(B143&gt;=2.95,A143&gt;=5.3,D143&lt;1.4,A143&lt;5.65,F143&lt;2.5,D143&gt;=0.8),4.1,IF(AND(H143&lt;9.181,A143&lt;6.05,A143&lt;6.55,A143&gt;=5.65,F143&lt;2.5,D143&gt;=0.8),5.1,IF(AND(H143&gt;=9.181,A143&lt;6.05,A143&lt;6.55,A143&gt;=5.65,F143&lt;2.5,D143&gt;=0.8),4.3,IF(AND(G143&gt;=0.867,A143&gt;=6.05,A143&lt;6.55,A143&gt;=5.65,F143&lt;2.5,D143&gt;=0.8),4.9,IF(AND(B143&lt;3.05,A143&lt;6.8,A143&gt;=6.55,A143&gt;=5.65,F143&lt;2.5,D143&gt;=0.8),5,IF(AND(B143&gt;=3.05,A143&lt;6.8,A143&gt;=6.55,A143&gt;=5.65,F143&lt;2.5,D143&gt;=0.8),4.55,IF(AND(H143&gt;=14.144,G143&lt;0.522,A143&lt;4.75,A143&gt;=4.35,D143&lt;0.45,A143&lt;5.05,D143&lt;0.8),1.3,IF(AND(B143&lt;2.7,B143&lt;2.95,A143&gt;=5.3,D143&lt;1.4,A143&lt;5.65,F143&lt;2.5,D143&gt;=0.8),3.78,IF(AND(B143&gt;=2.7,B143&lt;2.95,A143&gt;=5.3,D143&lt;1.4,A143&lt;5.65,F143&lt;2.5,D143&gt;=0.8),3.6,IF(AND(G143&lt;0.638,G143&lt;0.867,A143&gt;=6.05,A143&lt;6.55,A143&gt;=5.65,F143&lt;2.5,D143&gt;=0.8),4.433,IF(AND(G143&gt;=0.638,G143&lt;0.867,A143&gt;=6.05,A143&lt;6.55,A143&gt;=5.65,F143&lt;2.5,D143&gt;=0.8),4,IF(AND(A143&lt;6.35,H143&lt;11.146,H143&gt;=5.767,A143&lt;7.25,H143&lt;16.244,F143&gt;=2.5,D143&gt;=0.8),5.1,IF(AND(A143&lt;4.5,H143&lt;14.144,G143&lt;0.522,A143&lt;4.75,A143&gt;=4.35,D143&lt;0.45,A143&lt;5.05,D143&lt;0.8),1.35,IF(AND(A143&gt;=4.5,H143&lt;14.144,G143&lt;0.522,A143&lt;4.75,A143&gt;=4.35,D143&lt;0.45,A143&lt;5.05,D143&lt;0.8),1.4,IF(AND(A143&lt;5.15,B143&lt;3.75,G143&lt;0.948,D143&lt;0.35,H143&lt;14.877,D143&lt;0.45,A143&gt;=5.05,D143&lt;0.8),1.4,IF(AND(A143&gt;=5.15,B143&lt;3.75,G143&lt;0.948,D143&lt;0.35,H143&lt;14.877,D143&lt;0.45,A143&gt;=5.05,D143&lt;0.8),1.5,IF(AND(G143&lt;0.112,B143&gt;=3.75,G143&lt;0.948,D143&lt;0.35,H143&lt;14.877,D143&lt;0.45,A143&gt;=5.05,D143&lt;0.8),1.5,IF(AND(G143&gt;=0.112,B143&gt;=3.75,G143&lt;0.948,D143&lt;0.35,H143&lt;14.877,D143&lt;0.45,A143&gt;=5.05,D143&lt;0.8),1.6,IF(AND(G143&lt;0.075,A143&gt;=6.35,H143&lt;11.146,H143&gt;=5.767,A143&lt;7.25,H143&lt;16.244,F143&gt;=2.5,D143&gt;=0.8),5.5,IF(AND(G143&gt;=0.075,A143&gt;=6.35,H143&lt;11.146,H143&gt;=5.767,A143&lt;7.25,H143&lt;16.244,F143&gt;=2.5,D143&gt;=0.8),5.24,IF(AND(B143&lt;2.95,D143&lt;1.9,H143&gt;=11.146,H143&gt;=5.767,A143&lt;7.25,H143&lt;16.244,F143&gt;=2.5,D143&gt;=0.8),5.65,IF(AND(B143&gt;=2.95,D143&lt;1.9,H143&gt;=11.146,H143&gt;=5.767,A143&lt;7.25,H143&lt;16.244,F143&gt;=2.5,D143&gt;=0.8),5.8,IF(AND(H143&lt;13.42,D143&gt;=1.9,H143&gt;=11.146,H143&gt;=5.767,A143&lt;7.25,H143&lt;16.244,F143&gt;=2.5,D143&gt;=0.8),5.6,IF(AND(H143&gt;=13.42,D143&gt;=1.9,H143&gt;=11.146,H143&gt;=5.767,A143&lt;7.25,H143&lt;16.244,F143&gt;=2.5,D143&gt;=0.8),5.34,"shouldnthappen")))))))))))))))))))))))))))))))))))))))</f>
        <v>5.6</v>
      </c>
      <c r="AB143" s="1" t="n">
        <f aca="false">IF(AND(D143&gt;=0.35,F143&lt;1.5),1.5,IF(AND(F143&lt;2.5,D143&gt;=1.55,F143&gt;=1.5),4.85,IF(AND(H143&lt;8.308,D143&lt;0.15,D143&lt;0.35,F143&lt;1.5),1.5,IF(AND(H143&gt;=8.308,D143&lt;0.15,D143&lt;0.35,F143&lt;1.5),1.4,IF(AND(H143&lt;5.523,D143&gt;=0.15,D143&lt;0.35,F143&lt;1.5),1,IF(AND(G143&lt;0.572,H143&lt;10.688,D143&lt;1.55,F143&gt;=1.5),3.75,IF(AND(B143&gt;=3.5,F143&gt;=2.5,D143&gt;=1.55,F143&gt;=1.5),6.3,IF(AND(A143&gt;=5.65,G143&gt;=0.572,H143&lt;10.688,D143&lt;1.55,F143&gt;=1.5),4.45,IF(AND(B143&gt;=2.85,A143&lt;6.15,H143&gt;=10.688,D143&lt;1.55,F143&gt;=1.5),4.35,IF(AND(H143&gt;=16.284,B143&lt;3.5,F143&gt;=2.5,D143&gt;=1.55,F143&gt;=1.5),6.6,IF(AND(G143&gt;=0.241,G143&lt;0.338,H143&gt;=5.523,D143&gt;=0.15,D143&lt;0.35,F143&lt;1.5),1.25,IF(AND(A143&lt;5.05,G143&gt;=0.338,H143&gt;=5.523,D143&gt;=0.15,D143&lt;0.35,F143&lt;1.5),1.35,IF(AND(B143&lt;2.7,A143&lt;5.65,G143&gt;=0.572,H143&lt;10.688,D143&lt;1.55,F143&gt;=1.5),4,IF(AND(B143&gt;=2.7,A143&lt;5.65,G143&gt;=0.572,H143&lt;10.688,D143&lt;1.55,F143&gt;=1.5),3.6,IF(AND(B143&lt;2.45,B143&lt;2.85,A143&lt;6.15,H143&gt;=10.688,D143&lt;1.55,F143&gt;=1.5),3.7,IF(AND(A143&lt;6.25,B143&lt;2.85,A143&gt;=6.15,H143&gt;=10.688,D143&lt;1.55,F143&gt;=1.5),4.5,IF(AND(A143&gt;=6.25,B143&lt;2.85,A143&gt;=6.15,H143&gt;=10.688,D143&lt;1.55,F143&gt;=1.5),4.86,IF(AND(D143&gt;=1.45,B143&gt;=2.85,A143&gt;=6.15,H143&gt;=10.688,D143&lt;1.55,F143&gt;=1.5),4.8,IF(AND(H143&lt;8.202,H143&lt;16.284,B143&lt;3.5,F143&gt;=2.5,D143&gt;=1.55,F143&gt;=1.5),5.7,IF(AND(A143&gt;=5.1,G143&lt;0.241,G143&lt;0.338,H143&gt;=5.523,D143&gt;=0.15,D143&lt;0.35,F143&lt;1.5),1.5,IF(AND(B143&gt;=3.75,A143&gt;=5.05,G143&gt;=0.338,H143&gt;=5.523,D143&gt;=0.15,D143&lt;0.35,F143&lt;1.5),1.6,IF(AND(A143&lt;5.7,B143&gt;=2.45,B143&lt;2.85,A143&lt;6.15,H143&gt;=10.688,D143&lt;1.55,F143&gt;=1.5),3.9,IF(AND(A143&gt;=5.7,B143&gt;=2.45,B143&lt;2.85,A143&lt;6.15,H143&gt;=10.688,D143&lt;1.55,F143&gt;=1.5),4.02,IF(AND(H143&lt;13.654,D143&lt;1.45,B143&gt;=2.85,A143&gt;=6.15,H143&gt;=10.688,D143&lt;1.55,F143&gt;=1.5),4.333,IF(AND(H143&gt;=13.654,D143&lt;1.45,B143&gt;=2.85,A143&gt;=6.15,H143&gt;=10.688,D143&lt;1.55,F143&gt;=1.5),4.54,IF(AND(A143&lt;6.15,H143&gt;=8.202,H143&lt;16.284,B143&lt;3.5,F143&gt;=2.5,D143&gt;=1.55,F143&gt;=1.5),5,IF(AND(H143&lt;13.924,A143&lt;5.1,G143&lt;0.241,G143&lt;0.338,H143&gt;=5.523,D143&gt;=0.15,D143&lt;0.35,F143&lt;1.5),1.4,IF(AND(H143&gt;=13.924,A143&lt;5.1,G143&lt;0.241,G143&lt;0.338,H143&gt;=5.523,D143&gt;=0.15,D143&lt;0.35,F143&lt;1.5),1.5,IF(AND(D143&lt;0.25,B143&lt;3.75,A143&gt;=5.05,G143&gt;=0.338,H143&gt;=5.523,D143&gt;=0.15,D143&lt;0.35,F143&lt;1.5),1.5,IF(AND(D143&gt;=0.25,B143&lt;3.75,A143&gt;=5.05,G143&gt;=0.338,H143&gt;=5.523,D143&gt;=0.15,D143&lt;0.35,F143&lt;1.5),1.4,IF(AND(H143&lt;8.884,B143&gt;=3.05,A143&gt;=6.15,H143&gt;=8.202,H143&lt;16.284,B143&lt;3.5,F143&gt;=2.5,D143&gt;=1.55,F143&gt;=1.5),5.1,IF(AND(A143&lt;6.45,G143&lt;0.368,B143&lt;3.05,A143&gt;=6.15,H143&gt;=8.202,H143&lt;16.284,B143&lt;3.5,F143&gt;=2.5,D143&gt;=1.55,F143&gt;=1.5),5.525,IF(AND(A143&gt;=6.45,G143&lt;0.368,B143&lt;3.05,A143&gt;=6.15,H143&gt;=8.202,H143&lt;16.284,B143&lt;3.5,F143&gt;=2.5,D143&gt;=1.55,F143&gt;=1.5),5.35,IF(AND(D143&lt;2.25,G143&gt;=0.368,B143&lt;3.05,A143&gt;=6.15,H143&gt;=8.202,H143&lt;16.284,B143&lt;3.5,F143&gt;=2.5,D143&gt;=1.55,F143&gt;=1.5),5.8,IF(AND(D143&gt;=2.25,G143&gt;=0.368,B143&lt;3.05,A143&gt;=6.15,H143&gt;=8.202,H143&lt;16.284,B143&lt;3.5,F143&gt;=2.5,D143&gt;=1.55,F143&gt;=1.5),5.2,IF(AND(H143&lt;10.257,H143&gt;=8.884,B143&gt;=3.05,A143&gt;=6.15,H143&gt;=8.202,H143&lt;16.284,B143&lt;3.5,F143&gt;=2.5,D143&gt;=1.55,F143&gt;=1.5),5.9,IF(AND(H143&gt;=10.257,H143&gt;=8.884,B143&gt;=3.05,A143&gt;=6.15,H143&gt;=8.202,H143&lt;16.284,B143&lt;3.5,F143&gt;=2.5,D143&gt;=1.55,F143&gt;=1.5),5.48,"shouldnthappen")))))))))))))))))))))))))))))))))))))</f>
        <v>5.48</v>
      </c>
      <c r="AC143" s="1" t="n">
        <f aca="false">IF(AND(H143&lt;5.748,A143&lt;5.05,D143&lt;0.8),1,IF(AND(B143&lt;3.35,A143&gt;=5.05,D143&lt;0.8),1.7,IF(AND(A143&lt;5.85,G143&lt;0.154,D143&gt;=0.8),4.5,IF(AND(D143&gt;=0.45,H143&gt;=5.748,A143&lt;5.05,D143&lt;0.8),1.6,IF(AND(G143&gt;=0.934,B143&gt;=3.35,A143&gt;=5.05,D143&lt;0.8),1.7,IF(AND(D143&lt;2.1,A143&gt;=5.85,G143&lt;0.154,D143&gt;=0.8),6.15,IF(AND(D143&gt;=2.1,A143&gt;=5.85,G143&lt;0.154,D143&gt;=0.8),5.5,IF(AND(A143&lt;6.1,D143&gt;=1.55,G143&gt;=0.154,D143&gt;=0.8),5,IF(AND(H143&gt;=14.379,G143&lt;0.934,B143&gt;=3.35,A143&gt;=5.05,D143&lt;0.8),1.58,IF(AND(G143&lt;0.379,A143&gt;=6.1,D143&gt;=1.55,G143&gt;=0.154,D143&gt;=0.8),5.42,IF(AND(H143&lt;13.924,G143&lt;0.227,D143&lt;0.45,H143&gt;=5.748,A143&lt;5.05,D143&lt;0.8),1.4,IF(AND(H143&gt;=13.924,G143&lt;0.227,D143&lt;0.45,H143&gt;=5.748,A143&lt;5.05,D143&lt;0.8),1.5,IF(AND(B143&lt;3.1,G143&gt;=0.227,D143&lt;0.45,H143&gt;=5.748,A143&lt;5.05,D143&lt;0.8),1.1,IF(AND(G143&lt;0.13,H143&lt;14.379,G143&lt;0.934,B143&gt;=3.35,A143&gt;=5.05,D143&lt;0.8),1.4,IF(AND(D143&lt;1.05,A143&lt;5.65,D143&lt;1.35,D143&lt;1.55,G143&gt;=0.154,D143&gt;=0.8),3.7,IF(AND(D143&lt;1.25,A143&gt;=5.65,D143&lt;1.35,D143&lt;1.55,G143&gt;=0.154,D143&gt;=0.8),4.06,IF(AND(D143&gt;=1.25,A143&gt;=5.65,D143&lt;1.35,D143&lt;1.55,G143&gt;=0.154,D143&gt;=0.8),4.425,IF(AND(H143&lt;13.654,D143&lt;1.45,D143&gt;=1.35,D143&lt;1.55,G143&gt;=0.154,D143&gt;=0.8),4.275,IF(AND(G143&lt;0.259,D143&gt;=1.45,D143&gt;=1.35,D143&lt;1.55,G143&gt;=0.154,D143&gt;=0.8),5.1,IF(AND(B143&lt;2.95,G143&gt;=0.379,A143&gt;=6.1,D143&gt;=1.55,G143&gt;=0.154,D143&gt;=0.8),6.3,IF(AND(B143&lt;3.25,B143&gt;=3.1,G143&gt;=0.227,D143&lt;0.45,H143&gt;=5.748,A143&lt;5.05,D143&lt;0.8),1.3,IF(AND(B143&gt;=3.25,B143&gt;=3.1,G143&gt;=0.227,D143&lt;0.45,H143&gt;=5.748,A143&lt;5.05,D143&lt;0.8),1.4,IF(AND(H143&gt;=13.372,G143&gt;=0.13,H143&lt;14.379,G143&lt;0.934,B143&gt;=3.35,A143&gt;=5.05,D143&lt;0.8),1.4,IF(AND(H143&lt;6.69,D143&gt;=1.05,A143&lt;5.65,D143&lt;1.35,D143&lt;1.55,G143&gt;=0.154,D143&gt;=0.8),4.033,IF(AND(H143&gt;=6.69,D143&gt;=1.05,A143&lt;5.65,D143&lt;1.35,D143&lt;1.55,G143&gt;=0.154,D143&gt;=0.8),3.88,IF(AND(B143&lt;2.85,H143&gt;=13.654,D143&lt;1.45,D143&gt;=1.35,D143&lt;1.55,G143&gt;=0.154,D143&gt;=0.8),4.8,IF(AND(B143&gt;=2.85,H143&gt;=13.654,D143&lt;1.45,D143&gt;=1.35,D143&lt;1.55,G143&gt;=0.154,D143&gt;=0.8),4.7,IF(AND(H143&lt;11.681,G143&gt;=0.259,D143&gt;=1.45,D143&gt;=1.35,D143&lt;1.55,G143&gt;=0.154,D143&gt;=0.8),4.85,IF(AND(H143&gt;=11.681,G143&gt;=0.259,D143&gt;=1.45,D143&gt;=1.35,D143&lt;1.55,G143&gt;=0.154,D143&gt;=0.8),4.633,IF(AND(A143&lt;6.25,B143&gt;=2.95,G143&gt;=0.379,A143&gt;=6.1,D143&gt;=1.55,G143&gt;=0.154,D143&gt;=0.8),5.4,IF(AND(D143&lt;0.3,H143&lt;13.372,G143&gt;=0.13,H143&lt;14.379,G143&lt;0.934,B143&gt;=3.35,A143&gt;=5.05,D143&lt;0.8),1.475,IF(AND(D143&gt;=0.3,H143&lt;13.372,G143&gt;=0.13,H143&lt;14.379,G143&lt;0.934,B143&gt;=3.35,A143&gt;=5.05,D143&lt;0.8),1.5,IF(AND(B143&lt;3.15,A143&gt;=6.25,B143&gt;=2.95,G143&gt;=0.379,A143&gt;=6.1,D143&gt;=1.55,G143&gt;=0.154,D143&gt;=0.8),5.7,IF(AND(B143&gt;=3.15,A143&gt;=6.25,B143&gt;=2.95,G143&gt;=0.379,A143&gt;=6.1,D143&gt;=1.55,G143&gt;=0.154,D143&gt;=0.8),5.933,"shouldnthappen"))))))))))))))))))))))))))))))))))</f>
        <v>5.7</v>
      </c>
      <c r="AD143" s="1" t="n">
        <f aca="false">IF(AND(H143&lt;6.621,A143&lt;4.95,D143&lt;0.8),1,IF(AND(H143&lt;14.144,H143&gt;=6.621,A143&lt;4.95,D143&lt;0.8),1.4,IF(AND(H143&gt;=14.144,H143&gt;=6.621,A143&lt;4.95,D143&lt;0.8),1.3,IF(AND(G143&lt;0.13,B143&gt;=3.85,A143&gt;=4.95,D143&lt;0.8),1.3,IF(AND(G143&gt;=0.13,B143&gt;=3.85,A143&gt;=4.95,D143&lt;0.8),1.425,IF(AND(A143&gt;=6.05,B143&lt;2.75,D143&lt;1.55,D143&gt;=0.8),4.9,IF(AND(A143&gt;=7.3,G143&lt;0.119,D143&gt;=1.55,D143&gt;=0.8),6.7,IF(AND(H143&lt;6.555,D143&lt;0.25,B143&lt;3.85,A143&gt;=4.95,D143&lt;0.8),1.7,IF(AND(B143&lt;3.4,D143&gt;=0.25,B143&lt;3.85,A143&gt;=4.95,D143&lt;0.8),1.7,IF(AND(B143&gt;=3.4,D143&gt;=0.25,B143&lt;3.85,A143&gt;=4.95,D143&lt;0.8),1.6,IF(AND(A143&lt;5.05,A143&lt;6.05,B143&lt;2.75,D143&lt;1.55,D143&gt;=0.8),3.3,IF(AND(B143&lt;2.85,D143&lt;1.35,B143&gt;=2.75,D143&lt;1.55,D143&gt;=0.8),4.5,IF(AND(H143&lt;12.206,D143&gt;=1.35,B143&gt;=2.75,D143&lt;1.55,D143&gt;=0.8),4.7,IF(AND(H143&gt;=12.206,D143&gt;=1.35,B143&gt;=2.75,D143&lt;1.55,D143&gt;=0.8),4.52,IF(AND(G143&lt;0.024,A143&lt;7.3,G143&lt;0.119,D143&gt;=1.55,D143&gt;=0.8),5.7,IF(AND(G143&gt;=0.024,A143&lt;7.3,G143&lt;0.119,D143&gt;=1.55,D143&gt;=0.8),5.6,IF(AND(F143&lt;2.5,G143&lt;0.417,G143&gt;=0.119,D143&gt;=1.55,D143&gt;=0.8),5.05,IF(AND(B143&lt;3.15,H143&gt;=6.555,D143&lt;0.25,B143&lt;3.85,A143&gt;=4.95,D143&lt;0.8),1.6,IF(AND(G143&lt;0.356,A143&gt;=5.05,A143&lt;6.05,B143&lt;2.75,D143&lt;1.55,D143&gt;=0.8),4.12,IF(AND(A143&lt;5.65,B143&gt;=2.85,D143&lt;1.35,B143&gt;=2.75,D143&lt;1.55,D143&gt;=0.8),3.6,IF(AND(B143&lt;3.15,F143&gt;=2.5,G143&lt;0.417,G143&gt;=0.119,D143&gt;=1.55,D143&gt;=0.8),5.18,IF(AND(B143&gt;=3.15,F143&gt;=2.5,G143&lt;0.417,G143&gt;=0.119,D143&gt;=1.55,D143&gt;=0.8),5.3,IF(AND(D143&lt;1.7,A143&lt;6.95,G143&gt;=0.417,G143&gt;=0.119,D143&gt;=1.55,D143&gt;=0.8),4.7,IF(AND(A143&lt;7.25,A143&gt;=6.95,G143&gt;=0.417,G143&gt;=0.119,D143&gt;=1.55,D143&gt;=0.8),5.8,IF(AND(A143&gt;=7.25,A143&gt;=6.95,G143&gt;=0.417,G143&gt;=0.119,D143&gt;=1.55,D143&gt;=0.8),6.333,IF(AND(H143&lt;8.594,B143&gt;=3.15,H143&gt;=6.555,D143&lt;0.25,B143&lt;3.85,A143&gt;=4.95,D143&lt;0.8),1.4,IF(AND(H143&gt;=8.594,B143&gt;=3.15,H143&gt;=6.555,D143&lt;0.25,B143&lt;3.85,A143&gt;=4.95,D143&lt;0.8),1.5,IF(AND(H143&gt;=11.218,G143&gt;=0.356,A143&gt;=5.05,A143&lt;6.05,B143&lt;2.75,D143&lt;1.55,D143&gt;=0.8),3.925,IF(AND(A143&gt;=6.5,A143&gt;=5.65,B143&gt;=2.85,D143&lt;1.35,B143&gt;=2.75,D143&lt;1.55,D143&gt;=0.8),4.6,IF(AND(H143&lt;8.602,H143&lt;11.218,G143&gt;=0.356,A143&gt;=5.05,A143&lt;6.05,B143&lt;2.75,D143&lt;1.55,D143&gt;=0.8),3.95,IF(AND(H143&gt;=8.602,H143&lt;11.218,G143&gt;=0.356,A143&gt;=5.05,A143&lt;6.05,B143&lt;2.75,D143&lt;1.55,D143&gt;=0.8),3.75,IF(AND(H143&lt;10.129,A143&lt;6.5,A143&gt;=5.65,B143&gt;=2.85,D143&lt;1.35,B143&gt;=2.75,D143&lt;1.55,D143&gt;=0.8),4.2,IF(AND(H143&gt;=10.129,A143&lt;6.5,A143&gt;=5.65,B143&gt;=2.85,D143&lt;1.35,B143&gt;=2.75,D143&lt;1.55,D143&gt;=0.8),4.267,IF(AND(D143&lt;2.2,B143&lt;3.05,D143&gt;=1.7,A143&lt;6.95,G143&gt;=0.417,G143&gt;=0.119,D143&gt;=1.55,D143&gt;=0.8),5.3,IF(AND(D143&gt;=2.2,B143&lt;3.05,D143&gt;=1.7,A143&lt;6.95,G143&gt;=0.417,G143&gt;=0.119,D143&gt;=1.55,D143&gt;=0.8),5.133,IF(AND(D143&lt;2.45,B143&gt;=3.05,D143&gt;=1.7,A143&lt;6.95,G143&gt;=0.417,G143&gt;=0.119,D143&gt;=1.55,D143&gt;=0.8),5.6,IF(AND(D143&gt;=2.45,B143&gt;=3.05,D143&gt;=1.7,A143&lt;6.95,G143&gt;=0.417,G143&gt;=0.119,D143&gt;=1.55,D143&gt;=0.8),6,"shouldnthappen")))))))))))))))))))))))))))))))))))))</f>
        <v>5.6</v>
      </c>
      <c r="AE143" s="1" t="n">
        <f aca="false">IF(AND(G143&lt;0.123,D143&gt;=0.25,D143&lt;0.75),1.3,IF(AND(H143&gt;=16.774,D143&gt;=1.75,D143&gt;=0.75),6.4,IF(AND(B143&lt;3.4,A143&lt;4.8,D143&lt;0.25,D143&lt;0.75),1.22,IF(AND(B143&gt;=3.4,A143&lt;4.8,D143&lt;0.25,D143&lt;0.75),1,IF(AND(A143&gt;=5.45,A143&gt;=4.8,D143&lt;0.25,D143&lt;0.75),1.367,IF(AND(H143&gt;=10.688,D143&lt;1.35,D143&lt;1.75,D143&gt;=0.75),4.2,IF(AND(A143&lt;5.3,D143&gt;=1.35,D143&lt;1.75,D143&gt;=0.75),4.05,IF(AND(G143&gt;=0.857,H143&lt;16.774,D143&gt;=1.75,D143&gt;=0.75),5.02,IF(AND(H143&lt;6.089,A143&lt;5.45,A143&gt;=4.8,D143&lt;0.25,D143&lt;0.75),1.7,IF(AND(G143&lt;0.184,D143&lt;0.35,G143&gt;=0.123,D143&gt;=0.25,D143&lt;0.75),1.7,IF(AND(G143&gt;=0.184,D143&lt;0.35,G143&gt;=0.123,D143&gt;=0.25,D143&lt;0.75),1.48,IF(AND(A143&lt;5.25,D143&gt;=0.35,G143&gt;=0.123,D143&gt;=0.25,D143&lt;0.75),1.75,IF(AND(A143&gt;=5.25,D143&gt;=0.35,G143&gt;=0.123,D143&gt;=0.25,D143&lt;0.75),1.5,IF(AND(A143&lt;5.3,H143&lt;10.688,D143&lt;1.35,D143&lt;1.75,D143&gt;=0.75),3.15,IF(AND(H143&lt;9.474,A143&gt;=5.3,D143&gt;=1.35,D143&lt;1.75,D143&gt;=0.75),4.95,IF(AND(G143&gt;=0.779,G143&lt;0.857,H143&lt;16.774,D143&gt;=1.75,D143&gt;=0.75),6,IF(AND(G143&lt;0.05,H143&gt;=6.089,A143&lt;5.45,A143&gt;=4.8,D143&lt;0.25,D143&lt;0.75),1.4,IF(AND(H143&lt;6.69,A143&gt;=5.3,H143&lt;10.688,D143&lt;1.35,D143&lt;1.75,D143&gt;=0.75),4.033,IF(AND(H143&gt;=6.69,A143&gt;=5.3,H143&lt;10.688,D143&lt;1.35,D143&lt;1.75,D143&gt;=0.75),3.733,IF(AND(B143&lt;2.5,H143&gt;=9.474,A143&gt;=5.3,D143&gt;=1.35,D143&lt;1.75,D143&gt;=0.75),4.5,IF(AND(D143&gt;=2.45,G143&lt;0.779,G143&lt;0.857,H143&lt;16.774,D143&gt;=1.75,D143&gt;=0.75),6,IF(AND(B143&gt;=3.75,G143&gt;=0.05,H143&gt;=6.089,A143&lt;5.45,A143&gt;=4.8,D143&lt;0.25,D143&lt;0.75),1.6,IF(AND(H143&lt;13.695,B143&gt;=2.5,H143&gt;=9.474,A143&gt;=5.3,D143&gt;=1.35,D143&lt;1.75,D143&gt;=0.75),4.567,IF(AND(G143&gt;=0.654,D143&lt;2.45,G143&lt;0.779,G143&lt;0.857,H143&lt;16.774,D143&gt;=1.75,D143&gt;=0.75),4.9,IF(AND(G143&gt;=0.73,B143&lt;3.75,G143&gt;=0.05,H143&gt;=6.089,A143&lt;5.45,A143&gt;=4.8,D143&lt;0.25,D143&lt;0.75),1.4,IF(AND(A143&lt;6.65,H143&gt;=13.695,B143&gt;=2.5,H143&gt;=9.474,A143&gt;=5.3,D143&gt;=1.35,D143&lt;1.75,D143&gt;=0.75),4.4,IF(AND(A143&gt;=6.65,H143&gt;=13.695,B143&gt;=2.5,H143&gt;=9.474,A143&gt;=5.3,D143&gt;=1.35,D143&lt;1.75,D143&gt;=0.75),4.84,IF(AND(B143&lt;2.75,G143&lt;0.654,D143&lt;2.45,G143&lt;0.779,G143&lt;0.857,H143&lt;16.774,D143&gt;=1.75,D143&gt;=0.75),5.2,IF(AND(H143&lt;9.524,G143&lt;0.73,B143&lt;3.75,G143&gt;=0.05,H143&gt;=6.089,A143&lt;5.45,A143&gt;=4.8,D143&lt;0.25,D143&lt;0.75),1.5,IF(AND(H143&gt;=9.524,G143&lt;0.73,B143&lt;3.75,G143&gt;=0.05,H143&gt;=6.089,A143&lt;5.45,A143&gt;=4.8,D143&lt;0.25,D143&lt;0.75),1.4,IF(AND(H143&gt;=13.644,B143&gt;=2.75,G143&lt;0.654,D143&lt;2.45,G143&lt;0.779,G143&lt;0.857,H143&lt;16.774,D143&gt;=1.75,D143&gt;=0.75),6.033,IF(AND(A143&gt;=6.85,H143&lt;13.644,B143&gt;=2.75,G143&lt;0.654,D143&lt;2.45,G143&lt;0.779,G143&lt;0.857,H143&lt;16.774,D143&gt;=1.75,D143&gt;=0.75),5.1,IF(AND(A143&gt;=6.75,A143&lt;6.85,H143&lt;13.644,B143&gt;=2.75,G143&lt;0.654,D143&lt;2.45,G143&lt;0.779,G143&lt;0.857,H143&lt;16.774,D143&gt;=1.75,D143&gt;=0.75),5.9,IF(AND(D143&gt;=2.35,A143&lt;6.75,A143&lt;6.85,H143&lt;13.644,B143&gt;=2.75,G143&lt;0.654,D143&lt;2.45,G143&lt;0.779,G143&lt;0.857,H143&lt;16.774,D143&gt;=1.75,D143&gt;=0.75),5.6,IF(AND(H143&lt;11.146,D143&lt;2.35,A143&lt;6.75,A143&lt;6.85,H143&lt;13.644,B143&gt;=2.75,G143&lt;0.654,D143&lt;2.45,G143&lt;0.779,G143&lt;0.857,H143&lt;16.774,D143&gt;=1.75,D143&gt;=0.75),5.4,IF(AND(H143&gt;=11.146,D143&lt;2.35,A143&lt;6.75,A143&lt;6.85,H143&lt;13.644,B143&gt;=2.75,G143&lt;0.654,D143&lt;2.45,G143&lt;0.779,G143&lt;0.857,H143&lt;16.774,D143&gt;=1.75,D143&gt;=0.75),5.6,"shouldnthappen"))))))))))))))))))))))))))))))))))))</f>
        <v>5.6</v>
      </c>
      <c r="AF143" s="1" t="n">
        <f aca="false">IF(AND(A143&lt;4.5,D143&lt;0.8),1.233,IF(AND(B143&lt;3.05,A143&gt;=4.5,D143&lt;0.8),1.4,IF(AND(D143&gt;=0.45,B143&gt;=3.05,A143&gt;=4.5,D143&lt;0.8),1.667,IF(AND(D143&lt;1.05,D143&lt;1.35,A143&lt;6.25,D143&gt;=0.8),3.633,IF(AND(H143&lt;13.935,A143&gt;=7.05,A143&gt;=6.25,D143&gt;=0.8),6,IF(AND(G143&gt;=0.948,D143&lt;0.45,B143&gt;=3.05,A143&gt;=4.5,D143&lt;0.8),1.7,IF(AND(G143&lt;0.652,D143&gt;=1.05,D143&lt;1.35,A143&lt;6.25,D143&gt;=0.8),4.16,IF(AND(D143&gt;=2.15,D143&gt;=1.75,D143&gt;=1.35,A143&lt;6.25,D143&gt;=0.8),5.4,IF(AND(G143&gt;=0.912,F143&lt;2.5,A143&lt;7.05,A143&gt;=6.25,D143&gt;=0.8),4.4,IF(AND(B143&gt;=3.25,F143&gt;=2.5,A143&lt;7.05,A143&gt;=6.25,D143&gt;=0.8),5.85,IF(AND(H143&lt;17.32,H143&gt;=13.935,A143&gt;=7.05,A143&gt;=6.25,D143&gt;=0.8),6.65,IF(AND(H143&gt;=17.32,H143&gt;=13.935,A143&gt;=7.05,A143&gt;=6.25,D143&gt;=0.8),6.4,IF(AND(H143&gt;=13.547,G143&lt;0.948,D143&lt;0.45,B143&gt;=3.05,A143&gt;=4.5,D143&lt;0.8),1.38,IF(AND(B143&gt;=2.75,G143&gt;=0.652,D143&gt;=1.05,D143&lt;1.35,A143&lt;6.25,D143&gt;=0.8),3.6,IF(AND(H143&lt;9.417,G143&lt;0.404,D143&lt;1.75,D143&gt;=1.35,A143&lt;6.25,D143&gt;=0.8),4.2,IF(AND(H143&gt;=9.417,G143&lt;0.404,D143&lt;1.75,D143&gt;=1.35,A143&lt;6.25,D143&gt;=0.8),4.5,IF(AND(G143&lt;0.464,G143&gt;=0.404,D143&lt;1.75,D143&gt;=1.35,A143&lt;6.25,D143&gt;=0.8),4.5,IF(AND(G143&gt;=0.464,G143&gt;=0.404,D143&lt;1.75,D143&gt;=1.35,A143&lt;6.25,D143&gt;=0.8),4.625,IF(AND(D143&lt;1.85,D143&lt;2.15,D143&gt;=1.75,D143&gt;=1.35,A143&lt;6.25,D143&gt;=0.8),4.9,IF(AND(D143&gt;=1.85,D143&lt;2.15,D143&gt;=1.75,D143&gt;=1.35,A143&lt;6.25,D143&gt;=0.8),5.05,IF(AND(G143&lt;0.332,G143&lt;0.912,F143&lt;2.5,A143&lt;7.05,A143&gt;=6.25,D143&gt;=0.8),4.467,IF(AND(G143&gt;=0.332,G143&lt;0.912,F143&lt;2.5,A143&lt;7.05,A143&gt;=6.25,D143&gt;=0.8),4.767,IF(AND(D143&lt;0.15,H143&lt;13.547,G143&lt;0.948,D143&lt;0.45,B143&gt;=3.05,A143&gt;=4.5,D143&lt;0.8),1.5,IF(AND(D143&lt;1.15,B143&lt;2.75,G143&gt;=0.652,D143&gt;=1.05,D143&lt;1.35,A143&lt;6.25,D143&gt;=0.8),3.9,IF(AND(D143&gt;=1.15,B143&lt;2.75,G143&gt;=0.652,D143&gt;=1.05,D143&lt;1.35,A143&lt;6.25,D143&gt;=0.8),4,IF(AND(D143&gt;=2.25,B143&lt;3.15,B143&lt;3.25,F143&gt;=2.5,A143&lt;7.05,A143&gt;=6.25,D143&gt;=0.8),5.14,IF(AND(G143&lt;0.621,B143&gt;=3.15,B143&lt;3.25,F143&gt;=2.5,A143&lt;7.05,A143&gt;=6.25,D143&gt;=0.8),5.75,IF(AND(G143&gt;=0.621,B143&gt;=3.15,B143&lt;3.25,F143&gt;=2.5,A143&lt;7.05,A143&gt;=6.25,D143&gt;=0.8),5.1,IF(AND(G143&gt;=0.862,D143&gt;=0.15,H143&lt;13.547,G143&lt;0.948,D143&lt;0.45,B143&gt;=3.05,A143&gt;=4.5,D143&lt;0.8),1.5,IF(AND(A143&lt;6.35,D143&lt;2.25,B143&lt;3.15,B143&lt;3.25,F143&gt;=2.5,A143&lt;7.05,A143&gt;=6.25,D143&gt;=0.8),5.267,IF(AND(A143&gt;=6.35,D143&lt;2.25,B143&lt;3.15,B143&lt;3.25,F143&gt;=2.5,A143&lt;7.05,A143&gt;=6.25,D143&gt;=0.8),5.42,IF(AND(A143&lt;5.1,G143&lt;0.862,D143&gt;=0.15,H143&lt;13.547,G143&lt;0.948,D143&lt;0.45,B143&gt;=3.05,A143&gt;=4.5,D143&lt;0.8),1.35,IF(AND(B143&lt;3.95,A143&gt;=5.1,G143&lt;0.862,D143&gt;=0.15,H143&lt;13.547,G143&lt;0.948,D143&lt;0.45,B143&gt;=3.05,A143&gt;=4.5,D143&lt;0.8),1.5,IF(AND(B143&gt;=3.95,A143&gt;=5.1,G143&lt;0.862,D143&gt;=0.15,H143&lt;13.547,G143&lt;0.948,D143&lt;0.45,B143&gt;=3.05,A143&gt;=4.5,D143&lt;0.8),1.467,"shouldnthappen"))))))))))))))))))))))))))))))))))</f>
        <v>5.14</v>
      </c>
      <c r="AG143" s="1" t="n">
        <f aca="false">IF(AND(H143&lt;5.748,A143&lt;4.85,D143&lt;0.75),1,IF(AND(B143&gt;=3.5,D143&gt;=1.75,D143&gt;=0.75),6.2,IF(AND(A143&gt;=4.65,H143&gt;=5.748,A143&lt;4.85,D143&lt;0.75),1.333,IF(AND(H143&lt;6.417,B143&lt;3.45,A143&gt;=4.85,D143&lt;0.75),1.7,IF(AND(A143&lt;5.05,B143&gt;=3.45,A143&gt;=4.85,D143&lt;0.75),1.4,IF(AND(A143&gt;=5.05,B143&gt;=3.45,A143&gt;=4.85,D143&lt;0.75),1.5,IF(AND(F143&gt;=2.5,H143&lt;13.641,D143&lt;1.75,D143&gt;=0.75),4.667,IF(AND(G143&lt;0.187,H143&gt;=13.641,D143&lt;1.75,D143&gt;=0.75),5,IF(AND(A143&gt;=7.1,B143&lt;3.5,D143&gt;=1.75,D143&gt;=0.75),6.575,IF(AND(G143&lt;0.161,A143&lt;4.65,H143&gt;=5.748,A143&lt;4.85,D143&lt;0.75),1.5,IF(AND(H143&lt;8.399,H143&gt;=6.417,B143&lt;3.45,A143&gt;=4.85,D143&lt;0.75),1.5,IF(AND(H143&gt;=8.399,H143&gt;=6.417,B143&lt;3.45,A143&gt;=4.85,D143&lt;0.75),1.625,IF(AND(G143&lt;0.086,F143&lt;2.5,H143&lt;13.641,D143&lt;1.75,D143&gt;=0.75),4.7,IF(AND(D143&lt;1.35,G143&gt;=0.187,H143&gt;=13.641,D143&lt;1.75,D143&gt;=0.75),4.2,IF(AND(G143&lt;0.422,G143&gt;=0.161,A143&lt;4.65,H143&gt;=5.748,A143&lt;4.85,D143&lt;0.75),1.4,IF(AND(G143&gt;=0.422,G143&gt;=0.161,A143&lt;4.65,H143&gt;=5.748,A143&lt;4.85,D143&lt;0.75),1.3,IF(AND(B143&lt;2.5,D143&gt;=1.35,G143&gt;=0.187,H143&gt;=13.641,D143&lt;1.75,D143&gt;=0.75),4.5,IF(AND(B143&lt;2.75,A143&lt;6,A143&lt;7.1,B143&lt;3.5,D143&gt;=1.75,D143&gt;=0.75),5.1,IF(AND(B143&gt;=2.75,A143&lt;6,A143&lt;7.1,B143&lt;3.5,D143&gt;=1.75,D143&gt;=0.75),5.02,IF(AND(A143&lt;5.15,A143&lt;5.9,G143&gt;=0.086,F143&lt;2.5,H143&lt;13.641,D143&lt;1.75,D143&gt;=0.75),3,IF(AND(G143&lt;0.644,A143&gt;=5.9,G143&gt;=0.086,F143&lt;2.5,H143&lt;13.641,D143&lt;1.75,D143&gt;=0.75),4.65,IF(AND(G143&gt;=0.644,A143&gt;=5.9,G143&gt;=0.086,F143&lt;2.5,H143&lt;13.641,D143&lt;1.75,D143&gt;=0.75),4.24,IF(AND(D143&lt;1.45,B143&gt;=2.5,D143&gt;=1.35,G143&gt;=0.187,H143&gt;=13.641,D143&lt;1.75,D143&gt;=0.75),4.68,IF(AND(D143&gt;=1.45,B143&gt;=2.5,D143&gt;=1.35,G143&gt;=0.187,H143&gt;=13.641,D143&lt;1.75,D143&gt;=0.75),4.833,IF(AND(H143&lt;13.18,D143&lt;2.05,A143&gt;=6,A143&lt;7.1,B143&lt;3.5,D143&gt;=1.75,D143&gt;=0.75),5.44,IF(AND(H143&gt;=13.18,D143&lt;2.05,A143&gt;=6,A143&lt;7.1,B143&lt;3.5,D143&gt;=1.75,D143&gt;=0.75),5.1,IF(AND(H143&lt;8.759,D143&gt;=2.05,A143&gt;=6,A143&lt;7.1,B143&lt;3.5,D143&gt;=1.75,D143&gt;=0.75),5.4,IF(AND(A143&gt;=5.75,A143&gt;=5.15,A143&lt;5.9,G143&gt;=0.086,F143&lt;2.5,H143&lt;13.641,D143&lt;1.75,D143&gt;=0.75),3.967,IF(AND(H143&lt;10.159,H143&gt;=8.759,D143&gt;=2.05,A143&gt;=6,A143&lt;7.1,B143&lt;3.5,D143&gt;=1.75,D143&gt;=0.75),5.925,IF(AND(D143&lt;1.2,A143&lt;5.75,A143&gt;=5.15,A143&lt;5.9,G143&gt;=0.086,F143&lt;2.5,H143&lt;13.641,D143&lt;1.75,D143&gt;=0.75),3.667,IF(AND(D143&lt;2.25,H143&gt;=10.159,H143&gt;=8.759,D143&gt;=2.05,A143&gt;=6,A143&lt;7.1,B143&lt;3.5,D143&gt;=1.75,D143&gt;=0.75),5.66,IF(AND(D143&gt;=2.25,H143&gt;=10.159,H143&gt;=8.759,D143&gt;=2.05,A143&gt;=6,A143&lt;7.1,B143&lt;3.5,D143&gt;=1.75,D143&gt;=0.75),5.34,IF(AND(D143&lt;1.35,D143&gt;=1.2,A143&lt;5.75,A143&gt;=5.15,A143&lt;5.9,G143&gt;=0.086,F143&lt;2.5,H143&lt;13.641,D143&lt;1.75,D143&gt;=0.75),4.025,IF(AND(D143&gt;=1.35,D143&gt;=1.2,A143&lt;5.75,A143&gt;=5.15,A143&lt;5.9,G143&gt;=0.086,F143&lt;2.5,H143&lt;13.641,D143&lt;1.75,D143&gt;=0.75),3.9,"shouldnthappen"))))))))))))))))))))))))))))))))))</f>
        <v>5.34</v>
      </c>
      <c r="AH143" s="1" t="n">
        <f aca="false">IF(AND(F143&lt;1.5,H143&lt;6.799,A143&lt;5.45),1.7,IF(AND(F143&gt;=1.5,H143&lt;6.799,A143&lt;5.45),4.1,IF(AND(D143&gt;=0.8,H143&gt;=6.799,A143&lt;5.45),3.9,IF(AND(H143&lt;7.564,F143&lt;2.5,A143&gt;=5.45),3.925,IF(AND(H143&gt;=16.284,F143&gt;=2.5,A143&gt;=5.45),6.5,IF(AND(A143&lt;4.35,D143&lt;0.8,H143&gt;=6.799,A143&lt;5.45),1.1,IF(AND(B143&lt;2.8,D143&lt;1.35,H143&gt;=7.564,F143&lt;2.5,A143&gt;=5.45),4.1,IF(AND(B143&gt;=2.8,D143&lt;1.35,H143&gt;=7.564,F143&lt;2.5,A143&gt;=5.45),4.267,IF(AND(B143&lt;2.75,D143&gt;=1.35,H143&gt;=7.564,F143&lt;2.5,A143&gt;=5.45),5,IF(AND(G143&gt;=0.078,G143&lt;0.26,H143&lt;16.284,F143&gt;=2.5,A143&gt;=5.45),6.06,IF(AND(G143&gt;=0.805,G143&gt;=0.26,H143&lt;16.284,F143&gt;=2.5,A143&gt;=5.45),5.02,IF(AND(H143&gt;=10.109,B143&gt;=3.45,A143&gt;=4.35,D143&lt;0.8,H143&gt;=6.799,A143&lt;5.45),1.55,IF(AND(D143&lt;2.25,G143&lt;0.078,G143&lt;0.26,H143&lt;16.284,F143&gt;=2.5,A143&gt;=5.45),5.6,IF(AND(D143&gt;=2.25,G143&lt;0.078,G143&lt;0.26,H143&lt;16.284,F143&gt;=2.5,A143&gt;=5.45),5.7,IF(AND(A143&lt;6.15,G143&lt;0.805,G143&gt;=0.26,H143&lt;16.284,F143&gt;=2.5,A143&gt;=5.45),4.967,IF(AND(A143&lt;4.65,H143&lt;12.227,B143&lt;3.45,A143&gt;=4.35,D143&lt;0.8,H143&gt;=6.799,A143&lt;5.45),1.333,IF(AND(A143&lt;4.85,H143&gt;=12.227,B143&lt;3.45,A143&gt;=4.35,D143&lt;0.8,H143&gt;=6.799,A143&lt;5.45),1.42,IF(AND(A143&gt;=4.85,H143&gt;=12.227,B143&lt;3.45,A143&gt;=4.35,D143&lt;0.8,H143&gt;=6.799,A143&lt;5.45),1.533,IF(AND(A143&lt;5.05,H143&lt;10.109,B143&gt;=3.45,A143&gt;=4.35,D143&lt;0.8,H143&gt;=6.799,A143&lt;5.45),1.4,IF(AND(A143&gt;=5.05,H143&lt;10.109,B143&gt;=3.45,A143&gt;=4.35,D143&lt;0.8,H143&gt;=6.799,A143&lt;5.45),1.5,IF(AND(G143&lt;0.14,H143&lt;13.531,B143&gt;=2.75,D143&gt;=1.35,H143&gt;=7.564,F143&lt;2.5,A143&gt;=5.45),4.7,IF(AND(G143&lt;0.187,H143&gt;=13.531,B143&gt;=2.75,D143&gt;=1.35,H143&gt;=7.564,F143&lt;2.5,A143&gt;=5.45),5,IF(AND(G143&gt;=0.187,H143&gt;=13.531,B143&gt;=2.75,D143&gt;=1.35,H143&gt;=7.564,F143&lt;2.5,A143&gt;=5.45),4.66,IF(AND(A143&lt;6.35,A143&gt;=6.15,G143&lt;0.805,G143&gt;=0.26,H143&lt;16.284,F143&gt;=2.5,A143&gt;=5.45),6,IF(AND(D143&lt;0.15,A143&gt;=4.65,H143&lt;12.227,B143&lt;3.45,A143&gt;=4.35,D143&lt;0.8,H143&gt;=6.799,A143&lt;5.45),1.5,IF(AND(H143&lt;10.723,G143&gt;=0.14,H143&lt;13.531,B143&gt;=2.75,D143&gt;=1.35,H143&gt;=7.564,F143&lt;2.5,A143&gt;=5.45),4.6,IF(AND(H143&gt;=10.723,G143&gt;=0.14,H143&lt;13.531,B143&gt;=2.75,D143&gt;=1.35,H143&gt;=7.564,F143&lt;2.5,A143&gt;=5.45),4.46,IF(AND(G143&lt;0.364,A143&gt;=6.35,A143&gt;=6.15,G143&lt;0.805,G143&gt;=0.26,H143&lt;16.284,F143&gt;=2.5,A143&gt;=5.45),5.28,IF(AND(A143&lt;5.1,D143&gt;=0.15,A143&gt;=4.65,H143&lt;12.227,B143&lt;3.45,A143&gt;=4.35,D143&lt;0.8,H143&gt;=6.799,A143&lt;5.45),1.36,IF(AND(A143&gt;=5.1,D143&gt;=0.15,A143&gt;=4.65,H143&lt;12.227,B143&lt;3.45,A143&gt;=4.35,D143&lt;0.8,H143&gt;=6.799,A143&lt;5.45),1.4,IF(AND(G143&gt;=0.6,G143&gt;=0.364,A143&gt;=6.35,A143&gt;=6.15,G143&lt;0.805,G143&gt;=0.26,H143&lt;16.284,F143&gt;=2.5,A143&gt;=5.45),5.1,IF(AND(A143&gt;=6.95,G143&lt;0.6,G143&gt;=0.364,A143&gt;=6.35,A143&gt;=6.15,G143&lt;0.805,G143&gt;=0.26,H143&lt;16.284,F143&gt;=2.5,A143&gt;=5.45),5.8,IF(AND(B143&lt;3.2,A143&lt;6.95,G143&lt;0.6,G143&gt;=0.364,A143&gt;=6.35,A143&gt;=6.15,G143&lt;0.805,G143&gt;=0.26,H143&lt;16.284,F143&gt;=2.5,A143&gt;=5.45),5.6,IF(AND(B143&gt;=3.2,A143&lt;6.95,G143&lt;0.6,G143&gt;=0.364,A143&gt;=6.35,A143&gt;=6.15,G143&lt;0.805,G143&gt;=0.26,H143&lt;16.284,F143&gt;=2.5,A143&gt;=5.45),5.7,"shouldnthappen"))))))))))))))))))))))))))))))))))</f>
        <v>5.6</v>
      </c>
      <c r="AI143" s="1" t="n">
        <f aca="false">IF(AND(B143&gt;=3.55,A143&lt;5.05,F143&lt;1.5),1,IF(AND(H143&gt;=13.436,A143&gt;=5.05,F143&lt;1.5),1.633,IF(AND(A143&lt;4.35,B143&lt;3.55,A143&lt;5.05,F143&lt;1.5),1.1,IF(AND(A143&lt;5.15,H143&lt;13.436,A143&gt;=5.05,F143&lt;1.5),1.6,IF(AND(G143&lt;0.837,D143&lt;1.2,B143&lt;2.65,F143&gt;=1.5),3.7,IF(AND(G143&gt;=0.837,D143&lt;1.2,B143&lt;2.65,F143&gt;=1.5),3,IF(AND(D143&lt;1.4,D143&gt;=1.2,B143&lt;2.65,F143&gt;=1.5),4.133,IF(AND(D143&gt;=1.4,D143&gt;=1.2,B143&lt;2.65,F143&gt;=1.5),4.633,IF(AND(G143&lt;0.302,A143&gt;=4.35,B143&lt;3.55,A143&lt;5.05,F143&lt;1.5),1.34,IF(AND(D143&gt;=0.3,A143&gt;=5.15,H143&lt;13.436,A143&gt;=5.05,F143&lt;1.5),1.5,IF(AND(G143&lt;0.233,G143&lt;0.265,D143&lt;1.55,B143&gt;=2.65,F143&gt;=1.5),4.56,IF(AND(G143&gt;=0.233,G143&lt;0.265,D143&lt;1.55,B143&gt;=2.65,F143&gt;=1.5),5.1,IF(AND(G143&lt;0.395,G143&gt;=0.265,D143&lt;1.55,B143&gt;=2.65,F143&gt;=1.5),4.025,IF(AND(H143&lt;13.935,A143&gt;=7.05,D143&gt;=1.55,B143&gt;=2.65,F143&gt;=1.5),6.12,IF(AND(H143&gt;=13.935,A143&gt;=7.05,D143&gt;=1.55,B143&gt;=2.65,F143&gt;=1.5),6.64,IF(AND(G143&gt;=0.858,G143&gt;=0.302,A143&gt;=4.35,B143&lt;3.55,A143&lt;5.05,F143&lt;1.5),1.3,IF(AND(H143&lt;6.543,D143&lt;0.3,A143&gt;=5.15,H143&lt;13.436,A143&gt;=5.05,F143&lt;1.5),1.4,IF(AND(H143&gt;=6.543,D143&lt;0.3,A143&gt;=5.15,H143&lt;13.436,A143&gt;=5.05,F143&lt;1.5),1.48,IF(AND(A143&lt;6.3,G143&gt;=0.395,G143&gt;=0.265,D143&lt;1.55,B143&gt;=2.65,F143&gt;=1.5),4.14,IF(AND(A143&gt;=6.3,G143&gt;=0.395,G143&gt;=0.265,D143&lt;1.55,B143&gt;=2.65,F143&gt;=1.5),4.767,IF(AND(G143&gt;=0.669,B143&lt;3.15,A143&lt;7.05,D143&gt;=1.55,B143&gt;=2.65,F143&gt;=1.5),5,IF(AND(H143&lt;9.459,G143&lt;0.858,G143&gt;=0.302,A143&gt;=4.35,B143&lt;3.55,A143&lt;5.05,F143&lt;1.5),1.4,IF(AND(H143&gt;=9.459,G143&lt;0.858,G143&gt;=0.302,A143&gt;=4.35,B143&lt;3.55,A143&lt;5.05,F143&lt;1.5),1.6,IF(AND(G143&gt;=0.433,G143&lt;0.669,B143&lt;3.15,A143&lt;7.05,D143&gt;=1.55,B143&gt;=2.65,F143&gt;=1.5),5.68,IF(AND(G143&lt;0.481,H143&lt;10.257,B143&gt;=3.15,A143&lt;7.05,D143&gt;=1.55,B143&gt;=2.65,F143&gt;=1.5),5.7,IF(AND(G143&gt;=0.481,H143&lt;10.257,B143&gt;=3.15,A143&lt;7.05,D143&gt;=1.55,B143&gt;=2.65,F143&gt;=1.5),5.9,IF(AND(D143&lt;2.15,H143&gt;=10.257,B143&gt;=3.15,A143&lt;7.05,D143&gt;=1.55,B143&gt;=2.65,F143&gt;=1.5),5.1,IF(AND(D143&gt;=2.15,H143&gt;=10.257,B143&gt;=3.15,A143&lt;7.05,D143&gt;=1.55,B143&gt;=2.65,F143&gt;=1.5),5.42,IF(AND(G143&lt;0.098,G143&lt;0.433,G143&lt;0.669,B143&lt;3.15,A143&lt;7.05,D143&gt;=1.55,B143&gt;=2.65,F143&gt;=1.5),5.567,IF(AND(D143&lt;1.8,G143&gt;=0.098,G143&lt;0.433,G143&lt;0.669,B143&lt;3.15,A143&lt;7.05,D143&gt;=1.55,B143&gt;=2.65,F143&gt;=1.5),5.033,IF(AND(G143&gt;=0.312,D143&gt;=1.8,G143&gt;=0.098,G143&lt;0.433,G143&lt;0.669,B143&lt;3.15,A143&lt;7.05,D143&gt;=1.55,B143&gt;=2.65,F143&gt;=1.5),5.4,IF(AND(H143&lt;9.002,G143&lt;0.312,D143&gt;=1.8,G143&gt;=0.098,G143&lt;0.433,G143&lt;0.669,B143&lt;3.15,A143&lt;7.05,D143&gt;=1.55,B143&gt;=2.65,F143&gt;=1.5),5.1,IF(AND(H143&gt;=9.002,G143&lt;0.312,D143&gt;=1.8,G143&gt;=0.098,G143&lt;0.433,G143&lt;0.669,B143&lt;3.15,A143&lt;7.05,D143&gt;=1.55,B143&gt;=2.65,F143&gt;=1.5),5.26,"shouldnthappen")))))))))))))))))))))))))))))))))</f>
        <v>5.68</v>
      </c>
      <c r="AJ143" s="1" t="n">
        <f aca="false">IF(AND(A143&gt;=5.25,D143&gt;=0.35,D143&lt;0.8),1.433,IF(AND(F143&gt;=2.5,H143&lt;6.927,D143&gt;=0.8),5.1,IF(AND(H143&lt;5.85,B143&lt;3.65,D143&lt;0.35,D143&lt;0.8),1,IF(AND(A143&lt;5.55,B143&gt;=3.65,D143&lt;0.35,D143&lt;0.8),1.5,IF(AND(A143&gt;=5.55,B143&gt;=3.65,D143&lt;0.35,D143&lt;0.8),1.7,IF(AND(H143&lt;7.949,A143&lt;5.25,D143&gt;=0.35,D143&lt;0.8),1.9,IF(AND(H143&gt;=7.949,A143&lt;5.25,D143&gt;=0.35,D143&lt;0.8),1.54,IF(AND(A143&lt;5.55,F143&lt;2.5,H143&lt;6.927,D143&gt;=0.8),3.98,IF(AND(A143&gt;=5.55,F143&lt;2.5,H143&lt;6.927,D143&gt;=0.8),4.1,IF(AND(A143&gt;=7.25,D143&gt;=1.55,H143&gt;=6.927,D143&gt;=0.8),6.65,IF(AND(A143&lt;5.75,D143&lt;1.2,D143&lt;1.55,H143&gt;=6.927,D143&gt;=0.8),3.62,IF(AND(A143&gt;=5.75,D143&lt;1.2,D143&lt;1.55,H143&gt;=6.927,D143&gt;=0.8),4.1,IF(AND(G143&lt;0.175,A143&lt;4.8,H143&gt;=5.85,B143&lt;3.65,D143&lt;0.35,D143&lt;0.8),1.5,IF(AND(G143&gt;=0.175,A143&lt;4.8,H143&gt;=5.85,B143&lt;3.65,D143&lt;0.35,D143&lt;0.8),1.3,IF(AND(A143&gt;=5.05,A143&gt;=4.8,H143&gt;=5.85,B143&lt;3.65,D143&lt;0.35,D143&lt;0.8),1.5,IF(AND(G143&gt;=0.735,A143&lt;6.25,D143&gt;=1.2,D143&lt;1.55,H143&gt;=6.927,D143&gt;=0.8),4,IF(AND(H143&lt;10.464,A143&lt;6.2,A143&lt;7.25,D143&gt;=1.55,H143&gt;=6.927,D143&gt;=0.8),5.1,IF(AND(H143&gt;=10.464,A143&lt;6.2,A143&lt;7.25,D143&gt;=1.55,H143&gt;=6.927,D143&gt;=0.8),4.9,IF(AND(G143&lt;0.418,A143&lt;5.05,A143&gt;=4.8,H143&gt;=5.85,B143&lt;3.65,D143&lt;0.35,D143&lt;0.8),1.48,IF(AND(G143&gt;=0.418,A143&lt;5.05,A143&gt;=4.8,H143&gt;=5.85,B143&lt;3.65,D143&lt;0.35,D143&lt;0.8),1.3,IF(AND(B143&lt;2.75,G143&lt;0.735,A143&lt;6.25,D143&gt;=1.2,D143&lt;1.55,H143&gt;=6.927,D143&gt;=0.8),4.35,IF(AND(H143&lt;15.422,D143&lt;1.45,A143&gt;=6.25,D143&gt;=1.2,D143&lt;1.55,H143&gt;=6.927,D143&gt;=0.8),4.375,IF(AND(H143&gt;=15.422,D143&lt;1.45,A143&gt;=6.25,D143&gt;=1.2,D143&lt;1.55,H143&gt;=6.927,D143&gt;=0.8),4.7,IF(AND(A143&lt;6.4,D143&gt;=1.45,A143&gt;=6.25,D143&gt;=1.2,D143&lt;1.55,H143&gt;=6.927,D143&gt;=0.8),5.1,IF(AND(G143&gt;=0.576,D143&lt;2.15,A143&gt;=6.2,A143&lt;7.25,D143&gt;=1.55,H143&gt;=6.927,D143&gt;=0.8),5.1,IF(AND(G143&lt;0.537,D143&gt;=2.15,A143&gt;=6.2,A143&lt;7.25,D143&gt;=1.55,H143&gt;=6.927,D143&gt;=0.8),5.533,IF(AND(G143&gt;=0.537,D143&gt;=2.15,A143&gt;=6.2,A143&lt;7.25,D143&gt;=1.55,H143&gt;=6.927,D143&gt;=0.8),5.9,IF(AND(D143&lt;1.45,B143&gt;=2.75,G143&lt;0.735,A143&lt;6.25,D143&gt;=1.2,D143&lt;1.55,H143&gt;=6.927,D143&gt;=0.8),4.6,IF(AND(D143&gt;=1.45,B143&gt;=2.75,G143&lt;0.735,A143&lt;6.25,D143&gt;=1.2,D143&lt;1.55,H143&gt;=6.927,D143&gt;=0.8),4.5,IF(AND(H143&lt;12.582,A143&gt;=6.4,D143&gt;=1.45,A143&gt;=6.25,D143&gt;=1.2,D143&lt;1.55,H143&gt;=6.927,D143&gt;=0.8),4.66,IF(AND(H143&gt;=12.582,A143&gt;=6.4,D143&gt;=1.45,A143&gt;=6.25,D143&gt;=1.2,D143&lt;1.55,H143&gt;=6.927,D143&gt;=0.8),4.9,IF(AND(B143&lt;2.75,G143&lt;0.576,D143&lt;2.15,A143&gt;=6.2,A143&lt;7.25,D143&gt;=1.55,H143&gt;=6.927,D143&gt;=0.8),5.3,IF(AND(G143&gt;=0.395,B143&gt;=2.75,G143&lt;0.576,D143&lt;2.15,A143&gt;=6.2,A143&lt;7.25,D143&gt;=1.55,H143&gt;=6.927,D143&gt;=0.8),5.6,IF(AND(D143&gt;=1.9,G143&lt;0.395,B143&gt;=2.75,G143&lt;0.576,D143&lt;2.15,A143&gt;=6.2,A143&lt;7.25,D143&gt;=1.55,H143&gt;=6.927,D143&gt;=0.8),5.333,IF(AND(B143&lt;2.95,D143&lt;1.9,G143&lt;0.395,B143&gt;=2.75,G143&lt;0.576,D143&lt;2.15,A143&gt;=6.2,A143&lt;7.25,D143&gt;=1.55,H143&gt;=6.927,D143&gt;=0.8),5.6,IF(AND(B143&gt;=2.95,D143&lt;1.9,G143&lt;0.395,B143&gt;=2.75,G143&lt;0.576,D143&lt;2.15,A143&gt;=6.2,A143&lt;7.25,D143&gt;=1.55,H143&gt;=6.927,D143&gt;=0.8),5.5,"shouldnthappen"))))))))))))))))))))))))))))))))))))</f>
        <v>5.533</v>
      </c>
      <c r="AK143" s="1" t="n">
        <f aca="false">IF(AND(H143&lt;5.85,B143&lt;3.65,F143&lt;1.5),1,IF(AND(B143&gt;=3.95,B143&gt;=3.65,F143&lt;1.5),1.433,IF(AND(A143&lt;5.15,F143&lt;2.5,F143&gt;=1.5),3.075,IF(AND(D143&gt;=0.35,H143&gt;=5.85,B143&lt;3.65,F143&lt;1.5),1.5,IF(AND(G143&lt;0.168,B143&lt;3.95,B143&gt;=3.65,F143&lt;1.5),1.7,IF(AND(H143&lt;5.767,A143&lt;7.25,F143&gt;=2.5,F143&gt;=1.5),4.5,IF(AND(D143&lt;1.9,A143&gt;=7.25,F143&gt;=2.5,F143&gt;=1.5),6.3,IF(AND(D143&gt;=1.9,A143&gt;=7.25,F143&gt;=2.5,F143&gt;=1.5),6.575,IF(AND(B143&lt;3.75,G143&gt;=0.168,B143&lt;3.95,B143&gt;=3.65,F143&lt;1.5),1.5,IF(AND(B143&gt;=3.75,G143&gt;=0.168,B143&lt;3.95,B143&gt;=3.65,F143&lt;1.5),1.6,IF(AND(D143&gt;=1.35,A143&lt;6.15,A143&gt;=5.15,F143&lt;2.5,F143&gt;=1.5),4.42,IF(AND(D143&lt;1.4,A143&gt;=6.15,A143&gt;=5.15,F143&lt;2.5,F143&gt;=1.5),4.5,IF(AND(D143&gt;=1.4,A143&gt;=6.15,A143&gt;=5.15,F143&lt;2.5,F143&gt;=1.5),4.675,IF(AND(D143&lt;0.15,H143&lt;11.218,D143&lt;0.35,H143&gt;=5.85,B143&lt;3.65,F143&lt;1.5),1.5,IF(AND(D143&lt;0.15,H143&gt;=11.218,D143&lt;0.35,H143&gt;=5.85,B143&lt;3.65,F143&lt;1.5),1.1,IF(AND(B143&lt;2.7,D143&lt;1.35,A143&lt;6.15,A143&gt;=5.15,F143&lt;2.5,F143&gt;=1.5),3.82,IF(AND(A143&lt;6.15,G143&gt;=0.755,H143&gt;=5.767,A143&lt;7.25,F143&gt;=2.5,F143&gt;=1.5),4.98,IF(AND(A143&gt;=6.15,G143&gt;=0.755,H143&gt;=5.767,A143&lt;7.25,F143&gt;=2.5,F143&gt;=1.5),5.3,IF(AND(B143&lt;3.4,D143&gt;=0.15,H143&lt;11.218,D143&lt;0.35,H143&gt;=5.85,B143&lt;3.65,F143&lt;1.5),1.4,IF(AND(B143&gt;=3.4,D143&gt;=0.15,H143&lt;11.218,D143&lt;0.35,H143&gt;=5.85,B143&lt;3.65,F143&lt;1.5),1.3,IF(AND(H143&lt;11.731,D143&gt;=0.15,H143&gt;=11.218,D143&lt;0.35,H143&gt;=5.85,B143&lt;3.65,F143&lt;1.5),1.2,IF(AND(H143&lt;9.053,B143&gt;=2.7,D143&lt;1.35,A143&lt;6.15,A143&gt;=5.15,F143&lt;2.5,F143&gt;=1.5),3.85,IF(AND(D143&gt;=2.1,B143&lt;2.85,G143&lt;0.755,H143&gt;=5.767,A143&lt;7.25,F143&gt;=2.5,F143&gt;=1.5),5.6,IF(AND(D143&gt;=2.45,B143&gt;=2.85,G143&lt;0.755,H143&gt;=5.767,A143&lt;7.25,F143&gt;=2.5,F143&gt;=1.5),5.8,IF(AND(B143&gt;=3.45,H143&gt;=11.731,D143&gt;=0.15,H143&gt;=11.218,D143&lt;0.35,H143&gt;=5.85,B143&lt;3.65,F143&lt;1.5),1.3,IF(AND(A143&lt;5.9,H143&gt;=9.053,B143&gt;=2.7,D143&lt;1.35,A143&lt;6.15,A143&gt;=5.15,F143&lt;2.5,F143&gt;=1.5),4.3,IF(AND(A143&gt;=5.9,H143&gt;=9.053,B143&gt;=2.7,D143&lt;1.35,A143&lt;6.15,A143&gt;=5.15,F143&lt;2.5,F143&gt;=1.5),4,IF(AND(G143&gt;=0.519,D143&lt;2.1,B143&lt;2.85,G143&lt;0.755,H143&gt;=5.767,A143&lt;7.25,F143&gt;=2.5,F143&gt;=1.5),4.9,IF(AND(A143&gt;=7.05,D143&lt;2.45,B143&gt;=2.85,G143&lt;0.755,H143&gt;=5.767,A143&lt;7.25,F143&gt;=2.5,F143&gt;=1.5),5.8,IF(AND(H143&lt;14.396,B143&lt;3.45,H143&gt;=11.731,D143&gt;=0.15,H143&gt;=11.218,D143&lt;0.35,H143&gt;=5.85,B143&lt;3.65,F143&lt;1.5),1.44,IF(AND(H143&gt;=14.396,B143&lt;3.45,H143&gt;=11.731,D143&gt;=0.15,H143&gt;=11.218,D143&lt;0.35,H143&gt;=5.85,B143&lt;3.65,F143&lt;1.5),1.3,IF(AND(G143&lt;0.282,G143&lt;0.519,D143&lt;2.1,B143&lt;2.85,G143&lt;0.755,H143&gt;=5.767,A143&lt;7.25,F143&gt;=2.5,F143&gt;=1.5),5.1,IF(AND(G143&gt;=0.282,G143&lt;0.519,D143&lt;2.1,B143&lt;2.85,G143&lt;0.755,H143&gt;=5.767,A143&lt;7.25,F143&gt;=2.5,F143&gt;=1.5),5.3,IF(AND(A143&lt;6.4,D143&lt;1.9,A143&lt;7.05,D143&lt;2.45,B143&gt;=2.85,G143&lt;0.755,H143&gt;=5.767,A143&lt;7.25,F143&gt;=2.5,F143&gt;=1.5),5.6,IF(AND(A143&gt;=6.4,D143&lt;1.9,A143&lt;7.05,D143&lt;2.45,B143&gt;=2.85,G143&lt;0.755,H143&gt;=5.767,A143&lt;7.25,F143&gt;=2.5,F143&gt;=1.5),5.5,IF(AND(H143&lt;8.884,D143&gt;=1.9,A143&lt;7.05,D143&lt;2.45,B143&gt;=2.85,G143&lt;0.755,H143&gt;=5.767,A143&lt;7.25,F143&gt;=2.5,F143&gt;=1.5),5.3,IF(AND(H143&gt;=8.884,D143&gt;=1.9,A143&lt;7.05,D143&lt;2.45,B143&gt;=2.85,G143&lt;0.755,H143&gt;=5.767,A143&lt;7.25,F143&gt;=2.5,F143&gt;=1.5),5.52,"shouldnthappen")))))))))))))))))))))))))))))))))))))</f>
        <v>5.52</v>
      </c>
      <c r="AL143" s="1" t="n">
        <f aca="false">IF(AND(H143&lt;5.85,A143&lt;5.05,D143&lt;0.8),1,IF(AND(B143&lt;3.35,A143&gt;=5.05,D143&lt;0.8),1.7,IF(AND(D143&gt;=2.45,F143&gt;=2.5,D143&gt;=0.8),6.05,IF(AND(H143&gt;=11.218,H143&gt;=5.85,A143&lt;5.05,D143&lt;0.8),1.28,IF(AND(G143&gt;=0.948,B143&gt;=3.35,A143&gt;=5.05,D143&lt;0.8),1.7,IF(AND(G143&gt;=0.423,H143&lt;11.218,H143&gt;=5.85,A143&lt;5.05,D143&lt;0.8),1.3,IF(AND(B143&lt;3.6,G143&lt;0.948,B143&gt;=3.35,A143&gt;=5.05,D143&lt;0.8),1.4,IF(AND(H143&lt;10.258,D143&lt;1.15,A143&lt;5.9,F143&lt;2.5,D143&gt;=0.8),3.36,IF(AND(H143&gt;=10.258,D143&lt;1.15,A143&lt;5.9,F143&lt;2.5,D143&gt;=0.8),3.9,IF(AND(A143&lt;5.3,D143&gt;=1.15,A143&lt;5.9,F143&lt;2.5,D143&gt;=0.8),3.9,IF(AND(D143&lt;1.55,B143&lt;2.75,A143&gt;=5.9,F143&lt;2.5,D143&gt;=0.8),4.64,IF(AND(D143&gt;=1.55,B143&lt;2.75,A143&gt;=5.9,F143&lt;2.5,D143&gt;=0.8),5.1,IF(AND(D143&gt;=1.6,B143&gt;=2.75,A143&gt;=5.9,F143&lt;2.5,D143&gt;=0.8),5,IF(AND(H143&lt;5.767,H143&lt;8.598,D143&lt;2.45,F143&gt;=2.5,D143&gt;=0.8),4.5,IF(AND(A143&lt;6.25,H143&gt;=8.598,D143&lt;2.45,F143&gt;=2.5,D143&gt;=0.8),5.02,IF(AND(B143&lt;3.55,G143&lt;0.423,H143&lt;11.218,H143&gt;=5.85,A143&lt;5.05,D143&lt;0.8),1.525,IF(AND(B143&gt;=3.55,G143&lt;0.423,H143&lt;11.218,H143&gt;=5.85,A143&lt;5.05,D143&lt;0.8),1.4,IF(AND(H143&gt;=13.932,B143&gt;=3.6,G143&lt;0.948,B143&gt;=3.35,A143&gt;=5.05,D143&lt;0.8),1.65,IF(AND(G143&gt;=0.652,A143&gt;=5.3,D143&gt;=1.15,A143&lt;5.9,F143&lt;2.5,D143&gt;=0.8),3.8,IF(AND(D143&lt;1.35,D143&lt;1.6,B143&gt;=2.75,A143&gt;=5.9,F143&lt;2.5,D143&gt;=0.8),4.42,IF(AND(H143&lt;6.656,H143&gt;=5.767,H143&lt;8.598,D143&lt;2.45,F143&gt;=2.5,D143&gt;=0.8),5.033,IF(AND(H143&gt;=6.656,H143&gt;=5.767,H143&lt;8.598,D143&lt;2.45,F143&gt;=2.5,D143&gt;=0.8),5.1,IF(AND(G143&gt;=0.885,A143&gt;=6.25,H143&gt;=8.598,D143&lt;2.45,F143&gt;=2.5,D143&gt;=0.8),5.2,IF(AND(H143&lt;6.926,H143&lt;13.932,B143&gt;=3.6,G143&lt;0.948,B143&gt;=3.35,A143&gt;=5.05,D143&lt;0.8),1.433,IF(AND(H143&gt;=6.926,H143&lt;13.932,B143&gt;=3.6,G143&lt;0.948,B143&gt;=3.35,A143&gt;=5.05,D143&lt;0.8),1.5,IF(AND(A143&lt;5.65,G143&lt;0.652,A143&gt;=5.3,D143&gt;=1.15,A143&lt;5.9,F143&lt;2.5,D143&gt;=0.8),4.36,IF(AND(A143&gt;=5.65,G143&lt;0.652,A143&gt;=5.3,D143&gt;=1.15,A143&lt;5.9,F143&lt;2.5,D143&gt;=0.8),4.2,IF(AND(H143&gt;=13.561,D143&gt;=1.35,D143&lt;1.6,B143&gt;=2.75,A143&gt;=5.9,F143&lt;2.5,D143&gt;=0.8),4.767,IF(AND(H143&lt;9.091,G143&lt;0.885,A143&gt;=6.25,H143&gt;=8.598,D143&lt;2.45,F143&gt;=2.5,D143&gt;=0.8),6.3,IF(AND(H143&gt;=12.206,H143&lt;13.561,D143&gt;=1.35,D143&lt;1.6,B143&gt;=2.75,A143&gt;=5.9,F143&lt;2.5,D143&gt;=0.8),4.4,IF(AND(D143&gt;=2.25,H143&gt;=9.091,G143&lt;0.885,A143&gt;=6.25,H143&gt;=8.598,D143&lt;2.45,F143&gt;=2.5,D143&gt;=0.8),5.9,IF(AND(B143&lt;3.05,H143&lt;12.206,H143&lt;13.561,D143&gt;=1.35,D143&lt;1.6,B143&gt;=2.75,A143&gt;=5.9,F143&lt;2.5,D143&gt;=0.8),4.6,IF(AND(B143&gt;=3.05,H143&lt;12.206,H143&lt;13.561,D143&gt;=1.35,D143&lt;1.6,B143&gt;=2.75,A143&gt;=5.9,F143&lt;2.5,D143&gt;=0.8),4.7,IF(AND(G143&gt;=0.596,D143&lt;2.25,H143&gt;=9.091,G143&lt;0.885,A143&gt;=6.25,H143&gt;=8.598,D143&lt;2.45,F143&gt;=2.5,D143&gt;=0.8),5.1,IF(AND(G143&gt;=0.379,G143&lt;0.596,D143&lt;2.25,H143&gt;=9.091,G143&lt;0.885,A143&gt;=6.25,H143&gt;=8.598,D143&lt;2.45,F143&gt;=2.5,D143&gt;=0.8),5.767,IF(AND(D143&lt;2.15,G143&lt;0.379,G143&lt;0.596,D143&lt;2.25,H143&gt;=9.091,G143&lt;0.885,A143&gt;=6.25,H143&gt;=8.598,D143&lt;2.45,F143&gt;=2.5,D143&gt;=0.8),5.4,IF(AND(D143&gt;=2.15,G143&lt;0.379,G143&lt;0.596,D143&lt;2.25,H143&gt;=9.091,G143&lt;0.885,A143&gt;=6.25,H143&gt;=8.598,D143&lt;2.45,F143&gt;=2.5,D143&gt;=0.8),5.6,"shouldnthappen")))))))))))))))))))))))))))))))))))))</f>
        <v>5.9</v>
      </c>
      <c r="AM143" s="1" t="n">
        <f aca="false">IF(AND(H143&lt;5.245,D143&lt;0.8),1,IF(AND(A143&lt;4.5,H143&gt;=5.245,D143&lt;0.8),1.35,IF(AND(D143&gt;=0.5,A143&gt;=4.5,H143&gt;=5.245,D143&lt;0.8),1.6,IF(AND(H143&lt;7.25,B143&lt;2.6,A143&lt;6.15,D143&gt;=0.8),4.375,IF(AND(H143&gt;=7.25,B143&lt;2.6,A143&lt;6.15,D143&gt;=0.8),3.075,IF(AND(H143&lt;13.935,A143&gt;=7.05,A143&gt;=6.15,D143&gt;=0.8),6.067,IF(AND(H143&gt;=13.935,A143&gt;=7.05,A143&gt;=6.15,D143&gt;=0.8),6.525,IF(AND(G143&gt;=0.948,D143&lt;0.5,A143&gt;=4.5,H143&gt;=5.245,D143&lt;0.8),1.7,IF(AND(G143&lt;0.568,D143&gt;=1.55,B143&gt;=2.6,A143&lt;6.15,D143&gt;=0.8),5.1,IF(AND(G143&gt;=0.568,D143&gt;=1.55,B143&gt;=2.6,A143&lt;6.15,D143&gt;=0.8),5,IF(AND(A143&gt;=6.6,B143&gt;=3.15,A143&lt;7.05,A143&gt;=6.15,D143&gt;=0.8),5.78,IF(AND(G143&lt;0.165,G143&lt;0.273,D143&lt;1.55,B143&gt;=2.6,A143&lt;6.15,D143&gt;=0.8),4.1,IF(AND(G143&gt;=0.165,G143&lt;0.273,D143&lt;1.55,B143&gt;=2.6,A143&lt;6.15,D143&gt;=0.8),4.5,IF(AND(D143&lt;1.35,G143&gt;=0.273,D143&lt;1.55,B143&gt;=2.6,A143&lt;6.15,D143&gt;=0.8),4.08,IF(AND(D143&gt;=1.35,G143&gt;=0.273,D143&lt;1.55,B143&gt;=2.6,A143&lt;6.15,D143&gt;=0.8),4.4,IF(AND(D143&lt;1.45,F143&lt;2.5,B143&lt;3.15,A143&lt;7.05,A143&gt;=6.15,D143&gt;=0.8),4.38,IF(AND(D143&gt;=1.45,F143&lt;2.5,B143&lt;3.15,A143&lt;7.05,A143&gt;=6.15,D143&gt;=0.8),4.75,IF(AND(D143&gt;=2.25,F143&gt;=2.5,B143&lt;3.15,A143&lt;7.05,A143&gt;=6.15,D143&gt;=0.8),5.16,IF(AND(H143&lt;11.488,A143&lt;6.6,B143&gt;=3.15,A143&lt;7.05,A143&gt;=6.15,D143&gt;=0.8),6,IF(AND(H143&gt;=14.396,D143&lt;0.25,G143&lt;0.948,D143&lt;0.5,A143&gt;=4.5,H143&gt;=5.245,D143&lt;0.8),1.3,IF(AND(A143&gt;=5.55,D143&gt;=0.25,G143&lt;0.948,D143&lt;0.5,A143&gt;=4.5,H143&gt;=5.245,D143&lt;0.8),1.7,IF(AND(D143&lt;1.85,D143&lt;2.25,F143&gt;=2.5,B143&lt;3.15,A143&lt;7.05,A143&gt;=6.15,D143&gt;=0.8),5.6,IF(AND(G143&lt;0.669,H143&gt;=11.488,A143&lt;6.6,B143&gt;=3.15,A143&lt;7.05,A143&gt;=6.15,D143&gt;=0.8),4.7,IF(AND(G143&gt;=0.669,H143&gt;=11.488,A143&lt;6.6,B143&gt;=3.15,A143&lt;7.05,A143&gt;=6.15,D143&gt;=0.8),5.22,IF(AND(H143&lt;6.543,H143&lt;14.396,D143&lt;0.25,G143&lt;0.948,D143&lt;0.5,A143&gt;=4.5,H143&gt;=5.245,D143&lt;0.8),1.4,IF(AND(A143&lt;4.95,A143&lt;5.55,D143&gt;=0.25,G143&lt;0.948,D143&lt;0.5,A143&gt;=4.5,H143&gt;=5.245,D143&lt;0.8),1.4,IF(AND(A143&gt;=4.95,A143&lt;5.55,D143&gt;=0.25,G143&lt;0.948,D143&lt;0.5,A143&gt;=4.5,H143&gt;=5.245,D143&lt;0.8),1.48,IF(AND(H143&lt;10.667,D143&gt;=1.85,D143&lt;2.25,F143&gt;=2.5,B143&lt;3.15,A143&lt;7.05,A143&gt;=6.15,D143&gt;=0.8),5.25,IF(AND(H143&gt;=10.667,D143&gt;=1.85,D143&lt;2.25,F143&gt;=2.5,B143&lt;3.15,A143&lt;7.05,A143&gt;=6.15,D143&gt;=0.8),5.55,IF(AND(G143&lt;0.063,H143&gt;=6.543,H143&lt;14.396,D143&lt;0.25,G143&lt;0.948,D143&lt;0.5,A143&gt;=4.5,H143&gt;=5.245,D143&lt;0.8),1.4,IF(AND(H143&lt;9.212,G143&gt;=0.063,H143&gt;=6.543,H143&lt;14.396,D143&lt;0.25,G143&lt;0.948,D143&lt;0.5,A143&gt;=4.5,H143&gt;=5.245,D143&lt;0.8),1.475,IF(AND(H143&gt;=9.212,G143&gt;=0.063,H143&gt;=6.543,H143&lt;14.396,D143&lt;0.25,G143&lt;0.948,D143&lt;0.5,A143&gt;=4.5,H143&gt;=5.245,D143&lt;0.8),1.5,"shouldnthappen"))))))))))))))))))))))))))))))))</f>
        <v>5.16</v>
      </c>
      <c r="AN143" s="1" t="n">
        <f aca="false">IF(AND(D143&lt;0.7,A143&gt;=5.55),1.633,IF(AND(G143&lt;0.38,B143&lt;2.8,A143&lt;5.55),4.3,IF(AND(G143&gt;=0.38,B143&lt;2.8,A143&lt;5.55),3.325,IF(AND(D143&gt;=0.35,B143&gt;=2.8,A143&lt;5.55),1.6,IF(AND(B143&gt;=3.4,A143&lt;4.8,D143&lt;0.35,B143&gt;=2.8,A143&lt;5.55),1,IF(AND(H143&gt;=11.789,A143&lt;5.9,D143&lt;1.55,D143&gt;=0.7,A143&gt;=5.55),4.325,IF(AND(F143&gt;=2.5,A143&gt;=5.9,D143&lt;1.55,D143&gt;=0.7,A143&gt;=5.55),5.05,IF(AND(D143&lt;1.9,A143&gt;=7.25,D143&gt;=1.55,D143&gt;=0.7,A143&gt;=5.55),6.3,IF(AND(D143&gt;=1.9,A143&gt;=7.25,D143&gt;=1.55,D143&gt;=0.7,A143&gt;=5.55),6.4,IF(AND(A143&lt;4.35,B143&lt;3.4,A143&lt;4.8,D143&lt;0.35,B143&gt;=2.8,A143&lt;5.55),1.1,IF(AND(G143&gt;=0.934,B143&lt;3.45,A143&gt;=4.8,D143&lt;0.35,B143&gt;=2.8,A143&lt;5.55),1.7,IF(AND(H143&gt;=14.877,B143&gt;=3.45,A143&gt;=4.8,D143&lt;0.35,B143&gt;=2.8,A143&lt;5.55),1.3,IF(AND(B143&lt;2.6,H143&lt;11.789,A143&lt;5.9,D143&lt;1.55,D143&gt;=0.7,A143&gt;=5.55),3.9,IF(AND(B143&gt;=2.6,H143&lt;11.789,A143&lt;5.9,D143&lt;1.55,D143&gt;=0.7,A143&gt;=5.55),4.26,IF(AND(A143&lt;6.6,F143&lt;2.5,A143&gt;=5.9,D143&lt;1.55,D143&gt;=0.7,A143&gt;=5.55),4.625,IF(AND(A143&gt;=6.6,F143&lt;2.5,A143&gt;=5.9,D143&lt;1.55,D143&gt;=0.7,A143&gt;=5.55),4.475,IF(AND(B143&lt;2.6,D143&lt;2.05,A143&lt;7.25,D143&gt;=1.55,D143&gt;=0.7,A143&gt;=5.55),5.8,IF(AND(G143&gt;=0.743,D143&gt;=2.05,A143&lt;7.25,D143&gt;=1.55,D143&gt;=0.7,A143&gt;=5.55),5.1,IF(AND(G143&lt;0.422,A143&gt;=4.35,B143&lt;3.4,A143&lt;4.8,D143&lt;0.35,B143&gt;=2.8,A143&lt;5.55),1.367,IF(AND(G143&gt;=0.422,A143&gt;=4.35,B143&lt;3.4,A143&lt;4.8,D143&lt;0.35,B143&gt;=2.8,A143&lt;5.55),1.3,IF(AND(A143&lt;5.05,G143&lt;0.934,B143&lt;3.45,A143&gt;=4.8,D143&lt;0.35,B143&gt;=2.8,A143&lt;5.55),1.525,IF(AND(A143&gt;=5.05,G143&lt;0.934,B143&lt;3.45,A143&gt;=4.8,D143&lt;0.35,B143&gt;=2.8,A143&lt;5.55),1.5,IF(AND(G143&gt;=0.585,H143&lt;14.877,B143&gt;=3.45,A143&gt;=4.8,D143&lt;0.35,B143&gt;=2.8,A143&lt;5.55),1.54,IF(AND(G143&gt;=0.537,G143&lt;0.743,D143&gt;=2.05,A143&lt;7.25,D143&gt;=1.55,D143&gt;=0.7,A143&gt;=5.55),5.833,IF(AND(D143&gt;=0.25,G143&lt;0.585,H143&lt;14.877,B143&gt;=3.45,A143&gt;=4.8,D143&lt;0.35,B143&gt;=2.8,A143&lt;5.55),1.367,IF(AND(D143&lt;1.75,H143&lt;13.795,B143&gt;=2.6,D143&lt;2.05,A143&lt;7.25,D143&gt;=1.55,D143&gt;=0.7,A143&gt;=5.55),5.45,IF(AND(B143&lt;2.85,H143&gt;=13.795,B143&gt;=2.6,D143&lt;2.05,A143&lt;7.25,D143&gt;=1.55,D143&gt;=0.7,A143&gt;=5.55),5.1,IF(AND(B143&gt;=2.85,H143&gt;=13.795,B143&gt;=2.6,D143&lt;2.05,A143&lt;7.25,D143&gt;=1.55,D143&gt;=0.7,A143&gt;=5.55),4.82,IF(AND(G143&lt;0.353,G143&lt;0.537,G143&lt;0.743,D143&gt;=2.05,A143&lt;7.25,D143&gt;=1.55,D143&gt;=0.7,A143&gt;=5.55),5.425,IF(AND(G143&gt;=0.353,G143&lt;0.537,G143&lt;0.743,D143&gt;=2.05,A143&lt;7.25,D143&gt;=1.55,D143&gt;=0.7,A143&gt;=5.55),5.62,IF(AND(G143&lt;0.311,D143&lt;0.25,G143&lt;0.585,H143&lt;14.877,B143&gt;=3.45,A143&gt;=4.8,D143&lt;0.35,B143&gt;=2.8,A143&lt;5.55),1.5,IF(AND(G143&gt;=0.311,D143&lt;0.25,G143&lt;0.585,H143&lt;14.877,B143&gt;=3.45,A143&gt;=4.8,D143&lt;0.35,B143&gt;=2.8,A143&lt;5.55),1.4,IF(AND(B143&gt;=3.1,D143&gt;=1.75,H143&lt;13.795,B143&gt;=2.6,D143&lt;2.05,A143&lt;7.25,D143&gt;=1.55,D143&gt;=0.7,A143&gt;=5.55),5.1,IF(AND(B143&lt;2.85,B143&lt;3.1,D143&gt;=1.75,H143&lt;13.795,B143&gt;=2.6,D143&lt;2.05,A143&lt;7.25,D143&gt;=1.55,D143&gt;=0.7,A143&gt;=5.55),5.2,IF(AND(B143&gt;=2.85,B143&lt;3.1,D143&gt;=1.75,H143&lt;13.795,B143&gt;=2.6,D143&lt;2.05,A143&lt;7.25,D143&gt;=1.55,D143&gt;=0.7,A143&gt;=5.55),5.2,"shouldnthappen")))))))))))))))))))))))))))))))))))</f>
        <v>5.62</v>
      </c>
      <c r="AO143" s="1" t="n">
        <f aca="false">IF(AND(H143&gt;=14.529,G143&lt;0.633,D143&lt;0.8),1.3,IF(AND(A143&lt;5.05,G143&gt;=0.633,D143&lt;0.8),1.35,IF(AND(H143&gt;=14.379,H143&lt;14.529,G143&lt;0.633,D143&lt;0.8),1.7,IF(AND(B143&lt;3.35,A143&gt;=5.05,G143&gt;=0.633,D143&lt;0.8),1.7,IF(AND(D143&gt;=1.45,A143&lt;5.95,F143&lt;2.5,D143&gt;=0.8),4.5,IF(AND(D143&lt;1.35,A143&gt;=5.95,F143&lt;2.5,D143&gt;=0.8),4,IF(AND(D143&lt;1.85,G143&gt;=0.845,F143&gt;=2.5,D143&gt;=0.8),4.8,IF(AND(B143&gt;=4.3,H143&lt;14.379,H143&lt;14.529,G143&lt;0.633,D143&lt;0.8),1.5,IF(AND(A143&lt;5.25,B143&gt;=3.35,A143&gt;=5.05,G143&gt;=0.633,D143&lt;0.8),1.55,IF(AND(A143&gt;=5.25,B143&gt;=3.35,A143&gt;=5.05,G143&gt;=0.633,D143&lt;0.8),1.633,IF(AND(A143&lt;5.05,D143&lt;1.45,A143&lt;5.95,F143&lt;2.5,D143&gt;=0.8),3.3,IF(AND(G143&lt;0.293,D143&gt;=1.35,A143&gt;=5.95,F143&lt;2.5,D143&gt;=0.8),5,IF(AND(A143&gt;=6.6,D143&lt;2.05,G143&lt;0.845,F143&gt;=2.5,D143&gt;=0.8),5.8,IF(AND(B143&lt;3.05,D143&gt;=2.05,G143&lt;0.845,F143&gt;=2.5,D143&gt;=0.8),6.15,IF(AND(B143&lt;2.9,D143&gt;=1.85,G143&gt;=0.845,F143&gt;=2.5,D143&gt;=0.8),5.1,IF(AND(B143&gt;=2.9,D143&gt;=1.85,G143&gt;=0.845,F143&gt;=2.5,D143&gt;=0.8),5.2,IF(AND(B143&gt;=3.8,B143&lt;4.3,H143&lt;14.379,H143&lt;14.529,G143&lt;0.633,D143&lt;0.8),1.333,IF(AND(A143&lt;6.25,G143&gt;=0.293,D143&gt;=1.35,A143&gt;=5.95,F143&lt;2.5,D143&gt;=0.8),4.6,IF(AND(H143&lt;10.351,A143&lt;6.6,D143&lt;2.05,G143&lt;0.845,F143&gt;=2.5,D143&gt;=0.8),5.4,IF(AND(G143&gt;=0.364,B143&gt;=3.05,D143&gt;=2.05,G143&lt;0.845,F143&gt;=2.5,D143&gt;=0.8),5.66,IF(AND(G143&gt;=0.447,B143&lt;3.8,B143&lt;4.3,H143&lt;14.379,H143&lt;14.529,G143&lt;0.633,D143&lt;0.8),1.3,IF(AND(H143&lt;6.247,A143&lt;5.65,A143&gt;=5.05,D143&lt;1.45,A143&lt;5.95,F143&lt;2.5,D143&gt;=0.8),4.033,IF(AND(D143&lt;1.25,A143&gt;=5.65,A143&gt;=5.05,D143&lt;1.45,A143&lt;5.95,F143&lt;2.5,D143&gt;=0.8),3.88,IF(AND(D143&gt;=1.25,A143&gt;=5.65,A143&gt;=5.05,D143&lt;1.45,A143&lt;5.95,F143&lt;2.5,D143&gt;=0.8),4.35,IF(AND(B143&lt;2.65,A143&gt;=6.25,G143&gt;=0.293,D143&gt;=1.35,A143&gt;=5.95,F143&lt;2.5,D143&gt;=0.8),4.9,IF(AND(B143&lt;2.75,H143&gt;=10.351,A143&lt;6.6,D143&lt;2.05,G143&lt;0.845,F143&gt;=2.5,D143&gt;=0.8),5.1,IF(AND(B143&gt;=2.75,H143&gt;=10.351,A143&lt;6.6,D143&lt;2.05,G143&lt;0.845,F143&gt;=2.5,D143&gt;=0.8),4.95,IF(AND(B143&lt;3.15,G143&lt;0.364,B143&gt;=3.05,D143&gt;=2.05,G143&lt;0.845,F143&gt;=2.5,D143&gt;=0.8),5.28,IF(AND(B143&gt;=3.15,G143&lt;0.364,B143&gt;=3.05,D143&gt;=2.05,G143&lt;0.845,F143&gt;=2.5,D143&gt;=0.8),5.5,IF(AND(H143&lt;9.212,G143&lt;0.447,B143&lt;3.8,B143&lt;4.3,H143&lt;14.379,H143&lt;14.529,G143&lt;0.633,D143&lt;0.8),1.4,IF(AND(G143&lt;0.356,H143&gt;=6.247,A143&lt;5.65,A143&gt;=5.05,D143&lt;1.45,A143&lt;5.95,F143&lt;2.5,D143&gt;=0.8),4.2,IF(AND(B143&lt;3,B143&gt;=2.65,A143&gt;=6.25,G143&gt;=0.293,D143&gt;=1.35,A143&gt;=5.95,F143&lt;2.5,D143&gt;=0.8),4.6,IF(AND(B143&gt;=3,B143&gt;=2.65,A143&gt;=6.25,G143&gt;=0.293,D143&gt;=1.35,A143&gt;=5.95,F143&lt;2.5,D143&gt;=0.8),4.7,IF(AND(A143&lt;5.05,H143&gt;=9.212,G143&lt;0.447,B143&lt;3.8,B143&lt;4.3,H143&lt;14.379,H143&lt;14.529,G143&lt;0.633,D143&lt;0.8),1.533,IF(AND(A143&gt;=5.05,H143&gt;=9.212,G143&lt;0.447,B143&lt;3.8,B143&lt;4.3,H143&lt;14.379,H143&lt;14.529,G143&lt;0.633,D143&lt;0.8),1.425,IF(AND(A143&lt;5.35,G143&gt;=0.356,H143&gt;=6.247,A143&lt;5.65,A143&gt;=5.05,D143&lt;1.45,A143&lt;5.95,F143&lt;2.5,D143&gt;=0.8),3.9,IF(AND(A143&gt;=5.35,G143&gt;=0.356,H143&gt;=6.247,A143&lt;5.65,A143&gt;=5.05,D143&lt;1.45,A143&lt;5.95,F143&lt;2.5,D143&gt;=0.8),3.72,"shouldnthappen")))))))))))))))))))))))))))))))))))))</f>
        <v>5.66</v>
      </c>
      <c r="AP143" s="1" t="n">
        <f aca="false">IF(AND(F143&gt;=1.5,A143&lt;5.55),3.84,IF(AND(G143&gt;=0.52,A143&lt;4.75,F143&lt;1.5,A143&lt;5.55),1.16,IF(AND(A143&lt;5.65,A143&lt;5.85,D143&lt;1.55,A143&gt;=5.55),4.2,IF(AND(A143&gt;=5.65,A143&lt;5.85,D143&lt;1.55,A143&gt;=5.55),3.167,IF(AND(G143&gt;=0.798,A143&gt;=5.85,D143&lt;1.55,A143&gt;=5.55),4,IF(AND(F143&lt;2.5,H143&lt;14.1,D143&gt;=1.55,A143&gt;=5.55),4.84,IF(AND(A143&lt;7.2,H143&gt;=14.1,D143&gt;=1.55,A143&gt;=5.55),5.633,IF(AND(A143&gt;=7.2,H143&gt;=14.1,D143&gt;=1.55,A143&gt;=5.55),6.6,IF(AND(G143&lt;0.161,G143&lt;0.52,A143&lt;4.75,F143&lt;1.5,A143&lt;5.55),1.5,IF(AND(D143&gt;=0.5,G143&lt;0.676,A143&gt;=4.75,F143&lt;1.5,A143&lt;5.55),1.6,IF(AND(H143&lt;11.016,G143&gt;=0.676,A143&gt;=4.75,F143&lt;1.5,A143&lt;5.55),1.75,IF(AND(G143&lt;0.209,G143&lt;0.798,A143&gt;=5.85,D143&lt;1.55,A143&gt;=5.55),4.5,IF(AND(G143&gt;=0.74,F143&gt;=2.5,H143&lt;14.1,D143&gt;=1.55,A143&gt;=5.55),6.225,IF(AND(B143&lt;2.95,G143&gt;=0.161,G143&lt;0.52,A143&lt;4.75,F143&lt;1.5,A143&lt;5.55),1.4,IF(AND(B143&gt;=2.95,G143&gt;=0.161,G143&lt;0.52,A143&lt;4.75,F143&lt;1.5,A143&lt;5.55),1.34,IF(AND(B143&lt;3.15,D143&lt;0.5,G143&lt;0.676,A143&gt;=4.75,F143&lt;1.5,A143&lt;5.55),1.52,IF(AND(D143&lt;0.25,H143&gt;=11.016,G143&gt;=0.676,A143&gt;=4.75,F143&lt;1.5,A143&lt;5.55),1.567,IF(AND(D143&gt;=0.25,H143&gt;=11.016,G143&gt;=0.676,A143&gt;=4.75,F143&lt;1.5,A143&lt;5.55),1.5,IF(AND(H143&lt;7.47,G143&gt;=0.209,G143&lt;0.798,A143&gt;=5.85,D143&lt;1.55,A143&gt;=5.55),5.05,IF(AND(B143&lt;2.85,G143&lt;0.74,F143&gt;=2.5,H143&lt;14.1,D143&gt;=1.55,A143&gt;=5.55),5.35,IF(AND(B143&lt;3.3,B143&gt;=3.15,D143&lt;0.5,G143&lt;0.676,A143&gt;=4.75,F143&lt;1.5,A143&lt;5.55),1.2,IF(AND(D143&lt;1.45,H143&gt;=7.47,G143&gt;=0.209,G143&lt;0.798,A143&gt;=5.85,D143&lt;1.55,A143&gt;=5.55),4.66,IF(AND(D143&gt;=1.45,H143&gt;=7.47,G143&gt;=0.209,G143&lt;0.798,A143&gt;=5.85,D143&lt;1.55,A143&gt;=5.55),4.64,IF(AND(A143&gt;=7.05,B143&gt;=2.85,G143&lt;0.74,F143&gt;=2.5,H143&lt;14.1,D143&gt;=1.55,A143&gt;=5.55),5.8,IF(AND(B143&gt;=3.25,A143&lt;7.05,B143&gt;=2.85,G143&lt;0.74,F143&gt;=2.5,H143&lt;14.1,D143&gt;=1.55,A143&gt;=5.55),5.7,IF(AND(H143&gt;=13.641,D143&lt;0.25,B143&gt;=3.3,B143&gt;=3.15,D143&lt;0.5,G143&lt;0.676,A143&gt;=4.75,F143&lt;1.5,A143&lt;5.55),1.3,IF(AND(D143&lt;0.35,D143&gt;=0.25,B143&gt;=3.3,B143&gt;=3.15,D143&lt;0.5,G143&lt;0.676,A143&gt;=4.75,F143&lt;1.5,A143&lt;5.55),1.367,IF(AND(D143&gt;=0.35,D143&gt;=0.25,B143&gt;=3.3,B143&gt;=3.15,D143&lt;0.5,G143&lt;0.676,A143&gt;=4.75,F143&lt;1.5,A143&lt;5.55),1.3,IF(AND(A143&lt;6.35,B143&lt;3.25,A143&lt;7.05,B143&gt;=2.85,G143&lt;0.74,F143&gt;=2.5,H143&lt;14.1,D143&gt;=1.55,A143&gt;=5.55),5.6,IF(AND(A143&gt;=6.35,B143&lt;3.25,A143&lt;7.05,B143&gt;=2.85,G143&lt;0.74,F143&gt;=2.5,H143&lt;14.1,D143&gt;=1.55,A143&gt;=5.55),5.325,IF(AND(A143&lt;5.1,H143&lt;13.641,D143&lt;0.25,B143&gt;=3.3,B143&gt;=3.15,D143&lt;0.5,G143&lt;0.676,A143&gt;=4.75,F143&lt;1.5,A143&lt;5.55),1.4,IF(AND(H143&gt;=11.031,A143&gt;=5.1,H143&lt;13.641,D143&lt;0.25,B143&gt;=3.3,B143&gt;=3.15,D143&lt;0.5,G143&lt;0.676,A143&gt;=4.75,F143&lt;1.5,A143&lt;5.55),1.4,IF(AND(A143&lt;5.45,H143&lt;11.031,A143&gt;=5.1,H143&lt;13.641,D143&lt;0.25,B143&gt;=3.3,B143&gt;=3.15,D143&lt;0.5,G143&lt;0.676,A143&gt;=4.75,F143&lt;1.5,A143&lt;5.55),1.5,IF(AND(A143&gt;=5.45,H143&lt;11.031,A143&gt;=5.1,H143&lt;13.641,D143&lt;0.25,B143&gt;=3.3,B143&gt;=3.15,D143&lt;0.5,G143&lt;0.676,A143&gt;=4.75,F143&lt;1.5,A143&lt;5.55),1.4,"shouldnthappen"))))))))))))))))))))))))))))))))))</f>
        <v>5.325</v>
      </c>
      <c r="AQ143" s="1" t="n">
        <f aca="false">IF(AND(H143&lt;6.926,D143&gt;=0.35,F143&lt;1.5),1.9,IF(AND(G143&gt;=0.869,D143&gt;=1.75,F143&gt;=1.5),5.15,IF(AND(A143&lt;4.35,A143&lt;5.05,D143&lt;0.35,F143&lt;1.5),1.1,IF(AND(H143&lt;6.089,A143&gt;=5.05,D143&lt;0.35,F143&lt;1.5),1.7,IF(AND(H143&gt;=13.089,H143&gt;=6.926,D143&gt;=0.35,F143&lt;1.5),1.3,IF(AND(G143&lt;0.695,D143&lt;1.15,D143&lt;1.75,F143&gt;=1.5),3.62,IF(AND(G143&gt;=0.695,D143&lt;1.15,D143&lt;1.75,F143&gt;=1.5),3,IF(AND(G143&gt;=0.585,H143&gt;=6.089,A143&gt;=5.05,D143&lt;0.35,F143&lt;1.5),1.5,IF(AND(H143&lt;9.582,H143&lt;13.089,H143&gt;=6.926,D143&gt;=0.35,F143&lt;1.5),1.5,IF(AND(H143&gt;=9.582,H143&lt;13.089,H143&gt;=6.926,D143&gt;=0.35,F143&lt;1.5),1.6,IF(AND(D143&lt;1.35,H143&lt;9.349,D143&gt;=1.15,D143&lt;1.75,F143&gt;=1.5),3.867,IF(AND(D143&lt;2.05,A143&lt;7.05,G143&lt;0.869,D143&gt;=1.75,F143&gt;=1.5),4.9,IF(AND(B143&gt;=3.3,A143&gt;=7.05,G143&lt;0.869,D143&gt;=1.75,F143&gt;=1.5),6.1,IF(AND(G143&lt;0.347,H143&lt;11.218,A143&gt;=4.35,A143&lt;5.05,D143&lt;0.35,F143&lt;1.5),1.4,IF(AND(G143&gt;=0.347,H143&lt;11.218,A143&gt;=4.35,A143&lt;5.05,D143&lt;0.35,F143&lt;1.5),1.5,IF(AND(G143&gt;=0.265,H143&gt;=11.218,A143&gt;=4.35,A143&lt;5.05,D143&lt;0.35,F143&lt;1.5),1.45,IF(AND(A143&gt;=5.4,G143&lt;0.585,H143&gt;=6.089,A143&gt;=5.05,D143&lt;0.35,F143&lt;1.5),1.35,IF(AND(B143&gt;=2.9,D143&gt;=1.35,H143&lt;9.349,D143&gt;=1.15,D143&lt;1.75,F143&gt;=1.5),4.6,IF(AND(D143&gt;=1.35,A143&lt;6.15,H143&gt;=9.349,D143&gt;=1.15,D143&lt;1.75,F143&gt;=1.5),4.54,IF(AND(H143&lt;10.927,A143&gt;=6.15,H143&gt;=9.349,D143&gt;=1.15,D143&lt;1.75,F143&gt;=1.5),4.3,IF(AND(G143&lt;0.512,D143&gt;=2.05,A143&lt;7.05,G143&lt;0.869,D143&gt;=1.75,F143&gt;=1.5),5.533,IF(AND(G143&gt;=0.512,D143&gt;=2.05,A143&lt;7.05,G143&lt;0.869,D143&gt;=1.75,F143&gt;=1.5),5.88,IF(AND(H143&lt;11.551,B143&lt;3.3,A143&gt;=7.05,G143&lt;0.869,D143&gt;=1.75,F143&gt;=1.5),6.3,IF(AND(G143&lt;0.227,G143&lt;0.265,H143&gt;=11.218,A143&gt;=4.35,A143&lt;5.05,D143&lt;0.35,F143&lt;1.5),1.4,IF(AND(G143&gt;=0.227,G143&lt;0.265,H143&gt;=11.218,A143&gt;=4.35,A143&lt;5.05,D143&lt;0.35,F143&lt;1.5),1.26,IF(AND(H143&lt;11.031,A143&lt;5.4,G143&lt;0.585,H143&gt;=6.089,A143&gt;=5.05,D143&lt;0.35,F143&lt;1.5),1.5,IF(AND(H143&gt;=11.031,A143&lt;5.4,G143&lt;0.585,H143&gt;=6.089,A143&gt;=5.05,D143&lt;0.35,F143&lt;1.5),1.4,IF(AND(A143&lt;5.45,B143&lt;2.9,D143&gt;=1.35,H143&lt;9.349,D143&gt;=1.15,D143&lt;1.75,F143&gt;=1.5),4.5,IF(AND(A143&lt;5.9,D143&lt;1.35,A143&lt;6.15,H143&gt;=9.349,D143&gt;=1.15,D143&lt;1.75,F143&gt;=1.5),4.2,IF(AND(A143&gt;=5.9,D143&lt;1.35,A143&lt;6.15,H143&gt;=9.349,D143&gt;=1.15,D143&lt;1.75,F143&gt;=1.5),4,IF(AND(A143&gt;=6.75,H143&gt;=10.927,A143&gt;=6.15,H143&gt;=9.349,D143&gt;=1.15,D143&lt;1.75,F143&gt;=1.5),4.767,IF(AND(B143&lt;2.9,H143&gt;=11.551,B143&lt;3.3,A143&gt;=7.05,G143&lt;0.869,D143&gt;=1.75,F143&gt;=1.5),6.7,IF(AND(B143&gt;=2.9,H143&gt;=11.551,B143&lt;3.3,A143&gt;=7.05,G143&lt;0.869,D143&gt;=1.75,F143&gt;=1.5),6.6,IF(AND(B143&lt;2.45,A143&gt;=5.45,B143&lt;2.9,D143&gt;=1.35,H143&lt;9.349,D143&gt;=1.15,D143&lt;1.75,F143&gt;=1.5),5,IF(AND(B143&gt;=2.45,A143&gt;=5.45,B143&lt;2.9,D143&gt;=1.35,H143&lt;9.349,D143&gt;=1.15,D143&lt;1.75,F143&gt;=1.5),5.1,IF(AND(H143&lt;11.166,A143&lt;6.75,H143&gt;=10.927,A143&gt;=6.15,H143&gt;=9.349,D143&gt;=1.15,D143&lt;1.75,F143&gt;=1.5),4.9,IF(AND(G143&lt;0.228,H143&gt;=11.166,A143&lt;6.75,H143&gt;=10.927,A143&gt;=6.15,H143&gt;=9.349,D143&gt;=1.15,D143&lt;1.75,F143&gt;=1.5),4.7,IF(AND(H143&lt;13.531,G143&gt;=0.228,H143&gt;=11.166,A143&lt;6.75,H143&gt;=10.927,A143&gt;=6.15,H143&gt;=9.349,D143&gt;=1.15,D143&lt;1.75,F143&gt;=1.5),4.4,IF(AND(H143&gt;=13.531,G143&gt;=0.228,H143&gt;=11.166,A143&lt;6.75,H143&gt;=10.927,A143&gt;=6.15,H143&gt;=9.349,D143&gt;=1.15,D143&lt;1.75,F143&gt;=1.5),4.6,"shouldnthappen")))))))))))))))))))))))))))))))))))))))</f>
        <v>5.88</v>
      </c>
      <c r="AR143" s="1" t="n">
        <f aca="false">IF(AND(G143&gt;=0.93,B143&lt;3.65,F143&lt;1.5),1.7,IF(AND(H143&lt;6.542,B143&gt;=3.65,F143&lt;1.5),1.767,IF(AND(A143&gt;=7.05,D143&gt;=1.55,F143&gt;=1.5),6.3,IF(AND(G143&lt;0.123,H143&gt;=6.542,B143&gt;=3.65,F143&lt;1.5),1.367,IF(AND(A143&lt;5.15,A143&lt;5.65,D143&lt;1.55,F143&gt;=1.5),3.15,IF(AND(A143&lt;4.8,G143&gt;=0.447,G143&lt;0.93,B143&lt;3.65,F143&lt;1.5),1.24,IF(AND(A143&gt;=4.8,G143&gt;=0.447,G143&lt;0.93,B143&lt;3.65,F143&lt;1.5),1.4,IF(AND(G143&lt;0.151,G143&gt;=0.123,H143&gt;=6.542,B143&gt;=3.65,F143&lt;1.5),1.7,IF(AND(G143&gt;=0.151,G143&gt;=0.123,H143&gt;=6.542,B143&gt;=3.65,F143&lt;1.5),1.5,IF(AND(D143&gt;=1.45,A143&gt;=5.15,A143&lt;5.65,D143&lt;1.55,F143&gt;=1.5),4.5,IF(AND(B143&lt;2.65,D143&gt;=1.35,A143&gt;=5.65,D143&lt;1.55,F143&gt;=1.5),4.9,IF(AND(G143&lt;0.527,F143&lt;2.5,A143&lt;7.05,D143&gt;=1.55,F143&gt;=1.5),5.075,IF(AND(G143&gt;=0.527,F143&lt;2.5,A143&lt;7.05,D143&gt;=1.55,F143&gt;=1.5),4.7,IF(AND(A143&lt;4.65,G143&lt;0.265,G143&lt;0.447,G143&lt;0.93,B143&lt;3.65,F143&lt;1.5),1.42,IF(AND(G143&lt;0.3,G143&gt;=0.265,G143&lt;0.447,G143&lt;0.93,B143&lt;3.65,F143&lt;1.5),1.6,IF(AND(G143&gt;=0.3,G143&gt;=0.265,G143&lt;0.447,G143&lt;0.93,B143&lt;3.65,F143&lt;1.5),1.4,IF(AND(G143&lt;0.356,D143&lt;1.45,A143&gt;=5.15,A143&lt;5.65,D143&lt;1.55,F143&gt;=1.5),4.125,IF(AND(D143&lt;1.1,A143&lt;6.2,D143&lt;1.35,A143&gt;=5.65,D143&lt;1.55,F143&gt;=1.5),4.1,IF(AND(D143&gt;=1.1,A143&lt;6.2,D143&lt;1.35,A143&gt;=5.65,D143&lt;1.55,F143&gt;=1.5),4.175,IF(AND(H143&gt;=13.433,A143&gt;=6.2,D143&lt;1.35,A143&gt;=5.65,D143&lt;1.55,F143&gt;=1.5),4.6,IF(AND(G143&lt;0.437,B143&gt;=2.65,D143&gt;=1.35,A143&gt;=5.65,D143&lt;1.55,F143&gt;=1.5),4.625,IF(AND(G143&gt;=0.437,B143&gt;=2.65,D143&gt;=1.35,A143&gt;=5.65,D143&lt;1.55,F143&gt;=1.5),4.75,IF(AND(B143&gt;=3.15,H143&lt;11.146,F143&gt;=2.5,A143&lt;7.05,D143&gt;=1.55,F143&gt;=1.5),5.667,IF(AND(B143&lt;2.65,H143&gt;=11.146,F143&gt;=2.5,A143&lt;7.05,D143&gt;=1.55,F143&gt;=1.5),5.8,IF(AND(B143&lt;3.3,A143&gt;=4.65,G143&lt;0.265,G143&lt;0.447,G143&lt;0.93,B143&lt;3.65,F143&lt;1.5),1.32,IF(AND(B143&gt;=3.3,A143&gt;=4.65,G143&lt;0.265,G143&lt;0.447,G143&lt;0.93,B143&lt;3.65,F143&lt;1.5),1.425,IF(AND(B143&lt;2.8,G143&gt;=0.356,D143&lt;1.45,A143&gt;=5.15,A143&lt;5.65,D143&lt;1.55,F143&gt;=1.5),3.86,IF(AND(B143&gt;=2.8,G143&gt;=0.356,D143&lt;1.45,A143&gt;=5.15,A143&lt;5.65,D143&lt;1.55,F143&gt;=1.5),3.6,IF(AND(B143&lt;2.6,H143&lt;13.433,A143&gt;=6.2,D143&lt;1.35,A143&gt;=5.65,D143&lt;1.55,F143&gt;=1.5),4.4,IF(AND(B143&gt;=2.6,H143&lt;13.433,A143&gt;=6.2,D143&lt;1.35,A143&gt;=5.65,D143&lt;1.55,F143&gt;=1.5),4.3,IF(AND(G143&lt;0.151,B143&lt;3.15,H143&lt;11.146,F143&gt;=2.5,A143&lt;7.05,D143&gt;=1.55,F143&gt;=1.5),5.5,IF(AND(H143&lt;15.52,B143&gt;=2.65,H143&gt;=11.146,F143&gt;=2.5,A143&lt;7.05,D143&gt;=1.55,F143&gt;=1.5),5.4,IF(AND(H143&gt;=15.52,B143&gt;=2.65,H143&gt;=11.146,F143&gt;=2.5,A143&lt;7.05,D143&gt;=1.55,F143&gt;=1.5),5.733,IF(AND(H143&lt;10.74,G143&gt;=0.151,B143&lt;3.15,H143&lt;11.146,F143&gt;=2.5,A143&lt;7.05,D143&gt;=1.55,F143&gt;=1.5),5.12,IF(AND(H143&gt;=10.74,G143&gt;=0.151,B143&lt;3.15,H143&lt;11.146,F143&gt;=2.5,A143&lt;7.05,D143&gt;=1.55,F143&gt;=1.5),4.9,"shouldnthappen")))))))))))))))))))))))))))))))))))</f>
        <v>5.4</v>
      </c>
      <c r="AS143" s="1" t="n">
        <f aca="false">IF(AND(F143&gt;=1.5,A143&lt;5.55),4.18,IF(AND(F143&gt;=2.5,B143&lt;2.75,A143&gt;=5.55),5.38,IF(AND(G143&gt;=0.587,B143&lt;3.75,F143&lt;1.5,A143&lt;5.55),1.48,IF(AND(H143&lt;6.51,B143&gt;=3.75,F143&lt;1.5,A143&lt;5.55),1.9,IF(AND(H143&gt;=6.51,B143&gt;=3.75,F143&lt;1.5,A143&lt;5.55),1.425,IF(AND(G143&gt;=0.868,F143&lt;2.5,B143&lt;2.75,A143&gt;=5.55),4.65,IF(AND(F143&lt;1.5,D143&lt;1.55,B143&gt;=2.75,A143&gt;=5.55),1.7,IF(AND(G143&gt;=0.857,D143&gt;=1.55,B143&gt;=2.75,A143&gt;=5.55),5.033,IF(AND(G143&gt;=0.518,G143&lt;0.587,B143&lt;3.75,F143&lt;1.5,A143&lt;5.55),1,IF(AND(D143&lt;1.05,G143&lt;0.868,F143&lt;2.5,B143&lt;2.75,A143&gt;=5.55),3.5,IF(AND(G143&lt;0.404,D143&gt;=1.05,G143&lt;0.868,F143&lt;2.5,B143&lt;2.75,A143&gt;=5.55),4.2,IF(AND(G143&gt;=0.404,D143&gt;=1.05,G143&lt;0.868,F143&lt;2.5,B143&lt;2.75,A143&gt;=5.55),3.94,IF(AND(F143&lt;2.5,B143&lt;2.95,F143&gt;=1.5,D143&lt;1.55,B143&gt;=2.75,A143&gt;=5.55),4.68,IF(AND(F143&gt;=2.5,B143&lt;2.95,F143&gt;=1.5,D143&lt;1.55,B143&gt;=2.75,A143&gt;=5.55),5.1,IF(AND(H143&lt;10.883,B143&gt;=2.95,F143&gt;=1.5,D143&lt;1.55,B143&gt;=2.75,A143&gt;=5.55),4.15,IF(AND(H143&gt;=10.883,B143&gt;=2.95,F143&gt;=1.5,D143&lt;1.55,B143&gt;=2.75,A143&gt;=5.55),4.5,IF(AND(H143&gt;=14.1,D143&lt;2.05,G143&lt;0.857,D143&gt;=1.55,B143&gt;=2.75,A143&gt;=5.55),6.6,IF(AND(G143&lt;0.063,B143&lt;3.15,G143&lt;0.518,G143&lt;0.587,B143&lt;3.75,F143&lt;1.5,A143&lt;5.55),1.4,IF(AND(G143&gt;=0.063,B143&lt;3.15,G143&lt;0.518,G143&lt;0.587,B143&lt;3.75,F143&lt;1.5,A143&lt;5.55),1.5,IF(AND(H143&gt;=10.563,B143&gt;=3.15,G143&lt;0.518,G143&lt;0.587,B143&lt;3.75,F143&lt;1.5,A143&lt;5.55),1.325,IF(AND(B143&lt;2.95,H143&lt;14.1,D143&lt;2.05,G143&lt;0.857,D143&gt;=1.55,B143&gt;=2.75,A143&gt;=5.55),6.125,IF(AND(A143&lt;6.65,G143&lt;0.364,D143&gt;=2.05,G143&lt;0.857,D143&gt;=1.55,B143&gt;=2.75,A143&gt;=5.55),5.45,IF(AND(G143&gt;=0.774,G143&gt;=0.364,D143&gt;=2.05,G143&lt;0.857,D143&gt;=1.55,B143&gt;=2.75,A143&gt;=5.55),5.4,IF(AND(H143&gt;=9.279,H143&lt;10.563,B143&gt;=3.15,G143&lt;0.518,G143&lt;0.587,B143&lt;3.75,F143&lt;1.5,A143&lt;5.55),1.475,IF(AND(D143&lt;1.65,B143&gt;=2.95,H143&lt;14.1,D143&lt;2.05,G143&lt;0.857,D143&gt;=1.55,B143&gt;=2.75,A143&gt;=5.55),5.8,IF(AND(B143&lt;3.15,A143&gt;=6.65,G143&lt;0.364,D143&gt;=2.05,G143&lt;0.857,D143&gt;=1.55,B143&gt;=2.75,A143&gt;=5.55),5.3,IF(AND(B143&gt;=3.15,A143&gt;=6.65,G143&lt;0.364,D143&gt;=2.05,G143&lt;0.857,D143&gt;=1.55,B143&gt;=2.75,A143&gt;=5.55),5.7,IF(AND(A143&gt;=6.75,G143&lt;0.774,G143&gt;=0.364,D143&gt;=2.05,G143&lt;0.857,D143&gt;=1.55,B143&gt;=2.75,A143&gt;=5.55),5.9,IF(AND(G143&lt;0.417,H143&lt;9.279,H143&lt;10.563,B143&gt;=3.15,G143&lt;0.518,G143&lt;0.587,B143&lt;3.75,F143&lt;1.5,A143&lt;5.55),1.4,IF(AND(G143&gt;=0.417,H143&lt;9.279,H143&lt;10.563,B143&gt;=3.15,G143&lt;0.518,G143&lt;0.587,B143&lt;3.75,F143&lt;1.5,A143&lt;5.55),1.3,IF(AND(A143&lt;6.3,D143&gt;=1.65,B143&gt;=2.95,H143&lt;14.1,D143&lt;2.05,G143&lt;0.857,D143&gt;=1.55,B143&gt;=2.75,A143&gt;=5.55),4.9,IF(AND(A143&gt;=6.3,D143&gt;=1.65,B143&gt;=2.95,H143&lt;14.1,D143&lt;2.05,G143&lt;0.857,D143&gt;=1.55,B143&gt;=2.75,A143&gt;=5.55),5.3,IF(AND(G143&gt;=0.657,A143&lt;6.75,G143&lt;0.774,G143&gt;=0.364,D143&gt;=2.05,G143&lt;0.857,D143&gt;=1.55,B143&gt;=2.75,A143&gt;=5.55),6,IF(AND(B143&lt;3.2,G143&lt;0.657,A143&lt;6.75,G143&lt;0.774,G143&gt;=0.364,D143&gt;=2.05,G143&lt;0.857,D143&gt;=1.55,B143&gt;=2.75,A143&gt;=5.55),5.6,IF(AND(B143&gt;=3.2,G143&lt;0.657,A143&lt;6.75,G143&lt;0.774,G143&gt;=0.364,D143&gt;=2.05,G143&lt;0.857,D143&gt;=1.55,B143&gt;=2.75,A143&gt;=5.55),5.65,"shouldnthappen")))))))))))))))))))))))))))))))))))</f>
        <v>5.6</v>
      </c>
      <c r="AT143" s="1" t="n">
        <f aca="false">IF(AND(H143&gt;=16.284,A143&gt;=5.55),6.533,IF(AND(G143&gt;=0.52,A143&lt;4.85,A143&lt;5.55),1.05,IF(AND(G143&lt;0.227,G143&lt;0.52,A143&lt;4.85,A143&lt;5.55),1.4,IF(AND(G143&gt;=0.227,G143&lt;0.52,A143&lt;4.85,A143&lt;5.55),1.3,IF(AND(D143&gt;=0.45,F143&lt;1.5,A143&gt;=4.85,A143&lt;5.55),1.667,IF(AND(B143&gt;=2.75,F143&gt;=1.5,A143&gt;=4.85,A143&lt;5.55),4.5,IF(AND(F143&lt;2.5,B143&gt;=3.15,H143&lt;16.284,A143&gt;=5.55),4.7,IF(AND(G143&gt;=0.934,D143&lt;0.45,F143&lt;1.5,A143&gt;=4.85,A143&lt;5.55),1.7,IF(AND(D143&gt;=1.2,B143&lt;2.75,F143&gt;=1.5,A143&gt;=4.85,A143&lt;5.55),4.25,IF(AND(G143&gt;=0.774,F143&gt;=2.5,B143&gt;=3.15,H143&lt;16.284,A143&gt;=5.55),5.4,IF(AND(B143&lt;3.1,G143&lt;0.934,D143&lt;0.45,F143&lt;1.5,A143&gt;=4.85,A143&lt;5.55),1.6,IF(AND(D143&lt;1.05,D143&lt;1.2,B143&lt;2.75,F143&gt;=1.5,A143&gt;=4.85,A143&lt;5.55),3.433,IF(AND(D143&gt;=1.05,D143&lt;1.2,B143&lt;2.75,F143&gt;=1.5,A143&gt;=4.85,A143&lt;5.55),3.267,IF(AND(H143&lt;8.486,D143&lt;1.35,F143&lt;2.5,B143&lt;3.15,H143&lt;16.284,A143&gt;=5.55),3.85,IF(AND(D143&gt;=1.55,D143&gt;=1.35,F143&lt;2.5,B143&lt;3.15,H143&lt;16.284,A143&gt;=5.55),5.1,IF(AND(H143&lt;10.464,A143&lt;6.35,F143&gt;=2.5,B143&lt;3.15,H143&lt;16.284,A143&gt;=5.55),5.08,IF(AND(H143&gt;=10.464,A143&lt;6.35,F143&gt;=2.5,B143&lt;3.15,H143&lt;16.284,A143&gt;=5.55),4.9,IF(AND(D143&lt;1.85,A143&gt;=6.35,F143&gt;=2.5,B143&lt;3.15,H143&lt;16.284,A143&gt;=5.55),5.8,IF(AND(H143&gt;=10.393,G143&lt;0.774,F143&gt;=2.5,B143&gt;=3.15,H143&lt;16.284,A143&gt;=5.55),5.425,IF(AND(B143&lt;2.6,H143&gt;=8.486,D143&lt;1.35,F143&lt;2.5,B143&lt;3.15,H143&lt;16.284,A143&gt;=5.55),3.9,IF(AND(G143&gt;=0.567,D143&lt;1.55,D143&gt;=1.35,F143&lt;2.5,B143&lt;3.15,H143&lt;16.284,A143&gt;=5.55),4.4,IF(AND(B143&lt;3.25,H143&lt;10.393,G143&lt;0.774,F143&gt;=2.5,B143&gt;=3.15,H143&lt;16.284,A143&gt;=5.55),5.7,IF(AND(B143&gt;=3.25,H143&lt;10.393,G143&lt;0.774,F143&gt;=2.5,B143&gt;=3.15,H143&lt;16.284,A143&gt;=5.55),5.98,IF(AND(G143&lt;0.079,G143&lt;0.338,B143&gt;=3.1,G143&lt;0.934,D143&lt;0.45,F143&lt;1.5,A143&gt;=4.85,A143&lt;5.55),1.425,IF(AND(B143&lt;3.35,G143&gt;=0.338,B143&gt;=3.1,G143&lt;0.934,D143&lt;0.45,F143&lt;1.5,A143&gt;=4.85,A143&lt;5.55),1.4,IF(AND(G143&lt;0.404,B143&gt;=2.6,H143&gt;=8.486,D143&lt;1.35,F143&lt;2.5,B143&lt;3.15,H143&lt;16.284,A143&gt;=5.55),4.3,IF(AND(G143&gt;=0.404,B143&gt;=2.6,H143&gt;=8.486,D143&lt;1.35,F143&lt;2.5,B143&lt;3.15,H143&lt;16.284,A143&gt;=5.55),4.025,IF(AND(B143&gt;=3.05,G143&lt;0.567,D143&lt;1.55,D143&gt;=1.35,F143&lt;2.5,B143&lt;3.15,H143&lt;16.284,A143&gt;=5.55),4.7,IF(AND(A143&lt;6.45,H143&lt;10.667,D143&gt;=1.85,A143&gt;=6.35,F143&gt;=2.5,B143&lt;3.15,H143&lt;16.284,A143&gt;=5.55),5.3,IF(AND(A143&gt;=6.45,H143&lt;10.667,D143&gt;=1.85,A143&gt;=6.35,F143&gt;=2.5,B143&lt;3.15,H143&lt;16.284,A143&gt;=5.55),5.167,IF(AND(B143&lt;2.95,H143&gt;=10.667,D143&gt;=1.85,A143&gt;=6.35,F143&gt;=2.5,B143&lt;3.15,H143&lt;16.284,A143&gt;=5.55),5.6,IF(AND(B143&gt;=2.95,H143&gt;=10.667,D143&gt;=1.85,A143&gt;=6.35,F143&gt;=2.5,B143&lt;3.15,H143&lt;16.284,A143&gt;=5.55),5.5,IF(AND(H143&lt;10.325,G143&gt;=0.079,G143&lt;0.338,B143&gt;=3.1,G143&lt;0.934,D143&lt;0.45,F143&lt;1.5,A143&gt;=4.85,A143&lt;5.55),1.5,IF(AND(G143&lt;0.385,B143&gt;=3.35,G143&gt;=0.338,B143&gt;=3.1,G143&lt;0.934,D143&lt;0.45,F143&lt;1.5,A143&gt;=4.85,A143&lt;5.55),1.5,IF(AND(G143&gt;=0.385,B143&gt;=3.35,G143&gt;=0.338,B143&gt;=3.1,G143&lt;0.934,D143&lt;0.45,F143&lt;1.5,A143&gt;=4.85,A143&lt;5.55),1.42,IF(AND(B143&lt;2.5,B143&lt;3.05,G143&lt;0.567,D143&lt;1.55,D143&gt;=1.35,F143&lt;2.5,B143&lt;3.15,H143&lt;16.284,A143&gt;=5.55),4.5,IF(AND(B143&gt;=2.5,B143&lt;3.05,G143&lt;0.567,D143&lt;1.55,D143&gt;=1.35,F143&lt;2.5,B143&lt;3.15,H143&lt;16.284,A143&gt;=5.55),4.56,IF(AND(H143&lt;12.506,H143&gt;=10.325,G143&gt;=0.079,G143&lt;0.338,B143&gt;=3.1,G143&lt;0.934,D143&lt;0.45,F143&lt;1.5,A143&gt;=4.85,A143&lt;5.55),1.2,IF(AND(H143&gt;=12.506,H143&gt;=10.325,G143&gt;=0.079,G143&lt;0.338,B143&gt;=3.1,G143&lt;0.934,D143&lt;0.45,F143&lt;1.5,A143&gt;=4.85,A143&lt;5.55),1.3,"shouldnthappen")))))))))))))))))))))))))))))))))))))))</f>
        <v>5.5</v>
      </c>
      <c r="AU143" s="1" t="n">
        <f aca="false">IF(AND(G143&gt;=0.52,B143&lt;3.05,F143&lt;1.5),1.1,IF(AND(G143&lt;0.35,G143&lt;0.52,B143&lt;3.05,F143&lt;1.5),1.4,IF(AND(G143&gt;=0.35,G143&lt;0.52,B143&lt;3.05,F143&lt;1.5),1.3,IF(AND(G143&gt;=0.227,G143&lt;0.347,B143&gt;=3.05,F143&lt;1.5),1.32,IF(AND(H143&lt;6.417,G143&gt;=0.347,B143&gt;=3.05,F143&lt;1.5),1.7,IF(AND(A143&gt;=7.25,A143&gt;=6.6,F143&gt;=2.5,F143&gt;=1.5),6.35,IF(AND(G143&lt;0.11,G143&lt;0.227,G143&lt;0.347,B143&gt;=3.05,F143&lt;1.5),1.333,IF(AND(H143&lt;9.441,H143&gt;=6.417,G143&gt;=0.347,B143&gt;=3.05,F143&lt;1.5),1.425,IF(AND(B143&lt;2.75,G143&lt;0.451,H143&lt;10.266,F143&lt;2.5,F143&gt;=1.5),4,IF(AND(B143&gt;=2.75,G143&lt;0.451,H143&lt;10.266,F143&lt;2.5,F143&gt;=1.5),4.433,IF(AND(G143&gt;=0.865,G143&gt;=0.451,H143&lt;10.266,F143&lt;2.5,F143&gt;=1.5),4.2,IF(AND(B143&lt;2.45,H143&lt;13.665,H143&gt;=10.266,F143&lt;2.5,F143&gt;=1.5),3.7,IF(AND(G143&lt;0.302,H143&gt;=13.665,H143&gt;=10.266,F143&lt;2.5,F143&gt;=1.5),5,IF(AND(B143&lt;2.9,A143&lt;6.1,A143&lt;6.6,F143&gt;=2.5,F143&gt;=1.5),5.06,IF(AND(B143&gt;=2.9,A143&lt;6.1,A143&lt;6.6,F143&gt;=2.5,F143&gt;=1.5),4.8,IF(AND(B143&lt;3.05,A143&gt;=6.1,A143&lt;6.6,F143&gt;=2.5,F143&gt;=1.5),5.6,IF(AND(B143&gt;=3.05,A143&gt;=6.1,A143&lt;6.6,F143&gt;=2.5,F143&gt;=1.5),5.267,IF(AND(H143&gt;=14.564,A143&lt;7.25,A143&gt;=6.6,F143&gt;=2.5,F143&gt;=1.5),5.6,IF(AND(H143&gt;=14.309,G143&gt;=0.11,G143&lt;0.227,G143&lt;0.347,B143&gt;=3.05,F143&lt;1.5),1.7,IF(AND(D143&lt;0.4,H143&gt;=9.441,H143&gt;=6.417,G143&gt;=0.347,B143&gt;=3.05,F143&lt;1.5),1.5,IF(AND(D143&gt;=0.4,H143&gt;=9.441,H143&gt;=6.417,G143&gt;=0.347,B143&gt;=3.05,F143&lt;1.5),1.633,IF(AND(A143&lt;5.35,G143&lt;0.865,G143&gt;=0.451,H143&lt;10.266,F143&lt;2.5,F143&gt;=1.5),3.15,IF(AND(D143&lt;1.45,G143&gt;=0.302,H143&gt;=13.665,H143&gt;=10.266,F143&lt;2.5,F143&gt;=1.5),4.74,IF(AND(D143&gt;=1.45,G143&gt;=0.302,H143&gt;=13.665,H143&gt;=10.266,F143&lt;2.5,F143&gt;=1.5),4.567,IF(AND(H143&lt;8.836,H143&lt;14.564,A143&lt;7.25,A143&gt;=6.6,F143&gt;=2.5,F143&gt;=1.5),5.7,IF(AND(H143&gt;=8.836,H143&lt;14.564,A143&lt;7.25,A143&gt;=6.6,F143&gt;=2.5,F143&gt;=1.5),5.9,IF(AND(H143&lt;11.53,H143&lt;14.309,G143&gt;=0.11,G143&lt;0.227,G143&lt;0.347,B143&gt;=3.05,F143&lt;1.5),1.5,IF(AND(H143&gt;=11.53,H143&lt;14.309,G143&gt;=0.11,G143&lt;0.227,G143&lt;0.347,B143&gt;=3.05,F143&lt;1.5),1.467,IF(AND(H143&lt;9.386,A143&gt;=5.35,G143&lt;0.865,G143&gt;=0.451,H143&lt;10.266,F143&lt;2.5,F143&gt;=1.5),3.56,IF(AND(H143&gt;=9.386,A143&gt;=5.35,G143&lt;0.865,G143&gt;=0.451,H143&lt;10.266,F143&lt;2.5,F143&gt;=1.5),4.2,IF(AND(H143&lt;11.036,D143&lt;1.45,B143&gt;=2.45,H143&lt;13.665,H143&gt;=10.266,F143&lt;2.5,F143&gt;=1.5),4.45,IF(AND(H143&gt;=11.036,D143&lt;1.45,B143&gt;=2.45,H143&lt;13.665,H143&gt;=10.266,F143&lt;2.5,F143&gt;=1.5),4.1,IF(AND(G143&gt;=0.585,D143&gt;=1.45,B143&gt;=2.45,H143&lt;13.665,H143&gt;=10.266,F143&lt;2.5,F143&gt;=1.5),4.9,IF(AND(H143&lt;11.743,G143&lt;0.585,D143&gt;=1.45,B143&gt;=2.45,H143&lt;13.665,H143&gt;=10.266,F143&lt;2.5,F143&gt;=1.5),4.7,IF(AND(H143&gt;=11.743,G143&lt;0.585,D143&gt;=1.45,B143&gt;=2.45,H143&lt;13.665,H143&gt;=10.266,F143&lt;2.5,F143&gt;=1.5),4.5,"shouldnthappen")))))))))))))))))))))))))))))))))))</f>
        <v>5.9</v>
      </c>
      <c r="AV143" s="1" t="n">
        <f aca="false">IF(AND(G143&gt;=0.356,F143&gt;=1.5,A143&lt;5.75),3.52,IF(AND(A143&lt;7.25,A143&gt;=7.1,A143&gt;=5.75),5.875,IF(AND(A143&gt;=7.25,A143&gt;=7.1,A143&gt;=5.75),6.5,IF(AND(D143&gt;=0.35,G143&gt;=0.586,F143&lt;1.5,A143&lt;5.75),1.8,IF(AND(D143&lt;1.4,G143&lt;0.356,F143&gt;=1.5,A143&lt;5.75),4.2,IF(AND(D143&gt;=1.4,G143&lt;0.356,F143&gt;=1.5,A143&lt;5.75),4.5,IF(AND(H143&gt;=11.218,A143&lt;5.05,G143&lt;0.586,F143&lt;1.5,A143&lt;5.75),1.225,IF(AND(G143&gt;=0.253,A143&gt;=5.05,G143&lt;0.586,F143&lt;1.5,A143&lt;5.75),1.3,IF(AND(B143&gt;=3.75,D143&lt;0.35,G143&gt;=0.586,F143&lt;1.5,A143&lt;5.75),1.567,IF(AND(B143&lt;2.85,D143&lt;1.35,D143&lt;1.65,A143&lt;7.1,A143&gt;=5.75),4.26,IF(AND(B143&gt;=2.85,D143&lt;1.35,D143&lt;1.65,A143&lt;7.1,A143&gt;=5.75),4.45,IF(AND(A143&lt;6.05,H143&lt;12.921,D143&gt;=1.65,A143&lt;7.1,A143&gt;=5.75),5.1,IF(AND(H143&gt;=15.338,H143&gt;=12.921,D143&gt;=1.65,A143&lt;7.1,A143&gt;=5.75),5.55,IF(AND(G143&lt;0.418,H143&lt;11.218,A143&lt;5.05,G143&lt;0.586,F143&lt;1.5,A143&lt;5.75),1.42,IF(AND(G143&gt;=0.418,H143&lt;11.218,A143&lt;5.05,G143&lt;0.586,F143&lt;1.5,A143&lt;5.75),1.3,IF(AND(H143&gt;=13.321,G143&lt;0.253,A143&gt;=5.05,G143&lt;0.586,F143&lt;1.5,A143&lt;5.75),1.7,IF(AND(H143&lt;6.089,B143&lt;3.75,D143&lt;0.35,G143&gt;=0.586,F143&lt;1.5,A143&lt;5.75),1.7,IF(AND(H143&gt;=6.089,B143&lt;3.75,D143&lt;0.35,G143&gt;=0.586,F143&lt;1.5,A143&lt;5.75),1.5,IF(AND(B143&lt;2.9,D143&lt;1.45,D143&gt;=1.35,D143&lt;1.65,A143&lt;7.1,A143&gt;=5.75),4.8,IF(AND(B143&gt;=2.9,D143&lt;1.45,D143&gt;=1.35,D143&lt;1.65,A143&lt;7.1,A143&gt;=5.75),4.475,IF(AND(B143&lt;2.5,D143&gt;=1.45,D143&gt;=1.35,D143&lt;1.65,A143&lt;7.1,A143&gt;=5.75),4.5,IF(AND(H143&lt;8.884,A143&gt;=6.05,H143&lt;12.921,D143&gt;=1.65,A143&lt;7.1,A143&gt;=5.75),5.4,IF(AND(A143&lt;6.3,H143&lt;15.338,H143&gt;=12.921,D143&gt;=1.65,A143&lt;7.1,A143&gt;=5.75),4.967,IF(AND(A143&gt;=6.3,H143&lt;15.338,H143&gt;=12.921,D143&gt;=1.65,A143&lt;7.1,A143&gt;=5.75),5.133,IF(AND(H143&lt;10.826,H143&lt;13.321,G143&lt;0.253,A143&gt;=5.05,G143&lt;0.586,F143&lt;1.5,A143&lt;5.75),1.5,IF(AND(H143&gt;=10.826,H143&lt;13.321,G143&lt;0.253,A143&gt;=5.05,G143&lt;0.586,F143&lt;1.5,A143&lt;5.75),1.4,IF(AND(H143&lt;7.47,B143&gt;=2.5,D143&gt;=1.45,D143&gt;=1.35,D143&lt;1.65,A143&lt;7.1,A143&gt;=5.75),5.1,IF(AND(H143&gt;=7.47,B143&gt;=2.5,D143&gt;=1.45,D143&gt;=1.35,D143&lt;1.65,A143&lt;7.1,A143&gt;=5.75),4.725,IF(AND(H143&lt;9.637,H143&gt;=8.884,A143&gt;=6.05,H143&lt;12.921,D143&gt;=1.65,A143&lt;7.1,A143&gt;=5.75),5.9,IF(AND(B143&lt;2.6,H143&gt;=9.637,H143&gt;=8.884,A143&gt;=6.05,H143&lt;12.921,D143&gt;=1.65,A143&lt;7.1,A143&gt;=5.75),5.8,IF(AND(B143&lt;2.75,B143&gt;=2.6,H143&gt;=9.637,H143&gt;=8.884,A143&gt;=6.05,H143&lt;12.921,D143&gt;=1.65,A143&lt;7.1,A143&gt;=5.75),5.3,IF(AND(D143&lt;2.25,B143&gt;=2.75,B143&gt;=2.6,H143&gt;=9.637,H143&gt;=8.884,A143&gt;=6.05,H143&lt;12.921,D143&gt;=1.65,A143&lt;7.1,A143&gt;=5.75),5.6,IF(AND(D143&gt;=2.25,B143&gt;=2.75,B143&gt;=2.6,H143&gt;=9.637,H143&gt;=8.884,A143&gt;=6.05,H143&lt;12.921,D143&gt;=1.65,A143&lt;7.1,A143&gt;=5.75),5.5,"shouldnthappen")))))))))))))))))))))))))))))))))</f>
        <v>5.5</v>
      </c>
      <c r="AW143" s="1" t="n">
        <f aca="false">IF(AND(G143&gt;=0.905,F143&lt;1.5),1.767,IF(AND(H143&gt;=16.674,F143&gt;=1.5),6.55,IF(AND(A143&lt;4.35,H143&lt;14.344,G143&lt;0.905,F143&lt;1.5),1.1,IF(AND(B143&lt;3.65,H143&gt;=14.344,G143&lt;0.905,F143&lt;1.5),1.5,IF(AND(B143&gt;=3.65,H143&gt;=14.344,G143&lt;0.905,F143&lt;1.5),1.65,IF(AND(B143&lt;2.6,F143&gt;=2.5,H143&lt;16.674,F143&gt;=1.5),4.5,IF(AND(D143&gt;=0.45,A143&gt;=4.35,H143&lt;14.344,G143&lt;0.905,F143&lt;1.5),1.65,IF(AND(D143&lt;1.15,A143&lt;5.9,F143&lt;2.5,H143&lt;16.674,F143&gt;=1.5),3.56,IF(AND(B143&lt;2.75,A143&gt;=5.9,F143&lt;2.5,H143&lt;16.674,F143&gt;=1.5),5,IF(AND(H143&lt;13.531,B143&gt;=2.75,A143&gt;=5.9,F143&lt;2.5,H143&lt;16.674,F143&gt;=1.5),4.333,IF(AND(B143&lt;3.2,G143&gt;=0.669,B143&gt;=2.6,F143&gt;=2.5,H143&lt;16.674,F143&gt;=1.5),5.08,IF(AND(B143&gt;=3.2,G143&gt;=0.669,B143&gt;=2.6,F143&gt;=2.5,H143&lt;16.674,F143&gt;=1.5),5.4,IF(AND(B143&lt;3.15,A143&lt;5.05,D143&lt;0.45,A143&gt;=4.35,H143&lt;14.344,G143&lt;0.905,F143&lt;1.5),1.45,IF(AND(A143&gt;=5.55,A143&gt;=5.05,D143&lt;0.45,A143&gt;=4.35,H143&lt;14.344,G143&lt;0.905,F143&lt;1.5),1.5,IF(AND(A143&lt;5.55,A143&lt;5.65,D143&gt;=1.15,A143&lt;5.9,F143&lt;2.5,H143&lt;16.674,F143&gt;=1.5),3.95,IF(AND(A143&gt;=5.55,A143&lt;5.65,D143&gt;=1.15,A143&lt;5.9,F143&lt;2.5,H143&lt;16.674,F143&gt;=1.5),3.82,IF(AND(G143&lt;0.39,A143&gt;=5.65,D143&gt;=1.15,A143&lt;5.9,F143&lt;2.5,H143&lt;16.674,F143&gt;=1.5),4.35,IF(AND(G143&gt;=0.39,A143&gt;=5.65,D143&gt;=1.15,A143&lt;5.9,F143&lt;2.5,H143&lt;16.674,F143&gt;=1.5),3.95,IF(AND(G143&lt;0.466,H143&gt;=13.531,B143&gt;=2.75,A143&gt;=5.9,F143&lt;2.5,H143&lt;16.674,F143&gt;=1.5),4.8,IF(AND(G143&gt;=0.466,H143&gt;=13.531,B143&gt;=2.75,A143&gt;=5.9,F143&lt;2.5,H143&lt;16.674,F143&gt;=1.5),4.7,IF(AND(H143&lt;10.144,D143&lt;2.05,G143&lt;0.669,B143&gt;=2.6,F143&gt;=2.5,H143&lt;16.674,F143&gt;=1.5),5.3,IF(AND(H143&gt;=10.144,D143&lt;2.05,G143&lt;0.669,B143&gt;=2.6,F143&gt;=2.5,H143&lt;16.674,F143&gt;=1.5),5.133,IF(AND(D143&gt;=2.45,D143&gt;=2.05,G143&lt;0.669,B143&gt;=2.6,F143&gt;=2.5,H143&lt;16.674,F143&gt;=1.5),5.9,IF(AND(B143&lt;3.25,B143&gt;=3.15,A143&lt;5.05,D143&lt;0.45,A143&gt;=4.35,H143&lt;14.344,G143&lt;0.905,F143&lt;1.5),1.2,IF(AND(B143&gt;=3.25,B143&gt;=3.15,A143&lt;5.05,D143&lt;0.45,A143&gt;=4.35,H143&lt;14.344,G143&lt;0.905,F143&lt;1.5),1.36,IF(AND(B143&gt;=3.8,A143&lt;5.55,A143&gt;=5.05,D143&lt;0.45,A143&gt;=4.35,H143&lt;14.344,G143&lt;0.905,F143&lt;1.5),1.3,IF(AND(G143&lt;0.05,B143&lt;3.8,A143&lt;5.55,A143&gt;=5.05,D143&lt;0.45,A143&gt;=4.35,H143&lt;14.344,G143&lt;0.905,F143&lt;1.5),1.4,IF(AND(G143&lt;0.107,G143&lt;0.395,D143&lt;2.45,D143&gt;=2.05,G143&lt;0.669,B143&gt;=2.6,F143&gt;=2.5,H143&lt;16.674,F143&gt;=1.5),5.667,IF(AND(G143&lt;0.537,G143&gt;=0.395,D143&lt;2.45,D143&gt;=2.05,G143&lt;0.669,B143&gt;=2.6,F143&gt;=2.5,H143&lt;16.674,F143&gt;=1.5),5.6,IF(AND(G143&gt;=0.537,G143&gt;=0.395,D143&lt;2.45,D143&gt;=2.05,G143&lt;0.669,B143&gt;=2.6,F143&gt;=2.5,H143&lt;16.674,F143&gt;=1.5),5.775,IF(AND(B143&lt;3.6,G143&gt;=0.05,B143&lt;3.8,A143&lt;5.55,A143&gt;=5.05,D143&lt;0.45,A143&gt;=4.35,H143&lt;14.344,G143&lt;0.905,F143&lt;1.5),1.475,IF(AND(B143&gt;=3.6,G143&gt;=0.05,B143&lt;3.8,A143&lt;5.55,A143&gt;=5.05,D143&lt;0.45,A143&gt;=4.35,H143&lt;14.344,G143&lt;0.905,F143&lt;1.5),1.5,IF(AND(G143&lt;0.312,G143&gt;=0.107,G143&lt;0.395,D143&lt;2.45,D143&gt;=2.05,G143&lt;0.669,B143&gt;=2.6,F143&gt;=2.5,H143&lt;16.674,F143&gt;=1.5),5.18,IF(AND(G143&gt;=0.312,G143&gt;=0.107,G143&lt;0.395,D143&lt;2.45,D143&gt;=2.05,G143&lt;0.669,B143&gt;=2.6,F143&gt;=2.5,H143&lt;16.674,F143&gt;=1.5),5.4,"shouldnthappen"))))))))))))))))))))))))))))))))))</f>
        <v>5.6</v>
      </c>
      <c r="AX143" s="1" t="n">
        <f aca="false">IF(AND(D143&gt;=1.3,B143&gt;=3.45),6.25,IF(AND(B143&lt;2.75,A143&lt;5.25,B143&lt;3.45),3.9,IF(AND(D143&lt;0.25,D143&lt;1.3,B143&gt;=3.45),1.16,IF(AND(A143&gt;=5.05,B143&gt;=2.75,A143&lt;5.25,B143&lt;3.45),1.7,IF(AND(D143&lt;0.7,F143&lt;2.5,A143&gt;=5.25,B143&lt;3.45),1.5,IF(AND(H143&gt;=16.284,F143&gt;=2.5,A143&gt;=5.25,B143&lt;3.45),6.6,IF(AND(G143&lt;0.123,D143&gt;=0.25,D143&lt;1.3,B143&gt;=3.45),1.3,IF(AND(A143&lt;4.5,A143&lt;5.05,B143&gt;=2.75,A143&lt;5.25,B143&lt;3.45),1.3,IF(AND(A143&lt;5.05,G143&gt;=0.123,D143&gt;=0.25,D143&lt;1.3,B143&gt;=3.45),1.6,IF(AND(B143&lt;3.15,A143&gt;=4.5,A143&lt;5.05,B143&gt;=2.75,A143&lt;5.25,B143&lt;3.45),1.54,IF(AND(B143&gt;=3.15,A143&gt;=4.5,A143&lt;5.05,B143&gt;=2.75,A143&lt;5.25,B143&lt;3.45),1.35,IF(AND(D143&gt;=1.4,A143&lt;5.9,D143&gt;=0.7,F143&lt;2.5,A143&gt;=5.25,B143&lt;3.45),4.5,IF(AND(D143&gt;=1.55,A143&gt;=5.9,D143&gt;=0.7,F143&lt;2.5,A143&gt;=5.25,B143&lt;3.45),4.95,IF(AND(G143&gt;=0.682,D143&gt;=2.05,H143&lt;16.284,F143&gt;=2.5,A143&gt;=5.25,B143&lt;3.45),5.26,IF(AND(A143&lt;5.4,A143&gt;=5.05,G143&gt;=0.123,D143&gt;=0.25,D143&lt;1.3,B143&gt;=3.45),1.64,IF(AND(A143&gt;=5.4,A143&gt;=5.05,G143&gt;=0.123,D143&gt;=0.25,D143&lt;1.3,B143&gt;=3.45),1.6,IF(AND(G143&lt;0.372,D143&lt;1.4,A143&lt;5.9,D143&gt;=0.7,F143&lt;2.5,A143&gt;=5.25,B143&lt;3.45),4.175,IF(AND(D143&lt;1.35,D143&lt;1.55,A143&gt;=5.9,D143&gt;=0.7,F143&lt;2.5,A143&gt;=5.25,B143&lt;3.45),4.2,IF(AND(B143&lt;2.35,G143&lt;0.596,D143&lt;2.05,H143&lt;16.284,F143&gt;=2.5,A143&gt;=5.25,B143&lt;3.45),5,IF(AND(G143&gt;=0.888,G143&gt;=0.596,D143&lt;2.05,H143&lt;16.284,F143&gt;=2.5,A143&gt;=5.25,B143&lt;3.45),4.8,IF(AND(A143&gt;=6.85,G143&lt;0.682,D143&gt;=2.05,H143&lt;16.284,F143&gt;=2.5,A143&gt;=5.25,B143&lt;3.45),5.4,IF(AND(A143&gt;=5.75,G143&gt;=0.372,D143&lt;1.4,A143&lt;5.9,D143&gt;=0.7,F143&lt;2.5,A143&gt;=5.25,B143&lt;3.45),3.933,IF(AND(A143&gt;=6.75,D143&gt;=1.35,D143&lt;1.55,A143&gt;=5.9,D143&gt;=0.7,F143&lt;2.5,A143&gt;=5.25,B143&lt;3.45),4.8,IF(AND(H143&lt;11.084,B143&gt;=2.35,G143&lt;0.596,D143&lt;2.05,H143&lt;16.284,F143&gt;=2.5,A143&gt;=5.25,B143&lt;3.45),5.3,IF(AND(H143&lt;8.435,G143&lt;0.888,G143&gt;=0.596,D143&lt;2.05,H143&lt;16.284,F143&gt;=2.5,A143&gt;=5.25,B143&lt;3.45),5.1,IF(AND(H143&gt;=8.435,G143&lt;0.888,G143&gt;=0.596,D143&lt;2.05,H143&lt;16.284,F143&gt;=2.5,A143&gt;=5.25,B143&lt;3.45),4.94,IF(AND(B143&lt;3.15,A143&lt;6.85,G143&lt;0.682,D143&gt;=2.05,H143&lt;16.284,F143&gt;=2.5,A143&gt;=5.25,B143&lt;3.45),5.6,IF(AND(B143&gt;=3.15,A143&lt;6.85,G143&lt;0.682,D143&gt;=2.05,H143&lt;16.284,F143&gt;=2.5,A143&gt;=5.25,B143&lt;3.45),5.74,IF(AND(G143&lt;0.572,A143&lt;5.75,G143&gt;=0.372,D143&lt;1.4,A143&lt;5.9,D143&gt;=0.7,F143&lt;2.5,A143&gt;=5.25,B143&lt;3.45),3.7,IF(AND(D143&lt;1.45,A143&lt;6.75,D143&gt;=1.35,D143&lt;1.55,A143&gt;=5.9,D143&gt;=0.7,F143&lt;2.5,A143&gt;=5.25,B143&lt;3.45),4.46,IF(AND(D143&gt;=1.45,A143&lt;6.75,D143&gt;=1.35,D143&lt;1.55,A143&gt;=5.9,D143&gt;=0.7,F143&lt;2.5,A143&gt;=5.25,B143&lt;3.45),4.567,IF(AND(H143&lt;12.532,H143&gt;=11.084,B143&gt;=2.35,G143&lt;0.596,D143&lt;2.05,H143&lt;16.284,F143&gt;=2.5,A143&gt;=5.25,B143&lt;3.45),5.8,IF(AND(H143&gt;=12.532,H143&gt;=11.084,B143&gt;=2.35,G143&lt;0.596,D143&lt;2.05,H143&lt;16.284,F143&gt;=2.5,A143&gt;=5.25,B143&lt;3.45),5.667,IF(AND(A143&gt;=5.65,G143&gt;=0.572,A143&lt;5.75,G143&gt;=0.372,D143&lt;1.4,A143&lt;5.9,D143&gt;=0.7,F143&lt;2.5,A143&gt;=5.25,B143&lt;3.45),4.2,IF(AND(G143&lt;0.862,A143&lt;5.65,G143&gt;=0.572,A143&lt;5.75,G143&gt;=0.372,D143&lt;1.4,A143&lt;5.9,D143&gt;=0.7,F143&lt;2.5,A143&gt;=5.25,B143&lt;3.45),3.9,IF(AND(G143&gt;=0.862,A143&lt;5.65,G143&gt;=0.572,A143&lt;5.75,G143&gt;=0.372,D143&lt;1.4,A143&lt;5.9,D143&gt;=0.7,F143&lt;2.5,A143&gt;=5.25,B143&lt;3.45),4,"shouldnthappen"))))))))))))))))))))))))))))))))))))</f>
        <v>5.6</v>
      </c>
      <c r="AY143" s="1" t="n">
        <f aca="false">IF(AND(H143&gt;=8.233,D143&gt;=0.8,A143&lt;5.55),3.525,IF(AND(B143&lt;2.9,H143&gt;=15.534,A143&gt;=5.55),4.8,IF(AND(H143&gt;=12.259,A143&lt;4.75,D143&lt;0.8,A143&lt;5.55),1.25,IF(AND(B143&gt;=3.85,A143&gt;=4.75,D143&lt;0.8,A143&lt;5.55),1.425,IF(AND(D143&lt;1.55,H143&lt;8.233,D143&gt;=0.8,A143&lt;5.55),3.975,IF(AND(D143&gt;=1.55,H143&lt;8.233,D143&gt;=0.8,A143&lt;5.55),4.5,IF(AND(D143&lt;0.65,D143&lt;1.7,H143&lt;15.534,A143&gt;=5.55),1.7,IF(AND(A143&gt;=7.05,D143&gt;=1.7,H143&lt;15.534,A143&gt;=5.55),6.3,IF(AND(B143&gt;=3.35,B143&gt;=2.9,H143&gt;=15.534,A143&gt;=5.55),5.4,IF(AND(B143&lt;3.1,H143&lt;12.259,A143&lt;4.75,D143&lt;0.8,A143&lt;5.55),1.367,IF(AND(B143&gt;=3.1,H143&lt;12.259,A143&lt;4.75,D143&lt;0.8,A143&lt;5.55),1.4,IF(AND(G143&gt;=0.905,B143&lt;3.85,A143&gt;=4.75,D143&lt;0.8,A143&lt;5.55),1.9,IF(AND(H143&lt;15.681,B143&lt;3.35,B143&gt;=2.9,H143&gt;=15.534,A143&gt;=5.55),5.8,IF(AND(H143&gt;=15.681,B143&lt;3.35,B143&gt;=2.9,H143&gt;=15.534,A143&gt;=5.55),5.7,IF(AND(H143&gt;=14.877,G143&lt;0.905,B143&lt;3.85,A143&gt;=4.75,D143&lt;0.8,A143&lt;5.55),1.3,IF(AND(D143&gt;=1.25,B143&lt;2.65,D143&gt;=0.65,D143&lt;1.7,H143&lt;15.534,A143&gt;=5.55),4.433,IF(AND(G143&gt;=0.622,B143&lt;3.15,A143&lt;7.05,D143&gt;=1.7,H143&lt;15.534,A143&gt;=5.55),5.08,IF(AND(H143&gt;=13.42,B143&gt;=3.15,A143&lt;7.05,D143&gt;=1.7,H143&lt;15.534,A143&gt;=5.55),5.1,IF(AND(G143&lt;0.265,H143&lt;14.877,G143&lt;0.905,B143&lt;3.85,A143&gt;=4.75,D143&lt;0.8,A143&lt;5.55),1.2,IF(AND(A143&lt;5.75,D143&lt;1.25,B143&lt;2.65,D143&gt;=0.65,D143&lt;1.7,H143&lt;15.534,A143&gt;=5.55),3.7,IF(AND(A143&gt;=5.75,D143&lt;1.25,B143&lt;2.65,D143&gt;=0.65,D143&lt;1.7,H143&lt;15.534,A143&gt;=5.55),4,IF(AND(G143&gt;=0.652,D143&lt;1.35,B143&gt;=2.65,D143&gt;=0.65,D143&lt;1.7,H143&lt;15.534,A143&gt;=5.55),3.6,IF(AND(H143&lt;7.47,D143&gt;=1.35,B143&gt;=2.65,D143&gt;=0.65,D143&lt;1.7,H143&lt;15.534,A143&gt;=5.55),5.1,IF(AND(H143&lt;10.914,G143&lt;0.622,B143&lt;3.15,A143&lt;7.05,D143&gt;=1.7,H143&lt;15.534,A143&gt;=5.55),5.36,IF(AND(H143&gt;=10.914,G143&lt;0.622,B143&lt;3.15,A143&lt;7.05,D143&gt;=1.7,H143&lt;15.534,A143&gt;=5.55),5.64,IF(AND(G143&gt;=0.657,H143&lt;13.42,B143&gt;=3.15,A143&lt;7.05,D143&gt;=1.7,H143&lt;15.534,A143&gt;=5.55),6,IF(AND(G143&gt;=0.782,G143&gt;=0.265,H143&lt;14.877,G143&lt;0.905,B143&lt;3.85,A143&gt;=4.75,D143&lt;0.8,A143&lt;5.55),1.48,IF(AND(H143&lt;11.286,G143&lt;0.652,D143&lt;1.35,B143&gt;=2.65,D143&gt;=0.65,D143&lt;1.7,H143&lt;15.534,A143&gt;=5.55),4.24,IF(AND(H143&gt;=11.286,G143&lt;0.652,D143&lt;1.35,B143&gt;=2.65,D143&gt;=0.65,D143&lt;1.7,H143&lt;15.534,A143&gt;=5.55),4.05,IF(AND(G143&lt;0.413,H143&gt;=7.47,D143&gt;=1.35,B143&gt;=2.65,D143&gt;=0.65,D143&lt;1.7,H143&lt;15.534,A143&gt;=5.55),5.1,IF(AND(H143&lt;11.325,G143&lt;0.657,H143&lt;13.42,B143&gt;=3.15,A143&lt;7.05,D143&gt;=1.7,H143&lt;15.534,A143&gt;=5.55),5.8,IF(AND(H143&gt;=11.325,G143&lt;0.657,H143&lt;13.42,B143&gt;=3.15,A143&lt;7.05,D143&gt;=1.7,H143&lt;15.534,A143&gt;=5.55),5.6,IF(AND(D143&gt;=0.35,G143&lt;0.782,G143&gt;=0.265,H143&lt;14.877,G143&lt;0.905,B143&lt;3.85,A143&gt;=4.75,D143&lt;0.8,A143&lt;5.55),1.633,IF(AND(B143&lt;2.85,G143&gt;=0.413,H143&gt;=7.47,D143&gt;=1.35,B143&gt;=2.65,D143&gt;=0.65,D143&lt;1.7,H143&lt;15.534,A143&gt;=5.55),4.6,IF(AND(D143&lt;0.15,D143&lt;0.35,G143&lt;0.782,G143&gt;=0.265,H143&lt;14.877,G143&lt;0.905,B143&lt;3.85,A143&gt;=4.75,D143&lt;0.8,A143&lt;5.55),1.5,IF(AND(D143&gt;=0.15,D143&lt;0.35,G143&lt;0.782,G143&gt;=0.265,H143&lt;14.877,G143&lt;0.905,B143&lt;3.85,A143&gt;=4.75,D143&lt;0.8,A143&lt;5.55),1.543,IF(AND(A143&gt;=6.8,B143&gt;=2.85,G143&gt;=0.413,H143&gt;=7.47,D143&gt;=1.35,B143&gt;=2.65,D143&gt;=0.65,D143&lt;1.7,H143&lt;15.534,A143&gt;=5.55),4.9,IF(AND(H143&lt;13.531,A143&lt;6.8,B143&gt;=2.85,G143&gt;=0.413,H143&gt;=7.47,D143&gt;=1.35,B143&gt;=2.65,D143&gt;=0.65,D143&lt;1.7,H143&lt;15.534,A143&gt;=5.55),4.5,IF(AND(H143&gt;=13.531,A143&lt;6.8,B143&gt;=2.85,G143&gt;=0.413,H143&gt;=7.47,D143&gt;=1.35,B143&gt;=2.65,D143&gt;=0.65,D143&lt;1.7,H143&lt;15.534,A143&gt;=5.55),4.7,"shouldnthappen")))))))))))))))))))))))))))))))))))))))</f>
        <v>5.64</v>
      </c>
      <c r="AZ143" s="1" t="n">
        <f aca="false">IF(AND(H143&gt;=15.371,B143&gt;=3.35),5.4,IF(AND(G143&gt;=0.851,H143&gt;=15.244,B143&lt;3.35),4.75,IF(AND(F143&gt;=2,H143&lt;15.371,B143&gt;=3.35),5.6,IF(AND(B143&lt;2.75,A143&lt;5.15,H143&lt;15.244,B143&lt;3.35),3.42,IF(AND(A143&gt;=7.25,G143&lt;0.851,H143&gt;=15.244,B143&lt;3.35),6.6,IF(AND(A143&lt;4.45,B143&gt;=2.75,A143&lt;5.15,H143&lt;15.244,B143&lt;3.35),1.1,IF(AND(G143&lt;0.527,A143&lt;7.25,G143&lt;0.851,H143&gt;=15.244,B143&lt;3.35),5.08,IF(AND(G143&gt;=0.527,A143&lt;7.25,G143&lt;0.851,H143&gt;=15.244,B143&lt;3.35),5.8,IF(AND(D143&gt;=0.35,B143&lt;3.7,F143&lt;2,H143&lt;15.371,B143&gt;=3.35),1.55,IF(AND(H143&lt;6.542,B143&gt;=3.7,F143&lt;2,H143&lt;15.371,B143&gt;=3.35),1.9,IF(AND(B143&lt;3.25,A143&gt;=4.45,B143&gt;=2.75,A143&lt;5.15,H143&lt;15.244,B143&lt;3.35),1.46,IF(AND(B143&gt;=3.25,A143&gt;=4.45,B143&gt;=2.75,A143&lt;5.15,H143&lt;15.244,B143&lt;3.35),1.7,IF(AND(H143&lt;13.654,B143&gt;=2.95,D143&lt;1.45,A143&gt;=5.15,H143&lt;15.244,B143&lt;3.35),4.3,IF(AND(H143&gt;=13.654,B143&gt;=2.95,D143&lt;1.45,A143&gt;=5.15,H143&lt;15.244,B143&lt;3.35),4.625,IF(AND(F143&gt;=2.5,D143&lt;1.75,D143&gt;=1.45,A143&gt;=5.15,H143&lt;15.244,B143&lt;3.35),5.3,IF(AND(G143&gt;=0.853,D143&gt;=1.75,D143&gt;=1.45,A143&gt;=5.15,H143&lt;15.244,B143&lt;3.35),5.15,IF(AND(D143&gt;=0.25,D143&lt;0.35,B143&lt;3.7,F143&lt;2,H143&lt;15.371,B143&gt;=3.35),1.3,IF(AND(B143&lt;3.85,H143&gt;=6.542,B143&gt;=3.7,F143&lt;2,H143&lt;15.371,B143&gt;=3.35),1.633,IF(AND(H143&lt;7.02,H143&lt;10.688,B143&lt;2.95,D143&lt;1.45,A143&gt;=5.15,H143&lt;15.244,B143&lt;3.35),3.98,IF(AND(G143&lt;0.338,H143&gt;=10.688,B143&lt;2.95,D143&lt;1.45,A143&gt;=5.15,H143&lt;15.244,B143&lt;3.35),4.22,IF(AND(G143&gt;=0.338,H143&gt;=10.688,B143&lt;2.95,D143&lt;1.45,A143&gt;=5.15,H143&lt;15.244,B143&lt;3.35),3.9,IF(AND(B143&lt;2.75,F143&lt;2.5,D143&lt;1.75,D143&gt;=1.45,A143&gt;=5.15,H143&lt;15.244,B143&lt;3.35),5.1,IF(AND(B143&gt;=2.75,F143&lt;2.5,D143&lt;1.75,D143&gt;=1.45,A143&gt;=5.15,H143&lt;15.244,B143&lt;3.35),4.74,IF(AND(A143&gt;=7,G143&lt;0.853,D143&gt;=1.75,D143&gt;=1.45,A143&gt;=5.15,H143&lt;15.244,B143&lt;3.35),6.5,IF(AND(G143&gt;=0.934,D143&lt;0.25,D143&lt;0.35,B143&lt;3.7,F143&lt;2,H143&lt;15.371,B143&gt;=3.35),1.7,IF(AND(D143&lt;0.25,B143&gt;=3.85,H143&gt;=6.542,B143&gt;=3.7,F143&lt;2,H143&lt;15.371,B143&gt;=3.35),1.5,IF(AND(D143&gt;=0.25,B143&gt;=3.85,H143&gt;=6.542,B143&gt;=3.7,F143&lt;2,H143&lt;15.371,B143&gt;=3.35),1.4,IF(AND(B143&lt;2.5,H143&gt;=7.02,H143&lt;10.688,B143&lt;2.95,D143&lt;1.45,A143&gt;=5.15,H143&lt;15.244,B143&lt;3.35),3.8,IF(AND(G143&gt;=0.74,A143&lt;7,G143&lt;0.853,D143&gt;=1.75,D143&gt;=1.45,A143&gt;=5.15,H143&lt;15.244,B143&lt;3.35),6,IF(AND(G143&gt;=0.61,G143&lt;0.934,D143&lt;0.25,D143&lt;0.35,B143&lt;3.7,F143&lt;2,H143&lt;15.371,B143&gt;=3.35),1.5,IF(AND(D143&lt;1.15,B143&gt;=2.5,H143&gt;=7.02,H143&lt;10.688,B143&lt;2.95,D143&lt;1.45,A143&gt;=5.15,H143&lt;15.244,B143&lt;3.35),3.5,IF(AND(D143&gt;=1.15,B143&gt;=2.5,H143&gt;=7.02,H143&lt;10.688,B143&lt;2.95,D143&lt;1.45,A143&gt;=5.15,H143&lt;15.244,B143&lt;3.35),3.6,IF(AND(G143&gt;=0.626,G143&lt;0.74,A143&lt;7,G143&lt;0.853,D143&gt;=1.75,D143&gt;=1.45,A143&gt;=5.15,H143&lt;15.244,B143&lt;3.35),4.9,IF(AND(H143&lt;13.641,G143&lt;0.61,G143&lt;0.934,D143&lt;0.25,D143&lt;0.35,B143&lt;3.7,F143&lt;2,H143&lt;15.371,B143&gt;=3.35),1.425,IF(AND(H143&gt;=13.641,G143&lt;0.61,G143&lt;0.934,D143&lt;0.25,D143&lt;0.35,B143&lt;3.7,F143&lt;2,H143&lt;15.371,B143&gt;=3.35),1.3,IF(AND(B143&lt;3.05,G143&lt;0.626,G143&lt;0.74,A143&lt;7,G143&lt;0.853,D143&gt;=1.75,D143&gt;=1.45,A143&gt;=5.15,H143&lt;15.244,B143&lt;3.35),5.475,IF(AND(B143&gt;=3.05,G143&lt;0.626,G143&lt;0.74,A143&lt;7,G143&lt;0.853,D143&gt;=1.75,D143&gt;=1.45,A143&gt;=5.15,H143&lt;15.244,B143&lt;3.35),5.633,"shouldnthappen")))))))))))))))))))))))))))))))))))))</f>
        <v>5.633</v>
      </c>
      <c r="BA143" s="1" t="n">
        <f aca="false">IF(AND(F143&gt;=2,B143&gt;=3.4),6.1,IF(AND(B143&lt;2.75,A143&lt;5.15,B143&lt;3.4),3.225,IF(AND(G143&gt;=0.821,F143&lt;2,B143&gt;=3.4),1.9,IF(AND(B143&gt;=3.2,B143&gt;=2.75,A143&lt;5.15,B143&lt;3.4),1.7,IF(AND(A143&lt;4.8,G143&lt;0.821,F143&lt;2,B143&gt;=3.4),1,IF(AND(G143&gt;=0.446,B143&lt;3.2,B143&gt;=2.75,A143&lt;5.15,B143&lt;3.4),1.1,IF(AND(G143&lt;0.356,D143&lt;1.45,A143&lt;6.25,A143&gt;=5.15,B143&lt;3.4),4.32,IF(AND(G143&lt;0.591,D143&gt;=1.45,A143&lt;6.25,A143&gt;=5.15,B143&lt;3.4),4.6,IF(AND(D143&lt;1.75,G143&lt;0.597,A143&gt;=6.25,A143&gt;=5.15,B143&lt;3.4),4.86,IF(AND(H143&gt;=16.472,G143&gt;=0.597,A143&gt;=6.25,A143&gt;=5.15,B143&lt;3.4),6.6,IF(AND(G143&lt;0.063,G143&lt;0.446,B143&lt;3.2,B143&gt;=2.75,A143&lt;5.15,B143&lt;3.4),1.4,IF(AND(A143&gt;=5.95,G143&gt;=0.356,D143&lt;1.45,A143&lt;6.25,A143&gt;=5.15,B143&lt;3.4),4.6,IF(AND(B143&gt;=2.9,G143&gt;=0.591,D143&gt;=1.45,A143&lt;6.25,A143&gt;=5.15,B143&lt;3.4),4.867,IF(AND(D143&gt;=2.4,H143&lt;16.472,G143&gt;=0.597,A143&gt;=6.25,A143&gt;=5.15,B143&lt;3.4),6,IF(AND(A143&lt;5.45,B143&gt;=3.85,A143&gt;=4.8,G143&lt;0.821,F143&lt;2,B143&gt;=3.4),1.3,IF(AND(A143&gt;=5.45,B143&gt;=3.85,A143&gt;=4.8,G143&lt;0.821,F143&lt;2,B143&gt;=3.4),1.45,IF(AND(H143&lt;14.273,G143&gt;=0.063,G143&lt;0.446,B143&lt;3.2,B143&gt;=2.75,A143&lt;5.15,B143&lt;3.4),1.5,IF(AND(H143&gt;=14.273,G143&gt;=0.063,G143&lt;0.446,B143&lt;3.2,B143&gt;=2.75,A143&lt;5.15,B143&lt;3.4),1.6,IF(AND(G143&gt;=0.572,A143&lt;5.95,G143&gt;=0.356,D143&lt;1.45,A143&lt;6.25,A143&gt;=5.15,B143&lt;3.4),3.9,IF(AND(G143&lt;0.827,B143&lt;2.9,G143&gt;=0.591,D143&gt;=1.45,A143&lt;6.25,A143&gt;=5.15,B143&lt;3.4),4.9,IF(AND(G143&gt;=0.827,B143&lt;2.9,G143&gt;=0.591,D143&gt;=1.45,A143&lt;6.25,A143&gt;=5.15,B143&lt;3.4),5.1,IF(AND(A143&gt;=7.2,B143&lt;3.05,D143&gt;=1.75,G143&lt;0.597,A143&gt;=6.25,A143&gt;=5.15,B143&lt;3.4),6.7,IF(AND(G143&lt;0.353,B143&gt;=3.05,D143&gt;=1.75,G143&lt;0.597,A143&gt;=6.25,A143&gt;=5.15,B143&lt;3.4),5.22,IF(AND(G143&gt;=0.353,B143&gt;=3.05,D143&gt;=1.75,G143&lt;0.597,A143&gt;=6.25,A143&gt;=5.15,B143&lt;3.4),5.65,IF(AND(A143&lt;6.55,D143&lt;2.4,H143&lt;16.472,G143&gt;=0.597,A143&gt;=6.25,A143&gt;=5.15,B143&lt;3.4),5.033,IF(AND(H143&lt;12.719,G143&lt;0.385,B143&lt;3.85,A143&gt;=4.8,G143&lt;0.821,F143&lt;2,B143&gt;=3.4),1.54,IF(AND(H143&gt;=12.719,G143&lt;0.385,B143&lt;3.85,A143&gt;=4.8,G143&lt;0.821,F143&lt;2,B143&gt;=3.4),1.3,IF(AND(B143&lt;3.6,G143&gt;=0.385,B143&lt;3.85,A143&gt;=4.8,G143&lt;0.821,F143&lt;2,B143&gt;=3.4),1.325,IF(AND(B143&gt;=3.6,G143&gt;=0.385,B143&lt;3.85,A143&gt;=4.8,G143&lt;0.821,F143&lt;2,B143&gt;=3.4),1.55,IF(AND(D143&lt;1.05,G143&lt;0.572,A143&lt;5.95,G143&gt;=0.356,D143&lt;1.45,A143&lt;6.25,A143&gt;=5.15,B143&lt;3.4),3.633,IF(AND(D143&gt;=2.15,A143&lt;7.2,B143&lt;3.05,D143&gt;=1.75,G143&lt;0.597,A143&gt;=6.25,A143&gt;=5.15,B143&lt;3.4),5.667,IF(AND(H143&lt;13.094,A143&gt;=6.55,D143&lt;2.4,H143&lt;16.472,G143&gt;=0.597,A143&gt;=6.25,A143&gt;=5.15,B143&lt;3.4),5.2,IF(AND(D143&lt;1.15,D143&gt;=1.05,G143&lt;0.572,A143&lt;5.95,G143&gt;=0.356,D143&lt;1.45,A143&lt;6.25,A143&gt;=5.15,B143&lt;3.4),3.8,IF(AND(D143&gt;=1.15,D143&gt;=1.05,G143&lt;0.572,A143&lt;5.95,G143&gt;=0.356,D143&lt;1.45,A143&lt;6.25,A143&gt;=5.15,B143&lt;3.4),3.9,IF(AND(G143&gt;=0.487,D143&lt;2.15,A143&lt;7.2,B143&lt;3.05,D143&gt;=1.75,G143&lt;0.597,A143&gt;=6.25,A143&gt;=5.15,B143&lt;3.4),5.8,IF(AND(A143&lt;6.8,H143&gt;=13.094,A143&gt;=6.55,D143&lt;2.4,H143&lt;16.472,G143&gt;=0.597,A143&gt;=6.25,A143&gt;=5.15,B143&lt;3.4),4.52,IF(AND(A143&gt;=6.8,H143&gt;=13.094,A143&gt;=6.55,D143&lt;2.4,H143&lt;16.472,G143&gt;=0.597,A143&gt;=6.25,A143&gt;=5.15,B143&lt;3.4),4.75,IF(AND(B143&lt;2.95,G143&lt;0.487,D143&lt;2.15,A143&lt;7.2,B143&lt;3.05,D143&gt;=1.75,G143&lt;0.597,A143&gt;=6.25,A143&gt;=5.15,B143&lt;3.4),5.6,IF(AND(B143&gt;=2.95,G143&lt;0.487,D143&lt;2.15,A143&lt;7.2,B143&lt;3.05,D143&gt;=1.75,G143&lt;0.597,A143&gt;=6.25,A143&gt;=5.15,B143&lt;3.4),5.5,"shouldnthappen")))))))))))))))))))))))))))))))))))))))</f>
        <v>5.65</v>
      </c>
      <c r="BB143" s="1" t="n">
        <f aca="false">IF(AND(A143&lt;4.35,B143&lt;3.25,F143&lt;1.5),1.1,IF(AND(H143&lt;14.005,A143&gt;=4.35,B143&lt;3.25,F143&lt;1.5),1.3,IF(AND(H143&gt;=14.005,A143&gt;=4.35,B143&lt;3.25,F143&lt;1.5),1.6,IF(AND(G143&gt;=0.905,A143&lt;5.15,B143&gt;=3.25,F143&lt;1.5),1.9,IF(AND(B143&lt;3.45,A143&gt;=5.15,B143&gt;=3.25,F143&lt;1.5),1.6,IF(AND(F143&gt;=2.5,D143&gt;=1.35,D143&lt;1.75,F143&gt;=1.5),4.867,IF(AND(A143&gt;=7.05,D143&gt;=2.05,D143&gt;=1.75,F143&gt;=1.5),6.35,IF(AND(D143&gt;=0.4,G143&lt;0.905,A143&lt;5.15,B143&gt;=3.25,F143&lt;1.5),1.65,IF(AND(B143&lt;3.6,B143&gt;=3.45,A143&gt;=5.15,B143&gt;=3.25,F143&lt;1.5),1.35,IF(AND(H143&lt;6.808,H143&lt;9.386,D143&lt;1.35,D143&lt;1.75,F143&gt;=1.5),4.05,IF(AND(H143&gt;=6.808,H143&lt;9.386,D143&lt;1.35,D143&lt;1.75,F143&gt;=1.5),3.46,IF(AND(B143&lt;2.45,F143&lt;2.5,D143&gt;=1.35,D143&lt;1.75,F143&gt;=1.5),4.5,IF(AND(H143&gt;=13.115,D143&lt;1.95,D143&lt;2.05,D143&gt;=1.75,F143&gt;=1.5),4.85,IF(AND(G143&lt;0.196,D143&gt;=1.95,D143&lt;2.05,D143&gt;=1.75,F143&gt;=1.5),6.7,IF(AND(G143&gt;=0.196,D143&gt;=1.95,D143&lt;2.05,D143&gt;=1.75,F143&gt;=1.5),5.12,IF(AND(H143&lt;10.925,D143&lt;0.4,G143&lt;0.905,A143&lt;5.15,B143&gt;=3.25,F143&lt;1.5),1.4,IF(AND(H143&gt;=10.925,D143&lt;0.4,G143&lt;0.905,A143&lt;5.15,B143&gt;=3.25,F143&lt;1.5),1.45,IF(AND(H143&lt;14.096,B143&gt;=3.6,B143&gt;=3.45,A143&gt;=5.15,B143&gt;=3.25,F143&lt;1.5),1.42,IF(AND(H143&gt;=14.096,B143&gt;=3.6,B143&gt;=3.45,A143&gt;=5.15,B143&gt;=3.25,F143&lt;1.5),1.7,IF(AND(B143&lt;2.45,D143&lt;1.15,H143&gt;=9.386,D143&lt;1.35,D143&lt;1.75,F143&gt;=1.5),3.6,IF(AND(B143&gt;=2.45,D143&lt;1.15,H143&gt;=9.386,D143&lt;1.35,D143&lt;1.75,F143&gt;=1.5),3.9,IF(AND(G143&lt;0.246,D143&gt;=1.15,H143&gt;=9.386,D143&lt;1.35,D143&lt;1.75,F143&gt;=1.5),4.4,IF(AND(B143&lt;2.75,B143&gt;=2.45,F143&lt;2.5,D143&gt;=1.35,D143&lt;1.75,F143&gt;=1.5),5.1,IF(AND(H143&lt;11.084,H143&lt;13.115,D143&lt;1.95,D143&lt;2.05,D143&gt;=1.75,F143&gt;=1.5),5.35,IF(AND(H143&gt;=11.084,H143&lt;13.115,D143&lt;1.95,D143&lt;2.05,D143&gt;=1.75,F143&gt;=1.5),5.7,IF(AND(H143&lt;15.52,D143&lt;2.25,A143&lt;7.05,D143&gt;=2.05,D143&gt;=1.75,F143&gt;=1.5),5.45,IF(AND(H143&gt;=15.52,D143&lt;2.25,A143&lt;7.05,D143&gt;=2.05,D143&gt;=1.75,F143&gt;=1.5),5.725,IF(AND(G143&gt;=0.775,D143&gt;=2.25,A143&lt;7.05,D143&gt;=2.05,D143&gt;=1.75,F143&gt;=1.5),5.2,IF(AND(D143&lt;1.25,G143&gt;=0.246,D143&gt;=1.15,H143&gt;=9.386,D143&lt;1.35,D143&lt;1.75,F143&gt;=1.5),4.05,IF(AND(A143&lt;5.85,B143&gt;=2.75,B143&gt;=2.45,F143&lt;2.5,D143&gt;=1.35,D143&lt;1.75,F143&gt;=1.5),4.5,IF(AND(B143&lt;3.3,G143&lt;0.775,D143&gt;=2.25,A143&lt;7.05,D143&gt;=2.05,D143&gt;=1.75,F143&gt;=1.5),5.64,IF(AND(B143&gt;=3.3,G143&lt;0.775,D143&gt;=2.25,A143&lt;7.05,D143&gt;=2.05,D143&gt;=1.75,F143&gt;=1.5),5.6,IF(AND(A143&lt;5.9,D143&gt;=1.25,G143&gt;=0.246,D143&gt;=1.15,H143&gt;=9.386,D143&lt;1.35,D143&lt;1.75,F143&gt;=1.5),4.2,IF(AND(A143&gt;=5.9,D143&gt;=1.25,G143&gt;=0.246,D143&gt;=1.15,H143&gt;=9.386,D143&lt;1.35,D143&lt;1.75,F143&gt;=1.5),4,IF(AND(G143&gt;=0.437,A143&gt;=5.85,B143&gt;=2.75,B143&gt;=2.45,F143&lt;2.5,D143&gt;=1.35,D143&lt;1.75,F143&gt;=1.5),4.75,IF(AND(H143&lt;9.446,G143&lt;0.437,A143&gt;=5.85,B143&gt;=2.75,B143&gt;=2.45,F143&lt;2.5,D143&gt;=1.35,D143&lt;1.75,F143&gt;=1.5),4.6,IF(AND(H143&gt;=9.446,G143&lt;0.437,A143&gt;=5.85,B143&gt;=2.75,B143&gt;=2.45,F143&lt;2.5,D143&gt;=1.35,D143&lt;1.75,F143&gt;=1.5),4.7,"shouldnthappen")))))))))))))))))))))))))))))))))))))</f>
        <v>5.64</v>
      </c>
      <c r="BC143" s="1" t="n">
        <f aca="false">IF(AND(G143&gt;=0.905,F143&lt;1.5),1.65,IF(AND(D143&gt;=0.45,G143&lt;0.905,F143&lt;1.5),1.65,IF(AND(A143&lt;5.15,D143&lt;1.55,F143&gt;=1.5),3.225,IF(AND(F143&gt;=2.5,A143&gt;=5.15,D143&lt;1.55,F143&gt;=1.5),5.05,IF(AND(H143&lt;5.767,A143&lt;7.05,D143&gt;=1.55,F143&gt;=1.5),4.5,IF(AND(D143&lt;1.7,A143&gt;=7.05,D143&gt;=1.55,F143&gt;=1.5),5.8,IF(AND(A143&gt;=5.3,G143&lt;0.207,D143&lt;0.45,G143&lt;0.905,F143&lt;1.5),1.3,IF(AND(D143&gt;=0.35,G143&gt;=0.207,D143&lt;0.45,G143&lt;0.905,F143&lt;1.5),1.5,IF(AND(G143&lt;0.155,D143&gt;=1.7,A143&gt;=7.05,D143&gt;=1.55,F143&gt;=1.5),6.7,IF(AND(G143&gt;=0.155,D143&gt;=1.7,A143&gt;=7.05,D143&gt;=1.55,F143&gt;=1.5),6.34,IF(AND(G143&lt;0.05,A143&lt;5.3,G143&lt;0.207,D143&lt;0.45,G143&lt;0.905,F143&lt;1.5),1.4,IF(AND(G143&gt;=0.05,A143&lt;5.3,G143&lt;0.207,D143&lt;0.45,G143&lt;0.905,F143&lt;1.5),1.5,IF(AND(A143&lt;4.5,D143&lt;0.35,G143&gt;=0.207,D143&lt;0.45,G143&lt;0.905,F143&lt;1.5),1.3,IF(AND(G143&lt;0.308,A143&lt;6.2,F143&lt;2.5,A143&gt;=5.15,D143&lt;1.55,F143&gt;=1.5),4.5,IF(AND(D143&lt;1.35,A143&gt;=6.2,F143&lt;2.5,A143&gt;=5.15,D143&lt;1.55,F143&gt;=1.5),4.367,IF(AND(D143&lt;1.85,A143&lt;6.15,H143&gt;=5.767,A143&lt;7.05,D143&gt;=1.55,F143&gt;=1.5),4.933,IF(AND(G143&gt;=0.558,A143&gt;=4.5,D143&lt;0.35,G143&gt;=0.207,D143&lt;0.45,G143&lt;0.905,F143&lt;1.5),1.5,IF(AND(H143&gt;=13.383,G143&gt;=0.308,A143&lt;6.2,F143&lt;2.5,A143&gt;=5.15,D143&lt;1.55,F143&gt;=1.5),4.7,IF(AND(H143&gt;=12.206,D143&gt;=1.35,A143&gt;=6.2,F143&lt;2.5,A143&gt;=5.15,D143&lt;1.55,F143&gt;=1.5),4.575,IF(AND(A143&lt;5.7,D143&gt;=1.85,A143&lt;6.15,H143&gt;=5.767,A143&lt;7.05,D143&gt;=1.55,F143&gt;=1.5),4.9,IF(AND(A143&gt;=5.7,D143&gt;=1.85,A143&lt;6.15,H143&gt;=5.767,A143&lt;7.05,D143&gt;=1.55,F143&gt;=1.5),5.1,IF(AND(G143&lt;0.079,G143&lt;0.364,A143&gt;=6.15,H143&gt;=5.767,A143&lt;7.05,D143&gt;=1.55,F143&gt;=1.5),5.6,IF(AND(G143&gt;=0.079,G143&lt;0.364,A143&gt;=6.15,H143&gt;=5.767,A143&lt;7.05,D143&gt;=1.55,F143&gt;=1.5),5.25,IF(AND(G143&gt;=0.447,G143&lt;0.558,A143&gt;=4.5,D143&lt;0.35,G143&gt;=0.207,D143&lt;0.45,G143&lt;0.905,F143&lt;1.5),1.3,IF(AND(B143&gt;=2.95,H143&lt;13.383,G143&gt;=0.308,A143&lt;6.2,F143&lt;2.5,A143&gt;=5.15,D143&lt;1.55,F143&gt;=1.5),4.6,IF(AND(B143&lt;2.65,H143&lt;12.206,D143&gt;=1.35,A143&gt;=6.2,F143&lt;2.5,A143&gt;=5.15,D143&lt;1.55,F143&gt;=1.5),4.9,IF(AND(D143&lt;2.45,A143&lt;6.6,G143&gt;=0.364,A143&gt;=6.15,H143&gt;=5.767,A143&lt;7.05,D143&gt;=1.55,F143&gt;=1.5),5.6,IF(AND(D143&gt;=2.45,A143&lt;6.6,G143&gt;=0.364,A143&gt;=6.15,H143&gt;=5.767,A143&lt;7.05,D143&gt;=1.55,F143&gt;=1.5),6,IF(AND(H143&lt;12.921,A143&gt;=6.6,G143&gt;=0.364,A143&gt;=6.15,H143&gt;=5.767,A143&lt;7.05,D143&gt;=1.55,F143&gt;=1.5),5.725,IF(AND(H143&gt;=12.921,A143&gt;=6.6,G143&gt;=0.364,A143&gt;=6.15,H143&gt;=5.767,A143&lt;7.05,D143&gt;=1.55,F143&gt;=1.5),5.367,IF(AND(B143&lt;3.15,G143&lt;0.447,G143&lt;0.558,A143&gt;=4.5,D143&lt;0.35,G143&gt;=0.207,D143&lt;0.45,G143&lt;0.905,F143&lt;1.5),1.5,IF(AND(B143&gt;=3.15,G143&lt;0.447,G143&lt;0.558,A143&gt;=4.5,D143&lt;0.35,G143&gt;=0.207,D143&lt;0.45,G143&lt;0.905,F143&lt;1.5),1.36,IF(AND(B143&gt;=2.85,B143&lt;2.95,H143&lt;13.383,G143&gt;=0.308,A143&lt;6.2,F143&lt;2.5,A143&gt;=5.15,D143&lt;1.55,F143&gt;=1.5),3.6,IF(AND(H143&lt;9.446,B143&gt;=2.65,H143&lt;12.206,D143&gt;=1.35,A143&gt;=6.2,F143&lt;2.5,A143&gt;=5.15,D143&lt;1.55,F143&gt;=1.5),4.6,IF(AND(H143&gt;=9.446,B143&gt;=2.65,H143&lt;12.206,D143&gt;=1.35,A143&gt;=6.2,F143&lt;2.5,A143&gt;=5.15,D143&lt;1.55,F143&gt;=1.5),4.7,IF(AND(D143&lt;1.2,B143&lt;2.85,B143&lt;2.95,H143&lt;13.383,G143&gt;=0.308,A143&lt;6.2,F143&lt;2.5,A143&gt;=5.15,D143&lt;1.55,F143&gt;=1.5),3.75,IF(AND(G143&lt;0.356,D143&gt;=1.2,B143&lt;2.85,B143&lt;2.95,H143&lt;13.383,G143&gt;=0.308,A143&lt;6.2,F143&lt;2.5,A143&gt;=5.15,D143&lt;1.55,F143&gt;=1.5),4.2,IF(AND(G143&gt;=0.356,D143&gt;=1.2,B143&lt;2.85,B143&lt;2.95,H143&lt;13.383,G143&gt;=0.308,A143&lt;6.2,F143&lt;2.5,A143&gt;=5.15,D143&lt;1.55,F143&gt;=1.5),3.96,"shouldnthappen"))))))))))))))))))))))))))))))))))))))</f>
        <v>5.725</v>
      </c>
      <c r="BD143" s="1" t="n">
        <f aca="false">IF(AND(B143&lt;2.7,A143&lt;5.3,B143&lt;3.15),3.42,IF(AND(F143&lt;2.5,A143&gt;=5.85,B143&gt;=3.15),4.7,IF(AND(A143&lt;4.35,B143&gt;=2.7,A143&lt;5.3,B143&lt;3.15),1.1,IF(AND(A143&gt;=4.35,B143&gt;=2.7,A143&lt;5.3,B143&lt;3.15),1.42,IF(AND(A143&gt;=7.05,F143&gt;=2.5,A143&gt;=5.3,B143&lt;3.15),6.067,IF(AND(D143&gt;=0.45,A143&lt;5.05,A143&lt;5.85,B143&gt;=3.15),1.6,IF(AND(B143&lt;3.35,A143&gt;=5.05,A143&lt;5.85,B143&gt;=3.15),1.7,IF(AND(A143&gt;=6.85,F143&gt;=2.5,A143&gt;=5.85,B143&gt;=3.15),6.22,IF(AND(D143&lt;1.25,D143&lt;1.35,F143&lt;2.5,A143&gt;=5.3,B143&lt;3.15),4.033,IF(AND(D143&gt;=1.25,D143&lt;1.35,F143&lt;2.5,A143&gt;=5.3,B143&lt;3.15),4.233,IF(AND(A143&lt;6.05,D143&gt;=1.35,F143&lt;2.5,A143&gt;=5.3,B143&lt;3.15),5.1,IF(AND(H143&gt;=13.29,A143&lt;7.05,F143&gt;=2.5,A143&gt;=5.3,B143&lt;3.15),4.96,IF(AND(G143&gt;=0.858,D143&lt;0.45,A143&lt;5.05,A143&lt;5.85,B143&gt;=3.15),1.3,IF(AND(D143&gt;=0.35,B143&gt;=3.35,A143&gt;=5.05,A143&lt;5.85,B143&gt;=3.15),1.4,IF(AND(B143&lt;3.25,A143&lt;6.85,F143&gt;=2.5,A143&gt;=5.85,B143&gt;=3.15),5.233,IF(AND(A143&gt;=6.8,A143&gt;=6.05,D143&gt;=1.35,F143&lt;2.5,A143&gt;=5.3,B143&lt;3.15),4.9,IF(AND(G143&gt;=0.622,H143&lt;13.29,A143&lt;7.05,F143&gt;=2.5,A143&gt;=5.3,B143&lt;3.15),5.067,IF(AND(H143&lt;8.834,G143&lt;0.858,D143&lt;0.45,A143&lt;5.05,A143&lt;5.85,B143&gt;=3.15),1.4,IF(AND(G143&lt;0.774,B143&gt;=3.25,A143&lt;6.85,F143&gt;=2.5,A143&gt;=5.85,B143&gt;=3.15),5.8,IF(AND(G143&gt;=0.774,B143&gt;=3.25,A143&lt;6.85,F143&gt;=2.5,A143&gt;=5.85,B143&gt;=3.15),5.4,IF(AND(H143&gt;=12.206,A143&lt;6.8,A143&gt;=6.05,D143&gt;=1.35,F143&lt;2.5,A143&gt;=5.3,B143&lt;3.15),4.5,IF(AND(G143&gt;=0.439,G143&lt;0.622,H143&lt;13.29,A143&lt;7.05,F143&gt;=2.5,A143&gt;=5.3,B143&lt;3.15),5.667,IF(AND(G143&lt;0.227,H143&gt;=8.834,G143&lt;0.858,D143&lt;0.45,A143&lt;5.05,A143&lt;5.85,B143&gt;=3.15),1.4,IF(AND(G143&gt;=0.227,H143&gt;=8.834,G143&lt;0.858,D143&lt;0.45,A143&lt;5.05,A143&lt;5.85,B143&gt;=3.15),1.3,IF(AND(G143&gt;=0.934,B143&lt;3.75,D143&lt;0.35,B143&gt;=3.35,A143&gt;=5.05,A143&lt;5.85,B143&gt;=3.15),1.7,IF(AND(G143&lt;0.823,B143&gt;=3.75,D143&lt;0.35,B143&gt;=3.35,A143&gt;=5.05,A143&lt;5.85,B143&gt;=3.15),1.55,IF(AND(G143&gt;=0.823,B143&gt;=3.75,D143&lt;0.35,B143&gt;=3.35,A143&gt;=5.05,A143&lt;5.85,B143&gt;=3.15),1.5,IF(AND(A143&lt;6.2,H143&lt;12.206,A143&lt;6.8,A143&gt;=6.05,D143&gt;=1.35,F143&lt;2.5,A143&gt;=5.3,B143&lt;3.15),4.6,IF(AND(A143&gt;=6.2,H143&lt;12.206,A143&lt;6.8,A143&gt;=6.05,D143&gt;=1.35,F143&lt;2.5,A143&gt;=5.3,B143&lt;3.15),4.74,IF(AND(H143&gt;=10.667,G143&lt;0.439,G143&lt;0.622,H143&lt;13.29,A143&lt;7.05,F143&gt;=2.5,A143&gt;=5.3,B143&lt;3.15),5.6,IF(AND(H143&lt;13.67,G143&lt;0.934,B143&lt;3.75,D143&lt;0.35,B143&gt;=3.35,A143&gt;=5.05,A143&lt;5.85,B143&gt;=3.15),1.48,IF(AND(H143&gt;=13.67,G143&lt;0.934,B143&lt;3.75,D143&lt;0.35,B143&gt;=3.35,A143&gt;=5.05,A143&lt;5.85,B143&gt;=3.15),1.3,IF(AND(G143&lt;0.301,H143&lt;10.667,G143&lt;0.439,G143&lt;0.622,H143&lt;13.29,A143&lt;7.05,F143&gt;=2.5,A143&gt;=5.3,B143&lt;3.15),5.2,IF(AND(G143&gt;=0.301,H143&lt;10.667,G143&lt;0.439,G143&lt;0.622,H143&lt;13.29,A143&lt;7.05,F143&gt;=2.5,A143&gt;=5.3,B143&lt;3.15),5.067,"shouldnthappen"))))))))))))))))))))))))))))))))))</f>
        <v>5.667</v>
      </c>
      <c r="BE143" s="1" t="n">
        <f aca="false">IF(AND(B143&gt;=3.85,A143&gt;=5.05,F143&lt;1.5),1.4,IF(AND(A143&lt;5.25,A143&lt;5.75,F143&gt;=1.5),3.15,IF(AND(A143&lt;4.95,B143&lt;3.15,A143&lt;5.05,F143&lt;1.5),1.46,IF(AND(A143&gt;=4.95,B143&lt;3.15,A143&lt;5.05,F143&lt;1.5),1.6,IF(AND(H143&lt;8.834,B143&gt;=3.15,A143&lt;5.05,F143&lt;1.5),1.4,IF(AND(D143&lt;0.25,B143&lt;3.85,A143&gt;=5.05,F143&lt;1.5),1.48,IF(AND(D143&gt;=0.25,B143&lt;3.85,A143&gt;=5.05,F143&lt;1.5),1.7,IF(AND(F143&gt;=2.5,A143&gt;=5.25,A143&lt;5.75,F143&gt;=1.5),4.9,IF(AND(H143&lt;12.45,H143&gt;=8.834,B143&gt;=3.15,A143&lt;5.05,F143&lt;1.5),1.25,IF(AND(H143&gt;=12.45,H143&gt;=8.834,B143&gt;=3.15,A143&lt;5.05,F143&lt;1.5),1.32,IF(AND(G143&lt;0.283,F143&lt;2.5,A143&gt;=5.25,A143&lt;5.75,F143&gt;=1.5),4.3,IF(AND(H143&lt;6.712,H143&lt;11.275,D143&lt;1.55,A143&gt;=5.75,F143&gt;=1.5),5,IF(AND(H143&lt;13.101,H143&gt;=11.275,D143&lt;1.55,A143&gt;=5.75,F143&gt;=1.5),3.933,IF(AND(H143&gt;=13.101,H143&gt;=11.275,D143&lt;1.55,A143&gt;=5.75,F143&gt;=1.5),4.5,IF(AND(A143&gt;=7.3,D143&lt;2.45,D143&gt;=1.55,A143&gt;=5.75,F143&gt;=1.5),6.7,IF(AND(B143&lt;3.45,D143&gt;=2.45,D143&gt;=1.55,A143&gt;=5.75,F143&gt;=1.5),5.925,IF(AND(B143&gt;=3.45,D143&gt;=2.45,D143&gt;=1.55,A143&gt;=5.75,F143&gt;=1.5),6.1,IF(AND(B143&gt;=2.8,G143&gt;=0.283,F143&lt;2.5,A143&gt;=5.25,A143&lt;5.75,F143&gt;=1.5),4.2,IF(AND(D143&lt;1.35,H143&gt;=6.712,H143&lt;11.275,D143&lt;1.55,A143&gt;=5.75,F143&gt;=1.5),4.35,IF(AND(D143&lt;1.05,B143&lt;2.8,G143&gt;=0.283,F143&lt;2.5,A143&gt;=5.25,A143&lt;5.75,F143&gt;=1.5),3.567,IF(AND(D143&gt;=1.05,B143&lt;2.8,G143&gt;=0.283,F143&lt;2.5,A143&gt;=5.25,A143&lt;5.75,F143&gt;=1.5),3.925,IF(AND(B143&lt;2.65,D143&gt;=1.35,H143&gt;=6.712,H143&lt;11.275,D143&lt;1.55,A143&gt;=5.75,F143&gt;=1.5),4.9,IF(AND(B143&gt;=2.65,D143&gt;=1.35,H143&gt;=6.712,H143&lt;11.275,D143&lt;1.55,A143&gt;=5.75,F143&gt;=1.5),4.625,IF(AND(H143&gt;=14.683,G143&gt;=0.628,A143&lt;7.3,D143&lt;2.45,D143&gt;=1.55,A143&gt;=5.75,F143&gt;=1.5),5.4,IF(AND(D143&lt;1.95,H143&lt;8.884,G143&lt;0.628,A143&lt;7.3,D143&lt;2.45,D143&gt;=1.55,A143&gt;=5.75,F143&gt;=1.5),5.1,IF(AND(D143&gt;=1.95,H143&lt;8.884,G143&lt;0.628,A143&lt;7.3,D143&lt;2.45,D143&gt;=1.55,A143&gt;=5.75,F143&gt;=1.5),5.22,IF(AND(A143&lt;6.05,H143&gt;=8.884,G143&lt;0.628,A143&lt;7.3,D143&lt;2.45,D143&gt;=1.55,A143&gt;=5.75,F143&gt;=1.5),5.1,IF(AND(G143&lt;0.817,H143&lt;14.683,G143&gt;=0.628,A143&lt;7.3,D143&lt;2.45,D143&gt;=1.55,A143&gt;=5.75,F143&gt;=1.5),4.967,IF(AND(G143&gt;=0.817,H143&lt;14.683,G143&gt;=0.628,A143&lt;7.3,D143&lt;2.45,D143&gt;=1.55,A143&gt;=5.75,F143&gt;=1.5),5.1,IF(AND(H143&lt;9.637,A143&gt;=6.05,H143&gt;=8.884,G143&lt;0.628,A143&lt;7.3,D143&lt;2.45,D143&gt;=1.55,A143&gt;=5.75,F143&gt;=1.5),5.9,IF(AND(D143&lt;1.85,H143&gt;=9.637,A143&gt;=6.05,H143&gt;=8.884,G143&lt;0.628,A143&lt;7.3,D143&lt;2.45,D143&gt;=1.55,A143&gt;=5.75,F143&gt;=1.5),5.733,IF(AND(G143&gt;=0.388,D143&gt;=1.85,H143&gt;=9.637,A143&gt;=6.05,H143&gt;=8.884,G143&lt;0.628,A143&lt;7.3,D143&lt;2.45,D143&gt;=1.55,A143&gt;=5.75,F143&gt;=1.5),5.64,IF(AND(B143&lt;2.95,G143&lt;0.388,D143&gt;=1.85,H143&gt;=9.637,A143&gt;=6.05,H143&gt;=8.884,G143&lt;0.628,A143&lt;7.3,D143&lt;2.45,D143&gt;=1.55,A143&gt;=5.75,F143&gt;=1.5),5.5,IF(AND(B143&gt;=2.95,G143&lt;0.388,D143&gt;=1.85,H143&gt;=9.637,A143&gt;=6.05,H143&gt;=8.884,G143&lt;0.628,A143&lt;7.3,D143&lt;2.45,D143&gt;=1.55,A143&gt;=5.75,F143&gt;=1.5),5.333,"shouldnthappen"))))))))))))))))))))))))))))))))))</f>
        <v>5.64</v>
      </c>
      <c r="BF143" s="1" t="n">
        <f aca="false">IF(AND(D143&gt;=0.35,F143&lt;1.5),1.65,IF(AND(H143&gt;=16.227,D143&gt;=1.55,F143&gt;=1.5),6.533,IF(AND(A143&gt;=5.45,G143&lt;0.174,D143&lt;0.35,F143&lt;1.5),1.7,IF(AND(D143&lt;0.15,G143&gt;=0.174,D143&lt;0.35,F143&lt;1.5),1.38,IF(AND(D143&gt;=1.15,D143&lt;1.25,D143&lt;1.55,F143&gt;=1.5),3.967,IF(AND(H143&lt;8.376,A143&lt;5.45,G143&lt;0.174,D143&lt;0.35,F143&lt;1.5),1.4,IF(AND(H143&gt;=8.376,A143&lt;5.45,G143&lt;0.174,D143&lt;0.35,F143&lt;1.5),1.5,IF(AND(B143&lt;3.1,D143&gt;=0.15,G143&gt;=0.174,D143&lt;0.35,F143&lt;1.5),1.475,IF(AND(H143&lt;10.258,D143&lt;1.15,D143&lt;1.25,D143&lt;1.55,F143&gt;=1.5),3.24,IF(AND(H143&gt;=10.258,D143&lt;1.15,D143&lt;1.25,D143&lt;1.55,F143&gt;=1.5),3.875,IF(AND(F143&gt;=2.5,H143&lt;10.927,D143&gt;=1.25,D143&lt;1.55,F143&gt;=1.5),5.05,IF(AND(D143&lt;1.35,H143&gt;=10.927,D143&gt;=1.25,D143&lt;1.55,F143&gt;=1.5),4.25,IF(AND(A143&gt;=6.95,D143&lt;1.75,H143&lt;16.227,D143&gt;=1.55,F143&gt;=1.5),5.8,IF(AND(B143&lt;3.3,B143&gt;=3.1,D143&gt;=0.15,G143&gt;=0.174,D143&lt;0.35,F143&lt;1.5),1.3,IF(AND(H143&lt;12.278,D143&gt;=1.35,H143&gt;=10.927,D143&gt;=1.25,D143&lt;1.55,F143&gt;=1.5),4.9,IF(AND(G143&lt;0.226,A143&lt;6.95,D143&lt;1.75,H143&lt;16.227,D143&gt;=1.55,F143&gt;=1.5),5,IF(AND(G143&gt;=0.226,A143&lt;6.95,D143&lt;1.75,H143&lt;16.227,D143&gt;=1.55,F143&gt;=1.5),4.62,IF(AND(H143&lt;9.35,B143&lt;2.95,D143&gt;=1.75,H143&lt;16.227,D143&gt;=1.55,F143&gt;=1.5),6.3,IF(AND(H143&gt;=9.35,B143&lt;2.95,D143&gt;=1.75,H143&lt;16.227,D143&gt;=1.55,F143&gt;=1.5),5.58,IF(AND(A143&lt;5.05,B143&gt;=3.3,B143&gt;=3.1,D143&gt;=0.15,G143&gt;=0.174,D143&lt;0.35,F143&lt;1.5),1.35,IF(AND(A143&gt;=5.05,B143&gt;=3.3,B143&gt;=3.1,D143&gt;=0.15,G143&gt;=0.174,D143&lt;0.35,F143&lt;1.5),1.46,IF(AND(B143&lt;2.8,A143&lt;5.65,F143&lt;2.5,H143&lt;10.927,D143&gt;=1.25,D143&lt;1.55,F143&gt;=1.5),4.075,IF(AND(B143&gt;=2.8,A143&lt;5.65,F143&lt;2.5,H143&lt;10.927,D143&gt;=1.25,D143&lt;1.55,F143&gt;=1.5),3.933,IF(AND(A143&lt;6.25,A143&gt;=5.65,F143&lt;2.5,H143&lt;10.927,D143&gt;=1.25,D143&lt;1.55,F143&gt;=1.5),4.533,IF(AND(A143&gt;=6.25,A143&gt;=5.65,F143&lt;2.5,H143&lt;10.927,D143&gt;=1.25,D143&lt;1.55,F143&gt;=1.5),4.3,IF(AND(A143&lt;6.5,H143&gt;=12.278,D143&gt;=1.35,H143&gt;=10.927,D143&gt;=1.25,D143&lt;1.55,F143&gt;=1.5),4.55,IF(AND(A143&gt;=6.5,H143&gt;=12.278,D143&gt;=1.35,H143&gt;=10.927,D143&gt;=1.25,D143&lt;1.55,F143&gt;=1.5),4.775,IF(AND(H143&lt;9.884,D143&lt;2.1,B143&gt;=2.95,D143&gt;=1.75,H143&lt;16.227,D143&gt;=1.55,F143&gt;=1.5),5.5,IF(AND(H143&gt;=9.884,D143&lt;2.1,B143&gt;=2.95,D143&gt;=1.75,H143&lt;16.227,D143&gt;=1.55,F143&gt;=1.5),5.1,IF(AND(H143&lt;10.393,D143&gt;=2.1,B143&gt;=2.95,D143&gt;=1.75,H143&lt;16.227,D143&gt;=1.55,F143&gt;=1.5),5.74,IF(AND(D143&lt;2.25,H143&gt;=10.393,D143&gt;=2.1,B143&gt;=2.95,D143&gt;=1.75,H143&lt;16.227,D143&gt;=1.55,F143&gt;=1.5),5.8,IF(AND(D143&gt;=2.25,H143&gt;=10.393,D143&gt;=2.1,B143&gt;=2.95,D143&gt;=1.75,H143&lt;16.227,D143&gt;=1.55,F143&gt;=1.5),5.4,"shouldnthappen"))))))))))))))))))))))))))))))))</f>
        <v>5.4</v>
      </c>
      <c r="BG143" s="1" t="n">
        <f aca="false">IF(AND(G143&lt;0.096,A143&lt;5.45),2.95,IF(AND(F143&gt;=1.5,G143&gt;=0.096,A143&lt;5.45),3,IF(AND(D143&lt;0.6,A143&lt;5.9,A143&gt;=5.45),1.4,IF(AND(F143&gt;=2.5,D143&gt;=0.6,A143&lt;5.9,A143&gt;=5.45),5.1,IF(AND(A143&lt;7.45,A143&gt;=7.05,A143&gt;=5.9,A143&gt;=5.45),6.167,IF(AND(B143&gt;=3.55,G143&lt;0.587,F143&lt;1.5,G143&gt;=0.096,A143&lt;5.45),1,IF(AND(A143&lt;5.05,G143&gt;=0.587,F143&lt;1.5,G143&gt;=0.096,A143&lt;5.45),1.35,IF(AND(B143&lt;2.75,D143&lt;1.7,A143&lt;7.05,A143&gt;=5.9,A143&gt;=5.45),4.9,IF(AND(A143&lt;6.2,D143&gt;=1.7,A143&lt;7.05,A143&gt;=5.9,A143&gt;=5.45),4.833,IF(AND(H143&lt;17.32,A143&gt;=7.45,A143&gt;=7.05,A143&gt;=5.9,A143&gt;=5.45),6.68,IF(AND(H143&gt;=17.32,A143&gt;=7.45,A143&gt;=7.05,A143&gt;=5.9,A143&gt;=5.45),6.4,IF(AND(G143&lt;0.161,B143&lt;3.55,G143&lt;0.587,F143&lt;1.5,G143&gt;=0.096,A143&lt;5.45),1.5,IF(AND(H143&lt;11.016,A143&gt;=5.05,G143&gt;=0.587,F143&lt;1.5,G143&gt;=0.096,A143&lt;5.45),1.633,IF(AND(H143&lt;11.001,G143&lt;0.372,F143&lt;2.5,D143&gt;=0.6,A143&lt;5.9,A143&gt;=5.45),4.133,IF(AND(H143&gt;=11.001,G143&lt;0.372,F143&lt;2.5,D143&gt;=0.6,A143&lt;5.9,A143&gt;=5.45),4.3,IF(AND(H143&lt;6.808,G143&gt;=0.372,F143&lt;2.5,D143&gt;=0.6,A143&lt;5.9,A143&gt;=5.45),4,IF(AND(A143&gt;=6.75,B143&gt;=2.75,D143&lt;1.7,A143&lt;7.05,A143&gt;=5.9,A143&gt;=5.45),4.84,IF(AND(H143&lt;12.467,G143&gt;=0.161,B143&lt;3.55,G143&lt;0.587,F143&lt;1.5,G143&gt;=0.096,A143&lt;5.45),1.3,IF(AND(D143&lt;0.25,H143&gt;=11.016,A143&gt;=5.05,G143&gt;=0.587,F143&lt;1.5,G143&gt;=0.096,A143&lt;5.45),1.52,IF(AND(D143&gt;=0.25,H143&gt;=11.016,A143&gt;=5.05,G143&gt;=0.587,F143&lt;1.5,G143&gt;=0.096,A143&lt;5.45),1.5,IF(AND(H143&lt;11.218,H143&gt;=6.808,G143&gt;=0.372,F143&lt;2.5,D143&gt;=0.6,A143&lt;5.9,A143&gt;=5.45),3.7,IF(AND(H143&gt;=11.218,H143&gt;=6.808,G143&gt;=0.372,F143&lt;2.5,D143&gt;=0.6,A143&lt;5.9,A143&gt;=5.45),3.9,IF(AND(B143&lt;2.95,A143&lt;6.75,B143&gt;=2.75,D143&lt;1.7,A143&lt;7.05,A143&gt;=5.9,A143&gt;=5.45),4.2,IF(AND(B143&gt;=2.95,A143&lt;6.75,B143&gt;=2.75,D143&lt;1.7,A143&lt;7.05,A143&gt;=5.9,A143&gt;=5.45),4.6,IF(AND(D143&gt;=2.45,A143&lt;6.85,A143&gt;=6.2,D143&gt;=1.7,A143&lt;7.05,A143&gt;=5.9,A143&gt;=5.45),5.9,IF(AND(G143&lt;0.312,A143&gt;=6.85,A143&gt;=6.2,D143&gt;=1.7,A143&lt;7.05,A143&gt;=5.9,A143&gt;=5.45),5.1,IF(AND(G143&gt;=0.312,A143&gt;=6.85,A143&gt;=6.2,D143&gt;=1.7,A143&lt;7.05,A143&gt;=5.9,A143&gt;=5.45),5.4,IF(AND(G143&lt;0.251,H143&gt;=12.467,G143&gt;=0.161,B143&lt;3.55,G143&lt;0.587,F143&lt;1.5,G143&gt;=0.096,A143&lt;5.45),1.35,IF(AND(G143&gt;=0.251,H143&gt;=12.467,G143&gt;=0.161,B143&lt;3.55,G143&lt;0.587,F143&lt;1.5,G143&gt;=0.096,A143&lt;5.45),1.467,IF(AND(G143&gt;=0.628,D143&lt;2.45,A143&lt;6.85,A143&gt;=6.2,D143&gt;=1.7,A143&lt;7.05,A143&gt;=5.9,A143&gt;=5.45),5.1,IF(AND(A143&gt;=6.75,G143&lt;0.628,D143&lt;2.45,A143&lt;6.85,A143&gt;=6.2,D143&gt;=1.7,A143&lt;7.05,A143&gt;=5.9,A143&gt;=5.45),5.9,IF(AND(H143&lt;11.824,A143&lt;6.75,G143&lt;0.628,D143&lt;2.45,A143&lt;6.85,A143&gt;=6.2,D143&gt;=1.7,A143&lt;7.05,A143&gt;=5.9,A143&gt;=5.45),5.44,IF(AND(H143&lt;14.378,H143&gt;=11.824,A143&lt;6.75,G143&lt;0.628,D143&lt;2.45,A143&lt;6.85,A143&gt;=6.2,D143&gt;=1.7,A143&lt;7.05,A143&gt;=5.9,A143&gt;=5.45),5.6,IF(AND(H143&gt;=14.378,H143&gt;=11.824,A143&lt;6.75,G143&lt;0.628,D143&lt;2.45,A143&lt;6.85,A143&gt;=6.2,D143&gt;=1.7,A143&lt;7.05,A143&gt;=5.9,A143&gt;=5.45),5.8,"shouldnthappen"))))))))))))))))))))))))))))))))))</f>
        <v>5.6</v>
      </c>
      <c r="BH143" s="1" t="n">
        <f aca="false">IF(AND(G143&gt;=0.905,F143&lt;1.5),1.8,IF(AND(H143&lt;5.523,G143&lt;0.905,F143&lt;1.5),1,IF(AND(D143&gt;=0.4,H143&gt;=5.523,G143&lt;0.905,F143&lt;1.5),1.7,IF(AND(G143&gt;=0.878,D143&lt;1.35,F143&lt;2.5,F143&gt;=1.5),4.4,IF(AND(A143&lt;5.4,D143&gt;=1.35,F143&lt;2.5,F143&gt;=1.5),3.9,IF(AND(G143&lt;0.177,B143&lt;3.15,F143&gt;=2.5,F143&gt;=1.5),6.15,IF(AND(H143&lt;10.393,B143&gt;=3.15,F143&gt;=2.5,F143&gt;=1.5),5.94,IF(AND(H143&gt;=10.393,B143&gt;=3.15,F143&gt;=2.5,F143&gt;=1.5),5.467,IF(AND(D143&gt;=1.25,G143&lt;0.878,D143&lt;1.35,F143&lt;2.5,F143&gt;=1.5),4.18,IF(AND(G143&gt;=0.709,A143&gt;=5.4,D143&gt;=1.35,F143&lt;2.5,F143&gt;=1.5),4.9,IF(AND(B143&lt;2.6,G143&gt;=0.177,B143&lt;3.15,F143&gt;=2.5,F143&gt;=1.5),4.8,IF(AND(A143&lt;4.35,A143&lt;5.05,D143&lt;0.4,H143&gt;=5.523,G143&lt;0.905,F143&lt;1.5),1.1,IF(AND(A143&gt;=5.6,A143&gt;=5.05,D143&lt;0.4,H143&gt;=5.523,G143&lt;0.905,F143&lt;1.5),1.7,IF(AND(D143&lt;1.05,D143&lt;1.25,G143&lt;0.878,D143&lt;1.35,F143&lt;2.5,F143&gt;=1.5),3.6,IF(AND(D143&gt;=1.55,G143&lt;0.709,A143&gt;=5.4,D143&gt;=1.35,F143&lt;2.5,F143&gt;=1.5),4.975,IF(AND(D143&lt;1.7,B143&gt;=2.6,G143&gt;=0.177,B143&lt;3.15,F143&gt;=2.5,F143&gt;=1.5),5.8,IF(AND(B143&lt;3.15,A143&gt;=4.35,A143&lt;5.05,D143&lt;0.4,H143&gt;=5.523,G143&lt;0.905,F143&lt;1.5),1.46,IF(AND(A143&gt;=5.45,A143&lt;5.6,A143&gt;=5.05,D143&lt;0.4,H143&gt;=5.523,G143&lt;0.905,F143&lt;1.5),1.35,IF(AND(H143&lt;10.974,D143&gt;=1.05,D143&lt;1.25,G143&lt;0.878,D143&lt;1.35,F143&lt;2.5,F143&gt;=1.5),3.8,IF(AND(H143&gt;=13.654,D143&lt;1.55,G143&lt;0.709,A143&gt;=5.4,D143&gt;=1.35,F143&lt;2.5,F143&gt;=1.5),4.725,IF(AND(A143&lt;4.5,B143&gt;=3.15,A143&gt;=4.35,A143&lt;5.05,D143&lt;0.4,H143&gt;=5.523,G143&lt;0.905,F143&lt;1.5),1.3,IF(AND(G143&lt;0.676,A143&lt;5.45,A143&lt;5.6,A143&gt;=5.05,D143&lt;0.4,H143&gt;=5.523,G143&lt;0.905,F143&lt;1.5),1.5,IF(AND(G143&gt;=0.676,A143&lt;5.45,A143&lt;5.6,A143&gt;=5.05,D143&lt;0.4,H143&gt;=5.523,G143&lt;0.905,F143&lt;1.5),1.55,IF(AND(A143&lt;5.7,H143&gt;=10.974,D143&gt;=1.05,D143&lt;1.25,G143&lt;0.878,D143&lt;1.35,F143&lt;2.5,F143&gt;=1.5),3.9,IF(AND(A143&gt;=5.7,H143&gt;=10.974,D143&gt;=1.05,D143&lt;1.25,G143&lt;0.878,D143&lt;1.35,F143&lt;2.5,F143&gt;=1.5),3.933,IF(AND(G143&gt;=0.644,H143&lt;13.654,D143&lt;1.55,G143&lt;0.709,A143&gt;=5.4,D143&gt;=1.35,F143&lt;2.5,F143&gt;=1.5),4.4,IF(AND(B143&lt;2.9,A143&lt;6.2,D143&gt;=1.7,B143&gt;=2.6,G143&gt;=0.177,B143&lt;3.15,F143&gt;=2.5,F143&gt;=1.5),5.02,IF(AND(B143&gt;=2.9,A143&lt;6.2,D143&gt;=1.7,B143&gt;=2.6,G143&gt;=0.177,B143&lt;3.15,F143&gt;=2.5,F143&gt;=1.5),4.8,IF(AND(D143&lt;2.2,A143&gt;=6.2,D143&gt;=1.7,B143&gt;=2.6,G143&gt;=0.177,B143&lt;3.15,F143&gt;=2.5,F143&gt;=1.5),5.325,IF(AND(D143&gt;=2.2,A143&gt;=6.2,D143&gt;=1.7,B143&gt;=2.6,G143&gt;=0.177,B143&lt;3.15,F143&gt;=2.5,F143&gt;=1.5),5.1,IF(AND(D143&lt;0.25,A143&gt;=4.5,B143&gt;=3.15,A143&gt;=4.35,A143&lt;5.05,D143&lt;0.4,H143&gt;=5.523,G143&lt;0.905,F143&lt;1.5),1.357,IF(AND(D143&gt;=0.25,A143&gt;=4.5,B143&gt;=3.15,A143&gt;=4.35,A143&lt;5.05,D143&lt;0.4,H143&gt;=5.523,G143&lt;0.905,F143&lt;1.5),1.333,IF(AND(H143&lt;10.723,G143&lt;0.644,H143&lt;13.654,D143&lt;1.55,G143&lt;0.709,A143&gt;=5.4,D143&gt;=1.35,F143&lt;2.5,F143&gt;=1.5),4.6,IF(AND(H143&gt;=10.723,G143&lt;0.644,H143&lt;13.654,D143&lt;1.55,G143&lt;0.709,A143&gt;=5.4,D143&gt;=1.35,F143&lt;2.5,F143&gt;=1.5),4.5,"shouldnthappen"))))))))))))))))))))))))))))))))))</f>
        <v>5.1</v>
      </c>
      <c r="BI143" s="1" t="n">
        <f aca="false">IF(AND(D143&gt;=0.8,A143&lt;5.45),3.9,IF(AND(D143&gt;=0.45,D143&lt;0.8,A143&lt;5.45),1.66,IF(AND(H143&lt;16.447,B143&gt;=3.45,A143&gt;=5.45),1.525,IF(AND(H143&gt;=16.447,B143&gt;=3.45,A143&gt;=5.45),6.4,IF(AND(H143&lt;5.245,D143&lt;0.45,D143&lt;0.8,A143&lt;5.45),1,IF(AND(A143&gt;=7.2,G143&lt;0.154,B143&lt;3.45,A143&gt;=5.45),6.7,IF(AND(D143&lt;1.65,A143&lt;7.2,G143&lt;0.154,B143&lt;3.45,A143&gt;=5.45),4.7,IF(AND(D143&gt;=1.65,A143&lt;7.2,G143&lt;0.154,B143&lt;3.45,A143&gt;=5.45),5.52,IF(AND(D143&gt;=0.25,A143&lt;5.05,H143&gt;=5.245,D143&lt;0.45,D143&lt;0.8,A143&lt;5.45),1.35,IF(AND(H143&lt;6.089,A143&gt;=5.05,H143&gt;=5.245,D143&lt;0.45,D143&lt;0.8,A143&lt;5.45),1.7,IF(AND(D143&lt;1.2,B143&lt;2.6,A143&lt;5.75,G143&gt;=0.154,B143&lt;3.45,A143&gt;=5.45),3.85,IF(AND(D143&gt;=1.2,B143&lt;2.6,A143&lt;5.75,G143&gt;=0.154,B143&lt;3.45,A143&gt;=5.45),4,IF(AND(D143&gt;=1.65,B143&gt;=2.6,A143&lt;5.75,G143&gt;=0.154,B143&lt;3.45,A143&gt;=5.45),4.9,IF(AND(G143&lt;0.353,F143&lt;2.5,A143&gt;=5.75,G143&gt;=0.154,B143&lt;3.45,A143&gt;=5.45),4.25,IF(AND(A143&gt;=7.25,F143&gt;=2.5,A143&gt;=5.75,G143&gt;=0.154,B143&lt;3.45,A143&gt;=5.45),6.45,IF(AND(H143&lt;11.218,D143&lt;0.25,A143&lt;5.05,H143&gt;=5.245,D143&lt;0.45,D143&lt;0.8,A143&lt;5.45),1.42,IF(AND(G143&lt;0.517,H143&gt;=6.089,A143&gt;=5.05,H143&gt;=5.245,D143&lt;0.45,D143&lt;0.8,A143&lt;5.45),1.44,IF(AND(G143&gt;=0.517,H143&gt;=6.089,A143&gt;=5.05,H143&gt;=5.245,D143&lt;0.45,D143&lt;0.8,A143&lt;5.45),1.54,IF(AND(H143&gt;=10.194,D143&lt;1.65,B143&gt;=2.6,A143&lt;5.75,G143&gt;=0.154,B143&lt;3.45,A143&gt;=5.45),4.35,IF(AND(B143&gt;=3.15,G143&gt;=0.353,F143&lt;2.5,A143&gt;=5.75,G143&gt;=0.154,B143&lt;3.45,A143&gt;=5.45),4.7,IF(AND(H143&lt;7.716,A143&lt;7.25,F143&gt;=2.5,A143&gt;=5.75,G143&gt;=0.154,B143&lt;3.45,A143&gt;=5.45),5.04,IF(AND(G143&lt;0.175,H143&gt;=11.218,D143&lt;0.25,A143&lt;5.05,H143&gt;=5.245,D143&lt;0.45,D143&lt;0.8,A143&lt;5.45),1.5,IF(AND(H143&lt;7.713,H143&lt;10.194,D143&lt;1.65,B143&gt;=2.6,A143&lt;5.75,G143&gt;=0.154,B143&lt;3.45,A143&gt;=5.45),4.1,IF(AND(H143&gt;=7.713,H143&lt;10.194,D143&lt;1.65,B143&gt;=2.6,A143&lt;5.75,G143&gt;=0.154,B143&lt;3.45,A143&gt;=5.45),4.2,IF(AND(B143&gt;=3.05,B143&lt;3.15,G143&gt;=0.353,F143&lt;2.5,A143&gt;=5.75,G143&gt;=0.154,B143&lt;3.45,A143&gt;=5.45),4.4,IF(AND(D143&gt;=2.45,H143&gt;=7.716,A143&lt;7.25,F143&gt;=2.5,A143&gt;=5.75,G143&gt;=0.154,B143&lt;3.45,A143&gt;=5.45),5.85,IF(AND(D143&lt;0.15,G143&gt;=0.175,H143&gt;=11.218,D143&lt;0.25,A143&lt;5.05,H143&gt;=5.245,D143&lt;0.45,D143&lt;0.8,A143&lt;5.45),1.1,IF(AND(H143&gt;=16.317,B143&lt;3.05,B143&lt;3.15,G143&gt;=0.353,F143&lt;2.5,A143&gt;=5.75,G143&gt;=0.154,B143&lt;3.45,A143&gt;=5.45),4.8,IF(AND(G143&gt;=0.857,D143&lt;2.45,H143&gt;=7.716,A143&lt;7.25,F143&gt;=2.5,A143&gt;=5.75,G143&gt;=0.154,B143&lt;3.45,A143&gt;=5.45),5.05,IF(AND(G143&lt;0.245,D143&gt;=0.15,G143&gt;=0.175,H143&gt;=11.218,D143&lt;0.25,A143&lt;5.05,H143&gt;=5.245,D143&lt;0.45,D143&lt;0.8,A143&lt;5.45),1.3,IF(AND(G143&gt;=0.245,D143&gt;=0.15,G143&gt;=0.175,H143&gt;=11.218,D143&lt;0.25,A143&lt;5.05,H143&gt;=5.245,D143&lt;0.45,D143&lt;0.8,A143&lt;5.45),1.22,IF(AND(B143&lt;2.85,H143&lt;16.317,B143&lt;3.05,B143&lt;3.15,G143&gt;=0.353,F143&lt;2.5,A143&gt;=5.75,G143&gt;=0.154,B143&lt;3.45,A143&gt;=5.45),4.6,IF(AND(B143&gt;=2.85,H143&lt;16.317,B143&lt;3.05,B143&lt;3.15,G143&gt;=0.353,F143&lt;2.5,A143&gt;=5.75,G143&gt;=0.154,B143&lt;3.45,A143&gt;=5.45),4.633,IF(AND(D143&lt;1.85,G143&lt;0.857,D143&lt;2.45,H143&gt;=7.716,A143&lt;7.25,F143&gt;=2.5,A143&gt;=5.75,G143&gt;=0.154,B143&lt;3.45,A143&gt;=5.45),5.8,IF(AND(H143&lt;11.297,D143&gt;=1.85,G143&lt;0.857,D143&lt;2.45,H143&gt;=7.716,A143&lt;7.25,F143&gt;=2.5,A143&gt;=5.75,G143&gt;=0.154,B143&lt;3.45,A143&gt;=5.45),5.3,IF(AND(G143&lt;0.388,H143&gt;=11.297,D143&gt;=1.85,G143&lt;0.857,D143&lt;2.45,H143&gt;=7.716,A143&lt;7.25,F143&gt;=2.5,A143&gt;=5.75,G143&gt;=0.154,B143&lt;3.45,A143&gt;=5.45),5.4,IF(AND(G143&gt;=0.388,H143&gt;=11.297,D143&gt;=1.85,G143&lt;0.857,D143&lt;2.45,H143&gt;=7.716,A143&lt;7.25,F143&gt;=2.5,A143&gt;=5.75,G143&gt;=0.154,B143&lt;3.45,A143&gt;=5.45),5.6,"shouldnthappen")))))))))))))))))))))))))))))))))))))</f>
        <v>5.6</v>
      </c>
      <c r="BJ143" s="1" t="n">
        <f aca="false">IF(AND(F143&gt;=2,B143&gt;=3.35),6.1,IF(AND(H143&gt;=12.719,F143&lt;1.5,B143&lt;3.35),1.567,IF(AND(H143&lt;5.245,F143&lt;2,B143&gt;=3.35),1,IF(AND(D143&lt;0.15,H143&lt;12.719,F143&lt;1.5,B143&lt;3.35),1.5,IF(AND(D143&gt;=0.35,H143&gt;=5.245,F143&lt;2,B143&gt;=3.35),1.6,IF(AND(A143&lt;4.9,D143&gt;=0.15,H143&lt;12.719,F143&lt;1.5,B143&lt;3.35),1.36,IF(AND(B143&lt;2.65,G143&lt;0.572,D143&lt;1.45,F143&gt;=1.5,B143&lt;3.35),3.5,IF(AND(A143&lt;6.1,F143&lt;2.5,D143&gt;=1.45,F143&gt;=1.5,B143&lt;3.35),5.1,IF(AND(G143&gt;=0.607,D143&lt;0.35,H143&gt;=5.245,F143&lt;2,B143&gt;=3.35),1.65,IF(AND(G143&lt;0.546,A143&gt;=4.9,D143&gt;=0.15,H143&lt;12.719,F143&lt;1.5,B143&lt;3.35),1.2,IF(AND(G143&gt;=0.546,A143&gt;=4.9,D143&gt;=0.15,H143&lt;12.719,F143&lt;1.5,B143&lt;3.35),1.4,IF(AND(A143&gt;=6.3,B143&gt;=2.65,G143&lt;0.572,D143&lt;1.45,F143&gt;=1.5,B143&lt;3.35),4.8,IF(AND(D143&lt;1.15,B143&lt;2.85,G143&gt;=0.572,D143&lt;1.45,F143&gt;=1.5,B143&lt;3.35),3.9,IF(AND(B143&gt;=3.15,B143&gt;=2.85,G143&gt;=0.572,D143&lt;1.45,F143&gt;=1.5,B143&lt;3.35),4.7,IF(AND(B143&lt;2.95,A143&gt;=6.1,F143&lt;2.5,D143&gt;=1.45,F143&gt;=1.5,B143&lt;3.35),4.533,IF(AND(B143&gt;=2.95,A143&gt;=6.1,F143&lt;2.5,D143&gt;=1.45,F143&gt;=1.5,B143&lt;3.35),4.75,IF(AND(A143&gt;=6.7,G143&lt;0.107,F143&gt;=2.5,D143&gt;=1.45,F143&gt;=1.5,B143&lt;3.35),5.7,IF(AND(G143&gt;=0.385,G143&lt;0.607,D143&lt;0.35,H143&gt;=5.245,F143&lt;2,B143&gt;=3.35),1.325,IF(AND(D143&lt;1.25,A143&lt;6.3,B143&gt;=2.65,G143&lt;0.572,D143&lt;1.45,F143&gt;=1.5,B143&lt;3.35),4,IF(AND(D143&gt;=1.25,A143&lt;6.3,B143&gt;=2.65,G143&lt;0.572,D143&lt;1.45,F143&gt;=1.5,B143&lt;3.35),4.18,IF(AND(G143&lt;0.907,D143&gt;=1.15,B143&lt;2.85,G143&gt;=0.572,D143&lt;1.45,F143&gt;=1.5,B143&lt;3.35),4,IF(AND(G143&gt;=0.907,D143&gt;=1.15,B143&lt;2.85,G143&gt;=0.572,D143&lt;1.45,F143&gt;=1.5,B143&lt;3.35),4.4,IF(AND(H143&lt;8.326,B143&lt;3.15,B143&gt;=2.85,G143&gt;=0.572,D143&lt;1.45,F143&gt;=1.5,B143&lt;3.35),3.6,IF(AND(H143&gt;=8.326,B143&lt;3.15,B143&gt;=2.85,G143&gt;=0.572,D143&lt;1.45,F143&gt;=1.5,B143&lt;3.35),4.48,IF(AND(B143&lt;2.95,A143&lt;6.7,G143&lt;0.107,F143&gt;=2.5,D143&gt;=1.45,F143&gt;=1.5,B143&lt;3.35),5.6,IF(AND(B143&gt;=2.95,A143&lt;6.7,G143&lt;0.107,F143&gt;=2.5,D143&gt;=1.45,F143&gt;=1.5,B143&lt;3.35),5.5,IF(AND(G143&lt;0.205,G143&lt;0.432,G143&gt;=0.107,F143&gt;=2.5,D143&gt;=1.45,F143&gt;=1.5,B143&lt;3.35),5.3,IF(AND(B143&gt;=3.05,G143&gt;=0.432,G143&gt;=0.107,F143&gt;=2.5,D143&gt;=1.45,F143&gt;=1.5,B143&lt;3.35),5.86,IF(AND(H143&gt;=14.057,G143&lt;0.385,G143&lt;0.607,D143&lt;0.35,H143&gt;=5.245,F143&lt;2,B143&gt;=3.35),1.7,IF(AND(D143&lt;1.7,G143&gt;=0.205,G143&lt;0.432,G143&gt;=0.107,F143&gt;=2.5,D143&gt;=1.45,F143&gt;=1.5,B143&lt;3.35),5,IF(AND(G143&lt;0.779,B143&lt;3.05,G143&gt;=0.432,G143&gt;=0.107,F143&gt;=2.5,D143&gt;=1.45,F143&gt;=1.5,B143&lt;3.35),4.9,IF(AND(G143&gt;=0.779,B143&lt;3.05,G143&gt;=0.432,G143&gt;=0.107,F143&gt;=2.5,D143&gt;=1.45,F143&gt;=1.5,B143&lt;3.35),5.533,IF(AND(D143&gt;=0.25,H143&lt;14.057,G143&lt;0.385,G143&lt;0.607,D143&lt;0.35,H143&gt;=5.245,F143&lt;2,B143&gt;=3.35),1.4,IF(AND(B143&lt;2.85,D143&gt;=1.7,G143&gt;=0.205,G143&lt;0.432,G143&gt;=0.107,F143&gt;=2.5,D143&gt;=1.45,F143&gt;=1.5,B143&lt;3.35),5.1,IF(AND(B143&gt;=2.85,D143&gt;=1.7,G143&gt;=0.205,G143&lt;0.432,G143&gt;=0.107,F143&gt;=2.5,D143&gt;=1.45,F143&gt;=1.5,B143&lt;3.35),5.15,IF(AND(A143&lt;5.1,D143&lt;0.25,H143&lt;14.057,G143&lt;0.385,G143&lt;0.607,D143&lt;0.35,H143&gt;=5.245,F143&lt;2,B143&gt;=3.35),1.4,IF(AND(A143&gt;=5.1,D143&lt;0.25,H143&lt;14.057,G143&lt;0.385,G143&lt;0.607,D143&lt;0.35,H143&gt;=5.245,F143&lt;2,B143&gt;=3.35),1.5,"shouldnthappen")))))))))))))))))))))))))))))))))))))</f>
        <v>5.86</v>
      </c>
    </row>
    <row r="144" customFormat="false" ht="13.8" hidden="false" customHeight="false" outlineLevel="0" collapsed="false">
      <c r="A144" s="1" t="n">
        <v>6.9</v>
      </c>
      <c r="B144" s="1" t="n">
        <v>3.1</v>
      </c>
      <c r="C144" s="1" t="n">
        <v>5.1</v>
      </c>
      <c r="D144" s="1" t="n">
        <v>2.3</v>
      </c>
      <c r="E144" s="1" t="s">
        <v>93</v>
      </c>
      <c r="F144" s="1" t="n">
        <v>3</v>
      </c>
      <c r="G144" s="1" t="n">
        <v>0.301445279503241</v>
      </c>
      <c r="H144" s="16" t="n">
        <v>8.25017402470112</v>
      </c>
      <c r="I144" s="11" t="n">
        <f aca="false">C144</f>
        <v>5.1</v>
      </c>
      <c r="J144" s="1" t="n">
        <f aca="false">AVERAGE(M144:BJ144)</f>
        <v>5.2814</v>
      </c>
      <c r="K144" s="15" t="n">
        <f aca="false">1-SQRT(VAR(M144:BJ144, I144)) / AVERAGE(M144:BJ144)</f>
        <v>0.962802299336184</v>
      </c>
      <c r="L144" s="1" t="n">
        <f aca="false">(J144-I144)/I144</f>
        <v>0.0355686274509804</v>
      </c>
      <c r="M144" s="1" t="n">
        <f aca="false">IF(AND(H144&gt;=16.241,B144&gt;=3.35),6.4,IF(AND(D144&gt;=0.75,A144&lt;5.15,B144&lt;3.35),4.1,IF(AND(D144&gt;=1.5,H144&lt;16.241,B144&gt;=3.35),5.767,IF(AND(B144&gt;=3.25,D144&lt;0.75,A144&lt;5.15,B144&lt;3.35),1.58,IF(AND(A144&lt;4.95,D144&lt;1.5,H144&lt;16.241,B144&gt;=3.35),1.4,IF(AND(A144&lt;4.5,B144&lt;3.25,D144&lt;0.75,A144&lt;5.15,B144&lt;3.35),1.26,IF(AND(A144&gt;=4.5,B144&lt;3.25,D144&lt;0.75,A144&lt;5.15,B144&lt;3.35),1.48,IF(AND(G144&lt;0.356,H144&lt;12.557,D144&lt;1.45,A144&gt;=5.15,B144&lt;3.35),4.267,IF(AND(D144&lt;1.25,H144&gt;=12.557,D144&lt;1.45,A144&gt;=5.15,B144&lt;3.35),4.05,IF(AND(D144&gt;=1.35,G144&gt;=0.356,H144&lt;12.557,D144&lt;1.45,A144&gt;=5.15,B144&lt;3.35),4.25,IF(AND(H144&lt;15.086,D144&gt;=1.25,H144&gt;=12.557,D144&lt;1.45,A144&gt;=5.15,B144&lt;3.35),4.4,IF(AND(F144&lt;2.5,G144&gt;=0.44,D144&lt;2.05,D144&gt;=1.45,A144&gt;=5.15,B144&lt;3.35),4.7,IF(AND(H144&lt;10.391,B144&lt;3.15,D144&gt;=2.05,D144&gt;=1.45,A144&gt;=5.15,B144&lt;3.35),5.1,IF(AND(G144&lt;0.505,B144&gt;=3.15,D144&gt;=2.05,D144&gt;=1.45,A144&gt;=5.15,B144&lt;3.35),5.7,IF(AND(G144&gt;=0.505,B144&gt;=3.15,D144&gt;=2.05,D144&gt;=1.45,A144&gt;=5.15,B144&lt;3.35),5.95,IF(AND(D144&gt;=0.5,G144&lt;0.905,A144&gt;=4.95,D144&lt;1.5,H144&lt;16.241,B144&gt;=3.35),1.6,IF(AND(B144&lt;3.6,G144&gt;=0.905,A144&gt;=4.95,D144&lt;1.5,H144&lt;16.241,B144&gt;=3.35),1.7,IF(AND(B144&gt;=3.6,G144&gt;=0.905,A144&gt;=4.95,D144&lt;1.5,H144&lt;16.241,B144&gt;=3.35),1.767,IF(AND(A144&gt;=5.7,D144&lt;1.35,G144&gt;=0.356,H144&lt;12.557,D144&lt;1.45,A144&gt;=5.15,B144&lt;3.35),3.9,IF(AND(A144&lt;6.35,H144&gt;=15.086,D144&gt;=1.25,H144&gt;=12.557,D144&lt;1.45,A144&gt;=5.15,B144&lt;3.35),4.7,IF(AND(A144&gt;=6.35,H144&gt;=15.086,D144&gt;=1.25,H144&gt;=12.557,D144&lt;1.45,A144&gt;=5.15,B144&lt;3.35),4.6,IF(AND(H144&lt;9.252,D144&lt;1.55,G144&lt;0.44,D144&lt;2.05,D144&gt;=1.45,A144&gt;=5.15,B144&lt;3.35),5.08,IF(AND(H144&gt;=9.252,D144&lt;1.55,G144&lt;0.44,D144&lt;2.05,D144&gt;=1.45,A144&gt;=5.15,B144&lt;3.35),4.7,IF(AND(H144&lt;8.477,D144&gt;=1.55,G144&lt;0.44,D144&lt;2.05,D144&gt;=1.45,A144&gt;=5.15,B144&lt;3.35),5.1,IF(AND(H144&gt;=8.477,D144&gt;=1.55,G144&lt;0.44,D144&lt;2.05,D144&gt;=1.45,A144&gt;=5.15,B144&lt;3.35),5.4,IF(AND(H144&lt;8.435,F144&gt;=2.5,G144&gt;=0.44,D144&lt;2.05,D144&gt;=1.45,A144&gt;=5.15,B144&lt;3.35),5.1,IF(AND(H144&gt;=8.435,F144&gt;=2.5,G144&gt;=0.44,D144&lt;2.05,D144&gt;=1.45,A144&gt;=5.15,B144&lt;3.35),4.86,IF(AND(G144&lt;0.543,H144&gt;=10.391,B144&lt;3.15,D144&gt;=2.05,D144&gt;=1.45,A144&gt;=5.15,B144&lt;3.35),5.56,IF(AND(G144&gt;=0.543,H144&gt;=10.391,B144&lt;3.15,D144&gt;=2.05,D144&gt;=1.45,A144&gt;=5.15,B144&lt;3.35),5.8,IF(AND(A144&lt;5.05,D144&lt;0.5,G144&lt;0.905,A144&gt;=4.95,D144&lt;1.5,H144&lt;16.241,B144&gt;=3.35),1.3,IF(AND(H144&lt;6.583,A144&lt;5.7,D144&lt;1.35,G144&gt;=0.356,H144&lt;12.557,D144&lt;1.45,A144&gt;=5.15,B144&lt;3.35),4,IF(AND(G144&lt;0.585,A144&gt;=5.05,D144&lt;0.5,G144&lt;0.905,A144&gt;=4.95,D144&lt;1.5,H144&lt;16.241,B144&gt;=3.35),1.475,IF(AND(G144&lt;0.62,H144&gt;=6.583,A144&lt;5.7,D144&lt;1.35,G144&gt;=0.356,H144&lt;12.557,D144&lt;1.45,A144&gt;=5.15,B144&lt;3.35),3.75,IF(AND(G144&gt;=0.62,H144&gt;=6.583,A144&lt;5.7,D144&lt;1.35,G144&gt;=0.356,H144&lt;12.557,D144&lt;1.45,A144&gt;=5.15,B144&lt;3.35),3.6,IF(AND(B144&lt;3.75,G144&gt;=0.585,A144&gt;=5.05,D144&lt;0.5,G144&lt;0.905,A144&gt;=4.95,D144&lt;1.5,H144&lt;16.241,B144&gt;=3.35),1.5,IF(AND(B144&gt;=3.75,G144&gt;=0.585,A144&gt;=5.05,D144&lt;0.5,G144&lt;0.905,A144&gt;=4.95,D144&lt;1.5,H144&lt;16.241,B144&gt;=3.35),1.6,"shouldnthappen"))))))))))))))))))))))))))))))))))))</f>
        <v>5.1</v>
      </c>
      <c r="N144" s="1" t="n">
        <f aca="false">IF(AND(H144&lt;5.245,B144&lt;3.65,F144&lt;1.5),1,IF(AND(H144&gt;=14.096,B144&gt;=3.65,F144&lt;1.5),1.65,IF(AND(A144&gt;=5.45,H144&gt;=5.245,B144&lt;3.65,F144&lt;1.5),1.3,IF(AND(H144&gt;=13.586,H144&lt;14.096,B144&gt;=3.65,F144&lt;1.5),1.3,IF(AND(H144&lt;10.258,D144&lt;1.25,F144&lt;2.5,F144&gt;=1.5),3.38,IF(AND(H144&lt;6.982,D144&gt;=1.25,F144&lt;2.5,F144&gt;=1.5),3.96,IF(AND(H144&gt;=13.646,D144&lt;2.05,F144&gt;=2.5,F144&gt;=1.5),6.1,IF(AND(B144&lt;3.05,A144&lt;5.45,H144&gt;=5.245,B144&lt;3.65,F144&lt;1.5),1.375,IF(AND(H144&lt;6.543,H144&lt;13.586,H144&lt;14.096,B144&gt;=3.65,F144&lt;1.5),1.4,IF(AND(H144&gt;=6.543,H144&lt;13.586,H144&lt;14.096,B144&gt;=3.65,F144&lt;1.5),1.5,IF(AND(H144&lt;11.522,H144&gt;=10.258,D144&lt;1.25,F144&lt;2.5,F144&gt;=1.5),3.733,IF(AND(H144&gt;=11.522,H144&gt;=10.258,D144&lt;1.25,F144&lt;2.5,F144&gt;=1.5),3.92,IF(AND(H144&lt;5.767,H144&lt;13.646,D144&lt;2.05,F144&gt;=2.5,F144&gt;=1.5),4.5,IF(AND(A144&lt;6.8,B144&lt;3.15,D144&gt;=2.05,F144&gt;=2.5,F144&gt;=1.5),5.6,IF(AND(A144&gt;=6.8,B144&lt;3.15,D144&gt;=2.05,F144&gt;=2.5,F144&gt;=1.5),5.1,IF(AND(B144&lt;3.25,B144&gt;=3.15,D144&gt;=2.05,F144&gt;=2.5,F144&gt;=1.5),5.8,IF(AND(B144&gt;=3.25,B144&gt;=3.15,D144&gt;=2.05,F144&gt;=2.5,F144&gt;=1.5),5.65,IF(AND(B144&lt;3.15,B144&gt;=3.05,A144&lt;5.45,H144&gt;=5.245,B144&lt;3.65,F144&lt;1.5),1.5,IF(AND(G144&gt;=0.735,H144&lt;13.665,H144&gt;=6.982,D144&gt;=1.25,F144&lt;2.5,F144&gt;=1.5),4.2,IF(AND(H144&lt;14.03,H144&gt;=13.665,H144&gt;=6.982,D144&gt;=1.25,F144&lt;2.5,F144&gt;=1.5),4.8,IF(AND(A144&gt;=6.6,H144&gt;=5.767,H144&lt;13.646,D144&lt;2.05,F144&gt;=2.5,F144&gt;=1.5),6.05,IF(AND(G144&gt;=0.934,B144&gt;=3.15,B144&gt;=3.05,A144&lt;5.45,H144&gt;=5.245,B144&lt;3.65,F144&lt;1.5),1.7,IF(AND(D144&gt;=1.55,G144&lt;0.735,H144&lt;13.665,H144&gt;=6.982,D144&gt;=1.25,F144&lt;2.5,F144&gt;=1.5),5.1,IF(AND(D144&lt;1.45,H144&gt;=14.03,H144&gt;=13.665,H144&gt;=6.982,D144&gt;=1.25,F144&lt;2.5,F144&gt;=1.5),4.7,IF(AND(D144&gt;=1.45,H144&gt;=14.03,H144&gt;=13.665,H144&gt;=6.982,D144&gt;=1.25,F144&lt;2.5,F144&gt;=1.5),4.5,IF(AND(A144&gt;=6.2,A144&lt;6.6,H144&gt;=5.767,H144&lt;13.646,D144&lt;2.05,F144&gt;=2.5,F144&gt;=1.5),5.325,IF(AND(B144&lt;3.25,G144&lt;0.934,B144&gt;=3.15,B144&gt;=3.05,A144&lt;5.45,H144&gt;=5.245,B144&lt;3.65,F144&lt;1.5),1.3,IF(AND(D144&lt;1.35,D144&lt;1.55,G144&lt;0.735,H144&lt;13.665,H144&gt;=6.982,D144&gt;=1.25,F144&lt;2.5,F144&gt;=1.5),4.25,IF(AND(H144&lt;8.435,A144&lt;6.2,A144&lt;6.6,H144&gt;=5.767,H144&lt;13.646,D144&lt;2.05,F144&gt;=2.5,F144&gt;=1.5),5.1,IF(AND(H144&gt;=8.435,A144&lt;6.2,A144&lt;6.6,H144&gt;=5.767,H144&lt;13.646,D144&lt;2.05,F144&gt;=2.5,F144&gt;=1.5),4.9,IF(AND(A144&gt;=5.15,B144&gt;=3.25,G144&lt;0.934,B144&gt;=3.15,B144&gt;=3.05,A144&lt;5.45,H144&gt;=5.245,B144&lt;3.65,F144&lt;1.5),1.5,IF(AND(B144&lt;2.9,D144&gt;=1.35,D144&lt;1.55,G144&lt;0.735,H144&lt;13.665,H144&gt;=6.982,D144&gt;=1.25,F144&lt;2.5,F144&gt;=1.5),4.6,IF(AND(B144&gt;=2.9,D144&gt;=1.35,D144&lt;1.55,G144&lt;0.735,H144&lt;13.665,H144&gt;=6.982,D144&gt;=1.25,F144&lt;2.5,F144&gt;=1.5),4.52,IF(AND(G144&gt;=0.862,A144&lt;5.15,B144&gt;=3.25,G144&lt;0.934,B144&gt;=3.15,B144&gt;=3.05,A144&lt;5.45,H144&gt;=5.245,B144&lt;3.65,F144&lt;1.5),1.5,IF(AND(H144&lt;9.35,G144&lt;0.862,A144&lt;5.15,B144&gt;=3.25,G144&lt;0.934,B144&gt;=3.15,B144&gt;=3.05,A144&lt;5.45,H144&gt;=5.245,B144&lt;3.65,F144&lt;1.5),1.38,IF(AND(H144&gt;=9.35,G144&lt;0.862,A144&lt;5.15,B144&gt;=3.25,G144&lt;0.934,B144&gt;=3.15,B144&gt;=3.05,A144&lt;5.45,H144&gt;=5.245,B144&lt;3.65,F144&lt;1.5),1.4,"shouldnthappen"))))))))))))))))))))))))))))))))))))</f>
        <v>5.1</v>
      </c>
      <c r="O144" s="1" t="n">
        <f aca="false">IF(AND(B144&lt;2.75,A144&lt;5.55),3.96,IF(AND(H144&lt;9.205,A144&lt;5.9,A144&gt;=5.55),3.85,IF(AND(A144&lt;4.35,D144&lt;0.35,B144&gt;=2.75,A144&lt;5.55),1.1,IF(AND(B144&lt;3.65,D144&gt;=0.35,B144&gt;=2.75,A144&lt;5.55),1.65,IF(AND(B144&gt;=3.65,D144&gt;=0.35,B144&gt;=2.75,A144&lt;5.55),1.9,IF(AND(G144&gt;=0.732,H144&gt;=9.205,A144&lt;5.9,A144&gt;=5.55),4.9,IF(AND(G144&lt;0.273,G144&lt;0.732,H144&gt;=9.205,A144&lt;5.9,A144&gt;=5.55),4.5,IF(AND(A144&lt;6.3,G144&lt;0.422,F144&lt;2.5,A144&gt;=5.9,A144&gt;=5.55),5.1,IF(AND(A144&gt;=6.3,G144&lt;0.422,F144&lt;2.5,A144&gt;=5.9,A144&gt;=5.55),4.76,IF(AND(B144&lt;2.4,G144&gt;=0.422,F144&lt;2.5,A144&gt;=5.9,A144&gt;=5.55),4.45,IF(AND(A144&gt;=7,G144&gt;=0.628,F144&gt;=2.5,A144&gt;=5.9,A144&gt;=5.55),6.45,IF(AND(D144&lt;0.15,H144&lt;13.924,A144&gt;=4.35,D144&lt;0.35,B144&gt;=2.75,A144&lt;5.55),1.5,IF(AND(B144&lt;3.15,H144&gt;=13.924,A144&gt;=4.35,D144&lt;0.35,B144&gt;=2.75,A144&lt;5.55),1.56,IF(AND(B144&gt;=3.15,H144&gt;=13.924,A144&gt;=4.35,D144&lt;0.35,B144&gt;=2.75,A144&lt;5.55),1.3,IF(AND(H144&lt;14.316,G144&gt;=0.273,G144&lt;0.732,H144&gt;=9.205,A144&lt;5.9,A144&gt;=5.55),3.95,IF(AND(H144&gt;=14.316,G144&gt;=0.273,G144&lt;0.732,H144&gt;=9.205,A144&lt;5.9,A144&gt;=5.55),4.1,IF(AND(A144&lt;6.2,B144&gt;=2.4,G144&gt;=0.422,F144&lt;2.5,A144&gt;=5.9,A144&gt;=5.55),4.3,IF(AND(A144&gt;=7.05,G144&lt;0.364,G144&lt;0.628,F144&gt;=2.5,A144&gt;=5.9,A144&gt;=5.55),6.1,IF(AND(A144&gt;=7.55,G144&gt;=0.364,G144&lt;0.628,F144&gt;=2.5,A144&gt;=5.9,A144&gt;=5.55),6.4,IF(AND(A144&lt;6.15,A144&lt;7,G144&gt;=0.628,F144&gt;=2.5,A144&gt;=5.9,A144&gt;=5.55),4.9,IF(AND(D144&lt;1.45,A144&gt;=6.2,B144&gt;=2.4,G144&gt;=0.422,F144&lt;2.5,A144&gt;=5.9,A144&gt;=5.55),4.64,IF(AND(D144&gt;=1.45,A144&gt;=6.2,B144&gt;=2.4,G144&gt;=0.422,F144&lt;2.5,A144&gt;=5.9,A144&gt;=5.55),4.9,IF(AND(D144&lt;1.65,A144&lt;7.05,G144&lt;0.364,G144&lt;0.628,F144&gt;=2.5,A144&gt;=5.9,A144&gt;=5.55),5.1,IF(AND(D144&gt;=2.35,A144&lt;7.55,G144&gt;=0.364,G144&lt;0.628,F144&gt;=2.5,A144&gt;=5.9,A144&gt;=5.55),5.633,IF(AND(D144&lt;2.15,A144&gt;=6.15,A144&lt;7,G144&gt;=0.628,F144&gt;=2.5,A144&gt;=5.9,A144&gt;=5.55),5.1,IF(AND(D144&gt;=2.15,A144&gt;=6.15,A144&lt;7,G144&gt;=0.628,F144&gt;=2.5,A144&gt;=5.9,A144&gt;=5.55),5.267,IF(AND(A144&lt;4.9,A144&lt;5.05,D144&gt;=0.15,H144&lt;13.924,A144&gt;=4.35,D144&lt;0.35,B144&gt;=2.75,A144&lt;5.55),1.375,IF(AND(A144&gt;=4.9,A144&lt;5.05,D144&gt;=0.15,H144&lt;13.924,A144&gt;=4.35,D144&lt;0.35,B144&gt;=2.75,A144&lt;5.55),1.3,IF(AND(A144&lt;5.45,A144&gt;=5.05,D144&gt;=0.15,H144&lt;13.924,A144&gt;=4.35,D144&lt;0.35,B144&gt;=2.75,A144&lt;5.55),1.475,IF(AND(A144&gt;=5.45,A144&gt;=5.05,D144&gt;=0.15,H144&lt;13.924,A144&gt;=4.35,D144&lt;0.35,B144&gt;=2.75,A144&lt;5.55),1.4,IF(AND(B144&gt;=3.25,D144&lt;2.35,A144&lt;7.55,G144&gt;=0.364,G144&lt;0.628,F144&gt;=2.5,A144&gt;=5.9,A144&gt;=5.55),5.7,IF(AND(G144&lt;0.006,G144&lt;0.107,D144&gt;=1.65,A144&lt;7.05,G144&lt;0.364,G144&lt;0.628,F144&gt;=2.5,A144&gt;=5.9,A144&gt;=5.55),5.5,IF(AND(G144&gt;=0.006,G144&lt;0.107,D144&gt;=1.65,A144&lt;7.05,G144&lt;0.364,G144&lt;0.628,F144&gt;=2.5,A144&gt;=5.9,A144&gt;=5.55),5.667,IF(AND(D144&lt;2.2,G144&gt;=0.107,D144&gt;=1.65,A144&lt;7.05,G144&lt;0.364,G144&lt;0.628,F144&gt;=2.5,A144&gt;=5.9,A144&gt;=5.55),5.35,IF(AND(D144&gt;=2.2,G144&gt;=0.107,D144&gt;=1.65,A144&lt;7.05,G144&lt;0.364,G144&lt;0.628,F144&gt;=2.5,A144&gt;=5.9,A144&gt;=5.55),5.2,IF(AND(D144&lt;2.25,B144&lt;3.25,D144&lt;2.35,A144&lt;7.55,G144&gt;=0.364,G144&lt;0.628,F144&gt;=2.5,A144&gt;=5.9,A144&gt;=5.55),5.8,IF(AND(D144&gt;=2.25,B144&lt;3.25,D144&lt;2.35,A144&lt;7.55,G144&gt;=0.364,G144&lt;0.628,F144&gt;=2.5,A144&gt;=5.9,A144&gt;=5.55),5.9,"shouldnthappen")))))))))))))))))))))))))))))))))))))</f>
        <v>5.2</v>
      </c>
      <c r="P144" s="1" t="n">
        <f aca="false">IF(AND(D144&gt;=0.75,A144&lt;5.55),3.9,IF(AND(H144&lt;7.482,A144&gt;=5.55),3.45,IF(AND(B144&gt;=3.15,B144&lt;3.25,D144&lt;0.75,A144&lt;5.55),1.262,IF(AND(G144&gt;=0.446,B144&lt;3.15,B144&lt;3.25,D144&lt;0.75,A144&lt;5.55),1.1,IF(AND(G144&lt;0.408,A144&lt;5.05,B144&gt;=3.25,D144&lt;0.75,A144&lt;5.55),1.4,IF(AND(G144&gt;=0.408,A144&lt;5.05,B144&gt;=3.25,D144&lt;0.75,A144&lt;5.55),1.233,IF(AND(G144&gt;=0.676,A144&gt;=5.05,B144&gt;=3.25,D144&lt;0.75,A144&lt;5.55),1.72,IF(AND(H144&lt;9.386,A144&lt;5.85,F144&lt;2.5,H144&gt;=7.482,A144&gt;=5.55),3.5,IF(AND(H144&gt;=9.386,A144&lt;5.85,F144&lt;2.5,H144&gt;=7.482,A144&gt;=5.55),4.275,IF(AND(H144&gt;=16.284,G144&lt;0.865,F144&gt;=2.5,H144&gt;=7.482,A144&gt;=5.55),6.6,IF(AND(G144&lt;0.912,G144&gt;=0.865,F144&gt;=2.5,H144&gt;=7.482,A144&gt;=5.55),4.8,IF(AND(G144&gt;=0.912,G144&gt;=0.865,F144&gt;=2.5,H144&gt;=7.482,A144&gt;=5.55),5.175,IF(AND(A144&gt;=4.95,G144&lt;0.446,B144&lt;3.15,B144&lt;3.25,D144&lt;0.75,A144&lt;5.55),1.6,IF(AND(H144&gt;=12.974,G144&lt;0.676,A144&gt;=5.05,B144&gt;=3.25,D144&lt;0.75,A144&lt;5.55),1.3,IF(AND(D144&lt;1.45,H144&lt;13.531,A144&gt;=5.85,F144&lt;2.5,H144&gt;=7.482,A144&gt;=5.55),4.2,IF(AND(D144&gt;=1.45,H144&lt;13.531,A144&gt;=5.85,F144&lt;2.5,H144&gt;=7.482,A144&gt;=5.55),4.967,IF(AND(G144&lt;0.187,H144&gt;=13.531,A144&gt;=5.85,F144&lt;2.5,H144&gt;=7.482,A144&gt;=5.55),5,IF(AND(H144&gt;=12.675,A144&lt;4.95,G144&lt;0.446,B144&lt;3.15,B144&lt;3.25,D144&lt;0.75,A144&lt;5.55),1.5,IF(AND(H144&lt;10.826,H144&lt;12.974,G144&lt;0.676,A144&gt;=5.05,B144&gt;=3.25,D144&lt;0.75,A144&lt;5.55),1.46,IF(AND(H144&gt;=10.826,H144&lt;12.974,G144&lt;0.676,A144&gt;=5.05,B144&gt;=3.25,D144&lt;0.75,A144&lt;5.55),1.4,IF(AND(A144&lt;6.15,G144&gt;=0.187,H144&gt;=13.531,A144&gt;=5.85,F144&lt;2.5,H144&gt;=7.482,A144&gt;=5.55),4.7,IF(AND(A144&lt;6.85,B144&lt;2.95,H144&lt;16.284,G144&lt;0.865,F144&gt;=2.5,H144&gt;=7.482,A144&gt;=5.55),5.32,IF(AND(A144&gt;=6.85,B144&lt;2.95,H144&lt;16.284,G144&lt;0.865,F144&gt;=2.5,H144&gt;=7.482,A144&gt;=5.55),6.567,IF(AND(A144&lt;4.85,H144&lt;12.675,A144&lt;4.95,G144&lt;0.446,B144&lt;3.15,B144&lt;3.25,D144&lt;0.75,A144&lt;5.55),1.4,IF(AND(A144&gt;=4.85,H144&lt;12.675,A144&lt;4.95,G144&lt;0.446,B144&lt;3.15,B144&lt;3.25,D144&lt;0.75,A144&lt;5.55),1.5,IF(AND(B144&lt;3.1,A144&gt;=6.15,G144&gt;=0.187,H144&gt;=13.531,A144&gt;=5.85,F144&lt;2.5,H144&gt;=7.482,A144&gt;=5.55),4.467,IF(AND(B144&gt;=3.1,A144&gt;=6.15,G144&gt;=0.187,H144&gt;=13.531,A144&gt;=5.85,F144&lt;2.5,H144&gt;=7.482,A144&gt;=5.55),4.7,IF(AND(G144&gt;=0.379,B144&lt;3.15,B144&gt;=2.95,H144&lt;16.284,G144&lt;0.865,F144&gt;=2.5,H144&gt;=7.482,A144&gt;=5.55),5.733,IF(AND(A144&lt;6.6,B144&gt;=3.15,B144&gt;=2.95,H144&lt;16.284,G144&lt;0.865,F144&gt;=2.5,H144&gt;=7.482,A144&gt;=5.55),5.38,IF(AND(A144&lt;6.7,G144&lt;0.379,B144&lt;3.15,B144&gt;=2.95,H144&lt;16.284,G144&lt;0.865,F144&gt;=2.5,H144&gt;=7.482,A144&gt;=5.55),5.3,IF(AND(A144&gt;=6.7,G144&lt;0.379,B144&lt;3.15,B144&gt;=2.95,H144&lt;16.284,G144&lt;0.865,F144&gt;=2.5,H144&gt;=7.482,A144&gt;=5.55),5.16,IF(AND(A144&lt;7.05,A144&gt;=6.6,B144&gt;=3.15,B144&gt;=2.95,H144&lt;16.284,G144&lt;0.865,F144&gt;=2.5,H144&gt;=7.482,A144&gt;=5.55),5.78,IF(AND(A144&gt;=7.05,A144&gt;=6.6,B144&gt;=3.15,B144&gt;=2.95,H144&lt;16.284,G144&lt;0.865,F144&gt;=2.5,H144&gt;=7.482,A144&gt;=5.55),6.1,"shouldnthappen")))))))))))))))))))))))))))))))))</f>
        <v>5.16</v>
      </c>
      <c r="Q144" s="1" t="n">
        <f aca="false">IF(AND(G144&gt;=0.422,B144&lt;3.25,F144&lt;1.5),1.25,IF(AND(G144&gt;=0.082,G144&lt;0.125,F144&gt;=1.5),6.7,IF(AND(G144&lt;0.251,G144&lt;0.422,B144&lt;3.25,F144&lt;1.5),1.38,IF(AND(G144&gt;=0.251,G144&lt;0.422,B144&lt;3.25,F144&lt;1.5),1.55,IF(AND(G144&gt;=0.385,G144&lt;0.633,B144&gt;=3.25,F144&lt;1.5),1.367,IF(AND(B144&lt;3.35,G144&gt;=0.633,B144&gt;=3.25,F144&lt;1.5),1.7,IF(AND(A144&lt;5.85,G144&lt;0.082,G144&lt;0.125,F144&gt;=1.5),4.5,IF(AND(F144&gt;=2.5,D144&lt;1.6,G144&gt;=0.125,F144&gt;=1.5),5.05,IF(AND(H144&gt;=16.774,D144&gt;=1.6,G144&gt;=0.125,F144&gt;=1.5),6.4,IF(AND(D144&gt;=0.5,G144&lt;0.385,G144&lt;0.633,B144&gt;=3.25,F144&lt;1.5),1.6,IF(AND(B144&lt;3.6,B144&gt;=3.35,G144&gt;=0.633,B144&gt;=3.25,F144&lt;1.5),1.55,IF(AND(B144&gt;=3.6,B144&gt;=3.35,G144&gt;=0.633,B144&gt;=3.25,F144&lt;1.5),1.6,IF(AND(D144&lt;1.65,A144&gt;=5.85,G144&lt;0.082,G144&lt;0.125,F144&gt;=1.5),4.7,IF(AND(A144&lt;5.3,F144&lt;2.5,D144&lt;1.6,G144&gt;=0.125,F144&gt;=1.5),3.15,IF(AND(B144&gt;=3.2,H144&lt;16.774,D144&gt;=1.6,G144&gt;=0.125,F144&gt;=1.5),5.675,IF(AND(H144&lt;11.767,D144&lt;0.5,G144&lt;0.385,G144&lt;0.633,B144&gt;=3.25,F144&lt;1.5),1.5,IF(AND(H144&gt;=11.767,D144&lt;0.5,G144&lt;0.385,G144&lt;0.633,B144&gt;=3.25,F144&lt;1.5),1.367,IF(AND(H144&lt;8.367,D144&gt;=1.65,A144&gt;=5.85,G144&lt;0.082,G144&lt;0.125,F144&gt;=1.5),5.7,IF(AND(H144&gt;=8.367,D144&gt;=1.65,A144&gt;=5.85,G144&lt;0.082,G144&lt;0.125,F144&gt;=1.5),5.575,IF(AND(A144&gt;=7.1,B144&lt;3.2,H144&lt;16.774,D144&gt;=1.6,G144&gt;=0.125,F144&gt;=1.5),6.3,IF(AND(H144&gt;=15.395,B144&lt;2.85,A144&gt;=5.3,F144&lt;2.5,D144&lt;1.6,G144&gt;=0.125,F144&gt;=1.5),4.8,IF(AND(H144&lt;8.486,B144&gt;=2.85,A144&gt;=5.3,F144&lt;2.5,D144&lt;1.6,G144&gt;=0.125,F144&gt;=1.5),3.85,IF(AND(D144&gt;=2.1,A144&lt;7.1,B144&lt;3.2,H144&lt;16.774,D144&gt;=1.6,G144&gt;=0.125,F144&gt;=1.5),5.5,IF(AND(B144&gt;=2.75,H144&lt;15.395,B144&lt;2.85,A144&gt;=5.3,F144&lt;2.5,D144&lt;1.6,G144&gt;=0.125,F144&gt;=1.5),4.489,IF(AND(H144&gt;=15.168,H144&gt;=8.486,B144&gt;=2.85,A144&gt;=5.3,F144&lt;2.5,D144&lt;1.6,G144&gt;=0.125,F144&gt;=1.5),4.7,IF(AND(G144&gt;=0.519,D144&lt;2.1,A144&lt;7.1,B144&lt;3.2,H144&lt;16.774,D144&gt;=1.6,G144&gt;=0.125,F144&gt;=1.5),4.925,IF(AND(G144&gt;=0.897,B144&lt;2.75,H144&lt;15.395,B144&lt;2.85,A144&gt;=5.3,F144&lt;2.5,D144&lt;1.6,G144&gt;=0.125,F144&gt;=1.5),4.567,IF(AND(A144&lt;5.65,H144&lt;15.168,H144&gt;=8.486,B144&gt;=2.85,A144&gt;=5.3,F144&lt;2.5,D144&lt;1.6,G144&gt;=0.125,F144&gt;=1.5),4.5,IF(AND(G144&lt;0.23,G144&lt;0.519,D144&lt;2.1,A144&lt;7.1,B144&lt;3.2,H144&lt;16.774,D144&gt;=1.6,G144&gt;=0.125,F144&gt;=1.5),5,IF(AND(A144&lt;5.9,G144&lt;0.897,B144&lt;2.75,H144&lt;15.395,B144&lt;2.85,A144&gt;=5.3,F144&lt;2.5,D144&lt;1.6,G144&gt;=0.125,F144&gt;=1.5),4.1,IF(AND(A144&gt;=5.9,G144&lt;0.897,B144&lt;2.75,H144&lt;15.395,B144&lt;2.85,A144&gt;=5.3,F144&lt;2.5,D144&lt;1.6,G144&gt;=0.125,F144&gt;=1.5),4.5,IF(AND(A144&lt;6.05,A144&gt;=5.65,H144&lt;15.168,H144&gt;=8.486,B144&gt;=2.85,A144&gt;=5.3,F144&lt;2.5,D144&lt;1.6,G144&gt;=0.125,F144&gt;=1.5),4.2,IF(AND(A144&gt;=6.05,A144&gt;=5.65,H144&lt;15.168,H144&gt;=8.486,B144&gt;=2.85,A144&gt;=5.3,F144&lt;2.5,D144&lt;1.6,G144&gt;=0.125,F144&gt;=1.5),4.35,IF(AND(D144&lt;1.95,G144&gt;=0.23,G144&lt;0.519,D144&lt;2.1,A144&lt;7.1,B144&lt;3.2,H144&lt;16.774,D144&gt;=1.6,G144&gt;=0.125,F144&gt;=1.5),5.3,IF(AND(D144&gt;=1.95,G144&gt;=0.23,G144&lt;0.519,D144&lt;2.1,A144&lt;7.1,B144&lt;3.2,H144&lt;16.774,D144&gt;=1.6,G144&gt;=0.125,F144&gt;=1.5),5.2,"shouldnthappen")))))))))))))))))))))))))))))))))))</f>
        <v>5.5</v>
      </c>
      <c r="R144" s="1" t="n">
        <f aca="false">IF(AND(G144&gt;=0.901,F144&lt;1.5),1.9,IF(AND(H144&lt;5.523,D144&lt;0.35,G144&lt;0.901,F144&lt;1.5),1,IF(AND(B144&lt;3.6,D144&gt;=0.35,G144&lt;0.901,F144&lt;1.5),1.575,IF(AND(B144&gt;=3.6,D144&gt;=0.35,G144&lt;0.901,F144&lt;1.5),1.5,IF(AND(G144&gt;=0.837,D144&lt;1.15,D144&lt;1.45,F144&gt;=1.5),3,IF(AND(G144&gt;=0.66,D144&gt;=1.15,D144&lt;1.45,F144&gt;=1.5),4,IF(AND(F144&gt;=2.5,D144&lt;1.55,D144&gt;=1.45,F144&gt;=1.5),5.025,IF(AND(F144&lt;2.5,D144&gt;=1.55,D144&gt;=1.45,F144&gt;=1.5),4.933,IF(AND(B144&lt;2.45,G144&lt;0.837,D144&lt;1.15,D144&lt;1.45,F144&gt;=1.5),3.3,IF(AND(B144&gt;=2.45,G144&lt;0.837,D144&lt;1.15,D144&lt;1.45,F144&gt;=1.5),3.86,IF(AND(B144&gt;=3.05,F144&lt;2.5,D144&lt;1.55,D144&gt;=1.45,F144&gt;=1.5),4.8,IF(AND(D144&gt;=2.45,F144&gt;=2.5,D144&gt;=1.55,D144&gt;=1.45,F144&gt;=1.5),5.875,IF(AND(H144&lt;13.187,G144&lt;0.217,H144&gt;=5.523,D144&lt;0.35,G144&lt;0.901,F144&lt;1.5),1.4,IF(AND(H144&gt;=13.187,G144&lt;0.217,H144&gt;=5.523,D144&lt;0.35,G144&lt;0.901,F144&lt;1.5),1.5,IF(AND(G144&lt;0.33,G144&gt;=0.217,H144&gt;=5.523,D144&lt;0.35,G144&lt;0.901,F144&lt;1.5),1.28,IF(AND(A144&lt;6.05,D144&lt;1.35,G144&lt;0.66,D144&gt;=1.15,D144&lt;1.45,F144&gt;=1.5),4.175,IF(AND(A144&gt;=6.05,D144&lt;1.35,G144&lt;0.66,D144&gt;=1.15,D144&lt;1.45,F144&gt;=1.5),4.3,IF(AND(A144&lt;5.65,D144&gt;=1.35,G144&lt;0.66,D144&gt;=1.15,D144&lt;1.45,F144&gt;=1.5),3.9,IF(AND(A144&gt;=5.65,D144&gt;=1.35,G144&lt;0.66,D144&gt;=1.15,D144&lt;1.45,F144&gt;=1.5),4.52,IF(AND(A144&lt;6.25,B144&lt;3.05,F144&lt;2.5,D144&lt;1.55,D144&gt;=1.45,F144&gt;=1.5),4.5,IF(AND(A144&gt;=6.25,B144&lt;3.05,F144&lt;2.5,D144&lt;1.55,D144&gt;=1.45,F144&gt;=1.5),4.675,IF(AND(A144&gt;=7.25,D144&lt;2.45,F144&gt;=2.5,D144&gt;=1.55,D144&gt;=1.45,F144&gt;=1.5),6.433,IF(AND(D144&gt;=0.25,G144&gt;=0.33,G144&gt;=0.217,H144&gt;=5.523,D144&lt;0.35,G144&lt;0.901,F144&lt;1.5),1.4,IF(AND(A144&lt;6.15,A144&lt;7.25,D144&lt;2.45,F144&gt;=2.5,D144&gt;=1.55,D144&gt;=1.45,F144&gt;=1.5),5.025,IF(AND(H144&lt;6.439,D144&lt;0.25,G144&gt;=0.33,G144&gt;=0.217,H144&gt;=5.523,D144&lt;0.35,G144&lt;0.901,F144&lt;1.5),1.5,IF(AND(H144&gt;=6.439,D144&lt;0.25,G144&gt;=0.33,G144&gt;=0.217,H144&gt;=5.523,D144&lt;0.35,G144&lt;0.901,F144&lt;1.5),1.38,IF(AND(H144&gt;=13.711,A144&gt;=6.15,A144&lt;7.25,D144&lt;2.45,F144&gt;=2.5,D144&gt;=1.55,D144&gt;=1.45,F144&gt;=1.5),5.68,IF(AND(B144&gt;=3.3,H144&lt;13.711,A144&gt;=6.15,A144&lt;7.25,D144&lt;2.45,F144&gt;=2.5,D144&gt;=1.55,D144&gt;=1.45,F144&gt;=1.5),5.6,IF(AND(G144&lt;0.093,B144&lt;3.3,H144&lt;13.711,A144&gt;=6.15,A144&lt;7.25,D144&lt;2.45,F144&gt;=2.5,D144&gt;=1.55,D144&gt;=1.45,F144&gt;=1.5),5.56,IF(AND(D144&lt;1.95,G144&gt;=0.093,B144&lt;3.3,H144&lt;13.711,A144&gt;=6.15,A144&lt;7.25,D144&lt;2.45,F144&gt;=2.5,D144&gt;=1.55,D144&gt;=1.45,F144&gt;=1.5),5.3,IF(AND(B144&lt;3.15,D144&gt;=1.95,G144&gt;=0.093,B144&lt;3.3,H144&lt;13.711,A144&gt;=6.15,A144&lt;7.25,D144&lt;2.45,F144&gt;=2.5,D144&gt;=1.55,D144&gt;=1.45,F144&gt;=1.5),5.1,IF(AND(B144&gt;=3.15,D144&gt;=1.95,G144&gt;=0.093,B144&lt;3.3,H144&lt;13.711,A144&gt;=6.15,A144&lt;7.25,D144&lt;2.45,F144&gt;=2.5,D144&gt;=1.55,D144&gt;=1.45,F144&gt;=1.5),5.15,"shouldnthappen"))))))))))))))))))))))))))))))))</f>
        <v>5.1</v>
      </c>
      <c r="S144" s="1" t="n">
        <f aca="false">IF(AND(G144&gt;=0.859,D144&gt;=0.35,F144&lt;1.5),1.9,IF(AND(D144&lt;1.75,F144&gt;=2.5,F144&gt;=1.5),4.867,IF(AND(H144&lt;8.42,A144&lt;5.05,D144&lt;0.35,F144&lt;1.5),1.42,IF(AND(H144&gt;=14.877,A144&gt;=5.05,D144&lt;0.35,F144&lt;1.5),1.3,IF(AND(B144&lt;3.35,G144&lt;0.859,D144&gt;=0.35,F144&lt;1.5),1.7,IF(AND(B144&gt;=3.35,G144&lt;0.859,D144&gt;=0.35,F144&lt;1.5),1.5,IF(AND(A144&gt;=6.05,B144&lt;2.75,F144&lt;2.5,F144&gt;=1.5),4.733,IF(AND(G144&gt;=0.68,B144&gt;=2.75,F144&lt;2.5,F144&gt;=1.5),4.025,IF(AND(H144&gt;=16.284,D144&gt;=1.75,F144&gt;=2.5,F144&gt;=1.5),6.6,IF(AND(A144&lt;4.35,H144&gt;=8.42,A144&lt;5.05,D144&lt;0.35,F144&lt;1.5),1.1,IF(AND(G144&gt;=0.948,H144&lt;14.877,A144&gt;=5.05,D144&lt;0.35,F144&lt;1.5),1.7,IF(AND(A144&lt;5.3,A144&lt;6.05,B144&lt;2.75,F144&lt;2.5,F144&gt;=1.5),3,IF(AND(H144&gt;=15.168,G144&lt;0.68,B144&gt;=2.75,F144&lt;2.5,F144&gt;=1.5),4.75,IF(AND(H144&gt;=14.005,A144&gt;=4.35,H144&gt;=8.42,A144&lt;5.05,D144&lt;0.35,F144&lt;1.5),1.375,IF(AND(A144&gt;=5.55,G144&lt;0.948,H144&lt;14.877,A144&gt;=5.05,D144&lt;0.35,F144&lt;1.5),1.7,IF(AND(H144&lt;12.363,A144&gt;=5.3,A144&lt;6.05,B144&lt;2.75,F144&lt;2.5,F144&gt;=1.5),3.825,IF(AND(H144&gt;=12.363,A144&gt;=5.3,A144&lt;6.05,B144&lt;2.75,F144&lt;2.5,F144&gt;=1.5),4.033,IF(AND(H144&gt;=14.508,H144&lt;15.168,G144&lt;0.68,B144&gt;=2.75,F144&lt;2.5,F144&gt;=1.5),4.2,IF(AND(D144&gt;=2.35,D144&gt;=2.2,H144&lt;16.284,D144&gt;=1.75,F144&gt;=2.5,F144&gt;=1.5),5.267,IF(AND(G144&lt;0.231,H144&lt;14.005,A144&gt;=4.35,H144&gt;=8.42,A144&lt;5.05,D144&lt;0.35,F144&lt;1.5),1.4,IF(AND(H144&gt;=14.494,A144&lt;5.55,G144&lt;0.948,H144&lt;14.877,A144&gt;=5.05,D144&lt;0.35,F144&lt;1.5),1.6,IF(AND(A144&lt;6.1,H144&lt;14.508,H144&lt;15.168,G144&lt;0.68,B144&gt;=2.75,F144&lt;2.5,F144&gt;=1.5),4.5,IF(AND(A144&lt;6.1,H144&lt;11.8,D144&lt;2.2,H144&lt;16.284,D144&gt;=1.75,F144&gt;=2.5,F144&gt;=1.5),4.95,IF(AND(A144&gt;=6.1,H144&lt;11.8,D144&lt;2.2,H144&lt;16.284,D144&gt;=1.75,F144&gt;=2.5,F144&gt;=1.5),5.333,IF(AND(B144&lt;2.75,H144&gt;=11.8,D144&lt;2.2,H144&lt;16.284,D144&gt;=1.75,F144&gt;=2.5,F144&gt;=1.5),5.1,IF(AND(B144&gt;=3.15,D144&lt;2.35,D144&gt;=2.2,H144&lt;16.284,D144&gt;=1.75,F144&gt;=2.5,F144&gt;=1.5),5.5,IF(AND(B144&gt;=3.35,G144&gt;=0.231,H144&lt;14.005,A144&gt;=4.35,H144&gt;=8.42,A144&lt;5.05,D144&lt;0.35,F144&lt;1.5),1.3,IF(AND(H144&lt;13.869,H144&lt;14.494,A144&lt;5.55,G144&lt;0.948,H144&lt;14.877,A144&gt;=5.05,D144&lt;0.35,F144&lt;1.5),1.5,IF(AND(H144&gt;=13.869,H144&lt;14.494,A144&lt;5.55,G144&lt;0.948,H144&lt;14.877,A144&gt;=5.05,D144&lt;0.35,F144&lt;1.5),1.4,IF(AND(G144&lt;0.636,A144&gt;=6.1,H144&lt;14.508,H144&lt;15.168,G144&lt;0.68,B144&gt;=2.75,F144&lt;2.5,F144&gt;=1.5),4.68,IF(AND(G144&gt;=0.636,A144&gt;=6.1,H144&lt;14.508,H144&lt;15.168,G144&lt;0.68,B144&gt;=2.75,F144&lt;2.5,F144&gt;=1.5),4.4,IF(AND(B144&lt;2.85,B144&gt;=2.75,H144&gt;=11.8,D144&lt;2.2,H144&lt;16.284,D144&gt;=1.75,F144&gt;=2.5,F144&gt;=1.5),6.7,IF(AND(H144&lt;10.626,B144&lt;3.15,D144&lt;2.35,D144&gt;=2.2,H144&lt;16.284,D144&gt;=1.75,F144&gt;=2.5,F144&gt;=1.5),5.1,IF(AND(H144&gt;=10.626,B144&lt;3.15,D144&lt;2.35,D144&gt;=2.2,H144&lt;16.284,D144&gt;=1.75,F144&gt;=2.5,F144&gt;=1.5),5.2,IF(AND(G144&lt;0.378,B144&lt;3.35,G144&gt;=0.231,H144&lt;14.005,A144&gt;=4.35,H144&gt;=8.42,A144&lt;5.05,D144&lt;0.35,F144&lt;1.5),1.2,IF(AND(G144&gt;=0.378,B144&lt;3.35,G144&gt;=0.231,H144&lt;14.005,A144&gt;=4.35,H144&gt;=8.42,A144&lt;5.05,D144&lt;0.35,F144&lt;1.5),1.3,IF(AND(A144&lt;6.2,B144&gt;=2.85,B144&gt;=2.75,H144&gt;=11.8,D144&lt;2.2,H144&lt;16.284,D144&gt;=1.75,F144&gt;=2.5,F144&gt;=1.5),4.9,IF(AND(G144&lt;0.388,A144&gt;=6.2,B144&gt;=2.85,B144&gt;=2.75,H144&gt;=11.8,D144&lt;2.2,H144&lt;16.284,D144&gt;=1.75,F144&gt;=2.5,F144&gt;=1.5),5.52,IF(AND(G144&gt;=0.388,A144&gt;=6.2,B144&gt;=2.85,B144&gt;=2.75,H144&gt;=11.8,D144&lt;2.2,H144&lt;16.284,D144&gt;=1.75,F144&gt;=2.5,F144&gt;=1.5),5.7,"shouldnthappen")))))))))))))))))))))))))))))))))))))))</f>
        <v>5.1</v>
      </c>
      <c r="T144" s="1" t="n">
        <f aca="false">IF(AND(D144&gt;=0.8,A144&lt;5.45),3.7,IF(AND(D144&gt;=0.35,D144&lt;0.8,A144&lt;5.45),1.56,IF(AND(G144&lt;0.164,F144&lt;2.5,A144&gt;=5.45),1.6,IF(AND(H144&gt;=16.718,F144&gt;=2.5,A144&gt;=5.45),6.4,IF(AND(G144&gt;=0.719,H144&lt;16.718,F144&gt;=2.5,A144&gt;=5.45),5.05,IF(AND(A144&lt;4.35,A144&lt;5.05,D144&lt;0.35,D144&lt;0.8,A144&lt;5.45),1.1,IF(AND(H144&gt;=14.494,A144&gt;=5.05,D144&lt;0.35,D144&lt;0.8,A144&lt;5.45),1.6,IF(AND(G144&lt;0.338,D144&lt;1.25,G144&gt;=0.164,F144&lt;2.5,A144&gt;=5.45),4.1,IF(AND(H144&lt;8.397,D144&gt;=1.25,G144&gt;=0.164,F144&lt;2.5,A144&gt;=5.45),4,IF(AND(H144&lt;11.031,H144&lt;14.494,A144&gt;=5.05,D144&lt;0.35,D144&lt;0.8,A144&lt;5.45),1.5,IF(AND(H144&gt;=11.031,H144&lt;14.494,A144&gt;=5.05,D144&lt;0.35,D144&lt;0.8,A144&lt;5.45),1.44,IF(AND(B144&lt;2.65,H144&gt;=8.397,D144&gt;=1.25,G144&gt;=0.164,F144&lt;2.5,A144&gt;=5.45),4.767,IF(AND(H144&lt;7.388,G144&lt;0.487,G144&lt;0.719,H144&lt;16.718,F144&gt;=2.5,A144&gt;=5.45),5.067,IF(AND(G144&lt;0.533,G144&gt;=0.487,G144&lt;0.719,H144&lt;16.718,F144&gt;=2.5,A144&gt;=5.45),5.8,IF(AND(G144&gt;=0.533,G144&gt;=0.487,G144&lt;0.719,H144&lt;16.718,F144&gt;=2.5,A144&gt;=5.45),5.86,IF(AND(B144&lt;3.25,A144&gt;=4.95,A144&gt;=4.35,A144&lt;5.05,D144&lt;0.35,D144&lt;0.8,A144&lt;5.45),1.2,IF(AND(A144&lt;5.6,H144&lt;11.218,G144&gt;=0.338,D144&lt;1.25,G144&gt;=0.164,F144&lt;2.5,A144&gt;=5.45),3.7,IF(AND(A144&gt;=5.6,H144&lt;11.218,G144&gt;=0.338,D144&lt;1.25,G144&gt;=0.164,F144&lt;2.5,A144&gt;=5.45),3.5,IF(AND(H144&lt;12.668,H144&gt;=11.218,G144&gt;=0.338,D144&lt;1.25,G144&gt;=0.164,F144&lt;2.5,A144&gt;=5.45),3.9,IF(AND(H144&gt;=12.668,H144&gt;=11.218,G144&gt;=0.338,D144&lt;1.25,G144&gt;=0.164,F144&lt;2.5,A144&gt;=5.45),4,IF(AND(H144&gt;=15.705,B144&gt;=2.65,H144&gt;=8.397,D144&gt;=1.25,G144&gt;=0.164,F144&lt;2.5,A144&gt;=5.45),4.8,IF(AND(B144&lt;2.75,H144&gt;=7.388,G144&lt;0.487,G144&lt;0.719,H144&lt;16.718,F144&gt;=2.5,A144&gt;=5.45),5.26,IF(AND(B144&lt;2.95,A144&lt;4.5,A144&lt;4.95,A144&gt;=4.35,A144&lt;5.05,D144&lt;0.35,D144&lt;0.8,A144&lt;5.45),1.4,IF(AND(B144&gt;=2.95,A144&lt;4.5,A144&lt;4.95,A144&gt;=4.35,A144&lt;5.05,D144&lt;0.35,D144&lt;0.8,A144&lt;5.45),1.3,IF(AND(H144&gt;=13.924,A144&gt;=4.5,A144&lt;4.95,A144&gt;=4.35,A144&lt;5.05,D144&lt;0.35,D144&lt;0.8,A144&lt;5.45),1.5,IF(AND(G144&lt;0.252,B144&gt;=3.25,A144&gt;=4.95,A144&gt;=4.35,A144&lt;5.05,D144&lt;0.35,D144&lt;0.8,A144&lt;5.45),1.4,IF(AND(G144&gt;=0.252,B144&gt;=3.25,A144&gt;=4.95,A144&gt;=4.35,A144&lt;5.05,D144&lt;0.35,D144&lt;0.8,A144&lt;5.45),1.32,IF(AND(G144&gt;=0.473,H144&lt;15.705,B144&gt;=2.65,H144&gt;=8.397,D144&gt;=1.25,G144&gt;=0.164,F144&lt;2.5,A144&gt;=5.45),4.7,IF(AND(B144&gt;=3.15,B144&gt;=2.75,H144&gt;=7.388,G144&lt;0.487,G144&lt;0.719,H144&lt;16.718,F144&gt;=2.5,A144&gt;=5.45),5.7,IF(AND(B144&lt;3.15,H144&lt;13.924,A144&gt;=4.5,A144&lt;4.95,A144&gt;=4.35,A144&lt;5.05,D144&lt;0.35,D144&lt;0.8,A144&lt;5.45),1.433,IF(AND(B144&gt;=3.15,H144&lt;13.924,A144&gt;=4.5,A144&lt;4.95,A144&gt;=4.35,A144&lt;5.05,D144&lt;0.35,D144&lt;0.8,A144&lt;5.45),1.4,IF(AND(H144&gt;=14.81,G144&lt;0.473,H144&lt;15.705,B144&gt;=2.65,H144&gt;=8.397,D144&gt;=1.25,G144&gt;=0.164,F144&lt;2.5,A144&gt;=5.45),4.2,IF(AND(A144&lt;6.65,B144&lt;3.15,B144&gt;=2.75,H144&gt;=7.388,G144&lt;0.487,G144&lt;0.719,H144&lt;16.718,F144&gt;=2.5,A144&gt;=5.45),5.6,IF(AND(A144&gt;=6.65,B144&lt;3.15,B144&gt;=2.75,H144&gt;=7.388,G144&lt;0.487,G144&lt;0.719,H144&lt;16.718,F144&gt;=2.5,A144&gt;=5.45),5.4,IF(AND(A144&lt;6.15,H144&lt;14.81,G144&lt;0.473,H144&lt;15.705,B144&gt;=2.65,H144&gt;=8.397,D144&gt;=1.25,G144&gt;=0.164,F144&lt;2.5,A144&gt;=5.45),4.5,IF(AND(A144&gt;=6.15,H144&lt;14.81,G144&lt;0.473,H144&lt;15.705,B144&gt;=2.65,H144&gt;=8.397,D144&gt;=1.25,G144&gt;=0.164,F144&lt;2.5,A144&gt;=5.45),4.4,"shouldnthappen"))))))))))))))))))))))))))))))))))))</f>
        <v>5.4</v>
      </c>
      <c r="U144" s="1" t="n">
        <f aca="false">IF(AND(G144&gt;=0.934,F144&lt;1.5),1.7,IF(AND(D144&lt;0.15,D144&lt;0.25,G144&lt;0.934,F144&lt;1.5),1.38,IF(AND(H144&gt;=14.379,D144&gt;=0.25,G144&lt;0.934,F144&lt;1.5),1.7,IF(AND(A144&lt;5.3,D144&lt;1.35,F144&lt;2.5,F144&gt;=1.5),3.15,IF(AND(H144&lt;7.148,D144&gt;=1.35,F144&lt;2.5,F144&gt;=1.5),3.9,IF(AND(G144&lt;0.352,A144&lt;6.15,F144&gt;=2.5,F144&gt;=1.5),4.5,IF(AND(G144&gt;=0.352,A144&lt;6.15,F144&gt;=2.5,F144&gt;=1.5),4.92,IF(AND(B144&lt;2.85,A144&gt;=6.15,F144&gt;=2.5,F144&gt;=1.5),6.2,IF(AND(D144&gt;=0.45,H144&lt;14.379,D144&gt;=0.25,G144&lt;0.934,F144&lt;1.5),1.65,IF(AND(G144&gt;=0.857,A144&gt;=5.3,D144&lt;1.35,F144&lt;2.5,F144&gt;=1.5),4.3,IF(AND(A144&gt;=7.25,B144&gt;=2.85,A144&gt;=6.15,F144&gt;=2.5,F144&gt;=1.5),6.425,IF(AND(H144&lt;9.499,A144&lt;5.05,D144&gt;=0.15,D144&lt;0.25,G144&lt;0.934,F144&lt;1.5),1.4,IF(AND(A144&gt;=5.45,A144&gt;=5.05,D144&gt;=0.15,D144&lt;0.25,G144&lt;0.934,F144&lt;1.5),1.3,IF(AND(B144&gt;=4.15,D144&lt;0.45,H144&lt;14.379,D144&gt;=0.25,G144&lt;0.934,F144&lt;1.5),1.5,IF(AND(A144&gt;=5.75,G144&lt;0.857,A144&gt;=5.3,D144&lt;1.35,F144&lt;2.5,F144&gt;=1.5),4.02,IF(AND(A144&lt;6.65,G144&lt;0.333,H144&gt;=7.148,D144&gt;=1.35,F144&lt;2.5,F144&gt;=1.5),4.475,IF(AND(A144&gt;=6.65,G144&lt;0.333,H144&gt;=7.148,D144&gt;=1.35,F144&lt;2.5,F144&gt;=1.5),4.8,IF(AND(D144&gt;=1.45,G144&gt;=0.333,H144&gt;=7.148,D144&gt;=1.35,F144&lt;2.5,F144&gt;=1.5),4.85,IF(AND(G144&gt;=0.861,A144&lt;7.25,B144&gt;=2.85,A144&gt;=6.15,F144&gt;=2.5,F144&gt;=1.5),5.2,IF(AND(G144&lt;0.571,H144&gt;=9.499,A144&lt;5.05,D144&gt;=0.15,D144&lt;0.25,G144&lt;0.934,F144&lt;1.5),1.2,IF(AND(G144&gt;=0.571,H144&gt;=9.499,A144&lt;5.05,D144&gt;=0.15,D144&lt;0.25,G144&lt;0.934,F144&lt;1.5),1.3,IF(AND(H144&lt;9.283,A144&lt;5.45,A144&gt;=5.05,D144&gt;=0.15,D144&lt;0.25,G144&lt;0.934,F144&lt;1.5),1.5,IF(AND(H144&gt;=9.283,A144&lt;5.45,A144&gt;=5.05,D144&gt;=0.15,D144&lt;0.25,G144&lt;0.934,F144&lt;1.5),1.425,IF(AND(A144&lt;4.9,B144&lt;4.15,D144&lt;0.45,H144&lt;14.379,D144&gt;=0.25,G144&lt;0.934,F144&lt;1.5),1.4,IF(AND(A144&gt;=4.9,B144&lt;4.15,D144&lt;0.45,H144&lt;14.379,D144&gt;=0.25,G144&lt;0.934,F144&lt;1.5),1.325,IF(AND(G144&lt;0.572,A144&lt;5.75,G144&lt;0.857,A144&gt;=5.3,D144&lt;1.35,F144&lt;2.5,F144&gt;=1.5),3.65,IF(AND(G144&gt;=0.572,A144&lt;5.75,G144&lt;0.857,A144&gt;=5.3,D144&lt;1.35,F144&lt;2.5,F144&gt;=1.5),3.9,IF(AND(A144&lt;6.75,D144&lt;1.45,G144&gt;=0.333,H144&gt;=7.148,D144&gt;=1.35,F144&lt;2.5,F144&gt;=1.5),4.4,IF(AND(A144&gt;=6.75,D144&lt;1.45,G144&gt;=0.333,H144&gt;=7.148,D144&gt;=1.35,F144&lt;2.5,F144&gt;=1.5),4.78,IF(AND(A144&lt;6.6,B144&lt;3.25,G144&lt;0.861,A144&lt;7.25,B144&gt;=2.85,A144&gt;=6.15,F144&gt;=2.5,F144&gt;=1.5),5.333,IF(AND(H144&lt;11.461,B144&gt;=3.25,G144&lt;0.861,A144&lt;7.25,B144&gt;=2.85,A144&gt;=6.15,F144&gt;=2.5,F144&gt;=1.5),6.025,IF(AND(H144&gt;=11.461,B144&gt;=3.25,G144&lt;0.861,A144&lt;7.25,B144&gt;=2.85,A144&gt;=6.15,F144&gt;=2.5,F144&gt;=1.5),5.667,IF(AND(H144&gt;=14.564,A144&gt;=6.6,B144&lt;3.25,G144&lt;0.861,A144&lt;7.25,B144&gt;=2.85,A144&gt;=6.15,F144&gt;=2.5,F144&gt;=1.5),5.4,IF(AND(D144&gt;=2.35,H144&lt;14.564,A144&gt;=6.6,B144&lt;3.25,G144&lt;0.861,A144&lt;7.25,B144&gt;=2.85,A144&gt;=6.15,F144&gt;=2.5,F144&gt;=1.5),5.6,IF(AND(A144&lt;6.85,D144&lt;2.35,H144&lt;14.564,A144&gt;=6.6,B144&lt;3.25,G144&lt;0.861,A144&lt;7.25,B144&gt;=2.85,A144&gt;=6.15,F144&gt;=2.5,F144&gt;=1.5),5.9,IF(AND(A144&gt;=6.85,D144&lt;2.35,H144&lt;14.564,A144&gt;=6.6,B144&lt;3.25,G144&lt;0.861,A144&lt;7.25,B144&gt;=2.85,A144&gt;=6.15,F144&gt;=2.5,F144&gt;=1.5),5.78,"shouldnthappen"))))))))))))))))))))))))))))))))))))</f>
        <v>5.78</v>
      </c>
      <c r="V144" s="1" t="n">
        <f aca="false">IF(AND(H144&lt;5.748,A144&lt;5.05,D144&lt;0.75),1,IF(AND(B144&lt;3.15,H144&gt;=5.748,A144&lt;5.05,D144&lt;0.75),1.475,IF(AND(G144&gt;=0.801,D144&lt;0.25,A144&gt;=5.05,D144&lt;0.75),1.7,IF(AND(D144&gt;=0.45,D144&gt;=0.25,A144&gt;=5.05,D144&lt;0.75),1.7,IF(AND(B144&lt;2.35,F144&lt;2.5,B144&lt;2.75,D144&gt;=0.75),4.16,IF(AND(D144&lt;1.75,F144&gt;=2.5,B144&lt;2.75,D144&gt;=0.75),4.875,IF(AND(D144&gt;=1.75,F144&gt;=2.5,B144&lt;2.75,D144&gt;=0.75),5.333,IF(AND(H144&gt;=16.284,D144&gt;=1.55,B144&gt;=2.75,D144&gt;=0.75),6.6,IF(AND(H144&gt;=14.144,B144&gt;=3.15,H144&gt;=5.748,A144&lt;5.05,D144&lt;0.75),1.3,IF(AND(A144&lt;5.45,G144&lt;0.801,D144&lt;0.25,A144&gt;=5.05,D144&lt;0.75),1.5,IF(AND(A144&gt;=5.45,G144&lt;0.801,D144&lt;0.25,A144&gt;=5.05,D144&lt;0.75),1.34,IF(AND(B144&lt;3.75,D144&lt;0.45,D144&gt;=0.25,A144&gt;=5.05,D144&lt;0.75),1.467,IF(AND(B144&gt;=3.75,D144&lt;0.45,D144&gt;=0.25,A144&gt;=5.05,D144&lt;0.75),1.767,IF(AND(G144&gt;=0.896,B144&gt;=2.35,F144&lt;2.5,B144&lt;2.75,D144&gt;=0.75),4.9,IF(AND(H144&lt;15.504,D144&lt;1.35,D144&lt;1.55,B144&gt;=2.75,D144&gt;=0.75),4.2,IF(AND(H144&gt;=15.504,D144&lt;1.35,D144&lt;1.55,B144&gt;=2.75,D144&gt;=0.75),4.6,IF(AND(H144&lt;9.767,D144&gt;=1.35,D144&lt;1.55,B144&gt;=2.75,D144&gt;=0.75),5.1,IF(AND(A144&lt;4.5,H144&lt;14.144,B144&gt;=3.15,H144&gt;=5.748,A144&lt;5.05,D144&lt;0.75),1.3,IF(AND(A144&gt;=4.5,H144&lt;14.144,B144&gt;=3.15,H144&gt;=5.748,A144&lt;5.05,D144&lt;0.75),1.4,IF(AND(D144&gt;=1.15,G144&lt;0.896,B144&gt;=2.35,F144&lt;2.5,B144&lt;2.75,D144&gt;=0.75),4.04,IF(AND(B144&lt;2.9,H144&gt;=9.767,D144&gt;=1.35,D144&lt;1.55,B144&gt;=2.75,D144&gt;=0.75),4.8,IF(AND(D144&lt;1.7,A144&gt;=7.05,H144&lt;16.284,D144&gt;=1.55,B144&gt;=2.75,D144&gt;=0.75),5.8,IF(AND(D144&gt;=1.7,A144&gt;=7.05,H144&lt;16.284,D144&gt;=1.55,B144&gt;=2.75,D144&gt;=0.75),6.3,IF(AND(B144&lt;2.45,D144&lt;1.15,G144&lt;0.896,B144&gt;=2.35,F144&lt;2.5,B144&lt;2.75,D144&gt;=0.75),3.767,IF(AND(B144&gt;=2.45,D144&lt;1.15,G144&lt;0.896,B144&gt;=2.35,F144&lt;2.5,B144&lt;2.75,D144&gt;=0.75),3.167,IF(AND(B144&gt;=3.15,B144&gt;=2.9,H144&gt;=9.767,D144&gt;=1.35,D144&lt;1.55,B144&gt;=2.75,D144&gt;=0.75),4.7,IF(AND(D144&lt;1.9,D144&lt;2.05,A144&lt;7.05,H144&lt;16.284,D144&gt;=1.55,B144&gt;=2.75,D144&gt;=0.75),4.82,IF(AND(D144&gt;=1.9,D144&lt;2.05,A144&lt;7.05,H144&lt;16.284,D144&gt;=1.55,B144&gt;=2.75,D144&gt;=0.75),5.067,IF(AND(H144&lt;12.721,B144&lt;3.15,B144&gt;=2.9,H144&gt;=9.767,D144&gt;=1.35,D144&lt;1.55,B144&gt;=2.75,D144&gt;=0.75),4.5,IF(AND(H144&gt;=12.721,B144&lt;3.15,B144&gt;=2.9,H144&gt;=9.767,D144&gt;=1.35,D144&lt;1.55,B144&gt;=2.75,D144&gt;=0.75),4.433,IF(AND(H144&lt;9.525,G144&lt;0.364,D144&gt;=2.05,A144&lt;7.05,H144&lt;16.284,D144&gt;=1.55,B144&gt;=2.75,D144&gt;=0.75),5.1,IF(AND(A144&lt;6.25,G144&gt;=0.364,D144&gt;=2.05,A144&lt;7.05,H144&lt;16.284,D144&gt;=1.55,B144&gt;=2.75,D144&gt;=0.75),5.4,IF(AND(H144&lt;10.898,H144&gt;=9.525,G144&lt;0.364,D144&gt;=2.05,A144&lt;7.05,H144&lt;16.284,D144&gt;=1.55,B144&gt;=2.75,D144&gt;=0.75),5.6,IF(AND(H144&lt;8.711,A144&gt;=6.25,G144&gt;=0.364,D144&gt;=2.05,A144&lt;7.05,H144&lt;16.284,D144&gt;=1.55,B144&gt;=2.75,D144&gt;=0.75),5.7,IF(AND(H144&gt;=8.711,A144&gt;=6.25,G144&gt;=0.364,D144&gt;=2.05,A144&lt;7.05,H144&lt;16.284,D144&gt;=1.55,B144&gt;=2.75,D144&gt;=0.75),5.84,IF(AND(D144&lt;2.2,H144&gt;=10.898,H144&gt;=9.525,G144&lt;0.364,D144&gt;=2.05,A144&lt;7.05,H144&lt;16.284,D144&gt;=1.55,B144&gt;=2.75,D144&gt;=0.75),5.4,IF(AND(D144&gt;=2.2,H144&gt;=10.898,H144&gt;=9.525,G144&lt;0.364,D144&gt;=2.05,A144&lt;7.05,H144&lt;16.284,D144&gt;=1.55,B144&gt;=2.75,D144&gt;=0.75),5.3,"shouldnthappen")))))))))))))))))))))))))))))))))))))</f>
        <v>5.1</v>
      </c>
      <c r="W144" s="1" t="n">
        <f aca="false">IF(AND(H144&lt;6.926,D144&gt;=0.35,D144&lt;0.8),1.9,IF(AND(H144&gt;=6.926,D144&gt;=0.35,D144&lt;0.8),1.533,IF(AND(H144&lt;13.492,A144&lt;4.75,D144&lt;0.35,D144&lt;0.8),1.1,IF(AND(H144&gt;=13.492,A144&lt;4.75,D144&lt;0.35,D144&lt;0.8),1.375,IF(AND(B144&lt;2.75,A144&gt;=5.85,F144&lt;2.5,D144&gt;=0.8),4.833,IF(AND(B144&lt;3.3,A144&gt;=7.05,F144&gt;=2.5,D144&gt;=0.8),5.8,IF(AND(B144&gt;=3.3,A144&gt;=7.05,F144&gt;=2.5,D144&gt;=0.8),6.325,IF(AND(D144&gt;=0.25,A144&lt;5.05,A144&gt;=4.75,D144&lt;0.35,D144&lt;0.8),1.3,IF(AND(B144&lt;3.6,A144&gt;=5.05,A144&gt;=4.75,D144&lt;0.35,D144&lt;0.8),1.4,IF(AND(H144&lt;10.194,G144&lt;0.412,A144&lt;5.85,F144&lt;2.5,D144&gt;=0.8),4.133,IF(AND(H144&gt;=10.194,G144&lt;0.412,A144&lt;5.85,F144&lt;2.5,D144&gt;=0.8),4.5,IF(AND(A144&lt;5.35,G144&gt;=0.412,A144&lt;5.85,F144&lt;2.5,D144&gt;=0.8),3.15,IF(AND(A144&lt;6.2,B144&gt;=2.75,A144&gt;=5.85,F144&lt;2.5,D144&gt;=0.8),4.3,IF(AND(H144&lt;5.767,A144&lt;6.2,A144&lt;7.05,F144&gt;=2.5,D144&gt;=0.8),4.5,IF(AND(G144&gt;=0.861,A144&gt;=6.2,A144&lt;7.05,F144&gt;=2.5,D144&gt;=0.8),5.2,IF(AND(B144&lt;3.15,D144&lt;0.25,A144&lt;5.05,A144&gt;=4.75,D144&lt;0.35,D144&lt;0.8),1.55,IF(AND(A144&lt;5.45,B144&gt;=3.6,A144&gt;=5.05,A144&gt;=4.75,D144&lt;0.35,D144&lt;0.8),1.5,IF(AND(A144&gt;=5.45,B144&gt;=3.6,A144&gt;=5.05,A144&gt;=4.75,D144&lt;0.35,D144&lt;0.8),1.4,IF(AND(G144&gt;=0.772,A144&gt;=5.35,G144&gt;=0.412,A144&lt;5.85,F144&lt;2.5,D144&gt;=0.8),3.9,IF(AND(D144&gt;=1.45,A144&gt;=6.2,B144&gt;=2.75,A144&gt;=5.85,F144&lt;2.5,D144&gt;=0.8),4.775,IF(AND(G144&lt;0.5,H144&gt;=5.767,A144&lt;6.2,A144&lt;7.05,F144&gt;=2.5,D144&gt;=0.8),5.1,IF(AND(G144&gt;=0.5,H144&gt;=5.767,A144&lt;6.2,A144&lt;7.05,F144&gt;=2.5,D144&gt;=0.8),4.95,IF(AND(B144&gt;=3.25,G144&lt;0.861,A144&gt;=6.2,A144&lt;7.05,F144&gt;=2.5,D144&gt;=0.8),5.75,IF(AND(A144&lt;4.95,B144&gt;=3.15,D144&lt;0.25,A144&lt;5.05,A144&gt;=4.75,D144&lt;0.35,D144&lt;0.8),1.4,IF(AND(A144&lt;5.65,G144&lt;0.772,A144&gt;=5.35,G144&gt;=0.412,A144&lt;5.85,F144&lt;2.5,D144&gt;=0.8),3.6,IF(AND(A144&gt;=5.65,G144&lt;0.772,A144&gt;=5.35,G144&gt;=0.412,A144&lt;5.85,F144&lt;2.5,D144&gt;=0.8),3.5,IF(AND(B144&gt;=3.15,D144&lt;1.45,A144&gt;=6.2,B144&gt;=2.75,A144&gt;=5.85,F144&lt;2.5,D144&gt;=0.8),4.7,IF(AND(A144&gt;=6.65,B144&lt;3.25,G144&lt;0.861,A144&gt;=6.2,A144&lt;7.05,F144&gt;=2.5,D144&gt;=0.8),5.567,IF(AND(H144&lt;9.499,A144&gt;=4.95,B144&gt;=3.15,D144&lt;0.25,A144&lt;5.05,A144&gt;=4.75,D144&lt;0.35,D144&lt;0.8),1.4,IF(AND(H144&gt;=9.499,A144&gt;=4.95,B144&gt;=3.15,D144&lt;0.25,A144&lt;5.05,A144&gt;=4.75,D144&lt;0.35,D144&lt;0.8),1.2,IF(AND(G144&lt;0.765,B144&lt;3.15,D144&lt;1.45,A144&gt;=6.2,B144&gt;=2.75,A144&gt;=5.85,F144&lt;2.5,D144&gt;=0.8),4.4,IF(AND(G144&gt;=0.765,B144&lt;3.15,D144&lt;1.45,A144&gt;=6.2,B144&gt;=2.75,A144&gt;=5.85,F144&lt;2.5,D144&gt;=0.8),4.6,IF(AND(H144&lt;10.667,A144&lt;6.65,B144&lt;3.25,G144&lt;0.861,A144&gt;=6.2,A144&lt;7.05,F144&gt;=2.5,D144&gt;=0.8),5.167,IF(AND(G144&lt;0.627,H144&gt;=10.667,A144&lt;6.65,B144&lt;3.25,G144&lt;0.861,A144&gt;=6.2,A144&lt;7.05,F144&gt;=2.5,D144&gt;=0.8),5.64,IF(AND(G144&gt;=0.627,H144&gt;=10.667,A144&lt;6.65,B144&lt;3.25,G144&lt;0.861,A144&gt;=6.2,A144&lt;7.05,F144&gt;=2.5,D144&gt;=0.8),5.1,"shouldnthappen")))))))))))))))))))))))))))))))))))</f>
        <v>5.567</v>
      </c>
      <c r="X144" s="1" t="n">
        <f aca="false">IF(AND(B144&lt;3.05,H144&lt;6.697,A144&lt;5.45),4.1,IF(AND(B144&gt;=3.05,H144&lt;6.697,A144&lt;5.45),1.48,IF(AND(D144&lt;0.7,A144&lt;5.9,A144&gt;=5.45),1.4,IF(AND(A144&lt;4.35,B144&lt;3.3,H144&gt;=6.697,A144&lt;5.45),1.1,IF(AND(G144&lt;0.372,D144&gt;=0.7,A144&lt;5.9,A144&gt;=5.45),4.36,IF(AND(A144&gt;=4.9,A144&gt;=4.35,B144&lt;3.3,H144&gt;=6.697,A144&lt;5.45),1.6,IF(AND(H144&gt;=14.171,A144&lt;5.15,B144&gt;=3.3,H144&gt;=6.697,A144&lt;5.45),1.6,IF(AND(G144&lt;0.451,A144&gt;=5.15,B144&gt;=3.3,H144&gt;=6.697,A144&lt;5.45),1.367,IF(AND(G144&gt;=0.451,A144&gt;=5.15,B144&gt;=3.3,H144&gt;=6.697,A144&lt;5.45),1.5,IF(AND(G144&lt;0.332,D144&lt;1.45,F144&lt;2.5,A144&gt;=5.9,A144&gt;=5.45),4.35,IF(AND(A144&lt;6.15,D144&gt;=1.45,F144&lt;2.5,A144&gt;=5.9,A144&gt;=5.45),5.1,IF(AND(D144&gt;=2.4,G144&lt;0.432,F144&gt;=2.5,A144&gt;=5.9,A144&gt;=5.45),5.78,IF(AND(A144&lt;6.15,G144&gt;=0.432,F144&gt;=2.5,A144&gt;=5.9,A144&gt;=5.45),4.9,IF(AND(B144&lt;3.1,A144&lt;4.9,A144&gt;=4.35,B144&lt;3.3,H144&gt;=6.697,A144&lt;5.45),1.4,IF(AND(B144&gt;=3.1,A144&lt;4.9,A144&gt;=4.35,B144&lt;3.3,H144&gt;=6.697,A144&lt;5.45),1.3,IF(AND(G144&lt;0.343,H144&lt;14.171,A144&lt;5.15,B144&gt;=3.3,H144&gt;=6.697,A144&lt;5.45),1.433,IF(AND(G144&gt;=0.343,H144&lt;14.171,A144&lt;5.15,B144&gt;=3.3,H144&gt;=6.697,A144&lt;5.45),1.525,IF(AND(D144&lt;1.05,B144&lt;2.55,G144&gt;=0.372,D144&gt;=0.7,A144&lt;5.9,A144&gt;=5.45),3.7,IF(AND(H144&lt;10.596,B144&gt;=2.55,G144&gt;=0.372,D144&gt;=0.7,A144&lt;5.9,A144&gt;=5.45),3.525,IF(AND(H144&gt;=10.596,B144&gt;=2.55,G144&gt;=0.372,D144&gt;=0.7,A144&lt;5.9,A144&gt;=5.45),3.9,IF(AND(H144&lt;14.314,G144&gt;=0.332,D144&lt;1.45,F144&lt;2.5,A144&gt;=5.9,A144&gt;=5.45),4.4,IF(AND(H144&gt;=14.314,G144&gt;=0.332,D144&lt;1.45,F144&lt;2.5,A144&gt;=5.9,A144&gt;=5.45),4.7,IF(AND(H144&lt;13.906,A144&gt;=6.15,D144&gt;=1.45,F144&lt;2.5,A144&gt;=5.9,A144&gt;=5.45),4.675,IF(AND(H144&gt;=13.906,A144&gt;=6.15,D144&gt;=1.45,F144&lt;2.5,A144&gt;=5.9,A144&gt;=5.45),4.9,IF(AND(G144&lt;0.093,D144&lt;2.4,G144&lt;0.432,F144&gt;=2.5,A144&gt;=5.9,A144&gt;=5.45),5.6,IF(AND(B144&lt;2.95,A144&gt;=6.15,G144&gt;=0.432,F144&gt;=2.5,A144&gt;=5.9,A144&gt;=5.45),5.86,IF(AND(A144&lt;5.55,D144&gt;=1.05,B144&lt;2.55,G144&gt;=0.372,D144&gt;=0.7,A144&lt;5.9,A144&gt;=5.45),4,IF(AND(A144&gt;=5.55,D144&gt;=1.05,B144&lt;2.55,G144&gt;=0.372,D144&gt;=0.7,A144&lt;5.9,A144&gt;=5.45),3.9,IF(AND(D144&lt;1.7,G144&gt;=0.093,D144&lt;2.4,G144&lt;0.432,F144&gt;=2.5,A144&gt;=5.9,A144&gt;=5.45),5.05,IF(AND(G144&gt;=0.774,B144&gt;=2.95,A144&gt;=6.15,G144&gt;=0.432,F144&gt;=2.5,A144&gt;=5.9,A144&gt;=5.45),5.3,IF(AND(G144&gt;=0.312,D144&gt;=1.7,G144&gt;=0.093,D144&lt;2.4,G144&lt;0.432,F144&gt;=2.5,A144&gt;=5.9,A144&gt;=5.45),5.4,IF(AND(D144&lt;2.45,G144&lt;0.774,B144&gt;=2.95,A144&gt;=6.15,G144&gt;=0.432,F144&gt;=2.5,A144&gt;=5.9,A144&gt;=5.45),5.66,IF(AND(D144&gt;=2.45,G144&lt;0.774,B144&gt;=2.95,A144&gt;=6.15,G144&gt;=0.432,F144&gt;=2.5,A144&gt;=5.9,A144&gt;=5.45),6,IF(AND(G144&gt;=0.301,G144&lt;0.312,D144&gt;=1.7,G144&gt;=0.093,D144&lt;2.4,G144&lt;0.432,F144&gt;=2.5,A144&gt;=5.9,A144&gt;=5.45),5.1,IF(AND(A144&lt;6.45,G144&lt;0.301,G144&lt;0.312,D144&gt;=1.7,G144&gt;=0.093,D144&lt;2.4,G144&lt;0.432,F144&gt;=2.5,A144&gt;=5.9,A144&gt;=5.45),5.3,IF(AND(A144&gt;=6.45,G144&lt;0.301,G144&lt;0.312,D144&gt;=1.7,G144&gt;=0.093,D144&lt;2.4,G144&lt;0.432,F144&gt;=2.5,A144&gt;=5.9,A144&gt;=5.45),5.2,"shouldnthappen"))))))))))))))))))))))))))))))))))))</f>
        <v>5.1</v>
      </c>
      <c r="Y144" s="1" t="n">
        <f aca="false">IF(AND(H144&lt;6.51,F144&lt;1.5),1.8,IF(AND(H144&gt;=16.674,F144&gt;=1.5),6.533,IF(AND(D144&gt;=0.45,H144&gt;=6.51,F144&lt;1.5),1.667,IF(AND(H144&gt;=13.805,G144&lt;0.154,H144&lt;16.674,F144&gt;=1.5),6.7,IF(AND(D144&lt;0.15,A144&lt;5.05,D144&lt;0.45,H144&gt;=6.51,F144&lt;1.5),1.4,IF(AND(H144&gt;=13.586,A144&gt;=5.05,D144&lt;0.45,H144&gt;=6.51,F144&lt;1.5),1.3,IF(AND(F144&lt;2.5,H144&lt;13.805,G144&lt;0.154,H144&lt;16.674,F144&gt;=1.5),4.6,IF(AND(H144&lt;8.929,D144&lt;1.35,G144&gt;=0.154,H144&lt;16.674,F144&gt;=1.5),3.64,IF(AND(G144&lt;0.05,H144&lt;13.586,A144&gt;=5.05,D144&lt;0.45,H144&gt;=6.51,F144&lt;1.5),1.4,IF(AND(G144&gt;=0.107,F144&gt;=2.5,H144&lt;13.805,G144&lt;0.154,H144&lt;16.674,F144&gt;=1.5),5.3,IF(AND(B144&gt;=2.75,H144&gt;=8.929,D144&lt;1.35,G144&gt;=0.154,H144&lt;16.674,F144&gt;=1.5),4.433,IF(AND(D144&gt;=1.55,F144&lt;2.5,D144&gt;=1.35,G144&gt;=0.154,H144&lt;16.674,F144&gt;=1.5),4.975,IF(AND(H144&lt;6.93,F144&gt;=2.5,D144&gt;=1.35,G144&gt;=0.154,H144&lt;16.674,F144&gt;=1.5),4.5,IF(AND(H144&lt;12.675,G144&lt;0.217,D144&gt;=0.15,A144&lt;5.05,D144&lt;0.45,H144&gt;=6.51,F144&lt;1.5),1.4,IF(AND(H144&gt;=12.675,G144&lt;0.217,D144&gt;=0.15,A144&lt;5.05,D144&lt;0.45,H144&gt;=6.51,F144&lt;1.5),1.5,IF(AND(A144&lt;4.65,G144&gt;=0.217,D144&gt;=0.15,A144&lt;5.05,D144&lt;0.45,H144&gt;=6.51,F144&lt;1.5),1.35,IF(AND(D144&lt;0.25,G144&gt;=0.05,H144&lt;13.586,A144&gt;=5.05,D144&lt;0.45,H144&gt;=6.51,F144&lt;1.5),1.467,IF(AND(D144&gt;=0.25,G144&gt;=0.05,H144&lt;13.586,A144&gt;=5.05,D144&lt;0.45,H144&gt;=6.51,F144&lt;1.5),1.5,IF(AND(H144&lt;9.15,G144&lt;0.107,F144&gt;=2.5,H144&lt;13.805,G144&lt;0.154,H144&lt;16.674,F144&gt;=1.5),5.7,IF(AND(H144&gt;=9.15,G144&lt;0.107,F144&gt;=2.5,H144&lt;13.805,G144&lt;0.154,H144&lt;16.674,F144&gt;=1.5),5.6,IF(AND(G144&lt;0.404,B144&lt;2.75,H144&gt;=8.929,D144&lt;1.35,G144&gt;=0.154,H144&lt;16.674,F144&gt;=1.5),4.15,IF(AND(G144&gt;=0.404,B144&lt;2.75,H144&gt;=8.929,D144&lt;1.35,G144&gt;=0.154,H144&lt;16.674,F144&gt;=1.5),3.9,IF(AND(A144&gt;=6.75,D144&lt;1.55,F144&lt;2.5,D144&gt;=1.35,G144&gt;=0.154,H144&lt;16.674,F144&gt;=1.5),4.82,IF(AND(D144&lt;0.25,A144&gt;=4.65,G144&gt;=0.217,D144&gt;=0.15,A144&lt;5.05,D144&lt;0.45,H144&gt;=6.51,F144&lt;1.5),1.325,IF(AND(D144&gt;=0.25,A144&gt;=4.65,G144&gt;=0.217,D144&gt;=0.15,A144&lt;5.05,D144&lt;0.45,H144&gt;=6.51,F144&lt;1.5),1.3,IF(AND(A144&lt;6.55,A144&lt;6.75,D144&lt;1.55,F144&lt;2.5,D144&gt;=1.35,G144&gt;=0.154,H144&lt;16.674,F144&gt;=1.5),4.575,IF(AND(A144&gt;=6.55,A144&lt;6.75,D144&lt;1.55,F144&lt;2.5,D144&gt;=1.35,G144&gt;=0.154,H144&lt;16.674,F144&gt;=1.5),4.4,IF(AND(B144&lt;2.9,D144&lt;2.05,H144&gt;=6.93,F144&gt;=2.5,D144&gt;=1.35,G144&gt;=0.154,H144&lt;16.674,F144&gt;=1.5),5.05,IF(AND(H144&lt;8.884,D144&gt;=2.05,H144&gt;=6.93,F144&gt;=2.5,D144&gt;=1.35,G144&gt;=0.154,H144&lt;16.674,F144&gt;=1.5),5.1,IF(AND(H144&lt;13.711,B144&gt;=2.9,D144&lt;2.05,H144&gt;=6.93,F144&gt;=2.5,D144&gt;=1.35,G144&gt;=0.154,H144&lt;16.674,F144&gt;=1.5),5,IF(AND(H144&gt;=13.711,B144&gt;=2.9,D144&lt;2.05,H144&gt;=6.93,F144&gt;=2.5,D144&gt;=1.35,G144&gt;=0.154,H144&lt;16.674,F144&gt;=1.5),5.8,IF(AND(B144&lt;3.15,H144&gt;=8.884,D144&gt;=2.05,H144&gt;=6.93,F144&gt;=2.5,D144&gt;=1.35,G144&gt;=0.154,H144&lt;16.674,F144&gt;=1.5),5.56,IF(AND(B144&gt;=3.15,H144&gt;=8.884,D144&gt;=2.05,H144&gt;=6.93,F144&gt;=2.5,D144&gt;=1.35,G144&gt;=0.154,H144&lt;16.674,F144&gt;=1.5),5.9,"shouldnthappen")))))))))))))))))))))))))))))))))</f>
        <v>5.1</v>
      </c>
      <c r="Z144" s="1" t="n">
        <f aca="false">IF(AND(F144&gt;=2,B144&gt;=3.35),5.6,IF(AND(A144&lt;6.65,H144&gt;=15.076,B144&lt;3.35),4.8,IF(AND(A144&gt;=6.65,H144&gt;=15.076,B144&lt;3.35),6.15,IF(AND(H144&lt;6.542,F144&lt;2,B144&gt;=3.35),1.767,IF(AND(G144&gt;=0.653,D144&lt;0.75,H144&lt;15.076,B144&lt;3.35),1.55,IF(AND(D144&lt;0.15,G144&lt;0.653,D144&lt;0.75,H144&lt;15.076,B144&lt;3.35),1.1,IF(AND(G144&lt;0.356,A144&lt;5.05,H144&gt;=6.542,F144&lt;2,B144&gt;=3.35),1.4,IF(AND(G144&gt;=0.356,A144&lt;5.05,H144&gt;=6.542,F144&lt;2,B144&gt;=3.35),1.3,IF(AND(G144&gt;=0.566,A144&gt;=5.05,H144&gt;=6.542,F144&lt;2,B144&gt;=3.35),1.6,IF(AND(B144&gt;=3.1,D144&gt;=0.15,G144&lt;0.653,D144&lt;0.75,H144&lt;15.076,B144&lt;3.35),1.367,IF(AND(B144&gt;=2.65,D144&lt;1.45,B144&lt;2.75,D144&gt;=0.75,H144&lt;15.076,B144&lt;3.35),3.96,IF(AND(G144&lt;0.352,D144&gt;=1.45,B144&lt;2.75,D144&gt;=0.75,H144&lt;15.076,B144&lt;3.35),4.5,IF(AND(D144&gt;=1.35,A144&lt;6.2,B144&gt;=2.75,D144&gt;=0.75,H144&lt;15.076,B144&lt;3.35),4.733,IF(AND(A144&lt;4.7,B144&lt;3.1,D144&gt;=0.15,G144&lt;0.653,D144&lt;0.75,H144&lt;15.076,B144&lt;3.35),1.36,IF(AND(A144&gt;=4.7,B144&lt;3.1,D144&gt;=0.15,G144&lt;0.653,D144&lt;0.75,H144&lt;15.076,B144&lt;3.35),1.6,IF(AND(A144&lt;5.2,B144&lt;2.65,D144&lt;1.45,B144&lt;2.75,D144&gt;=0.75,H144&lt;15.076,B144&lt;3.35),3.3,IF(AND(A144&lt;6.5,G144&gt;=0.352,D144&gt;=1.45,B144&lt;2.75,D144&gt;=0.75,H144&lt;15.076,B144&lt;3.35),5,IF(AND(A144&gt;=6.5,G144&gt;=0.352,D144&gt;=1.45,B144&lt;2.75,D144&gt;=0.75,H144&lt;15.076,B144&lt;3.35),5.8,IF(AND(H144&lt;8.486,D144&lt;1.35,A144&lt;6.2,B144&gt;=2.75,D144&gt;=0.75,H144&lt;15.076,B144&lt;3.35),3.975,IF(AND(G144&lt;0.187,F144&lt;2.5,A144&gt;=6.2,B144&gt;=2.75,D144&gt;=0.75,H144&lt;15.076,B144&lt;3.35),5,IF(AND(G144&gt;=0.187,F144&lt;2.5,A144&gt;=6.2,B144&gt;=2.75,D144&gt;=0.75,H144&lt;15.076,B144&lt;3.35),4.525,IF(AND(A144&gt;=7.25,F144&gt;=2.5,A144&gt;=6.2,B144&gt;=2.75,D144&gt;=0.75,H144&lt;15.076,B144&lt;3.35),6.5,IF(AND(G144&lt;0.185,B144&lt;3.6,G144&lt;0.566,A144&gt;=5.05,H144&gt;=6.542,F144&lt;2,B144&gt;=3.35),1.45,IF(AND(G144&gt;=0.185,B144&lt;3.6,G144&lt;0.566,A144&gt;=5.05,H144&gt;=6.542,F144&lt;2,B144&gt;=3.35),1.34,IF(AND(G144&lt;0.13,B144&gt;=3.6,G144&lt;0.566,A144&gt;=5.05,H144&gt;=6.542,F144&lt;2,B144&gt;=3.35),1.45,IF(AND(G144&gt;=0.13,B144&gt;=3.6,G144&lt;0.566,A144&gt;=5.05,H144&gt;=6.542,F144&lt;2,B144&gt;=3.35),1.5,IF(AND(D144&lt;1.05,A144&gt;=5.2,B144&lt;2.65,D144&lt;1.45,B144&lt;2.75,D144&gt;=0.75,H144&lt;15.076,B144&lt;3.35),3.5,IF(AND(D144&gt;=1.05,A144&gt;=5.2,B144&lt;2.65,D144&lt;1.45,B144&lt;2.75,D144&gt;=0.75,H144&lt;15.076,B144&lt;3.35),3.94,IF(AND(H144&lt;10.983,H144&gt;=8.486,D144&lt;1.35,A144&lt;6.2,B144&gt;=2.75,D144&gt;=0.75,H144&lt;15.076,B144&lt;3.35),4.38,IF(AND(H144&gt;=10.983,H144&gt;=8.486,D144&lt;1.35,A144&lt;6.2,B144&gt;=2.75,D144&gt;=0.75,H144&lt;15.076,B144&lt;3.35),4.1,IF(AND(B144&gt;=3.25,A144&lt;7.25,F144&gt;=2.5,A144&gt;=6.2,B144&gt;=2.75,D144&gt;=0.75,H144&lt;15.076,B144&lt;3.35),5.7,IF(AND(B144&lt;2.95,B144&lt;3.25,A144&lt;7.25,F144&gt;=2.5,A144&gt;=6.2,B144&gt;=2.75,D144&gt;=0.75,H144&lt;15.076,B144&lt;3.35),5.6,IF(AND(H144&gt;=13.711,B144&gt;=2.95,B144&lt;3.25,A144&lt;7.25,F144&gt;=2.5,A144&gt;=6.2,B144&gt;=2.75,D144&gt;=0.75,H144&lt;15.076,B144&lt;3.35),5.8,IF(AND(A144&gt;=6.8,H144&lt;13.711,B144&gt;=2.95,B144&lt;3.25,A144&lt;7.25,F144&gt;=2.5,A144&gt;=6.2,B144&gt;=2.75,D144&gt;=0.75,H144&lt;15.076,B144&lt;3.35),5.1,IF(AND(H144&lt;12.921,A144&lt;6.8,H144&lt;13.711,B144&gt;=2.95,B144&lt;3.25,A144&lt;7.25,F144&gt;=2.5,A144&gt;=6.2,B144&gt;=2.75,D144&gt;=0.75,H144&lt;15.076,B144&lt;3.35),5.34,IF(AND(H144&gt;=12.921,A144&lt;6.8,H144&lt;13.711,B144&gt;=2.95,B144&lt;3.25,A144&lt;7.25,F144&gt;=2.5,A144&gt;=6.2,B144&gt;=2.75,D144&gt;=0.75,H144&lt;15.076,B144&lt;3.35),5.133,"shouldnthappen"))))))))))))))))))))))))))))))))))))</f>
        <v>5.1</v>
      </c>
      <c r="AA144" s="1" t="n">
        <f aca="false">IF(AND(D144&gt;=0.45,A144&lt;5.05,D144&lt;0.8),1.6,IF(AND(D144&gt;=0.45,A144&gt;=5.05,D144&lt;0.8),1.7,IF(AND(H144&gt;=16.244,F144&gt;=2.5,D144&gt;=0.8),6.533,IF(AND(A144&lt;4.35,D144&lt;0.45,A144&lt;5.05,D144&lt;0.8),1.1,IF(AND(H144&gt;=14.877,D144&lt;0.45,A144&gt;=5.05,D144&lt;0.8),1.3,IF(AND(D144&gt;=1.4,A144&lt;5.65,F144&lt;2.5,D144&gt;=0.8),4.5,IF(AND(A144&gt;=7.25,H144&lt;16.244,F144&gt;=2.5,D144&gt;=0.8),6.5,IF(AND(A144&gt;=4.75,A144&gt;=4.35,D144&lt;0.45,A144&lt;5.05,D144&lt;0.8),1.35,IF(AND(A144&lt;5.3,D144&lt;1.4,A144&lt;5.65,F144&lt;2.5,D144&gt;=0.8),3.1,IF(AND(A144&gt;=6.8,A144&gt;=6.55,A144&gt;=5.65,F144&lt;2.5,D144&gt;=0.8),4.9,IF(AND(H144&lt;5.767,A144&lt;7.25,H144&lt;16.244,F144&gt;=2.5,D144&gt;=0.8),4.5,IF(AND(G144&gt;=0.522,A144&lt;4.75,A144&gt;=4.35,D144&lt;0.45,A144&lt;5.05,D144&lt;0.8),1.2,IF(AND(G144&gt;=0.948,D144&lt;0.35,H144&lt;14.877,D144&lt;0.45,A144&gt;=5.05,D144&lt;0.8),1.7,IF(AND(H144&lt;13.089,D144&gt;=0.35,H144&lt;14.877,D144&lt;0.45,A144&gt;=5.05,D144&lt;0.8),1.5,IF(AND(H144&gt;=13.089,D144&gt;=0.35,H144&lt;14.877,D144&lt;0.45,A144&gt;=5.05,D144&lt;0.8),1.3,IF(AND(B144&gt;=2.95,A144&gt;=5.3,D144&lt;1.4,A144&lt;5.65,F144&lt;2.5,D144&gt;=0.8),4.1,IF(AND(H144&lt;9.181,A144&lt;6.05,A144&lt;6.55,A144&gt;=5.65,F144&lt;2.5,D144&gt;=0.8),5.1,IF(AND(H144&gt;=9.181,A144&lt;6.05,A144&lt;6.55,A144&gt;=5.65,F144&lt;2.5,D144&gt;=0.8),4.3,IF(AND(G144&gt;=0.867,A144&gt;=6.05,A144&lt;6.55,A144&gt;=5.65,F144&lt;2.5,D144&gt;=0.8),4.9,IF(AND(B144&lt;3.05,A144&lt;6.8,A144&gt;=6.55,A144&gt;=5.65,F144&lt;2.5,D144&gt;=0.8),5,IF(AND(B144&gt;=3.05,A144&lt;6.8,A144&gt;=6.55,A144&gt;=5.65,F144&lt;2.5,D144&gt;=0.8),4.55,IF(AND(H144&gt;=14.144,G144&lt;0.522,A144&lt;4.75,A144&gt;=4.35,D144&lt;0.45,A144&lt;5.05,D144&lt;0.8),1.3,IF(AND(B144&lt;2.7,B144&lt;2.95,A144&gt;=5.3,D144&lt;1.4,A144&lt;5.65,F144&lt;2.5,D144&gt;=0.8),3.78,IF(AND(B144&gt;=2.7,B144&lt;2.95,A144&gt;=5.3,D144&lt;1.4,A144&lt;5.65,F144&lt;2.5,D144&gt;=0.8),3.6,IF(AND(G144&lt;0.638,G144&lt;0.867,A144&gt;=6.05,A144&lt;6.55,A144&gt;=5.65,F144&lt;2.5,D144&gt;=0.8),4.433,IF(AND(G144&gt;=0.638,G144&lt;0.867,A144&gt;=6.05,A144&lt;6.55,A144&gt;=5.65,F144&lt;2.5,D144&gt;=0.8),4,IF(AND(A144&lt;6.35,H144&lt;11.146,H144&gt;=5.767,A144&lt;7.25,H144&lt;16.244,F144&gt;=2.5,D144&gt;=0.8),5.1,IF(AND(A144&lt;4.5,H144&lt;14.144,G144&lt;0.522,A144&lt;4.75,A144&gt;=4.35,D144&lt;0.45,A144&lt;5.05,D144&lt;0.8),1.35,IF(AND(A144&gt;=4.5,H144&lt;14.144,G144&lt;0.522,A144&lt;4.75,A144&gt;=4.35,D144&lt;0.45,A144&lt;5.05,D144&lt;0.8),1.4,IF(AND(A144&lt;5.15,B144&lt;3.75,G144&lt;0.948,D144&lt;0.35,H144&lt;14.877,D144&lt;0.45,A144&gt;=5.05,D144&lt;0.8),1.4,IF(AND(A144&gt;=5.15,B144&lt;3.75,G144&lt;0.948,D144&lt;0.35,H144&lt;14.877,D144&lt;0.45,A144&gt;=5.05,D144&lt;0.8),1.5,IF(AND(G144&lt;0.112,B144&gt;=3.75,G144&lt;0.948,D144&lt;0.35,H144&lt;14.877,D144&lt;0.45,A144&gt;=5.05,D144&lt;0.8),1.5,IF(AND(G144&gt;=0.112,B144&gt;=3.75,G144&lt;0.948,D144&lt;0.35,H144&lt;14.877,D144&lt;0.45,A144&gt;=5.05,D144&lt;0.8),1.6,IF(AND(G144&lt;0.075,A144&gt;=6.35,H144&lt;11.146,H144&gt;=5.767,A144&lt;7.25,H144&lt;16.244,F144&gt;=2.5,D144&gt;=0.8),5.5,IF(AND(G144&gt;=0.075,A144&gt;=6.35,H144&lt;11.146,H144&gt;=5.767,A144&lt;7.25,H144&lt;16.244,F144&gt;=2.5,D144&gt;=0.8),5.24,IF(AND(B144&lt;2.95,D144&lt;1.9,H144&gt;=11.146,H144&gt;=5.767,A144&lt;7.25,H144&lt;16.244,F144&gt;=2.5,D144&gt;=0.8),5.65,IF(AND(B144&gt;=2.95,D144&lt;1.9,H144&gt;=11.146,H144&gt;=5.767,A144&lt;7.25,H144&lt;16.244,F144&gt;=2.5,D144&gt;=0.8),5.8,IF(AND(H144&lt;13.42,D144&gt;=1.9,H144&gt;=11.146,H144&gt;=5.767,A144&lt;7.25,H144&lt;16.244,F144&gt;=2.5,D144&gt;=0.8),5.6,IF(AND(H144&gt;=13.42,D144&gt;=1.9,H144&gt;=11.146,H144&gt;=5.767,A144&lt;7.25,H144&lt;16.244,F144&gt;=2.5,D144&gt;=0.8),5.34,"shouldnthappen")))))))))))))))))))))))))))))))))))))))</f>
        <v>5.24</v>
      </c>
      <c r="AB144" s="1" t="n">
        <f aca="false">IF(AND(D144&gt;=0.35,F144&lt;1.5),1.5,IF(AND(F144&lt;2.5,D144&gt;=1.55,F144&gt;=1.5),4.85,IF(AND(H144&lt;8.308,D144&lt;0.15,D144&lt;0.35,F144&lt;1.5),1.5,IF(AND(H144&gt;=8.308,D144&lt;0.15,D144&lt;0.35,F144&lt;1.5),1.4,IF(AND(H144&lt;5.523,D144&gt;=0.15,D144&lt;0.35,F144&lt;1.5),1,IF(AND(G144&lt;0.572,H144&lt;10.688,D144&lt;1.55,F144&gt;=1.5),3.75,IF(AND(B144&gt;=3.5,F144&gt;=2.5,D144&gt;=1.55,F144&gt;=1.5),6.3,IF(AND(A144&gt;=5.65,G144&gt;=0.572,H144&lt;10.688,D144&lt;1.55,F144&gt;=1.5),4.45,IF(AND(B144&gt;=2.85,A144&lt;6.15,H144&gt;=10.688,D144&lt;1.55,F144&gt;=1.5),4.35,IF(AND(H144&gt;=16.284,B144&lt;3.5,F144&gt;=2.5,D144&gt;=1.55,F144&gt;=1.5),6.6,IF(AND(G144&gt;=0.241,G144&lt;0.338,H144&gt;=5.523,D144&gt;=0.15,D144&lt;0.35,F144&lt;1.5),1.25,IF(AND(A144&lt;5.05,G144&gt;=0.338,H144&gt;=5.523,D144&gt;=0.15,D144&lt;0.35,F144&lt;1.5),1.35,IF(AND(B144&lt;2.7,A144&lt;5.65,G144&gt;=0.572,H144&lt;10.688,D144&lt;1.55,F144&gt;=1.5),4,IF(AND(B144&gt;=2.7,A144&lt;5.65,G144&gt;=0.572,H144&lt;10.688,D144&lt;1.55,F144&gt;=1.5),3.6,IF(AND(B144&lt;2.45,B144&lt;2.85,A144&lt;6.15,H144&gt;=10.688,D144&lt;1.55,F144&gt;=1.5),3.7,IF(AND(A144&lt;6.25,B144&lt;2.85,A144&gt;=6.15,H144&gt;=10.688,D144&lt;1.55,F144&gt;=1.5),4.5,IF(AND(A144&gt;=6.25,B144&lt;2.85,A144&gt;=6.15,H144&gt;=10.688,D144&lt;1.55,F144&gt;=1.5),4.86,IF(AND(D144&gt;=1.45,B144&gt;=2.85,A144&gt;=6.15,H144&gt;=10.688,D144&lt;1.55,F144&gt;=1.5),4.8,IF(AND(H144&lt;8.202,H144&lt;16.284,B144&lt;3.5,F144&gt;=2.5,D144&gt;=1.55,F144&gt;=1.5),5.7,IF(AND(A144&gt;=5.1,G144&lt;0.241,G144&lt;0.338,H144&gt;=5.523,D144&gt;=0.15,D144&lt;0.35,F144&lt;1.5),1.5,IF(AND(B144&gt;=3.75,A144&gt;=5.05,G144&gt;=0.338,H144&gt;=5.523,D144&gt;=0.15,D144&lt;0.35,F144&lt;1.5),1.6,IF(AND(A144&lt;5.7,B144&gt;=2.45,B144&lt;2.85,A144&lt;6.15,H144&gt;=10.688,D144&lt;1.55,F144&gt;=1.5),3.9,IF(AND(A144&gt;=5.7,B144&gt;=2.45,B144&lt;2.85,A144&lt;6.15,H144&gt;=10.688,D144&lt;1.55,F144&gt;=1.5),4.02,IF(AND(H144&lt;13.654,D144&lt;1.45,B144&gt;=2.85,A144&gt;=6.15,H144&gt;=10.688,D144&lt;1.55,F144&gt;=1.5),4.333,IF(AND(H144&gt;=13.654,D144&lt;1.45,B144&gt;=2.85,A144&gt;=6.15,H144&gt;=10.688,D144&lt;1.55,F144&gt;=1.5),4.54,IF(AND(A144&lt;6.15,H144&gt;=8.202,H144&lt;16.284,B144&lt;3.5,F144&gt;=2.5,D144&gt;=1.55,F144&gt;=1.5),5,IF(AND(H144&lt;13.924,A144&lt;5.1,G144&lt;0.241,G144&lt;0.338,H144&gt;=5.523,D144&gt;=0.15,D144&lt;0.35,F144&lt;1.5),1.4,IF(AND(H144&gt;=13.924,A144&lt;5.1,G144&lt;0.241,G144&lt;0.338,H144&gt;=5.523,D144&gt;=0.15,D144&lt;0.35,F144&lt;1.5),1.5,IF(AND(D144&lt;0.25,B144&lt;3.75,A144&gt;=5.05,G144&gt;=0.338,H144&gt;=5.523,D144&gt;=0.15,D144&lt;0.35,F144&lt;1.5),1.5,IF(AND(D144&gt;=0.25,B144&lt;3.75,A144&gt;=5.05,G144&gt;=0.338,H144&gt;=5.523,D144&gt;=0.15,D144&lt;0.35,F144&lt;1.5),1.4,IF(AND(H144&lt;8.884,B144&gt;=3.05,A144&gt;=6.15,H144&gt;=8.202,H144&lt;16.284,B144&lt;3.5,F144&gt;=2.5,D144&gt;=1.55,F144&gt;=1.5),5.1,IF(AND(A144&lt;6.45,G144&lt;0.368,B144&lt;3.05,A144&gt;=6.15,H144&gt;=8.202,H144&lt;16.284,B144&lt;3.5,F144&gt;=2.5,D144&gt;=1.55,F144&gt;=1.5),5.525,IF(AND(A144&gt;=6.45,G144&lt;0.368,B144&lt;3.05,A144&gt;=6.15,H144&gt;=8.202,H144&lt;16.284,B144&lt;3.5,F144&gt;=2.5,D144&gt;=1.55,F144&gt;=1.5),5.35,IF(AND(D144&lt;2.25,G144&gt;=0.368,B144&lt;3.05,A144&gt;=6.15,H144&gt;=8.202,H144&lt;16.284,B144&lt;3.5,F144&gt;=2.5,D144&gt;=1.55,F144&gt;=1.5),5.8,IF(AND(D144&gt;=2.25,G144&gt;=0.368,B144&lt;3.05,A144&gt;=6.15,H144&gt;=8.202,H144&lt;16.284,B144&lt;3.5,F144&gt;=2.5,D144&gt;=1.55,F144&gt;=1.5),5.2,IF(AND(H144&lt;10.257,H144&gt;=8.884,B144&gt;=3.05,A144&gt;=6.15,H144&gt;=8.202,H144&lt;16.284,B144&lt;3.5,F144&gt;=2.5,D144&gt;=1.55,F144&gt;=1.5),5.9,IF(AND(H144&gt;=10.257,H144&gt;=8.884,B144&gt;=3.05,A144&gt;=6.15,H144&gt;=8.202,H144&lt;16.284,B144&lt;3.5,F144&gt;=2.5,D144&gt;=1.55,F144&gt;=1.5),5.48,"shouldnthappen")))))))))))))))))))))))))))))))))))))</f>
        <v>5.1</v>
      </c>
      <c r="AC144" s="1" t="n">
        <f aca="false">IF(AND(H144&lt;5.748,A144&lt;5.05,D144&lt;0.8),1,IF(AND(B144&lt;3.35,A144&gt;=5.05,D144&lt;0.8),1.7,IF(AND(A144&lt;5.85,G144&lt;0.154,D144&gt;=0.8),4.5,IF(AND(D144&gt;=0.45,H144&gt;=5.748,A144&lt;5.05,D144&lt;0.8),1.6,IF(AND(G144&gt;=0.934,B144&gt;=3.35,A144&gt;=5.05,D144&lt;0.8),1.7,IF(AND(D144&lt;2.1,A144&gt;=5.85,G144&lt;0.154,D144&gt;=0.8),6.15,IF(AND(D144&gt;=2.1,A144&gt;=5.85,G144&lt;0.154,D144&gt;=0.8),5.5,IF(AND(A144&lt;6.1,D144&gt;=1.55,G144&gt;=0.154,D144&gt;=0.8),5,IF(AND(H144&gt;=14.379,G144&lt;0.934,B144&gt;=3.35,A144&gt;=5.05,D144&lt;0.8),1.58,IF(AND(G144&lt;0.379,A144&gt;=6.1,D144&gt;=1.55,G144&gt;=0.154,D144&gt;=0.8),5.42,IF(AND(H144&lt;13.924,G144&lt;0.227,D144&lt;0.45,H144&gt;=5.748,A144&lt;5.05,D144&lt;0.8),1.4,IF(AND(H144&gt;=13.924,G144&lt;0.227,D144&lt;0.45,H144&gt;=5.748,A144&lt;5.05,D144&lt;0.8),1.5,IF(AND(B144&lt;3.1,G144&gt;=0.227,D144&lt;0.45,H144&gt;=5.748,A144&lt;5.05,D144&lt;0.8),1.1,IF(AND(G144&lt;0.13,H144&lt;14.379,G144&lt;0.934,B144&gt;=3.35,A144&gt;=5.05,D144&lt;0.8),1.4,IF(AND(D144&lt;1.05,A144&lt;5.65,D144&lt;1.35,D144&lt;1.55,G144&gt;=0.154,D144&gt;=0.8),3.7,IF(AND(D144&lt;1.25,A144&gt;=5.65,D144&lt;1.35,D144&lt;1.55,G144&gt;=0.154,D144&gt;=0.8),4.06,IF(AND(D144&gt;=1.25,A144&gt;=5.65,D144&lt;1.35,D144&lt;1.55,G144&gt;=0.154,D144&gt;=0.8),4.425,IF(AND(H144&lt;13.654,D144&lt;1.45,D144&gt;=1.35,D144&lt;1.55,G144&gt;=0.154,D144&gt;=0.8),4.275,IF(AND(G144&lt;0.259,D144&gt;=1.45,D144&gt;=1.35,D144&lt;1.55,G144&gt;=0.154,D144&gt;=0.8),5.1,IF(AND(B144&lt;2.95,G144&gt;=0.379,A144&gt;=6.1,D144&gt;=1.55,G144&gt;=0.154,D144&gt;=0.8),6.3,IF(AND(B144&lt;3.25,B144&gt;=3.1,G144&gt;=0.227,D144&lt;0.45,H144&gt;=5.748,A144&lt;5.05,D144&lt;0.8),1.3,IF(AND(B144&gt;=3.25,B144&gt;=3.1,G144&gt;=0.227,D144&lt;0.45,H144&gt;=5.748,A144&lt;5.05,D144&lt;0.8),1.4,IF(AND(H144&gt;=13.372,G144&gt;=0.13,H144&lt;14.379,G144&lt;0.934,B144&gt;=3.35,A144&gt;=5.05,D144&lt;0.8),1.4,IF(AND(H144&lt;6.69,D144&gt;=1.05,A144&lt;5.65,D144&lt;1.35,D144&lt;1.55,G144&gt;=0.154,D144&gt;=0.8),4.033,IF(AND(H144&gt;=6.69,D144&gt;=1.05,A144&lt;5.65,D144&lt;1.35,D144&lt;1.55,G144&gt;=0.154,D144&gt;=0.8),3.88,IF(AND(B144&lt;2.85,H144&gt;=13.654,D144&lt;1.45,D144&gt;=1.35,D144&lt;1.55,G144&gt;=0.154,D144&gt;=0.8),4.8,IF(AND(B144&gt;=2.85,H144&gt;=13.654,D144&lt;1.45,D144&gt;=1.35,D144&lt;1.55,G144&gt;=0.154,D144&gt;=0.8),4.7,IF(AND(H144&lt;11.681,G144&gt;=0.259,D144&gt;=1.45,D144&gt;=1.35,D144&lt;1.55,G144&gt;=0.154,D144&gt;=0.8),4.85,IF(AND(H144&gt;=11.681,G144&gt;=0.259,D144&gt;=1.45,D144&gt;=1.35,D144&lt;1.55,G144&gt;=0.154,D144&gt;=0.8),4.633,IF(AND(A144&lt;6.25,B144&gt;=2.95,G144&gt;=0.379,A144&gt;=6.1,D144&gt;=1.55,G144&gt;=0.154,D144&gt;=0.8),5.4,IF(AND(D144&lt;0.3,H144&lt;13.372,G144&gt;=0.13,H144&lt;14.379,G144&lt;0.934,B144&gt;=3.35,A144&gt;=5.05,D144&lt;0.8),1.475,IF(AND(D144&gt;=0.3,H144&lt;13.372,G144&gt;=0.13,H144&lt;14.379,G144&lt;0.934,B144&gt;=3.35,A144&gt;=5.05,D144&lt;0.8),1.5,IF(AND(B144&lt;3.15,A144&gt;=6.25,B144&gt;=2.95,G144&gt;=0.379,A144&gt;=6.1,D144&gt;=1.55,G144&gt;=0.154,D144&gt;=0.8),5.7,IF(AND(B144&gt;=3.15,A144&gt;=6.25,B144&gt;=2.95,G144&gt;=0.379,A144&gt;=6.1,D144&gt;=1.55,G144&gt;=0.154,D144&gt;=0.8),5.933,"shouldnthappen"))))))))))))))))))))))))))))))))))</f>
        <v>5.42</v>
      </c>
      <c r="AD144" s="1" t="n">
        <f aca="false">IF(AND(H144&lt;6.621,A144&lt;4.95,D144&lt;0.8),1,IF(AND(H144&lt;14.144,H144&gt;=6.621,A144&lt;4.95,D144&lt;0.8),1.4,IF(AND(H144&gt;=14.144,H144&gt;=6.621,A144&lt;4.95,D144&lt;0.8),1.3,IF(AND(G144&lt;0.13,B144&gt;=3.85,A144&gt;=4.95,D144&lt;0.8),1.3,IF(AND(G144&gt;=0.13,B144&gt;=3.85,A144&gt;=4.95,D144&lt;0.8),1.425,IF(AND(A144&gt;=6.05,B144&lt;2.75,D144&lt;1.55,D144&gt;=0.8),4.9,IF(AND(A144&gt;=7.3,G144&lt;0.119,D144&gt;=1.55,D144&gt;=0.8),6.7,IF(AND(H144&lt;6.555,D144&lt;0.25,B144&lt;3.85,A144&gt;=4.95,D144&lt;0.8),1.7,IF(AND(B144&lt;3.4,D144&gt;=0.25,B144&lt;3.85,A144&gt;=4.95,D144&lt;0.8),1.7,IF(AND(B144&gt;=3.4,D144&gt;=0.25,B144&lt;3.85,A144&gt;=4.95,D144&lt;0.8),1.6,IF(AND(A144&lt;5.05,A144&lt;6.05,B144&lt;2.75,D144&lt;1.55,D144&gt;=0.8),3.3,IF(AND(B144&lt;2.85,D144&lt;1.35,B144&gt;=2.75,D144&lt;1.55,D144&gt;=0.8),4.5,IF(AND(H144&lt;12.206,D144&gt;=1.35,B144&gt;=2.75,D144&lt;1.55,D144&gt;=0.8),4.7,IF(AND(H144&gt;=12.206,D144&gt;=1.35,B144&gt;=2.75,D144&lt;1.55,D144&gt;=0.8),4.52,IF(AND(G144&lt;0.024,A144&lt;7.3,G144&lt;0.119,D144&gt;=1.55,D144&gt;=0.8),5.7,IF(AND(G144&gt;=0.024,A144&lt;7.3,G144&lt;0.119,D144&gt;=1.55,D144&gt;=0.8),5.6,IF(AND(F144&lt;2.5,G144&lt;0.417,G144&gt;=0.119,D144&gt;=1.55,D144&gt;=0.8),5.05,IF(AND(B144&lt;3.15,H144&gt;=6.555,D144&lt;0.25,B144&lt;3.85,A144&gt;=4.95,D144&lt;0.8),1.6,IF(AND(G144&lt;0.356,A144&gt;=5.05,A144&lt;6.05,B144&lt;2.75,D144&lt;1.55,D144&gt;=0.8),4.12,IF(AND(A144&lt;5.65,B144&gt;=2.85,D144&lt;1.35,B144&gt;=2.75,D144&lt;1.55,D144&gt;=0.8),3.6,IF(AND(B144&lt;3.15,F144&gt;=2.5,G144&lt;0.417,G144&gt;=0.119,D144&gt;=1.55,D144&gt;=0.8),5.18,IF(AND(B144&gt;=3.15,F144&gt;=2.5,G144&lt;0.417,G144&gt;=0.119,D144&gt;=1.55,D144&gt;=0.8),5.3,IF(AND(D144&lt;1.7,A144&lt;6.95,G144&gt;=0.417,G144&gt;=0.119,D144&gt;=1.55,D144&gt;=0.8),4.7,IF(AND(A144&lt;7.25,A144&gt;=6.95,G144&gt;=0.417,G144&gt;=0.119,D144&gt;=1.55,D144&gt;=0.8),5.8,IF(AND(A144&gt;=7.25,A144&gt;=6.95,G144&gt;=0.417,G144&gt;=0.119,D144&gt;=1.55,D144&gt;=0.8),6.333,IF(AND(H144&lt;8.594,B144&gt;=3.15,H144&gt;=6.555,D144&lt;0.25,B144&lt;3.85,A144&gt;=4.95,D144&lt;0.8),1.4,IF(AND(H144&gt;=8.594,B144&gt;=3.15,H144&gt;=6.555,D144&lt;0.25,B144&lt;3.85,A144&gt;=4.95,D144&lt;0.8),1.5,IF(AND(H144&gt;=11.218,G144&gt;=0.356,A144&gt;=5.05,A144&lt;6.05,B144&lt;2.75,D144&lt;1.55,D144&gt;=0.8),3.925,IF(AND(A144&gt;=6.5,A144&gt;=5.65,B144&gt;=2.85,D144&lt;1.35,B144&gt;=2.75,D144&lt;1.55,D144&gt;=0.8),4.6,IF(AND(H144&lt;8.602,H144&lt;11.218,G144&gt;=0.356,A144&gt;=5.05,A144&lt;6.05,B144&lt;2.75,D144&lt;1.55,D144&gt;=0.8),3.95,IF(AND(H144&gt;=8.602,H144&lt;11.218,G144&gt;=0.356,A144&gt;=5.05,A144&lt;6.05,B144&lt;2.75,D144&lt;1.55,D144&gt;=0.8),3.75,IF(AND(H144&lt;10.129,A144&lt;6.5,A144&gt;=5.65,B144&gt;=2.85,D144&lt;1.35,B144&gt;=2.75,D144&lt;1.55,D144&gt;=0.8),4.2,IF(AND(H144&gt;=10.129,A144&lt;6.5,A144&gt;=5.65,B144&gt;=2.85,D144&lt;1.35,B144&gt;=2.75,D144&lt;1.55,D144&gt;=0.8),4.267,IF(AND(D144&lt;2.2,B144&lt;3.05,D144&gt;=1.7,A144&lt;6.95,G144&gt;=0.417,G144&gt;=0.119,D144&gt;=1.55,D144&gt;=0.8),5.3,IF(AND(D144&gt;=2.2,B144&lt;3.05,D144&gt;=1.7,A144&lt;6.95,G144&gt;=0.417,G144&gt;=0.119,D144&gt;=1.55,D144&gt;=0.8),5.133,IF(AND(D144&lt;2.45,B144&gt;=3.05,D144&gt;=1.7,A144&lt;6.95,G144&gt;=0.417,G144&gt;=0.119,D144&gt;=1.55,D144&gt;=0.8),5.6,IF(AND(D144&gt;=2.45,B144&gt;=3.05,D144&gt;=1.7,A144&lt;6.95,G144&gt;=0.417,G144&gt;=0.119,D144&gt;=1.55,D144&gt;=0.8),6,"shouldnthappen")))))))))))))))))))))))))))))))))))))</f>
        <v>5.18</v>
      </c>
      <c r="AE144" s="1" t="n">
        <f aca="false">IF(AND(G144&lt;0.123,D144&gt;=0.25,D144&lt;0.75),1.3,IF(AND(H144&gt;=16.774,D144&gt;=1.75,D144&gt;=0.75),6.4,IF(AND(B144&lt;3.4,A144&lt;4.8,D144&lt;0.25,D144&lt;0.75),1.22,IF(AND(B144&gt;=3.4,A144&lt;4.8,D144&lt;0.25,D144&lt;0.75),1,IF(AND(A144&gt;=5.45,A144&gt;=4.8,D144&lt;0.25,D144&lt;0.75),1.367,IF(AND(H144&gt;=10.688,D144&lt;1.35,D144&lt;1.75,D144&gt;=0.75),4.2,IF(AND(A144&lt;5.3,D144&gt;=1.35,D144&lt;1.75,D144&gt;=0.75),4.05,IF(AND(G144&gt;=0.857,H144&lt;16.774,D144&gt;=1.75,D144&gt;=0.75),5.02,IF(AND(H144&lt;6.089,A144&lt;5.45,A144&gt;=4.8,D144&lt;0.25,D144&lt;0.75),1.7,IF(AND(G144&lt;0.184,D144&lt;0.35,G144&gt;=0.123,D144&gt;=0.25,D144&lt;0.75),1.7,IF(AND(G144&gt;=0.184,D144&lt;0.35,G144&gt;=0.123,D144&gt;=0.25,D144&lt;0.75),1.48,IF(AND(A144&lt;5.25,D144&gt;=0.35,G144&gt;=0.123,D144&gt;=0.25,D144&lt;0.75),1.75,IF(AND(A144&gt;=5.25,D144&gt;=0.35,G144&gt;=0.123,D144&gt;=0.25,D144&lt;0.75),1.5,IF(AND(A144&lt;5.3,H144&lt;10.688,D144&lt;1.35,D144&lt;1.75,D144&gt;=0.75),3.15,IF(AND(H144&lt;9.474,A144&gt;=5.3,D144&gt;=1.35,D144&lt;1.75,D144&gt;=0.75),4.95,IF(AND(G144&gt;=0.779,G144&lt;0.857,H144&lt;16.774,D144&gt;=1.75,D144&gt;=0.75),6,IF(AND(G144&lt;0.05,H144&gt;=6.089,A144&lt;5.45,A144&gt;=4.8,D144&lt;0.25,D144&lt;0.75),1.4,IF(AND(H144&lt;6.69,A144&gt;=5.3,H144&lt;10.688,D144&lt;1.35,D144&lt;1.75,D144&gt;=0.75),4.033,IF(AND(H144&gt;=6.69,A144&gt;=5.3,H144&lt;10.688,D144&lt;1.35,D144&lt;1.75,D144&gt;=0.75),3.733,IF(AND(B144&lt;2.5,H144&gt;=9.474,A144&gt;=5.3,D144&gt;=1.35,D144&lt;1.75,D144&gt;=0.75),4.5,IF(AND(D144&gt;=2.45,G144&lt;0.779,G144&lt;0.857,H144&lt;16.774,D144&gt;=1.75,D144&gt;=0.75),6,IF(AND(B144&gt;=3.75,G144&gt;=0.05,H144&gt;=6.089,A144&lt;5.45,A144&gt;=4.8,D144&lt;0.25,D144&lt;0.75),1.6,IF(AND(H144&lt;13.695,B144&gt;=2.5,H144&gt;=9.474,A144&gt;=5.3,D144&gt;=1.35,D144&lt;1.75,D144&gt;=0.75),4.567,IF(AND(G144&gt;=0.654,D144&lt;2.45,G144&lt;0.779,G144&lt;0.857,H144&lt;16.774,D144&gt;=1.75,D144&gt;=0.75),4.9,IF(AND(G144&gt;=0.73,B144&lt;3.75,G144&gt;=0.05,H144&gt;=6.089,A144&lt;5.45,A144&gt;=4.8,D144&lt;0.25,D144&lt;0.75),1.4,IF(AND(A144&lt;6.65,H144&gt;=13.695,B144&gt;=2.5,H144&gt;=9.474,A144&gt;=5.3,D144&gt;=1.35,D144&lt;1.75,D144&gt;=0.75),4.4,IF(AND(A144&gt;=6.65,H144&gt;=13.695,B144&gt;=2.5,H144&gt;=9.474,A144&gt;=5.3,D144&gt;=1.35,D144&lt;1.75,D144&gt;=0.75),4.84,IF(AND(B144&lt;2.75,G144&lt;0.654,D144&lt;2.45,G144&lt;0.779,G144&lt;0.857,H144&lt;16.774,D144&gt;=1.75,D144&gt;=0.75),5.2,IF(AND(H144&lt;9.524,G144&lt;0.73,B144&lt;3.75,G144&gt;=0.05,H144&gt;=6.089,A144&lt;5.45,A144&gt;=4.8,D144&lt;0.25,D144&lt;0.75),1.5,IF(AND(H144&gt;=9.524,G144&lt;0.73,B144&lt;3.75,G144&gt;=0.05,H144&gt;=6.089,A144&lt;5.45,A144&gt;=4.8,D144&lt;0.25,D144&lt;0.75),1.4,IF(AND(H144&gt;=13.644,B144&gt;=2.75,G144&lt;0.654,D144&lt;2.45,G144&lt;0.779,G144&lt;0.857,H144&lt;16.774,D144&gt;=1.75,D144&gt;=0.75),6.033,IF(AND(A144&gt;=6.85,H144&lt;13.644,B144&gt;=2.75,G144&lt;0.654,D144&lt;2.45,G144&lt;0.779,G144&lt;0.857,H144&lt;16.774,D144&gt;=1.75,D144&gt;=0.75),5.1,IF(AND(A144&gt;=6.75,A144&lt;6.85,H144&lt;13.644,B144&gt;=2.75,G144&lt;0.654,D144&lt;2.45,G144&lt;0.779,G144&lt;0.857,H144&lt;16.774,D144&gt;=1.75,D144&gt;=0.75),5.9,IF(AND(D144&gt;=2.35,A144&lt;6.75,A144&lt;6.85,H144&lt;13.644,B144&gt;=2.75,G144&lt;0.654,D144&lt;2.45,G144&lt;0.779,G144&lt;0.857,H144&lt;16.774,D144&gt;=1.75,D144&gt;=0.75),5.6,IF(AND(H144&lt;11.146,D144&lt;2.35,A144&lt;6.75,A144&lt;6.85,H144&lt;13.644,B144&gt;=2.75,G144&lt;0.654,D144&lt;2.45,G144&lt;0.779,G144&lt;0.857,H144&lt;16.774,D144&gt;=1.75,D144&gt;=0.75),5.4,IF(AND(H144&gt;=11.146,D144&lt;2.35,A144&lt;6.75,A144&lt;6.85,H144&lt;13.644,B144&gt;=2.75,G144&lt;0.654,D144&lt;2.45,G144&lt;0.779,G144&lt;0.857,H144&lt;16.774,D144&gt;=1.75,D144&gt;=0.75),5.6,"shouldnthappen"))))))))))))))))))))))))))))))))))))</f>
        <v>5.1</v>
      </c>
      <c r="AF144" s="1" t="n">
        <f aca="false">IF(AND(A144&lt;4.5,D144&lt;0.8),1.233,IF(AND(B144&lt;3.05,A144&gt;=4.5,D144&lt;0.8),1.4,IF(AND(D144&gt;=0.45,B144&gt;=3.05,A144&gt;=4.5,D144&lt;0.8),1.667,IF(AND(D144&lt;1.05,D144&lt;1.35,A144&lt;6.25,D144&gt;=0.8),3.633,IF(AND(H144&lt;13.935,A144&gt;=7.05,A144&gt;=6.25,D144&gt;=0.8),6,IF(AND(G144&gt;=0.948,D144&lt;0.45,B144&gt;=3.05,A144&gt;=4.5,D144&lt;0.8),1.7,IF(AND(G144&lt;0.652,D144&gt;=1.05,D144&lt;1.35,A144&lt;6.25,D144&gt;=0.8),4.16,IF(AND(D144&gt;=2.15,D144&gt;=1.75,D144&gt;=1.35,A144&lt;6.25,D144&gt;=0.8),5.4,IF(AND(G144&gt;=0.912,F144&lt;2.5,A144&lt;7.05,A144&gt;=6.25,D144&gt;=0.8),4.4,IF(AND(B144&gt;=3.25,F144&gt;=2.5,A144&lt;7.05,A144&gt;=6.25,D144&gt;=0.8),5.85,IF(AND(H144&lt;17.32,H144&gt;=13.935,A144&gt;=7.05,A144&gt;=6.25,D144&gt;=0.8),6.65,IF(AND(H144&gt;=17.32,H144&gt;=13.935,A144&gt;=7.05,A144&gt;=6.25,D144&gt;=0.8),6.4,IF(AND(H144&gt;=13.547,G144&lt;0.948,D144&lt;0.45,B144&gt;=3.05,A144&gt;=4.5,D144&lt;0.8),1.38,IF(AND(B144&gt;=2.75,G144&gt;=0.652,D144&gt;=1.05,D144&lt;1.35,A144&lt;6.25,D144&gt;=0.8),3.6,IF(AND(H144&lt;9.417,G144&lt;0.404,D144&lt;1.75,D144&gt;=1.35,A144&lt;6.25,D144&gt;=0.8),4.2,IF(AND(H144&gt;=9.417,G144&lt;0.404,D144&lt;1.75,D144&gt;=1.35,A144&lt;6.25,D144&gt;=0.8),4.5,IF(AND(G144&lt;0.464,G144&gt;=0.404,D144&lt;1.75,D144&gt;=1.35,A144&lt;6.25,D144&gt;=0.8),4.5,IF(AND(G144&gt;=0.464,G144&gt;=0.404,D144&lt;1.75,D144&gt;=1.35,A144&lt;6.25,D144&gt;=0.8),4.625,IF(AND(D144&lt;1.85,D144&lt;2.15,D144&gt;=1.75,D144&gt;=1.35,A144&lt;6.25,D144&gt;=0.8),4.9,IF(AND(D144&gt;=1.85,D144&lt;2.15,D144&gt;=1.75,D144&gt;=1.35,A144&lt;6.25,D144&gt;=0.8),5.05,IF(AND(G144&lt;0.332,G144&lt;0.912,F144&lt;2.5,A144&lt;7.05,A144&gt;=6.25,D144&gt;=0.8),4.467,IF(AND(G144&gt;=0.332,G144&lt;0.912,F144&lt;2.5,A144&lt;7.05,A144&gt;=6.25,D144&gt;=0.8),4.767,IF(AND(D144&lt;0.15,H144&lt;13.547,G144&lt;0.948,D144&lt;0.45,B144&gt;=3.05,A144&gt;=4.5,D144&lt;0.8),1.5,IF(AND(D144&lt;1.15,B144&lt;2.75,G144&gt;=0.652,D144&gt;=1.05,D144&lt;1.35,A144&lt;6.25,D144&gt;=0.8),3.9,IF(AND(D144&gt;=1.15,B144&lt;2.75,G144&gt;=0.652,D144&gt;=1.05,D144&lt;1.35,A144&lt;6.25,D144&gt;=0.8),4,IF(AND(D144&gt;=2.25,B144&lt;3.15,B144&lt;3.25,F144&gt;=2.5,A144&lt;7.05,A144&gt;=6.25,D144&gt;=0.8),5.14,IF(AND(G144&lt;0.621,B144&gt;=3.15,B144&lt;3.25,F144&gt;=2.5,A144&lt;7.05,A144&gt;=6.25,D144&gt;=0.8),5.75,IF(AND(G144&gt;=0.621,B144&gt;=3.15,B144&lt;3.25,F144&gt;=2.5,A144&lt;7.05,A144&gt;=6.25,D144&gt;=0.8),5.1,IF(AND(G144&gt;=0.862,D144&gt;=0.15,H144&lt;13.547,G144&lt;0.948,D144&lt;0.45,B144&gt;=3.05,A144&gt;=4.5,D144&lt;0.8),1.5,IF(AND(A144&lt;6.35,D144&lt;2.25,B144&lt;3.15,B144&lt;3.25,F144&gt;=2.5,A144&lt;7.05,A144&gt;=6.25,D144&gt;=0.8),5.267,IF(AND(A144&gt;=6.35,D144&lt;2.25,B144&lt;3.15,B144&lt;3.25,F144&gt;=2.5,A144&lt;7.05,A144&gt;=6.25,D144&gt;=0.8),5.42,IF(AND(A144&lt;5.1,G144&lt;0.862,D144&gt;=0.15,H144&lt;13.547,G144&lt;0.948,D144&lt;0.45,B144&gt;=3.05,A144&gt;=4.5,D144&lt;0.8),1.35,IF(AND(B144&lt;3.95,A144&gt;=5.1,G144&lt;0.862,D144&gt;=0.15,H144&lt;13.547,G144&lt;0.948,D144&lt;0.45,B144&gt;=3.05,A144&gt;=4.5,D144&lt;0.8),1.5,IF(AND(B144&gt;=3.95,A144&gt;=5.1,G144&lt;0.862,D144&gt;=0.15,H144&lt;13.547,G144&lt;0.948,D144&lt;0.45,B144&gt;=3.05,A144&gt;=4.5,D144&lt;0.8),1.467,"shouldnthappen"))))))))))))))))))))))))))))))))))</f>
        <v>5.14</v>
      </c>
      <c r="AG144" s="1" t="n">
        <f aca="false">IF(AND(H144&lt;5.748,A144&lt;4.85,D144&lt;0.75),1,IF(AND(B144&gt;=3.5,D144&gt;=1.75,D144&gt;=0.75),6.2,IF(AND(A144&gt;=4.65,H144&gt;=5.748,A144&lt;4.85,D144&lt;0.75),1.333,IF(AND(H144&lt;6.417,B144&lt;3.45,A144&gt;=4.85,D144&lt;0.75),1.7,IF(AND(A144&lt;5.05,B144&gt;=3.45,A144&gt;=4.85,D144&lt;0.75),1.4,IF(AND(A144&gt;=5.05,B144&gt;=3.45,A144&gt;=4.85,D144&lt;0.75),1.5,IF(AND(F144&gt;=2.5,H144&lt;13.641,D144&lt;1.75,D144&gt;=0.75),4.667,IF(AND(G144&lt;0.187,H144&gt;=13.641,D144&lt;1.75,D144&gt;=0.75),5,IF(AND(A144&gt;=7.1,B144&lt;3.5,D144&gt;=1.75,D144&gt;=0.75),6.575,IF(AND(G144&lt;0.161,A144&lt;4.65,H144&gt;=5.748,A144&lt;4.85,D144&lt;0.75),1.5,IF(AND(H144&lt;8.399,H144&gt;=6.417,B144&lt;3.45,A144&gt;=4.85,D144&lt;0.75),1.5,IF(AND(H144&gt;=8.399,H144&gt;=6.417,B144&lt;3.45,A144&gt;=4.85,D144&lt;0.75),1.625,IF(AND(G144&lt;0.086,F144&lt;2.5,H144&lt;13.641,D144&lt;1.75,D144&gt;=0.75),4.7,IF(AND(D144&lt;1.35,G144&gt;=0.187,H144&gt;=13.641,D144&lt;1.75,D144&gt;=0.75),4.2,IF(AND(G144&lt;0.422,G144&gt;=0.161,A144&lt;4.65,H144&gt;=5.748,A144&lt;4.85,D144&lt;0.75),1.4,IF(AND(G144&gt;=0.422,G144&gt;=0.161,A144&lt;4.65,H144&gt;=5.748,A144&lt;4.85,D144&lt;0.75),1.3,IF(AND(B144&lt;2.5,D144&gt;=1.35,G144&gt;=0.187,H144&gt;=13.641,D144&lt;1.75,D144&gt;=0.75),4.5,IF(AND(B144&lt;2.75,A144&lt;6,A144&lt;7.1,B144&lt;3.5,D144&gt;=1.75,D144&gt;=0.75),5.1,IF(AND(B144&gt;=2.75,A144&lt;6,A144&lt;7.1,B144&lt;3.5,D144&gt;=1.75,D144&gt;=0.75),5.02,IF(AND(A144&lt;5.15,A144&lt;5.9,G144&gt;=0.086,F144&lt;2.5,H144&lt;13.641,D144&lt;1.75,D144&gt;=0.75),3,IF(AND(G144&lt;0.644,A144&gt;=5.9,G144&gt;=0.086,F144&lt;2.5,H144&lt;13.641,D144&lt;1.75,D144&gt;=0.75),4.65,IF(AND(G144&gt;=0.644,A144&gt;=5.9,G144&gt;=0.086,F144&lt;2.5,H144&lt;13.641,D144&lt;1.75,D144&gt;=0.75),4.24,IF(AND(D144&lt;1.45,B144&gt;=2.5,D144&gt;=1.35,G144&gt;=0.187,H144&gt;=13.641,D144&lt;1.75,D144&gt;=0.75),4.68,IF(AND(D144&gt;=1.45,B144&gt;=2.5,D144&gt;=1.35,G144&gt;=0.187,H144&gt;=13.641,D144&lt;1.75,D144&gt;=0.75),4.833,IF(AND(H144&lt;13.18,D144&lt;2.05,A144&gt;=6,A144&lt;7.1,B144&lt;3.5,D144&gt;=1.75,D144&gt;=0.75),5.44,IF(AND(H144&gt;=13.18,D144&lt;2.05,A144&gt;=6,A144&lt;7.1,B144&lt;3.5,D144&gt;=1.75,D144&gt;=0.75),5.1,IF(AND(H144&lt;8.759,D144&gt;=2.05,A144&gt;=6,A144&lt;7.1,B144&lt;3.5,D144&gt;=1.75,D144&gt;=0.75),5.4,IF(AND(A144&gt;=5.75,A144&gt;=5.15,A144&lt;5.9,G144&gt;=0.086,F144&lt;2.5,H144&lt;13.641,D144&lt;1.75,D144&gt;=0.75),3.967,IF(AND(H144&lt;10.159,H144&gt;=8.759,D144&gt;=2.05,A144&gt;=6,A144&lt;7.1,B144&lt;3.5,D144&gt;=1.75,D144&gt;=0.75),5.925,IF(AND(D144&lt;1.2,A144&lt;5.75,A144&gt;=5.15,A144&lt;5.9,G144&gt;=0.086,F144&lt;2.5,H144&lt;13.641,D144&lt;1.75,D144&gt;=0.75),3.667,IF(AND(D144&lt;2.25,H144&gt;=10.159,H144&gt;=8.759,D144&gt;=2.05,A144&gt;=6,A144&lt;7.1,B144&lt;3.5,D144&gt;=1.75,D144&gt;=0.75),5.66,IF(AND(D144&gt;=2.25,H144&gt;=10.159,H144&gt;=8.759,D144&gt;=2.05,A144&gt;=6,A144&lt;7.1,B144&lt;3.5,D144&gt;=1.75,D144&gt;=0.75),5.34,IF(AND(D144&lt;1.35,D144&gt;=1.2,A144&lt;5.75,A144&gt;=5.15,A144&lt;5.9,G144&gt;=0.086,F144&lt;2.5,H144&lt;13.641,D144&lt;1.75,D144&gt;=0.75),4.025,IF(AND(D144&gt;=1.35,D144&gt;=1.2,A144&lt;5.75,A144&gt;=5.15,A144&lt;5.9,G144&gt;=0.086,F144&lt;2.5,H144&lt;13.641,D144&lt;1.75,D144&gt;=0.75),3.9,"shouldnthappen"))))))))))))))))))))))))))))))))))</f>
        <v>5.4</v>
      </c>
      <c r="AH144" s="1" t="n">
        <f aca="false">IF(AND(F144&lt;1.5,H144&lt;6.799,A144&lt;5.45),1.7,IF(AND(F144&gt;=1.5,H144&lt;6.799,A144&lt;5.45),4.1,IF(AND(D144&gt;=0.8,H144&gt;=6.799,A144&lt;5.45),3.9,IF(AND(H144&lt;7.564,F144&lt;2.5,A144&gt;=5.45),3.925,IF(AND(H144&gt;=16.284,F144&gt;=2.5,A144&gt;=5.45),6.5,IF(AND(A144&lt;4.35,D144&lt;0.8,H144&gt;=6.799,A144&lt;5.45),1.1,IF(AND(B144&lt;2.8,D144&lt;1.35,H144&gt;=7.564,F144&lt;2.5,A144&gt;=5.45),4.1,IF(AND(B144&gt;=2.8,D144&lt;1.35,H144&gt;=7.564,F144&lt;2.5,A144&gt;=5.45),4.267,IF(AND(B144&lt;2.75,D144&gt;=1.35,H144&gt;=7.564,F144&lt;2.5,A144&gt;=5.45),5,IF(AND(G144&gt;=0.078,G144&lt;0.26,H144&lt;16.284,F144&gt;=2.5,A144&gt;=5.45),6.06,IF(AND(G144&gt;=0.805,G144&gt;=0.26,H144&lt;16.284,F144&gt;=2.5,A144&gt;=5.45),5.02,IF(AND(H144&gt;=10.109,B144&gt;=3.45,A144&gt;=4.35,D144&lt;0.8,H144&gt;=6.799,A144&lt;5.45),1.55,IF(AND(D144&lt;2.25,G144&lt;0.078,G144&lt;0.26,H144&lt;16.284,F144&gt;=2.5,A144&gt;=5.45),5.6,IF(AND(D144&gt;=2.25,G144&lt;0.078,G144&lt;0.26,H144&lt;16.284,F144&gt;=2.5,A144&gt;=5.45),5.7,IF(AND(A144&lt;6.15,G144&lt;0.805,G144&gt;=0.26,H144&lt;16.284,F144&gt;=2.5,A144&gt;=5.45),4.967,IF(AND(A144&lt;4.65,H144&lt;12.227,B144&lt;3.45,A144&gt;=4.35,D144&lt;0.8,H144&gt;=6.799,A144&lt;5.45),1.333,IF(AND(A144&lt;4.85,H144&gt;=12.227,B144&lt;3.45,A144&gt;=4.35,D144&lt;0.8,H144&gt;=6.799,A144&lt;5.45),1.42,IF(AND(A144&gt;=4.85,H144&gt;=12.227,B144&lt;3.45,A144&gt;=4.35,D144&lt;0.8,H144&gt;=6.799,A144&lt;5.45),1.533,IF(AND(A144&lt;5.05,H144&lt;10.109,B144&gt;=3.45,A144&gt;=4.35,D144&lt;0.8,H144&gt;=6.799,A144&lt;5.45),1.4,IF(AND(A144&gt;=5.05,H144&lt;10.109,B144&gt;=3.45,A144&gt;=4.35,D144&lt;0.8,H144&gt;=6.799,A144&lt;5.45),1.5,IF(AND(G144&lt;0.14,H144&lt;13.531,B144&gt;=2.75,D144&gt;=1.35,H144&gt;=7.564,F144&lt;2.5,A144&gt;=5.45),4.7,IF(AND(G144&lt;0.187,H144&gt;=13.531,B144&gt;=2.75,D144&gt;=1.35,H144&gt;=7.564,F144&lt;2.5,A144&gt;=5.45),5,IF(AND(G144&gt;=0.187,H144&gt;=13.531,B144&gt;=2.75,D144&gt;=1.35,H144&gt;=7.564,F144&lt;2.5,A144&gt;=5.45),4.66,IF(AND(A144&lt;6.35,A144&gt;=6.15,G144&lt;0.805,G144&gt;=0.26,H144&lt;16.284,F144&gt;=2.5,A144&gt;=5.45),6,IF(AND(D144&lt;0.15,A144&gt;=4.65,H144&lt;12.227,B144&lt;3.45,A144&gt;=4.35,D144&lt;0.8,H144&gt;=6.799,A144&lt;5.45),1.5,IF(AND(H144&lt;10.723,G144&gt;=0.14,H144&lt;13.531,B144&gt;=2.75,D144&gt;=1.35,H144&gt;=7.564,F144&lt;2.5,A144&gt;=5.45),4.6,IF(AND(H144&gt;=10.723,G144&gt;=0.14,H144&lt;13.531,B144&gt;=2.75,D144&gt;=1.35,H144&gt;=7.564,F144&lt;2.5,A144&gt;=5.45),4.46,IF(AND(G144&lt;0.364,A144&gt;=6.35,A144&gt;=6.15,G144&lt;0.805,G144&gt;=0.26,H144&lt;16.284,F144&gt;=2.5,A144&gt;=5.45),5.28,IF(AND(A144&lt;5.1,D144&gt;=0.15,A144&gt;=4.65,H144&lt;12.227,B144&lt;3.45,A144&gt;=4.35,D144&lt;0.8,H144&gt;=6.799,A144&lt;5.45),1.36,IF(AND(A144&gt;=5.1,D144&gt;=0.15,A144&gt;=4.65,H144&lt;12.227,B144&lt;3.45,A144&gt;=4.35,D144&lt;0.8,H144&gt;=6.799,A144&lt;5.45),1.4,IF(AND(G144&gt;=0.6,G144&gt;=0.364,A144&gt;=6.35,A144&gt;=6.15,G144&lt;0.805,G144&gt;=0.26,H144&lt;16.284,F144&gt;=2.5,A144&gt;=5.45),5.1,IF(AND(A144&gt;=6.95,G144&lt;0.6,G144&gt;=0.364,A144&gt;=6.35,A144&gt;=6.15,G144&lt;0.805,G144&gt;=0.26,H144&lt;16.284,F144&gt;=2.5,A144&gt;=5.45),5.8,IF(AND(B144&lt;3.2,A144&lt;6.95,G144&lt;0.6,G144&gt;=0.364,A144&gt;=6.35,A144&gt;=6.15,G144&lt;0.805,G144&gt;=0.26,H144&lt;16.284,F144&gt;=2.5,A144&gt;=5.45),5.6,IF(AND(B144&gt;=3.2,A144&lt;6.95,G144&lt;0.6,G144&gt;=0.364,A144&gt;=6.35,A144&gt;=6.15,G144&lt;0.805,G144&gt;=0.26,H144&lt;16.284,F144&gt;=2.5,A144&gt;=5.45),5.7,"shouldnthappen"))))))))))))))))))))))))))))))))))</f>
        <v>5.28</v>
      </c>
      <c r="AI144" s="1" t="n">
        <f aca="false">IF(AND(B144&gt;=3.55,A144&lt;5.05,F144&lt;1.5),1,IF(AND(H144&gt;=13.436,A144&gt;=5.05,F144&lt;1.5),1.633,IF(AND(A144&lt;4.35,B144&lt;3.55,A144&lt;5.05,F144&lt;1.5),1.1,IF(AND(A144&lt;5.15,H144&lt;13.436,A144&gt;=5.05,F144&lt;1.5),1.6,IF(AND(G144&lt;0.837,D144&lt;1.2,B144&lt;2.65,F144&gt;=1.5),3.7,IF(AND(G144&gt;=0.837,D144&lt;1.2,B144&lt;2.65,F144&gt;=1.5),3,IF(AND(D144&lt;1.4,D144&gt;=1.2,B144&lt;2.65,F144&gt;=1.5),4.133,IF(AND(D144&gt;=1.4,D144&gt;=1.2,B144&lt;2.65,F144&gt;=1.5),4.633,IF(AND(G144&lt;0.302,A144&gt;=4.35,B144&lt;3.55,A144&lt;5.05,F144&lt;1.5),1.34,IF(AND(D144&gt;=0.3,A144&gt;=5.15,H144&lt;13.436,A144&gt;=5.05,F144&lt;1.5),1.5,IF(AND(G144&lt;0.233,G144&lt;0.265,D144&lt;1.55,B144&gt;=2.65,F144&gt;=1.5),4.56,IF(AND(G144&gt;=0.233,G144&lt;0.265,D144&lt;1.55,B144&gt;=2.65,F144&gt;=1.5),5.1,IF(AND(G144&lt;0.395,G144&gt;=0.265,D144&lt;1.55,B144&gt;=2.65,F144&gt;=1.5),4.025,IF(AND(H144&lt;13.935,A144&gt;=7.05,D144&gt;=1.55,B144&gt;=2.65,F144&gt;=1.5),6.12,IF(AND(H144&gt;=13.935,A144&gt;=7.05,D144&gt;=1.55,B144&gt;=2.65,F144&gt;=1.5),6.64,IF(AND(G144&gt;=0.858,G144&gt;=0.302,A144&gt;=4.35,B144&lt;3.55,A144&lt;5.05,F144&lt;1.5),1.3,IF(AND(H144&lt;6.543,D144&lt;0.3,A144&gt;=5.15,H144&lt;13.436,A144&gt;=5.05,F144&lt;1.5),1.4,IF(AND(H144&gt;=6.543,D144&lt;0.3,A144&gt;=5.15,H144&lt;13.436,A144&gt;=5.05,F144&lt;1.5),1.48,IF(AND(A144&lt;6.3,G144&gt;=0.395,G144&gt;=0.265,D144&lt;1.55,B144&gt;=2.65,F144&gt;=1.5),4.14,IF(AND(A144&gt;=6.3,G144&gt;=0.395,G144&gt;=0.265,D144&lt;1.55,B144&gt;=2.65,F144&gt;=1.5),4.767,IF(AND(G144&gt;=0.669,B144&lt;3.15,A144&lt;7.05,D144&gt;=1.55,B144&gt;=2.65,F144&gt;=1.5),5,IF(AND(H144&lt;9.459,G144&lt;0.858,G144&gt;=0.302,A144&gt;=4.35,B144&lt;3.55,A144&lt;5.05,F144&lt;1.5),1.4,IF(AND(H144&gt;=9.459,G144&lt;0.858,G144&gt;=0.302,A144&gt;=4.35,B144&lt;3.55,A144&lt;5.05,F144&lt;1.5),1.6,IF(AND(G144&gt;=0.433,G144&lt;0.669,B144&lt;3.15,A144&lt;7.05,D144&gt;=1.55,B144&gt;=2.65,F144&gt;=1.5),5.68,IF(AND(G144&lt;0.481,H144&lt;10.257,B144&gt;=3.15,A144&lt;7.05,D144&gt;=1.55,B144&gt;=2.65,F144&gt;=1.5),5.7,IF(AND(G144&gt;=0.481,H144&lt;10.257,B144&gt;=3.15,A144&lt;7.05,D144&gt;=1.55,B144&gt;=2.65,F144&gt;=1.5),5.9,IF(AND(D144&lt;2.15,H144&gt;=10.257,B144&gt;=3.15,A144&lt;7.05,D144&gt;=1.55,B144&gt;=2.65,F144&gt;=1.5),5.1,IF(AND(D144&gt;=2.15,H144&gt;=10.257,B144&gt;=3.15,A144&lt;7.05,D144&gt;=1.55,B144&gt;=2.65,F144&gt;=1.5),5.42,IF(AND(G144&lt;0.098,G144&lt;0.433,G144&lt;0.669,B144&lt;3.15,A144&lt;7.05,D144&gt;=1.55,B144&gt;=2.65,F144&gt;=1.5),5.567,IF(AND(D144&lt;1.8,G144&gt;=0.098,G144&lt;0.433,G144&lt;0.669,B144&lt;3.15,A144&lt;7.05,D144&gt;=1.55,B144&gt;=2.65,F144&gt;=1.5),5.033,IF(AND(G144&gt;=0.312,D144&gt;=1.8,G144&gt;=0.098,G144&lt;0.433,G144&lt;0.669,B144&lt;3.15,A144&lt;7.05,D144&gt;=1.55,B144&gt;=2.65,F144&gt;=1.5),5.4,IF(AND(H144&lt;9.002,G144&lt;0.312,D144&gt;=1.8,G144&gt;=0.098,G144&lt;0.433,G144&lt;0.669,B144&lt;3.15,A144&lt;7.05,D144&gt;=1.55,B144&gt;=2.65,F144&gt;=1.5),5.1,IF(AND(H144&gt;=9.002,G144&lt;0.312,D144&gt;=1.8,G144&gt;=0.098,G144&lt;0.433,G144&lt;0.669,B144&lt;3.15,A144&lt;7.05,D144&gt;=1.55,B144&gt;=2.65,F144&gt;=1.5),5.26,"shouldnthappen")))))))))))))))))))))))))))))))))</f>
        <v>5.1</v>
      </c>
      <c r="AJ144" s="1" t="n">
        <f aca="false">IF(AND(A144&gt;=5.25,D144&gt;=0.35,D144&lt;0.8),1.433,IF(AND(F144&gt;=2.5,H144&lt;6.927,D144&gt;=0.8),5.1,IF(AND(H144&lt;5.85,B144&lt;3.65,D144&lt;0.35,D144&lt;0.8),1,IF(AND(A144&lt;5.55,B144&gt;=3.65,D144&lt;0.35,D144&lt;0.8),1.5,IF(AND(A144&gt;=5.55,B144&gt;=3.65,D144&lt;0.35,D144&lt;0.8),1.7,IF(AND(H144&lt;7.949,A144&lt;5.25,D144&gt;=0.35,D144&lt;0.8),1.9,IF(AND(H144&gt;=7.949,A144&lt;5.25,D144&gt;=0.35,D144&lt;0.8),1.54,IF(AND(A144&lt;5.55,F144&lt;2.5,H144&lt;6.927,D144&gt;=0.8),3.98,IF(AND(A144&gt;=5.55,F144&lt;2.5,H144&lt;6.927,D144&gt;=0.8),4.1,IF(AND(A144&gt;=7.25,D144&gt;=1.55,H144&gt;=6.927,D144&gt;=0.8),6.65,IF(AND(A144&lt;5.75,D144&lt;1.2,D144&lt;1.55,H144&gt;=6.927,D144&gt;=0.8),3.62,IF(AND(A144&gt;=5.75,D144&lt;1.2,D144&lt;1.55,H144&gt;=6.927,D144&gt;=0.8),4.1,IF(AND(G144&lt;0.175,A144&lt;4.8,H144&gt;=5.85,B144&lt;3.65,D144&lt;0.35,D144&lt;0.8),1.5,IF(AND(G144&gt;=0.175,A144&lt;4.8,H144&gt;=5.85,B144&lt;3.65,D144&lt;0.35,D144&lt;0.8),1.3,IF(AND(A144&gt;=5.05,A144&gt;=4.8,H144&gt;=5.85,B144&lt;3.65,D144&lt;0.35,D144&lt;0.8),1.5,IF(AND(G144&gt;=0.735,A144&lt;6.25,D144&gt;=1.2,D144&lt;1.55,H144&gt;=6.927,D144&gt;=0.8),4,IF(AND(H144&lt;10.464,A144&lt;6.2,A144&lt;7.25,D144&gt;=1.55,H144&gt;=6.927,D144&gt;=0.8),5.1,IF(AND(H144&gt;=10.464,A144&lt;6.2,A144&lt;7.25,D144&gt;=1.55,H144&gt;=6.927,D144&gt;=0.8),4.9,IF(AND(G144&lt;0.418,A144&lt;5.05,A144&gt;=4.8,H144&gt;=5.85,B144&lt;3.65,D144&lt;0.35,D144&lt;0.8),1.48,IF(AND(G144&gt;=0.418,A144&lt;5.05,A144&gt;=4.8,H144&gt;=5.85,B144&lt;3.65,D144&lt;0.35,D144&lt;0.8),1.3,IF(AND(B144&lt;2.75,G144&lt;0.735,A144&lt;6.25,D144&gt;=1.2,D144&lt;1.55,H144&gt;=6.927,D144&gt;=0.8),4.35,IF(AND(H144&lt;15.422,D144&lt;1.45,A144&gt;=6.25,D144&gt;=1.2,D144&lt;1.55,H144&gt;=6.927,D144&gt;=0.8),4.375,IF(AND(H144&gt;=15.422,D144&lt;1.45,A144&gt;=6.25,D144&gt;=1.2,D144&lt;1.55,H144&gt;=6.927,D144&gt;=0.8),4.7,IF(AND(A144&lt;6.4,D144&gt;=1.45,A144&gt;=6.25,D144&gt;=1.2,D144&lt;1.55,H144&gt;=6.927,D144&gt;=0.8),5.1,IF(AND(G144&gt;=0.576,D144&lt;2.15,A144&gt;=6.2,A144&lt;7.25,D144&gt;=1.55,H144&gt;=6.927,D144&gt;=0.8),5.1,IF(AND(G144&lt;0.537,D144&gt;=2.15,A144&gt;=6.2,A144&lt;7.25,D144&gt;=1.55,H144&gt;=6.927,D144&gt;=0.8),5.533,IF(AND(G144&gt;=0.537,D144&gt;=2.15,A144&gt;=6.2,A144&lt;7.25,D144&gt;=1.55,H144&gt;=6.927,D144&gt;=0.8),5.9,IF(AND(D144&lt;1.45,B144&gt;=2.75,G144&lt;0.735,A144&lt;6.25,D144&gt;=1.2,D144&lt;1.55,H144&gt;=6.927,D144&gt;=0.8),4.6,IF(AND(D144&gt;=1.45,B144&gt;=2.75,G144&lt;0.735,A144&lt;6.25,D144&gt;=1.2,D144&lt;1.55,H144&gt;=6.927,D144&gt;=0.8),4.5,IF(AND(H144&lt;12.582,A144&gt;=6.4,D144&gt;=1.45,A144&gt;=6.25,D144&gt;=1.2,D144&lt;1.55,H144&gt;=6.927,D144&gt;=0.8),4.66,IF(AND(H144&gt;=12.582,A144&gt;=6.4,D144&gt;=1.45,A144&gt;=6.25,D144&gt;=1.2,D144&lt;1.55,H144&gt;=6.927,D144&gt;=0.8),4.9,IF(AND(B144&lt;2.75,G144&lt;0.576,D144&lt;2.15,A144&gt;=6.2,A144&lt;7.25,D144&gt;=1.55,H144&gt;=6.927,D144&gt;=0.8),5.3,IF(AND(G144&gt;=0.395,B144&gt;=2.75,G144&lt;0.576,D144&lt;2.15,A144&gt;=6.2,A144&lt;7.25,D144&gt;=1.55,H144&gt;=6.927,D144&gt;=0.8),5.6,IF(AND(D144&gt;=1.9,G144&lt;0.395,B144&gt;=2.75,G144&lt;0.576,D144&lt;2.15,A144&gt;=6.2,A144&lt;7.25,D144&gt;=1.55,H144&gt;=6.927,D144&gt;=0.8),5.333,IF(AND(B144&lt;2.95,D144&lt;1.9,G144&lt;0.395,B144&gt;=2.75,G144&lt;0.576,D144&lt;2.15,A144&gt;=6.2,A144&lt;7.25,D144&gt;=1.55,H144&gt;=6.927,D144&gt;=0.8),5.6,IF(AND(B144&gt;=2.95,D144&lt;1.9,G144&lt;0.395,B144&gt;=2.75,G144&lt;0.576,D144&lt;2.15,A144&gt;=6.2,A144&lt;7.25,D144&gt;=1.55,H144&gt;=6.927,D144&gt;=0.8),5.5,"shouldnthappen"))))))))))))))))))))))))))))))))))))</f>
        <v>5.533</v>
      </c>
      <c r="AK144" s="1" t="n">
        <f aca="false">IF(AND(H144&lt;5.85,B144&lt;3.65,F144&lt;1.5),1,IF(AND(B144&gt;=3.95,B144&gt;=3.65,F144&lt;1.5),1.433,IF(AND(A144&lt;5.15,F144&lt;2.5,F144&gt;=1.5),3.075,IF(AND(D144&gt;=0.35,H144&gt;=5.85,B144&lt;3.65,F144&lt;1.5),1.5,IF(AND(G144&lt;0.168,B144&lt;3.95,B144&gt;=3.65,F144&lt;1.5),1.7,IF(AND(H144&lt;5.767,A144&lt;7.25,F144&gt;=2.5,F144&gt;=1.5),4.5,IF(AND(D144&lt;1.9,A144&gt;=7.25,F144&gt;=2.5,F144&gt;=1.5),6.3,IF(AND(D144&gt;=1.9,A144&gt;=7.25,F144&gt;=2.5,F144&gt;=1.5),6.575,IF(AND(B144&lt;3.75,G144&gt;=0.168,B144&lt;3.95,B144&gt;=3.65,F144&lt;1.5),1.5,IF(AND(B144&gt;=3.75,G144&gt;=0.168,B144&lt;3.95,B144&gt;=3.65,F144&lt;1.5),1.6,IF(AND(D144&gt;=1.35,A144&lt;6.15,A144&gt;=5.15,F144&lt;2.5,F144&gt;=1.5),4.42,IF(AND(D144&lt;1.4,A144&gt;=6.15,A144&gt;=5.15,F144&lt;2.5,F144&gt;=1.5),4.5,IF(AND(D144&gt;=1.4,A144&gt;=6.15,A144&gt;=5.15,F144&lt;2.5,F144&gt;=1.5),4.675,IF(AND(D144&lt;0.15,H144&lt;11.218,D144&lt;0.35,H144&gt;=5.85,B144&lt;3.65,F144&lt;1.5),1.5,IF(AND(D144&lt;0.15,H144&gt;=11.218,D144&lt;0.35,H144&gt;=5.85,B144&lt;3.65,F144&lt;1.5),1.1,IF(AND(B144&lt;2.7,D144&lt;1.35,A144&lt;6.15,A144&gt;=5.15,F144&lt;2.5,F144&gt;=1.5),3.82,IF(AND(A144&lt;6.15,G144&gt;=0.755,H144&gt;=5.767,A144&lt;7.25,F144&gt;=2.5,F144&gt;=1.5),4.98,IF(AND(A144&gt;=6.15,G144&gt;=0.755,H144&gt;=5.767,A144&lt;7.25,F144&gt;=2.5,F144&gt;=1.5),5.3,IF(AND(B144&lt;3.4,D144&gt;=0.15,H144&lt;11.218,D144&lt;0.35,H144&gt;=5.85,B144&lt;3.65,F144&lt;1.5),1.4,IF(AND(B144&gt;=3.4,D144&gt;=0.15,H144&lt;11.218,D144&lt;0.35,H144&gt;=5.85,B144&lt;3.65,F144&lt;1.5),1.3,IF(AND(H144&lt;11.731,D144&gt;=0.15,H144&gt;=11.218,D144&lt;0.35,H144&gt;=5.85,B144&lt;3.65,F144&lt;1.5),1.2,IF(AND(H144&lt;9.053,B144&gt;=2.7,D144&lt;1.35,A144&lt;6.15,A144&gt;=5.15,F144&lt;2.5,F144&gt;=1.5),3.85,IF(AND(D144&gt;=2.1,B144&lt;2.85,G144&lt;0.755,H144&gt;=5.767,A144&lt;7.25,F144&gt;=2.5,F144&gt;=1.5),5.6,IF(AND(D144&gt;=2.45,B144&gt;=2.85,G144&lt;0.755,H144&gt;=5.767,A144&lt;7.25,F144&gt;=2.5,F144&gt;=1.5),5.8,IF(AND(B144&gt;=3.45,H144&gt;=11.731,D144&gt;=0.15,H144&gt;=11.218,D144&lt;0.35,H144&gt;=5.85,B144&lt;3.65,F144&lt;1.5),1.3,IF(AND(A144&lt;5.9,H144&gt;=9.053,B144&gt;=2.7,D144&lt;1.35,A144&lt;6.15,A144&gt;=5.15,F144&lt;2.5,F144&gt;=1.5),4.3,IF(AND(A144&gt;=5.9,H144&gt;=9.053,B144&gt;=2.7,D144&lt;1.35,A144&lt;6.15,A144&gt;=5.15,F144&lt;2.5,F144&gt;=1.5),4,IF(AND(G144&gt;=0.519,D144&lt;2.1,B144&lt;2.85,G144&lt;0.755,H144&gt;=5.767,A144&lt;7.25,F144&gt;=2.5,F144&gt;=1.5),4.9,IF(AND(A144&gt;=7.05,D144&lt;2.45,B144&gt;=2.85,G144&lt;0.755,H144&gt;=5.767,A144&lt;7.25,F144&gt;=2.5,F144&gt;=1.5),5.8,IF(AND(H144&lt;14.396,B144&lt;3.45,H144&gt;=11.731,D144&gt;=0.15,H144&gt;=11.218,D144&lt;0.35,H144&gt;=5.85,B144&lt;3.65,F144&lt;1.5),1.44,IF(AND(H144&gt;=14.396,B144&lt;3.45,H144&gt;=11.731,D144&gt;=0.15,H144&gt;=11.218,D144&lt;0.35,H144&gt;=5.85,B144&lt;3.65,F144&lt;1.5),1.3,IF(AND(G144&lt;0.282,G144&lt;0.519,D144&lt;2.1,B144&lt;2.85,G144&lt;0.755,H144&gt;=5.767,A144&lt;7.25,F144&gt;=2.5,F144&gt;=1.5),5.1,IF(AND(G144&gt;=0.282,G144&lt;0.519,D144&lt;2.1,B144&lt;2.85,G144&lt;0.755,H144&gt;=5.767,A144&lt;7.25,F144&gt;=2.5,F144&gt;=1.5),5.3,IF(AND(A144&lt;6.4,D144&lt;1.9,A144&lt;7.05,D144&lt;2.45,B144&gt;=2.85,G144&lt;0.755,H144&gt;=5.767,A144&lt;7.25,F144&gt;=2.5,F144&gt;=1.5),5.6,IF(AND(A144&gt;=6.4,D144&lt;1.9,A144&lt;7.05,D144&lt;2.45,B144&gt;=2.85,G144&lt;0.755,H144&gt;=5.767,A144&lt;7.25,F144&gt;=2.5,F144&gt;=1.5),5.5,IF(AND(H144&lt;8.884,D144&gt;=1.9,A144&lt;7.05,D144&lt;2.45,B144&gt;=2.85,G144&lt;0.755,H144&gt;=5.767,A144&lt;7.25,F144&gt;=2.5,F144&gt;=1.5),5.3,IF(AND(H144&gt;=8.884,D144&gt;=1.9,A144&lt;7.05,D144&lt;2.45,B144&gt;=2.85,G144&lt;0.755,H144&gt;=5.767,A144&lt;7.25,F144&gt;=2.5,F144&gt;=1.5),5.52,"shouldnthappen")))))))))))))))))))))))))))))))))))))</f>
        <v>5.3</v>
      </c>
      <c r="AL144" s="1" t="n">
        <f aca="false">IF(AND(H144&lt;5.85,A144&lt;5.05,D144&lt;0.8),1,IF(AND(B144&lt;3.35,A144&gt;=5.05,D144&lt;0.8),1.7,IF(AND(D144&gt;=2.45,F144&gt;=2.5,D144&gt;=0.8),6.05,IF(AND(H144&gt;=11.218,H144&gt;=5.85,A144&lt;5.05,D144&lt;0.8),1.28,IF(AND(G144&gt;=0.948,B144&gt;=3.35,A144&gt;=5.05,D144&lt;0.8),1.7,IF(AND(G144&gt;=0.423,H144&lt;11.218,H144&gt;=5.85,A144&lt;5.05,D144&lt;0.8),1.3,IF(AND(B144&lt;3.6,G144&lt;0.948,B144&gt;=3.35,A144&gt;=5.05,D144&lt;0.8),1.4,IF(AND(H144&lt;10.258,D144&lt;1.15,A144&lt;5.9,F144&lt;2.5,D144&gt;=0.8),3.36,IF(AND(H144&gt;=10.258,D144&lt;1.15,A144&lt;5.9,F144&lt;2.5,D144&gt;=0.8),3.9,IF(AND(A144&lt;5.3,D144&gt;=1.15,A144&lt;5.9,F144&lt;2.5,D144&gt;=0.8),3.9,IF(AND(D144&lt;1.55,B144&lt;2.75,A144&gt;=5.9,F144&lt;2.5,D144&gt;=0.8),4.64,IF(AND(D144&gt;=1.55,B144&lt;2.75,A144&gt;=5.9,F144&lt;2.5,D144&gt;=0.8),5.1,IF(AND(D144&gt;=1.6,B144&gt;=2.75,A144&gt;=5.9,F144&lt;2.5,D144&gt;=0.8),5,IF(AND(H144&lt;5.767,H144&lt;8.598,D144&lt;2.45,F144&gt;=2.5,D144&gt;=0.8),4.5,IF(AND(A144&lt;6.25,H144&gt;=8.598,D144&lt;2.45,F144&gt;=2.5,D144&gt;=0.8),5.02,IF(AND(B144&lt;3.55,G144&lt;0.423,H144&lt;11.218,H144&gt;=5.85,A144&lt;5.05,D144&lt;0.8),1.525,IF(AND(B144&gt;=3.55,G144&lt;0.423,H144&lt;11.218,H144&gt;=5.85,A144&lt;5.05,D144&lt;0.8),1.4,IF(AND(H144&gt;=13.932,B144&gt;=3.6,G144&lt;0.948,B144&gt;=3.35,A144&gt;=5.05,D144&lt;0.8),1.65,IF(AND(G144&gt;=0.652,A144&gt;=5.3,D144&gt;=1.15,A144&lt;5.9,F144&lt;2.5,D144&gt;=0.8),3.8,IF(AND(D144&lt;1.35,D144&lt;1.6,B144&gt;=2.75,A144&gt;=5.9,F144&lt;2.5,D144&gt;=0.8),4.42,IF(AND(H144&lt;6.656,H144&gt;=5.767,H144&lt;8.598,D144&lt;2.45,F144&gt;=2.5,D144&gt;=0.8),5.033,IF(AND(H144&gt;=6.656,H144&gt;=5.767,H144&lt;8.598,D144&lt;2.45,F144&gt;=2.5,D144&gt;=0.8),5.1,IF(AND(G144&gt;=0.885,A144&gt;=6.25,H144&gt;=8.598,D144&lt;2.45,F144&gt;=2.5,D144&gt;=0.8),5.2,IF(AND(H144&lt;6.926,H144&lt;13.932,B144&gt;=3.6,G144&lt;0.948,B144&gt;=3.35,A144&gt;=5.05,D144&lt;0.8),1.433,IF(AND(H144&gt;=6.926,H144&lt;13.932,B144&gt;=3.6,G144&lt;0.948,B144&gt;=3.35,A144&gt;=5.05,D144&lt;0.8),1.5,IF(AND(A144&lt;5.65,G144&lt;0.652,A144&gt;=5.3,D144&gt;=1.15,A144&lt;5.9,F144&lt;2.5,D144&gt;=0.8),4.36,IF(AND(A144&gt;=5.65,G144&lt;0.652,A144&gt;=5.3,D144&gt;=1.15,A144&lt;5.9,F144&lt;2.5,D144&gt;=0.8),4.2,IF(AND(H144&gt;=13.561,D144&gt;=1.35,D144&lt;1.6,B144&gt;=2.75,A144&gt;=5.9,F144&lt;2.5,D144&gt;=0.8),4.767,IF(AND(H144&lt;9.091,G144&lt;0.885,A144&gt;=6.25,H144&gt;=8.598,D144&lt;2.45,F144&gt;=2.5,D144&gt;=0.8),6.3,IF(AND(H144&gt;=12.206,H144&lt;13.561,D144&gt;=1.35,D144&lt;1.6,B144&gt;=2.75,A144&gt;=5.9,F144&lt;2.5,D144&gt;=0.8),4.4,IF(AND(D144&gt;=2.25,H144&gt;=9.091,G144&lt;0.885,A144&gt;=6.25,H144&gt;=8.598,D144&lt;2.45,F144&gt;=2.5,D144&gt;=0.8),5.9,IF(AND(B144&lt;3.05,H144&lt;12.206,H144&lt;13.561,D144&gt;=1.35,D144&lt;1.6,B144&gt;=2.75,A144&gt;=5.9,F144&lt;2.5,D144&gt;=0.8),4.6,IF(AND(B144&gt;=3.05,H144&lt;12.206,H144&lt;13.561,D144&gt;=1.35,D144&lt;1.6,B144&gt;=2.75,A144&gt;=5.9,F144&lt;2.5,D144&gt;=0.8),4.7,IF(AND(G144&gt;=0.596,D144&lt;2.25,H144&gt;=9.091,G144&lt;0.885,A144&gt;=6.25,H144&gt;=8.598,D144&lt;2.45,F144&gt;=2.5,D144&gt;=0.8),5.1,IF(AND(G144&gt;=0.379,G144&lt;0.596,D144&lt;2.25,H144&gt;=9.091,G144&lt;0.885,A144&gt;=6.25,H144&gt;=8.598,D144&lt;2.45,F144&gt;=2.5,D144&gt;=0.8),5.767,IF(AND(D144&lt;2.15,G144&lt;0.379,G144&lt;0.596,D144&lt;2.25,H144&gt;=9.091,G144&lt;0.885,A144&gt;=6.25,H144&gt;=8.598,D144&lt;2.45,F144&gt;=2.5,D144&gt;=0.8),5.4,IF(AND(D144&gt;=2.15,G144&lt;0.379,G144&lt;0.596,D144&lt;2.25,H144&gt;=9.091,G144&lt;0.885,A144&gt;=6.25,H144&gt;=8.598,D144&lt;2.45,F144&gt;=2.5,D144&gt;=0.8),5.6,"shouldnthappen")))))))))))))))))))))))))))))))))))))</f>
        <v>5.1</v>
      </c>
      <c r="AM144" s="1" t="n">
        <f aca="false">IF(AND(H144&lt;5.245,D144&lt;0.8),1,IF(AND(A144&lt;4.5,H144&gt;=5.245,D144&lt;0.8),1.35,IF(AND(D144&gt;=0.5,A144&gt;=4.5,H144&gt;=5.245,D144&lt;0.8),1.6,IF(AND(H144&lt;7.25,B144&lt;2.6,A144&lt;6.15,D144&gt;=0.8),4.375,IF(AND(H144&gt;=7.25,B144&lt;2.6,A144&lt;6.15,D144&gt;=0.8),3.075,IF(AND(H144&lt;13.935,A144&gt;=7.05,A144&gt;=6.15,D144&gt;=0.8),6.067,IF(AND(H144&gt;=13.935,A144&gt;=7.05,A144&gt;=6.15,D144&gt;=0.8),6.525,IF(AND(G144&gt;=0.948,D144&lt;0.5,A144&gt;=4.5,H144&gt;=5.245,D144&lt;0.8),1.7,IF(AND(G144&lt;0.568,D144&gt;=1.55,B144&gt;=2.6,A144&lt;6.15,D144&gt;=0.8),5.1,IF(AND(G144&gt;=0.568,D144&gt;=1.55,B144&gt;=2.6,A144&lt;6.15,D144&gt;=0.8),5,IF(AND(A144&gt;=6.6,B144&gt;=3.15,A144&lt;7.05,A144&gt;=6.15,D144&gt;=0.8),5.78,IF(AND(G144&lt;0.165,G144&lt;0.273,D144&lt;1.55,B144&gt;=2.6,A144&lt;6.15,D144&gt;=0.8),4.1,IF(AND(G144&gt;=0.165,G144&lt;0.273,D144&lt;1.55,B144&gt;=2.6,A144&lt;6.15,D144&gt;=0.8),4.5,IF(AND(D144&lt;1.35,G144&gt;=0.273,D144&lt;1.55,B144&gt;=2.6,A144&lt;6.15,D144&gt;=0.8),4.08,IF(AND(D144&gt;=1.35,G144&gt;=0.273,D144&lt;1.55,B144&gt;=2.6,A144&lt;6.15,D144&gt;=0.8),4.4,IF(AND(D144&lt;1.45,F144&lt;2.5,B144&lt;3.15,A144&lt;7.05,A144&gt;=6.15,D144&gt;=0.8),4.38,IF(AND(D144&gt;=1.45,F144&lt;2.5,B144&lt;3.15,A144&lt;7.05,A144&gt;=6.15,D144&gt;=0.8),4.75,IF(AND(D144&gt;=2.25,F144&gt;=2.5,B144&lt;3.15,A144&lt;7.05,A144&gt;=6.15,D144&gt;=0.8),5.16,IF(AND(H144&lt;11.488,A144&lt;6.6,B144&gt;=3.15,A144&lt;7.05,A144&gt;=6.15,D144&gt;=0.8),6,IF(AND(H144&gt;=14.396,D144&lt;0.25,G144&lt;0.948,D144&lt;0.5,A144&gt;=4.5,H144&gt;=5.245,D144&lt;0.8),1.3,IF(AND(A144&gt;=5.55,D144&gt;=0.25,G144&lt;0.948,D144&lt;0.5,A144&gt;=4.5,H144&gt;=5.245,D144&lt;0.8),1.7,IF(AND(D144&lt;1.85,D144&lt;2.25,F144&gt;=2.5,B144&lt;3.15,A144&lt;7.05,A144&gt;=6.15,D144&gt;=0.8),5.6,IF(AND(G144&lt;0.669,H144&gt;=11.488,A144&lt;6.6,B144&gt;=3.15,A144&lt;7.05,A144&gt;=6.15,D144&gt;=0.8),4.7,IF(AND(G144&gt;=0.669,H144&gt;=11.488,A144&lt;6.6,B144&gt;=3.15,A144&lt;7.05,A144&gt;=6.15,D144&gt;=0.8),5.22,IF(AND(H144&lt;6.543,H144&lt;14.396,D144&lt;0.25,G144&lt;0.948,D144&lt;0.5,A144&gt;=4.5,H144&gt;=5.245,D144&lt;0.8),1.4,IF(AND(A144&lt;4.95,A144&lt;5.55,D144&gt;=0.25,G144&lt;0.948,D144&lt;0.5,A144&gt;=4.5,H144&gt;=5.245,D144&lt;0.8),1.4,IF(AND(A144&gt;=4.95,A144&lt;5.55,D144&gt;=0.25,G144&lt;0.948,D144&lt;0.5,A144&gt;=4.5,H144&gt;=5.245,D144&lt;0.8),1.48,IF(AND(H144&lt;10.667,D144&gt;=1.85,D144&lt;2.25,F144&gt;=2.5,B144&lt;3.15,A144&lt;7.05,A144&gt;=6.15,D144&gt;=0.8),5.25,IF(AND(H144&gt;=10.667,D144&gt;=1.85,D144&lt;2.25,F144&gt;=2.5,B144&lt;3.15,A144&lt;7.05,A144&gt;=6.15,D144&gt;=0.8),5.55,IF(AND(G144&lt;0.063,H144&gt;=6.543,H144&lt;14.396,D144&lt;0.25,G144&lt;0.948,D144&lt;0.5,A144&gt;=4.5,H144&gt;=5.245,D144&lt;0.8),1.4,IF(AND(H144&lt;9.212,G144&gt;=0.063,H144&gt;=6.543,H144&lt;14.396,D144&lt;0.25,G144&lt;0.948,D144&lt;0.5,A144&gt;=4.5,H144&gt;=5.245,D144&lt;0.8),1.475,IF(AND(H144&gt;=9.212,G144&gt;=0.063,H144&gt;=6.543,H144&lt;14.396,D144&lt;0.25,G144&lt;0.948,D144&lt;0.5,A144&gt;=4.5,H144&gt;=5.245,D144&lt;0.8),1.5,"shouldnthappen"))))))))))))))))))))))))))))))))</f>
        <v>5.16</v>
      </c>
      <c r="AN144" s="1" t="n">
        <f aca="false">IF(AND(D144&lt;0.7,A144&gt;=5.55),1.633,IF(AND(G144&lt;0.38,B144&lt;2.8,A144&lt;5.55),4.3,IF(AND(G144&gt;=0.38,B144&lt;2.8,A144&lt;5.55),3.325,IF(AND(D144&gt;=0.35,B144&gt;=2.8,A144&lt;5.55),1.6,IF(AND(B144&gt;=3.4,A144&lt;4.8,D144&lt;0.35,B144&gt;=2.8,A144&lt;5.55),1,IF(AND(H144&gt;=11.789,A144&lt;5.9,D144&lt;1.55,D144&gt;=0.7,A144&gt;=5.55),4.325,IF(AND(F144&gt;=2.5,A144&gt;=5.9,D144&lt;1.55,D144&gt;=0.7,A144&gt;=5.55),5.05,IF(AND(D144&lt;1.9,A144&gt;=7.25,D144&gt;=1.55,D144&gt;=0.7,A144&gt;=5.55),6.3,IF(AND(D144&gt;=1.9,A144&gt;=7.25,D144&gt;=1.55,D144&gt;=0.7,A144&gt;=5.55),6.4,IF(AND(A144&lt;4.35,B144&lt;3.4,A144&lt;4.8,D144&lt;0.35,B144&gt;=2.8,A144&lt;5.55),1.1,IF(AND(G144&gt;=0.934,B144&lt;3.45,A144&gt;=4.8,D144&lt;0.35,B144&gt;=2.8,A144&lt;5.55),1.7,IF(AND(H144&gt;=14.877,B144&gt;=3.45,A144&gt;=4.8,D144&lt;0.35,B144&gt;=2.8,A144&lt;5.55),1.3,IF(AND(B144&lt;2.6,H144&lt;11.789,A144&lt;5.9,D144&lt;1.55,D144&gt;=0.7,A144&gt;=5.55),3.9,IF(AND(B144&gt;=2.6,H144&lt;11.789,A144&lt;5.9,D144&lt;1.55,D144&gt;=0.7,A144&gt;=5.55),4.26,IF(AND(A144&lt;6.6,F144&lt;2.5,A144&gt;=5.9,D144&lt;1.55,D144&gt;=0.7,A144&gt;=5.55),4.625,IF(AND(A144&gt;=6.6,F144&lt;2.5,A144&gt;=5.9,D144&lt;1.55,D144&gt;=0.7,A144&gt;=5.55),4.475,IF(AND(B144&lt;2.6,D144&lt;2.05,A144&lt;7.25,D144&gt;=1.55,D144&gt;=0.7,A144&gt;=5.55),5.8,IF(AND(G144&gt;=0.743,D144&gt;=2.05,A144&lt;7.25,D144&gt;=1.55,D144&gt;=0.7,A144&gt;=5.55),5.1,IF(AND(G144&lt;0.422,A144&gt;=4.35,B144&lt;3.4,A144&lt;4.8,D144&lt;0.35,B144&gt;=2.8,A144&lt;5.55),1.367,IF(AND(G144&gt;=0.422,A144&gt;=4.35,B144&lt;3.4,A144&lt;4.8,D144&lt;0.35,B144&gt;=2.8,A144&lt;5.55),1.3,IF(AND(A144&lt;5.05,G144&lt;0.934,B144&lt;3.45,A144&gt;=4.8,D144&lt;0.35,B144&gt;=2.8,A144&lt;5.55),1.525,IF(AND(A144&gt;=5.05,G144&lt;0.934,B144&lt;3.45,A144&gt;=4.8,D144&lt;0.35,B144&gt;=2.8,A144&lt;5.55),1.5,IF(AND(G144&gt;=0.585,H144&lt;14.877,B144&gt;=3.45,A144&gt;=4.8,D144&lt;0.35,B144&gt;=2.8,A144&lt;5.55),1.54,IF(AND(G144&gt;=0.537,G144&lt;0.743,D144&gt;=2.05,A144&lt;7.25,D144&gt;=1.55,D144&gt;=0.7,A144&gt;=5.55),5.833,IF(AND(D144&gt;=0.25,G144&lt;0.585,H144&lt;14.877,B144&gt;=3.45,A144&gt;=4.8,D144&lt;0.35,B144&gt;=2.8,A144&lt;5.55),1.367,IF(AND(D144&lt;1.75,H144&lt;13.795,B144&gt;=2.6,D144&lt;2.05,A144&lt;7.25,D144&gt;=1.55,D144&gt;=0.7,A144&gt;=5.55),5.45,IF(AND(B144&lt;2.85,H144&gt;=13.795,B144&gt;=2.6,D144&lt;2.05,A144&lt;7.25,D144&gt;=1.55,D144&gt;=0.7,A144&gt;=5.55),5.1,IF(AND(B144&gt;=2.85,H144&gt;=13.795,B144&gt;=2.6,D144&lt;2.05,A144&lt;7.25,D144&gt;=1.55,D144&gt;=0.7,A144&gt;=5.55),4.82,IF(AND(G144&lt;0.353,G144&lt;0.537,G144&lt;0.743,D144&gt;=2.05,A144&lt;7.25,D144&gt;=1.55,D144&gt;=0.7,A144&gt;=5.55),5.425,IF(AND(G144&gt;=0.353,G144&lt;0.537,G144&lt;0.743,D144&gt;=2.05,A144&lt;7.25,D144&gt;=1.55,D144&gt;=0.7,A144&gt;=5.55),5.62,IF(AND(G144&lt;0.311,D144&lt;0.25,G144&lt;0.585,H144&lt;14.877,B144&gt;=3.45,A144&gt;=4.8,D144&lt;0.35,B144&gt;=2.8,A144&lt;5.55),1.5,IF(AND(G144&gt;=0.311,D144&lt;0.25,G144&lt;0.585,H144&lt;14.877,B144&gt;=3.45,A144&gt;=4.8,D144&lt;0.35,B144&gt;=2.8,A144&lt;5.55),1.4,IF(AND(B144&gt;=3.1,D144&gt;=1.75,H144&lt;13.795,B144&gt;=2.6,D144&lt;2.05,A144&lt;7.25,D144&gt;=1.55,D144&gt;=0.7,A144&gt;=5.55),5.1,IF(AND(B144&lt;2.85,B144&lt;3.1,D144&gt;=1.75,H144&lt;13.795,B144&gt;=2.6,D144&lt;2.05,A144&lt;7.25,D144&gt;=1.55,D144&gt;=0.7,A144&gt;=5.55),5.2,IF(AND(B144&gt;=2.85,B144&lt;3.1,D144&gt;=1.75,H144&lt;13.795,B144&gt;=2.6,D144&lt;2.05,A144&lt;7.25,D144&gt;=1.55,D144&gt;=0.7,A144&gt;=5.55),5.2,"shouldnthappen")))))))))))))))))))))))))))))))))))</f>
        <v>5.425</v>
      </c>
      <c r="AO144" s="1" t="n">
        <f aca="false">IF(AND(H144&gt;=14.529,G144&lt;0.633,D144&lt;0.8),1.3,IF(AND(A144&lt;5.05,G144&gt;=0.633,D144&lt;0.8),1.35,IF(AND(H144&gt;=14.379,H144&lt;14.529,G144&lt;0.633,D144&lt;0.8),1.7,IF(AND(B144&lt;3.35,A144&gt;=5.05,G144&gt;=0.633,D144&lt;0.8),1.7,IF(AND(D144&gt;=1.45,A144&lt;5.95,F144&lt;2.5,D144&gt;=0.8),4.5,IF(AND(D144&lt;1.35,A144&gt;=5.95,F144&lt;2.5,D144&gt;=0.8),4,IF(AND(D144&lt;1.85,G144&gt;=0.845,F144&gt;=2.5,D144&gt;=0.8),4.8,IF(AND(B144&gt;=4.3,H144&lt;14.379,H144&lt;14.529,G144&lt;0.633,D144&lt;0.8),1.5,IF(AND(A144&lt;5.25,B144&gt;=3.35,A144&gt;=5.05,G144&gt;=0.633,D144&lt;0.8),1.55,IF(AND(A144&gt;=5.25,B144&gt;=3.35,A144&gt;=5.05,G144&gt;=0.633,D144&lt;0.8),1.633,IF(AND(A144&lt;5.05,D144&lt;1.45,A144&lt;5.95,F144&lt;2.5,D144&gt;=0.8),3.3,IF(AND(G144&lt;0.293,D144&gt;=1.35,A144&gt;=5.95,F144&lt;2.5,D144&gt;=0.8),5,IF(AND(A144&gt;=6.6,D144&lt;2.05,G144&lt;0.845,F144&gt;=2.5,D144&gt;=0.8),5.8,IF(AND(B144&lt;3.05,D144&gt;=2.05,G144&lt;0.845,F144&gt;=2.5,D144&gt;=0.8),6.15,IF(AND(B144&lt;2.9,D144&gt;=1.85,G144&gt;=0.845,F144&gt;=2.5,D144&gt;=0.8),5.1,IF(AND(B144&gt;=2.9,D144&gt;=1.85,G144&gt;=0.845,F144&gt;=2.5,D144&gt;=0.8),5.2,IF(AND(B144&gt;=3.8,B144&lt;4.3,H144&lt;14.379,H144&lt;14.529,G144&lt;0.633,D144&lt;0.8),1.333,IF(AND(A144&lt;6.25,G144&gt;=0.293,D144&gt;=1.35,A144&gt;=5.95,F144&lt;2.5,D144&gt;=0.8),4.6,IF(AND(H144&lt;10.351,A144&lt;6.6,D144&lt;2.05,G144&lt;0.845,F144&gt;=2.5,D144&gt;=0.8),5.4,IF(AND(G144&gt;=0.364,B144&gt;=3.05,D144&gt;=2.05,G144&lt;0.845,F144&gt;=2.5,D144&gt;=0.8),5.66,IF(AND(G144&gt;=0.447,B144&lt;3.8,B144&lt;4.3,H144&lt;14.379,H144&lt;14.529,G144&lt;0.633,D144&lt;0.8),1.3,IF(AND(H144&lt;6.247,A144&lt;5.65,A144&gt;=5.05,D144&lt;1.45,A144&lt;5.95,F144&lt;2.5,D144&gt;=0.8),4.033,IF(AND(D144&lt;1.25,A144&gt;=5.65,A144&gt;=5.05,D144&lt;1.45,A144&lt;5.95,F144&lt;2.5,D144&gt;=0.8),3.88,IF(AND(D144&gt;=1.25,A144&gt;=5.65,A144&gt;=5.05,D144&lt;1.45,A144&lt;5.95,F144&lt;2.5,D144&gt;=0.8),4.35,IF(AND(B144&lt;2.65,A144&gt;=6.25,G144&gt;=0.293,D144&gt;=1.35,A144&gt;=5.95,F144&lt;2.5,D144&gt;=0.8),4.9,IF(AND(B144&lt;2.75,H144&gt;=10.351,A144&lt;6.6,D144&lt;2.05,G144&lt;0.845,F144&gt;=2.5,D144&gt;=0.8),5.1,IF(AND(B144&gt;=2.75,H144&gt;=10.351,A144&lt;6.6,D144&lt;2.05,G144&lt;0.845,F144&gt;=2.5,D144&gt;=0.8),4.95,IF(AND(B144&lt;3.15,G144&lt;0.364,B144&gt;=3.05,D144&gt;=2.05,G144&lt;0.845,F144&gt;=2.5,D144&gt;=0.8),5.28,IF(AND(B144&gt;=3.15,G144&lt;0.364,B144&gt;=3.05,D144&gt;=2.05,G144&lt;0.845,F144&gt;=2.5,D144&gt;=0.8),5.5,IF(AND(H144&lt;9.212,G144&lt;0.447,B144&lt;3.8,B144&lt;4.3,H144&lt;14.379,H144&lt;14.529,G144&lt;0.633,D144&lt;0.8),1.4,IF(AND(G144&lt;0.356,H144&gt;=6.247,A144&lt;5.65,A144&gt;=5.05,D144&lt;1.45,A144&lt;5.95,F144&lt;2.5,D144&gt;=0.8),4.2,IF(AND(B144&lt;3,B144&gt;=2.65,A144&gt;=6.25,G144&gt;=0.293,D144&gt;=1.35,A144&gt;=5.95,F144&lt;2.5,D144&gt;=0.8),4.6,IF(AND(B144&gt;=3,B144&gt;=2.65,A144&gt;=6.25,G144&gt;=0.293,D144&gt;=1.35,A144&gt;=5.95,F144&lt;2.5,D144&gt;=0.8),4.7,IF(AND(A144&lt;5.05,H144&gt;=9.212,G144&lt;0.447,B144&lt;3.8,B144&lt;4.3,H144&lt;14.379,H144&lt;14.529,G144&lt;0.633,D144&lt;0.8),1.533,IF(AND(A144&gt;=5.05,H144&gt;=9.212,G144&lt;0.447,B144&lt;3.8,B144&lt;4.3,H144&lt;14.379,H144&lt;14.529,G144&lt;0.633,D144&lt;0.8),1.425,IF(AND(A144&lt;5.35,G144&gt;=0.356,H144&gt;=6.247,A144&lt;5.65,A144&gt;=5.05,D144&lt;1.45,A144&lt;5.95,F144&lt;2.5,D144&gt;=0.8),3.9,IF(AND(A144&gt;=5.35,G144&gt;=0.356,H144&gt;=6.247,A144&lt;5.65,A144&gt;=5.05,D144&lt;1.45,A144&lt;5.95,F144&lt;2.5,D144&gt;=0.8),3.72,"shouldnthappen")))))))))))))))))))))))))))))))))))))</f>
        <v>5.28</v>
      </c>
      <c r="AP144" s="1" t="n">
        <f aca="false">IF(AND(F144&gt;=1.5,A144&lt;5.55),3.84,IF(AND(G144&gt;=0.52,A144&lt;4.75,F144&lt;1.5,A144&lt;5.55),1.16,IF(AND(A144&lt;5.65,A144&lt;5.85,D144&lt;1.55,A144&gt;=5.55),4.2,IF(AND(A144&gt;=5.65,A144&lt;5.85,D144&lt;1.55,A144&gt;=5.55),3.167,IF(AND(G144&gt;=0.798,A144&gt;=5.85,D144&lt;1.55,A144&gt;=5.55),4,IF(AND(F144&lt;2.5,H144&lt;14.1,D144&gt;=1.55,A144&gt;=5.55),4.84,IF(AND(A144&lt;7.2,H144&gt;=14.1,D144&gt;=1.55,A144&gt;=5.55),5.633,IF(AND(A144&gt;=7.2,H144&gt;=14.1,D144&gt;=1.55,A144&gt;=5.55),6.6,IF(AND(G144&lt;0.161,G144&lt;0.52,A144&lt;4.75,F144&lt;1.5,A144&lt;5.55),1.5,IF(AND(D144&gt;=0.5,G144&lt;0.676,A144&gt;=4.75,F144&lt;1.5,A144&lt;5.55),1.6,IF(AND(H144&lt;11.016,G144&gt;=0.676,A144&gt;=4.75,F144&lt;1.5,A144&lt;5.55),1.75,IF(AND(G144&lt;0.209,G144&lt;0.798,A144&gt;=5.85,D144&lt;1.55,A144&gt;=5.55),4.5,IF(AND(G144&gt;=0.74,F144&gt;=2.5,H144&lt;14.1,D144&gt;=1.55,A144&gt;=5.55),6.225,IF(AND(B144&lt;2.95,G144&gt;=0.161,G144&lt;0.52,A144&lt;4.75,F144&lt;1.5,A144&lt;5.55),1.4,IF(AND(B144&gt;=2.95,G144&gt;=0.161,G144&lt;0.52,A144&lt;4.75,F144&lt;1.5,A144&lt;5.55),1.34,IF(AND(B144&lt;3.15,D144&lt;0.5,G144&lt;0.676,A144&gt;=4.75,F144&lt;1.5,A144&lt;5.55),1.52,IF(AND(D144&lt;0.25,H144&gt;=11.016,G144&gt;=0.676,A144&gt;=4.75,F144&lt;1.5,A144&lt;5.55),1.567,IF(AND(D144&gt;=0.25,H144&gt;=11.016,G144&gt;=0.676,A144&gt;=4.75,F144&lt;1.5,A144&lt;5.55),1.5,IF(AND(H144&lt;7.47,G144&gt;=0.209,G144&lt;0.798,A144&gt;=5.85,D144&lt;1.55,A144&gt;=5.55),5.05,IF(AND(B144&lt;2.85,G144&lt;0.74,F144&gt;=2.5,H144&lt;14.1,D144&gt;=1.55,A144&gt;=5.55),5.35,IF(AND(B144&lt;3.3,B144&gt;=3.15,D144&lt;0.5,G144&lt;0.676,A144&gt;=4.75,F144&lt;1.5,A144&lt;5.55),1.2,IF(AND(D144&lt;1.45,H144&gt;=7.47,G144&gt;=0.209,G144&lt;0.798,A144&gt;=5.85,D144&lt;1.55,A144&gt;=5.55),4.66,IF(AND(D144&gt;=1.45,H144&gt;=7.47,G144&gt;=0.209,G144&lt;0.798,A144&gt;=5.85,D144&lt;1.55,A144&gt;=5.55),4.64,IF(AND(A144&gt;=7.05,B144&gt;=2.85,G144&lt;0.74,F144&gt;=2.5,H144&lt;14.1,D144&gt;=1.55,A144&gt;=5.55),5.8,IF(AND(B144&gt;=3.25,A144&lt;7.05,B144&gt;=2.85,G144&lt;0.74,F144&gt;=2.5,H144&lt;14.1,D144&gt;=1.55,A144&gt;=5.55),5.7,IF(AND(H144&gt;=13.641,D144&lt;0.25,B144&gt;=3.3,B144&gt;=3.15,D144&lt;0.5,G144&lt;0.676,A144&gt;=4.75,F144&lt;1.5,A144&lt;5.55),1.3,IF(AND(D144&lt;0.35,D144&gt;=0.25,B144&gt;=3.3,B144&gt;=3.15,D144&lt;0.5,G144&lt;0.676,A144&gt;=4.75,F144&lt;1.5,A144&lt;5.55),1.367,IF(AND(D144&gt;=0.35,D144&gt;=0.25,B144&gt;=3.3,B144&gt;=3.15,D144&lt;0.5,G144&lt;0.676,A144&gt;=4.75,F144&lt;1.5,A144&lt;5.55),1.3,IF(AND(A144&lt;6.35,B144&lt;3.25,A144&lt;7.05,B144&gt;=2.85,G144&lt;0.74,F144&gt;=2.5,H144&lt;14.1,D144&gt;=1.55,A144&gt;=5.55),5.6,IF(AND(A144&gt;=6.35,B144&lt;3.25,A144&lt;7.05,B144&gt;=2.85,G144&lt;0.74,F144&gt;=2.5,H144&lt;14.1,D144&gt;=1.55,A144&gt;=5.55),5.325,IF(AND(A144&lt;5.1,H144&lt;13.641,D144&lt;0.25,B144&gt;=3.3,B144&gt;=3.15,D144&lt;0.5,G144&lt;0.676,A144&gt;=4.75,F144&lt;1.5,A144&lt;5.55),1.4,IF(AND(H144&gt;=11.031,A144&gt;=5.1,H144&lt;13.641,D144&lt;0.25,B144&gt;=3.3,B144&gt;=3.15,D144&lt;0.5,G144&lt;0.676,A144&gt;=4.75,F144&lt;1.5,A144&lt;5.55),1.4,IF(AND(A144&lt;5.45,H144&lt;11.031,A144&gt;=5.1,H144&lt;13.641,D144&lt;0.25,B144&gt;=3.3,B144&gt;=3.15,D144&lt;0.5,G144&lt;0.676,A144&gt;=4.75,F144&lt;1.5,A144&lt;5.55),1.5,IF(AND(A144&gt;=5.45,H144&lt;11.031,A144&gt;=5.1,H144&lt;13.641,D144&lt;0.25,B144&gt;=3.3,B144&gt;=3.15,D144&lt;0.5,G144&lt;0.676,A144&gt;=4.75,F144&lt;1.5,A144&lt;5.55),1.4,"shouldnthappen"))))))))))))))))))))))))))))))))))</f>
        <v>5.325</v>
      </c>
      <c r="AQ144" s="1" t="n">
        <f aca="false">IF(AND(H144&lt;6.926,D144&gt;=0.35,F144&lt;1.5),1.9,IF(AND(G144&gt;=0.869,D144&gt;=1.75,F144&gt;=1.5),5.15,IF(AND(A144&lt;4.35,A144&lt;5.05,D144&lt;0.35,F144&lt;1.5),1.1,IF(AND(H144&lt;6.089,A144&gt;=5.05,D144&lt;0.35,F144&lt;1.5),1.7,IF(AND(H144&gt;=13.089,H144&gt;=6.926,D144&gt;=0.35,F144&lt;1.5),1.3,IF(AND(G144&lt;0.695,D144&lt;1.15,D144&lt;1.75,F144&gt;=1.5),3.62,IF(AND(G144&gt;=0.695,D144&lt;1.15,D144&lt;1.75,F144&gt;=1.5),3,IF(AND(G144&gt;=0.585,H144&gt;=6.089,A144&gt;=5.05,D144&lt;0.35,F144&lt;1.5),1.5,IF(AND(H144&lt;9.582,H144&lt;13.089,H144&gt;=6.926,D144&gt;=0.35,F144&lt;1.5),1.5,IF(AND(H144&gt;=9.582,H144&lt;13.089,H144&gt;=6.926,D144&gt;=0.35,F144&lt;1.5),1.6,IF(AND(D144&lt;1.35,H144&lt;9.349,D144&gt;=1.15,D144&lt;1.75,F144&gt;=1.5),3.867,IF(AND(D144&lt;2.05,A144&lt;7.05,G144&lt;0.869,D144&gt;=1.75,F144&gt;=1.5),4.9,IF(AND(B144&gt;=3.3,A144&gt;=7.05,G144&lt;0.869,D144&gt;=1.75,F144&gt;=1.5),6.1,IF(AND(G144&lt;0.347,H144&lt;11.218,A144&gt;=4.35,A144&lt;5.05,D144&lt;0.35,F144&lt;1.5),1.4,IF(AND(G144&gt;=0.347,H144&lt;11.218,A144&gt;=4.35,A144&lt;5.05,D144&lt;0.35,F144&lt;1.5),1.5,IF(AND(G144&gt;=0.265,H144&gt;=11.218,A144&gt;=4.35,A144&lt;5.05,D144&lt;0.35,F144&lt;1.5),1.45,IF(AND(A144&gt;=5.4,G144&lt;0.585,H144&gt;=6.089,A144&gt;=5.05,D144&lt;0.35,F144&lt;1.5),1.35,IF(AND(B144&gt;=2.9,D144&gt;=1.35,H144&lt;9.349,D144&gt;=1.15,D144&lt;1.75,F144&gt;=1.5),4.6,IF(AND(D144&gt;=1.35,A144&lt;6.15,H144&gt;=9.349,D144&gt;=1.15,D144&lt;1.75,F144&gt;=1.5),4.54,IF(AND(H144&lt;10.927,A144&gt;=6.15,H144&gt;=9.349,D144&gt;=1.15,D144&lt;1.75,F144&gt;=1.5),4.3,IF(AND(G144&lt;0.512,D144&gt;=2.05,A144&lt;7.05,G144&lt;0.869,D144&gt;=1.75,F144&gt;=1.5),5.533,IF(AND(G144&gt;=0.512,D144&gt;=2.05,A144&lt;7.05,G144&lt;0.869,D144&gt;=1.75,F144&gt;=1.5),5.88,IF(AND(H144&lt;11.551,B144&lt;3.3,A144&gt;=7.05,G144&lt;0.869,D144&gt;=1.75,F144&gt;=1.5),6.3,IF(AND(G144&lt;0.227,G144&lt;0.265,H144&gt;=11.218,A144&gt;=4.35,A144&lt;5.05,D144&lt;0.35,F144&lt;1.5),1.4,IF(AND(G144&gt;=0.227,G144&lt;0.265,H144&gt;=11.218,A144&gt;=4.35,A144&lt;5.05,D144&lt;0.35,F144&lt;1.5),1.26,IF(AND(H144&lt;11.031,A144&lt;5.4,G144&lt;0.585,H144&gt;=6.089,A144&gt;=5.05,D144&lt;0.35,F144&lt;1.5),1.5,IF(AND(H144&gt;=11.031,A144&lt;5.4,G144&lt;0.585,H144&gt;=6.089,A144&gt;=5.05,D144&lt;0.35,F144&lt;1.5),1.4,IF(AND(A144&lt;5.45,B144&lt;2.9,D144&gt;=1.35,H144&lt;9.349,D144&gt;=1.15,D144&lt;1.75,F144&gt;=1.5),4.5,IF(AND(A144&lt;5.9,D144&lt;1.35,A144&lt;6.15,H144&gt;=9.349,D144&gt;=1.15,D144&lt;1.75,F144&gt;=1.5),4.2,IF(AND(A144&gt;=5.9,D144&lt;1.35,A144&lt;6.15,H144&gt;=9.349,D144&gt;=1.15,D144&lt;1.75,F144&gt;=1.5),4,IF(AND(A144&gt;=6.75,H144&gt;=10.927,A144&gt;=6.15,H144&gt;=9.349,D144&gt;=1.15,D144&lt;1.75,F144&gt;=1.5),4.767,IF(AND(B144&lt;2.9,H144&gt;=11.551,B144&lt;3.3,A144&gt;=7.05,G144&lt;0.869,D144&gt;=1.75,F144&gt;=1.5),6.7,IF(AND(B144&gt;=2.9,H144&gt;=11.551,B144&lt;3.3,A144&gt;=7.05,G144&lt;0.869,D144&gt;=1.75,F144&gt;=1.5),6.6,IF(AND(B144&lt;2.45,A144&gt;=5.45,B144&lt;2.9,D144&gt;=1.35,H144&lt;9.349,D144&gt;=1.15,D144&lt;1.75,F144&gt;=1.5),5,IF(AND(B144&gt;=2.45,A144&gt;=5.45,B144&lt;2.9,D144&gt;=1.35,H144&lt;9.349,D144&gt;=1.15,D144&lt;1.75,F144&gt;=1.5),5.1,IF(AND(H144&lt;11.166,A144&lt;6.75,H144&gt;=10.927,A144&gt;=6.15,H144&gt;=9.349,D144&gt;=1.15,D144&lt;1.75,F144&gt;=1.5),4.9,IF(AND(G144&lt;0.228,H144&gt;=11.166,A144&lt;6.75,H144&gt;=10.927,A144&gt;=6.15,H144&gt;=9.349,D144&gt;=1.15,D144&lt;1.75,F144&gt;=1.5),4.7,IF(AND(H144&lt;13.531,G144&gt;=0.228,H144&gt;=11.166,A144&lt;6.75,H144&gt;=10.927,A144&gt;=6.15,H144&gt;=9.349,D144&gt;=1.15,D144&lt;1.75,F144&gt;=1.5),4.4,IF(AND(H144&gt;=13.531,G144&gt;=0.228,H144&gt;=11.166,A144&lt;6.75,H144&gt;=10.927,A144&gt;=6.15,H144&gt;=9.349,D144&gt;=1.15,D144&lt;1.75,F144&gt;=1.5),4.6,"shouldnthappen")))))))))))))))))))))))))))))))))))))))</f>
        <v>5.533</v>
      </c>
      <c r="AR144" s="1" t="n">
        <f aca="false">IF(AND(G144&gt;=0.93,B144&lt;3.65,F144&lt;1.5),1.7,IF(AND(H144&lt;6.542,B144&gt;=3.65,F144&lt;1.5),1.767,IF(AND(A144&gt;=7.05,D144&gt;=1.55,F144&gt;=1.5),6.3,IF(AND(G144&lt;0.123,H144&gt;=6.542,B144&gt;=3.65,F144&lt;1.5),1.367,IF(AND(A144&lt;5.15,A144&lt;5.65,D144&lt;1.55,F144&gt;=1.5),3.15,IF(AND(A144&lt;4.8,G144&gt;=0.447,G144&lt;0.93,B144&lt;3.65,F144&lt;1.5),1.24,IF(AND(A144&gt;=4.8,G144&gt;=0.447,G144&lt;0.93,B144&lt;3.65,F144&lt;1.5),1.4,IF(AND(G144&lt;0.151,G144&gt;=0.123,H144&gt;=6.542,B144&gt;=3.65,F144&lt;1.5),1.7,IF(AND(G144&gt;=0.151,G144&gt;=0.123,H144&gt;=6.542,B144&gt;=3.65,F144&lt;1.5),1.5,IF(AND(D144&gt;=1.45,A144&gt;=5.15,A144&lt;5.65,D144&lt;1.55,F144&gt;=1.5),4.5,IF(AND(B144&lt;2.65,D144&gt;=1.35,A144&gt;=5.65,D144&lt;1.55,F144&gt;=1.5),4.9,IF(AND(G144&lt;0.527,F144&lt;2.5,A144&lt;7.05,D144&gt;=1.55,F144&gt;=1.5),5.075,IF(AND(G144&gt;=0.527,F144&lt;2.5,A144&lt;7.05,D144&gt;=1.55,F144&gt;=1.5),4.7,IF(AND(A144&lt;4.65,G144&lt;0.265,G144&lt;0.447,G144&lt;0.93,B144&lt;3.65,F144&lt;1.5),1.42,IF(AND(G144&lt;0.3,G144&gt;=0.265,G144&lt;0.447,G144&lt;0.93,B144&lt;3.65,F144&lt;1.5),1.6,IF(AND(G144&gt;=0.3,G144&gt;=0.265,G144&lt;0.447,G144&lt;0.93,B144&lt;3.65,F144&lt;1.5),1.4,IF(AND(G144&lt;0.356,D144&lt;1.45,A144&gt;=5.15,A144&lt;5.65,D144&lt;1.55,F144&gt;=1.5),4.125,IF(AND(D144&lt;1.1,A144&lt;6.2,D144&lt;1.35,A144&gt;=5.65,D144&lt;1.55,F144&gt;=1.5),4.1,IF(AND(D144&gt;=1.1,A144&lt;6.2,D144&lt;1.35,A144&gt;=5.65,D144&lt;1.55,F144&gt;=1.5),4.175,IF(AND(H144&gt;=13.433,A144&gt;=6.2,D144&lt;1.35,A144&gt;=5.65,D144&lt;1.55,F144&gt;=1.5),4.6,IF(AND(G144&lt;0.437,B144&gt;=2.65,D144&gt;=1.35,A144&gt;=5.65,D144&lt;1.55,F144&gt;=1.5),4.625,IF(AND(G144&gt;=0.437,B144&gt;=2.65,D144&gt;=1.35,A144&gt;=5.65,D144&lt;1.55,F144&gt;=1.5),4.75,IF(AND(B144&gt;=3.15,H144&lt;11.146,F144&gt;=2.5,A144&lt;7.05,D144&gt;=1.55,F144&gt;=1.5),5.667,IF(AND(B144&lt;2.65,H144&gt;=11.146,F144&gt;=2.5,A144&lt;7.05,D144&gt;=1.55,F144&gt;=1.5),5.8,IF(AND(B144&lt;3.3,A144&gt;=4.65,G144&lt;0.265,G144&lt;0.447,G144&lt;0.93,B144&lt;3.65,F144&lt;1.5),1.32,IF(AND(B144&gt;=3.3,A144&gt;=4.65,G144&lt;0.265,G144&lt;0.447,G144&lt;0.93,B144&lt;3.65,F144&lt;1.5),1.425,IF(AND(B144&lt;2.8,G144&gt;=0.356,D144&lt;1.45,A144&gt;=5.15,A144&lt;5.65,D144&lt;1.55,F144&gt;=1.5),3.86,IF(AND(B144&gt;=2.8,G144&gt;=0.356,D144&lt;1.45,A144&gt;=5.15,A144&lt;5.65,D144&lt;1.55,F144&gt;=1.5),3.6,IF(AND(B144&lt;2.6,H144&lt;13.433,A144&gt;=6.2,D144&lt;1.35,A144&gt;=5.65,D144&lt;1.55,F144&gt;=1.5),4.4,IF(AND(B144&gt;=2.6,H144&lt;13.433,A144&gt;=6.2,D144&lt;1.35,A144&gt;=5.65,D144&lt;1.55,F144&gt;=1.5),4.3,IF(AND(G144&lt;0.151,B144&lt;3.15,H144&lt;11.146,F144&gt;=2.5,A144&lt;7.05,D144&gt;=1.55,F144&gt;=1.5),5.5,IF(AND(H144&lt;15.52,B144&gt;=2.65,H144&gt;=11.146,F144&gt;=2.5,A144&lt;7.05,D144&gt;=1.55,F144&gt;=1.5),5.4,IF(AND(H144&gt;=15.52,B144&gt;=2.65,H144&gt;=11.146,F144&gt;=2.5,A144&lt;7.05,D144&gt;=1.55,F144&gt;=1.5),5.733,IF(AND(H144&lt;10.74,G144&gt;=0.151,B144&lt;3.15,H144&lt;11.146,F144&gt;=2.5,A144&lt;7.05,D144&gt;=1.55,F144&gt;=1.5),5.12,IF(AND(H144&gt;=10.74,G144&gt;=0.151,B144&lt;3.15,H144&lt;11.146,F144&gt;=2.5,A144&lt;7.05,D144&gt;=1.55,F144&gt;=1.5),4.9,"shouldnthappen")))))))))))))))))))))))))))))))))))</f>
        <v>5.12</v>
      </c>
      <c r="AS144" s="1" t="n">
        <f aca="false">IF(AND(F144&gt;=1.5,A144&lt;5.55),4.18,IF(AND(F144&gt;=2.5,B144&lt;2.75,A144&gt;=5.55),5.38,IF(AND(G144&gt;=0.587,B144&lt;3.75,F144&lt;1.5,A144&lt;5.55),1.48,IF(AND(H144&lt;6.51,B144&gt;=3.75,F144&lt;1.5,A144&lt;5.55),1.9,IF(AND(H144&gt;=6.51,B144&gt;=3.75,F144&lt;1.5,A144&lt;5.55),1.425,IF(AND(G144&gt;=0.868,F144&lt;2.5,B144&lt;2.75,A144&gt;=5.55),4.65,IF(AND(F144&lt;1.5,D144&lt;1.55,B144&gt;=2.75,A144&gt;=5.55),1.7,IF(AND(G144&gt;=0.857,D144&gt;=1.55,B144&gt;=2.75,A144&gt;=5.55),5.033,IF(AND(G144&gt;=0.518,G144&lt;0.587,B144&lt;3.75,F144&lt;1.5,A144&lt;5.55),1,IF(AND(D144&lt;1.05,G144&lt;0.868,F144&lt;2.5,B144&lt;2.75,A144&gt;=5.55),3.5,IF(AND(G144&lt;0.404,D144&gt;=1.05,G144&lt;0.868,F144&lt;2.5,B144&lt;2.75,A144&gt;=5.55),4.2,IF(AND(G144&gt;=0.404,D144&gt;=1.05,G144&lt;0.868,F144&lt;2.5,B144&lt;2.75,A144&gt;=5.55),3.94,IF(AND(F144&lt;2.5,B144&lt;2.95,F144&gt;=1.5,D144&lt;1.55,B144&gt;=2.75,A144&gt;=5.55),4.68,IF(AND(F144&gt;=2.5,B144&lt;2.95,F144&gt;=1.5,D144&lt;1.55,B144&gt;=2.75,A144&gt;=5.55),5.1,IF(AND(H144&lt;10.883,B144&gt;=2.95,F144&gt;=1.5,D144&lt;1.55,B144&gt;=2.75,A144&gt;=5.55),4.15,IF(AND(H144&gt;=10.883,B144&gt;=2.95,F144&gt;=1.5,D144&lt;1.55,B144&gt;=2.75,A144&gt;=5.55),4.5,IF(AND(H144&gt;=14.1,D144&lt;2.05,G144&lt;0.857,D144&gt;=1.55,B144&gt;=2.75,A144&gt;=5.55),6.6,IF(AND(G144&lt;0.063,B144&lt;3.15,G144&lt;0.518,G144&lt;0.587,B144&lt;3.75,F144&lt;1.5,A144&lt;5.55),1.4,IF(AND(G144&gt;=0.063,B144&lt;3.15,G144&lt;0.518,G144&lt;0.587,B144&lt;3.75,F144&lt;1.5,A144&lt;5.55),1.5,IF(AND(H144&gt;=10.563,B144&gt;=3.15,G144&lt;0.518,G144&lt;0.587,B144&lt;3.75,F144&lt;1.5,A144&lt;5.55),1.325,IF(AND(B144&lt;2.95,H144&lt;14.1,D144&lt;2.05,G144&lt;0.857,D144&gt;=1.55,B144&gt;=2.75,A144&gt;=5.55),6.125,IF(AND(A144&lt;6.65,G144&lt;0.364,D144&gt;=2.05,G144&lt;0.857,D144&gt;=1.55,B144&gt;=2.75,A144&gt;=5.55),5.45,IF(AND(G144&gt;=0.774,G144&gt;=0.364,D144&gt;=2.05,G144&lt;0.857,D144&gt;=1.55,B144&gt;=2.75,A144&gt;=5.55),5.4,IF(AND(H144&gt;=9.279,H144&lt;10.563,B144&gt;=3.15,G144&lt;0.518,G144&lt;0.587,B144&lt;3.75,F144&lt;1.5,A144&lt;5.55),1.475,IF(AND(D144&lt;1.65,B144&gt;=2.95,H144&lt;14.1,D144&lt;2.05,G144&lt;0.857,D144&gt;=1.55,B144&gt;=2.75,A144&gt;=5.55),5.8,IF(AND(B144&lt;3.15,A144&gt;=6.65,G144&lt;0.364,D144&gt;=2.05,G144&lt;0.857,D144&gt;=1.55,B144&gt;=2.75,A144&gt;=5.55),5.3,IF(AND(B144&gt;=3.15,A144&gt;=6.65,G144&lt;0.364,D144&gt;=2.05,G144&lt;0.857,D144&gt;=1.55,B144&gt;=2.75,A144&gt;=5.55),5.7,IF(AND(A144&gt;=6.75,G144&lt;0.774,G144&gt;=0.364,D144&gt;=2.05,G144&lt;0.857,D144&gt;=1.55,B144&gt;=2.75,A144&gt;=5.55),5.9,IF(AND(G144&lt;0.417,H144&lt;9.279,H144&lt;10.563,B144&gt;=3.15,G144&lt;0.518,G144&lt;0.587,B144&lt;3.75,F144&lt;1.5,A144&lt;5.55),1.4,IF(AND(G144&gt;=0.417,H144&lt;9.279,H144&lt;10.563,B144&gt;=3.15,G144&lt;0.518,G144&lt;0.587,B144&lt;3.75,F144&lt;1.5,A144&lt;5.55),1.3,IF(AND(A144&lt;6.3,D144&gt;=1.65,B144&gt;=2.95,H144&lt;14.1,D144&lt;2.05,G144&lt;0.857,D144&gt;=1.55,B144&gt;=2.75,A144&gt;=5.55),4.9,IF(AND(A144&gt;=6.3,D144&gt;=1.65,B144&gt;=2.95,H144&lt;14.1,D144&lt;2.05,G144&lt;0.857,D144&gt;=1.55,B144&gt;=2.75,A144&gt;=5.55),5.3,IF(AND(G144&gt;=0.657,A144&lt;6.75,G144&lt;0.774,G144&gt;=0.364,D144&gt;=2.05,G144&lt;0.857,D144&gt;=1.55,B144&gt;=2.75,A144&gt;=5.55),6,IF(AND(B144&lt;3.2,G144&lt;0.657,A144&lt;6.75,G144&lt;0.774,G144&gt;=0.364,D144&gt;=2.05,G144&lt;0.857,D144&gt;=1.55,B144&gt;=2.75,A144&gt;=5.55),5.6,IF(AND(B144&gt;=3.2,G144&lt;0.657,A144&lt;6.75,G144&lt;0.774,G144&gt;=0.364,D144&gt;=2.05,G144&lt;0.857,D144&gt;=1.55,B144&gt;=2.75,A144&gt;=5.55),5.65,"shouldnthappen")))))))))))))))))))))))))))))))))))</f>
        <v>5.3</v>
      </c>
      <c r="AT144" s="1" t="n">
        <f aca="false">IF(AND(H144&gt;=16.284,A144&gt;=5.55),6.533,IF(AND(G144&gt;=0.52,A144&lt;4.85,A144&lt;5.55),1.05,IF(AND(G144&lt;0.227,G144&lt;0.52,A144&lt;4.85,A144&lt;5.55),1.4,IF(AND(G144&gt;=0.227,G144&lt;0.52,A144&lt;4.85,A144&lt;5.55),1.3,IF(AND(D144&gt;=0.45,F144&lt;1.5,A144&gt;=4.85,A144&lt;5.55),1.667,IF(AND(B144&gt;=2.75,F144&gt;=1.5,A144&gt;=4.85,A144&lt;5.55),4.5,IF(AND(F144&lt;2.5,B144&gt;=3.15,H144&lt;16.284,A144&gt;=5.55),4.7,IF(AND(G144&gt;=0.934,D144&lt;0.45,F144&lt;1.5,A144&gt;=4.85,A144&lt;5.55),1.7,IF(AND(D144&gt;=1.2,B144&lt;2.75,F144&gt;=1.5,A144&gt;=4.85,A144&lt;5.55),4.25,IF(AND(G144&gt;=0.774,F144&gt;=2.5,B144&gt;=3.15,H144&lt;16.284,A144&gt;=5.55),5.4,IF(AND(B144&lt;3.1,G144&lt;0.934,D144&lt;0.45,F144&lt;1.5,A144&gt;=4.85,A144&lt;5.55),1.6,IF(AND(D144&lt;1.05,D144&lt;1.2,B144&lt;2.75,F144&gt;=1.5,A144&gt;=4.85,A144&lt;5.55),3.433,IF(AND(D144&gt;=1.05,D144&lt;1.2,B144&lt;2.75,F144&gt;=1.5,A144&gt;=4.85,A144&lt;5.55),3.267,IF(AND(H144&lt;8.486,D144&lt;1.35,F144&lt;2.5,B144&lt;3.15,H144&lt;16.284,A144&gt;=5.55),3.85,IF(AND(D144&gt;=1.55,D144&gt;=1.35,F144&lt;2.5,B144&lt;3.15,H144&lt;16.284,A144&gt;=5.55),5.1,IF(AND(H144&lt;10.464,A144&lt;6.35,F144&gt;=2.5,B144&lt;3.15,H144&lt;16.284,A144&gt;=5.55),5.08,IF(AND(H144&gt;=10.464,A144&lt;6.35,F144&gt;=2.5,B144&lt;3.15,H144&lt;16.284,A144&gt;=5.55),4.9,IF(AND(D144&lt;1.85,A144&gt;=6.35,F144&gt;=2.5,B144&lt;3.15,H144&lt;16.284,A144&gt;=5.55),5.8,IF(AND(H144&gt;=10.393,G144&lt;0.774,F144&gt;=2.5,B144&gt;=3.15,H144&lt;16.284,A144&gt;=5.55),5.425,IF(AND(B144&lt;2.6,H144&gt;=8.486,D144&lt;1.35,F144&lt;2.5,B144&lt;3.15,H144&lt;16.284,A144&gt;=5.55),3.9,IF(AND(G144&gt;=0.567,D144&lt;1.55,D144&gt;=1.35,F144&lt;2.5,B144&lt;3.15,H144&lt;16.284,A144&gt;=5.55),4.4,IF(AND(B144&lt;3.25,H144&lt;10.393,G144&lt;0.774,F144&gt;=2.5,B144&gt;=3.15,H144&lt;16.284,A144&gt;=5.55),5.7,IF(AND(B144&gt;=3.25,H144&lt;10.393,G144&lt;0.774,F144&gt;=2.5,B144&gt;=3.15,H144&lt;16.284,A144&gt;=5.55),5.98,IF(AND(G144&lt;0.079,G144&lt;0.338,B144&gt;=3.1,G144&lt;0.934,D144&lt;0.45,F144&lt;1.5,A144&gt;=4.85,A144&lt;5.55),1.425,IF(AND(B144&lt;3.35,G144&gt;=0.338,B144&gt;=3.1,G144&lt;0.934,D144&lt;0.45,F144&lt;1.5,A144&gt;=4.85,A144&lt;5.55),1.4,IF(AND(G144&lt;0.404,B144&gt;=2.6,H144&gt;=8.486,D144&lt;1.35,F144&lt;2.5,B144&lt;3.15,H144&lt;16.284,A144&gt;=5.55),4.3,IF(AND(G144&gt;=0.404,B144&gt;=2.6,H144&gt;=8.486,D144&lt;1.35,F144&lt;2.5,B144&lt;3.15,H144&lt;16.284,A144&gt;=5.55),4.025,IF(AND(B144&gt;=3.05,G144&lt;0.567,D144&lt;1.55,D144&gt;=1.35,F144&lt;2.5,B144&lt;3.15,H144&lt;16.284,A144&gt;=5.55),4.7,IF(AND(A144&lt;6.45,H144&lt;10.667,D144&gt;=1.85,A144&gt;=6.35,F144&gt;=2.5,B144&lt;3.15,H144&lt;16.284,A144&gt;=5.55),5.3,IF(AND(A144&gt;=6.45,H144&lt;10.667,D144&gt;=1.85,A144&gt;=6.35,F144&gt;=2.5,B144&lt;3.15,H144&lt;16.284,A144&gt;=5.55),5.167,IF(AND(B144&lt;2.95,H144&gt;=10.667,D144&gt;=1.85,A144&gt;=6.35,F144&gt;=2.5,B144&lt;3.15,H144&lt;16.284,A144&gt;=5.55),5.6,IF(AND(B144&gt;=2.95,H144&gt;=10.667,D144&gt;=1.85,A144&gt;=6.35,F144&gt;=2.5,B144&lt;3.15,H144&lt;16.284,A144&gt;=5.55),5.5,IF(AND(H144&lt;10.325,G144&gt;=0.079,G144&lt;0.338,B144&gt;=3.1,G144&lt;0.934,D144&lt;0.45,F144&lt;1.5,A144&gt;=4.85,A144&lt;5.55),1.5,IF(AND(G144&lt;0.385,B144&gt;=3.35,G144&gt;=0.338,B144&gt;=3.1,G144&lt;0.934,D144&lt;0.45,F144&lt;1.5,A144&gt;=4.85,A144&lt;5.55),1.5,IF(AND(G144&gt;=0.385,B144&gt;=3.35,G144&gt;=0.338,B144&gt;=3.1,G144&lt;0.934,D144&lt;0.45,F144&lt;1.5,A144&gt;=4.85,A144&lt;5.55),1.42,IF(AND(B144&lt;2.5,B144&lt;3.05,G144&lt;0.567,D144&lt;1.55,D144&gt;=1.35,F144&lt;2.5,B144&lt;3.15,H144&lt;16.284,A144&gt;=5.55),4.5,IF(AND(B144&gt;=2.5,B144&lt;3.05,G144&lt;0.567,D144&lt;1.55,D144&gt;=1.35,F144&lt;2.5,B144&lt;3.15,H144&lt;16.284,A144&gt;=5.55),4.56,IF(AND(H144&lt;12.506,H144&gt;=10.325,G144&gt;=0.079,G144&lt;0.338,B144&gt;=3.1,G144&lt;0.934,D144&lt;0.45,F144&lt;1.5,A144&gt;=4.85,A144&lt;5.55),1.2,IF(AND(H144&gt;=12.506,H144&gt;=10.325,G144&gt;=0.079,G144&lt;0.338,B144&gt;=3.1,G144&lt;0.934,D144&lt;0.45,F144&lt;1.5,A144&gt;=4.85,A144&lt;5.55),1.3,"shouldnthappen")))))))))))))))))))))))))))))))))))))))</f>
        <v>5.167</v>
      </c>
      <c r="AU144" s="1" t="n">
        <f aca="false">IF(AND(G144&gt;=0.52,B144&lt;3.05,F144&lt;1.5),1.1,IF(AND(G144&lt;0.35,G144&lt;0.52,B144&lt;3.05,F144&lt;1.5),1.4,IF(AND(G144&gt;=0.35,G144&lt;0.52,B144&lt;3.05,F144&lt;1.5),1.3,IF(AND(G144&gt;=0.227,G144&lt;0.347,B144&gt;=3.05,F144&lt;1.5),1.32,IF(AND(H144&lt;6.417,G144&gt;=0.347,B144&gt;=3.05,F144&lt;1.5),1.7,IF(AND(A144&gt;=7.25,A144&gt;=6.6,F144&gt;=2.5,F144&gt;=1.5),6.35,IF(AND(G144&lt;0.11,G144&lt;0.227,G144&lt;0.347,B144&gt;=3.05,F144&lt;1.5),1.333,IF(AND(H144&lt;9.441,H144&gt;=6.417,G144&gt;=0.347,B144&gt;=3.05,F144&lt;1.5),1.425,IF(AND(B144&lt;2.75,G144&lt;0.451,H144&lt;10.266,F144&lt;2.5,F144&gt;=1.5),4,IF(AND(B144&gt;=2.75,G144&lt;0.451,H144&lt;10.266,F144&lt;2.5,F144&gt;=1.5),4.433,IF(AND(G144&gt;=0.865,G144&gt;=0.451,H144&lt;10.266,F144&lt;2.5,F144&gt;=1.5),4.2,IF(AND(B144&lt;2.45,H144&lt;13.665,H144&gt;=10.266,F144&lt;2.5,F144&gt;=1.5),3.7,IF(AND(G144&lt;0.302,H144&gt;=13.665,H144&gt;=10.266,F144&lt;2.5,F144&gt;=1.5),5,IF(AND(B144&lt;2.9,A144&lt;6.1,A144&lt;6.6,F144&gt;=2.5,F144&gt;=1.5),5.06,IF(AND(B144&gt;=2.9,A144&lt;6.1,A144&lt;6.6,F144&gt;=2.5,F144&gt;=1.5),4.8,IF(AND(B144&lt;3.05,A144&gt;=6.1,A144&lt;6.6,F144&gt;=2.5,F144&gt;=1.5),5.6,IF(AND(B144&gt;=3.05,A144&gt;=6.1,A144&lt;6.6,F144&gt;=2.5,F144&gt;=1.5),5.267,IF(AND(H144&gt;=14.564,A144&lt;7.25,A144&gt;=6.6,F144&gt;=2.5,F144&gt;=1.5),5.6,IF(AND(H144&gt;=14.309,G144&gt;=0.11,G144&lt;0.227,G144&lt;0.347,B144&gt;=3.05,F144&lt;1.5),1.7,IF(AND(D144&lt;0.4,H144&gt;=9.441,H144&gt;=6.417,G144&gt;=0.347,B144&gt;=3.05,F144&lt;1.5),1.5,IF(AND(D144&gt;=0.4,H144&gt;=9.441,H144&gt;=6.417,G144&gt;=0.347,B144&gt;=3.05,F144&lt;1.5),1.633,IF(AND(A144&lt;5.35,G144&lt;0.865,G144&gt;=0.451,H144&lt;10.266,F144&lt;2.5,F144&gt;=1.5),3.15,IF(AND(D144&lt;1.45,G144&gt;=0.302,H144&gt;=13.665,H144&gt;=10.266,F144&lt;2.5,F144&gt;=1.5),4.74,IF(AND(D144&gt;=1.45,G144&gt;=0.302,H144&gt;=13.665,H144&gt;=10.266,F144&lt;2.5,F144&gt;=1.5),4.567,IF(AND(H144&lt;8.836,H144&lt;14.564,A144&lt;7.25,A144&gt;=6.6,F144&gt;=2.5,F144&gt;=1.5),5.7,IF(AND(H144&gt;=8.836,H144&lt;14.564,A144&lt;7.25,A144&gt;=6.6,F144&gt;=2.5,F144&gt;=1.5),5.9,IF(AND(H144&lt;11.53,H144&lt;14.309,G144&gt;=0.11,G144&lt;0.227,G144&lt;0.347,B144&gt;=3.05,F144&lt;1.5),1.5,IF(AND(H144&gt;=11.53,H144&lt;14.309,G144&gt;=0.11,G144&lt;0.227,G144&lt;0.347,B144&gt;=3.05,F144&lt;1.5),1.467,IF(AND(H144&lt;9.386,A144&gt;=5.35,G144&lt;0.865,G144&gt;=0.451,H144&lt;10.266,F144&lt;2.5,F144&gt;=1.5),3.56,IF(AND(H144&gt;=9.386,A144&gt;=5.35,G144&lt;0.865,G144&gt;=0.451,H144&lt;10.266,F144&lt;2.5,F144&gt;=1.5),4.2,IF(AND(H144&lt;11.036,D144&lt;1.45,B144&gt;=2.45,H144&lt;13.665,H144&gt;=10.266,F144&lt;2.5,F144&gt;=1.5),4.45,IF(AND(H144&gt;=11.036,D144&lt;1.45,B144&gt;=2.45,H144&lt;13.665,H144&gt;=10.266,F144&lt;2.5,F144&gt;=1.5),4.1,IF(AND(G144&gt;=0.585,D144&gt;=1.45,B144&gt;=2.45,H144&lt;13.665,H144&gt;=10.266,F144&lt;2.5,F144&gt;=1.5),4.9,IF(AND(H144&lt;11.743,G144&lt;0.585,D144&gt;=1.45,B144&gt;=2.45,H144&lt;13.665,H144&gt;=10.266,F144&lt;2.5,F144&gt;=1.5),4.7,IF(AND(H144&gt;=11.743,G144&lt;0.585,D144&gt;=1.45,B144&gt;=2.45,H144&lt;13.665,H144&gt;=10.266,F144&lt;2.5,F144&gt;=1.5),4.5,"shouldnthappen")))))))))))))))))))))))))))))))))))</f>
        <v>5.7</v>
      </c>
      <c r="AV144" s="1" t="n">
        <f aca="false">IF(AND(G144&gt;=0.356,F144&gt;=1.5,A144&lt;5.75),3.52,IF(AND(A144&lt;7.25,A144&gt;=7.1,A144&gt;=5.75),5.875,IF(AND(A144&gt;=7.25,A144&gt;=7.1,A144&gt;=5.75),6.5,IF(AND(D144&gt;=0.35,G144&gt;=0.586,F144&lt;1.5,A144&lt;5.75),1.8,IF(AND(D144&lt;1.4,G144&lt;0.356,F144&gt;=1.5,A144&lt;5.75),4.2,IF(AND(D144&gt;=1.4,G144&lt;0.356,F144&gt;=1.5,A144&lt;5.75),4.5,IF(AND(H144&gt;=11.218,A144&lt;5.05,G144&lt;0.586,F144&lt;1.5,A144&lt;5.75),1.225,IF(AND(G144&gt;=0.253,A144&gt;=5.05,G144&lt;0.586,F144&lt;1.5,A144&lt;5.75),1.3,IF(AND(B144&gt;=3.75,D144&lt;0.35,G144&gt;=0.586,F144&lt;1.5,A144&lt;5.75),1.567,IF(AND(B144&lt;2.85,D144&lt;1.35,D144&lt;1.65,A144&lt;7.1,A144&gt;=5.75),4.26,IF(AND(B144&gt;=2.85,D144&lt;1.35,D144&lt;1.65,A144&lt;7.1,A144&gt;=5.75),4.45,IF(AND(A144&lt;6.05,H144&lt;12.921,D144&gt;=1.65,A144&lt;7.1,A144&gt;=5.75),5.1,IF(AND(H144&gt;=15.338,H144&gt;=12.921,D144&gt;=1.65,A144&lt;7.1,A144&gt;=5.75),5.55,IF(AND(G144&lt;0.418,H144&lt;11.218,A144&lt;5.05,G144&lt;0.586,F144&lt;1.5,A144&lt;5.75),1.42,IF(AND(G144&gt;=0.418,H144&lt;11.218,A144&lt;5.05,G144&lt;0.586,F144&lt;1.5,A144&lt;5.75),1.3,IF(AND(H144&gt;=13.321,G144&lt;0.253,A144&gt;=5.05,G144&lt;0.586,F144&lt;1.5,A144&lt;5.75),1.7,IF(AND(H144&lt;6.089,B144&lt;3.75,D144&lt;0.35,G144&gt;=0.586,F144&lt;1.5,A144&lt;5.75),1.7,IF(AND(H144&gt;=6.089,B144&lt;3.75,D144&lt;0.35,G144&gt;=0.586,F144&lt;1.5,A144&lt;5.75),1.5,IF(AND(B144&lt;2.9,D144&lt;1.45,D144&gt;=1.35,D144&lt;1.65,A144&lt;7.1,A144&gt;=5.75),4.8,IF(AND(B144&gt;=2.9,D144&lt;1.45,D144&gt;=1.35,D144&lt;1.65,A144&lt;7.1,A144&gt;=5.75),4.475,IF(AND(B144&lt;2.5,D144&gt;=1.45,D144&gt;=1.35,D144&lt;1.65,A144&lt;7.1,A144&gt;=5.75),4.5,IF(AND(H144&lt;8.884,A144&gt;=6.05,H144&lt;12.921,D144&gt;=1.65,A144&lt;7.1,A144&gt;=5.75),5.4,IF(AND(A144&lt;6.3,H144&lt;15.338,H144&gt;=12.921,D144&gt;=1.65,A144&lt;7.1,A144&gt;=5.75),4.967,IF(AND(A144&gt;=6.3,H144&lt;15.338,H144&gt;=12.921,D144&gt;=1.65,A144&lt;7.1,A144&gt;=5.75),5.133,IF(AND(H144&lt;10.826,H144&lt;13.321,G144&lt;0.253,A144&gt;=5.05,G144&lt;0.586,F144&lt;1.5,A144&lt;5.75),1.5,IF(AND(H144&gt;=10.826,H144&lt;13.321,G144&lt;0.253,A144&gt;=5.05,G144&lt;0.586,F144&lt;1.5,A144&lt;5.75),1.4,IF(AND(H144&lt;7.47,B144&gt;=2.5,D144&gt;=1.45,D144&gt;=1.35,D144&lt;1.65,A144&lt;7.1,A144&gt;=5.75),5.1,IF(AND(H144&gt;=7.47,B144&gt;=2.5,D144&gt;=1.45,D144&gt;=1.35,D144&lt;1.65,A144&lt;7.1,A144&gt;=5.75),4.725,IF(AND(H144&lt;9.637,H144&gt;=8.884,A144&gt;=6.05,H144&lt;12.921,D144&gt;=1.65,A144&lt;7.1,A144&gt;=5.75),5.9,IF(AND(B144&lt;2.6,H144&gt;=9.637,H144&gt;=8.884,A144&gt;=6.05,H144&lt;12.921,D144&gt;=1.65,A144&lt;7.1,A144&gt;=5.75),5.8,IF(AND(B144&lt;2.75,B144&gt;=2.6,H144&gt;=9.637,H144&gt;=8.884,A144&gt;=6.05,H144&lt;12.921,D144&gt;=1.65,A144&lt;7.1,A144&gt;=5.75),5.3,IF(AND(D144&lt;2.25,B144&gt;=2.75,B144&gt;=2.6,H144&gt;=9.637,H144&gt;=8.884,A144&gt;=6.05,H144&lt;12.921,D144&gt;=1.65,A144&lt;7.1,A144&gt;=5.75),5.6,IF(AND(D144&gt;=2.25,B144&gt;=2.75,B144&gt;=2.6,H144&gt;=9.637,H144&gt;=8.884,A144&gt;=6.05,H144&lt;12.921,D144&gt;=1.65,A144&lt;7.1,A144&gt;=5.75),5.5,"shouldnthappen")))))))))))))))))))))))))))))))))</f>
        <v>5.4</v>
      </c>
      <c r="AW144" s="1" t="n">
        <f aca="false">IF(AND(G144&gt;=0.905,F144&lt;1.5),1.767,IF(AND(H144&gt;=16.674,F144&gt;=1.5),6.55,IF(AND(A144&lt;4.35,H144&lt;14.344,G144&lt;0.905,F144&lt;1.5),1.1,IF(AND(B144&lt;3.65,H144&gt;=14.344,G144&lt;0.905,F144&lt;1.5),1.5,IF(AND(B144&gt;=3.65,H144&gt;=14.344,G144&lt;0.905,F144&lt;1.5),1.65,IF(AND(B144&lt;2.6,F144&gt;=2.5,H144&lt;16.674,F144&gt;=1.5),4.5,IF(AND(D144&gt;=0.45,A144&gt;=4.35,H144&lt;14.344,G144&lt;0.905,F144&lt;1.5),1.65,IF(AND(D144&lt;1.15,A144&lt;5.9,F144&lt;2.5,H144&lt;16.674,F144&gt;=1.5),3.56,IF(AND(B144&lt;2.75,A144&gt;=5.9,F144&lt;2.5,H144&lt;16.674,F144&gt;=1.5),5,IF(AND(H144&lt;13.531,B144&gt;=2.75,A144&gt;=5.9,F144&lt;2.5,H144&lt;16.674,F144&gt;=1.5),4.333,IF(AND(B144&lt;3.2,G144&gt;=0.669,B144&gt;=2.6,F144&gt;=2.5,H144&lt;16.674,F144&gt;=1.5),5.08,IF(AND(B144&gt;=3.2,G144&gt;=0.669,B144&gt;=2.6,F144&gt;=2.5,H144&lt;16.674,F144&gt;=1.5),5.4,IF(AND(B144&lt;3.15,A144&lt;5.05,D144&lt;0.45,A144&gt;=4.35,H144&lt;14.344,G144&lt;0.905,F144&lt;1.5),1.45,IF(AND(A144&gt;=5.55,A144&gt;=5.05,D144&lt;0.45,A144&gt;=4.35,H144&lt;14.344,G144&lt;0.905,F144&lt;1.5),1.5,IF(AND(A144&lt;5.55,A144&lt;5.65,D144&gt;=1.15,A144&lt;5.9,F144&lt;2.5,H144&lt;16.674,F144&gt;=1.5),3.95,IF(AND(A144&gt;=5.55,A144&lt;5.65,D144&gt;=1.15,A144&lt;5.9,F144&lt;2.5,H144&lt;16.674,F144&gt;=1.5),3.82,IF(AND(G144&lt;0.39,A144&gt;=5.65,D144&gt;=1.15,A144&lt;5.9,F144&lt;2.5,H144&lt;16.674,F144&gt;=1.5),4.35,IF(AND(G144&gt;=0.39,A144&gt;=5.65,D144&gt;=1.15,A144&lt;5.9,F144&lt;2.5,H144&lt;16.674,F144&gt;=1.5),3.95,IF(AND(G144&lt;0.466,H144&gt;=13.531,B144&gt;=2.75,A144&gt;=5.9,F144&lt;2.5,H144&lt;16.674,F144&gt;=1.5),4.8,IF(AND(G144&gt;=0.466,H144&gt;=13.531,B144&gt;=2.75,A144&gt;=5.9,F144&lt;2.5,H144&lt;16.674,F144&gt;=1.5),4.7,IF(AND(H144&lt;10.144,D144&lt;2.05,G144&lt;0.669,B144&gt;=2.6,F144&gt;=2.5,H144&lt;16.674,F144&gt;=1.5),5.3,IF(AND(H144&gt;=10.144,D144&lt;2.05,G144&lt;0.669,B144&gt;=2.6,F144&gt;=2.5,H144&lt;16.674,F144&gt;=1.5),5.133,IF(AND(D144&gt;=2.45,D144&gt;=2.05,G144&lt;0.669,B144&gt;=2.6,F144&gt;=2.5,H144&lt;16.674,F144&gt;=1.5),5.9,IF(AND(B144&lt;3.25,B144&gt;=3.15,A144&lt;5.05,D144&lt;0.45,A144&gt;=4.35,H144&lt;14.344,G144&lt;0.905,F144&lt;1.5),1.2,IF(AND(B144&gt;=3.25,B144&gt;=3.15,A144&lt;5.05,D144&lt;0.45,A144&gt;=4.35,H144&lt;14.344,G144&lt;0.905,F144&lt;1.5),1.36,IF(AND(B144&gt;=3.8,A144&lt;5.55,A144&gt;=5.05,D144&lt;0.45,A144&gt;=4.35,H144&lt;14.344,G144&lt;0.905,F144&lt;1.5),1.3,IF(AND(G144&lt;0.05,B144&lt;3.8,A144&lt;5.55,A144&gt;=5.05,D144&lt;0.45,A144&gt;=4.35,H144&lt;14.344,G144&lt;0.905,F144&lt;1.5),1.4,IF(AND(G144&lt;0.107,G144&lt;0.395,D144&lt;2.45,D144&gt;=2.05,G144&lt;0.669,B144&gt;=2.6,F144&gt;=2.5,H144&lt;16.674,F144&gt;=1.5),5.667,IF(AND(G144&lt;0.537,G144&gt;=0.395,D144&lt;2.45,D144&gt;=2.05,G144&lt;0.669,B144&gt;=2.6,F144&gt;=2.5,H144&lt;16.674,F144&gt;=1.5),5.6,IF(AND(G144&gt;=0.537,G144&gt;=0.395,D144&lt;2.45,D144&gt;=2.05,G144&lt;0.669,B144&gt;=2.6,F144&gt;=2.5,H144&lt;16.674,F144&gt;=1.5),5.775,IF(AND(B144&lt;3.6,G144&gt;=0.05,B144&lt;3.8,A144&lt;5.55,A144&gt;=5.05,D144&lt;0.45,A144&gt;=4.35,H144&lt;14.344,G144&lt;0.905,F144&lt;1.5),1.475,IF(AND(B144&gt;=3.6,G144&gt;=0.05,B144&lt;3.8,A144&lt;5.55,A144&gt;=5.05,D144&lt;0.45,A144&gt;=4.35,H144&lt;14.344,G144&lt;0.905,F144&lt;1.5),1.5,IF(AND(G144&lt;0.312,G144&gt;=0.107,G144&lt;0.395,D144&lt;2.45,D144&gt;=2.05,G144&lt;0.669,B144&gt;=2.6,F144&gt;=2.5,H144&lt;16.674,F144&gt;=1.5),5.18,IF(AND(G144&gt;=0.312,G144&gt;=0.107,G144&lt;0.395,D144&lt;2.45,D144&gt;=2.05,G144&lt;0.669,B144&gt;=2.6,F144&gt;=2.5,H144&lt;16.674,F144&gt;=1.5),5.4,"shouldnthappen"))))))))))))))))))))))))))))))))))</f>
        <v>5.18</v>
      </c>
      <c r="AX144" s="1" t="n">
        <f aca="false">IF(AND(D144&gt;=1.3,B144&gt;=3.45),6.25,IF(AND(B144&lt;2.75,A144&lt;5.25,B144&lt;3.45),3.9,IF(AND(D144&lt;0.25,D144&lt;1.3,B144&gt;=3.45),1.16,IF(AND(A144&gt;=5.05,B144&gt;=2.75,A144&lt;5.25,B144&lt;3.45),1.7,IF(AND(D144&lt;0.7,F144&lt;2.5,A144&gt;=5.25,B144&lt;3.45),1.5,IF(AND(H144&gt;=16.284,F144&gt;=2.5,A144&gt;=5.25,B144&lt;3.45),6.6,IF(AND(G144&lt;0.123,D144&gt;=0.25,D144&lt;1.3,B144&gt;=3.45),1.3,IF(AND(A144&lt;4.5,A144&lt;5.05,B144&gt;=2.75,A144&lt;5.25,B144&lt;3.45),1.3,IF(AND(A144&lt;5.05,G144&gt;=0.123,D144&gt;=0.25,D144&lt;1.3,B144&gt;=3.45),1.6,IF(AND(B144&lt;3.15,A144&gt;=4.5,A144&lt;5.05,B144&gt;=2.75,A144&lt;5.25,B144&lt;3.45),1.54,IF(AND(B144&gt;=3.15,A144&gt;=4.5,A144&lt;5.05,B144&gt;=2.75,A144&lt;5.25,B144&lt;3.45),1.35,IF(AND(D144&gt;=1.4,A144&lt;5.9,D144&gt;=0.7,F144&lt;2.5,A144&gt;=5.25,B144&lt;3.45),4.5,IF(AND(D144&gt;=1.55,A144&gt;=5.9,D144&gt;=0.7,F144&lt;2.5,A144&gt;=5.25,B144&lt;3.45),4.95,IF(AND(G144&gt;=0.682,D144&gt;=2.05,H144&lt;16.284,F144&gt;=2.5,A144&gt;=5.25,B144&lt;3.45),5.26,IF(AND(A144&lt;5.4,A144&gt;=5.05,G144&gt;=0.123,D144&gt;=0.25,D144&lt;1.3,B144&gt;=3.45),1.64,IF(AND(A144&gt;=5.4,A144&gt;=5.05,G144&gt;=0.123,D144&gt;=0.25,D144&lt;1.3,B144&gt;=3.45),1.6,IF(AND(G144&lt;0.372,D144&lt;1.4,A144&lt;5.9,D144&gt;=0.7,F144&lt;2.5,A144&gt;=5.25,B144&lt;3.45),4.175,IF(AND(D144&lt;1.35,D144&lt;1.55,A144&gt;=5.9,D144&gt;=0.7,F144&lt;2.5,A144&gt;=5.25,B144&lt;3.45),4.2,IF(AND(B144&lt;2.35,G144&lt;0.596,D144&lt;2.05,H144&lt;16.284,F144&gt;=2.5,A144&gt;=5.25,B144&lt;3.45),5,IF(AND(G144&gt;=0.888,G144&gt;=0.596,D144&lt;2.05,H144&lt;16.284,F144&gt;=2.5,A144&gt;=5.25,B144&lt;3.45),4.8,IF(AND(A144&gt;=6.85,G144&lt;0.682,D144&gt;=2.05,H144&lt;16.284,F144&gt;=2.5,A144&gt;=5.25,B144&lt;3.45),5.4,IF(AND(A144&gt;=5.75,G144&gt;=0.372,D144&lt;1.4,A144&lt;5.9,D144&gt;=0.7,F144&lt;2.5,A144&gt;=5.25,B144&lt;3.45),3.933,IF(AND(A144&gt;=6.75,D144&gt;=1.35,D144&lt;1.55,A144&gt;=5.9,D144&gt;=0.7,F144&lt;2.5,A144&gt;=5.25,B144&lt;3.45),4.8,IF(AND(H144&lt;11.084,B144&gt;=2.35,G144&lt;0.596,D144&lt;2.05,H144&lt;16.284,F144&gt;=2.5,A144&gt;=5.25,B144&lt;3.45),5.3,IF(AND(H144&lt;8.435,G144&lt;0.888,G144&gt;=0.596,D144&lt;2.05,H144&lt;16.284,F144&gt;=2.5,A144&gt;=5.25,B144&lt;3.45),5.1,IF(AND(H144&gt;=8.435,G144&lt;0.888,G144&gt;=0.596,D144&lt;2.05,H144&lt;16.284,F144&gt;=2.5,A144&gt;=5.25,B144&lt;3.45),4.94,IF(AND(B144&lt;3.15,A144&lt;6.85,G144&lt;0.682,D144&gt;=2.05,H144&lt;16.284,F144&gt;=2.5,A144&gt;=5.25,B144&lt;3.45),5.6,IF(AND(B144&gt;=3.15,A144&lt;6.85,G144&lt;0.682,D144&gt;=2.05,H144&lt;16.284,F144&gt;=2.5,A144&gt;=5.25,B144&lt;3.45),5.74,IF(AND(G144&lt;0.572,A144&lt;5.75,G144&gt;=0.372,D144&lt;1.4,A144&lt;5.9,D144&gt;=0.7,F144&lt;2.5,A144&gt;=5.25,B144&lt;3.45),3.7,IF(AND(D144&lt;1.45,A144&lt;6.75,D144&gt;=1.35,D144&lt;1.55,A144&gt;=5.9,D144&gt;=0.7,F144&lt;2.5,A144&gt;=5.25,B144&lt;3.45),4.46,IF(AND(D144&gt;=1.45,A144&lt;6.75,D144&gt;=1.35,D144&lt;1.55,A144&gt;=5.9,D144&gt;=0.7,F144&lt;2.5,A144&gt;=5.25,B144&lt;3.45),4.567,IF(AND(H144&lt;12.532,H144&gt;=11.084,B144&gt;=2.35,G144&lt;0.596,D144&lt;2.05,H144&lt;16.284,F144&gt;=2.5,A144&gt;=5.25,B144&lt;3.45),5.8,IF(AND(H144&gt;=12.532,H144&gt;=11.084,B144&gt;=2.35,G144&lt;0.596,D144&lt;2.05,H144&lt;16.284,F144&gt;=2.5,A144&gt;=5.25,B144&lt;3.45),5.667,IF(AND(A144&gt;=5.65,G144&gt;=0.572,A144&lt;5.75,G144&gt;=0.372,D144&lt;1.4,A144&lt;5.9,D144&gt;=0.7,F144&lt;2.5,A144&gt;=5.25,B144&lt;3.45),4.2,IF(AND(G144&lt;0.862,A144&lt;5.65,G144&gt;=0.572,A144&lt;5.75,G144&gt;=0.372,D144&lt;1.4,A144&lt;5.9,D144&gt;=0.7,F144&lt;2.5,A144&gt;=5.25,B144&lt;3.45),3.9,IF(AND(G144&gt;=0.862,A144&lt;5.65,G144&gt;=0.572,A144&lt;5.75,G144&gt;=0.372,D144&lt;1.4,A144&lt;5.9,D144&gt;=0.7,F144&lt;2.5,A144&gt;=5.25,B144&lt;3.45),4,"shouldnthappen"))))))))))))))))))))))))))))))))))))</f>
        <v>5.4</v>
      </c>
      <c r="AY144" s="1" t="n">
        <f aca="false">IF(AND(H144&gt;=8.233,D144&gt;=0.8,A144&lt;5.55),3.525,IF(AND(B144&lt;2.9,H144&gt;=15.534,A144&gt;=5.55),4.8,IF(AND(H144&gt;=12.259,A144&lt;4.75,D144&lt;0.8,A144&lt;5.55),1.25,IF(AND(B144&gt;=3.85,A144&gt;=4.75,D144&lt;0.8,A144&lt;5.55),1.425,IF(AND(D144&lt;1.55,H144&lt;8.233,D144&gt;=0.8,A144&lt;5.55),3.975,IF(AND(D144&gt;=1.55,H144&lt;8.233,D144&gt;=0.8,A144&lt;5.55),4.5,IF(AND(D144&lt;0.65,D144&lt;1.7,H144&lt;15.534,A144&gt;=5.55),1.7,IF(AND(A144&gt;=7.05,D144&gt;=1.7,H144&lt;15.534,A144&gt;=5.55),6.3,IF(AND(B144&gt;=3.35,B144&gt;=2.9,H144&gt;=15.534,A144&gt;=5.55),5.4,IF(AND(B144&lt;3.1,H144&lt;12.259,A144&lt;4.75,D144&lt;0.8,A144&lt;5.55),1.367,IF(AND(B144&gt;=3.1,H144&lt;12.259,A144&lt;4.75,D144&lt;0.8,A144&lt;5.55),1.4,IF(AND(G144&gt;=0.905,B144&lt;3.85,A144&gt;=4.75,D144&lt;0.8,A144&lt;5.55),1.9,IF(AND(H144&lt;15.681,B144&lt;3.35,B144&gt;=2.9,H144&gt;=15.534,A144&gt;=5.55),5.8,IF(AND(H144&gt;=15.681,B144&lt;3.35,B144&gt;=2.9,H144&gt;=15.534,A144&gt;=5.55),5.7,IF(AND(H144&gt;=14.877,G144&lt;0.905,B144&lt;3.85,A144&gt;=4.75,D144&lt;0.8,A144&lt;5.55),1.3,IF(AND(D144&gt;=1.25,B144&lt;2.65,D144&gt;=0.65,D144&lt;1.7,H144&lt;15.534,A144&gt;=5.55),4.433,IF(AND(G144&gt;=0.622,B144&lt;3.15,A144&lt;7.05,D144&gt;=1.7,H144&lt;15.534,A144&gt;=5.55),5.08,IF(AND(H144&gt;=13.42,B144&gt;=3.15,A144&lt;7.05,D144&gt;=1.7,H144&lt;15.534,A144&gt;=5.55),5.1,IF(AND(G144&lt;0.265,H144&lt;14.877,G144&lt;0.905,B144&lt;3.85,A144&gt;=4.75,D144&lt;0.8,A144&lt;5.55),1.2,IF(AND(A144&lt;5.75,D144&lt;1.25,B144&lt;2.65,D144&gt;=0.65,D144&lt;1.7,H144&lt;15.534,A144&gt;=5.55),3.7,IF(AND(A144&gt;=5.75,D144&lt;1.25,B144&lt;2.65,D144&gt;=0.65,D144&lt;1.7,H144&lt;15.534,A144&gt;=5.55),4,IF(AND(G144&gt;=0.652,D144&lt;1.35,B144&gt;=2.65,D144&gt;=0.65,D144&lt;1.7,H144&lt;15.534,A144&gt;=5.55),3.6,IF(AND(H144&lt;7.47,D144&gt;=1.35,B144&gt;=2.65,D144&gt;=0.65,D144&lt;1.7,H144&lt;15.534,A144&gt;=5.55),5.1,IF(AND(H144&lt;10.914,G144&lt;0.622,B144&lt;3.15,A144&lt;7.05,D144&gt;=1.7,H144&lt;15.534,A144&gt;=5.55),5.36,IF(AND(H144&gt;=10.914,G144&lt;0.622,B144&lt;3.15,A144&lt;7.05,D144&gt;=1.7,H144&lt;15.534,A144&gt;=5.55),5.64,IF(AND(G144&gt;=0.657,H144&lt;13.42,B144&gt;=3.15,A144&lt;7.05,D144&gt;=1.7,H144&lt;15.534,A144&gt;=5.55),6,IF(AND(G144&gt;=0.782,G144&gt;=0.265,H144&lt;14.877,G144&lt;0.905,B144&lt;3.85,A144&gt;=4.75,D144&lt;0.8,A144&lt;5.55),1.48,IF(AND(H144&lt;11.286,G144&lt;0.652,D144&lt;1.35,B144&gt;=2.65,D144&gt;=0.65,D144&lt;1.7,H144&lt;15.534,A144&gt;=5.55),4.24,IF(AND(H144&gt;=11.286,G144&lt;0.652,D144&lt;1.35,B144&gt;=2.65,D144&gt;=0.65,D144&lt;1.7,H144&lt;15.534,A144&gt;=5.55),4.05,IF(AND(G144&lt;0.413,H144&gt;=7.47,D144&gt;=1.35,B144&gt;=2.65,D144&gt;=0.65,D144&lt;1.7,H144&lt;15.534,A144&gt;=5.55),5.1,IF(AND(H144&lt;11.325,G144&lt;0.657,H144&lt;13.42,B144&gt;=3.15,A144&lt;7.05,D144&gt;=1.7,H144&lt;15.534,A144&gt;=5.55),5.8,IF(AND(H144&gt;=11.325,G144&lt;0.657,H144&lt;13.42,B144&gt;=3.15,A144&lt;7.05,D144&gt;=1.7,H144&lt;15.534,A144&gt;=5.55),5.6,IF(AND(D144&gt;=0.35,G144&lt;0.782,G144&gt;=0.265,H144&lt;14.877,G144&lt;0.905,B144&lt;3.85,A144&gt;=4.75,D144&lt;0.8,A144&lt;5.55),1.633,IF(AND(B144&lt;2.85,G144&gt;=0.413,H144&gt;=7.47,D144&gt;=1.35,B144&gt;=2.65,D144&gt;=0.65,D144&lt;1.7,H144&lt;15.534,A144&gt;=5.55),4.6,IF(AND(D144&lt;0.15,D144&lt;0.35,G144&lt;0.782,G144&gt;=0.265,H144&lt;14.877,G144&lt;0.905,B144&lt;3.85,A144&gt;=4.75,D144&lt;0.8,A144&lt;5.55),1.5,IF(AND(D144&gt;=0.15,D144&lt;0.35,G144&lt;0.782,G144&gt;=0.265,H144&lt;14.877,G144&lt;0.905,B144&lt;3.85,A144&gt;=4.75,D144&lt;0.8,A144&lt;5.55),1.543,IF(AND(A144&gt;=6.8,B144&gt;=2.85,G144&gt;=0.413,H144&gt;=7.47,D144&gt;=1.35,B144&gt;=2.65,D144&gt;=0.65,D144&lt;1.7,H144&lt;15.534,A144&gt;=5.55),4.9,IF(AND(H144&lt;13.531,A144&lt;6.8,B144&gt;=2.85,G144&gt;=0.413,H144&gt;=7.47,D144&gt;=1.35,B144&gt;=2.65,D144&gt;=0.65,D144&lt;1.7,H144&lt;15.534,A144&gt;=5.55),4.5,IF(AND(H144&gt;=13.531,A144&lt;6.8,B144&gt;=2.85,G144&gt;=0.413,H144&gt;=7.47,D144&gt;=1.35,B144&gt;=2.65,D144&gt;=0.65,D144&lt;1.7,H144&lt;15.534,A144&gt;=5.55),4.7,"shouldnthappen")))))))))))))))))))))))))))))))))))))))</f>
        <v>5.36</v>
      </c>
      <c r="AZ144" s="1" t="n">
        <f aca="false">IF(AND(H144&gt;=15.371,B144&gt;=3.35),5.4,IF(AND(G144&gt;=0.851,H144&gt;=15.244,B144&lt;3.35),4.75,IF(AND(F144&gt;=2,H144&lt;15.371,B144&gt;=3.35),5.6,IF(AND(B144&lt;2.75,A144&lt;5.15,H144&lt;15.244,B144&lt;3.35),3.42,IF(AND(A144&gt;=7.25,G144&lt;0.851,H144&gt;=15.244,B144&lt;3.35),6.6,IF(AND(A144&lt;4.45,B144&gt;=2.75,A144&lt;5.15,H144&lt;15.244,B144&lt;3.35),1.1,IF(AND(G144&lt;0.527,A144&lt;7.25,G144&lt;0.851,H144&gt;=15.244,B144&lt;3.35),5.08,IF(AND(G144&gt;=0.527,A144&lt;7.25,G144&lt;0.851,H144&gt;=15.244,B144&lt;3.35),5.8,IF(AND(D144&gt;=0.35,B144&lt;3.7,F144&lt;2,H144&lt;15.371,B144&gt;=3.35),1.55,IF(AND(H144&lt;6.542,B144&gt;=3.7,F144&lt;2,H144&lt;15.371,B144&gt;=3.35),1.9,IF(AND(B144&lt;3.25,A144&gt;=4.45,B144&gt;=2.75,A144&lt;5.15,H144&lt;15.244,B144&lt;3.35),1.46,IF(AND(B144&gt;=3.25,A144&gt;=4.45,B144&gt;=2.75,A144&lt;5.15,H144&lt;15.244,B144&lt;3.35),1.7,IF(AND(H144&lt;13.654,B144&gt;=2.95,D144&lt;1.45,A144&gt;=5.15,H144&lt;15.244,B144&lt;3.35),4.3,IF(AND(H144&gt;=13.654,B144&gt;=2.95,D144&lt;1.45,A144&gt;=5.15,H144&lt;15.244,B144&lt;3.35),4.625,IF(AND(F144&gt;=2.5,D144&lt;1.75,D144&gt;=1.45,A144&gt;=5.15,H144&lt;15.244,B144&lt;3.35),5.3,IF(AND(G144&gt;=0.853,D144&gt;=1.75,D144&gt;=1.45,A144&gt;=5.15,H144&lt;15.244,B144&lt;3.35),5.15,IF(AND(D144&gt;=0.25,D144&lt;0.35,B144&lt;3.7,F144&lt;2,H144&lt;15.371,B144&gt;=3.35),1.3,IF(AND(B144&lt;3.85,H144&gt;=6.542,B144&gt;=3.7,F144&lt;2,H144&lt;15.371,B144&gt;=3.35),1.633,IF(AND(H144&lt;7.02,H144&lt;10.688,B144&lt;2.95,D144&lt;1.45,A144&gt;=5.15,H144&lt;15.244,B144&lt;3.35),3.98,IF(AND(G144&lt;0.338,H144&gt;=10.688,B144&lt;2.95,D144&lt;1.45,A144&gt;=5.15,H144&lt;15.244,B144&lt;3.35),4.22,IF(AND(G144&gt;=0.338,H144&gt;=10.688,B144&lt;2.95,D144&lt;1.45,A144&gt;=5.15,H144&lt;15.244,B144&lt;3.35),3.9,IF(AND(B144&lt;2.75,F144&lt;2.5,D144&lt;1.75,D144&gt;=1.45,A144&gt;=5.15,H144&lt;15.244,B144&lt;3.35),5.1,IF(AND(B144&gt;=2.75,F144&lt;2.5,D144&lt;1.75,D144&gt;=1.45,A144&gt;=5.15,H144&lt;15.244,B144&lt;3.35),4.74,IF(AND(A144&gt;=7,G144&lt;0.853,D144&gt;=1.75,D144&gt;=1.45,A144&gt;=5.15,H144&lt;15.244,B144&lt;3.35),6.5,IF(AND(G144&gt;=0.934,D144&lt;0.25,D144&lt;0.35,B144&lt;3.7,F144&lt;2,H144&lt;15.371,B144&gt;=3.35),1.7,IF(AND(D144&lt;0.25,B144&gt;=3.85,H144&gt;=6.542,B144&gt;=3.7,F144&lt;2,H144&lt;15.371,B144&gt;=3.35),1.5,IF(AND(D144&gt;=0.25,B144&gt;=3.85,H144&gt;=6.542,B144&gt;=3.7,F144&lt;2,H144&lt;15.371,B144&gt;=3.35),1.4,IF(AND(B144&lt;2.5,H144&gt;=7.02,H144&lt;10.688,B144&lt;2.95,D144&lt;1.45,A144&gt;=5.15,H144&lt;15.244,B144&lt;3.35),3.8,IF(AND(G144&gt;=0.74,A144&lt;7,G144&lt;0.853,D144&gt;=1.75,D144&gt;=1.45,A144&gt;=5.15,H144&lt;15.244,B144&lt;3.35),6,IF(AND(G144&gt;=0.61,G144&lt;0.934,D144&lt;0.25,D144&lt;0.35,B144&lt;3.7,F144&lt;2,H144&lt;15.371,B144&gt;=3.35),1.5,IF(AND(D144&lt;1.15,B144&gt;=2.5,H144&gt;=7.02,H144&lt;10.688,B144&lt;2.95,D144&lt;1.45,A144&gt;=5.15,H144&lt;15.244,B144&lt;3.35),3.5,IF(AND(D144&gt;=1.15,B144&gt;=2.5,H144&gt;=7.02,H144&lt;10.688,B144&lt;2.95,D144&lt;1.45,A144&gt;=5.15,H144&lt;15.244,B144&lt;3.35),3.6,IF(AND(G144&gt;=0.626,G144&lt;0.74,A144&lt;7,G144&lt;0.853,D144&gt;=1.75,D144&gt;=1.45,A144&gt;=5.15,H144&lt;15.244,B144&lt;3.35),4.9,IF(AND(H144&lt;13.641,G144&lt;0.61,G144&lt;0.934,D144&lt;0.25,D144&lt;0.35,B144&lt;3.7,F144&lt;2,H144&lt;15.371,B144&gt;=3.35),1.425,IF(AND(H144&gt;=13.641,G144&lt;0.61,G144&lt;0.934,D144&lt;0.25,D144&lt;0.35,B144&lt;3.7,F144&lt;2,H144&lt;15.371,B144&gt;=3.35),1.3,IF(AND(B144&lt;3.05,G144&lt;0.626,G144&lt;0.74,A144&lt;7,G144&lt;0.853,D144&gt;=1.75,D144&gt;=1.45,A144&gt;=5.15,H144&lt;15.244,B144&lt;3.35),5.475,IF(AND(B144&gt;=3.05,G144&lt;0.626,G144&lt;0.74,A144&lt;7,G144&lt;0.853,D144&gt;=1.75,D144&gt;=1.45,A144&gt;=5.15,H144&lt;15.244,B144&lt;3.35),5.633,"shouldnthappen")))))))))))))))))))))))))))))))))))))</f>
        <v>5.633</v>
      </c>
      <c r="BA144" s="1" t="n">
        <f aca="false">IF(AND(F144&gt;=2,B144&gt;=3.4),6.1,IF(AND(B144&lt;2.75,A144&lt;5.15,B144&lt;3.4),3.225,IF(AND(G144&gt;=0.821,F144&lt;2,B144&gt;=3.4),1.9,IF(AND(B144&gt;=3.2,B144&gt;=2.75,A144&lt;5.15,B144&lt;3.4),1.7,IF(AND(A144&lt;4.8,G144&lt;0.821,F144&lt;2,B144&gt;=3.4),1,IF(AND(G144&gt;=0.446,B144&lt;3.2,B144&gt;=2.75,A144&lt;5.15,B144&lt;3.4),1.1,IF(AND(G144&lt;0.356,D144&lt;1.45,A144&lt;6.25,A144&gt;=5.15,B144&lt;3.4),4.32,IF(AND(G144&lt;0.591,D144&gt;=1.45,A144&lt;6.25,A144&gt;=5.15,B144&lt;3.4),4.6,IF(AND(D144&lt;1.75,G144&lt;0.597,A144&gt;=6.25,A144&gt;=5.15,B144&lt;3.4),4.86,IF(AND(H144&gt;=16.472,G144&gt;=0.597,A144&gt;=6.25,A144&gt;=5.15,B144&lt;3.4),6.6,IF(AND(G144&lt;0.063,G144&lt;0.446,B144&lt;3.2,B144&gt;=2.75,A144&lt;5.15,B144&lt;3.4),1.4,IF(AND(A144&gt;=5.95,G144&gt;=0.356,D144&lt;1.45,A144&lt;6.25,A144&gt;=5.15,B144&lt;3.4),4.6,IF(AND(B144&gt;=2.9,G144&gt;=0.591,D144&gt;=1.45,A144&lt;6.25,A144&gt;=5.15,B144&lt;3.4),4.867,IF(AND(D144&gt;=2.4,H144&lt;16.472,G144&gt;=0.597,A144&gt;=6.25,A144&gt;=5.15,B144&lt;3.4),6,IF(AND(A144&lt;5.45,B144&gt;=3.85,A144&gt;=4.8,G144&lt;0.821,F144&lt;2,B144&gt;=3.4),1.3,IF(AND(A144&gt;=5.45,B144&gt;=3.85,A144&gt;=4.8,G144&lt;0.821,F144&lt;2,B144&gt;=3.4),1.45,IF(AND(H144&lt;14.273,G144&gt;=0.063,G144&lt;0.446,B144&lt;3.2,B144&gt;=2.75,A144&lt;5.15,B144&lt;3.4),1.5,IF(AND(H144&gt;=14.273,G144&gt;=0.063,G144&lt;0.446,B144&lt;3.2,B144&gt;=2.75,A144&lt;5.15,B144&lt;3.4),1.6,IF(AND(G144&gt;=0.572,A144&lt;5.95,G144&gt;=0.356,D144&lt;1.45,A144&lt;6.25,A144&gt;=5.15,B144&lt;3.4),3.9,IF(AND(G144&lt;0.827,B144&lt;2.9,G144&gt;=0.591,D144&gt;=1.45,A144&lt;6.25,A144&gt;=5.15,B144&lt;3.4),4.9,IF(AND(G144&gt;=0.827,B144&lt;2.9,G144&gt;=0.591,D144&gt;=1.45,A144&lt;6.25,A144&gt;=5.15,B144&lt;3.4),5.1,IF(AND(A144&gt;=7.2,B144&lt;3.05,D144&gt;=1.75,G144&lt;0.597,A144&gt;=6.25,A144&gt;=5.15,B144&lt;3.4),6.7,IF(AND(G144&lt;0.353,B144&gt;=3.05,D144&gt;=1.75,G144&lt;0.597,A144&gt;=6.25,A144&gt;=5.15,B144&lt;3.4),5.22,IF(AND(G144&gt;=0.353,B144&gt;=3.05,D144&gt;=1.75,G144&lt;0.597,A144&gt;=6.25,A144&gt;=5.15,B144&lt;3.4),5.65,IF(AND(A144&lt;6.55,D144&lt;2.4,H144&lt;16.472,G144&gt;=0.597,A144&gt;=6.25,A144&gt;=5.15,B144&lt;3.4),5.033,IF(AND(H144&lt;12.719,G144&lt;0.385,B144&lt;3.85,A144&gt;=4.8,G144&lt;0.821,F144&lt;2,B144&gt;=3.4),1.54,IF(AND(H144&gt;=12.719,G144&lt;0.385,B144&lt;3.85,A144&gt;=4.8,G144&lt;0.821,F144&lt;2,B144&gt;=3.4),1.3,IF(AND(B144&lt;3.6,G144&gt;=0.385,B144&lt;3.85,A144&gt;=4.8,G144&lt;0.821,F144&lt;2,B144&gt;=3.4),1.325,IF(AND(B144&gt;=3.6,G144&gt;=0.385,B144&lt;3.85,A144&gt;=4.8,G144&lt;0.821,F144&lt;2,B144&gt;=3.4),1.55,IF(AND(D144&lt;1.05,G144&lt;0.572,A144&lt;5.95,G144&gt;=0.356,D144&lt;1.45,A144&lt;6.25,A144&gt;=5.15,B144&lt;3.4),3.633,IF(AND(D144&gt;=2.15,A144&lt;7.2,B144&lt;3.05,D144&gt;=1.75,G144&lt;0.597,A144&gt;=6.25,A144&gt;=5.15,B144&lt;3.4),5.667,IF(AND(H144&lt;13.094,A144&gt;=6.55,D144&lt;2.4,H144&lt;16.472,G144&gt;=0.597,A144&gt;=6.25,A144&gt;=5.15,B144&lt;3.4),5.2,IF(AND(D144&lt;1.15,D144&gt;=1.05,G144&lt;0.572,A144&lt;5.95,G144&gt;=0.356,D144&lt;1.45,A144&lt;6.25,A144&gt;=5.15,B144&lt;3.4),3.8,IF(AND(D144&gt;=1.15,D144&gt;=1.05,G144&lt;0.572,A144&lt;5.95,G144&gt;=0.356,D144&lt;1.45,A144&lt;6.25,A144&gt;=5.15,B144&lt;3.4),3.9,IF(AND(G144&gt;=0.487,D144&lt;2.15,A144&lt;7.2,B144&lt;3.05,D144&gt;=1.75,G144&lt;0.597,A144&gt;=6.25,A144&gt;=5.15,B144&lt;3.4),5.8,IF(AND(A144&lt;6.8,H144&gt;=13.094,A144&gt;=6.55,D144&lt;2.4,H144&lt;16.472,G144&gt;=0.597,A144&gt;=6.25,A144&gt;=5.15,B144&lt;3.4),4.52,IF(AND(A144&gt;=6.8,H144&gt;=13.094,A144&gt;=6.55,D144&lt;2.4,H144&lt;16.472,G144&gt;=0.597,A144&gt;=6.25,A144&gt;=5.15,B144&lt;3.4),4.75,IF(AND(B144&lt;2.95,G144&lt;0.487,D144&lt;2.15,A144&lt;7.2,B144&lt;3.05,D144&gt;=1.75,G144&lt;0.597,A144&gt;=6.25,A144&gt;=5.15,B144&lt;3.4),5.6,IF(AND(B144&gt;=2.95,G144&lt;0.487,D144&lt;2.15,A144&lt;7.2,B144&lt;3.05,D144&gt;=1.75,G144&lt;0.597,A144&gt;=6.25,A144&gt;=5.15,B144&lt;3.4),5.5,"shouldnthappen")))))))))))))))))))))))))))))))))))))))</f>
        <v>5.22</v>
      </c>
      <c r="BB144" s="1" t="n">
        <f aca="false">IF(AND(A144&lt;4.35,B144&lt;3.25,F144&lt;1.5),1.1,IF(AND(H144&lt;14.005,A144&gt;=4.35,B144&lt;3.25,F144&lt;1.5),1.3,IF(AND(H144&gt;=14.005,A144&gt;=4.35,B144&lt;3.25,F144&lt;1.5),1.6,IF(AND(G144&gt;=0.905,A144&lt;5.15,B144&gt;=3.25,F144&lt;1.5),1.9,IF(AND(B144&lt;3.45,A144&gt;=5.15,B144&gt;=3.25,F144&lt;1.5),1.6,IF(AND(F144&gt;=2.5,D144&gt;=1.35,D144&lt;1.75,F144&gt;=1.5),4.867,IF(AND(A144&gt;=7.05,D144&gt;=2.05,D144&gt;=1.75,F144&gt;=1.5),6.35,IF(AND(D144&gt;=0.4,G144&lt;0.905,A144&lt;5.15,B144&gt;=3.25,F144&lt;1.5),1.65,IF(AND(B144&lt;3.6,B144&gt;=3.45,A144&gt;=5.15,B144&gt;=3.25,F144&lt;1.5),1.35,IF(AND(H144&lt;6.808,H144&lt;9.386,D144&lt;1.35,D144&lt;1.75,F144&gt;=1.5),4.05,IF(AND(H144&gt;=6.808,H144&lt;9.386,D144&lt;1.35,D144&lt;1.75,F144&gt;=1.5),3.46,IF(AND(B144&lt;2.45,F144&lt;2.5,D144&gt;=1.35,D144&lt;1.75,F144&gt;=1.5),4.5,IF(AND(H144&gt;=13.115,D144&lt;1.95,D144&lt;2.05,D144&gt;=1.75,F144&gt;=1.5),4.85,IF(AND(G144&lt;0.196,D144&gt;=1.95,D144&lt;2.05,D144&gt;=1.75,F144&gt;=1.5),6.7,IF(AND(G144&gt;=0.196,D144&gt;=1.95,D144&lt;2.05,D144&gt;=1.75,F144&gt;=1.5),5.12,IF(AND(H144&lt;10.925,D144&lt;0.4,G144&lt;0.905,A144&lt;5.15,B144&gt;=3.25,F144&lt;1.5),1.4,IF(AND(H144&gt;=10.925,D144&lt;0.4,G144&lt;0.905,A144&lt;5.15,B144&gt;=3.25,F144&lt;1.5),1.45,IF(AND(H144&lt;14.096,B144&gt;=3.6,B144&gt;=3.45,A144&gt;=5.15,B144&gt;=3.25,F144&lt;1.5),1.42,IF(AND(H144&gt;=14.096,B144&gt;=3.6,B144&gt;=3.45,A144&gt;=5.15,B144&gt;=3.25,F144&lt;1.5),1.7,IF(AND(B144&lt;2.45,D144&lt;1.15,H144&gt;=9.386,D144&lt;1.35,D144&lt;1.75,F144&gt;=1.5),3.6,IF(AND(B144&gt;=2.45,D144&lt;1.15,H144&gt;=9.386,D144&lt;1.35,D144&lt;1.75,F144&gt;=1.5),3.9,IF(AND(G144&lt;0.246,D144&gt;=1.15,H144&gt;=9.386,D144&lt;1.35,D144&lt;1.75,F144&gt;=1.5),4.4,IF(AND(B144&lt;2.75,B144&gt;=2.45,F144&lt;2.5,D144&gt;=1.35,D144&lt;1.75,F144&gt;=1.5),5.1,IF(AND(H144&lt;11.084,H144&lt;13.115,D144&lt;1.95,D144&lt;2.05,D144&gt;=1.75,F144&gt;=1.5),5.35,IF(AND(H144&gt;=11.084,H144&lt;13.115,D144&lt;1.95,D144&lt;2.05,D144&gt;=1.75,F144&gt;=1.5),5.7,IF(AND(H144&lt;15.52,D144&lt;2.25,A144&lt;7.05,D144&gt;=2.05,D144&gt;=1.75,F144&gt;=1.5),5.45,IF(AND(H144&gt;=15.52,D144&lt;2.25,A144&lt;7.05,D144&gt;=2.05,D144&gt;=1.75,F144&gt;=1.5),5.725,IF(AND(G144&gt;=0.775,D144&gt;=2.25,A144&lt;7.05,D144&gt;=2.05,D144&gt;=1.75,F144&gt;=1.5),5.2,IF(AND(D144&lt;1.25,G144&gt;=0.246,D144&gt;=1.15,H144&gt;=9.386,D144&lt;1.35,D144&lt;1.75,F144&gt;=1.5),4.05,IF(AND(A144&lt;5.85,B144&gt;=2.75,B144&gt;=2.45,F144&lt;2.5,D144&gt;=1.35,D144&lt;1.75,F144&gt;=1.5),4.5,IF(AND(B144&lt;3.3,G144&lt;0.775,D144&gt;=2.25,A144&lt;7.05,D144&gt;=2.05,D144&gt;=1.75,F144&gt;=1.5),5.64,IF(AND(B144&gt;=3.3,G144&lt;0.775,D144&gt;=2.25,A144&lt;7.05,D144&gt;=2.05,D144&gt;=1.75,F144&gt;=1.5),5.6,IF(AND(A144&lt;5.9,D144&gt;=1.25,G144&gt;=0.246,D144&gt;=1.15,H144&gt;=9.386,D144&lt;1.35,D144&lt;1.75,F144&gt;=1.5),4.2,IF(AND(A144&gt;=5.9,D144&gt;=1.25,G144&gt;=0.246,D144&gt;=1.15,H144&gt;=9.386,D144&lt;1.35,D144&lt;1.75,F144&gt;=1.5),4,IF(AND(G144&gt;=0.437,A144&gt;=5.85,B144&gt;=2.75,B144&gt;=2.45,F144&lt;2.5,D144&gt;=1.35,D144&lt;1.75,F144&gt;=1.5),4.75,IF(AND(H144&lt;9.446,G144&lt;0.437,A144&gt;=5.85,B144&gt;=2.75,B144&gt;=2.45,F144&lt;2.5,D144&gt;=1.35,D144&lt;1.75,F144&gt;=1.5),4.6,IF(AND(H144&gt;=9.446,G144&lt;0.437,A144&gt;=5.85,B144&gt;=2.75,B144&gt;=2.45,F144&lt;2.5,D144&gt;=1.35,D144&lt;1.75,F144&gt;=1.5),4.7,"shouldnthappen")))))))))))))))))))))))))))))))))))))</f>
        <v>5.64</v>
      </c>
      <c r="BC144" s="1" t="n">
        <f aca="false">IF(AND(G144&gt;=0.905,F144&lt;1.5),1.65,IF(AND(D144&gt;=0.45,G144&lt;0.905,F144&lt;1.5),1.65,IF(AND(A144&lt;5.15,D144&lt;1.55,F144&gt;=1.5),3.225,IF(AND(F144&gt;=2.5,A144&gt;=5.15,D144&lt;1.55,F144&gt;=1.5),5.05,IF(AND(H144&lt;5.767,A144&lt;7.05,D144&gt;=1.55,F144&gt;=1.5),4.5,IF(AND(D144&lt;1.7,A144&gt;=7.05,D144&gt;=1.55,F144&gt;=1.5),5.8,IF(AND(A144&gt;=5.3,G144&lt;0.207,D144&lt;0.45,G144&lt;0.905,F144&lt;1.5),1.3,IF(AND(D144&gt;=0.35,G144&gt;=0.207,D144&lt;0.45,G144&lt;0.905,F144&lt;1.5),1.5,IF(AND(G144&lt;0.155,D144&gt;=1.7,A144&gt;=7.05,D144&gt;=1.55,F144&gt;=1.5),6.7,IF(AND(G144&gt;=0.155,D144&gt;=1.7,A144&gt;=7.05,D144&gt;=1.55,F144&gt;=1.5),6.34,IF(AND(G144&lt;0.05,A144&lt;5.3,G144&lt;0.207,D144&lt;0.45,G144&lt;0.905,F144&lt;1.5),1.4,IF(AND(G144&gt;=0.05,A144&lt;5.3,G144&lt;0.207,D144&lt;0.45,G144&lt;0.905,F144&lt;1.5),1.5,IF(AND(A144&lt;4.5,D144&lt;0.35,G144&gt;=0.207,D144&lt;0.45,G144&lt;0.905,F144&lt;1.5),1.3,IF(AND(G144&lt;0.308,A144&lt;6.2,F144&lt;2.5,A144&gt;=5.15,D144&lt;1.55,F144&gt;=1.5),4.5,IF(AND(D144&lt;1.35,A144&gt;=6.2,F144&lt;2.5,A144&gt;=5.15,D144&lt;1.55,F144&gt;=1.5),4.367,IF(AND(D144&lt;1.85,A144&lt;6.15,H144&gt;=5.767,A144&lt;7.05,D144&gt;=1.55,F144&gt;=1.5),4.933,IF(AND(G144&gt;=0.558,A144&gt;=4.5,D144&lt;0.35,G144&gt;=0.207,D144&lt;0.45,G144&lt;0.905,F144&lt;1.5),1.5,IF(AND(H144&gt;=13.383,G144&gt;=0.308,A144&lt;6.2,F144&lt;2.5,A144&gt;=5.15,D144&lt;1.55,F144&gt;=1.5),4.7,IF(AND(H144&gt;=12.206,D144&gt;=1.35,A144&gt;=6.2,F144&lt;2.5,A144&gt;=5.15,D144&lt;1.55,F144&gt;=1.5),4.575,IF(AND(A144&lt;5.7,D144&gt;=1.85,A144&lt;6.15,H144&gt;=5.767,A144&lt;7.05,D144&gt;=1.55,F144&gt;=1.5),4.9,IF(AND(A144&gt;=5.7,D144&gt;=1.85,A144&lt;6.15,H144&gt;=5.767,A144&lt;7.05,D144&gt;=1.55,F144&gt;=1.5),5.1,IF(AND(G144&lt;0.079,G144&lt;0.364,A144&gt;=6.15,H144&gt;=5.767,A144&lt;7.05,D144&gt;=1.55,F144&gt;=1.5),5.6,IF(AND(G144&gt;=0.079,G144&lt;0.364,A144&gt;=6.15,H144&gt;=5.767,A144&lt;7.05,D144&gt;=1.55,F144&gt;=1.5),5.25,IF(AND(G144&gt;=0.447,G144&lt;0.558,A144&gt;=4.5,D144&lt;0.35,G144&gt;=0.207,D144&lt;0.45,G144&lt;0.905,F144&lt;1.5),1.3,IF(AND(B144&gt;=2.95,H144&lt;13.383,G144&gt;=0.308,A144&lt;6.2,F144&lt;2.5,A144&gt;=5.15,D144&lt;1.55,F144&gt;=1.5),4.6,IF(AND(B144&lt;2.65,H144&lt;12.206,D144&gt;=1.35,A144&gt;=6.2,F144&lt;2.5,A144&gt;=5.15,D144&lt;1.55,F144&gt;=1.5),4.9,IF(AND(D144&lt;2.45,A144&lt;6.6,G144&gt;=0.364,A144&gt;=6.15,H144&gt;=5.767,A144&lt;7.05,D144&gt;=1.55,F144&gt;=1.5),5.6,IF(AND(D144&gt;=2.45,A144&lt;6.6,G144&gt;=0.364,A144&gt;=6.15,H144&gt;=5.767,A144&lt;7.05,D144&gt;=1.55,F144&gt;=1.5),6,IF(AND(H144&lt;12.921,A144&gt;=6.6,G144&gt;=0.364,A144&gt;=6.15,H144&gt;=5.767,A144&lt;7.05,D144&gt;=1.55,F144&gt;=1.5),5.725,IF(AND(H144&gt;=12.921,A144&gt;=6.6,G144&gt;=0.364,A144&gt;=6.15,H144&gt;=5.767,A144&lt;7.05,D144&gt;=1.55,F144&gt;=1.5),5.367,IF(AND(B144&lt;3.15,G144&lt;0.447,G144&lt;0.558,A144&gt;=4.5,D144&lt;0.35,G144&gt;=0.207,D144&lt;0.45,G144&lt;0.905,F144&lt;1.5),1.5,IF(AND(B144&gt;=3.15,G144&lt;0.447,G144&lt;0.558,A144&gt;=4.5,D144&lt;0.35,G144&gt;=0.207,D144&lt;0.45,G144&lt;0.905,F144&lt;1.5),1.36,IF(AND(B144&gt;=2.85,B144&lt;2.95,H144&lt;13.383,G144&gt;=0.308,A144&lt;6.2,F144&lt;2.5,A144&gt;=5.15,D144&lt;1.55,F144&gt;=1.5),3.6,IF(AND(H144&lt;9.446,B144&gt;=2.65,H144&lt;12.206,D144&gt;=1.35,A144&gt;=6.2,F144&lt;2.5,A144&gt;=5.15,D144&lt;1.55,F144&gt;=1.5),4.6,IF(AND(H144&gt;=9.446,B144&gt;=2.65,H144&lt;12.206,D144&gt;=1.35,A144&gt;=6.2,F144&lt;2.5,A144&gt;=5.15,D144&lt;1.55,F144&gt;=1.5),4.7,IF(AND(D144&lt;1.2,B144&lt;2.85,B144&lt;2.95,H144&lt;13.383,G144&gt;=0.308,A144&lt;6.2,F144&lt;2.5,A144&gt;=5.15,D144&lt;1.55,F144&gt;=1.5),3.75,IF(AND(G144&lt;0.356,D144&gt;=1.2,B144&lt;2.85,B144&lt;2.95,H144&lt;13.383,G144&gt;=0.308,A144&lt;6.2,F144&lt;2.5,A144&gt;=5.15,D144&lt;1.55,F144&gt;=1.5),4.2,IF(AND(G144&gt;=0.356,D144&gt;=1.2,B144&lt;2.85,B144&lt;2.95,H144&lt;13.383,G144&gt;=0.308,A144&lt;6.2,F144&lt;2.5,A144&gt;=5.15,D144&lt;1.55,F144&gt;=1.5),3.96,"shouldnthappen"))))))))))))))))))))))))))))))))))))))</f>
        <v>5.25</v>
      </c>
      <c r="BD144" s="1" t="n">
        <f aca="false">IF(AND(B144&lt;2.7,A144&lt;5.3,B144&lt;3.15),3.42,IF(AND(F144&lt;2.5,A144&gt;=5.85,B144&gt;=3.15),4.7,IF(AND(A144&lt;4.35,B144&gt;=2.7,A144&lt;5.3,B144&lt;3.15),1.1,IF(AND(A144&gt;=4.35,B144&gt;=2.7,A144&lt;5.3,B144&lt;3.15),1.42,IF(AND(A144&gt;=7.05,F144&gt;=2.5,A144&gt;=5.3,B144&lt;3.15),6.067,IF(AND(D144&gt;=0.45,A144&lt;5.05,A144&lt;5.85,B144&gt;=3.15),1.6,IF(AND(B144&lt;3.35,A144&gt;=5.05,A144&lt;5.85,B144&gt;=3.15),1.7,IF(AND(A144&gt;=6.85,F144&gt;=2.5,A144&gt;=5.85,B144&gt;=3.15),6.22,IF(AND(D144&lt;1.25,D144&lt;1.35,F144&lt;2.5,A144&gt;=5.3,B144&lt;3.15),4.033,IF(AND(D144&gt;=1.25,D144&lt;1.35,F144&lt;2.5,A144&gt;=5.3,B144&lt;3.15),4.233,IF(AND(A144&lt;6.05,D144&gt;=1.35,F144&lt;2.5,A144&gt;=5.3,B144&lt;3.15),5.1,IF(AND(H144&gt;=13.29,A144&lt;7.05,F144&gt;=2.5,A144&gt;=5.3,B144&lt;3.15),4.96,IF(AND(G144&gt;=0.858,D144&lt;0.45,A144&lt;5.05,A144&lt;5.85,B144&gt;=3.15),1.3,IF(AND(D144&gt;=0.35,B144&gt;=3.35,A144&gt;=5.05,A144&lt;5.85,B144&gt;=3.15),1.4,IF(AND(B144&lt;3.25,A144&lt;6.85,F144&gt;=2.5,A144&gt;=5.85,B144&gt;=3.15),5.233,IF(AND(A144&gt;=6.8,A144&gt;=6.05,D144&gt;=1.35,F144&lt;2.5,A144&gt;=5.3,B144&lt;3.15),4.9,IF(AND(G144&gt;=0.622,H144&lt;13.29,A144&lt;7.05,F144&gt;=2.5,A144&gt;=5.3,B144&lt;3.15),5.067,IF(AND(H144&lt;8.834,G144&lt;0.858,D144&lt;0.45,A144&lt;5.05,A144&lt;5.85,B144&gt;=3.15),1.4,IF(AND(G144&lt;0.774,B144&gt;=3.25,A144&lt;6.85,F144&gt;=2.5,A144&gt;=5.85,B144&gt;=3.15),5.8,IF(AND(G144&gt;=0.774,B144&gt;=3.25,A144&lt;6.85,F144&gt;=2.5,A144&gt;=5.85,B144&gt;=3.15),5.4,IF(AND(H144&gt;=12.206,A144&lt;6.8,A144&gt;=6.05,D144&gt;=1.35,F144&lt;2.5,A144&gt;=5.3,B144&lt;3.15),4.5,IF(AND(G144&gt;=0.439,G144&lt;0.622,H144&lt;13.29,A144&lt;7.05,F144&gt;=2.5,A144&gt;=5.3,B144&lt;3.15),5.667,IF(AND(G144&lt;0.227,H144&gt;=8.834,G144&lt;0.858,D144&lt;0.45,A144&lt;5.05,A144&lt;5.85,B144&gt;=3.15),1.4,IF(AND(G144&gt;=0.227,H144&gt;=8.834,G144&lt;0.858,D144&lt;0.45,A144&lt;5.05,A144&lt;5.85,B144&gt;=3.15),1.3,IF(AND(G144&gt;=0.934,B144&lt;3.75,D144&lt;0.35,B144&gt;=3.35,A144&gt;=5.05,A144&lt;5.85,B144&gt;=3.15),1.7,IF(AND(G144&lt;0.823,B144&gt;=3.75,D144&lt;0.35,B144&gt;=3.35,A144&gt;=5.05,A144&lt;5.85,B144&gt;=3.15),1.55,IF(AND(G144&gt;=0.823,B144&gt;=3.75,D144&lt;0.35,B144&gt;=3.35,A144&gt;=5.05,A144&lt;5.85,B144&gt;=3.15),1.5,IF(AND(A144&lt;6.2,H144&lt;12.206,A144&lt;6.8,A144&gt;=6.05,D144&gt;=1.35,F144&lt;2.5,A144&gt;=5.3,B144&lt;3.15),4.6,IF(AND(A144&gt;=6.2,H144&lt;12.206,A144&lt;6.8,A144&gt;=6.05,D144&gt;=1.35,F144&lt;2.5,A144&gt;=5.3,B144&lt;3.15),4.74,IF(AND(H144&gt;=10.667,G144&lt;0.439,G144&lt;0.622,H144&lt;13.29,A144&lt;7.05,F144&gt;=2.5,A144&gt;=5.3,B144&lt;3.15),5.6,IF(AND(H144&lt;13.67,G144&lt;0.934,B144&lt;3.75,D144&lt;0.35,B144&gt;=3.35,A144&gt;=5.05,A144&lt;5.85,B144&gt;=3.15),1.48,IF(AND(H144&gt;=13.67,G144&lt;0.934,B144&lt;3.75,D144&lt;0.35,B144&gt;=3.35,A144&gt;=5.05,A144&lt;5.85,B144&gt;=3.15),1.3,IF(AND(G144&lt;0.301,H144&lt;10.667,G144&lt;0.439,G144&lt;0.622,H144&lt;13.29,A144&lt;7.05,F144&gt;=2.5,A144&gt;=5.3,B144&lt;3.15),5.2,IF(AND(G144&gt;=0.301,H144&lt;10.667,G144&lt;0.439,G144&lt;0.622,H144&lt;13.29,A144&lt;7.05,F144&gt;=2.5,A144&gt;=5.3,B144&lt;3.15),5.067,"shouldnthappen"))))))))))))))))))))))))))))))))))</f>
        <v>5.067</v>
      </c>
      <c r="BE144" s="1" t="n">
        <f aca="false">IF(AND(B144&gt;=3.85,A144&gt;=5.05,F144&lt;1.5),1.4,IF(AND(A144&lt;5.25,A144&lt;5.75,F144&gt;=1.5),3.15,IF(AND(A144&lt;4.95,B144&lt;3.15,A144&lt;5.05,F144&lt;1.5),1.46,IF(AND(A144&gt;=4.95,B144&lt;3.15,A144&lt;5.05,F144&lt;1.5),1.6,IF(AND(H144&lt;8.834,B144&gt;=3.15,A144&lt;5.05,F144&lt;1.5),1.4,IF(AND(D144&lt;0.25,B144&lt;3.85,A144&gt;=5.05,F144&lt;1.5),1.48,IF(AND(D144&gt;=0.25,B144&lt;3.85,A144&gt;=5.05,F144&lt;1.5),1.7,IF(AND(F144&gt;=2.5,A144&gt;=5.25,A144&lt;5.75,F144&gt;=1.5),4.9,IF(AND(H144&lt;12.45,H144&gt;=8.834,B144&gt;=3.15,A144&lt;5.05,F144&lt;1.5),1.25,IF(AND(H144&gt;=12.45,H144&gt;=8.834,B144&gt;=3.15,A144&lt;5.05,F144&lt;1.5),1.32,IF(AND(G144&lt;0.283,F144&lt;2.5,A144&gt;=5.25,A144&lt;5.75,F144&gt;=1.5),4.3,IF(AND(H144&lt;6.712,H144&lt;11.275,D144&lt;1.55,A144&gt;=5.75,F144&gt;=1.5),5,IF(AND(H144&lt;13.101,H144&gt;=11.275,D144&lt;1.55,A144&gt;=5.75,F144&gt;=1.5),3.933,IF(AND(H144&gt;=13.101,H144&gt;=11.275,D144&lt;1.55,A144&gt;=5.75,F144&gt;=1.5),4.5,IF(AND(A144&gt;=7.3,D144&lt;2.45,D144&gt;=1.55,A144&gt;=5.75,F144&gt;=1.5),6.7,IF(AND(B144&lt;3.45,D144&gt;=2.45,D144&gt;=1.55,A144&gt;=5.75,F144&gt;=1.5),5.925,IF(AND(B144&gt;=3.45,D144&gt;=2.45,D144&gt;=1.55,A144&gt;=5.75,F144&gt;=1.5),6.1,IF(AND(B144&gt;=2.8,G144&gt;=0.283,F144&lt;2.5,A144&gt;=5.25,A144&lt;5.75,F144&gt;=1.5),4.2,IF(AND(D144&lt;1.35,H144&gt;=6.712,H144&lt;11.275,D144&lt;1.55,A144&gt;=5.75,F144&gt;=1.5),4.35,IF(AND(D144&lt;1.05,B144&lt;2.8,G144&gt;=0.283,F144&lt;2.5,A144&gt;=5.25,A144&lt;5.75,F144&gt;=1.5),3.567,IF(AND(D144&gt;=1.05,B144&lt;2.8,G144&gt;=0.283,F144&lt;2.5,A144&gt;=5.25,A144&lt;5.75,F144&gt;=1.5),3.925,IF(AND(B144&lt;2.65,D144&gt;=1.35,H144&gt;=6.712,H144&lt;11.275,D144&lt;1.55,A144&gt;=5.75,F144&gt;=1.5),4.9,IF(AND(B144&gt;=2.65,D144&gt;=1.35,H144&gt;=6.712,H144&lt;11.275,D144&lt;1.55,A144&gt;=5.75,F144&gt;=1.5),4.625,IF(AND(H144&gt;=14.683,G144&gt;=0.628,A144&lt;7.3,D144&lt;2.45,D144&gt;=1.55,A144&gt;=5.75,F144&gt;=1.5),5.4,IF(AND(D144&lt;1.95,H144&lt;8.884,G144&lt;0.628,A144&lt;7.3,D144&lt;2.45,D144&gt;=1.55,A144&gt;=5.75,F144&gt;=1.5),5.1,IF(AND(D144&gt;=1.95,H144&lt;8.884,G144&lt;0.628,A144&lt;7.3,D144&lt;2.45,D144&gt;=1.55,A144&gt;=5.75,F144&gt;=1.5),5.22,IF(AND(A144&lt;6.05,H144&gt;=8.884,G144&lt;0.628,A144&lt;7.3,D144&lt;2.45,D144&gt;=1.55,A144&gt;=5.75,F144&gt;=1.5),5.1,IF(AND(G144&lt;0.817,H144&lt;14.683,G144&gt;=0.628,A144&lt;7.3,D144&lt;2.45,D144&gt;=1.55,A144&gt;=5.75,F144&gt;=1.5),4.967,IF(AND(G144&gt;=0.817,H144&lt;14.683,G144&gt;=0.628,A144&lt;7.3,D144&lt;2.45,D144&gt;=1.55,A144&gt;=5.75,F144&gt;=1.5),5.1,IF(AND(H144&lt;9.637,A144&gt;=6.05,H144&gt;=8.884,G144&lt;0.628,A144&lt;7.3,D144&lt;2.45,D144&gt;=1.55,A144&gt;=5.75,F144&gt;=1.5),5.9,IF(AND(D144&lt;1.85,H144&gt;=9.637,A144&gt;=6.05,H144&gt;=8.884,G144&lt;0.628,A144&lt;7.3,D144&lt;2.45,D144&gt;=1.55,A144&gt;=5.75,F144&gt;=1.5),5.733,IF(AND(G144&gt;=0.388,D144&gt;=1.85,H144&gt;=9.637,A144&gt;=6.05,H144&gt;=8.884,G144&lt;0.628,A144&lt;7.3,D144&lt;2.45,D144&gt;=1.55,A144&gt;=5.75,F144&gt;=1.5),5.64,IF(AND(B144&lt;2.95,G144&lt;0.388,D144&gt;=1.85,H144&gt;=9.637,A144&gt;=6.05,H144&gt;=8.884,G144&lt;0.628,A144&lt;7.3,D144&lt;2.45,D144&gt;=1.55,A144&gt;=5.75,F144&gt;=1.5),5.5,IF(AND(B144&gt;=2.95,G144&lt;0.388,D144&gt;=1.85,H144&gt;=9.637,A144&gt;=6.05,H144&gt;=8.884,G144&lt;0.628,A144&lt;7.3,D144&lt;2.45,D144&gt;=1.55,A144&gt;=5.75,F144&gt;=1.5),5.333,"shouldnthappen"))))))))))))))))))))))))))))))))))</f>
        <v>5.22</v>
      </c>
      <c r="BF144" s="1" t="n">
        <f aca="false">IF(AND(D144&gt;=0.35,F144&lt;1.5),1.65,IF(AND(H144&gt;=16.227,D144&gt;=1.55,F144&gt;=1.5),6.533,IF(AND(A144&gt;=5.45,G144&lt;0.174,D144&lt;0.35,F144&lt;1.5),1.7,IF(AND(D144&lt;0.15,G144&gt;=0.174,D144&lt;0.35,F144&lt;1.5),1.38,IF(AND(D144&gt;=1.15,D144&lt;1.25,D144&lt;1.55,F144&gt;=1.5),3.967,IF(AND(H144&lt;8.376,A144&lt;5.45,G144&lt;0.174,D144&lt;0.35,F144&lt;1.5),1.4,IF(AND(H144&gt;=8.376,A144&lt;5.45,G144&lt;0.174,D144&lt;0.35,F144&lt;1.5),1.5,IF(AND(B144&lt;3.1,D144&gt;=0.15,G144&gt;=0.174,D144&lt;0.35,F144&lt;1.5),1.475,IF(AND(H144&lt;10.258,D144&lt;1.15,D144&lt;1.25,D144&lt;1.55,F144&gt;=1.5),3.24,IF(AND(H144&gt;=10.258,D144&lt;1.15,D144&lt;1.25,D144&lt;1.55,F144&gt;=1.5),3.875,IF(AND(F144&gt;=2.5,H144&lt;10.927,D144&gt;=1.25,D144&lt;1.55,F144&gt;=1.5),5.05,IF(AND(D144&lt;1.35,H144&gt;=10.927,D144&gt;=1.25,D144&lt;1.55,F144&gt;=1.5),4.25,IF(AND(A144&gt;=6.95,D144&lt;1.75,H144&lt;16.227,D144&gt;=1.55,F144&gt;=1.5),5.8,IF(AND(B144&lt;3.3,B144&gt;=3.1,D144&gt;=0.15,G144&gt;=0.174,D144&lt;0.35,F144&lt;1.5),1.3,IF(AND(H144&lt;12.278,D144&gt;=1.35,H144&gt;=10.927,D144&gt;=1.25,D144&lt;1.55,F144&gt;=1.5),4.9,IF(AND(G144&lt;0.226,A144&lt;6.95,D144&lt;1.75,H144&lt;16.227,D144&gt;=1.55,F144&gt;=1.5),5,IF(AND(G144&gt;=0.226,A144&lt;6.95,D144&lt;1.75,H144&lt;16.227,D144&gt;=1.55,F144&gt;=1.5),4.62,IF(AND(H144&lt;9.35,B144&lt;2.95,D144&gt;=1.75,H144&lt;16.227,D144&gt;=1.55,F144&gt;=1.5),6.3,IF(AND(H144&gt;=9.35,B144&lt;2.95,D144&gt;=1.75,H144&lt;16.227,D144&gt;=1.55,F144&gt;=1.5),5.58,IF(AND(A144&lt;5.05,B144&gt;=3.3,B144&gt;=3.1,D144&gt;=0.15,G144&gt;=0.174,D144&lt;0.35,F144&lt;1.5),1.35,IF(AND(A144&gt;=5.05,B144&gt;=3.3,B144&gt;=3.1,D144&gt;=0.15,G144&gt;=0.174,D144&lt;0.35,F144&lt;1.5),1.46,IF(AND(B144&lt;2.8,A144&lt;5.65,F144&lt;2.5,H144&lt;10.927,D144&gt;=1.25,D144&lt;1.55,F144&gt;=1.5),4.075,IF(AND(B144&gt;=2.8,A144&lt;5.65,F144&lt;2.5,H144&lt;10.927,D144&gt;=1.25,D144&lt;1.55,F144&gt;=1.5),3.933,IF(AND(A144&lt;6.25,A144&gt;=5.65,F144&lt;2.5,H144&lt;10.927,D144&gt;=1.25,D144&lt;1.55,F144&gt;=1.5),4.533,IF(AND(A144&gt;=6.25,A144&gt;=5.65,F144&lt;2.5,H144&lt;10.927,D144&gt;=1.25,D144&lt;1.55,F144&gt;=1.5),4.3,IF(AND(A144&lt;6.5,H144&gt;=12.278,D144&gt;=1.35,H144&gt;=10.927,D144&gt;=1.25,D144&lt;1.55,F144&gt;=1.5),4.55,IF(AND(A144&gt;=6.5,H144&gt;=12.278,D144&gt;=1.35,H144&gt;=10.927,D144&gt;=1.25,D144&lt;1.55,F144&gt;=1.5),4.775,IF(AND(H144&lt;9.884,D144&lt;2.1,B144&gt;=2.95,D144&gt;=1.75,H144&lt;16.227,D144&gt;=1.55,F144&gt;=1.5),5.5,IF(AND(H144&gt;=9.884,D144&lt;2.1,B144&gt;=2.95,D144&gt;=1.75,H144&lt;16.227,D144&gt;=1.55,F144&gt;=1.5),5.1,IF(AND(H144&lt;10.393,D144&gt;=2.1,B144&gt;=2.95,D144&gt;=1.75,H144&lt;16.227,D144&gt;=1.55,F144&gt;=1.5),5.74,IF(AND(D144&lt;2.25,H144&gt;=10.393,D144&gt;=2.1,B144&gt;=2.95,D144&gt;=1.75,H144&lt;16.227,D144&gt;=1.55,F144&gt;=1.5),5.8,IF(AND(D144&gt;=2.25,H144&gt;=10.393,D144&gt;=2.1,B144&gt;=2.95,D144&gt;=1.75,H144&lt;16.227,D144&gt;=1.55,F144&gt;=1.5),5.4,"shouldnthappen"))))))))))))))))))))))))))))))))</f>
        <v>5.74</v>
      </c>
      <c r="BG144" s="1" t="n">
        <f aca="false">IF(AND(G144&lt;0.096,A144&lt;5.45),2.95,IF(AND(F144&gt;=1.5,G144&gt;=0.096,A144&lt;5.45),3,IF(AND(D144&lt;0.6,A144&lt;5.9,A144&gt;=5.45),1.4,IF(AND(F144&gt;=2.5,D144&gt;=0.6,A144&lt;5.9,A144&gt;=5.45),5.1,IF(AND(A144&lt;7.45,A144&gt;=7.05,A144&gt;=5.9,A144&gt;=5.45),6.167,IF(AND(B144&gt;=3.55,G144&lt;0.587,F144&lt;1.5,G144&gt;=0.096,A144&lt;5.45),1,IF(AND(A144&lt;5.05,G144&gt;=0.587,F144&lt;1.5,G144&gt;=0.096,A144&lt;5.45),1.35,IF(AND(B144&lt;2.75,D144&lt;1.7,A144&lt;7.05,A144&gt;=5.9,A144&gt;=5.45),4.9,IF(AND(A144&lt;6.2,D144&gt;=1.7,A144&lt;7.05,A144&gt;=5.9,A144&gt;=5.45),4.833,IF(AND(H144&lt;17.32,A144&gt;=7.45,A144&gt;=7.05,A144&gt;=5.9,A144&gt;=5.45),6.68,IF(AND(H144&gt;=17.32,A144&gt;=7.45,A144&gt;=7.05,A144&gt;=5.9,A144&gt;=5.45),6.4,IF(AND(G144&lt;0.161,B144&lt;3.55,G144&lt;0.587,F144&lt;1.5,G144&gt;=0.096,A144&lt;5.45),1.5,IF(AND(H144&lt;11.016,A144&gt;=5.05,G144&gt;=0.587,F144&lt;1.5,G144&gt;=0.096,A144&lt;5.45),1.633,IF(AND(H144&lt;11.001,G144&lt;0.372,F144&lt;2.5,D144&gt;=0.6,A144&lt;5.9,A144&gt;=5.45),4.133,IF(AND(H144&gt;=11.001,G144&lt;0.372,F144&lt;2.5,D144&gt;=0.6,A144&lt;5.9,A144&gt;=5.45),4.3,IF(AND(H144&lt;6.808,G144&gt;=0.372,F144&lt;2.5,D144&gt;=0.6,A144&lt;5.9,A144&gt;=5.45),4,IF(AND(A144&gt;=6.75,B144&gt;=2.75,D144&lt;1.7,A144&lt;7.05,A144&gt;=5.9,A144&gt;=5.45),4.84,IF(AND(H144&lt;12.467,G144&gt;=0.161,B144&lt;3.55,G144&lt;0.587,F144&lt;1.5,G144&gt;=0.096,A144&lt;5.45),1.3,IF(AND(D144&lt;0.25,H144&gt;=11.016,A144&gt;=5.05,G144&gt;=0.587,F144&lt;1.5,G144&gt;=0.096,A144&lt;5.45),1.52,IF(AND(D144&gt;=0.25,H144&gt;=11.016,A144&gt;=5.05,G144&gt;=0.587,F144&lt;1.5,G144&gt;=0.096,A144&lt;5.45),1.5,IF(AND(H144&lt;11.218,H144&gt;=6.808,G144&gt;=0.372,F144&lt;2.5,D144&gt;=0.6,A144&lt;5.9,A144&gt;=5.45),3.7,IF(AND(H144&gt;=11.218,H144&gt;=6.808,G144&gt;=0.372,F144&lt;2.5,D144&gt;=0.6,A144&lt;5.9,A144&gt;=5.45),3.9,IF(AND(B144&lt;2.95,A144&lt;6.75,B144&gt;=2.75,D144&lt;1.7,A144&lt;7.05,A144&gt;=5.9,A144&gt;=5.45),4.2,IF(AND(B144&gt;=2.95,A144&lt;6.75,B144&gt;=2.75,D144&lt;1.7,A144&lt;7.05,A144&gt;=5.9,A144&gt;=5.45),4.6,IF(AND(D144&gt;=2.45,A144&lt;6.85,A144&gt;=6.2,D144&gt;=1.7,A144&lt;7.05,A144&gt;=5.9,A144&gt;=5.45),5.9,IF(AND(G144&lt;0.312,A144&gt;=6.85,A144&gt;=6.2,D144&gt;=1.7,A144&lt;7.05,A144&gt;=5.9,A144&gt;=5.45),5.1,IF(AND(G144&gt;=0.312,A144&gt;=6.85,A144&gt;=6.2,D144&gt;=1.7,A144&lt;7.05,A144&gt;=5.9,A144&gt;=5.45),5.4,IF(AND(G144&lt;0.251,H144&gt;=12.467,G144&gt;=0.161,B144&lt;3.55,G144&lt;0.587,F144&lt;1.5,G144&gt;=0.096,A144&lt;5.45),1.35,IF(AND(G144&gt;=0.251,H144&gt;=12.467,G144&gt;=0.161,B144&lt;3.55,G144&lt;0.587,F144&lt;1.5,G144&gt;=0.096,A144&lt;5.45),1.467,IF(AND(G144&gt;=0.628,D144&lt;2.45,A144&lt;6.85,A144&gt;=6.2,D144&gt;=1.7,A144&lt;7.05,A144&gt;=5.9,A144&gt;=5.45),5.1,IF(AND(A144&gt;=6.75,G144&lt;0.628,D144&lt;2.45,A144&lt;6.85,A144&gt;=6.2,D144&gt;=1.7,A144&lt;7.05,A144&gt;=5.9,A144&gt;=5.45),5.9,IF(AND(H144&lt;11.824,A144&lt;6.75,G144&lt;0.628,D144&lt;2.45,A144&lt;6.85,A144&gt;=6.2,D144&gt;=1.7,A144&lt;7.05,A144&gt;=5.9,A144&gt;=5.45),5.44,IF(AND(H144&lt;14.378,H144&gt;=11.824,A144&lt;6.75,G144&lt;0.628,D144&lt;2.45,A144&lt;6.85,A144&gt;=6.2,D144&gt;=1.7,A144&lt;7.05,A144&gt;=5.9,A144&gt;=5.45),5.6,IF(AND(H144&gt;=14.378,H144&gt;=11.824,A144&lt;6.75,G144&lt;0.628,D144&lt;2.45,A144&lt;6.85,A144&gt;=6.2,D144&gt;=1.7,A144&lt;7.05,A144&gt;=5.9,A144&gt;=5.45),5.8,"shouldnthappen"))))))))))))))))))))))))))))))))))</f>
        <v>5.1</v>
      </c>
      <c r="BH144" s="1" t="n">
        <f aca="false">IF(AND(G144&gt;=0.905,F144&lt;1.5),1.8,IF(AND(H144&lt;5.523,G144&lt;0.905,F144&lt;1.5),1,IF(AND(D144&gt;=0.4,H144&gt;=5.523,G144&lt;0.905,F144&lt;1.5),1.7,IF(AND(G144&gt;=0.878,D144&lt;1.35,F144&lt;2.5,F144&gt;=1.5),4.4,IF(AND(A144&lt;5.4,D144&gt;=1.35,F144&lt;2.5,F144&gt;=1.5),3.9,IF(AND(G144&lt;0.177,B144&lt;3.15,F144&gt;=2.5,F144&gt;=1.5),6.15,IF(AND(H144&lt;10.393,B144&gt;=3.15,F144&gt;=2.5,F144&gt;=1.5),5.94,IF(AND(H144&gt;=10.393,B144&gt;=3.15,F144&gt;=2.5,F144&gt;=1.5),5.467,IF(AND(D144&gt;=1.25,G144&lt;0.878,D144&lt;1.35,F144&lt;2.5,F144&gt;=1.5),4.18,IF(AND(G144&gt;=0.709,A144&gt;=5.4,D144&gt;=1.35,F144&lt;2.5,F144&gt;=1.5),4.9,IF(AND(B144&lt;2.6,G144&gt;=0.177,B144&lt;3.15,F144&gt;=2.5,F144&gt;=1.5),4.8,IF(AND(A144&lt;4.35,A144&lt;5.05,D144&lt;0.4,H144&gt;=5.523,G144&lt;0.905,F144&lt;1.5),1.1,IF(AND(A144&gt;=5.6,A144&gt;=5.05,D144&lt;0.4,H144&gt;=5.523,G144&lt;0.905,F144&lt;1.5),1.7,IF(AND(D144&lt;1.05,D144&lt;1.25,G144&lt;0.878,D144&lt;1.35,F144&lt;2.5,F144&gt;=1.5),3.6,IF(AND(D144&gt;=1.55,G144&lt;0.709,A144&gt;=5.4,D144&gt;=1.35,F144&lt;2.5,F144&gt;=1.5),4.975,IF(AND(D144&lt;1.7,B144&gt;=2.6,G144&gt;=0.177,B144&lt;3.15,F144&gt;=2.5,F144&gt;=1.5),5.8,IF(AND(B144&lt;3.15,A144&gt;=4.35,A144&lt;5.05,D144&lt;0.4,H144&gt;=5.523,G144&lt;0.905,F144&lt;1.5),1.46,IF(AND(A144&gt;=5.45,A144&lt;5.6,A144&gt;=5.05,D144&lt;0.4,H144&gt;=5.523,G144&lt;0.905,F144&lt;1.5),1.35,IF(AND(H144&lt;10.974,D144&gt;=1.05,D144&lt;1.25,G144&lt;0.878,D144&lt;1.35,F144&lt;2.5,F144&gt;=1.5),3.8,IF(AND(H144&gt;=13.654,D144&lt;1.55,G144&lt;0.709,A144&gt;=5.4,D144&gt;=1.35,F144&lt;2.5,F144&gt;=1.5),4.725,IF(AND(A144&lt;4.5,B144&gt;=3.15,A144&gt;=4.35,A144&lt;5.05,D144&lt;0.4,H144&gt;=5.523,G144&lt;0.905,F144&lt;1.5),1.3,IF(AND(G144&lt;0.676,A144&lt;5.45,A144&lt;5.6,A144&gt;=5.05,D144&lt;0.4,H144&gt;=5.523,G144&lt;0.905,F144&lt;1.5),1.5,IF(AND(G144&gt;=0.676,A144&lt;5.45,A144&lt;5.6,A144&gt;=5.05,D144&lt;0.4,H144&gt;=5.523,G144&lt;0.905,F144&lt;1.5),1.55,IF(AND(A144&lt;5.7,H144&gt;=10.974,D144&gt;=1.05,D144&lt;1.25,G144&lt;0.878,D144&lt;1.35,F144&lt;2.5,F144&gt;=1.5),3.9,IF(AND(A144&gt;=5.7,H144&gt;=10.974,D144&gt;=1.05,D144&lt;1.25,G144&lt;0.878,D144&lt;1.35,F144&lt;2.5,F144&gt;=1.5),3.933,IF(AND(G144&gt;=0.644,H144&lt;13.654,D144&lt;1.55,G144&lt;0.709,A144&gt;=5.4,D144&gt;=1.35,F144&lt;2.5,F144&gt;=1.5),4.4,IF(AND(B144&lt;2.9,A144&lt;6.2,D144&gt;=1.7,B144&gt;=2.6,G144&gt;=0.177,B144&lt;3.15,F144&gt;=2.5,F144&gt;=1.5),5.02,IF(AND(B144&gt;=2.9,A144&lt;6.2,D144&gt;=1.7,B144&gt;=2.6,G144&gt;=0.177,B144&lt;3.15,F144&gt;=2.5,F144&gt;=1.5),4.8,IF(AND(D144&lt;2.2,A144&gt;=6.2,D144&gt;=1.7,B144&gt;=2.6,G144&gt;=0.177,B144&lt;3.15,F144&gt;=2.5,F144&gt;=1.5),5.325,IF(AND(D144&gt;=2.2,A144&gt;=6.2,D144&gt;=1.7,B144&gt;=2.6,G144&gt;=0.177,B144&lt;3.15,F144&gt;=2.5,F144&gt;=1.5),5.1,IF(AND(D144&lt;0.25,A144&gt;=4.5,B144&gt;=3.15,A144&gt;=4.35,A144&lt;5.05,D144&lt;0.4,H144&gt;=5.523,G144&lt;0.905,F144&lt;1.5),1.357,IF(AND(D144&gt;=0.25,A144&gt;=4.5,B144&gt;=3.15,A144&gt;=4.35,A144&lt;5.05,D144&lt;0.4,H144&gt;=5.523,G144&lt;0.905,F144&lt;1.5),1.333,IF(AND(H144&lt;10.723,G144&lt;0.644,H144&lt;13.654,D144&lt;1.55,G144&lt;0.709,A144&gt;=5.4,D144&gt;=1.35,F144&lt;2.5,F144&gt;=1.5),4.6,IF(AND(H144&gt;=10.723,G144&lt;0.644,H144&lt;13.654,D144&lt;1.55,G144&lt;0.709,A144&gt;=5.4,D144&gt;=1.35,F144&lt;2.5,F144&gt;=1.5),4.5,"shouldnthappen"))))))))))))))))))))))))))))))))))</f>
        <v>5.1</v>
      </c>
      <c r="BI144" s="1" t="n">
        <f aca="false">IF(AND(D144&gt;=0.8,A144&lt;5.45),3.9,IF(AND(D144&gt;=0.45,D144&lt;0.8,A144&lt;5.45),1.66,IF(AND(H144&lt;16.447,B144&gt;=3.45,A144&gt;=5.45),1.525,IF(AND(H144&gt;=16.447,B144&gt;=3.45,A144&gt;=5.45),6.4,IF(AND(H144&lt;5.245,D144&lt;0.45,D144&lt;0.8,A144&lt;5.45),1,IF(AND(A144&gt;=7.2,G144&lt;0.154,B144&lt;3.45,A144&gt;=5.45),6.7,IF(AND(D144&lt;1.65,A144&lt;7.2,G144&lt;0.154,B144&lt;3.45,A144&gt;=5.45),4.7,IF(AND(D144&gt;=1.65,A144&lt;7.2,G144&lt;0.154,B144&lt;3.45,A144&gt;=5.45),5.52,IF(AND(D144&gt;=0.25,A144&lt;5.05,H144&gt;=5.245,D144&lt;0.45,D144&lt;0.8,A144&lt;5.45),1.35,IF(AND(H144&lt;6.089,A144&gt;=5.05,H144&gt;=5.245,D144&lt;0.45,D144&lt;0.8,A144&lt;5.45),1.7,IF(AND(D144&lt;1.2,B144&lt;2.6,A144&lt;5.75,G144&gt;=0.154,B144&lt;3.45,A144&gt;=5.45),3.85,IF(AND(D144&gt;=1.2,B144&lt;2.6,A144&lt;5.75,G144&gt;=0.154,B144&lt;3.45,A144&gt;=5.45),4,IF(AND(D144&gt;=1.65,B144&gt;=2.6,A144&lt;5.75,G144&gt;=0.154,B144&lt;3.45,A144&gt;=5.45),4.9,IF(AND(G144&lt;0.353,F144&lt;2.5,A144&gt;=5.75,G144&gt;=0.154,B144&lt;3.45,A144&gt;=5.45),4.25,IF(AND(A144&gt;=7.25,F144&gt;=2.5,A144&gt;=5.75,G144&gt;=0.154,B144&lt;3.45,A144&gt;=5.45),6.45,IF(AND(H144&lt;11.218,D144&lt;0.25,A144&lt;5.05,H144&gt;=5.245,D144&lt;0.45,D144&lt;0.8,A144&lt;5.45),1.42,IF(AND(G144&lt;0.517,H144&gt;=6.089,A144&gt;=5.05,H144&gt;=5.245,D144&lt;0.45,D144&lt;0.8,A144&lt;5.45),1.44,IF(AND(G144&gt;=0.517,H144&gt;=6.089,A144&gt;=5.05,H144&gt;=5.245,D144&lt;0.45,D144&lt;0.8,A144&lt;5.45),1.54,IF(AND(H144&gt;=10.194,D144&lt;1.65,B144&gt;=2.6,A144&lt;5.75,G144&gt;=0.154,B144&lt;3.45,A144&gt;=5.45),4.35,IF(AND(B144&gt;=3.15,G144&gt;=0.353,F144&lt;2.5,A144&gt;=5.75,G144&gt;=0.154,B144&lt;3.45,A144&gt;=5.45),4.7,IF(AND(H144&lt;7.716,A144&lt;7.25,F144&gt;=2.5,A144&gt;=5.75,G144&gt;=0.154,B144&lt;3.45,A144&gt;=5.45),5.04,IF(AND(G144&lt;0.175,H144&gt;=11.218,D144&lt;0.25,A144&lt;5.05,H144&gt;=5.245,D144&lt;0.45,D144&lt;0.8,A144&lt;5.45),1.5,IF(AND(H144&lt;7.713,H144&lt;10.194,D144&lt;1.65,B144&gt;=2.6,A144&lt;5.75,G144&gt;=0.154,B144&lt;3.45,A144&gt;=5.45),4.1,IF(AND(H144&gt;=7.713,H144&lt;10.194,D144&lt;1.65,B144&gt;=2.6,A144&lt;5.75,G144&gt;=0.154,B144&lt;3.45,A144&gt;=5.45),4.2,IF(AND(B144&gt;=3.05,B144&lt;3.15,G144&gt;=0.353,F144&lt;2.5,A144&gt;=5.75,G144&gt;=0.154,B144&lt;3.45,A144&gt;=5.45),4.4,IF(AND(D144&gt;=2.45,H144&gt;=7.716,A144&lt;7.25,F144&gt;=2.5,A144&gt;=5.75,G144&gt;=0.154,B144&lt;3.45,A144&gt;=5.45),5.85,IF(AND(D144&lt;0.15,G144&gt;=0.175,H144&gt;=11.218,D144&lt;0.25,A144&lt;5.05,H144&gt;=5.245,D144&lt;0.45,D144&lt;0.8,A144&lt;5.45),1.1,IF(AND(H144&gt;=16.317,B144&lt;3.05,B144&lt;3.15,G144&gt;=0.353,F144&lt;2.5,A144&gt;=5.75,G144&gt;=0.154,B144&lt;3.45,A144&gt;=5.45),4.8,IF(AND(G144&gt;=0.857,D144&lt;2.45,H144&gt;=7.716,A144&lt;7.25,F144&gt;=2.5,A144&gt;=5.75,G144&gt;=0.154,B144&lt;3.45,A144&gt;=5.45),5.05,IF(AND(G144&lt;0.245,D144&gt;=0.15,G144&gt;=0.175,H144&gt;=11.218,D144&lt;0.25,A144&lt;5.05,H144&gt;=5.245,D144&lt;0.45,D144&lt;0.8,A144&lt;5.45),1.3,IF(AND(G144&gt;=0.245,D144&gt;=0.15,G144&gt;=0.175,H144&gt;=11.218,D144&lt;0.25,A144&lt;5.05,H144&gt;=5.245,D144&lt;0.45,D144&lt;0.8,A144&lt;5.45),1.22,IF(AND(B144&lt;2.85,H144&lt;16.317,B144&lt;3.05,B144&lt;3.15,G144&gt;=0.353,F144&lt;2.5,A144&gt;=5.75,G144&gt;=0.154,B144&lt;3.45,A144&gt;=5.45),4.6,IF(AND(B144&gt;=2.85,H144&lt;16.317,B144&lt;3.05,B144&lt;3.15,G144&gt;=0.353,F144&lt;2.5,A144&gt;=5.75,G144&gt;=0.154,B144&lt;3.45,A144&gt;=5.45),4.633,IF(AND(D144&lt;1.85,G144&lt;0.857,D144&lt;2.45,H144&gt;=7.716,A144&lt;7.25,F144&gt;=2.5,A144&gt;=5.75,G144&gt;=0.154,B144&lt;3.45,A144&gt;=5.45),5.8,IF(AND(H144&lt;11.297,D144&gt;=1.85,G144&lt;0.857,D144&lt;2.45,H144&gt;=7.716,A144&lt;7.25,F144&gt;=2.5,A144&gt;=5.75,G144&gt;=0.154,B144&lt;3.45,A144&gt;=5.45),5.3,IF(AND(G144&lt;0.388,H144&gt;=11.297,D144&gt;=1.85,G144&lt;0.857,D144&lt;2.45,H144&gt;=7.716,A144&lt;7.25,F144&gt;=2.5,A144&gt;=5.75,G144&gt;=0.154,B144&lt;3.45,A144&gt;=5.45),5.4,IF(AND(G144&gt;=0.388,H144&gt;=11.297,D144&gt;=1.85,G144&lt;0.857,D144&lt;2.45,H144&gt;=7.716,A144&lt;7.25,F144&gt;=2.5,A144&gt;=5.75,G144&gt;=0.154,B144&lt;3.45,A144&gt;=5.45),5.6,"shouldnthappen")))))))))))))))))))))))))))))))))))))</f>
        <v>5.3</v>
      </c>
      <c r="BJ144" s="1" t="n">
        <f aca="false">IF(AND(F144&gt;=2,B144&gt;=3.35),6.1,IF(AND(H144&gt;=12.719,F144&lt;1.5,B144&lt;3.35),1.567,IF(AND(H144&lt;5.245,F144&lt;2,B144&gt;=3.35),1,IF(AND(D144&lt;0.15,H144&lt;12.719,F144&lt;1.5,B144&lt;3.35),1.5,IF(AND(D144&gt;=0.35,H144&gt;=5.245,F144&lt;2,B144&gt;=3.35),1.6,IF(AND(A144&lt;4.9,D144&gt;=0.15,H144&lt;12.719,F144&lt;1.5,B144&lt;3.35),1.36,IF(AND(B144&lt;2.65,G144&lt;0.572,D144&lt;1.45,F144&gt;=1.5,B144&lt;3.35),3.5,IF(AND(A144&lt;6.1,F144&lt;2.5,D144&gt;=1.45,F144&gt;=1.5,B144&lt;3.35),5.1,IF(AND(G144&gt;=0.607,D144&lt;0.35,H144&gt;=5.245,F144&lt;2,B144&gt;=3.35),1.65,IF(AND(G144&lt;0.546,A144&gt;=4.9,D144&gt;=0.15,H144&lt;12.719,F144&lt;1.5,B144&lt;3.35),1.2,IF(AND(G144&gt;=0.546,A144&gt;=4.9,D144&gt;=0.15,H144&lt;12.719,F144&lt;1.5,B144&lt;3.35),1.4,IF(AND(A144&gt;=6.3,B144&gt;=2.65,G144&lt;0.572,D144&lt;1.45,F144&gt;=1.5,B144&lt;3.35),4.8,IF(AND(D144&lt;1.15,B144&lt;2.85,G144&gt;=0.572,D144&lt;1.45,F144&gt;=1.5,B144&lt;3.35),3.9,IF(AND(B144&gt;=3.15,B144&gt;=2.85,G144&gt;=0.572,D144&lt;1.45,F144&gt;=1.5,B144&lt;3.35),4.7,IF(AND(B144&lt;2.95,A144&gt;=6.1,F144&lt;2.5,D144&gt;=1.45,F144&gt;=1.5,B144&lt;3.35),4.533,IF(AND(B144&gt;=2.95,A144&gt;=6.1,F144&lt;2.5,D144&gt;=1.45,F144&gt;=1.5,B144&lt;3.35),4.75,IF(AND(A144&gt;=6.7,G144&lt;0.107,F144&gt;=2.5,D144&gt;=1.45,F144&gt;=1.5,B144&lt;3.35),5.7,IF(AND(G144&gt;=0.385,G144&lt;0.607,D144&lt;0.35,H144&gt;=5.245,F144&lt;2,B144&gt;=3.35),1.325,IF(AND(D144&lt;1.25,A144&lt;6.3,B144&gt;=2.65,G144&lt;0.572,D144&lt;1.45,F144&gt;=1.5,B144&lt;3.35),4,IF(AND(D144&gt;=1.25,A144&lt;6.3,B144&gt;=2.65,G144&lt;0.572,D144&lt;1.45,F144&gt;=1.5,B144&lt;3.35),4.18,IF(AND(G144&lt;0.907,D144&gt;=1.15,B144&lt;2.85,G144&gt;=0.572,D144&lt;1.45,F144&gt;=1.5,B144&lt;3.35),4,IF(AND(G144&gt;=0.907,D144&gt;=1.15,B144&lt;2.85,G144&gt;=0.572,D144&lt;1.45,F144&gt;=1.5,B144&lt;3.35),4.4,IF(AND(H144&lt;8.326,B144&lt;3.15,B144&gt;=2.85,G144&gt;=0.572,D144&lt;1.45,F144&gt;=1.5,B144&lt;3.35),3.6,IF(AND(H144&gt;=8.326,B144&lt;3.15,B144&gt;=2.85,G144&gt;=0.572,D144&lt;1.45,F144&gt;=1.5,B144&lt;3.35),4.48,IF(AND(B144&lt;2.95,A144&lt;6.7,G144&lt;0.107,F144&gt;=2.5,D144&gt;=1.45,F144&gt;=1.5,B144&lt;3.35),5.6,IF(AND(B144&gt;=2.95,A144&lt;6.7,G144&lt;0.107,F144&gt;=2.5,D144&gt;=1.45,F144&gt;=1.5,B144&lt;3.35),5.5,IF(AND(G144&lt;0.205,G144&lt;0.432,G144&gt;=0.107,F144&gt;=2.5,D144&gt;=1.45,F144&gt;=1.5,B144&lt;3.35),5.3,IF(AND(B144&gt;=3.05,G144&gt;=0.432,G144&gt;=0.107,F144&gt;=2.5,D144&gt;=1.45,F144&gt;=1.5,B144&lt;3.35),5.86,IF(AND(H144&gt;=14.057,G144&lt;0.385,G144&lt;0.607,D144&lt;0.35,H144&gt;=5.245,F144&lt;2,B144&gt;=3.35),1.7,IF(AND(D144&lt;1.7,G144&gt;=0.205,G144&lt;0.432,G144&gt;=0.107,F144&gt;=2.5,D144&gt;=1.45,F144&gt;=1.5,B144&lt;3.35),5,IF(AND(G144&lt;0.779,B144&lt;3.05,G144&gt;=0.432,G144&gt;=0.107,F144&gt;=2.5,D144&gt;=1.45,F144&gt;=1.5,B144&lt;3.35),4.9,IF(AND(G144&gt;=0.779,B144&lt;3.05,G144&gt;=0.432,G144&gt;=0.107,F144&gt;=2.5,D144&gt;=1.45,F144&gt;=1.5,B144&lt;3.35),5.533,IF(AND(D144&gt;=0.25,H144&lt;14.057,G144&lt;0.385,G144&lt;0.607,D144&lt;0.35,H144&gt;=5.245,F144&lt;2,B144&gt;=3.35),1.4,IF(AND(B144&lt;2.85,D144&gt;=1.7,G144&gt;=0.205,G144&lt;0.432,G144&gt;=0.107,F144&gt;=2.5,D144&gt;=1.45,F144&gt;=1.5,B144&lt;3.35),5.1,IF(AND(B144&gt;=2.85,D144&gt;=1.7,G144&gt;=0.205,G144&lt;0.432,G144&gt;=0.107,F144&gt;=2.5,D144&gt;=1.45,F144&gt;=1.5,B144&lt;3.35),5.15,IF(AND(A144&lt;5.1,D144&lt;0.25,H144&lt;14.057,G144&lt;0.385,G144&lt;0.607,D144&lt;0.35,H144&gt;=5.245,F144&lt;2,B144&gt;=3.35),1.4,IF(AND(A144&gt;=5.1,D144&lt;0.25,H144&lt;14.057,G144&lt;0.385,G144&lt;0.607,D144&lt;0.35,H144&gt;=5.245,F144&lt;2,B144&gt;=3.35),1.5,"shouldnthappen")))))))))))))))))))))))))))))))))))))</f>
        <v>5.15</v>
      </c>
    </row>
    <row r="145" customFormat="false" ht="13.8" hidden="false" customHeight="false" outlineLevel="0" collapsed="false">
      <c r="A145" s="1" t="n">
        <v>5.8</v>
      </c>
      <c r="B145" s="1" t="n">
        <v>2.7</v>
      </c>
      <c r="C145" s="1" t="n">
        <v>5.1</v>
      </c>
      <c r="D145" s="1" t="n">
        <v>1.9</v>
      </c>
      <c r="E145" s="1" t="s">
        <v>93</v>
      </c>
      <c r="F145" s="1" t="n">
        <v>3</v>
      </c>
      <c r="G145" s="1" t="n">
        <v>0.262564631178975</v>
      </c>
      <c r="H145" s="16" t="n">
        <v>15.2607842620462</v>
      </c>
      <c r="I145" s="11" t="n">
        <f aca="false">C145</f>
        <v>5.1</v>
      </c>
      <c r="J145" s="1" t="n">
        <f aca="false">AVERAGE(M145:BJ145)</f>
        <v>5.1227</v>
      </c>
      <c r="K145" s="15" t="n">
        <f aca="false">1-SQRT(VAR(M145:BJ145, I145)) / AVERAGE(M145:BJ145)</f>
        <v>0.940724402120017</v>
      </c>
      <c r="L145" s="1" t="n">
        <f aca="false">(J145-I145)/I145</f>
        <v>0.00445098039215694</v>
      </c>
      <c r="M145" s="1" t="n">
        <f aca="false">IF(AND(H145&gt;=16.241,B145&gt;=3.35),6.4,IF(AND(D145&gt;=0.75,A145&lt;5.15,B145&lt;3.35),4.1,IF(AND(D145&gt;=1.5,H145&lt;16.241,B145&gt;=3.35),5.767,IF(AND(B145&gt;=3.25,D145&lt;0.75,A145&lt;5.15,B145&lt;3.35),1.58,IF(AND(A145&lt;4.95,D145&lt;1.5,H145&lt;16.241,B145&gt;=3.35),1.4,IF(AND(A145&lt;4.5,B145&lt;3.25,D145&lt;0.75,A145&lt;5.15,B145&lt;3.35),1.26,IF(AND(A145&gt;=4.5,B145&lt;3.25,D145&lt;0.75,A145&lt;5.15,B145&lt;3.35),1.48,IF(AND(G145&lt;0.356,H145&lt;12.557,D145&lt;1.45,A145&gt;=5.15,B145&lt;3.35),4.267,IF(AND(D145&lt;1.25,H145&gt;=12.557,D145&lt;1.45,A145&gt;=5.15,B145&lt;3.35),4.05,IF(AND(D145&gt;=1.35,G145&gt;=0.356,H145&lt;12.557,D145&lt;1.45,A145&gt;=5.15,B145&lt;3.35),4.25,IF(AND(H145&lt;15.086,D145&gt;=1.25,H145&gt;=12.557,D145&lt;1.45,A145&gt;=5.15,B145&lt;3.35),4.4,IF(AND(F145&lt;2.5,G145&gt;=0.44,D145&lt;2.05,D145&gt;=1.45,A145&gt;=5.15,B145&lt;3.35),4.7,IF(AND(H145&lt;10.391,B145&lt;3.15,D145&gt;=2.05,D145&gt;=1.45,A145&gt;=5.15,B145&lt;3.35),5.1,IF(AND(G145&lt;0.505,B145&gt;=3.15,D145&gt;=2.05,D145&gt;=1.45,A145&gt;=5.15,B145&lt;3.35),5.7,IF(AND(G145&gt;=0.505,B145&gt;=3.15,D145&gt;=2.05,D145&gt;=1.45,A145&gt;=5.15,B145&lt;3.35),5.95,IF(AND(D145&gt;=0.5,G145&lt;0.905,A145&gt;=4.95,D145&lt;1.5,H145&lt;16.241,B145&gt;=3.35),1.6,IF(AND(B145&lt;3.6,G145&gt;=0.905,A145&gt;=4.95,D145&lt;1.5,H145&lt;16.241,B145&gt;=3.35),1.7,IF(AND(B145&gt;=3.6,G145&gt;=0.905,A145&gt;=4.95,D145&lt;1.5,H145&lt;16.241,B145&gt;=3.35),1.767,IF(AND(A145&gt;=5.7,D145&lt;1.35,G145&gt;=0.356,H145&lt;12.557,D145&lt;1.45,A145&gt;=5.15,B145&lt;3.35),3.9,IF(AND(A145&lt;6.35,H145&gt;=15.086,D145&gt;=1.25,H145&gt;=12.557,D145&lt;1.45,A145&gt;=5.15,B145&lt;3.35),4.7,IF(AND(A145&gt;=6.35,H145&gt;=15.086,D145&gt;=1.25,H145&gt;=12.557,D145&lt;1.45,A145&gt;=5.15,B145&lt;3.35),4.6,IF(AND(H145&lt;9.252,D145&lt;1.55,G145&lt;0.44,D145&lt;2.05,D145&gt;=1.45,A145&gt;=5.15,B145&lt;3.35),5.08,IF(AND(H145&gt;=9.252,D145&lt;1.55,G145&lt;0.44,D145&lt;2.05,D145&gt;=1.45,A145&gt;=5.15,B145&lt;3.35),4.7,IF(AND(H145&lt;8.477,D145&gt;=1.55,G145&lt;0.44,D145&lt;2.05,D145&gt;=1.45,A145&gt;=5.15,B145&lt;3.35),5.1,IF(AND(H145&gt;=8.477,D145&gt;=1.55,G145&lt;0.44,D145&lt;2.05,D145&gt;=1.45,A145&gt;=5.15,B145&lt;3.35),5.4,IF(AND(H145&lt;8.435,F145&gt;=2.5,G145&gt;=0.44,D145&lt;2.05,D145&gt;=1.45,A145&gt;=5.15,B145&lt;3.35),5.1,IF(AND(H145&gt;=8.435,F145&gt;=2.5,G145&gt;=0.44,D145&lt;2.05,D145&gt;=1.45,A145&gt;=5.15,B145&lt;3.35),4.86,IF(AND(G145&lt;0.543,H145&gt;=10.391,B145&lt;3.15,D145&gt;=2.05,D145&gt;=1.45,A145&gt;=5.15,B145&lt;3.35),5.56,IF(AND(G145&gt;=0.543,H145&gt;=10.391,B145&lt;3.15,D145&gt;=2.05,D145&gt;=1.45,A145&gt;=5.15,B145&lt;3.35),5.8,IF(AND(A145&lt;5.05,D145&lt;0.5,G145&lt;0.905,A145&gt;=4.95,D145&lt;1.5,H145&lt;16.241,B145&gt;=3.35),1.3,IF(AND(H145&lt;6.583,A145&lt;5.7,D145&lt;1.35,G145&gt;=0.356,H145&lt;12.557,D145&lt;1.45,A145&gt;=5.15,B145&lt;3.35),4,IF(AND(G145&lt;0.585,A145&gt;=5.05,D145&lt;0.5,G145&lt;0.905,A145&gt;=4.95,D145&lt;1.5,H145&lt;16.241,B145&gt;=3.35),1.475,IF(AND(G145&lt;0.62,H145&gt;=6.583,A145&lt;5.7,D145&lt;1.35,G145&gt;=0.356,H145&lt;12.557,D145&lt;1.45,A145&gt;=5.15,B145&lt;3.35),3.75,IF(AND(G145&gt;=0.62,H145&gt;=6.583,A145&lt;5.7,D145&lt;1.35,G145&gt;=0.356,H145&lt;12.557,D145&lt;1.45,A145&gt;=5.15,B145&lt;3.35),3.6,IF(AND(B145&lt;3.75,G145&gt;=0.585,A145&gt;=5.05,D145&lt;0.5,G145&lt;0.905,A145&gt;=4.95,D145&lt;1.5,H145&lt;16.241,B145&gt;=3.35),1.5,IF(AND(B145&gt;=3.75,G145&gt;=0.585,A145&gt;=5.05,D145&lt;0.5,G145&lt;0.905,A145&gt;=4.95,D145&lt;1.5,H145&lt;16.241,B145&gt;=3.35),1.6,"shouldnthappen"))))))))))))))))))))))))))))))))))))</f>
        <v>5.4</v>
      </c>
      <c r="N145" s="1" t="n">
        <f aca="false">IF(AND(H145&lt;5.245,B145&lt;3.65,F145&lt;1.5),1,IF(AND(H145&gt;=14.096,B145&gt;=3.65,F145&lt;1.5),1.65,IF(AND(A145&gt;=5.45,H145&gt;=5.245,B145&lt;3.65,F145&lt;1.5),1.3,IF(AND(H145&gt;=13.586,H145&lt;14.096,B145&gt;=3.65,F145&lt;1.5),1.3,IF(AND(H145&lt;10.258,D145&lt;1.25,F145&lt;2.5,F145&gt;=1.5),3.38,IF(AND(H145&lt;6.982,D145&gt;=1.25,F145&lt;2.5,F145&gt;=1.5),3.96,IF(AND(H145&gt;=13.646,D145&lt;2.05,F145&gt;=2.5,F145&gt;=1.5),6.1,IF(AND(B145&lt;3.05,A145&lt;5.45,H145&gt;=5.245,B145&lt;3.65,F145&lt;1.5),1.375,IF(AND(H145&lt;6.543,H145&lt;13.586,H145&lt;14.096,B145&gt;=3.65,F145&lt;1.5),1.4,IF(AND(H145&gt;=6.543,H145&lt;13.586,H145&lt;14.096,B145&gt;=3.65,F145&lt;1.5),1.5,IF(AND(H145&lt;11.522,H145&gt;=10.258,D145&lt;1.25,F145&lt;2.5,F145&gt;=1.5),3.733,IF(AND(H145&gt;=11.522,H145&gt;=10.258,D145&lt;1.25,F145&lt;2.5,F145&gt;=1.5),3.92,IF(AND(H145&lt;5.767,H145&lt;13.646,D145&lt;2.05,F145&gt;=2.5,F145&gt;=1.5),4.5,IF(AND(A145&lt;6.8,B145&lt;3.15,D145&gt;=2.05,F145&gt;=2.5,F145&gt;=1.5),5.6,IF(AND(A145&gt;=6.8,B145&lt;3.15,D145&gt;=2.05,F145&gt;=2.5,F145&gt;=1.5),5.1,IF(AND(B145&lt;3.25,B145&gt;=3.15,D145&gt;=2.05,F145&gt;=2.5,F145&gt;=1.5),5.8,IF(AND(B145&gt;=3.25,B145&gt;=3.15,D145&gt;=2.05,F145&gt;=2.5,F145&gt;=1.5),5.65,IF(AND(B145&lt;3.15,B145&gt;=3.05,A145&lt;5.45,H145&gt;=5.245,B145&lt;3.65,F145&lt;1.5),1.5,IF(AND(G145&gt;=0.735,H145&lt;13.665,H145&gt;=6.982,D145&gt;=1.25,F145&lt;2.5,F145&gt;=1.5),4.2,IF(AND(H145&lt;14.03,H145&gt;=13.665,H145&gt;=6.982,D145&gt;=1.25,F145&lt;2.5,F145&gt;=1.5),4.8,IF(AND(A145&gt;=6.6,H145&gt;=5.767,H145&lt;13.646,D145&lt;2.05,F145&gt;=2.5,F145&gt;=1.5),6.05,IF(AND(G145&gt;=0.934,B145&gt;=3.15,B145&gt;=3.05,A145&lt;5.45,H145&gt;=5.245,B145&lt;3.65,F145&lt;1.5),1.7,IF(AND(D145&gt;=1.55,G145&lt;0.735,H145&lt;13.665,H145&gt;=6.982,D145&gt;=1.25,F145&lt;2.5,F145&gt;=1.5),5.1,IF(AND(D145&lt;1.45,H145&gt;=14.03,H145&gt;=13.665,H145&gt;=6.982,D145&gt;=1.25,F145&lt;2.5,F145&gt;=1.5),4.7,IF(AND(D145&gt;=1.45,H145&gt;=14.03,H145&gt;=13.665,H145&gt;=6.982,D145&gt;=1.25,F145&lt;2.5,F145&gt;=1.5),4.5,IF(AND(A145&gt;=6.2,A145&lt;6.6,H145&gt;=5.767,H145&lt;13.646,D145&lt;2.05,F145&gt;=2.5,F145&gt;=1.5),5.325,IF(AND(B145&lt;3.25,G145&lt;0.934,B145&gt;=3.15,B145&gt;=3.05,A145&lt;5.45,H145&gt;=5.245,B145&lt;3.65,F145&lt;1.5),1.3,IF(AND(D145&lt;1.35,D145&lt;1.55,G145&lt;0.735,H145&lt;13.665,H145&gt;=6.982,D145&gt;=1.25,F145&lt;2.5,F145&gt;=1.5),4.25,IF(AND(H145&lt;8.435,A145&lt;6.2,A145&lt;6.6,H145&gt;=5.767,H145&lt;13.646,D145&lt;2.05,F145&gt;=2.5,F145&gt;=1.5),5.1,IF(AND(H145&gt;=8.435,A145&lt;6.2,A145&lt;6.6,H145&gt;=5.767,H145&lt;13.646,D145&lt;2.05,F145&gt;=2.5,F145&gt;=1.5),4.9,IF(AND(A145&gt;=5.15,B145&gt;=3.25,G145&lt;0.934,B145&gt;=3.15,B145&gt;=3.05,A145&lt;5.45,H145&gt;=5.245,B145&lt;3.65,F145&lt;1.5),1.5,IF(AND(B145&lt;2.9,D145&gt;=1.35,D145&lt;1.55,G145&lt;0.735,H145&lt;13.665,H145&gt;=6.982,D145&gt;=1.25,F145&lt;2.5,F145&gt;=1.5),4.6,IF(AND(B145&gt;=2.9,D145&gt;=1.35,D145&lt;1.55,G145&lt;0.735,H145&lt;13.665,H145&gt;=6.982,D145&gt;=1.25,F145&lt;2.5,F145&gt;=1.5),4.52,IF(AND(G145&gt;=0.862,A145&lt;5.15,B145&gt;=3.25,G145&lt;0.934,B145&gt;=3.15,B145&gt;=3.05,A145&lt;5.45,H145&gt;=5.245,B145&lt;3.65,F145&lt;1.5),1.5,IF(AND(H145&lt;9.35,G145&lt;0.862,A145&lt;5.15,B145&gt;=3.25,G145&lt;0.934,B145&gt;=3.15,B145&gt;=3.05,A145&lt;5.45,H145&gt;=5.245,B145&lt;3.65,F145&lt;1.5),1.38,IF(AND(H145&gt;=9.35,G145&lt;0.862,A145&lt;5.15,B145&gt;=3.25,G145&lt;0.934,B145&gt;=3.15,B145&gt;=3.05,A145&lt;5.45,H145&gt;=5.245,B145&lt;3.65,F145&lt;1.5),1.4,"shouldnthappen"))))))))))))))))))))))))))))))))))))</f>
        <v>6.1</v>
      </c>
      <c r="O145" s="1" t="n">
        <f aca="false">IF(AND(B145&lt;2.75,A145&lt;5.55),3.96,IF(AND(H145&lt;9.205,A145&lt;5.9,A145&gt;=5.55),3.85,IF(AND(A145&lt;4.35,D145&lt;0.35,B145&gt;=2.75,A145&lt;5.55),1.1,IF(AND(B145&lt;3.65,D145&gt;=0.35,B145&gt;=2.75,A145&lt;5.55),1.65,IF(AND(B145&gt;=3.65,D145&gt;=0.35,B145&gt;=2.75,A145&lt;5.55),1.9,IF(AND(G145&gt;=0.732,H145&gt;=9.205,A145&lt;5.9,A145&gt;=5.55),4.9,IF(AND(G145&lt;0.273,G145&lt;0.732,H145&gt;=9.205,A145&lt;5.9,A145&gt;=5.55),4.5,IF(AND(A145&lt;6.3,G145&lt;0.422,F145&lt;2.5,A145&gt;=5.9,A145&gt;=5.55),5.1,IF(AND(A145&gt;=6.3,G145&lt;0.422,F145&lt;2.5,A145&gt;=5.9,A145&gt;=5.55),4.76,IF(AND(B145&lt;2.4,G145&gt;=0.422,F145&lt;2.5,A145&gt;=5.9,A145&gt;=5.55),4.45,IF(AND(A145&gt;=7,G145&gt;=0.628,F145&gt;=2.5,A145&gt;=5.9,A145&gt;=5.55),6.45,IF(AND(D145&lt;0.15,H145&lt;13.924,A145&gt;=4.35,D145&lt;0.35,B145&gt;=2.75,A145&lt;5.55),1.5,IF(AND(B145&lt;3.15,H145&gt;=13.924,A145&gt;=4.35,D145&lt;0.35,B145&gt;=2.75,A145&lt;5.55),1.56,IF(AND(B145&gt;=3.15,H145&gt;=13.924,A145&gt;=4.35,D145&lt;0.35,B145&gt;=2.75,A145&lt;5.55),1.3,IF(AND(H145&lt;14.316,G145&gt;=0.273,G145&lt;0.732,H145&gt;=9.205,A145&lt;5.9,A145&gt;=5.55),3.95,IF(AND(H145&gt;=14.316,G145&gt;=0.273,G145&lt;0.732,H145&gt;=9.205,A145&lt;5.9,A145&gt;=5.55),4.1,IF(AND(A145&lt;6.2,B145&gt;=2.4,G145&gt;=0.422,F145&lt;2.5,A145&gt;=5.9,A145&gt;=5.55),4.3,IF(AND(A145&gt;=7.05,G145&lt;0.364,G145&lt;0.628,F145&gt;=2.5,A145&gt;=5.9,A145&gt;=5.55),6.1,IF(AND(A145&gt;=7.55,G145&gt;=0.364,G145&lt;0.628,F145&gt;=2.5,A145&gt;=5.9,A145&gt;=5.55),6.4,IF(AND(A145&lt;6.15,A145&lt;7,G145&gt;=0.628,F145&gt;=2.5,A145&gt;=5.9,A145&gt;=5.55),4.9,IF(AND(D145&lt;1.45,A145&gt;=6.2,B145&gt;=2.4,G145&gt;=0.422,F145&lt;2.5,A145&gt;=5.9,A145&gt;=5.55),4.64,IF(AND(D145&gt;=1.45,A145&gt;=6.2,B145&gt;=2.4,G145&gt;=0.422,F145&lt;2.5,A145&gt;=5.9,A145&gt;=5.55),4.9,IF(AND(D145&lt;1.65,A145&lt;7.05,G145&lt;0.364,G145&lt;0.628,F145&gt;=2.5,A145&gt;=5.9,A145&gt;=5.55),5.1,IF(AND(D145&gt;=2.35,A145&lt;7.55,G145&gt;=0.364,G145&lt;0.628,F145&gt;=2.5,A145&gt;=5.9,A145&gt;=5.55),5.633,IF(AND(D145&lt;2.15,A145&gt;=6.15,A145&lt;7,G145&gt;=0.628,F145&gt;=2.5,A145&gt;=5.9,A145&gt;=5.55),5.1,IF(AND(D145&gt;=2.15,A145&gt;=6.15,A145&lt;7,G145&gt;=0.628,F145&gt;=2.5,A145&gt;=5.9,A145&gt;=5.55),5.267,IF(AND(A145&lt;4.9,A145&lt;5.05,D145&gt;=0.15,H145&lt;13.924,A145&gt;=4.35,D145&lt;0.35,B145&gt;=2.75,A145&lt;5.55),1.375,IF(AND(A145&gt;=4.9,A145&lt;5.05,D145&gt;=0.15,H145&lt;13.924,A145&gt;=4.35,D145&lt;0.35,B145&gt;=2.75,A145&lt;5.55),1.3,IF(AND(A145&lt;5.45,A145&gt;=5.05,D145&gt;=0.15,H145&lt;13.924,A145&gt;=4.35,D145&lt;0.35,B145&gt;=2.75,A145&lt;5.55),1.475,IF(AND(A145&gt;=5.45,A145&gt;=5.05,D145&gt;=0.15,H145&lt;13.924,A145&gt;=4.35,D145&lt;0.35,B145&gt;=2.75,A145&lt;5.55),1.4,IF(AND(B145&gt;=3.25,D145&lt;2.35,A145&lt;7.55,G145&gt;=0.364,G145&lt;0.628,F145&gt;=2.5,A145&gt;=5.9,A145&gt;=5.55),5.7,IF(AND(G145&lt;0.006,G145&lt;0.107,D145&gt;=1.65,A145&lt;7.05,G145&lt;0.364,G145&lt;0.628,F145&gt;=2.5,A145&gt;=5.9,A145&gt;=5.55),5.5,IF(AND(G145&gt;=0.006,G145&lt;0.107,D145&gt;=1.65,A145&lt;7.05,G145&lt;0.364,G145&lt;0.628,F145&gt;=2.5,A145&gt;=5.9,A145&gt;=5.55),5.667,IF(AND(D145&lt;2.2,G145&gt;=0.107,D145&gt;=1.65,A145&lt;7.05,G145&lt;0.364,G145&lt;0.628,F145&gt;=2.5,A145&gt;=5.9,A145&gt;=5.55),5.35,IF(AND(D145&gt;=2.2,G145&gt;=0.107,D145&gt;=1.65,A145&lt;7.05,G145&lt;0.364,G145&lt;0.628,F145&gt;=2.5,A145&gt;=5.9,A145&gt;=5.55),5.2,IF(AND(D145&lt;2.25,B145&lt;3.25,D145&lt;2.35,A145&lt;7.55,G145&gt;=0.364,G145&lt;0.628,F145&gt;=2.5,A145&gt;=5.9,A145&gt;=5.55),5.8,IF(AND(D145&gt;=2.25,B145&lt;3.25,D145&lt;2.35,A145&lt;7.55,G145&gt;=0.364,G145&lt;0.628,F145&gt;=2.5,A145&gt;=5.9,A145&gt;=5.55),5.9,"shouldnthappen")))))))))))))))))))))))))))))))))))))</f>
        <v>4.5</v>
      </c>
      <c r="P145" s="1" t="n">
        <f aca="false">IF(AND(D145&gt;=0.75,A145&lt;5.55),3.9,IF(AND(H145&lt;7.482,A145&gt;=5.55),3.45,IF(AND(B145&gt;=3.15,B145&lt;3.25,D145&lt;0.75,A145&lt;5.55),1.262,IF(AND(G145&gt;=0.446,B145&lt;3.15,B145&lt;3.25,D145&lt;0.75,A145&lt;5.55),1.1,IF(AND(G145&lt;0.408,A145&lt;5.05,B145&gt;=3.25,D145&lt;0.75,A145&lt;5.55),1.4,IF(AND(G145&gt;=0.408,A145&lt;5.05,B145&gt;=3.25,D145&lt;0.75,A145&lt;5.55),1.233,IF(AND(G145&gt;=0.676,A145&gt;=5.05,B145&gt;=3.25,D145&lt;0.75,A145&lt;5.55),1.72,IF(AND(H145&lt;9.386,A145&lt;5.85,F145&lt;2.5,H145&gt;=7.482,A145&gt;=5.55),3.5,IF(AND(H145&gt;=9.386,A145&lt;5.85,F145&lt;2.5,H145&gt;=7.482,A145&gt;=5.55),4.275,IF(AND(H145&gt;=16.284,G145&lt;0.865,F145&gt;=2.5,H145&gt;=7.482,A145&gt;=5.55),6.6,IF(AND(G145&lt;0.912,G145&gt;=0.865,F145&gt;=2.5,H145&gt;=7.482,A145&gt;=5.55),4.8,IF(AND(G145&gt;=0.912,G145&gt;=0.865,F145&gt;=2.5,H145&gt;=7.482,A145&gt;=5.55),5.175,IF(AND(A145&gt;=4.95,G145&lt;0.446,B145&lt;3.15,B145&lt;3.25,D145&lt;0.75,A145&lt;5.55),1.6,IF(AND(H145&gt;=12.974,G145&lt;0.676,A145&gt;=5.05,B145&gt;=3.25,D145&lt;0.75,A145&lt;5.55),1.3,IF(AND(D145&lt;1.45,H145&lt;13.531,A145&gt;=5.85,F145&lt;2.5,H145&gt;=7.482,A145&gt;=5.55),4.2,IF(AND(D145&gt;=1.45,H145&lt;13.531,A145&gt;=5.85,F145&lt;2.5,H145&gt;=7.482,A145&gt;=5.55),4.967,IF(AND(G145&lt;0.187,H145&gt;=13.531,A145&gt;=5.85,F145&lt;2.5,H145&gt;=7.482,A145&gt;=5.55),5,IF(AND(H145&gt;=12.675,A145&lt;4.95,G145&lt;0.446,B145&lt;3.15,B145&lt;3.25,D145&lt;0.75,A145&lt;5.55),1.5,IF(AND(H145&lt;10.826,H145&lt;12.974,G145&lt;0.676,A145&gt;=5.05,B145&gt;=3.25,D145&lt;0.75,A145&lt;5.55),1.46,IF(AND(H145&gt;=10.826,H145&lt;12.974,G145&lt;0.676,A145&gt;=5.05,B145&gt;=3.25,D145&lt;0.75,A145&lt;5.55),1.4,IF(AND(A145&lt;6.15,G145&gt;=0.187,H145&gt;=13.531,A145&gt;=5.85,F145&lt;2.5,H145&gt;=7.482,A145&gt;=5.55),4.7,IF(AND(A145&lt;6.85,B145&lt;2.95,H145&lt;16.284,G145&lt;0.865,F145&gt;=2.5,H145&gt;=7.482,A145&gt;=5.55),5.32,IF(AND(A145&gt;=6.85,B145&lt;2.95,H145&lt;16.284,G145&lt;0.865,F145&gt;=2.5,H145&gt;=7.482,A145&gt;=5.55),6.567,IF(AND(A145&lt;4.85,H145&lt;12.675,A145&lt;4.95,G145&lt;0.446,B145&lt;3.15,B145&lt;3.25,D145&lt;0.75,A145&lt;5.55),1.4,IF(AND(A145&gt;=4.85,H145&lt;12.675,A145&lt;4.95,G145&lt;0.446,B145&lt;3.15,B145&lt;3.25,D145&lt;0.75,A145&lt;5.55),1.5,IF(AND(B145&lt;3.1,A145&gt;=6.15,G145&gt;=0.187,H145&gt;=13.531,A145&gt;=5.85,F145&lt;2.5,H145&gt;=7.482,A145&gt;=5.55),4.467,IF(AND(B145&gt;=3.1,A145&gt;=6.15,G145&gt;=0.187,H145&gt;=13.531,A145&gt;=5.85,F145&lt;2.5,H145&gt;=7.482,A145&gt;=5.55),4.7,IF(AND(G145&gt;=0.379,B145&lt;3.15,B145&gt;=2.95,H145&lt;16.284,G145&lt;0.865,F145&gt;=2.5,H145&gt;=7.482,A145&gt;=5.55),5.733,IF(AND(A145&lt;6.6,B145&gt;=3.15,B145&gt;=2.95,H145&lt;16.284,G145&lt;0.865,F145&gt;=2.5,H145&gt;=7.482,A145&gt;=5.55),5.38,IF(AND(A145&lt;6.7,G145&lt;0.379,B145&lt;3.15,B145&gt;=2.95,H145&lt;16.284,G145&lt;0.865,F145&gt;=2.5,H145&gt;=7.482,A145&gt;=5.55),5.3,IF(AND(A145&gt;=6.7,G145&lt;0.379,B145&lt;3.15,B145&gt;=2.95,H145&lt;16.284,G145&lt;0.865,F145&gt;=2.5,H145&gt;=7.482,A145&gt;=5.55),5.16,IF(AND(A145&lt;7.05,A145&gt;=6.6,B145&gt;=3.15,B145&gt;=2.95,H145&lt;16.284,G145&lt;0.865,F145&gt;=2.5,H145&gt;=7.482,A145&gt;=5.55),5.78,IF(AND(A145&gt;=7.05,A145&gt;=6.6,B145&gt;=3.15,B145&gt;=2.95,H145&lt;16.284,G145&lt;0.865,F145&gt;=2.5,H145&gt;=7.482,A145&gt;=5.55),6.1,"shouldnthappen")))))))))))))))))))))))))))))))))</f>
        <v>5.32</v>
      </c>
      <c r="Q145" s="1" t="n">
        <f aca="false">IF(AND(G145&gt;=0.422,B145&lt;3.25,F145&lt;1.5),1.25,IF(AND(G145&gt;=0.082,G145&lt;0.125,F145&gt;=1.5),6.7,IF(AND(G145&lt;0.251,G145&lt;0.422,B145&lt;3.25,F145&lt;1.5),1.38,IF(AND(G145&gt;=0.251,G145&lt;0.422,B145&lt;3.25,F145&lt;1.5),1.55,IF(AND(G145&gt;=0.385,G145&lt;0.633,B145&gt;=3.25,F145&lt;1.5),1.367,IF(AND(B145&lt;3.35,G145&gt;=0.633,B145&gt;=3.25,F145&lt;1.5),1.7,IF(AND(A145&lt;5.85,G145&lt;0.082,G145&lt;0.125,F145&gt;=1.5),4.5,IF(AND(F145&gt;=2.5,D145&lt;1.6,G145&gt;=0.125,F145&gt;=1.5),5.05,IF(AND(H145&gt;=16.774,D145&gt;=1.6,G145&gt;=0.125,F145&gt;=1.5),6.4,IF(AND(D145&gt;=0.5,G145&lt;0.385,G145&lt;0.633,B145&gt;=3.25,F145&lt;1.5),1.6,IF(AND(B145&lt;3.6,B145&gt;=3.35,G145&gt;=0.633,B145&gt;=3.25,F145&lt;1.5),1.55,IF(AND(B145&gt;=3.6,B145&gt;=3.35,G145&gt;=0.633,B145&gt;=3.25,F145&lt;1.5),1.6,IF(AND(D145&lt;1.65,A145&gt;=5.85,G145&lt;0.082,G145&lt;0.125,F145&gt;=1.5),4.7,IF(AND(A145&lt;5.3,F145&lt;2.5,D145&lt;1.6,G145&gt;=0.125,F145&gt;=1.5),3.15,IF(AND(B145&gt;=3.2,H145&lt;16.774,D145&gt;=1.6,G145&gt;=0.125,F145&gt;=1.5),5.675,IF(AND(H145&lt;11.767,D145&lt;0.5,G145&lt;0.385,G145&lt;0.633,B145&gt;=3.25,F145&lt;1.5),1.5,IF(AND(H145&gt;=11.767,D145&lt;0.5,G145&lt;0.385,G145&lt;0.633,B145&gt;=3.25,F145&lt;1.5),1.367,IF(AND(H145&lt;8.367,D145&gt;=1.65,A145&gt;=5.85,G145&lt;0.082,G145&lt;0.125,F145&gt;=1.5),5.7,IF(AND(H145&gt;=8.367,D145&gt;=1.65,A145&gt;=5.85,G145&lt;0.082,G145&lt;0.125,F145&gt;=1.5),5.575,IF(AND(A145&gt;=7.1,B145&lt;3.2,H145&lt;16.774,D145&gt;=1.6,G145&gt;=0.125,F145&gt;=1.5),6.3,IF(AND(H145&gt;=15.395,B145&lt;2.85,A145&gt;=5.3,F145&lt;2.5,D145&lt;1.6,G145&gt;=0.125,F145&gt;=1.5),4.8,IF(AND(H145&lt;8.486,B145&gt;=2.85,A145&gt;=5.3,F145&lt;2.5,D145&lt;1.6,G145&gt;=0.125,F145&gt;=1.5),3.85,IF(AND(D145&gt;=2.1,A145&lt;7.1,B145&lt;3.2,H145&lt;16.774,D145&gt;=1.6,G145&gt;=0.125,F145&gt;=1.5),5.5,IF(AND(B145&gt;=2.75,H145&lt;15.395,B145&lt;2.85,A145&gt;=5.3,F145&lt;2.5,D145&lt;1.6,G145&gt;=0.125,F145&gt;=1.5),4.489,IF(AND(H145&gt;=15.168,H145&gt;=8.486,B145&gt;=2.85,A145&gt;=5.3,F145&lt;2.5,D145&lt;1.6,G145&gt;=0.125,F145&gt;=1.5),4.7,IF(AND(G145&gt;=0.519,D145&lt;2.1,A145&lt;7.1,B145&lt;3.2,H145&lt;16.774,D145&gt;=1.6,G145&gt;=0.125,F145&gt;=1.5),4.925,IF(AND(G145&gt;=0.897,B145&lt;2.75,H145&lt;15.395,B145&lt;2.85,A145&gt;=5.3,F145&lt;2.5,D145&lt;1.6,G145&gt;=0.125,F145&gt;=1.5),4.567,IF(AND(A145&lt;5.65,H145&lt;15.168,H145&gt;=8.486,B145&gt;=2.85,A145&gt;=5.3,F145&lt;2.5,D145&lt;1.6,G145&gt;=0.125,F145&gt;=1.5),4.5,IF(AND(G145&lt;0.23,G145&lt;0.519,D145&lt;2.1,A145&lt;7.1,B145&lt;3.2,H145&lt;16.774,D145&gt;=1.6,G145&gt;=0.125,F145&gt;=1.5),5,IF(AND(A145&lt;5.9,G145&lt;0.897,B145&lt;2.75,H145&lt;15.395,B145&lt;2.85,A145&gt;=5.3,F145&lt;2.5,D145&lt;1.6,G145&gt;=0.125,F145&gt;=1.5),4.1,IF(AND(A145&gt;=5.9,G145&lt;0.897,B145&lt;2.75,H145&lt;15.395,B145&lt;2.85,A145&gt;=5.3,F145&lt;2.5,D145&lt;1.6,G145&gt;=0.125,F145&gt;=1.5),4.5,IF(AND(A145&lt;6.05,A145&gt;=5.65,H145&lt;15.168,H145&gt;=8.486,B145&gt;=2.85,A145&gt;=5.3,F145&lt;2.5,D145&lt;1.6,G145&gt;=0.125,F145&gt;=1.5),4.2,IF(AND(A145&gt;=6.05,A145&gt;=5.65,H145&lt;15.168,H145&gt;=8.486,B145&gt;=2.85,A145&gt;=5.3,F145&lt;2.5,D145&lt;1.6,G145&gt;=0.125,F145&gt;=1.5),4.35,IF(AND(D145&lt;1.95,G145&gt;=0.23,G145&lt;0.519,D145&lt;2.1,A145&lt;7.1,B145&lt;3.2,H145&lt;16.774,D145&gt;=1.6,G145&gt;=0.125,F145&gt;=1.5),5.3,IF(AND(D145&gt;=1.95,G145&gt;=0.23,G145&lt;0.519,D145&lt;2.1,A145&lt;7.1,B145&lt;3.2,H145&lt;16.774,D145&gt;=1.6,G145&gt;=0.125,F145&gt;=1.5),5.2,"shouldnthappen")))))))))))))))))))))))))))))))))))</f>
        <v>5.3</v>
      </c>
      <c r="R145" s="1" t="n">
        <f aca="false">IF(AND(G145&gt;=0.901,F145&lt;1.5),1.9,IF(AND(H145&lt;5.523,D145&lt;0.35,G145&lt;0.901,F145&lt;1.5),1,IF(AND(B145&lt;3.6,D145&gt;=0.35,G145&lt;0.901,F145&lt;1.5),1.575,IF(AND(B145&gt;=3.6,D145&gt;=0.35,G145&lt;0.901,F145&lt;1.5),1.5,IF(AND(G145&gt;=0.837,D145&lt;1.15,D145&lt;1.45,F145&gt;=1.5),3,IF(AND(G145&gt;=0.66,D145&gt;=1.15,D145&lt;1.45,F145&gt;=1.5),4,IF(AND(F145&gt;=2.5,D145&lt;1.55,D145&gt;=1.45,F145&gt;=1.5),5.025,IF(AND(F145&lt;2.5,D145&gt;=1.55,D145&gt;=1.45,F145&gt;=1.5),4.933,IF(AND(B145&lt;2.45,G145&lt;0.837,D145&lt;1.15,D145&lt;1.45,F145&gt;=1.5),3.3,IF(AND(B145&gt;=2.45,G145&lt;0.837,D145&lt;1.15,D145&lt;1.45,F145&gt;=1.5),3.86,IF(AND(B145&gt;=3.05,F145&lt;2.5,D145&lt;1.55,D145&gt;=1.45,F145&gt;=1.5),4.8,IF(AND(D145&gt;=2.45,F145&gt;=2.5,D145&gt;=1.55,D145&gt;=1.45,F145&gt;=1.5),5.875,IF(AND(H145&lt;13.187,G145&lt;0.217,H145&gt;=5.523,D145&lt;0.35,G145&lt;0.901,F145&lt;1.5),1.4,IF(AND(H145&gt;=13.187,G145&lt;0.217,H145&gt;=5.523,D145&lt;0.35,G145&lt;0.901,F145&lt;1.5),1.5,IF(AND(G145&lt;0.33,G145&gt;=0.217,H145&gt;=5.523,D145&lt;0.35,G145&lt;0.901,F145&lt;1.5),1.28,IF(AND(A145&lt;6.05,D145&lt;1.35,G145&lt;0.66,D145&gt;=1.15,D145&lt;1.45,F145&gt;=1.5),4.175,IF(AND(A145&gt;=6.05,D145&lt;1.35,G145&lt;0.66,D145&gt;=1.15,D145&lt;1.45,F145&gt;=1.5),4.3,IF(AND(A145&lt;5.65,D145&gt;=1.35,G145&lt;0.66,D145&gt;=1.15,D145&lt;1.45,F145&gt;=1.5),3.9,IF(AND(A145&gt;=5.65,D145&gt;=1.35,G145&lt;0.66,D145&gt;=1.15,D145&lt;1.45,F145&gt;=1.5),4.52,IF(AND(A145&lt;6.25,B145&lt;3.05,F145&lt;2.5,D145&lt;1.55,D145&gt;=1.45,F145&gt;=1.5),4.5,IF(AND(A145&gt;=6.25,B145&lt;3.05,F145&lt;2.5,D145&lt;1.55,D145&gt;=1.45,F145&gt;=1.5),4.675,IF(AND(A145&gt;=7.25,D145&lt;2.45,F145&gt;=2.5,D145&gt;=1.55,D145&gt;=1.45,F145&gt;=1.5),6.433,IF(AND(D145&gt;=0.25,G145&gt;=0.33,G145&gt;=0.217,H145&gt;=5.523,D145&lt;0.35,G145&lt;0.901,F145&lt;1.5),1.4,IF(AND(A145&lt;6.15,A145&lt;7.25,D145&lt;2.45,F145&gt;=2.5,D145&gt;=1.55,D145&gt;=1.45,F145&gt;=1.5),5.025,IF(AND(H145&lt;6.439,D145&lt;0.25,G145&gt;=0.33,G145&gt;=0.217,H145&gt;=5.523,D145&lt;0.35,G145&lt;0.901,F145&lt;1.5),1.5,IF(AND(H145&gt;=6.439,D145&lt;0.25,G145&gt;=0.33,G145&gt;=0.217,H145&gt;=5.523,D145&lt;0.35,G145&lt;0.901,F145&lt;1.5),1.38,IF(AND(H145&gt;=13.711,A145&gt;=6.15,A145&lt;7.25,D145&lt;2.45,F145&gt;=2.5,D145&gt;=1.55,D145&gt;=1.45,F145&gt;=1.5),5.68,IF(AND(B145&gt;=3.3,H145&lt;13.711,A145&gt;=6.15,A145&lt;7.25,D145&lt;2.45,F145&gt;=2.5,D145&gt;=1.55,D145&gt;=1.45,F145&gt;=1.5),5.6,IF(AND(G145&lt;0.093,B145&lt;3.3,H145&lt;13.711,A145&gt;=6.15,A145&lt;7.25,D145&lt;2.45,F145&gt;=2.5,D145&gt;=1.55,D145&gt;=1.45,F145&gt;=1.5),5.56,IF(AND(D145&lt;1.95,G145&gt;=0.093,B145&lt;3.3,H145&lt;13.711,A145&gt;=6.15,A145&lt;7.25,D145&lt;2.45,F145&gt;=2.5,D145&gt;=1.55,D145&gt;=1.45,F145&gt;=1.5),5.3,IF(AND(B145&lt;3.15,D145&gt;=1.95,G145&gt;=0.093,B145&lt;3.3,H145&lt;13.711,A145&gt;=6.15,A145&lt;7.25,D145&lt;2.45,F145&gt;=2.5,D145&gt;=1.55,D145&gt;=1.45,F145&gt;=1.5),5.1,IF(AND(B145&gt;=3.15,D145&gt;=1.95,G145&gt;=0.093,B145&lt;3.3,H145&lt;13.711,A145&gt;=6.15,A145&lt;7.25,D145&lt;2.45,F145&gt;=2.5,D145&gt;=1.55,D145&gt;=1.45,F145&gt;=1.5),5.15,"shouldnthappen"))))))))))))))))))))))))))))))))</f>
        <v>5.025</v>
      </c>
      <c r="S145" s="1" t="n">
        <f aca="false">IF(AND(G145&gt;=0.859,D145&gt;=0.35,F145&lt;1.5),1.9,IF(AND(D145&lt;1.75,F145&gt;=2.5,F145&gt;=1.5),4.867,IF(AND(H145&lt;8.42,A145&lt;5.05,D145&lt;0.35,F145&lt;1.5),1.42,IF(AND(H145&gt;=14.877,A145&gt;=5.05,D145&lt;0.35,F145&lt;1.5),1.3,IF(AND(B145&lt;3.35,G145&lt;0.859,D145&gt;=0.35,F145&lt;1.5),1.7,IF(AND(B145&gt;=3.35,G145&lt;0.859,D145&gt;=0.35,F145&lt;1.5),1.5,IF(AND(A145&gt;=6.05,B145&lt;2.75,F145&lt;2.5,F145&gt;=1.5),4.733,IF(AND(G145&gt;=0.68,B145&gt;=2.75,F145&lt;2.5,F145&gt;=1.5),4.025,IF(AND(H145&gt;=16.284,D145&gt;=1.75,F145&gt;=2.5,F145&gt;=1.5),6.6,IF(AND(A145&lt;4.35,H145&gt;=8.42,A145&lt;5.05,D145&lt;0.35,F145&lt;1.5),1.1,IF(AND(G145&gt;=0.948,H145&lt;14.877,A145&gt;=5.05,D145&lt;0.35,F145&lt;1.5),1.7,IF(AND(A145&lt;5.3,A145&lt;6.05,B145&lt;2.75,F145&lt;2.5,F145&gt;=1.5),3,IF(AND(H145&gt;=15.168,G145&lt;0.68,B145&gt;=2.75,F145&lt;2.5,F145&gt;=1.5),4.75,IF(AND(H145&gt;=14.005,A145&gt;=4.35,H145&gt;=8.42,A145&lt;5.05,D145&lt;0.35,F145&lt;1.5),1.375,IF(AND(A145&gt;=5.55,G145&lt;0.948,H145&lt;14.877,A145&gt;=5.05,D145&lt;0.35,F145&lt;1.5),1.7,IF(AND(H145&lt;12.363,A145&gt;=5.3,A145&lt;6.05,B145&lt;2.75,F145&lt;2.5,F145&gt;=1.5),3.825,IF(AND(H145&gt;=12.363,A145&gt;=5.3,A145&lt;6.05,B145&lt;2.75,F145&lt;2.5,F145&gt;=1.5),4.033,IF(AND(H145&gt;=14.508,H145&lt;15.168,G145&lt;0.68,B145&gt;=2.75,F145&lt;2.5,F145&gt;=1.5),4.2,IF(AND(D145&gt;=2.35,D145&gt;=2.2,H145&lt;16.284,D145&gt;=1.75,F145&gt;=2.5,F145&gt;=1.5),5.267,IF(AND(G145&lt;0.231,H145&lt;14.005,A145&gt;=4.35,H145&gt;=8.42,A145&lt;5.05,D145&lt;0.35,F145&lt;1.5),1.4,IF(AND(H145&gt;=14.494,A145&lt;5.55,G145&lt;0.948,H145&lt;14.877,A145&gt;=5.05,D145&lt;0.35,F145&lt;1.5),1.6,IF(AND(A145&lt;6.1,H145&lt;14.508,H145&lt;15.168,G145&lt;0.68,B145&gt;=2.75,F145&lt;2.5,F145&gt;=1.5),4.5,IF(AND(A145&lt;6.1,H145&lt;11.8,D145&lt;2.2,H145&lt;16.284,D145&gt;=1.75,F145&gt;=2.5,F145&gt;=1.5),4.95,IF(AND(A145&gt;=6.1,H145&lt;11.8,D145&lt;2.2,H145&lt;16.284,D145&gt;=1.75,F145&gt;=2.5,F145&gt;=1.5),5.333,IF(AND(B145&lt;2.75,H145&gt;=11.8,D145&lt;2.2,H145&lt;16.284,D145&gt;=1.75,F145&gt;=2.5,F145&gt;=1.5),5.1,IF(AND(B145&gt;=3.15,D145&lt;2.35,D145&gt;=2.2,H145&lt;16.284,D145&gt;=1.75,F145&gt;=2.5,F145&gt;=1.5),5.5,IF(AND(B145&gt;=3.35,G145&gt;=0.231,H145&lt;14.005,A145&gt;=4.35,H145&gt;=8.42,A145&lt;5.05,D145&lt;0.35,F145&lt;1.5),1.3,IF(AND(H145&lt;13.869,H145&lt;14.494,A145&lt;5.55,G145&lt;0.948,H145&lt;14.877,A145&gt;=5.05,D145&lt;0.35,F145&lt;1.5),1.5,IF(AND(H145&gt;=13.869,H145&lt;14.494,A145&lt;5.55,G145&lt;0.948,H145&lt;14.877,A145&gt;=5.05,D145&lt;0.35,F145&lt;1.5),1.4,IF(AND(G145&lt;0.636,A145&gt;=6.1,H145&lt;14.508,H145&lt;15.168,G145&lt;0.68,B145&gt;=2.75,F145&lt;2.5,F145&gt;=1.5),4.68,IF(AND(G145&gt;=0.636,A145&gt;=6.1,H145&lt;14.508,H145&lt;15.168,G145&lt;0.68,B145&gt;=2.75,F145&lt;2.5,F145&gt;=1.5),4.4,IF(AND(B145&lt;2.85,B145&gt;=2.75,H145&gt;=11.8,D145&lt;2.2,H145&lt;16.284,D145&gt;=1.75,F145&gt;=2.5,F145&gt;=1.5),6.7,IF(AND(H145&lt;10.626,B145&lt;3.15,D145&lt;2.35,D145&gt;=2.2,H145&lt;16.284,D145&gt;=1.75,F145&gt;=2.5,F145&gt;=1.5),5.1,IF(AND(H145&gt;=10.626,B145&lt;3.15,D145&lt;2.35,D145&gt;=2.2,H145&lt;16.284,D145&gt;=1.75,F145&gt;=2.5,F145&gt;=1.5),5.2,IF(AND(G145&lt;0.378,B145&lt;3.35,G145&gt;=0.231,H145&lt;14.005,A145&gt;=4.35,H145&gt;=8.42,A145&lt;5.05,D145&lt;0.35,F145&lt;1.5),1.2,IF(AND(G145&gt;=0.378,B145&lt;3.35,G145&gt;=0.231,H145&lt;14.005,A145&gt;=4.35,H145&gt;=8.42,A145&lt;5.05,D145&lt;0.35,F145&lt;1.5),1.3,IF(AND(A145&lt;6.2,B145&gt;=2.85,B145&gt;=2.75,H145&gt;=11.8,D145&lt;2.2,H145&lt;16.284,D145&gt;=1.75,F145&gt;=2.5,F145&gt;=1.5),4.9,IF(AND(G145&lt;0.388,A145&gt;=6.2,B145&gt;=2.85,B145&gt;=2.75,H145&gt;=11.8,D145&lt;2.2,H145&lt;16.284,D145&gt;=1.75,F145&gt;=2.5,F145&gt;=1.5),5.52,IF(AND(G145&gt;=0.388,A145&gt;=6.2,B145&gt;=2.85,B145&gt;=2.75,H145&gt;=11.8,D145&lt;2.2,H145&lt;16.284,D145&gt;=1.75,F145&gt;=2.5,F145&gt;=1.5),5.7,"shouldnthappen")))))))))))))))))))))))))))))))))))))))</f>
        <v>5.1</v>
      </c>
      <c r="T145" s="1" t="n">
        <f aca="false">IF(AND(D145&gt;=0.8,A145&lt;5.45),3.7,IF(AND(D145&gt;=0.35,D145&lt;0.8,A145&lt;5.45),1.56,IF(AND(G145&lt;0.164,F145&lt;2.5,A145&gt;=5.45),1.6,IF(AND(H145&gt;=16.718,F145&gt;=2.5,A145&gt;=5.45),6.4,IF(AND(G145&gt;=0.719,H145&lt;16.718,F145&gt;=2.5,A145&gt;=5.45),5.05,IF(AND(A145&lt;4.35,A145&lt;5.05,D145&lt;0.35,D145&lt;0.8,A145&lt;5.45),1.1,IF(AND(H145&gt;=14.494,A145&gt;=5.05,D145&lt;0.35,D145&lt;0.8,A145&lt;5.45),1.6,IF(AND(G145&lt;0.338,D145&lt;1.25,G145&gt;=0.164,F145&lt;2.5,A145&gt;=5.45),4.1,IF(AND(H145&lt;8.397,D145&gt;=1.25,G145&gt;=0.164,F145&lt;2.5,A145&gt;=5.45),4,IF(AND(H145&lt;11.031,H145&lt;14.494,A145&gt;=5.05,D145&lt;0.35,D145&lt;0.8,A145&lt;5.45),1.5,IF(AND(H145&gt;=11.031,H145&lt;14.494,A145&gt;=5.05,D145&lt;0.35,D145&lt;0.8,A145&lt;5.45),1.44,IF(AND(B145&lt;2.65,H145&gt;=8.397,D145&gt;=1.25,G145&gt;=0.164,F145&lt;2.5,A145&gt;=5.45),4.767,IF(AND(H145&lt;7.388,G145&lt;0.487,G145&lt;0.719,H145&lt;16.718,F145&gt;=2.5,A145&gt;=5.45),5.067,IF(AND(G145&lt;0.533,G145&gt;=0.487,G145&lt;0.719,H145&lt;16.718,F145&gt;=2.5,A145&gt;=5.45),5.8,IF(AND(G145&gt;=0.533,G145&gt;=0.487,G145&lt;0.719,H145&lt;16.718,F145&gt;=2.5,A145&gt;=5.45),5.86,IF(AND(B145&lt;3.25,A145&gt;=4.95,A145&gt;=4.35,A145&lt;5.05,D145&lt;0.35,D145&lt;0.8,A145&lt;5.45),1.2,IF(AND(A145&lt;5.6,H145&lt;11.218,G145&gt;=0.338,D145&lt;1.25,G145&gt;=0.164,F145&lt;2.5,A145&gt;=5.45),3.7,IF(AND(A145&gt;=5.6,H145&lt;11.218,G145&gt;=0.338,D145&lt;1.25,G145&gt;=0.164,F145&lt;2.5,A145&gt;=5.45),3.5,IF(AND(H145&lt;12.668,H145&gt;=11.218,G145&gt;=0.338,D145&lt;1.25,G145&gt;=0.164,F145&lt;2.5,A145&gt;=5.45),3.9,IF(AND(H145&gt;=12.668,H145&gt;=11.218,G145&gt;=0.338,D145&lt;1.25,G145&gt;=0.164,F145&lt;2.5,A145&gt;=5.45),4,IF(AND(H145&gt;=15.705,B145&gt;=2.65,H145&gt;=8.397,D145&gt;=1.25,G145&gt;=0.164,F145&lt;2.5,A145&gt;=5.45),4.8,IF(AND(B145&lt;2.75,H145&gt;=7.388,G145&lt;0.487,G145&lt;0.719,H145&lt;16.718,F145&gt;=2.5,A145&gt;=5.45),5.26,IF(AND(B145&lt;2.95,A145&lt;4.5,A145&lt;4.95,A145&gt;=4.35,A145&lt;5.05,D145&lt;0.35,D145&lt;0.8,A145&lt;5.45),1.4,IF(AND(B145&gt;=2.95,A145&lt;4.5,A145&lt;4.95,A145&gt;=4.35,A145&lt;5.05,D145&lt;0.35,D145&lt;0.8,A145&lt;5.45),1.3,IF(AND(H145&gt;=13.924,A145&gt;=4.5,A145&lt;4.95,A145&gt;=4.35,A145&lt;5.05,D145&lt;0.35,D145&lt;0.8,A145&lt;5.45),1.5,IF(AND(G145&lt;0.252,B145&gt;=3.25,A145&gt;=4.95,A145&gt;=4.35,A145&lt;5.05,D145&lt;0.35,D145&lt;0.8,A145&lt;5.45),1.4,IF(AND(G145&gt;=0.252,B145&gt;=3.25,A145&gt;=4.95,A145&gt;=4.35,A145&lt;5.05,D145&lt;0.35,D145&lt;0.8,A145&lt;5.45),1.32,IF(AND(G145&gt;=0.473,H145&lt;15.705,B145&gt;=2.65,H145&gt;=8.397,D145&gt;=1.25,G145&gt;=0.164,F145&lt;2.5,A145&gt;=5.45),4.7,IF(AND(B145&gt;=3.15,B145&gt;=2.75,H145&gt;=7.388,G145&lt;0.487,G145&lt;0.719,H145&lt;16.718,F145&gt;=2.5,A145&gt;=5.45),5.7,IF(AND(B145&lt;3.15,H145&lt;13.924,A145&gt;=4.5,A145&lt;4.95,A145&gt;=4.35,A145&lt;5.05,D145&lt;0.35,D145&lt;0.8,A145&lt;5.45),1.433,IF(AND(B145&gt;=3.15,H145&lt;13.924,A145&gt;=4.5,A145&lt;4.95,A145&gt;=4.35,A145&lt;5.05,D145&lt;0.35,D145&lt;0.8,A145&lt;5.45),1.4,IF(AND(H145&gt;=14.81,G145&lt;0.473,H145&lt;15.705,B145&gt;=2.65,H145&gt;=8.397,D145&gt;=1.25,G145&gt;=0.164,F145&lt;2.5,A145&gt;=5.45),4.2,IF(AND(A145&lt;6.65,B145&lt;3.15,B145&gt;=2.75,H145&gt;=7.388,G145&lt;0.487,G145&lt;0.719,H145&lt;16.718,F145&gt;=2.5,A145&gt;=5.45),5.6,IF(AND(A145&gt;=6.65,B145&lt;3.15,B145&gt;=2.75,H145&gt;=7.388,G145&lt;0.487,G145&lt;0.719,H145&lt;16.718,F145&gt;=2.5,A145&gt;=5.45),5.4,IF(AND(A145&lt;6.15,H145&lt;14.81,G145&lt;0.473,H145&lt;15.705,B145&gt;=2.65,H145&gt;=8.397,D145&gt;=1.25,G145&gt;=0.164,F145&lt;2.5,A145&gt;=5.45),4.5,IF(AND(A145&gt;=6.15,H145&lt;14.81,G145&lt;0.473,H145&lt;15.705,B145&gt;=2.65,H145&gt;=8.397,D145&gt;=1.25,G145&gt;=0.164,F145&lt;2.5,A145&gt;=5.45),4.4,"shouldnthappen"))))))))))))))))))))))))))))))))))))</f>
        <v>5.26</v>
      </c>
      <c r="U145" s="1" t="n">
        <f aca="false">IF(AND(G145&gt;=0.934,F145&lt;1.5),1.7,IF(AND(D145&lt;0.15,D145&lt;0.25,G145&lt;0.934,F145&lt;1.5),1.38,IF(AND(H145&gt;=14.379,D145&gt;=0.25,G145&lt;0.934,F145&lt;1.5),1.7,IF(AND(A145&lt;5.3,D145&lt;1.35,F145&lt;2.5,F145&gt;=1.5),3.15,IF(AND(H145&lt;7.148,D145&gt;=1.35,F145&lt;2.5,F145&gt;=1.5),3.9,IF(AND(G145&lt;0.352,A145&lt;6.15,F145&gt;=2.5,F145&gt;=1.5),4.5,IF(AND(G145&gt;=0.352,A145&lt;6.15,F145&gt;=2.5,F145&gt;=1.5),4.92,IF(AND(B145&lt;2.85,A145&gt;=6.15,F145&gt;=2.5,F145&gt;=1.5),6.2,IF(AND(D145&gt;=0.45,H145&lt;14.379,D145&gt;=0.25,G145&lt;0.934,F145&lt;1.5),1.65,IF(AND(G145&gt;=0.857,A145&gt;=5.3,D145&lt;1.35,F145&lt;2.5,F145&gt;=1.5),4.3,IF(AND(A145&gt;=7.25,B145&gt;=2.85,A145&gt;=6.15,F145&gt;=2.5,F145&gt;=1.5),6.425,IF(AND(H145&lt;9.499,A145&lt;5.05,D145&gt;=0.15,D145&lt;0.25,G145&lt;0.934,F145&lt;1.5),1.4,IF(AND(A145&gt;=5.45,A145&gt;=5.05,D145&gt;=0.15,D145&lt;0.25,G145&lt;0.934,F145&lt;1.5),1.3,IF(AND(B145&gt;=4.15,D145&lt;0.45,H145&lt;14.379,D145&gt;=0.25,G145&lt;0.934,F145&lt;1.5),1.5,IF(AND(A145&gt;=5.75,G145&lt;0.857,A145&gt;=5.3,D145&lt;1.35,F145&lt;2.5,F145&gt;=1.5),4.02,IF(AND(A145&lt;6.65,G145&lt;0.333,H145&gt;=7.148,D145&gt;=1.35,F145&lt;2.5,F145&gt;=1.5),4.475,IF(AND(A145&gt;=6.65,G145&lt;0.333,H145&gt;=7.148,D145&gt;=1.35,F145&lt;2.5,F145&gt;=1.5),4.8,IF(AND(D145&gt;=1.45,G145&gt;=0.333,H145&gt;=7.148,D145&gt;=1.35,F145&lt;2.5,F145&gt;=1.5),4.85,IF(AND(G145&gt;=0.861,A145&lt;7.25,B145&gt;=2.85,A145&gt;=6.15,F145&gt;=2.5,F145&gt;=1.5),5.2,IF(AND(G145&lt;0.571,H145&gt;=9.499,A145&lt;5.05,D145&gt;=0.15,D145&lt;0.25,G145&lt;0.934,F145&lt;1.5),1.2,IF(AND(G145&gt;=0.571,H145&gt;=9.499,A145&lt;5.05,D145&gt;=0.15,D145&lt;0.25,G145&lt;0.934,F145&lt;1.5),1.3,IF(AND(H145&lt;9.283,A145&lt;5.45,A145&gt;=5.05,D145&gt;=0.15,D145&lt;0.25,G145&lt;0.934,F145&lt;1.5),1.5,IF(AND(H145&gt;=9.283,A145&lt;5.45,A145&gt;=5.05,D145&gt;=0.15,D145&lt;0.25,G145&lt;0.934,F145&lt;1.5),1.425,IF(AND(A145&lt;4.9,B145&lt;4.15,D145&lt;0.45,H145&lt;14.379,D145&gt;=0.25,G145&lt;0.934,F145&lt;1.5),1.4,IF(AND(A145&gt;=4.9,B145&lt;4.15,D145&lt;0.45,H145&lt;14.379,D145&gt;=0.25,G145&lt;0.934,F145&lt;1.5),1.325,IF(AND(G145&lt;0.572,A145&lt;5.75,G145&lt;0.857,A145&gt;=5.3,D145&lt;1.35,F145&lt;2.5,F145&gt;=1.5),3.65,IF(AND(G145&gt;=0.572,A145&lt;5.75,G145&lt;0.857,A145&gt;=5.3,D145&lt;1.35,F145&lt;2.5,F145&gt;=1.5),3.9,IF(AND(A145&lt;6.75,D145&lt;1.45,G145&gt;=0.333,H145&gt;=7.148,D145&gt;=1.35,F145&lt;2.5,F145&gt;=1.5),4.4,IF(AND(A145&gt;=6.75,D145&lt;1.45,G145&gt;=0.333,H145&gt;=7.148,D145&gt;=1.35,F145&lt;2.5,F145&gt;=1.5),4.78,IF(AND(A145&lt;6.6,B145&lt;3.25,G145&lt;0.861,A145&lt;7.25,B145&gt;=2.85,A145&gt;=6.15,F145&gt;=2.5,F145&gt;=1.5),5.333,IF(AND(H145&lt;11.461,B145&gt;=3.25,G145&lt;0.861,A145&lt;7.25,B145&gt;=2.85,A145&gt;=6.15,F145&gt;=2.5,F145&gt;=1.5),6.025,IF(AND(H145&gt;=11.461,B145&gt;=3.25,G145&lt;0.861,A145&lt;7.25,B145&gt;=2.85,A145&gt;=6.15,F145&gt;=2.5,F145&gt;=1.5),5.667,IF(AND(H145&gt;=14.564,A145&gt;=6.6,B145&lt;3.25,G145&lt;0.861,A145&lt;7.25,B145&gt;=2.85,A145&gt;=6.15,F145&gt;=2.5,F145&gt;=1.5),5.4,IF(AND(D145&gt;=2.35,H145&lt;14.564,A145&gt;=6.6,B145&lt;3.25,G145&lt;0.861,A145&lt;7.25,B145&gt;=2.85,A145&gt;=6.15,F145&gt;=2.5,F145&gt;=1.5),5.6,IF(AND(A145&lt;6.85,D145&lt;2.35,H145&lt;14.564,A145&gt;=6.6,B145&lt;3.25,G145&lt;0.861,A145&lt;7.25,B145&gt;=2.85,A145&gt;=6.15,F145&gt;=2.5,F145&gt;=1.5),5.9,IF(AND(A145&gt;=6.85,D145&lt;2.35,H145&lt;14.564,A145&gt;=6.6,B145&lt;3.25,G145&lt;0.861,A145&lt;7.25,B145&gt;=2.85,A145&gt;=6.15,F145&gt;=2.5,F145&gt;=1.5),5.78,"shouldnthappen"))))))))))))))))))))))))))))))))))))</f>
        <v>4.5</v>
      </c>
      <c r="V145" s="1" t="n">
        <f aca="false">IF(AND(H145&lt;5.748,A145&lt;5.05,D145&lt;0.75),1,IF(AND(B145&lt;3.15,H145&gt;=5.748,A145&lt;5.05,D145&lt;0.75),1.475,IF(AND(G145&gt;=0.801,D145&lt;0.25,A145&gt;=5.05,D145&lt;0.75),1.7,IF(AND(D145&gt;=0.45,D145&gt;=0.25,A145&gt;=5.05,D145&lt;0.75),1.7,IF(AND(B145&lt;2.35,F145&lt;2.5,B145&lt;2.75,D145&gt;=0.75),4.16,IF(AND(D145&lt;1.75,F145&gt;=2.5,B145&lt;2.75,D145&gt;=0.75),4.875,IF(AND(D145&gt;=1.75,F145&gt;=2.5,B145&lt;2.75,D145&gt;=0.75),5.333,IF(AND(H145&gt;=16.284,D145&gt;=1.55,B145&gt;=2.75,D145&gt;=0.75),6.6,IF(AND(H145&gt;=14.144,B145&gt;=3.15,H145&gt;=5.748,A145&lt;5.05,D145&lt;0.75),1.3,IF(AND(A145&lt;5.45,G145&lt;0.801,D145&lt;0.25,A145&gt;=5.05,D145&lt;0.75),1.5,IF(AND(A145&gt;=5.45,G145&lt;0.801,D145&lt;0.25,A145&gt;=5.05,D145&lt;0.75),1.34,IF(AND(B145&lt;3.75,D145&lt;0.45,D145&gt;=0.25,A145&gt;=5.05,D145&lt;0.75),1.467,IF(AND(B145&gt;=3.75,D145&lt;0.45,D145&gt;=0.25,A145&gt;=5.05,D145&lt;0.75),1.767,IF(AND(G145&gt;=0.896,B145&gt;=2.35,F145&lt;2.5,B145&lt;2.75,D145&gt;=0.75),4.9,IF(AND(H145&lt;15.504,D145&lt;1.35,D145&lt;1.55,B145&gt;=2.75,D145&gt;=0.75),4.2,IF(AND(H145&gt;=15.504,D145&lt;1.35,D145&lt;1.55,B145&gt;=2.75,D145&gt;=0.75),4.6,IF(AND(H145&lt;9.767,D145&gt;=1.35,D145&lt;1.55,B145&gt;=2.75,D145&gt;=0.75),5.1,IF(AND(A145&lt;4.5,H145&lt;14.144,B145&gt;=3.15,H145&gt;=5.748,A145&lt;5.05,D145&lt;0.75),1.3,IF(AND(A145&gt;=4.5,H145&lt;14.144,B145&gt;=3.15,H145&gt;=5.748,A145&lt;5.05,D145&lt;0.75),1.4,IF(AND(D145&gt;=1.15,G145&lt;0.896,B145&gt;=2.35,F145&lt;2.5,B145&lt;2.75,D145&gt;=0.75),4.04,IF(AND(B145&lt;2.9,H145&gt;=9.767,D145&gt;=1.35,D145&lt;1.55,B145&gt;=2.75,D145&gt;=0.75),4.8,IF(AND(D145&lt;1.7,A145&gt;=7.05,H145&lt;16.284,D145&gt;=1.55,B145&gt;=2.75,D145&gt;=0.75),5.8,IF(AND(D145&gt;=1.7,A145&gt;=7.05,H145&lt;16.284,D145&gt;=1.55,B145&gt;=2.75,D145&gt;=0.75),6.3,IF(AND(B145&lt;2.45,D145&lt;1.15,G145&lt;0.896,B145&gt;=2.35,F145&lt;2.5,B145&lt;2.75,D145&gt;=0.75),3.767,IF(AND(B145&gt;=2.45,D145&lt;1.15,G145&lt;0.896,B145&gt;=2.35,F145&lt;2.5,B145&lt;2.75,D145&gt;=0.75),3.167,IF(AND(B145&gt;=3.15,B145&gt;=2.9,H145&gt;=9.767,D145&gt;=1.35,D145&lt;1.55,B145&gt;=2.75,D145&gt;=0.75),4.7,IF(AND(D145&lt;1.9,D145&lt;2.05,A145&lt;7.05,H145&lt;16.284,D145&gt;=1.55,B145&gt;=2.75,D145&gt;=0.75),4.82,IF(AND(D145&gt;=1.9,D145&lt;2.05,A145&lt;7.05,H145&lt;16.284,D145&gt;=1.55,B145&gt;=2.75,D145&gt;=0.75),5.067,IF(AND(H145&lt;12.721,B145&lt;3.15,B145&gt;=2.9,H145&gt;=9.767,D145&gt;=1.35,D145&lt;1.55,B145&gt;=2.75,D145&gt;=0.75),4.5,IF(AND(H145&gt;=12.721,B145&lt;3.15,B145&gt;=2.9,H145&gt;=9.767,D145&gt;=1.35,D145&lt;1.55,B145&gt;=2.75,D145&gt;=0.75),4.433,IF(AND(H145&lt;9.525,G145&lt;0.364,D145&gt;=2.05,A145&lt;7.05,H145&lt;16.284,D145&gt;=1.55,B145&gt;=2.75,D145&gt;=0.75),5.1,IF(AND(A145&lt;6.25,G145&gt;=0.364,D145&gt;=2.05,A145&lt;7.05,H145&lt;16.284,D145&gt;=1.55,B145&gt;=2.75,D145&gt;=0.75),5.4,IF(AND(H145&lt;10.898,H145&gt;=9.525,G145&lt;0.364,D145&gt;=2.05,A145&lt;7.05,H145&lt;16.284,D145&gt;=1.55,B145&gt;=2.75,D145&gt;=0.75),5.6,IF(AND(H145&lt;8.711,A145&gt;=6.25,G145&gt;=0.364,D145&gt;=2.05,A145&lt;7.05,H145&lt;16.284,D145&gt;=1.55,B145&gt;=2.75,D145&gt;=0.75),5.7,IF(AND(H145&gt;=8.711,A145&gt;=6.25,G145&gt;=0.364,D145&gt;=2.05,A145&lt;7.05,H145&lt;16.284,D145&gt;=1.55,B145&gt;=2.75,D145&gt;=0.75),5.84,IF(AND(D145&lt;2.2,H145&gt;=10.898,H145&gt;=9.525,G145&lt;0.364,D145&gt;=2.05,A145&lt;7.05,H145&lt;16.284,D145&gt;=1.55,B145&gt;=2.75,D145&gt;=0.75),5.4,IF(AND(D145&gt;=2.2,H145&gt;=10.898,H145&gt;=9.525,G145&lt;0.364,D145&gt;=2.05,A145&lt;7.05,H145&lt;16.284,D145&gt;=1.55,B145&gt;=2.75,D145&gt;=0.75),5.3,"shouldnthappen")))))))))))))))))))))))))))))))))))))</f>
        <v>5.333</v>
      </c>
      <c r="W145" s="1" t="n">
        <f aca="false">IF(AND(H145&lt;6.926,D145&gt;=0.35,D145&lt;0.8),1.9,IF(AND(H145&gt;=6.926,D145&gt;=0.35,D145&lt;0.8),1.533,IF(AND(H145&lt;13.492,A145&lt;4.75,D145&lt;0.35,D145&lt;0.8),1.1,IF(AND(H145&gt;=13.492,A145&lt;4.75,D145&lt;0.35,D145&lt;0.8),1.375,IF(AND(B145&lt;2.75,A145&gt;=5.85,F145&lt;2.5,D145&gt;=0.8),4.833,IF(AND(B145&lt;3.3,A145&gt;=7.05,F145&gt;=2.5,D145&gt;=0.8),5.8,IF(AND(B145&gt;=3.3,A145&gt;=7.05,F145&gt;=2.5,D145&gt;=0.8),6.325,IF(AND(D145&gt;=0.25,A145&lt;5.05,A145&gt;=4.75,D145&lt;0.35,D145&lt;0.8),1.3,IF(AND(B145&lt;3.6,A145&gt;=5.05,A145&gt;=4.75,D145&lt;0.35,D145&lt;0.8),1.4,IF(AND(H145&lt;10.194,G145&lt;0.412,A145&lt;5.85,F145&lt;2.5,D145&gt;=0.8),4.133,IF(AND(H145&gt;=10.194,G145&lt;0.412,A145&lt;5.85,F145&lt;2.5,D145&gt;=0.8),4.5,IF(AND(A145&lt;5.35,G145&gt;=0.412,A145&lt;5.85,F145&lt;2.5,D145&gt;=0.8),3.15,IF(AND(A145&lt;6.2,B145&gt;=2.75,A145&gt;=5.85,F145&lt;2.5,D145&gt;=0.8),4.3,IF(AND(H145&lt;5.767,A145&lt;6.2,A145&lt;7.05,F145&gt;=2.5,D145&gt;=0.8),4.5,IF(AND(G145&gt;=0.861,A145&gt;=6.2,A145&lt;7.05,F145&gt;=2.5,D145&gt;=0.8),5.2,IF(AND(B145&lt;3.15,D145&lt;0.25,A145&lt;5.05,A145&gt;=4.75,D145&lt;0.35,D145&lt;0.8),1.55,IF(AND(A145&lt;5.45,B145&gt;=3.6,A145&gt;=5.05,A145&gt;=4.75,D145&lt;0.35,D145&lt;0.8),1.5,IF(AND(A145&gt;=5.45,B145&gt;=3.6,A145&gt;=5.05,A145&gt;=4.75,D145&lt;0.35,D145&lt;0.8),1.4,IF(AND(G145&gt;=0.772,A145&gt;=5.35,G145&gt;=0.412,A145&lt;5.85,F145&lt;2.5,D145&gt;=0.8),3.9,IF(AND(D145&gt;=1.45,A145&gt;=6.2,B145&gt;=2.75,A145&gt;=5.85,F145&lt;2.5,D145&gt;=0.8),4.775,IF(AND(G145&lt;0.5,H145&gt;=5.767,A145&lt;6.2,A145&lt;7.05,F145&gt;=2.5,D145&gt;=0.8),5.1,IF(AND(G145&gt;=0.5,H145&gt;=5.767,A145&lt;6.2,A145&lt;7.05,F145&gt;=2.5,D145&gt;=0.8),4.95,IF(AND(B145&gt;=3.25,G145&lt;0.861,A145&gt;=6.2,A145&lt;7.05,F145&gt;=2.5,D145&gt;=0.8),5.75,IF(AND(A145&lt;4.95,B145&gt;=3.15,D145&lt;0.25,A145&lt;5.05,A145&gt;=4.75,D145&lt;0.35,D145&lt;0.8),1.4,IF(AND(A145&lt;5.65,G145&lt;0.772,A145&gt;=5.35,G145&gt;=0.412,A145&lt;5.85,F145&lt;2.5,D145&gt;=0.8),3.6,IF(AND(A145&gt;=5.65,G145&lt;0.772,A145&gt;=5.35,G145&gt;=0.412,A145&lt;5.85,F145&lt;2.5,D145&gt;=0.8),3.5,IF(AND(B145&gt;=3.15,D145&lt;1.45,A145&gt;=6.2,B145&gt;=2.75,A145&gt;=5.85,F145&lt;2.5,D145&gt;=0.8),4.7,IF(AND(A145&gt;=6.65,B145&lt;3.25,G145&lt;0.861,A145&gt;=6.2,A145&lt;7.05,F145&gt;=2.5,D145&gt;=0.8),5.567,IF(AND(H145&lt;9.499,A145&gt;=4.95,B145&gt;=3.15,D145&lt;0.25,A145&lt;5.05,A145&gt;=4.75,D145&lt;0.35,D145&lt;0.8),1.4,IF(AND(H145&gt;=9.499,A145&gt;=4.95,B145&gt;=3.15,D145&lt;0.25,A145&lt;5.05,A145&gt;=4.75,D145&lt;0.35,D145&lt;0.8),1.2,IF(AND(G145&lt;0.765,B145&lt;3.15,D145&lt;1.45,A145&gt;=6.2,B145&gt;=2.75,A145&gt;=5.85,F145&lt;2.5,D145&gt;=0.8),4.4,IF(AND(G145&gt;=0.765,B145&lt;3.15,D145&lt;1.45,A145&gt;=6.2,B145&gt;=2.75,A145&gt;=5.85,F145&lt;2.5,D145&gt;=0.8),4.6,IF(AND(H145&lt;10.667,A145&lt;6.65,B145&lt;3.25,G145&lt;0.861,A145&gt;=6.2,A145&lt;7.05,F145&gt;=2.5,D145&gt;=0.8),5.167,IF(AND(G145&lt;0.627,H145&gt;=10.667,A145&lt;6.65,B145&lt;3.25,G145&lt;0.861,A145&gt;=6.2,A145&lt;7.05,F145&gt;=2.5,D145&gt;=0.8),5.64,IF(AND(G145&gt;=0.627,H145&gt;=10.667,A145&lt;6.65,B145&lt;3.25,G145&lt;0.861,A145&gt;=6.2,A145&lt;7.05,F145&gt;=2.5,D145&gt;=0.8),5.1,"shouldnthappen")))))))))))))))))))))))))))))))))))</f>
        <v>5.1</v>
      </c>
      <c r="X145" s="1" t="n">
        <f aca="false">IF(AND(B145&lt;3.05,H145&lt;6.697,A145&lt;5.45),4.1,IF(AND(B145&gt;=3.05,H145&lt;6.697,A145&lt;5.45),1.48,IF(AND(D145&lt;0.7,A145&lt;5.9,A145&gt;=5.45),1.4,IF(AND(A145&lt;4.35,B145&lt;3.3,H145&gt;=6.697,A145&lt;5.45),1.1,IF(AND(G145&lt;0.372,D145&gt;=0.7,A145&lt;5.9,A145&gt;=5.45),4.36,IF(AND(A145&gt;=4.9,A145&gt;=4.35,B145&lt;3.3,H145&gt;=6.697,A145&lt;5.45),1.6,IF(AND(H145&gt;=14.171,A145&lt;5.15,B145&gt;=3.3,H145&gt;=6.697,A145&lt;5.45),1.6,IF(AND(G145&lt;0.451,A145&gt;=5.15,B145&gt;=3.3,H145&gt;=6.697,A145&lt;5.45),1.367,IF(AND(G145&gt;=0.451,A145&gt;=5.15,B145&gt;=3.3,H145&gt;=6.697,A145&lt;5.45),1.5,IF(AND(G145&lt;0.332,D145&lt;1.45,F145&lt;2.5,A145&gt;=5.9,A145&gt;=5.45),4.35,IF(AND(A145&lt;6.15,D145&gt;=1.45,F145&lt;2.5,A145&gt;=5.9,A145&gt;=5.45),5.1,IF(AND(D145&gt;=2.4,G145&lt;0.432,F145&gt;=2.5,A145&gt;=5.9,A145&gt;=5.45),5.78,IF(AND(A145&lt;6.15,G145&gt;=0.432,F145&gt;=2.5,A145&gt;=5.9,A145&gt;=5.45),4.9,IF(AND(B145&lt;3.1,A145&lt;4.9,A145&gt;=4.35,B145&lt;3.3,H145&gt;=6.697,A145&lt;5.45),1.4,IF(AND(B145&gt;=3.1,A145&lt;4.9,A145&gt;=4.35,B145&lt;3.3,H145&gt;=6.697,A145&lt;5.45),1.3,IF(AND(G145&lt;0.343,H145&lt;14.171,A145&lt;5.15,B145&gt;=3.3,H145&gt;=6.697,A145&lt;5.45),1.433,IF(AND(G145&gt;=0.343,H145&lt;14.171,A145&lt;5.15,B145&gt;=3.3,H145&gt;=6.697,A145&lt;5.45),1.525,IF(AND(D145&lt;1.05,B145&lt;2.55,G145&gt;=0.372,D145&gt;=0.7,A145&lt;5.9,A145&gt;=5.45),3.7,IF(AND(H145&lt;10.596,B145&gt;=2.55,G145&gt;=0.372,D145&gt;=0.7,A145&lt;5.9,A145&gt;=5.45),3.525,IF(AND(H145&gt;=10.596,B145&gt;=2.55,G145&gt;=0.372,D145&gt;=0.7,A145&lt;5.9,A145&gt;=5.45),3.9,IF(AND(H145&lt;14.314,G145&gt;=0.332,D145&lt;1.45,F145&lt;2.5,A145&gt;=5.9,A145&gt;=5.45),4.4,IF(AND(H145&gt;=14.314,G145&gt;=0.332,D145&lt;1.45,F145&lt;2.5,A145&gt;=5.9,A145&gt;=5.45),4.7,IF(AND(H145&lt;13.906,A145&gt;=6.15,D145&gt;=1.45,F145&lt;2.5,A145&gt;=5.9,A145&gt;=5.45),4.675,IF(AND(H145&gt;=13.906,A145&gt;=6.15,D145&gt;=1.45,F145&lt;2.5,A145&gt;=5.9,A145&gt;=5.45),4.9,IF(AND(G145&lt;0.093,D145&lt;2.4,G145&lt;0.432,F145&gt;=2.5,A145&gt;=5.9,A145&gt;=5.45),5.6,IF(AND(B145&lt;2.95,A145&gt;=6.15,G145&gt;=0.432,F145&gt;=2.5,A145&gt;=5.9,A145&gt;=5.45),5.86,IF(AND(A145&lt;5.55,D145&gt;=1.05,B145&lt;2.55,G145&gt;=0.372,D145&gt;=0.7,A145&lt;5.9,A145&gt;=5.45),4,IF(AND(A145&gt;=5.55,D145&gt;=1.05,B145&lt;2.55,G145&gt;=0.372,D145&gt;=0.7,A145&lt;5.9,A145&gt;=5.45),3.9,IF(AND(D145&lt;1.7,G145&gt;=0.093,D145&lt;2.4,G145&lt;0.432,F145&gt;=2.5,A145&gt;=5.9,A145&gt;=5.45),5.05,IF(AND(G145&gt;=0.774,B145&gt;=2.95,A145&gt;=6.15,G145&gt;=0.432,F145&gt;=2.5,A145&gt;=5.9,A145&gt;=5.45),5.3,IF(AND(G145&gt;=0.312,D145&gt;=1.7,G145&gt;=0.093,D145&lt;2.4,G145&lt;0.432,F145&gt;=2.5,A145&gt;=5.9,A145&gt;=5.45),5.4,IF(AND(D145&lt;2.45,G145&lt;0.774,B145&gt;=2.95,A145&gt;=6.15,G145&gt;=0.432,F145&gt;=2.5,A145&gt;=5.9,A145&gt;=5.45),5.66,IF(AND(D145&gt;=2.45,G145&lt;0.774,B145&gt;=2.95,A145&gt;=6.15,G145&gt;=0.432,F145&gt;=2.5,A145&gt;=5.9,A145&gt;=5.45),6,IF(AND(G145&gt;=0.301,G145&lt;0.312,D145&gt;=1.7,G145&gt;=0.093,D145&lt;2.4,G145&lt;0.432,F145&gt;=2.5,A145&gt;=5.9,A145&gt;=5.45),5.1,IF(AND(A145&lt;6.45,G145&lt;0.301,G145&lt;0.312,D145&gt;=1.7,G145&gt;=0.093,D145&lt;2.4,G145&lt;0.432,F145&gt;=2.5,A145&gt;=5.9,A145&gt;=5.45),5.3,IF(AND(A145&gt;=6.45,G145&lt;0.301,G145&lt;0.312,D145&gt;=1.7,G145&gt;=0.093,D145&lt;2.4,G145&lt;0.432,F145&gt;=2.5,A145&gt;=5.9,A145&gt;=5.45),5.2,"shouldnthappen"))))))))))))))))))))))))))))))))))))</f>
        <v>4.36</v>
      </c>
      <c r="Y145" s="1" t="n">
        <f aca="false">IF(AND(H145&lt;6.51,F145&lt;1.5),1.8,IF(AND(H145&gt;=16.674,F145&gt;=1.5),6.533,IF(AND(D145&gt;=0.45,H145&gt;=6.51,F145&lt;1.5),1.667,IF(AND(H145&gt;=13.805,G145&lt;0.154,H145&lt;16.674,F145&gt;=1.5),6.7,IF(AND(D145&lt;0.15,A145&lt;5.05,D145&lt;0.45,H145&gt;=6.51,F145&lt;1.5),1.4,IF(AND(H145&gt;=13.586,A145&gt;=5.05,D145&lt;0.45,H145&gt;=6.51,F145&lt;1.5),1.3,IF(AND(F145&lt;2.5,H145&lt;13.805,G145&lt;0.154,H145&lt;16.674,F145&gt;=1.5),4.6,IF(AND(H145&lt;8.929,D145&lt;1.35,G145&gt;=0.154,H145&lt;16.674,F145&gt;=1.5),3.64,IF(AND(G145&lt;0.05,H145&lt;13.586,A145&gt;=5.05,D145&lt;0.45,H145&gt;=6.51,F145&lt;1.5),1.4,IF(AND(G145&gt;=0.107,F145&gt;=2.5,H145&lt;13.805,G145&lt;0.154,H145&lt;16.674,F145&gt;=1.5),5.3,IF(AND(B145&gt;=2.75,H145&gt;=8.929,D145&lt;1.35,G145&gt;=0.154,H145&lt;16.674,F145&gt;=1.5),4.433,IF(AND(D145&gt;=1.55,F145&lt;2.5,D145&gt;=1.35,G145&gt;=0.154,H145&lt;16.674,F145&gt;=1.5),4.975,IF(AND(H145&lt;6.93,F145&gt;=2.5,D145&gt;=1.35,G145&gt;=0.154,H145&lt;16.674,F145&gt;=1.5),4.5,IF(AND(H145&lt;12.675,G145&lt;0.217,D145&gt;=0.15,A145&lt;5.05,D145&lt;0.45,H145&gt;=6.51,F145&lt;1.5),1.4,IF(AND(H145&gt;=12.675,G145&lt;0.217,D145&gt;=0.15,A145&lt;5.05,D145&lt;0.45,H145&gt;=6.51,F145&lt;1.5),1.5,IF(AND(A145&lt;4.65,G145&gt;=0.217,D145&gt;=0.15,A145&lt;5.05,D145&lt;0.45,H145&gt;=6.51,F145&lt;1.5),1.35,IF(AND(D145&lt;0.25,G145&gt;=0.05,H145&lt;13.586,A145&gt;=5.05,D145&lt;0.45,H145&gt;=6.51,F145&lt;1.5),1.467,IF(AND(D145&gt;=0.25,G145&gt;=0.05,H145&lt;13.586,A145&gt;=5.05,D145&lt;0.45,H145&gt;=6.51,F145&lt;1.5),1.5,IF(AND(H145&lt;9.15,G145&lt;0.107,F145&gt;=2.5,H145&lt;13.805,G145&lt;0.154,H145&lt;16.674,F145&gt;=1.5),5.7,IF(AND(H145&gt;=9.15,G145&lt;0.107,F145&gt;=2.5,H145&lt;13.805,G145&lt;0.154,H145&lt;16.674,F145&gt;=1.5),5.6,IF(AND(G145&lt;0.404,B145&lt;2.75,H145&gt;=8.929,D145&lt;1.35,G145&gt;=0.154,H145&lt;16.674,F145&gt;=1.5),4.15,IF(AND(G145&gt;=0.404,B145&lt;2.75,H145&gt;=8.929,D145&lt;1.35,G145&gt;=0.154,H145&lt;16.674,F145&gt;=1.5),3.9,IF(AND(A145&gt;=6.75,D145&lt;1.55,F145&lt;2.5,D145&gt;=1.35,G145&gt;=0.154,H145&lt;16.674,F145&gt;=1.5),4.82,IF(AND(D145&lt;0.25,A145&gt;=4.65,G145&gt;=0.217,D145&gt;=0.15,A145&lt;5.05,D145&lt;0.45,H145&gt;=6.51,F145&lt;1.5),1.325,IF(AND(D145&gt;=0.25,A145&gt;=4.65,G145&gt;=0.217,D145&gt;=0.15,A145&lt;5.05,D145&lt;0.45,H145&gt;=6.51,F145&lt;1.5),1.3,IF(AND(A145&lt;6.55,A145&lt;6.75,D145&lt;1.55,F145&lt;2.5,D145&gt;=1.35,G145&gt;=0.154,H145&lt;16.674,F145&gt;=1.5),4.575,IF(AND(A145&gt;=6.55,A145&lt;6.75,D145&lt;1.55,F145&lt;2.5,D145&gt;=1.35,G145&gt;=0.154,H145&lt;16.674,F145&gt;=1.5),4.4,IF(AND(B145&lt;2.9,D145&lt;2.05,H145&gt;=6.93,F145&gt;=2.5,D145&gt;=1.35,G145&gt;=0.154,H145&lt;16.674,F145&gt;=1.5),5.05,IF(AND(H145&lt;8.884,D145&gt;=2.05,H145&gt;=6.93,F145&gt;=2.5,D145&gt;=1.35,G145&gt;=0.154,H145&lt;16.674,F145&gt;=1.5),5.1,IF(AND(H145&lt;13.711,B145&gt;=2.9,D145&lt;2.05,H145&gt;=6.93,F145&gt;=2.5,D145&gt;=1.35,G145&gt;=0.154,H145&lt;16.674,F145&gt;=1.5),5,IF(AND(H145&gt;=13.711,B145&gt;=2.9,D145&lt;2.05,H145&gt;=6.93,F145&gt;=2.5,D145&gt;=1.35,G145&gt;=0.154,H145&lt;16.674,F145&gt;=1.5),5.8,IF(AND(B145&lt;3.15,H145&gt;=8.884,D145&gt;=2.05,H145&gt;=6.93,F145&gt;=2.5,D145&gt;=1.35,G145&gt;=0.154,H145&lt;16.674,F145&gt;=1.5),5.56,IF(AND(B145&gt;=3.15,H145&gt;=8.884,D145&gt;=2.05,H145&gt;=6.93,F145&gt;=2.5,D145&gt;=1.35,G145&gt;=0.154,H145&lt;16.674,F145&gt;=1.5),5.9,"shouldnthappen")))))))))))))))))))))))))))))))))</f>
        <v>5.05</v>
      </c>
      <c r="Z145" s="1" t="n">
        <f aca="false">IF(AND(F145&gt;=2,B145&gt;=3.35),5.6,IF(AND(A145&lt;6.65,H145&gt;=15.076,B145&lt;3.35),4.8,IF(AND(A145&gt;=6.65,H145&gt;=15.076,B145&lt;3.35),6.15,IF(AND(H145&lt;6.542,F145&lt;2,B145&gt;=3.35),1.767,IF(AND(G145&gt;=0.653,D145&lt;0.75,H145&lt;15.076,B145&lt;3.35),1.55,IF(AND(D145&lt;0.15,G145&lt;0.653,D145&lt;0.75,H145&lt;15.076,B145&lt;3.35),1.1,IF(AND(G145&lt;0.356,A145&lt;5.05,H145&gt;=6.542,F145&lt;2,B145&gt;=3.35),1.4,IF(AND(G145&gt;=0.356,A145&lt;5.05,H145&gt;=6.542,F145&lt;2,B145&gt;=3.35),1.3,IF(AND(G145&gt;=0.566,A145&gt;=5.05,H145&gt;=6.542,F145&lt;2,B145&gt;=3.35),1.6,IF(AND(B145&gt;=3.1,D145&gt;=0.15,G145&lt;0.653,D145&lt;0.75,H145&lt;15.076,B145&lt;3.35),1.367,IF(AND(B145&gt;=2.65,D145&lt;1.45,B145&lt;2.75,D145&gt;=0.75,H145&lt;15.076,B145&lt;3.35),3.96,IF(AND(G145&lt;0.352,D145&gt;=1.45,B145&lt;2.75,D145&gt;=0.75,H145&lt;15.076,B145&lt;3.35),4.5,IF(AND(D145&gt;=1.35,A145&lt;6.2,B145&gt;=2.75,D145&gt;=0.75,H145&lt;15.076,B145&lt;3.35),4.733,IF(AND(A145&lt;4.7,B145&lt;3.1,D145&gt;=0.15,G145&lt;0.653,D145&lt;0.75,H145&lt;15.076,B145&lt;3.35),1.36,IF(AND(A145&gt;=4.7,B145&lt;3.1,D145&gt;=0.15,G145&lt;0.653,D145&lt;0.75,H145&lt;15.076,B145&lt;3.35),1.6,IF(AND(A145&lt;5.2,B145&lt;2.65,D145&lt;1.45,B145&lt;2.75,D145&gt;=0.75,H145&lt;15.076,B145&lt;3.35),3.3,IF(AND(A145&lt;6.5,G145&gt;=0.352,D145&gt;=1.45,B145&lt;2.75,D145&gt;=0.75,H145&lt;15.076,B145&lt;3.35),5,IF(AND(A145&gt;=6.5,G145&gt;=0.352,D145&gt;=1.45,B145&lt;2.75,D145&gt;=0.75,H145&lt;15.076,B145&lt;3.35),5.8,IF(AND(H145&lt;8.486,D145&lt;1.35,A145&lt;6.2,B145&gt;=2.75,D145&gt;=0.75,H145&lt;15.076,B145&lt;3.35),3.975,IF(AND(G145&lt;0.187,F145&lt;2.5,A145&gt;=6.2,B145&gt;=2.75,D145&gt;=0.75,H145&lt;15.076,B145&lt;3.35),5,IF(AND(G145&gt;=0.187,F145&lt;2.5,A145&gt;=6.2,B145&gt;=2.75,D145&gt;=0.75,H145&lt;15.076,B145&lt;3.35),4.525,IF(AND(A145&gt;=7.25,F145&gt;=2.5,A145&gt;=6.2,B145&gt;=2.75,D145&gt;=0.75,H145&lt;15.076,B145&lt;3.35),6.5,IF(AND(G145&lt;0.185,B145&lt;3.6,G145&lt;0.566,A145&gt;=5.05,H145&gt;=6.542,F145&lt;2,B145&gt;=3.35),1.45,IF(AND(G145&gt;=0.185,B145&lt;3.6,G145&lt;0.566,A145&gt;=5.05,H145&gt;=6.542,F145&lt;2,B145&gt;=3.35),1.34,IF(AND(G145&lt;0.13,B145&gt;=3.6,G145&lt;0.566,A145&gt;=5.05,H145&gt;=6.542,F145&lt;2,B145&gt;=3.35),1.45,IF(AND(G145&gt;=0.13,B145&gt;=3.6,G145&lt;0.566,A145&gt;=5.05,H145&gt;=6.542,F145&lt;2,B145&gt;=3.35),1.5,IF(AND(D145&lt;1.05,A145&gt;=5.2,B145&lt;2.65,D145&lt;1.45,B145&lt;2.75,D145&gt;=0.75,H145&lt;15.076,B145&lt;3.35),3.5,IF(AND(D145&gt;=1.05,A145&gt;=5.2,B145&lt;2.65,D145&lt;1.45,B145&lt;2.75,D145&gt;=0.75,H145&lt;15.076,B145&lt;3.35),3.94,IF(AND(H145&lt;10.983,H145&gt;=8.486,D145&lt;1.35,A145&lt;6.2,B145&gt;=2.75,D145&gt;=0.75,H145&lt;15.076,B145&lt;3.35),4.38,IF(AND(H145&gt;=10.983,H145&gt;=8.486,D145&lt;1.35,A145&lt;6.2,B145&gt;=2.75,D145&gt;=0.75,H145&lt;15.076,B145&lt;3.35),4.1,IF(AND(B145&gt;=3.25,A145&lt;7.25,F145&gt;=2.5,A145&gt;=6.2,B145&gt;=2.75,D145&gt;=0.75,H145&lt;15.076,B145&lt;3.35),5.7,IF(AND(B145&lt;2.95,B145&lt;3.25,A145&lt;7.25,F145&gt;=2.5,A145&gt;=6.2,B145&gt;=2.75,D145&gt;=0.75,H145&lt;15.076,B145&lt;3.35),5.6,IF(AND(H145&gt;=13.711,B145&gt;=2.95,B145&lt;3.25,A145&lt;7.25,F145&gt;=2.5,A145&gt;=6.2,B145&gt;=2.75,D145&gt;=0.75,H145&lt;15.076,B145&lt;3.35),5.8,IF(AND(A145&gt;=6.8,H145&lt;13.711,B145&gt;=2.95,B145&lt;3.25,A145&lt;7.25,F145&gt;=2.5,A145&gt;=6.2,B145&gt;=2.75,D145&gt;=0.75,H145&lt;15.076,B145&lt;3.35),5.1,IF(AND(H145&lt;12.921,A145&lt;6.8,H145&lt;13.711,B145&gt;=2.95,B145&lt;3.25,A145&lt;7.25,F145&gt;=2.5,A145&gt;=6.2,B145&gt;=2.75,D145&gt;=0.75,H145&lt;15.076,B145&lt;3.35),5.34,IF(AND(H145&gt;=12.921,A145&lt;6.8,H145&lt;13.711,B145&gt;=2.95,B145&lt;3.25,A145&lt;7.25,F145&gt;=2.5,A145&gt;=6.2,B145&gt;=2.75,D145&gt;=0.75,H145&lt;15.076,B145&lt;3.35),5.133,"shouldnthappen"))))))))))))))))))))))))))))))))))))</f>
        <v>4.8</v>
      </c>
      <c r="AA145" s="1" t="n">
        <f aca="false">IF(AND(D145&gt;=0.45,A145&lt;5.05,D145&lt;0.8),1.6,IF(AND(D145&gt;=0.45,A145&gt;=5.05,D145&lt;0.8),1.7,IF(AND(H145&gt;=16.244,F145&gt;=2.5,D145&gt;=0.8),6.533,IF(AND(A145&lt;4.35,D145&lt;0.45,A145&lt;5.05,D145&lt;0.8),1.1,IF(AND(H145&gt;=14.877,D145&lt;0.45,A145&gt;=5.05,D145&lt;0.8),1.3,IF(AND(D145&gt;=1.4,A145&lt;5.65,F145&lt;2.5,D145&gt;=0.8),4.5,IF(AND(A145&gt;=7.25,H145&lt;16.244,F145&gt;=2.5,D145&gt;=0.8),6.5,IF(AND(A145&gt;=4.75,A145&gt;=4.35,D145&lt;0.45,A145&lt;5.05,D145&lt;0.8),1.35,IF(AND(A145&lt;5.3,D145&lt;1.4,A145&lt;5.65,F145&lt;2.5,D145&gt;=0.8),3.1,IF(AND(A145&gt;=6.8,A145&gt;=6.55,A145&gt;=5.65,F145&lt;2.5,D145&gt;=0.8),4.9,IF(AND(H145&lt;5.767,A145&lt;7.25,H145&lt;16.244,F145&gt;=2.5,D145&gt;=0.8),4.5,IF(AND(G145&gt;=0.522,A145&lt;4.75,A145&gt;=4.35,D145&lt;0.45,A145&lt;5.05,D145&lt;0.8),1.2,IF(AND(G145&gt;=0.948,D145&lt;0.35,H145&lt;14.877,D145&lt;0.45,A145&gt;=5.05,D145&lt;0.8),1.7,IF(AND(H145&lt;13.089,D145&gt;=0.35,H145&lt;14.877,D145&lt;0.45,A145&gt;=5.05,D145&lt;0.8),1.5,IF(AND(H145&gt;=13.089,D145&gt;=0.35,H145&lt;14.877,D145&lt;0.45,A145&gt;=5.05,D145&lt;0.8),1.3,IF(AND(B145&gt;=2.95,A145&gt;=5.3,D145&lt;1.4,A145&lt;5.65,F145&lt;2.5,D145&gt;=0.8),4.1,IF(AND(H145&lt;9.181,A145&lt;6.05,A145&lt;6.55,A145&gt;=5.65,F145&lt;2.5,D145&gt;=0.8),5.1,IF(AND(H145&gt;=9.181,A145&lt;6.05,A145&lt;6.55,A145&gt;=5.65,F145&lt;2.5,D145&gt;=0.8),4.3,IF(AND(G145&gt;=0.867,A145&gt;=6.05,A145&lt;6.55,A145&gt;=5.65,F145&lt;2.5,D145&gt;=0.8),4.9,IF(AND(B145&lt;3.05,A145&lt;6.8,A145&gt;=6.55,A145&gt;=5.65,F145&lt;2.5,D145&gt;=0.8),5,IF(AND(B145&gt;=3.05,A145&lt;6.8,A145&gt;=6.55,A145&gt;=5.65,F145&lt;2.5,D145&gt;=0.8),4.55,IF(AND(H145&gt;=14.144,G145&lt;0.522,A145&lt;4.75,A145&gt;=4.35,D145&lt;0.45,A145&lt;5.05,D145&lt;0.8),1.3,IF(AND(B145&lt;2.7,B145&lt;2.95,A145&gt;=5.3,D145&lt;1.4,A145&lt;5.65,F145&lt;2.5,D145&gt;=0.8),3.78,IF(AND(B145&gt;=2.7,B145&lt;2.95,A145&gt;=5.3,D145&lt;1.4,A145&lt;5.65,F145&lt;2.5,D145&gt;=0.8),3.6,IF(AND(G145&lt;0.638,G145&lt;0.867,A145&gt;=6.05,A145&lt;6.55,A145&gt;=5.65,F145&lt;2.5,D145&gt;=0.8),4.433,IF(AND(G145&gt;=0.638,G145&lt;0.867,A145&gt;=6.05,A145&lt;6.55,A145&gt;=5.65,F145&lt;2.5,D145&gt;=0.8),4,IF(AND(A145&lt;6.35,H145&lt;11.146,H145&gt;=5.767,A145&lt;7.25,H145&lt;16.244,F145&gt;=2.5,D145&gt;=0.8),5.1,IF(AND(A145&lt;4.5,H145&lt;14.144,G145&lt;0.522,A145&lt;4.75,A145&gt;=4.35,D145&lt;0.45,A145&lt;5.05,D145&lt;0.8),1.35,IF(AND(A145&gt;=4.5,H145&lt;14.144,G145&lt;0.522,A145&lt;4.75,A145&gt;=4.35,D145&lt;0.45,A145&lt;5.05,D145&lt;0.8),1.4,IF(AND(A145&lt;5.15,B145&lt;3.75,G145&lt;0.948,D145&lt;0.35,H145&lt;14.877,D145&lt;0.45,A145&gt;=5.05,D145&lt;0.8),1.4,IF(AND(A145&gt;=5.15,B145&lt;3.75,G145&lt;0.948,D145&lt;0.35,H145&lt;14.877,D145&lt;0.45,A145&gt;=5.05,D145&lt;0.8),1.5,IF(AND(G145&lt;0.112,B145&gt;=3.75,G145&lt;0.948,D145&lt;0.35,H145&lt;14.877,D145&lt;0.45,A145&gt;=5.05,D145&lt;0.8),1.5,IF(AND(G145&gt;=0.112,B145&gt;=3.75,G145&lt;0.948,D145&lt;0.35,H145&lt;14.877,D145&lt;0.45,A145&gt;=5.05,D145&lt;0.8),1.6,IF(AND(G145&lt;0.075,A145&gt;=6.35,H145&lt;11.146,H145&gt;=5.767,A145&lt;7.25,H145&lt;16.244,F145&gt;=2.5,D145&gt;=0.8),5.5,IF(AND(G145&gt;=0.075,A145&gt;=6.35,H145&lt;11.146,H145&gt;=5.767,A145&lt;7.25,H145&lt;16.244,F145&gt;=2.5,D145&gt;=0.8),5.24,IF(AND(B145&lt;2.95,D145&lt;1.9,H145&gt;=11.146,H145&gt;=5.767,A145&lt;7.25,H145&lt;16.244,F145&gt;=2.5,D145&gt;=0.8),5.65,IF(AND(B145&gt;=2.95,D145&lt;1.9,H145&gt;=11.146,H145&gt;=5.767,A145&lt;7.25,H145&lt;16.244,F145&gt;=2.5,D145&gt;=0.8),5.8,IF(AND(H145&lt;13.42,D145&gt;=1.9,H145&gt;=11.146,H145&gt;=5.767,A145&lt;7.25,H145&lt;16.244,F145&gt;=2.5,D145&gt;=0.8),5.6,IF(AND(H145&gt;=13.42,D145&gt;=1.9,H145&gt;=11.146,H145&gt;=5.767,A145&lt;7.25,H145&lt;16.244,F145&gt;=2.5,D145&gt;=0.8),5.34,"shouldnthappen")))))))))))))))))))))))))))))))))))))))</f>
        <v>5.34</v>
      </c>
      <c r="AB145" s="1" t="n">
        <f aca="false">IF(AND(D145&gt;=0.35,F145&lt;1.5),1.5,IF(AND(F145&lt;2.5,D145&gt;=1.55,F145&gt;=1.5),4.85,IF(AND(H145&lt;8.308,D145&lt;0.15,D145&lt;0.35,F145&lt;1.5),1.5,IF(AND(H145&gt;=8.308,D145&lt;0.15,D145&lt;0.35,F145&lt;1.5),1.4,IF(AND(H145&lt;5.523,D145&gt;=0.15,D145&lt;0.35,F145&lt;1.5),1,IF(AND(G145&lt;0.572,H145&lt;10.688,D145&lt;1.55,F145&gt;=1.5),3.75,IF(AND(B145&gt;=3.5,F145&gt;=2.5,D145&gt;=1.55,F145&gt;=1.5),6.3,IF(AND(A145&gt;=5.65,G145&gt;=0.572,H145&lt;10.688,D145&lt;1.55,F145&gt;=1.5),4.45,IF(AND(B145&gt;=2.85,A145&lt;6.15,H145&gt;=10.688,D145&lt;1.55,F145&gt;=1.5),4.35,IF(AND(H145&gt;=16.284,B145&lt;3.5,F145&gt;=2.5,D145&gt;=1.55,F145&gt;=1.5),6.6,IF(AND(G145&gt;=0.241,G145&lt;0.338,H145&gt;=5.523,D145&gt;=0.15,D145&lt;0.35,F145&lt;1.5),1.25,IF(AND(A145&lt;5.05,G145&gt;=0.338,H145&gt;=5.523,D145&gt;=0.15,D145&lt;0.35,F145&lt;1.5),1.35,IF(AND(B145&lt;2.7,A145&lt;5.65,G145&gt;=0.572,H145&lt;10.688,D145&lt;1.55,F145&gt;=1.5),4,IF(AND(B145&gt;=2.7,A145&lt;5.65,G145&gt;=0.572,H145&lt;10.688,D145&lt;1.55,F145&gt;=1.5),3.6,IF(AND(B145&lt;2.45,B145&lt;2.85,A145&lt;6.15,H145&gt;=10.688,D145&lt;1.55,F145&gt;=1.5),3.7,IF(AND(A145&lt;6.25,B145&lt;2.85,A145&gt;=6.15,H145&gt;=10.688,D145&lt;1.55,F145&gt;=1.5),4.5,IF(AND(A145&gt;=6.25,B145&lt;2.85,A145&gt;=6.15,H145&gt;=10.688,D145&lt;1.55,F145&gt;=1.5),4.86,IF(AND(D145&gt;=1.45,B145&gt;=2.85,A145&gt;=6.15,H145&gt;=10.688,D145&lt;1.55,F145&gt;=1.5),4.8,IF(AND(H145&lt;8.202,H145&lt;16.284,B145&lt;3.5,F145&gt;=2.5,D145&gt;=1.55,F145&gt;=1.5),5.7,IF(AND(A145&gt;=5.1,G145&lt;0.241,G145&lt;0.338,H145&gt;=5.523,D145&gt;=0.15,D145&lt;0.35,F145&lt;1.5),1.5,IF(AND(B145&gt;=3.75,A145&gt;=5.05,G145&gt;=0.338,H145&gt;=5.523,D145&gt;=0.15,D145&lt;0.35,F145&lt;1.5),1.6,IF(AND(A145&lt;5.7,B145&gt;=2.45,B145&lt;2.85,A145&lt;6.15,H145&gt;=10.688,D145&lt;1.55,F145&gt;=1.5),3.9,IF(AND(A145&gt;=5.7,B145&gt;=2.45,B145&lt;2.85,A145&lt;6.15,H145&gt;=10.688,D145&lt;1.55,F145&gt;=1.5),4.02,IF(AND(H145&lt;13.654,D145&lt;1.45,B145&gt;=2.85,A145&gt;=6.15,H145&gt;=10.688,D145&lt;1.55,F145&gt;=1.5),4.333,IF(AND(H145&gt;=13.654,D145&lt;1.45,B145&gt;=2.85,A145&gt;=6.15,H145&gt;=10.688,D145&lt;1.55,F145&gt;=1.5),4.54,IF(AND(A145&lt;6.15,H145&gt;=8.202,H145&lt;16.284,B145&lt;3.5,F145&gt;=2.5,D145&gt;=1.55,F145&gt;=1.5),5,IF(AND(H145&lt;13.924,A145&lt;5.1,G145&lt;0.241,G145&lt;0.338,H145&gt;=5.523,D145&gt;=0.15,D145&lt;0.35,F145&lt;1.5),1.4,IF(AND(H145&gt;=13.924,A145&lt;5.1,G145&lt;0.241,G145&lt;0.338,H145&gt;=5.523,D145&gt;=0.15,D145&lt;0.35,F145&lt;1.5),1.5,IF(AND(D145&lt;0.25,B145&lt;3.75,A145&gt;=5.05,G145&gt;=0.338,H145&gt;=5.523,D145&gt;=0.15,D145&lt;0.35,F145&lt;1.5),1.5,IF(AND(D145&gt;=0.25,B145&lt;3.75,A145&gt;=5.05,G145&gt;=0.338,H145&gt;=5.523,D145&gt;=0.15,D145&lt;0.35,F145&lt;1.5),1.4,IF(AND(H145&lt;8.884,B145&gt;=3.05,A145&gt;=6.15,H145&gt;=8.202,H145&lt;16.284,B145&lt;3.5,F145&gt;=2.5,D145&gt;=1.55,F145&gt;=1.5),5.1,IF(AND(A145&lt;6.45,G145&lt;0.368,B145&lt;3.05,A145&gt;=6.15,H145&gt;=8.202,H145&lt;16.284,B145&lt;3.5,F145&gt;=2.5,D145&gt;=1.55,F145&gt;=1.5),5.525,IF(AND(A145&gt;=6.45,G145&lt;0.368,B145&lt;3.05,A145&gt;=6.15,H145&gt;=8.202,H145&lt;16.284,B145&lt;3.5,F145&gt;=2.5,D145&gt;=1.55,F145&gt;=1.5),5.35,IF(AND(D145&lt;2.25,G145&gt;=0.368,B145&lt;3.05,A145&gt;=6.15,H145&gt;=8.202,H145&lt;16.284,B145&lt;3.5,F145&gt;=2.5,D145&gt;=1.55,F145&gt;=1.5),5.8,IF(AND(D145&gt;=2.25,G145&gt;=0.368,B145&lt;3.05,A145&gt;=6.15,H145&gt;=8.202,H145&lt;16.284,B145&lt;3.5,F145&gt;=2.5,D145&gt;=1.55,F145&gt;=1.5),5.2,IF(AND(H145&lt;10.257,H145&gt;=8.884,B145&gt;=3.05,A145&gt;=6.15,H145&gt;=8.202,H145&lt;16.284,B145&lt;3.5,F145&gt;=2.5,D145&gt;=1.55,F145&gt;=1.5),5.9,IF(AND(H145&gt;=10.257,H145&gt;=8.884,B145&gt;=3.05,A145&gt;=6.15,H145&gt;=8.202,H145&lt;16.284,B145&lt;3.5,F145&gt;=2.5,D145&gt;=1.55,F145&gt;=1.5),5.48,"shouldnthappen")))))))))))))))))))))))))))))))))))))</f>
        <v>5</v>
      </c>
      <c r="AC145" s="1" t="n">
        <f aca="false">IF(AND(H145&lt;5.748,A145&lt;5.05,D145&lt;0.8),1,IF(AND(B145&lt;3.35,A145&gt;=5.05,D145&lt;0.8),1.7,IF(AND(A145&lt;5.85,G145&lt;0.154,D145&gt;=0.8),4.5,IF(AND(D145&gt;=0.45,H145&gt;=5.748,A145&lt;5.05,D145&lt;0.8),1.6,IF(AND(G145&gt;=0.934,B145&gt;=3.35,A145&gt;=5.05,D145&lt;0.8),1.7,IF(AND(D145&lt;2.1,A145&gt;=5.85,G145&lt;0.154,D145&gt;=0.8),6.15,IF(AND(D145&gt;=2.1,A145&gt;=5.85,G145&lt;0.154,D145&gt;=0.8),5.5,IF(AND(A145&lt;6.1,D145&gt;=1.55,G145&gt;=0.154,D145&gt;=0.8),5,IF(AND(H145&gt;=14.379,G145&lt;0.934,B145&gt;=3.35,A145&gt;=5.05,D145&lt;0.8),1.58,IF(AND(G145&lt;0.379,A145&gt;=6.1,D145&gt;=1.55,G145&gt;=0.154,D145&gt;=0.8),5.42,IF(AND(H145&lt;13.924,G145&lt;0.227,D145&lt;0.45,H145&gt;=5.748,A145&lt;5.05,D145&lt;0.8),1.4,IF(AND(H145&gt;=13.924,G145&lt;0.227,D145&lt;0.45,H145&gt;=5.748,A145&lt;5.05,D145&lt;0.8),1.5,IF(AND(B145&lt;3.1,G145&gt;=0.227,D145&lt;0.45,H145&gt;=5.748,A145&lt;5.05,D145&lt;0.8),1.1,IF(AND(G145&lt;0.13,H145&lt;14.379,G145&lt;0.934,B145&gt;=3.35,A145&gt;=5.05,D145&lt;0.8),1.4,IF(AND(D145&lt;1.05,A145&lt;5.65,D145&lt;1.35,D145&lt;1.55,G145&gt;=0.154,D145&gt;=0.8),3.7,IF(AND(D145&lt;1.25,A145&gt;=5.65,D145&lt;1.35,D145&lt;1.55,G145&gt;=0.154,D145&gt;=0.8),4.06,IF(AND(D145&gt;=1.25,A145&gt;=5.65,D145&lt;1.35,D145&lt;1.55,G145&gt;=0.154,D145&gt;=0.8),4.425,IF(AND(H145&lt;13.654,D145&lt;1.45,D145&gt;=1.35,D145&lt;1.55,G145&gt;=0.154,D145&gt;=0.8),4.275,IF(AND(G145&lt;0.259,D145&gt;=1.45,D145&gt;=1.35,D145&lt;1.55,G145&gt;=0.154,D145&gt;=0.8),5.1,IF(AND(B145&lt;2.95,G145&gt;=0.379,A145&gt;=6.1,D145&gt;=1.55,G145&gt;=0.154,D145&gt;=0.8),6.3,IF(AND(B145&lt;3.25,B145&gt;=3.1,G145&gt;=0.227,D145&lt;0.45,H145&gt;=5.748,A145&lt;5.05,D145&lt;0.8),1.3,IF(AND(B145&gt;=3.25,B145&gt;=3.1,G145&gt;=0.227,D145&lt;0.45,H145&gt;=5.748,A145&lt;5.05,D145&lt;0.8),1.4,IF(AND(H145&gt;=13.372,G145&gt;=0.13,H145&lt;14.379,G145&lt;0.934,B145&gt;=3.35,A145&gt;=5.05,D145&lt;0.8),1.4,IF(AND(H145&lt;6.69,D145&gt;=1.05,A145&lt;5.65,D145&lt;1.35,D145&lt;1.55,G145&gt;=0.154,D145&gt;=0.8),4.033,IF(AND(H145&gt;=6.69,D145&gt;=1.05,A145&lt;5.65,D145&lt;1.35,D145&lt;1.55,G145&gt;=0.154,D145&gt;=0.8),3.88,IF(AND(B145&lt;2.85,H145&gt;=13.654,D145&lt;1.45,D145&gt;=1.35,D145&lt;1.55,G145&gt;=0.154,D145&gt;=0.8),4.8,IF(AND(B145&gt;=2.85,H145&gt;=13.654,D145&lt;1.45,D145&gt;=1.35,D145&lt;1.55,G145&gt;=0.154,D145&gt;=0.8),4.7,IF(AND(H145&lt;11.681,G145&gt;=0.259,D145&gt;=1.45,D145&gt;=1.35,D145&lt;1.55,G145&gt;=0.154,D145&gt;=0.8),4.85,IF(AND(H145&gt;=11.681,G145&gt;=0.259,D145&gt;=1.45,D145&gt;=1.35,D145&lt;1.55,G145&gt;=0.154,D145&gt;=0.8),4.633,IF(AND(A145&lt;6.25,B145&gt;=2.95,G145&gt;=0.379,A145&gt;=6.1,D145&gt;=1.55,G145&gt;=0.154,D145&gt;=0.8),5.4,IF(AND(D145&lt;0.3,H145&lt;13.372,G145&gt;=0.13,H145&lt;14.379,G145&lt;0.934,B145&gt;=3.35,A145&gt;=5.05,D145&lt;0.8),1.475,IF(AND(D145&gt;=0.3,H145&lt;13.372,G145&gt;=0.13,H145&lt;14.379,G145&lt;0.934,B145&gt;=3.35,A145&gt;=5.05,D145&lt;0.8),1.5,IF(AND(B145&lt;3.15,A145&gt;=6.25,B145&gt;=2.95,G145&gt;=0.379,A145&gt;=6.1,D145&gt;=1.55,G145&gt;=0.154,D145&gt;=0.8),5.7,IF(AND(B145&gt;=3.15,A145&gt;=6.25,B145&gt;=2.95,G145&gt;=0.379,A145&gt;=6.1,D145&gt;=1.55,G145&gt;=0.154,D145&gt;=0.8),5.933,"shouldnthappen"))))))))))))))))))))))))))))))))))</f>
        <v>5</v>
      </c>
      <c r="AD145" s="1" t="n">
        <f aca="false">IF(AND(H145&lt;6.621,A145&lt;4.95,D145&lt;0.8),1,IF(AND(H145&lt;14.144,H145&gt;=6.621,A145&lt;4.95,D145&lt;0.8),1.4,IF(AND(H145&gt;=14.144,H145&gt;=6.621,A145&lt;4.95,D145&lt;0.8),1.3,IF(AND(G145&lt;0.13,B145&gt;=3.85,A145&gt;=4.95,D145&lt;0.8),1.3,IF(AND(G145&gt;=0.13,B145&gt;=3.85,A145&gt;=4.95,D145&lt;0.8),1.425,IF(AND(A145&gt;=6.05,B145&lt;2.75,D145&lt;1.55,D145&gt;=0.8),4.9,IF(AND(A145&gt;=7.3,G145&lt;0.119,D145&gt;=1.55,D145&gt;=0.8),6.7,IF(AND(H145&lt;6.555,D145&lt;0.25,B145&lt;3.85,A145&gt;=4.95,D145&lt;0.8),1.7,IF(AND(B145&lt;3.4,D145&gt;=0.25,B145&lt;3.85,A145&gt;=4.95,D145&lt;0.8),1.7,IF(AND(B145&gt;=3.4,D145&gt;=0.25,B145&lt;3.85,A145&gt;=4.95,D145&lt;0.8),1.6,IF(AND(A145&lt;5.05,A145&lt;6.05,B145&lt;2.75,D145&lt;1.55,D145&gt;=0.8),3.3,IF(AND(B145&lt;2.85,D145&lt;1.35,B145&gt;=2.75,D145&lt;1.55,D145&gt;=0.8),4.5,IF(AND(H145&lt;12.206,D145&gt;=1.35,B145&gt;=2.75,D145&lt;1.55,D145&gt;=0.8),4.7,IF(AND(H145&gt;=12.206,D145&gt;=1.35,B145&gt;=2.75,D145&lt;1.55,D145&gt;=0.8),4.52,IF(AND(G145&lt;0.024,A145&lt;7.3,G145&lt;0.119,D145&gt;=1.55,D145&gt;=0.8),5.7,IF(AND(G145&gt;=0.024,A145&lt;7.3,G145&lt;0.119,D145&gt;=1.55,D145&gt;=0.8),5.6,IF(AND(F145&lt;2.5,G145&lt;0.417,G145&gt;=0.119,D145&gt;=1.55,D145&gt;=0.8),5.05,IF(AND(B145&lt;3.15,H145&gt;=6.555,D145&lt;0.25,B145&lt;3.85,A145&gt;=4.95,D145&lt;0.8),1.6,IF(AND(G145&lt;0.356,A145&gt;=5.05,A145&lt;6.05,B145&lt;2.75,D145&lt;1.55,D145&gt;=0.8),4.12,IF(AND(A145&lt;5.65,B145&gt;=2.85,D145&lt;1.35,B145&gt;=2.75,D145&lt;1.55,D145&gt;=0.8),3.6,IF(AND(B145&lt;3.15,F145&gt;=2.5,G145&lt;0.417,G145&gt;=0.119,D145&gt;=1.55,D145&gt;=0.8),5.18,IF(AND(B145&gt;=3.15,F145&gt;=2.5,G145&lt;0.417,G145&gt;=0.119,D145&gt;=1.55,D145&gt;=0.8),5.3,IF(AND(D145&lt;1.7,A145&lt;6.95,G145&gt;=0.417,G145&gt;=0.119,D145&gt;=1.55,D145&gt;=0.8),4.7,IF(AND(A145&lt;7.25,A145&gt;=6.95,G145&gt;=0.417,G145&gt;=0.119,D145&gt;=1.55,D145&gt;=0.8),5.8,IF(AND(A145&gt;=7.25,A145&gt;=6.95,G145&gt;=0.417,G145&gt;=0.119,D145&gt;=1.55,D145&gt;=0.8),6.333,IF(AND(H145&lt;8.594,B145&gt;=3.15,H145&gt;=6.555,D145&lt;0.25,B145&lt;3.85,A145&gt;=4.95,D145&lt;0.8),1.4,IF(AND(H145&gt;=8.594,B145&gt;=3.15,H145&gt;=6.555,D145&lt;0.25,B145&lt;3.85,A145&gt;=4.95,D145&lt;0.8),1.5,IF(AND(H145&gt;=11.218,G145&gt;=0.356,A145&gt;=5.05,A145&lt;6.05,B145&lt;2.75,D145&lt;1.55,D145&gt;=0.8),3.925,IF(AND(A145&gt;=6.5,A145&gt;=5.65,B145&gt;=2.85,D145&lt;1.35,B145&gt;=2.75,D145&lt;1.55,D145&gt;=0.8),4.6,IF(AND(H145&lt;8.602,H145&lt;11.218,G145&gt;=0.356,A145&gt;=5.05,A145&lt;6.05,B145&lt;2.75,D145&lt;1.55,D145&gt;=0.8),3.95,IF(AND(H145&gt;=8.602,H145&lt;11.218,G145&gt;=0.356,A145&gt;=5.05,A145&lt;6.05,B145&lt;2.75,D145&lt;1.55,D145&gt;=0.8),3.75,IF(AND(H145&lt;10.129,A145&lt;6.5,A145&gt;=5.65,B145&gt;=2.85,D145&lt;1.35,B145&gt;=2.75,D145&lt;1.55,D145&gt;=0.8),4.2,IF(AND(H145&gt;=10.129,A145&lt;6.5,A145&gt;=5.65,B145&gt;=2.85,D145&lt;1.35,B145&gt;=2.75,D145&lt;1.55,D145&gt;=0.8),4.267,IF(AND(D145&lt;2.2,B145&lt;3.05,D145&gt;=1.7,A145&lt;6.95,G145&gt;=0.417,G145&gt;=0.119,D145&gt;=1.55,D145&gt;=0.8),5.3,IF(AND(D145&gt;=2.2,B145&lt;3.05,D145&gt;=1.7,A145&lt;6.95,G145&gt;=0.417,G145&gt;=0.119,D145&gt;=1.55,D145&gt;=0.8),5.133,IF(AND(D145&lt;2.45,B145&gt;=3.05,D145&gt;=1.7,A145&lt;6.95,G145&gt;=0.417,G145&gt;=0.119,D145&gt;=1.55,D145&gt;=0.8),5.6,IF(AND(D145&gt;=2.45,B145&gt;=3.05,D145&gt;=1.7,A145&lt;6.95,G145&gt;=0.417,G145&gt;=0.119,D145&gt;=1.55,D145&gt;=0.8),6,"shouldnthappen")))))))))))))))))))))))))))))))))))))</f>
        <v>5.18</v>
      </c>
      <c r="AE145" s="1" t="n">
        <f aca="false">IF(AND(G145&lt;0.123,D145&gt;=0.25,D145&lt;0.75),1.3,IF(AND(H145&gt;=16.774,D145&gt;=1.75,D145&gt;=0.75),6.4,IF(AND(B145&lt;3.4,A145&lt;4.8,D145&lt;0.25,D145&lt;0.75),1.22,IF(AND(B145&gt;=3.4,A145&lt;4.8,D145&lt;0.25,D145&lt;0.75),1,IF(AND(A145&gt;=5.45,A145&gt;=4.8,D145&lt;0.25,D145&lt;0.75),1.367,IF(AND(H145&gt;=10.688,D145&lt;1.35,D145&lt;1.75,D145&gt;=0.75),4.2,IF(AND(A145&lt;5.3,D145&gt;=1.35,D145&lt;1.75,D145&gt;=0.75),4.05,IF(AND(G145&gt;=0.857,H145&lt;16.774,D145&gt;=1.75,D145&gt;=0.75),5.02,IF(AND(H145&lt;6.089,A145&lt;5.45,A145&gt;=4.8,D145&lt;0.25,D145&lt;0.75),1.7,IF(AND(G145&lt;0.184,D145&lt;0.35,G145&gt;=0.123,D145&gt;=0.25,D145&lt;0.75),1.7,IF(AND(G145&gt;=0.184,D145&lt;0.35,G145&gt;=0.123,D145&gt;=0.25,D145&lt;0.75),1.48,IF(AND(A145&lt;5.25,D145&gt;=0.35,G145&gt;=0.123,D145&gt;=0.25,D145&lt;0.75),1.75,IF(AND(A145&gt;=5.25,D145&gt;=0.35,G145&gt;=0.123,D145&gt;=0.25,D145&lt;0.75),1.5,IF(AND(A145&lt;5.3,H145&lt;10.688,D145&lt;1.35,D145&lt;1.75,D145&gt;=0.75),3.15,IF(AND(H145&lt;9.474,A145&gt;=5.3,D145&gt;=1.35,D145&lt;1.75,D145&gt;=0.75),4.95,IF(AND(G145&gt;=0.779,G145&lt;0.857,H145&lt;16.774,D145&gt;=1.75,D145&gt;=0.75),6,IF(AND(G145&lt;0.05,H145&gt;=6.089,A145&lt;5.45,A145&gt;=4.8,D145&lt;0.25,D145&lt;0.75),1.4,IF(AND(H145&lt;6.69,A145&gt;=5.3,H145&lt;10.688,D145&lt;1.35,D145&lt;1.75,D145&gt;=0.75),4.033,IF(AND(H145&gt;=6.69,A145&gt;=5.3,H145&lt;10.688,D145&lt;1.35,D145&lt;1.75,D145&gt;=0.75),3.733,IF(AND(B145&lt;2.5,H145&gt;=9.474,A145&gt;=5.3,D145&gt;=1.35,D145&lt;1.75,D145&gt;=0.75),4.5,IF(AND(D145&gt;=2.45,G145&lt;0.779,G145&lt;0.857,H145&lt;16.774,D145&gt;=1.75,D145&gt;=0.75),6,IF(AND(B145&gt;=3.75,G145&gt;=0.05,H145&gt;=6.089,A145&lt;5.45,A145&gt;=4.8,D145&lt;0.25,D145&lt;0.75),1.6,IF(AND(H145&lt;13.695,B145&gt;=2.5,H145&gt;=9.474,A145&gt;=5.3,D145&gt;=1.35,D145&lt;1.75,D145&gt;=0.75),4.567,IF(AND(G145&gt;=0.654,D145&lt;2.45,G145&lt;0.779,G145&lt;0.857,H145&lt;16.774,D145&gt;=1.75,D145&gt;=0.75),4.9,IF(AND(G145&gt;=0.73,B145&lt;3.75,G145&gt;=0.05,H145&gt;=6.089,A145&lt;5.45,A145&gt;=4.8,D145&lt;0.25,D145&lt;0.75),1.4,IF(AND(A145&lt;6.65,H145&gt;=13.695,B145&gt;=2.5,H145&gt;=9.474,A145&gt;=5.3,D145&gt;=1.35,D145&lt;1.75,D145&gt;=0.75),4.4,IF(AND(A145&gt;=6.65,H145&gt;=13.695,B145&gt;=2.5,H145&gt;=9.474,A145&gt;=5.3,D145&gt;=1.35,D145&lt;1.75,D145&gt;=0.75),4.84,IF(AND(B145&lt;2.75,G145&lt;0.654,D145&lt;2.45,G145&lt;0.779,G145&lt;0.857,H145&lt;16.774,D145&gt;=1.75,D145&gt;=0.75),5.2,IF(AND(H145&lt;9.524,G145&lt;0.73,B145&lt;3.75,G145&gt;=0.05,H145&gt;=6.089,A145&lt;5.45,A145&gt;=4.8,D145&lt;0.25,D145&lt;0.75),1.5,IF(AND(H145&gt;=9.524,G145&lt;0.73,B145&lt;3.75,G145&gt;=0.05,H145&gt;=6.089,A145&lt;5.45,A145&gt;=4.8,D145&lt;0.25,D145&lt;0.75),1.4,IF(AND(H145&gt;=13.644,B145&gt;=2.75,G145&lt;0.654,D145&lt;2.45,G145&lt;0.779,G145&lt;0.857,H145&lt;16.774,D145&gt;=1.75,D145&gt;=0.75),6.033,IF(AND(A145&gt;=6.85,H145&lt;13.644,B145&gt;=2.75,G145&lt;0.654,D145&lt;2.45,G145&lt;0.779,G145&lt;0.857,H145&lt;16.774,D145&gt;=1.75,D145&gt;=0.75),5.1,IF(AND(A145&gt;=6.75,A145&lt;6.85,H145&lt;13.644,B145&gt;=2.75,G145&lt;0.654,D145&lt;2.45,G145&lt;0.779,G145&lt;0.857,H145&lt;16.774,D145&gt;=1.75,D145&gt;=0.75),5.9,IF(AND(D145&gt;=2.35,A145&lt;6.75,A145&lt;6.85,H145&lt;13.644,B145&gt;=2.75,G145&lt;0.654,D145&lt;2.45,G145&lt;0.779,G145&lt;0.857,H145&lt;16.774,D145&gt;=1.75,D145&gt;=0.75),5.6,IF(AND(H145&lt;11.146,D145&lt;2.35,A145&lt;6.75,A145&lt;6.85,H145&lt;13.644,B145&gt;=2.75,G145&lt;0.654,D145&lt;2.45,G145&lt;0.779,G145&lt;0.857,H145&lt;16.774,D145&gt;=1.75,D145&gt;=0.75),5.4,IF(AND(H145&gt;=11.146,D145&lt;2.35,A145&lt;6.75,A145&lt;6.85,H145&lt;13.644,B145&gt;=2.75,G145&lt;0.654,D145&lt;2.45,G145&lt;0.779,G145&lt;0.857,H145&lt;16.774,D145&gt;=1.75,D145&gt;=0.75),5.6,"shouldnthappen"))))))))))))))))))))))))))))))))))))</f>
        <v>5.2</v>
      </c>
      <c r="AF145" s="1" t="n">
        <f aca="false">IF(AND(A145&lt;4.5,D145&lt;0.8),1.233,IF(AND(B145&lt;3.05,A145&gt;=4.5,D145&lt;0.8),1.4,IF(AND(D145&gt;=0.45,B145&gt;=3.05,A145&gt;=4.5,D145&lt;0.8),1.667,IF(AND(D145&lt;1.05,D145&lt;1.35,A145&lt;6.25,D145&gt;=0.8),3.633,IF(AND(H145&lt;13.935,A145&gt;=7.05,A145&gt;=6.25,D145&gt;=0.8),6,IF(AND(G145&gt;=0.948,D145&lt;0.45,B145&gt;=3.05,A145&gt;=4.5,D145&lt;0.8),1.7,IF(AND(G145&lt;0.652,D145&gt;=1.05,D145&lt;1.35,A145&lt;6.25,D145&gt;=0.8),4.16,IF(AND(D145&gt;=2.15,D145&gt;=1.75,D145&gt;=1.35,A145&lt;6.25,D145&gt;=0.8),5.4,IF(AND(G145&gt;=0.912,F145&lt;2.5,A145&lt;7.05,A145&gt;=6.25,D145&gt;=0.8),4.4,IF(AND(B145&gt;=3.25,F145&gt;=2.5,A145&lt;7.05,A145&gt;=6.25,D145&gt;=0.8),5.85,IF(AND(H145&lt;17.32,H145&gt;=13.935,A145&gt;=7.05,A145&gt;=6.25,D145&gt;=0.8),6.65,IF(AND(H145&gt;=17.32,H145&gt;=13.935,A145&gt;=7.05,A145&gt;=6.25,D145&gt;=0.8),6.4,IF(AND(H145&gt;=13.547,G145&lt;0.948,D145&lt;0.45,B145&gt;=3.05,A145&gt;=4.5,D145&lt;0.8),1.38,IF(AND(B145&gt;=2.75,G145&gt;=0.652,D145&gt;=1.05,D145&lt;1.35,A145&lt;6.25,D145&gt;=0.8),3.6,IF(AND(H145&lt;9.417,G145&lt;0.404,D145&lt;1.75,D145&gt;=1.35,A145&lt;6.25,D145&gt;=0.8),4.2,IF(AND(H145&gt;=9.417,G145&lt;0.404,D145&lt;1.75,D145&gt;=1.35,A145&lt;6.25,D145&gt;=0.8),4.5,IF(AND(G145&lt;0.464,G145&gt;=0.404,D145&lt;1.75,D145&gt;=1.35,A145&lt;6.25,D145&gt;=0.8),4.5,IF(AND(G145&gt;=0.464,G145&gt;=0.404,D145&lt;1.75,D145&gt;=1.35,A145&lt;6.25,D145&gt;=0.8),4.625,IF(AND(D145&lt;1.85,D145&lt;2.15,D145&gt;=1.75,D145&gt;=1.35,A145&lt;6.25,D145&gt;=0.8),4.9,IF(AND(D145&gt;=1.85,D145&lt;2.15,D145&gt;=1.75,D145&gt;=1.35,A145&lt;6.25,D145&gt;=0.8),5.05,IF(AND(G145&lt;0.332,G145&lt;0.912,F145&lt;2.5,A145&lt;7.05,A145&gt;=6.25,D145&gt;=0.8),4.467,IF(AND(G145&gt;=0.332,G145&lt;0.912,F145&lt;2.5,A145&lt;7.05,A145&gt;=6.25,D145&gt;=0.8),4.767,IF(AND(D145&lt;0.15,H145&lt;13.547,G145&lt;0.948,D145&lt;0.45,B145&gt;=3.05,A145&gt;=4.5,D145&lt;0.8),1.5,IF(AND(D145&lt;1.15,B145&lt;2.75,G145&gt;=0.652,D145&gt;=1.05,D145&lt;1.35,A145&lt;6.25,D145&gt;=0.8),3.9,IF(AND(D145&gt;=1.15,B145&lt;2.75,G145&gt;=0.652,D145&gt;=1.05,D145&lt;1.35,A145&lt;6.25,D145&gt;=0.8),4,IF(AND(D145&gt;=2.25,B145&lt;3.15,B145&lt;3.25,F145&gt;=2.5,A145&lt;7.05,A145&gt;=6.25,D145&gt;=0.8),5.14,IF(AND(G145&lt;0.621,B145&gt;=3.15,B145&lt;3.25,F145&gt;=2.5,A145&lt;7.05,A145&gt;=6.25,D145&gt;=0.8),5.75,IF(AND(G145&gt;=0.621,B145&gt;=3.15,B145&lt;3.25,F145&gt;=2.5,A145&lt;7.05,A145&gt;=6.25,D145&gt;=0.8),5.1,IF(AND(G145&gt;=0.862,D145&gt;=0.15,H145&lt;13.547,G145&lt;0.948,D145&lt;0.45,B145&gt;=3.05,A145&gt;=4.5,D145&lt;0.8),1.5,IF(AND(A145&lt;6.35,D145&lt;2.25,B145&lt;3.15,B145&lt;3.25,F145&gt;=2.5,A145&lt;7.05,A145&gt;=6.25,D145&gt;=0.8),5.267,IF(AND(A145&gt;=6.35,D145&lt;2.25,B145&lt;3.15,B145&lt;3.25,F145&gt;=2.5,A145&lt;7.05,A145&gt;=6.25,D145&gt;=0.8),5.42,IF(AND(A145&lt;5.1,G145&lt;0.862,D145&gt;=0.15,H145&lt;13.547,G145&lt;0.948,D145&lt;0.45,B145&gt;=3.05,A145&gt;=4.5,D145&lt;0.8),1.35,IF(AND(B145&lt;3.95,A145&gt;=5.1,G145&lt;0.862,D145&gt;=0.15,H145&lt;13.547,G145&lt;0.948,D145&lt;0.45,B145&gt;=3.05,A145&gt;=4.5,D145&lt;0.8),1.5,IF(AND(B145&gt;=3.95,A145&gt;=5.1,G145&lt;0.862,D145&gt;=0.15,H145&lt;13.547,G145&lt;0.948,D145&lt;0.45,B145&gt;=3.05,A145&gt;=4.5,D145&lt;0.8),1.467,"shouldnthappen"))))))))))))))))))))))))))))))))))</f>
        <v>5.05</v>
      </c>
      <c r="AG145" s="1" t="n">
        <f aca="false">IF(AND(H145&lt;5.748,A145&lt;4.85,D145&lt;0.75),1,IF(AND(B145&gt;=3.5,D145&gt;=1.75,D145&gt;=0.75),6.2,IF(AND(A145&gt;=4.65,H145&gt;=5.748,A145&lt;4.85,D145&lt;0.75),1.333,IF(AND(H145&lt;6.417,B145&lt;3.45,A145&gt;=4.85,D145&lt;0.75),1.7,IF(AND(A145&lt;5.05,B145&gt;=3.45,A145&gt;=4.85,D145&lt;0.75),1.4,IF(AND(A145&gt;=5.05,B145&gt;=3.45,A145&gt;=4.85,D145&lt;0.75),1.5,IF(AND(F145&gt;=2.5,H145&lt;13.641,D145&lt;1.75,D145&gt;=0.75),4.667,IF(AND(G145&lt;0.187,H145&gt;=13.641,D145&lt;1.75,D145&gt;=0.75),5,IF(AND(A145&gt;=7.1,B145&lt;3.5,D145&gt;=1.75,D145&gt;=0.75),6.575,IF(AND(G145&lt;0.161,A145&lt;4.65,H145&gt;=5.748,A145&lt;4.85,D145&lt;0.75),1.5,IF(AND(H145&lt;8.399,H145&gt;=6.417,B145&lt;3.45,A145&gt;=4.85,D145&lt;0.75),1.5,IF(AND(H145&gt;=8.399,H145&gt;=6.417,B145&lt;3.45,A145&gt;=4.85,D145&lt;0.75),1.625,IF(AND(G145&lt;0.086,F145&lt;2.5,H145&lt;13.641,D145&lt;1.75,D145&gt;=0.75),4.7,IF(AND(D145&lt;1.35,G145&gt;=0.187,H145&gt;=13.641,D145&lt;1.75,D145&gt;=0.75),4.2,IF(AND(G145&lt;0.422,G145&gt;=0.161,A145&lt;4.65,H145&gt;=5.748,A145&lt;4.85,D145&lt;0.75),1.4,IF(AND(G145&gt;=0.422,G145&gt;=0.161,A145&lt;4.65,H145&gt;=5.748,A145&lt;4.85,D145&lt;0.75),1.3,IF(AND(B145&lt;2.5,D145&gt;=1.35,G145&gt;=0.187,H145&gt;=13.641,D145&lt;1.75,D145&gt;=0.75),4.5,IF(AND(B145&lt;2.75,A145&lt;6,A145&lt;7.1,B145&lt;3.5,D145&gt;=1.75,D145&gt;=0.75),5.1,IF(AND(B145&gt;=2.75,A145&lt;6,A145&lt;7.1,B145&lt;3.5,D145&gt;=1.75,D145&gt;=0.75),5.02,IF(AND(A145&lt;5.15,A145&lt;5.9,G145&gt;=0.086,F145&lt;2.5,H145&lt;13.641,D145&lt;1.75,D145&gt;=0.75),3,IF(AND(G145&lt;0.644,A145&gt;=5.9,G145&gt;=0.086,F145&lt;2.5,H145&lt;13.641,D145&lt;1.75,D145&gt;=0.75),4.65,IF(AND(G145&gt;=0.644,A145&gt;=5.9,G145&gt;=0.086,F145&lt;2.5,H145&lt;13.641,D145&lt;1.75,D145&gt;=0.75),4.24,IF(AND(D145&lt;1.45,B145&gt;=2.5,D145&gt;=1.35,G145&gt;=0.187,H145&gt;=13.641,D145&lt;1.75,D145&gt;=0.75),4.68,IF(AND(D145&gt;=1.45,B145&gt;=2.5,D145&gt;=1.35,G145&gt;=0.187,H145&gt;=13.641,D145&lt;1.75,D145&gt;=0.75),4.833,IF(AND(H145&lt;13.18,D145&lt;2.05,A145&gt;=6,A145&lt;7.1,B145&lt;3.5,D145&gt;=1.75,D145&gt;=0.75),5.44,IF(AND(H145&gt;=13.18,D145&lt;2.05,A145&gt;=6,A145&lt;7.1,B145&lt;3.5,D145&gt;=1.75,D145&gt;=0.75),5.1,IF(AND(H145&lt;8.759,D145&gt;=2.05,A145&gt;=6,A145&lt;7.1,B145&lt;3.5,D145&gt;=1.75,D145&gt;=0.75),5.4,IF(AND(A145&gt;=5.75,A145&gt;=5.15,A145&lt;5.9,G145&gt;=0.086,F145&lt;2.5,H145&lt;13.641,D145&lt;1.75,D145&gt;=0.75),3.967,IF(AND(H145&lt;10.159,H145&gt;=8.759,D145&gt;=2.05,A145&gt;=6,A145&lt;7.1,B145&lt;3.5,D145&gt;=1.75,D145&gt;=0.75),5.925,IF(AND(D145&lt;1.2,A145&lt;5.75,A145&gt;=5.15,A145&lt;5.9,G145&gt;=0.086,F145&lt;2.5,H145&lt;13.641,D145&lt;1.75,D145&gt;=0.75),3.667,IF(AND(D145&lt;2.25,H145&gt;=10.159,H145&gt;=8.759,D145&gt;=2.05,A145&gt;=6,A145&lt;7.1,B145&lt;3.5,D145&gt;=1.75,D145&gt;=0.75),5.66,IF(AND(D145&gt;=2.25,H145&gt;=10.159,H145&gt;=8.759,D145&gt;=2.05,A145&gt;=6,A145&lt;7.1,B145&lt;3.5,D145&gt;=1.75,D145&gt;=0.75),5.34,IF(AND(D145&lt;1.35,D145&gt;=1.2,A145&lt;5.75,A145&gt;=5.15,A145&lt;5.9,G145&gt;=0.086,F145&lt;2.5,H145&lt;13.641,D145&lt;1.75,D145&gt;=0.75),4.025,IF(AND(D145&gt;=1.35,D145&gt;=1.2,A145&lt;5.75,A145&gt;=5.15,A145&lt;5.9,G145&gt;=0.086,F145&lt;2.5,H145&lt;13.641,D145&lt;1.75,D145&gt;=0.75),3.9,"shouldnthappen"))))))))))))))))))))))))))))))))))</f>
        <v>5.1</v>
      </c>
      <c r="AH145" s="1" t="n">
        <f aca="false">IF(AND(F145&lt;1.5,H145&lt;6.799,A145&lt;5.45),1.7,IF(AND(F145&gt;=1.5,H145&lt;6.799,A145&lt;5.45),4.1,IF(AND(D145&gt;=0.8,H145&gt;=6.799,A145&lt;5.45),3.9,IF(AND(H145&lt;7.564,F145&lt;2.5,A145&gt;=5.45),3.925,IF(AND(H145&gt;=16.284,F145&gt;=2.5,A145&gt;=5.45),6.5,IF(AND(A145&lt;4.35,D145&lt;0.8,H145&gt;=6.799,A145&lt;5.45),1.1,IF(AND(B145&lt;2.8,D145&lt;1.35,H145&gt;=7.564,F145&lt;2.5,A145&gt;=5.45),4.1,IF(AND(B145&gt;=2.8,D145&lt;1.35,H145&gt;=7.564,F145&lt;2.5,A145&gt;=5.45),4.267,IF(AND(B145&lt;2.75,D145&gt;=1.35,H145&gt;=7.564,F145&lt;2.5,A145&gt;=5.45),5,IF(AND(G145&gt;=0.078,G145&lt;0.26,H145&lt;16.284,F145&gt;=2.5,A145&gt;=5.45),6.06,IF(AND(G145&gt;=0.805,G145&gt;=0.26,H145&lt;16.284,F145&gt;=2.5,A145&gt;=5.45),5.02,IF(AND(H145&gt;=10.109,B145&gt;=3.45,A145&gt;=4.35,D145&lt;0.8,H145&gt;=6.799,A145&lt;5.45),1.55,IF(AND(D145&lt;2.25,G145&lt;0.078,G145&lt;0.26,H145&lt;16.284,F145&gt;=2.5,A145&gt;=5.45),5.6,IF(AND(D145&gt;=2.25,G145&lt;0.078,G145&lt;0.26,H145&lt;16.284,F145&gt;=2.5,A145&gt;=5.45),5.7,IF(AND(A145&lt;6.15,G145&lt;0.805,G145&gt;=0.26,H145&lt;16.284,F145&gt;=2.5,A145&gt;=5.45),4.967,IF(AND(A145&lt;4.65,H145&lt;12.227,B145&lt;3.45,A145&gt;=4.35,D145&lt;0.8,H145&gt;=6.799,A145&lt;5.45),1.333,IF(AND(A145&lt;4.85,H145&gt;=12.227,B145&lt;3.45,A145&gt;=4.35,D145&lt;0.8,H145&gt;=6.799,A145&lt;5.45),1.42,IF(AND(A145&gt;=4.85,H145&gt;=12.227,B145&lt;3.45,A145&gt;=4.35,D145&lt;0.8,H145&gt;=6.799,A145&lt;5.45),1.533,IF(AND(A145&lt;5.05,H145&lt;10.109,B145&gt;=3.45,A145&gt;=4.35,D145&lt;0.8,H145&gt;=6.799,A145&lt;5.45),1.4,IF(AND(A145&gt;=5.05,H145&lt;10.109,B145&gt;=3.45,A145&gt;=4.35,D145&lt;0.8,H145&gt;=6.799,A145&lt;5.45),1.5,IF(AND(G145&lt;0.14,H145&lt;13.531,B145&gt;=2.75,D145&gt;=1.35,H145&gt;=7.564,F145&lt;2.5,A145&gt;=5.45),4.7,IF(AND(G145&lt;0.187,H145&gt;=13.531,B145&gt;=2.75,D145&gt;=1.35,H145&gt;=7.564,F145&lt;2.5,A145&gt;=5.45),5,IF(AND(G145&gt;=0.187,H145&gt;=13.531,B145&gt;=2.75,D145&gt;=1.35,H145&gt;=7.564,F145&lt;2.5,A145&gt;=5.45),4.66,IF(AND(A145&lt;6.35,A145&gt;=6.15,G145&lt;0.805,G145&gt;=0.26,H145&lt;16.284,F145&gt;=2.5,A145&gt;=5.45),6,IF(AND(D145&lt;0.15,A145&gt;=4.65,H145&lt;12.227,B145&lt;3.45,A145&gt;=4.35,D145&lt;0.8,H145&gt;=6.799,A145&lt;5.45),1.5,IF(AND(H145&lt;10.723,G145&gt;=0.14,H145&lt;13.531,B145&gt;=2.75,D145&gt;=1.35,H145&gt;=7.564,F145&lt;2.5,A145&gt;=5.45),4.6,IF(AND(H145&gt;=10.723,G145&gt;=0.14,H145&lt;13.531,B145&gt;=2.75,D145&gt;=1.35,H145&gt;=7.564,F145&lt;2.5,A145&gt;=5.45),4.46,IF(AND(G145&lt;0.364,A145&gt;=6.35,A145&gt;=6.15,G145&lt;0.805,G145&gt;=0.26,H145&lt;16.284,F145&gt;=2.5,A145&gt;=5.45),5.28,IF(AND(A145&lt;5.1,D145&gt;=0.15,A145&gt;=4.65,H145&lt;12.227,B145&lt;3.45,A145&gt;=4.35,D145&lt;0.8,H145&gt;=6.799,A145&lt;5.45),1.36,IF(AND(A145&gt;=5.1,D145&gt;=0.15,A145&gt;=4.65,H145&lt;12.227,B145&lt;3.45,A145&gt;=4.35,D145&lt;0.8,H145&gt;=6.799,A145&lt;5.45),1.4,IF(AND(G145&gt;=0.6,G145&gt;=0.364,A145&gt;=6.35,A145&gt;=6.15,G145&lt;0.805,G145&gt;=0.26,H145&lt;16.284,F145&gt;=2.5,A145&gt;=5.45),5.1,IF(AND(A145&gt;=6.95,G145&lt;0.6,G145&gt;=0.364,A145&gt;=6.35,A145&gt;=6.15,G145&lt;0.805,G145&gt;=0.26,H145&lt;16.284,F145&gt;=2.5,A145&gt;=5.45),5.8,IF(AND(B145&lt;3.2,A145&lt;6.95,G145&lt;0.6,G145&gt;=0.364,A145&gt;=6.35,A145&gt;=6.15,G145&lt;0.805,G145&gt;=0.26,H145&lt;16.284,F145&gt;=2.5,A145&gt;=5.45),5.6,IF(AND(B145&gt;=3.2,A145&lt;6.95,G145&lt;0.6,G145&gt;=0.364,A145&gt;=6.35,A145&gt;=6.15,G145&lt;0.805,G145&gt;=0.26,H145&lt;16.284,F145&gt;=2.5,A145&gt;=5.45),5.7,"shouldnthappen"))))))))))))))))))))))))))))))))))</f>
        <v>4.967</v>
      </c>
      <c r="AI145" s="1" t="n">
        <f aca="false">IF(AND(B145&gt;=3.55,A145&lt;5.05,F145&lt;1.5),1,IF(AND(H145&gt;=13.436,A145&gt;=5.05,F145&lt;1.5),1.633,IF(AND(A145&lt;4.35,B145&lt;3.55,A145&lt;5.05,F145&lt;1.5),1.1,IF(AND(A145&lt;5.15,H145&lt;13.436,A145&gt;=5.05,F145&lt;1.5),1.6,IF(AND(G145&lt;0.837,D145&lt;1.2,B145&lt;2.65,F145&gt;=1.5),3.7,IF(AND(G145&gt;=0.837,D145&lt;1.2,B145&lt;2.65,F145&gt;=1.5),3,IF(AND(D145&lt;1.4,D145&gt;=1.2,B145&lt;2.65,F145&gt;=1.5),4.133,IF(AND(D145&gt;=1.4,D145&gt;=1.2,B145&lt;2.65,F145&gt;=1.5),4.633,IF(AND(G145&lt;0.302,A145&gt;=4.35,B145&lt;3.55,A145&lt;5.05,F145&lt;1.5),1.34,IF(AND(D145&gt;=0.3,A145&gt;=5.15,H145&lt;13.436,A145&gt;=5.05,F145&lt;1.5),1.5,IF(AND(G145&lt;0.233,G145&lt;0.265,D145&lt;1.55,B145&gt;=2.65,F145&gt;=1.5),4.56,IF(AND(G145&gt;=0.233,G145&lt;0.265,D145&lt;1.55,B145&gt;=2.65,F145&gt;=1.5),5.1,IF(AND(G145&lt;0.395,G145&gt;=0.265,D145&lt;1.55,B145&gt;=2.65,F145&gt;=1.5),4.025,IF(AND(H145&lt;13.935,A145&gt;=7.05,D145&gt;=1.55,B145&gt;=2.65,F145&gt;=1.5),6.12,IF(AND(H145&gt;=13.935,A145&gt;=7.05,D145&gt;=1.55,B145&gt;=2.65,F145&gt;=1.5),6.64,IF(AND(G145&gt;=0.858,G145&gt;=0.302,A145&gt;=4.35,B145&lt;3.55,A145&lt;5.05,F145&lt;1.5),1.3,IF(AND(H145&lt;6.543,D145&lt;0.3,A145&gt;=5.15,H145&lt;13.436,A145&gt;=5.05,F145&lt;1.5),1.4,IF(AND(H145&gt;=6.543,D145&lt;0.3,A145&gt;=5.15,H145&lt;13.436,A145&gt;=5.05,F145&lt;1.5),1.48,IF(AND(A145&lt;6.3,G145&gt;=0.395,G145&gt;=0.265,D145&lt;1.55,B145&gt;=2.65,F145&gt;=1.5),4.14,IF(AND(A145&gt;=6.3,G145&gt;=0.395,G145&gt;=0.265,D145&lt;1.55,B145&gt;=2.65,F145&gt;=1.5),4.767,IF(AND(G145&gt;=0.669,B145&lt;3.15,A145&lt;7.05,D145&gt;=1.55,B145&gt;=2.65,F145&gt;=1.5),5,IF(AND(H145&lt;9.459,G145&lt;0.858,G145&gt;=0.302,A145&gt;=4.35,B145&lt;3.55,A145&lt;5.05,F145&lt;1.5),1.4,IF(AND(H145&gt;=9.459,G145&lt;0.858,G145&gt;=0.302,A145&gt;=4.35,B145&lt;3.55,A145&lt;5.05,F145&lt;1.5),1.6,IF(AND(G145&gt;=0.433,G145&lt;0.669,B145&lt;3.15,A145&lt;7.05,D145&gt;=1.55,B145&gt;=2.65,F145&gt;=1.5),5.68,IF(AND(G145&lt;0.481,H145&lt;10.257,B145&gt;=3.15,A145&lt;7.05,D145&gt;=1.55,B145&gt;=2.65,F145&gt;=1.5),5.7,IF(AND(G145&gt;=0.481,H145&lt;10.257,B145&gt;=3.15,A145&lt;7.05,D145&gt;=1.55,B145&gt;=2.65,F145&gt;=1.5),5.9,IF(AND(D145&lt;2.15,H145&gt;=10.257,B145&gt;=3.15,A145&lt;7.05,D145&gt;=1.55,B145&gt;=2.65,F145&gt;=1.5),5.1,IF(AND(D145&gt;=2.15,H145&gt;=10.257,B145&gt;=3.15,A145&lt;7.05,D145&gt;=1.55,B145&gt;=2.65,F145&gt;=1.5),5.42,IF(AND(G145&lt;0.098,G145&lt;0.433,G145&lt;0.669,B145&lt;3.15,A145&lt;7.05,D145&gt;=1.55,B145&gt;=2.65,F145&gt;=1.5),5.567,IF(AND(D145&lt;1.8,G145&gt;=0.098,G145&lt;0.433,G145&lt;0.669,B145&lt;3.15,A145&lt;7.05,D145&gt;=1.55,B145&gt;=2.65,F145&gt;=1.5),5.033,IF(AND(G145&gt;=0.312,D145&gt;=1.8,G145&gt;=0.098,G145&lt;0.433,G145&lt;0.669,B145&lt;3.15,A145&lt;7.05,D145&gt;=1.55,B145&gt;=2.65,F145&gt;=1.5),5.4,IF(AND(H145&lt;9.002,G145&lt;0.312,D145&gt;=1.8,G145&gt;=0.098,G145&lt;0.433,G145&lt;0.669,B145&lt;3.15,A145&lt;7.05,D145&gt;=1.55,B145&gt;=2.65,F145&gt;=1.5),5.1,IF(AND(H145&gt;=9.002,G145&lt;0.312,D145&gt;=1.8,G145&gt;=0.098,G145&lt;0.433,G145&lt;0.669,B145&lt;3.15,A145&lt;7.05,D145&gt;=1.55,B145&gt;=2.65,F145&gt;=1.5),5.26,"shouldnthappen")))))))))))))))))))))))))))))))))</f>
        <v>5.26</v>
      </c>
      <c r="AJ145" s="1" t="n">
        <f aca="false">IF(AND(A145&gt;=5.25,D145&gt;=0.35,D145&lt;0.8),1.433,IF(AND(F145&gt;=2.5,H145&lt;6.927,D145&gt;=0.8),5.1,IF(AND(H145&lt;5.85,B145&lt;3.65,D145&lt;0.35,D145&lt;0.8),1,IF(AND(A145&lt;5.55,B145&gt;=3.65,D145&lt;0.35,D145&lt;0.8),1.5,IF(AND(A145&gt;=5.55,B145&gt;=3.65,D145&lt;0.35,D145&lt;0.8),1.7,IF(AND(H145&lt;7.949,A145&lt;5.25,D145&gt;=0.35,D145&lt;0.8),1.9,IF(AND(H145&gt;=7.949,A145&lt;5.25,D145&gt;=0.35,D145&lt;0.8),1.54,IF(AND(A145&lt;5.55,F145&lt;2.5,H145&lt;6.927,D145&gt;=0.8),3.98,IF(AND(A145&gt;=5.55,F145&lt;2.5,H145&lt;6.927,D145&gt;=0.8),4.1,IF(AND(A145&gt;=7.25,D145&gt;=1.55,H145&gt;=6.927,D145&gt;=0.8),6.65,IF(AND(A145&lt;5.75,D145&lt;1.2,D145&lt;1.55,H145&gt;=6.927,D145&gt;=0.8),3.62,IF(AND(A145&gt;=5.75,D145&lt;1.2,D145&lt;1.55,H145&gt;=6.927,D145&gt;=0.8),4.1,IF(AND(G145&lt;0.175,A145&lt;4.8,H145&gt;=5.85,B145&lt;3.65,D145&lt;0.35,D145&lt;0.8),1.5,IF(AND(G145&gt;=0.175,A145&lt;4.8,H145&gt;=5.85,B145&lt;3.65,D145&lt;0.35,D145&lt;0.8),1.3,IF(AND(A145&gt;=5.05,A145&gt;=4.8,H145&gt;=5.85,B145&lt;3.65,D145&lt;0.35,D145&lt;0.8),1.5,IF(AND(G145&gt;=0.735,A145&lt;6.25,D145&gt;=1.2,D145&lt;1.55,H145&gt;=6.927,D145&gt;=0.8),4,IF(AND(H145&lt;10.464,A145&lt;6.2,A145&lt;7.25,D145&gt;=1.55,H145&gt;=6.927,D145&gt;=0.8),5.1,IF(AND(H145&gt;=10.464,A145&lt;6.2,A145&lt;7.25,D145&gt;=1.55,H145&gt;=6.927,D145&gt;=0.8),4.9,IF(AND(G145&lt;0.418,A145&lt;5.05,A145&gt;=4.8,H145&gt;=5.85,B145&lt;3.65,D145&lt;0.35,D145&lt;0.8),1.48,IF(AND(G145&gt;=0.418,A145&lt;5.05,A145&gt;=4.8,H145&gt;=5.85,B145&lt;3.65,D145&lt;0.35,D145&lt;0.8),1.3,IF(AND(B145&lt;2.75,G145&lt;0.735,A145&lt;6.25,D145&gt;=1.2,D145&lt;1.55,H145&gt;=6.927,D145&gt;=0.8),4.35,IF(AND(H145&lt;15.422,D145&lt;1.45,A145&gt;=6.25,D145&gt;=1.2,D145&lt;1.55,H145&gt;=6.927,D145&gt;=0.8),4.375,IF(AND(H145&gt;=15.422,D145&lt;1.45,A145&gt;=6.25,D145&gt;=1.2,D145&lt;1.55,H145&gt;=6.927,D145&gt;=0.8),4.7,IF(AND(A145&lt;6.4,D145&gt;=1.45,A145&gt;=6.25,D145&gt;=1.2,D145&lt;1.55,H145&gt;=6.927,D145&gt;=0.8),5.1,IF(AND(G145&gt;=0.576,D145&lt;2.15,A145&gt;=6.2,A145&lt;7.25,D145&gt;=1.55,H145&gt;=6.927,D145&gt;=0.8),5.1,IF(AND(G145&lt;0.537,D145&gt;=2.15,A145&gt;=6.2,A145&lt;7.25,D145&gt;=1.55,H145&gt;=6.927,D145&gt;=0.8),5.533,IF(AND(G145&gt;=0.537,D145&gt;=2.15,A145&gt;=6.2,A145&lt;7.25,D145&gt;=1.55,H145&gt;=6.927,D145&gt;=0.8),5.9,IF(AND(D145&lt;1.45,B145&gt;=2.75,G145&lt;0.735,A145&lt;6.25,D145&gt;=1.2,D145&lt;1.55,H145&gt;=6.927,D145&gt;=0.8),4.6,IF(AND(D145&gt;=1.45,B145&gt;=2.75,G145&lt;0.735,A145&lt;6.25,D145&gt;=1.2,D145&lt;1.55,H145&gt;=6.927,D145&gt;=0.8),4.5,IF(AND(H145&lt;12.582,A145&gt;=6.4,D145&gt;=1.45,A145&gt;=6.25,D145&gt;=1.2,D145&lt;1.55,H145&gt;=6.927,D145&gt;=0.8),4.66,IF(AND(H145&gt;=12.582,A145&gt;=6.4,D145&gt;=1.45,A145&gt;=6.25,D145&gt;=1.2,D145&lt;1.55,H145&gt;=6.927,D145&gt;=0.8),4.9,IF(AND(B145&lt;2.75,G145&lt;0.576,D145&lt;2.15,A145&gt;=6.2,A145&lt;7.25,D145&gt;=1.55,H145&gt;=6.927,D145&gt;=0.8),5.3,IF(AND(G145&gt;=0.395,B145&gt;=2.75,G145&lt;0.576,D145&lt;2.15,A145&gt;=6.2,A145&lt;7.25,D145&gt;=1.55,H145&gt;=6.927,D145&gt;=0.8),5.6,IF(AND(D145&gt;=1.9,G145&lt;0.395,B145&gt;=2.75,G145&lt;0.576,D145&lt;2.15,A145&gt;=6.2,A145&lt;7.25,D145&gt;=1.55,H145&gt;=6.927,D145&gt;=0.8),5.333,IF(AND(B145&lt;2.95,D145&lt;1.9,G145&lt;0.395,B145&gt;=2.75,G145&lt;0.576,D145&lt;2.15,A145&gt;=6.2,A145&lt;7.25,D145&gt;=1.55,H145&gt;=6.927,D145&gt;=0.8),5.6,IF(AND(B145&gt;=2.95,D145&lt;1.9,G145&lt;0.395,B145&gt;=2.75,G145&lt;0.576,D145&lt;2.15,A145&gt;=6.2,A145&lt;7.25,D145&gt;=1.55,H145&gt;=6.927,D145&gt;=0.8),5.5,"shouldnthappen"))))))))))))))))))))))))))))))))))))</f>
        <v>4.9</v>
      </c>
      <c r="AK145" s="1" t="n">
        <f aca="false">IF(AND(H145&lt;5.85,B145&lt;3.65,F145&lt;1.5),1,IF(AND(B145&gt;=3.95,B145&gt;=3.65,F145&lt;1.5),1.433,IF(AND(A145&lt;5.15,F145&lt;2.5,F145&gt;=1.5),3.075,IF(AND(D145&gt;=0.35,H145&gt;=5.85,B145&lt;3.65,F145&lt;1.5),1.5,IF(AND(G145&lt;0.168,B145&lt;3.95,B145&gt;=3.65,F145&lt;1.5),1.7,IF(AND(H145&lt;5.767,A145&lt;7.25,F145&gt;=2.5,F145&gt;=1.5),4.5,IF(AND(D145&lt;1.9,A145&gt;=7.25,F145&gt;=2.5,F145&gt;=1.5),6.3,IF(AND(D145&gt;=1.9,A145&gt;=7.25,F145&gt;=2.5,F145&gt;=1.5),6.575,IF(AND(B145&lt;3.75,G145&gt;=0.168,B145&lt;3.95,B145&gt;=3.65,F145&lt;1.5),1.5,IF(AND(B145&gt;=3.75,G145&gt;=0.168,B145&lt;3.95,B145&gt;=3.65,F145&lt;1.5),1.6,IF(AND(D145&gt;=1.35,A145&lt;6.15,A145&gt;=5.15,F145&lt;2.5,F145&gt;=1.5),4.42,IF(AND(D145&lt;1.4,A145&gt;=6.15,A145&gt;=5.15,F145&lt;2.5,F145&gt;=1.5),4.5,IF(AND(D145&gt;=1.4,A145&gt;=6.15,A145&gt;=5.15,F145&lt;2.5,F145&gt;=1.5),4.675,IF(AND(D145&lt;0.15,H145&lt;11.218,D145&lt;0.35,H145&gt;=5.85,B145&lt;3.65,F145&lt;1.5),1.5,IF(AND(D145&lt;0.15,H145&gt;=11.218,D145&lt;0.35,H145&gt;=5.85,B145&lt;3.65,F145&lt;1.5),1.1,IF(AND(B145&lt;2.7,D145&lt;1.35,A145&lt;6.15,A145&gt;=5.15,F145&lt;2.5,F145&gt;=1.5),3.82,IF(AND(A145&lt;6.15,G145&gt;=0.755,H145&gt;=5.767,A145&lt;7.25,F145&gt;=2.5,F145&gt;=1.5),4.98,IF(AND(A145&gt;=6.15,G145&gt;=0.755,H145&gt;=5.767,A145&lt;7.25,F145&gt;=2.5,F145&gt;=1.5),5.3,IF(AND(B145&lt;3.4,D145&gt;=0.15,H145&lt;11.218,D145&lt;0.35,H145&gt;=5.85,B145&lt;3.65,F145&lt;1.5),1.4,IF(AND(B145&gt;=3.4,D145&gt;=0.15,H145&lt;11.218,D145&lt;0.35,H145&gt;=5.85,B145&lt;3.65,F145&lt;1.5),1.3,IF(AND(H145&lt;11.731,D145&gt;=0.15,H145&gt;=11.218,D145&lt;0.35,H145&gt;=5.85,B145&lt;3.65,F145&lt;1.5),1.2,IF(AND(H145&lt;9.053,B145&gt;=2.7,D145&lt;1.35,A145&lt;6.15,A145&gt;=5.15,F145&lt;2.5,F145&gt;=1.5),3.85,IF(AND(D145&gt;=2.1,B145&lt;2.85,G145&lt;0.755,H145&gt;=5.767,A145&lt;7.25,F145&gt;=2.5,F145&gt;=1.5),5.6,IF(AND(D145&gt;=2.45,B145&gt;=2.85,G145&lt;0.755,H145&gt;=5.767,A145&lt;7.25,F145&gt;=2.5,F145&gt;=1.5),5.8,IF(AND(B145&gt;=3.45,H145&gt;=11.731,D145&gt;=0.15,H145&gt;=11.218,D145&lt;0.35,H145&gt;=5.85,B145&lt;3.65,F145&lt;1.5),1.3,IF(AND(A145&lt;5.9,H145&gt;=9.053,B145&gt;=2.7,D145&lt;1.35,A145&lt;6.15,A145&gt;=5.15,F145&lt;2.5,F145&gt;=1.5),4.3,IF(AND(A145&gt;=5.9,H145&gt;=9.053,B145&gt;=2.7,D145&lt;1.35,A145&lt;6.15,A145&gt;=5.15,F145&lt;2.5,F145&gt;=1.5),4,IF(AND(G145&gt;=0.519,D145&lt;2.1,B145&lt;2.85,G145&lt;0.755,H145&gt;=5.767,A145&lt;7.25,F145&gt;=2.5,F145&gt;=1.5),4.9,IF(AND(A145&gt;=7.05,D145&lt;2.45,B145&gt;=2.85,G145&lt;0.755,H145&gt;=5.767,A145&lt;7.25,F145&gt;=2.5,F145&gt;=1.5),5.8,IF(AND(H145&lt;14.396,B145&lt;3.45,H145&gt;=11.731,D145&gt;=0.15,H145&gt;=11.218,D145&lt;0.35,H145&gt;=5.85,B145&lt;3.65,F145&lt;1.5),1.44,IF(AND(H145&gt;=14.396,B145&lt;3.45,H145&gt;=11.731,D145&gt;=0.15,H145&gt;=11.218,D145&lt;0.35,H145&gt;=5.85,B145&lt;3.65,F145&lt;1.5),1.3,IF(AND(G145&lt;0.282,G145&lt;0.519,D145&lt;2.1,B145&lt;2.85,G145&lt;0.755,H145&gt;=5.767,A145&lt;7.25,F145&gt;=2.5,F145&gt;=1.5),5.1,IF(AND(G145&gt;=0.282,G145&lt;0.519,D145&lt;2.1,B145&lt;2.85,G145&lt;0.755,H145&gt;=5.767,A145&lt;7.25,F145&gt;=2.5,F145&gt;=1.5),5.3,IF(AND(A145&lt;6.4,D145&lt;1.9,A145&lt;7.05,D145&lt;2.45,B145&gt;=2.85,G145&lt;0.755,H145&gt;=5.767,A145&lt;7.25,F145&gt;=2.5,F145&gt;=1.5),5.6,IF(AND(A145&gt;=6.4,D145&lt;1.9,A145&lt;7.05,D145&lt;2.45,B145&gt;=2.85,G145&lt;0.755,H145&gt;=5.767,A145&lt;7.25,F145&gt;=2.5,F145&gt;=1.5),5.5,IF(AND(H145&lt;8.884,D145&gt;=1.9,A145&lt;7.05,D145&lt;2.45,B145&gt;=2.85,G145&lt;0.755,H145&gt;=5.767,A145&lt;7.25,F145&gt;=2.5,F145&gt;=1.5),5.3,IF(AND(H145&gt;=8.884,D145&gt;=1.9,A145&lt;7.05,D145&lt;2.45,B145&gt;=2.85,G145&lt;0.755,H145&gt;=5.767,A145&lt;7.25,F145&gt;=2.5,F145&gt;=1.5),5.52,"shouldnthappen")))))))))))))))))))))))))))))))))))))</f>
        <v>5.1</v>
      </c>
      <c r="AL145" s="1" t="n">
        <f aca="false">IF(AND(H145&lt;5.85,A145&lt;5.05,D145&lt;0.8),1,IF(AND(B145&lt;3.35,A145&gt;=5.05,D145&lt;0.8),1.7,IF(AND(D145&gt;=2.45,F145&gt;=2.5,D145&gt;=0.8),6.05,IF(AND(H145&gt;=11.218,H145&gt;=5.85,A145&lt;5.05,D145&lt;0.8),1.28,IF(AND(G145&gt;=0.948,B145&gt;=3.35,A145&gt;=5.05,D145&lt;0.8),1.7,IF(AND(G145&gt;=0.423,H145&lt;11.218,H145&gt;=5.85,A145&lt;5.05,D145&lt;0.8),1.3,IF(AND(B145&lt;3.6,G145&lt;0.948,B145&gt;=3.35,A145&gt;=5.05,D145&lt;0.8),1.4,IF(AND(H145&lt;10.258,D145&lt;1.15,A145&lt;5.9,F145&lt;2.5,D145&gt;=0.8),3.36,IF(AND(H145&gt;=10.258,D145&lt;1.15,A145&lt;5.9,F145&lt;2.5,D145&gt;=0.8),3.9,IF(AND(A145&lt;5.3,D145&gt;=1.15,A145&lt;5.9,F145&lt;2.5,D145&gt;=0.8),3.9,IF(AND(D145&lt;1.55,B145&lt;2.75,A145&gt;=5.9,F145&lt;2.5,D145&gt;=0.8),4.64,IF(AND(D145&gt;=1.55,B145&lt;2.75,A145&gt;=5.9,F145&lt;2.5,D145&gt;=0.8),5.1,IF(AND(D145&gt;=1.6,B145&gt;=2.75,A145&gt;=5.9,F145&lt;2.5,D145&gt;=0.8),5,IF(AND(H145&lt;5.767,H145&lt;8.598,D145&lt;2.45,F145&gt;=2.5,D145&gt;=0.8),4.5,IF(AND(A145&lt;6.25,H145&gt;=8.598,D145&lt;2.45,F145&gt;=2.5,D145&gt;=0.8),5.02,IF(AND(B145&lt;3.55,G145&lt;0.423,H145&lt;11.218,H145&gt;=5.85,A145&lt;5.05,D145&lt;0.8),1.525,IF(AND(B145&gt;=3.55,G145&lt;0.423,H145&lt;11.218,H145&gt;=5.85,A145&lt;5.05,D145&lt;0.8),1.4,IF(AND(H145&gt;=13.932,B145&gt;=3.6,G145&lt;0.948,B145&gt;=3.35,A145&gt;=5.05,D145&lt;0.8),1.65,IF(AND(G145&gt;=0.652,A145&gt;=5.3,D145&gt;=1.15,A145&lt;5.9,F145&lt;2.5,D145&gt;=0.8),3.8,IF(AND(D145&lt;1.35,D145&lt;1.6,B145&gt;=2.75,A145&gt;=5.9,F145&lt;2.5,D145&gt;=0.8),4.42,IF(AND(H145&lt;6.656,H145&gt;=5.767,H145&lt;8.598,D145&lt;2.45,F145&gt;=2.5,D145&gt;=0.8),5.033,IF(AND(H145&gt;=6.656,H145&gt;=5.767,H145&lt;8.598,D145&lt;2.45,F145&gt;=2.5,D145&gt;=0.8),5.1,IF(AND(G145&gt;=0.885,A145&gt;=6.25,H145&gt;=8.598,D145&lt;2.45,F145&gt;=2.5,D145&gt;=0.8),5.2,IF(AND(H145&lt;6.926,H145&lt;13.932,B145&gt;=3.6,G145&lt;0.948,B145&gt;=3.35,A145&gt;=5.05,D145&lt;0.8),1.433,IF(AND(H145&gt;=6.926,H145&lt;13.932,B145&gt;=3.6,G145&lt;0.948,B145&gt;=3.35,A145&gt;=5.05,D145&lt;0.8),1.5,IF(AND(A145&lt;5.65,G145&lt;0.652,A145&gt;=5.3,D145&gt;=1.15,A145&lt;5.9,F145&lt;2.5,D145&gt;=0.8),4.36,IF(AND(A145&gt;=5.65,G145&lt;0.652,A145&gt;=5.3,D145&gt;=1.15,A145&lt;5.9,F145&lt;2.5,D145&gt;=0.8),4.2,IF(AND(H145&gt;=13.561,D145&gt;=1.35,D145&lt;1.6,B145&gt;=2.75,A145&gt;=5.9,F145&lt;2.5,D145&gt;=0.8),4.767,IF(AND(H145&lt;9.091,G145&lt;0.885,A145&gt;=6.25,H145&gt;=8.598,D145&lt;2.45,F145&gt;=2.5,D145&gt;=0.8),6.3,IF(AND(H145&gt;=12.206,H145&lt;13.561,D145&gt;=1.35,D145&lt;1.6,B145&gt;=2.75,A145&gt;=5.9,F145&lt;2.5,D145&gt;=0.8),4.4,IF(AND(D145&gt;=2.25,H145&gt;=9.091,G145&lt;0.885,A145&gt;=6.25,H145&gt;=8.598,D145&lt;2.45,F145&gt;=2.5,D145&gt;=0.8),5.9,IF(AND(B145&lt;3.05,H145&lt;12.206,H145&lt;13.561,D145&gt;=1.35,D145&lt;1.6,B145&gt;=2.75,A145&gt;=5.9,F145&lt;2.5,D145&gt;=0.8),4.6,IF(AND(B145&gt;=3.05,H145&lt;12.206,H145&lt;13.561,D145&gt;=1.35,D145&lt;1.6,B145&gt;=2.75,A145&gt;=5.9,F145&lt;2.5,D145&gt;=0.8),4.7,IF(AND(G145&gt;=0.596,D145&lt;2.25,H145&gt;=9.091,G145&lt;0.885,A145&gt;=6.25,H145&gt;=8.598,D145&lt;2.45,F145&gt;=2.5,D145&gt;=0.8),5.1,IF(AND(G145&gt;=0.379,G145&lt;0.596,D145&lt;2.25,H145&gt;=9.091,G145&lt;0.885,A145&gt;=6.25,H145&gt;=8.598,D145&lt;2.45,F145&gt;=2.5,D145&gt;=0.8),5.767,IF(AND(D145&lt;2.15,G145&lt;0.379,G145&lt;0.596,D145&lt;2.25,H145&gt;=9.091,G145&lt;0.885,A145&gt;=6.25,H145&gt;=8.598,D145&lt;2.45,F145&gt;=2.5,D145&gt;=0.8),5.4,IF(AND(D145&gt;=2.15,G145&lt;0.379,G145&lt;0.596,D145&lt;2.25,H145&gt;=9.091,G145&lt;0.885,A145&gt;=6.25,H145&gt;=8.598,D145&lt;2.45,F145&gt;=2.5,D145&gt;=0.8),5.6,"shouldnthappen")))))))))))))))))))))))))))))))))))))</f>
        <v>5.02</v>
      </c>
      <c r="AM145" s="1" t="n">
        <f aca="false">IF(AND(H145&lt;5.245,D145&lt;0.8),1,IF(AND(A145&lt;4.5,H145&gt;=5.245,D145&lt;0.8),1.35,IF(AND(D145&gt;=0.5,A145&gt;=4.5,H145&gt;=5.245,D145&lt;0.8),1.6,IF(AND(H145&lt;7.25,B145&lt;2.6,A145&lt;6.15,D145&gt;=0.8),4.375,IF(AND(H145&gt;=7.25,B145&lt;2.6,A145&lt;6.15,D145&gt;=0.8),3.075,IF(AND(H145&lt;13.935,A145&gt;=7.05,A145&gt;=6.15,D145&gt;=0.8),6.067,IF(AND(H145&gt;=13.935,A145&gt;=7.05,A145&gt;=6.15,D145&gt;=0.8),6.525,IF(AND(G145&gt;=0.948,D145&lt;0.5,A145&gt;=4.5,H145&gt;=5.245,D145&lt;0.8),1.7,IF(AND(G145&lt;0.568,D145&gt;=1.55,B145&gt;=2.6,A145&lt;6.15,D145&gt;=0.8),5.1,IF(AND(G145&gt;=0.568,D145&gt;=1.55,B145&gt;=2.6,A145&lt;6.15,D145&gt;=0.8),5,IF(AND(A145&gt;=6.6,B145&gt;=3.15,A145&lt;7.05,A145&gt;=6.15,D145&gt;=0.8),5.78,IF(AND(G145&lt;0.165,G145&lt;0.273,D145&lt;1.55,B145&gt;=2.6,A145&lt;6.15,D145&gt;=0.8),4.1,IF(AND(G145&gt;=0.165,G145&lt;0.273,D145&lt;1.55,B145&gt;=2.6,A145&lt;6.15,D145&gt;=0.8),4.5,IF(AND(D145&lt;1.35,G145&gt;=0.273,D145&lt;1.55,B145&gt;=2.6,A145&lt;6.15,D145&gt;=0.8),4.08,IF(AND(D145&gt;=1.35,G145&gt;=0.273,D145&lt;1.55,B145&gt;=2.6,A145&lt;6.15,D145&gt;=0.8),4.4,IF(AND(D145&lt;1.45,F145&lt;2.5,B145&lt;3.15,A145&lt;7.05,A145&gt;=6.15,D145&gt;=0.8),4.38,IF(AND(D145&gt;=1.45,F145&lt;2.5,B145&lt;3.15,A145&lt;7.05,A145&gt;=6.15,D145&gt;=0.8),4.75,IF(AND(D145&gt;=2.25,F145&gt;=2.5,B145&lt;3.15,A145&lt;7.05,A145&gt;=6.15,D145&gt;=0.8),5.16,IF(AND(H145&lt;11.488,A145&lt;6.6,B145&gt;=3.15,A145&lt;7.05,A145&gt;=6.15,D145&gt;=0.8),6,IF(AND(H145&gt;=14.396,D145&lt;0.25,G145&lt;0.948,D145&lt;0.5,A145&gt;=4.5,H145&gt;=5.245,D145&lt;0.8),1.3,IF(AND(A145&gt;=5.55,D145&gt;=0.25,G145&lt;0.948,D145&lt;0.5,A145&gt;=4.5,H145&gt;=5.245,D145&lt;0.8),1.7,IF(AND(D145&lt;1.85,D145&lt;2.25,F145&gt;=2.5,B145&lt;3.15,A145&lt;7.05,A145&gt;=6.15,D145&gt;=0.8),5.6,IF(AND(G145&lt;0.669,H145&gt;=11.488,A145&lt;6.6,B145&gt;=3.15,A145&lt;7.05,A145&gt;=6.15,D145&gt;=0.8),4.7,IF(AND(G145&gt;=0.669,H145&gt;=11.488,A145&lt;6.6,B145&gt;=3.15,A145&lt;7.05,A145&gt;=6.15,D145&gt;=0.8),5.22,IF(AND(H145&lt;6.543,H145&lt;14.396,D145&lt;0.25,G145&lt;0.948,D145&lt;0.5,A145&gt;=4.5,H145&gt;=5.245,D145&lt;0.8),1.4,IF(AND(A145&lt;4.95,A145&lt;5.55,D145&gt;=0.25,G145&lt;0.948,D145&lt;0.5,A145&gt;=4.5,H145&gt;=5.245,D145&lt;0.8),1.4,IF(AND(A145&gt;=4.95,A145&lt;5.55,D145&gt;=0.25,G145&lt;0.948,D145&lt;0.5,A145&gt;=4.5,H145&gt;=5.245,D145&lt;0.8),1.48,IF(AND(H145&lt;10.667,D145&gt;=1.85,D145&lt;2.25,F145&gt;=2.5,B145&lt;3.15,A145&lt;7.05,A145&gt;=6.15,D145&gt;=0.8),5.25,IF(AND(H145&gt;=10.667,D145&gt;=1.85,D145&lt;2.25,F145&gt;=2.5,B145&lt;3.15,A145&lt;7.05,A145&gt;=6.15,D145&gt;=0.8),5.55,IF(AND(G145&lt;0.063,H145&gt;=6.543,H145&lt;14.396,D145&lt;0.25,G145&lt;0.948,D145&lt;0.5,A145&gt;=4.5,H145&gt;=5.245,D145&lt;0.8),1.4,IF(AND(H145&lt;9.212,G145&gt;=0.063,H145&gt;=6.543,H145&lt;14.396,D145&lt;0.25,G145&lt;0.948,D145&lt;0.5,A145&gt;=4.5,H145&gt;=5.245,D145&lt;0.8),1.475,IF(AND(H145&gt;=9.212,G145&gt;=0.063,H145&gt;=6.543,H145&lt;14.396,D145&lt;0.25,G145&lt;0.948,D145&lt;0.5,A145&gt;=4.5,H145&gt;=5.245,D145&lt;0.8),1.5,"shouldnthappen"))))))))))))))))))))))))))))))))</f>
        <v>5.1</v>
      </c>
      <c r="AN145" s="1" t="n">
        <f aca="false">IF(AND(D145&lt;0.7,A145&gt;=5.55),1.633,IF(AND(G145&lt;0.38,B145&lt;2.8,A145&lt;5.55),4.3,IF(AND(G145&gt;=0.38,B145&lt;2.8,A145&lt;5.55),3.325,IF(AND(D145&gt;=0.35,B145&gt;=2.8,A145&lt;5.55),1.6,IF(AND(B145&gt;=3.4,A145&lt;4.8,D145&lt;0.35,B145&gt;=2.8,A145&lt;5.55),1,IF(AND(H145&gt;=11.789,A145&lt;5.9,D145&lt;1.55,D145&gt;=0.7,A145&gt;=5.55),4.325,IF(AND(F145&gt;=2.5,A145&gt;=5.9,D145&lt;1.55,D145&gt;=0.7,A145&gt;=5.55),5.05,IF(AND(D145&lt;1.9,A145&gt;=7.25,D145&gt;=1.55,D145&gt;=0.7,A145&gt;=5.55),6.3,IF(AND(D145&gt;=1.9,A145&gt;=7.25,D145&gt;=1.55,D145&gt;=0.7,A145&gt;=5.55),6.4,IF(AND(A145&lt;4.35,B145&lt;3.4,A145&lt;4.8,D145&lt;0.35,B145&gt;=2.8,A145&lt;5.55),1.1,IF(AND(G145&gt;=0.934,B145&lt;3.45,A145&gt;=4.8,D145&lt;0.35,B145&gt;=2.8,A145&lt;5.55),1.7,IF(AND(H145&gt;=14.877,B145&gt;=3.45,A145&gt;=4.8,D145&lt;0.35,B145&gt;=2.8,A145&lt;5.55),1.3,IF(AND(B145&lt;2.6,H145&lt;11.789,A145&lt;5.9,D145&lt;1.55,D145&gt;=0.7,A145&gt;=5.55),3.9,IF(AND(B145&gt;=2.6,H145&lt;11.789,A145&lt;5.9,D145&lt;1.55,D145&gt;=0.7,A145&gt;=5.55),4.26,IF(AND(A145&lt;6.6,F145&lt;2.5,A145&gt;=5.9,D145&lt;1.55,D145&gt;=0.7,A145&gt;=5.55),4.625,IF(AND(A145&gt;=6.6,F145&lt;2.5,A145&gt;=5.9,D145&lt;1.55,D145&gt;=0.7,A145&gt;=5.55),4.475,IF(AND(B145&lt;2.6,D145&lt;2.05,A145&lt;7.25,D145&gt;=1.55,D145&gt;=0.7,A145&gt;=5.55),5.8,IF(AND(G145&gt;=0.743,D145&gt;=2.05,A145&lt;7.25,D145&gt;=1.55,D145&gt;=0.7,A145&gt;=5.55),5.1,IF(AND(G145&lt;0.422,A145&gt;=4.35,B145&lt;3.4,A145&lt;4.8,D145&lt;0.35,B145&gt;=2.8,A145&lt;5.55),1.367,IF(AND(G145&gt;=0.422,A145&gt;=4.35,B145&lt;3.4,A145&lt;4.8,D145&lt;0.35,B145&gt;=2.8,A145&lt;5.55),1.3,IF(AND(A145&lt;5.05,G145&lt;0.934,B145&lt;3.45,A145&gt;=4.8,D145&lt;0.35,B145&gt;=2.8,A145&lt;5.55),1.525,IF(AND(A145&gt;=5.05,G145&lt;0.934,B145&lt;3.45,A145&gt;=4.8,D145&lt;0.35,B145&gt;=2.8,A145&lt;5.55),1.5,IF(AND(G145&gt;=0.585,H145&lt;14.877,B145&gt;=3.45,A145&gt;=4.8,D145&lt;0.35,B145&gt;=2.8,A145&lt;5.55),1.54,IF(AND(G145&gt;=0.537,G145&lt;0.743,D145&gt;=2.05,A145&lt;7.25,D145&gt;=1.55,D145&gt;=0.7,A145&gt;=5.55),5.833,IF(AND(D145&gt;=0.25,G145&lt;0.585,H145&lt;14.877,B145&gt;=3.45,A145&gt;=4.8,D145&lt;0.35,B145&gt;=2.8,A145&lt;5.55),1.367,IF(AND(D145&lt;1.75,H145&lt;13.795,B145&gt;=2.6,D145&lt;2.05,A145&lt;7.25,D145&gt;=1.55,D145&gt;=0.7,A145&gt;=5.55),5.45,IF(AND(B145&lt;2.85,H145&gt;=13.795,B145&gt;=2.6,D145&lt;2.05,A145&lt;7.25,D145&gt;=1.55,D145&gt;=0.7,A145&gt;=5.55),5.1,IF(AND(B145&gt;=2.85,H145&gt;=13.795,B145&gt;=2.6,D145&lt;2.05,A145&lt;7.25,D145&gt;=1.55,D145&gt;=0.7,A145&gt;=5.55),4.82,IF(AND(G145&lt;0.353,G145&lt;0.537,G145&lt;0.743,D145&gt;=2.05,A145&lt;7.25,D145&gt;=1.55,D145&gt;=0.7,A145&gt;=5.55),5.425,IF(AND(G145&gt;=0.353,G145&lt;0.537,G145&lt;0.743,D145&gt;=2.05,A145&lt;7.25,D145&gt;=1.55,D145&gt;=0.7,A145&gt;=5.55),5.62,IF(AND(G145&lt;0.311,D145&lt;0.25,G145&lt;0.585,H145&lt;14.877,B145&gt;=3.45,A145&gt;=4.8,D145&lt;0.35,B145&gt;=2.8,A145&lt;5.55),1.5,IF(AND(G145&gt;=0.311,D145&lt;0.25,G145&lt;0.585,H145&lt;14.877,B145&gt;=3.45,A145&gt;=4.8,D145&lt;0.35,B145&gt;=2.8,A145&lt;5.55),1.4,IF(AND(B145&gt;=3.1,D145&gt;=1.75,H145&lt;13.795,B145&gt;=2.6,D145&lt;2.05,A145&lt;7.25,D145&gt;=1.55,D145&gt;=0.7,A145&gt;=5.55),5.1,IF(AND(B145&lt;2.85,B145&lt;3.1,D145&gt;=1.75,H145&lt;13.795,B145&gt;=2.6,D145&lt;2.05,A145&lt;7.25,D145&gt;=1.55,D145&gt;=0.7,A145&gt;=5.55),5.2,IF(AND(B145&gt;=2.85,B145&lt;3.1,D145&gt;=1.75,H145&lt;13.795,B145&gt;=2.6,D145&lt;2.05,A145&lt;7.25,D145&gt;=1.55,D145&gt;=0.7,A145&gt;=5.55),5.2,"shouldnthappen")))))))))))))))))))))))))))))))))))</f>
        <v>5.1</v>
      </c>
      <c r="AO145" s="1" t="n">
        <f aca="false">IF(AND(H145&gt;=14.529,G145&lt;0.633,D145&lt;0.8),1.3,IF(AND(A145&lt;5.05,G145&gt;=0.633,D145&lt;0.8),1.35,IF(AND(H145&gt;=14.379,H145&lt;14.529,G145&lt;0.633,D145&lt;0.8),1.7,IF(AND(B145&lt;3.35,A145&gt;=5.05,G145&gt;=0.633,D145&lt;0.8),1.7,IF(AND(D145&gt;=1.45,A145&lt;5.95,F145&lt;2.5,D145&gt;=0.8),4.5,IF(AND(D145&lt;1.35,A145&gt;=5.95,F145&lt;2.5,D145&gt;=0.8),4,IF(AND(D145&lt;1.85,G145&gt;=0.845,F145&gt;=2.5,D145&gt;=0.8),4.8,IF(AND(B145&gt;=4.3,H145&lt;14.379,H145&lt;14.529,G145&lt;0.633,D145&lt;0.8),1.5,IF(AND(A145&lt;5.25,B145&gt;=3.35,A145&gt;=5.05,G145&gt;=0.633,D145&lt;0.8),1.55,IF(AND(A145&gt;=5.25,B145&gt;=3.35,A145&gt;=5.05,G145&gt;=0.633,D145&lt;0.8),1.633,IF(AND(A145&lt;5.05,D145&lt;1.45,A145&lt;5.95,F145&lt;2.5,D145&gt;=0.8),3.3,IF(AND(G145&lt;0.293,D145&gt;=1.35,A145&gt;=5.95,F145&lt;2.5,D145&gt;=0.8),5,IF(AND(A145&gt;=6.6,D145&lt;2.05,G145&lt;0.845,F145&gt;=2.5,D145&gt;=0.8),5.8,IF(AND(B145&lt;3.05,D145&gt;=2.05,G145&lt;0.845,F145&gt;=2.5,D145&gt;=0.8),6.15,IF(AND(B145&lt;2.9,D145&gt;=1.85,G145&gt;=0.845,F145&gt;=2.5,D145&gt;=0.8),5.1,IF(AND(B145&gt;=2.9,D145&gt;=1.85,G145&gt;=0.845,F145&gt;=2.5,D145&gt;=0.8),5.2,IF(AND(B145&gt;=3.8,B145&lt;4.3,H145&lt;14.379,H145&lt;14.529,G145&lt;0.633,D145&lt;0.8),1.333,IF(AND(A145&lt;6.25,G145&gt;=0.293,D145&gt;=1.35,A145&gt;=5.95,F145&lt;2.5,D145&gt;=0.8),4.6,IF(AND(H145&lt;10.351,A145&lt;6.6,D145&lt;2.05,G145&lt;0.845,F145&gt;=2.5,D145&gt;=0.8),5.4,IF(AND(G145&gt;=0.364,B145&gt;=3.05,D145&gt;=2.05,G145&lt;0.845,F145&gt;=2.5,D145&gt;=0.8),5.66,IF(AND(G145&gt;=0.447,B145&lt;3.8,B145&lt;4.3,H145&lt;14.379,H145&lt;14.529,G145&lt;0.633,D145&lt;0.8),1.3,IF(AND(H145&lt;6.247,A145&lt;5.65,A145&gt;=5.05,D145&lt;1.45,A145&lt;5.95,F145&lt;2.5,D145&gt;=0.8),4.033,IF(AND(D145&lt;1.25,A145&gt;=5.65,A145&gt;=5.05,D145&lt;1.45,A145&lt;5.95,F145&lt;2.5,D145&gt;=0.8),3.88,IF(AND(D145&gt;=1.25,A145&gt;=5.65,A145&gt;=5.05,D145&lt;1.45,A145&lt;5.95,F145&lt;2.5,D145&gt;=0.8),4.35,IF(AND(B145&lt;2.65,A145&gt;=6.25,G145&gt;=0.293,D145&gt;=1.35,A145&gt;=5.95,F145&lt;2.5,D145&gt;=0.8),4.9,IF(AND(B145&lt;2.75,H145&gt;=10.351,A145&lt;6.6,D145&lt;2.05,G145&lt;0.845,F145&gt;=2.5,D145&gt;=0.8),5.1,IF(AND(B145&gt;=2.75,H145&gt;=10.351,A145&lt;6.6,D145&lt;2.05,G145&lt;0.845,F145&gt;=2.5,D145&gt;=0.8),4.95,IF(AND(B145&lt;3.15,G145&lt;0.364,B145&gt;=3.05,D145&gt;=2.05,G145&lt;0.845,F145&gt;=2.5,D145&gt;=0.8),5.28,IF(AND(B145&gt;=3.15,G145&lt;0.364,B145&gt;=3.05,D145&gt;=2.05,G145&lt;0.845,F145&gt;=2.5,D145&gt;=0.8),5.5,IF(AND(H145&lt;9.212,G145&lt;0.447,B145&lt;3.8,B145&lt;4.3,H145&lt;14.379,H145&lt;14.529,G145&lt;0.633,D145&lt;0.8),1.4,IF(AND(G145&lt;0.356,H145&gt;=6.247,A145&lt;5.65,A145&gt;=5.05,D145&lt;1.45,A145&lt;5.95,F145&lt;2.5,D145&gt;=0.8),4.2,IF(AND(B145&lt;3,B145&gt;=2.65,A145&gt;=6.25,G145&gt;=0.293,D145&gt;=1.35,A145&gt;=5.95,F145&lt;2.5,D145&gt;=0.8),4.6,IF(AND(B145&gt;=3,B145&gt;=2.65,A145&gt;=6.25,G145&gt;=0.293,D145&gt;=1.35,A145&gt;=5.95,F145&lt;2.5,D145&gt;=0.8),4.7,IF(AND(A145&lt;5.05,H145&gt;=9.212,G145&lt;0.447,B145&lt;3.8,B145&lt;4.3,H145&lt;14.379,H145&lt;14.529,G145&lt;0.633,D145&lt;0.8),1.533,IF(AND(A145&gt;=5.05,H145&gt;=9.212,G145&lt;0.447,B145&lt;3.8,B145&lt;4.3,H145&lt;14.379,H145&lt;14.529,G145&lt;0.633,D145&lt;0.8),1.425,IF(AND(A145&lt;5.35,G145&gt;=0.356,H145&gt;=6.247,A145&lt;5.65,A145&gt;=5.05,D145&lt;1.45,A145&lt;5.95,F145&lt;2.5,D145&gt;=0.8),3.9,IF(AND(A145&gt;=5.35,G145&gt;=0.356,H145&gt;=6.247,A145&lt;5.65,A145&gt;=5.05,D145&lt;1.45,A145&lt;5.95,F145&lt;2.5,D145&gt;=0.8),3.72,"shouldnthappen")))))))))))))))))))))))))))))))))))))</f>
        <v>5.1</v>
      </c>
      <c r="AP145" s="1" t="n">
        <f aca="false">IF(AND(F145&gt;=1.5,A145&lt;5.55),3.84,IF(AND(G145&gt;=0.52,A145&lt;4.75,F145&lt;1.5,A145&lt;5.55),1.16,IF(AND(A145&lt;5.65,A145&lt;5.85,D145&lt;1.55,A145&gt;=5.55),4.2,IF(AND(A145&gt;=5.65,A145&lt;5.85,D145&lt;1.55,A145&gt;=5.55),3.167,IF(AND(G145&gt;=0.798,A145&gt;=5.85,D145&lt;1.55,A145&gt;=5.55),4,IF(AND(F145&lt;2.5,H145&lt;14.1,D145&gt;=1.55,A145&gt;=5.55),4.84,IF(AND(A145&lt;7.2,H145&gt;=14.1,D145&gt;=1.55,A145&gt;=5.55),5.633,IF(AND(A145&gt;=7.2,H145&gt;=14.1,D145&gt;=1.55,A145&gt;=5.55),6.6,IF(AND(G145&lt;0.161,G145&lt;0.52,A145&lt;4.75,F145&lt;1.5,A145&lt;5.55),1.5,IF(AND(D145&gt;=0.5,G145&lt;0.676,A145&gt;=4.75,F145&lt;1.5,A145&lt;5.55),1.6,IF(AND(H145&lt;11.016,G145&gt;=0.676,A145&gt;=4.75,F145&lt;1.5,A145&lt;5.55),1.75,IF(AND(G145&lt;0.209,G145&lt;0.798,A145&gt;=5.85,D145&lt;1.55,A145&gt;=5.55),4.5,IF(AND(G145&gt;=0.74,F145&gt;=2.5,H145&lt;14.1,D145&gt;=1.55,A145&gt;=5.55),6.225,IF(AND(B145&lt;2.95,G145&gt;=0.161,G145&lt;0.52,A145&lt;4.75,F145&lt;1.5,A145&lt;5.55),1.4,IF(AND(B145&gt;=2.95,G145&gt;=0.161,G145&lt;0.52,A145&lt;4.75,F145&lt;1.5,A145&lt;5.55),1.34,IF(AND(B145&lt;3.15,D145&lt;0.5,G145&lt;0.676,A145&gt;=4.75,F145&lt;1.5,A145&lt;5.55),1.52,IF(AND(D145&lt;0.25,H145&gt;=11.016,G145&gt;=0.676,A145&gt;=4.75,F145&lt;1.5,A145&lt;5.55),1.567,IF(AND(D145&gt;=0.25,H145&gt;=11.016,G145&gt;=0.676,A145&gt;=4.75,F145&lt;1.5,A145&lt;5.55),1.5,IF(AND(H145&lt;7.47,G145&gt;=0.209,G145&lt;0.798,A145&gt;=5.85,D145&lt;1.55,A145&gt;=5.55),5.05,IF(AND(B145&lt;2.85,G145&lt;0.74,F145&gt;=2.5,H145&lt;14.1,D145&gt;=1.55,A145&gt;=5.55),5.35,IF(AND(B145&lt;3.3,B145&gt;=3.15,D145&lt;0.5,G145&lt;0.676,A145&gt;=4.75,F145&lt;1.5,A145&lt;5.55),1.2,IF(AND(D145&lt;1.45,H145&gt;=7.47,G145&gt;=0.209,G145&lt;0.798,A145&gt;=5.85,D145&lt;1.55,A145&gt;=5.55),4.66,IF(AND(D145&gt;=1.45,H145&gt;=7.47,G145&gt;=0.209,G145&lt;0.798,A145&gt;=5.85,D145&lt;1.55,A145&gt;=5.55),4.64,IF(AND(A145&gt;=7.05,B145&gt;=2.85,G145&lt;0.74,F145&gt;=2.5,H145&lt;14.1,D145&gt;=1.55,A145&gt;=5.55),5.8,IF(AND(B145&gt;=3.25,A145&lt;7.05,B145&gt;=2.85,G145&lt;0.74,F145&gt;=2.5,H145&lt;14.1,D145&gt;=1.55,A145&gt;=5.55),5.7,IF(AND(H145&gt;=13.641,D145&lt;0.25,B145&gt;=3.3,B145&gt;=3.15,D145&lt;0.5,G145&lt;0.676,A145&gt;=4.75,F145&lt;1.5,A145&lt;5.55),1.3,IF(AND(D145&lt;0.35,D145&gt;=0.25,B145&gt;=3.3,B145&gt;=3.15,D145&lt;0.5,G145&lt;0.676,A145&gt;=4.75,F145&lt;1.5,A145&lt;5.55),1.367,IF(AND(D145&gt;=0.35,D145&gt;=0.25,B145&gt;=3.3,B145&gt;=3.15,D145&lt;0.5,G145&lt;0.676,A145&gt;=4.75,F145&lt;1.5,A145&lt;5.55),1.3,IF(AND(A145&lt;6.35,B145&lt;3.25,A145&lt;7.05,B145&gt;=2.85,G145&lt;0.74,F145&gt;=2.5,H145&lt;14.1,D145&gt;=1.55,A145&gt;=5.55),5.6,IF(AND(A145&gt;=6.35,B145&lt;3.25,A145&lt;7.05,B145&gt;=2.85,G145&lt;0.74,F145&gt;=2.5,H145&lt;14.1,D145&gt;=1.55,A145&gt;=5.55),5.325,IF(AND(A145&lt;5.1,H145&lt;13.641,D145&lt;0.25,B145&gt;=3.3,B145&gt;=3.15,D145&lt;0.5,G145&lt;0.676,A145&gt;=4.75,F145&lt;1.5,A145&lt;5.55),1.4,IF(AND(H145&gt;=11.031,A145&gt;=5.1,H145&lt;13.641,D145&lt;0.25,B145&gt;=3.3,B145&gt;=3.15,D145&lt;0.5,G145&lt;0.676,A145&gt;=4.75,F145&lt;1.5,A145&lt;5.55),1.4,IF(AND(A145&lt;5.45,H145&lt;11.031,A145&gt;=5.1,H145&lt;13.641,D145&lt;0.25,B145&gt;=3.3,B145&gt;=3.15,D145&lt;0.5,G145&lt;0.676,A145&gt;=4.75,F145&lt;1.5,A145&lt;5.55),1.5,IF(AND(A145&gt;=5.45,H145&lt;11.031,A145&gt;=5.1,H145&lt;13.641,D145&lt;0.25,B145&gt;=3.3,B145&gt;=3.15,D145&lt;0.5,G145&lt;0.676,A145&gt;=4.75,F145&lt;1.5,A145&lt;5.55),1.4,"shouldnthappen"))))))))))))))))))))))))))))))))))</f>
        <v>5.633</v>
      </c>
      <c r="AQ145" s="1" t="n">
        <f aca="false">IF(AND(H145&lt;6.926,D145&gt;=0.35,F145&lt;1.5),1.9,IF(AND(G145&gt;=0.869,D145&gt;=1.75,F145&gt;=1.5),5.15,IF(AND(A145&lt;4.35,A145&lt;5.05,D145&lt;0.35,F145&lt;1.5),1.1,IF(AND(H145&lt;6.089,A145&gt;=5.05,D145&lt;0.35,F145&lt;1.5),1.7,IF(AND(H145&gt;=13.089,H145&gt;=6.926,D145&gt;=0.35,F145&lt;1.5),1.3,IF(AND(G145&lt;0.695,D145&lt;1.15,D145&lt;1.75,F145&gt;=1.5),3.62,IF(AND(G145&gt;=0.695,D145&lt;1.15,D145&lt;1.75,F145&gt;=1.5),3,IF(AND(G145&gt;=0.585,H145&gt;=6.089,A145&gt;=5.05,D145&lt;0.35,F145&lt;1.5),1.5,IF(AND(H145&lt;9.582,H145&lt;13.089,H145&gt;=6.926,D145&gt;=0.35,F145&lt;1.5),1.5,IF(AND(H145&gt;=9.582,H145&lt;13.089,H145&gt;=6.926,D145&gt;=0.35,F145&lt;1.5),1.6,IF(AND(D145&lt;1.35,H145&lt;9.349,D145&gt;=1.15,D145&lt;1.75,F145&gt;=1.5),3.867,IF(AND(D145&lt;2.05,A145&lt;7.05,G145&lt;0.869,D145&gt;=1.75,F145&gt;=1.5),4.9,IF(AND(B145&gt;=3.3,A145&gt;=7.05,G145&lt;0.869,D145&gt;=1.75,F145&gt;=1.5),6.1,IF(AND(G145&lt;0.347,H145&lt;11.218,A145&gt;=4.35,A145&lt;5.05,D145&lt;0.35,F145&lt;1.5),1.4,IF(AND(G145&gt;=0.347,H145&lt;11.218,A145&gt;=4.35,A145&lt;5.05,D145&lt;0.35,F145&lt;1.5),1.5,IF(AND(G145&gt;=0.265,H145&gt;=11.218,A145&gt;=4.35,A145&lt;5.05,D145&lt;0.35,F145&lt;1.5),1.45,IF(AND(A145&gt;=5.4,G145&lt;0.585,H145&gt;=6.089,A145&gt;=5.05,D145&lt;0.35,F145&lt;1.5),1.35,IF(AND(B145&gt;=2.9,D145&gt;=1.35,H145&lt;9.349,D145&gt;=1.15,D145&lt;1.75,F145&gt;=1.5),4.6,IF(AND(D145&gt;=1.35,A145&lt;6.15,H145&gt;=9.349,D145&gt;=1.15,D145&lt;1.75,F145&gt;=1.5),4.54,IF(AND(H145&lt;10.927,A145&gt;=6.15,H145&gt;=9.349,D145&gt;=1.15,D145&lt;1.75,F145&gt;=1.5),4.3,IF(AND(G145&lt;0.512,D145&gt;=2.05,A145&lt;7.05,G145&lt;0.869,D145&gt;=1.75,F145&gt;=1.5),5.533,IF(AND(G145&gt;=0.512,D145&gt;=2.05,A145&lt;7.05,G145&lt;0.869,D145&gt;=1.75,F145&gt;=1.5),5.88,IF(AND(H145&lt;11.551,B145&lt;3.3,A145&gt;=7.05,G145&lt;0.869,D145&gt;=1.75,F145&gt;=1.5),6.3,IF(AND(G145&lt;0.227,G145&lt;0.265,H145&gt;=11.218,A145&gt;=4.35,A145&lt;5.05,D145&lt;0.35,F145&lt;1.5),1.4,IF(AND(G145&gt;=0.227,G145&lt;0.265,H145&gt;=11.218,A145&gt;=4.35,A145&lt;5.05,D145&lt;0.35,F145&lt;1.5),1.26,IF(AND(H145&lt;11.031,A145&lt;5.4,G145&lt;0.585,H145&gt;=6.089,A145&gt;=5.05,D145&lt;0.35,F145&lt;1.5),1.5,IF(AND(H145&gt;=11.031,A145&lt;5.4,G145&lt;0.585,H145&gt;=6.089,A145&gt;=5.05,D145&lt;0.35,F145&lt;1.5),1.4,IF(AND(A145&lt;5.45,B145&lt;2.9,D145&gt;=1.35,H145&lt;9.349,D145&gt;=1.15,D145&lt;1.75,F145&gt;=1.5),4.5,IF(AND(A145&lt;5.9,D145&lt;1.35,A145&lt;6.15,H145&gt;=9.349,D145&gt;=1.15,D145&lt;1.75,F145&gt;=1.5),4.2,IF(AND(A145&gt;=5.9,D145&lt;1.35,A145&lt;6.15,H145&gt;=9.349,D145&gt;=1.15,D145&lt;1.75,F145&gt;=1.5),4,IF(AND(A145&gt;=6.75,H145&gt;=10.927,A145&gt;=6.15,H145&gt;=9.349,D145&gt;=1.15,D145&lt;1.75,F145&gt;=1.5),4.767,IF(AND(B145&lt;2.9,H145&gt;=11.551,B145&lt;3.3,A145&gt;=7.05,G145&lt;0.869,D145&gt;=1.75,F145&gt;=1.5),6.7,IF(AND(B145&gt;=2.9,H145&gt;=11.551,B145&lt;3.3,A145&gt;=7.05,G145&lt;0.869,D145&gt;=1.75,F145&gt;=1.5),6.6,IF(AND(B145&lt;2.45,A145&gt;=5.45,B145&lt;2.9,D145&gt;=1.35,H145&lt;9.349,D145&gt;=1.15,D145&lt;1.75,F145&gt;=1.5),5,IF(AND(B145&gt;=2.45,A145&gt;=5.45,B145&lt;2.9,D145&gt;=1.35,H145&lt;9.349,D145&gt;=1.15,D145&lt;1.75,F145&gt;=1.5),5.1,IF(AND(H145&lt;11.166,A145&lt;6.75,H145&gt;=10.927,A145&gt;=6.15,H145&gt;=9.349,D145&gt;=1.15,D145&lt;1.75,F145&gt;=1.5),4.9,IF(AND(G145&lt;0.228,H145&gt;=11.166,A145&lt;6.75,H145&gt;=10.927,A145&gt;=6.15,H145&gt;=9.349,D145&gt;=1.15,D145&lt;1.75,F145&gt;=1.5),4.7,IF(AND(H145&lt;13.531,G145&gt;=0.228,H145&gt;=11.166,A145&lt;6.75,H145&gt;=10.927,A145&gt;=6.15,H145&gt;=9.349,D145&gt;=1.15,D145&lt;1.75,F145&gt;=1.5),4.4,IF(AND(H145&gt;=13.531,G145&gt;=0.228,H145&gt;=11.166,A145&lt;6.75,H145&gt;=10.927,A145&gt;=6.15,H145&gt;=9.349,D145&gt;=1.15,D145&lt;1.75,F145&gt;=1.5),4.6,"shouldnthappen")))))))))))))))))))))))))))))))))))))))</f>
        <v>4.9</v>
      </c>
      <c r="AR145" s="1" t="n">
        <f aca="false">IF(AND(G145&gt;=0.93,B145&lt;3.65,F145&lt;1.5),1.7,IF(AND(H145&lt;6.542,B145&gt;=3.65,F145&lt;1.5),1.767,IF(AND(A145&gt;=7.05,D145&gt;=1.55,F145&gt;=1.5),6.3,IF(AND(G145&lt;0.123,H145&gt;=6.542,B145&gt;=3.65,F145&lt;1.5),1.367,IF(AND(A145&lt;5.15,A145&lt;5.65,D145&lt;1.55,F145&gt;=1.5),3.15,IF(AND(A145&lt;4.8,G145&gt;=0.447,G145&lt;0.93,B145&lt;3.65,F145&lt;1.5),1.24,IF(AND(A145&gt;=4.8,G145&gt;=0.447,G145&lt;0.93,B145&lt;3.65,F145&lt;1.5),1.4,IF(AND(G145&lt;0.151,G145&gt;=0.123,H145&gt;=6.542,B145&gt;=3.65,F145&lt;1.5),1.7,IF(AND(G145&gt;=0.151,G145&gt;=0.123,H145&gt;=6.542,B145&gt;=3.65,F145&lt;1.5),1.5,IF(AND(D145&gt;=1.45,A145&gt;=5.15,A145&lt;5.65,D145&lt;1.55,F145&gt;=1.5),4.5,IF(AND(B145&lt;2.65,D145&gt;=1.35,A145&gt;=5.65,D145&lt;1.55,F145&gt;=1.5),4.9,IF(AND(G145&lt;0.527,F145&lt;2.5,A145&lt;7.05,D145&gt;=1.55,F145&gt;=1.5),5.075,IF(AND(G145&gt;=0.527,F145&lt;2.5,A145&lt;7.05,D145&gt;=1.55,F145&gt;=1.5),4.7,IF(AND(A145&lt;4.65,G145&lt;0.265,G145&lt;0.447,G145&lt;0.93,B145&lt;3.65,F145&lt;1.5),1.42,IF(AND(G145&lt;0.3,G145&gt;=0.265,G145&lt;0.447,G145&lt;0.93,B145&lt;3.65,F145&lt;1.5),1.6,IF(AND(G145&gt;=0.3,G145&gt;=0.265,G145&lt;0.447,G145&lt;0.93,B145&lt;3.65,F145&lt;1.5),1.4,IF(AND(G145&lt;0.356,D145&lt;1.45,A145&gt;=5.15,A145&lt;5.65,D145&lt;1.55,F145&gt;=1.5),4.125,IF(AND(D145&lt;1.1,A145&lt;6.2,D145&lt;1.35,A145&gt;=5.65,D145&lt;1.55,F145&gt;=1.5),4.1,IF(AND(D145&gt;=1.1,A145&lt;6.2,D145&lt;1.35,A145&gt;=5.65,D145&lt;1.55,F145&gt;=1.5),4.175,IF(AND(H145&gt;=13.433,A145&gt;=6.2,D145&lt;1.35,A145&gt;=5.65,D145&lt;1.55,F145&gt;=1.5),4.6,IF(AND(G145&lt;0.437,B145&gt;=2.65,D145&gt;=1.35,A145&gt;=5.65,D145&lt;1.55,F145&gt;=1.5),4.625,IF(AND(G145&gt;=0.437,B145&gt;=2.65,D145&gt;=1.35,A145&gt;=5.65,D145&lt;1.55,F145&gt;=1.5),4.75,IF(AND(B145&gt;=3.15,H145&lt;11.146,F145&gt;=2.5,A145&lt;7.05,D145&gt;=1.55,F145&gt;=1.5),5.667,IF(AND(B145&lt;2.65,H145&gt;=11.146,F145&gt;=2.5,A145&lt;7.05,D145&gt;=1.55,F145&gt;=1.5),5.8,IF(AND(B145&lt;3.3,A145&gt;=4.65,G145&lt;0.265,G145&lt;0.447,G145&lt;0.93,B145&lt;3.65,F145&lt;1.5),1.32,IF(AND(B145&gt;=3.3,A145&gt;=4.65,G145&lt;0.265,G145&lt;0.447,G145&lt;0.93,B145&lt;3.65,F145&lt;1.5),1.425,IF(AND(B145&lt;2.8,G145&gt;=0.356,D145&lt;1.45,A145&gt;=5.15,A145&lt;5.65,D145&lt;1.55,F145&gt;=1.5),3.86,IF(AND(B145&gt;=2.8,G145&gt;=0.356,D145&lt;1.45,A145&gt;=5.15,A145&lt;5.65,D145&lt;1.55,F145&gt;=1.5),3.6,IF(AND(B145&lt;2.6,H145&lt;13.433,A145&gt;=6.2,D145&lt;1.35,A145&gt;=5.65,D145&lt;1.55,F145&gt;=1.5),4.4,IF(AND(B145&gt;=2.6,H145&lt;13.433,A145&gt;=6.2,D145&lt;1.35,A145&gt;=5.65,D145&lt;1.55,F145&gt;=1.5),4.3,IF(AND(G145&lt;0.151,B145&lt;3.15,H145&lt;11.146,F145&gt;=2.5,A145&lt;7.05,D145&gt;=1.55,F145&gt;=1.5),5.5,IF(AND(H145&lt;15.52,B145&gt;=2.65,H145&gt;=11.146,F145&gt;=2.5,A145&lt;7.05,D145&gt;=1.55,F145&gt;=1.5),5.4,IF(AND(H145&gt;=15.52,B145&gt;=2.65,H145&gt;=11.146,F145&gt;=2.5,A145&lt;7.05,D145&gt;=1.55,F145&gt;=1.5),5.733,IF(AND(H145&lt;10.74,G145&gt;=0.151,B145&lt;3.15,H145&lt;11.146,F145&gt;=2.5,A145&lt;7.05,D145&gt;=1.55,F145&gt;=1.5),5.12,IF(AND(H145&gt;=10.74,G145&gt;=0.151,B145&lt;3.15,H145&lt;11.146,F145&gt;=2.5,A145&lt;7.05,D145&gt;=1.55,F145&gt;=1.5),4.9,"shouldnthappen")))))))))))))))))))))))))))))))))))</f>
        <v>5.4</v>
      </c>
      <c r="AS145" s="1" t="n">
        <f aca="false">IF(AND(F145&gt;=1.5,A145&lt;5.55),4.18,IF(AND(F145&gt;=2.5,B145&lt;2.75,A145&gt;=5.55),5.38,IF(AND(G145&gt;=0.587,B145&lt;3.75,F145&lt;1.5,A145&lt;5.55),1.48,IF(AND(H145&lt;6.51,B145&gt;=3.75,F145&lt;1.5,A145&lt;5.55),1.9,IF(AND(H145&gt;=6.51,B145&gt;=3.75,F145&lt;1.5,A145&lt;5.55),1.425,IF(AND(G145&gt;=0.868,F145&lt;2.5,B145&lt;2.75,A145&gt;=5.55),4.65,IF(AND(F145&lt;1.5,D145&lt;1.55,B145&gt;=2.75,A145&gt;=5.55),1.7,IF(AND(G145&gt;=0.857,D145&gt;=1.55,B145&gt;=2.75,A145&gt;=5.55),5.033,IF(AND(G145&gt;=0.518,G145&lt;0.587,B145&lt;3.75,F145&lt;1.5,A145&lt;5.55),1,IF(AND(D145&lt;1.05,G145&lt;0.868,F145&lt;2.5,B145&lt;2.75,A145&gt;=5.55),3.5,IF(AND(G145&lt;0.404,D145&gt;=1.05,G145&lt;0.868,F145&lt;2.5,B145&lt;2.75,A145&gt;=5.55),4.2,IF(AND(G145&gt;=0.404,D145&gt;=1.05,G145&lt;0.868,F145&lt;2.5,B145&lt;2.75,A145&gt;=5.55),3.94,IF(AND(F145&lt;2.5,B145&lt;2.95,F145&gt;=1.5,D145&lt;1.55,B145&gt;=2.75,A145&gt;=5.55),4.68,IF(AND(F145&gt;=2.5,B145&lt;2.95,F145&gt;=1.5,D145&lt;1.55,B145&gt;=2.75,A145&gt;=5.55),5.1,IF(AND(H145&lt;10.883,B145&gt;=2.95,F145&gt;=1.5,D145&lt;1.55,B145&gt;=2.75,A145&gt;=5.55),4.15,IF(AND(H145&gt;=10.883,B145&gt;=2.95,F145&gt;=1.5,D145&lt;1.55,B145&gt;=2.75,A145&gt;=5.55),4.5,IF(AND(H145&gt;=14.1,D145&lt;2.05,G145&lt;0.857,D145&gt;=1.55,B145&gt;=2.75,A145&gt;=5.55),6.6,IF(AND(G145&lt;0.063,B145&lt;3.15,G145&lt;0.518,G145&lt;0.587,B145&lt;3.75,F145&lt;1.5,A145&lt;5.55),1.4,IF(AND(G145&gt;=0.063,B145&lt;3.15,G145&lt;0.518,G145&lt;0.587,B145&lt;3.75,F145&lt;1.5,A145&lt;5.55),1.5,IF(AND(H145&gt;=10.563,B145&gt;=3.15,G145&lt;0.518,G145&lt;0.587,B145&lt;3.75,F145&lt;1.5,A145&lt;5.55),1.325,IF(AND(B145&lt;2.95,H145&lt;14.1,D145&lt;2.05,G145&lt;0.857,D145&gt;=1.55,B145&gt;=2.75,A145&gt;=5.55),6.125,IF(AND(A145&lt;6.65,G145&lt;0.364,D145&gt;=2.05,G145&lt;0.857,D145&gt;=1.55,B145&gt;=2.75,A145&gt;=5.55),5.45,IF(AND(G145&gt;=0.774,G145&gt;=0.364,D145&gt;=2.05,G145&lt;0.857,D145&gt;=1.55,B145&gt;=2.75,A145&gt;=5.55),5.4,IF(AND(H145&gt;=9.279,H145&lt;10.563,B145&gt;=3.15,G145&lt;0.518,G145&lt;0.587,B145&lt;3.75,F145&lt;1.5,A145&lt;5.55),1.475,IF(AND(D145&lt;1.65,B145&gt;=2.95,H145&lt;14.1,D145&lt;2.05,G145&lt;0.857,D145&gt;=1.55,B145&gt;=2.75,A145&gt;=5.55),5.8,IF(AND(B145&lt;3.15,A145&gt;=6.65,G145&lt;0.364,D145&gt;=2.05,G145&lt;0.857,D145&gt;=1.55,B145&gt;=2.75,A145&gt;=5.55),5.3,IF(AND(B145&gt;=3.15,A145&gt;=6.65,G145&lt;0.364,D145&gt;=2.05,G145&lt;0.857,D145&gt;=1.55,B145&gt;=2.75,A145&gt;=5.55),5.7,IF(AND(A145&gt;=6.75,G145&lt;0.774,G145&gt;=0.364,D145&gt;=2.05,G145&lt;0.857,D145&gt;=1.55,B145&gt;=2.75,A145&gt;=5.55),5.9,IF(AND(G145&lt;0.417,H145&lt;9.279,H145&lt;10.563,B145&gt;=3.15,G145&lt;0.518,G145&lt;0.587,B145&lt;3.75,F145&lt;1.5,A145&lt;5.55),1.4,IF(AND(G145&gt;=0.417,H145&lt;9.279,H145&lt;10.563,B145&gt;=3.15,G145&lt;0.518,G145&lt;0.587,B145&lt;3.75,F145&lt;1.5,A145&lt;5.55),1.3,IF(AND(A145&lt;6.3,D145&gt;=1.65,B145&gt;=2.95,H145&lt;14.1,D145&lt;2.05,G145&lt;0.857,D145&gt;=1.55,B145&gt;=2.75,A145&gt;=5.55),4.9,IF(AND(A145&gt;=6.3,D145&gt;=1.65,B145&gt;=2.95,H145&lt;14.1,D145&lt;2.05,G145&lt;0.857,D145&gt;=1.55,B145&gt;=2.75,A145&gt;=5.55),5.3,IF(AND(G145&gt;=0.657,A145&lt;6.75,G145&lt;0.774,G145&gt;=0.364,D145&gt;=2.05,G145&lt;0.857,D145&gt;=1.55,B145&gt;=2.75,A145&gt;=5.55),6,IF(AND(B145&lt;3.2,G145&lt;0.657,A145&lt;6.75,G145&lt;0.774,G145&gt;=0.364,D145&gt;=2.05,G145&lt;0.857,D145&gt;=1.55,B145&gt;=2.75,A145&gt;=5.55),5.6,IF(AND(B145&gt;=3.2,G145&lt;0.657,A145&lt;6.75,G145&lt;0.774,G145&gt;=0.364,D145&gt;=2.05,G145&lt;0.857,D145&gt;=1.55,B145&gt;=2.75,A145&gt;=5.55),5.65,"shouldnthappen")))))))))))))))))))))))))))))))))))</f>
        <v>5.38</v>
      </c>
      <c r="AT145" s="1" t="n">
        <f aca="false">IF(AND(H145&gt;=16.284,A145&gt;=5.55),6.533,IF(AND(G145&gt;=0.52,A145&lt;4.85,A145&lt;5.55),1.05,IF(AND(G145&lt;0.227,G145&lt;0.52,A145&lt;4.85,A145&lt;5.55),1.4,IF(AND(G145&gt;=0.227,G145&lt;0.52,A145&lt;4.85,A145&lt;5.55),1.3,IF(AND(D145&gt;=0.45,F145&lt;1.5,A145&gt;=4.85,A145&lt;5.55),1.667,IF(AND(B145&gt;=2.75,F145&gt;=1.5,A145&gt;=4.85,A145&lt;5.55),4.5,IF(AND(F145&lt;2.5,B145&gt;=3.15,H145&lt;16.284,A145&gt;=5.55),4.7,IF(AND(G145&gt;=0.934,D145&lt;0.45,F145&lt;1.5,A145&gt;=4.85,A145&lt;5.55),1.7,IF(AND(D145&gt;=1.2,B145&lt;2.75,F145&gt;=1.5,A145&gt;=4.85,A145&lt;5.55),4.25,IF(AND(G145&gt;=0.774,F145&gt;=2.5,B145&gt;=3.15,H145&lt;16.284,A145&gt;=5.55),5.4,IF(AND(B145&lt;3.1,G145&lt;0.934,D145&lt;0.45,F145&lt;1.5,A145&gt;=4.85,A145&lt;5.55),1.6,IF(AND(D145&lt;1.05,D145&lt;1.2,B145&lt;2.75,F145&gt;=1.5,A145&gt;=4.85,A145&lt;5.55),3.433,IF(AND(D145&gt;=1.05,D145&lt;1.2,B145&lt;2.75,F145&gt;=1.5,A145&gt;=4.85,A145&lt;5.55),3.267,IF(AND(H145&lt;8.486,D145&lt;1.35,F145&lt;2.5,B145&lt;3.15,H145&lt;16.284,A145&gt;=5.55),3.85,IF(AND(D145&gt;=1.55,D145&gt;=1.35,F145&lt;2.5,B145&lt;3.15,H145&lt;16.284,A145&gt;=5.55),5.1,IF(AND(H145&lt;10.464,A145&lt;6.35,F145&gt;=2.5,B145&lt;3.15,H145&lt;16.284,A145&gt;=5.55),5.08,IF(AND(H145&gt;=10.464,A145&lt;6.35,F145&gt;=2.5,B145&lt;3.15,H145&lt;16.284,A145&gt;=5.55),4.9,IF(AND(D145&lt;1.85,A145&gt;=6.35,F145&gt;=2.5,B145&lt;3.15,H145&lt;16.284,A145&gt;=5.55),5.8,IF(AND(H145&gt;=10.393,G145&lt;0.774,F145&gt;=2.5,B145&gt;=3.15,H145&lt;16.284,A145&gt;=5.55),5.425,IF(AND(B145&lt;2.6,H145&gt;=8.486,D145&lt;1.35,F145&lt;2.5,B145&lt;3.15,H145&lt;16.284,A145&gt;=5.55),3.9,IF(AND(G145&gt;=0.567,D145&lt;1.55,D145&gt;=1.35,F145&lt;2.5,B145&lt;3.15,H145&lt;16.284,A145&gt;=5.55),4.4,IF(AND(B145&lt;3.25,H145&lt;10.393,G145&lt;0.774,F145&gt;=2.5,B145&gt;=3.15,H145&lt;16.284,A145&gt;=5.55),5.7,IF(AND(B145&gt;=3.25,H145&lt;10.393,G145&lt;0.774,F145&gt;=2.5,B145&gt;=3.15,H145&lt;16.284,A145&gt;=5.55),5.98,IF(AND(G145&lt;0.079,G145&lt;0.338,B145&gt;=3.1,G145&lt;0.934,D145&lt;0.45,F145&lt;1.5,A145&gt;=4.85,A145&lt;5.55),1.425,IF(AND(B145&lt;3.35,G145&gt;=0.338,B145&gt;=3.1,G145&lt;0.934,D145&lt;0.45,F145&lt;1.5,A145&gt;=4.85,A145&lt;5.55),1.4,IF(AND(G145&lt;0.404,B145&gt;=2.6,H145&gt;=8.486,D145&lt;1.35,F145&lt;2.5,B145&lt;3.15,H145&lt;16.284,A145&gt;=5.55),4.3,IF(AND(G145&gt;=0.404,B145&gt;=2.6,H145&gt;=8.486,D145&lt;1.35,F145&lt;2.5,B145&lt;3.15,H145&lt;16.284,A145&gt;=5.55),4.025,IF(AND(B145&gt;=3.05,G145&lt;0.567,D145&lt;1.55,D145&gt;=1.35,F145&lt;2.5,B145&lt;3.15,H145&lt;16.284,A145&gt;=5.55),4.7,IF(AND(A145&lt;6.45,H145&lt;10.667,D145&gt;=1.85,A145&gt;=6.35,F145&gt;=2.5,B145&lt;3.15,H145&lt;16.284,A145&gt;=5.55),5.3,IF(AND(A145&gt;=6.45,H145&lt;10.667,D145&gt;=1.85,A145&gt;=6.35,F145&gt;=2.5,B145&lt;3.15,H145&lt;16.284,A145&gt;=5.55),5.167,IF(AND(B145&lt;2.95,H145&gt;=10.667,D145&gt;=1.85,A145&gt;=6.35,F145&gt;=2.5,B145&lt;3.15,H145&lt;16.284,A145&gt;=5.55),5.6,IF(AND(B145&gt;=2.95,H145&gt;=10.667,D145&gt;=1.85,A145&gt;=6.35,F145&gt;=2.5,B145&lt;3.15,H145&lt;16.284,A145&gt;=5.55),5.5,IF(AND(H145&lt;10.325,G145&gt;=0.079,G145&lt;0.338,B145&gt;=3.1,G145&lt;0.934,D145&lt;0.45,F145&lt;1.5,A145&gt;=4.85,A145&lt;5.55),1.5,IF(AND(G145&lt;0.385,B145&gt;=3.35,G145&gt;=0.338,B145&gt;=3.1,G145&lt;0.934,D145&lt;0.45,F145&lt;1.5,A145&gt;=4.85,A145&lt;5.55),1.5,IF(AND(G145&gt;=0.385,B145&gt;=3.35,G145&gt;=0.338,B145&gt;=3.1,G145&lt;0.934,D145&lt;0.45,F145&lt;1.5,A145&gt;=4.85,A145&lt;5.55),1.42,IF(AND(B145&lt;2.5,B145&lt;3.05,G145&lt;0.567,D145&lt;1.55,D145&gt;=1.35,F145&lt;2.5,B145&lt;3.15,H145&lt;16.284,A145&gt;=5.55),4.5,IF(AND(B145&gt;=2.5,B145&lt;3.05,G145&lt;0.567,D145&lt;1.55,D145&gt;=1.35,F145&lt;2.5,B145&lt;3.15,H145&lt;16.284,A145&gt;=5.55),4.56,IF(AND(H145&lt;12.506,H145&gt;=10.325,G145&gt;=0.079,G145&lt;0.338,B145&gt;=3.1,G145&lt;0.934,D145&lt;0.45,F145&lt;1.5,A145&gt;=4.85,A145&lt;5.55),1.2,IF(AND(H145&gt;=12.506,H145&gt;=10.325,G145&gt;=0.079,G145&lt;0.338,B145&gt;=3.1,G145&lt;0.934,D145&lt;0.45,F145&lt;1.5,A145&gt;=4.85,A145&lt;5.55),1.3,"shouldnthappen")))))))))))))))))))))))))))))))))))))))</f>
        <v>4.9</v>
      </c>
      <c r="AU145" s="1" t="n">
        <f aca="false">IF(AND(G145&gt;=0.52,B145&lt;3.05,F145&lt;1.5),1.1,IF(AND(G145&lt;0.35,G145&lt;0.52,B145&lt;3.05,F145&lt;1.5),1.4,IF(AND(G145&gt;=0.35,G145&lt;0.52,B145&lt;3.05,F145&lt;1.5),1.3,IF(AND(G145&gt;=0.227,G145&lt;0.347,B145&gt;=3.05,F145&lt;1.5),1.32,IF(AND(H145&lt;6.417,G145&gt;=0.347,B145&gt;=3.05,F145&lt;1.5),1.7,IF(AND(A145&gt;=7.25,A145&gt;=6.6,F145&gt;=2.5,F145&gt;=1.5),6.35,IF(AND(G145&lt;0.11,G145&lt;0.227,G145&lt;0.347,B145&gt;=3.05,F145&lt;1.5),1.333,IF(AND(H145&lt;9.441,H145&gt;=6.417,G145&gt;=0.347,B145&gt;=3.05,F145&lt;1.5),1.425,IF(AND(B145&lt;2.75,G145&lt;0.451,H145&lt;10.266,F145&lt;2.5,F145&gt;=1.5),4,IF(AND(B145&gt;=2.75,G145&lt;0.451,H145&lt;10.266,F145&lt;2.5,F145&gt;=1.5),4.433,IF(AND(G145&gt;=0.865,G145&gt;=0.451,H145&lt;10.266,F145&lt;2.5,F145&gt;=1.5),4.2,IF(AND(B145&lt;2.45,H145&lt;13.665,H145&gt;=10.266,F145&lt;2.5,F145&gt;=1.5),3.7,IF(AND(G145&lt;0.302,H145&gt;=13.665,H145&gt;=10.266,F145&lt;2.5,F145&gt;=1.5),5,IF(AND(B145&lt;2.9,A145&lt;6.1,A145&lt;6.6,F145&gt;=2.5,F145&gt;=1.5),5.06,IF(AND(B145&gt;=2.9,A145&lt;6.1,A145&lt;6.6,F145&gt;=2.5,F145&gt;=1.5),4.8,IF(AND(B145&lt;3.05,A145&gt;=6.1,A145&lt;6.6,F145&gt;=2.5,F145&gt;=1.5),5.6,IF(AND(B145&gt;=3.05,A145&gt;=6.1,A145&lt;6.6,F145&gt;=2.5,F145&gt;=1.5),5.267,IF(AND(H145&gt;=14.564,A145&lt;7.25,A145&gt;=6.6,F145&gt;=2.5,F145&gt;=1.5),5.6,IF(AND(H145&gt;=14.309,G145&gt;=0.11,G145&lt;0.227,G145&lt;0.347,B145&gt;=3.05,F145&lt;1.5),1.7,IF(AND(D145&lt;0.4,H145&gt;=9.441,H145&gt;=6.417,G145&gt;=0.347,B145&gt;=3.05,F145&lt;1.5),1.5,IF(AND(D145&gt;=0.4,H145&gt;=9.441,H145&gt;=6.417,G145&gt;=0.347,B145&gt;=3.05,F145&lt;1.5),1.633,IF(AND(A145&lt;5.35,G145&lt;0.865,G145&gt;=0.451,H145&lt;10.266,F145&lt;2.5,F145&gt;=1.5),3.15,IF(AND(D145&lt;1.45,G145&gt;=0.302,H145&gt;=13.665,H145&gt;=10.266,F145&lt;2.5,F145&gt;=1.5),4.74,IF(AND(D145&gt;=1.45,G145&gt;=0.302,H145&gt;=13.665,H145&gt;=10.266,F145&lt;2.5,F145&gt;=1.5),4.567,IF(AND(H145&lt;8.836,H145&lt;14.564,A145&lt;7.25,A145&gt;=6.6,F145&gt;=2.5,F145&gt;=1.5),5.7,IF(AND(H145&gt;=8.836,H145&lt;14.564,A145&lt;7.25,A145&gt;=6.6,F145&gt;=2.5,F145&gt;=1.5),5.9,IF(AND(H145&lt;11.53,H145&lt;14.309,G145&gt;=0.11,G145&lt;0.227,G145&lt;0.347,B145&gt;=3.05,F145&lt;1.5),1.5,IF(AND(H145&gt;=11.53,H145&lt;14.309,G145&gt;=0.11,G145&lt;0.227,G145&lt;0.347,B145&gt;=3.05,F145&lt;1.5),1.467,IF(AND(H145&lt;9.386,A145&gt;=5.35,G145&lt;0.865,G145&gt;=0.451,H145&lt;10.266,F145&lt;2.5,F145&gt;=1.5),3.56,IF(AND(H145&gt;=9.386,A145&gt;=5.35,G145&lt;0.865,G145&gt;=0.451,H145&lt;10.266,F145&lt;2.5,F145&gt;=1.5),4.2,IF(AND(H145&lt;11.036,D145&lt;1.45,B145&gt;=2.45,H145&lt;13.665,H145&gt;=10.266,F145&lt;2.5,F145&gt;=1.5),4.45,IF(AND(H145&gt;=11.036,D145&lt;1.45,B145&gt;=2.45,H145&lt;13.665,H145&gt;=10.266,F145&lt;2.5,F145&gt;=1.5),4.1,IF(AND(G145&gt;=0.585,D145&gt;=1.45,B145&gt;=2.45,H145&lt;13.665,H145&gt;=10.266,F145&lt;2.5,F145&gt;=1.5),4.9,IF(AND(H145&lt;11.743,G145&lt;0.585,D145&gt;=1.45,B145&gt;=2.45,H145&lt;13.665,H145&gt;=10.266,F145&lt;2.5,F145&gt;=1.5),4.7,IF(AND(H145&gt;=11.743,G145&lt;0.585,D145&gt;=1.45,B145&gt;=2.45,H145&lt;13.665,H145&gt;=10.266,F145&lt;2.5,F145&gt;=1.5),4.5,"shouldnthappen")))))))))))))))))))))))))))))))))))</f>
        <v>5.06</v>
      </c>
      <c r="AV145" s="1" t="n">
        <f aca="false">IF(AND(G145&gt;=0.356,F145&gt;=1.5,A145&lt;5.75),3.52,IF(AND(A145&lt;7.25,A145&gt;=7.1,A145&gt;=5.75),5.875,IF(AND(A145&gt;=7.25,A145&gt;=7.1,A145&gt;=5.75),6.5,IF(AND(D145&gt;=0.35,G145&gt;=0.586,F145&lt;1.5,A145&lt;5.75),1.8,IF(AND(D145&lt;1.4,G145&lt;0.356,F145&gt;=1.5,A145&lt;5.75),4.2,IF(AND(D145&gt;=1.4,G145&lt;0.356,F145&gt;=1.5,A145&lt;5.75),4.5,IF(AND(H145&gt;=11.218,A145&lt;5.05,G145&lt;0.586,F145&lt;1.5,A145&lt;5.75),1.225,IF(AND(G145&gt;=0.253,A145&gt;=5.05,G145&lt;0.586,F145&lt;1.5,A145&lt;5.75),1.3,IF(AND(B145&gt;=3.75,D145&lt;0.35,G145&gt;=0.586,F145&lt;1.5,A145&lt;5.75),1.567,IF(AND(B145&lt;2.85,D145&lt;1.35,D145&lt;1.65,A145&lt;7.1,A145&gt;=5.75),4.26,IF(AND(B145&gt;=2.85,D145&lt;1.35,D145&lt;1.65,A145&lt;7.1,A145&gt;=5.75),4.45,IF(AND(A145&lt;6.05,H145&lt;12.921,D145&gt;=1.65,A145&lt;7.1,A145&gt;=5.75),5.1,IF(AND(H145&gt;=15.338,H145&gt;=12.921,D145&gt;=1.65,A145&lt;7.1,A145&gt;=5.75),5.55,IF(AND(G145&lt;0.418,H145&lt;11.218,A145&lt;5.05,G145&lt;0.586,F145&lt;1.5,A145&lt;5.75),1.42,IF(AND(G145&gt;=0.418,H145&lt;11.218,A145&lt;5.05,G145&lt;0.586,F145&lt;1.5,A145&lt;5.75),1.3,IF(AND(H145&gt;=13.321,G145&lt;0.253,A145&gt;=5.05,G145&lt;0.586,F145&lt;1.5,A145&lt;5.75),1.7,IF(AND(H145&lt;6.089,B145&lt;3.75,D145&lt;0.35,G145&gt;=0.586,F145&lt;1.5,A145&lt;5.75),1.7,IF(AND(H145&gt;=6.089,B145&lt;3.75,D145&lt;0.35,G145&gt;=0.586,F145&lt;1.5,A145&lt;5.75),1.5,IF(AND(B145&lt;2.9,D145&lt;1.45,D145&gt;=1.35,D145&lt;1.65,A145&lt;7.1,A145&gt;=5.75),4.8,IF(AND(B145&gt;=2.9,D145&lt;1.45,D145&gt;=1.35,D145&lt;1.65,A145&lt;7.1,A145&gt;=5.75),4.475,IF(AND(B145&lt;2.5,D145&gt;=1.45,D145&gt;=1.35,D145&lt;1.65,A145&lt;7.1,A145&gt;=5.75),4.5,IF(AND(H145&lt;8.884,A145&gt;=6.05,H145&lt;12.921,D145&gt;=1.65,A145&lt;7.1,A145&gt;=5.75),5.4,IF(AND(A145&lt;6.3,H145&lt;15.338,H145&gt;=12.921,D145&gt;=1.65,A145&lt;7.1,A145&gt;=5.75),4.967,IF(AND(A145&gt;=6.3,H145&lt;15.338,H145&gt;=12.921,D145&gt;=1.65,A145&lt;7.1,A145&gt;=5.75),5.133,IF(AND(H145&lt;10.826,H145&lt;13.321,G145&lt;0.253,A145&gt;=5.05,G145&lt;0.586,F145&lt;1.5,A145&lt;5.75),1.5,IF(AND(H145&gt;=10.826,H145&lt;13.321,G145&lt;0.253,A145&gt;=5.05,G145&lt;0.586,F145&lt;1.5,A145&lt;5.75),1.4,IF(AND(H145&lt;7.47,B145&gt;=2.5,D145&gt;=1.45,D145&gt;=1.35,D145&lt;1.65,A145&lt;7.1,A145&gt;=5.75),5.1,IF(AND(H145&gt;=7.47,B145&gt;=2.5,D145&gt;=1.45,D145&gt;=1.35,D145&lt;1.65,A145&lt;7.1,A145&gt;=5.75),4.725,IF(AND(H145&lt;9.637,H145&gt;=8.884,A145&gt;=6.05,H145&lt;12.921,D145&gt;=1.65,A145&lt;7.1,A145&gt;=5.75),5.9,IF(AND(B145&lt;2.6,H145&gt;=9.637,H145&gt;=8.884,A145&gt;=6.05,H145&lt;12.921,D145&gt;=1.65,A145&lt;7.1,A145&gt;=5.75),5.8,IF(AND(B145&lt;2.75,B145&gt;=2.6,H145&gt;=9.637,H145&gt;=8.884,A145&gt;=6.05,H145&lt;12.921,D145&gt;=1.65,A145&lt;7.1,A145&gt;=5.75),5.3,IF(AND(D145&lt;2.25,B145&gt;=2.75,B145&gt;=2.6,H145&gt;=9.637,H145&gt;=8.884,A145&gt;=6.05,H145&lt;12.921,D145&gt;=1.65,A145&lt;7.1,A145&gt;=5.75),5.6,IF(AND(D145&gt;=2.25,B145&gt;=2.75,B145&gt;=2.6,H145&gt;=9.637,H145&gt;=8.884,A145&gt;=6.05,H145&lt;12.921,D145&gt;=1.65,A145&lt;7.1,A145&gt;=5.75),5.5,"shouldnthappen")))))))))))))))))))))))))))))))))</f>
        <v>4.967</v>
      </c>
      <c r="AW145" s="1" t="n">
        <f aca="false">IF(AND(G145&gt;=0.905,F145&lt;1.5),1.767,IF(AND(H145&gt;=16.674,F145&gt;=1.5),6.55,IF(AND(A145&lt;4.35,H145&lt;14.344,G145&lt;0.905,F145&lt;1.5),1.1,IF(AND(B145&lt;3.65,H145&gt;=14.344,G145&lt;0.905,F145&lt;1.5),1.5,IF(AND(B145&gt;=3.65,H145&gt;=14.344,G145&lt;0.905,F145&lt;1.5),1.65,IF(AND(B145&lt;2.6,F145&gt;=2.5,H145&lt;16.674,F145&gt;=1.5),4.5,IF(AND(D145&gt;=0.45,A145&gt;=4.35,H145&lt;14.344,G145&lt;0.905,F145&lt;1.5),1.65,IF(AND(D145&lt;1.15,A145&lt;5.9,F145&lt;2.5,H145&lt;16.674,F145&gt;=1.5),3.56,IF(AND(B145&lt;2.75,A145&gt;=5.9,F145&lt;2.5,H145&lt;16.674,F145&gt;=1.5),5,IF(AND(H145&lt;13.531,B145&gt;=2.75,A145&gt;=5.9,F145&lt;2.5,H145&lt;16.674,F145&gt;=1.5),4.333,IF(AND(B145&lt;3.2,G145&gt;=0.669,B145&gt;=2.6,F145&gt;=2.5,H145&lt;16.674,F145&gt;=1.5),5.08,IF(AND(B145&gt;=3.2,G145&gt;=0.669,B145&gt;=2.6,F145&gt;=2.5,H145&lt;16.674,F145&gt;=1.5),5.4,IF(AND(B145&lt;3.15,A145&lt;5.05,D145&lt;0.45,A145&gt;=4.35,H145&lt;14.344,G145&lt;0.905,F145&lt;1.5),1.45,IF(AND(A145&gt;=5.55,A145&gt;=5.05,D145&lt;0.45,A145&gt;=4.35,H145&lt;14.344,G145&lt;0.905,F145&lt;1.5),1.5,IF(AND(A145&lt;5.55,A145&lt;5.65,D145&gt;=1.15,A145&lt;5.9,F145&lt;2.5,H145&lt;16.674,F145&gt;=1.5),3.95,IF(AND(A145&gt;=5.55,A145&lt;5.65,D145&gt;=1.15,A145&lt;5.9,F145&lt;2.5,H145&lt;16.674,F145&gt;=1.5),3.82,IF(AND(G145&lt;0.39,A145&gt;=5.65,D145&gt;=1.15,A145&lt;5.9,F145&lt;2.5,H145&lt;16.674,F145&gt;=1.5),4.35,IF(AND(G145&gt;=0.39,A145&gt;=5.65,D145&gt;=1.15,A145&lt;5.9,F145&lt;2.5,H145&lt;16.674,F145&gt;=1.5),3.95,IF(AND(G145&lt;0.466,H145&gt;=13.531,B145&gt;=2.75,A145&gt;=5.9,F145&lt;2.5,H145&lt;16.674,F145&gt;=1.5),4.8,IF(AND(G145&gt;=0.466,H145&gt;=13.531,B145&gt;=2.75,A145&gt;=5.9,F145&lt;2.5,H145&lt;16.674,F145&gt;=1.5),4.7,IF(AND(H145&lt;10.144,D145&lt;2.05,G145&lt;0.669,B145&gt;=2.6,F145&gt;=2.5,H145&lt;16.674,F145&gt;=1.5),5.3,IF(AND(H145&gt;=10.144,D145&lt;2.05,G145&lt;0.669,B145&gt;=2.6,F145&gt;=2.5,H145&lt;16.674,F145&gt;=1.5),5.133,IF(AND(D145&gt;=2.45,D145&gt;=2.05,G145&lt;0.669,B145&gt;=2.6,F145&gt;=2.5,H145&lt;16.674,F145&gt;=1.5),5.9,IF(AND(B145&lt;3.25,B145&gt;=3.15,A145&lt;5.05,D145&lt;0.45,A145&gt;=4.35,H145&lt;14.344,G145&lt;0.905,F145&lt;1.5),1.2,IF(AND(B145&gt;=3.25,B145&gt;=3.15,A145&lt;5.05,D145&lt;0.45,A145&gt;=4.35,H145&lt;14.344,G145&lt;0.905,F145&lt;1.5),1.36,IF(AND(B145&gt;=3.8,A145&lt;5.55,A145&gt;=5.05,D145&lt;0.45,A145&gt;=4.35,H145&lt;14.344,G145&lt;0.905,F145&lt;1.5),1.3,IF(AND(G145&lt;0.05,B145&lt;3.8,A145&lt;5.55,A145&gt;=5.05,D145&lt;0.45,A145&gt;=4.35,H145&lt;14.344,G145&lt;0.905,F145&lt;1.5),1.4,IF(AND(G145&lt;0.107,G145&lt;0.395,D145&lt;2.45,D145&gt;=2.05,G145&lt;0.669,B145&gt;=2.6,F145&gt;=2.5,H145&lt;16.674,F145&gt;=1.5),5.667,IF(AND(G145&lt;0.537,G145&gt;=0.395,D145&lt;2.45,D145&gt;=2.05,G145&lt;0.669,B145&gt;=2.6,F145&gt;=2.5,H145&lt;16.674,F145&gt;=1.5),5.6,IF(AND(G145&gt;=0.537,G145&gt;=0.395,D145&lt;2.45,D145&gt;=2.05,G145&lt;0.669,B145&gt;=2.6,F145&gt;=2.5,H145&lt;16.674,F145&gt;=1.5),5.775,IF(AND(B145&lt;3.6,G145&gt;=0.05,B145&lt;3.8,A145&lt;5.55,A145&gt;=5.05,D145&lt;0.45,A145&gt;=4.35,H145&lt;14.344,G145&lt;0.905,F145&lt;1.5),1.475,IF(AND(B145&gt;=3.6,G145&gt;=0.05,B145&lt;3.8,A145&lt;5.55,A145&gt;=5.05,D145&lt;0.45,A145&gt;=4.35,H145&lt;14.344,G145&lt;0.905,F145&lt;1.5),1.5,IF(AND(G145&lt;0.312,G145&gt;=0.107,G145&lt;0.395,D145&lt;2.45,D145&gt;=2.05,G145&lt;0.669,B145&gt;=2.6,F145&gt;=2.5,H145&lt;16.674,F145&gt;=1.5),5.18,IF(AND(G145&gt;=0.312,G145&gt;=0.107,G145&lt;0.395,D145&lt;2.45,D145&gt;=2.05,G145&lt;0.669,B145&gt;=2.6,F145&gt;=2.5,H145&lt;16.674,F145&gt;=1.5),5.4,"shouldnthappen"))))))))))))))))))))))))))))))))))</f>
        <v>5.133</v>
      </c>
      <c r="AX145" s="1" t="n">
        <f aca="false">IF(AND(D145&gt;=1.3,B145&gt;=3.45),6.25,IF(AND(B145&lt;2.75,A145&lt;5.25,B145&lt;3.45),3.9,IF(AND(D145&lt;0.25,D145&lt;1.3,B145&gt;=3.45),1.16,IF(AND(A145&gt;=5.05,B145&gt;=2.75,A145&lt;5.25,B145&lt;3.45),1.7,IF(AND(D145&lt;0.7,F145&lt;2.5,A145&gt;=5.25,B145&lt;3.45),1.5,IF(AND(H145&gt;=16.284,F145&gt;=2.5,A145&gt;=5.25,B145&lt;3.45),6.6,IF(AND(G145&lt;0.123,D145&gt;=0.25,D145&lt;1.3,B145&gt;=3.45),1.3,IF(AND(A145&lt;4.5,A145&lt;5.05,B145&gt;=2.75,A145&lt;5.25,B145&lt;3.45),1.3,IF(AND(A145&lt;5.05,G145&gt;=0.123,D145&gt;=0.25,D145&lt;1.3,B145&gt;=3.45),1.6,IF(AND(B145&lt;3.15,A145&gt;=4.5,A145&lt;5.05,B145&gt;=2.75,A145&lt;5.25,B145&lt;3.45),1.54,IF(AND(B145&gt;=3.15,A145&gt;=4.5,A145&lt;5.05,B145&gt;=2.75,A145&lt;5.25,B145&lt;3.45),1.35,IF(AND(D145&gt;=1.4,A145&lt;5.9,D145&gt;=0.7,F145&lt;2.5,A145&gt;=5.25,B145&lt;3.45),4.5,IF(AND(D145&gt;=1.55,A145&gt;=5.9,D145&gt;=0.7,F145&lt;2.5,A145&gt;=5.25,B145&lt;3.45),4.95,IF(AND(G145&gt;=0.682,D145&gt;=2.05,H145&lt;16.284,F145&gt;=2.5,A145&gt;=5.25,B145&lt;3.45),5.26,IF(AND(A145&lt;5.4,A145&gt;=5.05,G145&gt;=0.123,D145&gt;=0.25,D145&lt;1.3,B145&gt;=3.45),1.64,IF(AND(A145&gt;=5.4,A145&gt;=5.05,G145&gt;=0.123,D145&gt;=0.25,D145&lt;1.3,B145&gt;=3.45),1.6,IF(AND(G145&lt;0.372,D145&lt;1.4,A145&lt;5.9,D145&gt;=0.7,F145&lt;2.5,A145&gt;=5.25,B145&lt;3.45),4.175,IF(AND(D145&lt;1.35,D145&lt;1.55,A145&gt;=5.9,D145&gt;=0.7,F145&lt;2.5,A145&gt;=5.25,B145&lt;3.45),4.2,IF(AND(B145&lt;2.35,G145&lt;0.596,D145&lt;2.05,H145&lt;16.284,F145&gt;=2.5,A145&gt;=5.25,B145&lt;3.45),5,IF(AND(G145&gt;=0.888,G145&gt;=0.596,D145&lt;2.05,H145&lt;16.284,F145&gt;=2.5,A145&gt;=5.25,B145&lt;3.45),4.8,IF(AND(A145&gt;=6.85,G145&lt;0.682,D145&gt;=2.05,H145&lt;16.284,F145&gt;=2.5,A145&gt;=5.25,B145&lt;3.45),5.4,IF(AND(A145&gt;=5.75,G145&gt;=0.372,D145&lt;1.4,A145&lt;5.9,D145&gt;=0.7,F145&lt;2.5,A145&gt;=5.25,B145&lt;3.45),3.933,IF(AND(A145&gt;=6.75,D145&gt;=1.35,D145&lt;1.55,A145&gt;=5.9,D145&gt;=0.7,F145&lt;2.5,A145&gt;=5.25,B145&lt;3.45),4.8,IF(AND(H145&lt;11.084,B145&gt;=2.35,G145&lt;0.596,D145&lt;2.05,H145&lt;16.284,F145&gt;=2.5,A145&gt;=5.25,B145&lt;3.45),5.3,IF(AND(H145&lt;8.435,G145&lt;0.888,G145&gt;=0.596,D145&lt;2.05,H145&lt;16.284,F145&gt;=2.5,A145&gt;=5.25,B145&lt;3.45),5.1,IF(AND(H145&gt;=8.435,G145&lt;0.888,G145&gt;=0.596,D145&lt;2.05,H145&lt;16.284,F145&gt;=2.5,A145&gt;=5.25,B145&lt;3.45),4.94,IF(AND(B145&lt;3.15,A145&lt;6.85,G145&lt;0.682,D145&gt;=2.05,H145&lt;16.284,F145&gt;=2.5,A145&gt;=5.25,B145&lt;3.45),5.6,IF(AND(B145&gt;=3.15,A145&lt;6.85,G145&lt;0.682,D145&gt;=2.05,H145&lt;16.284,F145&gt;=2.5,A145&gt;=5.25,B145&lt;3.45),5.74,IF(AND(G145&lt;0.572,A145&lt;5.75,G145&gt;=0.372,D145&lt;1.4,A145&lt;5.9,D145&gt;=0.7,F145&lt;2.5,A145&gt;=5.25,B145&lt;3.45),3.7,IF(AND(D145&lt;1.45,A145&lt;6.75,D145&gt;=1.35,D145&lt;1.55,A145&gt;=5.9,D145&gt;=0.7,F145&lt;2.5,A145&gt;=5.25,B145&lt;3.45),4.46,IF(AND(D145&gt;=1.45,A145&lt;6.75,D145&gt;=1.35,D145&lt;1.55,A145&gt;=5.9,D145&gt;=0.7,F145&lt;2.5,A145&gt;=5.25,B145&lt;3.45),4.567,IF(AND(H145&lt;12.532,H145&gt;=11.084,B145&gt;=2.35,G145&lt;0.596,D145&lt;2.05,H145&lt;16.284,F145&gt;=2.5,A145&gt;=5.25,B145&lt;3.45),5.8,IF(AND(H145&gt;=12.532,H145&gt;=11.084,B145&gt;=2.35,G145&lt;0.596,D145&lt;2.05,H145&lt;16.284,F145&gt;=2.5,A145&gt;=5.25,B145&lt;3.45),5.667,IF(AND(A145&gt;=5.65,G145&gt;=0.572,A145&lt;5.75,G145&gt;=0.372,D145&lt;1.4,A145&lt;5.9,D145&gt;=0.7,F145&lt;2.5,A145&gt;=5.25,B145&lt;3.45),4.2,IF(AND(G145&lt;0.862,A145&lt;5.65,G145&gt;=0.572,A145&lt;5.75,G145&gt;=0.372,D145&lt;1.4,A145&lt;5.9,D145&gt;=0.7,F145&lt;2.5,A145&gt;=5.25,B145&lt;3.45),3.9,IF(AND(G145&gt;=0.862,A145&lt;5.65,G145&gt;=0.572,A145&lt;5.75,G145&gt;=0.372,D145&lt;1.4,A145&lt;5.9,D145&gt;=0.7,F145&lt;2.5,A145&gt;=5.25,B145&lt;3.45),4,"shouldnthappen"))))))))))))))))))))))))))))))))))))</f>
        <v>5.667</v>
      </c>
      <c r="AY145" s="1" t="n">
        <f aca="false">IF(AND(H145&gt;=8.233,D145&gt;=0.8,A145&lt;5.55),3.525,IF(AND(B145&lt;2.9,H145&gt;=15.534,A145&gt;=5.55),4.8,IF(AND(H145&gt;=12.259,A145&lt;4.75,D145&lt;0.8,A145&lt;5.55),1.25,IF(AND(B145&gt;=3.85,A145&gt;=4.75,D145&lt;0.8,A145&lt;5.55),1.425,IF(AND(D145&lt;1.55,H145&lt;8.233,D145&gt;=0.8,A145&lt;5.55),3.975,IF(AND(D145&gt;=1.55,H145&lt;8.233,D145&gt;=0.8,A145&lt;5.55),4.5,IF(AND(D145&lt;0.65,D145&lt;1.7,H145&lt;15.534,A145&gt;=5.55),1.7,IF(AND(A145&gt;=7.05,D145&gt;=1.7,H145&lt;15.534,A145&gt;=5.55),6.3,IF(AND(B145&gt;=3.35,B145&gt;=2.9,H145&gt;=15.534,A145&gt;=5.55),5.4,IF(AND(B145&lt;3.1,H145&lt;12.259,A145&lt;4.75,D145&lt;0.8,A145&lt;5.55),1.367,IF(AND(B145&gt;=3.1,H145&lt;12.259,A145&lt;4.75,D145&lt;0.8,A145&lt;5.55),1.4,IF(AND(G145&gt;=0.905,B145&lt;3.85,A145&gt;=4.75,D145&lt;0.8,A145&lt;5.55),1.9,IF(AND(H145&lt;15.681,B145&lt;3.35,B145&gt;=2.9,H145&gt;=15.534,A145&gt;=5.55),5.8,IF(AND(H145&gt;=15.681,B145&lt;3.35,B145&gt;=2.9,H145&gt;=15.534,A145&gt;=5.55),5.7,IF(AND(H145&gt;=14.877,G145&lt;0.905,B145&lt;3.85,A145&gt;=4.75,D145&lt;0.8,A145&lt;5.55),1.3,IF(AND(D145&gt;=1.25,B145&lt;2.65,D145&gt;=0.65,D145&lt;1.7,H145&lt;15.534,A145&gt;=5.55),4.433,IF(AND(G145&gt;=0.622,B145&lt;3.15,A145&lt;7.05,D145&gt;=1.7,H145&lt;15.534,A145&gt;=5.55),5.08,IF(AND(H145&gt;=13.42,B145&gt;=3.15,A145&lt;7.05,D145&gt;=1.7,H145&lt;15.534,A145&gt;=5.55),5.1,IF(AND(G145&lt;0.265,H145&lt;14.877,G145&lt;0.905,B145&lt;3.85,A145&gt;=4.75,D145&lt;0.8,A145&lt;5.55),1.2,IF(AND(A145&lt;5.75,D145&lt;1.25,B145&lt;2.65,D145&gt;=0.65,D145&lt;1.7,H145&lt;15.534,A145&gt;=5.55),3.7,IF(AND(A145&gt;=5.75,D145&lt;1.25,B145&lt;2.65,D145&gt;=0.65,D145&lt;1.7,H145&lt;15.534,A145&gt;=5.55),4,IF(AND(G145&gt;=0.652,D145&lt;1.35,B145&gt;=2.65,D145&gt;=0.65,D145&lt;1.7,H145&lt;15.534,A145&gt;=5.55),3.6,IF(AND(H145&lt;7.47,D145&gt;=1.35,B145&gt;=2.65,D145&gt;=0.65,D145&lt;1.7,H145&lt;15.534,A145&gt;=5.55),5.1,IF(AND(H145&lt;10.914,G145&lt;0.622,B145&lt;3.15,A145&lt;7.05,D145&gt;=1.7,H145&lt;15.534,A145&gt;=5.55),5.36,IF(AND(H145&gt;=10.914,G145&lt;0.622,B145&lt;3.15,A145&lt;7.05,D145&gt;=1.7,H145&lt;15.534,A145&gt;=5.55),5.64,IF(AND(G145&gt;=0.657,H145&lt;13.42,B145&gt;=3.15,A145&lt;7.05,D145&gt;=1.7,H145&lt;15.534,A145&gt;=5.55),6,IF(AND(G145&gt;=0.782,G145&gt;=0.265,H145&lt;14.877,G145&lt;0.905,B145&lt;3.85,A145&gt;=4.75,D145&lt;0.8,A145&lt;5.55),1.48,IF(AND(H145&lt;11.286,G145&lt;0.652,D145&lt;1.35,B145&gt;=2.65,D145&gt;=0.65,D145&lt;1.7,H145&lt;15.534,A145&gt;=5.55),4.24,IF(AND(H145&gt;=11.286,G145&lt;0.652,D145&lt;1.35,B145&gt;=2.65,D145&gt;=0.65,D145&lt;1.7,H145&lt;15.534,A145&gt;=5.55),4.05,IF(AND(G145&lt;0.413,H145&gt;=7.47,D145&gt;=1.35,B145&gt;=2.65,D145&gt;=0.65,D145&lt;1.7,H145&lt;15.534,A145&gt;=5.55),5.1,IF(AND(H145&lt;11.325,G145&lt;0.657,H145&lt;13.42,B145&gt;=3.15,A145&lt;7.05,D145&gt;=1.7,H145&lt;15.534,A145&gt;=5.55),5.8,IF(AND(H145&gt;=11.325,G145&lt;0.657,H145&lt;13.42,B145&gt;=3.15,A145&lt;7.05,D145&gt;=1.7,H145&lt;15.534,A145&gt;=5.55),5.6,IF(AND(D145&gt;=0.35,G145&lt;0.782,G145&gt;=0.265,H145&lt;14.877,G145&lt;0.905,B145&lt;3.85,A145&gt;=4.75,D145&lt;0.8,A145&lt;5.55),1.633,IF(AND(B145&lt;2.85,G145&gt;=0.413,H145&gt;=7.47,D145&gt;=1.35,B145&gt;=2.65,D145&gt;=0.65,D145&lt;1.7,H145&lt;15.534,A145&gt;=5.55),4.6,IF(AND(D145&lt;0.15,D145&lt;0.35,G145&lt;0.782,G145&gt;=0.265,H145&lt;14.877,G145&lt;0.905,B145&lt;3.85,A145&gt;=4.75,D145&lt;0.8,A145&lt;5.55),1.5,IF(AND(D145&gt;=0.15,D145&lt;0.35,G145&lt;0.782,G145&gt;=0.265,H145&lt;14.877,G145&lt;0.905,B145&lt;3.85,A145&gt;=4.75,D145&lt;0.8,A145&lt;5.55),1.543,IF(AND(A145&gt;=6.8,B145&gt;=2.85,G145&gt;=0.413,H145&gt;=7.47,D145&gt;=1.35,B145&gt;=2.65,D145&gt;=0.65,D145&lt;1.7,H145&lt;15.534,A145&gt;=5.55),4.9,IF(AND(H145&lt;13.531,A145&lt;6.8,B145&gt;=2.85,G145&gt;=0.413,H145&gt;=7.47,D145&gt;=1.35,B145&gt;=2.65,D145&gt;=0.65,D145&lt;1.7,H145&lt;15.534,A145&gt;=5.55),4.5,IF(AND(H145&gt;=13.531,A145&lt;6.8,B145&gt;=2.85,G145&gt;=0.413,H145&gt;=7.47,D145&gt;=1.35,B145&gt;=2.65,D145&gt;=0.65,D145&lt;1.7,H145&lt;15.534,A145&gt;=5.55),4.7,"shouldnthappen")))))))))))))))))))))))))))))))))))))))</f>
        <v>5.64</v>
      </c>
      <c r="AZ145" s="1" t="n">
        <f aca="false">IF(AND(H145&gt;=15.371,B145&gt;=3.35),5.4,IF(AND(G145&gt;=0.851,H145&gt;=15.244,B145&lt;3.35),4.75,IF(AND(F145&gt;=2,H145&lt;15.371,B145&gt;=3.35),5.6,IF(AND(B145&lt;2.75,A145&lt;5.15,H145&lt;15.244,B145&lt;3.35),3.42,IF(AND(A145&gt;=7.25,G145&lt;0.851,H145&gt;=15.244,B145&lt;3.35),6.6,IF(AND(A145&lt;4.45,B145&gt;=2.75,A145&lt;5.15,H145&lt;15.244,B145&lt;3.35),1.1,IF(AND(G145&lt;0.527,A145&lt;7.25,G145&lt;0.851,H145&gt;=15.244,B145&lt;3.35),5.08,IF(AND(G145&gt;=0.527,A145&lt;7.25,G145&lt;0.851,H145&gt;=15.244,B145&lt;3.35),5.8,IF(AND(D145&gt;=0.35,B145&lt;3.7,F145&lt;2,H145&lt;15.371,B145&gt;=3.35),1.55,IF(AND(H145&lt;6.542,B145&gt;=3.7,F145&lt;2,H145&lt;15.371,B145&gt;=3.35),1.9,IF(AND(B145&lt;3.25,A145&gt;=4.45,B145&gt;=2.75,A145&lt;5.15,H145&lt;15.244,B145&lt;3.35),1.46,IF(AND(B145&gt;=3.25,A145&gt;=4.45,B145&gt;=2.75,A145&lt;5.15,H145&lt;15.244,B145&lt;3.35),1.7,IF(AND(H145&lt;13.654,B145&gt;=2.95,D145&lt;1.45,A145&gt;=5.15,H145&lt;15.244,B145&lt;3.35),4.3,IF(AND(H145&gt;=13.654,B145&gt;=2.95,D145&lt;1.45,A145&gt;=5.15,H145&lt;15.244,B145&lt;3.35),4.625,IF(AND(F145&gt;=2.5,D145&lt;1.75,D145&gt;=1.45,A145&gt;=5.15,H145&lt;15.244,B145&lt;3.35),5.3,IF(AND(G145&gt;=0.853,D145&gt;=1.75,D145&gt;=1.45,A145&gt;=5.15,H145&lt;15.244,B145&lt;3.35),5.15,IF(AND(D145&gt;=0.25,D145&lt;0.35,B145&lt;3.7,F145&lt;2,H145&lt;15.371,B145&gt;=3.35),1.3,IF(AND(B145&lt;3.85,H145&gt;=6.542,B145&gt;=3.7,F145&lt;2,H145&lt;15.371,B145&gt;=3.35),1.633,IF(AND(H145&lt;7.02,H145&lt;10.688,B145&lt;2.95,D145&lt;1.45,A145&gt;=5.15,H145&lt;15.244,B145&lt;3.35),3.98,IF(AND(G145&lt;0.338,H145&gt;=10.688,B145&lt;2.95,D145&lt;1.45,A145&gt;=5.15,H145&lt;15.244,B145&lt;3.35),4.22,IF(AND(G145&gt;=0.338,H145&gt;=10.688,B145&lt;2.95,D145&lt;1.45,A145&gt;=5.15,H145&lt;15.244,B145&lt;3.35),3.9,IF(AND(B145&lt;2.75,F145&lt;2.5,D145&lt;1.75,D145&gt;=1.45,A145&gt;=5.15,H145&lt;15.244,B145&lt;3.35),5.1,IF(AND(B145&gt;=2.75,F145&lt;2.5,D145&lt;1.75,D145&gt;=1.45,A145&gt;=5.15,H145&lt;15.244,B145&lt;3.35),4.74,IF(AND(A145&gt;=7,G145&lt;0.853,D145&gt;=1.75,D145&gt;=1.45,A145&gt;=5.15,H145&lt;15.244,B145&lt;3.35),6.5,IF(AND(G145&gt;=0.934,D145&lt;0.25,D145&lt;0.35,B145&lt;3.7,F145&lt;2,H145&lt;15.371,B145&gt;=3.35),1.7,IF(AND(D145&lt;0.25,B145&gt;=3.85,H145&gt;=6.542,B145&gt;=3.7,F145&lt;2,H145&lt;15.371,B145&gt;=3.35),1.5,IF(AND(D145&gt;=0.25,B145&gt;=3.85,H145&gt;=6.542,B145&gt;=3.7,F145&lt;2,H145&lt;15.371,B145&gt;=3.35),1.4,IF(AND(B145&lt;2.5,H145&gt;=7.02,H145&lt;10.688,B145&lt;2.95,D145&lt;1.45,A145&gt;=5.15,H145&lt;15.244,B145&lt;3.35),3.8,IF(AND(G145&gt;=0.74,A145&lt;7,G145&lt;0.853,D145&gt;=1.75,D145&gt;=1.45,A145&gt;=5.15,H145&lt;15.244,B145&lt;3.35),6,IF(AND(G145&gt;=0.61,G145&lt;0.934,D145&lt;0.25,D145&lt;0.35,B145&lt;3.7,F145&lt;2,H145&lt;15.371,B145&gt;=3.35),1.5,IF(AND(D145&lt;1.15,B145&gt;=2.5,H145&gt;=7.02,H145&lt;10.688,B145&lt;2.95,D145&lt;1.45,A145&gt;=5.15,H145&lt;15.244,B145&lt;3.35),3.5,IF(AND(D145&gt;=1.15,B145&gt;=2.5,H145&gt;=7.02,H145&lt;10.688,B145&lt;2.95,D145&lt;1.45,A145&gt;=5.15,H145&lt;15.244,B145&lt;3.35),3.6,IF(AND(G145&gt;=0.626,G145&lt;0.74,A145&lt;7,G145&lt;0.853,D145&gt;=1.75,D145&gt;=1.45,A145&gt;=5.15,H145&lt;15.244,B145&lt;3.35),4.9,IF(AND(H145&lt;13.641,G145&lt;0.61,G145&lt;0.934,D145&lt;0.25,D145&lt;0.35,B145&lt;3.7,F145&lt;2,H145&lt;15.371,B145&gt;=3.35),1.425,IF(AND(H145&gt;=13.641,G145&lt;0.61,G145&lt;0.934,D145&lt;0.25,D145&lt;0.35,B145&lt;3.7,F145&lt;2,H145&lt;15.371,B145&gt;=3.35),1.3,IF(AND(B145&lt;3.05,G145&lt;0.626,G145&lt;0.74,A145&lt;7,G145&lt;0.853,D145&gt;=1.75,D145&gt;=1.45,A145&gt;=5.15,H145&lt;15.244,B145&lt;3.35),5.475,IF(AND(B145&gt;=3.05,G145&lt;0.626,G145&lt;0.74,A145&lt;7,G145&lt;0.853,D145&gt;=1.75,D145&gt;=1.45,A145&gt;=5.15,H145&lt;15.244,B145&lt;3.35),5.633,"shouldnthappen")))))))))))))))))))))))))))))))))))))</f>
        <v>5.08</v>
      </c>
      <c r="BA145" s="1" t="n">
        <f aca="false">IF(AND(F145&gt;=2,B145&gt;=3.4),6.1,IF(AND(B145&lt;2.75,A145&lt;5.15,B145&lt;3.4),3.225,IF(AND(G145&gt;=0.821,F145&lt;2,B145&gt;=3.4),1.9,IF(AND(B145&gt;=3.2,B145&gt;=2.75,A145&lt;5.15,B145&lt;3.4),1.7,IF(AND(A145&lt;4.8,G145&lt;0.821,F145&lt;2,B145&gt;=3.4),1,IF(AND(G145&gt;=0.446,B145&lt;3.2,B145&gt;=2.75,A145&lt;5.15,B145&lt;3.4),1.1,IF(AND(G145&lt;0.356,D145&lt;1.45,A145&lt;6.25,A145&gt;=5.15,B145&lt;3.4),4.32,IF(AND(G145&lt;0.591,D145&gt;=1.45,A145&lt;6.25,A145&gt;=5.15,B145&lt;3.4),4.6,IF(AND(D145&lt;1.75,G145&lt;0.597,A145&gt;=6.25,A145&gt;=5.15,B145&lt;3.4),4.86,IF(AND(H145&gt;=16.472,G145&gt;=0.597,A145&gt;=6.25,A145&gt;=5.15,B145&lt;3.4),6.6,IF(AND(G145&lt;0.063,G145&lt;0.446,B145&lt;3.2,B145&gt;=2.75,A145&lt;5.15,B145&lt;3.4),1.4,IF(AND(A145&gt;=5.95,G145&gt;=0.356,D145&lt;1.45,A145&lt;6.25,A145&gt;=5.15,B145&lt;3.4),4.6,IF(AND(B145&gt;=2.9,G145&gt;=0.591,D145&gt;=1.45,A145&lt;6.25,A145&gt;=5.15,B145&lt;3.4),4.867,IF(AND(D145&gt;=2.4,H145&lt;16.472,G145&gt;=0.597,A145&gt;=6.25,A145&gt;=5.15,B145&lt;3.4),6,IF(AND(A145&lt;5.45,B145&gt;=3.85,A145&gt;=4.8,G145&lt;0.821,F145&lt;2,B145&gt;=3.4),1.3,IF(AND(A145&gt;=5.45,B145&gt;=3.85,A145&gt;=4.8,G145&lt;0.821,F145&lt;2,B145&gt;=3.4),1.45,IF(AND(H145&lt;14.273,G145&gt;=0.063,G145&lt;0.446,B145&lt;3.2,B145&gt;=2.75,A145&lt;5.15,B145&lt;3.4),1.5,IF(AND(H145&gt;=14.273,G145&gt;=0.063,G145&lt;0.446,B145&lt;3.2,B145&gt;=2.75,A145&lt;5.15,B145&lt;3.4),1.6,IF(AND(G145&gt;=0.572,A145&lt;5.95,G145&gt;=0.356,D145&lt;1.45,A145&lt;6.25,A145&gt;=5.15,B145&lt;3.4),3.9,IF(AND(G145&lt;0.827,B145&lt;2.9,G145&gt;=0.591,D145&gt;=1.45,A145&lt;6.25,A145&gt;=5.15,B145&lt;3.4),4.9,IF(AND(G145&gt;=0.827,B145&lt;2.9,G145&gt;=0.591,D145&gt;=1.45,A145&lt;6.25,A145&gt;=5.15,B145&lt;3.4),5.1,IF(AND(A145&gt;=7.2,B145&lt;3.05,D145&gt;=1.75,G145&lt;0.597,A145&gt;=6.25,A145&gt;=5.15,B145&lt;3.4),6.7,IF(AND(G145&lt;0.353,B145&gt;=3.05,D145&gt;=1.75,G145&lt;0.597,A145&gt;=6.25,A145&gt;=5.15,B145&lt;3.4),5.22,IF(AND(G145&gt;=0.353,B145&gt;=3.05,D145&gt;=1.75,G145&lt;0.597,A145&gt;=6.25,A145&gt;=5.15,B145&lt;3.4),5.65,IF(AND(A145&lt;6.55,D145&lt;2.4,H145&lt;16.472,G145&gt;=0.597,A145&gt;=6.25,A145&gt;=5.15,B145&lt;3.4),5.033,IF(AND(H145&lt;12.719,G145&lt;0.385,B145&lt;3.85,A145&gt;=4.8,G145&lt;0.821,F145&lt;2,B145&gt;=3.4),1.54,IF(AND(H145&gt;=12.719,G145&lt;0.385,B145&lt;3.85,A145&gt;=4.8,G145&lt;0.821,F145&lt;2,B145&gt;=3.4),1.3,IF(AND(B145&lt;3.6,G145&gt;=0.385,B145&lt;3.85,A145&gt;=4.8,G145&lt;0.821,F145&lt;2,B145&gt;=3.4),1.325,IF(AND(B145&gt;=3.6,G145&gt;=0.385,B145&lt;3.85,A145&gt;=4.8,G145&lt;0.821,F145&lt;2,B145&gt;=3.4),1.55,IF(AND(D145&lt;1.05,G145&lt;0.572,A145&lt;5.95,G145&gt;=0.356,D145&lt;1.45,A145&lt;6.25,A145&gt;=5.15,B145&lt;3.4),3.633,IF(AND(D145&gt;=2.15,A145&lt;7.2,B145&lt;3.05,D145&gt;=1.75,G145&lt;0.597,A145&gt;=6.25,A145&gt;=5.15,B145&lt;3.4),5.667,IF(AND(H145&lt;13.094,A145&gt;=6.55,D145&lt;2.4,H145&lt;16.472,G145&gt;=0.597,A145&gt;=6.25,A145&gt;=5.15,B145&lt;3.4),5.2,IF(AND(D145&lt;1.15,D145&gt;=1.05,G145&lt;0.572,A145&lt;5.95,G145&gt;=0.356,D145&lt;1.45,A145&lt;6.25,A145&gt;=5.15,B145&lt;3.4),3.8,IF(AND(D145&gt;=1.15,D145&gt;=1.05,G145&lt;0.572,A145&lt;5.95,G145&gt;=0.356,D145&lt;1.45,A145&lt;6.25,A145&gt;=5.15,B145&lt;3.4),3.9,IF(AND(G145&gt;=0.487,D145&lt;2.15,A145&lt;7.2,B145&lt;3.05,D145&gt;=1.75,G145&lt;0.597,A145&gt;=6.25,A145&gt;=5.15,B145&lt;3.4),5.8,IF(AND(A145&lt;6.8,H145&gt;=13.094,A145&gt;=6.55,D145&lt;2.4,H145&lt;16.472,G145&gt;=0.597,A145&gt;=6.25,A145&gt;=5.15,B145&lt;3.4),4.52,IF(AND(A145&gt;=6.8,H145&gt;=13.094,A145&gt;=6.55,D145&lt;2.4,H145&lt;16.472,G145&gt;=0.597,A145&gt;=6.25,A145&gt;=5.15,B145&lt;3.4),4.75,IF(AND(B145&lt;2.95,G145&lt;0.487,D145&lt;2.15,A145&lt;7.2,B145&lt;3.05,D145&gt;=1.75,G145&lt;0.597,A145&gt;=6.25,A145&gt;=5.15,B145&lt;3.4),5.6,IF(AND(B145&gt;=2.95,G145&lt;0.487,D145&lt;2.15,A145&lt;7.2,B145&lt;3.05,D145&gt;=1.75,G145&lt;0.597,A145&gt;=6.25,A145&gt;=5.15,B145&lt;3.4),5.5,"shouldnthappen")))))))))))))))))))))))))))))))))))))))</f>
        <v>4.6</v>
      </c>
      <c r="BB145" s="1" t="n">
        <f aca="false">IF(AND(A145&lt;4.35,B145&lt;3.25,F145&lt;1.5),1.1,IF(AND(H145&lt;14.005,A145&gt;=4.35,B145&lt;3.25,F145&lt;1.5),1.3,IF(AND(H145&gt;=14.005,A145&gt;=4.35,B145&lt;3.25,F145&lt;1.5),1.6,IF(AND(G145&gt;=0.905,A145&lt;5.15,B145&gt;=3.25,F145&lt;1.5),1.9,IF(AND(B145&lt;3.45,A145&gt;=5.15,B145&gt;=3.25,F145&lt;1.5),1.6,IF(AND(F145&gt;=2.5,D145&gt;=1.35,D145&lt;1.75,F145&gt;=1.5),4.867,IF(AND(A145&gt;=7.05,D145&gt;=2.05,D145&gt;=1.75,F145&gt;=1.5),6.35,IF(AND(D145&gt;=0.4,G145&lt;0.905,A145&lt;5.15,B145&gt;=3.25,F145&lt;1.5),1.65,IF(AND(B145&lt;3.6,B145&gt;=3.45,A145&gt;=5.15,B145&gt;=3.25,F145&lt;1.5),1.35,IF(AND(H145&lt;6.808,H145&lt;9.386,D145&lt;1.35,D145&lt;1.75,F145&gt;=1.5),4.05,IF(AND(H145&gt;=6.808,H145&lt;9.386,D145&lt;1.35,D145&lt;1.75,F145&gt;=1.5),3.46,IF(AND(B145&lt;2.45,F145&lt;2.5,D145&gt;=1.35,D145&lt;1.75,F145&gt;=1.5),4.5,IF(AND(H145&gt;=13.115,D145&lt;1.95,D145&lt;2.05,D145&gt;=1.75,F145&gt;=1.5),4.85,IF(AND(G145&lt;0.196,D145&gt;=1.95,D145&lt;2.05,D145&gt;=1.75,F145&gt;=1.5),6.7,IF(AND(G145&gt;=0.196,D145&gt;=1.95,D145&lt;2.05,D145&gt;=1.75,F145&gt;=1.5),5.12,IF(AND(H145&lt;10.925,D145&lt;0.4,G145&lt;0.905,A145&lt;5.15,B145&gt;=3.25,F145&lt;1.5),1.4,IF(AND(H145&gt;=10.925,D145&lt;0.4,G145&lt;0.905,A145&lt;5.15,B145&gt;=3.25,F145&lt;1.5),1.45,IF(AND(H145&lt;14.096,B145&gt;=3.6,B145&gt;=3.45,A145&gt;=5.15,B145&gt;=3.25,F145&lt;1.5),1.42,IF(AND(H145&gt;=14.096,B145&gt;=3.6,B145&gt;=3.45,A145&gt;=5.15,B145&gt;=3.25,F145&lt;1.5),1.7,IF(AND(B145&lt;2.45,D145&lt;1.15,H145&gt;=9.386,D145&lt;1.35,D145&lt;1.75,F145&gt;=1.5),3.6,IF(AND(B145&gt;=2.45,D145&lt;1.15,H145&gt;=9.386,D145&lt;1.35,D145&lt;1.75,F145&gt;=1.5),3.9,IF(AND(G145&lt;0.246,D145&gt;=1.15,H145&gt;=9.386,D145&lt;1.35,D145&lt;1.75,F145&gt;=1.5),4.4,IF(AND(B145&lt;2.75,B145&gt;=2.45,F145&lt;2.5,D145&gt;=1.35,D145&lt;1.75,F145&gt;=1.5),5.1,IF(AND(H145&lt;11.084,H145&lt;13.115,D145&lt;1.95,D145&lt;2.05,D145&gt;=1.75,F145&gt;=1.5),5.35,IF(AND(H145&gt;=11.084,H145&lt;13.115,D145&lt;1.95,D145&lt;2.05,D145&gt;=1.75,F145&gt;=1.5),5.7,IF(AND(H145&lt;15.52,D145&lt;2.25,A145&lt;7.05,D145&gt;=2.05,D145&gt;=1.75,F145&gt;=1.5),5.45,IF(AND(H145&gt;=15.52,D145&lt;2.25,A145&lt;7.05,D145&gt;=2.05,D145&gt;=1.75,F145&gt;=1.5),5.725,IF(AND(G145&gt;=0.775,D145&gt;=2.25,A145&lt;7.05,D145&gt;=2.05,D145&gt;=1.75,F145&gt;=1.5),5.2,IF(AND(D145&lt;1.25,G145&gt;=0.246,D145&gt;=1.15,H145&gt;=9.386,D145&lt;1.35,D145&lt;1.75,F145&gt;=1.5),4.05,IF(AND(A145&lt;5.85,B145&gt;=2.75,B145&gt;=2.45,F145&lt;2.5,D145&gt;=1.35,D145&lt;1.75,F145&gt;=1.5),4.5,IF(AND(B145&lt;3.3,G145&lt;0.775,D145&gt;=2.25,A145&lt;7.05,D145&gt;=2.05,D145&gt;=1.75,F145&gt;=1.5),5.64,IF(AND(B145&gt;=3.3,G145&lt;0.775,D145&gt;=2.25,A145&lt;7.05,D145&gt;=2.05,D145&gt;=1.75,F145&gt;=1.5),5.6,IF(AND(A145&lt;5.9,D145&gt;=1.25,G145&gt;=0.246,D145&gt;=1.15,H145&gt;=9.386,D145&lt;1.35,D145&lt;1.75,F145&gt;=1.5),4.2,IF(AND(A145&gt;=5.9,D145&gt;=1.25,G145&gt;=0.246,D145&gt;=1.15,H145&gt;=9.386,D145&lt;1.35,D145&lt;1.75,F145&gt;=1.5),4,IF(AND(G145&gt;=0.437,A145&gt;=5.85,B145&gt;=2.75,B145&gt;=2.45,F145&lt;2.5,D145&gt;=1.35,D145&lt;1.75,F145&gt;=1.5),4.75,IF(AND(H145&lt;9.446,G145&lt;0.437,A145&gt;=5.85,B145&gt;=2.75,B145&gt;=2.45,F145&lt;2.5,D145&gt;=1.35,D145&lt;1.75,F145&gt;=1.5),4.6,IF(AND(H145&gt;=9.446,G145&lt;0.437,A145&gt;=5.85,B145&gt;=2.75,B145&gt;=2.45,F145&lt;2.5,D145&gt;=1.35,D145&lt;1.75,F145&gt;=1.5),4.7,"shouldnthappen")))))))))))))))))))))))))))))))))))))</f>
        <v>4.85</v>
      </c>
      <c r="BC145" s="1" t="n">
        <f aca="false">IF(AND(G145&gt;=0.905,F145&lt;1.5),1.65,IF(AND(D145&gt;=0.45,G145&lt;0.905,F145&lt;1.5),1.65,IF(AND(A145&lt;5.15,D145&lt;1.55,F145&gt;=1.5),3.225,IF(AND(F145&gt;=2.5,A145&gt;=5.15,D145&lt;1.55,F145&gt;=1.5),5.05,IF(AND(H145&lt;5.767,A145&lt;7.05,D145&gt;=1.55,F145&gt;=1.5),4.5,IF(AND(D145&lt;1.7,A145&gt;=7.05,D145&gt;=1.55,F145&gt;=1.5),5.8,IF(AND(A145&gt;=5.3,G145&lt;0.207,D145&lt;0.45,G145&lt;0.905,F145&lt;1.5),1.3,IF(AND(D145&gt;=0.35,G145&gt;=0.207,D145&lt;0.45,G145&lt;0.905,F145&lt;1.5),1.5,IF(AND(G145&lt;0.155,D145&gt;=1.7,A145&gt;=7.05,D145&gt;=1.55,F145&gt;=1.5),6.7,IF(AND(G145&gt;=0.155,D145&gt;=1.7,A145&gt;=7.05,D145&gt;=1.55,F145&gt;=1.5),6.34,IF(AND(G145&lt;0.05,A145&lt;5.3,G145&lt;0.207,D145&lt;0.45,G145&lt;0.905,F145&lt;1.5),1.4,IF(AND(G145&gt;=0.05,A145&lt;5.3,G145&lt;0.207,D145&lt;0.45,G145&lt;0.905,F145&lt;1.5),1.5,IF(AND(A145&lt;4.5,D145&lt;0.35,G145&gt;=0.207,D145&lt;0.45,G145&lt;0.905,F145&lt;1.5),1.3,IF(AND(G145&lt;0.308,A145&lt;6.2,F145&lt;2.5,A145&gt;=5.15,D145&lt;1.55,F145&gt;=1.5),4.5,IF(AND(D145&lt;1.35,A145&gt;=6.2,F145&lt;2.5,A145&gt;=5.15,D145&lt;1.55,F145&gt;=1.5),4.367,IF(AND(D145&lt;1.85,A145&lt;6.15,H145&gt;=5.767,A145&lt;7.05,D145&gt;=1.55,F145&gt;=1.5),4.933,IF(AND(G145&gt;=0.558,A145&gt;=4.5,D145&lt;0.35,G145&gt;=0.207,D145&lt;0.45,G145&lt;0.905,F145&lt;1.5),1.5,IF(AND(H145&gt;=13.383,G145&gt;=0.308,A145&lt;6.2,F145&lt;2.5,A145&gt;=5.15,D145&lt;1.55,F145&gt;=1.5),4.7,IF(AND(H145&gt;=12.206,D145&gt;=1.35,A145&gt;=6.2,F145&lt;2.5,A145&gt;=5.15,D145&lt;1.55,F145&gt;=1.5),4.575,IF(AND(A145&lt;5.7,D145&gt;=1.85,A145&lt;6.15,H145&gt;=5.767,A145&lt;7.05,D145&gt;=1.55,F145&gt;=1.5),4.9,IF(AND(A145&gt;=5.7,D145&gt;=1.85,A145&lt;6.15,H145&gt;=5.767,A145&lt;7.05,D145&gt;=1.55,F145&gt;=1.5),5.1,IF(AND(G145&lt;0.079,G145&lt;0.364,A145&gt;=6.15,H145&gt;=5.767,A145&lt;7.05,D145&gt;=1.55,F145&gt;=1.5),5.6,IF(AND(G145&gt;=0.079,G145&lt;0.364,A145&gt;=6.15,H145&gt;=5.767,A145&lt;7.05,D145&gt;=1.55,F145&gt;=1.5),5.25,IF(AND(G145&gt;=0.447,G145&lt;0.558,A145&gt;=4.5,D145&lt;0.35,G145&gt;=0.207,D145&lt;0.45,G145&lt;0.905,F145&lt;1.5),1.3,IF(AND(B145&gt;=2.95,H145&lt;13.383,G145&gt;=0.308,A145&lt;6.2,F145&lt;2.5,A145&gt;=5.15,D145&lt;1.55,F145&gt;=1.5),4.6,IF(AND(B145&lt;2.65,H145&lt;12.206,D145&gt;=1.35,A145&gt;=6.2,F145&lt;2.5,A145&gt;=5.15,D145&lt;1.55,F145&gt;=1.5),4.9,IF(AND(D145&lt;2.45,A145&lt;6.6,G145&gt;=0.364,A145&gt;=6.15,H145&gt;=5.767,A145&lt;7.05,D145&gt;=1.55,F145&gt;=1.5),5.6,IF(AND(D145&gt;=2.45,A145&lt;6.6,G145&gt;=0.364,A145&gt;=6.15,H145&gt;=5.767,A145&lt;7.05,D145&gt;=1.55,F145&gt;=1.5),6,IF(AND(H145&lt;12.921,A145&gt;=6.6,G145&gt;=0.364,A145&gt;=6.15,H145&gt;=5.767,A145&lt;7.05,D145&gt;=1.55,F145&gt;=1.5),5.725,IF(AND(H145&gt;=12.921,A145&gt;=6.6,G145&gt;=0.364,A145&gt;=6.15,H145&gt;=5.767,A145&lt;7.05,D145&gt;=1.55,F145&gt;=1.5),5.367,IF(AND(B145&lt;3.15,G145&lt;0.447,G145&lt;0.558,A145&gt;=4.5,D145&lt;0.35,G145&gt;=0.207,D145&lt;0.45,G145&lt;0.905,F145&lt;1.5),1.5,IF(AND(B145&gt;=3.15,G145&lt;0.447,G145&lt;0.558,A145&gt;=4.5,D145&lt;0.35,G145&gt;=0.207,D145&lt;0.45,G145&lt;0.905,F145&lt;1.5),1.36,IF(AND(B145&gt;=2.85,B145&lt;2.95,H145&lt;13.383,G145&gt;=0.308,A145&lt;6.2,F145&lt;2.5,A145&gt;=5.15,D145&lt;1.55,F145&gt;=1.5),3.6,IF(AND(H145&lt;9.446,B145&gt;=2.65,H145&lt;12.206,D145&gt;=1.35,A145&gt;=6.2,F145&lt;2.5,A145&gt;=5.15,D145&lt;1.55,F145&gt;=1.5),4.6,IF(AND(H145&gt;=9.446,B145&gt;=2.65,H145&lt;12.206,D145&gt;=1.35,A145&gt;=6.2,F145&lt;2.5,A145&gt;=5.15,D145&lt;1.55,F145&gt;=1.5),4.7,IF(AND(D145&lt;1.2,B145&lt;2.85,B145&lt;2.95,H145&lt;13.383,G145&gt;=0.308,A145&lt;6.2,F145&lt;2.5,A145&gt;=5.15,D145&lt;1.55,F145&gt;=1.5),3.75,IF(AND(G145&lt;0.356,D145&gt;=1.2,B145&lt;2.85,B145&lt;2.95,H145&lt;13.383,G145&gt;=0.308,A145&lt;6.2,F145&lt;2.5,A145&gt;=5.15,D145&lt;1.55,F145&gt;=1.5),4.2,IF(AND(G145&gt;=0.356,D145&gt;=1.2,B145&lt;2.85,B145&lt;2.95,H145&lt;13.383,G145&gt;=0.308,A145&lt;6.2,F145&lt;2.5,A145&gt;=5.15,D145&lt;1.55,F145&gt;=1.5),3.96,"shouldnthappen"))))))))))))))))))))))))))))))))))))))</f>
        <v>5.1</v>
      </c>
      <c r="BD145" s="1" t="n">
        <f aca="false">IF(AND(B145&lt;2.7,A145&lt;5.3,B145&lt;3.15),3.42,IF(AND(F145&lt;2.5,A145&gt;=5.85,B145&gt;=3.15),4.7,IF(AND(A145&lt;4.35,B145&gt;=2.7,A145&lt;5.3,B145&lt;3.15),1.1,IF(AND(A145&gt;=4.35,B145&gt;=2.7,A145&lt;5.3,B145&lt;3.15),1.42,IF(AND(A145&gt;=7.05,F145&gt;=2.5,A145&gt;=5.3,B145&lt;3.15),6.067,IF(AND(D145&gt;=0.45,A145&lt;5.05,A145&lt;5.85,B145&gt;=3.15),1.6,IF(AND(B145&lt;3.35,A145&gt;=5.05,A145&lt;5.85,B145&gt;=3.15),1.7,IF(AND(A145&gt;=6.85,F145&gt;=2.5,A145&gt;=5.85,B145&gt;=3.15),6.22,IF(AND(D145&lt;1.25,D145&lt;1.35,F145&lt;2.5,A145&gt;=5.3,B145&lt;3.15),4.033,IF(AND(D145&gt;=1.25,D145&lt;1.35,F145&lt;2.5,A145&gt;=5.3,B145&lt;3.15),4.233,IF(AND(A145&lt;6.05,D145&gt;=1.35,F145&lt;2.5,A145&gt;=5.3,B145&lt;3.15),5.1,IF(AND(H145&gt;=13.29,A145&lt;7.05,F145&gt;=2.5,A145&gt;=5.3,B145&lt;3.15),4.96,IF(AND(G145&gt;=0.858,D145&lt;0.45,A145&lt;5.05,A145&lt;5.85,B145&gt;=3.15),1.3,IF(AND(D145&gt;=0.35,B145&gt;=3.35,A145&gt;=5.05,A145&lt;5.85,B145&gt;=3.15),1.4,IF(AND(B145&lt;3.25,A145&lt;6.85,F145&gt;=2.5,A145&gt;=5.85,B145&gt;=3.15),5.233,IF(AND(A145&gt;=6.8,A145&gt;=6.05,D145&gt;=1.35,F145&lt;2.5,A145&gt;=5.3,B145&lt;3.15),4.9,IF(AND(G145&gt;=0.622,H145&lt;13.29,A145&lt;7.05,F145&gt;=2.5,A145&gt;=5.3,B145&lt;3.15),5.067,IF(AND(H145&lt;8.834,G145&lt;0.858,D145&lt;0.45,A145&lt;5.05,A145&lt;5.85,B145&gt;=3.15),1.4,IF(AND(G145&lt;0.774,B145&gt;=3.25,A145&lt;6.85,F145&gt;=2.5,A145&gt;=5.85,B145&gt;=3.15),5.8,IF(AND(G145&gt;=0.774,B145&gt;=3.25,A145&lt;6.85,F145&gt;=2.5,A145&gt;=5.85,B145&gt;=3.15),5.4,IF(AND(H145&gt;=12.206,A145&lt;6.8,A145&gt;=6.05,D145&gt;=1.35,F145&lt;2.5,A145&gt;=5.3,B145&lt;3.15),4.5,IF(AND(G145&gt;=0.439,G145&lt;0.622,H145&lt;13.29,A145&lt;7.05,F145&gt;=2.5,A145&gt;=5.3,B145&lt;3.15),5.667,IF(AND(G145&lt;0.227,H145&gt;=8.834,G145&lt;0.858,D145&lt;0.45,A145&lt;5.05,A145&lt;5.85,B145&gt;=3.15),1.4,IF(AND(G145&gt;=0.227,H145&gt;=8.834,G145&lt;0.858,D145&lt;0.45,A145&lt;5.05,A145&lt;5.85,B145&gt;=3.15),1.3,IF(AND(G145&gt;=0.934,B145&lt;3.75,D145&lt;0.35,B145&gt;=3.35,A145&gt;=5.05,A145&lt;5.85,B145&gt;=3.15),1.7,IF(AND(G145&lt;0.823,B145&gt;=3.75,D145&lt;0.35,B145&gt;=3.35,A145&gt;=5.05,A145&lt;5.85,B145&gt;=3.15),1.55,IF(AND(G145&gt;=0.823,B145&gt;=3.75,D145&lt;0.35,B145&gt;=3.35,A145&gt;=5.05,A145&lt;5.85,B145&gt;=3.15),1.5,IF(AND(A145&lt;6.2,H145&lt;12.206,A145&lt;6.8,A145&gt;=6.05,D145&gt;=1.35,F145&lt;2.5,A145&gt;=5.3,B145&lt;3.15),4.6,IF(AND(A145&gt;=6.2,H145&lt;12.206,A145&lt;6.8,A145&gt;=6.05,D145&gt;=1.35,F145&lt;2.5,A145&gt;=5.3,B145&lt;3.15),4.74,IF(AND(H145&gt;=10.667,G145&lt;0.439,G145&lt;0.622,H145&lt;13.29,A145&lt;7.05,F145&gt;=2.5,A145&gt;=5.3,B145&lt;3.15),5.6,IF(AND(H145&lt;13.67,G145&lt;0.934,B145&lt;3.75,D145&lt;0.35,B145&gt;=3.35,A145&gt;=5.05,A145&lt;5.85,B145&gt;=3.15),1.48,IF(AND(H145&gt;=13.67,G145&lt;0.934,B145&lt;3.75,D145&lt;0.35,B145&gt;=3.35,A145&gt;=5.05,A145&lt;5.85,B145&gt;=3.15),1.3,IF(AND(G145&lt;0.301,H145&lt;10.667,G145&lt;0.439,G145&lt;0.622,H145&lt;13.29,A145&lt;7.05,F145&gt;=2.5,A145&gt;=5.3,B145&lt;3.15),5.2,IF(AND(G145&gt;=0.301,H145&lt;10.667,G145&lt;0.439,G145&lt;0.622,H145&lt;13.29,A145&lt;7.05,F145&gt;=2.5,A145&gt;=5.3,B145&lt;3.15),5.067,"shouldnthappen"))))))))))))))))))))))))))))))))))</f>
        <v>4.96</v>
      </c>
      <c r="BE145" s="1" t="n">
        <f aca="false">IF(AND(B145&gt;=3.85,A145&gt;=5.05,F145&lt;1.5),1.4,IF(AND(A145&lt;5.25,A145&lt;5.75,F145&gt;=1.5),3.15,IF(AND(A145&lt;4.95,B145&lt;3.15,A145&lt;5.05,F145&lt;1.5),1.46,IF(AND(A145&gt;=4.95,B145&lt;3.15,A145&lt;5.05,F145&lt;1.5),1.6,IF(AND(H145&lt;8.834,B145&gt;=3.15,A145&lt;5.05,F145&lt;1.5),1.4,IF(AND(D145&lt;0.25,B145&lt;3.85,A145&gt;=5.05,F145&lt;1.5),1.48,IF(AND(D145&gt;=0.25,B145&lt;3.85,A145&gt;=5.05,F145&lt;1.5),1.7,IF(AND(F145&gt;=2.5,A145&gt;=5.25,A145&lt;5.75,F145&gt;=1.5),4.9,IF(AND(H145&lt;12.45,H145&gt;=8.834,B145&gt;=3.15,A145&lt;5.05,F145&lt;1.5),1.25,IF(AND(H145&gt;=12.45,H145&gt;=8.834,B145&gt;=3.15,A145&lt;5.05,F145&lt;1.5),1.32,IF(AND(G145&lt;0.283,F145&lt;2.5,A145&gt;=5.25,A145&lt;5.75,F145&gt;=1.5),4.3,IF(AND(H145&lt;6.712,H145&lt;11.275,D145&lt;1.55,A145&gt;=5.75,F145&gt;=1.5),5,IF(AND(H145&lt;13.101,H145&gt;=11.275,D145&lt;1.55,A145&gt;=5.75,F145&gt;=1.5),3.933,IF(AND(H145&gt;=13.101,H145&gt;=11.275,D145&lt;1.55,A145&gt;=5.75,F145&gt;=1.5),4.5,IF(AND(A145&gt;=7.3,D145&lt;2.45,D145&gt;=1.55,A145&gt;=5.75,F145&gt;=1.5),6.7,IF(AND(B145&lt;3.45,D145&gt;=2.45,D145&gt;=1.55,A145&gt;=5.75,F145&gt;=1.5),5.925,IF(AND(B145&gt;=3.45,D145&gt;=2.45,D145&gt;=1.55,A145&gt;=5.75,F145&gt;=1.5),6.1,IF(AND(B145&gt;=2.8,G145&gt;=0.283,F145&lt;2.5,A145&gt;=5.25,A145&lt;5.75,F145&gt;=1.5),4.2,IF(AND(D145&lt;1.35,H145&gt;=6.712,H145&lt;11.275,D145&lt;1.55,A145&gt;=5.75,F145&gt;=1.5),4.35,IF(AND(D145&lt;1.05,B145&lt;2.8,G145&gt;=0.283,F145&lt;2.5,A145&gt;=5.25,A145&lt;5.75,F145&gt;=1.5),3.567,IF(AND(D145&gt;=1.05,B145&lt;2.8,G145&gt;=0.283,F145&lt;2.5,A145&gt;=5.25,A145&lt;5.75,F145&gt;=1.5),3.925,IF(AND(B145&lt;2.65,D145&gt;=1.35,H145&gt;=6.712,H145&lt;11.275,D145&lt;1.55,A145&gt;=5.75,F145&gt;=1.5),4.9,IF(AND(B145&gt;=2.65,D145&gt;=1.35,H145&gt;=6.712,H145&lt;11.275,D145&lt;1.55,A145&gt;=5.75,F145&gt;=1.5),4.625,IF(AND(H145&gt;=14.683,G145&gt;=0.628,A145&lt;7.3,D145&lt;2.45,D145&gt;=1.55,A145&gt;=5.75,F145&gt;=1.5),5.4,IF(AND(D145&lt;1.95,H145&lt;8.884,G145&lt;0.628,A145&lt;7.3,D145&lt;2.45,D145&gt;=1.55,A145&gt;=5.75,F145&gt;=1.5),5.1,IF(AND(D145&gt;=1.95,H145&lt;8.884,G145&lt;0.628,A145&lt;7.3,D145&lt;2.45,D145&gt;=1.55,A145&gt;=5.75,F145&gt;=1.5),5.22,IF(AND(A145&lt;6.05,H145&gt;=8.884,G145&lt;0.628,A145&lt;7.3,D145&lt;2.45,D145&gt;=1.55,A145&gt;=5.75,F145&gt;=1.5),5.1,IF(AND(G145&lt;0.817,H145&lt;14.683,G145&gt;=0.628,A145&lt;7.3,D145&lt;2.45,D145&gt;=1.55,A145&gt;=5.75,F145&gt;=1.5),4.967,IF(AND(G145&gt;=0.817,H145&lt;14.683,G145&gt;=0.628,A145&lt;7.3,D145&lt;2.45,D145&gt;=1.55,A145&gt;=5.75,F145&gt;=1.5),5.1,IF(AND(H145&lt;9.637,A145&gt;=6.05,H145&gt;=8.884,G145&lt;0.628,A145&lt;7.3,D145&lt;2.45,D145&gt;=1.55,A145&gt;=5.75,F145&gt;=1.5),5.9,IF(AND(D145&lt;1.85,H145&gt;=9.637,A145&gt;=6.05,H145&gt;=8.884,G145&lt;0.628,A145&lt;7.3,D145&lt;2.45,D145&gt;=1.55,A145&gt;=5.75,F145&gt;=1.5),5.733,IF(AND(G145&gt;=0.388,D145&gt;=1.85,H145&gt;=9.637,A145&gt;=6.05,H145&gt;=8.884,G145&lt;0.628,A145&lt;7.3,D145&lt;2.45,D145&gt;=1.55,A145&gt;=5.75,F145&gt;=1.5),5.64,IF(AND(B145&lt;2.95,G145&lt;0.388,D145&gt;=1.85,H145&gt;=9.637,A145&gt;=6.05,H145&gt;=8.884,G145&lt;0.628,A145&lt;7.3,D145&lt;2.45,D145&gt;=1.55,A145&gt;=5.75,F145&gt;=1.5),5.5,IF(AND(B145&gt;=2.95,G145&lt;0.388,D145&gt;=1.85,H145&gt;=9.637,A145&gt;=6.05,H145&gt;=8.884,G145&lt;0.628,A145&lt;7.3,D145&lt;2.45,D145&gt;=1.55,A145&gt;=5.75,F145&gt;=1.5),5.333,"shouldnthappen"))))))))))))))))))))))))))))))))))</f>
        <v>5.1</v>
      </c>
      <c r="BF145" s="1" t="n">
        <f aca="false">IF(AND(D145&gt;=0.35,F145&lt;1.5),1.65,IF(AND(H145&gt;=16.227,D145&gt;=1.55,F145&gt;=1.5),6.533,IF(AND(A145&gt;=5.45,G145&lt;0.174,D145&lt;0.35,F145&lt;1.5),1.7,IF(AND(D145&lt;0.15,G145&gt;=0.174,D145&lt;0.35,F145&lt;1.5),1.38,IF(AND(D145&gt;=1.15,D145&lt;1.25,D145&lt;1.55,F145&gt;=1.5),3.967,IF(AND(H145&lt;8.376,A145&lt;5.45,G145&lt;0.174,D145&lt;0.35,F145&lt;1.5),1.4,IF(AND(H145&gt;=8.376,A145&lt;5.45,G145&lt;0.174,D145&lt;0.35,F145&lt;1.5),1.5,IF(AND(B145&lt;3.1,D145&gt;=0.15,G145&gt;=0.174,D145&lt;0.35,F145&lt;1.5),1.475,IF(AND(H145&lt;10.258,D145&lt;1.15,D145&lt;1.25,D145&lt;1.55,F145&gt;=1.5),3.24,IF(AND(H145&gt;=10.258,D145&lt;1.15,D145&lt;1.25,D145&lt;1.55,F145&gt;=1.5),3.875,IF(AND(F145&gt;=2.5,H145&lt;10.927,D145&gt;=1.25,D145&lt;1.55,F145&gt;=1.5),5.05,IF(AND(D145&lt;1.35,H145&gt;=10.927,D145&gt;=1.25,D145&lt;1.55,F145&gt;=1.5),4.25,IF(AND(A145&gt;=6.95,D145&lt;1.75,H145&lt;16.227,D145&gt;=1.55,F145&gt;=1.5),5.8,IF(AND(B145&lt;3.3,B145&gt;=3.1,D145&gt;=0.15,G145&gt;=0.174,D145&lt;0.35,F145&lt;1.5),1.3,IF(AND(H145&lt;12.278,D145&gt;=1.35,H145&gt;=10.927,D145&gt;=1.25,D145&lt;1.55,F145&gt;=1.5),4.9,IF(AND(G145&lt;0.226,A145&lt;6.95,D145&lt;1.75,H145&lt;16.227,D145&gt;=1.55,F145&gt;=1.5),5,IF(AND(G145&gt;=0.226,A145&lt;6.95,D145&lt;1.75,H145&lt;16.227,D145&gt;=1.55,F145&gt;=1.5),4.62,IF(AND(H145&lt;9.35,B145&lt;2.95,D145&gt;=1.75,H145&lt;16.227,D145&gt;=1.55,F145&gt;=1.5),6.3,IF(AND(H145&gt;=9.35,B145&lt;2.95,D145&gt;=1.75,H145&lt;16.227,D145&gt;=1.55,F145&gt;=1.5),5.58,IF(AND(A145&lt;5.05,B145&gt;=3.3,B145&gt;=3.1,D145&gt;=0.15,G145&gt;=0.174,D145&lt;0.35,F145&lt;1.5),1.35,IF(AND(A145&gt;=5.05,B145&gt;=3.3,B145&gt;=3.1,D145&gt;=0.15,G145&gt;=0.174,D145&lt;0.35,F145&lt;1.5),1.46,IF(AND(B145&lt;2.8,A145&lt;5.65,F145&lt;2.5,H145&lt;10.927,D145&gt;=1.25,D145&lt;1.55,F145&gt;=1.5),4.075,IF(AND(B145&gt;=2.8,A145&lt;5.65,F145&lt;2.5,H145&lt;10.927,D145&gt;=1.25,D145&lt;1.55,F145&gt;=1.5),3.933,IF(AND(A145&lt;6.25,A145&gt;=5.65,F145&lt;2.5,H145&lt;10.927,D145&gt;=1.25,D145&lt;1.55,F145&gt;=1.5),4.533,IF(AND(A145&gt;=6.25,A145&gt;=5.65,F145&lt;2.5,H145&lt;10.927,D145&gt;=1.25,D145&lt;1.55,F145&gt;=1.5),4.3,IF(AND(A145&lt;6.5,H145&gt;=12.278,D145&gt;=1.35,H145&gt;=10.927,D145&gt;=1.25,D145&lt;1.55,F145&gt;=1.5),4.55,IF(AND(A145&gt;=6.5,H145&gt;=12.278,D145&gt;=1.35,H145&gt;=10.927,D145&gt;=1.25,D145&lt;1.55,F145&gt;=1.5),4.775,IF(AND(H145&lt;9.884,D145&lt;2.1,B145&gt;=2.95,D145&gt;=1.75,H145&lt;16.227,D145&gt;=1.55,F145&gt;=1.5),5.5,IF(AND(H145&gt;=9.884,D145&lt;2.1,B145&gt;=2.95,D145&gt;=1.75,H145&lt;16.227,D145&gt;=1.55,F145&gt;=1.5),5.1,IF(AND(H145&lt;10.393,D145&gt;=2.1,B145&gt;=2.95,D145&gt;=1.75,H145&lt;16.227,D145&gt;=1.55,F145&gt;=1.5),5.74,IF(AND(D145&lt;2.25,H145&gt;=10.393,D145&gt;=2.1,B145&gt;=2.95,D145&gt;=1.75,H145&lt;16.227,D145&gt;=1.55,F145&gt;=1.5),5.8,IF(AND(D145&gt;=2.25,H145&gt;=10.393,D145&gt;=2.1,B145&gt;=2.95,D145&gt;=1.75,H145&lt;16.227,D145&gt;=1.55,F145&gt;=1.5),5.4,"shouldnthappen"))))))))))))))))))))))))))))))))</f>
        <v>5.58</v>
      </c>
      <c r="BG145" s="1" t="n">
        <f aca="false">IF(AND(G145&lt;0.096,A145&lt;5.45),2.95,IF(AND(F145&gt;=1.5,G145&gt;=0.096,A145&lt;5.45),3,IF(AND(D145&lt;0.6,A145&lt;5.9,A145&gt;=5.45),1.4,IF(AND(F145&gt;=2.5,D145&gt;=0.6,A145&lt;5.9,A145&gt;=5.45),5.1,IF(AND(A145&lt;7.45,A145&gt;=7.05,A145&gt;=5.9,A145&gt;=5.45),6.167,IF(AND(B145&gt;=3.55,G145&lt;0.587,F145&lt;1.5,G145&gt;=0.096,A145&lt;5.45),1,IF(AND(A145&lt;5.05,G145&gt;=0.587,F145&lt;1.5,G145&gt;=0.096,A145&lt;5.45),1.35,IF(AND(B145&lt;2.75,D145&lt;1.7,A145&lt;7.05,A145&gt;=5.9,A145&gt;=5.45),4.9,IF(AND(A145&lt;6.2,D145&gt;=1.7,A145&lt;7.05,A145&gt;=5.9,A145&gt;=5.45),4.833,IF(AND(H145&lt;17.32,A145&gt;=7.45,A145&gt;=7.05,A145&gt;=5.9,A145&gt;=5.45),6.68,IF(AND(H145&gt;=17.32,A145&gt;=7.45,A145&gt;=7.05,A145&gt;=5.9,A145&gt;=5.45),6.4,IF(AND(G145&lt;0.161,B145&lt;3.55,G145&lt;0.587,F145&lt;1.5,G145&gt;=0.096,A145&lt;5.45),1.5,IF(AND(H145&lt;11.016,A145&gt;=5.05,G145&gt;=0.587,F145&lt;1.5,G145&gt;=0.096,A145&lt;5.45),1.633,IF(AND(H145&lt;11.001,G145&lt;0.372,F145&lt;2.5,D145&gt;=0.6,A145&lt;5.9,A145&gt;=5.45),4.133,IF(AND(H145&gt;=11.001,G145&lt;0.372,F145&lt;2.5,D145&gt;=0.6,A145&lt;5.9,A145&gt;=5.45),4.3,IF(AND(H145&lt;6.808,G145&gt;=0.372,F145&lt;2.5,D145&gt;=0.6,A145&lt;5.9,A145&gt;=5.45),4,IF(AND(A145&gt;=6.75,B145&gt;=2.75,D145&lt;1.7,A145&lt;7.05,A145&gt;=5.9,A145&gt;=5.45),4.84,IF(AND(H145&lt;12.467,G145&gt;=0.161,B145&lt;3.55,G145&lt;0.587,F145&lt;1.5,G145&gt;=0.096,A145&lt;5.45),1.3,IF(AND(D145&lt;0.25,H145&gt;=11.016,A145&gt;=5.05,G145&gt;=0.587,F145&lt;1.5,G145&gt;=0.096,A145&lt;5.45),1.52,IF(AND(D145&gt;=0.25,H145&gt;=11.016,A145&gt;=5.05,G145&gt;=0.587,F145&lt;1.5,G145&gt;=0.096,A145&lt;5.45),1.5,IF(AND(H145&lt;11.218,H145&gt;=6.808,G145&gt;=0.372,F145&lt;2.5,D145&gt;=0.6,A145&lt;5.9,A145&gt;=5.45),3.7,IF(AND(H145&gt;=11.218,H145&gt;=6.808,G145&gt;=0.372,F145&lt;2.5,D145&gt;=0.6,A145&lt;5.9,A145&gt;=5.45),3.9,IF(AND(B145&lt;2.95,A145&lt;6.75,B145&gt;=2.75,D145&lt;1.7,A145&lt;7.05,A145&gt;=5.9,A145&gt;=5.45),4.2,IF(AND(B145&gt;=2.95,A145&lt;6.75,B145&gt;=2.75,D145&lt;1.7,A145&lt;7.05,A145&gt;=5.9,A145&gt;=5.45),4.6,IF(AND(D145&gt;=2.45,A145&lt;6.85,A145&gt;=6.2,D145&gt;=1.7,A145&lt;7.05,A145&gt;=5.9,A145&gt;=5.45),5.9,IF(AND(G145&lt;0.312,A145&gt;=6.85,A145&gt;=6.2,D145&gt;=1.7,A145&lt;7.05,A145&gt;=5.9,A145&gt;=5.45),5.1,IF(AND(G145&gt;=0.312,A145&gt;=6.85,A145&gt;=6.2,D145&gt;=1.7,A145&lt;7.05,A145&gt;=5.9,A145&gt;=5.45),5.4,IF(AND(G145&lt;0.251,H145&gt;=12.467,G145&gt;=0.161,B145&lt;3.55,G145&lt;0.587,F145&lt;1.5,G145&gt;=0.096,A145&lt;5.45),1.35,IF(AND(G145&gt;=0.251,H145&gt;=12.467,G145&gt;=0.161,B145&lt;3.55,G145&lt;0.587,F145&lt;1.5,G145&gt;=0.096,A145&lt;5.45),1.467,IF(AND(G145&gt;=0.628,D145&lt;2.45,A145&lt;6.85,A145&gt;=6.2,D145&gt;=1.7,A145&lt;7.05,A145&gt;=5.9,A145&gt;=5.45),5.1,IF(AND(A145&gt;=6.75,G145&lt;0.628,D145&lt;2.45,A145&lt;6.85,A145&gt;=6.2,D145&gt;=1.7,A145&lt;7.05,A145&gt;=5.9,A145&gt;=5.45),5.9,IF(AND(H145&lt;11.824,A145&lt;6.75,G145&lt;0.628,D145&lt;2.45,A145&lt;6.85,A145&gt;=6.2,D145&gt;=1.7,A145&lt;7.05,A145&gt;=5.9,A145&gt;=5.45),5.44,IF(AND(H145&lt;14.378,H145&gt;=11.824,A145&lt;6.75,G145&lt;0.628,D145&lt;2.45,A145&lt;6.85,A145&gt;=6.2,D145&gt;=1.7,A145&lt;7.05,A145&gt;=5.9,A145&gt;=5.45),5.6,IF(AND(H145&gt;=14.378,H145&gt;=11.824,A145&lt;6.75,G145&lt;0.628,D145&lt;2.45,A145&lt;6.85,A145&gt;=6.2,D145&gt;=1.7,A145&lt;7.05,A145&gt;=5.9,A145&gt;=5.45),5.8,"shouldnthappen"))))))))))))))))))))))))))))))))))</f>
        <v>5.1</v>
      </c>
      <c r="BH145" s="1" t="n">
        <f aca="false">IF(AND(G145&gt;=0.905,F145&lt;1.5),1.8,IF(AND(H145&lt;5.523,G145&lt;0.905,F145&lt;1.5),1,IF(AND(D145&gt;=0.4,H145&gt;=5.523,G145&lt;0.905,F145&lt;1.5),1.7,IF(AND(G145&gt;=0.878,D145&lt;1.35,F145&lt;2.5,F145&gt;=1.5),4.4,IF(AND(A145&lt;5.4,D145&gt;=1.35,F145&lt;2.5,F145&gt;=1.5),3.9,IF(AND(G145&lt;0.177,B145&lt;3.15,F145&gt;=2.5,F145&gt;=1.5),6.15,IF(AND(H145&lt;10.393,B145&gt;=3.15,F145&gt;=2.5,F145&gt;=1.5),5.94,IF(AND(H145&gt;=10.393,B145&gt;=3.15,F145&gt;=2.5,F145&gt;=1.5),5.467,IF(AND(D145&gt;=1.25,G145&lt;0.878,D145&lt;1.35,F145&lt;2.5,F145&gt;=1.5),4.18,IF(AND(G145&gt;=0.709,A145&gt;=5.4,D145&gt;=1.35,F145&lt;2.5,F145&gt;=1.5),4.9,IF(AND(B145&lt;2.6,G145&gt;=0.177,B145&lt;3.15,F145&gt;=2.5,F145&gt;=1.5),4.8,IF(AND(A145&lt;4.35,A145&lt;5.05,D145&lt;0.4,H145&gt;=5.523,G145&lt;0.905,F145&lt;1.5),1.1,IF(AND(A145&gt;=5.6,A145&gt;=5.05,D145&lt;0.4,H145&gt;=5.523,G145&lt;0.905,F145&lt;1.5),1.7,IF(AND(D145&lt;1.05,D145&lt;1.25,G145&lt;0.878,D145&lt;1.35,F145&lt;2.5,F145&gt;=1.5),3.6,IF(AND(D145&gt;=1.55,G145&lt;0.709,A145&gt;=5.4,D145&gt;=1.35,F145&lt;2.5,F145&gt;=1.5),4.975,IF(AND(D145&lt;1.7,B145&gt;=2.6,G145&gt;=0.177,B145&lt;3.15,F145&gt;=2.5,F145&gt;=1.5),5.8,IF(AND(B145&lt;3.15,A145&gt;=4.35,A145&lt;5.05,D145&lt;0.4,H145&gt;=5.523,G145&lt;0.905,F145&lt;1.5),1.46,IF(AND(A145&gt;=5.45,A145&lt;5.6,A145&gt;=5.05,D145&lt;0.4,H145&gt;=5.523,G145&lt;0.905,F145&lt;1.5),1.35,IF(AND(H145&lt;10.974,D145&gt;=1.05,D145&lt;1.25,G145&lt;0.878,D145&lt;1.35,F145&lt;2.5,F145&gt;=1.5),3.8,IF(AND(H145&gt;=13.654,D145&lt;1.55,G145&lt;0.709,A145&gt;=5.4,D145&gt;=1.35,F145&lt;2.5,F145&gt;=1.5),4.725,IF(AND(A145&lt;4.5,B145&gt;=3.15,A145&gt;=4.35,A145&lt;5.05,D145&lt;0.4,H145&gt;=5.523,G145&lt;0.905,F145&lt;1.5),1.3,IF(AND(G145&lt;0.676,A145&lt;5.45,A145&lt;5.6,A145&gt;=5.05,D145&lt;0.4,H145&gt;=5.523,G145&lt;0.905,F145&lt;1.5),1.5,IF(AND(G145&gt;=0.676,A145&lt;5.45,A145&lt;5.6,A145&gt;=5.05,D145&lt;0.4,H145&gt;=5.523,G145&lt;0.905,F145&lt;1.5),1.55,IF(AND(A145&lt;5.7,H145&gt;=10.974,D145&gt;=1.05,D145&lt;1.25,G145&lt;0.878,D145&lt;1.35,F145&lt;2.5,F145&gt;=1.5),3.9,IF(AND(A145&gt;=5.7,H145&gt;=10.974,D145&gt;=1.05,D145&lt;1.25,G145&lt;0.878,D145&lt;1.35,F145&lt;2.5,F145&gt;=1.5),3.933,IF(AND(G145&gt;=0.644,H145&lt;13.654,D145&lt;1.55,G145&lt;0.709,A145&gt;=5.4,D145&gt;=1.35,F145&lt;2.5,F145&gt;=1.5),4.4,IF(AND(B145&lt;2.9,A145&lt;6.2,D145&gt;=1.7,B145&gt;=2.6,G145&gt;=0.177,B145&lt;3.15,F145&gt;=2.5,F145&gt;=1.5),5.02,IF(AND(B145&gt;=2.9,A145&lt;6.2,D145&gt;=1.7,B145&gt;=2.6,G145&gt;=0.177,B145&lt;3.15,F145&gt;=2.5,F145&gt;=1.5),4.8,IF(AND(D145&lt;2.2,A145&gt;=6.2,D145&gt;=1.7,B145&gt;=2.6,G145&gt;=0.177,B145&lt;3.15,F145&gt;=2.5,F145&gt;=1.5),5.325,IF(AND(D145&gt;=2.2,A145&gt;=6.2,D145&gt;=1.7,B145&gt;=2.6,G145&gt;=0.177,B145&lt;3.15,F145&gt;=2.5,F145&gt;=1.5),5.1,IF(AND(D145&lt;0.25,A145&gt;=4.5,B145&gt;=3.15,A145&gt;=4.35,A145&lt;5.05,D145&lt;0.4,H145&gt;=5.523,G145&lt;0.905,F145&lt;1.5),1.357,IF(AND(D145&gt;=0.25,A145&gt;=4.5,B145&gt;=3.15,A145&gt;=4.35,A145&lt;5.05,D145&lt;0.4,H145&gt;=5.523,G145&lt;0.905,F145&lt;1.5),1.333,IF(AND(H145&lt;10.723,G145&lt;0.644,H145&lt;13.654,D145&lt;1.55,G145&lt;0.709,A145&gt;=5.4,D145&gt;=1.35,F145&lt;2.5,F145&gt;=1.5),4.6,IF(AND(H145&gt;=10.723,G145&lt;0.644,H145&lt;13.654,D145&lt;1.55,G145&lt;0.709,A145&gt;=5.4,D145&gt;=1.35,F145&lt;2.5,F145&gt;=1.5),4.5,"shouldnthappen"))))))))))))))))))))))))))))))))))</f>
        <v>5.02</v>
      </c>
      <c r="BI145" s="1" t="n">
        <f aca="false">IF(AND(D145&gt;=0.8,A145&lt;5.45),3.9,IF(AND(D145&gt;=0.45,D145&lt;0.8,A145&lt;5.45),1.66,IF(AND(H145&lt;16.447,B145&gt;=3.45,A145&gt;=5.45),1.525,IF(AND(H145&gt;=16.447,B145&gt;=3.45,A145&gt;=5.45),6.4,IF(AND(H145&lt;5.245,D145&lt;0.45,D145&lt;0.8,A145&lt;5.45),1,IF(AND(A145&gt;=7.2,G145&lt;0.154,B145&lt;3.45,A145&gt;=5.45),6.7,IF(AND(D145&lt;1.65,A145&lt;7.2,G145&lt;0.154,B145&lt;3.45,A145&gt;=5.45),4.7,IF(AND(D145&gt;=1.65,A145&lt;7.2,G145&lt;0.154,B145&lt;3.45,A145&gt;=5.45),5.52,IF(AND(D145&gt;=0.25,A145&lt;5.05,H145&gt;=5.245,D145&lt;0.45,D145&lt;0.8,A145&lt;5.45),1.35,IF(AND(H145&lt;6.089,A145&gt;=5.05,H145&gt;=5.245,D145&lt;0.45,D145&lt;0.8,A145&lt;5.45),1.7,IF(AND(D145&lt;1.2,B145&lt;2.6,A145&lt;5.75,G145&gt;=0.154,B145&lt;3.45,A145&gt;=5.45),3.85,IF(AND(D145&gt;=1.2,B145&lt;2.6,A145&lt;5.75,G145&gt;=0.154,B145&lt;3.45,A145&gt;=5.45),4,IF(AND(D145&gt;=1.65,B145&gt;=2.6,A145&lt;5.75,G145&gt;=0.154,B145&lt;3.45,A145&gt;=5.45),4.9,IF(AND(G145&lt;0.353,F145&lt;2.5,A145&gt;=5.75,G145&gt;=0.154,B145&lt;3.45,A145&gt;=5.45),4.25,IF(AND(A145&gt;=7.25,F145&gt;=2.5,A145&gt;=5.75,G145&gt;=0.154,B145&lt;3.45,A145&gt;=5.45),6.45,IF(AND(H145&lt;11.218,D145&lt;0.25,A145&lt;5.05,H145&gt;=5.245,D145&lt;0.45,D145&lt;0.8,A145&lt;5.45),1.42,IF(AND(G145&lt;0.517,H145&gt;=6.089,A145&gt;=5.05,H145&gt;=5.245,D145&lt;0.45,D145&lt;0.8,A145&lt;5.45),1.44,IF(AND(G145&gt;=0.517,H145&gt;=6.089,A145&gt;=5.05,H145&gt;=5.245,D145&lt;0.45,D145&lt;0.8,A145&lt;5.45),1.54,IF(AND(H145&gt;=10.194,D145&lt;1.65,B145&gt;=2.6,A145&lt;5.75,G145&gt;=0.154,B145&lt;3.45,A145&gt;=5.45),4.35,IF(AND(B145&gt;=3.15,G145&gt;=0.353,F145&lt;2.5,A145&gt;=5.75,G145&gt;=0.154,B145&lt;3.45,A145&gt;=5.45),4.7,IF(AND(H145&lt;7.716,A145&lt;7.25,F145&gt;=2.5,A145&gt;=5.75,G145&gt;=0.154,B145&lt;3.45,A145&gt;=5.45),5.04,IF(AND(G145&lt;0.175,H145&gt;=11.218,D145&lt;0.25,A145&lt;5.05,H145&gt;=5.245,D145&lt;0.45,D145&lt;0.8,A145&lt;5.45),1.5,IF(AND(H145&lt;7.713,H145&lt;10.194,D145&lt;1.65,B145&gt;=2.6,A145&lt;5.75,G145&gt;=0.154,B145&lt;3.45,A145&gt;=5.45),4.1,IF(AND(H145&gt;=7.713,H145&lt;10.194,D145&lt;1.65,B145&gt;=2.6,A145&lt;5.75,G145&gt;=0.154,B145&lt;3.45,A145&gt;=5.45),4.2,IF(AND(B145&gt;=3.05,B145&lt;3.15,G145&gt;=0.353,F145&lt;2.5,A145&gt;=5.75,G145&gt;=0.154,B145&lt;3.45,A145&gt;=5.45),4.4,IF(AND(D145&gt;=2.45,H145&gt;=7.716,A145&lt;7.25,F145&gt;=2.5,A145&gt;=5.75,G145&gt;=0.154,B145&lt;3.45,A145&gt;=5.45),5.85,IF(AND(D145&lt;0.15,G145&gt;=0.175,H145&gt;=11.218,D145&lt;0.25,A145&lt;5.05,H145&gt;=5.245,D145&lt;0.45,D145&lt;0.8,A145&lt;5.45),1.1,IF(AND(H145&gt;=16.317,B145&lt;3.05,B145&lt;3.15,G145&gt;=0.353,F145&lt;2.5,A145&gt;=5.75,G145&gt;=0.154,B145&lt;3.45,A145&gt;=5.45),4.8,IF(AND(G145&gt;=0.857,D145&lt;2.45,H145&gt;=7.716,A145&lt;7.25,F145&gt;=2.5,A145&gt;=5.75,G145&gt;=0.154,B145&lt;3.45,A145&gt;=5.45),5.05,IF(AND(G145&lt;0.245,D145&gt;=0.15,G145&gt;=0.175,H145&gt;=11.218,D145&lt;0.25,A145&lt;5.05,H145&gt;=5.245,D145&lt;0.45,D145&lt;0.8,A145&lt;5.45),1.3,IF(AND(G145&gt;=0.245,D145&gt;=0.15,G145&gt;=0.175,H145&gt;=11.218,D145&lt;0.25,A145&lt;5.05,H145&gt;=5.245,D145&lt;0.45,D145&lt;0.8,A145&lt;5.45),1.22,IF(AND(B145&lt;2.85,H145&lt;16.317,B145&lt;3.05,B145&lt;3.15,G145&gt;=0.353,F145&lt;2.5,A145&gt;=5.75,G145&gt;=0.154,B145&lt;3.45,A145&gt;=5.45),4.6,IF(AND(B145&gt;=2.85,H145&lt;16.317,B145&lt;3.05,B145&lt;3.15,G145&gt;=0.353,F145&lt;2.5,A145&gt;=5.75,G145&gt;=0.154,B145&lt;3.45,A145&gt;=5.45),4.633,IF(AND(D145&lt;1.85,G145&lt;0.857,D145&lt;2.45,H145&gt;=7.716,A145&lt;7.25,F145&gt;=2.5,A145&gt;=5.75,G145&gt;=0.154,B145&lt;3.45,A145&gt;=5.45),5.8,IF(AND(H145&lt;11.297,D145&gt;=1.85,G145&lt;0.857,D145&lt;2.45,H145&gt;=7.716,A145&lt;7.25,F145&gt;=2.5,A145&gt;=5.75,G145&gt;=0.154,B145&lt;3.45,A145&gt;=5.45),5.3,IF(AND(G145&lt;0.388,H145&gt;=11.297,D145&gt;=1.85,G145&lt;0.857,D145&lt;2.45,H145&gt;=7.716,A145&lt;7.25,F145&gt;=2.5,A145&gt;=5.75,G145&gt;=0.154,B145&lt;3.45,A145&gt;=5.45),5.4,IF(AND(G145&gt;=0.388,H145&gt;=11.297,D145&gt;=1.85,G145&lt;0.857,D145&lt;2.45,H145&gt;=7.716,A145&lt;7.25,F145&gt;=2.5,A145&gt;=5.75,G145&gt;=0.154,B145&lt;3.45,A145&gt;=5.45),5.6,"shouldnthappen")))))))))))))))))))))))))))))))))))))</f>
        <v>5.4</v>
      </c>
      <c r="BJ145" s="1" t="n">
        <f aca="false">IF(AND(F145&gt;=2,B145&gt;=3.35),6.1,IF(AND(H145&gt;=12.719,F145&lt;1.5,B145&lt;3.35),1.567,IF(AND(H145&lt;5.245,F145&lt;2,B145&gt;=3.35),1,IF(AND(D145&lt;0.15,H145&lt;12.719,F145&lt;1.5,B145&lt;3.35),1.5,IF(AND(D145&gt;=0.35,H145&gt;=5.245,F145&lt;2,B145&gt;=3.35),1.6,IF(AND(A145&lt;4.9,D145&gt;=0.15,H145&lt;12.719,F145&lt;1.5,B145&lt;3.35),1.36,IF(AND(B145&lt;2.65,G145&lt;0.572,D145&lt;1.45,F145&gt;=1.5,B145&lt;3.35),3.5,IF(AND(A145&lt;6.1,F145&lt;2.5,D145&gt;=1.45,F145&gt;=1.5,B145&lt;3.35),5.1,IF(AND(G145&gt;=0.607,D145&lt;0.35,H145&gt;=5.245,F145&lt;2,B145&gt;=3.35),1.65,IF(AND(G145&lt;0.546,A145&gt;=4.9,D145&gt;=0.15,H145&lt;12.719,F145&lt;1.5,B145&lt;3.35),1.2,IF(AND(G145&gt;=0.546,A145&gt;=4.9,D145&gt;=0.15,H145&lt;12.719,F145&lt;1.5,B145&lt;3.35),1.4,IF(AND(A145&gt;=6.3,B145&gt;=2.65,G145&lt;0.572,D145&lt;1.45,F145&gt;=1.5,B145&lt;3.35),4.8,IF(AND(D145&lt;1.15,B145&lt;2.85,G145&gt;=0.572,D145&lt;1.45,F145&gt;=1.5,B145&lt;3.35),3.9,IF(AND(B145&gt;=3.15,B145&gt;=2.85,G145&gt;=0.572,D145&lt;1.45,F145&gt;=1.5,B145&lt;3.35),4.7,IF(AND(B145&lt;2.95,A145&gt;=6.1,F145&lt;2.5,D145&gt;=1.45,F145&gt;=1.5,B145&lt;3.35),4.533,IF(AND(B145&gt;=2.95,A145&gt;=6.1,F145&lt;2.5,D145&gt;=1.45,F145&gt;=1.5,B145&lt;3.35),4.75,IF(AND(A145&gt;=6.7,G145&lt;0.107,F145&gt;=2.5,D145&gt;=1.45,F145&gt;=1.5,B145&lt;3.35),5.7,IF(AND(G145&gt;=0.385,G145&lt;0.607,D145&lt;0.35,H145&gt;=5.245,F145&lt;2,B145&gt;=3.35),1.325,IF(AND(D145&lt;1.25,A145&lt;6.3,B145&gt;=2.65,G145&lt;0.572,D145&lt;1.45,F145&gt;=1.5,B145&lt;3.35),4,IF(AND(D145&gt;=1.25,A145&lt;6.3,B145&gt;=2.65,G145&lt;0.572,D145&lt;1.45,F145&gt;=1.5,B145&lt;3.35),4.18,IF(AND(G145&lt;0.907,D145&gt;=1.15,B145&lt;2.85,G145&gt;=0.572,D145&lt;1.45,F145&gt;=1.5,B145&lt;3.35),4,IF(AND(G145&gt;=0.907,D145&gt;=1.15,B145&lt;2.85,G145&gt;=0.572,D145&lt;1.45,F145&gt;=1.5,B145&lt;3.35),4.4,IF(AND(H145&lt;8.326,B145&lt;3.15,B145&gt;=2.85,G145&gt;=0.572,D145&lt;1.45,F145&gt;=1.5,B145&lt;3.35),3.6,IF(AND(H145&gt;=8.326,B145&lt;3.15,B145&gt;=2.85,G145&gt;=0.572,D145&lt;1.45,F145&gt;=1.5,B145&lt;3.35),4.48,IF(AND(B145&lt;2.95,A145&lt;6.7,G145&lt;0.107,F145&gt;=2.5,D145&gt;=1.45,F145&gt;=1.5,B145&lt;3.35),5.6,IF(AND(B145&gt;=2.95,A145&lt;6.7,G145&lt;0.107,F145&gt;=2.5,D145&gt;=1.45,F145&gt;=1.5,B145&lt;3.35),5.5,IF(AND(G145&lt;0.205,G145&lt;0.432,G145&gt;=0.107,F145&gt;=2.5,D145&gt;=1.45,F145&gt;=1.5,B145&lt;3.35),5.3,IF(AND(B145&gt;=3.05,G145&gt;=0.432,G145&gt;=0.107,F145&gt;=2.5,D145&gt;=1.45,F145&gt;=1.5,B145&lt;3.35),5.86,IF(AND(H145&gt;=14.057,G145&lt;0.385,G145&lt;0.607,D145&lt;0.35,H145&gt;=5.245,F145&lt;2,B145&gt;=3.35),1.7,IF(AND(D145&lt;1.7,G145&gt;=0.205,G145&lt;0.432,G145&gt;=0.107,F145&gt;=2.5,D145&gt;=1.45,F145&gt;=1.5,B145&lt;3.35),5,IF(AND(G145&lt;0.779,B145&lt;3.05,G145&gt;=0.432,G145&gt;=0.107,F145&gt;=2.5,D145&gt;=1.45,F145&gt;=1.5,B145&lt;3.35),4.9,IF(AND(G145&gt;=0.779,B145&lt;3.05,G145&gt;=0.432,G145&gt;=0.107,F145&gt;=2.5,D145&gt;=1.45,F145&gt;=1.5,B145&lt;3.35),5.533,IF(AND(D145&gt;=0.25,H145&lt;14.057,G145&lt;0.385,G145&lt;0.607,D145&lt;0.35,H145&gt;=5.245,F145&lt;2,B145&gt;=3.35),1.4,IF(AND(B145&lt;2.85,D145&gt;=1.7,G145&gt;=0.205,G145&lt;0.432,G145&gt;=0.107,F145&gt;=2.5,D145&gt;=1.45,F145&gt;=1.5,B145&lt;3.35),5.1,IF(AND(B145&gt;=2.85,D145&gt;=1.7,G145&gt;=0.205,G145&lt;0.432,G145&gt;=0.107,F145&gt;=2.5,D145&gt;=1.45,F145&gt;=1.5,B145&lt;3.35),5.15,IF(AND(A145&lt;5.1,D145&lt;0.25,H145&lt;14.057,G145&lt;0.385,G145&lt;0.607,D145&lt;0.35,H145&gt;=5.245,F145&lt;2,B145&gt;=3.35),1.4,IF(AND(A145&gt;=5.1,D145&lt;0.25,H145&lt;14.057,G145&lt;0.385,G145&lt;0.607,D145&lt;0.35,H145&gt;=5.245,F145&lt;2,B145&gt;=3.35),1.5,"shouldnthappen")))))))))))))))))))))))))))))))))))))</f>
        <v>5.1</v>
      </c>
    </row>
    <row r="146" customFormat="false" ht="13.8" hidden="false" customHeight="false" outlineLevel="0" collapsed="false">
      <c r="A146" s="1" t="n">
        <v>6.8</v>
      </c>
      <c r="B146" s="1" t="n">
        <v>3.2</v>
      </c>
      <c r="C146" s="1" t="n">
        <v>5.9</v>
      </c>
      <c r="D146" s="1" t="n">
        <v>2.3</v>
      </c>
      <c r="E146" s="1" t="s">
        <v>93</v>
      </c>
      <c r="F146" s="1" t="n">
        <v>3</v>
      </c>
      <c r="G146" s="1" t="n">
        <v>0.557742038974538</v>
      </c>
      <c r="H146" s="16" t="n">
        <v>9.5184737380594</v>
      </c>
      <c r="I146" s="11" t="n">
        <f aca="false">C146</f>
        <v>5.9</v>
      </c>
      <c r="J146" s="1" t="n">
        <f aca="false">AVERAGE(M146:BJ146)</f>
        <v>5.72262</v>
      </c>
      <c r="K146" s="15" t="n">
        <f aca="false">1-SQRT(VAR(M146:BJ146, I146)) / AVERAGE(M146:BJ146)</f>
        <v>0.961521752263576</v>
      </c>
      <c r="L146" s="1" t="n">
        <f aca="false">(J146-I146)/I146</f>
        <v>-0.0300644067796609</v>
      </c>
      <c r="M146" s="1" t="n">
        <f aca="false">IF(AND(H146&gt;=16.241,B146&gt;=3.35),6.4,IF(AND(D146&gt;=0.75,A146&lt;5.15,B146&lt;3.35),4.1,IF(AND(D146&gt;=1.5,H146&lt;16.241,B146&gt;=3.35),5.767,IF(AND(B146&gt;=3.25,D146&lt;0.75,A146&lt;5.15,B146&lt;3.35),1.58,IF(AND(A146&lt;4.95,D146&lt;1.5,H146&lt;16.241,B146&gt;=3.35),1.4,IF(AND(A146&lt;4.5,B146&lt;3.25,D146&lt;0.75,A146&lt;5.15,B146&lt;3.35),1.26,IF(AND(A146&gt;=4.5,B146&lt;3.25,D146&lt;0.75,A146&lt;5.15,B146&lt;3.35),1.48,IF(AND(G146&lt;0.356,H146&lt;12.557,D146&lt;1.45,A146&gt;=5.15,B146&lt;3.35),4.267,IF(AND(D146&lt;1.25,H146&gt;=12.557,D146&lt;1.45,A146&gt;=5.15,B146&lt;3.35),4.05,IF(AND(D146&gt;=1.35,G146&gt;=0.356,H146&lt;12.557,D146&lt;1.45,A146&gt;=5.15,B146&lt;3.35),4.25,IF(AND(H146&lt;15.086,D146&gt;=1.25,H146&gt;=12.557,D146&lt;1.45,A146&gt;=5.15,B146&lt;3.35),4.4,IF(AND(F146&lt;2.5,G146&gt;=0.44,D146&lt;2.05,D146&gt;=1.45,A146&gt;=5.15,B146&lt;3.35),4.7,IF(AND(H146&lt;10.391,B146&lt;3.15,D146&gt;=2.05,D146&gt;=1.45,A146&gt;=5.15,B146&lt;3.35),5.1,IF(AND(G146&lt;0.505,B146&gt;=3.15,D146&gt;=2.05,D146&gt;=1.45,A146&gt;=5.15,B146&lt;3.35),5.7,IF(AND(G146&gt;=0.505,B146&gt;=3.15,D146&gt;=2.05,D146&gt;=1.45,A146&gt;=5.15,B146&lt;3.35),5.95,IF(AND(D146&gt;=0.5,G146&lt;0.905,A146&gt;=4.95,D146&lt;1.5,H146&lt;16.241,B146&gt;=3.35),1.6,IF(AND(B146&lt;3.6,G146&gt;=0.905,A146&gt;=4.95,D146&lt;1.5,H146&lt;16.241,B146&gt;=3.35),1.7,IF(AND(B146&gt;=3.6,G146&gt;=0.905,A146&gt;=4.95,D146&lt;1.5,H146&lt;16.241,B146&gt;=3.35),1.767,IF(AND(A146&gt;=5.7,D146&lt;1.35,G146&gt;=0.356,H146&lt;12.557,D146&lt;1.45,A146&gt;=5.15,B146&lt;3.35),3.9,IF(AND(A146&lt;6.35,H146&gt;=15.086,D146&gt;=1.25,H146&gt;=12.557,D146&lt;1.45,A146&gt;=5.15,B146&lt;3.35),4.7,IF(AND(A146&gt;=6.35,H146&gt;=15.086,D146&gt;=1.25,H146&gt;=12.557,D146&lt;1.45,A146&gt;=5.15,B146&lt;3.35),4.6,IF(AND(H146&lt;9.252,D146&lt;1.55,G146&lt;0.44,D146&lt;2.05,D146&gt;=1.45,A146&gt;=5.15,B146&lt;3.35),5.08,IF(AND(H146&gt;=9.252,D146&lt;1.55,G146&lt;0.44,D146&lt;2.05,D146&gt;=1.45,A146&gt;=5.15,B146&lt;3.35),4.7,IF(AND(H146&lt;8.477,D146&gt;=1.55,G146&lt;0.44,D146&lt;2.05,D146&gt;=1.45,A146&gt;=5.15,B146&lt;3.35),5.1,IF(AND(H146&gt;=8.477,D146&gt;=1.55,G146&lt;0.44,D146&lt;2.05,D146&gt;=1.45,A146&gt;=5.15,B146&lt;3.35),5.4,IF(AND(H146&lt;8.435,F146&gt;=2.5,G146&gt;=0.44,D146&lt;2.05,D146&gt;=1.45,A146&gt;=5.15,B146&lt;3.35),5.1,IF(AND(H146&gt;=8.435,F146&gt;=2.5,G146&gt;=0.44,D146&lt;2.05,D146&gt;=1.45,A146&gt;=5.15,B146&lt;3.35),4.86,IF(AND(G146&lt;0.543,H146&gt;=10.391,B146&lt;3.15,D146&gt;=2.05,D146&gt;=1.45,A146&gt;=5.15,B146&lt;3.35),5.56,IF(AND(G146&gt;=0.543,H146&gt;=10.391,B146&lt;3.15,D146&gt;=2.05,D146&gt;=1.45,A146&gt;=5.15,B146&lt;3.35),5.8,IF(AND(A146&lt;5.05,D146&lt;0.5,G146&lt;0.905,A146&gt;=4.95,D146&lt;1.5,H146&lt;16.241,B146&gt;=3.35),1.3,IF(AND(H146&lt;6.583,A146&lt;5.7,D146&lt;1.35,G146&gt;=0.356,H146&lt;12.557,D146&lt;1.45,A146&gt;=5.15,B146&lt;3.35),4,IF(AND(G146&lt;0.585,A146&gt;=5.05,D146&lt;0.5,G146&lt;0.905,A146&gt;=4.95,D146&lt;1.5,H146&lt;16.241,B146&gt;=3.35),1.475,IF(AND(G146&lt;0.62,H146&gt;=6.583,A146&lt;5.7,D146&lt;1.35,G146&gt;=0.356,H146&lt;12.557,D146&lt;1.45,A146&gt;=5.15,B146&lt;3.35),3.75,IF(AND(G146&gt;=0.62,H146&gt;=6.583,A146&lt;5.7,D146&lt;1.35,G146&gt;=0.356,H146&lt;12.557,D146&lt;1.45,A146&gt;=5.15,B146&lt;3.35),3.6,IF(AND(B146&lt;3.75,G146&gt;=0.585,A146&gt;=5.05,D146&lt;0.5,G146&lt;0.905,A146&gt;=4.95,D146&lt;1.5,H146&lt;16.241,B146&gt;=3.35),1.5,IF(AND(B146&gt;=3.75,G146&gt;=0.585,A146&gt;=5.05,D146&lt;0.5,G146&lt;0.905,A146&gt;=4.95,D146&lt;1.5,H146&lt;16.241,B146&gt;=3.35),1.6,"shouldnthappen"))))))))))))))))))))))))))))))))))))</f>
        <v>5.95</v>
      </c>
      <c r="N146" s="1" t="n">
        <f aca="false">IF(AND(H146&lt;5.245,B146&lt;3.65,F146&lt;1.5),1,IF(AND(H146&gt;=14.096,B146&gt;=3.65,F146&lt;1.5),1.65,IF(AND(A146&gt;=5.45,H146&gt;=5.245,B146&lt;3.65,F146&lt;1.5),1.3,IF(AND(H146&gt;=13.586,H146&lt;14.096,B146&gt;=3.65,F146&lt;1.5),1.3,IF(AND(H146&lt;10.258,D146&lt;1.25,F146&lt;2.5,F146&gt;=1.5),3.38,IF(AND(H146&lt;6.982,D146&gt;=1.25,F146&lt;2.5,F146&gt;=1.5),3.96,IF(AND(H146&gt;=13.646,D146&lt;2.05,F146&gt;=2.5,F146&gt;=1.5),6.1,IF(AND(B146&lt;3.05,A146&lt;5.45,H146&gt;=5.245,B146&lt;3.65,F146&lt;1.5),1.375,IF(AND(H146&lt;6.543,H146&lt;13.586,H146&lt;14.096,B146&gt;=3.65,F146&lt;1.5),1.4,IF(AND(H146&gt;=6.543,H146&lt;13.586,H146&lt;14.096,B146&gt;=3.65,F146&lt;1.5),1.5,IF(AND(H146&lt;11.522,H146&gt;=10.258,D146&lt;1.25,F146&lt;2.5,F146&gt;=1.5),3.733,IF(AND(H146&gt;=11.522,H146&gt;=10.258,D146&lt;1.25,F146&lt;2.5,F146&gt;=1.5),3.92,IF(AND(H146&lt;5.767,H146&lt;13.646,D146&lt;2.05,F146&gt;=2.5,F146&gt;=1.5),4.5,IF(AND(A146&lt;6.8,B146&lt;3.15,D146&gt;=2.05,F146&gt;=2.5,F146&gt;=1.5),5.6,IF(AND(A146&gt;=6.8,B146&lt;3.15,D146&gt;=2.05,F146&gt;=2.5,F146&gt;=1.5),5.1,IF(AND(B146&lt;3.25,B146&gt;=3.15,D146&gt;=2.05,F146&gt;=2.5,F146&gt;=1.5),5.8,IF(AND(B146&gt;=3.25,B146&gt;=3.15,D146&gt;=2.05,F146&gt;=2.5,F146&gt;=1.5),5.65,IF(AND(B146&lt;3.15,B146&gt;=3.05,A146&lt;5.45,H146&gt;=5.245,B146&lt;3.65,F146&lt;1.5),1.5,IF(AND(G146&gt;=0.735,H146&lt;13.665,H146&gt;=6.982,D146&gt;=1.25,F146&lt;2.5,F146&gt;=1.5),4.2,IF(AND(H146&lt;14.03,H146&gt;=13.665,H146&gt;=6.982,D146&gt;=1.25,F146&lt;2.5,F146&gt;=1.5),4.8,IF(AND(A146&gt;=6.6,H146&gt;=5.767,H146&lt;13.646,D146&lt;2.05,F146&gt;=2.5,F146&gt;=1.5),6.05,IF(AND(G146&gt;=0.934,B146&gt;=3.15,B146&gt;=3.05,A146&lt;5.45,H146&gt;=5.245,B146&lt;3.65,F146&lt;1.5),1.7,IF(AND(D146&gt;=1.55,G146&lt;0.735,H146&lt;13.665,H146&gt;=6.982,D146&gt;=1.25,F146&lt;2.5,F146&gt;=1.5),5.1,IF(AND(D146&lt;1.45,H146&gt;=14.03,H146&gt;=13.665,H146&gt;=6.982,D146&gt;=1.25,F146&lt;2.5,F146&gt;=1.5),4.7,IF(AND(D146&gt;=1.45,H146&gt;=14.03,H146&gt;=13.665,H146&gt;=6.982,D146&gt;=1.25,F146&lt;2.5,F146&gt;=1.5),4.5,IF(AND(A146&gt;=6.2,A146&lt;6.6,H146&gt;=5.767,H146&lt;13.646,D146&lt;2.05,F146&gt;=2.5,F146&gt;=1.5),5.325,IF(AND(B146&lt;3.25,G146&lt;0.934,B146&gt;=3.15,B146&gt;=3.05,A146&lt;5.45,H146&gt;=5.245,B146&lt;3.65,F146&lt;1.5),1.3,IF(AND(D146&lt;1.35,D146&lt;1.55,G146&lt;0.735,H146&lt;13.665,H146&gt;=6.982,D146&gt;=1.25,F146&lt;2.5,F146&gt;=1.5),4.25,IF(AND(H146&lt;8.435,A146&lt;6.2,A146&lt;6.6,H146&gt;=5.767,H146&lt;13.646,D146&lt;2.05,F146&gt;=2.5,F146&gt;=1.5),5.1,IF(AND(H146&gt;=8.435,A146&lt;6.2,A146&lt;6.6,H146&gt;=5.767,H146&lt;13.646,D146&lt;2.05,F146&gt;=2.5,F146&gt;=1.5),4.9,IF(AND(A146&gt;=5.15,B146&gt;=3.25,G146&lt;0.934,B146&gt;=3.15,B146&gt;=3.05,A146&lt;5.45,H146&gt;=5.245,B146&lt;3.65,F146&lt;1.5),1.5,IF(AND(B146&lt;2.9,D146&gt;=1.35,D146&lt;1.55,G146&lt;0.735,H146&lt;13.665,H146&gt;=6.982,D146&gt;=1.25,F146&lt;2.5,F146&gt;=1.5),4.6,IF(AND(B146&gt;=2.9,D146&gt;=1.35,D146&lt;1.55,G146&lt;0.735,H146&lt;13.665,H146&gt;=6.982,D146&gt;=1.25,F146&lt;2.5,F146&gt;=1.5),4.52,IF(AND(G146&gt;=0.862,A146&lt;5.15,B146&gt;=3.25,G146&lt;0.934,B146&gt;=3.15,B146&gt;=3.05,A146&lt;5.45,H146&gt;=5.245,B146&lt;3.65,F146&lt;1.5),1.5,IF(AND(H146&lt;9.35,G146&lt;0.862,A146&lt;5.15,B146&gt;=3.25,G146&lt;0.934,B146&gt;=3.15,B146&gt;=3.05,A146&lt;5.45,H146&gt;=5.245,B146&lt;3.65,F146&lt;1.5),1.38,IF(AND(H146&gt;=9.35,G146&lt;0.862,A146&lt;5.15,B146&gt;=3.25,G146&lt;0.934,B146&gt;=3.15,B146&gt;=3.05,A146&lt;5.45,H146&gt;=5.245,B146&lt;3.65,F146&lt;1.5),1.4,"shouldnthappen"))))))))))))))))))))))))))))))))))))</f>
        <v>5.8</v>
      </c>
      <c r="O146" s="1" t="n">
        <f aca="false">IF(AND(B146&lt;2.75,A146&lt;5.55),3.96,IF(AND(H146&lt;9.205,A146&lt;5.9,A146&gt;=5.55),3.85,IF(AND(A146&lt;4.35,D146&lt;0.35,B146&gt;=2.75,A146&lt;5.55),1.1,IF(AND(B146&lt;3.65,D146&gt;=0.35,B146&gt;=2.75,A146&lt;5.55),1.65,IF(AND(B146&gt;=3.65,D146&gt;=0.35,B146&gt;=2.75,A146&lt;5.55),1.9,IF(AND(G146&gt;=0.732,H146&gt;=9.205,A146&lt;5.9,A146&gt;=5.55),4.9,IF(AND(G146&lt;0.273,G146&lt;0.732,H146&gt;=9.205,A146&lt;5.9,A146&gt;=5.55),4.5,IF(AND(A146&lt;6.3,G146&lt;0.422,F146&lt;2.5,A146&gt;=5.9,A146&gt;=5.55),5.1,IF(AND(A146&gt;=6.3,G146&lt;0.422,F146&lt;2.5,A146&gt;=5.9,A146&gt;=5.55),4.76,IF(AND(B146&lt;2.4,G146&gt;=0.422,F146&lt;2.5,A146&gt;=5.9,A146&gt;=5.55),4.45,IF(AND(A146&gt;=7,G146&gt;=0.628,F146&gt;=2.5,A146&gt;=5.9,A146&gt;=5.55),6.45,IF(AND(D146&lt;0.15,H146&lt;13.924,A146&gt;=4.35,D146&lt;0.35,B146&gt;=2.75,A146&lt;5.55),1.5,IF(AND(B146&lt;3.15,H146&gt;=13.924,A146&gt;=4.35,D146&lt;0.35,B146&gt;=2.75,A146&lt;5.55),1.56,IF(AND(B146&gt;=3.15,H146&gt;=13.924,A146&gt;=4.35,D146&lt;0.35,B146&gt;=2.75,A146&lt;5.55),1.3,IF(AND(H146&lt;14.316,G146&gt;=0.273,G146&lt;0.732,H146&gt;=9.205,A146&lt;5.9,A146&gt;=5.55),3.95,IF(AND(H146&gt;=14.316,G146&gt;=0.273,G146&lt;0.732,H146&gt;=9.205,A146&lt;5.9,A146&gt;=5.55),4.1,IF(AND(A146&lt;6.2,B146&gt;=2.4,G146&gt;=0.422,F146&lt;2.5,A146&gt;=5.9,A146&gt;=5.55),4.3,IF(AND(A146&gt;=7.05,G146&lt;0.364,G146&lt;0.628,F146&gt;=2.5,A146&gt;=5.9,A146&gt;=5.55),6.1,IF(AND(A146&gt;=7.55,G146&gt;=0.364,G146&lt;0.628,F146&gt;=2.5,A146&gt;=5.9,A146&gt;=5.55),6.4,IF(AND(A146&lt;6.15,A146&lt;7,G146&gt;=0.628,F146&gt;=2.5,A146&gt;=5.9,A146&gt;=5.55),4.9,IF(AND(D146&lt;1.45,A146&gt;=6.2,B146&gt;=2.4,G146&gt;=0.422,F146&lt;2.5,A146&gt;=5.9,A146&gt;=5.55),4.64,IF(AND(D146&gt;=1.45,A146&gt;=6.2,B146&gt;=2.4,G146&gt;=0.422,F146&lt;2.5,A146&gt;=5.9,A146&gt;=5.55),4.9,IF(AND(D146&lt;1.65,A146&lt;7.05,G146&lt;0.364,G146&lt;0.628,F146&gt;=2.5,A146&gt;=5.9,A146&gt;=5.55),5.1,IF(AND(D146&gt;=2.35,A146&lt;7.55,G146&gt;=0.364,G146&lt;0.628,F146&gt;=2.5,A146&gt;=5.9,A146&gt;=5.55),5.633,IF(AND(D146&lt;2.15,A146&gt;=6.15,A146&lt;7,G146&gt;=0.628,F146&gt;=2.5,A146&gt;=5.9,A146&gt;=5.55),5.1,IF(AND(D146&gt;=2.15,A146&gt;=6.15,A146&lt;7,G146&gt;=0.628,F146&gt;=2.5,A146&gt;=5.9,A146&gt;=5.55),5.267,IF(AND(A146&lt;4.9,A146&lt;5.05,D146&gt;=0.15,H146&lt;13.924,A146&gt;=4.35,D146&lt;0.35,B146&gt;=2.75,A146&lt;5.55),1.375,IF(AND(A146&gt;=4.9,A146&lt;5.05,D146&gt;=0.15,H146&lt;13.924,A146&gt;=4.35,D146&lt;0.35,B146&gt;=2.75,A146&lt;5.55),1.3,IF(AND(A146&lt;5.45,A146&gt;=5.05,D146&gt;=0.15,H146&lt;13.924,A146&gt;=4.35,D146&lt;0.35,B146&gt;=2.75,A146&lt;5.55),1.475,IF(AND(A146&gt;=5.45,A146&gt;=5.05,D146&gt;=0.15,H146&lt;13.924,A146&gt;=4.35,D146&lt;0.35,B146&gt;=2.75,A146&lt;5.55),1.4,IF(AND(B146&gt;=3.25,D146&lt;2.35,A146&lt;7.55,G146&gt;=0.364,G146&lt;0.628,F146&gt;=2.5,A146&gt;=5.9,A146&gt;=5.55),5.7,IF(AND(G146&lt;0.006,G146&lt;0.107,D146&gt;=1.65,A146&lt;7.05,G146&lt;0.364,G146&lt;0.628,F146&gt;=2.5,A146&gt;=5.9,A146&gt;=5.55),5.5,IF(AND(G146&gt;=0.006,G146&lt;0.107,D146&gt;=1.65,A146&lt;7.05,G146&lt;0.364,G146&lt;0.628,F146&gt;=2.5,A146&gt;=5.9,A146&gt;=5.55),5.667,IF(AND(D146&lt;2.2,G146&gt;=0.107,D146&gt;=1.65,A146&lt;7.05,G146&lt;0.364,G146&lt;0.628,F146&gt;=2.5,A146&gt;=5.9,A146&gt;=5.55),5.35,IF(AND(D146&gt;=2.2,G146&gt;=0.107,D146&gt;=1.65,A146&lt;7.05,G146&lt;0.364,G146&lt;0.628,F146&gt;=2.5,A146&gt;=5.9,A146&gt;=5.55),5.2,IF(AND(D146&lt;2.25,B146&lt;3.25,D146&lt;2.35,A146&lt;7.55,G146&gt;=0.364,G146&lt;0.628,F146&gt;=2.5,A146&gt;=5.9,A146&gt;=5.55),5.8,IF(AND(D146&gt;=2.25,B146&lt;3.25,D146&lt;2.35,A146&lt;7.55,G146&gt;=0.364,G146&lt;0.628,F146&gt;=2.5,A146&gt;=5.9,A146&gt;=5.55),5.9,"shouldnthappen")))))))))))))))))))))))))))))))))))))</f>
        <v>5.9</v>
      </c>
      <c r="P146" s="1" t="n">
        <f aca="false">IF(AND(D146&gt;=0.75,A146&lt;5.55),3.9,IF(AND(H146&lt;7.482,A146&gt;=5.55),3.45,IF(AND(B146&gt;=3.15,B146&lt;3.25,D146&lt;0.75,A146&lt;5.55),1.262,IF(AND(G146&gt;=0.446,B146&lt;3.15,B146&lt;3.25,D146&lt;0.75,A146&lt;5.55),1.1,IF(AND(G146&lt;0.408,A146&lt;5.05,B146&gt;=3.25,D146&lt;0.75,A146&lt;5.55),1.4,IF(AND(G146&gt;=0.408,A146&lt;5.05,B146&gt;=3.25,D146&lt;0.75,A146&lt;5.55),1.233,IF(AND(G146&gt;=0.676,A146&gt;=5.05,B146&gt;=3.25,D146&lt;0.75,A146&lt;5.55),1.72,IF(AND(H146&lt;9.386,A146&lt;5.85,F146&lt;2.5,H146&gt;=7.482,A146&gt;=5.55),3.5,IF(AND(H146&gt;=9.386,A146&lt;5.85,F146&lt;2.5,H146&gt;=7.482,A146&gt;=5.55),4.275,IF(AND(H146&gt;=16.284,G146&lt;0.865,F146&gt;=2.5,H146&gt;=7.482,A146&gt;=5.55),6.6,IF(AND(G146&lt;0.912,G146&gt;=0.865,F146&gt;=2.5,H146&gt;=7.482,A146&gt;=5.55),4.8,IF(AND(G146&gt;=0.912,G146&gt;=0.865,F146&gt;=2.5,H146&gt;=7.482,A146&gt;=5.55),5.175,IF(AND(A146&gt;=4.95,G146&lt;0.446,B146&lt;3.15,B146&lt;3.25,D146&lt;0.75,A146&lt;5.55),1.6,IF(AND(H146&gt;=12.974,G146&lt;0.676,A146&gt;=5.05,B146&gt;=3.25,D146&lt;0.75,A146&lt;5.55),1.3,IF(AND(D146&lt;1.45,H146&lt;13.531,A146&gt;=5.85,F146&lt;2.5,H146&gt;=7.482,A146&gt;=5.55),4.2,IF(AND(D146&gt;=1.45,H146&lt;13.531,A146&gt;=5.85,F146&lt;2.5,H146&gt;=7.482,A146&gt;=5.55),4.967,IF(AND(G146&lt;0.187,H146&gt;=13.531,A146&gt;=5.85,F146&lt;2.5,H146&gt;=7.482,A146&gt;=5.55),5,IF(AND(H146&gt;=12.675,A146&lt;4.95,G146&lt;0.446,B146&lt;3.15,B146&lt;3.25,D146&lt;0.75,A146&lt;5.55),1.5,IF(AND(H146&lt;10.826,H146&lt;12.974,G146&lt;0.676,A146&gt;=5.05,B146&gt;=3.25,D146&lt;0.75,A146&lt;5.55),1.46,IF(AND(H146&gt;=10.826,H146&lt;12.974,G146&lt;0.676,A146&gt;=5.05,B146&gt;=3.25,D146&lt;0.75,A146&lt;5.55),1.4,IF(AND(A146&lt;6.15,G146&gt;=0.187,H146&gt;=13.531,A146&gt;=5.85,F146&lt;2.5,H146&gt;=7.482,A146&gt;=5.55),4.7,IF(AND(A146&lt;6.85,B146&lt;2.95,H146&lt;16.284,G146&lt;0.865,F146&gt;=2.5,H146&gt;=7.482,A146&gt;=5.55),5.32,IF(AND(A146&gt;=6.85,B146&lt;2.95,H146&lt;16.284,G146&lt;0.865,F146&gt;=2.5,H146&gt;=7.482,A146&gt;=5.55),6.567,IF(AND(A146&lt;4.85,H146&lt;12.675,A146&lt;4.95,G146&lt;0.446,B146&lt;3.15,B146&lt;3.25,D146&lt;0.75,A146&lt;5.55),1.4,IF(AND(A146&gt;=4.85,H146&lt;12.675,A146&lt;4.95,G146&lt;0.446,B146&lt;3.15,B146&lt;3.25,D146&lt;0.75,A146&lt;5.55),1.5,IF(AND(B146&lt;3.1,A146&gt;=6.15,G146&gt;=0.187,H146&gt;=13.531,A146&gt;=5.85,F146&lt;2.5,H146&gt;=7.482,A146&gt;=5.55),4.467,IF(AND(B146&gt;=3.1,A146&gt;=6.15,G146&gt;=0.187,H146&gt;=13.531,A146&gt;=5.85,F146&lt;2.5,H146&gt;=7.482,A146&gt;=5.55),4.7,IF(AND(G146&gt;=0.379,B146&lt;3.15,B146&gt;=2.95,H146&lt;16.284,G146&lt;0.865,F146&gt;=2.5,H146&gt;=7.482,A146&gt;=5.55),5.733,IF(AND(A146&lt;6.6,B146&gt;=3.15,B146&gt;=2.95,H146&lt;16.284,G146&lt;0.865,F146&gt;=2.5,H146&gt;=7.482,A146&gt;=5.55),5.38,IF(AND(A146&lt;6.7,G146&lt;0.379,B146&lt;3.15,B146&gt;=2.95,H146&lt;16.284,G146&lt;0.865,F146&gt;=2.5,H146&gt;=7.482,A146&gt;=5.55),5.3,IF(AND(A146&gt;=6.7,G146&lt;0.379,B146&lt;3.15,B146&gt;=2.95,H146&lt;16.284,G146&lt;0.865,F146&gt;=2.5,H146&gt;=7.482,A146&gt;=5.55),5.16,IF(AND(A146&lt;7.05,A146&gt;=6.6,B146&gt;=3.15,B146&gt;=2.95,H146&lt;16.284,G146&lt;0.865,F146&gt;=2.5,H146&gt;=7.482,A146&gt;=5.55),5.78,IF(AND(A146&gt;=7.05,A146&gt;=6.6,B146&gt;=3.15,B146&gt;=2.95,H146&lt;16.284,G146&lt;0.865,F146&gt;=2.5,H146&gt;=7.482,A146&gt;=5.55),6.1,"shouldnthappen")))))))))))))))))))))))))))))))))</f>
        <v>5.78</v>
      </c>
      <c r="Q146" s="1" t="n">
        <f aca="false">IF(AND(G146&gt;=0.422,B146&lt;3.25,F146&lt;1.5),1.25,IF(AND(G146&gt;=0.082,G146&lt;0.125,F146&gt;=1.5),6.7,IF(AND(G146&lt;0.251,G146&lt;0.422,B146&lt;3.25,F146&lt;1.5),1.38,IF(AND(G146&gt;=0.251,G146&lt;0.422,B146&lt;3.25,F146&lt;1.5),1.55,IF(AND(G146&gt;=0.385,G146&lt;0.633,B146&gt;=3.25,F146&lt;1.5),1.367,IF(AND(B146&lt;3.35,G146&gt;=0.633,B146&gt;=3.25,F146&lt;1.5),1.7,IF(AND(A146&lt;5.85,G146&lt;0.082,G146&lt;0.125,F146&gt;=1.5),4.5,IF(AND(F146&gt;=2.5,D146&lt;1.6,G146&gt;=0.125,F146&gt;=1.5),5.05,IF(AND(H146&gt;=16.774,D146&gt;=1.6,G146&gt;=0.125,F146&gt;=1.5),6.4,IF(AND(D146&gt;=0.5,G146&lt;0.385,G146&lt;0.633,B146&gt;=3.25,F146&lt;1.5),1.6,IF(AND(B146&lt;3.6,B146&gt;=3.35,G146&gt;=0.633,B146&gt;=3.25,F146&lt;1.5),1.55,IF(AND(B146&gt;=3.6,B146&gt;=3.35,G146&gt;=0.633,B146&gt;=3.25,F146&lt;1.5),1.6,IF(AND(D146&lt;1.65,A146&gt;=5.85,G146&lt;0.082,G146&lt;0.125,F146&gt;=1.5),4.7,IF(AND(A146&lt;5.3,F146&lt;2.5,D146&lt;1.6,G146&gt;=0.125,F146&gt;=1.5),3.15,IF(AND(B146&gt;=3.2,H146&lt;16.774,D146&gt;=1.6,G146&gt;=0.125,F146&gt;=1.5),5.675,IF(AND(H146&lt;11.767,D146&lt;0.5,G146&lt;0.385,G146&lt;0.633,B146&gt;=3.25,F146&lt;1.5),1.5,IF(AND(H146&gt;=11.767,D146&lt;0.5,G146&lt;0.385,G146&lt;0.633,B146&gt;=3.25,F146&lt;1.5),1.367,IF(AND(H146&lt;8.367,D146&gt;=1.65,A146&gt;=5.85,G146&lt;0.082,G146&lt;0.125,F146&gt;=1.5),5.7,IF(AND(H146&gt;=8.367,D146&gt;=1.65,A146&gt;=5.85,G146&lt;0.082,G146&lt;0.125,F146&gt;=1.5),5.575,IF(AND(A146&gt;=7.1,B146&lt;3.2,H146&lt;16.774,D146&gt;=1.6,G146&gt;=0.125,F146&gt;=1.5),6.3,IF(AND(H146&gt;=15.395,B146&lt;2.85,A146&gt;=5.3,F146&lt;2.5,D146&lt;1.6,G146&gt;=0.125,F146&gt;=1.5),4.8,IF(AND(H146&lt;8.486,B146&gt;=2.85,A146&gt;=5.3,F146&lt;2.5,D146&lt;1.6,G146&gt;=0.125,F146&gt;=1.5),3.85,IF(AND(D146&gt;=2.1,A146&lt;7.1,B146&lt;3.2,H146&lt;16.774,D146&gt;=1.6,G146&gt;=0.125,F146&gt;=1.5),5.5,IF(AND(B146&gt;=2.75,H146&lt;15.395,B146&lt;2.85,A146&gt;=5.3,F146&lt;2.5,D146&lt;1.6,G146&gt;=0.125,F146&gt;=1.5),4.489,IF(AND(H146&gt;=15.168,H146&gt;=8.486,B146&gt;=2.85,A146&gt;=5.3,F146&lt;2.5,D146&lt;1.6,G146&gt;=0.125,F146&gt;=1.5),4.7,IF(AND(G146&gt;=0.519,D146&lt;2.1,A146&lt;7.1,B146&lt;3.2,H146&lt;16.774,D146&gt;=1.6,G146&gt;=0.125,F146&gt;=1.5),4.925,IF(AND(G146&gt;=0.897,B146&lt;2.75,H146&lt;15.395,B146&lt;2.85,A146&gt;=5.3,F146&lt;2.5,D146&lt;1.6,G146&gt;=0.125,F146&gt;=1.5),4.567,IF(AND(A146&lt;5.65,H146&lt;15.168,H146&gt;=8.486,B146&gt;=2.85,A146&gt;=5.3,F146&lt;2.5,D146&lt;1.6,G146&gt;=0.125,F146&gt;=1.5),4.5,IF(AND(G146&lt;0.23,G146&lt;0.519,D146&lt;2.1,A146&lt;7.1,B146&lt;3.2,H146&lt;16.774,D146&gt;=1.6,G146&gt;=0.125,F146&gt;=1.5),5,IF(AND(A146&lt;5.9,G146&lt;0.897,B146&lt;2.75,H146&lt;15.395,B146&lt;2.85,A146&gt;=5.3,F146&lt;2.5,D146&lt;1.6,G146&gt;=0.125,F146&gt;=1.5),4.1,IF(AND(A146&gt;=5.9,G146&lt;0.897,B146&lt;2.75,H146&lt;15.395,B146&lt;2.85,A146&gt;=5.3,F146&lt;2.5,D146&lt;1.6,G146&gt;=0.125,F146&gt;=1.5),4.5,IF(AND(A146&lt;6.05,A146&gt;=5.65,H146&lt;15.168,H146&gt;=8.486,B146&gt;=2.85,A146&gt;=5.3,F146&lt;2.5,D146&lt;1.6,G146&gt;=0.125,F146&gt;=1.5),4.2,IF(AND(A146&gt;=6.05,A146&gt;=5.65,H146&lt;15.168,H146&gt;=8.486,B146&gt;=2.85,A146&gt;=5.3,F146&lt;2.5,D146&lt;1.6,G146&gt;=0.125,F146&gt;=1.5),4.35,IF(AND(D146&lt;1.95,G146&gt;=0.23,G146&lt;0.519,D146&lt;2.1,A146&lt;7.1,B146&lt;3.2,H146&lt;16.774,D146&gt;=1.6,G146&gt;=0.125,F146&gt;=1.5),5.3,IF(AND(D146&gt;=1.95,G146&gt;=0.23,G146&lt;0.519,D146&lt;2.1,A146&lt;7.1,B146&lt;3.2,H146&lt;16.774,D146&gt;=1.6,G146&gt;=0.125,F146&gt;=1.5),5.2,"shouldnthappen")))))))))))))))))))))))))))))))))))</f>
        <v>5.675</v>
      </c>
      <c r="R146" s="1" t="n">
        <f aca="false">IF(AND(G146&gt;=0.901,F146&lt;1.5),1.9,IF(AND(H146&lt;5.523,D146&lt;0.35,G146&lt;0.901,F146&lt;1.5),1,IF(AND(B146&lt;3.6,D146&gt;=0.35,G146&lt;0.901,F146&lt;1.5),1.575,IF(AND(B146&gt;=3.6,D146&gt;=0.35,G146&lt;0.901,F146&lt;1.5),1.5,IF(AND(G146&gt;=0.837,D146&lt;1.15,D146&lt;1.45,F146&gt;=1.5),3,IF(AND(G146&gt;=0.66,D146&gt;=1.15,D146&lt;1.45,F146&gt;=1.5),4,IF(AND(F146&gt;=2.5,D146&lt;1.55,D146&gt;=1.45,F146&gt;=1.5),5.025,IF(AND(F146&lt;2.5,D146&gt;=1.55,D146&gt;=1.45,F146&gt;=1.5),4.933,IF(AND(B146&lt;2.45,G146&lt;0.837,D146&lt;1.15,D146&lt;1.45,F146&gt;=1.5),3.3,IF(AND(B146&gt;=2.45,G146&lt;0.837,D146&lt;1.15,D146&lt;1.45,F146&gt;=1.5),3.86,IF(AND(B146&gt;=3.05,F146&lt;2.5,D146&lt;1.55,D146&gt;=1.45,F146&gt;=1.5),4.8,IF(AND(D146&gt;=2.45,F146&gt;=2.5,D146&gt;=1.55,D146&gt;=1.45,F146&gt;=1.5),5.875,IF(AND(H146&lt;13.187,G146&lt;0.217,H146&gt;=5.523,D146&lt;0.35,G146&lt;0.901,F146&lt;1.5),1.4,IF(AND(H146&gt;=13.187,G146&lt;0.217,H146&gt;=5.523,D146&lt;0.35,G146&lt;0.901,F146&lt;1.5),1.5,IF(AND(G146&lt;0.33,G146&gt;=0.217,H146&gt;=5.523,D146&lt;0.35,G146&lt;0.901,F146&lt;1.5),1.28,IF(AND(A146&lt;6.05,D146&lt;1.35,G146&lt;0.66,D146&gt;=1.15,D146&lt;1.45,F146&gt;=1.5),4.175,IF(AND(A146&gt;=6.05,D146&lt;1.35,G146&lt;0.66,D146&gt;=1.15,D146&lt;1.45,F146&gt;=1.5),4.3,IF(AND(A146&lt;5.65,D146&gt;=1.35,G146&lt;0.66,D146&gt;=1.15,D146&lt;1.45,F146&gt;=1.5),3.9,IF(AND(A146&gt;=5.65,D146&gt;=1.35,G146&lt;0.66,D146&gt;=1.15,D146&lt;1.45,F146&gt;=1.5),4.52,IF(AND(A146&lt;6.25,B146&lt;3.05,F146&lt;2.5,D146&lt;1.55,D146&gt;=1.45,F146&gt;=1.5),4.5,IF(AND(A146&gt;=6.25,B146&lt;3.05,F146&lt;2.5,D146&lt;1.55,D146&gt;=1.45,F146&gt;=1.5),4.675,IF(AND(A146&gt;=7.25,D146&lt;2.45,F146&gt;=2.5,D146&gt;=1.55,D146&gt;=1.45,F146&gt;=1.5),6.433,IF(AND(D146&gt;=0.25,G146&gt;=0.33,G146&gt;=0.217,H146&gt;=5.523,D146&lt;0.35,G146&lt;0.901,F146&lt;1.5),1.4,IF(AND(A146&lt;6.15,A146&lt;7.25,D146&lt;2.45,F146&gt;=2.5,D146&gt;=1.55,D146&gt;=1.45,F146&gt;=1.5),5.025,IF(AND(H146&lt;6.439,D146&lt;0.25,G146&gt;=0.33,G146&gt;=0.217,H146&gt;=5.523,D146&lt;0.35,G146&lt;0.901,F146&lt;1.5),1.5,IF(AND(H146&gt;=6.439,D146&lt;0.25,G146&gt;=0.33,G146&gt;=0.217,H146&gt;=5.523,D146&lt;0.35,G146&lt;0.901,F146&lt;1.5),1.38,IF(AND(H146&gt;=13.711,A146&gt;=6.15,A146&lt;7.25,D146&lt;2.45,F146&gt;=2.5,D146&gt;=1.55,D146&gt;=1.45,F146&gt;=1.5),5.68,IF(AND(B146&gt;=3.3,H146&lt;13.711,A146&gt;=6.15,A146&lt;7.25,D146&lt;2.45,F146&gt;=2.5,D146&gt;=1.55,D146&gt;=1.45,F146&gt;=1.5),5.6,IF(AND(G146&lt;0.093,B146&lt;3.3,H146&lt;13.711,A146&gt;=6.15,A146&lt;7.25,D146&lt;2.45,F146&gt;=2.5,D146&gt;=1.55,D146&gt;=1.45,F146&gt;=1.5),5.56,IF(AND(D146&lt;1.95,G146&gt;=0.093,B146&lt;3.3,H146&lt;13.711,A146&gt;=6.15,A146&lt;7.25,D146&lt;2.45,F146&gt;=2.5,D146&gt;=1.55,D146&gt;=1.45,F146&gt;=1.5),5.3,IF(AND(B146&lt;3.15,D146&gt;=1.95,G146&gt;=0.093,B146&lt;3.3,H146&lt;13.711,A146&gt;=6.15,A146&lt;7.25,D146&lt;2.45,F146&gt;=2.5,D146&gt;=1.55,D146&gt;=1.45,F146&gt;=1.5),5.1,IF(AND(B146&gt;=3.15,D146&gt;=1.95,G146&gt;=0.093,B146&lt;3.3,H146&lt;13.711,A146&gt;=6.15,A146&lt;7.25,D146&lt;2.45,F146&gt;=2.5,D146&gt;=1.55,D146&gt;=1.45,F146&gt;=1.5),5.15,"shouldnthappen"))))))))))))))))))))))))))))))))</f>
        <v>5.15</v>
      </c>
      <c r="S146" s="1" t="n">
        <f aca="false">IF(AND(G146&gt;=0.859,D146&gt;=0.35,F146&lt;1.5),1.9,IF(AND(D146&lt;1.75,F146&gt;=2.5,F146&gt;=1.5),4.867,IF(AND(H146&lt;8.42,A146&lt;5.05,D146&lt;0.35,F146&lt;1.5),1.42,IF(AND(H146&gt;=14.877,A146&gt;=5.05,D146&lt;0.35,F146&lt;1.5),1.3,IF(AND(B146&lt;3.35,G146&lt;0.859,D146&gt;=0.35,F146&lt;1.5),1.7,IF(AND(B146&gt;=3.35,G146&lt;0.859,D146&gt;=0.35,F146&lt;1.5),1.5,IF(AND(A146&gt;=6.05,B146&lt;2.75,F146&lt;2.5,F146&gt;=1.5),4.733,IF(AND(G146&gt;=0.68,B146&gt;=2.75,F146&lt;2.5,F146&gt;=1.5),4.025,IF(AND(H146&gt;=16.284,D146&gt;=1.75,F146&gt;=2.5,F146&gt;=1.5),6.6,IF(AND(A146&lt;4.35,H146&gt;=8.42,A146&lt;5.05,D146&lt;0.35,F146&lt;1.5),1.1,IF(AND(G146&gt;=0.948,H146&lt;14.877,A146&gt;=5.05,D146&lt;0.35,F146&lt;1.5),1.7,IF(AND(A146&lt;5.3,A146&lt;6.05,B146&lt;2.75,F146&lt;2.5,F146&gt;=1.5),3,IF(AND(H146&gt;=15.168,G146&lt;0.68,B146&gt;=2.75,F146&lt;2.5,F146&gt;=1.5),4.75,IF(AND(H146&gt;=14.005,A146&gt;=4.35,H146&gt;=8.42,A146&lt;5.05,D146&lt;0.35,F146&lt;1.5),1.375,IF(AND(A146&gt;=5.55,G146&lt;0.948,H146&lt;14.877,A146&gt;=5.05,D146&lt;0.35,F146&lt;1.5),1.7,IF(AND(H146&lt;12.363,A146&gt;=5.3,A146&lt;6.05,B146&lt;2.75,F146&lt;2.5,F146&gt;=1.5),3.825,IF(AND(H146&gt;=12.363,A146&gt;=5.3,A146&lt;6.05,B146&lt;2.75,F146&lt;2.5,F146&gt;=1.5),4.033,IF(AND(H146&gt;=14.508,H146&lt;15.168,G146&lt;0.68,B146&gt;=2.75,F146&lt;2.5,F146&gt;=1.5),4.2,IF(AND(D146&gt;=2.35,D146&gt;=2.2,H146&lt;16.284,D146&gt;=1.75,F146&gt;=2.5,F146&gt;=1.5),5.267,IF(AND(G146&lt;0.231,H146&lt;14.005,A146&gt;=4.35,H146&gt;=8.42,A146&lt;5.05,D146&lt;0.35,F146&lt;1.5),1.4,IF(AND(H146&gt;=14.494,A146&lt;5.55,G146&lt;0.948,H146&lt;14.877,A146&gt;=5.05,D146&lt;0.35,F146&lt;1.5),1.6,IF(AND(A146&lt;6.1,H146&lt;14.508,H146&lt;15.168,G146&lt;0.68,B146&gt;=2.75,F146&lt;2.5,F146&gt;=1.5),4.5,IF(AND(A146&lt;6.1,H146&lt;11.8,D146&lt;2.2,H146&lt;16.284,D146&gt;=1.75,F146&gt;=2.5,F146&gt;=1.5),4.95,IF(AND(A146&gt;=6.1,H146&lt;11.8,D146&lt;2.2,H146&lt;16.284,D146&gt;=1.75,F146&gt;=2.5,F146&gt;=1.5),5.333,IF(AND(B146&lt;2.75,H146&gt;=11.8,D146&lt;2.2,H146&lt;16.284,D146&gt;=1.75,F146&gt;=2.5,F146&gt;=1.5),5.1,IF(AND(B146&gt;=3.15,D146&lt;2.35,D146&gt;=2.2,H146&lt;16.284,D146&gt;=1.75,F146&gt;=2.5,F146&gt;=1.5),5.5,IF(AND(B146&gt;=3.35,G146&gt;=0.231,H146&lt;14.005,A146&gt;=4.35,H146&gt;=8.42,A146&lt;5.05,D146&lt;0.35,F146&lt;1.5),1.3,IF(AND(H146&lt;13.869,H146&lt;14.494,A146&lt;5.55,G146&lt;0.948,H146&lt;14.877,A146&gt;=5.05,D146&lt;0.35,F146&lt;1.5),1.5,IF(AND(H146&gt;=13.869,H146&lt;14.494,A146&lt;5.55,G146&lt;0.948,H146&lt;14.877,A146&gt;=5.05,D146&lt;0.35,F146&lt;1.5),1.4,IF(AND(G146&lt;0.636,A146&gt;=6.1,H146&lt;14.508,H146&lt;15.168,G146&lt;0.68,B146&gt;=2.75,F146&lt;2.5,F146&gt;=1.5),4.68,IF(AND(G146&gt;=0.636,A146&gt;=6.1,H146&lt;14.508,H146&lt;15.168,G146&lt;0.68,B146&gt;=2.75,F146&lt;2.5,F146&gt;=1.5),4.4,IF(AND(B146&lt;2.85,B146&gt;=2.75,H146&gt;=11.8,D146&lt;2.2,H146&lt;16.284,D146&gt;=1.75,F146&gt;=2.5,F146&gt;=1.5),6.7,IF(AND(H146&lt;10.626,B146&lt;3.15,D146&lt;2.35,D146&gt;=2.2,H146&lt;16.284,D146&gt;=1.75,F146&gt;=2.5,F146&gt;=1.5),5.1,IF(AND(H146&gt;=10.626,B146&lt;3.15,D146&lt;2.35,D146&gt;=2.2,H146&lt;16.284,D146&gt;=1.75,F146&gt;=2.5,F146&gt;=1.5),5.2,IF(AND(G146&lt;0.378,B146&lt;3.35,G146&gt;=0.231,H146&lt;14.005,A146&gt;=4.35,H146&gt;=8.42,A146&lt;5.05,D146&lt;0.35,F146&lt;1.5),1.2,IF(AND(G146&gt;=0.378,B146&lt;3.35,G146&gt;=0.231,H146&lt;14.005,A146&gt;=4.35,H146&gt;=8.42,A146&lt;5.05,D146&lt;0.35,F146&lt;1.5),1.3,IF(AND(A146&lt;6.2,B146&gt;=2.85,B146&gt;=2.75,H146&gt;=11.8,D146&lt;2.2,H146&lt;16.284,D146&gt;=1.75,F146&gt;=2.5,F146&gt;=1.5),4.9,IF(AND(G146&lt;0.388,A146&gt;=6.2,B146&gt;=2.85,B146&gt;=2.75,H146&gt;=11.8,D146&lt;2.2,H146&lt;16.284,D146&gt;=1.75,F146&gt;=2.5,F146&gt;=1.5),5.52,IF(AND(G146&gt;=0.388,A146&gt;=6.2,B146&gt;=2.85,B146&gt;=2.75,H146&gt;=11.8,D146&lt;2.2,H146&lt;16.284,D146&gt;=1.75,F146&gt;=2.5,F146&gt;=1.5),5.7,"shouldnthappen")))))))))))))))))))))))))))))))))))))))</f>
        <v>5.5</v>
      </c>
      <c r="T146" s="1" t="n">
        <f aca="false">IF(AND(D146&gt;=0.8,A146&lt;5.45),3.7,IF(AND(D146&gt;=0.35,D146&lt;0.8,A146&lt;5.45),1.56,IF(AND(G146&lt;0.164,F146&lt;2.5,A146&gt;=5.45),1.6,IF(AND(H146&gt;=16.718,F146&gt;=2.5,A146&gt;=5.45),6.4,IF(AND(G146&gt;=0.719,H146&lt;16.718,F146&gt;=2.5,A146&gt;=5.45),5.05,IF(AND(A146&lt;4.35,A146&lt;5.05,D146&lt;0.35,D146&lt;0.8,A146&lt;5.45),1.1,IF(AND(H146&gt;=14.494,A146&gt;=5.05,D146&lt;0.35,D146&lt;0.8,A146&lt;5.45),1.6,IF(AND(G146&lt;0.338,D146&lt;1.25,G146&gt;=0.164,F146&lt;2.5,A146&gt;=5.45),4.1,IF(AND(H146&lt;8.397,D146&gt;=1.25,G146&gt;=0.164,F146&lt;2.5,A146&gt;=5.45),4,IF(AND(H146&lt;11.031,H146&lt;14.494,A146&gt;=5.05,D146&lt;0.35,D146&lt;0.8,A146&lt;5.45),1.5,IF(AND(H146&gt;=11.031,H146&lt;14.494,A146&gt;=5.05,D146&lt;0.35,D146&lt;0.8,A146&lt;5.45),1.44,IF(AND(B146&lt;2.65,H146&gt;=8.397,D146&gt;=1.25,G146&gt;=0.164,F146&lt;2.5,A146&gt;=5.45),4.767,IF(AND(H146&lt;7.388,G146&lt;0.487,G146&lt;0.719,H146&lt;16.718,F146&gt;=2.5,A146&gt;=5.45),5.067,IF(AND(G146&lt;0.533,G146&gt;=0.487,G146&lt;0.719,H146&lt;16.718,F146&gt;=2.5,A146&gt;=5.45),5.8,IF(AND(G146&gt;=0.533,G146&gt;=0.487,G146&lt;0.719,H146&lt;16.718,F146&gt;=2.5,A146&gt;=5.45),5.86,IF(AND(B146&lt;3.25,A146&gt;=4.95,A146&gt;=4.35,A146&lt;5.05,D146&lt;0.35,D146&lt;0.8,A146&lt;5.45),1.2,IF(AND(A146&lt;5.6,H146&lt;11.218,G146&gt;=0.338,D146&lt;1.25,G146&gt;=0.164,F146&lt;2.5,A146&gt;=5.45),3.7,IF(AND(A146&gt;=5.6,H146&lt;11.218,G146&gt;=0.338,D146&lt;1.25,G146&gt;=0.164,F146&lt;2.5,A146&gt;=5.45),3.5,IF(AND(H146&lt;12.668,H146&gt;=11.218,G146&gt;=0.338,D146&lt;1.25,G146&gt;=0.164,F146&lt;2.5,A146&gt;=5.45),3.9,IF(AND(H146&gt;=12.668,H146&gt;=11.218,G146&gt;=0.338,D146&lt;1.25,G146&gt;=0.164,F146&lt;2.5,A146&gt;=5.45),4,IF(AND(H146&gt;=15.705,B146&gt;=2.65,H146&gt;=8.397,D146&gt;=1.25,G146&gt;=0.164,F146&lt;2.5,A146&gt;=5.45),4.8,IF(AND(B146&lt;2.75,H146&gt;=7.388,G146&lt;0.487,G146&lt;0.719,H146&lt;16.718,F146&gt;=2.5,A146&gt;=5.45),5.26,IF(AND(B146&lt;2.95,A146&lt;4.5,A146&lt;4.95,A146&gt;=4.35,A146&lt;5.05,D146&lt;0.35,D146&lt;0.8,A146&lt;5.45),1.4,IF(AND(B146&gt;=2.95,A146&lt;4.5,A146&lt;4.95,A146&gt;=4.35,A146&lt;5.05,D146&lt;0.35,D146&lt;0.8,A146&lt;5.45),1.3,IF(AND(H146&gt;=13.924,A146&gt;=4.5,A146&lt;4.95,A146&gt;=4.35,A146&lt;5.05,D146&lt;0.35,D146&lt;0.8,A146&lt;5.45),1.5,IF(AND(G146&lt;0.252,B146&gt;=3.25,A146&gt;=4.95,A146&gt;=4.35,A146&lt;5.05,D146&lt;0.35,D146&lt;0.8,A146&lt;5.45),1.4,IF(AND(G146&gt;=0.252,B146&gt;=3.25,A146&gt;=4.95,A146&gt;=4.35,A146&lt;5.05,D146&lt;0.35,D146&lt;0.8,A146&lt;5.45),1.32,IF(AND(G146&gt;=0.473,H146&lt;15.705,B146&gt;=2.65,H146&gt;=8.397,D146&gt;=1.25,G146&gt;=0.164,F146&lt;2.5,A146&gt;=5.45),4.7,IF(AND(B146&gt;=3.15,B146&gt;=2.75,H146&gt;=7.388,G146&lt;0.487,G146&lt;0.719,H146&lt;16.718,F146&gt;=2.5,A146&gt;=5.45),5.7,IF(AND(B146&lt;3.15,H146&lt;13.924,A146&gt;=4.5,A146&lt;4.95,A146&gt;=4.35,A146&lt;5.05,D146&lt;0.35,D146&lt;0.8,A146&lt;5.45),1.433,IF(AND(B146&gt;=3.15,H146&lt;13.924,A146&gt;=4.5,A146&lt;4.95,A146&gt;=4.35,A146&lt;5.05,D146&lt;0.35,D146&lt;0.8,A146&lt;5.45),1.4,IF(AND(H146&gt;=14.81,G146&lt;0.473,H146&lt;15.705,B146&gt;=2.65,H146&gt;=8.397,D146&gt;=1.25,G146&gt;=0.164,F146&lt;2.5,A146&gt;=5.45),4.2,IF(AND(A146&lt;6.65,B146&lt;3.15,B146&gt;=2.75,H146&gt;=7.388,G146&lt;0.487,G146&lt;0.719,H146&lt;16.718,F146&gt;=2.5,A146&gt;=5.45),5.6,IF(AND(A146&gt;=6.65,B146&lt;3.15,B146&gt;=2.75,H146&gt;=7.388,G146&lt;0.487,G146&lt;0.719,H146&lt;16.718,F146&gt;=2.5,A146&gt;=5.45),5.4,IF(AND(A146&lt;6.15,H146&lt;14.81,G146&lt;0.473,H146&lt;15.705,B146&gt;=2.65,H146&gt;=8.397,D146&gt;=1.25,G146&gt;=0.164,F146&lt;2.5,A146&gt;=5.45),4.5,IF(AND(A146&gt;=6.15,H146&lt;14.81,G146&lt;0.473,H146&lt;15.705,B146&gt;=2.65,H146&gt;=8.397,D146&gt;=1.25,G146&gt;=0.164,F146&lt;2.5,A146&gt;=5.45),4.4,"shouldnthappen"))))))))))))))))))))))))))))))))))))</f>
        <v>5.86</v>
      </c>
      <c r="U146" s="1" t="n">
        <f aca="false">IF(AND(G146&gt;=0.934,F146&lt;1.5),1.7,IF(AND(D146&lt;0.15,D146&lt;0.25,G146&lt;0.934,F146&lt;1.5),1.38,IF(AND(H146&gt;=14.379,D146&gt;=0.25,G146&lt;0.934,F146&lt;1.5),1.7,IF(AND(A146&lt;5.3,D146&lt;1.35,F146&lt;2.5,F146&gt;=1.5),3.15,IF(AND(H146&lt;7.148,D146&gt;=1.35,F146&lt;2.5,F146&gt;=1.5),3.9,IF(AND(G146&lt;0.352,A146&lt;6.15,F146&gt;=2.5,F146&gt;=1.5),4.5,IF(AND(G146&gt;=0.352,A146&lt;6.15,F146&gt;=2.5,F146&gt;=1.5),4.92,IF(AND(B146&lt;2.85,A146&gt;=6.15,F146&gt;=2.5,F146&gt;=1.5),6.2,IF(AND(D146&gt;=0.45,H146&lt;14.379,D146&gt;=0.25,G146&lt;0.934,F146&lt;1.5),1.65,IF(AND(G146&gt;=0.857,A146&gt;=5.3,D146&lt;1.35,F146&lt;2.5,F146&gt;=1.5),4.3,IF(AND(A146&gt;=7.25,B146&gt;=2.85,A146&gt;=6.15,F146&gt;=2.5,F146&gt;=1.5),6.425,IF(AND(H146&lt;9.499,A146&lt;5.05,D146&gt;=0.15,D146&lt;0.25,G146&lt;0.934,F146&lt;1.5),1.4,IF(AND(A146&gt;=5.45,A146&gt;=5.05,D146&gt;=0.15,D146&lt;0.25,G146&lt;0.934,F146&lt;1.5),1.3,IF(AND(B146&gt;=4.15,D146&lt;0.45,H146&lt;14.379,D146&gt;=0.25,G146&lt;0.934,F146&lt;1.5),1.5,IF(AND(A146&gt;=5.75,G146&lt;0.857,A146&gt;=5.3,D146&lt;1.35,F146&lt;2.5,F146&gt;=1.5),4.02,IF(AND(A146&lt;6.65,G146&lt;0.333,H146&gt;=7.148,D146&gt;=1.35,F146&lt;2.5,F146&gt;=1.5),4.475,IF(AND(A146&gt;=6.65,G146&lt;0.333,H146&gt;=7.148,D146&gt;=1.35,F146&lt;2.5,F146&gt;=1.5),4.8,IF(AND(D146&gt;=1.45,G146&gt;=0.333,H146&gt;=7.148,D146&gt;=1.35,F146&lt;2.5,F146&gt;=1.5),4.85,IF(AND(G146&gt;=0.861,A146&lt;7.25,B146&gt;=2.85,A146&gt;=6.15,F146&gt;=2.5,F146&gt;=1.5),5.2,IF(AND(G146&lt;0.571,H146&gt;=9.499,A146&lt;5.05,D146&gt;=0.15,D146&lt;0.25,G146&lt;0.934,F146&lt;1.5),1.2,IF(AND(G146&gt;=0.571,H146&gt;=9.499,A146&lt;5.05,D146&gt;=0.15,D146&lt;0.25,G146&lt;0.934,F146&lt;1.5),1.3,IF(AND(H146&lt;9.283,A146&lt;5.45,A146&gt;=5.05,D146&gt;=0.15,D146&lt;0.25,G146&lt;0.934,F146&lt;1.5),1.5,IF(AND(H146&gt;=9.283,A146&lt;5.45,A146&gt;=5.05,D146&gt;=0.15,D146&lt;0.25,G146&lt;0.934,F146&lt;1.5),1.425,IF(AND(A146&lt;4.9,B146&lt;4.15,D146&lt;0.45,H146&lt;14.379,D146&gt;=0.25,G146&lt;0.934,F146&lt;1.5),1.4,IF(AND(A146&gt;=4.9,B146&lt;4.15,D146&lt;0.45,H146&lt;14.379,D146&gt;=0.25,G146&lt;0.934,F146&lt;1.5),1.325,IF(AND(G146&lt;0.572,A146&lt;5.75,G146&lt;0.857,A146&gt;=5.3,D146&lt;1.35,F146&lt;2.5,F146&gt;=1.5),3.65,IF(AND(G146&gt;=0.572,A146&lt;5.75,G146&lt;0.857,A146&gt;=5.3,D146&lt;1.35,F146&lt;2.5,F146&gt;=1.5),3.9,IF(AND(A146&lt;6.75,D146&lt;1.45,G146&gt;=0.333,H146&gt;=7.148,D146&gt;=1.35,F146&lt;2.5,F146&gt;=1.5),4.4,IF(AND(A146&gt;=6.75,D146&lt;1.45,G146&gt;=0.333,H146&gt;=7.148,D146&gt;=1.35,F146&lt;2.5,F146&gt;=1.5),4.78,IF(AND(A146&lt;6.6,B146&lt;3.25,G146&lt;0.861,A146&lt;7.25,B146&gt;=2.85,A146&gt;=6.15,F146&gt;=2.5,F146&gt;=1.5),5.333,IF(AND(H146&lt;11.461,B146&gt;=3.25,G146&lt;0.861,A146&lt;7.25,B146&gt;=2.85,A146&gt;=6.15,F146&gt;=2.5,F146&gt;=1.5),6.025,IF(AND(H146&gt;=11.461,B146&gt;=3.25,G146&lt;0.861,A146&lt;7.25,B146&gt;=2.85,A146&gt;=6.15,F146&gt;=2.5,F146&gt;=1.5),5.667,IF(AND(H146&gt;=14.564,A146&gt;=6.6,B146&lt;3.25,G146&lt;0.861,A146&lt;7.25,B146&gt;=2.85,A146&gt;=6.15,F146&gt;=2.5,F146&gt;=1.5),5.4,IF(AND(D146&gt;=2.35,H146&lt;14.564,A146&gt;=6.6,B146&lt;3.25,G146&lt;0.861,A146&lt;7.25,B146&gt;=2.85,A146&gt;=6.15,F146&gt;=2.5,F146&gt;=1.5),5.6,IF(AND(A146&lt;6.85,D146&lt;2.35,H146&lt;14.564,A146&gt;=6.6,B146&lt;3.25,G146&lt;0.861,A146&lt;7.25,B146&gt;=2.85,A146&gt;=6.15,F146&gt;=2.5,F146&gt;=1.5),5.9,IF(AND(A146&gt;=6.85,D146&lt;2.35,H146&lt;14.564,A146&gt;=6.6,B146&lt;3.25,G146&lt;0.861,A146&lt;7.25,B146&gt;=2.85,A146&gt;=6.15,F146&gt;=2.5,F146&gt;=1.5),5.78,"shouldnthappen"))))))))))))))))))))))))))))))))))))</f>
        <v>5.9</v>
      </c>
      <c r="V146" s="1" t="n">
        <f aca="false">IF(AND(H146&lt;5.748,A146&lt;5.05,D146&lt;0.75),1,IF(AND(B146&lt;3.15,H146&gt;=5.748,A146&lt;5.05,D146&lt;0.75),1.475,IF(AND(G146&gt;=0.801,D146&lt;0.25,A146&gt;=5.05,D146&lt;0.75),1.7,IF(AND(D146&gt;=0.45,D146&gt;=0.25,A146&gt;=5.05,D146&lt;0.75),1.7,IF(AND(B146&lt;2.35,F146&lt;2.5,B146&lt;2.75,D146&gt;=0.75),4.16,IF(AND(D146&lt;1.75,F146&gt;=2.5,B146&lt;2.75,D146&gt;=0.75),4.875,IF(AND(D146&gt;=1.75,F146&gt;=2.5,B146&lt;2.75,D146&gt;=0.75),5.333,IF(AND(H146&gt;=16.284,D146&gt;=1.55,B146&gt;=2.75,D146&gt;=0.75),6.6,IF(AND(H146&gt;=14.144,B146&gt;=3.15,H146&gt;=5.748,A146&lt;5.05,D146&lt;0.75),1.3,IF(AND(A146&lt;5.45,G146&lt;0.801,D146&lt;0.25,A146&gt;=5.05,D146&lt;0.75),1.5,IF(AND(A146&gt;=5.45,G146&lt;0.801,D146&lt;0.25,A146&gt;=5.05,D146&lt;0.75),1.34,IF(AND(B146&lt;3.75,D146&lt;0.45,D146&gt;=0.25,A146&gt;=5.05,D146&lt;0.75),1.467,IF(AND(B146&gt;=3.75,D146&lt;0.45,D146&gt;=0.25,A146&gt;=5.05,D146&lt;0.75),1.767,IF(AND(G146&gt;=0.896,B146&gt;=2.35,F146&lt;2.5,B146&lt;2.75,D146&gt;=0.75),4.9,IF(AND(H146&lt;15.504,D146&lt;1.35,D146&lt;1.55,B146&gt;=2.75,D146&gt;=0.75),4.2,IF(AND(H146&gt;=15.504,D146&lt;1.35,D146&lt;1.55,B146&gt;=2.75,D146&gt;=0.75),4.6,IF(AND(H146&lt;9.767,D146&gt;=1.35,D146&lt;1.55,B146&gt;=2.75,D146&gt;=0.75),5.1,IF(AND(A146&lt;4.5,H146&lt;14.144,B146&gt;=3.15,H146&gt;=5.748,A146&lt;5.05,D146&lt;0.75),1.3,IF(AND(A146&gt;=4.5,H146&lt;14.144,B146&gt;=3.15,H146&gt;=5.748,A146&lt;5.05,D146&lt;0.75),1.4,IF(AND(D146&gt;=1.15,G146&lt;0.896,B146&gt;=2.35,F146&lt;2.5,B146&lt;2.75,D146&gt;=0.75),4.04,IF(AND(B146&lt;2.9,H146&gt;=9.767,D146&gt;=1.35,D146&lt;1.55,B146&gt;=2.75,D146&gt;=0.75),4.8,IF(AND(D146&lt;1.7,A146&gt;=7.05,H146&lt;16.284,D146&gt;=1.55,B146&gt;=2.75,D146&gt;=0.75),5.8,IF(AND(D146&gt;=1.7,A146&gt;=7.05,H146&lt;16.284,D146&gt;=1.55,B146&gt;=2.75,D146&gt;=0.75),6.3,IF(AND(B146&lt;2.45,D146&lt;1.15,G146&lt;0.896,B146&gt;=2.35,F146&lt;2.5,B146&lt;2.75,D146&gt;=0.75),3.767,IF(AND(B146&gt;=2.45,D146&lt;1.15,G146&lt;0.896,B146&gt;=2.35,F146&lt;2.5,B146&lt;2.75,D146&gt;=0.75),3.167,IF(AND(B146&gt;=3.15,B146&gt;=2.9,H146&gt;=9.767,D146&gt;=1.35,D146&lt;1.55,B146&gt;=2.75,D146&gt;=0.75),4.7,IF(AND(D146&lt;1.9,D146&lt;2.05,A146&lt;7.05,H146&lt;16.284,D146&gt;=1.55,B146&gt;=2.75,D146&gt;=0.75),4.82,IF(AND(D146&gt;=1.9,D146&lt;2.05,A146&lt;7.05,H146&lt;16.284,D146&gt;=1.55,B146&gt;=2.75,D146&gt;=0.75),5.067,IF(AND(H146&lt;12.721,B146&lt;3.15,B146&gt;=2.9,H146&gt;=9.767,D146&gt;=1.35,D146&lt;1.55,B146&gt;=2.75,D146&gt;=0.75),4.5,IF(AND(H146&gt;=12.721,B146&lt;3.15,B146&gt;=2.9,H146&gt;=9.767,D146&gt;=1.35,D146&lt;1.55,B146&gt;=2.75,D146&gt;=0.75),4.433,IF(AND(H146&lt;9.525,G146&lt;0.364,D146&gt;=2.05,A146&lt;7.05,H146&lt;16.284,D146&gt;=1.55,B146&gt;=2.75,D146&gt;=0.75),5.1,IF(AND(A146&lt;6.25,G146&gt;=0.364,D146&gt;=2.05,A146&lt;7.05,H146&lt;16.284,D146&gt;=1.55,B146&gt;=2.75,D146&gt;=0.75),5.4,IF(AND(H146&lt;10.898,H146&gt;=9.525,G146&lt;0.364,D146&gt;=2.05,A146&lt;7.05,H146&lt;16.284,D146&gt;=1.55,B146&gt;=2.75,D146&gt;=0.75),5.6,IF(AND(H146&lt;8.711,A146&gt;=6.25,G146&gt;=0.364,D146&gt;=2.05,A146&lt;7.05,H146&lt;16.284,D146&gt;=1.55,B146&gt;=2.75,D146&gt;=0.75),5.7,IF(AND(H146&gt;=8.711,A146&gt;=6.25,G146&gt;=0.364,D146&gt;=2.05,A146&lt;7.05,H146&lt;16.284,D146&gt;=1.55,B146&gt;=2.75,D146&gt;=0.75),5.84,IF(AND(D146&lt;2.2,H146&gt;=10.898,H146&gt;=9.525,G146&lt;0.364,D146&gt;=2.05,A146&lt;7.05,H146&lt;16.284,D146&gt;=1.55,B146&gt;=2.75,D146&gt;=0.75),5.4,IF(AND(D146&gt;=2.2,H146&gt;=10.898,H146&gt;=9.525,G146&lt;0.364,D146&gt;=2.05,A146&lt;7.05,H146&lt;16.284,D146&gt;=1.55,B146&gt;=2.75,D146&gt;=0.75),5.3,"shouldnthappen")))))))))))))))))))))))))))))))))))))</f>
        <v>5.84</v>
      </c>
      <c r="W146" s="1" t="n">
        <f aca="false">IF(AND(H146&lt;6.926,D146&gt;=0.35,D146&lt;0.8),1.9,IF(AND(H146&gt;=6.926,D146&gt;=0.35,D146&lt;0.8),1.533,IF(AND(H146&lt;13.492,A146&lt;4.75,D146&lt;0.35,D146&lt;0.8),1.1,IF(AND(H146&gt;=13.492,A146&lt;4.75,D146&lt;0.35,D146&lt;0.8),1.375,IF(AND(B146&lt;2.75,A146&gt;=5.85,F146&lt;2.5,D146&gt;=0.8),4.833,IF(AND(B146&lt;3.3,A146&gt;=7.05,F146&gt;=2.5,D146&gt;=0.8),5.8,IF(AND(B146&gt;=3.3,A146&gt;=7.05,F146&gt;=2.5,D146&gt;=0.8),6.325,IF(AND(D146&gt;=0.25,A146&lt;5.05,A146&gt;=4.75,D146&lt;0.35,D146&lt;0.8),1.3,IF(AND(B146&lt;3.6,A146&gt;=5.05,A146&gt;=4.75,D146&lt;0.35,D146&lt;0.8),1.4,IF(AND(H146&lt;10.194,G146&lt;0.412,A146&lt;5.85,F146&lt;2.5,D146&gt;=0.8),4.133,IF(AND(H146&gt;=10.194,G146&lt;0.412,A146&lt;5.85,F146&lt;2.5,D146&gt;=0.8),4.5,IF(AND(A146&lt;5.35,G146&gt;=0.412,A146&lt;5.85,F146&lt;2.5,D146&gt;=0.8),3.15,IF(AND(A146&lt;6.2,B146&gt;=2.75,A146&gt;=5.85,F146&lt;2.5,D146&gt;=0.8),4.3,IF(AND(H146&lt;5.767,A146&lt;6.2,A146&lt;7.05,F146&gt;=2.5,D146&gt;=0.8),4.5,IF(AND(G146&gt;=0.861,A146&gt;=6.2,A146&lt;7.05,F146&gt;=2.5,D146&gt;=0.8),5.2,IF(AND(B146&lt;3.15,D146&lt;0.25,A146&lt;5.05,A146&gt;=4.75,D146&lt;0.35,D146&lt;0.8),1.55,IF(AND(A146&lt;5.45,B146&gt;=3.6,A146&gt;=5.05,A146&gt;=4.75,D146&lt;0.35,D146&lt;0.8),1.5,IF(AND(A146&gt;=5.45,B146&gt;=3.6,A146&gt;=5.05,A146&gt;=4.75,D146&lt;0.35,D146&lt;0.8),1.4,IF(AND(G146&gt;=0.772,A146&gt;=5.35,G146&gt;=0.412,A146&lt;5.85,F146&lt;2.5,D146&gt;=0.8),3.9,IF(AND(D146&gt;=1.45,A146&gt;=6.2,B146&gt;=2.75,A146&gt;=5.85,F146&lt;2.5,D146&gt;=0.8),4.775,IF(AND(G146&lt;0.5,H146&gt;=5.767,A146&lt;6.2,A146&lt;7.05,F146&gt;=2.5,D146&gt;=0.8),5.1,IF(AND(G146&gt;=0.5,H146&gt;=5.767,A146&lt;6.2,A146&lt;7.05,F146&gt;=2.5,D146&gt;=0.8),4.95,IF(AND(B146&gt;=3.25,G146&lt;0.861,A146&gt;=6.2,A146&lt;7.05,F146&gt;=2.5,D146&gt;=0.8),5.75,IF(AND(A146&lt;4.95,B146&gt;=3.15,D146&lt;0.25,A146&lt;5.05,A146&gt;=4.75,D146&lt;0.35,D146&lt;0.8),1.4,IF(AND(A146&lt;5.65,G146&lt;0.772,A146&gt;=5.35,G146&gt;=0.412,A146&lt;5.85,F146&lt;2.5,D146&gt;=0.8),3.6,IF(AND(A146&gt;=5.65,G146&lt;0.772,A146&gt;=5.35,G146&gt;=0.412,A146&lt;5.85,F146&lt;2.5,D146&gt;=0.8),3.5,IF(AND(B146&gt;=3.15,D146&lt;1.45,A146&gt;=6.2,B146&gt;=2.75,A146&gt;=5.85,F146&lt;2.5,D146&gt;=0.8),4.7,IF(AND(A146&gt;=6.65,B146&lt;3.25,G146&lt;0.861,A146&gt;=6.2,A146&lt;7.05,F146&gt;=2.5,D146&gt;=0.8),5.567,IF(AND(H146&lt;9.499,A146&gt;=4.95,B146&gt;=3.15,D146&lt;0.25,A146&lt;5.05,A146&gt;=4.75,D146&lt;0.35,D146&lt;0.8),1.4,IF(AND(H146&gt;=9.499,A146&gt;=4.95,B146&gt;=3.15,D146&lt;0.25,A146&lt;5.05,A146&gt;=4.75,D146&lt;0.35,D146&lt;0.8),1.2,IF(AND(G146&lt;0.765,B146&lt;3.15,D146&lt;1.45,A146&gt;=6.2,B146&gt;=2.75,A146&gt;=5.85,F146&lt;2.5,D146&gt;=0.8),4.4,IF(AND(G146&gt;=0.765,B146&lt;3.15,D146&lt;1.45,A146&gt;=6.2,B146&gt;=2.75,A146&gt;=5.85,F146&lt;2.5,D146&gt;=0.8),4.6,IF(AND(H146&lt;10.667,A146&lt;6.65,B146&lt;3.25,G146&lt;0.861,A146&gt;=6.2,A146&lt;7.05,F146&gt;=2.5,D146&gt;=0.8),5.167,IF(AND(G146&lt;0.627,H146&gt;=10.667,A146&lt;6.65,B146&lt;3.25,G146&lt;0.861,A146&gt;=6.2,A146&lt;7.05,F146&gt;=2.5,D146&gt;=0.8),5.64,IF(AND(G146&gt;=0.627,H146&gt;=10.667,A146&lt;6.65,B146&lt;3.25,G146&lt;0.861,A146&gt;=6.2,A146&lt;7.05,F146&gt;=2.5,D146&gt;=0.8),5.1,"shouldnthappen")))))))))))))))))))))))))))))))))))</f>
        <v>5.567</v>
      </c>
      <c r="X146" s="1" t="n">
        <f aca="false">IF(AND(B146&lt;3.05,H146&lt;6.697,A146&lt;5.45),4.1,IF(AND(B146&gt;=3.05,H146&lt;6.697,A146&lt;5.45),1.48,IF(AND(D146&lt;0.7,A146&lt;5.9,A146&gt;=5.45),1.4,IF(AND(A146&lt;4.35,B146&lt;3.3,H146&gt;=6.697,A146&lt;5.45),1.1,IF(AND(G146&lt;0.372,D146&gt;=0.7,A146&lt;5.9,A146&gt;=5.45),4.36,IF(AND(A146&gt;=4.9,A146&gt;=4.35,B146&lt;3.3,H146&gt;=6.697,A146&lt;5.45),1.6,IF(AND(H146&gt;=14.171,A146&lt;5.15,B146&gt;=3.3,H146&gt;=6.697,A146&lt;5.45),1.6,IF(AND(G146&lt;0.451,A146&gt;=5.15,B146&gt;=3.3,H146&gt;=6.697,A146&lt;5.45),1.367,IF(AND(G146&gt;=0.451,A146&gt;=5.15,B146&gt;=3.3,H146&gt;=6.697,A146&lt;5.45),1.5,IF(AND(G146&lt;0.332,D146&lt;1.45,F146&lt;2.5,A146&gt;=5.9,A146&gt;=5.45),4.35,IF(AND(A146&lt;6.15,D146&gt;=1.45,F146&lt;2.5,A146&gt;=5.9,A146&gt;=5.45),5.1,IF(AND(D146&gt;=2.4,G146&lt;0.432,F146&gt;=2.5,A146&gt;=5.9,A146&gt;=5.45),5.78,IF(AND(A146&lt;6.15,G146&gt;=0.432,F146&gt;=2.5,A146&gt;=5.9,A146&gt;=5.45),4.9,IF(AND(B146&lt;3.1,A146&lt;4.9,A146&gt;=4.35,B146&lt;3.3,H146&gt;=6.697,A146&lt;5.45),1.4,IF(AND(B146&gt;=3.1,A146&lt;4.9,A146&gt;=4.35,B146&lt;3.3,H146&gt;=6.697,A146&lt;5.45),1.3,IF(AND(G146&lt;0.343,H146&lt;14.171,A146&lt;5.15,B146&gt;=3.3,H146&gt;=6.697,A146&lt;5.45),1.433,IF(AND(G146&gt;=0.343,H146&lt;14.171,A146&lt;5.15,B146&gt;=3.3,H146&gt;=6.697,A146&lt;5.45),1.525,IF(AND(D146&lt;1.05,B146&lt;2.55,G146&gt;=0.372,D146&gt;=0.7,A146&lt;5.9,A146&gt;=5.45),3.7,IF(AND(H146&lt;10.596,B146&gt;=2.55,G146&gt;=0.372,D146&gt;=0.7,A146&lt;5.9,A146&gt;=5.45),3.525,IF(AND(H146&gt;=10.596,B146&gt;=2.55,G146&gt;=0.372,D146&gt;=0.7,A146&lt;5.9,A146&gt;=5.45),3.9,IF(AND(H146&lt;14.314,G146&gt;=0.332,D146&lt;1.45,F146&lt;2.5,A146&gt;=5.9,A146&gt;=5.45),4.4,IF(AND(H146&gt;=14.314,G146&gt;=0.332,D146&lt;1.45,F146&lt;2.5,A146&gt;=5.9,A146&gt;=5.45),4.7,IF(AND(H146&lt;13.906,A146&gt;=6.15,D146&gt;=1.45,F146&lt;2.5,A146&gt;=5.9,A146&gt;=5.45),4.675,IF(AND(H146&gt;=13.906,A146&gt;=6.15,D146&gt;=1.45,F146&lt;2.5,A146&gt;=5.9,A146&gt;=5.45),4.9,IF(AND(G146&lt;0.093,D146&lt;2.4,G146&lt;0.432,F146&gt;=2.5,A146&gt;=5.9,A146&gt;=5.45),5.6,IF(AND(B146&lt;2.95,A146&gt;=6.15,G146&gt;=0.432,F146&gt;=2.5,A146&gt;=5.9,A146&gt;=5.45),5.86,IF(AND(A146&lt;5.55,D146&gt;=1.05,B146&lt;2.55,G146&gt;=0.372,D146&gt;=0.7,A146&lt;5.9,A146&gt;=5.45),4,IF(AND(A146&gt;=5.55,D146&gt;=1.05,B146&lt;2.55,G146&gt;=0.372,D146&gt;=0.7,A146&lt;5.9,A146&gt;=5.45),3.9,IF(AND(D146&lt;1.7,G146&gt;=0.093,D146&lt;2.4,G146&lt;0.432,F146&gt;=2.5,A146&gt;=5.9,A146&gt;=5.45),5.05,IF(AND(G146&gt;=0.774,B146&gt;=2.95,A146&gt;=6.15,G146&gt;=0.432,F146&gt;=2.5,A146&gt;=5.9,A146&gt;=5.45),5.3,IF(AND(G146&gt;=0.312,D146&gt;=1.7,G146&gt;=0.093,D146&lt;2.4,G146&lt;0.432,F146&gt;=2.5,A146&gt;=5.9,A146&gt;=5.45),5.4,IF(AND(D146&lt;2.45,G146&lt;0.774,B146&gt;=2.95,A146&gt;=6.15,G146&gt;=0.432,F146&gt;=2.5,A146&gt;=5.9,A146&gt;=5.45),5.66,IF(AND(D146&gt;=2.45,G146&lt;0.774,B146&gt;=2.95,A146&gt;=6.15,G146&gt;=0.432,F146&gt;=2.5,A146&gt;=5.9,A146&gt;=5.45),6,IF(AND(G146&gt;=0.301,G146&lt;0.312,D146&gt;=1.7,G146&gt;=0.093,D146&lt;2.4,G146&lt;0.432,F146&gt;=2.5,A146&gt;=5.9,A146&gt;=5.45),5.1,IF(AND(A146&lt;6.45,G146&lt;0.301,G146&lt;0.312,D146&gt;=1.7,G146&gt;=0.093,D146&lt;2.4,G146&lt;0.432,F146&gt;=2.5,A146&gt;=5.9,A146&gt;=5.45),5.3,IF(AND(A146&gt;=6.45,G146&lt;0.301,G146&lt;0.312,D146&gt;=1.7,G146&gt;=0.093,D146&lt;2.4,G146&lt;0.432,F146&gt;=2.5,A146&gt;=5.9,A146&gt;=5.45),5.2,"shouldnthappen"))))))))))))))))))))))))))))))))))))</f>
        <v>5.66</v>
      </c>
      <c r="Y146" s="1" t="n">
        <f aca="false">IF(AND(H146&lt;6.51,F146&lt;1.5),1.8,IF(AND(H146&gt;=16.674,F146&gt;=1.5),6.533,IF(AND(D146&gt;=0.45,H146&gt;=6.51,F146&lt;1.5),1.667,IF(AND(H146&gt;=13.805,G146&lt;0.154,H146&lt;16.674,F146&gt;=1.5),6.7,IF(AND(D146&lt;0.15,A146&lt;5.05,D146&lt;0.45,H146&gt;=6.51,F146&lt;1.5),1.4,IF(AND(H146&gt;=13.586,A146&gt;=5.05,D146&lt;0.45,H146&gt;=6.51,F146&lt;1.5),1.3,IF(AND(F146&lt;2.5,H146&lt;13.805,G146&lt;0.154,H146&lt;16.674,F146&gt;=1.5),4.6,IF(AND(H146&lt;8.929,D146&lt;1.35,G146&gt;=0.154,H146&lt;16.674,F146&gt;=1.5),3.64,IF(AND(G146&lt;0.05,H146&lt;13.586,A146&gt;=5.05,D146&lt;0.45,H146&gt;=6.51,F146&lt;1.5),1.4,IF(AND(G146&gt;=0.107,F146&gt;=2.5,H146&lt;13.805,G146&lt;0.154,H146&lt;16.674,F146&gt;=1.5),5.3,IF(AND(B146&gt;=2.75,H146&gt;=8.929,D146&lt;1.35,G146&gt;=0.154,H146&lt;16.674,F146&gt;=1.5),4.433,IF(AND(D146&gt;=1.55,F146&lt;2.5,D146&gt;=1.35,G146&gt;=0.154,H146&lt;16.674,F146&gt;=1.5),4.975,IF(AND(H146&lt;6.93,F146&gt;=2.5,D146&gt;=1.35,G146&gt;=0.154,H146&lt;16.674,F146&gt;=1.5),4.5,IF(AND(H146&lt;12.675,G146&lt;0.217,D146&gt;=0.15,A146&lt;5.05,D146&lt;0.45,H146&gt;=6.51,F146&lt;1.5),1.4,IF(AND(H146&gt;=12.675,G146&lt;0.217,D146&gt;=0.15,A146&lt;5.05,D146&lt;0.45,H146&gt;=6.51,F146&lt;1.5),1.5,IF(AND(A146&lt;4.65,G146&gt;=0.217,D146&gt;=0.15,A146&lt;5.05,D146&lt;0.45,H146&gt;=6.51,F146&lt;1.5),1.35,IF(AND(D146&lt;0.25,G146&gt;=0.05,H146&lt;13.586,A146&gt;=5.05,D146&lt;0.45,H146&gt;=6.51,F146&lt;1.5),1.467,IF(AND(D146&gt;=0.25,G146&gt;=0.05,H146&lt;13.586,A146&gt;=5.05,D146&lt;0.45,H146&gt;=6.51,F146&lt;1.5),1.5,IF(AND(H146&lt;9.15,G146&lt;0.107,F146&gt;=2.5,H146&lt;13.805,G146&lt;0.154,H146&lt;16.674,F146&gt;=1.5),5.7,IF(AND(H146&gt;=9.15,G146&lt;0.107,F146&gt;=2.5,H146&lt;13.805,G146&lt;0.154,H146&lt;16.674,F146&gt;=1.5),5.6,IF(AND(G146&lt;0.404,B146&lt;2.75,H146&gt;=8.929,D146&lt;1.35,G146&gt;=0.154,H146&lt;16.674,F146&gt;=1.5),4.15,IF(AND(G146&gt;=0.404,B146&lt;2.75,H146&gt;=8.929,D146&lt;1.35,G146&gt;=0.154,H146&lt;16.674,F146&gt;=1.5),3.9,IF(AND(A146&gt;=6.75,D146&lt;1.55,F146&lt;2.5,D146&gt;=1.35,G146&gt;=0.154,H146&lt;16.674,F146&gt;=1.5),4.82,IF(AND(D146&lt;0.25,A146&gt;=4.65,G146&gt;=0.217,D146&gt;=0.15,A146&lt;5.05,D146&lt;0.45,H146&gt;=6.51,F146&lt;1.5),1.325,IF(AND(D146&gt;=0.25,A146&gt;=4.65,G146&gt;=0.217,D146&gt;=0.15,A146&lt;5.05,D146&lt;0.45,H146&gt;=6.51,F146&lt;1.5),1.3,IF(AND(A146&lt;6.55,A146&lt;6.75,D146&lt;1.55,F146&lt;2.5,D146&gt;=1.35,G146&gt;=0.154,H146&lt;16.674,F146&gt;=1.5),4.575,IF(AND(A146&gt;=6.55,A146&lt;6.75,D146&lt;1.55,F146&lt;2.5,D146&gt;=1.35,G146&gt;=0.154,H146&lt;16.674,F146&gt;=1.5),4.4,IF(AND(B146&lt;2.9,D146&lt;2.05,H146&gt;=6.93,F146&gt;=2.5,D146&gt;=1.35,G146&gt;=0.154,H146&lt;16.674,F146&gt;=1.5),5.05,IF(AND(H146&lt;8.884,D146&gt;=2.05,H146&gt;=6.93,F146&gt;=2.5,D146&gt;=1.35,G146&gt;=0.154,H146&lt;16.674,F146&gt;=1.5),5.1,IF(AND(H146&lt;13.711,B146&gt;=2.9,D146&lt;2.05,H146&gt;=6.93,F146&gt;=2.5,D146&gt;=1.35,G146&gt;=0.154,H146&lt;16.674,F146&gt;=1.5),5,IF(AND(H146&gt;=13.711,B146&gt;=2.9,D146&lt;2.05,H146&gt;=6.93,F146&gt;=2.5,D146&gt;=1.35,G146&gt;=0.154,H146&lt;16.674,F146&gt;=1.5),5.8,IF(AND(B146&lt;3.15,H146&gt;=8.884,D146&gt;=2.05,H146&gt;=6.93,F146&gt;=2.5,D146&gt;=1.35,G146&gt;=0.154,H146&lt;16.674,F146&gt;=1.5),5.56,IF(AND(B146&gt;=3.15,H146&gt;=8.884,D146&gt;=2.05,H146&gt;=6.93,F146&gt;=2.5,D146&gt;=1.35,G146&gt;=0.154,H146&lt;16.674,F146&gt;=1.5),5.9,"shouldnthappen")))))))))))))))))))))))))))))))))</f>
        <v>5.9</v>
      </c>
      <c r="Z146" s="1" t="n">
        <f aca="false">IF(AND(F146&gt;=2,B146&gt;=3.35),5.6,IF(AND(A146&lt;6.65,H146&gt;=15.076,B146&lt;3.35),4.8,IF(AND(A146&gt;=6.65,H146&gt;=15.076,B146&lt;3.35),6.15,IF(AND(H146&lt;6.542,F146&lt;2,B146&gt;=3.35),1.767,IF(AND(G146&gt;=0.653,D146&lt;0.75,H146&lt;15.076,B146&lt;3.35),1.55,IF(AND(D146&lt;0.15,G146&lt;0.653,D146&lt;0.75,H146&lt;15.076,B146&lt;3.35),1.1,IF(AND(G146&lt;0.356,A146&lt;5.05,H146&gt;=6.542,F146&lt;2,B146&gt;=3.35),1.4,IF(AND(G146&gt;=0.356,A146&lt;5.05,H146&gt;=6.542,F146&lt;2,B146&gt;=3.35),1.3,IF(AND(G146&gt;=0.566,A146&gt;=5.05,H146&gt;=6.542,F146&lt;2,B146&gt;=3.35),1.6,IF(AND(B146&gt;=3.1,D146&gt;=0.15,G146&lt;0.653,D146&lt;0.75,H146&lt;15.076,B146&lt;3.35),1.367,IF(AND(B146&gt;=2.65,D146&lt;1.45,B146&lt;2.75,D146&gt;=0.75,H146&lt;15.076,B146&lt;3.35),3.96,IF(AND(G146&lt;0.352,D146&gt;=1.45,B146&lt;2.75,D146&gt;=0.75,H146&lt;15.076,B146&lt;3.35),4.5,IF(AND(D146&gt;=1.35,A146&lt;6.2,B146&gt;=2.75,D146&gt;=0.75,H146&lt;15.076,B146&lt;3.35),4.733,IF(AND(A146&lt;4.7,B146&lt;3.1,D146&gt;=0.15,G146&lt;0.653,D146&lt;0.75,H146&lt;15.076,B146&lt;3.35),1.36,IF(AND(A146&gt;=4.7,B146&lt;3.1,D146&gt;=0.15,G146&lt;0.653,D146&lt;0.75,H146&lt;15.076,B146&lt;3.35),1.6,IF(AND(A146&lt;5.2,B146&lt;2.65,D146&lt;1.45,B146&lt;2.75,D146&gt;=0.75,H146&lt;15.076,B146&lt;3.35),3.3,IF(AND(A146&lt;6.5,G146&gt;=0.352,D146&gt;=1.45,B146&lt;2.75,D146&gt;=0.75,H146&lt;15.076,B146&lt;3.35),5,IF(AND(A146&gt;=6.5,G146&gt;=0.352,D146&gt;=1.45,B146&lt;2.75,D146&gt;=0.75,H146&lt;15.076,B146&lt;3.35),5.8,IF(AND(H146&lt;8.486,D146&lt;1.35,A146&lt;6.2,B146&gt;=2.75,D146&gt;=0.75,H146&lt;15.076,B146&lt;3.35),3.975,IF(AND(G146&lt;0.187,F146&lt;2.5,A146&gt;=6.2,B146&gt;=2.75,D146&gt;=0.75,H146&lt;15.076,B146&lt;3.35),5,IF(AND(G146&gt;=0.187,F146&lt;2.5,A146&gt;=6.2,B146&gt;=2.75,D146&gt;=0.75,H146&lt;15.076,B146&lt;3.35),4.525,IF(AND(A146&gt;=7.25,F146&gt;=2.5,A146&gt;=6.2,B146&gt;=2.75,D146&gt;=0.75,H146&lt;15.076,B146&lt;3.35),6.5,IF(AND(G146&lt;0.185,B146&lt;3.6,G146&lt;0.566,A146&gt;=5.05,H146&gt;=6.542,F146&lt;2,B146&gt;=3.35),1.45,IF(AND(G146&gt;=0.185,B146&lt;3.6,G146&lt;0.566,A146&gt;=5.05,H146&gt;=6.542,F146&lt;2,B146&gt;=3.35),1.34,IF(AND(G146&lt;0.13,B146&gt;=3.6,G146&lt;0.566,A146&gt;=5.05,H146&gt;=6.542,F146&lt;2,B146&gt;=3.35),1.45,IF(AND(G146&gt;=0.13,B146&gt;=3.6,G146&lt;0.566,A146&gt;=5.05,H146&gt;=6.542,F146&lt;2,B146&gt;=3.35),1.5,IF(AND(D146&lt;1.05,A146&gt;=5.2,B146&lt;2.65,D146&lt;1.45,B146&lt;2.75,D146&gt;=0.75,H146&lt;15.076,B146&lt;3.35),3.5,IF(AND(D146&gt;=1.05,A146&gt;=5.2,B146&lt;2.65,D146&lt;1.45,B146&lt;2.75,D146&gt;=0.75,H146&lt;15.076,B146&lt;3.35),3.94,IF(AND(H146&lt;10.983,H146&gt;=8.486,D146&lt;1.35,A146&lt;6.2,B146&gt;=2.75,D146&gt;=0.75,H146&lt;15.076,B146&lt;3.35),4.38,IF(AND(H146&gt;=10.983,H146&gt;=8.486,D146&lt;1.35,A146&lt;6.2,B146&gt;=2.75,D146&gt;=0.75,H146&lt;15.076,B146&lt;3.35),4.1,IF(AND(B146&gt;=3.25,A146&lt;7.25,F146&gt;=2.5,A146&gt;=6.2,B146&gt;=2.75,D146&gt;=0.75,H146&lt;15.076,B146&lt;3.35),5.7,IF(AND(B146&lt;2.95,B146&lt;3.25,A146&lt;7.25,F146&gt;=2.5,A146&gt;=6.2,B146&gt;=2.75,D146&gt;=0.75,H146&lt;15.076,B146&lt;3.35),5.6,IF(AND(H146&gt;=13.711,B146&gt;=2.95,B146&lt;3.25,A146&lt;7.25,F146&gt;=2.5,A146&gt;=6.2,B146&gt;=2.75,D146&gt;=0.75,H146&lt;15.076,B146&lt;3.35),5.8,IF(AND(A146&gt;=6.8,H146&lt;13.711,B146&gt;=2.95,B146&lt;3.25,A146&lt;7.25,F146&gt;=2.5,A146&gt;=6.2,B146&gt;=2.75,D146&gt;=0.75,H146&lt;15.076,B146&lt;3.35),5.1,IF(AND(H146&lt;12.921,A146&lt;6.8,H146&lt;13.711,B146&gt;=2.95,B146&lt;3.25,A146&lt;7.25,F146&gt;=2.5,A146&gt;=6.2,B146&gt;=2.75,D146&gt;=0.75,H146&lt;15.076,B146&lt;3.35),5.34,IF(AND(H146&gt;=12.921,A146&lt;6.8,H146&lt;13.711,B146&gt;=2.95,B146&lt;3.25,A146&lt;7.25,F146&gt;=2.5,A146&gt;=6.2,B146&gt;=2.75,D146&gt;=0.75,H146&lt;15.076,B146&lt;3.35),5.133,"shouldnthappen"))))))))))))))))))))))))))))))))))))</f>
        <v>5.1</v>
      </c>
      <c r="AA146" s="1" t="n">
        <f aca="false">IF(AND(D146&gt;=0.45,A146&lt;5.05,D146&lt;0.8),1.6,IF(AND(D146&gt;=0.45,A146&gt;=5.05,D146&lt;0.8),1.7,IF(AND(H146&gt;=16.244,F146&gt;=2.5,D146&gt;=0.8),6.533,IF(AND(A146&lt;4.35,D146&lt;0.45,A146&lt;5.05,D146&lt;0.8),1.1,IF(AND(H146&gt;=14.877,D146&lt;0.45,A146&gt;=5.05,D146&lt;0.8),1.3,IF(AND(D146&gt;=1.4,A146&lt;5.65,F146&lt;2.5,D146&gt;=0.8),4.5,IF(AND(A146&gt;=7.25,H146&lt;16.244,F146&gt;=2.5,D146&gt;=0.8),6.5,IF(AND(A146&gt;=4.75,A146&gt;=4.35,D146&lt;0.45,A146&lt;5.05,D146&lt;0.8),1.35,IF(AND(A146&lt;5.3,D146&lt;1.4,A146&lt;5.65,F146&lt;2.5,D146&gt;=0.8),3.1,IF(AND(A146&gt;=6.8,A146&gt;=6.55,A146&gt;=5.65,F146&lt;2.5,D146&gt;=0.8),4.9,IF(AND(H146&lt;5.767,A146&lt;7.25,H146&lt;16.244,F146&gt;=2.5,D146&gt;=0.8),4.5,IF(AND(G146&gt;=0.522,A146&lt;4.75,A146&gt;=4.35,D146&lt;0.45,A146&lt;5.05,D146&lt;0.8),1.2,IF(AND(G146&gt;=0.948,D146&lt;0.35,H146&lt;14.877,D146&lt;0.45,A146&gt;=5.05,D146&lt;0.8),1.7,IF(AND(H146&lt;13.089,D146&gt;=0.35,H146&lt;14.877,D146&lt;0.45,A146&gt;=5.05,D146&lt;0.8),1.5,IF(AND(H146&gt;=13.089,D146&gt;=0.35,H146&lt;14.877,D146&lt;0.45,A146&gt;=5.05,D146&lt;0.8),1.3,IF(AND(B146&gt;=2.95,A146&gt;=5.3,D146&lt;1.4,A146&lt;5.65,F146&lt;2.5,D146&gt;=0.8),4.1,IF(AND(H146&lt;9.181,A146&lt;6.05,A146&lt;6.55,A146&gt;=5.65,F146&lt;2.5,D146&gt;=0.8),5.1,IF(AND(H146&gt;=9.181,A146&lt;6.05,A146&lt;6.55,A146&gt;=5.65,F146&lt;2.5,D146&gt;=0.8),4.3,IF(AND(G146&gt;=0.867,A146&gt;=6.05,A146&lt;6.55,A146&gt;=5.65,F146&lt;2.5,D146&gt;=0.8),4.9,IF(AND(B146&lt;3.05,A146&lt;6.8,A146&gt;=6.55,A146&gt;=5.65,F146&lt;2.5,D146&gt;=0.8),5,IF(AND(B146&gt;=3.05,A146&lt;6.8,A146&gt;=6.55,A146&gt;=5.65,F146&lt;2.5,D146&gt;=0.8),4.55,IF(AND(H146&gt;=14.144,G146&lt;0.522,A146&lt;4.75,A146&gt;=4.35,D146&lt;0.45,A146&lt;5.05,D146&lt;0.8),1.3,IF(AND(B146&lt;2.7,B146&lt;2.95,A146&gt;=5.3,D146&lt;1.4,A146&lt;5.65,F146&lt;2.5,D146&gt;=0.8),3.78,IF(AND(B146&gt;=2.7,B146&lt;2.95,A146&gt;=5.3,D146&lt;1.4,A146&lt;5.65,F146&lt;2.5,D146&gt;=0.8),3.6,IF(AND(G146&lt;0.638,G146&lt;0.867,A146&gt;=6.05,A146&lt;6.55,A146&gt;=5.65,F146&lt;2.5,D146&gt;=0.8),4.433,IF(AND(G146&gt;=0.638,G146&lt;0.867,A146&gt;=6.05,A146&lt;6.55,A146&gt;=5.65,F146&lt;2.5,D146&gt;=0.8),4,IF(AND(A146&lt;6.35,H146&lt;11.146,H146&gt;=5.767,A146&lt;7.25,H146&lt;16.244,F146&gt;=2.5,D146&gt;=0.8),5.1,IF(AND(A146&lt;4.5,H146&lt;14.144,G146&lt;0.522,A146&lt;4.75,A146&gt;=4.35,D146&lt;0.45,A146&lt;5.05,D146&lt;0.8),1.35,IF(AND(A146&gt;=4.5,H146&lt;14.144,G146&lt;0.522,A146&lt;4.75,A146&gt;=4.35,D146&lt;0.45,A146&lt;5.05,D146&lt;0.8),1.4,IF(AND(A146&lt;5.15,B146&lt;3.75,G146&lt;0.948,D146&lt;0.35,H146&lt;14.877,D146&lt;0.45,A146&gt;=5.05,D146&lt;0.8),1.4,IF(AND(A146&gt;=5.15,B146&lt;3.75,G146&lt;0.948,D146&lt;0.35,H146&lt;14.877,D146&lt;0.45,A146&gt;=5.05,D146&lt;0.8),1.5,IF(AND(G146&lt;0.112,B146&gt;=3.75,G146&lt;0.948,D146&lt;0.35,H146&lt;14.877,D146&lt;0.45,A146&gt;=5.05,D146&lt;0.8),1.5,IF(AND(G146&gt;=0.112,B146&gt;=3.75,G146&lt;0.948,D146&lt;0.35,H146&lt;14.877,D146&lt;0.45,A146&gt;=5.05,D146&lt;0.8),1.6,IF(AND(G146&lt;0.075,A146&gt;=6.35,H146&lt;11.146,H146&gt;=5.767,A146&lt;7.25,H146&lt;16.244,F146&gt;=2.5,D146&gt;=0.8),5.5,IF(AND(G146&gt;=0.075,A146&gt;=6.35,H146&lt;11.146,H146&gt;=5.767,A146&lt;7.25,H146&lt;16.244,F146&gt;=2.5,D146&gt;=0.8),5.24,IF(AND(B146&lt;2.95,D146&lt;1.9,H146&gt;=11.146,H146&gt;=5.767,A146&lt;7.25,H146&lt;16.244,F146&gt;=2.5,D146&gt;=0.8),5.65,IF(AND(B146&gt;=2.95,D146&lt;1.9,H146&gt;=11.146,H146&gt;=5.767,A146&lt;7.25,H146&lt;16.244,F146&gt;=2.5,D146&gt;=0.8),5.8,IF(AND(H146&lt;13.42,D146&gt;=1.9,H146&gt;=11.146,H146&gt;=5.767,A146&lt;7.25,H146&lt;16.244,F146&gt;=2.5,D146&gt;=0.8),5.6,IF(AND(H146&gt;=13.42,D146&gt;=1.9,H146&gt;=11.146,H146&gt;=5.767,A146&lt;7.25,H146&lt;16.244,F146&gt;=2.5,D146&gt;=0.8),5.34,"shouldnthappen")))))))))))))))))))))))))))))))))))))))</f>
        <v>5.24</v>
      </c>
      <c r="AB146" s="1" t="n">
        <f aca="false">IF(AND(D146&gt;=0.35,F146&lt;1.5),1.5,IF(AND(F146&lt;2.5,D146&gt;=1.55,F146&gt;=1.5),4.85,IF(AND(H146&lt;8.308,D146&lt;0.15,D146&lt;0.35,F146&lt;1.5),1.5,IF(AND(H146&gt;=8.308,D146&lt;0.15,D146&lt;0.35,F146&lt;1.5),1.4,IF(AND(H146&lt;5.523,D146&gt;=0.15,D146&lt;0.35,F146&lt;1.5),1,IF(AND(G146&lt;0.572,H146&lt;10.688,D146&lt;1.55,F146&gt;=1.5),3.75,IF(AND(B146&gt;=3.5,F146&gt;=2.5,D146&gt;=1.55,F146&gt;=1.5),6.3,IF(AND(A146&gt;=5.65,G146&gt;=0.572,H146&lt;10.688,D146&lt;1.55,F146&gt;=1.5),4.45,IF(AND(B146&gt;=2.85,A146&lt;6.15,H146&gt;=10.688,D146&lt;1.55,F146&gt;=1.5),4.35,IF(AND(H146&gt;=16.284,B146&lt;3.5,F146&gt;=2.5,D146&gt;=1.55,F146&gt;=1.5),6.6,IF(AND(G146&gt;=0.241,G146&lt;0.338,H146&gt;=5.523,D146&gt;=0.15,D146&lt;0.35,F146&lt;1.5),1.25,IF(AND(A146&lt;5.05,G146&gt;=0.338,H146&gt;=5.523,D146&gt;=0.15,D146&lt;0.35,F146&lt;1.5),1.35,IF(AND(B146&lt;2.7,A146&lt;5.65,G146&gt;=0.572,H146&lt;10.688,D146&lt;1.55,F146&gt;=1.5),4,IF(AND(B146&gt;=2.7,A146&lt;5.65,G146&gt;=0.572,H146&lt;10.688,D146&lt;1.55,F146&gt;=1.5),3.6,IF(AND(B146&lt;2.45,B146&lt;2.85,A146&lt;6.15,H146&gt;=10.688,D146&lt;1.55,F146&gt;=1.5),3.7,IF(AND(A146&lt;6.25,B146&lt;2.85,A146&gt;=6.15,H146&gt;=10.688,D146&lt;1.55,F146&gt;=1.5),4.5,IF(AND(A146&gt;=6.25,B146&lt;2.85,A146&gt;=6.15,H146&gt;=10.688,D146&lt;1.55,F146&gt;=1.5),4.86,IF(AND(D146&gt;=1.45,B146&gt;=2.85,A146&gt;=6.15,H146&gt;=10.688,D146&lt;1.55,F146&gt;=1.5),4.8,IF(AND(H146&lt;8.202,H146&lt;16.284,B146&lt;3.5,F146&gt;=2.5,D146&gt;=1.55,F146&gt;=1.5),5.7,IF(AND(A146&gt;=5.1,G146&lt;0.241,G146&lt;0.338,H146&gt;=5.523,D146&gt;=0.15,D146&lt;0.35,F146&lt;1.5),1.5,IF(AND(B146&gt;=3.75,A146&gt;=5.05,G146&gt;=0.338,H146&gt;=5.523,D146&gt;=0.15,D146&lt;0.35,F146&lt;1.5),1.6,IF(AND(A146&lt;5.7,B146&gt;=2.45,B146&lt;2.85,A146&lt;6.15,H146&gt;=10.688,D146&lt;1.55,F146&gt;=1.5),3.9,IF(AND(A146&gt;=5.7,B146&gt;=2.45,B146&lt;2.85,A146&lt;6.15,H146&gt;=10.688,D146&lt;1.55,F146&gt;=1.5),4.02,IF(AND(H146&lt;13.654,D146&lt;1.45,B146&gt;=2.85,A146&gt;=6.15,H146&gt;=10.688,D146&lt;1.55,F146&gt;=1.5),4.333,IF(AND(H146&gt;=13.654,D146&lt;1.45,B146&gt;=2.85,A146&gt;=6.15,H146&gt;=10.688,D146&lt;1.55,F146&gt;=1.5),4.54,IF(AND(A146&lt;6.15,H146&gt;=8.202,H146&lt;16.284,B146&lt;3.5,F146&gt;=2.5,D146&gt;=1.55,F146&gt;=1.5),5,IF(AND(H146&lt;13.924,A146&lt;5.1,G146&lt;0.241,G146&lt;0.338,H146&gt;=5.523,D146&gt;=0.15,D146&lt;0.35,F146&lt;1.5),1.4,IF(AND(H146&gt;=13.924,A146&lt;5.1,G146&lt;0.241,G146&lt;0.338,H146&gt;=5.523,D146&gt;=0.15,D146&lt;0.35,F146&lt;1.5),1.5,IF(AND(D146&lt;0.25,B146&lt;3.75,A146&gt;=5.05,G146&gt;=0.338,H146&gt;=5.523,D146&gt;=0.15,D146&lt;0.35,F146&lt;1.5),1.5,IF(AND(D146&gt;=0.25,B146&lt;3.75,A146&gt;=5.05,G146&gt;=0.338,H146&gt;=5.523,D146&gt;=0.15,D146&lt;0.35,F146&lt;1.5),1.4,IF(AND(H146&lt;8.884,B146&gt;=3.05,A146&gt;=6.15,H146&gt;=8.202,H146&lt;16.284,B146&lt;3.5,F146&gt;=2.5,D146&gt;=1.55,F146&gt;=1.5),5.1,IF(AND(A146&lt;6.45,G146&lt;0.368,B146&lt;3.05,A146&gt;=6.15,H146&gt;=8.202,H146&lt;16.284,B146&lt;3.5,F146&gt;=2.5,D146&gt;=1.55,F146&gt;=1.5),5.525,IF(AND(A146&gt;=6.45,G146&lt;0.368,B146&lt;3.05,A146&gt;=6.15,H146&gt;=8.202,H146&lt;16.284,B146&lt;3.5,F146&gt;=2.5,D146&gt;=1.55,F146&gt;=1.5),5.35,IF(AND(D146&lt;2.25,G146&gt;=0.368,B146&lt;3.05,A146&gt;=6.15,H146&gt;=8.202,H146&lt;16.284,B146&lt;3.5,F146&gt;=2.5,D146&gt;=1.55,F146&gt;=1.5),5.8,IF(AND(D146&gt;=2.25,G146&gt;=0.368,B146&lt;3.05,A146&gt;=6.15,H146&gt;=8.202,H146&lt;16.284,B146&lt;3.5,F146&gt;=2.5,D146&gt;=1.55,F146&gt;=1.5),5.2,IF(AND(H146&lt;10.257,H146&gt;=8.884,B146&gt;=3.05,A146&gt;=6.15,H146&gt;=8.202,H146&lt;16.284,B146&lt;3.5,F146&gt;=2.5,D146&gt;=1.55,F146&gt;=1.5),5.9,IF(AND(H146&gt;=10.257,H146&gt;=8.884,B146&gt;=3.05,A146&gt;=6.15,H146&gt;=8.202,H146&lt;16.284,B146&lt;3.5,F146&gt;=2.5,D146&gt;=1.55,F146&gt;=1.5),5.48,"shouldnthappen")))))))))))))))))))))))))))))))))))))</f>
        <v>5.9</v>
      </c>
      <c r="AC146" s="1" t="n">
        <f aca="false">IF(AND(H146&lt;5.748,A146&lt;5.05,D146&lt;0.8),1,IF(AND(B146&lt;3.35,A146&gt;=5.05,D146&lt;0.8),1.7,IF(AND(A146&lt;5.85,G146&lt;0.154,D146&gt;=0.8),4.5,IF(AND(D146&gt;=0.45,H146&gt;=5.748,A146&lt;5.05,D146&lt;0.8),1.6,IF(AND(G146&gt;=0.934,B146&gt;=3.35,A146&gt;=5.05,D146&lt;0.8),1.7,IF(AND(D146&lt;2.1,A146&gt;=5.85,G146&lt;0.154,D146&gt;=0.8),6.15,IF(AND(D146&gt;=2.1,A146&gt;=5.85,G146&lt;0.154,D146&gt;=0.8),5.5,IF(AND(A146&lt;6.1,D146&gt;=1.55,G146&gt;=0.154,D146&gt;=0.8),5,IF(AND(H146&gt;=14.379,G146&lt;0.934,B146&gt;=3.35,A146&gt;=5.05,D146&lt;0.8),1.58,IF(AND(G146&lt;0.379,A146&gt;=6.1,D146&gt;=1.55,G146&gt;=0.154,D146&gt;=0.8),5.42,IF(AND(H146&lt;13.924,G146&lt;0.227,D146&lt;0.45,H146&gt;=5.748,A146&lt;5.05,D146&lt;0.8),1.4,IF(AND(H146&gt;=13.924,G146&lt;0.227,D146&lt;0.45,H146&gt;=5.748,A146&lt;5.05,D146&lt;0.8),1.5,IF(AND(B146&lt;3.1,G146&gt;=0.227,D146&lt;0.45,H146&gt;=5.748,A146&lt;5.05,D146&lt;0.8),1.1,IF(AND(G146&lt;0.13,H146&lt;14.379,G146&lt;0.934,B146&gt;=3.35,A146&gt;=5.05,D146&lt;0.8),1.4,IF(AND(D146&lt;1.05,A146&lt;5.65,D146&lt;1.35,D146&lt;1.55,G146&gt;=0.154,D146&gt;=0.8),3.7,IF(AND(D146&lt;1.25,A146&gt;=5.65,D146&lt;1.35,D146&lt;1.55,G146&gt;=0.154,D146&gt;=0.8),4.06,IF(AND(D146&gt;=1.25,A146&gt;=5.65,D146&lt;1.35,D146&lt;1.55,G146&gt;=0.154,D146&gt;=0.8),4.425,IF(AND(H146&lt;13.654,D146&lt;1.45,D146&gt;=1.35,D146&lt;1.55,G146&gt;=0.154,D146&gt;=0.8),4.275,IF(AND(G146&lt;0.259,D146&gt;=1.45,D146&gt;=1.35,D146&lt;1.55,G146&gt;=0.154,D146&gt;=0.8),5.1,IF(AND(B146&lt;2.95,G146&gt;=0.379,A146&gt;=6.1,D146&gt;=1.55,G146&gt;=0.154,D146&gt;=0.8),6.3,IF(AND(B146&lt;3.25,B146&gt;=3.1,G146&gt;=0.227,D146&lt;0.45,H146&gt;=5.748,A146&lt;5.05,D146&lt;0.8),1.3,IF(AND(B146&gt;=3.25,B146&gt;=3.1,G146&gt;=0.227,D146&lt;0.45,H146&gt;=5.748,A146&lt;5.05,D146&lt;0.8),1.4,IF(AND(H146&gt;=13.372,G146&gt;=0.13,H146&lt;14.379,G146&lt;0.934,B146&gt;=3.35,A146&gt;=5.05,D146&lt;0.8),1.4,IF(AND(H146&lt;6.69,D146&gt;=1.05,A146&lt;5.65,D146&lt;1.35,D146&lt;1.55,G146&gt;=0.154,D146&gt;=0.8),4.033,IF(AND(H146&gt;=6.69,D146&gt;=1.05,A146&lt;5.65,D146&lt;1.35,D146&lt;1.55,G146&gt;=0.154,D146&gt;=0.8),3.88,IF(AND(B146&lt;2.85,H146&gt;=13.654,D146&lt;1.45,D146&gt;=1.35,D146&lt;1.55,G146&gt;=0.154,D146&gt;=0.8),4.8,IF(AND(B146&gt;=2.85,H146&gt;=13.654,D146&lt;1.45,D146&gt;=1.35,D146&lt;1.55,G146&gt;=0.154,D146&gt;=0.8),4.7,IF(AND(H146&lt;11.681,G146&gt;=0.259,D146&gt;=1.45,D146&gt;=1.35,D146&lt;1.55,G146&gt;=0.154,D146&gt;=0.8),4.85,IF(AND(H146&gt;=11.681,G146&gt;=0.259,D146&gt;=1.45,D146&gt;=1.35,D146&lt;1.55,G146&gt;=0.154,D146&gt;=0.8),4.633,IF(AND(A146&lt;6.25,B146&gt;=2.95,G146&gt;=0.379,A146&gt;=6.1,D146&gt;=1.55,G146&gt;=0.154,D146&gt;=0.8),5.4,IF(AND(D146&lt;0.3,H146&lt;13.372,G146&gt;=0.13,H146&lt;14.379,G146&lt;0.934,B146&gt;=3.35,A146&gt;=5.05,D146&lt;0.8),1.475,IF(AND(D146&gt;=0.3,H146&lt;13.372,G146&gt;=0.13,H146&lt;14.379,G146&lt;0.934,B146&gt;=3.35,A146&gt;=5.05,D146&lt;0.8),1.5,IF(AND(B146&lt;3.15,A146&gt;=6.25,B146&gt;=2.95,G146&gt;=0.379,A146&gt;=6.1,D146&gt;=1.55,G146&gt;=0.154,D146&gt;=0.8),5.7,IF(AND(B146&gt;=3.15,A146&gt;=6.25,B146&gt;=2.95,G146&gt;=0.379,A146&gt;=6.1,D146&gt;=1.55,G146&gt;=0.154,D146&gt;=0.8),5.933,"shouldnthappen"))))))))))))))))))))))))))))))))))</f>
        <v>5.933</v>
      </c>
      <c r="AD146" s="1" t="n">
        <f aca="false">IF(AND(H146&lt;6.621,A146&lt;4.95,D146&lt;0.8),1,IF(AND(H146&lt;14.144,H146&gt;=6.621,A146&lt;4.95,D146&lt;0.8),1.4,IF(AND(H146&gt;=14.144,H146&gt;=6.621,A146&lt;4.95,D146&lt;0.8),1.3,IF(AND(G146&lt;0.13,B146&gt;=3.85,A146&gt;=4.95,D146&lt;0.8),1.3,IF(AND(G146&gt;=0.13,B146&gt;=3.85,A146&gt;=4.95,D146&lt;0.8),1.425,IF(AND(A146&gt;=6.05,B146&lt;2.75,D146&lt;1.55,D146&gt;=0.8),4.9,IF(AND(A146&gt;=7.3,G146&lt;0.119,D146&gt;=1.55,D146&gt;=0.8),6.7,IF(AND(H146&lt;6.555,D146&lt;0.25,B146&lt;3.85,A146&gt;=4.95,D146&lt;0.8),1.7,IF(AND(B146&lt;3.4,D146&gt;=0.25,B146&lt;3.85,A146&gt;=4.95,D146&lt;0.8),1.7,IF(AND(B146&gt;=3.4,D146&gt;=0.25,B146&lt;3.85,A146&gt;=4.95,D146&lt;0.8),1.6,IF(AND(A146&lt;5.05,A146&lt;6.05,B146&lt;2.75,D146&lt;1.55,D146&gt;=0.8),3.3,IF(AND(B146&lt;2.85,D146&lt;1.35,B146&gt;=2.75,D146&lt;1.55,D146&gt;=0.8),4.5,IF(AND(H146&lt;12.206,D146&gt;=1.35,B146&gt;=2.75,D146&lt;1.55,D146&gt;=0.8),4.7,IF(AND(H146&gt;=12.206,D146&gt;=1.35,B146&gt;=2.75,D146&lt;1.55,D146&gt;=0.8),4.52,IF(AND(G146&lt;0.024,A146&lt;7.3,G146&lt;0.119,D146&gt;=1.55,D146&gt;=0.8),5.7,IF(AND(G146&gt;=0.024,A146&lt;7.3,G146&lt;0.119,D146&gt;=1.55,D146&gt;=0.8),5.6,IF(AND(F146&lt;2.5,G146&lt;0.417,G146&gt;=0.119,D146&gt;=1.55,D146&gt;=0.8),5.05,IF(AND(B146&lt;3.15,H146&gt;=6.555,D146&lt;0.25,B146&lt;3.85,A146&gt;=4.95,D146&lt;0.8),1.6,IF(AND(G146&lt;0.356,A146&gt;=5.05,A146&lt;6.05,B146&lt;2.75,D146&lt;1.55,D146&gt;=0.8),4.12,IF(AND(A146&lt;5.65,B146&gt;=2.85,D146&lt;1.35,B146&gt;=2.75,D146&lt;1.55,D146&gt;=0.8),3.6,IF(AND(B146&lt;3.15,F146&gt;=2.5,G146&lt;0.417,G146&gt;=0.119,D146&gt;=1.55,D146&gt;=0.8),5.18,IF(AND(B146&gt;=3.15,F146&gt;=2.5,G146&lt;0.417,G146&gt;=0.119,D146&gt;=1.55,D146&gt;=0.8),5.3,IF(AND(D146&lt;1.7,A146&lt;6.95,G146&gt;=0.417,G146&gt;=0.119,D146&gt;=1.55,D146&gt;=0.8),4.7,IF(AND(A146&lt;7.25,A146&gt;=6.95,G146&gt;=0.417,G146&gt;=0.119,D146&gt;=1.55,D146&gt;=0.8),5.8,IF(AND(A146&gt;=7.25,A146&gt;=6.95,G146&gt;=0.417,G146&gt;=0.119,D146&gt;=1.55,D146&gt;=0.8),6.333,IF(AND(H146&lt;8.594,B146&gt;=3.15,H146&gt;=6.555,D146&lt;0.25,B146&lt;3.85,A146&gt;=4.95,D146&lt;0.8),1.4,IF(AND(H146&gt;=8.594,B146&gt;=3.15,H146&gt;=6.555,D146&lt;0.25,B146&lt;3.85,A146&gt;=4.95,D146&lt;0.8),1.5,IF(AND(H146&gt;=11.218,G146&gt;=0.356,A146&gt;=5.05,A146&lt;6.05,B146&lt;2.75,D146&lt;1.55,D146&gt;=0.8),3.925,IF(AND(A146&gt;=6.5,A146&gt;=5.65,B146&gt;=2.85,D146&lt;1.35,B146&gt;=2.75,D146&lt;1.55,D146&gt;=0.8),4.6,IF(AND(H146&lt;8.602,H146&lt;11.218,G146&gt;=0.356,A146&gt;=5.05,A146&lt;6.05,B146&lt;2.75,D146&lt;1.55,D146&gt;=0.8),3.95,IF(AND(H146&gt;=8.602,H146&lt;11.218,G146&gt;=0.356,A146&gt;=5.05,A146&lt;6.05,B146&lt;2.75,D146&lt;1.55,D146&gt;=0.8),3.75,IF(AND(H146&lt;10.129,A146&lt;6.5,A146&gt;=5.65,B146&gt;=2.85,D146&lt;1.35,B146&gt;=2.75,D146&lt;1.55,D146&gt;=0.8),4.2,IF(AND(H146&gt;=10.129,A146&lt;6.5,A146&gt;=5.65,B146&gt;=2.85,D146&lt;1.35,B146&gt;=2.75,D146&lt;1.55,D146&gt;=0.8),4.267,IF(AND(D146&lt;2.2,B146&lt;3.05,D146&gt;=1.7,A146&lt;6.95,G146&gt;=0.417,G146&gt;=0.119,D146&gt;=1.55,D146&gt;=0.8),5.3,IF(AND(D146&gt;=2.2,B146&lt;3.05,D146&gt;=1.7,A146&lt;6.95,G146&gt;=0.417,G146&gt;=0.119,D146&gt;=1.55,D146&gt;=0.8),5.133,IF(AND(D146&lt;2.45,B146&gt;=3.05,D146&gt;=1.7,A146&lt;6.95,G146&gt;=0.417,G146&gt;=0.119,D146&gt;=1.55,D146&gt;=0.8),5.6,IF(AND(D146&gt;=2.45,B146&gt;=3.05,D146&gt;=1.7,A146&lt;6.95,G146&gt;=0.417,G146&gt;=0.119,D146&gt;=1.55,D146&gt;=0.8),6,"shouldnthappen")))))))))))))))))))))))))))))))))))))</f>
        <v>5.6</v>
      </c>
      <c r="AE146" s="1" t="n">
        <f aca="false">IF(AND(G146&lt;0.123,D146&gt;=0.25,D146&lt;0.75),1.3,IF(AND(H146&gt;=16.774,D146&gt;=1.75,D146&gt;=0.75),6.4,IF(AND(B146&lt;3.4,A146&lt;4.8,D146&lt;0.25,D146&lt;0.75),1.22,IF(AND(B146&gt;=3.4,A146&lt;4.8,D146&lt;0.25,D146&lt;0.75),1,IF(AND(A146&gt;=5.45,A146&gt;=4.8,D146&lt;0.25,D146&lt;0.75),1.367,IF(AND(H146&gt;=10.688,D146&lt;1.35,D146&lt;1.75,D146&gt;=0.75),4.2,IF(AND(A146&lt;5.3,D146&gt;=1.35,D146&lt;1.75,D146&gt;=0.75),4.05,IF(AND(G146&gt;=0.857,H146&lt;16.774,D146&gt;=1.75,D146&gt;=0.75),5.02,IF(AND(H146&lt;6.089,A146&lt;5.45,A146&gt;=4.8,D146&lt;0.25,D146&lt;0.75),1.7,IF(AND(G146&lt;0.184,D146&lt;0.35,G146&gt;=0.123,D146&gt;=0.25,D146&lt;0.75),1.7,IF(AND(G146&gt;=0.184,D146&lt;0.35,G146&gt;=0.123,D146&gt;=0.25,D146&lt;0.75),1.48,IF(AND(A146&lt;5.25,D146&gt;=0.35,G146&gt;=0.123,D146&gt;=0.25,D146&lt;0.75),1.75,IF(AND(A146&gt;=5.25,D146&gt;=0.35,G146&gt;=0.123,D146&gt;=0.25,D146&lt;0.75),1.5,IF(AND(A146&lt;5.3,H146&lt;10.688,D146&lt;1.35,D146&lt;1.75,D146&gt;=0.75),3.15,IF(AND(H146&lt;9.474,A146&gt;=5.3,D146&gt;=1.35,D146&lt;1.75,D146&gt;=0.75),4.95,IF(AND(G146&gt;=0.779,G146&lt;0.857,H146&lt;16.774,D146&gt;=1.75,D146&gt;=0.75),6,IF(AND(G146&lt;0.05,H146&gt;=6.089,A146&lt;5.45,A146&gt;=4.8,D146&lt;0.25,D146&lt;0.75),1.4,IF(AND(H146&lt;6.69,A146&gt;=5.3,H146&lt;10.688,D146&lt;1.35,D146&lt;1.75,D146&gt;=0.75),4.033,IF(AND(H146&gt;=6.69,A146&gt;=5.3,H146&lt;10.688,D146&lt;1.35,D146&lt;1.75,D146&gt;=0.75),3.733,IF(AND(B146&lt;2.5,H146&gt;=9.474,A146&gt;=5.3,D146&gt;=1.35,D146&lt;1.75,D146&gt;=0.75),4.5,IF(AND(D146&gt;=2.45,G146&lt;0.779,G146&lt;0.857,H146&lt;16.774,D146&gt;=1.75,D146&gt;=0.75),6,IF(AND(B146&gt;=3.75,G146&gt;=0.05,H146&gt;=6.089,A146&lt;5.45,A146&gt;=4.8,D146&lt;0.25,D146&lt;0.75),1.6,IF(AND(H146&lt;13.695,B146&gt;=2.5,H146&gt;=9.474,A146&gt;=5.3,D146&gt;=1.35,D146&lt;1.75,D146&gt;=0.75),4.567,IF(AND(G146&gt;=0.654,D146&lt;2.45,G146&lt;0.779,G146&lt;0.857,H146&lt;16.774,D146&gt;=1.75,D146&gt;=0.75),4.9,IF(AND(G146&gt;=0.73,B146&lt;3.75,G146&gt;=0.05,H146&gt;=6.089,A146&lt;5.45,A146&gt;=4.8,D146&lt;0.25,D146&lt;0.75),1.4,IF(AND(A146&lt;6.65,H146&gt;=13.695,B146&gt;=2.5,H146&gt;=9.474,A146&gt;=5.3,D146&gt;=1.35,D146&lt;1.75,D146&gt;=0.75),4.4,IF(AND(A146&gt;=6.65,H146&gt;=13.695,B146&gt;=2.5,H146&gt;=9.474,A146&gt;=5.3,D146&gt;=1.35,D146&lt;1.75,D146&gt;=0.75),4.84,IF(AND(B146&lt;2.75,G146&lt;0.654,D146&lt;2.45,G146&lt;0.779,G146&lt;0.857,H146&lt;16.774,D146&gt;=1.75,D146&gt;=0.75),5.2,IF(AND(H146&lt;9.524,G146&lt;0.73,B146&lt;3.75,G146&gt;=0.05,H146&gt;=6.089,A146&lt;5.45,A146&gt;=4.8,D146&lt;0.25,D146&lt;0.75),1.5,IF(AND(H146&gt;=9.524,G146&lt;0.73,B146&lt;3.75,G146&gt;=0.05,H146&gt;=6.089,A146&lt;5.45,A146&gt;=4.8,D146&lt;0.25,D146&lt;0.75),1.4,IF(AND(H146&gt;=13.644,B146&gt;=2.75,G146&lt;0.654,D146&lt;2.45,G146&lt;0.779,G146&lt;0.857,H146&lt;16.774,D146&gt;=1.75,D146&gt;=0.75),6.033,IF(AND(A146&gt;=6.85,H146&lt;13.644,B146&gt;=2.75,G146&lt;0.654,D146&lt;2.45,G146&lt;0.779,G146&lt;0.857,H146&lt;16.774,D146&gt;=1.75,D146&gt;=0.75),5.1,IF(AND(A146&gt;=6.75,A146&lt;6.85,H146&lt;13.644,B146&gt;=2.75,G146&lt;0.654,D146&lt;2.45,G146&lt;0.779,G146&lt;0.857,H146&lt;16.774,D146&gt;=1.75,D146&gt;=0.75),5.9,IF(AND(D146&gt;=2.35,A146&lt;6.75,A146&lt;6.85,H146&lt;13.644,B146&gt;=2.75,G146&lt;0.654,D146&lt;2.45,G146&lt;0.779,G146&lt;0.857,H146&lt;16.774,D146&gt;=1.75,D146&gt;=0.75),5.6,IF(AND(H146&lt;11.146,D146&lt;2.35,A146&lt;6.75,A146&lt;6.85,H146&lt;13.644,B146&gt;=2.75,G146&lt;0.654,D146&lt;2.45,G146&lt;0.779,G146&lt;0.857,H146&lt;16.774,D146&gt;=1.75,D146&gt;=0.75),5.4,IF(AND(H146&gt;=11.146,D146&lt;2.35,A146&lt;6.75,A146&lt;6.85,H146&lt;13.644,B146&gt;=2.75,G146&lt;0.654,D146&lt;2.45,G146&lt;0.779,G146&lt;0.857,H146&lt;16.774,D146&gt;=1.75,D146&gt;=0.75),5.6,"shouldnthappen"))))))))))))))))))))))))))))))))))))</f>
        <v>5.9</v>
      </c>
      <c r="AF146" s="1" t="n">
        <f aca="false">IF(AND(A146&lt;4.5,D146&lt;0.8),1.233,IF(AND(B146&lt;3.05,A146&gt;=4.5,D146&lt;0.8),1.4,IF(AND(D146&gt;=0.45,B146&gt;=3.05,A146&gt;=4.5,D146&lt;0.8),1.667,IF(AND(D146&lt;1.05,D146&lt;1.35,A146&lt;6.25,D146&gt;=0.8),3.633,IF(AND(H146&lt;13.935,A146&gt;=7.05,A146&gt;=6.25,D146&gt;=0.8),6,IF(AND(G146&gt;=0.948,D146&lt;0.45,B146&gt;=3.05,A146&gt;=4.5,D146&lt;0.8),1.7,IF(AND(G146&lt;0.652,D146&gt;=1.05,D146&lt;1.35,A146&lt;6.25,D146&gt;=0.8),4.16,IF(AND(D146&gt;=2.15,D146&gt;=1.75,D146&gt;=1.35,A146&lt;6.25,D146&gt;=0.8),5.4,IF(AND(G146&gt;=0.912,F146&lt;2.5,A146&lt;7.05,A146&gt;=6.25,D146&gt;=0.8),4.4,IF(AND(B146&gt;=3.25,F146&gt;=2.5,A146&lt;7.05,A146&gt;=6.25,D146&gt;=0.8),5.85,IF(AND(H146&lt;17.32,H146&gt;=13.935,A146&gt;=7.05,A146&gt;=6.25,D146&gt;=0.8),6.65,IF(AND(H146&gt;=17.32,H146&gt;=13.935,A146&gt;=7.05,A146&gt;=6.25,D146&gt;=0.8),6.4,IF(AND(H146&gt;=13.547,G146&lt;0.948,D146&lt;0.45,B146&gt;=3.05,A146&gt;=4.5,D146&lt;0.8),1.38,IF(AND(B146&gt;=2.75,G146&gt;=0.652,D146&gt;=1.05,D146&lt;1.35,A146&lt;6.25,D146&gt;=0.8),3.6,IF(AND(H146&lt;9.417,G146&lt;0.404,D146&lt;1.75,D146&gt;=1.35,A146&lt;6.25,D146&gt;=0.8),4.2,IF(AND(H146&gt;=9.417,G146&lt;0.404,D146&lt;1.75,D146&gt;=1.35,A146&lt;6.25,D146&gt;=0.8),4.5,IF(AND(G146&lt;0.464,G146&gt;=0.404,D146&lt;1.75,D146&gt;=1.35,A146&lt;6.25,D146&gt;=0.8),4.5,IF(AND(G146&gt;=0.464,G146&gt;=0.404,D146&lt;1.75,D146&gt;=1.35,A146&lt;6.25,D146&gt;=0.8),4.625,IF(AND(D146&lt;1.85,D146&lt;2.15,D146&gt;=1.75,D146&gt;=1.35,A146&lt;6.25,D146&gt;=0.8),4.9,IF(AND(D146&gt;=1.85,D146&lt;2.15,D146&gt;=1.75,D146&gt;=1.35,A146&lt;6.25,D146&gt;=0.8),5.05,IF(AND(G146&lt;0.332,G146&lt;0.912,F146&lt;2.5,A146&lt;7.05,A146&gt;=6.25,D146&gt;=0.8),4.467,IF(AND(G146&gt;=0.332,G146&lt;0.912,F146&lt;2.5,A146&lt;7.05,A146&gt;=6.25,D146&gt;=0.8),4.767,IF(AND(D146&lt;0.15,H146&lt;13.547,G146&lt;0.948,D146&lt;0.45,B146&gt;=3.05,A146&gt;=4.5,D146&lt;0.8),1.5,IF(AND(D146&lt;1.15,B146&lt;2.75,G146&gt;=0.652,D146&gt;=1.05,D146&lt;1.35,A146&lt;6.25,D146&gt;=0.8),3.9,IF(AND(D146&gt;=1.15,B146&lt;2.75,G146&gt;=0.652,D146&gt;=1.05,D146&lt;1.35,A146&lt;6.25,D146&gt;=0.8),4,IF(AND(D146&gt;=2.25,B146&lt;3.15,B146&lt;3.25,F146&gt;=2.5,A146&lt;7.05,A146&gt;=6.25,D146&gt;=0.8),5.14,IF(AND(G146&lt;0.621,B146&gt;=3.15,B146&lt;3.25,F146&gt;=2.5,A146&lt;7.05,A146&gt;=6.25,D146&gt;=0.8),5.75,IF(AND(G146&gt;=0.621,B146&gt;=3.15,B146&lt;3.25,F146&gt;=2.5,A146&lt;7.05,A146&gt;=6.25,D146&gt;=0.8),5.1,IF(AND(G146&gt;=0.862,D146&gt;=0.15,H146&lt;13.547,G146&lt;0.948,D146&lt;0.45,B146&gt;=3.05,A146&gt;=4.5,D146&lt;0.8),1.5,IF(AND(A146&lt;6.35,D146&lt;2.25,B146&lt;3.15,B146&lt;3.25,F146&gt;=2.5,A146&lt;7.05,A146&gt;=6.25,D146&gt;=0.8),5.267,IF(AND(A146&gt;=6.35,D146&lt;2.25,B146&lt;3.15,B146&lt;3.25,F146&gt;=2.5,A146&lt;7.05,A146&gt;=6.25,D146&gt;=0.8),5.42,IF(AND(A146&lt;5.1,G146&lt;0.862,D146&gt;=0.15,H146&lt;13.547,G146&lt;0.948,D146&lt;0.45,B146&gt;=3.05,A146&gt;=4.5,D146&lt;0.8),1.35,IF(AND(B146&lt;3.95,A146&gt;=5.1,G146&lt;0.862,D146&gt;=0.15,H146&lt;13.547,G146&lt;0.948,D146&lt;0.45,B146&gt;=3.05,A146&gt;=4.5,D146&lt;0.8),1.5,IF(AND(B146&gt;=3.95,A146&gt;=5.1,G146&lt;0.862,D146&gt;=0.15,H146&lt;13.547,G146&lt;0.948,D146&lt;0.45,B146&gt;=3.05,A146&gt;=4.5,D146&lt;0.8),1.467,"shouldnthappen"))))))))))))))))))))))))))))))))))</f>
        <v>5.75</v>
      </c>
      <c r="AG146" s="1" t="n">
        <f aca="false">IF(AND(H146&lt;5.748,A146&lt;4.85,D146&lt;0.75),1,IF(AND(B146&gt;=3.5,D146&gt;=1.75,D146&gt;=0.75),6.2,IF(AND(A146&gt;=4.65,H146&gt;=5.748,A146&lt;4.85,D146&lt;0.75),1.333,IF(AND(H146&lt;6.417,B146&lt;3.45,A146&gt;=4.85,D146&lt;0.75),1.7,IF(AND(A146&lt;5.05,B146&gt;=3.45,A146&gt;=4.85,D146&lt;0.75),1.4,IF(AND(A146&gt;=5.05,B146&gt;=3.45,A146&gt;=4.85,D146&lt;0.75),1.5,IF(AND(F146&gt;=2.5,H146&lt;13.641,D146&lt;1.75,D146&gt;=0.75),4.667,IF(AND(G146&lt;0.187,H146&gt;=13.641,D146&lt;1.75,D146&gt;=0.75),5,IF(AND(A146&gt;=7.1,B146&lt;3.5,D146&gt;=1.75,D146&gt;=0.75),6.575,IF(AND(G146&lt;0.161,A146&lt;4.65,H146&gt;=5.748,A146&lt;4.85,D146&lt;0.75),1.5,IF(AND(H146&lt;8.399,H146&gt;=6.417,B146&lt;3.45,A146&gt;=4.85,D146&lt;0.75),1.5,IF(AND(H146&gt;=8.399,H146&gt;=6.417,B146&lt;3.45,A146&gt;=4.85,D146&lt;0.75),1.625,IF(AND(G146&lt;0.086,F146&lt;2.5,H146&lt;13.641,D146&lt;1.75,D146&gt;=0.75),4.7,IF(AND(D146&lt;1.35,G146&gt;=0.187,H146&gt;=13.641,D146&lt;1.75,D146&gt;=0.75),4.2,IF(AND(G146&lt;0.422,G146&gt;=0.161,A146&lt;4.65,H146&gt;=5.748,A146&lt;4.85,D146&lt;0.75),1.4,IF(AND(G146&gt;=0.422,G146&gt;=0.161,A146&lt;4.65,H146&gt;=5.748,A146&lt;4.85,D146&lt;0.75),1.3,IF(AND(B146&lt;2.5,D146&gt;=1.35,G146&gt;=0.187,H146&gt;=13.641,D146&lt;1.75,D146&gt;=0.75),4.5,IF(AND(B146&lt;2.75,A146&lt;6,A146&lt;7.1,B146&lt;3.5,D146&gt;=1.75,D146&gt;=0.75),5.1,IF(AND(B146&gt;=2.75,A146&lt;6,A146&lt;7.1,B146&lt;3.5,D146&gt;=1.75,D146&gt;=0.75),5.02,IF(AND(A146&lt;5.15,A146&lt;5.9,G146&gt;=0.086,F146&lt;2.5,H146&lt;13.641,D146&lt;1.75,D146&gt;=0.75),3,IF(AND(G146&lt;0.644,A146&gt;=5.9,G146&gt;=0.086,F146&lt;2.5,H146&lt;13.641,D146&lt;1.75,D146&gt;=0.75),4.65,IF(AND(G146&gt;=0.644,A146&gt;=5.9,G146&gt;=0.086,F146&lt;2.5,H146&lt;13.641,D146&lt;1.75,D146&gt;=0.75),4.24,IF(AND(D146&lt;1.45,B146&gt;=2.5,D146&gt;=1.35,G146&gt;=0.187,H146&gt;=13.641,D146&lt;1.75,D146&gt;=0.75),4.68,IF(AND(D146&gt;=1.45,B146&gt;=2.5,D146&gt;=1.35,G146&gt;=0.187,H146&gt;=13.641,D146&lt;1.75,D146&gt;=0.75),4.833,IF(AND(H146&lt;13.18,D146&lt;2.05,A146&gt;=6,A146&lt;7.1,B146&lt;3.5,D146&gt;=1.75,D146&gt;=0.75),5.44,IF(AND(H146&gt;=13.18,D146&lt;2.05,A146&gt;=6,A146&lt;7.1,B146&lt;3.5,D146&gt;=1.75,D146&gt;=0.75),5.1,IF(AND(H146&lt;8.759,D146&gt;=2.05,A146&gt;=6,A146&lt;7.1,B146&lt;3.5,D146&gt;=1.75,D146&gt;=0.75),5.4,IF(AND(A146&gt;=5.75,A146&gt;=5.15,A146&lt;5.9,G146&gt;=0.086,F146&lt;2.5,H146&lt;13.641,D146&lt;1.75,D146&gt;=0.75),3.967,IF(AND(H146&lt;10.159,H146&gt;=8.759,D146&gt;=2.05,A146&gt;=6,A146&lt;7.1,B146&lt;3.5,D146&gt;=1.75,D146&gt;=0.75),5.925,IF(AND(D146&lt;1.2,A146&lt;5.75,A146&gt;=5.15,A146&lt;5.9,G146&gt;=0.086,F146&lt;2.5,H146&lt;13.641,D146&lt;1.75,D146&gt;=0.75),3.667,IF(AND(D146&lt;2.25,H146&gt;=10.159,H146&gt;=8.759,D146&gt;=2.05,A146&gt;=6,A146&lt;7.1,B146&lt;3.5,D146&gt;=1.75,D146&gt;=0.75),5.66,IF(AND(D146&gt;=2.25,H146&gt;=10.159,H146&gt;=8.759,D146&gt;=2.05,A146&gt;=6,A146&lt;7.1,B146&lt;3.5,D146&gt;=1.75,D146&gt;=0.75),5.34,IF(AND(D146&lt;1.35,D146&gt;=1.2,A146&lt;5.75,A146&gt;=5.15,A146&lt;5.9,G146&gt;=0.086,F146&lt;2.5,H146&lt;13.641,D146&lt;1.75,D146&gt;=0.75),4.025,IF(AND(D146&gt;=1.35,D146&gt;=1.2,A146&lt;5.75,A146&gt;=5.15,A146&lt;5.9,G146&gt;=0.086,F146&lt;2.5,H146&lt;13.641,D146&lt;1.75,D146&gt;=0.75),3.9,"shouldnthappen"))))))))))))))))))))))))))))))))))</f>
        <v>5.925</v>
      </c>
      <c r="AH146" s="1" t="n">
        <f aca="false">IF(AND(F146&lt;1.5,H146&lt;6.799,A146&lt;5.45),1.7,IF(AND(F146&gt;=1.5,H146&lt;6.799,A146&lt;5.45),4.1,IF(AND(D146&gt;=0.8,H146&gt;=6.799,A146&lt;5.45),3.9,IF(AND(H146&lt;7.564,F146&lt;2.5,A146&gt;=5.45),3.925,IF(AND(H146&gt;=16.284,F146&gt;=2.5,A146&gt;=5.45),6.5,IF(AND(A146&lt;4.35,D146&lt;0.8,H146&gt;=6.799,A146&lt;5.45),1.1,IF(AND(B146&lt;2.8,D146&lt;1.35,H146&gt;=7.564,F146&lt;2.5,A146&gt;=5.45),4.1,IF(AND(B146&gt;=2.8,D146&lt;1.35,H146&gt;=7.564,F146&lt;2.5,A146&gt;=5.45),4.267,IF(AND(B146&lt;2.75,D146&gt;=1.35,H146&gt;=7.564,F146&lt;2.5,A146&gt;=5.45),5,IF(AND(G146&gt;=0.078,G146&lt;0.26,H146&lt;16.284,F146&gt;=2.5,A146&gt;=5.45),6.06,IF(AND(G146&gt;=0.805,G146&gt;=0.26,H146&lt;16.284,F146&gt;=2.5,A146&gt;=5.45),5.02,IF(AND(H146&gt;=10.109,B146&gt;=3.45,A146&gt;=4.35,D146&lt;0.8,H146&gt;=6.799,A146&lt;5.45),1.55,IF(AND(D146&lt;2.25,G146&lt;0.078,G146&lt;0.26,H146&lt;16.284,F146&gt;=2.5,A146&gt;=5.45),5.6,IF(AND(D146&gt;=2.25,G146&lt;0.078,G146&lt;0.26,H146&lt;16.284,F146&gt;=2.5,A146&gt;=5.45),5.7,IF(AND(A146&lt;6.15,G146&lt;0.805,G146&gt;=0.26,H146&lt;16.284,F146&gt;=2.5,A146&gt;=5.45),4.967,IF(AND(A146&lt;4.65,H146&lt;12.227,B146&lt;3.45,A146&gt;=4.35,D146&lt;0.8,H146&gt;=6.799,A146&lt;5.45),1.333,IF(AND(A146&lt;4.85,H146&gt;=12.227,B146&lt;3.45,A146&gt;=4.35,D146&lt;0.8,H146&gt;=6.799,A146&lt;5.45),1.42,IF(AND(A146&gt;=4.85,H146&gt;=12.227,B146&lt;3.45,A146&gt;=4.35,D146&lt;0.8,H146&gt;=6.799,A146&lt;5.45),1.533,IF(AND(A146&lt;5.05,H146&lt;10.109,B146&gt;=3.45,A146&gt;=4.35,D146&lt;0.8,H146&gt;=6.799,A146&lt;5.45),1.4,IF(AND(A146&gt;=5.05,H146&lt;10.109,B146&gt;=3.45,A146&gt;=4.35,D146&lt;0.8,H146&gt;=6.799,A146&lt;5.45),1.5,IF(AND(G146&lt;0.14,H146&lt;13.531,B146&gt;=2.75,D146&gt;=1.35,H146&gt;=7.564,F146&lt;2.5,A146&gt;=5.45),4.7,IF(AND(G146&lt;0.187,H146&gt;=13.531,B146&gt;=2.75,D146&gt;=1.35,H146&gt;=7.564,F146&lt;2.5,A146&gt;=5.45),5,IF(AND(G146&gt;=0.187,H146&gt;=13.531,B146&gt;=2.75,D146&gt;=1.35,H146&gt;=7.564,F146&lt;2.5,A146&gt;=5.45),4.66,IF(AND(A146&lt;6.35,A146&gt;=6.15,G146&lt;0.805,G146&gt;=0.26,H146&lt;16.284,F146&gt;=2.5,A146&gt;=5.45),6,IF(AND(D146&lt;0.15,A146&gt;=4.65,H146&lt;12.227,B146&lt;3.45,A146&gt;=4.35,D146&lt;0.8,H146&gt;=6.799,A146&lt;5.45),1.5,IF(AND(H146&lt;10.723,G146&gt;=0.14,H146&lt;13.531,B146&gt;=2.75,D146&gt;=1.35,H146&gt;=7.564,F146&lt;2.5,A146&gt;=5.45),4.6,IF(AND(H146&gt;=10.723,G146&gt;=0.14,H146&lt;13.531,B146&gt;=2.75,D146&gt;=1.35,H146&gt;=7.564,F146&lt;2.5,A146&gt;=5.45),4.46,IF(AND(G146&lt;0.364,A146&gt;=6.35,A146&gt;=6.15,G146&lt;0.805,G146&gt;=0.26,H146&lt;16.284,F146&gt;=2.5,A146&gt;=5.45),5.28,IF(AND(A146&lt;5.1,D146&gt;=0.15,A146&gt;=4.65,H146&lt;12.227,B146&lt;3.45,A146&gt;=4.35,D146&lt;0.8,H146&gt;=6.799,A146&lt;5.45),1.36,IF(AND(A146&gt;=5.1,D146&gt;=0.15,A146&gt;=4.65,H146&lt;12.227,B146&lt;3.45,A146&gt;=4.35,D146&lt;0.8,H146&gt;=6.799,A146&lt;5.45),1.4,IF(AND(G146&gt;=0.6,G146&gt;=0.364,A146&gt;=6.35,A146&gt;=6.15,G146&lt;0.805,G146&gt;=0.26,H146&lt;16.284,F146&gt;=2.5,A146&gt;=5.45),5.1,IF(AND(A146&gt;=6.95,G146&lt;0.6,G146&gt;=0.364,A146&gt;=6.35,A146&gt;=6.15,G146&lt;0.805,G146&gt;=0.26,H146&lt;16.284,F146&gt;=2.5,A146&gt;=5.45),5.8,IF(AND(B146&lt;3.2,A146&lt;6.95,G146&lt;0.6,G146&gt;=0.364,A146&gt;=6.35,A146&gt;=6.15,G146&lt;0.805,G146&gt;=0.26,H146&lt;16.284,F146&gt;=2.5,A146&gt;=5.45),5.6,IF(AND(B146&gt;=3.2,A146&lt;6.95,G146&lt;0.6,G146&gt;=0.364,A146&gt;=6.35,A146&gt;=6.15,G146&lt;0.805,G146&gt;=0.26,H146&lt;16.284,F146&gt;=2.5,A146&gt;=5.45),5.7,"shouldnthappen"))))))))))))))))))))))))))))))))))</f>
        <v>5.7</v>
      </c>
      <c r="AI146" s="1" t="n">
        <f aca="false">IF(AND(B146&gt;=3.55,A146&lt;5.05,F146&lt;1.5),1,IF(AND(H146&gt;=13.436,A146&gt;=5.05,F146&lt;1.5),1.633,IF(AND(A146&lt;4.35,B146&lt;3.55,A146&lt;5.05,F146&lt;1.5),1.1,IF(AND(A146&lt;5.15,H146&lt;13.436,A146&gt;=5.05,F146&lt;1.5),1.6,IF(AND(G146&lt;0.837,D146&lt;1.2,B146&lt;2.65,F146&gt;=1.5),3.7,IF(AND(G146&gt;=0.837,D146&lt;1.2,B146&lt;2.65,F146&gt;=1.5),3,IF(AND(D146&lt;1.4,D146&gt;=1.2,B146&lt;2.65,F146&gt;=1.5),4.133,IF(AND(D146&gt;=1.4,D146&gt;=1.2,B146&lt;2.65,F146&gt;=1.5),4.633,IF(AND(G146&lt;0.302,A146&gt;=4.35,B146&lt;3.55,A146&lt;5.05,F146&lt;1.5),1.34,IF(AND(D146&gt;=0.3,A146&gt;=5.15,H146&lt;13.436,A146&gt;=5.05,F146&lt;1.5),1.5,IF(AND(G146&lt;0.233,G146&lt;0.265,D146&lt;1.55,B146&gt;=2.65,F146&gt;=1.5),4.56,IF(AND(G146&gt;=0.233,G146&lt;0.265,D146&lt;1.55,B146&gt;=2.65,F146&gt;=1.5),5.1,IF(AND(G146&lt;0.395,G146&gt;=0.265,D146&lt;1.55,B146&gt;=2.65,F146&gt;=1.5),4.025,IF(AND(H146&lt;13.935,A146&gt;=7.05,D146&gt;=1.55,B146&gt;=2.65,F146&gt;=1.5),6.12,IF(AND(H146&gt;=13.935,A146&gt;=7.05,D146&gt;=1.55,B146&gt;=2.65,F146&gt;=1.5),6.64,IF(AND(G146&gt;=0.858,G146&gt;=0.302,A146&gt;=4.35,B146&lt;3.55,A146&lt;5.05,F146&lt;1.5),1.3,IF(AND(H146&lt;6.543,D146&lt;0.3,A146&gt;=5.15,H146&lt;13.436,A146&gt;=5.05,F146&lt;1.5),1.4,IF(AND(H146&gt;=6.543,D146&lt;0.3,A146&gt;=5.15,H146&lt;13.436,A146&gt;=5.05,F146&lt;1.5),1.48,IF(AND(A146&lt;6.3,G146&gt;=0.395,G146&gt;=0.265,D146&lt;1.55,B146&gt;=2.65,F146&gt;=1.5),4.14,IF(AND(A146&gt;=6.3,G146&gt;=0.395,G146&gt;=0.265,D146&lt;1.55,B146&gt;=2.65,F146&gt;=1.5),4.767,IF(AND(G146&gt;=0.669,B146&lt;3.15,A146&lt;7.05,D146&gt;=1.55,B146&gt;=2.65,F146&gt;=1.5),5,IF(AND(H146&lt;9.459,G146&lt;0.858,G146&gt;=0.302,A146&gt;=4.35,B146&lt;3.55,A146&lt;5.05,F146&lt;1.5),1.4,IF(AND(H146&gt;=9.459,G146&lt;0.858,G146&gt;=0.302,A146&gt;=4.35,B146&lt;3.55,A146&lt;5.05,F146&lt;1.5),1.6,IF(AND(G146&gt;=0.433,G146&lt;0.669,B146&lt;3.15,A146&lt;7.05,D146&gt;=1.55,B146&gt;=2.65,F146&gt;=1.5),5.68,IF(AND(G146&lt;0.481,H146&lt;10.257,B146&gt;=3.15,A146&lt;7.05,D146&gt;=1.55,B146&gt;=2.65,F146&gt;=1.5),5.7,IF(AND(G146&gt;=0.481,H146&lt;10.257,B146&gt;=3.15,A146&lt;7.05,D146&gt;=1.55,B146&gt;=2.65,F146&gt;=1.5),5.9,IF(AND(D146&lt;2.15,H146&gt;=10.257,B146&gt;=3.15,A146&lt;7.05,D146&gt;=1.55,B146&gt;=2.65,F146&gt;=1.5),5.1,IF(AND(D146&gt;=2.15,H146&gt;=10.257,B146&gt;=3.15,A146&lt;7.05,D146&gt;=1.55,B146&gt;=2.65,F146&gt;=1.5),5.42,IF(AND(G146&lt;0.098,G146&lt;0.433,G146&lt;0.669,B146&lt;3.15,A146&lt;7.05,D146&gt;=1.55,B146&gt;=2.65,F146&gt;=1.5),5.567,IF(AND(D146&lt;1.8,G146&gt;=0.098,G146&lt;0.433,G146&lt;0.669,B146&lt;3.15,A146&lt;7.05,D146&gt;=1.55,B146&gt;=2.65,F146&gt;=1.5),5.033,IF(AND(G146&gt;=0.312,D146&gt;=1.8,G146&gt;=0.098,G146&lt;0.433,G146&lt;0.669,B146&lt;3.15,A146&lt;7.05,D146&gt;=1.55,B146&gt;=2.65,F146&gt;=1.5),5.4,IF(AND(H146&lt;9.002,G146&lt;0.312,D146&gt;=1.8,G146&gt;=0.098,G146&lt;0.433,G146&lt;0.669,B146&lt;3.15,A146&lt;7.05,D146&gt;=1.55,B146&gt;=2.65,F146&gt;=1.5),5.1,IF(AND(H146&gt;=9.002,G146&lt;0.312,D146&gt;=1.8,G146&gt;=0.098,G146&lt;0.433,G146&lt;0.669,B146&lt;3.15,A146&lt;7.05,D146&gt;=1.55,B146&gt;=2.65,F146&gt;=1.5),5.26,"shouldnthappen")))))))))))))))))))))))))))))))))</f>
        <v>5.9</v>
      </c>
      <c r="AJ146" s="1" t="n">
        <f aca="false">IF(AND(A146&gt;=5.25,D146&gt;=0.35,D146&lt;0.8),1.433,IF(AND(F146&gt;=2.5,H146&lt;6.927,D146&gt;=0.8),5.1,IF(AND(H146&lt;5.85,B146&lt;3.65,D146&lt;0.35,D146&lt;0.8),1,IF(AND(A146&lt;5.55,B146&gt;=3.65,D146&lt;0.35,D146&lt;0.8),1.5,IF(AND(A146&gt;=5.55,B146&gt;=3.65,D146&lt;0.35,D146&lt;0.8),1.7,IF(AND(H146&lt;7.949,A146&lt;5.25,D146&gt;=0.35,D146&lt;0.8),1.9,IF(AND(H146&gt;=7.949,A146&lt;5.25,D146&gt;=0.35,D146&lt;0.8),1.54,IF(AND(A146&lt;5.55,F146&lt;2.5,H146&lt;6.927,D146&gt;=0.8),3.98,IF(AND(A146&gt;=5.55,F146&lt;2.5,H146&lt;6.927,D146&gt;=0.8),4.1,IF(AND(A146&gt;=7.25,D146&gt;=1.55,H146&gt;=6.927,D146&gt;=0.8),6.65,IF(AND(A146&lt;5.75,D146&lt;1.2,D146&lt;1.55,H146&gt;=6.927,D146&gt;=0.8),3.62,IF(AND(A146&gt;=5.75,D146&lt;1.2,D146&lt;1.55,H146&gt;=6.927,D146&gt;=0.8),4.1,IF(AND(G146&lt;0.175,A146&lt;4.8,H146&gt;=5.85,B146&lt;3.65,D146&lt;0.35,D146&lt;0.8),1.5,IF(AND(G146&gt;=0.175,A146&lt;4.8,H146&gt;=5.85,B146&lt;3.65,D146&lt;0.35,D146&lt;0.8),1.3,IF(AND(A146&gt;=5.05,A146&gt;=4.8,H146&gt;=5.85,B146&lt;3.65,D146&lt;0.35,D146&lt;0.8),1.5,IF(AND(G146&gt;=0.735,A146&lt;6.25,D146&gt;=1.2,D146&lt;1.55,H146&gt;=6.927,D146&gt;=0.8),4,IF(AND(H146&lt;10.464,A146&lt;6.2,A146&lt;7.25,D146&gt;=1.55,H146&gt;=6.927,D146&gt;=0.8),5.1,IF(AND(H146&gt;=10.464,A146&lt;6.2,A146&lt;7.25,D146&gt;=1.55,H146&gt;=6.927,D146&gt;=0.8),4.9,IF(AND(G146&lt;0.418,A146&lt;5.05,A146&gt;=4.8,H146&gt;=5.85,B146&lt;3.65,D146&lt;0.35,D146&lt;0.8),1.48,IF(AND(G146&gt;=0.418,A146&lt;5.05,A146&gt;=4.8,H146&gt;=5.85,B146&lt;3.65,D146&lt;0.35,D146&lt;0.8),1.3,IF(AND(B146&lt;2.75,G146&lt;0.735,A146&lt;6.25,D146&gt;=1.2,D146&lt;1.55,H146&gt;=6.927,D146&gt;=0.8),4.35,IF(AND(H146&lt;15.422,D146&lt;1.45,A146&gt;=6.25,D146&gt;=1.2,D146&lt;1.55,H146&gt;=6.927,D146&gt;=0.8),4.375,IF(AND(H146&gt;=15.422,D146&lt;1.45,A146&gt;=6.25,D146&gt;=1.2,D146&lt;1.55,H146&gt;=6.927,D146&gt;=0.8),4.7,IF(AND(A146&lt;6.4,D146&gt;=1.45,A146&gt;=6.25,D146&gt;=1.2,D146&lt;1.55,H146&gt;=6.927,D146&gt;=0.8),5.1,IF(AND(G146&gt;=0.576,D146&lt;2.15,A146&gt;=6.2,A146&lt;7.25,D146&gt;=1.55,H146&gt;=6.927,D146&gt;=0.8),5.1,IF(AND(G146&lt;0.537,D146&gt;=2.15,A146&gt;=6.2,A146&lt;7.25,D146&gt;=1.55,H146&gt;=6.927,D146&gt;=0.8),5.533,IF(AND(G146&gt;=0.537,D146&gt;=2.15,A146&gt;=6.2,A146&lt;7.25,D146&gt;=1.55,H146&gt;=6.927,D146&gt;=0.8),5.9,IF(AND(D146&lt;1.45,B146&gt;=2.75,G146&lt;0.735,A146&lt;6.25,D146&gt;=1.2,D146&lt;1.55,H146&gt;=6.927,D146&gt;=0.8),4.6,IF(AND(D146&gt;=1.45,B146&gt;=2.75,G146&lt;0.735,A146&lt;6.25,D146&gt;=1.2,D146&lt;1.55,H146&gt;=6.927,D146&gt;=0.8),4.5,IF(AND(H146&lt;12.582,A146&gt;=6.4,D146&gt;=1.45,A146&gt;=6.25,D146&gt;=1.2,D146&lt;1.55,H146&gt;=6.927,D146&gt;=0.8),4.66,IF(AND(H146&gt;=12.582,A146&gt;=6.4,D146&gt;=1.45,A146&gt;=6.25,D146&gt;=1.2,D146&lt;1.55,H146&gt;=6.927,D146&gt;=0.8),4.9,IF(AND(B146&lt;2.75,G146&lt;0.576,D146&lt;2.15,A146&gt;=6.2,A146&lt;7.25,D146&gt;=1.55,H146&gt;=6.927,D146&gt;=0.8),5.3,IF(AND(G146&gt;=0.395,B146&gt;=2.75,G146&lt;0.576,D146&lt;2.15,A146&gt;=6.2,A146&lt;7.25,D146&gt;=1.55,H146&gt;=6.927,D146&gt;=0.8),5.6,IF(AND(D146&gt;=1.9,G146&lt;0.395,B146&gt;=2.75,G146&lt;0.576,D146&lt;2.15,A146&gt;=6.2,A146&lt;7.25,D146&gt;=1.55,H146&gt;=6.927,D146&gt;=0.8),5.333,IF(AND(B146&lt;2.95,D146&lt;1.9,G146&lt;0.395,B146&gt;=2.75,G146&lt;0.576,D146&lt;2.15,A146&gt;=6.2,A146&lt;7.25,D146&gt;=1.55,H146&gt;=6.927,D146&gt;=0.8),5.6,IF(AND(B146&gt;=2.95,D146&lt;1.9,G146&lt;0.395,B146&gt;=2.75,G146&lt;0.576,D146&lt;2.15,A146&gt;=6.2,A146&lt;7.25,D146&gt;=1.55,H146&gt;=6.927,D146&gt;=0.8),5.5,"shouldnthappen"))))))))))))))))))))))))))))))))))))</f>
        <v>5.9</v>
      </c>
      <c r="AK146" s="1" t="n">
        <f aca="false">IF(AND(H146&lt;5.85,B146&lt;3.65,F146&lt;1.5),1,IF(AND(B146&gt;=3.95,B146&gt;=3.65,F146&lt;1.5),1.433,IF(AND(A146&lt;5.15,F146&lt;2.5,F146&gt;=1.5),3.075,IF(AND(D146&gt;=0.35,H146&gt;=5.85,B146&lt;3.65,F146&lt;1.5),1.5,IF(AND(G146&lt;0.168,B146&lt;3.95,B146&gt;=3.65,F146&lt;1.5),1.7,IF(AND(H146&lt;5.767,A146&lt;7.25,F146&gt;=2.5,F146&gt;=1.5),4.5,IF(AND(D146&lt;1.9,A146&gt;=7.25,F146&gt;=2.5,F146&gt;=1.5),6.3,IF(AND(D146&gt;=1.9,A146&gt;=7.25,F146&gt;=2.5,F146&gt;=1.5),6.575,IF(AND(B146&lt;3.75,G146&gt;=0.168,B146&lt;3.95,B146&gt;=3.65,F146&lt;1.5),1.5,IF(AND(B146&gt;=3.75,G146&gt;=0.168,B146&lt;3.95,B146&gt;=3.65,F146&lt;1.5),1.6,IF(AND(D146&gt;=1.35,A146&lt;6.15,A146&gt;=5.15,F146&lt;2.5,F146&gt;=1.5),4.42,IF(AND(D146&lt;1.4,A146&gt;=6.15,A146&gt;=5.15,F146&lt;2.5,F146&gt;=1.5),4.5,IF(AND(D146&gt;=1.4,A146&gt;=6.15,A146&gt;=5.15,F146&lt;2.5,F146&gt;=1.5),4.675,IF(AND(D146&lt;0.15,H146&lt;11.218,D146&lt;0.35,H146&gt;=5.85,B146&lt;3.65,F146&lt;1.5),1.5,IF(AND(D146&lt;0.15,H146&gt;=11.218,D146&lt;0.35,H146&gt;=5.85,B146&lt;3.65,F146&lt;1.5),1.1,IF(AND(B146&lt;2.7,D146&lt;1.35,A146&lt;6.15,A146&gt;=5.15,F146&lt;2.5,F146&gt;=1.5),3.82,IF(AND(A146&lt;6.15,G146&gt;=0.755,H146&gt;=5.767,A146&lt;7.25,F146&gt;=2.5,F146&gt;=1.5),4.98,IF(AND(A146&gt;=6.15,G146&gt;=0.755,H146&gt;=5.767,A146&lt;7.25,F146&gt;=2.5,F146&gt;=1.5),5.3,IF(AND(B146&lt;3.4,D146&gt;=0.15,H146&lt;11.218,D146&lt;0.35,H146&gt;=5.85,B146&lt;3.65,F146&lt;1.5),1.4,IF(AND(B146&gt;=3.4,D146&gt;=0.15,H146&lt;11.218,D146&lt;0.35,H146&gt;=5.85,B146&lt;3.65,F146&lt;1.5),1.3,IF(AND(H146&lt;11.731,D146&gt;=0.15,H146&gt;=11.218,D146&lt;0.35,H146&gt;=5.85,B146&lt;3.65,F146&lt;1.5),1.2,IF(AND(H146&lt;9.053,B146&gt;=2.7,D146&lt;1.35,A146&lt;6.15,A146&gt;=5.15,F146&lt;2.5,F146&gt;=1.5),3.85,IF(AND(D146&gt;=2.1,B146&lt;2.85,G146&lt;0.755,H146&gt;=5.767,A146&lt;7.25,F146&gt;=2.5,F146&gt;=1.5),5.6,IF(AND(D146&gt;=2.45,B146&gt;=2.85,G146&lt;0.755,H146&gt;=5.767,A146&lt;7.25,F146&gt;=2.5,F146&gt;=1.5),5.8,IF(AND(B146&gt;=3.45,H146&gt;=11.731,D146&gt;=0.15,H146&gt;=11.218,D146&lt;0.35,H146&gt;=5.85,B146&lt;3.65,F146&lt;1.5),1.3,IF(AND(A146&lt;5.9,H146&gt;=9.053,B146&gt;=2.7,D146&lt;1.35,A146&lt;6.15,A146&gt;=5.15,F146&lt;2.5,F146&gt;=1.5),4.3,IF(AND(A146&gt;=5.9,H146&gt;=9.053,B146&gt;=2.7,D146&lt;1.35,A146&lt;6.15,A146&gt;=5.15,F146&lt;2.5,F146&gt;=1.5),4,IF(AND(G146&gt;=0.519,D146&lt;2.1,B146&lt;2.85,G146&lt;0.755,H146&gt;=5.767,A146&lt;7.25,F146&gt;=2.5,F146&gt;=1.5),4.9,IF(AND(A146&gt;=7.05,D146&lt;2.45,B146&gt;=2.85,G146&lt;0.755,H146&gt;=5.767,A146&lt;7.25,F146&gt;=2.5,F146&gt;=1.5),5.8,IF(AND(H146&lt;14.396,B146&lt;3.45,H146&gt;=11.731,D146&gt;=0.15,H146&gt;=11.218,D146&lt;0.35,H146&gt;=5.85,B146&lt;3.65,F146&lt;1.5),1.44,IF(AND(H146&gt;=14.396,B146&lt;3.45,H146&gt;=11.731,D146&gt;=0.15,H146&gt;=11.218,D146&lt;0.35,H146&gt;=5.85,B146&lt;3.65,F146&lt;1.5),1.3,IF(AND(G146&lt;0.282,G146&lt;0.519,D146&lt;2.1,B146&lt;2.85,G146&lt;0.755,H146&gt;=5.767,A146&lt;7.25,F146&gt;=2.5,F146&gt;=1.5),5.1,IF(AND(G146&gt;=0.282,G146&lt;0.519,D146&lt;2.1,B146&lt;2.85,G146&lt;0.755,H146&gt;=5.767,A146&lt;7.25,F146&gt;=2.5,F146&gt;=1.5),5.3,IF(AND(A146&lt;6.4,D146&lt;1.9,A146&lt;7.05,D146&lt;2.45,B146&gt;=2.85,G146&lt;0.755,H146&gt;=5.767,A146&lt;7.25,F146&gt;=2.5,F146&gt;=1.5),5.6,IF(AND(A146&gt;=6.4,D146&lt;1.9,A146&lt;7.05,D146&lt;2.45,B146&gt;=2.85,G146&lt;0.755,H146&gt;=5.767,A146&lt;7.25,F146&gt;=2.5,F146&gt;=1.5),5.5,IF(AND(H146&lt;8.884,D146&gt;=1.9,A146&lt;7.05,D146&lt;2.45,B146&gt;=2.85,G146&lt;0.755,H146&gt;=5.767,A146&lt;7.25,F146&gt;=2.5,F146&gt;=1.5),5.3,IF(AND(H146&gt;=8.884,D146&gt;=1.9,A146&lt;7.05,D146&lt;2.45,B146&gt;=2.85,G146&lt;0.755,H146&gt;=5.767,A146&lt;7.25,F146&gt;=2.5,F146&gt;=1.5),5.52,"shouldnthappen")))))))))))))))))))))))))))))))))))))</f>
        <v>5.52</v>
      </c>
      <c r="AL146" s="1" t="n">
        <f aca="false">IF(AND(H146&lt;5.85,A146&lt;5.05,D146&lt;0.8),1,IF(AND(B146&lt;3.35,A146&gt;=5.05,D146&lt;0.8),1.7,IF(AND(D146&gt;=2.45,F146&gt;=2.5,D146&gt;=0.8),6.05,IF(AND(H146&gt;=11.218,H146&gt;=5.85,A146&lt;5.05,D146&lt;0.8),1.28,IF(AND(G146&gt;=0.948,B146&gt;=3.35,A146&gt;=5.05,D146&lt;0.8),1.7,IF(AND(G146&gt;=0.423,H146&lt;11.218,H146&gt;=5.85,A146&lt;5.05,D146&lt;0.8),1.3,IF(AND(B146&lt;3.6,G146&lt;0.948,B146&gt;=3.35,A146&gt;=5.05,D146&lt;0.8),1.4,IF(AND(H146&lt;10.258,D146&lt;1.15,A146&lt;5.9,F146&lt;2.5,D146&gt;=0.8),3.36,IF(AND(H146&gt;=10.258,D146&lt;1.15,A146&lt;5.9,F146&lt;2.5,D146&gt;=0.8),3.9,IF(AND(A146&lt;5.3,D146&gt;=1.15,A146&lt;5.9,F146&lt;2.5,D146&gt;=0.8),3.9,IF(AND(D146&lt;1.55,B146&lt;2.75,A146&gt;=5.9,F146&lt;2.5,D146&gt;=0.8),4.64,IF(AND(D146&gt;=1.55,B146&lt;2.75,A146&gt;=5.9,F146&lt;2.5,D146&gt;=0.8),5.1,IF(AND(D146&gt;=1.6,B146&gt;=2.75,A146&gt;=5.9,F146&lt;2.5,D146&gt;=0.8),5,IF(AND(H146&lt;5.767,H146&lt;8.598,D146&lt;2.45,F146&gt;=2.5,D146&gt;=0.8),4.5,IF(AND(A146&lt;6.25,H146&gt;=8.598,D146&lt;2.45,F146&gt;=2.5,D146&gt;=0.8),5.02,IF(AND(B146&lt;3.55,G146&lt;0.423,H146&lt;11.218,H146&gt;=5.85,A146&lt;5.05,D146&lt;0.8),1.525,IF(AND(B146&gt;=3.55,G146&lt;0.423,H146&lt;11.218,H146&gt;=5.85,A146&lt;5.05,D146&lt;0.8),1.4,IF(AND(H146&gt;=13.932,B146&gt;=3.6,G146&lt;0.948,B146&gt;=3.35,A146&gt;=5.05,D146&lt;0.8),1.65,IF(AND(G146&gt;=0.652,A146&gt;=5.3,D146&gt;=1.15,A146&lt;5.9,F146&lt;2.5,D146&gt;=0.8),3.8,IF(AND(D146&lt;1.35,D146&lt;1.6,B146&gt;=2.75,A146&gt;=5.9,F146&lt;2.5,D146&gt;=0.8),4.42,IF(AND(H146&lt;6.656,H146&gt;=5.767,H146&lt;8.598,D146&lt;2.45,F146&gt;=2.5,D146&gt;=0.8),5.033,IF(AND(H146&gt;=6.656,H146&gt;=5.767,H146&lt;8.598,D146&lt;2.45,F146&gt;=2.5,D146&gt;=0.8),5.1,IF(AND(G146&gt;=0.885,A146&gt;=6.25,H146&gt;=8.598,D146&lt;2.45,F146&gt;=2.5,D146&gt;=0.8),5.2,IF(AND(H146&lt;6.926,H146&lt;13.932,B146&gt;=3.6,G146&lt;0.948,B146&gt;=3.35,A146&gt;=5.05,D146&lt;0.8),1.433,IF(AND(H146&gt;=6.926,H146&lt;13.932,B146&gt;=3.6,G146&lt;0.948,B146&gt;=3.35,A146&gt;=5.05,D146&lt;0.8),1.5,IF(AND(A146&lt;5.65,G146&lt;0.652,A146&gt;=5.3,D146&gt;=1.15,A146&lt;5.9,F146&lt;2.5,D146&gt;=0.8),4.36,IF(AND(A146&gt;=5.65,G146&lt;0.652,A146&gt;=5.3,D146&gt;=1.15,A146&lt;5.9,F146&lt;2.5,D146&gt;=0.8),4.2,IF(AND(H146&gt;=13.561,D146&gt;=1.35,D146&lt;1.6,B146&gt;=2.75,A146&gt;=5.9,F146&lt;2.5,D146&gt;=0.8),4.767,IF(AND(H146&lt;9.091,G146&lt;0.885,A146&gt;=6.25,H146&gt;=8.598,D146&lt;2.45,F146&gt;=2.5,D146&gt;=0.8),6.3,IF(AND(H146&gt;=12.206,H146&lt;13.561,D146&gt;=1.35,D146&lt;1.6,B146&gt;=2.75,A146&gt;=5.9,F146&lt;2.5,D146&gt;=0.8),4.4,IF(AND(D146&gt;=2.25,H146&gt;=9.091,G146&lt;0.885,A146&gt;=6.25,H146&gt;=8.598,D146&lt;2.45,F146&gt;=2.5,D146&gt;=0.8),5.9,IF(AND(B146&lt;3.05,H146&lt;12.206,H146&lt;13.561,D146&gt;=1.35,D146&lt;1.6,B146&gt;=2.75,A146&gt;=5.9,F146&lt;2.5,D146&gt;=0.8),4.6,IF(AND(B146&gt;=3.05,H146&lt;12.206,H146&lt;13.561,D146&gt;=1.35,D146&lt;1.6,B146&gt;=2.75,A146&gt;=5.9,F146&lt;2.5,D146&gt;=0.8),4.7,IF(AND(G146&gt;=0.596,D146&lt;2.25,H146&gt;=9.091,G146&lt;0.885,A146&gt;=6.25,H146&gt;=8.598,D146&lt;2.45,F146&gt;=2.5,D146&gt;=0.8),5.1,IF(AND(G146&gt;=0.379,G146&lt;0.596,D146&lt;2.25,H146&gt;=9.091,G146&lt;0.885,A146&gt;=6.25,H146&gt;=8.598,D146&lt;2.45,F146&gt;=2.5,D146&gt;=0.8),5.767,IF(AND(D146&lt;2.15,G146&lt;0.379,G146&lt;0.596,D146&lt;2.25,H146&gt;=9.091,G146&lt;0.885,A146&gt;=6.25,H146&gt;=8.598,D146&lt;2.45,F146&gt;=2.5,D146&gt;=0.8),5.4,IF(AND(D146&gt;=2.15,G146&lt;0.379,G146&lt;0.596,D146&lt;2.25,H146&gt;=9.091,G146&lt;0.885,A146&gt;=6.25,H146&gt;=8.598,D146&lt;2.45,F146&gt;=2.5,D146&gt;=0.8),5.6,"shouldnthappen")))))))))))))))))))))))))))))))))))))</f>
        <v>5.9</v>
      </c>
      <c r="AM146" s="1" t="n">
        <f aca="false">IF(AND(H146&lt;5.245,D146&lt;0.8),1,IF(AND(A146&lt;4.5,H146&gt;=5.245,D146&lt;0.8),1.35,IF(AND(D146&gt;=0.5,A146&gt;=4.5,H146&gt;=5.245,D146&lt;0.8),1.6,IF(AND(H146&lt;7.25,B146&lt;2.6,A146&lt;6.15,D146&gt;=0.8),4.375,IF(AND(H146&gt;=7.25,B146&lt;2.6,A146&lt;6.15,D146&gt;=0.8),3.075,IF(AND(H146&lt;13.935,A146&gt;=7.05,A146&gt;=6.15,D146&gt;=0.8),6.067,IF(AND(H146&gt;=13.935,A146&gt;=7.05,A146&gt;=6.15,D146&gt;=0.8),6.525,IF(AND(G146&gt;=0.948,D146&lt;0.5,A146&gt;=4.5,H146&gt;=5.245,D146&lt;0.8),1.7,IF(AND(G146&lt;0.568,D146&gt;=1.55,B146&gt;=2.6,A146&lt;6.15,D146&gt;=0.8),5.1,IF(AND(G146&gt;=0.568,D146&gt;=1.55,B146&gt;=2.6,A146&lt;6.15,D146&gt;=0.8),5,IF(AND(A146&gt;=6.6,B146&gt;=3.15,A146&lt;7.05,A146&gt;=6.15,D146&gt;=0.8),5.78,IF(AND(G146&lt;0.165,G146&lt;0.273,D146&lt;1.55,B146&gt;=2.6,A146&lt;6.15,D146&gt;=0.8),4.1,IF(AND(G146&gt;=0.165,G146&lt;0.273,D146&lt;1.55,B146&gt;=2.6,A146&lt;6.15,D146&gt;=0.8),4.5,IF(AND(D146&lt;1.35,G146&gt;=0.273,D146&lt;1.55,B146&gt;=2.6,A146&lt;6.15,D146&gt;=0.8),4.08,IF(AND(D146&gt;=1.35,G146&gt;=0.273,D146&lt;1.55,B146&gt;=2.6,A146&lt;6.15,D146&gt;=0.8),4.4,IF(AND(D146&lt;1.45,F146&lt;2.5,B146&lt;3.15,A146&lt;7.05,A146&gt;=6.15,D146&gt;=0.8),4.38,IF(AND(D146&gt;=1.45,F146&lt;2.5,B146&lt;3.15,A146&lt;7.05,A146&gt;=6.15,D146&gt;=0.8),4.75,IF(AND(D146&gt;=2.25,F146&gt;=2.5,B146&lt;3.15,A146&lt;7.05,A146&gt;=6.15,D146&gt;=0.8),5.16,IF(AND(H146&lt;11.488,A146&lt;6.6,B146&gt;=3.15,A146&lt;7.05,A146&gt;=6.15,D146&gt;=0.8),6,IF(AND(H146&gt;=14.396,D146&lt;0.25,G146&lt;0.948,D146&lt;0.5,A146&gt;=4.5,H146&gt;=5.245,D146&lt;0.8),1.3,IF(AND(A146&gt;=5.55,D146&gt;=0.25,G146&lt;0.948,D146&lt;0.5,A146&gt;=4.5,H146&gt;=5.245,D146&lt;0.8),1.7,IF(AND(D146&lt;1.85,D146&lt;2.25,F146&gt;=2.5,B146&lt;3.15,A146&lt;7.05,A146&gt;=6.15,D146&gt;=0.8),5.6,IF(AND(G146&lt;0.669,H146&gt;=11.488,A146&lt;6.6,B146&gt;=3.15,A146&lt;7.05,A146&gt;=6.15,D146&gt;=0.8),4.7,IF(AND(G146&gt;=0.669,H146&gt;=11.488,A146&lt;6.6,B146&gt;=3.15,A146&lt;7.05,A146&gt;=6.15,D146&gt;=0.8),5.22,IF(AND(H146&lt;6.543,H146&lt;14.396,D146&lt;0.25,G146&lt;0.948,D146&lt;0.5,A146&gt;=4.5,H146&gt;=5.245,D146&lt;0.8),1.4,IF(AND(A146&lt;4.95,A146&lt;5.55,D146&gt;=0.25,G146&lt;0.948,D146&lt;0.5,A146&gt;=4.5,H146&gt;=5.245,D146&lt;0.8),1.4,IF(AND(A146&gt;=4.95,A146&lt;5.55,D146&gt;=0.25,G146&lt;0.948,D146&lt;0.5,A146&gt;=4.5,H146&gt;=5.245,D146&lt;0.8),1.48,IF(AND(H146&lt;10.667,D146&gt;=1.85,D146&lt;2.25,F146&gt;=2.5,B146&lt;3.15,A146&lt;7.05,A146&gt;=6.15,D146&gt;=0.8),5.25,IF(AND(H146&gt;=10.667,D146&gt;=1.85,D146&lt;2.25,F146&gt;=2.5,B146&lt;3.15,A146&lt;7.05,A146&gt;=6.15,D146&gt;=0.8),5.55,IF(AND(G146&lt;0.063,H146&gt;=6.543,H146&lt;14.396,D146&lt;0.25,G146&lt;0.948,D146&lt;0.5,A146&gt;=4.5,H146&gt;=5.245,D146&lt;0.8),1.4,IF(AND(H146&lt;9.212,G146&gt;=0.063,H146&gt;=6.543,H146&lt;14.396,D146&lt;0.25,G146&lt;0.948,D146&lt;0.5,A146&gt;=4.5,H146&gt;=5.245,D146&lt;0.8),1.475,IF(AND(H146&gt;=9.212,G146&gt;=0.063,H146&gt;=6.543,H146&lt;14.396,D146&lt;0.25,G146&lt;0.948,D146&lt;0.5,A146&gt;=4.5,H146&gt;=5.245,D146&lt;0.8),1.5,"shouldnthappen"))))))))))))))))))))))))))))))))</f>
        <v>5.78</v>
      </c>
      <c r="AN146" s="1" t="n">
        <f aca="false">IF(AND(D146&lt;0.7,A146&gt;=5.55),1.633,IF(AND(G146&lt;0.38,B146&lt;2.8,A146&lt;5.55),4.3,IF(AND(G146&gt;=0.38,B146&lt;2.8,A146&lt;5.55),3.325,IF(AND(D146&gt;=0.35,B146&gt;=2.8,A146&lt;5.55),1.6,IF(AND(B146&gt;=3.4,A146&lt;4.8,D146&lt;0.35,B146&gt;=2.8,A146&lt;5.55),1,IF(AND(H146&gt;=11.789,A146&lt;5.9,D146&lt;1.55,D146&gt;=0.7,A146&gt;=5.55),4.325,IF(AND(F146&gt;=2.5,A146&gt;=5.9,D146&lt;1.55,D146&gt;=0.7,A146&gt;=5.55),5.05,IF(AND(D146&lt;1.9,A146&gt;=7.25,D146&gt;=1.55,D146&gt;=0.7,A146&gt;=5.55),6.3,IF(AND(D146&gt;=1.9,A146&gt;=7.25,D146&gt;=1.55,D146&gt;=0.7,A146&gt;=5.55),6.4,IF(AND(A146&lt;4.35,B146&lt;3.4,A146&lt;4.8,D146&lt;0.35,B146&gt;=2.8,A146&lt;5.55),1.1,IF(AND(G146&gt;=0.934,B146&lt;3.45,A146&gt;=4.8,D146&lt;0.35,B146&gt;=2.8,A146&lt;5.55),1.7,IF(AND(H146&gt;=14.877,B146&gt;=3.45,A146&gt;=4.8,D146&lt;0.35,B146&gt;=2.8,A146&lt;5.55),1.3,IF(AND(B146&lt;2.6,H146&lt;11.789,A146&lt;5.9,D146&lt;1.55,D146&gt;=0.7,A146&gt;=5.55),3.9,IF(AND(B146&gt;=2.6,H146&lt;11.789,A146&lt;5.9,D146&lt;1.55,D146&gt;=0.7,A146&gt;=5.55),4.26,IF(AND(A146&lt;6.6,F146&lt;2.5,A146&gt;=5.9,D146&lt;1.55,D146&gt;=0.7,A146&gt;=5.55),4.625,IF(AND(A146&gt;=6.6,F146&lt;2.5,A146&gt;=5.9,D146&lt;1.55,D146&gt;=0.7,A146&gt;=5.55),4.475,IF(AND(B146&lt;2.6,D146&lt;2.05,A146&lt;7.25,D146&gt;=1.55,D146&gt;=0.7,A146&gt;=5.55),5.8,IF(AND(G146&gt;=0.743,D146&gt;=2.05,A146&lt;7.25,D146&gt;=1.55,D146&gt;=0.7,A146&gt;=5.55),5.1,IF(AND(G146&lt;0.422,A146&gt;=4.35,B146&lt;3.4,A146&lt;4.8,D146&lt;0.35,B146&gt;=2.8,A146&lt;5.55),1.367,IF(AND(G146&gt;=0.422,A146&gt;=4.35,B146&lt;3.4,A146&lt;4.8,D146&lt;0.35,B146&gt;=2.8,A146&lt;5.55),1.3,IF(AND(A146&lt;5.05,G146&lt;0.934,B146&lt;3.45,A146&gt;=4.8,D146&lt;0.35,B146&gt;=2.8,A146&lt;5.55),1.525,IF(AND(A146&gt;=5.05,G146&lt;0.934,B146&lt;3.45,A146&gt;=4.8,D146&lt;0.35,B146&gt;=2.8,A146&lt;5.55),1.5,IF(AND(G146&gt;=0.585,H146&lt;14.877,B146&gt;=3.45,A146&gt;=4.8,D146&lt;0.35,B146&gt;=2.8,A146&lt;5.55),1.54,IF(AND(G146&gt;=0.537,G146&lt;0.743,D146&gt;=2.05,A146&lt;7.25,D146&gt;=1.55,D146&gt;=0.7,A146&gt;=5.55),5.833,IF(AND(D146&gt;=0.25,G146&lt;0.585,H146&lt;14.877,B146&gt;=3.45,A146&gt;=4.8,D146&lt;0.35,B146&gt;=2.8,A146&lt;5.55),1.367,IF(AND(D146&lt;1.75,H146&lt;13.795,B146&gt;=2.6,D146&lt;2.05,A146&lt;7.25,D146&gt;=1.55,D146&gt;=0.7,A146&gt;=5.55),5.45,IF(AND(B146&lt;2.85,H146&gt;=13.795,B146&gt;=2.6,D146&lt;2.05,A146&lt;7.25,D146&gt;=1.55,D146&gt;=0.7,A146&gt;=5.55),5.1,IF(AND(B146&gt;=2.85,H146&gt;=13.795,B146&gt;=2.6,D146&lt;2.05,A146&lt;7.25,D146&gt;=1.55,D146&gt;=0.7,A146&gt;=5.55),4.82,IF(AND(G146&lt;0.353,G146&lt;0.537,G146&lt;0.743,D146&gt;=2.05,A146&lt;7.25,D146&gt;=1.55,D146&gt;=0.7,A146&gt;=5.55),5.425,IF(AND(G146&gt;=0.353,G146&lt;0.537,G146&lt;0.743,D146&gt;=2.05,A146&lt;7.25,D146&gt;=1.55,D146&gt;=0.7,A146&gt;=5.55),5.62,IF(AND(G146&lt;0.311,D146&lt;0.25,G146&lt;0.585,H146&lt;14.877,B146&gt;=3.45,A146&gt;=4.8,D146&lt;0.35,B146&gt;=2.8,A146&lt;5.55),1.5,IF(AND(G146&gt;=0.311,D146&lt;0.25,G146&lt;0.585,H146&lt;14.877,B146&gt;=3.45,A146&gt;=4.8,D146&lt;0.35,B146&gt;=2.8,A146&lt;5.55),1.4,IF(AND(B146&gt;=3.1,D146&gt;=1.75,H146&lt;13.795,B146&gt;=2.6,D146&lt;2.05,A146&lt;7.25,D146&gt;=1.55,D146&gt;=0.7,A146&gt;=5.55),5.1,IF(AND(B146&lt;2.85,B146&lt;3.1,D146&gt;=1.75,H146&lt;13.795,B146&gt;=2.6,D146&lt;2.05,A146&lt;7.25,D146&gt;=1.55,D146&gt;=0.7,A146&gt;=5.55),5.2,IF(AND(B146&gt;=2.85,B146&lt;3.1,D146&gt;=1.75,H146&lt;13.795,B146&gt;=2.6,D146&lt;2.05,A146&lt;7.25,D146&gt;=1.55,D146&gt;=0.7,A146&gt;=5.55),5.2,"shouldnthappen")))))))))))))))))))))))))))))))))))</f>
        <v>5.833</v>
      </c>
      <c r="AO146" s="1" t="n">
        <f aca="false">IF(AND(H146&gt;=14.529,G146&lt;0.633,D146&lt;0.8),1.3,IF(AND(A146&lt;5.05,G146&gt;=0.633,D146&lt;0.8),1.35,IF(AND(H146&gt;=14.379,H146&lt;14.529,G146&lt;0.633,D146&lt;0.8),1.7,IF(AND(B146&lt;3.35,A146&gt;=5.05,G146&gt;=0.633,D146&lt;0.8),1.7,IF(AND(D146&gt;=1.45,A146&lt;5.95,F146&lt;2.5,D146&gt;=0.8),4.5,IF(AND(D146&lt;1.35,A146&gt;=5.95,F146&lt;2.5,D146&gt;=0.8),4,IF(AND(D146&lt;1.85,G146&gt;=0.845,F146&gt;=2.5,D146&gt;=0.8),4.8,IF(AND(B146&gt;=4.3,H146&lt;14.379,H146&lt;14.529,G146&lt;0.633,D146&lt;0.8),1.5,IF(AND(A146&lt;5.25,B146&gt;=3.35,A146&gt;=5.05,G146&gt;=0.633,D146&lt;0.8),1.55,IF(AND(A146&gt;=5.25,B146&gt;=3.35,A146&gt;=5.05,G146&gt;=0.633,D146&lt;0.8),1.633,IF(AND(A146&lt;5.05,D146&lt;1.45,A146&lt;5.95,F146&lt;2.5,D146&gt;=0.8),3.3,IF(AND(G146&lt;0.293,D146&gt;=1.35,A146&gt;=5.95,F146&lt;2.5,D146&gt;=0.8),5,IF(AND(A146&gt;=6.6,D146&lt;2.05,G146&lt;0.845,F146&gt;=2.5,D146&gt;=0.8),5.8,IF(AND(B146&lt;3.05,D146&gt;=2.05,G146&lt;0.845,F146&gt;=2.5,D146&gt;=0.8),6.15,IF(AND(B146&lt;2.9,D146&gt;=1.85,G146&gt;=0.845,F146&gt;=2.5,D146&gt;=0.8),5.1,IF(AND(B146&gt;=2.9,D146&gt;=1.85,G146&gt;=0.845,F146&gt;=2.5,D146&gt;=0.8),5.2,IF(AND(B146&gt;=3.8,B146&lt;4.3,H146&lt;14.379,H146&lt;14.529,G146&lt;0.633,D146&lt;0.8),1.333,IF(AND(A146&lt;6.25,G146&gt;=0.293,D146&gt;=1.35,A146&gt;=5.95,F146&lt;2.5,D146&gt;=0.8),4.6,IF(AND(H146&lt;10.351,A146&lt;6.6,D146&lt;2.05,G146&lt;0.845,F146&gt;=2.5,D146&gt;=0.8),5.4,IF(AND(G146&gt;=0.364,B146&gt;=3.05,D146&gt;=2.05,G146&lt;0.845,F146&gt;=2.5,D146&gt;=0.8),5.66,IF(AND(G146&gt;=0.447,B146&lt;3.8,B146&lt;4.3,H146&lt;14.379,H146&lt;14.529,G146&lt;0.633,D146&lt;0.8),1.3,IF(AND(H146&lt;6.247,A146&lt;5.65,A146&gt;=5.05,D146&lt;1.45,A146&lt;5.95,F146&lt;2.5,D146&gt;=0.8),4.033,IF(AND(D146&lt;1.25,A146&gt;=5.65,A146&gt;=5.05,D146&lt;1.45,A146&lt;5.95,F146&lt;2.5,D146&gt;=0.8),3.88,IF(AND(D146&gt;=1.25,A146&gt;=5.65,A146&gt;=5.05,D146&lt;1.45,A146&lt;5.95,F146&lt;2.5,D146&gt;=0.8),4.35,IF(AND(B146&lt;2.65,A146&gt;=6.25,G146&gt;=0.293,D146&gt;=1.35,A146&gt;=5.95,F146&lt;2.5,D146&gt;=0.8),4.9,IF(AND(B146&lt;2.75,H146&gt;=10.351,A146&lt;6.6,D146&lt;2.05,G146&lt;0.845,F146&gt;=2.5,D146&gt;=0.8),5.1,IF(AND(B146&gt;=2.75,H146&gt;=10.351,A146&lt;6.6,D146&lt;2.05,G146&lt;0.845,F146&gt;=2.5,D146&gt;=0.8),4.95,IF(AND(B146&lt;3.15,G146&lt;0.364,B146&gt;=3.05,D146&gt;=2.05,G146&lt;0.845,F146&gt;=2.5,D146&gt;=0.8),5.28,IF(AND(B146&gt;=3.15,G146&lt;0.364,B146&gt;=3.05,D146&gt;=2.05,G146&lt;0.845,F146&gt;=2.5,D146&gt;=0.8),5.5,IF(AND(H146&lt;9.212,G146&lt;0.447,B146&lt;3.8,B146&lt;4.3,H146&lt;14.379,H146&lt;14.529,G146&lt;0.633,D146&lt;0.8),1.4,IF(AND(G146&lt;0.356,H146&gt;=6.247,A146&lt;5.65,A146&gt;=5.05,D146&lt;1.45,A146&lt;5.95,F146&lt;2.5,D146&gt;=0.8),4.2,IF(AND(B146&lt;3,B146&gt;=2.65,A146&gt;=6.25,G146&gt;=0.293,D146&gt;=1.35,A146&gt;=5.95,F146&lt;2.5,D146&gt;=0.8),4.6,IF(AND(B146&gt;=3,B146&gt;=2.65,A146&gt;=6.25,G146&gt;=0.293,D146&gt;=1.35,A146&gt;=5.95,F146&lt;2.5,D146&gt;=0.8),4.7,IF(AND(A146&lt;5.05,H146&gt;=9.212,G146&lt;0.447,B146&lt;3.8,B146&lt;4.3,H146&lt;14.379,H146&lt;14.529,G146&lt;0.633,D146&lt;0.8),1.533,IF(AND(A146&gt;=5.05,H146&gt;=9.212,G146&lt;0.447,B146&lt;3.8,B146&lt;4.3,H146&lt;14.379,H146&lt;14.529,G146&lt;0.633,D146&lt;0.8),1.425,IF(AND(A146&lt;5.35,G146&gt;=0.356,H146&gt;=6.247,A146&lt;5.65,A146&gt;=5.05,D146&lt;1.45,A146&lt;5.95,F146&lt;2.5,D146&gt;=0.8),3.9,IF(AND(A146&gt;=5.35,G146&gt;=0.356,H146&gt;=6.247,A146&lt;5.65,A146&gt;=5.05,D146&lt;1.45,A146&lt;5.95,F146&lt;2.5,D146&gt;=0.8),3.72,"shouldnthappen")))))))))))))))))))))))))))))))))))))</f>
        <v>5.66</v>
      </c>
      <c r="AP146" s="1" t="n">
        <f aca="false">IF(AND(F146&gt;=1.5,A146&lt;5.55),3.84,IF(AND(G146&gt;=0.52,A146&lt;4.75,F146&lt;1.5,A146&lt;5.55),1.16,IF(AND(A146&lt;5.65,A146&lt;5.85,D146&lt;1.55,A146&gt;=5.55),4.2,IF(AND(A146&gt;=5.65,A146&lt;5.85,D146&lt;1.55,A146&gt;=5.55),3.167,IF(AND(G146&gt;=0.798,A146&gt;=5.85,D146&lt;1.55,A146&gt;=5.55),4,IF(AND(F146&lt;2.5,H146&lt;14.1,D146&gt;=1.55,A146&gt;=5.55),4.84,IF(AND(A146&lt;7.2,H146&gt;=14.1,D146&gt;=1.55,A146&gt;=5.55),5.633,IF(AND(A146&gt;=7.2,H146&gt;=14.1,D146&gt;=1.55,A146&gt;=5.55),6.6,IF(AND(G146&lt;0.161,G146&lt;0.52,A146&lt;4.75,F146&lt;1.5,A146&lt;5.55),1.5,IF(AND(D146&gt;=0.5,G146&lt;0.676,A146&gt;=4.75,F146&lt;1.5,A146&lt;5.55),1.6,IF(AND(H146&lt;11.016,G146&gt;=0.676,A146&gt;=4.75,F146&lt;1.5,A146&lt;5.55),1.75,IF(AND(G146&lt;0.209,G146&lt;0.798,A146&gt;=5.85,D146&lt;1.55,A146&gt;=5.55),4.5,IF(AND(G146&gt;=0.74,F146&gt;=2.5,H146&lt;14.1,D146&gt;=1.55,A146&gt;=5.55),6.225,IF(AND(B146&lt;2.95,G146&gt;=0.161,G146&lt;0.52,A146&lt;4.75,F146&lt;1.5,A146&lt;5.55),1.4,IF(AND(B146&gt;=2.95,G146&gt;=0.161,G146&lt;0.52,A146&lt;4.75,F146&lt;1.5,A146&lt;5.55),1.34,IF(AND(B146&lt;3.15,D146&lt;0.5,G146&lt;0.676,A146&gt;=4.75,F146&lt;1.5,A146&lt;5.55),1.52,IF(AND(D146&lt;0.25,H146&gt;=11.016,G146&gt;=0.676,A146&gt;=4.75,F146&lt;1.5,A146&lt;5.55),1.567,IF(AND(D146&gt;=0.25,H146&gt;=11.016,G146&gt;=0.676,A146&gt;=4.75,F146&lt;1.5,A146&lt;5.55),1.5,IF(AND(H146&lt;7.47,G146&gt;=0.209,G146&lt;0.798,A146&gt;=5.85,D146&lt;1.55,A146&gt;=5.55),5.05,IF(AND(B146&lt;2.85,G146&lt;0.74,F146&gt;=2.5,H146&lt;14.1,D146&gt;=1.55,A146&gt;=5.55),5.35,IF(AND(B146&lt;3.3,B146&gt;=3.15,D146&lt;0.5,G146&lt;0.676,A146&gt;=4.75,F146&lt;1.5,A146&lt;5.55),1.2,IF(AND(D146&lt;1.45,H146&gt;=7.47,G146&gt;=0.209,G146&lt;0.798,A146&gt;=5.85,D146&lt;1.55,A146&gt;=5.55),4.66,IF(AND(D146&gt;=1.45,H146&gt;=7.47,G146&gt;=0.209,G146&lt;0.798,A146&gt;=5.85,D146&lt;1.55,A146&gt;=5.55),4.64,IF(AND(A146&gt;=7.05,B146&gt;=2.85,G146&lt;0.74,F146&gt;=2.5,H146&lt;14.1,D146&gt;=1.55,A146&gt;=5.55),5.8,IF(AND(B146&gt;=3.25,A146&lt;7.05,B146&gt;=2.85,G146&lt;0.74,F146&gt;=2.5,H146&lt;14.1,D146&gt;=1.55,A146&gt;=5.55),5.7,IF(AND(H146&gt;=13.641,D146&lt;0.25,B146&gt;=3.3,B146&gt;=3.15,D146&lt;0.5,G146&lt;0.676,A146&gt;=4.75,F146&lt;1.5,A146&lt;5.55),1.3,IF(AND(D146&lt;0.35,D146&gt;=0.25,B146&gt;=3.3,B146&gt;=3.15,D146&lt;0.5,G146&lt;0.676,A146&gt;=4.75,F146&lt;1.5,A146&lt;5.55),1.367,IF(AND(D146&gt;=0.35,D146&gt;=0.25,B146&gt;=3.3,B146&gt;=3.15,D146&lt;0.5,G146&lt;0.676,A146&gt;=4.75,F146&lt;1.5,A146&lt;5.55),1.3,IF(AND(A146&lt;6.35,B146&lt;3.25,A146&lt;7.05,B146&gt;=2.85,G146&lt;0.74,F146&gt;=2.5,H146&lt;14.1,D146&gt;=1.55,A146&gt;=5.55),5.6,IF(AND(A146&gt;=6.35,B146&lt;3.25,A146&lt;7.05,B146&gt;=2.85,G146&lt;0.74,F146&gt;=2.5,H146&lt;14.1,D146&gt;=1.55,A146&gt;=5.55),5.325,IF(AND(A146&lt;5.1,H146&lt;13.641,D146&lt;0.25,B146&gt;=3.3,B146&gt;=3.15,D146&lt;0.5,G146&lt;0.676,A146&gt;=4.75,F146&lt;1.5,A146&lt;5.55),1.4,IF(AND(H146&gt;=11.031,A146&gt;=5.1,H146&lt;13.641,D146&lt;0.25,B146&gt;=3.3,B146&gt;=3.15,D146&lt;0.5,G146&lt;0.676,A146&gt;=4.75,F146&lt;1.5,A146&lt;5.55),1.4,IF(AND(A146&lt;5.45,H146&lt;11.031,A146&gt;=5.1,H146&lt;13.641,D146&lt;0.25,B146&gt;=3.3,B146&gt;=3.15,D146&lt;0.5,G146&lt;0.676,A146&gt;=4.75,F146&lt;1.5,A146&lt;5.55),1.5,IF(AND(A146&gt;=5.45,H146&lt;11.031,A146&gt;=5.1,H146&lt;13.641,D146&lt;0.25,B146&gt;=3.3,B146&gt;=3.15,D146&lt;0.5,G146&lt;0.676,A146&gt;=4.75,F146&lt;1.5,A146&lt;5.55),1.4,"shouldnthappen"))))))))))))))))))))))))))))))))))</f>
        <v>5.325</v>
      </c>
      <c r="AQ146" s="1" t="n">
        <f aca="false">IF(AND(H146&lt;6.926,D146&gt;=0.35,F146&lt;1.5),1.9,IF(AND(G146&gt;=0.869,D146&gt;=1.75,F146&gt;=1.5),5.15,IF(AND(A146&lt;4.35,A146&lt;5.05,D146&lt;0.35,F146&lt;1.5),1.1,IF(AND(H146&lt;6.089,A146&gt;=5.05,D146&lt;0.35,F146&lt;1.5),1.7,IF(AND(H146&gt;=13.089,H146&gt;=6.926,D146&gt;=0.35,F146&lt;1.5),1.3,IF(AND(G146&lt;0.695,D146&lt;1.15,D146&lt;1.75,F146&gt;=1.5),3.62,IF(AND(G146&gt;=0.695,D146&lt;1.15,D146&lt;1.75,F146&gt;=1.5),3,IF(AND(G146&gt;=0.585,H146&gt;=6.089,A146&gt;=5.05,D146&lt;0.35,F146&lt;1.5),1.5,IF(AND(H146&lt;9.582,H146&lt;13.089,H146&gt;=6.926,D146&gt;=0.35,F146&lt;1.5),1.5,IF(AND(H146&gt;=9.582,H146&lt;13.089,H146&gt;=6.926,D146&gt;=0.35,F146&lt;1.5),1.6,IF(AND(D146&lt;1.35,H146&lt;9.349,D146&gt;=1.15,D146&lt;1.75,F146&gt;=1.5),3.867,IF(AND(D146&lt;2.05,A146&lt;7.05,G146&lt;0.869,D146&gt;=1.75,F146&gt;=1.5),4.9,IF(AND(B146&gt;=3.3,A146&gt;=7.05,G146&lt;0.869,D146&gt;=1.75,F146&gt;=1.5),6.1,IF(AND(G146&lt;0.347,H146&lt;11.218,A146&gt;=4.35,A146&lt;5.05,D146&lt;0.35,F146&lt;1.5),1.4,IF(AND(G146&gt;=0.347,H146&lt;11.218,A146&gt;=4.35,A146&lt;5.05,D146&lt;0.35,F146&lt;1.5),1.5,IF(AND(G146&gt;=0.265,H146&gt;=11.218,A146&gt;=4.35,A146&lt;5.05,D146&lt;0.35,F146&lt;1.5),1.45,IF(AND(A146&gt;=5.4,G146&lt;0.585,H146&gt;=6.089,A146&gt;=5.05,D146&lt;0.35,F146&lt;1.5),1.35,IF(AND(B146&gt;=2.9,D146&gt;=1.35,H146&lt;9.349,D146&gt;=1.15,D146&lt;1.75,F146&gt;=1.5),4.6,IF(AND(D146&gt;=1.35,A146&lt;6.15,H146&gt;=9.349,D146&gt;=1.15,D146&lt;1.75,F146&gt;=1.5),4.54,IF(AND(H146&lt;10.927,A146&gt;=6.15,H146&gt;=9.349,D146&gt;=1.15,D146&lt;1.75,F146&gt;=1.5),4.3,IF(AND(G146&lt;0.512,D146&gt;=2.05,A146&lt;7.05,G146&lt;0.869,D146&gt;=1.75,F146&gt;=1.5),5.533,IF(AND(G146&gt;=0.512,D146&gt;=2.05,A146&lt;7.05,G146&lt;0.869,D146&gt;=1.75,F146&gt;=1.5),5.88,IF(AND(H146&lt;11.551,B146&lt;3.3,A146&gt;=7.05,G146&lt;0.869,D146&gt;=1.75,F146&gt;=1.5),6.3,IF(AND(G146&lt;0.227,G146&lt;0.265,H146&gt;=11.218,A146&gt;=4.35,A146&lt;5.05,D146&lt;0.35,F146&lt;1.5),1.4,IF(AND(G146&gt;=0.227,G146&lt;0.265,H146&gt;=11.218,A146&gt;=4.35,A146&lt;5.05,D146&lt;0.35,F146&lt;1.5),1.26,IF(AND(H146&lt;11.031,A146&lt;5.4,G146&lt;0.585,H146&gt;=6.089,A146&gt;=5.05,D146&lt;0.35,F146&lt;1.5),1.5,IF(AND(H146&gt;=11.031,A146&lt;5.4,G146&lt;0.585,H146&gt;=6.089,A146&gt;=5.05,D146&lt;0.35,F146&lt;1.5),1.4,IF(AND(A146&lt;5.45,B146&lt;2.9,D146&gt;=1.35,H146&lt;9.349,D146&gt;=1.15,D146&lt;1.75,F146&gt;=1.5),4.5,IF(AND(A146&lt;5.9,D146&lt;1.35,A146&lt;6.15,H146&gt;=9.349,D146&gt;=1.15,D146&lt;1.75,F146&gt;=1.5),4.2,IF(AND(A146&gt;=5.9,D146&lt;1.35,A146&lt;6.15,H146&gt;=9.349,D146&gt;=1.15,D146&lt;1.75,F146&gt;=1.5),4,IF(AND(A146&gt;=6.75,H146&gt;=10.927,A146&gt;=6.15,H146&gt;=9.349,D146&gt;=1.15,D146&lt;1.75,F146&gt;=1.5),4.767,IF(AND(B146&lt;2.9,H146&gt;=11.551,B146&lt;3.3,A146&gt;=7.05,G146&lt;0.869,D146&gt;=1.75,F146&gt;=1.5),6.7,IF(AND(B146&gt;=2.9,H146&gt;=11.551,B146&lt;3.3,A146&gt;=7.05,G146&lt;0.869,D146&gt;=1.75,F146&gt;=1.5),6.6,IF(AND(B146&lt;2.45,A146&gt;=5.45,B146&lt;2.9,D146&gt;=1.35,H146&lt;9.349,D146&gt;=1.15,D146&lt;1.75,F146&gt;=1.5),5,IF(AND(B146&gt;=2.45,A146&gt;=5.45,B146&lt;2.9,D146&gt;=1.35,H146&lt;9.349,D146&gt;=1.15,D146&lt;1.75,F146&gt;=1.5),5.1,IF(AND(H146&lt;11.166,A146&lt;6.75,H146&gt;=10.927,A146&gt;=6.15,H146&gt;=9.349,D146&gt;=1.15,D146&lt;1.75,F146&gt;=1.5),4.9,IF(AND(G146&lt;0.228,H146&gt;=11.166,A146&lt;6.75,H146&gt;=10.927,A146&gt;=6.15,H146&gt;=9.349,D146&gt;=1.15,D146&lt;1.75,F146&gt;=1.5),4.7,IF(AND(H146&lt;13.531,G146&gt;=0.228,H146&gt;=11.166,A146&lt;6.75,H146&gt;=10.927,A146&gt;=6.15,H146&gt;=9.349,D146&gt;=1.15,D146&lt;1.75,F146&gt;=1.5),4.4,IF(AND(H146&gt;=13.531,G146&gt;=0.228,H146&gt;=11.166,A146&lt;6.75,H146&gt;=10.927,A146&gt;=6.15,H146&gt;=9.349,D146&gt;=1.15,D146&lt;1.75,F146&gt;=1.5),4.6,"shouldnthappen")))))))))))))))))))))))))))))))))))))))</f>
        <v>5.88</v>
      </c>
      <c r="AR146" s="1" t="n">
        <f aca="false">IF(AND(G146&gt;=0.93,B146&lt;3.65,F146&lt;1.5),1.7,IF(AND(H146&lt;6.542,B146&gt;=3.65,F146&lt;1.5),1.767,IF(AND(A146&gt;=7.05,D146&gt;=1.55,F146&gt;=1.5),6.3,IF(AND(G146&lt;0.123,H146&gt;=6.542,B146&gt;=3.65,F146&lt;1.5),1.367,IF(AND(A146&lt;5.15,A146&lt;5.65,D146&lt;1.55,F146&gt;=1.5),3.15,IF(AND(A146&lt;4.8,G146&gt;=0.447,G146&lt;0.93,B146&lt;3.65,F146&lt;1.5),1.24,IF(AND(A146&gt;=4.8,G146&gt;=0.447,G146&lt;0.93,B146&lt;3.65,F146&lt;1.5),1.4,IF(AND(G146&lt;0.151,G146&gt;=0.123,H146&gt;=6.542,B146&gt;=3.65,F146&lt;1.5),1.7,IF(AND(G146&gt;=0.151,G146&gt;=0.123,H146&gt;=6.542,B146&gt;=3.65,F146&lt;1.5),1.5,IF(AND(D146&gt;=1.45,A146&gt;=5.15,A146&lt;5.65,D146&lt;1.55,F146&gt;=1.5),4.5,IF(AND(B146&lt;2.65,D146&gt;=1.35,A146&gt;=5.65,D146&lt;1.55,F146&gt;=1.5),4.9,IF(AND(G146&lt;0.527,F146&lt;2.5,A146&lt;7.05,D146&gt;=1.55,F146&gt;=1.5),5.075,IF(AND(G146&gt;=0.527,F146&lt;2.5,A146&lt;7.05,D146&gt;=1.55,F146&gt;=1.5),4.7,IF(AND(A146&lt;4.65,G146&lt;0.265,G146&lt;0.447,G146&lt;0.93,B146&lt;3.65,F146&lt;1.5),1.42,IF(AND(G146&lt;0.3,G146&gt;=0.265,G146&lt;0.447,G146&lt;0.93,B146&lt;3.65,F146&lt;1.5),1.6,IF(AND(G146&gt;=0.3,G146&gt;=0.265,G146&lt;0.447,G146&lt;0.93,B146&lt;3.65,F146&lt;1.5),1.4,IF(AND(G146&lt;0.356,D146&lt;1.45,A146&gt;=5.15,A146&lt;5.65,D146&lt;1.55,F146&gt;=1.5),4.125,IF(AND(D146&lt;1.1,A146&lt;6.2,D146&lt;1.35,A146&gt;=5.65,D146&lt;1.55,F146&gt;=1.5),4.1,IF(AND(D146&gt;=1.1,A146&lt;6.2,D146&lt;1.35,A146&gt;=5.65,D146&lt;1.55,F146&gt;=1.5),4.175,IF(AND(H146&gt;=13.433,A146&gt;=6.2,D146&lt;1.35,A146&gt;=5.65,D146&lt;1.55,F146&gt;=1.5),4.6,IF(AND(G146&lt;0.437,B146&gt;=2.65,D146&gt;=1.35,A146&gt;=5.65,D146&lt;1.55,F146&gt;=1.5),4.625,IF(AND(G146&gt;=0.437,B146&gt;=2.65,D146&gt;=1.35,A146&gt;=5.65,D146&lt;1.55,F146&gt;=1.5),4.75,IF(AND(B146&gt;=3.15,H146&lt;11.146,F146&gt;=2.5,A146&lt;7.05,D146&gt;=1.55,F146&gt;=1.5),5.667,IF(AND(B146&lt;2.65,H146&gt;=11.146,F146&gt;=2.5,A146&lt;7.05,D146&gt;=1.55,F146&gt;=1.5),5.8,IF(AND(B146&lt;3.3,A146&gt;=4.65,G146&lt;0.265,G146&lt;0.447,G146&lt;0.93,B146&lt;3.65,F146&lt;1.5),1.32,IF(AND(B146&gt;=3.3,A146&gt;=4.65,G146&lt;0.265,G146&lt;0.447,G146&lt;0.93,B146&lt;3.65,F146&lt;1.5),1.425,IF(AND(B146&lt;2.8,G146&gt;=0.356,D146&lt;1.45,A146&gt;=5.15,A146&lt;5.65,D146&lt;1.55,F146&gt;=1.5),3.86,IF(AND(B146&gt;=2.8,G146&gt;=0.356,D146&lt;1.45,A146&gt;=5.15,A146&lt;5.65,D146&lt;1.55,F146&gt;=1.5),3.6,IF(AND(B146&lt;2.6,H146&lt;13.433,A146&gt;=6.2,D146&lt;1.35,A146&gt;=5.65,D146&lt;1.55,F146&gt;=1.5),4.4,IF(AND(B146&gt;=2.6,H146&lt;13.433,A146&gt;=6.2,D146&lt;1.35,A146&gt;=5.65,D146&lt;1.55,F146&gt;=1.5),4.3,IF(AND(G146&lt;0.151,B146&lt;3.15,H146&lt;11.146,F146&gt;=2.5,A146&lt;7.05,D146&gt;=1.55,F146&gt;=1.5),5.5,IF(AND(H146&lt;15.52,B146&gt;=2.65,H146&gt;=11.146,F146&gt;=2.5,A146&lt;7.05,D146&gt;=1.55,F146&gt;=1.5),5.4,IF(AND(H146&gt;=15.52,B146&gt;=2.65,H146&gt;=11.146,F146&gt;=2.5,A146&lt;7.05,D146&gt;=1.55,F146&gt;=1.5),5.733,IF(AND(H146&lt;10.74,G146&gt;=0.151,B146&lt;3.15,H146&lt;11.146,F146&gt;=2.5,A146&lt;7.05,D146&gt;=1.55,F146&gt;=1.5),5.12,IF(AND(H146&gt;=10.74,G146&gt;=0.151,B146&lt;3.15,H146&lt;11.146,F146&gt;=2.5,A146&lt;7.05,D146&gt;=1.55,F146&gt;=1.5),4.9,"shouldnthappen")))))))))))))))))))))))))))))))))))</f>
        <v>5.667</v>
      </c>
      <c r="AS146" s="1" t="n">
        <f aca="false">IF(AND(F146&gt;=1.5,A146&lt;5.55),4.18,IF(AND(F146&gt;=2.5,B146&lt;2.75,A146&gt;=5.55),5.38,IF(AND(G146&gt;=0.587,B146&lt;3.75,F146&lt;1.5,A146&lt;5.55),1.48,IF(AND(H146&lt;6.51,B146&gt;=3.75,F146&lt;1.5,A146&lt;5.55),1.9,IF(AND(H146&gt;=6.51,B146&gt;=3.75,F146&lt;1.5,A146&lt;5.55),1.425,IF(AND(G146&gt;=0.868,F146&lt;2.5,B146&lt;2.75,A146&gt;=5.55),4.65,IF(AND(F146&lt;1.5,D146&lt;1.55,B146&gt;=2.75,A146&gt;=5.55),1.7,IF(AND(G146&gt;=0.857,D146&gt;=1.55,B146&gt;=2.75,A146&gt;=5.55),5.033,IF(AND(G146&gt;=0.518,G146&lt;0.587,B146&lt;3.75,F146&lt;1.5,A146&lt;5.55),1,IF(AND(D146&lt;1.05,G146&lt;0.868,F146&lt;2.5,B146&lt;2.75,A146&gt;=5.55),3.5,IF(AND(G146&lt;0.404,D146&gt;=1.05,G146&lt;0.868,F146&lt;2.5,B146&lt;2.75,A146&gt;=5.55),4.2,IF(AND(G146&gt;=0.404,D146&gt;=1.05,G146&lt;0.868,F146&lt;2.5,B146&lt;2.75,A146&gt;=5.55),3.94,IF(AND(F146&lt;2.5,B146&lt;2.95,F146&gt;=1.5,D146&lt;1.55,B146&gt;=2.75,A146&gt;=5.55),4.68,IF(AND(F146&gt;=2.5,B146&lt;2.95,F146&gt;=1.5,D146&lt;1.55,B146&gt;=2.75,A146&gt;=5.55),5.1,IF(AND(H146&lt;10.883,B146&gt;=2.95,F146&gt;=1.5,D146&lt;1.55,B146&gt;=2.75,A146&gt;=5.55),4.15,IF(AND(H146&gt;=10.883,B146&gt;=2.95,F146&gt;=1.5,D146&lt;1.55,B146&gt;=2.75,A146&gt;=5.55),4.5,IF(AND(H146&gt;=14.1,D146&lt;2.05,G146&lt;0.857,D146&gt;=1.55,B146&gt;=2.75,A146&gt;=5.55),6.6,IF(AND(G146&lt;0.063,B146&lt;3.15,G146&lt;0.518,G146&lt;0.587,B146&lt;3.75,F146&lt;1.5,A146&lt;5.55),1.4,IF(AND(G146&gt;=0.063,B146&lt;3.15,G146&lt;0.518,G146&lt;0.587,B146&lt;3.75,F146&lt;1.5,A146&lt;5.55),1.5,IF(AND(H146&gt;=10.563,B146&gt;=3.15,G146&lt;0.518,G146&lt;0.587,B146&lt;3.75,F146&lt;1.5,A146&lt;5.55),1.325,IF(AND(B146&lt;2.95,H146&lt;14.1,D146&lt;2.05,G146&lt;0.857,D146&gt;=1.55,B146&gt;=2.75,A146&gt;=5.55),6.125,IF(AND(A146&lt;6.65,G146&lt;0.364,D146&gt;=2.05,G146&lt;0.857,D146&gt;=1.55,B146&gt;=2.75,A146&gt;=5.55),5.45,IF(AND(G146&gt;=0.774,G146&gt;=0.364,D146&gt;=2.05,G146&lt;0.857,D146&gt;=1.55,B146&gt;=2.75,A146&gt;=5.55),5.4,IF(AND(H146&gt;=9.279,H146&lt;10.563,B146&gt;=3.15,G146&lt;0.518,G146&lt;0.587,B146&lt;3.75,F146&lt;1.5,A146&lt;5.55),1.475,IF(AND(D146&lt;1.65,B146&gt;=2.95,H146&lt;14.1,D146&lt;2.05,G146&lt;0.857,D146&gt;=1.55,B146&gt;=2.75,A146&gt;=5.55),5.8,IF(AND(B146&lt;3.15,A146&gt;=6.65,G146&lt;0.364,D146&gt;=2.05,G146&lt;0.857,D146&gt;=1.55,B146&gt;=2.75,A146&gt;=5.55),5.3,IF(AND(B146&gt;=3.15,A146&gt;=6.65,G146&lt;0.364,D146&gt;=2.05,G146&lt;0.857,D146&gt;=1.55,B146&gt;=2.75,A146&gt;=5.55),5.7,IF(AND(A146&gt;=6.75,G146&lt;0.774,G146&gt;=0.364,D146&gt;=2.05,G146&lt;0.857,D146&gt;=1.55,B146&gt;=2.75,A146&gt;=5.55),5.9,IF(AND(G146&lt;0.417,H146&lt;9.279,H146&lt;10.563,B146&gt;=3.15,G146&lt;0.518,G146&lt;0.587,B146&lt;3.75,F146&lt;1.5,A146&lt;5.55),1.4,IF(AND(G146&gt;=0.417,H146&lt;9.279,H146&lt;10.563,B146&gt;=3.15,G146&lt;0.518,G146&lt;0.587,B146&lt;3.75,F146&lt;1.5,A146&lt;5.55),1.3,IF(AND(A146&lt;6.3,D146&gt;=1.65,B146&gt;=2.95,H146&lt;14.1,D146&lt;2.05,G146&lt;0.857,D146&gt;=1.55,B146&gt;=2.75,A146&gt;=5.55),4.9,IF(AND(A146&gt;=6.3,D146&gt;=1.65,B146&gt;=2.95,H146&lt;14.1,D146&lt;2.05,G146&lt;0.857,D146&gt;=1.55,B146&gt;=2.75,A146&gt;=5.55),5.3,IF(AND(G146&gt;=0.657,A146&lt;6.75,G146&lt;0.774,G146&gt;=0.364,D146&gt;=2.05,G146&lt;0.857,D146&gt;=1.55,B146&gt;=2.75,A146&gt;=5.55),6,IF(AND(B146&lt;3.2,G146&lt;0.657,A146&lt;6.75,G146&lt;0.774,G146&gt;=0.364,D146&gt;=2.05,G146&lt;0.857,D146&gt;=1.55,B146&gt;=2.75,A146&gt;=5.55),5.6,IF(AND(B146&gt;=3.2,G146&lt;0.657,A146&lt;6.75,G146&lt;0.774,G146&gt;=0.364,D146&gt;=2.05,G146&lt;0.857,D146&gt;=1.55,B146&gt;=2.75,A146&gt;=5.55),5.65,"shouldnthappen")))))))))))))))))))))))))))))))))))</f>
        <v>5.9</v>
      </c>
      <c r="AT146" s="1" t="n">
        <f aca="false">IF(AND(H146&gt;=16.284,A146&gt;=5.55),6.533,IF(AND(G146&gt;=0.52,A146&lt;4.85,A146&lt;5.55),1.05,IF(AND(G146&lt;0.227,G146&lt;0.52,A146&lt;4.85,A146&lt;5.55),1.4,IF(AND(G146&gt;=0.227,G146&lt;0.52,A146&lt;4.85,A146&lt;5.55),1.3,IF(AND(D146&gt;=0.45,F146&lt;1.5,A146&gt;=4.85,A146&lt;5.55),1.667,IF(AND(B146&gt;=2.75,F146&gt;=1.5,A146&gt;=4.85,A146&lt;5.55),4.5,IF(AND(F146&lt;2.5,B146&gt;=3.15,H146&lt;16.284,A146&gt;=5.55),4.7,IF(AND(G146&gt;=0.934,D146&lt;0.45,F146&lt;1.5,A146&gt;=4.85,A146&lt;5.55),1.7,IF(AND(D146&gt;=1.2,B146&lt;2.75,F146&gt;=1.5,A146&gt;=4.85,A146&lt;5.55),4.25,IF(AND(G146&gt;=0.774,F146&gt;=2.5,B146&gt;=3.15,H146&lt;16.284,A146&gt;=5.55),5.4,IF(AND(B146&lt;3.1,G146&lt;0.934,D146&lt;0.45,F146&lt;1.5,A146&gt;=4.85,A146&lt;5.55),1.6,IF(AND(D146&lt;1.05,D146&lt;1.2,B146&lt;2.75,F146&gt;=1.5,A146&gt;=4.85,A146&lt;5.55),3.433,IF(AND(D146&gt;=1.05,D146&lt;1.2,B146&lt;2.75,F146&gt;=1.5,A146&gt;=4.85,A146&lt;5.55),3.267,IF(AND(H146&lt;8.486,D146&lt;1.35,F146&lt;2.5,B146&lt;3.15,H146&lt;16.284,A146&gt;=5.55),3.85,IF(AND(D146&gt;=1.55,D146&gt;=1.35,F146&lt;2.5,B146&lt;3.15,H146&lt;16.284,A146&gt;=5.55),5.1,IF(AND(H146&lt;10.464,A146&lt;6.35,F146&gt;=2.5,B146&lt;3.15,H146&lt;16.284,A146&gt;=5.55),5.08,IF(AND(H146&gt;=10.464,A146&lt;6.35,F146&gt;=2.5,B146&lt;3.15,H146&lt;16.284,A146&gt;=5.55),4.9,IF(AND(D146&lt;1.85,A146&gt;=6.35,F146&gt;=2.5,B146&lt;3.15,H146&lt;16.284,A146&gt;=5.55),5.8,IF(AND(H146&gt;=10.393,G146&lt;0.774,F146&gt;=2.5,B146&gt;=3.15,H146&lt;16.284,A146&gt;=5.55),5.425,IF(AND(B146&lt;2.6,H146&gt;=8.486,D146&lt;1.35,F146&lt;2.5,B146&lt;3.15,H146&lt;16.284,A146&gt;=5.55),3.9,IF(AND(G146&gt;=0.567,D146&lt;1.55,D146&gt;=1.35,F146&lt;2.5,B146&lt;3.15,H146&lt;16.284,A146&gt;=5.55),4.4,IF(AND(B146&lt;3.25,H146&lt;10.393,G146&lt;0.774,F146&gt;=2.5,B146&gt;=3.15,H146&lt;16.284,A146&gt;=5.55),5.7,IF(AND(B146&gt;=3.25,H146&lt;10.393,G146&lt;0.774,F146&gt;=2.5,B146&gt;=3.15,H146&lt;16.284,A146&gt;=5.55),5.98,IF(AND(G146&lt;0.079,G146&lt;0.338,B146&gt;=3.1,G146&lt;0.934,D146&lt;0.45,F146&lt;1.5,A146&gt;=4.85,A146&lt;5.55),1.425,IF(AND(B146&lt;3.35,G146&gt;=0.338,B146&gt;=3.1,G146&lt;0.934,D146&lt;0.45,F146&lt;1.5,A146&gt;=4.85,A146&lt;5.55),1.4,IF(AND(G146&lt;0.404,B146&gt;=2.6,H146&gt;=8.486,D146&lt;1.35,F146&lt;2.5,B146&lt;3.15,H146&lt;16.284,A146&gt;=5.55),4.3,IF(AND(G146&gt;=0.404,B146&gt;=2.6,H146&gt;=8.486,D146&lt;1.35,F146&lt;2.5,B146&lt;3.15,H146&lt;16.284,A146&gt;=5.55),4.025,IF(AND(B146&gt;=3.05,G146&lt;0.567,D146&lt;1.55,D146&gt;=1.35,F146&lt;2.5,B146&lt;3.15,H146&lt;16.284,A146&gt;=5.55),4.7,IF(AND(A146&lt;6.45,H146&lt;10.667,D146&gt;=1.85,A146&gt;=6.35,F146&gt;=2.5,B146&lt;3.15,H146&lt;16.284,A146&gt;=5.55),5.3,IF(AND(A146&gt;=6.45,H146&lt;10.667,D146&gt;=1.85,A146&gt;=6.35,F146&gt;=2.5,B146&lt;3.15,H146&lt;16.284,A146&gt;=5.55),5.167,IF(AND(B146&lt;2.95,H146&gt;=10.667,D146&gt;=1.85,A146&gt;=6.35,F146&gt;=2.5,B146&lt;3.15,H146&lt;16.284,A146&gt;=5.55),5.6,IF(AND(B146&gt;=2.95,H146&gt;=10.667,D146&gt;=1.85,A146&gt;=6.35,F146&gt;=2.5,B146&lt;3.15,H146&lt;16.284,A146&gt;=5.55),5.5,IF(AND(H146&lt;10.325,G146&gt;=0.079,G146&lt;0.338,B146&gt;=3.1,G146&lt;0.934,D146&lt;0.45,F146&lt;1.5,A146&gt;=4.85,A146&lt;5.55),1.5,IF(AND(G146&lt;0.385,B146&gt;=3.35,G146&gt;=0.338,B146&gt;=3.1,G146&lt;0.934,D146&lt;0.45,F146&lt;1.5,A146&gt;=4.85,A146&lt;5.55),1.5,IF(AND(G146&gt;=0.385,B146&gt;=3.35,G146&gt;=0.338,B146&gt;=3.1,G146&lt;0.934,D146&lt;0.45,F146&lt;1.5,A146&gt;=4.85,A146&lt;5.55),1.42,IF(AND(B146&lt;2.5,B146&lt;3.05,G146&lt;0.567,D146&lt;1.55,D146&gt;=1.35,F146&lt;2.5,B146&lt;3.15,H146&lt;16.284,A146&gt;=5.55),4.5,IF(AND(B146&gt;=2.5,B146&lt;3.05,G146&lt;0.567,D146&lt;1.55,D146&gt;=1.35,F146&lt;2.5,B146&lt;3.15,H146&lt;16.284,A146&gt;=5.55),4.56,IF(AND(H146&lt;12.506,H146&gt;=10.325,G146&gt;=0.079,G146&lt;0.338,B146&gt;=3.1,G146&lt;0.934,D146&lt;0.45,F146&lt;1.5,A146&gt;=4.85,A146&lt;5.55),1.2,IF(AND(H146&gt;=12.506,H146&gt;=10.325,G146&gt;=0.079,G146&lt;0.338,B146&gt;=3.1,G146&lt;0.934,D146&lt;0.45,F146&lt;1.5,A146&gt;=4.85,A146&lt;5.55),1.3,"shouldnthappen")))))))))))))))))))))))))))))))))))))))</f>
        <v>5.7</v>
      </c>
      <c r="AU146" s="1" t="n">
        <f aca="false">IF(AND(G146&gt;=0.52,B146&lt;3.05,F146&lt;1.5),1.1,IF(AND(G146&lt;0.35,G146&lt;0.52,B146&lt;3.05,F146&lt;1.5),1.4,IF(AND(G146&gt;=0.35,G146&lt;0.52,B146&lt;3.05,F146&lt;1.5),1.3,IF(AND(G146&gt;=0.227,G146&lt;0.347,B146&gt;=3.05,F146&lt;1.5),1.32,IF(AND(H146&lt;6.417,G146&gt;=0.347,B146&gt;=3.05,F146&lt;1.5),1.7,IF(AND(A146&gt;=7.25,A146&gt;=6.6,F146&gt;=2.5,F146&gt;=1.5),6.35,IF(AND(G146&lt;0.11,G146&lt;0.227,G146&lt;0.347,B146&gt;=3.05,F146&lt;1.5),1.333,IF(AND(H146&lt;9.441,H146&gt;=6.417,G146&gt;=0.347,B146&gt;=3.05,F146&lt;1.5),1.425,IF(AND(B146&lt;2.75,G146&lt;0.451,H146&lt;10.266,F146&lt;2.5,F146&gt;=1.5),4,IF(AND(B146&gt;=2.75,G146&lt;0.451,H146&lt;10.266,F146&lt;2.5,F146&gt;=1.5),4.433,IF(AND(G146&gt;=0.865,G146&gt;=0.451,H146&lt;10.266,F146&lt;2.5,F146&gt;=1.5),4.2,IF(AND(B146&lt;2.45,H146&lt;13.665,H146&gt;=10.266,F146&lt;2.5,F146&gt;=1.5),3.7,IF(AND(G146&lt;0.302,H146&gt;=13.665,H146&gt;=10.266,F146&lt;2.5,F146&gt;=1.5),5,IF(AND(B146&lt;2.9,A146&lt;6.1,A146&lt;6.6,F146&gt;=2.5,F146&gt;=1.5),5.06,IF(AND(B146&gt;=2.9,A146&lt;6.1,A146&lt;6.6,F146&gt;=2.5,F146&gt;=1.5),4.8,IF(AND(B146&lt;3.05,A146&gt;=6.1,A146&lt;6.6,F146&gt;=2.5,F146&gt;=1.5),5.6,IF(AND(B146&gt;=3.05,A146&gt;=6.1,A146&lt;6.6,F146&gt;=2.5,F146&gt;=1.5),5.267,IF(AND(H146&gt;=14.564,A146&lt;7.25,A146&gt;=6.6,F146&gt;=2.5,F146&gt;=1.5),5.6,IF(AND(H146&gt;=14.309,G146&gt;=0.11,G146&lt;0.227,G146&lt;0.347,B146&gt;=3.05,F146&lt;1.5),1.7,IF(AND(D146&lt;0.4,H146&gt;=9.441,H146&gt;=6.417,G146&gt;=0.347,B146&gt;=3.05,F146&lt;1.5),1.5,IF(AND(D146&gt;=0.4,H146&gt;=9.441,H146&gt;=6.417,G146&gt;=0.347,B146&gt;=3.05,F146&lt;1.5),1.633,IF(AND(A146&lt;5.35,G146&lt;0.865,G146&gt;=0.451,H146&lt;10.266,F146&lt;2.5,F146&gt;=1.5),3.15,IF(AND(D146&lt;1.45,G146&gt;=0.302,H146&gt;=13.665,H146&gt;=10.266,F146&lt;2.5,F146&gt;=1.5),4.74,IF(AND(D146&gt;=1.45,G146&gt;=0.302,H146&gt;=13.665,H146&gt;=10.266,F146&lt;2.5,F146&gt;=1.5),4.567,IF(AND(H146&lt;8.836,H146&lt;14.564,A146&lt;7.25,A146&gt;=6.6,F146&gt;=2.5,F146&gt;=1.5),5.7,IF(AND(H146&gt;=8.836,H146&lt;14.564,A146&lt;7.25,A146&gt;=6.6,F146&gt;=2.5,F146&gt;=1.5),5.9,IF(AND(H146&lt;11.53,H146&lt;14.309,G146&gt;=0.11,G146&lt;0.227,G146&lt;0.347,B146&gt;=3.05,F146&lt;1.5),1.5,IF(AND(H146&gt;=11.53,H146&lt;14.309,G146&gt;=0.11,G146&lt;0.227,G146&lt;0.347,B146&gt;=3.05,F146&lt;1.5),1.467,IF(AND(H146&lt;9.386,A146&gt;=5.35,G146&lt;0.865,G146&gt;=0.451,H146&lt;10.266,F146&lt;2.5,F146&gt;=1.5),3.56,IF(AND(H146&gt;=9.386,A146&gt;=5.35,G146&lt;0.865,G146&gt;=0.451,H146&lt;10.266,F146&lt;2.5,F146&gt;=1.5),4.2,IF(AND(H146&lt;11.036,D146&lt;1.45,B146&gt;=2.45,H146&lt;13.665,H146&gt;=10.266,F146&lt;2.5,F146&gt;=1.5),4.45,IF(AND(H146&gt;=11.036,D146&lt;1.45,B146&gt;=2.45,H146&lt;13.665,H146&gt;=10.266,F146&lt;2.5,F146&gt;=1.5),4.1,IF(AND(G146&gt;=0.585,D146&gt;=1.45,B146&gt;=2.45,H146&lt;13.665,H146&gt;=10.266,F146&lt;2.5,F146&gt;=1.5),4.9,IF(AND(H146&lt;11.743,G146&lt;0.585,D146&gt;=1.45,B146&gt;=2.45,H146&lt;13.665,H146&gt;=10.266,F146&lt;2.5,F146&gt;=1.5),4.7,IF(AND(H146&gt;=11.743,G146&lt;0.585,D146&gt;=1.45,B146&gt;=2.45,H146&lt;13.665,H146&gt;=10.266,F146&lt;2.5,F146&gt;=1.5),4.5,"shouldnthappen")))))))))))))))))))))))))))))))))))</f>
        <v>5.9</v>
      </c>
      <c r="AV146" s="1" t="n">
        <f aca="false">IF(AND(G146&gt;=0.356,F146&gt;=1.5,A146&lt;5.75),3.52,IF(AND(A146&lt;7.25,A146&gt;=7.1,A146&gt;=5.75),5.875,IF(AND(A146&gt;=7.25,A146&gt;=7.1,A146&gt;=5.75),6.5,IF(AND(D146&gt;=0.35,G146&gt;=0.586,F146&lt;1.5,A146&lt;5.75),1.8,IF(AND(D146&lt;1.4,G146&lt;0.356,F146&gt;=1.5,A146&lt;5.75),4.2,IF(AND(D146&gt;=1.4,G146&lt;0.356,F146&gt;=1.5,A146&lt;5.75),4.5,IF(AND(H146&gt;=11.218,A146&lt;5.05,G146&lt;0.586,F146&lt;1.5,A146&lt;5.75),1.225,IF(AND(G146&gt;=0.253,A146&gt;=5.05,G146&lt;0.586,F146&lt;1.5,A146&lt;5.75),1.3,IF(AND(B146&gt;=3.75,D146&lt;0.35,G146&gt;=0.586,F146&lt;1.5,A146&lt;5.75),1.567,IF(AND(B146&lt;2.85,D146&lt;1.35,D146&lt;1.65,A146&lt;7.1,A146&gt;=5.75),4.26,IF(AND(B146&gt;=2.85,D146&lt;1.35,D146&lt;1.65,A146&lt;7.1,A146&gt;=5.75),4.45,IF(AND(A146&lt;6.05,H146&lt;12.921,D146&gt;=1.65,A146&lt;7.1,A146&gt;=5.75),5.1,IF(AND(H146&gt;=15.338,H146&gt;=12.921,D146&gt;=1.65,A146&lt;7.1,A146&gt;=5.75),5.55,IF(AND(G146&lt;0.418,H146&lt;11.218,A146&lt;5.05,G146&lt;0.586,F146&lt;1.5,A146&lt;5.75),1.42,IF(AND(G146&gt;=0.418,H146&lt;11.218,A146&lt;5.05,G146&lt;0.586,F146&lt;1.5,A146&lt;5.75),1.3,IF(AND(H146&gt;=13.321,G146&lt;0.253,A146&gt;=5.05,G146&lt;0.586,F146&lt;1.5,A146&lt;5.75),1.7,IF(AND(H146&lt;6.089,B146&lt;3.75,D146&lt;0.35,G146&gt;=0.586,F146&lt;1.5,A146&lt;5.75),1.7,IF(AND(H146&gt;=6.089,B146&lt;3.75,D146&lt;0.35,G146&gt;=0.586,F146&lt;1.5,A146&lt;5.75),1.5,IF(AND(B146&lt;2.9,D146&lt;1.45,D146&gt;=1.35,D146&lt;1.65,A146&lt;7.1,A146&gt;=5.75),4.8,IF(AND(B146&gt;=2.9,D146&lt;1.45,D146&gt;=1.35,D146&lt;1.65,A146&lt;7.1,A146&gt;=5.75),4.475,IF(AND(B146&lt;2.5,D146&gt;=1.45,D146&gt;=1.35,D146&lt;1.65,A146&lt;7.1,A146&gt;=5.75),4.5,IF(AND(H146&lt;8.884,A146&gt;=6.05,H146&lt;12.921,D146&gt;=1.65,A146&lt;7.1,A146&gt;=5.75),5.4,IF(AND(A146&lt;6.3,H146&lt;15.338,H146&gt;=12.921,D146&gt;=1.65,A146&lt;7.1,A146&gt;=5.75),4.967,IF(AND(A146&gt;=6.3,H146&lt;15.338,H146&gt;=12.921,D146&gt;=1.65,A146&lt;7.1,A146&gt;=5.75),5.133,IF(AND(H146&lt;10.826,H146&lt;13.321,G146&lt;0.253,A146&gt;=5.05,G146&lt;0.586,F146&lt;1.5,A146&lt;5.75),1.5,IF(AND(H146&gt;=10.826,H146&lt;13.321,G146&lt;0.253,A146&gt;=5.05,G146&lt;0.586,F146&lt;1.5,A146&lt;5.75),1.4,IF(AND(H146&lt;7.47,B146&gt;=2.5,D146&gt;=1.45,D146&gt;=1.35,D146&lt;1.65,A146&lt;7.1,A146&gt;=5.75),5.1,IF(AND(H146&gt;=7.47,B146&gt;=2.5,D146&gt;=1.45,D146&gt;=1.35,D146&lt;1.65,A146&lt;7.1,A146&gt;=5.75),4.725,IF(AND(H146&lt;9.637,H146&gt;=8.884,A146&gt;=6.05,H146&lt;12.921,D146&gt;=1.65,A146&lt;7.1,A146&gt;=5.75),5.9,IF(AND(B146&lt;2.6,H146&gt;=9.637,H146&gt;=8.884,A146&gt;=6.05,H146&lt;12.921,D146&gt;=1.65,A146&lt;7.1,A146&gt;=5.75),5.8,IF(AND(B146&lt;2.75,B146&gt;=2.6,H146&gt;=9.637,H146&gt;=8.884,A146&gt;=6.05,H146&lt;12.921,D146&gt;=1.65,A146&lt;7.1,A146&gt;=5.75),5.3,IF(AND(D146&lt;2.25,B146&gt;=2.75,B146&gt;=2.6,H146&gt;=9.637,H146&gt;=8.884,A146&gt;=6.05,H146&lt;12.921,D146&gt;=1.65,A146&lt;7.1,A146&gt;=5.75),5.6,IF(AND(D146&gt;=2.25,B146&gt;=2.75,B146&gt;=2.6,H146&gt;=9.637,H146&gt;=8.884,A146&gt;=6.05,H146&lt;12.921,D146&gt;=1.65,A146&lt;7.1,A146&gt;=5.75),5.5,"shouldnthappen")))))))))))))))))))))))))))))))))</f>
        <v>5.9</v>
      </c>
      <c r="AW146" s="1" t="n">
        <f aca="false">IF(AND(G146&gt;=0.905,F146&lt;1.5),1.767,IF(AND(H146&gt;=16.674,F146&gt;=1.5),6.55,IF(AND(A146&lt;4.35,H146&lt;14.344,G146&lt;0.905,F146&lt;1.5),1.1,IF(AND(B146&lt;3.65,H146&gt;=14.344,G146&lt;0.905,F146&lt;1.5),1.5,IF(AND(B146&gt;=3.65,H146&gt;=14.344,G146&lt;0.905,F146&lt;1.5),1.65,IF(AND(B146&lt;2.6,F146&gt;=2.5,H146&lt;16.674,F146&gt;=1.5),4.5,IF(AND(D146&gt;=0.45,A146&gt;=4.35,H146&lt;14.344,G146&lt;0.905,F146&lt;1.5),1.65,IF(AND(D146&lt;1.15,A146&lt;5.9,F146&lt;2.5,H146&lt;16.674,F146&gt;=1.5),3.56,IF(AND(B146&lt;2.75,A146&gt;=5.9,F146&lt;2.5,H146&lt;16.674,F146&gt;=1.5),5,IF(AND(H146&lt;13.531,B146&gt;=2.75,A146&gt;=5.9,F146&lt;2.5,H146&lt;16.674,F146&gt;=1.5),4.333,IF(AND(B146&lt;3.2,G146&gt;=0.669,B146&gt;=2.6,F146&gt;=2.5,H146&lt;16.674,F146&gt;=1.5),5.08,IF(AND(B146&gt;=3.2,G146&gt;=0.669,B146&gt;=2.6,F146&gt;=2.5,H146&lt;16.674,F146&gt;=1.5),5.4,IF(AND(B146&lt;3.15,A146&lt;5.05,D146&lt;0.45,A146&gt;=4.35,H146&lt;14.344,G146&lt;0.905,F146&lt;1.5),1.45,IF(AND(A146&gt;=5.55,A146&gt;=5.05,D146&lt;0.45,A146&gt;=4.35,H146&lt;14.344,G146&lt;0.905,F146&lt;1.5),1.5,IF(AND(A146&lt;5.55,A146&lt;5.65,D146&gt;=1.15,A146&lt;5.9,F146&lt;2.5,H146&lt;16.674,F146&gt;=1.5),3.95,IF(AND(A146&gt;=5.55,A146&lt;5.65,D146&gt;=1.15,A146&lt;5.9,F146&lt;2.5,H146&lt;16.674,F146&gt;=1.5),3.82,IF(AND(G146&lt;0.39,A146&gt;=5.65,D146&gt;=1.15,A146&lt;5.9,F146&lt;2.5,H146&lt;16.674,F146&gt;=1.5),4.35,IF(AND(G146&gt;=0.39,A146&gt;=5.65,D146&gt;=1.15,A146&lt;5.9,F146&lt;2.5,H146&lt;16.674,F146&gt;=1.5),3.95,IF(AND(G146&lt;0.466,H146&gt;=13.531,B146&gt;=2.75,A146&gt;=5.9,F146&lt;2.5,H146&lt;16.674,F146&gt;=1.5),4.8,IF(AND(G146&gt;=0.466,H146&gt;=13.531,B146&gt;=2.75,A146&gt;=5.9,F146&lt;2.5,H146&lt;16.674,F146&gt;=1.5),4.7,IF(AND(H146&lt;10.144,D146&lt;2.05,G146&lt;0.669,B146&gt;=2.6,F146&gt;=2.5,H146&lt;16.674,F146&gt;=1.5),5.3,IF(AND(H146&gt;=10.144,D146&lt;2.05,G146&lt;0.669,B146&gt;=2.6,F146&gt;=2.5,H146&lt;16.674,F146&gt;=1.5),5.133,IF(AND(D146&gt;=2.45,D146&gt;=2.05,G146&lt;0.669,B146&gt;=2.6,F146&gt;=2.5,H146&lt;16.674,F146&gt;=1.5),5.9,IF(AND(B146&lt;3.25,B146&gt;=3.15,A146&lt;5.05,D146&lt;0.45,A146&gt;=4.35,H146&lt;14.344,G146&lt;0.905,F146&lt;1.5),1.2,IF(AND(B146&gt;=3.25,B146&gt;=3.15,A146&lt;5.05,D146&lt;0.45,A146&gt;=4.35,H146&lt;14.344,G146&lt;0.905,F146&lt;1.5),1.36,IF(AND(B146&gt;=3.8,A146&lt;5.55,A146&gt;=5.05,D146&lt;0.45,A146&gt;=4.35,H146&lt;14.344,G146&lt;0.905,F146&lt;1.5),1.3,IF(AND(G146&lt;0.05,B146&lt;3.8,A146&lt;5.55,A146&gt;=5.05,D146&lt;0.45,A146&gt;=4.35,H146&lt;14.344,G146&lt;0.905,F146&lt;1.5),1.4,IF(AND(G146&lt;0.107,G146&lt;0.395,D146&lt;2.45,D146&gt;=2.05,G146&lt;0.669,B146&gt;=2.6,F146&gt;=2.5,H146&lt;16.674,F146&gt;=1.5),5.667,IF(AND(G146&lt;0.537,G146&gt;=0.395,D146&lt;2.45,D146&gt;=2.05,G146&lt;0.669,B146&gt;=2.6,F146&gt;=2.5,H146&lt;16.674,F146&gt;=1.5),5.6,IF(AND(G146&gt;=0.537,G146&gt;=0.395,D146&lt;2.45,D146&gt;=2.05,G146&lt;0.669,B146&gt;=2.6,F146&gt;=2.5,H146&lt;16.674,F146&gt;=1.5),5.775,IF(AND(B146&lt;3.6,G146&gt;=0.05,B146&lt;3.8,A146&lt;5.55,A146&gt;=5.05,D146&lt;0.45,A146&gt;=4.35,H146&lt;14.344,G146&lt;0.905,F146&lt;1.5),1.475,IF(AND(B146&gt;=3.6,G146&gt;=0.05,B146&lt;3.8,A146&lt;5.55,A146&gt;=5.05,D146&lt;0.45,A146&gt;=4.35,H146&lt;14.344,G146&lt;0.905,F146&lt;1.5),1.5,IF(AND(G146&lt;0.312,G146&gt;=0.107,G146&lt;0.395,D146&lt;2.45,D146&gt;=2.05,G146&lt;0.669,B146&gt;=2.6,F146&gt;=2.5,H146&lt;16.674,F146&gt;=1.5),5.18,IF(AND(G146&gt;=0.312,G146&gt;=0.107,G146&lt;0.395,D146&lt;2.45,D146&gt;=2.05,G146&lt;0.669,B146&gt;=2.6,F146&gt;=2.5,H146&lt;16.674,F146&gt;=1.5),5.4,"shouldnthappen"))))))))))))))))))))))))))))))))))</f>
        <v>5.775</v>
      </c>
      <c r="AX146" s="1" t="n">
        <f aca="false">IF(AND(D146&gt;=1.3,B146&gt;=3.45),6.25,IF(AND(B146&lt;2.75,A146&lt;5.25,B146&lt;3.45),3.9,IF(AND(D146&lt;0.25,D146&lt;1.3,B146&gt;=3.45),1.16,IF(AND(A146&gt;=5.05,B146&gt;=2.75,A146&lt;5.25,B146&lt;3.45),1.7,IF(AND(D146&lt;0.7,F146&lt;2.5,A146&gt;=5.25,B146&lt;3.45),1.5,IF(AND(H146&gt;=16.284,F146&gt;=2.5,A146&gt;=5.25,B146&lt;3.45),6.6,IF(AND(G146&lt;0.123,D146&gt;=0.25,D146&lt;1.3,B146&gt;=3.45),1.3,IF(AND(A146&lt;4.5,A146&lt;5.05,B146&gt;=2.75,A146&lt;5.25,B146&lt;3.45),1.3,IF(AND(A146&lt;5.05,G146&gt;=0.123,D146&gt;=0.25,D146&lt;1.3,B146&gt;=3.45),1.6,IF(AND(B146&lt;3.15,A146&gt;=4.5,A146&lt;5.05,B146&gt;=2.75,A146&lt;5.25,B146&lt;3.45),1.54,IF(AND(B146&gt;=3.15,A146&gt;=4.5,A146&lt;5.05,B146&gt;=2.75,A146&lt;5.25,B146&lt;3.45),1.35,IF(AND(D146&gt;=1.4,A146&lt;5.9,D146&gt;=0.7,F146&lt;2.5,A146&gt;=5.25,B146&lt;3.45),4.5,IF(AND(D146&gt;=1.55,A146&gt;=5.9,D146&gt;=0.7,F146&lt;2.5,A146&gt;=5.25,B146&lt;3.45),4.95,IF(AND(G146&gt;=0.682,D146&gt;=2.05,H146&lt;16.284,F146&gt;=2.5,A146&gt;=5.25,B146&lt;3.45),5.26,IF(AND(A146&lt;5.4,A146&gt;=5.05,G146&gt;=0.123,D146&gt;=0.25,D146&lt;1.3,B146&gt;=3.45),1.64,IF(AND(A146&gt;=5.4,A146&gt;=5.05,G146&gt;=0.123,D146&gt;=0.25,D146&lt;1.3,B146&gt;=3.45),1.6,IF(AND(G146&lt;0.372,D146&lt;1.4,A146&lt;5.9,D146&gt;=0.7,F146&lt;2.5,A146&gt;=5.25,B146&lt;3.45),4.175,IF(AND(D146&lt;1.35,D146&lt;1.55,A146&gt;=5.9,D146&gt;=0.7,F146&lt;2.5,A146&gt;=5.25,B146&lt;3.45),4.2,IF(AND(B146&lt;2.35,G146&lt;0.596,D146&lt;2.05,H146&lt;16.284,F146&gt;=2.5,A146&gt;=5.25,B146&lt;3.45),5,IF(AND(G146&gt;=0.888,G146&gt;=0.596,D146&lt;2.05,H146&lt;16.284,F146&gt;=2.5,A146&gt;=5.25,B146&lt;3.45),4.8,IF(AND(A146&gt;=6.85,G146&lt;0.682,D146&gt;=2.05,H146&lt;16.284,F146&gt;=2.5,A146&gt;=5.25,B146&lt;3.45),5.4,IF(AND(A146&gt;=5.75,G146&gt;=0.372,D146&lt;1.4,A146&lt;5.9,D146&gt;=0.7,F146&lt;2.5,A146&gt;=5.25,B146&lt;3.45),3.933,IF(AND(A146&gt;=6.75,D146&gt;=1.35,D146&lt;1.55,A146&gt;=5.9,D146&gt;=0.7,F146&lt;2.5,A146&gt;=5.25,B146&lt;3.45),4.8,IF(AND(H146&lt;11.084,B146&gt;=2.35,G146&lt;0.596,D146&lt;2.05,H146&lt;16.284,F146&gt;=2.5,A146&gt;=5.25,B146&lt;3.45),5.3,IF(AND(H146&lt;8.435,G146&lt;0.888,G146&gt;=0.596,D146&lt;2.05,H146&lt;16.284,F146&gt;=2.5,A146&gt;=5.25,B146&lt;3.45),5.1,IF(AND(H146&gt;=8.435,G146&lt;0.888,G146&gt;=0.596,D146&lt;2.05,H146&lt;16.284,F146&gt;=2.5,A146&gt;=5.25,B146&lt;3.45),4.94,IF(AND(B146&lt;3.15,A146&lt;6.85,G146&lt;0.682,D146&gt;=2.05,H146&lt;16.284,F146&gt;=2.5,A146&gt;=5.25,B146&lt;3.45),5.6,IF(AND(B146&gt;=3.15,A146&lt;6.85,G146&lt;0.682,D146&gt;=2.05,H146&lt;16.284,F146&gt;=2.5,A146&gt;=5.25,B146&lt;3.45),5.74,IF(AND(G146&lt;0.572,A146&lt;5.75,G146&gt;=0.372,D146&lt;1.4,A146&lt;5.9,D146&gt;=0.7,F146&lt;2.5,A146&gt;=5.25,B146&lt;3.45),3.7,IF(AND(D146&lt;1.45,A146&lt;6.75,D146&gt;=1.35,D146&lt;1.55,A146&gt;=5.9,D146&gt;=0.7,F146&lt;2.5,A146&gt;=5.25,B146&lt;3.45),4.46,IF(AND(D146&gt;=1.45,A146&lt;6.75,D146&gt;=1.35,D146&lt;1.55,A146&gt;=5.9,D146&gt;=0.7,F146&lt;2.5,A146&gt;=5.25,B146&lt;3.45),4.567,IF(AND(H146&lt;12.532,H146&gt;=11.084,B146&gt;=2.35,G146&lt;0.596,D146&lt;2.05,H146&lt;16.284,F146&gt;=2.5,A146&gt;=5.25,B146&lt;3.45),5.8,IF(AND(H146&gt;=12.532,H146&gt;=11.084,B146&gt;=2.35,G146&lt;0.596,D146&lt;2.05,H146&lt;16.284,F146&gt;=2.5,A146&gt;=5.25,B146&lt;3.45),5.667,IF(AND(A146&gt;=5.65,G146&gt;=0.572,A146&lt;5.75,G146&gt;=0.372,D146&lt;1.4,A146&lt;5.9,D146&gt;=0.7,F146&lt;2.5,A146&gt;=5.25,B146&lt;3.45),4.2,IF(AND(G146&lt;0.862,A146&lt;5.65,G146&gt;=0.572,A146&lt;5.75,G146&gt;=0.372,D146&lt;1.4,A146&lt;5.9,D146&gt;=0.7,F146&lt;2.5,A146&gt;=5.25,B146&lt;3.45),3.9,IF(AND(G146&gt;=0.862,A146&lt;5.65,G146&gt;=0.572,A146&lt;5.75,G146&gt;=0.372,D146&lt;1.4,A146&lt;5.9,D146&gt;=0.7,F146&lt;2.5,A146&gt;=5.25,B146&lt;3.45),4,"shouldnthappen"))))))))))))))))))))))))))))))))))))</f>
        <v>5.74</v>
      </c>
      <c r="AY146" s="1" t="n">
        <f aca="false">IF(AND(H146&gt;=8.233,D146&gt;=0.8,A146&lt;5.55),3.525,IF(AND(B146&lt;2.9,H146&gt;=15.534,A146&gt;=5.55),4.8,IF(AND(H146&gt;=12.259,A146&lt;4.75,D146&lt;0.8,A146&lt;5.55),1.25,IF(AND(B146&gt;=3.85,A146&gt;=4.75,D146&lt;0.8,A146&lt;5.55),1.425,IF(AND(D146&lt;1.55,H146&lt;8.233,D146&gt;=0.8,A146&lt;5.55),3.975,IF(AND(D146&gt;=1.55,H146&lt;8.233,D146&gt;=0.8,A146&lt;5.55),4.5,IF(AND(D146&lt;0.65,D146&lt;1.7,H146&lt;15.534,A146&gt;=5.55),1.7,IF(AND(A146&gt;=7.05,D146&gt;=1.7,H146&lt;15.534,A146&gt;=5.55),6.3,IF(AND(B146&gt;=3.35,B146&gt;=2.9,H146&gt;=15.534,A146&gt;=5.55),5.4,IF(AND(B146&lt;3.1,H146&lt;12.259,A146&lt;4.75,D146&lt;0.8,A146&lt;5.55),1.367,IF(AND(B146&gt;=3.1,H146&lt;12.259,A146&lt;4.75,D146&lt;0.8,A146&lt;5.55),1.4,IF(AND(G146&gt;=0.905,B146&lt;3.85,A146&gt;=4.75,D146&lt;0.8,A146&lt;5.55),1.9,IF(AND(H146&lt;15.681,B146&lt;3.35,B146&gt;=2.9,H146&gt;=15.534,A146&gt;=5.55),5.8,IF(AND(H146&gt;=15.681,B146&lt;3.35,B146&gt;=2.9,H146&gt;=15.534,A146&gt;=5.55),5.7,IF(AND(H146&gt;=14.877,G146&lt;0.905,B146&lt;3.85,A146&gt;=4.75,D146&lt;0.8,A146&lt;5.55),1.3,IF(AND(D146&gt;=1.25,B146&lt;2.65,D146&gt;=0.65,D146&lt;1.7,H146&lt;15.534,A146&gt;=5.55),4.433,IF(AND(G146&gt;=0.622,B146&lt;3.15,A146&lt;7.05,D146&gt;=1.7,H146&lt;15.534,A146&gt;=5.55),5.08,IF(AND(H146&gt;=13.42,B146&gt;=3.15,A146&lt;7.05,D146&gt;=1.7,H146&lt;15.534,A146&gt;=5.55),5.1,IF(AND(G146&lt;0.265,H146&lt;14.877,G146&lt;0.905,B146&lt;3.85,A146&gt;=4.75,D146&lt;0.8,A146&lt;5.55),1.2,IF(AND(A146&lt;5.75,D146&lt;1.25,B146&lt;2.65,D146&gt;=0.65,D146&lt;1.7,H146&lt;15.534,A146&gt;=5.55),3.7,IF(AND(A146&gt;=5.75,D146&lt;1.25,B146&lt;2.65,D146&gt;=0.65,D146&lt;1.7,H146&lt;15.534,A146&gt;=5.55),4,IF(AND(G146&gt;=0.652,D146&lt;1.35,B146&gt;=2.65,D146&gt;=0.65,D146&lt;1.7,H146&lt;15.534,A146&gt;=5.55),3.6,IF(AND(H146&lt;7.47,D146&gt;=1.35,B146&gt;=2.65,D146&gt;=0.65,D146&lt;1.7,H146&lt;15.534,A146&gt;=5.55),5.1,IF(AND(H146&lt;10.914,G146&lt;0.622,B146&lt;3.15,A146&lt;7.05,D146&gt;=1.7,H146&lt;15.534,A146&gt;=5.55),5.36,IF(AND(H146&gt;=10.914,G146&lt;0.622,B146&lt;3.15,A146&lt;7.05,D146&gt;=1.7,H146&lt;15.534,A146&gt;=5.55),5.64,IF(AND(G146&gt;=0.657,H146&lt;13.42,B146&gt;=3.15,A146&lt;7.05,D146&gt;=1.7,H146&lt;15.534,A146&gt;=5.55),6,IF(AND(G146&gt;=0.782,G146&gt;=0.265,H146&lt;14.877,G146&lt;0.905,B146&lt;3.85,A146&gt;=4.75,D146&lt;0.8,A146&lt;5.55),1.48,IF(AND(H146&lt;11.286,G146&lt;0.652,D146&lt;1.35,B146&gt;=2.65,D146&gt;=0.65,D146&lt;1.7,H146&lt;15.534,A146&gt;=5.55),4.24,IF(AND(H146&gt;=11.286,G146&lt;0.652,D146&lt;1.35,B146&gt;=2.65,D146&gt;=0.65,D146&lt;1.7,H146&lt;15.534,A146&gt;=5.55),4.05,IF(AND(G146&lt;0.413,H146&gt;=7.47,D146&gt;=1.35,B146&gt;=2.65,D146&gt;=0.65,D146&lt;1.7,H146&lt;15.534,A146&gt;=5.55),5.1,IF(AND(H146&lt;11.325,G146&lt;0.657,H146&lt;13.42,B146&gt;=3.15,A146&lt;7.05,D146&gt;=1.7,H146&lt;15.534,A146&gt;=5.55),5.8,IF(AND(H146&gt;=11.325,G146&lt;0.657,H146&lt;13.42,B146&gt;=3.15,A146&lt;7.05,D146&gt;=1.7,H146&lt;15.534,A146&gt;=5.55),5.6,IF(AND(D146&gt;=0.35,G146&lt;0.782,G146&gt;=0.265,H146&lt;14.877,G146&lt;0.905,B146&lt;3.85,A146&gt;=4.75,D146&lt;0.8,A146&lt;5.55),1.633,IF(AND(B146&lt;2.85,G146&gt;=0.413,H146&gt;=7.47,D146&gt;=1.35,B146&gt;=2.65,D146&gt;=0.65,D146&lt;1.7,H146&lt;15.534,A146&gt;=5.55),4.6,IF(AND(D146&lt;0.15,D146&lt;0.35,G146&lt;0.782,G146&gt;=0.265,H146&lt;14.877,G146&lt;0.905,B146&lt;3.85,A146&gt;=4.75,D146&lt;0.8,A146&lt;5.55),1.5,IF(AND(D146&gt;=0.15,D146&lt;0.35,G146&lt;0.782,G146&gt;=0.265,H146&lt;14.877,G146&lt;0.905,B146&lt;3.85,A146&gt;=4.75,D146&lt;0.8,A146&lt;5.55),1.543,IF(AND(A146&gt;=6.8,B146&gt;=2.85,G146&gt;=0.413,H146&gt;=7.47,D146&gt;=1.35,B146&gt;=2.65,D146&gt;=0.65,D146&lt;1.7,H146&lt;15.534,A146&gt;=5.55),4.9,IF(AND(H146&lt;13.531,A146&lt;6.8,B146&gt;=2.85,G146&gt;=0.413,H146&gt;=7.47,D146&gt;=1.35,B146&gt;=2.65,D146&gt;=0.65,D146&lt;1.7,H146&lt;15.534,A146&gt;=5.55),4.5,IF(AND(H146&gt;=13.531,A146&lt;6.8,B146&gt;=2.85,G146&gt;=0.413,H146&gt;=7.47,D146&gt;=1.35,B146&gt;=2.65,D146&gt;=0.65,D146&lt;1.7,H146&lt;15.534,A146&gt;=5.55),4.7,"shouldnthappen")))))))))))))))))))))))))))))))))))))))</f>
        <v>5.8</v>
      </c>
      <c r="AZ146" s="1" t="n">
        <f aca="false">IF(AND(H146&gt;=15.371,B146&gt;=3.35),5.4,IF(AND(G146&gt;=0.851,H146&gt;=15.244,B146&lt;3.35),4.75,IF(AND(F146&gt;=2,H146&lt;15.371,B146&gt;=3.35),5.6,IF(AND(B146&lt;2.75,A146&lt;5.15,H146&lt;15.244,B146&lt;3.35),3.42,IF(AND(A146&gt;=7.25,G146&lt;0.851,H146&gt;=15.244,B146&lt;3.35),6.6,IF(AND(A146&lt;4.45,B146&gt;=2.75,A146&lt;5.15,H146&lt;15.244,B146&lt;3.35),1.1,IF(AND(G146&lt;0.527,A146&lt;7.25,G146&lt;0.851,H146&gt;=15.244,B146&lt;3.35),5.08,IF(AND(G146&gt;=0.527,A146&lt;7.25,G146&lt;0.851,H146&gt;=15.244,B146&lt;3.35),5.8,IF(AND(D146&gt;=0.35,B146&lt;3.7,F146&lt;2,H146&lt;15.371,B146&gt;=3.35),1.55,IF(AND(H146&lt;6.542,B146&gt;=3.7,F146&lt;2,H146&lt;15.371,B146&gt;=3.35),1.9,IF(AND(B146&lt;3.25,A146&gt;=4.45,B146&gt;=2.75,A146&lt;5.15,H146&lt;15.244,B146&lt;3.35),1.46,IF(AND(B146&gt;=3.25,A146&gt;=4.45,B146&gt;=2.75,A146&lt;5.15,H146&lt;15.244,B146&lt;3.35),1.7,IF(AND(H146&lt;13.654,B146&gt;=2.95,D146&lt;1.45,A146&gt;=5.15,H146&lt;15.244,B146&lt;3.35),4.3,IF(AND(H146&gt;=13.654,B146&gt;=2.95,D146&lt;1.45,A146&gt;=5.15,H146&lt;15.244,B146&lt;3.35),4.625,IF(AND(F146&gt;=2.5,D146&lt;1.75,D146&gt;=1.45,A146&gt;=5.15,H146&lt;15.244,B146&lt;3.35),5.3,IF(AND(G146&gt;=0.853,D146&gt;=1.75,D146&gt;=1.45,A146&gt;=5.15,H146&lt;15.244,B146&lt;3.35),5.15,IF(AND(D146&gt;=0.25,D146&lt;0.35,B146&lt;3.7,F146&lt;2,H146&lt;15.371,B146&gt;=3.35),1.3,IF(AND(B146&lt;3.85,H146&gt;=6.542,B146&gt;=3.7,F146&lt;2,H146&lt;15.371,B146&gt;=3.35),1.633,IF(AND(H146&lt;7.02,H146&lt;10.688,B146&lt;2.95,D146&lt;1.45,A146&gt;=5.15,H146&lt;15.244,B146&lt;3.35),3.98,IF(AND(G146&lt;0.338,H146&gt;=10.688,B146&lt;2.95,D146&lt;1.45,A146&gt;=5.15,H146&lt;15.244,B146&lt;3.35),4.22,IF(AND(G146&gt;=0.338,H146&gt;=10.688,B146&lt;2.95,D146&lt;1.45,A146&gt;=5.15,H146&lt;15.244,B146&lt;3.35),3.9,IF(AND(B146&lt;2.75,F146&lt;2.5,D146&lt;1.75,D146&gt;=1.45,A146&gt;=5.15,H146&lt;15.244,B146&lt;3.35),5.1,IF(AND(B146&gt;=2.75,F146&lt;2.5,D146&lt;1.75,D146&gt;=1.45,A146&gt;=5.15,H146&lt;15.244,B146&lt;3.35),4.74,IF(AND(A146&gt;=7,G146&lt;0.853,D146&gt;=1.75,D146&gt;=1.45,A146&gt;=5.15,H146&lt;15.244,B146&lt;3.35),6.5,IF(AND(G146&gt;=0.934,D146&lt;0.25,D146&lt;0.35,B146&lt;3.7,F146&lt;2,H146&lt;15.371,B146&gt;=3.35),1.7,IF(AND(D146&lt;0.25,B146&gt;=3.85,H146&gt;=6.542,B146&gt;=3.7,F146&lt;2,H146&lt;15.371,B146&gt;=3.35),1.5,IF(AND(D146&gt;=0.25,B146&gt;=3.85,H146&gt;=6.542,B146&gt;=3.7,F146&lt;2,H146&lt;15.371,B146&gt;=3.35),1.4,IF(AND(B146&lt;2.5,H146&gt;=7.02,H146&lt;10.688,B146&lt;2.95,D146&lt;1.45,A146&gt;=5.15,H146&lt;15.244,B146&lt;3.35),3.8,IF(AND(G146&gt;=0.74,A146&lt;7,G146&lt;0.853,D146&gt;=1.75,D146&gt;=1.45,A146&gt;=5.15,H146&lt;15.244,B146&lt;3.35),6,IF(AND(G146&gt;=0.61,G146&lt;0.934,D146&lt;0.25,D146&lt;0.35,B146&lt;3.7,F146&lt;2,H146&lt;15.371,B146&gt;=3.35),1.5,IF(AND(D146&lt;1.15,B146&gt;=2.5,H146&gt;=7.02,H146&lt;10.688,B146&lt;2.95,D146&lt;1.45,A146&gt;=5.15,H146&lt;15.244,B146&lt;3.35),3.5,IF(AND(D146&gt;=1.15,B146&gt;=2.5,H146&gt;=7.02,H146&lt;10.688,B146&lt;2.95,D146&lt;1.45,A146&gt;=5.15,H146&lt;15.244,B146&lt;3.35),3.6,IF(AND(G146&gt;=0.626,G146&lt;0.74,A146&lt;7,G146&lt;0.853,D146&gt;=1.75,D146&gt;=1.45,A146&gt;=5.15,H146&lt;15.244,B146&lt;3.35),4.9,IF(AND(H146&lt;13.641,G146&lt;0.61,G146&lt;0.934,D146&lt;0.25,D146&lt;0.35,B146&lt;3.7,F146&lt;2,H146&lt;15.371,B146&gt;=3.35),1.425,IF(AND(H146&gt;=13.641,G146&lt;0.61,G146&lt;0.934,D146&lt;0.25,D146&lt;0.35,B146&lt;3.7,F146&lt;2,H146&lt;15.371,B146&gt;=3.35),1.3,IF(AND(B146&lt;3.05,G146&lt;0.626,G146&lt;0.74,A146&lt;7,G146&lt;0.853,D146&gt;=1.75,D146&gt;=1.45,A146&gt;=5.15,H146&lt;15.244,B146&lt;3.35),5.475,IF(AND(B146&gt;=3.05,G146&lt;0.626,G146&lt;0.74,A146&lt;7,G146&lt;0.853,D146&gt;=1.75,D146&gt;=1.45,A146&gt;=5.15,H146&lt;15.244,B146&lt;3.35),5.633,"shouldnthappen")))))))))))))))))))))))))))))))))))))</f>
        <v>5.633</v>
      </c>
      <c r="BA146" s="1" t="n">
        <f aca="false">IF(AND(F146&gt;=2,B146&gt;=3.4),6.1,IF(AND(B146&lt;2.75,A146&lt;5.15,B146&lt;3.4),3.225,IF(AND(G146&gt;=0.821,F146&lt;2,B146&gt;=3.4),1.9,IF(AND(B146&gt;=3.2,B146&gt;=2.75,A146&lt;5.15,B146&lt;3.4),1.7,IF(AND(A146&lt;4.8,G146&lt;0.821,F146&lt;2,B146&gt;=3.4),1,IF(AND(G146&gt;=0.446,B146&lt;3.2,B146&gt;=2.75,A146&lt;5.15,B146&lt;3.4),1.1,IF(AND(G146&lt;0.356,D146&lt;1.45,A146&lt;6.25,A146&gt;=5.15,B146&lt;3.4),4.32,IF(AND(G146&lt;0.591,D146&gt;=1.45,A146&lt;6.25,A146&gt;=5.15,B146&lt;3.4),4.6,IF(AND(D146&lt;1.75,G146&lt;0.597,A146&gt;=6.25,A146&gt;=5.15,B146&lt;3.4),4.86,IF(AND(H146&gt;=16.472,G146&gt;=0.597,A146&gt;=6.25,A146&gt;=5.15,B146&lt;3.4),6.6,IF(AND(G146&lt;0.063,G146&lt;0.446,B146&lt;3.2,B146&gt;=2.75,A146&lt;5.15,B146&lt;3.4),1.4,IF(AND(A146&gt;=5.95,G146&gt;=0.356,D146&lt;1.45,A146&lt;6.25,A146&gt;=5.15,B146&lt;3.4),4.6,IF(AND(B146&gt;=2.9,G146&gt;=0.591,D146&gt;=1.45,A146&lt;6.25,A146&gt;=5.15,B146&lt;3.4),4.867,IF(AND(D146&gt;=2.4,H146&lt;16.472,G146&gt;=0.597,A146&gt;=6.25,A146&gt;=5.15,B146&lt;3.4),6,IF(AND(A146&lt;5.45,B146&gt;=3.85,A146&gt;=4.8,G146&lt;0.821,F146&lt;2,B146&gt;=3.4),1.3,IF(AND(A146&gt;=5.45,B146&gt;=3.85,A146&gt;=4.8,G146&lt;0.821,F146&lt;2,B146&gt;=3.4),1.45,IF(AND(H146&lt;14.273,G146&gt;=0.063,G146&lt;0.446,B146&lt;3.2,B146&gt;=2.75,A146&lt;5.15,B146&lt;3.4),1.5,IF(AND(H146&gt;=14.273,G146&gt;=0.063,G146&lt;0.446,B146&lt;3.2,B146&gt;=2.75,A146&lt;5.15,B146&lt;3.4),1.6,IF(AND(G146&gt;=0.572,A146&lt;5.95,G146&gt;=0.356,D146&lt;1.45,A146&lt;6.25,A146&gt;=5.15,B146&lt;3.4),3.9,IF(AND(G146&lt;0.827,B146&lt;2.9,G146&gt;=0.591,D146&gt;=1.45,A146&lt;6.25,A146&gt;=5.15,B146&lt;3.4),4.9,IF(AND(G146&gt;=0.827,B146&lt;2.9,G146&gt;=0.591,D146&gt;=1.45,A146&lt;6.25,A146&gt;=5.15,B146&lt;3.4),5.1,IF(AND(A146&gt;=7.2,B146&lt;3.05,D146&gt;=1.75,G146&lt;0.597,A146&gt;=6.25,A146&gt;=5.15,B146&lt;3.4),6.7,IF(AND(G146&lt;0.353,B146&gt;=3.05,D146&gt;=1.75,G146&lt;0.597,A146&gt;=6.25,A146&gt;=5.15,B146&lt;3.4),5.22,IF(AND(G146&gt;=0.353,B146&gt;=3.05,D146&gt;=1.75,G146&lt;0.597,A146&gt;=6.25,A146&gt;=5.15,B146&lt;3.4),5.65,IF(AND(A146&lt;6.55,D146&lt;2.4,H146&lt;16.472,G146&gt;=0.597,A146&gt;=6.25,A146&gt;=5.15,B146&lt;3.4),5.033,IF(AND(H146&lt;12.719,G146&lt;0.385,B146&lt;3.85,A146&gt;=4.8,G146&lt;0.821,F146&lt;2,B146&gt;=3.4),1.54,IF(AND(H146&gt;=12.719,G146&lt;0.385,B146&lt;3.85,A146&gt;=4.8,G146&lt;0.821,F146&lt;2,B146&gt;=3.4),1.3,IF(AND(B146&lt;3.6,G146&gt;=0.385,B146&lt;3.85,A146&gt;=4.8,G146&lt;0.821,F146&lt;2,B146&gt;=3.4),1.325,IF(AND(B146&gt;=3.6,G146&gt;=0.385,B146&lt;3.85,A146&gt;=4.8,G146&lt;0.821,F146&lt;2,B146&gt;=3.4),1.55,IF(AND(D146&lt;1.05,G146&lt;0.572,A146&lt;5.95,G146&gt;=0.356,D146&lt;1.45,A146&lt;6.25,A146&gt;=5.15,B146&lt;3.4),3.633,IF(AND(D146&gt;=2.15,A146&lt;7.2,B146&lt;3.05,D146&gt;=1.75,G146&lt;0.597,A146&gt;=6.25,A146&gt;=5.15,B146&lt;3.4),5.667,IF(AND(H146&lt;13.094,A146&gt;=6.55,D146&lt;2.4,H146&lt;16.472,G146&gt;=0.597,A146&gt;=6.25,A146&gt;=5.15,B146&lt;3.4),5.2,IF(AND(D146&lt;1.15,D146&gt;=1.05,G146&lt;0.572,A146&lt;5.95,G146&gt;=0.356,D146&lt;1.45,A146&lt;6.25,A146&gt;=5.15,B146&lt;3.4),3.8,IF(AND(D146&gt;=1.15,D146&gt;=1.05,G146&lt;0.572,A146&lt;5.95,G146&gt;=0.356,D146&lt;1.45,A146&lt;6.25,A146&gt;=5.15,B146&lt;3.4),3.9,IF(AND(G146&gt;=0.487,D146&lt;2.15,A146&lt;7.2,B146&lt;3.05,D146&gt;=1.75,G146&lt;0.597,A146&gt;=6.25,A146&gt;=5.15,B146&lt;3.4),5.8,IF(AND(A146&lt;6.8,H146&gt;=13.094,A146&gt;=6.55,D146&lt;2.4,H146&lt;16.472,G146&gt;=0.597,A146&gt;=6.25,A146&gt;=5.15,B146&lt;3.4),4.52,IF(AND(A146&gt;=6.8,H146&gt;=13.094,A146&gt;=6.55,D146&lt;2.4,H146&lt;16.472,G146&gt;=0.597,A146&gt;=6.25,A146&gt;=5.15,B146&lt;3.4),4.75,IF(AND(B146&lt;2.95,G146&lt;0.487,D146&lt;2.15,A146&lt;7.2,B146&lt;3.05,D146&gt;=1.75,G146&lt;0.597,A146&gt;=6.25,A146&gt;=5.15,B146&lt;3.4),5.6,IF(AND(B146&gt;=2.95,G146&lt;0.487,D146&lt;2.15,A146&lt;7.2,B146&lt;3.05,D146&gt;=1.75,G146&lt;0.597,A146&gt;=6.25,A146&gt;=5.15,B146&lt;3.4),5.5,"shouldnthappen")))))))))))))))))))))))))))))))))))))))</f>
        <v>5.65</v>
      </c>
      <c r="BB146" s="1" t="n">
        <f aca="false">IF(AND(A146&lt;4.35,B146&lt;3.25,F146&lt;1.5),1.1,IF(AND(H146&lt;14.005,A146&gt;=4.35,B146&lt;3.25,F146&lt;1.5),1.3,IF(AND(H146&gt;=14.005,A146&gt;=4.35,B146&lt;3.25,F146&lt;1.5),1.6,IF(AND(G146&gt;=0.905,A146&lt;5.15,B146&gt;=3.25,F146&lt;1.5),1.9,IF(AND(B146&lt;3.45,A146&gt;=5.15,B146&gt;=3.25,F146&lt;1.5),1.6,IF(AND(F146&gt;=2.5,D146&gt;=1.35,D146&lt;1.75,F146&gt;=1.5),4.867,IF(AND(A146&gt;=7.05,D146&gt;=2.05,D146&gt;=1.75,F146&gt;=1.5),6.35,IF(AND(D146&gt;=0.4,G146&lt;0.905,A146&lt;5.15,B146&gt;=3.25,F146&lt;1.5),1.65,IF(AND(B146&lt;3.6,B146&gt;=3.45,A146&gt;=5.15,B146&gt;=3.25,F146&lt;1.5),1.35,IF(AND(H146&lt;6.808,H146&lt;9.386,D146&lt;1.35,D146&lt;1.75,F146&gt;=1.5),4.05,IF(AND(H146&gt;=6.808,H146&lt;9.386,D146&lt;1.35,D146&lt;1.75,F146&gt;=1.5),3.46,IF(AND(B146&lt;2.45,F146&lt;2.5,D146&gt;=1.35,D146&lt;1.75,F146&gt;=1.5),4.5,IF(AND(H146&gt;=13.115,D146&lt;1.95,D146&lt;2.05,D146&gt;=1.75,F146&gt;=1.5),4.85,IF(AND(G146&lt;0.196,D146&gt;=1.95,D146&lt;2.05,D146&gt;=1.75,F146&gt;=1.5),6.7,IF(AND(G146&gt;=0.196,D146&gt;=1.95,D146&lt;2.05,D146&gt;=1.75,F146&gt;=1.5),5.12,IF(AND(H146&lt;10.925,D146&lt;0.4,G146&lt;0.905,A146&lt;5.15,B146&gt;=3.25,F146&lt;1.5),1.4,IF(AND(H146&gt;=10.925,D146&lt;0.4,G146&lt;0.905,A146&lt;5.15,B146&gt;=3.25,F146&lt;1.5),1.45,IF(AND(H146&lt;14.096,B146&gt;=3.6,B146&gt;=3.45,A146&gt;=5.15,B146&gt;=3.25,F146&lt;1.5),1.42,IF(AND(H146&gt;=14.096,B146&gt;=3.6,B146&gt;=3.45,A146&gt;=5.15,B146&gt;=3.25,F146&lt;1.5),1.7,IF(AND(B146&lt;2.45,D146&lt;1.15,H146&gt;=9.386,D146&lt;1.35,D146&lt;1.75,F146&gt;=1.5),3.6,IF(AND(B146&gt;=2.45,D146&lt;1.15,H146&gt;=9.386,D146&lt;1.35,D146&lt;1.75,F146&gt;=1.5),3.9,IF(AND(G146&lt;0.246,D146&gt;=1.15,H146&gt;=9.386,D146&lt;1.35,D146&lt;1.75,F146&gt;=1.5),4.4,IF(AND(B146&lt;2.75,B146&gt;=2.45,F146&lt;2.5,D146&gt;=1.35,D146&lt;1.75,F146&gt;=1.5),5.1,IF(AND(H146&lt;11.084,H146&lt;13.115,D146&lt;1.95,D146&lt;2.05,D146&gt;=1.75,F146&gt;=1.5),5.35,IF(AND(H146&gt;=11.084,H146&lt;13.115,D146&lt;1.95,D146&lt;2.05,D146&gt;=1.75,F146&gt;=1.5),5.7,IF(AND(H146&lt;15.52,D146&lt;2.25,A146&lt;7.05,D146&gt;=2.05,D146&gt;=1.75,F146&gt;=1.5),5.45,IF(AND(H146&gt;=15.52,D146&lt;2.25,A146&lt;7.05,D146&gt;=2.05,D146&gt;=1.75,F146&gt;=1.5),5.725,IF(AND(G146&gt;=0.775,D146&gt;=2.25,A146&lt;7.05,D146&gt;=2.05,D146&gt;=1.75,F146&gt;=1.5),5.2,IF(AND(D146&lt;1.25,G146&gt;=0.246,D146&gt;=1.15,H146&gt;=9.386,D146&lt;1.35,D146&lt;1.75,F146&gt;=1.5),4.05,IF(AND(A146&lt;5.85,B146&gt;=2.75,B146&gt;=2.45,F146&lt;2.5,D146&gt;=1.35,D146&lt;1.75,F146&gt;=1.5),4.5,IF(AND(B146&lt;3.3,G146&lt;0.775,D146&gt;=2.25,A146&lt;7.05,D146&gt;=2.05,D146&gt;=1.75,F146&gt;=1.5),5.64,IF(AND(B146&gt;=3.3,G146&lt;0.775,D146&gt;=2.25,A146&lt;7.05,D146&gt;=2.05,D146&gt;=1.75,F146&gt;=1.5),5.6,IF(AND(A146&lt;5.9,D146&gt;=1.25,G146&gt;=0.246,D146&gt;=1.15,H146&gt;=9.386,D146&lt;1.35,D146&lt;1.75,F146&gt;=1.5),4.2,IF(AND(A146&gt;=5.9,D146&gt;=1.25,G146&gt;=0.246,D146&gt;=1.15,H146&gt;=9.386,D146&lt;1.35,D146&lt;1.75,F146&gt;=1.5),4,IF(AND(G146&gt;=0.437,A146&gt;=5.85,B146&gt;=2.75,B146&gt;=2.45,F146&lt;2.5,D146&gt;=1.35,D146&lt;1.75,F146&gt;=1.5),4.75,IF(AND(H146&lt;9.446,G146&lt;0.437,A146&gt;=5.85,B146&gt;=2.75,B146&gt;=2.45,F146&lt;2.5,D146&gt;=1.35,D146&lt;1.75,F146&gt;=1.5),4.6,IF(AND(H146&gt;=9.446,G146&lt;0.437,A146&gt;=5.85,B146&gt;=2.75,B146&gt;=2.45,F146&lt;2.5,D146&gt;=1.35,D146&lt;1.75,F146&gt;=1.5),4.7,"shouldnthappen")))))))))))))))))))))))))))))))))))))</f>
        <v>5.64</v>
      </c>
      <c r="BC146" s="1" t="n">
        <f aca="false">IF(AND(G146&gt;=0.905,F146&lt;1.5),1.65,IF(AND(D146&gt;=0.45,G146&lt;0.905,F146&lt;1.5),1.65,IF(AND(A146&lt;5.15,D146&lt;1.55,F146&gt;=1.5),3.225,IF(AND(F146&gt;=2.5,A146&gt;=5.15,D146&lt;1.55,F146&gt;=1.5),5.05,IF(AND(H146&lt;5.767,A146&lt;7.05,D146&gt;=1.55,F146&gt;=1.5),4.5,IF(AND(D146&lt;1.7,A146&gt;=7.05,D146&gt;=1.55,F146&gt;=1.5),5.8,IF(AND(A146&gt;=5.3,G146&lt;0.207,D146&lt;0.45,G146&lt;0.905,F146&lt;1.5),1.3,IF(AND(D146&gt;=0.35,G146&gt;=0.207,D146&lt;0.45,G146&lt;0.905,F146&lt;1.5),1.5,IF(AND(G146&lt;0.155,D146&gt;=1.7,A146&gt;=7.05,D146&gt;=1.55,F146&gt;=1.5),6.7,IF(AND(G146&gt;=0.155,D146&gt;=1.7,A146&gt;=7.05,D146&gt;=1.55,F146&gt;=1.5),6.34,IF(AND(G146&lt;0.05,A146&lt;5.3,G146&lt;0.207,D146&lt;0.45,G146&lt;0.905,F146&lt;1.5),1.4,IF(AND(G146&gt;=0.05,A146&lt;5.3,G146&lt;0.207,D146&lt;0.45,G146&lt;0.905,F146&lt;1.5),1.5,IF(AND(A146&lt;4.5,D146&lt;0.35,G146&gt;=0.207,D146&lt;0.45,G146&lt;0.905,F146&lt;1.5),1.3,IF(AND(G146&lt;0.308,A146&lt;6.2,F146&lt;2.5,A146&gt;=5.15,D146&lt;1.55,F146&gt;=1.5),4.5,IF(AND(D146&lt;1.35,A146&gt;=6.2,F146&lt;2.5,A146&gt;=5.15,D146&lt;1.55,F146&gt;=1.5),4.367,IF(AND(D146&lt;1.85,A146&lt;6.15,H146&gt;=5.767,A146&lt;7.05,D146&gt;=1.55,F146&gt;=1.5),4.933,IF(AND(G146&gt;=0.558,A146&gt;=4.5,D146&lt;0.35,G146&gt;=0.207,D146&lt;0.45,G146&lt;0.905,F146&lt;1.5),1.5,IF(AND(H146&gt;=13.383,G146&gt;=0.308,A146&lt;6.2,F146&lt;2.5,A146&gt;=5.15,D146&lt;1.55,F146&gt;=1.5),4.7,IF(AND(H146&gt;=12.206,D146&gt;=1.35,A146&gt;=6.2,F146&lt;2.5,A146&gt;=5.15,D146&lt;1.55,F146&gt;=1.5),4.575,IF(AND(A146&lt;5.7,D146&gt;=1.85,A146&lt;6.15,H146&gt;=5.767,A146&lt;7.05,D146&gt;=1.55,F146&gt;=1.5),4.9,IF(AND(A146&gt;=5.7,D146&gt;=1.85,A146&lt;6.15,H146&gt;=5.767,A146&lt;7.05,D146&gt;=1.55,F146&gt;=1.5),5.1,IF(AND(G146&lt;0.079,G146&lt;0.364,A146&gt;=6.15,H146&gt;=5.767,A146&lt;7.05,D146&gt;=1.55,F146&gt;=1.5),5.6,IF(AND(G146&gt;=0.079,G146&lt;0.364,A146&gt;=6.15,H146&gt;=5.767,A146&lt;7.05,D146&gt;=1.55,F146&gt;=1.5),5.25,IF(AND(G146&gt;=0.447,G146&lt;0.558,A146&gt;=4.5,D146&lt;0.35,G146&gt;=0.207,D146&lt;0.45,G146&lt;0.905,F146&lt;1.5),1.3,IF(AND(B146&gt;=2.95,H146&lt;13.383,G146&gt;=0.308,A146&lt;6.2,F146&lt;2.5,A146&gt;=5.15,D146&lt;1.55,F146&gt;=1.5),4.6,IF(AND(B146&lt;2.65,H146&lt;12.206,D146&gt;=1.35,A146&gt;=6.2,F146&lt;2.5,A146&gt;=5.15,D146&lt;1.55,F146&gt;=1.5),4.9,IF(AND(D146&lt;2.45,A146&lt;6.6,G146&gt;=0.364,A146&gt;=6.15,H146&gt;=5.767,A146&lt;7.05,D146&gt;=1.55,F146&gt;=1.5),5.6,IF(AND(D146&gt;=2.45,A146&lt;6.6,G146&gt;=0.364,A146&gt;=6.15,H146&gt;=5.767,A146&lt;7.05,D146&gt;=1.55,F146&gt;=1.5),6,IF(AND(H146&lt;12.921,A146&gt;=6.6,G146&gt;=0.364,A146&gt;=6.15,H146&gt;=5.767,A146&lt;7.05,D146&gt;=1.55,F146&gt;=1.5),5.725,IF(AND(H146&gt;=12.921,A146&gt;=6.6,G146&gt;=0.364,A146&gt;=6.15,H146&gt;=5.767,A146&lt;7.05,D146&gt;=1.55,F146&gt;=1.5),5.367,IF(AND(B146&lt;3.15,G146&lt;0.447,G146&lt;0.558,A146&gt;=4.5,D146&lt;0.35,G146&gt;=0.207,D146&lt;0.45,G146&lt;0.905,F146&lt;1.5),1.5,IF(AND(B146&gt;=3.15,G146&lt;0.447,G146&lt;0.558,A146&gt;=4.5,D146&lt;0.35,G146&gt;=0.207,D146&lt;0.45,G146&lt;0.905,F146&lt;1.5),1.36,IF(AND(B146&gt;=2.85,B146&lt;2.95,H146&lt;13.383,G146&gt;=0.308,A146&lt;6.2,F146&lt;2.5,A146&gt;=5.15,D146&lt;1.55,F146&gt;=1.5),3.6,IF(AND(H146&lt;9.446,B146&gt;=2.65,H146&lt;12.206,D146&gt;=1.35,A146&gt;=6.2,F146&lt;2.5,A146&gt;=5.15,D146&lt;1.55,F146&gt;=1.5),4.6,IF(AND(H146&gt;=9.446,B146&gt;=2.65,H146&lt;12.206,D146&gt;=1.35,A146&gt;=6.2,F146&lt;2.5,A146&gt;=5.15,D146&lt;1.55,F146&gt;=1.5),4.7,IF(AND(D146&lt;1.2,B146&lt;2.85,B146&lt;2.95,H146&lt;13.383,G146&gt;=0.308,A146&lt;6.2,F146&lt;2.5,A146&gt;=5.15,D146&lt;1.55,F146&gt;=1.5),3.75,IF(AND(G146&lt;0.356,D146&gt;=1.2,B146&lt;2.85,B146&lt;2.95,H146&lt;13.383,G146&gt;=0.308,A146&lt;6.2,F146&lt;2.5,A146&gt;=5.15,D146&lt;1.55,F146&gt;=1.5),4.2,IF(AND(G146&gt;=0.356,D146&gt;=1.2,B146&lt;2.85,B146&lt;2.95,H146&lt;13.383,G146&gt;=0.308,A146&lt;6.2,F146&lt;2.5,A146&gt;=5.15,D146&lt;1.55,F146&gt;=1.5),3.96,"shouldnthappen"))))))))))))))))))))))))))))))))))))))</f>
        <v>5.725</v>
      </c>
      <c r="BD146" s="1" t="n">
        <f aca="false">IF(AND(B146&lt;2.7,A146&lt;5.3,B146&lt;3.15),3.42,IF(AND(F146&lt;2.5,A146&gt;=5.85,B146&gt;=3.15),4.7,IF(AND(A146&lt;4.35,B146&gt;=2.7,A146&lt;5.3,B146&lt;3.15),1.1,IF(AND(A146&gt;=4.35,B146&gt;=2.7,A146&lt;5.3,B146&lt;3.15),1.42,IF(AND(A146&gt;=7.05,F146&gt;=2.5,A146&gt;=5.3,B146&lt;3.15),6.067,IF(AND(D146&gt;=0.45,A146&lt;5.05,A146&lt;5.85,B146&gt;=3.15),1.6,IF(AND(B146&lt;3.35,A146&gt;=5.05,A146&lt;5.85,B146&gt;=3.15),1.7,IF(AND(A146&gt;=6.85,F146&gt;=2.5,A146&gt;=5.85,B146&gt;=3.15),6.22,IF(AND(D146&lt;1.25,D146&lt;1.35,F146&lt;2.5,A146&gt;=5.3,B146&lt;3.15),4.033,IF(AND(D146&gt;=1.25,D146&lt;1.35,F146&lt;2.5,A146&gt;=5.3,B146&lt;3.15),4.233,IF(AND(A146&lt;6.05,D146&gt;=1.35,F146&lt;2.5,A146&gt;=5.3,B146&lt;3.15),5.1,IF(AND(H146&gt;=13.29,A146&lt;7.05,F146&gt;=2.5,A146&gt;=5.3,B146&lt;3.15),4.96,IF(AND(G146&gt;=0.858,D146&lt;0.45,A146&lt;5.05,A146&lt;5.85,B146&gt;=3.15),1.3,IF(AND(D146&gt;=0.35,B146&gt;=3.35,A146&gt;=5.05,A146&lt;5.85,B146&gt;=3.15),1.4,IF(AND(B146&lt;3.25,A146&lt;6.85,F146&gt;=2.5,A146&gt;=5.85,B146&gt;=3.15),5.233,IF(AND(A146&gt;=6.8,A146&gt;=6.05,D146&gt;=1.35,F146&lt;2.5,A146&gt;=5.3,B146&lt;3.15),4.9,IF(AND(G146&gt;=0.622,H146&lt;13.29,A146&lt;7.05,F146&gt;=2.5,A146&gt;=5.3,B146&lt;3.15),5.067,IF(AND(H146&lt;8.834,G146&lt;0.858,D146&lt;0.45,A146&lt;5.05,A146&lt;5.85,B146&gt;=3.15),1.4,IF(AND(G146&lt;0.774,B146&gt;=3.25,A146&lt;6.85,F146&gt;=2.5,A146&gt;=5.85,B146&gt;=3.15),5.8,IF(AND(G146&gt;=0.774,B146&gt;=3.25,A146&lt;6.85,F146&gt;=2.5,A146&gt;=5.85,B146&gt;=3.15),5.4,IF(AND(H146&gt;=12.206,A146&lt;6.8,A146&gt;=6.05,D146&gt;=1.35,F146&lt;2.5,A146&gt;=5.3,B146&lt;3.15),4.5,IF(AND(G146&gt;=0.439,G146&lt;0.622,H146&lt;13.29,A146&lt;7.05,F146&gt;=2.5,A146&gt;=5.3,B146&lt;3.15),5.667,IF(AND(G146&lt;0.227,H146&gt;=8.834,G146&lt;0.858,D146&lt;0.45,A146&lt;5.05,A146&lt;5.85,B146&gt;=3.15),1.4,IF(AND(G146&gt;=0.227,H146&gt;=8.834,G146&lt;0.858,D146&lt;0.45,A146&lt;5.05,A146&lt;5.85,B146&gt;=3.15),1.3,IF(AND(G146&gt;=0.934,B146&lt;3.75,D146&lt;0.35,B146&gt;=3.35,A146&gt;=5.05,A146&lt;5.85,B146&gt;=3.15),1.7,IF(AND(G146&lt;0.823,B146&gt;=3.75,D146&lt;0.35,B146&gt;=3.35,A146&gt;=5.05,A146&lt;5.85,B146&gt;=3.15),1.55,IF(AND(G146&gt;=0.823,B146&gt;=3.75,D146&lt;0.35,B146&gt;=3.35,A146&gt;=5.05,A146&lt;5.85,B146&gt;=3.15),1.5,IF(AND(A146&lt;6.2,H146&lt;12.206,A146&lt;6.8,A146&gt;=6.05,D146&gt;=1.35,F146&lt;2.5,A146&gt;=5.3,B146&lt;3.15),4.6,IF(AND(A146&gt;=6.2,H146&lt;12.206,A146&lt;6.8,A146&gt;=6.05,D146&gt;=1.35,F146&lt;2.5,A146&gt;=5.3,B146&lt;3.15),4.74,IF(AND(H146&gt;=10.667,G146&lt;0.439,G146&lt;0.622,H146&lt;13.29,A146&lt;7.05,F146&gt;=2.5,A146&gt;=5.3,B146&lt;3.15),5.6,IF(AND(H146&lt;13.67,G146&lt;0.934,B146&lt;3.75,D146&lt;0.35,B146&gt;=3.35,A146&gt;=5.05,A146&lt;5.85,B146&gt;=3.15),1.48,IF(AND(H146&gt;=13.67,G146&lt;0.934,B146&lt;3.75,D146&lt;0.35,B146&gt;=3.35,A146&gt;=5.05,A146&lt;5.85,B146&gt;=3.15),1.3,IF(AND(G146&lt;0.301,H146&lt;10.667,G146&lt;0.439,G146&lt;0.622,H146&lt;13.29,A146&lt;7.05,F146&gt;=2.5,A146&gt;=5.3,B146&lt;3.15),5.2,IF(AND(G146&gt;=0.301,H146&lt;10.667,G146&lt;0.439,G146&lt;0.622,H146&lt;13.29,A146&lt;7.05,F146&gt;=2.5,A146&gt;=5.3,B146&lt;3.15),5.067,"shouldnthappen"))))))))))))))))))))))))))))))))))</f>
        <v>5.233</v>
      </c>
      <c r="BE146" s="1" t="n">
        <f aca="false">IF(AND(B146&gt;=3.85,A146&gt;=5.05,F146&lt;1.5),1.4,IF(AND(A146&lt;5.25,A146&lt;5.75,F146&gt;=1.5),3.15,IF(AND(A146&lt;4.95,B146&lt;3.15,A146&lt;5.05,F146&lt;1.5),1.46,IF(AND(A146&gt;=4.95,B146&lt;3.15,A146&lt;5.05,F146&lt;1.5),1.6,IF(AND(H146&lt;8.834,B146&gt;=3.15,A146&lt;5.05,F146&lt;1.5),1.4,IF(AND(D146&lt;0.25,B146&lt;3.85,A146&gt;=5.05,F146&lt;1.5),1.48,IF(AND(D146&gt;=0.25,B146&lt;3.85,A146&gt;=5.05,F146&lt;1.5),1.7,IF(AND(F146&gt;=2.5,A146&gt;=5.25,A146&lt;5.75,F146&gt;=1.5),4.9,IF(AND(H146&lt;12.45,H146&gt;=8.834,B146&gt;=3.15,A146&lt;5.05,F146&lt;1.5),1.25,IF(AND(H146&gt;=12.45,H146&gt;=8.834,B146&gt;=3.15,A146&lt;5.05,F146&lt;1.5),1.32,IF(AND(G146&lt;0.283,F146&lt;2.5,A146&gt;=5.25,A146&lt;5.75,F146&gt;=1.5),4.3,IF(AND(H146&lt;6.712,H146&lt;11.275,D146&lt;1.55,A146&gt;=5.75,F146&gt;=1.5),5,IF(AND(H146&lt;13.101,H146&gt;=11.275,D146&lt;1.55,A146&gt;=5.75,F146&gt;=1.5),3.933,IF(AND(H146&gt;=13.101,H146&gt;=11.275,D146&lt;1.55,A146&gt;=5.75,F146&gt;=1.5),4.5,IF(AND(A146&gt;=7.3,D146&lt;2.45,D146&gt;=1.55,A146&gt;=5.75,F146&gt;=1.5),6.7,IF(AND(B146&lt;3.45,D146&gt;=2.45,D146&gt;=1.55,A146&gt;=5.75,F146&gt;=1.5),5.925,IF(AND(B146&gt;=3.45,D146&gt;=2.45,D146&gt;=1.55,A146&gt;=5.75,F146&gt;=1.5),6.1,IF(AND(B146&gt;=2.8,G146&gt;=0.283,F146&lt;2.5,A146&gt;=5.25,A146&lt;5.75,F146&gt;=1.5),4.2,IF(AND(D146&lt;1.35,H146&gt;=6.712,H146&lt;11.275,D146&lt;1.55,A146&gt;=5.75,F146&gt;=1.5),4.35,IF(AND(D146&lt;1.05,B146&lt;2.8,G146&gt;=0.283,F146&lt;2.5,A146&gt;=5.25,A146&lt;5.75,F146&gt;=1.5),3.567,IF(AND(D146&gt;=1.05,B146&lt;2.8,G146&gt;=0.283,F146&lt;2.5,A146&gt;=5.25,A146&lt;5.75,F146&gt;=1.5),3.925,IF(AND(B146&lt;2.65,D146&gt;=1.35,H146&gt;=6.712,H146&lt;11.275,D146&lt;1.55,A146&gt;=5.75,F146&gt;=1.5),4.9,IF(AND(B146&gt;=2.65,D146&gt;=1.35,H146&gt;=6.712,H146&lt;11.275,D146&lt;1.55,A146&gt;=5.75,F146&gt;=1.5),4.625,IF(AND(H146&gt;=14.683,G146&gt;=0.628,A146&lt;7.3,D146&lt;2.45,D146&gt;=1.55,A146&gt;=5.75,F146&gt;=1.5),5.4,IF(AND(D146&lt;1.95,H146&lt;8.884,G146&lt;0.628,A146&lt;7.3,D146&lt;2.45,D146&gt;=1.55,A146&gt;=5.75,F146&gt;=1.5),5.1,IF(AND(D146&gt;=1.95,H146&lt;8.884,G146&lt;0.628,A146&lt;7.3,D146&lt;2.45,D146&gt;=1.55,A146&gt;=5.75,F146&gt;=1.5),5.22,IF(AND(A146&lt;6.05,H146&gt;=8.884,G146&lt;0.628,A146&lt;7.3,D146&lt;2.45,D146&gt;=1.55,A146&gt;=5.75,F146&gt;=1.5),5.1,IF(AND(G146&lt;0.817,H146&lt;14.683,G146&gt;=0.628,A146&lt;7.3,D146&lt;2.45,D146&gt;=1.55,A146&gt;=5.75,F146&gt;=1.5),4.967,IF(AND(G146&gt;=0.817,H146&lt;14.683,G146&gt;=0.628,A146&lt;7.3,D146&lt;2.45,D146&gt;=1.55,A146&gt;=5.75,F146&gt;=1.5),5.1,IF(AND(H146&lt;9.637,A146&gt;=6.05,H146&gt;=8.884,G146&lt;0.628,A146&lt;7.3,D146&lt;2.45,D146&gt;=1.55,A146&gt;=5.75,F146&gt;=1.5),5.9,IF(AND(D146&lt;1.85,H146&gt;=9.637,A146&gt;=6.05,H146&gt;=8.884,G146&lt;0.628,A146&lt;7.3,D146&lt;2.45,D146&gt;=1.55,A146&gt;=5.75,F146&gt;=1.5),5.733,IF(AND(G146&gt;=0.388,D146&gt;=1.85,H146&gt;=9.637,A146&gt;=6.05,H146&gt;=8.884,G146&lt;0.628,A146&lt;7.3,D146&lt;2.45,D146&gt;=1.55,A146&gt;=5.75,F146&gt;=1.5),5.64,IF(AND(B146&lt;2.95,G146&lt;0.388,D146&gt;=1.85,H146&gt;=9.637,A146&gt;=6.05,H146&gt;=8.884,G146&lt;0.628,A146&lt;7.3,D146&lt;2.45,D146&gt;=1.55,A146&gt;=5.75,F146&gt;=1.5),5.5,IF(AND(B146&gt;=2.95,G146&lt;0.388,D146&gt;=1.85,H146&gt;=9.637,A146&gt;=6.05,H146&gt;=8.884,G146&lt;0.628,A146&lt;7.3,D146&lt;2.45,D146&gt;=1.55,A146&gt;=5.75,F146&gt;=1.5),5.333,"shouldnthappen"))))))))))))))))))))))))))))))))))</f>
        <v>5.9</v>
      </c>
      <c r="BF146" s="1" t="n">
        <f aca="false">IF(AND(D146&gt;=0.35,F146&lt;1.5),1.65,IF(AND(H146&gt;=16.227,D146&gt;=1.55,F146&gt;=1.5),6.533,IF(AND(A146&gt;=5.45,G146&lt;0.174,D146&lt;0.35,F146&lt;1.5),1.7,IF(AND(D146&lt;0.15,G146&gt;=0.174,D146&lt;0.35,F146&lt;1.5),1.38,IF(AND(D146&gt;=1.15,D146&lt;1.25,D146&lt;1.55,F146&gt;=1.5),3.967,IF(AND(H146&lt;8.376,A146&lt;5.45,G146&lt;0.174,D146&lt;0.35,F146&lt;1.5),1.4,IF(AND(H146&gt;=8.376,A146&lt;5.45,G146&lt;0.174,D146&lt;0.35,F146&lt;1.5),1.5,IF(AND(B146&lt;3.1,D146&gt;=0.15,G146&gt;=0.174,D146&lt;0.35,F146&lt;1.5),1.475,IF(AND(H146&lt;10.258,D146&lt;1.15,D146&lt;1.25,D146&lt;1.55,F146&gt;=1.5),3.24,IF(AND(H146&gt;=10.258,D146&lt;1.15,D146&lt;1.25,D146&lt;1.55,F146&gt;=1.5),3.875,IF(AND(F146&gt;=2.5,H146&lt;10.927,D146&gt;=1.25,D146&lt;1.55,F146&gt;=1.5),5.05,IF(AND(D146&lt;1.35,H146&gt;=10.927,D146&gt;=1.25,D146&lt;1.55,F146&gt;=1.5),4.25,IF(AND(A146&gt;=6.95,D146&lt;1.75,H146&lt;16.227,D146&gt;=1.55,F146&gt;=1.5),5.8,IF(AND(B146&lt;3.3,B146&gt;=3.1,D146&gt;=0.15,G146&gt;=0.174,D146&lt;0.35,F146&lt;1.5),1.3,IF(AND(H146&lt;12.278,D146&gt;=1.35,H146&gt;=10.927,D146&gt;=1.25,D146&lt;1.55,F146&gt;=1.5),4.9,IF(AND(G146&lt;0.226,A146&lt;6.95,D146&lt;1.75,H146&lt;16.227,D146&gt;=1.55,F146&gt;=1.5),5,IF(AND(G146&gt;=0.226,A146&lt;6.95,D146&lt;1.75,H146&lt;16.227,D146&gt;=1.55,F146&gt;=1.5),4.62,IF(AND(H146&lt;9.35,B146&lt;2.95,D146&gt;=1.75,H146&lt;16.227,D146&gt;=1.55,F146&gt;=1.5),6.3,IF(AND(H146&gt;=9.35,B146&lt;2.95,D146&gt;=1.75,H146&lt;16.227,D146&gt;=1.55,F146&gt;=1.5),5.58,IF(AND(A146&lt;5.05,B146&gt;=3.3,B146&gt;=3.1,D146&gt;=0.15,G146&gt;=0.174,D146&lt;0.35,F146&lt;1.5),1.35,IF(AND(A146&gt;=5.05,B146&gt;=3.3,B146&gt;=3.1,D146&gt;=0.15,G146&gt;=0.174,D146&lt;0.35,F146&lt;1.5),1.46,IF(AND(B146&lt;2.8,A146&lt;5.65,F146&lt;2.5,H146&lt;10.927,D146&gt;=1.25,D146&lt;1.55,F146&gt;=1.5),4.075,IF(AND(B146&gt;=2.8,A146&lt;5.65,F146&lt;2.5,H146&lt;10.927,D146&gt;=1.25,D146&lt;1.55,F146&gt;=1.5),3.933,IF(AND(A146&lt;6.25,A146&gt;=5.65,F146&lt;2.5,H146&lt;10.927,D146&gt;=1.25,D146&lt;1.55,F146&gt;=1.5),4.533,IF(AND(A146&gt;=6.25,A146&gt;=5.65,F146&lt;2.5,H146&lt;10.927,D146&gt;=1.25,D146&lt;1.55,F146&gt;=1.5),4.3,IF(AND(A146&lt;6.5,H146&gt;=12.278,D146&gt;=1.35,H146&gt;=10.927,D146&gt;=1.25,D146&lt;1.55,F146&gt;=1.5),4.55,IF(AND(A146&gt;=6.5,H146&gt;=12.278,D146&gt;=1.35,H146&gt;=10.927,D146&gt;=1.25,D146&lt;1.55,F146&gt;=1.5),4.775,IF(AND(H146&lt;9.884,D146&lt;2.1,B146&gt;=2.95,D146&gt;=1.75,H146&lt;16.227,D146&gt;=1.55,F146&gt;=1.5),5.5,IF(AND(H146&gt;=9.884,D146&lt;2.1,B146&gt;=2.95,D146&gt;=1.75,H146&lt;16.227,D146&gt;=1.55,F146&gt;=1.5),5.1,IF(AND(H146&lt;10.393,D146&gt;=2.1,B146&gt;=2.95,D146&gt;=1.75,H146&lt;16.227,D146&gt;=1.55,F146&gt;=1.5),5.74,IF(AND(D146&lt;2.25,H146&gt;=10.393,D146&gt;=2.1,B146&gt;=2.95,D146&gt;=1.75,H146&lt;16.227,D146&gt;=1.55,F146&gt;=1.5),5.8,IF(AND(D146&gt;=2.25,H146&gt;=10.393,D146&gt;=2.1,B146&gt;=2.95,D146&gt;=1.75,H146&lt;16.227,D146&gt;=1.55,F146&gt;=1.5),5.4,"shouldnthappen"))))))))))))))))))))))))))))))))</f>
        <v>5.74</v>
      </c>
      <c r="BG146" s="1" t="n">
        <f aca="false">IF(AND(G146&lt;0.096,A146&lt;5.45),2.95,IF(AND(F146&gt;=1.5,G146&gt;=0.096,A146&lt;5.45),3,IF(AND(D146&lt;0.6,A146&lt;5.9,A146&gt;=5.45),1.4,IF(AND(F146&gt;=2.5,D146&gt;=0.6,A146&lt;5.9,A146&gt;=5.45),5.1,IF(AND(A146&lt;7.45,A146&gt;=7.05,A146&gt;=5.9,A146&gt;=5.45),6.167,IF(AND(B146&gt;=3.55,G146&lt;0.587,F146&lt;1.5,G146&gt;=0.096,A146&lt;5.45),1,IF(AND(A146&lt;5.05,G146&gt;=0.587,F146&lt;1.5,G146&gt;=0.096,A146&lt;5.45),1.35,IF(AND(B146&lt;2.75,D146&lt;1.7,A146&lt;7.05,A146&gt;=5.9,A146&gt;=5.45),4.9,IF(AND(A146&lt;6.2,D146&gt;=1.7,A146&lt;7.05,A146&gt;=5.9,A146&gt;=5.45),4.833,IF(AND(H146&lt;17.32,A146&gt;=7.45,A146&gt;=7.05,A146&gt;=5.9,A146&gt;=5.45),6.68,IF(AND(H146&gt;=17.32,A146&gt;=7.45,A146&gt;=7.05,A146&gt;=5.9,A146&gt;=5.45),6.4,IF(AND(G146&lt;0.161,B146&lt;3.55,G146&lt;0.587,F146&lt;1.5,G146&gt;=0.096,A146&lt;5.45),1.5,IF(AND(H146&lt;11.016,A146&gt;=5.05,G146&gt;=0.587,F146&lt;1.5,G146&gt;=0.096,A146&lt;5.45),1.633,IF(AND(H146&lt;11.001,G146&lt;0.372,F146&lt;2.5,D146&gt;=0.6,A146&lt;5.9,A146&gt;=5.45),4.133,IF(AND(H146&gt;=11.001,G146&lt;0.372,F146&lt;2.5,D146&gt;=0.6,A146&lt;5.9,A146&gt;=5.45),4.3,IF(AND(H146&lt;6.808,G146&gt;=0.372,F146&lt;2.5,D146&gt;=0.6,A146&lt;5.9,A146&gt;=5.45),4,IF(AND(A146&gt;=6.75,B146&gt;=2.75,D146&lt;1.7,A146&lt;7.05,A146&gt;=5.9,A146&gt;=5.45),4.84,IF(AND(H146&lt;12.467,G146&gt;=0.161,B146&lt;3.55,G146&lt;0.587,F146&lt;1.5,G146&gt;=0.096,A146&lt;5.45),1.3,IF(AND(D146&lt;0.25,H146&gt;=11.016,A146&gt;=5.05,G146&gt;=0.587,F146&lt;1.5,G146&gt;=0.096,A146&lt;5.45),1.52,IF(AND(D146&gt;=0.25,H146&gt;=11.016,A146&gt;=5.05,G146&gt;=0.587,F146&lt;1.5,G146&gt;=0.096,A146&lt;5.45),1.5,IF(AND(H146&lt;11.218,H146&gt;=6.808,G146&gt;=0.372,F146&lt;2.5,D146&gt;=0.6,A146&lt;5.9,A146&gt;=5.45),3.7,IF(AND(H146&gt;=11.218,H146&gt;=6.808,G146&gt;=0.372,F146&lt;2.5,D146&gt;=0.6,A146&lt;5.9,A146&gt;=5.45),3.9,IF(AND(B146&lt;2.95,A146&lt;6.75,B146&gt;=2.75,D146&lt;1.7,A146&lt;7.05,A146&gt;=5.9,A146&gt;=5.45),4.2,IF(AND(B146&gt;=2.95,A146&lt;6.75,B146&gt;=2.75,D146&lt;1.7,A146&lt;7.05,A146&gt;=5.9,A146&gt;=5.45),4.6,IF(AND(D146&gt;=2.45,A146&lt;6.85,A146&gt;=6.2,D146&gt;=1.7,A146&lt;7.05,A146&gt;=5.9,A146&gt;=5.45),5.9,IF(AND(G146&lt;0.312,A146&gt;=6.85,A146&gt;=6.2,D146&gt;=1.7,A146&lt;7.05,A146&gt;=5.9,A146&gt;=5.45),5.1,IF(AND(G146&gt;=0.312,A146&gt;=6.85,A146&gt;=6.2,D146&gt;=1.7,A146&lt;7.05,A146&gt;=5.9,A146&gt;=5.45),5.4,IF(AND(G146&lt;0.251,H146&gt;=12.467,G146&gt;=0.161,B146&lt;3.55,G146&lt;0.587,F146&lt;1.5,G146&gt;=0.096,A146&lt;5.45),1.35,IF(AND(G146&gt;=0.251,H146&gt;=12.467,G146&gt;=0.161,B146&lt;3.55,G146&lt;0.587,F146&lt;1.5,G146&gt;=0.096,A146&lt;5.45),1.467,IF(AND(G146&gt;=0.628,D146&lt;2.45,A146&lt;6.85,A146&gt;=6.2,D146&gt;=1.7,A146&lt;7.05,A146&gt;=5.9,A146&gt;=5.45),5.1,IF(AND(A146&gt;=6.75,G146&lt;0.628,D146&lt;2.45,A146&lt;6.85,A146&gt;=6.2,D146&gt;=1.7,A146&lt;7.05,A146&gt;=5.9,A146&gt;=5.45),5.9,IF(AND(H146&lt;11.824,A146&lt;6.75,G146&lt;0.628,D146&lt;2.45,A146&lt;6.85,A146&gt;=6.2,D146&gt;=1.7,A146&lt;7.05,A146&gt;=5.9,A146&gt;=5.45),5.44,IF(AND(H146&lt;14.378,H146&gt;=11.824,A146&lt;6.75,G146&lt;0.628,D146&lt;2.45,A146&lt;6.85,A146&gt;=6.2,D146&gt;=1.7,A146&lt;7.05,A146&gt;=5.9,A146&gt;=5.45),5.6,IF(AND(H146&gt;=14.378,H146&gt;=11.824,A146&lt;6.75,G146&lt;0.628,D146&lt;2.45,A146&lt;6.85,A146&gt;=6.2,D146&gt;=1.7,A146&lt;7.05,A146&gt;=5.9,A146&gt;=5.45),5.8,"shouldnthappen"))))))))))))))))))))))))))))))))))</f>
        <v>5.9</v>
      </c>
      <c r="BH146" s="1" t="n">
        <f aca="false">IF(AND(G146&gt;=0.905,F146&lt;1.5),1.8,IF(AND(H146&lt;5.523,G146&lt;0.905,F146&lt;1.5),1,IF(AND(D146&gt;=0.4,H146&gt;=5.523,G146&lt;0.905,F146&lt;1.5),1.7,IF(AND(G146&gt;=0.878,D146&lt;1.35,F146&lt;2.5,F146&gt;=1.5),4.4,IF(AND(A146&lt;5.4,D146&gt;=1.35,F146&lt;2.5,F146&gt;=1.5),3.9,IF(AND(G146&lt;0.177,B146&lt;3.15,F146&gt;=2.5,F146&gt;=1.5),6.15,IF(AND(H146&lt;10.393,B146&gt;=3.15,F146&gt;=2.5,F146&gt;=1.5),5.94,IF(AND(H146&gt;=10.393,B146&gt;=3.15,F146&gt;=2.5,F146&gt;=1.5),5.467,IF(AND(D146&gt;=1.25,G146&lt;0.878,D146&lt;1.35,F146&lt;2.5,F146&gt;=1.5),4.18,IF(AND(G146&gt;=0.709,A146&gt;=5.4,D146&gt;=1.35,F146&lt;2.5,F146&gt;=1.5),4.9,IF(AND(B146&lt;2.6,G146&gt;=0.177,B146&lt;3.15,F146&gt;=2.5,F146&gt;=1.5),4.8,IF(AND(A146&lt;4.35,A146&lt;5.05,D146&lt;0.4,H146&gt;=5.523,G146&lt;0.905,F146&lt;1.5),1.1,IF(AND(A146&gt;=5.6,A146&gt;=5.05,D146&lt;0.4,H146&gt;=5.523,G146&lt;0.905,F146&lt;1.5),1.7,IF(AND(D146&lt;1.05,D146&lt;1.25,G146&lt;0.878,D146&lt;1.35,F146&lt;2.5,F146&gt;=1.5),3.6,IF(AND(D146&gt;=1.55,G146&lt;0.709,A146&gt;=5.4,D146&gt;=1.35,F146&lt;2.5,F146&gt;=1.5),4.975,IF(AND(D146&lt;1.7,B146&gt;=2.6,G146&gt;=0.177,B146&lt;3.15,F146&gt;=2.5,F146&gt;=1.5),5.8,IF(AND(B146&lt;3.15,A146&gt;=4.35,A146&lt;5.05,D146&lt;0.4,H146&gt;=5.523,G146&lt;0.905,F146&lt;1.5),1.46,IF(AND(A146&gt;=5.45,A146&lt;5.6,A146&gt;=5.05,D146&lt;0.4,H146&gt;=5.523,G146&lt;0.905,F146&lt;1.5),1.35,IF(AND(H146&lt;10.974,D146&gt;=1.05,D146&lt;1.25,G146&lt;0.878,D146&lt;1.35,F146&lt;2.5,F146&gt;=1.5),3.8,IF(AND(H146&gt;=13.654,D146&lt;1.55,G146&lt;0.709,A146&gt;=5.4,D146&gt;=1.35,F146&lt;2.5,F146&gt;=1.5),4.725,IF(AND(A146&lt;4.5,B146&gt;=3.15,A146&gt;=4.35,A146&lt;5.05,D146&lt;0.4,H146&gt;=5.523,G146&lt;0.905,F146&lt;1.5),1.3,IF(AND(G146&lt;0.676,A146&lt;5.45,A146&lt;5.6,A146&gt;=5.05,D146&lt;0.4,H146&gt;=5.523,G146&lt;0.905,F146&lt;1.5),1.5,IF(AND(G146&gt;=0.676,A146&lt;5.45,A146&lt;5.6,A146&gt;=5.05,D146&lt;0.4,H146&gt;=5.523,G146&lt;0.905,F146&lt;1.5),1.55,IF(AND(A146&lt;5.7,H146&gt;=10.974,D146&gt;=1.05,D146&lt;1.25,G146&lt;0.878,D146&lt;1.35,F146&lt;2.5,F146&gt;=1.5),3.9,IF(AND(A146&gt;=5.7,H146&gt;=10.974,D146&gt;=1.05,D146&lt;1.25,G146&lt;0.878,D146&lt;1.35,F146&lt;2.5,F146&gt;=1.5),3.933,IF(AND(G146&gt;=0.644,H146&lt;13.654,D146&lt;1.55,G146&lt;0.709,A146&gt;=5.4,D146&gt;=1.35,F146&lt;2.5,F146&gt;=1.5),4.4,IF(AND(B146&lt;2.9,A146&lt;6.2,D146&gt;=1.7,B146&gt;=2.6,G146&gt;=0.177,B146&lt;3.15,F146&gt;=2.5,F146&gt;=1.5),5.02,IF(AND(B146&gt;=2.9,A146&lt;6.2,D146&gt;=1.7,B146&gt;=2.6,G146&gt;=0.177,B146&lt;3.15,F146&gt;=2.5,F146&gt;=1.5),4.8,IF(AND(D146&lt;2.2,A146&gt;=6.2,D146&gt;=1.7,B146&gt;=2.6,G146&gt;=0.177,B146&lt;3.15,F146&gt;=2.5,F146&gt;=1.5),5.325,IF(AND(D146&gt;=2.2,A146&gt;=6.2,D146&gt;=1.7,B146&gt;=2.6,G146&gt;=0.177,B146&lt;3.15,F146&gt;=2.5,F146&gt;=1.5),5.1,IF(AND(D146&lt;0.25,A146&gt;=4.5,B146&gt;=3.15,A146&gt;=4.35,A146&lt;5.05,D146&lt;0.4,H146&gt;=5.523,G146&lt;0.905,F146&lt;1.5),1.357,IF(AND(D146&gt;=0.25,A146&gt;=4.5,B146&gt;=3.15,A146&gt;=4.35,A146&lt;5.05,D146&lt;0.4,H146&gt;=5.523,G146&lt;0.905,F146&lt;1.5),1.333,IF(AND(H146&lt;10.723,G146&lt;0.644,H146&lt;13.654,D146&lt;1.55,G146&lt;0.709,A146&gt;=5.4,D146&gt;=1.35,F146&lt;2.5,F146&gt;=1.5),4.6,IF(AND(H146&gt;=10.723,G146&lt;0.644,H146&lt;13.654,D146&lt;1.55,G146&lt;0.709,A146&gt;=5.4,D146&gt;=1.35,F146&lt;2.5,F146&gt;=1.5),4.5,"shouldnthappen"))))))))))))))))))))))))))))))))))</f>
        <v>5.94</v>
      </c>
      <c r="BI146" s="1" t="n">
        <f aca="false">IF(AND(D146&gt;=0.8,A146&lt;5.45),3.9,IF(AND(D146&gt;=0.45,D146&lt;0.8,A146&lt;5.45),1.66,IF(AND(H146&lt;16.447,B146&gt;=3.45,A146&gt;=5.45),1.525,IF(AND(H146&gt;=16.447,B146&gt;=3.45,A146&gt;=5.45),6.4,IF(AND(H146&lt;5.245,D146&lt;0.45,D146&lt;0.8,A146&lt;5.45),1,IF(AND(A146&gt;=7.2,G146&lt;0.154,B146&lt;3.45,A146&gt;=5.45),6.7,IF(AND(D146&lt;1.65,A146&lt;7.2,G146&lt;0.154,B146&lt;3.45,A146&gt;=5.45),4.7,IF(AND(D146&gt;=1.65,A146&lt;7.2,G146&lt;0.154,B146&lt;3.45,A146&gt;=5.45),5.52,IF(AND(D146&gt;=0.25,A146&lt;5.05,H146&gt;=5.245,D146&lt;0.45,D146&lt;0.8,A146&lt;5.45),1.35,IF(AND(H146&lt;6.089,A146&gt;=5.05,H146&gt;=5.245,D146&lt;0.45,D146&lt;0.8,A146&lt;5.45),1.7,IF(AND(D146&lt;1.2,B146&lt;2.6,A146&lt;5.75,G146&gt;=0.154,B146&lt;3.45,A146&gt;=5.45),3.85,IF(AND(D146&gt;=1.2,B146&lt;2.6,A146&lt;5.75,G146&gt;=0.154,B146&lt;3.45,A146&gt;=5.45),4,IF(AND(D146&gt;=1.65,B146&gt;=2.6,A146&lt;5.75,G146&gt;=0.154,B146&lt;3.45,A146&gt;=5.45),4.9,IF(AND(G146&lt;0.353,F146&lt;2.5,A146&gt;=5.75,G146&gt;=0.154,B146&lt;3.45,A146&gt;=5.45),4.25,IF(AND(A146&gt;=7.25,F146&gt;=2.5,A146&gt;=5.75,G146&gt;=0.154,B146&lt;3.45,A146&gt;=5.45),6.45,IF(AND(H146&lt;11.218,D146&lt;0.25,A146&lt;5.05,H146&gt;=5.245,D146&lt;0.45,D146&lt;0.8,A146&lt;5.45),1.42,IF(AND(G146&lt;0.517,H146&gt;=6.089,A146&gt;=5.05,H146&gt;=5.245,D146&lt;0.45,D146&lt;0.8,A146&lt;5.45),1.44,IF(AND(G146&gt;=0.517,H146&gt;=6.089,A146&gt;=5.05,H146&gt;=5.245,D146&lt;0.45,D146&lt;0.8,A146&lt;5.45),1.54,IF(AND(H146&gt;=10.194,D146&lt;1.65,B146&gt;=2.6,A146&lt;5.75,G146&gt;=0.154,B146&lt;3.45,A146&gt;=5.45),4.35,IF(AND(B146&gt;=3.15,G146&gt;=0.353,F146&lt;2.5,A146&gt;=5.75,G146&gt;=0.154,B146&lt;3.45,A146&gt;=5.45),4.7,IF(AND(H146&lt;7.716,A146&lt;7.25,F146&gt;=2.5,A146&gt;=5.75,G146&gt;=0.154,B146&lt;3.45,A146&gt;=5.45),5.04,IF(AND(G146&lt;0.175,H146&gt;=11.218,D146&lt;0.25,A146&lt;5.05,H146&gt;=5.245,D146&lt;0.45,D146&lt;0.8,A146&lt;5.45),1.5,IF(AND(H146&lt;7.713,H146&lt;10.194,D146&lt;1.65,B146&gt;=2.6,A146&lt;5.75,G146&gt;=0.154,B146&lt;3.45,A146&gt;=5.45),4.1,IF(AND(H146&gt;=7.713,H146&lt;10.194,D146&lt;1.65,B146&gt;=2.6,A146&lt;5.75,G146&gt;=0.154,B146&lt;3.45,A146&gt;=5.45),4.2,IF(AND(B146&gt;=3.05,B146&lt;3.15,G146&gt;=0.353,F146&lt;2.5,A146&gt;=5.75,G146&gt;=0.154,B146&lt;3.45,A146&gt;=5.45),4.4,IF(AND(D146&gt;=2.45,H146&gt;=7.716,A146&lt;7.25,F146&gt;=2.5,A146&gt;=5.75,G146&gt;=0.154,B146&lt;3.45,A146&gt;=5.45),5.85,IF(AND(D146&lt;0.15,G146&gt;=0.175,H146&gt;=11.218,D146&lt;0.25,A146&lt;5.05,H146&gt;=5.245,D146&lt;0.45,D146&lt;0.8,A146&lt;5.45),1.1,IF(AND(H146&gt;=16.317,B146&lt;3.05,B146&lt;3.15,G146&gt;=0.353,F146&lt;2.5,A146&gt;=5.75,G146&gt;=0.154,B146&lt;3.45,A146&gt;=5.45),4.8,IF(AND(G146&gt;=0.857,D146&lt;2.45,H146&gt;=7.716,A146&lt;7.25,F146&gt;=2.5,A146&gt;=5.75,G146&gt;=0.154,B146&lt;3.45,A146&gt;=5.45),5.05,IF(AND(G146&lt;0.245,D146&gt;=0.15,G146&gt;=0.175,H146&gt;=11.218,D146&lt;0.25,A146&lt;5.05,H146&gt;=5.245,D146&lt;0.45,D146&lt;0.8,A146&lt;5.45),1.3,IF(AND(G146&gt;=0.245,D146&gt;=0.15,G146&gt;=0.175,H146&gt;=11.218,D146&lt;0.25,A146&lt;5.05,H146&gt;=5.245,D146&lt;0.45,D146&lt;0.8,A146&lt;5.45),1.22,IF(AND(B146&lt;2.85,H146&lt;16.317,B146&lt;3.05,B146&lt;3.15,G146&gt;=0.353,F146&lt;2.5,A146&gt;=5.75,G146&gt;=0.154,B146&lt;3.45,A146&gt;=5.45),4.6,IF(AND(B146&gt;=2.85,H146&lt;16.317,B146&lt;3.05,B146&lt;3.15,G146&gt;=0.353,F146&lt;2.5,A146&gt;=5.75,G146&gt;=0.154,B146&lt;3.45,A146&gt;=5.45),4.633,IF(AND(D146&lt;1.85,G146&lt;0.857,D146&lt;2.45,H146&gt;=7.716,A146&lt;7.25,F146&gt;=2.5,A146&gt;=5.75,G146&gt;=0.154,B146&lt;3.45,A146&gt;=5.45),5.8,IF(AND(H146&lt;11.297,D146&gt;=1.85,G146&lt;0.857,D146&lt;2.45,H146&gt;=7.716,A146&lt;7.25,F146&gt;=2.5,A146&gt;=5.75,G146&gt;=0.154,B146&lt;3.45,A146&gt;=5.45),5.3,IF(AND(G146&lt;0.388,H146&gt;=11.297,D146&gt;=1.85,G146&lt;0.857,D146&lt;2.45,H146&gt;=7.716,A146&lt;7.25,F146&gt;=2.5,A146&gt;=5.75,G146&gt;=0.154,B146&lt;3.45,A146&gt;=5.45),5.4,IF(AND(G146&gt;=0.388,H146&gt;=11.297,D146&gt;=1.85,G146&lt;0.857,D146&lt;2.45,H146&gt;=7.716,A146&lt;7.25,F146&gt;=2.5,A146&gt;=5.75,G146&gt;=0.154,B146&lt;3.45,A146&gt;=5.45),5.6,"shouldnthappen")))))))))))))))))))))))))))))))))))))</f>
        <v>5.3</v>
      </c>
      <c r="BJ146" s="1" t="n">
        <f aca="false">IF(AND(F146&gt;=2,B146&gt;=3.35),6.1,IF(AND(H146&gt;=12.719,F146&lt;1.5,B146&lt;3.35),1.567,IF(AND(H146&lt;5.245,F146&lt;2,B146&gt;=3.35),1,IF(AND(D146&lt;0.15,H146&lt;12.719,F146&lt;1.5,B146&lt;3.35),1.5,IF(AND(D146&gt;=0.35,H146&gt;=5.245,F146&lt;2,B146&gt;=3.35),1.6,IF(AND(A146&lt;4.9,D146&gt;=0.15,H146&lt;12.719,F146&lt;1.5,B146&lt;3.35),1.36,IF(AND(B146&lt;2.65,G146&lt;0.572,D146&lt;1.45,F146&gt;=1.5,B146&lt;3.35),3.5,IF(AND(A146&lt;6.1,F146&lt;2.5,D146&gt;=1.45,F146&gt;=1.5,B146&lt;3.35),5.1,IF(AND(G146&gt;=0.607,D146&lt;0.35,H146&gt;=5.245,F146&lt;2,B146&gt;=3.35),1.65,IF(AND(G146&lt;0.546,A146&gt;=4.9,D146&gt;=0.15,H146&lt;12.719,F146&lt;1.5,B146&lt;3.35),1.2,IF(AND(G146&gt;=0.546,A146&gt;=4.9,D146&gt;=0.15,H146&lt;12.719,F146&lt;1.5,B146&lt;3.35),1.4,IF(AND(A146&gt;=6.3,B146&gt;=2.65,G146&lt;0.572,D146&lt;1.45,F146&gt;=1.5,B146&lt;3.35),4.8,IF(AND(D146&lt;1.15,B146&lt;2.85,G146&gt;=0.572,D146&lt;1.45,F146&gt;=1.5,B146&lt;3.35),3.9,IF(AND(B146&gt;=3.15,B146&gt;=2.85,G146&gt;=0.572,D146&lt;1.45,F146&gt;=1.5,B146&lt;3.35),4.7,IF(AND(B146&lt;2.95,A146&gt;=6.1,F146&lt;2.5,D146&gt;=1.45,F146&gt;=1.5,B146&lt;3.35),4.533,IF(AND(B146&gt;=2.95,A146&gt;=6.1,F146&lt;2.5,D146&gt;=1.45,F146&gt;=1.5,B146&lt;3.35),4.75,IF(AND(A146&gt;=6.7,G146&lt;0.107,F146&gt;=2.5,D146&gt;=1.45,F146&gt;=1.5,B146&lt;3.35),5.7,IF(AND(G146&gt;=0.385,G146&lt;0.607,D146&lt;0.35,H146&gt;=5.245,F146&lt;2,B146&gt;=3.35),1.325,IF(AND(D146&lt;1.25,A146&lt;6.3,B146&gt;=2.65,G146&lt;0.572,D146&lt;1.45,F146&gt;=1.5,B146&lt;3.35),4,IF(AND(D146&gt;=1.25,A146&lt;6.3,B146&gt;=2.65,G146&lt;0.572,D146&lt;1.45,F146&gt;=1.5,B146&lt;3.35),4.18,IF(AND(G146&lt;0.907,D146&gt;=1.15,B146&lt;2.85,G146&gt;=0.572,D146&lt;1.45,F146&gt;=1.5,B146&lt;3.35),4,IF(AND(G146&gt;=0.907,D146&gt;=1.15,B146&lt;2.85,G146&gt;=0.572,D146&lt;1.45,F146&gt;=1.5,B146&lt;3.35),4.4,IF(AND(H146&lt;8.326,B146&lt;3.15,B146&gt;=2.85,G146&gt;=0.572,D146&lt;1.45,F146&gt;=1.5,B146&lt;3.35),3.6,IF(AND(H146&gt;=8.326,B146&lt;3.15,B146&gt;=2.85,G146&gt;=0.572,D146&lt;1.45,F146&gt;=1.5,B146&lt;3.35),4.48,IF(AND(B146&lt;2.95,A146&lt;6.7,G146&lt;0.107,F146&gt;=2.5,D146&gt;=1.45,F146&gt;=1.5,B146&lt;3.35),5.6,IF(AND(B146&gt;=2.95,A146&lt;6.7,G146&lt;0.107,F146&gt;=2.5,D146&gt;=1.45,F146&gt;=1.5,B146&lt;3.35),5.5,IF(AND(G146&lt;0.205,G146&lt;0.432,G146&gt;=0.107,F146&gt;=2.5,D146&gt;=1.45,F146&gt;=1.5,B146&lt;3.35),5.3,IF(AND(B146&gt;=3.05,G146&gt;=0.432,G146&gt;=0.107,F146&gt;=2.5,D146&gt;=1.45,F146&gt;=1.5,B146&lt;3.35),5.86,IF(AND(H146&gt;=14.057,G146&lt;0.385,G146&lt;0.607,D146&lt;0.35,H146&gt;=5.245,F146&lt;2,B146&gt;=3.35),1.7,IF(AND(D146&lt;1.7,G146&gt;=0.205,G146&lt;0.432,G146&gt;=0.107,F146&gt;=2.5,D146&gt;=1.45,F146&gt;=1.5,B146&lt;3.35),5,IF(AND(G146&lt;0.779,B146&lt;3.05,G146&gt;=0.432,G146&gt;=0.107,F146&gt;=2.5,D146&gt;=1.45,F146&gt;=1.5,B146&lt;3.35),4.9,IF(AND(G146&gt;=0.779,B146&lt;3.05,G146&gt;=0.432,G146&gt;=0.107,F146&gt;=2.5,D146&gt;=1.45,F146&gt;=1.5,B146&lt;3.35),5.533,IF(AND(D146&gt;=0.25,H146&lt;14.057,G146&lt;0.385,G146&lt;0.607,D146&lt;0.35,H146&gt;=5.245,F146&lt;2,B146&gt;=3.35),1.4,IF(AND(B146&lt;2.85,D146&gt;=1.7,G146&gt;=0.205,G146&lt;0.432,G146&gt;=0.107,F146&gt;=2.5,D146&gt;=1.45,F146&gt;=1.5,B146&lt;3.35),5.1,IF(AND(B146&gt;=2.85,D146&gt;=1.7,G146&gt;=0.205,G146&lt;0.432,G146&gt;=0.107,F146&gt;=2.5,D146&gt;=1.45,F146&gt;=1.5,B146&lt;3.35),5.15,IF(AND(A146&lt;5.1,D146&lt;0.25,H146&lt;14.057,G146&lt;0.385,G146&lt;0.607,D146&lt;0.35,H146&gt;=5.245,F146&lt;2,B146&gt;=3.35),1.4,IF(AND(A146&gt;=5.1,D146&lt;0.25,H146&lt;14.057,G146&lt;0.385,G146&lt;0.607,D146&lt;0.35,H146&gt;=5.245,F146&lt;2,B146&gt;=3.35),1.5,"shouldnthappen")))))))))))))))))))))))))))))))))))))</f>
        <v>5.86</v>
      </c>
    </row>
    <row r="147" customFormat="false" ht="13.8" hidden="false" customHeight="false" outlineLevel="0" collapsed="false">
      <c r="A147" s="1" t="n">
        <v>6.7</v>
      </c>
      <c r="B147" s="1" t="n">
        <v>3.3</v>
      </c>
      <c r="C147" s="1" t="n">
        <v>5.7</v>
      </c>
      <c r="D147" s="1" t="n">
        <v>2.5</v>
      </c>
      <c r="E147" s="1" t="s">
        <v>93</v>
      </c>
      <c r="F147" s="1" t="n">
        <v>3</v>
      </c>
      <c r="G147" s="1" t="n">
        <v>0.404345667455345</v>
      </c>
      <c r="H147" s="16" t="n">
        <v>8.15445627858862</v>
      </c>
      <c r="I147" s="11" t="n">
        <f aca="false">C147</f>
        <v>5.7</v>
      </c>
      <c r="J147" s="1" t="n">
        <f aca="false">AVERAGE(M147:BJ147)</f>
        <v>5.69168</v>
      </c>
      <c r="K147" s="15" t="n">
        <f aca="false">1-SQRT(VAR(M147:BJ147, I147)) / AVERAGE(M147:BJ147)</f>
        <v>0.962643788581614</v>
      </c>
      <c r="L147" s="1" t="n">
        <f aca="false">(J147-I147)/I147</f>
        <v>-0.00145964912280708</v>
      </c>
      <c r="M147" s="1" t="n">
        <f aca="false">IF(AND(H147&gt;=16.241,B147&gt;=3.35),6.4,IF(AND(D147&gt;=0.75,A147&lt;5.15,B147&lt;3.35),4.1,IF(AND(D147&gt;=1.5,H147&lt;16.241,B147&gt;=3.35),5.767,IF(AND(B147&gt;=3.25,D147&lt;0.75,A147&lt;5.15,B147&lt;3.35),1.58,IF(AND(A147&lt;4.95,D147&lt;1.5,H147&lt;16.241,B147&gt;=3.35),1.4,IF(AND(A147&lt;4.5,B147&lt;3.25,D147&lt;0.75,A147&lt;5.15,B147&lt;3.35),1.26,IF(AND(A147&gt;=4.5,B147&lt;3.25,D147&lt;0.75,A147&lt;5.15,B147&lt;3.35),1.48,IF(AND(G147&lt;0.356,H147&lt;12.557,D147&lt;1.45,A147&gt;=5.15,B147&lt;3.35),4.267,IF(AND(D147&lt;1.25,H147&gt;=12.557,D147&lt;1.45,A147&gt;=5.15,B147&lt;3.35),4.05,IF(AND(D147&gt;=1.35,G147&gt;=0.356,H147&lt;12.557,D147&lt;1.45,A147&gt;=5.15,B147&lt;3.35),4.25,IF(AND(H147&lt;15.086,D147&gt;=1.25,H147&gt;=12.557,D147&lt;1.45,A147&gt;=5.15,B147&lt;3.35),4.4,IF(AND(F147&lt;2.5,G147&gt;=0.44,D147&lt;2.05,D147&gt;=1.45,A147&gt;=5.15,B147&lt;3.35),4.7,IF(AND(H147&lt;10.391,B147&lt;3.15,D147&gt;=2.05,D147&gt;=1.45,A147&gt;=5.15,B147&lt;3.35),5.1,IF(AND(G147&lt;0.505,B147&gt;=3.15,D147&gt;=2.05,D147&gt;=1.45,A147&gt;=5.15,B147&lt;3.35),5.7,IF(AND(G147&gt;=0.505,B147&gt;=3.15,D147&gt;=2.05,D147&gt;=1.45,A147&gt;=5.15,B147&lt;3.35),5.95,IF(AND(D147&gt;=0.5,G147&lt;0.905,A147&gt;=4.95,D147&lt;1.5,H147&lt;16.241,B147&gt;=3.35),1.6,IF(AND(B147&lt;3.6,G147&gt;=0.905,A147&gt;=4.95,D147&lt;1.5,H147&lt;16.241,B147&gt;=3.35),1.7,IF(AND(B147&gt;=3.6,G147&gt;=0.905,A147&gt;=4.95,D147&lt;1.5,H147&lt;16.241,B147&gt;=3.35),1.767,IF(AND(A147&gt;=5.7,D147&lt;1.35,G147&gt;=0.356,H147&lt;12.557,D147&lt;1.45,A147&gt;=5.15,B147&lt;3.35),3.9,IF(AND(A147&lt;6.35,H147&gt;=15.086,D147&gt;=1.25,H147&gt;=12.557,D147&lt;1.45,A147&gt;=5.15,B147&lt;3.35),4.7,IF(AND(A147&gt;=6.35,H147&gt;=15.086,D147&gt;=1.25,H147&gt;=12.557,D147&lt;1.45,A147&gt;=5.15,B147&lt;3.35),4.6,IF(AND(H147&lt;9.252,D147&lt;1.55,G147&lt;0.44,D147&lt;2.05,D147&gt;=1.45,A147&gt;=5.15,B147&lt;3.35),5.08,IF(AND(H147&gt;=9.252,D147&lt;1.55,G147&lt;0.44,D147&lt;2.05,D147&gt;=1.45,A147&gt;=5.15,B147&lt;3.35),4.7,IF(AND(H147&lt;8.477,D147&gt;=1.55,G147&lt;0.44,D147&lt;2.05,D147&gt;=1.45,A147&gt;=5.15,B147&lt;3.35),5.1,IF(AND(H147&gt;=8.477,D147&gt;=1.55,G147&lt;0.44,D147&lt;2.05,D147&gt;=1.45,A147&gt;=5.15,B147&lt;3.35),5.4,IF(AND(H147&lt;8.435,F147&gt;=2.5,G147&gt;=0.44,D147&lt;2.05,D147&gt;=1.45,A147&gt;=5.15,B147&lt;3.35),5.1,IF(AND(H147&gt;=8.435,F147&gt;=2.5,G147&gt;=0.44,D147&lt;2.05,D147&gt;=1.45,A147&gt;=5.15,B147&lt;3.35),4.86,IF(AND(G147&lt;0.543,H147&gt;=10.391,B147&lt;3.15,D147&gt;=2.05,D147&gt;=1.45,A147&gt;=5.15,B147&lt;3.35),5.56,IF(AND(G147&gt;=0.543,H147&gt;=10.391,B147&lt;3.15,D147&gt;=2.05,D147&gt;=1.45,A147&gt;=5.15,B147&lt;3.35),5.8,IF(AND(A147&lt;5.05,D147&lt;0.5,G147&lt;0.905,A147&gt;=4.95,D147&lt;1.5,H147&lt;16.241,B147&gt;=3.35),1.3,IF(AND(H147&lt;6.583,A147&lt;5.7,D147&lt;1.35,G147&gt;=0.356,H147&lt;12.557,D147&lt;1.45,A147&gt;=5.15,B147&lt;3.35),4,IF(AND(G147&lt;0.585,A147&gt;=5.05,D147&lt;0.5,G147&lt;0.905,A147&gt;=4.95,D147&lt;1.5,H147&lt;16.241,B147&gt;=3.35),1.475,IF(AND(G147&lt;0.62,H147&gt;=6.583,A147&lt;5.7,D147&lt;1.35,G147&gt;=0.356,H147&lt;12.557,D147&lt;1.45,A147&gt;=5.15,B147&lt;3.35),3.75,IF(AND(G147&gt;=0.62,H147&gt;=6.583,A147&lt;5.7,D147&lt;1.35,G147&gt;=0.356,H147&lt;12.557,D147&lt;1.45,A147&gt;=5.15,B147&lt;3.35),3.6,IF(AND(B147&lt;3.75,G147&gt;=0.585,A147&gt;=5.05,D147&lt;0.5,G147&lt;0.905,A147&gt;=4.95,D147&lt;1.5,H147&lt;16.241,B147&gt;=3.35),1.5,IF(AND(B147&gt;=3.75,G147&gt;=0.585,A147&gt;=5.05,D147&lt;0.5,G147&lt;0.905,A147&gt;=4.95,D147&lt;1.5,H147&lt;16.241,B147&gt;=3.35),1.6,"shouldnthappen"))))))))))))))))))))))))))))))))))))</f>
        <v>5.7</v>
      </c>
      <c r="N147" s="1" t="n">
        <f aca="false">IF(AND(H147&lt;5.245,B147&lt;3.65,F147&lt;1.5),1,IF(AND(H147&gt;=14.096,B147&gt;=3.65,F147&lt;1.5),1.65,IF(AND(A147&gt;=5.45,H147&gt;=5.245,B147&lt;3.65,F147&lt;1.5),1.3,IF(AND(H147&gt;=13.586,H147&lt;14.096,B147&gt;=3.65,F147&lt;1.5),1.3,IF(AND(H147&lt;10.258,D147&lt;1.25,F147&lt;2.5,F147&gt;=1.5),3.38,IF(AND(H147&lt;6.982,D147&gt;=1.25,F147&lt;2.5,F147&gt;=1.5),3.96,IF(AND(H147&gt;=13.646,D147&lt;2.05,F147&gt;=2.5,F147&gt;=1.5),6.1,IF(AND(B147&lt;3.05,A147&lt;5.45,H147&gt;=5.245,B147&lt;3.65,F147&lt;1.5),1.375,IF(AND(H147&lt;6.543,H147&lt;13.586,H147&lt;14.096,B147&gt;=3.65,F147&lt;1.5),1.4,IF(AND(H147&gt;=6.543,H147&lt;13.586,H147&lt;14.096,B147&gt;=3.65,F147&lt;1.5),1.5,IF(AND(H147&lt;11.522,H147&gt;=10.258,D147&lt;1.25,F147&lt;2.5,F147&gt;=1.5),3.733,IF(AND(H147&gt;=11.522,H147&gt;=10.258,D147&lt;1.25,F147&lt;2.5,F147&gt;=1.5),3.92,IF(AND(H147&lt;5.767,H147&lt;13.646,D147&lt;2.05,F147&gt;=2.5,F147&gt;=1.5),4.5,IF(AND(A147&lt;6.8,B147&lt;3.15,D147&gt;=2.05,F147&gt;=2.5,F147&gt;=1.5),5.6,IF(AND(A147&gt;=6.8,B147&lt;3.15,D147&gt;=2.05,F147&gt;=2.5,F147&gt;=1.5),5.1,IF(AND(B147&lt;3.25,B147&gt;=3.15,D147&gt;=2.05,F147&gt;=2.5,F147&gt;=1.5),5.8,IF(AND(B147&gt;=3.25,B147&gt;=3.15,D147&gt;=2.05,F147&gt;=2.5,F147&gt;=1.5),5.65,IF(AND(B147&lt;3.15,B147&gt;=3.05,A147&lt;5.45,H147&gt;=5.245,B147&lt;3.65,F147&lt;1.5),1.5,IF(AND(G147&gt;=0.735,H147&lt;13.665,H147&gt;=6.982,D147&gt;=1.25,F147&lt;2.5,F147&gt;=1.5),4.2,IF(AND(H147&lt;14.03,H147&gt;=13.665,H147&gt;=6.982,D147&gt;=1.25,F147&lt;2.5,F147&gt;=1.5),4.8,IF(AND(A147&gt;=6.6,H147&gt;=5.767,H147&lt;13.646,D147&lt;2.05,F147&gt;=2.5,F147&gt;=1.5),6.05,IF(AND(G147&gt;=0.934,B147&gt;=3.15,B147&gt;=3.05,A147&lt;5.45,H147&gt;=5.245,B147&lt;3.65,F147&lt;1.5),1.7,IF(AND(D147&gt;=1.55,G147&lt;0.735,H147&lt;13.665,H147&gt;=6.982,D147&gt;=1.25,F147&lt;2.5,F147&gt;=1.5),5.1,IF(AND(D147&lt;1.45,H147&gt;=14.03,H147&gt;=13.665,H147&gt;=6.982,D147&gt;=1.25,F147&lt;2.5,F147&gt;=1.5),4.7,IF(AND(D147&gt;=1.45,H147&gt;=14.03,H147&gt;=13.665,H147&gt;=6.982,D147&gt;=1.25,F147&lt;2.5,F147&gt;=1.5),4.5,IF(AND(A147&gt;=6.2,A147&lt;6.6,H147&gt;=5.767,H147&lt;13.646,D147&lt;2.05,F147&gt;=2.5,F147&gt;=1.5),5.325,IF(AND(B147&lt;3.25,G147&lt;0.934,B147&gt;=3.15,B147&gt;=3.05,A147&lt;5.45,H147&gt;=5.245,B147&lt;3.65,F147&lt;1.5),1.3,IF(AND(D147&lt;1.35,D147&lt;1.55,G147&lt;0.735,H147&lt;13.665,H147&gt;=6.982,D147&gt;=1.25,F147&lt;2.5,F147&gt;=1.5),4.25,IF(AND(H147&lt;8.435,A147&lt;6.2,A147&lt;6.6,H147&gt;=5.767,H147&lt;13.646,D147&lt;2.05,F147&gt;=2.5,F147&gt;=1.5),5.1,IF(AND(H147&gt;=8.435,A147&lt;6.2,A147&lt;6.6,H147&gt;=5.767,H147&lt;13.646,D147&lt;2.05,F147&gt;=2.5,F147&gt;=1.5),4.9,IF(AND(A147&gt;=5.15,B147&gt;=3.25,G147&lt;0.934,B147&gt;=3.15,B147&gt;=3.05,A147&lt;5.45,H147&gt;=5.245,B147&lt;3.65,F147&lt;1.5),1.5,IF(AND(B147&lt;2.9,D147&gt;=1.35,D147&lt;1.55,G147&lt;0.735,H147&lt;13.665,H147&gt;=6.982,D147&gt;=1.25,F147&lt;2.5,F147&gt;=1.5),4.6,IF(AND(B147&gt;=2.9,D147&gt;=1.35,D147&lt;1.55,G147&lt;0.735,H147&lt;13.665,H147&gt;=6.982,D147&gt;=1.25,F147&lt;2.5,F147&gt;=1.5),4.52,IF(AND(G147&gt;=0.862,A147&lt;5.15,B147&gt;=3.25,G147&lt;0.934,B147&gt;=3.15,B147&gt;=3.05,A147&lt;5.45,H147&gt;=5.245,B147&lt;3.65,F147&lt;1.5),1.5,IF(AND(H147&lt;9.35,G147&lt;0.862,A147&lt;5.15,B147&gt;=3.25,G147&lt;0.934,B147&gt;=3.15,B147&gt;=3.05,A147&lt;5.45,H147&gt;=5.245,B147&lt;3.65,F147&lt;1.5),1.38,IF(AND(H147&gt;=9.35,G147&lt;0.862,A147&lt;5.15,B147&gt;=3.25,G147&lt;0.934,B147&gt;=3.15,B147&gt;=3.05,A147&lt;5.45,H147&gt;=5.245,B147&lt;3.65,F147&lt;1.5),1.4,"shouldnthappen"))))))))))))))))))))))))))))))))))))</f>
        <v>5.65</v>
      </c>
      <c r="O147" s="1" t="n">
        <f aca="false">IF(AND(B147&lt;2.75,A147&lt;5.55),3.96,IF(AND(H147&lt;9.205,A147&lt;5.9,A147&gt;=5.55),3.85,IF(AND(A147&lt;4.35,D147&lt;0.35,B147&gt;=2.75,A147&lt;5.55),1.1,IF(AND(B147&lt;3.65,D147&gt;=0.35,B147&gt;=2.75,A147&lt;5.55),1.65,IF(AND(B147&gt;=3.65,D147&gt;=0.35,B147&gt;=2.75,A147&lt;5.55),1.9,IF(AND(G147&gt;=0.732,H147&gt;=9.205,A147&lt;5.9,A147&gt;=5.55),4.9,IF(AND(G147&lt;0.273,G147&lt;0.732,H147&gt;=9.205,A147&lt;5.9,A147&gt;=5.55),4.5,IF(AND(A147&lt;6.3,G147&lt;0.422,F147&lt;2.5,A147&gt;=5.9,A147&gt;=5.55),5.1,IF(AND(A147&gt;=6.3,G147&lt;0.422,F147&lt;2.5,A147&gt;=5.9,A147&gt;=5.55),4.76,IF(AND(B147&lt;2.4,G147&gt;=0.422,F147&lt;2.5,A147&gt;=5.9,A147&gt;=5.55),4.45,IF(AND(A147&gt;=7,G147&gt;=0.628,F147&gt;=2.5,A147&gt;=5.9,A147&gt;=5.55),6.45,IF(AND(D147&lt;0.15,H147&lt;13.924,A147&gt;=4.35,D147&lt;0.35,B147&gt;=2.75,A147&lt;5.55),1.5,IF(AND(B147&lt;3.15,H147&gt;=13.924,A147&gt;=4.35,D147&lt;0.35,B147&gt;=2.75,A147&lt;5.55),1.56,IF(AND(B147&gt;=3.15,H147&gt;=13.924,A147&gt;=4.35,D147&lt;0.35,B147&gt;=2.75,A147&lt;5.55),1.3,IF(AND(H147&lt;14.316,G147&gt;=0.273,G147&lt;0.732,H147&gt;=9.205,A147&lt;5.9,A147&gt;=5.55),3.95,IF(AND(H147&gt;=14.316,G147&gt;=0.273,G147&lt;0.732,H147&gt;=9.205,A147&lt;5.9,A147&gt;=5.55),4.1,IF(AND(A147&lt;6.2,B147&gt;=2.4,G147&gt;=0.422,F147&lt;2.5,A147&gt;=5.9,A147&gt;=5.55),4.3,IF(AND(A147&gt;=7.05,G147&lt;0.364,G147&lt;0.628,F147&gt;=2.5,A147&gt;=5.9,A147&gt;=5.55),6.1,IF(AND(A147&gt;=7.55,G147&gt;=0.364,G147&lt;0.628,F147&gt;=2.5,A147&gt;=5.9,A147&gt;=5.55),6.4,IF(AND(A147&lt;6.15,A147&lt;7,G147&gt;=0.628,F147&gt;=2.5,A147&gt;=5.9,A147&gt;=5.55),4.9,IF(AND(D147&lt;1.45,A147&gt;=6.2,B147&gt;=2.4,G147&gt;=0.422,F147&lt;2.5,A147&gt;=5.9,A147&gt;=5.55),4.64,IF(AND(D147&gt;=1.45,A147&gt;=6.2,B147&gt;=2.4,G147&gt;=0.422,F147&lt;2.5,A147&gt;=5.9,A147&gt;=5.55),4.9,IF(AND(D147&lt;1.65,A147&lt;7.05,G147&lt;0.364,G147&lt;0.628,F147&gt;=2.5,A147&gt;=5.9,A147&gt;=5.55),5.1,IF(AND(D147&gt;=2.35,A147&lt;7.55,G147&gt;=0.364,G147&lt;0.628,F147&gt;=2.5,A147&gt;=5.9,A147&gt;=5.55),5.633,IF(AND(D147&lt;2.15,A147&gt;=6.15,A147&lt;7,G147&gt;=0.628,F147&gt;=2.5,A147&gt;=5.9,A147&gt;=5.55),5.1,IF(AND(D147&gt;=2.15,A147&gt;=6.15,A147&lt;7,G147&gt;=0.628,F147&gt;=2.5,A147&gt;=5.9,A147&gt;=5.55),5.267,IF(AND(A147&lt;4.9,A147&lt;5.05,D147&gt;=0.15,H147&lt;13.924,A147&gt;=4.35,D147&lt;0.35,B147&gt;=2.75,A147&lt;5.55),1.375,IF(AND(A147&gt;=4.9,A147&lt;5.05,D147&gt;=0.15,H147&lt;13.924,A147&gt;=4.35,D147&lt;0.35,B147&gt;=2.75,A147&lt;5.55),1.3,IF(AND(A147&lt;5.45,A147&gt;=5.05,D147&gt;=0.15,H147&lt;13.924,A147&gt;=4.35,D147&lt;0.35,B147&gt;=2.75,A147&lt;5.55),1.475,IF(AND(A147&gt;=5.45,A147&gt;=5.05,D147&gt;=0.15,H147&lt;13.924,A147&gt;=4.35,D147&lt;0.35,B147&gt;=2.75,A147&lt;5.55),1.4,IF(AND(B147&gt;=3.25,D147&lt;2.35,A147&lt;7.55,G147&gt;=0.364,G147&lt;0.628,F147&gt;=2.5,A147&gt;=5.9,A147&gt;=5.55),5.7,IF(AND(G147&lt;0.006,G147&lt;0.107,D147&gt;=1.65,A147&lt;7.05,G147&lt;0.364,G147&lt;0.628,F147&gt;=2.5,A147&gt;=5.9,A147&gt;=5.55),5.5,IF(AND(G147&gt;=0.006,G147&lt;0.107,D147&gt;=1.65,A147&lt;7.05,G147&lt;0.364,G147&lt;0.628,F147&gt;=2.5,A147&gt;=5.9,A147&gt;=5.55),5.667,IF(AND(D147&lt;2.2,G147&gt;=0.107,D147&gt;=1.65,A147&lt;7.05,G147&lt;0.364,G147&lt;0.628,F147&gt;=2.5,A147&gt;=5.9,A147&gt;=5.55),5.35,IF(AND(D147&gt;=2.2,G147&gt;=0.107,D147&gt;=1.65,A147&lt;7.05,G147&lt;0.364,G147&lt;0.628,F147&gt;=2.5,A147&gt;=5.9,A147&gt;=5.55),5.2,IF(AND(D147&lt;2.25,B147&lt;3.25,D147&lt;2.35,A147&lt;7.55,G147&gt;=0.364,G147&lt;0.628,F147&gt;=2.5,A147&gt;=5.9,A147&gt;=5.55),5.8,IF(AND(D147&gt;=2.25,B147&lt;3.25,D147&lt;2.35,A147&lt;7.55,G147&gt;=0.364,G147&lt;0.628,F147&gt;=2.5,A147&gt;=5.9,A147&gt;=5.55),5.9,"shouldnthappen")))))))))))))))))))))))))))))))))))))</f>
        <v>5.633</v>
      </c>
      <c r="P147" s="1" t="n">
        <f aca="false">IF(AND(D147&gt;=0.75,A147&lt;5.55),3.9,IF(AND(H147&lt;7.482,A147&gt;=5.55),3.45,IF(AND(B147&gt;=3.15,B147&lt;3.25,D147&lt;0.75,A147&lt;5.55),1.262,IF(AND(G147&gt;=0.446,B147&lt;3.15,B147&lt;3.25,D147&lt;0.75,A147&lt;5.55),1.1,IF(AND(G147&lt;0.408,A147&lt;5.05,B147&gt;=3.25,D147&lt;0.75,A147&lt;5.55),1.4,IF(AND(G147&gt;=0.408,A147&lt;5.05,B147&gt;=3.25,D147&lt;0.75,A147&lt;5.55),1.233,IF(AND(G147&gt;=0.676,A147&gt;=5.05,B147&gt;=3.25,D147&lt;0.75,A147&lt;5.55),1.72,IF(AND(H147&lt;9.386,A147&lt;5.85,F147&lt;2.5,H147&gt;=7.482,A147&gt;=5.55),3.5,IF(AND(H147&gt;=9.386,A147&lt;5.85,F147&lt;2.5,H147&gt;=7.482,A147&gt;=5.55),4.275,IF(AND(H147&gt;=16.284,G147&lt;0.865,F147&gt;=2.5,H147&gt;=7.482,A147&gt;=5.55),6.6,IF(AND(G147&lt;0.912,G147&gt;=0.865,F147&gt;=2.5,H147&gt;=7.482,A147&gt;=5.55),4.8,IF(AND(G147&gt;=0.912,G147&gt;=0.865,F147&gt;=2.5,H147&gt;=7.482,A147&gt;=5.55),5.175,IF(AND(A147&gt;=4.95,G147&lt;0.446,B147&lt;3.15,B147&lt;3.25,D147&lt;0.75,A147&lt;5.55),1.6,IF(AND(H147&gt;=12.974,G147&lt;0.676,A147&gt;=5.05,B147&gt;=3.25,D147&lt;0.75,A147&lt;5.55),1.3,IF(AND(D147&lt;1.45,H147&lt;13.531,A147&gt;=5.85,F147&lt;2.5,H147&gt;=7.482,A147&gt;=5.55),4.2,IF(AND(D147&gt;=1.45,H147&lt;13.531,A147&gt;=5.85,F147&lt;2.5,H147&gt;=7.482,A147&gt;=5.55),4.967,IF(AND(G147&lt;0.187,H147&gt;=13.531,A147&gt;=5.85,F147&lt;2.5,H147&gt;=7.482,A147&gt;=5.55),5,IF(AND(H147&gt;=12.675,A147&lt;4.95,G147&lt;0.446,B147&lt;3.15,B147&lt;3.25,D147&lt;0.75,A147&lt;5.55),1.5,IF(AND(H147&lt;10.826,H147&lt;12.974,G147&lt;0.676,A147&gt;=5.05,B147&gt;=3.25,D147&lt;0.75,A147&lt;5.55),1.46,IF(AND(H147&gt;=10.826,H147&lt;12.974,G147&lt;0.676,A147&gt;=5.05,B147&gt;=3.25,D147&lt;0.75,A147&lt;5.55),1.4,IF(AND(A147&lt;6.15,G147&gt;=0.187,H147&gt;=13.531,A147&gt;=5.85,F147&lt;2.5,H147&gt;=7.482,A147&gt;=5.55),4.7,IF(AND(A147&lt;6.85,B147&lt;2.95,H147&lt;16.284,G147&lt;0.865,F147&gt;=2.5,H147&gt;=7.482,A147&gt;=5.55),5.32,IF(AND(A147&gt;=6.85,B147&lt;2.95,H147&lt;16.284,G147&lt;0.865,F147&gt;=2.5,H147&gt;=7.482,A147&gt;=5.55),6.567,IF(AND(A147&lt;4.85,H147&lt;12.675,A147&lt;4.95,G147&lt;0.446,B147&lt;3.15,B147&lt;3.25,D147&lt;0.75,A147&lt;5.55),1.4,IF(AND(A147&gt;=4.85,H147&lt;12.675,A147&lt;4.95,G147&lt;0.446,B147&lt;3.15,B147&lt;3.25,D147&lt;0.75,A147&lt;5.55),1.5,IF(AND(B147&lt;3.1,A147&gt;=6.15,G147&gt;=0.187,H147&gt;=13.531,A147&gt;=5.85,F147&lt;2.5,H147&gt;=7.482,A147&gt;=5.55),4.467,IF(AND(B147&gt;=3.1,A147&gt;=6.15,G147&gt;=0.187,H147&gt;=13.531,A147&gt;=5.85,F147&lt;2.5,H147&gt;=7.482,A147&gt;=5.55),4.7,IF(AND(G147&gt;=0.379,B147&lt;3.15,B147&gt;=2.95,H147&lt;16.284,G147&lt;0.865,F147&gt;=2.5,H147&gt;=7.482,A147&gt;=5.55),5.733,IF(AND(A147&lt;6.6,B147&gt;=3.15,B147&gt;=2.95,H147&lt;16.284,G147&lt;0.865,F147&gt;=2.5,H147&gt;=7.482,A147&gt;=5.55),5.38,IF(AND(A147&lt;6.7,G147&lt;0.379,B147&lt;3.15,B147&gt;=2.95,H147&lt;16.284,G147&lt;0.865,F147&gt;=2.5,H147&gt;=7.482,A147&gt;=5.55),5.3,IF(AND(A147&gt;=6.7,G147&lt;0.379,B147&lt;3.15,B147&gt;=2.95,H147&lt;16.284,G147&lt;0.865,F147&gt;=2.5,H147&gt;=7.482,A147&gt;=5.55),5.16,IF(AND(A147&lt;7.05,A147&gt;=6.6,B147&gt;=3.15,B147&gt;=2.95,H147&lt;16.284,G147&lt;0.865,F147&gt;=2.5,H147&gt;=7.482,A147&gt;=5.55),5.78,IF(AND(A147&gt;=7.05,A147&gt;=6.6,B147&gt;=3.15,B147&gt;=2.95,H147&lt;16.284,G147&lt;0.865,F147&gt;=2.5,H147&gt;=7.482,A147&gt;=5.55),6.1,"shouldnthappen")))))))))))))))))))))))))))))))))</f>
        <v>5.78</v>
      </c>
      <c r="Q147" s="1" t="n">
        <f aca="false">IF(AND(G147&gt;=0.422,B147&lt;3.25,F147&lt;1.5),1.25,IF(AND(G147&gt;=0.082,G147&lt;0.125,F147&gt;=1.5),6.7,IF(AND(G147&lt;0.251,G147&lt;0.422,B147&lt;3.25,F147&lt;1.5),1.38,IF(AND(G147&gt;=0.251,G147&lt;0.422,B147&lt;3.25,F147&lt;1.5),1.55,IF(AND(G147&gt;=0.385,G147&lt;0.633,B147&gt;=3.25,F147&lt;1.5),1.367,IF(AND(B147&lt;3.35,G147&gt;=0.633,B147&gt;=3.25,F147&lt;1.5),1.7,IF(AND(A147&lt;5.85,G147&lt;0.082,G147&lt;0.125,F147&gt;=1.5),4.5,IF(AND(F147&gt;=2.5,D147&lt;1.6,G147&gt;=0.125,F147&gt;=1.5),5.05,IF(AND(H147&gt;=16.774,D147&gt;=1.6,G147&gt;=0.125,F147&gt;=1.5),6.4,IF(AND(D147&gt;=0.5,G147&lt;0.385,G147&lt;0.633,B147&gt;=3.25,F147&lt;1.5),1.6,IF(AND(B147&lt;3.6,B147&gt;=3.35,G147&gt;=0.633,B147&gt;=3.25,F147&lt;1.5),1.55,IF(AND(B147&gt;=3.6,B147&gt;=3.35,G147&gt;=0.633,B147&gt;=3.25,F147&lt;1.5),1.6,IF(AND(D147&lt;1.65,A147&gt;=5.85,G147&lt;0.082,G147&lt;0.125,F147&gt;=1.5),4.7,IF(AND(A147&lt;5.3,F147&lt;2.5,D147&lt;1.6,G147&gt;=0.125,F147&gt;=1.5),3.15,IF(AND(B147&gt;=3.2,H147&lt;16.774,D147&gt;=1.6,G147&gt;=0.125,F147&gt;=1.5),5.675,IF(AND(H147&lt;11.767,D147&lt;0.5,G147&lt;0.385,G147&lt;0.633,B147&gt;=3.25,F147&lt;1.5),1.5,IF(AND(H147&gt;=11.767,D147&lt;0.5,G147&lt;0.385,G147&lt;0.633,B147&gt;=3.25,F147&lt;1.5),1.367,IF(AND(H147&lt;8.367,D147&gt;=1.65,A147&gt;=5.85,G147&lt;0.082,G147&lt;0.125,F147&gt;=1.5),5.7,IF(AND(H147&gt;=8.367,D147&gt;=1.65,A147&gt;=5.85,G147&lt;0.082,G147&lt;0.125,F147&gt;=1.5),5.575,IF(AND(A147&gt;=7.1,B147&lt;3.2,H147&lt;16.774,D147&gt;=1.6,G147&gt;=0.125,F147&gt;=1.5),6.3,IF(AND(H147&gt;=15.395,B147&lt;2.85,A147&gt;=5.3,F147&lt;2.5,D147&lt;1.6,G147&gt;=0.125,F147&gt;=1.5),4.8,IF(AND(H147&lt;8.486,B147&gt;=2.85,A147&gt;=5.3,F147&lt;2.5,D147&lt;1.6,G147&gt;=0.125,F147&gt;=1.5),3.85,IF(AND(D147&gt;=2.1,A147&lt;7.1,B147&lt;3.2,H147&lt;16.774,D147&gt;=1.6,G147&gt;=0.125,F147&gt;=1.5),5.5,IF(AND(B147&gt;=2.75,H147&lt;15.395,B147&lt;2.85,A147&gt;=5.3,F147&lt;2.5,D147&lt;1.6,G147&gt;=0.125,F147&gt;=1.5),4.489,IF(AND(H147&gt;=15.168,H147&gt;=8.486,B147&gt;=2.85,A147&gt;=5.3,F147&lt;2.5,D147&lt;1.6,G147&gt;=0.125,F147&gt;=1.5),4.7,IF(AND(G147&gt;=0.519,D147&lt;2.1,A147&lt;7.1,B147&lt;3.2,H147&lt;16.774,D147&gt;=1.6,G147&gt;=0.125,F147&gt;=1.5),4.925,IF(AND(G147&gt;=0.897,B147&lt;2.75,H147&lt;15.395,B147&lt;2.85,A147&gt;=5.3,F147&lt;2.5,D147&lt;1.6,G147&gt;=0.125,F147&gt;=1.5),4.567,IF(AND(A147&lt;5.65,H147&lt;15.168,H147&gt;=8.486,B147&gt;=2.85,A147&gt;=5.3,F147&lt;2.5,D147&lt;1.6,G147&gt;=0.125,F147&gt;=1.5),4.5,IF(AND(G147&lt;0.23,G147&lt;0.519,D147&lt;2.1,A147&lt;7.1,B147&lt;3.2,H147&lt;16.774,D147&gt;=1.6,G147&gt;=0.125,F147&gt;=1.5),5,IF(AND(A147&lt;5.9,G147&lt;0.897,B147&lt;2.75,H147&lt;15.395,B147&lt;2.85,A147&gt;=5.3,F147&lt;2.5,D147&lt;1.6,G147&gt;=0.125,F147&gt;=1.5),4.1,IF(AND(A147&gt;=5.9,G147&lt;0.897,B147&lt;2.75,H147&lt;15.395,B147&lt;2.85,A147&gt;=5.3,F147&lt;2.5,D147&lt;1.6,G147&gt;=0.125,F147&gt;=1.5),4.5,IF(AND(A147&lt;6.05,A147&gt;=5.65,H147&lt;15.168,H147&gt;=8.486,B147&gt;=2.85,A147&gt;=5.3,F147&lt;2.5,D147&lt;1.6,G147&gt;=0.125,F147&gt;=1.5),4.2,IF(AND(A147&gt;=6.05,A147&gt;=5.65,H147&lt;15.168,H147&gt;=8.486,B147&gt;=2.85,A147&gt;=5.3,F147&lt;2.5,D147&lt;1.6,G147&gt;=0.125,F147&gt;=1.5),4.35,IF(AND(D147&lt;1.95,G147&gt;=0.23,G147&lt;0.519,D147&lt;2.1,A147&lt;7.1,B147&lt;3.2,H147&lt;16.774,D147&gt;=1.6,G147&gt;=0.125,F147&gt;=1.5),5.3,IF(AND(D147&gt;=1.95,G147&gt;=0.23,G147&lt;0.519,D147&lt;2.1,A147&lt;7.1,B147&lt;3.2,H147&lt;16.774,D147&gt;=1.6,G147&gt;=0.125,F147&gt;=1.5),5.2,"shouldnthappen")))))))))))))))))))))))))))))))))))</f>
        <v>5.675</v>
      </c>
      <c r="R147" s="1" t="n">
        <f aca="false">IF(AND(G147&gt;=0.901,F147&lt;1.5),1.9,IF(AND(H147&lt;5.523,D147&lt;0.35,G147&lt;0.901,F147&lt;1.5),1,IF(AND(B147&lt;3.6,D147&gt;=0.35,G147&lt;0.901,F147&lt;1.5),1.575,IF(AND(B147&gt;=3.6,D147&gt;=0.35,G147&lt;0.901,F147&lt;1.5),1.5,IF(AND(G147&gt;=0.837,D147&lt;1.15,D147&lt;1.45,F147&gt;=1.5),3,IF(AND(G147&gt;=0.66,D147&gt;=1.15,D147&lt;1.45,F147&gt;=1.5),4,IF(AND(F147&gt;=2.5,D147&lt;1.55,D147&gt;=1.45,F147&gt;=1.5),5.025,IF(AND(F147&lt;2.5,D147&gt;=1.55,D147&gt;=1.45,F147&gt;=1.5),4.933,IF(AND(B147&lt;2.45,G147&lt;0.837,D147&lt;1.15,D147&lt;1.45,F147&gt;=1.5),3.3,IF(AND(B147&gt;=2.45,G147&lt;0.837,D147&lt;1.15,D147&lt;1.45,F147&gt;=1.5),3.86,IF(AND(B147&gt;=3.05,F147&lt;2.5,D147&lt;1.55,D147&gt;=1.45,F147&gt;=1.5),4.8,IF(AND(D147&gt;=2.45,F147&gt;=2.5,D147&gt;=1.55,D147&gt;=1.45,F147&gt;=1.5),5.875,IF(AND(H147&lt;13.187,G147&lt;0.217,H147&gt;=5.523,D147&lt;0.35,G147&lt;0.901,F147&lt;1.5),1.4,IF(AND(H147&gt;=13.187,G147&lt;0.217,H147&gt;=5.523,D147&lt;0.35,G147&lt;0.901,F147&lt;1.5),1.5,IF(AND(G147&lt;0.33,G147&gt;=0.217,H147&gt;=5.523,D147&lt;0.35,G147&lt;0.901,F147&lt;1.5),1.28,IF(AND(A147&lt;6.05,D147&lt;1.35,G147&lt;0.66,D147&gt;=1.15,D147&lt;1.45,F147&gt;=1.5),4.175,IF(AND(A147&gt;=6.05,D147&lt;1.35,G147&lt;0.66,D147&gt;=1.15,D147&lt;1.45,F147&gt;=1.5),4.3,IF(AND(A147&lt;5.65,D147&gt;=1.35,G147&lt;0.66,D147&gt;=1.15,D147&lt;1.45,F147&gt;=1.5),3.9,IF(AND(A147&gt;=5.65,D147&gt;=1.35,G147&lt;0.66,D147&gt;=1.15,D147&lt;1.45,F147&gt;=1.5),4.52,IF(AND(A147&lt;6.25,B147&lt;3.05,F147&lt;2.5,D147&lt;1.55,D147&gt;=1.45,F147&gt;=1.5),4.5,IF(AND(A147&gt;=6.25,B147&lt;3.05,F147&lt;2.5,D147&lt;1.55,D147&gt;=1.45,F147&gt;=1.5),4.675,IF(AND(A147&gt;=7.25,D147&lt;2.45,F147&gt;=2.5,D147&gt;=1.55,D147&gt;=1.45,F147&gt;=1.5),6.433,IF(AND(D147&gt;=0.25,G147&gt;=0.33,G147&gt;=0.217,H147&gt;=5.523,D147&lt;0.35,G147&lt;0.901,F147&lt;1.5),1.4,IF(AND(A147&lt;6.15,A147&lt;7.25,D147&lt;2.45,F147&gt;=2.5,D147&gt;=1.55,D147&gt;=1.45,F147&gt;=1.5),5.025,IF(AND(H147&lt;6.439,D147&lt;0.25,G147&gt;=0.33,G147&gt;=0.217,H147&gt;=5.523,D147&lt;0.35,G147&lt;0.901,F147&lt;1.5),1.5,IF(AND(H147&gt;=6.439,D147&lt;0.25,G147&gt;=0.33,G147&gt;=0.217,H147&gt;=5.523,D147&lt;0.35,G147&lt;0.901,F147&lt;1.5),1.38,IF(AND(H147&gt;=13.711,A147&gt;=6.15,A147&lt;7.25,D147&lt;2.45,F147&gt;=2.5,D147&gt;=1.55,D147&gt;=1.45,F147&gt;=1.5),5.68,IF(AND(B147&gt;=3.3,H147&lt;13.711,A147&gt;=6.15,A147&lt;7.25,D147&lt;2.45,F147&gt;=2.5,D147&gt;=1.55,D147&gt;=1.45,F147&gt;=1.5),5.6,IF(AND(G147&lt;0.093,B147&lt;3.3,H147&lt;13.711,A147&gt;=6.15,A147&lt;7.25,D147&lt;2.45,F147&gt;=2.5,D147&gt;=1.55,D147&gt;=1.45,F147&gt;=1.5),5.56,IF(AND(D147&lt;1.95,G147&gt;=0.093,B147&lt;3.3,H147&lt;13.711,A147&gt;=6.15,A147&lt;7.25,D147&lt;2.45,F147&gt;=2.5,D147&gt;=1.55,D147&gt;=1.45,F147&gt;=1.5),5.3,IF(AND(B147&lt;3.15,D147&gt;=1.95,G147&gt;=0.093,B147&lt;3.3,H147&lt;13.711,A147&gt;=6.15,A147&lt;7.25,D147&lt;2.45,F147&gt;=2.5,D147&gt;=1.55,D147&gt;=1.45,F147&gt;=1.5),5.1,IF(AND(B147&gt;=3.15,D147&gt;=1.95,G147&gt;=0.093,B147&lt;3.3,H147&lt;13.711,A147&gt;=6.15,A147&lt;7.25,D147&lt;2.45,F147&gt;=2.5,D147&gt;=1.55,D147&gt;=1.45,F147&gt;=1.5),5.15,"shouldnthappen"))))))))))))))))))))))))))))))))</f>
        <v>5.875</v>
      </c>
      <c r="S147" s="1" t="n">
        <f aca="false">IF(AND(G147&gt;=0.859,D147&gt;=0.35,F147&lt;1.5),1.9,IF(AND(D147&lt;1.75,F147&gt;=2.5,F147&gt;=1.5),4.867,IF(AND(H147&lt;8.42,A147&lt;5.05,D147&lt;0.35,F147&lt;1.5),1.42,IF(AND(H147&gt;=14.877,A147&gt;=5.05,D147&lt;0.35,F147&lt;1.5),1.3,IF(AND(B147&lt;3.35,G147&lt;0.859,D147&gt;=0.35,F147&lt;1.5),1.7,IF(AND(B147&gt;=3.35,G147&lt;0.859,D147&gt;=0.35,F147&lt;1.5),1.5,IF(AND(A147&gt;=6.05,B147&lt;2.75,F147&lt;2.5,F147&gt;=1.5),4.733,IF(AND(G147&gt;=0.68,B147&gt;=2.75,F147&lt;2.5,F147&gt;=1.5),4.025,IF(AND(H147&gt;=16.284,D147&gt;=1.75,F147&gt;=2.5,F147&gt;=1.5),6.6,IF(AND(A147&lt;4.35,H147&gt;=8.42,A147&lt;5.05,D147&lt;0.35,F147&lt;1.5),1.1,IF(AND(G147&gt;=0.948,H147&lt;14.877,A147&gt;=5.05,D147&lt;0.35,F147&lt;1.5),1.7,IF(AND(A147&lt;5.3,A147&lt;6.05,B147&lt;2.75,F147&lt;2.5,F147&gt;=1.5),3,IF(AND(H147&gt;=15.168,G147&lt;0.68,B147&gt;=2.75,F147&lt;2.5,F147&gt;=1.5),4.75,IF(AND(H147&gt;=14.005,A147&gt;=4.35,H147&gt;=8.42,A147&lt;5.05,D147&lt;0.35,F147&lt;1.5),1.375,IF(AND(A147&gt;=5.55,G147&lt;0.948,H147&lt;14.877,A147&gt;=5.05,D147&lt;0.35,F147&lt;1.5),1.7,IF(AND(H147&lt;12.363,A147&gt;=5.3,A147&lt;6.05,B147&lt;2.75,F147&lt;2.5,F147&gt;=1.5),3.825,IF(AND(H147&gt;=12.363,A147&gt;=5.3,A147&lt;6.05,B147&lt;2.75,F147&lt;2.5,F147&gt;=1.5),4.033,IF(AND(H147&gt;=14.508,H147&lt;15.168,G147&lt;0.68,B147&gt;=2.75,F147&lt;2.5,F147&gt;=1.5),4.2,IF(AND(D147&gt;=2.35,D147&gt;=2.2,H147&lt;16.284,D147&gt;=1.75,F147&gt;=2.5,F147&gt;=1.5),5.267,IF(AND(G147&lt;0.231,H147&lt;14.005,A147&gt;=4.35,H147&gt;=8.42,A147&lt;5.05,D147&lt;0.35,F147&lt;1.5),1.4,IF(AND(H147&gt;=14.494,A147&lt;5.55,G147&lt;0.948,H147&lt;14.877,A147&gt;=5.05,D147&lt;0.35,F147&lt;1.5),1.6,IF(AND(A147&lt;6.1,H147&lt;14.508,H147&lt;15.168,G147&lt;0.68,B147&gt;=2.75,F147&lt;2.5,F147&gt;=1.5),4.5,IF(AND(A147&lt;6.1,H147&lt;11.8,D147&lt;2.2,H147&lt;16.284,D147&gt;=1.75,F147&gt;=2.5,F147&gt;=1.5),4.95,IF(AND(A147&gt;=6.1,H147&lt;11.8,D147&lt;2.2,H147&lt;16.284,D147&gt;=1.75,F147&gt;=2.5,F147&gt;=1.5),5.333,IF(AND(B147&lt;2.75,H147&gt;=11.8,D147&lt;2.2,H147&lt;16.284,D147&gt;=1.75,F147&gt;=2.5,F147&gt;=1.5),5.1,IF(AND(B147&gt;=3.15,D147&lt;2.35,D147&gt;=2.2,H147&lt;16.284,D147&gt;=1.75,F147&gt;=2.5,F147&gt;=1.5),5.5,IF(AND(B147&gt;=3.35,G147&gt;=0.231,H147&lt;14.005,A147&gt;=4.35,H147&gt;=8.42,A147&lt;5.05,D147&lt;0.35,F147&lt;1.5),1.3,IF(AND(H147&lt;13.869,H147&lt;14.494,A147&lt;5.55,G147&lt;0.948,H147&lt;14.877,A147&gt;=5.05,D147&lt;0.35,F147&lt;1.5),1.5,IF(AND(H147&gt;=13.869,H147&lt;14.494,A147&lt;5.55,G147&lt;0.948,H147&lt;14.877,A147&gt;=5.05,D147&lt;0.35,F147&lt;1.5),1.4,IF(AND(G147&lt;0.636,A147&gt;=6.1,H147&lt;14.508,H147&lt;15.168,G147&lt;0.68,B147&gt;=2.75,F147&lt;2.5,F147&gt;=1.5),4.68,IF(AND(G147&gt;=0.636,A147&gt;=6.1,H147&lt;14.508,H147&lt;15.168,G147&lt;0.68,B147&gt;=2.75,F147&lt;2.5,F147&gt;=1.5),4.4,IF(AND(B147&lt;2.85,B147&gt;=2.75,H147&gt;=11.8,D147&lt;2.2,H147&lt;16.284,D147&gt;=1.75,F147&gt;=2.5,F147&gt;=1.5),6.7,IF(AND(H147&lt;10.626,B147&lt;3.15,D147&lt;2.35,D147&gt;=2.2,H147&lt;16.284,D147&gt;=1.75,F147&gt;=2.5,F147&gt;=1.5),5.1,IF(AND(H147&gt;=10.626,B147&lt;3.15,D147&lt;2.35,D147&gt;=2.2,H147&lt;16.284,D147&gt;=1.75,F147&gt;=2.5,F147&gt;=1.5),5.2,IF(AND(G147&lt;0.378,B147&lt;3.35,G147&gt;=0.231,H147&lt;14.005,A147&gt;=4.35,H147&gt;=8.42,A147&lt;5.05,D147&lt;0.35,F147&lt;1.5),1.2,IF(AND(G147&gt;=0.378,B147&lt;3.35,G147&gt;=0.231,H147&lt;14.005,A147&gt;=4.35,H147&gt;=8.42,A147&lt;5.05,D147&lt;0.35,F147&lt;1.5),1.3,IF(AND(A147&lt;6.2,B147&gt;=2.85,B147&gt;=2.75,H147&gt;=11.8,D147&lt;2.2,H147&lt;16.284,D147&gt;=1.75,F147&gt;=2.5,F147&gt;=1.5),4.9,IF(AND(G147&lt;0.388,A147&gt;=6.2,B147&gt;=2.85,B147&gt;=2.75,H147&gt;=11.8,D147&lt;2.2,H147&lt;16.284,D147&gt;=1.75,F147&gt;=2.5,F147&gt;=1.5),5.52,IF(AND(G147&gt;=0.388,A147&gt;=6.2,B147&gt;=2.85,B147&gt;=2.75,H147&gt;=11.8,D147&lt;2.2,H147&lt;16.284,D147&gt;=1.75,F147&gt;=2.5,F147&gt;=1.5),5.7,"shouldnthappen")))))))))))))))))))))))))))))))))))))))</f>
        <v>5.267</v>
      </c>
      <c r="T147" s="1" t="n">
        <f aca="false">IF(AND(D147&gt;=0.8,A147&lt;5.45),3.7,IF(AND(D147&gt;=0.35,D147&lt;0.8,A147&lt;5.45),1.56,IF(AND(G147&lt;0.164,F147&lt;2.5,A147&gt;=5.45),1.6,IF(AND(H147&gt;=16.718,F147&gt;=2.5,A147&gt;=5.45),6.4,IF(AND(G147&gt;=0.719,H147&lt;16.718,F147&gt;=2.5,A147&gt;=5.45),5.05,IF(AND(A147&lt;4.35,A147&lt;5.05,D147&lt;0.35,D147&lt;0.8,A147&lt;5.45),1.1,IF(AND(H147&gt;=14.494,A147&gt;=5.05,D147&lt;0.35,D147&lt;0.8,A147&lt;5.45),1.6,IF(AND(G147&lt;0.338,D147&lt;1.25,G147&gt;=0.164,F147&lt;2.5,A147&gt;=5.45),4.1,IF(AND(H147&lt;8.397,D147&gt;=1.25,G147&gt;=0.164,F147&lt;2.5,A147&gt;=5.45),4,IF(AND(H147&lt;11.031,H147&lt;14.494,A147&gt;=5.05,D147&lt;0.35,D147&lt;0.8,A147&lt;5.45),1.5,IF(AND(H147&gt;=11.031,H147&lt;14.494,A147&gt;=5.05,D147&lt;0.35,D147&lt;0.8,A147&lt;5.45),1.44,IF(AND(B147&lt;2.65,H147&gt;=8.397,D147&gt;=1.25,G147&gt;=0.164,F147&lt;2.5,A147&gt;=5.45),4.767,IF(AND(H147&lt;7.388,G147&lt;0.487,G147&lt;0.719,H147&lt;16.718,F147&gt;=2.5,A147&gt;=5.45),5.067,IF(AND(G147&lt;0.533,G147&gt;=0.487,G147&lt;0.719,H147&lt;16.718,F147&gt;=2.5,A147&gt;=5.45),5.8,IF(AND(G147&gt;=0.533,G147&gt;=0.487,G147&lt;0.719,H147&lt;16.718,F147&gt;=2.5,A147&gt;=5.45),5.86,IF(AND(B147&lt;3.25,A147&gt;=4.95,A147&gt;=4.35,A147&lt;5.05,D147&lt;0.35,D147&lt;0.8,A147&lt;5.45),1.2,IF(AND(A147&lt;5.6,H147&lt;11.218,G147&gt;=0.338,D147&lt;1.25,G147&gt;=0.164,F147&lt;2.5,A147&gt;=5.45),3.7,IF(AND(A147&gt;=5.6,H147&lt;11.218,G147&gt;=0.338,D147&lt;1.25,G147&gt;=0.164,F147&lt;2.5,A147&gt;=5.45),3.5,IF(AND(H147&lt;12.668,H147&gt;=11.218,G147&gt;=0.338,D147&lt;1.25,G147&gt;=0.164,F147&lt;2.5,A147&gt;=5.45),3.9,IF(AND(H147&gt;=12.668,H147&gt;=11.218,G147&gt;=0.338,D147&lt;1.25,G147&gt;=0.164,F147&lt;2.5,A147&gt;=5.45),4,IF(AND(H147&gt;=15.705,B147&gt;=2.65,H147&gt;=8.397,D147&gt;=1.25,G147&gt;=0.164,F147&lt;2.5,A147&gt;=5.45),4.8,IF(AND(B147&lt;2.75,H147&gt;=7.388,G147&lt;0.487,G147&lt;0.719,H147&lt;16.718,F147&gt;=2.5,A147&gt;=5.45),5.26,IF(AND(B147&lt;2.95,A147&lt;4.5,A147&lt;4.95,A147&gt;=4.35,A147&lt;5.05,D147&lt;0.35,D147&lt;0.8,A147&lt;5.45),1.4,IF(AND(B147&gt;=2.95,A147&lt;4.5,A147&lt;4.95,A147&gt;=4.35,A147&lt;5.05,D147&lt;0.35,D147&lt;0.8,A147&lt;5.45),1.3,IF(AND(H147&gt;=13.924,A147&gt;=4.5,A147&lt;4.95,A147&gt;=4.35,A147&lt;5.05,D147&lt;0.35,D147&lt;0.8,A147&lt;5.45),1.5,IF(AND(G147&lt;0.252,B147&gt;=3.25,A147&gt;=4.95,A147&gt;=4.35,A147&lt;5.05,D147&lt;0.35,D147&lt;0.8,A147&lt;5.45),1.4,IF(AND(G147&gt;=0.252,B147&gt;=3.25,A147&gt;=4.95,A147&gt;=4.35,A147&lt;5.05,D147&lt;0.35,D147&lt;0.8,A147&lt;5.45),1.32,IF(AND(G147&gt;=0.473,H147&lt;15.705,B147&gt;=2.65,H147&gt;=8.397,D147&gt;=1.25,G147&gt;=0.164,F147&lt;2.5,A147&gt;=5.45),4.7,IF(AND(B147&gt;=3.15,B147&gt;=2.75,H147&gt;=7.388,G147&lt;0.487,G147&lt;0.719,H147&lt;16.718,F147&gt;=2.5,A147&gt;=5.45),5.7,IF(AND(B147&lt;3.15,H147&lt;13.924,A147&gt;=4.5,A147&lt;4.95,A147&gt;=4.35,A147&lt;5.05,D147&lt;0.35,D147&lt;0.8,A147&lt;5.45),1.433,IF(AND(B147&gt;=3.15,H147&lt;13.924,A147&gt;=4.5,A147&lt;4.95,A147&gt;=4.35,A147&lt;5.05,D147&lt;0.35,D147&lt;0.8,A147&lt;5.45),1.4,IF(AND(H147&gt;=14.81,G147&lt;0.473,H147&lt;15.705,B147&gt;=2.65,H147&gt;=8.397,D147&gt;=1.25,G147&gt;=0.164,F147&lt;2.5,A147&gt;=5.45),4.2,IF(AND(A147&lt;6.65,B147&lt;3.15,B147&gt;=2.75,H147&gt;=7.388,G147&lt;0.487,G147&lt;0.719,H147&lt;16.718,F147&gt;=2.5,A147&gt;=5.45),5.6,IF(AND(A147&gt;=6.65,B147&lt;3.15,B147&gt;=2.75,H147&gt;=7.388,G147&lt;0.487,G147&lt;0.719,H147&lt;16.718,F147&gt;=2.5,A147&gt;=5.45),5.4,IF(AND(A147&lt;6.15,H147&lt;14.81,G147&lt;0.473,H147&lt;15.705,B147&gt;=2.65,H147&gt;=8.397,D147&gt;=1.25,G147&gt;=0.164,F147&lt;2.5,A147&gt;=5.45),4.5,IF(AND(A147&gt;=6.15,H147&lt;14.81,G147&lt;0.473,H147&lt;15.705,B147&gt;=2.65,H147&gt;=8.397,D147&gt;=1.25,G147&gt;=0.164,F147&lt;2.5,A147&gt;=5.45),4.4,"shouldnthappen"))))))))))))))))))))))))))))))))))))</f>
        <v>5.7</v>
      </c>
      <c r="U147" s="1" t="n">
        <f aca="false">IF(AND(G147&gt;=0.934,F147&lt;1.5),1.7,IF(AND(D147&lt;0.15,D147&lt;0.25,G147&lt;0.934,F147&lt;1.5),1.38,IF(AND(H147&gt;=14.379,D147&gt;=0.25,G147&lt;0.934,F147&lt;1.5),1.7,IF(AND(A147&lt;5.3,D147&lt;1.35,F147&lt;2.5,F147&gt;=1.5),3.15,IF(AND(H147&lt;7.148,D147&gt;=1.35,F147&lt;2.5,F147&gt;=1.5),3.9,IF(AND(G147&lt;0.352,A147&lt;6.15,F147&gt;=2.5,F147&gt;=1.5),4.5,IF(AND(G147&gt;=0.352,A147&lt;6.15,F147&gt;=2.5,F147&gt;=1.5),4.92,IF(AND(B147&lt;2.85,A147&gt;=6.15,F147&gt;=2.5,F147&gt;=1.5),6.2,IF(AND(D147&gt;=0.45,H147&lt;14.379,D147&gt;=0.25,G147&lt;0.934,F147&lt;1.5),1.65,IF(AND(G147&gt;=0.857,A147&gt;=5.3,D147&lt;1.35,F147&lt;2.5,F147&gt;=1.5),4.3,IF(AND(A147&gt;=7.25,B147&gt;=2.85,A147&gt;=6.15,F147&gt;=2.5,F147&gt;=1.5),6.425,IF(AND(H147&lt;9.499,A147&lt;5.05,D147&gt;=0.15,D147&lt;0.25,G147&lt;0.934,F147&lt;1.5),1.4,IF(AND(A147&gt;=5.45,A147&gt;=5.05,D147&gt;=0.15,D147&lt;0.25,G147&lt;0.934,F147&lt;1.5),1.3,IF(AND(B147&gt;=4.15,D147&lt;0.45,H147&lt;14.379,D147&gt;=0.25,G147&lt;0.934,F147&lt;1.5),1.5,IF(AND(A147&gt;=5.75,G147&lt;0.857,A147&gt;=5.3,D147&lt;1.35,F147&lt;2.5,F147&gt;=1.5),4.02,IF(AND(A147&lt;6.65,G147&lt;0.333,H147&gt;=7.148,D147&gt;=1.35,F147&lt;2.5,F147&gt;=1.5),4.475,IF(AND(A147&gt;=6.65,G147&lt;0.333,H147&gt;=7.148,D147&gt;=1.35,F147&lt;2.5,F147&gt;=1.5),4.8,IF(AND(D147&gt;=1.45,G147&gt;=0.333,H147&gt;=7.148,D147&gt;=1.35,F147&lt;2.5,F147&gt;=1.5),4.85,IF(AND(G147&gt;=0.861,A147&lt;7.25,B147&gt;=2.85,A147&gt;=6.15,F147&gt;=2.5,F147&gt;=1.5),5.2,IF(AND(G147&lt;0.571,H147&gt;=9.499,A147&lt;5.05,D147&gt;=0.15,D147&lt;0.25,G147&lt;0.934,F147&lt;1.5),1.2,IF(AND(G147&gt;=0.571,H147&gt;=9.499,A147&lt;5.05,D147&gt;=0.15,D147&lt;0.25,G147&lt;0.934,F147&lt;1.5),1.3,IF(AND(H147&lt;9.283,A147&lt;5.45,A147&gt;=5.05,D147&gt;=0.15,D147&lt;0.25,G147&lt;0.934,F147&lt;1.5),1.5,IF(AND(H147&gt;=9.283,A147&lt;5.45,A147&gt;=5.05,D147&gt;=0.15,D147&lt;0.25,G147&lt;0.934,F147&lt;1.5),1.425,IF(AND(A147&lt;4.9,B147&lt;4.15,D147&lt;0.45,H147&lt;14.379,D147&gt;=0.25,G147&lt;0.934,F147&lt;1.5),1.4,IF(AND(A147&gt;=4.9,B147&lt;4.15,D147&lt;0.45,H147&lt;14.379,D147&gt;=0.25,G147&lt;0.934,F147&lt;1.5),1.325,IF(AND(G147&lt;0.572,A147&lt;5.75,G147&lt;0.857,A147&gt;=5.3,D147&lt;1.35,F147&lt;2.5,F147&gt;=1.5),3.65,IF(AND(G147&gt;=0.572,A147&lt;5.75,G147&lt;0.857,A147&gt;=5.3,D147&lt;1.35,F147&lt;2.5,F147&gt;=1.5),3.9,IF(AND(A147&lt;6.75,D147&lt;1.45,G147&gt;=0.333,H147&gt;=7.148,D147&gt;=1.35,F147&lt;2.5,F147&gt;=1.5),4.4,IF(AND(A147&gt;=6.75,D147&lt;1.45,G147&gt;=0.333,H147&gt;=7.148,D147&gt;=1.35,F147&lt;2.5,F147&gt;=1.5),4.78,IF(AND(A147&lt;6.6,B147&lt;3.25,G147&lt;0.861,A147&lt;7.25,B147&gt;=2.85,A147&gt;=6.15,F147&gt;=2.5,F147&gt;=1.5),5.333,IF(AND(H147&lt;11.461,B147&gt;=3.25,G147&lt;0.861,A147&lt;7.25,B147&gt;=2.85,A147&gt;=6.15,F147&gt;=2.5,F147&gt;=1.5),6.025,IF(AND(H147&gt;=11.461,B147&gt;=3.25,G147&lt;0.861,A147&lt;7.25,B147&gt;=2.85,A147&gt;=6.15,F147&gt;=2.5,F147&gt;=1.5),5.667,IF(AND(H147&gt;=14.564,A147&gt;=6.6,B147&lt;3.25,G147&lt;0.861,A147&lt;7.25,B147&gt;=2.85,A147&gt;=6.15,F147&gt;=2.5,F147&gt;=1.5),5.4,IF(AND(D147&gt;=2.35,H147&lt;14.564,A147&gt;=6.6,B147&lt;3.25,G147&lt;0.861,A147&lt;7.25,B147&gt;=2.85,A147&gt;=6.15,F147&gt;=2.5,F147&gt;=1.5),5.6,IF(AND(A147&lt;6.85,D147&lt;2.35,H147&lt;14.564,A147&gt;=6.6,B147&lt;3.25,G147&lt;0.861,A147&lt;7.25,B147&gt;=2.85,A147&gt;=6.15,F147&gt;=2.5,F147&gt;=1.5),5.9,IF(AND(A147&gt;=6.85,D147&lt;2.35,H147&lt;14.564,A147&gt;=6.6,B147&lt;3.25,G147&lt;0.861,A147&lt;7.25,B147&gt;=2.85,A147&gt;=6.15,F147&gt;=2.5,F147&gt;=1.5),5.78,"shouldnthappen"))))))))))))))))))))))))))))))))))))</f>
        <v>6.025</v>
      </c>
      <c r="V147" s="1" t="n">
        <f aca="false">IF(AND(H147&lt;5.748,A147&lt;5.05,D147&lt;0.75),1,IF(AND(B147&lt;3.15,H147&gt;=5.748,A147&lt;5.05,D147&lt;0.75),1.475,IF(AND(G147&gt;=0.801,D147&lt;0.25,A147&gt;=5.05,D147&lt;0.75),1.7,IF(AND(D147&gt;=0.45,D147&gt;=0.25,A147&gt;=5.05,D147&lt;0.75),1.7,IF(AND(B147&lt;2.35,F147&lt;2.5,B147&lt;2.75,D147&gt;=0.75),4.16,IF(AND(D147&lt;1.75,F147&gt;=2.5,B147&lt;2.75,D147&gt;=0.75),4.875,IF(AND(D147&gt;=1.75,F147&gt;=2.5,B147&lt;2.75,D147&gt;=0.75),5.333,IF(AND(H147&gt;=16.284,D147&gt;=1.55,B147&gt;=2.75,D147&gt;=0.75),6.6,IF(AND(H147&gt;=14.144,B147&gt;=3.15,H147&gt;=5.748,A147&lt;5.05,D147&lt;0.75),1.3,IF(AND(A147&lt;5.45,G147&lt;0.801,D147&lt;0.25,A147&gt;=5.05,D147&lt;0.75),1.5,IF(AND(A147&gt;=5.45,G147&lt;0.801,D147&lt;0.25,A147&gt;=5.05,D147&lt;0.75),1.34,IF(AND(B147&lt;3.75,D147&lt;0.45,D147&gt;=0.25,A147&gt;=5.05,D147&lt;0.75),1.467,IF(AND(B147&gt;=3.75,D147&lt;0.45,D147&gt;=0.25,A147&gt;=5.05,D147&lt;0.75),1.767,IF(AND(G147&gt;=0.896,B147&gt;=2.35,F147&lt;2.5,B147&lt;2.75,D147&gt;=0.75),4.9,IF(AND(H147&lt;15.504,D147&lt;1.35,D147&lt;1.55,B147&gt;=2.75,D147&gt;=0.75),4.2,IF(AND(H147&gt;=15.504,D147&lt;1.35,D147&lt;1.55,B147&gt;=2.75,D147&gt;=0.75),4.6,IF(AND(H147&lt;9.767,D147&gt;=1.35,D147&lt;1.55,B147&gt;=2.75,D147&gt;=0.75),5.1,IF(AND(A147&lt;4.5,H147&lt;14.144,B147&gt;=3.15,H147&gt;=5.748,A147&lt;5.05,D147&lt;0.75),1.3,IF(AND(A147&gt;=4.5,H147&lt;14.144,B147&gt;=3.15,H147&gt;=5.748,A147&lt;5.05,D147&lt;0.75),1.4,IF(AND(D147&gt;=1.15,G147&lt;0.896,B147&gt;=2.35,F147&lt;2.5,B147&lt;2.75,D147&gt;=0.75),4.04,IF(AND(B147&lt;2.9,H147&gt;=9.767,D147&gt;=1.35,D147&lt;1.55,B147&gt;=2.75,D147&gt;=0.75),4.8,IF(AND(D147&lt;1.7,A147&gt;=7.05,H147&lt;16.284,D147&gt;=1.55,B147&gt;=2.75,D147&gt;=0.75),5.8,IF(AND(D147&gt;=1.7,A147&gt;=7.05,H147&lt;16.284,D147&gt;=1.55,B147&gt;=2.75,D147&gt;=0.75),6.3,IF(AND(B147&lt;2.45,D147&lt;1.15,G147&lt;0.896,B147&gt;=2.35,F147&lt;2.5,B147&lt;2.75,D147&gt;=0.75),3.767,IF(AND(B147&gt;=2.45,D147&lt;1.15,G147&lt;0.896,B147&gt;=2.35,F147&lt;2.5,B147&lt;2.75,D147&gt;=0.75),3.167,IF(AND(B147&gt;=3.15,B147&gt;=2.9,H147&gt;=9.767,D147&gt;=1.35,D147&lt;1.55,B147&gt;=2.75,D147&gt;=0.75),4.7,IF(AND(D147&lt;1.9,D147&lt;2.05,A147&lt;7.05,H147&lt;16.284,D147&gt;=1.55,B147&gt;=2.75,D147&gt;=0.75),4.82,IF(AND(D147&gt;=1.9,D147&lt;2.05,A147&lt;7.05,H147&lt;16.284,D147&gt;=1.55,B147&gt;=2.75,D147&gt;=0.75),5.067,IF(AND(H147&lt;12.721,B147&lt;3.15,B147&gt;=2.9,H147&gt;=9.767,D147&gt;=1.35,D147&lt;1.55,B147&gt;=2.75,D147&gt;=0.75),4.5,IF(AND(H147&gt;=12.721,B147&lt;3.15,B147&gt;=2.9,H147&gt;=9.767,D147&gt;=1.35,D147&lt;1.55,B147&gt;=2.75,D147&gt;=0.75),4.433,IF(AND(H147&lt;9.525,G147&lt;0.364,D147&gt;=2.05,A147&lt;7.05,H147&lt;16.284,D147&gt;=1.55,B147&gt;=2.75,D147&gt;=0.75),5.1,IF(AND(A147&lt;6.25,G147&gt;=0.364,D147&gt;=2.05,A147&lt;7.05,H147&lt;16.284,D147&gt;=1.55,B147&gt;=2.75,D147&gt;=0.75),5.4,IF(AND(H147&lt;10.898,H147&gt;=9.525,G147&lt;0.364,D147&gt;=2.05,A147&lt;7.05,H147&lt;16.284,D147&gt;=1.55,B147&gt;=2.75,D147&gt;=0.75),5.6,IF(AND(H147&lt;8.711,A147&gt;=6.25,G147&gt;=0.364,D147&gt;=2.05,A147&lt;7.05,H147&lt;16.284,D147&gt;=1.55,B147&gt;=2.75,D147&gt;=0.75),5.7,IF(AND(H147&gt;=8.711,A147&gt;=6.25,G147&gt;=0.364,D147&gt;=2.05,A147&lt;7.05,H147&lt;16.284,D147&gt;=1.55,B147&gt;=2.75,D147&gt;=0.75),5.84,IF(AND(D147&lt;2.2,H147&gt;=10.898,H147&gt;=9.525,G147&lt;0.364,D147&gt;=2.05,A147&lt;7.05,H147&lt;16.284,D147&gt;=1.55,B147&gt;=2.75,D147&gt;=0.75),5.4,IF(AND(D147&gt;=2.2,H147&gt;=10.898,H147&gt;=9.525,G147&lt;0.364,D147&gt;=2.05,A147&lt;7.05,H147&lt;16.284,D147&gt;=1.55,B147&gt;=2.75,D147&gt;=0.75),5.3,"shouldnthappen")))))))))))))))))))))))))))))))))))))</f>
        <v>5.7</v>
      </c>
      <c r="W147" s="1" t="n">
        <f aca="false">IF(AND(H147&lt;6.926,D147&gt;=0.35,D147&lt;0.8),1.9,IF(AND(H147&gt;=6.926,D147&gt;=0.35,D147&lt;0.8),1.533,IF(AND(H147&lt;13.492,A147&lt;4.75,D147&lt;0.35,D147&lt;0.8),1.1,IF(AND(H147&gt;=13.492,A147&lt;4.75,D147&lt;0.35,D147&lt;0.8),1.375,IF(AND(B147&lt;2.75,A147&gt;=5.85,F147&lt;2.5,D147&gt;=0.8),4.833,IF(AND(B147&lt;3.3,A147&gt;=7.05,F147&gt;=2.5,D147&gt;=0.8),5.8,IF(AND(B147&gt;=3.3,A147&gt;=7.05,F147&gt;=2.5,D147&gt;=0.8),6.325,IF(AND(D147&gt;=0.25,A147&lt;5.05,A147&gt;=4.75,D147&lt;0.35,D147&lt;0.8),1.3,IF(AND(B147&lt;3.6,A147&gt;=5.05,A147&gt;=4.75,D147&lt;0.35,D147&lt;0.8),1.4,IF(AND(H147&lt;10.194,G147&lt;0.412,A147&lt;5.85,F147&lt;2.5,D147&gt;=0.8),4.133,IF(AND(H147&gt;=10.194,G147&lt;0.412,A147&lt;5.85,F147&lt;2.5,D147&gt;=0.8),4.5,IF(AND(A147&lt;5.35,G147&gt;=0.412,A147&lt;5.85,F147&lt;2.5,D147&gt;=0.8),3.15,IF(AND(A147&lt;6.2,B147&gt;=2.75,A147&gt;=5.85,F147&lt;2.5,D147&gt;=0.8),4.3,IF(AND(H147&lt;5.767,A147&lt;6.2,A147&lt;7.05,F147&gt;=2.5,D147&gt;=0.8),4.5,IF(AND(G147&gt;=0.861,A147&gt;=6.2,A147&lt;7.05,F147&gt;=2.5,D147&gt;=0.8),5.2,IF(AND(B147&lt;3.15,D147&lt;0.25,A147&lt;5.05,A147&gt;=4.75,D147&lt;0.35,D147&lt;0.8),1.55,IF(AND(A147&lt;5.45,B147&gt;=3.6,A147&gt;=5.05,A147&gt;=4.75,D147&lt;0.35,D147&lt;0.8),1.5,IF(AND(A147&gt;=5.45,B147&gt;=3.6,A147&gt;=5.05,A147&gt;=4.75,D147&lt;0.35,D147&lt;0.8),1.4,IF(AND(G147&gt;=0.772,A147&gt;=5.35,G147&gt;=0.412,A147&lt;5.85,F147&lt;2.5,D147&gt;=0.8),3.9,IF(AND(D147&gt;=1.45,A147&gt;=6.2,B147&gt;=2.75,A147&gt;=5.85,F147&lt;2.5,D147&gt;=0.8),4.775,IF(AND(G147&lt;0.5,H147&gt;=5.767,A147&lt;6.2,A147&lt;7.05,F147&gt;=2.5,D147&gt;=0.8),5.1,IF(AND(G147&gt;=0.5,H147&gt;=5.767,A147&lt;6.2,A147&lt;7.05,F147&gt;=2.5,D147&gt;=0.8),4.95,IF(AND(B147&gt;=3.25,G147&lt;0.861,A147&gt;=6.2,A147&lt;7.05,F147&gt;=2.5,D147&gt;=0.8),5.75,IF(AND(A147&lt;4.95,B147&gt;=3.15,D147&lt;0.25,A147&lt;5.05,A147&gt;=4.75,D147&lt;0.35,D147&lt;0.8),1.4,IF(AND(A147&lt;5.65,G147&lt;0.772,A147&gt;=5.35,G147&gt;=0.412,A147&lt;5.85,F147&lt;2.5,D147&gt;=0.8),3.6,IF(AND(A147&gt;=5.65,G147&lt;0.772,A147&gt;=5.35,G147&gt;=0.412,A147&lt;5.85,F147&lt;2.5,D147&gt;=0.8),3.5,IF(AND(B147&gt;=3.15,D147&lt;1.45,A147&gt;=6.2,B147&gt;=2.75,A147&gt;=5.85,F147&lt;2.5,D147&gt;=0.8),4.7,IF(AND(A147&gt;=6.65,B147&lt;3.25,G147&lt;0.861,A147&gt;=6.2,A147&lt;7.05,F147&gt;=2.5,D147&gt;=0.8),5.567,IF(AND(H147&lt;9.499,A147&gt;=4.95,B147&gt;=3.15,D147&lt;0.25,A147&lt;5.05,A147&gt;=4.75,D147&lt;0.35,D147&lt;0.8),1.4,IF(AND(H147&gt;=9.499,A147&gt;=4.95,B147&gt;=3.15,D147&lt;0.25,A147&lt;5.05,A147&gt;=4.75,D147&lt;0.35,D147&lt;0.8),1.2,IF(AND(G147&lt;0.765,B147&lt;3.15,D147&lt;1.45,A147&gt;=6.2,B147&gt;=2.75,A147&gt;=5.85,F147&lt;2.5,D147&gt;=0.8),4.4,IF(AND(G147&gt;=0.765,B147&lt;3.15,D147&lt;1.45,A147&gt;=6.2,B147&gt;=2.75,A147&gt;=5.85,F147&lt;2.5,D147&gt;=0.8),4.6,IF(AND(H147&lt;10.667,A147&lt;6.65,B147&lt;3.25,G147&lt;0.861,A147&gt;=6.2,A147&lt;7.05,F147&gt;=2.5,D147&gt;=0.8),5.167,IF(AND(G147&lt;0.627,H147&gt;=10.667,A147&lt;6.65,B147&lt;3.25,G147&lt;0.861,A147&gt;=6.2,A147&lt;7.05,F147&gt;=2.5,D147&gt;=0.8),5.64,IF(AND(G147&gt;=0.627,H147&gt;=10.667,A147&lt;6.65,B147&lt;3.25,G147&lt;0.861,A147&gt;=6.2,A147&lt;7.05,F147&gt;=2.5,D147&gt;=0.8),5.1,"shouldnthappen")))))))))))))))))))))))))))))))))))</f>
        <v>5.75</v>
      </c>
      <c r="X147" s="1" t="n">
        <f aca="false">IF(AND(B147&lt;3.05,H147&lt;6.697,A147&lt;5.45),4.1,IF(AND(B147&gt;=3.05,H147&lt;6.697,A147&lt;5.45),1.48,IF(AND(D147&lt;0.7,A147&lt;5.9,A147&gt;=5.45),1.4,IF(AND(A147&lt;4.35,B147&lt;3.3,H147&gt;=6.697,A147&lt;5.45),1.1,IF(AND(G147&lt;0.372,D147&gt;=0.7,A147&lt;5.9,A147&gt;=5.45),4.36,IF(AND(A147&gt;=4.9,A147&gt;=4.35,B147&lt;3.3,H147&gt;=6.697,A147&lt;5.45),1.6,IF(AND(H147&gt;=14.171,A147&lt;5.15,B147&gt;=3.3,H147&gt;=6.697,A147&lt;5.45),1.6,IF(AND(G147&lt;0.451,A147&gt;=5.15,B147&gt;=3.3,H147&gt;=6.697,A147&lt;5.45),1.367,IF(AND(G147&gt;=0.451,A147&gt;=5.15,B147&gt;=3.3,H147&gt;=6.697,A147&lt;5.45),1.5,IF(AND(G147&lt;0.332,D147&lt;1.45,F147&lt;2.5,A147&gt;=5.9,A147&gt;=5.45),4.35,IF(AND(A147&lt;6.15,D147&gt;=1.45,F147&lt;2.5,A147&gt;=5.9,A147&gt;=5.45),5.1,IF(AND(D147&gt;=2.4,G147&lt;0.432,F147&gt;=2.5,A147&gt;=5.9,A147&gt;=5.45),5.78,IF(AND(A147&lt;6.15,G147&gt;=0.432,F147&gt;=2.5,A147&gt;=5.9,A147&gt;=5.45),4.9,IF(AND(B147&lt;3.1,A147&lt;4.9,A147&gt;=4.35,B147&lt;3.3,H147&gt;=6.697,A147&lt;5.45),1.4,IF(AND(B147&gt;=3.1,A147&lt;4.9,A147&gt;=4.35,B147&lt;3.3,H147&gt;=6.697,A147&lt;5.45),1.3,IF(AND(G147&lt;0.343,H147&lt;14.171,A147&lt;5.15,B147&gt;=3.3,H147&gt;=6.697,A147&lt;5.45),1.433,IF(AND(G147&gt;=0.343,H147&lt;14.171,A147&lt;5.15,B147&gt;=3.3,H147&gt;=6.697,A147&lt;5.45),1.525,IF(AND(D147&lt;1.05,B147&lt;2.55,G147&gt;=0.372,D147&gt;=0.7,A147&lt;5.9,A147&gt;=5.45),3.7,IF(AND(H147&lt;10.596,B147&gt;=2.55,G147&gt;=0.372,D147&gt;=0.7,A147&lt;5.9,A147&gt;=5.45),3.525,IF(AND(H147&gt;=10.596,B147&gt;=2.55,G147&gt;=0.372,D147&gt;=0.7,A147&lt;5.9,A147&gt;=5.45),3.9,IF(AND(H147&lt;14.314,G147&gt;=0.332,D147&lt;1.45,F147&lt;2.5,A147&gt;=5.9,A147&gt;=5.45),4.4,IF(AND(H147&gt;=14.314,G147&gt;=0.332,D147&lt;1.45,F147&lt;2.5,A147&gt;=5.9,A147&gt;=5.45),4.7,IF(AND(H147&lt;13.906,A147&gt;=6.15,D147&gt;=1.45,F147&lt;2.5,A147&gt;=5.9,A147&gt;=5.45),4.675,IF(AND(H147&gt;=13.906,A147&gt;=6.15,D147&gt;=1.45,F147&lt;2.5,A147&gt;=5.9,A147&gt;=5.45),4.9,IF(AND(G147&lt;0.093,D147&lt;2.4,G147&lt;0.432,F147&gt;=2.5,A147&gt;=5.9,A147&gt;=5.45),5.6,IF(AND(B147&lt;2.95,A147&gt;=6.15,G147&gt;=0.432,F147&gt;=2.5,A147&gt;=5.9,A147&gt;=5.45),5.86,IF(AND(A147&lt;5.55,D147&gt;=1.05,B147&lt;2.55,G147&gt;=0.372,D147&gt;=0.7,A147&lt;5.9,A147&gt;=5.45),4,IF(AND(A147&gt;=5.55,D147&gt;=1.05,B147&lt;2.55,G147&gt;=0.372,D147&gt;=0.7,A147&lt;5.9,A147&gt;=5.45),3.9,IF(AND(D147&lt;1.7,G147&gt;=0.093,D147&lt;2.4,G147&lt;0.432,F147&gt;=2.5,A147&gt;=5.9,A147&gt;=5.45),5.05,IF(AND(G147&gt;=0.774,B147&gt;=2.95,A147&gt;=6.15,G147&gt;=0.432,F147&gt;=2.5,A147&gt;=5.9,A147&gt;=5.45),5.3,IF(AND(G147&gt;=0.312,D147&gt;=1.7,G147&gt;=0.093,D147&lt;2.4,G147&lt;0.432,F147&gt;=2.5,A147&gt;=5.9,A147&gt;=5.45),5.4,IF(AND(D147&lt;2.45,G147&lt;0.774,B147&gt;=2.95,A147&gt;=6.15,G147&gt;=0.432,F147&gt;=2.5,A147&gt;=5.9,A147&gt;=5.45),5.66,IF(AND(D147&gt;=2.45,G147&lt;0.774,B147&gt;=2.95,A147&gt;=6.15,G147&gt;=0.432,F147&gt;=2.5,A147&gt;=5.9,A147&gt;=5.45),6,IF(AND(G147&gt;=0.301,G147&lt;0.312,D147&gt;=1.7,G147&gt;=0.093,D147&lt;2.4,G147&lt;0.432,F147&gt;=2.5,A147&gt;=5.9,A147&gt;=5.45),5.1,IF(AND(A147&lt;6.45,G147&lt;0.301,G147&lt;0.312,D147&gt;=1.7,G147&gt;=0.093,D147&lt;2.4,G147&lt;0.432,F147&gt;=2.5,A147&gt;=5.9,A147&gt;=5.45),5.3,IF(AND(A147&gt;=6.45,G147&lt;0.301,G147&lt;0.312,D147&gt;=1.7,G147&gt;=0.093,D147&lt;2.4,G147&lt;0.432,F147&gt;=2.5,A147&gt;=5.9,A147&gt;=5.45),5.2,"shouldnthappen"))))))))))))))))))))))))))))))))))))</f>
        <v>5.78</v>
      </c>
      <c r="Y147" s="1" t="n">
        <f aca="false">IF(AND(H147&lt;6.51,F147&lt;1.5),1.8,IF(AND(H147&gt;=16.674,F147&gt;=1.5),6.533,IF(AND(D147&gt;=0.45,H147&gt;=6.51,F147&lt;1.5),1.667,IF(AND(H147&gt;=13.805,G147&lt;0.154,H147&lt;16.674,F147&gt;=1.5),6.7,IF(AND(D147&lt;0.15,A147&lt;5.05,D147&lt;0.45,H147&gt;=6.51,F147&lt;1.5),1.4,IF(AND(H147&gt;=13.586,A147&gt;=5.05,D147&lt;0.45,H147&gt;=6.51,F147&lt;1.5),1.3,IF(AND(F147&lt;2.5,H147&lt;13.805,G147&lt;0.154,H147&lt;16.674,F147&gt;=1.5),4.6,IF(AND(H147&lt;8.929,D147&lt;1.35,G147&gt;=0.154,H147&lt;16.674,F147&gt;=1.5),3.64,IF(AND(G147&lt;0.05,H147&lt;13.586,A147&gt;=5.05,D147&lt;0.45,H147&gt;=6.51,F147&lt;1.5),1.4,IF(AND(G147&gt;=0.107,F147&gt;=2.5,H147&lt;13.805,G147&lt;0.154,H147&lt;16.674,F147&gt;=1.5),5.3,IF(AND(B147&gt;=2.75,H147&gt;=8.929,D147&lt;1.35,G147&gt;=0.154,H147&lt;16.674,F147&gt;=1.5),4.433,IF(AND(D147&gt;=1.55,F147&lt;2.5,D147&gt;=1.35,G147&gt;=0.154,H147&lt;16.674,F147&gt;=1.5),4.975,IF(AND(H147&lt;6.93,F147&gt;=2.5,D147&gt;=1.35,G147&gt;=0.154,H147&lt;16.674,F147&gt;=1.5),4.5,IF(AND(H147&lt;12.675,G147&lt;0.217,D147&gt;=0.15,A147&lt;5.05,D147&lt;0.45,H147&gt;=6.51,F147&lt;1.5),1.4,IF(AND(H147&gt;=12.675,G147&lt;0.217,D147&gt;=0.15,A147&lt;5.05,D147&lt;0.45,H147&gt;=6.51,F147&lt;1.5),1.5,IF(AND(A147&lt;4.65,G147&gt;=0.217,D147&gt;=0.15,A147&lt;5.05,D147&lt;0.45,H147&gt;=6.51,F147&lt;1.5),1.35,IF(AND(D147&lt;0.25,G147&gt;=0.05,H147&lt;13.586,A147&gt;=5.05,D147&lt;0.45,H147&gt;=6.51,F147&lt;1.5),1.467,IF(AND(D147&gt;=0.25,G147&gt;=0.05,H147&lt;13.586,A147&gt;=5.05,D147&lt;0.45,H147&gt;=6.51,F147&lt;1.5),1.5,IF(AND(H147&lt;9.15,G147&lt;0.107,F147&gt;=2.5,H147&lt;13.805,G147&lt;0.154,H147&lt;16.674,F147&gt;=1.5),5.7,IF(AND(H147&gt;=9.15,G147&lt;0.107,F147&gt;=2.5,H147&lt;13.805,G147&lt;0.154,H147&lt;16.674,F147&gt;=1.5),5.6,IF(AND(G147&lt;0.404,B147&lt;2.75,H147&gt;=8.929,D147&lt;1.35,G147&gt;=0.154,H147&lt;16.674,F147&gt;=1.5),4.15,IF(AND(G147&gt;=0.404,B147&lt;2.75,H147&gt;=8.929,D147&lt;1.35,G147&gt;=0.154,H147&lt;16.674,F147&gt;=1.5),3.9,IF(AND(A147&gt;=6.75,D147&lt;1.55,F147&lt;2.5,D147&gt;=1.35,G147&gt;=0.154,H147&lt;16.674,F147&gt;=1.5),4.82,IF(AND(D147&lt;0.25,A147&gt;=4.65,G147&gt;=0.217,D147&gt;=0.15,A147&lt;5.05,D147&lt;0.45,H147&gt;=6.51,F147&lt;1.5),1.325,IF(AND(D147&gt;=0.25,A147&gt;=4.65,G147&gt;=0.217,D147&gt;=0.15,A147&lt;5.05,D147&lt;0.45,H147&gt;=6.51,F147&lt;1.5),1.3,IF(AND(A147&lt;6.55,A147&lt;6.75,D147&lt;1.55,F147&lt;2.5,D147&gt;=1.35,G147&gt;=0.154,H147&lt;16.674,F147&gt;=1.5),4.575,IF(AND(A147&gt;=6.55,A147&lt;6.75,D147&lt;1.55,F147&lt;2.5,D147&gt;=1.35,G147&gt;=0.154,H147&lt;16.674,F147&gt;=1.5),4.4,IF(AND(B147&lt;2.9,D147&lt;2.05,H147&gt;=6.93,F147&gt;=2.5,D147&gt;=1.35,G147&gt;=0.154,H147&lt;16.674,F147&gt;=1.5),5.05,IF(AND(H147&lt;8.884,D147&gt;=2.05,H147&gt;=6.93,F147&gt;=2.5,D147&gt;=1.35,G147&gt;=0.154,H147&lt;16.674,F147&gt;=1.5),5.1,IF(AND(H147&lt;13.711,B147&gt;=2.9,D147&lt;2.05,H147&gt;=6.93,F147&gt;=2.5,D147&gt;=1.35,G147&gt;=0.154,H147&lt;16.674,F147&gt;=1.5),5,IF(AND(H147&gt;=13.711,B147&gt;=2.9,D147&lt;2.05,H147&gt;=6.93,F147&gt;=2.5,D147&gt;=1.35,G147&gt;=0.154,H147&lt;16.674,F147&gt;=1.5),5.8,IF(AND(B147&lt;3.15,H147&gt;=8.884,D147&gt;=2.05,H147&gt;=6.93,F147&gt;=2.5,D147&gt;=1.35,G147&gt;=0.154,H147&lt;16.674,F147&gt;=1.5),5.56,IF(AND(B147&gt;=3.15,H147&gt;=8.884,D147&gt;=2.05,H147&gt;=6.93,F147&gt;=2.5,D147&gt;=1.35,G147&gt;=0.154,H147&lt;16.674,F147&gt;=1.5),5.9,"shouldnthappen")))))))))))))))))))))))))))))))))</f>
        <v>5.1</v>
      </c>
      <c r="Z147" s="1" t="n">
        <f aca="false">IF(AND(F147&gt;=2,B147&gt;=3.35),5.6,IF(AND(A147&lt;6.65,H147&gt;=15.076,B147&lt;3.35),4.8,IF(AND(A147&gt;=6.65,H147&gt;=15.076,B147&lt;3.35),6.15,IF(AND(H147&lt;6.542,F147&lt;2,B147&gt;=3.35),1.767,IF(AND(G147&gt;=0.653,D147&lt;0.75,H147&lt;15.076,B147&lt;3.35),1.55,IF(AND(D147&lt;0.15,G147&lt;0.653,D147&lt;0.75,H147&lt;15.076,B147&lt;3.35),1.1,IF(AND(G147&lt;0.356,A147&lt;5.05,H147&gt;=6.542,F147&lt;2,B147&gt;=3.35),1.4,IF(AND(G147&gt;=0.356,A147&lt;5.05,H147&gt;=6.542,F147&lt;2,B147&gt;=3.35),1.3,IF(AND(G147&gt;=0.566,A147&gt;=5.05,H147&gt;=6.542,F147&lt;2,B147&gt;=3.35),1.6,IF(AND(B147&gt;=3.1,D147&gt;=0.15,G147&lt;0.653,D147&lt;0.75,H147&lt;15.076,B147&lt;3.35),1.367,IF(AND(B147&gt;=2.65,D147&lt;1.45,B147&lt;2.75,D147&gt;=0.75,H147&lt;15.076,B147&lt;3.35),3.96,IF(AND(G147&lt;0.352,D147&gt;=1.45,B147&lt;2.75,D147&gt;=0.75,H147&lt;15.076,B147&lt;3.35),4.5,IF(AND(D147&gt;=1.35,A147&lt;6.2,B147&gt;=2.75,D147&gt;=0.75,H147&lt;15.076,B147&lt;3.35),4.733,IF(AND(A147&lt;4.7,B147&lt;3.1,D147&gt;=0.15,G147&lt;0.653,D147&lt;0.75,H147&lt;15.076,B147&lt;3.35),1.36,IF(AND(A147&gt;=4.7,B147&lt;3.1,D147&gt;=0.15,G147&lt;0.653,D147&lt;0.75,H147&lt;15.076,B147&lt;3.35),1.6,IF(AND(A147&lt;5.2,B147&lt;2.65,D147&lt;1.45,B147&lt;2.75,D147&gt;=0.75,H147&lt;15.076,B147&lt;3.35),3.3,IF(AND(A147&lt;6.5,G147&gt;=0.352,D147&gt;=1.45,B147&lt;2.75,D147&gt;=0.75,H147&lt;15.076,B147&lt;3.35),5,IF(AND(A147&gt;=6.5,G147&gt;=0.352,D147&gt;=1.45,B147&lt;2.75,D147&gt;=0.75,H147&lt;15.076,B147&lt;3.35),5.8,IF(AND(H147&lt;8.486,D147&lt;1.35,A147&lt;6.2,B147&gt;=2.75,D147&gt;=0.75,H147&lt;15.076,B147&lt;3.35),3.975,IF(AND(G147&lt;0.187,F147&lt;2.5,A147&gt;=6.2,B147&gt;=2.75,D147&gt;=0.75,H147&lt;15.076,B147&lt;3.35),5,IF(AND(G147&gt;=0.187,F147&lt;2.5,A147&gt;=6.2,B147&gt;=2.75,D147&gt;=0.75,H147&lt;15.076,B147&lt;3.35),4.525,IF(AND(A147&gt;=7.25,F147&gt;=2.5,A147&gt;=6.2,B147&gt;=2.75,D147&gt;=0.75,H147&lt;15.076,B147&lt;3.35),6.5,IF(AND(G147&lt;0.185,B147&lt;3.6,G147&lt;0.566,A147&gt;=5.05,H147&gt;=6.542,F147&lt;2,B147&gt;=3.35),1.45,IF(AND(G147&gt;=0.185,B147&lt;3.6,G147&lt;0.566,A147&gt;=5.05,H147&gt;=6.542,F147&lt;2,B147&gt;=3.35),1.34,IF(AND(G147&lt;0.13,B147&gt;=3.6,G147&lt;0.566,A147&gt;=5.05,H147&gt;=6.542,F147&lt;2,B147&gt;=3.35),1.45,IF(AND(G147&gt;=0.13,B147&gt;=3.6,G147&lt;0.566,A147&gt;=5.05,H147&gt;=6.542,F147&lt;2,B147&gt;=3.35),1.5,IF(AND(D147&lt;1.05,A147&gt;=5.2,B147&lt;2.65,D147&lt;1.45,B147&lt;2.75,D147&gt;=0.75,H147&lt;15.076,B147&lt;3.35),3.5,IF(AND(D147&gt;=1.05,A147&gt;=5.2,B147&lt;2.65,D147&lt;1.45,B147&lt;2.75,D147&gt;=0.75,H147&lt;15.076,B147&lt;3.35),3.94,IF(AND(H147&lt;10.983,H147&gt;=8.486,D147&lt;1.35,A147&lt;6.2,B147&gt;=2.75,D147&gt;=0.75,H147&lt;15.076,B147&lt;3.35),4.38,IF(AND(H147&gt;=10.983,H147&gt;=8.486,D147&lt;1.35,A147&lt;6.2,B147&gt;=2.75,D147&gt;=0.75,H147&lt;15.076,B147&lt;3.35),4.1,IF(AND(B147&gt;=3.25,A147&lt;7.25,F147&gt;=2.5,A147&gt;=6.2,B147&gt;=2.75,D147&gt;=0.75,H147&lt;15.076,B147&lt;3.35),5.7,IF(AND(B147&lt;2.95,B147&lt;3.25,A147&lt;7.25,F147&gt;=2.5,A147&gt;=6.2,B147&gt;=2.75,D147&gt;=0.75,H147&lt;15.076,B147&lt;3.35),5.6,IF(AND(H147&gt;=13.711,B147&gt;=2.95,B147&lt;3.25,A147&lt;7.25,F147&gt;=2.5,A147&gt;=6.2,B147&gt;=2.75,D147&gt;=0.75,H147&lt;15.076,B147&lt;3.35),5.8,IF(AND(A147&gt;=6.8,H147&lt;13.711,B147&gt;=2.95,B147&lt;3.25,A147&lt;7.25,F147&gt;=2.5,A147&gt;=6.2,B147&gt;=2.75,D147&gt;=0.75,H147&lt;15.076,B147&lt;3.35),5.1,IF(AND(H147&lt;12.921,A147&lt;6.8,H147&lt;13.711,B147&gt;=2.95,B147&lt;3.25,A147&lt;7.25,F147&gt;=2.5,A147&gt;=6.2,B147&gt;=2.75,D147&gt;=0.75,H147&lt;15.076,B147&lt;3.35),5.34,IF(AND(H147&gt;=12.921,A147&lt;6.8,H147&lt;13.711,B147&gt;=2.95,B147&lt;3.25,A147&lt;7.25,F147&gt;=2.5,A147&gt;=6.2,B147&gt;=2.75,D147&gt;=0.75,H147&lt;15.076,B147&lt;3.35),5.133,"shouldnthappen"))))))))))))))))))))))))))))))))))))</f>
        <v>5.7</v>
      </c>
      <c r="AA147" s="1" t="n">
        <f aca="false">IF(AND(D147&gt;=0.45,A147&lt;5.05,D147&lt;0.8),1.6,IF(AND(D147&gt;=0.45,A147&gt;=5.05,D147&lt;0.8),1.7,IF(AND(H147&gt;=16.244,F147&gt;=2.5,D147&gt;=0.8),6.533,IF(AND(A147&lt;4.35,D147&lt;0.45,A147&lt;5.05,D147&lt;0.8),1.1,IF(AND(H147&gt;=14.877,D147&lt;0.45,A147&gt;=5.05,D147&lt;0.8),1.3,IF(AND(D147&gt;=1.4,A147&lt;5.65,F147&lt;2.5,D147&gt;=0.8),4.5,IF(AND(A147&gt;=7.25,H147&lt;16.244,F147&gt;=2.5,D147&gt;=0.8),6.5,IF(AND(A147&gt;=4.75,A147&gt;=4.35,D147&lt;0.45,A147&lt;5.05,D147&lt;0.8),1.35,IF(AND(A147&lt;5.3,D147&lt;1.4,A147&lt;5.65,F147&lt;2.5,D147&gt;=0.8),3.1,IF(AND(A147&gt;=6.8,A147&gt;=6.55,A147&gt;=5.65,F147&lt;2.5,D147&gt;=0.8),4.9,IF(AND(H147&lt;5.767,A147&lt;7.25,H147&lt;16.244,F147&gt;=2.5,D147&gt;=0.8),4.5,IF(AND(G147&gt;=0.522,A147&lt;4.75,A147&gt;=4.35,D147&lt;0.45,A147&lt;5.05,D147&lt;0.8),1.2,IF(AND(G147&gt;=0.948,D147&lt;0.35,H147&lt;14.877,D147&lt;0.45,A147&gt;=5.05,D147&lt;0.8),1.7,IF(AND(H147&lt;13.089,D147&gt;=0.35,H147&lt;14.877,D147&lt;0.45,A147&gt;=5.05,D147&lt;0.8),1.5,IF(AND(H147&gt;=13.089,D147&gt;=0.35,H147&lt;14.877,D147&lt;0.45,A147&gt;=5.05,D147&lt;0.8),1.3,IF(AND(B147&gt;=2.95,A147&gt;=5.3,D147&lt;1.4,A147&lt;5.65,F147&lt;2.5,D147&gt;=0.8),4.1,IF(AND(H147&lt;9.181,A147&lt;6.05,A147&lt;6.55,A147&gt;=5.65,F147&lt;2.5,D147&gt;=0.8),5.1,IF(AND(H147&gt;=9.181,A147&lt;6.05,A147&lt;6.55,A147&gt;=5.65,F147&lt;2.5,D147&gt;=0.8),4.3,IF(AND(G147&gt;=0.867,A147&gt;=6.05,A147&lt;6.55,A147&gt;=5.65,F147&lt;2.5,D147&gt;=0.8),4.9,IF(AND(B147&lt;3.05,A147&lt;6.8,A147&gt;=6.55,A147&gt;=5.65,F147&lt;2.5,D147&gt;=0.8),5,IF(AND(B147&gt;=3.05,A147&lt;6.8,A147&gt;=6.55,A147&gt;=5.65,F147&lt;2.5,D147&gt;=0.8),4.55,IF(AND(H147&gt;=14.144,G147&lt;0.522,A147&lt;4.75,A147&gt;=4.35,D147&lt;0.45,A147&lt;5.05,D147&lt;0.8),1.3,IF(AND(B147&lt;2.7,B147&lt;2.95,A147&gt;=5.3,D147&lt;1.4,A147&lt;5.65,F147&lt;2.5,D147&gt;=0.8),3.78,IF(AND(B147&gt;=2.7,B147&lt;2.95,A147&gt;=5.3,D147&lt;1.4,A147&lt;5.65,F147&lt;2.5,D147&gt;=0.8),3.6,IF(AND(G147&lt;0.638,G147&lt;0.867,A147&gt;=6.05,A147&lt;6.55,A147&gt;=5.65,F147&lt;2.5,D147&gt;=0.8),4.433,IF(AND(G147&gt;=0.638,G147&lt;0.867,A147&gt;=6.05,A147&lt;6.55,A147&gt;=5.65,F147&lt;2.5,D147&gt;=0.8),4,IF(AND(A147&lt;6.35,H147&lt;11.146,H147&gt;=5.767,A147&lt;7.25,H147&lt;16.244,F147&gt;=2.5,D147&gt;=0.8),5.1,IF(AND(A147&lt;4.5,H147&lt;14.144,G147&lt;0.522,A147&lt;4.75,A147&gt;=4.35,D147&lt;0.45,A147&lt;5.05,D147&lt;0.8),1.35,IF(AND(A147&gt;=4.5,H147&lt;14.144,G147&lt;0.522,A147&lt;4.75,A147&gt;=4.35,D147&lt;0.45,A147&lt;5.05,D147&lt;0.8),1.4,IF(AND(A147&lt;5.15,B147&lt;3.75,G147&lt;0.948,D147&lt;0.35,H147&lt;14.877,D147&lt;0.45,A147&gt;=5.05,D147&lt;0.8),1.4,IF(AND(A147&gt;=5.15,B147&lt;3.75,G147&lt;0.948,D147&lt;0.35,H147&lt;14.877,D147&lt;0.45,A147&gt;=5.05,D147&lt;0.8),1.5,IF(AND(G147&lt;0.112,B147&gt;=3.75,G147&lt;0.948,D147&lt;0.35,H147&lt;14.877,D147&lt;0.45,A147&gt;=5.05,D147&lt;0.8),1.5,IF(AND(G147&gt;=0.112,B147&gt;=3.75,G147&lt;0.948,D147&lt;0.35,H147&lt;14.877,D147&lt;0.45,A147&gt;=5.05,D147&lt;0.8),1.6,IF(AND(G147&lt;0.075,A147&gt;=6.35,H147&lt;11.146,H147&gt;=5.767,A147&lt;7.25,H147&lt;16.244,F147&gt;=2.5,D147&gt;=0.8),5.5,IF(AND(G147&gt;=0.075,A147&gt;=6.35,H147&lt;11.146,H147&gt;=5.767,A147&lt;7.25,H147&lt;16.244,F147&gt;=2.5,D147&gt;=0.8),5.24,IF(AND(B147&lt;2.95,D147&lt;1.9,H147&gt;=11.146,H147&gt;=5.767,A147&lt;7.25,H147&lt;16.244,F147&gt;=2.5,D147&gt;=0.8),5.65,IF(AND(B147&gt;=2.95,D147&lt;1.9,H147&gt;=11.146,H147&gt;=5.767,A147&lt;7.25,H147&lt;16.244,F147&gt;=2.5,D147&gt;=0.8),5.8,IF(AND(H147&lt;13.42,D147&gt;=1.9,H147&gt;=11.146,H147&gt;=5.767,A147&lt;7.25,H147&lt;16.244,F147&gt;=2.5,D147&gt;=0.8),5.6,IF(AND(H147&gt;=13.42,D147&gt;=1.9,H147&gt;=11.146,H147&gt;=5.767,A147&lt;7.25,H147&lt;16.244,F147&gt;=2.5,D147&gt;=0.8),5.34,"shouldnthappen")))))))))))))))))))))))))))))))))))))))</f>
        <v>5.24</v>
      </c>
      <c r="AB147" s="1" t="n">
        <f aca="false">IF(AND(D147&gt;=0.35,F147&lt;1.5),1.5,IF(AND(F147&lt;2.5,D147&gt;=1.55,F147&gt;=1.5),4.85,IF(AND(H147&lt;8.308,D147&lt;0.15,D147&lt;0.35,F147&lt;1.5),1.5,IF(AND(H147&gt;=8.308,D147&lt;0.15,D147&lt;0.35,F147&lt;1.5),1.4,IF(AND(H147&lt;5.523,D147&gt;=0.15,D147&lt;0.35,F147&lt;1.5),1,IF(AND(G147&lt;0.572,H147&lt;10.688,D147&lt;1.55,F147&gt;=1.5),3.75,IF(AND(B147&gt;=3.5,F147&gt;=2.5,D147&gt;=1.55,F147&gt;=1.5),6.3,IF(AND(A147&gt;=5.65,G147&gt;=0.572,H147&lt;10.688,D147&lt;1.55,F147&gt;=1.5),4.45,IF(AND(B147&gt;=2.85,A147&lt;6.15,H147&gt;=10.688,D147&lt;1.55,F147&gt;=1.5),4.35,IF(AND(H147&gt;=16.284,B147&lt;3.5,F147&gt;=2.5,D147&gt;=1.55,F147&gt;=1.5),6.6,IF(AND(G147&gt;=0.241,G147&lt;0.338,H147&gt;=5.523,D147&gt;=0.15,D147&lt;0.35,F147&lt;1.5),1.25,IF(AND(A147&lt;5.05,G147&gt;=0.338,H147&gt;=5.523,D147&gt;=0.15,D147&lt;0.35,F147&lt;1.5),1.35,IF(AND(B147&lt;2.7,A147&lt;5.65,G147&gt;=0.572,H147&lt;10.688,D147&lt;1.55,F147&gt;=1.5),4,IF(AND(B147&gt;=2.7,A147&lt;5.65,G147&gt;=0.572,H147&lt;10.688,D147&lt;1.55,F147&gt;=1.5),3.6,IF(AND(B147&lt;2.45,B147&lt;2.85,A147&lt;6.15,H147&gt;=10.688,D147&lt;1.55,F147&gt;=1.5),3.7,IF(AND(A147&lt;6.25,B147&lt;2.85,A147&gt;=6.15,H147&gt;=10.688,D147&lt;1.55,F147&gt;=1.5),4.5,IF(AND(A147&gt;=6.25,B147&lt;2.85,A147&gt;=6.15,H147&gt;=10.688,D147&lt;1.55,F147&gt;=1.5),4.86,IF(AND(D147&gt;=1.45,B147&gt;=2.85,A147&gt;=6.15,H147&gt;=10.688,D147&lt;1.55,F147&gt;=1.5),4.8,IF(AND(H147&lt;8.202,H147&lt;16.284,B147&lt;3.5,F147&gt;=2.5,D147&gt;=1.55,F147&gt;=1.5),5.7,IF(AND(A147&gt;=5.1,G147&lt;0.241,G147&lt;0.338,H147&gt;=5.523,D147&gt;=0.15,D147&lt;0.35,F147&lt;1.5),1.5,IF(AND(B147&gt;=3.75,A147&gt;=5.05,G147&gt;=0.338,H147&gt;=5.523,D147&gt;=0.15,D147&lt;0.35,F147&lt;1.5),1.6,IF(AND(A147&lt;5.7,B147&gt;=2.45,B147&lt;2.85,A147&lt;6.15,H147&gt;=10.688,D147&lt;1.55,F147&gt;=1.5),3.9,IF(AND(A147&gt;=5.7,B147&gt;=2.45,B147&lt;2.85,A147&lt;6.15,H147&gt;=10.688,D147&lt;1.55,F147&gt;=1.5),4.02,IF(AND(H147&lt;13.654,D147&lt;1.45,B147&gt;=2.85,A147&gt;=6.15,H147&gt;=10.688,D147&lt;1.55,F147&gt;=1.5),4.333,IF(AND(H147&gt;=13.654,D147&lt;1.45,B147&gt;=2.85,A147&gt;=6.15,H147&gt;=10.688,D147&lt;1.55,F147&gt;=1.5),4.54,IF(AND(A147&lt;6.15,H147&gt;=8.202,H147&lt;16.284,B147&lt;3.5,F147&gt;=2.5,D147&gt;=1.55,F147&gt;=1.5),5,IF(AND(H147&lt;13.924,A147&lt;5.1,G147&lt;0.241,G147&lt;0.338,H147&gt;=5.523,D147&gt;=0.15,D147&lt;0.35,F147&lt;1.5),1.4,IF(AND(H147&gt;=13.924,A147&lt;5.1,G147&lt;0.241,G147&lt;0.338,H147&gt;=5.523,D147&gt;=0.15,D147&lt;0.35,F147&lt;1.5),1.5,IF(AND(D147&lt;0.25,B147&lt;3.75,A147&gt;=5.05,G147&gt;=0.338,H147&gt;=5.523,D147&gt;=0.15,D147&lt;0.35,F147&lt;1.5),1.5,IF(AND(D147&gt;=0.25,B147&lt;3.75,A147&gt;=5.05,G147&gt;=0.338,H147&gt;=5.523,D147&gt;=0.15,D147&lt;0.35,F147&lt;1.5),1.4,IF(AND(H147&lt;8.884,B147&gt;=3.05,A147&gt;=6.15,H147&gt;=8.202,H147&lt;16.284,B147&lt;3.5,F147&gt;=2.5,D147&gt;=1.55,F147&gt;=1.5),5.1,IF(AND(A147&lt;6.45,G147&lt;0.368,B147&lt;3.05,A147&gt;=6.15,H147&gt;=8.202,H147&lt;16.284,B147&lt;3.5,F147&gt;=2.5,D147&gt;=1.55,F147&gt;=1.5),5.525,IF(AND(A147&gt;=6.45,G147&lt;0.368,B147&lt;3.05,A147&gt;=6.15,H147&gt;=8.202,H147&lt;16.284,B147&lt;3.5,F147&gt;=2.5,D147&gt;=1.55,F147&gt;=1.5),5.35,IF(AND(D147&lt;2.25,G147&gt;=0.368,B147&lt;3.05,A147&gt;=6.15,H147&gt;=8.202,H147&lt;16.284,B147&lt;3.5,F147&gt;=2.5,D147&gt;=1.55,F147&gt;=1.5),5.8,IF(AND(D147&gt;=2.25,G147&gt;=0.368,B147&lt;3.05,A147&gt;=6.15,H147&gt;=8.202,H147&lt;16.284,B147&lt;3.5,F147&gt;=2.5,D147&gt;=1.55,F147&gt;=1.5),5.2,IF(AND(H147&lt;10.257,H147&gt;=8.884,B147&gt;=3.05,A147&gt;=6.15,H147&gt;=8.202,H147&lt;16.284,B147&lt;3.5,F147&gt;=2.5,D147&gt;=1.55,F147&gt;=1.5),5.9,IF(AND(H147&gt;=10.257,H147&gt;=8.884,B147&gt;=3.05,A147&gt;=6.15,H147&gt;=8.202,H147&lt;16.284,B147&lt;3.5,F147&gt;=2.5,D147&gt;=1.55,F147&gt;=1.5),5.48,"shouldnthappen")))))))))))))))))))))))))))))))))))))</f>
        <v>5.7</v>
      </c>
      <c r="AC147" s="1" t="n">
        <f aca="false">IF(AND(H147&lt;5.748,A147&lt;5.05,D147&lt;0.8),1,IF(AND(B147&lt;3.35,A147&gt;=5.05,D147&lt;0.8),1.7,IF(AND(A147&lt;5.85,G147&lt;0.154,D147&gt;=0.8),4.5,IF(AND(D147&gt;=0.45,H147&gt;=5.748,A147&lt;5.05,D147&lt;0.8),1.6,IF(AND(G147&gt;=0.934,B147&gt;=3.35,A147&gt;=5.05,D147&lt;0.8),1.7,IF(AND(D147&lt;2.1,A147&gt;=5.85,G147&lt;0.154,D147&gt;=0.8),6.15,IF(AND(D147&gt;=2.1,A147&gt;=5.85,G147&lt;0.154,D147&gt;=0.8),5.5,IF(AND(A147&lt;6.1,D147&gt;=1.55,G147&gt;=0.154,D147&gt;=0.8),5,IF(AND(H147&gt;=14.379,G147&lt;0.934,B147&gt;=3.35,A147&gt;=5.05,D147&lt;0.8),1.58,IF(AND(G147&lt;0.379,A147&gt;=6.1,D147&gt;=1.55,G147&gt;=0.154,D147&gt;=0.8),5.42,IF(AND(H147&lt;13.924,G147&lt;0.227,D147&lt;0.45,H147&gt;=5.748,A147&lt;5.05,D147&lt;0.8),1.4,IF(AND(H147&gt;=13.924,G147&lt;0.227,D147&lt;0.45,H147&gt;=5.748,A147&lt;5.05,D147&lt;0.8),1.5,IF(AND(B147&lt;3.1,G147&gt;=0.227,D147&lt;0.45,H147&gt;=5.748,A147&lt;5.05,D147&lt;0.8),1.1,IF(AND(G147&lt;0.13,H147&lt;14.379,G147&lt;0.934,B147&gt;=3.35,A147&gt;=5.05,D147&lt;0.8),1.4,IF(AND(D147&lt;1.05,A147&lt;5.65,D147&lt;1.35,D147&lt;1.55,G147&gt;=0.154,D147&gt;=0.8),3.7,IF(AND(D147&lt;1.25,A147&gt;=5.65,D147&lt;1.35,D147&lt;1.55,G147&gt;=0.154,D147&gt;=0.8),4.06,IF(AND(D147&gt;=1.25,A147&gt;=5.65,D147&lt;1.35,D147&lt;1.55,G147&gt;=0.154,D147&gt;=0.8),4.425,IF(AND(H147&lt;13.654,D147&lt;1.45,D147&gt;=1.35,D147&lt;1.55,G147&gt;=0.154,D147&gt;=0.8),4.275,IF(AND(G147&lt;0.259,D147&gt;=1.45,D147&gt;=1.35,D147&lt;1.55,G147&gt;=0.154,D147&gt;=0.8),5.1,IF(AND(B147&lt;2.95,G147&gt;=0.379,A147&gt;=6.1,D147&gt;=1.55,G147&gt;=0.154,D147&gt;=0.8),6.3,IF(AND(B147&lt;3.25,B147&gt;=3.1,G147&gt;=0.227,D147&lt;0.45,H147&gt;=5.748,A147&lt;5.05,D147&lt;0.8),1.3,IF(AND(B147&gt;=3.25,B147&gt;=3.1,G147&gt;=0.227,D147&lt;0.45,H147&gt;=5.748,A147&lt;5.05,D147&lt;0.8),1.4,IF(AND(H147&gt;=13.372,G147&gt;=0.13,H147&lt;14.379,G147&lt;0.934,B147&gt;=3.35,A147&gt;=5.05,D147&lt;0.8),1.4,IF(AND(H147&lt;6.69,D147&gt;=1.05,A147&lt;5.65,D147&lt;1.35,D147&lt;1.55,G147&gt;=0.154,D147&gt;=0.8),4.033,IF(AND(H147&gt;=6.69,D147&gt;=1.05,A147&lt;5.65,D147&lt;1.35,D147&lt;1.55,G147&gt;=0.154,D147&gt;=0.8),3.88,IF(AND(B147&lt;2.85,H147&gt;=13.654,D147&lt;1.45,D147&gt;=1.35,D147&lt;1.55,G147&gt;=0.154,D147&gt;=0.8),4.8,IF(AND(B147&gt;=2.85,H147&gt;=13.654,D147&lt;1.45,D147&gt;=1.35,D147&lt;1.55,G147&gt;=0.154,D147&gt;=0.8),4.7,IF(AND(H147&lt;11.681,G147&gt;=0.259,D147&gt;=1.45,D147&gt;=1.35,D147&lt;1.55,G147&gt;=0.154,D147&gt;=0.8),4.85,IF(AND(H147&gt;=11.681,G147&gt;=0.259,D147&gt;=1.45,D147&gt;=1.35,D147&lt;1.55,G147&gt;=0.154,D147&gt;=0.8),4.633,IF(AND(A147&lt;6.25,B147&gt;=2.95,G147&gt;=0.379,A147&gt;=6.1,D147&gt;=1.55,G147&gt;=0.154,D147&gt;=0.8),5.4,IF(AND(D147&lt;0.3,H147&lt;13.372,G147&gt;=0.13,H147&lt;14.379,G147&lt;0.934,B147&gt;=3.35,A147&gt;=5.05,D147&lt;0.8),1.475,IF(AND(D147&gt;=0.3,H147&lt;13.372,G147&gt;=0.13,H147&lt;14.379,G147&lt;0.934,B147&gt;=3.35,A147&gt;=5.05,D147&lt;0.8),1.5,IF(AND(B147&lt;3.15,A147&gt;=6.25,B147&gt;=2.95,G147&gt;=0.379,A147&gt;=6.1,D147&gt;=1.55,G147&gt;=0.154,D147&gt;=0.8),5.7,IF(AND(B147&gt;=3.15,A147&gt;=6.25,B147&gt;=2.95,G147&gt;=0.379,A147&gt;=6.1,D147&gt;=1.55,G147&gt;=0.154,D147&gt;=0.8),5.933,"shouldnthappen"))))))))))))))))))))))))))))))))))</f>
        <v>5.933</v>
      </c>
      <c r="AD147" s="1" t="n">
        <f aca="false">IF(AND(H147&lt;6.621,A147&lt;4.95,D147&lt;0.8),1,IF(AND(H147&lt;14.144,H147&gt;=6.621,A147&lt;4.95,D147&lt;0.8),1.4,IF(AND(H147&gt;=14.144,H147&gt;=6.621,A147&lt;4.95,D147&lt;0.8),1.3,IF(AND(G147&lt;0.13,B147&gt;=3.85,A147&gt;=4.95,D147&lt;0.8),1.3,IF(AND(G147&gt;=0.13,B147&gt;=3.85,A147&gt;=4.95,D147&lt;0.8),1.425,IF(AND(A147&gt;=6.05,B147&lt;2.75,D147&lt;1.55,D147&gt;=0.8),4.9,IF(AND(A147&gt;=7.3,G147&lt;0.119,D147&gt;=1.55,D147&gt;=0.8),6.7,IF(AND(H147&lt;6.555,D147&lt;0.25,B147&lt;3.85,A147&gt;=4.95,D147&lt;0.8),1.7,IF(AND(B147&lt;3.4,D147&gt;=0.25,B147&lt;3.85,A147&gt;=4.95,D147&lt;0.8),1.7,IF(AND(B147&gt;=3.4,D147&gt;=0.25,B147&lt;3.85,A147&gt;=4.95,D147&lt;0.8),1.6,IF(AND(A147&lt;5.05,A147&lt;6.05,B147&lt;2.75,D147&lt;1.55,D147&gt;=0.8),3.3,IF(AND(B147&lt;2.85,D147&lt;1.35,B147&gt;=2.75,D147&lt;1.55,D147&gt;=0.8),4.5,IF(AND(H147&lt;12.206,D147&gt;=1.35,B147&gt;=2.75,D147&lt;1.55,D147&gt;=0.8),4.7,IF(AND(H147&gt;=12.206,D147&gt;=1.35,B147&gt;=2.75,D147&lt;1.55,D147&gt;=0.8),4.52,IF(AND(G147&lt;0.024,A147&lt;7.3,G147&lt;0.119,D147&gt;=1.55,D147&gt;=0.8),5.7,IF(AND(G147&gt;=0.024,A147&lt;7.3,G147&lt;0.119,D147&gt;=1.55,D147&gt;=0.8),5.6,IF(AND(F147&lt;2.5,G147&lt;0.417,G147&gt;=0.119,D147&gt;=1.55,D147&gt;=0.8),5.05,IF(AND(B147&lt;3.15,H147&gt;=6.555,D147&lt;0.25,B147&lt;3.85,A147&gt;=4.95,D147&lt;0.8),1.6,IF(AND(G147&lt;0.356,A147&gt;=5.05,A147&lt;6.05,B147&lt;2.75,D147&lt;1.55,D147&gt;=0.8),4.12,IF(AND(A147&lt;5.65,B147&gt;=2.85,D147&lt;1.35,B147&gt;=2.75,D147&lt;1.55,D147&gt;=0.8),3.6,IF(AND(B147&lt;3.15,F147&gt;=2.5,G147&lt;0.417,G147&gt;=0.119,D147&gt;=1.55,D147&gt;=0.8),5.18,IF(AND(B147&gt;=3.15,F147&gt;=2.5,G147&lt;0.417,G147&gt;=0.119,D147&gt;=1.55,D147&gt;=0.8),5.3,IF(AND(D147&lt;1.7,A147&lt;6.95,G147&gt;=0.417,G147&gt;=0.119,D147&gt;=1.55,D147&gt;=0.8),4.7,IF(AND(A147&lt;7.25,A147&gt;=6.95,G147&gt;=0.417,G147&gt;=0.119,D147&gt;=1.55,D147&gt;=0.8),5.8,IF(AND(A147&gt;=7.25,A147&gt;=6.95,G147&gt;=0.417,G147&gt;=0.119,D147&gt;=1.55,D147&gt;=0.8),6.333,IF(AND(H147&lt;8.594,B147&gt;=3.15,H147&gt;=6.555,D147&lt;0.25,B147&lt;3.85,A147&gt;=4.95,D147&lt;0.8),1.4,IF(AND(H147&gt;=8.594,B147&gt;=3.15,H147&gt;=6.555,D147&lt;0.25,B147&lt;3.85,A147&gt;=4.95,D147&lt;0.8),1.5,IF(AND(H147&gt;=11.218,G147&gt;=0.356,A147&gt;=5.05,A147&lt;6.05,B147&lt;2.75,D147&lt;1.55,D147&gt;=0.8),3.925,IF(AND(A147&gt;=6.5,A147&gt;=5.65,B147&gt;=2.85,D147&lt;1.35,B147&gt;=2.75,D147&lt;1.55,D147&gt;=0.8),4.6,IF(AND(H147&lt;8.602,H147&lt;11.218,G147&gt;=0.356,A147&gt;=5.05,A147&lt;6.05,B147&lt;2.75,D147&lt;1.55,D147&gt;=0.8),3.95,IF(AND(H147&gt;=8.602,H147&lt;11.218,G147&gt;=0.356,A147&gt;=5.05,A147&lt;6.05,B147&lt;2.75,D147&lt;1.55,D147&gt;=0.8),3.75,IF(AND(H147&lt;10.129,A147&lt;6.5,A147&gt;=5.65,B147&gt;=2.85,D147&lt;1.35,B147&gt;=2.75,D147&lt;1.55,D147&gt;=0.8),4.2,IF(AND(H147&gt;=10.129,A147&lt;6.5,A147&gt;=5.65,B147&gt;=2.85,D147&lt;1.35,B147&gt;=2.75,D147&lt;1.55,D147&gt;=0.8),4.267,IF(AND(D147&lt;2.2,B147&lt;3.05,D147&gt;=1.7,A147&lt;6.95,G147&gt;=0.417,G147&gt;=0.119,D147&gt;=1.55,D147&gt;=0.8),5.3,IF(AND(D147&gt;=2.2,B147&lt;3.05,D147&gt;=1.7,A147&lt;6.95,G147&gt;=0.417,G147&gt;=0.119,D147&gt;=1.55,D147&gt;=0.8),5.133,IF(AND(D147&lt;2.45,B147&gt;=3.05,D147&gt;=1.7,A147&lt;6.95,G147&gt;=0.417,G147&gt;=0.119,D147&gt;=1.55,D147&gt;=0.8),5.6,IF(AND(D147&gt;=2.45,B147&gt;=3.05,D147&gt;=1.7,A147&lt;6.95,G147&gt;=0.417,G147&gt;=0.119,D147&gt;=1.55,D147&gt;=0.8),6,"shouldnthappen")))))))))))))))))))))))))))))))))))))</f>
        <v>5.3</v>
      </c>
      <c r="AE147" s="1" t="n">
        <f aca="false">IF(AND(G147&lt;0.123,D147&gt;=0.25,D147&lt;0.75),1.3,IF(AND(H147&gt;=16.774,D147&gt;=1.75,D147&gt;=0.75),6.4,IF(AND(B147&lt;3.4,A147&lt;4.8,D147&lt;0.25,D147&lt;0.75),1.22,IF(AND(B147&gt;=3.4,A147&lt;4.8,D147&lt;0.25,D147&lt;0.75),1,IF(AND(A147&gt;=5.45,A147&gt;=4.8,D147&lt;0.25,D147&lt;0.75),1.367,IF(AND(H147&gt;=10.688,D147&lt;1.35,D147&lt;1.75,D147&gt;=0.75),4.2,IF(AND(A147&lt;5.3,D147&gt;=1.35,D147&lt;1.75,D147&gt;=0.75),4.05,IF(AND(G147&gt;=0.857,H147&lt;16.774,D147&gt;=1.75,D147&gt;=0.75),5.02,IF(AND(H147&lt;6.089,A147&lt;5.45,A147&gt;=4.8,D147&lt;0.25,D147&lt;0.75),1.7,IF(AND(G147&lt;0.184,D147&lt;0.35,G147&gt;=0.123,D147&gt;=0.25,D147&lt;0.75),1.7,IF(AND(G147&gt;=0.184,D147&lt;0.35,G147&gt;=0.123,D147&gt;=0.25,D147&lt;0.75),1.48,IF(AND(A147&lt;5.25,D147&gt;=0.35,G147&gt;=0.123,D147&gt;=0.25,D147&lt;0.75),1.75,IF(AND(A147&gt;=5.25,D147&gt;=0.35,G147&gt;=0.123,D147&gt;=0.25,D147&lt;0.75),1.5,IF(AND(A147&lt;5.3,H147&lt;10.688,D147&lt;1.35,D147&lt;1.75,D147&gt;=0.75),3.15,IF(AND(H147&lt;9.474,A147&gt;=5.3,D147&gt;=1.35,D147&lt;1.75,D147&gt;=0.75),4.95,IF(AND(G147&gt;=0.779,G147&lt;0.857,H147&lt;16.774,D147&gt;=1.75,D147&gt;=0.75),6,IF(AND(G147&lt;0.05,H147&gt;=6.089,A147&lt;5.45,A147&gt;=4.8,D147&lt;0.25,D147&lt;0.75),1.4,IF(AND(H147&lt;6.69,A147&gt;=5.3,H147&lt;10.688,D147&lt;1.35,D147&lt;1.75,D147&gt;=0.75),4.033,IF(AND(H147&gt;=6.69,A147&gt;=5.3,H147&lt;10.688,D147&lt;1.35,D147&lt;1.75,D147&gt;=0.75),3.733,IF(AND(B147&lt;2.5,H147&gt;=9.474,A147&gt;=5.3,D147&gt;=1.35,D147&lt;1.75,D147&gt;=0.75),4.5,IF(AND(D147&gt;=2.45,G147&lt;0.779,G147&lt;0.857,H147&lt;16.774,D147&gt;=1.75,D147&gt;=0.75),6,IF(AND(B147&gt;=3.75,G147&gt;=0.05,H147&gt;=6.089,A147&lt;5.45,A147&gt;=4.8,D147&lt;0.25,D147&lt;0.75),1.6,IF(AND(H147&lt;13.695,B147&gt;=2.5,H147&gt;=9.474,A147&gt;=5.3,D147&gt;=1.35,D147&lt;1.75,D147&gt;=0.75),4.567,IF(AND(G147&gt;=0.654,D147&lt;2.45,G147&lt;0.779,G147&lt;0.857,H147&lt;16.774,D147&gt;=1.75,D147&gt;=0.75),4.9,IF(AND(G147&gt;=0.73,B147&lt;3.75,G147&gt;=0.05,H147&gt;=6.089,A147&lt;5.45,A147&gt;=4.8,D147&lt;0.25,D147&lt;0.75),1.4,IF(AND(A147&lt;6.65,H147&gt;=13.695,B147&gt;=2.5,H147&gt;=9.474,A147&gt;=5.3,D147&gt;=1.35,D147&lt;1.75,D147&gt;=0.75),4.4,IF(AND(A147&gt;=6.65,H147&gt;=13.695,B147&gt;=2.5,H147&gt;=9.474,A147&gt;=5.3,D147&gt;=1.35,D147&lt;1.75,D147&gt;=0.75),4.84,IF(AND(B147&lt;2.75,G147&lt;0.654,D147&lt;2.45,G147&lt;0.779,G147&lt;0.857,H147&lt;16.774,D147&gt;=1.75,D147&gt;=0.75),5.2,IF(AND(H147&lt;9.524,G147&lt;0.73,B147&lt;3.75,G147&gt;=0.05,H147&gt;=6.089,A147&lt;5.45,A147&gt;=4.8,D147&lt;0.25,D147&lt;0.75),1.5,IF(AND(H147&gt;=9.524,G147&lt;0.73,B147&lt;3.75,G147&gt;=0.05,H147&gt;=6.089,A147&lt;5.45,A147&gt;=4.8,D147&lt;0.25,D147&lt;0.75),1.4,IF(AND(H147&gt;=13.644,B147&gt;=2.75,G147&lt;0.654,D147&lt;2.45,G147&lt;0.779,G147&lt;0.857,H147&lt;16.774,D147&gt;=1.75,D147&gt;=0.75),6.033,IF(AND(A147&gt;=6.85,H147&lt;13.644,B147&gt;=2.75,G147&lt;0.654,D147&lt;2.45,G147&lt;0.779,G147&lt;0.857,H147&lt;16.774,D147&gt;=1.75,D147&gt;=0.75),5.1,IF(AND(A147&gt;=6.75,A147&lt;6.85,H147&lt;13.644,B147&gt;=2.75,G147&lt;0.654,D147&lt;2.45,G147&lt;0.779,G147&lt;0.857,H147&lt;16.774,D147&gt;=1.75,D147&gt;=0.75),5.9,IF(AND(D147&gt;=2.35,A147&lt;6.75,A147&lt;6.85,H147&lt;13.644,B147&gt;=2.75,G147&lt;0.654,D147&lt;2.45,G147&lt;0.779,G147&lt;0.857,H147&lt;16.774,D147&gt;=1.75,D147&gt;=0.75),5.6,IF(AND(H147&lt;11.146,D147&lt;2.35,A147&lt;6.75,A147&lt;6.85,H147&lt;13.644,B147&gt;=2.75,G147&lt;0.654,D147&lt;2.45,G147&lt;0.779,G147&lt;0.857,H147&lt;16.774,D147&gt;=1.75,D147&gt;=0.75),5.4,IF(AND(H147&gt;=11.146,D147&lt;2.35,A147&lt;6.75,A147&lt;6.85,H147&lt;13.644,B147&gt;=2.75,G147&lt;0.654,D147&lt;2.45,G147&lt;0.779,G147&lt;0.857,H147&lt;16.774,D147&gt;=1.75,D147&gt;=0.75),5.6,"shouldnthappen"))))))))))))))))))))))))))))))))))))</f>
        <v>6</v>
      </c>
      <c r="AF147" s="1" t="n">
        <f aca="false">IF(AND(A147&lt;4.5,D147&lt;0.8),1.233,IF(AND(B147&lt;3.05,A147&gt;=4.5,D147&lt;0.8),1.4,IF(AND(D147&gt;=0.45,B147&gt;=3.05,A147&gt;=4.5,D147&lt;0.8),1.667,IF(AND(D147&lt;1.05,D147&lt;1.35,A147&lt;6.25,D147&gt;=0.8),3.633,IF(AND(H147&lt;13.935,A147&gt;=7.05,A147&gt;=6.25,D147&gt;=0.8),6,IF(AND(G147&gt;=0.948,D147&lt;0.45,B147&gt;=3.05,A147&gt;=4.5,D147&lt;0.8),1.7,IF(AND(G147&lt;0.652,D147&gt;=1.05,D147&lt;1.35,A147&lt;6.25,D147&gt;=0.8),4.16,IF(AND(D147&gt;=2.15,D147&gt;=1.75,D147&gt;=1.35,A147&lt;6.25,D147&gt;=0.8),5.4,IF(AND(G147&gt;=0.912,F147&lt;2.5,A147&lt;7.05,A147&gt;=6.25,D147&gt;=0.8),4.4,IF(AND(B147&gt;=3.25,F147&gt;=2.5,A147&lt;7.05,A147&gt;=6.25,D147&gt;=0.8),5.85,IF(AND(H147&lt;17.32,H147&gt;=13.935,A147&gt;=7.05,A147&gt;=6.25,D147&gt;=0.8),6.65,IF(AND(H147&gt;=17.32,H147&gt;=13.935,A147&gt;=7.05,A147&gt;=6.25,D147&gt;=0.8),6.4,IF(AND(H147&gt;=13.547,G147&lt;0.948,D147&lt;0.45,B147&gt;=3.05,A147&gt;=4.5,D147&lt;0.8),1.38,IF(AND(B147&gt;=2.75,G147&gt;=0.652,D147&gt;=1.05,D147&lt;1.35,A147&lt;6.25,D147&gt;=0.8),3.6,IF(AND(H147&lt;9.417,G147&lt;0.404,D147&lt;1.75,D147&gt;=1.35,A147&lt;6.25,D147&gt;=0.8),4.2,IF(AND(H147&gt;=9.417,G147&lt;0.404,D147&lt;1.75,D147&gt;=1.35,A147&lt;6.25,D147&gt;=0.8),4.5,IF(AND(G147&lt;0.464,G147&gt;=0.404,D147&lt;1.75,D147&gt;=1.35,A147&lt;6.25,D147&gt;=0.8),4.5,IF(AND(G147&gt;=0.464,G147&gt;=0.404,D147&lt;1.75,D147&gt;=1.35,A147&lt;6.25,D147&gt;=0.8),4.625,IF(AND(D147&lt;1.85,D147&lt;2.15,D147&gt;=1.75,D147&gt;=1.35,A147&lt;6.25,D147&gt;=0.8),4.9,IF(AND(D147&gt;=1.85,D147&lt;2.15,D147&gt;=1.75,D147&gt;=1.35,A147&lt;6.25,D147&gt;=0.8),5.05,IF(AND(G147&lt;0.332,G147&lt;0.912,F147&lt;2.5,A147&lt;7.05,A147&gt;=6.25,D147&gt;=0.8),4.467,IF(AND(G147&gt;=0.332,G147&lt;0.912,F147&lt;2.5,A147&lt;7.05,A147&gt;=6.25,D147&gt;=0.8),4.767,IF(AND(D147&lt;0.15,H147&lt;13.547,G147&lt;0.948,D147&lt;0.45,B147&gt;=3.05,A147&gt;=4.5,D147&lt;0.8),1.5,IF(AND(D147&lt;1.15,B147&lt;2.75,G147&gt;=0.652,D147&gt;=1.05,D147&lt;1.35,A147&lt;6.25,D147&gt;=0.8),3.9,IF(AND(D147&gt;=1.15,B147&lt;2.75,G147&gt;=0.652,D147&gt;=1.05,D147&lt;1.35,A147&lt;6.25,D147&gt;=0.8),4,IF(AND(D147&gt;=2.25,B147&lt;3.15,B147&lt;3.25,F147&gt;=2.5,A147&lt;7.05,A147&gt;=6.25,D147&gt;=0.8),5.14,IF(AND(G147&lt;0.621,B147&gt;=3.15,B147&lt;3.25,F147&gt;=2.5,A147&lt;7.05,A147&gt;=6.25,D147&gt;=0.8),5.75,IF(AND(G147&gt;=0.621,B147&gt;=3.15,B147&lt;3.25,F147&gt;=2.5,A147&lt;7.05,A147&gt;=6.25,D147&gt;=0.8),5.1,IF(AND(G147&gt;=0.862,D147&gt;=0.15,H147&lt;13.547,G147&lt;0.948,D147&lt;0.45,B147&gt;=3.05,A147&gt;=4.5,D147&lt;0.8),1.5,IF(AND(A147&lt;6.35,D147&lt;2.25,B147&lt;3.15,B147&lt;3.25,F147&gt;=2.5,A147&lt;7.05,A147&gt;=6.25,D147&gt;=0.8),5.267,IF(AND(A147&gt;=6.35,D147&lt;2.25,B147&lt;3.15,B147&lt;3.25,F147&gt;=2.5,A147&lt;7.05,A147&gt;=6.25,D147&gt;=0.8),5.42,IF(AND(A147&lt;5.1,G147&lt;0.862,D147&gt;=0.15,H147&lt;13.547,G147&lt;0.948,D147&lt;0.45,B147&gt;=3.05,A147&gt;=4.5,D147&lt;0.8),1.35,IF(AND(B147&lt;3.95,A147&gt;=5.1,G147&lt;0.862,D147&gt;=0.15,H147&lt;13.547,G147&lt;0.948,D147&lt;0.45,B147&gt;=3.05,A147&gt;=4.5,D147&lt;0.8),1.5,IF(AND(B147&gt;=3.95,A147&gt;=5.1,G147&lt;0.862,D147&gt;=0.15,H147&lt;13.547,G147&lt;0.948,D147&lt;0.45,B147&gt;=3.05,A147&gt;=4.5,D147&lt;0.8),1.467,"shouldnthappen"))))))))))))))))))))))))))))))))))</f>
        <v>5.85</v>
      </c>
      <c r="AG147" s="1" t="n">
        <f aca="false">IF(AND(H147&lt;5.748,A147&lt;4.85,D147&lt;0.75),1,IF(AND(B147&gt;=3.5,D147&gt;=1.75,D147&gt;=0.75),6.2,IF(AND(A147&gt;=4.65,H147&gt;=5.748,A147&lt;4.85,D147&lt;0.75),1.333,IF(AND(H147&lt;6.417,B147&lt;3.45,A147&gt;=4.85,D147&lt;0.75),1.7,IF(AND(A147&lt;5.05,B147&gt;=3.45,A147&gt;=4.85,D147&lt;0.75),1.4,IF(AND(A147&gt;=5.05,B147&gt;=3.45,A147&gt;=4.85,D147&lt;0.75),1.5,IF(AND(F147&gt;=2.5,H147&lt;13.641,D147&lt;1.75,D147&gt;=0.75),4.667,IF(AND(G147&lt;0.187,H147&gt;=13.641,D147&lt;1.75,D147&gt;=0.75),5,IF(AND(A147&gt;=7.1,B147&lt;3.5,D147&gt;=1.75,D147&gt;=0.75),6.575,IF(AND(G147&lt;0.161,A147&lt;4.65,H147&gt;=5.748,A147&lt;4.85,D147&lt;0.75),1.5,IF(AND(H147&lt;8.399,H147&gt;=6.417,B147&lt;3.45,A147&gt;=4.85,D147&lt;0.75),1.5,IF(AND(H147&gt;=8.399,H147&gt;=6.417,B147&lt;3.45,A147&gt;=4.85,D147&lt;0.75),1.625,IF(AND(G147&lt;0.086,F147&lt;2.5,H147&lt;13.641,D147&lt;1.75,D147&gt;=0.75),4.7,IF(AND(D147&lt;1.35,G147&gt;=0.187,H147&gt;=13.641,D147&lt;1.75,D147&gt;=0.75),4.2,IF(AND(G147&lt;0.422,G147&gt;=0.161,A147&lt;4.65,H147&gt;=5.748,A147&lt;4.85,D147&lt;0.75),1.4,IF(AND(G147&gt;=0.422,G147&gt;=0.161,A147&lt;4.65,H147&gt;=5.748,A147&lt;4.85,D147&lt;0.75),1.3,IF(AND(B147&lt;2.5,D147&gt;=1.35,G147&gt;=0.187,H147&gt;=13.641,D147&lt;1.75,D147&gt;=0.75),4.5,IF(AND(B147&lt;2.75,A147&lt;6,A147&lt;7.1,B147&lt;3.5,D147&gt;=1.75,D147&gt;=0.75),5.1,IF(AND(B147&gt;=2.75,A147&lt;6,A147&lt;7.1,B147&lt;3.5,D147&gt;=1.75,D147&gt;=0.75),5.02,IF(AND(A147&lt;5.15,A147&lt;5.9,G147&gt;=0.086,F147&lt;2.5,H147&lt;13.641,D147&lt;1.75,D147&gt;=0.75),3,IF(AND(G147&lt;0.644,A147&gt;=5.9,G147&gt;=0.086,F147&lt;2.5,H147&lt;13.641,D147&lt;1.75,D147&gt;=0.75),4.65,IF(AND(G147&gt;=0.644,A147&gt;=5.9,G147&gt;=0.086,F147&lt;2.5,H147&lt;13.641,D147&lt;1.75,D147&gt;=0.75),4.24,IF(AND(D147&lt;1.45,B147&gt;=2.5,D147&gt;=1.35,G147&gt;=0.187,H147&gt;=13.641,D147&lt;1.75,D147&gt;=0.75),4.68,IF(AND(D147&gt;=1.45,B147&gt;=2.5,D147&gt;=1.35,G147&gt;=0.187,H147&gt;=13.641,D147&lt;1.75,D147&gt;=0.75),4.833,IF(AND(H147&lt;13.18,D147&lt;2.05,A147&gt;=6,A147&lt;7.1,B147&lt;3.5,D147&gt;=1.75,D147&gt;=0.75),5.44,IF(AND(H147&gt;=13.18,D147&lt;2.05,A147&gt;=6,A147&lt;7.1,B147&lt;3.5,D147&gt;=1.75,D147&gt;=0.75),5.1,IF(AND(H147&lt;8.759,D147&gt;=2.05,A147&gt;=6,A147&lt;7.1,B147&lt;3.5,D147&gt;=1.75,D147&gt;=0.75),5.4,IF(AND(A147&gt;=5.75,A147&gt;=5.15,A147&lt;5.9,G147&gt;=0.086,F147&lt;2.5,H147&lt;13.641,D147&lt;1.75,D147&gt;=0.75),3.967,IF(AND(H147&lt;10.159,H147&gt;=8.759,D147&gt;=2.05,A147&gt;=6,A147&lt;7.1,B147&lt;3.5,D147&gt;=1.75,D147&gt;=0.75),5.925,IF(AND(D147&lt;1.2,A147&lt;5.75,A147&gt;=5.15,A147&lt;5.9,G147&gt;=0.086,F147&lt;2.5,H147&lt;13.641,D147&lt;1.75,D147&gt;=0.75),3.667,IF(AND(D147&lt;2.25,H147&gt;=10.159,H147&gt;=8.759,D147&gt;=2.05,A147&gt;=6,A147&lt;7.1,B147&lt;3.5,D147&gt;=1.75,D147&gt;=0.75),5.66,IF(AND(D147&gt;=2.25,H147&gt;=10.159,H147&gt;=8.759,D147&gt;=2.05,A147&gt;=6,A147&lt;7.1,B147&lt;3.5,D147&gt;=1.75,D147&gt;=0.75),5.34,IF(AND(D147&lt;1.35,D147&gt;=1.2,A147&lt;5.75,A147&gt;=5.15,A147&lt;5.9,G147&gt;=0.086,F147&lt;2.5,H147&lt;13.641,D147&lt;1.75,D147&gt;=0.75),4.025,IF(AND(D147&gt;=1.35,D147&gt;=1.2,A147&lt;5.75,A147&gt;=5.15,A147&lt;5.9,G147&gt;=0.086,F147&lt;2.5,H147&lt;13.641,D147&lt;1.75,D147&gt;=0.75),3.9,"shouldnthappen"))))))))))))))))))))))))))))))))))</f>
        <v>5.4</v>
      </c>
      <c r="AH147" s="1" t="n">
        <f aca="false">IF(AND(F147&lt;1.5,H147&lt;6.799,A147&lt;5.45),1.7,IF(AND(F147&gt;=1.5,H147&lt;6.799,A147&lt;5.45),4.1,IF(AND(D147&gt;=0.8,H147&gt;=6.799,A147&lt;5.45),3.9,IF(AND(H147&lt;7.564,F147&lt;2.5,A147&gt;=5.45),3.925,IF(AND(H147&gt;=16.284,F147&gt;=2.5,A147&gt;=5.45),6.5,IF(AND(A147&lt;4.35,D147&lt;0.8,H147&gt;=6.799,A147&lt;5.45),1.1,IF(AND(B147&lt;2.8,D147&lt;1.35,H147&gt;=7.564,F147&lt;2.5,A147&gt;=5.45),4.1,IF(AND(B147&gt;=2.8,D147&lt;1.35,H147&gt;=7.564,F147&lt;2.5,A147&gt;=5.45),4.267,IF(AND(B147&lt;2.75,D147&gt;=1.35,H147&gt;=7.564,F147&lt;2.5,A147&gt;=5.45),5,IF(AND(G147&gt;=0.078,G147&lt;0.26,H147&lt;16.284,F147&gt;=2.5,A147&gt;=5.45),6.06,IF(AND(G147&gt;=0.805,G147&gt;=0.26,H147&lt;16.284,F147&gt;=2.5,A147&gt;=5.45),5.02,IF(AND(H147&gt;=10.109,B147&gt;=3.45,A147&gt;=4.35,D147&lt;0.8,H147&gt;=6.799,A147&lt;5.45),1.55,IF(AND(D147&lt;2.25,G147&lt;0.078,G147&lt;0.26,H147&lt;16.284,F147&gt;=2.5,A147&gt;=5.45),5.6,IF(AND(D147&gt;=2.25,G147&lt;0.078,G147&lt;0.26,H147&lt;16.284,F147&gt;=2.5,A147&gt;=5.45),5.7,IF(AND(A147&lt;6.15,G147&lt;0.805,G147&gt;=0.26,H147&lt;16.284,F147&gt;=2.5,A147&gt;=5.45),4.967,IF(AND(A147&lt;4.65,H147&lt;12.227,B147&lt;3.45,A147&gt;=4.35,D147&lt;0.8,H147&gt;=6.799,A147&lt;5.45),1.333,IF(AND(A147&lt;4.85,H147&gt;=12.227,B147&lt;3.45,A147&gt;=4.35,D147&lt;0.8,H147&gt;=6.799,A147&lt;5.45),1.42,IF(AND(A147&gt;=4.85,H147&gt;=12.227,B147&lt;3.45,A147&gt;=4.35,D147&lt;0.8,H147&gt;=6.799,A147&lt;5.45),1.533,IF(AND(A147&lt;5.05,H147&lt;10.109,B147&gt;=3.45,A147&gt;=4.35,D147&lt;0.8,H147&gt;=6.799,A147&lt;5.45),1.4,IF(AND(A147&gt;=5.05,H147&lt;10.109,B147&gt;=3.45,A147&gt;=4.35,D147&lt;0.8,H147&gt;=6.799,A147&lt;5.45),1.5,IF(AND(G147&lt;0.14,H147&lt;13.531,B147&gt;=2.75,D147&gt;=1.35,H147&gt;=7.564,F147&lt;2.5,A147&gt;=5.45),4.7,IF(AND(G147&lt;0.187,H147&gt;=13.531,B147&gt;=2.75,D147&gt;=1.35,H147&gt;=7.564,F147&lt;2.5,A147&gt;=5.45),5,IF(AND(G147&gt;=0.187,H147&gt;=13.531,B147&gt;=2.75,D147&gt;=1.35,H147&gt;=7.564,F147&lt;2.5,A147&gt;=5.45),4.66,IF(AND(A147&lt;6.35,A147&gt;=6.15,G147&lt;0.805,G147&gt;=0.26,H147&lt;16.284,F147&gt;=2.5,A147&gt;=5.45),6,IF(AND(D147&lt;0.15,A147&gt;=4.65,H147&lt;12.227,B147&lt;3.45,A147&gt;=4.35,D147&lt;0.8,H147&gt;=6.799,A147&lt;5.45),1.5,IF(AND(H147&lt;10.723,G147&gt;=0.14,H147&lt;13.531,B147&gt;=2.75,D147&gt;=1.35,H147&gt;=7.564,F147&lt;2.5,A147&gt;=5.45),4.6,IF(AND(H147&gt;=10.723,G147&gt;=0.14,H147&lt;13.531,B147&gt;=2.75,D147&gt;=1.35,H147&gt;=7.564,F147&lt;2.5,A147&gt;=5.45),4.46,IF(AND(G147&lt;0.364,A147&gt;=6.35,A147&gt;=6.15,G147&lt;0.805,G147&gt;=0.26,H147&lt;16.284,F147&gt;=2.5,A147&gt;=5.45),5.28,IF(AND(A147&lt;5.1,D147&gt;=0.15,A147&gt;=4.65,H147&lt;12.227,B147&lt;3.45,A147&gt;=4.35,D147&lt;0.8,H147&gt;=6.799,A147&lt;5.45),1.36,IF(AND(A147&gt;=5.1,D147&gt;=0.15,A147&gt;=4.65,H147&lt;12.227,B147&lt;3.45,A147&gt;=4.35,D147&lt;0.8,H147&gt;=6.799,A147&lt;5.45),1.4,IF(AND(G147&gt;=0.6,G147&gt;=0.364,A147&gt;=6.35,A147&gt;=6.15,G147&lt;0.805,G147&gt;=0.26,H147&lt;16.284,F147&gt;=2.5,A147&gt;=5.45),5.1,IF(AND(A147&gt;=6.95,G147&lt;0.6,G147&gt;=0.364,A147&gt;=6.35,A147&gt;=6.15,G147&lt;0.805,G147&gt;=0.26,H147&lt;16.284,F147&gt;=2.5,A147&gt;=5.45),5.8,IF(AND(B147&lt;3.2,A147&lt;6.95,G147&lt;0.6,G147&gt;=0.364,A147&gt;=6.35,A147&gt;=6.15,G147&lt;0.805,G147&gt;=0.26,H147&lt;16.284,F147&gt;=2.5,A147&gt;=5.45),5.6,IF(AND(B147&gt;=3.2,A147&lt;6.95,G147&lt;0.6,G147&gt;=0.364,A147&gt;=6.35,A147&gt;=6.15,G147&lt;0.805,G147&gt;=0.26,H147&lt;16.284,F147&gt;=2.5,A147&gt;=5.45),5.7,"shouldnthappen"))))))))))))))))))))))))))))))))))</f>
        <v>5.7</v>
      </c>
      <c r="AI147" s="1" t="n">
        <f aca="false">IF(AND(B147&gt;=3.55,A147&lt;5.05,F147&lt;1.5),1,IF(AND(H147&gt;=13.436,A147&gt;=5.05,F147&lt;1.5),1.633,IF(AND(A147&lt;4.35,B147&lt;3.55,A147&lt;5.05,F147&lt;1.5),1.1,IF(AND(A147&lt;5.15,H147&lt;13.436,A147&gt;=5.05,F147&lt;1.5),1.6,IF(AND(G147&lt;0.837,D147&lt;1.2,B147&lt;2.65,F147&gt;=1.5),3.7,IF(AND(G147&gt;=0.837,D147&lt;1.2,B147&lt;2.65,F147&gt;=1.5),3,IF(AND(D147&lt;1.4,D147&gt;=1.2,B147&lt;2.65,F147&gt;=1.5),4.133,IF(AND(D147&gt;=1.4,D147&gt;=1.2,B147&lt;2.65,F147&gt;=1.5),4.633,IF(AND(G147&lt;0.302,A147&gt;=4.35,B147&lt;3.55,A147&lt;5.05,F147&lt;1.5),1.34,IF(AND(D147&gt;=0.3,A147&gt;=5.15,H147&lt;13.436,A147&gt;=5.05,F147&lt;1.5),1.5,IF(AND(G147&lt;0.233,G147&lt;0.265,D147&lt;1.55,B147&gt;=2.65,F147&gt;=1.5),4.56,IF(AND(G147&gt;=0.233,G147&lt;0.265,D147&lt;1.55,B147&gt;=2.65,F147&gt;=1.5),5.1,IF(AND(G147&lt;0.395,G147&gt;=0.265,D147&lt;1.55,B147&gt;=2.65,F147&gt;=1.5),4.025,IF(AND(H147&lt;13.935,A147&gt;=7.05,D147&gt;=1.55,B147&gt;=2.65,F147&gt;=1.5),6.12,IF(AND(H147&gt;=13.935,A147&gt;=7.05,D147&gt;=1.55,B147&gt;=2.65,F147&gt;=1.5),6.64,IF(AND(G147&gt;=0.858,G147&gt;=0.302,A147&gt;=4.35,B147&lt;3.55,A147&lt;5.05,F147&lt;1.5),1.3,IF(AND(H147&lt;6.543,D147&lt;0.3,A147&gt;=5.15,H147&lt;13.436,A147&gt;=5.05,F147&lt;1.5),1.4,IF(AND(H147&gt;=6.543,D147&lt;0.3,A147&gt;=5.15,H147&lt;13.436,A147&gt;=5.05,F147&lt;1.5),1.48,IF(AND(A147&lt;6.3,G147&gt;=0.395,G147&gt;=0.265,D147&lt;1.55,B147&gt;=2.65,F147&gt;=1.5),4.14,IF(AND(A147&gt;=6.3,G147&gt;=0.395,G147&gt;=0.265,D147&lt;1.55,B147&gt;=2.65,F147&gt;=1.5),4.767,IF(AND(G147&gt;=0.669,B147&lt;3.15,A147&lt;7.05,D147&gt;=1.55,B147&gt;=2.65,F147&gt;=1.5),5,IF(AND(H147&lt;9.459,G147&lt;0.858,G147&gt;=0.302,A147&gt;=4.35,B147&lt;3.55,A147&lt;5.05,F147&lt;1.5),1.4,IF(AND(H147&gt;=9.459,G147&lt;0.858,G147&gt;=0.302,A147&gt;=4.35,B147&lt;3.55,A147&lt;5.05,F147&lt;1.5),1.6,IF(AND(G147&gt;=0.433,G147&lt;0.669,B147&lt;3.15,A147&lt;7.05,D147&gt;=1.55,B147&gt;=2.65,F147&gt;=1.5),5.68,IF(AND(G147&lt;0.481,H147&lt;10.257,B147&gt;=3.15,A147&lt;7.05,D147&gt;=1.55,B147&gt;=2.65,F147&gt;=1.5),5.7,IF(AND(G147&gt;=0.481,H147&lt;10.257,B147&gt;=3.15,A147&lt;7.05,D147&gt;=1.55,B147&gt;=2.65,F147&gt;=1.5),5.9,IF(AND(D147&lt;2.15,H147&gt;=10.257,B147&gt;=3.15,A147&lt;7.05,D147&gt;=1.55,B147&gt;=2.65,F147&gt;=1.5),5.1,IF(AND(D147&gt;=2.15,H147&gt;=10.257,B147&gt;=3.15,A147&lt;7.05,D147&gt;=1.55,B147&gt;=2.65,F147&gt;=1.5),5.42,IF(AND(G147&lt;0.098,G147&lt;0.433,G147&lt;0.669,B147&lt;3.15,A147&lt;7.05,D147&gt;=1.55,B147&gt;=2.65,F147&gt;=1.5),5.567,IF(AND(D147&lt;1.8,G147&gt;=0.098,G147&lt;0.433,G147&lt;0.669,B147&lt;3.15,A147&lt;7.05,D147&gt;=1.55,B147&gt;=2.65,F147&gt;=1.5),5.033,IF(AND(G147&gt;=0.312,D147&gt;=1.8,G147&gt;=0.098,G147&lt;0.433,G147&lt;0.669,B147&lt;3.15,A147&lt;7.05,D147&gt;=1.55,B147&gt;=2.65,F147&gt;=1.5),5.4,IF(AND(H147&lt;9.002,G147&lt;0.312,D147&gt;=1.8,G147&gt;=0.098,G147&lt;0.433,G147&lt;0.669,B147&lt;3.15,A147&lt;7.05,D147&gt;=1.55,B147&gt;=2.65,F147&gt;=1.5),5.1,IF(AND(H147&gt;=9.002,G147&lt;0.312,D147&gt;=1.8,G147&gt;=0.098,G147&lt;0.433,G147&lt;0.669,B147&lt;3.15,A147&lt;7.05,D147&gt;=1.55,B147&gt;=2.65,F147&gt;=1.5),5.26,"shouldnthappen")))))))))))))))))))))))))))))))))</f>
        <v>5.7</v>
      </c>
      <c r="AJ147" s="1" t="n">
        <f aca="false">IF(AND(A147&gt;=5.25,D147&gt;=0.35,D147&lt;0.8),1.433,IF(AND(F147&gt;=2.5,H147&lt;6.927,D147&gt;=0.8),5.1,IF(AND(H147&lt;5.85,B147&lt;3.65,D147&lt;0.35,D147&lt;0.8),1,IF(AND(A147&lt;5.55,B147&gt;=3.65,D147&lt;0.35,D147&lt;0.8),1.5,IF(AND(A147&gt;=5.55,B147&gt;=3.65,D147&lt;0.35,D147&lt;0.8),1.7,IF(AND(H147&lt;7.949,A147&lt;5.25,D147&gt;=0.35,D147&lt;0.8),1.9,IF(AND(H147&gt;=7.949,A147&lt;5.25,D147&gt;=0.35,D147&lt;0.8),1.54,IF(AND(A147&lt;5.55,F147&lt;2.5,H147&lt;6.927,D147&gt;=0.8),3.98,IF(AND(A147&gt;=5.55,F147&lt;2.5,H147&lt;6.927,D147&gt;=0.8),4.1,IF(AND(A147&gt;=7.25,D147&gt;=1.55,H147&gt;=6.927,D147&gt;=0.8),6.65,IF(AND(A147&lt;5.75,D147&lt;1.2,D147&lt;1.55,H147&gt;=6.927,D147&gt;=0.8),3.62,IF(AND(A147&gt;=5.75,D147&lt;1.2,D147&lt;1.55,H147&gt;=6.927,D147&gt;=0.8),4.1,IF(AND(G147&lt;0.175,A147&lt;4.8,H147&gt;=5.85,B147&lt;3.65,D147&lt;0.35,D147&lt;0.8),1.5,IF(AND(G147&gt;=0.175,A147&lt;4.8,H147&gt;=5.85,B147&lt;3.65,D147&lt;0.35,D147&lt;0.8),1.3,IF(AND(A147&gt;=5.05,A147&gt;=4.8,H147&gt;=5.85,B147&lt;3.65,D147&lt;0.35,D147&lt;0.8),1.5,IF(AND(G147&gt;=0.735,A147&lt;6.25,D147&gt;=1.2,D147&lt;1.55,H147&gt;=6.927,D147&gt;=0.8),4,IF(AND(H147&lt;10.464,A147&lt;6.2,A147&lt;7.25,D147&gt;=1.55,H147&gt;=6.927,D147&gt;=0.8),5.1,IF(AND(H147&gt;=10.464,A147&lt;6.2,A147&lt;7.25,D147&gt;=1.55,H147&gt;=6.927,D147&gt;=0.8),4.9,IF(AND(G147&lt;0.418,A147&lt;5.05,A147&gt;=4.8,H147&gt;=5.85,B147&lt;3.65,D147&lt;0.35,D147&lt;0.8),1.48,IF(AND(G147&gt;=0.418,A147&lt;5.05,A147&gt;=4.8,H147&gt;=5.85,B147&lt;3.65,D147&lt;0.35,D147&lt;0.8),1.3,IF(AND(B147&lt;2.75,G147&lt;0.735,A147&lt;6.25,D147&gt;=1.2,D147&lt;1.55,H147&gt;=6.927,D147&gt;=0.8),4.35,IF(AND(H147&lt;15.422,D147&lt;1.45,A147&gt;=6.25,D147&gt;=1.2,D147&lt;1.55,H147&gt;=6.927,D147&gt;=0.8),4.375,IF(AND(H147&gt;=15.422,D147&lt;1.45,A147&gt;=6.25,D147&gt;=1.2,D147&lt;1.55,H147&gt;=6.927,D147&gt;=0.8),4.7,IF(AND(A147&lt;6.4,D147&gt;=1.45,A147&gt;=6.25,D147&gt;=1.2,D147&lt;1.55,H147&gt;=6.927,D147&gt;=0.8),5.1,IF(AND(G147&gt;=0.576,D147&lt;2.15,A147&gt;=6.2,A147&lt;7.25,D147&gt;=1.55,H147&gt;=6.927,D147&gt;=0.8),5.1,IF(AND(G147&lt;0.537,D147&gt;=2.15,A147&gt;=6.2,A147&lt;7.25,D147&gt;=1.55,H147&gt;=6.927,D147&gt;=0.8),5.533,IF(AND(G147&gt;=0.537,D147&gt;=2.15,A147&gt;=6.2,A147&lt;7.25,D147&gt;=1.55,H147&gt;=6.927,D147&gt;=0.8),5.9,IF(AND(D147&lt;1.45,B147&gt;=2.75,G147&lt;0.735,A147&lt;6.25,D147&gt;=1.2,D147&lt;1.55,H147&gt;=6.927,D147&gt;=0.8),4.6,IF(AND(D147&gt;=1.45,B147&gt;=2.75,G147&lt;0.735,A147&lt;6.25,D147&gt;=1.2,D147&lt;1.55,H147&gt;=6.927,D147&gt;=0.8),4.5,IF(AND(H147&lt;12.582,A147&gt;=6.4,D147&gt;=1.45,A147&gt;=6.25,D147&gt;=1.2,D147&lt;1.55,H147&gt;=6.927,D147&gt;=0.8),4.66,IF(AND(H147&gt;=12.582,A147&gt;=6.4,D147&gt;=1.45,A147&gt;=6.25,D147&gt;=1.2,D147&lt;1.55,H147&gt;=6.927,D147&gt;=0.8),4.9,IF(AND(B147&lt;2.75,G147&lt;0.576,D147&lt;2.15,A147&gt;=6.2,A147&lt;7.25,D147&gt;=1.55,H147&gt;=6.927,D147&gt;=0.8),5.3,IF(AND(G147&gt;=0.395,B147&gt;=2.75,G147&lt;0.576,D147&lt;2.15,A147&gt;=6.2,A147&lt;7.25,D147&gt;=1.55,H147&gt;=6.927,D147&gt;=0.8),5.6,IF(AND(D147&gt;=1.9,G147&lt;0.395,B147&gt;=2.75,G147&lt;0.576,D147&lt;2.15,A147&gt;=6.2,A147&lt;7.25,D147&gt;=1.55,H147&gt;=6.927,D147&gt;=0.8),5.333,IF(AND(B147&lt;2.95,D147&lt;1.9,G147&lt;0.395,B147&gt;=2.75,G147&lt;0.576,D147&lt;2.15,A147&gt;=6.2,A147&lt;7.25,D147&gt;=1.55,H147&gt;=6.927,D147&gt;=0.8),5.6,IF(AND(B147&gt;=2.95,D147&lt;1.9,G147&lt;0.395,B147&gt;=2.75,G147&lt;0.576,D147&lt;2.15,A147&gt;=6.2,A147&lt;7.25,D147&gt;=1.55,H147&gt;=6.927,D147&gt;=0.8),5.5,"shouldnthappen"))))))))))))))))))))))))))))))))))))</f>
        <v>5.533</v>
      </c>
      <c r="AK147" s="1" t="n">
        <f aca="false">IF(AND(H147&lt;5.85,B147&lt;3.65,F147&lt;1.5),1,IF(AND(B147&gt;=3.95,B147&gt;=3.65,F147&lt;1.5),1.433,IF(AND(A147&lt;5.15,F147&lt;2.5,F147&gt;=1.5),3.075,IF(AND(D147&gt;=0.35,H147&gt;=5.85,B147&lt;3.65,F147&lt;1.5),1.5,IF(AND(G147&lt;0.168,B147&lt;3.95,B147&gt;=3.65,F147&lt;1.5),1.7,IF(AND(H147&lt;5.767,A147&lt;7.25,F147&gt;=2.5,F147&gt;=1.5),4.5,IF(AND(D147&lt;1.9,A147&gt;=7.25,F147&gt;=2.5,F147&gt;=1.5),6.3,IF(AND(D147&gt;=1.9,A147&gt;=7.25,F147&gt;=2.5,F147&gt;=1.5),6.575,IF(AND(B147&lt;3.75,G147&gt;=0.168,B147&lt;3.95,B147&gt;=3.65,F147&lt;1.5),1.5,IF(AND(B147&gt;=3.75,G147&gt;=0.168,B147&lt;3.95,B147&gt;=3.65,F147&lt;1.5),1.6,IF(AND(D147&gt;=1.35,A147&lt;6.15,A147&gt;=5.15,F147&lt;2.5,F147&gt;=1.5),4.42,IF(AND(D147&lt;1.4,A147&gt;=6.15,A147&gt;=5.15,F147&lt;2.5,F147&gt;=1.5),4.5,IF(AND(D147&gt;=1.4,A147&gt;=6.15,A147&gt;=5.15,F147&lt;2.5,F147&gt;=1.5),4.675,IF(AND(D147&lt;0.15,H147&lt;11.218,D147&lt;0.35,H147&gt;=5.85,B147&lt;3.65,F147&lt;1.5),1.5,IF(AND(D147&lt;0.15,H147&gt;=11.218,D147&lt;0.35,H147&gt;=5.85,B147&lt;3.65,F147&lt;1.5),1.1,IF(AND(B147&lt;2.7,D147&lt;1.35,A147&lt;6.15,A147&gt;=5.15,F147&lt;2.5,F147&gt;=1.5),3.82,IF(AND(A147&lt;6.15,G147&gt;=0.755,H147&gt;=5.767,A147&lt;7.25,F147&gt;=2.5,F147&gt;=1.5),4.98,IF(AND(A147&gt;=6.15,G147&gt;=0.755,H147&gt;=5.767,A147&lt;7.25,F147&gt;=2.5,F147&gt;=1.5),5.3,IF(AND(B147&lt;3.4,D147&gt;=0.15,H147&lt;11.218,D147&lt;0.35,H147&gt;=5.85,B147&lt;3.65,F147&lt;1.5),1.4,IF(AND(B147&gt;=3.4,D147&gt;=0.15,H147&lt;11.218,D147&lt;0.35,H147&gt;=5.85,B147&lt;3.65,F147&lt;1.5),1.3,IF(AND(H147&lt;11.731,D147&gt;=0.15,H147&gt;=11.218,D147&lt;0.35,H147&gt;=5.85,B147&lt;3.65,F147&lt;1.5),1.2,IF(AND(H147&lt;9.053,B147&gt;=2.7,D147&lt;1.35,A147&lt;6.15,A147&gt;=5.15,F147&lt;2.5,F147&gt;=1.5),3.85,IF(AND(D147&gt;=2.1,B147&lt;2.85,G147&lt;0.755,H147&gt;=5.767,A147&lt;7.25,F147&gt;=2.5,F147&gt;=1.5),5.6,IF(AND(D147&gt;=2.45,B147&gt;=2.85,G147&lt;0.755,H147&gt;=5.767,A147&lt;7.25,F147&gt;=2.5,F147&gt;=1.5),5.8,IF(AND(B147&gt;=3.45,H147&gt;=11.731,D147&gt;=0.15,H147&gt;=11.218,D147&lt;0.35,H147&gt;=5.85,B147&lt;3.65,F147&lt;1.5),1.3,IF(AND(A147&lt;5.9,H147&gt;=9.053,B147&gt;=2.7,D147&lt;1.35,A147&lt;6.15,A147&gt;=5.15,F147&lt;2.5,F147&gt;=1.5),4.3,IF(AND(A147&gt;=5.9,H147&gt;=9.053,B147&gt;=2.7,D147&lt;1.35,A147&lt;6.15,A147&gt;=5.15,F147&lt;2.5,F147&gt;=1.5),4,IF(AND(G147&gt;=0.519,D147&lt;2.1,B147&lt;2.85,G147&lt;0.755,H147&gt;=5.767,A147&lt;7.25,F147&gt;=2.5,F147&gt;=1.5),4.9,IF(AND(A147&gt;=7.05,D147&lt;2.45,B147&gt;=2.85,G147&lt;0.755,H147&gt;=5.767,A147&lt;7.25,F147&gt;=2.5,F147&gt;=1.5),5.8,IF(AND(H147&lt;14.396,B147&lt;3.45,H147&gt;=11.731,D147&gt;=0.15,H147&gt;=11.218,D147&lt;0.35,H147&gt;=5.85,B147&lt;3.65,F147&lt;1.5),1.44,IF(AND(H147&gt;=14.396,B147&lt;3.45,H147&gt;=11.731,D147&gt;=0.15,H147&gt;=11.218,D147&lt;0.35,H147&gt;=5.85,B147&lt;3.65,F147&lt;1.5),1.3,IF(AND(G147&lt;0.282,G147&lt;0.519,D147&lt;2.1,B147&lt;2.85,G147&lt;0.755,H147&gt;=5.767,A147&lt;7.25,F147&gt;=2.5,F147&gt;=1.5),5.1,IF(AND(G147&gt;=0.282,G147&lt;0.519,D147&lt;2.1,B147&lt;2.85,G147&lt;0.755,H147&gt;=5.767,A147&lt;7.25,F147&gt;=2.5,F147&gt;=1.5),5.3,IF(AND(A147&lt;6.4,D147&lt;1.9,A147&lt;7.05,D147&lt;2.45,B147&gt;=2.85,G147&lt;0.755,H147&gt;=5.767,A147&lt;7.25,F147&gt;=2.5,F147&gt;=1.5),5.6,IF(AND(A147&gt;=6.4,D147&lt;1.9,A147&lt;7.05,D147&lt;2.45,B147&gt;=2.85,G147&lt;0.755,H147&gt;=5.767,A147&lt;7.25,F147&gt;=2.5,F147&gt;=1.5),5.5,IF(AND(H147&lt;8.884,D147&gt;=1.9,A147&lt;7.05,D147&lt;2.45,B147&gt;=2.85,G147&lt;0.755,H147&gt;=5.767,A147&lt;7.25,F147&gt;=2.5,F147&gt;=1.5),5.3,IF(AND(H147&gt;=8.884,D147&gt;=1.9,A147&lt;7.05,D147&lt;2.45,B147&gt;=2.85,G147&lt;0.755,H147&gt;=5.767,A147&lt;7.25,F147&gt;=2.5,F147&gt;=1.5),5.52,"shouldnthappen")))))))))))))))))))))))))))))))))))))</f>
        <v>5.8</v>
      </c>
      <c r="AL147" s="1" t="n">
        <f aca="false">IF(AND(H147&lt;5.85,A147&lt;5.05,D147&lt;0.8),1,IF(AND(B147&lt;3.35,A147&gt;=5.05,D147&lt;0.8),1.7,IF(AND(D147&gt;=2.45,F147&gt;=2.5,D147&gt;=0.8),6.05,IF(AND(H147&gt;=11.218,H147&gt;=5.85,A147&lt;5.05,D147&lt;0.8),1.28,IF(AND(G147&gt;=0.948,B147&gt;=3.35,A147&gt;=5.05,D147&lt;0.8),1.7,IF(AND(G147&gt;=0.423,H147&lt;11.218,H147&gt;=5.85,A147&lt;5.05,D147&lt;0.8),1.3,IF(AND(B147&lt;3.6,G147&lt;0.948,B147&gt;=3.35,A147&gt;=5.05,D147&lt;0.8),1.4,IF(AND(H147&lt;10.258,D147&lt;1.15,A147&lt;5.9,F147&lt;2.5,D147&gt;=0.8),3.36,IF(AND(H147&gt;=10.258,D147&lt;1.15,A147&lt;5.9,F147&lt;2.5,D147&gt;=0.8),3.9,IF(AND(A147&lt;5.3,D147&gt;=1.15,A147&lt;5.9,F147&lt;2.5,D147&gt;=0.8),3.9,IF(AND(D147&lt;1.55,B147&lt;2.75,A147&gt;=5.9,F147&lt;2.5,D147&gt;=0.8),4.64,IF(AND(D147&gt;=1.55,B147&lt;2.75,A147&gt;=5.9,F147&lt;2.5,D147&gt;=0.8),5.1,IF(AND(D147&gt;=1.6,B147&gt;=2.75,A147&gt;=5.9,F147&lt;2.5,D147&gt;=0.8),5,IF(AND(H147&lt;5.767,H147&lt;8.598,D147&lt;2.45,F147&gt;=2.5,D147&gt;=0.8),4.5,IF(AND(A147&lt;6.25,H147&gt;=8.598,D147&lt;2.45,F147&gt;=2.5,D147&gt;=0.8),5.02,IF(AND(B147&lt;3.55,G147&lt;0.423,H147&lt;11.218,H147&gt;=5.85,A147&lt;5.05,D147&lt;0.8),1.525,IF(AND(B147&gt;=3.55,G147&lt;0.423,H147&lt;11.218,H147&gt;=5.85,A147&lt;5.05,D147&lt;0.8),1.4,IF(AND(H147&gt;=13.932,B147&gt;=3.6,G147&lt;0.948,B147&gt;=3.35,A147&gt;=5.05,D147&lt;0.8),1.65,IF(AND(G147&gt;=0.652,A147&gt;=5.3,D147&gt;=1.15,A147&lt;5.9,F147&lt;2.5,D147&gt;=0.8),3.8,IF(AND(D147&lt;1.35,D147&lt;1.6,B147&gt;=2.75,A147&gt;=5.9,F147&lt;2.5,D147&gt;=0.8),4.42,IF(AND(H147&lt;6.656,H147&gt;=5.767,H147&lt;8.598,D147&lt;2.45,F147&gt;=2.5,D147&gt;=0.8),5.033,IF(AND(H147&gt;=6.656,H147&gt;=5.767,H147&lt;8.598,D147&lt;2.45,F147&gt;=2.5,D147&gt;=0.8),5.1,IF(AND(G147&gt;=0.885,A147&gt;=6.25,H147&gt;=8.598,D147&lt;2.45,F147&gt;=2.5,D147&gt;=0.8),5.2,IF(AND(H147&lt;6.926,H147&lt;13.932,B147&gt;=3.6,G147&lt;0.948,B147&gt;=3.35,A147&gt;=5.05,D147&lt;0.8),1.433,IF(AND(H147&gt;=6.926,H147&lt;13.932,B147&gt;=3.6,G147&lt;0.948,B147&gt;=3.35,A147&gt;=5.05,D147&lt;0.8),1.5,IF(AND(A147&lt;5.65,G147&lt;0.652,A147&gt;=5.3,D147&gt;=1.15,A147&lt;5.9,F147&lt;2.5,D147&gt;=0.8),4.36,IF(AND(A147&gt;=5.65,G147&lt;0.652,A147&gt;=5.3,D147&gt;=1.15,A147&lt;5.9,F147&lt;2.5,D147&gt;=0.8),4.2,IF(AND(H147&gt;=13.561,D147&gt;=1.35,D147&lt;1.6,B147&gt;=2.75,A147&gt;=5.9,F147&lt;2.5,D147&gt;=0.8),4.767,IF(AND(H147&lt;9.091,G147&lt;0.885,A147&gt;=6.25,H147&gt;=8.598,D147&lt;2.45,F147&gt;=2.5,D147&gt;=0.8),6.3,IF(AND(H147&gt;=12.206,H147&lt;13.561,D147&gt;=1.35,D147&lt;1.6,B147&gt;=2.75,A147&gt;=5.9,F147&lt;2.5,D147&gt;=0.8),4.4,IF(AND(D147&gt;=2.25,H147&gt;=9.091,G147&lt;0.885,A147&gt;=6.25,H147&gt;=8.598,D147&lt;2.45,F147&gt;=2.5,D147&gt;=0.8),5.9,IF(AND(B147&lt;3.05,H147&lt;12.206,H147&lt;13.561,D147&gt;=1.35,D147&lt;1.6,B147&gt;=2.75,A147&gt;=5.9,F147&lt;2.5,D147&gt;=0.8),4.6,IF(AND(B147&gt;=3.05,H147&lt;12.206,H147&lt;13.561,D147&gt;=1.35,D147&lt;1.6,B147&gt;=2.75,A147&gt;=5.9,F147&lt;2.5,D147&gt;=0.8),4.7,IF(AND(G147&gt;=0.596,D147&lt;2.25,H147&gt;=9.091,G147&lt;0.885,A147&gt;=6.25,H147&gt;=8.598,D147&lt;2.45,F147&gt;=2.5,D147&gt;=0.8),5.1,IF(AND(G147&gt;=0.379,G147&lt;0.596,D147&lt;2.25,H147&gt;=9.091,G147&lt;0.885,A147&gt;=6.25,H147&gt;=8.598,D147&lt;2.45,F147&gt;=2.5,D147&gt;=0.8),5.767,IF(AND(D147&lt;2.15,G147&lt;0.379,G147&lt;0.596,D147&lt;2.25,H147&gt;=9.091,G147&lt;0.885,A147&gt;=6.25,H147&gt;=8.598,D147&lt;2.45,F147&gt;=2.5,D147&gt;=0.8),5.4,IF(AND(D147&gt;=2.15,G147&lt;0.379,G147&lt;0.596,D147&lt;2.25,H147&gt;=9.091,G147&lt;0.885,A147&gt;=6.25,H147&gt;=8.598,D147&lt;2.45,F147&gt;=2.5,D147&gt;=0.8),5.6,"shouldnthappen")))))))))))))))))))))))))))))))))))))</f>
        <v>6.05</v>
      </c>
      <c r="AM147" s="1" t="n">
        <f aca="false">IF(AND(H147&lt;5.245,D147&lt;0.8),1,IF(AND(A147&lt;4.5,H147&gt;=5.245,D147&lt;0.8),1.35,IF(AND(D147&gt;=0.5,A147&gt;=4.5,H147&gt;=5.245,D147&lt;0.8),1.6,IF(AND(H147&lt;7.25,B147&lt;2.6,A147&lt;6.15,D147&gt;=0.8),4.375,IF(AND(H147&gt;=7.25,B147&lt;2.6,A147&lt;6.15,D147&gt;=0.8),3.075,IF(AND(H147&lt;13.935,A147&gt;=7.05,A147&gt;=6.15,D147&gt;=0.8),6.067,IF(AND(H147&gt;=13.935,A147&gt;=7.05,A147&gt;=6.15,D147&gt;=0.8),6.525,IF(AND(G147&gt;=0.948,D147&lt;0.5,A147&gt;=4.5,H147&gt;=5.245,D147&lt;0.8),1.7,IF(AND(G147&lt;0.568,D147&gt;=1.55,B147&gt;=2.6,A147&lt;6.15,D147&gt;=0.8),5.1,IF(AND(G147&gt;=0.568,D147&gt;=1.55,B147&gt;=2.6,A147&lt;6.15,D147&gt;=0.8),5,IF(AND(A147&gt;=6.6,B147&gt;=3.15,A147&lt;7.05,A147&gt;=6.15,D147&gt;=0.8),5.78,IF(AND(G147&lt;0.165,G147&lt;0.273,D147&lt;1.55,B147&gt;=2.6,A147&lt;6.15,D147&gt;=0.8),4.1,IF(AND(G147&gt;=0.165,G147&lt;0.273,D147&lt;1.55,B147&gt;=2.6,A147&lt;6.15,D147&gt;=0.8),4.5,IF(AND(D147&lt;1.35,G147&gt;=0.273,D147&lt;1.55,B147&gt;=2.6,A147&lt;6.15,D147&gt;=0.8),4.08,IF(AND(D147&gt;=1.35,G147&gt;=0.273,D147&lt;1.55,B147&gt;=2.6,A147&lt;6.15,D147&gt;=0.8),4.4,IF(AND(D147&lt;1.45,F147&lt;2.5,B147&lt;3.15,A147&lt;7.05,A147&gt;=6.15,D147&gt;=0.8),4.38,IF(AND(D147&gt;=1.45,F147&lt;2.5,B147&lt;3.15,A147&lt;7.05,A147&gt;=6.15,D147&gt;=0.8),4.75,IF(AND(D147&gt;=2.25,F147&gt;=2.5,B147&lt;3.15,A147&lt;7.05,A147&gt;=6.15,D147&gt;=0.8),5.16,IF(AND(H147&lt;11.488,A147&lt;6.6,B147&gt;=3.15,A147&lt;7.05,A147&gt;=6.15,D147&gt;=0.8),6,IF(AND(H147&gt;=14.396,D147&lt;0.25,G147&lt;0.948,D147&lt;0.5,A147&gt;=4.5,H147&gt;=5.245,D147&lt;0.8),1.3,IF(AND(A147&gt;=5.55,D147&gt;=0.25,G147&lt;0.948,D147&lt;0.5,A147&gt;=4.5,H147&gt;=5.245,D147&lt;0.8),1.7,IF(AND(D147&lt;1.85,D147&lt;2.25,F147&gt;=2.5,B147&lt;3.15,A147&lt;7.05,A147&gt;=6.15,D147&gt;=0.8),5.6,IF(AND(G147&lt;0.669,H147&gt;=11.488,A147&lt;6.6,B147&gt;=3.15,A147&lt;7.05,A147&gt;=6.15,D147&gt;=0.8),4.7,IF(AND(G147&gt;=0.669,H147&gt;=11.488,A147&lt;6.6,B147&gt;=3.15,A147&lt;7.05,A147&gt;=6.15,D147&gt;=0.8),5.22,IF(AND(H147&lt;6.543,H147&lt;14.396,D147&lt;0.25,G147&lt;0.948,D147&lt;0.5,A147&gt;=4.5,H147&gt;=5.245,D147&lt;0.8),1.4,IF(AND(A147&lt;4.95,A147&lt;5.55,D147&gt;=0.25,G147&lt;0.948,D147&lt;0.5,A147&gt;=4.5,H147&gt;=5.245,D147&lt;0.8),1.4,IF(AND(A147&gt;=4.95,A147&lt;5.55,D147&gt;=0.25,G147&lt;0.948,D147&lt;0.5,A147&gt;=4.5,H147&gt;=5.245,D147&lt;0.8),1.48,IF(AND(H147&lt;10.667,D147&gt;=1.85,D147&lt;2.25,F147&gt;=2.5,B147&lt;3.15,A147&lt;7.05,A147&gt;=6.15,D147&gt;=0.8),5.25,IF(AND(H147&gt;=10.667,D147&gt;=1.85,D147&lt;2.25,F147&gt;=2.5,B147&lt;3.15,A147&lt;7.05,A147&gt;=6.15,D147&gt;=0.8),5.55,IF(AND(G147&lt;0.063,H147&gt;=6.543,H147&lt;14.396,D147&lt;0.25,G147&lt;0.948,D147&lt;0.5,A147&gt;=4.5,H147&gt;=5.245,D147&lt;0.8),1.4,IF(AND(H147&lt;9.212,G147&gt;=0.063,H147&gt;=6.543,H147&lt;14.396,D147&lt;0.25,G147&lt;0.948,D147&lt;0.5,A147&gt;=4.5,H147&gt;=5.245,D147&lt;0.8),1.475,IF(AND(H147&gt;=9.212,G147&gt;=0.063,H147&gt;=6.543,H147&lt;14.396,D147&lt;0.25,G147&lt;0.948,D147&lt;0.5,A147&gt;=4.5,H147&gt;=5.245,D147&lt;0.8),1.5,"shouldnthappen"))))))))))))))))))))))))))))))))</f>
        <v>5.78</v>
      </c>
      <c r="AN147" s="1" t="n">
        <f aca="false">IF(AND(D147&lt;0.7,A147&gt;=5.55),1.633,IF(AND(G147&lt;0.38,B147&lt;2.8,A147&lt;5.55),4.3,IF(AND(G147&gt;=0.38,B147&lt;2.8,A147&lt;5.55),3.325,IF(AND(D147&gt;=0.35,B147&gt;=2.8,A147&lt;5.55),1.6,IF(AND(B147&gt;=3.4,A147&lt;4.8,D147&lt;0.35,B147&gt;=2.8,A147&lt;5.55),1,IF(AND(H147&gt;=11.789,A147&lt;5.9,D147&lt;1.55,D147&gt;=0.7,A147&gt;=5.55),4.325,IF(AND(F147&gt;=2.5,A147&gt;=5.9,D147&lt;1.55,D147&gt;=0.7,A147&gt;=5.55),5.05,IF(AND(D147&lt;1.9,A147&gt;=7.25,D147&gt;=1.55,D147&gt;=0.7,A147&gt;=5.55),6.3,IF(AND(D147&gt;=1.9,A147&gt;=7.25,D147&gt;=1.55,D147&gt;=0.7,A147&gt;=5.55),6.4,IF(AND(A147&lt;4.35,B147&lt;3.4,A147&lt;4.8,D147&lt;0.35,B147&gt;=2.8,A147&lt;5.55),1.1,IF(AND(G147&gt;=0.934,B147&lt;3.45,A147&gt;=4.8,D147&lt;0.35,B147&gt;=2.8,A147&lt;5.55),1.7,IF(AND(H147&gt;=14.877,B147&gt;=3.45,A147&gt;=4.8,D147&lt;0.35,B147&gt;=2.8,A147&lt;5.55),1.3,IF(AND(B147&lt;2.6,H147&lt;11.789,A147&lt;5.9,D147&lt;1.55,D147&gt;=0.7,A147&gt;=5.55),3.9,IF(AND(B147&gt;=2.6,H147&lt;11.789,A147&lt;5.9,D147&lt;1.55,D147&gt;=0.7,A147&gt;=5.55),4.26,IF(AND(A147&lt;6.6,F147&lt;2.5,A147&gt;=5.9,D147&lt;1.55,D147&gt;=0.7,A147&gt;=5.55),4.625,IF(AND(A147&gt;=6.6,F147&lt;2.5,A147&gt;=5.9,D147&lt;1.55,D147&gt;=0.7,A147&gt;=5.55),4.475,IF(AND(B147&lt;2.6,D147&lt;2.05,A147&lt;7.25,D147&gt;=1.55,D147&gt;=0.7,A147&gt;=5.55),5.8,IF(AND(G147&gt;=0.743,D147&gt;=2.05,A147&lt;7.25,D147&gt;=1.55,D147&gt;=0.7,A147&gt;=5.55),5.1,IF(AND(G147&lt;0.422,A147&gt;=4.35,B147&lt;3.4,A147&lt;4.8,D147&lt;0.35,B147&gt;=2.8,A147&lt;5.55),1.367,IF(AND(G147&gt;=0.422,A147&gt;=4.35,B147&lt;3.4,A147&lt;4.8,D147&lt;0.35,B147&gt;=2.8,A147&lt;5.55),1.3,IF(AND(A147&lt;5.05,G147&lt;0.934,B147&lt;3.45,A147&gt;=4.8,D147&lt;0.35,B147&gt;=2.8,A147&lt;5.55),1.525,IF(AND(A147&gt;=5.05,G147&lt;0.934,B147&lt;3.45,A147&gt;=4.8,D147&lt;0.35,B147&gt;=2.8,A147&lt;5.55),1.5,IF(AND(G147&gt;=0.585,H147&lt;14.877,B147&gt;=3.45,A147&gt;=4.8,D147&lt;0.35,B147&gt;=2.8,A147&lt;5.55),1.54,IF(AND(G147&gt;=0.537,G147&lt;0.743,D147&gt;=2.05,A147&lt;7.25,D147&gt;=1.55,D147&gt;=0.7,A147&gt;=5.55),5.833,IF(AND(D147&gt;=0.25,G147&lt;0.585,H147&lt;14.877,B147&gt;=3.45,A147&gt;=4.8,D147&lt;0.35,B147&gt;=2.8,A147&lt;5.55),1.367,IF(AND(D147&lt;1.75,H147&lt;13.795,B147&gt;=2.6,D147&lt;2.05,A147&lt;7.25,D147&gt;=1.55,D147&gt;=0.7,A147&gt;=5.55),5.45,IF(AND(B147&lt;2.85,H147&gt;=13.795,B147&gt;=2.6,D147&lt;2.05,A147&lt;7.25,D147&gt;=1.55,D147&gt;=0.7,A147&gt;=5.55),5.1,IF(AND(B147&gt;=2.85,H147&gt;=13.795,B147&gt;=2.6,D147&lt;2.05,A147&lt;7.25,D147&gt;=1.55,D147&gt;=0.7,A147&gt;=5.55),4.82,IF(AND(G147&lt;0.353,G147&lt;0.537,G147&lt;0.743,D147&gt;=2.05,A147&lt;7.25,D147&gt;=1.55,D147&gt;=0.7,A147&gt;=5.55),5.425,IF(AND(G147&gt;=0.353,G147&lt;0.537,G147&lt;0.743,D147&gt;=2.05,A147&lt;7.25,D147&gt;=1.55,D147&gt;=0.7,A147&gt;=5.55),5.62,IF(AND(G147&lt;0.311,D147&lt;0.25,G147&lt;0.585,H147&lt;14.877,B147&gt;=3.45,A147&gt;=4.8,D147&lt;0.35,B147&gt;=2.8,A147&lt;5.55),1.5,IF(AND(G147&gt;=0.311,D147&lt;0.25,G147&lt;0.585,H147&lt;14.877,B147&gt;=3.45,A147&gt;=4.8,D147&lt;0.35,B147&gt;=2.8,A147&lt;5.55),1.4,IF(AND(B147&gt;=3.1,D147&gt;=1.75,H147&lt;13.795,B147&gt;=2.6,D147&lt;2.05,A147&lt;7.25,D147&gt;=1.55,D147&gt;=0.7,A147&gt;=5.55),5.1,IF(AND(B147&lt;2.85,B147&lt;3.1,D147&gt;=1.75,H147&lt;13.795,B147&gt;=2.6,D147&lt;2.05,A147&lt;7.25,D147&gt;=1.55,D147&gt;=0.7,A147&gt;=5.55),5.2,IF(AND(B147&gt;=2.85,B147&lt;3.1,D147&gt;=1.75,H147&lt;13.795,B147&gt;=2.6,D147&lt;2.05,A147&lt;7.25,D147&gt;=1.55,D147&gt;=0.7,A147&gt;=5.55),5.2,"shouldnthappen")))))))))))))))))))))))))))))))))))</f>
        <v>5.62</v>
      </c>
      <c r="AO147" s="1" t="n">
        <f aca="false">IF(AND(H147&gt;=14.529,G147&lt;0.633,D147&lt;0.8),1.3,IF(AND(A147&lt;5.05,G147&gt;=0.633,D147&lt;0.8),1.35,IF(AND(H147&gt;=14.379,H147&lt;14.529,G147&lt;0.633,D147&lt;0.8),1.7,IF(AND(B147&lt;3.35,A147&gt;=5.05,G147&gt;=0.633,D147&lt;0.8),1.7,IF(AND(D147&gt;=1.45,A147&lt;5.95,F147&lt;2.5,D147&gt;=0.8),4.5,IF(AND(D147&lt;1.35,A147&gt;=5.95,F147&lt;2.5,D147&gt;=0.8),4,IF(AND(D147&lt;1.85,G147&gt;=0.845,F147&gt;=2.5,D147&gt;=0.8),4.8,IF(AND(B147&gt;=4.3,H147&lt;14.379,H147&lt;14.529,G147&lt;0.633,D147&lt;0.8),1.5,IF(AND(A147&lt;5.25,B147&gt;=3.35,A147&gt;=5.05,G147&gt;=0.633,D147&lt;0.8),1.55,IF(AND(A147&gt;=5.25,B147&gt;=3.35,A147&gt;=5.05,G147&gt;=0.633,D147&lt;0.8),1.633,IF(AND(A147&lt;5.05,D147&lt;1.45,A147&lt;5.95,F147&lt;2.5,D147&gt;=0.8),3.3,IF(AND(G147&lt;0.293,D147&gt;=1.35,A147&gt;=5.95,F147&lt;2.5,D147&gt;=0.8),5,IF(AND(A147&gt;=6.6,D147&lt;2.05,G147&lt;0.845,F147&gt;=2.5,D147&gt;=0.8),5.8,IF(AND(B147&lt;3.05,D147&gt;=2.05,G147&lt;0.845,F147&gt;=2.5,D147&gt;=0.8),6.15,IF(AND(B147&lt;2.9,D147&gt;=1.85,G147&gt;=0.845,F147&gt;=2.5,D147&gt;=0.8),5.1,IF(AND(B147&gt;=2.9,D147&gt;=1.85,G147&gt;=0.845,F147&gt;=2.5,D147&gt;=0.8),5.2,IF(AND(B147&gt;=3.8,B147&lt;4.3,H147&lt;14.379,H147&lt;14.529,G147&lt;0.633,D147&lt;0.8),1.333,IF(AND(A147&lt;6.25,G147&gt;=0.293,D147&gt;=1.35,A147&gt;=5.95,F147&lt;2.5,D147&gt;=0.8),4.6,IF(AND(H147&lt;10.351,A147&lt;6.6,D147&lt;2.05,G147&lt;0.845,F147&gt;=2.5,D147&gt;=0.8),5.4,IF(AND(G147&gt;=0.364,B147&gt;=3.05,D147&gt;=2.05,G147&lt;0.845,F147&gt;=2.5,D147&gt;=0.8),5.66,IF(AND(G147&gt;=0.447,B147&lt;3.8,B147&lt;4.3,H147&lt;14.379,H147&lt;14.529,G147&lt;0.633,D147&lt;0.8),1.3,IF(AND(H147&lt;6.247,A147&lt;5.65,A147&gt;=5.05,D147&lt;1.45,A147&lt;5.95,F147&lt;2.5,D147&gt;=0.8),4.033,IF(AND(D147&lt;1.25,A147&gt;=5.65,A147&gt;=5.05,D147&lt;1.45,A147&lt;5.95,F147&lt;2.5,D147&gt;=0.8),3.88,IF(AND(D147&gt;=1.25,A147&gt;=5.65,A147&gt;=5.05,D147&lt;1.45,A147&lt;5.95,F147&lt;2.5,D147&gt;=0.8),4.35,IF(AND(B147&lt;2.65,A147&gt;=6.25,G147&gt;=0.293,D147&gt;=1.35,A147&gt;=5.95,F147&lt;2.5,D147&gt;=0.8),4.9,IF(AND(B147&lt;2.75,H147&gt;=10.351,A147&lt;6.6,D147&lt;2.05,G147&lt;0.845,F147&gt;=2.5,D147&gt;=0.8),5.1,IF(AND(B147&gt;=2.75,H147&gt;=10.351,A147&lt;6.6,D147&lt;2.05,G147&lt;0.845,F147&gt;=2.5,D147&gt;=0.8),4.95,IF(AND(B147&lt;3.15,G147&lt;0.364,B147&gt;=3.05,D147&gt;=2.05,G147&lt;0.845,F147&gt;=2.5,D147&gt;=0.8),5.28,IF(AND(B147&gt;=3.15,G147&lt;0.364,B147&gt;=3.05,D147&gt;=2.05,G147&lt;0.845,F147&gt;=2.5,D147&gt;=0.8),5.5,IF(AND(H147&lt;9.212,G147&lt;0.447,B147&lt;3.8,B147&lt;4.3,H147&lt;14.379,H147&lt;14.529,G147&lt;0.633,D147&lt;0.8),1.4,IF(AND(G147&lt;0.356,H147&gt;=6.247,A147&lt;5.65,A147&gt;=5.05,D147&lt;1.45,A147&lt;5.95,F147&lt;2.5,D147&gt;=0.8),4.2,IF(AND(B147&lt;3,B147&gt;=2.65,A147&gt;=6.25,G147&gt;=0.293,D147&gt;=1.35,A147&gt;=5.95,F147&lt;2.5,D147&gt;=0.8),4.6,IF(AND(B147&gt;=3,B147&gt;=2.65,A147&gt;=6.25,G147&gt;=0.293,D147&gt;=1.35,A147&gt;=5.95,F147&lt;2.5,D147&gt;=0.8),4.7,IF(AND(A147&lt;5.05,H147&gt;=9.212,G147&lt;0.447,B147&lt;3.8,B147&lt;4.3,H147&lt;14.379,H147&lt;14.529,G147&lt;0.633,D147&lt;0.8),1.533,IF(AND(A147&gt;=5.05,H147&gt;=9.212,G147&lt;0.447,B147&lt;3.8,B147&lt;4.3,H147&lt;14.379,H147&lt;14.529,G147&lt;0.633,D147&lt;0.8),1.425,IF(AND(A147&lt;5.35,G147&gt;=0.356,H147&gt;=6.247,A147&lt;5.65,A147&gt;=5.05,D147&lt;1.45,A147&lt;5.95,F147&lt;2.5,D147&gt;=0.8),3.9,IF(AND(A147&gt;=5.35,G147&gt;=0.356,H147&gt;=6.247,A147&lt;5.65,A147&gt;=5.05,D147&lt;1.45,A147&lt;5.95,F147&lt;2.5,D147&gt;=0.8),3.72,"shouldnthappen")))))))))))))))))))))))))))))))))))))</f>
        <v>5.66</v>
      </c>
      <c r="AP147" s="1" t="n">
        <f aca="false">IF(AND(F147&gt;=1.5,A147&lt;5.55),3.84,IF(AND(G147&gt;=0.52,A147&lt;4.75,F147&lt;1.5,A147&lt;5.55),1.16,IF(AND(A147&lt;5.65,A147&lt;5.85,D147&lt;1.55,A147&gt;=5.55),4.2,IF(AND(A147&gt;=5.65,A147&lt;5.85,D147&lt;1.55,A147&gt;=5.55),3.167,IF(AND(G147&gt;=0.798,A147&gt;=5.85,D147&lt;1.55,A147&gt;=5.55),4,IF(AND(F147&lt;2.5,H147&lt;14.1,D147&gt;=1.55,A147&gt;=5.55),4.84,IF(AND(A147&lt;7.2,H147&gt;=14.1,D147&gt;=1.55,A147&gt;=5.55),5.633,IF(AND(A147&gt;=7.2,H147&gt;=14.1,D147&gt;=1.55,A147&gt;=5.55),6.6,IF(AND(G147&lt;0.161,G147&lt;0.52,A147&lt;4.75,F147&lt;1.5,A147&lt;5.55),1.5,IF(AND(D147&gt;=0.5,G147&lt;0.676,A147&gt;=4.75,F147&lt;1.5,A147&lt;5.55),1.6,IF(AND(H147&lt;11.016,G147&gt;=0.676,A147&gt;=4.75,F147&lt;1.5,A147&lt;5.55),1.75,IF(AND(G147&lt;0.209,G147&lt;0.798,A147&gt;=5.85,D147&lt;1.55,A147&gt;=5.55),4.5,IF(AND(G147&gt;=0.74,F147&gt;=2.5,H147&lt;14.1,D147&gt;=1.55,A147&gt;=5.55),6.225,IF(AND(B147&lt;2.95,G147&gt;=0.161,G147&lt;0.52,A147&lt;4.75,F147&lt;1.5,A147&lt;5.55),1.4,IF(AND(B147&gt;=2.95,G147&gt;=0.161,G147&lt;0.52,A147&lt;4.75,F147&lt;1.5,A147&lt;5.55),1.34,IF(AND(B147&lt;3.15,D147&lt;0.5,G147&lt;0.676,A147&gt;=4.75,F147&lt;1.5,A147&lt;5.55),1.52,IF(AND(D147&lt;0.25,H147&gt;=11.016,G147&gt;=0.676,A147&gt;=4.75,F147&lt;1.5,A147&lt;5.55),1.567,IF(AND(D147&gt;=0.25,H147&gt;=11.016,G147&gt;=0.676,A147&gt;=4.75,F147&lt;1.5,A147&lt;5.55),1.5,IF(AND(H147&lt;7.47,G147&gt;=0.209,G147&lt;0.798,A147&gt;=5.85,D147&lt;1.55,A147&gt;=5.55),5.05,IF(AND(B147&lt;2.85,G147&lt;0.74,F147&gt;=2.5,H147&lt;14.1,D147&gt;=1.55,A147&gt;=5.55),5.35,IF(AND(B147&lt;3.3,B147&gt;=3.15,D147&lt;0.5,G147&lt;0.676,A147&gt;=4.75,F147&lt;1.5,A147&lt;5.55),1.2,IF(AND(D147&lt;1.45,H147&gt;=7.47,G147&gt;=0.209,G147&lt;0.798,A147&gt;=5.85,D147&lt;1.55,A147&gt;=5.55),4.66,IF(AND(D147&gt;=1.45,H147&gt;=7.47,G147&gt;=0.209,G147&lt;0.798,A147&gt;=5.85,D147&lt;1.55,A147&gt;=5.55),4.64,IF(AND(A147&gt;=7.05,B147&gt;=2.85,G147&lt;0.74,F147&gt;=2.5,H147&lt;14.1,D147&gt;=1.55,A147&gt;=5.55),5.8,IF(AND(B147&gt;=3.25,A147&lt;7.05,B147&gt;=2.85,G147&lt;0.74,F147&gt;=2.5,H147&lt;14.1,D147&gt;=1.55,A147&gt;=5.55),5.7,IF(AND(H147&gt;=13.641,D147&lt;0.25,B147&gt;=3.3,B147&gt;=3.15,D147&lt;0.5,G147&lt;0.676,A147&gt;=4.75,F147&lt;1.5,A147&lt;5.55),1.3,IF(AND(D147&lt;0.35,D147&gt;=0.25,B147&gt;=3.3,B147&gt;=3.15,D147&lt;0.5,G147&lt;0.676,A147&gt;=4.75,F147&lt;1.5,A147&lt;5.55),1.367,IF(AND(D147&gt;=0.35,D147&gt;=0.25,B147&gt;=3.3,B147&gt;=3.15,D147&lt;0.5,G147&lt;0.676,A147&gt;=4.75,F147&lt;1.5,A147&lt;5.55),1.3,IF(AND(A147&lt;6.35,B147&lt;3.25,A147&lt;7.05,B147&gt;=2.85,G147&lt;0.74,F147&gt;=2.5,H147&lt;14.1,D147&gt;=1.55,A147&gt;=5.55),5.6,IF(AND(A147&gt;=6.35,B147&lt;3.25,A147&lt;7.05,B147&gt;=2.85,G147&lt;0.74,F147&gt;=2.5,H147&lt;14.1,D147&gt;=1.55,A147&gt;=5.55),5.325,IF(AND(A147&lt;5.1,H147&lt;13.641,D147&lt;0.25,B147&gt;=3.3,B147&gt;=3.15,D147&lt;0.5,G147&lt;0.676,A147&gt;=4.75,F147&lt;1.5,A147&lt;5.55),1.4,IF(AND(H147&gt;=11.031,A147&gt;=5.1,H147&lt;13.641,D147&lt;0.25,B147&gt;=3.3,B147&gt;=3.15,D147&lt;0.5,G147&lt;0.676,A147&gt;=4.75,F147&lt;1.5,A147&lt;5.55),1.4,IF(AND(A147&lt;5.45,H147&lt;11.031,A147&gt;=5.1,H147&lt;13.641,D147&lt;0.25,B147&gt;=3.3,B147&gt;=3.15,D147&lt;0.5,G147&lt;0.676,A147&gt;=4.75,F147&lt;1.5,A147&lt;5.55),1.5,IF(AND(A147&gt;=5.45,H147&lt;11.031,A147&gt;=5.1,H147&lt;13.641,D147&lt;0.25,B147&gt;=3.3,B147&gt;=3.15,D147&lt;0.5,G147&lt;0.676,A147&gt;=4.75,F147&lt;1.5,A147&lt;5.55),1.4,"shouldnthappen"))))))))))))))))))))))))))))))))))</f>
        <v>5.7</v>
      </c>
      <c r="AQ147" s="1" t="n">
        <f aca="false">IF(AND(H147&lt;6.926,D147&gt;=0.35,F147&lt;1.5),1.9,IF(AND(G147&gt;=0.869,D147&gt;=1.75,F147&gt;=1.5),5.15,IF(AND(A147&lt;4.35,A147&lt;5.05,D147&lt;0.35,F147&lt;1.5),1.1,IF(AND(H147&lt;6.089,A147&gt;=5.05,D147&lt;0.35,F147&lt;1.5),1.7,IF(AND(H147&gt;=13.089,H147&gt;=6.926,D147&gt;=0.35,F147&lt;1.5),1.3,IF(AND(G147&lt;0.695,D147&lt;1.15,D147&lt;1.75,F147&gt;=1.5),3.62,IF(AND(G147&gt;=0.695,D147&lt;1.15,D147&lt;1.75,F147&gt;=1.5),3,IF(AND(G147&gt;=0.585,H147&gt;=6.089,A147&gt;=5.05,D147&lt;0.35,F147&lt;1.5),1.5,IF(AND(H147&lt;9.582,H147&lt;13.089,H147&gt;=6.926,D147&gt;=0.35,F147&lt;1.5),1.5,IF(AND(H147&gt;=9.582,H147&lt;13.089,H147&gt;=6.926,D147&gt;=0.35,F147&lt;1.5),1.6,IF(AND(D147&lt;1.35,H147&lt;9.349,D147&gt;=1.15,D147&lt;1.75,F147&gt;=1.5),3.867,IF(AND(D147&lt;2.05,A147&lt;7.05,G147&lt;0.869,D147&gt;=1.75,F147&gt;=1.5),4.9,IF(AND(B147&gt;=3.3,A147&gt;=7.05,G147&lt;0.869,D147&gt;=1.75,F147&gt;=1.5),6.1,IF(AND(G147&lt;0.347,H147&lt;11.218,A147&gt;=4.35,A147&lt;5.05,D147&lt;0.35,F147&lt;1.5),1.4,IF(AND(G147&gt;=0.347,H147&lt;11.218,A147&gt;=4.35,A147&lt;5.05,D147&lt;0.35,F147&lt;1.5),1.5,IF(AND(G147&gt;=0.265,H147&gt;=11.218,A147&gt;=4.35,A147&lt;5.05,D147&lt;0.35,F147&lt;1.5),1.45,IF(AND(A147&gt;=5.4,G147&lt;0.585,H147&gt;=6.089,A147&gt;=5.05,D147&lt;0.35,F147&lt;1.5),1.35,IF(AND(B147&gt;=2.9,D147&gt;=1.35,H147&lt;9.349,D147&gt;=1.15,D147&lt;1.75,F147&gt;=1.5),4.6,IF(AND(D147&gt;=1.35,A147&lt;6.15,H147&gt;=9.349,D147&gt;=1.15,D147&lt;1.75,F147&gt;=1.5),4.54,IF(AND(H147&lt;10.927,A147&gt;=6.15,H147&gt;=9.349,D147&gt;=1.15,D147&lt;1.75,F147&gt;=1.5),4.3,IF(AND(G147&lt;0.512,D147&gt;=2.05,A147&lt;7.05,G147&lt;0.869,D147&gt;=1.75,F147&gt;=1.5),5.533,IF(AND(G147&gt;=0.512,D147&gt;=2.05,A147&lt;7.05,G147&lt;0.869,D147&gt;=1.75,F147&gt;=1.5),5.88,IF(AND(H147&lt;11.551,B147&lt;3.3,A147&gt;=7.05,G147&lt;0.869,D147&gt;=1.75,F147&gt;=1.5),6.3,IF(AND(G147&lt;0.227,G147&lt;0.265,H147&gt;=11.218,A147&gt;=4.35,A147&lt;5.05,D147&lt;0.35,F147&lt;1.5),1.4,IF(AND(G147&gt;=0.227,G147&lt;0.265,H147&gt;=11.218,A147&gt;=4.35,A147&lt;5.05,D147&lt;0.35,F147&lt;1.5),1.26,IF(AND(H147&lt;11.031,A147&lt;5.4,G147&lt;0.585,H147&gt;=6.089,A147&gt;=5.05,D147&lt;0.35,F147&lt;1.5),1.5,IF(AND(H147&gt;=11.031,A147&lt;5.4,G147&lt;0.585,H147&gt;=6.089,A147&gt;=5.05,D147&lt;0.35,F147&lt;1.5),1.4,IF(AND(A147&lt;5.45,B147&lt;2.9,D147&gt;=1.35,H147&lt;9.349,D147&gt;=1.15,D147&lt;1.75,F147&gt;=1.5),4.5,IF(AND(A147&lt;5.9,D147&lt;1.35,A147&lt;6.15,H147&gt;=9.349,D147&gt;=1.15,D147&lt;1.75,F147&gt;=1.5),4.2,IF(AND(A147&gt;=5.9,D147&lt;1.35,A147&lt;6.15,H147&gt;=9.349,D147&gt;=1.15,D147&lt;1.75,F147&gt;=1.5),4,IF(AND(A147&gt;=6.75,H147&gt;=10.927,A147&gt;=6.15,H147&gt;=9.349,D147&gt;=1.15,D147&lt;1.75,F147&gt;=1.5),4.767,IF(AND(B147&lt;2.9,H147&gt;=11.551,B147&lt;3.3,A147&gt;=7.05,G147&lt;0.869,D147&gt;=1.75,F147&gt;=1.5),6.7,IF(AND(B147&gt;=2.9,H147&gt;=11.551,B147&lt;3.3,A147&gt;=7.05,G147&lt;0.869,D147&gt;=1.75,F147&gt;=1.5),6.6,IF(AND(B147&lt;2.45,A147&gt;=5.45,B147&lt;2.9,D147&gt;=1.35,H147&lt;9.349,D147&gt;=1.15,D147&lt;1.75,F147&gt;=1.5),5,IF(AND(B147&gt;=2.45,A147&gt;=5.45,B147&lt;2.9,D147&gt;=1.35,H147&lt;9.349,D147&gt;=1.15,D147&lt;1.75,F147&gt;=1.5),5.1,IF(AND(H147&lt;11.166,A147&lt;6.75,H147&gt;=10.927,A147&gt;=6.15,H147&gt;=9.349,D147&gt;=1.15,D147&lt;1.75,F147&gt;=1.5),4.9,IF(AND(G147&lt;0.228,H147&gt;=11.166,A147&lt;6.75,H147&gt;=10.927,A147&gt;=6.15,H147&gt;=9.349,D147&gt;=1.15,D147&lt;1.75,F147&gt;=1.5),4.7,IF(AND(H147&lt;13.531,G147&gt;=0.228,H147&gt;=11.166,A147&lt;6.75,H147&gt;=10.927,A147&gt;=6.15,H147&gt;=9.349,D147&gt;=1.15,D147&lt;1.75,F147&gt;=1.5),4.4,IF(AND(H147&gt;=13.531,G147&gt;=0.228,H147&gt;=11.166,A147&lt;6.75,H147&gt;=10.927,A147&gt;=6.15,H147&gt;=9.349,D147&gt;=1.15,D147&lt;1.75,F147&gt;=1.5),4.6,"shouldnthappen")))))))))))))))))))))))))))))))))))))))</f>
        <v>5.533</v>
      </c>
      <c r="AR147" s="1" t="n">
        <f aca="false">IF(AND(G147&gt;=0.93,B147&lt;3.65,F147&lt;1.5),1.7,IF(AND(H147&lt;6.542,B147&gt;=3.65,F147&lt;1.5),1.767,IF(AND(A147&gt;=7.05,D147&gt;=1.55,F147&gt;=1.5),6.3,IF(AND(G147&lt;0.123,H147&gt;=6.542,B147&gt;=3.65,F147&lt;1.5),1.367,IF(AND(A147&lt;5.15,A147&lt;5.65,D147&lt;1.55,F147&gt;=1.5),3.15,IF(AND(A147&lt;4.8,G147&gt;=0.447,G147&lt;0.93,B147&lt;3.65,F147&lt;1.5),1.24,IF(AND(A147&gt;=4.8,G147&gt;=0.447,G147&lt;0.93,B147&lt;3.65,F147&lt;1.5),1.4,IF(AND(G147&lt;0.151,G147&gt;=0.123,H147&gt;=6.542,B147&gt;=3.65,F147&lt;1.5),1.7,IF(AND(G147&gt;=0.151,G147&gt;=0.123,H147&gt;=6.542,B147&gt;=3.65,F147&lt;1.5),1.5,IF(AND(D147&gt;=1.45,A147&gt;=5.15,A147&lt;5.65,D147&lt;1.55,F147&gt;=1.5),4.5,IF(AND(B147&lt;2.65,D147&gt;=1.35,A147&gt;=5.65,D147&lt;1.55,F147&gt;=1.5),4.9,IF(AND(G147&lt;0.527,F147&lt;2.5,A147&lt;7.05,D147&gt;=1.55,F147&gt;=1.5),5.075,IF(AND(G147&gt;=0.527,F147&lt;2.5,A147&lt;7.05,D147&gt;=1.55,F147&gt;=1.5),4.7,IF(AND(A147&lt;4.65,G147&lt;0.265,G147&lt;0.447,G147&lt;0.93,B147&lt;3.65,F147&lt;1.5),1.42,IF(AND(G147&lt;0.3,G147&gt;=0.265,G147&lt;0.447,G147&lt;0.93,B147&lt;3.65,F147&lt;1.5),1.6,IF(AND(G147&gt;=0.3,G147&gt;=0.265,G147&lt;0.447,G147&lt;0.93,B147&lt;3.65,F147&lt;1.5),1.4,IF(AND(G147&lt;0.356,D147&lt;1.45,A147&gt;=5.15,A147&lt;5.65,D147&lt;1.55,F147&gt;=1.5),4.125,IF(AND(D147&lt;1.1,A147&lt;6.2,D147&lt;1.35,A147&gt;=5.65,D147&lt;1.55,F147&gt;=1.5),4.1,IF(AND(D147&gt;=1.1,A147&lt;6.2,D147&lt;1.35,A147&gt;=5.65,D147&lt;1.55,F147&gt;=1.5),4.175,IF(AND(H147&gt;=13.433,A147&gt;=6.2,D147&lt;1.35,A147&gt;=5.65,D147&lt;1.55,F147&gt;=1.5),4.6,IF(AND(G147&lt;0.437,B147&gt;=2.65,D147&gt;=1.35,A147&gt;=5.65,D147&lt;1.55,F147&gt;=1.5),4.625,IF(AND(G147&gt;=0.437,B147&gt;=2.65,D147&gt;=1.35,A147&gt;=5.65,D147&lt;1.55,F147&gt;=1.5),4.75,IF(AND(B147&gt;=3.15,H147&lt;11.146,F147&gt;=2.5,A147&lt;7.05,D147&gt;=1.55,F147&gt;=1.5),5.667,IF(AND(B147&lt;2.65,H147&gt;=11.146,F147&gt;=2.5,A147&lt;7.05,D147&gt;=1.55,F147&gt;=1.5),5.8,IF(AND(B147&lt;3.3,A147&gt;=4.65,G147&lt;0.265,G147&lt;0.447,G147&lt;0.93,B147&lt;3.65,F147&lt;1.5),1.32,IF(AND(B147&gt;=3.3,A147&gt;=4.65,G147&lt;0.265,G147&lt;0.447,G147&lt;0.93,B147&lt;3.65,F147&lt;1.5),1.425,IF(AND(B147&lt;2.8,G147&gt;=0.356,D147&lt;1.45,A147&gt;=5.15,A147&lt;5.65,D147&lt;1.55,F147&gt;=1.5),3.86,IF(AND(B147&gt;=2.8,G147&gt;=0.356,D147&lt;1.45,A147&gt;=5.15,A147&lt;5.65,D147&lt;1.55,F147&gt;=1.5),3.6,IF(AND(B147&lt;2.6,H147&lt;13.433,A147&gt;=6.2,D147&lt;1.35,A147&gt;=5.65,D147&lt;1.55,F147&gt;=1.5),4.4,IF(AND(B147&gt;=2.6,H147&lt;13.433,A147&gt;=6.2,D147&lt;1.35,A147&gt;=5.65,D147&lt;1.55,F147&gt;=1.5),4.3,IF(AND(G147&lt;0.151,B147&lt;3.15,H147&lt;11.146,F147&gt;=2.5,A147&lt;7.05,D147&gt;=1.55,F147&gt;=1.5),5.5,IF(AND(H147&lt;15.52,B147&gt;=2.65,H147&gt;=11.146,F147&gt;=2.5,A147&lt;7.05,D147&gt;=1.55,F147&gt;=1.5),5.4,IF(AND(H147&gt;=15.52,B147&gt;=2.65,H147&gt;=11.146,F147&gt;=2.5,A147&lt;7.05,D147&gt;=1.55,F147&gt;=1.5),5.733,IF(AND(H147&lt;10.74,G147&gt;=0.151,B147&lt;3.15,H147&lt;11.146,F147&gt;=2.5,A147&lt;7.05,D147&gt;=1.55,F147&gt;=1.5),5.12,IF(AND(H147&gt;=10.74,G147&gt;=0.151,B147&lt;3.15,H147&lt;11.146,F147&gt;=2.5,A147&lt;7.05,D147&gt;=1.55,F147&gt;=1.5),4.9,"shouldnthappen")))))))))))))))))))))))))))))))))))</f>
        <v>5.667</v>
      </c>
      <c r="AS147" s="1" t="n">
        <f aca="false">IF(AND(F147&gt;=1.5,A147&lt;5.55),4.18,IF(AND(F147&gt;=2.5,B147&lt;2.75,A147&gt;=5.55),5.38,IF(AND(G147&gt;=0.587,B147&lt;3.75,F147&lt;1.5,A147&lt;5.55),1.48,IF(AND(H147&lt;6.51,B147&gt;=3.75,F147&lt;1.5,A147&lt;5.55),1.9,IF(AND(H147&gt;=6.51,B147&gt;=3.75,F147&lt;1.5,A147&lt;5.55),1.425,IF(AND(G147&gt;=0.868,F147&lt;2.5,B147&lt;2.75,A147&gt;=5.55),4.65,IF(AND(F147&lt;1.5,D147&lt;1.55,B147&gt;=2.75,A147&gt;=5.55),1.7,IF(AND(G147&gt;=0.857,D147&gt;=1.55,B147&gt;=2.75,A147&gt;=5.55),5.033,IF(AND(G147&gt;=0.518,G147&lt;0.587,B147&lt;3.75,F147&lt;1.5,A147&lt;5.55),1,IF(AND(D147&lt;1.05,G147&lt;0.868,F147&lt;2.5,B147&lt;2.75,A147&gt;=5.55),3.5,IF(AND(G147&lt;0.404,D147&gt;=1.05,G147&lt;0.868,F147&lt;2.5,B147&lt;2.75,A147&gt;=5.55),4.2,IF(AND(G147&gt;=0.404,D147&gt;=1.05,G147&lt;0.868,F147&lt;2.5,B147&lt;2.75,A147&gt;=5.55),3.94,IF(AND(F147&lt;2.5,B147&lt;2.95,F147&gt;=1.5,D147&lt;1.55,B147&gt;=2.75,A147&gt;=5.55),4.68,IF(AND(F147&gt;=2.5,B147&lt;2.95,F147&gt;=1.5,D147&lt;1.55,B147&gt;=2.75,A147&gt;=5.55),5.1,IF(AND(H147&lt;10.883,B147&gt;=2.95,F147&gt;=1.5,D147&lt;1.55,B147&gt;=2.75,A147&gt;=5.55),4.15,IF(AND(H147&gt;=10.883,B147&gt;=2.95,F147&gt;=1.5,D147&lt;1.55,B147&gt;=2.75,A147&gt;=5.55),4.5,IF(AND(H147&gt;=14.1,D147&lt;2.05,G147&lt;0.857,D147&gt;=1.55,B147&gt;=2.75,A147&gt;=5.55),6.6,IF(AND(G147&lt;0.063,B147&lt;3.15,G147&lt;0.518,G147&lt;0.587,B147&lt;3.75,F147&lt;1.5,A147&lt;5.55),1.4,IF(AND(G147&gt;=0.063,B147&lt;3.15,G147&lt;0.518,G147&lt;0.587,B147&lt;3.75,F147&lt;1.5,A147&lt;5.55),1.5,IF(AND(H147&gt;=10.563,B147&gt;=3.15,G147&lt;0.518,G147&lt;0.587,B147&lt;3.75,F147&lt;1.5,A147&lt;5.55),1.325,IF(AND(B147&lt;2.95,H147&lt;14.1,D147&lt;2.05,G147&lt;0.857,D147&gt;=1.55,B147&gt;=2.75,A147&gt;=5.55),6.125,IF(AND(A147&lt;6.65,G147&lt;0.364,D147&gt;=2.05,G147&lt;0.857,D147&gt;=1.55,B147&gt;=2.75,A147&gt;=5.55),5.45,IF(AND(G147&gt;=0.774,G147&gt;=0.364,D147&gt;=2.05,G147&lt;0.857,D147&gt;=1.55,B147&gt;=2.75,A147&gt;=5.55),5.4,IF(AND(H147&gt;=9.279,H147&lt;10.563,B147&gt;=3.15,G147&lt;0.518,G147&lt;0.587,B147&lt;3.75,F147&lt;1.5,A147&lt;5.55),1.475,IF(AND(D147&lt;1.65,B147&gt;=2.95,H147&lt;14.1,D147&lt;2.05,G147&lt;0.857,D147&gt;=1.55,B147&gt;=2.75,A147&gt;=5.55),5.8,IF(AND(B147&lt;3.15,A147&gt;=6.65,G147&lt;0.364,D147&gt;=2.05,G147&lt;0.857,D147&gt;=1.55,B147&gt;=2.75,A147&gt;=5.55),5.3,IF(AND(B147&gt;=3.15,A147&gt;=6.65,G147&lt;0.364,D147&gt;=2.05,G147&lt;0.857,D147&gt;=1.55,B147&gt;=2.75,A147&gt;=5.55),5.7,IF(AND(A147&gt;=6.75,G147&lt;0.774,G147&gt;=0.364,D147&gt;=2.05,G147&lt;0.857,D147&gt;=1.55,B147&gt;=2.75,A147&gt;=5.55),5.9,IF(AND(G147&lt;0.417,H147&lt;9.279,H147&lt;10.563,B147&gt;=3.15,G147&lt;0.518,G147&lt;0.587,B147&lt;3.75,F147&lt;1.5,A147&lt;5.55),1.4,IF(AND(G147&gt;=0.417,H147&lt;9.279,H147&lt;10.563,B147&gt;=3.15,G147&lt;0.518,G147&lt;0.587,B147&lt;3.75,F147&lt;1.5,A147&lt;5.55),1.3,IF(AND(A147&lt;6.3,D147&gt;=1.65,B147&gt;=2.95,H147&lt;14.1,D147&lt;2.05,G147&lt;0.857,D147&gt;=1.55,B147&gt;=2.75,A147&gt;=5.55),4.9,IF(AND(A147&gt;=6.3,D147&gt;=1.65,B147&gt;=2.95,H147&lt;14.1,D147&lt;2.05,G147&lt;0.857,D147&gt;=1.55,B147&gt;=2.75,A147&gt;=5.55),5.3,IF(AND(G147&gt;=0.657,A147&lt;6.75,G147&lt;0.774,G147&gt;=0.364,D147&gt;=2.05,G147&lt;0.857,D147&gt;=1.55,B147&gt;=2.75,A147&gt;=5.55),6,IF(AND(B147&lt;3.2,G147&lt;0.657,A147&lt;6.75,G147&lt;0.774,G147&gt;=0.364,D147&gt;=2.05,G147&lt;0.857,D147&gt;=1.55,B147&gt;=2.75,A147&gt;=5.55),5.6,IF(AND(B147&gt;=3.2,G147&lt;0.657,A147&lt;6.75,G147&lt;0.774,G147&gt;=0.364,D147&gt;=2.05,G147&lt;0.857,D147&gt;=1.55,B147&gt;=2.75,A147&gt;=5.55),5.65,"shouldnthappen")))))))))))))))))))))))))))))))))))</f>
        <v>5.65</v>
      </c>
      <c r="AT147" s="1" t="n">
        <f aca="false">IF(AND(H147&gt;=16.284,A147&gt;=5.55),6.533,IF(AND(G147&gt;=0.52,A147&lt;4.85,A147&lt;5.55),1.05,IF(AND(G147&lt;0.227,G147&lt;0.52,A147&lt;4.85,A147&lt;5.55),1.4,IF(AND(G147&gt;=0.227,G147&lt;0.52,A147&lt;4.85,A147&lt;5.55),1.3,IF(AND(D147&gt;=0.45,F147&lt;1.5,A147&gt;=4.85,A147&lt;5.55),1.667,IF(AND(B147&gt;=2.75,F147&gt;=1.5,A147&gt;=4.85,A147&lt;5.55),4.5,IF(AND(F147&lt;2.5,B147&gt;=3.15,H147&lt;16.284,A147&gt;=5.55),4.7,IF(AND(G147&gt;=0.934,D147&lt;0.45,F147&lt;1.5,A147&gt;=4.85,A147&lt;5.55),1.7,IF(AND(D147&gt;=1.2,B147&lt;2.75,F147&gt;=1.5,A147&gt;=4.85,A147&lt;5.55),4.25,IF(AND(G147&gt;=0.774,F147&gt;=2.5,B147&gt;=3.15,H147&lt;16.284,A147&gt;=5.55),5.4,IF(AND(B147&lt;3.1,G147&lt;0.934,D147&lt;0.45,F147&lt;1.5,A147&gt;=4.85,A147&lt;5.55),1.6,IF(AND(D147&lt;1.05,D147&lt;1.2,B147&lt;2.75,F147&gt;=1.5,A147&gt;=4.85,A147&lt;5.55),3.433,IF(AND(D147&gt;=1.05,D147&lt;1.2,B147&lt;2.75,F147&gt;=1.5,A147&gt;=4.85,A147&lt;5.55),3.267,IF(AND(H147&lt;8.486,D147&lt;1.35,F147&lt;2.5,B147&lt;3.15,H147&lt;16.284,A147&gt;=5.55),3.85,IF(AND(D147&gt;=1.55,D147&gt;=1.35,F147&lt;2.5,B147&lt;3.15,H147&lt;16.284,A147&gt;=5.55),5.1,IF(AND(H147&lt;10.464,A147&lt;6.35,F147&gt;=2.5,B147&lt;3.15,H147&lt;16.284,A147&gt;=5.55),5.08,IF(AND(H147&gt;=10.464,A147&lt;6.35,F147&gt;=2.5,B147&lt;3.15,H147&lt;16.284,A147&gt;=5.55),4.9,IF(AND(D147&lt;1.85,A147&gt;=6.35,F147&gt;=2.5,B147&lt;3.15,H147&lt;16.284,A147&gt;=5.55),5.8,IF(AND(H147&gt;=10.393,G147&lt;0.774,F147&gt;=2.5,B147&gt;=3.15,H147&lt;16.284,A147&gt;=5.55),5.425,IF(AND(B147&lt;2.6,H147&gt;=8.486,D147&lt;1.35,F147&lt;2.5,B147&lt;3.15,H147&lt;16.284,A147&gt;=5.55),3.9,IF(AND(G147&gt;=0.567,D147&lt;1.55,D147&gt;=1.35,F147&lt;2.5,B147&lt;3.15,H147&lt;16.284,A147&gt;=5.55),4.4,IF(AND(B147&lt;3.25,H147&lt;10.393,G147&lt;0.774,F147&gt;=2.5,B147&gt;=3.15,H147&lt;16.284,A147&gt;=5.55),5.7,IF(AND(B147&gt;=3.25,H147&lt;10.393,G147&lt;0.774,F147&gt;=2.5,B147&gt;=3.15,H147&lt;16.284,A147&gt;=5.55),5.98,IF(AND(G147&lt;0.079,G147&lt;0.338,B147&gt;=3.1,G147&lt;0.934,D147&lt;0.45,F147&lt;1.5,A147&gt;=4.85,A147&lt;5.55),1.425,IF(AND(B147&lt;3.35,G147&gt;=0.338,B147&gt;=3.1,G147&lt;0.934,D147&lt;0.45,F147&lt;1.5,A147&gt;=4.85,A147&lt;5.55),1.4,IF(AND(G147&lt;0.404,B147&gt;=2.6,H147&gt;=8.486,D147&lt;1.35,F147&lt;2.5,B147&lt;3.15,H147&lt;16.284,A147&gt;=5.55),4.3,IF(AND(G147&gt;=0.404,B147&gt;=2.6,H147&gt;=8.486,D147&lt;1.35,F147&lt;2.5,B147&lt;3.15,H147&lt;16.284,A147&gt;=5.55),4.025,IF(AND(B147&gt;=3.05,G147&lt;0.567,D147&lt;1.55,D147&gt;=1.35,F147&lt;2.5,B147&lt;3.15,H147&lt;16.284,A147&gt;=5.55),4.7,IF(AND(A147&lt;6.45,H147&lt;10.667,D147&gt;=1.85,A147&gt;=6.35,F147&gt;=2.5,B147&lt;3.15,H147&lt;16.284,A147&gt;=5.55),5.3,IF(AND(A147&gt;=6.45,H147&lt;10.667,D147&gt;=1.85,A147&gt;=6.35,F147&gt;=2.5,B147&lt;3.15,H147&lt;16.284,A147&gt;=5.55),5.167,IF(AND(B147&lt;2.95,H147&gt;=10.667,D147&gt;=1.85,A147&gt;=6.35,F147&gt;=2.5,B147&lt;3.15,H147&lt;16.284,A147&gt;=5.55),5.6,IF(AND(B147&gt;=2.95,H147&gt;=10.667,D147&gt;=1.85,A147&gt;=6.35,F147&gt;=2.5,B147&lt;3.15,H147&lt;16.284,A147&gt;=5.55),5.5,IF(AND(H147&lt;10.325,G147&gt;=0.079,G147&lt;0.338,B147&gt;=3.1,G147&lt;0.934,D147&lt;0.45,F147&lt;1.5,A147&gt;=4.85,A147&lt;5.55),1.5,IF(AND(G147&lt;0.385,B147&gt;=3.35,G147&gt;=0.338,B147&gt;=3.1,G147&lt;0.934,D147&lt;0.45,F147&lt;1.5,A147&gt;=4.85,A147&lt;5.55),1.5,IF(AND(G147&gt;=0.385,B147&gt;=3.35,G147&gt;=0.338,B147&gt;=3.1,G147&lt;0.934,D147&lt;0.45,F147&lt;1.5,A147&gt;=4.85,A147&lt;5.55),1.42,IF(AND(B147&lt;2.5,B147&lt;3.05,G147&lt;0.567,D147&lt;1.55,D147&gt;=1.35,F147&lt;2.5,B147&lt;3.15,H147&lt;16.284,A147&gt;=5.55),4.5,IF(AND(B147&gt;=2.5,B147&lt;3.05,G147&lt;0.567,D147&lt;1.55,D147&gt;=1.35,F147&lt;2.5,B147&lt;3.15,H147&lt;16.284,A147&gt;=5.55),4.56,IF(AND(H147&lt;12.506,H147&gt;=10.325,G147&gt;=0.079,G147&lt;0.338,B147&gt;=3.1,G147&lt;0.934,D147&lt;0.45,F147&lt;1.5,A147&gt;=4.85,A147&lt;5.55),1.2,IF(AND(H147&gt;=12.506,H147&gt;=10.325,G147&gt;=0.079,G147&lt;0.338,B147&gt;=3.1,G147&lt;0.934,D147&lt;0.45,F147&lt;1.5,A147&gt;=4.85,A147&lt;5.55),1.3,"shouldnthappen")))))))))))))))))))))))))))))))))))))))</f>
        <v>5.98</v>
      </c>
      <c r="AU147" s="1" t="n">
        <f aca="false">IF(AND(G147&gt;=0.52,B147&lt;3.05,F147&lt;1.5),1.1,IF(AND(G147&lt;0.35,G147&lt;0.52,B147&lt;3.05,F147&lt;1.5),1.4,IF(AND(G147&gt;=0.35,G147&lt;0.52,B147&lt;3.05,F147&lt;1.5),1.3,IF(AND(G147&gt;=0.227,G147&lt;0.347,B147&gt;=3.05,F147&lt;1.5),1.32,IF(AND(H147&lt;6.417,G147&gt;=0.347,B147&gt;=3.05,F147&lt;1.5),1.7,IF(AND(A147&gt;=7.25,A147&gt;=6.6,F147&gt;=2.5,F147&gt;=1.5),6.35,IF(AND(G147&lt;0.11,G147&lt;0.227,G147&lt;0.347,B147&gt;=3.05,F147&lt;1.5),1.333,IF(AND(H147&lt;9.441,H147&gt;=6.417,G147&gt;=0.347,B147&gt;=3.05,F147&lt;1.5),1.425,IF(AND(B147&lt;2.75,G147&lt;0.451,H147&lt;10.266,F147&lt;2.5,F147&gt;=1.5),4,IF(AND(B147&gt;=2.75,G147&lt;0.451,H147&lt;10.266,F147&lt;2.5,F147&gt;=1.5),4.433,IF(AND(G147&gt;=0.865,G147&gt;=0.451,H147&lt;10.266,F147&lt;2.5,F147&gt;=1.5),4.2,IF(AND(B147&lt;2.45,H147&lt;13.665,H147&gt;=10.266,F147&lt;2.5,F147&gt;=1.5),3.7,IF(AND(G147&lt;0.302,H147&gt;=13.665,H147&gt;=10.266,F147&lt;2.5,F147&gt;=1.5),5,IF(AND(B147&lt;2.9,A147&lt;6.1,A147&lt;6.6,F147&gt;=2.5,F147&gt;=1.5),5.06,IF(AND(B147&gt;=2.9,A147&lt;6.1,A147&lt;6.6,F147&gt;=2.5,F147&gt;=1.5),4.8,IF(AND(B147&lt;3.05,A147&gt;=6.1,A147&lt;6.6,F147&gt;=2.5,F147&gt;=1.5),5.6,IF(AND(B147&gt;=3.05,A147&gt;=6.1,A147&lt;6.6,F147&gt;=2.5,F147&gt;=1.5),5.267,IF(AND(H147&gt;=14.564,A147&lt;7.25,A147&gt;=6.6,F147&gt;=2.5,F147&gt;=1.5),5.6,IF(AND(H147&gt;=14.309,G147&gt;=0.11,G147&lt;0.227,G147&lt;0.347,B147&gt;=3.05,F147&lt;1.5),1.7,IF(AND(D147&lt;0.4,H147&gt;=9.441,H147&gt;=6.417,G147&gt;=0.347,B147&gt;=3.05,F147&lt;1.5),1.5,IF(AND(D147&gt;=0.4,H147&gt;=9.441,H147&gt;=6.417,G147&gt;=0.347,B147&gt;=3.05,F147&lt;1.5),1.633,IF(AND(A147&lt;5.35,G147&lt;0.865,G147&gt;=0.451,H147&lt;10.266,F147&lt;2.5,F147&gt;=1.5),3.15,IF(AND(D147&lt;1.45,G147&gt;=0.302,H147&gt;=13.665,H147&gt;=10.266,F147&lt;2.5,F147&gt;=1.5),4.74,IF(AND(D147&gt;=1.45,G147&gt;=0.302,H147&gt;=13.665,H147&gt;=10.266,F147&lt;2.5,F147&gt;=1.5),4.567,IF(AND(H147&lt;8.836,H147&lt;14.564,A147&lt;7.25,A147&gt;=6.6,F147&gt;=2.5,F147&gt;=1.5),5.7,IF(AND(H147&gt;=8.836,H147&lt;14.564,A147&lt;7.25,A147&gt;=6.6,F147&gt;=2.5,F147&gt;=1.5),5.9,IF(AND(H147&lt;11.53,H147&lt;14.309,G147&gt;=0.11,G147&lt;0.227,G147&lt;0.347,B147&gt;=3.05,F147&lt;1.5),1.5,IF(AND(H147&gt;=11.53,H147&lt;14.309,G147&gt;=0.11,G147&lt;0.227,G147&lt;0.347,B147&gt;=3.05,F147&lt;1.5),1.467,IF(AND(H147&lt;9.386,A147&gt;=5.35,G147&lt;0.865,G147&gt;=0.451,H147&lt;10.266,F147&lt;2.5,F147&gt;=1.5),3.56,IF(AND(H147&gt;=9.386,A147&gt;=5.35,G147&lt;0.865,G147&gt;=0.451,H147&lt;10.266,F147&lt;2.5,F147&gt;=1.5),4.2,IF(AND(H147&lt;11.036,D147&lt;1.45,B147&gt;=2.45,H147&lt;13.665,H147&gt;=10.266,F147&lt;2.5,F147&gt;=1.5),4.45,IF(AND(H147&gt;=11.036,D147&lt;1.45,B147&gt;=2.45,H147&lt;13.665,H147&gt;=10.266,F147&lt;2.5,F147&gt;=1.5),4.1,IF(AND(G147&gt;=0.585,D147&gt;=1.45,B147&gt;=2.45,H147&lt;13.665,H147&gt;=10.266,F147&lt;2.5,F147&gt;=1.5),4.9,IF(AND(H147&lt;11.743,G147&lt;0.585,D147&gt;=1.45,B147&gt;=2.45,H147&lt;13.665,H147&gt;=10.266,F147&lt;2.5,F147&gt;=1.5),4.7,IF(AND(H147&gt;=11.743,G147&lt;0.585,D147&gt;=1.45,B147&gt;=2.45,H147&lt;13.665,H147&gt;=10.266,F147&lt;2.5,F147&gt;=1.5),4.5,"shouldnthappen")))))))))))))))))))))))))))))))))))</f>
        <v>5.7</v>
      </c>
      <c r="AV147" s="1" t="n">
        <f aca="false">IF(AND(G147&gt;=0.356,F147&gt;=1.5,A147&lt;5.75),3.52,IF(AND(A147&lt;7.25,A147&gt;=7.1,A147&gt;=5.75),5.875,IF(AND(A147&gt;=7.25,A147&gt;=7.1,A147&gt;=5.75),6.5,IF(AND(D147&gt;=0.35,G147&gt;=0.586,F147&lt;1.5,A147&lt;5.75),1.8,IF(AND(D147&lt;1.4,G147&lt;0.356,F147&gt;=1.5,A147&lt;5.75),4.2,IF(AND(D147&gt;=1.4,G147&lt;0.356,F147&gt;=1.5,A147&lt;5.75),4.5,IF(AND(H147&gt;=11.218,A147&lt;5.05,G147&lt;0.586,F147&lt;1.5,A147&lt;5.75),1.225,IF(AND(G147&gt;=0.253,A147&gt;=5.05,G147&lt;0.586,F147&lt;1.5,A147&lt;5.75),1.3,IF(AND(B147&gt;=3.75,D147&lt;0.35,G147&gt;=0.586,F147&lt;1.5,A147&lt;5.75),1.567,IF(AND(B147&lt;2.85,D147&lt;1.35,D147&lt;1.65,A147&lt;7.1,A147&gt;=5.75),4.26,IF(AND(B147&gt;=2.85,D147&lt;1.35,D147&lt;1.65,A147&lt;7.1,A147&gt;=5.75),4.45,IF(AND(A147&lt;6.05,H147&lt;12.921,D147&gt;=1.65,A147&lt;7.1,A147&gt;=5.75),5.1,IF(AND(H147&gt;=15.338,H147&gt;=12.921,D147&gt;=1.65,A147&lt;7.1,A147&gt;=5.75),5.55,IF(AND(G147&lt;0.418,H147&lt;11.218,A147&lt;5.05,G147&lt;0.586,F147&lt;1.5,A147&lt;5.75),1.42,IF(AND(G147&gt;=0.418,H147&lt;11.218,A147&lt;5.05,G147&lt;0.586,F147&lt;1.5,A147&lt;5.75),1.3,IF(AND(H147&gt;=13.321,G147&lt;0.253,A147&gt;=5.05,G147&lt;0.586,F147&lt;1.5,A147&lt;5.75),1.7,IF(AND(H147&lt;6.089,B147&lt;3.75,D147&lt;0.35,G147&gt;=0.586,F147&lt;1.5,A147&lt;5.75),1.7,IF(AND(H147&gt;=6.089,B147&lt;3.75,D147&lt;0.35,G147&gt;=0.586,F147&lt;1.5,A147&lt;5.75),1.5,IF(AND(B147&lt;2.9,D147&lt;1.45,D147&gt;=1.35,D147&lt;1.65,A147&lt;7.1,A147&gt;=5.75),4.8,IF(AND(B147&gt;=2.9,D147&lt;1.45,D147&gt;=1.35,D147&lt;1.65,A147&lt;7.1,A147&gt;=5.75),4.475,IF(AND(B147&lt;2.5,D147&gt;=1.45,D147&gt;=1.35,D147&lt;1.65,A147&lt;7.1,A147&gt;=5.75),4.5,IF(AND(H147&lt;8.884,A147&gt;=6.05,H147&lt;12.921,D147&gt;=1.65,A147&lt;7.1,A147&gt;=5.75),5.4,IF(AND(A147&lt;6.3,H147&lt;15.338,H147&gt;=12.921,D147&gt;=1.65,A147&lt;7.1,A147&gt;=5.75),4.967,IF(AND(A147&gt;=6.3,H147&lt;15.338,H147&gt;=12.921,D147&gt;=1.65,A147&lt;7.1,A147&gt;=5.75),5.133,IF(AND(H147&lt;10.826,H147&lt;13.321,G147&lt;0.253,A147&gt;=5.05,G147&lt;0.586,F147&lt;1.5,A147&lt;5.75),1.5,IF(AND(H147&gt;=10.826,H147&lt;13.321,G147&lt;0.253,A147&gt;=5.05,G147&lt;0.586,F147&lt;1.5,A147&lt;5.75),1.4,IF(AND(H147&lt;7.47,B147&gt;=2.5,D147&gt;=1.45,D147&gt;=1.35,D147&lt;1.65,A147&lt;7.1,A147&gt;=5.75),5.1,IF(AND(H147&gt;=7.47,B147&gt;=2.5,D147&gt;=1.45,D147&gt;=1.35,D147&lt;1.65,A147&lt;7.1,A147&gt;=5.75),4.725,IF(AND(H147&lt;9.637,H147&gt;=8.884,A147&gt;=6.05,H147&lt;12.921,D147&gt;=1.65,A147&lt;7.1,A147&gt;=5.75),5.9,IF(AND(B147&lt;2.6,H147&gt;=9.637,H147&gt;=8.884,A147&gt;=6.05,H147&lt;12.921,D147&gt;=1.65,A147&lt;7.1,A147&gt;=5.75),5.8,IF(AND(B147&lt;2.75,B147&gt;=2.6,H147&gt;=9.637,H147&gt;=8.884,A147&gt;=6.05,H147&lt;12.921,D147&gt;=1.65,A147&lt;7.1,A147&gt;=5.75),5.3,IF(AND(D147&lt;2.25,B147&gt;=2.75,B147&gt;=2.6,H147&gt;=9.637,H147&gt;=8.884,A147&gt;=6.05,H147&lt;12.921,D147&gt;=1.65,A147&lt;7.1,A147&gt;=5.75),5.6,IF(AND(D147&gt;=2.25,B147&gt;=2.75,B147&gt;=2.6,H147&gt;=9.637,H147&gt;=8.884,A147&gt;=6.05,H147&lt;12.921,D147&gt;=1.65,A147&lt;7.1,A147&gt;=5.75),5.5,"shouldnthappen")))))))))))))))))))))))))))))))))</f>
        <v>5.4</v>
      </c>
      <c r="AW147" s="1" t="n">
        <f aca="false">IF(AND(G147&gt;=0.905,F147&lt;1.5),1.767,IF(AND(H147&gt;=16.674,F147&gt;=1.5),6.55,IF(AND(A147&lt;4.35,H147&lt;14.344,G147&lt;0.905,F147&lt;1.5),1.1,IF(AND(B147&lt;3.65,H147&gt;=14.344,G147&lt;0.905,F147&lt;1.5),1.5,IF(AND(B147&gt;=3.65,H147&gt;=14.344,G147&lt;0.905,F147&lt;1.5),1.65,IF(AND(B147&lt;2.6,F147&gt;=2.5,H147&lt;16.674,F147&gt;=1.5),4.5,IF(AND(D147&gt;=0.45,A147&gt;=4.35,H147&lt;14.344,G147&lt;0.905,F147&lt;1.5),1.65,IF(AND(D147&lt;1.15,A147&lt;5.9,F147&lt;2.5,H147&lt;16.674,F147&gt;=1.5),3.56,IF(AND(B147&lt;2.75,A147&gt;=5.9,F147&lt;2.5,H147&lt;16.674,F147&gt;=1.5),5,IF(AND(H147&lt;13.531,B147&gt;=2.75,A147&gt;=5.9,F147&lt;2.5,H147&lt;16.674,F147&gt;=1.5),4.333,IF(AND(B147&lt;3.2,G147&gt;=0.669,B147&gt;=2.6,F147&gt;=2.5,H147&lt;16.674,F147&gt;=1.5),5.08,IF(AND(B147&gt;=3.2,G147&gt;=0.669,B147&gt;=2.6,F147&gt;=2.5,H147&lt;16.674,F147&gt;=1.5),5.4,IF(AND(B147&lt;3.15,A147&lt;5.05,D147&lt;0.45,A147&gt;=4.35,H147&lt;14.344,G147&lt;0.905,F147&lt;1.5),1.45,IF(AND(A147&gt;=5.55,A147&gt;=5.05,D147&lt;0.45,A147&gt;=4.35,H147&lt;14.344,G147&lt;0.905,F147&lt;1.5),1.5,IF(AND(A147&lt;5.55,A147&lt;5.65,D147&gt;=1.15,A147&lt;5.9,F147&lt;2.5,H147&lt;16.674,F147&gt;=1.5),3.95,IF(AND(A147&gt;=5.55,A147&lt;5.65,D147&gt;=1.15,A147&lt;5.9,F147&lt;2.5,H147&lt;16.674,F147&gt;=1.5),3.82,IF(AND(G147&lt;0.39,A147&gt;=5.65,D147&gt;=1.15,A147&lt;5.9,F147&lt;2.5,H147&lt;16.674,F147&gt;=1.5),4.35,IF(AND(G147&gt;=0.39,A147&gt;=5.65,D147&gt;=1.15,A147&lt;5.9,F147&lt;2.5,H147&lt;16.674,F147&gt;=1.5),3.95,IF(AND(G147&lt;0.466,H147&gt;=13.531,B147&gt;=2.75,A147&gt;=5.9,F147&lt;2.5,H147&lt;16.674,F147&gt;=1.5),4.8,IF(AND(G147&gt;=0.466,H147&gt;=13.531,B147&gt;=2.75,A147&gt;=5.9,F147&lt;2.5,H147&lt;16.674,F147&gt;=1.5),4.7,IF(AND(H147&lt;10.144,D147&lt;2.05,G147&lt;0.669,B147&gt;=2.6,F147&gt;=2.5,H147&lt;16.674,F147&gt;=1.5),5.3,IF(AND(H147&gt;=10.144,D147&lt;2.05,G147&lt;0.669,B147&gt;=2.6,F147&gt;=2.5,H147&lt;16.674,F147&gt;=1.5),5.133,IF(AND(D147&gt;=2.45,D147&gt;=2.05,G147&lt;0.669,B147&gt;=2.6,F147&gt;=2.5,H147&lt;16.674,F147&gt;=1.5),5.9,IF(AND(B147&lt;3.25,B147&gt;=3.15,A147&lt;5.05,D147&lt;0.45,A147&gt;=4.35,H147&lt;14.344,G147&lt;0.905,F147&lt;1.5),1.2,IF(AND(B147&gt;=3.25,B147&gt;=3.15,A147&lt;5.05,D147&lt;0.45,A147&gt;=4.35,H147&lt;14.344,G147&lt;0.905,F147&lt;1.5),1.36,IF(AND(B147&gt;=3.8,A147&lt;5.55,A147&gt;=5.05,D147&lt;0.45,A147&gt;=4.35,H147&lt;14.344,G147&lt;0.905,F147&lt;1.5),1.3,IF(AND(G147&lt;0.05,B147&lt;3.8,A147&lt;5.55,A147&gt;=5.05,D147&lt;0.45,A147&gt;=4.35,H147&lt;14.344,G147&lt;0.905,F147&lt;1.5),1.4,IF(AND(G147&lt;0.107,G147&lt;0.395,D147&lt;2.45,D147&gt;=2.05,G147&lt;0.669,B147&gt;=2.6,F147&gt;=2.5,H147&lt;16.674,F147&gt;=1.5),5.667,IF(AND(G147&lt;0.537,G147&gt;=0.395,D147&lt;2.45,D147&gt;=2.05,G147&lt;0.669,B147&gt;=2.6,F147&gt;=2.5,H147&lt;16.674,F147&gt;=1.5),5.6,IF(AND(G147&gt;=0.537,G147&gt;=0.395,D147&lt;2.45,D147&gt;=2.05,G147&lt;0.669,B147&gt;=2.6,F147&gt;=2.5,H147&lt;16.674,F147&gt;=1.5),5.775,IF(AND(B147&lt;3.6,G147&gt;=0.05,B147&lt;3.8,A147&lt;5.55,A147&gt;=5.05,D147&lt;0.45,A147&gt;=4.35,H147&lt;14.344,G147&lt;0.905,F147&lt;1.5),1.475,IF(AND(B147&gt;=3.6,G147&gt;=0.05,B147&lt;3.8,A147&lt;5.55,A147&gt;=5.05,D147&lt;0.45,A147&gt;=4.35,H147&lt;14.344,G147&lt;0.905,F147&lt;1.5),1.5,IF(AND(G147&lt;0.312,G147&gt;=0.107,G147&lt;0.395,D147&lt;2.45,D147&gt;=2.05,G147&lt;0.669,B147&gt;=2.6,F147&gt;=2.5,H147&lt;16.674,F147&gt;=1.5),5.18,IF(AND(G147&gt;=0.312,G147&gt;=0.107,G147&lt;0.395,D147&lt;2.45,D147&gt;=2.05,G147&lt;0.669,B147&gt;=2.6,F147&gt;=2.5,H147&lt;16.674,F147&gt;=1.5),5.4,"shouldnthappen"))))))))))))))))))))))))))))))))))</f>
        <v>5.9</v>
      </c>
      <c r="AX147" s="1" t="n">
        <f aca="false">IF(AND(D147&gt;=1.3,B147&gt;=3.45),6.25,IF(AND(B147&lt;2.75,A147&lt;5.25,B147&lt;3.45),3.9,IF(AND(D147&lt;0.25,D147&lt;1.3,B147&gt;=3.45),1.16,IF(AND(A147&gt;=5.05,B147&gt;=2.75,A147&lt;5.25,B147&lt;3.45),1.7,IF(AND(D147&lt;0.7,F147&lt;2.5,A147&gt;=5.25,B147&lt;3.45),1.5,IF(AND(H147&gt;=16.284,F147&gt;=2.5,A147&gt;=5.25,B147&lt;3.45),6.6,IF(AND(G147&lt;0.123,D147&gt;=0.25,D147&lt;1.3,B147&gt;=3.45),1.3,IF(AND(A147&lt;4.5,A147&lt;5.05,B147&gt;=2.75,A147&lt;5.25,B147&lt;3.45),1.3,IF(AND(A147&lt;5.05,G147&gt;=0.123,D147&gt;=0.25,D147&lt;1.3,B147&gt;=3.45),1.6,IF(AND(B147&lt;3.15,A147&gt;=4.5,A147&lt;5.05,B147&gt;=2.75,A147&lt;5.25,B147&lt;3.45),1.54,IF(AND(B147&gt;=3.15,A147&gt;=4.5,A147&lt;5.05,B147&gt;=2.75,A147&lt;5.25,B147&lt;3.45),1.35,IF(AND(D147&gt;=1.4,A147&lt;5.9,D147&gt;=0.7,F147&lt;2.5,A147&gt;=5.25,B147&lt;3.45),4.5,IF(AND(D147&gt;=1.55,A147&gt;=5.9,D147&gt;=0.7,F147&lt;2.5,A147&gt;=5.25,B147&lt;3.45),4.95,IF(AND(G147&gt;=0.682,D147&gt;=2.05,H147&lt;16.284,F147&gt;=2.5,A147&gt;=5.25,B147&lt;3.45),5.26,IF(AND(A147&lt;5.4,A147&gt;=5.05,G147&gt;=0.123,D147&gt;=0.25,D147&lt;1.3,B147&gt;=3.45),1.64,IF(AND(A147&gt;=5.4,A147&gt;=5.05,G147&gt;=0.123,D147&gt;=0.25,D147&lt;1.3,B147&gt;=3.45),1.6,IF(AND(G147&lt;0.372,D147&lt;1.4,A147&lt;5.9,D147&gt;=0.7,F147&lt;2.5,A147&gt;=5.25,B147&lt;3.45),4.175,IF(AND(D147&lt;1.35,D147&lt;1.55,A147&gt;=5.9,D147&gt;=0.7,F147&lt;2.5,A147&gt;=5.25,B147&lt;3.45),4.2,IF(AND(B147&lt;2.35,G147&lt;0.596,D147&lt;2.05,H147&lt;16.284,F147&gt;=2.5,A147&gt;=5.25,B147&lt;3.45),5,IF(AND(G147&gt;=0.888,G147&gt;=0.596,D147&lt;2.05,H147&lt;16.284,F147&gt;=2.5,A147&gt;=5.25,B147&lt;3.45),4.8,IF(AND(A147&gt;=6.85,G147&lt;0.682,D147&gt;=2.05,H147&lt;16.284,F147&gt;=2.5,A147&gt;=5.25,B147&lt;3.45),5.4,IF(AND(A147&gt;=5.75,G147&gt;=0.372,D147&lt;1.4,A147&lt;5.9,D147&gt;=0.7,F147&lt;2.5,A147&gt;=5.25,B147&lt;3.45),3.933,IF(AND(A147&gt;=6.75,D147&gt;=1.35,D147&lt;1.55,A147&gt;=5.9,D147&gt;=0.7,F147&lt;2.5,A147&gt;=5.25,B147&lt;3.45),4.8,IF(AND(H147&lt;11.084,B147&gt;=2.35,G147&lt;0.596,D147&lt;2.05,H147&lt;16.284,F147&gt;=2.5,A147&gt;=5.25,B147&lt;3.45),5.3,IF(AND(H147&lt;8.435,G147&lt;0.888,G147&gt;=0.596,D147&lt;2.05,H147&lt;16.284,F147&gt;=2.5,A147&gt;=5.25,B147&lt;3.45),5.1,IF(AND(H147&gt;=8.435,G147&lt;0.888,G147&gt;=0.596,D147&lt;2.05,H147&lt;16.284,F147&gt;=2.5,A147&gt;=5.25,B147&lt;3.45),4.94,IF(AND(B147&lt;3.15,A147&lt;6.85,G147&lt;0.682,D147&gt;=2.05,H147&lt;16.284,F147&gt;=2.5,A147&gt;=5.25,B147&lt;3.45),5.6,IF(AND(B147&gt;=3.15,A147&lt;6.85,G147&lt;0.682,D147&gt;=2.05,H147&lt;16.284,F147&gt;=2.5,A147&gt;=5.25,B147&lt;3.45),5.74,IF(AND(G147&lt;0.572,A147&lt;5.75,G147&gt;=0.372,D147&lt;1.4,A147&lt;5.9,D147&gt;=0.7,F147&lt;2.5,A147&gt;=5.25,B147&lt;3.45),3.7,IF(AND(D147&lt;1.45,A147&lt;6.75,D147&gt;=1.35,D147&lt;1.55,A147&gt;=5.9,D147&gt;=0.7,F147&lt;2.5,A147&gt;=5.25,B147&lt;3.45),4.46,IF(AND(D147&gt;=1.45,A147&lt;6.75,D147&gt;=1.35,D147&lt;1.55,A147&gt;=5.9,D147&gt;=0.7,F147&lt;2.5,A147&gt;=5.25,B147&lt;3.45),4.567,IF(AND(H147&lt;12.532,H147&gt;=11.084,B147&gt;=2.35,G147&lt;0.596,D147&lt;2.05,H147&lt;16.284,F147&gt;=2.5,A147&gt;=5.25,B147&lt;3.45),5.8,IF(AND(H147&gt;=12.532,H147&gt;=11.084,B147&gt;=2.35,G147&lt;0.596,D147&lt;2.05,H147&lt;16.284,F147&gt;=2.5,A147&gt;=5.25,B147&lt;3.45),5.667,IF(AND(A147&gt;=5.65,G147&gt;=0.572,A147&lt;5.75,G147&gt;=0.372,D147&lt;1.4,A147&lt;5.9,D147&gt;=0.7,F147&lt;2.5,A147&gt;=5.25,B147&lt;3.45),4.2,IF(AND(G147&lt;0.862,A147&lt;5.65,G147&gt;=0.572,A147&lt;5.75,G147&gt;=0.372,D147&lt;1.4,A147&lt;5.9,D147&gt;=0.7,F147&lt;2.5,A147&gt;=5.25,B147&lt;3.45),3.9,IF(AND(G147&gt;=0.862,A147&lt;5.65,G147&gt;=0.572,A147&lt;5.75,G147&gt;=0.372,D147&lt;1.4,A147&lt;5.9,D147&gt;=0.7,F147&lt;2.5,A147&gt;=5.25,B147&lt;3.45),4,"shouldnthappen"))))))))))))))))))))))))))))))))))))</f>
        <v>5.74</v>
      </c>
      <c r="AY147" s="1" t="n">
        <f aca="false">IF(AND(H147&gt;=8.233,D147&gt;=0.8,A147&lt;5.55),3.525,IF(AND(B147&lt;2.9,H147&gt;=15.534,A147&gt;=5.55),4.8,IF(AND(H147&gt;=12.259,A147&lt;4.75,D147&lt;0.8,A147&lt;5.55),1.25,IF(AND(B147&gt;=3.85,A147&gt;=4.75,D147&lt;0.8,A147&lt;5.55),1.425,IF(AND(D147&lt;1.55,H147&lt;8.233,D147&gt;=0.8,A147&lt;5.55),3.975,IF(AND(D147&gt;=1.55,H147&lt;8.233,D147&gt;=0.8,A147&lt;5.55),4.5,IF(AND(D147&lt;0.65,D147&lt;1.7,H147&lt;15.534,A147&gt;=5.55),1.7,IF(AND(A147&gt;=7.05,D147&gt;=1.7,H147&lt;15.534,A147&gt;=5.55),6.3,IF(AND(B147&gt;=3.35,B147&gt;=2.9,H147&gt;=15.534,A147&gt;=5.55),5.4,IF(AND(B147&lt;3.1,H147&lt;12.259,A147&lt;4.75,D147&lt;0.8,A147&lt;5.55),1.367,IF(AND(B147&gt;=3.1,H147&lt;12.259,A147&lt;4.75,D147&lt;0.8,A147&lt;5.55),1.4,IF(AND(G147&gt;=0.905,B147&lt;3.85,A147&gt;=4.75,D147&lt;0.8,A147&lt;5.55),1.9,IF(AND(H147&lt;15.681,B147&lt;3.35,B147&gt;=2.9,H147&gt;=15.534,A147&gt;=5.55),5.8,IF(AND(H147&gt;=15.681,B147&lt;3.35,B147&gt;=2.9,H147&gt;=15.534,A147&gt;=5.55),5.7,IF(AND(H147&gt;=14.877,G147&lt;0.905,B147&lt;3.85,A147&gt;=4.75,D147&lt;0.8,A147&lt;5.55),1.3,IF(AND(D147&gt;=1.25,B147&lt;2.65,D147&gt;=0.65,D147&lt;1.7,H147&lt;15.534,A147&gt;=5.55),4.433,IF(AND(G147&gt;=0.622,B147&lt;3.15,A147&lt;7.05,D147&gt;=1.7,H147&lt;15.534,A147&gt;=5.55),5.08,IF(AND(H147&gt;=13.42,B147&gt;=3.15,A147&lt;7.05,D147&gt;=1.7,H147&lt;15.534,A147&gt;=5.55),5.1,IF(AND(G147&lt;0.265,H147&lt;14.877,G147&lt;0.905,B147&lt;3.85,A147&gt;=4.75,D147&lt;0.8,A147&lt;5.55),1.2,IF(AND(A147&lt;5.75,D147&lt;1.25,B147&lt;2.65,D147&gt;=0.65,D147&lt;1.7,H147&lt;15.534,A147&gt;=5.55),3.7,IF(AND(A147&gt;=5.75,D147&lt;1.25,B147&lt;2.65,D147&gt;=0.65,D147&lt;1.7,H147&lt;15.534,A147&gt;=5.55),4,IF(AND(G147&gt;=0.652,D147&lt;1.35,B147&gt;=2.65,D147&gt;=0.65,D147&lt;1.7,H147&lt;15.534,A147&gt;=5.55),3.6,IF(AND(H147&lt;7.47,D147&gt;=1.35,B147&gt;=2.65,D147&gt;=0.65,D147&lt;1.7,H147&lt;15.534,A147&gt;=5.55),5.1,IF(AND(H147&lt;10.914,G147&lt;0.622,B147&lt;3.15,A147&lt;7.05,D147&gt;=1.7,H147&lt;15.534,A147&gt;=5.55),5.36,IF(AND(H147&gt;=10.914,G147&lt;0.622,B147&lt;3.15,A147&lt;7.05,D147&gt;=1.7,H147&lt;15.534,A147&gt;=5.55),5.64,IF(AND(G147&gt;=0.657,H147&lt;13.42,B147&gt;=3.15,A147&lt;7.05,D147&gt;=1.7,H147&lt;15.534,A147&gt;=5.55),6,IF(AND(G147&gt;=0.782,G147&gt;=0.265,H147&lt;14.877,G147&lt;0.905,B147&lt;3.85,A147&gt;=4.75,D147&lt;0.8,A147&lt;5.55),1.48,IF(AND(H147&lt;11.286,G147&lt;0.652,D147&lt;1.35,B147&gt;=2.65,D147&gt;=0.65,D147&lt;1.7,H147&lt;15.534,A147&gt;=5.55),4.24,IF(AND(H147&gt;=11.286,G147&lt;0.652,D147&lt;1.35,B147&gt;=2.65,D147&gt;=0.65,D147&lt;1.7,H147&lt;15.534,A147&gt;=5.55),4.05,IF(AND(G147&lt;0.413,H147&gt;=7.47,D147&gt;=1.35,B147&gt;=2.65,D147&gt;=0.65,D147&lt;1.7,H147&lt;15.534,A147&gt;=5.55),5.1,IF(AND(H147&lt;11.325,G147&lt;0.657,H147&lt;13.42,B147&gt;=3.15,A147&lt;7.05,D147&gt;=1.7,H147&lt;15.534,A147&gt;=5.55),5.8,IF(AND(H147&gt;=11.325,G147&lt;0.657,H147&lt;13.42,B147&gt;=3.15,A147&lt;7.05,D147&gt;=1.7,H147&lt;15.534,A147&gt;=5.55),5.6,IF(AND(D147&gt;=0.35,G147&lt;0.782,G147&gt;=0.265,H147&lt;14.877,G147&lt;0.905,B147&lt;3.85,A147&gt;=4.75,D147&lt;0.8,A147&lt;5.55),1.633,IF(AND(B147&lt;2.85,G147&gt;=0.413,H147&gt;=7.47,D147&gt;=1.35,B147&gt;=2.65,D147&gt;=0.65,D147&lt;1.7,H147&lt;15.534,A147&gt;=5.55),4.6,IF(AND(D147&lt;0.15,D147&lt;0.35,G147&lt;0.782,G147&gt;=0.265,H147&lt;14.877,G147&lt;0.905,B147&lt;3.85,A147&gt;=4.75,D147&lt;0.8,A147&lt;5.55),1.5,IF(AND(D147&gt;=0.15,D147&lt;0.35,G147&lt;0.782,G147&gt;=0.265,H147&lt;14.877,G147&lt;0.905,B147&lt;3.85,A147&gt;=4.75,D147&lt;0.8,A147&lt;5.55),1.543,IF(AND(A147&gt;=6.8,B147&gt;=2.85,G147&gt;=0.413,H147&gt;=7.47,D147&gt;=1.35,B147&gt;=2.65,D147&gt;=0.65,D147&lt;1.7,H147&lt;15.534,A147&gt;=5.55),4.9,IF(AND(H147&lt;13.531,A147&lt;6.8,B147&gt;=2.85,G147&gt;=0.413,H147&gt;=7.47,D147&gt;=1.35,B147&gt;=2.65,D147&gt;=0.65,D147&lt;1.7,H147&lt;15.534,A147&gt;=5.55),4.5,IF(AND(H147&gt;=13.531,A147&lt;6.8,B147&gt;=2.85,G147&gt;=0.413,H147&gt;=7.47,D147&gt;=1.35,B147&gt;=2.65,D147&gt;=0.65,D147&lt;1.7,H147&lt;15.534,A147&gt;=5.55),4.7,"shouldnthappen")))))))))))))))))))))))))))))))))))))))</f>
        <v>5.8</v>
      </c>
      <c r="AZ147" s="1" t="n">
        <f aca="false">IF(AND(H147&gt;=15.371,B147&gt;=3.35),5.4,IF(AND(G147&gt;=0.851,H147&gt;=15.244,B147&lt;3.35),4.75,IF(AND(F147&gt;=2,H147&lt;15.371,B147&gt;=3.35),5.6,IF(AND(B147&lt;2.75,A147&lt;5.15,H147&lt;15.244,B147&lt;3.35),3.42,IF(AND(A147&gt;=7.25,G147&lt;0.851,H147&gt;=15.244,B147&lt;3.35),6.6,IF(AND(A147&lt;4.45,B147&gt;=2.75,A147&lt;5.15,H147&lt;15.244,B147&lt;3.35),1.1,IF(AND(G147&lt;0.527,A147&lt;7.25,G147&lt;0.851,H147&gt;=15.244,B147&lt;3.35),5.08,IF(AND(G147&gt;=0.527,A147&lt;7.25,G147&lt;0.851,H147&gt;=15.244,B147&lt;3.35),5.8,IF(AND(D147&gt;=0.35,B147&lt;3.7,F147&lt;2,H147&lt;15.371,B147&gt;=3.35),1.55,IF(AND(H147&lt;6.542,B147&gt;=3.7,F147&lt;2,H147&lt;15.371,B147&gt;=3.35),1.9,IF(AND(B147&lt;3.25,A147&gt;=4.45,B147&gt;=2.75,A147&lt;5.15,H147&lt;15.244,B147&lt;3.35),1.46,IF(AND(B147&gt;=3.25,A147&gt;=4.45,B147&gt;=2.75,A147&lt;5.15,H147&lt;15.244,B147&lt;3.35),1.7,IF(AND(H147&lt;13.654,B147&gt;=2.95,D147&lt;1.45,A147&gt;=5.15,H147&lt;15.244,B147&lt;3.35),4.3,IF(AND(H147&gt;=13.654,B147&gt;=2.95,D147&lt;1.45,A147&gt;=5.15,H147&lt;15.244,B147&lt;3.35),4.625,IF(AND(F147&gt;=2.5,D147&lt;1.75,D147&gt;=1.45,A147&gt;=5.15,H147&lt;15.244,B147&lt;3.35),5.3,IF(AND(G147&gt;=0.853,D147&gt;=1.75,D147&gt;=1.45,A147&gt;=5.15,H147&lt;15.244,B147&lt;3.35),5.15,IF(AND(D147&gt;=0.25,D147&lt;0.35,B147&lt;3.7,F147&lt;2,H147&lt;15.371,B147&gt;=3.35),1.3,IF(AND(B147&lt;3.85,H147&gt;=6.542,B147&gt;=3.7,F147&lt;2,H147&lt;15.371,B147&gt;=3.35),1.633,IF(AND(H147&lt;7.02,H147&lt;10.688,B147&lt;2.95,D147&lt;1.45,A147&gt;=5.15,H147&lt;15.244,B147&lt;3.35),3.98,IF(AND(G147&lt;0.338,H147&gt;=10.688,B147&lt;2.95,D147&lt;1.45,A147&gt;=5.15,H147&lt;15.244,B147&lt;3.35),4.22,IF(AND(G147&gt;=0.338,H147&gt;=10.688,B147&lt;2.95,D147&lt;1.45,A147&gt;=5.15,H147&lt;15.244,B147&lt;3.35),3.9,IF(AND(B147&lt;2.75,F147&lt;2.5,D147&lt;1.75,D147&gt;=1.45,A147&gt;=5.15,H147&lt;15.244,B147&lt;3.35),5.1,IF(AND(B147&gt;=2.75,F147&lt;2.5,D147&lt;1.75,D147&gt;=1.45,A147&gt;=5.15,H147&lt;15.244,B147&lt;3.35),4.74,IF(AND(A147&gt;=7,G147&lt;0.853,D147&gt;=1.75,D147&gt;=1.45,A147&gt;=5.15,H147&lt;15.244,B147&lt;3.35),6.5,IF(AND(G147&gt;=0.934,D147&lt;0.25,D147&lt;0.35,B147&lt;3.7,F147&lt;2,H147&lt;15.371,B147&gt;=3.35),1.7,IF(AND(D147&lt;0.25,B147&gt;=3.85,H147&gt;=6.542,B147&gt;=3.7,F147&lt;2,H147&lt;15.371,B147&gt;=3.35),1.5,IF(AND(D147&gt;=0.25,B147&gt;=3.85,H147&gt;=6.542,B147&gt;=3.7,F147&lt;2,H147&lt;15.371,B147&gt;=3.35),1.4,IF(AND(B147&lt;2.5,H147&gt;=7.02,H147&lt;10.688,B147&lt;2.95,D147&lt;1.45,A147&gt;=5.15,H147&lt;15.244,B147&lt;3.35),3.8,IF(AND(G147&gt;=0.74,A147&lt;7,G147&lt;0.853,D147&gt;=1.75,D147&gt;=1.45,A147&gt;=5.15,H147&lt;15.244,B147&lt;3.35),6,IF(AND(G147&gt;=0.61,G147&lt;0.934,D147&lt;0.25,D147&lt;0.35,B147&lt;3.7,F147&lt;2,H147&lt;15.371,B147&gt;=3.35),1.5,IF(AND(D147&lt;1.15,B147&gt;=2.5,H147&gt;=7.02,H147&lt;10.688,B147&lt;2.95,D147&lt;1.45,A147&gt;=5.15,H147&lt;15.244,B147&lt;3.35),3.5,IF(AND(D147&gt;=1.15,B147&gt;=2.5,H147&gt;=7.02,H147&lt;10.688,B147&lt;2.95,D147&lt;1.45,A147&gt;=5.15,H147&lt;15.244,B147&lt;3.35),3.6,IF(AND(G147&gt;=0.626,G147&lt;0.74,A147&lt;7,G147&lt;0.853,D147&gt;=1.75,D147&gt;=1.45,A147&gt;=5.15,H147&lt;15.244,B147&lt;3.35),4.9,IF(AND(H147&lt;13.641,G147&lt;0.61,G147&lt;0.934,D147&lt;0.25,D147&lt;0.35,B147&lt;3.7,F147&lt;2,H147&lt;15.371,B147&gt;=3.35),1.425,IF(AND(H147&gt;=13.641,G147&lt;0.61,G147&lt;0.934,D147&lt;0.25,D147&lt;0.35,B147&lt;3.7,F147&lt;2,H147&lt;15.371,B147&gt;=3.35),1.3,IF(AND(B147&lt;3.05,G147&lt;0.626,G147&lt;0.74,A147&lt;7,G147&lt;0.853,D147&gt;=1.75,D147&gt;=1.45,A147&gt;=5.15,H147&lt;15.244,B147&lt;3.35),5.475,IF(AND(B147&gt;=3.05,G147&lt;0.626,G147&lt;0.74,A147&lt;7,G147&lt;0.853,D147&gt;=1.75,D147&gt;=1.45,A147&gt;=5.15,H147&lt;15.244,B147&lt;3.35),5.633,"shouldnthappen")))))))))))))))))))))))))))))))))))))</f>
        <v>5.633</v>
      </c>
      <c r="BA147" s="1" t="n">
        <f aca="false">IF(AND(F147&gt;=2,B147&gt;=3.4),6.1,IF(AND(B147&lt;2.75,A147&lt;5.15,B147&lt;3.4),3.225,IF(AND(G147&gt;=0.821,F147&lt;2,B147&gt;=3.4),1.9,IF(AND(B147&gt;=3.2,B147&gt;=2.75,A147&lt;5.15,B147&lt;3.4),1.7,IF(AND(A147&lt;4.8,G147&lt;0.821,F147&lt;2,B147&gt;=3.4),1,IF(AND(G147&gt;=0.446,B147&lt;3.2,B147&gt;=2.75,A147&lt;5.15,B147&lt;3.4),1.1,IF(AND(G147&lt;0.356,D147&lt;1.45,A147&lt;6.25,A147&gt;=5.15,B147&lt;3.4),4.32,IF(AND(G147&lt;0.591,D147&gt;=1.45,A147&lt;6.25,A147&gt;=5.15,B147&lt;3.4),4.6,IF(AND(D147&lt;1.75,G147&lt;0.597,A147&gt;=6.25,A147&gt;=5.15,B147&lt;3.4),4.86,IF(AND(H147&gt;=16.472,G147&gt;=0.597,A147&gt;=6.25,A147&gt;=5.15,B147&lt;3.4),6.6,IF(AND(G147&lt;0.063,G147&lt;0.446,B147&lt;3.2,B147&gt;=2.75,A147&lt;5.15,B147&lt;3.4),1.4,IF(AND(A147&gt;=5.95,G147&gt;=0.356,D147&lt;1.45,A147&lt;6.25,A147&gt;=5.15,B147&lt;3.4),4.6,IF(AND(B147&gt;=2.9,G147&gt;=0.591,D147&gt;=1.45,A147&lt;6.25,A147&gt;=5.15,B147&lt;3.4),4.867,IF(AND(D147&gt;=2.4,H147&lt;16.472,G147&gt;=0.597,A147&gt;=6.25,A147&gt;=5.15,B147&lt;3.4),6,IF(AND(A147&lt;5.45,B147&gt;=3.85,A147&gt;=4.8,G147&lt;0.821,F147&lt;2,B147&gt;=3.4),1.3,IF(AND(A147&gt;=5.45,B147&gt;=3.85,A147&gt;=4.8,G147&lt;0.821,F147&lt;2,B147&gt;=3.4),1.45,IF(AND(H147&lt;14.273,G147&gt;=0.063,G147&lt;0.446,B147&lt;3.2,B147&gt;=2.75,A147&lt;5.15,B147&lt;3.4),1.5,IF(AND(H147&gt;=14.273,G147&gt;=0.063,G147&lt;0.446,B147&lt;3.2,B147&gt;=2.75,A147&lt;5.15,B147&lt;3.4),1.6,IF(AND(G147&gt;=0.572,A147&lt;5.95,G147&gt;=0.356,D147&lt;1.45,A147&lt;6.25,A147&gt;=5.15,B147&lt;3.4),3.9,IF(AND(G147&lt;0.827,B147&lt;2.9,G147&gt;=0.591,D147&gt;=1.45,A147&lt;6.25,A147&gt;=5.15,B147&lt;3.4),4.9,IF(AND(G147&gt;=0.827,B147&lt;2.9,G147&gt;=0.591,D147&gt;=1.45,A147&lt;6.25,A147&gt;=5.15,B147&lt;3.4),5.1,IF(AND(A147&gt;=7.2,B147&lt;3.05,D147&gt;=1.75,G147&lt;0.597,A147&gt;=6.25,A147&gt;=5.15,B147&lt;3.4),6.7,IF(AND(G147&lt;0.353,B147&gt;=3.05,D147&gt;=1.75,G147&lt;0.597,A147&gt;=6.25,A147&gt;=5.15,B147&lt;3.4),5.22,IF(AND(G147&gt;=0.353,B147&gt;=3.05,D147&gt;=1.75,G147&lt;0.597,A147&gt;=6.25,A147&gt;=5.15,B147&lt;3.4),5.65,IF(AND(A147&lt;6.55,D147&lt;2.4,H147&lt;16.472,G147&gt;=0.597,A147&gt;=6.25,A147&gt;=5.15,B147&lt;3.4),5.033,IF(AND(H147&lt;12.719,G147&lt;0.385,B147&lt;3.85,A147&gt;=4.8,G147&lt;0.821,F147&lt;2,B147&gt;=3.4),1.54,IF(AND(H147&gt;=12.719,G147&lt;0.385,B147&lt;3.85,A147&gt;=4.8,G147&lt;0.821,F147&lt;2,B147&gt;=3.4),1.3,IF(AND(B147&lt;3.6,G147&gt;=0.385,B147&lt;3.85,A147&gt;=4.8,G147&lt;0.821,F147&lt;2,B147&gt;=3.4),1.325,IF(AND(B147&gt;=3.6,G147&gt;=0.385,B147&lt;3.85,A147&gt;=4.8,G147&lt;0.821,F147&lt;2,B147&gt;=3.4),1.55,IF(AND(D147&lt;1.05,G147&lt;0.572,A147&lt;5.95,G147&gt;=0.356,D147&lt;1.45,A147&lt;6.25,A147&gt;=5.15,B147&lt;3.4),3.633,IF(AND(D147&gt;=2.15,A147&lt;7.2,B147&lt;3.05,D147&gt;=1.75,G147&lt;0.597,A147&gt;=6.25,A147&gt;=5.15,B147&lt;3.4),5.667,IF(AND(H147&lt;13.094,A147&gt;=6.55,D147&lt;2.4,H147&lt;16.472,G147&gt;=0.597,A147&gt;=6.25,A147&gt;=5.15,B147&lt;3.4),5.2,IF(AND(D147&lt;1.15,D147&gt;=1.05,G147&lt;0.572,A147&lt;5.95,G147&gt;=0.356,D147&lt;1.45,A147&lt;6.25,A147&gt;=5.15,B147&lt;3.4),3.8,IF(AND(D147&gt;=1.15,D147&gt;=1.05,G147&lt;0.572,A147&lt;5.95,G147&gt;=0.356,D147&lt;1.45,A147&lt;6.25,A147&gt;=5.15,B147&lt;3.4),3.9,IF(AND(G147&gt;=0.487,D147&lt;2.15,A147&lt;7.2,B147&lt;3.05,D147&gt;=1.75,G147&lt;0.597,A147&gt;=6.25,A147&gt;=5.15,B147&lt;3.4),5.8,IF(AND(A147&lt;6.8,H147&gt;=13.094,A147&gt;=6.55,D147&lt;2.4,H147&lt;16.472,G147&gt;=0.597,A147&gt;=6.25,A147&gt;=5.15,B147&lt;3.4),4.52,IF(AND(A147&gt;=6.8,H147&gt;=13.094,A147&gt;=6.55,D147&lt;2.4,H147&lt;16.472,G147&gt;=0.597,A147&gt;=6.25,A147&gt;=5.15,B147&lt;3.4),4.75,IF(AND(B147&lt;2.95,G147&lt;0.487,D147&lt;2.15,A147&lt;7.2,B147&lt;3.05,D147&gt;=1.75,G147&lt;0.597,A147&gt;=6.25,A147&gt;=5.15,B147&lt;3.4),5.6,IF(AND(B147&gt;=2.95,G147&lt;0.487,D147&lt;2.15,A147&lt;7.2,B147&lt;3.05,D147&gt;=1.75,G147&lt;0.597,A147&gt;=6.25,A147&gt;=5.15,B147&lt;3.4),5.5,"shouldnthappen")))))))))))))))))))))))))))))))))))))))</f>
        <v>5.65</v>
      </c>
      <c r="BB147" s="1" t="n">
        <f aca="false">IF(AND(A147&lt;4.35,B147&lt;3.25,F147&lt;1.5),1.1,IF(AND(H147&lt;14.005,A147&gt;=4.35,B147&lt;3.25,F147&lt;1.5),1.3,IF(AND(H147&gt;=14.005,A147&gt;=4.35,B147&lt;3.25,F147&lt;1.5),1.6,IF(AND(G147&gt;=0.905,A147&lt;5.15,B147&gt;=3.25,F147&lt;1.5),1.9,IF(AND(B147&lt;3.45,A147&gt;=5.15,B147&gt;=3.25,F147&lt;1.5),1.6,IF(AND(F147&gt;=2.5,D147&gt;=1.35,D147&lt;1.75,F147&gt;=1.5),4.867,IF(AND(A147&gt;=7.05,D147&gt;=2.05,D147&gt;=1.75,F147&gt;=1.5),6.35,IF(AND(D147&gt;=0.4,G147&lt;0.905,A147&lt;5.15,B147&gt;=3.25,F147&lt;1.5),1.65,IF(AND(B147&lt;3.6,B147&gt;=3.45,A147&gt;=5.15,B147&gt;=3.25,F147&lt;1.5),1.35,IF(AND(H147&lt;6.808,H147&lt;9.386,D147&lt;1.35,D147&lt;1.75,F147&gt;=1.5),4.05,IF(AND(H147&gt;=6.808,H147&lt;9.386,D147&lt;1.35,D147&lt;1.75,F147&gt;=1.5),3.46,IF(AND(B147&lt;2.45,F147&lt;2.5,D147&gt;=1.35,D147&lt;1.75,F147&gt;=1.5),4.5,IF(AND(H147&gt;=13.115,D147&lt;1.95,D147&lt;2.05,D147&gt;=1.75,F147&gt;=1.5),4.85,IF(AND(G147&lt;0.196,D147&gt;=1.95,D147&lt;2.05,D147&gt;=1.75,F147&gt;=1.5),6.7,IF(AND(G147&gt;=0.196,D147&gt;=1.95,D147&lt;2.05,D147&gt;=1.75,F147&gt;=1.5),5.12,IF(AND(H147&lt;10.925,D147&lt;0.4,G147&lt;0.905,A147&lt;5.15,B147&gt;=3.25,F147&lt;1.5),1.4,IF(AND(H147&gt;=10.925,D147&lt;0.4,G147&lt;0.905,A147&lt;5.15,B147&gt;=3.25,F147&lt;1.5),1.45,IF(AND(H147&lt;14.096,B147&gt;=3.6,B147&gt;=3.45,A147&gt;=5.15,B147&gt;=3.25,F147&lt;1.5),1.42,IF(AND(H147&gt;=14.096,B147&gt;=3.6,B147&gt;=3.45,A147&gt;=5.15,B147&gt;=3.25,F147&lt;1.5),1.7,IF(AND(B147&lt;2.45,D147&lt;1.15,H147&gt;=9.386,D147&lt;1.35,D147&lt;1.75,F147&gt;=1.5),3.6,IF(AND(B147&gt;=2.45,D147&lt;1.15,H147&gt;=9.386,D147&lt;1.35,D147&lt;1.75,F147&gt;=1.5),3.9,IF(AND(G147&lt;0.246,D147&gt;=1.15,H147&gt;=9.386,D147&lt;1.35,D147&lt;1.75,F147&gt;=1.5),4.4,IF(AND(B147&lt;2.75,B147&gt;=2.45,F147&lt;2.5,D147&gt;=1.35,D147&lt;1.75,F147&gt;=1.5),5.1,IF(AND(H147&lt;11.084,H147&lt;13.115,D147&lt;1.95,D147&lt;2.05,D147&gt;=1.75,F147&gt;=1.5),5.35,IF(AND(H147&gt;=11.084,H147&lt;13.115,D147&lt;1.95,D147&lt;2.05,D147&gt;=1.75,F147&gt;=1.5),5.7,IF(AND(H147&lt;15.52,D147&lt;2.25,A147&lt;7.05,D147&gt;=2.05,D147&gt;=1.75,F147&gt;=1.5),5.45,IF(AND(H147&gt;=15.52,D147&lt;2.25,A147&lt;7.05,D147&gt;=2.05,D147&gt;=1.75,F147&gt;=1.5),5.725,IF(AND(G147&gt;=0.775,D147&gt;=2.25,A147&lt;7.05,D147&gt;=2.05,D147&gt;=1.75,F147&gt;=1.5),5.2,IF(AND(D147&lt;1.25,G147&gt;=0.246,D147&gt;=1.15,H147&gt;=9.386,D147&lt;1.35,D147&lt;1.75,F147&gt;=1.5),4.05,IF(AND(A147&lt;5.85,B147&gt;=2.75,B147&gt;=2.45,F147&lt;2.5,D147&gt;=1.35,D147&lt;1.75,F147&gt;=1.5),4.5,IF(AND(B147&lt;3.3,G147&lt;0.775,D147&gt;=2.25,A147&lt;7.05,D147&gt;=2.05,D147&gt;=1.75,F147&gt;=1.5),5.64,IF(AND(B147&gt;=3.3,G147&lt;0.775,D147&gt;=2.25,A147&lt;7.05,D147&gt;=2.05,D147&gt;=1.75,F147&gt;=1.5),5.6,IF(AND(A147&lt;5.9,D147&gt;=1.25,G147&gt;=0.246,D147&gt;=1.15,H147&gt;=9.386,D147&lt;1.35,D147&lt;1.75,F147&gt;=1.5),4.2,IF(AND(A147&gt;=5.9,D147&gt;=1.25,G147&gt;=0.246,D147&gt;=1.15,H147&gt;=9.386,D147&lt;1.35,D147&lt;1.75,F147&gt;=1.5),4,IF(AND(G147&gt;=0.437,A147&gt;=5.85,B147&gt;=2.75,B147&gt;=2.45,F147&lt;2.5,D147&gt;=1.35,D147&lt;1.75,F147&gt;=1.5),4.75,IF(AND(H147&lt;9.446,G147&lt;0.437,A147&gt;=5.85,B147&gt;=2.75,B147&gt;=2.45,F147&lt;2.5,D147&gt;=1.35,D147&lt;1.75,F147&gt;=1.5),4.6,IF(AND(H147&gt;=9.446,G147&lt;0.437,A147&gt;=5.85,B147&gt;=2.75,B147&gt;=2.45,F147&lt;2.5,D147&gt;=1.35,D147&lt;1.75,F147&gt;=1.5),4.7,"shouldnthappen")))))))))))))))))))))))))))))))))))))</f>
        <v>5.6</v>
      </c>
      <c r="BC147" s="1" t="n">
        <f aca="false">IF(AND(G147&gt;=0.905,F147&lt;1.5),1.65,IF(AND(D147&gt;=0.45,G147&lt;0.905,F147&lt;1.5),1.65,IF(AND(A147&lt;5.15,D147&lt;1.55,F147&gt;=1.5),3.225,IF(AND(F147&gt;=2.5,A147&gt;=5.15,D147&lt;1.55,F147&gt;=1.5),5.05,IF(AND(H147&lt;5.767,A147&lt;7.05,D147&gt;=1.55,F147&gt;=1.5),4.5,IF(AND(D147&lt;1.7,A147&gt;=7.05,D147&gt;=1.55,F147&gt;=1.5),5.8,IF(AND(A147&gt;=5.3,G147&lt;0.207,D147&lt;0.45,G147&lt;0.905,F147&lt;1.5),1.3,IF(AND(D147&gt;=0.35,G147&gt;=0.207,D147&lt;0.45,G147&lt;0.905,F147&lt;1.5),1.5,IF(AND(G147&lt;0.155,D147&gt;=1.7,A147&gt;=7.05,D147&gt;=1.55,F147&gt;=1.5),6.7,IF(AND(G147&gt;=0.155,D147&gt;=1.7,A147&gt;=7.05,D147&gt;=1.55,F147&gt;=1.5),6.34,IF(AND(G147&lt;0.05,A147&lt;5.3,G147&lt;0.207,D147&lt;0.45,G147&lt;0.905,F147&lt;1.5),1.4,IF(AND(G147&gt;=0.05,A147&lt;5.3,G147&lt;0.207,D147&lt;0.45,G147&lt;0.905,F147&lt;1.5),1.5,IF(AND(A147&lt;4.5,D147&lt;0.35,G147&gt;=0.207,D147&lt;0.45,G147&lt;0.905,F147&lt;1.5),1.3,IF(AND(G147&lt;0.308,A147&lt;6.2,F147&lt;2.5,A147&gt;=5.15,D147&lt;1.55,F147&gt;=1.5),4.5,IF(AND(D147&lt;1.35,A147&gt;=6.2,F147&lt;2.5,A147&gt;=5.15,D147&lt;1.55,F147&gt;=1.5),4.367,IF(AND(D147&lt;1.85,A147&lt;6.15,H147&gt;=5.767,A147&lt;7.05,D147&gt;=1.55,F147&gt;=1.5),4.933,IF(AND(G147&gt;=0.558,A147&gt;=4.5,D147&lt;0.35,G147&gt;=0.207,D147&lt;0.45,G147&lt;0.905,F147&lt;1.5),1.5,IF(AND(H147&gt;=13.383,G147&gt;=0.308,A147&lt;6.2,F147&lt;2.5,A147&gt;=5.15,D147&lt;1.55,F147&gt;=1.5),4.7,IF(AND(H147&gt;=12.206,D147&gt;=1.35,A147&gt;=6.2,F147&lt;2.5,A147&gt;=5.15,D147&lt;1.55,F147&gt;=1.5),4.575,IF(AND(A147&lt;5.7,D147&gt;=1.85,A147&lt;6.15,H147&gt;=5.767,A147&lt;7.05,D147&gt;=1.55,F147&gt;=1.5),4.9,IF(AND(A147&gt;=5.7,D147&gt;=1.85,A147&lt;6.15,H147&gt;=5.767,A147&lt;7.05,D147&gt;=1.55,F147&gt;=1.5),5.1,IF(AND(G147&lt;0.079,G147&lt;0.364,A147&gt;=6.15,H147&gt;=5.767,A147&lt;7.05,D147&gt;=1.55,F147&gt;=1.5),5.6,IF(AND(G147&gt;=0.079,G147&lt;0.364,A147&gt;=6.15,H147&gt;=5.767,A147&lt;7.05,D147&gt;=1.55,F147&gt;=1.5),5.25,IF(AND(G147&gt;=0.447,G147&lt;0.558,A147&gt;=4.5,D147&lt;0.35,G147&gt;=0.207,D147&lt;0.45,G147&lt;0.905,F147&lt;1.5),1.3,IF(AND(B147&gt;=2.95,H147&lt;13.383,G147&gt;=0.308,A147&lt;6.2,F147&lt;2.5,A147&gt;=5.15,D147&lt;1.55,F147&gt;=1.5),4.6,IF(AND(B147&lt;2.65,H147&lt;12.206,D147&gt;=1.35,A147&gt;=6.2,F147&lt;2.5,A147&gt;=5.15,D147&lt;1.55,F147&gt;=1.5),4.9,IF(AND(D147&lt;2.45,A147&lt;6.6,G147&gt;=0.364,A147&gt;=6.15,H147&gt;=5.767,A147&lt;7.05,D147&gt;=1.55,F147&gt;=1.5),5.6,IF(AND(D147&gt;=2.45,A147&lt;6.6,G147&gt;=0.364,A147&gt;=6.15,H147&gt;=5.767,A147&lt;7.05,D147&gt;=1.55,F147&gt;=1.5),6,IF(AND(H147&lt;12.921,A147&gt;=6.6,G147&gt;=0.364,A147&gt;=6.15,H147&gt;=5.767,A147&lt;7.05,D147&gt;=1.55,F147&gt;=1.5),5.725,IF(AND(H147&gt;=12.921,A147&gt;=6.6,G147&gt;=0.364,A147&gt;=6.15,H147&gt;=5.767,A147&lt;7.05,D147&gt;=1.55,F147&gt;=1.5),5.367,IF(AND(B147&lt;3.15,G147&lt;0.447,G147&lt;0.558,A147&gt;=4.5,D147&lt;0.35,G147&gt;=0.207,D147&lt;0.45,G147&lt;0.905,F147&lt;1.5),1.5,IF(AND(B147&gt;=3.15,G147&lt;0.447,G147&lt;0.558,A147&gt;=4.5,D147&lt;0.35,G147&gt;=0.207,D147&lt;0.45,G147&lt;0.905,F147&lt;1.5),1.36,IF(AND(B147&gt;=2.85,B147&lt;2.95,H147&lt;13.383,G147&gt;=0.308,A147&lt;6.2,F147&lt;2.5,A147&gt;=5.15,D147&lt;1.55,F147&gt;=1.5),3.6,IF(AND(H147&lt;9.446,B147&gt;=2.65,H147&lt;12.206,D147&gt;=1.35,A147&gt;=6.2,F147&lt;2.5,A147&gt;=5.15,D147&lt;1.55,F147&gt;=1.5),4.6,IF(AND(H147&gt;=9.446,B147&gt;=2.65,H147&lt;12.206,D147&gt;=1.35,A147&gt;=6.2,F147&lt;2.5,A147&gt;=5.15,D147&lt;1.55,F147&gt;=1.5),4.7,IF(AND(D147&lt;1.2,B147&lt;2.85,B147&lt;2.95,H147&lt;13.383,G147&gt;=0.308,A147&lt;6.2,F147&lt;2.5,A147&gt;=5.15,D147&lt;1.55,F147&gt;=1.5),3.75,IF(AND(G147&lt;0.356,D147&gt;=1.2,B147&lt;2.85,B147&lt;2.95,H147&lt;13.383,G147&gt;=0.308,A147&lt;6.2,F147&lt;2.5,A147&gt;=5.15,D147&lt;1.55,F147&gt;=1.5),4.2,IF(AND(G147&gt;=0.356,D147&gt;=1.2,B147&lt;2.85,B147&lt;2.95,H147&lt;13.383,G147&gt;=0.308,A147&lt;6.2,F147&lt;2.5,A147&gt;=5.15,D147&lt;1.55,F147&gt;=1.5),3.96,"shouldnthappen"))))))))))))))))))))))))))))))))))))))</f>
        <v>5.725</v>
      </c>
      <c r="BD147" s="1" t="n">
        <f aca="false">IF(AND(B147&lt;2.7,A147&lt;5.3,B147&lt;3.15),3.42,IF(AND(F147&lt;2.5,A147&gt;=5.85,B147&gt;=3.15),4.7,IF(AND(A147&lt;4.35,B147&gt;=2.7,A147&lt;5.3,B147&lt;3.15),1.1,IF(AND(A147&gt;=4.35,B147&gt;=2.7,A147&lt;5.3,B147&lt;3.15),1.42,IF(AND(A147&gt;=7.05,F147&gt;=2.5,A147&gt;=5.3,B147&lt;3.15),6.067,IF(AND(D147&gt;=0.45,A147&lt;5.05,A147&lt;5.85,B147&gt;=3.15),1.6,IF(AND(B147&lt;3.35,A147&gt;=5.05,A147&lt;5.85,B147&gt;=3.15),1.7,IF(AND(A147&gt;=6.85,F147&gt;=2.5,A147&gt;=5.85,B147&gt;=3.15),6.22,IF(AND(D147&lt;1.25,D147&lt;1.35,F147&lt;2.5,A147&gt;=5.3,B147&lt;3.15),4.033,IF(AND(D147&gt;=1.25,D147&lt;1.35,F147&lt;2.5,A147&gt;=5.3,B147&lt;3.15),4.233,IF(AND(A147&lt;6.05,D147&gt;=1.35,F147&lt;2.5,A147&gt;=5.3,B147&lt;3.15),5.1,IF(AND(H147&gt;=13.29,A147&lt;7.05,F147&gt;=2.5,A147&gt;=5.3,B147&lt;3.15),4.96,IF(AND(G147&gt;=0.858,D147&lt;0.45,A147&lt;5.05,A147&lt;5.85,B147&gt;=3.15),1.3,IF(AND(D147&gt;=0.35,B147&gt;=3.35,A147&gt;=5.05,A147&lt;5.85,B147&gt;=3.15),1.4,IF(AND(B147&lt;3.25,A147&lt;6.85,F147&gt;=2.5,A147&gt;=5.85,B147&gt;=3.15),5.233,IF(AND(A147&gt;=6.8,A147&gt;=6.05,D147&gt;=1.35,F147&lt;2.5,A147&gt;=5.3,B147&lt;3.15),4.9,IF(AND(G147&gt;=0.622,H147&lt;13.29,A147&lt;7.05,F147&gt;=2.5,A147&gt;=5.3,B147&lt;3.15),5.067,IF(AND(H147&lt;8.834,G147&lt;0.858,D147&lt;0.45,A147&lt;5.05,A147&lt;5.85,B147&gt;=3.15),1.4,IF(AND(G147&lt;0.774,B147&gt;=3.25,A147&lt;6.85,F147&gt;=2.5,A147&gt;=5.85,B147&gt;=3.15),5.8,IF(AND(G147&gt;=0.774,B147&gt;=3.25,A147&lt;6.85,F147&gt;=2.5,A147&gt;=5.85,B147&gt;=3.15),5.4,IF(AND(H147&gt;=12.206,A147&lt;6.8,A147&gt;=6.05,D147&gt;=1.35,F147&lt;2.5,A147&gt;=5.3,B147&lt;3.15),4.5,IF(AND(G147&gt;=0.439,G147&lt;0.622,H147&lt;13.29,A147&lt;7.05,F147&gt;=2.5,A147&gt;=5.3,B147&lt;3.15),5.667,IF(AND(G147&lt;0.227,H147&gt;=8.834,G147&lt;0.858,D147&lt;0.45,A147&lt;5.05,A147&lt;5.85,B147&gt;=3.15),1.4,IF(AND(G147&gt;=0.227,H147&gt;=8.834,G147&lt;0.858,D147&lt;0.45,A147&lt;5.05,A147&lt;5.85,B147&gt;=3.15),1.3,IF(AND(G147&gt;=0.934,B147&lt;3.75,D147&lt;0.35,B147&gt;=3.35,A147&gt;=5.05,A147&lt;5.85,B147&gt;=3.15),1.7,IF(AND(G147&lt;0.823,B147&gt;=3.75,D147&lt;0.35,B147&gt;=3.35,A147&gt;=5.05,A147&lt;5.85,B147&gt;=3.15),1.55,IF(AND(G147&gt;=0.823,B147&gt;=3.75,D147&lt;0.35,B147&gt;=3.35,A147&gt;=5.05,A147&lt;5.85,B147&gt;=3.15),1.5,IF(AND(A147&lt;6.2,H147&lt;12.206,A147&lt;6.8,A147&gt;=6.05,D147&gt;=1.35,F147&lt;2.5,A147&gt;=5.3,B147&lt;3.15),4.6,IF(AND(A147&gt;=6.2,H147&lt;12.206,A147&lt;6.8,A147&gt;=6.05,D147&gt;=1.35,F147&lt;2.5,A147&gt;=5.3,B147&lt;3.15),4.74,IF(AND(H147&gt;=10.667,G147&lt;0.439,G147&lt;0.622,H147&lt;13.29,A147&lt;7.05,F147&gt;=2.5,A147&gt;=5.3,B147&lt;3.15),5.6,IF(AND(H147&lt;13.67,G147&lt;0.934,B147&lt;3.75,D147&lt;0.35,B147&gt;=3.35,A147&gt;=5.05,A147&lt;5.85,B147&gt;=3.15),1.48,IF(AND(H147&gt;=13.67,G147&lt;0.934,B147&lt;3.75,D147&lt;0.35,B147&gt;=3.35,A147&gt;=5.05,A147&lt;5.85,B147&gt;=3.15),1.3,IF(AND(G147&lt;0.301,H147&lt;10.667,G147&lt;0.439,G147&lt;0.622,H147&lt;13.29,A147&lt;7.05,F147&gt;=2.5,A147&gt;=5.3,B147&lt;3.15),5.2,IF(AND(G147&gt;=0.301,H147&lt;10.667,G147&lt;0.439,G147&lt;0.622,H147&lt;13.29,A147&lt;7.05,F147&gt;=2.5,A147&gt;=5.3,B147&lt;3.15),5.067,"shouldnthappen"))))))))))))))))))))))))))))))))))</f>
        <v>5.8</v>
      </c>
      <c r="BE147" s="1" t="n">
        <f aca="false">IF(AND(B147&gt;=3.85,A147&gt;=5.05,F147&lt;1.5),1.4,IF(AND(A147&lt;5.25,A147&lt;5.75,F147&gt;=1.5),3.15,IF(AND(A147&lt;4.95,B147&lt;3.15,A147&lt;5.05,F147&lt;1.5),1.46,IF(AND(A147&gt;=4.95,B147&lt;3.15,A147&lt;5.05,F147&lt;1.5),1.6,IF(AND(H147&lt;8.834,B147&gt;=3.15,A147&lt;5.05,F147&lt;1.5),1.4,IF(AND(D147&lt;0.25,B147&lt;3.85,A147&gt;=5.05,F147&lt;1.5),1.48,IF(AND(D147&gt;=0.25,B147&lt;3.85,A147&gt;=5.05,F147&lt;1.5),1.7,IF(AND(F147&gt;=2.5,A147&gt;=5.25,A147&lt;5.75,F147&gt;=1.5),4.9,IF(AND(H147&lt;12.45,H147&gt;=8.834,B147&gt;=3.15,A147&lt;5.05,F147&lt;1.5),1.25,IF(AND(H147&gt;=12.45,H147&gt;=8.834,B147&gt;=3.15,A147&lt;5.05,F147&lt;1.5),1.32,IF(AND(G147&lt;0.283,F147&lt;2.5,A147&gt;=5.25,A147&lt;5.75,F147&gt;=1.5),4.3,IF(AND(H147&lt;6.712,H147&lt;11.275,D147&lt;1.55,A147&gt;=5.75,F147&gt;=1.5),5,IF(AND(H147&lt;13.101,H147&gt;=11.275,D147&lt;1.55,A147&gt;=5.75,F147&gt;=1.5),3.933,IF(AND(H147&gt;=13.101,H147&gt;=11.275,D147&lt;1.55,A147&gt;=5.75,F147&gt;=1.5),4.5,IF(AND(A147&gt;=7.3,D147&lt;2.45,D147&gt;=1.55,A147&gt;=5.75,F147&gt;=1.5),6.7,IF(AND(B147&lt;3.45,D147&gt;=2.45,D147&gt;=1.55,A147&gt;=5.75,F147&gt;=1.5),5.925,IF(AND(B147&gt;=3.45,D147&gt;=2.45,D147&gt;=1.55,A147&gt;=5.75,F147&gt;=1.5),6.1,IF(AND(B147&gt;=2.8,G147&gt;=0.283,F147&lt;2.5,A147&gt;=5.25,A147&lt;5.75,F147&gt;=1.5),4.2,IF(AND(D147&lt;1.35,H147&gt;=6.712,H147&lt;11.275,D147&lt;1.55,A147&gt;=5.75,F147&gt;=1.5),4.35,IF(AND(D147&lt;1.05,B147&lt;2.8,G147&gt;=0.283,F147&lt;2.5,A147&gt;=5.25,A147&lt;5.75,F147&gt;=1.5),3.567,IF(AND(D147&gt;=1.05,B147&lt;2.8,G147&gt;=0.283,F147&lt;2.5,A147&gt;=5.25,A147&lt;5.75,F147&gt;=1.5),3.925,IF(AND(B147&lt;2.65,D147&gt;=1.35,H147&gt;=6.712,H147&lt;11.275,D147&lt;1.55,A147&gt;=5.75,F147&gt;=1.5),4.9,IF(AND(B147&gt;=2.65,D147&gt;=1.35,H147&gt;=6.712,H147&lt;11.275,D147&lt;1.55,A147&gt;=5.75,F147&gt;=1.5),4.625,IF(AND(H147&gt;=14.683,G147&gt;=0.628,A147&lt;7.3,D147&lt;2.45,D147&gt;=1.55,A147&gt;=5.75,F147&gt;=1.5),5.4,IF(AND(D147&lt;1.95,H147&lt;8.884,G147&lt;0.628,A147&lt;7.3,D147&lt;2.45,D147&gt;=1.55,A147&gt;=5.75,F147&gt;=1.5),5.1,IF(AND(D147&gt;=1.95,H147&lt;8.884,G147&lt;0.628,A147&lt;7.3,D147&lt;2.45,D147&gt;=1.55,A147&gt;=5.75,F147&gt;=1.5),5.22,IF(AND(A147&lt;6.05,H147&gt;=8.884,G147&lt;0.628,A147&lt;7.3,D147&lt;2.45,D147&gt;=1.55,A147&gt;=5.75,F147&gt;=1.5),5.1,IF(AND(G147&lt;0.817,H147&lt;14.683,G147&gt;=0.628,A147&lt;7.3,D147&lt;2.45,D147&gt;=1.55,A147&gt;=5.75,F147&gt;=1.5),4.967,IF(AND(G147&gt;=0.817,H147&lt;14.683,G147&gt;=0.628,A147&lt;7.3,D147&lt;2.45,D147&gt;=1.55,A147&gt;=5.75,F147&gt;=1.5),5.1,IF(AND(H147&lt;9.637,A147&gt;=6.05,H147&gt;=8.884,G147&lt;0.628,A147&lt;7.3,D147&lt;2.45,D147&gt;=1.55,A147&gt;=5.75,F147&gt;=1.5),5.9,IF(AND(D147&lt;1.85,H147&gt;=9.637,A147&gt;=6.05,H147&gt;=8.884,G147&lt;0.628,A147&lt;7.3,D147&lt;2.45,D147&gt;=1.55,A147&gt;=5.75,F147&gt;=1.5),5.733,IF(AND(G147&gt;=0.388,D147&gt;=1.85,H147&gt;=9.637,A147&gt;=6.05,H147&gt;=8.884,G147&lt;0.628,A147&lt;7.3,D147&lt;2.45,D147&gt;=1.55,A147&gt;=5.75,F147&gt;=1.5),5.64,IF(AND(B147&lt;2.95,G147&lt;0.388,D147&gt;=1.85,H147&gt;=9.637,A147&gt;=6.05,H147&gt;=8.884,G147&lt;0.628,A147&lt;7.3,D147&lt;2.45,D147&gt;=1.55,A147&gt;=5.75,F147&gt;=1.5),5.5,IF(AND(B147&gt;=2.95,G147&lt;0.388,D147&gt;=1.85,H147&gt;=9.637,A147&gt;=6.05,H147&gt;=8.884,G147&lt;0.628,A147&lt;7.3,D147&lt;2.45,D147&gt;=1.55,A147&gt;=5.75,F147&gt;=1.5),5.333,"shouldnthappen"))))))))))))))))))))))))))))))))))</f>
        <v>5.925</v>
      </c>
      <c r="BF147" s="1" t="n">
        <f aca="false">IF(AND(D147&gt;=0.35,F147&lt;1.5),1.65,IF(AND(H147&gt;=16.227,D147&gt;=1.55,F147&gt;=1.5),6.533,IF(AND(A147&gt;=5.45,G147&lt;0.174,D147&lt;0.35,F147&lt;1.5),1.7,IF(AND(D147&lt;0.15,G147&gt;=0.174,D147&lt;0.35,F147&lt;1.5),1.38,IF(AND(D147&gt;=1.15,D147&lt;1.25,D147&lt;1.55,F147&gt;=1.5),3.967,IF(AND(H147&lt;8.376,A147&lt;5.45,G147&lt;0.174,D147&lt;0.35,F147&lt;1.5),1.4,IF(AND(H147&gt;=8.376,A147&lt;5.45,G147&lt;0.174,D147&lt;0.35,F147&lt;1.5),1.5,IF(AND(B147&lt;3.1,D147&gt;=0.15,G147&gt;=0.174,D147&lt;0.35,F147&lt;1.5),1.475,IF(AND(H147&lt;10.258,D147&lt;1.15,D147&lt;1.25,D147&lt;1.55,F147&gt;=1.5),3.24,IF(AND(H147&gt;=10.258,D147&lt;1.15,D147&lt;1.25,D147&lt;1.55,F147&gt;=1.5),3.875,IF(AND(F147&gt;=2.5,H147&lt;10.927,D147&gt;=1.25,D147&lt;1.55,F147&gt;=1.5),5.05,IF(AND(D147&lt;1.35,H147&gt;=10.927,D147&gt;=1.25,D147&lt;1.55,F147&gt;=1.5),4.25,IF(AND(A147&gt;=6.95,D147&lt;1.75,H147&lt;16.227,D147&gt;=1.55,F147&gt;=1.5),5.8,IF(AND(B147&lt;3.3,B147&gt;=3.1,D147&gt;=0.15,G147&gt;=0.174,D147&lt;0.35,F147&lt;1.5),1.3,IF(AND(H147&lt;12.278,D147&gt;=1.35,H147&gt;=10.927,D147&gt;=1.25,D147&lt;1.55,F147&gt;=1.5),4.9,IF(AND(G147&lt;0.226,A147&lt;6.95,D147&lt;1.75,H147&lt;16.227,D147&gt;=1.55,F147&gt;=1.5),5,IF(AND(G147&gt;=0.226,A147&lt;6.95,D147&lt;1.75,H147&lt;16.227,D147&gt;=1.55,F147&gt;=1.5),4.62,IF(AND(H147&lt;9.35,B147&lt;2.95,D147&gt;=1.75,H147&lt;16.227,D147&gt;=1.55,F147&gt;=1.5),6.3,IF(AND(H147&gt;=9.35,B147&lt;2.95,D147&gt;=1.75,H147&lt;16.227,D147&gt;=1.55,F147&gt;=1.5),5.58,IF(AND(A147&lt;5.05,B147&gt;=3.3,B147&gt;=3.1,D147&gt;=0.15,G147&gt;=0.174,D147&lt;0.35,F147&lt;1.5),1.35,IF(AND(A147&gt;=5.05,B147&gt;=3.3,B147&gt;=3.1,D147&gt;=0.15,G147&gt;=0.174,D147&lt;0.35,F147&lt;1.5),1.46,IF(AND(B147&lt;2.8,A147&lt;5.65,F147&lt;2.5,H147&lt;10.927,D147&gt;=1.25,D147&lt;1.55,F147&gt;=1.5),4.075,IF(AND(B147&gt;=2.8,A147&lt;5.65,F147&lt;2.5,H147&lt;10.927,D147&gt;=1.25,D147&lt;1.55,F147&gt;=1.5),3.933,IF(AND(A147&lt;6.25,A147&gt;=5.65,F147&lt;2.5,H147&lt;10.927,D147&gt;=1.25,D147&lt;1.55,F147&gt;=1.5),4.533,IF(AND(A147&gt;=6.25,A147&gt;=5.65,F147&lt;2.5,H147&lt;10.927,D147&gt;=1.25,D147&lt;1.55,F147&gt;=1.5),4.3,IF(AND(A147&lt;6.5,H147&gt;=12.278,D147&gt;=1.35,H147&gt;=10.927,D147&gt;=1.25,D147&lt;1.55,F147&gt;=1.5),4.55,IF(AND(A147&gt;=6.5,H147&gt;=12.278,D147&gt;=1.35,H147&gt;=10.927,D147&gt;=1.25,D147&lt;1.55,F147&gt;=1.5),4.775,IF(AND(H147&lt;9.884,D147&lt;2.1,B147&gt;=2.95,D147&gt;=1.75,H147&lt;16.227,D147&gt;=1.55,F147&gt;=1.5),5.5,IF(AND(H147&gt;=9.884,D147&lt;2.1,B147&gt;=2.95,D147&gt;=1.75,H147&lt;16.227,D147&gt;=1.55,F147&gt;=1.5),5.1,IF(AND(H147&lt;10.393,D147&gt;=2.1,B147&gt;=2.95,D147&gt;=1.75,H147&lt;16.227,D147&gt;=1.55,F147&gt;=1.5),5.74,IF(AND(D147&lt;2.25,H147&gt;=10.393,D147&gt;=2.1,B147&gt;=2.95,D147&gt;=1.75,H147&lt;16.227,D147&gt;=1.55,F147&gt;=1.5),5.8,IF(AND(D147&gt;=2.25,H147&gt;=10.393,D147&gt;=2.1,B147&gt;=2.95,D147&gt;=1.75,H147&lt;16.227,D147&gt;=1.55,F147&gt;=1.5),5.4,"shouldnthappen"))))))))))))))))))))))))))))))))</f>
        <v>5.74</v>
      </c>
      <c r="BG147" s="1" t="n">
        <f aca="false">IF(AND(G147&lt;0.096,A147&lt;5.45),2.95,IF(AND(F147&gt;=1.5,G147&gt;=0.096,A147&lt;5.45),3,IF(AND(D147&lt;0.6,A147&lt;5.9,A147&gt;=5.45),1.4,IF(AND(F147&gt;=2.5,D147&gt;=0.6,A147&lt;5.9,A147&gt;=5.45),5.1,IF(AND(A147&lt;7.45,A147&gt;=7.05,A147&gt;=5.9,A147&gt;=5.45),6.167,IF(AND(B147&gt;=3.55,G147&lt;0.587,F147&lt;1.5,G147&gt;=0.096,A147&lt;5.45),1,IF(AND(A147&lt;5.05,G147&gt;=0.587,F147&lt;1.5,G147&gt;=0.096,A147&lt;5.45),1.35,IF(AND(B147&lt;2.75,D147&lt;1.7,A147&lt;7.05,A147&gt;=5.9,A147&gt;=5.45),4.9,IF(AND(A147&lt;6.2,D147&gt;=1.7,A147&lt;7.05,A147&gt;=5.9,A147&gt;=5.45),4.833,IF(AND(H147&lt;17.32,A147&gt;=7.45,A147&gt;=7.05,A147&gt;=5.9,A147&gt;=5.45),6.68,IF(AND(H147&gt;=17.32,A147&gt;=7.45,A147&gt;=7.05,A147&gt;=5.9,A147&gt;=5.45),6.4,IF(AND(G147&lt;0.161,B147&lt;3.55,G147&lt;0.587,F147&lt;1.5,G147&gt;=0.096,A147&lt;5.45),1.5,IF(AND(H147&lt;11.016,A147&gt;=5.05,G147&gt;=0.587,F147&lt;1.5,G147&gt;=0.096,A147&lt;5.45),1.633,IF(AND(H147&lt;11.001,G147&lt;0.372,F147&lt;2.5,D147&gt;=0.6,A147&lt;5.9,A147&gt;=5.45),4.133,IF(AND(H147&gt;=11.001,G147&lt;0.372,F147&lt;2.5,D147&gt;=0.6,A147&lt;5.9,A147&gt;=5.45),4.3,IF(AND(H147&lt;6.808,G147&gt;=0.372,F147&lt;2.5,D147&gt;=0.6,A147&lt;5.9,A147&gt;=5.45),4,IF(AND(A147&gt;=6.75,B147&gt;=2.75,D147&lt;1.7,A147&lt;7.05,A147&gt;=5.9,A147&gt;=5.45),4.84,IF(AND(H147&lt;12.467,G147&gt;=0.161,B147&lt;3.55,G147&lt;0.587,F147&lt;1.5,G147&gt;=0.096,A147&lt;5.45),1.3,IF(AND(D147&lt;0.25,H147&gt;=11.016,A147&gt;=5.05,G147&gt;=0.587,F147&lt;1.5,G147&gt;=0.096,A147&lt;5.45),1.52,IF(AND(D147&gt;=0.25,H147&gt;=11.016,A147&gt;=5.05,G147&gt;=0.587,F147&lt;1.5,G147&gt;=0.096,A147&lt;5.45),1.5,IF(AND(H147&lt;11.218,H147&gt;=6.808,G147&gt;=0.372,F147&lt;2.5,D147&gt;=0.6,A147&lt;5.9,A147&gt;=5.45),3.7,IF(AND(H147&gt;=11.218,H147&gt;=6.808,G147&gt;=0.372,F147&lt;2.5,D147&gt;=0.6,A147&lt;5.9,A147&gt;=5.45),3.9,IF(AND(B147&lt;2.95,A147&lt;6.75,B147&gt;=2.75,D147&lt;1.7,A147&lt;7.05,A147&gt;=5.9,A147&gt;=5.45),4.2,IF(AND(B147&gt;=2.95,A147&lt;6.75,B147&gt;=2.75,D147&lt;1.7,A147&lt;7.05,A147&gt;=5.9,A147&gt;=5.45),4.6,IF(AND(D147&gt;=2.45,A147&lt;6.85,A147&gt;=6.2,D147&gt;=1.7,A147&lt;7.05,A147&gt;=5.9,A147&gt;=5.45),5.9,IF(AND(G147&lt;0.312,A147&gt;=6.85,A147&gt;=6.2,D147&gt;=1.7,A147&lt;7.05,A147&gt;=5.9,A147&gt;=5.45),5.1,IF(AND(G147&gt;=0.312,A147&gt;=6.85,A147&gt;=6.2,D147&gt;=1.7,A147&lt;7.05,A147&gt;=5.9,A147&gt;=5.45),5.4,IF(AND(G147&lt;0.251,H147&gt;=12.467,G147&gt;=0.161,B147&lt;3.55,G147&lt;0.587,F147&lt;1.5,G147&gt;=0.096,A147&lt;5.45),1.35,IF(AND(G147&gt;=0.251,H147&gt;=12.467,G147&gt;=0.161,B147&lt;3.55,G147&lt;0.587,F147&lt;1.5,G147&gt;=0.096,A147&lt;5.45),1.467,IF(AND(G147&gt;=0.628,D147&lt;2.45,A147&lt;6.85,A147&gt;=6.2,D147&gt;=1.7,A147&lt;7.05,A147&gt;=5.9,A147&gt;=5.45),5.1,IF(AND(A147&gt;=6.75,G147&lt;0.628,D147&lt;2.45,A147&lt;6.85,A147&gt;=6.2,D147&gt;=1.7,A147&lt;7.05,A147&gt;=5.9,A147&gt;=5.45),5.9,IF(AND(H147&lt;11.824,A147&lt;6.75,G147&lt;0.628,D147&lt;2.45,A147&lt;6.85,A147&gt;=6.2,D147&gt;=1.7,A147&lt;7.05,A147&gt;=5.9,A147&gt;=5.45),5.44,IF(AND(H147&lt;14.378,H147&gt;=11.824,A147&lt;6.75,G147&lt;0.628,D147&lt;2.45,A147&lt;6.85,A147&gt;=6.2,D147&gt;=1.7,A147&lt;7.05,A147&gt;=5.9,A147&gt;=5.45),5.6,IF(AND(H147&gt;=14.378,H147&gt;=11.824,A147&lt;6.75,G147&lt;0.628,D147&lt;2.45,A147&lt;6.85,A147&gt;=6.2,D147&gt;=1.7,A147&lt;7.05,A147&gt;=5.9,A147&gt;=5.45),5.8,"shouldnthappen"))))))))))))))))))))))))))))))))))</f>
        <v>5.9</v>
      </c>
      <c r="BH147" s="1" t="n">
        <f aca="false">IF(AND(G147&gt;=0.905,F147&lt;1.5),1.8,IF(AND(H147&lt;5.523,G147&lt;0.905,F147&lt;1.5),1,IF(AND(D147&gt;=0.4,H147&gt;=5.523,G147&lt;0.905,F147&lt;1.5),1.7,IF(AND(G147&gt;=0.878,D147&lt;1.35,F147&lt;2.5,F147&gt;=1.5),4.4,IF(AND(A147&lt;5.4,D147&gt;=1.35,F147&lt;2.5,F147&gt;=1.5),3.9,IF(AND(G147&lt;0.177,B147&lt;3.15,F147&gt;=2.5,F147&gt;=1.5),6.15,IF(AND(H147&lt;10.393,B147&gt;=3.15,F147&gt;=2.5,F147&gt;=1.5),5.94,IF(AND(H147&gt;=10.393,B147&gt;=3.15,F147&gt;=2.5,F147&gt;=1.5),5.467,IF(AND(D147&gt;=1.25,G147&lt;0.878,D147&lt;1.35,F147&lt;2.5,F147&gt;=1.5),4.18,IF(AND(G147&gt;=0.709,A147&gt;=5.4,D147&gt;=1.35,F147&lt;2.5,F147&gt;=1.5),4.9,IF(AND(B147&lt;2.6,G147&gt;=0.177,B147&lt;3.15,F147&gt;=2.5,F147&gt;=1.5),4.8,IF(AND(A147&lt;4.35,A147&lt;5.05,D147&lt;0.4,H147&gt;=5.523,G147&lt;0.905,F147&lt;1.5),1.1,IF(AND(A147&gt;=5.6,A147&gt;=5.05,D147&lt;0.4,H147&gt;=5.523,G147&lt;0.905,F147&lt;1.5),1.7,IF(AND(D147&lt;1.05,D147&lt;1.25,G147&lt;0.878,D147&lt;1.35,F147&lt;2.5,F147&gt;=1.5),3.6,IF(AND(D147&gt;=1.55,G147&lt;0.709,A147&gt;=5.4,D147&gt;=1.35,F147&lt;2.5,F147&gt;=1.5),4.975,IF(AND(D147&lt;1.7,B147&gt;=2.6,G147&gt;=0.177,B147&lt;3.15,F147&gt;=2.5,F147&gt;=1.5),5.8,IF(AND(B147&lt;3.15,A147&gt;=4.35,A147&lt;5.05,D147&lt;0.4,H147&gt;=5.523,G147&lt;0.905,F147&lt;1.5),1.46,IF(AND(A147&gt;=5.45,A147&lt;5.6,A147&gt;=5.05,D147&lt;0.4,H147&gt;=5.523,G147&lt;0.905,F147&lt;1.5),1.35,IF(AND(H147&lt;10.974,D147&gt;=1.05,D147&lt;1.25,G147&lt;0.878,D147&lt;1.35,F147&lt;2.5,F147&gt;=1.5),3.8,IF(AND(H147&gt;=13.654,D147&lt;1.55,G147&lt;0.709,A147&gt;=5.4,D147&gt;=1.35,F147&lt;2.5,F147&gt;=1.5),4.725,IF(AND(A147&lt;4.5,B147&gt;=3.15,A147&gt;=4.35,A147&lt;5.05,D147&lt;0.4,H147&gt;=5.523,G147&lt;0.905,F147&lt;1.5),1.3,IF(AND(G147&lt;0.676,A147&lt;5.45,A147&lt;5.6,A147&gt;=5.05,D147&lt;0.4,H147&gt;=5.523,G147&lt;0.905,F147&lt;1.5),1.5,IF(AND(G147&gt;=0.676,A147&lt;5.45,A147&lt;5.6,A147&gt;=5.05,D147&lt;0.4,H147&gt;=5.523,G147&lt;0.905,F147&lt;1.5),1.55,IF(AND(A147&lt;5.7,H147&gt;=10.974,D147&gt;=1.05,D147&lt;1.25,G147&lt;0.878,D147&lt;1.35,F147&lt;2.5,F147&gt;=1.5),3.9,IF(AND(A147&gt;=5.7,H147&gt;=10.974,D147&gt;=1.05,D147&lt;1.25,G147&lt;0.878,D147&lt;1.35,F147&lt;2.5,F147&gt;=1.5),3.933,IF(AND(G147&gt;=0.644,H147&lt;13.654,D147&lt;1.55,G147&lt;0.709,A147&gt;=5.4,D147&gt;=1.35,F147&lt;2.5,F147&gt;=1.5),4.4,IF(AND(B147&lt;2.9,A147&lt;6.2,D147&gt;=1.7,B147&gt;=2.6,G147&gt;=0.177,B147&lt;3.15,F147&gt;=2.5,F147&gt;=1.5),5.02,IF(AND(B147&gt;=2.9,A147&lt;6.2,D147&gt;=1.7,B147&gt;=2.6,G147&gt;=0.177,B147&lt;3.15,F147&gt;=2.5,F147&gt;=1.5),4.8,IF(AND(D147&lt;2.2,A147&gt;=6.2,D147&gt;=1.7,B147&gt;=2.6,G147&gt;=0.177,B147&lt;3.15,F147&gt;=2.5,F147&gt;=1.5),5.325,IF(AND(D147&gt;=2.2,A147&gt;=6.2,D147&gt;=1.7,B147&gt;=2.6,G147&gt;=0.177,B147&lt;3.15,F147&gt;=2.5,F147&gt;=1.5),5.1,IF(AND(D147&lt;0.25,A147&gt;=4.5,B147&gt;=3.15,A147&gt;=4.35,A147&lt;5.05,D147&lt;0.4,H147&gt;=5.523,G147&lt;0.905,F147&lt;1.5),1.357,IF(AND(D147&gt;=0.25,A147&gt;=4.5,B147&gt;=3.15,A147&gt;=4.35,A147&lt;5.05,D147&lt;0.4,H147&gt;=5.523,G147&lt;0.905,F147&lt;1.5),1.333,IF(AND(H147&lt;10.723,G147&lt;0.644,H147&lt;13.654,D147&lt;1.55,G147&lt;0.709,A147&gt;=5.4,D147&gt;=1.35,F147&lt;2.5,F147&gt;=1.5),4.6,IF(AND(H147&gt;=10.723,G147&lt;0.644,H147&lt;13.654,D147&lt;1.55,G147&lt;0.709,A147&gt;=5.4,D147&gt;=1.35,F147&lt;2.5,F147&gt;=1.5),4.5,"shouldnthappen"))))))))))))))))))))))))))))))))))</f>
        <v>5.94</v>
      </c>
      <c r="BI147" s="1" t="n">
        <f aca="false">IF(AND(D147&gt;=0.8,A147&lt;5.45),3.9,IF(AND(D147&gt;=0.45,D147&lt;0.8,A147&lt;5.45),1.66,IF(AND(H147&lt;16.447,B147&gt;=3.45,A147&gt;=5.45),1.525,IF(AND(H147&gt;=16.447,B147&gt;=3.45,A147&gt;=5.45),6.4,IF(AND(H147&lt;5.245,D147&lt;0.45,D147&lt;0.8,A147&lt;5.45),1,IF(AND(A147&gt;=7.2,G147&lt;0.154,B147&lt;3.45,A147&gt;=5.45),6.7,IF(AND(D147&lt;1.65,A147&lt;7.2,G147&lt;0.154,B147&lt;3.45,A147&gt;=5.45),4.7,IF(AND(D147&gt;=1.65,A147&lt;7.2,G147&lt;0.154,B147&lt;3.45,A147&gt;=5.45),5.52,IF(AND(D147&gt;=0.25,A147&lt;5.05,H147&gt;=5.245,D147&lt;0.45,D147&lt;0.8,A147&lt;5.45),1.35,IF(AND(H147&lt;6.089,A147&gt;=5.05,H147&gt;=5.245,D147&lt;0.45,D147&lt;0.8,A147&lt;5.45),1.7,IF(AND(D147&lt;1.2,B147&lt;2.6,A147&lt;5.75,G147&gt;=0.154,B147&lt;3.45,A147&gt;=5.45),3.85,IF(AND(D147&gt;=1.2,B147&lt;2.6,A147&lt;5.75,G147&gt;=0.154,B147&lt;3.45,A147&gt;=5.45),4,IF(AND(D147&gt;=1.65,B147&gt;=2.6,A147&lt;5.75,G147&gt;=0.154,B147&lt;3.45,A147&gt;=5.45),4.9,IF(AND(G147&lt;0.353,F147&lt;2.5,A147&gt;=5.75,G147&gt;=0.154,B147&lt;3.45,A147&gt;=5.45),4.25,IF(AND(A147&gt;=7.25,F147&gt;=2.5,A147&gt;=5.75,G147&gt;=0.154,B147&lt;3.45,A147&gt;=5.45),6.45,IF(AND(H147&lt;11.218,D147&lt;0.25,A147&lt;5.05,H147&gt;=5.245,D147&lt;0.45,D147&lt;0.8,A147&lt;5.45),1.42,IF(AND(G147&lt;0.517,H147&gt;=6.089,A147&gt;=5.05,H147&gt;=5.245,D147&lt;0.45,D147&lt;0.8,A147&lt;5.45),1.44,IF(AND(G147&gt;=0.517,H147&gt;=6.089,A147&gt;=5.05,H147&gt;=5.245,D147&lt;0.45,D147&lt;0.8,A147&lt;5.45),1.54,IF(AND(H147&gt;=10.194,D147&lt;1.65,B147&gt;=2.6,A147&lt;5.75,G147&gt;=0.154,B147&lt;3.45,A147&gt;=5.45),4.35,IF(AND(B147&gt;=3.15,G147&gt;=0.353,F147&lt;2.5,A147&gt;=5.75,G147&gt;=0.154,B147&lt;3.45,A147&gt;=5.45),4.7,IF(AND(H147&lt;7.716,A147&lt;7.25,F147&gt;=2.5,A147&gt;=5.75,G147&gt;=0.154,B147&lt;3.45,A147&gt;=5.45),5.04,IF(AND(G147&lt;0.175,H147&gt;=11.218,D147&lt;0.25,A147&lt;5.05,H147&gt;=5.245,D147&lt;0.45,D147&lt;0.8,A147&lt;5.45),1.5,IF(AND(H147&lt;7.713,H147&lt;10.194,D147&lt;1.65,B147&gt;=2.6,A147&lt;5.75,G147&gt;=0.154,B147&lt;3.45,A147&gt;=5.45),4.1,IF(AND(H147&gt;=7.713,H147&lt;10.194,D147&lt;1.65,B147&gt;=2.6,A147&lt;5.75,G147&gt;=0.154,B147&lt;3.45,A147&gt;=5.45),4.2,IF(AND(B147&gt;=3.05,B147&lt;3.15,G147&gt;=0.353,F147&lt;2.5,A147&gt;=5.75,G147&gt;=0.154,B147&lt;3.45,A147&gt;=5.45),4.4,IF(AND(D147&gt;=2.45,H147&gt;=7.716,A147&lt;7.25,F147&gt;=2.5,A147&gt;=5.75,G147&gt;=0.154,B147&lt;3.45,A147&gt;=5.45),5.85,IF(AND(D147&lt;0.15,G147&gt;=0.175,H147&gt;=11.218,D147&lt;0.25,A147&lt;5.05,H147&gt;=5.245,D147&lt;0.45,D147&lt;0.8,A147&lt;5.45),1.1,IF(AND(H147&gt;=16.317,B147&lt;3.05,B147&lt;3.15,G147&gt;=0.353,F147&lt;2.5,A147&gt;=5.75,G147&gt;=0.154,B147&lt;3.45,A147&gt;=5.45),4.8,IF(AND(G147&gt;=0.857,D147&lt;2.45,H147&gt;=7.716,A147&lt;7.25,F147&gt;=2.5,A147&gt;=5.75,G147&gt;=0.154,B147&lt;3.45,A147&gt;=5.45),5.05,IF(AND(G147&lt;0.245,D147&gt;=0.15,G147&gt;=0.175,H147&gt;=11.218,D147&lt;0.25,A147&lt;5.05,H147&gt;=5.245,D147&lt;0.45,D147&lt;0.8,A147&lt;5.45),1.3,IF(AND(G147&gt;=0.245,D147&gt;=0.15,G147&gt;=0.175,H147&gt;=11.218,D147&lt;0.25,A147&lt;5.05,H147&gt;=5.245,D147&lt;0.45,D147&lt;0.8,A147&lt;5.45),1.22,IF(AND(B147&lt;2.85,H147&lt;16.317,B147&lt;3.05,B147&lt;3.15,G147&gt;=0.353,F147&lt;2.5,A147&gt;=5.75,G147&gt;=0.154,B147&lt;3.45,A147&gt;=5.45),4.6,IF(AND(B147&gt;=2.85,H147&lt;16.317,B147&lt;3.05,B147&lt;3.15,G147&gt;=0.353,F147&lt;2.5,A147&gt;=5.75,G147&gt;=0.154,B147&lt;3.45,A147&gt;=5.45),4.633,IF(AND(D147&lt;1.85,G147&lt;0.857,D147&lt;2.45,H147&gt;=7.716,A147&lt;7.25,F147&gt;=2.5,A147&gt;=5.75,G147&gt;=0.154,B147&lt;3.45,A147&gt;=5.45),5.8,IF(AND(H147&lt;11.297,D147&gt;=1.85,G147&lt;0.857,D147&lt;2.45,H147&gt;=7.716,A147&lt;7.25,F147&gt;=2.5,A147&gt;=5.75,G147&gt;=0.154,B147&lt;3.45,A147&gt;=5.45),5.3,IF(AND(G147&lt;0.388,H147&gt;=11.297,D147&gt;=1.85,G147&lt;0.857,D147&lt;2.45,H147&gt;=7.716,A147&lt;7.25,F147&gt;=2.5,A147&gt;=5.75,G147&gt;=0.154,B147&lt;3.45,A147&gt;=5.45),5.4,IF(AND(G147&gt;=0.388,H147&gt;=11.297,D147&gt;=1.85,G147&lt;0.857,D147&lt;2.45,H147&gt;=7.716,A147&lt;7.25,F147&gt;=2.5,A147&gt;=5.75,G147&gt;=0.154,B147&lt;3.45,A147&gt;=5.45),5.6,"shouldnthappen")))))))))))))))))))))))))))))))))))))</f>
        <v>5.85</v>
      </c>
      <c r="BJ147" s="1" t="n">
        <f aca="false">IF(AND(F147&gt;=2,B147&gt;=3.35),6.1,IF(AND(H147&gt;=12.719,F147&lt;1.5,B147&lt;3.35),1.567,IF(AND(H147&lt;5.245,F147&lt;2,B147&gt;=3.35),1,IF(AND(D147&lt;0.15,H147&lt;12.719,F147&lt;1.5,B147&lt;3.35),1.5,IF(AND(D147&gt;=0.35,H147&gt;=5.245,F147&lt;2,B147&gt;=3.35),1.6,IF(AND(A147&lt;4.9,D147&gt;=0.15,H147&lt;12.719,F147&lt;1.5,B147&lt;3.35),1.36,IF(AND(B147&lt;2.65,G147&lt;0.572,D147&lt;1.45,F147&gt;=1.5,B147&lt;3.35),3.5,IF(AND(A147&lt;6.1,F147&lt;2.5,D147&gt;=1.45,F147&gt;=1.5,B147&lt;3.35),5.1,IF(AND(G147&gt;=0.607,D147&lt;0.35,H147&gt;=5.245,F147&lt;2,B147&gt;=3.35),1.65,IF(AND(G147&lt;0.546,A147&gt;=4.9,D147&gt;=0.15,H147&lt;12.719,F147&lt;1.5,B147&lt;3.35),1.2,IF(AND(G147&gt;=0.546,A147&gt;=4.9,D147&gt;=0.15,H147&lt;12.719,F147&lt;1.5,B147&lt;3.35),1.4,IF(AND(A147&gt;=6.3,B147&gt;=2.65,G147&lt;0.572,D147&lt;1.45,F147&gt;=1.5,B147&lt;3.35),4.8,IF(AND(D147&lt;1.15,B147&lt;2.85,G147&gt;=0.572,D147&lt;1.45,F147&gt;=1.5,B147&lt;3.35),3.9,IF(AND(B147&gt;=3.15,B147&gt;=2.85,G147&gt;=0.572,D147&lt;1.45,F147&gt;=1.5,B147&lt;3.35),4.7,IF(AND(B147&lt;2.95,A147&gt;=6.1,F147&lt;2.5,D147&gt;=1.45,F147&gt;=1.5,B147&lt;3.35),4.533,IF(AND(B147&gt;=2.95,A147&gt;=6.1,F147&lt;2.5,D147&gt;=1.45,F147&gt;=1.5,B147&lt;3.35),4.75,IF(AND(A147&gt;=6.7,G147&lt;0.107,F147&gt;=2.5,D147&gt;=1.45,F147&gt;=1.5,B147&lt;3.35),5.7,IF(AND(G147&gt;=0.385,G147&lt;0.607,D147&lt;0.35,H147&gt;=5.245,F147&lt;2,B147&gt;=3.35),1.325,IF(AND(D147&lt;1.25,A147&lt;6.3,B147&gt;=2.65,G147&lt;0.572,D147&lt;1.45,F147&gt;=1.5,B147&lt;3.35),4,IF(AND(D147&gt;=1.25,A147&lt;6.3,B147&gt;=2.65,G147&lt;0.572,D147&lt;1.45,F147&gt;=1.5,B147&lt;3.35),4.18,IF(AND(G147&lt;0.907,D147&gt;=1.15,B147&lt;2.85,G147&gt;=0.572,D147&lt;1.45,F147&gt;=1.5,B147&lt;3.35),4,IF(AND(G147&gt;=0.907,D147&gt;=1.15,B147&lt;2.85,G147&gt;=0.572,D147&lt;1.45,F147&gt;=1.5,B147&lt;3.35),4.4,IF(AND(H147&lt;8.326,B147&lt;3.15,B147&gt;=2.85,G147&gt;=0.572,D147&lt;1.45,F147&gt;=1.5,B147&lt;3.35),3.6,IF(AND(H147&gt;=8.326,B147&lt;3.15,B147&gt;=2.85,G147&gt;=0.572,D147&lt;1.45,F147&gt;=1.5,B147&lt;3.35),4.48,IF(AND(B147&lt;2.95,A147&lt;6.7,G147&lt;0.107,F147&gt;=2.5,D147&gt;=1.45,F147&gt;=1.5,B147&lt;3.35),5.6,IF(AND(B147&gt;=2.95,A147&lt;6.7,G147&lt;0.107,F147&gt;=2.5,D147&gt;=1.45,F147&gt;=1.5,B147&lt;3.35),5.5,IF(AND(G147&lt;0.205,G147&lt;0.432,G147&gt;=0.107,F147&gt;=2.5,D147&gt;=1.45,F147&gt;=1.5,B147&lt;3.35),5.3,IF(AND(B147&gt;=3.05,G147&gt;=0.432,G147&gt;=0.107,F147&gt;=2.5,D147&gt;=1.45,F147&gt;=1.5,B147&lt;3.35),5.86,IF(AND(H147&gt;=14.057,G147&lt;0.385,G147&lt;0.607,D147&lt;0.35,H147&gt;=5.245,F147&lt;2,B147&gt;=3.35),1.7,IF(AND(D147&lt;1.7,G147&gt;=0.205,G147&lt;0.432,G147&gt;=0.107,F147&gt;=2.5,D147&gt;=1.45,F147&gt;=1.5,B147&lt;3.35),5,IF(AND(G147&lt;0.779,B147&lt;3.05,G147&gt;=0.432,G147&gt;=0.107,F147&gt;=2.5,D147&gt;=1.45,F147&gt;=1.5,B147&lt;3.35),4.9,IF(AND(G147&gt;=0.779,B147&lt;3.05,G147&gt;=0.432,G147&gt;=0.107,F147&gt;=2.5,D147&gt;=1.45,F147&gt;=1.5,B147&lt;3.35),5.533,IF(AND(D147&gt;=0.25,H147&lt;14.057,G147&lt;0.385,G147&lt;0.607,D147&lt;0.35,H147&gt;=5.245,F147&lt;2,B147&gt;=3.35),1.4,IF(AND(B147&lt;2.85,D147&gt;=1.7,G147&gt;=0.205,G147&lt;0.432,G147&gt;=0.107,F147&gt;=2.5,D147&gt;=1.45,F147&gt;=1.5,B147&lt;3.35),5.1,IF(AND(B147&gt;=2.85,D147&gt;=1.7,G147&gt;=0.205,G147&lt;0.432,G147&gt;=0.107,F147&gt;=2.5,D147&gt;=1.45,F147&gt;=1.5,B147&lt;3.35),5.15,IF(AND(A147&lt;5.1,D147&lt;0.25,H147&lt;14.057,G147&lt;0.385,G147&lt;0.607,D147&lt;0.35,H147&gt;=5.245,F147&lt;2,B147&gt;=3.35),1.4,IF(AND(A147&gt;=5.1,D147&lt;0.25,H147&lt;14.057,G147&lt;0.385,G147&lt;0.607,D147&lt;0.35,H147&gt;=5.245,F147&lt;2,B147&gt;=3.35),1.5,"shouldnthappen")))))))))))))))))))))))))))))))))))))</f>
        <v>5.15</v>
      </c>
    </row>
    <row r="148" customFormat="false" ht="13.8" hidden="false" customHeight="false" outlineLevel="0" collapsed="false">
      <c r="A148" s="1" t="n">
        <v>6.7</v>
      </c>
      <c r="B148" s="1" t="n">
        <v>3</v>
      </c>
      <c r="C148" s="1" t="n">
        <v>5.2</v>
      </c>
      <c r="D148" s="1" t="n">
        <v>2.3</v>
      </c>
      <c r="E148" s="1" t="s">
        <v>93</v>
      </c>
      <c r="F148" s="1" t="n">
        <v>3</v>
      </c>
      <c r="G148" s="1" t="n">
        <v>0.979308672482148</v>
      </c>
      <c r="H148" s="16" t="n">
        <v>13.0026641053148</v>
      </c>
      <c r="I148" s="11" t="n">
        <f aca="false">C148</f>
        <v>5.2</v>
      </c>
      <c r="J148" s="1" t="n">
        <f aca="false">AVERAGE(M148:BJ148)</f>
        <v>5.29932</v>
      </c>
      <c r="K148" s="15" t="n">
        <f aca="false">1-SQRT(VAR(M148:BJ148, I148)) / AVERAGE(M148:BJ148)</f>
        <v>0.948244246098175</v>
      </c>
      <c r="L148" s="1" t="n">
        <f aca="false">(J148-I148)/I148</f>
        <v>0.0190999999999999</v>
      </c>
      <c r="M148" s="1" t="n">
        <f aca="false">IF(AND(H148&gt;=16.241,B148&gt;=3.35),6.4,IF(AND(D148&gt;=0.75,A148&lt;5.15,B148&lt;3.35),4.1,IF(AND(D148&gt;=1.5,H148&lt;16.241,B148&gt;=3.35),5.767,IF(AND(B148&gt;=3.25,D148&lt;0.75,A148&lt;5.15,B148&lt;3.35),1.58,IF(AND(A148&lt;4.95,D148&lt;1.5,H148&lt;16.241,B148&gt;=3.35),1.4,IF(AND(A148&lt;4.5,B148&lt;3.25,D148&lt;0.75,A148&lt;5.15,B148&lt;3.35),1.26,IF(AND(A148&gt;=4.5,B148&lt;3.25,D148&lt;0.75,A148&lt;5.15,B148&lt;3.35),1.48,IF(AND(G148&lt;0.356,H148&lt;12.557,D148&lt;1.45,A148&gt;=5.15,B148&lt;3.35),4.267,IF(AND(D148&lt;1.25,H148&gt;=12.557,D148&lt;1.45,A148&gt;=5.15,B148&lt;3.35),4.05,IF(AND(D148&gt;=1.35,G148&gt;=0.356,H148&lt;12.557,D148&lt;1.45,A148&gt;=5.15,B148&lt;3.35),4.25,IF(AND(H148&lt;15.086,D148&gt;=1.25,H148&gt;=12.557,D148&lt;1.45,A148&gt;=5.15,B148&lt;3.35),4.4,IF(AND(F148&lt;2.5,G148&gt;=0.44,D148&lt;2.05,D148&gt;=1.45,A148&gt;=5.15,B148&lt;3.35),4.7,IF(AND(H148&lt;10.391,B148&lt;3.15,D148&gt;=2.05,D148&gt;=1.45,A148&gt;=5.15,B148&lt;3.35),5.1,IF(AND(G148&lt;0.505,B148&gt;=3.15,D148&gt;=2.05,D148&gt;=1.45,A148&gt;=5.15,B148&lt;3.35),5.7,IF(AND(G148&gt;=0.505,B148&gt;=3.15,D148&gt;=2.05,D148&gt;=1.45,A148&gt;=5.15,B148&lt;3.35),5.95,IF(AND(D148&gt;=0.5,G148&lt;0.905,A148&gt;=4.95,D148&lt;1.5,H148&lt;16.241,B148&gt;=3.35),1.6,IF(AND(B148&lt;3.6,G148&gt;=0.905,A148&gt;=4.95,D148&lt;1.5,H148&lt;16.241,B148&gt;=3.35),1.7,IF(AND(B148&gt;=3.6,G148&gt;=0.905,A148&gt;=4.95,D148&lt;1.5,H148&lt;16.241,B148&gt;=3.35),1.767,IF(AND(A148&gt;=5.7,D148&lt;1.35,G148&gt;=0.356,H148&lt;12.557,D148&lt;1.45,A148&gt;=5.15,B148&lt;3.35),3.9,IF(AND(A148&lt;6.35,H148&gt;=15.086,D148&gt;=1.25,H148&gt;=12.557,D148&lt;1.45,A148&gt;=5.15,B148&lt;3.35),4.7,IF(AND(A148&gt;=6.35,H148&gt;=15.086,D148&gt;=1.25,H148&gt;=12.557,D148&lt;1.45,A148&gt;=5.15,B148&lt;3.35),4.6,IF(AND(H148&lt;9.252,D148&lt;1.55,G148&lt;0.44,D148&lt;2.05,D148&gt;=1.45,A148&gt;=5.15,B148&lt;3.35),5.08,IF(AND(H148&gt;=9.252,D148&lt;1.55,G148&lt;0.44,D148&lt;2.05,D148&gt;=1.45,A148&gt;=5.15,B148&lt;3.35),4.7,IF(AND(H148&lt;8.477,D148&gt;=1.55,G148&lt;0.44,D148&lt;2.05,D148&gt;=1.45,A148&gt;=5.15,B148&lt;3.35),5.1,IF(AND(H148&gt;=8.477,D148&gt;=1.55,G148&lt;0.44,D148&lt;2.05,D148&gt;=1.45,A148&gt;=5.15,B148&lt;3.35),5.4,IF(AND(H148&lt;8.435,F148&gt;=2.5,G148&gt;=0.44,D148&lt;2.05,D148&gt;=1.45,A148&gt;=5.15,B148&lt;3.35),5.1,IF(AND(H148&gt;=8.435,F148&gt;=2.5,G148&gt;=0.44,D148&lt;2.05,D148&gt;=1.45,A148&gt;=5.15,B148&lt;3.35),4.86,IF(AND(G148&lt;0.543,H148&gt;=10.391,B148&lt;3.15,D148&gt;=2.05,D148&gt;=1.45,A148&gt;=5.15,B148&lt;3.35),5.56,IF(AND(G148&gt;=0.543,H148&gt;=10.391,B148&lt;3.15,D148&gt;=2.05,D148&gt;=1.45,A148&gt;=5.15,B148&lt;3.35),5.8,IF(AND(A148&lt;5.05,D148&lt;0.5,G148&lt;0.905,A148&gt;=4.95,D148&lt;1.5,H148&lt;16.241,B148&gt;=3.35),1.3,IF(AND(H148&lt;6.583,A148&lt;5.7,D148&lt;1.35,G148&gt;=0.356,H148&lt;12.557,D148&lt;1.45,A148&gt;=5.15,B148&lt;3.35),4,IF(AND(G148&lt;0.585,A148&gt;=5.05,D148&lt;0.5,G148&lt;0.905,A148&gt;=4.95,D148&lt;1.5,H148&lt;16.241,B148&gt;=3.35),1.475,IF(AND(G148&lt;0.62,H148&gt;=6.583,A148&lt;5.7,D148&lt;1.35,G148&gt;=0.356,H148&lt;12.557,D148&lt;1.45,A148&gt;=5.15,B148&lt;3.35),3.75,IF(AND(G148&gt;=0.62,H148&gt;=6.583,A148&lt;5.7,D148&lt;1.35,G148&gt;=0.356,H148&lt;12.557,D148&lt;1.45,A148&gt;=5.15,B148&lt;3.35),3.6,IF(AND(B148&lt;3.75,G148&gt;=0.585,A148&gt;=5.05,D148&lt;0.5,G148&lt;0.905,A148&gt;=4.95,D148&lt;1.5,H148&lt;16.241,B148&gt;=3.35),1.5,IF(AND(B148&gt;=3.75,G148&gt;=0.585,A148&gt;=5.05,D148&lt;0.5,G148&lt;0.905,A148&gt;=4.95,D148&lt;1.5,H148&lt;16.241,B148&gt;=3.35),1.6,"shouldnthappen"))))))))))))))))))))))))))))))))))))</f>
        <v>5.8</v>
      </c>
      <c r="N148" s="1" t="n">
        <f aca="false">IF(AND(H148&lt;5.245,B148&lt;3.65,F148&lt;1.5),1,IF(AND(H148&gt;=14.096,B148&gt;=3.65,F148&lt;1.5),1.65,IF(AND(A148&gt;=5.45,H148&gt;=5.245,B148&lt;3.65,F148&lt;1.5),1.3,IF(AND(H148&gt;=13.586,H148&lt;14.096,B148&gt;=3.65,F148&lt;1.5),1.3,IF(AND(H148&lt;10.258,D148&lt;1.25,F148&lt;2.5,F148&gt;=1.5),3.38,IF(AND(H148&lt;6.982,D148&gt;=1.25,F148&lt;2.5,F148&gt;=1.5),3.96,IF(AND(H148&gt;=13.646,D148&lt;2.05,F148&gt;=2.5,F148&gt;=1.5),6.1,IF(AND(B148&lt;3.05,A148&lt;5.45,H148&gt;=5.245,B148&lt;3.65,F148&lt;1.5),1.375,IF(AND(H148&lt;6.543,H148&lt;13.586,H148&lt;14.096,B148&gt;=3.65,F148&lt;1.5),1.4,IF(AND(H148&gt;=6.543,H148&lt;13.586,H148&lt;14.096,B148&gt;=3.65,F148&lt;1.5),1.5,IF(AND(H148&lt;11.522,H148&gt;=10.258,D148&lt;1.25,F148&lt;2.5,F148&gt;=1.5),3.733,IF(AND(H148&gt;=11.522,H148&gt;=10.258,D148&lt;1.25,F148&lt;2.5,F148&gt;=1.5),3.92,IF(AND(H148&lt;5.767,H148&lt;13.646,D148&lt;2.05,F148&gt;=2.5,F148&gt;=1.5),4.5,IF(AND(A148&lt;6.8,B148&lt;3.15,D148&gt;=2.05,F148&gt;=2.5,F148&gt;=1.5),5.6,IF(AND(A148&gt;=6.8,B148&lt;3.15,D148&gt;=2.05,F148&gt;=2.5,F148&gt;=1.5),5.1,IF(AND(B148&lt;3.25,B148&gt;=3.15,D148&gt;=2.05,F148&gt;=2.5,F148&gt;=1.5),5.8,IF(AND(B148&gt;=3.25,B148&gt;=3.15,D148&gt;=2.05,F148&gt;=2.5,F148&gt;=1.5),5.65,IF(AND(B148&lt;3.15,B148&gt;=3.05,A148&lt;5.45,H148&gt;=5.245,B148&lt;3.65,F148&lt;1.5),1.5,IF(AND(G148&gt;=0.735,H148&lt;13.665,H148&gt;=6.982,D148&gt;=1.25,F148&lt;2.5,F148&gt;=1.5),4.2,IF(AND(H148&lt;14.03,H148&gt;=13.665,H148&gt;=6.982,D148&gt;=1.25,F148&lt;2.5,F148&gt;=1.5),4.8,IF(AND(A148&gt;=6.6,H148&gt;=5.767,H148&lt;13.646,D148&lt;2.05,F148&gt;=2.5,F148&gt;=1.5),6.05,IF(AND(G148&gt;=0.934,B148&gt;=3.15,B148&gt;=3.05,A148&lt;5.45,H148&gt;=5.245,B148&lt;3.65,F148&lt;1.5),1.7,IF(AND(D148&gt;=1.55,G148&lt;0.735,H148&lt;13.665,H148&gt;=6.982,D148&gt;=1.25,F148&lt;2.5,F148&gt;=1.5),5.1,IF(AND(D148&lt;1.45,H148&gt;=14.03,H148&gt;=13.665,H148&gt;=6.982,D148&gt;=1.25,F148&lt;2.5,F148&gt;=1.5),4.7,IF(AND(D148&gt;=1.45,H148&gt;=14.03,H148&gt;=13.665,H148&gt;=6.982,D148&gt;=1.25,F148&lt;2.5,F148&gt;=1.5),4.5,IF(AND(A148&gt;=6.2,A148&lt;6.6,H148&gt;=5.767,H148&lt;13.646,D148&lt;2.05,F148&gt;=2.5,F148&gt;=1.5),5.325,IF(AND(B148&lt;3.25,G148&lt;0.934,B148&gt;=3.15,B148&gt;=3.05,A148&lt;5.45,H148&gt;=5.245,B148&lt;3.65,F148&lt;1.5),1.3,IF(AND(D148&lt;1.35,D148&lt;1.55,G148&lt;0.735,H148&lt;13.665,H148&gt;=6.982,D148&gt;=1.25,F148&lt;2.5,F148&gt;=1.5),4.25,IF(AND(H148&lt;8.435,A148&lt;6.2,A148&lt;6.6,H148&gt;=5.767,H148&lt;13.646,D148&lt;2.05,F148&gt;=2.5,F148&gt;=1.5),5.1,IF(AND(H148&gt;=8.435,A148&lt;6.2,A148&lt;6.6,H148&gt;=5.767,H148&lt;13.646,D148&lt;2.05,F148&gt;=2.5,F148&gt;=1.5),4.9,IF(AND(A148&gt;=5.15,B148&gt;=3.25,G148&lt;0.934,B148&gt;=3.15,B148&gt;=3.05,A148&lt;5.45,H148&gt;=5.245,B148&lt;3.65,F148&lt;1.5),1.5,IF(AND(B148&lt;2.9,D148&gt;=1.35,D148&lt;1.55,G148&lt;0.735,H148&lt;13.665,H148&gt;=6.982,D148&gt;=1.25,F148&lt;2.5,F148&gt;=1.5),4.6,IF(AND(B148&gt;=2.9,D148&gt;=1.35,D148&lt;1.55,G148&lt;0.735,H148&lt;13.665,H148&gt;=6.982,D148&gt;=1.25,F148&lt;2.5,F148&gt;=1.5),4.52,IF(AND(G148&gt;=0.862,A148&lt;5.15,B148&gt;=3.25,G148&lt;0.934,B148&gt;=3.15,B148&gt;=3.05,A148&lt;5.45,H148&gt;=5.245,B148&lt;3.65,F148&lt;1.5),1.5,IF(AND(H148&lt;9.35,G148&lt;0.862,A148&lt;5.15,B148&gt;=3.25,G148&lt;0.934,B148&gt;=3.15,B148&gt;=3.05,A148&lt;5.45,H148&gt;=5.245,B148&lt;3.65,F148&lt;1.5),1.38,IF(AND(H148&gt;=9.35,G148&lt;0.862,A148&lt;5.15,B148&gt;=3.25,G148&lt;0.934,B148&gt;=3.15,B148&gt;=3.05,A148&lt;5.45,H148&gt;=5.245,B148&lt;3.65,F148&lt;1.5),1.4,"shouldnthappen"))))))))))))))))))))))))))))))))))))</f>
        <v>5.6</v>
      </c>
      <c r="O148" s="1" t="n">
        <f aca="false">IF(AND(B148&lt;2.75,A148&lt;5.55),3.96,IF(AND(H148&lt;9.205,A148&lt;5.9,A148&gt;=5.55),3.85,IF(AND(A148&lt;4.35,D148&lt;0.35,B148&gt;=2.75,A148&lt;5.55),1.1,IF(AND(B148&lt;3.65,D148&gt;=0.35,B148&gt;=2.75,A148&lt;5.55),1.65,IF(AND(B148&gt;=3.65,D148&gt;=0.35,B148&gt;=2.75,A148&lt;5.55),1.9,IF(AND(G148&gt;=0.732,H148&gt;=9.205,A148&lt;5.9,A148&gt;=5.55),4.9,IF(AND(G148&lt;0.273,G148&lt;0.732,H148&gt;=9.205,A148&lt;5.9,A148&gt;=5.55),4.5,IF(AND(A148&lt;6.3,G148&lt;0.422,F148&lt;2.5,A148&gt;=5.9,A148&gt;=5.55),5.1,IF(AND(A148&gt;=6.3,G148&lt;0.422,F148&lt;2.5,A148&gt;=5.9,A148&gt;=5.55),4.76,IF(AND(B148&lt;2.4,G148&gt;=0.422,F148&lt;2.5,A148&gt;=5.9,A148&gt;=5.55),4.45,IF(AND(A148&gt;=7,G148&gt;=0.628,F148&gt;=2.5,A148&gt;=5.9,A148&gt;=5.55),6.45,IF(AND(D148&lt;0.15,H148&lt;13.924,A148&gt;=4.35,D148&lt;0.35,B148&gt;=2.75,A148&lt;5.55),1.5,IF(AND(B148&lt;3.15,H148&gt;=13.924,A148&gt;=4.35,D148&lt;0.35,B148&gt;=2.75,A148&lt;5.55),1.56,IF(AND(B148&gt;=3.15,H148&gt;=13.924,A148&gt;=4.35,D148&lt;0.35,B148&gt;=2.75,A148&lt;5.55),1.3,IF(AND(H148&lt;14.316,G148&gt;=0.273,G148&lt;0.732,H148&gt;=9.205,A148&lt;5.9,A148&gt;=5.55),3.95,IF(AND(H148&gt;=14.316,G148&gt;=0.273,G148&lt;0.732,H148&gt;=9.205,A148&lt;5.9,A148&gt;=5.55),4.1,IF(AND(A148&lt;6.2,B148&gt;=2.4,G148&gt;=0.422,F148&lt;2.5,A148&gt;=5.9,A148&gt;=5.55),4.3,IF(AND(A148&gt;=7.05,G148&lt;0.364,G148&lt;0.628,F148&gt;=2.5,A148&gt;=5.9,A148&gt;=5.55),6.1,IF(AND(A148&gt;=7.55,G148&gt;=0.364,G148&lt;0.628,F148&gt;=2.5,A148&gt;=5.9,A148&gt;=5.55),6.4,IF(AND(A148&lt;6.15,A148&lt;7,G148&gt;=0.628,F148&gt;=2.5,A148&gt;=5.9,A148&gt;=5.55),4.9,IF(AND(D148&lt;1.45,A148&gt;=6.2,B148&gt;=2.4,G148&gt;=0.422,F148&lt;2.5,A148&gt;=5.9,A148&gt;=5.55),4.64,IF(AND(D148&gt;=1.45,A148&gt;=6.2,B148&gt;=2.4,G148&gt;=0.422,F148&lt;2.5,A148&gt;=5.9,A148&gt;=5.55),4.9,IF(AND(D148&lt;1.65,A148&lt;7.05,G148&lt;0.364,G148&lt;0.628,F148&gt;=2.5,A148&gt;=5.9,A148&gt;=5.55),5.1,IF(AND(D148&gt;=2.35,A148&lt;7.55,G148&gt;=0.364,G148&lt;0.628,F148&gt;=2.5,A148&gt;=5.9,A148&gt;=5.55),5.633,IF(AND(D148&lt;2.15,A148&gt;=6.15,A148&lt;7,G148&gt;=0.628,F148&gt;=2.5,A148&gt;=5.9,A148&gt;=5.55),5.1,IF(AND(D148&gt;=2.15,A148&gt;=6.15,A148&lt;7,G148&gt;=0.628,F148&gt;=2.5,A148&gt;=5.9,A148&gt;=5.55),5.267,IF(AND(A148&lt;4.9,A148&lt;5.05,D148&gt;=0.15,H148&lt;13.924,A148&gt;=4.35,D148&lt;0.35,B148&gt;=2.75,A148&lt;5.55),1.375,IF(AND(A148&gt;=4.9,A148&lt;5.05,D148&gt;=0.15,H148&lt;13.924,A148&gt;=4.35,D148&lt;0.35,B148&gt;=2.75,A148&lt;5.55),1.3,IF(AND(A148&lt;5.45,A148&gt;=5.05,D148&gt;=0.15,H148&lt;13.924,A148&gt;=4.35,D148&lt;0.35,B148&gt;=2.75,A148&lt;5.55),1.475,IF(AND(A148&gt;=5.45,A148&gt;=5.05,D148&gt;=0.15,H148&lt;13.924,A148&gt;=4.35,D148&lt;0.35,B148&gt;=2.75,A148&lt;5.55),1.4,IF(AND(B148&gt;=3.25,D148&lt;2.35,A148&lt;7.55,G148&gt;=0.364,G148&lt;0.628,F148&gt;=2.5,A148&gt;=5.9,A148&gt;=5.55),5.7,IF(AND(G148&lt;0.006,G148&lt;0.107,D148&gt;=1.65,A148&lt;7.05,G148&lt;0.364,G148&lt;0.628,F148&gt;=2.5,A148&gt;=5.9,A148&gt;=5.55),5.5,IF(AND(G148&gt;=0.006,G148&lt;0.107,D148&gt;=1.65,A148&lt;7.05,G148&lt;0.364,G148&lt;0.628,F148&gt;=2.5,A148&gt;=5.9,A148&gt;=5.55),5.667,IF(AND(D148&lt;2.2,G148&gt;=0.107,D148&gt;=1.65,A148&lt;7.05,G148&lt;0.364,G148&lt;0.628,F148&gt;=2.5,A148&gt;=5.9,A148&gt;=5.55),5.35,IF(AND(D148&gt;=2.2,G148&gt;=0.107,D148&gt;=1.65,A148&lt;7.05,G148&lt;0.364,G148&lt;0.628,F148&gt;=2.5,A148&gt;=5.9,A148&gt;=5.55),5.2,IF(AND(D148&lt;2.25,B148&lt;3.25,D148&lt;2.35,A148&lt;7.55,G148&gt;=0.364,G148&lt;0.628,F148&gt;=2.5,A148&gt;=5.9,A148&gt;=5.55),5.8,IF(AND(D148&gt;=2.25,B148&lt;3.25,D148&lt;2.35,A148&lt;7.55,G148&gt;=0.364,G148&lt;0.628,F148&gt;=2.5,A148&gt;=5.9,A148&gt;=5.55),5.9,"shouldnthappen")))))))))))))))))))))))))))))))))))))</f>
        <v>5.267</v>
      </c>
      <c r="P148" s="1" t="n">
        <f aca="false">IF(AND(D148&gt;=0.75,A148&lt;5.55),3.9,IF(AND(H148&lt;7.482,A148&gt;=5.55),3.45,IF(AND(B148&gt;=3.15,B148&lt;3.25,D148&lt;0.75,A148&lt;5.55),1.262,IF(AND(G148&gt;=0.446,B148&lt;3.15,B148&lt;3.25,D148&lt;0.75,A148&lt;5.55),1.1,IF(AND(G148&lt;0.408,A148&lt;5.05,B148&gt;=3.25,D148&lt;0.75,A148&lt;5.55),1.4,IF(AND(G148&gt;=0.408,A148&lt;5.05,B148&gt;=3.25,D148&lt;0.75,A148&lt;5.55),1.233,IF(AND(G148&gt;=0.676,A148&gt;=5.05,B148&gt;=3.25,D148&lt;0.75,A148&lt;5.55),1.72,IF(AND(H148&lt;9.386,A148&lt;5.85,F148&lt;2.5,H148&gt;=7.482,A148&gt;=5.55),3.5,IF(AND(H148&gt;=9.386,A148&lt;5.85,F148&lt;2.5,H148&gt;=7.482,A148&gt;=5.55),4.275,IF(AND(H148&gt;=16.284,G148&lt;0.865,F148&gt;=2.5,H148&gt;=7.482,A148&gt;=5.55),6.6,IF(AND(G148&lt;0.912,G148&gt;=0.865,F148&gt;=2.5,H148&gt;=7.482,A148&gt;=5.55),4.8,IF(AND(G148&gt;=0.912,G148&gt;=0.865,F148&gt;=2.5,H148&gt;=7.482,A148&gt;=5.55),5.175,IF(AND(A148&gt;=4.95,G148&lt;0.446,B148&lt;3.15,B148&lt;3.25,D148&lt;0.75,A148&lt;5.55),1.6,IF(AND(H148&gt;=12.974,G148&lt;0.676,A148&gt;=5.05,B148&gt;=3.25,D148&lt;0.75,A148&lt;5.55),1.3,IF(AND(D148&lt;1.45,H148&lt;13.531,A148&gt;=5.85,F148&lt;2.5,H148&gt;=7.482,A148&gt;=5.55),4.2,IF(AND(D148&gt;=1.45,H148&lt;13.531,A148&gt;=5.85,F148&lt;2.5,H148&gt;=7.482,A148&gt;=5.55),4.967,IF(AND(G148&lt;0.187,H148&gt;=13.531,A148&gt;=5.85,F148&lt;2.5,H148&gt;=7.482,A148&gt;=5.55),5,IF(AND(H148&gt;=12.675,A148&lt;4.95,G148&lt;0.446,B148&lt;3.15,B148&lt;3.25,D148&lt;0.75,A148&lt;5.55),1.5,IF(AND(H148&lt;10.826,H148&lt;12.974,G148&lt;0.676,A148&gt;=5.05,B148&gt;=3.25,D148&lt;0.75,A148&lt;5.55),1.46,IF(AND(H148&gt;=10.826,H148&lt;12.974,G148&lt;0.676,A148&gt;=5.05,B148&gt;=3.25,D148&lt;0.75,A148&lt;5.55),1.4,IF(AND(A148&lt;6.15,G148&gt;=0.187,H148&gt;=13.531,A148&gt;=5.85,F148&lt;2.5,H148&gt;=7.482,A148&gt;=5.55),4.7,IF(AND(A148&lt;6.85,B148&lt;2.95,H148&lt;16.284,G148&lt;0.865,F148&gt;=2.5,H148&gt;=7.482,A148&gt;=5.55),5.32,IF(AND(A148&gt;=6.85,B148&lt;2.95,H148&lt;16.284,G148&lt;0.865,F148&gt;=2.5,H148&gt;=7.482,A148&gt;=5.55),6.567,IF(AND(A148&lt;4.85,H148&lt;12.675,A148&lt;4.95,G148&lt;0.446,B148&lt;3.15,B148&lt;3.25,D148&lt;0.75,A148&lt;5.55),1.4,IF(AND(A148&gt;=4.85,H148&lt;12.675,A148&lt;4.95,G148&lt;0.446,B148&lt;3.15,B148&lt;3.25,D148&lt;0.75,A148&lt;5.55),1.5,IF(AND(B148&lt;3.1,A148&gt;=6.15,G148&gt;=0.187,H148&gt;=13.531,A148&gt;=5.85,F148&lt;2.5,H148&gt;=7.482,A148&gt;=5.55),4.467,IF(AND(B148&gt;=3.1,A148&gt;=6.15,G148&gt;=0.187,H148&gt;=13.531,A148&gt;=5.85,F148&lt;2.5,H148&gt;=7.482,A148&gt;=5.55),4.7,IF(AND(G148&gt;=0.379,B148&lt;3.15,B148&gt;=2.95,H148&lt;16.284,G148&lt;0.865,F148&gt;=2.5,H148&gt;=7.482,A148&gt;=5.55),5.733,IF(AND(A148&lt;6.6,B148&gt;=3.15,B148&gt;=2.95,H148&lt;16.284,G148&lt;0.865,F148&gt;=2.5,H148&gt;=7.482,A148&gt;=5.55),5.38,IF(AND(A148&lt;6.7,G148&lt;0.379,B148&lt;3.15,B148&gt;=2.95,H148&lt;16.284,G148&lt;0.865,F148&gt;=2.5,H148&gt;=7.482,A148&gt;=5.55),5.3,IF(AND(A148&gt;=6.7,G148&lt;0.379,B148&lt;3.15,B148&gt;=2.95,H148&lt;16.284,G148&lt;0.865,F148&gt;=2.5,H148&gt;=7.482,A148&gt;=5.55),5.16,IF(AND(A148&lt;7.05,A148&gt;=6.6,B148&gt;=3.15,B148&gt;=2.95,H148&lt;16.284,G148&lt;0.865,F148&gt;=2.5,H148&gt;=7.482,A148&gt;=5.55),5.78,IF(AND(A148&gt;=7.05,A148&gt;=6.6,B148&gt;=3.15,B148&gt;=2.95,H148&lt;16.284,G148&lt;0.865,F148&gt;=2.5,H148&gt;=7.482,A148&gt;=5.55),6.1,"shouldnthappen")))))))))))))))))))))))))))))))))</f>
        <v>5.175</v>
      </c>
      <c r="Q148" s="1" t="n">
        <f aca="false">IF(AND(G148&gt;=0.422,B148&lt;3.25,F148&lt;1.5),1.25,IF(AND(G148&gt;=0.082,G148&lt;0.125,F148&gt;=1.5),6.7,IF(AND(G148&lt;0.251,G148&lt;0.422,B148&lt;3.25,F148&lt;1.5),1.38,IF(AND(G148&gt;=0.251,G148&lt;0.422,B148&lt;3.25,F148&lt;1.5),1.55,IF(AND(G148&gt;=0.385,G148&lt;0.633,B148&gt;=3.25,F148&lt;1.5),1.367,IF(AND(B148&lt;3.35,G148&gt;=0.633,B148&gt;=3.25,F148&lt;1.5),1.7,IF(AND(A148&lt;5.85,G148&lt;0.082,G148&lt;0.125,F148&gt;=1.5),4.5,IF(AND(F148&gt;=2.5,D148&lt;1.6,G148&gt;=0.125,F148&gt;=1.5),5.05,IF(AND(H148&gt;=16.774,D148&gt;=1.6,G148&gt;=0.125,F148&gt;=1.5),6.4,IF(AND(D148&gt;=0.5,G148&lt;0.385,G148&lt;0.633,B148&gt;=3.25,F148&lt;1.5),1.6,IF(AND(B148&lt;3.6,B148&gt;=3.35,G148&gt;=0.633,B148&gt;=3.25,F148&lt;1.5),1.55,IF(AND(B148&gt;=3.6,B148&gt;=3.35,G148&gt;=0.633,B148&gt;=3.25,F148&lt;1.5),1.6,IF(AND(D148&lt;1.65,A148&gt;=5.85,G148&lt;0.082,G148&lt;0.125,F148&gt;=1.5),4.7,IF(AND(A148&lt;5.3,F148&lt;2.5,D148&lt;1.6,G148&gt;=0.125,F148&gt;=1.5),3.15,IF(AND(B148&gt;=3.2,H148&lt;16.774,D148&gt;=1.6,G148&gt;=0.125,F148&gt;=1.5),5.675,IF(AND(H148&lt;11.767,D148&lt;0.5,G148&lt;0.385,G148&lt;0.633,B148&gt;=3.25,F148&lt;1.5),1.5,IF(AND(H148&gt;=11.767,D148&lt;0.5,G148&lt;0.385,G148&lt;0.633,B148&gt;=3.25,F148&lt;1.5),1.367,IF(AND(H148&lt;8.367,D148&gt;=1.65,A148&gt;=5.85,G148&lt;0.082,G148&lt;0.125,F148&gt;=1.5),5.7,IF(AND(H148&gt;=8.367,D148&gt;=1.65,A148&gt;=5.85,G148&lt;0.082,G148&lt;0.125,F148&gt;=1.5),5.575,IF(AND(A148&gt;=7.1,B148&lt;3.2,H148&lt;16.774,D148&gt;=1.6,G148&gt;=0.125,F148&gt;=1.5),6.3,IF(AND(H148&gt;=15.395,B148&lt;2.85,A148&gt;=5.3,F148&lt;2.5,D148&lt;1.6,G148&gt;=0.125,F148&gt;=1.5),4.8,IF(AND(H148&lt;8.486,B148&gt;=2.85,A148&gt;=5.3,F148&lt;2.5,D148&lt;1.6,G148&gt;=0.125,F148&gt;=1.5),3.85,IF(AND(D148&gt;=2.1,A148&lt;7.1,B148&lt;3.2,H148&lt;16.774,D148&gt;=1.6,G148&gt;=0.125,F148&gt;=1.5),5.5,IF(AND(B148&gt;=2.75,H148&lt;15.395,B148&lt;2.85,A148&gt;=5.3,F148&lt;2.5,D148&lt;1.6,G148&gt;=0.125,F148&gt;=1.5),4.489,IF(AND(H148&gt;=15.168,H148&gt;=8.486,B148&gt;=2.85,A148&gt;=5.3,F148&lt;2.5,D148&lt;1.6,G148&gt;=0.125,F148&gt;=1.5),4.7,IF(AND(G148&gt;=0.519,D148&lt;2.1,A148&lt;7.1,B148&lt;3.2,H148&lt;16.774,D148&gt;=1.6,G148&gt;=0.125,F148&gt;=1.5),4.925,IF(AND(G148&gt;=0.897,B148&lt;2.75,H148&lt;15.395,B148&lt;2.85,A148&gt;=5.3,F148&lt;2.5,D148&lt;1.6,G148&gt;=0.125,F148&gt;=1.5),4.567,IF(AND(A148&lt;5.65,H148&lt;15.168,H148&gt;=8.486,B148&gt;=2.85,A148&gt;=5.3,F148&lt;2.5,D148&lt;1.6,G148&gt;=0.125,F148&gt;=1.5),4.5,IF(AND(G148&lt;0.23,G148&lt;0.519,D148&lt;2.1,A148&lt;7.1,B148&lt;3.2,H148&lt;16.774,D148&gt;=1.6,G148&gt;=0.125,F148&gt;=1.5),5,IF(AND(A148&lt;5.9,G148&lt;0.897,B148&lt;2.75,H148&lt;15.395,B148&lt;2.85,A148&gt;=5.3,F148&lt;2.5,D148&lt;1.6,G148&gt;=0.125,F148&gt;=1.5),4.1,IF(AND(A148&gt;=5.9,G148&lt;0.897,B148&lt;2.75,H148&lt;15.395,B148&lt;2.85,A148&gt;=5.3,F148&lt;2.5,D148&lt;1.6,G148&gt;=0.125,F148&gt;=1.5),4.5,IF(AND(A148&lt;6.05,A148&gt;=5.65,H148&lt;15.168,H148&gt;=8.486,B148&gt;=2.85,A148&gt;=5.3,F148&lt;2.5,D148&lt;1.6,G148&gt;=0.125,F148&gt;=1.5),4.2,IF(AND(A148&gt;=6.05,A148&gt;=5.65,H148&lt;15.168,H148&gt;=8.486,B148&gt;=2.85,A148&gt;=5.3,F148&lt;2.5,D148&lt;1.6,G148&gt;=0.125,F148&gt;=1.5),4.35,IF(AND(D148&lt;1.95,G148&gt;=0.23,G148&lt;0.519,D148&lt;2.1,A148&lt;7.1,B148&lt;3.2,H148&lt;16.774,D148&gt;=1.6,G148&gt;=0.125,F148&gt;=1.5),5.3,IF(AND(D148&gt;=1.95,G148&gt;=0.23,G148&lt;0.519,D148&lt;2.1,A148&lt;7.1,B148&lt;3.2,H148&lt;16.774,D148&gt;=1.6,G148&gt;=0.125,F148&gt;=1.5),5.2,"shouldnthappen")))))))))))))))))))))))))))))))))))</f>
        <v>5.5</v>
      </c>
      <c r="R148" s="1" t="n">
        <f aca="false">IF(AND(G148&gt;=0.901,F148&lt;1.5),1.9,IF(AND(H148&lt;5.523,D148&lt;0.35,G148&lt;0.901,F148&lt;1.5),1,IF(AND(B148&lt;3.6,D148&gt;=0.35,G148&lt;0.901,F148&lt;1.5),1.575,IF(AND(B148&gt;=3.6,D148&gt;=0.35,G148&lt;0.901,F148&lt;1.5),1.5,IF(AND(G148&gt;=0.837,D148&lt;1.15,D148&lt;1.45,F148&gt;=1.5),3,IF(AND(G148&gt;=0.66,D148&gt;=1.15,D148&lt;1.45,F148&gt;=1.5),4,IF(AND(F148&gt;=2.5,D148&lt;1.55,D148&gt;=1.45,F148&gt;=1.5),5.025,IF(AND(F148&lt;2.5,D148&gt;=1.55,D148&gt;=1.45,F148&gt;=1.5),4.933,IF(AND(B148&lt;2.45,G148&lt;0.837,D148&lt;1.15,D148&lt;1.45,F148&gt;=1.5),3.3,IF(AND(B148&gt;=2.45,G148&lt;0.837,D148&lt;1.15,D148&lt;1.45,F148&gt;=1.5),3.86,IF(AND(B148&gt;=3.05,F148&lt;2.5,D148&lt;1.55,D148&gt;=1.45,F148&gt;=1.5),4.8,IF(AND(D148&gt;=2.45,F148&gt;=2.5,D148&gt;=1.55,D148&gt;=1.45,F148&gt;=1.5),5.875,IF(AND(H148&lt;13.187,G148&lt;0.217,H148&gt;=5.523,D148&lt;0.35,G148&lt;0.901,F148&lt;1.5),1.4,IF(AND(H148&gt;=13.187,G148&lt;0.217,H148&gt;=5.523,D148&lt;0.35,G148&lt;0.901,F148&lt;1.5),1.5,IF(AND(G148&lt;0.33,G148&gt;=0.217,H148&gt;=5.523,D148&lt;0.35,G148&lt;0.901,F148&lt;1.5),1.28,IF(AND(A148&lt;6.05,D148&lt;1.35,G148&lt;0.66,D148&gt;=1.15,D148&lt;1.45,F148&gt;=1.5),4.175,IF(AND(A148&gt;=6.05,D148&lt;1.35,G148&lt;0.66,D148&gt;=1.15,D148&lt;1.45,F148&gt;=1.5),4.3,IF(AND(A148&lt;5.65,D148&gt;=1.35,G148&lt;0.66,D148&gt;=1.15,D148&lt;1.45,F148&gt;=1.5),3.9,IF(AND(A148&gt;=5.65,D148&gt;=1.35,G148&lt;0.66,D148&gt;=1.15,D148&lt;1.45,F148&gt;=1.5),4.52,IF(AND(A148&lt;6.25,B148&lt;3.05,F148&lt;2.5,D148&lt;1.55,D148&gt;=1.45,F148&gt;=1.5),4.5,IF(AND(A148&gt;=6.25,B148&lt;3.05,F148&lt;2.5,D148&lt;1.55,D148&gt;=1.45,F148&gt;=1.5),4.675,IF(AND(A148&gt;=7.25,D148&lt;2.45,F148&gt;=2.5,D148&gt;=1.55,D148&gt;=1.45,F148&gt;=1.5),6.433,IF(AND(D148&gt;=0.25,G148&gt;=0.33,G148&gt;=0.217,H148&gt;=5.523,D148&lt;0.35,G148&lt;0.901,F148&lt;1.5),1.4,IF(AND(A148&lt;6.15,A148&lt;7.25,D148&lt;2.45,F148&gt;=2.5,D148&gt;=1.55,D148&gt;=1.45,F148&gt;=1.5),5.025,IF(AND(H148&lt;6.439,D148&lt;0.25,G148&gt;=0.33,G148&gt;=0.217,H148&gt;=5.523,D148&lt;0.35,G148&lt;0.901,F148&lt;1.5),1.5,IF(AND(H148&gt;=6.439,D148&lt;0.25,G148&gt;=0.33,G148&gt;=0.217,H148&gt;=5.523,D148&lt;0.35,G148&lt;0.901,F148&lt;1.5),1.38,IF(AND(H148&gt;=13.711,A148&gt;=6.15,A148&lt;7.25,D148&lt;2.45,F148&gt;=2.5,D148&gt;=1.55,D148&gt;=1.45,F148&gt;=1.5),5.68,IF(AND(B148&gt;=3.3,H148&lt;13.711,A148&gt;=6.15,A148&lt;7.25,D148&lt;2.45,F148&gt;=2.5,D148&gt;=1.55,D148&gt;=1.45,F148&gt;=1.5),5.6,IF(AND(G148&lt;0.093,B148&lt;3.3,H148&lt;13.711,A148&gt;=6.15,A148&lt;7.25,D148&lt;2.45,F148&gt;=2.5,D148&gt;=1.55,D148&gt;=1.45,F148&gt;=1.5),5.56,IF(AND(D148&lt;1.95,G148&gt;=0.093,B148&lt;3.3,H148&lt;13.711,A148&gt;=6.15,A148&lt;7.25,D148&lt;2.45,F148&gt;=2.5,D148&gt;=1.55,D148&gt;=1.45,F148&gt;=1.5),5.3,IF(AND(B148&lt;3.15,D148&gt;=1.95,G148&gt;=0.093,B148&lt;3.3,H148&lt;13.711,A148&gt;=6.15,A148&lt;7.25,D148&lt;2.45,F148&gt;=2.5,D148&gt;=1.55,D148&gt;=1.45,F148&gt;=1.5),5.1,IF(AND(B148&gt;=3.15,D148&gt;=1.95,G148&gt;=0.093,B148&lt;3.3,H148&lt;13.711,A148&gt;=6.15,A148&lt;7.25,D148&lt;2.45,F148&gt;=2.5,D148&gt;=1.55,D148&gt;=1.45,F148&gt;=1.5),5.15,"shouldnthappen"))))))))))))))))))))))))))))))))</f>
        <v>5.1</v>
      </c>
      <c r="S148" s="1" t="n">
        <f aca="false">IF(AND(G148&gt;=0.859,D148&gt;=0.35,F148&lt;1.5),1.9,IF(AND(D148&lt;1.75,F148&gt;=2.5,F148&gt;=1.5),4.867,IF(AND(H148&lt;8.42,A148&lt;5.05,D148&lt;0.35,F148&lt;1.5),1.42,IF(AND(H148&gt;=14.877,A148&gt;=5.05,D148&lt;0.35,F148&lt;1.5),1.3,IF(AND(B148&lt;3.35,G148&lt;0.859,D148&gt;=0.35,F148&lt;1.5),1.7,IF(AND(B148&gt;=3.35,G148&lt;0.859,D148&gt;=0.35,F148&lt;1.5),1.5,IF(AND(A148&gt;=6.05,B148&lt;2.75,F148&lt;2.5,F148&gt;=1.5),4.733,IF(AND(G148&gt;=0.68,B148&gt;=2.75,F148&lt;2.5,F148&gt;=1.5),4.025,IF(AND(H148&gt;=16.284,D148&gt;=1.75,F148&gt;=2.5,F148&gt;=1.5),6.6,IF(AND(A148&lt;4.35,H148&gt;=8.42,A148&lt;5.05,D148&lt;0.35,F148&lt;1.5),1.1,IF(AND(G148&gt;=0.948,H148&lt;14.877,A148&gt;=5.05,D148&lt;0.35,F148&lt;1.5),1.7,IF(AND(A148&lt;5.3,A148&lt;6.05,B148&lt;2.75,F148&lt;2.5,F148&gt;=1.5),3,IF(AND(H148&gt;=15.168,G148&lt;0.68,B148&gt;=2.75,F148&lt;2.5,F148&gt;=1.5),4.75,IF(AND(H148&gt;=14.005,A148&gt;=4.35,H148&gt;=8.42,A148&lt;5.05,D148&lt;0.35,F148&lt;1.5),1.375,IF(AND(A148&gt;=5.55,G148&lt;0.948,H148&lt;14.877,A148&gt;=5.05,D148&lt;0.35,F148&lt;1.5),1.7,IF(AND(H148&lt;12.363,A148&gt;=5.3,A148&lt;6.05,B148&lt;2.75,F148&lt;2.5,F148&gt;=1.5),3.825,IF(AND(H148&gt;=12.363,A148&gt;=5.3,A148&lt;6.05,B148&lt;2.75,F148&lt;2.5,F148&gt;=1.5),4.033,IF(AND(H148&gt;=14.508,H148&lt;15.168,G148&lt;0.68,B148&gt;=2.75,F148&lt;2.5,F148&gt;=1.5),4.2,IF(AND(D148&gt;=2.35,D148&gt;=2.2,H148&lt;16.284,D148&gt;=1.75,F148&gt;=2.5,F148&gt;=1.5),5.267,IF(AND(G148&lt;0.231,H148&lt;14.005,A148&gt;=4.35,H148&gt;=8.42,A148&lt;5.05,D148&lt;0.35,F148&lt;1.5),1.4,IF(AND(H148&gt;=14.494,A148&lt;5.55,G148&lt;0.948,H148&lt;14.877,A148&gt;=5.05,D148&lt;0.35,F148&lt;1.5),1.6,IF(AND(A148&lt;6.1,H148&lt;14.508,H148&lt;15.168,G148&lt;0.68,B148&gt;=2.75,F148&lt;2.5,F148&gt;=1.5),4.5,IF(AND(A148&lt;6.1,H148&lt;11.8,D148&lt;2.2,H148&lt;16.284,D148&gt;=1.75,F148&gt;=2.5,F148&gt;=1.5),4.95,IF(AND(A148&gt;=6.1,H148&lt;11.8,D148&lt;2.2,H148&lt;16.284,D148&gt;=1.75,F148&gt;=2.5,F148&gt;=1.5),5.333,IF(AND(B148&lt;2.75,H148&gt;=11.8,D148&lt;2.2,H148&lt;16.284,D148&gt;=1.75,F148&gt;=2.5,F148&gt;=1.5),5.1,IF(AND(B148&gt;=3.15,D148&lt;2.35,D148&gt;=2.2,H148&lt;16.284,D148&gt;=1.75,F148&gt;=2.5,F148&gt;=1.5),5.5,IF(AND(B148&gt;=3.35,G148&gt;=0.231,H148&lt;14.005,A148&gt;=4.35,H148&gt;=8.42,A148&lt;5.05,D148&lt;0.35,F148&lt;1.5),1.3,IF(AND(H148&lt;13.869,H148&lt;14.494,A148&lt;5.55,G148&lt;0.948,H148&lt;14.877,A148&gt;=5.05,D148&lt;0.35,F148&lt;1.5),1.5,IF(AND(H148&gt;=13.869,H148&lt;14.494,A148&lt;5.55,G148&lt;0.948,H148&lt;14.877,A148&gt;=5.05,D148&lt;0.35,F148&lt;1.5),1.4,IF(AND(G148&lt;0.636,A148&gt;=6.1,H148&lt;14.508,H148&lt;15.168,G148&lt;0.68,B148&gt;=2.75,F148&lt;2.5,F148&gt;=1.5),4.68,IF(AND(G148&gt;=0.636,A148&gt;=6.1,H148&lt;14.508,H148&lt;15.168,G148&lt;0.68,B148&gt;=2.75,F148&lt;2.5,F148&gt;=1.5),4.4,IF(AND(B148&lt;2.85,B148&gt;=2.75,H148&gt;=11.8,D148&lt;2.2,H148&lt;16.284,D148&gt;=1.75,F148&gt;=2.5,F148&gt;=1.5),6.7,IF(AND(H148&lt;10.626,B148&lt;3.15,D148&lt;2.35,D148&gt;=2.2,H148&lt;16.284,D148&gt;=1.75,F148&gt;=2.5,F148&gt;=1.5),5.1,IF(AND(H148&gt;=10.626,B148&lt;3.15,D148&lt;2.35,D148&gt;=2.2,H148&lt;16.284,D148&gt;=1.75,F148&gt;=2.5,F148&gt;=1.5),5.2,IF(AND(G148&lt;0.378,B148&lt;3.35,G148&gt;=0.231,H148&lt;14.005,A148&gt;=4.35,H148&gt;=8.42,A148&lt;5.05,D148&lt;0.35,F148&lt;1.5),1.2,IF(AND(G148&gt;=0.378,B148&lt;3.35,G148&gt;=0.231,H148&lt;14.005,A148&gt;=4.35,H148&gt;=8.42,A148&lt;5.05,D148&lt;0.35,F148&lt;1.5),1.3,IF(AND(A148&lt;6.2,B148&gt;=2.85,B148&gt;=2.75,H148&gt;=11.8,D148&lt;2.2,H148&lt;16.284,D148&gt;=1.75,F148&gt;=2.5,F148&gt;=1.5),4.9,IF(AND(G148&lt;0.388,A148&gt;=6.2,B148&gt;=2.85,B148&gt;=2.75,H148&gt;=11.8,D148&lt;2.2,H148&lt;16.284,D148&gt;=1.75,F148&gt;=2.5,F148&gt;=1.5),5.52,IF(AND(G148&gt;=0.388,A148&gt;=6.2,B148&gt;=2.85,B148&gt;=2.75,H148&gt;=11.8,D148&lt;2.2,H148&lt;16.284,D148&gt;=1.75,F148&gt;=2.5,F148&gt;=1.5),5.7,"shouldnthappen")))))))))))))))))))))))))))))))))))))))</f>
        <v>5.2</v>
      </c>
      <c r="T148" s="1" t="n">
        <f aca="false">IF(AND(D148&gt;=0.8,A148&lt;5.45),3.7,IF(AND(D148&gt;=0.35,D148&lt;0.8,A148&lt;5.45),1.56,IF(AND(G148&lt;0.164,F148&lt;2.5,A148&gt;=5.45),1.6,IF(AND(H148&gt;=16.718,F148&gt;=2.5,A148&gt;=5.45),6.4,IF(AND(G148&gt;=0.719,H148&lt;16.718,F148&gt;=2.5,A148&gt;=5.45),5.05,IF(AND(A148&lt;4.35,A148&lt;5.05,D148&lt;0.35,D148&lt;0.8,A148&lt;5.45),1.1,IF(AND(H148&gt;=14.494,A148&gt;=5.05,D148&lt;0.35,D148&lt;0.8,A148&lt;5.45),1.6,IF(AND(G148&lt;0.338,D148&lt;1.25,G148&gt;=0.164,F148&lt;2.5,A148&gt;=5.45),4.1,IF(AND(H148&lt;8.397,D148&gt;=1.25,G148&gt;=0.164,F148&lt;2.5,A148&gt;=5.45),4,IF(AND(H148&lt;11.031,H148&lt;14.494,A148&gt;=5.05,D148&lt;0.35,D148&lt;0.8,A148&lt;5.45),1.5,IF(AND(H148&gt;=11.031,H148&lt;14.494,A148&gt;=5.05,D148&lt;0.35,D148&lt;0.8,A148&lt;5.45),1.44,IF(AND(B148&lt;2.65,H148&gt;=8.397,D148&gt;=1.25,G148&gt;=0.164,F148&lt;2.5,A148&gt;=5.45),4.767,IF(AND(H148&lt;7.388,G148&lt;0.487,G148&lt;0.719,H148&lt;16.718,F148&gt;=2.5,A148&gt;=5.45),5.067,IF(AND(G148&lt;0.533,G148&gt;=0.487,G148&lt;0.719,H148&lt;16.718,F148&gt;=2.5,A148&gt;=5.45),5.8,IF(AND(G148&gt;=0.533,G148&gt;=0.487,G148&lt;0.719,H148&lt;16.718,F148&gt;=2.5,A148&gt;=5.45),5.86,IF(AND(B148&lt;3.25,A148&gt;=4.95,A148&gt;=4.35,A148&lt;5.05,D148&lt;0.35,D148&lt;0.8,A148&lt;5.45),1.2,IF(AND(A148&lt;5.6,H148&lt;11.218,G148&gt;=0.338,D148&lt;1.25,G148&gt;=0.164,F148&lt;2.5,A148&gt;=5.45),3.7,IF(AND(A148&gt;=5.6,H148&lt;11.218,G148&gt;=0.338,D148&lt;1.25,G148&gt;=0.164,F148&lt;2.5,A148&gt;=5.45),3.5,IF(AND(H148&lt;12.668,H148&gt;=11.218,G148&gt;=0.338,D148&lt;1.25,G148&gt;=0.164,F148&lt;2.5,A148&gt;=5.45),3.9,IF(AND(H148&gt;=12.668,H148&gt;=11.218,G148&gt;=0.338,D148&lt;1.25,G148&gt;=0.164,F148&lt;2.5,A148&gt;=5.45),4,IF(AND(H148&gt;=15.705,B148&gt;=2.65,H148&gt;=8.397,D148&gt;=1.25,G148&gt;=0.164,F148&lt;2.5,A148&gt;=5.45),4.8,IF(AND(B148&lt;2.75,H148&gt;=7.388,G148&lt;0.487,G148&lt;0.719,H148&lt;16.718,F148&gt;=2.5,A148&gt;=5.45),5.26,IF(AND(B148&lt;2.95,A148&lt;4.5,A148&lt;4.95,A148&gt;=4.35,A148&lt;5.05,D148&lt;0.35,D148&lt;0.8,A148&lt;5.45),1.4,IF(AND(B148&gt;=2.95,A148&lt;4.5,A148&lt;4.95,A148&gt;=4.35,A148&lt;5.05,D148&lt;0.35,D148&lt;0.8,A148&lt;5.45),1.3,IF(AND(H148&gt;=13.924,A148&gt;=4.5,A148&lt;4.95,A148&gt;=4.35,A148&lt;5.05,D148&lt;0.35,D148&lt;0.8,A148&lt;5.45),1.5,IF(AND(G148&lt;0.252,B148&gt;=3.25,A148&gt;=4.95,A148&gt;=4.35,A148&lt;5.05,D148&lt;0.35,D148&lt;0.8,A148&lt;5.45),1.4,IF(AND(G148&gt;=0.252,B148&gt;=3.25,A148&gt;=4.95,A148&gt;=4.35,A148&lt;5.05,D148&lt;0.35,D148&lt;0.8,A148&lt;5.45),1.32,IF(AND(G148&gt;=0.473,H148&lt;15.705,B148&gt;=2.65,H148&gt;=8.397,D148&gt;=1.25,G148&gt;=0.164,F148&lt;2.5,A148&gt;=5.45),4.7,IF(AND(B148&gt;=3.15,B148&gt;=2.75,H148&gt;=7.388,G148&lt;0.487,G148&lt;0.719,H148&lt;16.718,F148&gt;=2.5,A148&gt;=5.45),5.7,IF(AND(B148&lt;3.15,H148&lt;13.924,A148&gt;=4.5,A148&lt;4.95,A148&gt;=4.35,A148&lt;5.05,D148&lt;0.35,D148&lt;0.8,A148&lt;5.45),1.433,IF(AND(B148&gt;=3.15,H148&lt;13.924,A148&gt;=4.5,A148&lt;4.95,A148&gt;=4.35,A148&lt;5.05,D148&lt;0.35,D148&lt;0.8,A148&lt;5.45),1.4,IF(AND(H148&gt;=14.81,G148&lt;0.473,H148&lt;15.705,B148&gt;=2.65,H148&gt;=8.397,D148&gt;=1.25,G148&gt;=0.164,F148&lt;2.5,A148&gt;=5.45),4.2,IF(AND(A148&lt;6.65,B148&lt;3.15,B148&gt;=2.75,H148&gt;=7.388,G148&lt;0.487,G148&lt;0.719,H148&lt;16.718,F148&gt;=2.5,A148&gt;=5.45),5.6,IF(AND(A148&gt;=6.65,B148&lt;3.15,B148&gt;=2.75,H148&gt;=7.388,G148&lt;0.487,G148&lt;0.719,H148&lt;16.718,F148&gt;=2.5,A148&gt;=5.45),5.4,IF(AND(A148&lt;6.15,H148&lt;14.81,G148&lt;0.473,H148&lt;15.705,B148&gt;=2.65,H148&gt;=8.397,D148&gt;=1.25,G148&gt;=0.164,F148&lt;2.5,A148&gt;=5.45),4.5,IF(AND(A148&gt;=6.15,H148&lt;14.81,G148&lt;0.473,H148&lt;15.705,B148&gt;=2.65,H148&gt;=8.397,D148&gt;=1.25,G148&gt;=0.164,F148&lt;2.5,A148&gt;=5.45),4.4,"shouldnthappen"))))))))))))))))))))))))))))))))))))</f>
        <v>5.05</v>
      </c>
      <c r="U148" s="1" t="n">
        <f aca="false">IF(AND(G148&gt;=0.934,F148&lt;1.5),1.7,IF(AND(D148&lt;0.15,D148&lt;0.25,G148&lt;0.934,F148&lt;1.5),1.38,IF(AND(H148&gt;=14.379,D148&gt;=0.25,G148&lt;0.934,F148&lt;1.5),1.7,IF(AND(A148&lt;5.3,D148&lt;1.35,F148&lt;2.5,F148&gt;=1.5),3.15,IF(AND(H148&lt;7.148,D148&gt;=1.35,F148&lt;2.5,F148&gt;=1.5),3.9,IF(AND(G148&lt;0.352,A148&lt;6.15,F148&gt;=2.5,F148&gt;=1.5),4.5,IF(AND(G148&gt;=0.352,A148&lt;6.15,F148&gt;=2.5,F148&gt;=1.5),4.92,IF(AND(B148&lt;2.85,A148&gt;=6.15,F148&gt;=2.5,F148&gt;=1.5),6.2,IF(AND(D148&gt;=0.45,H148&lt;14.379,D148&gt;=0.25,G148&lt;0.934,F148&lt;1.5),1.65,IF(AND(G148&gt;=0.857,A148&gt;=5.3,D148&lt;1.35,F148&lt;2.5,F148&gt;=1.5),4.3,IF(AND(A148&gt;=7.25,B148&gt;=2.85,A148&gt;=6.15,F148&gt;=2.5,F148&gt;=1.5),6.425,IF(AND(H148&lt;9.499,A148&lt;5.05,D148&gt;=0.15,D148&lt;0.25,G148&lt;0.934,F148&lt;1.5),1.4,IF(AND(A148&gt;=5.45,A148&gt;=5.05,D148&gt;=0.15,D148&lt;0.25,G148&lt;0.934,F148&lt;1.5),1.3,IF(AND(B148&gt;=4.15,D148&lt;0.45,H148&lt;14.379,D148&gt;=0.25,G148&lt;0.934,F148&lt;1.5),1.5,IF(AND(A148&gt;=5.75,G148&lt;0.857,A148&gt;=5.3,D148&lt;1.35,F148&lt;2.5,F148&gt;=1.5),4.02,IF(AND(A148&lt;6.65,G148&lt;0.333,H148&gt;=7.148,D148&gt;=1.35,F148&lt;2.5,F148&gt;=1.5),4.475,IF(AND(A148&gt;=6.65,G148&lt;0.333,H148&gt;=7.148,D148&gt;=1.35,F148&lt;2.5,F148&gt;=1.5),4.8,IF(AND(D148&gt;=1.45,G148&gt;=0.333,H148&gt;=7.148,D148&gt;=1.35,F148&lt;2.5,F148&gt;=1.5),4.85,IF(AND(G148&gt;=0.861,A148&lt;7.25,B148&gt;=2.85,A148&gt;=6.15,F148&gt;=2.5,F148&gt;=1.5),5.2,IF(AND(G148&lt;0.571,H148&gt;=9.499,A148&lt;5.05,D148&gt;=0.15,D148&lt;0.25,G148&lt;0.934,F148&lt;1.5),1.2,IF(AND(G148&gt;=0.571,H148&gt;=9.499,A148&lt;5.05,D148&gt;=0.15,D148&lt;0.25,G148&lt;0.934,F148&lt;1.5),1.3,IF(AND(H148&lt;9.283,A148&lt;5.45,A148&gt;=5.05,D148&gt;=0.15,D148&lt;0.25,G148&lt;0.934,F148&lt;1.5),1.5,IF(AND(H148&gt;=9.283,A148&lt;5.45,A148&gt;=5.05,D148&gt;=0.15,D148&lt;0.25,G148&lt;0.934,F148&lt;1.5),1.425,IF(AND(A148&lt;4.9,B148&lt;4.15,D148&lt;0.45,H148&lt;14.379,D148&gt;=0.25,G148&lt;0.934,F148&lt;1.5),1.4,IF(AND(A148&gt;=4.9,B148&lt;4.15,D148&lt;0.45,H148&lt;14.379,D148&gt;=0.25,G148&lt;0.934,F148&lt;1.5),1.325,IF(AND(G148&lt;0.572,A148&lt;5.75,G148&lt;0.857,A148&gt;=5.3,D148&lt;1.35,F148&lt;2.5,F148&gt;=1.5),3.65,IF(AND(G148&gt;=0.572,A148&lt;5.75,G148&lt;0.857,A148&gt;=5.3,D148&lt;1.35,F148&lt;2.5,F148&gt;=1.5),3.9,IF(AND(A148&lt;6.75,D148&lt;1.45,G148&gt;=0.333,H148&gt;=7.148,D148&gt;=1.35,F148&lt;2.5,F148&gt;=1.5),4.4,IF(AND(A148&gt;=6.75,D148&lt;1.45,G148&gt;=0.333,H148&gt;=7.148,D148&gt;=1.35,F148&lt;2.5,F148&gt;=1.5),4.78,IF(AND(A148&lt;6.6,B148&lt;3.25,G148&lt;0.861,A148&lt;7.25,B148&gt;=2.85,A148&gt;=6.15,F148&gt;=2.5,F148&gt;=1.5),5.333,IF(AND(H148&lt;11.461,B148&gt;=3.25,G148&lt;0.861,A148&lt;7.25,B148&gt;=2.85,A148&gt;=6.15,F148&gt;=2.5,F148&gt;=1.5),6.025,IF(AND(H148&gt;=11.461,B148&gt;=3.25,G148&lt;0.861,A148&lt;7.25,B148&gt;=2.85,A148&gt;=6.15,F148&gt;=2.5,F148&gt;=1.5),5.667,IF(AND(H148&gt;=14.564,A148&gt;=6.6,B148&lt;3.25,G148&lt;0.861,A148&lt;7.25,B148&gt;=2.85,A148&gt;=6.15,F148&gt;=2.5,F148&gt;=1.5),5.4,IF(AND(D148&gt;=2.35,H148&lt;14.564,A148&gt;=6.6,B148&lt;3.25,G148&lt;0.861,A148&lt;7.25,B148&gt;=2.85,A148&gt;=6.15,F148&gt;=2.5,F148&gt;=1.5),5.6,IF(AND(A148&lt;6.85,D148&lt;2.35,H148&lt;14.564,A148&gt;=6.6,B148&lt;3.25,G148&lt;0.861,A148&lt;7.25,B148&gt;=2.85,A148&gt;=6.15,F148&gt;=2.5,F148&gt;=1.5),5.9,IF(AND(A148&gt;=6.85,D148&lt;2.35,H148&lt;14.564,A148&gt;=6.6,B148&lt;3.25,G148&lt;0.861,A148&lt;7.25,B148&gt;=2.85,A148&gt;=6.15,F148&gt;=2.5,F148&gt;=1.5),5.78,"shouldnthappen"))))))))))))))))))))))))))))))))))))</f>
        <v>5.2</v>
      </c>
      <c r="V148" s="1" t="n">
        <f aca="false">IF(AND(H148&lt;5.748,A148&lt;5.05,D148&lt;0.75),1,IF(AND(B148&lt;3.15,H148&gt;=5.748,A148&lt;5.05,D148&lt;0.75),1.475,IF(AND(G148&gt;=0.801,D148&lt;0.25,A148&gt;=5.05,D148&lt;0.75),1.7,IF(AND(D148&gt;=0.45,D148&gt;=0.25,A148&gt;=5.05,D148&lt;0.75),1.7,IF(AND(B148&lt;2.35,F148&lt;2.5,B148&lt;2.75,D148&gt;=0.75),4.16,IF(AND(D148&lt;1.75,F148&gt;=2.5,B148&lt;2.75,D148&gt;=0.75),4.875,IF(AND(D148&gt;=1.75,F148&gt;=2.5,B148&lt;2.75,D148&gt;=0.75),5.333,IF(AND(H148&gt;=16.284,D148&gt;=1.55,B148&gt;=2.75,D148&gt;=0.75),6.6,IF(AND(H148&gt;=14.144,B148&gt;=3.15,H148&gt;=5.748,A148&lt;5.05,D148&lt;0.75),1.3,IF(AND(A148&lt;5.45,G148&lt;0.801,D148&lt;0.25,A148&gt;=5.05,D148&lt;0.75),1.5,IF(AND(A148&gt;=5.45,G148&lt;0.801,D148&lt;0.25,A148&gt;=5.05,D148&lt;0.75),1.34,IF(AND(B148&lt;3.75,D148&lt;0.45,D148&gt;=0.25,A148&gt;=5.05,D148&lt;0.75),1.467,IF(AND(B148&gt;=3.75,D148&lt;0.45,D148&gt;=0.25,A148&gt;=5.05,D148&lt;0.75),1.767,IF(AND(G148&gt;=0.896,B148&gt;=2.35,F148&lt;2.5,B148&lt;2.75,D148&gt;=0.75),4.9,IF(AND(H148&lt;15.504,D148&lt;1.35,D148&lt;1.55,B148&gt;=2.75,D148&gt;=0.75),4.2,IF(AND(H148&gt;=15.504,D148&lt;1.35,D148&lt;1.55,B148&gt;=2.75,D148&gt;=0.75),4.6,IF(AND(H148&lt;9.767,D148&gt;=1.35,D148&lt;1.55,B148&gt;=2.75,D148&gt;=0.75),5.1,IF(AND(A148&lt;4.5,H148&lt;14.144,B148&gt;=3.15,H148&gt;=5.748,A148&lt;5.05,D148&lt;0.75),1.3,IF(AND(A148&gt;=4.5,H148&lt;14.144,B148&gt;=3.15,H148&gt;=5.748,A148&lt;5.05,D148&lt;0.75),1.4,IF(AND(D148&gt;=1.15,G148&lt;0.896,B148&gt;=2.35,F148&lt;2.5,B148&lt;2.75,D148&gt;=0.75),4.04,IF(AND(B148&lt;2.9,H148&gt;=9.767,D148&gt;=1.35,D148&lt;1.55,B148&gt;=2.75,D148&gt;=0.75),4.8,IF(AND(D148&lt;1.7,A148&gt;=7.05,H148&lt;16.284,D148&gt;=1.55,B148&gt;=2.75,D148&gt;=0.75),5.8,IF(AND(D148&gt;=1.7,A148&gt;=7.05,H148&lt;16.284,D148&gt;=1.55,B148&gt;=2.75,D148&gt;=0.75),6.3,IF(AND(B148&lt;2.45,D148&lt;1.15,G148&lt;0.896,B148&gt;=2.35,F148&lt;2.5,B148&lt;2.75,D148&gt;=0.75),3.767,IF(AND(B148&gt;=2.45,D148&lt;1.15,G148&lt;0.896,B148&gt;=2.35,F148&lt;2.5,B148&lt;2.75,D148&gt;=0.75),3.167,IF(AND(B148&gt;=3.15,B148&gt;=2.9,H148&gt;=9.767,D148&gt;=1.35,D148&lt;1.55,B148&gt;=2.75,D148&gt;=0.75),4.7,IF(AND(D148&lt;1.9,D148&lt;2.05,A148&lt;7.05,H148&lt;16.284,D148&gt;=1.55,B148&gt;=2.75,D148&gt;=0.75),4.82,IF(AND(D148&gt;=1.9,D148&lt;2.05,A148&lt;7.05,H148&lt;16.284,D148&gt;=1.55,B148&gt;=2.75,D148&gt;=0.75),5.067,IF(AND(H148&lt;12.721,B148&lt;3.15,B148&gt;=2.9,H148&gt;=9.767,D148&gt;=1.35,D148&lt;1.55,B148&gt;=2.75,D148&gt;=0.75),4.5,IF(AND(H148&gt;=12.721,B148&lt;3.15,B148&gt;=2.9,H148&gt;=9.767,D148&gt;=1.35,D148&lt;1.55,B148&gt;=2.75,D148&gt;=0.75),4.433,IF(AND(H148&lt;9.525,G148&lt;0.364,D148&gt;=2.05,A148&lt;7.05,H148&lt;16.284,D148&gt;=1.55,B148&gt;=2.75,D148&gt;=0.75),5.1,IF(AND(A148&lt;6.25,G148&gt;=0.364,D148&gt;=2.05,A148&lt;7.05,H148&lt;16.284,D148&gt;=1.55,B148&gt;=2.75,D148&gt;=0.75),5.4,IF(AND(H148&lt;10.898,H148&gt;=9.525,G148&lt;0.364,D148&gt;=2.05,A148&lt;7.05,H148&lt;16.284,D148&gt;=1.55,B148&gt;=2.75,D148&gt;=0.75),5.6,IF(AND(H148&lt;8.711,A148&gt;=6.25,G148&gt;=0.364,D148&gt;=2.05,A148&lt;7.05,H148&lt;16.284,D148&gt;=1.55,B148&gt;=2.75,D148&gt;=0.75),5.7,IF(AND(H148&gt;=8.711,A148&gt;=6.25,G148&gt;=0.364,D148&gt;=2.05,A148&lt;7.05,H148&lt;16.284,D148&gt;=1.55,B148&gt;=2.75,D148&gt;=0.75),5.84,IF(AND(D148&lt;2.2,H148&gt;=10.898,H148&gt;=9.525,G148&lt;0.364,D148&gt;=2.05,A148&lt;7.05,H148&lt;16.284,D148&gt;=1.55,B148&gt;=2.75,D148&gt;=0.75),5.4,IF(AND(D148&gt;=2.2,H148&gt;=10.898,H148&gt;=9.525,G148&lt;0.364,D148&gt;=2.05,A148&lt;7.05,H148&lt;16.284,D148&gt;=1.55,B148&gt;=2.75,D148&gt;=0.75),5.3,"shouldnthappen")))))))))))))))))))))))))))))))))))))</f>
        <v>5.84</v>
      </c>
      <c r="W148" s="1" t="n">
        <f aca="false">IF(AND(H148&lt;6.926,D148&gt;=0.35,D148&lt;0.8),1.9,IF(AND(H148&gt;=6.926,D148&gt;=0.35,D148&lt;0.8),1.533,IF(AND(H148&lt;13.492,A148&lt;4.75,D148&lt;0.35,D148&lt;0.8),1.1,IF(AND(H148&gt;=13.492,A148&lt;4.75,D148&lt;0.35,D148&lt;0.8),1.375,IF(AND(B148&lt;2.75,A148&gt;=5.85,F148&lt;2.5,D148&gt;=0.8),4.833,IF(AND(B148&lt;3.3,A148&gt;=7.05,F148&gt;=2.5,D148&gt;=0.8),5.8,IF(AND(B148&gt;=3.3,A148&gt;=7.05,F148&gt;=2.5,D148&gt;=0.8),6.325,IF(AND(D148&gt;=0.25,A148&lt;5.05,A148&gt;=4.75,D148&lt;0.35,D148&lt;0.8),1.3,IF(AND(B148&lt;3.6,A148&gt;=5.05,A148&gt;=4.75,D148&lt;0.35,D148&lt;0.8),1.4,IF(AND(H148&lt;10.194,G148&lt;0.412,A148&lt;5.85,F148&lt;2.5,D148&gt;=0.8),4.133,IF(AND(H148&gt;=10.194,G148&lt;0.412,A148&lt;5.85,F148&lt;2.5,D148&gt;=0.8),4.5,IF(AND(A148&lt;5.35,G148&gt;=0.412,A148&lt;5.85,F148&lt;2.5,D148&gt;=0.8),3.15,IF(AND(A148&lt;6.2,B148&gt;=2.75,A148&gt;=5.85,F148&lt;2.5,D148&gt;=0.8),4.3,IF(AND(H148&lt;5.767,A148&lt;6.2,A148&lt;7.05,F148&gt;=2.5,D148&gt;=0.8),4.5,IF(AND(G148&gt;=0.861,A148&gt;=6.2,A148&lt;7.05,F148&gt;=2.5,D148&gt;=0.8),5.2,IF(AND(B148&lt;3.15,D148&lt;0.25,A148&lt;5.05,A148&gt;=4.75,D148&lt;0.35,D148&lt;0.8),1.55,IF(AND(A148&lt;5.45,B148&gt;=3.6,A148&gt;=5.05,A148&gt;=4.75,D148&lt;0.35,D148&lt;0.8),1.5,IF(AND(A148&gt;=5.45,B148&gt;=3.6,A148&gt;=5.05,A148&gt;=4.75,D148&lt;0.35,D148&lt;0.8),1.4,IF(AND(G148&gt;=0.772,A148&gt;=5.35,G148&gt;=0.412,A148&lt;5.85,F148&lt;2.5,D148&gt;=0.8),3.9,IF(AND(D148&gt;=1.45,A148&gt;=6.2,B148&gt;=2.75,A148&gt;=5.85,F148&lt;2.5,D148&gt;=0.8),4.775,IF(AND(G148&lt;0.5,H148&gt;=5.767,A148&lt;6.2,A148&lt;7.05,F148&gt;=2.5,D148&gt;=0.8),5.1,IF(AND(G148&gt;=0.5,H148&gt;=5.767,A148&lt;6.2,A148&lt;7.05,F148&gt;=2.5,D148&gt;=0.8),4.95,IF(AND(B148&gt;=3.25,G148&lt;0.861,A148&gt;=6.2,A148&lt;7.05,F148&gt;=2.5,D148&gt;=0.8),5.75,IF(AND(A148&lt;4.95,B148&gt;=3.15,D148&lt;0.25,A148&lt;5.05,A148&gt;=4.75,D148&lt;0.35,D148&lt;0.8),1.4,IF(AND(A148&lt;5.65,G148&lt;0.772,A148&gt;=5.35,G148&gt;=0.412,A148&lt;5.85,F148&lt;2.5,D148&gt;=0.8),3.6,IF(AND(A148&gt;=5.65,G148&lt;0.772,A148&gt;=5.35,G148&gt;=0.412,A148&lt;5.85,F148&lt;2.5,D148&gt;=0.8),3.5,IF(AND(B148&gt;=3.15,D148&lt;1.45,A148&gt;=6.2,B148&gt;=2.75,A148&gt;=5.85,F148&lt;2.5,D148&gt;=0.8),4.7,IF(AND(A148&gt;=6.65,B148&lt;3.25,G148&lt;0.861,A148&gt;=6.2,A148&lt;7.05,F148&gt;=2.5,D148&gt;=0.8),5.567,IF(AND(H148&lt;9.499,A148&gt;=4.95,B148&gt;=3.15,D148&lt;0.25,A148&lt;5.05,A148&gt;=4.75,D148&lt;0.35,D148&lt;0.8),1.4,IF(AND(H148&gt;=9.499,A148&gt;=4.95,B148&gt;=3.15,D148&lt;0.25,A148&lt;5.05,A148&gt;=4.75,D148&lt;0.35,D148&lt;0.8),1.2,IF(AND(G148&lt;0.765,B148&lt;3.15,D148&lt;1.45,A148&gt;=6.2,B148&gt;=2.75,A148&gt;=5.85,F148&lt;2.5,D148&gt;=0.8),4.4,IF(AND(G148&gt;=0.765,B148&lt;3.15,D148&lt;1.45,A148&gt;=6.2,B148&gt;=2.75,A148&gt;=5.85,F148&lt;2.5,D148&gt;=0.8),4.6,IF(AND(H148&lt;10.667,A148&lt;6.65,B148&lt;3.25,G148&lt;0.861,A148&gt;=6.2,A148&lt;7.05,F148&gt;=2.5,D148&gt;=0.8),5.167,IF(AND(G148&lt;0.627,H148&gt;=10.667,A148&lt;6.65,B148&lt;3.25,G148&lt;0.861,A148&gt;=6.2,A148&lt;7.05,F148&gt;=2.5,D148&gt;=0.8),5.64,IF(AND(G148&gt;=0.627,H148&gt;=10.667,A148&lt;6.65,B148&lt;3.25,G148&lt;0.861,A148&gt;=6.2,A148&lt;7.05,F148&gt;=2.5,D148&gt;=0.8),5.1,"shouldnthappen")))))))))))))))))))))))))))))))))))</f>
        <v>5.2</v>
      </c>
      <c r="X148" s="1" t="n">
        <f aca="false">IF(AND(B148&lt;3.05,H148&lt;6.697,A148&lt;5.45),4.1,IF(AND(B148&gt;=3.05,H148&lt;6.697,A148&lt;5.45),1.48,IF(AND(D148&lt;0.7,A148&lt;5.9,A148&gt;=5.45),1.4,IF(AND(A148&lt;4.35,B148&lt;3.3,H148&gt;=6.697,A148&lt;5.45),1.1,IF(AND(G148&lt;0.372,D148&gt;=0.7,A148&lt;5.9,A148&gt;=5.45),4.36,IF(AND(A148&gt;=4.9,A148&gt;=4.35,B148&lt;3.3,H148&gt;=6.697,A148&lt;5.45),1.6,IF(AND(H148&gt;=14.171,A148&lt;5.15,B148&gt;=3.3,H148&gt;=6.697,A148&lt;5.45),1.6,IF(AND(G148&lt;0.451,A148&gt;=5.15,B148&gt;=3.3,H148&gt;=6.697,A148&lt;5.45),1.367,IF(AND(G148&gt;=0.451,A148&gt;=5.15,B148&gt;=3.3,H148&gt;=6.697,A148&lt;5.45),1.5,IF(AND(G148&lt;0.332,D148&lt;1.45,F148&lt;2.5,A148&gt;=5.9,A148&gt;=5.45),4.35,IF(AND(A148&lt;6.15,D148&gt;=1.45,F148&lt;2.5,A148&gt;=5.9,A148&gt;=5.45),5.1,IF(AND(D148&gt;=2.4,G148&lt;0.432,F148&gt;=2.5,A148&gt;=5.9,A148&gt;=5.45),5.78,IF(AND(A148&lt;6.15,G148&gt;=0.432,F148&gt;=2.5,A148&gt;=5.9,A148&gt;=5.45),4.9,IF(AND(B148&lt;3.1,A148&lt;4.9,A148&gt;=4.35,B148&lt;3.3,H148&gt;=6.697,A148&lt;5.45),1.4,IF(AND(B148&gt;=3.1,A148&lt;4.9,A148&gt;=4.35,B148&lt;3.3,H148&gt;=6.697,A148&lt;5.45),1.3,IF(AND(G148&lt;0.343,H148&lt;14.171,A148&lt;5.15,B148&gt;=3.3,H148&gt;=6.697,A148&lt;5.45),1.433,IF(AND(G148&gt;=0.343,H148&lt;14.171,A148&lt;5.15,B148&gt;=3.3,H148&gt;=6.697,A148&lt;5.45),1.525,IF(AND(D148&lt;1.05,B148&lt;2.55,G148&gt;=0.372,D148&gt;=0.7,A148&lt;5.9,A148&gt;=5.45),3.7,IF(AND(H148&lt;10.596,B148&gt;=2.55,G148&gt;=0.372,D148&gt;=0.7,A148&lt;5.9,A148&gt;=5.45),3.525,IF(AND(H148&gt;=10.596,B148&gt;=2.55,G148&gt;=0.372,D148&gt;=0.7,A148&lt;5.9,A148&gt;=5.45),3.9,IF(AND(H148&lt;14.314,G148&gt;=0.332,D148&lt;1.45,F148&lt;2.5,A148&gt;=5.9,A148&gt;=5.45),4.4,IF(AND(H148&gt;=14.314,G148&gt;=0.332,D148&lt;1.45,F148&lt;2.5,A148&gt;=5.9,A148&gt;=5.45),4.7,IF(AND(H148&lt;13.906,A148&gt;=6.15,D148&gt;=1.45,F148&lt;2.5,A148&gt;=5.9,A148&gt;=5.45),4.675,IF(AND(H148&gt;=13.906,A148&gt;=6.15,D148&gt;=1.45,F148&lt;2.5,A148&gt;=5.9,A148&gt;=5.45),4.9,IF(AND(G148&lt;0.093,D148&lt;2.4,G148&lt;0.432,F148&gt;=2.5,A148&gt;=5.9,A148&gt;=5.45),5.6,IF(AND(B148&lt;2.95,A148&gt;=6.15,G148&gt;=0.432,F148&gt;=2.5,A148&gt;=5.9,A148&gt;=5.45),5.86,IF(AND(A148&lt;5.55,D148&gt;=1.05,B148&lt;2.55,G148&gt;=0.372,D148&gt;=0.7,A148&lt;5.9,A148&gt;=5.45),4,IF(AND(A148&gt;=5.55,D148&gt;=1.05,B148&lt;2.55,G148&gt;=0.372,D148&gt;=0.7,A148&lt;5.9,A148&gt;=5.45),3.9,IF(AND(D148&lt;1.7,G148&gt;=0.093,D148&lt;2.4,G148&lt;0.432,F148&gt;=2.5,A148&gt;=5.9,A148&gt;=5.45),5.05,IF(AND(G148&gt;=0.774,B148&gt;=2.95,A148&gt;=6.15,G148&gt;=0.432,F148&gt;=2.5,A148&gt;=5.9,A148&gt;=5.45),5.3,IF(AND(G148&gt;=0.312,D148&gt;=1.7,G148&gt;=0.093,D148&lt;2.4,G148&lt;0.432,F148&gt;=2.5,A148&gt;=5.9,A148&gt;=5.45),5.4,IF(AND(D148&lt;2.45,G148&lt;0.774,B148&gt;=2.95,A148&gt;=6.15,G148&gt;=0.432,F148&gt;=2.5,A148&gt;=5.9,A148&gt;=5.45),5.66,IF(AND(D148&gt;=2.45,G148&lt;0.774,B148&gt;=2.95,A148&gt;=6.15,G148&gt;=0.432,F148&gt;=2.5,A148&gt;=5.9,A148&gt;=5.45),6,IF(AND(G148&gt;=0.301,G148&lt;0.312,D148&gt;=1.7,G148&gt;=0.093,D148&lt;2.4,G148&lt;0.432,F148&gt;=2.5,A148&gt;=5.9,A148&gt;=5.45),5.1,IF(AND(A148&lt;6.45,G148&lt;0.301,G148&lt;0.312,D148&gt;=1.7,G148&gt;=0.093,D148&lt;2.4,G148&lt;0.432,F148&gt;=2.5,A148&gt;=5.9,A148&gt;=5.45),5.3,IF(AND(A148&gt;=6.45,G148&lt;0.301,G148&lt;0.312,D148&gt;=1.7,G148&gt;=0.093,D148&lt;2.4,G148&lt;0.432,F148&gt;=2.5,A148&gt;=5.9,A148&gt;=5.45),5.2,"shouldnthappen"))))))))))))))))))))))))))))))))))))</f>
        <v>5.3</v>
      </c>
      <c r="Y148" s="1" t="n">
        <f aca="false">IF(AND(H148&lt;6.51,F148&lt;1.5),1.8,IF(AND(H148&gt;=16.674,F148&gt;=1.5),6.533,IF(AND(D148&gt;=0.45,H148&gt;=6.51,F148&lt;1.5),1.667,IF(AND(H148&gt;=13.805,G148&lt;0.154,H148&lt;16.674,F148&gt;=1.5),6.7,IF(AND(D148&lt;0.15,A148&lt;5.05,D148&lt;0.45,H148&gt;=6.51,F148&lt;1.5),1.4,IF(AND(H148&gt;=13.586,A148&gt;=5.05,D148&lt;0.45,H148&gt;=6.51,F148&lt;1.5),1.3,IF(AND(F148&lt;2.5,H148&lt;13.805,G148&lt;0.154,H148&lt;16.674,F148&gt;=1.5),4.6,IF(AND(H148&lt;8.929,D148&lt;1.35,G148&gt;=0.154,H148&lt;16.674,F148&gt;=1.5),3.64,IF(AND(G148&lt;0.05,H148&lt;13.586,A148&gt;=5.05,D148&lt;0.45,H148&gt;=6.51,F148&lt;1.5),1.4,IF(AND(G148&gt;=0.107,F148&gt;=2.5,H148&lt;13.805,G148&lt;0.154,H148&lt;16.674,F148&gt;=1.5),5.3,IF(AND(B148&gt;=2.75,H148&gt;=8.929,D148&lt;1.35,G148&gt;=0.154,H148&lt;16.674,F148&gt;=1.5),4.433,IF(AND(D148&gt;=1.55,F148&lt;2.5,D148&gt;=1.35,G148&gt;=0.154,H148&lt;16.674,F148&gt;=1.5),4.975,IF(AND(H148&lt;6.93,F148&gt;=2.5,D148&gt;=1.35,G148&gt;=0.154,H148&lt;16.674,F148&gt;=1.5),4.5,IF(AND(H148&lt;12.675,G148&lt;0.217,D148&gt;=0.15,A148&lt;5.05,D148&lt;0.45,H148&gt;=6.51,F148&lt;1.5),1.4,IF(AND(H148&gt;=12.675,G148&lt;0.217,D148&gt;=0.15,A148&lt;5.05,D148&lt;0.45,H148&gt;=6.51,F148&lt;1.5),1.5,IF(AND(A148&lt;4.65,G148&gt;=0.217,D148&gt;=0.15,A148&lt;5.05,D148&lt;0.45,H148&gt;=6.51,F148&lt;1.5),1.35,IF(AND(D148&lt;0.25,G148&gt;=0.05,H148&lt;13.586,A148&gt;=5.05,D148&lt;0.45,H148&gt;=6.51,F148&lt;1.5),1.467,IF(AND(D148&gt;=0.25,G148&gt;=0.05,H148&lt;13.586,A148&gt;=5.05,D148&lt;0.45,H148&gt;=6.51,F148&lt;1.5),1.5,IF(AND(H148&lt;9.15,G148&lt;0.107,F148&gt;=2.5,H148&lt;13.805,G148&lt;0.154,H148&lt;16.674,F148&gt;=1.5),5.7,IF(AND(H148&gt;=9.15,G148&lt;0.107,F148&gt;=2.5,H148&lt;13.805,G148&lt;0.154,H148&lt;16.674,F148&gt;=1.5),5.6,IF(AND(G148&lt;0.404,B148&lt;2.75,H148&gt;=8.929,D148&lt;1.35,G148&gt;=0.154,H148&lt;16.674,F148&gt;=1.5),4.15,IF(AND(G148&gt;=0.404,B148&lt;2.75,H148&gt;=8.929,D148&lt;1.35,G148&gt;=0.154,H148&lt;16.674,F148&gt;=1.5),3.9,IF(AND(A148&gt;=6.75,D148&lt;1.55,F148&lt;2.5,D148&gt;=1.35,G148&gt;=0.154,H148&lt;16.674,F148&gt;=1.5),4.82,IF(AND(D148&lt;0.25,A148&gt;=4.65,G148&gt;=0.217,D148&gt;=0.15,A148&lt;5.05,D148&lt;0.45,H148&gt;=6.51,F148&lt;1.5),1.325,IF(AND(D148&gt;=0.25,A148&gt;=4.65,G148&gt;=0.217,D148&gt;=0.15,A148&lt;5.05,D148&lt;0.45,H148&gt;=6.51,F148&lt;1.5),1.3,IF(AND(A148&lt;6.55,A148&lt;6.75,D148&lt;1.55,F148&lt;2.5,D148&gt;=1.35,G148&gt;=0.154,H148&lt;16.674,F148&gt;=1.5),4.575,IF(AND(A148&gt;=6.55,A148&lt;6.75,D148&lt;1.55,F148&lt;2.5,D148&gt;=1.35,G148&gt;=0.154,H148&lt;16.674,F148&gt;=1.5),4.4,IF(AND(B148&lt;2.9,D148&lt;2.05,H148&gt;=6.93,F148&gt;=2.5,D148&gt;=1.35,G148&gt;=0.154,H148&lt;16.674,F148&gt;=1.5),5.05,IF(AND(H148&lt;8.884,D148&gt;=2.05,H148&gt;=6.93,F148&gt;=2.5,D148&gt;=1.35,G148&gt;=0.154,H148&lt;16.674,F148&gt;=1.5),5.1,IF(AND(H148&lt;13.711,B148&gt;=2.9,D148&lt;2.05,H148&gt;=6.93,F148&gt;=2.5,D148&gt;=1.35,G148&gt;=0.154,H148&lt;16.674,F148&gt;=1.5),5,IF(AND(H148&gt;=13.711,B148&gt;=2.9,D148&lt;2.05,H148&gt;=6.93,F148&gt;=2.5,D148&gt;=1.35,G148&gt;=0.154,H148&lt;16.674,F148&gt;=1.5),5.8,IF(AND(B148&lt;3.15,H148&gt;=8.884,D148&gt;=2.05,H148&gt;=6.93,F148&gt;=2.5,D148&gt;=1.35,G148&gt;=0.154,H148&lt;16.674,F148&gt;=1.5),5.56,IF(AND(B148&gt;=3.15,H148&gt;=8.884,D148&gt;=2.05,H148&gt;=6.93,F148&gt;=2.5,D148&gt;=1.35,G148&gt;=0.154,H148&lt;16.674,F148&gt;=1.5),5.9,"shouldnthappen")))))))))))))))))))))))))))))))))</f>
        <v>5.56</v>
      </c>
      <c r="Z148" s="1" t="n">
        <f aca="false">IF(AND(F148&gt;=2,B148&gt;=3.35),5.6,IF(AND(A148&lt;6.65,H148&gt;=15.076,B148&lt;3.35),4.8,IF(AND(A148&gt;=6.65,H148&gt;=15.076,B148&lt;3.35),6.15,IF(AND(H148&lt;6.542,F148&lt;2,B148&gt;=3.35),1.767,IF(AND(G148&gt;=0.653,D148&lt;0.75,H148&lt;15.076,B148&lt;3.35),1.55,IF(AND(D148&lt;0.15,G148&lt;0.653,D148&lt;0.75,H148&lt;15.076,B148&lt;3.35),1.1,IF(AND(G148&lt;0.356,A148&lt;5.05,H148&gt;=6.542,F148&lt;2,B148&gt;=3.35),1.4,IF(AND(G148&gt;=0.356,A148&lt;5.05,H148&gt;=6.542,F148&lt;2,B148&gt;=3.35),1.3,IF(AND(G148&gt;=0.566,A148&gt;=5.05,H148&gt;=6.542,F148&lt;2,B148&gt;=3.35),1.6,IF(AND(B148&gt;=3.1,D148&gt;=0.15,G148&lt;0.653,D148&lt;0.75,H148&lt;15.076,B148&lt;3.35),1.367,IF(AND(B148&gt;=2.65,D148&lt;1.45,B148&lt;2.75,D148&gt;=0.75,H148&lt;15.076,B148&lt;3.35),3.96,IF(AND(G148&lt;0.352,D148&gt;=1.45,B148&lt;2.75,D148&gt;=0.75,H148&lt;15.076,B148&lt;3.35),4.5,IF(AND(D148&gt;=1.35,A148&lt;6.2,B148&gt;=2.75,D148&gt;=0.75,H148&lt;15.076,B148&lt;3.35),4.733,IF(AND(A148&lt;4.7,B148&lt;3.1,D148&gt;=0.15,G148&lt;0.653,D148&lt;0.75,H148&lt;15.076,B148&lt;3.35),1.36,IF(AND(A148&gt;=4.7,B148&lt;3.1,D148&gt;=0.15,G148&lt;0.653,D148&lt;0.75,H148&lt;15.076,B148&lt;3.35),1.6,IF(AND(A148&lt;5.2,B148&lt;2.65,D148&lt;1.45,B148&lt;2.75,D148&gt;=0.75,H148&lt;15.076,B148&lt;3.35),3.3,IF(AND(A148&lt;6.5,G148&gt;=0.352,D148&gt;=1.45,B148&lt;2.75,D148&gt;=0.75,H148&lt;15.076,B148&lt;3.35),5,IF(AND(A148&gt;=6.5,G148&gt;=0.352,D148&gt;=1.45,B148&lt;2.75,D148&gt;=0.75,H148&lt;15.076,B148&lt;3.35),5.8,IF(AND(H148&lt;8.486,D148&lt;1.35,A148&lt;6.2,B148&gt;=2.75,D148&gt;=0.75,H148&lt;15.076,B148&lt;3.35),3.975,IF(AND(G148&lt;0.187,F148&lt;2.5,A148&gt;=6.2,B148&gt;=2.75,D148&gt;=0.75,H148&lt;15.076,B148&lt;3.35),5,IF(AND(G148&gt;=0.187,F148&lt;2.5,A148&gt;=6.2,B148&gt;=2.75,D148&gt;=0.75,H148&lt;15.076,B148&lt;3.35),4.525,IF(AND(A148&gt;=7.25,F148&gt;=2.5,A148&gt;=6.2,B148&gt;=2.75,D148&gt;=0.75,H148&lt;15.076,B148&lt;3.35),6.5,IF(AND(G148&lt;0.185,B148&lt;3.6,G148&lt;0.566,A148&gt;=5.05,H148&gt;=6.542,F148&lt;2,B148&gt;=3.35),1.45,IF(AND(G148&gt;=0.185,B148&lt;3.6,G148&lt;0.566,A148&gt;=5.05,H148&gt;=6.542,F148&lt;2,B148&gt;=3.35),1.34,IF(AND(G148&lt;0.13,B148&gt;=3.6,G148&lt;0.566,A148&gt;=5.05,H148&gt;=6.542,F148&lt;2,B148&gt;=3.35),1.45,IF(AND(G148&gt;=0.13,B148&gt;=3.6,G148&lt;0.566,A148&gt;=5.05,H148&gt;=6.542,F148&lt;2,B148&gt;=3.35),1.5,IF(AND(D148&lt;1.05,A148&gt;=5.2,B148&lt;2.65,D148&lt;1.45,B148&lt;2.75,D148&gt;=0.75,H148&lt;15.076,B148&lt;3.35),3.5,IF(AND(D148&gt;=1.05,A148&gt;=5.2,B148&lt;2.65,D148&lt;1.45,B148&lt;2.75,D148&gt;=0.75,H148&lt;15.076,B148&lt;3.35),3.94,IF(AND(H148&lt;10.983,H148&gt;=8.486,D148&lt;1.35,A148&lt;6.2,B148&gt;=2.75,D148&gt;=0.75,H148&lt;15.076,B148&lt;3.35),4.38,IF(AND(H148&gt;=10.983,H148&gt;=8.486,D148&lt;1.35,A148&lt;6.2,B148&gt;=2.75,D148&gt;=0.75,H148&lt;15.076,B148&lt;3.35),4.1,IF(AND(B148&gt;=3.25,A148&lt;7.25,F148&gt;=2.5,A148&gt;=6.2,B148&gt;=2.75,D148&gt;=0.75,H148&lt;15.076,B148&lt;3.35),5.7,IF(AND(B148&lt;2.95,B148&lt;3.25,A148&lt;7.25,F148&gt;=2.5,A148&gt;=6.2,B148&gt;=2.75,D148&gt;=0.75,H148&lt;15.076,B148&lt;3.35),5.6,IF(AND(H148&gt;=13.711,B148&gt;=2.95,B148&lt;3.25,A148&lt;7.25,F148&gt;=2.5,A148&gt;=6.2,B148&gt;=2.75,D148&gt;=0.75,H148&lt;15.076,B148&lt;3.35),5.8,IF(AND(A148&gt;=6.8,H148&lt;13.711,B148&gt;=2.95,B148&lt;3.25,A148&lt;7.25,F148&gt;=2.5,A148&gt;=6.2,B148&gt;=2.75,D148&gt;=0.75,H148&lt;15.076,B148&lt;3.35),5.1,IF(AND(H148&lt;12.921,A148&lt;6.8,H148&lt;13.711,B148&gt;=2.95,B148&lt;3.25,A148&lt;7.25,F148&gt;=2.5,A148&gt;=6.2,B148&gt;=2.75,D148&gt;=0.75,H148&lt;15.076,B148&lt;3.35),5.34,IF(AND(H148&gt;=12.921,A148&lt;6.8,H148&lt;13.711,B148&gt;=2.95,B148&lt;3.25,A148&lt;7.25,F148&gt;=2.5,A148&gt;=6.2,B148&gt;=2.75,D148&gt;=0.75,H148&lt;15.076,B148&lt;3.35),5.133,"shouldnthappen"))))))))))))))))))))))))))))))))))))</f>
        <v>5.133</v>
      </c>
      <c r="AA148" s="1" t="n">
        <f aca="false">IF(AND(D148&gt;=0.45,A148&lt;5.05,D148&lt;0.8),1.6,IF(AND(D148&gt;=0.45,A148&gt;=5.05,D148&lt;0.8),1.7,IF(AND(H148&gt;=16.244,F148&gt;=2.5,D148&gt;=0.8),6.533,IF(AND(A148&lt;4.35,D148&lt;0.45,A148&lt;5.05,D148&lt;0.8),1.1,IF(AND(H148&gt;=14.877,D148&lt;0.45,A148&gt;=5.05,D148&lt;0.8),1.3,IF(AND(D148&gt;=1.4,A148&lt;5.65,F148&lt;2.5,D148&gt;=0.8),4.5,IF(AND(A148&gt;=7.25,H148&lt;16.244,F148&gt;=2.5,D148&gt;=0.8),6.5,IF(AND(A148&gt;=4.75,A148&gt;=4.35,D148&lt;0.45,A148&lt;5.05,D148&lt;0.8),1.35,IF(AND(A148&lt;5.3,D148&lt;1.4,A148&lt;5.65,F148&lt;2.5,D148&gt;=0.8),3.1,IF(AND(A148&gt;=6.8,A148&gt;=6.55,A148&gt;=5.65,F148&lt;2.5,D148&gt;=0.8),4.9,IF(AND(H148&lt;5.767,A148&lt;7.25,H148&lt;16.244,F148&gt;=2.5,D148&gt;=0.8),4.5,IF(AND(G148&gt;=0.522,A148&lt;4.75,A148&gt;=4.35,D148&lt;0.45,A148&lt;5.05,D148&lt;0.8),1.2,IF(AND(G148&gt;=0.948,D148&lt;0.35,H148&lt;14.877,D148&lt;0.45,A148&gt;=5.05,D148&lt;0.8),1.7,IF(AND(H148&lt;13.089,D148&gt;=0.35,H148&lt;14.877,D148&lt;0.45,A148&gt;=5.05,D148&lt;0.8),1.5,IF(AND(H148&gt;=13.089,D148&gt;=0.35,H148&lt;14.877,D148&lt;0.45,A148&gt;=5.05,D148&lt;0.8),1.3,IF(AND(B148&gt;=2.95,A148&gt;=5.3,D148&lt;1.4,A148&lt;5.65,F148&lt;2.5,D148&gt;=0.8),4.1,IF(AND(H148&lt;9.181,A148&lt;6.05,A148&lt;6.55,A148&gt;=5.65,F148&lt;2.5,D148&gt;=0.8),5.1,IF(AND(H148&gt;=9.181,A148&lt;6.05,A148&lt;6.55,A148&gt;=5.65,F148&lt;2.5,D148&gt;=0.8),4.3,IF(AND(G148&gt;=0.867,A148&gt;=6.05,A148&lt;6.55,A148&gt;=5.65,F148&lt;2.5,D148&gt;=0.8),4.9,IF(AND(B148&lt;3.05,A148&lt;6.8,A148&gt;=6.55,A148&gt;=5.65,F148&lt;2.5,D148&gt;=0.8),5,IF(AND(B148&gt;=3.05,A148&lt;6.8,A148&gt;=6.55,A148&gt;=5.65,F148&lt;2.5,D148&gt;=0.8),4.55,IF(AND(H148&gt;=14.144,G148&lt;0.522,A148&lt;4.75,A148&gt;=4.35,D148&lt;0.45,A148&lt;5.05,D148&lt;0.8),1.3,IF(AND(B148&lt;2.7,B148&lt;2.95,A148&gt;=5.3,D148&lt;1.4,A148&lt;5.65,F148&lt;2.5,D148&gt;=0.8),3.78,IF(AND(B148&gt;=2.7,B148&lt;2.95,A148&gt;=5.3,D148&lt;1.4,A148&lt;5.65,F148&lt;2.5,D148&gt;=0.8),3.6,IF(AND(G148&lt;0.638,G148&lt;0.867,A148&gt;=6.05,A148&lt;6.55,A148&gt;=5.65,F148&lt;2.5,D148&gt;=0.8),4.433,IF(AND(G148&gt;=0.638,G148&lt;0.867,A148&gt;=6.05,A148&lt;6.55,A148&gt;=5.65,F148&lt;2.5,D148&gt;=0.8),4,IF(AND(A148&lt;6.35,H148&lt;11.146,H148&gt;=5.767,A148&lt;7.25,H148&lt;16.244,F148&gt;=2.5,D148&gt;=0.8),5.1,IF(AND(A148&lt;4.5,H148&lt;14.144,G148&lt;0.522,A148&lt;4.75,A148&gt;=4.35,D148&lt;0.45,A148&lt;5.05,D148&lt;0.8),1.35,IF(AND(A148&gt;=4.5,H148&lt;14.144,G148&lt;0.522,A148&lt;4.75,A148&gt;=4.35,D148&lt;0.45,A148&lt;5.05,D148&lt;0.8),1.4,IF(AND(A148&lt;5.15,B148&lt;3.75,G148&lt;0.948,D148&lt;0.35,H148&lt;14.877,D148&lt;0.45,A148&gt;=5.05,D148&lt;0.8),1.4,IF(AND(A148&gt;=5.15,B148&lt;3.75,G148&lt;0.948,D148&lt;0.35,H148&lt;14.877,D148&lt;0.45,A148&gt;=5.05,D148&lt;0.8),1.5,IF(AND(G148&lt;0.112,B148&gt;=3.75,G148&lt;0.948,D148&lt;0.35,H148&lt;14.877,D148&lt;0.45,A148&gt;=5.05,D148&lt;0.8),1.5,IF(AND(G148&gt;=0.112,B148&gt;=3.75,G148&lt;0.948,D148&lt;0.35,H148&lt;14.877,D148&lt;0.45,A148&gt;=5.05,D148&lt;0.8),1.6,IF(AND(G148&lt;0.075,A148&gt;=6.35,H148&lt;11.146,H148&gt;=5.767,A148&lt;7.25,H148&lt;16.244,F148&gt;=2.5,D148&gt;=0.8),5.5,IF(AND(G148&gt;=0.075,A148&gt;=6.35,H148&lt;11.146,H148&gt;=5.767,A148&lt;7.25,H148&lt;16.244,F148&gt;=2.5,D148&gt;=0.8),5.24,IF(AND(B148&lt;2.95,D148&lt;1.9,H148&gt;=11.146,H148&gt;=5.767,A148&lt;7.25,H148&lt;16.244,F148&gt;=2.5,D148&gt;=0.8),5.65,IF(AND(B148&gt;=2.95,D148&lt;1.9,H148&gt;=11.146,H148&gt;=5.767,A148&lt;7.25,H148&lt;16.244,F148&gt;=2.5,D148&gt;=0.8),5.8,IF(AND(H148&lt;13.42,D148&gt;=1.9,H148&gt;=11.146,H148&gt;=5.767,A148&lt;7.25,H148&lt;16.244,F148&gt;=2.5,D148&gt;=0.8),5.6,IF(AND(H148&gt;=13.42,D148&gt;=1.9,H148&gt;=11.146,H148&gt;=5.767,A148&lt;7.25,H148&lt;16.244,F148&gt;=2.5,D148&gt;=0.8),5.34,"shouldnthappen")))))))))))))))))))))))))))))))))))))))</f>
        <v>5.6</v>
      </c>
      <c r="AB148" s="1" t="n">
        <f aca="false">IF(AND(D148&gt;=0.35,F148&lt;1.5),1.5,IF(AND(F148&lt;2.5,D148&gt;=1.55,F148&gt;=1.5),4.85,IF(AND(H148&lt;8.308,D148&lt;0.15,D148&lt;0.35,F148&lt;1.5),1.5,IF(AND(H148&gt;=8.308,D148&lt;0.15,D148&lt;0.35,F148&lt;1.5),1.4,IF(AND(H148&lt;5.523,D148&gt;=0.15,D148&lt;0.35,F148&lt;1.5),1,IF(AND(G148&lt;0.572,H148&lt;10.688,D148&lt;1.55,F148&gt;=1.5),3.75,IF(AND(B148&gt;=3.5,F148&gt;=2.5,D148&gt;=1.55,F148&gt;=1.5),6.3,IF(AND(A148&gt;=5.65,G148&gt;=0.572,H148&lt;10.688,D148&lt;1.55,F148&gt;=1.5),4.45,IF(AND(B148&gt;=2.85,A148&lt;6.15,H148&gt;=10.688,D148&lt;1.55,F148&gt;=1.5),4.35,IF(AND(H148&gt;=16.284,B148&lt;3.5,F148&gt;=2.5,D148&gt;=1.55,F148&gt;=1.5),6.6,IF(AND(G148&gt;=0.241,G148&lt;0.338,H148&gt;=5.523,D148&gt;=0.15,D148&lt;0.35,F148&lt;1.5),1.25,IF(AND(A148&lt;5.05,G148&gt;=0.338,H148&gt;=5.523,D148&gt;=0.15,D148&lt;0.35,F148&lt;1.5),1.35,IF(AND(B148&lt;2.7,A148&lt;5.65,G148&gt;=0.572,H148&lt;10.688,D148&lt;1.55,F148&gt;=1.5),4,IF(AND(B148&gt;=2.7,A148&lt;5.65,G148&gt;=0.572,H148&lt;10.688,D148&lt;1.55,F148&gt;=1.5),3.6,IF(AND(B148&lt;2.45,B148&lt;2.85,A148&lt;6.15,H148&gt;=10.688,D148&lt;1.55,F148&gt;=1.5),3.7,IF(AND(A148&lt;6.25,B148&lt;2.85,A148&gt;=6.15,H148&gt;=10.688,D148&lt;1.55,F148&gt;=1.5),4.5,IF(AND(A148&gt;=6.25,B148&lt;2.85,A148&gt;=6.15,H148&gt;=10.688,D148&lt;1.55,F148&gt;=1.5),4.86,IF(AND(D148&gt;=1.45,B148&gt;=2.85,A148&gt;=6.15,H148&gt;=10.688,D148&lt;1.55,F148&gt;=1.5),4.8,IF(AND(H148&lt;8.202,H148&lt;16.284,B148&lt;3.5,F148&gt;=2.5,D148&gt;=1.55,F148&gt;=1.5),5.7,IF(AND(A148&gt;=5.1,G148&lt;0.241,G148&lt;0.338,H148&gt;=5.523,D148&gt;=0.15,D148&lt;0.35,F148&lt;1.5),1.5,IF(AND(B148&gt;=3.75,A148&gt;=5.05,G148&gt;=0.338,H148&gt;=5.523,D148&gt;=0.15,D148&lt;0.35,F148&lt;1.5),1.6,IF(AND(A148&lt;5.7,B148&gt;=2.45,B148&lt;2.85,A148&lt;6.15,H148&gt;=10.688,D148&lt;1.55,F148&gt;=1.5),3.9,IF(AND(A148&gt;=5.7,B148&gt;=2.45,B148&lt;2.85,A148&lt;6.15,H148&gt;=10.688,D148&lt;1.55,F148&gt;=1.5),4.02,IF(AND(H148&lt;13.654,D148&lt;1.45,B148&gt;=2.85,A148&gt;=6.15,H148&gt;=10.688,D148&lt;1.55,F148&gt;=1.5),4.333,IF(AND(H148&gt;=13.654,D148&lt;1.45,B148&gt;=2.85,A148&gt;=6.15,H148&gt;=10.688,D148&lt;1.55,F148&gt;=1.5),4.54,IF(AND(A148&lt;6.15,H148&gt;=8.202,H148&lt;16.284,B148&lt;3.5,F148&gt;=2.5,D148&gt;=1.55,F148&gt;=1.5),5,IF(AND(H148&lt;13.924,A148&lt;5.1,G148&lt;0.241,G148&lt;0.338,H148&gt;=5.523,D148&gt;=0.15,D148&lt;0.35,F148&lt;1.5),1.4,IF(AND(H148&gt;=13.924,A148&lt;5.1,G148&lt;0.241,G148&lt;0.338,H148&gt;=5.523,D148&gt;=0.15,D148&lt;0.35,F148&lt;1.5),1.5,IF(AND(D148&lt;0.25,B148&lt;3.75,A148&gt;=5.05,G148&gt;=0.338,H148&gt;=5.523,D148&gt;=0.15,D148&lt;0.35,F148&lt;1.5),1.5,IF(AND(D148&gt;=0.25,B148&lt;3.75,A148&gt;=5.05,G148&gt;=0.338,H148&gt;=5.523,D148&gt;=0.15,D148&lt;0.35,F148&lt;1.5),1.4,IF(AND(H148&lt;8.884,B148&gt;=3.05,A148&gt;=6.15,H148&gt;=8.202,H148&lt;16.284,B148&lt;3.5,F148&gt;=2.5,D148&gt;=1.55,F148&gt;=1.5),5.1,IF(AND(A148&lt;6.45,G148&lt;0.368,B148&lt;3.05,A148&gt;=6.15,H148&gt;=8.202,H148&lt;16.284,B148&lt;3.5,F148&gt;=2.5,D148&gt;=1.55,F148&gt;=1.5),5.525,IF(AND(A148&gt;=6.45,G148&lt;0.368,B148&lt;3.05,A148&gt;=6.15,H148&gt;=8.202,H148&lt;16.284,B148&lt;3.5,F148&gt;=2.5,D148&gt;=1.55,F148&gt;=1.5),5.35,IF(AND(D148&lt;2.25,G148&gt;=0.368,B148&lt;3.05,A148&gt;=6.15,H148&gt;=8.202,H148&lt;16.284,B148&lt;3.5,F148&gt;=2.5,D148&gt;=1.55,F148&gt;=1.5),5.8,IF(AND(D148&gt;=2.25,G148&gt;=0.368,B148&lt;3.05,A148&gt;=6.15,H148&gt;=8.202,H148&lt;16.284,B148&lt;3.5,F148&gt;=2.5,D148&gt;=1.55,F148&gt;=1.5),5.2,IF(AND(H148&lt;10.257,H148&gt;=8.884,B148&gt;=3.05,A148&gt;=6.15,H148&gt;=8.202,H148&lt;16.284,B148&lt;3.5,F148&gt;=2.5,D148&gt;=1.55,F148&gt;=1.5),5.9,IF(AND(H148&gt;=10.257,H148&gt;=8.884,B148&gt;=3.05,A148&gt;=6.15,H148&gt;=8.202,H148&lt;16.284,B148&lt;3.5,F148&gt;=2.5,D148&gt;=1.55,F148&gt;=1.5),5.48,"shouldnthappen")))))))))))))))))))))))))))))))))))))</f>
        <v>5.2</v>
      </c>
      <c r="AC148" s="1" t="n">
        <f aca="false">IF(AND(H148&lt;5.748,A148&lt;5.05,D148&lt;0.8),1,IF(AND(B148&lt;3.35,A148&gt;=5.05,D148&lt;0.8),1.7,IF(AND(A148&lt;5.85,G148&lt;0.154,D148&gt;=0.8),4.5,IF(AND(D148&gt;=0.45,H148&gt;=5.748,A148&lt;5.05,D148&lt;0.8),1.6,IF(AND(G148&gt;=0.934,B148&gt;=3.35,A148&gt;=5.05,D148&lt;0.8),1.7,IF(AND(D148&lt;2.1,A148&gt;=5.85,G148&lt;0.154,D148&gt;=0.8),6.15,IF(AND(D148&gt;=2.1,A148&gt;=5.85,G148&lt;0.154,D148&gt;=0.8),5.5,IF(AND(A148&lt;6.1,D148&gt;=1.55,G148&gt;=0.154,D148&gt;=0.8),5,IF(AND(H148&gt;=14.379,G148&lt;0.934,B148&gt;=3.35,A148&gt;=5.05,D148&lt;0.8),1.58,IF(AND(G148&lt;0.379,A148&gt;=6.1,D148&gt;=1.55,G148&gt;=0.154,D148&gt;=0.8),5.42,IF(AND(H148&lt;13.924,G148&lt;0.227,D148&lt;0.45,H148&gt;=5.748,A148&lt;5.05,D148&lt;0.8),1.4,IF(AND(H148&gt;=13.924,G148&lt;0.227,D148&lt;0.45,H148&gt;=5.748,A148&lt;5.05,D148&lt;0.8),1.5,IF(AND(B148&lt;3.1,G148&gt;=0.227,D148&lt;0.45,H148&gt;=5.748,A148&lt;5.05,D148&lt;0.8),1.1,IF(AND(G148&lt;0.13,H148&lt;14.379,G148&lt;0.934,B148&gt;=3.35,A148&gt;=5.05,D148&lt;0.8),1.4,IF(AND(D148&lt;1.05,A148&lt;5.65,D148&lt;1.35,D148&lt;1.55,G148&gt;=0.154,D148&gt;=0.8),3.7,IF(AND(D148&lt;1.25,A148&gt;=5.65,D148&lt;1.35,D148&lt;1.55,G148&gt;=0.154,D148&gt;=0.8),4.06,IF(AND(D148&gt;=1.25,A148&gt;=5.65,D148&lt;1.35,D148&lt;1.55,G148&gt;=0.154,D148&gt;=0.8),4.425,IF(AND(H148&lt;13.654,D148&lt;1.45,D148&gt;=1.35,D148&lt;1.55,G148&gt;=0.154,D148&gt;=0.8),4.275,IF(AND(G148&lt;0.259,D148&gt;=1.45,D148&gt;=1.35,D148&lt;1.55,G148&gt;=0.154,D148&gt;=0.8),5.1,IF(AND(B148&lt;2.95,G148&gt;=0.379,A148&gt;=6.1,D148&gt;=1.55,G148&gt;=0.154,D148&gt;=0.8),6.3,IF(AND(B148&lt;3.25,B148&gt;=3.1,G148&gt;=0.227,D148&lt;0.45,H148&gt;=5.748,A148&lt;5.05,D148&lt;0.8),1.3,IF(AND(B148&gt;=3.25,B148&gt;=3.1,G148&gt;=0.227,D148&lt;0.45,H148&gt;=5.748,A148&lt;5.05,D148&lt;0.8),1.4,IF(AND(H148&gt;=13.372,G148&gt;=0.13,H148&lt;14.379,G148&lt;0.934,B148&gt;=3.35,A148&gt;=5.05,D148&lt;0.8),1.4,IF(AND(H148&lt;6.69,D148&gt;=1.05,A148&lt;5.65,D148&lt;1.35,D148&lt;1.55,G148&gt;=0.154,D148&gt;=0.8),4.033,IF(AND(H148&gt;=6.69,D148&gt;=1.05,A148&lt;5.65,D148&lt;1.35,D148&lt;1.55,G148&gt;=0.154,D148&gt;=0.8),3.88,IF(AND(B148&lt;2.85,H148&gt;=13.654,D148&lt;1.45,D148&gt;=1.35,D148&lt;1.55,G148&gt;=0.154,D148&gt;=0.8),4.8,IF(AND(B148&gt;=2.85,H148&gt;=13.654,D148&lt;1.45,D148&gt;=1.35,D148&lt;1.55,G148&gt;=0.154,D148&gt;=0.8),4.7,IF(AND(H148&lt;11.681,G148&gt;=0.259,D148&gt;=1.45,D148&gt;=1.35,D148&lt;1.55,G148&gt;=0.154,D148&gt;=0.8),4.85,IF(AND(H148&gt;=11.681,G148&gt;=0.259,D148&gt;=1.45,D148&gt;=1.35,D148&lt;1.55,G148&gt;=0.154,D148&gt;=0.8),4.633,IF(AND(A148&lt;6.25,B148&gt;=2.95,G148&gt;=0.379,A148&gt;=6.1,D148&gt;=1.55,G148&gt;=0.154,D148&gt;=0.8),5.4,IF(AND(D148&lt;0.3,H148&lt;13.372,G148&gt;=0.13,H148&lt;14.379,G148&lt;0.934,B148&gt;=3.35,A148&gt;=5.05,D148&lt;0.8),1.475,IF(AND(D148&gt;=0.3,H148&lt;13.372,G148&gt;=0.13,H148&lt;14.379,G148&lt;0.934,B148&gt;=3.35,A148&gt;=5.05,D148&lt;0.8),1.5,IF(AND(B148&lt;3.15,A148&gt;=6.25,B148&gt;=2.95,G148&gt;=0.379,A148&gt;=6.1,D148&gt;=1.55,G148&gt;=0.154,D148&gt;=0.8),5.7,IF(AND(B148&gt;=3.15,A148&gt;=6.25,B148&gt;=2.95,G148&gt;=0.379,A148&gt;=6.1,D148&gt;=1.55,G148&gt;=0.154,D148&gt;=0.8),5.933,"shouldnthappen"))))))))))))))))))))))))))))))))))</f>
        <v>5.7</v>
      </c>
      <c r="AD148" s="1" t="n">
        <f aca="false">IF(AND(H148&lt;6.621,A148&lt;4.95,D148&lt;0.8),1,IF(AND(H148&lt;14.144,H148&gt;=6.621,A148&lt;4.95,D148&lt;0.8),1.4,IF(AND(H148&gt;=14.144,H148&gt;=6.621,A148&lt;4.95,D148&lt;0.8),1.3,IF(AND(G148&lt;0.13,B148&gt;=3.85,A148&gt;=4.95,D148&lt;0.8),1.3,IF(AND(G148&gt;=0.13,B148&gt;=3.85,A148&gt;=4.95,D148&lt;0.8),1.425,IF(AND(A148&gt;=6.05,B148&lt;2.75,D148&lt;1.55,D148&gt;=0.8),4.9,IF(AND(A148&gt;=7.3,G148&lt;0.119,D148&gt;=1.55,D148&gt;=0.8),6.7,IF(AND(H148&lt;6.555,D148&lt;0.25,B148&lt;3.85,A148&gt;=4.95,D148&lt;0.8),1.7,IF(AND(B148&lt;3.4,D148&gt;=0.25,B148&lt;3.85,A148&gt;=4.95,D148&lt;0.8),1.7,IF(AND(B148&gt;=3.4,D148&gt;=0.25,B148&lt;3.85,A148&gt;=4.95,D148&lt;0.8),1.6,IF(AND(A148&lt;5.05,A148&lt;6.05,B148&lt;2.75,D148&lt;1.55,D148&gt;=0.8),3.3,IF(AND(B148&lt;2.85,D148&lt;1.35,B148&gt;=2.75,D148&lt;1.55,D148&gt;=0.8),4.5,IF(AND(H148&lt;12.206,D148&gt;=1.35,B148&gt;=2.75,D148&lt;1.55,D148&gt;=0.8),4.7,IF(AND(H148&gt;=12.206,D148&gt;=1.35,B148&gt;=2.75,D148&lt;1.55,D148&gt;=0.8),4.52,IF(AND(G148&lt;0.024,A148&lt;7.3,G148&lt;0.119,D148&gt;=1.55,D148&gt;=0.8),5.7,IF(AND(G148&gt;=0.024,A148&lt;7.3,G148&lt;0.119,D148&gt;=1.55,D148&gt;=0.8),5.6,IF(AND(F148&lt;2.5,G148&lt;0.417,G148&gt;=0.119,D148&gt;=1.55,D148&gt;=0.8),5.05,IF(AND(B148&lt;3.15,H148&gt;=6.555,D148&lt;0.25,B148&lt;3.85,A148&gt;=4.95,D148&lt;0.8),1.6,IF(AND(G148&lt;0.356,A148&gt;=5.05,A148&lt;6.05,B148&lt;2.75,D148&lt;1.55,D148&gt;=0.8),4.12,IF(AND(A148&lt;5.65,B148&gt;=2.85,D148&lt;1.35,B148&gt;=2.75,D148&lt;1.55,D148&gt;=0.8),3.6,IF(AND(B148&lt;3.15,F148&gt;=2.5,G148&lt;0.417,G148&gt;=0.119,D148&gt;=1.55,D148&gt;=0.8),5.18,IF(AND(B148&gt;=3.15,F148&gt;=2.5,G148&lt;0.417,G148&gt;=0.119,D148&gt;=1.55,D148&gt;=0.8),5.3,IF(AND(D148&lt;1.7,A148&lt;6.95,G148&gt;=0.417,G148&gt;=0.119,D148&gt;=1.55,D148&gt;=0.8),4.7,IF(AND(A148&lt;7.25,A148&gt;=6.95,G148&gt;=0.417,G148&gt;=0.119,D148&gt;=1.55,D148&gt;=0.8),5.8,IF(AND(A148&gt;=7.25,A148&gt;=6.95,G148&gt;=0.417,G148&gt;=0.119,D148&gt;=1.55,D148&gt;=0.8),6.333,IF(AND(H148&lt;8.594,B148&gt;=3.15,H148&gt;=6.555,D148&lt;0.25,B148&lt;3.85,A148&gt;=4.95,D148&lt;0.8),1.4,IF(AND(H148&gt;=8.594,B148&gt;=3.15,H148&gt;=6.555,D148&lt;0.25,B148&lt;3.85,A148&gt;=4.95,D148&lt;0.8),1.5,IF(AND(H148&gt;=11.218,G148&gt;=0.356,A148&gt;=5.05,A148&lt;6.05,B148&lt;2.75,D148&lt;1.55,D148&gt;=0.8),3.925,IF(AND(A148&gt;=6.5,A148&gt;=5.65,B148&gt;=2.85,D148&lt;1.35,B148&gt;=2.75,D148&lt;1.55,D148&gt;=0.8),4.6,IF(AND(H148&lt;8.602,H148&lt;11.218,G148&gt;=0.356,A148&gt;=5.05,A148&lt;6.05,B148&lt;2.75,D148&lt;1.55,D148&gt;=0.8),3.95,IF(AND(H148&gt;=8.602,H148&lt;11.218,G148&gt;=0.356,A148&gt;=5.05,A148&lt;6.05,B148&lt;2.75,D148&lt;1.55,D148&gt;=0.8),3.75,IF(AND(H148&lt;10.129,A148&lt;6.5,A148&gt;=5.65,B148&gt;=2.85,D148&lt;1.35,B148&gt;=2.75,D148&lt;1.55,D148&gt;=0.8),4.2,IF(AND(H148&gt;=10.129,A148&lt;6.5,A148&gt;=5.65,B148&gt;=2.85,D148&lt;1.35,B148&gt;=2.75,D148&lt;1.55,D148&gt;=0.8),4.267,IF(AND(D148&lt;2.2,B148&lt;3.05,D148&gt;=1.7,A148&lt;6.95,G148&gt;=0.417,G148&gt;=0.119,D148&gt;=1.55,D148&gt;=0.8),5.3,IF(AND(D148&gt;=2.2,B148&lt;3.05,D148&gt;=1.7,A148&lt;6.95,G148&gt;=0.417,G148&gt;=0.119,D148&gt;=1.55,D148&gt;=0.8),5.133,IF(AND(D148&lt;2.45,B148&gt;=3.05,D148&gt;=1.7,A148&lt;6.95,G148&gt;=0.417,G148&gt;=0.119,D148&gt;=1.55,D148&gt;=0.8),5.6,IF(AND(D148&gt;=2.45,B148&gt;=3.05,D148&gt;=1.7,A148&lt;6.95,G148&gt;=0.417,G148&gt;=0.119,D148&gt;=1.55,D148&gt;=0.8),6,"shouldnthappen")))))))))))))))))))))))))))))))))))))</f>
        <v>5.133</v>
      </c>
      <c r="AE148" s="1" t="n">
        <f aca="false">IF(AND(G148&lt;0.123,D148&gt;=0.25,D148&lt;0.75),1.3,IF(AND(H148&gt;=16.774,D148&gt;=1.75,D148&gt;=0.75),6.4,IF(AND(B148&lt;3.4,A148&lt;4.8,D148&lt;0.25,D148&lt;0.75),1.22,IF(AND(B148&gt;=3.4,A148&lt;4.8,D148&lt;0.25,D148&lt;0.75),1,IF(AND(A148&gt;=5.45,A148&gt;=4.8,D148&lt;0.25,D148&lt;0.75),1.367,IF(AND(H148&gt;=10.688,D148&lt;1.35,D148&lt;1.75,D148&gt;=0.75),4.2,IF(AND(A148&lt;5.3,D148&gt;=1.35,D148&lt;1.75,D148&gt;=0.75),4.05,IF(AND(G148&gt;=0.857,H148&lt;16.774,D148&gt;=1.75,D148&gt;=0.75),5.02,IF(AND(H148&lt;6.089,A148&lt;5.45,A148&gt;=4.8,D148&lt;0.25,D148&lt;0.75),1.7,IF(AND(G148&lt;0.184,D148&lt;0.35,G148&gt;=0.123,D148&gt;=0.25,D148&lt;0.75),1.7,IF(AND(G148&gt;=0.184,D148&lt;0.35,G148&gt;=0.123,D148&gt;=0.25,D148&lt;0.75),1.48,IF(AND(A148&lt;5.25,D148&gt;=0.35,G148&gt;=0.123,D148&gt;=0.25,D148&lt;0.75),1.75,IF(AND(A148&gt;=5.25,D148&gt;=0.35,G148&gt;=0.123,D148&gt;=0.25,D148&lt;0.75),1.5,IF(AND(A148&lt;5.3,H148&lt;10.688,D148&lt;1.35,D148&lt;1.75,D148&gt;=0.75),3.15,IF(AND(H148&lt;9.474,A148&gt;=5.3,D148&gt;=1.35,D148&lt;1.75,D148&gt;=0.75),4.95,IF(AND(G148&gt;=0.779,G148&lt;0.857,H148&lt;16.774,D148&gt;=1.75,D148&gt;=0.75),6,IF(AND(G148&lt;0.05,H148&gt;=6.089,A148&lt;5.45,A148&gt;=4.8,D148&lt;0.25,D148&lt;0.75),1.4,IF(AND(H148&lt;6.69,A148&gt;=5.3,H148&lt;10.688,D148&lt;1.35,D148&lt;1.75,D148&gt;=0.75),4.033,IF(AND(H148&gt;=6.69,A148&gt;=5.3,H148&lt;10.688,D148&lt;1.35,D148&lt;1.75,D148&gt;=0.75),3.733,IF(AND(B148&lt;2.5,H148&gt;=9.474,A148&gt;=5.3,D148&gt;=1.35,D148&lt;1.75,D148&gt;=0.75),4.5,IF(AND(D148&gt;=2.45,G148&lt;0.779,G148&lt;0.857,H148&lt;16.774,D148&gt;=1.75,D148&gt;=0.75),6,IF(AND(B148&gt;=3.75,G148&gt;=0.05,H148&gt;=6.089,A148&lt;5.45,A148&gt;=4.8,D148&lt;0.25,D148&lt;0.75),1.6,IF(AND(H148&lt;13.695,B148&gt;=2.5,H148&gt;=9.474,A148&gt;=5.3,D148&gt;=1.35,D148&lt;1.75,D148&gt;=0.75),4.567,IF(AND(G148&gt;=0.654,D148&lt;2.45,G148&lt;0.779,G148&lt;0.857,H148&lt;16.774,D148&gt;=1.75,D148&gt;=0.75),4.9,IF(AND(G148&gt;=0.73,B148&lt;3.75,G148&gt;=0.05,H148&gt;=6.089,A148&lt;5.45,A148&gt;=4.8,D148&lt;0.25,D148&lt;0.75),1.4,IF(AND(A148&lt;6.65,H148&gt;=13.695,B148&gt;=2.5,H148&gt;=9.474,A148&gt;=5.3,D148&gt;=1.35,D148&lt;1.75,D148&gt;=0.75),4.4,IF(AND(A148&gt;=6.65,H148&gt;=13.695,B148&gt;=2.5,H148&gt;=9.474,A148&gt;=5.3,D148&gt;=1.35,D148&lt;1.75,D148&gt;=0.75),4.84,IF(AND(B148&lt;2.75,G148&lt;0.654,D148&lt;2.45,G148&lt;0.779,G148&lt;0.857,H148&lt;16.774,D148&gt;=1.75,D148&gt;=0.75),5.2,IF(AND(H148&lt;9.524,G148&lt;0.73,B148&lt;3.75,G148&gt;=0.05,H148&gt;=6.089,A148&lt;5.45,A148&gt;=4.8,D148&lt;0.25,D148&lt;0.75),1.5,IF(AND(H148&gt;=9.524,G148&lt;0.73,B148&lt;3.75,G148&gt;=0.05,H148&gt;=6.089,A148&lt;5.45,A148&gt;=4.8,D148&lt;0.25,D148&lt;0.75),1.4,IF(AND(H148&gt;=13.644,B148&gt;=2.75,G148&lt;0.654,D148&lt;2.45,G148&lt;0.779,G148&lt;0.857,H148&lt;16.774,D148&gt;=1.75,D148&gt;=0.75),6.033,IF(AND(A148&gt;=6.85,H148&lt;13.644,B148&gt;=2.75,G148&lt;0.654,D148&lt;2.45,G148&lt;0.779,G148&lt;0.857,H148&lt;16.774,D148&gt;=1.75,D148&gt;=0.75),5.1,IF(AND(A148&gt;=6.75,A148&lt;6.85,H148&lt;13.644,B148&gt;=2.75,G148&lt;0.654,D148&lt;2.45,G148&lt;0.779,G148&lt;0.857,H148&lt;16.774,D148&gt;=1.75,D148&gt;=0.75),5.9,IF(AND(D148&gt;=2.35,A148&lt;6.75,A148&lt;6.85,H148&lt;13.644,B148&gt;=2.75,G148&lt;0.654,D148&lt;2.45,G148&lt;0.779,G148&lt;0.857,H148&lt;16.774,D148&gt;=1.75,D148&gt;=0.75),5.6,IF(AND(H148&lt;11.146,D148&lt;2.35,A148&lt;6.75,A148&lt;6.85,H148&lt;13.644,B148&gt;=2.75,G148&lt;0.654,D148&lt;2.45,G148&lt;0.779,G148&lt;0.857,H148&lt;16.774,D148&gt;=1.75,D148&gt;=0.75),5.4,IF(AND(H148&gt;=11.146,D148&lt;2.35,A148&lt;6.75,A148&lt;6.85,H148&lt;13.644,B148&gt;=2.75,G148&lt;0.654,D148&lt;2.45,G148&lt;0.779,G148&lt;0.857,H148&lt;16.774,D148&gt;=1.75,D148&gt;=0.75),5.6,"shouldnthappen"))))))))))))))))))))))))))))))))))))</f>
        <v>5.02</v>
      </c>
      <c r="AF148" s="1" t="n">
        <f aca="false">IF(AND(A148&lt;4.5,D148&lt;0.8),1.233,IF(AND(B148&lt;3.05,A148&gt;=4.5,D148&lt;0.8),1.4,IF(AND(D148&gt;=0.45,B148&gt;=3.05,A148&gt;=4.5,D148&lt;0.8),1.667,IF(AND(D148&lt;1.05,D148&lt;1.35,A148&lt;6.25,D148&gt;=0.8),3.633,IF(AND(H148&lt;13.935,A148&gt;=7.05,A148&gt;=6.25,D148&gt;=0.8),6,IF(AND(G148&gt;=0.948,D148&lt;0.45,B148&gt;=3.05,A148&gt;=4.5,D148&lt;0.8),1.7,IF(AND(G148&lt;0.652,D148&gt;=1.05,D148&lt;1.35,A148&lt;6.25,D148&gt;=0.8),4.16,IF(AND(D148&gt;=2.15,D148&gt;=1.75,D148&gt;=1.35,A148&lt;6.25,D148&gt;=0.8),5.4,IF(AND(G148&gt;=0.912,F148&lt;2.5,A148&lt;7.05,A148&gt;=6.25,D148&gt;=0.8),4.4,IF(AND(B148&gt;=3.25,F148&gt;=2.5,A148&lt;7.05,A148&gt;=6.25,D148&gt;=0.8),5.85,IF(AND(H148&lt;17.32,H148&gt;=13.935,A148&gt;=7.05,A148&gt;=6.25,D148&gt;=0.8),6.65,IF(AND(H148&gt;=17.32,H148&gt;=13.935,A148&gt;=7.05,A148&gt;=6.25,D148&gt;=0.8),6.4,IF(AND(H148&gt;=13.547,G148&lt;0.948,D148&lt;0.45,B148&gt;=3.05,A148&gt;=4.5,D148&lt;0.8),1.38,IF(AND(B148&gt;=2.75,G148&gt;=0.652,D148&gt;=1.05,D148&lt;1.35,A148&lt;6.25,D148&gt;=0.8),3.6,IF(AND(H148&lt;9.417,G148&lt;0.404,D148&lt;1.75,D148&gt;=1.35,A148&lt;6.25,D148&gt;=0.8),4.2,IF(AND(H148&gt;=9.417,G148&lt;0.404,D148&lt;1.75,D148&gt;=1.35,A148&lt;6.25,D148&gt;=0.8),4.5,IF(AND(G148&lt;0.464,G148&gt;=0.404,D148&lt;1.75,D148&gt;=1.35,A148&lt;6.25,D148&gt;=0.8),4.5,IF(AND(G148&gt;=0.464,G148&gt;=0.404,D148&lt;1.75,D148&gt;=1.35,A148&lt;6.25,D148&gt;=0.8),4.625,IF(AND(D148&lt;1.85,D148&lt;2.15,D148&gt;=1.75,D148&gt;=1.35,A148&lt;6.25,D148&gt;=0.8),4.9,IF(AND(D148&gt;=1.85,D148&lt;2.15,D148&gt;=1.75,D148&gt;=1.35,A148&lt;6.25,D148&gt;=0.8),5.05,IF(AND(G148&lt;0.332,G148&lt;0.912,F148&lt;2.5,A148&lt;7.05,A148&gt;=6.25,D148&gt;=0.8),4.467,IF(AND(G148&gt;=0.332,G148&lt;0.912,F148&lt;2.5,A148&lt;7.05,A148&gt;=6.25,D148&gt;=0.8),4.767,IF(AND(D148&lt;0.15,H148&lt;13.547,G148&lt;0.948,D148&lt;0.45,B148&gt;=3.05,A148&gt;=4.5,D148&lt;0.8),1.5,IF(AND(D148&lt;1.15,B148&lt;2.75,G148&gt;=0.652,D148&gt;=1.05,D148&lt;1.35,A148&lt;6.25,D148&gt;=0.8),3.9,IF(AND(D148&gt;=1.15,B148&lt;2.75,G148&gt;=0.652,D148&gt;=1.05,D148&lt;1.35,A148&lt;6.25,D148&gt;=0.8),4,IF(AND(D148&gt;=2.25,B148&lt;3.15,B148&lt;3.25,F148&gt;=2.5,A148&lt;7.05,A148&gt;=6.25,D148&gt;=0.8),5.14,IF(AND(G148&lt;0.621,B148&gt;=3.15,B148&lt;3.25,F148&gt;=2.5,A148&lt;7.05,A148&gt;=6.25,D148&gt;=0.8),5.75,IF(AND(G148&gt;=0.621,B148&gt;=3.15,B148&lt;3.25,F148&gt;=2.5,A148&lt;7.05,A148&gt;=6.25,D148&gt;=0.8),5.1,IF(AND(G148&gt;=0.862,D148&gt;=0.15,H148&lt;13.547,G148&lt;0.948,D148&lt;0.45,B148&gt;=3.05,A148&gt;=4.5,D148&lt;0.8),1.5,IF(AND(A148&lt;6.35,D148&lt;2.25,B148&lt;3.15,B148&lt;3.25,F148&gt;=2.5,A148&lt;7.05,A148&gt;=6.25,D148&gt;=0.8),5.267,IF(AND(A148&gt;=6.35,D148&lt;2.25,B148&lt;3.15,B148&lt;3.25,F148&gt;=2.5,A148&lt;7.05,A148&gt;=6.25,D148&gt;=0.8),5.42,IF(AND(A148&lt;5.1,G148&lt;0.862,D148&gt;=0.15,H148&lt;13.547,G148&lt;0.948,D148&lt;0.45,B148&gt;=3.05,A148&gt;=4.5,D148&lt;0.8),1.35,IF(AND(B148&lt;3.95,A148&gt;=5.1,G148&lt;0.862,D148&gt;=0.15,H148&lt;13.547,G148&lt;0.948,D148&lt;0.45,B148&gt;=3.05,A148&gt;=4.5,D148&lt;0.8),1.5,IF(AND(B148&gt;=3.95,A148&gt;=5.1,G148&lt;0.862,D148&gt;=0.15,H148&lt;13.547,G148&lt;0.948,D148&lt;0.45,B148&gt;=3.05,A148&gt;=4.5,D148&lt;0.8),1.467,"shouldnthappen"))))))))))))))))))))))))))))))))))</f>
        <v>5.14</v>
      </c>
      <c r="AG148" s="1" t="n">
        <f aca="false">IF(AND(H148&lt;5.748,A148&lt;4.85,D148&lt;0.75),1,IF(AND(B148&gt;=3.5,D148&gt;=1.75,D148&gt;=0.75),6.2,IF(AND(A148&gt;=4.65,H148&gt;=5.748,A148&lt;4.85,D148&lt;0.75),1.333,IF(AND(H148&lt;6.417,B148&lt;3.45,A148&gt;=4.85,D148&lt;0.75),1.7,IF(AND(A148&lt;5.05,B148&gt;=3.45,A148&gt;=4.85,D148&lt;0.75),1.4,IF(AND(A148&gt;=5.05,B148&gt;=3.45,A148&gt;=4.85,D148&lt;0.75),1.5,IF(AND(F148&gt;=2.5,H148&lt;13.641,D148&lt;1.75,D148&gt;=0.75),4.667,IF(AND(G148&lt;0.187,H148&gt;=13.641,D148&lt;1.75,D148&gt;=0.75),5,IF(AND(A148&gt;=7.1,B148&lt;3.5,D148&gt;=1.75,D148&gt;=0.75),6.575,IF(AND(G148&lt;0.161,A148&lt;4.65,H148&gt;=5.748,A148&lt;4.85,D148&lt;0.75),1.5,IF(AND(H148&lt;8.399,H148&gt;=6.417,B148&lt;3.45,A148&gt;=4.85,D148&lt;0.75),1.5,IF(AND(H148&gt;=8.399,H148&gt;=6.417,B148&lt;3.45,A148&gt;=4.85,D148&lt;0.75),1.625,IF(AND(G148&lt;0.086,F148&lt;2.5,H148&lt;13.641,D148&lt;1.75,D148&gt;=0.75),4.7,IF(AND(D148&lt;1.35,G148&gt;=0.187,H148&gt;=13.641,D148&lt;1.75,D148&gt;=0.75),4.2,IF(AND(G148&lt;0.422,G148&gt;=0.161,A148&lt;4.65,H148&gt;=5.748,A148&lt;4.85,D148&lt;0.75),1.4,IF(AND(G148&gt;=0.422,G148&gt;=0.161,A148&lt;4.65,H148&gt;=5.748,A148&lt;4.85,D148&lt;0.75),1.3,IF(AND(B148&lt;2.5,D148&gt;=1.35,G148&gt;=0.187,H148&gt;=13.641,D148&lt;1.75,D148&gt;=0.75),4.5,IF(AND(B148&lt;2.75,A148&lt;6,A148&lt;7.1,B148&lt;3.5,D148&gt;=1.75,D148&gt;=0.75),5.1,IF(AND(B148&gt;=2.75,A148&lt;6,A148&lt;7.1,B148&lt;3.5,D148&gt;=1.75,D148&gt;=0.75),5.02,IF(AND(A148&lt;5.15,A148&lt;5.9,G148&gt;=0.086,F148&lt;2.5,H148&lt;13.641,D148&lt;1.75,D148&gt;=0.75),3,IF(AND(G148&lt;0.644,A148&gt;=5.9,G148&gt;=0.086,F148&lt;2.5,H148&lt;13.641,D148&lt;1.75,D148&gt;=0.75),4.65,IF(AND(G148&gt;=0.644,A148&gt;=5.9,G148&gt;=0.086,F148&lt;2.5,H148&lt;13.641,D148&lt;1.75,D148&gt;=0.75),4.24,IF(AND(D148&lt;1.45,B148&gt;=2.5,D148&gt;=1.35,G148&gt;=0.187,H148&gt;=13.641,D148&lt;1.75,D148&gt;=0.75),4.68,IF(AND(D148&gt;=1.45,B148&gt;=2.5,D148&gt;=1.35,G148&gt;=0.187,H148&gt;=13.641,D148&lt;1.75,D148&gt;=0.75),4.833,IF(AND(H148&lt;13.18,D148&lt;2.05,A148&gt;=6,A148&lt;7.1,B148&lt;3.5,D148&gt;=1.75,D148&gt;=0.75),5.44,IF(AND(H148&gt;=13.18,D148&lt;2.05,A148&gt;=6,A148&lt;7.1,B148&lt;3.5,D148&gt;=1.75,D148&gt;=0.75),5.1,IF(AND(H148&lt;8.759,D148&gt;=2.05,A148&gt;=6,A148&lt;7.1,B148&lt;3.5,D148&gt;=1.75,D148&gt;=0.75),5.4,IF(AND(A148&gt;=5.75,A148&gt;=5.15,A148&lt;5.9,G148&gt;=0.086,F148&lt;2.5,H148&lt;13.641,D148&lt;1.75,D148&gt;=0.75),3.967,IF(AND(H148&lt;10.159,H148&gt;=8.759,D148&gt;=2.05,A148&gt;=6,A148&lt;7.1,B148&lt;3.5,D148&gt;=1.75,D148&gt;=0.75),5.925,IF(AND(D148&lt;1.2,A148&lt;5.75,A148&gt;=5.15,A148&lt;5.9,G148&gt;=0.086,F148&lt;2.5,H148&lt;13.641,D148&lt;1.75,D148&gt;=0.75),3.667,IF(AND(D148&lt;2.25,H148&gt;=10.159,H148&gt;=8.759,D148&gt;=2.05,A148&gt;=6,A148&lt;7.1,B148&lt;3.5,D148&gt;=1.75,D148&gt;=0.75),5.66,IF(AND(D148&gt;=2.25,H148&gt;=10.159,H148&gt;=8.759,D148&gt;=2.05,A148&gt;=6,A148&lt;7.1,B148&lt;3.5,D148&gt;=1.75,D148&gt;=0.75),5.34,IF(AND(D148&lt;1.35,D148&gt;=1.2,A148&lt;5.75,A148&gt;=5.15,A148&lt;5.9,G148&gt;=0.086,F148&lt;2.5,H148&lt;13.641,D148&lt;1.75,D148&gt;=0.75),4.025,IF(AND(D148&gt;=1.35,D148&gt;=1.2,A148&lt;5.75,A148&gt;=5.15,A148&lt;5.9,G148&gt;=0.086,F148&lt;2.5,H148&lt;13.641,D148&lt;1.75,D148&gt;=0.75),3.9,"shouldnthappen"))))))))))))))))))))))))))))))))))</f>
        <v>5.34</v>
      </c>
      <c r="AH148" s="1" t="n">
        <f aca="false">IF(AND(F148&lt;1.5,H148&lt;6.799,A148&lt;5.45),1.7,IF(AND(F148&gt;=1.5,H148&lt;6.799,A148&lt;5.45),4.1,IF(AND(D148&gt;=0.8,H148&gt;=6.799,A148&lt;5.45),3.9,IF(AND(H148&lt;7.564,F148&lt;2.5,A148&gt;=5.45),3.925,IF(AND(H148&gt;=16.284,F148&gt;=2.5,A148&gt;=5.45),6.5,IF(AND(A148&lt;4.35,D148&lt;0.8,H148&gt;=6.799,A148&lt;5.45),1.1,IF(AND(B148&lt;2.8,D148&lt;1.35,H148&gt;=7.564,F148&lt;2.5,A148&gt;=5.45),4.1,IF(AND(B148&gt;=2.8,D148&lt;1.35,H148&gt;=7.564,F148&lt;2.5,A148&gt;=5.45),4.267,IF(AND(B148&lt;2.75,D148&gt;=1.35,H148&gt;=7.564,F148&lt;2.5,A148&gt;=5.45),5,IF(AND(G148&gt;=0.078,G148&lt;0.26,H148&lt;16.284,F148&gt;=2.5,A148&gt;=5.45),6.06,IF(AND(G148&gt;=0.805,G148&gt;=0.26,H148&lt;16.284,F148&gt;=2.5,A148&gt;=5.45),5.02,IF(AND(H148&gt;=10.109,B148&gt;=3.45,A148&gt;=4.35,D148&lt;0.8,H148&gt;=6.799,A148&lt;5.45),1.55,IF(AND(D148&lt;2.25,G148&lt;0.078,G148&lt;0.26,H148&lt;16.284,F148&gt;=2.5,A148&gt;=5.45),5.6,IF(AND(D148&gt;=2.25,G148&lt;0.078,G148&lt;0.26,H148&lt;16.284,F148&gt;=2.5,A148&gt;=5.45),5.7,IF(AND(A148&lt;6.15,G148&lt;0.805,G148&gt;=0.26,H148&lt;16.284,F148&gt;=2.5,A148&gt;=5.45),4.967,IF(AND(A148&lt;4.65,H148&lt;12.227,B148&lt;3.45,A148&gt;=4.35,D148&lt;0.8,H148&gt;=6.799,A148&lt;5.45),1.333,IF(AND(A148&lt;4.85,H148&gt;=12.227,B148&lt;3.45,A148&gt;=4.35,D148&lt;0.8,H148&gt;=6.799,A148&lt;5.45),1.42,IF(AND(A148&gt;=4.85,H148&gt;=12.227,B148&lt;3.45,A148&gt;=4.35,D148&lt;0.8,H148&gt;=6.799,A148&lt;5.45),1.533,IF(AND(A148&lt;5.05,H148&lt;10.109,B148&gt;=3.45,A148&gt;=4.35,D148&lt;0.8,H148&gt;=6.799,A148&lt;5.45),1.4,IF(AND(A148&gt;=5.05,H148&lt;10.109,B148&gt;=3.45,A148&gt;=4.35,D148&lt;0.8,H148&gt;=6.799,A148&lt;5.45),1.5,IF(AND(G148&lt;0.14,H148&lt;13.531,B148&gt;=2.75,D148&gt;=1.35,H148&gt;=7.564,F148&lt;2.5,A148&gt;=5.45),4.7,IF(AND(G148&lt;0.187,H148&gt;=13.531,B148&gt;=2.75,D148&gt;=1.35,H148&gt;=7.564,F148&lt;2.5,A148&gt;=5.45),5,IF(AND(G148&gt;=0.187,H148&gt;=13.531,B148&gt;=2.75,D148&gt;=1.35,H148&gt;=7.564,F148&lt;2.5,A148&gt;=5.45),4.66,IF(AND(A148&lt;6.35,A148&gt;=6.15,G148&lt;0.805,G148&gt;=0.26,H148&lt;16.284,F148&gt;=2.5,A148&gt;=5.45),6,IF(AND(D148&lt;0.15,A148&gt;=4.65,H148&lt;12.227,B148&lt;3.45,A148&gt;=4.35,D148&lt;0.8,H148&gt;=6.799,A148&lt;5.45),1.5,IF(AND(H148&lt;10.723,G148&gt;=0.14,H148&lt;13.531,B148&gt;=2.75,D148&gt;=1.35,H148&gt;=7.564,F148&lt;2.5,A148&gt;=5.45),4.6,IF(AND(H148&gt;=10.723,G148&gt;=0.14,H148&lt;13.531,B148&gt;=2.75,D148&gt;=1.35,H148&gt;=7.564,F148&lt;2.5,A148&gt;=5.45),4.46,IF(AND(G148&lt;0.364,A148&gt;=6.35,A148&gt;=6.15,G148&lt;0.805,G148&gt;=0.26,H148&lt;16.284,F148&gt;=2.5,A148&gt;=5.45),5.28,IF(AND(A148&lt;5.1,D148&gt;=0.15,A148&gt;=4.65,H148&lt;12.227,B148&lt;3.45,A148&gt;=4.35,D148&lt;0.8,H148&gt;=6.799,A148&lt;5.45),1.36,IF(AND(A148&gt;=5.1,D148&gt;=0.15,A148&gt;=4.65,H148&lt;12.227,B148&lt;3.45,A148&gt;=4.35,D148&lt;0.8,H148&gt;=6.799,A148&lt;5.45),1.4,IF(AND(G148&gt;=0.6,G148&gt;=0.364,A148&gt;=6.35,A148&gt;=6.15,G148&lt;0.805,G148&gt;=0.26,H148&lt;16.284,F148&gt;=2.5,A148&gt;=5.45),5.1,IF(AND(A148&gt;=6.95,G148&lt;0.6,G148&gt;=0.364,A148&gt;=6.35,A148&gt;=6.15,G148&lt;0.805,G148&gt;=0.26,H148&lt;16.284,F148&gt;=2.5,A148&gt;=5.45),5.8,IF(AND(B148&lt;3.2,A148&lt;6.95,G148&lt;0.6,G148&gt;=0.364,A148&gt;=6.35,A148&gt;=6.15,G148&lt;0.805,G148&gt;=0.26,H148&lt;16.284,F148&gt;=2.5,A148&gt;=5.45),5.6,IF(AND(B148&gt;=3.2,A148&lt;6.95,G148&lt;0.6,G148&gt;=0.364,A148&gt;=6.35,A148&gt;=6.15,G148&lt;0.805,G148&gt;=0.26,H148&lt;16.284,F148&gt;=2.5,A148&gt;=5.45),5.7,"shouldnthappen"))))))))))))))))))))))))))))))))))</f>
        <v>5.02</v>
      </c>
      <c r="AI148" s="1" t="n">
        <f aca="false">IF(AND(B148&gt;=3.55,A148&lt;5.05,F148&lt;1.5),1,IF(AND(H148&gt;=13.436,A148&gt;=5.05,F148&lt;1.5),1.633,IF(AND(A148&lt;4.35,B148&lt;3.55,A148&lt;5.05,F148&lt;1.5),1.1,IF(AND(A148&lt;5.15,H148&lt;13.436,A148&gt;=5.05,F148&lt;1.5),1.6,IF(AND(G148&lt;0.837,D148&lt;1.2,B148&lt;2.65,F148&gt;=1.5),3.7,IF(AND(G148&gt;=0.837,D148&lt;1.2,B148&lt;2.65,F148&gt;=1.5),3,IF(AND(D148&lt;1.4,D148&gt;=1.2,B148&lt;2.65,F148&gt;=1.5),4.133,IF(AND(D148&gt;=1.4,D148&gt;=1.2,B148&lt;2.65,F148&gt;=1.5),4.633,IF(AND(G148&lt;0.302,A148&gt;=4.35,B148&lt;3.55,A148&lt;5.05,F148&lt;1.5),1.34,IF(AND(D148&gt;=0.3,A148&gt;=5.15,H148&lt;13.436,A148&gt;=5.05,F148&lt;1.5),1.5,IF(AND(G148&lt;0.233,G148&lt;0.265,D148&lt;1.55,B148&gt;=2.65,F148&gt;=1.5),4.56,IF(AND(G148&gt;=0.233,G148&lt;0.265,D148&lt;1.55,B148&gt;=2.65,F148&gt;=1.5),5.1,IF(AND(G148&lt;0.395,G148&gt;=0.265,D148&lt;1.55,B148&gt;=2.65,F148&gt;=1.5),4.025,IF(AND(H148&lt;13.935,A148&gt;=7.05,D148&gt;=1.55,B148&gt;=2.65,F148&gt;=1.5),6.12,IF(AND(H148&gt;=13.935,A148&gt;=7.05,D148&gt;=1.55,B148&gt;=2.65,F148&gt;=1.5),6.64,IF(AND(G148&gt;=0.858,G148&gt;=0.302,A148&gt;=4.35,B148&lt;3.55,A148&lt;5.05,F148&lt;1.5),1.3,IF(AND(H148&lt;6.543,D148&lt;0.3,A148&gt;=5.15,H148&lt;13.436,A148&gt;=5.05,F148&lt;1.5),1.4,IF(AND(H148&gt;=6.543,D148&lt;0.3,A148&gt;=5.15,H148&lt;13.436,A148&gt;=5.05,F148&lt;1.5),1.48,IF(AND(A148&lt;6.3,G148&gt;=0.395,G148&gt;=0.265,D148&lt;1.55,B148&gt;=2.65,F148&gt;=1.5),4.14,IF(AND(A148&gt;=6.3,G148&gt;=0.395,G148&gt;=0.265,D148&lt;1.55,B148&gt;=2.65,F148&gt;=1.5),4.767,IF(AND(G148&gt;=0.669,B148&lt;3.15,A148&lt;7.05,D148&gt;=1.55,B148&gt;=2.65,F148&gt;=1.5),5,IF(AND(H148&lt;9.459,G148&lt;0.858,G148&gt;=0.302,A148&gt;=4.35,B148&lt;3.55,A148&lt;5.05,F148&lt;1.5),1.4,IF(AND(H148&gt;=9.459,G148&lt;0.858,G148&gt;=0.302,A148&gt;=4.35,B148&lt;3.55,A148&lt;5.05,F148&lt;1.5),1.6,IF(AND(G148&gt;=0.433,G148&lt;0.669,B148&lt;3.15,A148&lt;7.05,D148&gt;=1.55,B148&gt;=2.65,F148&gt;=1.5),5.68,IF(AND(G148&lt;0.481,H148&lt;10.257,B148&gt;=3.15,A148&lt;7.05,D148&gt;=1.55,B148&gt;=2.65,F148&gt;=1.5),5.7,IF(AND(G148&gt;=0.481,H148&lt;10.257,B148&gt;=3.15,A148&lt;7.05,D148&gt;=1.55,B148&gt;=2.65,F148&gt;=1.5),5.9,IF(AND(D148&lt;2.15,H148&gt;=10.257,B148&gt;=3.15,A148&lt;7.05,D148&gt;=1.55,B148&gt;=2.65,F148&gt;=1.5),5.1,IF(AND(D148&gt;=2.15,H148&gt;=10.257,B148&gt;=3.15,A148&lt;7.05,D148&gt;=1.55,B148&gt;=2.65,F148&gt;=1.5),5.42,IF(AND(G148&lt;0.098,G148&lt;0.433,G148&lt;0.669,B148&lt;3.15,A148&lt;7.05,D148&gt;=1.55,B148&gt;=2.65,F148&gt;=1.5),5.567,IF(AND(D148&lt;1.8,G148&gt;=0.098,G148&lt;0.433,G148&lt;0.669,B148&lt;3.15,A148&lt;7.05,D148&gt;=1.55,B148&gt;=2.65,F148&gt;=1.5),5.033,IF(AND(G148&gt;=0.312,D148&gt;=1.8,G148&gt;=0.098,G148&lt;0.433,G148&lt;0.669,B148&lt;3.15,A148&lt;7.05,D148&gt;=1.55,B148&gt;=2.65,F148&gt;=1.5),5.4,IF(AND(H148&lt;9.002,G148&lt;0.312,D148&gt;=1.8,G148&gt;=0.098,G148&lt;0.433,G148&lt;0.669,B148&lt;3.15,A148&lt;7.05,D148&gt;=1.55,B148&gt;=2.65,F148&gt;=1.5),5.1,IF(AND(H148&gt;=9.002,G148&lt;0.312,D148&gt;=1.8,G148&gt;=0.098,G148&lt;0.433,G148&lt;0.669,B148&lt;3.15,A148&lt;7.05,D148&gt;=1.55,B148&gt;=2.65,F148&gt;=1.5),5.26,"shouldnthappen")))))))))))))))))))))))))))))))))</f>
        <v>5</v>
      </c>
      <c r="AJ148" s="1" t="n">
        <f aca="false">IF(AND(A148&gt;=5.25,D148&gt;=0.35,D148&lt;0.8),1.433,IF(AND(F148&gt;=2.5,H148&lt;6.927,D148&gt;=0.8),5.1,IF(AND(H148&lt;5.85,B148&lt;3.65,D148&lt;0.35,D148&lt;0.8),1,IF(AND(A148&lt;5.55,B148&gt;=3.65,D148&lt;0.35,D148&lt;0.8),1.5,IF(AND(A148&gt;=5.55,B148&gt;=3.65,D148&lt;0.35,D148&lt;0.8),1.7,IF(AND(H148&lt;7.949,A148&lt;5.25,D148&gt;=0.35,D148&lt;0.8),1.9,IF(AND(H148&gt;=7.949,A148&lt;5.25,D148&gt;=0.35,D148&lt;0.8),1.54,IF(AND(A148&lt;5.55,F148&lt;2.5,H148&lt;6.927,D148&gt;=0.8),3.98,IF(AND(A148&gt;=5.55,F148&lt;2.5,H148&lt;6.927,D148&gt;=0.8),4.1,IF(AND(A148&gt;=7.25,D148&gt;=1.55,H148&gt;=6.927,D148&gt;=0.8),6.65,IF(AND(A148&lt;5.75,D148&lt;1.2,D148&lt;1.55,H148&gt;=6.927,D148&gt;=0.8),3.62,IF(AND(A148&gt;=5.75,D148&lt;1.2,D148&lt;1.55,H148&gt;=6.927,D148&gt;=0.8),4.1,IF(AND(G148&lt;0.175,A148&lt;4.8,H148&gt;=5.85,B148&lt;3.65,D148&lt;0.35,D148&lt;0.8),1.5,IF(AND(G148&gt;=0.175,A148&lt;4.8,H148&gt;=5.85,B148&lt;3.65,D148&lt;0.35,D148&lt;0.8),1.3,IF(AND(A148&gt;=5.05,A148&gt;=4.8,H148&gt;=5.85,B148&lt;3.65,D148&lt;0.35,D148&lt;0.8),1.5,IF(AND(G148&gt;=0.735,A148&lt;6.25,D148&gt;=1.2,D148&lt;1.55,H148&gt;=6.927,D148&gt;=0.8),4,IF(AND(H148&lt;10.464,A148&lt;6.2,A148&lt;7.25,D148&gt;=1.55,H148&gt;=6.927,D148&gt;=0.8),5.1,IF(AND(H148&gt;=10.464,A148&lt;6.2,A148&lt;7.25,D148&gt;=1.55,H148&gt;=6.927,D148&gt;=0.8),4.9,IF(AND(G148&lt;0.418,A148&lt;5.05,A148&gt;=4.8,H148&gt;=5.85,B148&lt;3.65,D148&lt;0.35,D148&lt;0.8),1.48,IF(AND(G148&gt;=0.418,A148&lt;5.05,A148&gt;=4.8,H148&gt;=5.85,B148&lt;3.65,D148&lt;0.35,D148&lt;0.8),1.3,IF(AND(B148&lt;2.75,G148&lt;0.735,A148&lt;6.25,D148&gt;=1.2,D148&lt;1.55,H148&gt;=6.927,D148&gt;=0.8),4.35,IF(AND(H148&lt;15.422,D148&lt;1.45,A148&gt;=6.25,D148&gt;=1.2,D148&lt;1.55,H148&gt;=6.927,D148&gt;=0.8),4.375,IF(AND(H148&gt;=15.422,D148&lt;1.45,A148&gt;=6.25,D148&gt;=1.2,D148&lt;1.55,H148&gt;=6.927,D148&gt;=0.8),4.7,IF(AND(A148&lt;6.4,D148&gt;=1.45,A148&gt;=6.25,D148&gt;=1.2,D148&lt;1.55,H148&gt;=6.927,D148&gt;=0.8),5.1,IF(AND(G148&gt;=0.576,D148&lt;2.15,A148&gt;=6.2,A148&lt;7.25,D148&gt;=1.55,H148&gt;=6.927,D148&gt;=0.8),5.1,IF(AND(G148&lt;0.537,D148&gt;=2.15,A148&gt;=6.2,A148&lt;7.25,D148&gt;=1.55,H148&gt;=6.927,D148&gt;=0.8),5.533,IF(AND(G148&gt;=0.537,D148&gt;=2.15,A148&gt;=6.2,A148&lt;7.25,D148&gt;=1.55,H148&gt;=6.927,D148&gt;=0.8),5.9,IF(AND(D148&lt;1.45,B148&gt;=2.75,G148&lt;0.735,A148&lt;6.25,D148&gt;=1.2,D148&lt;1.55,H148&gt;=6.927,D148&gt;=0.8),4.6,IF(AND(D148&gt;=1.45,B148&gt;=2.75,G148&lt;0.735,A148&lt;6.25,D148&gt;=1.2,D148&lt;1.55,H148&gt;=6.927,D148&gt;=0.8),4.5,IF(AND(H148&lt;12.582,A148&gt;=6.4,D148&gt;=1.45,A148&gt;=6.25,D148&gt;=1.2,D148&lt;1.55,H148&gt;=6.927,D148&gt;=0.8),4.66,IF(AND(H148&gt;=12.582,A148&gt;=6.4,D148&gt;=1.45,A148&gt;=6.25,D148&gt;=1.2,D148&lt;1.55,H148&gt;=6.927,D148&gt;=0.8),4.9,IF(AND(B148&lt;2.75,G148&lt;0.576,D148&lt;2.15,A148&gt;=6.2,A148&lt;7.25,D148&gt;=1.55,H148&gt;=6.927,D148&gt;=0.8),5.3,IF(AND(G148&gt;=0.395,B148&gt;=2.75,G148&lt;0.576,D148&lt;2.15,A148&gt;=6.2,A148&lt;7.25,D148&gt;=1.55,H148&gt;=6.927,D148&gt;=0.8),5.6,IF(AND(D148&gt;=1.9,G148&lt;0.395,B148&gt;=2.75,G148&lt;0.576,D148&lt;2.15,A148&gt;=6.2,A148&lt;7.25,D148&gt;=1.55,H148&gt;=6.927,D148&gt;=0.8),5.333,IF(AND(B148&lt;2.95,D148&lt;1.9,G148&lt;0.395,B148&gt;=2.75,G148&lt;0.576,D148&lt;2.15,A148&gt;=6.2,A148&lt;7.25,D148&gt;=1.55,H148&gt;=6.927,D148&gt;=0.8),5.6,IF(AND(B148&gt;=2.95,D148&lt;1.9,G148&lt;0.395,B148&gt;=2.75,G148&lt;0.576,D148&lt;2.15,A148&gt;=6.2,A148&lt;7.25,D148&gt;=1.55,H148&gt;=6.927,D148&gt;=0.8),5.5,"shouldnthappen"))))))))))))))))))))))))))))))))))))</f>
        <v>5.9</v>
      </c>
      <c r="AK148" s="1" t="n">
        <f aca="false">IF(AND(H148&lt;5.85,B148&lt;3.65,F148&lt;1.5),1,IF(AND(B148&gt;=3.95,B148&gt;=3.65,F148&lt;1.5),1.433,IF(AND(A148&lt;5.15,F148&lt;2.5,F148&gt;=1.5),3.075,IF(AND(D148&gt;=0.35,H148&gt;=5.85,B148&lt;3.65,F148&lt;1.5),1.5,IF(AND(G148&lt;0.168,B148&lt;3.95,B148&gt;=3.65,F148&lt;1.5),1.7,IF(AND(H148&lt;5.767,A148&lt;7.25,F148&gt;=2.5,F148&gt;=1.5),4.5,IF(AND(D148&lt;1.9,A148&gt;=7.25,F148&gt;=2.5,F148&gt;=1.5),6.3,IF(AND(D148&gt;=1.9,A148&gt;=7.25,F148&gt;=2.5,F148&gt;=1.5),6.575,IF(AND(B148&lt;3.75,G148&gt;=0.168,B148&lt;3.95,B148&gt;=3.65,F148&lt;1.5),1.5,IF(AND(B148&gt;=3.75,G148&gt;=0.168,B148&lt;3.95,B148&gt;=3.65,F148&lt;1.5),1.6,IF(AND(D148&gt;=1.35,A148&lt;6.15,A148&gt;=5.15,F148&lt;2.5,F148&gt;=1.5),4.42,IF(AND(D148&lt;1.4,A148&gt;=6.15,A148&gt;=5.15,F148&lt;2.5,F148&gt;=1.5),4.5,IF(AND(D148&gt;=1.4,A148&gt;=6.15,A148&gt;=5.15,F148&lt;2.5,F148&gt;=1.5),4.675,IF(AND(D148&lt;0.15,H148&lt;11.218,D148&lt;0.35,H148&gt;=5.85,B148&lt;3.65,F148&lt;1.5),1.5,IF(AND(D148&lt;0.15,H148&gt;=11.218,D148&lt;0.35,H148&gt;=5.85,B148&lt;3.65,F148&lt;1.5),1.1,IF(AND(B148&lt;2.7,D148&lt;1.35,A148&lt;6.15,A148&gt;=5.15,F148&lt;2.5,F148&gt;=1.5),3.82,IF(AND(A148&lt;6.15,G148&gt;=0.755,H148&gt;=5.767,A148&lt;7.25,F148&gt;=2.5,F148&gt;=1.5),4.98,IF(AND(A148&gt;=6.15,G148&gt;=0.755,H148&gt;=5.767,A148&lt;7.25,F148&gt;=2.5,F148&gt;=1.5),5.3,IF(AND(B148&lt;3.4,D148&gt;=0.15,H148&lt;11.218,D148&lt;0.35,H148&gt;=5.85,B148&lt;3.65,F148&lt;1.5),1.4,IF(AND(B148&gt;=3.4,D148&gt;=0.15,H148&lt;11.218,D148&lt;0.35,H148&gt;=5.85,B148&lt;3.65,F148&lt;1.5),1.3,IF(AND(H148&lt;11.731,D148&gt;=0.15,H148&gt;=11.218,D148&lt;0.35,H148&gt;=5.85,B148&lt;3.65,F148&lt;1.5),1.2,IF(AND(H148&lt;9.053,B148&gt;=2.7,D148&lt;1.35,A148&lt;6.15,A148&gt;=5.15,F148&lt;2.5,F148&gt;=1.5),3.85,IF(AND(D148&gt;=2.1,B148&lt;2.85,G148&lt;0.755,H148&gt;=5.767,A148&lt;7.25,F148&gt;=2.5,F148&gt;=1.5),5.6,IF(AND(D148&gt;=2.45,B148&gt;=2.85,G148&lt;0.755,H148&gt;=5.767,A148&lt;7.25,F148&gt;=2.5,F148&gt;=1.5),5.8,IF(AND(B148&gt;=3.45,H148&gt;=11.731,D148&gt;=0.15,H148&gt;=11.218,D148&lt;0.35,H148&gt;=5.85,B148&lt;3.65,F148&lt;1.5),1.3,IF(AND(A148&lt;5.9,H148&gt;=9.053,B148&gt;=2.7,D148&lt;1.35,A148&lt;6.15,A148&gt;=5.15,F148&lt;2.5,F148&gt;=1.5),4.3,IF(AND(A148&gt;=5.9,H148&gt;=9.053,B148&gt;=2.7,D148&lt;1.35,A148&lt;6.15,A148&gt;=5.15,F148&lt;2.5,F148&gt;=1.5),4,IF(AND(G148&gt;=0.519,D148&lt;2.1,B148&lt;2.85,G148&lt;0.755,H148&gt;=5.767,A148&lt;7.25,F148&gt;=2.5,F148&gt;=1.5),4.9,IF(AND(A148&gt;=7.05,D148&lt;2.45,B148&gt;=2.85,G148&lt;0.755,H148&gt;=5.767,A148&lt;7.25,F148&gt;=2.5,F148&gt;=1.5),5.8,IF(AND(H148&lt;14.396,B148&lt;3.45,H148&gt;=11.731,D148&gt;=0.15,H148&gt;=11.218,D148&lt;0.35,H148&gt;=5.85,B148&lt;3.65,F148&lt;1.5),1.44,IF(AND(H148&gt;=14.396,B148&lt;3.45,H148&gt;=11.731,D148&gt;=0.15,H148&gt;=11.218,D148&lt;0.35,H148&gt;=5.85,B148&lt;3.65,F148&lt;1.5),1.3,IF(AND(G148&lt;0.282,G148&lt;0.519,D148&lt;2.1,B148&lt;2.85,G148&lt;0.755,H148&gt;=5.767,A148&lt;7.25,F148&gt;=2.5,F148&gt;=1.5),5.1,IF(AND(G148&gt;=0.282,G148&lt;0.519,D148&lt;2.1,B148&lt;2.85,G148&lt;0.755,H148&gt;=5.767,A148&lt;7.25,F148&gt;=2.5,F148&gt;=1.5),5.3,IF(AND(A148&lt;6.4,D148&lt;1.9,A148&lt;7.05,D148&lt;2.45,B148&gt;=2.85,G148&lt;0.755,H148&gt;=5.767,A148&lt;7.25,F148&gt;=2.5,F148&gt;=1.5),5.6,IF(AND(A148&gt;=6.4,D148&lt;1.9,A148&lt;7.05,D148&lt;2.45,B148&gt;=2.85,G148&lt;0.755,H148&gt;=5.767,A148&lt;7.25,F148&gt;=2.5,F148&gt;=1.5),5.5,IF(AND(H148&lt;8.884,D148&gt;=1.9,A148&lt;7.05,D148&lt;2.45,B148&gt;=2.85,G148&lt;0.755,H148&gt;=5.767,A148&lt;7.25,F148&gt;=2.5,F148&gt;=1.5),5.3,IF(AND(H148&gt;=8.884,D148&gt;=1.9,A148&lt;7.05,D148&lt;2.45,B148&gt;=2.85,G148&lt;0.755,H148&gt;=5.767,A148&lt;7.25,F148&gt;=2.5,F148&gt;=1.5),5.52,"shouldnthappen")))))))))))))))))))))))))))))))))))))</f>
        <v>5.3</v>
      </c>
      <c r="AL148" s="1" t="n">
        <f aca="false">IF(AND(H148&lt;5.85,A148&lt;5.05,D148&lt;0.8),1,IF(AND(B148&lt;3.35,A148&gt;=5.05,D148&lt;0.8),1.7,IF(AND(D148&gt;=2.45,F148&gt;=2.5,D148&gt;=0.8),6.05,IF(AND(H148&gt;=11.218,H148&gt;=5.85,A148&lt;5.05,D148&lt;0.8),1.28,IF(AND(G148&gt;=0.948,B148&gt;=3.35,A148&gt;=5.05,D148&lt;0.8),1.7,IF(AND(G148&gt;=0.423,H148&lt;11.218,H148&gt;=5.85,A148&lt;5.05,D148&lt;0.8),1.3,IF(AND(B148&lt;3.6,G148&lt;0.948,B148&gt;=3.35,A148&gt;=5.05,D148&lt;0.8),1.4,IF(AND(H148&lt;10.258,D148&lt;1.15,A148&lt;5.9,F148&lt;2.5,D148&gt;=0.8),3.36,IF(AND(H148&gt;=10.258,D148&lt;1.15,A148&lt;5.9,F148&lt;2.5,D148&gt;=0.8),3.9,IF(AND(A148&lt;5.3,D148&gt;=1.15,A148&lt;5.9,F148&lt;2.5,D148&gt;=0.8),3.9,IF(AND(D148&lt;1.55,B148&lt;2.75,A148&gt;=5.9,F148&lt;2.5,D148&gt;=0.8),4.64,IF(AND(D148&gt;=1.55,B148&lt;2.75,A148&gt;=5.9,F148&lt;2.5,D148&gt;=0.8),5.1,IF(AND(D148&gt;=1.6,B148&gt;=2.75,A148&gt;=5.9,F148&lt;2.5,D148&gt;=0.8),5,IF(AND(H148&lt;5.767,H148&lt;8.598,D148&lt;2.45,F148&gt;=2.5,D148&gt;=0.8),4.5,IF(AND(A148&lt;6.25,H148&gt;=8.598,D148&lt;2.45,F148&gt;=2.5,D148&gt;=0.8),5.02,IF(AND(B148&lt;3.55,G148&lt;0.423,H148&lt;11.218,H148&gt;=5.85,A148&lt;5.05,D148&lt;0.8),1.525,IF(AND(B148&gt;=3.55,G148&lt;0.423,H148&lt;11.218,H148&gt;=5.85,A148&lt;5.05,D148&lt;0.8),1.4,IF(AND(H148&gt;=13.932,B148&gt;=3.6,G148&lt;0.948,B148&gt;=3.35,A148&gt;=5.05,D148&lt;0.8),1.65,IF(AND(G148&gt;=0.652,A148&gt;=5.3,D148&gt;=1.15,A148&lt;5.9,F148&lt;2.5,D148&gt;=0.8),3.8,IF(AND(D148&lt;1.35,D148&lt;1.6,B148&gt;=2.75,A148&gt;=5.9,F148&lt;2.5,D148&gt;=0.8),4.42,IF(AND(H148&lt;6.656,H148&gt;=5.767,H148&lt;8.598,D148&lt;2.45,F148&gt;=2.5,D148&gt;=0.8),5.033,IF(AND(H148&gt;=6.656,H148&gt;=5.767,H148&lt;8.598,D148&lt;2.45,F148&gt;=2.5,D148&gt;=0.8),5.1,IF(AND(G148&gt;=0.885,A148&gt;=6.25,H148&gt;=8.598,D148&lt;2.45,F148&gt;=2.5,D148&gt;=0.8),5.2,IF(AND(H148&lt;6.926,H148&lt;13.932,B148&gt;=3.6,G148&lt;0.948,B148&gt;=3.35,A148&gt;=5.05,D148&lt;0.8),1.433,IF(AND(H148&gt;=6.926,H148&lt;13.932,B148&gt;=3.6,G148&lt;0.948,B148&gt;=3.35,A148&gt;=5.05,D148&lt;0.8),1.5,IF(AND(A148&lt;5.65,G148&lt;0.652,A148&gt;=5.3,D148&gt;=1.15,A148&lt;5.9,F148&lt;2.5,D148&gt;=0.8),4.36,IF(AND(A148&gt;=5.65,G148&lt;0.652,A148&gt;=5.3,D148&gt;=1.15,A148&lt;5.9,F148&lt;2.5,D148&gt;=0.8),4.2,IF(AND(H148&gt;=13.561,D148&gt;=1.35,D148&lt;1.6,B148&gt;=2.75,A148&gt;=5.9,F148&lt;2.5,D148&gt;=0.8),4.767,IF(AND(H148&lt;9.091,G148&lt;0.885,A148&gt;=6.25,H148&gt;=8.598,D148&lt;2.45,F148&gt;=2.5,D148&gt;=0.8),6.3,IF(AND(H148&gt;=12.206,H148&lt;13.561,D148&gt;=1.35,D148&lt;1.6,B148&gt;=2.75,A148&gt;=5.9,F148&lt;2.5,D148&gt;=0.8),4.4,IF(AND(D148&gt;=2.25,H148&gt;=9.091,G148&lt;0.885,A148&gt;=6.25,H148&gt;=8.598,D148&lt;2.45,F148&gt;=2.5,D148&gt;=0.8),5.9,IF(AND(B148&lt;3.05,H148&lt;12.206,H148&lt;13.561,D148&gt;=1.35,D148&lt;1.6,B148&gt;=2.75,A148&gt;=5.9,F148&lt;2.5,D148&gt;=0.8),4.6,IF(AND(B148&gt;=3.05,H148&lt;12.206,H148&lt;13.561,D148&gt;=1.35,D148&lt;1.6,B148&gt;=2.75,A148&gt;=5.9,F148&lt;2.5,D148&gt;=0.8),4.7,IF(AND(G148&gt;=0.596,D148&lt;2.25,H148&gt;=9.091,G148&lt;0.885,A148&gt;=6.25,H148&gt;=8.598,D148&lt;2.45,F148&gt;=2.5,D148&gt;=0.8),5.1,IF(AND(G148&gt;=0.379,G148&lt;0.596,D148&lt;2.25,H148&gt;=9.091,G148&lt;0.885,A148&gt;=6.25,H148&gt;=8.598,D148&lt;2.45,F148&gt;=2.5,D148&gt;=0.8),5.767,IF(AND(D148&lt;2.15,G148&lt;0.379,G148&lt;0.596,D148&lt;2.25,H148&gt;=9.091,G148&lt;0.885,A148&gt;=6.25,H148&gt;=8.598,D148&lt;2.45,F148&gt;=2.5,D148&gt;=0.8),5.4,IF(AND(D148&gt;=2.15,G148&lt;0.379,G148&lt;0.596,D148&lt;2.25,H148&gt;=9.091,G148&lt;0.885,A148&gt;=6.25,H148&gt;=8.598,D148&lt;2.45,F148&gt;=2.5,D148&gt;=0.8),5.6,"shouldnthappen")))))))))))))))))))))))))))))))))))))</f>
        <v>5.2</v>
      </c>
      <c r="AM148" s="1" t="n">
        <f aca="false">IF(AND(H148&lt;5.245,D148&lt;0.8),1,IF(AND(A148&lt;4.5,H148&gt;=5.245,D148&lt;0.8),1.35,IF(AND(D148&gt;=0.5,A148&gt;=4.5,H148&gt;=5.245,D148&lt;0.8),1.6,IF(AND(H148&lt;7.25,B148&lt;2.6,A148&lt;6.15,D148&gt;=0.8),4.375,IF(AND(H148&gt;=7.25,B148&lt;2.6,A148&lt;6.15,D148&gt;=0.8),3.075,IF(AND(H148&lt;13.935,A148&gt;=7.05,A148&gt;=6.15,D148&gt;=0.8),6.067,IF(AND(H148&gt;=13.935,A148&gt;=7.05,A148&gt;=6.15,D148&gt;=0.8),6.525,IF(AND(G148&gt;=0.948,D148&lt;0.5,A148&gt;=4.5,H148&gt;=5.245,D148&lt;0.8),1.7,IF(AND(G148&lt;0.568,D148&gt;=1.55,B148&gt;=2.6,A148&lt;6.15,D148&gt;=0.8),5.1,IF(AND(G148&gt;=0.568,D148&gt;=1.55,B148&gt;=2.6,A148&lt;6.15,D148&gt;=0.8),5,IF(AND(A148&gt;=6.6,B148&gt;=3.15,A148&lt;7.05,A148&gt;=6.15,D148&gt;=0.8),5.78,IF(AND(G148&lt;0.165,G148&lt;0.273,D148&lt;1.55,B148&gt;=2.6,A148&lt;6.15,D148&gt;=0.8),4.1,IF(AND(G148&gt;=0.165,G148&lt;0.273,D148&lt;1.55,B148&gt;=2.6,A148&lt;6.15,D148&gt;=0.8),4.5,IF(AND(D148&lt;1.35,G148&gt;=0.273,D148&lt;1.55,B148&gt;=2.6,A148&lt;6.15,D148&gt;=0.8),4.08,IF(AND(D148&gt;=1.35,G148&gt;=0.273,D148&lt;1.55,B148&gt;=2.6,A148&lt;6.15,D148&gt;=0.8),4.4,IF(AND(D148&lt;1.45,F148&lt;2.5,B148&lt;3.15,A148&lt;7.05,A148&gt;=6.15,D148&gt;=0.8),4.38,IF(AND(D148&gt;=1.45,F148&lt;2.5,B148&lt;3.15,A148&lt;7.05,A148&gt;=6.15,D148&gt;=0.8),4.75,IF(AND(D148&gt;=2.25,F148&gt;=2.5,B148&lt;3.15,A148&lt;7.05,A148&gt;=6.15,D148&gt;=0.8),5.16,IF(AND(H148&lt;11.488,A148&lt;6.6,B148&gt;=3.15,A148&lt;7.05,A148&gt;=6.15,D148&gt;=0.8),6,IF(AND(H148&gt;=14.396,D148&lt;0.25,G148&lt;0.948,D148&lt;0.5,A148&gt;=4.5,H148&gt;=5.245,D148&lt;0.8),1.3,IF(AND(A148&gt;=5.55,D148&gt;=0.25,G148&lt;0.948,D148&lt;0.5,A148&gt;=4.5,H148&gt;=5.245,D148&lt;0.8),1.7,IF(AND(D148&lt;1.85,D148&lt;2.25,F148&gt;=2.5,B148&lt;3.15,A148&lt;7.05,A148&gt;=6.15,D148&gt;=0.8),5.6,IF(AND(G148&lt;0.669,H148&gt;=11.488,A148&lt;6.6,B148&gt;=3.15,A148&lt;7.05,A148&gt;=6.15,D148&gt;=0.8),4.7,IF(AND(G148&gt;=0.669,H148&gt;=11.488,A148&lt;6.6,B148&gt;=3.15,A148&lt;7.05,A148&gt;=6.15,D148&gt;=0.8),5.22,IF(AND(H148&lt;6.543,H148&lt;14.396,D148&lt;0.25,G148&lt;0.948,D148&lt;0.5,A148&gt;=4.5,H148&gt;=5.245,D148&lt;0.8),1.4,IF(AND(A148&lt;4.95,A148&lt;5.55,D148&gt;=0.25,G148&lt;0.948,D148&lt;0.5,A148&gt;=4.5,H148&gt;=5.245,D148&lt;0.8),1.4,IF(AND(A148&gt;=4.95,A148&lt;5.55,D148&gt;=0.25,G148&lt;0.948,D148&lt;0.5,A148&gt;=4.5,H148&gt;=5.245,D148&lt;0.8),1.48,IF(AND(H148&lt;10.667,D148&gt;=1.85,D148&lt;2.25,F148&gt;=2.5,B148&lt;3.15,A148&lt;7.05,A148&gt;=6.15,D148&gt;=0.8),5.25,IF(AND(H148&gt;=10.667,D148&gt;=1.85,D148&lt;2.25,F148&gt;=2.5,B148&lt;3.15,A148&lt;7.05,A148&gt;=6.15,D148&gt;=0.8),5.55,IF(AND(G148&lt;0.063,H148&gt;=6.543,H148&lt;14.396,D148&lt;0.25,G148&lt;0.948,D148&lt;0.5,A148&gt;=4.5,H148&gt;=5.245,D148&lt;0.8),1.4,IF(AND(H148&lt;9.212,G148&gt;=0.063,H148&gt;=6.543,H148&lt;14.396,D148&lt;0.25,G148&lt;0.948,D148&lt;0.5,A148&gt;=4.5,H148&gt;=5.245,D148&lt;0.8),1.475,IF(AND(H148&gt;=9.212,G148&gt;=0.063,H148&gt;=6.543,H148&lt;14.396,D148&lt;0.25,G148&lt;0.948,D148&lt;0.5,A148&gt;=4.5,H148&gt;=5.245,D148&lt;0.8),1.5,"shouldnthappen"))))))))))))))))))))))))))))))))</f>
        <v>5.16</v>
      </c>
      <c r="AN148" s="1" t="n">
        <f aca="false">IF(AND(D148&lt;0.7,A148&gt;=5.55),1.633,IF(AND(G148&lt;0.38,B148&lt;2.8,A148&lt;5.55),4.3,IF(AND(G148&gt;=0.38,B148&lt;2.8,A148&lt;5.55),3.325,IF(AND(D148&gt;=0.35,B148&gt;=2.8,A148&lt;5.55),1.6,IF(AND(B148&gt;=3.4,A148&lt;4.8,D148&lt;0.35,B148&gt;=2.8,A148&lt;5.55),1,IF(AND(H148&gt;=11.789,A148&lt;5.9,D148&lt;1.55,D148&gt;=0.7,A148&gt;=5.55),4.325,IF(AND(F148&gt;=2.5,A148&gt;=5.9,D148&lt;1.55,D148&gt;=0.7,A148&gt;=5.55),5.05,IF(AND(D148&lt;1.9,A148&gt;=7.25,D148&gt;=1.55,D148&gt;=0.7,A148&gt;=5.55),6.3,IF(AND(D148&gt;=1.9,A148&gt;=7.25,D148&gt;=1.55,D148&gt;=0.7,A148&gt;=5.55),6.4,IF(AND(A148&lt;4.35,B148&lt;3.4,A148&lt;4.8,D148&lt;0.35,B148&gt;=2.8,A148&lt;5.55),1.1,IF(AND(G148&gt;=0.934,B148&lt;3.45,A148&gt;=4.8,D148&lt;0.35,B148&gt;=2.8,A148&lt;5.55),1.7,IF(AND(H148&gt;=14.877,B148&gt;=3.45,A148&gt;=4.8,D148&lt;0.35,B148&gt;=2.8,A148&lt;5.55),1.3,IF(AND(B148&lt;2.6,H148&lt;11.789,A148&lt;5.9,D148&lt;1.55,D148&gt;=0.7,A148&gt;=5.55),3.9,IF(AND(B148&gt;=2.6,H148&lt;11.789,A148&lt;5.9,D148&lt;1.55,D148&gt;=0.7,A148&gt;=5.55),4.26,IF(AND(A148&lt;6.6,F148&lt;2.5,A148&gt;=5.9,D148&lt;1.55,D148&gt;=0.7,A148&gt;=5.55),4.625,IF(AND(A148&gt;=6.6,F148&lt;2.5,A148&gt;=5.9,D148&lt;1.55,D148&gt;=0.7,A148&gt;=5.55),4.475,IF(AND(B148&lt;2.6,D148&lt;2.05,A148&lt;7.25,D148&gt;=1.55,D148&gt;=0.7,A148&gt;=5.55),5.8,IF(AND(G148&gt;=0.743,D148&gt;=2.05,A148&lt;7.25,D148&gt;=1.55,D148&gt;=0.7,A148&gt;=5.55),5.1,IF(AND(G148&lt;0.422,A148&gt;=4.35,B148&lt;3.4,A148&lt;4.8,D148&lt;0.35,B148&gt;=2.8,A148&lt;5.55),1.367,IF(AND(G148&gt;=0.422,A148&gt;=4.35,B148&lt;3.4,A148&lt;4.8,D148&lt;0.35,B148&gt;=2.8,A148&lt;5.55),1.3,IF(AND(A148&lt;5.05,G148&lt;0.934,B148&lt;3.45,A148&gt;=4.8,D148&lt;0.35,B148&gt;=2.8,A148&lt;5.55),1.525,IF(AND(A148&gt;=5.05,G148&lt;0.934,B148&lt;3.45,A148&gt;=4.8,D148&lt;0.35,B148&gt;=2.8,A148&lt;5.55),1.5,IF(AND(G148&gt;=0.585,H148&lt;14.877,B148&gt;=3.45,A148&gt;=4.8,D148&lt;0.35,B148&gt;=2.8,A148&lt;5.55),1.54,IF(AND(G148&gt;=0.537,G148&lt;0.743,D148&gt;=2.05,A148&lt;7.25,D148&gt;=1.55,D148&gt;=0.7,A148&gt;=5.55),5.833,IF(AND(D148&gt;=0.25,G148&lt;0.585,H148&lt;14.877,B148&gt;=3.45,A148&gt;=4.8,D148&lt;0.35,B148&gt;=2.8,A148&lt;5.55),1.367,IF(AND(D148&lt;1.75,H148&lt;13.795,B148&gt;=2.6,D148&lt;2.05,A148&lt;7.25,D148&gt;=1.55,D148&gt;=0.7,A148&gt;=5.55),5.45,IF(AND(B148&lt;2.85,H148&gt;=13.795,B148&gt;=2.6,D148&lt;2.05,A148&lt;7.25,D148&gt;=1.55,D148&gt;=0.7,A148&gt;=5.55),5.1,IF(AND(B148&gt;=2.85,H148&gt;=13.795,B148&gt;=2.6,D148&lt;2.05,A148&lt;7.25,D148&gt;=1.55,D148&gt;=0.7,A148&gt;=5.55),4.82,IF(AND(G148&lt;0.353,G148&lt;0.537,G148&lt;0.743,D148&gt;=2.05,A148&lt;7.25,D148&gt;=1.55,D148&gt;=0.7,A148&gt;=5.55),5.425,IF(AND(G148&gt;=0.353,G148&lt;0.537,G148&lt;0.743,D148&gt;=2.05,A148&lt;7.25,D148&gt;=1.55,D148&gt;=0.7,A148&gt;=5.55),5.62,IF(AND(G148&lt;0.311,D148&lt;0.25,G148&lt;0.585,H148&lt;14.877,B148&gt;=3.45,A148&gt;=4.8,D148&lt;0.35,B148&gt;=2.8,A148&lt;5.55),1.5,IF(AND(G148&gt;=0.311,D148&lt;0.25,G148&lt;0.585,H148&lt;14.877,B148&gt;=3.45,A148&gt;=4.8,D148&lt;0.35,B148&gt;=2.8,A148&lt;5.55),1.4,IF(AND(B148&gt;=3.1,D148&gt;=1.75,H148&lt;13.795,B148&gt;=2.6,D148&lt;2.05,A148&lt;7.25,D148&gt;=1.55,D148&gt;=0.7,A148&gt;=5.55),5.1,IF(AND(B148&lt;2.85,B148&lt;3.1,D148&gt;=1.75,H148&lt;13.795,B148&gt;=2.6,D148&lt;2.05,A148&lt;7.25,D148&gt;=1.55,D148&gt;=0.7,A148&gt;=5.55),5.2,IF(AND(B148&gt;=2.85,B148&lt;3.1,D148&gt;=1.75,H148&lt;13.795,B148&gt;=2.6,D148&lt;2.05,A148&lt;7.25,D148&gt;=1.55,D148&gt;=0.7,A148&gt;=5.55),5.2,"shouldnthappen")))))))))))))))))))))))))))))))))))</f>
        <v>5.1</v>
      </c>
      <c r="AO148" s="1" t="n">
        <f aca="false">IF(AND(H148&gt;=14.529,G148&lt;0.633,D148&lt;0.8),1.3,IF(AND(A148&lt;5.05,G148&gt;=0.633,D148&lt;0.8),1.35,IF(AND(H148&gt;=14.379,H148&lt;14.529,G148&lt;0.633,D148&lt;0.8),1.7,IF(AND(B148&lt;3.35,A148&gt;=5.05,G148&gt;=0.633,D148&lt;0.8),1.7,IF(AND(D148&gt;=1.45,A148&lt;5.95,F148&lt;2.5,D148&gt;=0.8),4.5,IF(AND(D148&lt;1.35,A148&gt;=5.95,F148&lt;2.5,D148&gt;=0.8),4,IF(AND(D148&lt;1.85,G148&gt;=0.845,F148&gt;=2.5,D148&gt;=0.8),4.8,IF(AND(B148&gt;=4.3,H148&lt;14.379,H148&lt;14.529,G148&lt;0.633,D148&lt;0.8),1.5,IF(AND(A148&lt;5.25,B148&gt;=3.35,A148&gt;=5.05,G148&gt;=0.633,D148&lt;0.8),1.55,IF(AND(A148&gt;=5.25,B148&gt;=3.35,A148&gt;=5.05,G148&gt;=0.633,D148&lt;0.8),1.633,IF(AND(A148&lt;5.05,D148&lt;1.45,A148&lt;5.95,F148&lt;2.5,D148&gt;=0.8),3.3,IF(AND(G148&lt;0.293,D148&gt;=1.35,A148&gt;=5.95,F148&lt;2.5,D148&gt;=0.8),5,IF(AND(A148&gt;=6.6,D148&lt;2.05,G148&lt;0.845,F148&gt;=2.5,D148&gt;=0.8),5.8,IF(AND(B148&lt;3.05,D148&gt;=2.05,G148&lt;0.845,F148&gt;=2.5,D148&gt;=0.8),6.15,IF(AND(B148&lt;2.9,D148&gt;=1.85,G148&gt;=0.845,F148&gt;=2.5,D148&gt;=0.8),5.1,IF(AND(B148&gt;=2.9,D148&gt;=1.85,G148&gt;=0.845,F148&gt;=2.5,D148&gt;=0.8),5.2,IF(AND(B148&gt;=3.8,B148&lt;4.3,H148&lt;14.379,H148&lt;14.529,G148&lt;0.633,D148&lt;0.8),1.333,IF(AND(A148&lt;6.25,G148&gt;=0.293,D148&gt;=1.35,A148&gt;=5.95,F148&lt;2.5,D148&gt;=0.8),4.6,IF(AND(H148&lt;10.351,A148&lt;6.6,D148&lt;2.05,G148&lt;0.845,F148&gt;=2.5,D148&gt;=0.8),5.4,IF(AND(G148&gt;=0.364,B148&gt;=3.05,D148&gt;=2.05,G148&lt;0.845,F148&gt;=2.5,D148&gt;=0.8),5.66,IF(AND(G148&gt;=0.447,B148&lt;3.8,B148&lt;4.3,H148&lt;14.379,H148&lt;14.529,G148&lt;0.633,D148&lt;0.8),1.3,IF(AND(H148&lt;6.247,A148&lt;5.65,A148&gt;=5.05,D148&lt;1.45,A148&lt;5.95,F148&lt;2.5,D148&gt;=0.8),4.033,IF(AND(D148&lt;1.25,A148&gt;=5.65,A148&gt;=5.05,D148&lt;1.45,A148&lt;5.95,F148&lt;2.5,D148&gt;=0.8),3.88,IF(AND(D148&gt;=1.25,A148&gt;=5.65,A148&gt;=5.05,D148&lt;1.45,A148&lt;5.95,F148&lt;2.5,D148&gt;=0.8),4.35,IF(AND(B148&lt;2.65,A148&gt;=6.25,G148&gt;=0.293,D148&gt;=1.35,A148&gt;=5.95,F148&lt;2.5,D148&gt;=0.8),4.9,IF(AND(B148&lt;2.75,H148&gt;=10.351,A148&lt;6.6,D148&lt;2.05,G148&lt;0.845,F148&gt;=2.5,D148&gt;=0.8),5.1,IF(AND(B148&gt;=2.75,H148&gt;=10.351,A148&lt;6.6,D148&lt;2.05,G148&lt;0.845,F148&gt;=2.5,D148&gt;=0.8),4.95,IF(AND(B148&lt;3.15,G148&lt;0.364,B148&gt;=3.05,D148&gt;=2.05,G148&lt;0.845,F148&gt;=2.5,D148&gt;=0.8),5.28,IF(AND(B148&gt;=3.15,G148&lt;0.364,B148&gt;=3.05,D148&gt;=2.05,G148&lt;0.845,F148&gt;=2.5,D148&gt;=0.8),5.5,IF(AND(H148&lt;9.212,G148&lt;0.447,B148&lt;3.8,B148&lt;4.3,H148&lt;14.379,H148&lt;14.529,G148&lt;0.633,D148&lt;0.8),1.4,IF(AND(G148&lt;0.356,H148&gt;=6.247,A148&lt;5.65,A148&gt;=5.05,D148&lt;1.45,A148&lt;5.95,F148&lt;2.5,D148&gt;=0.8),4.2,IF(AND(B148&lt;3,B148&gt;=2.65,A148&gt;=6.25,G148&gt;=0.293,D148&gt;=1.35,A148&gt;=5.95,F148&lt;2.5,D148&gt;=0.8),4.6,IF(AND(B148&gt;=3,B148&gt;=2.65,A148&gt;=6.25,G148&gt;=0.293,D148&gt;=1.35,A148&gt;=5.95,F148&lt;2.5,D148&gt;=0.8),4.7,IF(AND(A148&lt;5.05,H148&gt;=9.212,G148&lt;0.447,B148&lt;3.8,B148&lt;4.3,H148&lt;14.379,H148&lt;14.529,G148&lt;0.633,D148&lt;0.8),1.533,IF(AND(A148&gt;=5.05,H148&gt;=9.212,G148&lt;0.447,B148&lt;3.8,B148&lt;4.3,H148&lt;14.379,H148&lt;14.529,G148&lt;0.633,D148&lt;0.8),1.425,IF(AND(A148&lt;5.35,G148&gt;=0.356,H148&gt;=6.247,A148&lt;5.65,A148&gt;=5.05,D148&lt;1.45,A148&lt;5.95,F148&lt;2.5,D148&gt;=0.8),3.9,IF(AND(A148&gt;=5.35,G148&gt;=0.356,H148&gt;=6.247,A148&lt;5.65,A148&gt;=5.05,D148&lt;1.45,A148&lt;5.95,F148&lt;2.5,D148&gt;=0.8),3.72,"shouldnthappen")))))))))))))))))))))))))))))))))))))</f>
        <v>5.2</v>
      </c>
      <c r="AP148" s="1" t="n">
        <f aca="false">IF(AND(F148&gt;=1.5,A148&lt;5.55),3.84,IF(AND(G148&gt;=0.52,A148&lt;4.75,F148&lt;1.5,A148&lt;5.55),1.16,IF(AND(A148&lt;5.65,A148&lt;5.85,D148&lt;1.55,A148&gt;=5.55),4.2,IF(AND(A148&gt;=5.65,A148&lt;5.85,D148&lt;1.55,A148&gt;=5.55),3.167,IF(AND(G148&gt;=0.798,A148&gt;=5.85,D148&lt;1.55,A148&gt;=5.55),4,IF(AND(F148&lt;2.5,H148&lt;14.1,D148&gt;=1.55,A148&gt;=5.55),4.84,IF(AND(A148&lt;7.2,H148&gt;=14.1,D148&gt;=1.55,A148&gt;=5.55),5.633,IF(AND(A148&gt;=7.2,H148&gt;=14.1,D148&gt;=1.55,A148&gt;=5.55),6.6,IF(AND(G148&lt;0.161,G148&lt;0.52,A148&lt;4.75,F148&lt;1.5,A148&lt;5.55),1.5,IF(AND(D148&gt;=0.5,G148&lt;0.676,A148&gt;=4.75,F148&lt;1.5,A148&lt;5.55),1.6,IF(AND(H148&lt;11.016,G148&gt;=0.676,A148&gt;=4.75,F148&lt;1.5,A148&lt;5.55),1.75,IF(AND(G148&lt;0.209,G148&lt;0.798,A148&gt;=5.85,D148&lt;1.55,A148&gt;=5.55),4.5,IF(AND(G148&gt;=0.74,F148&gt;=2.5,H148&lt;14.1,D148&gt;=1.55,A148&gt;=5.55),6.225,IF(AND(B148&lt;2.95,G148&gt;=0.161,G148&lt;0.52,A148&lt;4.75,F148&lt;1.5,A148&lt;5.55),1.4,IF(AND(B148&gt;=2.95,G148&gt;=0.161,G148&lt;0.52,A148&lt;4.75,F148&lt;1.5,A148&lt;5.55),1.34,IF(AND(B148&lt;3.15,D148&lt;0.5,G148&lt;0.676,A148&gt;=4.75,F148&lt;1.5,A148&lt;5.55),1.52,IF(AND(D148&lt;0.25,H148&gt;=11.016,G148&gt;=0.676,A148&gt;=4.75,F148&lt;1.5,A148&lt;5.55),1.567,IF(AND(D148&gt;=0.25,H148&gt;=11.016,G148&gt;=0.676,A148&gt;=4.75,F148&lt;1.5,A148&lt;5.55),1.5,IF(AND(H148&lt;7.47,G148&gt;=0.209,G148&lt;0.798,A148&gt;=5.85,D148&lt;1.55,A148&gt;=5.55),5.05,IF(AND(B148&lt;2.85,G148&lt;0.74,F148&gt;=2.5,H148&lt;14.1,D148&gt;=1.55,A148&gt;=5.55),5.35,IF(AND(B148&lt;3.3,B148&gt;=3.15,D148&lt;0.5,G148&lt;0.676,A148&gt;=4.75,F148&lt;1.5,A148&lt;5.55),1.2,IF(AND(D148&lt;1.45,H148&gt;=7.47,G148&gt;=0.209,G148&lt;0.798,A148&gt;=5.85,D148&lt;1.55,A148&gt;=5.55),4.66,IF(AND(D148&gt;=1.45,H148&gt;=7.47,G148&gt;=0.209,G148&lt;0.798,A148&gt;=5.85,D148&lt;1.55,A148&gt;=5.55),4.64,IF(AND(A148&gt;=7.05,B148&gt;=2.85,G148&lt;0.74,F148&gt;=2.5,H148&lt;14.1,D148&gt;=1.55,A148&gt;=5.55),5.8,IF(AND(B148&gt;=3.25,A148&lt;7.05,B148&gt;=2.85,G148&lt;0.74,F148&gt;=2.5,H148&lt;14.1,D148&gt;=1.55,A148&gt;=5.55),5.7,IF(AND(H148&gt;=13.641,D148&lt;0.25,B148&gt;=3.3,B148&gt;=3.15,D148&lt;0.5,G148&lt;0.676,A148&gt;=4.75,F148&lt;1.5,A148&lt;5.55),1.3,IF(AND(D148&lt;0.35,D148&gt;=0.25,B148&gt;=3.3,B148&gt;=3.15,D148&lt;0.5,G148&lt;0.676,A148&gt;=4.75,F148&lt;1.5,A148&lt;5.55),1.367,IF(AND(D148&gt;=0.35,D148&gt;=0.25,B148&gt;=3.3,B148&gt;=3.15,D148&lt;0.5,G148&lt;0.676,A148&gt;=4.75,F148&lt;1.5,A148&lt;5.55),1.3,IF(AND(A148&lt;6.35,B148&lt;3.25,A148&lt;7.05,B148&gt;=2.85,G148&lt;0.74,F148&gt;=2.5,H148&lt;14.1,D148&gt;=1.55,A148&gt;=5.55),5.6,IF(AND(A148&gt;=6.35,B148&lt;3.25,A148&lt;7.05,B148&gt;=2.85,G148&lt;0.74,F148&gt;=2.5,H148&lt;14.1,D148&gt;=1.55,A148&gt;=5.55),5.325,IF(AND(A148&lt;5.1,H148&lt;13.641,D148&lt;0.25,B148&gt;=3.3,B148&gt;=3.15,D148&lt;0.5,G148&lt;0.676,A148&gt;=4.75,F148&lt;1.5,A148&lt;5.55),1.4,IF(AND(H148&gt;=11.031,A148&gt;=5.1,H148&lt;13.641,D148&lt;0.25,B148&gt;=3.3,B148&gt;=3.15,D148&lt;0.5,G148&lt;0.676,A148&gt;=4.75,F148&lt;1.5,A148&lt;5.55),1.4,IF(AND(A148&lt;5.45,H148&lt;11.031,A148&gt;=5.1,H148&lt;13.641,D148&lt;0.25,B148&gt;=3.3,B148&gt;=3.15,D148&lt;0.5,G148&lt;0.676,A148&gt;=4.75,F148&lt;1.5,A148&lt;5.55),1.5,IF(AND(A148&gt;=5.45,H148&lt;11.031,A148&gt;=5.1,H148&lt;13.641,D148&lt;0.25,B148&gt;=3.3,B148&gt;=3.15,D148&lt;0.5,G148&lt;0.676,A148&gt;=4.75,F148&lt;1.5,A148&lt;5.55),1.4,"shouldnthappen"))))))))))))))))))))))))))))))))))</f>
        <v>6.225</v>
      </c>
      <c r="AQ148" s="1" t="n">
        <f aca="false">IF(AND(H148&lt;6.926,D148&gt;=0.35,F148&lt;1.5),1.9,IF(AND(G148&gt;=0.869,D148&gt;=1.75,F148&gt;=1.5),5.15,IF(AND(A148&lt;4.35,A148&lt;5.05,D148&lt;0.35,F148&lt;1.5),1.1,IF(AND(H148&lt;6.089,A148&gt;=5.05,D148&lt;0.35,F148&lt;1.5),1.7,IF(AND(H148&gt;=13.089,H148&gt;=6.926,D148&gt;=0.35,F148&lt;1.5),1.3,IF(AND(G148&lt;0.695,D148&lt;1.15,D148&lt;1.75,F148&gt;=1.5),3.62,IF(AND(G148&gt;=0.695,D148&lt;1.15,D148&lt;1.75,F148&gt;=1.5),3,IF(AND(G148&gt;=0.585,H148&gt;=6.089,A148&gt;=5.05,D148&lt;0.35,F148&lt;1.5),1.5,IF(AND(H148&lt;9.582,H148&lt;13.089,H148&gt;=6.926,D148&gt;=0.35,F148&lt;1.5),1.5,IF(AND(H148&gt;=9.582,H148&lt;13.089,H148&gt;=6.926,D148&gt;=0.35,F148&lt;1.5),1.6,IF(AND(D148&lt;1.35,H148&lt;9.349,D148&gt;=1.15,D148&lt;1.75,F148&gt;=1.5),3.867,IF(AND(D148&lt;2.05,A148&lt;7.05,G148&lt;0.869,D148&gt;=1.75,F148&gt;=1.5),4.9,IF(AND(B148&gt;=3.3,A148&gt;=7.05,G148&lt;0.869,D148&gt;=1.75,F148&gt;=1.5),6.1,IF(AND(G148&lt;0.347,H148&lt;11.218,A148&gt;=4.35,A148&lt;5.05,D148&lt;0.35,F148&lt;1.5),1.4,IF(AND(G148&gt;=0.347,H148&lt;11.218,A148&gt;=4.35,A148&lt;5.05,D148&lt;0.35,F148&lt;1.5),1.5,IF(AND(G148&gt;=0.265,H148&gt;=11.218,A148&gt;=4.35,A148&lt;5.05,D148&lt;0.35,F148&lt;1.5),1.45,IF(AND(A148&gt;=5.4,G148&lt;0.585,H148&gt;=6.089,A148&gt;=5.05,D148&lt;0.35,F148&lt;1.5),1.35,IF(AND(B148&gt;=2.9,D148&gt;=1.35,H148&lt;9.349,D148&gt;=1.15,D148&lt;1.75,F148&gt;=1.5),4.6,IF(AND(D148&gt;=1.35,A148&lt;6.15,H148&gt;=9.349,D148&gt;=1.15,D148&lt;1.75,F148&gt;=1.5),4.54,IF(AND(H148&lt;10.927,A148&gt;=6.15,H148&gt;=9.349,D148&gt;=1.15,D148&lt;1.75,F148&gt;=1.5),4.3,IF(AND(G148&lt;0.512,D148&gt;=2.05,A148&lt;7.05,G148&lt;0.869,D148&gt;=1.75,F148&gt;=1.5),5.533,IF(AND(G148&gt;=0.512,D148&gt;=2.05,A148&lt;7.05,G148&lt;0.869,D148&gt;=1.75,F148&gt;=1.5),5.88,IF(AND(H148&lt;11.551,B148&lt;3.3,A148&gt;=7.05,G148&lt;0.869,D148&gt;=1.75,F148&gt;=1.5),6.3,IF(AND(G148&lt;0.227,G148&lt;0.265,H148&gt;=11.218,A148&gt;=4.35,A148&lt;5.05,D148&lt;0.35,F148&lt;1.5),1.4,IF(AND(G148&gt;=0.227,G148&lt;0.265,H148&gt;=11.218,A148&gt;=4.35,A148&lt;5.05,D148&lt;0.35,F148&lt;1.5),1.26,IF(AND(H148&lt;11.031,A148&lt;5.4,G148&lt;0.585,H148&gt;=6.089,A148&gt;=5.05,D148&lt;0.35,F148&lt;1.5),1.5,IF(AND(H148&gt;=11.031,A148&lt;5.4,G148&lt;0.585,H148&gt;=6.089,A148&gt;=5.05,D148&lt;0.35,F148&lt;1.5),1.4,IF(AND(A148&lt;5.45,B148&lt;2.9,D148&gt;=1.35,H148&lt;9.349,D148&gt;=1.15,D148&lt;1.75,F148&gt;=1.5),4.5,IF(AND(A148&lt;5.9,D148&lt;1.35,A148&lt;6.15,H148&gt;=9.349,D148&gt;=1.15,D148&lt;1.75,F148&gt;=1.5),4.2,IF(AND(A148&gt;=5.9,D148&lt;1.35,A148&lt;6.15,H148&gt;=9.349,D148&gt;=1.15,D148&lt;1.75,F148&gt;=1.5),4,IF(AND(A148&gt;=6.75,H148&gt;=10.927,A148&gt;=6.15,H148&gt;=9.349,D148&gt;=1.15,D148&lt;1.75,F148&gt;=1.5),4.767,IF(AND(B148&lt;2.9,H148&gt;=11.551,B148&lt;3.3,A148&gt;=7.05,G148&lt;0.869,D148&gt;=1.75,F148&gt;=1.5),6.7,IF(AND(B148&gt;=2.9,H148&gt;=11.551,B148&lt;3.3,A148&gt;=7.05,G148&lt;0.869,D148&gt;=1.75,F148&gt;=1.5),6.6,IF(AND(B148&lt;2.45,A148&gt;=5.45,B148&lt;2.9,D148&gt;=1.35,H148&lt;9.349,D148&gt;=1.15,D148&lt;1.75,F148&gt;=1.5),5,IF(AND(B148&gt;=2.45,A148&gt;=5.45,B148&lt;2.9,D148&gt;=1.35,H148&lt;9.349,D148&gt;=1.15,D148&lt;1.75,F148&gt;=1.5),5.1,IF(AND(H148&lt;11.166,A148&lt;6.75,H148&gt;=10.927,A148&gt;=6.15,H148&gt;=9.349,D148&gt;=1.15,D148&lt;1.75,F148&gt;=1.5),4.9,IF(AND(G148&lt;0.228,H148&gt;=11.166,A148&lt;6.75,H148&gt;=10.927,A148&gt;=6.15,H148&gt;=9.349,D148&gt;=1.15,D148&lt;1.75,F148&gt;=1.5),4.7,IF(AND(H148&lt;13.531,G148&gt;=0.228,H148&gt;=11.166,A148&lt;6.75,H148&gt;=10.927,A148&gt;=6.15,H148&gt;=9.349,D148&gt;=1.15,D148&lt;1.75,F148&gt;=1.5),4.4,IF(AND(H148&gt;=13.531,G148&gt;=0.228,H148&gt;=11.166,A148&lt;6.75,H148&gt;=10.927,A148&gt;=6.15,H148&gt;=9.349,D148&gt;=1.15,D148&lt;1.75,F148&gt;=1.5),4.6,"shouldnthappen")))))))))))))))))))))))))))))))))))))))</f>
        <v>5.15</v>
      </c>
      <c r="AR148" s="1" t="n">
        <f aca="false">IF(AND(G148&gt;=0.93,B148&lt;3.65,F148&lt;1.5),1.7,IF(AND(H148&lt;6.542,B148&gt;=3.65,F148&lt;1.5),1.767,IF(AND(A148&gt;=7.05,D148&gt;=1.55,F148&gt;=1.5),6.3,IF(AND(G148&lt;0.123,H148&gt;=6.542,B148&gt;=3.65,F148&lt;1.5),1.367,IF(AND(A148&lt;5.15,A148&lt;5.65,D148&lt;1.55,F148&gt;=1.5),3.15,IF(AND(A148&lt;4.8,G148&gt;=0.447,G148&lt;0.93,B148&lt;3.65,F148&lt;1.5),1.24,IF(AND(A148&gt;=4.8,G148&gt;=0.447,G148&lt;0.93,B148&lt;3.65,F148&lt;1.5),1.4,IF(AND(G148&lt;0.151,G148&gt;=0.123,H148&gt;=6.542,B148&gt;=3.65,F148&lt;1.5),1.7,IF(AND(G148&gt;=0.151,G148&gt;=0.123,H148&gt;=6.542,B148&gt;=3.65,F148&lt;1.5),1.5,IF(AND(D148&gt;=1.45,A148&gt;=5.15,A148&lt;5.65,D148&lt;1.55,F148&gt;=1.5),4.5,IF(AND(B148&lt;2.65,D148&gt;=1.35,A148&gt;=5.65,D148&lt;1.55,F148&gt;=1.5),4.9,IF(AND(G148&lt;0.527,F148&lt;2.5,A148&lt;7.05,D148&gt;=1.55,F148&gt;=1.5),5.075,IF(AND(G148&gt;=0.527,F148&lt;2.5,A148&lt;7.05,D148&gt;=1.55,F148&gt;=1.5),4.7,IF(AND(A148&lt;4.65,G148&lt;0.265,G148&lt;0.447,G148&lt;0.93,B148&lt;3.65,F148&lt;1.5),1.42,IF(AND(G148&lt;0.3,G148&gt;=0.265,G148&lt;0.447,G148&lt;0.93,B148&lt;3.65,F148&lt;1.5),1.6,IF(AND(G148&gt;=0.3,G148&gt;=0.265,G148&lt;0.447,G148&lt;0.93,B148&lt;3.65,F148&lt;1.5),1.4,IF(AND(G148&lt;0.356,D148&lt;1.45,A148&gt;=5.15,A148&lt;5.65,D148&lt;1.55,F148&gt;=1.5),4.125,IF(AND(D148&lt;1.1,A148&lt;6.2,D148&lt;1.35,A148&gt;=5.65,D148&lt;1.55,F148&gt;=1.5),4.1,IF(AND(D148&gt;=1.1,A148&lt;6.2,D148&lt;1.35,A148&gt;=5.65,D148&lt;1.55,F148&gt;=1.5),4.175,IF(AND(H148&gt;=13.433,A148&gt;=6.2,D148&lt;1.35,A148&gt;=5.65,D148&lt;1.55,F148&gt;=1.5),4.6,IF(AND(G148&lt;0.437,B148&gt;=2.65,D148&gt;=1.35,A148&gt;=5.65,D148&lt;1.55,F148&gt;=1.5),4.625,IF(AND(G148&gt;=0.437,B148&gt;=2.65,D148&gt;=1.35,A148&gt;=5.65,D148&lt;1.55,F148&gt;=1.5),4.75,IF(AND(B148&gt;=3.15,H148&lt;11.146,F148&gt;=2.5,A148&lt;7.05,D148&gt;=1.55,F148&gt;=1.5),5.667,IF(AND(B148&lt;2.65,H148&gt;=11.146,F148&gt;=2.5,A148&lt;7.05,D148&gt;=1.55,F148&gt;=1.5),5.8,IF(AND(B148&lt;3.3,A148&gt;=4.65,G148&lt;0.265,G148&lt;0.447,G148&lt;0.93,B148&lt;3.65,F148&lt;1.5),1.32,IF(AND(B148&gt;=3.3,A148&gt;=4.65,G148&lt;0.265,G148&lt;0.447,G148&lt;0.93,B148&lt;3.65,F148&lt;1.5),1.425,IF(AND(B148&lt;2.8,G148&gt;=0.356,D148&lt;1.45,A148&gt;=5.15,A148&lt;5.65,D148&lt;1.55,F148&gt;=1.5),3.86,IF(AND(B148&gt;=2.8,G148&gt;=0.356,D148&lt;1.45,A148&gt;=5.15,A148&lt;5.65,D148&lt;1.55,F148&gt;=1.5),3.6,IF(AND(B148&lt;2.6,H148&lt;13.433,A148&gt;=6.2,D148&lt;1.35,A148&gt;=5.65,D148&lt;1.55,F148&gt;=1.5),4.4,IF(AND(B148&gt;=2.6,H148&lt;13.433,A148&gt;=6.2,D148&lt;1.35,A148&gt;=5.65,D148&lt;1.55,F148&gt;=1.5),4.3,IF(AND(G148&lt;0.151,B148&lt;3.15,H148&lt;11.146,F148&gt;=2.5,A148&lt;7.05,D148&gt;=1.55,F148&gt;=1.5),5.5,IF(AND(H148&lt;15.52,B148&gt;=2.65,H148&gt;=11.146,F148&gt;=2.5,A148&lt;7.05,D148&gt;=1.55,F148&gt;=1.5),5.4,IF(AND(H148&gt;=15.52,B148&gt;=2.65,H148&gt;=11.146,F148&gt;=2.5,A148&lt;7.05,D148&gt;=1.55,F148&gt;=1.5),5.733,IF(AND(H148&lt;10.74,G148&gt;=0.151,B148&lt;3.15,H148&lt;11.146,F148&gt;=2.5,A148&lt;7.05,D148&gt;=1.55,F148&gt;=1.5),5.12,IF(AND(H148&gt;=10.74,G148&gt;=0.151,B148&lt;3.15,H148&lt;11.146,F148&gt;=2.5,A148&lt;7.05,D148&gt;=1.55,F148&gt;=1.5),4.9,"shouldnthappen")))))))))))))))))))))))))))))))))))</f>
        <v>5.4</v>
      </c>
      <c r="AS148" s="1" t="n">
        <f aca="false">IF(AND(F148&gt;=1.5,A148&lt;5.55),4.18,IF(AND(F148&gt;=2.5,B148&lt;2.75,A148&gt;=5.55),5.38,IF(AND(G148&gt;=0.587,B148&lt;3.75,F148&lt;1.5,A148&lt;5.55),1.48,IF(AND(H148&lt;6.51,B148&gt;=3.75,F148&lt;1.5,A148&lt;5.55),1.9,IF(AND(H148&gt;=6.51,B148&gt;=3.75,F148&lt;1.5,A148&lt;5.55),1.425,IF(AND(G148&gt;=0.868,F148&lt;2.5,B148&lt;2.75,A148&gt;=5.55),4.65,IF(AND(F148&lt;1.5,D148&lt;1.55,B148&gt;=2.75,A148&gt;=5.55),1.7,IF(AND(G148&gt;=0.857,D148&gt;=1.55,B148&gt;=2.75,A148&gt;=5.55),5.033,IF(AND(G148&gt;=0.518,G148&lt;0.587,B148&lt;3.75,F148&lt;1.5,A148&lt;5.55),1,IF(AND(D148&lt;1.05,G148&lt;0.868,F148&lt;2.5,B148&lt;2.75,A148&gt;=5.55),3.5,IF(AND(G148&lt;0.404,D148&gt;=1.05,G148&lt;0.868,F148&lt;2.5,B148&lt;2.75,A148&gt;=5.55),4.2,IF(AND(G148&gt;=0.404,D148&gt;=1.05,G148&lt;0.868,F148&lt;2.5,B148&lt;2.75,A148&gt;=5.55),3.94,IF(AND(F148&lt;2.5,B148&lt;2.95,F148&gt;=1.5,D148&lt;1.55,B148&gt;=2.75,A148&gt;=5.55),4.68,IF(AND(F148&gt;=2.5,B148&lt;2.95,F148&gt;=1.5,D148&lt;1.55,B148&gt;=2.75,A148&gt;=5.55),5.1,IF(AND(H148&lt;10.883,B148&gt;=2.95,F148&gt;=1.5,D148&lt;1.55,B148&gt;=2.75,A148&gt;=5.55),4.15,IF(AND(H148&gt;=10.883,B148&gt;=2.95,F148&gt;=1.5,D148&lt;1.55,B148&gt;=2.75,A148&gt;=5.55),4.5,IF(AND(H148&gt;=14.1,D148&lt;2.05,G148&lt;0.857,D148&gt;=1.55,B148&gt;=2.75,A148&gt;=5.55),6.6,IF(AND(G148&lt;0.063,B148&lt;3.15,G148&lt;0.518,G148&lt;0.587,B148&lt;3.75,F148&lt;1.5,A148&lt;5.55),1.4,IF(AND(G148&gt;=0.063,B148&lt;3.15,G148&lt;0.518,G148&lt;0.587,B148&lt;3.75,F148&lt;1.5,A148&lt;5.55),1.5,IF(AND(H148&gt;=10.563,B148&gt;=3.15,G148&lt;0.518,G148&lt;0.587,B148&lt;3.75,F148&lt;1.5,A148&lt;5.55),1.325,IF(AND(B148&lt;2.95,H148&lt;14.1,D148&lt;2.05,G148&lt;0.857,D148&gt;=1.55,B148&gt;=2.75,A148&gt;=5.55),6.125,IF(AND(A148&lt;6.65,G148&lt;0.364,D148&gt;=2.05,G148&lt;0.857,D148&gt;=1.55,B148&gt;=2.75,A148&gt;=5.55),5.45,IF(AND(G148&gt;=0.774,G148&gt;=0.364,D148&gt;=2.05,G148&lt;0.857,D148&gt;=1.55,B148&gt;=2.75,A148&gt;=5.55),5.4,IF(AND(H148&gt;=9.279,H148&lt;10.563,B148&gt;=3.15,G148&lt;0.518,G148&lt;0.587,B148&lt;3.75,F148&lt;1.5,A148&lt;5.55),1.475,IF(AND(D148&lt;1.65,B148&gt;=2.95,H148&lt;14.1,D148&lt;2.05,G148&lt;0.857,D148&gt;=1.55,B148&gt;=2.75,A148&gt;=5.55),5.8,IF(AND(B148&lt;3.15,A148&gt;=6.65,G148&lt;0.364,D148&gt;=2.05,G148&lt;0.857,D148&gt;=1.55,B148&gt;=2.75,A148&gt;=5.55),5.3,IF(AND(B148&gt;=3.15,A148&gt;=6.65,G148&lt;0.364,D148&gt;=2.05,G148&lt;0.857,D148&gt;=1.55,B148&gt;=2.75,A148&gt;=5.55),5.7,IF(AND(A148&gt;=6.75,G148&lt;0.774,G148&gt;=0.364,D148&gt;=2.05,G148&lt;0.857,D148&gt;=1.55,B148&gt;=2.75,A148&gt;=5.55),5.9,IF(AND(G148&lt;0.417,H148&lt;9.279,H148&lt;10.563,B148&gt;=3.15,G148&lt;0.518,G148&lt;0.587,B148&lt;3.75,F148&lt;1.5,A148&lt;5.55),1.4,IF(AND(G148&gt;=0.417,H148&lt;9.279,H148&lt;10.563,B148&gt;=3.15,G148&lt;0.518,G148&lt;0.587,B148&lt;3.75,F148&lt;1.5,A148&lt;5.55),1.3,IF(AND(A148&lt;6.3,D148&gt;=1.65,B148&gt;=2.95,H148&lt;14.1,D148&lt;2.05,G148&lt;0.857,D148&gt;=1.55,B148&gt;=2.75,A148&gt;=5.55),4.9,IF(AND(A148&gt;=6.3,D148&gt;=1.65,B148&gt;=2.95,H148&lt;14.1,D148&lt;2.05,G148&lt;0.857,D148&gt;=1.55,B148&gt;=2.75,A148&gt;=5.55),5.3,IF(AND(G148&gt;=0.657,A148&lt;6.75,G148&lt;0.774,G148&gt;=0.364,D148&gt;=2.05,G148&lt;0.857,D148&gt;=1.55,B148&gt;=2.75,A148&gt;=5.55),6,IF(AND(B148&lt;3.2,G148&lt;0.657,A148&lt;6.75,G148&lt;0.774,G148&gt;=0.364,D148&gt;=2.05,G148&lt;0.857,D148&gt;=1.55,B148&gt;=2.75,A148&gt;=5.55),5.6,IF(AND(B148&gt;=3.2,G148&lt;0.657,A148&lt;6.75,G148&lt;0.774,G148&gt;=0.364,D148&gt;=2.05,G148&lt;0.857,D148&gt;=1.55,B148&gt;=2.75,A148&gt;=5.55),5.65,"shouldnthappen")))))))))))))))))))))))))))))))))))</f>
        <v>5.033</v>
      </c>
      <c r="AT148" s="1" t="n">
        <f aca="false">IF(AND(H148&gt;=16.284,A148&gt;=5.55),6.533,IF(AND(G148&gt;=0.52,A148&lt;4.85,A148&lt;5.55),1.05,IF(AND(G148&lt;0.227,G148&lt;0.52,A148&lt;4.85,A148&lt;5.55),1.4,IF(AND(G148&gt;=0.227,G148&lt;0.52,A148&lt;4.85,A148&lt;5.55),1.3,IF(AND(D148&gt;=0.45,F148&lt;1.5,A148&gt;=4.85,A148&lt;5.55),1.667,IF(AND(B148&gt;=2.75,F148&gt;=1.5,A148&gt;=4.85,A148&lt;5.55),4.5,IF(AND(F148&lt;2.5,B148&gt;=3.15,H148&lt;16.284,A148&gt;=5.55),4.7,IF(AND(G148&gt;=0.934,D148&lt;0.45,F148&lt;1.5,A148&gt;=4.85,A148&lt;5.55),1.7,IF(AND(D148&gt;=1.2,B148&lt;2.75,F148&gt;=1.5,A148&gt;=4.85,A148&lt;5.55),4.25,IF(AND(G148&gt;=0.774,F148&gt;=2.5,B148&gt;=3.15,H148&lt;16.284,A148&gt;=5.55),5.4,IF(AND(B148&lt;3.1,G148&lt;0.934,D148&lt;0.45,F148&lt;1.5,A148&gt;=4.85,A148&lt;5.55),1.6,IF(AND(D148&lt;1.05,D148&lt;1.2,B148&lt;2.75,F148&gt;=1.5,A148&gt;=4.85,A148&lt;5.55),3.433,IF(AND(D148&gt;=1.05,D148&lt;1.2,B148&lt;2.75,F148&gt;=1.5,A148&gt;=4.85,A148&lt;5.55),3.267,IF(AND(H148&lt;8.486,D148&lt;1.35,F148&lt;2.5,B148&lt;3.15,H148&lt;16.284,A148&gt;=5.55),3.85,IF(AND(D148&gt;=1.55,D148&gt;=1.35,F148&lt;2.5,B148&lt;3.15,H148&lt;16.284,A148&gt;=5.55),5.1,IF(AND(H148&lt;10.464,A148&lt;6.35,F148&gt;=2.5,B148&lt;3.15,H148&lt;16.284,A148&gt;=5.55),5.08,IF(AND(H148&gt;=10.464,A148&lt;6.35,F148&gt;=2.5,B148&lt;3.15,H148&lt;16.284,A148&gt;=5.55),4.9,IF(AND(D148&lt;1.85,A148&gt;=6.35,F148&gt;=2.5,B148&lt;3.15,H148&lt;16.284,A148&gt;=5.55),5.8,IF(AND(H148&gt;=10.393,G148&lt;0.774,F148&gt;=2.5,B148&gt;=3.15,H148&lt;16.284,A148&gt;=5.55),5.425,IF(AND(B148&lt;2.6,H148&gt;=8.486,D148&lt;1.35,F148&lt;2.5,B148&lt;3.15,H148&lt;16.284,A148&gt;=5.55),3.9,IF(AND(G148&gt;=0.567,D148&lt;1.55,D148&gt;=1.35,F148&lt;2.5,B148&lt;3.15,H148&lt;16.284,A148&gt;=5.55),4.4,IF(AND(B148&lt;3.25,H148&lt;10.393,G148&lt;0.774,F148&gt;=2.5,B148&gt;=3.15,H148&lt;16.284,A148&gt;=5.55),5.7,IF(AND(B148&gt;=3.25,H148&lt;10.393,G148&lt;0.774,F148&gt;=2.5,B148&gt;=3.15,H148&lt;16.284,A148&gt;=5.55),5.98,IF(AND(G148&lt;0.079,G148&lt;0.338,B148&gt;=3.1,G148&lt;0.934,D148&lt;0.45,F148&lt;1.5,A148&gt;=4.85,A148&lt;5.55),1.425,IF(AND(B148&lt;3.35,G148&gt;=0.338,B148&gt;=3.1,G148&lt;0.934,D148&lt;0.45,F148&lt;1.5,A148&gt;=4.85,A148&lt;5.55),1.4,IF(AND(G148&lt;0.404,B148&gt;=2.6,H148&gt;=8.486,D148&lt;1.35,F148&lt;2.5,B148&lt;3.15,H148&lt;16.284,A148&gt;=5.55),4.3,IF(AND(G148&gt;=0.404,B148&gt;=2.6,H148&gt;=8.486,D148&lt;1.35,F148&lt;2.5,B148&lt;3.15,H148&lt;16.284,A148&gt;=5.55),4.025,IF(AND(B148&gt;=3.05,G148&lt;0.567,D148&lt;1.55,D148&gt;=1.35,F148&lt;2.5,B148&lt;3.15,H148&lt;16.284,A148&gt;=5.55),4.7,IF(AND(A148&lt;6.45,H148&lt;10.667,D148&gt;=1.85,A148&gt;=6.35,F148&gt;=2.5,B148&lt;3.15,H148&lt;16.284,A148&gt;=5.55),5.3,IF(AND(A148&gt;=6.45,H148&lt;10.667,D148&gt;=1.85,A148&gt;=6.35,F148&gt;=2.5,B148&lt;3.15,H148&lt;16.284,A148&gt;=5.55),5.167,IF(AND(B148&lt;2.95,H148&gt;=10.667,D148&gt;=1.85,A148&gt;=6.35,F148&gt;=2.5,B148&lt;3.15,H148&lt;16.284,A148&gt;=5.55),5.6,IF(AND(B148&gt;=2.95,H148&gt;=10.667,D148&gt;=1.85,A148&gt;=6.35,F148&gt;=2.5,B148&lt;3.15,H148&lt;16.284,A148&gt;=5.55),5.5,IF(AND(H148&lt;10.325,G148&gt;=0.079,G148&lt;0.338,B148&gt;=3.1,G148&lt;0.934,D148&lt;0.45,F148&lt;1.5,A148&gt;=4.85,A148&lt;5.55),1.5,IF(AND(G148&lt;0.385,B148&gt;=3.35,G148&gt;=0.338,B148&gt;=3.1,G148&lt;0.934,D148&lt;0.45,F148&lt;1.5,A148&gt;=4.85,A148&lt;5.55),1.5,IF(AND(G148&gt;=0.385,B148&gt;=3.35,G148&gt;=0.338,B148&gt;=3.1,G148&lt;0.934,D148&lt;0.45,F148&lt;1.5,A148&gt;=4.85,A148&lt;5.55),1.42,IF(AND(B148&lt;2.5,B148&lt;3.05,G148&lt;0.567,D148&lt;1.55,D148&gt;=1.35,F148&lt;2.5,B148&lt;3.15,H148&lt;16.284,A148&gt;=5.55),4.5,IF(AND(B148&gt;=2.5,B148&lt;3.05,G148&lt;0.567,D148&lt;1.55,D148&gt;=1.35,F148&lt;2.5,B148&lt;3.15,H148&lt;16.284,A148&gt;=5.55),4.56,IF(AND(H148&lt;12.506,H148&gt;=10.325,G148&gt;=0.079,G148&lt;0.338,B148&gt;=3.1,G148&lt;0.934,D148&lt;0.45,F148&lt;1.5,A148&gt;=4.85,A148&lt;5.55),1.2,IF(AND(H148&gt;=12.506,H148&gt;=10.325,G148&gt;=0.079,G148&lt;0.338,B148&gt;=3.1,G148&lt;0.934,D148&lt;0.45,F148&lt;1.5,A148&gt;=4.85,A148&lt;5.55),1.3,"shouldnthappen")))))))))))))))))))))))))))))))))))))))</f>
        <v>5.5</v>
      </c>
      <c r="AU148" s="1" t="n">
        <f aca="false">IF(AND(G148&gt;=0.52,B148&lt;3.05,F148&lt;1.5),1.1,IF(AND(G148&lt;0.35,G148&lt;0.52,B148&lt;3.05,F148&lt;1.5),1.4,IF(AND(G148&gt;=0.35,G148&lt;0.52,B148&lt;3.05,F148&lt;1.5),1.3,IF(AND(G148&gt;=0.227,G148&lt;0.347,B148&gt;=3.05,F148&lt;1.5),1.32,IF(AND(H148&lt;6.417,G148&gt;=0.347,B148&gt;=3.05,F148&lt;1.5),1.7,IF(AND(A148&gt;=7.25,A148&gt;=6.6,F148&gt;=2.5,F148&gt;=1.5),6.35,IF(AND(G148&lt;0.11,G148&lt;0.227,G148&lt;0.347,B148&gt;=3.05,F148&lt;1.5),1.333,IF(AND(H148&lt;9.441,H148&gt;=6.417,G148&gt;=0.347,B148&gt;=3.05,F148&lt;1.5),1.425,IF(AND(B148&lt;2.75,G148&lt;0.451,H148&lt;10.266,F148&lt;2.5,F148&gt;=1.5),4,IF(AND(B148&gt;=2.75,G148&lt;0.451,H148&lt;10.266,F148&lt;2.5,F148&gt;=1.5),4.433,IF(AND(G148&gt;=0.865,G148&gt;=0.451,H148&lt;10.266,F148&lt;2.5,F148&gt;=1.5),4.2,IF(AND(B148&lt;2.45,H148&lt;13.665,H148&gt;=10.266,F148&lt;2.5,F148&gt;=1.5),3.7,IF(AND(G148&lt;0.302,H148&gt;=13.665,H148&gt;=10.266,F148&lt;2.5,F148&gt;=1.5),5,IF(AND(B148&lt;2.9,A148&lt;6.1,A148&lt;6.6,F148&gt;=2.5,F148&gt;=1.5),5.06,IF(AND(B148&gt;=2.9,A148&lt;6.1,A148&lt;6.6,F148&gt;=2.5,F148&gt;=1.5),4.8,IF(AND(B148&lt;3.05,A148&gt;=6.1,A148&lt;6.6,F148&gt;=2.5,F148&gt;=1.5),5.6,IF(AND(B148&gt;=3.05,A148&gt;=6.1,A148&lt;6.6,F148&gt;=2.5,F148&gt;=1.5),5.267,IF(AND(H148&gt;=14.564,A148&lt;7.25,A148&gt;=6.6,F148&gt;=2.5,F148&gt;=1.5),5.6,IF(AND(H148&gt;=14.309,G148&gt;=0.11,G148&lt;0.227,G148&lt;0.347,B148&gt;=3.05,F148&lt;1.5),1.7,IF(AND(D148&lt;0.4,H148&gt;=9.441,H148&gt;=6.417,G148&gt;=0.347,B148&gt;=3.05,F148&lt;1.5),1.5,IF(AND(D148&gt;=0.4,H148&gt;=9.441,H148&gt;=6.417,G148&gt;=0.347,B148&gt;=3.05,F148&lt;1.5),1.633,IF(AND(A148&lt;5.35,G148&lt;0.865,G148&gt;=0.451,H148&lt;10.266,F148&lt;2.5,F148&gt;=1.5),3.15,IF(AND(D148&lt;1.45,G148&gt;=0.302,H148&gt;=13.665,H148&gt;=10.266,F148&lt;2.5,F148&gt;=1.5),4.74,IF(AND(D148&gt;=1.45,G148&gt;=0.302,H148&gt;=13.665,H148&gt;=10.266,F148&lt;2.5,F148&gt;=1.5),4.567,IF(AND(H148&lt;8.836,H148&lt;14.564,A148&lt;7.25,A148&gt;=6.6,F148&gt;=2.5,F148&gt;=1.5),5.7,IF(AND(H148&gt;=8.836,H148&lt;14.564,A148&lt;7.25,A148&gt;=6.6,F148&gt;=2.5,F148&gt;=1.5),5.9,IF(AND(H148&lt;11.53,H148&lt;14.309,G148&gt;=0.11,G148&lt;0.227,G148&lt;0.347,B148&gt;=3.05,F148&lt;1.5),1.5,IF(AND(H148&gt;=11.53,H148&lt;14.309,G148&gt;=0.11,G148&lt;0.227,G148&lt;0.347,B148&gt;=3.05,F148&lt;1.5),1.467,IF(AND(H148&lt;9.386,A148&gt;=5.35,G148&lt;0.865,G148&gt;=0.451,H148&lt;10.266,F148&lt;2.5,F148&gt;=1.5),3.56,IF(AND(H148&gt;=9.386,A148&gt;=5.35,G148&lt;0.865,G148&gt;=0.451,H148&lt;10.266,F148&lt;2.5,F148&gt;=1.5),4.2,IF(AND(H148&lt;11.036,D148&lt;1.45,B148&gt;=2.45,H148&lt;13.665,H148&gt;=10.266,F148&lt;2.5,F148&gt;=1.5),4.45,IF(AND(H148&gt;=11.036,D148&lt;1.45,B148&gt;=2.45,H148&lt;13.665,H148&gt;=10.266,F148&lt;2.5,F148&gt;=1.5),4.1,IF(AND(G148&gt;=0.585,D148&gt;=1.45,B148&gt;=2.45,H148&lt;13.665,H148&gt;=10.266,F148&lt;2.5,F148&gt;=1.5),4.9,IF(AND(H148&lt;11.743,G148&lt;0.585,D148&gt;=1.45,B148&gt;=2.45,H148&lt;13.665,H148&gt;=10.266,F148&lt;2.5,F148&gt;=1.5),4.7,IF(AND(H148&gt;=11.743,G148&lt;0.585,D148&gt;=1.45,B148&gt;=2.45,H148&lt;13.665,H148&gt;=10.266,F148&lt;2.5,F148&gt;=1.5),4.5,"shouldnthappen")))))))))))))))))))))))))))))))))))</f>
        <v>5.9</v>
      </c>
      <c r="AV148" s="1" t="n">
        <f aca="false">IF(AND(G148&gt;=0.356,F148&gt;=1.5,A148&lt;5.75),3.52,IF(AND(A148&lt;7.25,A148&gt;=7.1,A148&gt;=5.75),5.875,IF(AND(A148&gt;=7.25,A148&gt;=7.1,A148&gt;=5.75),6.5,IF(AND(D148&gt;=0.35,G148&gt;=0.586,F148&lt;1.5,A148&lt;5.75),1.8,IF(AND(D148&lt;1.4,G148&lt;0.356,F148&gt;=1.5,A148&lt;5.75),4.2,IF(AND(D148&gt;=1.4,G148&lt;0.356,F148&gt;=1.5,A148&lt;5.75),4.5,IF(AND(H148&gt;=11.218,A148&lt;5.05,G148&lt;0.586,F148&lt;1.5,A148&lt;5.75),1.225,IF(AND(G148&gt;=0.253,A148&gt;=5.05,G148&lt;0.586,F148&lt;1.5,A148&lt;5.75),1.3,IF(AND(B148&gt;=3.75,D148&lt;0.35,G148&gt;=0.586,F148&lt;1.5,A148&lt;5.75),1.567,IF(AND(B148&lt;2.85,D148&lt;1.35,D148&lt;1.65,A148&lt;7.1,A148&gt;=5.75),4.26,IF(AND(B148&gt;=2.85,D148&lt;1.35,D148&lt;1.65,A148&lt;7.1,A148&gt;=5.75),4.45,IF(AND(A148&lt;6.05,H148&lt;12.921,D148&gt;=1.65,A148&lt;7.1,A148&gt;=5.75),5.1,IF(AND(H148&gt;=15.338,H148&gt;=12.921,D148&gt;=1.65,A148&lt;7.1,A148&gt;=5.75),5.55,IF(AND(G148&lt;0.418,H148&lt;11.218,A148&lt;5.05,G148&lt;0.586,F148&lt;1.5,A148&lt;5.75),1.42,IF(AND(G148&gt;=0.418,H148&lt;11.218,A148&lt;5.05,G148&lt;0.586,F148&lt;1.5,A148&lt;5.75),1.3,IF(AND(H148&gt;=13.321,G148&lt;0.253,A148&gt;=5.05,G148&lt;0.586,F148&lt;1.5,A148&lt;5.75),1.7,IF(AND(H148&lt;6.089,B148&lt;3.75,D148&lt;0.35,G148&gt;=0.586,F148&lt;1.5,A148&lt;5.75),1.7,IF(AND(H148&gt;=6.089,B148&lt;3.75,D148&lt;0.35,G148&gt;=0.586,F148&lt;1.5,A148&lt;5.75),1.5,IF(AND(B148&lt;2.9,D148&lt;1.45,D148&gt;=1.35,D148&lt;1.65,A148&lt;7.1,A148&gt;=5.75),4.8,IF(AND(B148&gt;=2.9,D148&lt;1.45,D148&gt;=1.35,D148&lt;1.65,A148&lt;7.1,A148&gt;=5.75),4.475,IF(AND(B148&lt;2.5,D148&gt;=1.45,D148&gt;=1.35,D148&lt;1.65,A148&lt;7.1,A148&gt;=5.75),4.5,IF(AND(H148&lt;8.884,A148&gt;=6.05,H148&lt;12.921,D148&gt;=1.65,A148&lt;7.1,A148&gt;=5.75),5.4,IF(AND(A148&lt;6.3,H148&lt;15.338,H148&gt;=12.921,D148&gt;=1.65,A148&lt;7.1,A148&gt;=5.75),4.967,IF(AND(A148&gt;=6.3,H148&lt;15.338,H148&gt;=12.921,D148&gt;=1.65,A148&lt;7.1,A148&gt;=5.75),5.133,IF(AND(H148&lt;10.826,H148&lt;13.321,G148&lt;0.253,A148&gt;=5.05,G148&lt;0.586,F148&lt;1.5,A148&lt;5.75),1.5,IF(AND(H148&gt;=10.826,H148&lt;13.321,G148&lt;0.253,A148&gt;=5.05,G148&lt;0.586,F148&lt;1.5,A148&lt;5.75),1.4,IF(AND(H148&lt;7.47,B148&gt;=2.5,D148&gt;=1.45,D148&gt;=1.35,D148&lt;1.65,A148&lt;7.1,A148&gt;=5.75),5.1,IF(AND(H148&gt;=7.47,B148&gt;=2.5,D148&gt;=1.45,D148&gt;=1.35,D148&lt;1.65,A148&lt;7.1,A148&gt;=5.75),4.725,IF(AND(H148&lt;9.637,H148&gt;=8.884,A148&gt;=6.05,H148&lt;12.921,D148&gt;=1.65,A148&lt;7.1,A148&gt;=5.75),5.9,IF(AND(B148&lt;2.6,H148&gt;=9.637,H148&gt;=8.884,A148&gt;=6.05,H148&lt;12.921,D148&gt;=1.65,A148&lt;7.1,A148&gt;=5.75),5.8,IF(AND(B148&lt;2.75,B148&gt;=2.6,H148&gt;=9.637,H148&gt;=8.884,A148&gt;=6.05,H148&lt;12.921,D148&gt;=1.65,A148&lt;7.1,A148&gt;=5.75),5.3,IF(AND(D148&lt;2.25,B148&gt;=2.75,B148&gt;=2.6,H148&gt;=9.637,H148&gt;=8.884,A148&gt;=6.05,H148&lt;12.921,D148&gt;=1.65,A148&lt;7.1,A148&gt;=5.75),5.6,IF(AND(D148&gt;=2.25,B148&gt;=2.75,B148&gt;=2.6,H148&gt;=9.637,H148&gt;=8.884,A148&gt;=6.05,H148&lt;12.921,D148&gt;=1.65,A148&lt;7.1,A148&gt;=5.75),5.5,"shouldnthappen")))))))))))))))))))))))))))))))))</f>
        <v>5.133</v>
      </c>
      <c r="AW148" s="1" t="n">
        <f aca="false">IF(AND(G148&gt;=0.905,F148&lt;1.5),1.767,IF(AND(H148&gt;=16.674,F148&gt;=1.5),6.55,IF(AND(A148&lt;4.35,H148&lt;14.344,G148&lt;0.905,F148&lt;1.5),1.1,IF(AND(B148&lt;3.65,H148&gt;=14.344,G148&lt;0.905,F148&lt;1.5),1.5,IF(AND(B148&gt;=3.65,H148&gt;=14.344,G148&lt;0.905,F148&lt;1.5),1.65,IF(AND(B148&lt;2.6,F148&gt;=2.5,H148&lt;16.674,F148&gt;=1.5),4.5,IF(AND(D148&gt;=0.45,A148&gt;=4.35,H148&lt;14.344,G148&lt;0.905,F148&lt;1.5),1.65,IF(AND(D148&lt;1.15,A148&lt;5.9,F148&lt;2.5,H148&lt;16.674,F148&gt;=1.5),3.56,IF(AND(B148&lt;2.75,A148&gt;=5.9,F148&lt;2.5,H148&lt;16.674,F148&gt;=1.5),5,IF(AND(H148&lt;13.531,B148&gt;=2.75,A148&gt;=5.9,F148&lt;2.5,H148&lt;16.674,F148&gt;=1.5),4.333,IF(AND(B148&lt;3.2,G148&gt;=0.669,B148&gt;=2.6,F148&gt;=2.5,H148&lt;16.674,F148&gt;=1.5),5.08,IF(AND(B148&gt;=3.2,G148&gt;=0.669,B148&gt;=2.6,F148&gt;=2.5,H148&lt;16.674,F148&gt;=1.5),5.4,IF(AND(B148&lt;3.15,A148&lt;5.05,D148&lt;0.45,A148&gt;=4.35,H148&lt;14.344,G148&lt;0.905,F148&lt;1.5),1.45,IF(AND(A148&gt;=5.55,A148&gt;=5.05,D148&lt;0.45,A148&gt;=4.35,H148&lt;14.344,G148&lt;0.905,F148&lt;1.5),1.5,IF(AND(A148&lt;5.55,A148&lt;5.65,D148&gt;=1.15,A148&lt;5.9,F148&lt;2.5,H148&lt;16.674,F148&gt;=1.5),3.95,IF(AND(A148&gt;=5.55,A148&lt;5.65,D148&gt;=1.15,A148&lt;5.9,F148&lt;2.5,H148&lt;16.674,F148&gt;=1.5),3.82,IF(AND(G148&lt;0.39,A148&gt;=5.65,D148&gt;=1.15,A148&lt;5.9,F148&lt;2.5,H148&lt;16.674,F148&gt;=1.5),4.35,IF(AND(G148&gt;=0.39,A148&gt;=5.65,D148&gt;=1.15,A148&lt;5.9,F148&lt;2.5,H148&lt;16.674,F148&gt;=1.5),3.95,IF(AND(G148&lt;0.466,H148&gt;=13.531,B148&gt;=2.75,A148&gt;=5.9,F148&lt;2.5,H148&lt;16.674,F148&gt;=1.5),4.8,IF(AND(G148&gt;=0.466,H148&gt;=13.531,B148&gt;=2.75,A148&gt;=5.9,F148&lt;2.5,H148&lt;16.674,F148&gt;=1.5),4.7,IF(AND(H148&lt;10.144,D148&lt;2.05,G148&lt;0.669,B148&gt;=2.6,F148&gt;=2.5,H148&lt;16.674,F148&gt;=1.5),5.3,IF(AND(H148&gt;=10.144,D148&lt;2.05,G148&lt;0.669,B148&gt;=2.6,F148&gt;=2.5,H148&lt;16.674,F148&gt;=1.5),5.133,IF(AND(D148&gt;=2.45,D148&gt;=2.05,G148&lt;0.669,B148&gt;=2.6,F148&gt;=2.5,H148&lt;16.674,F148&gt;=1.5),5.9,IF(AND(B148&lt;3.25,B148&gt;=3.15,A148&lt;5.05,D148&lt;0.45,A148&gt;=4.35,H148&lt;14.344,G148&lt;0.905,F148&lt;1.5),1.2,IF(AND(B148&gt;=3.25,B148&gt;=3.15,A148&lt;5.05,D148&lt;0.45,A148&gt;=4.35,H148&lt;14.344,G148&lt;0.905,F148&lt;1.5),1.36,IF(AND(B148&gt;=3.8,A148&lt;5.55,A148&gt;=5.05,D148&lt;0.45,A148&gt;=4.35,H148&lt;14.344,G148&lt;0.905,F148&lt;1.5),1.3,IF(AND(G148&lt;0.05,B148&lt;3.8,A148&lt;5.55,A148&gt;=5.05,D148&lt;0.45,A148&gt;=4.35,H148&lt;14.344,G148&lt;0.905,F148&lt;1.5),1.4,IF(AND(G148&lt;0.107,G148&lt;0.395,D148&lt;2.45,D148&gt;=2.05,G148&lt;0.669,B148&gt;=2.6,F148&gt;=2.5,H148&lt;16.674,F148&gt;=1.5),5.667,IF(AND(G148&lt;0.537,G148&gt;=0.395,D148&lt;2.45,D148&gt;=2.05,G148&lt;0.669,B148&gt;=2.6,F148&gt;=2.5,H148&lt;16.674,F148&gt;=1.5),5.6,IF(AND(G148&gt;=0.537,G148&gt;=0.395,D148&lt;2.45,D148&gt;=2.05,G148&lt;0.669,B148&gt;=2.6,F148&gt;=2.5,H148&lt;16.674,F148&gt;=1.5),5.775,IF(AND(B148&lt;3.6,G148&gt;=0.05,B148&lt;3.8,A148&lt;5.55,A148&gt;=5.05,D148&lt;0.45,A148&gt;=4.35,H148&lt;14.344,G148&lt;0.905,F148&lt;1.5),1.475,IF(AND(B148&gt;=3.6,G148&gt;=0.05,B148&lt;3.8,A148&lt;5.55,A148&gt;=5.05,D148&lt;0.45,A148&gt;=4.35,H148&lt;14.344,G148&lt;0.905,F148&lt;1.5),1.5,IF(AND(G148&lt;0.312,G148&gt;=0.107,G148&lt;0.395,D148&lt;2.45,D148&gt;=2.05,G148&lt;0.669,B148&gt;=2.6,F148&gt;=2.5,H148&lt;16.674,F148&gt;=1.5),5.18,IF(AND(G148&gt;=0.312,G148&gt;=0.107,G148&lt;0.395,D148&lt;2.45,D148&gt;=2.05,G148&lt;0.669,B148&gt;=2.6,F148&gt;=2.5,H148&lt;16.674,F148&gt;=1.5),5.4,"shouldnthappen"))))))))))))))))))))))))))))))))))</f>
        <v>5.08</v>
      </c>
      <c r="AX148" s="1" t="n">
        <f aca="false">IF(AND(D148&gt;=1.3,B148&gt;=3.45),6.25,IF(AND(B148&lt;2.75,A148&lt;5.25,B148&lt;3.45),3.9,IF(AND(D148&lt;0.25,D148&lt;1.3,B148&gt;=3.45),1.16,IF(AND(A148&gt;=5.05,B148&gt;=2.75,A148&lt;5.25,B148&lt;3.45),1.7,IF(AND(D148&lt;0.7,F148&lt;2.5,A148&gt;=5.25,B148&lt;3.45),1.5,IF(AND(H148&gt;=16.284,F148&gt;=2.5,A148&gt;=5.25,B148&lt;3.45),6.6,IF(AND(G148&lt;0.123,D148&gt;=0.25,D148&lt;1.3,B148&gt;=3.45),1.3,IF(AND(A148&lt;4.5,A148&lt;5.05,B148&gt;=2.75,A148&lt;5.25,B148&lt;3.45),1.3,IF(AND(A148&lt;5.05,G148&gt;=0.123,D148&gt;=0.25,D148&lt;1.3,B148&gt;=3.45),1.6,IF(AND(B148&lt;3.15,A148&gt;=4.5,A148&lt;5.05,B148&gt;=2.75,A148&lt;5.25,B148&lt;3.45),1.54,IF(AND(B148&gt;=3.15,A148&gt;=4.5,A148&lt;5.05,B148&gt;=2.75,A148&lt;5.25,B148&lt;3.45),1.35,IF(AND(D148&gt;=1.4,A148&lt;5.9,D148&gt;=0.7,F148&lt;2.5,A148&gt;=5.25,B148&lt;3.45),4.5,IF(AND(D148&gt;=1.55,A148&gt;=5.9,D148&gt;=0.7,F148&lt;2.5,A148&gt;=5.25,B148&lt;3.45),4.95,IF(AND(G148&gt;=0.682,D148&gt;=2.05,H148&lt;16.284,F148&gt;=2.5,A148&gt;=5.25,B148&lt;3.45),5.26,IF(AND(A148&lt;5.4,A148&gt;=5.05,G148&gt;=0.123,D148&gt;=0.25,D148&lt;1.3,B148&gt;=3.45),1.64,IF(AND(A148&gt;=5.4,A148&gt;=5.05,G148&gt;=0.123,D148&gt;=0.25,D148&lt;1.3,B148&gt;=3.45),1.6,IF(AND(G148&lt;0.372,D148&lt;1.4,A148&lt;5.9,D148&gt;=0.7,F148&lt;2.5,A148&gt;=5.25,B148&lt;3.45),4.175,IF(AND(D148&lt;1.35,D148&lt;1.55,A148&gt;=5.9,D148&gt;=0.7,F148&lt;2.5,A148&gt;=5.25,B148&lt;3.45),4.2,IF(AND(B148&lt;2.35,G148&lt;0.596,D148&lt;2.05,H148&lt;16.284,F148&gt;=2.5,A148&gt;=5.25,B148&lt;3.45),5,IF(AND(G148&gt;=0.888,G148&gt;=0.596,D148&lt;2.05,H148&lt;16.284,F148&gt;=2.5,A148&gt;=5.25,B148&lt;3.45),4.8,IF(AND(A148&gt;=6.85,G148&lt;0.682,D148&gt;=2.05,H148&lt;16.284,F148&gt;=2.5,A148&gt;=5.25,B148&lt;3.45),5.4,IF(AND(A148&gt;=5.75,G148&gt;=0.372,D148&lt;1.4,A148&lt;5.9,D148&gt;=0.7,F148&lt;2.5,A148&gt;=5.25,B148&lt;3.45),3.933,IF(AND(A148&gt;=6.75,D148&gt;=1.35,D148&lt;1.55,A148&gt;=5.9,D148&gt;=0.7,F148&lt;2.5,A148&gt;=5.25,B148&lt;3.45),4.8,IF(AND(H148&lt;11.084,B148&gt;=2.35,G148&lt;0.596,D148&lt;2.05,H148&lt;16.284,F148&gt;=2.5,A148&gt;=5.25,B148&lt;3.45),5.3,IF(AND(H148&lt;8.435,G148&lt;0.888,G148&gt;=0.596,D148&lt;2.05,H148&lt;16.284,F148&gt;=2.5,A148&gt;=5.25,B148&lt;3.45),5.1,IF(AND(H148&gt;=8.435,G148&lt;0.888,G148&gt;=0.596,D148&lt;2.05,H148&lt;16.284,F148&gt;=2.5,A148&gt;=5.25,B148&lt;3.45),4.94,IF(AND(B148&lt;3.15,A148&lt;6.85,G148&lt;0.682,D148&gt;=2.05,H148&lt;16.284,F148&gt;=2.5,A148&gt;=5.25,B148&lt;3.45),5.6,IF(AND(B148&gt;=3.15,A148&lt;6.85,G148&lt;0.682,D148&gt;=2.05,H148&lt;16.284,F148&gt;=2.5,A148&gt;=5.25,B148&lt;3.45),5.74,IF(AND(G148&lt;0.572,A148&lt;5.75,G148&gt;=0.372,D148&lt;1.4,A148&lt;5.9,D148&gt;=0.7,F148&lt;2.5,A148&gt;=5.25,B148&lt;3.45),3.7,IF(AND(D148&lt;1.45,A148&lt;6.75,D148&gt;=1.35,D148&lt;1.55,A148&gt;=5.9,D148&gt;=0.7,F148&lt;2.5,A148&gt;=5.25,B148&lt;3.45),4.46,IF(AND(D148&gt;=1.45,A148&lt;6.75,D148&gt;=1.35,D148&lt;1.55,A148&gt;=5.9,D148&gt;=0.7,F148&lt;2.5,A148&gt;=5.25,B148&lt;3.45),4.567,IF(AND(H148&lt;12.532,H148&gt;=11.084,B148&gt;=2.35,G148&lt;0.596,D148&lt;2.05,H148&lt;16.284,F148&gt;=2.5,A148&gt;=5.25,B148&lt;3.45),5.8,IF(AND(H148&gt;=12.532,H148&gt;=11.084,B148&gt;=2.35,G148&lt;0.596,D148&lt;2.05,H148&lt;16.284,F148&gt;=2.5,A148&gt;=5.25,B148&lt;3.45),5.667,IF(AND(A148&gt;=5.65,G148&gt;=0.572,A148&lt;5.75,G148&gt;=0.372,D148&lt;1.4,A148&lt;5.9,D148&gt;=0.7,F148&lt;2.5,A148&gt;=5.25,B148&lt;3.45),4.2,IF(AND(G148&lt;0.862,A148&lt;5.65,G148&gt;=0.572,A148&lt;5.75,G148&gt;=0.372,D148&lt;1.4,A148&lt;5.9,D148&gt;=0.7,F148&lt;2.5,A148&gt;=5.25,B148&lt;3.45),3.9,IF(AND(G148&gt;=0.862,A148&lt;5.65,G148&gt;=0.572,A148&lt;5.75,G148&gt;=0.372,D148&lt;1.4,A148&lt;5.9,D148&gt;=0.7,F148&lt;2.5,A148&gt;=5.25,B148&lt;3.45),4,"shouldnthappen"))))))))))))))))))))))))))))))))))))</f>
        <v>5.26</v>
      </c>
      <c r="AY148" s="1" t="n">
        <f aca="false">IF(AND(H148&gt;=8.233,D148&gt;=0.8,A148&lt;5.55),3.525,IF(AND(B148&lt;2.9,H148&gt;=15.534,A148&gt;=5.55),4.8,IF(AND(H148&gt;=12.259,A148&lt;4.75,D148&lt;0.8,A148&lt;5.55),1.25,IF(AND(B148&gt;=3.85,A148&gt;=4.75,D148&lt;0.8,A148&lt;5.55),1.425,IF(AND(D148&lt;1.55,H148&lt;8.233,D148&gt;=0.8,A148&lt;5.55),3.975,IF(AND(D148&gt;=1.55,H148&lt;8.233,D148&gt;=0.8,A148&lt;5.55),4.5,IF(AND(D148&lt;0.65,D148&lt;1.7,H148&lt;15.534,A148&gt;=5.55),1.7,IF(AND(A148&gt;=7.05,D148&gt;=1.7,H148&lt;15.534,A148&gt;=5.55),6.3,IF(AND(B148&gt;=3.35,B148&gt;=2.9,H148&gt;=15.534,A148&gt;=5.55),5.4,IF(AND(B148&lt;3.1,H148&lt;12.259,A148&lt;4.75,D148&lt;0.8,A148&lt;5.55),1.367,IF(AND(B148&gt;=3.1,H148&lt;12.259,A148&lt;4.75,D148&lt;0.8,A148&lt;5.55),1.4,IF(AND(G148&gt;=0.905,B148&lt;3.85,A148&gt;=4.75,D148&lt;0.8,A148&lt;5.55),1.9,IF(AND(H148&lt;15.681,B148&lt;3.35,B148&gt;=2.9,H148&gt;=15.534,A148&gt;=5.55),5.8,IF(AND(H148&gt;=15.681,B148&lt;3.35,B148&gt;=2.9,H148&gt;=15.534,A148&gt;=5.55),5.7,IF(AND(H148&gt;=14.877,G148&lt;0.905,B148&lt;3.85,A148&gt;=4.75,D148&lt;0.8,A148&lt;5.55),1.3,IF(AND(D148&gt;=1.25,B148&lt;2.65,D148&gt;=0.65,D148&lt;1.7,H148&lt;15.534,A148&gt;=5.55),4.433,IF(AND(G148&gt;=0.622,B148&lt;3.15,A148&lt;7.05,D148&gt;=1.7,H148&lt;15.534,A148&gt;=5.55),5.08,IF(AND(H148&gt;=13.42,B148&gt;=3.15,A148&lt;7.05,D148&gt;=1.7,H148&lt;15.534,A148&gt;=5.55),5.1,IF(AND(G148&lt;0.265,H148&lt;14.877,G148&lt;0.905,B148&lt;3.85,A148&gt;=4.75,D148&lt;0.8,A148&lt;5.55),1.2,IF(AND(A148&lt;5.75,D148&lt;1.25,B148&lt;2.65,D148&gt;=0.65,D148&lt;1.7,H148&lt;15.534,A148&gt;=5.55),3.7,IF(AND(A148&gt;=5.75,D148&lt;1.25,B148&lt;2.65,D148&gt;=0.65,D148&lt;1.7,H148&lt;15.534,A148&gt;=5.55),4,IF(AND(G148&gt;=0.652,D148&lt;1.35,B148&gt;=2.65,D148&gt;=0.65,D148&lt;1.7,H148&lt;15.534,A148&gt;=5.55),3.6,IF(AND(H148&lt;7.47,D148&gt;=1.35,B148&gt;=2.65,D148&gt;=0.65,D148&lt;1.7,H148&lt;15.534,A148&gt;=5.55),5.1,IF(AND(H148&lt;10.914,G148&lt;0.622,B148&lt;3.15,A148&lt;7.05,D148&gt;=1.7,H148&lt;15.534,A148&gt;=5.55),5.36,IF(AND(H148&gt;=10.914,G148&lt;0.622,B148&lt;3.15,A148&lt;7.05,D148&gt;=1.7,H148&lt;15.534,A148&gt;=5.55),5.64,IF(AND(G148&gt;=0.657,H148&lt;13.42,B148&gt;=3.15,A148&lt;7.05,D148&gt;=1.7,H148&lt;15.534,A148&gt;=5.55),6,IF(AND(G148&gt;=0.782,G148&gt;=0.265,H148&lt;14.877,G148&lt;0.905,B148&lt;3.85,A148&gt;=4.75,D148&lt;0.8,A148&lt;5.55),1.48,IF(AND(H148&lt;11.286,G148&lt;0.652,D148&lt;1.35,B148&gt;=2.65,D148&gt;=0.65,D148&lt;1.7,H148&lt;15.534,A148&gt;=5.55),4.24,IF(AND(H148&gt;=11.286,G148&lt;0.652,D148&lt;1.35,B148&gt;=2.65,D148&gt;=0.65,D148&lt;1.7,H148&lt;15.534,A148&gt;=5.55),4.05,IF(AND(G148&lt;0.413,H148&gt;=7.47,D148&gt;=1.35,B148&gt;=2.65,D148&gt;=0.65,D148&lt;1.7,H148&lt;15.534,A148&gt;=5.55),5.1,IF(AND(H148&lt;11.325,G148&lt;0.657,H148&lt;13.42,B148&gt;=3.15,A148&lt;7.05,D148&gt;=1.7,H148&lt;15.534,A148&gt;=5.55),5.8,IF(AND(H148&gt;=11.325,G148&lt;0.657,H148&lt;13.42,B148&gt;=3.15,A148&lt;7.05,D148&gt;=1.7,H148&lt;15.534,A148&gt;=5.55),5.6,IF(AND(D148&gt;=0.35,G148&lt;0.782,G148&gt;=0.265,H148&lt;14.877,G148&lt;0.905,B148&lt;3.85,A148&gt;=4.75,D148&lt;0.8,A148&lt;5.55),1.633,IF(AND(B148&lt;2.85,G148&gt;=0.413,H148&gt;=7.47,D148&gt;=1.35,B148&gt;=2.65,D148&gt;=0.65,D148&lt;1.7,H148&lt;15.534,A148&gt;=5.55),4.6,IF(AND(D148&lt;0.15,D148&lt;0.35,G148&lt;0.782,G148&gt;=0.265,H148&lt;14.877,G148&lt;0.905,B148&lt;3.85,A148&gt;=4.75,D148&lt;0.8,A148&lt;5.55),1.5,IF(AND(D148&gt;=0.15,D148&lt;0.35,G148&lt;0.782,G148&gt;=0.265,H148&lt;14.877,G148&lt;0.905,B148&lt;3.85,A148&gt;=4.75,D148&lt;0.8,A148&lt;5.55),1.543,IF(AND(A148&gt;=6.8,B148&gt;=2.85,G148&gt;=0.413,H148&gt;=7.47,D148&gt;=1.35,B148&gt;=2.65,D148&gt;=0.65,D148&lt;1.7,H148&lt;15.534,A148&gt;=5.55),4.9,IF(AND(H148&lt;13.531,A148&lt;6.8,B148&gt;=2.85,G148&gt;=0.413,H148&gt;=7.47,D148&gt;=1.35,B148&gt;=2.65,D148&gt;=0.65,D148&lt;1.7,H148&lt;15.534,A148&gt;=5.55),4.5,IF(AND(H148&gt;=13.531,A148&lt;6.8,B148&gt;=2.85,G148&gt;=0.413,H148&gt;=7.47,D148&gt;=1.35,B148&gt;=2.65,D148&gt;=0.65,D148&lt;1.7,H148&lt;15.534,A148&gt;=5.55),4.7,"shouldnthappen")))))))))))))))))))))))))))))))))))))))</f>
        <v>5.08</v>
      </c>
      <c r="AZ148" s="1" t="n">
        <f aca="false">IF(AND(H148&gt;=15.371,B148&gt;=3.35),5.4,IF(AND(G148&gt;=0.851,H148&gt;=15.244,B148&lt;3.35),4.75,IF(AND(F148&gt;=2,H148&lt;15.371,B148&gt;=3.35),5.6,IF(AND(B148&lt;2.75,A148&lt;5.15,H148&lt;15.244,B148&lt;3.35),3.42,IF(AND(A148&gt;=7.25,G148&lt;0.851,H148&gt;=15.244,B148&lt;3.35),6.6,IF(AND(A148&lt;4.45,B148&gt;=2.75,A148&lt;5.15,H148&lt;15.244,B148&lt;3.35),1.1,IF(AND(G148&lt;0.527,A148&lt;7.25,G148&lt;0.851,H148&gt;=15.244,B148&lt;3.35),5.08,IF(AND(G148&gt;=0.527,A148&lt;7.25,G148&lt;0.851,H148&gt;=15.244,B148&lt;3.35),5.8,IF(AND(D148&gt;=0.35,B148&lt;3.7,F148&lt;2,H148&lt;15.371,B148&gt;=3.35),1.55,IF(AND(H148&lt;6.542,B148&gt;=3.7,F148&lt;2,H148&lt;15.371,B148&gt;=3.35),1.9,IF(AND(B148&lt;3.25,A148&gt;=4.45,B148&gt;=2.75,A148&lt;5.15,H148&lt;15.244,B148&lt;3.35),1.46,IF(AND(B148&gt;=3.25,A148&gt;=4.45,B148&gt;=2.75,A148&lt;5.15,H148&lt;15.244,B148&lt;3.35),1.7,IF(AND(H148&lt;13.654,B148&gt;=2.95,D148&lt;1.45,A148&gt;=5.15,H148&lt;15.244,B148&lt;3.35),4.3,IF(AND(H148&gt;=13.654,B148&gt;=2.95,D148&lt;1.45,A148&gt;=5.15,H148&lt;15.244,B148&lt;3.35),4.625,IF(AND(F148&gt;=2.5,D148&lt;1.75,D148&gt;=1.45,A148&gt;=5.15,H148&lt;15.244,B148&lt;3.35),5.3,IF(AND(G148&gt;=0.853,D148&gt;=1.75,D148&gt;=1.45,A148&gt;=5.15,H148&lt;15.244,B148&lt;3.35),5.15,IF(AND(D148&gt;=0.25,D148&lt;0.35,B148&lt;3.7,F148&lt;2,H148&lt;15.371,B148&gt;=3.35),1.3,IF(AND(B148&lt;3.85,H148&gt;=6.542,B148&gt;=3.7,F148&lt;2,H148&lt;15.371,B148&gt;=3.35),1.633,IF(AND(H148&lt;7.02,H148&lt;10.688,B148&lt;2.95,D148&lt;1.45,A148&gt;=5.15,H148&lt;15.244,B148&lt;3.35),3.98,IF(AND(G148&lt;0.338,H148&gt;=10.688,B148&lt;2.95,D148&lt;1.45,A148&gt;=5.15,H148&lt;15.244,B148&lt;3.35),4.22,IF(AND(G148&gt;=0.338,H148&gt;=10.688,B148&lt;2.95,D148&lt;1.45,A148&gt;=5.15,H148&lt;15.244,B148&lt;3.35),3.9,IF(AND(B148&lt;2.75,F148&lt;2.5,D148&lt;1.75,D148&gt;=1.45,A148&gt;=5.15,H148&lt;15.244,B148&lt;3.35),5.1,IF(AND(B148&gt;=2.75,F148&lt;2.5,D148&lt;1.75,D148&gt;=1.45,A148&gt;=5.15,H148&lt;15.244,B148&lt;3.35),4.74,IF(AND(A148&gt;=7,G148&lt;0.853,D148&gt;=1.75,D148&gt;=1.45,A148&gt;=5.15,H148&lt;15.244,B148&lt;3.35),6.5,IF(AND(G148&gt;=0.934,D148&lt;0.25,D148&lt;0.35,B148&lt;3.7,F148&lt;2,H148&lt;15.371,B148&gt;=3.35),1.7,IF(AND(D148&lt;0.25,B148&gt;=3.85,H148&gt;=6.542,B148&gt;=3.7,F148&lt;2,H148&lt;15.371,B148&gt;=3.35),1.5,IF(AND(D148&gt;=0.25,B148&gt;=3.85,H148&gt;=6.542,B148&gt;=3.7,F148&lt;2,H148&lt;15.371,B148&gt;=3.35),1.4,IF(AND(B148&lt;2.5,H148&gt;=7.02,H148&lt;10.688,B148&lt;2.95,D148&lt;1.45,A148&gt;=5.15,H148&lt;15.244,B148&lt;3.35),3.8,IF(AND(G148&gt;=0.74,A148&lt;7,G148&lt;0.853,D148&gt;=1.75,D148&gt;=1.45,A148&gt;=5.15,H148&lt;15.244,B148&lt;3.35),6,IF(AND(G148&gt;=0.61,G148&lt;0.934,D148&lt;0.25,D148&lt;0.35,B148&lt;3.7,F148&lt;2,H148&lt;15.371,B148&gt;=3.35),1.5,IF(AND(D148&lt;1.15,B148&gt;=2.5,H148&gt;=7.02,H148&lt;10.688,B148&lt;2.95,D148&lt;1.45,A148&gt;=5.15,H148&lt;15.244,B148&lt;3.35),3.5,IF(AND(D148&gt;=1.15,B148&gt;=2.5,H148&gt;=7.02,H148&lt;10.688,B148&lt;2.95,D148&lt;1.45,A148&gt;=5.15,H148&lt;15.244,B148&lt;3.35),3.6,IF(AND(G148&gt;=0.626,G148&lt;0.74,A148&lt;7,G148&lt;0.853,D148&gt;=1.75,D148&gt;=1.45,A148&gt;=5.15,H148&lt;15.244,B148&lt;3.35),4.9,IF(AND(H148&lt;13.641,G148&lt;0.61,G148&lt;0.934,D148&lt;0.25,D148&lt;0.35,B148&lt;3.7,F148&lt;2,H148&lt;15.371,B148&gt;=3.35),1.425,IF(AND(H148&gt;=13.641,G148&lt;0.61,G148&lt;0.934,D148&lt;0.25,D148&lt;0.35,B148&lt;3.7,F148&lt;2,H148&lt;15.371,B148&gt;=3.35),1.3,IF(AND(B148&lt;3.05,G148&lt;0.626,G148&lt;0.74,A148&lt;7,G148&lt;0.853,D148&gt;=1.75,D148&gt;=1.45,A148&gt;=5.15,H148&lt;15.244,B148&lt;3.35),5.475,IF(AND(B148&gt;=3.05,G148&lt;0.626,G148&lt;0.74,A148&lt;7,G148&lt;0.853,D148&gt;=1.75,D148&gt;=1.45,A148&gt;=5.15,H148&lt;15.244,B148&lt;3.35),5.633,"shouldnthappen")))))))))))))))))))))))))))))))))))))</f>
        <v>5.15</v>
      </c>
      <c r="BA148" s="1" t="n">
        <f aca="false">IF(AND(F148&gt;=2,B148&gt;=3.4),6.1,IF(AND(B148&lt;2.75,A148&lt;5.15,B148&lt;3.4),3.225,IF(AND(G148&gt;=0.821,F148&lt;2,B148&gt;=3.4),1.9,IF(AND(B148&gt;=3.2,B148&gt;=2.75,A148&lt;5.15,B148&lt;3.4),1.7,IF(AND(A148&lt;4.8,G148&lt;0.821,F148&lt;2,B148&gt;=3.4),1,IF(AND(G148&gt;=0.446,B148&lt;3.2,B148&gt;=2.75,A148&lt;5.15,B148&lt;3.4),1.1,IF(AND(G148&lt;0.356,D148&lt;1.45,A148&lt;6.25,A148&gt;=5.15,B148&lt;3.4),4.32,IF(AND(G148&lt;0.591,D148&gt;=1.45,A148&lt;6.25,A148&gt;=5.15,B148&lt;3.4),4.6,IF(AND(D148&lt;1.75,G148&lt;0.597,A148&gt;=6.25,A148&gt;=5.15,B148&lt;3.4),4.86,IF(AND(H148&gt;=16.472,G148&gt;=0.597,A148&gt;=6.25,A148&gt;=5.15,B148&lt;3.4),6.6,IF(AND(G148&lt;0.063,G148&lt;0.446,B148&lt;3.2,B148&gt;=2.75,A148&lt;5.15,B148&lt;3.4),1.4,IF(AND(A148&gt;=5.95,G148&gt;=0.356,D148&lt;1.45,A148&lt;6.25,A148&gt;=5.15,B148&lt;3.4),4.6,IF(AND(B148&gt;=2.9,G148&gt;=0.591,D148&gt;=1.45,A148&lt;6.25,A148&gt;=5.15,B148&lt;3.4),4.867,IF(AND(D148&gt;=2.4,H148&lt;16.472,G148&gt;=0.597,A148&gt;=6.25,A148&gt;=5.15,B148&lt;3.4),6,IF(AND(A148&lt;5.45,B148&gt;=3.85,A148&gt;=4.8,G148&lt;0.821,F148&lt;2,B148&gt;=3.4),1.3,IF(AND(A148&gt;=5.45,B148&gt;=3.85,A148&gt;=4.8,G148&lt;0.821,F148&lt;2,B148&gt;=3.4),1.45,IF(AND(H148&lt;14.273,G148&gt;=0.063,G148&lt;0.446,B148&lt;3.2,B148&gt;=2.75,A148&lt;5.15,B148&lt;3.4),1.5,IF(AND(H148&gt;=14.273,G148&gt;=0.063,G148&lt;0.446,B148&lt;3.2,B148&gt;=2.75,A148&lt;5.15,B148&lt;3.4),1.6,IF(AND(G148&gt;=0.572,A148&lt;5.95,G148&gt;=0.356,D148&lt;1.45,A148&lt;6.25,A148&gt;=5.15,B148&lt;3.4),3.9,IF(AND(G148&lt;0.827,B148&lt;2.9,G148&gt;=0.591,D148&gt;=1.45,A148&lt;6.25,A148&gt;=5.15,B148&lt;3.4),4.9,IF(AND(G148&gt;=0.827,B148&lt;2.9,G148&gt;=0.591,D148&gt;=1.45,A148&lt;6.25,A148&gt;=5.15,B148&lt;3.4),5.1,IF(AND(A148&gt;=7.2,B148&lt;3.05,D148&gt;=1.75,G148&lt;0.597,A148&gt;=6.25,A148&gt;=5.15,B148&lt;3.4),6.7,IF(AND(G148&lt;0.353,B148&gt;=3.05,D148&gt;=1.75,G148&lt;0.597,A148&gt;=6.25,A148&gt;=5.15,B148&lt;3.4),5.22,IF(AND(G148&gt;=0.353,B148&gt;=3.05,D148&gt;=1.75,G148&lt;0.597,A148&gt;=6.25,A148&gt;=5.15,B148&lt;3.4),5.65,IF(AND(A148&lt;6.55,D148&lt;2.4,H148&lt;16.472,G148&gt;=0.597,A148&gt;=6.25,A148&gt;=5.15,B148&lt;3.4),5.033,IF(AND(H148&lt;12.719,G148&lt;0.385,B148&lt;3.85,A148&gt;=4.8,G148&lt;0.821,F148&lt;2,B148&gt;=3.4),1.54,IF(AND(H148&gt;=12.719,G148&lt;0.385,B148&lt;3.85,A148&gt;=4.8,G148&lt;0.821,F148&lt;2,B148&gt;=3.4),1.3,IF(AND(B148&lt;3.6,G148&gt;=0.385,B148&lt;3.85,A148&gt;=4.8,G148&lt;0.821,F148&lt;2,B148&gt;=3.4),1.325,IF(AND(B148&gt;=3.6,G148&gt;=0.385,B148&lt;3.85,A148&gt;=4.8,G148&lt;0.821,F148&lt;2,B148&gt;=3.4),1.55,IF(AND(D148&lt;1.05,G148&lt;0.572,A148&lt;5.95,G148&gt;=0.356,D148&lt;1.45,A148&lt;6.25,A148&gt;=5.15,B148&lt;3.4),3.633,IF(AND(D148&gt;=2.15,A148&lt;7.2,B148&lt;3.05,D148&gt;=1.75,G148&lt;0.597,A148&gt;=6.25,A148&gt;=5.15,B148&lt;3.4),5.667,IF(AND(H148&lt;13.094,A148&gt;=6.55,D148&lt;2.4,H148&lt;16.472,G148&gt;=0.597,A148&gt;=6.25,A148&gt;=5.15,B148&lt;3.4),5.2,IF(AND(D148&lt;1.15,D148&gt;=1.05,G148&lt;0.572,A148&lt;5.95,G148&gt;=0.356,D148&lt;1.45,A148&lt;6.25,A148&gt;=5.15,B148&lt;3.4),3.8,IF(AND(D148&gt;=1.15,D148&gt;=1.05,G148&lt;0.572,A148&lt;5.95,G148&gt;=0.356,D148&lt;1.45,A148&lt;6.25,A148&gt;=5.15,B148&lt;3.4),3.9,IF(AND(G148&gt;=0.487,D148&lt;2.15,A148&lt;7.2,B148&lt;3.05,D148&gt;=1.75,G148&lt;0.597,A148&gt;=6.25,A148&gt;=5.15,B148&lt;3.4),5.8,IF(AND(A148&lt;6.8,H148&gt;=13.094,A148&gt;=6.55,D148&lt;2.4,H148&lt;16.472,G148&gt;=0.597,A148&gt;=6.25,A148&gt;=5.15,B148&lt;3.4),4.52,IF(AND(A148&gt;=6.8,H148&gt;=13.094,A148&gt;=6.55,D148&lt;2.4,H148&lt;16.472,G148&gt;=0.597,A148&gt;=6.25,A148&gt;=5.15,B148&lt;3.4),4.75,IF(AND(B148&lt;2.95,G148&lt;0.487,D148&lt;2.15,A148&lt;7.2,B148&lt;3.05,D148&gt;=1.75,G148&lt;0.597,A148&gt;=6.25,A148&gt;=5.15,B148&lt;3.4),5.6,IF(AND(B148&gt;=2.95,G148&lt;0.487,D148&lt;2.15,A148&lt;7.2,B148&lt;3.05,D148&gt;=1.75,G148&lt;0.597,A148&gt;=6.25,A148&gt;=5.15,B148&lt;3.4),5.5,"shouldnthappen")))))))))))))))))))))))))))))))))))))))</f>
        <v>5.2</v>
      </c>
      <c r="BB148" s="1" t="n">
        <f aca="false">IF(AND(A148&lt;4.35,B148&lt;3.25,F148&lt;1.5),1.1,IF(AND(H148&lt;14.005,A148&gt;=4.35,B148&lt;3.25,F148&lt;1.5),1.3,IF(AND(H148&gt;=14.005,A148&gt;=4.35,B148&lt;3.25,F148&lt;1.5),1.6,IF(AND(G148&gt;=0.905,A148&lt;5.15,B148&gt;=3.25,F148&lt;1.5),1.9,IF(AND(B148&lt;3.45,A148&gt;=5.15,B148&gt;=3.25,F148&lt;1.5),1.6,IF(AND(F148&gt;=2.5,D148&gt;=1.35,D148&lt;1.75,F148&gt;=1.5),4.867,IF(AND(A148&gt;=7.05,D148&gt;=2.05,D148&gt;=1.75,F148&gt;=1.5),6.35,IF(AND(D148&gt;=0.4,G148&lt;0.905,A148&lt;5.15,B148&gt;=3.25,F148&lt;1.5),1.65,IF(AND(B148&lt;3.6,B148&gt;=3.45,A148&gt;=5.15,B148&gt;=3.25,F148&lt;1.5),1.35,IF(AND(H148&lt;6.808,H148&lt;9.386,D148&lt;1.35,D148&lt;1.75,F148&gt;=1.5),4.05,IF(AND(H148&gt;=6.808,H148&lt;9.386,D148&lt;1.35,D148&lt;1.75,F148&gt;=1.5),3.46,IF(AND(B148&lt;2.45,F148&lt;2.5,D148&gt;=1.35,D148&lt;1.75,F148&gt;=1.5),4.5,IF(AND(H148&gt;=13.115,D148&lt;1.95,D148&lt;2.05,D148&gt;=1.75,F148&gt;=1.5),4.85,IF(AND(G148&lt;0.196,D148&gt;=1.95,D148&lt;2.05,D148&gt;=1.75,F148&gt;=1.5),6.7,IF(AND(G148&gt;=0.196,D148&gt;=1.95,D148&lt;2.05,D148&gt;=1.75,F148&gt;=1.5),5.12,IF(AND(H148&lt;10.925,D148&lt;0.4,G148&lt;0.905,A148&lt;5.15,B148&gt;=3.25,F148&lt;1.5),1.4,IF(AND(H148&gt;=10.925,D148&lt;0.4,G148&lt;0.905,A148&lt;5.15,B148&gt;=3.25,F148&lt;1.5),1.45,IF(AND(H148&lt;14.096,B148&gt;=3.6,B148&gt;=3.45,A148&gt;=5.15,B148&gt;=3.25,F148&lt;1.5),1.42,IF(AND(H148&gt;=14.096,B148&gt;=3.6,B148&gt;=3.45,A148&gt;=5.15,B148&gt;=3.25,F148&lt;1.5),1.7,IF(AND(B148&lt;2.45,D148&lt;1.15,H148&gt;=9.386,D148&lt;1.35,D148&lt;1.75,F148&gt;=1.5),3.6,IF(AND(B148&gt;=2.45,D148&lt;1.15,H148&gt;=9.386,D148&lt;1.35,D148&lt;1.75,F148&gt;=1.5),3.9,IF(AND(G148&lt;0.246,D148&gt;=1.15,H148&gt;=9.386,D148&lt;1.35,D148&lt;1.75,F148&gt;=1.5),4.4,IF(AND(B148&lt;2.75,B148&gt;=2.45,F148&lt;2.5,D148&gt;=1.35,D148&lt;1.75,F148&gt;=1.5),5.1,IF(AND(H148&lt;11.084,H148&lt;13.115,D148&lt;1.95,D148&lt;2.05,D148&gt;=1.75,F148&gt;=1.5),5.35,IF(AND(H148&gt;=11.084,H148&lt;13.115,D148&lt;1.95,D148&lt;2.05,D148&gt;=1.75,F148&gt;=1.5),5.7,IF(AND(H148&lt;15.52,D148&lt;2.25,A148&lt;7.05,D148&gt;=2.05,D148&gt;=1.75,F148&gt;=1.5),5.45,IF(AND(H148&gt;=15.52,D148&lt;2.25,A148&lt;7.05,D148&gt;=2.05,D148&gt;=1.75,F148&gt;=1.5),5.725,IF(AND(G148&gt;=0.775,D148&gt;=2.25,A148&lt;7.05,D148&gt;=2.05,D148&gt;=1.75,F148&gt;=1.5),5.2,IF(AND(D148&lt;1.25,G148&gt;=0.246,D148&gt;=1.15,H148&gt;=9.386,D148&lt;1.35,D148&lt;1.75,F148&gt;=1.5),4.05,IF(AND(A148&lt;5.85,B148&gt;=2.75,B148&gt;=2.45,F148&lt;2.5,D148&gt;=1.35,D148&lt;1.75,F148&gt;=1.5),4.5,IF(AND(B148&lt;3.3,G148&lt;0.775,D148&gt;=2.25,A148&lt;7.05,D148&gt;=2.05,D148&gt;=1.75,F148&gt;=1.5),5.64,IF(AND(B148&gt;=3.3,G148&lt;0.775,D148&gt;=2.25,A148&lt;7.05,D148&gt;=2.05,D148&gt;=1.75,F148&gt;=1.5),5.6,IF(AND(A148&lt;5.9,D148&gt;=1.25,G148&gt;=0.246,D148&gt;=1.15,H148&gt;=9.386,D148&lt;1.35,D148&lt;1.75,F148&gt;=1.5),4.2,IF(AND(A148&gt;=5.9,D148&gt;=1.25,G148&gt;=0.246,D148&gt;=1.15,H148&gt;=9.386,D148&lt;1.35,D148&lt;1.75,F148&gt;=1.5),4,IF(AND(G148&gt;=0.437,A148&gt;=5.85,B148&gt;=2.75,B148&gt;=2.45,F148&lt;2.5,D148&gt;=1.35,D148&lt;1.75,F148&gt;=1.5),4.75,IF(AND(H148&lt;9.446,G148&lt;0.437,A148&gt;=5.85,B148&gt;=2.75,B148&gt;=2.45,F148&lt;2.5,D148&gt;=1.35,D148&lt;1.75,F148&gt;=1.5),4.6,IF(AND(H148&gt;=9.446,G148&lt;0.437,A148&gt;=5.85,B148&gt;=2.75,B148&gt;=2.45,F148&lt;2.5,D148&gt;=1.35,D148&lt;1.75,F148&gt;=1.5),4.7,"shouldnthappen")))))))))))))))))))))))))))))))))))))</f>
        <v>5.2</v>
      </c>
      <c r="BC148" s="1" t="n">
        <f aca="false">IF(AND(G148&gt;=0.905,F148&lt;1.5),1.65,IF(AND(D148&gt;=0.45,G148&lt;0.905,F148&lt;1.5),1.65,IF(AND(A148&lt;5.15,D148&lt;1.55,F148&gt;=1.5),3.225,IF(AND(F148&gt;=2.5,A148&gt;=5.15,D148&lt;1.55,F148&gt;=1.5),5.05,IF(AND(H148&lt;5.767,A148&lt;7.05,D148&gt;=1.55,F148&gt;=1.5),4.5,IF(AND(D148&lt;1.7,A148&gt;=7.05,D148&gt;=1.55,F148&gt;=1.5),5.8,IF(AND(A148&gt;=5.3,G148&lt;0.207,D148&lt;0.45,G148&lt;0.905,F148&lt;1.5),1.3,IF(AND(D148&gt;=0.35,G148&gt;=0.207,D148&lt;0.45,G148&lt;0.905,F148&lt;1.5),1.5,IF(AND(G148&lt;0.155,D148&gt;=1.7,A148&gt;=7.05,D148&gt;=1.55,F148&gt;=1.5),6.7,IF(AND(G148&gt;=0.155,D148&gt;=1.7,A148&gt;=7.05,D148&gt;=1.55,F148&gt;=1.5),6.34,IF(AND(G148&lt;0.05,A148&lt;5.3,G148&lt;0.207,D148&lt;0.45,G148&lt;0.905,F148&lt;1.5),1.4,IF(AND(G148&gt;=0.05,A148&lt;5.3,G148&lt;0.207,D148&lt;0.45,G148&lt;0.905,F148&lt;1.5),1.5,IF(AND(A148&lt;4.5,D148&lt;0.35,G148&gt;=0.207,D148&lt;0.45,G148&lt;0.905,F148&lt;1.5),1.3,IF(AND(G148&lt;0.308,A148&lt;6.2,F148&lt;2.5,A148&gt;=5.15,D148&lt;1.55,F148&gt;=1.5),4.5,IF(AND(D148&lt;1.35,A148&gt;=6.2,F148&lt;2.5,A148&gt;=5.15,D148&lt;1.55,F148&gt;=1.5),4.367,IF(AND(D148&lt;1.85,A148&lt;6.15,H148&gt;=5.767,A148&lt;7.05,D148&gt;=1.55,F148&gt;=1.5),4.933,IF(AND(G148&gt;=0.558,A148&gt;=4.5,D148&lt;0.35,G148&gt;=0.207,D148&lt;0.45,G148&lt;0.905,F148&lt;1.5),1.5,IF(AND(H148&gt;=13.383,G148&gt;=0.308,A148&lt;6.2,F148&lt;2.5,A148&gt;=5.15,D148&lt;1.55,F148&gt;=1.5),4.7,IF(AND(H148&gt;=12.206,D148&gt;=1.35,A148&gt;=6.2,F148&lt;2.5,A148&gt;=5.15,D148&lt;1.55,F148&gt;=1.5),4.575,IF(AND(A148&lt;5.7,D148&gt;=1.85,A148&lt;6.15,H148&gt;=5.767,A148&lt;7.05,D148&gt;=1.55,F148&gt;=1.5),4.9,IF(AND(A148&gt;=5.7,D148&gt;=1.85,A148&lt;6.15,H148&gt;=5.767,A148&lt;7.05,D148&gt;=1.55,F148&gt;=1.5),5.1,IF(AND(G148&lt;0.079,G148&lt;0.364,A148&gt;=6.15,H148&gt;=5.767,A148&lt;7.05,D148&gt;=1.55,F148&gt;=1.5),5.6,IF(AND(G148&gt;=0.079,G148&lt;0.364,A148&gt;=6.15,H148&gt;=5.767,A148&lt;7.05,D148&gt;=1.55,F148&gt;=1.5),5.25,IF(AND(G148&gt;=0.447,G148&lt;0.558,A148&gt;=4.5,D148&lt;0.35,G148&gt;=0.207,D148&lt;0.45,G148&lt;0.905,F148&lt;1.5),1.3,IF(AND(B148&gt;=2.95,H148&lt;13.383,G148&gt;=0.308,A148&lt;6.2,F148&lt;2.5,A148&gt;=5.15,D148&lt;1.55,F148&gt;=1.5),4.6,IF(AND(B148&lt;2.65,H148&lt;12.206,D148&gt;=1.35,A148&gt;=6.2,F148&lt;2.5,A148&gt;=5.15,D148&lt;1.55,F148&gt;=1.5),4.9,IF(AND(D148&lt;2.45,A148&lt;6.6,G148&gt;=0.364,A148&gt;=6.15,H148&gt;=5.767,A148&lt;7.05,D148&gt;=1.55,F148&gt;=1.5),5.6,IF(AND(D148&gt;=2.45,A148&lt;6.6,G148&gt;=0.364,A148&gt;=6.15,H148&gt;=5.767,A148&lt;7.05,D148&gt;=1.55,F148&gt;=1.5),6,IF(AND(H148&lt;12.921,A148&gt;=6.6,G148&gt;=0.364,A148&gt;=6.15,H148&gt;=5.767,A148&lt;7.05,D148&gt;=1.55,F148&gt;=1.5),5.725,IF(AND(H148&gt;=12.921,A148&gt;=6.6,G148&gt;=0.364,A148&gt;=6.15,H148&gt;=5.767,A148&lt;7.05,D148&gt;=1.55,F148&gt;=1.5),5.367,IF(AND(B148&lt;3.15,G148&lt;0.447,G148&lt;0.558,A148&gt;=4.5,D148&lt;0.35,G148&gt;=0.207,D148&lt;0.45,G148&lt;0.905,F148&lt;1.5),1.5,IF(AND(B148&gt;=3.15,G148&lt;0.447,G148&lt;0.558,A148&gt;=4.5,D148&lt;0.35,G148&gt;=0.207,D148&lt;0.45,G148&lt;0.905,F148&lt;1.5),1.36,IF(AND(B148&gt;=2.85,B148&lt;2.95,H148&lt;13.383,G148&gt;=0.308,A148&lt;6.2,F148&lt;2.5,A148&gt;=5.15,D148&lt;1.55,F148&gt;=1.5),3.6,IF(AND(H148&lt;9.446,B148&gt;=2.65,H148&lt;12.206,D148&gt;=1.35,A148&gt;=6.2,F148&lt;2.5,A148&gt;=5.15,D148&lt;1.55,F148&gt;=1.5),4.6,IF(AND(H148&gt;=9.446,B148&gt;=2.65,H148&lt;12.206,D148&gt;=1.35,A148&gt;=6.2,F148&lt;2.5,A148&gt;=5.15,D148&lt;1.55,F148&gt;=1.5),4.7,IF(AND(D148&lt;1.2,B148&lt;2.85,B148&lt;2.95,H148&lt;13.383,G148&gt;=0.308,A148&lt;6.2,F148&lt;2.5,A148&gt;=5.15,D148&lt;1.55,F148&gt;=1.5),3.75,IF(AND(G148&lt;0.356,D148&gt;=1.2,B148&lt;2.85,B148&lt;2.95,H148&lt;13.383,G148&gt;=0.308,A148&lt;6.2,F148&lt;2.5,A148&gt;=5.15,D148&lt;1.55,F148&gt;=1.5),4.2,IF(AND(G148&gt;=0.356,D148&gt;=1.2,B148&lt;2.85,B148&lt;2.95,H148&lt;13.383,G148&gt;=0.308,A148&lt;6.2,F148&lt;2.5,A148&gt;=5.15,D148&lt;1.55,F148&gt;=1.5),3.96,"shouldnthappen"))))))))))))))))))))))))))))))))))))))</f>
        <v>5.367</v>
      </c>
      <c r="BD148" s="1" t="n">
        <f aca="false">IF(AND(B148&lt;2.7,A148&lt;5.3,B148&lt;3.15),3.42,IF(AND(F148&lt;2.5,A148&gt;=5.85,B148&gt;=3.15),4.7,IF(AND(A148&lt;4.35,B148&gt;=2.7,A148&lt;5.3,B148&lt;3.15),1.1,IF(AND(A148&gt;=4.35,B148&gt;=2.7,A148&lt;5.3,B148&lt;3.15),1.42,IF(AND(A148&gt;=7.05,F148&gt;=2.5,A148&gt;=5.3,B148&lt;3.15),6.067,IF(AND(D148&gt;=0.45,A148&lt;5.05,A148&lt;5.85,B148&gt;=3.15),1.6,IF(AND(B148&lt;3.35,A148&gt;=5.05,A148&lt;5.85,B148&gt;=3.15),1.7,IF(AND(A148&gt;=6.85,F148&gt;=2.5,A148&gt;=5.85,B148&gt;=3.15),6.22,IF(AND(D148&lt;1.25,D148&lt;1.35,F148&lt;2.5,A148&gt;=5.3,B148&lt;3.15),4.033,IF(AND(D148&gt;=1.25,D148&lt;1.35,F148&lt;2.5,A148&gt;=5.3,B148&lt;3.15),4.233,IF(AND(A148&lt;6.05,D148&gt;=1.35,F148&lt;2.5,A148&gt;=5.3,B148&lt;3.15),5.1,IF(AND(H148&gt;=13.29,A148&lt;7.05,F148&gt;=2.5,A148&gt;=5.3,B148&lt;3.15),4.96,IF(AND(G148&gt;=0.858,D148&lt;0.45,A148&lt;5.05,A148&lt;5.85,B148&gt;=3.15),1.3,IF(AND(D148&gt;=0.35,B148&gt;=3.35,A148&gt;=5.05,A148&lt;5.85,B148&gt;=3.15),1.4,IF(AND(B148&lt;3.25,A148&lt;6.85,F148&gt;=2.5,A148&gt;=5.85,B148&gt;=3.15),5.233,IF(AND(A148&gt;=6.8,A148&gt;=6.05,D148&gt;=1.35,F148&lt;2.5,A148&gt;=5.3,B148&lt;3.15),4.9,IF(AND(G148&gt;=0.622,H148&lt;13.29,A148&lt;7.05,F148&gt;=2.5,A148&gt;=5.3,B148&lt;3.15),5.067,IF(AND(H148&lt;8.834,G148&lt;0.858,D148&lt;0.45,A148&lt;5.05,A148&lt;5.85,B148&gt;=3.15),1.4,IF(AND(G148&lt;0.774,B148&gt;=3.25,A148&lt;6.85,F148&gt;=2.5,A148&gt;=5.85,B148&gt;=3.15),5.8,IF(AND(G148&gt;=0.774,B148&gt;=3.25,A148&lt;6.85,F148&gt;=2.5,A148&gt;=5.85,B148&gt;=3.15),5.4,IF(AND(H148&gt;=12.206,A148&lt;6.8,A148&gt;=6.05,D148&gt;=1.35,F148&lt;2.5,A148&gt;=5.3,B148&lt;3.15),4.5,IF(AND(G148&gt;=0.439,G148&lt;0.622,H148&lt;13.29,A148&lt;7.05,F148&gt;=2.5,A148&gt;=5.3,B148&lt;3.15),5.667,IF(AND(G148&lt;0.227,H148&gt;=8.834,G148&lt;0.858,D148&lt;0.45,A148&lt;5.05,A148&lt;5.85,B148&gt;=3.15),1.4,IF(AND(G148&gt;=0.227,H148&gt;=8.834,G148&lt;0.858,D148&lt;0.45,A148&lt;5.05,A148&lt;5.85,B148&gt;=3.15),1.3,IF(AND(G148&gt;=0.934,B148&lt;3.75,D148&lt;0.35,B148&gt;=3.35,A148&gt;=5.05,A148&lt;5.85,B148&gt;=3.15),1.7,IF(AND(G148&lt;0.823,B148&gt;=3.75,D148&lt;0.35,B148&gt;=3.35,A148&gt;=5.05,A148&lt;5.85,B148&gt;=3.15),1.55,IF(AND(G148&gt;=0.823,B148&gt;=3.75,D148&lt;0.35,B148&gt;=3.35,A148&gt;=5.05,A148&lt;5.85,B148&gt;=3.15),1.5,IF(AND(A148&lt;6.2,H148&lt;12.206,A148&lt;6.8,A148&gt;=6.05,D148&gt;=1.35,F148&lt;2.5,A148&gt;=5.3,B148&lt;3.15),4.6,IF(AND(A148&gt;=6.2,H148&lt;12.206,A148&lt;6.8,A148&gt;=6.05,D148&gt;=1.35,F148&lt;2.5,A148&gt;=5.3,B148&lt;3.15),4.74,IF(AND(H148&gt;=10.667,G148&lt;0.439,G148&lt;0.622,H148&lt;13.29,A148&lt;7.05,F148&gt;=2.5,A148&gt;=5.3,B148&lt;3.15),5.6,IF(AND(H148&lt;13.67,G148&lt;0.934,B148&lt;3.75,D148&lt;0.35,B148&gt;=3.35,A148&gt;=5.05,A148&lt;5.85,B148&gt;=3.15),1.48,IF(AND(H148&gt;=13.67,G148&lt;0.934,B148&lt;3.75,D148&lt;0.35,B148&gt;=3.35,A148&gt;=5.05,A148&lt;5.85,B148&gt;=3.15),1.3,IF(AND(G148&lt;0.301,H148&lt;10.667,G148&lt;0.439,G148&lt;0.622,H148&lt;13.29,A148&lt;7.05,F148&gt;=2.5,A148&gt;=5.3,B148&lt;3.15),5.2,IF(AND(G148&gt;=0.301,H148&lt;10.667,G148&lt;0.439,G148&lt;0.622,H148&lt;13.29,A148&lt;7.05,F148&gt;=2.5,A148&gt;=5.3,B148&lt;3.15),5.067,"shouldnthappen"))))))))))))))))))))))))))))))))))</f>
        <v>5.067</v>
      </c>
      <c r="BE148" s="1" t="n">
        <f aca="false">IF(AND(B148&gt;=3.85,A148&gt;=5.05,F148&lt;1.5),1.4,IF(AND(A148&lt;5.25,A148&lt;5.75,F148&gt;=1.5),3.15,IF(AND(A148&lt;4.95,B148&lt;3.15,A148&lt;5.05,F148&lt;1.5),1.46,IF(AND(A148&gt;=4.95,B148&lt;3.15,A148&lt;5.05,F148&lt;1.5),1.6,IF(AND(H148&lt;8.834,B148&gt;=3.15,A148&lt;5.05,F148&lt;1.5),1.4,IF(AND(D148&lt;0.25,B148&lt;3.85,A148&gt;=5.05,F148&lt;1.5),1.48,IF(AND(D148&gt;=0.25,B148&lt;3.85,A148&gt;=5.05,F148&lt;1.5),1.7,IF(AND(F148&gt;=2.5,A148&gt;=5.25,A148&lt;5.75,F148&gt;=1.5),4.9,IF(AND(H148&lt;12.45,H148&gt;=8.834,B148&gt;=3.15,A148&lt;5.05,F148&lt;1.5),1.25,IF(AND(H148&gt;=12.45,H148&gt;=8.834,B148&gt;=3.15,A148&lt;5.05,F148&lt;1.5),1.32,IF(AND(G148&lt;0.283,F148&lt;2.5,A148&gt;=5.25,A148&lt;5.75,F148&gt;=1.5),4.3,IF(AND(H148&lt;6.712,H148&lt;11.275,D148&lt;1.55,A148&gt;=5.75,F148&gt;=1.5),5,IF(AND(H148&lt;13.101,H148&gt;=11.275,D148&lt;1.55,A148&gt;=5.75,F148&gt;=1.5),3.933,IF(AND(H148&gt;=13.101,H148&gt;=11.275,D148&lt;1.55,A148&gt;=5.75,F148&gt;=1.5),4.5,IF(AND(A148&gt;=7.3,D148&lt;2.45,D148&gt;=1.55,A148&gt;=5.75,F148&gt;=1.5),6.7,IF(AND(B148&lt;3.45,D148&gt;=2.45,D148&gt;=1.55,A148&gt;=5.75,F148&gt;=1.5),5.925,IF(AND(B148&gt;=3.45,D148&gt;=2.45,D148&gt;=1.55,A148&gt;=5.75,F148&gt;=1.5),6.1,IF(AND(B148&gt;=2.8,G148&gt;=0.283,F148&lt;2.5,A148&gt;=5.25,A148&lt;5.75,F148&gt;=1.5),4.2,IF(AND(D148&lt;1.35,H148&gt;=6.712,H148&lt;11.275,D148&lt;1.55,A148&gt;=5.75,F148&gt;=1.5),4.35,IF(AND(D148&lt;1.05,B148&lt;2.8,G148&gt;=0.283,F148&lt;2.5,A148&gt;=5.25,A148&lt;5.75,F148&gt;=1.5),3.567,IF(AND(D148&gt;=1.05,B148&lt;2.8,G148&gt;=0.283,F148&lt;2.5,A148&gt;=5.25,A148&lt;5.75,F148&gt;=1.5),3.925,IF(AND(B148&lt;2.65,D148&gt;=1.35,H148&gt;=6.712,H148&lt;11.275,D148&lt;1.55,A148&gt;=5.75,F148&gt;=1.5),4.9,IF(AND(B148&gt;=2.65,D148&gt;=1.35,H148&gt;=6.712,H148&lt;11.275,D148&lt;1.55,A148&gt;=5.75,F148&gt;=1.5),4.625,IF(AND(H148&gt;=14.683,G148&gt;=0.628,A148&lt;7.3,D148&lt;2.45,D148&gt;=1.55,A148&gt;=5.75,F148&gt;=1.5),5.4,IF(AND(D148&lt;1.95,H148&lt;8.884,G148&lt;0.628,A148&lt;7.3,D148&lt;2.45,D148&gt;=1.55,A148&gt;=5.75,F148&gt;=1.5),5.1,IF(AND(D148&gt;=1.95,H148&lt;8.884,G148&lt;0.628,A148&lt;7.3,D148&lt;2.45,D148&gt;=1.55,A148&gt;=5.75,F148&gt;=1.5),5.22,IF(AND(A148&lt;6.05,H148&gt;=8.884,G148&lt;0.628,A148&lt;7.3,D148&lt;2.45,D148&gt;=1.55,A148&gt;=5.75,F148&gt;=1.5),5.1,IF(AND(G148&lt;0.817,H148&lt;14.683,G148&gt;=0.628,A148&lt;7.3,D148&lt;2.45,D148&gt;=1.55,A148&gt;=5.75,F148&gt;=1.5),4.967,IF(AND(G148&gt;=0.817,H148&lt;14.683,G148&gt;=0.628,A148&lt;7.3,D148&lt;2.45,D148&gt;=1.55,A148&gt;=5.75,F148&gt;=1.5),5.1,IF(AND(H148&lt;9.637,A148&gt;=6.05,H148&gt;=8.884,G148&lt;0.628,A148&lt;7.3,D148&lt;2.45,D148&gt;=1.55,A148&gt;=5.75,F148&gt;=1.5),5.9,IF(AND(D148&lt;1.85,H148&gt;=9.637,A148&gt;=6.05,H148&gt;=8.884,G148&lt;0.628,A148&lt;7.3,D148&lt;2.45,D148&gt;=1.55,A148&gt;=5.75,F148&gt;=1.5),5.733,IF(AND(G148&gt;=0.388,D148&gt;=1.85,H148&gt;=9.637,A148&gt;=6.05,H148&gt;=8.884,G148&lt;0.628,A148&lt;7.3,D148&lt;2.45,D148&gt;=1.55,A148&gt;=5.75,F148&gt;=1.5),5.64,IF(AND(B148&lt;2.95,G148&lt;0.388,D148&gt;=1.85,H148&gt;=9.637,A148&gt;=6.05,H148&gt;=8.884,G148&lt;0.628,A148&lt;7.3,D148&lt;2.45,D148&gt;=1.55,A148&gt;=5.75,F148&gt;=1.5),5.5,IF(AND(B148&gt;=2.95,G148&lt;0.388,D148&gt;=1.85,H148&gt;=9.637,A148&gt;=6.05,H148&gt;=8.884,G148&lt;0.628,A148&lt;7.3,D148&lt;2.45,D148&gt;=1.55,A148&gt;=5.75,F148&gt;=1.5),5.333,"shouldnthappen"))))))))))))))))))))))))))))))))))</f>
        <v>5.1</v>
      </c>
      <c r="BF148" s="1" t="n">
        <f aca="false">IF(AND(D148&gt;=0.35,F148&lt;1.5),1.65,IF(AND(H148&gt;=16.227,D148&gt;=1.55,F148&gt;=1.5),6.533,IF(AND(A148&gt;=5.45,G148&lt;0.174,D148&lt;0.35,F148&lt;1.5),1.7,IF(AND(D148&lt;0.15,G148&gt;=0.174,D148&lt;0.35,F148&lt;1.5),1.38,IF(AND(D148&gt;=1.15,D148&lt;1.25,D148&lt;1.55,F148&gt;=1.5),3.967,IF(AND(H148&lt;8.376,A148&lt;5.45,G148&lt;0.174,D148&lt;0.35,F148&lt;1.5),1.4,IF(AND(H148&gt;=8.376,A148&lt;5.45,G148&lt;0.174,D148&lt;0.35,F148&lt;1.5),1.5,IF(AND(B148&lt;3.1,D148&gt;=0.15,G148&gt;=0.174,D148&lt;0.35,F148&lt;1.5),1.475,IF(AND(H148&lt;10.258,D148&lt;1.15,D148&lt;1.25,D148&lt;1.55,F148&gt;=1.5),3.24,IF(AND(H148&gt;=10.258,D148&lt;1.15,D148&lt;1.25,D148&lt;1.55,F148&gt;=1.5),3.875,IF(AND(F148&gt;=2.5,H148&lt;10.927,D148&gt;=1.25,D148&lt;1.55,F148&gt;=1.5),5.05,IF(AND(D148&lt;1.35,H148&gt;=10.927,D148&gt;=1.25,D148&lt;1.55,F148&gt;=1.5),4.25,IF(AND(A148&gt;=6.95,D148&lt;1.75,H148&lt;16.227,D148&gt;=1.55,F148&gt;=1.5),5.8,IF(AND(B148&lt;3.3,B148&gt;=3.1,D148&gt;=0.15,G148&gt;=0.174,D148&lt;0.35,F148&lt;1.5),1.3,IF(AND(H148&lt;12.278,D148&gt;=1.35,H148&gt;=10.927,D148&gt;=1.25,D148&lt;1.55,F148&gt;=1.5),4.9,IF(AND(G148&lt;0.226,A148&lt;6.95,D148&lt;1.75,H148&lt;16.227,D148&gt;=1.55,F148&gt;=1.5),5,IF(AND(G148&gt;=0.226,A148&lt;6.95,D148&lt;1.75,H148&lt;16.227,D148&gt;=1.55,F148&gt;=1.5),4.62,IF(AND(H148&lt;9.35,B148&lt;2.95,D148&gt;=1.75,H148&lt;16.227,D148&gt;=1.55,F148&gt;=1.5),6.3,IF(AND(H148&gt;=9.35,B148&lt;2.95,D148&gt;=1.75,H148&lt;16.227,D148&gt;=1.55,F148&gt;=1.5),5.58,IF(AND(A148&lt;5.05,B148&gt;=3.3,B148&gt;=3.1,D148&gt;=0.15,G148&gt;=0.174,D148&lt;0.35,F148&lt;1.5),1.35,IF(AND(A148&gt;=5.05,B148&gt;=3.3,B148&gt;=3.1,D148&gt;=0.15,G148&gt;=0.174,D148&lt;0.35,F148&lt;1.5),1.46,IF(AND(B148&lt;2.8,A148&lt;5.65,F148&lt;2.5,H148&lt;10.927,D148&gt;=1.25,D148&lt;1.55,F148&gt;=1.5),4.075,IF(AND(B148&gt;=2.8,A148&lt;5.65,F148&lt;2.5,H148&lt;10.927,D148&gt;=1.25,D148&lt;1.55,F148&gt;=1.5),3.933,IF(AND(A148&lt;6.25,A148&gt;=5.65,F148&lt;2.5,H148&lt;10.927,D148&gt;=1.25,D148&lt;1.55,F148&gt;=1.5),4.533,IF(AND(A148&gt;=6.25,A148&gt;=5.65,F148&lt;2.5,H148&lt;10.927,D148&gt;=1.25,D148&lt;1.55,F148&gt;=1.5),4.3,IF(AND(A148&lt;6.5,H148&gt;=12.278,D148&gt;=1.35,H148&gt;=10.927,D148&gt;=1.25,D148&lt;1.55,F148&gt;=1.5),4.55,IF(AND(A148&gt;=6.5,H148&gt;=12.278,D148&gt;=1.35,H148&gt;=10.927,D148&gt;=1.25,D148&lt;1.55,F148&gt;=1.5),4.775,IF(AND(H148&lt;9.884,D148&lt;2.1,B148&gt;=2.95,D148&gt;=1.75,H148&lt;16.227,D148&gt;=1.55,F148&gt;=1.5),5.5,IF(AND(H148&gt;=9.884,D148&lt;2.1,B148&gt;=2.95,D148&gt;=1.75,H148&lt;16.227,D148&gt;=1.55,F148&gt;=1.5),5.1,IF(AND(H148&lt;10.393,D148&gt;=2.1,B148&gt;=2.95,D148&gt;=1.75,H148&lt;16.227,D148&gt;=1.55,F148&gt;=1.5),5.74,IF(AND(D148&lt;2.25,H148&gt;=10.393,D148&gt;=2.1,B148&gt;=2.95,D148&gt;=1.75,H148&lt;16.227,D148&gt;=1.55,F148&gt;=1.5),5.8,IF(AND(D148&gt;=2.25,H148&gt;=10.393,D148&gt;=2.1,B148&gt;=2.95,D148&gt;=1.75,H148&lt;16.227,D148&gt;=1.55,F148&gt;=1.5),5.4,"shouldnthappen"))))))))))))))))))))))))))))))))</f>
        <v>5.4</v>
      </c>
      <c r="BG148" s="1" t="n">
        <f aca="false">IF(AND(G148&lt;0.096,A148&lt;5.45),2.95,IF(AND(F148&gt;=1.5,G148&gt;=0.096,A148&lt;5.45),3,IF(AND(D148&lt;0.6,A148&lt;5.9,A148&gt;=5.45),1.4,IF(AND(F148&gt;=2.5,D148&gt;=0.6,A148&lt;5.9,A148&gt;=5.45),5.1,IF(AND(A148&lt;7.45,A148&gt;=7.05,A148&gt;=5.9,A148&gt;=5.45),6.167,IF(AND(B148&gt;=3.55,G148&lt;0.587,F148&lt;1.5,G148&gt;=0.096,A148&lt;5.45),1,IF(AND(A148&lt;5.05,G148&gt;=0.587,F148&lt;1.5,G148&gt;=0.096,A148&lt;5.45),1.35,IF(AND(B148&lt;2.75,D148&lt;1.7,A148&lt;7.05,A148&gt;=5.9,A148&gt;=5.45),4.9,IF(AND(A148&lt;6.2,D148&gt;=1.7,A148&lt;7.05,A148&gt;=5.9,A148&gt;=5.45),4.833,IF(AND(H148&lt;17.32,A148&gt;=7.45,A148&gt;=7.05,A148&gt;=5.9,A148&gt;=5.45),6.68,IF(AND(H148&gt;=17.32,A148&gt;=7.45,A148&gt;=7.05,A148&gt;=5.9,A148&gt;=5.45),6.4,IF(AND(G148&lt;0.161,B148&lt;3.55,G148&lt;0.587,F148&lt;1.5,G148&gt;=0.096,A148&lt;5.45),1.5,IF(AND(H148&lt;11.016,A148&gt;=5.05,G148&gt;=0.587,F148&lt;1.5,G148&gt;=0.096,A148&lt;5.45),1.633,IF(AND(H148&lt;11.001,G148&lt;0.372,F148&lt;2.5,D148&gt;=0.6,A148&lt;5.9,A148&gt;=5.45),4.133,IF(AND(H148&gt;=11.001,G148&lt;0.372,F148&lt;2.5,D148&gt;=0.6,A148&lt;5.9,A148&gt;=5.45),4.3,IF(AND(H148&lt;6.808,G148&gt;=0.372,F148&lt;2.5,D148&gt;=0.6,A148&lt;5.9,A148&gt;=5.45),4,IF(AND(A148&gt;=6.75,B148&gt;=2.75,D148&lt;1.7,A148&lt;7.05,A148&gt;=5.9,A148&gt;=5.45),4.84,IF(AND(H148&lt;12.467,G148&gt;=0.161,B148&lt;3.55,G148&lt;0.587,F148&lt;1.5,G148&gt;=0.096,A148&lt;5.45),1.3,IF(AND(D148&lt;0.25,H148&gt;=11.016,A148&gt;=5.05,G148&gt;=0.587,F148&lt;1.5,G148&gt;=0.096,A148&lt;5.45),1.52,IF(AND(D148&gt;=0.25,H148&gt;=11.016,A148&gt;=5.05,G148&gt;=0.587,F148&lt;1.5,G148&gt;=0.096,A148&lt;5.45),1.5,IF(AND(H148&lt;11.218,H148&gt;=6.808,G148&gt;=0.372,F148&lt;2.5,D148&gt;=0.6,A148&lt;5.9,A148&gt;=5.45),3.7,IF(AND(H148&gt;=11.218,H148&gt;=6.808,G148&gt;=0.372,F148&lt;2.5,D148&gt;=0.6,A148&lt;5.9,A148&gt;=5.45),3.9,IF(AND(B148&lt;2.95,A148&lt;6.75,B148&gt;=2.75,D148&lt;1.7,A148&lt;7.05,A148&gt;=5.9,A148&gt;=5.45),4.2,IF(AND(B148&gt;=2.95,A148&lt;6.75,B148&gt;=2.75,D148&lt;1.7,A148&lt;7.05,A148&gt;=5.9,A148&gt;=5.45),4.6,IF(AND(D148&gt;=2.45,A148&lt;6.85,A148&gt;=6.2,D148&gt;=1.7,A148&lt;7.05,A148&gt;=5.9,A148&gt;=5.45),5.9,IF(AND(G148&lt;0.312,A148&gt;=6.85,A148&gt;=6.2,D148&gt;=1.7,A148&lt;7.05,A148&gt;=5.9,A148&gt;=5.45),5.1,IF(AND(G148&gt;=0.312,A148&gt;=6.85,A148&gt;=6.2,D148&gt;=1.7,A148&lt;7.05,A148&gt;=5.9,A148&gt;=5.45),5.4,IF(AND(G148&lt;0.251,H148&gt;=12.467,G148&gt;=0.161,B148&lt;3.55,G148&lt;0.587,F148&lt;1.5,G148&gt;=0.096,A148&lt;5.45),1.35,IF(AND(G148&gt;=0.251,H148&gt;=12.467,G148&gt;=0.161,B148&lt;3.55,G148&lt;0.587,F148&lt;1.5,G148&gt;=0.096,A148&lt;5.45),1.467,IF(AND(G148&gt;=0.628,D148&lt;2.45,A148&lt;6.85,A148&gt;=6.2,D148&gt;=1.7,A148&lt;7.05,A148&gt;=5.9,A148&gt;=5.45),5.1,IF(AND(A148&gt;=6.75,G148&lt;0.628,D148&lt;2.45,A148&lt;6.85,A148&gt;=6.2,D148&gt;=1.7,A148&lt;7.05,A148&gt;=5.9,A148&gt;=5.45),5.9,IF(AND(H148&lt;11.824,A148&lt;6.75,G148&lt;0.628,D148&lt;2.45,A148&lt;6.85,A148&gt;=6.2,D148&gt;=1.7,A148&lt;7.05,A148&gt;=5.9,A148&gt;=5.45),5.44,IF(AND(H148&lt;14.378,H148&gt;=11.824,A148&lt;6.75,G148&lt;0.628,D148&lt;2.45,A148&lt;6.85,A148&gt;=6.2,D148&gt;=1.7,A148&lt;7.05,A148&gt;=5.9,A148&gt;=5.45),5.6,IF(AND(H148&gt;=14.378,H148&gt;=11.824,A148&lt;6.75,G148&lt;0.628,D148&lt;2.45,A148&lt;6.85,A148&gt;=6.2,D148&gt;=1.7,A148&lt;7.05,A148&gt;=5.9,A148&gt;=5.45),5.8,"shouldnthappen"))))))))))))))))))))))))))))))))))</f>
        <v>5.1</v>
      </c>
      <c r="BH148" s="1" t="n">
        <f aca="false">IF(AND(G148&gt;=0.905,F148&lt;1.5),1.8,IF(AND(H148&lt;5.523,G148&lt;0.905,F148&lt;1.5),1,IF(AND(D148&gt;=0.4,H148&gt;=5.523,G148&lt;0.905,F148&lt;1.5),1.7,IF(AND(G148&gt;=0.878,D148&lt;1.35,F148&lt;2.5,F148&gt;=1.5),4.4,IF(AND(A148&lt;5.4,D148&gt;=1.35,F148&lt;2.5,F148&gt;=1.5),3.9,IF(AND(G148&lt;0.177,B148&lt;3.15,F148&gt;=2.5,F148&gt;=1.5),6.15,IF(AND(H148&lt;10.393,B148&gt;=3.15,F148&gt;=2.5,F148&gt;=1.5),5.94,IF(AND(H148&gt;=10.393,B148&gt;=3.15,F148&gt;=2.5,F148&gt;=1.5),5.467,IF(AND(D148&gt;=1.25,G148&lt;0.878,D148&lt;1.35,F148&lt;2.5,F148&gt;=1.5),4.18,IF(AND(G148&gt;=0.709,A148&gt;=5.4,D148&gt;=1.35,F148&lt;2.5,F148&gt;=1.5),4.9,IF(AND(B148&lt;2.6,G148&gt;=0.177,B148&lt;3.15,F148&gt;=2.5,F148&gt;=1.5),4.8,IF(AND(A148&lt;4.35,A148&lt;5.05,D148&lt;0.4,H148&gt;=5.523,G148&lt;0.905,F148&lt;1.5),1.1,IF(AND(A148&gt;=5.6,A148&gt;=5.05,D148&lt;0.4,H148&gt;=5.523,G148&lt;0.905,F148&lt;1.5),1.7,IF(AND(D148&lt;1.05,D148&lt;1.25,G148&lt;0.878,D148&lt;1.35,F148&lt;2.5,F148&gt;=1.5),3.6,IF(AND(D148&gt;=1.55,G148&lt;0.709,A148&gt;=5.4,D148&gt;=1.35,F148&lt;2.5,F148&gt;=1.5),4.975,IF(AND(D148&lt;1.7,B148&gt;=2.6,G148&gt;=0.177,B148&lt;3.15,F148&gt;=2.5,F148&gt;=1.5),5.8,IF(AND(B148&lt;3.15,A148&gt;=4.35,A148&lt;5.05,D148&lt;0.4,H148&gt;=5.523,G148&lt;0.905,F148&lt;1.5),1.46,IF(AND(A148&gt;=5.45,A148&lt;5.6,A148&gt;=5.05,D148&lt;0.4,H148&gt;=5.523,G148&lt;0.905,F148&lt;1.5),1.35,IF(AND(H148&lt;10.974,D148&gt;=1.05,D148&lt;1.25,G148&lt;0.878,D148&lt;1.35,F148&lt;2.5,F148&gt;=1.5),3.8,IF(AND(H148&gt;=13.654,D148&lt;1.55,G148&lt;0.709,A148&gt;=5.4,D148&gt;=1.35,F148&lt;2.5,F148&gt;=1.5),4.725,IF(AND(A148&lt;4.5,B148&gt;=3.15,A148&gt;=4.35,A148&lt;5.05,D148&lt;0.4,H148&gt;=5.523,G148&lt;0.905,F148&lt;1.5),1.3,IF(AND(G148&lt;0.676,A148&lt;5.45,A148&lt;5.6,A148&gt;=5.05,D148&lt;0.4,H148&gt;=5.523,G148&lt;0.905,F148&lt;1.5),1.5,IF(AND(G148&gt;=0.676,A148&lt;5.45,A148&lt;5.6,A148&gt;=5.05,D148&lt;0.4,H148&gt;=5.523,G148&lt;0.905,F148&lt;1.5),1.55,IF(AND(A148&lt;5.7,H148&gt;=10.974,D148&gt;=1.05,D148&lt;1.25,G148&lt;0.878,D148&lt;1.35,F148&lt;2.5,F148&gt;=1.5),3.9,IF(AND(A148&gt;=5.7,H148&gt;=10.974,D148&gt;=1.05,D148&lt;1.25,G148&lt;0.878,D148&lt;1.35,F148&lt;2.5,F148&gt;=1.5),3.933,IF(AND(G148&gt;=0.644,H148&lt;13.654,D148&lt;1.55,G148&lt;0.709,A148&gt;=5.4,D148&gt;=1.35,F148&lt;2.5,F148&gt;=1.5),4.4,IF(AND(B148&lt;2.9,A148&lt;6.2,D148&gt;=1.7,B148&gt;=2.6,G148&gt;=0.177,B148&lt;3.15,F148&gt;=2.5,F148&gt;=1.5),5.02,IF(AND(B148&gt;=2.9,A148&lt;6.2,D148&gt;=1.7,B148&gt;=2.6,G148&gt;=0.177,B148&lt;3.15,F148&gt;=2.5,F148&gt;=1.5),4.8,IF(AND(D148&lt;2.2,A148&gt;=6.2,D148&gt;=1.7,B148&gt;=2.6,G148&gt;=0.177,B148&lt;3.15,F148&gt;=2.5,F148&gt;=1.5),5.325,IF(AND(D148&gt;=2.2,A148&gt;=6.2,D148&gt;=1.7,B148&gt;=2.6,G148&gt;=0.177,B148&lt;3.15,F148&gt;=2.5,F148&gt;=1.5),5.1,IF(AND(D148&lt;0.25,A148&gt;=4.5,B148&gt;=3.15,A148&gt;=4.35,A148&lt;5.05,D148&lt;0.4,H148&gt;=5.523,G148&lt;0.905,F148&lt;1.5),1.357,IF(AND(D148&gt;=0.25,A148&gt;=4.5,B148&gt;=3.15,A148&gt;=4.35,A148&lt;5.05,D148&lt;0.4,H148&gt;=5.523,G148&lt;0.905,F148&lt;1.5),1.333,IF(AND(H148&lt;10.723,G148&lt;0.644,H148&lt;13.654,D148&lt;1.55,G148&lt;0.709,A148&gt;=5.4,D148&gt;=1.35,F148&lt;2.5,F148&gt;=1.5),4.6,IF(AND(H148&gt;=10.723,G148&lt;0.644,H148&lt;13.654,D148&lt;1.55,G148&lt;0.709,A148&gt;=5.4,D148&gt;=1.35,F148&lt;2.5,F148&gt;=1.5),4.5,"shouldnthappen"))))))))))))))))))))))))))))))))))</f>
        <v>5.1</v>
      </c>
      <c r="BI148" s="1" t="n">
        <f aca="false">IF(AND(D148&gt;=0.8,A148&lt;5.45),3.9,IF(AND(D148&gt;=0.45,D148&lt;0.8,A148&lt;5.45),1.66,IF(AND(H148&lt;16.447,B148&gt;=3.45,A148&gt;=5.45),1.525,IF(AND(H148&gt;=16.447,B148&gt;=3.45,A148&gt;=5.45),6.4,IF(AND(H148&lt;5.245,D148&lt;0.45,D148&lt;0.8,A148&lt;5.45),1,IF(AND(A148&gt;=7.2,G148&lt;0.154,B148&lt;3.45,A148&gt;=5.45),6.7,IF(AND(D148&lt;1.65,A148&lt;7.2,G148&lt;0.154,B148&lt;3.45,A148&gt;=5.45),4.7,IF(AND(D148&gt;=1.65,A148&lt;7.2,G148&lt;0.154,B148&lt;3.45,A148&gt;=5.45),5.52,IF(AND(D148&gt;=0.25,A148&lt;5.05,H148&gt;=5.245,D148&lt;0.45,D148&lt;0.8,A148&lt;5.45),1.35,IF(AND(H148&lt;6.089,A148&gt;=5.05,H148&gt;=5.245,D148&lt;0.45,D148&lt;0.8,A148&lt;5.45),1.7,IF(AND(D148&lt;1.2,B148&lt;2.6,A148&lt;5.75,G148&gt;=0.154,B148&lt;3.45,A148&gt;=5.45),3.85,IF(AND(D148&gt;=1.2,B148&lt;2.6,A148&lt;5.75,G148&gt;=0.154,B148&lt;3.45,A148&gt;=5.45),4,IF(AND(D148&gt;=1.65,B148&gt;=2.6,A148&lt;5.75,G148&gt;=0.154,B148&lt;3.45,A148&gt;=5.45),4.9,IF(AND(G148&lt;0.353,F148&lt;2.5,A148&gt;=5.75,G148&gt;=0.154,B148&lt;3.45,A148&gt;=5.45),4.25,IF(AND(A148&gt;=7.25,F148&gt;=2.5,A148&gt;=5.75,G148&gt;=0.154,B148&lt;3.45,A148&gt;=5.45),6.45,IF(AND(H148&lt;11.218,D148&lt;0.25,A148&lt;5.05,H148&gt;=5.245,D148&lt;0.45,D148&lt;0.8,A148&lt;5.45),1.42,IF(AND(G148&lt;0.517,H148&gt;=6.089,A148&gt;=5.05,H148&gt;=5.245,D148&lt;0.45,D148&lt;0.8,A148&lt;5.45),1.44,IF(AND(G148&gt;=0.517,H148&gt;=6.089,A148&gt;=5.05,H148&gt;=5.245,D148&lt;0.45,D148&lt;0.8,A148&lt;5.45),1.54,IF(AND(H148&gt;=10.194,D148&lt;1.65,B148&gt;=2.6,A148&lt;5.75,G148&gt;=0.154,B148&lt;3.45,A148&gt;=5.45),4.35,IF(AND(B148&gt;=3.15,G148&gt;=0.353,F148&lt;2.5,A148&gt;=5.75,G148&gt;=0.154,B148&lt;3.45,A148&gt;=5.45),4.7,IF(AND(H148&lt;7.716,A148&lt;7.25,F148&gt;=2.5,A148&gt;=5.75,G148&gt;=0.154,B148&lt;3.45,A148&gt;=5.45),5.04,IF(AND(G148&lt;0.175,H148&gt;=11.218,D148&lt;0.25,A148&lt;5.05,H148&gt;=5.245,D148&lt;0.45,D148&lt;0.8,A148&lt;5.45),1.5,IF(AND(H148&lt;7.713,H148&lt;10.194,D148&lt;1.65,B148&gt;=2.6,A148&lt;5.75,G148&gt;=0.154,B148&lt;3.45,A148&gt;=5.45),4.1,IF(AND(H148&gt;=7.713,H148&lt;10.194,D148&lt;1.65,B148&gt;=2.6,A148&lt;5.75,G148&gt;=0.154,B148&lt;3.45,A148&gt;=5.45),4.2,IF(AND(B148&gt;=3.05,B148&lt;3.15,G148&gt;=0.353,F148&lt;2.5,A148&gt;=5.75,G148&gt;=0.154,B148&lt;3.45,A148&gt;=5.45),4.4,IF(AND(D148&gt;=2.45,H148&gt;=7.716,A148&lt;7.25,F148&gt;=2.5,A148&gt;=5.75,G148&gt;=0.154,B148&lt;3.45,A148&gt;=5.45),5.85,IF(AND(D148&lt;0.15,G148&gt;=0.175,H148&gt;=11.218,D148&lt;0.25,A148&lt;5.05,H148&gt;=5.245,D148&lt;0.45,D148&lt;0.8,A148&lt;5.45),1.1,IF(AND(H148&gt;=16.317,B148&lt;3.05,B148&lt;3.15,G148&gt;=0.353,F148&lt;2.5,A148&gt;=5.75,G148&gt;=0.154,B148&lt;3.45,A148&gt;=5.45),4.8,IF(AND(G148&gt;=0.857,D148&lt;2.45,H148&gt;=7.716,A148&lt;7.25,F148&gt;=2.5,A148&gt;=5.75,G148&gt;=0.154,B148&lt;3.45,A148&gt;=5.45),5.05,IF(AND(G148&lt;0.245,D148&gt;=0.15,G148&gt;=0.175,H148&gt;=11.218,D148&lt;0.25,A148&lt;5.05,H148&gt;=5.245,D148&lt;0.45,D148&lt;0.8,A148&lt;5.45),1.3,IF(AND(G148&gt;=0.245,D148&gt;=0.15,G148&gt;=0.175,H148&gt;=11.218,D148&lt;0.25,A148&lt;5.05,H148&gt;=5.245,D148&lt;0.45,D148&lt;0.8,A148&lt;5.45),1.22,IF(AND(B148&lt;2.85,H148&lt;16.317,B148&lt;3.05,B148&lt;3.15,G148&gt;=0.353,F148&lt;2.5,A148&gt;=5.75,G148&gt;=0.154,B148&lt;3.45,A148&gt;=5.45),4.6,IF(AND(B148&gt;=2.85,H148&lt;16.317,B148&lt;3.05,B148&lt;3.15,G148&gt;=0.353,F148&lt;2.5,A148&gt;=5.75,G148&gt;=0.154,B148&lt;3.45,A148&gt;=5.45),4.633,IF(AND(D148&lt;1.85,G148&lt;0.857,D148&lt;2.45,H148&gt;=7.716,A148&lt;7.25,F148&gt;=2.5,A148&gt;=5.75,G148&gt;=0.154,B148&lt;3.45,A148&gt;=5.45),5.8,IF(AND(H148&lt;11.297,D148&gt;=1.85,G148&lt;0.857,D148&lt;2.45,H148&gt;=7.716,A148&lt;7.25,F148&gt;=2.5,A148&gt;=5.75,G148&gt;=0.154,B148&lt;3.45,A148&gt;=5.45),5.3,IF(AND(G148&lt;0.388,H148&gt;=11.297,D148&gt;=1.85,G148&lt;0.857,D148&lt;2.45,H148&gt;=7.716,A148&lt;7.25,F148&gt;=2.5,A148&gt;=5.75,G148&gt;=0.154,B148&lt;3.45,A148&gt;=5.45),5.4,IF(AND(G148&gt;=0.388,H148&gt;=11.297,D148&gt;=1.85,G148&lt;0.857,D148&lt;2.45,H148&gt;=7.716,A148&lt;7.25,F148&gt;=2.5,A148&gt;=5.75,G148&gt;=0.154,B148&lt;3.45,A148&gt;=5.45),5.6,"shouldnthappen")))))))))))))))))))))))))))))))))))))</f>
        <v>5.05</v>
      </c>
      <c r="BJ148" s="1" t="n">
        <f aca="false">IF(AND(F148&gt;=2,B148&gt;=3.35),6.1,IF(AND(H148&gt;=12.719,F148&lt;1.5,B148&lt;3.35),1.567,IF(AND(H148&lt;5.245,F148&lt;2,B148&gt;=3.35),1,IF(AND(D148&lt;0.15,H148&lt;12.719,F148&lt;1.5,B148&lt;3.35),1.5,IF(AND(D148&gt;=0.35,H148&gt;=5.245,F148&lt;2,B148&gt;=3.35),1.6,IF(AND(A148&lt;4.9,D148&gt;=0.15,H148&lt;12.719,F148&lt;1.5,B148&lt;3.35),1.36,IF(AND(B148&lt;2.65,G148&lt;0.572,D148&lt;1.45,F148&gt;=1.5,B148&lt;3.35),3.5,IF(AND(A148&lt;6.1,F148&lt;2.5,D148&gt;=1.45,F148&gt;=1.5,B148&lt;3.35),5.1,IF(AND(G148&gt;=0.607,D148&lt;0.35,H148&gt;=5.245,F148&lt;2,B148&gt;=3.35),1.65,IF(AND(G148&lt;0.546,A148&gt;=4.9,D148&gt;=0.15,H148&lt;12.719,F148&lt;1.5,B148&lt;3.35),1.2,IF(AND(G148&gt;=0.546,A148&gt;=4.9,D148&gt;=0.15,H148&lt;12.719,F148&lt;1.5,B148&lt;3.35),1.4,IF(AND(A148&gt;=6.3,B148&gt;=2.65,G148&lt;0.572,D148&lt;1.45,F148&gt;=1.5,B148&lt;3.35),4.8,IF(AND(D148&lt;1.15,B148&lt;2.85,G148&gt;=0.572,D148&lt;1.45,F148&gt;=1.5,B148&lt;3.35),3.9,IF(AND(B148&gt;=3.15,B148&gt;=2.85,G148&gt;=0.572,D148&lt;1.45,F148&gt;=1.5,B148&lt;3.35),4.7,IF(AND(B148&lt;2.95,A148&gt;=6.1,F148&lt;2.5,D148&gt;=1.45,F148&gt;=1.5,B148&lt;3.35),4.533,IF(AND(B148&gt;=2.95,A148&gt;=6.1,F148&lt;2.5,D148&gt;=1.45,F148&gt;=1.5,B148&lt;3.35),4.75,IF(AND(A148&gt;=6.7,G148&lt;0.107,F148&gt;=2.5,D148&gt;=1.45,F148&gt;=1.5,B148&lt;3.35),5.7,IF(AND(G148&gt;=0.385,G148&lt;0.607,D148&lt;0.35,H148&gt;=5.245,F148&lt;2,B148&gt;=3.35),1.325,IF(AND(D148&lt;1.25,A148&lt;6.3,B148&gt;=2.65,G148&lt;0.572,D148&lt;1.45,F148&gt;=1.5,B148&lt;3.35),4,IF(AND(D148&gt;=1.25,A148&lt;6.3,B148&gt;=2.65,G148&lt;0.572,D148&lt;1.45,F148&gt;=1.5,B148&lt;3.35),4.18,IF(AND(G148&lt;0.907,D148&gt;=1.15,B148&lt;2.85,G148&gt;=0.572,D148&lt;1.45,F148&gt;=1.5,B148&lt;3.35),4,IF(AND(G148&gt;=0.907,D148&gt;=1.15,B148&lt;2.85,G148&gt;=0.572,D148&lt;1.45,F148&gt;=1.5,B148&lt;3.35),4.4,IF(AND(H148&lt;8.326,B148&lt;3.15,B148&gt;=2.85,G148&gt;=0.572,D148&lt;1.45,F148&gt;=1.5,B148&lt;3.35),3.6,IF(AND(H148&gt;=8.326,B148&lt;3.15,B148&gt;=2.85,G148&gt;=0.572,D148&lt;1.45,F148&gt;=1.5,B148&lt;3.35),4.48,IF(AND(B148&lt;2.95,A148&lt;6.7,G148&lt;0.107,F148&gt;=2.5,D148&gt;=1.45,F148&gt;=1.5,B148&lt;3.35),5.6,IF(AND(B148&gt;=2.95,A148&lt;6.7,G148&lt;0.107,F148&gt;=2.5,D148&gt;=1.45,F148&gt;=1.5,B148&lt;3.35),5.5,IF(AND(G148&lt;0.205,G148&lt;0.432,G148&gt;=0.107,F148&gt;=2.5,D148&gt;=1.45,F148&gt;=1.5,B148&lt;3.35),5.3,IF(AND(B148&gt;=3.05,G148&gt;=0.432,G148&gt;=0.107,F148&gt;=2.5,D148&gt;=1.45,F148&gt;=1.5,B148&lt;3.35),5.86,IF(AND(H148&gt;=14.057,G148&lt;0.385,G148&lt;0.607,D148&lt;0.35,H148&gt;=5.245,F148&lt;2,B148&gt;=3.35),1.7,IF(AND(D148&lt;1.7,G148&gt;=0.205,G148&lt;0.432,G148&gt;=0.107,F148&gt;=2.5,D148&gt;=1.45,F148&gt;=1.5,B148&lt;3.35),5,IF(AND(G148&lt;0.779,B148&lt;3.05,G148&gt;=0.432,G148&gt;=0.107,F148&gt;=2.5,D148&gt;=1.45,F148&gt;=1.5,B148&lt;3.35),4.9,IF(AND(G148&gt;=0.779,B148&lt;3.05,G148&gt;=0.432,G148&gt;=0.107,F148&gt;=2.5,D148&gt;=1.45,F148&gt;=1.5,B148&lt;3.35),5.533,IF(AND(D148&gt;=0.25,H148&lt;14.057,G148&lt;0.385,G148&lt;0.607,D148&lt;0.35,H148&gt;=5.245,F148&lt;2,B148&gt;=3.35),1.4,IF(AND(B148&lt;2.85,D148&gt;=1.7,G148&gt;=0.205,G148&lt;0.432,G148&gt;=0.107,F148&gt;=2.5,D148&gt;=1.45,F148&gt;=1.5,B148&lt;3.35),5.1,IF(AND(B148&gt;=2.85,D148&gt;=1.7,G148&gt;=0.205,G148&lt;0.432,G148&gt;=0.107,F148&gt;=2.5,D148&gt;=1.45,F148&gt;=1.5,B148&lt;3.35),5.15,IF(AND(A148&lt;5.1,D148&lt;0.25,H148&lt;14.057,G148&lt;0.385,G148&lt;0.607,D148&lt;0.35,H148&gt;=5.245,F148&lt;2,B148&gt;=3.35),1.4,IF(AND(A148&gt;=5.1,D148&lt;0.25,H148&lt;14.057,G148&lt;0.385,G148&lt;0.607,D148&lt;0.35,H148&gt;=5.245,F148&lt;2,B148&gt;=3.35),1.5,"shouldnthappen")))))))))))))))))))))))))))))))))))))</f>
        <v>5.533</v>
      </c>
    </row>
    <row r="149" customFormat="false" ht="13.8" hidden="false" customHeight="false" outlineLevel="0" collapsed="false">
      <c r="A149" s="1" t="n">
        <v>6.3</v>
      </c>
      <c r="B149" s="1" t="n">
        <v>2.5</v>
      </c>
      <c r="C149" s="1" t="n">
        <v>5</v>
      </c>
      <c r="D149" s="1" t="n">
        <v>1.9</v>
      </c>
      <c r="E149" s="1" t="s">
        <v>93</v>
      </c>
      <c r="F149" s="1" t="n">
        <v>3</v>
      </c>
      <c r="G149" s="1" t="n">
        <v>0.203881634632125</v>
      </c>
      <c r="H149" s="16" t="n">
        <v>11.565294322744</v>
      </c>
      <c r="I149" s="11" t="n">
        <f aca="false">C149</f>
        <v>5</v>
      </c>
      <c r="J149" s="1" t="n">
        <f aca="false">AVERAGE(M149:BJ149)</f>
        <v>5.36402</v>
      </c>
      <c r="K149" s="15" t="n">
        <f aca="false">1-SQRT(VAR(M149:BJ149, I149)) / AVERAGE(M149:BJ149)</f>
        <v>0.935521385570082</v>
      </c>
      <c r="L149" s="1" t="n">
        <f aca="false">(J149-I149)/I149</f>
        <v>0.072804</v>
      </c>
      <c r="M149" s="1" t="n">
        <f aca="false">IF(AND(H149&gt;=16.241,B149&gt;=3.35),6.4,IF(AND(D149&gt;=0.75,A149&lt;5.15,B149&lt;3.35),4.1,IF(AND(D149&gt;=1.5,H149&lt;16.241,B149&gt;=3.35),5.767,IF(AND(B149&gt;=3.25,D149&lt;0.75,A149&lt;5.15,B149&lt;3.35),1.58,IF(AND(A149&lt;4.95,D149&lt;1.5,H149&lt;16.241,B149&gt;=3.35),1.4,IF(AND(A149&lt;4.5,B149&lt;3.25,D149&lt;0.75,A149&lt;5.15,B149&lt;3.35),1.26,IF(AND(A149&gt;=4.5,B149&lt;3.25,D149&lt;0.75,A149&lt;5.15,B149&lt;3.35),1.48,IF(AND(G149&lt;0.356,H149&lt;12.557,D149&lt;1.45,A149&gt;=5.15,B149&lt;3.35),4.267,IF(AND(D149&lt;1.25,H149&gt;=12.557,D149&lt;1.45,A149&gt;=5.15,B149&lt;3.35),4.05,IF(AND(D149&gt;=1.35,G149&gt;=0.356,H149&lt;12.557,D149&lt;1.45,A149&gt;=5.15,B149&lt;3.35),4.25,IF(AND(H149&lt;15.086,D149&gt;=1.25,H149&gt;=12.557,D149&lt;1.45,A149&gt;=5.15,B149&lt;3.35),4.4,IF(AND(F149&lt;2.5,G149&gt;=0.44,D149&lt;2.05,D149&gt;=1.45,A149&gt;=5.15,B149&lt;3.35),4.7,IF(AND(H149&lt;10.391,B149&lt;3.15,D149&gt;=2.05,D149&gt;=1.45,A149&gt;=5.15,B149&lt;3.35),5.1,IF(AND(G149&lt;0.505,B149&gt;=3.15,D149&gt;=2.05,D149&gt;=1.45,A149&gt;=5.15,B149&lt;3.35),5.7,IF(AND(G149&gt;=0.505,B149&gt;=3.15,D149&gt;=2.05,D149&gt;=1.45,A149&gt;=5.15,B149&lt;3.35),5.95,IF(AND(D149&gt;=0.5,G149&lt;0.905,A149&gt;=4.95,D149&lt;1.5,H149&lt;16.241,B149&gt;=3.35),1.6,IF(AND(B149&lt;3.6,G149&gt;=0.905,A149&gt;=4.95,D149&lt;1.5,H149&lt;16.241,B149&gt;=3.35),1.7,IF(AND(B149&gt;=3.6,G149&gt;=0.905,A149&gt;=4.95,D149&lt;1.5,H149&lt;16.241,B149&gt;=3.35),1.767,IF(AND(A149&gt;=5.7,D149&lt;1.35,G149&gt;=0.356,H149&lt;12.557,D149&lt;1.45,A149&gt;=5.15,B149&lt;3.35),3.9,IF(AND(A149&lt;6.35,H149&gt;=15.086,D149&gt;=1.25,H149&gt;=12.557,D149&lt;1.45,A149&gt;=5.15,B149&lt;3.35),4.7,IF(AND(A149&gt;=6.35,H149&gt;=15.086,D149&gt;=1.25,H149&gt;=12.557,D149&lt;1.45,A149&gt;=5.15,B149&lt;3.35),4.6,IF(AND(H149&lt;9.252,D149&lt;1.55,G149&lt;0.44,D149&lt;2.05,D149&gt;=1.45,A149&gt;=5.15,B149&lt;3.35),5.08,IF(AND(H149&gt;=9.252,D149&lt;1.55,G149&lt;0.44,D149&lt;2.05,D149&gt;=1.45,A149&gt;=5.15,B149&lt;3.35),4.7,IF(AND(H149&lt;8.477,D149&gt;=1.55,G149&lt;0.44,D149&lt;2.05,D149&gt;=1.45,A149&gt;=5.15,B149&lt;3.35),5.1,IF(AND(H149&gt;=8.477,D149&gt;=1.55,G149&lt;0.44,D149&lt;2.05,D149&gt;=1.45,A149&gt;=5.15,B149&lt;3.35),5.4,IF(AND(H149&lt;8.435,F149&gt;=2.5,G149&gt;=0.44,D149&lt;2.05,D149&gt;=1.45,A149&gt;=5.15,B149&lt;3.35),5.1,IF(AND(H149&gt;=8.435,F149&gt;=2.5,G149&gt;=0.44,D149&lt;2.05,D149&gt;=1.45,A149&gt;=5.15,B149&lt;3.35),4.86,IF(AND(G149&lt;0.543,H149&gt;=10.391,B149&lt;3.15,D149&gt;=2.05,D149&gt;=1.45,A149&gt;=5.15,B149&lt;3.35),5.56,IF(AND(G149&gt;=0.543,H149&gt;=10.391,B149&lt;3.15,D149&gt;=2.05,D149&gt;=1.45,A149&gt;=5.15,B149&lt;3.35),5.8,IF(AND(A149&lt;5.05,D149&lt;0.5,G149&lt;0.905,A149&gt;=4.95,D149&lt;1.5,H149&lt;16.241,B149&gt;=3.35),1.3,IF(AND(H149&lt;6.583,A149&lt;5.7,D149&lt;1.35,G149&gt;=0.356,H149&lt;12.557,D149&lt;1.45,A149&gt;=5.15,B149&lt;3.35),4,IF(AND(G149&lt;0.585,A149&gt;=5.05,D149&lt;0.5,G149&lt;0.905,A149&gt;=4.95,D149&lt;1.5,H149&lt;16.241,B149&gt;=3.35),1.475,IF(AND(G149&lt;0.62,H149&gt;=6.583,A149&lt;5.7,D149&lt;1.35,G149&gt;=0.356,H149&lt;12.557,D149&lt;1.45,A149&gt;=5.15,B149&lt;3.35),3.75,IF(AND(G149&gt;=0.62,H149&gt;=6.583,A149&lt;5.7,D149&lt;1.35,G149&gt;=0.356,H149&lt;12.557,D149&lt;1.45,A149&gt;=5.15,B149&lt;3.35),3.6,IF(AND(B149&lt;3.75,G149&gt;=0.585,A149&gt;=5.05,D149&lt;0.5,G149&lt;0.905,A149&gt;=4.95,D149&lt;1.5,H149&lt;16.241,B149&gt;=3.35),1.5,IF(AND(B149&gt;=3.75,G149&gt;=0.585,A149&gt;=5.05,D149&lt;0.5,G149&lt;0.905,A149&gt;=4.95,D149&lt;1.5,H149&lt;16.241,B149&gt;=3.35),1.6,"shouldnthappen"))))))))))))))))))))))))))))))))))))</f>
        <v>5.4</v>
      </c>
      <c r="N149" s="1" t="n">
        <f aca="false">IF(AND(H149&lt;5.245,B149&lt;3.65,F149&lt;1.5),1,IF(AND(H149&gt;=14.096,B149&gt;=3.65,F149&lt;1.5),1.65,IF(AND(A149&gt;=5.45,H149&gt;=5.245,B149&lt;3.65,F149&lt;1.5),1.3,IF(AND(H149&gt;=13.586,H149&lt;14.096,B149&gt;=3.65,F149&lt;1.5),1.3,IF(AND(H149&lt;10.258,D149&lt;1.25,F149&lt;2.5,F149&gt;=1.5),3.38,IF(AND(H149&lt;6.982,D149&gt;=1.25,F149&lt;2.5,F149&gt;=1.5),3.96,IF(AND(H149&gt;=13.646,D149&lt;2.05,F149&gt;=2.5,F149&gt;=1.5),6.1,IF(AND(B149&lt;3.05,A149&lt;5.45,H149&gt;=5.245,B149&lt;3.65,F149&lt;1.5),1.375,IF(AND(H149&lt;6.543,H149&lt;13.586,H149&lt;14.096,B149&gt;=3.65,F149&lt;1.5),1.4,IF(AND(H149&gt;=6.543,H149&lt;13.586,H149&lt;14.096,B149&gt;=3.65,F149&lt;1.5),1.5,IF(AND(H149&lt;11.522,H149&gt;=10.258,D149&lt;1.25,F149&lt;2.5,F149&gt;=1.5),3.733,IF(AND(H149&gt;=11.522,H149&gt;=10.258,D149&lt;1.25,F149&lt;2.5,F149&gt;=1.5),3.92,IF(AND(H149&lt;5.767,H149&lt;13.646,D149&lt;2.05,F149&gt;=2.5,F149&gt;=1.5),4.5,IF(AND(A149&lt;6.8,B149&lt;3.15,D149&gt;=2.05,F149&gt;=2.5,F149&gt;=1.5),5.6,IF(AND(A149&gt;=6.8,B149&lt;3.15,D149&gt;=2.05,F149&gt;=2.5,F149&gt;=1.5),5.1,IF(AND(B149&lt;3.25,B149&gt;=3.15,D149&gt;=2.05,F149&gt;=2.5,F149&gt;=1.5),5.8,IF(AND(B149&gt;=3.25,B149&gt;=3.15,D149&gt;=2.05,F149&gt;=2.5,F149&gt;=1.5),5.65,IF(AND(B149&lt;3.15,B149&gt;=3.05,A149&lt;5.45,H149&gt;=5.245,B149&lt;3.65,F149&lt;1.5),1.5,IF(AND(G149&gt;=0.735,H149&lt;13.665,H149&gt;=6.982,D149&gt;=1.25,F149&lt;2.5,F149&gt;=1.5),4.2,IF(AND(H149&lt;14.03,H149&gt;=13.665,H149&gt;=6.982,D149&gt;=1.25,F149&lt;2.5,F149&gt;=1.5),4.8,IF(AND(A149&gt;=6.6,H149&gt;=5.767,H149&lt;13.646,D149&lt;2.05,F149&gt;=2.5,F149&gt;=1.5),6.05,IF(AND(G149&gt;=0.934,B149&gt;=3.15,B149&gt;=3.05,A149&lt;5.45,H149&gt;=5.245,B149&lt;3.65,F149&lt;1.5),1.7,IF(AND(D149&gt;=1.55,G149&lt;0.735,H149&lt;13.665,H149&gt;=6.982,D149&gt;=1.25,F149&lt;2.5,F149&gt;=1.5),5.1,IF(AND(D149&lt;1.45,H149&gt;=14.03,H149&gt;=13.665,H149&gt;=6.982,D149&gt;=1.25,F149&lt;2.5,F149&gt;=1.5),4.7,IF(AND(D149&gt;=1.45,H149&gt;=14.03,H149&gt;=13.665,H149&gt;=6.982,D149&gt;=1.25,F149&lt;2.5,F149&gt;=1.5),4.5,IF(AND(A149&gt;=6.2,A149&lt;6.6,H149&gt;=5.767,H149&lt;13.646,D149&lt;2.05,F149&gt;=2.5,F149&gt;=1.5),5.325,IF(AND(B149&lt;3.25,G149&lt;0.934,B149&gt;=3.15,B149&gt;=3.05,A149&lt;5.45,H149&gt;=5.245,B149&lt;3.65,F149&lt;1.5),1.3,IF(AND(D149&lt;1.35,D149&lt;1.55,G149&lt;0.735,H149&lt;13.665,H149&gt;=6.982,D149&gt;=1.25,F149&lt;2.5,F149&gt;=1.5),4.25,IF(AND(H149&lt;8.435,A149&lt;6.2,A149&lt;6.6,H149&gt;=5.767,H149&lt;13.646,D149&lt;2.05,F149&gt;=2.5,F149&gt;=1.5),5.1,IF(AND(H149&gt;=8.435,A149&lt;6.2,A149&lt;6.6,H149&gt;=5.767,H149&lt;13.646,D149&lt;2.05,F149&gt;=2.5,F149&gt;=1.5),4.9,IF(AND(A149&gt;=5.15,B149&gt;=3.25,G149&lt;0.934,B149&gt;=3.15,B149&gt;=3.05,A149&lt;5.45,H149&gt;=5.245,B149&lt;3.65,F149&lt;1.5),1.5,IF(AND(B149&lt;2.9,D149&gt;=1.35,D149&lt;1.55,G149&lt;0.735,H149&lt;13.665,H149&gt;=6.982,D149&gt;=1.25,F149&lt;2.5,F149&gt;=1.5),4.6,IF(AND(B149&gt;=2.9,D149&gt;=1.35,D149&lt;1.55,G149&lt;0.735,H149&lt;13.665,H149&gt;=6.982,D149&gt;=1.25,F149&lt;2.5,F149&gt;=1.5),4.52,IF(AND(G149&gt;=0.862,A149&lt;5.15,B149&gt;=3.25,G149&lt;0.934,B149&gt;=3.15,B149&gt;=3.05,A149&lt;5.45,H149&gt;=5.245,B149&lt;3.65,F149&lt;1.5),1.5,IF(AND(H149&lt;9.35,G149&lt;0.862,A149&lt;5.15,B149&gt;=3.25,G149&lt;0.934,B149&gt;=3.15,B149&gt;=3.05,A149&lt;5.45,H149&gt;=5.245,B149&lt;3.65,F149&lt;1.5),1.38,IF(AND(H149&gt;=9.35,G149&lt;0.862,A149&lt;5.15,B149&gt;=3.25,G149&lt;0.934,B149&gt;=3.15,B149&gt;=3.05,A149&lt;5.45,H149&gt;=5.245,B149&lt;3.65,F149&lt;1.5),1.4,"shouldnthappen"))))))))))))))))))))))))))))))))))))</f>
        <v>5.325</v>
      </c>
      <c r="O149" s="1" t="n">
        <f aca="false">IF(AND(B149&lt;2.75,A149&lt;5.55),3.96,IF(AND(H149&lt;9.205,A149&lt;5.9,A149&gt;=5.55),3.85,IF(AND(A149&lt;4.35,D149&lt;0.35,B149&gt;=2.75,A149&lt;5.55),1.1,IF(AND(B149&lt;3.65,D149&gt;=0.35,B149&gt;=2.75,A149&lt;5.55),1.65,IF(AND(B149&gt;=3.65,D149&gt;=0.35,B149&gt;=2.75,A149&lt;5.55),1.9,IF(AND(G149&gt;=0.732,H149&gt;=9.205,A149&lt;5.9,A149&gt;=5.55),4.9,IF(AND(G149&lt;0.273,G149&lt;0.732,H149&gt;=9.205,A149&lt;5.9,A149&gt;=5.55),4.5,IF(AND(A149&lt;6.3,G149&lt;0.422,F149&lt;2.5,A149&gt;=5.9,A149&gt;=5.55),5.1,IF(AND(A149&gt;=6.3,G149&lt;0.422,F149&lt;2.5,A149&gt;=5.9,A149&gt;=5.55),4.76,IF(AND(B149&lt;2.4,G149&gt;=0.422,F149&lt;2.5,A149&gt;=5.9,A149&gt;=5.55),4.45,IF(AND(A149&gt;=7,G149&gt;=0.628,F149&gt;=2.5,A149&gt;=5.9,A149&gt;=5.55),6.45,IF(AND(D149&lt;0.15,H149&lt;13.924,A149&gt;=4.35,D149&lt;0.35,B149&gt;=2.75,A149&lt;5.55),1.5,IF(AND(B149&lt;3.15,H149&gt;=13.924,A149&gt;=4.35,D149&lt;0.35,B149&gt;=2.75,A149&lt;5.55),1.56,IF(AND(B149&gt;=3.15,H149&gt;=13.924,A149&gt;=4.35,D149&lt;0.35,B149&gt;=2.75,A149&lt;5.55),1.3,IF(AND(H149&lt;14.316,G149&gt;=0.273,G149&lt;0.732,H149&gt;=9.205,A149&lt;5.9,A149&gt;=5.55),3.95,IF(AND(H149&gt;=14.316,G149&gt;=0.273,G149&lt;0.732,H149&gt;=9.205,A149&lt;5.9,A149&gt;=5.55),4.1,IF(AND(A149&lt;6.2,B149&gt;=2.4,G149&gt;=0.422,F149&lt;2.5,A149&gt;=5.9,A149&gt;=5.55),4.3,IF(AND(A149&gt;=7.05,G149&lt;0.364,G149&lt;0.628,F149&gt;=2.5,A149&gt;=5.9,A149&gt;=5.55),6.1,IF(AND(A149&gt;=7.55,G149&gt;=0.364,G149&lt;0.628,F149&gt;=2.5,A149&gt;=5.9,A149&gt;=5.55),6.4,IF(AND(A149&lt;6.15,A149&lt;7,G149&gt;=0.628,F149&gt;=2.5,A149&gt;=5.9,A149&gt;=5.55),4.9,IF(AND(D149&lt;1.45,A149&gt;=6.2,B149&gt;=2.4,G149&gt;=0.422,F149&lt;2.5,A149&gt;=5.9,A149&gt;=5.55),4.64,IF(AND(D149&gt;=1.45,A149&gt;=6.2,B149&gt;=2.4,G149&gt;=0.422,F149&lt;2.5,A149&gt;=5.9,A149&gt;=5.55),4.9,IF(AND(D149&lt;1.65,A149&lt;7.05,G149&lt;0.364,G149&lt;0.628,F149&gt;=2.5,A149&gt;=5.9,A149&gt;=5.55),5.1,IF(AND(D149&gt;=2.35,A149&lt;7.55,G149&gt;=0.364,G149&lt;0.628,F149&gt;=2.5,A149&gt;=5.9,A149&gt;=5.55),5.633,IF(AND(D149&lt;2.15,A149&gt;=6.15,A149&lt;7,G149&gt;=0.628,F149&gt;=2.5,A149&gt;=5.9,A149&gt;=5.55),5.1,IF(AND(D149&gt;=2.15,A149&gt;=6.15,A149&lt;7,G149&gt;=0.628,F149&gt;=2.5,A149&gt;=5.9,A149&gt;=5.55),5.267,IF(AND(A149&lt;4.9,A149&lt;5.05,D149&gt;=0.15,H149&lt;13.924,A149&gt;=4.35,D149&lt;0.35,B149&gt;=2.75,A149&lt;5.55),1.375,IF(AND(A149&gt;=4.9,A149&lt;5.05,D149&gt;=0.15,H149&lt;13.924,A149&gt;=4.35,D149&lt;0.35,B149&gt;=2.75,A149&lt;5.55),1.3,IF(AND(A149&lt;5.45,A149&gt;=5.05,D149&gt;=0.15,H149&lt;13.924,A149&gt;=4.35,D149&lt;0.35,B149&gt;=2.75,A149&lt;5.55),1.475,IF(AND(A149&gt;=5.45,A149&gt;=5.05,D149&gt;=0.15,H149&lt;13.924,A149&gt;=4.35,D149&lt;0.35,B149&gt;=2.75,A149&lt;5.55),1.4,IF(AND(B149&gt;=3.25,D149&lt;2.35,A149&lt;7.55,G149&gt;=0.364,G149&lt;0.628,F149&gt;=2.5,A149&gt;=5.9,A149&gt;=5.55),5.7,IF(AND(G149&lt;0.006,G149&lt;0.107,D149&gt;=1.65,A149&lt;7.05,G149&lt;0.364,G149&lt;0.628,F149&gt;=2.5,A149&gt;=5.9,A149&gt;=5.55),5.5,IF(AND(G149&gt;=0.006,G149&lt;0.107,D149&gt;=1.65,A149&lt;7.05,G149&lt;0.364,G149&lt;0.628,F149&gt;=2.5,A149&gt;=5.9,A149&gt;=5.55),5.667,IF(AND(D149&lt;2.2,G149&gt;=0.107,D149&gt;=1.65,A149&lt;7.05,G149&lt;0.364,G149&lt;0.628,F149&gt;=2.5,A149&gt;=5.9,A149&gt;=5.55),5.35,IF(AND(D149&gt;=2.2,G149&gt;=0.107,D149&gt;=1.65,A149&lt;7.05,G149&lt;0.364,G149&lt;0.628,F149&gt;=2.5,A149&gt;=5.9,A149&gt;=5.55),5.2,IF(AND(D149&lt;2.25,B149&lt;3.25,D149&lt;2.35,A149&lt;7.55,G149&gt;=0.364,G149&lt;0.628,F149&gt;=2.5,A149&gt;=5.9,A149&gt;=5.55),5.8,IF(AND(D149&gt;=2.25,B149&lt;3.25,D149&lt;2.35,A149&lt;7.55,G149&gt;=0.364,G149&lt;0.628,F149&gt;=2.5,A149&gt;=5.9,A149&gt;=5.55),5.9,"shouldnthappen")))))))))))))))))))))))))))))))))))))</f>
        <v>5.35</v>
      </c>
      <c r="P149" s="1" t="n">
        <f aca="false">IF(AND(D149&gt;=0.75,A149&lt;5.55),3.9,IF(AND(H149&lt;7.482,A149&gt;=5.55),3.45,IF(AND(B149&gt;=3.15,B149&lt;3.25,D149&lt;0.75,A149&lt;5.55),1.262,IF(AND(G149&gt;=0.446,B149&lt;3.15,B149&lt;3.25,D149&lt;0.75,A149&lt;5.55),1.1,IF(AND(G149&lt;0.408,A149&lt;5.05,B149&gt;=3.25,D149&lt;0.75,A149&lt;5.55),1.4,IF(AND(G149&gt;=0.408,A149&lt;5.05,B149&gt;=3.25,D149&lt;0.75,A149&lt;5.55),1.233,IF(AND(G149&gt;=0.676,A149&gt;=5.05,B149&gt;=3.25,D149&lt;0.75,A149&lt;5.55),1.72,IF(AND(H149&lt;9.386,A149&lt;5.85,F149&lt;2.5,H149&gt;=7.482,A149&gt;=5.55),3.5,IF(AND(H149&gt;=9.386,A149&lt;5.85,F149&lt;2.5,H149&gt;=7.482,A149&gt;=5.55),4.275,IF(AND(H149&gt;=16.284,G149&lt;0.865,F149&gt;=2.5,H149&gt;=7.482,A149&gt;=5.55),6.6,IF(AND(G149&lt;0.912,G149&gt;=0.865,F149&gt;=2.5,H149&gt;=7.482,A149&gt;=5.55),4.8,IF(AND(G149&gt;=0.912,G149&gt;=0.865,F149&gt;=2.5,H149&gt;=7.482,A149&gt;=5.55),5.175,IF(AND(A149&gt;=4.95,G149&lt;0.446,B149&lt;3.15,B149&lt;3.25,D149&lt;0.75,A149&lt;5.55),1.6,IF(AND(H149&gt;=12.974,G149&lt;0.676,A149&gt;=5.05,B149&gt;=3.25,D149&lt;0.75,A149&lt;5.55),1.3,IF(AND(D149&lt;1.45,H149&lt;13.531,A149&gt;=5.85,F149&lt;2.5,H149&gt;=7.482,A149&gt;=5.55),4.2,IF(AND(D149&gt;=1.45,H149&lt;13.531,A149&gt;=5.85,F149&lt;2.5,H149&gt;=7.482,A149&gt;=5.55),4.967,IF(AND(G149&lt;0.187,H149&gt;=13.531,A149&gt;=5.85,F149&lt;2.5,H149&gt;=7.482,A149&gt;=5.55),5,IF(AND(H149&gt;=12.675,A149&lt;4.95,G149&lt;0.446,B149&lt;3.15,B149&lt;3.25,D149&lt;0.75,A149&lt;5.55),1.5,IF(AND(H149&lt;10.826,H149&lt;12.974,G149&lt;0.676,A149&gt;=5.05,B149&gt;=3.25,D149&lt;0.75,A149&lt;5.55),1.46,IF(AND(H149&gt;=10.826,H149&lt;12.974,G149&lt;0.676,A149&gt;=5.05,B149&gt;=3.25,D149&lt;0.75,A149&lt;5.55),1.4,IF(AND(A149&lt;6.15,G149&gt;=0.187,H149&gt;=13.531,A149&gt;=5.85,F149&lt;2.5,H149&gt;=7.482,A149&gt;=5.55),4.7,IF(AND(A149&lt;6.85,B149&lt;2.95,H149&lt;16.284,G149&lt;0.865,F149&gt;=2.5,H149&gt;=7.482,A149&gt;=5.55),5.32,IF(AND(A149&gt;=6.85,B149&lt;2.95,H149&lt;16.284,G149&lt;0.865,F149&gt;=2.5,H149&gt;=7.482,A149&gt;=5.55),6.567,IF(AND(A149&lt;4.85,H149&lt;12.675,A149&lt;4.95,G149&lt;0.446,B149&lt;3.15,B149&lt;3.25,D149&lt;0.75,A149&lt;5.55),1.4,IF(AND(A149&gt;=4.85,H149&lt;12.675,A149&lt;4.95,G149&lt;0.446,B149&lt;3.15,B149&lt;3.25,D149&lt;0.75,A149&lt;5.55),1.5,IF(AND(B149&lt;3.1,A149&gt;=6.15,G149&gt;=0.187,H149&gt;=13.531,A149&gt;=5.85,F149&lt;2.5,H149&gt;=7.482,A149&gt;=5.55),4.467,IF(AND(B149&gt;=3.1,A149&gt;=6.15,G149&gt;=0.187,H149&gt;=13.531,A149&gt;=5.85,F149&lt;2.5,H149&gt;=7.482,A149&gt;=5.55),4.7,IF(AND(G149&gt;=0.379,B149&lt;3.15,B149&gt;=2.95,H149&lt;16.284,G149&lt;0.865,F149&gt;=2.5,H149&gt;=7.482,A149&gt;=5.55),5.733,IF(AND(A149&lt;6.6,B149&gt;=3.15,B149&gt;=2.95,H149&lt;16.284,G149&lt;0.865,F149&gt;=2.5,H149&gt;=7.482,A149&gt;=5.55),5.38,IF(AND(A149&lt;6.7,G149&lt;0.379,B149&lt;3.15,B149&gt;=2.95,H149&lt;16.284,G149&lt;0.865,F149&gt;=2.5,H149&gt;=7.482,A149&gt;=5.55),5.3,IF(AND(A149&gt;=6.7,G149&lt;0.379,B149&lt;3.15,B149&gt;=2.95,H149&lt;16.284,G149&lt;0.865,F149&gt;=2.5,H149&gt;=7.482,A149&gt;=5.55),5.16,IF(AND(A149&lt;7.05,A149&gt;=6.6,B149&gt;=3.15,B149&gt;=2.95,H149&lt;16.284,G149&lt;0.865,F149&gt;=2.5,H149&gt;=7.482,A149&gt;=5.55),5.78,IF(AND(A149&gt;=7.05,A149&gt;=6.6,B149&gt;=3.15,B149&gt;=2.95,H149&lt;16.284,G149&lt;0.865,F149&gt;=2.5,H149&gt;=7.482,A149&gt;=5.55),6.1,"shouldnthappen")))))))))))))))))))))))))))))))))</f>
        <v>5.32</v>
      </c>
      <c r="Q149" s="1" t="n">
        <f aca="false">IF(AND(G149&gt;=0.422,B149&lt;3.25,F149&lt;1.5),1.25,IF(AND(G149&gt;=0.082,G149&lt;0.125,F149&gt;=1.5),6.7,IF(AND(G149&lt;0.251,G149&lt;0.422,B149&lt;3.25,F149&lt;1.5),1.38,IF(AND(G149&gt;=0.251,G149&lt;0.422,B149&lt;3.25,F149&lt;1.5),1.55,IF(AND(G149&gt;=0.385,G149&lt;0.633,B149&gt;=3.25,F149&lt;1.5),1.367,IF(AND(B149&lt;3.35,G149&gt;=0.633,B149&gt;=3.25,F149&lt;1.5),1.7,IF(AND(A149&lt;5.85,G149&lt;0.082,G149&lt;0.125,F149&gt;=1.5),4.5,IF(AND(F149&gt;=2.5,D149&lt;1.6,G149&gt;=0.125,F149&gt;=1.5),5.05,IF(AND(H149&gt;=16.774,D149&gt;=1.6,G149&gt;=0.125,F149&gt;=1.5),6.4,IF(AND(D149&gt;=0.5,G149&lt;0.385,G149&lt;0.633,B149&gt;=3.25,F149&lt;1.5),1.6,IF(AND(B149&lt;3.6,B149&gt;=3.35,G149&gt;=0.633,B149&gt;=3.25,F149&lt;1.5),1.55,IF(AND(B149&gt;=3.6,B149&gt;=3.35,G149&gt;=0.633,B149&gt;=3.25,F149&lt;1.5),1.6,IF(AND(D149&lt;1.65,A149&gt;=5.85,G149&lt;0.082,G149&lt;0.125,F149&gt;=1.5),4.7,IF(AND(A149&lt;5.3,F149&lt;2.5,D149&lt;1.6,G149&gt;=0.125,F149&gt;=1.5),3.15,IF(AND(B149&gt;=3.2,H149&lt;16.774,D149&gt;=1.6,G149&gt;=0.125,F149&gt;=1.5),5.675,IF(AND(H149&lt;11.767,D149&lt;0.5,G149&lt;0.385,G149&lt;0.633,B149&gt;=3.25,F149&lt;1.5),1.5,IF(AND(H149&gt;=11.767,D149&lt;0.5,G149&lt;0.385,G149&lt;0.633,B149&gt;=3.25,F149&lt;1.5),1.367,IF(AND(H149&lt;8.367,D149&gt;=1.65,A149&gt;=5.85,G149&lt;0.082,G149&lt;0.125,F149&gt;=1.5),5.7,IF(AND(H149&gt;=8.367,D149&gt;=1.65,A149&gt;=5.85,G149&lt;0.082,G149&lt;0.125,F149&gt;=1.5),5.575,IF(AND(A149&gt;=7.1,B149&lt;3.2,H149&lt;16.774,D149&gt;=1.6,G149&gt;=0.125,F149&gt;=1.5),6.3,IF(AND(H149&gt;=15.395,B149&lt;2.85,A149&gt;=5.3,F149&lt;2.5,D149&lt;1.6,G149&gt;=0.125,F149&gt;=1.5),4.8,IF(AND(H149&lt;8.486,B149&gt;=2.85,A149&gt;=5.3,F149&lt;2.5,D149&lt;1.6,G149&gt;=0.125,F149&gt;=1.5),3.85,IF(AND(D149&gt;=2.1,A149&lt;7.1,B149&lt;3.2,H149&lt;16.774,D149&gt;=1.6,G149&gt;=0.125,F149&gt;=1.5),5.5,IF(AND(B149&gt;=2.75,H149&lt;15.395,B149&lt;2.85,A149&gt;=5.3,F149&lt;2.5,D149&lt;1.6,G149&gt;=0.125,F149&gt;=1.5),4.489,IF(AND(H149&gt;=15.168,H149&gt;=8.486,B149&gt;=2.85,A149&gt;=5.3,F149&lt;2.5,D149&lt;1.6,G149&gt;=0.125,F149&gt;=1.5),4.7,IF(AND(G149&gt;=0.519,D149&lt;2.1,A149&lt;7.1,B149&lt;3.2,H149&lt;16.774,D149&gt;=1.6,G149&gt;=0.125,F149&gt;=1.5),4.925,IF(AND(G149&gt;=0.897,B149&lt;2.75,H149&lt;15.395,B149&lt;2.85,A149&gt;=5.3,F149&lt;2.5,D149&lt;1.6,G149&gt;=0.125,F149&gt;=1.5),4.567,IF(AND(A149&lt;5.65,H149&lt;15.168,H149&gt;=8.486,B149&gt;=2.85,A149&gt;=5.3,F149&lt;2.5,D149&lt;1.6,G149&gt;=0.125,F149&gt;=1.5),4.5,IF(AND(G149&lt;0.23,G149&lt;0.519,D149&lt;2.1,A149&lt;7.1,B149&lt;3.2,H149&lt;16.774,D149&gt;=1.6,G149&gt;=0.125,F149&gt;=1.5),5,IF(AND(A149&lt;5.9,G149&lt;0.897,B149&lt;2.75,H149&lt;15.395,B149&lt;2.85,A149&gt;=5.3,F149&lt;2.5,D149&lt;1.6,G149&gt;=0.125,F149&gt;=1.5),4.1,IF(AND(A149&gt;=5.9,G149&lt;0.897,B149&lt;2.75,H149&lt;15.395,B149&lt;2.85,A149&gt;=5.3,F149&lt;2.5,D149&lt;1.6,G149&gt;=0.125,F149&gt;=1.5),4.5,IF(AND(A149&lt;6.05,A149&gt;=5.65,H149&lt;15.168,H149&gt;=8.486,B149&gt;=2.85,A149&gt;=5.3,F149&lt;2.5,D149&lt;1.6,G149&gt;=0.125,F149&gt;=1.5),4.2,IF(AND(A149&gt;=6.05,A149&gt;=5.65,H149&lt;15.168,H149&gt;=8.486,B149&gt;=2.85,A149&gt;=5.3,F149&lt;2.5,D149&lt;1.6,G149&gt;=0.125,F149&gt;=1.5),4.35,IF(AND(D149&lt;1.95,G149&gt;=0.23,G149&lt;0.519,D149&lt;2.1,A149&lt;7.1,B149&lt;3.2,H149&lt;16.774,D149&gt;=1.6,G149&gt;=0.125,F149&gt;=1.5),5.3,IF(AND(D149&gt;=1.95,G149&gt;=0.23,G149&lt;0.519,D149&lt;2.1,A149&lt;7.1,B149&lt;3.2,H149&lt;16.774,D149&gt;=1.6,G149&gt;=0.125,F149&gt;=1.5),5.2,"shouldnthappen")))))))))))))))))))))))))))))))))))</f>
        <v>5</v>
      </c>
      <c r="R149" s="1" t="n">
        <f aca="false">IF(AND(G149&gt;=0.901,F149&lt;1.5),1.9,IF(AND(H149&lt;5.523,D149&lt;0.35,G149&lt;0.901,F149&lt;1.5),1,IF(AND(B149&lt;3.6,D149&gt;=0.35,G149&lt;0.901,F149&lt;1.5),1.575,IF(AND(B149&gt;=3.6,D149&gt;=0.35,G149&lt;0.901,F149&lt;1.5),1.5,IF(AND(G149&gt;=0.837,D149&lt;1.15,D149&lt;1.45,F149&gt;=1.5),3,IF(AND(G149&gt;=0.66,D149&gt;=1.15,D149&lt;1.45,F149&gt;=1.5),4,IF(AND(F149&gt;=2.5,D149&lt;1.55,D149&gt;=1.45,F149&gt;=1.5),5.025,IF(AND(F149&lt;2.5,D149&gt;=1.55,D149&gt;=1.45,F149&gt;=1.5),4.933,IF(AND(B149&lt;2.45,G149&lt;0.837,D149&lt;1.15,D149&lt;1.45,F149&gt;=1.5),3.3,IF(AND(B149&gt;=2.45,G149&lt;0.837,D149&lt;1.15,D149&lt;1.45,F149&gt;=1.5),3.86,IF(AND(B149&gt;=3.05,F149&lt;2.5,D149&lt;1.55,D149&gt;=1.45,F149&gt;=1.5),4.8,IF(AND(D149&gt;=2.45,F149&gt;=2.5,D149&gt;=1.55,D149&gt;=1.45,F149&gt;=1.5),5.875,IF(AND(H149&lt;13.187,G149&lt;0.217,H149&gt;=5.523,D149&lt;0.35,G149&lt;0.901,F149&lt;1.5),1.4,IF(AND(H149&gt;=13.187,G149&lt;0.217,H149&gt;=5.523,D149&lt;0.35,G149&lt;0.901,F149&lt;1.5),1.5,IF(AND(G149&lt;0.33,G149&gt;=0.217,H149&gt;=5.523,D149&lt;0.35,G149&lt;0.901,F149&lt;1.5),1.28,IF(AND(A149&lt;6.05,D149&lt;1.35,G149&lt;0.66,D149&gt;=1.15,D149&lt;1.45,F149&gt;=1.5),4.175,IF(AND(A149&gt;=6.05,D149&lt;1.35,G149&lt;0.66,D149&gt;=1.15,D149&lt;1.45,F149&gt;=1.5),4.3,IF(AND(A149&lt;5.65,D149&gt;=1.35,G149&lt;0.66,D149&gt;=1.15,D149&lt;1.45,F149&gt;=1.5),3.9,IF(AND(A149&gt;=5.65,D149&gt;=1.35,G149&lt;0.66,D149&gt;=1.15,D149&lt;1.45,F149&gt;=1.5),4.52,IF(AND(A149&lt;6.25,B149&lt;3.05,F149&lt;2.5,D149&lt;1.55,D149&gt;=1.45,F149&gt;=1.5),4.5,IF(AND(A149&gt;=6.25,B149&lt;3.05,F149&lt;2.5,D149&lt;1.55,D149&gt;=1.45,F149&gt;=1.5),4.675,IF(AND(A149&gt;=7.25,D149&lt;2.45,F149&gt;=2.5,D149&gt;=1.55,D149&gt;=1.45,F149&gt;=1.5),6.433,IF(AND(D149&gt;=0.25,G149&gt;=0.33,G149&gt;=0.217,H149&gt;=5.523,D149&lt;0.35,G149&lt;0.901,F149&lt;1.5),1.4,IF(AND(A149&lt;6.15,A149&lt;7.25,D149&lt;2.45,F149&gt;=2.5,D149&gt;=1.55,D149&gt;=1.45,F149&gt;=1.5),5.025,IF(AND(H149&lt;6.439,D149&lt;0.25,G149&gt;=0.33,G149&gt;=0.217,H149&gt;=5.523,D149&lt;0.35,G149&lt;0.901,F149&lt;1.5),1.5,IF(AND(H149&gt;=6.439,D149&lt;0.25,G149&gt;=0.33,G149&gt;=0.217,H149&gt;=5.523,D149&lt;0.35,G149&lt;0.901,F149&lt;1.5),1.38,IF(AND(H149&gt;=13.711,A149&gt;=6.15,A149&lt;7.25,D149&lt;2.45,F149&gt;=2.5,D149&gt;=1.55,D149&gt;=1.45,F149&gt;=1.5),5.68,IF(AND(B149&gt;=3.3,H149&lt;13.711,A149&gt;=6.15,A149&lt;7.25,D149&lt;2.45,F149&gt;=2.5,D149&gt;=1.55,D149&gt;=1.45,F149&gt;=1.5),5.6,IF(AND(G149&lt;0.093,B149&lt;3.3,H149&lt;13.711,A149&gt;=6.15,A149&lt;7.25,D149&lt;2.45,F149&gt;=2.5,D149&gt;=1.55,D149&gt;=1.45,F149&gt;=1.5),5.56,IF(AND(D149&lt;1.95,G149&gt;=0.093,B149&lt;3.3,H149&lt;13.711,A149&gt;=6.15,A149&lt;7.25,D149&lt;2.45,F149&gt;=2.5,D149&gt;=1.55,D149&gt;=1.45,F149&gt;=1.5),5.3,IF(AND(B149&lt;3.15,D149&gt;=1.95,G149&gt;=0.093,B149&lt;3.3,H149&lt;13.711,A149&gt;=6.15,A149&lt;7.25,D149&lt;2.45,F149&gt;=2.5,D149&gt;=1.55,D149&gt;=1.45,F149&gt;=1.5),5.1,IF(AND(B149&gt;=3.15,D149&gt;=1.95,G149&gt;=0.093,B149&lt;3.3,H149&lt;13.711,A149&gt;=6.15,A149&lt;7.25,D149&lt;2.45,F149&gt;=2.5,D149&gt;=1.55,D149&gt;=1.45,F149&gt;=1.5),5.15,"shouldnthappen"))))))))))))))))))))))))))))))))</f>
        <v>5.3</v>
      </c>
      <c r="S149" s="1" t="n">
        <f aca="false">IF(AND(G149&gt;=0.859,D149&gt;=0.35,F149&lt;1.5),1.9,IF(AND(D149&lt;1.75,F149&gt;=2.5,F149&gt;=1.5),4.867,IF(AND(H149&lt;8.42,A149&lt;5.05,D149&lt;0.35,F149&lt;1.5),1.42,IF(AND(H149&gt;=14.877,A149&gt;=5.05,D149&lt;0.35,F149&lt;1.5),1.3,IF(AND(B149&lt;3.35,G149&lt;0.859,D149&gt;=0.35,F149&lt;1.5),1.7,IF(AND(B149&gt;=3.35,G149&lt;0.859,D149&gt;=0.35,F149&lt;1.5),1.5,IF(AND(A149&gt;=6.05,B149&lt;2.75,F149&lt;2.5,F149&gt;=1.5),4.733,IF(AND(G149&gt;=0.68,B149&gt;=2.75,F149&lt;2.5,F149&gt;=1.5),4.025,IF(AND(H149&gt;=16.284,D149&gt;=1.75,F149&gt;=2.5,F149&gt;=1.5),6.6,IF(AND(A149&lt;4.35,H149&gt;=8.42,A149&lt;5.05,D149&lt;0.35,F149&lt;1.5),1.1,IF(AND(G149&gt;=0.948,H149&lt;14.877,A149&gt;=5.05,D149&lt;0.35,F149&lt;1.5),1.7,IF(AND(A149&lt;5.3,A149&lt;6.05,B149&lt;2.75,F149&lt;2.5,F149&gt;=1.5),3,IF(AND(H149&gt;=15.168,G149&lt;0.68,B149&gt;=2.75,F149&lt;2.5,F149&gt;=1.5),4.75,IF(AND(H149&gt;=14.005,A149&gt;=4.35,H149&gt;=8.42,A149&lt;5.05,D149&lt;0.35,F149&lt;1.5),1.375,IF(AND(A149&gt;=5.55,G149&lt;0.948,H149&lt;14.877,A149&gt;=5.05,D149&lt;0.35,F149&lt;1.5),1.7,IF(AND(H149&lt;12.363,A149&gt;=5.3,A149&lt;6.05,B149&lt;2.75,F149&lt;2.5,F149&gt;=1.5),3.825,IF(AND(H149&gt;=12.363,A149&gt;=5.3,A149&lt;6.05,B149&lt;2.75,F149&lt;2.5,F149&gt;=1.5),4.033,IF(AND(H149&gt;=14.508,H149&lt;15.168,G149&lt;0.68,B149&gt;=2.75,F149&lt;2.5,F149&gt;=1.5),4.2,IF(AND(D149&gt;=2.35,D149&gt;=2.2,H149&lt;16.284,D149&gt;=1.75,F149&gt;=2.5,F149&gt;=1.5),5.267,IF(AND(G149&lt;0.231,H149&lt;14.005,A149&gt;=4.35,H149&gt;=8.42,A149&lt;5.05,D149&lt;0.35,F149&lt;1.5),1.4,IF(AND(H149&gt;=14.494,A149&lt;5.55,G149&lt;0.948,H149&lt;14.877,A149&gt;=5.05,D149&lt;0.35,F149&lt;1.5),1.6,IF(AND(A149&lt;6.1,H149&lt;14.508,H149&lt;15.168,G149&lt;0.68,B149&gt;=2.75,F149&lt;2.5,F149&gt;=1.5),4.5,IF(AND(A149&lt;6.1,H149&lt;11.8,D149&lt;2.2,H149&lt;16.284,D149&gt;=1.75,F149&gt;=2.5,F149&gt;=1.5),4.95,IF(AND(A149&gt;=6.1,H149&lt;11.8,D149&lt;2.2,H149&lt;16.284,D149&gt;=1.75,F149&gt;=2.5,F149&gt;=1.5),5.333,IF(AND(B149&lt;2.75,H149&gt;=11.8,D149&lt;2.2,H149&lt;16.284,D149&gt;=1.75,F149&gt;=2.5,F149&gt;=1.5),5.1,IF(AND(B149&gt;=3.15,D149&lt;2.35,D149&gt;=2.2,H149&lt;16.284,D149&gt;=1.75,F149&gt;=2.5,F149&gt;=1.5),5.5,IF(AND(B149&gt;=3.35,G149&gt;=0.231,H149&lt;14.005,A149&gt;=4.35,H149&gt;=8.42,A149&lt;5.05,D149&lt;0.35,F149&lt;1.5),1.3,IF(AND(H149&lt;13.869,H149&lt;14.494,A149&lt;5.55,G149&lt;0.948,H149&lt;14.877,A149&gt;=5.05,D149&lt;0.35,F149&lt;1.5),1.5,IF(AND(H149&gt;=13.869,H149&lt;14.494,A149&lt;5.55,G149&lt;0.948,H149&lt;14.877,A149&gt;=5.05,D149&lt;0.35,F149&lt;1.5),1.4,IF(AND(G149&lt;0.636,A149&gt;=6.1,H149&lt;14.508,H149&lt;15.168,G149&lt;0.68,B149&gt;=2.75,F149&lt;2.5,F149&gt;=1.5),4.68,IF(AND(G149&gt;=0.636,A149&gt;=6.1,H149&lt;14.508,H149&lt;15.168,G149&lt;0.68,B149&gt;=2.75,F149&lt;2.5,F149&gt;=1.5),4.4,IF(AND(B149&lt;2.85,B149&gt;=2.75,H149&gt;=11.8,D149&lt;2.2,H149&lt;16.284,D149&gt;=1.75,F149&gt;=2.5,F149&gt;=1.5),6.7,IF(AND(H149&lt;10.626,B149&lt;3.15,D149&lt;2.35,D149&gt;=2.2,H149&lt;16.284,D149&gt;=1.75,F149&gt;=2.5,F149&gt;=1.5),5.1,IF(AND(H149&gt;=10.626,B149&lt;3.15,D149&lt;2.35,D149&gt;=2.2,H149&lt;16.284,D149&gt;=1.75,F149&gt;=2.5,F149&gt;=1.5),5.2,IF(AND(G149&lt;0.378,B149&lt;3.35,G149&gt;=0.231,H149&lt;14.005,A149&gt;=4.35,H149&gt;=8.42,A149&lt;5.05,D149&lt;0.35,F149&lt;1.5),1.2,IF(AND(G149&gt;=0.378,B149&lt;3.35,G149&gt;=0.231,H149&lt;14.005,A149&gt;=4.35,H149&gt;=8.42,A149&lt;5.05,D149&lt;0.35,F149&lt;1.5),1.3,IF(AND(A149&lt;6.2,B149&gt;=2.85,B149&gt;=2.75,H149&gt;=11.8,D149&lt;2.2,H149&lt;16.284,D149&gt;=1.75,F149&gt;=2.5,F149&gt;=1.5),4.9,IF(AND(G149&lt;0.388,A149&gt;=6.2,B149&gt;=2.85,B149&gt;=2.75,H149&gt;=11.8,D149&lt;2.2,H149&lt;16.284,D149&gt;=1.75,F149&gt;=2.5,F149&gt;=1.5),5.52,IF(AND(G149&gt;=0.388,A149&gt;=6.2,B149&gt;=2.85,B149&gt;=2.75,H149&gt;=11.8,D149&lt;2.2,H149&lt;16.284,D149&gt;=1.75,F149&gt;=2.5,F149&gt;=1.5),5.7,"shouldnthappen")))))))))))))))))))))))))))))))))))))))</f>
        <v>5.333</v>
      </c>
      <c r="T149" s="1" t="n">
        <f aca="false">IF(AND(D149&gt;=0.8,A149&lt;5.45),3.7,IF(AND(D149&gt;=0.35,D149&lt;0.8,A149&lt;5.45),1.56,IF(AND(G149&lt;0.164,F149&lt;2.5,A149&gt;=5.45),1.6,IF(AND(H149&gt;=16.718,F149&gt;=2.5,A149&gt;=5.45),6.4,IF(AND(G149&gt;=0.719,H149&lt;16.718,F149&gt;=2.5,A149&gt;=5.45),5.05,IF(AND(A149&lt;4.35,A149&lt;5.05,D149&lt;0.35,D149&lt;0.8,A149&lt;5.45),1.1,IF(AND(H149&gt;=14.494,A149&gt;=5.05,D149&lt;0.35,D149&lt;0.8,A149&lt;5.45),1.6,IF(AND(G149&lt;0.338,D149&lt;1.25,G149&gt;=0.164,F149&lt;2.5,A149&gt;=5.45),4.1,IF(AND(H149&lt;8.397,D149&gt;=1.25,G149&gt;=0.164,F149&lt;2.5,A149&gt;=5.45),4,IF(AND(H149&lt;11.031,H149&lt;14.494,A149&gt;=5.05,D149&lt;0.35,D149&lt;0.8,A149&lt;5.45),1.5,IF(AND(H149&gt;=11.031,H149&lt;14.494,A149&gt;=5.05,D149&lt;0.35,D149&lt;0.8,A149&lt;5.45),1.44,IF(AND(B149&lt;2.65,H149&gt;=8.397,D149&gt;=1.25,G149&gt;=0.164,F149&lt;2.5,A149&gt;=5.45),4.767,IF(AND(H149&lt;7.388,G149&lt;0.487,G149&lt;0.719,H149&lt;16.718,F149&gt;=2.5,A149&gt;=5.45),5.067,IF(AND(G149&lt;0.533,G149&gt;=0.487,G149&lt;0.719,H149&lt;16.718,F149&gt;=2.5,A149&gt;=5.45),5.8,IF(AND(G149&gt;=0.533,G149&gt;=0.487,G149&lt;0.719,H149&lt;16.718,F149&gt;=2.5,A149&gt;=5.45),5.86,IF(AND(B149&lt;3.25,A149&gt;=4.95,A149&gt;=4.35,A149&lt;5.05,D149&lt;0.35,D149&lt;0.8,A149&lt;5.45),1.2,IF(AND(A149&lt;5.6,H149&lt;11.218,G149&gt;=0.338,D149&lt;1.25,G149&gt;=0.164,F149&lt;2.5,A149&gt;=5.45),3.7,IF(AND(A149&gt;=5.6,H149&lt;11.218,G149&gt;=0.338,D149&lt;1.25,G149&gt;=0.164,F149&lt;2.5,A149&gt;=5.45),3.5,IF(AND(H149&lt;12.668,H149&gt;=11.218,G149&gt;=0.338,D149&lt;1.25,G149&gt;=0.164,F149&lt;2.5,A149&gt;=5.45),3.9,IF(AND(H149&gt;=12.668,H149&gt;=11.218,G149&gt;=0.338,D149&lt;1.25,G149&gt;=0.164,F149&lt;2.5,A149&gt;=5.45),4,IF(AND(H149&gt;=15.705,B149&gt;=2.65,H149&gt;=8.397,D149&gt;=1.25,G149&gt;=0.164,F149&lt;2.5,A149&gt;=5.45),4.8,IF(AND(B149&lt;2.75,H149&gt;=7.388,G149&lt;0.487,G149&lt;0.719,H149&lt;16.718,F149&gt;=2.5,A149&gt;=5.45),5.26,IF(AND(B149&lt;2.95,A149&lt;4.5,A149&lt;4.95,A149&gt;=4.35,A149&lt;5.05,D149&lt;0.35,D149&lt;0.8,A149&lt;5.45),1.4,IF(AND(B149&gt;=2.95,A149&lt;4.5,A149&lt;4.95,A149&gt;=4.35,A149&lt;5.05,D149&lt;0.35,D149&lt;0.8,A149&lt;5.45),1.3,IF(AND(H149&gt;=13.924,A149&gt;=4.5,A149&lt;4.95,A149&gt;=4.35,A149&lt;5.05,D149&lt;0.35,D149&lt;0.8,A149&lt;5.45),1.5,IF(AND(G149&lt;0.252,B149&gt;=3.25,A149&gt;=4.95,A149&gt;=4.35,A149&lt;5.05,D149&lt;0.35,D149&lt;0.8,A149&lt;5.45),1.4,IF(AND(G149&gt;=0.252,B149&gt;=3.25,A149&gt;=4.95,A149&gt;=4.35,A149&lt;5.05,D149&lt;0.35,D149&lt;0.8,A149&lt;5.45),1.32,IF(AND(G149&gt;=0.473,H149&lt;15.705,B149&gt;=2.65,H149&gt;=8.397,D149&gt;=1.25,G149&gt;=0.164,F149&lt;2.5,A149&gt;=5.45),4.7,IF(AND(B149&gt;=3.15,B149&gt;=2.75,H149&gt;=7.388,G149&lt;0.487,G149&lt;0.719,H149&lt;16.718,F149&gt;=2.5,A149&gt;=5.45),5.7,IF(AND(B149&lt;3.15,H149&lt;13.924,A149&gt;=4.5,A149&lt;4.95,A149&gt;=4.35,A149&lt;5.05,D149&lt;0.35,D149&lt;0.8,A149&lt;5.45),1.433,IF(AND(B149&gt;=3.15,H149&lt;13.924,A149&gt;=4.5,A149&lt;4.95,A149&gt;=4.35,A149&lt;5.05,D149&lt;0.35,D149&lt;0.8,A149&lt;5.45),1.4,IF(AND(H149&gt;=14.81,G149&lt;0.473,H149&lt;15.705,B149&gt;=2.65,H149&gt;=8.397,D149&gt;=1.25,G149&gt;=0.164,F149&lt;2.5,A149&gt;=5.45),4.2,IF(AND(A149&lt;6.65,B149&lt;3.15,B149&gt;=2.75,H149&gt;=7.388,G149&lt;0.487,G149&lt;0.719,H149&lt;16.718,F149&gt;=2.5,A149&gt;=5.45),5.6,IF(AND(A149&gt;=6.65,B149&lt;3.15,B149&gt;=2.75,H149&gt;=7.388,G149&lt;0.487,G149&lt;0.719,H149&lt;16.718,F149&gt;=2.5,A149&gt;=5.45),5.4,IF(AND(A149&lt;6.15,H149&lt;14.81,G149&lt;0.473,H149&lt;15.705,B149&gt;=2.65,H149&gt;=8.397,D149&gt;=1.25,G149&gt;=0.164,F149&lt;2.5,A149&gt;=5.45),4.5,IF(AND(A149&gt;=6.15,H149&lt;14.81,G149&lt;0.473,H149&lt;15.705,B149&gt;=2.65,H149&gt;=8.397,D149&gt;=1.25,G149&gt;=0.164,F149&lt;2.5,A149&gt;=5.45),4.4,"shouldnthappen"))))))))))))))))))))))))))))))))))))</f>
        <v>5.26</v>
      </c>
      <c r="U149" s="1" t="n">
        <f aca="false">IF(AND(G149&gt;=0.934,F149&lt;1.5),1.7,IF(AND(D149&lt;0.15,D149&lt;0.25,G149&lt;0.934,F149&lt;1.5),1.38,IF(AND(H149&gt;=14.379,D149&gt;=0.25,G149&lt;0.934,F149&lt;1.5),1.7,IF(AND(A149&lt;5.3,D149&lt;1.35,F149&lt;2.5,F149&gt;=1.5),3.15,IF(AND(H149&lt;7.148,D149&gt;=1.35,F149&lt;2.5,F149&gt;=1.5),3.9,IF(AND(G149&lt;0.352,A149&lt;6.15,F149&gt;=2.5,F149&gt;=1.5),4.5,IF(AND(G149&gt;=0.352,A149&lt;6.15,F149&gt;=2.5,F149&gt;=1.5),4.92,IF(AND(B149&lt;2.85,A149&gt;=6.15,F149&gt;=2.5,F149&gt;=1.5),6.2,IF(AND(D149&gt;=0.45,H149&lt;14.379,D149&gt;=0.25,G149&lt;0.934,F149&lt;1.5),1.65,IF(AND(G149&gt;=0.857,A149&gt;=5.3,D149&lt;1.35,F149&lt;2.5,F149&gt;=1.5),4.3,IF(AND(A149&gt;=7.25,B149&gt;=2.85,A149&gt;=6.15,F149&gt;=2.5,F149&gt;=1.5),6.425,IF(AND(H149&lt;9.499,A149&lt;5.05,D149&gt;=0.15,D149&lt;0.25,G149&lt;0.934,F149&lt;1.5),1.4,IF(AND(A149&gt;=5.45,A149&gt;=5.05,D149&gt;=0.15,D149&lt;0.25,G149&lt;0.934,F149&lt;1.5),1.3,IF(AND(B149&gt;=4.15,D149&lt;0.45,H149&lt;14.379,D149&gt;=0.25,G149&lt;0.934,F149&lt;1.5),1.5,IF(AND(A149&gt;=5.75,G149&lt;0.857,A149&gt;=5.3,D149&lt;1.35,F149&lt;2.5,F149&gt;=1.5),4.02,IF(AND(A149&lt;6.65,G149&lt;0.333,H149&gt;=7.148,D149&gt;=1.35,F149&lt;2.5,F149&gt;=1.5),4.475,IF(AND(A149&gt;=6.65,G149&lt;0.333,H149&gt;=7.148,D149&gt;=1.35,F149&lt;2.5,F149&gt;=1.5),4.8,IF(AND(D149&gt;=1.45,G149&gt;=0.333,H149&gt;=7.148,D149&gt;=1.35,F149&lt;2.5,F149&gt;=1.5),4.85,IF(AND(G149&gt;=0.861,A149&lt;7.25,B149&gt;=2.85,A149&gt;=6.15,F149&gt;=2.5,F149&gt;=1.5),5.2,IF(AND(G149&lt;0.571,H149&gt;=9.499,A149&lt;5.05,D149&gt;=0.15,D149&lt;0.25,G149&lt;0.934,F149&lt;1.5),1.2,IF(AND(G149&gt;=0.571,H149&gt;=9.499,A149&lt;5.05,D149&gt;=0.15,D149&lt;0.25,G149&lt;0.934,F149&lt;1.5),1.3,IF(AND(H149&lt;9.283,A149&lt;5.45,A149&gt;=5.05,D149&gt;=0.15,D149&lt;0.25,G149&lt;0.934,F149&lt;1.5),1.5,IF(AND(H149&gt;=9.283,A149&lt;5.45,A149&gt;=5.05,D149&gt;=0.15,D149&lt;0.25,G149&lt;0.934,F149&lt;1.5),1.425,IF(AND(A149&lt;4.9,B149&lt;4.15,D149&lt;0.45,H149&lt;14.379,D149&gt;=0.25,G149&lt;0.934,F149&lt;1.5),1.4,IF(AND(A149&gt;=4.9,B149&lt;4.15,D149&lt;0.45,H149&lt;14.379,D149&gt;=0.25,G149&lt;0.934,F149&lt;1.5),1.325,IF(AND(G149&lt;0.572,A149&lt;5.75,G149&lt;0.857,A149&gt;=5.3,D149&lt;1.35,F149&lt;2.5,F149&gt;=1.5),3.65,IF(AND(G149&gt;=0.572,A149&lt;5.75,G149&lt;0.857,A149&gt;=5.3,D149&lt;1.35,F149&lt;2.5,F149&gt;=1.5),3.9,IF(AND(A149&lt;6.75,D149&lt;1.45,G149&gt;=0.333,H149&gt;=7.148,D149&gt;=1.35,F149&lt;2.5,F149&gt;=1.5),4.4,IF(AND(A149&gt;=6.75,D149&lt;1.45,G149&gt;=0.333,H149&gt;=7.148,D149&gt;=1.35,F149&lt;2.5,F149&gt;=1.5),4.78,IF(AND(A149&lt;6.6,B149&lt;3.25,G149&lt;0.861,A149&lt;7.25,B149&gt;=2.85,A149&gt;=6.15,F149&gt;=2.5,F149&gt;=1.5),5.333,IF(AND(H149&lt;11.461,B149&gt;=3.25,G149&lt;0.861,A149&lt;7.25,B149&gt;=2.85,A149&gt;=6.15,F149&gt;=2.5,F149&gt;=1.5),6.025,IF(AND(H149&gt;=11.461,B149&gt;=3.25,G149&lt;0.861,A149&lt;7.25,B149&gt;=2.85,A149&gt;=6.15,F149&gt;=2.5,F149&gt;=1.5),5.667,IF(AND(H149&gt;=14.564,A149&gt;=6.6,B149&lt;3.25,G149&lt;0.861,A149&lt;7.25,B149&gt;=2.85,A149&gt;=6.15,F149&gt;=2.5,F149&gt;=1.5),5.4,IF(AND(D149&gt;=2.35,H149&lt;14.564,A149&gt;=6.6,B149&lt;3.25,G149&lt;0.861,A149&lt;7.25,B149&gt;=2.85,A149&gt;=6.15,F149&gt;=2.5,F149&gt;=1.5),5.6,IF(AND(A149&lt;6.85,D149&lt;2.35,H149&lt;14.564,A149&gt;=6.6,B149&lt;3.25,G149&lt;0.861,A149&lt;7.25,B149&gt;=2.85,A149&gt;=6.15,F149&gt;=2.5,F149&gt;=1.5),5.9,IF(AND(A149&gt;=6.85,D149&lt;2.35,H149&lt;14.564,A149&gt;=6.6,B149&lt;3.25,G149&lt;0.861,A149&lt;7.25,B149&gt;=2.85,A149&gt;=6.15,F149&gt;=2.5,F149&gt;=1.5),5.78,"shouldnthappen"))))))))))))))))))))))))))))))))))))</f>
        <v>6.2</v>
      </c>
      <c r="V149" s="1" t="n">
        <f aca="false">IF(AND(H149&lt;5.748,A149&lt;5.05,D149&lt;0.75),1,IF(AND(B149&lt;3.15,H149&gt;=5.748,A149&lt;5.05,D149&lt;0.75),1.475,IF(AND(G149&gt;=0.801,D149&lt;0.25,A149&gt;=5.05,D149&lt;0.75),1.7,IF(AND(D149&gt;=0.45,D149&gt;=0.25,A149&gt;=5.05,D149&lt;0.75),1.7,IF(AND(B149&lt;2.35,F149&lt;2.5,B149&lt;2.75,D149&gt;=0.75),4.16,IF(AND(D149&lt;1.75,F149&gt;=2.5,B149&lt;2.75,D149&gt;=0.75),4.875,IF(AND(D149&gt;=1.75,F149&gt;=2.5,B149&lt;2.75,D149&gt;=0.75),5.333,IF(AND(H149&gt;=16.284,D149&gt;=1.55,B149&gt;=2.75,D149&gt;=0.75),6.6,IF(AND(H149&gt;=14.144,B149&gt;=3.15,H149&gt;=5.748,A149&lt;5.05,D149&lt;0.75),1.3,IF(AND(A149&lt;5.45,G149&lt;0.801,D149&lt;0.25,A149&gt;=5.05,D149&lt;0.75),1.5,IF(AND(A149&gt;=5.45,G149&lt;0.801,D149&lt;0.25,A149&gt;=5.05,D149&lt;0.75),1.34,IF(AND(B149&lt;3.75,D149&lt;0.45,D149&gt;=0.25,A149&gt;=5.05,D149&lt;0.75),1.467,IF(AND(B149&gt;=3.75,D149&lt;0.45,D149&gt;=0.25,A149&gt;=5.05,D149&lt;0.75),1.767,IF(AND(G149&gt;=0.896,B149&gt;=2.35,F149&lt;2.5,B149&lt;2.75,D149&gt;=0.75),4.9,IF(AND(H149&lt;15.504,D149&lt;1.35,D149&lt;1.55,B149&gt;=2.75,D149&gt;=0.75),4.2,IF(AND(H149&gt;=15.504,D149&lt;1.35,D149&lt;1.55,B149&gt;=2.75,D149&gt;=0.75),4.6,IF(AND(H149&lt;9.767,D149&gt;=1.35,D149&lt;1.55,B149&gt;=2.75,D149&gt;=0.75),5.1,IF(AND(A149&lt;4.5,H149&lt;14.144,B149&gt;=3.15,H149&gt;=5.748,A149&lt;5.05,D149&lt;0.75),1.3,IF(AND(A149&gt;=4.5,H149&lt;14.144,B149&gt;=3.15,H149&gt;=5.748,A149&lt;5.05,D149&lt;0.75),1.4,IF(AND(D149&gt;=1.15,G149&lt;0.896,B149&gt;=2.35,F149&lt;2.5,B149&lt;2.75,D149&gt;=0.75),4.04,IF(AND(B149&lt;2.9,H149&gt;=9.767,D149&gt;=1.35,D149&lt;1.55,B149&gt;=2.75,D149&gt;=0.75),4.8,IF(AND(D149&lt;1.7,A149&gt;=7.05,H149&lt;16.284,D149&gt;=1.55,B149&gt;=2.75,D149&gt;=0.75),5.8,IF(AND(D149&gt;=1.7,A149&gt;=7.05,H149&lt;16.284,D149&gt;=1.55,B149&gt;=2.75,D149&gt;=0.75),6.3,IF(AND(B149&lt;2.45,D149&lt;1.15,G149&lt;0.896,B149&gt;=2.35,F149&lt;2.5,B149&lt;2.75,D149&gt;=0.75),3.767,IF(AND(B149&gt;=2.45,D149&lt;1.15,G149&lt;0.896,B149&gt;=2.35,F149&lt;2.5,B149&lt;2.75,D149&gt;=0.75),3.167,IF(AND(B149&gt;=3.15,B149&gt;=2.9,H149&gt;=9.767,D149&gt;=1.35,D149&lt;1.55,B149&gt;=2.75,D149&gt;=0.75),4.7,IF(AND(D149&lt;1.9,D149&lt;2.05,A149&lt;7.05,H149&lt;16.284,D149&gt;=1.55,B149&gt;=2.75,D149&gt;=0.75),4.82,IF(AND(D149&gt;=1.9,D149&lt;2.05,A149&lt;7.05,H149&lt;16.284,D149&gt;=1.55,B149&gt;=2.75,D149&gt;=0.75),5.067,IF(AND(H149&lt;12.721,B149&lt;3.15,B149&gt;=2.9,H149&gt;=9.767,D149&gt;=1.35,D149&lt;1.55,B149&gt;=2.75,D149&gt;=0.75),4.5,IF(AND(H149&gt;=12.721,B149&lt;3.15,B149&gt;=2.9,H149&gt;=9.767,D149&gt;=1.35,D149&lt;1.55,B149&gt;=2.75,D149&gt;=0.75),4.433,IF(AND(H149&lt;9.525,G149&lt;0.364,D149&gt;=2.05,A149&lt;7.05,H149&lt;16.284,D149&gt;=1.55,B149&gt;=2.75,D149&gt;=0.75),5.1,IF(AND(A149&lt;6.25,G149&gt;=0.364,D149&gt;=2.05,A149&lt;7.05,H149&lt;16.284,D149&gt;=1.55,B149&gt;=2.75,D149&gt;=0.75),5.4,IF(AND(H149&lt;10.898,H149&gt;=9.525,G149&lt;0.364,D149&gt;=2.05,A149&lt;7.05,H149&lt;16.284,D149&gt;=1.55,B149&gt;=2.75,D149&gt;=0.75),5.6,IF(AND(H149&lt;8.711,A149&gt;=6.25,G149&gt;=0.364,D149&gt;=2.05,A149&lt;7.05,H149&lt;16.284,D149&gt;=1.55,B149&gt;=2.75,D149&gt;=0.75),5.7,IF(AND(H149&gt;=8.711,A149&gt;=6.25,G149&gt;=0.364,D149&gt;=2.05,A149&lt;7.05,H149&lt;16.284,D149&gt;=1.55,B149&gt;=2.75,D149&gt;=0.75),5.84,IF(AND(D149&lt;2.2,H149&gt;=10.898,H149&gt;=9.525,G149&lt;0.364,D149&gt;=2.05,A149&lt;7.05,H149&lt;16.284,D149&gt;=1.55,B149&gt;=2.75,D149&gt;=0.75),5.4,IF(AND(D149&gt;=2.2,H149&gt;=10.898,H149&gt;=9.525,G149&lt;0.364,D149&gt;=2.05,A149&lt;7.05,H149&lt;16.284,D149&gt;=1.55,B149&gt;=2.75,D149&gt;=0.75),5.3,"shouldnthappen")))))))))))))))))))))))))))))))))))))</f>
        <v>5.333</v>
      </c>
      <c r="W149" s="1" t="n">
        <f aca="false">IF(AND(H149&lt;6.926,D149&gt;=0.35,D149&lt;0.8),1.9,IF(AND(H149&gt;=6.926,D149&gt;=0.35,D149&lt;0.8),1.533,IF(AND(H149&lt;13.492,A149&lt;4.75,D149&lt;0.35,D149&lt;0.8),1.1,IF(AND(H149&gt;=13.492,A149&lt;4.75,D149&lt;0.35,D149&lt;0.8),1.375,IF(AND(B149&lt;2.75,A149&gt;=5.85,F149&lt;2.5,D149&gt;=0.8),4.833,IF(AND(B149&lt;3.3,A149&gt;=7.05,F149&gt;=2.5,D149&gt;=0.8),5.8,IF(AND(B149&gt;=3.3,A149&gt;=7.05,F149&gt;=2.5,D149&gt;=0.8),6.325,IF(AND(D149&gt;=0.25,A149&lt;5.05,A149&gt;=4.75,D149&lt;0.35,D149&lt;0.8),1.3,IF(AND(B149&lt;3.6,A149&gt;=5.05,A149&gt;=4.75,D149&lt;0.35,D149&lt;0.8),1.4,IF(AND(H149&lt;10.194,G149&lt;0.412,A149&lt;5.85,F149&lt;2.5,D149&gt;=0.8),4.133,IF(AND(H149&gt;=10.194,G149&lt;0.412,A149&lt;5.85,F149&lt;2.5,D149&gt;=0.8),4.5,IF(AND(A149&lt;5.35,G149&gt;=0.412,A149&lt;5.85,F149&lt;2.5,D149&gt;=0.8),3.15,IF(AND(A149&lt;6.2,B149&gt;=2.75,A149&gt;=5.85,F149&lt;2.5,D149&gt;=0.8),4.3,IF(AND(H149&lt;5.767,A149&lt;6.2,A149&lt;7.05,F149&gt;=2.5,D149&gt;=0.8),4.5,IF(AND(G149&gt;=0.861,A149&gt;=6.2,A149&lt;7.05,F149&gt;=2.5,D149&gt;=0.8),5.2,IF(AND(B149&lt;3.15,D149&lt;0.25,A149&lt;5.05,A149&gt;=4.75,D149&lt;0.35,D149&lt;0.8),1.55,IF(AND(A149&lt;5.45,B149&gt;=3.6,A149&gt;=5.05,A149&gt;=4.75,D149&lt;0.35,D149&lt;0.8),1.5,IF(AND(A149&gt;=5.45,B149&gt;=3.6,A149&gt;=5.05,A149&gt;=4.75,D149&lt;0.35,D149&lt;0.8),1.4,IF(AND(G149&gt;=0.772,A149&gt;=5.35,G149&gt;=0.412,A149&lt;5.85,F149&lt;2.5,D149&gt;=0.8),3.9,IF(AND(D149&gt;=1.45,A149&gt;=6.2,B149&gt;=2.75,A149&gt;=5.85,F149&lt;2.5,D149&gt;=0.8),4.775,IF(AND(G149&lt;0.5,H149&gt;=5.767,A149&lt;6.2,A149&lt;7.05,F149&gt;=2.5,D149&gt;=0.8),5.1,IF(AND(G149&gt;=0.5,H149&gt;=5.767,A149&lt;6.2,A149&lt;7.05,F149&gt;=2.5,D149&gt;=0.8),4.95,IF(AND(B149&gt;=3.25,G149&lt;0.861,A149&gt;=6.2,A149&lt;7.05,F149&gt;=2.5,D149&gt;=0.8),5.75,IF(AND(A149&lt;4.95,B149&gt;=3.15,D149&lt;0.25,A149&lt;5.05,A149&gt;=4.75,D149&lt;0.35,D149&lt;0.8),1.4,IF(AND(A149&lt;5.65,G149&lt;0.772,A149&gt;=5.35,G149&gt;=0.412,A149&lt;5.85,F149&lt;2.5,D149&gt;=0.8),3.6,IF(AND(A149&gt;=5.65,G149&lt;0.772,A149&gt;=5.35,G149&gt;=0.412,A149&lt;5.85,F149&lt;2.5,D149&gt;=0.8),3.5,IF(AND(B149&gt;=3.15,D149&lt;1.45,A149&gt;=6.2,B149&gt;=2.75,A149&gt;=5.85,F149&lt;2.5,D149&gt;=0.8),4.7,IF(AND(A149&gt;=6.65,B149&lt;3.25,G149&lt;0.861,A149&gt;=6.2,A149&lt;7.05,F149&gt;=2.5,D149&gt;=0.8),5.567,IF(AND(H149&lt;9.499,A149&gt;=4.95,B149&gt;=3.15,D149&lt;0.25,A149&lt;5.05,A149&gt;=4.75,D149&lt;0.35,D149&lt;0.8),1.4,IF(AND(H149&gt;=9.499,A149&gt;=4.95,B149&gt;=3.15,D149&lt;0.25,A149&lt;5.05,A149&gt;=4.75,D149&lt;0.35,D149&lt;0.8),1.2,IF(AND(G149&lt;0.765,B149&lt;3.15,D149&lt;1.45,A149&gt;=6.2,B149&gt;=2.75,A149&gt;=5.85,F149&lt;2.5,D149&gt;=0.8),4.4,IF(AND(G149&gt;=0.765,B149&lt;3.15,D149&lt;1.45,A149&gt;=6.2,B149&gt;=2.75,A149&gt;=5.85,F149&lt;2.5,D149&gt;=0.8),4.6,IF(AND(H149&lt;10.667,A149&lt;6.65,B149&lt;3.25,G149&lt;0.861,A149&gt;=6.2,A149&lt;7.05,F149&gt;=2.5,D149&gt;=0.8),5.167,IF(AND(G149&lt;0.627,H149&gt;=10.667,A149&lt;6.65,B149&lt;3.25,G149&lt;0.861,A149&gt;=6.2,A149&lt;7.05,F149&gt;=2.5,D149&gt;=0.8),5.64,IF(AND(G149&gt;=0.627,H149&gt;=10.667,A149&lt;6.65,B149&lt;3.25,G149&lt;0.861,A149&gt;=6.2,A149&lt;7.05,F149&gt;=2.5,D149&gt;=0.8),5.1,"shouldnthappen")))))))))))))))))))))))))))))))))))</f>
        <v>5.64</v>
      </c>
      <c r="X149" s="1" t="n">
        <f aca="false">IF(AND(B149&lt;3.05,H149&lt;6.697,A149&lt;5.45),4.1,IF(AND(B149&gt;=3.05,H149&lt;6.697,A149&lt;5.45),1.48,IF(AND(D149&lt;0.7,A149&lt;5.9,A149&gt;=5.45),1.4,IF(AND(A149&lt;4.35,B149&lt;3.3,H149&gt;=6.697,A149&lt;5.45),1.1,IF(AND(G149&lt;0.372,D149&gt;=0.7,A149&lt;5.9,A149&gt;=5.45),4.36,IF(AND(A149&gt;=4.9,A149&gt;=4.35,B149&lt;3.3,H149&gt;=6.697,A149&lt;5.45),1.6,IF(AND(H149&gt;=14.171,A149&lt;5.15,B149&gt;=3.3,H149&gt;=6.697,A149&lt;5.45),1.6,IF(AND(G149&lt;0.451,A149&gt;=5.15,B149&gt;=3.3,H149&gt;=6.697,A149&lt;5.45),1.367,IF(AND(G149&gt;=0.451,A149&gt;=5.15,B149&gt;=3.3,H149&gt;=6.697,A149&lt;5.45),1.5,IF(AND(G149&lt;0.332,D149&lt;1.45,F149&lt;2.5,A149&gt;=5.9,A149&gt;=5.45),4.35,IF(AND(A149&lt;6.15,D149&gt;=1.45,F149&lt;2.5,A149&gt;=5.9,A149&gt;=5.45),5.1,IF(AND(D149&gt;=2.4,G149&lt;0.432,F149&gt;=2.5,A149&gt;=5.9,A149&gt;=5.45),5.78,IF(AND(A149&lt;6.15,G149&gt;=0.432,F149&gt;=2.5,A149&gt;=5.9,A149&gt;=5.45),4.9,IF(AND(B149&lt;3.1,A149&lt;4.9,A149&gt;=4.35,B149&lt;3.3,H149&gt;=6.697,A149&lt;5.45),1.4,IF(AND(B149&gt;=3.1,A149&lt;4.9,A149&gt;=4.35,B149&lt;3.3,H149&gt;=6.697,A149&lt;5.45),1.3,IF(AND(G149&lt;0.343,H149&lt;14.171,A149&lt;5.15,B149&gt;=3.3,H149&gt;=6.697,A149&lt;5.45),1.433,IF(AND(G149&gt;=0.343,H149&lt;14.171,A149&lt;5.15,B149&gt;=3.3,H149&gt;=6.697,A149&lt;5.45),1.525,IF(AND(D149&lt;1.05,B149&lt;2.55,G149&gt;=0.372,D149&gt;=0.7,A149&lt;5.9,A149&gt;=5.45),3.7,IF(AND(H149&lt;10.596,B149&gt;=2.55,G149&gt;=0.372,D149&gt;=0.7,A149&lt;5.9,A149&gt;=5.45),3.525,IF(AND(H149&gt;=10.596,B149&gt;=2.55,G149&gt;=0.372,D149&gt;=0.7,A149&lt;5.9,A149&gt;=5.45),3.9,IF(AND(H149&lt;14.314,G149&gt;=0.332,D149&lt;1.45,F149&lt;2.5,A149&gt;=5.9,A149&gt;=5.45),4.4,IF(AND(H149&gt;=14.314,G149&gt;=0.332,D149&lt;1.45,F149&lt;2.5,A149&gt;=5.9,A149&gt;=5.45),4.7,IF(AND(H149&lt;13.906,A149&gt;=6.15,D149&gt;=1.45,F149&lt;2.5,A149&gt;=5.9,A149&gt;=5.45),4.675,IF(AND(H149&gt;=13.906,A149&gt;=6.15,D149&gt;=1.45,F149&lt;2.5,A149&gt;=5.9,A149&gt;=5.45),4.9,IF(AND(G149&lt;0.093,D149&lt;2.4,G149&lt;0.432,F149&gt;=2.5,A149&gt;=5.9,A149&gt;=5.45),5.6,IF(AND(B149&lt;2.95,A149&gt;=6.15,G149&gt;=0.432,F149&gt;=2.5,A149&gt;=5.9,A149&gt;=5.45),5.86,IF(AND(A149&lt;5.55,D149&gt;=1.05,B149&lt;2.55,G149&gt;=0.372,D149&gt;=0.7,A149&lt;5.9,A149&gt;=5.45),4,IF(AND(A149&gt;=5.55,D149&gt;=1.05,B149&lt;2.55,G149&gt;=0.372,D149&gt;=0.7,A149&lt;5.9,A149&gt;=5.45),3.9,IF(AND(D149&lt;1.7,G149&gt;=0.093,D149&lt;2.4,G149&lt;0.432,F149&gt;=2.5,A149&gt;=5.9,A149&gt;=5.45),5.05,IF(AND(G149&gt;=0.774,B149&gt;=2.95,A149&gt;=6.15,G149&gt;=0.432,F149&gt;=2.5,A149&gt;=5.9,A149&gt;=5.45),5.3,IF(AND(G149&gt;=0.312,D149&gt;=1.7,G149&gt;=0.093,D149&lt;2.4,G149&lt;0.432,F149&gt;=2.5,A149&gt;=5.9,A149&gt;=5.45),5.4,IF(AND(D149&lt;2.45,G149&lt;0.774,B149&gt;=2.95,A149&gt;=6.15,G149&gt;=0.432,F149&gt;=2.5,A149&gt;=5.9,A149&gt;=5.45),5.66,IF(AND(D149&gt;=2.45,G149&lt;0.774,B149&gt;=2.95,A149&gt;=6.15,G149&gt;=0.432,F149&gt;=2.5,A149&gt;=5.9,A149&gt;=5.45),6,IF(AND(G149&gt;=0.301,G149&lt;0.312,D149&gt;=1.7,G149&gt;=0.093,D149&lt;2.4,G149&lt;0.432,F149&gt;=2.5,A149&gt;=5.9,A149&gt;=5.45),5.1,IF(AND(A149&lt;6.45,G149&lt;0.301,G149&lt;0.312,D149&gt;=1.7,G149&gt;=0.093,D149&lt;2.4,G149&lt;0.432,F149&gt;=2.5,A149&gt;=5.9,A149&gt;=5.45),5.3,IF(AND(A149&gt;=6.45,G149&lt;0.301,G149&lt;0.312,D149&gt;=1.7,G149&gt;=0.093,D149&lt;2.4,G149&lt;0.432,F149&gt;=2.5,A149&gt;=5.9,A149&gt;=5.45),5.2,"shouldnthappen"))))))))))))))))))))))))))))))))))))</f>
        <v>5.3</v>
      </c>
      <c r="Y149" s="1" t="n">
        <f aca="false">IF(AND(H149&lt;6.51,F149&lt;1.5),1.8,IF(AND(H149&gt;=16.674,F149&gt;=1.5),6.533,IF(AND(D149&gt;=0.45,H149&gt;=6.51,F149&lt;1.5),1.667,IF(AND(H149&gt;=13.805,G149&lt;0.154,H149&lt;16.674,F149&gt;=1.5),6.7,IF(AND(D149&lt;0.15,A149&lt;5.05,D149&lt;0.45,H149&gt;=6.51,F149&lt;1.5),1.4,IF(AND(H149&gt;=13.586,A149&gt;=5.05,D149&lt;0.45,H149&gt;=6.51,F149&lt;1.5),1.3,IF(AND(F149&lt;2.5,H149&lt;13.805,G149&lt;0.154,H149&lt;16.674,F149&gt;=1.5),4.6,IF(AND(H149&lt;8.929,D149&lt;1.35,G149&gt;=0.154,H149&lt;16.674,F149&gt;=1.5),3.64,IF(AND(G149&lt;0.05,H149&lt;13.586,A149&gt;=5.05,D149&lt;0.45,H149&gt;=6.51,F149&lt;1.5),1.4,IF(AND(G149&gt;=0.107,F149&gt;=2.5,H149&lt;13.805,G149&lt;0.154,H149&lt;16.674,F149&gt;=1.5),5.3,IF(AND(B149&gt;=2.75,H149&gt;=8.929,D149&lt;1.35,G149&gt;=0.154,H149&lt;16.674,F149&gt;=1.5),4.433,IF(AND(D149&gt;=1.55,F149&lt;2.5,D149&gt;=1.35,G149&gt;=0.154,H149&lt;16.674,F149&gt;=1.5),4.975,IF(AND(H149&lt;6.93,F149&gt;=2.5,D149&gt;=1.35,G149&gt;=0.154,H149&lt;16.674,F149&gt;=1.5),4.5,IF(AND(H149&lt;12.675,G149&lt;0.217,D149&gt;=0.15,A149&lt;5.05,D149&lt;0.45,H149&gt;=6.51,F149&lt;1.5),1.4,IF(AND(H149&gt;=12.675,G149&lt;0.217,D149&gt;=0.15,A149&lt;5.05,D149&lt;0.45,H149&gt;=6.51,F149&lt;1.5),1.5,IF(AND(A149&lt;4.65,G149&gt;=0.217,D149&gt;=0.15,A149&lt;5.05,D149&lt;0.45,H149&gt;=6.51,F149&lt;1.5),1.35,IF(AND(D149&lt;0.25,G149&gt;=0.05,H149&lt;13.586,A149&gt;=5.05,D149&lt;0.45,H149&gt;=6.51,F149&lt;1.5),1.467,IF(AND(D149&gt;=0.25,G149&gt;=0.05,H149&lt;13.586,A149&gt;=5.05,D149&lt;0.45,H149&gt;=6.51,F149&lt;1.5),1.5,IF(AND(H149&lt;9.15,G149&lt;0.107,F149&gt;=2.5,H149&lt;13.805,G149&lt;0.154,H149&lt;16.674,F149&gt;=1.5),5.7,IF(AND(H149&gt;=9.15,G149&lt;0.107,F149&gt;=2.5,H149&lt;13.805,G149&lt;0.154,H149&lt;16.674,F149&gt;=1.5),5.6,IF(AND(G149&lt;0.404,B149&lt;2.75,H149&gt;=8.929,D149&lt;1.35,G149&gt;=0.154,H149&lt;16.674,F149&gt;=1.5),4.15,IF(AND(G149&gt;=0.404,B149&lt;2.75,H149&gt;=8.929,D149&lt;1.35,G149&gt;=0.154,H149&lt;16.674,F149&gt;=1.5),3.9,IF(AND(A149&gt;=6.75,D149&lt;1.55,F149&lt;2.5,D149&gt;=1.35,G149&gt;=0.154,H149&lt;16.674,F149&gt;=1.5),4.82,IF(AND(D149&lt;0.25,A149&gt;=4.65,G149&gt;=0.217,D149&gt;=0.15,A149&lt;5.05,D149&lt;0.45,H149&gt;=6.51,F149&lt;1.5),1.325,IF(AND(D149&gt;=0.25,A149&gt;=4.65,G149&gt;=0.217,D149&gt;=0.15,A149&lt;5.05,D149&lt;0.45,H149&gt;=6.51,F149&lt;1.5),1.3,IF(AND(A149&lt;6.55,A149&lt;6.75,D149&lt;1.55,F149&lt;2.5,D149&gt;=1.35,G149&gt;=0.154,H149&lt;16.674,F149&gt;=1.5),4.575,IF(AND(A149&gt;=6.55,A149&lt;6.75,D149&lt;1.55,F149&lt;2.5,D149&gt;=1.35,G149&gt;=0.154,H149&lt;16.674,F149&gt;=1.5),4.4,IF(AND(B149&lt;2.9,D149&lt;2.05,H149&gt;=6.93,F149&gt;=2.5,D149&gt;=1.35,G149&gt;=0.154,H149&lt;16.674,F149&gt;=1.5),5.05,IF(AND(H149&lt;8.884,D149&gt;=2.05,H149&gt;=6.93,F149&gt;=2.5,D149&gt;=1.35,G149&gt;=0.154,H149&lt;16.674,F149&gt;=1.5),5.1,IF(AND(H149&lt;13.711,B149&gt;=2.9,D149&lt;2.05,H149&gt;=6.93,F149&gt;=2.5,D149&gt;=1.35,G149&gt;=0.154,H149&lt;16.674,F149&gt;=1.5),5,IF(AND(H149&gt;=13.711,B149&gt;=2.9,D149&lt;2.05,H149&gt;=6.93,F149&gt;=2.5,D149&gt;=1.35,G149&gt;=0.154,H149&lt;16.674,F149&gt;=1.5),5.8,IF(AND(B149&lt;3.15,H149&gt;=8.884,D149&gt;=2.05,H149&gt;=6.93,F149&gt;=2.5,D149&gt;=1.35,G149&gt;=0.154,H149&lt;16.674,F149&gt;=1.5),5.56,IF(AND(B149&gt;=3.15,H149&gt;=8.884,D149&gt;=2.05,H149&gt;=6.93,F149&gt;=2.5,D149&gt;=1.35,G149&gt;=0.154,H149&lt;16.674,F149&gt;=1.5),5.9,"shouldnthappen")))))))))))))))))))))))))))))))))</f>
        <v>5.05</v>
      </c>
      <c r="Z149" s="1" t="n">
        <f aca="false">IF(AND(F149&gt;=2,B149&gt;=3.35),5.6,IF(AND(A149&lt;6.65,H149&gt;=15.076,B149&lt;3.35),4.8,IF(AND(A149&gt;=6.65,H149&gt;=15.076,B149&lt;3.35),6.15,IF(AND(H149&lt;6.542,F149&lt;2,B149&gt;=3.35),1.767,IF(AND(G149&gt;=0.653,D149&lt;0.75,H149&lt;15.076,B149&lt;3.35),1.55,IF(AND(D149&lt;0.15,G149&lt;0.653,D149&lt;0.75,H149&lt;15.076,B149&lt;3.35),1.1,IF(AND(G149&lt;0.356,A149&lt;5.05,H149&gt;=6.542,F149&lt;2,B149&gt;=3.35),1.4,IF(AND(G149&gt;=0.356,A149&lt;5.05,H149&gt;=6.542,F149&lt;2,B149&gt;=3.35),1.3,IF(AND(G149&gt;=0.566,A149&gt;=5.05,H149&gt;=6.542,F149&lt;2,B149&gt;=3.35),1.6,IF(AND(B149&gt;=3.1,D149&gt;=0.15,G149&lt;0.653,D149&lt;0.75,H149&lt;15.076,B149&lt;3.35),1.367,IF(AND(B149&gt;=2.65,D149&lt;1.45,B149&lt;2.75,D149&gt;=0.75,H149&lt;15.076,B149&lt;3.35),3.96,IF(AND(G149&lt;0.352,D149&gt;=1.45,B149&lt;2.75,D149&gt;=0.75,H149&lt;15.076,B149&lt;3.35),4.5,IF(AND(D149&gt;=1.35,A149&lt;6.2,B149&gt;=2.75,D149&gt;=0.75,H149&lt;15.076,B149&lt;3.35),4.733,IF(AND(A149&lt;4.7,B149&lt;3.1,D149&gt;=0.15,G149&lt;0.653,D149&lt;0.75,H149&lt;15.076,B149&lt;3.35),1.36,IF(AND(A149&gt;=4.7,B149&lt;3.1,D149&gt;=0.15,G149&lt;0.653,D149&lt;0.75,H149&lt;15.076,B149&lt;3.35),1.6,IF(AND(A149&lt;5.2,B149&lt;2.65,D149&lt;1.45,B149&lt;2.75,D149&gt;=0.75,H149&lt;15.076,B149&lt;3.35),3.3,IF(AND(A149&lt;6.5,G149&gt;=0.352,D149&gt;=1.45,B149&lt;2.75,D149&gt;=0.75,H149&lt;15.076,B149&lt;3.35),5,IF(AND(A149&gt;=6.5,G149&gt;=0.352,D149&gt;=1.45,B149&lt;2.75,D149&gt;=0.75,H149&lt;15.076,B149&lt;3.35),5.8,IF(AND(H149&lt;8.486,D149&lt;1.35,A149&lt;6.2,B149&gt;=2.75,D149&gt;=0.75,H149&lt;15.076,B149&lt;3.35),3.975,IF(AND(G149&lt;0.187,F149&lt;2.5,A149&gt;=6.2,B149&gt;=2.75,D149&gt;=0.75,H149&lt;15.076,B149&lt;3.35),5,IF(AND(G149&gt;=0.187,F149&lt;2.5,A149&gt;=6.2,B149&gt;=2.75,D149&gt;=0.75,H149&lt;15.076,B149&lt;3.35),4.525,IF(AND(A149&gt;=7.25,F149&gt;=2.5,A149&gt;=6.2,B149&gt;=2.75,D149&gt;=0.75,H149&lt;15.076,B149&lt;3.35),6.5,IF(AND(G149&lt;0.185,B149&lt;3.6,G149&lt;0.566,A149&gt;=5.05,H149&gt;=6.542,F149&lt;2,B149&gt;=3.35),1.45,IF(AND(G149&gt;=0.185,B149&lt;3.6,G149&lt;0.566,A149&gt;=5.05,H149&gt;=6.542,F149&lt;2,B149&gt;=3.35),1.34,IF(AND(G149&lt;0.13,B149&gt;=3.6,G149&lt;0.566,A149&gt;=5.05,H149&gt;=6.542,F149&lt;2,B149&gt;=3.35),1.45,IF(AND(G149&gt;=0.13,B149&gt;=3.6,G149&lt;0.566,A149&gt;=5.05,H149&gt;=6.542,F149&lt;2,B149&gt;=3.35),1.5,IF(AND(D149&lt;1.05,A149&gt;=5.2,B149&lt;2.65,D149&lt;1.45,B149&lt;2.75,D149&gt;=0.75,H149&lt;15.076,B149&lt;3.35),3.5,IF(AND(D149&gt;=1.05,A149&gt;=5.2,B149&lt;2.65,D149&lt;1.45,B149&lt;2.75,D149&gt;=0.75,H149&lt;15.076,B149&lt;3.35),3.94,IF(AND(H149&lt;10.983,H149&gt;=8.486,D149&lt;1.35,A149&lt;6.2,B149&gt;=2.75,D149&gt;=0.75,H149&lt;15.076,B149&lt;3.35),4.38,IF(AND(H149&gt;=10.983,H149&gt;=8.486,D149&lt;1.35,A149&lt;6.2,B149&gt;=2.75,D149&gt;=0.75,H149&lt;15.076,B149&lt;3.35),4.1,IF(AND(B149&gt;=3.25,A149&lt;7.25,F149&gt;=2.5,A149&gt;=6.2,B149&gt;=2.75,D149&gt;=0.75,H149&lt;15.076,B149&lt;3.35),5.7,IF(AND(B149&lt;2.95,B149&lt;3.25,A149&lt;7.25,F149&gt;=2.5,A149&gt;=6.2,B149&gt;=2.75,D149&gt;=0.75,H149&lt;15.076,B149&lt;3.35),5.6,IF(AND(H149&gt;=13.711,B149&gt;=2.95,B149&lt;3.25,A149&lt;7.25,F149&gt;=2.5,A149&gt;=6.2,B149&gt;=2.75,D149&gt;=0.75,H149&lt;15.076,B149&lt;3.35),5.8,IF(AND(A149&gt;=6.8,H149&lt;13.711,B149&gt;=2.95,B149&lt;3.25,A149&lt;7.25,F149&gt;=2.5,A149&gt;=6.2,B149&gt;=2.75,D149&gt;=0.75,H149&lt;15.076,B149&lt;3.35),5.1,IF(AND(H149&lt;12.921,A149&lt;6.8,H149&lt;13.711,B149&gt;=2.95,B149&lt;3.25,A149&lt;7.25,F149&gt;=2.5,A149&gt;=6.2,B149&gt;=2.75,D149&gt;=0.75,H149&lt;15.076,B149&lt;3.35),5.34,IF(AND(H149&gt;=12.921,A149&lt;6.8,H149&lt;13.711,B149&gt;=2.95,B149&lt;3.25,A149&lt;7.25,F149&gt;=2.5,A149&gt;=6.2,B149&gt;=2.75,D149&gt;=0.75,H149&lt;15.076,B149&lt;3.35),5.133,"shouldnthappen"))))))))))))))))))))))))))))))))))))</f>
        <v>4.5</v>
      </c>
      <c r="AA149" s="1" t="n">
        <f aca="false">IF(AND(D149&gt;=0.45,A149&lt;5.05,D149&lt;0.8),1.6,IF(AND(D149&gt;=0.45,A149&gt;=5.05,D149&lt;0.8),1.7,IF(AND(H149&gt;=16.244,F149&gt;=2.5,D149&gt;=0.8),6.533,IF(AND(A149&lt;4.35,D149&lt;0.45,A149&lt;5.05,D149&lt;0.8),1.1,IF(AND(H149&gt;=14.877,D149&lt;0.45,A149&gt;=5.05,D149&lt;0.8),1.3,IF(AND(D149&gt;=1.4,A149&lt;5.65,F149&lt;2.5,D149&gt;=0.8),4.5,IF(AND(A149&gt;=7.25,H149&lt;16.244,F149&gt;=2.5,D149&gt;=0.8),6.5,IF(AND(A149&gt;=4.75,A149&gt;=4.35,D149&lt;0.45,A149&lt;5.05,D149&lt;0.8),1.35,IF(AND(A149&lt;5.3,D149&lt;1.4,A149&lt;5.65,F149&lt;2.5,D149&gt;=0.8),3.1,IF(AND(A149&gt;=6.8,A149&gt;=6.55,A149&gt;=5.65,F149&lt;2.5,D149&gt;=0.8),4.9,IF(AND(H149&lt;5.767,A149&lt;7.25,H149&lt;16.244,F149&gt;=2.5,D149&gt;=0.8),4.5,IF(AND(G149&gt;=0.522,A149&lt;4.75,A149&gt;=4.35,D149&lt;0.45,A149&lt;5.05,D149&lt;0.8),1.2,IF(AND(G149&gt;=0.948,D149&lt;0.35,H149&lt;14.877,D149&lt;0.45,A149&gt;=5.05,D149&lt;0.8),1.7,IF(AND(H149&lt;13.089,D149&gt;=0.35,H149&lt;14.877,D149&lt;0.45,A149&gt;=5.05,D149&lt;0.8),1.5,IF(AND(H149&gt;=13.089,D149&gt;=0.35,H149&lt;14.877,D149&lt;0.45,A149&gt;=5.05,D149&lt;0.8),1.3,IF(AND(B149&gt;=2.95,A149&gt;=5.3,D149&lt;1.4,A149&lt;5.65,F149&lt;2.5,D149&gt;=0.8),4.1,IF(AND(H149&lt;9.181,A149&lt;6.05,A149&lt;6.55,A149&gt;=5.65,F149&lt;2.5,D149&gt;=0.8),5.1,IF(AND(H149&gt;=9.181,A149&lt;6.05,A149&lt;6.55,A149&gt;=5.65,F149&lt;2.5,D149&gt;=0.8),4.3,IF(AND(G149&gt;=0.867,A149&gt;=6.05,A149&lt;6.55,A149&gt;=5.65,F149&lt;2.5,D149&gt;=0.8),4.9,IF(AND(B149&lt;3.05,A149&lt;6.8,A149&gt;=6.55,A149&gt;=5.65,F149&lt;2.5,D149&gt;=0.8),5,IF(AND(B149&gt;=3.05,A149&lt;6.8,A149&gt;=6.55,A149&gt;=5.65,F149&lt;2.5,D149&gt;=0.8),4.55,IF(AND(H149&gt;=14.144,G149&lt;0.522,A149&lt;4.75,A149&gt;=4.35,D149&lt;0.45,A149&lt;5.05,D149&lt;0.8),1.3,IF(AND(B149&lt;2.7,B149&lt;2.95,A149&gt;=5.3,D149&lt;1.4,A149&lt;5.65,F149&lt;2.5,D149&gt;=0.8),3.78,IF(AND(B149&gt;=2.7,B149&lt;2.95,A149&gt;=5.3,D149&lt;1.4,A149&lt;5.65,F149&lt;2.5,D149&gt;=0.8),3.6,IF(AND(G149&lt;0.638,G149&lt;0.867,A149&gt;=6.05,A149&lt;6.55,A149&gt;=5.65,F149&lt;2.5,D149&gt;=0.8),4.433,IF(AND(G149&gt;=0.638,G149&lt;0.867,A149&gt;=6.05,A149&lt;6.55,A149&gt;=5.65,F149&lt;2.5,D149&gt;=0.8),4,IF(AND(A149&lt;6.35,H149&lt;11.146,H149&gt;=5.767,A149&lt;7.25,H149&lt;16.244,F149&gt;=2.5,D149&gt;=0.8),5.1,IF(AND(A149&lt;4.5,H149&lt;14.144,G149&lt;0.522,A149&lt;4.75,A149&gt;=4.35,D149&lt;0.45,A149&lt;5.05,D149&lt;0.8),1.35,IF(AND(A149&gt;=4.5,H149&lt;14.144,G149&lt;0.522,A149&lt;4.75,A149&gt;=4.35,D149&lt;0.45,A149&lt;5.05,D149&lt;0.8),1.4,IF(AND(A149&lt;5.15,B149&lt;3.75,G149&lt;0.948,D149&lt;0.35,H149&lt;14.877,D149&lt;0.45,A149&gt;=5.05,D149&lt;0.8),1.4,IF(AND(A149&gt;=5.15,B149&lt;3.75,G149&lt;0.948,D149&lt;0.35,H149&lt;14.877,D149&lt;0.45,A149&gt;=5.05,D149&lt;0.8),1.5,IF(AND(G149&lt;0.112,B149&gt;=3.75,G149&lt;0.948,D149&lt;0.35,H149&lt;14.877,D149&lt;0.45,A149&gt;=5.05,D149&lt;0.8),1.5,IF(AND(G149&gt;=0.112,B149&gt;=3.75,G149&lt;0.948,D149&lt;0.35,H149&lt;14.877,D149&lt;0.45,A149&gt;=5.05,D149&lt;0.8),1.6,IF(AND(G149&lt;0.075,A149&gt;=6.35,H149&lt;11.146,H149&gt;=5.767,A149&lt;7.25,H149&lt;16.244,F149&gt;=2.5,D149&gt;=0.8),5.5,IF(AND(G149&gt;=0.075,A149&gt;=6.35,H149&lt;11.146,H149&gt;=5.767,A149&lt;7.25,H149&lt;16.244,F149&gt;=2.5,D149&gt;=0.8),5.24,IF(AND(B149&lt;2.95,D149&lt;1.9,H149&gt;=11.146,H149&gt;=5.767,A149&lt;7.25,H149&lt;16.244,F149&gt;=2.5,D149&gt;=0.8),5.65,IF(AND(B149&gt;=2.95,D149&lt;1.9,H149&gt;=11.146,H149&gt;=5.767,A149&lt;7.25,H149&lt;16.244,F149&gt;=2.5,D149&gt;=0.8),5.8,IF(AND(H149&lt;13.42,D149&gt;=1.9,H149&gt;=11.146,H149&gt;=5.767,A149&lt;7.25,H149&lt;16.244,F149&gt;=2.5,D149&gt;=0.8),5.6,IF(AND(H149&gt;=13.42,D149&gt;=1.9,H149&gt;=11.146,H149&gt;=5.767,A149&lt;7.25,H149&lt;16.244,F149&gt;=2.5,D149&gt;=0.8),5.34,"shouldnthappen")))))))))))))))))))))))))))))))))))))))</f>
        <v>5.6</v>
      </c>
      <c r="AB149" s="1" t="n">
        <f aca="false">IF(AND(D149&gt;=0.35,F149&lt;1.5),1.5,IF(AND(F149&lt;2.5,D149&gt;=1.55,F149&gt;=1.5),4.85,IF(AND(H149&lt;8.308,D149&lt;0.15,D149&lt;0.35,F149&lt;1.5),1.5,IF(AND(H149&gt;=8.308,D149&lt;0.15,D149&lt;0.35,F149&lt;1.5),1.4,IF(AND(H149&lt;5.523,D149&gt;=0.15,D149&lt;0.35,F149&lt;1.5),1,IF(AND(G149&lt;0.572,H149&lt;10.688,D149&lt;1.55,F149&gt;=1.5),3.75,IF(AND(B149&gt;=3.5,F149&gt;=2.5,D149&gt;=1.55,F149&gt;=1.5),6.3,IF(AND(A149&gt;=5.65,G149&gt;=0.572,H149&lt;10.688,D149&lt;1.55,F149&gt;=1.5),4.45,IF(AND(B149&gt;=2.85,A149&lt;6.15,H149&gt;=10.688,D149&lt;1.55,F149&gt;=1.5),4.35,IF(AND(H149&gt;=16.284,B149&lt;3.5,F149&gt;=2.5,D149&gt;=1.55,F149&gt;=1.5),6.6,IF(AND(G149&gt;=0.241,G149&lt;0.338,H149&gt;=5.523,D149&gt;=0.15,D149&lt;0.35,F149&lt;1.5),1.25,IF(AND(A149&lt;5.05,G149&gt;=0.338,H149&gt;=5.523,D149&gt;=0.15,D149&lt;0.35,F149&lt;1.5),1.35,IF(AND(B149&lt;2.7,A149&lt;5.65,G149&gt;=0.572,H149&lt;10.688,D149&lt;1.55,F149&gt;=1.5),4,IF(AND(B149&gt;=2.7,A149&lt;5.65,G149&gt;=0.572,H149&lt;10.688,D149&lt;1.55,F149&gt;=1.5),3.6,IF(AND(B149&lt;2.45,B149&lt;2.85,A149&lt;6.15,H149&gt;=10.688,D149&lt;1.55,F149&gt;=1.5),3.7,IF(AND(A149&lt;6.25,B149&lt;2.85,A149&gt;=6.15,H149&gt;=10.688,D149&lt;1.55,F149&gt;=1.5),4.5,IF(AND(A149&gt;=6.25,B149&lt;2.85,A149&gt;=6.15,H149&gt;=10.688,D149&lt;1.55,F149&gt;=1.5),4.86,IF(AND(D149&gt;=1.45,B149&gt;=2.85,A149&gt;=6.15,H149&gt;=10.688,D149&lt;1.55,F149&gt;=1.5),4.8,IF(AND(H149&lt;8.202,H149&lt;16.284,B149&lt;3.5,F149&gt;=2.5,D149&gt;=1.55,F149&gt;=1.5),5.7,IF(AND(A149&gt;=5.1,G149&lt;0.241,G149&lt;0.338,H149&gt;=5.523,D149&gt;=0.15,D149&lt;0.35,F149&lt;1.5),1.5,IF(AND(B149&gt;=3.75,A149&gt;=5.05,G149&gt;=0.338,H149&gt;=5.523,D149&gt;=0.15,D149&lt;0.35,F149&lt;1.5),1.6,IF(AND(A149&lt;5.7,B149&gt;=2.45,B149&lt;2.85,A149&lt;6.15,H149&gt;=10.688,D149&lt;1.55,F149&gt;=1.5),3.9,IF(AND(A149&gt;=5.7,B149&gt;=2.45,B149&lt;2.85,A149&lt;6.15,H149&gt;=10.688,D149&lt;1.55,F149&gt;=1.5),4.02,IF(AND(H149&lt;13.654,D149&lt;1.45,B149&gt;=2.85,A149&gt;=6.15,H149&gt;=10.688,D149&lt;1.55,F149&gt;=1.5),4.333,IF(AND(H149&gt;=13.654,D149&lt;1.45,B149&gt;=2.85,A149&gt;=6.15,H149&gt;=10.688,D149&lt;1.55,F149&gt;=1.5),4.54,IF(AND(A149&lt;6.15,H149&gt;=8.202,H149&lt;16.284,B149&lt;3.5,F149&gt;=2.5,D149&gt;=1.55,F149&gt;=1.5),5,IF(AND(H149&lt;13.924,A149&lt;5.1,G149&lt;0.241,G149&lt;0.338,H149&gt;=5.523,D149&gt;=0.15,D149&lt;0.35,F149&lt;1.5),1.4,IF(AND(H149&gt;=13.924,A149&lt;5.1,G149&lt;0.241,G149&lt;0.338,H149&gt;=5.523,D149&gt;=0.15,D149&lt;0.35,F149&lt;1.5),1.5,IF(AND(D149&lt;0.25,B149&lt;3.75,A149&gt;=5.05,G149&gt;=0.338,H149&gt;=5.523,D149&gt;=0.15,D149&lt;0.35,F149&lt;1.5),1.5,IF(AND(D149&gt;=0.25,B149&lt;3.75,A149&gt;=5.05,G149&gt;=0.338,H149&gt;=5.523,D149&gt;=0.15,D149&lt;0.35,F149&lt;1.5),1.4,IF(AND(H149&lt;8.884,B149&gt;=3.05,A149&gt;=6.15,H149&gt;=8.202,H149&lt;16.284,B149&lt;3.5,F149&gt;=2.5,D149&gt;=1.55,F149&gt;=1.5),5.1,IF(AND(A149&lt;6.45,G149&lt;0.368,B149&lt;3.05,A149&gt;=6.15,H149&gt;=8.202,H149&lt;16.284,B149&lt;3.5,F149&gt;=2.5,D149&gt;=1.55,F149&gt;=1.5),5.525,IF(AND(A149&gt;=6.45,G149&lt;0.368,B149&lt;3.05,A149&gt;=6.15,H149&gt;=8.202,H149&lt;16.284,B149&lt;3.5,F149&gt;=2.5,D149&gt;=1.55,F149&gt;=1.5),5.35,IF(AND(D149&lt;2.25,G149&gt;=0.368,B149&lt;3.05,A149&gt;=6.15,H149&gt;=8.202,H149&lt;16.284,B149&lt;3.5,F149&gt;=2.5,D149&gt;=1.55,F149&gt;=1.5),5.8,IF(AND(D149&gt;=2.25,G149&gt;=0.368,B149&lt;3.05,A149&gt;=6.15,H149&gt;=8.202,H149&lt;16.284,B149&lt;3.5,F149&gt;=2.5,D149&gt;=1.55,F149&gt;=1.5),5.2,IF(AND(H149&lt;10.257,H149&gt;=8.884,B149&gt;=3.05,A149&gt;=6.15,H149&gt;=8.202,H149&lt;16.284,B149&lt;3.5,F149&gt;=2.5,D149&gt;=1.55,F149&gt;=1.5),5.9,IF(AND(H149&gt;=10.257,H149&gt;=8.884,B149&gt;=3.05,A149&gt;=6.15,H149&gt;=8.202,H149&lt;16.284,B149&lt;3.5,F149&gt;=2.5,D149&gt;=1.55,F149&gt;=1.5),5.48,"shouldnthappen")))))))))))))))))))))))))))))))))))))</f>
        <v>5.525</v>
      </c>
      <c r="AC149" s="1" t="n">
        <f aca="false">IF(AND(H149&lt;5.748,A149&lt;5.05,D149&lt;0.8),1,IF(AND(B149&lt;3.35,A149&gt;=5.05,D149&lt;0.8),1.7,IF(AND(A149&lt;5.85,G149&lt;0.154,D149&gt;=0.8),4.5,IF(AND(D149&gt;=0.45,H149&gt;=5.748,A149&lt;5.05,D149&lt;0.8),1.6,IF(AND(G149&gt;=0.934,B149&gt;=3.35,A149&gt;=5.05,D149&lt;0.8),1.7,IF(AND(D149&lt;2.1,A149&gt;=5.85,G149&lt;0.154,D149&gt;=0.8),6.15,IF(AND(D149&gt;=2.1,A149&gt;=5.85,G149&lt;0.154,D149&gt;=0.8),5.5,IF(AND(A149&lt;6.1,D149&gt;=1.55,G149&gt;=0.154,D149&gt;=0.8),5,IF(AND(H149&gt;=14.379,G149&lt;0.934,B149&gt;=3.35,A149&gt;=5.05,D149&lt;0.8),1.58,IF(AND(G149&lt;0.379,A149&gt;=6.1,D149&gt;=1.55,G149&gt;=0.154,D149&gt;=0.8),5.42,IF(AND(H149&lt;13.924,G149&lt;0.227,D149&lt;0.45,H149&gt;=5.748,A149&lt;5.05,D149&lt;0.8),1.4,IF(AND(H149&gt;=13.924,G149&lt;0.227,D149&lt;0.45,H149&gt;=5.748,A149&lt;5.05,D149&lt;0.8),1.5,IF(AND(B149&lt;3.1,G149&gt;=0.227,D149&lt;0.45,H149&gt;=5.748,A149&lt;5.05,D149&lt;0.8),1.1,IF(AND(G149&lt;0.13,H149&lt;14.379,G149&lt;0.934,B149&gt;=3.35,A149&gt;=5.05,D149&lt;0.8),1.4,IF(AND(D149&lt;1.05,A149&lt;5.65,D149&lt;1.35,D149&lt;1.55,G149&gt;=0.154,D149&gt;=0.8),3.7,IF(AND(D149&lt;1.25,A149&gt;=5.65,D149&lt;1.35,D149&lt;1.55,G149&gt;=0.154,D149&gt;=0.8),4.06,IF(AND(D149&gt;=1.25,A149&gt;=5.65,D149&lt;1.35,D149&lt;1.55,G149&gt;=0.154,D149&gt;=0.8),4.425,IF(AND(H149&lt;13.654,D149&lt;1.45,D149&gt;=1.35,D149&lt;1.55,G149&gt;=0.154,D149&gt;=0.8),4.275,IF(AND(G149&lt;0.259,D149&gt;=1.45,D149&gt;=1.35,D149&lt;1.55,G149&gt;=0.154,D149&gt;=0.8),5.1,IF(AND(B149&lt;2.95,G149&gt;=0.379,A149&gt;=6.1,D149&gt;=1.55,G149&gt;=0.154,D149&gt;=0.8),6.3,IF(AND(B149&lt;3.25,B149&gt;=3.1,G149&gt;=0.227,D149&lt;0.45,H149&gt;=5.748,A149&lt;5.05,D149&lt;0.8),1.3,IF(AND(B149&gt;=3.25,B149&gt;=3.1,G149&gt;=0.227,D149&lt;0.45,H149&gt;=5.748,A149&lt;5.05,D149&lt;0.8),1.4,IF(AND(H149&gt;=13.372,G149&gt;=0.13,H149&lt;14.379,G149&lt;0.934,B149&gt;=3.35,A149&gt;=5.05,D149&lt;0.8),1.4,IF(AND(H149&lt;6.69,D149&gt;=1.05,A149&lt;5.65,D149&lt;1.35,D149&lt;1.55,G149&gt;=0.154,D149&gt;=0.8),4.033,IF(AND(H149&gt;=6.69,D149&gt;=1.05,A149&lt;5.65,D149&lt;1.35,D149&lt;1.55,G149&gt;=0.154,D149&gt;=0.8),3.88,IF(AND(B149&lt;2.85,H149&gt;=13.654,D149&lt;1.45,D149&gt;=1.35,D149&lt;1.55,G149&gt;=0.154,D149&gt;=0.8),4.8,IF(AND(B149&gt;=2.85,H149&gt;=13.654,D149&lt;1.45,D149&gt;=1.35,D149&lt;1.55,G149&gt;=0.154,D149&gt;=0.8),4.7,IF(AND(H149&lt;11.681,G149&gt;=0.259,D149&gt;=1.45,D149&gt;=1.35,D149&lt;1.55,G149&gt;=0.154,D149&gt;=0.8),4.85,IF(AND(H149&gt;=11.681,G149&gt;=0.259,D149&gt;=1.45,D149&gt;=1.35,D149&lt;1.55,G149&gt;=0.154,D149&gt;=0.8),4.633,IF(AND(A149&lt;6.25,B149&gt;=2.95,G149&gt;=0.379,A149&gt;=6.1,D149&gt;=1.55,G149&gt;=0.154,D149&gt;=0.8),5.4,IF(AND(D149&lt;0.3,H149&lt;13.372,G149&gt;=0.13,H149&lt;14.379,G149&lt;0.934,B149&gt;=3.35,A149&gt;=5.05,D149&lt;0.8),1.475,IF(AND(D149&gt;=0.3,H149&lt;13.372,G149&gt;=0.13,H149&lt;14.379,G149&lt;0.934,B149&gt;=3.35,A149&gt;=5.05,D149&lt;0.8),1.5,IF(AND(B149&lt;3.15,A149&gt;=6.25,B149&gt;=2.95,G149&gt;=0.379,A149&gt;=6.1,D149&gt;=1.55,G149&gt;=0.154,D149&gt;=0.8),5.7,IF(AND(B149&gt;=3.15,A149&gt;=6.25,B149&gt;=2.95,G149&gt;=0.379,A149&gt;=6.1,D149&gt;=1.55,G149&gt;=0.154,D149&gt;=0.8),5.933,"shouldnthappen"))))))))))))))))))))))))))))))))))</f>
        <v>5.42</v>
      </c>
      <c r="AD149" s="1" t="n">
        <f aca="false">IF(AND(H149&lt;6.621,A149&lt;4.95,D149&lt;0.8),1,IF(AND(H149&lt;14.144,H149&gt;=6.621,A149&lt;4.95,D149&lt;0.8),1.4,IF(AND(H149&gt;=14.144,H149&gt;=6.621,A149&lt;4.95,D149&lt;0.8),1.3,IF(AND(G149&lt;0.13,B149&gt;=3.85,A149&gt;=4.95,D149&lt;0.8),1.3,IF(AND(G149&gt;=0.13,B149&gt;=3.85,A149&gt;=4.95,D149&lt;0.8),1.425,IF(AND(A149&gt;=6.05,B149&lt;2.75,D149&lt;1.55,D149&gt;=0.8),4.9,IF(AND(A149&gt;=7.3,G149&lt;0.119,D149&gt;=1.55,D149&gt;=0.8),6.7,IF(AND(H149&lt;6.555,D149&lt;0.25,B149&lt;3.85,A149&gt;=4.95,D149&lt;0.8),1.7,IF(AND(B149&lt;3.4,D149&gt;=0.25,B149&lt;3.85,A149&gt;=4.95,D149&lt;0.8),1.7,IF(AND(B149&gt;=3.4,D149&gt;=0.25,B149&lt;3.85,A149&gt;=4.95,D149&lt;0.8),1.6,IF(AND(A149&lt;5.05,A149&lt;6.05,B149&lt;2.75,D149&lt;1.55,D149&gt;=0.8),3.3,IF(AND(B149&lt;2.85,D149&lt;1.35,B149&gt;=2.75,D149&lt;1.55,D149&gt;=0.8),4.5,IF(AND(H149&lt;12.206,D149&gt;=1.35,B149&gt;=2.75,D149&lt;1.55,D149&gt;=0.8),4.7,IF(AND(H149&gt;=12.206,D149&gt;=1.35,B149&gt;=2.75,D149&lt;1.55,D149&gt;=0.8),4.52,IF(AND(G149&lt;0.024,A149&lt;7.3,G149&lt;0.119,D149&gt;=1.55,D149&gt;=0.8),5.7,IF(AND(G149&gt;=0.024,A149&lt;7.3,G149&lt;0.119,D149&gt;=1.55,D149&gt;=0.8),5.6,IF(AND(F149&lt;2.5,G149&lt;0.417,G149&gt;=0.119,D149&gt;=1.55,D149&gt;=0.8),5.05,IF(AND(B149&lt;3.15,H149&gt;=6.555,D149&lt;0.25,B149&lt;3.85,A149&gt;=4.95,D149&lt;0.8),1.6,IF(AND(G149&lt;0.356,A149&gt;=5.05,A149&lt;6.05,B149&lt;2.75,D149&lt;1.55,D149&gt;=0.8),4.12,IF(AND(A149&lt;5.65,B149&gt;=2.85,D149&lt;1.35,B149&gt;=2.75,D149&lt;1.55,D149&gt;=0.8),3.6,IF(AND(B149&lt;3.15,F149&gt;=2.5,G149&lt;0.417,G149&gt;=0.119,D149&gt;=1.55,D149&gt;=0.8),5.18,IF(AND(B149&gt;=3.15,F149&gt;=2.5,G149&lt;0.417,G149&gt;=0.119,D149&gt;=1.55,D149&gt;=0.8),5.3,IF(AND(D149&lt;1.7,A149&lt;6.95,G149&gt;=0.417,G149&gt;=0.119,D149&gt;=1.55,D149&gt;=0.8),4.7,IF(AND(A149&lt;7.25,A149&gt;=6.95,G149&gt;=0.417,G149&gt;=0.119,D149&gt;=1.55,D149&gt;=0.8),5.8,IF(AND(A149&gt;=7.25,A149&gt;=6.95,G149&gt;=0.417,G149&gt;=0.119,D149&gt;=1.55,D149&gt;=0.8),6.333,IF(AND(H149&lt;8.594,B149&gt;=3.15,H149&gt;=6.555,D149&lt;0.25,B149&lt;3.85,A149&gt;=4.95,D149&lt;0.8),1.4,IF(AND(H149&gt;=8.594,B149&gt;=3.15,H149&gt;=6.555,D149&lt;0.25,B149&lt;3.85,A149&gt;=4.95,D149&lt;0.8),1.5,IF(AND(H149&gt;=11.218,G149&gt;=0.356,A149&gt;=5.05,A149&lt;6.05,B149&lt;2.75,D149&lt;1.55,D149&gt;=0.8),3.925,IF(AND(A149&gt;=6.5,A149&gt;=5.65,B149&gt;=2.85,D149&lt;1.35,B149&gt;=2.75,D149&lt;1.55,D149&gt;=0.8),4.6,IF(AND(H149&lt;8.602,H149&lt;11.218,G149&gt;=0.356,A149&gt;=5.05,A149&lt;6.05,B149&lt;2.75,D149&lt;1.55,D149&gt;=0.8),3.95,IF(AND(H149&gt;=8.602,H149&lt;11.218,G149&gt;=0.356,A149&gt;=5.05,A149&lt;6.05,B149&lt;2.75,D149&lt;1.55,D149&gt;=0.8),3.75,IF(AND(H149&lt;10.129,A149&lt;6.5,A149&gt;=5.65,B149&gt;=2.85,D149&lt;1.35,B149&gt;=2.75,D149&lt;1.55,D149&gt;=0.8),4.2,IF(AND(H149&gt;=10.129,A149&lt;6.5,A149&gt;=5.65,B149&gt;=2.85,D149&lt;1.35,B149&gt;=2.75,D149&lt;1.55,D149&gt;=0.8),4.267,IF(AND(D149&lt;2.2,B149&lt;3.05,D149&gt;=1.7,A149&lt;6.95,G149&gt;=0.417,G149&gt;=0.119,D149&gt;=1.55,D149&gt;=0.8),5.3,IF(AND(D149&gt;=2.2,B149&lt;3.05,D149&gt;=1.7,A149&lt;6.95,G149&gt;=0.417,G149&gt;=0.119,D149&gt;=1.55,D149&gt;=0.8),5.133,IF(AND(D149&lt;2.45,B149&gt;=3.05,D149&gt;=1.7,A149&lt;6.95,G149&gt;=0.417,G149&gt;=0.119,D149&gt;=1.55,D149&gt;=0.8),5.6,IF(AND(D149&gt;=2.45,B149&gt;=3.05,D149&gt;=1.7,A149&lt;6.95,G149&gt;=0.417,G149&gt;=0.119,D149&gt;=1.55,D149&gt;=0.8),6,"shouldnthappen")))))))))))))))))))))))))))))))))))))</f>
        <v>5.18</v>
      </c>
      <c r="AE149" s="1" t="n">
        <f aca="false">IF(AND(G149&lt;0.123,D149&gt;=0.25,D149&lt;0.75),1.3,IF(AND(H149&gt;=16.774,D149&gt;=1.75,D149&gt;=0.75),6.4,IF(AND(B149&lt;3.4,A149&lt;4.8,D149&lt;0.25,D149&lt;0.75),1.22,IF(AND(B149&gt;=3.4,A149&lt;4.8,D149&lt;0.25,D149&lt;0.75),1,IF(AND(A149&gt;=5.45,A149&gt;=4.8,D149&lt;0.25,D149&lt;0.75),1.367,IF(AND(H149&gt;=10.688,D149&lt;1.35,D149&lt;1.75,D149&gt;=0.75),4.2,IF(AND(A149&lt;5.3,D149&gt;=1.35,D149&lt;1.75,D149&gt;=0.75),4.05,IF(AND(G149&gt;=0.857,H149&lt;16.774,D149&gt;=1.75,D149&gt;=0.75),5.02,IF(AND(H149&lt;6.089,A149&lt;5.45,A149&gt;=4.8,D149&lt;0.25,D149&lt;0.75),1.7,IF(AND(G149&lt;0.184,D149&lt;0.35,G149&gt;=0.123,D149&gt;=0.25,D149&lt;0.75),1.7,IF(AND(G149&gt;=0.184,D149&lt;0.35,G149&gt;=0.123,D149&gt;=0.25,D149&lt;0.75),1.48,IF(AND(A149&lt;5.25,D149&gt;=0.35,G149&gt;=0.123,D149&gt;=0.25,D149&lt;0.75),1.75,IF(AND(A149&gt;=5.25,D149&gt;=0.35,G149&gt;=0.123,D149&gt;=0.25,D149&lt;0.75),1.5,IF(AND(A149&lt;5.3,H149&lt;10.688,D149&lt;1.35,D149&lt;1.75,D149&gt;=0.75),3.15,IF(AND(H149&lt;9.474,A149&gt;=5.3,D149&gt;=1.35,D149&lt;1.75,D149&gt;=0.75),4.95,IF(AND(G149&gt;=0.779,G149&lt;0.857,H149&lt;16.774,D149&gt;=1.75,D149&gt;=0.75),6,IF(AND(G149&lt;0.05,H149&gt;=6.089,A149&lt;5.45,A149&gt;=4.8,D149&lt;0.25,D149&lt;0.75),1.4,IF(AND(H149&lt;6.69,A149&gt;=5.3,H149&lt;10.688,D149&lt;1.35,D149&lt;1.75,D149&gt;=0.75),4.033,IF(AND(H149&gt;=6.69,A149&gt;=5.3,H149&lt;10.688,D149&lt;1.35,D149&lt;1.75,D149&gt;=0.75),3.733,IF(AND(B149&lt;2.5,H149&gt;=9.474,A149&gt;=5.3,D149&gt;=1.35,D149&lt;1.75,D149&gt;=0.75),4.5,IF(AND(D149&gt;=2.45,G149&lt;0.779,G149&lt;0.857,H149&lt;16.774,D149&gt;=1.75,D149&gt;=0.75),6,IF(AND(B149&gt;=3.75,G149&gt;=0.05,H149&gt;=6.089,A149&lt;5.45,A149&gt;=4.8,D149&lt;0.25,D149&lt;0.75),1.6,IF(AND(H149&lt;13.695,B149&gt;=2.5,H149&gt;=9.474,A149&gt;=5.3,D149&gt;=1.35,D149&lt;1.75,D149&gt;=0.75),4.567,IF(AND(G149&gt;=0.654,D149&lt;2.45,G149&lt;0.779,G149&lt;0.857,H149&lt;16.774,D149&gt;=1.75,D149&gt;=0.75),4.9,IF(AND(G149&gt;=0.73,B149&lt;3.75,G149&gt;=0.05,H149&gt;=6.089,A149&lt;5.45,A149&gt;=4.8,D149&lt;0.25,D149&lt;0.75),1.4,IF(AND(A149&lt;6.65,H149&gt;=13.695,B149&gt;=2.5,H149&gt;=9.474,A149&gt;=5.3,D149&gt;=1.35,D149&lt;1.75,D149&gt;=0.75),4.4,IF(AND(A149&gt;=6.65,H149&gt;=13.695,B149&gt;=2.5,H149&gt;=9.474,A149&gt;=5.3,D149&gt;=1.35,D149&lt;1.75,D149&gt;=0.75),4.84,IF(AND(B149&lt;2.75,G149&lt;0.654,D149&lt;2.45,G149&lt;0.779,G149&lt;0.857,H149&lt;16.774,D149&gt;=1.75,D149&gt;=0.75),5.2,IF(AND(H149&lt;9.524,G149&lt;0.73,B149&lt;3.75,G149&gt;=0.05,H149&gt;=6.089,A149&lt;5.45,A149&gt;=4.8,D149&lt;0.25,D149&lt;0.75),1.5,IF(AND(H149&gt;=9.524,G149&lt;0.73,B149&lt;3.75,G149&gt;=0.05,H149&gt;=6.089,A149&lt;5.45,A149&gt;=4.8,D149&lt;0.25,D149&lt;0.75),1.4,IF(AND(H149&gt;=13.644,B149&gt;=2.75,G149&lt;0.654,D149&lt;2.45,G149&lt;0.779,G149&lt;0.857,H149&lt;16.774,D149&gt;=1.75,D149&gt;=0.75),6.033,IF(AND(A149&gt;=6.85,H149&lt;13.644,B149&gt;=2.75,G149&lt;0.654,D149&lt;2.45,G149&lt;0.779,G149&lt;0.857,H149&lt;16.774,D149&gt;=1.75,D149&gt;=0.75),5.1,IF(AND(A149&gt;=6.75,A149&lt;6.85,H149&lt;13.644,B149&gt;=2.75,G149&lt;0.654,D149&lt;2.45,G149&lt;0.779,G149&lt;0.857,H149&lt;16.774,D149&gt;=1.75,D149&gt;=0.75),5.9,IF(AND(D149&gt;=2.35,A149&lt;6.75,A149&lt;6.85,H149&lt;13.644,B149&gt;=2.75,G149&lt;0.654,D149&lt;2.45,G149&lt;0.779,G149&lt;0.857,H149&lt;16.774,D149&gt;=1.75,D149&gt;=0.75),5.6,IF(AND(H149&lt;11.146,D149&lt;2.35,A149&lt;6.75,A149&lt;6.85,H149&lt;13.644,B149&gt;=2.75,G149&lt;0.654,D149&lt;2.45,G149&lt;0.779,G149&lt;0.857,H149&lt;16.774,D149&gt;=1.75,D149&gt;=0.75),5.4,IF(AND(H149&gt;=11.146,D149&lt;2.35,A149&lt;6.75,A149&lt;6.85,H149&lt;13.644,B149&gt;=2.75,G149&lt;0.654,D149&lt;2.45,G149&lt;0.779,G149&lt;0.857,H149&lt;16.774,D149&gt;=1.75,D149&gt;=0.75),5.6,"shouldnthappen"))))))))))))))))))))))))))))))))))))</f>
        <v>5.2</v>
      </c>
      <c r="AF149" s="1" t="n">
        <f aca="false">IF(AND(A149&lt;4.5,D149&lt;0.8),1.233,IF(AND(B149&lt;3.05,A149&gt;=4.5,D149&lt;0.8),1.4,IF(AND(D149&gt;=0.45,B149&gt;=3.05,A149&gt;=4.5,D149&lt;0.8),1.667,IF(AND(D149&lt;1.05,D149&lt;1.35,A149&lt;6.25,D149&gt;=0.8),3.633,IF(AND(H149&lt;13.935,A149&gt;=7.05,A149&gt;=6.25,D149&gt;=0.8),6,IF(AND(G149&gt;=0.948,D149&lt;0.45,B149&gt;=3.05,A149&gt;=4.5,D149&lt;0.8),1.7,IF(AND(G149&lt;0.652,D149&gt;=1.05,D149&lt;1.35,A149&lt;6.25,D149&gt;=0.8),4.16,IF(AND(D149&gt;=2.15,D149&gt;=1.75,D149&gt;=1.35,A149&lt;6.25,D149&gt;=0.8),5.4,IF(AND(G149&gt;=0.912,F149&lt;2.5,A149&lt;7.05,A149&gt;=6.25,D149&gt;=0.8),4.4,IF(AND(B149&gt;=3.25,F149&gt;=2.5,A149&lt;7.05,A149&gt;=6.25,D149&gt;=0.8),5.85,IF(AND(H149&lt;17.32,H149&gt;=13.935,A149&gt;=7.05,A149&gt;=6.25,D149&gt;=0.8),6.65,IF(AND(H149&gt;=17.32,H149&gt;=13.935,A149&gt;=7.05,A149&gt;=6.25,D149&gt;=0.8),6.4,IF(AND(H149&gt;=13.547,G149&lt;0.948,D149&lt;0.45,B149&gt;=3.05,A149&gt;=4.5,D149&lt;0.8),1.38,IF(AND(B149&gt;=2.75,G149&gt;=0.652,D149&gt;=1.05,D149&lt;1.35,A149&lt;6.25,D149&gt;=0.8),3.6,IF(AND(H149&lt;9.417,G149&lt;0.404,D149&lt;1.75,D149&gt;=1.35,A149&lt;6.25,D149&gt;=0.8),4.2,IF(AND(H149&gt;=9.417,G149&lt;0.404,D149&lt;1.75,D149&gt;=1.35,A149&lt;6.25,D149&gt;=0.8),4.5,IF(AND(G149&lt;0.464,G149&gt;=0.404,D149&lt;1.75,D149&gt;=1.35,A149&lt;6.25,D149&gt;=0.8),4.5,IF(AND(G149&gt;=0.464,G149&gt;=0.404,D149&lt;1.75,D149&gt;=1.35,A149&lt;6.25,D149&gt;=0.8),4.625,IF(AND(D149&lt;1.85,D149&lt;2.15,D149&gt;=1.75,D149&gt;=1.35,A149&lt;6.25,D149&gt;=0.8),4.9,IF(AND(D149&gt;=1.85,D149&lt;2.15,D149&gt;=1.75,D149&gt;=1.35,A149&lt;6.25,D149&gt;=0.8),5.05,IF(AND(G149&lt;0.332,G149&lt;0.912,F149&lt;2.5,A149&lt;7.05,A149&gt;=6.25,D149&gt;=0.8),4.467,IF(AND(G149&gt;=0.332,G149&lt;0.912,F149&lt;2.5,A149&lt;7.05,A149&gt;=6.25,D149&gt;=0.8),4.767,IF(AND(D149&lt;0.15,H149&lt;13.547,G149&lt;0.948,D149&lt;0.45,B149&gt;=3.05,A149&gt;=4.5,D149&lt;0.8),1.5,IF(AND(D149&lt;1.15,B149&lt;2.75,G149&gt;=0.652,D149&gt;=1.05,D149&lt;1.35,A149&lt;6.25,D149&gt;=0.8),3.9,IF(AND(D149&gt;=1.15,B149&lt;2.75,G149&gt;=0.652,D149&gt;=1.05,D149&lt;1.35,A149&lt;6.25,D149&gt;=0.8),4,IF(AND(D149&gt;=2.25,B149&lt;3.15,B149&lt;3.25,F149&gt;=2.5,A149&lt;7.05,A149&gt;=6.25,D149&gt;=0.8),5.14,IF(AND(G149&lt;0.621,B149&gt;=3.15,B149&lt;3.25,F149&gt;=2.5,A149&lt;7.05,A149&gt;=6.25,D149&gt;=0.8),5.75,IF(AND(G149&gt;=0.621,B149&gt;=3.15,B149&lt;3.25,F149&gt;=2.5,A149&lt;7.05,A149&gt;=6.25,D149&gt;=0.8),5.1,IF(AND(G149&gt;=0.862,D149&gt;=0.15,H149&lt;13.547,G149&lt;0.948,D149&lt;0.45,B149&gt;=3.05,A149&gt;=4.5,D149&lt;0.8),1.5,IF(AND(A149&lt;6.35,D149&lt;2.25,B149&lt;3.15,B149&lt;3.25,F149&gt;=2.5,A149&lt;7.05,A149&gt;=6.25,D149&gt;=0.8),5.267,IF(AND(A149&gt;=6.35,D149&lt;2.25,B149&lt;3.15,B149&lt;3.25,F149&gt;=2.5,A149&lt;7.05,A149&gt;=6.25,D149&gt;=0.8),5.42,IF(AND(A149&lt;5.1,G149&lt;0.862,D149&gt;=0.15,H149&lt;13.547,G149&lt;0.948,D149&lt;0.45,B149&gt;=3.05,A149&gt;=4.5,D149&lt;0.8),1.35,IF(AND(B149&lt;3.95,A149&gt;=5.1,G149&lt;0.862,D149&gt;=0.15,H149&lt;13.547,G149&lt;0.948,D149&lt;0.45,B149&gt;=3.05,A149&gt;=4.5,D149&lt;0.8),1.5,IF(AND(B149&gt;=3.95,A149&gt;=5.1,G149&lt;0.862,D149&gt;=0.15,H149&lt;13.547,G149&lt;0.948,D149&lt;0.45,B149&gt;=3.05,A149&gt;=4.5,D149&lt;0.8),1.467,"shouldnthappen"))))))))))))))))))))))))))))))))))</f>
        <v>5.267</v>
      </c>
      <c r="AG149" s="1" t="n">
        <f aca="false">IF(AND(H149&lt;5.748,A149&lt;4.85,D149&lt;0.75),1,IF(AND(B149&gt;=3.5,D149&gt;=1.75,D149&gt;=0.75),6.2,IF(AND(A149&gt;=4.65,H149&gt;=5.748,A149&lt;4.85,D149&lt;0.75),1.333,IF(AND(H149&lt;6.417,B149&lt;3.45,A149&gt;=4.85,D149&lt;0.75),1.7,IF(AND(A149&lt;5.05,B149&gt;=3.45,A149&gt;=4.85,D149&lt;0.75),1.4,IF(AND(A149&gt;=5.05,B149&gt;=3.45,A149&gt;=4.85,D149&lt;0.75),1.5,IF(AND(F149&gt;=2.5,H149&lt;13.641,D149&lt;1.75,D149&gt;=0.75),4.667,IF(AND(G149&lt;0.187,H149&gt;=13.641,D149&lt;1.75,D149&gt;=0.75),5,IF(AND(A149&gt;=7.1,B149&lt;3.5,D149&gt;=1.75,D149&gt;=0.75),6.575,IF(AND(G149&lt;0.161,A149&lt;4.65,H149&gt;=5.748,A149&lt;4.85,D149&lt;0.75),1.5,IF(AND(H149&lt;8.399,H149&gt;=6.417,B149&lt;3.45,A149&gt;=4.85,D149&lt;0.75),1.5,IF(AND(H149&gt;=8.399,H149&gt;=6.417,B149&lt;3.45,A149&gt;=4.85,D149&lt;0.75),1.625,IF(AND(G149&lt;0.086,F149&lt;2.5,H149&lt;13.641,D149&lt;1.75,D149&gt;=0.75),4.7,IF(AND(D149&lt;1.35,G149&gt;=0.187,H149&gt;=13.641,D149&lt;1.75,D149&gt;=0.75),4.2,IF(AND(G149&lt;0.422,G149&gt;=0.161,A149&lt;4.65,H149&gt;=5.748,A149&lt;4.85,D149&lt;0.75),1.4,IF(AND(G149&gt;=0.422,G149&gt;=0.161,A149&lt;4.65,H149&gt;=5.748,A149&lt;4.85,D149&lt;0.75),1.3,IF(AND(B149&lt;2.5,D149&gt;=1.35,G149&gt;=0.187,H149&gt;=13.641,D149&lt;1.75,D149&gt;=0.75),4.5,IF(AND(B149&lt;2.75,A149&lt;6,A149&lt;7.1,B149&lt;3.5,D149&gt;=1.75,D149&gt;=0.75),5.1,IF(AND(B149&gt;=2.75,A149&lt;6,A149&lt;7.1,B149&lt;3.5,D149&gt;=1.75,D149&gt;=0.75),5.02,IF(AND(A149&lt;5.15,A149&lt;5.9,G149&gt;=0.086,F149&lt;2.5,H149&lt;13.641,D149&lt;1.75,D149&gt;=0.75),3,IF(AND(G149&lt;0.644,A149&gt;=5.9,G149&gt;=0.086,F149&lt;2.5,H149&lt;13.641,D149&lt;1.75,D149&gt;=0.75),4.65,IF(AND(G149&gt;=0.644,A149&gt;=5.9,G149&gt;=0.086,F149&lt;2.5,H149&lt;13.641,D149&lt;1.75,D149&gt;=0.75),4.24,IF(AND(D149&lt;1.45,B149&gt;=2.5,D149&gt;=1.35,G149&gt;=0.187,H149&gt;=13.641,D149&lt;1.75,D149&gt;=0.75),4.68,IF(AND(D149&gt;=1.45,B149&gt;=2.5,D149&gt;=1.35,G149&gt;=0.187,H149&gt;=13.641,D149&lt;1.75,D149&gt;=0.75),4.833,IF(AND(H149&lt;13.18,D149&lt;2.05,A149&gt;=6,A149&lt;7.1,B149&lt;3.5,D149&gt;=1.75,D149&gt;=0.75),5.44,IF(AND(H149&gt;=13.18,D149&lt;2.05,A149&gt;=6,A149&lt;7.1,B149&lt;3.5,D149&gt;=1.75,D149&gt;=0.75),5.1,IF(AND(H149&lt;8.759,D149&gt;=2.05,A149&gt;=6,A149&lt;7.1,B149&lt;3.5,D149&gt;=1.75,D149&gt;=0.75),5.4,IF(AND(A149&gt;=5.75,A149&gt;=5.15,A149&lt;5.9,G149&gt;=0.086,F149&lt;2.5,H149&lt;13.641,D149&lt;1.75,D149&gt;=0.75),3.967,IF(AND(H149&lt;10.159,H149&gt;=8.759,D149&gt;=2.05,A149&gt;=6,A149&lt;7.1,B149&lt;3.5,D149&gt;=1.75,D149&gt;=0.75),5.925,IF(AND(D149&lt;1.2,A149&lt;5.75,A149&gt;=5.15,A149&lt;5.9,G149&gt;=0.086,F149&lt;2.5,H149&lt;13.641,D149&lt;1.75,D149&gt;=0.75),3.667,IF(AND(D149&lt;2.25,H149&gt;=10.159,H149&gt;=8.759,D149&gt;=2.05,A149&gt;=6,A149&lt;7.1,B149&lt;3.5,D149&gt;=1.75,D149&gt;=0.75),5.66,IF(AND(D149&gt;=2.25,H149&gt;=10.159,H149&gt;=8.759,D149&gt;=2.05,A149&gt;=6,A149&lt;7.1,B149&lt;3.5,D149&gt;=1.75,D149&gt;=0.75),5.34,IF(AND(D149&lt;1.35,D149&gt;=1.2,A149&lt;5.75,A149&gt;=5.15,A149&lt;5.9,G149&gt;=0.086,F149&lt;2.5,H149&lt;13.641,D149&lt;1.75,D149&gt;=0.75),4.025,IF(AND(D149&gt;=1.35,D149&gt;=1.2,A149&lt;5.75,A149&gt;=5.15,A149&lt;5.9,G149&gt;=0.086,F149&lt;2.5,H149&lt;13.641,D149&lt;1.75,D149&gt;=0.75),3.9,"shouldnthappen"))))))))))))))))))))))))))))))))))</f>
        <v>5.44</v>
      </c>
      <c r="AH149" s="1" t="n">
        <f aca="false">IF(AND(F149&lt;1.5,H149&lt;6.799,A149&lt;5.45),1.7,IF(AND(F149&gt;=1.5,H149&lt;6.799,A149&lt;5.45),4.1,IF(AND(D149&gt;=0.8,H149&gt;=6.799,A149&lt;5.45),3.9,IF(AND(H149&lt;7.564,F149&lt;2.5,A149&gt;=5.45),3.925,IF(AND(H149&gt;=16.284,F149&gt;=2.5,A149&gt;=5.45),6.5,IF(AND(A149&lt;4.35,D149&lt;0.8,H149&gt;=6.799,A149&lt;5.45),1.1,IF(AND(B149&lt;2.8,D149&lt;1.35,H149&gt;=7.564,F149&lt;2.5,A149&gt;=5.45),4.1,IF(AND(B149&gt;=2.8,D149&lt;1.35,H149&gt;=7.564,F149&lt;2.5,A149&gt;=5.45),4.267,IF(AND(B149&lt;2.75,D149&gt;=1.35,H149&gt;=7.564,F149&lt;2.5,A149&gt;=5.45),5,IF(AND(G149&gt;=0.078,G149&lt;0.26,H149&lt;16.284,F149&gt;=2.5,A149&gt;=5.45),6.06,IF(AND(G149&gt;=0.805,G149&gt;=0.26,H149&lt;16.284,F149&gt;=2.5,A149&gt;=5.45),5.02,IF(AND(H149&gt;=10.109,B149&gt;=3.45,A149&gt;=4.35,D149&lt;0.8,H149&gt;=6.799,A149&lt;5.45),1.55,IF(AND(D149&lt;2.25,G149&lt;0.078,G149&lt;0.26,H149&lt;16.284,F149&gt;=2.5,A149&gt;=5.45),5.6,IF(AND(D149&gt;=2.25,G149&lt;0.078,G149&lt;0.26,H149&lt;16.284,F149&gt;=2.5,A149&gt;=5.45),5.7,IF(AND(A149&lt;6.15,G149&lt;0.805,G149&gt;=0.26,H149&lt;16.284,F149&gt;=2.5,A149&gt;=5.45),4.967,IF(AND(A149&lt;4.65,H149&lt;12.227,B149&lt;3.45,A149&gt;=4.35,D149&lt;0.8,H149&gt;=6.799,A149&lt;5.45),1.333,IF(AND(A149&lt;4.85,H149&gt;=12.227,B149&lt;3.45,A149&gt;=4.35,D149&lt;0.8,H149&gt;=6.799,A149&lt;5.45),1.42,IF(AND(A149&gt;=4.85,H149&gt;=12.227,B149&lt;3.45,A149&gt;=4.35,D149&lt;0.8,H149&gt;=6.799,A149&lt;5.45),1.533,IF(AND(A149&lt;5.05,H149&lt;10.109,B149&gt;=3.45,A149&gt;=4.35,D149&lt;0.8,H149&gt;=6.799,A149&lt;5.45),1.4,IF(AND(A149&gt;=5.05,H149&lt;10.109,B149&gt;=3.45,A149&gt;=4.35,D149&lt;0.8,H149&gt;=6.799,A149&lt;5.45),1.5,IF(AND(G149&lt;0.14,H149&lt;13.531,B149&gt;=2.75,D149&gt;=1.35,H149&gt;=7.564,F149&lt;2.5,A149&gt;=5.45),4.7,IF(AND(G149&lt;0.187,H149&gt;=13.531,B149&gt;=2.75,D149&gt;=1.35,H149&gt;=7.564,F149&lt;2.5,A149&gt;=5.45),5,IF(AND(G149&gt;=0.187,H149&gt;=13.531,B149&gt;=2.75,D149&gt;=1.35,H149&gt;=7.564,F149&lt;2.5,A149&gt;=5.45),4.66,IF(AND(A149&lt;6.35,A149&gt;=6.15,G149&lt;0.805,G149&gt;=0.26,H149&lt;16.284,F149&gt;=2.5,A149&gt;=5.45),6,IF(AND(D149&lt;0.15,A149&gt;=4.65,H149&lt;12.227,B149&lt;3.45,A149&gt;=4.35,D149&lt;0.8,H149&gt;=6.799,A149&lt;5.45),1.5,IF(AND(H149&lt;10.723,G149&gt;=0.14,H149&lt;13.531,B149&gt;=2.75,D149&gt;=1.35,H149&gt;=7.564,F149&lt;2.5,A149&gt;=5.45),4.6,IF(AND(H149&gt;=10.723,G149&gt;=0.14,H149&lt;13.531,B149&gt;=2.75,D149&gt;=1.35,H149&gt;=7.564,F149&lt;2.5,A149&gt;=5.45),4.46,IF(AND(G149&lt;0.364,A149&gt;=6.35,A149&gt;=6.15,G149&lt;0.805,G149&gt;=0.26,H149&lt;16.284,F149&gt;=2.5,A149&gt;=5.45),5.28,IF(AND(A149&lt;5.1,D149&gt;=0.15,A149&gt;=4.65,H149&lt;12.227,B149&lt;3.45,A149&gt;=4.35,D149&lt;0.8,H149&gt;=6.799,A149&lt;5.45),1.36,IF(AND(A149&gt;=5.1,D149&gt;=0.15,A149&gt;=4.65,H149&lt;12.227,B149&lt;3.45,A149&gt;=4.35,D149&lt;0.8,H149&gt;=6.799,A149&lt;5.45),1.4,IF(AND(G149&gt;=0.6,G149&gt;=0.364,A149&gt;=6.35,A149&gt;=6.15,G149&lt;0.805,G149&gt;=0.26,H149&lt;16.284,F149&gt;=2.5,A149&gt;=5.45),5.1,IF(AND(A149&gt;=6.95,G149&lt;0.6,G149&gt;=0.364,A149&gt;=6.35,A149&gt;=6.15,G149&lt;0.805,G149&gt;=0.26,H149&lt;16.284,F149&gt;=2.5,A149&gt;=5.45),5.8,IF(AND(B149&lt;3.2,A149&lt;6.95,G149&lt;0.6,G149&gt;=0.364,A149&gt;=6.35,A149&gt;=6.15,G149&lt;0.805,G149&gt;=0.26,H149&lt;16.284,F149&gt;=2.5,A149&gt;=5.45),5.6,IF(AND(B149&gt;=3.2,A149&lt;6.95,G149&lt;0.6,G149&gt;=0.364,A149&gt;=6.35,A149&gt;=6.15,G149&lt;0.805,G149&gt;=0.26,H149&lt;16.284,F149&gt;=2.5,A149&gt;=5.45),5.7,"shouldnthappen"))))))))))))))))))))))))))))))))))</f>
        <v>6.06</v>
      </c>
      <c r="AI149" s="1" t="n">
        <f aca="false">IF(AND(B149&gt;=3.55,A149&lt;5.05,F149&lt;1.5),1,IF(AND(H149&gt;=13.436,A149&gt;=5.05,F149&lt;1.5),1.633,IF(AND(A149&lt;4.35,B149&lt;3.55,A149&lt;5.05,F149&lt;1.5),1.1,IF(AND(A149&lt;5.15,H149&lt;13.436,A149&gt;=5.05,F149&lt;1.5),1.6,IF(AND(G149&lt;0.837,D149&lt;1.2,B149&lt;2.65,F149&gt;=1.5),3.7,IF(AND(G149&gt;=0.837,D149&lt;1.2,B149&lt;2.65,F149&gt;=1.5),3,IF(AND(D149&lt;1.4,D149&gt;=1.2,B149&lt;2.65,F149&gt;=1.5),4.133,IF(AND(D149&gt;=1.4,D149&gt;=1.2,B149&lt;2.65,F149&gt;=1.5),4.633,IF(AND(G149&lt;0.302,A149&gt;=4.35,B149&lt;3.55,A149&lt;5.05,F149&lt;1.5),1.34,IF(AND(D149&gt;=0.3,A149&gt;=5.15,H149&lt;13.436,A149&gt;=5.05,F149&lt;1.5),1.5,IF(AND(G149&lt;0.233,G149&lt;0.265,D149&lt;1.55,B149&gt;=2.65,F149&gt;=1.5),4.56,IF(AND(G149&gt;=0.233,G149&lt;0.265,D149&lt;1.55,B149&gt;=2.65,F149&gt;=1.5),5.1,IF(AND(G149&lt;0.395,G149&gt;=0.265,D149&lt;1.55,B149&gt;=2.65,F149&gt;=1.5),4.025,IF(AND(H149&lt;13.935,A149&gt;=7.05,D149&gt;=1.55,B149&gt;=2.65,F149&gt;=1.5),6.12,IF(AND(H149&gt;=13.935,A149&gt;=7.05,D149&gt;=1.55,B149&gt;=2.65,F149&gt;=1.5),6.64,IF(AND(G149&gt;=0.858,G149&gt;=0.302,A149&gt;=4.35,B149&lt;3.55,A149&lt;5.05,F149&lt;1.5),1.3,IF(AND(H149&lt;6.543,D149&lt;0.3,A149&gt;=5.15,H149&lt;13.436,A149&gt;=5.05,F149&lt;1.5),1.4,IF(AND(H149&gt;=6.543,D149&lt;0.3,A149&gt;=5.15,H149&lt;13.436,A149&gt;=5.05,F149&lt;1.5),1.48,IF(AND(A149&lt;6.3,G149&gt;=0.395,G149&gt;=0.265,D149&lt;1.55,B149&gt;=2.65,F149&gt;=1.5),4.14,IF(AND(A149&gt;=6.3,G149&gt;=0.395,G149&gt;=0.265,D149&lt;1.55,B149&gt;=2.65,F149&gt;=1.5),4.767,IF(AND(G149&gt;=0.669,B149&lt;3.15,A149&lt;7.05,D149&gt;=1.55,B149&gt;=2.65,F149&gt;=1.5),5,IF(AND(H149&lt;9.459,G149&lt;0.858,G149&gt;=0.302,A149&gt;=4.35,B149&lt;3.55,A149&lt;5.05,F149&lt;1.5),1.4,IF(AND(H149&gt;=9.459,G149&lt;0.858,G149&gt;=0.302,A149&gt;=4.35,B149&lt;3.55,A149&lt;5.05,F149&lt;1.5),1.6,IF(AND(G149&gt;=0.433,G149&lt;0.669,B149&lt;3.15,A149&lt;7.05,D149&gt;=1.55,B149&gt;=2.65,F149&gt;=1.5),5.68,IF(AND(G149&lt;0.481,H149&lt;10.257,B149&gt;=3.15,A149&lt;7.05,D149&gt;=1.55,B149&gt;=2.65,F149&gt;=1.5),5.7,IF(AND(G149&gt;=0.481,H149&lt;10.257,B149&gt;=3.15,A149&lt;7.05,D149&gt;=1.55,B149&gt;=2.65,F149&gt;=1.5),5.9,IF(AND(D149&lt;2.15,H149&gt;=10.257,B149&gt;=3.15,A149&lt;7.05,D149&gt;=1.55,B149&gt;=2.65,F149&gt;=1.5),5.1,IF(AND(D149&gt;=2.15,H149&gt;=10.257,B149&gt;=3.15,A149&lt;7.05,D149&gt;=1.55,B149&gt;=2.65,F149&gt;=1.5),5.42,IF(AND(G149&lt;0.098,G149&lt;0.433,G149&lt;0.669,B149&lt;3.15,A149&lt;7.05,D149&gt;=1.55,B149&gt;=2.65,F149&gt;=1.5),5.567,IF(AND(D149&lt;1.8,G149&gt;=0.098,G149&lt;0.433,G149&lt;0.669,B149&lt;3.15,A149&lt;7.05,D149&gt;=1.55,B149&gt;=2.65,F149&gt;=1.5),5.033,IF(AND(G149&gt;=0.312,D149&gt;=1.8,G149&gt;=0.098,G149&lt;0.433,G149&lt;0.669,B149&lt;3.15,A149&lt;7.05,D149&gt;=1.55,B149&gt;=2.65,F149&gt;=1.5),5.4,IF(AND(H149&lt;9.002,G149&lt;0.312,D149&gt;=1.8,G149&gt;=0.098,G149&lt;0.433,G149&lt;0.669,B149&lt;3.15,A149&lt;7.05,D149&gt;=1.55,B149&gt;=2.65,F149&gt;=1.5),5.1,IF(AND(H149&gt;=9.002,G149&lt;0.312,D149&gt;=1.8,G149&gt;=0.098,G149&lt;0.433,G149&lt;0.669,B149&lt;3.15,A149&lt;7.05,D149&gt;=1.55,B149&gt;=2.65,F149&gt;=1.5),5.26,"shouldnthappen")))))))))))))))))))))))))))))))))</f>
        <v>4.633</v>
      </c>
      <c r="AJ149" s="1" t="n">
        <f aca="false">IF(AND(A149&gt;=5.25,D149&gt;=0.35,D149&lt;0.8),1.433,IF(AND(F149&gt;=2.5,H149&lt;6.927,D149&gt;=0.8),5.1,IF(AND(H149&lt;5.85,B149&lt;3.65,D149&lt;0.35,D149&lt;0.8),1,IF(AND(A149&lt;5.55,B149&gt;=3.65,D149&lt;0.35,D149&lt;0.8),1.5,IF(AND(A149&gt;=5.55,B149&gt;=3.65,D149&lt;0.35,D149&lt;0.8),1.7,IF(AND(H149&lt;7.949,A149&lt;5.25,D149&gt;=0.35,D149&lt;0.8),1.9,IF(AND(H149&gt;=7.949,A149&lt;5.25,D149&gt;=0.35,D149&lt;0.8),1.54,IF(AND(A149&lt;5.55,F149&lt;2.5,H149&lt;6.927,D149&gt;=0.8),3.98,IF(AND(A149&gt;=5.55,F149&lt;2.5,H149&lt;6.927,D149&gt;=0.8),4.1,IF(AND(A149&gt;=7.25,D149&gt;=1.55,H149&gt;=6.927,D149&gt;=0.8),6.65,IF(AND(A149&lt;5.75,D149&lt;1.2,D149&lt;1.55,H149&gt;=6.927,D149&gt;=0.8),3.62,IF(AND(A149&gt;=5.75,D149&lt;1.2,D149&lt;1.55,H149&gt;=6.927,D149&gt;=0.8),4.1,IF(AND(G149&lt;0.175,A149&lt;4.8,H149&gt;=5.85,B149&lt;3.65,D149&lt;0.35,D149&lt;0.8),1.5,IF(AND(G149&gt;=0.175,A149&lt;4.8,H149&gt;=5.85,B149&lt;3.65,D149&lt;0.35,D149&lt;0.8),1.3,IF(AND(A149&gt;=5.05,A149&gt;=4.8,H149&gt;=5.85,B149&lt;3.65,D149&lt;0.35,D149&lt;0.8),1.5,IF(AND(G149&gt;=0.735,A149&lt;6.25,D149&gt;=1.2,D149&lt;1.55,H149&gt;=6.927,D149&gt;=0.8),4,IF(AND(H149&lt;10.464,A149&lt;6.2,A149&lt;7.25,D149&gt;=1.55,H149&gt;=6.927,D149&gt;=0.8),5.1,IF(AND(H149&gt;=10.464,A149&lt;6.2,A149&lt;7.25,D149&gt;=1.55,H149&gt;=6.927,D149&gt;=0.8),4.9,IF(AND(G149&lt;0.418,A149&lt;5.05,A149&gt;=4.8,H149&gt;=5.85,B149&lt;3.65,D149&lt;0.35,D149&lt;0.8),1.48,IF(AND(G149&gt;=0.418,A149&lt;5.05,A149&gt;=4.8,H149&gt;=5.85,B149&lt;3.65,D149&lt;0.35,D149&lt;0.8),1.3,IF(AND(B149&lt;2.75,G149&lt;0.735,A149&lt;6.25,D149&gt;=1.2,D149&lt;1.55,H149&gt;=6.927,D149&gt;=0.8),4.35,IF(AND(H149&lt;15.422,D149&lt;1.45,A149&gt;=6.25,D149&gt;=1.2,D149&lt;1.55,H149&gt;=6.927,D149&gt;=0.8),4.375,IF(AND(H149&gt;=15.422,D149&lt;1.45,A149&gt;=6.25,D149&gt;=1.2,D149&lt;1.55,H149&gt;=6.927,D149&gt;=0.8),4.7,IF(AND(A149&lt;6.4,D149&gt;=1.45,A149&gt;=6.25,D149&gt;=1.2,D149&lt;1.55,H149&gt;=6.927,D149&gt;=0.8),5.1,IF(AND(G149&gt;=0.576,D149&lt;2.15,A149&gt;=6.2,A149&lt;7.25,D149&gt;=1.55,H149&gt;=6.927,D149&gt;=0.8),5.1,IF(AND(G149&lt;0.537,D149&gt;=2.15,A149&gt;=6.2,A149&lt;7.25,D149&gt;=1.55,H149&gt;=6.927,D149&gt;=0.8),5.533,IF(AND(G149&gt;=0.537,D149&gt;=2.15,A149&gt;=6.2,A149&lt;7.25,D149&gt;=1.55,H149&gt;=6.927,D149&gt;=0.8),5.9,IF(AND(D149&lt;1.45,B149&gt;=2.75,G149&lt;0.735,A149&lt;6.25,D149&gt;=1.2,D149&lt;1.55,H149&gt;=6.927,D149&gt;=0.8),4.6,IF(AND(D149&gt;=1.45,B149&gt;=2.75,G149&lt;0.735,A149&lt;6.25,D149&gt;=1.2,D149&lt;1.55,H149&gt;=6.927,D149&gt;=0.8),4.5,IF(AND(H149&lt;12.582,A149&gt;=6.4,D149&gt;=1.45,A149&gt;=6.25,D149&gt;=1.2,D149&lt;1.55,H149&gt;=6.927,D149&gt;=0.8),4.66,IF(AND(H149&gt;=12.582,A149&gt;=6.4,D149&gt;=1.45,A149&gt;=6.25,D149&gt;=1.2,D149&lt;1.55,H149&gt;=6.927,D149&gt;=0.8),4.9,IF(AND(B149&lt;2.75,G149&lt;0.576,D149&lt;2.15,A149&gt;=6.2,A149&lt;7.25,D149&gt;=1.55,H149&gt;=6.927,D149&gt;=0.8),5.3,IF(AND(G149&gt;=0.395,B149&gt;=2.75,G149&lt;0.576,D149&lt;2.15,A149&gt;=6.2,A149&lt;7.25,D149&gt;=1.55,H149&gt;=6.927,D149&gt;=0.8),5.6,IF(AND(D149&gt;=1.9,G149&lt;0.395,B149&gt;=2.75,G149&lt;0.576,D149&lt;2.15,A149&gt;=6.2,A149&lt;7.25,D149&gt;=1.55,H149&gt;=6.927,D149&gt;=0.8),5.333,IF(AND(B149&lt;2.95,D149&lt;1.9,G149&lt;0.395,B149&gt;=2.75,G149&lt;0.576,D149&lt;2.15,A149&gt;=6.2,A149&lt;7.25,D149&gt;=1.55,H149&gt;=6.927,D149&gt;=0.8),5.6,IF(AND(B149&gt;=2.95,D149&lt;1.9,G149&lt;0.395,B149&gt;=2.75,G149&lt;0.576,D149&lt;2.15,A149&gt;=6.2,A149&lt;7.25,D149&gt;=1.55,H149&gt;=6.927,D149&gt;=0.8),5.5,"shouldnthappen"))))))))))))))))))))))))))))))))))))</f>
        <v>5.3</v>
      </c>
      <c r="AK149" s="1" t="n">
        <f aca="false">IF(AND(H149&lt;5.85,B149&lt;3.65,F149&lt;1.5),1,IF(AND(B149&gt;=3.95,B149&gt;=3.65,F149&lt;1.5),1.433,IF(AND(A149&lt;5.15,F149&lt;2.5,F149&gt;=1.5),3.075,IF(AND(D149&gt;=0.35,H149&gt;=5.85,B149&lt;3.65,F149&lt;1.5),1.5,IF(AND(G149&lt;0.168,B149&lt;3.95,B149&gt;=3.65,F149&lt;1.5),1.7,IF(AND(H149&lt;5.767,A149&lt;7.25,F149&gt;=2.5,F149&gt;=1.5),4.5,IF(AND(D149&lt;1.9,A149&gt;=7.25,F149&gt;=2.5,F149&gt;=1.5),6.3,IF(AND(D149&gt;=1.9,A149&gt;=7.25,F149&gt;=2.5,F149&gt;=1.5),6.575,IF(AND(B149&lt;3.75,G149&gt;=0.168,B149&lt;3.95,B149&gt;=3.65,F149&lt;1.5),1.5,IF(AND(B149&gt;=3.75,G149&gt;=0.168,B149&lt;3.95,B149&gt;=3.65,F149&lt;1.5),1.6,IF(AND(D149&gt;=1.35,A149&lt;6.15,A149&gt;=5.15,F149&lt;2.5,F149&gt;=1.5),4.42,IF(AND(D149&lt;1.4,A149&gt;=6.15,A149&gt;=5.15,F149&lt;2.5,F149&gt;=1.5),4.5,IF(AND(D149&gt;=1.4,A149&gt;=6.15,A149&gt;=5.15,F149&lt;2.5,F149&gt;=1.5),4.675,IF(AND(D149&lt;0.15,H149&lt;11.218,D149&lt;0.35,H149&gt;=5.85,B149&lt;3.65,F149&lt;1.5),1.5,IF(AND(D149&lt;0.15,H149&gt;=11.218,D149&lt;0.35,H149&gt;=5.85,B149&lt;3.65,F149&lt;1.5),1.1,IF(AND(B149&lt;2.7,D149&lt;1.35,A149&lt;6.15,A149&gt;=5.15,F149&lt;2.5,F149&gt;=1.5),3.82,IF(AND(A149&lt;6.15,G149&gt;=0.755,H149&gt;=5.767,A149&lt;7.25,F149&gt;=2.5,F149&gt;=1.5),4.98,IF(AND(A149&gt;=6.15,G149&gt;=0.755,H149&gt;=5.767,A149&lt;7.25,F149&gt;=2.5,F149&gt;=1.5),5.3,IF(AND(B149&lt;3.4,D149&gt;=0.15,H149&lt;11.218,D149&lt;0.35,H149&gt;=5.85,B149&lt;3.65,F149&lt;1.5),1.4,IF(AND(B149&gt;=3.4,D149&gt;=0.15,H149&lt;11.218,D149&lt;0.35,H149&gt;=5.85,B149&lt;3.65,F149&lt;1.5),1.3,IF(AND(H149&lt;11.731,D149&gt;=0.15,H149&gt;=11.218,D149&lt;0.35,H149&gt;=5.85,B149&lt;3.65,F149&lt;1.5),1.2,IF(AND(H149&lt;9.053,B149&gt;=2.7,D149&lt;1.35,A149&lt;6.15,A149&gt;=5.15,F149&lt;2.5,F149&gt;=1.5),3.85,IF(AND(D149&gt;=2.1,B149&lt;2.85,G149&lt;0.755,H149&gt;=5.767,A149&lt;7.25,F149&gt;=2.5,F149&gt;=1.5),5.6,IF(AND(D149&gt;=2.45,B149&gt;=2.85,G149&lt;0.755,H149&gt;=5.767,A149&lt;7.25,F149&gt;=2.5,F149&gt;=1.5),5.8,IF(AND(B149&gt;=3.45,H149&gt;=11.731,D149&gt;=0.15,H149&gt;=11.218,D149&lt;0.35,H149&gt;=5.85,B149&lt;3.65,F149&lt;1.5),1.3,IF(AND(A149&lt;5.9,H149&gt;=9.053,B149&gt;=2.7,D149&lt;1.35,A149&lt;6.15,A149&gt;=5.15,F149&lt;2.5,F149&gt;=1.5),4.3,IF(AND(A149&gt;=5.9,H149&gt;=9.053,B149&gt;=2.7,D149&lt;1.35,A149&lt;6.15,A149&gt;=5.15,F149&lt;2.5,F149&gt;=1.5),4,IF(AND(G149&gt;=0.519,D149&lt;2.1,B149&lt;2.85,G149&lt;0.755,H149&gt;=5.767,A149&lt;7.25,F149&gt;=2.5,F149&gt;=1.5),4.9,IF(AND(A149&gt;=7.05,D149&lt;2.45,B149&gt;=2.85,G149&lt;0.755,H149&gt;=5.767,A149&lt;7.25,F149&gt;=2.5,F149&gt;=1.5),5.8,IF(AND(H149&lt;14.396,B149&lt;3.45,H149&gt;=11.731,D149&gt;=0.15,H149&gt;=11.218,D149&lt;0.35,H149&gt;=5.85,B149&lt;3.65,F149&lt;1.5),1.44,IF(AND(H149&gt;=14.396,B149&lt;3.45,H149&gt;=11.731,D149&gt;=0.15,H149&gt;=11.218,D149&lt;0.35,H149&gt;=5.85,B149&lt;3.65,F149&lt;1.5),1.3,IF(AND(G149&lt;0.282,G149&lt;0.519,D149&lt;2.1,B149&lt;2.85,G149&lt;0.755,H149&gt;=5.767,A149&lt;7.25,F149&gt;=2.5,F149&gt;=1.5),5.1,IF(AND(G149&gt;=0.282,G149&lt;0.519,D149&lt;2.1,B149&lt;2.85,G149&lt;0.755,H149&gt;=5.767,A149&lt;7.25,F149&gt;=2.5,F149&gt;=1.5),5.3,IF(AND(A149&lt;6.4,D149&lt;1.9,A149&lt;7.05,D149&lt;2.45,B149&gt;=2.85,G149&lt;0.755,H149&gt;=5.767,A149&lt;7.25,F149&gt;=2.5,F149&gt;=1.5),5.6,IF(AND(A149&gt;=6.4,D149&lt;1.9,A149&lt;7.05,D149&lt;2.45,B149&gt;=2.85,G149&lt;0.755,H149&gt;=5.767,A149&lt;7.25,F149&gt;=2.5,F149&gt;=1.5),5.5,IF(AND(H149&lt;8.884,D149&gt;=1.9,A149&lt;7.05,D149&lt;2.45,B149&gt;=2.85,G149&lt;0.755,H149&gt;=5.767,A149&lt;7.25,F149&gt;=2.5,F149&gt;=1.5),5.3,IF(AND(H149&gt;=8.884,D149&gt;=1.9,A149&lt;7.05,D149&lt;2.45,B149&gt;=2.85,G149&lt;0.755,H149&gt;=5.767,A149&lt;7.25,F149&gt;=2.5,F149&gt;=1.5),5.52,"shouldnthappen")))))))))))))))))))))))))))))))))))))</f>
        <v>5.1</v>
      </c>
      <c r="AL149" s="1" t="n">
        <f aca="false">IF(AND(H149&lt;5.85,A149&lt;5.05,D149&lt;0.8),1,IF(AND(B149&lt;3.35,A149&gt;=5.05,D149&lt;0.8),1.7,IF(AND(D149&gt;=2.45,F149&gt;=2.5,D149&gt;=0.8),6.05,IF(AND(H149&gt;=11.218,H149&gt;=5.85,A149&lt;5.05,D149&lt;0.8),1.28,IF(AND(G149&gt;=0.948,B149&gt;=3.35,A149&gt;=5.05,D149&lt;0.8),1.7,IF(AND(G149&gt;=0.423,H149&lt;11.218,H149&gt;=5.85,A149&lt;5.05,D149&lt;0.8),1.3,IF(AND(B149&lt;3.6,G149&lt;0.948,B149&gt;=3.35,A149&gt;=5.05,D149&lt;0.8),1.4,IF(AND(H149&lt;10.258,D149&lt;1.15,A149&lt;5.9,F149&lt;2.5,D149&gt;=0.8),3.36,IF(AND(H149&gt;=10.258,D149&lt;1.15,A149&lt;5.9,F149&lt;2.5,D149&gt;=0.8),3.9,IF(AND(A149&lt;5.3,D149&gt;=1.15,A149&lt;5.9,F149&lt;2.5,D149&gt;=0.8),3.9,IF(AND(D149&lt;1.55,B149&lt;2.75,A149&gt;=5.9,F149&lt;2.5,D149&gt;=0.8),4.64,IF(AND(D149&gt;=1.55,B149&lt;2.75,A149&gt;=5.9,F149&lt;2.5,D149&gt;=0.8),5.1,IF(AND(D149&gt;=1.6,B149&gt;=2.75,A149&gt;=5.9,F149&lt;2.5,D149&gt;=0.8),5,IF(AND(H149&lt;5.767,H149&lt;8.598,D149&lt;2.45,F149&gt;=2.5,D149&gt;=0.8),4.5,IF(AND(A149&lt;6.25,H149&gt;=8.598,D149&lt;2.45,F149&gt;=2.5,D149&gt;=0.8),5.02,IF(AND(B149&lt;3.55,G149&lt;0.423,H149&lt;11.218,H149&gt;=5.85,A149&lt;5.05,D149&lt;0.8),1.525,IF(AND(B149&gt;=3.55,G149&lt;0.423,H149&lt;11.218,H149&gt;=5.85,A149&lt;5.05,D149&lt;0.8),1.4,IF(AND(H149&gt;=13.932,B149&gt;=3.6,G149&lt;0.948,B149&gt;=3.35,A149&gt;=5.05,D149&lt;0.8),1.65,IF(AND(G149&gt;=0.652,A149&gt;=5.3,D149&gt;=1.15,A149&lt;5.9,F149&lt;2.5,D149&gt;=0.8),3.8,IF(AND(D149&lt;1.35,D149&lt;1.6,B149&gt;=2.75,A149&gt;=5.9,F149&lt;2.5,D149&gt;=0.8),4.42,IF(AND(H149&lt;6.656,H149&gt;=5.767,H149&lt;8.598,D149&lt;2.45,F149&gt;=2.5,D149&gt;=0.8),5.033,IF(AND(H149&gt;=6.656,H149&gt;=5.767,H149&lt;8.598,D149&lt;2.45,F149&gt;=2.5,D149&gt;=0.8),5.1,IF(AND(G149&gt;=0.885,A149&gt;=6.25,H149&gt;=8.598,D149&lt;2.45,F149&gt;=2.5,D149&gt;=0.8),5.2,IF(AND(H149&lt;6.926,H149&lt;13.932,B149&gt;=3.6,G149&lt;0.948,B149&gt;=3.35,A149&gt;=5.05,D149&lt;0.8),1.433,IF(AND(H149&gt;=6.926,H149&lt;13.932,B149&gt;=3.6,G149&lt;0.948,B149&gt;=3.35,A149&gt;=5.05,D149&lt;0.8),1.5,IF(AND(A149&lt;5.65,G149&lt;0.652,A149&gt;=5.3,D149&gt;=1.15,A149&lt;5.9,F149&lt;2.5,D149&gt;=0.8),4.36,IF(AND(A149&gt;=5.65,G149&lt;0.652,A149&gt;=5.3,D149&gt;=1.15,A149&lt;5.9,F149&lt;2.5,D149&gt;=0.8),4.2,IF(AND(H149&gt;=13.561,D149&gt;=1.35,D149&lt;1.6,B149&gt;=2.75,A149&gt;=5.9,F149&lt;2.5,D149&gt;=0.8),4.767,IF(AND(H149&lt;9.091,G149&lt;0.885,A149&gt;=6.25,H149&gt;=8.598,D149&lt;2.45,F149&gt;=2.5,D149&gt;=0.8),6.3,IF(AND(H149&gt;=12.206,H149&lt;13.561,D149&gt;=1.35,D149&lt;1.6,B149&gt;=2.75,A149&gt;=5.9,F149&lt;2.5,D149&gt;=0.8),4.4,IF(AND(D149&gt;=2.25,H149&gt;=9.091,G149&lt;0.885,A149&gt;=6.25,H149&gt;=8.598,D149&lt;2.45,F149&gt;=2.5,D149&gt;=0.8),5.9,IF(AND(B149&lt;3.05,H149&lt;12.206,H149&lt;13.561,D149&gt;=1.35,D149&lt;1.6,B149&gt;=2.75,A149&gt;=5.9,F149&lt;2.5,D149&gt;=0.8),4.6,IF(AND(B149&gt;=3.05,H149&lt;12.206,H149&lt;13.561,D149&gt;=1.35,D149&lt;1.6,B149&gt;=2.75,A149&gt;=5.9,F149&lt;2.5,D149&gt;=0.8),4.7,IF(AND(G149&gt;=0.596,D149&lt;2.25,H149&gt;=9.091,G149&lt;0.885,A149&gt;=6.25,H149&gt;=8.598,D149&lt;2.45,F149&gt;=2.5,D149&gt;=0.8),5.1,IF(AND(G149&gt;=0.379,G149&lt;0.596,D149&lt;2.25,H149&gt;=9.091,G149&lt;0.885,A149&gt;=6.25,H149&gt;=8.598,D149&lt;2.45,F149&gt;=2.5,D149&gt;=0.8),5.767,IF(AND(D149&lt;2.15,G149&lt;0.379,G149&lt;0.596,D149&lt;2.25,H149&gt;=9.091,G149&lt;0.885,A149&gt;=6.25,H149&gt;=8.598,D149&lt;2.45,F149&gt;=2.5,D149&gt;=0.8),5.4,IF(AND(D149&gt;=2.15,G149&lt;0.379,G149&lt;0.596,D149&lt;2.25,H149&gt;=9.091,G149&lt;0.885,A149&gt;=6.25,H149&gt;=8.598,D149&lt;2.45,F149&gt;=2.5,D149&gt;=0.8),5.6,"shouldnthappen")))))))))))))))))))))))))))))))))))))</f>
        <v>5.4</v>
      </c>
      <c r="AM149" s="1" t="n">
        <f aca="false">IF(AND(H149&lt;5.245,D149&lt;0.8),1,IF(AND(A149&lt;4.5,H149&gt;=5.245,D149&lt;0.8),1.35,IF(AND(D149&gt;=0.5,A149&gt;=4.5,H149&gt;=5.245,D149&lt;0.8),1.6,IF(AND(H149&lt;7.25,B149&lt;2.6,A149&lt;6.15,D149&gt;=0.8),4.375,IF(AND(H149&gt;=7.25,B149&lt;2.6,A149&lt;6.15,D149&gt;=0.8),3.075,IF(AND(H149&lt;13.935,A149&gt;=7.05,A149&gt;=6.15,D149&gt;=0.8),6.067,IF(AND(H149&gt;=13.935,A149&gt;=7.05,A149&gt;=6.15,D149&gt;=0.8),6.525,IF(AND(G149&gt;=0.948,D149&lt;0.5,A149&gt;=4.5,H149&gt;=5.245,D149&lt;0.8),1.7,IF(AND(G149&lt;0.568,D149&gt;=1.55,B149&gt;=2.6,A149&lt;6.15,D149&gt;=0.8),5.1,IF(AND(G149&gt;=0.568,D149&gt;=1.55,B149&gt;=2.6,A149&lt;6.15,D149&gt;=0.8),5,IF(AND(A149&gt;=6.6,B149&gt;=3.15,A149&lt;7.05,A149&gt;=6.15,D149&gt;=0.8),5.78,IF(AND(G149&lt;0.165,G149&lt;0.273,D149&lt;1.55,B149&gt;=2.6,A149&lt;6.15,D149&gt;=0.8),4.1,IF(AND(G149&gt;=0.165,G149&lt;0.273,D149&lt;1.55,B149&gt;=2.6,A149&lt;6.15,D149&gt;=0.8),4.5,IF(AND(D149&lt;1.35,G149&gt;=0.273,D149&lt;1.55,B149&gt;=2.6,A149&lt;6.15,D149&gt;=0.8),4.08,IF(AND(D149&gt;=1.35,G149&gt;=0.273,D149&lt;1.55,B149&gt;=2.6,A149&lt;6.15,D149&gt;=0.8),4.4,IF(AND(D149&lt;1.45,F149&lt;2.5,B149&lt;3.15,A149&lt;7.05,A149&gt;=6.15,D149&gt;=0.8),4.38,IF(AND(D149&gt;=1.45,F149&lt;2.5,B149&lt;3.15,A149&lt;7.05,A149&gt;=6.15,D149&gt;=0.8),4.75,IF(AND(D149&gt;=2.25,F149&gt;=2.5,B149&lt;3.15,A149&lt;7.05,A149&gt;=6.15,D149&gt;=0.8),5.16,IF(AND(H149&lt;11.488,A149&lt;6.6,B149&gt;=3.15,A149&lt;7.05,A149&gt;=6.15,D149&gt;=0.8),6,IF(AND(H149&gt;=14.396,D149&lt;0.25,G149&lt;0.948,D149&lt;0.5,A149&gt;=4.5,H149&gt;=5.245,D149&lt;0.8),1.3,IF(AND(A149&gt;=5.55,D149&gt;=0.25,G149&lt;0.948,D149&lt;0.5,A149&gt;=4.5,H149&gt;=5.245,D149&lt;0.8),1.7,IF(AND(D149&lt;1.85,D149&lt;2.25,F149&gt;=2.5,B149&lt;3.15,A149&lt;7.05,A149&gt;=6.15,D149&gt;=0.8),5.6,IF(AND(G149&lt;0.669,H149&gt;=11.488,A149&lt;6.6,B149&gt;=3.15,A149&lt;7.05,A149&gt;=6.15,D149&gt;=0.8),4.7,IF(AND(G149&gt;=0.669,H149&gt;=11.488,A149&lt;6.6,B149&gt;=3.15,A149&lt;7.05,A149&gt;=6.15,D149&gt;=0.8),5.22,IF(AND(H149&lt;6.543,H149&lt;14.396,D149&lt;0.25,G149&lt;0.948,D149&lt;0.5,A149&gt;=4.5,H149&gt;=5.245,D149&lt;0.8),1.4,IF(AND(A149&lt;4.95,A149&lt;5.55,D149&gt;=0.25,G149&lt;0.948,D149&lt;0.5,A149&gt;=4.5,H149&gt;=5.245,D149&lt;0.8),1.4,IF(AND(A149&gt;=4.95,A149&lt;5.55,D149&gt;=0.25,G149&lt;0.948,D149&lt;0.5,A149&gt;=4.5,H149&gt;=5.245,D149&lt;0.8),1.48,IF(AND(H149&lt;10.667,D149&gt;=1.85,D149&lt;2.25,F149&gt;=2.5,B149&lt;3.15,A149&lt;7.05,A149&gt;=6.15,D149&gt;=0.8),5.25,IF(AND(H149&gt;=10.667,D149&gt;=1.85,D149&lt;2.25,F149&gt;=2.5,B149&lt;3.15,A149&lt;7.05,A149&gt;=6.15,D149&gt;=0.8),5.55,IF(AND(G149&lt;0.063,H149&gt;=6.543,H149&lt;14.396,D149&lt;0.25,G149&lt;0.948,D149&lt;0.5,A149&gt;=4.5,H149&gt;=5.245,D149&lt;0.8),1.4,IF(AND(H149&lt;9.212,G149&gt;=0.063,H149&gt;=6.543,H149&lt;14.396,D149&lt;0.25,G149&lt;0.948,D149&lt;0.5,A149&gt;=4.5,H149&gt;=5.245,D149&lt;0.8),1.475,IF(AND(H149&gt;=9.212,G149&gt;=0.063,H149&gt;=6.543,H149&lt;14.396,D149&lt;0.25,G149&lt;0.948,D149&lt;0.5,A149&gt;=4.5,H149&gt;=5.245,D149&lt;0.8),1.5,"shouldnthappen"))))))))))))))))))))))))))))))))</f>
        <v>5.55</v>
      </c>
      <c r="AN149" s="1" t="n">
        <f aca="false">IF(AND(D149&lt;0.7,A149&gt;=5.55),1.633,IF(AND(G149&lt;0.38,B149&lt;2.8,A149&lt;5.55),4.3,IF(AND(G149&gt;=0.38,B149&lt;2.8,A149&lt;5.55),3.325,IF(AND(D149&gt;=0.35,B149&gt;=2.8,A149&lt;5.55),1.6,IF(AND(B149&gt;=3.4,A149&lt;4.8,D149&lt;0.35,B149&gt;=2.8,A149&lt;5.55),1,IF(AND(H149&gt;=11.789,A149&lt;5.9,D149&lt;1.55,D149&gt;=0.7,A149&gt;=5.55),4.325,IF(AND(F149&gt;=2.5,A149&gt;=5.9,D149&lt;1.55,D149&gt;=0.7,A149&gt;=5.55),5.05,IF(AND(D149&lt;1.9,A149&gt;=7.25,D149&gt;=1.55,D149&gt;=0.7,A149&gt;=5.55),6.3,IF(AND(D149&gt;=1.9,A149&gt;=7.25,D149&gt;=1.55,D149&gt;=0.7,A149&gt;=5.55),6.4,IF(AND(A149&lt;4.35,B149&lt;3.4,A149&lt;4.8,D149&lt;0.35,B149&gt;=2.8,A149&lt;5.55),1.1,IF(AND(G149&gt;=0.934,B149&lt;3.45,A149&gt;=4.8,D149&lt;0.35,B149&gt;=2.8,A149&lt;5.55),1.7,IF(AND(H149&gt;=14.877,B149&gt;=3.45,A149&gt;=4.8,D149&lt;0.35,B149&gt;=2.8,A149&lt;5.55),1.3,IF(AND(B149&lt;2.6,H149&lt;11.789,A149&lt;5.9,D149&lt;1.55,D149&gt;=0.7,A149&gt;=5.55),3.9,IF(AND(B149&gt;=2.6,H149&lt;11.789,A149&lt;5.9,D149&lt;1.55,D149&gt;=0.7,A149&gt;=5.55),4.26,IF(AND(A149&lt;6.6,F149&lt;2.5,A149&gt;=5.9,D149&lt;1.55,D149&gt;=0.7,A149&gt;=5.55),4.625,IF(AND(A149&gt;=6.6,F149&lt;2.5,A149&gt;=5.9,D149&lt;1.55,D149&gt;=0.7,A149&gt;=5.55),4.475,IF(AND(B149&lt;2.6,D149&lt;2.05,A149&lt;7.25,D149&gt;=1.55,D149&gt;=0.7,A149&gt;=5.55),5.8,IF(AND(G149&gt;=0.743,D149&gt;=2.05,A149&lt;7.25,D149&gt;=1.55,D149&gt;=0.7,A149&gt;=5.55),5.1,IF(AND(G149&lt;0.422,A149&gt;=4.35,B149&lt;3.4,A149&lt;4.8,D149&lt;0.35,B149&gt;=2.8,A149&lt;5.55),1.367,IF(AND(G149&gt;=0.422,A149&gt;=4.35,B149&lt;3.4,A149&lt;4.8,D149&lt;0.35,B149&gt;=2.8,A149&lt;5.55),1.3,IF(AND(A149&lt;5.05,G149&lt;0.934,B149&lt;3.45,A149&gt;=4.8,D149&lt;0.35,B149&gt;=2.8,A149&lt;5.55),1.525,IF(AND(A149&gt;=5.05,G149&lt;0.934,B149&lt;3.45,A149&gt;=4.8,D149&lt;0.35,B149&gt;=2.8,A149&lt;5.55),1.5,IF(AND(G149&gt;=0.585,H149&lt;14.877,B149&gt;=3.45,A149&gt;=4.8,D149&lt;0.35,B149&gt;=2.8,A149&lt;5.55),1.54,IF(AND(G149&gt;=0.537,G149&lt;0.743,D149&gt;=2.05,A149&lt;7.25,D149&gt;=1.55,D149&gt;=0.7,A149&gt;=5.55),5.833,IF(AND(D149&gt;=0.25,G149&lt;0.585,H149&lt;14.877,B149&gt;=3.45,A149&gt;=4.8,D149&lt;0.35,B149&gt;=2.8,A149&lt;5.55),1.367,IF(AND(D149&lt;1.75,H149&lt;13.795,B149&gt;=2.6,D149&lt;2.05,A149&lt;7.25,D149&gt;=1.55,D149&gt;=0.7,A149&gt;=5.55),5.45,IF(AND(B149&lt;2.85,H149&gt;=13.795,B149&gt;=2.6,D149&lt;2.05,A149&lt;7.25,D149&gt;=1.55,D149&gt;=0.7,A149&gt;=5.55),5.1,IF(AND(B149&gt;=2.85,H149&gt;=13.795,B149&gt;=2.6,D149&lt;2.05,A149&lt;7.25,D149&gt;=1.55,D149&gt;=0.7,A149&gt;=5.55),4.82,IF(AND(G149&lt;0.353,G149&lt;0.537,G149&lt;0.743,D149&gt;=2.05,A149&lt;7.25,D149&gt;=1.55,D149&gt;=0.7,A149&gt;=5.55),5.425,IF(AND(G149&gt;=0.353,G149&lt;0.537,G149&lt;0.743,D149&gt;=2.05,A149&lt;7.25,D149&gt;=1.55,D149&gt;=0.7,A149&gt;=5.55),5.62,IF(AND(G149&lt;0.311,D149&lt;0.25,G149&lt;0.585,H149&lt;14.877,B149&gt;=3.45,A149&gt;=4.8,D149&lt;0.35,B149&gt;=2.8,A149&lt;5.55),1.5,IF(AND(G149&gt;=0.311,D149&lt;0.25,G149&lt;0.585,H149&lt;14.877,B149&gt;=3.45,A149&gt;=4.8,D149&lt;0.35,B149&gt;=2.8,A149&lt;5.55),1.4,IF(AND(B149&gt;=3.1,D149&gt;=1.75,H149&lt;13.795,B149&gt;=2.6,D149&lt;2.05,A149&lt;7.25,D149&gt;=1.55,D149&gt;=0.7,A149&gt;=5.55),5.1,IF(AND(B149&lt;2.85,B149&lt;3.1,D149&gt;=1.75,H149&lt;13.795,B149&gt;=2.6,D149&lt;2.05,A149&lt;7.25,D149&gt;=1.55,D149&gt;=0.7,A149&gt;=5.55),5.2,IF(AND(B149&gt;=2.85,B149&lt;3.1,D149&gt;=1.75,H149&lt;13.795,B149&gt;=2.6,D149&lt;2.05,A149&lt;7.25,D149&gt;=1.55,D149&gt;=0.7,A149&gt;=5.55),5.2,"shouldnthappen")))))))))))))))))))))))))))))))))))</f>
        <v>5.8</v>
      </c>
      <c r="AO149" s="1" t="n">
        <f aca="false">IF(AND(H149&gt;=14.529,G149&lt;0.633,D149&lt;0.8),1.3,IF(AND(A149&lt;5.05,G149&gt;=0.633,D149&lt;0.8),1.35,IF(AND(H149&gt;=14.379,H149&lt;14.529,G149&lt;0.633,D149&lt;0.8),1.7,IF(AND(B149&lt;3.35,A149&gt;=5.05,G149&gt;=0.633,D149&lt;0.8),1.7,IF(AND(D149&gt;=1.45,A149&lt;5.95,F149&lt;2.5,D149&gt;=0.8),4.5,IF(AND(D149&lt;1.35,A149&gt;=5.95,F149&lt;2.5,D149&gt;=0.8),4,IF(AND(D149&lt;1.85,G149&gt;=0.845,F149&gt;=2.5,D149&gt;=0.8),4.8,IF(AND(B149&gt;=4.3,H149&lt;14.379,H149&lt;14.529,G149&lt;0.633,D149&lt;0.8),1.5,IF(AND(A149&lt;5.25,B149&gt;=3.35,A149&gt;=5.05,G149&gt;=0.633,D149&lt;0.8),1.55,IF(AND(A149&gt;=5.25,B149&gt;=3.35,A149&gt;=5.05,G149&gt;=0.633,D149&lt;0.8),1.633,IF(AND(A149&lt;5.05,D149&lt;1.45,A149&lt;5.95,F149&lt;2.5,D149&gt;=0.8),3.3,IF(AND(G149&lt;0.293,D149&gt;=1.35,A149&gt;=5.95,F149&lt;2.5,D149&gt;=0.8),5,IF(AND(A149&gt;=6.6,D149&lt;2.05,G149&lt;0.845,F149&gt;=2.5,D149&gt;=0.8),5.8,IF(AND(B149&lt;3.05,D149&gt;=2.05,G149&lt;0.845,F149&gt;=2.5,D149&gt;=0.8),6.15,IF(AND(B149&lt;2.9,D149&gt;=1.85,G149&gt;=0.845,F149&gt;=2.5,D149&gt;=0.8),5.1,IF(AND(B149&gt;=2.9,D149&gt;=1.85,G149&gt;=0.845,F149&gt;=2.5,D149&gt;=0.8),5.2,IF(AND(B149&gt;=3.8,B149&lt;4.3,H149&lt;14.379,H149&lt;14.529,G149&lt;0.633,D149&lt;0.8),1.333,IF(AND(A149&lt;6.25,G149&gt;=0.293,D149&gt;=1.35,A149&gt;=5.95,F149&lt;2.5,D149&gt;=0.8),4.6,IF(AND(H149&lt;10.351,A149&lt;6.6,D149&lt;2.05,G149&lt;0.845,F149&gt;=2.5,D149&gt;=0.8),5.4,IF(AND(G149&gt;=0.364,B149&gt;=3.05,D149&gt;=2.05,G149&lt;0.845,F149&gt;=2.5,D149&gt;=0.8),5.66,IF(AND(G149&gt;=0.447,B149&lt;3.8,B149&lt;4.3,H149&lt;14.379,H149&lt;14.529,G149&lt;0.633,D149&lt;0.8),1.3,IF(AND(H149&lt;6.247,A149&lt;5.65,A149&gt;=5.05,D149&lt;1.45,A149&lt;5.95,F149&lt;2.5,D149&gt;=0.8),4.033,IF(AND(D149&lt;1.25,A149&gt;=5.65,A149&gt;=5.05,D149&lt;1.45,A149&lt;5.95,F149&lt;2.5,D149&gt;=0.8),3.88,IF(AND(D149&gt;=1.25,A149&gt;=5.65,A149&gt;=5.05,D149&lt;1.45,A149&lt;5.95,F149&lt;2.5,D149&gt;=0.8),4.35,IF(AND(B149&lt;2.65,A149&gt;=6.25,G149&gt;=0.293,D149&gt;=1.35,A149&gt;=5.95,F149&lt;2.5,D149&gt;=0.8),4.9,IF(AND(B149&lt;2.75,H149&gt;=10.351,A149&lt;6.6,D149&lt;2.05,G149&lt;0.845,F149&gt;=2.5,D149&gt;=0.8),5.1,IF(AND(B149&gt;=2.75,H149&gt;=10.351,A149&lt;6.6,D149&lt;2.05,G149&lt;0.845,F149&gt;=2.5,D149&gt;=0.8),4.95,IF(AND(B149&lt;3.15,G149&lt;0.364,B149&gt;=3.05,D149&gt;=2.05,G149&lt;0.845,F149&gt;=2.5,D149&gt;=0.8),5.28,IF(AND(B149&gt;=3.15,G149&lt;0.364,B149&gt;=3.05,D149&gt;=2.05,G149&lt;0.845,F149&gt;=2.5,D149&gt;=0.8),5.5,IF(AND(H149&lt;9.212,G149&lt;0.447,B149&lt;3.8,B149&lt;4.3,H149&lt;14.379,H149&lt;14.529,G149&lt;0.633,D149&lt;0.8),1.4,IF(AND(G149&lt;0.356,H149&gt;=6.247,A149&lt;5.65,A149&gt;=5.05,D149&lt;1.45,A149&lt;5.95,F149&lt;2.5,D149&gt;=0.8),4.2,IF(AND(B149&lt;3,B149&gt;=2.65,A149&gt;=6.25,G149&gt;=0.293,D149&gt;=1.35,A149&gt;=5.95,F149&lt;2.5,D149&gt;=0.8),4.6,IF(AND(B149&gt;=3,B149&gt;=2.65,A149&gt;=6.25,G149&gt;=0.293,D149&gt;=1.35,A149&gt;=5.95,F149&lt;2.5,D149&gt;=0.8),4.7,IF(AND(A149&lt;5.05,H149&gt;=9.212,G149&lt;0.447,B149&lt;3.8,B149&lt;4.3,H149&lt;14.379,H149&lt;14.529,G149&lt;0.633,D149&lt;0.8),1.533,IF(AND(A149&gt;=5.05,H149&gt;=9.212,G149&lt;0.447,B149&lt;3.8,B149&lt;4.3,H149&lt;14.379,H149&lt;14.529,G149&lt;0.633,D149&lt;0.8),1.425,IF(AND(A149&lt;5.35,G149&gt;=0.356,H149&gt;=6.247,A149&lt;5.65,A149&gt;=5.05,D149&lt;1.45,A149&lt;5.95,F149&lt;2.5,D149&gt;=0.8),3.9,IF(AND(A149&gt;=5.35,G149&gt;=0.356,H149&gt;=6.247,A149&lt;5.65,A149&gt;=5.05,D149&lt;1.45,A149&lt;5.95,F149&lt;2.5,D149&gt;=0.8),3.72,"shouldnthappen")))))))))))))))))))))))))))))))))))))</f>
        <v>5.1</v>
      </c>
      <c r="AP149" s="1" t="n">
        <f aca="false">IF(AND(F149&gt;=1.5,A149&lt;5.55),3.84,IF(AND(G149&gt;=0.52,A149&lt;4.75,F149&lt;1.5,A149&lt;5.55),1.16,IF(AND(A149&lt;5.65,A149&lt;5.85,D149&lt;1.55,A149&gt;=5.55),4.2,IF(AND(A149&gt;=5.65,A149&lt;5.85,D149&lt;1.55,A149&gt;=5.55),3.167,IF(AND(G149&gt;=0.798,A149&gt;=5.85,D149&lt;1.55,A149&gt;=5.55),4,IF(AND(F149&lt;2.5,H149&lt;14.1,D149&gt;=1.55,A149&gt;=5.55),4.84,IF(AND(A149&lt;7.2,H149&gt;=14.1,D149&gt;=1.55,A149&gt;=5.55),5.633,IF(AND(A149&gt;=7.2,H149&gt;=14.1,D149&gt;=1.55,A149&gt;=5.55),6.6,IF(AND(G149&lt;0.161,G149&lt;0.52,A149&lt;4.75,F149&lt;1.5,A149&lt;5.55),1.5,IF(AND(D149&gt;=0.5,G149&lt;0.676,A149&gt;=4.75,F149&lt;1.5,A149&lt;5.55),1.6,IF(AND(H149&lt;11.016,G149&gt;=0.676,A149&gt;=4.75,F149&lt;1.5,A149&lt;5.55),1.75,IF(AND(G149&lt;0.209,G149&lt;0.798,A149&gt;=5.85,D149&lt;1.55,A149&gt;=5.55),4.5,IF(AND(G149&gt;=0.74,F149&gt;=2.5,H149&lt;14.1,D149&gt;=1.55,A149&gt;=5.55),6.225,IF(AND(B149&lt;2.95,G149&gt;=0.161,G149&lt;0.52,A149&lt;4.75,F149&lt;1.5,A149&lt;5.55),1.4,IF(AND(B149&gt;=2.95,G149&gt;=0.161,G149&lt;0.52,A149&lt;4.75,F149&lt;1.5,A149&lt;5.55),1.34,IF(AND(B149&lt;3.15,D149&lt;0.5,G149&lt;0.676,A149&gt;=4.75,F149&lt;1.5,A149&lt;5.55),1.52,IF(AND(D149&lt;0.25,H149&gt;=11.016,G149&gt;=0.676,A149&gt;=4.75,F149&lt;1.5,A149&lt;5.55),1.567,IF(AND(D149&gt;=0.25,H149&gt;=11.016,G149&gt;=0.676,A149&gt;=4.75,F149&lt;1.5,A149&lt;5.55),1.5,IF(AND(H149&lt;7.47,G149&gt;=0.209,G149&lt;0.798,A149&gt;=5.85,D149&lt;1.55,A149&gt;=5.55),5.05,IF(AND(B149&lt;2.85,G149&lt;0.74,F149&gt;=2.5,H149&lt;14.1,D149&gt;=1.55,A149&gt;=5.55),5.35,IF(AND(B149&lt;3.3,B149&gt;=3.15,D149&lt;0.5,G149&lt;0.676,A149&gt;=4.75,F149&lt;1.5,A149&lt;5.55),1.2,IF(AND(D149&lt;1.45,H149&gt;=7.47,G149&gt;=0.209,G149&lt;0.798,A149&gt;=5.85,D149&lt;1.55,A149&gt;=5.55),4.66,IF(AND(D149&gt;=1.45,H149&gt;=7.47,G149&gt;=0.209,G149&lt;0.798,A149&gt;=5.85,D149&lt;1.55,A149&gt;=5.55),4.64,IF(AND(A149&gt;=7.05,B149&gt;=2.85,G149&lt;0.74,F149&gt;=2.5,H149&lt;14.1,D149&gt;=1.55,A149&gt;=5.55),5.8,IF(AND(B149&gt;=3.25,A149&lt;7.05,B149&gt;=2.85,G149&lt;0.74,F149&gt;=2.5,H149&lt;14.1,D149&gt;=1.55,A149&gt;=5.55),5.7,IF(AND(H149&gt;=13.641,D149&lt;0.25,B149&gt;=3.3,B149&gt;=3.15,D149&lt;0.5,G149&lt;0.676,A149&gt;=4.75,F149&lt;1.5,A149&lt;5.55),1.3,IF(AND(D149&lt;0.35,D149&gt;=0.25,B149&gt;=3.3,B149&gt;=3.15,D149&lt;0.5,G149&lt;0.676,A149&gt;=4.75,F149&lt;1.5,A149&lt;5.55),1.367,IF(AND(D149&gt;=0.35,D149&gt;=0.25,B149&gt;=3.3,B149&gt;=3.15,D149&lt;0.5,G149&lt;0.676,A149&gt;=4.75,F149&lt;1.5,A149&lt;5.55),1.3,IF(AND(A149&lt;6.35,B149&lt;3.25,A149&lt;7.05,B149&gt;=2.85,G149&lt;0.74,F149&gt;=2.5,H149&lt;14.1,D149&gt;=1.55,A149&gt;=5.55),5.6,IF(AND(A149&gt;=6.35,B149&lt;3.25,A149&lt;7.05,B149&gt;=2.85,G149&lt;0.74,F149&gt;=2.5,H149&lt;14.1,D149&gt;=1.55,A149&gt;=5.55),5.325,IF(AND(A149&lt;5.1,H149&lt;13.641,D149&lt;0.25,B149&gt;=3.3,B149&gt;=3.15,D149&lt;0.5,G149&lt;0.676,A149&gt;=4.75,F149&lt;1.5,A149&lt;5.55),1.4,IF(AND(H149&gt;=11.031,A149&gt;=5.1,H149&lt;13.641,D149&lt;0.25,B149&gt;=3.3,B149&gt;=3.15,D149&lt;0.5,G149&lt;0.676,A149&gt;=4.75,F149&lt;1.5,A149&lt;5.55),1.4,IF(AND(A149&lt;5.45,H149&lt;11.031,A149&gt;=5.1,H149&lt;13.641,D149&lt;0.25,B149&gt;=3.3,B149&gt;=3.15,D149&lt;0.5,G149&lt;0.676,A149&gt;=4.75,F149&lt;1.5,A149&lt;5.55),1.5,IF(AND(A149&gt;=5.45,H149&lt;11.031,A149&gt;=5.1,H149&lt;13.641,D149&lt;0.25,B149&gt;=3.3,B149&gt;=3.15,D149&lt;0.5,G149&lt;0.676,A149&gt;=4.75,F149&lt;1.5,A149&lt;5.55),1.4,"shouldnthappen"))))))))))))))))))))))))))))))))))</f>
        <v>5.35</v>
      </c>
      <c r="AQ149" s="1" t="n">
        <f aca="false">IF(AND(H149&lt;6.926,D149&gt;=0.35,F149&lt;1.5),1.9,IF(AND(G149&gt;=0.869,D149&gt;=1.75,F149&gt;=1.5),5.15,IF(AND(A149&lt;4.35,A149&lt;5.05,D149&lt;0.35,F149&lt;1.5),1.1,IF(AND(H149&lt;6.089,A149&gt;=5.05,D149&lt;0.35,F149&lt;1.5),1.7,IF(AND(H149&gt;=13.089,H149&gt;=6.926,D149&gt;=0.35,F149&lt;1.5),1.3,IF(AND(G149&lt;0.695,D149&lt;1.15,D149&lt;1.75,F149&gt;=1.5),3.62,IF(AND(G149&gt;=0.695,D149&lt;1.15,D149&lt;1.75,F149&gt;=1.5),3,IF(AND(G149&gt;=0.585,H149&gt;=6.089,A149&gt;=5.05,D149&lt;0.35,F149&lt;1.5),1.5,IF(AND(H149&lt;9.582,H149&lt;13.089,H149&gt;=6.926,D149&gt;=0.35,F149&lt;1.5),1.5,IF(AND(H149&gt;=9.582,H149&lt;13.089,H149&gt;=6.926,D149&gt;=0.35,F149&lt;1.5),1.6,IF(AND(D149&lt;1.35,H149&lt;9.349,D149&gt;=1.15,D149&lt;1.75,F149&gt;=1.5),3.867,IF(AND(D149&lt;2.05,A149&lt;7.05,G149&lt;0.869,D149&gt;=1.75,F149&gt;=1.5),4.9,IF(AND(B149&gt;=3.3,A149&gt;=7.05,G149&lt;0.869,D149&gt;=1.75,F149&gt;=1.5),6.1,IF(AND(G149&lt;0.347,H149&lt;11.218,A149&gt;=4.35,A149&lt;5.05,D149&lt;0.35,F149&lt;1.5),1.4,IF(AND(G149&gt;=0.347,H149&lt;11.218,A149&gt;=4.35,A149&lt;5.05,D149&lt;0.35,F149&lt;1.5),1.5,IF(AND(G149&gt;=0.265,H149&gt;=11.218,A149&gt;=4.35,A149&lt;5.05,D149&lt;0.35,F149&lt;1.5),1.45,IF(AND(A149&gt;=5.4,G149&lt;0.585,H149&gt;=6.089,A149&gt;=5.05,D149&lt;0.35,F149&lt;1.5),1.35,IF(AND(B149&gt;=2.9,D149&gt;=1.35,H149&lt;9.349,D149&gt;=1.15,D149&lt;1.75,F149&gt;=1.5),4.6,IF(AND(D149&gt;=1.35,A149&lt;6.15,H149&gt;=9.349,D149&gt;=1.15,D149&lt;1.75,F149&gt;=1.5),4.54,IF(AND(H149&lt;10.927,A149&gt;=6.15,H149&gt;=9.349,D149&gt;=1.15,D149&lt;1.75,F149&gt;=1.5),4.3,IF(AND(G149&lt;0.512,D149&gt;=2.05,A149&lt;7.05,G149&lt;0.869,D149&gt;=1.75,F149&gt;=1.5),5.533,IF(AND(G149&gt;=0.512,D149&gt;=2.05,A149&lt;7.05,G149&lt;0.869,D149&gt;=1.75,F149&gt;=1.5),5.88,IF(AND(H149&lt;11.551,B149&lt;3.3,A149&gt;=7.05,G149&lt;0.869,D149&gt;=1.75,F149&gt;=1.5),6.3,IF(AND(G149&lt;0.227,G149&lt;0.265,H149&gt;=11.218,A149&gt;=4.35,A149&lt;5.05,D149&lt;0.35,F149&lt;1.5),1.4,IF(AND(G149&gt;=0.227,G149&lt;0.265,H149&gt;=11.218,A149&gt;=4.35,A149&lt;5.05,D149&lt;0.35,F149&lt;1.5),1.26,IF(AND(H149&lt;11.031,A149&lt;5.4,G149&lt;0.585,H149&gt;=6.089,A149&gt;=5.05,D149&lt;0.35,F149&lt;1.5),1.5,IF(AND(H149&gt;=11.031,A149&lt;5.4,G149&lt;0.585,H149&gt;=6.089,A149&gt;=5.05,D149&lt;0.35,F149&lt;1.5),1.4,IF(AND(A149&lt;5.45,B149&lt;2.9,D149&gt;=1.35,H149&lt;9.349,D149&gt;=1.15,D149&lt;1.75,F149&gt;=1.5),4.5,IF(AND(A149&lt;5.9,D149&lt;1.35,A149&lt;6.15,H149&gt;=9.349,D149&gt;=1.15,D149&lt;1.75,F149&gt;=1.5),4.2,IF(AND(A149&gt;=5.9,D149&lt;1.35,A149&lt;6.15,H149&gt;=9.349,D149&gt;=1.15,D149&lt;1.75,F149&gt;=1.5),4,IF(AND(A149&gt;=6.75,H149&gt;=10.927,A149&gt;=6.15,H149&gt;=9.349,D149&gt;=1.15,D149&lt;1.75,F149&gt;=1.5),4.767,IF(AND(B149&lt;2.9,H149&gt;=11.551,B149&lt;3.3,A149&gt;=7.05,G149&lt;0.869,D149&gt;=1.75,F149&gt;=1.5),6.7,IF(AND(B149&gt;=2.9,H149&gt;=11.551,B149&lt;3.3,A149&gt;=7.05,G149&lt;0.869,D149&gt;=1.75,F149&gt;=1.5),6.6,IF(AND(B149&lt;2.45,A149&gt;=5.45,B149&lt;2.9,D149&gt;=1.35,H149&lt;9.349,D149&gt;=1.15,D149&lt;1.75,F149&gt;=1.5),5,IF(AND(B149&gt;=2.45,A149&gt;=5.45,B149&lt;2.9,D149&gt;=1.35,H149&lt;9.349,D149&gt;=1.15,D149&lt;1.75,F149&gt;=1.5),5.1,IF(AND(H149&lt;11.166,A149&lt;6.75,H149&gt;=10.927,A149&gt;=6.15,H149&gt;=9.349,D149&gt;=1.15,D149&lt;1.75,F149&gt;=1.5),4.9,IF(AND(G149&lt;0.228,H149&gt;=11.166,A149&lt;6.75,H149&gt;=10.927,A149&gt;=6.15,H149&gt;=9.349,D149&gt;=1.15,D149&lt;1.75,F149&gt;=1.5),4.7,IF(AND(H149&lt;13.531,G149&gt;=0.228,H149&gt;=11.166,A149&lt;6.75,H149&gt;=10.927,A149&gt;=6.15,H149&gt;=9.349,D149&gt;=1.15,D149&lt;1.75,F149&gt;=1.5),4.4,IF(AND(H149&gt;=13.531,G149&gt;=0.228,H149&gt;=11.166,A149&lt;6.75,H149&gt;=10.927,A149&gt;=6.15,H149&gt;=9.349,D149&gt;=1.15,D149&lt;1.75,F149&gt;=1.5),4.6,"shouldnthappen")))))))))))))))))))))))))))))))))))))))</f>
        <v>4.9</v>
      </c>
      <c r="AR149" s="1" t="n">
        <f aca="false">IF(AND(G149&gt;=0.93,B149&lt;3.65,F149&lt;1.5),1.7,IF(AND(H149&lt;6.542,B149&gt;=3.65,F149&lt;1.5),1.767,IF(AND(A149&gt;=7.05,D149&gt;=1.55,F149&gt;=1.5),6.3,IF(AND(G149&lt;0.123,H149&gt;=6.542,B149&gt;=3.65,F149&lt;1.5),1.367,IF(AND(A149&lt;5.15,A149&lt;5.65,D149&lt;1.55,F149&gt;=1.5),3.15,IF(AND(A149&lt;4.8,G149&gt;=0.447,G149&lt;0.93,B149&lt;3.65,F149&lt;1.5),1.24,IF(AND(A149&gt;=4.8,G149&gt;=0.447,G149&lt;0.93,B149&lt;3.65,F149&lt;1.5),1.4,IF(AND(G149&lt;0.151,G149&gt;=0.123,H149&gt;=6.542,B149&gt;=3.65,F149&lt;1.5),1.7,IF(AND(G149&gt;=0.151,G149&gt;=0.123,H149&gt;=6.542,B149&gt;=3.65,F149&lt;1.5),1.5,IF(AND(D149&gt;=1.45,A149&gt;=5.15,A149&lt;5.65,D149&lt;1.55,F149&gt;=1.5),4.5,IF(AND(B149&lt;2.65,D149&gt;=1.35,A149&gt;=5.65,D149&lt;1.55,F149&gt;=1.5),4.9,IF(AND(G149&lt;0.527,F149&lt;2.5,A149&lt;7.05,D149&gt;=1.55,F149&gt;=1.5),5.075,IF(AND(G149&gt;=0.527,F149&lt;2.5,A149&lt;7.05,D149&gt;=1.55,F149&gt;=1.5),4.7,IF(AND(A149&lt;4.65,G149&lt;0.265,G149&lt;0.447,G149&lt;0.93,B149&lt;3.65,F149&lt;1.5),1.42,IF(AND(G149&lt;0.3,G149&gt;=0.265,G149&lt;0.447,G149&lt;0.93,B149&lt;3.65,F149&lt;1.5),1.6,IF(AND(G149&gt;=0.3,G149&gt;=0.265,G149&lt;0.447,G149&lt;0.93,B149&lt;3.65,F149&lt;1.5),1.4,IF(AND(G149&lt;0.356,D149&lt;1.45,A149&gt;=5.15,A149&lt;5.65,D149&lt;1.55,F149&gt;=1.5),4.125,IF(AND(D149&lt;1.1,A149&lt;6.2,D149&lt;1.35,A149&gt;=5.65,D149&lt;1.55,F149&gt;=1.5),4.1,IF(AND(D149&gt;=1.1,A149&lt;6.2,D149&lt;1.35,A149&gt;=5.65,D149&lt;1.55,F149&gt;=1.5),4.175,IF(AND(H149&gt;=13.433,A149&gt;=6.2,D149&lt;1.35,A149&gt;=5.65,D149&lt;1.55,F149&gt;=1.5),4.6,IF(AND(G149&lt;0.437,B149&gt;=2.65,D149&gt;=1.35,A149&gt;=5.65,D149&lt;1.55,F149&gt;=1.5),4.625,IF(AND(G149&gt;=0.437,B149&gt;=2.65,D149&gt;=1.35,A149&gt;=5.65,D149&lt;1.55,F149&gt;=1.5),4.75,IF(AND(B149&gt;=3.15,H149&lt;11.146,F149&gt;=2.5,A149&lt;7.05,D149&gt;=1.55,F149&gt;=1.5),5.667,IF(AND(B149&lt;2.65,H149&gt;=11.146,F149&gt;=2.5,A149&lt;7.05,D149&gt;=1.55,F149&gt;=1.5),5.8,IF(AND(B149&lt;3.3,A149&gt;=4.65,G149&lt;0.265,G149&lt;0.447,G149&lt;0.93,B149&lt;3.65,F149&lt;1.5),1.32,IF(AND(B149&gt;=3.3,A149&gt;=4.65,G149&lt;0.265,G149&lt;0.447,G149&lt;0.93,B149&lt;3.65,F149&lt;1.5),1.425,IF(AND(B149&lt;2.8,G149&gt;=0.356,D149&lt;1.45,A149&gt;=5.15,A149&lt;5.65,D149&lt;1.55,F149&gt;=1.5),3.86,IF(AND(B149&gt;=2.8,G149&gt;=0.356,D149&lt;1.45,A149&gt;=5.15,A149&lt;5.65,D149&lt;1.55,F149&gt;=1.5),3.6,IF(AND(B149&lt;2.6,H149&lt;13.433,A149&gt;=6.2,D149&lt;1.35,A149&gt;=5.65,D149&lt;1.55,F149&gt;=1.5),4.4,IF(AND(B149&gt;=2.6,H149&lt;13.433,A149&gt;=6.2,D149&lt;1.35,A149&gt;=5.65,D149&lt;1.55,F149&gt;=1.5),4.3,IF(AND(G149&lt;0.151,B149&lt;3.15,H149&lt;11.146,F149&gt;=2.5,A149&lt;7.05,D149&gt;=1.55,F149&gt;=1.5),5.5,IF(AND(H149&lt;15.52,B149&gt;=2.65,H149&gt;=11.146,F149&gt;=2.5,A149&lt;7.05,D149&gt;=1.55,F149&gt;=1.5),5.4,IF(AND(H149&gt;=15.52,B149&gt;=2.65,H149&gt;=11.146,F149&gt;=2.5,A149&lt;7.05,D149&gt;=1.55,F149&gt;=1.5),5.733,IF(AND(H149&lt;10.74,G149&gt;=0.151,B149&lt;3.15,H149&lt;11.146,F149&gt;=2.5,A149&lt;7.05,D149&gt;=1.55,F149&gt;=1.5),5.12,IF(AND(H149&gt;=10.74,G149&gt;=0.151,B149&lt;3.15,H149&lt;11.146,F149&gt;=2.5,A149&lt;7.05,D149&gt;=1.55,F149&gt;=1.5),4.9,"shouldnthappen")))))))))))))))))))))))))))))))))))</f>
        <v>5.8</v>
      </c>
      <c r="AS149" s="1" t="n">
        <f aca="false">IF(AND(F149&gt;=1.5,A149&lt;5.55),4.18,IF(AND(F149&gt;=2.5,B149&lt;2.75,A149&gt;=5.55),5.38,IF(AND(G149&gt;=0.587,B149&lt;3.75,F149&lt;1.5,A149&lt;5.55),1.48,IF(AND(H149&lt;6.51,B149&gt;=3.75,F149&lt;1.5,A149&lt;5.55),1.9,IF(AND(H149&gt;=6.51,B149&gt;=3.75,F149&lt;1.5,A149&lt;5.55),1.425,IF(AND(G149&gt;=0.868,F149&lt;2.5,B149&lt;2.75,A149&gt;=5.55),4.65,IF(AND(F149&lt;1.5,D149&lt;1.55,B149&gt;=2.75,A149&gt;=5.55),1.7,IF(AND(G149&gt;=0.857,D149&gt;=1.55,B149&gt;=2.75,A149&gt;=5.55),5.033,IF(AND(G149&gt;=0.518,G149&lt;0.587,B149&lt;3.75,F149&lt;1.5,A149&lt;5.55),1,IF(AND(D149&lt;1.05,G149&lt;0.868,F149&lt;2.5,B149&lt;2.75,A149&gt;=5.55),3.5,IF(AND(G149&lt;0.404,D149&gt;=1.05,G149&lt;0.868,F149&lt;2.5,B149&lt;2.75,A149&gt;=5.55),4.2,IF(AND(G149&gt;=0.404,D149&gt;=1.05,G149&lt;0.868,F149&lt;2.5,B149&lt;2.75,A149&gt;=5.55),3.94,IF(AND(F149&lt;2.5,B149&lt;2.95,F149&gt;=1.5,D149&lt;1.55,B149&gt;=2.75,A149&gt;=5.55),4.68,IF(AND(F149&gt;=2.5,B149&lt;2.95,F149&gt;=1.5,D149&lt;1.55,B149&gt;=2.75,A149&gt;=5.55),5.1,IF(AND(H149&lt;10.883,B149&gt;=2.95,F149&gt;=1.5,D149&lt;1.55,B149&gt;=2.75,A149&gt;=5.55),4.15,IF(AND(H149&gt;=10.883,B149&gt;=2.95,F149&gt;=1.5,D149&lt;1.55,B149&gt;=2.75,A149&gt;=5.55),4.5,IF(AND(H149&gt;=14.1,D149&lt;2.05,G149&lt;0.857,D149&gt;=1.55,B149&gt;=2.75,A149&gt;=5.55),6.6,IF(AND(G149&lt;0.063,B149&lt;3.15,G149&lt;0.518,G149&lt;0.587,B149&lt;3.75,F149&lt;1.5,A149&lt;5.55),1.4,IF(AND(G149&gt;=0.063,B149&lt;3.15,G149&lt;0.518,G149&lt;0.587,B149&lt;3.75,F149&lt;1.5,A149&lt;5.55),1.5,IF(AND(H149&gt;=10.563,B149&gt;=3.15,G149&lt;0.518,G149&lt;0.587,B149&lt;3.75,F149&lt;1.5,A149&lt;5.55),1.325,IF(AND(B149&lt;2.95,H149&lt;14.1,D149&lt;2.05,G149&lt;0.857,D149&gt;=1.55,B149&gt;=2.75,A149&gt;=5.55),6.125,IF(AND(A149&lt;6.65,G149&lt;0.364,D149&gt;=2.05,G149&lt;0.857,D149&gt;=1.55,B149&gt;=2.75,A149&gt;=5.55),5.45,IF(AND(G149&gt;=0.774,G149&gt;=0.364,D149&gt;=2.05,G149&lt;0.857,D149&gt;=1.55,B149&gt;=2.75,A149&gt;=5.55),5.4,IF(AND(H149&gt;=9.279,H149&lt;10.563,B149&gt;=3.15,G149&lt;0.518,G149&lt;0.587,B149&lt;3.75,F149&lt;1.5,A149&lt;5.55),1.475,IF(AND(D149&lt;1.65,B149&gt;=2.95,H149&lt;14.1,D149&lt;2.05,G149&lt;0.857,D149&gt;=1.55,B149&gt;=2.75,A149&gt;=5.55),5.8,IF(AND(B149&lt;3.15,A149&gt;=6.65,G149&lt;0.364,D149&gt;=2.05,G149&lt;0.857,D149&gt;=1.55,B149&gt;=2.75,A149&gt;=5.55),5.3,IF(AND(B149&gt;=3.15,A149&gt;=6.65,G149&lt;0.364,D149&gt;=2.05,G149&lt;0.857,D149&gt;=1.55,B149&gt;=2.75,A149&gt;=5.55),5.7,IF(AND(A149&gt;=6.75,G149&lt;0.774,G149&gt;=0.364,D149&gt;=2.05,G149&lt;0.857,D149&gt;=1.55,B149&gt;=2.75,A149&gt;=5.55),5.9,IF(AND(G149&lt;0.417,H149&lt;9.279,H149&lt;10.563,B149&gt;=3.15,G149&lt;0.518,G149&lt;0.587,B149&lt;3.75,F149&lt;1.5,A149&lt;5.55),1.4,IF(AND(G149&gt;=0.417,H149&lt;9.279,H149&lt;10.563,B149&gt;=3.15,G149&lt;0.518,G149&lt;0.587,B149&lt;3.75,F149&lt;1.5,A149&lt;5.55),1.3,IF(AND(A149&lt;6.3,D149&gt;=1.65,B149&gt;=2.95,H149&lt;14.1,D149&lt;2.05,G149&lt;0.857,D149&gt;=1.55,B149&gt;=2.75,A149&gt;=5.55),4.9,IF(AND(A149&gt;=6.3,D149&gt;=1.65,B149&gt;=2.95,H149&lt;14.1,D149&lt;2.05,G149&lt;0.857,D149&gt;=1.55,B149&gt;=2.75,A149&gt;=5.55),5.3,IF(AND(G149&gt;=0.657,A149&lt;6.75,G149&lt;0.774,G149&gt;=0.364,D149&gt;=2.05,G149&lt;0.857,D149&gt;=1.55,B149&gt;=2.75,A149&gt;=5.55),6,IF(AND(B149&lt;3.2,G149&lt;0.657,A149&lt;6.75,G149&lt;0.774,G149&gt;=0.364,D149&gt;=2.05,G149&lt;0.857,D149&gt;=1.55,B149&gt;=2.75,A149&gt;=5.55),5.6,IF(AND(B149&gt;=3.2,G149&lt;0.657,A149&lt;6.75,G149&lt;0.774,G149&gt;=0.364,D149&gt;=2.05,G149&lt;0.857,D149&gt;=1.55,B149&gt;=2.75,A149&gt;=5.55),5.65,"shouldnthappen")))))))))))))))))))))))))))))))))))</f>
        <v>5.38</v>
      </c>
      <c r="AT149" s="1" t="n">
        <f aca="false">IF(AND(H149&gt;=16.284,A149&gt;=5.55),6.533,IF(AND(G149&gt;=0.52,A149&lt;4.85,A149&lt;5.55),1.05,IF(AND(G149&lt;0.227,G149&lt;0.52,A149&lt;4.85,A149&lt;5.55),1.4,IF(AND(G149&gt;=0.227,G149&lt;0.52,A149&lt;4.85,A149&lt;5.55),1.3,IF(AND(D149&gt;=0.45,F149&lt;1.5,A149&gt;=4.85,A149&lt;5.55),1.667,IF(AND(B149&gt;=2.75,F149&gt;=1.5,A149&gt;=4.85,A149&lt;5.55),4.5,IF(AND(F149&lt;2.5,B149&gt;=3.15,H149&lt;16.284,A149&gt;=5.55),4.7,IF(AND(G149&gt;=0.934,D149&lt;0.45,F149&lt;1.5,A149&gt;=4.85,A149&lt;5.55),1.7,IF(AND(D149&gt;=1.2,B149&lt;2.75,F149&gt;=1.5,A149&gt;=4.85,A149&lt;5.55),4.25,IF(AND(G149&gt;=0.774,F149&gt;=2.5,B149&gt;=3.15,H149&lt;16.284,A149&gt;=5.55),5.4,IF(AND(B149&lt;3.1,G149&lt;0.934,D149&lt;0.45,F149&lt;1.5,A149&gt;=4.85,A149&lt;5.55),1.6,IF(AND(D149&lt;1.05,D149&lt;1.2,B149&lt;2.75,F149&gt;=1.5,A149&gt;=4.85,A149&lt;5.55),3.433,IF(AND(D149&gt;=1.05,D149&lt;1.2,B149&lt;2.75,F149&gt;=1.5,A149&gt;=4.85,A149&lt;5.55),3.267,IF(AND(H149&lt;8.486,D149&lt;1.35,F149&lt;2.5,B149&lt;3.15,H149&lt;16.284,A149&gt;=5.55),3.85,IF(AND(D149&gt;=1.55,D149&gt;=1.35,F149&lt;2.5,B149&lt;3.15,H149&lt;16.284,A149&gt;=5.55),5.1,IF(AND(H149&lt;10.464,A149&lt;6.35,F149&gt;=2.5,B149&lt;3.15,H149&lt;16.284,A149&gt;=5.55),5.08,IF(AND(H149&gt;=10.464,A149&lt;6.35,F149&gt;=2.5,B149&lt;3.15,H149&lt;16.284,A149&gt;=5.55),4.9,IF(AND(D149&lt;1.85,A149&gt;=6.35,F149&gt;=2.5,B149&lt;3.15,H149&lt;16.284,A149&gt;=5.55),5.8,IF(AND(H149&gt;=10.393,G149&lt;0.774,F149&gt;=2.5,B149&gt;=3.15,H149&lt;16.284,A149&gt;=5.55),5.425,IF(AND(B149&lt;2.6,H149&gt;=8.486,D149&lt;1.35,F149&lt;2.5,B149&lt;3.15,H149&lt;16.284,A149&gt;=5.55),3.9,IF(AND(G149&gt;=0.567,D149&lt;1.55,D149&gt;=1.35,F149&lt;2.5,B149&lt;3.15,H149&lt;16.284,A149&gt;=5.55),4.4,IF(AND(B149&lt;3.25,H149&lt;10.393,G149&lt;0.774,F149&gt;=2.5,B149&gt;=3.15,H149&lt;16.284,A149&gt;=5.55),5.7,IF(AND(B149&gt;=3.25,H149&lt;10.393,G149&lt;0.774,F149&gt;=2.5,B149&gt;=3.15,H149&lt;16.284,A149&gt;=5.55),5.98,IF(AND(G149&lt;0.079,G149&lt;0.338,B149&gt;=3.1,G149&lt;0.934,D149&lt;0.45,F149&lt;1.5,A149&gt;=4.85,A149&lt;5.55),1.425,IF(AND(B149&lt;3.35,G149&gt;=0.338,B149&gt;=3.1,G149&lt;0.934,D149&lt;0.45,F149&lt;1.5,A149&gt;=4.85,A149&lt;5.55),1.4,IF(AND(G149&lt;0.404,B149&gt;=2.6,H149&gt;=8.486,D149&lt;1.35,F149&lt;2.5,B149&lt;3.15,H149&lt;16.284,A149&gt;=5.55),4.3,IF(AND(G149&gt;=0.404,B149&gt;=2.6,H149&gt;=8.486,D149&lt;1.35,F149&lt;2.5,B149&lt;3.15,H149&lt;16.284,A149&gt;=5.55),4.025,IF(AND(B149&gt;=3.05,G149&lt;0.567,D149&lt;1.55,D149&gt;=1.35,F149&lt;2.5,B149&lt;3.15,H149&lt;16.284,A149&gt;=5.55),4.7,IF(AND(A149&lt;6.45,H149&lt;10.667,D149&gt;=1.85,A149&gt;=6.35,F149&gt;=2.5,B149&lt;3.15,H149&lt;16.284,A149&gt;=5.55),5.3,IF(AND(A149&gt;=6.45,H149&lt;10.667,D149&gt;=1.85,A149&gt;=6.35,F149&gt;=2.5,B149&lt;3.15,H149&lt;16.284,A149&gt;=5.55),5.167,IF(AND(B149&lt;2.95,H149&gt;=10.667,D149&gt;=1.85,A149&gt;=6.35,F149&gt;=2.5,B149&lt;3.15,H149&lt;16.284,A149&gt;=5.55),5.6,IF(AND(B149&gt;=2.95,H149&gt;=10.667,D149&gt;=1.85,A149&gt;=6.35,F149&gt;=2.5,B149&lt;3.15,H149&lt;16.284,A149&gt;=5.55),5.5,IF(AND(H149&lt;10.325,G149&gt;=0.079,G149&lt;0.338,B149&gt;=3.1,G149&lt;0.934,D149&lt;0.45,F149&lt;1.5,A149&gt;=4.85,A149&lt;5.55),1.5,IF(AND(G149&lt;0.385,B149&gt;=3.35,G149&gt;=0.338,B149&gt;=3.1,G149&lt;0.934,D149&lt;0.45,F149&lt;1.5,A149&gt;=4.85,A149&lt;5.55),1.5,IF(AND(G149&gt;=0.385,B149&gt;=3.35,G149&gt;=0.338,B149&gt;=3.1,G149&lt;0.934,D149&lt;0.45,F149&lt;1.5,A149&gt;=4.85,A149&lt;5.55),1.42,IF(AND(B149&lt;2.5,B149&lt;3.05,G149&lt;0.567,D149&lt;1.55,D149&gt;=1.35,F149&lt;2.5,B149&lt;3.15,H149&lt;16.284,A149&gt;=5.55),4.5,IF(AND(B149&gt;=2.5,B149&lt;3.05,G149&lt;0.567,D149&lt;1.55,D149&gt;=1.35,F149&lt;2.5,B149&lt;3.15,H149&lt;16.284,A149&gt;=5.55),4.56,IF(AND(H149&lt;12.506,H149&gt;=10.325,G149&gt;=0.079,G149&lt;0.338,B149&gt;=3.1,G149&lt;0.934,D149&lt;0.45,F149&lt;1.5,A149&gt;=4.85,A149&lt;5.55),1.2,IF(AND(H149&gt;=12.506,H149&gt;=10.325,G149&gt;=0.079,G149&lt;0.338,B149&gt;=3.1,G149&lt;0.934,D149&lt;0.45,F149&lt;1.5,A149&gt;=4.85,A149&lt;5.55),1.3,"shouldnthappen")))))))))))))))))))))))))))))))))))))))</f>
        <v>4.9</v>
      </c>
      <c r="AU149" s="1" t="n">
        <f aca="false">IF(AND(G149&gt;=0.52,B149&lt;3.05,F149&lt;1.5),1.1,IF(AND(G149&lt;0.35,G149&lt;0.52,B149&lt;3.05,F149&lt;1.5),1.4,IF(AND(G149&gt;=0.35,G149&lt;0.52,B149&lt;3.05,F149&lt;1.5),1.3,IF(AND(G149&gt;=0.227,G149&lt;0.347,B149&gt;=3.05,F149&lt;1.5),1.32,IF(AND(H149&lt;6.417,G149&gt;=0.347,B149&gt;=3.05,F149&lt;1.5),1.7,IF(AND(A149&gt;=7.25,A149&gt;=6.6,F149&gt;=2.5,F149&gt;=1.5),6.35,IF(AND(G149&lt;0.11,G149&lt;0.227,G149&lt;0.347,B149&gt;=3.05,F149&lt;1.5),1.333,IF(AND(H149&lt;9.441,H149&gt;=6.417,G149&gt;=0.347,B149&gt;=3.05,F149&lt;1.5),1.425,IF(AND(B149&lt;2.75,G149&lt;0.451,H149&lt;10.266,F149&lt;2.5,F149&gt;=1.5),4,IF(AND(B149&gt;=2.75,G149&lt;0.451,H149&lt;10.266,F149&lt;2.5,F149&gt;=1.5),4.433,IF(AND(G149&gt;=0.865,G149&gt;=0.451,H149&lt;10.266,F149&lt;2.5,F149&gt;=1.5),4.2,IF(AND(B149&lt;2.45,H149&lt;13.665,H149&gt;=10.266,F149&lt;2.5,F149&gt;=1.5),3.7,IF(AND(G149&lt;0.302,H149&gt;=13.665,H149&gt;=10.266,F149&lt;2.5,F149&gt;=1.5),5,IF(AND(B149&lt;2.9,A149&lt;6.1,A149&lt;6.6,F149&gt;=2.5,F149&gt;=1.5),5.06,IF(AND(B149&gt;=2.9,A149&lt;6.1,A149&lt;6.6,F149&gt;=2.5,F149&gt;=1.5),4.8,IF(AND(B149&lt;3.05,A149&gt;=6.1,A149&lt;6.6,F149&gt;=2.5,F149&gt;=1.5),5.6,IF(AND(B149&gt;=3.05,A149&gt;=6.1,A149&lt;6.6,F149&gt;=2.5,F149&gt;=1.5),5.267,IF(AND(H149&gt;=14.564,A149&lt;7.25,A149&gt;=6.6,F149&gt;=2.5,F149&gt;=1.5),5.6,IF(AND(H149&gt;=14.309,G149&gt;=0.11,G149&lt;0.227,G149&lt;0.347,B149&gt;=3.05,F149&lt;1.5),1.7,IF(AND(D149&lt;0.4,H149&gt;=9.441,H149&gt;=6.417,G149&gt;=0.347,B149&gt;=3.05,F149&lt;1.5),1.5,IF(AND(D149&gt;=0.4,H149&gt;=9.441,H149&gt;=6.417,G149&gt;=0.347,B149&gt;=3.05,F149&lt;1.5),1.633,IF(AND(A149&lt;5.35,G149&lt;0.865,G149&gt;=0.451,H149&lt;10.266,F149&lt;2.5,F149&gt;=1.5),3.15,IF(AND(D149&lt;1.45,G149&gt;=0.302,H149&gt;=13.665,H149&gt;=10.266,F149&lt;2.5,F149&gt;=1.5),4.74,IF(AND(D149&gt;=1.45,G149&gt;=0.302,H149&gt;=13.665,H149&gt;=10.266,F149&lt;2.5,F149&gt;=1.5),4.567,IF(AND(H149&lt;8.836,H149&lt;14.564,A149&lt;7.25,A149&gt;=6.6,F149&gt;=2.5,F149&gt;=1.5),5.7,IF(AND(H149&gt;=8.836,H149&lt;14.564,A149&lt;7.25,A149&gt;=6.6,F149&gt;=2.5,F149&gt;=1.5),5.9,IF(AND(H149&lt;11.53,H149&lt;14.309,G149&gt;=0.11,G149&lt;0.227,G149&lt;0.347,B149&gt;=3.05,F149&lt;1.5),1.5,IF(AND(H149&gt;=11.53,H149&lt;14.309,G149&gt;=0.11,G149&lt;0.227,G149&lt;0.347,B149&gt;=3.05,F149&lt;1.5),1.467,IF(AND(H149&lt;9.386,A149&gt;=5.35,G149&lt;0.865,G149&gt;=0.451,H149&lt;10.266,F149&lt;2.5,F149&gt;=1.5),3.56,IF(AND(H149&gt;=9.386,A149&gt;=5.35,G149&lt;0.865,G149&gt;=0.451,H149&lt;10.266,F149&lt;2.5,F149&gt;=1.5),4.2,IF(AND(H149&lt;11.036,D149&lt;1.45,B149&gt;=2.45,H149&lt;13.665,H149&gt;=10.266,F149&lt;2.5,F149&gt;=1.5),4.45,IF(AND(H149&gt;=11.036,D149&lt;1.45,B149&gt;=2.45,H149&lt;13.665,H149&gt;=10.266,F149&lt;2.5,F149&gt;=1.5),4.1,IF(AND(G149&gt;=0.585,D149&gt;=1.45,B149&gt;=2.45,H149&lt;13.665,H149&gt;=10.266,F149&lt;2.5,F149&gt;=1.5),4.9,IF(AND(H149&lt;11.743,G149&lt;0.585,D149&gt;=1.45,B149&gt;=2.45,H149&lt;13.665,H149&gt;=10.266,F149&lt;2.5,F149&gt;=1.5),4.7,IF(AND(H149&gt;=11.743,G149&lt;0.585,D149&gt;=1.45,B149&gt;=2.45,H149&lt;13.665,H149&gt;=10.266,F149&lt;2.5,F149&gt;=1.5),4.5,"shouldnthappen")))))))))))))))))))))))))))))))))))</f>
        <v>5.6</v>
      </c>
      <c r="AV149" s="1" t="n">
        <f aca="false">IF(AND(G149&gt;=0.356,F149&gt;=1.5,A149&lt;5.75),3.52,IF(AND(A149&lt;7.25,A149&gt;=7.1,A149&gt;=5.75),5.875,IF(AND(A149&gt;=7.25,A149&gt;=7.1,A149&gt;=5.75),6.5,IF(AND(D149&gt;=0.35,G149&gt;=0.586,F149&lt;1.5,A149&lt;5.75),1.8,IF(AND(D149&lt;1.4,G149&lt;0.356,F149&gt;=1.5,A149&lt;5.75),4.2,IF(AND(D149&gt;=1.4,G149&lt;0.356,F149&gt;=1.5,A149&lt;5.75),4.5,IF(AND(H149&gt;=11.218,A149&lt;5.05,G149&lt;0.586,F149&lt;1.5,A149&lt;5.75),1.225,IF(AND(G149&gt;=0.253,A149&gt;=5.05,G149&lt;0.586,F149&lt;1.5,A149&lt;5.75),1.3,IF(AND(B149&gt;=3.75,D149&lt;0.35,G149&gt;=0.586,F149&lt;1.5,A149&lt;5.75),1.567,IF(AND(B149&lt;2.85,D149&lt;1.35,D149&lt;1.65,A149&lt;7.1,A149&gt;=5.75),4.26,IF(AND(B149&gt;=2.85,D149&lt;1.35,D149&lt;1.65,A149&lt;7.1,A149&gt;=5.75),4.45,IF(AND(A149&lt;6.05,H149&lt;12.921,D149&gt;=1.65,A149&lt;7.1,A149&gt;=5.75),5.1,IF(AND(H149&gt;=15.338,H149&gt;=12.921,D149&gt;=1.65,A149&lt;7.1,A149&gt;=5.75),5.55,IF(AND(G149&lt;0.418,H149&lt;11.218,A149&lt;5.05,G149&lt;0.586,F149&lt;1.5,A149&lt;5.75),1.42,IF(AND(G149&gt;=0.418,H149&lt;11.218,A149&lt;5.05,G149&lt;0.586,F149&lt;1.5,A149&lt;5.75),1.3,IF(AND(H149&gt;=13.321,G149&lt;0.253,A149&gt;=5.05,G149&lt;0.586,F149&lt;1.5,A149&lt;5.75),1.7,IF(AND(H149&lt;6.089,B149&lt;3.75,D149&lt;0.35,G149&gt;=0.586,F149&lt;1.5,A149&lt;5.75),1.7,IF(AND(H149&gt;=6.089,B149&lt;3.75,D149&lt;0.35,G149&gt;=0.586,F149&lt;1.5,A149&lt;5.75),1.5,IF(AND(B149&lt;2.9,D149&lt;1.45,D149&gt;=1.35,D149&lt;1.65,A149&lt;7.1,A149&gt;=5.75),4.8,IF(AND(B149&gt;=2.9,D149&lt;1.45,D149&gt;=1.35,D149&lt;1.65,A149&lt;7.1,A149&gt;=5.75),4.475,IF(AND(B149&lt;2.5,D149&gt;=1.45,D149&gt;=1.35,D149&lt;1.65,A149&lt;7.1,A149&gt;=5.75),4.5,IF(AND(H149&lt;8.884,A149&gt;=6.05,H149&lt;12.921,D149&gt;=1.65,A149&lt;7.1,A149&gt;=5.75),5.4,IF(AND(A149&lt;6.3,H149&lt;15.338,H149&gt;=12.921,D149&gt;=1.65,A149&lt;7.1,A149&gt;=5.75),4.967,IF(AND(A149&gt;=6.3,H149&lt;15.338,H149&gt;=12.921,D149&gt;=1.65,A149&lt;7.1,A149&gt;=5.75),5.133,IF(AND(H149&lt;10.826,H149&lt;13.321,G149&lt;0.253,A149&gt;=5.05,G149&lt;0.586,F149&lt;1.5,A149&lt;5.75),1.5,IF(AND(H149&gt;=10.826,H149&lt;13.321,G149&lt;0.253,A149&gt;=5.05,G149&lt;0.586,F149&lt;1.5,A149&lt;5.75),1.4,IF(AND(H149&lt;7.47,B149&gt;=2.5,D149&gt;=1.45,D149&gt;=1.35,D149&lt;1.65,A149&lt;7.1,A149&gt;=5.75),5.1,IF(AND(H149&gt;=7.47,B149&gt;=2.5,D149&gt;=1.45,D149&gt;=1.35,D149&lt;1.65,A149&lt;7.1,A149&gt;=5.75),4.725,IF(AND(H149&lt;9.637,H149&gt;=8.884,A149&gt;=6.05,H149&lt;12.921,D149&gt;=1.65,A149&lt;7.1,A149&gt;=5.75),5.9,IF(AND(B149&lt;2.6,H149&gt;=9.637,H149&gt;=8.884,A149&gt;=6.05,H149&lt;12.921,D149&gt;=1.65,A149&lt;7.1,A149&gt;=5.75),5.8,IF(AND(B149&lt;2.75,B149&gt;=2.6,H149&gt;=9.637,H149&gt;=8.884,A149&gt;=6.05,H149&lt;12.921,D149&gt;=1.65,A149&lt;7.1,A149&gt;=5.75),5.3,IF(AND(D149&lt;2.25,B149&gt;=2.75,B149&gt;=2.6,H149&gt;=9.637,H149&gt;=8.884,A149&gt;=6.05,H149&lt;12.921,D149&gt;=1.65,A149&lt;7.1,A149&gt;=5.75),5.6,IF(AND(D149&gt;=2.25,B149&gt;=2.75,B149&gt;=2.6,H149&gt;=9.637,H149&gt;=8.884,A149&gt;=6.05,H149&lt;12.921,D149&gt;=1.65,A149&lt;7.1,A149&gt;=5.75),5.5,"shouldnthappen")))))))))))))))))))))))))))))))))</f>
        <v>5.8</v>
      </c>
      <c r="AW149" s="1" t="n">
        <f aca="false">IF(AND(G149&gt;=0.905,F149&lt;1.5),1.767,IF(AND(H149&gt;=16.674,F149&gt;=1.5),6.55,IF(AND(A149&lt;4.35,H149&lt;14.344,G149&lt;0.905,F149&lt;1.5),1.1,IF(AND(B149&lt;3.65,H149&gt;=14.344,G149&lt;0.905,F149&lt;1.5),1.5,IF(AND(B149&gt;=3.65,H149&gt;=14.344,G149&lt;0.905,F149&lt;1.5),1.65,IF(AND(B149&lt;2.6,F149&gt;=2.5,H149&lt;16.674,F149&gt;=1.5),4.5,IF(AND(D149&gt;=0.45,A149&gt;=4.35,H149&lt;14.344,G149&lt;0.905,F149&lt;1.5),1.65,IF(AND(D149&lt;1.15,A149&lt;5.9,F149&lt;2.5,H149&lt;16.674,F149&gt;=1.5),3.56,IF(AND(B149&lt;2.75,A149&gt;=5.9,F149&lt;2.5,H149&lt;16.674,F149&gt;=1.5),5,IF(AND(H149&lt;13.531,B149&gt;=2.75,A149&gt;=5.9,F149&lt;2.5,H149&lt;16.674,F149&gt;=1.5),4.333,IF(AND(B149&lt;3.2,G149&gt;=0.669,B149&gt;=2.6,F149&gt;=2.5,H149&lt;16.674,F149&gt;=1.5),5.08,IF(AND(B149&gt;=3.2,G149&gt;=0.669,B149&gt;=2.6,F149&gt;=2.5,H149&lt;16.674,F149&gt;=1.5),5.4,IF(AND(B149&lt;3.15,A149&lt;5.05,D149&lt;0.45,A149&gt;=4.35,H149&lt;14.344,G149&lt;0.905,F149&lt;1.5),1.45,IF(AND(A149&gt;=5.55,A149&gt;=5.05,D149&lt;0.45,A149&gt;=4.35,H149&lt;14.344,G149&lt;0.905,F149&lt;1.5),1.5,IF(AND(A149&lt;5.55,A149&lt;5.65,D149&gt;=1.15,A149&lt;5.9,F149&lt;2.5,H149&lt;16.674,F149&gt;=1.5),3.95,IF(AND(A149&gt;=5.55,A149&lt;5.65,D149&gt;=1.15,A149&lt;5.9,F149&lt;2.5,H149&lt;16.674,F149&gt;=1.5),3.82,IF(AND(G149&lt;0.39,A149&gt;=5.65,D149&gt;=1.15,A149&lt;5.9,F149&lt;2.5,H149&lt;16.674,F149&gt;=1.5),4.35,IF(AND(G149&gt;=0.39,A149&gt;=5.65,D149&gt;=1.15,A149&lt;5.9,F149&lt;2.5,H149&lt;16.674,F149&gt;=1.5),3.95,IF(AND(G149&lt;0.466,H149&gt;=13.531,B149&gt;=2.75,A149&gt;=5.9,F149&lt;2.5,H149&lt;16.674,F149&gt;=1.5),4.8,IF(AND(G149&gt;=0.466,H149&gt;=13.531,B149&gt;=2.75,A149&gt;=5.9,F149&lt;2.5,H149&lt;16.674,F149&gt;=1.5),4.7,IF(AND(H149&lt;10.144,D149&lt;2.05,G149&lt;0.669,B149&gt;=2.6,F149&gt;=2.5,H149&lt;16.674,F149&gt;=1.5),5.3,IF(AND(H149&gt;=10.144,D149&lt;2.05,G149&lt;0.669,B149&gt;=2.6,F149&gt;=2.5,H149&lt;16.674,F149&gt;=1.5),5.133,IF(AND(D149&gt;=2.45,D149&gt;=2.05,G149&lt;0.669,B149&gt;=2.6,F149&gt;=2.5,H149&lt;16.674,F149&gt;=1.5),5.9,IF(AND(B149&lt;3.25,B149&gt;=3.15,A149&lt;5.05,D149&lt;0.45,A149&gt;=4.35,H149&lt;14.344,G149&lt;0.905,F149&lt;1.5),1.2,IF(AND(B149&gt;=3.25,B149&gt;=3.15,A149&lt;5.05,D149&lt;0.45,A149&gt;=4.35,H149&lt;14.344,G149&lt;0.905,F149&lt;1.5),1.36,IF(AND(B149&gt;=3.8,A149&lt;5.55,A149&gt;=5.05,D149&lt;0.45,A149&gt;=4.35,H149&lt;14.344,G149&lt;0.905,F149&lt;1.5),1.3,IF(AND(G149&lt;0.05,B149&lt;3.8,A149&lt;5.55,A149&gt;=5.05,D149&lt;0.45,A149&gt;=4.35,H149&lt;14.344,G149&lt;0.905,F149&lt;1.5),1.4,IF(AND(G149&lt;0.107,G149&lt;0.395,D149&lt;2.45,D149&gt;=2.05,G149&lt;0.669,B149&gt;=2.6,F149&gt;=2.5,H149&lt;16.674,F149&gt;=1.5),5.667,IF(AND(G149&lt;0.537,G149&gt;=0.395,D149&lt;2.45,D149&gt;=2.05,G149&lt;0.669,B149&gt;=2.6,F149&gt;=2.5,H149&lt;16.674,F149&gt;=1.5),5.6,IF(AND(G149&gt;=0.537,G149&gt;=0.395,D149&lt;2.45,D149&gt;=2.05,G149&lt;0.669,B149&gt;=2.6,F149&gt;=2.5,H149&lt;16.674,F149&gt;=1.5),5.775,IF(AND(B149&lt;3.6,G149&gt;=0.05,B149&lt;3.8,A149&lt;5.55,A149&gt;=5.05,D149&lt;0.45,A149&gt;=4.35,H149&lt;14.344,G149&lt;0.905,F149&lt;1.5),1.475,IF(AND(B149&gt;=3.6,G149&gt;=0.05,B149&lt;3.8,A149&lt;5.55,A149&gt;=5.05,D149&lt;0.45,A149&gt;=4.35,H149&lt;14.344,G149&lt;0.905,F149&lt;1.5),1.5,IF(AND(G149&lt;0.312,G149&gt;=0.107,G149&lt;0.395,D149&lt;2.45,D149&gt;=2.05,G149&lt;0.669,B149&gt;=2.6,F149&gt;=2.5,H149&lt;16.674,F149&gt;=1.5),5.18,IF(AND(G149&gt;=0.312,G149&gt;=0.107,G149&lt;0.395,D149&lt;2.45,D149&gt;=2.05,G149&lt;0.669,B149&gt;=2.6,F149&gt;=2.5,H149&lt;16.674,F149&gt;=1.5),5.4,"shouldnthappen"))))))))))))))))))))))))))))))))))</f>
        <v>4.5</v>
      </c>
      <c r="AX149" s="1" t="n">
        <f aca="false">IF(AND(D149&gt;=1.3,B149&gt;=3.45),6.25,IF(AND(B149&lt;2.75,A149&lt;5.25,B149&lt;3.45),3.9,IF(AND(D149&lt;0.25,D149&lt;1.3,B149&gt;=3.45),1.16,IF(AND(A149&gt;=5.05,B149&gt;=2.75,A149&lt;5.25,B149&lt;3.45),1.7,IF(AND(D149&lt;0.7,F149&lt;2.5,A149&gt;=5.25,B149&lt;3.45),1.5,IF(AND(H149&gt;=16.284,F149&gt;=2.5,A149&gt;=5.25,B149&lt;3.45),6.6,IF(AND(G149&lt;0.123,D149&gt;=0.25,D149&lt;1.3,B149&gt;=3.45),1.3,IF(AND(A149&lt;4.5,A149&lt;5.05,B149&gt;=2.75,A149&lt;5.25,B149&lt;3.45),1.3,IF(AND(A149&lt;5.05,G149&gt;=0.123,D149&gt;=0.25,D149&lt;1.3,B149&gt;=3.45),1.6,IF(AND(B149&lt;3.15,A149&gt;=4.5,A149&lt;5.05,B149&gt;=2.75,A149&lt;5.25,B149&lt;3.45),1.54,IF(AND(B149&gt;=3.15,A149&gt;=4.5,A149&lt;5.05,B149&gt;=2.75,A149&lt;5.25,B149&lt;3.45),1.35,IF(AND(D149&gt;=1.4,A149&lt;5.9,D149&gt;=0.7,F149&lt;2.5,A149&gt;=5.25,B149&lt;3.45),4.5,IF(AND(D149&gt;=1.55,A149&gt;=5.9,D149&gt;=0.7,F149&lt;2.5,A149&gt;=5.25,B149&lt;3.45),4.95,IF(AND(G149&gt;=0.682,D149&gt;=2.05,H149&lt;16.284,F149&gt;=2.5,A149&gt;=5.25,B149&lt;3.45),5.26,IF(AND(A149&lt;5.4,A149&gt;=5.05,G149&gt;=0.123,D149&gt;=0.25,D149&lt;1.3,B149&gt;=3.45),1.64,IF(AND(A149&gt;=5.4,A149&gt;=5.05,G149&gt;=0.123,D149&gt;=0.25,D149&lt;1.3,B149&gt;=3.45),1.6,IF(AND(G149&lt;0.372,D149&lt;1.4,A149&lt;5.9,D149&gt;=0.7,F149&lt;2.5,A149&gt;=5.25,B149&lt;3.45),4.175,IF(AND(D149&lt;1.35,D149&lt;1.55,A149&gt;=5.9,D149&gt;=0.7,F149&lt;2.5,A149&gt;=5.25,B149&lt;3.45),4.2,IF(AND(B149&lt;2.35,G149&lt;0.596,D149&lt;2.05,H149&lt;16.284,F149&gt;=2.5,A149&gt;=5.25,B149&lt;3.45),5,IF(AND(G149&gt;=0.888,G149&gt;=0.596,D149&lt;2.05,H149&lt;16.284,F149&gt;=2.5,A149&gt;=5.25,B149&lt;3.45),4.8,IF(AND(A149&gt;=6.85,G149&lt;0.682,D149&gt;=2.05,H149&lt;16.284,F149&gt;=2.5,A149&gt;=5.25,B149&lt;3.45),5.4,IF(AND(A149&gt;=5.75,G149&gt;=0.372,D149&lt;1.4,A149&lt;5.9,D149&gt;=0.7,F149&lt;2.5,A149&gt;=5.25,B149&lt;3.45),3.933,IF(AND(A149&gt;=6.75,D149&gt;=1.35,D149&lt;1.55,A149&gt;=5.9,D149&gt;=0.7,F149&lt;2.5,A149&gt;=5.25,B149&lt;3.45),4.8,IF(AND(H149&lt;11.084,B149&gt;=2.35,G149&lt;0.596,D149&lt;2.05,H149&lt;16.284,F149&gt;=2.5,A149&gt;=5.25,B149&lt;3.45),5.3,IF(AND(H149&lt;8.435,G149&lt;0.888,G149&gt;=0.596,D149&lt;2.05,H149&lt;16.284,F149&gt;=2.5,A149&gt;=5.25,B149&lt;3.45),5.1,IF(AND(H149&gt;=8.435,G149&lt;0.888,G149&gt;=0.596,D149&lt;2.05,H149&lt;16.284,F149&gt;=2.5,A149&gt;=5.25,B149&lt;3.45),4.94,IF(AND(B149&lt;3.15,A149&lt;6.85,G149&lt;0.682,D149&gt;=2.05,H149&lt;16.284,F149&gt;=2.5,A149&gt;=5.25,B149&lt;3.45),5.6,IF(AND(B149&gt;=3.15,A149&lt;6.85,G149&lt;0.682,D149&gt;=2.05,H149&lt;16.284,F149&gt;=2.5,A149&gt;=5.25,B149&lt;3.45),5.74,IF(AND(G149&lt;0.572,A149&lt;5.75,G149&gt;=0.372,D149&lt;1.4,A149&lt;5.9,D149&gt;=0.7,F149&lt;2.5,A149&gt;=5.25,B149&lt;3.45),3.7,IF(AND(D149&lt;1.45,A149&lt;6.75,D149&gt;=1.35,D149&lt;1.55,A149&gt;=5.9,D149&gt;=0.7,F149&lt;2.5,A149&gt;=5.25,B149&lt;3.45),4.46,IF(AND(D149&gt;=1.45,A149&lt;6.75,D149&gt;=1.35,D149&lt;1.55,A149&gt;=5.9,D149&gt;=0.7,F149&lt;2.5,A149&gt;=5.25,B149&lt;3.45),4.567,IF(AND(H149&lt;12.532,H149&gt;=11.084,B149&gt;=2.35,G149&lt;0.596,D149&lt;2.05,H149&lt;16.284,F149&gt;=2.5,A149&gt;=5.25,B149&lt;3.45),5.8,IF(AND(H149&gt;=12.532,H149&gt;=11.084,B149&gt;=2.35,G149&lt;0.596,D149&lt;2.05,H149&lt;16.284,F149&gt;=2.5,A149&gt;=5.25,B149&lt;3.45),5.667,IF(AND(A149&gt;=5.65,G149&gt;=0.572,A149&lt;5.75,G149&gt;=0.372,D149&lt;1.4,A149&lt;5.9,D149&gt;=0.7,F149&lt;2.5,A149&gt;=5.25,B149&lt;3.45),4.2,IF(AND(G149&lt;0.862,A149&lt;5.65,G149&gt;=0.572,A149&lt;5.75,G149&gt;=0.372,D149&lt;1.4,A149&lt;5.9,D149&gt;=0.7,F149&lt;2.5,A149&gt;=5.25,B149&lt;3.45),3.9,IF(AND(G149&gt;=0.862,A149&lt;5.65,G149&gt;=0.572,A149&lt;5.75,G149&gt;=0.372,D149&lt;1.4,A149&lt;5.9,D149&gt;=0.7,F149&lt;2.5,A149&gt;=5.25,B149&lt;3.45),4,"shouldnthappen"))))))))))))))))))))))))))))))))))))</f>
        <v>5.8</v>
      </c>
      <c r="AY149" s="1" t="n">
        <f aca="false">IF(AND(H149&gt;=8.233,D149&gt;=0.8,A149&lt;5.55),3.525,IF(AND(B149&lt;2.9,H149&gt;=15.534,A149&gt;=5.55),4.8,IF(AND(H149&gt;=12.259,A149&lt;4.75,D149&lt;0.8,A149&lt;5.55),1.25,IF(AND(B149&gt;=3.85,A149&gt;=4.75,D149&lt;0.8,A149&lt;5.55),1.425,IF(AND(D149&lt;1.55,H149&lt;8.233,D149&gt;=0.8,A149&lt;5.55),3.975,IF(AND(D149&gt;=1.55,H149&lt;8.233,D149&gt;=0.8,A149&lt;5.55),4.5,IF(AND(D149&lt;0.65,D149&lt;1.7,H149&lt;15.534,A149&gt;=5.55),1.7,IF(AND(A149&gt;=7.05,D149&gt;=1.7,H149&lt;15.534,A149&gt;=5.55),6.3,IF(AND(B149&gt;=3.35,B149&gt;=2.9,H149&gt;=15.534,A149&gt;=5.55),5.4,IF(AND(B149&lt;3.1,H149&lt;12.259,A149&lt;4.75,D149&lt;0.8,A149&lt;5.55),1.367,IF(AND(B149&gt;=3.1,H149&lt;12.259,A149&lt;4.75,D149&lt;0.8,A149&lt;5.55),1.4,IF(AND(G149&gt;=0.905,B149&lt;3.85,A149&gt;=4.75,D149&lt;0.8,A149&lt;5.55),1.9,IF(AND(H149&lt;15.681,B149&lt;3.35,B149&gt;=2.9,H149&gt;=15.534,A149&gt;=5.55),5.8,IF(AND(H149&gt;=15.681,B149&lt;3.35,B149&gt;=2.9,H149&gt;=15.534,A149&gt;=5.55),5.7,IF(AND(H149&gt;=14.877,G149&lt;0.905,B149&lt;3.85,A149&gt;=4.75,D149&lt;0.8,A149&lt;5.55),1.3,IF(AND(D149&gt;=1.25,B149&lt;2.65,D149&gt;=0.65,D149&lt;1.7,H149&lt;15.534,A149&gt;=5.55),4.433,IF(AND(G149&gt;=0.622,B149&lt;3.15,A149&lt;7.05,D149&gt;=1.7,H149&lt;15.534,A149&gt;=5.55),5.08,IF(AND(H149&gt;=13.42,B149&gt;=3.15,A149&lt;7.05,D149&gt;=1.7,H149&lt;15.534,A149&gt;=5.55),5.1,IF(AND(G149&lt;0.265,H149&lt;14.877,G149&lt;0.905,B149&lt;3.85,A149&gt;=4.75,D149&lt;0.8,A149&lt;5.55),1.2,IF(AND(A149&lt;5.75,D149&lt;1.25,B149&lt;2.65,D149&gt;=0.65,D149&lt;1.7,H149&lt;15.534,A149&gt;=5.55),3.7,IF(AND(A149&gt;=5.75,D149&lt;1.25,B149&lt;2.65,D149&gt;=0.65,D149&lt;1.7,H149&lt;15.534,A149&gt;=5.55),4,IF(AND(G149&gt;=0.652,D149&lt;1.35,B149&gt;=2.65,D149&gt;=0.65,D149&lt;1.7,H149&lt;15.534,A149&gt;=5.55),3.6,IF(AND(H149&lt;7.47,D149&gt;=1.35,B149&gt;=2.65,D149&gt;=0.65,D149&lt;1.7,H149&lt;15.534,A149&gt;=5.55),5.1,IF(AND(H149&lt;10.914,G149&lt;0.622,B149&lt;3.15,A149&lt;7.05,D149&gt;=1.7,H149&lt;15.534,A149&gt;=5.55),5.36,IF(AND(H149&gt;=10.914,G149&lt;0.622,B149&lt;3.15,A149&lt;7.05,D149&gt;=1.7,H149&lt;15.534,A149&gt;=5.55),5.64,IF(AND(G149&gt;=0.657,H149&lt;13.42,B149&gt;=3.15,A149&lt;7.05,D149&gt;=1.7,H149&lt;15.534,A149&gt;=5.55),6,IF(AND(G149&gt;=0.782,G149&gt;=0.265,H149&lt;14.877,G149&lt;0.905,B149&lt;3.85,A149&gt;=4.75,D149&lt;0.8,A149&lt;5.55),1.48,IF(AND(H149&lt;11.286,G149&lt;0.652,D149&lt;1.35,B149&gt;=2.65,D149&gt;=0.65,D149&lt;1.7,H149&lt;15.534,A149&gt;=5.55),4.24,IF(AND(H149&gt;=11.286,G149&lt;0.652,D149&lt;1.35,B149&gt;=2.65,D149&gt;=0.65,D149&lt;1.7,H149&lt;15.534,A149&gt;=5.55),4.05,IF(AND(G149&lt;0.413,H149&gt;=7.47,D149&gt;=1.35,B149&gt;=2.65,D149&gt;=0.65,D149&lt;1.7,H149&lt;15.534,A149&gt;=5.55),5.1,IF(AND(H149&lt;11.325,G149&lt;0.657,H149&lt;13.42,B149&gt;=3.15,A149&lt;7.05,D149&gt;=1.7,H149&lt;15.534,A149&gt;=5.55),5.8,IF(AND(H149&gt;=11.325,G149&lt;0.657,H149&lt;13.42,B149&gt;=3.15,A149&lt;7.05,D149&gt;=1.7,H149&lt;15.534,A149&gt;=5.55),5.6,IF(AND(D149&gt;=0.35,G149&lt;0.782,G149&gt;=0.265,H149&lt;14.877,G149&lt;0.905,B149&lt;3.85,A149&gt;=4.75,D149&lt;0.8,A149&lt;5.55),1.633,IF(AND(B149&lt;2.85,G149&gt;=0.413,H149&gt;=7.47,D149&gt;=1.35,B149&gt;=2.65,D149&gt;=0.65,D149&lt;1.7,H149&lt;15.534,A149&gt;=5.55),4.6,IF(AND(D149&lt;0.15,D149&lt;0.35,G149&lt;0.782,G149&gt;=0.265,H149&lt;14.877,G149&lt;0.905,B149&lt;3.85,A149&gt;=4.75,D149&lt;0.8,A149&lt;5.55),1.5,IF(AND(D149&gt;=0.15,D149&lt;0.35,G149&lt;0.782,G149&gt;=0.265,H149&lt;14.877,G149&lt;0.905,B149&lt;3.85,A149&gt;=4.75,D149&lt;0.8,A149&lt;5.55),1.543,IF(AND(A149&gt;=6.8,B149&gt;=2.85,G149&gt;=0.413,H149&gt;=7.47,D149&gt;=1.35,B149&gt;=2.65,D149&gt;=0.65,D149&lt;1.7,H149&lt;15.534,A149&gt;=5.55),4.9,IF(AND(H149&lt;13.531,A149&lt;6.8,B149&gt;=2.85,G149&gt;=0.413,H149&gt;=7.47,D149&gt;=1.35,B149&gt;=2.65,D149&gt;=0.65,D149&lt;1.7,H149&lt;15.534,A149&gt;=5.55),4.5,IF(AND(H149&gt;=13.531,A149&lt;6.8,B149&gt;=2.85,G149&gt;=0.413,H149&gt;=7.47,D149&gt;=1.35,B149&gt;=2.65,D149&gt;=0.65,D149&lt;1.7,H149&lt;15.534,A149&gt;=5.55),4.7,"shouldnthappen")))))))))))))))))))))))))))))))))))))))</f>
        <v>5.64</v>
      </c>
      <c r="AZ149" s="1" t="n">
        <f aca="false">IF(AND(H149&gt;=15.371,B149&gt;=3.35),5.4,IF(AND(G149&gt;=0.851,H149&gt;=15.244,B149&lt;3.35),4.75,IF(AND(F149&gt;=2,H149&lt;15.371,B149&gt;=3.35),5.6,IF(AND(B149&lt;2.75,A149&lt;5.15,H149&lt;15.244,B149&lt;3.35),3.42,IF(AND(A149&gt;=7.25,G149&lt;0.851,H149&gt;=15.244,B149&lt;3.35),6.6,IF(AND(A149&lt;4.45,B149&gt;=2.75,A149&lt;5.15,H149&lt;15.244,B149&lt;3.35),1.1,IF(AND(G149&lt;0.527,A149&lt;7.25,G149&lt;0.851,H149&gt;=15.244,B149&lt;3.35),5.08,IF(AND(G149&gt;=0.527,A149&lt;7.25,G149&lt;0.851,H149&gt;=15.244,B149&lt;3.35),5.8,IF(AND(D149&gt;=0.35,B149&lt;3.7,F149&lt;2,H149&lt;15.371,B149&gt;=3.35),1.55,IF(AND(H149&lt;6.542,B149&gt;=3.7,F149&lt;2,H149&lt;15.371,B149&gt;=3.35),1.9,IF(AND(B149&lt;3.25,A149&gt;=4.45,B149&gt;=2.75,A149&lt;5.15,H149&lt;15.244,B149&lt;3.35),1.46,IF(AND(B149&gt;=3.25,A149&gt;=4.45,B149&gt;=2.75,A149&lt;5.15,H149&lt;15.244,B149&lt;3.35),1.7,IF(AND(H149&lt;13.654,B149&gt;=2.95,D149&lt;1.45,A149&gt;=5.15,H149&lt;15.244,B149&lt;3.35),4.3,IF(AND(H149&gt;=13.654,B149&gt;=2.95,D149&lt;1.45,A149&gt;=5.15,H149&lt;15.244,B149&lt;3.35),4.625,IF(AND(F149&gt;=2.5,D149&lt;1.75,D149&gt;=1.45,A149&gt;=5.15,H149&lt;15.244,B149&lt;3.35),5.3,IF(AND(G149&gt;=0.853,D149&gt;=1.75,D149&gt;=1.45,A149&gt;=5.15,H149&lt;15.244,B149&lt;3.35),5.15,IF(AND(D149&gt;=0.25,D149&lt;0.35,B149&lt;3.7,F149&lt;2,H149&lt;15.371,B149&gt;=3.35),1.3,IF(AND(B149&lt;3.85,H149&gt;=6.542,B149&gt;=3.7,F149&lt;2,H149&lt;15.371,B149&gt;=3.35),1.633,IF(AND(H149&lt;7.02,H149&lt;10.688,B149&lt;2.95,D149&lt;1.45,A149&gt;=5.15,H149&lt;15.244,B149&lt;3.35),3.98,IF(AND(G149&lt;0.338,H149&gt;=10.688,B149&lt;2.95,D149&lt;1.45,A149&gt;=5.15,H149&lt;15.244,B149&lt;3.35),4.22,IF(AND(G149&gt;=0.338,H149&gt;=10.688,B149&lt;2.95,D149&lt;1.45,A149&gt;=5.15,H149&lt;15.244,B149&lt;3.35),3.9,IF(AND(B149&lt;2.75,F149&lt;2.5,D149&lt;1.75,D149&gt;=1.45,A149&gt;=5.15,H149&lt;15.244,B149&lt;3.35),5.1,IF(AND(B149&gt;=2.75,F149&lt;2.5,D149&lt;1.75,D149&gt;=1.45,A149&gt;=5.15,H149&lt;15.244,B149&lt;3.35),4.74,IF(AND(A149&gt;=7,G149&lt;0.853,D149&gt;=1.75,D149&gt;=1.45,A149&gt;=5.15,H149&lt;15.244,B149&lt;3.35),6.5,IF(AND(G149&gt;=0.934,D149&lt;0.25,D149&lt;0.35,B149&lt;3.7,F149&lt;2,H149&lt;15.371,B149&gt;=3.35),1.7,IF(AND(D149&lt;0.25,B149&gt;=3.85,H149&gt;=6.542,B149&gt;=3.7,F149&lt;2,H149&lt;15.371,B149&gt;=3.35),1.5,IF(AND(D149&gt;=0.25,B149&gt;=3.85,H149&gt;=6.542,B149&gt;=3.7,F149&lt;2,H149&lt;15.371,B149&gt;=3.35),1.4,IF(AND(B149&lt;2.5,H149&gt;=7.02,H149&lt;10.688,B149&lt;2.95,D149&lt;1.45,A149&gt;=5.15,H149&lt;15.244,B149&lt;3.35),3.8,IF(AND(G149&gt;=0.74,A149&lt;7,G149&lt;0.853,D149&gt;=1.75,D149&gt;=1.45,A149&gt;=5.15,H149&lt;15.244,B149&lt;3.35),6,IF(AND(G149&gt;=0.61,G149&lt;0.934,D149&lt;0.25,D149&lt;0.35,B149&lt;3.7,F149&lt;2,H149&lt;15.371,B149&gt;=3.35),1.5,IF(AND(D149&lt;1.15,B149&gt;=2.5,H149&gt;=7.02,H149&lt;10.688,B149&lt;2.95,D149&lt;1.45,A149&gt;=5.15,H149&lt;15.244,B149&lt;3.35),3.5,IF(AND(D149&gt;=1.15,B149&gt;=2.5,H149&gt;=7.02,H149&lt;10.688,B149&lt;2.95,D149&lt;1.45,A149&gt;=5.15,H149&lt;15.244,B149&lt;3.35),3.6,IF(AND(G149&gt;=0.626,G149&lt;0.74,A149&lt;7,G149&lt;0.853,D149&gt;=1.75,D149&gt;=1.45,A149&gt;=5.15,H149&lt;15.244,B149&lt;3.35),4.9,IF(AND(H149&lt;13.641,G149&lt;0.61,G149&lt;0.934,D149&lt;0.25,D149&lt;0.35,B149&lt;3.7,F149&lt;2,H149&lt;15.371,B149&gt;=3.35),1.425,IF(AND(H149&gt;=13.641,G149&lt;0.61,G149&lt;0.934,D149&lt;0.25,D149&lt;0.35,B149&lt;3.7,F149&lt;2,H149&lt;15.371,B149&gt;=3.35),1.3,IF(AND(B149&lt;3.05,G149&lt;0.626,G149&lt;0.74,A149&lt;7,G149&lt;0.853,D149&gt;=1.75,D149&gt;=1.45,A149&gt;=5.15,H149&lt;15.244,B149&lt;3.35),5.475,IF(AND(B149&gt;=3.05,G149&lt;0.626,G149&lt;0.74,A149&lt;7,G149&lt;0.853,D149&gt;=1.75,D149&gt;=1.45,A149&gt;=5.15,H149&lt;15.244,B149&lt;3.35),5.633,"shouldnthappen")))))))))))))))))))))))))))))))))))))</f>
        <v>5.475</v>
      </c>
      <c r="BA149" s="1" t="n">
        <f aca="false">IF(AND(F149&gt;=2,B149&gt;=3.4),6.1,IF(AND(B149&lt;2.75,A149&lt;5.15,B149&lt;3.4),3.225,IF(AND(G149&gt;=0.821,F149&lt;2,B149&gt;=3.4),1.9,IF(AND(B149&gt;=3.2,B149&gt;=2.75,A149&lt;5.15,B149&lt;3.4),1.7,IF(AND(A149&lt;4.8,G149&lt;0.821,F149&lt;2,B149&gt;=3.4),1,IF(AND(G149&gt;=0.446,B149&lt;3.2,B149&gt;=2.75,A149&lt;5.15,B149&lt;3.4),1.1,IF(AND(G149&lt;0.356,D149&lt;1.45,A149&lt;6.25,A149&gt;=5.15,B149&lt;3.4),4.32,IF(AND(G149&lt;0.591,D149&gt;=1.45,A149&lt;6.25,A149&gt;=5.15,B149&lt;3.4),4.6,IF(AND(D149&lt;1.75,G149&lt;0.597,A149&gt;=6.25,A149&gt;=5.15,B149&lt;3.4),4.86,IF(AND(H149&gt;=16.472,G149&gt;=0.597,A149&gt;=6.25,A149&gt;=5.15,B149&lt;3.4),6.6,IF(AND(G149&lt;0.063,G149&lt;0.446,B149&lt;3.2,B149&gt;=2.75,A149&lt;5.15,B149&lt;3.4),1.4,IF(AND(A149&gt;=5.95,G149&gt;=0.356,D149&lt;1.45,A149&lt;6.25,A149&gt;=5.15,B149&lt;3.4),4.6,IF(AND(B149&gt;=2.9,G149&gt;=0.591,D149&gt;=1.45,A149&lt;6.25,A149&gt;=5.15,B149&lt;3.4),4.867,IF(AND(D149&gt;=2.4,H149&lt;16.472,G149&gt;=0.597,A149&gt;=6.25,A149&gt;=5.15,B149&lt;3.4),6,IF(AND(A149&lt;5.45,B149&gt;=3.85,A149&gt;=4.8,G149&lt;0.821,F149&lt;2,B149&gt;=3.4),1.3,IF(AND(A149&gt;=5.45,B149&gt;=3.85,A149&gt;=4.8,G149&lt;0.821,F149&lt;2,B149&gt;=3.4),1.45,IF(AND(H149&lt;14.273,G149&gt;=0.063,G149&lt;0.446,B149&lt;3.2,B149&gt;=2.75,A149&lt;5.15,B149&lt;3.4),1.5,IF(AND(H149&gt;=14.273,G149&gt;=0.063,G149&lt;0.446,B149&lt;3.2,B149&gt;=2.75,A149&lt;5.15,B149&lt;3.4),1.6,IF(AND(G149&gt;=0.572,A149&lt;5.95,G149&gt;=0.356,D149&lt;1.45,A149&lt;6.25,A149&gt;=5.15,B149&lt;3.4),3.9,IF(AND(G149&lt;0.827,B149&lt;2.9,G149&gt;=0.591,D149&gt;=1.45,A149&lt;6.25,A149&gt;=5.15,B149&lt;3.4),4.9,IF(AND(G149&gt;=0.827,B149&lt;2.9,G149&gt;=0.591,D149&gt;=1.45,A149&lt;6.25,A149&gt;=5.15,B149&lt;3.4),5.1,IF(AND(A149&gt;=7.2,B149&lt;3.05,D149&gt;=1.75,G149&lt;0.597,A149&gt;=6.25,A149&gt;=5.15,B149&lt;3.4),6.7,IF(AND(G149&lt;0.353,B149&gt;=3.05,D149&gt;=1.75,G149&lt;0.597,A149&gt;=6.25,A149&gt;=5.15,B149&lt;3.4),5.22,IF(AND(G149&gt;=0.353,B149&gt;=3.05,D149&gt;=1.75,G149&lt;0.597,A149&gt;=6.25,A149&gt;=5.15,B149&lt;3.4),5.65,IF(AND(A149&lt;6.55,D149&lt;2.4,H149&lt;16.472,G149&gt;=0.597,A149&gt;=6.25,A149&gt;=5.15,B149&lt;3.4),5.033,IF(AND(H149&lt;12.719,G149&lt;0.385,B149&lt;3.85,A149&gt;=4.8,G149&lt;0.821,F149&lt;2,B149&gt;=3.4),1.54,IF(AND(H149&gt;=12.719,G149&lt;0.385,B149&lt;3.85,A149&gt;=4.8,G149&lt;0.821,F149&lt;2,B149&gt;=3.4),1.3,IF(AND(B149&lt;3.6,G149&gt;=0.385,B149&lt;3.85,A149&gt;=4.8,G149&lt;0.821,F149&lt;2,B149&gt;=3.4),1.325,IF(AND(B149&gt;=3.6,G149&gt;=0.385,B149&lt;3.85,A149&gt;=4.8,G149&lt;0.821,F149&lt;2,B149&gt;=3.4),1.55,IF(AND(D149&lt;1.05,G149&lt;0.572,A149&lt;5.95,G149&gt;=0.356,D149&lt;1.45,A149&lt;6.25,A149&gt;=5.15,B149&lt;3.4),3.633,IF(AND(D149&gt;=2.15,A149&lt;7.2,B149&lt;3.05,D149&gt;=1.75,G149&lt;0.597,A149&gt;=6.25,A149&gt;=5.15,B149&lt;3.4),5.667,IF(AND(H149&lt;13.094,A149&gt;=6.55,D149&lt;2.4,H149&lt;16.472,G149&gt;=0.597,A149&gt;=6.25,A149&gt;=5.15,B149&lt;3.4),5.2,IF(AND(D149&lt;1.15,D149&gt;=1.05,G149&lt;0.572,A149&lt;5.95,G149&gt;=0.356,D149&lt;1.45,A149&lt;6.25,A149&gt;=5.15,B149&lt;3.4),3.8,IF(AND(D149&gt;=1.15,D149&gt;=1.05,G149&lt;0.572,A149&lt;5.95,G149&gt;=0.356,D149&lt;1.45,A149&lt;6.25,A149&gt;=5.15,B149&lt;3.4),3.9,IF(AND(G149&gt;=0.487,D149&lt;2.15,A149&lt;7.2,B149&lt;3.05,D149&gt;=1.75,G149&lt;0.597,A149&gt;=6.25,A149&gt;=5.15,B149&lt;3.4),5.8,IF(AND(A149&lt;6.8,H149&gt;=13.094,A149&gt;=6.55,D149&lt;2.4,H149&lt;16.472,G149&gt;=0.597,A149&gt;=6.25,A149&gt;=5.15,B149&lt;3.4),4.52,IF(AND(A149&gt;=6.8,H149&gt;=13.094,A149&gt;=6.55,D149&lt;2.4,H149&lt;16.472,G149&gt;=0.597,A149&gt;=6.25,A149&gt;=5.15,B149&lt;3.4),4.75,IF(AND(B149&lt;2.95,G149&lt;0.487,D149&lt;2.15,A149&lt;7.2,B149&lt;3.05,D149&gt;=1.75,G149&lt;0.597,A149&gt;=6.25,A149&gt;=5.15,B149&lt;3.4),5.6,IF(AND(B149&gt;=2.95,G149&lt;0.487,D149&lt;2.15,A149&lt;7.2,B149&lt;3.05,D149&gt;=1.75,G149&lt;0.597,A149&gt;=6.25,A149&gt;=5.15,B149&lt;3.4),5.5,"shouldnthappen")))))))))))))))))))))))))))))))))))))))</f>
        <v>5.6</v>
      </c>
      <c r="BB149" s="1" t="n">
        <f aca="false">IF(AND(A149&lt;4.35,B149&lt;3.25,F149&lt;1.5),1.1,IF(AND(H149&lt;14.005,A149&gt;=4.35,B149&lt;3.25,F149&lt;1.5),1.3,IF(AND(H149&gt;=14.005,A149&gt;=4.35,B149&lt;3.25,F149&lt;1.5),1.6,IF(AND(G149&gt;=0.905,A149&lt;5.15,B149&gt;=3.25,F149&lt;1.5),1.9,IF(AND(B149&lt;3.45,A149&gt;=5.15,B149&gt;=3.25,F149&lt;1.5),1.6,IF(AND(F149&gt;=2.5,D149&gt;=1.35,D149&lt;1.75,F149&gt;=1.5),4.867,IF(AND(A149&gt;=7.05,D149&gt;=2.05,D149&gt;=1.75,F149&gt;=1.5),6.35,IF(AND(D149&gt;=0.4,G149&lt;0.905,A149&lt;5.15,B149&gt;=3.25,F149&lt;1.5),1.65,IF(AND(B149&lt;3.6,B149&gt;=3.45,A149&gt;=5.15,B149&gt;=3.25,F149&lt;1.5),1.35,IF(AND(H149&lt;6.808,H149&lt;9.386,D149&lt;1.35,D149&lt;1.75,F149&gt;=1.5),4.05,IF(AND(H149&gt;=6.808,H149&lt;9.386,D149&lt;1.35,D149&lt;1.75,F149&gt;=1.5),3.46,IF(AND(B149&lt;2.45,F149&lt;2.5,D149&gt;=1.35,D149&lt;1.75,F149&gt;=1.5),4.5,IF(AND(H149&gt;=13.115,D149&lt;1.95,D149&lt;2.05,D149&gt;=1.75,F149&gt;=1.5),4.85,IF(AND(G149&lt;0.196,D149&gt;=1.95,D149&lt;2.05,D149&gt;=1.75,F149&gt;=1.5),6.7,IF(AND(G149&gt;=0.196,D149&gt;=1.95,D149&lt;2.05,D149&gt;=1.75,F149&gt;=1.5),5.12,IF(AND(H149&lt;10.925,D149&lt;0.4,G149&lt;0.905,A149&lt;5.15,B149&gt;=3.25,F149&lt;1.5),1.4,IF(AND(H149&gt;=10.925,D149&lt;0.4,G149&lt;0.905,A149&lt;5.15,B149&gt;=3.25,F149&lt;1.5),1.45,IF(AND(H149&lt;14.096,B149&gt;=3.6,B149&gt;=3.45,A149&gt;=5.15,B149&gt;=3.25,F149&lt;1.5),1.42,IF(AND(H149&gt;=14.096,B149&gt;=3.6,B149&gt;=3.45,A149&gt;=5.15,B149&gt;=3.25,F149&lt;1.5),1.7,IF(AND(B149&lt;2.45,D149&lt;1.15,H149&gt;=9.386,D149&lt;1.35,D149&lt;1.75,F149&gt;=1.5),3.6,IF(AND(B149&gt;=2.45,D149&lt;1.15,H149&gt;=9.386,D149&lt;1.35,D149&lt;1.75,F149&gt;=1.5),3.9,IF(AND(G149&lt;0.246,D149&gt;=1.15,H149&gt;=9.386,D149&lt;1.35,D149&lt;1.75,F149&gt;=1.5),4.4,IF(AND(B149&lt;2.75,B149&gt;=2.45,F149&lt;2.5,D149&gt;=1.35,D149&lt;1.75,F149&gt;=1.5),5.1,IF(AND(H149&lt;11.084,H149&lt;13.115,D149&lt;1.95,D149&lt;2.05,D149&gt;=1.75,F149&gt;=1.5),5.35,IF(AND(H149&gt;=11.084,H149&lt;13.115,D149&lt;1.95,D149&lt;2.05,D149&gt;=1.75,F149&gt;=1.5),5.7,IF(AND(H149&lt;15.52,D149&lt;2.25,A149&lt;7.05,D149&gt;=2.05,D149&gt;=1.75,F149&gt;=1.5),5.45,IF(AND(H149&gt;=15.52,D149&lt;2.25,A149&lt;7.05,D149&gt;=2.05,D149&gt;=1.75,F149&gt;=1.5),5.725,IF(AND(G149&gt;=0.775,D149&gt;=2.25,A149&lt;7.05,D149&gt;=2.05,D149&gt;=1.75,F149&gt;=1.5),5.2,IF(AND(D149&lt;1.25,G149&gt;=0.246,D149&gt;=1.15,H149&gt;=9.386,D149&lt;1.35,D149&lt;1.75,F149&gt;=1.5),4.05,IF(AND(A149&lt;5.85,B149&gt;=2.75,B149&gt;=2.45,F149&lt;2.5,D149&gt;=1.35,D149&lt;1.75,F149&gt;=1.5),4.5,IF(AND(B149&lt;3.3,G149&lt;0.775,D149&gt;=2.25,A149&lt;7.05,D149&gt;=2.05,D149&gt;=1.75,F149&gt;=1.5),5.64,IF(AND(B149&gt;=3.3,G149&lt;0.775,D149&gt;=2.25,A149&lt;7.05,D149&gt;=2.05,D149&gt;=1.75,F149&gt;=1.5),5.6,IF(AND(A149&lt;5.9,D149&gt;=1.25,G149&gt;=0.246,D149&gt;=1.15,H149&gt;=9.386,D149&lt;1.35,D149&lt;1.75,F149&gt;=1.5),4.2,IF(AND(A149&gt;=5.9,D149&gt;=1.25,G149&gt;=0.246,D149&gt;=1.15,H149&gt;=9.386,D149&lt;1.35,D149&lt;1.75,F149&gt;=1.5),4,IF(AND(G149&gt;=0.437,A149&gt;=5.85,B149&gt;=2.75,B149&gt;=2.45,F149&lt;2.5,D149&gt;=1.35,D149&lt;1.75,F149&gt;=1.5),4.75,IF(AND(H149&lt;9.446,G149&lt;0.437,A149&gt;=5.85,B149&gt;=2.75,B149&gt;=2.45,F149&lt;2.5,D149&gt;=1.35,D149&lt;1.75,F149&gt;=1.5),4.6,IF(AND(H149&gt;=9.446,G149&lt;0.437,A149&gt;=5.85,B149&gt;=2.75,B149&gt;=2.45,F149&lt;2.5,D149&gt;=1.35,D149&lt;1.75,F149&gt;=1.5),4.7,"shouldnthappen")))))))))))))))))))))))))))))))))))))</f>
        <v>5.7</v>
      </c>
      <c r="BC149" s="1" t="n">
        <f aca="false">IF(AND(G149&gt;=0.905,F149&lt;1.5),1.65,IF(AND(D149&gt;=0.45,G149&lt;0.905,F149&lt;1.5),1.65,IF(AND(A149&lt;5.15,D149&lt;1.55,F149&gt;=1.5),3.225,IF(AND(F149&gt;=2.5,A149&gt;=5.15,D149&lt;1.55,F149&gt;=1.5),5.05,IF(AND(H149&lt;5.767,A149&lt;7.05,D149&gt;=1.55,F149&gt;=1.5),4.5,IF(AND(D149&lt;1.7,A149&gt;=7.05,D149&gt;=1.55,F149&gt;=1.5),5.8,IF(AND(A149&gt;=5.3,G149&lt;0.207,D149&lt;0.45,G149&lt;0.905,F149&lt;1.5),1.3,IF(AND(D149&gt;=0.35,G149&gt;=0.207,D149&lt;0.45,G149&lt;0.905,F149&lt;1.5),1.5,IF(AND(G149&lt;0.155,D149&gt;=1.7,A149&gt;=7.05,D149&gt;=1.55,F149&gt;=1.5),6.7,IF(AND(G149&gt;=0.155,D149&gt;=1.7,A149&gt;=7.05,D149&gt;=1.55,F149&gt;=1.5),6.34,IF(AND(G149&lt;0.05,A149&lt;5.3,G149&lt;0.207,D149&lt;0.45,G149&lt;0.905,F149&lt;1.5),1.4,IF(AND(G149&gt;=0.05,A149&lt;5.3,G149&lt;0.207,D149&lt;0.45,G149&lt;0.905,F149&lt;1.5),1.5,IF(AND(A149&lt;4.5,D149&lt;0.35,G149&gt;=0.207,D149&lt;0.45,G149&lt;0.905,F149&lt;1.5),1.3,IF(AND(G149&lt;0.308,A149&lt;6.2,F149&lt;2.5,A149&gt;=5.15,D149&lt;1.55,F149&gt;=1.5),4.5,IF(AND(D149&lt;1.35,A149&gt;=6.2,F149&lt;2.5,A149&gt;=5.15,D149&lt;1.55,F149&gt;=1.5),4.367,IF(AND(D149&lt;1.85,A149&lt;6.15,H149&gt;=5.767,A149&lt;7.05,D149&gt;=1.55,F149&gt;=1.5),4.933,IF(AND(G149&gt;=0.558,A149&gt;=4.5,D149&lt;0.35,G149&gt;=0.207,D149&lt;0.45,G149&lt;0.905,F149&lt;1.5),1.5,IF(AND(H149&gt;=13.383,G149&gt;=0.308,A149&lt;6.2,F149&lt;2.5,A149&gt;=5.15,D149&lt;1.55,F149&gt;=1.5),4.7,IF(AND(H149&gt;=12.206,D149&gt;=1.35,A149&gt;=6.2,F149&lt;2.5,A149&gt;=5.15,D149&lt;1.55,F149&gt;=1.5),4.575,IF(AND(A149&lt;5.7,D149&gt;=1.85,A149&lt;6.15,H149&gt;=5.767,A149&lt;7.05,D149&gt;=1.55,F149&gt;=1.5),4.9,IF(AND(A149&gt;=5.7,D149&gt;=1.85,A149&lt;6.15,H149&gt;=5.767,A149&lt;7.05,D149&gt;=1.55,F149&gt;=1.5),5.1,IF(AND(G149&lt;0.079,G149&lt;0.364,A149&gt;=6.15,H149&gt;=5.767,A149&lt;7.05,D149&gt;=1.55,F149&gt;=1.5),5.6,IF(AND(G149&gt;=0.079,G149&lt;0.364,A149&gt;=6.15,H149&gt;=5.767,A149&lt;7.05,D149&gt;=1.55,F149&gt;=1.5),5.25,IF(AND(G149&gt;=0.447,G149&lt;0.558,A149&gt;=4.5,D149&lt;0.35,G149&gt;=0.207,D149&lt;0.45,G149&lt;0.905,F149&lt;1.5),1.3,IF(AND(B149&gt;=2.95,H149&lt;13.383,G149&gt;=0.308,A149&lt;6.2,F149&lt;2.5,A149&gt;=5.15,D149&lt;1.55,F149&gt;=1.5),4.6,IF(AND(B149&lt;2.65,H149&lt;12.206,D149&gt;=1.35,A149&gt;=6.2,F149&lt;2.5,A149&gt;=5.15,D149&lt;1.55,F149&gt;=1.5),4.9,IF(AND(D149&lt;2.45,A149&lt;6.6,G149&gt;=0.364,A149&gt;=6.15,H149&gt;=5.767,A149&lt;7.05,D149&gt;=1.55,F149&gt;=1.5),5.6,IF(AND(D149&gt;=2.45,A149&lt;6.6,G149&gt;=0.364,A149&gt;=6.15,H149&gt;=5.767,A149&lt;7.05,D149&gt;=1.55,F149&gt;=1.5),6,IF(AND(H149&lt;12.921,A149&gt;=6.6,G149&gt;=0.364,A149&gt;=6.15,H149&gt;=5.767,A149&lt;7.05,D149&gt;=1.55,F149&gt;=1.5),5.725,IF(AND(H149&gt;=12.921,A149&gt;=6.6,G149&gt;=0.364,A149&gt;=6.15,H149&gt;=5.767,A149&lt;7.05,D149&gt;=1.55,F149&gt;=1.5),5.367,IF(AND(B149&lt;3.15,G149&lt;0.447,G149&lt;0.558,A149&gt;=4.5,D149&lt;0.35,G149&gt;=0.207,D149&lt;0.45,G149&lt;0.905,F149&lt;1.5),1.5,IF(AND(B149&gt;=3.15,G149&lt;0.447,G149&lt;0.558,A149&gt;=4.5,D149&lt;0.35,G149&gt;=0.207,D149&lt;0.45,G149&lt;0.905,F149&lt;1.5),1.36,IF(AND(B149&gt;=2.85,B149&lt;2.95,H149&lt;13.383,G149&gt;=0.308,A149&lt;6.2,F149&lt;2.5,A149&gt;=5.15,D149&lt;1.55,F149&gt;=1.5),3.6,IF(AND(H149&lt;9.446,B149&gt;=2.65,H149&lt;12.206,D149&gt;=1.35,A149&gt;=6.2,F149&lt;2.5,A149&gt;=5.15,D149&lt;1.55,F149&gt;=1.5),4.6,IF(AND(H149&gt;=9.446,B149&gt;=2.65,H149&lt;12.206,D149&gt;=1.35,A149&gt;=6.2,F149&lt;2.5,A149&gt;=5.15,D149&lt;1.55,F149&gt;=1.5),4.7,IF(AND(D149&lt;1.2,B149&lt;2.85,B149&lt;2.95,H149&lt;13.383,G149&gt;=0.308,A149&lt;6.2,F149&lt;2.5,A149&gt;=5.15,D149&lt;1.55,F149&gt;=1.5),3.75,IF(AND(G149&lt;0.356,D149&gt;=1.2,B149&lt;2.85,B149&lt;2.95,H149&lt;13.383,G149&gt;=0.308,A149&lt;6.2,F149&lt;2.5,A149&gt;=5.15,D149&lt;1.55,F149&gt;=1.5),4.2,IF(AND(G149&gt;=0.356,D149&gt;=1.2,B149&lt;2.85,B149&lt;2.95,H149&lt;13.383,G149&gt;=0.308,A149&lt;6.2,F149&lt;2.5,A149&gt;=5.15,D149&lt;1.55,F149&gt;=1.5),3.96,"shouldnthappen"))))))))))))))))))))))))))))))))))))))</f>
        <v>5.25</v>
      </c>
      <c r="BD149" s="1" t="n">
        <f aca="false">IF(AND(B149&lt;2.7,A149&lt;5.3,B149&lt;3.15),3.42,IF(AND(F149&lt;2.5,A149&gt;=5.85,B149&gt;=3.15),4.7,IF(AND(A149&lt;4.35,B149&gt;=2.7,A149&lt;5.3,B149&lt;3.15),1.1,IF(AND(A149&gt;=4.35,B149&gt;=2.7,A149&lt;5.3,B149&lt;3.15),1.42,IF(AND(A149&gt;=7.05,F149&gt;=2.5,A149&gt;=5.3,B149&lt;3.15),6.067,IF(AND(D149&gt;=0.45,A149&lt;5.05,A149&lt;5.85,B149&gt;=3.15),1.6,IF(AND(B149&lt;3.35,A149&gt;=5.05,A149&lt;5.85,B149&gt;=3.15),1.7,IF(AND(A149&gt;=6.85,F149&gt;=2.5,A149&gt;=5.85,B149&gt;=3.15),6.22,IF(AND(D149&lt;1.25,D149&lt;1.35,F149&lt;2.5,A149&gt;=5.3,B149&lt;3.15),4.033,IF(AND(D149&gt;=1.25,D149&lt;1.35,F149&lt;2.5,A149&gt;=5.3,B149&lt;3.15),4.233,IF(AND(A149&lt;6.05,D149&gt;=1.35,F149&lt;2.5,A149&gt;=5.3,B149&lt;3.15),5.1,IF(AND(H149&gt;=13.29,A149&lt;7.05,F149&gt;=2.5,A149&gt;=5.3,B149&lt;3.15),4.96,IF(AND(G149&gt;=0.858,D149&lt;0.45,A149&lt;5.05,A149&lt;5.85,B149&gt;=3.15),1.3,IF(AND(D149&gt;=0.35,B149&gt;=3.35,A149&gt;=5.05,A149&lt;5.85,B149&gt;=3.15),1.4,IF(AND(B149&lt;3.25,A149&lt;6.85,F149&gt;=2.5,A149&gt;=5.85,B149&gt;=3.15),5.233,IF(AND(A149&gt;=6.8,A149&gt;=6.05,D149&gt;=1.35,F149&lt;2.5,A149&gt;=5.3,B149&lt;3.15),4.9,IF(AND(G149&gt;=0.622,H149&lt;13.29,A149&lt;7.05,F149&gt;=2.5,A149&gt;=5.3,B149&lt;3.15),5.067,IF(AND(H149&lt;8.834,G149&lt;0.858,D149&lt;0.45,A149&lt;5.05,A149&lt;5.85,B149&gt;=3.15),1.4,IF(AND(G149&lt;0.774,B149&gt;=3.25,A149&lt;6.85,F149&gt;=2.5,A149&gt;=5.85,B149&gt;=3.15),5.8,IF(AND(G149&gt;=0.774,B149&gt;=3.25,A149&lt;6.85,F149&gt;=2.5,A149&gt;=5.85,B149&gt;=3.15),5.4,IF(AND(H149&gt;=12.206,A149&lt;6.8,A149&gt;=6.05,D149&gt;=1.35,F149&lt;2.5,A149&gt;=5.3,B149&lt;3.15),4.5,IF(AND(G149&gt;=0.439,G149&lt;0.622,H149&lt;13.29,A149&lt;7.05,F149&gt;=2.5,A149&gt;=5.3,B149&lt;3.15),5.667,IF(AND(G149&lt;0.227,H149&gt;=8.834,G149&lt;0.858,D149&lt;0.45,A149&lt;5.05,A149&lt;5.85,B149&gt;=3.15),1.4,IF(AND(G149&gt;=0.227,H149&gt;=8.834,G149&lt;0.858,D149&lt;0.45,A149&lt;5.05,A149&lt;5.85,B149&gt;=3.15),1.3,IF(AND(G149&gt;=0.934,B149&lt;3.75,D149&lt;0.35,B149&gt;=3.35,A149&gt;=5.05,A149&lt;5.85,B149&gt;=3.15),1.7,IF(AND(G149&lt;0.823,B149&gt;=3.75,D149&lt;0.35,B149&gt;=3.35,A149&gt;=5.05,A149&lt;5.85,B149&gt;=3.15),1.55,IF(AND(G149&gt;=0.823,B149&gt;=3.75,D149&lt;0.35,B149&gt;=3.35,A149&gt;=5.05,A149&lt;5.85,B149&gt;=3.15),1.5,IF(AND(A149&lt;6.2,H149&lt;12.206,A149&lt;6.8,A149&gt;=6.05,D149&gt;=1.35,F149&lt;2.5,A149&gt;=5.3,B149&lt;3.15),4.6,IF(AND(A149&gt;=6.2,H149&lt;12.206,A149&lt;6.8,A149&gt;=6.05,D149&gt;=1.35,F149&lt;2.5,A149&gt;=5.3,B149&lt;3.15),4.74,IF(AND(H149&gt;=10.667,G149&lt;0.439,G149&lt;0.622,H149&lt;13.29,A149&lt;7.05,F149&gt;=2.5,A149&gt;=5.3,B149&lt;3.15),5.6,IF(AND(H149&lt;13.67,G149&lt;0.934,B149&lt;3.75,D149&lt;0.35,B149&gt;=3.35,A149&gt;=5.05,A149&lt;5.85,B149&gt;=3.15),1.48,IF(AND(H149&gt;=13.67,G149&lt;0.934,B149&lt;3.75,D149&lt;0.35,B149&gt;=3.35,A149&gt;=5.05,A149&lt;5.85,B149&gt;=3.15),1.3,IF(AND(G149&lt;0.301,H149&lt;10.667,G149&lt;0.439,G149&lt;0.622,H149&lt;13.29,A149&lt;7.05,F149&gt;=2.5,A149&gt;=5.3,B149&lt;3.15),5.2,IF(AND(G149&gt;=0.301,H149&lt;10.667,G149&lt;0.439,G149&lt;0.622,H149&lt;13.29,A149&lt;7.05,F149&gt;=2.5,A149&gt;=5.3,B149&lt;3.15),5.067,"shouldnthappen"))))))))))))))))))))))))))))))))))</f>
        <v>5.6</v>
      </c>
      <c r="BE149" s="1" t="n">
        <f aca="false">IF(AND(B149&gt;=3.85,A149&gt;=5.05,F149&lt;1.5),1.4,IF(AND(A149&lt;5.25,A149&lt;5.75,F149&gt;=1.5),3.15,IF(AND(A149&lt;4.95,B149&lt;3.15,A149&lt;5.05,F149&lt;1.5),1.46,IF(AND(A149&gt;=4.95,B149&lt;3.15,A149&lt;5.05,F149&lt;1.5),1.6,IF(AND(H149&lt;8.834,B149&gt;=3.15,A149&lt;5.05,F149&lt;1.5),1.4,IF(AND(D149&lt;0.25,B149&lt;3.85,A149&gt;=5.05,F149&lt;1.5),1.48,IF(AND(D149&gt;=0.25,B149&lt;3.85,A149&gt;=5.05,F149&lt;1.5),1.7,IF(AND(F149&gt;=2.5,A149&gt;=5.25,A149&lt;5.75,F149&gt;=1.5),4.9,IF(AND(H149&lt;12.45,H149&gt;=8.834,B149&gt;=3.15,A149&lt;5.05,F149&lt;1.5),1.25,IF(AND(H149&gt;=12.45,H149&gt;=8.834,B149&gt;=3.15,A149&lt;5.05,F149&lt;1.5),1.32,IF(AND(G149&lt;0.283,F149&lt;2.5,A149&gt;=5.25,A149&lt;5.75,F149&gt;=1.5),4.3,IF(AND(H149&lt;6.712,H149&lt;11.275,D149&lt;1.55,A149&gt;=5.75,F149&gt;=1.5),5,IF(AND(H149&lt;13.101,H149&gt;=11.275,D149&lt;1.55,A149&gt;=5.75,F149&gt;=1.5),3.933,IF(AND(H149&gt;=13.101,H149&gt;=11.275,D149&lt;1.55,A149&gt;=5.75,F149&gt;=1.5),4.5,IF(AND(A149&gt;=7.3,D149&lt;2.45,D149&gt;=1.55,A149&gt;=5.75,F149&gt;=1.5),6.7,IF(AND(B149&lt;3.45,D149&gt;=2.45,D149&gt;=1.55,A149&gt;=5.75,F149&gt;=1.5),5.925,IF(AND(B149&gt;=3.45,D149&gt;=2.45,D149&gt;=1.55,A149&gt;=5.75,F149&gt;=1.5),6.1,IF(AND(B149&gt;=2.8,G149&gt;=0.283,F149&lt;2.5,A149&gt;=5.25,A149&lt;5.75,F149&gt;=1.5),4.2,IF(AND(D149&lt;1.35,H149&gt;=6.712,H149&lt;11.275,D149&lt;1.55,A149&gt;=5.75,F149&gt;=1.5),4.35,IF(AND(D149&lt;1.05,B149&lt;2.8,G149&gt;=0.283,F149&lt;2.5,A149&gt;=5.25,A149&lt;5.75,F149&gt;=1.5),3.567,IF(AND(D149&gt;=1.05,B149&lt;2.8,G149&gt;=0.283,F149&lt;2.5,A149&gt;=5.25,A149&lt;5.75,F149&gt;=1.5),3.925,IF(AND(B149&lt;2.65,D149&gt;=1.35,H149&gt;=6.712,H149&lt;11.275,D149&lt;1.55,A149&gt;=5.75,F149&gt;=1.5),4.9,IF(AND(B149&gt;=2.65,D149&gt;=1.35,H149&gt;=6.712,H149&lt;11.275,D149&lt;1.55,A149&gt;=5.75,F149&gt;=1.5),4.625,IF(AND(H149&gt;=14.683,G149&gt;=0.628,A149&lt;7.3,D149&lt;2.45,D149&gt;=1.55,A149&gt;=5.75,F149&gt;=1.5),5.4,IF(AND(D149&lt;1.95,H149&lt;8.884,G149&lt;0.628,A149&lt;7.3,D149&lt;2.45,D149&gt;=1.55,A149&gt;=5.75,F149&gt;=1.5),5.1,IF(AND(D149&gt;=1.95,H149&lt;8.884,G149&lt;0.628,A149&lt;7.3,D149&lt;2.45,D149&gt;=1.55,A149&gt;=5.75,F149&gt;=1.5),5.22,IF(AND(A149&lt;6.05,H149&gt;=8.884,G149&lt;0.628,A149&lt;7.3,D149&lt;2.45,D149&gt;=1.55,A149&gt;=5.75,F149&gt;=1.5),5.1,IF(AND(G149&lt;0.817,H149&lt;14.683,G149&gt;=0.628,A149&lt;7.3,D149&lt;2.45,D149&gt;=1.55,A149&gt;=5.75,F149&gt;=1.5),4.967,IF(AND(G149&gt;=0.817,H149&lt;14.683,G149&gt;=0.628,A149&lt;7.3,D149&lt;2.45,D149&gt;=1.55,A149&gt;=5.75,F149&gt;=1.5),5.1,IF(AND(H149&lt;9.637,A149&gt;=6.05,H149&gt;=8.884,G149&lt;0.628,A149&lt;7.3,D149&lt;2.45,D149&gt;=1.55,A149&gt;=5.75,F149&gt;=1.5),5.9,IF(AND(D149&lt;1.85,H149&gt;=9.637,A149&gt;=6.05,H149&gt;=8.884,G149&lt;0.628,A149&lt;7.3,D149&lt;2.45,D149&gt;=1.55,A149&gt;=5.75,F149&gt;=1.5),5.733,IF(AND(G149&gt;=0.388,D149&gt;=1.85,H149&gt;=9.637,A149&gt;=6.05,H149&gt;=8.884,G149&lt;0.628,A149&lt;7.3,D149&lt;2.45,D149&gt;=1.55,A149&gt;=5.75,F149&gt;=1.5),5.64,IF(AND(B149&lt;2.95,G149&lt;0.388,D149&gt;=1.85,H149&gt;=9.637,A149&gt;=6.05,H149&gt;=8.884,G149&lt;0.628,A149&lt;7.3,D149&lt;2.45,D149&gt;=1.55,A149&gt;=5.75,F149&gt;=1.5),5.5,IF(AND(B149&gt;=2.95,G149&lt;0.388,D149&gt;=1.85,H149&gt;=9.637,A149&gt;=6.05,H149&gt;=8.884,G149&lt;0.628,A149&lt;7.3,D149&lt;2.45,D149&gt;=1.55,A149&gt;=5.75,F149&gt;=1.5),5.333,"shouldnthappen"))))))))))))))))))))))))))))))))))</f>
        <v>5.5</v>
      </c>
      <c r="BF149" s="1" t="n">
        <f aca="false">IF(AND(D149&gt;=0.35,F149&lt;1.5),1.65,IF(AND(H149&gt;=16.227,D149&gt;=1.55,F149&gt;=1.5),6.533,IF(AND(A149&gt;=5.45,G149&lt;0.174,D149&lt;0.35,F149&lt;1.5),1.7,IF(AND(D149&lt;0.15,G149&gt;=0.174,D149&lt;0.35,F149&lt;1.5),1.38,IF(AND(D149&gt;=1.15,D149&lt;1.25,D149&lt;1.55,F149&gt;=1.5),3.967,IF(AND(H149&lt;8.376,A149&lt;5.45,G149&lt;0.174,D149&lt;0.35,F149&lt;1.5),1.4,IF(AND(H149&gt;=8.376,A149&lt;5.45,G149&lt;0.174,D149&lt;0.35,F149&lt;1.5),1.5,IF(AND(B149&lt;3.1,D149&gt;=0.15,G149&gt;=0.174,D149&lt;0.35,F149&lt;1.5),1.475,IF(AND(H149&lt;10.258,D149&lt;1.15,D149&lt;1.25,D149&lt;1.55,F149&gt;=1.5),3.24,IF(AND(H149&gt;=10.258,D149&lt;1.15,D149&lt;1.25,D149&lt;1.55,F149&gt;=1.5),3.875,IF(AND(F149&gt;=2.5,H149&lt;10.927,D149&gt;=1.25,D149&lt;1.55,F149&gt;=1.5),5.05,IF(AND(D149&lt;1.35,H149&gt;=10.927,D149&gt;=1.25,D149&lt;1.55,F149&gt;=1.5),4.25,IF(AND(A149&gt;=6.95,D149&lt;1.75,H149&lt;16.227,D149&gt;=1.55,F149&gt;=1.5),5.8,IF(AND(B149&lt;3.3,B149&gt;=3.1,D149&gt;=0.15,G149&gt;=0.174,D149&lt;0.35,F149&lt;1.5),1.3,IF(AND(H149&lt;12.278,D149&gt;=1.35,H149&gt;=10.927,D149&gt;=1.25,D149&lt;1.55,F149&gt;=1.5),4.9,IF(AND(G149&lt;0.226,A149&lt;6.95,D149&lt;1.75,H149&lt;16.227,D149&gt;=1.55,F149&gt;=1.5),5,IF(AND(G149&gt;=0.226,A149&lt;6.95,D149&lt;1.75,H149&lt;16.227,D149&gt;=1.55,F149&gt;=1.5),4.62,IF(AND(H149&lt;9.35,B149&lt;2.95,D149&gt;=1.75,H149&lt;16.227,D149&gt;=1.55,F149&gt;=1.5),6.3,IF(AND(H149&gt;=9.35,B149&lt;2.95,D149&gt;=1.75,H149&lt;16.227,D149&gt;=1.55,F149&gt;=1.5),5.58,IF(AND(A149&lt;5.05,B149&gt;=3.3,B149&gt;=3.1,D149&gt;=0.15,G149&gt;=0.174,D149&lt;0.35,F149&lt;1.5),1.35,IF(AND(A149&gt;=5.05,B149&gt;=3.3,B149&gt;=3.1,D149&gt;=0.15,G149&gt;=0.174,D149&lt;0.35,F149&lt;1.5),1.46,IF(AND(B149&lt;2.8,A149&lt;5.65,F149&lt;2.5,H149&lt;10.927,D149&gt;=1.25,D149&lt;1.55,F149&gt;=1.5),4.075,IF(AND(B149&gt;=2.8,A149&lt;5.65,F149&lt;2.5,H149&lt;10.927,D149&gt;=1.25,D149&lt;1.55,F149&gt;=1.5),3.933,IF(AND(A149&lt;6.25,A149&gt;=5.65,F149&lt;2.5,H149&lt;10.927,D149&gt;=1.25,D149&lt;1.55,F149&gt;=1.5),4.533,IF(AND(A149&gt;=6.25,A149&gt;=5.65,F149&lt;2.5,H149&lt;10.927,D149&gt;=1.25,D149&lt;1.55,F149&gt;=1.5),4.3,IF(AND(A149&lt;6.5,H149&gt;=12.278,D149&gt;=1.35,H149&gt;=10.927,D149&gt;=1.25,D149&lt;1.55,F149&gt;=1.5),4.55,IF(AND(A149&gt;=6.5,H149&gt;=12.278,D149&gt;=1.35,H149&gt;=10.927,D149&gt;=1.25,D149&lt;1.55,F149&gt;=1.5),4.775,IF(AND(H149&lt;9.884,D149&lt;2.1,B149&gt;=2.95,D149&gt;=1.75,H149&lt;16.227,D149&gt;=1.55,F149&gt;=1.5),5.5,IF(AND(H149&gt;=9.884,D149&lt;2.1,B149&gt;=2.95,D149&gt;=1.75,H149&lt;16.227,D149&gt;=1.55,F149&gt;=1.5),5.1,IF(AND(H149&lt;10.393,D149&gt;=2.1,B149&gt;=2.95,D149&gt;=1.75,H149&lt;16.227,D149&gt;=1.55,F149&gt;=1.5),5.74,IF(AND(D149&lt;2.25,H149&gt;=10.393,D149&gt;=2.1,B149&gt;=2.95,D149&gt;=1.75,H149&lt;16.227,D149&gt;=1.55,F149&gt;=1.5),5.8,IF(AND(D149&gt;=2.25,H149&gt;=10.393,D149&gt;=2.1,B149&gt;=2.95,D149&gt;=1.75,H149&lt;16.227,D149&gt;=1.55,F149&gt;=1.5),5.4,"shouldnthappen"))))))))))))))))))))))))))))))))</f>
        <v>5.58</v>
      </c>
      <c r="BG149" s="1" t="n">
        <f aca="false">IF(AND(G149&lt;0.096,A149&lt;5.45),2.95,IF(AND(F149&gt;=1.5,G149&gt;=0.096,A149&lt;5.45),3,IF(AND(D149&lt;0.6,A149&lt;5.9,A149&gt;=5.45),1.4,IF(AND(F149&gt;=2.5,D149&gt;=0.6,A149&lt;5.9,A149&gt;=5.45),5.1,IF(AND(A149&lt;7.45,A149&gt;=7.05,A149&gt;=5.9,A149&gt;=5.45),6.167,IF(AND(B149&gt;=3.55,G149&lt;0.587,F149&lt;1.5,G149&gt;=0.096,A149&lt;5.45),1,IF(AND(A149&lt;5.05,G149&gt;=0.587,F149&lt;1.5,G149&gt;=0.096,A149&lt;5.45),1.35,IF(AND(B149&lt;2.75,D149&lt;1.7,A149&lt;7.05,A149&gt;=5.9,A149&gt;=5.45),4.9,IF(AND(A149&lt;6.2,D149&gt;=1.7,A149&lt;7.05,A149&gt;=5.9,A149&gt;=5.45),4.833,IF(AND(H149&lt;17.32,A149&gt;=7.45,A149&gt;=7.05,A149&gt;=5.9,A149&gt;=5.45),6.68,IF(AND(H149&gt;=17.32,A149&gt;=7.45,A149&gt;=7.05,A149&gt;=5.9,A149&gt;=5.45),6.4,IF(AND(G149&lt;0.161,B149&lt;3.55,G149&lt;0.587,F149&lt;1.5,G149&gt;=0.096,A149&lt;5.45),1.5,IF(AND(H149&lt;11.016,A149&gt;=5.05,G149&gt;=0.587,F149&lt;1.5,G149&gt;=0.096,A149&lt;5.45),1.633,IF(AND(H149&lt;11.001,G149&lt;0.372,F149&lt;2.5,D149&gt;=0.6,A149&lt;5.9,A149&gt;=5.45),4.133,IF(AND(H149&gt;=11.001,G149&lt;0.372,F149&lt;2.5,D149&gt;=0.6,A149&lt;5.9,A149&gt;=5.45),4.3,IF(AND(H149&lt;6.808,G149&gt;=0.372,F149&lt;2.5,D149&gt;=0.6,A149&lt;5.9,A149&gt;=5.45),4,IF(AND(A149&gt;=6.75,B149&gt;=2.75,D149&lt;1.7,A149&lt;7.05,A149&gt;=5.9,A149&gt;=5.45),4.84,IF(AND(H149&lt;12.467,G149&gt;=0.161,B149&lt;3.55,G149&lt;0.587,F149&lt;1.5,G149&gt;=0.096,A149&lt;5.45),1.3,IF(AND(D149&lt;0.25,H149&gt;=11.016,A149&gt;=5.05,G149&gt;=0.587,F149&lt;1.5,G149&gt;=0.096,A149&lt;5.45),1.52,IF(AND(D149&gt;=0.25,H149&gt;=11.016,A149&gt;=5.05,G149&gt;=0.587,F149&lt;1.5,G149&gt;=0.096,A149&lt;5.45),1.5,IF(AND(H149&lt;11.218,H149&gt;=6.808,G149&gt;=0.372,F149&lt;2.5,D149&gt;=0.6,A149&lt;5.9,A149&gt;=5.45),3.7,IF(AND(H149&gt;=11.218,H149&gt;=6.808,G149&gt;=0.372,F149&lt;2.5,D149&gt;=0.6,A149&lt;5.9,A149&gt;=5.45),3.9,IF(AND(B149&lt;2.95,A149&lt;6.75,B149&gt;=2.75,D149&lt;1.7,A149&lt;7.05,A149&gt;=5.9,A149&gt;=5.45),4.2,IF(AND(B149&gt;=2.95,A149&lt;6.75,B149&gt;=2.75,D149&lt;1.7,A149&lt;7.05,A149&gt;=5.9,A149&gt;=5.45),4.6,IF(AND(D149&gt;=2.45,A149&lt;6.85,A149&gt;=6.2,D149&gt;=1.7,A149&lt;7.05,A149&gt;=5.9,A149&gt;=5.45),5.9,IF(AND(G149&lt;0.312,A149&gt;=6.85,A149&gt;=6.2,D149&gt;=1.7,A149&lt;7.05,A149&gt;=5.9,A149&gt;=5.45),5.1,IF(AND(G149&gt;=0.312,A149&gt;=6.85,A149&gt;=6.2,D149&gt;=1.7,A149&lt;7.05,A149&gt;=5.9,A149&gt;=5.45),5.4,IF(AND(G149&lt;0.251,H149&gt;=12.467,G149&gt;=0.161,B149&lt;3.55,G149&lt;0.587,F149&lt;1.5,G149&gt;=0.096,A149&lt;5.45),1.35,IF(AND(G149&gt;=0.251,H149&gt;=12.467,G149&gt;=0.161,B149&lt;3.55,G149&lt;0.587,F149&lt;1.5,G149&gt;=0.096,A149&lt;5.45),1.467,IF(AND(G149&gt;=0.628,D149&lt;2.45,A149&lt;6.85,A149&gt;=6.2,D149&gt;=1.7,A149&lt;7.05,A149&gt;=5.9,A149&gt;=5.45),5.1,IF(AND(A149&gt;=6.75,G149&lt;0.628,D149&lt;2.45,A149&lt;6.85,A149&gt;=6.2,D149&gt;=1.7,A149&lt;7.05,A149&gt;=5.9,A149&gt;=5.45),5.9,IF(AND(H149&lt;11.824,A149&lt;6.75,G149&lt;0.628,D149&lt;2.45,A149&lt;6.85,A149&gt;=6.2,D149&gt;=1.7,A149&lt;7.05,A149&gt;=5.9,A149&gt;=5.45),5.44,IF(AND(H149&lt;14.378,H149&gt;=11.824,A149&lt;6.75,G149&lt;0.628,D149&lt;2.45,A149&lt;6.85,A149&gt;=6.2,D149&gt;=1.7,A149&lt;7.05,A149&gt;=5.9,A149&gt;=5.45),5.6,IF(AND(H149&gt;=14.378,H149&gt;=11.824,A149&lt;6.75,G149&lt;0.628,D149&lt;2.45,A149&lt;6.85,A149&gt;=6.2,D149&gt;=1.7,A149&lt;7.05,A149&gt;=5.9,A149&gt;=5.45),5.8,"shouldnthappen"))))))))))))))))))))))))))))))))))</f>
        <v>5.44</v>
      </c>
      <c r="BH149" s="1" t="n">
        <f aca="false">IF(AND(G149&gt;=0.905,F149&lt;1.5),1.8,IF(AND(H149&lt;5.523,G149&lt;0.905,F149&lt;1.5),1,IF(AND(D149&gt;=0.4,H149&gt;=5.523,G149&lt;0.905,F149&lt;1.5),1.7,IF(AND(G149&gt;=0.878,D149&lt;1.35,F149&lt;2.5,F149&gt;=1.5),4.4,IF(AND(A149&lt;5.4,D149&gt;=1.35,F149&lt;2.5,F149&gt;=1.5),3.9,IF(AND(G149&lt;0.177,B149&lt;3.15,F149&gt;=2.5,F149&gt;=1.5),6.15,IF(AND(H149&lt;10.393,B149&gt;=3.15,F149&gt;=2.5,F149&gt;=1.5),5.94,IF(AND(H149&gt;=10.393,B149&gt;=3.15,F149&gt;=2.5,F149&gt;=1.5),5.467,IF(AND(D149&gt;=1.25,G149&lt;0.878,D149&lt;1.35,F149&lt;2.5,F149&gt;=1.5),4.18,IF(AND(G149&gt;=0.709,A149&gt;=5.4,D149&gt;=1.35,F149&lt;2.5,F149&gt;=1.5),4.9,IF(AND(B149&lt;2.6,G149&gt;=0.177,B149&lt;3.15,F149&gt;=2.5,F149&gt;=1.5),4.8,IF(AND(A149&lt;4.35,A149&lt;5.05,D149&lt;0.4,H149&gt;=5.523,G149&lt;0.905,F149&lt;1.5),1.1,IF(AND(A149&gt;=5.6,A149&gt;=5.05,D149&lt;0.4,H149&gt;=5.523,G149&lt;0.905,F149&lt;1.5),1.7,IF(AND(D149&lt;1.05,D149&lt;1.25,G149&lt;0.878,D149&lt;1.35,F149&lt;2.5,F149&gt;=1.5),3.6,IF(AND(D149&gt;=1.55,G149&lt;0.709,A149&gt;=5.4,D149&gt;=1.35,F149&lt;2.5,F149&gt;=1.5),4.975,IF(AND(D149&lt;1.7,B149&gt;=2.6,G149&gt;=0.177,B149&lt;3.15,F149&gt;=2.5,F149&gt;=1.5),5.8,IF(AND(B149&lt;3.15,A149&gt;=4.35,A149&lt;5.05,D149&lt;0.4,H149&gt;=5.523,G149&lt;0.905,F149&lt;1.5),1.46,IF(AND(A149&gt;=5.45,A149&lt;5.6,A149&gt;=5.05,D149&lt;0.4,H149&gt;=5.523,G149&lt;0.905,F149&lt;1.5),1.35,IF(AND(H149&lt;10.974,D149&gt;=1.05,D149&lt;1.25,G149&lt;0.878,D149&lt;1.35,F149&lt;2.5,F149&gt;=1.5),3.8,IF(AND(H149&gt;=13.654,D149&lt;1.55,G149&lt;0.709,A149&gt;=5.4,D149&gt;=1.35,F149&lt;2.5,F149&gt;=1.5),4.725,IF(AND(A149&lt;4.5,B149&gt;=3.15,A149&gt;=4.35,A149&lt;5.05,D149&lt;0.4,H149&gt;=5.523,G149&lt;0.905,F149&lt;1.5),1.3,IF(AND(G149&lt;0.676,A149&lt;5.45,A149&lt;5.6,A149&gt;=5.05,D149&lt;0.4,H149&gt;=5.523,G149&lt;0.905,F149&lt;1.5),1.5,IF(AND(G149&gt;=0.676,A149&lt;5.45,A149&lt;5.6,A149&gt;=5.05,D149&lt;0.4,H149&gt;=5.523,G149&lt;0.905,F149&lt;1.5),1.55,IF(AND(A149&lt;5.7,H149&gt;=10.974,D149&gt;=1.05,D149&lt;1.25,G149&lt;0.878,D149&lt;1.35,F149&lt;2.5,F149&gt;=1.5),3.9,IF(AND(A149&gt;=5.7,H149&gt;=10.974,D149&gt;=1.05,D149&lt;1.25,G149&lt;0.878,D149&lt;1.35,F149&lt;2.5,F149&gt;=1.5),3.933,IF(AND(G149&gt;=0.644,H149&lt;13.654,D149&lt;1.55,G149&lt;0.709,A149&gt;=5.4,D149&gt;=1.35,F149&lt;2.5,F149&gt;=1.5),4.4,IF(AND(B149&lt;2.9,A149&lt;6.2,D149&gt;=1.7,B149&gt;=2.6,G149&gt;=0.177,B149&lt;3.15,F149&gt;=2.5,F149&gt;=1.5),5.02,IF(AND(B149&gt;=2.9,A149&lt;6.2,D149&gt;=1.7,B149&gt;=2.6,G149&gt;=0.177,B149&lt;3.15,F149&gt;=2.5,F149&gt;=1.5),4.8,IF(AND(D149&lt;2.2,A149&gt;=6.2,D149&gt;=1.7,B149&gt;=2.6,G149&gt;=0.177,B149&lt;3.15,F149&gt;=2.5,F149&gt;=1.5),5.325,IF(AND(D149&gt;=2.2,A149&gt;=6.2,D149&gt;=1.7,B149&gt;=2.6,G149&gt;=0.177,B149&lt;3.15,F149&gt;=2.5,F149&gt;=1.5),5.1,IF(AND(D149&lt;0.25,A149&gt;=4.5,B149&gt;=3.15,A149&gt;=4.35,A149&lt;5.05,D149&lt;0.4,H149&gt;=5.523,G149&lt;0.905,F149&lt;1.5),1.357,IF(AND(D149&gt;=0.25,A149&gt;=4.5,B149&gt;=3.15,A149&gt;=4.35,A149&lt;5.05,D149&lt;0.4,H149&gt;=5.523,G149&lt;0.905,F149&lt;1.5),1.333,IF(AND(H149&lt;10.723,G149&lt;0.644,H149&lt;13.654,D149&lt;1.55,G149&lt;0.709,A149&gt;=5.4,D149&gt;=1.35,F149&lt;2.5,F149&gt;=1.5),4.6,IF(AND(H149&gt;=10.723,G149&lt;0.644,H149&lt;13.654,D149&lt;1.55,G149&lt;0.709,A149&gt;=5.4,D149&gt;=1.35,F149&lt;2.5,F149&gt;=1.5),4.5,"shouldnthappen"))))))))))))))))))))))))))))))))))</f>
        <v>4.8</v>
      </c>
      <c r="BI149" s="1" t="n">
        <f aca="false">IF(AND(D149&gt;=0.8,A149&lt;5.45),3.9,IF(AND(D149&gt;=0.45,D149&lt;0.8,A149&lt;5.45),1.66,IF(AND(H149&lt;16.447,B149&gt;=3.45,A149&gt;=5.45),1.525,IF(AND(H149&gt;=16.447,B149&gt;=3.45,A149&gt;=5.45),6.4,IF(AND(H149&lt;5.245,D149&lt;0.45,D149&lt;0.8,A149&lt;5.45),1,IF(AND(A149&gt;=7.2,G149&lt;0.154,B149&lt;3.45,A149&gt;=5.45),6.7,IF(AND(D149&lt;1.65,A149&lt;7.2,G149&lt;0.154,B149&lt;3.45,A149&gt;=5.45),4.7,IF(AND(D149&gt;=1.65,A149&lt;7.2,G149&lt;0.154,B149&lt;3.45,A149&gt;=5.45),5.52,IF(AND(D149&gt;=0.25,A149&lt;5.05,H149&gt;=5.245,D149&lt;0.45,D149&lt;0.8,A149&lt;5.45),1.35,IF(AND(H149&lt;6.089,A149&gt;=5.05,H149&gt;=5.245,D149&lt;0.45,D149&lt;0.8,A149&lt;5.45),1.7,IF(AND(D149&lt;1.2,B149&lt;2.6,A149&lt;5.75,G149&gt;=0.154,B149&lt;3.45,A149&gt;=5.45),3.85,IF(AND(D149&gt;=1.2,B149&lt;2.6,A149&lt;5.75,G149&gt;=0.154,B149&lt;3.45,A149&gt;=5.45),4,IF(AND(D149&gt;=1.65,B149&gt;=2.6,A149&lt;5.75,G149&gt;=0.154,B149&lt;3.45,A149&gt;=5.45),4.9,IF(AND(G149&lt;0.353,F149&lt;2.5,A149&gt;=5.75,G149&gt;=0.154,B149&lt;3.45,A149&gt;=5.45),4.25,IF(AND(A149&gt;=7.25,F149&gt;=2.5,A149&gt;=5.75,G149&gt;=0.154,B149&lt;3.45,A149&gt;=5.45),6.45,IF(AND(H149&lt;11.218,D149&lt;0.25,A149&lt;5.05,H149&gt;=5.245,D149&lt;0.45,D149&lt;0.8,A149&lt;5.45),1.42,IF(AND(G149&lt;0.517,H149&gt;=6.089,A149&gt;=5.05,H149&gt;=5.245,D149&lt;0.45,D149&lt;0.8,A149&lt;5.45),1.44,IF(AND(G149&gt;=0.517,H149&gt;=6.089,A149&gt;=5.05,H149&gt;=5.245,D149&lt;0.45,D149&lt;0.8,A149&lt;5.45),1.54,IF(AND(H149&gt;=10.194,D149&lt;1.65,B149&gt;=2.6,A149&lt;5.75,G149&gt;=0.154,B149&lt;3.45,A149&gt;=5.45),4.35,IF(AND(B149&gt;=3.15,G149&gt;=0.353,F149&lt;2.5,A149&gt;=5.75,G149&gt;=0.154,B149&lt;3.45,A149&gt;=5.45),4.7,IF(AND(H149&lt;7.716,A149&lt;7.25,F149&gt;=2.5,A149&gt;=5.75,G149&gt;=0.154,B149&lt;3.45,A149&gt;=5.45),5.04,IF(AND(G149&lt;0.175,H149&gt;=11.218,D149&lt;0.25,A149&lt;5.05,H149&gt;=5.245,D149&lt;0.45,D149&lt;0.8,A149&lt;5.45),1.5,IF(AND(H149&lt;7.713,H149&lt;10.194,D149&lt;1.65,B149&gt;=2.6,A149&lt;5.75,G149&gt;=0.154,B149&lt;3.45,A149&gt;=5.45),4.1,IF(AND(H149&gt;=7.713,H149&lt;10.194,D149&lt;1.65,B149&gt;=2.6,A149&lt;5.75,G149&gt;=0.154,B149&lt;3.45,A149&gt;=5.45),4.2,IF(AND(B149&gt;=3.05,B149&lt;3.15,G149&gt;=0.353,F149&lt;2.5,A149&gt;=5.75,G149&gt;=0.154,B149&lt;3.45,A149&gt;=5.45),4.4,IF(AND(D149&gt;=2.45,H149&gt;=7.716,A149&lt;7.25,F149&gt;=2.5,A149&gt;=5.75,G149&gt;=0.154,B149&lt;3.45,A149&gt;=5.45),5.85,IF(AND(D149&lt;0.15,G149&gt;=0.175,H149&gt;=11.218,D149&lt;0.25,A149&lt;5.05,H149&gt;=5.245,D149&lt;0.45,D149&lt;0.8,A149&lt;5.45),1.1,IF(AND(H149&gt;=16.317,B149&lt;3.05,B149&lt;3.15,G149&gt;=0.353,F149&lt;2.5,A149&gt;=5.75,G149&gt;=0.154,B149&lt;3.45,A149&gt;=5.45),4.8,IF(AND(G149&gt;=0.857,D149&lt;2.45,H149&gt;=7.716,A149&lt;7.25,F149&gt;=2.5,A149&gt;=5.75,G149&gt;=0.154,B149&lt;3.45,A149&gt;=5.45),5.05,IF(AND(G149&lt;0.245,D149&gt;=0.15,G149&gt;=0.175,H149&gt;=11.218,D149&lt;0.25,A149&lt;5.05,H149&gt;=5.245,D149&lt;0.45,D149&lt;0.8,A149&lt;5.45),1.3,IF(AND(G149&gt;=0.245,D149&gt;=0.15,G149&gt;=0.175,H149&gt;=11.218,D149&lt;0.25,A149&lt;5.05,H149&gt;=5.245,D149&lt;0.45,D149&lt;0.8,A149&lt;5.45),1.22,IF(AND(B149&lt;2.85,H149&lt;16.317,B149&lt;3.05,B149&lt;3.15,G149&gt;=0.353,F149&lt;2.5,A149&gt;=5.75,G149&gt;=0.154,B149&lt;3.45,A149&gt;=5.45),4.6,IF(AND(B149&gt;=2.85,H149&lt;16.317,B149&lt;3.05,B149&lt;3.15,G149&gt;=0.353,F149&lt;2.5,A149&gt;=5.75,G149&gt;=0.154,B149&lt;3.45,A149&gt;=5.45),4.633,IF(AND(D149&lt;1.85,G149&lt;0.857,D149&lt;2.45,H149&gt;=7.716,A149&lt;7.25,F149&gt;=2.5,A149&gt;=5.75,G149&gt;=0.154,B149&lt;3.45,A149&gt;=5.45),5.8,IF(AND(H149&lt;11.297,D149&gt;=1.85,G149&lt;0.857,D149&lt;2.45,H149&gt;=7.716,A149&lt;7.25,F149&gt;=2.5,A149&gt;=5.75,G149&gt;=0.154,B149&lt;3.45,A149&gt;=5.45),5.3,IF(AND(G149&lt;0.388,H149&gt;=11.297,D149&gt;=1.85,G149&lt;0.857,D149&lt;2.45,H149&gt;=7.716,A149&lt;7.25,F149&gt;=2.5,A149&gt;=5.75,G149&gt;=0.154,B149&lt;3.45,A149&gt;=5.45),5.4,IF(AND(G149&gt;=0.388,H149&gt;=11.297,D149&gt;=1.85,G149&lt;0.857,D149&lt;2.45,H149&gt;=7.716,A149&lt;7.25,F149&gt;=2.5,A149&gt;=5.75,G149&gt;=0.154,B149&lt;3.45,A149&gt;=5.45),5.6,"shouldnthappen")))))))))))))))))))))))))))))))))))))</f>
        <v>5.4</v>
      </c>
      <c r="BJ149" s="1" t="n">
        <f aca="false">IF(AND(F149&gt;=2,B149&gt;=3.35),6.1,IF(AND(H149&gt;=12.719,F149&lt;1.5,B149&lt;3.35),1.567,IF(AND(H149&lt;5.245,F149&lt;2,B149&gt;=3.35),1,IF(AND(D149&lt;0.15,H149&lt;12.719,F149&lt;1.5,B149&lt;3.35),1.5,IF(AND(D149&gt;=0.35,H149&gt;=5.245,F149&lt;2,B149&gt;=3.35),1.6,IF(AND(A149&lt;4.9,D149&gt;=0.15,H149&lt;12.719,F149&lt;1.5,B149&lt;3.35),1.36,IF(AND(B149&lt;2.65,G149&lt;0.572,D149&lt;1.45,F149&gt;=1.5,B149&lt;3.35),3.5,IF(AND(A149&lt;6.1,F149&lt;2.5,D149&gt;=1.45,F149&gt;=1.5,B149&lt;3.35),5.1,IF(AND(G149&gt;=0.607,D149&lt;0.35,H149&gt;=5.245,F149&lt;2,B149&gt;=3.35),1.65,IF(AND(G149&lt;0.546,A149&gt;=4.9,D149&gt;=0.15,H149&lt;12.719,F149&lt;1.5,B149&lt;3.35),1.2,IF(AND(G149&gt;=0.546,A149&gt;=4.9,D149&gt;=0.15,H149&lt;12.719,F149&lt;1.5,B149&lt;3.35),1.4,IF(AND(A149&gt;=6.3,B149&gt;=2.65,G149&lt;0.572,D149&lt;1.45,F149&gt;=1.5,B149&lt;3.35),4.8,IF(AND(D149&lt;1.15,B149&lt;2.85,G149&gt;=0.572,D149&lt;1.45,F149&gt;=1.5,B149&lt;3.35),3.9,IF(AND(B149&gt;=3.15,B149&gt;=2.85,G149&gt;=0.572,D149&lt;1.45,F149&gt;=1.5,B149&lt;3.35),4.7,IF(AND(B149&lt;2.95,A149&gt;=6.1,F149&lt;2.5,D149&gt;=1.45,F149&gt;=1.5,B149&lt;3.35),4.533,IF(AND(B149&gt;=2.95,A149&gt;=6.1,F149&lt;2.5,D149&gt;=1.45,F149&gt;=1.5,B149&lt;3.35),4.75,IF(AND(A149&gt;=6.7,G149&lt;0.107,F149&gt;=2.5,D149&gt;=1.45,F149&gt;=1.5,B149&lt;3.35),5.7,IF(AND(G149&gt;=0.385,G149&lt;0.607,D149&lt;0.35,H149&gt;=5.245,F149&lt;2,B149&gt;=3.35),1.325,IF(AND(D149&lt;1.25,A149&lt;6.3,B149&gt;=2.65,G149&lt;0.572,D149&lt;1.45,F149&gt;=1.5,B149&lt;3.35),4,IF(AND(D149&gt;=1.25,A149&lt;6.3,B149&gt;=2.65,G149&lt;0.572,D149&lt;1.45,F149&gt;=1.5,B149&lt;3.35),4.18,IF(AND(G149&lt;0.907,D149&gt;=1.15,B149&lt;2.85,G149&gt;=0.572,D149&lt;1.45,F149&gt;=1.5,B149&lt;3.35),4,IF(AND(G149&gt;=0.907,D149&gt;=1.15,B149&lt;2.85,G149&gt;=0.572,D149&lt;1.45,F149&gt;=1.5,B149&lt;3.35),4.4,IF(AND(H149&lt;8.326,B149&lt;3.15,B149&gt;=2.85,G149&gt;=0.572,D149&lt;1.45,F149&gt;=1.5,B149&lt;3.35),3.6,IF(AND(H149&gt;=8.326,B149&lt;3.15,B149&gt;=2.85,G149&gt;=0.572,D149&lt;1.45,F149&gt;=1.5,B149&lt;3.35),4.48,IF(AND(B149&lt;2.95,A149&lt;6.7,G149&lt;0.107,F149&gt;=2.5,D149&gt;=1.45,F149&gt;=1.5,B149&lt;3.35),5.6,IF(AND(B149&gt;=2.95,A149&lt;6.7,G149&lt;0.107,F149&gt;=2.5,D149&gt;=1.45,F149&gt;=1.5,B149&lt;3.35),5.5,IF(AND(G149&lt;0.205,G149&lt;0.432,G149&gt;=0.107,F149&gt;=2.5,D149&gt;=1.45,F149&gt;=1.5,B149&lt;3.35),5.3,IF(AND(B149&gt;=3.05,G149&gt;=0.432,G149&gt;=0.107,F149&gt;=2.5,D149&gt;=1.45,F149&gt;=1.5,B149&lt;3.35),5.86,IF(AND(H149&gt;=14.057,G149&lt;0.385,G149&lt;0.607,D149&lt;0.35,H149&gt;=5.245,F149&lt;2,B149&gt;=3.35),1.7,IF(AND(D149&lt;1.7,G149&gt;=0.205,G149&lt;0.432,G149&gt;=0.107,F149&gt;=2.5,D149&gt;=1.45,F149&gt;=1.5,B149&lt;3.35),5,IF(AND(G149&lt;0.779,B149&lt;3.05,G149&gt;=0.432,G149&gt;=0.107,F149&gt;=2.5,D149&gt;=1.45,F149&gt;=1.5,B149&lt;3.35),4.9,IF(AND(G149&gt;=0.779,B149&lt;3.05,G149&gt;=0.432,G149&gt;=0.107,F149&gt;=2.5,D149&gt;=1.45,F149&gt;=1.5,B149&lt;3.35),5.533,IF(AND(D149&gt;=0.25,H149&lt;14.057,G149&lt;0.385,G149&lt;0.607,D149&lt;0.35,H149&gt;=5.245,F149&lt;2,B149&gt;=3.35),1.4,IF(AND(B149&lt;2.85,D149&gt;=1.7,G149&gt;=0.205,G149&lt;0.432,G149&gt;=0.107,F149&gt;=2.5,D149&gt;=1.45,F149&gt;=1.5,B149&lt;3.35),5.1,IF(AND(B149&gt;=2.85,D149&gt;=1.7,G149&gt;=0.205,G149&lt;0.432,G149&gt;=0.107,F149&gt;=2.5,D149&gt;=1.45,F149&gt;=1.5,B149&lt;3.35),5.15,IF(AND(A149&lt;5.1,D149&lt;0.25,H149&lt;14.057,G149&lt;0.385,G149&lt;0.607,D149&lt;0.35,H149&gt;=5.245,F149&lt;2,B149&gt;=3.35),1.4,IF(AND(A149&gt;=5.1,D149&lt;0.25,H149&lt;14.057,G149&lt;0.385,G149&lt;0.607,D149&lt;0.35,H149&gt;=5.245,F149&lt;2,B149&gt;=3.35),1.5,"shouldnthappen")))))))))))))))))))))))))))))))))))))</f>
        <v>5.3</v>
      </c>
    </row>
    <row r="150" customFormat="false" ht="13.8" hidden="false" customHeight="false" outlineLevel="0" collapsed="false">
      <c r="A150" s="1" t="n">
        <v>6.5</v>
      </c>
      <c r="B150" s="1" t="n">
        <v>3</v>
      </c>
      <c r="C150" s="1" t="n">
        <v>5.2</v>
      </c>
      <c r="D150" s="1" t="n">
        <v>2</v>
      </c>
      <c r="E150" s="1" t="s">
        <v>93</v>
      </c>
      <c r="F150" s="1" t="n">
        <v>3</v>
      </c>
      <c r="G150" s="1" t="n">
        <v>0.301131600281224</v>
      </c>
      <c r="H150" s="16" t="n">
        <v>10.5331916161813</v>
      </c>
      <c r="I150" s="11" t="n">
        <f aca="false">C150</f>
        <v>5.2</v>
      </c>
      <c r="J150" s="1" t="n">
        <f aca="false">AVERAGE(M150:BJ150)</f>
        <v>5.28246</v>
      </c>
      <c r="K150" s="15" t="n">
        <f aca="false">1-SQRT(VAR(M150:BJ150, I150)) / AVERAGE(M150:BJ150)</f>
        <v>0.969576679921265</v>
      </c>
      <c r="L150" s="1" t="n">
        <f aca="false">(J150-I150)/I150</f>
        <v>0.0158576923076922</v>
      </c>
      <c r="M150" s="1" t="n">
        <f aca="false">IF(AND(H150&gt;=16.241,B150&gt;=3.35),6.4,IF(AND(D150&gt;=0.75,A150&lt;5.15,B150&lt;3.35),4.1,IF(AND(D150&gt;=1.5,H150&lt;16.241,B150&gt;=3.35),5.767,IF(AND(B150&gt;=3.25,D150&lt;0.75,A150&lt;5.15,B150&lt;3.35),1.58,IF(AND(A150&lt;4.95,D150&lt;1.5,H150&lt;16.241,B150&gt;=3.35),1.4,IF(AND(A150&lt;4.5,B150&lt;3.25,D150&lt;0.75,A150&lt;5.15,B150&lt;3.35),1.26,IF(AND(A150&gt;=4.5,B150&lt;3.25,D150&lt;0.75,A150&lt;5.15,B150&lt;3.35),1.48,IF(AND(G150&lt;0.356,H150&lt;12.557,D150&lt;1.45,A150&gt;=5.15,B150&lt;3.35),4.267,IF(AND(D150&lt;1.25,H150&gt;=12.557,D150&lt;1.45,A150&gt;=5.15,B150&lt;3.35),4.05,IF(AND(D150&gt;=1.35,G150&gt;=0.356,H150&lt;12.557,D150&lt;1.45,A150&gt;=5.15,B150&lt;3.35),4.25,IF(AND(H150&lt;15.086,D150&gt;=1.25,H150&gt;=12.557,D150&lt;1.45,A150&gt;=5.15,B150&lt;3.35),4.4,IF(AND(F150&lt;2.5,G150&gt;=0.44,D150&lt;2.05,D150&gt;=1.45,A150&gt;=5.15,B150&lt;3.35),4.7,IF(AND(H150&lt;10.391,B150&lt;3.15,D150&gt;=2.05,D150&gt;=1.45,A150&gt;=5.15,B150&lt;3.35),5.1,IF(AND(G150&lt;0.505,B150&gt;=3.15,D150&gt;=2.05,D150&gt;=1.45,A150&gt;=5.15,B150&lt;3.35),5.7,IF(AND(G150&gt;=0.505,B150&gt;=3.15,D150&gt;=2.05,D150&gt;=1.45,A150&gt;=5.15,B150&lt;3.35),5.95,IF(AND(D150&gt;=0.5,G150&lt;0.905,A150&gt;=4.95,D150&lt;1.5,H150&lt;16.241,B150&gt;=3.35),1.6,IF(AND(B150&lt;3.6,G150&gt;=0.905,A150&gt;=4.95,D150&lt;1.5,H150&lt;16.241,B150&gt;=3.35),1.7,IF(AND(B150&gt;=3.6,G150&gt;=0.905,A150&gt;=4.95,D150&lt;1.5,H150&lt;16.241,B150&gt;=3.35),1.767,IF(AND(A150&gt;=5.7,D150&lt;1.35,G150&gt;=0.356,H150&lt;12.557,D150&lt;1.45,A150&gt;=5.15,B150&lt;3.35),3.9,IF(AND(A150&lt;6.35,H150&gt;=15.086,D150&gt;=1.25,H150&gt;=12.557,D150&lt;1.45,A150&gt;=5.15,B150&lt;3.35),4.7,IF(AND(A150&gt;=6.35,H150&gt;=15.086,D150&gt;=1.25,H150&gt;=12.557,D150&lt;1.45,A150&gt;=5.15,B150&lt;3.35),4.6,IF(AND(H150&lt;9.252,D150&lt;1.55,G150&lt;0.44,D150&lt;2.05,D150&gt;=1.45,A150&gt;=5.15,B150&lt;3.35),5.08,IF(AND(H150&gt;=9.252,D150&lt;1.55,G150&lt;0.44,D150&lt;2.05,D150&gt;=1.45,A150&gt;=5.15,B150&lt;3.35),4.7,IF(AND(H150&lt;8.477,D150&gt;=1.55,G150&lt;0.44,D150&lt;2.05,D150&gt;=1.45,A150&gt;=5.15,B150&lt;3.35),5.1,IF(AND(H150&gt;=8.477,D150&gt;=1.55,G150&lt;0.44,D150&lt;2.05,D150&gt;=1.45,A150&gt;=5.15,B150&lt;3.35),5.4,IF(AND(H150&lt;8.435,F150&gt;=2.5,G150&gt;=0.44,D150&lt;2.05,D150&gt;=1.45,A150&gt;=5.15,B150&lt;3.35),5.1,IF(AND(H150&gt;=8.435,F150&gt;=2.5,G150&gt;=0.44,D150&lt;2.05,D150&gt;=1.45,A150&gt;=5.15,B150&lt;3.35),4.86,IF(AND(G150&lt;0.543,H150&gt;=10.391,B150&lt;3.15,D150&gt;=2.05,D150&gt;=1.45,A150&gt;=5.15,B150&lt;3.35),5.56,IF(AND(G150&gt;=0.543,H150&gt;=10.391,B150&lt;3.15,D150&gt;=2.05,D150&gt;=1.45,A150&gt;=5.15,B150&lt;3.35),5.8,IF(AND(A150&lt;5.05,D150&lt;0.5,G150&lt;0.905,A150&gt;=4.95,D150&lt;1.5,H150&lt;16.241,B150&gt;=3.35),1.3,IF(AND(H150&lt;6.583,A150&lt;5.7,D150&lt;1.35,G150&gt;=0.356,H150&lt;12.557,D150&lt;1.45,A150&gt;=5.15,B150&lt;3.35),4,IF(AND(G150&lt;0.585,A150&gt;=5.05,D150&lt;0.5,G150&lt;0.905,A150&gt;=4.95,D150&lt;1.5,H150&lt;16.241,B150&gt;=3.35),1.475,IF(AND(G150&lt;0.62,H150&gt;=6.583,A150&lt;5.7,D150&lt;1.35,G150&gt;=0.356,H150&lt;12.557,D150&lt;1.45,A150&gt;=5.15,B150&lt;3.35),3.75,IF(AND(G150&gt;=0.62,H150&gt;=6.583,A150&lt;5.7,D150&lt;1.35,G150&gt;=0.356,H150&lt;12.557,D150&lt;1.45,A150&gt;=5.15,B150&lt;3.35),3.6,IF(AND(B150&lt;3.75,G150&gt;=0.585,A150&gt;=5.05,D150&lt;0.5,G150&lt;0.905,A150&gt;=4.95,D150&lt;1.5,H150&lt;16.241,B150&gt;=3.35),1.5,IF(AND(B150&gt;=3.75,G150&gt;=0.585,A150&gt;=5.05,D150&lt;0.5,G150&lt;0.905,A150&gt;=4.95,D150&lt;1.5,H150&lt;16.241,B150&gt;=3.35),1.6,"shouldnthappen"))))))))))))))))))))))))))))))))))))</f>
        <v>5.4</v>
      </c>
      <c r="N150" s="1" t="n">
        <f aca="false">IF(AND(H150&lt;5.245,B150&lt;3.65,F150&lt;1.5),1,IF(AND(H150&gt;=14.096,B150&gt;=3.65,F150&lt;1.5),1.65,IF(AND(A150&gt;=5.45,H150&gt;=5.245,B150&lt;3.65,F150&lt;1.5),1.3,IF(AND(H150&gt;=13.586,H150&lt;14.096,B150&gt;=3.65,F150&lt;1.5),1.3,IF(AND(H150&lt;10.258,D150&lt;1.25,F150&lt;2.5,F150&gt;=1.5),3.38,IF(AND(H150&lt;6.982,D150&gt;=1.25,F150&lt;2.5,F150&gt;=1.5),3.96,IF(AND(H150&gt;=13.646,D150&lt;2.05,F150&gt;=2.5,F150&gt;=1.5),6.1,IF(AND(B150&lt;3.05,A150&lt;5.45,H150&gt;=5.245,B150&lt;3.65,F150&lt;1.5),1.375,IF(AND(H150&lt;6.543,H150&lt;13.586,H150&lt;14.096,B150&gt;=3.65,F150&lt;1.5),1.4,IF(AND(H150&gt;=6.543,H150&lt;13.586,H150&lt;14.096,B150&gt;=3.65,F150&lt;1.5),1.5,IF(AND(H150&lt;11.522,H150&gt;=10.258,D150&lt;1.25,F150&lt;2.5,F150&gt;=1.5),3.733,IF(AND(H150&gt;=11.522,H150&gt;=10.258,D150&lt;1.25,F150&lt;2.5,F150&gt;=1.5),3.92,IF(AND(H150&lt;5.767,H150&lt;13.646,D150&lt;2.05,F150&gt;=2.5,F150&gt;=1.5),4.5,IF(AND(A150&lt;6.8,B150&lt;3.15,D150&gt;=2.05,F150&gt;=2.5,F150&gt;=1.5),5.6,IF(AND(A150&gt;=6.8,B150&lt;3.15,D150&gt;=2.05,F150&gt;=2.5,F150&gt;=1.5),5.1,IF(AND(B150&lt;3.25,B150&gt;=3.15,D150&gt;=2.05,F150&gt;=2.5,F150&gt;=1.5),5.8,IF(AND(B150&gt;=3.25,B150&gt;=3.15,D150&gt;=2.05,F150&gt;=2.5,F150&gt;=1.5),5.65,IF(AND(B150&lt;3.15,B150&gt;=3.05,A150&lt;5.45,H150&gt;=5.245,B150&lt;3.65,F150&lt;1.5),1.5,IF(AND(G150&gt;=0.735,H150&lt;13.665,H150&gt;=6.982,D150&gt;=1.25,F150&lt;2.5,F150&gt;=1.5),4.2,IF(AND(H150&lt;14.03,H150&gt;=13.665,H150&gt;=6.982,D150&gt;=1.25,F150&lt;2.5,F150&gt;=1.5),4.8,IF(AND(A150&gt;=6.6,H150&gt;=5.767,H150&lt;13.646,D150&lt;2.05,F150&gt;=2.5,F150&gt;=1.5),6.05,IF(AND(G150&gt;=0.934,B150&gt;=3.15,B150&gt;=3.05,A150&lt;5.45,H150&gt;=5.245,B150&lt;3.65,F150&lt;1.5),1.7,IF(AND(D150&gt;=1.55,G150&lt;0.735,H150&lt;13.665,H150&gt;=6.982,D150&gt;=1.25,F150&lt;2.5,F150&gt;=1.5),5.1,IF(AND(D150&lt;1.45,H150&gt;=14.03,H150&gt;=13.665,H150&gt;=6.982,D150&gt;=1.25,F150&lt;2.5,F150&gt;=1.5),4.7,IF(AND(D150&gt;=1.45,H150&gt;=14.03,H150&gt;=13.665,H150&gt;=6.982,D150&gt;=1.25,F150&lt;2.5,F150&gt;=1.5),4.5,IF(AND(A150&gt;=6.2,A150&lt;6.6,H150&gt;=5.767,H150&lt;13.646,D150&lt;2.05,F150&gt;=2.5,F150&gt;=1.5),5.325,IF(AND(B150&lt;3.25,G150&lt;0.934,B150&gt;=3.15,B150&gt;=3.05,A150&lt;5.45,H150&gt;=5.245,B150&lt;3.65,F150&lt;1.5),1.3,IF(AND(D150&lt;1.35,D150&lt;1.55,G150&lt;0.735,H150&lt;13.665,H150&gt;=6.982,D150&gt;=1.25,F150&lt;2.5,F150&gt;=1.5),4.25,IF(AND(H150&lt;8.435,A150&lt;6.2,A150&lt;6.6,H150&gt;=5.767,H150&lt;13.646,D150&lt;2.05,F150&gt;=2.5,F150&gt;=1.5),5.1,IF(AND(H150&gt;=8.435,A150&lt;6.2,A150&lt;6.6,H150&gt;=5.767,H150&lt;13.646,D150&lt;2.05,F150&gt;=2.5,F150&gt;=1.5),4.9,IF(AND(A150&gt;=5.15,B150&gt;=3.25,G150&lt;0.934,B150&gt;=3.15,B150&gt;=3.05,A150&lt;5.45,H150&gt;=5.245,B150&lt;3.65,F150&lt;1.5),1.5,IF(AND(B150&lt;2.9,D150&gt;=1.35,D150&lt;1.55,G150&lt;0.735,H150&lt;13.665,H150&gt;=6.982,D150&gt;=1.25,F150&lt;2.5,F150&gt;=1.5),4.6,IF(AND(B150&gt;=2.9,D150&gt;=1.35,D150&lt;1.55,G150&lt;0.735,H150&lt;13.665,H150&gt;=6.982,D150&gt;=1.25,F150&lt;2.5,F150&gt;=1.5),4.52,IF(AND(G150&gt;=0.862,A150&lt;5.15,B150&gt;=3.25,G150&lt;0.934,B150&gt;=3.15,B150&gt;=3.05,A150&lt;5.45,H150&gt;=5.245,B150&lt;3.65,F150&lt;1.5),1.5,IF(AND(H150&lt;9.35,G150&lt;0.862,A150&lt;5.15,B150&gt;=3.25,G150&lt;0.934,B150&gt;=3.15,B150&gt;=3.05,A150&lt;5.45,H150&gt;=5.245,B150&lt;3.65,F150&lt;1.5),1.38,IF(AND(H150&gt;=9.35,G150&lt;0.862,A150&lt;5.15,B150&gt;=3.25,G150&lt;0.934,B150&gt;=3.15,B150&gt;=3.05,A150&lt;5.45,H150&gt;=5.245,B150&lt;3.65,F150&lt;1.5),1.4,"shouldnthappen"))))))))))))))))))))))))))))))))))))</f>
        <v>5.325</v>
      </c>
      <c r="O150" s="1" t="n">
        <f aca="false">IF(AND(B150&lt;2.75,A150&lt;5.55),3.96,IF(AND(H150&lt;9.205,A150&lt;5.9,A150&gt;=5.55),3.85,IF(AND(A150&lt;4.35,D150&lt;0.35,B150&gt;=2.75,A150&lt;5.55),1.1,IF(AND(B150&lt;3.65,D150&gt;=0.35,B150&gt;=2.75,A150&lt;5.55),1.65,IF(AND(B150&gt;=3.65,D150&gt;=0.35,B150&gt;=2.75,A150&lt;5.55),1.9,IF(AND(G150&gt;=0.732,H150&gt;=9.205,A150&lt;5.9,A150&gt;=5.55),4.9,IF(AND(G150&lt;0.273,G150&lt;0.732,H150&gt;=9.205,A150&lt;5.9,A150&gt;=5.55),4.5,IF(AND(A150&lt;6.3,G150&lt;0.422,F150&lt;2.5,A150&gt;=5.9,A150&gt;=5.55),5.1,IF(AND(A150&gt;=6.3,G150&lt;0.422,F150&lt;2.5,A150&gt;=5.9,A150&gt;=5.55),4.76,IF(AND(B150&lt;2.4,G150&gt;=0.422,F150&lt;2.5,A150&gt;=5.9,A150&gt;=5.55),4.45,IF(AND(A150&gt;=7,G150&gt;=0.628,F150&gt;=2.5,A150&gt;=5.9,A150&gt;=5.55),6.45,IF(AND(D150&lt;0.15,H150&lt;13.924,A150&gt;=4.35,D150&lt;0.35,B150&gt;=2.75,A150&lt;5.55),1.5,IF(AND(B150&lt;3.15,H150&gt;=13.924,A150&gt;=4.35,D150&lt;0.35,B150&gt;=2.75,A150&lt;5.55),1.56,IF(AND(B150&gt;=3.15,H150&gt;=13.924,A150&gt;=4.35,D150&lt;0.35,B150&gt;=2.75,A150&lt;5.55),1.3,IF(AND(H150&lt;14.316,G150&gt;=0.273,G150&lt;0.732,H150&gt;=9.205,A150&lt;5.9,A150&gt;=5.55),3.95,IF(AND(H150&gt;=14.316,G150&gt;=0.273,G150&lt;0.732,H150&gt;=9.205,A150&lt;5.9,A150&gt;=5.55),4.1,IF(AND(A150&lt;6.2,B150&gt;=2.4,G150&gt;=0.422,F150&lt;2.5,A150&gt;=5.9,A150&gt;=5.55),4.3,IF(AND(A150&gt;=7.05,G150&lt;0.364,G150&lt;0.628,F150&gt;=2.5,A150&gt;=5.9,A150&gt;=5.55),6.1,IF(AND(A150&gt;=7.55,G150&gt;=0.364,G150&lt;0.628,F150&gt;=2.5,A150&gt;=5.9,A150&gt;=5.55),6.4,IF(AND(A150&lt;6.15,A150&lt;7,G150&gt;=0.628,F150&gt;=2.5,A150&gt;=5.9,A150&gt;=5.55),4.9,IF(AND(D150&lt;1.45,A150&gt;=6.2,B150&gt;=2.4,G150&gt;=0.422,F150&lt;2.5,A150&gt;=5.9,A150&gt;=5.55),4.64,IF(AND(D150&gt;=1.45,A150&gt;=6.2,B150&gt;=2.4,G150&gt;=0.422,F150&lt;2.5,A150&gt;=5.9,A150&gt;=5.55),4.9,IF(AND(D150&lt;1.65,A150&lt;7.05,G150&lt;0.364,G150&lt;0.628,F150&gt;=2.5,A150&gt;=5.9,A150&gt;=5.55),5.1,IF(AND(D150&gt;=2.35,A150&lt;7.55,G150&gt;=0.364,G150&lt;0.628,F150&gt;=2.5,A150&gt;=5.9,A150&gt;=5.55),5.633,IF(AND(D150&lt;2.15,A150&gt;=6.15,A150&lt;7,G150&gt;=0.628,F150&gt;=2.5,A150&gt;=5.9,A150&gt;=5.55),5.1,IF(AND(D150&gt;=2.15,A150&gt;=6.15,A150&lt;7,G150&gt;=0.628,F150&gt;=2.5,A150&gt;=5.9,A150&gt;=5.55),5.267,IF(AND(A150&lt;4.9,A150&lt;5.05,D150&gt;=0.15,H150&lt;13.924,A150&gt;=4.35,D150&lt;0.35,B150&gt;=2.75,A150&lt;5.55),1.375,IF(AND(A150&gt;=4.9,A150&lt;5.05,D150&gt;=0.15,H150&lt;13.924,A150&gt;=4.35,D150&lt;0.35,B150&gt;=2.75,A150&lt;5.55),1.3,IF(AND(A150&lt;5.45,A150&gt;=5.05,D150&gt;=0.15,H150&lt;13.924,A150&gt;=4.35,D150&lt;0.35,B150&gt;=2.75,A150&lt;5.55),1.475,IF(AND(A150&gt;=5.45,A150&gt;=5.05,D150&gt;=0.15,H150&lt;13.924,A150&gt;=4.35,D150&lt;0.35,B150&gt;=2.75,A150&lt;5.55),1.4,IF(AND(B150&gt;=3.25,D150&lt;2.35,A150&lt;7.55,G150&gt;=0.364,G150&lt;0.628,F150&gt;=2.5,A150&gt;=5.9,A150&gt;=5.55),5.7,IF(AND(G150&lt;0.006,G150&lt;0.107,D150&gt;=1.65,A150&lt;7.05,G150&lt;0.364,G150&lt;0.628,F150&gt;=2.5,A150&gt;=5.9,A150&gt;=5.55),5.5,IF(AND(G150&gt;=0.006,G150&lt;0.107,D150&gt;=1.65,A150&lt;7.05,G150&lt;0.364,G150&lt;0.628,F150&gt;=2.5,A150&gt;=5.9,A150&gt;=5.55),5.667,IF(AND(D150&lt;2.2,G150&gt;=0.107,D150&gt;=1.65,A150&lt;7.05,G150&lt;0.364,G150&lt;0.628,F150&gt;=2.5,A150&gt;=5.9,A150&gt;=5.55),5.35,IF(AND(D150&gt;=2.2,G150&gt;=0.107,D150&gt;=1.65,A150&lt;7.05,G150&lt;0.364,G150&lt;0.628,F150&gt;=2.5,A150&gt;=5.9,A150&gt;=5.55),5.2,IF(AND(D150&lt;2.25,B150&lt;3.25,D150&lt;2.35,A150&lt;7.55,G150&gt;=0.364,G150&lt;0.628,F150&gt;=2.5,A150&gt;=5.9,A150&gt;=5.55),5.8,IF(AND(D150&gt;=2.25,B150&lt;3.25,D150&lt;2.35,A150&lt;7.55,G150&gt;=0.364,G150&lt;0.628,F150&gt;=2.5,A150&gt;=5.9,A150&gt;=5.55),5.9,"shouldnthappen")))))))))))))))))))))))))))))))))))))</f>
        <v>5.35</v>
      </c>
      <c r="P150" s="1" t="n">
        <f aca="false">IF(AND(D150&gt;=0.75,A150&lt;5.55),3.9,IF(AND(H150&lt;7.482,A150&gt;=5.55),3.45,IF(AND(B150&gt;=3.15,B150&lt;3.25,D150&lt;0.75,A150&lt;5.55),1.262,IF(AND(G150&gt;=0.446,B150&lt;3.15,B150&lt;3.25,D150&lt;0.75,A150&lt;5.55),1.1,IF(AND(G150&lt;0.408,A150&lt;5.05,B150&gt;=3.25,D150&lt;0.75,A150&lt;5.55),1.4,IF(AND(G150&gt;=0.408,A150&lt;5.05,B150&gt;=3.25,D150&lt;0.75,A150&lt;5.55),1.233,IF(AND(G150&gt;=0.676,A150&gt;=5.05,B150&gt;=3.25,D150&lt;0.75,A150&lt;5.55),1.72,IF(AND(H150&lt;9.386,A150&lt;5.85,F150&lt;2.5,H150&gt;=7.482,A150&gt;=5.55),3.5,IF(AND(H150&gt;=9.386,A150&lt;5.85,F150&lt;2.5,H150&gt;=7.482,A150&gt;=5.55),4.275,IF(AND(H150&gt;=16.284,G150&lt;0.865,F150&gt;=2.5,H150&gt;=7.482,A150&gt;=5.55),6.6,IF(AND(G150&lt;0.912,G150&gt;=0.865,F150&gt;=2.5,H150&gt;=7.482,A150&gt;=5.55),4.8,IF(AND(G150&gt;=0.912,G150&gt;=0.865,F150&gt;=2.5,H150&gt;=7.482,A150&gt;=5.55),5.175,IF(AND(A150&gt;=4.95,G150&lt;0.446,B150&lt;3.15,B150&lt;3.25,D150&lt;0.75,A150&lt;5.55),1.6,IF(AND(H150&gt;=12.974,G150&lt;0.676,A150&gt;=5.05,B150&gt;=3.25,D150&lt;0.75,A150&lt;5.55),1.3,IF(AND(D150&lt;1.45,H150&lt;13.531,A150&gt;=5.85,F150&lt;2.5,H150&gt;=7.482,A150&gt;=5.55),4.2,IF(AND(D150&gt;=1.45,H150&lt;13.531,A150&gt;=5.85,F150&lt;2.5,H150&gt;=7.482,A150&gt;=5.55),4.967,IF(AND(G150&lt;0.187,H150&gt;=13.531,A150&gt;=5.85,F150&lt;2.5,H150&gt;=7.482,A150&gt;=5.55),5,IF(AND(H150&gt;=12.675,A150&lt;4.95,G150&lt;0.446,B150&lt;3.15,B150&lt;3.25,D150&lt;0.75,A150&lt;5.55),1.5,IF(AND(H150&lt;10.826,H150&lt;12.974,G150&lt;0.676,A150&gt;=5.05,B150&gt;=3.25,D150&lt;0.75,A150&lt;5.55),1.46,IF(AND(H150&gt;=10.826,H150&lt;12.974,G150&lt;0.676,A150&gt;=5.05,B150&gt;=3.25,D150&lt;0.75,A150&lt;5.55),1.4,IF(AND(A150&lt;6.15,G150&gt;=0.187,H150&gt;=13.531,A150&gt;=5.85,F150&lt;2.5,H150&gt;=7.482,A150&gt;=5.55),4.7,IF(AND(A150&lt;6.85,B150&lt;2.95,H150&lt;16.284,G150&lt;0.865,F150&gt;=2.5,H150&gt;=7.482,A150&gt;=5.55),5.32,IF(AND(A150&gt;=6.85,B150&lt;2.95,H150&lt;16.284,G150&lt;0.865,F150&gt;=2.5,H150&gt;=7.482,A150&gt;=5.55),6.567,IF(AND(A150&lt;4.85,H150&lt;12.675,A150&lt;4.95,G150&lt;0.446,B150&lt;3.15,B150&lt;3.25,D150&lt;0.75,A150&lt;5.55),1.4,IF(AND(A150&gt;=4.85,H150&lt;12.675,A150&lt;4.95,G150&lt;0.446,B150&lt;3.15,B150&lt;3.25,D150&lt;0.75,A150&lt;5.55),1.5,IF(AND(B150&lt;3.1,A150&gt;=6.15,G150&gt;=0.187,H150&gt;=13.531,A150&gt;=5.85,F150&lt;2.5,H150&gt;=7.482,A150&gt;=5.55),4.467,IF(AND(B150&gt;=3.1,A150&gt;=6.15,G150&gt;=0.187,H150&gt;=13.531,A150&gt;=5.85,F150&lt;2.5,H150&gt;=7.482,A150&gt;=5.55),4.7,IF(AND(G150&gt;=0.379,B150&lt;3.15,B150&gt;=2.95,H150&lt;16.284,G150&lt;0.865,F150&gt;=2.5,H150&gt;=7.482,A150&gt;=5.55),5.733,IF(AND(A150&lt;6.6,B150&gt;=3.15,B150&gt;=2.95,H150&lt;16.284,G150&lt;0.865,F150&gt;=2.5,H150&gt;=7.482,A150&gt;=5.55),5.38,IF(AND(A150&lt;6.7,G150&lt;0.379,B150&lt;3.15,B150&gt;=2.95,H150&lt;16.284,G150&lt;0.865,F150&gt;=2.5,H150&gt;=7.482,A150&gt;=5.55),5.3,IF(AND(A150&gt;=6.7,G150&lt;0.379,B150&lt;3.15,B150&gt;=2.95,H150&lt;16.284,G150&lt;0.865,F150&gt;=2.5,H150&gt;=7.482,A150&gt;=5.55),5.16,IF(AND(A150&lt;7.05,A150&gt;=6.6,B150&gt;=3.15,B150&gt;=2.95,H150&lt;16.284,G150&lt;0.865,F150&gt;=2.5,H150&gt;=7.482,A150&gt;=5.55),5.78,IF(AND(A150&gt;=7.05,A150&gt;=6.6,B150&gt;=3.15,B150&gt;=2.95,H150&lt;16.284,G150&lt;0.865,F150&gt;=2.5,H150&gt;=7.482,A150&gt;=5.55),6.1,"shouldnthappen")))))))))))))))))))))))))))))))))</f>
        <v>5.3</v>
      </c>
      <c r="Q150" s="1" t="n">
        <f aca="false">IF(AND(G150&gt;=0.422,B150&lt;3.25,F150&lt;1.5),1.25,IF(AND(G150&gt;=0.082,G150&lt;0.125,F150&gt;=1.5),6.7,IF(AND(G150&lt;0.251,G150&lt;0.422,B150&lt;3.25,F150&lt;1.5),1.38,IF(AND(G150&gt;=0.251,G150&lt;0.422,B150&lt;3.25,F150&lt;1.5),1.55,IF(AND(G150&gt;=0.385,G150&lt;0.633,B150&gt;=3.25,F150&lt;1.5),1.367,IF(AND(B150&lt;3.35,G150&gt;=0.633,B150&gt;=3.25,F150&lt;1.5),1.7,IF(AND(A150&lt;5.85,G150&lt;0.082,G150&lt;0.125,F150&gt;=1.5),4.5,IF(AND(F150&gt;=2.5,D150&lt;1.6,G150&gt;=0.125,F150&gt;=1.5),5.05,IF(AND(H150&gt;=16.774,D150&gt;=1.6,G150&gt;=0.125,F150&gt;=1.5),6.4,IF(AND(D150&gt;=0.5,G150&lt;0.385,G150&lt;0.633,B150&gt;=3.25,F150&lt;1.5),1.6,IF(AND(B150&lt;3.6,B150&gt;=3.35,G150&gt;=0.633,B150&gt;=3.25,F150&lt;1.5),1.55,IF(AND(B150&gt;=3.6,B150&gt;=3.35,G150&gt;=0.633,B150&gt;=3.25,F150&lt;1.5),1.6,IF(AND(D150&lt;1.65,A150&gt;=5.85,G150&lt;0.082,G150&lt;0.125,F150&gt;=1.5),4.7,IF(AND(A150&lt;5.3,F150&lt;2.5,D150&lt;1.6,G150&gt;=0.125,F150&gt;=1.5),3.15,IF(AND(B150&gt;=3.2,H150&lt;16.774,D150&gt;=1.6,G150&gt;=0.125,F150&gt;=1.5),5.675,IF(AND(H150&lt;11.767,D150&lt;0.5,G150&lt;0.385,G150&lt;0.633,B150&gt;=3.25,F150&lt;1.5),1.5,IF(AND(H150&gt;=11.767,D150&lt;0.5,G150&lt;0.385,G150&lt;0.633,B150&gt;=3.25,F150&lt;1.5),1.367,IF(AND(H150&lt;8.367,D150&gt;=1.65,A150&gt;=5.85,G150&lt;0.082,G150&lt;0.125,F150&gt;=1.5),5.7,IF(AND(H150&gt;=8.367,D150&gt;=1.65,A150&gt;=5.85,G150&lt;0.082,G150&lt;0.125,F150&gt;=1.5),5.575,IF(AND(A150&gt;=7.1,B150&lt;3.2,H150&lt;16.774,D150&gt;=1.6,G150&gt;=0.125,F150&gt;=1.5),6.3,IF(AND(H150&gt;=15.395,B150&lt;2.85,A150&gt;=5.3,F150&lt;2.5,D150&lt;1.6,G150&gt;=0.125,F150&gt;=1.5),4.8,IF(AND(H150&lt;8.486,B150&gt;=2.85,A150&gt;=5.3,F150&lt;2.5,D150&lt;1.6,G150&gt;=0.125,F150&gt;=1.5),3.85,IF(AND(D150&gt;=2.1,A150&lt;7.1,B150&lt;3.2,H150&lt;16.774,D150&gt;=1.6,G150&gt;=0.125,F150&gt;=1.5),5.5,IF(AND(B150&gt;=2.75,H150&lt;15.395,B150&lt;2.85,A150&gt;=5.3,F150&lt;2.5,D150&lt;1.6,G150&gt;=0.125,F150&gt;=1.5),4.489,IF(AND(H150&gt;=15.168,H150&gt;=8.486,B150&gt;=2.85,A150&gt;=5.3,F150&lt;2.5,D150&lt;1.6,G150&gt;=0.125,F150&gt;=1.5),4.7,IF(AND(G150&gt;=0.519,D150&lt;2.1,A150&lt;7.1,B150&lt;3.2,H150&lt;16.774,D150&gt;=1.6,G150&gt;=0.125,F150&gt;=1.5),4.925,IF(AND(G150&gt;=0.897,B150&lt;2.75,H150&lt;15.395,B150&lt;2.85,A150&gt;=5.3,F150&lt;2.5,D150&lt;1.6,G150&gt;=0.125,F150&gt;=1.5),4.567,IF(AND(A150&lt;5.65,H150&lt;15.168,H150&gt;=8.486,B150&gt;=2.85,A150&gt;=5.3,F150&lt;2.5,D150&lt;1.6,G150&gt;=0.125,F150&gt;=1.5),4.5,IF(AND(G150&lt;0.23,G150&lt;0.519,D150&lt;2.1,A150&lt;7.1,B150&lt;3.2,H150&lt;16.774,D150&gt;=1.6,G150&gt;=0.125,F150&gt;=1.5),5,IF(AND(A150&lt;5.9,G150&lt;0.897,B150&lt;2.75,H150&lt;15.395,B150&lt;2.85,A150&gt;=5.3,F150&lt;2.5,D150&lt;1.6,G150&gt;=0.125,F150&gt;=1.5),4.1,IF(AND(A150&gt;=5.9,G150&lt;0.897,B150&lt;2.75,H150&lt;15.395,B150&lt;2.85,A150&gt;=5.3,F150&lt;2.5,D150&lt;1.6,G150&gt;=0.125,F150&gt;=1.5),4.5,IF(AND(A150&lt;6.05,A150&gt;=5.65,H150&lt;15.168,H150&gt;=8.486,B150&gt;=2.85,A150&gt;=5.3,F150&lt;2.5,D150&lt;1.6,G150&gt;=0.125,F150&gt;=1.5),4.2,IF(AND(A150&gt;=6.05,A150&gt;=5.65,H150&lt;15.168,H150&gt;=8.486,B150&gt;=2.85,A150&gt;=5.3,F150&lt;2.5,D150&lt;1.6,G150&gt;=0.125,F150&gt;=1.5),4.35,IF(AND(D150&lt;1.95,G150&gt;=0.23,G150&lt;0.519,D150&lt;2.1,A150&lt;7.1,B150&lt;3.2,H150&lt;16.774,D150&gt;=1.6,G150&gt;=0.125,F150&gt;=1.5),5.3,IF(AND(D150&gt;=1.95,G150&gt;=0.23,G150&lt;0.519,D150&lt;2.1,A150&lt;7.1,B150&lt;3.2,H150&lt;16.774,D150&gt;=1.6,G150&gt;=0.125,F150&gt;=1.5),5.2,"shouldnthappen")))))))))))))))))))))))))))))))))))</f>
        <v>5.2</v>
      </c>
      <c r="R150" s="1" t="n">
        <f aca="false">IF(AND(G150&gt;=0.901,F150&lt;1.5),1.9,IF(AND(H150&lt;5.523,D150&lt;0.35,G150&lt;0.901,F150&lt;1.5),1,IF(AND(B150&lt;3.6,D150&gt;=0.35,G150&lt;0.901,F150&lt;1.5),1.575,IF(AND(B150&gt;=3.6,D150&gt;=0.35,G150&lt;0.901,F150&lt;1.5),1.5,IF(AND(G150&gt;=0.837,D150&lt;1.15,D150&lt;1.45,F150&gt;=1.5),3,IF(AND(G150&gt;=0.66,D150&gt;=1.15,D150&lt;1.45,F150&gt;=1.5),4,IF(AND(F150&gt;=2.5,D150&lt;1.55,D150&gt;=1.45,F150&gt;=1.5),5.025,IF(AND(F150&lt;2.5,D150&gt;=1.55,D150&gt;=1.45,F150&gt;=1.5),4.933,IF(AND(B150&lt;2.45,G150&lt;0.837,D150&lt;1.15,D150&lt;1.45,F150&gt;=1.5),3.3,IF(AND(B150&gt;=2.45,G150&lt;0.837,D150&lt;1.15,D150&lt;1.45,F150&gt;=1.5),3.86,IF(AND(B150&gt;=3.05,F150&lt;2.5,D150&lt;1.55,D150&gt;=1.45,F150&gt;=1.5),4.8,IF(AND(D150&gt;=2.45,F150&gt;=2.5,D150&gt;=1.55,D150&gt;=1.45,F150&gt;=1.5),5.875,IF(AND(H150&lt;13.187,G150&lt;0.217,H150&gt;=5.523,D150&lt;0.35,G150&lt;0.901,F150&lt;1.5),1.4,IF(AND(H150&gt;=13.187,G150&lt;0.217,H150&gt;=5.523,D150&lt;0.35,G150&lt;0.901,F150&lt;1.5),1.5,IF(AND(G150&lt;0.33,G150&gt;=0.217,H150&gt;=5.523,D150&lt;0.35,G150&lt;0.901,F150&lt;1.5),1.28,IF(AND(A150&lt;6.05,D150&lt;1.35,G150&lt;0.66,D150&gt;=1.15,D150&lt;1.45,F150&gt;=1.5),4.175,IF(AND(A150&gt;=6.05,D150&lt;1.35,G150&lt;0.66,D150&gt;=1.15,D150&lt;1.45,F150&gt;=1.5),4.3,IF(AND(A150&lt;5.65,D150&gt;=1.35,G150&lt;0.66,D150&gt;=1.15,D150&lt;1.45,F150&gt;=1.5),3.9,IF(AND(A150&gt;=5.65,D150&gt;=1.35,G150&lt;0.66,D150&gt;=1.15,D150&lt;1.45,F150&gt;=1.5),4.52,IF(AND(A150&lt;6.25,B150&lt;3.05,F150&lt;2.5,D150&lt;1.55,D150&gt;=1.45,F150&gt;=1.5),4.5,IF(AND(A150&gt;=6.25,B150&lt;3.05,F150&lt;2.5,D150&lt;1.55,D150&gt;=1.45,F150&gt;=1.5),4.675,IF(AND(A150&gt;=7.25,D150&lt;2.45,F150&gt;=2.5,D150&gt;=1.55,D150&gt;=1.45,F150&gt;=1.5),6.433,IF(AND(D150&gt;=0.25,G150&gt;=0.33,G150&gt;=0.217,H150&gt;=5.523,D150&lt;0.35,G150&lt;0.901,F150&lt;1.5),1.4,IF(AND(A150&lt;6.15,A150&lt;7.25,D150&lt;2.45,F150&gt;=2.5,D150&gt;=1.55,D150&gt;=1.45,F150&gt;=1.5),5.025,IF(AND(H150&lt;6.439,D150&lt;0.25,G150&gt;=0.33,G150&gt;=0.217,H150&gt;=5.523,D150&lt;0.35,G150&lt;0.901,F150&lt;1.5),1.5,IF(AND(H150&gt;=6.439,D150&lt;0.25,G150&gt;=0.33,G150&gt;=0.217,H150&gt;=5.523,D150&lt;0.35,G150&lt;0.901,F150&lt;1.5),1.38,IF(AND(H150&gt;=13.711,A150&gt;=6.15,A150&lt;7.25,D150&lt;2.45,F150&gt;=2.5,D150&gt;=1.55,D150&gt;=1.45,F150&gt;=1.5),5.68,IF(AND(B150&gt;=3.3,H150&lt;13.711,A150&gt;=6.15,A150&lt;7.25,D150&lt;2.45,F150&gt;=2.5,D150&gt;=1.55,D150&gt;=1.45,F150&gt;=1.5),5.6,IF(AND(G150&lt;0.093,B150&lt;3.3,H150&lt;13.711,A150&gt;=6.15,A150&lt;7.25,D150&lt;2.45,F150&gt;=2.5,D150&gt;=1.55,D150&gt;=1.45,F150&gt;=1.5),5.56,IF(AND(D150&lt;1.95,G150&gt;=0.093,B150&lt;3.3,H150&lt;13.711,A150&gt;=6.15,A150&lt;7.25,D150&lt;2.45,F150&gt;=2.5,D150&gt;=1.55,D150&gt;=1.45,F150&gt;=1.5),5.3,IF(AND(B150&lt;3.15,D150&gt;=1.95,G150&gt;=0.093,B150&lt;3.3,H150&lt;13.711,A150&gt;=6.15,A150&lt;7.25,D150&lt;2.45,F150&gt;=2.5,D150&gt;=1.55,D150&gt;=1.45,F150&gt;=1.5),5.1,IF(AND(B150&gt;=3.15,D150&gt;=1.95,G150&gt;=0.093,B150&lt;3.3,H150&lt;13.711,A150&gt;=6.15,A150&lt;7.25,D150&lt;2.45,F150&gt;=2.5,D150&gt;=1.55,D150&gt;=1.45,F150&gt;=1.5),5.15,"shouldnthappen"))))))))))))))))))))))))))))))))</f>
        <v>5.1</v>
      </c>
      <c r="S150" s="1" t="n">
        <f aca="false">IF(AND(G150&gt;=0.859,D150&gt;=0.35,F150&lt;1.5),1.9,IF(AND(D150&lt;1.75,F150&gt;=2.5,F150&gt;=1.5),4.867,IF(AND(H150&lt;8.42,A150&lt;5.05,D150&lt;0.35,F150&lt;1.5),1.42,IF(AND(H150&gt;=14.877,A150&gt;=5.05,D150&lt;0.35,F150&lt;1.5),1.3,IF(AND(B150&lt;3.35,G150&lt;0.859,D150&gt;=0.35,F150&lt;1.5),1.7,IF(AND(B150&gt;=3.35,G150&lt;0.859,D150&gt;=0.35,F150&lt;1.5),1.5,IF(AND(A150&gt;=6.05,B150&lt;2.75,F150&lt;2.5,F150&gt;=1.5),4.733,IF(AND(G150&gt;=0.68,B150&gt;=2.75,F150&lt;2.5,F150&gt;=1.5),4.025,IF(AND(H150&gt;=16.284,D150&gt;=1.75,F150&gt;=2.5,F150&gt;=1.5),6.6,IF(AND(A150&lt;4.35,H150&gt;=8.42,A150&lt;5.05,D150&lt;0.35,F150&lt;1.5),1.1,IF(AND(G150&gt;=0.948,H150&lt;14.877,A150&gt;=5.05,D150&lt;0.35,F150&lt;1.5),1.7,IF(AND(A150&lt;5.3,A150&lt;6.05,B150&lt;2.75,F150&lt;2.5,F150&gt;=1.5),3,IF(AND(H150&gt;=15.168,G150&lt;0.68,B150&gt;=2.75,F150&lt;2.5,F150&gt;=1.5),4.75,IF(AND(H150&gt;=14.005,A150&gt;=4.35,H150&gt;=8.42,A150&lt;5.05,D150&lt;0.35,F150&lt;1.5),1.375,IF(AND(A150&gt;=5.55,G150&lt;0.948,H150&lt;14.877,A150&gt;=5.05,D150&lt;0.35,F150&lt;1.5),1.7,IF(AND(H150&lt;12.363,A150&gt;=5.3,A150&lt;6.05,B150&lt;2.75,F150&lt;2.5,F150&gt;=1.5),3.825,IF(AND(H150&gt;=12.363,A150&gt;=5.3,A150&lt;6.05,B150&lt;2.75,F150&lt;2.5,F150&gt;=1.5),4.033,IF(AND(H150&gt;=14.508,H150&lt;15.168,G150&lt;0.68,B150&gt;=2.75,F150&lt;2.5,F150&gt;=1.5),4.2,IF(AND(D150&gt;=2.35,D150&gt;=2.2,H150&lt;16.284,D150&gt;=1.75,F150&gt;=2.5,F150&gt;=1.5),5.267,IF(AND(G150&lt;0.231,H150&lt;14.005,A150&gt;=4.35,H150&gt;=8.42,A150&lt;5.05,D150&lt;0.35,F150&lt;1.5),1.4,IF(AND(H150&gt;=14.494,A150&lt;5.55,G150&lt;0.948,H150&lt;14.877,A150&gt;=5.05,D150&lt;0.35,F150&lt;1.5),1.6,IF(AND(A150&lt;6.1,H150&lt;14.508,H150&lt;15.168,G150&lt;0.68,B150&gt;=2.75,F150&lt;2.5,F150&gt;=1.5),4.5,IF(AND(A150&lt;6.1,H150&lt;11.8,D150&lt;2.2,H150&lt;16.284,D150&gt;=1.75,F150&gt;=2.5,F150&gt;=1.5),4.95,IF(AND(A150&gt;=6.1,H150&lt;11.8,D150&lt;2.2,H150&lt;16.284,D150&gt;=1.75,F150&gt;=2.5,F150&gt;=1.5),5.333,IF(AND(B150&lt;2.75,H150&gt;=11.8,D150&lt;2.2,H150&lt;16.284,D150&gt;=1.75,F150&gt;=2.5,F150&gt;=1.5),5.1,IF(AND(B150&gt;=3.15,D150&lt;2.35,D150&gt;=2.2,H150&lt;16.284,D150&gt;=1.75,F150&gt;=2.5,F150&gt;=1.5),5.5,IF(AND(B150&gt;=3.35,G150&gt;=0.231,H150&lt;14.005,A150&gt;=4.35,H150&gt;=8.42,A150&lt;5.05,D150&lt;0.35,F150&lt;1.5),1.3,IF(AND(H150&lt;13.869,H150&lt;14.494,A150&lt;5.55,G150&lt;0.948,H150&lt;14.877,A150&gt;=5.05,D150&lt;0.35,F150&lt;1.5),1.5,IF(AND(H150&gt;=13.869,H150&lt;14.494,A150&lt;5.55,G150&lt;0.948,H150&lt;14.877,A150&gt;=5.05,D150&lt;0.35,F150&lt;1.5),1.4,IF(AND(G150&lt;0.636,A150&gt;=6.1,H150&lt;14.508,H150&lt;15.168,G150&lt;0.68,B150&gt;=2.75,F150&lt;2.5,F150&gt;=1.5),4.68,IF(AND(G150&gt;=0.636,A150&gt;=6.1,H150&lt;14.508,H150&lt;15.168,G150&lt;0.68,B150&gt;=2.75,F150&lt;2.5,F150&gt;=1.5),4.4,IF(AND(B150&lt;2.85,B150&gt;=2.75,H150&gt;=11.8,D150&lt;2.2,H150&lt;16.284,D150&gt;=1.75,F150&gt;=2.5,F150&gt;=1.5),6.7,IF(AND(H150&lt;10.626,B150&lt;3.15,D150&lt;2.35,D150&gt;=2.2,H150&lt;16.284,D150&gt;=1.75,F150&gt;=2.5,F150&gt;=1.5),5.1,IF(AND(H150&gt;=10.626,B150&lt;3.15,D150&lt;2.35,D150&gt;=2.2,H150&lt;16.284,D150&gt;=1.75,F150&gt;=2.5,F150&gt;=1.5),5.2,IF(AND(G150&lt;0.378,B150&lt;3.35,G150&gt;=0.231,H150&lt;14.005,A150&gt;=4.35,H150&gt;=8.42,A150&lt;5.05,D150&lt;0.35,F150&lt;1.5),1.2,IF(AND(G150&gt;=0.378,B150&lt;3.35,G150&gt;=0.231,H150&lt;14.005,A150&gt;=4.35,H150&gt;=8.42,A150&lt;5.05,D150&lt;0.35,F150&lt;1.5),1.3,IF(AND(A150&lt;6.2,B150&gt;=2.85,B150&gt;=2.75,H150&gt;=11.8,D150&lt;2.2,H150&lt;16.284,D150&gt;=1.75,F150&gt;=2.5,F150&gt;=1.5),4.9,IF(AND(G150&lt;0.388,A150&gt;=6.2,B150&gt;=2.85,B150&gt;=2.75,H150&gt;=11.8,D150&lt;2.2,H150&lt;16.284,D150&gt;=1.75,F150&gt;=2.5,F150&gt;=1.5),5.52,IF(AND(G150&gt;=0.388,A150&gt;=6.2,B150&gt;=2.85,B150&gt;=2.75,H150&gt;=11.8,D150&lt;2.2,H150&lt;16.284,D150&gt;=1.75,F150&gt;=2.5,F150&gt;=1.5),5.7,"shouldnthappen")))))))))))))))))))))))))))))))))))))))</f>
        <v>5.333</v>
      </c>
      <c r="T150" s="1" t="n">
        <f aca="false">IF(AND(D150&gt;=0.8,A150&lt;5.45),3.7,IF(AND(D150&gt;=0.35,D150&lt;0.8,A150&lt;5.45),1.56,IF(AND(G150&lt;0.164,F150&lt;2.5,A150&gt;=5.45),1.6,IF(AND(H150&gt;=16.718,F150&gt;=2.5,A150&gt;=5.45),6.4,IF(AND(G150&gt;=0.719,H150&lt;16.718,F150&gt;=2.5,A150&gt;=5.45),5.05,IF(AND(A150&lt;4.35,A150&lt;5.05,D150&lt;0.35,D150&lt;0.8,A150&lt;5.45),1.1,IF(AND(H150&gt;=14.494,A150&gt;=5.05,D150&lt;0.35,D150&lt;0.8,A150&lt;5.45),1.6,IF(AND(G150&lt;0.338,D150&lt;1.25,G150&gt;=0.164,F150&lt;2.5,A150&gt;=5.45),4.1,IF(AND(H150&lt;8.397,D150&gt;=1.25,G150&gt;=0.164,F150&lt;2.5,A150&gt;=5.45),4,IF(AND(H150&lt;11.031,H150&lt;14.494,A150&gt;=5.05,D150&lt;0.35,D150&lt;0.8,A150&lt;5.45),1.5,IF(AND(H150&gt;=11.031,H150&lt;14.494,A150&gt;=5.05,D150&lt;0.35,D150&lt;0.8,A150&lt;5.45),1.44,IF(AND(B150&lt;2.65,H150&gt;=8.397,D150&gt;=1.25,G150&gt;=0.164,F150&lt;2.5,A150&gt;=5.45),4.767,IF(AND(H150&lt;7.388,G150&lt;0.487,G150&lt;0.719,H150&lt;16.718,F150&gt;=2.5,A150&gt;=5.45),5.067,IF(AND(G150&lt;0.533,G150&gt;=0.487,G150&lt;0.719,H150&lt;16.718,F150&gt;=2.5,A150&gt;=5.45),5.8,IF(AND(G150&gt;=0.533,G150&gt;=0.487,G150&lt;0.719,H150&lt;16.718,F150&gt;=2.5,A150&gt;=5.45),5.86,IF(AND(B150&lt;3.25,A150&gt;=4.95,A150&gt;=4.35,A150&lt;5.05,D150&lt;0.35,D150&lt;0.8,A150&lt;5.45),1.2,IF(AND(A150&lt;5.6,H150&lt;11.218,G150&gt;=0.338,D150&lt;1.25,G150&gt;=0.164,F150&lt;2.5,A150&gt;=5.45),3.7,IF(AND(A150&gt;=5.6,H150&lt;11.218,G150&gt;=0.338,D150&lt;1.25,G150&gt;=0.164,F150&lt;2.5,A150&gt;=5.45),3.5,IF(AND(H150&lt;12.668,H150&gt;=11.218,G150&gt;=0.338,D150&lt;1.25,G150&gt;=0.164,F150&lt;2.5,A150&gt;=5.45),3.9,IF(AND(H150&gt;=12.668,H150&gt;=11.218,G150&gt;=0.338,D150&lt;1.25,G150&gt;=0.164,F150&lt;2.5,A150&gt;=5.45),4,IF(AND(H150&gt;=15.705,B150&gt;=2.65,H150&gt;=8.397,D150&gt;=1.25,G150&gt;=0.164,F150&lt;2.5,A150&gt;=5.45),4.8,IF(AND(B150&lt;2.75,H150&gt;=7.388,G150&lt;0.487,G150&lt;0.719,H150&lt;16.718,F150&gt;=2.5,A150&gt;=5.45),5.26,IF(AND(B150&lt;2.95,A150&lt;4.5,A150&lt;4.95,A150&gt;=4.35,A150&lt;5.05,D150&lt;0.35,D150&lt;0.8,A150&lt;5.45),1.4,IF(AND(B150&gt;=2.95,A150&lt;4.5,A150&lt;4.95,A150&gt;=4.35,A150&lt;5.05,D150&lt;0.35,D150&lt;0.8,A150&lt;5.45),1.3,IF(AND(H150&gt;=13.924,A150&gt;=4.5,A150&lt;4.95,A150&gt;=4.35,A150&lt;5.05,D150&lt;0.35,D150&lt;0.8,A150&lt;5.45),1.5,IF(AND(G150&lt;0.252,B150&gt;=3.25,A150&gt;=4.95,A150&gt;=4.35,A150&lt;5.05,D150&lt;0.35,D150&lt;0.8,A150&lt;5.45),1.4,IF(AND(G150&gt;=0.252,B150&gt;=3.25,A150&gt;=4.95,A150&gt;=4.35,A150&lt;5.05,D150&lt;0.35,D150&lt;0.8,A150&lt;5.45),1.32,IF(AND(G150&gt;=0.473,H150&lt;15.705,B150&gt;=2.65,H150&gt;=8.397,D150&gt;=1.25,G150&gt;=0.164,F150&lt;2.5,A150&gt;=5.45),4.7,IF(AND(B150&gt;=3.15,B150&gt;=2.75,H150&gt;=7.388,G150&lt;0.487,G150&lt;0.719,H150&lt;16.718,F150&gt;=2.5,A150&gt;=5.45),5.7,IF(AND(B150&lt;3.15,H150&lt;13.924,A150&gt;=4.5,A150&lt;4.95,A150&gt;=4.35,A150&lt;5.05,D150&lt;0.35,D150&lt;0.8,A150&lt;5.45),1.433,IF(AND(B150&gt;=3.15,H150&lt;13.924,A150&gt;=4.5,A150&lt;4.95,A150&gt;=4.35,A150&lt;5.05,D150&lt;0.35,D150&lt;0.8,A150&lt;5.45),1.4,IF(AND(H150&gt;=14.81,G150&lt;0.473,H150&lt;15.705,B150&gt;=2.65,H150&gt;=8.397,D150&gt;=1.25,G150&gt;=0.164,F150&lt;2.5,A150&gt;=5.45),4.2,IF(AND(A150&lt;6.65,B150&lt;3.15,B150&gt;=2.75,H150&gt;=7.388,G150&lt;0.487,G150&lt;0.719,H150&lt;16.718,F150&gt;=2.5,A150&gt;=5.45),5.6,IF(AND(A150&gt;=6.65,B150&lt;3.15,B150&gt;=2.75,H150&gt;=7.388,G150&lt;0.487,G150&lt;0.719,H150&lt;16.718,F150&gt;=2.5,A150&gt;=5.45),5.4,IF(AND(A150&lt;6.15,H150&lt;14.81,G150&lt;0.473,H150&lt;15.705,B150&gt;=2.65,H150&gt;=8.397,D150&gt;=1.25,G150&gt;=0.164,F150&lt;2.5,A150&gt;=5.45),4.5,IF(AND(A150&gt;=6.15,H150&lt;14.81,G150&lt;0.473,H150&lt;15.705,B150&gt;=2.65,H150&gt;=8.397,D150&gt;=1.25,G150&gt;=0.164,F150&lt;2.5,A150&gt;=5.45),4.4,"shouldnthappen"))))))))))))))))))))))))))))))))))))</f>
        <v>5.6</v>
      </c>
      <c r="U150" s="1" t="n">
        <f aca="false">IF(AND(G150&gt;=0.934,F150&lt;1.5),1.7,IF(AND(D150&lt;0.15,D150&lt;0.25,G150&lt;0.934,F150&lt;1.5),1.38,IF(AND(H150&gt;=14.379,D150&gt;=0.25,G150&lt;0.934,F150&lt;1.5),1.7,IF(AND(A150&lt;5.3,D150&lt;1.35,F150&lt;2.5,F150&gt;=1.5),3.15,IF(AND(H150&lt;7.148,D150&gt;=1.35,F150&lt;2.5,F150&gt;=1.5),3.9,IF(AND(G150&lt;0.352,A150&lt;6.15,F150&gt;=2.5,F150&gt;=1.5),4.5,IF(AND(G150&gt;=0.352,A150&lt;6.15,F150&gt;=2.5,F150&gt;=1.5),4.92,IF(AND(B150&lt;2.85,A150&gt;=6.15,F150&gt;=2.5,F150&gt;=1.5),6.2,IF(AND(D150&gt;=0.45,H150&lt;14.379,D150&gt;=0.25,G150&lt;0.934,F150&lt;1.5),1.65,IF(AND(G150&gt;=0.857,A150&gt;=5.3,D150&lt;1.35,F150&lt;2.5,F150&gt;=1.5),4.3,IF(AND(A150&gt;=7.25,B150&gt;=2.85,A150&gt;=6.15,F150&gt;=2.5,F150&gt;=1.5),6.425,IF(AND(H150&lt;9.499,A150&lt;5.05,D150&gt;=0.15,D150&lt;0.25,G150&lt;0.934,F150&lt;1.5),1.4,IF(AND(A150&gt;=5.45,A150&gt;=5.05,D150&gt;=0.15,D150&lt;0.25,G150&lt;0.934,F150&lt;1.5),1.3,IF(AND(B150&gt;=4.15,D150&lt;0.45,H150&lt;14.379,D150&gt;=0.25,G150&lt;0.934,F150&lt;1.5),1.5,IF(AND(A150&gt;=5.75,G150&lt;0.857,A150&gt;=5.3,D150&lt;1.35,F150&lt;2.5,F150&gt;=1.5),4.02,IF(AND(A150&lt;6.65,G150&lt;0.333,H150&gt;=7.148,D150&gt;=1.35,F150&lt;2.5,F150&gt;=1.5),4.475,IF(AND(A150&gt;=6.65,G150&lt;0.333,H150&gt;=7.148,D150&gt;=1.35,F150&lt;2.5,F150&gt;=1.5),4.8,IF(AND(D150&gt;=1.45,G150&gt;=0.333,H150&gt;=7.148,D150&gt;=1.35,F150&lt;2.5,F150&gt;=1.5),4.85,IF(AND(G150&gt;=0.861,A150&lt;7.25,B150&gt;=2.85,A150&gt;=6.15,F150&gt;=2.5,F150&gt;=1.5),5.2,IF(AND(G150&lt;0.571,H150&gt;=9.499,A150&lt;5.05,D150&gt;=0.15,D150&lt;0.25,G150&lt;0.934,F150&lt;1.5),1.2,IF(AND(G150&gt;=0.571,H150&gt;=9.499,A150&lt;5.05,D150&gt;=0.15,D150&lt;0.25,G150&lt;0.934,F150&lt;1.5),1.3,IF(AND(H150&lt;9.283,A150&lt;5.45,A150&gt;=5.05,D150&gt;=0.15,D150&lt;0.25,G150&lt;0.934,F150&lt;1.5),1.5,IF(AND(H150&gt;=9.283,A150&lt;5.45,A150&gt;=5.05,D150&gt;=0.15,D150&lt;0.25,G150&lt;0.934,F150&lt;1.5),1.425,IF(AND(A150&lt;4.9,B150&lt;4.15,D150&lt;0.45,H150&lt;14.379,D150&gt;=0.25,G150&lt;0.934,F150&lt;1.5),1.4,IF(AND(A150&gt;=4.9,B150&lt;4.15,D150&lt;0.45,H150&lt;14.379,D150&gt;=0.25,G150&lt;0.934,F150&lt;1.5),1.325,IF(AND(G150&lt;0.572,A150&lt;5.75,G150&lt;0.857,A150&gt;=5.3,D150&lt;1.35,F150&lt;2.5,F150&gt;=1.5),3.65,IF(AND(G150&gt;=0.572,A150&lt;5.75,G150&lt;0.857,A150&gt;=5.3,D150&lt;1.35,F150&lt;2.5,F150&gt;=1.5),3.9,IF(AND(A150&lt;6.75,D150&lt;1.45,G150&gt;=0.333,H150&gt;=7.148,D150&gt;=1.35,F150&lt;2.5,F150&gt;=1.5),4.4,IF(AND(A150&gt;=6.75,D150&lt;1.45,G150&gt;=0.333,H150&gt;=7.148,D150&gt;=1.35,F150&lt;2.5,F150&gt;=1.5),4.78,IF(AND(A150&lt;6.6,B150&lt;3.25,G150&lt;0.861,A150&lt;7.25,B150&gt;=2.85,A150&gt;=6.15,F150&gt;=2.5,F150&gt;=1.5),5.333,IF(AND(H150&lt;11.461,B150&gt;=3.25,G150&lt;0.861,A150&lt;7.25,B150&gt;=2.85,A150&gt;=6.15,F150&gt;=2.5,F150&gt;=1.5),6.025,IF(AND(H150&gt;=11.461,B150&gt;=3.25,G150&lt;0.861,A150&lt;7.25,B150&gt;=2.85,A150&gt;=6.15,F150&gt;=2.5,F150&gt;=1.5),5.667,IF(AND(H150&gt;=14.564,A150&gt;=6.6,B150&lt;3.25,G150&lt;0.861,A150&lt;7.25,B150&gt;=2.85,A150&gt;=6.15,F150&gt;=2.5,F150&gt;=1.5),5.4,IF(AND(D150&gt;=2.35,H150&lt;14.564,A150&gt;=6.6,B150&lt;3.25,G150&lt;0.861,A150&lt;7.25,B150&gt;=2.85,A150&gt;=6.15,F150&gt;=2.5,F150&gt;=1.5),5.6,IF(AND(A150&lt;6.85,D150&lt;2.35,H150&lt;14.564,A150&gt;=6.6,B150&lt;3.25,G150&lt;0.861,A150&lt;7.25,B150&gt;=2.85,A150&gt;=6.15,F150&gt;=2.5,F150&gt;=1.5),5.9,IF(AND(A150&gt;=6.85,D150&lt;2.35,H150&lt;14.564,A150&gt;=6.6,B150&lt;3.25,G150&lt;0.861,A150&lt;7.25,B150&gt;=2.85,A150&gt;=6.15,F150&gt;=2.5,F150&gt;=1.5),5.78,"shouldnthappen"))))))))))))))))))))))))))))))))))))</f>
        <v>5.333</v>
      </c>
      <c r="V150" s="1" t="n">
        <f aca="false">IF(AND(H150&lt;5.748,A150&lt;5.05,D150&lt;0.75),1,IF(AND(B150&lt;3.15,H150&gt;=5.748,A150&lt;5.05,D150&lt;0.75),1.475,IF(AND(G150&gt;=0.801,D150&lt;0.25,A150&gt;=5.05,D150&lt;0.75),1.7,IF(AND(D150&gt;=0.45,D150&gt;=0.25,A150&gt;=5.05,D150&lt;0.75),1.7,IF(AND(B150&lt;2.35,F150&lt;2.5,B150&lt;2.75,D150&gt;=0.75),4.16,IF(AND(D150&lt;1.75,F150&gt;=2.5,B150&lt;2.75,D150&gt;=0.75),4.875,IF(AND(D150&gt;=1.75,F150&gt;=2.5,B150&lt;2.75,D150&gt;=0.75),5.333,IF(AND(H150&gt;=16.284,D150&gt;=1.55,B150&gt;=2.75,D150&gt;=0.75),6.6,IF(AND(H150&gt;=14.144,B150&gt;=3.15,H150&gt;=5.748,A150&lt;5.05,D150&lt;0.75),1.3,IF(AND(A150&lt;5.45,G150&lt;0.801,D150&lt;0.25,A150&gt;=5.05,D150&lt;0.75),1.5,IF(AND(A150&gt;=5.45,G150&lt;0.801,D150&lt;0.25,A150&gt;=5.05,D150&lt;0.75),1.34,IF(AND(B150&lt;3.75,D150&lt;0.45,D150&gt;=0.25,A150&gt;=5.05,D150&lt;0.75),1.467,IF(AND(B150&gt;=3.75,D150&lt;0.45,D150&gt;=0.25,A150&gt;=5.05,D150&lt;0.75),1.767,IF(AND(G150&gt;=0.896,B150&gt;=2.35,F150&lt;2.5,B150&lt;2.75,D150&gt;=0.75),4.9,IF(AND(H150&lt;15.504,D150&lt;1.35,D150&lt;1.55,B150&gt;=2.75,D150&gt;=0.75),4.2,IF(AND(H150&gt;=15.504,D150&lt;1.35,D150&lt;1.55,B150&gt;=2.75,D150&gt;=0.75),4.6,IF(AND(H150&lt;9.767,D150&gt;=1.35,D150&lt;1.55,B150&gt;=2.75,D150&gt;=0.75),5.1,IF(AND(A150&lt;4.5,H150&lt;14.144,B150&gt;=3.15,H150&gt;=5.748,A150&lt;5.05,D150&lt;0.75),1.3,IF(AND(A150&gt;=4.5,H150&lt;14.144,B150&gt;=3.15,H150&gt;=5.748,A150&lt;5.05,D150&lt;0.75),1.4,IF(AND(D150&gt;=1.15,G150&lt;0.896,B150&gt;=2.35,F150&lt;2.5,B150&lt;2.75,D150&gt;=0.75),4.04,IF(AND(B150&lt;2.9,H150&gt;=9.767,D150&gt;=1.35,D150&lt;1.55,B150&gt;=2.75,D150&gt;=0.75),4.8,IF(AND(D150&lt;1.7,A150&gt;=7.05,H150&lt;16.284,D150&gt;=1.55,B150&gt;=2.75,D150&gt;=0.75),5.8,IF(AND(D150&gt;=1.7,A150&gt;=7.05,H150&lt;16.284,D150&gt;=1.55,B150&gt;=2.75,D150&gt;=0.75),6.3,IF(AND(B150&lt;2.45,D150&lt;1.15,G150&lt;0.896,B150&gt;=2.35,F150&lt;2.5,B150&lt;2.75,D150&gt;=0.75),3.767,IF(AND(B150&gt;=2.45,D150&lt;1.15,G150&lt;0.896,B150&gt;=2.35,F150&lt;2.5,B150&lt;2.75,D150&gt;=0.75),3.167,IF(AND(B150&gt;=3.15,B150&gt;=2.9,H150&gt;=9.767,D150&gt;=1.35,D150&lt;1.55,B150&gt;=2.75,D150&gt;=0.75),4.7,IF(AND(D150&lt;1.9,D150&lt;2.05,A150&lt;7.05,H150&lt;16.284,D150&gt;=1.55,B150&gt;=2.75,D150&gt;=0.75),4.82,IF(AND(D150&gt;=1.9,D150&lt;2.05,A150&lt;7.05,H150&lt;16.284,D150&gt;=1.55,B150&gt;=2.75,D150&gt;=0.75),5.067,IF(AND(H150&lt;12.721,B150&lt;3.15,B150&gt;=2.9,H150&gt;=9.767,D150&gt;=1.35,D150&lt;1.55,B150&gt;=2.75,D150&gt;=0.75),4.5,IF(AND(H150&gt;=12.721,B150&lt;3.15,B150&gt;=2.9,H150&gt;=9.767,D150&gt;=1.35,D150&lt;1.55,B150&gt;=2.75,D150&gt;=0.75),4.433,IF(AND(H150&lt;9.525,G150&lt;0.364,D150&gt;=2.05,A150&lt;7.05,H150&lt;16.284,D150&gt;=1.55,B150&gt;=2.75,D150&gt;=0.75),5.1,IF(AND(A150&lt;6.25,G150&gt;=0.364,D150&gt;=2.05,A150&lt;7.05,H150&lt;16.284,D150&gt;=1.55,B150&gt;=2.75,D150&gt;=0.75),5.4,IF(AND(H150&lt;10.898,H150&gt;=9.525,G150&lt;0.364,D150&gt;=2.05,A150&lt;7.05,H150&lt;16.284,D150&gt;=1.55,B150&gt;=2.75,D150&gt;=0.75),5.6,IF(AND(H150&lt;8.711,A150&gt;=6.25,G150&gt;=0.364,D150&gt;=2.05,A150&lt;7.05,H150&lt;16.284,D150&gt;=1.55,B150&gt;=2.75,D150&gt;=0.75),5.7,IF(AND(H150&gt;=8.711,A150&gt;=6.25,G150&gt;=0.364,D150&gt;=2.05,A150&lt;7.05,H150&lt;16.284,D150&gt;=1.55,B150&gt;=2.75,D150&gt;=0.75),5.84,IF(AND(D150&lt;2.2,H150&gt;=10.898,H150&gt;=9.525,G150&lt;0.364,D150&gt;=2.05,A150&lt;7.05,H150&lt;16.284,D150&gt;=1.55,B150&gt;=2.75,D150&gt;=0.75),5.4,IF(AND(D150&gt;=2.2,H150&gt;=10.898,H150&gt;=9.525,G150&lt;0.364,D150&gt;=2.05,A150&lt;7.05,H150&lt;16.284,D150&gt;=1.55,B150&gt;=2.75,D150&gt;=0.75),5.3,"shouldnthappen")))))))))))))))))))))))))))))))))))))</f>
        <v>5.067</v>
      </c>
      <c r="W150" s="1" t="n">
        <f aca="false">IF(AND(H150&lt;6.926,D150&gt;=0.35,D150&lt;0.8),1.9,IF(AND(H150&gt;=6.926,D150&gt;=0.35,D150&lt;0.8),1.533,IF(AND(H150&lt;13.492,A150&lt;4.75,D150&lt;0.35,D150&lt;0.8),1.1,IF(AND(H150&gt;=13.492,A150&lt;4.75,D150&lt;0.35,D150&lt;0.8),1.375,IF(AND(B150&lt;2.75,A150&gt;=5.85,F150&lt;2.5,D150&gt;=0.8),4.833,IF(AND(B150&lt;3.3,A150&gt;=7.05,F150&gt;=2.5,D150&gt;=0.8),5.8,IF(AND(B150&gt;=3.3,A150&gt;=7.05,F150&gt;=2.5,D150&gt;=0.8),6.325,IF(AND(D150&gt;=0.25,A150&lt;5.05,A150&gt;=4.75,D150&lt;0.35,D150&lt;0.8),1.3,IF(AND(B150&lt;3.6,A150&gt;=5.05,A150&gt;=4.75,D150&lt;0.35,D150&lt;0.8),1.4,IF(AND(H150&lt;10.194,G150&lt;0.412,A150&lt;5.85,F150&lt;2.5,D150&gt;=0.8),4.133,IF(AND(H150&gt;=10.194,G150&lt;0.412,A150&lt;5.85,F150&lt;2.5,D150&gt;=0.8),4.5,IF(AND(A150&lt;5.35,G150&gt;=0.412,A150&lt;5.85,F150&lt;2.5,D150&gt;=0.8),3.15,IF(AND(A150&lt;6.2,B150&gt;=2.75,A150&gt;=5.85,F150&lt;2.5,D150&gt;=0.8),4.3,IF(AND(H150&lt;5.767,A150&lt;6.2,A150&lt;7.05,F150&gt;=2.5,D150&gt;=0.8),4.5,IF(AND(G150&gt;=0.861,A150&gt;=6.2,A150&lt;7.05,F150&gt;=2.5,D150&gt;=0.8),5.2,IF(AND(B150&lt;3.15,D150&lt;0.25,A150&lt;5.05,A150&gt;=4.75,D150&lt;0.35,D150&lt;0.8),1.55,IF(AND(A150&lt;5.45,B150&gt;=3.6,A150&gt;=5.05,A150&gt;=4.75,D150&lt;0.35,D150&lt;0.8),1.5,IF(AND(A150&gt;=5.45,B150&gt;=3.6,A150&gt;=5.05,A150&gt;=4.75,D150&lt;0.35,D150&lt;0.8),1.4,IF(AND(G150&gt;=0.772,A150&gt;=5.35,G150&gt;=0.412,A150&lt;5.85,F150&lt;2.5,D150&gt;=0.8),3.9,IF(AND(D150&gt;=1.45,A150&gt;=6.2,B150&gt;=2.75,A150&gt;=5.85,F150&lt;2.5,D150&gt;=0.8),4.775,IF(AND(G150&lt;0.5,H150&gt;=5.767,A150&lt;6.2,A150&lt;7.05,F150&gt;=2.5,D150&gt;=0.8),5.1,IF(AND(G150&gt;=0.5,H150&gt;=5.767,A150&lt;6.2,A150&lt;7.05,F150&gt;=2.5,D150&gt;=0.8),4.95,IF(AND(B150&gt;=3.25,G150&lt;0.861,A150&gt;=6.2,A150&lt;7.05,F150&gt;=2.5,D150&gt;=0.8),5.75,IF(AND(A150&lt;4.95,B150&gt;=3.15,D150&lt;0.25,A150&lt;5.05,A150&gt;=4.75,D150&lt;0.35,D150&lt;0.8),1.4,IF(AND(A150&lt;5.65,G150&lt;0.772,A150&gt;=5.35,G150&gt;=0.412,A150&lt;5.85,F150&lt;2.5,D150&gt;=0.8),3.6,IF(AND(A150&gt;=5.65,G150&lt;0.772,A150&gt;=5.35,G150&gt;=0.412,A150&lt;5.85,F150&lt;2.5,D150&gt;=0.8),3.5,IF(AND(B150&gt;=3.15,D150&lt;1.45,A150&gt;=6.2,B150&gt;=2.75,A150&gt;=5.85,F150&lt;2.5,D150&gt;=0.8),4.7,IF(AND(A150&gt;=6.65,B150&lt;3.25,G150&lt;0.861,A150&gt;=6.2,A150&lt;7.05,F150&gt;=2.5,D150&gt;=0.8),5.567,IF(AND(H150&lt;9.499,A150&gt;=4.95,B150&gt;=3.15,D150&lt;0.25,A150&lt;5.05,A150&gt;=4.75,D150&lt;0.35,D150&lt;0.8),1.4,IF(AND(H150&gt;=9.499,A150&gt;=4.95,B150&gt;=3.15,D150&lt;0.25,A150&lt;5.05,A150&gt;=4.75,D150&lt;0.35,D150&lt;0.8),1.2,IF(AND(G150&lt;0.765,B150&lt;3.15,D150&lt;1.45,A150&gt;=6.2,B150&gt;=2.75,A150&gt;=5.85,F150&lt;2.5,D150&gt;=0.8),4.4,IF(AND(G150&gt;=0.765,B150&lt;3.15,D150&lt;1.45,A150&gt;=6.2,B150&gt;=2.75,A150&gt;=5.85,F150&lt;2.5,D150&gt;=0.8),4.6,IF(AND(H150&lt;10.667,A150&lt;6.65,B150&lt;3.25,G150&lt;0.861,A150&gt;=6.2,A150&lt;7.05,F150&gt;=2.5,D150&gt;=0.8),5.167,IF(AND(G150&lt;0.627,H150&gt;=10.667,A150&lt;6.65,B150&lt;3.25,G150&lt;0.861,A150&gt;=6.2,A150&lt;7.05,F150&gt;=2.5,D150&gt;=0.8),5.64,IF(AND(G150&gt;=0.627,H150&gt;=10.667,A150&lt;6.65,B150&lt;3.25,G150&lt;0.861,A150&gt;=6.2,A150&lt;7.05,F150&gt;=2.5,D150&gt;=0.8),5.1,"shouldnthappen")))))))))))))))))))))))))))))))))))</f>
        <v>5.167</v>
      </c>
      <c r="X150" s="1" t="n">
        <f aca="false">IF(AND(B150&lt;3.05,H150&lt;6.697,A150&lt;5.45),4.1,IF(AND(B150&gt;=3.05,H150&lt;6.697,A150&lt;5.45),1.48,IF(AND(D150&lt;0.7,A150&lt;5.9,A150&gt;=5.45),1.4,IF(AND(A150&lt;4.35,B150&lt;3.3,H150&gt;=6.697,A150&lt;5.45),1.1,IF(AND(G150&lt;0.372,D150&gt;=0.7,A150&lt;5.9,A150&gt;=5.45),4.36,IF(AND(A150&gt;=4.9,A150&gt;=4.35,B150&lt;3.3,H150&gt;=6.697,A150&lt;5.45),1.6,IF(AND(H150&gt;=14.171,A150&lt;5.15,B150&gt;=3.3,H150&gt;=6.697,A150&lt;5.45),1.6,IF(AND(G150&lt;0.451,A150&gt;=5.15,B150&gt;=3.3,H150&gt;=6.697,A150&lt;5.45),1.367,IF(AND(G150&gt;=0.451,A150&gt;=5.15,B150&gt;=3.3,H150&gt;=6.697,A150&lt;5.45),1.5,IF(AND(G150&lt;0.332,D150&lt;1.45,F150&lt;2.5,A150&gt;=5.9,A150&gt;=5.45),4.35,IF(AND(A150&lt;6.15,D150&gt;=1.45,F150&lt;2.5,A150&gt;=5.9,A150&gt;=5.45),5.1,IF(AND(D150&gt;=2.4,G150&lt;0.432,F150&gt;=2.5,A150&gt;=5.9,A150&gt;=5.45),5.78,IF(AND(A150&lt;6.15,G150&gt;=0.432,F150&gt;=2.5,A150&gt;=5.9,A150&gt;=5.45),4.9,IF(AND(B150&lt;3.1,A150&lt;4.9,A150&gt;=4.35,B150&lt;3.3,H150&gt;=6.697,A150&lt;5.45),1.4,IF(AND(B150&gt;=3.1,A150&lt;4.9,A150&gt;=4.35,B150&lt;3.3,H150&gt;=6.697,A150&lt;5.45),1.3,IF(AND(G150&lt;0.343,H150&lt;14.171,A150&lt;5.15,B150&gt;=3.3,H150&gt;=6.697,A150&lt;5.45),1.433,IF(AND(G150&gt;=0.343,H150&lt;14.171,A150&lt;5.15,B150&gt;=3.3,H150&gt;=6.697,A150&lt;5.45),1.525,IF(AND(D150&lt;1.05,B150&lt;2.55,G150&gt;=0.372,D150&gt;=0.7,A150&lt;5.9,A150&gt;=5.45),3.7,IF(AND(H150&lt;10.596,B150&gt;=2.55,G150&gt;=0.372,D150&gt;=0.7,A150&lt;5.9,A150&gt;=5.45),3.525,IF(AND(H150&gt;=10.596,B150&gt;=2.55,G150&gt;=0.372,D150&gt;=0.7,A150&lt;5.9,A150&gt;=5.45),3.9,IF(AND(H150&lt;14.314,G150&gt;=0.332,D150&lt;1.45,F150&lt;2.5,A150&gt;=5.9,A150&gt;=5.45),4.4,IF(AND(H150&gt;=14.314,G150&gt;=0.332,D150&lt;1.45,F150&lt;2.5,A150&gt;=5.9,A150&gt;=5.45),4.7,IF(AND(H150&lt;13.906,A150&gt;=6.15,D150&gt;=1.45,F150&lt;2.5,A150&gt;=5.9,A150&gt;=5.45),4.675,IF(AND(H150&gt;=13.906,A150&gt;=6.15,D150&gt;=1.45,F150&lt;2.5,A150&gt;=5.9,A150&gt;=5.45),4.9,IF(AND(G150&lt;0.093,D150&lt;2.4,G150&lt;0.432,F150&gt;=2.5,A150&gt;=5.9,A150&gt;=5.45),5.6,IF(AND(B150&lt;2.95,A150&gt;=6.15,G150&gt;=0.432,F150&gt;=2.5,A150&gt;=5.9,A150&gt;=5.45),5.86,IF(AND(A150&lt;5.55,D150&gt;=1.05,B150&lt;2.55,G150&gt;=0.372,D150&gt;=0.7,A150&lt;5.9,A150&gt;=5.45),4,IF(AND(A150&gt;=5.55,D150&gt;=1.05,B150&lt;2.55,G150&gt;=0.372,D150&gt;=0.7,A150&lt;5.9,A150&gt;=5.45),3.9,IF(AND(D150&lt;1.7,G150&gt;=0.093,D150&lt;2.4,G150&lt;0.432,F150&gt;=2.5,A150&gt;=5.9,A150&gt;=5.45),5.05,IF(AND(G150&gt;=0.774,B150&gt;=2.95,A150&gt;=6.15,G150&gt;=0.432,F150&gt;=2.5,A150&gt;=5.9,A150&gt;=5.45),5.3,IF(AND(G150&gt;=0.312,D150&gt;=1.7,G150&gt;=0.093,D150&lt;2.4,G150&lt;0.432,F150&gt;=2.5,A150&gt;=5.9,A150&gt;=5.45),5.4,IF(AND(D150&lt;2.45,G150&lt;0.774,B150&gt;=2.95,A150&gt;=6.15,G150&gt;=0.432,F150&gt;=2.5,A150&gt;=5.9,A150&gt;=5.45),5.66,IF(AND(D150&gt;=2.45,G150&lt;0.774,B150&gt;=2.95,A150&gt;=6.15,G150&gt;=0.432,F150&gt;=2.5,A150&gt;=5.9,A150&gt;=5.45),6,IF(AND(G150&gt;=0.301,G150&lt;0.312,D150&gt;=1.7,G150&gt;=0.093,D150&lt;2.4,G150&lt;0.432,F150&gt;=2.5,A150&gt;=5.9,A150&gt;=5.45),5.1,IF(AND(A150&lt;6.45,G150&lt;0.301,G150&lt;0.312,D150&gt;=1.7,G150&gt;=0.093,D150&lt;2.4,G150&lt;0.432,F150&gt;=2.5,A150&gt;=5.9,A150&gt;=5.45),5.3,IF(AND(A150&gt;=6.45,G150&lt;0.301,G150&lt;0.312,D150&gt;=1.7,G150&gt;=0.093,D150&lt;2.4,G150&lt;0.432,F150&gt;=2.5,A150&gt;=5.9,A150&gt;=5.45),5.2,"shouldnthappen"))))))))))))))))))))))))))))))))))))</f>
        <v>5.1</v>
      </c>
      <c r="Y150" s="1" t="n">
        <f aca="false">IF(AND(H150&lt;6.51,F150&lt;1.5),1.8,IF(AND(H150&gt;=16.674,F150&gt;=1.5),6.533,IF(AND(D150&gt;=0.45,H150&gt;=6.51,F150&lt;1.5),1.667,IF(AND(H150&gt;=13.805,G150&lt;0.154,H150&lt;16.674,F150&gt;=1.5),6.7,IF(AND(D150&lt;0.15,A150&lt;5.05,D150&lt;0.45,H150&gt;=6.51,F150&lt;1.5),1.4,IF(AND(H150&gt;=13.586,A150&gt;=5.05,D150&lt;0.45,H150&gt;=6.51,F150&lt;1.5),1.3,IF(AND(F150&lt;2.5,H150&lt;13.805,G150&lt;0.154,H150&lt;16.674,F150&gt;=1.5),4.6,IF(AND(H150&lt;8.929,D150&lt;1.35,G150&gt;=0.154,H150&lt;16.674,F150&gt;=1.5),3.64,IF(AND(G150&lt;0.05,H150&lt;13.586,A150&gt;=5.05,D150&lt;0.45,H150&gt;=6.51,F150&lt;1.5),1.4,IF(AND(G150&gt;=0.107,F150&gt;=2.5,H150&lt;13.805,G150&lt;0.154,H150&lt;16.674,F150&gt;=1.5),5.3,IF(AND(B150&gt;=2.75,H150&gt;=8.929,D150&lt;1.35,G150&gt;=0.154,H150&lt;16.674,F150&gt;=1.5),4.433,IF(AND(D150&gt;=1.55,F150&lt;2.5,D150&gt;=1.35,G150&gt;=0.154,H150&lt;16.674,F150&gt;=1.5),4.975,IF(AND(H150&lt;6.93,F150&gt;=2.5,D150&gt;=1.35,G150&gt;=0.154,H150&lt;16.674,F150&gt;=1.5),4.5,IF(AND(H150&lt;12.675,G150&lt;0.217,D150&gt;=0.15,A150&lt;5.05,D150&lt;0.45,H150&gt;=6.51,F150&lt;1.5),1.4,IF(AND(H150&gt;=12.675,G150&lt;0.217,D150&gt;=0.15,A150&lt;5.05,D150&lt;0.45,H150&gt;=6.51,F150&lt;1.5),1.5,IF(AND(A150&lt;4.65,G150&gt;=0.217,D150&gt;=0.15,A150&lt;5.05,D150&lt;0.45,H150&gt;=6.51,F150&lt;1.5),1.35,IF(AND(D150&lt;0.25,G150&gt;=0.05,H150&lt;13.586,A150&gt;=5.05,D150&lt;0.45,H150&gt;=6.51,F150&lt;1.5),1.467,IF(AND(D150&gt;=0.25,G150&gt;=0.05,H150&lt;13.586,A150&gt;=5.05,D150&lt;0.45,H150&gt;=6.51,F150&lt;1.5),1.5,IF(AND(H150&lt;9.15,G150&lt;0.107,F150&gt;=2.5,H150&lt;13.805,G150&lt;0.154,H150&lt;16.674,F150&gt;=1.5),5.7,IF(AND(H150&gt;=9.15,G150&lt;0.107,F150&gt;=2.5,H150&lt;13.805,G150&lt;0.154,H150&lt;16.674,F150&gt;=1.5),5.6,IF(AND(G150&lt;0.404,B150&lt;2.75,H150&gt;=8.929,D150&lt;1.35,G150&gt;=0.154,H150&lt;16.674,F150&gt;=1.5),4.15,IF(AND(G150&gt;=0.404,B150&lt;2.75,H150&gt;=8.929,D150&lt;1.35,G150&gt;=0.154,H150&lt;16.674,F150&gt;=1.5),3.9,IF(AND(A150&gt;=6.75,D150&lt;1.55,F150&lt;2.5,D150&gt;=1.35,G150&gt;=0.154,H150&lt;16.674,F150&gt;=1.5),4.82,IF(AND(D150&lt;0.25,A150&gt;=4.65,G150&gt;=0.217,D150&gt;=0.15,A150&lt;5.05,D150&lt;0.45,H150&gt;=6.51,F150&lt;1.5),1.325,IF(AND(D150&gt;=0.25,A150&gt;=4.65,G150&gt;=0.217,D150&gt;=0.15,A150&lt;5.05,D150&lt;0.45,H150&gt;=6.51,F150&lt;1.5),1.3,IF(AND(A150&lt;6.55,A150&lt;6.75,D150&lt;1.55,F150&lt;2.5,D150&gt;=1.35,G150&gt;=0.154,H150&lt;16.674,F150&gt;=1.5),4.575,IF(AND(A150&gt;=6.55,A150&lt;6.75,D150&lt;1.55,F150&lt;2.5,D150&gt;=1.35,G150&gt;=0.154,H150&lt;16.674,F150&gt;=1.5),4.4,IF(AND(B150&lt;2.9,D150&lt;2.05,H150&gt;=6.93,F150&gt;=2.5,D150&gt;=1.35,G150&gt;=0.154,H150&lt;16.674,F150&gt;=1.5),5.05,IF(AND(H150&lt;8.884,D150&gt;=2.05,H150&gt;=6.93,F150&gt;=2.5,D150&gt;=1.35,G150&gt;=0.154,H150&lt;16.674,F150&gt;=1.5),5.1,IF(AND(H150&lt;13.711,B150&gt;=2.9,D150&lt;2.05,H150&gt;=6.93,F150&gt;=2.5,D150&gt;=1.35,G150&gt;=0.154,H150&lt;16.674,F150&gt;=1.5),5,IF(AND(H150&gt;=13.711,B150&gt;=2.9,D150&lt;2.05,H150&gt;=6.93,F150&gt;=2.5,D150&gt;=1.35,G150&gt;=0.154,H150&lt;16.674,F150&gt;=1.5),5.8,IF(AND(B150&lt;3.15,H150&gt;=8.884,D150&gt;=2.05,H150&gt;=6.93,F150&gt;=2.5,D150&gt;=1.35,G150&gt;=0.154,H150&lt;16.674,F150&gt;=1.5),5.56,IF(AND(B150&gt;=3.15,H150&gt;=8.884,D150&gt;=2.05,H150&gt;=6.93,F150&gt;=2.5,D150&gt;=1.35,G150&gt;=0.154,H150&lt;16.674,F150&gt;=1.5),5.9,"shouldnthappen")))))))))))))))))))))))))))))))))</f>
        <v>5</v>
      </c>
      <c r="Z150" s="1" t="n">
        <f aca="false">IF(AND(F150&gt;=2,B150&gt;=3.35),5.6,IF(AND(A150&lt;6.65,H150&gt;=15.076,B150&lt;3.35),4.8,IF(AND(A150&gt;=6.65,H150&gt;=15.076,B150&lt;3.35),6.15,IF(AND(H150&lt;6.542,F150&lt;2,B150&gt;=3.35),1.767,IF(AND(G150&gt;=0.653,D150&lt;0.75,H150&lt;15.076,B150&lt;3.35),1.55,IF(AND(D150&lt;0.15,G150&lt;0.653,D150&lt;0.75,H150&lt;15.076,B150&lt;3.35),1.1,IF(AND(G150&lt;0.356,A150&lt;5.05,H150&gt;=6.542,F150&lt;2,B150&gt;=3.35),1.4,IF(AND(G150&gt;=0.356,A150&lt;5.05,H150&gt;=6.542,F150&lt;2,B150&gt;=3.35),1.3,IF(AND(G150&gt;=0.566,A150&gt;=5.05,H150&gt;=6.542,F150&lt;2,B150&gt;=3.35),1.6,IF(AND(B150&gt;=3.1,D150&gt;=0.15,G150&lt;0.653,D150&lt;0.75,H150&lt;15.076,B150&lt;3.35),1.367,IF(AND(B150&gt;=2.65,D150&lt;1.45,B150&lt;2.75,D150&gt;=0.75,H150&lt;15.076,B150&lt;3.35),3.96,IF(AND(G150&lt;0.352,D150&gt;=1.45,B150&lt;2.75,D150&gt;=0.75,H150&lt;15.076,B150&lt;3.35),4.5,IF(AND(D150&gt;=1.35,A150&lt;6.2,B150&gt;=2.75,D150&gt;=0.75,H150&lt;15.076,B150&lt;3.35),4.733,IF(AND(A150&lt;4.7,B150&lt;3.1,D150&gt;=0.15,G150&lt;0.653,D150&lt;0.75,H150&lt;15.076,B150&lt;3.35),1.36,IF(AND(A150&gt;=4.7,B150&lt;3.1,D150&gt;=0.15,G150&lt;0.653,D150&lt;0.75,H150&lt;15.076,B150&lt;3.35),1.6,IF(AND(A150&lt;5.2,B150&lt;2.65,D150&lt;1.45,B150&lt;2.75,D150&gt;=0.75,H150&lt;15.076,B150&lt;3.35),3.3,IF(AND(A150&lt;6.5,G150&gt;=0.352,D150&gt;=1.45,B150&lt;2.75,D150&gt;=0.75,H150&lt;15.076,B150&lt;3.35),5,IF(AND(A150&gt;=6.5,G150&gt;=0.352,D150&gt;=1.45,B150&lt;2.75,D150&gt;=0.75,H150&lt;15.076,B150&lt;3.35),5.8,IF(AND(H150&lt;8.486,D150&lt;1.35,A150&lt;6.2,B150&gt;=2.75,D150&gt;=0.75,H150&lt;15.076,B150&lt;3.35),3.975,IF(AND(G150&lt;0.187,F150&lt;2.5,A150&gt;=6.2,B150&gt;=2.75,D150&gt;=0.75,H150&lt;15.076,B150&lt;3.35),5,IF(AND(G150&gt;=0.187,F150&lt;2.5,A150&gt;=6.2,B150&gt;=2.75,D150&gt;=0.75,H150&lt;15.076,B150&lt;3.35),4.525,IF(AND(A150&gt;=7.25,F150&gt;=2.5,A150&gt;=6.2,B150&gt;=2.75,D150&gt;=0.75,H150&lt;15.076,B150&lt;3.35),6.5,IF(AND(G150&lt;0.185,B150&lt;3.6,G150&lt;0.566,A150&gt;=5.05,H150&gt;=6.542,F150&lt;2,B150&gt;=3.35),1.45,IF(AND(G150&gt;=0.185,B150&lt;3.6,G150&lt;0.566,A150&gt;=5.05,H150&gt;=6.542,F150&lt;2,B150&gt;=3.35),1.34,IF(AND(G150&lt;0.13,B150&gt;=3.6,G150&lt;0.566,A150&gt;=5.05,H150&gt;=6.542,F150&lt;2,B150&gt;=3.35),1.45,IF(AND(G150&gt;=0.13,B150&gt;=3.6,G150&lt;0.566,A150&gt;=5.05,H150&gt;=6.542,F150&lt;2,B150&gt;=3.35),1.5,IF(AND(D150&lt;1.05,A150&gt;=5.2,B150&lt;2.65,D150&lt;1.45,B150&lt;2.75,D150&gt;=0.75,H150&lt;15.076,B150&lt;3.35),3.5,IF(AND(D150&gt;=1.05,A150&gt;=5.2,B150&lt;2.65,D150&lt;1.45,B150&lt;2.75,D150&gt;=0.75,H150&lt;15.076,B150&lt;3.35),3.94,IF(AND(H150&lt;10.983,H150&gt;=8.486,D150&lt;1.35,A150&lt;6.2,B150&gt;=2.75,D150&gt;=0.75,H150&lt;15.076,B150&lt;3.35),4.38,IF(AND(H150&gt;=10.983,H150&gt;=8.486,D150&lt;1.35,A150&lt;6.2,B150&gt;=2.75,D150&gt;=0.75,H150&lt;15.076,B150&lt;3.35),4.1,IF(AND(B150&gt;=3.25,A150&lt;7.25,F150&gt;=2.5,A150&gt;=6.2,B150&gt;=2.75,D150&gt;=0.75,H150&lt;15.076,B150&lt;3.35),5.7,IF(AND(B150&lt;2.95,B150&lt;3.25,A150&lt;7.25,F150&gt;=2.5,A150&gt;=6.2,B150&gt;=2.75,D150&gt;=0.75,H150&lt;15.076,B150&lt;3.35),5.6,IF(AND(H150&gt;=13.711,B150&gt;=2.95,B150&lt;3.25,A150&lt;7.25,F150&gt;=2.5,A150&gt;=6.2,B150&gt;=2.75,D150&gt;=0.75,H150&lt;15.076,B150&lt;3.35),5.8,IF(AND(A150&gt;=6.8,H150&lt;13.711,B150&gt;=2.95,B150&lt;3.25,A150&lt;7.25,F150&gt;=2.5,A150&gt;=6.2,B150&gt;=2.75,D150&gt;=0.75,H150&lt;15.076,B150&lt;3.35),5.1,IF(AND(H150&lt;12.921,A150&lt;6.8,H150&lt;13.711,B150&gt;=2.95,B150&lt;3.25,A150&lt;7.25,F150&gt;=2.5,A150&gt;=6.2,B150&gt;=2.75,D150&gt;=0.75,H150&lt;15.076,B150&lt;3.35),5.34,IF(AND(H150&gt;=12.921,A150&lt;6.8,H150&lt;13.711,B150&gt;=2.95,B150&lt;3.25,A150&lt;7.25,F150&gt;=2.5,A150&gt;=6.2,B150&gt;=2.75,D150&gt;=0.75,H150&lt;15.076,B150&lt;3.35),5.133,"shouldnthappen"))))))))))))))))))))))))))))))))))))</f>
        <v>5.34</v>
      </c>
      <c r="AA150" s="1" t="n">
        <f aca="false">IF(AND(D150&gt;=0.45,A150&lt;5.05,D150&lt;0.8),1.6,IF(AND(D150&gt;=0.45,A150&gt;=5.05,D150&lt;0.8),1.7,IF(AND(H150&gt;=16.244,F150&gt;=2.5,D150&gt;=0.8),6.533,IF(AND(A150&lt;4.35,D150&lt;0.45,A150&lt;5.05,D150&lt;0.8),1.1,IF(AND(H150&gt;=14.877,D150&lt;0.45,A150&gt;=5.05,D150&lt;0.8),1.3,IF(AND(D150&gt;=1.4,A150&lt;5.65,F150&lt;2.5,D150&gt;=0.8),4.5,IF(AND(A150&gt;=7.25,H150&lt;16.244,F150&gt;=2.5,D150&gt;=0.8),6.5,IF(AND(A150&gt;=4.75,A150&gt;=4.35,D150&lt;0.45,A150&lt;5.05,D150&lt;0.8),1.35,IF(AND(A150&lt;5.3,D150&lt;1.4,A150&lt;5.65,F150&lt;2.5,D150&gt;=0.8),3.1,IF(AND(A150&gt;=6.8,A150&gt;=6.55,A150&gt;=5.65,F150&lt;2.5,D150&gt;=0.8),4.9,IF(AND(H150&lt;5.767,A150&lt;7.25,H150&lt;16.244,F150&gt;=2.5,D150&gt;=0.8),4.5,IF(AND(G150&gt;=0.522,A150&lt;4.75,A150&gt;=4.35,D150&lt;0.45,A150&lt;5.05,D150&lt;0.8),1.2,IF(AND(G150&gt;=0.948,D150&lt;0.35,H150&lt;14.877,D150&lt;0.45,A150&gt;=5.05,D150&lt;0.8),1.7,IF(AND(H150&lt;13.089,D150&gt;=0.35,H150&lt;14.877,D150&lt;0.45,A150&gt;=5.05,D150&lt;0.8),1.5,IF(AND(H150&gt;=13.089,D150&gt;=0.35,H150&lt;14.877,D150&lt;0.45,A150&gt;=5.05,D150&lt;0.8),1.3,IF(AND(B150&gt;=2.95,A150&gt;=5.3,D150&lt;1.4,A150&lt;5.65,F150&lt;2.5,D150&gt;=0.8),4.1,IF(AND(H150&lt;9.181,A150&lt;6.05,A150&lt;6.55,A150&gt;=5.65,F150&lt;2.5,D150&gt;=0.8),5.1,IF(AND(H150&gt;=9.181,A150&lt;6.05,A150&lt;6.55,A150&gt;=5.65,F150&lt;2.5,D150&gt;=0.8),4.3,IF(AND(G150&gt;=0.867,A150&gt;=6.05,A150&lt;6.55,A150&gt;=5.65,F150&lt;2.5,D150&gt;=0.8),4.9,IF(AND(B150&lt;3.05,A150&lt;6.8,A150&gt;=6.55,A150&gt;=5.65,F150&lt;2.5,D150&gt;=0.8),5,IF(AND(B150&gt;=3.05,A150&lt;6.8,A150&gt;=6.55,A150&gt;=5.65,F150&lt;2.5,D150&gt;=0.8),4.55,IF(AND(H150&gt;=14.144,G150&lt;0.522,A150&lt;4.75,A150&gt;=4.35,D150&lt;0.45,A150&lt;5.05,D150&lt;0.8),1.3,IF(AND(B150&lt;2.7,B150&lt;2.95,A150&gt;=5.3,D150&lt;1.4,A150&lt;5.65,F150&lt;2.5,D150&gt;=0.8),3.78,IF(AND(B150&gt;=2.7,B150&lt;2.95,A150&gt;=5.3,D150&lt;1.4,A150&lt;5.65,F150&lt;2.5,D150&gt;=0.8),3.6,IF(AND(G150&lt;0.638,G150&lt;0.867,A150&gt;=6.05,A150&lt;6.55,A150&gt;=5.65,F150&lt;2.5,D150&gt;=0.8),4.433,IF(AND(G150&gt;=0.638,G150&lt;0.867,A150&gt;=6.05,A150&lt;6.55,A150&gt;=5.65,F150&lt;2.5,D150&gt;=0.8),4,IF(AND(A150&lt;6.35,H150&lt;11.146,H150&gt;=5.767,A150&lt;7.25,H150&lt;16.244,F150&gt;=2.5,D150&gt;=0.8),5.1,IF(AND(A150&lt;4.5,H150&lt;14.144,G150&lt;0.522,A150&lt;4.75,A150&gt;=4.35,D150&lt;0.45,A150&lt;5.05,D150&lt;0.8),1.35,IF(AND(A150&gt;=4.5,H150&lt;14.144,G150&lt;0.522,A150&lt;4.75,A150&gt;=4.35,D150&lt;0.45,A150&lt;5.05,D150&lt;0.8),1.4,IF(AND(A150&lt;5.15,B150&lt;3.75,G150&lt;0.948,D150&lt;0.35,H150&lt;14.877,D150&lt;0.45,A150&gt;=5.05,D150&lt;0.8),1.4,IF(AND(A150&gt;=5.15,B150&lt;3.75,G150&lt;0.948,D150&lt;0.35,H150&lt;14.877,D150&lt;0.45,A150&gt;=5.05,D150&lt;0.8),1.5,IF(AND(G150&lt;0.112,B150&gt;=3.75,G150&lt;0.948,D150&lt;0.35,H150&lt;14.877,D150&lt;0.45,A150&gt;=5.05,D150&lt;0.8),1.5,IF(AND(G150&gt;=0.112,B150&gt;=3.75,G150&lt;0.948,D150&lt;0.35,H150&lt;14.877,D150&lt;0.45,A150&gt;=5.05,D150&lt;0.8),1.6,IF(AND(G150&lt;0.075,A150&gt;=6.35,H150&lt;11.146,H150&gt;=5.767,A150&lt;7.25,H150&lt;16.244,F150&gt;=2.5,D150&gt;=0.8),5.5,IF(AND(G150&gt;=0.075,A150&gt;=6.35,H150&lt;11.146,H150&gt;=5.767,A150&lt;7.25,H150&lt;16.244,F150&gt;=2.5,D150&gt;=0.8),5.24,IF(AND(B150&lt;2.95,D150&lt;1.9,H150&gt;=11.146,H150&gt;=5.767,A150&lt;7.25,H150&lt;16.244,F150&gt;=2.5,D150&gt;=0.8),5.65,IF(AND(B150&gt;=2.95,D150&lt;1.9,H150&gt;=11.146,H150&gt;=5.767,A150&lt;7.25,H150&lt;16.244,F150&gt;=2.5,D150&gt;=0.8),5.8,IF(AND(H150&lt;13.42,D150&gt;=1.9,H150&gt;=11.146,H150&gt;=5.767,A150&lt;7.25,H150&lt;16.244,F150&gt;=2.5,D150&gt;=0.8),5.6,IF(AND(H150&gt;=13.42,D150&gt;=1.9,H150&gt;=11.146,H150&gt;=5.767,A150&lt;7.25,H150&lt;16.244,F150&gt;=2.5,D150&gt;=0.8),5.34,"shouldnthappen")))))))))))))))))))))))))))))))))))))))</f>
        <v>5.24</v>
      </c>
      <c r="AB150" s="1" t="n">
        <f aca="false">IF(AND(D150&gt;=0.35,F150&lt;1.5),1.5,IF(AND(F150&lt;2.5,D150&gt;=1.55,F150&gt;=1.5),4.85,IF(AND(H150&lt;8.308,D150&lt;0.15,D150&lt;0.35,F150&lt;1.5),1.5,IF(AND(H150&gt;=8.308,D150&lt;0.15,D150&lt;0.35,F150&lt;1.5),1.4,IF(AND(H150&lt;5.523,D150&gt;=0.15,D150&lt;0.35,F150&lt;1.5),1,IF(AND(G150&lt;0.572,H150&lt;10.688,D150&lt;1.55,F150&gt;=1.5),3.75,IF(AND(B150&gt;=3.5,F150&gt;=2.5,D150&gt;=1.55,F150&gt;=1.5),6.3,IF(AND(A150&gt;=5.65,G150&gt;=0.572,H150&lt;10.688,D150&lt;1.55,F150&gt;=1.5),4.45,IF(AND(B150&gt;=2.85,A150&lt;6.15,H150&gt;=10.688,D150&lt;1.55,F150&gt;=1.5),4.35,IF(AND(H150&gt;=16.284,B150&lt;3.5,F150&gt;=2.5,D150&gt;=1.55,F150&gt;=1.5),6.6,IF(AND(G150&gt;=0.241,G150&lt;0.338,H150&gt;=5.523,D150&gt;=0.15,D150&lt;0.35,F150&lt;1.5),1.25,IF(AND(A150&lt;5.05,G150&gt;=0.338,H150&gt;=5.523,D150&gt;=0.15,D150&lt;0.35,F150&lt;1.5),1.35,IF(AND(B150&lt;2.7,A150&lt;5.65,G150&gt;=0.572,H150&lt;10.688,D150&lt;1.55,F150&gt;=1.5),4,IF(AND(B150&gt;=2.7,A150&lt;5.65,G150&gt;=0.572,H150&lt;10.688,D150&lt;1.55,F150&gt;=1.5),3.6,IF(AND(B150&lt;2.45,B150&lt;2.85,A150&lt;6.15,H150&gt;=10.688,D150&lt;1.55,F150&gt;=1.5),3.7,IF(AND(A150&lt;6.25,B150&lt;2.85,A150&gt;=6.15,H150&gt;=10.688,D150&lt;1.55,F150&gt;=1.5),4.5,IF(AND(A150&gt;=6.25,B150&lt;2.85,A150&gt;=6.15,H150&gt;=10.688,D150&lt;1.55,F150&gt;=1.5),4.86,IF(AND(D150&gt;=1.45,B150&gt;=2.85,A150&gt;=6.15,H150&gt;=10.688,D150&lt;1.55,F150&gt;=1.5),4.8,IF(AND(H150&lt;8.202,H150&lt;16.284,B150&lt;3.5,F150&gt;=2.5,D150&gt;=1.55,F150&gt;=1.5),5.7,IF(AND(A150&gt;=5.1,G150&lt;0.241,G150&lt;0.338,H150&gt;=5.523,D150&gt;=0.15,D150&lt;0.35,F150&lt;1.5),1.5,IF(AND(B150&gt;=3.75,A150&gt;=5.05,G150&gt;=0.338,H150&gt;=5.523,D150&gt;=0.15,D150&lt;0.35,F150&lt;1.5),1.6,IF(AND(A150&lt;5.7,B150&gt;=2.45,B150&lt;2.85,A150&lt;6.15,H150&gt;=10.688,D150&lt;1.55,F150&gt;=1.5),3.9,IF(AND(A150&gt;=5.7,B150&gt;=2.45,B150&lt;2.85,A150&lt;6.15,H150&gt;=10.688,D150&lt;1.55,F150&gt;=1.5),4.02,IF(AND(H150&lt;13.654,D150&lt;1.45,B150&gt;=2.85,A150&gt;=6.15,H150&gt;=10.688,D150&lt;1.55,F150&gt;=1.5),4.333,IF(AND(H150&gt;=13.654,D150&lt;1.45,B150&gt;=2.85,A150&gt;=6.15,H150&gt;=10.688,D150&lt;1.55,F150&gt;=1.5),4.54,IF(AND(A150&lt;6.15,H150&gt;=8.202,H150&lt;16.284,B150&lt;3.5,F150&gt;=2.5,D150&gt;=1.55,F150&gt;=1.5),5,IF(AND(H150&lt;13.924,A150&lt;5.1,G150&lt;0.241,G150&lt;0.338,H150&gt;=5.523,D150&gt;=0.15,D150&lt;0.35,F150&lt;1.5),1.4,IF(AND(H150&gt;=13.924,A150&lt;5.1,G150&lt;0.241,G150&lt;0.338,H150&gt;=5.523,D150&gt;=0.15,D150&lt;0.35,F150&lt;1.5),1.5,IF(AND(D150&lt;0.25,B150&lt;3.75,A150&gt;=5.05,G150&gt;=0.338,H150&gt;=5.523,D150&gt;=0.15,D150&lt;0.35,F150&lt;1.5),1.5,IF(AND(D150&gt;=0.25,B150&lt;3.75,A150&gt;=5.05,G150&gt;=0.338,H150&gt;=5.523,D150&gt;=0.15,D150&lt;0.35,F150&lt;1.5),1.4,IF(AND(H150&lt;8.884,B150&gt;=3.05,A150&gt;=6.15,H150&gt;=8.202,H150&lt;16.284,B150&lt;3.5,F150&gt;=2.5,D150&gt;=1.55,F150&gt;=1.5),5.1,IF(AND(A150&lt;6.45,G150&lt;0.368,B150&lt;3.05,A150&gt;=6.15,H150&gt;=8.202,H150&lt;16.284,B150&lt;3.5,F150&gt;=2.5,D150&gt;=1.55,F150&gt;=1.5),5.525,IF(AND(A150&gt;=6.45,G150&lt;0.368,B150&lt;3.05,A150&gt;=6.15,H150&gt;=8.202,H150&lt;16.284,B150&lt;3.5,F150&gt;=2.5,D150&gt;=1.55,F150&gt;=1.5),5.35,IF(AND(D150&lt;2.25,G150&gt;=0.368,B150&lt;3.05,A150&gt;=6.15,H150&gt;=8.202,H150&lt;16.284,B150&lt;3.5,F150&gt;=2.5,D150&gt;=1.55,F150&gt;=1.5),5.8,IF(AND(D150&gt;=2.25,G150&gt;=0.368,B150&lt;3.05,A150&gt;=6.15,H150&gt;=8.202,H150&lt;16.284,B150&lt;3.5,F150&gt;=2.5,D150&gt;=1.55,F150&gt;=1.5),5.2,IF(AND(H150&lt;10.257,H150&gt;=8.884,B150&gt;=3.05,A150&gt;=6.15,H150&gt;=8.202,H150&lt;16.284,B150&lt;3.5,F150&gt;=2.5,D150&gt;=1.55,F150&gt;=1.5),5.9,IF(AND(H150&gt;=10.257,H150&gt;=8.884,B150&gt;=3.05,A150&gt;=6.15,H150&gt;=8.202,H150&lt;16.284,B150&lt;3.5,F150&gt;=2.5,D150&gt;=1.55,F150&gt;=1.5),5.48,"shouldnthappen")))))))))))))))))))))))))))))))))))))</f>
        <v>5.35</v>
      </c>
      <c r="AC150" s="1" t="n">
        <f aca="false">IF(AND(H150&lt;5.748,A150&lt;5.05,D150&lt;0.8),1,IF(AND(B150&lt;3.35,A150&gt;=5.05,D150&lt;0.8),1.7,IF(AND(A150&lt;5.85,G150&lt;0.154,D150&gt;=0.8),4.5,IF(AND(D150&gt;=0.45,H150&gt;=5.748,A150&lt;5.05,D150&lt;0.8),1.6,IF(AND(G150&gt;=0.934,B150&gt;=3.35,A150&gt;=5.05,D150&lt;0.8),1.7,IF(AND(D150&lt;2.1,A150&gt;=5.85,G150&lt;0.154,D150&gt;=0.8),6.15,IF(AND(D150&gt;=2.1,A150&gt;=5.85,G150&lt;0.154,D150&gt;=0.8),5.5,IF(AND(A150&lt;6.1,D150&gt;=1.55,G150&gt;=0.154,D150&gt;=0.8),5,IF(AND(H150&gt;=14.379,G150&lt;0.934,B150&gt;=3.35,A150&gt;=5.05,D150&lt;0.8),1.58,IF(AND(G150&lt;0.379,A150&gt;=6.1,D150&gt;=1.55,G150&gt;=0.154,D150&gt;=0.8),5.42,IF(AND(H150&lt;13.924,G150&lt;0.227,D150&lt;0.45,H150&gt;=5.748,A150&lt;5.05,D150&lt;0.8),1.4,IF(AND(H150&gt;=13.924,G150&lt;0.227,D150&lt;0.45,H150&gt;=5.748,A150&lt;5.05,D150&lt;0.8),1.5,IF(AND(B150&lt;3.1,G150&gt;=0.227,D150&lt;0.45,H150&gt;=5.748,A150&lt;5.05,D150&lt;0.8),1.1,IF(AND(G150&lt;0.13,H150&lt;14.379,G150&lt;0.934,B150&gt;=3.35,A150&gt;=5.05,D150&lt;0.8),1.4,IF(AND(D150&lt;1.05,A150&lt;5.65,D150&lt;1.35,D150&lt;1.55,G150&gt;=0.154,D150&gt;=0.8),3.7,IF(AND(D150&lt;1.25,A150&gt;=5.65,D150&lt;1.35,D150&lt;1.55,G150&gt;=0.154,D150&gt;=0.8),4.06,IF(AND(D150&gt;=1.25,A150&gt;=5.65,D150&lt;1.35,D150&lt;1.55,G150&gt;=0.154,D150&gt;=0.8),4.425,IF(AND(H150&lt;13.654,D150&lt;1.45,D150&gt;=1.35,D150&lt;1.55,G150&gt;=0.154,D150&gt;=0.8),4.275,IF(AND(G150&lt;0.259,D150&gt;=1.45,D150&gt;=1.35,D150&lt;1.55,G150&gt;=0.154,D150&gt;=0.8),5.1,IF(AND(B150&lt;2.95,G150&gt;=0.379,A150&gt;=6.1,D150&gt;=1.55,G150&gt;=0.154,D150&gt;=0.8),6.3,IF(AND(B150&lt;3.25,B150&gt;=3.1,G150&gt;=0.227,D150&lt;0.45,H150&gt;=5.748,A150&lt;5.05,D150&lt;0.8),1.3,IF(AND(B150&gt;=3.25,B150&gt;=3.1,G150&gt;=0.227,D150&lt;0.45,H150&gt;=5.748,A150&lt;5.05,D150&lt;0.8),1.4,IF(AND(H150&gt;=13.372,G150&gt;=0.13,H150&lt;14.379,G150&lt;0.934,B150&gt;=3.35,A150&gt;=5.05,D150&lt;0.8),1.4,IF(AND(H150&lt;6.69,D150&gt;=1.05,A150&lt;5.65,D150&lt;1.35,D150&lt;1.55,G150&gt;=0.154,D150&gt;=0.8),4.033,IF(AND(H150&gt;=6.69,D150&gt;=1.05,A150&lt;5.65,D150&lt;1.35,D150&lt;1.55,G150&gt;=0.154,D150&gt;=0.8),3.88,IF(AND(B150&lt;2.85,H150&gt;=13.654,D150&lt;1.45,D150&gt;=1.35,D150&lt;1.55,G150&gt;=0.154,D150&gt;=0.8),4.8,IF(AND(B150&gt;=2.85,H150&gt;=13.654,D150&lt;1.45,D150&gt;=1.35,D150&lt;1.55,G150&gt;=0.154,D150&gt;=0.8),4.7,IF(AND(H150&lt;11.681,G150&gt;=0.259,D150&gt;=1.45,D150&gt;=1.35,D150&lt;1.55,G150&gt;=0.154,D150&gt;=0.8),4.85,IF(AND(H150&gt;=11.681,G150&gt;=0.259,D150&gt;=1.45,D150&gt;=1.35,D150&lt;1.55,G150&gt;=0.154,D150&gt;=0.8),4.633,IF(AND(A150&lt;6.25,B150&gt;=2.95,G150&gt;=0.379,A150&gt;=6.1,D150&gt;=1.55,G150&gt;=0.154,D150&gt;=0.8),5.4,IF(AND(D150&lt;0.3,H150&lt;13.372,G150&gt;=0.13,H150&lt;14.379,G150&lt;0.934,B150&gt;=3.35,A150&gt;=5.05,D150&lt;0.8),1.475,IF(AND(D150&gt;=0.3,H150&lt;13.372,G150&gt;=0.13,H150&lt;14.379,G150&lt;0.934,B150&gt;=3.35,A150&gt;=5.05,D150&lt;0.8),1.5,IF(AND(B150&lt;3.15,A150&gt;=6.25,B150&gt;=2.95,G150&gt;=0.379,A150&gt;=6.1,D150&gt;=1.55,G150&gt;=0.154,D150&gt;=0.8),5.7,IF(AND(B150&gt;=3.15,A150&gt;=6.25,B150&gt;=2.95,G150&gt;=0.379,A150&gt;=6.1,D150&gt;=1.55,G150&gt;=0.154,D150&gt;=0.8),5.933,"shouldnthappen"))))))))))))))))))))))))))))))))))</f>
        <v>5.42</v>
      </c>
      <c r="AD150" s="1" t="n">
        <f aca="false">IF(AND(H150&lt;6.621,A150&lt;4.95,D150&lt;0.8),1,IF(AND(H150&lt;14.144,H150&gt;=6.621,A150&lt;4.95,D150&lt;0.8),1.4,IF(AND(H150&gt;=14.144,H150&gt;=6.621,A150&lt;4.95,D150&lt;0.8),1.3,IF(AND(G150&lt;0.13,B150&gt;=3.85,A150&gt;=4.95,D150&lt;0.8),1.3,IF(AND(G150&gt;=0.13,B150&gt;=3.85,A150&gt;=4.95,D150&lt;0.8),1.425,IF(AND(A150&gt;=6.05,B150&lt;2.75,D150&lt;1.55,D150&gt;=0.8),4.9,IF(AND(A150&gt;=7.3,G150&lt;0.119,D150&gt;=1.55,D150&gt;=0.8),6.7,IF(AND(H150&lt;6.555,D150&lt;0.25,B150&lt;3.85,A150&gt;=4.95,D150&lt;0.8),1.7,IF(AND(B150&lt;3.4,D150&gt;=0.25,B150&lt;3.85,A150&gt;=4.95,D150&lt;0.8),1.7,IF(AND(B150&gt;=3.4,D150&gt;=0.25,B150&lt;3.85,A150&gt;=4.95,D150&lt;0.8),1.6,IF(AND(A150&lt;5.05,A150&lt;6.05,B150&lt;2.75,D150&lt;1.55,D150&gt;=0.8),3.3,IF(AND(B150&lt;2.85,D150&lt;1.35,B150&gt;=2.75,D150&lt;1.55,D150&gt;=0.8),4.5,IF(AND(H150&lt;12.206,D150&gt;=1.35,B150&gt;=2.75,D150&lt;1.55,D150&gt;=0.8),4.7,IF(AND(H150&gt;=12.206,D150&gt;=1.35,B150&gt;=2.75,D150&lt;1.55,D150&gt;=0.8),4.52,IF(AND(G150&lt;0.024,A150&lt;7.3,G150&lt;0.119,D150&gt;=1.55,D150&gt;=0.8),5.7,IF(AND(G150&gt;=0.024,A150&lt;7.3,G150&lt;0.119,D150&gt;=1.55,D150&gt;=0.8),5.6,IF(AND(F150&lt;2.5,G150&lt;0.417,G150&gt;=0.119,D150&gt;=1.55,D150&gt;=0.8),5.05,IF(AND(B150&lt;3.15,H150&gt;=6.555,D150&lt;0.25,B150&lt;3.85,A150&gt;=4.95,D150&lt;0.8),1.6,IF(AND(G150&lt;0.356,A150&gt;=5.05,A150&lt;6.05,B150&lt;2.75,D150&lt;1.55,D150&gt;=0.8),4.12,IF(AND(A150&lt;5.65,B150&gt;=2.85,D150&lt;1.35,B150&gt;=2.75,D150&lt;1.55,D150&gt;=0.8),3.6,IF(AND(B150&lt;3.15,F150&gt;=2.5,G150&lt;0.417,G150&gt;=0.119,D150&gt;=1.55,D150&gt;=0.8),5.18,IF(AND(B150&gt;=3.15,F150&gt;=2.5,G150&lt;0.417,G150&gt;=0.119,D150&gt;=1.55,D150&gt;=0.8),5.3,IF(AND(D150&lt;1.7,A150&lt;6.95,G150&gt;=0.417,G150&gt;=0.119,D150&gt;=1.55,D150&gt;=0.8),4.7,IF(AND(A150&lt;7.25,A150&gt;=6.95,G150&gt;=0.417,G150&gt;=0.119,D150&gt;=1.55,D150&gt;=0.8),5.8,IF(AND(A150&gt;=7.25,A150&gt;=6.95,G150&gt;=0.417,G150&gt;=0.119,D150&gt;=1.55,D150&gt;=0.8),6.333,IF(AND(H150&lt;8.594,B150&gt;=3.15,H150&gt;=6.555,D150&lt;0.25,B150&lt;3.85,A150&gt;=4.95,D150&lt;0.8),1.4,IF(AND(H150&gt;=8.594,B150&gt;=3.15,H150&gt;=6.555,D150&lt;0.25,B150&lt;3.85,A150&gt;=4.95,D150&lt;0.8),1.5,IF(AND(H150&gt;=11.218,G150&gt;=0.356,A150&gt;=5.05,A150&lt;6.05,B150&lt;2.75,D150&lt;1.55,D150&gt;=0.8),3.925,IF(AND(A150&gt;=6.5,A150&gt;=5.65,B150&gt;=2.85,D150&lt;1.35,B150&gt;=2.75,D150&lt;1.55,D150&gt;=0.8),4.6,IF(AND(H150&lt;8.602,H150&lt;11.218,G150&gt;=0.356,A150&gt;=5.05,A150&lt;6.05,B150&lt;2.75,D150&lt;1.55,D150&gt;=0.8),3.95,IF(AND(H150&gt;=8.602,H150&lt;11.218,G150&gt;=0.356,A150&gt;=5.05,A150&lt;6.05,B150&lt;2.75,D150&lt;1.55,D150&gt;=0.8),3.75,IF(AND(H150&lt;10.129,A150&lt;6.5,A150&gt;=5.65,B150&gt;=2.85,D150&lt;1.35,B150&gt;=2.75,D150&lt;1.55,D150&gt;=0.8),4.2,IF(AND(H150&gt;=10.129,A150&lt;6.5,A150&gt;=5.65,B150&gt;=2.85,D150&lt;1.35,B150&gt;=2.75,D150&lt;1.55,D150&gt;=0.8),4.267,IF(AND(D150&lt;2.2,B150&lt;3.05,D150&gt;=1.7,A150&lt;6.95,G150&gt;=0.417,G150&gt;=0.119,D150&gt;=1.55,D150&gt;=0.8),5.3,IF(AND(D150&gt;=2.2,B150&lt;3.05,D150&gt;=1.7,A150&lt;6.95,G150&gt;=0.417,G150&gt;=0.119,D150&gt;=1.55,D150&gt;=0.8),5.133,IF(AND(D150&lt;2.45,B150&gt;=3.05,D150&gt;=1.7,A150&lt;6.95,G150&gt;=0.417,G150&gt;=0.119,D150&gt;=1.55,D150&gt;=0.8),5.6,IF(AND(D150&gt;=2.45,B150&gt;=3.05,D150&gt;=1.7,A150&lt;6.95,G150&gt;=0.417,G150&gt;=0.119,D150&gt;=1.55,D150&gt;=0.8),6,"shouldnthappen")))))))))))))))))))))))))))))))))))))</f>
        <v>5.18</v>
      </c>
      <c r="AE150" s="1" t="n">
        <f aca="false">IF(AND(G150&lt;0.123,D150&gt;=0.25,D150&lt;0.75),1.3,IF(AND(H150&gt;=16.774,D150&gt;=1.75,D150&gt;=0.75),6.4,IF(AND(B150&lt;3.4,A150&lt;4.8,D150&lt;0.25,D150&lt;0.75),1.22,IF(AND(B150&gt;=3.4,A150&lt;4.8,D150&lt;0.25,D150&lt;0.75),1,IF(AND(A150&gt;=5.45,A150&gt;=4.8,D150&lt;0.25,D150&lt;0.75),1.367,IF(AND(H150&gt;=10.688,D150&lt;1.35,D150&lt;1.75,D150&gt;=0.75),4.2,IF(AND(A150&lt;5.3,D150&gt;=1.35,D150&lt;1.75,D150&gt;=0.75),4.05,IF(AND(G150&gt;=0.857,H150&lt;16.774,D150&gt;=1.75,D150&gt;=0.75),5.02,IF(AND(H150&lt;6.089,A150&lt;5.45,A150&gt;=4.8,D150&lt;0.25,D150&lt;0.75),1.7,IF(AND(G150&lt;0.184,D150&lt;0.35,G150&gt;=0.123,D150&gt;=0.25,D150&lt;0.75),1.7,IF(AND(G150&gt;=0.184,D150&lt;0.35,G150&gt;=0.123,D150&gt;=0.25,D150&lt;0.75),1.48,IF(AND(A150&lt;5.25,D150&gt;=0.35,G150&gt;=0.123,D150&gt;=0.25,D150&lt;0.75),1.75,IF(AND(A150&gt;=5.25,D150&gt;=0.35,G150&gt;=0.123,D150&gt;=0.25,D150&lt;0.75),1.5,IF(AND(A150&lt;5.3,H150&lt;10.688,D150&lt;1.35,D150&lt;1.75,D150&gt;=0.75),3.15,IF(AND(H150&lt;9.474,A150&gt;=5.3,D150&gt;=1.35,D150&lt;1.75,D150&gt;=0.75),4.95,IF(AND(G150&gt;=0.779,G150&lt;0.857,H150&lt;16.774,D150&gt;=1.75,D150&gt;=0.75),6,IF(AND(G150&lt;0.05,H150&gt;=6.089,A150&lt;5.45,A150&gt;=4.8,D150&lt;0.25,D150&lt;0.75),1.4,IF(AND(H150&lt;6.69,A150&gt;=5.3,H150&lt;10.688,D150&lt;1.35,D150&lt;1.75,D150&gt;=0.75),4.033,IF(AND(H150&gt;=6.69,A150&gt;=5.3,H150&lt;10.688,D150&lt;1.35,D150&lt;1.75,D150&gt;=0.75),3.733,IF(AND(B150&lt;2.5,H150&gt;=9.474,A150&gt;=5.3,D150&gt;=1.35,D150&lt;1.75,D150&gt;=0.75),4.5,IF(AND(D150&gt;=2.45,G150&lt;0.779,G150&lt;0.857,H150&lt;16.774,D150&gt;=1.75,D150&gt;=0.75),6,IF(AND(B150&gt;=3.75,G150&gt;=0.05,H150&gt;=6.089,A150&lt;5.45,A150&gt;=4.8,D150&lt;0.25,D150&lt;0.75),1.6,IF(AND(H150&lt;13.695,B150&gt;=2.5,H150&gt;=9.474,A150&gt;=5.3,D150&gt;=1.35,D150&lt;1.75,D150&gt;=0.75),4.567,IF(AND(G150&gt;=0.654,D150&lt;2.45,G150&lt;0.779,G150&lt;0.857,H150&lt;16.774,D150&gt;=1.75,D150&gt;=0.75),4.9,IF(AND(G150&gt;=0.73,B150&lt;3.75,G150&gt;=0.05,H150&gt;=6.089,A150&lt;5.45,A150&gt;=4.8,D150&lt;0.25,D150&lt;0.75),1.4,IF(AND(A150&lt;6.65,H150&gt;=13.695,B150&gt;=2.5,H150&gt;=9.474,A150&gt;=5.3,D150&gt;=1.35,D150&lt;1.75,D150&gt;=0.75),4.4,IF(AND(A150&gt;=6.65,H150&gt;=13.695,B150&gt;=2.5,H150&gt;=9.474,A150&gt;=5.3,D150&gt;=1.35,D150&lt;1.75,D150&gt;=0.75),4.84,IF(AND(B150&lt;2.75,G150&lt;0.654,D150&lt;2.45,G150&lt;0.779,G150&lt;0.857,H150&lt;16.774,D150&gt;=1.75,D150&gt;=0.75),5.2,IF(AND(H150&lt;9.524,G150&lt;0.73,B150&lt;3.75,G150&gt;=0.05,H150&gt;=6.089,A150&lt;5.45,A150&gt;=4.8,D150&lt;0.25,D150&lt;0.75),1.5,IF(AND(H150&gt;=9.524,G150&lt;0.73,B150&lt;3.75,G150&gt;=0.05,H150&gt;=6.089,A150&lt;5.45,A150&gt;=4.8,D150&lt;0.25,D150&lt;0.75),1.4,IF(AND(H150&gt;=13.644,B150&gt;=2.75,G150&lt;0.654,D150&lt;2.45,G150&lt;0.779,G150&lt;0.857,H150&lt;16.774,D150&gt;=1.75,D150&gt;=0.75),6.033,IF(AND(A150&gt;=6.85,H150&lt;13.644,B150&gt;=2.75,G150&lt;0.654,D150&lt;2.45,G150&lt;0.779,G150&lt;0.857,H150&lt;16.774,D150&gt;=1.75,D150&gt;=0.75),5.1,IF(AND(A150&gt;=6.75,A150&lt;6.85,H150&lt;13.644,B150&gt;=2.75,G150&lt;0.654,D150&lt;2.45,G150&lt;0.779,G150&lt;0.857,H150&lt;16.774,D150&gt;=1.75,D150&gt;=0.75),5.9,IF(AND(D150&gt;=2.35,A150&lt;6.75,A150&lt;6.85,H150&lt;13.644,B150&gt;=2.75,G150&lt;0.654,D150&lt;2.45,G150&lt;0.779,G150&lt;0.857,H150&lt;16.774,D150&gt;=1.75,D150&gt;=0.75),5.6,IF(AND(H150&lt;11.146,D150&lt;2.35,A150&lt;6.75,A150&lt;6.85,H150&lt;13.644,B150&gt;=2.75,G150&lt;0.654,D150&lt;2.45,G150&lt;0.779,G150&lt;0.857,H150&lt;16.774,D150&gt;=1.75,D150&gt;=0.75),5.4,IF(AND(H150&gt;=11.146,D150&lt;2.35,A150&lt;6.75,A150&lt;6.85,H150&lt;13.644,B150&gt;=2.75,G150&lt;0.654,D150&lt;2.45,G150&lt;0.779,G150&lt;0.857,H150&lt;16.774,D150&gt;=1.75,D150&gt;=0.75),5.6,"shouldnthappen"))))))))))))))))))))))))))))))))))))</f>
        <v>5.4</v>
      </c>
      <c r="AF150" s="1" t="n">
        <f aca="false">IF(AND(A150&lt;4.5,D150&lt;0.8),1.233,IF(AND(B150&lt;3.05,A150&gt;=4.5,D150&lt;0.8),1.4,IF(AND(D150&gt;=0.45,B150&gt;=3.05,A150&gt;=4.5,D150&lt;0.8),1.667,IF(AND(D150&lt;1.05,D150&lt;1.35,A150&lt;6.25,D150&gt;=0.8),3.633,IF(AND(H150&lt;13.935,A150&gt;=7.05,A150&gt;=6.25,D150&gt;=0.8),6,IF(AND(G150&gt;=0.948,D150&lt;0.45,B150&gt;=3.05,A150&gt;=4.5,D150&lt;0.8),1.7,IF(AND(G150&lt;0.652,D150&gt;=1.05,D150&lt;1.35,A150&lt;6.25,D150&gt;=0.8),4.16,IF(AND(D150&gt;=2.15,D150&gt;=1.75,D150&gt;=1.35,A150&lt;6.25,D150&gt;=0.8),5.4,IF(AND(G150&gt;=0.912,F150&lt;2.5,A150&lt;7.05,A150&gt;=6.25,D150&gt;=0.8),4.4,IF(AND(B150&gt;=3.25,F150&gt;=2.5,A150&lt;7.05,A150&gt;=6.25,D150&gt;=0.8),5.85,IF(AND(H150&lt;17.32,H150&gt;=13.935,A150&gt;=7.05,A150&gt;=6.25,D150&gt;=0.8),6.65,IF(AND(H150&gt;=17.32,H150&gt;=13.935,A150&gt;=7.05,A150&gt;=6.25,D150&gt;=0.8),6.4,IF(AND(H150&gt;=13.547,G150&lt;0.948,D150&lt;0.45,B150&gt;=3.05,A150&gt;=4.5,D150&lt;0.8),1.38,IF(AND(B150&gt;=2.75,G150&gt;=0.652,D150&gt;=1.05,D150&lt;1.35,A150&lt;6.25,D150&gt;=0.8),3.6,IF(AND(H150&lt;9.417,G150&lt;0.404,D150&lt;1.75,D150&gt;=1.35,A150&lt;6.25,D150&gt;=0.8),4.2,IF(AND(H150&gt;=9.417,G150&lt;0.404,D150&lt;1.75,D150&gt;=1.35,A150&lt;6.25,D150&gt;=0.8),4.5,IF(AND(G150&lt;0.464,G150&gt;=0.404,D150&lt;1.75,D150&gt;=1.35,A150&lt;6.25,D150&gt;=0.8),4.5,IF(AND(G150&gt;=0.464,G150&gt;=0.404,D150&lt;1.75,D150&gt;=1.35,A150&lt;6.25,D150&gt;=0.8),4.625,IF(AND(D150&lt;1.85,D150&lt;2.15,D150&gt;=1.75,D150&gt;=1.35,A150&lt;6.25,D150&gt;=0.8),4.9,IF(AND(D150&gt;=1.85,D150&lt;2.15,D150&gt;=1.75,D150&gt;=1.35,A150&lt;6.25,D150&gt;=0.8),5.05,IF(AND(G150&lt;0.332,G150&lt;0.912,F150&lt;2.5,A150&lt;7.05,A150&gt;=6.25,D150&gt;=0.8),4.467,IF(AND(G150&gt;=0.332,G150&lt;0.912,F150&lt;2.5,A150&lt;7.05,A150&gt;=6.25,D150&gt;=0.8),4.767,IF(AND(D150&lt;0.15,H150&lt;13.547,G150&lt;0.948,D150&lt;0.45,B150&gt;=3.05,A150&gt;=4.5,D150&lt;0.8),1.5,IF(AND(D150&lt;1.15,B150&lt;2.75,G150&gt;=0.652,D150&gt;=1.05,D150&lt;1.35,A150&lt;6.25,D150&gt;=0.8),3.9,IF(AND(D150&gt;=1.15,B150&lt;2.75,G150&gt;=0.652,D150&gt;=1.05,D150&lt;1.35,A150&lt;6.25,D150&gt;=0.8),4,IF(AND(D150&gt;=2.25,B150&lt;3.15,B150&lt;3.25,F150&gt;=2.5,A150&lt;7.05,A150&gt;=6.25,D150&gt;=0.8),5.14,IF(AND(G150&lt;0.621,B150&gt;=3.15,B150&lt;3.25,F150&gt;=2.5,A150&lt;7.05,A150&gt;=6.25,D150&gt;=0.8),5.75,IF(AND(G150&gt;=0.621,B150&gt;=3.15,B150&lt;3.25,F150&gt;=2.5,A150&lt;7.05,A150&gt;=6.25,D150&gt;=0.8),5.1,IF(AND(G150&gt;=0.862,D150&gt;=0.15,H150&lt;13.547,G150&lt;0.948,D150&lt;0.45,B150&gt;=3.05,A150&gt;=4.5,D150&lt;0.8),1.5,IF(AND(A150&lt;6.35,D150&lt;2.25,B150&lt;3.15,B150&lt;3.25,F150&gt;=2.5,A150&lt;7.05,A150&gt;=6.25,D150&gt;=0.8),5.267,IF(AND(A150&gt;=6.35,D150&lt;2.25,B150&lt;3.15,B150&lt;3.25,F150&gt;=2.5,A150&lt;7.05,A150&gt;=6.25,D150&gt;=0.8),5.42,IF(AND(A150&lt;5.1,G150&lt;0.862,D150&gt;=0.15,H150&lt;13.547,G150&lt;0.948,D150&lt;0.45,B150&gt;=3.05,A150&gt;=4.5,D150&lt;0.8),1.35,IF(AND(B150&lt;3.95,A150&gt;=5.1,G150&lt;0.862,D150&gt;=0.15,H150&lt;13.547,G150&lt;0.948,D150&lt;0.45,B150&gt;=3.05,A150&gt;=4.5,D150&lt;0.8),1.5,IF(AND(B150&gt;=3.95,A150&gt;=5.1,G150&lt;0.862,D150&gt;=0.15,H150&lt;13.547,G150&lt;0.948,D150&lt;0.45,B150&gt;=3.05,A150&gt;=4.5,D150&lt;0.8),1.467,"shouldnthappen"))))))))))))))))))))))))))))))))))</f>
        <v>5.42</v>
      </c>
      <c r="AG150" s="1" t="n">
        <f aca="false">IF(AND(H150&lt;5.748,A150&lt;4.85,D150&lt;0.75),1,IF(AND(B150&gt;=3.5,D150&gt;=1.75,D150&gt;=0.75),6.2,IF(AND(A150&gt;=4.65,H150&gt;=5.748,A150&lt;4.85,D150&lt;0.75),1.333,IF(AND(H150&lt;6.417,B150&lt;3.45,A150&gt;=4.85,D150&lt;0.75),1.7,IF(AND(A150&lt;5.05,B150&gt;=3.45,A150&gt;=4.85,D150&lt;0.75),1.4,IF(AND(A150&gt;=5.05,B150&gt;=3.45,A150&gt;=4.85,D150&lt;0.75),1.5,IF(AND(F150&gt;=2.5,H150&lt;13.641,D150&lt;1.75,D150&gt;=0.75),4.667,IF(AND(G150&lt;0.187,H150&gt;=13.641,D150&lt;1.75,D150&gt;=0.75),5,IF(AND(A150&gt;=7.1,B150&lt;3.5,D150&gt;=1.75,D150&gt;=0.75),6.575,IF(AND(G150&lt;0.161,A150&lt;4.65,H150&gt;=5.748,A150&lt;4.85,D150&lt;0.75),1.5,IF(AND(H150&lt;8.399,H150&gt;=6.417,B150&lt;3.45,A150&gt;=4.85,D150&lt;0.75),1.5,IF(AND(H150&gt;=8.399,H150&gt;=6.417,B150&lt;3.45,A150&gt;=4.85,D150&lt;0.75),1.625,IF(AND(G150&lt;0.086,F150&lt;2.5,H150&lt;13.641,D150&lt;1.75,D150&gt;=0.75),4.7,IF(AND(D150&lt;1.35,G150&gt;=0.187,H150&gt;=13.641,D150&lt;1.75,D150&gt;=0.75),4.2,IF(AND(G150&lt;0.422,G150&gt;=0.161,A150&lt;4.65,H150&gt;=5.748,A150&lt;4.85,D150&lt;0.75),1.4,IF(AND(G150&gt;=0.422,G150&gt;=0.161,A150&lt;4.65,H150&gt;=5.748,A150&lt;4.85,D150&lt;0.75),1.3,IF(AND(B150&lt;2.5,D150&gt;=1.35,G150&gt;=0.187,H150&gt;=13.641,D150&lt;1.75,D150&gt;=0.75),4.5,IF(AND(B150&lt;2.75,A150&lt;6,A150&lt;7.1,B150&lt;3.5,D150&gt;=1.75,D150&gt;=0.75),5.1,IF(AND(B150&gt;=2.75,A150&lt;6,A150&lt;7.1,B150&lt;3.5,D150&gt;=1.75,D150&gt;=0.75),5.02,IF(AND(A150&lt;5.15,A150&lt;5.9,G150&gt;=0.086,F150&lt;2.5,H150&lt;13.641,D150&lt;1.75,D150&gt;=0.75),3,IF(AND(G150&lt;0.644,A150&gt;=5.9,G150&gt;=0.086,F150&lt;2.5,H150&lt;13.641,D150&lt;1.75,D150&gt;=0.75),4.65,IF(AND(G150&gt;=0.644,A150&gt;=5.9,G150&gt;=0.086,F150&lt;2.5,H150&lt;13.641,D150&lt;1.75,D150&gt;=0.75),4.24,IF(AND(D150&lt;1.45,B150&gt;=2.5,D150&gt;=1.35,G150&gt;=0.187,H150&gt;=13.641,D150&lt;1.75,D150&gt;=0.75),4.68,IF(AND(D150&gt;=1.45,B150&gt;=2.5,D150&gt;=1.35,G150&gt;=0.187,H150&gt;=13.641,D150&lt;1.75,D150&gt;=0.75),4.833,IF(AND(H150&lt;13.18,D150&lt;2.05,A150&gt;=6,A150&lt;7.1,B150&lt;3.5,D150&gt;=1.75,D150&gt;=0.75),5.44,IF(AND(H150&gt;=13.18,D150&lt;2.05,A150&gt;=6,A150&lt;7.1,B150&lt;3.5,D150&gt;=1.75,D150&gt;=0.75),5.1,IF(AND(H150&lt;8.759,D150&gt;=2.05,A150&gt;=6,A150&lt;7.1,B150&lt;3.5,D150&gt;=1.75,D150&gt;=0.75),5.4,IF(AND(A150&gt;=5.75,A150&gt;=5.15,A150&lt;5.9,G150&gt;=0.086,F150&lt;2.5,H150&lt;13.641,D150&lt;1.75,D150&gt;=0.75),3.967,IF(AND(H150&lt;10.159,H150&gt;=8.759,D150&gt;=2.05,A150&gt;=6,A150&lt;7.1,B150&lt;3.5,D150&gt;=1.75,D150&gt;=0.75),5.925,IF(AND(D150&lt;1.2,A150&lt;5.75,A150&gt;=5.15,A150&lt;5.9,G150&gt;=0.086,F150&lt;2.5,H150&lt;13.641,D150&lt;1.75,D150&gt;=0.75),3.667,IF(AND(D150&lt;2.25,H150&gt;=10.159,H150&gt;=8.759,D150&gt;=2.05,A150&gt;=6,A150&lt;7.1,B150&lt;3.5,D150&gt;=1.75,D150&gt;=0.75),5.66,IF(AND(D150&gt;=2.25,H150&gt;=10.159,H150&gt;=8.759,D150&gt;=2.05,A150&gt;=6,A150&lt;7.1,B150&lt;3.5,D150&gt;=1.75,D150&gt;=0.75),5.34,IF(AND(D150&lt;1.35,D150&gt;=1.2,A150&lt;5.75,A150&gt;=5.15,A150&lt;5.9,G150&gt;=0.086,F150&lt;2.5,H150&lt;13.641,D150&lt;1.75,D150&gt;=0.75),4.025,IF(AND(D150&gt;=1.35,D150&gt;=1.2,A150&lt;5.75,A150&gt;=5.15,A150&lt;5.9,G150&gt;=0.086,F150&lt;2.5,H150&lt;13.641,D150&lt;1.75,D150&gt;=0.75),3.9,"shouldnthappen"))))))))))))))))))))))))))))))))))</f>
        <v>5.44</v>
      </c>
      <c r="AH150" s="1" t="n">
        <f aca="false">IF(AND(F150&lt;1.5,H150&lt;6.799,A150&lt;5.45),1.7,IF(AND(F150&gt;=1.5,H150&lt;6.799,A150&lt;5.45),4.1,IF(AND(D150&gt;=0.8,H150&gt;=6.799,A150&lt;5.45),3.9,IF(AND(H150&lt;7.564,F150&lt;2.5,A150&gt;=5.45),3.925,IF(AND(H150&gt;=16.284,F150&gt;=2.5,A150&gt;=5.45),6.5,IF(AND(A150&lt;4.35,D150&lt;0.8,H150&gt;=6.799,A150&lt;5.45),1.1,IF(AND(B150&lt;2.8,D150&lt;1.35,H150&gt;=7.564,F150&lt;2.5,A150&gt;=5.45),4.1,IF(AND(B150&gt;=2.8,D150&lt;1.35,H150&gt;=7.564,F150&lt;2.5,A150&gt;=5.45),4.267,IF(AND(B150&lt;2.75,D150&gt;=1.35,H150&gt;=7.564,F150&lt;2.5,A150&gt;=5.45),5,IF(AND(G150&gt;=0.078,G150&lt;0.26,H150&lt;16.284,F150&gt;=2.5,A150&gt;=5.45),6.06,IF(AND(G150&gt;=0.805,G150&gt;=0.26,H150&lt;16.284,F150&gt;=2.5,A150&gt;=5.45),5.02,IF(AND(H150&gt;=10.109,B150&gt;=3.45,A150&gt;=4.35,D150&lt;0.8,H150&gt;=6.799,A150&lt;5.45),1.55,IF(AND(D150&lt;2.25,G150&lt;0.078,G150&lt;0.26,H150&lt;16.284,F150&gt;=2.5,A150&gt;=5.45),5.6,IF(AND(D150&gt;=2.25,G150&lt;0.078,G150&lt;0.26,H150&lt;16.284,F150&gt;=2.5,A150&gt;=5.45),5.7,IF(AND(A150&lt;6.15,G150&lt;0.805,G150&gt;=0.26,H150&lt;16.284,F150&gt;=2.5,A150&gt;=5.45),4.967,IF(AND(A150&lt;4.65,H150&lt;12.227,B150&lt;3.45,A150&gt;=4.35,D150&lt;0.8,H150&gt;=6.799,A150&lt;5.45),1.333,IF(AND(A150&lt;4.85,H150&gt;=12.227,B150&lt;3.45,A150&gt;=4.35,D150&lt;0.8,H150&gt;=6.799,A150&lt;5.45),1.42,IF(AND(A150&gt;=4.85,H150&gt;=12.227,B150&lt;3.45,A150&gt;=4.35,D150&lt;0.8,H150&gt;=6.799,A150&lt;5.45),1.533,IF(AND(A150&lt;5.05,H150&lt;10.109,B150&gt;=3.45,A150&gt;=4.35,D150&lt;0.8,H150&gt;=6.799,A150&lt;5.45),1.4,IF(AND(A150&gt;=5.05,H150&lt;10.109,B150&gt;=3.45,A150&gt;=4.35,D150&lt;0.8,H150&gt;=6.799,A150&lt;5.45),1.5,IF(AND(G150&lt;0.14,H150&lt;13.531,B150&gt;=2.75,D150&gt;=1.35,H150&gt;=7.564,F150&lt;2.5,A150&gt;=5.45),4.7,IF(AND(G150&lt;0.187,H150&gt;=13.531,B150&gt;=2.75,D150&gt;=1.35,H150&gt;=7.564,F150&lt;2.5,A150&gt;=5.45),5,IF(AND(G150&gt;=0.187,H150&gt;=13.531,B150&gt;=2.75,D150&gt;=1.35,H150&gt;=7.564,F150&lt;2.5,A150&gt;=5.45),4.66,IF(AND(A150&lt;6.35,A150&gt;=6.15,G150&lt;0.805,G150&gt;=0.26,H150&lt;16.284,F150&gt;=2.5,A150&gt;=5.45),6,IF(AND(D150&lt;0.15,A150&gt;=4.65,H150&lt;12.227,B150&lt;3.45,A150&gt;=4.35,D150&lt;0.8,H150&gt;=6.799,A150&lt;5.45),1.5,IF(AND(H150&lt;10.723,G150&gt;=0.14,H150&lt;13.531,B150&gt;=2.75,D150&gt;=1.35,H150&gt;=7.564,F150&lt;2.5,A150&gt;=5.45),4.6,IF(AND(H150&gt;=10.723,G150&gt;=0.14,H150&lt;13.531,B150&gt;=2.75,D150&gt;=1.35,H150&gt;=7.564,F150&lt;2.5,A150&gt;=5.45),4.46,IF(AND(G150&lt;0.364,A150&gt;=6.35,A150&gt;=6.15,G150&lt;0.805,G150&gt;=0.26,H150&lt;16.284,F150&gt;=2.5,A150&gt;=5.45),5.28,IF(AND(A150&lt;5.1,D150&gt;=0.15,A150&gt;=4.65,H150&lt;12.227,B150&lt;3.45,A150&gt;=4.35,D150&lt;0.8,H150&gt;=6.799,A150&lt;5.45),1.36,IF(AND(A150&gt;=5.1,D150&gt;=0.15,A150&gt;=4.65,H150&lt;12.227,B150&lt;3.45,A150&gt;=4.35,D150&lt;0.8,H150&gt;=6.799,A150&lt;5.45),1.4,IF(AND(G150&gt;=0.6,G150&gt;=0.364,A150&gt;=6.35,A150&gt;=6.15,G150&lt;0.805,G150&gt;=0.26,H150&lt;16.284,F150&gt;=2.5,A150&gt;=5.45),5.1,IF(AND(A150&gt;=6.95,G150&lt;0.6,G150&gt;=0.364,A150&gt;=6.35,A150&gt;=6.15,G150&lt;0.805,G150&gt;=0.26,H150&lt;16.284,F150&gt;=2.5,A150&gt;=5.45),5.8,IF(AND(B150&lt;3.2,A150&lt;6.95,G150&lt;0.6,G150&gt;=0.364,A150&gt;=6.35,A150&gt;=6.15,G150&lt;0.805,G150&gt;=0.26,H150&lt;16.284,F150&gt;=2.5,A150&gt;=5.45),5.6,IF(AND(B150&gt;=3.2,A150&lt;6.95,G150&lt;0.6,G150&gt;=0.364,A150&gt;=6.35,A150&gt;=6.15,G150&lt;0.805,G150&gt;=0.26,H150&lt;16.284,F150&gt;=2.5,A150&gt;=5.45),5.7,"shouldnthappen"))))))))))))))))))))))))))))))))))</f>
        <v>5.28</v>
      </c>
      <c r="AI150" s="1" t="n">
        <f aca="false">IF(AND(B150&gt;=3.55,A150&lt;5.05,F150&lt;1.5),1,IF(AND(H150&gt;=13.436,A150&gt;=5.05,F150&lt;1.5),1.633,IF(AND(A150&lt;4.35,B150&lt;3.55,A150&lt;5.05,F150&lt;1.5),1.1,IF(AND(A150&lt;5.15,H150&lt;13.436,A150&gt;=5.05,F150&lt;1.5),1.6,IF(AND(G150&lt;0.837,D150&lt;1.2,B150&lt;2.65,F150&gt;=1.5),3.7,IF(AND(G150&gt;=0.837,D150&lt;1.2,B150&lt;2.65,F150&gt;=1.5),3,IF(AND(D150&lt;1.4,D150&gt;=1.2,B150&lt;2.65,F150&gt;=1.5),4.133,IF(AND(D150&gt;=1.4,D150&gt;=1.2,B150&lt;2.65,F150&gt;=1.5),4.633,IF(AND(G150&lt;0.302,A150&gt;=4.35,B150&lt;3.55,A150&lt;5.05,F150&lt;1.5),1.34,IF(AND(D150&gt;=0.3,A150&gt;=5.15,H150&lt;13.436,A150&gt;=5.05,F150&lt;1.5),1.5,IF(AND(G150&lt;0.233,G150&lt;0.265,D150&lt;1.55,B150&gt;=2.65,F150&gt;=1.5),4.56,IF(AND(G150&gt;=0.233,G150&lt;0.265,D150&lt;1.55,B150&gt;=2.65,F150&gt;=1.5),5.1,IF(AND(G150&lt;0.395,G150&gt;=0.265,D150&lt;1.55,B150&gt;=2.65,F150&gt;=1.5),4.025,IF(AND(H150&lt;13.935,A150&gt;=7.05,D150&gt;=1.55,B150&gt;=2.65,F150&gt;=1.5),6.12,IF(AND(H150&gt;=13.935,A150&gt;=7.05,D150&gt;=1.55,B150&gt;=2.65,F150&gt;=1.5),6.64,IF(AND(G150&gt;=0.858,G150&gt;=0.302,A150&gt;=4.35,B150&lt;3.55,A150&lt;5.05,F150&lt;1.5),1.3,IF(AND(H150&lt;6.543,D150&lt;0.3,A150&gt;=5.15,H150&lt;13.436,A150&gt;=5.05,F150&lt;1.5),1.4,IF(AND(H150&gt;=6.543,D150&lt;0.3,A150&gt;=5.15,H150&lt;13.436,A150&gt;=5.05,F150&lt;1.5),1.48,IF(AND(A150&lt;6.3,G150&gt;=0.395,G150&gt;=0.265,D150&lt;1.55,B150&gt;=2.65,F150&gt;=1.5),4.14,IF(AND(A150&gt;=6.3,G150&gt;=0.395,G150&gt;=0.265,D150&lt;1.55,B150&gt;=2.65,F150&gt;=1.5),4.767,IF(AND(G150&gt;=0.669,B150&lt;3.15,A150&lt;7.05,D150&gt;=1.55,B150&gt;=2.65,F150&gt;=1.5),5,IF(AND(H150&lt;9.459,G150&lt;0.858,G150&gt;=0.302,A150&gt;=4.35,B150&lt;3.55,A150&lt;5.05,F150&lt;1.5),1.4,IF(AND(H150&gt;=9.459,G150&lt;0.858,G150&gt;=0.302,A150&gt;=4.35,B150&lt;3.55,A150&lt;5.05,F150&lt;1.5),1.6,IF(AND(G150&gt;=0.433,G150&lt;0.669,B150&lt;3.15,A150&lt;7.05,D150&gt;=1.55,B150&gt;=2.65,F150&gt;=1.5),5.68,IF(AND(G150&lt;0.481,H150&lt;10.257,B150&gt;=3.15,A150&lt;7.05,D150&gt;=1.55,B150&gt;=2.65,F150&gt;=1.5),5.7,IF(AND(G150&gt;=0.481,H150&lt;10.257,B150&gt;=3.15,A150&lt;7.05,D150&gt;=1.55,B150&gt;=2.65,F150&gt;=1.5),5.9,IF(AND(D150&lt;2.15,H150&gt;=10.257,B150&gt;=3.15,A150&lt;7.05,D150&gt;=1.55,B150&gt;=2.65,F150&gt;=1.5),5.1,IF(AND(D150&gt;=2.15,H150&gt;=10.257,B150&gt;=3.15,A150&lt;7.05,D150&gt;=1.55,B150&gt;=2.65,F150&gt;=1.5),5.42,IF(AND(G150&lt;0.098,G150&lt;0.433,G150&lt;0.669,B150&lt;3.15,A150&lt;7.05,D150&gt;=1.55,B150&gt;=2.65,F150&gt;=1.5),5.567,IF(AND(D150&lt;1.8,G150&gt;=0.098,G150&lt;0.433,G150&lt;0.669,B150&lt;3.15,A150&lt;7.05,D150&gt;=1.55,B150&gt;=2.65,F150&gt;=1.5),5.033,IF(AND(G150&gt;=0.312,D150&gt;=1.8,G150&gt;=0.098,G150&lt;0.433,G150&lt;0.669,B150&lt;3.15,A150&lt;7.05,D150&gt;=1.55,B150&gt;=2.65,F150&gt;=1.5),5.4,IF(AND(H150&lt;9.002,G150&lt;0.312,D150&gt;=1.8,G150&gt;=0.098,G150&lt;0.433,G150&lt;0.669,B150&lt;3.15,A150&lt;7.05,D150&gt;=1.55,B150&gt;=2.65,F150&gt;=1.5),5.1,IF(AND(H150&gt;=9.002,G150&lt;0.312,D150&gt;=1.8,G150&gt;=0.098,G150&lt;0.433,G150&lt;0.669,B150&lt;3.15,A150&lt;7.05,D150&gt;=1.55,B150&gt;=2.65,F150&gt;=1.5),5.26,"shouldnthappen")))))))))))))))))))))))))))))))))</f>
        <v>5.26</v>
      </c>
      <c r="AJ150" s="1" t="n">
        <f aca="false">IF(AND(A150&gt;=5.25,D150&gt;=0.35,D150&lt;0.8),1.433,IF(AND(F150&gt;=2.5,H150&lt;6.927,D150&gt;=0.8),5.1,IF(AND(H150&lt;5.85,B150&lt;3.65,D150&lt;0.35,D150&lt;0.8),1,IF(AND(A150&lt;5.55,B150&gt;=3.65,D150&lt;0.35,D150&lt;0.8),1.5,IF(AND(A150&gt;=5.55,B150&gt;=3.65,D150&lt;0.35,D150&lt;0.8),1.7,IF(AND(H150&lt;7.949,A150&lt;5.25,D150&gt;=0.35,D150&lt;0.8),1.9,IF(AND(H150&gt;=7.949,A150&lt;5.25,D150&gt;=0.35,D150&lt;0.8),1.54,IF(AND(A150&lt;5.55,F150&lt;2.5,H150&lt;6.927,D150&gt;=0.8),3.98,IF(AND(A150&gt;=5.55,F150&lt;2.5,H150&lt;6.927,D150&gt;=0.8),4.1,IF(AND(A150&gt;=7.25,D150&gt;=1.55,H150&gt;=6.927,D150&gt;=0.8),6.65,IF(AND(A150&lt;5.75,D150&lt;1.2,D150&lt;1.55,H150&gt;=6.927,D150&gt;=0.8),3.62,IF(AND(A150&gt;=5.75,D150&lt;1.2,D150&lt;1.55,H150&gt;=6.927,D150&gt;=0.8),4.1,IF(AND(G150&lt;0.175,A150&lt;4.8,H150&gt;=5.85,B150&lt;3.65,D150&lt;0.35,D150&lt;0.8),1.5,IF(AND(G150&gt;=0.175,A150&lt;4.8,H150&gt;=5.85,B150&lt;3.65,D150&lt;0.35,D150&lt;0.8),1.3,IF(AND(A150&gt;=5.05,A150&gt;=4.8,H150&gt;=5.85,B150&lt;3.65,D150&lt;0.35,D150&lt;0.8),1.5,IF(AND(G150&gt;=0.735,A150&lt;6.25,D150&gt;=1.2,D150&lt;1.55,H150&gt;=6.927,D150&gt;=0.8),4,IF(AND(H150&lt;10.464,A150&lt;6.2,A150&lt;7.25,D150&gt;=1.55,H150&gt;=6.927,D150&gt;=0.8),5.1,IF(AND(H150&gt;=10.464,A150&lt;6.2,A150&lt;7.25,D150&gt;=1.55,H150&gt;=6.927,D150&gt;=0.8),4.9,IF(AND(G150&lt;0.418,A150&lt;5.05,A150&gt;=4.8,H150&gt;=5.85,B150&lt;3.65,D150&lt;0.35,D150&lt;0.8),1.48,IF(AND(G150&gt;=0.418,A150&lt;5.05,A150&gt;=4.8,H150&gt;=5.85,B150&lt;3.65,D150&lt;0.35,D150&lt;0.8),1.3,IF(AND(B150&lt;2.75,G150&lt;0.735,A150&lt;6.25,D150&gt;=1.2,D150&lt;1.55,H150&gt;=6.927,D150&gt;=0.8),4.35,IF(AND(H150&lt;15.422,D150&lt;1.45,A150&gt;=6.25,D150&gt;=1.2,D150&lt;1.55,H150&gt;=6.927,D150&gt;=0.8),4.375,IF(AND(H150&gt;=15.422,D150&lt;1.45,A150&gt;=6.25,D150&gt;=1.2,D150&lt;1.55,H150&gt;=6.927,D150&gt;=0.8),4.7,IF(AND(A150&lt;6.4,D150&gt;=1.45,A150&gt;=6.25,D150&gt;=1.2,D150&lt;1.55,H150&gt;=6.927,D150&gt;=0.8),5.1,IF(AND(G150&gt;=0.576,D150&lt;2.15,A150&gt;=6.2,A150&lt;7.25,D150&gt;=1.55,H150&gt;=6.927,D150&gt;=0.8),5.1,IF(AND(G150&lt;0.537,D150&gt;=2.15,A150&gt;=6.2,A150&lt;7.25,D150&gt;=1.55,H150&gt;=6.927,D150&gt;=0.8),5.533,IF(AND(G150&gt;=0.537,D150&gt;=2.15,A150&gt;=6.2,A150&lt;7.25,D150&gt;=1.55,H150&gt;=6.927,D150&gt;=0.8),5.9,IF(AND(D150&lt;1.45,B150&gt;=2.75,G150&lt;0.735,A150&lt;6.25,D150&gt;=1.2,D150&lt;1.55,H150&gt;=6.927,D150&gt;=0.8),4.6,IF(AND(D150&gt;=1.45,B150&gt;=2.75,G150&lt;0.735,A150&lt;6.25,D150&gt;=1.2,D150&lt;1.55,H150&gt;=6.927,D150&gt;=0.8),4.5,IF(AND(H150&lt;12.582,A150&gt;=6.4,D150&gt;=1.45,A150&gt;=6.25,D150&gt;=1.2,D150&lt;1.55,H150&gt;=6.927,D150&gt;=0.8),4.66,IF(AND(H150&gt;=12.582,A150&gt;=6.4,D150&gt;=1.45,A150&gt;=6.25,D150&gt;=1.2,D150&lt;1.55,H150&gt;=6.927,D150&gt;=0.8),4.9,IF(AND(B150&lt;2.75,G150&lt;0.576,D150&lt;2.15,A150&gt;=6.2,A150&lt;7.25,D150&gt;=1.55,H150&gt;=6.927,D150&gt;=0.8),5.3,IF(AND(G150&gt;=0.395,B150&gt;=2.75,G150&lt;0.576,D150&lt;2.15,A150&gt;=6.2,A150&lt;7.25,D150&gt;=1.55,H150&gt;=6.927,D150&gt;=0.8),5.6,IF(AND(D150&gt;=1.9,G150&lt;0.395,B150&gt;=2.75,G150&lt;0.576,D150&lt;2.15,A150&gt;=6.2,A150&lt;7.25,D150&gt;=1.55,H150&gt;=6.927,D150&gt;=0.8),5.333,IF(AND(B150&lt;2.95,D150&lt;1.9,G150&lt;0.395,B150&gt;=2.75,G150&lt;0.576,D150&lt;2.15,A150&gt;=6.2,A150&lt;7.25,D150&gt;=1.55,H150&gt;=6.927,D150&gt;=0.8),5.6,IF(AND(B150&gt;=2.95,D150&lt;1.9,G150&lt;0.395,B150&gt;=2.75,G150&lt;0.576,D150&lt;2.15,A150&gt;=6.2,A150&lt;7.25,D150&gt;=1.55,H150&gt;=6.927,D150&gt;=0.8),5.5,"shouldnthappen"))))))))))))))))))))))))))))))))))))</f>
        <v>5.333</v>
      </c>
      <c r="AK150" s="1" t="n">
        <f aca="false">IF(AND(H150&lt;5.85,B150&lt;3.65,F150&lt;1.5),1,IF(AND(B150&gt;=3.95,B150&gt;=3.65,F150&lt;1.5),1.433,IF(AND(A150&lt;5.15,F150&lt;2.5,F150&gt;=1.5),3.075,IF(AND(D150&gt;=0.35,H150&gt;=5.85,B150&lt;3.65,F150&lt;1.5),1.5,IF(AND(G150&lt;0.168,B150&lt;3.95,B150&gt;=3.65,F150&lt;1.5),1.7,IF(AND(H150&lt;5.767,A150&lt;7.25,F150&gt;=2.5,F150&gt;=1.5),4.5,IF(AND(D150&lt;1.9,A150&gt;=7.25,F150&gt;=2.5,F150&gt;=1.5),6.3,IF(AND(D150&gt;=1.9,A150&gt;=7.25,F150&gt;=2.5,F150&gt;=1.5),6.575,IF(AND(B150&lt;3.75,G150&gt;=0.168,B150&lt;3.95,B150&gt;=3.65,F150&lt;1.5),1.5,IF(AND(B150&gt;=3.75,G150&gt;=0.168,B150&lt;3.95,B150&gt;=3.65,F150&lt;1.5),1.6,IF(AND(D150&gt;=1.35,A150&lt;6.15,A150&gt;=5.15,F150&lt;2.5,F150&gt;=1.5),4.42,IF(AND(D150&lt;1.4,A150&gt;=6.15,A150&gt;=5.15,F150&lt;2.5,F150&gt;=1.5),4.5,IF(AND(D150&gt;=1.4,A150&gt;=6.15,A150&gt;=5.15,F150&lt;2.5,F150&gt;=1.5),4.675,IF(AND(D150&lt;0.15,H150&lt;11.218,D150&lt;0.35,H150&gt;=5.85,B150&lt;3.65,F150&lt;1.5),1.5,IF(AND(D150&lt;0.15,H150&gt;=11.218,D150&lt;0.35,H150&gt;=5.85,B150&lt;3.65,F150&lt;1.5),1.1,IF(AND(B150&lt;2.7,D150&lt;1.35,A150&lt;6.15,A150&gt;=5.15,F150&lt;2.5,F150&gt;=1.5),3.82,IF(AND(A150&lt;6.15,G150&gt;=0.755,H150&gt;=5.767,A150&lt;7.25,F150&gt;=2.5,F150&gt;=1.5),4.98,IF(AND(A150&gt;=6.15,G150&gt;=0.755,H150&gt;=5.767,A150&lt;7.25,F150&gt;=2.5,F150&gt;=1.5),5.3,IF(AND(B150&lt;3.4,D150&gt;=0.15,H150&lt;11.218,D150&lt;0.35,H150&gt;=5.85,B150&lt;3.65,F150&lt;1.5),1.4,IF(AND(B150&gt;=3.4,D150&gt;=0.15,H150&lt;11.218,D150&lt;0.35,H150&gt;=5.85,B150&lt;3.65,F150&lt;1.5),1.3,IF(AND(H150&lt;11.731,D150&gt;=0.15,H150&gt;=11.218,D150&lt;0.35,H150&gt;=5.85,B150&lt;3.65,F150&lt;1.5),1.2,IF(AND(H150&lt;9.053,B150&gt;=2.7,D150&lt;1.35,A150&lt;6.15,A150&gt;=5.15,F150&lt;2.5,F150&gt;=1.5),3.85,IF(AND(D150&gt;=2.1,B150&lt;2.85,G150&lt;0.755,H150&gt;=5.767,A150&lt;7.25,F150&gt;=2.5,F150&gt;=1.5),5.6,IF(AND(D150&gt;=2.45,B150&gt;=2.85,G150&lt;0.755,H150&gt;=5.767,A150&lt;7.25,F150&gt;=2.5,F150&gt;=1.5),5.8,IF(AND(B150&gt;=3.45,H150&gt;=11.731,D150&gt;=0.15,H150&gt;=11.218,D150&lt;0.35,H150&gt;=5.85,B150&lt;3.65,F150&lt;1.5),1.3,IF(AND(A150&lt;5.9,H150&gt;=9.053,B150&gt;=2.7,D150&lt;1.35,A150&lt;6.15,A150&gt;=5.15,F150&lt;2.5,F150&gt;=1.5),4.3,IF(AND(A150&gt;=5.9,H150&gt;=9.053,B150&gt;=2.7,D150&lt;1.35,A150&lt;6.15,A150&gt;=5.15,F150&lt;2.5,F150&gt;=1.5),4,IF(AND(G150&gt;=0.519,D150&lt;2.1,B150&lt;2.85,G150&lt;0.755,H150&gt;=5.767,A150&lt;7.25,F150&gt;=2.5,F150&gt;=1.5),4.9,IF(AND(A150&gt;=7.05,D150&lt;2.45,B150&gt;=2.85,G150&lt;0.755,H150&gt;=5.767,A150&lt;7.25,F150&gt;=2.5,F150&gt;=1.5),5.8,IF(AND(H150&lt;14.396,B150&lt;3.45,H150&gt;=11.731,D150&gt;=0.15,H150&gt;=11.218,D150&lt;0.35,H150&gt;=5.85,B150&lt;3.65,F150&lt;1.5),1.44,IF(AND(H150&gt;=14.396,B150&lt;3.45,H150&gt;=11.731,D150&gt;=0.15,H150&gt;=11.218,D150&lt;0.35,H150&gt;=5.85,B150&lt;3.65,F150&lt;1.5),1.3,IF(AND(G150&lt;0.282,G150&lt;0.519,D150&lt;2.1,B150&lt;2.85,G150&lt;0.755,H150&gt;=5.767,A150&lt;7.25,F150&gt;=2.5,F150&gt;=1.5),5.1,IF(AND(G150&gt;=0.282,G150&lt;0.519,D150&lt;2.1,B150&lt;2.85,G150&lt;0.755,H150&gt;=5.767,A150&lt;7.25,F150&gt;=2.5,F150&gt;=1.5),5.3,IF(AND(A150&lt;6.4,D150&lt;1.9,A150&lt;7.05,D150&lt;2.45,B150&gt;=2.85,G150&lt;0.755,H150&gt;=5.767,A150&lt;7.25,F150&gt;=2.5,F150&gt;=1.5),5.6,IF(AND(A150&gt;=6.4,D150&lt;1.9,A150&lt;7.05,D150&lt;2.45,B150&gt;=2.85,G150&lt;0.755,H150&gt;=5.767,A150&lt;7.25,F150&gt;=2.5,F150&gt;=1.5),5.5,IF(AND(H150&lt;8.884,D150&gt;=1.9,A150&lt;7.05,D150&lt;2.45,B150&gt;=2.85,G150&lt;0.755,H150&gt;=5.767,A150&lt;7.25,F150&gt;=2.5,F150&gt;=1.5),5.3,IF(AND(H150&gt;=8.884,D150&gt;=1.9,A150&lt;7.05,D150&lt;2.45,B150&gt;=2.85,G150&lt;0.755,H150&gt;=5.767,A150&lt;7.25,F150&gt;=2.5,F150&gt;=1.5),5.52,"shouldnthappen")))))))))))))))))))))))))))))))))))))</f>
        <v>5.52</v>
      </c>
      <c r="AL150" s="1" t="n">
        <f aca="false">IF(AND(H150&lt;5.85,A150&lt;5.05,D150&lt;0.8),1,IF(AND(B150&lt;3.35,A150&gt;=5.05,D150&lt;0.8),1.7,IF(AND(D150&gt;=2.45,F150&gt;=2.5,D150&gt;=0.8),6.05,IF(AND(H150&gt;=11.218,H150&gt;=5.85,A150&lt;5.05,D150&lt;0.8),1.28,IF(AND(G150&gt;=0.948,B150&gt;=3.35,A150&gt;=5.05,D150&lt;0.8),1.7,IF(AND(G150&gt;=0.423,H150&lt;11.218,H150&gt;=5.85,A150&lt;5.05,D150&lt;0.8),1.3,IF(AND(B150&lt;3.6,G150&lt;0.948,B150&gt;=3.35,A150&gt;=5.05,D150&lt;0.8),1.4,IF(AND(H150&lt;10.258,D150&lt;1.15,A150&lt;5.9,F150&lt;2.5,D150&gt;=0.8),3.36,IF(AND(H150&gt;=10.258,D150&lt;1.15,A150&lt;5.9,F150&lt;2.5,D150&gt;=0.8),3.9,IF(AND(A150&lt;5.3,D150&gt;=1.15,A150&lt;5.9,F150&lt;2.5,D150&gt;=0.8),3.9,IF(AND(D150&lt;1.55,B150&lt;2.75,A150&gt;=5.9,F150&lt;2.5,D150&gt;=0.8),4.64,IF(AND(D150&gt;=1.55,B150&lt;2.75,A150&gt;=5.9,F150&lt;2.5,D150&gt;=0.8),5.1,IF(AND(D150&gt;=1.6,B150&gt;=2.75,A150&gt;=5.9,F150&lt;2.5,D150&gt;=0.8),5,IF(AND(H150&lt;5.767,H150&lt;8.598,D150&lt;2.45,F150&gt;=2.5,D150&gt;=0.8),4.5,IF(AND(A150&lt;6.25,H150&gt;=8.598,D150&lt;2.45,F150&gt;=2.5,D150&gt;=0.8),5.02,IF(AND(B150&lt;3.55,G150&lt;0.423,H150&lt;11.218,H150&gt;=5.85,A150&lt;5.05,D150&lt;0.8),1.525,IF(AND(B150&gt;=3.55,G150&lt;0.423,H150&lt;11.218,H150&gt;=5.85,A150&lt;5.05,D150&lt;0.8),1.4,IF(AND(H150&gt;=13.932,B150&gt;=3.6,G150&lt;0.948,B150&gt;=3.35,A150&gt;=5.05,D150&lt;0.8),1.65,IF(AND(G150&gt;=0.652,A150&gt;=5.3,D150&gt;=1.15,A150&lt;5.9,F150&lt;2.5,D150&gt;=0.8),3.8,IF(AND(D150&lt;1.35,D150&lt;1.6,B150&gt;=2.75,A150&gt;=5.9,F150&lt;2.5,D150&gt;=0.8),4.42,IF(AND(H150&lt;6.656,H150&gt;=5.767,H150&lt;8.598,D150&lt;2.45,F150&gt;=2.5,D150&gt;=0.8),5.033,IF(AND(H150&gt;=6.656,H150&gt;=5.767,H150&lt;8.598,D150&lt;2.45,F150&gt;=2.5,D150&gt;=0.8),5.1,IF(AND(G150&gt;=0.885,A150&gt;=6.25,H150&gt;=8.598,D150&lt;2.45,F150&gt;=2.5,D150&gt;=0.8),5.2,IF(AND(H150&lt;6.926,H150&lt;13.932,B150&gt;=3.6,G150&lt;0.948,B150&gt;=3.35,A150&gt;=5.05,D150&lt;0.8),1.433,IF(AND(H150&gt;=6.926,H150&lt;13.932,B150&gt;=3.6,G150&lt;0.948,B150&gt;=3.35,A150&gt;=5.05,D150&lt;0.8),1.5,IF(AND(A150&lt;5.65,G150&lt;0.652,A150&gt;=5.3,D150&gt;=1.15,A150&lt;5.9,F150&lt;2.5,D150&gt;=0.8),4.36,IF(AND(A150&gt;=5.65,G150&lt;0.652,A150&gt;=5.3,D150&gt;=1.15,A150&lt;5.9,F150&lt;2.5,D150&gt;=0.8),4.2,IF(AND(H150&gt;=13.561,D150&gt;=1.35,D150&lt;1.6,B150&gt;=2.75,A150&gt;=5.9,F150&lt;2.5,D150&gt;=0.8),4.767,IF(AND(H150&lt;9.091,G150&lt;0.885,A150&gt;=6.25,H150&gt;=8.598,D150&lt;2.45,F150&gt;=2.5,D150&gt;=0.8),6.3,IF(AND(H150&gt;=12.206,H150&lt;13.561,D150&gt;=1.35,D150&lt;1.6,B150&gt;=2.75,A150&gt;=5.9,F150&lt;2.5,D150&gt;=0.8),4.4,IF(AND(D150&gt;=2.25,H150&gt;=9.091,G150&lt;0.885,A150&gt;=6.25,H150&gt;=8.598,D150&lt;2.45,F150&gt;=2.5,D150&gt;=0.8),5.9,IF(AND(B150&lt;3.05,H150&lt;12.206,H150&lt;13.561,D150&gt;=1.35,D150&lt;1.6,B150&gt;=2.75,A150&gt;=5.9,F150&lt;2.5,D150&gt;=0.8),4.6,IF(AND(B150&gt;=3.05,H150&lt;12.206,H150&lt;13.561,D150&gt;=1.35,D150&lt;1.6,B150&gt;=2.75,A150&gt;=5.9,F150&lt;2.5,D150&gt;=0.8),4.7,IF(AND(G150&gt;=0.596,D150&lt;2.25,H150&gt;=9.091,G150&lt;0.885,A150&gt;=6.25,H150&gt;=8.598,D150&lt;2.45,F150&gt;=2.5,D150&gt;=0.8),5.1,IF(AND(G150&gt;=0.379,G150&lt;0.596,D150&lt;2.25,H150&gt;=9.091,G150&lt;0.885,A150&gt;=6.25,H150&gt;=8.598,D150&lt;2.45,F150&gt;=2.5,D150&gt;=0.8),5.767,IF(AND(D150&lt;2.15,G150&lt;0.379,G150&lt;0.596,D150&lt;2.25,H150&gt;=9.091,G150&lt;0.885,A150&gt;=6.25,H150&gt;=8.598,D150&lt;2.45,F150&gt;=2.5,D150&gt;=0.8),5.4,IF(AND(D150&gt;=2.15,G150&lt;0.379,G150&lt;0.596,D150&lt;2.25,H150&gt;=9.091,G150&lt;0.885,A150&gt;=6.25,H150&gt;=8.598,D150&lt;2.45,F150&gt;=2.5,D150&gt;=0.8),5.6,"shouldnthappen")))))))))))))))))))))))))))))))))))))</f>
        <v>5.4</v>
      </c>
      <c r="AM150" s="1" t="n">
        <f aca="false">IF(AND(H150&lt;5.245,D150&lt;0.8),1,IF(AND(A150&lt;4.5,H150&gt;=5.245,D150&lt;0.8),1.35,IF(AND(D150&gt;=0.5,A150&gt;=4.5,H150&gt;=5.245,D150&lt;0.8),1.6,IF(AND(H150&lt;7.25,B150&lt;2.6,A150&lt;6.15,D150&gt;=0.8),4.375,IF(AND(H150&gt;=7.25,B150&lt;2.6,A150&lt;6.15,D150&gt;=0.8),3.075,IF(AND(H150&lt;13.935,A150&gt;=7.05,A150&gt;=6.15,D150&gt;=0.8),6.067,IF(AND(H150&gt;=13.935,A150&gt;=7.05,A150&gt;=6.15,D150&gt;=0.8),6.525,IF(AND(G150&gt;=0.948,D150&lt;0.5,A150&gt;=4.5,H150&gt;=5.245,D150&lt;0.8),1.7,IF(AND(G150&lt;0.568,D150&gt;=1.55,B150&gt;=2.6,A150&lt;6.15,D150&gt;=0.8),5.1,IF(AND(G150&gt;=0.568,D150&gt;=1.55,B150&gt;=2.6,A150&lt;6.15,D150&gt;=0.8),5,IF(AND(A150&gt;=6.6,B150&gt;=3.15,A150&lt;7.05,A150&gt;=6.15,D150&gt;=0.8),5.78,IF(AND(G150&lt;0.165,G150&lt;0.273,D150&lt;1.55,B150&gt;=2.6,A150&lt;6.15,D150&gt;=0.8),4.1,IF(AND(G150&gt;=0.165,G150&lt;0.273,D150&lt;1.55,B150&gt;=2.6,A150&lt;6.15,D150&gt;=0.8),4.5,IF(AND(D150&lt;1.35,G150&gt;=0.273,D150&lt;1.55,B150&gt;=2.6,A150&lt;6.15,D150&gt;=0.8),4.08,IF(AND(D150&gt;=1.35,G150&gt;=0.273,D150&lt;1.55,B150&gt;=2.6,A150&lt;6.15,D150&gt;=0.8),4.4,IF(AND(D150&lt;1.45,F150&lt;2.5,B150&lt;3.15,A150&lt;7.05,A150&gt;=6.15,D150&gt;=0.8),4.38,IF(AND(D150&gt;=1.45,F150&lt;2.5,B150&lt;3.15,A150&lt;7.05,A150&gt;=6.15,D150&gt;=0.8),4.75,IF(AND(D150&gt;=2.25,F150&gt;=2.5,B150&lt;3.15,A150&lt;7.05,A150&gt;=6.15,D150&gt;=0.8),5.16,IF(AND(H150&lt;11.488,A150&lt;6.6,B150&gt;=3.15,A150&lt;7.05,A150&gt;=6.15,D150&gt;=0.8),6,IF(AND(H150&gt;=14.396,D150&lt;0.25,G150&lt;0.948,D150&lt;0.5,A150&gt;=4.5,H150&gt;=5.245,D150&lt;0.8),1.3,IF(AND(A150&gt;=5.55,D150&gt;=0.25,G150&lt;0.948,D150&lt;0.5,A150&gt;=4.5,H150&gt;=5.245,D150&lt;0.8),1.7,IF(AND(D150&lt;1.85,D150&lt;2.25,F150&gt;=2.5,B150&lt;3.15,A150&lt;7.05,A150&gt;=6.15,D150&gt;=0.8),5.6,IF(AND(G150&lt;0.669,H150&gt;=11.488,A150&lt;6.6,B150&gt;=3.15,A150&lt;7.05,A150&gt;=6.15,D150&gt;=0.8),4.7,IF(AND(G150&gt;=0.669,H150&gt;=11.488,A150&lt;6.6,B150&gt;=3.15,A150&lt;7.05,A150&gt;=6.15,D150&gt;=0.8),5.22,IF(AND(H150&lt;6.543,H150&lt;14.396,D150&lt;0.25,G150&lt;0.948,D150&lt;0.5,A150&gt;=4.5,H150&gt;=5.245,D150&lt;0.8),1.4,IF(AND(A150&lt;4.95,A150&lt;5.55,D150&gt;=0.25,G150&lt;0.948,D150&lt;0.5,A150&gt;=4.5,H150&gt;=5.245,D150&lt;0.8),1.4,IF(AND(A150&gt;=4.95,A150&lt;5.55,D150&gt;=0.25,G150&lt;0.948,D150&lt;0.5,A150&gt;=4.5,H150&gt;=5.245,D150&lt;0.8),1.48,IF(AND(H150&lt;10.667,D150&gt;=1.85,D150&lt;2.25,F150&gt;=2.5,B150&lt;3.15,A150&lt;7.05,A150&gt;=6.15,D150&gt;=0.8),5.25,IF(AND(H150&gt;=10.667,D150&gt;=1.85,D150&lt;2.25,F150&gt;=2.5,B150&lt;3.15,A150&lt;7.05,A150&gt;=6.15,D150&gt;=0.8),5.55,IF(AND(G150&lt;0.063,H150&gt;=6.543,H150&lt;14.396,D150&lt;0.25,G150&lt;0.948,D150&lt;0.5,A150&gt;=4.5,H150&gt;=5.245,D150&lt;0.8),1.4,IF(AND(H150&lt;9.212,G150&gt;=0.063,H150&gt;=6.543,H150&lt;14.396,D150&lt;0.25,G150&lt;0.948,D150&lt;0.5,A150&gt;=4.5,H150&gt;=5.245,D150&lt;0.8),1.475,IF(AND(H150&gt;=9.212,G150&gt;=0.063,H150&gt;=6.543,H150&lt;14.396,D150&lt;0.25,G150&lt;0.948,D150&lt;0.5,A150&gt;=4.5,H150&gt;=5.245,D150&lt;0.8),1.5,"shouldnthappen"))))))))))))))))))))))))))))))))</f>
        <v>5.25</v>
      </c>
      <c r="AN150" s="1" t="n">
        <f aca="false">IF(AND(D150&lt;0.7,A150&gt;=5.55),1.633,IF(AND(G150&lt;0.38,B150&lt;2.8,A150&lt;5.55),4.3,IF(AND(G150&gt;=0.38,B150&lt;2.8,A150&lt;5.55),3.325,IF(AND(D150&gt;=0.35,B150&gt;=2.8,A150&lt;5.55),1.6,IF(AND(B150&gt;=3.4,A150&lt;4.8,D150&lt;0.35,B150&gt;=2.8,A150&lt;5.55),1,IF(AND(H150&gt;=11.789,A150&lt;5.9,D150&lt;1.55,D150&gt;=0.7,A150&gt;=5.55),4.325,IF(AND(F150&gt;=2.5,A150&gt;=5.9,D150&lt;1.55,D150&gt;=0.7,A150&gt;=5.55),5.05,IF(AND(D150&lt;1.9,A150&gt;=7.25,D150&gt;=1.55,D150&gt;=0.7,A150&gt;=5.55),6.3,IF(AND(D150&gt;=1.9,A150&gt;=7.25,D150&gt;=1.55,D150&gt;=0.7,A150&gt;=5.55),6.4,IF(AND(A150&lt;4.35,B150&lt;3.4,A150&lt;4.8,D150&lt;0.35,B150&gt;=2.8,A150&lt;5.55),1.1,IF(AND(G150&gt;=0.934,B150&lt;3.45,A150&gt;=4.8,D150&lt;0.35,B150&gt;=2.8,A150&lt;5.55),1.7,IF(AND(H150&gt;=14.877,B150&gt;=3.45,A150&gt;=4.8,D150&lt;0.35,B150&gt;=2.8,A150&lt;5.55),1.3,IF(AND(B150&lt;2.6,H150&lt;11.789,A150&lt;5.9,D150&lt;1.55,D150&gt;=0.7,A150&gt;=5.55),3.9,IF(AND(B150&gt;=2.6,H150&lt;11.789,A150&lt;5.9,D150&lt;1.55,D150&gt;=0.7,A150&gt;=5.55),4.26,IF(AND(A150&lt;6.6,F150&lt;2.5,A150&gt;=5.9,D150&lt;1.55,D150&gt;=0.7,A150&gt;=5.55),4.625,IF(AND(A150&gt;=6.6,F150&lt;2.5,A150&gt;=5.9,D150&lt;1.55,D150&gt;=0.7,A150&gt;=5.55),4.475,IF(AND(B150&lt;2.6,D150&lt;2.05,A150&lt;7.25,D150&gt;=1.55,D150&gt;=0.7,A150&gt;=5.55),5.8,IF(AND(G150&gt;=0.743,D150&gt;=2.05,A150&lt;7.25,D150&gt;=1.55,D150&gt;=0.7,A150&gt;=5.55),5.1,IF(AND(G150&lt;0.422,A150&gt;=4.35,B150&lt;3.4,A150&lt;4.8,D150&lt;0.35,B150&gt;=2.8,A150&lt;5.55),1.367,IF(AND(G150&gt;=0.422,A150&gt;=4.35,B150&lt;3.4,A150&lt;4.8,D150&lt;0.35,B150&gt;=2.8,A150&lt;5.55),1.3,IF(AND(A150&lt;5.05,G150&lt;0.934,B150&lt;3.45,A150&gt;=4.8,D150&lt;0.35,B150&gt;=2.8,A150&lt;5.55),1.525,IF(AND(A150&gt;=5.05,G150&lt;0.934,B150&lt;3.45,A150&gt;=4.8,D150&lt;0.35,B150&gt;=2.8,A150&lt;5.55),1.5,IF(AND(G150&gt;=0.585,H150&lt;14.877,B150&gt;=3.45,A150&gt;=4.8,D150&lt;0.35,B150&gt;=2.8,A150&lt;5.55),1.54,IF(AND(G150&gt;=0.537,G150&lt;0.743,D150&gt;=2.05,A150&lt;7.25,D150&gt;=1.55,D150&gt;=0.7,A150&gt;=5.55),5.833,IF(AND(D150&gt;=0.25,G150&lt;0.585,H150&lt;14.877,B150&gt;=3.45,A150&gt;=4.8,D150&lt;0.35,B150&gt;=2.8,A150&lt;5.55),1.367,IF(AND(D150&lt;1.75,H150&lt;13.795,B150&gt;=2.6,D150&lt;2.05,A150&lt;7.25,D150&gt;=1.55,D150&gt;=0.7,A150&gt;=5.55),5.45,IF(AND(B150&lt;2.85,H150&gt;=13.795,B150&gt;=2.6,D150&lt;2.05,A150&lt;7.25,D150&gt;=1.55,D150&gt;=0.7,A150&gt;=5.55),5.1,IF(AND(B150&gt;=2.85,H150&gt;=13.795,B150&gt;=2.6,D150&lt;2.05,A150&lt;7.25,D150&gt;=1.55,D150&gt;=0.7,A150&gt;=5.55),4.82,IF(AND(G150&lt;0.353,G150&lt;0.537,G150&lt;0.743,D150&gt;=2.05,A150&lt;7.25,D150&gt;=1.55,D150&gt;=0.7,A150&gt;=5.55),5.425,IF(AND(G150&gt;=0.353,G150&lt;0.537,G150&lt;0.743,D150&gt;=2.05,A150&lt;7.25,D150&gt;=1.55,D150&gt;=0.7,A150&gt;=5.55),5.62,IF(AND(G150&lt;0.311,D150&lt;0.25,G150&lt;0.585,H150&lt;14.877,B150&gt;=3.45,A150&gt;=4.8,D150&lt;0.35,B150&gt;=2.8,A150&lt;5.55),1.5,IF(AND(G150&gt;=0.311,D150&lt;0.25,G150&lt;0.585,H150&lt;14.877,B150&gt;=3.45,A150&gt;=4.8,D150&lt;0.35,B150&gt;=2.8,A150&lt;5.55),1.4,IF(AND(B150&gt;=3.1,D150&gt;=1.75,H150&lt;13.795,B150&gt;=2.6,D150&lt;2.05,A150&lt;7.25,D150&gt;=1.55,D150&gt;=0.7,A150&gt;=5.55),5.1,IF(AND(B150&lt;2.85,B150&lt;3.1,D150&gt;=1.75,H150&lt;13.795,B150&gt;=2.6,D150&lt;2.05,A150&lt;7.25,D150&gt;=1.55,D150&gt;=0.7,A150&gt;=5.55),5.2,IF(AND(B150&gt;=2.85,B150&lt;3.1,D150&gt;=1.75,H150&lt;13.795,B150&gt;=2.6,D150&lt;2.05,A150&lt;7.25,D150&gt;=1.55,D150&gt;=0.7,A150&gt;=5.55),5.2,"shouldnthappen")))))))))))))))))))))))))))))))))))</f>
        <v>5.2</v>
      </c>
      <c r="AO150" s="1" t="n">
        <f aca="false">IF(AND(H150&gt;=14.529,G150&lt;0.633,D150&lt;0.8),1.3,IF(AND(A150&lt;5.05,G150&gt;=0.633,D150&lt;0.8),1.35,IF(AND(H150&gt;=14.379,H150&lt;14.529,G150&lt;0.633,D150&lt;0.8),1.7,IF(AND(B150&lt;3.35,A150&gt;=5.05,G150&gt;=0.633,D150&lt;0.8),1.7,IF(AND(D150&gt;=1.45,A150&lt;5.95,F150&lt;2.5,D150&gt;=0.8),4.5,IF(AND(D150&lt;1.35,A150&gt;=5.95,F150&lt;2.5,D150&gt;=0.8),4,IF(AND(D150&lt;1.85,G150&gt;=0.845,F150&gt;=2.5,D150&gt;=0.8),4.8,IF(AND(B150&gt;=4.3,H150&lt;14.379,H150&lt;14.529,G150&lt;0.633,D150&lt;0.8),1.5,IF(AND(A150&lt;5.25,B150&gt;=3.35,A150&gt;=5.05,G150&gt;=0.633,D150&lt;0.8),1.55,IF(AND(A150&gt;=5.25,B150&gt;=3.35,A150&gt;=5.05,G150&gt;=0.633,D150&lt;0.8),1.633,IF(AND(A150&lt;5.05,D150&lt;1.45,A150&lt;5.95,F150&lt;2.5,D150&gt;=0.8),3.3,IF(AND(G150&lt;0.293,D150&gt;=1.35,A150&gt;=5.95,F150&lt;2.5,D150&gt;=0.8),5,IF(AND(A150&gt;=6.6,D150&lt;2.05,G150&lt;0.845,F150&gt;=2.5,D150&gt;=0.8),5.8,IF(AND(B150&lt;3.05,D150&gt;=2.05,G150&lt;0.845,F150&gt;=2.5,D150&gt;=0.8),6.15,IF(AND(B150&lt;2.9,D150&gt;=1.85,G150&gt;=0.845,F150&gt;=2.5,D150&gt;=0.8),5.1,IF(AND(B150&gt;=2.9,D150&gt;=1.85,G150&gt;=0.845,F150&gt;=2.5,D150&gt;=0.8),5.2,IF(AND(B150&gt;=3.8,B150&lt;4.3,H150&lt;14.379,H150&lt;14.529,G150&lt;0.633,D150&lt;0.8),1.333,IF(AND(A150&lt;6.25,G150&gt;=0.293,D150&gt;=1.35,A150&gt;=5.95,F150&lt;2.5,D150&gt;=0.8),4.6,IF(AND(H150&lt;10.351,A150&lt;6.6,D150&lt;2.05,G150&lt;0.845,F150&gt;=2.5,D150&gt;=0.8),5.4,IF(AND(G150&gt;=0.364,B150&gt;=3.05,D150&gt;=2.05,G150&lt;0.845,F150&gt;=2.5,D150&gt;=0.8),5.66,IF(AND(G150&gt;=0.447,B150&lt;3.8,B150&lt;4.3,H150&lt;14.379,H150&lt;14.529,G150&lt;0.633,D150&lt;0.8),1.3,IF(AND(H150&lt;6.247,A150&lt;5.65,A150&gt;=5.05,D150&lt;1.45,A150&lt;5.95,F150&lt;2.5,D150&gt;=0.8),4.033,IF(AND(D150&lt;1.25,A150&gt;=5.65,A150&gt;=5.05,D150&lt;1.45,A150&lt;5.95,F150&lt;2.5,D150&gt;=0.8),3.88,IF(AND(D150&gt;=1.25,A150&gt;=5.65,A150&gt;=5.05,D150&lt;1.45,A150&lt;5.95,F150&lt;2.5,D150&gt;=0.8),4.35,IF(AND(B150&lt;2.65,A150&gt;=6.25,G150&gt;=0.293,D150&gt;=1.35,A150&gt;=5.95,F150&lt;2.5,D150&gt;=0.8),4.9,IF(AND(B150&lt;2.75,H150&gt;=10.351,A150&lt;6.6,D150&lt;2.05,G150&lt;0.845,F150&gt;=2.5,D150&gt;=0.8),5.1,IF(AND(B150&gt;=2.75,H150&gt;=10.351,A150&lt;6.6,D150&lt;2.05,G150&lt;0.845,F150&gt;=2.5,D150&gt;=0.8),4.95,IF(AND(B150&lt;3.15,G150&lt;0.364,B150&gt;=3.05,D150&gt;=2.05,G150&lt;0.845,F150&gt;=2.5,D150&gt;=0.8),5.28,IF(AND(B150&gt;=3.15,G150&lt;0.364,B150&gt;=3.05,D150&gt;=2.05,G150&lt;0.845,F150&gt;=2.5,D150&gt;=0.8),5.5,IF(AND(H150&lt;9.212,G150&lt;0.447,B150&lt;3.8,B150&lt;4.3,H150&lt;14.379,H150&lt;14.529,G150&lt;0.633,D150&lt;0.8),1.4,IF(AND(G150&lt;0.356,H150&gt;=6.247,A150&lt;5.65,A150&gt;=5.05,D150&lt;1.45,A150&lt;5.95,F150&lt;2.5,D150&gt;=0.8),4.2,IF(AND(B150&lt;3,B150&gt;=2.65,A150&gt;=6.25,G150&gt;=0.293,D150&gt;=1.35,A150&gt;=5.95,F150&lt;2.5,D150&gt;=0.8),4.6,IF(AND(B150&gt;=3,B150&gt;=2.65,A150&gt;=6.25,G150&gt;=0.293,D150&gt;=1.35,A150&gt;=5.95,F150&lt;2.5,D150&gt;=0.8),4.7,IF(AND(A150&lt;5.05,H150&gt;=9.212,G150&lt;0.447,B150&lt;3.8,B150&lt;4.3,H150&lt;14.379,H150&lt;14.529,G150&lt;0.633,D150&lt;0.8),1.533,IF(AND(A150&gt;=5.05,H150&gt;=9.212,G150&lt;0.447,B150&lt;3.8,B150&lt;4.3,H150&lt;14.379,H150&lt;14.529,G150&lt;0.633,D150&lt;0.8),1.425,IF(AND(A150&lt;5.35,G150&gt;=0.356,H150&gt;=6.247,A150&lt;5.65,A150&gt;=5.05,D150&lt;1.45,A150&lt;5.95,F150&lt;2.5,D150&gt;=0.8),3.9,IF(AND(A150&gt;=5.35,G150&gt;=0.356,H150&gt;=6.247,A150&lt;5.65,A150&gt;=5.05,D150&lt;1.45,A150&lt;5.95,F150&lt;2.5,D150&gt;=0.8),3.72,"shouldnthappen")))))))))))))))))))))))))))))))))))))</f>
        <v>4.95</v>
      </c>
      <c r="AP150" s="1" t="n">
        <f aca="false">IF(AND(F150&gt;=1.5,A150&lt;5.55),3.84,IF(AND(G150&gt;=0.52,A150&lt;4.75,F150&lt;1.5,A150&lt;5.55),1.16,IF(AND(A150&lt;5.65,A150&lt;5.85,D150&lt;1.55,A150&gt;=5.55),4.2,IF(AND(A150&gt;=5.65,A150&lt;5.85,D150&lt;1.55,A150&gt;=5.55),3.167,IF(AND(G150&gt;=0.798,A150&gt;=5.85,D150&lt;1.55,A150&gt;=5.55),4,IF(AND(F150&lt;2.5,H150&lt;14.1,D150&gt;=1.55,A150&gt;=5.55),4.84,IF(AND(A150&lt;7.2,H150&gt;=14.1,D150&gt;=1.55,A150&gt;=5.55),5.633,IF(AND(A150&gt;=7.2,H150&gt;=14.1,D150&gt;=1.55,A150&gt;=5.55),6.6,IF(AND(G150&lt;0.161,G150&lt;0.52,A150&lt;4.75,F150&lt;1.5,A150&lt;5.55),1.5,IF(AND(D150&gt;=0.5,G150&lt;0.676,A150&gt;=4.75,F150&lt;1.5,A150&lt;5.55),1.6,IF(AND(H150&lt;11.016,G150&gt;=0.676,A150&gt;=4.75,F150&lt;1.5,A150&lt;5.55),1.75,IF(AND(G150&lt;0.209,G150&lt;0.798,A150&gt;=5.85,D150&lt;1.55,A150&gt;=5.55),4.5,IF(AND(G150&gt;=0.74,F150&gt;=2.5,H150&lt;14.1,D150&gt;=1.55,A150&gt;=5.55),6.225,IF(AND(B150&lt;2.95,G150&gt;=0.161,G150&lt;0.52,A150&lt;4.75,F150&lt;1.5,A150&lt;5.55),1.4,IF(AND(B150&gt;=2.95,G150&gt;=0.161,G150&lt;0.52,A150&lt;4.75,F150&lt;1.5,A150&lt;5.55),1.34,IF(AND(B150&lt;3.15,D150&lt;0.5,G150&lt;0.676,A150&gt;=4.75,F150&lt;1.5,A150&lt;5.55),1.52,IF(AND(D150&lt;0.25,H150&gt;=11.016,G150&gt;=0.676,A150&gt;=4.75,F150&lt;1.5,A150&lt;5.55),1.567,IF(AND(D150&gt;=0.25,H150&gt;=11.016,G150&gt;=0.676,A150&gt;=4.75,F150&lt;1.5,A150&lt;5.55),1.5,IF(AND(H150&lt;7.47,G150&gt;=0.209,G150&lt;0.798,A150&gt;=5.85,D150&lt;1.55,A150&gt;=5.55),5.05,IF(AND(B150&lt;2.85,G150&lt;0.74,F150&gt;=2.5,H150&lt;14.1,D150&gt;=1.55,A150&gt;=5.55),5.35,IF(AND(B150&lt;3.3,B150&gt;=3.15,D150&lt;0.5,G150&lt;0.676,A150&gt;=4.75,F150&lt;1.5,A150&lt;5.55),1.2,IF(AND(D150&lt;1.45,H150&gt;=7.47,G150&gt;=0.209,G150&lt;0.798,A150&gt;=5.85,D150&lt;1.55,A150&gt;=5.55),4.66,IF(AND(D150&gt;=1.45,H150&gt;=7.47,G150&gt;=0.209,G150&lt;0.798,A150&gt;=5.85,D150&lt;1.55,A150&gt;=5.55),4.64,IF(AND(A150&gt;=7.05,B150&gt;=2.85,G150&lt;0.74,F150&gt;=2.5,H150&lt;14.1,D150&gt;=1.55,A150&gt;=5.55),5.8,IF(AND(B150&gt;=3.25,A150&lt;7.05,B150&gt;=2.85,G150&lt;0.74,F150&gt;=2.5,H150&lt;14.1,D150&gt;=1.55,A150&gt;=5.55),5.7,IF(AND(H150&gt;=13.641,D150&lt;0.25,B150&gt;=3.3,B150&gt;=3.15,D150&lt;0.5,G150&lt;0.676,A150&gt;=4.75,F150&lt;1.5,A150&lt;5.55),1.3,IF(AND(D150&lt;0.35,D150&gt;=0.25,B150&gt;=3.3,B150&gt;=3.15,D150&lt;0.5,G150&lt;0.676,A150&gt;=4.75,F150&lt;1.5,A150&lt;5.55),1.367,IF(AND(D150&gt;=0.35,D150&gt;=0.25,B150&gt;=3.3,B150&gt;=3.15,D150&lt;0.5,G150&lt;0.676,A150&gt;=4.75,F150&lt;1.5,A150&lt;5.55),1.3,IF(AND(A150&lt;6.35,B150&lt;3.25,A150&lt;7.05,B150&gt;=2.85,G150&lt;0.74,F150&gt;=2.5,H150&lt;14.1,D150&gt;=1.55,A150&gt;=5.55),5.6,IF(AND(A150&gt;=6.35,B150&lt;3.25,A150&lt;7.05,B150&gt;=2.85,G150&lt;0.74,F150&gt;=2.5,H150&lt;14.1,D150&gt;=1.55,A150&gt;=5.55),5.325,IF(AND(A150&lt;5.1,H150&lt;13.641,D150&lt;0.25,B150&gt;=3.3,B150&gt;=3.15,D150&lt;0.5,G150&lt;0.676,A150&gt;=4.75,F150&lt;1.5,A150&lt;5.55),1.4,IF(AND(H150&gt;=11.031,A150&gt;=5.1,H150&lt;13.641,D150&lt;0.25,B150&gt;=3.3,B150&gt;=3.15,D150&lt;0.5,G150&lt;0.676,A150&gt;=4.75,F150&lt;1.5,A150&lt;5.55),1.4,IF(AND(A150&lt;5.45,H150&lt;11.031,A150&gt;=5.1,H150&lt;13.641,D150&lt;0.25,B150&gt;=3.3,B150&gt;=3.15,D150&lt;0.5,G150&lt;0.676,A150&gt;=4.75,F150&lt;1.5,A150&lt;5.55),1.5,IF(AND(A150&gt;=5.45,H150&lt;11.031,A150&gt;=5.1,H150&lt;13.641,D150&lt;0.25,B150&gt;=3.3,B150&gt;=3.15,D150&lt;0.5,G150&lt;0.676,A150&gt;=4.75,F150&lt;1.5,A150&lt;5.55),1.4,"shouldnthappen"))))))))))))))))))))))))))))))))))</f>
        <v>5.325</v>
      </c>
      <c r="AQ150" s="1" t="n">
        <f aca="false">IF(AND(H150&lt;6.926,D150&gt;=0.35,F150&lt;1.5),1.9,IF(AND(G150&gt;=0.869,D150&gt;=1.75,F150&gt;=1.5),5.15,IF(AND(A150&lt;4.35,A150&lt;5.05,D150&lt;0.35,F150&lt;1.5),1.1,IF(AND(H150&lt;6.089,A150&gt;=5.05,D150&lt;0.35,F150&lt;1.5),1.7,IF(AND(H150&gt;=13.089,H150&gt;=6.926,D150&gt;=0.35,F150&lt;1.5),1.3,IF(AND(G150&lt;0.695,D150&lt;1.15,D150&lt;1.75,F150&gt;=1.5),3.62,IF(AND(G150&gt;=0.695,D150&lt;1.15,D150&lt;1.75,F150&gt;=1.5),3,IF(AND(G150&gt;=0.585,H150&gt;=6.089,A150&gt;=5.05,D150&lt;0.35,F150&lt;1.5),1.5,IF(AND(H150&lt;9.582,H150&lt;13.089,H150&gt;=6.926,D150&gt;=0.35,F150&lt;1.5),1.5,IF(AND(H150&gt;=9.582,H150&lt;13.089,H150&gt;=6.926,D150&gt;=0.35,F150&lt;1.5),1.6,IF(AND(D150&lt;1.35,H150&lt;9.349,D150&gt;=1.15,D150&lt;1.75,F150&gt;=1.5),3.867,IF(AND(D150&lt;2.05,A150&lt;7.05,G150&lt;0.869,D150&gt;=1.75,F150&gt;=1.5),4.9,IF(AND(B150&gt;=3.3,A150&gt;=7.05,G150&lt;0.869,D150&gt;=1.75,F150&gt;=1.5),6.1,IF(AND(G150&lt;0.347,H150&lt;11.218,A150&gt;=4.35,A150&lt;5.05,D150&lt;0.35,F150&lt;1.5),1.4,IF(AND(G150&gt;=0.347,H150&lt;11.218,A150&gt;=4.35,A150&lt;5.05,D150&lt;0.35,F150&lt;1.5),1.5,IF(AND(G150&gt;=0.265,H150&gt;=11.218,A150&gt;=4.35,A150&lt;5.05,D150&lt;0.35,F150&lt;1.5),1.45,IF(AND(A150&gt;=5.4,G150&lt;0.585,H150&gt;=6.089,A150&gt;=5.05,D150&lt;0.35,F150&lt;1.5),1.35,IF(AND(B150&gt;=2.9,D150&gt;=1.35,H150&lt;9.349,D150&gt;=1.15,D150&lt;1.75,F150&gt;=1.5),4.6,IF(AND(D150&gt;=1.35,A150&lt;6.15,H150&gt;=9.349,D150&gt;=1.15,D150&lt;1.75,F150&gt;=1.5),4.54,IF(AND(H150&lt;10.927,A150&gt;=6.15,H150&gt;=9.349,D150&gt;=1.15,D150&lt;1.75,F150&gt;=1.5),4.3,IF(AND(G150&lt;0.512,D150&gt;=2.05,A150&lt;7.05,G150&lt;0.869,D150&gt;=1.75,F150&gt;=1.5),5.533,IF(AND(G150&gt;=0.512,D150&gt;=2.05,A150&lt;7.05,G150&lt;0.869,D150&gt;=1.75,F150&gt;=1.5),5.88,IF(AND(H150&lt;11.551,B150&lt;3.3,A150&gt;=7.05,G150&lt;0.869,D150&gt;=1.75,F150&gt;=1.5),6.3,IF(AND(G150&lt;0.227,G150&lt;0.265,H150&gt;=11.218,A150&gt;=4.35,A150&lt;5.05,D150&lt;0.35,F150&lt;1.5),1.4,IF(AND(G150&gt;=0.227,G150&lt;0.265,H150&gt;=11.218,A150&gt;=4.35,A150&lt;5.05,D150&lt;0.35,F150&lt;1.5),1.26,IF(AND(H150&lt;11.031,A150&lt;5.4,G150&lt;0.585,H150&gt;=6.089,A150&gt;=5.05,D150&lt;0.35,F150&lt;1.5),1.5,IF(AND(H150&gt;=11.031,A150&lt;5.4,G150&lt;0.585,H150&gt;=6.089,A150&gt;=5.05,D150&lt;0.35,F150&lt;1.5),1.4,IF(AND(A150&lt;5.45,B150&lt;2.9,D150&gt;=1.35,H150&lt;9.349,D150&gt;=1.15,D150&lt;1.75,F150&gt;=1.5),4.5,IF(AND(A150&lt;5.9,D150&lt;1.35,A150&lt;6.15,H150&gt;=9.349,D150&gt;=1.15,D150&lt;1.75,F150&gt;=1.5),4.2,IF(AND(A150&gt;=5.9,D150&lt;1.35,A150&lt;6.15,H150&gt;=9.349,D150&gt;=1.15,D150&lt;1.75,F150&gt;=1.5),4,IF(AND(A150&gt;=6.75,H150&gt;=10.927,A150&gt;=6.15,H150&gt;=9.349,D150&gt;=1.15,D150&lt;1.75,F150&gt;=1.5),4.767,IF(AND(B150&lt;2.9,H150&gt;=11.551,B150&lt;3.3,A150&gt;=7.05,G150&lt;0.869,D150&gt;=1.75,F150&gt;=1.5),6.7,IF(AND(B150&gt;=2.9,H150&gt;=11.551,B150&lt;3.3,A150&gt;=7.05,G150&lt;0.869,D150&gt;=1.75,F150&gt;=1.5),6.6,IF(AND(B150&lt;2.45,A150&gt;=5.45,B150&lt;2.9,D150&gt;=1.35,H150&lt;9.349,D150&gt;=1.15,D150&lt;1.75,F150&gt;=1.5),5,IF(AND(B150&gt;=2.45,A150&gt;=5.45,B150&lt;2.9,D150&gt;=1.35,H150&lt;9.349,D150&gt;=1.15,D150&lt;1.75,F150&gt;=1.5),5.1,IF(AND(H150&lt;11.166,A150&lt;6.75,H150&gt;=10.927,A150&gt;=6.15,H150&gt;=9.349,D150&gt;=1.15,D150&lt;1.75,F150&gt;=1.5),4.9,IF(AND(G150&lt;0.228,H150&gt;=11.166,A150&lt;6.75,H150&gt;=10.927,A150&gt;=6.15,H150&gt;=9.349,D150&gt;=1.15,D150&lt;1.75,F150&gt;=1.5),4.7,IF(AND(H150&lt;13.531,G150&gt;=0.228,H150&gt;=11.166,A150&lt;6.75,H150&gt;=10.927,A150&gt;=6.15,H150&gt;=9.349,D150&gt;=1.15,D150&lt;1.75,F150&gt;=1.5),4.4,IF(AND(H150&gt;=13.531,G150&gt;=0.228,H150&gt;=11.166,A150&lt;6.75,H150&gt;=10.927,A150&gt;=6.15,H150&gt;=9.349,D150&gt;=1.15,D150&lt;1.75,F150&gt;=1.5),4.6,"shouldnthappen")))))))))))))))))))))))))))))))))))))))</f>
        <v>4.9</v>
      </c>
      <c r="AR150" s="1" t="n">
        <f aca="false">IF(AND(G150&gt;=0.93,B150&lt;3.65,F150&lt;1.5),1.7,IF(AND(H150&lt;6.542,B150&gt;=3.65,F150&lt;1.5),1.767,IF(AND(A150&gt;=7.05,D150&gt;=1.55,F150&gt;=1.5),6.3,IF(AND(G150&lt;0.123,H150&gt;=6.542,B150&gt;=3.65,F150&lt;1.5),1.367,IF(AND(A150&lt;5.15,A150&lt;5.65,D150&lt;1.55,F150&gt;=1.5),3.15,IF(AND(A150&lt;4.8,G150&gt;=0.447,G150&lt;0.93,B150&lt;3.65,F150&lt;1.5),1.24,IF(AND(A150&gt;=4.8,G150&gt;=0.447,G150&lt;0.93,B150&lt;3.65,F150&lt;1.5),1.4,IF(AND(G150&lt;0.151,G150&gt;=0.123,H150&gt;=6.542,B150&gt;=3.65,F150&lt;1.5),1.7,IF(AND(G150&gt;=0.151,G150&gt;=0.123,H150&gt;=6.542,B150&gt;=3.65,F150&lt;1.5),1.5,IF(AND(D150&gt;=1.45,A150&gt;=5.15,A150&lt;5.65,D150&lt;1.55,F150&gt;=1.5),4.5,IF(AND(B150&lt;2.65,D150&gt;=1.35,A150&gt;=5.65,D150&lt;1.55,F150&gt;=1.5),4.9,IF(AND(G150&lt;0.527,F150&lt;2.5,A150&lt;7.05,D150&gt;=1.55,F150&gt;=1.5),5.075,IF(AND(G150&gt;=0.527,F150&lt;2.5,A150&lt;7.05,D150&gt;=1.55,F150&gt;=1.5),4.7,IF(AND(A150&lt;4.65,G150&lt;0.265,G150&lt;0.447,G150&lt;0.93,B150&lt;3.65,F150&lt;1.5),1.42,IF(AND(G150&lt;0.3,G150&gt;=0.265,G150&lt;0.447,G150&lt;0.93,B150&lt;3.65,F150&lt;1.5),1.6,IF(AND(G150&gt;=0.3,G150&gt;=0.265,G150&lt;0.447,G150&lt;0.93,B150&lt;3.65,F150&lt;1.5),1.4,IF(AND(G150&lt;0.356,D150&lt;1.45,A150&gt;=5.15,A150&lt;5.65,D150&lt;1.55,F150&gt;=1.5),4.125,IF(AND(D150&lt;1.1,A150&lt;6.2,D150&lt;1.35,A150&gt;=5.65,D150&lt;1.55,F150&gt;=1.5),4.1,IF(AND(D150&gt;=1.1,A150&lt;6.2,D150&lt;1.35,A150&gt;=5.65,D150&lt;1.55,F150&gt;=1.5),4.175,IF(AND(H150&gt;=13.433,A150&gt;=6.2,D150&lt;1.35,A150&gt;=5.65,D150&lt;1.55,F150&gt;=1.5),4.6,IF(AND(G150&lt;0.437,B150&gt;=2.65,D150&gt;=1.35,A150&gt;=5.65,D150&lt;1.55,F150&gt;=1.5),4.625,IF(AND(G150&gt;=0.437,B150&gt;=2.65,D150&gt;=1.35,A150&gt;=5.65,D150&lt;1.55,F150&gt;=1.5),4.75,IF(AND(B150&gt;=3.15,H150&lt;11.146,F150&gt;=2.5,A150&lt;7.05,D150&gt;=1.55,F150&gt;=1.5),5.667,IF(AND(B150&lt;2.65,H150&gt;=11.146,F150&gt;=2.5,A150&lt;7.05,D150&gt;=1.55,F150&gt;=1.5),5.8,IF(AND(B150&lt;3.3,A150&gt;=4.65,G150&lt;0.265,G150&lt;0.447,G150&lt;0.93,B150&lt;3.65,F150&lt;1.5),1.32,IF(AND(B150&gt;=3.3,A150&gt;=4.65,G150&lt;0.265,G150&lt;0.447,G150&lt;0.93,B150&lt;3.65,F150&lt;1.5),1.425,IF(AND(B150&lt;2.8,G150&gt;=0.356,D150&lt;1.45,A150&gt;=5.15,A150&lt;5.65,D150&lt;1.55,F150&gt;=1.5),3.86,IF(AND(B150&gt;=2.8,G150&gt;=0.356,D150&lt;1.45,A150&gt;=5.15,A150&lt;5.65,D150&lt;1.55,F150&gt;=1.5),3.6,IF(AND(B150&lt;2.6,H150&lt;13.433,A150&gt;=6.2,D150&lt;1.35,A150&gt;=5.65,D150&lt;1.55,F150&gt;=1.5),4.4,IF(AND(B150&gt;=2.6,H150&lt;13.433,A150&gt;=6.2,D150&lt;1.35,A150&gt;=5.65,D150&lt;1.55,F150&gt;=1.5),4.3,IF(AND(G150&lt;0.151,B150&lt;3.15,H150&lt;11.146,F150&gt;=2.5,A150&lt;7.05,D150&gt;=1.55,F150&gt;=1.5),5.5,IF(AND(H150&lt;15.52,B150&gt;=2.65,H150&gt;=11.146,F150&gt;=2.5,A150&lt;7.05,D150&gt;=1.55,F150&gt;=1.5),5.4,IF(AND(H150&gt;=15.52,B150&gt;=2.65,H150&gt;=11.146,F150&gt;=2.5,A150&lt;7.05,D150&gt;=1.55,F150&gt;=1.5),5.733,IF(AND(H150&lt;10.74,G150&gt;=0.151,B150&lt;3.15,H150&lt;11.146,F150&gt;=2.5,A150&lt;7.05,D150&gt;=1.55,F150&gt;=1.5),5.12,IF(AND(H150&gt;=10.74,G150&gt;=0.151,B150&lt;3.15,H150&lt;11.146,F150&gt;=2.5,A150&lt;7.05,D150&gt;=1.55,F150&gt;=1.5),4.9,"shouldnthappen")))))))))))))))))))))))))))))))))))</f>
        <v>5.12</v>
      </c>
      <c r="AS150" s="1" t="n">
        <f aca="false">IF(AND(F150&gt;=1.5,A150&lt;5.55),4.18,IF(AND(F150&gt;=2.5,B150&lt;2.75,A150&gt;=5.55),5.38,IF(AND(G150&gt;=0.587,B150&lt;3.75,F150&lt;1.5,A150&lt;5.55),1.48,IF(AND(H150&lt;6.51,B150&gt;=3.75,F150&lt;1.5,A150&lt;5.55),1.9,IF(AND(H150&gt;=6.51,B150&gt;=3.75,F150&lt;1.5,A150&lt;5.55),1.425,IF(AND(G150&gt;=0.868,F150&lt;2.5,B150&lt;2.75,A150&gt;=5.55),4.65,IF(AND(F150&lt;1.5,D150&lt;1.55,B150&gt;=2.75,A150&gt;=5.55),1.7,IF(AND(G150&gt;=0.857,D150&gt;=1.55,B150&gt;=2.75,A150&gt;=5.55),5.033,IF(AND(G150&gt;=0.518,G150&lt;0.587,B150&lt;3.75,F150&lt;1.5,A150&lt;5.55),1,IF(AND(D150&lt;1.05,G150&lt;0.868,F150&lt;2.5,B150&lt;2.75,A150&gt;=5.55),3.5,IF(AND(G150&lt;0.404,D150&gt;=1.05,G150&lt;0.868,F150&lt;2.5,B150&lt;2.75,A150&gt;=5.55),4.2,IF(AND(G150&gt;=0.404,D150&gt;=1.05,G150&lt;0.868,F150&lt;2.5,B150&lt;2.75,A150&gt;=5.55),3.94,IF(AND(F150&lt;2.5,B150&lt;2.95,F150&gt;=1.5,D150&lt;1.55,B150&gt;=2.75,A150&gt;=5.55),4.68,IF(AND(F150&gt;=2.5,B150&lt;2.95,F150&gt;=1.5,D150&lt;1.55,B150&gt;=2.75,A150&gt;=5.55),5.1,IF(AND(H150&lt;10.883,B150&gt;=2.95,F150&gt;=1.5,D150&lt;1.55,B150&gt;=2.75,A150&gt;=5.55),4.15,IF(AND(H150&gt;=10.883,B150&gt;=2.95,F150&gt;=1.5,D150&lt;1.55,B150&gt;=2.75,A150&gt;=5.55),4.5,IF(AND(H150&gt;=14.1,D150&lt;2.05,G150&lt;0.857,D150&gt;=1.55,B150&gt;=2.75,A150&gt;=5.55),6.6,IF(AND(G150&lt;0.063,B150&lt;3.15,G150&lt;0.518,G150&lt;0.587,B150&lt;3.75,F150&lt;1.5,A150&lt;5.55),1.4,IF(AND(G150&gt;=0.063,B150&lt;3.15,G150&lt;0.518,G150&lt;0.587,B150&lt;3.75,F150&lt;1.5,A150&lt;5.55),1.5,IF(AND(H150&gt;=10.563,B150&gt;=3.15,G150&lt;0.518,G150&lt;0.587,B150&lt;3.75,F150&lt;1.5,A150&lt;5.55),1.325,IF(AND(B150&lt;2.95,H150&lt;14.1,D150&lt;2.05,G150&lt;0.857,D150&gt;=1.55,B150&gt;=2.75,A150&gt;=5.55),6.125,IF(AND(A150&lt;6.65,G150&lt;0.364,D150&gt;=2.05,G150&lt;0.857,D150&gt;=1.55,B150&gt;=2.75,A150&gt;=5.55),5.45,IF(AND(G150&gt;=0.774,G150&gt;=0.364,D150&gt;=2.05,G150&lt;0.857,D150&gt;=1.55,B150&gt;=2.75,A150&gt;=5.55),5.4,IF(AND(H150&gt;=9.279,H150&lt;10.563,B150&gt;=3.15,G150&lt;0.518,G150&lt;0.587,B150&lt;3.75,F150&lt;1.5,A150&lt;5.55),1.475,IF(AND(D150&lt;1.65,B150&gt;=2.95,H150&lt;14.1,D150&lt;2.05,G150&lt;0.857,D150&gt;=1.55,B150&gt;=2.75,A150&gt;=5.55),5.8,IF(AND(B150&lt;3.15,A150&gt;=6.65,G150&lt;0.364,D150&gt;=2.05,G150&lt;0.857,D150&gt;=1.55,B150&gt;=2.75,A150&gt;=5.55),5.3,IF(AND(B150&gt;=3.15,A150&gt;=6.65,G150&lt;0.364,D150&gt;=2.05,G150&lt;0.857,D150&gt;=1.55,B150&gt;=2.75,A150&gt;=5.55),5.7,IF(AND(A150&gt;=6.75,G150&lt;0.774,G150&gt;=0.364,D150&gt;=2.05,G150&lt;0.857,D150&gt;=1.55,B150&gt;=2.75,A150&gt;=5.55),5.9,IF(AND(G150&lt;0.417,H150&lt;9.279,H150&lt;10.563,B150&gt;=3.15,G150&lt;0.518,G150&lt;0.587,B150&lt;3.75,F150&lt;1.5,A150&lt;5.55),1.4,IF(AND(G150&gt;=0.417,H150&lt;9.279,H150&lt;10.563,B150&gt;=3.15,G150&lt;0.518,G150&lt;0.587,B150&lt;3.75,F150&lt;1.5,A150&lt;5.55),1.3,IF(AND(A150&lt;6.3,D150&gt;=1.65,B150&gt;=2.95,H150&lt;14.1,D150&lt;2.05,G150&lt;0.857,D150&gt;=1.55,B150&gt;=2.75,A150&gt;=5.55),4.9,IF(AND(A150&gt;=6.3,D150&gt;=1.65,B150&gt;=2.95,H150&lt;14.1,D150&lt;2.05,G150&lt;0.857,D150&gt;=1.55,B150&gt;=2.75,A150&gt;=5.55),5.3,IF(AND(G150&gt;=0.657,A150&lt;6.75,G150&lt;0.774,G150&gt;=0.364,D150&gt;=2.05,G150&lt;0.857,D150&gt;=1.55,B150&gt;=2.75,A150&gt;=5.55),6,IF(AND(B150&lt;3.2,G150&lt;0.657,A150&lt;6.75,G150&lt;0.774,G150&gt;=0.364,D150&gt;=2.05,G150&lt;0.857,D150&gt;=1.55,B150&gt;=2.75,A150&gt;=5.55),5.6,IF(AND(B150&gt;=3.2,G150&lt;0.657,A150&lt;6.75,G150&lt;0.774,G150&gt;=0.364,D150&gt;=2.05,G150&lt;0.857,D150&gt;=1.55,B150&gt;=2.75,A150&gt;=5.55),5.65,"shouldnthappen")))))))))))))))))))))))))))))))))))</f>
        <v>5.3</v>
      </c>
      <c r="AT150" s="1" t="n">
        <f aca="false">IF(AND(H150&gt;=16.284,A150&gt;=5.55),6.533,IF(AND(G150&gt;=0.52,A150&lt;4.85,A150&lt;5.55),1.05,IF(AND(G150&lt;0.227,G150&lt;0.52,A150&lt;4.85,A150&lt;5.55),1.4,IF(AND(G150&gt;=0.227,G150&lt;0.52,A150&lt;4.85,A150&lt;5.55),1.3,IF(AND(D150&gt;=0.45,F150&lt;1.5,A150&gt;=4.85,A150&lt;5.55),1.667,IF(AND(B150&gt;=2.75,F150&gt;=1.5,A150&gt;=4.85,A150&lt;5.55),4.5,IF(AND(F150&lt;2.5,B150&gt;=3.15,H150&lt;16.284,A150&gt;=5.55),4.7,IF(AND(G150&gt;=0.934,D150&lt;0.45,F150&lt;1.5,A150&gt;=4.85,A150&lt;5.55),1.7,IF(AND(D150&gt;=1.2,B150&lt;2.75,F150&gt;=1.5,A150&gt;=4.85,A150&lt;5.55),4.25,IF(AND(G150&gt;=0.774,F150&gt;=2.5,B150&gt;=3.15,H150&lt;16.284,A150&gt;=5.55),5.4,IF(AND(B150&lt;3.1,G150&lt;0.934,D150&lt;0.45,F150&lt;1.5,A150&gt;=4.85,A150&lt;5.55),1.6,IF(AND(D150&lt;1.05,D150&lt;1.2,B150&lt;2.75,F150&gt;=1.5,A150&gt;=4.85,A150&lt;5.55),3.433,IF(AND(D150&gt;=1.05,D150&lt;1.2,B150&lt;2.75,F150&gt;=1.5,A150&gt;=4.85,A150&lt;5.55),3.267,IF(AND(H150&lt;8.486,D150&lt;1.35,F150&lt;2.5,B150&lt;3.15,H150&lt;16.284,A150&gt;=5.55),3.85,IF(AND(D150&gt;=1.55,D150&gt;=1.35,F150&lt;2.5,B150&lt;3.15,H150&lt;16.284,A150&gt;=5.55),5.1,IF(AND(H150&lt;10.464,A150&lt;6.35,F150&gt;=2.5,B150&lt;3.15,H150&lt;16.284,A150&gt;=5.55),5.08,IF(AND(H150&gt;=10.464,A150&lt;6.35,F150&gt;=2.5,B150&lt;3.15,H150&lt;16.284,A150&gt;=5.55),4.9,IF(AND(D150&lt;1.85,A150&gt;=6.35,F150&gt;=2.5,B150&lt;3.15,H150&lt;16.284,A150&gt;=5.55),5.8,IF(AND(H150&gt;=10.393,G150&lt;0.774,F150&gt;=2.5,B150&gt;=3.15,H150&lt;16.284,A150&gt;=5.55),5.425,IF(AND(B150&lt;2.6,H150&gt;=8.486,D150&lt;1.35,F150&lt;2.5,B150&lt;3.15,H150&lt;16.284,A150&gt;=5.55),3.9,IF(AND(G150&gt;=0.567,D150&lt;1.55,D150&gt;=1.35,F150&lt;2.5,B150&lt;3.15,H150&lt;16.284,A150&gt;=5.55),4.4,IF(AND(B150&lt;3.25,H150&lt;10.393,G150&lt;0.774,F150&gt;=2.5,B150&gt;=3.15,H150&lt;16.284,A150&gt;=5.55),5.7,IF(AND(B150&gt;=3.25,H150&lt;10.393,G150&lt;0.774,F150&gt;=2.5,B150&gt;=3.15,H150&lt;16.284,A150&gt;=5.55),5.98,IF(AND(G150&lt;0.079,G150&lt;0.338,B150&gt;=3.1,G150&lt;0.934,D150&lt;0.45,F150&lt;1.5,A150&gt;=4.85,A150&lt;5.55),1.425,IF(AND(B150&lt;3.35,G150&gt;=0.338,B150&gt;=3.1,G150&lt;0.934,D150&lt;0.45,F150&lt;1.5,A150&gt;=4.85,A150&lt;5.55),1.4,IF(AND(G150&lt;0.404,B150&gt;=2.6,H150&gt;=8.486,D150&lt;1.35,F150&lt;2.5,B150&lt;3.15,H150&lt;16.284,A150&gt;=5.55),4.3,IF(AND(G150&gt;=0.404,B150&gt;=2.6,H150&gt;=8.486,D150&lt;1.35,F150&lt;2.5,B150&lt;3.15,H150&lt;16.284,A150&gt;=5.55),4.025,IF(AND(B150&gt;=3.05,G150&lt;0.567,D150&lt;1.55,D150&gt;=1.35,F150&lt;2.5,B150&lt;3.15,H150&lt;16.284,A150&gt;=5.55),4.7,IF(AND(A150&lt;6.45,H150&lt;10.667,D150&gt;=1.85,A150&gt;=6.35,F150&gt;=2.5,B150&lt;3.15,H150&lt;16.284,A150&gt;=5.55),5.3,IF(AND(A150&gt;=6.45,H150&lt;10.667,D150&gt;=1.85,A150&gt;=6.35,F150&gt;=2.5,B150&lt;3.15,H150&lt;16.284,A150&gt;=5.55),5.167,IF(AND(B150&lt;2.95,H150&gt;=10.667,D150&gt;=1.85,A150&gt;=6.35,F150&gt;=2.5,B150&lt;3.15,H150&lt;16.284,A150&gt;=5.55),5.6,IF(AND(B150&gt;=2.95,H150&gt;=10.667,D150&gt;=1.85,A150&gt;=6.35,F150&gt;=2.5,B150&lt;3.15,H150&lt;16.284,A150&gt;=5.55),5.5,IF(AND(H150&lt;10.325,G150&gt;=0.079,G150&lt;0.338,B150&gt;=3.1,G150&lt;0.934,D150&lt;0.45,F150&lt;1.5,A150&gt;=4.85,A150&lt;5.55),1.5,IF(AND(G150&lt;0.385,B150&gt;=3.35,G150&gt;=0.338,B150&gt;=3.1,G150&lt;0.934,D150&lt;0.45,F150&lt;1.5,A150&gt;=4.85,A150&lt;5.55),1.5,IF(AND(G150&gt;=0.385,B150&gt;=3.35,G150&gt;=0.338,B150&gt;=3.1,G150&lt;0.934,D150&lt;0.45,F150&lt;1.5,A150&gt;=4.85,A150&lt;5.55),1.42,IF(AND(B150&lt;2.5,B150&lt;3.05,G150&lt;0.567,D150&lt;1.55,D150&gt;=1.35,F150&lt;2.5,B150&lt;3.15,H150&lt;16.284,A150&gt;=5.55),4.5,IF(AND(B150&gt;=2.5,B150&lt;3.05,G150&lt;0.567,D150&lt;1.55,D150&gt;=1.35,F150&lt;2.5,B150&lt;3.15,H150&lt;16.284,A150&gt;=5.55),4.56,IF(AND(H150&lt;12.506,H150&gt;=10.325,G150&gt;=0.079,G150&lt;0.338,B150&gt;=3.1,G150&lt;0.934,D150&lt;0.45,F150&lt;1.5,A150&gt;=4.85,A150&lt;5.55),1.2,IF(AND(H150&gt;=12.506,H150&gt;=10.325,G150&gt;=0.079,G150&lt;0.338,B150&gt;=3.1,G150&lt;0.934,D150&lt;0.45,F150&lt;1.5,A150&gt;=4.85,A150&lt;5.55),1.3,"shouldnthappen")))))))))))))))))))))))))))))))))))))))</f>
        <v>5.167</v>
      </c>
      <c r="AU150" s="1" t="n">
        <f aca="false">IF(AND(G150&gt;=0.52,B150&lt;3.05,F150&lt;1.5),1.1,IF(AND(G150&lt;0.35,G150&lt;0.52,B150&lt;3.05,F150&lt;1.5),1.4,IF(AND(G150&gt;=0.35,G150&lt;0.52,B150&lt;3.05,F150&lt;1.5),1.3,IF(AND(G150&gt;=0.227,G150&lt;0.347,B150&gt;=3.05,F150&lt;1.5),1.32,IF(AND(H150&lt;6.417,G150&gt;=0.347,B150&gt;=3.05,F150&lt;1.5),1.7,IF(AND(A150&gt;=7.25,A150&gt;=6.6,F150&gt;=2.5,F150&gt;=1.5),6.35,IF(AND(G150&lt;0.11,G150&lt;0.227,G150&lt;0.347,B150&gt;=3.05,F150&lt;1.5),1.333,IF(AND(H150&lt;9.441,H150&gt;=6.417,G150&gt;=0.347,B150&gt;=3.05,F150&lt;1.5),1.425,IF(AND(B150&lt;2.75,G150&lt;0.451,H150&lt;10.266,F150&lt;2.5,F150&gt;=1.5),4,IF(AND(B150&gt;=2.75,G150&lt;0.451,H150&lt;10.266,F150&lt;2.5,F150&gt;=1.5),4.433,IF(AND(G150&gt;=0.865,G150&gt;=0.451,H150&lt;10.266,F150&lt;2.5,F150&gt;=1.5),4.2,IF(AND(B150&lt;2.45,H150&lt;13.665,H150&gt;=10.266,F150&lt;2.5,F150&gt;=1.5),3.7,IF(AND(G150&lt;0.302,H150&gt;=13.665,H150&gt;=10.266,F150&lt;2.5,F150&gt;=1.5),5,IF(AND(B150&lt;2.9,A150&lt;6.1,A150&lt;6.6,F150&gt;=2.5,F150&gt;=1.5),5.06,IF(AND(B150&gt;=2.9,A150&lt;6.1,A150&lt;6.6,F150&gt;=2.5,F150&gt;=1.5),4.8,IF(AND(B150&lt;3.05,A150&gt;=6.1,A150&lt;6.6,F150&gt;=2.5,F150&gt;=1.5),5.6,IF(AND(B150&gt;=3.05,A150&gt;=6.1,A150&lt;6.6,F150&gt;=2.5,F150&gt;=1.5),5.267,IF(AND(H150&gt;=14.564,A150&lt;7.25,A150&gt;=6.6,F150&gt;=2.5,F150&gt;=1.5),5.6,IF(AND(H150&gt;=14.309,G150&gt;=0.11,G150&lt;0.227,G150&lt;0.347,B150&gt;=3.05,F150&lt;1.5),1.7,IF(AND(D150&lt;0.4,H150&gt;=9.441,H150&gt;=6.417,G150&gt;=0.347,B150&gt;=3.05,F150&lt;1.5),1.5,IF(AND(D150&gt;=0.4,H150&gt;=9.441,H150&gt;=6.417,G150&gt;=0.347,B150&gt;=3.05,F150&lt;1.5),1.633,IF(AND(A150&lt;5.35,G150&lt;0.865,G150&gt;=0.451,H150&lt;10.266,F150&lt;2.5,F150&gt;=1.5),3.15,IF(AND(D150&lt;1.45,G150&gt;=0.302,H150&gt;=13.665,H150&gt;=10.266,F150&lt;2.5,F150&gt;=1.5),4.74,IF(AND(D150&gt;=1.45,G150&gt;=0.302,H150&gt;=13.665,H150&gt;=10.266,F150&lt;2.5,F150&gt;=1.5),4.567,IF(AND(H150&lt;8.836,H150&lt;14.564,A150&lt;7.25,A150&gt;=6.6,F150&gt;=2.5,F150&gt;=1.5),5.7,IF(AND(H150&gt;=8.836,H150&lt;14.564,A150&lt;7.25,A150&gt;=6.6,F150&gt;=2.5,F150&gt;=1.5),5.9,IF(AND(H150&lt;11.53,H150&lt;14.309,G150&gt;=0.11,G150&lt;0.227,G150&lt;0.347,B150&gt;=3.05,F150&lt;1.5),1.5,IF(AND(H150&gt;=11.53,H150&lt;14.309,G150&gt;=0.11,G150&lt;0.227,G150&lt;0.347,B150&gt;=3.05,F150&lt;1.5),1.467,IF(AND(H150&lt;9.386,A150&gt;=5.35,G150&lt;0.865,G150&gt;=0.451,H150&lt;10.266,F150&lt;2.5,F150&gt;=1.5),3.56,IF(AND(H150&gt;=9.386,A150&gt;=5.35,G150&lt;0.865,G150&gt;=0.451,H150&lt;10.266,F150&lt;2.5,F150&gt;=1.5),4.2,IF(AND(H150&lt;11.036,D150&lt;1.45,B150&gt;=2.45,H150&lt;13.665,H150&gt;=10.266,F150&lt;2.5,F150&gt;=1.5),4.45,IF(AND(H150&gt;=11.036,D150&lt;1.45,B150&gt;=2.45,H150&lt;13.665,H150&gt;=10.266,F150&lt;2.5,F150&gt;=1.5),4.1,IF(AND(G150&gt;=0.585,D150&gt;=1.45,B150&gt;=2.45,H150&lt;13.665,H150&gt;=10.266,F150&lt;2.5,F150&gt;=1.5),4.9,IF(AND(H150&lt;11.743,G150&lt;0.585,D150&gt;=1.45,B150&gt;=2.45,H150&lt;13.665,H150&gt;=10.266,F150&lt;2.5,F150&gt;=1.5),4.7,IF(AND(H150&gt;=11.743,G150&lt;0.585,D150&gt;=1.45,B150&gt;=2.45,H150&lt;13.665,H150&gt;=10.266,F150&lt;2.5,F150&gt;=1.5),4.5,"shouldnthappen")))))))))))))))))))))))))))))))))))</f>
        <v>5.6</v>
      </c>
      <c r="AV150" s="1" t="n">
        <f aca="false">IF(AND(G150&gt;=0.356,F150&gt;=1.5,A150&lt;5.75),3.52,IF(AND(A150&lt;7.25,A150&gt;=7.1,A150&gt;=5.75),5.875,IF(AND(A150&gt;=7.25,A150&gt;=7.1,A150&gt;=5.75),6.5,IF(AND(D150&gt;=0.35,G150&gt;=0.586,F150&lt;1.5,A150&lt;5.75),1.8,IF(AND(D150&lt;1.4,G150&lt;0.356,F150&gt;=1.5,A150&lt;5.75),4.2,IF(AND(D150&gt;=1.4,G150&lt;0.356,F150&gt;=1.5,A150&lt;5.75),4.5,IF(AND(H150&gt;=11.218,A150&lt;5.05,G150&lt;0.586,F150&lt;1.5,A150&lt;5.75),1.225,IF(AND(G150&gt;=0.253,A150&gt;=5.05,G150&lt;0.586,F150&lt;1.5,A150&lt;5.75),1.3,IF(AND(B150&gt;=3.75,D150&lt;0.35,G150&gt;=0.586,F150&lt;1.5,A150&lt;5.75),1.567,IF(AND(B150&lt;2.85,D150&lt;1.35,D150&lt;1.65,A150&lt;7.1,A150&gt;=5.75),4.26,IF(AND(B150&gt;=2.85,D150&lt;1.35,D150&lt;1.65,A150&lt;7.1,A150&gt;=5.75),4.45,IF(AND(A150&lt;6.05,H150&lt;12.921,D150&gt;=1.65,A150&lt;7.1,A150&gt;=5.75),5.1,IF(AND(H150&gt;=15.338,H150&gt;=12.921,D150&gt;=1.65,A150&lt;7.1,A150&gt;=5.75),5.55,IF(AND(G150&lt;0.418,H150&lt;11.218,A150&lt;5.05,G150&lt;0.586,F150&lt;1.5,A150&lt;5.75),1.42,IF(AND(G150&gt;=0.418,H150&lt;11.218,A150&lt;5.05,G150&lt;0.586,F150&lt;1.5,A150&lt;5.75),1.3,IF(AND(H150&gt;=13.321,G150&lt;0.253,A150&gt;=5.05,G150&lt;0.586,F150&lt;1.5,A150&lt;5.75),1.7,IF(AND(H150&lt;6.089,B150&lt;3.75,D150&lt;0.35,G150&gt;=0.586,F150&lt;1.5,A150&lt;5.75),1.7,IF(AND(H150&gt;=6.089,B150&lt;3.75,D150&lt;0.35,G150&gt;=0.586,F150&lt;1.5,A150&lt;5.75),1.5,IF(AND(B150&lt;2.9,D150&lt;1.45,D150&gt;=1.35,D150&lt;1.65,A150&lt;7.1,A150&gt;=5.75),4.8,IF(AND(B150&gt;=2.9,D150&lt;1.45,D150&gt;=1.35,D150&lt;1.65,A150&lt;7.1,A150&gt;=5.75),4.475,IF(AND(B150&lt;2.5,D150&gt;=1.45,D150&gt;=1.35,D150&lt;1.65,A150&lt;7.1,A150&gt;=5.75),4.5,IF(AND(H150&lt;8.884,A150&gt;=6.05,H150&lt;12.921,D150&gt;=1.65,A150&lt;7.1,A150&gt;=5.75),5.4,IF(AND(A150&lt;6.3,H150&lt;15.338,H150&gt;=12.921,D150&gt;=1.65,A150&lt;7.1,A150&gt;=5.75),4.967,IF(AND(A150&gt;=6.3,H150&lt;15.338,H150&gt;=12.921,D150&gt;=1.65,A150&lt;7.1,A150&gt;=5.75),5.133,IF(AND(H150&lt;10.826,H150&lt;13.321,G150&lt;0.253,A150&gt;=5.05,G150&lt;0.586,F150&lt;1.5,A150&lt;5.75),1.5,IF(AND(H150&gt;=10.826,H150&lt;13.321,G150&lt;0.253,A150&gt;=5.05,G150&lt;0.586,F150&lt;1.5,A150&lt;5.75),1.4,IF(AND(H150&lt;7.47,B150&gt;=2.5,D150&gt;=1.45,D150&gt;=1.35,D150&lt;1.65,A150&lt;7.1,A150&gt;=5.75),5.1,IF(AND(H150&gt;=7.47,B150&gt;=2.5,D150&gt;=1.45,D150&gt;=1.35,D150&lt;1.65,A150&lt;7.1,A150&gt;=5.75),4.725,IF(AND(H150&lt;9.637,H150&gt;=8.884,A150&gt;=6.05,H150&lt;12.921,D150&gt;=1.65,A150&lt;7.1,A150&gt;=5.75),5.9,IF(AND(B150&lt;2.6,H150&gt;=9.637,H150&gt;=8.884,A150&gt;=6.05,H150&lt;12.921,D150&gt;=1.65,A150&lt;7.1,A150&gt;=5.75),5.8,IF(AND(B150&lt;2.75,B150&gt;=2.6,H150&gt;=9.637,H150&gt;=8.884,A150&gt;=6.05,H150&lt;12.921,D150&gt;=1.65,A150&lt;7.1,A150&gt;=5.75),5.3,IF(AND(D150&lt;2.25,B150&gt;=2.75,B150&gt;=2.6,H150&gt;=9.637,H150&gt;=8.884,A150&gt;=6.05,H150&lt;12.921,D150&gt;=1.65,A150&lt;7.1,A150&gt;=5.75),5.6,IF(AND(D150&gt;=2.25,B150&gt;=2.75,B150&gt;=2.6,H150&gt;=9.637,H150&gt;=8.884,A150&gt;=6.05,H150&lt;12.921,D150&gt;=1.65,A150&lt;7.1,A150&gt;=5.75),5.5,"shouldnthappen")))))))))))))))))))))))))))))))))</f>
        <v>5.6</v>
      </c>
      <c r="AW150" s="1" t="n">
        <f aca="false">IF(AND(G150&gt;=0.905,F150&lt;1.5),1.767,IF(AND(H150&gt;=16.674,F150&gt;=1.5),6.55,IF(AND(A150&lt;4.35,H150&lt;14.344,G150&lt;0.905,F150&lt;1.5),1.1,IF(AND(B150&lt;3.65,H150&gt;=14.344,G150&lt;0.905,F150&lt;1.5),1.5,IF(AND(B150&gt;=3.65,H150&gt;=14.344,G150&lt;0.905,F150&lt;1.5),1.65,IF(AND(B150&lt;2.6,F150&gt;=2.5,H150&lt;16.674,F150&gt;=1.5),4.5,IF(AND(D150&gt;=0.45,A150&gt;=4.35,H150&lt;14.344,G150&lt;0.905,F150&lt;1.5),1.65,IF(AND(D150&lt;1.15,A150&lt;5.9,F150&lt;2.5,H150&lt;16.674,F150&gt;=1.5),3.56,IF(AND(B150&lt;2.75,A150&gt;=5.9,F150&lt;2.5,H150&lt;16.674,F150&gt;=1.5),5,IF(AND(H150&lt;13.531,B150&gt;=2.75,A150&gt;=5.9,F150&lt;2.5,H150&lt;16.674,F150&gt;=1.5),4.333,IF(AND(B150&lt;3.2,G150&gt;=0.669,B150&gt;=2.6,F150&gt;=2.5,H150&lt;16.674,F150&gt;=1.5),5.08,IF(AND(B150&gt;=3.2,G150&gt;=0.669,B150&gt;=2.6,F150&gt;=2.5,H150&lt;16.674,F150&gt;=1.5),5.4,IF(AND(B150&lt;3.15,A150&lt;5.05,D150&lt;0.45,A150&gt;=4.35,H150&lt;14.344,G150&lt;0.905,F150&lt;1.5),1.45,IF(AND(A150&gt;=5.55,A150&gt;=5.05,D150&lt;0.45,A150&gt;=4.35,H150&lt;14.344,G150&lt;0.905,F150&lt;1.5),1.5,IF(AND(A150&lt;5.55,A150&lt;5.65,D150&gt;=1.15,A150&lt;5.9,F150&lt;2.5,H150&lt;16.674,F150&gt;=1.5),3.95,IF(AND(A150&gt;=5.55,A150&lt;5.65,D150&gt;=1.15,A150&lt;5.9,F150&lt;2.5,H150&lt;16.674,F150&gt;=1.5),3.82,IF(AND(G150&lt;0.39,A150&gt;=5.65,D150&gt;=1.15,A150&lt;5.9,F150&lt;2.5,H150&lt;16.674,F150&gt;=1.5),4.35,IF(AND(G150&gt;=0.39,A150&gt;=5.65,D150&gt;=1.15,A150&lt;5.9,F150&lt;2.5,H150&lt;16.674,F150&gt;=1.5),3.95,IF(AND(G150&lt;0.466,H150&gt;=13.531,B150&gt;=2.75,A150&gt;=5.9,F150&lt;2.5,H150&lt;16.674,F150&gt;=1.5),4.8,IF(AND(G150&gt;=0.466,H150&gt;=13.531,B150&gt;=2.75,A150&gt;=5.9,F150&lt;2.5,H150&lt;16.674,F150&gt;=1.5),4.7,IF(AND(H150&lt;10.144,D150&lt;2.05,G150&lt;0.669,B150&gt;=2.6,F150&gt;=2.5,H150&lt;16.674,F150&gt;=1.5),5.3,IF(AND(H150&gt;=10.144,D150&lt;2.05,G150&lt;0.669,B150&gt;=2.6,F150&gt;=2.5,H150&lt;16.674,F150&gt;=1.5),5.133,IF(AND(D150&gt;=2.45,D150&gt;=2.05,G150&lt;0.669,B150&gt;=2.6,F150&gt;=2.5,H150&lt;16.674,F150&gt;=1.5),5.9,IF(AND(B150&lt;3.25,B150&gt;=3.15,A150&lt;5.05,D150&lt;0.45,A150&gt;=4.35,H150&lt;14.344,G150&lt;0.905,F150&lt;1.5),1.2,IF(AND(B150&gt;=3.25,B150&gt;=3.15,A150&lt;5.05,D150&lt;0.45,A150&gt;=4.35,H150&lt;14.344,G150&lt;0.905,F150&lt;1.5),1.36,IF(AND(B150&gt;=3.8,A150&lt;5.55,A150&gt;=5.05,D150&lt;0.45,A150&gt;=4.35,H150&lt;14.344,G150&lt;0.905,F150&lt;1.5),1.3,IF(AND(G150&lt;0.05,B150&lt;3.8,A150&lt;5.55,A150&gt;=5.05,D150&lt;0.45,A150&gt;=4.35,H150&lt;14.344,G150&lt;0.905,F150&lt;1.5),1.4,IF(AND(G150&lt;0.107,G150&lt;0.395,D150&lt;2.45,D150&gt;=2.05,G150&lt;0.669,B150&gt;=2.6,F150&gt;=2.5,H150&lt;16.674,F150&gt;=1.5),5.667,IF(AND(G150&lt;0.537,G150&gt;=0.395,D150&lt;2.45,D150&gt;=2.05,G150&lt;0.669,B150&gt;=2.6,F150&gt;=2.5,H150&lt;16.674,F150&gt;=1.5),5.6,IF(AND(G150&gt;=0.537,G150&gt;=0.395,D150&lt;2.45,D150&gt;=2.05,G150&lt;0.669,B150&gt;=2.6,F150&gt;=2.5,H150&lt;16.674,F150&gt;=1.5),5.775,IF(AND(B150&lt;3.6,G150&gt;=0.05,B150&lt;3.8,A150&lt;5.55,A150&gt;=5.05,D150&lt;0.45,A150&gt;=4.35,H150&lt;14.344,G150&lt;0.905,F150&lt;1.5),1.475,IF(AND(B150&gt;=3.6,G150&gt;=0.05,B150&lt;3.8,A150&lt;5.55,A150&gt;=5.05,D150&lt;0.45,A150&gt;=4.35,H150&lt;14.344,G150&lt;0.905,F150&lt;1.5),1.5,IF(AND(G150&lt;0.312,G150&gt;=0.107,G150&lt;0.395,D150&lt;2.45,D150&gt;=2.05,G150&lt;0.669,B150&gt;=2.6,F150&gt;=2.5,H150&lt;16.674,F150&gt;=1.5),5.18,IF(AND(G150&gt;=0.312,G150&gt;=0.107,G150&lt;0.395,D150&lt;2.45,D150&gt;=2.05,G150&lt;0.669,B150&gt;=2.6,F150&gt;=2.5,H150&lt;16.674,F150&gt;=1.5),5.4,"shouldnthappen"))))))))))))))))))))))))))))))))))</f>
        <v>5.133</v>
      </c>
      <c r="AX150" s="1" t="n">
        <f aca="false">IF(AND(D150&gt;=1.3,B150&gt;=3.45),6.25,IF(AND(B150&lt;2.75,A150&lt;5.25,B150&lt;3.45),3.9,IF(AND(D150&lt;0.25,D150&lt;1.3,B150&gt;=3.45),1.16,IF(AND(A150&gt;=5.05,B150&gt;=2.75,A150&lt;5.25,B150&lt;3.45),1.7,IF(AND(D150&lt;0.7,F150&lt;2.5,A150&gt;=5.25,B150&lt;3.45),1.5,IF(AND(H150&gt;=16.284,F150&gt;=2.5,A150&gt;=5.25,B150&lt;3.45),6.6,IF(AND(G150&lt;0.123,D150&gt;=0.25,D150&lt;1.3,B150&gt;=3.45),1.3,IF(AND(A150&lt;4.5,A150&lt;5.05,B150&gt;=2.75,A150&lt;5.25,B150&lt;3.45),1.3,IF(AND(A150&lt;5.05,G150&gt;=0.123,D150&gt;=0.25,D150&lt;1.3,B150&gt;=3.45),1.6,IF(AND(B150&lt;3.15,A150&gt;=4.5,A150&lt;5.05,B150&gt;=2.75,A150&lt;5.25,B150&lt;3.45),1.54,IF(AND(B150&gt;=3.15,A150&gt;=4.5,A150&lt;5.05,B150&gt;=2.75,A150&lt;5.25,B150&lt;3.45),1.35,IF(AND(D150&gt;=1.4,A150&lt;5.9,D150&gt;=0.7,F150&lt;2.5,A150&gt;=5.25,B150&lt;3.45),4.5,IF(AND(D150&gt;=1.55,A150&gt;=5.9,D150&gt;=0.7,F150&lt;2.5,A150&gt;=5.25,B150&lt;3.45),4.95,IF(AND(G150&gt;=0.682,D150&gt;=2.05,H150&lt;16.284,F150&gt;=2.5,A150&gt;=5.25,B150&lt;3.45),5.26,IF(AND(A150&lt;5.4,A150&gt;=5.05,G150&gt;=0.123,D150&gt;=0.25,D150&lt;1.3,B150&gt;=3.45),1.64,IF(AND(A150&gt;=5.4,A150&gt;=5.05,G150&gt;=0.123,D150&gt;=0.25,D150&lt;1.3,B150&gt;=3.45),1.6,IF(AND(G150&lt;0.372,D150&lt;1.4,A150&lt;5.9,D150&gt;=0.7,F150&lt;2.5,A150&gt;=5.25,B150&lt;3.45),4.175,IF(AND(D150&lt;1.35,D150&lt;1.55,A150&gt;=5.9,D150&gt;=0.7,F150&lt;2.5,A150&gt;=5.25,B150&lt;3.45),4.2,IF(AND(B150&lt;2.35,G150&lt;0.596,D150&lt;2.05,H150&lt;16.284,F150&gt;=2.5,A150&gt;=5.25,B150&lt;3.45),5,IF(AND(G150&gt;=0.888,G150&gt;=0.596,D150&lt;2.05,H150&lt;16.284,F150&gt;=2.5,A150&gt;=5.25,B150&lt;3.45),4.8,IF(AND(A150&gt;=6.85,G150&lt;0.682,D150&gt;=2.05,H150&lt;16.284,F150&gt;=2.5,A150&gt;=5.25,B150&lt;3.45),5.4,IF(AND(A150&gt;=5.75,G150&gt;=0.372,D150&lt;1.4,A150&lt;5.9,D150&gt;=0.7,F150&lt;2.5,A150&gt;=5.25,B150&lt;3.45),3.933,IF(AND(A150&gt;=6.75,D150&gt;=1.35,D150&lt;1.55,A150&gt;=5.9,D150&gt;=0.7,F150&lt;2.5,A150&gt;=5.25,B150&lt;3.45),4.8,IF(AND(H150&lt;11.084,B150&gt;=2.35,G150&lt;0.596,D150&lt;2.05,H150&lt;16.284,F150&gt;=2.5,A150&gt;=5.25,B150&lt;3.45),5.3,IF(AND(H150&lt;8.435,G150&lt;0.888,G150&gt;=0.596,D150&lt;2.05,H150&lt;16.284,F150&gt;=2.5,A150&gt;=5.25,B150&lt;3.45),5.1,IF(AND(H150&gt;=8.435,G150&lt;0.888,G150&gt;=0.596,D150&lt;2.05,H150&lt;16.284,F150&gt;=2.5,A150&gt;=5.25,B150&lt;3.45),4.94,IF(AND(B150&lt;3.15,A150&lt;6.85,G150&lt;0.682,D150&gt;=2.05,H150&lt;16.284,F150&gt;=2.5,A150&gt;=5.25,B150&lt;3.45),5.6,IF(AND(B150&gt;=3.15,A150&lt;6.85,G150&lt;0.682,D150&gt;=2.05,H150&lt;16.284,F150&gt;=2.5,A150&gt;=5.25,B150&lt;3.45),5.74,IF(AND(G150&lt;0.572,A150&lt;5.75,G150&gt;=0.372,D150&lt;1.4,A150&lt;5.9,D150&gt;=0.7,F150&lt;2.5,A150&gt;=5.25,B150&lt;3.45),3.7,IF(AND(D150&lt;1.45,A150&lt;6.75,D150&gt;=1.35,D150&lt;1.55,A150&gt;=5.9,D150&gt;=0.7,F150&lt;2.5,A150&gt;=5.25,B150&lt;3.45),4.46,IF(AND(D150&gt;=1.45,A150&lt;6.75,D150&gt;=1.35,D150&lt;1.55,A150&gt;=5.9,D150&gt;=0.7,F150&lt;2.5,A150&gt;=5.25,B150&lt;3.45),4.567,IF(AND(H150&lt;12.532,H150&gt;=11.084,B150&gt;=2.35,G150&lt;0.596,D150&lt;2.05,H150&lt;16.284,F150&gt;=2.5,A150&gt;=5.25,B150&lt;3.45),5.8,IF(AND(H150&gt;=12.532,H150&gt;=11.084,B150&gt;=2.35,G150&lt;0.596,D150&lt;2.05,H150&lt;16.284,F150&gt;=2.5,A150&gt;=5.25,B150&lt;3.45),5.667,IF(AND(A150&gt;=5.65,G150&gt;=0.572,A150&lt;5.75,G150&gt;=0.372,D150&lt;1.4,A150&lt;5.9,D150&gt;=0.7,F150&lt;2.5,A150&gt;=5.25,B150&lt;3.45),4.2,IF(AND(G150&lt;0.862,A150&lt;5.65,G150&gt;=0.572,A150&lt;5.75,G150&gt;=0.372,D150&lt;1.4,A150&lt;5.9,D150&gt;=0.7,F150&lt;2.5,A150&gt;=5.25,B150&lt;3.45),3.9,IF(AND(G150&gt;=0.862,A150&lt;5.65,G150&gt;=0.572,A150&lt;5.75,G150&gt;=0.372,D150&lt;1.4,A150&lt;5.9,D150&gt;=0.7,F150&lt;2.5,A150&gt;=5.25,B150&lt;3.45),4,"shouldnthappen"))))))))))))))))))))))))))))))))))))</f>
        <v>5.3</v>
      </c>
      <c r="AY150" s="1" t="n">
        <f aca="false">IF(AND(H150&gt;=8.233,D150&gt;=0.8,A150&lt;5.55),3.525,IF(AND(B150&lt;2.9,H150&gt;=15.534,A150&gt;=5.55),4.8,IF(AND(H150&gt;=12.259,A150&lt;4.75,D150&lt;0.8,A150&lt;5.55),1.25,IF(AND(B150&gt;=3.85,A150&gt;=4.75,D150&lt;0.8,A150&lt;5.55),1.425,IF(AND(D150&lt;1.55,H150&lt;8.233,D150&gt;=0.8,A150&lt;5.55),3.975,IF(AND(D150&gt;=1.55,H150&lt;8.233,D150&gt;=0.8,A150&lt;5.55),4.5,IF(AND(D150&lt;0.65,D150&lt;1.7,H150&lt;15.534,A150&gt;=5.55),1.7,IF(AND(A150&gt;=7.05,D150&gt;=1.7,H150&lt;15.534,A150&gt;=5.55),6.3,IF(AND(B150&gt;=3.35,B150&gt;=2.9,H150&gt;=15.534,A150&gt;=5.55),5.4,IF(AND(B150&lt;3.1,H150&lt;12.259,A150&lt;4.75,D150&lt;0.8,A150&lt;5.55),1.367,IF(AND(B150&gt;=3.1,H150&lt;12.259,A150&lt;4.75,D150&lt;0.8,A150&lt;5.55),1.4,IF(AND(G150&gt;=0.905,B150&lt;3.85,A150&gt;=4.75,D150&lt;0.8,A150&lt;5.55),1.9,IF(AND(H150&lt;15.681,B150&lt;3.35,B150&gt;=2.9,H150&gt;=15.534,A150&gt;=5.55),5.8,IF(AND(H150&gt;=15.681,B150&lt;3.35,B150&gt;=2.9,H150&gt;=15.534,A150&gt;=5.55),5.7,IF(AND(H150&gt;=14.877,G150&lt;0.905,B150&lt;3.85,A150&gt;=4.75,D150&lt;0.8,A150&lt;5.55),1.3,IF(AND(D150&gt;=1.25,B150&lt;2.65,D150&gt;=0.65,D150&lt;1.7,H150&lt;15.534,A150&gt;=5.55),4.433,IF(AND(G150&gt;=0.622,B150&lt;3.15,A150&lt;7.05,D150&gt;=1.7,H150&lt;15.534,A150&gt;=5.55),5.08,IF(AND(H150&gt;=13.42,B150&gt;=3.15,A150&lt;7.05,D150&gt;=1.7,H150&lt;15.534,A150&gt;=5.55),5.1,IF(AND(G150&lt;0.265,H150&lt;14.877,G150&lt;0.905,B150&lt;3.85,A150&gt;=4.75,D150&lt;0.8,A150&lt;5.55),1.2,IF(AND(A150&lt;5.75,D150&lt;1.25,B150&lt;2.65,D150&gt;=0.65,D150&lt;1.7,H150&lt;15.534,A150&gt;=5.55),3.7,IF(AND(A150&gt;=5.75,D150&lt;1.25,B150&lt;2.65,D150&gt;=0.65,D150&lt;1.7,H150&lt;15.534,A150&gt;=5.55),4,IF(AND(G150&gt;=0.652,D150&lt;1.35,B150&gt;=2.65,D150&gt;=0.65,D150&lt;1.7,H150&lt;15.534,A150&gt;=5.55),3.6,IF(AND(H150&lt;7.47,D150&gt;=1.35,B150&gt;=2.65,D150&gt;=0.65,D150&lt;1.7,H150&lt;15.534,A150&gt;=5.55),5.1,IF(AND(H150&lt;10.914,G150&lt;0.622,B150&lt;3.15,A150&lt;7.05,D150&gt;=1.7,H150&lt;15.534,A150&gt;=5.55),5.36,IF(AND(H150&gt;=10.914,G150&lt;0.622,B150&lt;3.15,A150&lt;7.05,D150&gt;=1.7,H150&lt;15.534,A150&gt;=5.55),5.64,IF(AND(G150&gt;=0.657,H150&lt;13.42,B150&gt;=3.15,A150&lt;7.05,D150&gt;=1.7,H150&lt;15.534,A150&gt;=5.55),6,IF(AND(G150&gt;=0.782,G150&gt;=0.265,H150&lt;14.877,G150&lt;0.905,B150&lt;3.85,A150&gt;=4.75,D150&lt;0.8,A150&lt;5.55),1.48,IF(AND(H150&lt;11.286,G150&lt;0.652,D150&lt;1.35,B150&gt;=2.65,D150&gt;=0.65,D150&lt;1.7,H150&lt;15.534,A150&gt;=5.55),4.24,IF(AND(H150&gt;=11.286,G150&lt;0.652,D150&lt;1.35,B150&gt;=2.65,D150&gt;=0.65,D150&lt;1.7,H150&lt;15.534,A150&gt;=5.55),4.05,IF(AND(G150&lt;0.413,H150&gt;=7.47,D150&gt;=1.35,B150&gt;=2.65,D150&gt;=0.65,D150&lt;1.7,H150&lt;15.534,A150&gt;=5.55),5.1,IF(AND(H150&lt;11.325,G150&lt;0.657,H150&lt;13.42,B150&gt;=3.15,A150&lt;7.05,D150&gt;=1.7,H150&lt;15.534,A150&gt;=5.55),5.8,IF(AND(H150&gt;=11.325,G150&lt;0.657,H150&lt;13.42,B150&gt;=3.15,A150&lt;7.05,D150&gt;=1.7,H150&lt;15.534,A150&gt;=5.55),5.6,IF(AND(D150&gt;=0.35,G150&lt;0.782,G150&gt;=0.265,H150&lt;14.877,G150&lt;0.905,B150&lt;3.85,A150&gt;=4.75,D150&lt;0.8,A150&lt;5.55),1.633,IF(AND(B150&lt;2.85,G150&gt;=0.413,H150&gt;=7.47,D150&gt;=1.35,B150&gt;=2.65,D150&gt;=0.65,D150&lt;1.7,H150&lt;15.534,A150&gt;=5.55),4.6,IF(AND(D150&lt;0.15,D150&lt;0.35,G150&lt;0.782,G150&gt;=0.265,H150&lt;14.877,G150&lt;0.905,B150&lt;3.85,A150&gt;=4.75,D150&lt;0.8,A150&lt;5.55),1.5,IF(AND(D150&gt;=0.15,D150&lt;0.35,G150&lt;0.782,G150&gt;=0.265,H150&lt;14.877,G150&lt;0.905,B150&lt;3.85,A150&gt;=4.75,D150&lt;0.8,A150&lt;5.55),1.543,IF(AND(A150&gt;=6.8,B150&gt;=2.85,G150&gt;=0.413,H150&gt;=7.47,D150&gt;=1.35,B150&gt;=2.65,D150&gt;=0.65,D150&lt;1.7,H150&lt;15.534,A150&gt;=5.55),4.9,IF(AND(H150&lt;13.531,A150&lt;6.8,B150&gt;=2.85,G150&gt;=0.413,H150&gt;=7.47,D150&gt;=1.35,B150&gt;=2.65,D150&gt;=0.65,D150&lt;1.7,H150&lt;15.534,A150&gt;=5.55),4.5,IF(AND(H150&gt;=13.531,A150&lt;6.8,B150&gt;=2.85,G150&gt;=0.413,H150&gt;=7.47,D150&gt;=1.35,B150&gt;=2.65,D150&gt;=0.65,D150&lt;1.7,H150&lt;15.534,A150&gt;=5.55),4.7,"shouldnthappen")))))))))))))))))))))))))))))))))))))))</f>
        <v>5.36</v>
      </c>
      <c r="AZ150" s="1" t="n">
        <f aca="false">IF(AND(H150&gt;=15.371,B150&gt;=3.35),5.4,IF(AND(G150&gt;=0.851,H150&gt;=15.244,B150&lt;3.35),4.75,IF(AND(F150&gt;=2,H150&lt;15.371,B150&gt;=3.35),5.6,IF(AND(B150&lt;2.75,A150&lt;5.15,H150&lt;15.244,B150&lt;3.35),3.42,IF(AND(A150&gt;=7.25,G150&lt;0.851,H150&gt;=15.244,B150&lt;3.35),6.6,IF(AND(A150&lt;4.45,B150&gt;=2.75,A150&lt;5.15,H150&lt;15.244,B150&lt;3.35),1.1,IF(AND(G150&lt;0.527,A150&lt;7.25,G150&lt;0.851,H150&gt;=15.244,B150&lt;3.35),5.08,IF(AND(G150&gt;=0.527,A150&lt;7.25,G150&lt;0.851,H150&gt;=15.244,B150&lt;3.35),5.8,IF(AND(D150&gt;=0.35,B150&lt;3.7,F150&lt;2,H150&lt;15.371,B150&gt;=3.35),1.55,IF(AND(H150&lt;6.542,B150&gt;=3.7,F150&lt;2,H150&lt;15.371,B150&gt;=3.35),1.9,IF(AND(B150&lt;3.25,A150&gt;=4.45,B150&gt;=2.75,A150&lt;5.15,H150&lt;15.244,B150&lt;3.35),1.46,IF(AND(B150&gt;=3.25,A150&gt;=4.45,B150&gt;=2.75,A150&lt;5.15,H150&lt;15.244,B150&lt;3.35),1.7,IF(AND(H150&lt;13.654,B150&gt;=2.95,D150&lt;1.45,A150&gt;=5.15,H150&lt;15.244,B150&lt;3.35),4.3,IF(AND(H150&gt;=13.654,B150&gt;=2.95,D150&lt;1.45,A150&gt;=5.15,H150&lt;15.244,B150&lt;3.35),4.625,IF(AND(F150&gt;=2.5,D150&lt;1.75,D150&gt;=1.45,A150&gt;=5.15,H150&lt;15.244,B150&lt;3.35),5.3,IF(AND(G150&gt;=0.853,D150&gt;=1.75,D150&gt;=1.45,A150&gt;=5.15,H150&lt;15.244,B150&lt;3.35),5.15,IF(AND(D150&gt;=0.25,D150&lt;0.35,B150&lt;3.7,F150&lt;2,H150&lt;15.371,B150&gt;=3.35),1.3,IF(AND(B150&lt;3.85,H150&gt;=6.542,B150&gt;=3.7,F150&lt;2,H150&lt;15.371,B150&gt;=3.35),1.633,IF(AND(H150&lt;7.02,H150&lt;10.688,B150&lt;2.95,D150&lt;1.45,A150&gt;=5.15,H150&lt;15.244,B150&lt;3.35),3.98,IF(AND(G150&lt;0.338,H150&gt;=10.688,B150&lt;2.95,D150&lt;1.45,A150&gt;=5.15,H150&lt;15.244,B150&lt;3.35),4.22,IF(AND(G150&gt;=0.338,H150&gt;=10.688,B150&lt;2.95,D150&lt;1.45,A150&gt;=5.15,H150&lt;15.244,B150&lt;3.35),3.9,IF(AND(B150&lt;2.75,F150&lt;2.5,D150&lt;1.75,D150&gt;=1.45,A150&gt;=5.15,H150&lt;15.244,B150&lt;3.35),5.1,IF(AND(B150&gt;=2.75,F150&lt;2.5,D150&lt;1.75,D150&gt;=1.45,A150&gt;=5.15,H150&lt;15.244,B150&lt;3.35),4.74,IF(AND(A150&gt;=7,G150&lt;0.853,D150&gt;=1.75,D150&gt;=1.45,A150&gt;=5.15,H150&lt;15.244,B150&lt;3.35),6.5,IF(AND(G150&gt;=0.934,D150&lt;0.25,D150&lt;0.35,B150&lt;3.7,F150&lt;2,H150&lt;15.371,B150&gt;=3.35),1.7,IF(AND(D150&lt;0.25,B150&gt;=3.85,H150&gt;=6.542,B150&gt;=3.7,F150&lt;2,H150&lt;15.371,B150&gt;=3.35),1.5,IF(AND(D150&gt;=0.25,B150&gt;=3.85,H150&gt;=6.542,B150&gt;=3.7,F150&lt;2,H150&lt;15.371,B150&gt;=3.35),1.4,IF(AND(B150&lt;2.5,H150&gt;=7.02,H150&lt;10.688,B150&lt;2.95,D150&lt;1.45,A150&gt;=5.15,H150&lt;15.244,B150&lt;3.35),3.8,IF(AND(G150&gt;=0.74,A150&lt;7,G150&lt;0.853,D150&gt;=1.75,D150&gt;=1.45,A150&gt;=5.15,H150&lt;15.244,B150&lt;3.35),6,IF(AND(G150&gt;=0.61,G150&lt;0.934,D150&lt;0.25,D150&lt;0.35,B150&lt;3.7,F150&lt;2,H150&lt;15.371,B150&gt;=3.35),1.5,IF(AND(D150&lt;1.15,B150&gt;=2.5,H150&gt;=7.02,H150&lt;10.688,B150&lt;2.95,D150&lt;1.45,A150&gt;=5.15,H150&lt;15.244,B150&lt;3.35),3.5,IF(AND(D150&gt;=1.15,B150&gt;=2.5,H150&gt;=7.02,H150&lt;10.688,B150&lt;2.95,D150&lt;1.45,A150&gt;=5.15,H150&lt;15.244,B150&lt;3.35),3.6,IF(AND(G150&gt;=0.626,G150&lt;0.74,A150&lt;7,G150&lt;0.853,D150&gt;=1.75,D150&gt;=1.45,A150&gt;=5.15,H150&lt;15.244,B150&lt;3.35),4.9,IF(AND(H150&lt;13.641,G150&lt;0.61,G150&lt;0.934,D150&lt;0.25,D150&lt;0.35,B150&lt;3.7,F150&lt;2,H150&lt;15.371,B150&gt;=3.35),1.425,IF(AND(H150&gt;=13.641,G150&lt;0.61,G150&lt;0.934,D150&lt;0.25,D150&lt;0.35,B150&lt;3.7,F150&lt;2,H150&lt;15.371,B150&gt;=3.35),1.3,IF(AND(B150&lt;3.05,G150&lt;0.626,G150&lt;0.74,A150&lt;7,G150&lt;0.853,D150&gt;=1.75,D150&gt;=1.45,A150&gt;=5.15,H150&lt;15.244,B150&lt;3.35),5.475,IF(AND(B150&gt;=3.05,G150&lt;0.626,G150&lt;0.74,A150&lt;7,G150&lt;0.853,D150&gt;=1.75,D150&gt;=1.45,A150&gt;=5.15,H150&lt;15.244,B150&lt;3.35),5.633,"shouldnthappen")))))))))))))))))))))))))))))))))))))</f>
        <v>5.475</v>
      </c>
      <c r="BA150" s="1" t="n">
        <f aca="false">IF(AND(F150&gt;=2,B150&gt;=3.4),6.1,IF(AND(B150&lt;2.75,A150&lt;5.15,B150&lt;3.4),3.225,IF(AND(G150&gt;=0.821,F150&lt;2,B150&gt;=3.4),1.9,IF(AND(B150&gt;=3.2,B150&gt;=2.75,A150&lt;5.15,B150&lt;3.4),1.7,IF(AND(A150&lt;4.8,G150&lt;0.821,F150&lt;2,B150&gt;=3.4),1,IF(AND(G150&gt;=0.446,B150&lt;3.2,B150&gt;=2.75,A150&lt;5.15,B150&lt;3.4),1.1,IF(AND(G150&lt;0.356,D150&lt;1.45,A150&lt;6.25,A150&gt;=5.15,B150&lt;3.4),4.32,IF(AND(G150&lt;0.591,D150&gt;=1.45,A150&lt;6.25,A150&gt;=5.15,B150&lt;3.4),4.6,IF(AND(D150&lt;1.75,G150&lt;0.597,A150&gt;=6.25,A150&gt;=5.15,B150&lt;3.4),4.86,IF(AND(H150&gt;=16.472,G150&gt;=0.597,A150&gt;=6.25,A150&gt;=5.15,B150&lt;3.4),6.6,IF(AND(G150&lt;0.063,G150&lt;0.446,B150&lt;3.2,B150&gt;=2.75,A150&lt;5.15,B150&lt;3.4),1.4,IF(AND(A150&gt;=5.95,G150&gt;=0.356,D150&lt;1.45,A150&lt;6.25,A150&gt;=5.15,B150&lt;3.4),4.6,IF(AND(B150&gt;=2.9,G150&gt;=0.591,D150&gt;=1.45,A150&lt;6.25,A150&gt;=5.15,B150&lt;3.4),4.867,IF(AND(D150&gt;=2.4,H150&lt;16.472,G150&gt;=0.597,A150&gt;=6.25,A150&gt;=5.15,B150&lt;3.4),6,IF(AND(A150&lt;5.45,B150&gt;=3.85,A150&gt;=4.8,G150&lt;0.821,F150&lt;2,B150&gt;=3.4),1.3,IF(AND(A150&gt;=5.45,B150&gt;=3.85,A150&gt;=4.8,G150&lt;0.821,F150&lt;2,B150&gt;=3.4),1.45,IF(AND(H150&lt;14.273,G150&gt;=0.063,G150&lt;0.446,B150&lt;3.2,B150&gt;=2.75,A150&lt;5.15,B150&lt;3.4),1.5,IF(AND(H150&gt;=14.273,G150&gt;=0.063,G150&lt;0.446,B150&lt;3.2,B150&gt;=2.75,A150&lt;5.15,B150&lt;3.4),1.6,IF(AND(G150&gt;=0.572,A150&lt;5.95,G150&gt;=0.356,D150&lt;1.45,A150&lt;6.25,A150&gt;=5.15,B150&lt;3.4),3.9,IF(AND(G150&lt;0.827,B150&lt;2.9,G150&gt;=0.591,D150&gt;=1.45,A150&lt;6.25,A150&gt;=5.15,B150&lt;3.4),4.9,IF(AND(G150&gt;=0.827,B150&lt;2.9,G150&gt;=0.591,D150&gt;=1.45,A150&lt;6.25,A150&gt;=5.15,B150&lt;3.4),5.1,IF(AND(A150&gt;=7.2,B150&lt;3.05,D150&gt;=1.75,G150&lt;0.597,A150&gt;=6.25,A150&gt;=5.15,B150&lt;3.4),6.7,IF(AND(G150&lt;0.353,B150&gt;=3.05,D150&gt;=1.75,G150&lt;0.597,A150&gt;=6.25,A150&gt;=5.15,B150&lt;3.4),5.22,IF(AND(G150&gt;=0.353,B150&gt;=3.05,D150&gt;=1.75,G150&lt;0.597,A150&gt;=6.25,A150&gt;=5.15,B150&lt;3.4),5.65,IF(AND(A150&lt;6.55,D150&lt;2.4,H150&lt;16.472,G150&gt;=0.597,A150&gt;=6.25,A150&gt;=5.15,B150&lt;3.4),5.033,IF(AND(H150&lt;12.719,G150&lt;0.385,B150&lt;3.85,A150&gt;=4.8,G150&lt;0.821,F150&lt;2,B150&gt;=3.4),1.54,IF(AND(H150&gt;=12.719,G150&lt;0.385,B150&lt;3.85,A150&gt;=4.8,G150&lt;0.821,F150&lt;2,B150&gt;=3.4),1.3,IF(AND(B150&lt;3.6,G150&gt;=0.385,B150&lt;3.85,A150&gt;=4.8,G150&lt;0.821,F150&lt;2,B150&gt;=3.4),1.325,IF(AND(B150&gt;=3.6,G150&gt;=0.385,B150&lt;3.85,A150&gt;=4.8,G150&lt;0.821,F150&lt;2,B150&gt;=3.4),1.55,IF(AND(D150&lt;1.05,G150&lt;0.572,A150&lt;5.95,G150&gt;=0.356,D150&lt;1.45,A150&lt;6.25,A150&gt;=5.15,B150&lt;3.4),3.633,IF(AND(D150&gt;=2.15,A150&lt;7.2,B150&lt;3.05,D150&gt;=1.75,G150&lt;0.597,A150&gt;=6.25,A150&gt;=5.15,B150&lt;3.4),5.667,IF(AND(H150&lt;13.094,A150&gt;=6.55,D150&lt;2.4,H150&lt;16.472,G150&gt;=0.597,A150&gt;=6.25,A150&gt;=5.15,B150&lt;3.4),5.2,IF(AND(D150&lt;1.15,D150&gt;=1.05,G150&lt;0.572,A150&lt;5.95,G150&gt;=0.356,D150&lt;1.45,A150&lt;6.25,A150&gt;=5.15,B150&lt;3.4),3.8,IF(AND(D150&gt;=1.15,D150&gt;=1.05,G150&lt;0.572,A150&lt;5.95,G150&gt;=0.356,D150&lt;1.45,A150&lt;6.25,A150&gt;=5.15,B150&lt;3.4),3.9,IF(AND(G150&gt;=0.487,D150&lt;2.15,A150&lt;7.2,B150&lt;3.05,D150&gt;=1.75,G150&lt;0.597,A150&gt;=6.25,A150&gt;=5.15,B150&lt;3.4),5.8,IF(AND(A150&lt;6.8,H150&gt;=13.094,A150&gt;=6.55,D150&lt;2.4,H150&lt;16.472,G150&gt;=0.597,A150&gt;=6.25,A150&gt;=5.15,B150&lt;3.4),4.52,IF(AND(A150&gt;=6.8,H150&gt;=13.094,A150&gt;=6.55,D150&lt;2.4,H150&lt;16.472,G150&gt;=0.597,A150&gt;=6.25,A150&gt;=5.15,B150&lt;3.4),4.75,IF(AND(B150&lt;2.95,G150&lt;0.487,D150&lt;2.15,A150&lt;7.2,B150&lt;3.05,D150&gt;=1.75,G150&lt;0.597,A150&gt;=6.25,A150&gt;=5.15,B150&lt;3.4),5.6,IF(AND(B150&gt;=2.95,G150&lt;0.487,D150&lt;2.15,A150&lt;7.2,B150&lt;3.05,D150&gt;=1.75,G150&lt;0.597,A150&gt;=6.25,A150&gt;=5.15,B150&lt;3.4),5.5,"shouldnthappen")))))))))))))))))))))))))))))))))))))))</f>
        <v>5.5</v>
      </c>
      <c r="BB150" s="1" t="n">
        <f aca="false">IF(AND(A150&lt;4.35,B150&lt;3.25,F150&lt;1.5),1.1,IF(AND(H150&lt;14.005,A150&gt;=4.35,B150&lt;3.25,F150&lt;1.5),1.3,IF(AND(H150&gt;=14.005,A150&gt;=4.35,B150&lt;3.25,F150&lt;1.5),1.6,IF(AND(G150&gt;=0.905,A150&lt;5.15,B150&gt;=3.25,F150&lt;1.5),1.9,IF(AND(B150&lt;3.45,A150&gt;=5.15,B150&gt;=3.25,F150&lt;1.5),1.6,IF(AND(F150&gt;=2.5,D150&gt;=1.35,D150&lt;1.75,F150&gt;=1.5),4.867,IF(AND(A150&gt;=7.05,D150&gt;=2.05,D150&gt;=1.75,F150&gt;=1.5),6.35,IF(AND(D150&gt;=0.4,G150&lt;0.905,A150&lt;5.15,B150&gt;=3.25,F150&lt;1.5),1.65,IF(AND(B150&lt;3.6,B150&gt;=3.45,A150&gt;=5.15,B150&gt;=3.25,F150&lt;1.5),1.35,IF(AND(H150&lt;6.808,H150&lt;9.386,D150&lt;1.35,D150&lt;1.75,F150&gt;=1.5),4.05,IF(AND(H150&gt;=6.808,H150&lt;9.386,D150&lt;1.35,D150&lt;1.75,F150&gt;=1.5),3.46,IF(AND(B150&lt;2.45,F150&lt;2.5,D150&gt;=1.35,D150&lt;1.75,F150&gt;=1.5),4.5,IF(AND(H150&gt;=13.115,D150&lt;1.95,D150&lt;2.05,D150&gt;=1.75,F150&gt;=1.5),4.85,IF(AND(G150&lt;0.196,D150&gt;=1.95,D150&lt;2.05,D150&gt;=1.75,F150&gt;=1.5),6.7,IF(AND(G150&gt;=0.196,D150&gt;=1.95,D150&lt;2.05,D150&gt;=1.75,F150&gt;=1.5),5.12,IF(AND(H150&lt;10.925,D150&lt;0.4,G150&lt;0.905,A150&lt;5.15,B150&gt;=3.25,F150&lt;1.5),1.4,IF(AND(H150&gt;=10.925,D150&lt;0.4,G150&lt;0.905,A150&lt;5.15,B150&gt;=3.25,F150&lt;1.5),1.45,IF(AND(H150&lt;14.096,B150&gt;=3.6,B150&gt;=3.45,A150&gt;=5.15,B150&gt;=3.25,F150&lt;1.5),1.42,IF(AND(H150&gt;=14.096,B150&gt;=3.6,B150&gt;=3.45,A150&gt;=5.15,B150&gt;=3.25,F150&lt;1.5),1.7,IF(AND(B150&lt;2.45,D150&lt;1.15,H150&gt;=9.386,D150&lt;1.35,D150&lt;1.75,F150&gt;=1.5),3.6,IF(AND(B150&gt;=2.45,D150&lt;1.15,H150&gt;=9.386,D150&lt;1.35,D150&lt;1.75,F150&gt;=1.5),3.9,IF(AND(G150&lt;0.246,D150&gt;=1.15,H150&gt;=9.386,D150&lt;1.35,D150&lt;1.75,F150&gt;=1.5),4.4,IF(AND(B150&lt;2.75,B150&gt;=2.45,F150&lt;2.5,D150&gt;=1.35,D150&lt;1.75,F150&gt;=1.5),5.1,IF(AND(H150&lt;11.084,H150&lt;13.115,D150&lt;1.95,D150&lt;2.05,D150&gt;=1.75,F150&gt;=1.5),5.35,IF(AND(H150&gt;=11.084,H150&lt;13.115,D150&lt;1.95,D150&lt;2.05,D150&gt;=1.75,F150&gt;=1.5),5.7,IF(AND(H150&lt;15.52,D150&lt;2.25,A150&lt;7.05,D150&gt;=2.05,D150&gt;=1.75,F150&gt;=1.5),5.45,IF(AND(H150&gt;=15.52,D150&lt;2.25,A150&lt;7.05,D150&gt;=2.05,D150&gt;=1.75,F150&gt;=1.5),5.725,IF(AND(G150&gt;=0.775,D150&gt;=2.25,A150&lt;7.05,D150&gt;=2.05,D150&gt;=1.75,F150&gt;=1.5),5.2,IF(AND(D150&lt;1.25,G150&gt;=0.246,D150&gt;=1.15,H150&gt;=9.386,D150&lt;1.35,D150&lt;1.75,F150&gt;=1.5),4.05,IF(AND(A150&lt;5.85,B150&gt;=2.75,B150&gt;=2.45,F150&lt;2.5,D150&gt;=1.35,D150&lt;1.75,F150&gt;=1.5),4.5,IF(AND(B150&lt;3.3,G150&lt;0.775,D150&gt;=2.25,A150&lt;7.05,D150&gt;=2.05,D150&gt;=1.75,F150&gt;=1.5),5.64,IF(AND(B150&gt;=3.3,G150&lt;0.775,D150&gt;=2.25,A150&lt;7.05,D150&gt;=2.05,D150&gt;=1.75,F150&gt;=1.5),5.6,IF(AND(A150&lt;5.9,D150&gt;=1.25,G150&gt;=0.246,D150&gt;=1.15,H150&gt;=9.386,D150&lt;1.35,D150&lt;1.75,F150&gt;=1.5),4.2,IF(AND(A150&gt;=5.9,D150&gt;=1.25,G150&gt;=0.246,D150&gt;=1.15,H150&gt;=9.386,D150&lt;1.35,D150&lt;1.75,F150&gt;=1.5),4,IF(AND(G150&gt;=0.437,A150&gt;=5.85,B150&gt;=2.75,B150&gt;=2.45,F150&lt;2.5,D150&gt;=1.35,D150&lt;1.75,F150&gt;=1.5),4.75,IF(AND(H150&lt;9.446,G150&lt;0.437,A150&gt;=5.85,B150&gt;=2.75,B150&gt;=2.45,F150&lt;2.5,D150&gt;=1.35,D150&lt;1.75,F150&gt;=1.5),4.6,IF(AND(H150&gt;=9.446,G150&lt;0.437,A150&gt;=5.85,B150&gt;=2.75,B150&gt;=2.45,F150&lt;2.5,D150&gt;=1.35,D150&lt;1.75,F150&gt;=1.5),4.7,"shouldnthappen")))))))))))))))))))))))))))))))))))))</f>
        <v>5.12</v>
      </c>
      <c r="BC150" s="1" t="n">
        <f aca="false">IF(AND(G150&gt;=0.905,F150&lt;1.5),1.65,IF(AND(D150&gt;=0.45,G150&lt;0.905,F150&lt;1.5),1.65,IF(AND(A150&lt;5.15,D150&lt;1.55,F150&gt;=1.5),3.225,IF(AND(F150&gt;=2.5,A150&gt;=5.15,D150&lt;1.55,F150&gt;=1.5),5.05,IF(AND(H150&lt;5.767,A150&lt;7.05,D150&gt;=1.55,F150&gt;=1.5),4.5,IF(AND(D150&lt;1.7,A150&gt;=7.05,D150&gt;=1.55,F150&gt;=1.5),5.8,IF(AND(A150&gt;=5.3,G150&lt;0.207,D150&lt;0.45,G150&lt;0.905,F150&lt;1.5),1.3,IF(AND(D150&gt;=0.35,G150&gt;=0.207,D150&lt;0.45,G150&lt;0.905,F150&lt;1.5),1.5,IF(AND(G150&lt;0.155,D150&gt;=1.7,A150&gt;=7.05,D150&gt;=1.55,F150&gt;=1.5),6.7,IF(AND(G150&gt;=0.155,D150&gt;=1.7,A150&gt;=7.05,D150&gt;=1.55,F150&gt;=1.5),6.34,IF(AND(G150&lt;0.05,A150&lt;5.3,G150&lt;0.207,D150&lt;0.45,G150&lt;0.905,F150&lt;1.5),1.4,IF(AND(G150&gt;=0.05,A150&lt;5.3,G150&lt;0.207,D150&lt;0.45,G150&lt;0.905,F150&lt;1.5),1.5,IF(AND(A150&lt;4.5,D150&lt;0.35,G150&gt;=0.207,D150&lt;0.45,G150&lt;0.905,F150&lt;1.5),1.3,IF(AND(G150&lt;0.308,A150&lt;6.2,F150&lt;2.5,A150&gt;=5.15,D150&lt;1.55,F150&gt;=1.5),4.5,IF(AND(D150&lt;1.35,A150&gt;=6.2,F150&lt;2.5,A150&gt;=5.15,D150&lt;1.55,F150&gt;=1.5),4.367,IF(AND(D150&lt;1.85,A150&lt;6.15,H150&gt;=5.767,A150&lt;7.05,D150&gt;=1.55,F150&gt;=1.5),4.933,IF(AND(G150&gt;=0.558,A150&gt;=4.5,D150&lt;0.35,G150&gt;=0.207,D150&lt;0.45,G150&lt;0.905,F150&lt;1.5),1.5,IF(AND(H150&gt;=13.383,G150&gt;=0.308,A150&lt;6.2,F150&lt;2.5,A150&gt;=5.15,D150&lt;1.55,F150&gt;=1.5),4.7,IF(AND(H150&gt;=12.206,D150&gt;=1.35,A150&gt;=6.2,F150&lt;2.5,A150&gt;=5.15,D150&lt;1.55,F150&gt;=1.5),4.575,IF(AND(A150&lt;5.7,D150&gt;=1.85,A150&lt;6.15,H150&gt;=5.767,A150&lt;7.05,D150&gt;=1.55,F150&gt;=1.5),4.9,IF(AND(A150&gt;=5.7,D150&gt;=1.85,A150&lt;6.15,H150&gt;=5.767,A150&lt;7.05,D150&gt;=1.55,F150&gt;=1.5),5.1,IF(AND(G150&lt;0.079,G150&lt;0.364,A150&gt;=6.15,H150&gt;=5.767,A150&lt;7.05,D150&gt;=1.55,F150&gt;=1.5),5.6,IF(AND(G150&gt;=0.079,G150&lt;0.364,A150&gt;=6.15,H150&gt;=5.767,A150&lt;7.05,D150&gt;=1.55,F150&gt;=1.5),5.25,IF(AND(G150&gt;=0.447,G150&lt;0.558,A150&gt;=4.5,D150&lt;0.35,G150&gt;=0.207,D150&lt;0.45,G150&lt;0.905,F150&lt;1.5),1.3,IF(AND(B150&gt;=2.95,H150&lt;13.383,G150&gt;=0.308,A150&lt;6.2,F150&lt;2.5,A150&gt;=5.15,D150&lt;1.55,F150&gt;=1.5),4.6,IF(AND(B150&lt;2.65,H150&lt;12.206,D150&gt;=1.35,A150&gt;=6.2,F150&lt;2.5,A150&gt;=5.15,D150&lt;1.55,F150&gt;=1.5),4.9,IF(AND(D150&lt;2.45,A150&lt;6.6,G150&gt;=0.364,A150&gt;=6.15,H150&gt;=5.767,A150&lt;7.05,D150&gt;=1.55,F150&gt;=1.5),5.6,IF(AND(D150&gt;=2.45,A150&lt;6.6,G150&gt;=0.364,A150&gt;=6.15,H150&gt;=5.767,A150&lt;7.05,D150&gt;=1.55,F150&gt;=1.5),6,IF(AND(H150&lt;12.921,A150&gt;=6.6,G150&gt;=0.364,A150&gt;=6.15,H150&gt;=5.767,A150&lt;7.05,D150&gt;=1.55,F150&gt;=1.5),5.725,IF(AND(H150&gt;=12.921,A150&gt;=6.6,G150&gt;=0.364,A150&gt;=6.15,H150&gt;=5.767,A150&lt;7.05,D150&gt;=1.55,F150&gt;=1.5),5.367,IF(AND(B150&lt;3.15,G150&lt;0.447,G150&lt;0.558,A150&gt;=4.5,D150&lt;0.35,G150&gt;=0.207,D150&lt;0.45,G150&lt;0.905,F150&lt;1.5),1.5,IF(AND(B150&gt;=3.15,G150&lt;0.447,G150&lt;0.558,A150&gt;=4.5,D150&lt;0.35,G150&gt;=0.207,D150&lt;0.45,G150&lt;0.905,F150&lt;1.5),1.36,IF(AND(B150&gt;=2.85,B150&lt;2.95,H150&lt;13.383,G150&gt;=0.308,A150&lt;6.2,F150&lt;2.5,A150&gt;=5.15,D150&lt;1.55,F150&gt;=1.5),3.6,IF(AND(H150&lt;9.446,B150&gt;=2.65,H150&lt;12.206,D150&gt;=1.35,A150&gt;=6.2,F150&lt;2.5,A150&gt;=5.15,D150&lt;1.55,F150&gt;=1.5),4.6,IF(AND(H150&gt;=9.446,B150&gt;=2.65,H150&lt;12.206,D150&gt;=1.35,A150&gt;=6.2,F150&lt;2.5,A150&gt;=5.15,D150&lt;1.55,F150&gt;=1.5),4.7,IF(AND(D150&lt;1.2,B150&lt;2.85,B150&lt;2.95,H150&lt;13.383,G150&gt;=0.308,A150&lt;6.2,F150&lt;2.5,A150&gt;=5.15,D150&lt;1.55,F150&gt;=1.5),3.75,IF(AND(G150&lt;0.356,D150&gt;=1.2,B150&lt;2.85,B150&lt;2.95,H150&lt;13.383,G150&gt;=0.308,A150&lt;6.2,F150&lt;2.5,A150&gt;=5.15,D150&lt;1.55,F150&gt;=1.5),4.2,IF(AND(G150&gt;=0.356,D150&gt;=1.2,B150&lt;2.85,B150&lt;2.95,H150&lt;13.383,G150&gt;=0.308,A150&lt;6.2,F150&lt;2.5,A150&gt;=5.15,D150&lt;1.55,F150&gt;=1.5),3.96,"shouldnthappen"))))))))))))))))))))))))))))))))))))))</f>
        <v>5.25</v>
      </c>
      <c r="BD150" s="1" t="n">
        <f aca="false">IF(AND(B150&lt;2.7,A150&lt;5.3,B150&lt;3.15),3.42,IF(AND(F150&lt;2.5,A150&gt;=5.85,B150&gt;=3.15),4.7,IF(AND(A150&lt;4.35,B150&gt;=2.7,A150&lt;5.3,B150&lt;3.15),1.1,IF(AND(A150&gt;=4.35,B150&gt;=2.7,A150&lt;5.3,B150&lt;3.15),1.42,IF(AND(A150&gt;=7.05,F150&gt;=2.5,A150&gt;=5.3,B150&lt;3.15),6.067,IF(AND(D150&gt;=0.45,A150&lt;5.05,A150&lt;5.85,B150&gt;=3.15),1.6,IF(AND(B150&lt;3.35,A150&gt;=5.05,A150&lt;5.85,B150&gt;=3.15),1.7,IF(AND(A150&gt;=6.85,F150&gt;=2.5,A150&gt;=5.85,B150&gt;=3.15),6.22,IF(AND(D150&lt;1.25,D150&lt;1.35,F150&lt;2.5,A150&gt;=5.3,B150&lt;3.15),4.033,IF(AND(D150&gt;=1.25,D150&lt;1.35,F150&lt;2.5,A150&gt;=5.3,B150&lt;3.15),4.233,IF(AND(A150&lt;6.05,D150&gt;=1.35,F150&lt;2.5,A150&gt;=5.3,B150&lt;3.15),5.1,IF(AND(H150&gt;=13.29,A150&lt;7.05,F150&gt;=2.5,A150&gt;=5.3,B150&lt;3.15),4.96,IF(AND(G150&gt;=0.858,D150&lt;0.45,A150&lt;5.05,A150&lt;5.85,B150&gt;=3.15),1.3,IF(AND(D150&gt;=0.35,B150&gt;=3.35,A150&gt;=5.05,A150&lt;5.85,B150&gt;=3.15),1.4,IF(AND(B150&lt;3.25,A150&lt;6.85,F150&gt;=2.5,A150&gt;=5.85,B150&gt;=3.15),5.233,IF(AND(A150&gt;=6.8,A150&gt;=6.05,D150&gt;=1.35,F150&lt;2.5,A150&gt;=5.3,B150&lt;3.15),4.9,IF(AND(G150&gt;=0.622,H150&lt;13.29,A150&lt;7.05,F150&gt;=2.5,A150&gt;=5.3,B150&lt;3.15),5.067,IF(AND(H150&lt;8.834,G150&lt;0.858,D150&lt;0.45,A150&lt;5.05,A150&lt;5.85,B150&gt;=3.15),1.4,IF(AND(G150&lt;0.774,B150&gt;=3.25,A150&lt;6.85,F150&gt;=2.5,A150&gt;=5.85,B150&gt;=3.15),5.8,IF(AND(G150&gt;=0.774,B150&gt;=3.25,A150&lt;6.85,F150&gt;=2.5,A150&gt;=5.85,B150&gt;=3.15),5.4,IF(AND(H150&gt;=12.206,A150&lt;6.8,A150&gt;=6.05,D150&gt;=1.35,F150&lt;2.5,A150&gt;=5.3,B150&lt;3.15),4.5,IF(AND(G150&gt;=0.439,G150&lt;0.622,H150&lt;13.29,A150&lt;7.05,F150&gt;=2.5,A150&gt;=5.3,B150&lt;3.15),5.667,IF(AND(G150&lt;0.227,H150&gt;=8.834,G150&lt;0.858,D150&lt;0.45,A150&lt;5.05,A150&lt;5.85,B150&gt;=3.15),1.4,IF(AND(G150&gt;=0.227,H150&gt;=8.834,G150&lt;0.858,D150&lt;0.45,A150&lt;5.05,A150&lt;5.85,B150&gt;=3.15),1.3,IF(AND(G150&gt;=0.934,B150&lt;3.75,D150&lt;0.35,B150&gt;=3.35,A150&gt;=5.05,A150&lt;5.85,B150&gt;=3.15),1.7,IF(AND(G150&lt;0.823,B150&gt;=3.75,D150&lt;0.35,B150&gt;=3.35,A150&gt;=5.05,A150&lt;5.85,B150&gt;=3.15),1.55,IF(AND(G150&gt;=0.823,B150&gt;=3.75,D150&lt;0.35,B150&gt;=3.35,A150&gt;=5.05,A150&lt;5.85,B150&gt;=3.15),1.5,IF(AND(A150&lt;6.2,H150&lt;12.206,A150&lt;6.8,A150&gt;=6.05,D150&gt;=1.35,F150&lt;2.5,A150&gt;=5.3,B150&lt;3.15),4.6,IF(AND(A150&gt;=6.2,H150&lt;12.206,A150&lt;6.8,A150&gt;=6.05,D150&gt;=1.35,F150&lt;2.5,A150&gt;=5.3,B150&lt;3.15),4.74,IF(AND(H150&gt;=10.667,G150&lt;0.439,G150&lt;0.622,H150&lt;13.29,A150&lt;7.05,F150&gt;=2.5,A150&gt;=5.3,B150&lt;3.15),5.6,IF(AND(H150&lt;13.67,G150&lt;0.934,B150&lt;3.75,D150&lt;0.35,B150&gt;=3.35,A150&gt;=5.05,A150&lt;5.85,B150&gt;=3.15),1.48,IF(AND(H150&gt;=13.67,G150&lt;0.934,B150&lt;3.75,D150&lt;0.35,B150&gt;=3.35,A150&gt;=5.05,A150&lt;5.85,B150&gt;=3.15),1.3,IF(AND(G150&lt;0.301,H150&lt;10.667,G150&lt;0.439,G150&lt;0.622,H150&lt;13.29,A150&lt;7.05,F150&gt;=2.5,A150&gt;=5.3,B150&lt;3.15),5.2,IF(AND(G150&gt;=0.301,H150&lt;10.667,G150&lt;0.439,G150&lt;0.622,H150&lt;13.29,A150&lt;7.05,F150&gt;=2.5,A150&gt;=5.3,B150&lt;3.15),5.067,"shouldnthappen"))))))))))))))))))))))))))))))))))</f>
        <v>5.067</v>
      </c>
      <c r="BE150" s="1" t="n">
        <f aca="false">IF(AND(B150&gt;=3.85,A150&gt;=5.05,F150&lt;1.5),1.4,IF(AND(A150&lt;5.25,A150&lt;5.75,F150&gt;=1.5),3.15,IF(AND(A150&lt;4.95,B150&lt;3.15,A150&lt;5.05,F150&lt;1.5),1.46,IF(AND(A150&gt;=4.95,B150&lt;3.15,A150&lt;5.05,F150&lt;1.5),1.6,IF(AND(H150&lt;8.834,B150&gt;=3.15,A150&lt;5.05,F150&lt;1.5),1.4,IF(AND(D150&lt;0.25,B150&lt;3.85,A150&gt;=5.05,F150&lt;1.5),1.48,IF(AND(D150&gt;=0.25,B150&lt;3.85,A150&gt;=5.05,F150&lt;1.5),1.7,IF(AND(F150&gt;=2.5,A150&gt;=5.25,A150&lt;5.75,F150&gt;=1.5),4.9,IF(AND(H150&lt;12.45,H150&gt;=8.834,B150&gt;=3.15,A150&lt;5.05,F150&lt;1.5),1.25,IF(AND(H150&gt;=12.45,H150&gt;=8.834,B150&gt;=3.15,A150&lt;5.05,F150&lt;1.5),1.32,IF(AND(G150&lt;0.283,F150&lt;2.5,A150&gt;=5.25,A150&lt;5.75,F150&gt;=1.5),4.3,IF(AND(H150&lt;6.712,H150&lt;11.275,D150&lt;1.55,A150&gt;=5.75,F150&gt;=1.5),5,IF(AND(H150&lt;13.101,H150&gt;=11.275,D150&lt;1.55,A150&gt;=5.75,F150&gt;=1.5),3.933,IF(AND(H150&gt;=13.101,H150&gt;=11.275,D150&lt;1.55,A150&gt;=5.75,F150&gt;=1.5),4.5,IF(AND(A150&gt;=7.3,D150&lt;2.45,D150&gt;=1.55,A150&gt;=5.75,F150&gt;=1.5),6.7,IF(AND(B150&lt;3.45,D150&gt;=2.45,D150&gt;=1.55,A150&gt;=5.75,F150&gt;=1.5),5.925,IF(AND(B150&gt;=3.45,D150&gt;=2.45,D150&gt;=1.55,A150&gt;=5.75,F150&gt;=1.5),6.1,IF(AND(B150&gt;=2.8,G150&gt;=0.283,F150&lt;2.5,A150&gt;=5.25,A150&lt;5.75,F150&gt;=1.5),4.2,IF(AND(D150&lt;1.35,H150&gt;=6.712,H150&lt;11.275,D150&lt;1.55,A150&gt;=5.75,F150&gt;=1.5),4.35,IF(AND(D150&lt;1.05,B150&lt;2.8,G150&gt;=0.283,F150&lt;2.5,A150&gt;=5.25,A150&lt;5.75,F150&gt;=1.5),3.567,IF(AND(D150&gt;=1.05,B150&lt;2.8,G150&gt;=0.283,F150&lt;2.5,A150&gt;=5.25,A150&lt;5.75,F150&gt;=1.5),3.925,IF(AND(B150&lt;2.65,D150&gt;=1.35,H150&gt;=6.712,H150&lt;11.275,D150&lt;1.55,A150&gt;=5.75,F150&gt;=1.5),4.9,IF(AND(B150&gt;=2.65,D150&gt;=1.35,H150&gt;=6.712,H150&lt;11.275,D150&lt;1.55,A150&gt;=5.75,F150&gt;=1.5),4.625,IF(AND(H150&gt;=14.683,G150&gt;=0.628,A150&lt;7.3,D150&lt;2.45,D150&gt;=1.55,A150&gt;=5.75,F150&gt;=1.5),5.4,IF(AND(D150&lt;1.95,H150&lt;8.884,G150&lt;0.628,A150&lt;7.3,D150&lt;2.45,D150&gt;=1.55,A150&gt;=5.75,F150&gt;=1.5),5.1,IF(AND(D150&gt;=1.95,H150&lt;8.884,G150&lt;0.628,A150&lt;7.3,D150&lt;2.45,D150&gt;=1.55,A150&gt;=5.75,F150&gt;=1.5),5.22,IF(AND(A150&lt;6.05,H150&gt;=8.884,G150&lt;0.628,A150&lt;7.3,D150&lt;2.45,D150&gt;=1.55,A150&gt;=5.75,F150&gt;=1.5),5.1,IF(AND(G150&lt;0.817,H150&lt;14.683,G150&gt;=0.628,A150&lt;7.3,D150&lt;2.45,D150&gt;=1.55,A150&gt;=5.75,F150&gt;=1.5),4.967,IF(AND(G150&gt;=0.817,H150&lt;14.683,G150&gt;=0.628,A150&lt;7.3,D150&lt;2.45,D150&gt;=1.55,A150&gt;=5.75,F150&gt;=1.5),5.1,IF(AND(H150&lt;9.637,A150&gt;=6.05,H150&gt;=8.884,G150&lt;0.628,A150&lt;7.3,D150&lt;2.45,D150&gt;=1.55,A150&gt;=5.75,F150&gt;=1.5),5.9,IF(AND(D150&lt;1.85,H150&gt;=9.637,A150&gt;=6.05,H150&gt;=8.884,G150&lt;0.628,A150&lt;7.3,D150&lt;2.45,D150&gt;=1.55,A150&gt;=5.75,F150&gt;=1.5),5.733,IF(AND(G150&gt;=0.388,D150&gt;=1.85,H150&gt;=9.637,A150&gt;=6.05,H150&gt;=8.884,G150&lt;0.628,A150&lt;7.3,D150&lt;2.45,D150&gt;=1.55,A150&gt;=5.75,F150&gt;=1.5),5.64,IF(AND(B150&lt;2.95,G150&lt;0.388,D150&gt;=1.85,H150&gt;=9.637,A150&gt;=6.05,H150&gt;=8.884,G150&lt;0.628,A150&lt;7.3,D150&lt;2.45,D150&gt;=1.55,A150&gt;=5.75,F150&gt;=1.5),5.5,IF(AND(B150&gt;=2.95,G150&lt;0.388,D150&gt;=1.85,H150&gt;=9.637,A150&gt;=6.05,H150&gt;=8.884,G150&lt;0.628,A150&lt;7.3,D150&lt;2.45,D150&gt;=1.55,A150&gt;=5.75,F150&gt;=1.5),5.333,"shouldnthappen"))))))))))))))))))))))))))))))))))</f>
        <v>5.333</v>
      </c>
      <c r="BF150" s="1" t="n">
        <f aca="false">IF(AND(D150&gt;=0.35,F150&lt;1.5),1.65,IF(AND(H150&gt;=16.227,D150&gt;=1.55,F150&gt;=1.5),6.533,IF(AND(A150&gt;=5.45,G150&lt;0.174,D150&lt;0.35,F150&lt;1.5),1.7,IF(AND(D150&lt;0.15,G150&gt;=0.174,D150&lt;0.35,F150&lt;1.5),1.38,IF(AND(D150&gt;=1.15,D150&lt;1.25,D150&lt;1.55,F150&gt;=1.5),3.967,IF(AND(H150&lt;8.376,A150&lt;5.45,G150&lt;0.174,D150&lt;0.35,F150&lt;1.5),1.4,IF(AND(H150&gt;=8.376,A150&lt;5.45,G150&lt;0.174,D150&lt;0.35,F150&lt;1.5),1.5,IF(AND(B150&lt;3.1,D150&gt;=0.15,G150&gt;=0.174,D150&lt;0.35,F150&lt;1.5),1.475,IF(AND(H150&lt;10.258,D150&lt;1.15,D150&lt;1.25,D150&lt;1.55,F150&gt;=1.5),3.24,IF(AND(H150&gt;=10.258,D150&lt;1.15,D150&lt;1.25,D150&lt;1.55,F150&gt;=1.5),3.875,IF(AND(F150&gt;=2.5,H150&lt;10.927,D150&gt;=1.25,D150&lt;1.55,F150&gt;=1.5),5.05,IF(AND(D150&lt;1.35,H150&gt;=10.927,D150&gt;=1.25,D150&lt;1.55,F150&gt;=1.5),4.25,IF(AND(A150&gt;=6.95,D150&lt;1.75,H150&lt;16.227,D150&gt;=1.55,F150&gt;=1.5),5.8,IF(AND(B150&lt;3.3,B150&gt;=3.1,D150&gt;=0.15,G150&gt;=0.174,D150&lt;0.35,F150&lt;1.5),1.3,IF(AND(H150&lt;12.278,D150&gt;=1.35,H150&gt;=10.927,D150&gt;=1.25,D150&lt;1.55,F150&gt;=1.5),4.9,IF(AND(G150&lt;0.226,A150&lt;6.95,D150&lt;1.75,H150&lt;16.227,D150&gt;=1.55,F150&gt;=1.5),5,IF(AND(G150&gt;=0.226,A150&lt;6.95,D150&lt;1.75,H150&lt;16.227,D150&gt;=1.55,F150&gt;=1.5),4.62,IF(AND(H150&lt;9.35,B150&lt;2.95,D150&gt;=1.75,H150&lt;16.227,D150&gt;=1.55,F150&gt;=1.5),6.3,IF(AND(H150&gt;=9.35,B150&lt;2.95,D150&gt;=1.75,H150&lt;16.227,D150&gt;=1.55,F150&gt;=1.5),5.58,IF(AND(A150&lt;5.05,B150&gt;=3.3,B150&gt;=3.1,D150&gt;=0.15,G150&gt;=0.174,D150&lt;0.35,F150&lt;1.5),1.35,IF(AND(A150&gt;=5.05,B150&gt;=3.3,B150&gt;=3.1,D150&gt;=0.15,G150&gt;=0.174,D150&lt;0.35,F150&lt;1.5),1.46,IF(AND(B150&lt;2.8,A150&lt;5.65,F150&lt;2.5,H150&lt;10.927,D150&gt;=1.25,D150&lt;1.55,F150&gt;=1.5),4.075,IF(AND(B150&gt;=2.8,A150&lt;5.65,F150&lt;2.5,H150&lt;10.927,D150&gt;=1.25,D150&lt;1.55,F150&gt;=1.5),3.933,IF(AND(A150&lt;6.25,A150&gt;=5.65,F150&lt;2.5,H150&lt;10.927,D150&gt;=1.25,D150&lt;1.55,F150&gt;=1.5),4.533,IF(AND(A150&gt;=6.25,A150&gt;=5.65,F150&lt;2.5,H150&lt;10.927,D150&gt;=1.25,D150&lt;1.55,F150&gt;=1.5),4.3,IF(AND(A150&lt;6.5,H150&gt;=12.278,D150&gt;=1.35,H150&gt;=10.927,D150&gt;=1.25,D150&lt;1.55,F150&gt;=1.5),4.55,IF(AND(A150&gt;=6.5,H150&gt;=12.278,D150&gt;=1.35,H150&gt;=10.927,D150&gt;=1.25,D150&lt;1.55,F150&gt;=1.5),4.775,IF(AND(H150&lt;9.884,D150&lt;2.1,B150&gt;=2.95,D150&gt;=1.75,H150&lt;16.227,D150&gt;=1.55,F150&gt;=1.5),5.5,IF(AND(H150&gt;=9.884,D150&lt;2.1,B150&gt;=2.95,D150&gt;=1.75,H150&lt;16.227,D150&gt;=1.55,F150&gt;=1.5),5.1,IF(AND(H150&lt;10.393,D150&gt;=2.1,B150&gt;=2.95,D150&gt;=1.75,H150&lt;16.227,D150&gt;=1.55,F150&gt;=1.5),5.74,IF(AND(D150&lt;2.25,H150&gt;=10.393,D150&gt;=2.1,B150&gt;=2.95,D150&gt;=1.75,H150&lt;16.227,D150&gt;=1.55,F150&gt;=1.5),5.8,IF(AND(D150&gt;=2.25,H150&gt;=10.393,D150&gt;=2.1,B150&gt;=2.95,D150&gt;=1.75,H150&lt;16.227,D150&gt;=1.55,F150&gt;=1.5),5.4,"shouldnthappen"))))))))))))))))))))))))))))))))</f>
        <v>5.1</v>
      </c>
      <c r="BG150" s="1" t="n">
        <f aca="false">IF(AND(G150&lt;0.096,A150&lt;5.45),2.95,IF(AND(F150&gt;=1.5,G150&gt;=0.096,A150&lt;5.45),3,IF(AND(D150&lt;0.6,A150&lt;5.9,A150&gt;=5.45),1.4,IF(AND(F150&gt;=2.5,D150&gt;=0.6,A150&lt;5.9,A150&gt;=5.45),5.1,IF(AND(A150&lt;7.45,A150&gt;=7.05,A150&gt;=5.9,A150&gt;=5.45),6.167,IF(AND(B150&gt;=3.55,G150&lt;0.587,F150&lt;1.5,G150&gt;=0.096,A150&lt;5.45),1,IF(AND(A150&lt;5.05,G150&gt;=0.587,F150&lt;1.5,G150&gt;=0.096,A150&lt;5.45),1.35,IF(AND(B150&lt;2.75,D150&lt;1.7,A150&lt;7.05,A150&gt;=5.9,A150&gt;=5.45),4.9,IF(AND(A150&lt;6.2,D150&gt;=1.7,A150&lt;7.05,A150&gt;=5.9,A150&gt;=5.45),4.833,IF(AND(H150&lt;17.32,A150&gt;=7.45,A150&gt;=7.05,A150&gt;=5.9,A150&gt;=5.45),6.68,IF(AND(H150&gt;=17.32,A150&gt;=7.45,A150&gt;=7.05,A150&gt;=5.9,A150&gt;=5.45),6.4,IF(AND(G150&lt;0.161,B150&lt;3.55,G150&lt;0.587,F150&lt;1.5,G150&gt;=0.096,A150&lt;5.45),1.5,IF(AND(H150&lt;11.016,A150&gt;=5.05,G150&gt;=0.587,F150&lt;1.5,G150&gt;=0.096,A150&lt;5.45),1.633,IF(AND(H150&lt;11.001,G150&lt;0.372,F150&lt;2.5,D150&gt;=0.6,A150&lt;5.9,A150&gt;=5.45),4.133,IF(AND(H150&gt;=11.001,G150&lt;0.372,F150&lt;2.5,D150&gt;=0.6,A150&lt;5.9,A150&gt;=5.45),4.3,IF(AND(H150&lt;6.808,G150&gt;=0.372,F150&lt;2.5,D150&gt;=0.6,A150&lt;5.9,A150&gt;=5.45),4,IF(AND(A150&gt;=6.75,B150&gt;=2.75,D150&lt;1.7,A150&lt;7.05,A150&gt;=5.9,A150&gt;=5.45),4.84,IF(AND(H150&lt;12.467,G150&gt;=0.161,B150&lt;3.55,G150&lt;0.587,F150&lt;1.5,G150&gt;=0.096,A150&lt;5.45),1.3,IF(AND(D150&lt;0.25,H150&gt;=11.016,A150&gt;=5.05,G150&gt;=0.587,F150&lt;1.5,G150&gt;=0.096,A150&lt;5.45),1.52,IF(AND(D150&gt;=0.25,H150&gt;=11.016,A150&gt;=5.05,G150&gt;=0.587,F150&lt;1.5,G150&gt;=0.096,A150&lt;5.45),1.5,IF(AND(H150&lt;11.218,H150&gt;=6.808,G150&gt;=0.372,F150&lt;2.5,D150&gt;=0.6,A150&lt;5.9,A150&gt;=5.45),3.7,IF(AND(H150&gt;=11.218,H150&gt;=6.808,G150&gt;=0.372,F150&lt;2.5,D150&gt;=0.6,A150&lt;5.9,A150&gt;=5.45),3.9,IF(AND(B150&lt;2.95,A150&lt;6.75,B150&gt;=2.75,D150&lt;1.7,A150&lt;7.05,A150&gt;=5.9,A150&gt;=5.45),4.2,IF(AND(B150&gt;=2.95,A150&lt;6.75,B150&gt;=2.75,D150&lt;1.7,A150&lt;7.05,A150&gt;=5.9,A150&gt;=5.45),4.6,IF(AND(D150&gt;=2.45,A150&lt;6.85,A150&gt;=6.2,D150&gt;=1.7,A150&lt;7.05,A150&gt;=5.9,A150&gt;=5.45),5.9,IF(AND(G150&lt;0.312,A150&gt;=6.85,A150&gt;=6.2,D150&gt;=1.7,A150&lt;7.05,A150&gt;=5.9,A150&gt;=5.45),5.1,IF(AND(G150&gt;=0.312,A150&gt;=6.85,A150&gt;=6.2,D150&gt;=1.7,A150&lt;7.05,A150&gt;=5.9,A150&gt;=5.45),5.4,IF(AND(G150&lt;0.251,H150&gt;=12.467,G150&gt;=0.161,B150&lt;3.55,G150&lt;0.587,F150&lt;1.5,G150&gt;=0.096,A150&lt;5.45),1.35,IF(AND(G150&gt;=0.251,H150&gt;=12.467,G150&gt;=0.161,B150&lt;3.55,G150&lt;0.587,F150&lt;1.5,G150&gt;=0.096,A150&lt;5.45),1.467,IF(AND(G150&gt;=0.628,D150&lt;2.45,A150&lt;6.85,A150&gt;=6.2,D150&gt;=1.7,A150&lt;7.05,A150&gt;=5.9,A150&gt;=5.45),5.1,IF(AND(A150&gt;=6.75,G150&lt;0.628,D150&lt;2.45,A150&lt;6.85,A150&gt;=6.2,D150&gt;=1.7,A150&lt;7.05,A150&gt;=5.9,A150&gt;=5.45),5.9,IF(AND(H150&lt;11.824,A150&lt;6.75,G150&lt;0.628,D150&lt;2.45,A150&lt;6.85,A150&gt;=6.2,D150&gt;=1.7,A150&lt;7.05,A150&gt;=5.9,A150&gt;=5.45),5.44,IF(AND(H150&lt;14.378,H150&gt;=11.824,A150&lt;6.75,G150&lt;0.628,D150&lt;2.45,A150&lt;6.85,A150&gt;=6.2,D150&gt;=1.7,A150&lt;7.05,A150&gt;=5.9,A150&gt;=5.45),5.6,IF(AND(H150&gt;=14.378,H150&gt;=11.824,A150&lt;6.75,G150&lt;0.628,D150&lt;2.45,A150&lt;6.85,A150&gt;=6.2,D150&gt;=1.7,A150&lt;7.05,A150&gt;=5.9,A150&gt;=5.45),5.8,"shouldnthappen"))))))))))))))))))))))))))))))))))</f>
        <v>5.44</v>
      </c>
      <c r="BH150" s="1" t="n">
        <f aca="false">IF(AND(G150&gt;=0.905,F150&lt;1.5),1.8,IF(AND(H150&lt;5.523,G150&lt;0.905,F150&lt;1.5),1,IF(AND(D150&gt;=0.4,H150&gt;=5.523,G150&lt;0.905,F150&lt;1.5),1.7,IF(AND(G150&gt;=0.878,D150&lt;1.35,F150&lt;2.5,F150&gt;=1.5),4.4,IF(AND(A150&lt;5.4,D150&gt;=1.35,F150&lt;2.5,F150&gt;=1.5),3.9,IF(AND(G150&lt;0.177,B150&lt;3.15,F150&gt;=2.5,F150&gt;=1.5),6.15,IF(AND(H150&lt;10.393,B150&gt;=3.15,F150&gt;=2.5,F150&gt;=1.5),5.94,IF(AND(H150&gt;=10.393,B150&gt;=3.15,F150&gt;=2.5,F150&gt;=1.5),5.467,IF(AND(D150&gt;=1.25,G150&lt;0.878,D150&lt;1.35,F150&lt;2.5,F150&gt;=1.5),4.18,IF(AND(G150&gt;=0.709,A150&gt;=5.4,D150&gt;=1.35,F150&lt;2.5,F150&gt;=1.5),4.9,IF(AND(B150&lt;2.6,G150&gt;=0.177,B150&lt;3.15,F150&gt;=2.5,F150&gt;=1.5),4.8,IF(AND(A150&lt;4.35,A150&lt;5.05,D150&lt;0.4,H150&gt;=5.523,G150&lt;0.905,F150&lt;1.5),1.1,IF(AND(A150&gt;=5.6,A150&gt;=5.05,D150&lt;0.4,H150&gt;=5.523,G150&lt;0.905,F150&lt;1.5),1.7,IF(AND(D150&lt;1.05,D150&lt;1.25,G150&lt;0.878,D150&lt;1.35,F150&lt;2.5,F150&gt;=1.5),3.6,IF(AND(D150&gt;=1.55,G150&lt;0.709,A150&gt;=5.4,D150&gt;=1.35,F150&lt;2.5,F150&gt;=1.5),4.975,IF(AND(D150&lt;1.7,B150&gt;=2.6,G150&gt;=0.177,B150&lt;3.15,F150&gt;=2.5,F150&gt;=1.5),5.8,IF(AND(B150&lt;3.15,A150&gt;=4.35,A150&lt;5.05,D150&lt;0.4,H150&gt;=5.523,G150&lt;0.905,F150&lt;1.5),1.46,IF(AND(A150&gt;=5.45,A150&lt;5.6,A150&gt;=5.05,D150&lt;0.4,H150&gt;=5.523,G150&lt;0.905,F150&lt;1.5),1.35,IF(AND(H150&lt;10.974,D150&gt;=1.05,D150&lt;1.25,G150&lt;0.878,D150&lt;1.35,F150&lt;2.5,F150&gt;=1.5),3.8,IF(AND(H150&gt;=13.654,D150&lt;1.55,G150&lt;0.709,A150&gt;=5.4,D150&gt;=1.35,F150&lt;2.5,F150&gt;=1.5),4.725,IF(AND(A150&lt;4.5,B150&gt;=3.15,A150&gt;=4.35,A150&lt;5.05,D150&lt;0.4,H150&gt;=5.523,G150&lt;0.905,F150&lt;1.5),1.3,IF(AND(G150&lt;0.676,A150&lt;5.45,A150&lt;5.6,A150&gt;=5.05,D150&lt;0.4,H150&gt;=5.523,G150&lt;0.905,F150&lt;1.5),1.5,IF(AND(G150&gt;=0.676,A150&lt;5.45,A150&lt;5.6,A150&gt;=5.05,D150&lt;0.4,H150&gt;=5.523,G150&lt;0.905,F150&lt;1.5),1.55,IF(AND(A150&lt;5.7,H150&gt;=10.974,D150&gt;=1.05,D150&lt;1.25,G150&lt;0.878,D150&lt;1.35,F150&lt;2.5,F150&gt;=1.5),3.9,IF(AND(A150&gt;=5.7,H150&gt;=10.974,D150&gt;=1.05,D150&lt;1.25,G150&lt;0.878,D150&lt;1.35,F150&lt;2.5,F150&gt;=1.5),3.933,IF(AND(G150&gt;=0.644,H150&lt;13.654,D150&lt;1.55,G150&lt;0.709,A150&gt;=5.4,D150&gt;=1.35,F150&lt;2.5,F150&gt;=1.5),4.4,IF(AND(B150&lt;2.9,A150&lt;6.2,D150&gt;=1.7,B150&gt;=2.6,G150&gt;=0.177,B150&lt;3.15,F150&gt;=2.5,F150&gt;=1.5),5.02,IF(AND(B150&gt;=2.9,A150&lt;6.2,D150&gt;=1.7,B150&gt;=2.6,G150&gt;=0.177,B150&lt;3.15,F150&gt;=2.5,F150&gt;=1.5),4.8,IF(AND(D150&lt;2.2,A150&gt;=6.2,D150&gt;=1.7,B150&gt;=2.6,G150&gt;=0.177,B150&lt;3.15,F150&gt;=2.5,F150&gt;=1.5),5.325,IF(AND(D150&gt;=2.2,A150&gt;=6.2,D150&gt;=1.7,B150&gt;=2.6,G150&gt;=0.177,B150&lt;3.15,F150&gt;=2.5,F150&gt;=1.5),5.1,IF(AND(D150&lt;0.25,A150&gt;=4.5,B150&gt;=3.15,A150&gt;=4.35,A150&lt;5.05,D150&lt;0.4,H150&gt;=5.523,G150&lt;0.905,F150&lt;1.5),1.357,IF(AND(D150&gt;=0.25,A150&gt;=4.5,B150&gt;=3.15,A150&gt;=4.35,A150&lt;5.05,D150&lt;0.4,H150&gt;=5.523,G150&lt;0.905,F150&lt;1.5),1.333,IF(AND(H150&lt;10.723,G150&lt;0.644,H150&lt;13.654,D150&lt;1.55,G150&lt;0.709,A150&gt;=5.4,D150&gt;=1.35,F150&lt;2.5,F150&gt;=1.5),4.6,IF(AND(H150&gt;=10.723,G150&lt;0.644,H150&lt;13.654,D150&lt;1.55,G150&lt;0.709,A150&gt;=5.4,D150&gt;=1.35,F150&lt;2.5,F150&gt;=1.5),4.5,"shouldnthappen"))))))))))))))))))))))))))))))))))</f>
        <v>5.325</v>
      </c>
      <c r="BI150" s="1" t="n">
        <f aca="false">IF(AND(D150&gt;=0.8,A150&lt;5.45),3.9,IF(AND(D150&gt;=0.45,D150&lt;0.8,A150&lt;5.45),1.66,IF(AND(H150&lt;16.447,B150&gt;=3.45,A150&gt;=5.45),1.525,IF(AND(H150&gt;=16.447,B150&gt;=3.45,A150&gt;=5.45),6.4,IF(AND(H150&lt;5.245,D150&lt;0.45,D150&lt;0.8,A150&lt;5.45),1,IF(AND(A150&gt;=7.2,G150&lt;0.154,B150&lt;3.45,A150&gt;=5.45),6.7,IF(AND(D150&lt;1.65,A150&lt;7.2,G150&lt;0.154,B150&lt;3.45,A150&gt;=5.45),4.7,IF(AND(D150&gt;=1.65,A150&lt;7.2,G150&lt;0.154,B150&lt;3.45,A150&gt;=5.45),5.52,IF(AND(D150&gt;=0.25,A150&lt;5.05,H150&gt;=5.245,D150&lt;0.45,D150&lt;0.8,A150&lt;5.45),1.35,IF(AND(H150&lt;6.089,A150&gt;=5.05,H150&gt;=5.245,D150&lt;0.45,D150&lt;0.8,A150&lt;5.45),1.7,IF(AND(D150&lt;1.2,B150&lt;2.6,A150&lt;5.75,G150&gt;=0.154,B150&lt;3.45,A150&gt;=5.45),3.85,IF(AND(D150&gt;=1.2,B150&lt;2.6,A150&lt;5.75,G150&gt;=0.154,B150&lt;3.45,A150&gt;=5.45),4,IF(AND(D150&gt;=1.65,B150&gt;=2.6,A150&lt;5.75,G150&gt;=0.154,B150&lt;3.45,A150&gt;=5.45),4.9,IF(AND(G150&lt;0.353,F150&lt;2.5,A150&gt;=5.75,G150&gt;=0.154,B150&lt;3.45,A150&gt;=5.45),4.25,IF(AND(A150&gt;=7.25,F150&gt;=2.5,A150&gt;=5.75,G150&gt;=0.154,B150&lt;3.45,A150&gt;=5.45),6.45,IF(AND(H150&lt;11.218,D150&lt;0.25,A150&lt;5.05,H150&gt;=5.245,D150&lt;0.45,D150&lt;0.8,A150&lt;5.45),1.42,IF(AND(G150&lt;0.517,H150&gt;=6.089,A150&gt;=5.05,H150&gt;=5.245,D150&lt;0.45,D150&lt;0.8,A150&lt;5.45),1.44,IF(AND(G150&gt;=0.517,H150&gt;=6.089,A150&gt;=5.05,H150&gt;=5.245,D150&lt;0.45,D150&lt;0.8,A150&lt;5.45),1.54,IF(AND(H150&gt;=10.194,D150&lt;1.65,B150&gt;=2.6,A150&lt;5.75,G150&gt;=0.154,B150&lt;3.45,A150&gt;=5.45),4.35,IF(AND(B150&gt;=3.15,G150&gt;=0.353,F150&lt;2.5,A150&gt;=5.75,G150&gt;=0.154,B150&lt;3.45,A150&gt;=5.45),4.7,IF(AND(H150&lt;7.716,A150&lt;7.25,F150&gt;=2.5,A150&gt;=5.75,G150&gt;=0.154,B150&lt;3.45,A150&gt;=5.45),5.04,IF(AND(G150&lt;0.175,H150&gt;=11.218,D150&lt;0.25,A150&lt;5.05,H150&gt;=5.245,D150&lt;0.45,D150&lt;0.8,A150&lt;5.45),1.5,IF(AND(H150&lt;7.713,H150&lt;10.194,D150&lt;1.65,B150&gt;=2.6,A150&lt;5.75,G150&gt;=0.154,B150&lt;3.45,A150&gt;=5.45),4.1,IF(AND(H150&gt;=7.713,H150&lt;10.194,D150&lt;1.65,B150&gt;=2.6,A150&lt;5.75,G150&gt;=0.154,B150&lt;3.45,A150&gt;=5.45),4.2,IF(AND(B150&gt;=3.05,B150&lt;3.15,G150&gt;=0.353,F150&lt;2.5,A150&gt;=5.75,G150&gt;=0.154,B150&lt;3.45,A150&gt;=5.45),4.4,IF(AND(D150&gt;=2.45,H150&gt;=7.716,A150&lt;7.25,F150&gt;=2.5,A150&gt;=5.75,G150&gt;=0.154,B150&lt;3.45,A150&gt;=5.45),5.85,IF(AND(D150&lt;0.15,G150&gt;=0.175,H150&gt;=11.218,D150&lt;0.25,A150&lt;5.05,H150&gt;=5.245,D150&lt;0.45,D150&lt;0.8,A150&lt;5.45),1.1,IF(AND(H150&gt;=16.317,B150&lt;3.05,B150&lt;3.15,G150&gt;=0.353,F150&lt;2.5,A150&gt;=5.75,G150&gt;=0.154,B150&lt;3.45,A150&gt;=5.45),4.8,IF(AND(G150&gt;=0.857,D150&lt;2.45,H150&gt;=7.716,A150&lt;7.25,F150&gt;=2.5,A150&gt;=5.75,G150&gt;=0.154,B150&lt;3.45,A150&gt;=5.45),5.05,IF(AND(G150&lt;0.245,D150&gt;=0.15,G150&gt;=0.175,H150&gt;=11.218,D150&lt;0.25,A150&lt;5.05,H150&gt;=5.245,D150&lt;0.45,D150&lt;0.8,A150&lt;5.45),1.3,IF(AND(G150&gt;=0.245,D150&gt;=0.15,G150&gt;=0.175,H150&gt;=11.218,D150&lt;0.25,A150&lt;5.05,H150&gt;=5.245,D150&lt;0.45,D150&lt;0.8,A150&lt;5.45),1.22,IF(AND(B150&lt;2.85,H150&lt;16.317,B150&lt;3.05,B150&lt;3.15,G150&gt;=0.353,F150&lt;2.5,A150&gt;=5.75,G150&gt;=0.154,B150&lt;3.45,A150&gt;=5.45),4.6,IF(AND(B150&gt;=2.85,H150&lt;16.317,B150&lt;3.05,B150&lt;3.15,G150&gt;=0.353,F150&lt;2.5,A150&gt;=5.75,G150&gt;=0.154,B150&lt;3.45,A150&gt;=5.45),4.633,IF(AND(D150&lt;1.85,G150&lt;0.857,D150&lt;2.45,H150&gt;=7.716,A150&lt;7.25,F150&gt;=2.5,A150&gt;=5.75,G150&gt;=0.154,B150&lt;3.45,A150&gt;=5.45),5.8,IF(AND(H150&lt;11.297,D150&gt;=1.85,G150&lt;0.857,D150&lt;2.45,H150&gt;=7.716,A150&lt;7.25,F150&gt;=2.5,A150&gt;=5.75,G150&gt;=0.154,B150&lt;3.45,A150&gt;=5.45),5.3,IF(AND(G150&lt;0.388,H150&gt;=11.297,D150&gt;=1.85,G150&lt;0.857,D150&lt;2.45,H150&gt;=7.716,A150&lt;7.25,F150&gt;=2.5,A150&gt;=5.75,G150&gt;=0.154,B150&lt;3.45,A150&gt;=5.45),5.4,IF(AND(G150&gt;=0.388,H150&gt;=11.297,D150&gt;=1.85,G150&lt;0.857,D150&lt;2.45,H150&gt;=7.716,A150&lt;7.25,F150&gt;=2.5,A150&gt;=5.75,G150&gt;=0.154,B150&lt;3.45,A150&gt;=5.45),5.6,"shouldnthappen")))))))))))))))))))))))))))))))))))))</f>
        <v>5.3</v>
      </c>
      <c r="BJ150" s="1" t="n">
        <f aca="false">IF(AND(F150&gt;=2,B150&gt;=3.35),6.1,IF(AND(H150&gt;=12.719,F150&lt;1.5,B150&lt;3.35),1.567,IF(AND(H150&lt;5.245,F150&lt;2,B150&gt;=3.35),1,IF(AND(D150&lt;0.15,H150&lt;12.719,F150&lt;1.5,B150&lt;3.35),1.5,IF(AND(D150&gt;=0.35,H150&gt;=5.245,F150&lt;2,B150&gt;=3.35),1.6,IF(AND(A150&lt;4.9,D150&gt;=0.15,H150&lt;12.719,F150&lt;1.5,B150&lt;3.35),1.36,IF(AND(B150&lt;2.65,G150&lt;0.572,D150&lt;1.45,F150&gt;=1.5,B150&lt;3.35),3.5,IF(AND(A150&lt;6.1,F150&lt;2.5,D150&gt;=1.45,F150&gt;=1.5,B150&lt;3.35),5.1,IF(AND(G150&gt;=0.607,D150&lt;0.35,H150&gt;=5.245,F150&lt;2,B150&gt;=3.35),1.65,IF(AND(G150&lt;0.546,A150&gt;=4.9,D150&gt;=0.15,H150&lt;12.719,F150&lt;1.5,B150&lt;3.35),1.2,IF(AND(G150&gt;=0.546,A150&gt;=4.9,D150&gt;=0.15,H150&lt;12.719,F150&lt;1.5,B150&lt;3.35),1.4,IF(AND(A150&gt;=6.3,B150&gt;=2.65,G150&lt;0.572,D150&lt;1.45,F150&gt;=1.5,B150&lt;3.35),4.8,IF(AND(D150&lt;1.15,B150&lt;2.85,G150&gt;=0.572,D150&lt;1.45,F150&gt;=1.5,B150&lt;3.35),3.9,IF(AND(B150&gt;=3.15,B150&gt;=2.85,G150&gt;=0.572,D150&lt;1.45,F150&gt;=1.5,B150&lt;3.35),4.7,IF(AND(B150&lt;2.95,A150&gt;=6.1,F150&lt;2.5,D150&gt;=1.45,F150&gt;=1.5,B150&lt;3.35),4.533,IF(AND(B150&gt;=2.95,A150&gt;=6.1,F150&lt;2.5,D150&gt;=1.45,F150&gt;=1.5,B150&lt;3.35),4.75,IF(AND(A150&gt;=6.7,G150&lt;0.107,F150&gt;=2.5,D150&gt;=1.45,F150&gt;=1.5,B150&lt;3.35),5.7,IF(AND(G150&gt;=0.385,G150&lt;0.607,D150&lt;0.35,H150&gt;=5.245,F150&lt;2,B150&gt;=3.35),1.325,IF(AND(D150&lt;1.25,A150&lt;6.3,B150&gt;=2.65,G150&lt;0.572,D150&lt;1.45,F150&gt;=1.5,B150&lt;3.35),4,IF(AND(D150&gt;=1.25,A150&lt;6.3,B150&gt;=2.65,G150&lt;0.572,D150&lt;1.45,F150&gt;=1.5,B150&lt;3.35),4.18,IF(AND(G150&lt;0.907,D150&gt;=1.15,B150&lt;2.85,G150&gt;=0.572,D150&lt;1.45,F150&gt;=1.5,B150&lt;3.35),4,IF(AND(G150&gt;=0.907,D150&gt;=1.15,B150&lt;2.85,G150&gt;=0.572,D150&lt;1.45,F150&gt;=1.5,B150&lt;3.35),4.4,IF(AND(H150&lt;8.326,B150&lt;3.15,B150&gt;=2.85,G150&gt;=0.572,D150&lt;1.45,F150&gt;=1.5,B150&lt;3.35),3.6,IF(AND(H150&gt;=8.326,B150&lt;3.15,B150&gt;=2.85,G150&gt;=0.572,D150&lt;1.45,F150&gt;=1.5,B150&lt;3.35),4.48,IF(AND(B150&lt;2.95,A150&lt;6.7,G150&lt;0.107,F150&gt;=2.5,D150&gt;=1.45,F150&gt;=1.5,B150&lt;3.35),5.6,IF(AND(B150&gt;=2.95,A150&lt;6.7,G150&lt;0.107,F150&gt;=2.5,D150&gt;=1.45,F150&gt;=1.5,B150&lt;3.35),5.5,IF(AND(G150&lt;0.205,G150&lt;0.432,G150&gt;=0.107,F150&gt;=2.5,D150&gt;=1.45,F150&gt;=1.5,B150&lt;3.35),5.3,IF(AND(B150&gt;=3.05,G150&gt;=0.432,G150&gt;=0.107,F150&gt;=2.5,D150&gt;=1.45,F150&gt;=1.5,B150&lt;3.35),5.86,IF(AND(H150&gt;=14.057,G150&lt;0.385,G150&lt;0.607,D150&lt;0.35,H150&gt;=5.245,F150&lt;2,B150&gt;=3.35),1.7,IF(AND(D150&lt;1.7,G150&gt;=0.205,G150&lt;0.432,G150&gt;=0.107,F150&gt;=2.5,D150&gt;=1.45,F150&gt;=1.5,B150&lt;3.35),5,IF(AND(G150&lt;0.779,B150&lt;3.05,G150&gt;=0.432,G150&gt;=0.107,F150&gt;=2.5,D150&gt;=1.45,F150&gt;=1.5,B150&lt;3.35),4.9,IF(AND(G150&gt;=0.779,B150&lt;3.05,G150&gt;=0.432,G150&gt;=0.107,F150&gt;=2.5,D150&gt;=1.45,F150&gt;=1.5,B150&lt;3.35),5.533,IF(AND(D150&gt;=0.25,H150&lt;14.057,G150&lt;0.385,G150&lt;0.607,D150&lt;0.35,H150&gt;=5.245,F150&lt;2,B150&gt;=3.35),1.4,IF(AND(B150&lt;2.85,D150&gt;=1.7,G150&gt;=0.205,G150&lt;0.432,G150&gt;=0.107,F150&gt;=2.5,D150&gt;=1.45,F150&gt;=1.5,B150&lt;3.35),5.1,IF(AND(B150&gt;=2.85,D150&gt;=1.7,G150&gt;=0.205,G150&lt;0.432,G150&gt;=0.107,F150&gt;=2.5,D150&gt;=1.45,F150&gt;=1.5,B150&lt;3.35),5.15,IF(AND(A150&lt;5.1,D150&lt;0.25,H150&lt;14.057,G150&lt;0.385,G150&lt;0.607,D150&lt;0.35,H150&gt;=5.245,F150&lt;2,B150&gt;=3.35),1.4,IF(AND(A150&gt;=5.1,D150&lt;0.25,H150&lt;14.057,G150&lt;0.385,G150&lt;0.607,D150&lt;0.35,H150&gt;=5.245,F150&lt;2,B150&gt;=3.35),1.5,"shouldnthappen")))))))))))))))))))))))))))))))))))))</f>
        <v>5.15</v>
      </c>
    </row>
    <row r="151" customFormat="false" ht="13.8" hidden="false" customHeight="false" outlineLevel="0" collapsed="false">
      <c r="A151" s="1" t="n">
        <v>6.2</v>
      </c>
      <c r="B151" s="1" t="n">
        <v>3.4</v>
      </c>
      <c r="C151" s="1" t="n">
        <v>5.4</v>
      </c>
      <c r="D151" s="1" t="n">
        <v>2.3</v>
      </c>
      <c r="E151" s="1" t="s">
        <v>93</v>
      </c>
      <c r="F151" s="1" t="n">
        <v>3</v>
      </c>
      <c r="G151" s="1" t="n">
        <v>0.806465161964297</v>
      </c>
      <c r="H151" s="16" t="n">
        <v>15.6579614768736</v>
      </c>
      <c r="I151" s="11" t="n">
        <f aca="false">C151</f>
        <v>5.4</v>
      </c>
      <c r="J151" s="1" t="n">
        <f aca="false">AVERAGE(M151:BJ151)</f>
        <v>5.48952</v>
      </c>
      <c r="K151" s="15" t="n">
        <f aca="false">1-SQRT(VAR(M151:BJ151, I151)) / AVERAGE(M151:BJ151)</f>
        <v>0.952459304367144</v>
      </c>
      <c r="L151" s="1" t="n">
        <f aca="false">(J151-I151)/I151</f>
        <v>0.0165777777777777</v>
      </c>
      <c r="M151" s="1" t="n">
        <f aca="false">IF(AND(H151&gt;=16.241,B151&gt;=3.35),6.4,IF(AND(D151&gt;=0.75,A151&lt;5.15,B151&lt;3.35),4.1,IF(AND(D151&gt;=1.5,H151&lt;16.241,B151&gt;=3.35),5.767,IF(AND(B151&gt;=3.25,D151&lt;0.75,A151&lt;5.15,B151&lt;3.35),1.58,IF(AND(A151&lt;4.95,D151&lt;1.5,H151&lt;16.241,B151&gt;=3.35),1.4,IF(AND(A151&lt;4.5,B151&lt;3.25,D151&lt;0.75,A151&lt;5.15,B151&lt;3.35),1.26,IF(AND(A151&gt;=4.5,B151&lt;3.25,D151&lt;0.75,A151&lt;5.15,B151&lt;3.35),1.48,IF(AND(G151&lt;0.356,H151&lt;12.557,D151&lt;1.45,A151&gt;=5.15,B151&lt;3.35),4.267,IF(AND(D151&lt;1.25,H151&gt;=12.557,D151&lt;1.45,A151&gt;=5.15,B151&lt;3.35),4.05,IF(AND(D151&gt;=1.35,G151&gt;=0.356,H151&lt;12.557,D151&lt;1.45,A151&gt;=5.15,B151&lt;3.35),4.25,IF(AND(H151&lt;15.086,D151&gt;=1.25,H151&gt;=12.557,D151&lt;1.45,A151&gt;=5.15,B151&lt;3.35),4.4,IF(AND(F151&lt;2.5,G151&gt;=0.44,D151&lt;2.05,D151&gt;=1.45,A151&gt;=5.15,B151&lt;3.35),4.7,IF(AND(H151&lt;10.391,B151&lt;3.15,D151&gt;=2.05,D151&gt;=1.45,A151&gt;=5.15,B151&lt;3.35),5.1,IF(AND(G151&lt;0.505,B151&gt;=3.15,D151&gt;=2.05,D151&gt;=1.45,A151&gt;=5.15,B151&lt;3.35),5.7,IF(AND(G151&gt;=0.505,B151&gt;=3.15,D151&gt;=2.05,D151&gt;=1.45,A151&gt;=5.15,B151&lt;3.35),5.95,IF(AND(D151&gt;=0.5,G151&lt;0.905,A151&gt;=4.95,D151&lt;1.5,H151&lt;16.241,B151&gt;=3.35),1.6,IF(AND(B151&lt;3.6,G151&gt;=0.905,A151&gt;=4.95,D151&lt;1.5,H151&lt;16.241,B151&gt;=3.35),1.7,IF(AND(B151&gt;=3.6,G151&gt;=0.905,A151&gt;=4.95,D151&lt;1.5,H151&lt;16.241,B151&gt;=3.35),1.767,IF(AND(A151&gt;=5.7,D151&lt;1.35,G151&gt;=0.356,H151&lt;12.557,D151&lt;1.45,A151&gt;=5.15,B151&lt;3.35),3.9,IF(AND(A151&lt;6.35,H151&gt;=15.086,D151&gt;=1.25,H151&gt;=12.557,D151&lt;1.45,A151&gt;=5.15,B151&lt;3.35),4.7,IF(AND(A151&gt;=6.35,H151&gt;=15.086,D151&gt;=1.25,H151&gt;=12.557,D151&lt;1.45,A151&gt;=5.15,B151&lt;3.35),4.6,IF(AND(H151&lt;9.252,D151&lt;1.55,G151&lt;0.44,D151&lt;2.05,D151&gt;=1.45,A151&gt;=5.15,B151&lt;3.35),5.08,IF(AND(H151&gt;=9.252,D151&lt;1.55,G151&lt;0.44,D151&lt;2.05,D151&gt;=1.45,A151&gt;=5.15,B151&lt;3.35),4.7,IF(AND(H151&lt;8.477,D151&gt;=1.55,G151&lt;0.44,D151&lt;2.05,D151&gt;=1.45,A151&gt;=5.15,B151&lt;3.35),5.1,IF(AND(H151&gt;=8.477,D151&gt;=1.55,G151&lt;0.44,D151&lt;2.05,D151&gt;=1.45,A151&gt;=5.15,B151&lt;3.35),5.4,IF(AND(H151&lt;8.435,F151&gt;=2.5,G151&gt;=0.44,D151&lt;2.05,D151&gt;=1.45,A151&gt;=5.15,B151&lt;3.35),5.1,IF(AND(H151&gt;=8.435,F151&gt;=2.5,G151&gt;=0.44,D151&lt;2.05,D151&gt;=1.45,A151&gt;=5.15,B151&lt;3.35),4.86,IF(AND(G151&lt;0.543,H151&gt;=10.391,B151&lt;3.15,D151&gt;=2.05,D151&gt;=1.45,A151&gt;=5.15,B151&lt;3.35),5.56,IF(AND(G151&gt;=0.543,H151&gt;=10.391,B151&lt;3.15,D151&gt;=2.05,D151&gt;=1.45,A151&gt;=5.15,B151&lt;3.35),5.8,IF(AND(A151&lt;5.05,D151&lt;0.5,G151&lt;0.905,A151&gt;=4.95,D151&lt;1.5,H151&lt;16.241,B151&gt;=3.35),1.3,IF(AND(H151&lt;6.583,A151&lt;5.7,D151&lt;1.35,G151&gt;=0.356,H151&lt;12.557,D151&lt;1.45,A151&gt;=5.15,B151&lt;3.35),4,IF(AND(G151&lt;0.585,A151&gt;=5.05,D151&lt;0.5,G151&lt;0.905,A151&gt;=4.95,D151&lt;1.5,H151&lt;16.241,B151&gt;=3.35),1.475,IF(AND(G151&lt;0.62,H151&gt;=6.583,A151&lt;5.7,D151&lt;1.35,G151&gt;=0.356,H151&lt;12.557,D151&lt;1.45,A151&gt;=5.15,B151&lt;3.35),3.75,IF(AND(G151&gt;=0.62,H151&gt;=6.583,A151&lt;5.7,D151&lt;1.35,G151&gt;=0.356,H151&lt;12.557,D151&lt;1.45,A151&gt;=5.15,B151&lt;3.35),3.6,IF(AND(B151&lt;3.75,G151&gt;=0.585,A151&gt;=5.05,D151&lt;0.5,G151&lt;0.905,A151&gt;=4.95,D151&lt;1.5,H151&lt;16.241,B151&gt;=3.35),1.5,IF(AND(B151&gt;=3.75,G151&gt;=0.585,A151&gt;=5.05,D151&lt;0.5,G151&lt;0.905,A151&gt;=4.95,D151&lt;1.5,H151&lt;16.241,B151&gt;=3.35),1.6,"shouldnthappen"))))))))))))))))))))))))))))))))))))</f>
        <v>5.767</v>
      </c>
      <c r="N151" s="1" t="n">
        <f aca="false">IF(AND(H151&lt;5.245,B151&lt;3.65,F151&lt;1.5),1,IF(AND(H151&gt;=14.096,B151&gt;=3.65,F151&lt;1.5),1.65,IF(AND(A151&gt;=5.45,H151&gt;=5.245,B151&lt;3.65,F151&lt;1.5),1.3,IF(AND(H151&gt;=13.586,H151&lt;14.096,B151&gt;=3.65,F151&lt;1.5),1.3,IF(AND(H151&lt;10.258,D151&lt;1.25,F151&lt;2.5,F151&gt;=1.5),3.38,IF(AND(H151&lt;6.982,D151&gt;=1.25,F151&lt;2.5,F151&gt;=1.5),3.96,IF(AND(H151&gt;=13.646,D151&lt;2.05,F151&gt;=2.5,F151&gt;=1.5),6.1,IF(AND(B151&lt;3.05,A151&lt;5.45,H151&gt;=5.245,B151&lt;3.65,F151&lt;1.5),1.375,IF(AND(H151&lt;6.543,H151&lt;13.586,H151&lt;14.096,B151&gt;=3.65,F151&lt;1.5),1.4,IF(AND(H151&gt;=6.543,H151&lt;13.586,H151&lt;14.096,B151&gt;=3.65,F151&lt;1.5),1.5,IF(AND(H151&lt;11.522,H151&gt;=10.258,D151&lt;1.25,F151&lt;2.5,F151&gt;=1.5),3.733,IF(AND(H151&gt;=11.522,H151&gt;=10.258,D151&lt;1.25,F151&lt;2.5,F151&gt;=1.5),3.92,IF(AND(H151&lt;5.767,H151&lt;13.646,D151&lt;2.05,F151&gt;=2.5,F151&gt;=1.5),4.5,IF(AND(A151&lt;6.8,B151&lt;3.15,D151&gt;=2.05,F151&gt;=2.5,F151&gt;=1.5),5.6,IF(AND(A151&gt;=6.8,B151&lt;3.15,D151&gt;=2.05,F151&gt;=2.5,F151&gt;=1.5),5.1,IF(AND(B151&lt;3.25,B151&gt;=3.15,D151&gt;=2.05,F151&gt;=2.5,F151&gt;=1.5),5.8,IF(AND(B151&gt;=3.25,B151&gt;=3.15,D151&gt;=2.05,F151&gt;=2.5,F151&gt;=1.5),5.65,IF(AND(B151&lt;3.15,B151&gt;=3.05,A151&lt;5.45,H151&gt;=5.245,B151&lt;3.65,F151&lt;1.5),1.5,IF(AND(G151&gt;=0.735,H151&lt;13.665,H151&gt;=6.982,D151&gt;=1.25,F151&lt;2.5,F151&gt;=1.5),4.2,IF(AND(H151&lt;14.03,H151&gt;=13.665,H151&gt;=6.982,D151&gt;=1.25,F151&lt;2.5,F151&gt;=1.5),4.8,IF(AND(A151&gt;=6.6,H151&gt;=5.767,H151&lt;13.646,D151&lt;2.05,F151&gt;=2.5,F151&gt;=1.5),6.05,IF(AND(G151&gt;=0.934,B151&gt;=3.15,B151&gt;=3.05,A151&lt;5.45,H151&gt;=5.245,B151&lt;3.65,F151&lt;1.5),1.7,IF(AND(D151&gt;=1.55,G151&lt;0.735,H151&lt;13.665,H151&gt;=6.982,D151&gt;=1.25,F151&lt;2.5,F151&gt;=1.5),5.1,IF(AND(D151&lt;1.45,H151&gt;=14.03,H151&gt;=13.665,H151&gt;=6.982,D151&gt;=1.25,F151&lt;2.5,F151&gt;=1.5),4.7,IF(AND(D151&gt;=1.45,H151&gt;=14.03,H151&gt;=13.665,H151&gt;=6.982,D151&gt;=1.25,F151&lt;2.5,F151&gt;=1.5),4.5,IF(AND(A151&gt;=6.2,A151&lt;6.6,H151&gt;=5.767,H151&lt;13.646,D151&lt;2.05,F151&gt;=2.5,F151&gt;=1.5),5.325,IF(AND(B151&lt;3.25,G151&lt;0.934,B151&gt;=3.15,B151&gt;=3.05,A151&lt;5.45,H151&gt;=5.245,B151&lt;3.65,F151&lt;1.5),1.3,IF(AND(D151&lt;1.35,D151&lt;1.55,G151&lt;0.735,H151&lt;13.665,H151&gt;=6.982,D151&gt;=1.25,F151&lt;2.5,F151&gt;=1.5),4.25,IF(AND(H151&lt;8.435,A151&lt;6.2,A151&lt;6.6,H151&gt;=5.767,H151&lt;13.646,D151&lt;2.05,F151&gt;=2.5,F151&gt;=1.5),5.1,IF(AND(H151&gt;=8.435,A151&lt;6.2,A151&lt;6.6,H151&gt;=5.767,H151&lt;13.646,D151&lt;2.05,F151&gt;=2.5,F151&gt;=1.5),4.9,IF(AND(A151&gt;=5.15,B151&gt;=3.25,G151&lt;0.934,B151&gt;=3.15,B151&gt;=3.05,A151&lt;5.45,H151&gt;=5.245,B151&lt;3.65,F151&lt;1.5),1.5,IF(AND(B151&lt;2.9,D151&gt;=1.35,D151&lt;1.55,G151&lt;0.735,H151&lt;13.665,H151&gt;=6.982,D151&gt;=1.25,F151&lt;2.5,F151&gt;=1.5),4.6,IF(AND(B151&gt;=2.9,D151&gt;=1.35,D151&lt;1.55,G151&lt;0.735,H151&lt;13.665,H151&gt;=6.982,D151&gt;=1.25,F151&lt;2.5,F151&gt;=1.5),4.52,IF(AND(G151&gt;=0.862,A151&lt;5.15,B151&gt;=3.25,G151&lt;0.934,B151&gt;=3.15,B151&gt;=3.05,A151&lt;5.45,H151&gt;=5.245,B151&lt;3.65,F151&lt;1.5),1.5,IF(AND(H151&lt;9.35,G151&lt;0.862,A151&lt;5.15,B151&gt;=3.25,G151&lt;0.934,B151&gt;=3.15,B151&gt;=3.05,A151&lt;5.45,H151&gt;=5.245,B151&lt;3.65,F151&lt;1.5),1.38,IF(AND(H151&gt;=9.35,G151&lt;0.862,A151&lt;5.15,B151&gt;=3.25,G151&lt;0.934,B151&gt;=3.15,B151&gt;=3.05,A151&lt;5.45,H151&gt;=5.245,B151&lt;3.65,F151&lt;1.5),1.4,"shouldnthappen"))))))))))))))))))))))))))))))))))))</f>
        <v>5.65</v>
      </c>
      <c r="O151" s="1" t="n">
        <f aca="false">IF(AND(B151&lt;2.75,A151&lt;5.55),3.96,IF(AND(H151&lt;9.205,A151&lt;5.9,A151&gt;=5.55),3.85,IF(AND(A151&lt;4.35,D151&lt;0.35,B151&gt;=2.75,A151&lt;5.55),1.1,IF(AND(B151&lt;3.65,D151&gt;=0.35,B151&gt;=2.75,A151&lt;5.55),1.65,IF(AND(B151&gt;=3.65,D151&gt;=0.35,B151&gt;=2.75,A151&lt;5.55),1.9,IF(AND(G151&gt;=0.732,H151&gt;=9.205,A151&lt;5.9,A151&gt;=5.55),4.9,IF(AND(G151&lt;0.273,G151&lt;0.732,H151&gt;=9.205,A151&lt;5.9,A151&gt;=5.55),4.5,IF(AND(A151&lt;6.3,G151&lt;0.422,F151&lt;2.5,A151&gt;=5.9,A151&gt;=5.55),5.1,IF(AND(A151&gt;=6.3,G151&lt;0.422,F151&lt;2.5,A151&gt;=5.9,A151&gt;=5.55),4.76,IF(AND(B151&lt;2.4,G151&gt;=0.422,F151&lt;2.5,A151&gt;=5.9,A151&gt;=5.55),4.45,IF(AND(A151&gt;=7,G151&gt;=0.628,F151&gt;=2.5,A151&gt;=5.9,A151&gt;=5.55),6.45,IF(AND(D151&lt;0.15,H151&lt;13.924,A151&gt;=4.35,D151&lt;0.35,B151&gt;=2.75,A151&lt;5.55),1.5,IF(AND(B151&lt;3.15,H151&gt;=13.924,A151&gt;=4.35,D151&lt;0.35,B151&gt;=2.75,A151&lt;5.55),1.56,IF(AND(B151&gt;=3.15,H151&gt;=13.924,A151&gt;=4.35,D151&lt;0.35,B151&gt;=2.75,A151&lt;5.55),1.3,IF(AND(H151&lt;14.316,G151&gt;=0.273,G151&lt;0.732,H151&gt;=9.205,A151&lt;5.9,A151&gt;=5.55),3.95,IF(AND(H151&gt;=14.316,G151&gt;=0.273,G151&lt;0.732,H151&gt;=9.205,A151&lt;5.9,A151&gt;=5.55),4.1,IF(AND(A151&lt;6.2,B151&gt;=2.4,G151&gt;=0.422,F151&lt;2.5,A151&gt;=5.9,A151&gt;=5.55),4.3,IF(AND(A151&gt;=7.05,G151&lt;0.364,G151&lt;0.628,F151&gt;=2.5,A151&gt;=5.9,A151&gt;=5.55),6.1,IF(AND(A151&gt;=7.55,G151&gt;=0.364,G151&lt;0.628,F151&gt;=2.5,A151&gt;=5.9,A151&gt;=5.55),6.4,IF(AND(A151&lt;6.15,A151&lt;7,G151&gt;=0.628,F151&gt;=2.5,A151&gt;=5.9,A151&gt;=5.55),4.9,IF(AND(D151&lt;1.45,A151&gt;=6.2,B151&gt;=2.4,G151&gt;=0.422,F151&lt;2.5,A151&gt;=5.9,A151&gt;=5.55),4.64,IF(AND(D151&gt;=1.45,A151&gt;=6.2,B151&gt;=2.4,G151&gt;=0.422,F151&lt;2.5,A151&gt;=5.9,A151&gt;=5.55),4.9,IF(AND(D151&lt;1.65,A151&lt;7.05,G151&lt;0.364,G151&lt;0.628,F151&gt;=2.5,A151&gt;=5.9,A151&gt;=5.55),5.1,IF(AND(D151&gt;=2.35,A151&lt;7.55,G151&gt;=0.364,G151&lt;0.628,F151&gt;=2.5,A151&gt;=5.9,A151&gt;=5.55),5.633,IF(AND(D151&lt;2.15,A151&gt;=6.15,A151&lt;7,G151&gt;=0.628,F151&gt;=2.5,A151&gt;=5.9,A151&gt;=5.55),5.1,IF(AND(D151&gt;=2.15,A151&gt;=6.15,A151&lt;7,G151&gt;=0.628,F151&gt;=2.5,A151&gt;=5.9,A151&gt;=5.55),5.267,IF(AND(A151&lt;4.9,A151&lt;5.05,D151&gt;=0.15,H151&lt;13.924,A151&gt;=4.35,D151&lt;0.35,B151&gt;=2.75,A151&lt;5.55),1.375,IF(AND(A151&gt;=4.9,A151&lt;5.05,D151&gt;=0.15,H151&lt;13.924,A151&gt;=4.35,D151&lt;0.35,B151&gt;=2.75,A151&lt;5.55),1.3,IF(AND(A151&lt;5.45,A151&gt;=5.05,D151&gt;=0.15,H151&lt;13.924,A151&gt;=4.35,D151&lt;0.35,B151&gt;=2.75,A151&lt;5.55),1.475,IF(AND(A151&gt;=5.45,A151&gt;=5.05,D151&gt;=0.15,H151&lt;13.924,A151&gt;=4.35,D151&lt;0.35,B151&gt;=2.75,A151&lt;5.55),1.4,IF(AND(B151&gt;=3.25,D151&lt;2.35,A151&lt;7.55,G151&gt;=0.364,G151&lt;0.628,F151&gt;=2.5,A151&gt;=5.9,A151&gt;=5.55),5.7,IF(AND(G151&lt;0.006,G151&lt;0.107,D151&gt;=1.65,A151&lt;7.05,G151&lt;0.364,G151&lt;0.628,F151&gt;=2.5,A151&gt;=5.9,A151&gt;=5.55),5.5,IF(AND(G151&gt;=0.006,G151&lt;0.107,D151&gt;=1.65,A151&lt;7.05,G151&lt;0.364,G151&lt;0.628,F151&gt;=2.5,A151&gt;=5.9,A151&gt;=5.55),5.667,IF(AND(D151&lt;2.2,G151&gt;=0.107,D151&gt;=1.65,A151&lt;7.05,G151&lt;0.364,G151&lt;0.628,F151&gt;=2.5,A151&gt;=5.9,A151&gt;=5.55),5.35,IF(AND(D151&gt;=2.2,G151&gt;=0.107,D151&gt;=1.65,A151&lt;7.05,G151&lt;0.364,G151&lt;0.628,F151&gt;=2.5,A151&gt;=5.9,A151&gt;=5.55),5.2,IF(AND(D151&lt;2.25,B151&lt;3.25,D151&lt;2.35,A151&lt;7.55,G151&gt;=0.364,G151&lt;0.628,F151&gt;=2.5,A151&gt;=5.9,A151&gt;=5.55),5.8,IF(AND(D151&gt;=2.25,B151&lt;3.25,D151&lt;2.35,A151&lt;7.55,G151&gt;=0.364,G151&lt;0.628,F151&gt;=2.5,A151&gt;=5.9,A151&gt;=5.55),5.9,"shouldnthappen")))))))))))))))))))))))))))))))))))))</f>
        <v>5.267</v>
      </c>
      <c r="P151" s="1" t="n">
        <f aca="false">IF(AND(D151&gt;=0.75,A151&lt;5.55),3.9,IF(AND(H151&lt;7.482,A151&gt;=5.55),3.45,IF(AND(B151&gt;=3.15,B151&lt;3.25,D151&lt;0.75,A151&lt;5.55),1.262,IF(AND(G151&gt;=0.446,B151&lt;3.15,B151&lt;3.25,D151&lt;0.75,A151&lt;5.55),1.1,IF(AND(G151&lt;0.408,A151&lt;5.05,B151&gt;=3.25,D151&lt;0.75,A151&lt;5.55),1.4,IF(AND(G151&gt;=0.408,A151&lt;5.05,B151&gt;=3.25,D151&lt;0.75,A151&lt;5.55),1.233,IF(AND(G151&gt;=0.676,A151&gt;=5.05,B151&gt;=3.25,D151&lt;0.75,A151&lt;5.55),1.72,IF(AND(H151&lt;9.386,A151&lt;5.85,F151&lt;2.5,H151&gt;=7.482,A151&gt;=5.55),3.5,IF(AND(H151&gt;=9.386,A151&lt;5.85,F151&lt;2.5,H151&gt;=7.482,A151&gt;=5.55),4.275,IF(AND(H151&gt;=16.284,G151&lt;0.865,F151&gt;=2.5,H151&gt;=7.482,A151&gt;=5.55),6.6,IF(AND(G151&lt;0.912,G151&gt;=0.865,F151&gt;=2.5,H151&gt;=7.482,A151&gt;=5.55),4.8,IF(AND(G151&gt;=0.912,G151&gt;=0.865,F151&gt;=2.5,H151&gt;=7.482,A151&gt;=5.55),5.175,IF(AND(A151&gt;=4.95,G151&lt;0.446,B151&lt;3.15,B151&lt;3.25,D151&lt;0.75,A151&lt;5.55),1.6,IF(AND(H151&gt;=12.974,G151&lt;0.676,A151&gt;=5.05,B151&gt;=3.25,D151&lt;0.75,A151&lt;5.55),1.3,IF(AND(D151&lt;1.45,H151&lt;13.531,A151&gt;=5.85,F151&lt;2.5,H151&gt;=7.482,A151&gt;=5.55),4.2,IF(AND(D151&gt;=1.45,H151&lt;13.531,A151&gt;=5.85,F151&lt;2.5,H151&gt;=7.482,A151&gt;=5.55),4.967,IF(AND(G151&lt;0.187,H151&gt;=13.531,A151&gt;=5.85,F151&lt;2.5,H151&gt;=7.482,A151&gt;=5.55),5,IF(AND(H151&gt;=12.675,A151&lt;4.95,G151&lt;0.446,B151&lt;3.15,B151&lt;3.25,D151&lt;0.75,A151&lt;5.55),1.5,IF(AND(H151&lt;10.826,H151&lt;12.974,G151&lt;0.676,A151&gt;=5.05,B151&gt;=3.25,D151&lt;0.75,A151&lt;5.55),1.46,IF(AND(H151&gt;=10.826,H151&lt;12.974,G151&lt;0.676,A151&gt;=5.05,B151&gt;=3.25,D151&lt;0.75,A151&lt;5.55),1.4,IF(AND(A151&lt;6.15,G151&gt;=0.187,H151&gt;=13.531,A151&gt;=5.85,F151&lt;2.5,H151&gt;=7.482,A151&gt;=5.55),4.7,IF(AND(A151&lt;6.85,B151&lt;2.95,H151&lt;16.284,G151&lt;0.865,F151&gt;=2.5,H151&gt;=7.482,A151&gt;=5.55),5.32,IF(AND(A151&gt;=6.85,B151&lt;2.95,H151&lt;16.284,G151&lt;0.865,F151&gt;=2.5,H151&gt;=7.482,A151&gt;=5.55),6.567,IF(AND(A151&lt;4.85,H151&lt;12.675,A151&lt;4.95,G151&lt;0.446,B151&lt;3.15,B151&lt;3.25,D151&lt;0.75,A151&lt;5.55),1.4,IF(AND(A151&gt;=4.85,H151&lt;12.675,A151&lt;4.95,G151&lt;0.446,B151&lt;3.15,B151&lt;3.25,D151&lt;0.75,A151&lt;5.55),1.5,IF(AND(B151&lt;3.1,A151&gt;=6.15,G151&gt;=0.187,H151&gt;=13.531,A151&gt;=5.85,F151&lt;2.5,H151&gt;=7.482,A151&gt;=5.55),4.467,IF(AND(B151&gt;=3.1,A151&gt;=6.15,G151&gt;=0.187,H151&gt;=13.531,A151&gt;=5.85,F151&lt;2.5,H151&gt;=7.482,A151&gt;=5.55),4.7,IF(AND(G151&gt;=0.379,B151&lt;3.15,B151&gt;=2.95,H151&lt;16.284,G151&lt;0.865,F151&gt;=2.5,H151&gt;=7.482,A151&gt;=5.55),5.733,IF(AND(A151&lt;6.6,B151&gt;=3.15,B151&gt;=2.95,H151&lt;16.284,G151&lt;0.865,F151&gt;=2.5,H151&gt;=7.482,A151&gt;=5.55),5.38,IF(AND(A151&lt;6.7,G151&lt;0.379,B151&lt;3.15,B151&gt;=2.95,H151&lt;16.284,G151&lt;0.865,F151&gt;=2.5,H151&gt;=7.482,A151&gt;=5.55),5.3,IF(AND(A151&gt;=6.7,G151&lt;0.379,B151&lt;3.15,B151&gt;=2.95,H151&lt;16.284,G151&lt;0.865,F151&gt;=2.5,H151&gt;=7.482,A151&gt;=5.55),5.16,IF(AND(A151&lt;7.05,A151&gt;=6.6,B151&gt;=3.15,B151&gt;=2.95,H151&lt;16.284,G151&lt;0.865,F151&gt;=2.5,H151&gt;=7.482,A151&gt;=5.55),5.78,IF(AND(A151&gt;=7.05,A151&gt;=6.6,B151&gt;=3.15,B151&gt;=2.95,H151&lt;16.284,G151&lt;0.865,F151&gt;=2.5,H151&gt;=7.482,A151&gt;=5.55),6.1,"shouldnthappen")))))))))))))))))))))))))))))))))</f>
        <v>5.38</v>
      </c>
      <c r="Q151" s="1" t="n">
        <f aca="false">IF(AND(G151&gt;=0.422,B151&lt;3.25,F151&lt;1.5),1.25,IF(AND(G151&gt;=0.082,G151&lt;0.125,F151&gt;=1.5),6.7,IF(AND(G151&lt;0.251,G151&lt;0.422,B151&lt;3.25,F151&lt;1.5),1.38,IF(AND(G151&gt;=0.251,G151&lt;0.422,B151&lt;3.25,F151&lt;1.5),1.55,IF(AND(G151&gt;=0.385,G151&lt;0.633,B151&gt;=3.25,F151&lt;1.5),1.367,IF(AND(B151&lt;3.35,G151&gt;=0.633,B151&gt;=3.25,F151&lt;1.5),1.7,IF(AND(A151&lt;5.85,G151&lt;0.082,G151&lt;0.125,F151&gt;=1.5),4.5,IF(AND(F151&gt;=2.5,D151&lt;1.6,G151&gt;=0.125,F151&gt;=1.5),5.05,IF(AND(H151&gt;=16.774,D151&gt;=1.6,G151&gt;=0.125,F151&gt;=1.5),6.4,IF(AND(D151&gt;=0.5,G151&lt;0.385,G151&lt;0.633,B151&gt;=3.25,F151&lt;1.5),1.6,IF(AND(B151&lt;3.6,B151&gt;=3.35,G151&gt;=0.633,B151&gt;=3.25,F151&lt;1.5),1.55,IF(AND(B151&gt;=3.6,B151&gt;=3.35,G151&gt;=0.633,B151&gt;=3.25,F151&lt;1.5),1.6,IF(AND(D151&lt;1.65,A151&gt;=5.85,G151&lt;0.082,G151&lt;0.125,F151&gt;=1.5),4.7,IF(AND(A151&lt;5.3,F151&lt;2.5,D151&lt;1.6,G151&gt;=0.125,F151&gt;=1.5),3.15,IF(AND(B151&gt;=3.2,H151&lt;16.774,D151&gt;=1.6,G151&gt;=0.125,F151&gt;=1.5),5.675,IF(AND(H151&lt;11.767,D151&lt;0.5,G151&lt;0.385,G151&lt;0.633,B151&gt;=3.25,F151&lt;1.5),1.5,IF(AND(H151&gt;=11.767,D151&lt;0.5,G151&lt;0.385,G151&lt;0.633,B151&gt;=3.25,F151&lt;1.5),1.367,IF(AND(H151&lt;8.367,D151&gt;=1.65,A151&gt;=5.85,G151&lt;0.082,G151&lt;0.125,F151&gt;=1.5),5.7,IF(AND(H151&gt;=8.367,D151&gt;=1.65,A151&gt;=5.85,G151&lt;0.082,G151&lt;0.125,F151&gt;=1.5),5.575,IF(AND(A151&gt;=7.1,B151&lt;3.2,H151&lt;16.774,D151&gt;=1.6,G151&gt;=0.125,F151&gt;=1.5),6.3,IF(AND(H151&gt;=15.395,B151&lt;2.85,A151&gt;=5.3,F151&lt;2.5,D151&lt;1.6,G151&gt;=0.125,F151&gt;=1.5),4.8,IF(AND(H151&lt;8.486,B151&gt;=2.85,A151&gt;=5.3,F151&lt;2.5,D151&lt;1.6,G151&gt;=0.125,F151&gt;=1.5),3.85,IF(AND(D151&gt;=2.1,A151&lt;7.1,B151&lt;3.2,H151&lt;16.774,D151&gt;=1.6,G151&gt;=0.125,F151&gt;=1.5),5.5,IF(AND(B151&gt;=2.75,H151&lt;15.395,B151&lt;2.85,A151&gt;=5.3,F151&lt;2.5,D151&lt;1.6,G151&gt;=0.125,F151&gt;=1.5),4.489,IF(AND(H151&gt;=15.168,H151&gt;=8.486,B151&gt;=2.85,A151&gt;=5.3,F151&lt;2.5,D151&lt;1.6,G151&gt;=0.125,F151&gt;=1.5),4.7,IF(AND(G151&gt;=0.519,D151&lt;2.1,A151&lt;7.1,B151&lt;3.2,H151&lt;16.774,D151&gt;=1.6,G151&gt;=0.125,F151&gt;=1.5),4.925,IF(AND(G151&gt;=0.897,B151&lt;2.75,H151&lt;15.395,B151&lt;2.85,A151&gt;=5.3,F151&lt;2.5,D151&lt;1.6,G151&gt;=0.125,F151&gt;=1.5),4.567,IF(AND(A151&lt;5.65,H151&lt;15.168,H151&gt;=8.486,B151&gt;=2.85,A151&gt;=5.3,F151&lt;2.5,D151&lt;1.6,G151&gt;=0.125,F151&gt;=1.5),4.5,IF(AND(G151&lt;0.23,G151&lt;0.519,D151&lt;2.1,A151&lt;7.1,B151&lt;3.2,H151&lt;16.774,D151&gt;=1.6,G151&gt;=0.125,F151&gt;=1.5),5,IF(AND(A151&lt;5.9,G151&lt;0.897,B151&lt;2.75,H151&lt;15.395,B151&lt;2.85,A151&gt;=5.3,F151&lt;2.5,D151&lt;1.6,G151&gt;=0.125,F151&gt;=1.5),4.1,IF(AND(A151&gt;=5.9,G151&lt;0.897,B151&lt;2.75,H151&lt;15.395,B151&lt;2.85,A151&gt;=5.3,F151&lt;2.5,D151&lt;1.6,G151&gt;=0.125,F151&gt;=1.5),4.5,IF(AND(A151&lt;6.05,A151&gt;=5.65,H151&lt;15.168,H151&gt;=8.486,B151&gt;=2.85,A151&gt;=5.3,F151&lt;2.5,D151&lt;1.6,G151&gt;=0.125,F151&gt;=1.5),4.2,IF(AND(A151&gt;=6.05,A151&gt;=5.65,H151&lt;15.168,H151&gt;=8.486,B151&gt;=2.85,A151&gt;=5.3,F151&lt;2.5,D151&lt;1.6,G151&gt;=0.125,F151&gt;=1.5),4.35,IF(AND(D151&lt;1.95,G151&gt;=0.23,G151&lt;0.519,D151&lt;2.1,A151&lt;7.1,B151&lt;3.2,H151&lt;16.774,D151&gt;=1.6,G151&gt;=0.125,F151&gt;=1.5),5.3,IF(AND(D151&gt;=1.95,G151&gt;=0.23,G151&lt;0.519,D151&lt;2.1,A151&lt;7.1,B151&lt;3.2,H151&lt;16.774,D151&gt;=1.6,G151&gt;=0.125,F151&gt;=1.5),5.2,"shouldnthappen")))))))))))))))))))))))))))))))))))</f>
        <v>5.675</v>
      </c>
      <c r="R151" s="1" t="n">
        <f aca="false">IF(AND(G151&gt;=0.901,F151&lt;1.5),1.9,IF(AND(H151&lt;5.523,D151&lt;0.35,G151&lt;0.901,F151&lt;1.5),1,IF(AND(B151&lt;3.6,D151&gt;=0.35,G151&lt;0.901,F151&lt;1.5),1.575,IF(AND(B151&gt;=3.6,D151&gt;=0.35,G151&lt;0.901,F151&lt;1.5),1.5,IF(AND(G151&gt;=0.837,D151&lt;1.15,D151&lt;1.45,F151&gt;=1.5),3,IF(AND(G151&gt;=0.66,D151&gt;=1.15,D151&lt;1.45,F151&gt;=1.5),4,IF(AND(F151&gt;=2.5,D151&lt;1.55,D151&gt;=1.45,F151&gt;=1.5),5.025,IF(AND(F151&lt;2.5,D151&gt;=1.55,D151&gt;=1.45,F151&gt;=1.5),4.933,IF(AND(B151&lt;2.45,G151&lt;0.837,D151&lt;1.15,D151&lt;1.45,F151&gt;=1.5),3.3,IF(AND(B151&gt;=2.45,G151&lt;0.837,D151&lt;1.15,D151&lt;1.45,F151&gt;=1.5),3.86,IF(AND(B151&gt;=3.05,F151&lt;2.5,D151&lt;1.55,D151&gt;=1.45,F151&gt;=1.5),4.8,IF(AND(D151&gt;=2.45,F151&gt;=2.5,D151&gt;=1.55,D151&gt;=1.45,F151&gt;=1.5),5.875,IF(AND(H151&lt;13.187,G151&lt;0.217,H151&gt;=5.523,D151&lt;0.35,G151&lt;0.901,F151&lt;1.5),1.4,IF(AND(H151&gt;=13.187,G151&lt;0.217,H151&gt;=5.523,D151&lt;0.35,G151&lt;0.901,F151&lt;1.5),1.5,IF(AND(G151&lt;0.33,G151&gt;=0.217,H151&gt;=5.523,D151&lt;0.35,G151&lt;0.901,F151&lt;1.5),1.28,IF(AND(A151&lt;6.05,D151&lt;1.35,G151&lt;0.66,D151&gt;=1.15,D151&lt;1.45,F151&gt;=1.5),4.175,IF(AND(A151&gt;=6.05,D151&lt;1.35,G151&lt;0.66,D151&gt;=1.15,D151&lt;1.45,F151&gt;=1.5),4.3,IF(AND(A151&lt;5.65,D151&gt;=1.35,G151&lt;0.66,D151&gt;=1.15,D151&lt;1.45,F151&gt;=1.5),3.9,IF(AND(A151&gt;=5.65,D151&gt;=1.35,G151&lt;0.66,D151&gt;=1.15,D151&lt;1.45,F151&gt;=1.5),4.52,IF(AND(A151&lt;6.25,B151&lt;3.05,F151&lt;2.5,D151&lt;1.55,D151&gt;=1.45,F151&gt;=1.5),4.5,IF(AND(A151&gt;=6.25,B151&lt;3.05,F151&lt;2.5,D151&lt;1.55,D151&gt;=1.45,F151&gt;=1.5),4.675,IF(AND(A151&gt;=7.25,D151&lt;2.45,F151&gt;=2.5,D151&gt;=1.55,D151&gt;=1.45,F151&gt;=1.5),6.433,IF(AND(D151&gt;=0.25,G151&gt;=0.33,G151&gt;=0.217,H151&gt;=5.523,D151&lt;0.35,G151&lt;0.901,F151&lt;1.5),1.4,IF(AND(A151&lt;6.15,A151&lt;7.25,D151&lt;2.45,F151&gt;=2.5,D151&gt;=1.55,D151&gt;=1.45,F151&gt;=1.5),5.025,IF(AND(H151&lt;6.439,D151&lt;0.25,G151&gt;=0.33,G151&gt;=0.217,H151&gt;=5.523,D151&lt;0.35,G151&lt;0.901,F151&lt;1.5),1.5,IF(AND(H151&gt;=6.439,D151&lt;0.25,G151&gt;=0.33,G151&gt;=0.217,H151&gt;=5.523,D151&lt;0.35,G151&lt;0.901,F151&lt;1.5),1.38,IF(AND(H151&gt;=13.711,A151&gt;=6.15,A151&lt;7.25,D151&lt;2.45,F151&gt;=2.5,D151&gt;=1.55,D151&gt;=1.45,F151&gt;=1.5),5.68,IF(AND(B151&gt;=3.3,H151&lt;13.711,A151&gt;=6.15,A151&lt;7.25,D151&lt;2.45,F151&gt;=2.5,D151&gt;=1.55,D151&gt;=1.45,F151&gt;=1.5),5.6,IF(AND(G151&lt;0.093,B151&lt;3.3,H151&lt;13.711,A151&gt;=6.15,A151&lt;7.25,D151&lt;2.45,F151&gt;=2.5,D151&gt;=1.55,D151&gt;=1.45,F151&gt;=1.5),5.56,IF(AND(D151&lt;1.95,G151&gt;=0.093,B151&lt;3.3,H151&lt;13.711,A151&gt;=6.15,A151&lt;7.25,D151&lt;2.45,F151&gt;=2.5,D151&gt;=1.55,D151&gt;=1.45,F151&gt;=1.5),5.3,IF(AND(B151&lt;3.15,D151&gt;=1.95,G151&gt;=0.093,B151&lt;3.3,H151&lt;13.711,A151&gt;=6.15,A151&lt;7.25,D151&lt;2.45,F151&gt;=2.5,D151&gt;=1.55,D151&gt;=1.45,F151&gt;=1.5),5.1,IF(AND(B151&gt;=3.15,D151&gt;=1.95,G151&gt;=0.093,B151&lt;3.3,H151&lt;13.711,A151&gt;=6.15,A151&lt;7.25,D151&lt;2.45,F151&gt;=2.5,D151&gt;=1.55,D151&gt;=1.45,F151&gt;=1.5),5.15,"shouldnthappen"))))))))))))))))))))))))))))))))</f>
        <v>5.68</v>
      </c>
      <c r="S151" s="1" t="n">
        <f aca="false">IF(AND(G151&gt;=0.859,D151&gt;=0.35,F151&lt;1.5),1.9,IF(AND(D151&lt;1.75,F151&gt;=2.5,F151&gt;=1.5),4.867,IF(AND(H151&lt;8.42,A151&lt;5.05,D151&lt;0.35,F151&lt;1.5),1.42,IF(AND(H151&gt;=14.877,A151&gt;=5.05,D151&lt;0.35,F151&lt;1.5),1.3,IF(AND(B151&lt;3.35,G151&lt;0.859,D151&gt;=0.35,F151&lt;1.5),1.7,IF(AND(B151&gt;=3.35,G151&lt;0.859,D151&gt;=0.35,F151&lt;1.5),1.5,IF(AND(A151&gt;=6.05,B151&lt;2.75,F151&lt;2.5,F151&gt;=1.5),4.733,IF(AND(G151&gt;=0.68,B151&gt;=2.75,F151&lt;2.5,F151&gt;=1.5),4.025,IF(AND(H151&gt;=16.284,D151&gt;=1.75,F151&gt;=2.5,F151&gt;=1.5),6.6,IF(AND(A151&lt;4.35,H151&gt;=8.42,A151&lt;5.05,D151&lt;0.35,F151&lt;1.5),1.1,IF(AND(G151&gt;=0.948,H151&lt;14.877,A151&gt;=5.05,D151&lt;0.35,F151&lt;1.5),1.7,IF(AND(A151&lt;5.3,A151&lt;6.05,B151&lt;2.75,F151&lt;2.5,F151&gt;=1.5),3,IF(AND(H151&gt;=15.168,G151&lt;0.68,B151&gt;=2.75,F151&lt;2.5,F151&gt;=1.5),4.75,IF(AND(H151&gt;=14.005,A151&gt;=4.35,H151&gt;=8.42,A151&lt;5.05,D151&lt;0.35,F151&lt;1.5),1.375,IF(AND(A151&gt;=5.55,G151&lt;0.948,H151&lt;14.877,A151&gt;=5.05,D151&lt;0.35,F151&lt;1.5),1.7,IF(AND(H151&lt;12.363,A151&gt;=5.3,A151&lt;6.05,B151&lt;2.75,F151&lt;2.5,F151&gt;=1.5),3.825,IF(AND(H151&gt;=12.363,A151&gt;=5.3,A151&lt;6.05,B151&lt;2.75,F151&lt;2.5,F151&gt;=1.5),4.033,IF(AND(H151&gt;=14.508,H151&lt;15.168,G151&lt;0.68,B151&gt;=2.75,F151&lt;2.5,F151&gt;=1.5),4.2,IF(AND(D151&gt;=2.35,D151&gt;=2.2,H151&lt;16.284,D151&gt;=1.75,F151&gt;=2.5,F151&gt;=1.5),5.267,IF(AND(G151&lt;0.231,H151&lt;14.005,A151&gt;=4.35,H151&gt;=8.42,A151&lt;5.05,D151&lt;0.35,F151&lt;1.5),1.4,IF(AND(H151&gt;=14.494,A151&lt;5.55,G151&lt;0.948,H151&lt;14.877,A151&gt;=5.05,D151&lt;0.35,F151&lt;1.5),1.6,IF(AND(A151&lt;6.1,H151&lt;14.508,H151&lt;15.168,G151&lt;0.68,B151&gt;=2.75,F151&lt;2.5,F151&gt;=1.5),4.5,IF(AND(A151&lt;6.1,H151&lt;11.8,D151&lt;2.2,H151&lt;16.284,D151&gt;=1.75,F151&gt;=2.5,F151&gt;=1.5),4.95,IF(AND(A151&gt;=6.1,H151&lt;11.8,D151&lt;2.2,H151&lt;16.284,D151&gt;=1.75,F151&gt;=2.5,F151&gt;=1.5),5.333,IF(AND(B151&lt;2.75,H151&gt;=11.8,D151&lt;2.2,H151&lt;16.284,D151&gt;=1.75,F151&gt;=2.5,F151&gt;=1.5),5.1,IF(AND(B151&gt;=3.15,D151&lt;2.35,D151&gt;=2.2,H151&lt;16.284,D151&gt;=1.75,F151&gt;=2.5,F151&gt;=1.5),5.5,IF(AND(B151&gt;=3.35,G151&gt;=0.231,H151&lt;14.005,A151&gt;=4.35,H151&gt;=8.42,A151&lt;5.05,D151&lt;0.35,F151&lt;1.5),1.3,IF(AND(H151&lt;13.869,H151&lt;14.494,A151&lt;5.55,G151&lt;0.948,H151&lt;14.877,A151&gt;=5.05,D151&lt;0.35,F151&lt;1.5),1.5,IF(AND(H151&gt;=13.869,H151&lt;14.494,A151&lt;5.55,G151&lt;0.948,H151&lt;14.877,A151&gt;=5.05,D151&lt;0.35,F151&lt;1.5),1.4,IF(AND(G151&lt;0.636,A151&gt;=6.1,H151&lt;14.508,H151&lt;15.168,G151&lt;0.68,B151&gt;=2.75,F151&lt;2.5,F151&gt;=1.5),4.68,IF(AND(G151&gt;=0.636,A151&gt;=6.1,H151&lt;14.508,H151&lt;15.168,G151&lt;0.68,B151&gt;=2.75,F151&lt;2.5,F151&gt;=1.5),4.4,IF(AND(B151&lt;2.85,B151&gt;=2.75,H151&gt;=11.8,D151&lt;2.2,H151&lt;16.284,D151&gt;=1.75,F151&gt;=2.5,F151&gt;=1.5),6.7,IF(AND(H151&lt;10.626,B151&lt;3.15,D151&lt;2.35,D151&gt;=2.2,H151&lt;16.284,D151&gt;=1.75,F151&gt;=2.5,F151&gt;=1.5),5.1,IF(AND(H151&gt;=10.626,B151&lt;3.15,D151&lt;2.35,D151&gt;=2.2,H151&lt;16.284,D151&gt;=1.75,F151&gt;=2.5,F151&gt;=1.5),5.2,IF(AND(G151&lt;0.378,B151&lt;3.35,G151&gt;=0.231,H151&lt;14.005,A151&gt;=4.35,H151&gt;=8.42,A151&lt;5.05,D151&lt;0.35,F151&lt;1.5),1.2,IF(AND(G151&gt;=0.378,B151&lt;3.35,G151&gt;=0.231,H151&lt;14.005,A151&gt;=4.35,H151&gt;=8.42,A151&lt;5.05,D151&lt;0.35,F151&lt;1.5),1.3,IF(AND(A151&lt;6.2,B151&gt;=2.85,B151&gt;=2.75,H151&gt;=11.8,D151&lt;2.2,H151&lt;16.284,D151&gt;=1.75,F151&gt;=2.5,F151&gt;=1.5),4.9,IF(AND(G151&lt;0.388,A151&gt;=6.2,B151&gt;=2.85,B151&gt;=2.75,H151&gt;=11.8,D151&lt;2.2,H151&lt;16.284,D151&gt;=1.75,F151&gt;=2.5,F151&gt;=1.5),5.52,IF(AND(G151&gt;=0.388,A151&gt;=6.2,B151&gt;=2.85,B151&gt;=2.75,H151&gt;=11.8,D151&lt;2.2,H151&lt;16.284,D151&gt;=1.75,F151&gt;=2.5,F151&gt;=1.5),5.7,"shouldnthappen")))))))))))))))))))))))))))))))))))))))</f>
        <v>5.5</v>
      </c>
      <c r="T151" s="1" t="n">
        <f aca="false">IF(AND(D151&gt;=0.8,A151&lt;5.45),3.7,IF(AND(D151&gt;=0.35,D151&lt;0.8,A151&lt;5.45),1.56,IF(AND(G151&lt;0.164,F151&lt;2.5,A151&gt;=5.45),1.6,IF(AND(H151&gt;=16.718,F151&gt;=2.5,A151&gt;=5.45),6.4,IF(AND(G151&gt;=0.719,H151&lt;16.718,F151&gt;=2.5,A151&gt;=5.45),5.05,IF(AND(A151&lt;4.35,A151&lt;5.05,D151&lt;0.35,D151&lt;0.8,A151&lt;5.45),1.1,IF(AND(H151&gt;=14.494,A151&gt;=5.05,D151&lt;0.35,D151&lt;0.8,A151&lt;5.45),1.6,IF(AND(G151&lt;0.338,D151&lt;1.25,G151&gt;=0.164,F151&lt;2.5,A151&gt;=5.45),4.1,IF(AND(H151&lt;8.397,D151&gt;=1.25,G151&gt;=0.164,F151&lt;2.5,A151&gt;=5.45),4,IF(AND(H151&lt;11.031,H151&lt;14.494,A151&gt;=5.05,D151&lt;0.35,D151&lt;0.8,A151&lt;5.45),1.5,IF(AND(H151&gt;=11.031,H151&lt;14.494,A151&gt;=5.05,D151&lt;0.35,D151&lt;0.8,A151&lt;5.45),1.44,IF(AND(B151&lt;2.65,H151&gt;=8.397,D151&gt;=1.25,G151&gt;=0.164,F151&lt;2.5,A151&gt;=5.45),4.767,IF(AND(H151&lt;7.388,G151&lt;0.487,G151&lt;0.719,H151&lt;16.718,F151&gt;=2.5,A151&gt;=5.45),5.067,IF(AND(G151&lt;0.533,G151&gt;=0.487,G151&lt;0.719,H151&lt;16.718,F151&gt;=2.5,A151&gt;=5.45),5.8,IF(AND(G151&gt;=0.533,G151&gt;=0.487,G151&lt;0.719,H151&lt;16.718,F151&gt;=2.5,A151&gt;=5.45),5.86,IF(AND(B151&lt;3.25,A151&gt;=4.95,A151&gt;=4.35,A151&lt;5.05,D151&lt;0.35,D151&lt;0.8,A151&lt;5.45),1.2,IF(AND(A151&lt;5.6,H151&lt;11.218,G151&gt;=0.338,D151&lt;1.25,G151&gt;=0.164,F151&lt;2.5,A151&gt;=5.45),3.7,IF(AND(A151&gt;=5.6,H151&lt;11.218,G151&gt;=0.338,D151&lt;1.25,G151&gt;=0.164,F151&lt;2.5,A151&gt;=5.45),3.5,IF(AND(H151&lt;12.668,H151&gt;=11.218,G151&gt;=0.338,D151&lt;1.25,G151&gt;=0.164,F151&lt;2.5,A151&gt;=5.45),3.9,IF(AND(H151&gt;=12.668,H151&gt;=11.218,G151&gt;=0.338,D151&lt;1.25,G151&gt;=0.164,F151&lt;2.5,A151&gt;=5.45),4,IF(AND(H151&gt;=15.705,B151&gt;=2.65,H151&gt;=8.397,D151&gt;=1.25,G151&gt;=0.164,F151&lt;2.5,A151&gt;=5.45),4.8,IF(AND(B151&lt;2.75,H151&gt;=7.388,G151&lt;0.487,G151&lt;0.719,H151&lt;16.718,F151&gt;=2.5,A151&gt;=5.45),5.26,IF(AND(B151&lt;2.95,A151&lt;4.5,A151&lt;4.95,A151&gt;=4.35,A151&lt;5.05,D151&lt;0.35,D151&lt;0.8,A151&lt;5.45),1.4,IF(AND(B151&gt;=2.95,A151&lt;4.5,A151&lt;4.95,A151&gt;=4.35,A151&lt;5.05,D151&lt;0.35,D151&lt;0.8,A151&lt;5.45),1.3,IF(AND(H151&gt;=13.924,A151&gt;=4.5,A151&lt;4.95,A151&gt;=4.35,A151&lt;5.05,D151&lt;0.35,D151&lt;0.8,A151&lt;5.45),1.5,IF(AND(G151&lt;0.252,B151&gt;=3.25,A151&gt;=4.95,A151&gt;=4.35,A151&lt;5.05,D151&lt;0.35,D151&lt;0.8,A151&lt;5.45),1.4,IF(AND(G151&gt;=0.252,B151&gt;=3.25,A151&gt;=4.95,A151&gt;=4.35,A151&lt;5.05,D151&lt;0.35,D151&lt;0.8,A151&lt;5.45),1.32,IF(AND(G151&gt;=0.473,H151&lt;15.705,B151&gt;=2.65,H151&gt;=8.397,D151&gt;=1.25,G151&gt;=0.164,F151&lt;2.5,A151&gt;=5.45),4.7,IF(AND(B151&gt;=3.15,B151&gt;=2.75,H151&gt;=7.388,G151&lt;0.487,G151&lt;0.719,H151&lt;16.718,F151&gt;=2.5,A151&gt;=5.45),5.7,IF(AND(B151&lt;3.15,H151&lt;13.924,A151&gt;=4.5,A151&lt;4.95,A151&gt;=4.35,A151&lt;5.05,D151&lt;0.35,D151&lt;0.8,A151&lt;5.45),1.433,IF(AND(B151&gt;=3.15,H151&lt;13.924,A151&gt;=4.5,A151&lt;4.95,A151&gt;=4.35,A151&lt;5.05,D151&lt;0.35,D151&lt;0.8,A151&lt;5.45),1.4,IF(AND(H151&gt;=14.81,G151&lt;0.473,H151&lt;15.705,B151&gt;=2.65,H151&gt;=8.397,D151&gt;=1.25,G151&gt;=0.164,F151&lt;2.5,A151&gt;=5.45),4.2,IF(AND(A151&lt;6.65,B151&lt;3.15,B151&gt;=2.75,H151&gt;=7.388,G151&lt;0.487,G151&lt;0.719,H151&lt;16.718,F151&gt;=2.5,A151&gt;=5.45),5.6,IF(AND(A151&gt;=6.65,B151&lt;3.15,B151&gt;=2.75,H151&gt;=7.388,G151&lt;0.487,G151&lt;0.719,H151&lt;16.718,F151&gt;=2.5,A151&gt;=5.45),5.4,IF(AND(A151&lt;6.15,H151&lt;14.81,G151&lt;0.473,H151&lt;15.705,B151&gt;=2.65,H151&gt;=8.397,D151&gt;=1.25,G151&gt;=0.164,F151&lt;2.5,A151&gt;=5.45),4.5,IF(AND(A151&gt;=6.15,H151&lt;14.81,G151&lt;0.473,H151&lt;15.705,B151&gt;=2.65,H151&gt;=8.397,D151&gt;=1.25,G151&gt;=0.164,F151&lt;2.5,A151&gt;=5.45),4.4,"shouldnthappen"))))))))))))))))))))))))))))))))))))</f>
        <v>5.05</v>
      </c>
      <c r="U151" s="1" t="n">
        <f aca="false">IF(AND(G151&gt;=0.934,F151&lt;1.5),1.7,IF(AND(D151&lt;0.15,D151&lt;0.25,G151&lt;0.934,F151&lt;1.5),1.38,IF(AND(H151&gt;=14.379,D151&gt;=0.25,G151&lt;0.934,F151&lt;1.5),1.7,IF(AND(A151&lt;5.3,D151&lt;1.35,F151&lt;2.5,F151&gt;=1.5),3.15,IF(AND(H151&lt;7.148,D151&gt;=1.35,F151&lt;2.5,F151&gt;=1.5),3.9,IF(AND(G151&lt;0.352,A151&lt;6.15,F151&gt;=2.5,F151&gt;=1.5),4.5,IF(AND(G151&gt;=0.352,A151&lt;6.15,F151&gt;=2.5,F151&gt;=1.5),4.92,IF(AND(B151&lt;2.85,A151&gt;=6.15,F151&gt;=2.5,F151&gt;=1.5),6.2,IF(AND(D151&gt;=0.45,H151&lt;14.379,D151&gt;=0.25,G151&lt;0.934,F151&lt;1.5),1.65,IF(AND(G151&gt;=0.857,A151&gt;=5.3,D151&lt;1.35,F151&lt;2.5,F151&gt;=1.5),4.3,IF(AND(A151&gt;=7.25,B151&gt;=2.85,A151&gt;=6.15,F151&gt;=2.5,F151&gt;=1.5),6.425,IF(AND(H151&lt;9.499,A151&lt;5.05,D151&gt;=0.15,D151&lt;0.25,G151&lt;0.934,F151&lt;1.5),1.4,IF(AND(A151&gt;=5.45,A151&gt;=5.05,D151&gt;=0.15,D151&lt;0.25,G151&lt;0.934,F151&lt;1.5),1.3,IF(AND(B151&gt;=4.15,D151&lt;0.45,H151&lt;14.379,D151&gt;=0.25,G151&lt;0.934,F151&lt;1.5),1.5,IF(AND(A151&gt;=5.75,G151&lt;0.857,A151&gt;=5.3,D151&lt;1.35,F151&lt;2.5,F151&gt;=1.5),4.02,IF(AND(A151&lt;6.65,G151&lt;0.333,H151&gt;=7.148,D151&gt;=1.35,F151&lt;2.5,F151&gt;=1.5),4.475,IF(AND(A151&gt;=6.65,G151&lt;0.333,H151&gt;=7.148,D151&gt;=1.35,F151&lt;2.5,F151&gt;=1.5),4.8,IF(AND(D151&gt;=1.45,G151&gt;=0.333,H151&gt;=7.148,D151&gt;=1.35,F151&lt;2.5,F151&gt;=1.5),4.85,IF(AND(G151&gt;=0.861,A151&lt;7.25,B151&gt;=2.85,A151&gt;=6.15,F151&gt;=2.5,F151&gt;=1.5),5.2,IF(AND(G151&lt;0.571,H151&gt;=9.499,A151&lt;5.05,D151&gt;=0.15,D151&lt;0.25,G151&lt;0.934,F151&lt;1.5),1.2,IF(AND(G151&gt;=0.571,H151&gt;=9.499,A151&lt;5.05,D151&gt;=0.15,D151&lt;0.25,G151&lt;0.934,F151&lt;1.5),1.3,IF(AND(H151&lt;9.283,A151&lt;5.45,A151&gt;=5.05,D151&gt;=0.15,D151&lt;0.25,G151&lt;0.934,F151&lt;1.5),1.5,IF(AND(H151&gt;=9.283,A151&lt;5.45,A151&gt;=5.05,D151&gt;=0.15,D151&lt;0.25,G151&lt;0.934,F151&lt;1.5),1.425,IF(AND(A151&lt;4.9,B151&lt;4.15,D151&lt;0.45,H151&lt;14.379,D151&gt;=0.25,G151&lt;0.934,F151&lt;1.5),1.4,IF(AND(A151&gt;=4.9,B151&lt;4.15,D151&lt;0.45,H151&lt;14.379,D151&gt;=0.25,G151&lt;0.934,F151&lt;1.5),1.325,IF(AND(G151&lt;0.572,A151&lt;5.75,G151&lt;0.857,A151&gt;=5.3,D151&lt;1.35,F151&lt;2.5,F151&gt;=1.5),3.65,IF(AND(G151&gt;=0.572,A151&lt;5.75,G151&lt;0.857,A151&gt;=5.3,D151&lt;1.35,F151&lt;2.5,F151&gt;=1.5),3.9,IF(AND(A151&lt;6.75,D151&lt;1.45,G151&gt;=0.333,H151&gt;=7.148,D151&gt;=1.35,F151&lt;2.5,F151&gt;=1.5),4.4,IF(AND(A151&gt;=6.75,D151&lt;1.45,G151&gt;=0.333,H151&gt;=7.148,D151&gt;=1.35,F151&lt;2.5,F151&gt;=1.5),4.78,IF(AND(A151&lt;6.6,B151&lt;3.25,G151&lt;0.861,A151&lt;7.25,B151&gt;=2.85,A151&gt;=6.15,F151&gt;=2.5,F151&gt;=1.5),5.333,IF(AND(H151&lt;11.461,B151&gt;=3.25,G151&lt;0.861,A151&lt;7.25,B151&gt;=2.85,A151&gt;=6.15,F151&gt;=2.5,F151&gt;=1.5),6.025,IF(AND(H151&gt;=11.461,B151&gt;=3.25,G151&lt;0.861,A151&lt;7.25,B151&gt;=2.85,A151&gt;=6.15,F151&gt;=2.5,F151&gt;=1.5),5.667,IF(AND(H151&gt;=14.564,A151&gt;=6.6,B151&lt;3.25,G151&lt;0.861,A151&lt;7.25,B151&gt;=2.85,A151&gt;=6.15,F151&gt;=2.5,F151&gt;=1.5),5.4,IF(AND(D151&gt;=2.35,H151&lt;14.564,A151&gt;=6.6,B151&lt;3.25,G151&lt;0.861,A151&lt;7.25,B151&gt;=2.85,A151&gt;=6.15,F151&gt;=2.5,F151&gt;=1.5),5.6,IF(AND(A151&lt;6.85,D151&lt;2.35,H151&lt;14.564,A151&gt;=6.6,B151&lt;3.25,G151&lt;0.861,A151&lt;7.25,B151&gt;=2.85,A151&gt;=6.15,F151&gt;=2.5,F151&gt;=1.5),5.9,IF(AND(A151&gt;=6.85,D151&lt;2.35,H151&lt;14.564,A151&gt;=6.6,B151&lt;3.25,G151&lt;0.861,A151&lt;7.25,B151&gt;=2.85,A151&gt;=6.15,F151&gt;=2.5,F151&gt;=1.5),5.78,"shouldnthappen"))))))))))))))))))))))))))))))))))))</f>
        <v>5.667</v>
      </c>
      <c r="V151" s="1" t="n">
        <f aca="false">IF(AND(H151&lt;5.748,A151&lt;5.05,D151&lt;0.75),1,IF(AND(B151&lt;3.15,H151&gt;=5.748,A151&lt;5.05,D151&lt;0.75),1.475,IF(AND(G151&gt;=0.801,D151&lt;0.25,A151&gt;=5.05,D151&lt;0.75),1.7,IF(AND(D151&gt;=0.45,D151&gt;=0.25,A151&gt;=5.05,D151&lt;0.75),1.7,IF(AND(B151&lt;2.35,F151&lt;2.5,B151&lt;2.75,D151&gt;=0.75),4.16,IF(AND(D151&lt;1.75,F151&gt;=2.5,B151&lt;2.75,D151&gt;=0.75),4.875,IF(AND(D151&gt;=1.75,F151&gt;=2.5,B151&lt;2.75,D151&gt;=0.75),5.333,IF(AND(H151&gt;=16.284,D151&gt;=1.55,B151&gt;=2.75,D151&gt;=0.75),6.6,IF(AND(H151&gt;=14.144,B151&gt;=3.15,H151&gt;=5.748,A151&lt;5.05,D151&lt;0.75),1.3,IF(AND(A151&lt;5.45,G151&lt;0.801,D151&lt;0.25,A151&gt;=5.05,D151&lt;0.75),1.5,IF(AND(A151&gt;=5.45,G151&lt;0.801,D151&lt;0.25,A151&gt;=5.05,D151&lt;0.75),1.34,IF(AND(B151&lt;3.75,D151&lt;0.45,D151&gt;=0.25,A151&gt;=5.05,D151&lt;0.75),1.467,IF(AND(B151&gt;=3.75,D151&lt;0.45,D151&gt;=0.25,A151&gt;=5.05,D151&lt;0.75),1.767,IF(AND(G151&gt;=0.896,B151&gt;=2.35,F151&lt;2.5,B151&lt;2.75,D151&gt;=0.75),4.9,IF(AND(H151&lt;15.504,D151&lt;1.35,D151&lt;1.55,B151&gt;=2.75,D151&gt;=0.75),4.2,IF(AND(H151&gt;=15.504,D151&lt;1.35,D151&lt;1.55,B151&gt;=2.75,D151&gt;=0.75),4.6,IF(AND(H151&lt;9.767,D151&gt;=1.35,D151&lt;1.55,B151&gt;=2.75,D151&gt;=0.75),5.1,IF(AND(A151&lt;4.5,H151&lt;14.144,B151&gt;=3.15,H151&gt;=5.748,A151&lt;5.05,D151&lt;0.75),1.3,IF(AND(A151&gt;=4.5,H151&lt;14.144,B151&gt;=3.15,H151&gt;=5.748,A151&lt;5.05,D151&lt;0.75),1.4,IF(AND(D151&gt;=1.15,G151&lt;0.896,B151&gt;=2.35,F151&lt;2.5,B151&lt;2.75,D151&gt;=0.75),4.04,IF(AND(B151&lt;2.9,H151&gt;=9.767,D151&gt;=1.35,D151&lt;1.55,B151&gt;=2.75,D151&gt;=0.75),4.8,IF(AND(D151&lt;1.7,A151&gt;=7.05,H151&lt;16.284,D151&gt;=1.55,B151&gt;=2.75,D151&gt;=0.75),5.8,IF(AND(D151&gt;=1.7,A151&gt;=7.05,H151&lt;16.284,D151&gt;=1.55,B151&gt;=2.75,D151&gt;=0.75),6.3,IF(AND(B151&lt;2.45,D151&lt;1.15,G151&lt;0.896,B151&gt;=2.35,F151&lt;2.5,B151&lt;2.75,D151&gt;=0.75),3.767,IF(AND(B151&gt;=2.45,D151&lt;1.15,G151&lt;0.896,B151&gt;=2.35,F151&lt;2.5,B151&lt;2.75,D151&gt;=0.75),3.167,IF(AND(B151&gt;=3.15,B151&gt;=2.9,H151&gt;=9.767,D151&gt;=1.35,D151&lt;1.55,B151&gt;=2.75,D151&gt;=0.75),4.7,IF(AND(D151&lt;1.9,D151&lt;2.05,A151&lt;7.05,H151&lt;16.284,D151&gt;=1.55,B151&gt;=2.75,D151&gt;=0.75),4.82,IF(AND(D151&gt;=1.9,D151&lt;2.05,A151&lt;7.05,H151&lt;16.284,D151&gt;=1.55,B151&gt;=2.75,D151&gt;=0.75),5.067,IF(AND(H151&lt;12.721,B151&lt;3.15,B151&gt;=2.9,H151&gt;=9.767,D151&gt;=1.35,D151&lt;1.55,B151&gt;=2.75,D151&gt;=0.75),4.5,IF(AND(H151&gt;=12.721,B151&lt;3.15,B151&gt;=2.9,H151&gt;=9.767,D151&gt;=1.35,D151&lt;1.55,B151&gt;=2.75,D151&gt;=0.75),4.433,IF(AND(H151&lt;9.525,G151&lt;0.364,D151&gt;=2.05,A151&lt;7.05,H151&lt;16.284,D151&gt;=1.55,B151&gt;=2.75,D151&gt;=0.75),5.1,IF(AND(A151&lt;6.25,G151&gt;=0.364,D151&gt;=2.05,A151&lt;7.05,H151&lt;16.284,D151&gt;=1.55,B151&gt;=2.75,D151&gt;=0.75),5.4,IF(AND(H151&lt;10.898,H151&gt;=9.525,G151&lt;0.364,D151&gt;=2.05,A151&lt;7.05,H151&lt;16.284,D151&gt;=1.55,B151&gt;=2.75,D151&gt;=0.75),5.6,IF(AND(H151&lt;8.711,A151&gt;=6.25,G151&gt;=0.364,D151&gt;=2.05,A151&lt;7.05,H151&lt;16.284,D151&gt;=1.55,B151&gt;=2.75,D151&gt;=0.75),5.7,IF(AND(H151&gt;=8.711,A151&gt;=6.25,G151&gt;=0.364,D151&gt;=2.05,A151&lt;7.05,H151&lt;16.284,D151&gt;=1.55,B151&gt;=2.75,D151&gt;=0.75),5.84,IF(AND(D151&lt;2.2,H151&gt;=10.898,H151&gt;=9.525,G151&lt;0.364,D151&gt;=2.05,A151&lt;7.05,H151&lt;16.284,D151&gt;=1.55,B151&gt;=2.75,D151&gt;=0.75),5.4,IF(AND(D151&gt;=2.2,H151&gt;=10.898,H151&gt;=9.525,G151&lt;0.364,D151&gt;=2.05,A151&lt;7.05,H151&lt;16.284,D151&gt;=1.55,B151&gt;=2.75,D151&gt;=0.75),5.3,"shouldnthappen")))))))))))))))))))))))))))))))))))))</f>
        <v>5.4</v>
      </c>
      <c r="W151" s="1" t="n">
        <f aca="false">IF(AND(H151&lt;6.926,D151&gt;=0.35,D151&lt;0.8),1.9,IF(AND(H151&gt;=6.926,D151&gt;=0.35,D151&lt;0.8),1.533,IF(AND(H151&lt;13.492,A151&lt;4.75,D151&lt;0.35,D151&lt;0.8),1.1,IF(AND(H151&gt;=13.492,A151&lt;4.75,D151&lt;0.35,D151&lt;0.8),1.375,IF(AND(B151&lt;2.75,A151&gt;=5.85,F151&lt;2.5,D151&gt;=0.8),4.833,IF(AND(B151&lt;3.3,A151&gt;=7.05,F151&gt;=2.5,D151&gt;=0.8),5.8,IF(AND(B151&gt;=3.3,A151&gt;=7.05,F151&gt;=2.5,D151&gt;=0.8),6.325,IF(AND(D151&gt;=0.25,A151&lt;5.05,A151&gt;=4.75,D151&lt;0.35,D151&lt;0.8),1.3,IF(AND(B151&lt;3.6,A151&gt;=5.05,A151&gt;=4.75,D151&lt;0.35,D151&lt;0.8),1.4,IF(AND(H151&lt;10.194,G151&lt;0.412,A151&lt;5.85,F151&lt;2.5,D151&gt;=0.8),4.133,IF(AND(H151&gt;=10.194,G151&lt;0.412,A151&lt;5.85,F151&lt;2.5,D151&gt;=0.8),4.5,IF(AND(A151&lt;5.35,G151&gt;=0.412,A151&lt;5.85,F151&lt;2.5,D151&gt;=0.8),3.15,IF(AND(A151&lt;6.2,B151&gt;=2.75,A151&gt;=5.85,F151&lt;2.5,D151&gt;=0.8),4.3,IF(AND(H151&lt;5.767,A151&lt;6.2,A151&lt;7.05,F151&gt;=2.5,D151&gt;=0.8),4.5,IF(AND(G151&gt;=0.861,A151&gt;=6.2,A151&lt;7.05,F151&gt;=2.5,D151&gt;=0.8),5.2,IF(AND(B151&lt;3.15,D151&lt;0.25,A151&lt;5.05,A151&gt;=4.75,D151&lt;0.35,D151&lt;0.8),1.55,IF(AND(A151&lt;5.45,B151&gt;=3.6,A151&gt;=5.05,A151&gt;=4.75,D151&lt;0.35,D151&lt;0.8),1.5,IF(AND(A151&gt;=5.45,B151&gt;=3.6,A151&gt;=5.05,A151&gt;=4.75,D151&lt;0.35,D151&lt;0.8),1.4,IF(AND(G151&gt;=0.772,A151&gt;=5.35,G151&gt;=0.412,A151&lt;5.85,F151&lt;2.5,D151&gt;=0.8),3.9,IF(AND(D151&gt;=1.45,A151&gt;=6.2,B151&gt;=2.75,A151&gt;=5.85,F151&lt;2.5,D151&gt;=0.8),4.775,IF(AND(G151&lt;0.5,H151&gt;=5.767,A151&lt;6.2,A151&lt;7.05,F151&gt;=2.5,D151&gt;=0.8),5.1,IF(AND(G151&gt;=0.5,H151&gt;=5.767,A151&lt;6.2,A151&lt;7.05,F151&gt;=2.5,D151&gt;=0.8),4.95,IF(AND(B151&gt;=3.25,G151&lt;0.861,A151&gt;=6.2,A151&lt;7.05,F151&gt;=2.5,D151&gt;=0.8),5.75,IF(AND(A151&lt;4.95,B151&gt;=3.15,D151&lt;0.25,A151&lt;5.05,A151&gt;=4.75,D151&lt;0.35,D151&lt;0.8),1.4,IF(AND(A151&lt;5.65,G151&lt;0.772,A151&gt;=5.35,G151&gt;=0.412,A151&lt;5.85,F151&lt;2.5,D151&gt;=0.8),3.6,IF(AND(A151&gt;=5.65,G151&lt;0.772,A151&gt;=5.35,G151&gt;=0.412,A151&lt;5.85,F151&lt;2.5,D151&gt;=0.8),3.5,IF(AND(B151&gt;=3.15,D151&lt;1.45,A151&gt;=6.2,B151&gt;=2.75,A151&gt;=5.85,F151&lt;2.5,D151&gt;=0.8),4.7,IF(AND(A151&gt;=6.65,B151&lt;3.25,G151&lt;0.861,A151&gt;=6.2,A151&lt;7.05,F151&gt;=2.5,D151&gt;=0.8),5.567,IF(AND(H151&lt;9.499,A151&gt;=4.95,B151&gt;=3.15,D151&lt;0.25,A151&lt;5.05,A151&gt;=4.75,D151&lt;0.35,D151&lt;0.8),1.4,IF(AND(H151&gt;=9.499,A151&gt;=4.95,B151&gt;=3.15,D151&lt;0.25,A151&lt;5.05,A151&gt;=4.75,D151&lt;0.35,D151&lt;0.8),1.2,IF(AND(G151&lt;0.765,B151&lt;3.15,D151&lt;1.45,A151&gt;=6.2,B151&gt;=2.75,A151&gt;=5.85,F151&lt;2.5,D151&gt;=0.8),4.4,IF(AND(G151&gt;=0.765,B151&lt;3.15,D151&lt;1.45,A151&gt;=6.2,B151&gt;=2.75,A151&gt;=5.85,F151&lt;2.5,D151&gt;=0.8),4.6,IF(AND(H151&lt;10.667,A151&lt;6.65,B151&lt;3.25,G151&lt;0.861,A151&gt;=6.2,A151&lt;7.05,F151&gt;=2.5,D151&gt;=0.8),5.167,IF(AND(G151&lt;0.627,H151&gt;=10.667,A151&lt;6.65,B151&lt;3.25,G151&lt;0.861,A151&gt;=6.2,A151&lt;7.05,F151&gt;=2.5,D151&gt;=0.8),5.64,IF(AND(G151&gt;=0.627,H151&gt;=10.667,A151&lt;6.65,B151&lt;3.25,G151&lt;0.861,A151&gt;=6.2,A151&lt;7.05,F151&gt;=2.5,D151&gt;=0.8),5.1,"shouldnthappen")))))))))))))))))))))))))))))))))))</f>
        <v>5.75</v>
      </c>
      <c r="X151" s="1" t="n">
        <f aca="false">IF(AND(B151&lt;3.05,H151&lt;6.697,A151&lt;5.45),4.1,IF(AND(B151&gt;=3.05,H151&lt;6.697,A151&lt;5.45),1.48,IF(AND(D151&lt;0.7,A151&lt;5.9,A151&gt;=5.45),1.4,IF(AND(A151&lt;4.35,B151&lt;3.3,H151&gt;=6.697,A151&lt;5.45),1.1,IF(AND(G151&lt;0.372,D151&gt;=0.7,A151&lt;5.9,A151&gt;=5.45),4.36,IF(AND(A151&gt;=4.9,A151&gt;=4.35,B151&lt;3.3,H151&gt;=6.697,A151&lt;5.45),1.6,IF(AND(H151&gt;=14.171,A151&lt;5.15,B151&gt;=3.3,H151&gt;=6.697,A151&lt;5.45),1.6,IF(AND(G151&lt;0.451,A151&gt;=5.15,B151&gt;=3.3,H151&gt;=6.697,A151&lt;5.45),1.367,IF(AND(G151&gt;=0.451,A151&gt;=5.15,B151&gt;=3.3,H151&gt;=6.697,A151&lt;5.45),1.5,IF(AND(G151&lt;0.332,D151&lt;1.45,F151&lt;2.5,A151&gt;=5.9,A151&gt;=5.45),4.35,IF(AND(A151&lt;6.15,D151&gt;=1.45,F151&lt;2.5,A151&gt;=5.9,A151&gt;=5.45),5.1,IF(AND(D151&gt;=2.4,G151&lt;0.432,F151&gt;=2.5,A151&gt;=5.9,A151&gt;=5.45),5.78,IF(AND(A151&lt;6.15,G151&gt;=0.432,F151&gt;=2.5,A151&gt;=5.9,A151&gt;=5.45),4.9,IF(AND(B151&lt;3.1,A151&lt;4.9,A151&gt;=4.35,B151&lt;3.3,H151&gt;=6.697,A151&lt;5.45),1.4,IF(AND(B151&gt;=3.1,A151&lt;4.9,A151&gt;=4.35,B151&lt;3.3,H151&gt;=6.697,A151&lt;5.45),1.3,IF(AND(G151&lt;0.343,H151&lt;14.171,A151&lt;5.15,B151&gt;=3.3,H151&gt;=6.697,A151&lt;5.45),1.433,IF(AND(G151&gt;=0.343,H151&lt;14.171,A151&lt;5.15,B151&gt;=3.3,H151&gt;=6.697,A151&lt;5.45),1.525,IF(AND(D151&lt;1.05,B151&lt;2.55,G151&gt;=0.372,D151&gt;=0.7,A151&lt;5.9,A151&gt;=5.45),3.7,IF(AND(H151&lt;10.596,B151&gt;=2.55,G151&gt;=0.372,D151&gt;=0.7,A151&lt;5.9,A151&gt;=5.45),3.525,IF(AND(H151&gt;=10.596,B151&gt;=2.55,G151&gt;=0.372,D151&gt;=0.7,A151&lt;5.9,A151&gt;=5.45),3.9,IF(AND(H151&lt;14.314,G151&gt;=0.332,D151&lt;1.45,F151&lt;2.5,A151&gt;=5.9,A151&gt;=5.45),4.4,IF(AND(H151&gt;=14.314,G151&gt;=0.332,D151&lt;1.45,F151&lt;2.5,A151&gt;=5.9,A151&gt;=5.45),4.7,IF(AND(H151&lt;13.906,A151&gt;=6.15,D151&gt;=1.45,F151&lt;2.5,A151&gt;=5.9,A151&gt;=5.45),4.675,IF(AND(H151&gt;=13.906,A151&gt;=6.15,D151&gt;=1.45,F151&lt;2.5,A151&gt;=5.9,A151&gt;=5.45),4.9,IF(AND(G151&lt;0.093,D151&lt;2.4,G151&lt;0.432,F151&gt;=2.5,A151&gt;=5.9,A151&gt;=5.45),5.6,IF(AND(B151&lt;2.95,A151&gt;=6.15,G151&gt;=0.432,F151&gt;=2.5,A151&gt;=5.9,A151&gt;=5.45),5.86,IF(AND(A151&lt;5.55,D151&gt;=1.05,B151&lt;2.55,G151&gt;=0.372,D151&gt;=0.7,A151&lt;5.9,A151&gt;=5.45),4,IF(AND(A151&gt;=5.55,D151&gt;=1.05,B151&lt;2.55,G151&gt;=0.372,D151&gt;=0.7,A151&lt;5.9,A151&gt;=5.45),3.9,IF(AND(D151&lt;1.7,G151&gt;=0.093,D151&lt;2.4,G151&lt;0.432,F151&gt;=2.5,A151&gt;=5.9,A151&gt;=5.45),5.05,IF(AND(G151&gt;=0.774,B151&gt;=2.95,A151&gt;=6.15,G151&gt;=0.432,F151&gt;=2.5,A151&gt;=5.9,A151&gt;=5.45),5.3,IF(AND(G151&gt;=0.312,D151&gt;=1.7,G151&gt;=0.093,D151&lt;2.4,G151&lt;0.432,F151&gt;=2.5,A151&gt;=5.9,A151&gt;=5.45),5.4,IF(AND(D151&lt;2.45,G151&lt;0.774,B151&gt;=2.95,A151&gt;=6.15,G151&gt;=0.432,F151&gt;=2.5,A151&gt;=5.9,A151&gt;=5.45),5.66,IF(AND(D151&gt;=2.45,G151&lt;0.774,B151&gt;=2.95,A151&gt;=6.15,G151&gt;=0.432,F151&gt;=2.5,A151&gt;=5.9,A151&gt;=5.45),6,IF(AND(G151&gt;=0.301,G151&lt;0.312,D151&gt;=1.7,G151&gt;=0.093,D151&lt;2.4,G151&lt;0.432,F151&gt;=2.5,A151&gt;=5.9,A151&gt;=5.45),5.1,IF(AND(A151&lt;6.45,G151&lt;0.301,G151&lt;0.312,D151&gt;=1.7,G151&gt;=0.093,D151&lt;2.4,G151&lt;0.432,F151&gt;=2.5,A151&gt;=5.9,A151&gt;=5.45),5.3,IF(AND(A151&gt;=6.45,G151&lt;0.301,G151&lt;0.312,D151&gt;=1.7,G151&gt;=0.093,D151&lt;2.4,G151&lt;0.432,F151&gt;=2.5,A151&gt;=5.9,A151&gt;=5.45),5.2,"shouldnthappen"))))))))))))))))))))))))))))))))))))</f>
        <v>5.3</v>
      </c>
      <c r="Y151" s="1" t="n">
        <f aca="false">IF(AND(H151&lt;6.51,F151&lt;1.5),1.8,IF(AND(H151&gt;=16.674,F151&gt;=1.5),6.533,IF(AND(D151&gt;=0.45,H151&gt;=6.51,F151&lt;1.5),1.667,IF(AND(H151&gt;=13.805,G151&lt;0.154,H151&lt;16.674,F151&gt;=1.5),6.7,IF(AND(D151&lt;0.15,A151&lt;5.05,D151&lt;0.45,H151&gt;=6.51,F151&lt;1.5),1.4,IF(AND(H151&gt;=13.586,A151&gt;=5.05,D151&lt;0.45,H151&gt;=6.51,F151&lt;1.5),1.3,IF(AND(F151&lt;2.5,H151&lt;13.805,G151&lt;0.154,H151&lt;16.674,F151&gt;=1.5),4.6,IF(AND(H151&lt;8.929,D151&lt;1.35,G151&gt;=0.154,H151&lt;16.674,F151&gt;=1.5),3.64,IF(AND(G151&lt;0.05,H151&lt;13.586,A151&gt;=5.05,D151&lt;0.45,H151&gt;=6.51,F151&lt;1.5),1.4,IF(AND(G151&gt;=0.107,F151&gt;=2.5,H151&lt;13.805,G151&lt;0.154,H151&lt;16.674,F151&gt;=1.5),5.3,IF(AND(B151&gt;=2.75,H151&gt;=8.929,D151&lt;1.35,G151&gt;=0.154,H151&lt;16.674,F151&gt;=1.5),4.433,IF(AND(D151&gt;=1.55,F151&lt;2.5,D151&gt;=1.35,G151&gt;=0.154,H151&lt;16.674,F151&gt;=1.5),4.975,IF(AND(H151&lt;6.93,F151&gt;=2.5,D151&gt;=1.35,G151&gt;=0.154,H151&lt;16.674,F151&gt;=1.5),4.5,IF(AND(H151&lt;12.675,G151&lt;0.217,D151&gt;=0.15,A151&lt;5.05,D151&lt;0.45,H151&gt;=6.51,F151&lt;1.5),1.4,IF(AND(H151&gt;=12.675,G151&lt;0.217,D151&gt;=0.15,A151&lt;5.05,D151&lt;0.45,H151&gt;=6.51,F151&lt;1.5),1.5,IF(AND(A151&lt;4.65,G151&gt;=0.217,D151&gt;=0.15,A151&lt;5.05,D151&lt;0.45,H151&gt;=6.51,F151&lt;1.5),1.35,IF(AND(D151&lt;0.25,G151&gt;=0.05,H151&lt;13.586,A151&gt;=5.05,D151&lt;0.45,H151&gt;=6.51,F151&lt;1.5),1.467,IF(AND(D151&gt;=0.25,G151&gt;=0.05,H151&lt;13.586,A151&gt;=5.05,D151&lt;0.45,H151&gt;=6.51,F151&lt;1.5),1.5,IF(AND(H151&lt;9.15,G151&lt;0.107,F151&gt;=2.5,H151&lt;13.805,G151&lt;0.154,H151&lt;16.674,F151&gt;=1.5),5.7,IF(AND(H151&gt;=9.15,G151&lt;0.107,F151&gt;=2.5,H151&lt;13.805,G151&lt;0.154,H151&lt;16.674,F151&gt;=1.5),5.6,IF(AND(G151&lt;0.404,B151&lt;2.75,H151&gt;=8.929,D151&lt;1.35,G151&gt;=0.154,H151&lt;16.674,F151&gt;=1.5),4.15,IF(AND(G151&gt;=0.404,B151&lt;2.75,H151&gt;=8.929,D151&lt;1.35,G151&gt;=0.154,H151&lt;16.674,F151&gt;=1.5),3.9,IF(AND(A151&gt;=6.75,D151&lt;1.55,F151&lt;2.5,D151&gt;=1.35,G151&gt;=0.154,H151&lt;16.674,F151&gt;=1.5),4.82,IF(AND(D151&lt;0.25,A151&gt;=4.65,G151&gt;=0.217,D151&gt;=0.15,A151&lt;5.05,D151&lt;0.45,H151&gt;=6.51,F151&lt;1.5),1.325,IF(AND(D151&gt;=0.25,A151&gt;=4.65,G151&gt;=0.217,D151&gt;=0.15,A151&lt;5.05,D151&lt;0.45,H151&gt;=6.51,F151&lt;1.5),1.3,IF(AND(A151&lt;6.55,A151&lt;6.75,D151&lt;1.55,F151&lt;2.5,D151&gt;=1.35,G151&gt;=0.154,H151&lt;16.674,F151&gt;=1.5),4.575,IF(AND(A151&gt;=6.55,A151&lt;6.75,D151&lt;1.55,F151&lt;2.5,D151&gt;=1.35,G151&gt;=0.154,H151&lt;16.674,F151&gt;=1.5),4.4,IF(AND(B151&lt;2.9,D151&lt;2.05,H151&gt;=6.93,F151&gt;=2.5,D151&gt;=1.35,G151&gt;=0.154,H151&lt;16.674,F151&gt;=1.5),5.05,IF(AND(H151&lt;8.884,D151&gt;=2.05,H151&gt;=6.93,F151&gt;=2.5,D151&gt;=1.35,G151&gt;=0.154,H151&lt;16.674,F151&gt;=1.5),5.1,IF(AND(H151&lt;13.711,B151&gt;=2.9,D151&lt;2.05,H151&gt;=6.93,F151&gt;=2.5,D151&gt;=1.35,G151&gt;=0.154,H151&lt;16.674,F151&gt;=1.5),5,IF(AND(H151&gt;=13.711,B151&gt;=2.9,D151&lt;2.05,H151&gt;=6.93,F151&gt;=2.5,D151&gt;=1.35,G151&gt;=0.154,H151&lt;16.674,F151&gt;=1.5),5.8,IF(AND(B151&lt;3.15,H151&gt;=8.884,D151&gt;=2.05,H151&gt;=6.93,F151&gt;=2.5,D151&gt;=1.35,G151&gt;=0.154,H151&lt;16.674,F151&gt;=1.5),5.56,IF(AND(B151&gt;=3.15,H151&gt;=8.884,D151&gt;=2.05,H151&gt;=6.93,F151&gt;=2.5,D151&gt;=1.35,G151&gt;=0.154,H151&lt;16.674,F151&gt;=1.5),5.9,"shouldnthappen")))))))))))))))))))))))))))))))))</f>
        <v>5.9</v>
      </c>
      <c r="Z151" s="1" t="n">
        <f aca="false">IF(AND(F151&gt;=2,B151&gt;=3.35),5.6,IF(AND(A151&lt;6.65,H151&gt;=15.076,B151&lt;3.35),4.8,IF(AND(A151&gt;=6.65,H151&gt;=15.076,B151&lt;3.35),6.15,IF(AND(H151&lt;6.542,F151&lt;2,B151&gt;=3.35),1.767,IF(AND(G151&gt;=0.653,D151&lt;0.75,H151&lt;15.076,B151&lt;3.35),1.55,IF(AND(D151&lt;0.15,G151&lt;0.653,D151&lt;0.75,H151&lt;15.076,B151&lt;3.35),1.1,IF(AND(G151&lt;0.356,A151&lt;5.05,H151&gt;=6.542,F151&lt;2,B151&gt;=3.35),1.4,IF(AND(G151&gt;=0.356,A151&lt;5.05,H151&gt;=6.542,F151&lt;2,B151&gt;=3.35),1.3,IF(AND(G151&gt;=0.566,A151&gt;=5.05,H151&gt;=6.542,F151&lt;2,B151&gt;=3.35),1.6,IF(AND(B151&gt;=3.1,D151&gt;=0.15,G151&lt;0.653,D151&lt;0.75,H151&lt;15.076,B151&lt;3.35),1.367,IF(AND(B151&gt;=2.65,D151&lt;1.45,B151&lt;2.75,D151&gt;=0.75,H151&lt;15.076,B151&lt;3.35),3.96,IF(AND(G151&lt;0.352,D151&gt;=1.45,B151&lt;2.75,D151&gt;=0.75,H151&lt;15.076,B151&lt;3.35),4.5,IF(AND(D151&gt;=1.35,A151&lt;6.2,B151&gt;=2.75,D151&gt;=0.75,H151&lt;15.076,B151&lt;3.35),4.733,IF(AND(A151&lt;4.7,B151&lt;3.1,D151&gt;=0.15,G151&lt;0.653,D151&lt;0.75,H151&lt;15.076,B151&lt;3.35),1.36,IF(AND(A151&gt;=4.7,B151&lt;3.1,D151&gt;=0.15,G151&lt;0.653,D151&lt;0.75,H151&lt;15.076,B151&lt;3.35),1.6,IF(AND(A151&lt;5.2,B151&lt;2.65,D151&lt;1.45,B151&lt;2.75,D151&gt;=0.75,H151&lt;15.076,B151&lt;3.35),3.3,IF(AND(A151&lt;6.5,G151&gt;=0.352,D151&gt;=1.45,B151&lt;2.75,D151&gt;=0.75,H151&lt;15.076,B151&lt;3.35),5,IF(AND(A151&gt;=6.5,G151&gt;=0.352,D151&gt;=1.45,B151&lt;2.75,D151&gt;=0.75,H151&lt;15.076,B151&lt;3.35),5.8,IF(AND(H151&lt;8.486,D151&lt;1.35,A151&lt;6.2,B151&gt;=2.75,D151&gt;=0.75,H151&lt;15.076,B151&lt;3.35),3.975,IF(AND(G151&lt;0.187,F151&lt;2.5,A151&gt;=6.2,B151&gt;=2.75,D151&gt;=0.75,H151&lt;15.076,B151&lt;3.35),5,IF(AND(G151&gt;=0.187,F151&lt;2.5,A151&gt;=6.2,B151&gt;=2.75,D151&gt;=0.75,H151&lt;15.076,B151&lt;3.35),4.525,IF(AND(A151&gt;=7.25,F151&gt;=2.5,A151&gt;=6.2,B151&gt;=2.75,D151&gt;=0.75,H151&lt;15.076,B151&lt;3.35),6.5,IF(AND(G151&lt;0.185,B151&lt;3.6,G151&lt;0.566,A151&gt;=5.05,H151&gt;=6.542,F151&lt;2,B151&gt;=3.35),1.45,IF(AND(G151&gt;=0.185,B151&lt;3.6,G151&lt;0.566,A151&gt;=5.05,H151&gt;=6.542,F151&lt;2,B151&gt;=3.35),1.34,IF(AND(G151&lt;0.13,B151&gt;=3.6,G151&lt;0.566,A151&gt;=5.05,H151&gt;=6.542,F151&lt;2,B151&gt;=3.35),1.45,IF(AND(G151&gt;=0.13,B151&gt;=3.6,G151&lt;0.566,A151&gt;=5.05,H151&gt;=6.542,F151&lt;2,B151&gt;=3.35),1.5,IF(AND(D151&lt;1.05,A151&gt;=5.2,B151&lt;2.65,D151&lt;1.45,B151&lt;2.75,D151&gt;=0.75,H151&lt;15.076,B151&lt;3.35),3.5,IF(AND(D151&gt;=1.05,A151&gt;=5.2,B151&lt;2.65,D151&lt;1.45,B151&lt;2.75,D151&gt;=0.75,H151&lt;15.076,B151&lt;3.35),3.94,IF(AND(H151&lt;10.983,H151&gt;=8.486,D151&lt;1.35,A151&lt;6.2,B151&gt;=2.75,D151&gt;=0.75,H151&lt;15.076,B151&lt;3.35),4.38,IF(AND(H151&gt;=10.983,H151&gt;=8.486,D151&lt;1.35,A151&lt;6.2,B151&gt;=2.75,D151&gt;=0.75,H151&lt;15.076,B151&lt;3.35),4.1,IF(AND(B151&gt;=3.25,A151&lt;7.25,F151&gt;=2.5,A151&gt;=6.2,B151&gt;=2.75,D151&gt;=0.75,H151&lt;15.076,B151&lt;3.35),5.7,IF(AND(B151&lt;2.95,B151&lt;3.25,A151&lt;7.25,F151&gt;=2.5,A151&gt;=6.2,B151&gt;=2.75,D151&gt;=0.75,H151&lt;15.076,B151&lt;3.35),5.6,IF(AND(H151&gt;=13.711,B151&gt;=2.95,B151&lt;3.25,A151&lt;7.25,F151&gt;=2.5,A151&gt;=6.2,B151&gt;=2.75,D151&gt;=0.75,H151&lt;15.076,B151&lt;3.35),5.8,IF(AND(A151&gt;=6.8,H151&lt;13.711,B151&gt;=2.95,B151&lt;3.25,A151&lt;7.25,F151&gt;=2.5,A151&gt;=6.2,B151&gt;=2.75,D151&gt;=0.75,H151&lt;15.076,B151&lt;3.35),5.1,IF(AND(H151&lt;12.921,A151&lt;6.8,H151&lt;13.711,B151&gt;=2.95,B151&lt;3.25,A151&lt;7.25,F151&gt;=2.5,A151&gt;=6.2,B151&gt;=2.75,D151&gt;=0.75,H151&lt;15.076,B151&lt;3.35),5.34,IF(AND(H151&gt;=12.921,A151&lt;6.8,H151&lt;13.711,B151&gt;=2.95,B151&lt;3.25,A151&lt;7.25,F151&gt;=2.5,A151&gt;=6.2,B151&gt;=2.75,D151&gt;=0.75,H151&lt;15.076,B151&lt;3.35),5.133,"shouldnthappen"))))))))))))))))))))))))))))))))))))</f>
        <v>5.6</v>
      </c>
      <c r="AA151" s="1" t="n">
        <f aca="false">IF(AND(D151&gt;=0.45,A151&lt;5.05,D151&lt;0.8),1.6,IF(AND(D151&gt;=0.45,A151&gt;=5.05,D151&lt;0.8),1.7,IF(AND(H151&gt;=16.244,F151&gt;=2.5,D151&gt;=0.8),6.533,IF(AND(A151&lt;4.35,D151&lt;0.45,A151&lt;5.05,D151&lt;0.8),1.1,IF(AND(H151&gt;=14.877,D151&lt;0.45,A151&gt;=5.05,D151&lt;0.8),1.3,IF(AND(D151&gt;=1.4,A151&lt;5.65,F151&lt;2.5,D151&gt;=0.8),4.5,IF(AND(A151&gt;=7.25,H151&lt;16.244,F151&gt;=2.5,D151&gt;=0.8),6.5,IF(AND(A151&gt;=4.75,A151&gt;=4.35,D151&lt;0.45,A151&lt;5.05,D151&lt;0.8),1.35,IF(AND(A151&lt;5.3,D151&lt;1.4,A151&lt;5.65,F151&lt;2.5,D151&gt;=0.8),3.1,IF(AND(A151&gt;=6.8,A151&gt;=6.55,A151&gt;=5.65,F151&lt;2.5,D151&gt;=0.8),4.9,IF(AND(H151&lt;5.767,A151&lt;7.25,H151&lt;16.244,F151&gt;=2.5,D151&gt;=0.8),4.5,IF(AND(G151&gt;=0.522,A151&lt;4.75,A151&gt;=4.35,D151&lt;0.45,A151&lt;5.05,D151&lt;0.8),1.2,IF(AND(G151&gt;=0.948,D151&lt;0.35,H151&lt;14.877,D151&lt;0.45,A151&gt;=5.05,D151&lt;0.8),1.7,IF(AND(H151&lt;13.089,D151&gt;=0.35,H151&lt;14.877,D151&lt;0.45,A151&gt;=5.05,D151&lt;0.8),1.5,IF(AND(H151&gt;=13.089,D151&gt;=0.35,H151&lt;14.877,D151&lt;0.45,A151&gt;=5.05,D151&lt;0.8),1.3,IF(AND(B151&gt;=2.95,A151&gt;=5.3,D151&lt;1.4,A151&lt;5.65,F151&lt;2.5,D151&gt;=0.8),4.1,IF(AND(H151&lt;9.181,A151&lt;6.05,A151&lt;6.55,A151&gt;=5.65,F151&lt;2.5,D151&gt;=0.8),5.1,IF(AND(H151&gt;=9.181,A151&lt;6.05,A151&lt;6.55,A151&gt;=5.65,F151&lt;2.5,D151&gt;=0.8),4.3,IF(AND(G151&gt;=0.867,A151&gt;=6.05,A151&lt;6.55,A151&gt;=5.65,F151&lt;2.5,D151&gt;=0.8),4.9,IF(AND(B151&lt;3.05,A151&lt;6.8,A151&gt;=6.55,A151&gt;=5.65,F151&lt;2.5,D151&gt;=0.8),5,IF(AND(B151&gt;=3.05,A151&lt;6.8,A151&gt;=6.55,A151&gt;=5.65,F151&lt;2.5,D151&gt;=0.8),4.55,IF(AND(H151&gt;=14.144,G151&lt;0.522,A151&lt;4.75,A151&gt;=4.35,D151&lt;0.45,A151&lt;5.05,D151&lt;0.8),1.3,IF(AND(B151&lt;2.7,B151&lt;2.95,A151&gt;=5.3,D151&lt;1.4,A151&lt;5.65,F151&lt;2.5,D151&gt;=0.8),3.78,IF(AND(B151&gt;=2.7,B151&lt;2.95,A151&gt;=5.3,D151&lt;1.4,A151&lt;5.65,F151&lt;2.5,D151&gt;=0.8),3.6,IF(AND(G151&lt;0.638,G151&lt;0.867,A151&gt;=6.05,A151&lt;6.55,A151&gt;=5.65,F151&lt;2.5,D151&gt;=0.8),4.433,IF(AND(G151&gt;=0.638,G151&lt;0.867,A151&gt;=6.05,A151&lt;6.55,A151&gt;=5.65,F151&lt;2.5,D151&gt;=0.8),4,IF(AND(A151&lt;6.35,H151&lt;11.146,H151&gt;=5.767,A151&lt;7.25,H151&lt;16.244,F151&gt;=2.5,D151&gt;=0.8),5.1,IF(AND(A151&lt;4.5,H151&lt;14.144,G151&lt;0.522,A151&lt;4.75,A151&gt;=4.35,D151&lt;0.45,A151&lt;5.05,D151&lt;0.8),1.35,IF(AND(A151&gt;=4.5,H151&lt;14.144,G151&lt;0.522,A151&lt;4.75,A151&gt;=4.35,D151&lt;0.45,A151&lt;5.05,D151&lt;0.8),1.4,IF(AND(A151&lt;5.15,B151&lt;3.75,G151&lt;0.948,D151&lt;0.35,H151&lt;14.877,D151&lt;0.45,A151&gt;=5.05,D151&lt;0.8),1.4,IF(AND(A151&gt;=5.15,B151&lt;3.75,G151&lt;0.948,D151&lt;0.35,H151&lt;14.877,D151&lt;0.45,A151&gt;=5.05,D151&lt;0.8),1.5,IF(AND(G151&lt;0.112,B151&gt;=3.75,G151&lt;0.948,D151&lt;0.35,H151&lt;14.877,D151&lt;0.45,A151&gt;=5.05,D151&lt;0.8),1.5,IF(AND(G151&gt;=0.112,B151&gt;=3.75,G151&lt;0.948,D151&lt;0.35,H151&lt;14.877,D151&lt;0.45,A151&gt;=5.05,D151&lt;0.8),1.6,IF(AND(G151&lt;0.075,A151&gt;=6.35,H151&lt;11.146,H151&gt;=5.767,A151&lt;7.25,H151&lt;16.244,F151&gt;=2.5,D151&gt;=0.8),5.5,IF(AND(G151&gt;=0.075,A151&gt;=6.35,H151&lt;11.146,H151&gt;=5.767,A151&lt;7.25,H151&lt;16.244,F151&gt;=2.5,D151&gt;=0.8),5.24,IF(AND(B151&lt;2.95,D151&lt;1.9,H151&gt;=11.146,H151&gt;=5.767,A151&lt;7.25,H151&lt;16.244,F151&gt;=2.5,D151&gt;=0.8),5.65,IF(AND(B151&gt;=2.95,D151&lt;1.9,H151&gt;=11.146,H151&gt;=5.767,A151&lt;7.25,H151&lt;16.244,F151&gt;=2.5,D151&gt;=0.8),5.8,IF(AND(H151&lt;13.42,D151&gt;=1.9,H151&gt;=11.146,H151&gt;=5.767,A151&lt;7.25,H151&lt;16.244,F151&gt;=2.5,D151&gt;=0.8),5.6,IF(AND(H151&gt;=13.42,D151&gt;=1.9,H151&gt;=11.146,H151&gt;=5.767,A151&lt;7.25,H151&lt;16.244,F151&gt;=2.5,D151&gt;=0.8),5.34,"shouldnthappen")))))))))))))))))))))))))))))))))))))))</f>
        <v>5.34</v>
      </c>
      <c r="AB151" s="1" t="n">
        <f aca="false">IF(AND(D151&gt;=0.35,F151&lt;1.5),1.5,IF(AND(F151&lt;2.5,D151&gt;=1.55,F151&gt;=1.5),4.85,IF(AND(H151&lt;8.308,D151&lt;0.15,D151&lt;0.35,F151&lt;1.5),1.5,IF(AND(H151&gt;=8.308,D151&lt;0.15,D151&lt;0.35,F151&lt;1.5),1.4,IF(AND(H151&lt;5.523,D151&gt;=0.15,D151&lt;0.35,F151&lt;1.5),1,IF(AND(G151&lt;0.572,H151&lt;10.688,D151&lt;1.55,F151&gt;=1.5),3.75,IF(AND(B151&gt;=3.5,F151&gt;=2.5,D151&gt;=1.55,F151&gt;=1.5),6.3,IF(AND(A151&gt;=5.65,G151&gt;=0.572,H151&lt;10.688,D151&lt;1.55,F151&gt;=1.5),4.45,IF(AND(B151&gt;=2.85,A151&lt;6.15,H151&gt;=10.688,D151&lt;1.55,F151&gt;=1.5),4.35,IF(AND(H151&gt;=16.284,B151&lt;3.5,F151&gt;=2.5,D151&gt;=1.55,F151&gt;=1.5),6.6,IF(AND(G151&gt;=0.241,G151&lt;0.338,H151&gt;=5.523,D151&gt;=0.15,D151&lt;0.35,F151&lt;1.5),1.25,IF(AND(A151&lt;5.05,G151&gt;=0.338,H151&gt;=5.523,D151&gt;=0.15,D151&lt;0.35,F151&lt;1.5),1.35,IF(AND(B151&lt;2.7,A151&lt;5.65,G151&gt;=0.572,H151&lt;10.688,D151&lt;1.55,F151&gt;=1.5),4,IF(AND(B151&gt;=2.7,A151&lt;5.65,G151&gt;=0.572,H151&lt;10.688,D151&lt;1.55,F151&gt;=1.5),3.6,IF(AND(B151&lt;2.45,B151&lt;2.85,A151&lt;6.15,H151&gt;=10.688,D151&lt;1.55,F151&gt;=1.5),3.7,IF(AND(A151&lt;6.25,B151&lt;2.85,A151&gt;=6.15,H151&gt;=10.688,D151&lt;1.55,F151&gt;=1.5),4.5,IF(AND(A151&gt;=6.25,B151&lt;2.85,A151&gt;=6.15,H151&gt;=10.688,D151&lt;1.55,F151&gt;=1.5),4.86,IF(AND(D151&gt;=1.45,B151&gt;=2.85,A151&gt;=6.15,H151&gt;=10.688,D151&lt;1.55,F151&gt;=1.5),4.8,IF(AND(H151&lt;8.202,H151&lt;16.284,B151&lt;3.5,F151&gt;=2.5,D151&gt;=1.55,F151&gt;=1.5),5.7,IF(AND(A151&gt;=5.1,G151&lt;0.241,G151&lt;0.338,H151&gt;=5.523,D151&gt;=0.15,D151&lt;0.35,F151&lt;1.5),1.5,IF(AND(B151&gt;=3.75,A151&gt;=5.05,G151&gt;=0.338,H151&gt;=5.523,D151&gt;=0.15,D151&lt;0.35,F151&lt;1.5),1.6,IF(AND(A151&lt;5.7,B151&gt;=2.45,B151&lt;2.85,A151&lt;6.15,H151&gt;=10.688,D151&lt;1.55,F151&gt;=1.5),3.9,IF(AND(A151&gt;=5.7,B151&gt;=2.45,B151&lt;2.85,A151&lt;6.15,H151&gt;=10.688,D151&lt;1.55,F151&gt;=1.5),4.02,IF(AND(H151&lt;13.654,D151&lt;1.45,B151&gt;=2.85,A151&gt;=6.15,H151&gt;=10.688,D151&lt;1.55,F151&gt;=1.5),4.333,IF(AND(H151&gt;=13.654,D151&lt;1.45,B151&gt;=2.85,A151&gt;=6.15,H151&gt;=10.688,D151&lt;1.55,F151&gt;=1.5),4.54,IF(AND(A151&lt;6.15,H151&gt;=8.202,H151&lt;16.284,B151&lt;3.5,F151&gt;=2.5,D151&gt;=1.55,F151&gt;=1.5),5,IF(AND(H151&lt;13.924,A151&lt;5.1,G151&lt;0.241,G151&lt;0.338,H151&gt;=5.523,D151&gt;=0.15,D151&lt;0.35,F151&lt;1.5),1.4,IF(AND(H151&gt;=13.924,A151&lt;5.1,G151&lt;0.241,G151&lt;0.338,H151&gt;=5.523,D151&gt;=0.15,D151&lt;0.35,F151&lt;1.5),1.5,IF(AND(D151&lt;0.25,B151&lt;3.75,A151&gt;=5.05,G151&gt;=0.338,H151&gt;=5.523,D151&gt;=0.15,D151&lt;0.35,F151&lt;1.5),1.5,IF(AND(D151&gt;=0.25,B151&lt;3.75,A151&gt;=5.05,G151&gt;=0.338,H151&gt;=5.523,D151&gt;=0.15,D151&lt;0.35,F151&lt;1.5),1.4,IF(AND(H151&lt;8.884,B151&gt;=3.05,A151&gt;=6.15,H151&gt;=8.202,H151&lt;16.284,B151&lt;3.5,F151&gt;=2.5,D151&gt;=1.55,F151&gt;=1.5),5.1,IF(AND(A151&lt;6.45,G151&lt;0.368,B151&lt;3.05,A151&gt;=6.15,H151&gt;=8.202,H151&lt;16.284,B151&lt;3.5,F151&gt;=2.5,D151&gt;=1.55,F151&gt;=1.5),5.525,IF(AND(A151&gt;=6.45,G151&lt;0.368,B151&lt;3.05,A151&gt;=6.15,H151&gt;=8.202,H151&lt;16.284,B151&lt;3.5,F151&gt;=2.5,D151&gt;=1.55,F151&gt;=1.5),5.35,IF(AND(D151&lt;2.25,G151&gt;=0.368,B151&lt;3.05,A151&gt;=6.15,H151&gt;=8.202,H151&lt;16.284,B151&lt;3.5,F151&gt;=2.5,D151&gt;=1.55,F151&gt;=1.5),5.8,IF(AND(D151&gt;=2.25,G151&gt;=0.368,B151&lt;3.05,A151&gt;=6.15,H151&gt;=8.202,H151&lt;16.284,B151&lt;3.5,F151&gt;=2.5,D151&gt;=1.55,F151&gt;=1.5),5.2,IF(AND(H151&lt;10.257,H151&gt;=8.884,B151&gt;=3.05,A151&gt;=6.15,H151&gt;=8.202,H151&lt;16.284,B151&lt;3.5,F151&gt;=2.5,D151&gt;=1.55,F151&gt;=1.5),5.9,IF(AND(H151&gt;=10.257,H151&gt;=8.884,B151&gt;=3.05,A151&gt;=6.15,H151&gt;=8.202,H151&lt;16.284,B151&lt;3.5,F151&gt;=2.5,D151&gt;=1.55,F151&gt;=1.5),5.48,"shouldnthappen")))))))))))))))))))))))))))))))))))))</f>
        <v>5.48</v>
      </c>
      <c r="AC151" s="1" t="n">
        <f aca="false">IF(AND(H151&lt;5.748,A151&lt;5.05,D151&lt;0.8),1,IF(AND(B151&lt;3.35,A151&gt;=5.05,D151&lt;0.8),1.7,IF(AND(A151&lt;5.85,G151&lt;0.154,D151&gt;=0.8),4.5,IF(AND(D151&gt;=0.45,H151&gt;=5.748,A151&lt;5.05,D151&lt;0.8),1.6,IF(AND(G151&gt;=0.934,B151&gt;=3.35,A151&gt;=5.05,D151&lt;0.8),1.7,IF(AND(D151&lt;2.1,A151&gt;=5.85,G151&lt;0.154,D151&gt;=0.8),6.15,IF(AND(D151&gt;=2.1,A151&gt;=5.85,G151&lt;0.154,D151&gt;=0.8),5.5,IF(AND(A151&lt;6.1,D151&gt;=1.55,G151&gt;=0.154,D151&gt;=0.8),5,IF(AND(H151&gt;=14.379,G151&lt;0.934,B151&gt;=3.35,A151&gt;=5.05,D151&lt;0.8),1.58,IF(AND(G151&lt;0.379,A151&gt;=6.1,D151&gt;=1.55,G151&gt;=0.154,D151&gt;=0.8),5.42,IF(AND(H151&lt;13.924,G151&lt;0.227,D151&lt;0.45,H151&gt;=5.748,A151&lt;5.05,D151&lt;0.8),1.4,IF(AND(H151&gt;=13.924,G151&lt;0.227,D151&lt;0.45,H151&gt;=5.748,A151&lt;5.05,D151&lt;0.8),1.5,IF(AND(B151&lt;3.1,G151&gt;=0.227,D151&lt;0.45,H151&gt;=5.748,A151&lt;5.05,D151&lt;0.8),1.1,IF(AND(G151&lt;0.13,H151&lt;14.379,G151&lt;0.934,B151&gt;=3.35,A151&gt;=5.05,D151&lt;0.8),1.4,IF(AND(D151&lt;1.05,A151&lt;5.65,D151&lt;1.35,D151&lt;1.55,G151&gt;=0.154,D151&gt;=0.8),3.7,IF(AND(D151&lt;1.25,A151&gt;=5.65,D151&lt;1.35,D151&lt;1.55,G151&gt;=0.154,D151&gt;=0.8),4.06,IF(AND(D151&gt;=1.25,A151&gt;=5.65,D151&lt;1.35,D151&lt;1.55,G151&gt;=0.154,D151&gt;=0.8),4.425,IF(AND(H151&lt;13.654,D151&lt;1.45,D151&gt;=1.35,D151&lt;1.55,G151&gt;=0.154,D151&gt;=0.8),4.275,IF(AND(G151&lt;0.259,D151&gt;=1.45,D151&gt;=1.35,D151&lt;1.55,G151&gt;=0.154,D151&gt;=0.8),5.1,IF(AND(B151&lt;2.95,G151&gt;=0.379,A151&gt;=6.1,D151&gt;=1.55,G151&gt;=0.154,D151&gt;=0.8),6.3,IF(AND(B151&lt;3.25,B151&gt;=3.1,G151&gt;=0.227,D151&lt;0.45,H151&gt;=5.748,A151&lt;5.05,D151&lt;0.8),1.3,IF(AND(B151&gt;=3.25,B151&gt;=3.1,G151&gt;=0.227,D151&lt;0.45,H151&gt;=5.748,A151&lt;5.05,D151&lt;0.8),1.4,IF(AND(H151&gt;=13.372,G151&gt;=0.13,H151&lt;14.379,G151&lt;0.934,B151&gt;=3.35,A151&gt;=5.05,D151&lt;0.8),1.4,IF(AND(H151&lt;6.69,D151&gt;=1.05,A151&lt;5.65,D151&lt;1.35,D151&lt;1.55,G151&gt;=0.154,D151&gt;=0.8),4.033,IF(AND(H151&gt;=6.69,D151&gt;=1.05,A151&lt;5.65,D151&lt;1.35,D151&lt;1.55,G151&gt;=0.154,D151&gt;=0.8),3.88,IF(AND(B151&lt;2.85,H151&gt;=13.654,D151&lt;1.45,D151&gt;=1.35,D151&lt;1.55,G151&gt;=0.154,D151&gt;=0.8),4.8,IF(AND(B151&gt;=2.85,H151&gt;=13.654,D151&lt;1.45,D151&gt;=1.35,D151&lt;1.55,G151&gt;=0.154,D151&gt;=0.8),4.7,IF(AND(H151&lt;11.681,G151&gt;=0.259,D151&gt;=1.45,D151&gt;=1.35,D151&lt;1.55,G151&gt;=0.154,D151&gt;=0.8),4.85,IF(AND(H151&gt;=11.681,G151&gt;=0.259,D151&gt;=1.45,D151&gt;=1.35,D151&lt;1.55,G151&gt;=0.154,D151&gt;=0.8),4.633,IF(AND(A151&lt;6.25,B151&gt;=2.95,G151&gt;=0.379,A151&gt;=6.1,D151&gt;=1.55,G151&gt;=0.154,D151&gt;=0.8),5.4,IF(AND(D151&lt;0.3,H151&lt;13.372,G151&gt;=0.13,H151&lt;14.379,G151&lt;0.934,B151&gt;=3.35,A151&gt;=5.05,D151&lt;0.8),1.475,IF(AND(D151&gt;=0.3,H151&lt;13.372,G151&gt;=0.13,H151&lt;14.379,G151&lt;0.934,B151&gt;=3.35,A151&gt;=5.05,D151&lt;0.8),1.5,IF(AND(B151&lt;3.15,A151&gt;=6.25,B151&gt;=2.95,G151&gt;=0.379,A151&gt;=6.1,D151&gt;=1.55,G151&gt;=0.154,D151&gt;=0.8),5.7,IF(AND(B151&gt;=3.15,A151&gt;=6.25,B151&gt;=2.95,G151&gt;=0.379,A151&gt;=6.1,D151&gt;=1.55,G151&gt;=0.154,D151&gt;=0.8),5.933,"shouldnthappen"))))))))))))))))))))))))))))))))))</f>
        <v>5.4</v>
      </c>
      <c r="AD151" s="1" t="n">
        <f aca="false">IF(AND(H151&lt;6.621,A151&lt;4.95,D151&lt;0.8),1,IF(AND(H151&lt;14.144,H151&gt;=6.621,A151&lt;4.95,D151&lt;0.8),1.4,IF(AND(H151&gt;=14.144,H151&gt;=6.621,A151&lt;4.95,D151&lt;0.8),1.3,IF(AND(G151&lt;0.13,B151&gt;=3.85,A151&gt;=4.95,D151&lt;0.8),1.3,IF(AND(G151&gt;=0.13,B151&gt;=3.85,A151&gt;=4.95,D151&lt;0.8),1.425,IF(AND(A151&gt;=6.05,B151&lt;2.75,D151&lt;1.55,D151&gt;=0.8),4.9,IF(AND(A151&gt;=7.3,G151&lt;0.119,D151&gt;=1.55,D151&gt;=0.8),6.7,IF(AND(H151&lt;6.555,D151&lt;0.25,B151&lt;3.85,A151&gt;=4.95,D151&lt;0.8),1.7,IF(AND(B151&lt;3.4,D151&gt;=0.25,B151&lt;3.85,A151&gt;=4.95,D151&lt;0.8),1.7,IF(AND(B151&gt;=3.4,D151&gt;=0.25,B151&lt;3.85,A151&gt;=4.95,D151&lt;0.8),1.6,IF(AND(A151&lt;5.05,A151&lt;6.05,B151&lt;2.75,D151&lt;1.55,D151&gt;=0.8),3.3,IF(AND(B151&lt;2.85,D151&lt;1.35,B151&gt;=2.75,D151&lt;1.55,D151&gt;=0.8),4.5,IF(AND(H151&lt;12.206,D151&gt;=1.35,B151&gt;=2.75,D151&lt;1.55,D151&gt;=0.8),4.7,IF(AND(H151&gt;=12.206,D151&gt;=1.35,B151&gt;=2.75,D151&lt;1.55,D151&gt;=0.8),4.52,IF(AND(G151&lt;0.024,A151&lt;7.3,G151&lt;0.119,D151&gt;=1.55,D151&gt;=0.8),5.7,IF(AND(G151&gt;=0.024,A151&lt;7.3,G151&lt;0.119,D151&gt;=1.55,D151&gt;=0.8),5.6,IF(AND(F151&lt;2.5,G151&lt;0.417,G151&gt;=0.119,D151&gt;=1.55,D151&gt;=0.8),5.05,IF(AND(B151&lt;3.15,H151&gt;=6.555,D151&lt;0.25,B151&lt;3.85,A151&gt;=4.95,D151&lt;0.8),1.6,IF(AND(G151&lt;0.356,A151&gt;=5.05,A151&lt;6.05,B151&lt;2.75,D151&lt;1.55,D151&gt;=0.8),4.12,IF(AND(A151&lt;5.65,B151&gt;=2.85,D151&lt;1.35,B151&gt;=2.75,D151&lt;1.55,D151&gt;=0.8),3.6,IF(AND(B151&lt;3.15,F151&gt;=2.5,G151&lt;0.417,G151&gt;=0.119,D151&gt;=1.55,D151&gt;=0.8),5.18,IF(AND(B151&gt;=3.15,F151&gt;=2.5,G151&lt;0.417,G151&gt;=0.119,D151&gt;=1.55,D151&gt;=0.8),5.3,IF(AND(D151&lt;1.7,A151&lt;6.95,G151&gt;=0.417,G151&gt;=0.119,D151&gt;=1.55,D151&gt;=0.8),4.7,IF(AND(A151&lt;7.25,A151&gt;=6.95,G151&gt;=0.417,G151&gt;=0.119,D151&gt;=1.55,D151&gt;=0.8),5.8,IF(AND(A151&gt;=7.25,A151&gt;=6.95,G151&gt;=0.417,G151&gt;=0.119,D151&gt;=1.55,D151&gt;=0.8),6.333,IF(AND(H151&lt;8.594,B151&gt;=3.15,H151&gt;=6.555,D151&lt;0.25,B151&lt;3.85,A151&gt;=4.95,D151&lt;0.8),1.4,IF(AND(H151&gt;=8.594,B151&gt;=3.15,H151&gt;=6.555,D151&lt;0.25,B151&lt;3.85,A151&gt;=4.95,D151&lt;0.8),1.5,IF(AND(H151&gt;=11.218,G151&gt;=0.356,A151&gt;=5.05,A151&lt;6.05,B151&lt;2.75,D151&lt;1.55,D151&gt;=0.8),3.925,IF(AND(A151&gt;=6.5,A151&gt;=5.65,B151&gt;=2.85,D151&lt;1.35,B151&gt;=2.75,D151&lt;1.55,D151&gt;=0.8),4.6,IF(AND(H151&lt;8.602,H151&lt;11.218,G151&gt;=0.356,A151&gt;=5.05,A151&lt;6.05,B151&lt;2.75,D151&lt;1.55,D151&gt;=0.8),3.95,IF(AND(H151&gt;=8.602,H151&lt;11.218,G151&gt;=0.356,A151&gt;=5.05,A151&lt;6.05,B151&lt;2.75,D151&lt;1.55,D151&gt;=0.8),3.75,IF(AND(H151&lt;10.129,A151&lt;6.5,A151&gt;=5.65,B151&gt;=2.85,D151&lt;1.35,B151&gt;=2.75,D151&lt;1.55,D151&gt;=0.8),4.2,IF(AND(H151&gt;=10.129,A151&lt;6.5,A151&gt;=5.65,B151&gt;=2.85,D151&lt;1.35,B151&gt;=2.75,D151&lt;1.55,D151&gt;=0.8),4.267,IF(AND(D151&lt;2.2,B151&lt;3.05,D151&gt;=1.7,A151&lt;6.95,G151&gt;=0.417,G151&gt;=0.119,D151&gt;=1.55,D151&gt;=0.8),5.3,IF(AND(D151&gt;=2.2,B151&lt;3.05,D151&gt;=1.7,A151&lt;6.95,G151&gt;=0.417,G151&gt;=0.119,D151&gt;=1.55,D151&gt;=0.8),5.133,IF(AND(D151&lt;2.45,B151&gt;=3.05,D151&gt;=1.7,A151&lt;6.95,G151&gt;=0.417,G151&gt;=0.119,D151&gt;=1.55,D151&gt;=0.8),5.6,IF(AND(D151&gt;=2.45,B151&gt;=3.05,D151&gt;=1.7,A151&lt;6.95,G151&gt;=0.417,G151&gt;=0.119,D151&gt;=1.55,D151&gt;=0.8),6,"shouldnthappen")))))))))))))))))))))))))))))))))))))</f>
        <v>5.6</v>
      </c>
      <c r="AE151" s="1" t="n">
        <f aca="false">IF(AND(G151&lt;0.123,D151&gt;=0.25,D151&lt;0.75),1.3,IF(AND(H151&gt;=16.774,D151&gt;=1.75,D151&gt;=0.75),6.4,IF(AND(B151&lt;3.4,A151&lt;4.8,D151&lt;0.25,D151&lt;0.75),1.22,IF(AND(B151&gt;=3.4,A151&lt;4.8,D151&lt;0.25,D151&lt;0.75),1,IF(AND(A151&gt;=5.45,A151&gt;=4.8,D151&lt;0.25,D151&lt;0.75),1.367,IF(AND(H151&gt;=10.688,D151&lt;1.35,D151&lt;1.75,D151&gt;=0.75),4.2,IF(AND(A151&lt;5.3,D151&gt;=1.35,D151&lt;1.75,D151&gt;=0.75),4.05,IF(AND(G151&gt;=0.857,H151&lt;16.774,D151&gt;=1.75,D151&gt;=0.75),5.02,IF(AND(H151&lt;6.089,A151&lt;5.45,A151&gt;=4.8,D151&lt;0.25,D151&lt;0.75),1.7,IF(AND(G151&lt;0.184,D151&lt;0.35,G151&gt;=0.123,D151&gt;=0.25,D151&lt;0.75),1.7,IF(AND(G151&gt;=0.184,D151&lt;0.35,G151&gt;=0.123,D151&gt;=0.25,D151&lt;0.75),1.48,IF(AND(A151&lt;5.25,D151&gt;=0.35,G151&gt;=0.123,D151&gt;=0.25,D151&lt;0.75),1.75,IF(AND(A151&gt;=5.25,D151&gt;=0.35,G151&gt;=0.123,D151&gt;=0.25,D151&lt;0.75),1.5,IF(AND(A151&lt;5.3,H151&lt;10.688,D151&lt;1.35,D151&lt;1.75,D151&gt;=0.75),3.15,IF(AND(H151&lt;9.474,A151&gt;=5.3,D151&gt;=1.35,D151&lt;1.75,D151&gt;=0.75),4.95,IF(AND(G151&gt;=0.779,G151&lt;0.857,H151&lt;16.774,D151&gt;=1.75,D151&gt;=0.75),6,IF(AND(G151&lt;0.05,H151&gt;=6.089,A151&lt;5.45,A151&gt;=4.8,D151&lt;0.25,D151&lt;0.75),1.4,IF(AND(H151&lt;6.69,A151&gt;=5.3,H151&lt;10.688,D151&lt;1.35,D151&lt;1.75,D151&gt;=0.75),4.033,IF(AND(H151&gt;=6.69,A151&gt;=5.3,H151&lt;10.688,D151&lt;1.35,D151&lt;1.75,D151&gt;=0.75),3.733,IF(AND(B151&lt;2.5,H151&gt;=9.474,A151&gt;=5.3,D151&gt;=1.35,D151&lt;1.75,D151&gt;=0.75),4.5,IF(AND(D151&gt;=2.45,G151&lt;0.779,G151&lt;0.857,H151&lt;16.774,D151&gt;=1.75,D151&gt;=0.75),6,IF(AND(B151&gt;=3.75,G151&gt;=0.05,H151&gt;=6.089,A151&lt;5.45,A151&gt;=4.8,D151&lt;0.25,D151&lt;0.75),1.6,IF(AND(H151&lt;13.695,B151&gt;=2.5,H151&gt;=9.474,A151&gt;=5.3,D151&gt;=1.35,D151&lt;1.75,D151&gt;=0.75),4.567,IF(AND(G151&gt;=0.654,D151&lt;2.45,G151&lt;0.779,G151&lt;0.857,H151&lt;16.774,D151&gt;=1.75,D151&gt;=0.75),4.9,IF(AND(G151&gt;=0.73,B151&lt;3.75,G151&gt;=0.05,H151&gt;=6.089,A151&lt;5.45,A151&gt;=4.8,D151&lt;0.25,D151&lt;0.75),1.4,IF(AND(A151&lt;6.65,H151&gt;=13.695,B151&gt;=2.5,H151&gt;=9.474,A151&gt;=5.3,D151&gt;=1.35,D151&lt;1.75,D151&gt;=0.75),4.4,IF(AND(A151&gt;=6.65,H151&gt;=13.695,B151&gt;=2.5,H151&gt;=9.474,A151&gt;=5.3,D151&gt;=1.35,D151&lt;1.75,D151&gt;=0.75),4.84,IF(AND(B151&lt;2.75,G151&lt;0.654,D151&lt;2.45,G151&lt;0.779,G151&lt;0.857,H151&lt;16.774,D151&gt;=1.75,D151&gt;=0.75),5.2,IF(AND(H151&lt;9.524,G151&lt;0.73,B151&lt;3.75,G151&gt;=0.05,H151&gt;=6.089,A151&lt;5.45,A151&gt;=4.8,D151&lt;0.25,D151&lt;0.75),1.5,IF(AND(H151&gt;=9.524,G151&lt;0.73,B151&lt;3.75,G151&gt;=0.05,H151&gt;=6.089,A151&lt;5.45,A151&gt;=4.8,D151&lt;0.25,D151&lt;0.75),1.4,IF(AND(H151&gt;=13.644,B151&gt;=2.75,G151&lt;0.654,D151&lt;2.45,G151&lt;0.779,G151&lt;0.857,H151&lt;16.774,D151&gt;=1.75,D151&gt;=0.75),6.033,IF(AND(A151&gt;=6.85,H151&lt;13.644,B151&gt;=2.75,G151&lt;0.654,D151&lt;2.45,G151&lt;0.779,G151&lt;0.857,H151&lt;16.774,D151&gt;=1.75,D151&gt;=0.75),5.1,IF(AND(A151&gt;=6.75,A151&lt;6.85,H151&lt;13.644,B151&gt;=2.75,G151&lt;0.654,D151&lt;2.45,G151&lt;0.779,G151&lt;0.857,H151&lt;16.774,D151&gt;=1.75,D151&gt;=0.75),5.9,IF(AND(D151&gt;=2.35,A151&lt;6.75,A151&lt;6.85,H151&lt;13.644,B151&gt;=2.75,G151&lt;0.654,D151&lt;2.45,G151&lt;0.779,G151&lt;0.857,H151&lt;16.774,D151&gt;=1.75,D151&gt;=0.75),5.6,IF(AND(H151&lt;11.146,D151&lt;2.35,A151&lt;6.75,A151&lt;6.85,H151&lt;13.644,B151&gt;=2.75,G151&lt;0.654,D151&lt;2.45,G151&lt;0.779,G151&lt;0.857,H151&lt;16.774,D151&gt;=1.75,D151&gt;=0.75),5.4,IF(AND(H151&gt;=11.146,D151&lt;2.35,A151&lt;6.75,A151&lt;6.85,H151&lt;13.644,B151&gt;=2.75,G151&lt;0.654,D151&lt;2.45,G151&lt;0.779,G151&lt;0.857,H151&lt;16.774,D151&gt;=1.75,D151&gt;=0.75),5.6,"shouldnthappen"))))))))))))))))))))))))))))))))))))</f>
        <v>6</v>
      </c>
      <c r="AF151" s="1" t="n">
        <f aca="false">IF(AND(A151&lt;4.5,D151&lt;0.8),1.233,IF(AND(B151&lt;3.05,A151&gt;=4.5,D151&lt;0.8),1.4,IF(AND(D151&gt;=0.45,B151&gt;=3.05,A151&gt;=4.5,D151&lt;0.8),1.667,IF(AND(D151&lt;1.05,D151&lt;1.35,A151&lt;6.25,D151&gt;=0.8),3.633,IF(AND(H151&lt;13.935,A151&gt;=7.05,A151&gt;=6.25,D151&gt;=0.8),6,IF(AND(G151&gt;=0.948,D151&lt;0.45,B151&gt;=3.05,A151&gt;=4.5,D151&lt;0.8),1.7,IF(AND(G151&lt;0.652,D151&gt;=1.05,D151&lt;1.35,A151&lt;6.25,D151&gt;=0.8),4.16,IF(AND(D151&gt;=2.15,D151&gt;=1.75,D151&gt;=1.35,A151&lt;6.25,D151&gt;=0.8),5.4,IF(AND(G151&gt;=0.912,F151&lt;2.5,A151&lt;7.05,A151&gt;=6.25,D151&gt;=0.8),4.4,IF(AND(B151&gt;=3.25,F151&gt;=2.5,A151&lt;7.05,A151&gt;=6.25,D151&gt;=0.8),5.85,IF(AND(H151&lt;17.32,H151&gt;=13.935,A151&gt;=7.05,A151&gt;=6.25,D151&gt;=0.8),6.65,IF(AND(H151&gt;=17.32,H151&gt;=13.935,A151&gt;=7.05,A151&gt;=6.25,D151&gt;=0.8),6.4,IF(AND(H151&gt;=13.547,G151&lt;0.948,D151&lt;0.45,B151&gt;=3.05,A151&gt;=4.5,D151&lt;0.8),1.38,IF(AND(B151&gt;=2.75,G151&gt;=0.652,D151&gt;=1.05,D151&lt;1.35,A151&lt;6.25,D151&gt;=0.8),3.6,IF(AND(H151&lt;9.417,G151&lt;0.404,D151&lt;1.75,D151&gt;=1.35,A151&lt;6.25,D151&gt;=0.8),4.2,IF(AND(H151&gt;=9.417,G151&lt;0.404,D151&lt;1.75,D151&gt;=1.35,A151&lt;6.25,D151&gt;=0.8),4.5,IF(AND(G151&lt;0.464,G151&gt;=0.404,D151&lt;1.75,D151&gt;=1.35,A151&lt;6.25,D151&gt;=0.8),4.5,IF(AND(G151&gt;=0.464,G151&gt;=0.404,D151&lt;1.75,D151&gt;=1.35,A151&lt;6.25,D151&gt;=0.8),4.625,IF(AND(D151&lt;1.85,D151&lt;2.15,D151&gt;=1.75,D151&gt;=1.35,A151&lt;6.25,D151&gt;=0.8),4.9,IF(AND(D151&gt;=1.85,D151&lt;2.15,D151&gt;=1.75,D151&gt;=1.35,A151&lt;6.25,D151&gt;=0.8),5.05,IF(AND(G151&lt;0.332,G151&lt;0.912,F151&lt;2.5,A151&lt;7.05,A151&gt;=6.25,D151&gt;=0.8),4.467,IF(AND(G151&gt;=0.332,G151&lt;0.912,F151&lt;2.5,A151&lt;7.05,A151&gt;=6.25,D151&gt;=0.8),4.767,IF(AND(D151&lt;0.15,H151&lt;13.547,G151&lt;0.948,D151&lt;0.45,B151&gt;=3.05,A151&gt;=4.5,D151&lt;0.8),1.5,IF(AND(D151&lt;1.15,B151&lt;2.75,G151&gt;=0.652,D151&gt;=1.05,D151&lt;1.35,A151&lt;6.25,D151&gt;=0.8),3.9,IF(AND(D151&gt;=1.15,B151&lt;2.75,G151&gt;=0.652,D151&gt;=1.05,D151&lt;1.35,A151&lt;6.25,D151&gt;=0.8),4,IF(AND(D151&gt;=2.25,B151&lt;3.15,B151&lt;3.25,F151&gt;=2.5,A151&lt;7.05,A151&gt;=6.25,D151&gt;=0.8),5.14,IF(AND(G151&lt;0.621,B151&gt;=3.15,B151&lt;3.25,F151&gt;=2.5,A151&lt;7.05,A151&gt;=6.25,D151&gt;=0.8),5.75,IF(AND(G151&gt;=0.621,B151&gt;=3.15,B151&lt;3.25,F151&gt;=2.5,A151&lt;7.05,A151&gt;=6.25,D151&gt;=0.8),5.1,IF(AND(G151&gt;=0.862,D151&gt;=0.15,H151&lt;13.547,G151&lt;0.948,D151&lt;0.45,B151&gt;=3.05,A151&gt;=4.5,D151&lt;0.8),1.5,IF(AND(A151&lt;6.35,D151&lt;2.25,B151&lt;3.15,B151&lt;3.25,F151&gt;=2.5,A151&lt;7.05,A151&gt;=6.25,D151&gt;=0.8),5.267,IF(AND(A151&gt;=6.35,D151&lt;2.25,B151&lt;3.15,B151&lt;3.25,F151&gt;=2.5,A151&lt;7.05,A151&gt;=6.25,D151&gt;=0.8),5.42,IF(AND(A151&lt;5.1,G151&lt;0.862,D151&gt;=0.15,H151&lt;13.547,G151&lt;0.948,D151&lt;0.45,B151&gt;=3.05,A151&gt;=4.5,D151&lt;0.8),1.35,IF(AND(B151&lt;3.95,A151&gt;=5.1,G151&lt;0.862,D151&gt;=0.15,H151&lt;13.547,G151&lt;0.948,D151&lt;0.45,B151&gt;=3.05,A151&gt;=4.5,D151&lt;0.8),1.5,IF(AND(B151&gt;=3.95,A151&gt;=5.1,G151&lt;0.862,D151&gt;=0.15,H151&lt;13.547,G151&lt;0.948,D151&lt;0.45,B151&gt;=3.05,A151&gt;=4.5,D151&lt;0.8),1.467,"shouldnthappen"))))))))))))))))))))))))))))))))))</f>
        <v>5.4</v>
      </c>
      <c r="AG151" s="1" t="n">
        <f aca="false">IF(AND(H151&lt;5.748,A151&lt;4.85,D151&lt;0.75),1,IF(AND(B151&gt;=3.5,D151&gt;=1.75,D151&gt;=0.75),6.2,IF(AND(A151&gt;=4.65,H151&gt;=5.748,A151&lt;4.85,D151&lt;0.75),1.333,IF(AND(H151&lt;6.417,B151&lt;3.45,A151&gt;=4.85,D151&lt;0.75),1.7,IF(AND(A151&lt;5.05,B151&gt;=3.45,A151&gt;=4.85,D151&lt;0.75),1.4,IF(AND(A151&gt;=5.05,B151&gt;=3.45,A151&gt;=4.85,D151&lt;0.75),1.5,IF(AND(F151&gt;=2.5,H151&lt;13.641,D151&lt;1.75,D151&gt;=0.75),4.667,IF(AND(G151&lt;0.187,H151&gt;=13.641,D151&lt;1.75,D151&gt;=0.75),5,IF(AND(A151&gt;=7.1,B151&lt;3.5,D151&gt;=1.75,D151&gt;=0.75),6.575,IF(AND(G151&lt;0.161,A151&lt;4.65,H151&gt;=5.748,A151&lt;4.85,D151&lt;0.75),1.5,IF(AND(H151&lt;8.399,H151&gt;=6.417,B151&lt;3.45,A151&gt;=4.85,D151&lt;0.75),1.5,IF(AND(H151&gt;=8.399,H151&gt;=6.417,B151&lt;3.45,A151&gt;=4.85,D151&lt;0.75),1.625,IF(AND(G151&lt;0.086,F151&lt;2.5,H151&lt;13.641,D151&lt;1.75,D151&gt;=0.75),4.7,IF(AND(D151&lt;1.35,G151&gt;=0.187,H151&gt;=13.641,D151&lt;1.75,D151&gt;=0.75),4.2,IF(AND(G151&lt;0.422,G151&gt;=0.161,A151&lt;4.65,H151&gt;=5.748,A151&lt;4.85,D151&lt;0.75),1.4,IF(AND(G151&gt;=0.422,G151&gt;=0.161,A151&lt;4.65,H151&gt;=5.748,A151&lt;4.85,D151&lt;0.75),1.3,IF(AND(B151&lt;2.5,D151&gt;=1.35,G151&gt;=0.187,H151&gt;=13.641,D151&lt;1.75,D151&gt;=0.75),4.5,IF(AND(B151&lt;2.75,A151&lt;6,A151&lt;7.1,B151&lt;3.5,D151&gt;=1.75,D151&gt;=0.75),5.1,IF(AND(B151&gt;=2.75,A151&lt;6,A151&lt;7.1,B151&lt;3.5,D151&gt;=1.75,D151&gt;=0.75),5.02,IF(AND(A151&lt;5.15,A151&lt;5.9,G151&gt;=0.086,F151&lt;2.5,H151&lt;13.641,D151&lt;1.75,D151&gt;=0.75),3,IF(AND(G151&lt;0.644,A151&gt;=5.9,G151&gt;=0.086,F151&lt;2.5,H151&lt;13.641,D151&lt;1.75,D151&gt;=0.75),4.65,IF(AND(G151&gt;=0.644,A151&gt;=5.9,G151&gt;=0.086,F151&lt;2.5,H151&lt;13.641,D151&lt;1.75,D151&gt;=0.75),4.24,IF(AND(D151&lt;1.45,B151&gt;=2.5,D151&gt;=1.35,G151&gt;=0.187,H151&gt;=13.641,D151&lt;1.75,D151&gt;=0.75),4.68,IF(AND(D151&gt;=1.45,B151&gt;=2.5,D151&gt;=1.35,G151&gt;=0.187,H151&gt;=13.641,D151&lt;1.75,D151&gt;=0.75),4.833,IF(AND(H151&lt;13.18,D151&lt;2.05,A151&gt;=6,A151&lt;7.1,B151&lt;3.5,D151&gt;=1.75,D151&gt;=0.75),5.44,IF(AND(H151&gt;=13.18,D151&lt;2.05,A151&gt;=6,A151&lt;7.1,B151&lt;3.5,D151&gt;=1.75,D151&gt;=0.75),5.1,IF(AND(H151&lt;8.759,D151&gt;=2.05,A151&gt;=6,A151&lt;7.1,B151&lt;3.5,D151&gt;=1.75,D151&gt;=0.75),5.4,IF(AND(A151&gt;=5.75,A151&gt;=5.15,A151&lt;5.9,G151&gt;=0.086,F151&lt;2.5,H151&lt;13.641,D151&lt;1.75,D151&gt;=0.75),3.967,IF(AND(H151&lt;10.159,H151&gt;=8.759,D151&gt;=2.05,A151&gt;=6,A151&lt;7.1,B151&lt;3.5,D151&gt;=1.75,D151&gt;=0.75),5.925,IF(AND(D151&lt;1.2,A151&lt;5.75,A151&gt;=5.15,A151&lt;5.9,G151&gt;=0.086,F151&lt;2.5,H151&lt;13.641,D151&lt;1.75,D151&gt;=0.75),3.667,IF(AND(D151&lt;2.25,H151&gt;=10.159,H151&gt;=8.759,D151&gt;=2.05,A151&gt;=6,A151&lt;7.1,B151&lt;3.5,D151&gt;=1.75,D151&gt;=0.75),5.66,IF(AND(D151&gt;=2.25,H151&gt;=10.159,H151&gt;=8.759,D151&gt;=2.05,A151&gt;=6,A151&lt;7.1,B151&lt;3.5,D151&gt;=1.75,D151&gt;=0.75),5.34,IF(AND(D151&lt;1.35,D151&gt;=1.2,A151&lt;5.75,A151&gt;=5.15,A151&lt;5.9,G151&gt;=0.086,F151&lt;2.5,H151&lt;13.641,D151&lt;1.75,D151&gt;=0.75),4.025,IF(AND(D151&gt;=1.35,D151&gt;=1.2,A151&lt;5.75,A151&gt;=5.15,A151&lt;5.9,G151&gt;=0.086,F151&lt;2.5,H151&lt;13.641,D151&lt;1.75,D151&gt;=0.75),3.9,"shouldnthappen"))))))))))))))))))))))))))))))))))</f>
        <v>5.34</v>
      </c>
      <c r="AH151" s="1" t="n">
        <f aca="false">IF(AND(F151&lt;1.5,H151&lt;6.799,A151&lt;5.45),1.7,IF(AND(F151&gt;=1.5,H151&lt;6.799,A151&lt;5.45),4.1,IF(AND(D151&gt;=0.8,H151&gt;=6.799,A151&lt;5.45),3.9,IF(AND(H151&lt;7.564,F151&lt;2.5,A151&gt;=5.45),3.925,IF(AND(H151&gt;=16.284,F151&gt;=2.5,A151&gt;=5.45),6.5,IF(AND(A151&lt;4.35,D151&lt;0.8,H151&gt;=6.799,A151&lt;5.45),1.1,IF(AND(B151&lt;2.8,D151&lt;1.35,H151&gt;=7.564,F151&lt;2.5,A151&gt;=5.45),4.1,IF(AND(B151&gt;=2.8,D151&lt;1.35,H151&gt;=7.564,F151&lt;2.5,A151&gt;=5.45),4.267,IF(AND(B151&lt;2.75,D151&gt;=1.35,H151&gt;=7.564,F151&lt;2.5,A151&gt;=5.45),5,IF(AND(G151&gt;=0.078,G151&lt;0.26,H151&lt;16.284,F151&gt;=2.5,A151&gt;=5.45),6.06,IF(AND(G151&gt;=0.805,G151&gt;=0.26,H151&lt;16.284,F151&gt;=2.5,A151&gt;=5.45),5.02,IF(AND(H151&gt;=10.109,B151&gt;=3.45,A151&gt;=4.35,D151&lt;0.8,H151&gt;=6.799,A151&lt;5.45),1.55,IF(AND(D151&lt;2.25,G151&lt;0.078,G151&lt;0.26,H151&lt;16.284,F151&gt;=2.5,A151&gt;=5.45),5.6,IF(AND(D151&gt;=2.25,G151&lt;0.078,G151&lt;0.26,H151&lt;16.284,F151&gt;=2.5,A151&gt;=5.45),5.7,IF(AND(A151&lt;6.15,G151&lt;0.805,G151&gt;=0.26,H151&lt;16.284,F151&gt;=2.5,A151&gt;=5.45),4.967,IF(AND(A151&lt;4.65,H151&lt;12.227,B151&lt;3.45,A151&gt;=4.35,D151&lt;0.8,H151&gt;=6.799,A151&lt;5.45),1.333,IF(AND(A151&lt;4.85,H151&gt;=12.227,B151&lt;3.45,A151&gt;=4.35,D151&lt;0.8,H151&gt;=6.799,A151&lt;5.45),1.42,IF(AND(A151&gt;=4.85,H151&gt;=12.227,B151&lt;3.45,A151&gt;=4.35,D151&lt;0.8,H151&gt;=6.799,A151&lt;5.45),1.533,IF(AND(A151&lt;5.05,H151&lt;10.109,B151&gt;=3.45,A151&gt;=4.35,D151&lt;0.8,H151&gt;=6.799,A151&lt;5.45),1.4,IF(AND(A151&gt;=5.05,H151&lt;10.109,B151&gt;=3.45,A151&gt;=4.35,D151&lt;0.8,H151&gt;=6.799,A151&lt;5.45),1.5,IF(AND(G151&lt;0.14,H151&lt;13.531,B151&gt;=2.75,D151&gt;=1.35,H151&gt;=7.564,F151&lt;2.5,A151&gt;=5.45),4.7,IF(AND(G151&lt;0.187,H151&gt;=13.531,B151&gt;=2.75,D151&gt;=1.35,H151&gt;=7.564,F151&lt;2.5,A151&gt;=5.45),5,IF(AND(G151&gt;=0.187,H151&gt;=13.531,B151&gt;=2.75,D151&gt;=1.35,H151&gt;=7.564,F151&lt;2.5,A151&gt;=5.45),4.66,IF(AND(A151&lt;6.35,A151&gt;=6.15,G151&lt;0.805,G151&gt;=0.26,H151&lt;16.284,F151&gt;=2.5,A151&gt;=5.45),6,IF(AND(D151&lt;0.15,A151&gt;=4.65,H151&lt;12.227,B151&lt;3.45,A151&gt;=4.35,D151&lt;0.8,H151&gt;=6.799,A151&lt;5.45),1.5,IF(AND(H151&lt;10.723,G151&gt;=0.14,H151&lt;13.531,B151&gt;=2.75,D151&gt;=1.35,H151&gt;=7.564,F151&lt;2.5,A151&gt;=5.45),4.6,IF(AND(H151&gt;=10.723,G151&gt;=0.14,H151&lt;13.531,B151&gt;=2.75,D151&gt;=1.35,H151&gt;=7.564,F151&lt;2.5,A151&gt;=5.45),4.46,IF(AND(G151&lt;0.364,A151&gt;=6.35,A151&gt;=6.15,G151&lt;0.805,G151&gt;=0.26,H151&lt;16.284,F151&gt;=2.5,A151&gt;=5.45),5.28,IF(AND(A151&lt;5.1,D151&gt;=0.15,A151&gt;=4.65,H151&lt;12.227,B151&lt;3.45,A151&gt;=4.35,D151&lt;0.8,H151&gt;=6.799,A151&lt;5.45),1.36,IF(AND(A151&gt;=5.1,D151&gt;=0.15,A151&gt;=4.65,H151&lt;12.227,B151&lt;3.45,A151&gt;=4.35,D151&lt;0.8,H151&gt;=6.799,A151&lt;5.45),1.4,IF(AND(G151&gt;=0.6,G151&gt;=0.364,A151&gt;=6.35,A151&gt;=6.15,G151&lt;0.805,G151&gt;=0.26,H151&lt;16.284,F151&gt;=2.5,A151&gt;=5.45),5.1,IF(AND(A151&gt;=6.95,G151&lt;0.6,G151&gt;=0.364,A151&gt;=6.35,A151&gt;=6.15,G151&lt;0.805,G151&gt;=0.26,H151&lt;16.284,F151&gt;=2.5,A151&gt;=5.45),5.8,IF(AND(B151&lt;3.2,A151&lt;6.95,G151&lt;0.6,G151&gt;=0.364,A151&gt;=6.35,A151&gt;=6.15,G151&lt;0.805,G151&gt;=0.26,H151&lt;16.284,F151&gt;=2.5,A151&gt;=5.45),5.6,IF(AND(B151&gt;=3.2,A151&lt;6.95,G151&lt;0.6,G151&gt;=0.364,A151&gt;=6.35,A151&gt;=6.15,G151&lt;0.805,G151&gt;=0.26,H151&lt;16.284,F151&gt;=2.5,A151&gt;=5.45),5.7,"shouldnthappen"))))))))))))))))))))))))))))))))))</f>
        <v>5.02</v>
      </c>
      <c r="AI151" s="1" t="n">
        <f aca="false">IF(AND(B151&gt;=3.55,A151&lt;5.05,F151&lt;1.5),1,IF(AND(H151&gt;=13.436,A151&gt;=5.05,F151&lt;1.5),1.633,IF(AND(A151&lt;4.35,B151&lt;3.55,A151&lt;5.05,F151&lt;1.5),1.1,IF(AND(A151&lt;5.15,H151&lt;13.436,A151&gt;=5.05,F151&lt;1.5),1.6,IF(AND(G151&lt;0.837,D151&lt;1.2,B151&lt;2.65,F151&gt;=1.5),3.7,IF(AND(G151&gt;=0.837,D151&lt;1.2,B151&lt;2.65,F151&gt;=1.5),3,IF(AND(D151&lt;1.4,D151&gt;=1.2,B151&lt;2.65,F151&gt;=1.5),4.133,IF(AND(D151&gt;=1.4,D151&gt;=1.2,B151&lt;2.65,F151&gt;=1.5),4.633,IF(AND(G151&lt;0.302,A151&gt;=4.35,B151&lt;3.55,A151&lt;5.05,F151&lt;1.5),1.34,IF(AND(D151&gt;=0.3,A151&gt;=5.15,H151&lt;13.436,A151&gt;=5.05,F151&lt;1.5),1.5,IF(AND(G151&lt;0.233,G151&lt;0.265,D151&lt;1.55,B151&gt;=2.65,F151&gt;=1.5),4.56,IF(AND(G151&gt;=0.233,G151&lt;0.265,D151&lt;1.55,B151&gt;=2.65,F151&gt;=1.5),5.1,IF(AND(G151&lt;0.395,G151&gt;=0.265,D151&lt;1.55,B151&gt;=2.65,F151&gt;=1.5),4.025,IF(AND(H151&lt;13.935,A151&gt;=7.05,D151&gt;=1.55,B151&gt;=2.65,F151&gt;=1.5),6.12,IF(AND(H151&gt;=13.935,A151&gt;=7.05,D151&gt;=1.55,B151&gt;=2.65,F151&gt;=1.5),6.64,IF(AND(G151&gt;=0.858,G151&gt;=0.302,A151&gt;=4.35,B151&lt;3.55,A151&lt;5.05,F151&lt;1.5),1.3,IF(AND(H151&lt;6.543,D151&lt;0.3,A151&gt;=5.15,H151&lt;13.436,A151&gt;=5.05,F151&lt;1.5),1.4,IF(AND(H151&gt;=6.543,D151&lt;0.3,A151&gt;=5.15,H151&lt;13.436,A151&gt;=5.05,F151&lt;1.5),1.48,IF(AND(A151&lt;6.3,G151&gt;=0.395,G151&gt;=0.265,D151&lt;1.55,B151&gt;=2.65,F151&gt;=1.5),4.14,IF(AND(A151&gt;=6.3,G151&gt;=0.395,G151&gt;=0.265,D151&lt;1.55,B151&gt;=2.65,F151&gt;=1.5),4.767,IF(AND(G151&gt;=0.669,B151&lt;3.15,A151&lt;7.05,D151&gt;=1.55,B151&gt;=2.65,F151&gt;=1.5),5,IF(AND(H151&lt;9.459,G151&lt;0.858,G151&gt;=0.302,A151&gt;=4.35,B151&lt;3.55,A151&lt;5.05,F151&lt;1.5),1.4,IF(AND(H151&gt;=9.459,G151&lt;0.858,G151&gt;=0.302,A151&gt;=4.35,B151&lt;3.55,A151&lt;5.05,F151&lt;1.5),1.6,IF(AND(G151&gt;=0.433,G151&lt;0.669,B151&lt;3.15,A151&lt;7.05,D151&gt;=1.55,B151&gt;=2.65,F151&gt;=1.5),5.68,IF(AND(G151&lt;0.481,H151&lt;10.257,B151&gt;=3.15,A151&lt;7.05,D151&gt;=1.55,B151&gt;=2.65,F151&gt;=1.5),5.7,IF(AND(G151&gt;=0.481,H151&lt;10.257,B151&gt;=3.15,A151&lt;7.05,D151&gt;=1.55,B151&gt;=2.65,F151&gt;=1.5),5.9,IF(AND(D151&lt;2.15,H151&gt;=10.257,B151&gt;=3.15,A151&lt;7.05,D151&gt;=1.55,B151&gt;=2.65,F151&gt;=1.5),5.1,IF(AND(D151&gt;=2.15,H151&gt;=10.257,B151&gt;=3.15,A151&lt;7.05,D151&gt;=1.55,B151&gt;=2.65,F151&gt;=1.5),5.42,IF(AND(G151&lt;0.098,G151&lt;0.433,G151&lt;0.669,B151&lt;3.15,A151&lt;7.05,D151&gt;=1.55,B151&gt;=2.65,F151&gt;=1.5),5.567,IF(AND(D151&lt;1.8,G151&gt;=0.098,G151&lt;0.433,G151&lt;0.669,B151&lt;3.15,A151&lt;7.05,D151&gt;=1.55,B151&gt;=2.65,F151&gt;=1.5),5.033,IF(AND(G151&gt;=0.312,D151&gt;=1.8,G151&gt;=0.098,G151&lt;0.433,G151&lt;0.669,B151&lt;3.15,A151&lt;7.05,D151&gt;=1.55,B151&gt;=2.65,F151&gt;=1.5),5.4,IF(AND(H151&lt;9.002,G151&lt;0.312,D151&gt;=1.8,G151&gt;=0.098,G151&lt;0.433,G151&lt;0.669,B151&lt;3.15,A151&lt;7.05,D151&gt;=1.55,B151&gt;=2.65,F151&gt;=1.5),5.1,IF(AND(H151&gt;=9.002,G151&lt;0.312,D151&gt;=1.8,G151&gt;=0.098,G151&lt;0.433,G151&lt;0.669,B151&lt;3.15,A151&lt;7.05,D151&gt;=1.55,B151&gt;=2.65,F151&gt;=1.5),5.26,"shouldnthappen")))))))))))))))))))))))))))))))))</f>
        <v>5.42</v>
      </c>
      <c r="AJ151" s="1" t="n">
        <f aca="false">IF(AND(A151&gt;=5.25,D151&gt;=0.35,D151&lt;0.8),1.433,IF(AND(F151&gt;=2.5,H151&lt;6.927,D151&gt;=0.8),5.1,IF(AND(H151&lt;5.85,B151&lt;3.65,D151&lt;0.35,D151&lt;0.8),1,IF(AND(A151&lt;5.55,B151&gt;=3.65,D151&lt;0.35,D151&lt;0.8),1.5,IF(AND(A151&gt;=5.55,B151&gt;=3.65,D151&lt;0.35,D151&lt;0.8),1.7,IF(AND(H151&lt;7.949,A151&lt;5.25,D151&gt;=0.35,D151&lt;0.8),1.9,IF(AND(H151&gt;=7.949,A151&lt;5.25,D151&gt;=0.35,D151&lt;0.8),1.54,IF(AND(A151&lt;5.55,F151&lt;2.5,H151&lt;6.927,D151&gt;=0.8),3.98,IF(AND(A151&gt;=5.55,F151&lt;2.5,H151&lt;6.927,D151&gt;=0.8),4.1,IF(AND(A151&gt;=7.25,D151&gt;=1.55,H151&gt;=6.927,D151&gt;=0.8),6.65,IF(AND(A151&lt;5.75,D151&lt;1.2,D151&lt;1.55,H151&gt;=6.927,D151&gt;=0.8),3.62,IF(AND(A151&gt;=5.75,D151&lt;1.2,D151&lt;1.55,H151&gt;=6.927,D151&gt;=0.8),4.1,IF(AND(G151&lt;0.175,A151&lt;4.8,H151&gt;=5.85,B151&lt;3.65,D151&lt;0.35,D151&lt;0.8),1.5,IF(AND(G151&gt;=0.175,A151&lt;4.8,H151&gt;=5.85,B151&lt;3.65,D151&lt;0.35,D151&lt;0.8),1.3,IF(AND(A151&gt;=5.05,A151&gt;=4.8,H151&gt;=5.85,B151&lt;3.65,D151&lt;0.35,D151&lt;0.8),1.5,IF(AND(G151&gt;=0.735,A151&lt;6.25,D151&gt;=1.2,D151&lt;1.55,H151&gt;=6.927,D151&gt;=0.8),4,IF(AND(H151&lt;10.464,A151&lt;6.2,A151&lt;7.25,D151&gt;=1.55,H151&gt;=6.927,D151&gt;=0.8),5.1,IF(AND(H151&gt;=10.464,A151&lt;6.2,A151&lt;7.25,D151&gt;=1.55,H151&gt;=6.927,D151&gt;=0.8),4.9,IF(AND(G151&lt;0.418,A151&lt;5.05,A151&gt;=4.8,H151&gt;=5.85,B151&lt;3.65,D151&lt;0.35,D151&lt;0.8),1.48,IF(AND(G151&gt;=0.418,A151&lt;5.05,A151&gt;=4.8,H151&gt;=5.85,B151&lt;3.65,D151&lt;0.35,D151&lt;0.8),1.3,IF(AND(B151&lt;2.75,G151&lt;0.735,A151&lt;6.25,D151&gt;=1.2,D151&lt;1.55,H151&gt;=6.927,D151&gt;=0.8),4.35,IF(AND(H151&lt;15.422,D151&lt;1.45,A151&gt;=6.25,D151&gt;=1.2,D151&lt;1.55,H151&gt;=6.927,D151&gt;=0.8),4.375,IF(AND(H151&gt;=15.422,D151&lt;1.45,A151&gt;=6.25,D151&gt;=1.2,D151&lt;1.55,H151&gt;=6.927,D151&gt;=0.8),4.7,IF(AND(A151&lt;6.4,D151&gt;=1.45,A151&gt;=6.25,D151&gt;=1.2,D151&lt;1.55,H151&gt;=6.927,D151&gt;=0.8),5.1,IF(AND(G151&gt;=0.576,D151&lt;2.15,A151&gt;=6.2,A151&lt;7.25,D151&gt;=1.55,H151&gt;=6.927,D151&gt;=0.8),5.1,IF(AND(G151&lt;0.537,D151&gt;=2.15,A151&gt;=6.2,A151&lt;7.25,D151&gt;=1.55,H151&gt;=6.927,D151&gt;=0.8),5.533,IF(AND(G151&gt;=0.537,D151&gt;=2.15,A151&gt;=6.2,A151&lt;7.25,D151&gt;=1.55,H151&gt;=6.927,D151&gt;=0.8),5.9,IF(AND(D151&lt;1.45,B151&gt;=2.75,G151&lt;0.735,A151&lt;6.25,D151&gt;=1.2,D151&lt;1.55,H151&gt;=6.927,D151&gt;=0.8),4.6,IF(AND(D151&gt;=1.45,B151&gt;=2.75,G151&lt;0.735,A151&lt;6.25,D151&gt;=1.2,D151&lt;1.55,H151&gt;=6.927,D151&gt;=0.8),4.5,IF(AND(H151&lt;12.582,A151&gt;=6.4,D151&gt;=1.45,A151&gt;=6.25,D151&gt;=1.2,D151&lt;1.55,H151&gt;=6.927,D151&gt;=0.8),4.66,IF(AND(H151&gt;=12.582,A151&gt;=6.4,D151&gt;=1.45,A151&gt;=6.25,D151&gt;=1.2,D151&lt;1.55,H151&gt;=6.927,D151&gt;=0.8),4.9,IF(AND(B151&lt;2.75,G151&lt;0.576,D151&lt;2.15,A151&gt;=6.2,A151&lt;7.25,D151&gt;=1.55,H151&gt;=6.927,D151&gt;=0.8),5.3,IF(AND(G151&gt;=0.395,B151&gt;=2.75,G151&lt;0.576,D151&lt;2.15,A151&gt;=6.2,A151&lt;7.25,D151&gt;=1.55,H151&gt;=6.927,D151&gt;=0.8),5.6,IF(AND(D151&gt;=1.9,G151&lt;0.395,B151&gt;=2.75,G151&lt;0.576,D151&lt;2.15,A151&gt;=6.2,A151&lt;7.25,D151&gt;=1.55,H151&gt;=6.927,D151&gt;=0.8),5.333,IF(AND(B151&lt;2.95,D151&lt;1.9,G151&lt;0.395,B151&gt;=2.75,G151&lt;0.576,D151&lt;2.15,A151&gt;=6.2,A151&lt;7.25,D151&gt;=1.55,H151&gt;=6.927,D151&gt;=0.8),5.6,IF(AND(B151&gt;=2.95,D151&lt;1.9,G151&lt;0.395,B151&gt;=2.75,G151&lt;0.576,D151&lt;2.15,A151&gt;=6.2,A151&lt;7.25,D151&gt;=1.55,H151&gt;=6.927,D151&gt;=0.8),5.5,"shouldnthappen"))))))))))))))))))))))))))))))))))))</f>
        <v>5.9</v>
      </c>
      <c r="AK151" s="1" t="n">
        <f aca="false">IF(AND(H151&lt;5.85,B151&lt;3.65,F151&lt;1.5),1,IF(AND(B151&gt;=3.95,B151&gt;=3.65,F151&lt;1.5),1.433,IF(AND(A151&lt;5.15,F151&lt;2.5,F151&gt;=1.5),3.075,IF(AND(D151&gt;=0.35,H151&gt;=5.85,B151&lt;3.65,F151&lt;1.5),1.5,IF(AND(G151&lt;0.168,B151&lt;3.95,B151&gt;=3.65,F151&lt;1.5),1.7,IF(AND(H151&lt;5.767,A151&lt;7.25,F151&gt;=2.5,F151&gt;=1.5),4.5,IF(AND(D151&lt;1.9,A151&gt;=7.25,F151&gt;=2.5,F151&gt;=1.5),6.3,IF(AND(D151&gt;=1.9,A151&gt;=7.25,F151&gt;=2.5,F151&gt;=1.5),6.575,IF(AND(B151&lt;3.75,G151&gt;=0.168,B151&lt;3.95,B151&gt;=3.65,F151&lt;1.5),1.5,IF(AND(B151&gt;=3.75,G151&gt;=0.168,B151&lt;3.95,B151&gt;=3.65,F151&lt;1.5),1.6,IF(AND(D151&gt;=1.35,A151&lt;6.15,A151&gt;=5.15,F151&lt;2.5,F151&gt;=1.5),4.42,IF(AND(D151&lt;1.4,A151&gt;=6.15,A151&gt;=5.15,F151&lt;2.5,F151&gt;=1.5),4.5,IF(AND(D151&gt;=1.4,A151&gt;=6.15,A151&gt;=5.15,F151&lt;2.5,F151&gt;=1.5),4.675,IF(AND(D151&lt;0.15,H151&lt;11.218,D151&lt;0.35,H151&gt;=5.85,B151&lt;3.65,F151&lt;1.5),1.5,IF(AND(D151&lt;0.15,H151&gt;=11.218,D151&lt;0.35,H151&gt;=5.85,B151&lt;3.65,F151&lt;1.5),1.1,IF(AND(B151&lt;2.7,D151&lt;1.35,A151&lt;6.15,A151&gt;=5.15,F151&lt;2.5,F151&gt;=1.5),3.82,IF(AND(A151&lt;6.15,G151&gt;=0.755,H151&gt;=5.767,A151&lt;7.25,F151&gt;=2.5,F151&gt;=1.5),4.98,IF(AND(A151&gt;=6.15,G151&gt;=0.755,H151&gt;=5.767,A151&lt;7.25,F151&gt;=2.5,F151&gt;=1.5),5.3,IF(AND(B151&lt;3.4,D151&gt;=0.15,H151&lt;11.218,D151&lt;0.35,H151&gt;=5.85,B151&lt;3.65,F151&lt;1.5),1.4,IF(AND(B151&gt;=3.4,D151&gt;=0.15,H151&lt;11.218,D151&lt;0.35,H151&gt;=5.85,B151&lt;3.65,F151&lt;1.5),1.3,IF(AND(H151&lt;11.731,D151&gt;=0.15,H151&gt;=11.218,D151&lt;0.35,H151&gt;=5.85,B151&lt;3.65,F151&lt;1.5),1.2,IF(AND(H151&lt;9.053,B151&gt;=2.7,D151&lt;1.35,A151&lt;6.15,A151&gt;=5.15,F151&lt;2.5,F151&gt;=1.5),3.85,IF(AND(D151&gt;=2.1,B151&lt;2.85,G151&lt;0.755,H151&gt;=5.767,A151&lt;7.25,F151&gt;=2.5,F151&gt;=1.5),5.6,IF(AND(D151&gt;=2.45,B151&gt;=2.85,G151&lt;0.755,H151&gt;=5.767,A151&lt;7.25,F151&gt;=2.5,F151&gt;=1.5),5.8,IF(AND(B151&gt;=3.45,H151&gt;=11.731,D151&gt;=0.15,H151&gt;=11.218,D151&lt;0.35,H151&gt;=5.85,B151&lt;3.65,F151&lt;1.5),1.3,IF(AND(A151&lt;5.9,H151&gt;=9.053,B151&gt;=2.7,D151&lt;1.35,A151&lt;6.15,A151&gt;=5.15,F151&lt;2.5,F151&gt;=1.5),4.3,IF(AND(A151&gt;=5.9,H151&gt;=9.053,B151&gt;=2.7,D151&lt;1.35,A151&lt;6.15,A151&gt;=5.15,F151&lt;2.5,F151&gt;=1.5),4,IF(AND(G151&gt;=0.519,D151&lt;2.1,B151&lt;2.85,G151&lt;0.755,H151&gt;=5.767,A151&lt;7.25,F151&gt;=2.5,F151&gt;=1.5),4.9,IF(AND(A151&gt;=7.05,D151&lt;2.45,B151&gt;=2.85,G151&lt;0.755,H151&gt;=5.767,A151&lt;7.25,F151&gt;=2.5,F151&gt;=1.5),5.8,IF(AND(H151&lt;14.396,B151&lt;3.45,H151&gt;=11.731,D151&gt;=0.15,H151&gt;=11.218,D151&lt;0.35,H151&gt;=5.85,B151&lt;3.65,F151&lt;1.5),1.44,IF(AND(H151&gt;=14.396,B151&lt;3.45,H151&gt;=11.731,D151&gt;=0.15,H151&gt;=11.218,D151&lt;0.35,H151&gt;=5.85,B151&lt;3.65,F151&lt;1.5),1.3,IF(AND(G151&lt;0.282,G151&lt;0.519,D151&lt;2.1,B151&lt;2.85,G151&lt;0.755,H151&gt;=5.767,A151&lt;7.25,F151&gt;=2.5,F151&gt;=1.5),5.1,IF(AND(G151&gt;=0.282,G151&lt;0.519,D151&lt;2.1,B151&lt;2.85,G151&lt;0.755,H151&gt;=5.767,A151&lt;7.25,F151&gt;=2.5,F151&gt;=1.5),5.3,IF(AND(A151&lt;6.4,D151&lt;1.9,A151&lt;7.05,D151&lt;2.45,B151&gt;=2.85,G151&lt;0.755,H151&gt;=5.767,A151&lt;7.25,F151&gt;=2.5,F151&gt;=1.5),5.6,IF(AND(A151&gt;=6.4,D151&lt;1.9,A151&lt;7.05,D151&lt;2.45,B151&gt;=2.85,G151&lt;0.755,H151&gt;=5.767,A151&lt;7.25,F151&gt;=2.5,F151&gt;=1.5),5.5,IF(AND(H151&lt;8.884,D151&gt;=1.9,A151&lt;7.05,D151&lt;2.45,B151&gt;=2.85,G151&lt;0.755,H151&gt;=5.767,A151&lt;7.25,F151&gt;=2.5,F151&gt;=1.5),5.3,IF(AND(H151&gt;=8.884,D151&gt;=1.9,A151&lt;7.05,D151&lt;2.45,B151&gt;=2.85,G151&lt;0.755,H151&gt;=5.767,A151&lt;7.25,F151&gt;=2.5,F151&gt;=1.5),5.52,"shouldnthappen")))))))))))))))))))))))))))))))))))))</f>
        <v>5.3</v>
      </c>
      <c r="AL151" s="1" t="n">
        <f aca="false">IF(AND(H151&lt;5.85,A151&lt;5.05,D151&lt;0.8),1,IF(AND(B151&lt;3.35,A151&gt;=5.05,D151&lt;0.8),1.7,IF(AND(D151&gt;=2.45,F151&gt;=2.5,D151&gt;=0.8),6.05,IF(AND(H151&gt;=11.218,H151&gt;=5.85,A151&lt;5.05,D151&lt;0.8),1.28,IF(AND(G151&gt;=0.948,B151&gt;=3.35,A151&gt;=5.05,D151&lt;0.8),1.7,IF(AND(G151&gt;=0.423,H151&lt;11.218,H151&gt;=5.85,A151&lt;5.05,D151&lt;0.8),1.3,IF(AND(B151&lt;3.6,G151&lt;0.948,B151&gt;=3.35,A151&gt;=5.05,D151&lt;0.8),1.4,IF(AND(H151&lt;10.258,D151&lt;1.15,A151&lt;5.9,F151&lt;2.5,D151&gt;=0.8),3.36,IF(AND(H151&gt;=10.258,D151&lt;1.15,A151&lt;5.9,F151&lt;2.5,D151&gt;=0.8),3.9,IF(AND(A151&lt;5.3,D151&gt;=1.15,A151&lt;5.9,F151&lt;2.5,D151&gt;=0.8),3.9,IF(AND(D151&lt;1.55,B151&lt;2.75,A151&gt;=5.9,F151&lt;2.5,D151&gt;=0.8),4.64,IF(AND(D151&gt;=1.55,B151&lt;2.75,A151&gt;=5.9,F151&lt;2.5,D151&gt;=0.8),5.1,IF(AND(D151&gt;=1.6,B151&gt;=2.75,A151&gt;=5.9,F151&lt;2.5,D151&gt;=0.8),5,IF(AND(H151&lt;5.767,H151&lt;8.598,D151&lt;2.45,F151&gt;=2.5,D151&gt;=0.8),4.5,IF(AND(A151&lt;6.25,H151&gt;=8.598,D151&lt;2.45,F151&gt;=2.5,D151&gt;=0.8),5.02,IF(AND(B151&lt;3.55,G151&lt;0.423,H151&lt;11.218,H151&gt;=5.85,A151&lt;5.05,D151&lt;0.8),1.525,IF(AND(B151&gt;=3.55,G151&lt;0.423,H151&lt;11.218,H151&gt;=5.85,A151&lt;5.05,D151&lt;0.8),1.4,IF(AND(H151&gt;=13.932,B151&gt;=3.6,G151&lt;0.948,B151&gt;=3.35,A151&gt;=5.05,D151&lt;0.8),1.65,IF(AND(G151&gt;=0.652,A151&gt;=5.3,D151&gt;=1.15,A151&lt;5.9,F151&lt;2.5,D151&gt;=0.8),3.8,IF(AND(D151&lt;1.35,D151&lt;1.6,B151&gt;=2.75,A151&gt;=5.9,F151&lt;2.5,D151&gt;=0.8),4.42,IF(AND(H151&lt;6.656,H151&gt;=5.767,H151&lt;8.598,D151&lt;2.45,F151&gt;=2.5,D151&gt;=0.8),5.033,IF(AND(H151&gt;=6.656,H151&gt;=5.767,H151&lt;8.598,D151&lt;2.45,F151&gt;=2.5,D151&gt;=0.8),5.1,IF(AND(G151&gt;=0.885,A151&gt;=6.25,H151&gt;=8.598,D151&lt;2.45,F151&gt;=2.5,D151&gt;=0.8),5.2,IF(AND(H151&lt;6.926,H151&lt;13.932,B151&gt;=3.6,G151&lt;0.948,B151&gt;=3.35,A151&gt;=5.05,D151&lt;0.8),1.433,IF(AND(H151&gt;=6.926,H151&lt;13.932,B151&gt;=3.6,G151&lt;0.948,B151&gt;=3.35,A151&gt;=5.05,D151&lt;0.8),1.5,IF(AND(A151&lt;5.65,G151&lt;0.652,A151&gt;=5.3,D151&gt;=1.15,A151&lt;5.9,F151&lt;2.5,D151&gt;=0.8),4.36,IF(AND(A151&gt;=5.65,G151&lt;0.652,A151&gt;=5.3,D151&gt;=1.15,A151&lt;5.9,F151&lt;2.5,D151&gt;=0.8),4.2,IF(AND(H151&gt;=13.561,D151&gt;=1.35,D151&lt;1.6,B151&gt;=2.75,A151&gt;=5.9,F151&lt;2.5,D151&gt;=0.8),4.767,IF(AND(H151&lt;9.091,G151&lt;0.885,A151&gt;=6.25,H151&gt;=8.598,D151&lt;2.45,F151&gt;=2.5,D151&gt;=0.8),6.3,IF(AND(H151&gt;=12.206,H151&lt;13.561,D151&gt;=1.35,D151&lt;1.6,B151&gt;=2.75,A151&gt;=5.9,F151&lt;2.5,D151&gt;=0.8),4.4,IF(AND(D151&gt;=2.25,H151&gt;=9.091,G151&lt;0.885,A151&gt;=6.25,H151&gt;=8.598,D151&lt;2.45,F151&gt;=2.5,D151&gt;=0.8),5.9,IF(AND(B151&lt;3.05,H151&lt;12.206,H151&lt;13.561,D151&gt;=1.35,D151&lt;1.6,B151&gt;=2.75,A151&gt;=5.9,F151&lt;2.5,D151&gt;=0.8),4.6,IF(AND(B151&gt;=3.05,H151&lt;12.206,H151&lt;13.561,D151&gt;=1.35,D151&lt;1.6,B151&gt;=2.75,A151&gt;=5.9,F151&lt;2.5,D151&gt;=0.8),4.7,IF(AND(G151&gt;=0.596,D151&lt;2.25,H151&gt;=9.091,G151&lt;0.885,A151&gt;=6.25,H151&gt;=8.598,D151&lt;2.45,F151&gt;=2.5,D151&gt;=0.8),5.1,IF(AND(G151&gt;=0.379,G151&lt;0.596,D151&lt;2.25,H151&gt;=9.091,G151&lt;0.885,A151&gt;=6.25,H151&gt;=8.598,D151&lt;2.45,F151&gt;=2.5,D151&gt;=0.8),5.767,IF(AND(D151&lt;2.15,G151&lt;0.379,G151&lt;0.596,D151&lt;2.25,H151&gt;=9.091,G151&lt;0.885,A151&gt;=6.25,H151&gt;=8.598,D151&lt;2.45,F151&gt;=2.5,D151&gt;=0.8),5.4,IF(AND(D151&gt;=2.15,G151&lt;0.379,G151&lt;0.596,D151&lt;2.25,H151&gt;=9.091,G151&lt;0.885,A151&gt;=6.25,H151&gt;=8.598,D151&lt;2.45,F151&gt;=2.5,D151&gt;=0.8),5.6,"shouldnthappen")))))))))))))))))))))))))))))))))))))</f>
        <v>5.02</v>
      </c>
      <c r="AM151" s="1" t="n">
        <f aca="false">IF(AND(H151&lt;5.245,D151&lt;0.8),1,IF(AND(A151&lt;4.5,H151&gt;=5.245,D151&lt;0.8),1.35,IF(AND(D151&gt;=0.5,A151&gt;=4.5,H151&gt;=5.245,D151&lt;0.8),1.6,IF(AND(H151&lt;7.25,B151&lt;2.6,A151&lt;6.15,D151&gt;=0.8),4.375,IF(AND(H151&gt;=7.25,B151&lt;2.6,A151&lt;6.15,D151&gt;=0.8),3.075,IF(AND(H151&lt;13.935,A151&gt;=7.05,A151&gt;=6.15,D151&gt;=0.8),6.067,IF(AND(H151&gt;=13.935,A151&gt;=7.05,A151&gt;=6.15,D151&gt;=0.8),6.525,IF(AND(G151&gt;=0.948,D151&lt;0.5,A151&gt;=4.5,H151&gt;=5.245,D151&lt;0.8),1.7,IF(AND(G151&lt;0.568,D151&gt;=1.55,B151&gt;=2.6,A151&lt;6.15,D151&gt;=0.8),5.1,IF(AND(G151&gt;=0.568,D151&gt;=1.55,B151&gt;=2.6,A151&lt;6.15,D151&gt;=0.8),5,IF(AND(A151&gt;=6.6,B151&gt;=3.15,A151&lt;7.05,A151&gt;=6.15,D151&gt;=0.8),5.78,IF(AND(G151&lt;0.165,G151&lt;0.273,D151&lt;1.55,B151&gt;=2.6,A151&lt;6.15,D151&gt;=0.8),4.1,IF(AND(G151&gt;=0.165,G151&lt;0.273,D151&lt;1.55,B151&gt;=2.6,A151&lt;6.15,D151&gt;=0.8),4.5,IF(AND(D151&lt;1.35,G151&gt;=0.273,D151&lt;1.55,B151&gt;=2.6,A151&lt;6.15,D151&gt;=0.8),4.08,IF(AND(D151&gt;=1.35,G151&gt;=0.273,D151&lt;1.55,B151&gt;=2.6,A151&lt;6.15,D151&gt;=0.8),4.4,IF(AND(D151&lt;1.45,F151&lt;2.5,B151&lt;3.15,A151&lt;7.05,A151&gt;=6.15,D151&gt;=0.8),4.38,IF(AND(D151&gt;=1.45,F151&lt;2.5,B151&lt;3.15,A151&lt;7.05,A151&gt;=6.15,D151&gt;=0.8),4.75,IF(AND(D151&gt;=2.25,F151&gt;=2.5,B151&lt;3.15,A151&lt;7.05,A151&gt;=6.15,D151&gt;=0.8),5.16,IF(AND(H151&lt;11.488,A151&lt;6.6,B151&gt;=3.15,A151&lt;7.05,A151&gt;=6.15,D151&gt;=0.8),6,IF(AND(H151&gt;=14.396,D151&lt;0.25,G151&lt;0.948,D151&lt;0.5,A151&gt;=4.5,H151&gt;=5.245,D151&lt;0.8),1.3,IF(AND(A151&gt;=5.55,D151&gt;=0.25,G151&lt;0.948,D151&lt;0.5,A151&gt;=4.5,H151&gt;=5.245,D151&lt;0.8),1.7,IF(AND(D151&lt;1.85,D151&lt;2.25,F151&gt;=2.5,B151&lt;3.15,A151&lt;7.05,A151&gt;=6.15,D151&gt;=0.8),5.6,IF(AND(G151&lt;0.669,H151&gt;=11.488,A151&lt;6.6,B151&gt;=3.15,A151&lt;7.05,A151&gt;=6.15,D151&gt;=0.8),4.7,IF(AND(G151&gt;=0.669,H151&gt;=11.488,A151&lt;6.6,B151&gt;=3.15,A151&lt;7.05,A151&gt;=6.15,D151&gt;=0.8),5.22,IF(AND(H151&lt;6.543,H151&lt;14.396,D151&lt;0.25,G151&lt;0.948,D151&lt;0.5,A151&gt;=4.5,H151&gt;=5.245,D151&lt;0.8),1.4,IF(AND(A151&lt;4.95,A151&lt;5.55,D151&gt;=0.25,G151&lt;0.948,D151&lt;0.5,A151&gt;=4.5,H151&gt;=5.245,D151&lt;0.8),1.4,IF(AND(A151&gt;=4.95,A151&lt;5.55,D151&gt;=0.25,G151&lt;0.948,D151&lt;0.5,A151&gt;=4.5,H151&gt;=5.245,D151&lt;0.8),1.48,IF(AND(H151&lt;10.667,D151&gt;=1.85,D151&lt;2.25,F151&gt;=2.5,B151&lt;3.15,A151&lt;7.05,A151&gt;=6.15,D151&gt;=0.8),5.25,IF(AND(H151&gt;=10.667,D151&gt;=1.85,D151&lt;2.25,F151&gt;=2.5,B151&lt;3.15,A151&lt;7.05,A151&gt;=6.15,D151&gt;=0.8),5.55,IF(AND(G151&lt;0.063,H151&gt;=6.543,H151&lt;14.396,D151&lt;0.25,G151&lt;0.948,D151&lt;0.5,A151&gt;=4.5,H151&gt;=5.245,D151&lt;0.8),1.4,IF(AND(H151&lt;9.212,G151&gt;=0.063,H151&gt;=6.543,H151&lt;14.396,D151&lt;0.25,G151&lt;0.948,D151&lt;0.5,A151&gt;=4.5,H151&gt;=5.245,D151&lt;0.8),1.475,IF(AND(H151&gt;=9.212,G151&gt;=0.063,H151&gt;=6.543,H151&lt;14.396,D151&lt;0.25,G151&lt;0.948,D151&lt;0.5,A151&gt;=4.5,H151&gt;=5.245,D151&lt;0.8),1.5,"shouldnthappen"))))))))))))))))))))))))))))))))</f>
        <v>5.22</v>
      </c>
      <c r="AN151" s="1" t="n">
        <f aca="false">IF(AND(D151&lt;0.7,A151&gt;=5.55),1.633,IF(AND(G151&lt;0.38,B151&lt;2.8,A151&lt;5.55),4.3,IF(AND(G151&gt;=0.38,B151&lt;2.8,A151&lt;5.55),3.325,IF(AND(D151&gt;=0.35,B151&gt;=2.8,A151&lt;5.55),1.6,IF(AND(B151&gt;=3.4,A151&lt;4.8,D151&lt;0.35,B151&gt;=2.8,A151&lt;5.55),1,IF(AND(H151&gt;=11.789,A151&lt;5.9,D151&lt;1.55,D151&gt;=0.7,A151&gt;=5.55),4.325,IF(AND(F151&gt;=2.5,A151&gt;=5.9,D151&lt;1.55,D151&gt;=0.7,A151&gt;=5.55),5.05,IF(AND(D151&lt;1.9,A151&gt;=7.25,D151&gt;=1.55,D151&gt;=0.7,A151&gt;=5.55),6.3,IF(AND(D151&gt;=1.9,A151&gt;=7.25,D151&gt;=1.55,D151&gt;=0.7,A151&gt;=5.55),6.4,IF(AND(A151&lt;4.35,B151&lt;3.4,A151&lt;4.8,D151&lt;0.35,B151&gt;=2.8,A151&lt;5.55),1.1,IF(AND(G151&gt;=0.934,B151&lt;3.45,A151&gt;=4.8,D151&lt;0.35,B151&gt;=2.8,A151&lt;5.55),1.7,IF(AND(H151&gt;=14.877,B151&gt;=3.45,A151&gt;=4.8,D151&lt;0.35,B151&gt;=2.8,A151&lt;5.55),1.3,IF(AND(B151&lt;2.6,H151&lt;11.789,A151&lt;5.9,D151&lt;1.55,D151&gt;=0.7,A151&gt;=5.55),3.9,IF(AND(B151&gt;=2.6,H151&lt;11.789,A151&lt;5.9,D151&lt;1.55,D151&gt;=0.7,A151&gt;=5.55),4.26,IF(AND(A151&lt;6.6,F151&lt;2.5,A151&gt;=5.9,D151&lt;1.55,D151&gt;=0.7,A151&gt;=5.55),4.625,IF(AND(A151&gt;=6.6,F151&lt;2.5,A151&gt;=5.9,D151&lt;1.55,D151&gt;=0.7,A151&gt;=5.55),4.475,IF(AND(B151&lt;2.6,D151&lt;2.05,A151&lt;7.25,D151&gt;=1.55,D151&gt;=0.7,A151&gt;=5.55),5.8,IF(AND(G151&gt;=0.743,D151&gt;=2.05,A151&lt;7.25,D151&gt;=1.55,D151&gt;=0.7,A151&gt;=5.55),5.1,IF(AND(G151&lt;0.422,A151&gt;=4.35,B151&lt;3.4,A151&lt;4.8,D151&lt;0.35,B151&gt;=2.8,A151&lt;5.55),1.367,IF(AND(G151&gt;=0.422,A151&gt;=4.35,B151&lt;3.4,A151&lt;4.8,D151&lt;0.35,B151&gt;=2.8,A151&lt;5.55),1.3,IF(AND(A151&lt;5.05,G151&lt;0.934,B151&lt;3.45,A151&gt;=4.8,D151&lt;0.35,B151&gt;=2.8,A151&lt;5.55),1.525,IF(AND(A151&gt;=5.05,G151&lt;0.934,B151&lt;3.45,A151&gt;=4.8,D151&lt;0.35,B151&gt;=2.8,A151&lt;5.55),1.5,IF(AND(G151&gt;=0.585,H151&lt;14.877,B151&gt;=3.45,A151&gt;=4.8,D151&lt;0.35,B151&gt;=2.8,A151&lt;5.55),1.54,IF(AND(G151&gt;=0.537,G151&lt;0.743,D151&gt;=2.05,A151&lt;7.25,D151&gt;=1.55,D151&gt;=0.7,A151&gt;=5.55),5.833,IF(AND(D151&gt;=0.25,G151&lt;0.585,H151&lt;14.877,B151&gt;=3.45,A151&gt;=4.8,D151&lt;0.35,B151&gt;=2.8,A151&lt;5.55),1.367,IF(AND(D151&lt;1.75,H151&lt;13.795,B151&gt;=2.6,D151&lt;2.05,A151&lt;7.25,D151&gt;=1.55,D151&gt;=0.7,A151&gt;=5.55),5.45,IF(AND(B151&lt;2.85,H151&gt;=13.795,B151&gt;=2.6,D151&lt;2.05,A151&lt;7.25,D151&gt;=1.55,D151&gt;=0.7,A151&gt;=5.55),5.1,IF(AND(B151&gt;=2.85,H151&gt;=13.795,B151&gt;=2.6,D151&lt;2.05,A151&lt;7.25,D151&gt;=1.55,D151&gt;=0.7,A151&gt;=5.55),4.82,IF(AND(G151&lt;0.353,G151&lt;0.537,G151&lt;0.743,D151&gt;=2.05,A151&lt;7.25,D151&gt;=1.55,D151&gt;=0.7,A151&gt;=5.55),5.425,IF(AND(G151&gt;=0.353,G151&lt;0.537,G151&lt;0.743,D151&gt;=2.05,A151&lt;7.25,D151&gt;=1.55,D151&gt;=0.7,A151&gt;=5.55),5.62,IF(AND(G151&lt;0.311,D151&lt;0.25,G151&lt;0.585,H151&lt;14.877,B151&gt;=3.45,A151&gt;=4.8,D151&lt;0.35,B151&gt;=2.8,A151&lt;5.55),1.5,IF(AND(G151&gt;=0.311,D151&lt;0.25,G151&lt;0.585,H151&lt;14.877,B151&gt;=3.45,A151&gt;=4.8,D151&lt;0.35,B151&gt;=2.8,A151&lt;5.55),1.4,IF(AND(B151&gt;=3.1,D151&gt;=1.75,H151&lt;13.795,B151&gt;=2.6,D151&lt;2.05,A151&lt;7.25,D151&gt;=1.55,D151&gt;=0.7,A151&gt;=5.55),5.1,IF(AND(B151&lt;2.85,B151&lt;3.1,D151&gt;=1.75,H151&lt;13.795,B151&gt;=2.6,D151&lt;2.05,A151&lt;7.25,D151&gt;=1.55,D151&gt;=0.7,A151&gt;=5.55),5.2,IF(AND(B151&gt;=2.85,B151&lt;3.1,D151&gt;=1.75,H151&lt;13.795,B151&gt;=2.6,D151&lt;2.05,A151&lt;7.25,D151&gt;=1.55,D151&gt;=0.7,A151&gt;=5.55),5.2,"shouldnthappen")))))))))))))))))))))))))))))))))))</f>
        <v>5.1</v>
      </c>
      <c r="AO151" s="1" t="n">
        <f aca="false">IF(AND(H151&gt;=14.529,G151&lt;0.633,D151&lt;0.8),1.3,IF(AND(A151&lt;5.05,G151&gt;=0.633,D151&lt;0.8),1.35,IF(AND(H151&gt;=14.379,H151&lt;14.529,G151&lt;0.633,D151&lt;0.8),1.7,IF(AND(B151&lt;3.35,A151&gt;=5.05,G151&gt;=0.633,D151&lt;0.8),1.7,IF(AND(D151&gt;=1.45,A151&lt;5.95,F151&lt;2.5,D151&gt;=0.8),4.5,IF(AND(D151&lt;1.35,A151&gt;=5.95,F151&lt;2.5,D151&gt;=0.8),4,IF(AND(D151&lt;1.85,G151&gt;=0.845,F151&gt;=2.5,D151&gt;=0.8),4.8,IF(AND(B151&gt;=4.3,H151&lt;14.379,H151&lt;14.529,G151&lt;0.633,D151&lt;0.8),1.5,IF(AND(A151&lt;5.25,B151&gt;=3.35,A151&gt;=5.05,G151&gt;=0.633,D151&lt;0.8),1.55,IF(AND(A151&gt;=5.25,B151&gt;=3.35,A151&gt;=5.05,G151&gt;=0.633,D151&lt;0.8),1.633,IF(AND(A151&lt;5.05,D151&lt;1.45,A151&lt;5.95,F151&lt;2.5,D151&gt;=0.8),3.3,IF(AND(G151&lt;0.293,D151&gt;=1.35,A151&gt;=5.95,F151&lt;2.5,D151&gt;=0.8),5,IF(AND(A151&gt;=6.6,D151&lt;2.05,G151&lt;0.845,F151&gt;=2.5,D151&gt;=0.8),5.8,IF(AND(B151&lt;3.05,D151&gt;=2.05,G151&lt;0.845,F151&gt;=2.5,D151&gt;=0.8),6.15,IF(AND(B151&lt;2.9,D151&gt;=1.85,G151&gt;=0.845,F151&gt;=2.5,D151&gt;=0.8),5.1,IF(AND(B151&gt;=2.9,D151&gt;=1.85,G151&gt;=0.845,F151&gt;=2.5,D151&gt;=0.8),5.2,IF(AND(B151&gt;=3.8,B151&lt;4.3,H151&lt;14.379,H151&lt;14.529,G151&lt;0.633,D151&lt;0.8),1.333,IF(AND(A151&lt;6.25,G151&gt;=0.293,D151&gt;=1.35,A151&gt;=5.95,F151&lt;2.5,D151&gt;=0.8),4.6,IF(AND(H151&lt;10.351,A151&lt;6.6,D151&lt;2.05,G151&lt;0.845,F151&gt;=2.5,D151&gt;=0.8),5.4,IF(AND(G151&gt;=0.364,B151&gt;=3.05,D151&gt;=2.05,G151&lt;0.845,F151&gt;=2.5,D151&gt;=0.8),5.66,IF(AND(G151&gt;=0.447,B151&lt;3.8,B151&lt;4.3,H151&lt;14.379,H151&lt;14.529,G151&lt;0.633,D151&lt;0.8),1.3,IF(AND(H151&lt;6.247,A151&lt;5.65,A151&gt;=5.05,D151&lt;1.45,A151&lt;5.95,F151&lt;2.5,D151&gt;=0.8),4.033,IF(AND(D151&lt;1.25,A151&gt;=5.65,A151&gt;=5.05,D151&lt;1.45,A151&lt;5.95,F151&lt;2.5,D151&gt;=0.8),3.88,IF(AND(D151&gt;=1.25,A151&gt;=5.65,A151&gt;=5.05,D151&lt;1.45,A151&lt;5.95,F151&lt;2.5,D151&gt;=0.8),4.35,IF(AND(B151&lt;2.65,A151&gt;=6.25,G151&gt;=0.293,D151&gt;=1.35,A151&gt;=5.95,F151&lt;2.5,D151&gt;=0.8),4.9,IF(AND(B151&lt;2.75,H151&gt;=10.351,A151&lt;6.6,D151&lt;2.05,G151&lt;0.845,F151&gt;=2.5,D151&gt;=0.8),5.1,IF(AND(B151&gt;=2.75,H151&gt;=10.351,A151&lt;6.6,D151&lt;2.05,G151&lt;0.845,F151&gt;=2.5,D151&gt;=0.8),4.95,IF(AND(B151&lt;3.15,G151&lt;0.364,B151&gt;=3.05,D151&gt;=2.05,G151&lt;0.845,F151&gt;=2.5,D151&gt;=0.8),5.28,IF(AND(B151&gt;=3.15,G151&lt;0.364,B151&gt;=3.05,D151&gt;=2.05,G151&lt;0.845,F151&gt;=2.5,D151&gt;=0.8),5.5,IF(AND(H151&lt;9.212,G151&lt;0.447,B151&lt;3.8,B151&lt;4.3,H151&lt;14.379,H151&lt;14.529,G151&lt;0.633,D151&lt;0.8),1.4,IF(AND(G151&lt;0.356,H151&gt;=6.247,A151&lt;5.65,A151&gt;=5.05,D151&lt;1.45,A151&lt;5.95,F151&lt;2.5,D151&gt;=0.8),4.2,IF(AND(B151&lt;3,B151&gt;=2.65,A151&gt;=6.25,G151&gt;=0.293,D151&gt;=1.35,A151&gt;=5.95,F151&lt;2.5,D151&gt;=0.8),4.6,IF(AND(B151&gt;=3,B151&gt;=2.65,A151&gt;=6.25,G151&gt;=0.293,D151&gt;=1.35,A151&gt;=5.95,F151&lt;2.5,D151&gt;=0.8),4.7,IF(AND(A151&lt;5.05,H151&gt;=9.212,G151&lt;0.447,B151&lt;3.8,B151&lt;4.3,H151&lt;14.379,H151&lt;14.529,G151&lt;0.633,D151&lt;0.8),1.533,IF(AND(A151&gt;=5.05,H151&gt;=9.212,G151&lt;0.447,B151&lt;3.8,B151&lt;4.3,H151&lt;14.379,H151&lt;14.529,G151&lt;0.633,D151&lt;0.8),1.425,IF(AND(A151&lt;5.35,G151&gt;=0.356,H151&gt;=6.247,A151&lt;5.65,A151&gt;=5.05,D151&lt;1.45,A151&lt;5.95,F151&lt;2.5,D151&gt;=0.8),3.9,IF(AND(A151&gt;=5.35,G151&gt;=0.356,H151&gt;=6.247,A151&lt;5.65,A151&gt;=5.05,D151&lt;1.45,A151&lt;5.95,F151&lt;2.5,D151&gt;=0.8),3.72,"shouldnthappen")))))))))))))))))))))))))))))))))))))</f>
        <v>5.66</v>
      </c>
      <c r="AP151" s="1" t="n">
        <f aca="false">IF(AND(F151&gt;=1.5,A151&lt;5.55),3.84,IF(AND(G151&gt;=0.52,A151&lt;4.75,F151&lt;1.5,A151&lt;5.55),1.16,IF(AND(A151&lt;5.65,A151&lt;5.85,D151&lt;1.55,A151&gt;=5.55),4.2,IF(AND(A151&gt;=5.65,A151&lt;5.85,D151&lt;1.55,A151&gt;=5.55),3.167,IF(AND(G151&gt;=0.798,A151&gt;=5.85,D151&lt;1.55,A151&gt;=5.55),4,IF(AND(F151&lt;2.5,H151&lt;14.1,D151&gt;=1.55,A151&gt;=5.55),4.84,IF(AND(A151&lt;7.2,H151&gt;=14.1,D151&gt;=1.55,A151&gt;=5.55),5.633,IF(AND(A151&gt;=7.2,H151&gt;=14.1,D151&gt;=1.55,A151&gt;=5.55),6.6,IF(AND(G151&lt;0.161,G151&lt;0.52,A151&lt;4.75,F151&lt;1.5,A151&lt;5.55),1.5,IF(AND(D151&gt;=0.5,G151&lt;0.676,A151&gt;=4.75,F151&lt;1.5,A151&lt;5.55),1.6,IF(AND(H151&lt;11.016,G151&gt;=0.676,A151&gt;=4.75,F151&lt;1.5,A151&lt;5.55),1.75,IF(AND(G151&lt;0.209,G151&lt;0.798,A151&gt;=5.85,D151&lt;1.55,A151&gt;=5.55),4.5,IF(AND(G151&gt;=0.74,F151&gt;=2.5,H151&lt;14.1,D151&gt;=1.55,A151&gt;=5.55),6.225,IF(AND(B151&lt;2.95,G151&gt;=0.161,G151&lt;0.52,A151&lt;4.75,F151&lt;1.5,A151&lt;5.55),1.4,IF(AND(B151&gt;=2.95,G151&gt;=0.161,G151&lt;0.52,A151&lt;4.75,F151&lt;1.5,A151&lt;5.55),1.34,IF(AND(B151&lt;3.15,D151&lt;0.5,G151&lt;0.676,A151&gt;=4.75,F151&lt;1.5,A151&lt;5.55),1.52,IF(AND(D151&lt;0.25,H151&gt;=11.016,G151&gt;=0.676,A151&gt;=4.75,F151&lt;1.5,A151&lt;5.55),1.567,IF(AND(D151&gt;=0.25,H151&gt;=11.016,G151&gt;=0.676,A151&gt;=4.75,F151&lt;1.5,A151&lt;5.55),1.5,IF(AND(H151&lt;7.47,G151&gt;=0.209,G151&lt;0.798,A151&gt;=5.85,D151&lt;1.55,A151&gt;=5.55),5.05,IF(AND(B151&lt;2.85,G151&lt;0.74,F151&gt;=2.5,H151&lt;14.1,D151&gt;=1.55,A151&gt;=5.55),5.35,IF(AND(B151&lt;3.3,B151&gt;=3.15,D151&lt;0.5,G151&lt;0.676,A151&gt;=4.75,F151&lt;1.5,A151&lt;5.55),1.2,IF(AND(D151&lt;1.45,H151&gt;=7.47,G151&gt;=0.209,G151&lt;0.798,A151&gt;=5.85,D151&lt;1.55,A151&gt;=5.55),4.66,IF(AND(D151&gt;=1.45,H151&gt;=7.47,G151&gt;=0.209,G151&lt;0.798,A151&gt;=5.85,D151&lt;1.55,A151&gt;=5.55),4.64,IF(AND(A151&gt;=7.05,B151&gt;=2.85,G151&lt;0.74,F151&gt;=2.5,H151&lt;14.1,D151&gt;=1.55,A151&gt;=5.55),5.8,IF(AND(B151&gt;=3.25,A151&lt;7.05,B151&gt;=2.85,G151&lt;0.74,F151&gt;=2.5,H151&lt;14.1,D151&gt;=1.55,A151&gt;=5.55),5.7,IF(AND(H151&gt;=13.641,D151&lt;0.25,B151&gt;=3.3,B151&gt;=3.15,D151&lt;0.5,G151&lt;0.676,A151&gt;=4.75,F151&lt;1.5,A151&lt;5.55),1.3,IF(AND(D151&lt;0.35,D151&gt;=0.25,B151&gt;=3.3,B151&gt;=3.15,D151&lt;0.5,G151&lt;0.676,A151&gt;=4.75,F151&lt;1.5,A151&lt;5.55),1.367,IF(AND(D151&gt;=0.35,D151&gt;=0.25,B151&gt;=3.3,B151&gt;=3.15,D151&lt;0.5,G151&lt;0.676,A151&gt;=4.75,F151&lt;1.5,A151&lt;5.55),1.3,IF(AND(A151&lt;6.35,B151&lt;3.25,A151&lt;7.05,B151&gt;=2.85,G151&lt;0.74,F151&gt;=2.5,H151&lt;14.1,D151&gt;=1.55,A151&gt;=5.55),5.6,IF(AND(A151&gt;=6.35,B151&lt;3.25,A151&lt;7.05,B151&gt;=2.85,G151&lt;0.74,F151&gt;=2.5,H151&lt;14.1,D151&gt;=1.55,A151&gt;=5.55),5.325,IF(AND(A151&lt;5.1,H151&lt;13.641,D151&lt;0.25,B151&gt;=3.3,B151&gt;=3.15,D151&lt;0.5,G151&lt;0.676,A151&gt;=4.75,F151&lt;1.5,A151&lt;5.55),1.4,IF(AND(H151&gt;=11.031,A151&gt;=5.1,H151&lt;13.641,D151&lt;0.25,B151&gt;=3.3,B151&gt;=3.15,D151&lt;0.5,G151&lt;0.676,A151&gt;=4.75,F151&lt;1.5,A151&lt;5.55),1.4,IF(AND(A151&lt;5.45,H151&lt;11.031,A151&gt;=5.1,H151&lt;13.641,D151&lt;0.25,B151&gt;=3.3,B151&gt;=3.15,D151&lt;0.5,G151&lt;0.676,A151&gt;=4.75,F151&lt;1.5,A151&lt;5.55),1.5,IF(AND(A151&gt;=5.45,H151&lt;11.031,A151&gt;=5.1,H151&lt;13.641,D151&lt;0.25,B151&gt;=3.3,B151&gt;=3.15,D151&lt;0.5,G151&lt;0.676,A151&gt;=4.75,F151&lt;1.5,A151&lt;5.55),1.4,"shouldnthappen"))))))))))))))))))))))))))))))))))</f>
        <v>5.633</v>
      </c>
      <c r="AQ151" s="1" t="n">
        <f aca="false">IF(AND(H151&lt;6.926,D151&gt;=0.35,F151&lt;1.5),1.9,IF(AND(G151&gt;=0.869,D151&gt;=1.75,F151&gt;=1.5),5.15,IF(AND(A151&lt;4.35,A151&lt;5.05,D151&lt;0.35,F151&lt;1.5),1.1,IF(AND(H151&lt;6.089,A151&gt;=5.05,D151&lt;0.35,F151&lt;1.5),1.7,IF(AND(H151&gt;=13.089,H151&gt;=6.926,D151&gt;=0.35,F151&lt;1.5),1.3,IF(AND(G151&lt;0.695,D151&lt;1.15,D151&lt;1.75,F151&gt;=1.5),3.62,IF(AND(G151&gt;=0.695,D151&lt;1.15,D151&lt;1.75,F151&gt;=1.5),3,IF(AND(G151&gt;=0.585,H151&gt;=6.089,A151&gt;=5.05,D151&lt;0.35,F151&lt;1.5),1.5,IF(AND(H151&lt;9.582,H151&lt;13.089,H151&gt;=6.926,D151&gt;=0.35,F151&lt;1.5),1.5,IF(AND(H151&gt;=9.582,H151&lt;13.089,H151&gt;=6.926,D151&gt;=0.35,F151&lt;1.5),1.6,IF(AND(D151&lt;1.35,H151&lt;9.349,D151&gt;=1.15,D151&lt;1.75,F151&gt;=1.5),3.867,IF(AND(D151&lt;2.05,A151&lt;7.05,G151&lt;0.869,D151&gt;=1.75,F151&gt;=1.5),4.9,IF(AND(B151&gt;=3.3,A151&gt;=7.05,G151&lt;0.869,D151&gt;=1.75,F151&gt;=1.5),6.1,IF(AND(G151&lt;0.347,H151&lt;11.218,A151&gt;=4.35,A151&lt;5.05,D151&lt;0.35,F151&lt;1.5),1.4,IF(AND(G151&gt;=0.347,H151&lt;11.218,A151&gt;=4.35,A151&lt;5.05,D151&lt;0.35,F151&lt;1.5),1.5,IF(AND(G151&gt;=0.265,H151&gt;=11.218,A151&gt;=4.35,A151&lt;5.05,D151&lt;0.35,F151&lt;1.5),1.45,IF(AND(A151&gt;=5.4,G151&lt;0.585,H151&gt;=6.089,A151&gt;=5.05,D151&lt;0.35,F151&lt;1.5),1.35,IF(AND(B151&gt;=2.9,D151&gt;=1.35,H151&lt;9.349,D151&gt;=1.15,D151&lt;1.75,F151&gt;=1.5),4.6,IF(AND(D151&gt;=1.35,A151&lt;6.15,H151&gt;=9.349,D151&gt;=1.15,D151&lt;1.75,F151&gt;=1.5),4.54,IF(AND(H151&lt;10.927,A151&gt;=6.15,H151&gt;=9.349,D151&gt;=1.15,D151&lt;1.75,F151&gt;=1.5),4.3,IF(AND(G151&lt;0.512,D151&gt;=2.05,A151&lt;7.05,G151&lt;0.869,D151&gt;=1.75,F151&gt;=1.5),5.533,IF(AND(G151&gt;=0.512,D151&gt;=2.05,A151&lt;7.05,G151&lt;0.869,D151&gt;=1.75,F151&gt;=1.5),5.88,IF(AND(H151&lt;11.551,B151&lt;3.3,A151&gt;=7.05,G151&lt;0.869,D151&gt;=1.75,F151&gt;=1.5),6.3,IF(AND(G151&lt;0.227,G151&lt;0.265,H151&gt;=11.218,A151&gt;=4.35,A151&lt;5.05,D151&lt;0.35,F151&lt;1.5),1.4,IF(AND(G151&gt;=0.227,G151&lt;0.265,H151&gt;=11.218,A151&gt;=4.35,A151&lt;5.05,D151&lt;0.35,F151&lt;1.5),1.26,IF(AND(H151&lt;11.031,A151&lt;5.4,G151&lt;0.585,H151&gt;=6.089,A151&gt;=5.05,D151&lt;0.35,F151&lt;1.5),1.5,IF(AND(H151&gt;=11.031,A151&lt;5.4,G151&lt;0.585,H151&gt;=6.089,A151&gt;=5.05,D151&lt;0.35,F151&lt;1.5),1.4,IF(AND(A151&lt;5.45,B151&lt;2.9,D151&gt;=1.35,H151&lt;9.349,D151&gt;=1.15,D151&lt;1.75,F151&gt;=1.5),4.5,IF(AND(A151&lt;5.9,D151&lt;1.35,A151&lt;6.15,H151&gt;=9.349,D151&gt;=1.15,D151&lt;1.75,F151&gt;=1.5),4.2,IF(AND(A151&gt;=5.9,D151&lt;1.35,A151&lt;6.15,H151&gt;=9.349,D151&gt;=1.15,D151&lt;1.75,F151&gt;=1.5),4,IF(AND(A151&gt;=6.75,H151&gt;=10.927,A151&gt;=6.15,H151&gt;=9.349,D151&gt;=1.15,D151&lt;1.75,F151&gt;=1.5),4.767,IF(AND(B151&lt;2.9,H151&gt;=11.551,B151&lt;3.3,A151&gt;=7.05,G151&lt;0.869,D151&gt;=1.75,F151&gt;=1.5),6.7,IF(AND(B151&gt;=2.9,H151&gt;=11.551,B151&lt;3.3,A151&gt;=7.05,G151&lt;0.869,D151&gt;=1.75,F151&gt;=1.5),6.6,IF(AND(B151&lt;2.45,A151&gt;=5.45,B151&lt;2.9,D151&gt;=1.35,H151&lt;9.349,D151&gt;=1.15,D151&lt;1.75,F151&gt;=1.5),5,IF(AND(B151&gt;=2.45,A151&gt;=5.45,B151&lt;2.9,D151&gt;=1.35,H151&lt;9.349,D151&gt;=1.15,D151&lt;1.75,F151&gt;=1.5),5.1,IF(AND(H151&lt;11.166,A151&lt;6.75,H151&gt;=10.927,A151&gt;=6.15,H151&gt;=9.349,D151&gt;=1.15,D151&lt;1.75,F151&gt;=1.5),4.9,IF(AND(G151&lt;0.228,H151&gt;=11.166,A151&lt;6.75,H151&gt;=10.927,A151&gt;=6.15,H151&gt;=9.349,D151&gt;=1.15,D151&lt;1.75,F151&gt;=1.5),4.7,IF(AND(H151&lt;13.531,G151&gt;=0.228,H151&gt;=11.166,A151&lt;6.75,H151&gt;=10.927,A151&gt;=6.15,H151&gt;=9.349,D151&gt;=1.15,D151&lt;1.75,F151&gt;=1.5),4.4,IF(AND(H151&gt;=13.531,G151&gt;=0.228,H151&gt;=11.166,A151&lt;6.75,H151&gt;=10.927,A151&gt;=6.15,H151&gt;=9.349,D151&gt;=1.15,D151&lt;1.75,F151&gt;=1.5),4.6,"shouldnthappen")))))))))))))))))))))))))))))))))))))))</f>
        <v>5.88</v>
      </c>
      <c r="AR151" s="1" t="n">
        <f aca="false">IF(AND(G151&gt;=0.93,B151&lt;3.65,F151&lt;1.5),1.7,IF(AND(H151&lt;6.542,B151&gt;=3.65,F151&lt;1.5),1.767,IF(AND(A151&gt;=7.05,D151&gt;=1.55,F151&gt;=1.5),6.3,IF(AND(G151&lt;0.123,H151&gt;=6.542,B151&gt;=3.65,F151&lt;1.5),1.367,IF(AND(A151&lt;5.15,A151&lt;5.65,D151&lt;1.55,F151&gt;=1.5),3.15,IF(AND(A151&lt;4.8,G151&gt;=0.447,G151&lt;0.93,B151&lt;3.65,F151&lt;1.5),1.24,IF(AND(A151&gt;=4.8,G151&gt;=0.447,G151&lt;0.93,B151&lt;3.65,F151&lt;1.5),1.4,IF(AND(G151&lt;0.151,G151&gt;=0.123,H151&gt;=6.542,B151&gt;=3.65,F151&lt;1.5),1.7,IF(AND(G151&gt;=0.151,G151&gt;=0.123,H151&gt;=6.542,B151&gt;=3.65,F151&lt;1.5),1.5,IF(AND(D151&gt;=1.45,A151&gt;=5.15,A151&lt;5.65,D151&lt;1.55,F151&gt;=1.5),4.5,IF(AND(B151&lt;2.65,D151&gt;=1.35,A151&gt;=5.65,D151&lt;1.55,F151&gt;=1.5),4.9,IF(AND(G151&lt;0.527,F151&lt;2.5,A151&lt;7.05,D151&gt;=1.55,F151&gt;=1.5),5.075,IF(AND(G151&gt;=0.527,F151&lt;2.5,A151&lt;7.05,D151&gt;=1.55,F151&gt;=1.5),4.7,IF(AND(A151&lt;4.65,G151&lt;0.265,G151&lt;0.447,G151&lt;0.93,B151&lt;3.65,F151&lt;1.5),1.42,IF(AND(G151&lt;0.3,G151&gt;=0.265,G151&lt;0.447,G151&lt;0.93,B151&lt;3.65,F151&lt;1.5),1.6,IF(AND(G151&gt;=0.3,G151&gt;=0.265,G151&lt;0.447,G151&lt;0.93,B151&lt;3.65,F151&lt;1.5),1.4,IF(AND(G151&lt;0.356,D151&lt;1.45,A151&gt;=5.15,A151&lt;5.65,D151&lt;1.55,F151&gt;=1.5),4.125,IF(AND(D151&lt;1.1,A151&lt;6.2,D151&lt;1.35,A151&gt;=5.65,D151&lt;1.55,F151&gt;=1.5),4.1,IF(AND(D151&gt;=1.1,A151&lt;6.2,D151&lt;1.35,A151&gt;=5.65,D151&lt;1.55,F151&gt;=1.5),4.175,IF(AND(H151&gt;=13.433,A151&gt;=6.2,D151&lt;1.35,A151&gt;=5.65,D151&lt;1.55,F151&gt;=1.5),4.6,IF(AND(G151&lt;0.437,B151&gt;=2.65,D151&gt;=1.35,A151&gt;=5.65,D151&lt;1.55,F151&gt;=1.5),4.625,IF(AND(G151&gt;=0.437,B151&gt;=2.65,D151&gt;=1.35,A151&gt;=5.65,D151&lt;1.55,F151&gt;=1.5),4.75,IF(AND(B151&gt;=3.15,H151&lt;11.146,F151&gt;=2.5,A151&lt;7.05,D151&gt;=1.55,F151&gt;=1.5),5.667,IF(AND(B151&lt;2.65,H151&gt;=11.146,F151&gt;=2.5,A151&lt;7.05,D151&gt;=1.55,F151&gt;=1.5),5.8,IF(AND(B151&lt;3.3,A151&gt;=4.65,G151&lt;0.265,G151&lt;0.447,G151&lt;0.93,B151&lt;3.65,F151&lt;1.5),1.32,IF(AND(B151&gt;=3.3,A151&gt;=4.65,G151&lt;0.265,G151&lt;0.447,G151&lt;0.93,B151&lt;3.65,F151&lt;1.5),1.425,IF(AND(B151&lt;2.8,G151&gt;=0.356,D151&lt;1.45,A151&gt;=5.15,A151&lt;5.65,D151&lt;1.55,F151&gt;=1.5),3.86,IF(AND(B151&gt;=2.8,G151&gt;=0.356,D151&lt;1.45,A151&gt;=5.15,A151&lt;5.65,D151&lt;1.55,F151&gt;=1.5),3.6,IF(AND(B151&lt;2.6,H151&lt;13.433,A151&gt;=6.2,D151&lt;1.35,A151&gt;=5.65,D151&lt;1.55,F151&gt;=1.5),4.4,IF(AND(B151&gt;=2.6,H151&lt;13.433,A151&gt;=6.2,D151&lt;1.35,A151&gt;=5.65,D151&lt;1.55,F151&gt;=1.5),4.3,IF(AND(G151&lt;0.151,B151&lt;3.15,H151&lt;11.146,F151&gt;=2.5,A151&lt;7.05,D151&gt;=1.55,F151&gt;=1.5),5.5,IF(AND(H151&lt;15.52,B151&gt;=2.65,H151&gt;=11.146,F151&gt;=2.5,A151&lt;7.05,D151&gt;=1.55,F151&gt;=1.5),5.4,IF(AND(H151&gt;=15.52,B151&gt;=2.65,H151&gt;=11.146,F151&gt;=2.5,A151&lt;7.05,D151&gt;=1.55,F151&gt;=1.5),5.733,IF(AND(H151&lt;10.74,G151&gt;=0.151,B151&lt;3.15,H151&lt;11.146,F151&gt;=2.5,A151&lt;7.05,D151&gt;=1.55,F151&gt;=1.5),5.12,IF(AND(H151&gt;=10.74,G151&gt;=0.151,B151&lt;3.15,H151&lt;11.146,F151&gt;=2.5,A151&lt;7.05,D151&gt;=1.55,F151&gt;=1.5),4.9,"shouldnthappen")))))))))))))))))))))))))))))))))))</f>
        <v>5.733</v>
      </c>
      <c r="AS151" s="1" t="n">
        <f aca="false">IF(AND(F151&gt;=1.5,A151&lt;5.55),4.18,IF(AND(F151&gt;=2.5,B151&lt;2.75,A151&gt;=5.55),5.38,IF(AND(G151&gt;=0.587,B151&lt;3.75,F151&lt;1.5,A151&lt;5.55),1.48,IF(AND(H151&lt;6.51,B151&gt;=3.75,F151&lt;1.5,A151&lt;5.55),1.9,IF(AND(H151&gt;=6.51,B151&gt;=3.75,F151&lt;1.5,A151&lt;5.55),1.425,IF(AND(G151&gt;=0.868,F151&lt;2.5,B151&lt;2.75,A151&gt;=5.55),4.65,IF(AND(F151&lt;1.5,D151&lt;1.55,B151&gt;=2.75,A151&gt;=5.55),1.7,IF(AND(G151&gt;=0.857,D151&gt;=1.55,B151&gt;=2.75,A151&gt;=5.55),5.033,IF(AND(G151&gt;=0.518,G151&lt;0.587,B151&lt;3.75,F151&lt;1.5,A151&lt;5.55),1,IF(AND(D151&lt;1.05,G151&lt;0.868,F151&lt;2.5,B151&lt;2.75,A151&gt;=5.55),3.5,IF(AND(G151&lt;0.404,D151&gt;=1.05,G151&lt;0.868,F151&lt;2.5,B151&lt;2.75,A151&gt;=5.55),4.2,IF(AND(G151&gt;=0.404,D151&gt;=1.05,G151&lt;0.868,F151&lt;2.5,B151&lt;2.75,A151&gt;=5.55),3.94,IF(AND(F151&lt;2.5,B151&lt;2.95,F151&gt;=1.5,D151&lt;1.55,B151&gt;=2.75,A151&gt;=5.55),4.68,IF(AND(F151&gt;=2.5,B151&lt;2.95,F151&gt;=1.5,D151&lt;1.55,B151&gt;=2.75,A151&gt;=5.55),5.1,IF(AND(H151&lt;10.883,B151&gt;=2.95,F151&gt;=1.5,D151&lt;1.55,B151&gt;=2.75,A151&gt;=5.55),4.15,IF(AND(H151&gt;=10.883,B151&gt;=2.95,F151&gt;=1.5,D151&lt;1.55,B151&gt;=2.75,A151&gt;=5.55),4.5,IF(AND(H151&gt;=14.1,D151&lt;2.05,G151&lt;0.857,D151&gt;=1.55,B151&gt;=2.75,A151&gt;=5.55),6.6,IF(AND(G151&lt;0.063,B151&lt;3.15,G151&lt;0.518,G151&lt;0.587,B151&lt;3.75,F151&lt;1.5,A151&lt;5.55),1.4,IF(AND(G151&gt;=0.063,B151&lt;3.15,G151&lt;0.518,G151&lt;0.587,B151&lt;3.75,F151&lt;1.5,A151&lt;5.55),1.5,IF(AND(H151&gt;=10.563,B151&gt;=3.15,G151&lt;0.518,G151&lt;0.587,B151&lt;3.75,F151&lt;1.5,A151&lt;5.55),1.325,IF(AND(B151&lt;2.95,H151&lt;14.1,D151&lt;2.05,G151&lt;0.857,D151&gt;=1.55,B151&gt;=2.75,A151&gt;=5.55),6.125,IF(AND(A151&lt;6.65,G151&lt;0.364,D151&gt;=2.05,G151&lt;0.857,D151&gt;=1.55,B151&gt;=2.75,A151&gt;=5.55),5.45,IF(AND(G151&gt;=0.774,G151&gt;=0.364,D151&gt;=2.05,G151&lt;0.857,D151&gt;=1.55,B151&gt;=2.75,A151&gt;=5.55),5.4,IF(AND(H151&gt;=9.279,H151&lt;10.563,B151&gt;=3.15,G151&lt;0.518,G151&lt;0.587,B151&lt;3.75,F151&lt;1.5,A151&lt;5.55),1.475,IF(AND(D151&lt;1.65,B151&gt;=2.95,H151&lt;14.1,D151&lt;2.05,G151&lt;0.857,D151&gt;=1.55,B151&gt;=2.75,A151&gt;=5.55),5.8,IF(AND(B151&lt;3.15,A151&gt;=6.65,G151&lt;0.364,D151&gt;=2.05,G151&lt;0.857,D151&gt;=1.55,B151&gt;=2.75,A151&gt;=5.55),5.3,IF(AND(B151&gt;=3.15,A151&gt;=6.65,G151&lt;0.364,D151&gt;=2.05,G151&lt;0.857,D151&gt;=1.55,B151&gt;=2.75,A151&gt;=5.55),5.7,IF(AND(A151&gt;=6.75,G151&lt;0.774,G151&gt;=0.364,D151&gt;=2.05,G151&lt;0.857,D151&gt;=1.55,B151&gt;=2.75,A151&gt;=5.55),5.9,IF(AND(G151&lt;0.417,H151&lt;9.279,H151&lt;10.563,B151&gt;=3.15,G151&lt;0.518,G151&lt;0.587,B151&lt;3.75,F151&lt;1.5,A151&lt;5.55),1.4,IF(AND(G151&gt;=0.417,H151&lt;9.279,H151&lt;10.563,B151&gt;=3.15,G151&lt;0.518,G151&lt;0.587,B151&lt;3.75,F151&lt;1.5,A151&lt;5.55),1.3,IF(AND(A151&lt;6.3,D151&gt;=1.65,B151&gt;=2.95,H151&lt;14.1,D151&lt;2.05,G151&lt;0.857,D151&gt;=1.55,B151&gt;=2.75,A151&gt;=5.55),4.9,IF(AND(A151&gt;=6.3,D151&gt;=1.65,B151&gt;=2.95,H151&lt;14.1,D151&lt;2.05,G151&lt;0.857,D151&gt;=1.55,B151&gt;=2.75,A151&gt;=5.55),5.3,IF(AND(G151&gt;=0.657,A151&lt;6.75,G151&lt;0.774,G151&gt;=0.364,D151&gt;=2.05,G151&lt;0.857,D151&gt;=1.55,B151&gt;=2.75,A151&gt;=5.55),6,IF(AND(B151&lt;3.2,G151&lt;0.657,A151&lt;6.75,G151&lt;0.774,G151&gt;=0.364,D151&gt;=2.05,G151&lt;0.857,D151&gt;=1.55,B151&gt;=2.75,A151&gt;=5.55),5.6,IF(AND(B151&gt;=3.2,G151&lt;0.657,A151&lt;6.75,G151&lt;0.774,G151&gt;=0.364,D151&gt;=2.05,G151&lt;0.857,D151&gt;=1.55,B151&gt;=2.75,A151&gt;=5.55),5.65,"shouldnthappen")))))))))))))))))))))))))))))))))))</f>
        <v>5.4</v>
      </c>
      <c r="AT151" s="1" t="n">
        <f aca="false">IF(AND(H151&gt;=16.284,A151&gt;=5.55),6.533,IF(AND(G151&gt;=0.52,A151&lt;4.85,A151&lt;5.55),1.05,IF(AND(G151&lt;0.227,G151&lt;0.52,A151&lt;4.85,A151&lt;5.55),1.4,IF(AND(G151&gt;=0.227,G151&lt;0.52,A151&lt;4.85,A151&lt;5.55),1.3,IF(AND(D151&gt;=0.45,F151&lt;1.5,A151&gt;=4.85,A151&lt;5.55),1.667,IF(AND(B151&gt;=2.75,F151&gt;=1.5,A151&gt;=4.85,A151&lt;5.55),4.5,IF(AND(F151&lt;2.5,B151&gt;=3.15,H151&lt;16.284,A151&gt;=5.55),4.7,IF(AND(G151&gt;=0.934,D151&lt;0.45,F151&lt;1.5,A151&gt;=4.85,A151&lt;5.55),1.7,IF(AND(D151&gt;=1.2,B151&lt;2.75,F151&gt;=1.5,A151&gt;=4.85,A151&lt;5.55),4.25,IF(AND(G151&gt;=0.774,F151&gt;=2.5,B151&gt;=3.15,H151&lt;16.284,A151&gt;=5.55),5.4,IF(AND(B151&lt;3.1,G151&lt;0.934,D151&lt;0.45,F151&lt;1.5,A151&gt;=4.85,A151&lt;5.55),1.6,IF(AND(D151&lt;1.05,D151&lt;1.2,B151&lt;2.75,F151&gt;=1.5,A151&gt;=4.85,A151&lt;5.55),3.433,IF(AND(D151&gt;=1.05,D151&lt;1.2,B151&lt;2.75,F151&gt;=1.5,A151&gt;=4.85,A151&lt;5.55),3.267,IF(AND(H151&lt;8.486,D151&lt;1.35,F151&lt;2.5,B151&lt;3.15,H151&lt;16.284,A151&gt;=5.55),3.85,IF(AND(D151&gt;=1.55,D151&gt;=1.35,F151&lt;2.5,B151&lt;3.15,H151&lt;16.284,A151&gt;=5.55),5.1,IF(AND(H151&lt;10.464,A151&lt;6.35,F151&gt;=2.5,B151&lt;3.15,H151&lt;16.284,A151&gt;=5.55),5.08,IF(AND(H151&gt;=10.464,A151&lt;6.35,F151&gt;=2.5,B151&lt;3.15,H151&lt;16.284,A151&gt;=5.55),4.9,IF(AND(D151&lt;1.85,A151&gt;=6.35,F151&gt;=2.5,B151&lt;3.15,H151&lt;16.284,A151&gt;=5.55),5.8,IF(AND(H151&gt;=10.393,G151&lt;0.774,F151&gt;=2.5,B151&gt;=3.15,H151&lt;16.284,A151&gt;=5.55),5.425,IF(AND(B151&lt;2.6,H151&gt;=8.486,D151&lt;1.35,F151&lt;2.5,B151&lt;3.15,H151&lt;16.284,A151&gt;=5.55),3.9,IF(AND(G151&gt;=0.567,D151&lt;1.55,D151&gt;=1.35,F151&lt;2.5,B151&lt;3.15,H151&lt;16.284,A151&gt;=5.55),4.4,IF(AND(B151&lt;3.25,H151&lt;10.393,G151&lt;0.774,F151&gt;=2.5,B151&gt;=3.15,H151&lt;16.284,A151&gt;=5.55),5.7,IF(AND(B151&gt;=3.25,H151&lt;10.393,G151&lt;0.774,F151&gt;=2.5,B151&gt;=3.15,H151&lt;16.284,A151&gt;=5.55),5.98,IF(AND(G151&lt;0.079,G151&lt;0.338,B151&gt;=3.1,G151&lt;0.934,D151&lt;0.45,F151&lt;1.5,A151&gt;=4.85,A151&lt;5.55),1.425,IF(AND(B151&lt;3.35,G151&gt;=0.338,B151&gt;=3.1,G151&lt;0.934,D151&lt;0.45,F151&lt;1.5,A151&gt;=4.85,A151&lt;5.55),1.4,IF(AND(G151&lt;0.404,B151&gt;=2.6,H151&gt;=8.486,D151&lt;1.35,F151&lt;2.5,B151&lt;3.15,H151&lt;16.284,A151&gt;=5.55),4.3,IF(AND(G151&gt;=0.404,B151&gt;=2.6,H151&gt;=8.486,D151&lt;1.35,F151&lt;2.5,B151&lt;3.15,H151&lt;16.284,A151&gt;=5.55),4.025,IF(AND(B151&gt;=3.05,G151&lt;0.567,D151&lt;1.55,D151&gt;=1.35,F151&lt;2.5,B151&lt;3.15,H151&lt;16.284,A151&gt;=5.55),4.7,IF(AND(A151&lt;6.45,H151&lt;10.667,D151&gt;=1.85,A151&gt;=6.35,F151&gt;=2.5,B151&lt;3.15,H151&lt;16.284,A151&gt;=5.55),5.3,IF(AND(A151&gt;=6.45,H151&lt;10.667,D151&gt;=1.85,A151&gt;=6.35,F151&gt;=2.5,B151&lt;3.15,H151&lt;16.284,A151&gt;=5.55),5.167,IF(AND(B151&lt;2.95,H151&gt;=10.667,D151&gt;=1.85,A151&gt;=6.35,F151&gt;=2.5,B151&lt;3.15,H151&lt;16.284,A151&gt;=5.55),5.6,IF(AND(B151&gt;=2.95,H151&gt;=10.667,D151&gt;=1.85,A151&gt;=6.35,F151&gt;=2.5,B151&lt;3.15,H151&lt;16.284,A151&gt;=5.55),5.5,IF(AND(H151&lt;10.325,G151&gt;=0.079,G151&lt;0.338,B151&gt;=3.1,G151&lt;0.934,D151&lt;0.45,F151&lt;1.5,A151&gt;=4.85,A151&lt;5.55),1.5,IF(AND(G151&lt;0.385,B151&gt;=3.35,G151&gt;=0.338,B151&gt;=3.1,G151&lt;0.934,D151&lt;0.45,F151&lt;1.5,A151&gt;=4.85,A151&lt;5.55),1.5,IF(AND(G151&gt;=0.385,B151&gt;=3.35,G151&gt;=0.338,B151&gt;=3.1,G151&lt;0.934,D151&lt;0.45,F151&lt;1.5,A151&gt;=4.85,A151&lt;5.55),1.42,IF(AND(B151&lt;2.5,B151&lt;3.05,G151&lt;0.567,D151&lt;1.55,D151&gt;=1.35,F151&lt;2.5,B151&lt;3.15,H151&lt;16.284,A151&gt;=5.55),4.5,IF(AND(B151&gt;=2.5,B151&lt;3.05,G151&lt;0.567,D151&lt;1.55,D151&gt;=1.35,F151&lt;2.5,B151&lt;3.15,H151&lt;16.284,A151&gt;=5.55),4.56,IF(AND(H151&lt;12.506,H151&gt;=10.325,G151&gt;=0.079,G151&lt;0.338,B151&gt;=3.1,G151&lt;0.934,D151&lt;0.45,F151&lt;1.5,A151&gt;=4.85,A151&lt;5.55),1.2,IF(AND(H151&gt;=12.506,H151&gt;=10.325,G151&gt;=0.079,G151&lt;0.338,B151&gt;=3.1,G151&lt;0.934,D151&lt;0.45,F151&lt;1.5,A151&gt;=4.85,A151&lt;5.55),1.3,"shouldnthappen")))))))))))))))))))))))))))))))))))))))</f>
        <v>5.4</v>
      </c>
      <c r="AU151" s="1" t="n">
        <f aca="false">IF(AND(G151&gt;=0.52,B151&lt;3.05,F151&lt;1.5),1.1,IF(AND(G151&lt;0.35,G151&lt;0.52,B151&lt;3.05,F151&lt;1.5),1.4,IF(AND(G151&gt;=0.35,G151&lt;0.52,B151&lt;3.05,F151&lt;1.5),1.3,IF(AND(G151&gt;=0.227,G151&lt;0.347,B151&gt;=3.05,F151&lt;1.5),1.32,IF(AND(H151&lt;6.417,G151&gt;=0.347,B151&gt;=3.05,F151&lt;1.5),1.7,IF(AND(A151&gt;=7.25,A151&gt;=6.6,F151&gt;=2.5,F151&gt;=1.5),6.35,IF(AND(G151&lt;0.11,G151&lt;0.227,G151&lt;0.347,B151&gt;=3.05,F151&lt;1.5),1.333,IF(AND(H151&lt;9.441,H151&gt;=6.417,G151&gt;=0.347,B151&gt;=3.05,F151&lt;1.5),1.425,IF(AND(B151&lt;2.75,G151&lt;0.451,H151&lt;10.266,F151&lt;2.5,F151&gt;=1.5),4,IF(AND(B151&gt;=2.75,G151&lt;0.451,H151&lt;10.266,F151&lt;2.5,F151&gt;=1.5),4.433,IF(AND(G151&gt;=0.865,G151&gt;=0.451,H151&lt;10.266,F151&lt;2.5,F151&gt;=1.5),4.2,IF(AND(B151&lt;2.45,H151&lt;13.665,H151&gt;=10.266,F151&lt;2.5,F151&gt;=1.5),3.7,IF(AND(G151&lt;0.302,H151&gt;=13.665,H151&gt;=10.266,F151&lt;2.5,F151&gt;=1.5),5,IF(AND(B151&lt;2.9,A151&lt;6.1,A151&lt;6.6,F151&gt;=2.5,F151&gt;=1.5),5.06,IF(AND(B151&gt;=2.9,A151&lt;6.1,A151&lt;6.6,F151&gt;=2.5,F151&gt;=1.5),4.8,IF(AND(B151&lt;3.05,A151&gt;=6.1,A151&lt;6.6,F151&gt;=2.5,F151&gt;=1.5),5.6,IF(AND(B151&gt;=3.05,A151&gt;=6.1,A151&lt;6.6,F151&gt;=2.5,F151&gt;=1.5),5.267,IF(AND(H151&gt;=14.564,A151&lt;7.25,A151&gt;=6.6,F151&gt;=2.5,F151&gt;=1.5),5.6,IF(AND(H151&gt;=14.309,G151&gt;=0.11,G151&lt;0.227,G151&lt;0.347,B151&gt;=3.05,F151&lt;1.5),1.7,IF(AND(D151&lt;0.4,H151&gt;=9.441,H151&gt;=6.417,G151&gt;=0.347,B151&gt;=3.05,F151&lt;1.5),1.5,IF(AND(D151&gt;=0.4,H151&gt;=9.441,H151&gt;=6.417,G151&gt;=0.347,B151&gt;=3.05,F151&lt;1.5),1.633,IF(AND(A151&lt;5.35,G151&lt;0.865,G151&gt;=0.451,H151&lt;10.266,F151&lt;2.5,F151&gt;=1.5),3.15,IF(AND(D151&lt;1.45,G151&gt;=0.302,H151&gt;=13.665,H151&gt;=10.266,F151&lt;2.5,F151&gt;=1.5),4.74,IF(AND(D151&gt;=1.45,G151&gt;=0.302,H151&gt;=13.665,H151&gt;=10.266,F151&lt;2.5,F151&gt;=1.5),4.567,IF(AND(H151&lt;8.836,H151&lt;14.564,A151&lt;7.25,A151&gt;=6.6,F151&gt;=2.5,F151&gt;=1.5),5.7,IF(AND(H151&gt;=8.836,H151&lt;14.564,A151&lt;7.25,A151&gt;=6.6,F151&gt;=2.5,F151&gt;=1.5),5.9,IF(AND(H151&lt;11.53,H151&lt;14.309,G151&gt;=0.11,G151&lt;0.227,G151&lt;0.347,B151&gt;=3.05,F151&lt;1.5),1.5,IF(AND(H151&gt;=11.53,H151&lt;14.309,G151&gt;=0.11,G151&lt;0.227,G151&lt;0.347,B151&gt;=3.05,F151&lt;1.5),1.467,IF(AND(H151&lt;9.386,A151&gt;=5.35,G151&lt;0.865,G151&gt;=0.451,H151&lt;10.266,F151&lt;2.5,F151&gt;=1.5),3.56,IF(AND(H151&gt;=9.386,A151&gt;=5.35,G151&lt;0.865,G151&gt;=0.451,H151&lt;10.266,F151&lt;2.5,F151&gt;=1.5),4.2,IF(AND(H151&lt;11.036,D151&lt;1.45,B151&gt;=2.45,H151&lt;13.665,H151&gt;=10.266,F151&lt;2.5,F151&gt;=1.5),4.45,IF(AND(H151&gt;=11.036,D151&lt;1.45,B151&gt;=2.45,H151&lt;13.665,H151&gt;=10.266,F151&lt;2.5,F151&gt;=1.5),4.1,IF(AND(G151&gt;=0.585,D151&gt;=1.45,B151&gt;=2.45,H151&lt;13.665,H151&gt;=10.266,F151&lt;2.5,F151&gt;=1.5),4.9,IF(AND(H151&lt;11.743,G151&lt;0.585,D151&gt;=1.45,B151&gt;=2.45,H151&lt;13.665,H151&gt;=10.266,F151&lt;2.5,F151&gt;=1.5),4.7,IF(AND(H151&gt;=11.743,G151&lt;0.585,D151&gt;=1.45,B151&gt;=2.45,H151&lt;13.665,H151&gt;=10.266,F151&lt;2.5,F151&gt;=1.5),4.5,"shouldnthappen")))))))))))))))))))))))))))))))))))</f>
        <v>5.267</v>
      </c>
      <c r="AV151" s="1" t="n">
        <f aca="false">IF(AND(G151&gt;=0.356,F151&gt;=1.5,A151&lt;5.75),3.52,IF(AND(A151&lt;7.25,A151&gt;=7.1,A151&gt;=5.75),5.875,IF(AND(A151&gt;=7.25,A151&gt;=7.1,A151&gt;=5.75),6.5,IF(AND(D151&gt;=0.35,G151&gt;=0.586,F151&lt;1.5,A151&lt;5.75),1.8,IF(AND(D151&lt;1.4,G151&lt;0.356,F151&gt;=1.5,A151&lt;5.75),4.2,IF(AND(D151&gt;=1.4,G151&lt;0.356,F151&gt;=1.5,A151&lt;5.75),4.5,IF(AND(H151&gt;=11.218,A151&lt;5.05,G151&lt;0.586,F151&lt;1.5,A151&lt;5.75),1.225,IF(AND(G151&gt;=0.253,A151&gt;=5.05,G151&lt;0.586,F151&lt;1.5,A151&lt;5.75),1.3,IF(AND(B151&gt;=3.75,D151&lt;0.35,G151&gt;=0.586,F151&lt;1.5,A151&lt;5.75),1.567,IF(AND(B151&lt;2.85,D151&lt;1.35,D151&lt;1.65,A151&lt;7.1,A151&gt;=5.75),4.26,IF(AND(B151&gt;=2.85,D151&lt;1.35,D151&lt;1.65,A151&lt;7.1,A151&gt;=5.75),4.45,IF(AND(A151&lt;6.05,H151&lt;12.921,D151&gt;=1.65,A151&lt;7.1,A151&gt;=5.75),5.1,IF(AND(H151&gt;=15.338,H151&gt;=12.921,D151&gt;=1.65,A151&lt;7.1,A151&gt;=5.75),5.55,IF(AND(G151&lt;0.418,H151&lt;11.218,A151&lt;5.05,G151&lt;0.586,F151&lt;1.5,A151&lt;5.75),1.42,IF(AND(G151&gt;=0.418,H151&lt;11.218,A151&lt;5.05,G151&lt;0.586,F151&lt;1.5,A151&lt;5.75),1.3,IF(AND(H151&gt;=13.321,G151&lt;0.253,A151&gt;=5.05,G151&lt;0.586,F151&lt;1.5,A151&lt;5.75),1.7,IF(AND(H151&lt;6.089,B151&lt;3.75,D151&lt;0.35,G151&gt;=0.586,F151&lt;1.5,A151&lt;5.75),1.7,IF(AND(H151&gt;=6.089,B151&lt;3.75,D151&lt;0.35,G151&gt;=0.586,F151&lt;1.5,A151&lt;5.75),1.5,IF(AND(B151&lt;2.9,D151&lt;1.45,D151&gt;=1.35,D151&lt;1.65,A151&lt;7.1,A151&gt;=5.75),4.8,IF(AND(B151&gt;=2.9,D151&lt;1.45,D151&gt;=1.35,D151&lt;1.65,A151&lt;7.1,A151&gt;=5.75),4.475,IF(AND(B151&lt;2.5,D151&gt;=1.45,D151&gt;=1.35,D151&lt;1.65,A151&lt;7.1,A151&gt;=5.75),4.5,IF(AND(H151&lt;8.884,A151&gt;=6.05,H151&lt;12.921,D151&gt;=1.65,A151&lt;7.1,A151&gt;=5.75),5.4,IF(AND(A151&lt;6.3,H151&lt;15.338,H151&gt;=12.921,D151&gt;=1.65,A151&lt;7.1,A151&gt;=5.75),4.967,IF(AND(A151&gt;=6.3,H151&lt;15.338,H151&gt;=12.921,D151&gt;=1.65,A151&lt;7.1,A151&gt;=5.75),5.133,IF(AND(H151&lt;10.826,H151&lt;13.321,G151&lt;0.253,A151&gt;=5.05,G151&lt;0.586,F151&lt;1.5,A151&lt;5.75),1.5,IF(AND(H151&gt;=10.826,H151&lt;13.321,G151&lt;0.253,A151&gt;=5.05,G151&lt;0.586,F151&lt;1.5,A151&lt;5.75),1.4,IF(AND(H151&lt;7.47,B151&gt;=2.5,D151&gt;=1.45,D151&gt;=1.35,D151&lt;1.65,A151&lt;7.1,A151&gt;=5.75),5.1,IF(AND(H151&gt;=7.47,B151&gt;=2.5,D151&gt;=1.45,D151&gt;=1.35,D151&lt;1.65,A151&lt;7.1,A151&gt;=5.75),4.725,IF(AND(H151&lt;9.637,H151&gt;=8.884,A151&gt;=6.05,H151&lt;12.921,D151&gt;=1.65,A151&lt;7.1,A151&gt;=5.75),5.9,IF(AND(B151&lt;2.6,H151&gt;=9.637,H151&gt;=8.884,A151&gt;=6.05,H151&lt;12.921,D151&gt;=1.65,A151&lt;7.1,A151&gt;=5.75),5.8,IF(AND(B151&lt;2.75,B151&gt;=2.6,H151&gt;=9.637,H151&gt;=8.884,A151&gt;=6.05,H151&lt;12.921,D151&gt;=1.65,A151&lt;7.1,A151&gt;=5.75),5.3,IF(AND(D151&lt;2.25,B151&gt;=2.75,B151&gt;=2.6,H151&gt;=9.637,H151&gt;=8.884,A151&gt;=6.05,H151&lt;12.921,D151&gt;=1.65,A151&lt;7.1,A151&gt;=5.75),5.6,IF(AND(D151&gt;=2.25,B151&gt;=2.75,B151&gt;=2.6,H151&gt;=9.637,H151&gt;=8.884,A151&gt;=6.05,H151&lt;12.921,D151&gt;=1.65,A151&lt;7.1,A151&gt;=5.75),5.5,"shouldnthappen")))))))))))))))))))))))))))))))))</f>
        <v>5.55</v>
      </c>
      <c r="AW151" s="1" t="n">
        <f aca="false">IF(AND(G151&gt;=0.905,F151&lt;1.5),1.767,IF(AND(H151&gt;=16.674,F151&gt;=1.5),6.55,IF(AND(A151&lt;4.35,H151&lt;14.344,G151&lt;0.905,F151&lt;1.5),1.1,IF(AND(B151&lt;3.65,H151&gt;=14.344,G151&lt;0.905,F151&lt;1.5),1.5,IF(AND(B151&gt;=3.65,H151&gt;=14.344,G151&lt;0.905,F151&lt;1.5),1.65,IF(AND(B151&lt;2.6,F151&gt;=2.5,H151&lt;16.674,F151&gt;=1.5),4.5,IF(AND(D151&gt;=0.45,A151&gt;=4.35,H151&lt;14.344,G151&lt;0.905,F151&lt;1.5),1.65,IF(AND(D151&lt;1.15,A151&lt;5.9,F151&lt;2.5,H151&lt;16.674,F151&gt;=1.5),3.56,IF(AND(B151&lt;2.75,A151&gt;=5.9,F151&lt;2.5,H151&lt;16.674,F151&gt;=1.5),5,IF(AND(H151&lt;13.531,B151&gt;=2.75,A151&gt;=5.9,F151&lt;2.5,H151&lt;16.674,F151&gt;=1.5),4.333,IF(AND(B151&lt;3.2,G151&gt;=0.669,B151&gt;=2.6,F151&gt;=2.5,H151&lt;16.674,F151&gt;=1.5),5.08,IF(AND(B151&gt;=3.2,G151&gt;=0.669,B151&gt;=2.6,F151&gt;=2.5,H151&lt;16.674,F151&gt;=1.5),5.4,IF(AND(B151&lt;3.15,A151&lt;5.05,D151&lt;0.45,A151&gt;=4.35,H151&lt;14.344,G151&lt;0.905,F151&lt;1.5),1.45,IF(AND(A151&gt;=5.55,A151&gt;=5.05,D151&lt;0.45,A151&gt;=4.35,H151&lt;14.344,G151&lt;0.905,F151&lt;1.5),1.5,IF(AND(A151&lt;5.55,A151&lt;5.65,D151&gt;=1.15,A151&lt;5.9,F151&lt;2.5,H151&lt;16.674,F151&gt;=1.5),3.95,IF(AND(A151&gt;=5.55,A151&lt;5.65,D151&gt;=1.15,A151&lt;5.9,F151&lt;2.5,H151&lt;16.674,F151&gt;=1.5),3.82,IF(AND(G151&lt;0.39,A151&gt;=5.65,D151&gt;=1.15,A151&lt;5.9,F151&lt;2.5,H151&lt;16.674,F151&gt;=1.5),4.35,IF(AND(G151&gt;=0.39,A151&gt;=5.65,D151&gt;=1.15,A151&lt;5.9,F151&lt;2.5,H151&lt;16.674,F151&gt;=1.5),3.95,IF(AND(G151&lt;0.466,H151&gt;=13.531,B151&gt;=2.75,A151&gt;=5.9,F151&lt;2.5,H151&lt;16.674,F151&gt;=1.5),4.8,IF(AND(G151&gt;=0.466,H151&gt;=13.531,B151&gt;=2.75,A151&gt;=5.9,F151&lt;2.5,H151&lt;16.674,F151&gt;=1.5),4.7,IF(AND(H151&lt;10.144,D151&lt;2.05,G151&lt;0.669,B151&gt;=2.6,F151&gt;=2.5,H151&lt;16.674,F151&gt;=1.5),5.3,IF(AND(H151&gt;=10.144,D151&lt;2.05,G151&lt;0.669,B151&gt;=2.6,F151&gt;=2.5,H151&lt;16.674,F151&gt;=1.5),5.133,IF(AND(D151&gt;=2.45,D151&gt;=2.05,G151&lt;0.669,B151&gt;=2.6,F151&gt;=2.5,H151&lt;16.674,F151&gt;=1.5),5.9,IF(AND(B151&lt;3.25,B151&gt;=3.15,A151&lt;5.05,D151&lt;0.45,A151&gt;=4.35,H151&lt;14.344,G151&lt;0.905,F151&lt;1.5),1.2,IF(AND(B151&gt;=3.25,B151&gt;=3.15,A151&lt;5.05,D151&lt;0.45,A151&gt;=4.35,H151&lt;14.344,G151&lt;0.905,F151&lt;1.5),1.36,IF(AND(B151&gt;=3.8,A151&lt;5.55,A151&gt;=5.05,D151&lt;0.45,A151&gt;=4.35,H151&lt;14.344,G151&lt;0.905,F151&lt;1.5),1.3,IF(AND(G151&lt;0.05,B151&lt;3.8,A151&lt;5.55,A151&gt;=5.05,D151&lt;0.45,A151&gt;=4.35,H151&lt;14.344,G151&lt;0.905,F151&lt;1.5),1.4,IF(AND(G151&lt;0.107,G151&lt;0.395,D151&lt;2.45,D151&gt;=2.05,G151&lt;0.669,B151&gt;=2.6,F151&gt;=2.5,H151&lt;16.674,F151&gt;=1.5),5.667,IF(AND(G151&lt;0.537,G151&gt;=0.395,D151&lt;2.45,D151&gt;=2.05,G151&lt;0.669,B151&gt;=2.6,F151&gt;=2.5,H151&lt;16.674,F151&gt;=1.5),5.6,IF(AND(G151&gt;=0.537,G151&gt;=0.395,D151&lt;2.45,D151&gt;=2.05,G151&lt;0.669,B151&gt;=2.6,F151&gt;=2.5,H151&lt;16.674,F151&gt;=1.5),5.775,IF(AND(B151&lt;3.6,G151&gt;=0.05,B151&lt;3.8,A151&lt;5.55,A151&gt;=5.05,D151&lt;0.45,A151&gt;=4.35,H151&lt;14.344,G151&lt;0.905,F151&lt;1.5),1.475,IF(AND(B151&gt;=3.6,G151&gt;=0.05,B151&lt;3.8,A151&lt;5.55,A151&gt;=5.05,D151&lt;0.45,A151&gt;=4.35,H151&lt;14.344,G151&lt;0.905,F151&lt;1.5),1.5,IF(AND(G151&lt;0.312,G151&gt;=0.107,G151&lt;0.395,D151&lt;2.45,D151&gt;=2.05,G151&lt;0.669,B151&gt;=2.6,F151&gt;=2.5,H151&lt;16.674,F151&gt;=1.5),5.18,IF(AND(G151&gt;=0.312,G151&gt;=0.107,G151&lt;0.395,D151&lt;2.45,D151&gt;=2.05,G151&lt;0.669,B151&gt;=2.6,F151&gt;=2.5,H151&lt;16.674,F151&gt;=1.5),5.4,"shouldnthappen"))))))))))))))))))))))))))))))))))</f>
        <v>5.4</v>
      </c>
      <c r="AX151" s="1" t="n">
        <f aca="false">IF(AND(D151&gt;=1.3,B151&gt;=3.45),6.25,IF(AND(B151&lt;2.75,A151&lt;5.25,B151&lt;3.45),3.9,IF(AND(D151&lt;0.25,D151&lt;1.3,B151&gt;=3.45),1.16,IF(AND(A151&gt;=5.05,B151&gt;=2.75,A151&lt;5.25,B151&lt;3.45),1.7,IF(AND(D151&lt;0.7,F151&lt;2.5,A151&gt;=5.25,B151&lt;3.45),1.5,IF(AND(H151&gt;=16.284,F151&gt;=2.5,A151&gt;=5.25,B151&lt;3.45),6.6,IF(AND(G151&lt;0.123,D151&gt;=0.25,D151&lt;1.3,B151&gt;=3.45),1.3,IF(AND(A151&lt;4.5,A151&lt;5.05,B151&gt;=2.75,A151&lt;5.25,B151&lt;3.45),1.3,IF(AND(A151&lt;5.05,G151&gt;=0.123,D151&gt;=0.25,D151&lt;1.3,B151&gt;=3.45),1.6,IF(AND(B151&lt;3.15,A151&gt;=4.5,A151&lt;5.05,B151&gt;=2.75,A151&lt;5.25,B151&lt;3.45),1.54,IF(AND(B151&gt;=3.15,A151&gt;=4.5,A151&lt;5.05,B151&gt;=2.75,A151&lt;5.25,B151&lt;3.45),1.35,IF(AND(D151&gt;=1.4,A151&lt;5.9,D151&gt;=0.7,F151&lt;2.5,A151&gt;=5.25,B151&lt;3.45),4.5,IF(AND(D151&gt;=1.55,A151&gt;=5.9,D151&gt;=0.7,F151&lt;2.5,A151&gt;=5.25,B151&lt;3.45),4.95,IF(AND(G151&gt;=0.682,D151&gt;=2.05,H151&lt;16.284,F151&gt;=2.5,A151&gt;=5.25,B151&lt;3.45),5.26,IF(AND(A151&lt;5.4,A151&gt;=5.05,G151&gt;=0.123,D151&gt;=0.25,D151&lt;1.3,B151&gt;=3.45),1.64,IF(AND(A151&gt;=5.4,A151&gt;=5.05,G151&gt;=0.123,D151&gt;=0.25,D151&lt;1.3,B151&gt;=3.45),1.6,IF(AND(G151&lt;0.372,D151&lt;1.4,A151&lt;5.9,D151&gt;=0.7,F151&lt;2.5,A151&gt;=5.25,B151&lt;3.45),4.175,IF(AND(D151&lt;1.35,D151&lt;1.55,A151&gt;=5.9,D151&gt;=0.7,F151&lt;2.5,A151&gt;=5.25,B151&lt;3.45),4.2,IF(AND(B151&lt;2.35,G151&lt;0.596,D151&lt;2.05,H151&lt;16.284,F151&gt;=2.5,A151&gt;=5.25,B151&lt;3.45),5,IF(AND(G151&gt;=0.888,G151&gt;=0.596,D151&lt;2.05,H151&lt;16.284,F151&gt;=2.5,A151&gt;=5.25,B151&lt;3.45),4.8,IF(AND(A151&gt;=6.85,G151&lt;0.682,D151&gt;=2.05,H151&lt;16.284,F151&gt;=2.5,A151&gt;=5.25,B151&lt;3.45),5.4,IF(AND(A151&gt;=5.75,G151&gt;=0.372,D151&lt;1.4,A151&lt;5.9,D151&gt;=0.7,F151&lt;2.5,A151&gt;=5.25,B151&lt;3.45),3.933,IF(AND(A151&gt;=6.75,D151&gt;=1.35,D151&lt;1.55,A151&gt;=5.9,D151&gt;=0.7,F151&lt;2.5,A151&gt;=5.25,B151&lt;3.45),4.8,IF(AND(H151&lt;11.084,B151&gt;=2.35,G151&lt;0.596,D151&lt;2.05,H151&lt;16.284,F151&gt;=2.5,A151&gt;=5.25,B151&lt;3.45),5.3,IF(AND(H151&lt;8.435,G151&lt;0.888,G151&gt;=0.596,D151&lt;2.05,H151&lt;16.284,F151&gt;=2.5,A151&gt;=5.25,B151&lt;3.45),5.1,IF(AND(H151&gt;=8.435,G151&lt;0.888,G151&gt;=0.596,D151&lt;2.05,H151&lt;16.284,F151&gt;=2.5,A151&gt;=5.25,B151&lt;3.45),4.94,IF(AND(B151&lt;3.15,A151&lt;6.85,G151&lt;0.682,D151&gt;=2.05,H151&lt;16.284,F151&gt;=2.5,A151&gt;=5.25,B151&lt;3.45),5.6,IF(AND(B151&gt;=3.15,A151&lt;6.85,G151&lt;0.682,D151&gt;=2.05,H151&lt;16.284,F151&gt;=2.5,A151&gt;=5.25,B151&lt;3.45),5.74,IF(AND(G151&lt;0.572,A151&lt;5.75,G151&gt;=0.372,D151&lt;1.4,A151&lt;5.9,D151&gt;=0.7,F151&lt;2.5,A151&gt;=5.25,B151&lt;3.45),3.7,IF(AND(D151&lt;1.45,A151&lt;6.75,D151&gt;=1.35,D151&lt;1.55,A151&gt;=5.9,D151&gt;=0.7,F151&lt;2.5,A151&gt;=5.25,B151&lt;3.45),4.46,IF(AND(D151&gt;=1.45,A151&lt;6.75,D151&gt;=1.35,D151&lt;1.55,A151&gt;=5.9,D151&gt;=0.7,F151&lt;2.5,A151&gt;=5.25,B151&lt;3.45),4.567,IF(AND(H151&lt;12.532,H151&gt;=11.084,B151&gt;=2.35,G151&lt;0.596,D151&lt;2.05,H151&lt;16.284,F151&gt;=2.5,A151&gt;=5.25,B151&lt;3.45),5.8,IF(AND(H151&gt;=12.532,H151&gt;=11.084,B151&gt;=2.35,G151&lt;0.596,D151&lt;2.05,H151&lt;16.284,F151&gt;=2.5,A151&gt;=5.25,B151&lt;3.45),5.667,IF(AND(A151&gt;=5.65,G151&gt;=0.572,A151&lt;5.75,G151&gt;=0.372,D151&lt;1.4,A151&lt;5.9,D151&gt;=0.7,F151&lt;2.5,A151&gt;=5.25,B151&lt;3.45),4.2,IF(AND(G151&lt;0.862,A151&lt;5.65,G151&gt;=0.572,A151&lt;5.75,G151&gt;=0.372,D151&lt;1.4,A151&lt;5.9,D151&gt;=0.7,F151&lt;2.5,A151&gt;=5.25,B151&lt;3.45),3.9,IF(AND(G151&gt;=0.862,A151&lt;5.65,G151&gt;=0.572,A151&lt;5.75,G151&gt;=0.372,D151&lt;1.4,A151&lt;5.9,D151&gt;=0.7,F151&lt;2.5,A151&gt;=5.25,B151&lt;3.45),4,"shouldnthappen"))))))))))))))))))))))))))))))))))))</f>
        <v>5.26</v>
      </c>
      <c r="AY151" s="1" t="n">
        <f aca="false">IF(AND(H151&gt;=8.233,D151&gt;=0.8,A151&lt;5.55),3.525,IF(AND(B151&lt;2.9,H151&gt;=15.534,A151&gt;=5.55),4.8,IF(AND(H151&gt;=12.259,A151&lt;4.75,D151&lt;0.8,A151&lt;5.55),1.25,IF(AND(B151&gt;=3.85,A151&gt;=4.75,D151&lt;0.8,A151&lt;5.55),1.425,IF(AND(D151&lt;1.55,H151&lt;8.233,D151&gt;=0.8,A151&lt;5.55),3.975,IF(AND(D151&gt;=1.55,H151&lt;8.233,D151&gt;=0.8,A151&lt;5.55),4.5,IF(AND(D151&lt;0.65,D151&lt;1.7,H151&lt;15.534,A151&gt;=5.55),1.7,IF(AND(A151&gt;=7.05,D151&gt;=1.7,H151&lt;15.534,A151&gt;=5.55),6.3,IF(AND(B151&gt;=3.35,B151&gt;=2.9,H151&gt;=15.534,A151&gt;=5.55),5.4,IF(AND(B151&lt;3.1,H151&lt;12.259,A151&lt;4.75,D151&lt;0.8,A151&lt;5.55),1.367,IF(AND(B151&gt;=3.1,H151&lt;12.259,A151&lt;4.75,D151&lt;0.8,A151&lt;5.55),1.4,IF(AND(G151&gt;=0.905,B151&lt;3.85,A151&gt;=4.75,D151&lt;0.8,A151&lt;5.55),1.9,IF(AND(H151&lt;15.681,B151&lt;3.35,B151&gt;=2.9,H151&gt;=15.534,A151&gt;=5.55),5.8,IF(AND(H151&gt;=15.681,B151&lt;3.35,B151&gt;=2.9,H151&gt;=15.534,A151&gt;=5.55),5.7,IF(AND(H151&gt;=14.877,G151&lt;0.905,B151&lt;3.85,A151&gt;=4.75,D151&lt;0.8,A151&lt;5.55),1.3,IF(AND(D151&gt;=1.25,B151&lt;2.65,D151&gt;=0.65,D151&lt;1.7,H151&lt;15.534,A151&gt;=5.55),4.433,IF(AND(G151&gt;=0.622,B151&lt;3.15,A151&lt;7.05,D151&gt;=1.7,H151&lt;15.534,A151&gt;=5.55),5.08,IF(AND(H151&gt;=13.42,B151&gt;=3.15,A151&lt;7.05,D151&gt;=1.7,H151&lt;15.534,A151&gt;=5.55),5.1,IF(AND(G151&lt;0.265,H151&lt;14.877,G151&lt;0.905,B151&lt;3.85,A151&gt;=4.75,D151&lt;0.8,A151&lt;5.55),1.2,IF(AND(A151&lt;5.75,D151&lt;1.25,B151&lt;2.65,D151&gt;=0.65,D151&lt;1.7,H151&lt;15.534,A151&gt;=5.55),3.7,IF(AND(A151&gt;=5.75,D151&lt;1.25,B151&lt;2.65,D151&gt;=0.65,D151&lt;1.7,H151&lt;15.534,A151&gt;=5.55),4,IF(AND(G151&gt;=0.652,D151&lt;1.35,B151&gt;=2.65,D151&gt;=0.65,D151&lt;1.7,H151&lt;15.534,A151&gt;=5.55),3.6,IF(AND(H151&lt;7.47,D151&gt;=1.35,B151&gt;=2.65,D151&gt;=0.65,D151&lt;1.7,H151&lt;15.534,A151&gt;=5.55),5.1,IF(AND(H151&lt;10.914,G151&lt;0.622,B151&lt;3.15,A151&lt;7.05,D151&gt;=1.7,H151&lt;15.534,A151&gt;=5.55),5.36,IF(AND(H151&gt;=10.914,G151&lt;0.622,B151&lt;3.15,A151&lt;7.05,D151&gt;=1.7,H151&lt;15.534,A151&gt;=5.55),5.64,IF(AND(G151&gt;=0.657,H151&lt;13.42,B151&gt;=3.15,A151&lt;7.05,D151&gt;=1.7,H151&lt;15.534,A151&gt;=5.55),6,IF(AND(G151&gt;=0.782,G151&gt;=0.265,H151&lt;14.877,G151&lt;0.905,B151&lt;3.85,A151&gt;=4.75,D151&lt;0.8,A151&lt;5.55),1.48,IF(AND(H151&lt;11.286,G151&lt;0.652,D151&lt;1.35,B151&gt;=2.65,D151&gt;=0.65,D151&lt;1.7,H151&lt;15.534,A151&gt;=5.55),4.24,IF(AND(H151&gt;=11.286,G151&lt;0.652,D151&lt;1.35,B151&gt;=2.65,D151&gt;=0.65,D151&lt;1.7,H151&lt;15.534,A151&gt;=5.55),4.05,IF(AND(G151&lt;0.413,H151&gt;=7.47,D151&gt;=1.35,B151&gt;=2.65,D151&gt;=0.65,D151&lt;1.7,H151&lt;15.534,A151&gt;=5.55),5.1,IF(AND(H151&lt;11.325,G151&lt;0.657,H151&lt;13.42,B151&gt;=3.15,A151&lt;7.05,D151&gt;=1.7,H151&lt;15.534,A151&gt;=5.55),5.8,IF(AND(H151&gt;=11.325,G151&lt;0.657,H151&lt;13.42,B151&gt;=3.15,A151&lt;7.05,D151&gt;=1.7,H151&lt;15.534,A151&gt;=5.55),5.6,IF(AND(D151&gt;=0.35,G151&lt;0.782,G151&gt;=0.265,H151&lt;14.877,G151&lt;0.905,B151&lt;3.85,A151&gt;=4.75,D151&lt;0.8,A151&lt;5.55),1.633,IF(AND(B151&lt;2.85,G151&gt;=0.413,H151&gt;=7.47,D151&gt;=1.35,B151&gt;=2.65,D151&gt;=0.65,D151&lt;1.7,H151&lt;15.534,A151&gt;=5.55),4.6,IF(AND(D151&lt;0.15,D151&lt;0.35,G151&lt;0.782,G151&gt;=0.265,H151&lt;14.877,G151&lt;0.905,B151&lt;3.85,A151&gt;=4.75,D151&lt;0.8,A151&lt;5.55),1.5,IF(AND(D151&gt;=0.15,D151&lt;0.35,G151&lt;0.782,G151&gt;=0.265,H151&lt;14.877,G151&lt;0.905,B151&lt;3.85,A151&gt;=4.75,D151&lt;0.8,A151&lt;5.55),1.543,IF(AND(A151&gt;=6.8,B151&gt;=2.85,G151&gt;=0.413,H151&gt;=7.47,D151&gt;=1.35,B151&gt;=2.65,D151&gt;=0.65,D151&lt;1.7,H151&lt;15.534,A151&gt;=5.55),4.9,IF(AND(H151&lt;13.531,A151&lt;6.8,B151&gt;=2.85,G151&gt;=0.413,H151&gt;=7.47,D151&gt;=1.35,B151&gt;=2.65,D151&gt;=0.65,D151&lt;1.7,H151&lt;15.534,A151&gt;=5.55),4.5,IF(AND(H151&gt;=13.531,A151&lt;6.8,B151&gt;=2.85,G151&gt;=0.413,H151&gt;=7.47,D151&gt;=1.35,B151&gt;=2.65,D151&gt;=0.65,D151&lt;1.7,H151&lt;15.534,A151&gt;=5.55),4.7,"shouldnthappen")))))))))))))))))))))))))))))))))))))))</f>
        <v>5.4</v>
      </c>
      <c r="AZ151" s="1" t="n">
        <f aca="false">IF(AND(H151&gt;=15.371,B151&gt;=3.35),5.4,IF(AND(G151&gt;=0.851,H151&gt;=15.244,B151&lt;3.35),4.75,IF(AND(F151&gt;=2,H151&lt;15.371,B151&gt;=3.35),5.6,IF(AND(B151&lt;2.75,A151&lt;5.15,H151&lt;15.244,B151&lt;3.35),3.42,IF(AND(A151&gt;=7.25,G151&lt;0.851,H151&gt;=15.244,B151&lt;3.35),6.6,IF(AND(A151&lt;4.45,B151&gt;=2.75,A151&lt;5.15,H151&lt;15.244,B151&lt;3.35),1.1,IF(AND(G151&lt;0.527,A151&lt;7.25,G151&lt;0.851,H151&gt;=15.244,B151&lt;3.35),5.08,IF(AND(G151&gt;=0.527,A151&lt;7.25,G151&lt;0.851,H151&gt;=15.244,B151&lt;3.35),5.8,IF(AND(D151&gt;=0.35,B151&lt;3.7,F151&lt;2,H151&lt;15.371,B151&gt;=3.35),1.55,IF(AND(H151&lt;6.542,B151&gt;=3.7,F151&lt;2,H151&lt;15.371,B151&gt;=3.35),1.9,IF(AND(B151&lt;3.25,A151&gt;=4.45,B151&gt;=2.75,A151&lt;5.15,H151&lt;15.244,B151&lt;3.35),1.46,IF(AND(B151&gt;=3.25,A151&gt;=4.45,B151&gt;=2.75,A151&lt;5.15,H151&lt;15.244,B151&lt;3.35),1.7,IF(AND(H151&lt;13.654,B151&gt;=2.95,D151&lt;1.45,A151&gt;=5.15,H151&lt;15.244,B151&lt;3.35),4.3,IF(AND(H151&gt;=13.654,B151&gt;=2.95,D151&lt;1.45,A151&gt;=5.15,H151&lt;15.244,B151&lt;3.35),4.625,IF(AND(F151&gt;=2.5,D151&lt;1.75,D151&gt;=1.45,A151&gt;=5.15,H151&lt;15.244,B151&lt;3.35),5.3,IF(AND(G151&gt;=0.853,D151&gt;=1.75,D151&gt;=1.45,A151&gt;=5.15,H151&lt;15.244,B151&lt;3.35),5.15,IF(AND(D151&gt;=0.25,D151&lt;0.35,B151&lt;3.7,F151&lt;2,H151&lt;15.371,B151&gt;=3.35),1.3,IF(AND(B151&lt;3.85,H151&gt;=6.542,B151&gt;=3.7,F151&lt;2,H151&lt;15.371,B151&gt;=3.35),1.633,IF(AND(H151&lt;7.02,H151&lt;10.688,B151&lt;2.95,D151&lt;1.45,A151&gt;=5.15,H151&lt;15.244,B151&lt;3.35),3.98,IF(AND(G151&lt;0.338,H151&gt;=10.688,B151&lt;2.95,D151&lt;1.45,A151&gt;=5.15,H151&lt;15.244,B151&lt;3.35),4.22,IF(AND(G151&gt;=0.338,H151&gt;=10.688,B151&lt;2.95,D151&lt;1.45,A151&gt;=5.15,H151&lt;15.244,B151&lt;3.35),3.9,IF(AND(B151&lt;2.75,F151&lt;2.5,D151&lt;1.75,D151&gt;=1.45,A151&gt;=5.15,H151&lt;15.244,B151&lt;3.35),5.1,IF(AND(B151&gt;=2.75,F151&lt;2.5,D151&lt;1.75,D151&gt;=1.45,A151&gt;=5.15,H151&lt;15.244,B151&lt;3.35),4.74,IF(AND(A151&gt;=7,G151&lt;0.853,D151&gt;=1.75,D151&gt;=1.45,A151&gt;=5.15,H151&lt;15.244,B151&lt;3.35),6.5,IF(AND(G151&gt;=0.934,D151&lt;0.25,D151&lt;0.35,B151&lt;3.7,F151&lt;2,H151&lt;15.371,B151&gt;=3.35),1.7,IF(AND(D151&lt;0.25,B151&gt;=3.85,H151&gt;=6.542,B151&gt;=3.7,F151&lt;2,H151&lt;15.371,B151&gt;=3.35),1.5,IF(AND(D151&gt;=0.25,B151&gt;=3.85,H151&gt;=6.542,B151&gt;=3.7,F151&lt;2,H151&lt;15.371,B151&gt;=3.35),1.4,IF(AND(B151&lt;2.5,H151&gt;=7.02,H151&lt;10.688,B151&lt;2.95,D151&lt;1.45,A151&gt;=5.15,H151&lt;15.244,B151&lt;3.35),3.8,IF(AND(G151&gt;=0.74,A151&lt;7,G151&lt;0.853,D151&gt;=1.75,D151&gt;=1.45,A151&gt;=5.15,H151&lt;15.244,B151&lt;3.35),6,IF(AND(G151&gt;=0.61,G151&lt;0.934,D151&lt;0.25,D151&lt;0.35,B151&lt;3.7,F151&lt;2,H151&lt;15.371,B151&gt;=3.35),1.5,IF(AND(D151&lt;1.15,B151&gt;=2.5,H151&gt;=7.02,H151&lt;10.688,B151&lt;2.95,D151&lt;1.45,A151&gt;=5.15,H151&lt;15.244,B151&lt;3.35),3.5,IF(AND(D151&gt;=1.15,B151&gt;=2.5,H151&gt;=7.02,H151&lt;10.688,B151&lt;2.95,D151&lt;1.45,A151&gt;=5.15,H151&lt;15.244,B151&lt;3.35),3.6,IF(AND(G151&gt;=0.626,G151&lt;0.74,A151&lt;7,G151&lt;0.853,D151&gt;=1.75,D151&gt;=1.45,A151&gt;=5.15,H151&lt;15.244,B151&lt;3.35),4.9,IF(AND(H151&lt;13.641,G151&lt;0.61,G151&lt;0.934,D151&lt;0.25,D151&lt;0.35,B151&lt;3.7,F151&lt;2,H151&lt;15.371,B151&gt;=3.35),1.425,IF(AND(H151&gt;=13.641,G151&lt;0.61,G151&lt;0.934,D151&lt;0.25,D151&lt;0.35,B151&lt;3.7,F151&lt;2,H151&lt;15.371,B151&gt;=3.35),1.3,IF(AND(B151&lt;3.05,G151&lt;0.626,G151&lt;0.74,A151&lt;7,G151&lt;0.853,D151&gt;=1.75,D151&gt;=1.45,A151&gt;=5.15,H151&lt;15.244,B151&lt;3.35),5.475,IF(AND(B151&gt;=3.05,G151&lt;0.626,G151&lt;0.74,A151&lt;7,G151&lt;0.853,D151&gt;=1.75,D151&gt;=1.45,A151&gt;=5.15,H151&lt;15.244,B151&lt;3.35),5.633,"shouldnthappen")))))))))))))))))))))))))))))))))))))</f>
        <v>5.4</v>
      </c>
      <c r="BA151" s="1" t="n">
        <f aca="false">IF(AND(F151&gt;=2,B151&gt;=3.4),6.1,IF(AND(B151&lt;2.75,A151&lt;5.15,B151&lt;3.4),3.225,IF(AND(G151&gt;=0.821,F151&lt;2,B151&gt;=3.4),1.9,IF(AND(B151&gt;=3.2,B151&gt;=2.75,A151&lt;5.15,B151&lt;3.4),1.7,IF(AND(A151&lt;4.8,G151&lt;0.821,F151&lt;2,B151&gt;=3.4),1,IF(AND(G151&gt;=0.446,B151&lt;3.2,B151&gt;=2.75,A151&lt;5.15,B151&lt;3.4),1.1,IF(AND(G151&lt;0.356,D151&lt;1.45,A151&lt;6.25,A151&gt;=5.15,B151&lt;3.4),4.32,IF(AND(G151&lt;0.591,D151&gt;=1.45,A151&lt;6.25,A151&gt;=5.15,B151&lt;3.4),4.6,IF(AND(D151&lt;1.75,G151&lt;0.597,A151&gt;=6.25,A151&gt;=5.15,B151&lt;3.4),4.86,IF(AND(H151&gt;=16.472,G151&gt;=0.597,A151&gt;=6.25,A151&gt;=5.15,B151&lt;3.4),6.6,IF(AND(G151&lt;0.063,G151&lt;0.446,B151&lt;3.2,B151&gt;=2.75,A151&lt;5.15,B151&lt;3.4),1.4,IF(AND(A151&gt;=5.95,G151&gt;=0.356,D151&lt;1.45,A151&lt;6.25,A151&gt;=5.15,B151&lt;3.4),4.6,IF(AND(B151&gt;=2.9,G151&gt;=0.591,D151&gt;=1.45,A151&lt;6.25,A151&gt;=5.15,B151&lt;3.4),4.867,IF(AND(D151&gt;=2.4,H151&lt;16.472,G151&gt;=0.597,A151&gt;=6.25,A151&gt;=5.15,B151&lt;3.4),6,IF(AND(A151&lt;5.45,B151&gt;=3.85,A151&gt;=4.8,G151&lt;0.821,F151&lt;2,B151&gt;=3.4),1.3,IF(AND(A151&gt;=5.45,B151&gt;=3.85,A151&gt;=4.8,G151&lt;0.821,F151&lt;2,B151&gt;=3.4),1.45,IF(AND(H151&lt;14.273,G151&gt;=0.063,G151&lt;0.446,B151&lt;3.2,B151&gt;=2.75,A151&lt;5.15,B151&lt;3.4),1.5,IF(AND(H151&gt;=14.273,G151&gt;=0.063,G151&lt;0.446,B151&lt;3.2,B151&gt;=2.75,A151&lt;5.15,B151&lt;3.4),1.6,IF(AND(G151&gt;=0.572,A151&lt;5.95,G151&gt;=0.356,D151&lt;1.45,A151&lt;6.25,A151&gt;=5.15,B151&lt;3.4),3.9,IF(AND(G151&lt;0.827,B151&lt;2.9,G151&gt;=0.591,D151&gt;=1.45,A151&lt;6.25,A151&gt;=5.15,B151&lt;3.4),4.9,IF(AND(G151&gt;=0.827,B151&lt;2.9,G151&gt;=0.591,D151&gt;=1.45,A151&lt;6.25,A151&gt;=5.15,B151&lt;3.4),5.1,IF(AND(A151&gt;=7.2,B151&lt;3.05,D151&gt;=1.75,G151&lt;0.597,A151&gt;=6.25,A151&gt;=5.15,B151&lt;3.4),6.7,IF(AND(G151&lt;0.353,B151&gt;=3.05,D151&gt;=1.75,G151&lt;0.597,A151&gt;=6.25,A151&gt;=5.15,B151&lt;3.4),5.22,IF(AND(G151&gt;=0.353,B151&gt;=3.05,D151&gt;=1.75,G151&lt;0.597,A151&gt;=6.25,A151&gt;=5.15,B151&lt;3.4),5.65,IF(AND(A151&lt;6.55,D151&lt;2.4,H151&lt;16.472,G151&gt;=0.597,A151&gt;=6.25,A151&gt;=5.15,B151&lt;3.4),5.033,IF(AND(H151&lt;12.719,G151&lt;0.385,B151&lt;3.85,A151&gt;=4.8,G151&lt;0.821,F151&lt;2,B151&gt;=3.4),1.54,IF(AND(H151&gt;=12.719,G151&lt;0.385,B151&lt;3.85,A151&gt;=4.8,G151&lt;0.821,F151&lt;2,B151&gt;=3.4),1.3,IF(AND(B151&lt;3.6,G151&gt;=0.385,B151&lt;3.85,A151&gt;=4.8,G151&lt;0.821,F151&lt;2,B151&gt;=3.4),1.325,IF(AND(B151&gt;=3.6,G151&gt;=0.385,B151&lt;3.85,A151&gt;=4.8,G151&lt;0.821,F151&lt;2,B151&gt;=3.4),1.55,IF(AND(D151&lt;1.05,G151&lt;0.572,A151&lt;5.95,G151&gt;=0.356,D151&lt;1.45,A151&lt;6.25,A151&gt;=5.15,B151&lt;3.4),3.633,IF(AND(D151&gt;=2.15,A151&lt;7.2,B151&lt;3.05,D151&gt;=1.75,G151&lt;0.597,A151&gt;=6.25,A151&gt;=5.15,B151&lt;3.4),5.667,IF(AND(H151&lt;13.094,A151&gt;=6.55,D151&lt;2.4,H151&lt;16.472,G151&gt;=0.597,A151&gt;=6.25,A151&gt;=5.15,B151&lt;3.4),5.2,IF(AND(D151&lt;1.15,D151&gt;=1.05,G151&lt;0.572,A151&lt;5.95,G151&gt;=0.356,D151&lt;1.45,A151&lt;6.25,A151&gt;=5.15,B151&lt;3.4),3.8,IF(AND(D151&gt;=1.15,D151&gt;=1.05,G151&lt;0.572,A151&lt;5.95,G151&gt;=0.356,D151&lt;1.45,A151&lt;6.25,A151&gt;=5.15,B151&lt;3.4),3.9,IF(AND(G151&gt;=0.487,D151&lt;2.15,A151&lt;7.2,B151&lt;3.05,D151&gt;=1.75,G151&lt;0.597,A151&gt;=6.25,A151&gt;=5.15,B151&lt;3.4),5.8,IF(AND(A151&lt;6.8,H151&gt;=13.094,A151&gt;=6.55,D151&lt;2.4,H151&lt;16.472,G151&gt;=0.597,A151&gt;=6.25,A151&gt;=5.15,B151&lt;3.4),4.52,IF(AND(A151&gt;=6.8,H151&gt;=13.094,A151&gt;=6.55,D151&lt;2.4,H151&lt;16.472,G151&gt;=0.597,A151&gt;=6.25,A151&gt;=5.15,B151&lt;3.4),4.75,IF(AND(B151&lt;2.95,G151&lt;0.487,D151&lt;2.15,A151&lt;7.2,B151&lt;3.05,D151&gt;=1.75,G151&lt;0.597,A151&gt;=6.25,A151&gt;=5.15,B151&lt;3.4),5.6,IF(AND(B151&gt;=2.95,G151&lt;0.487,D151&lt;2.15,A151&lt;7.2,B151&lt;3.05,D151&gt;=1.75,G151&lt;0.597,A151&gt;=6.25,A151&gt;=5.15,B151&lt;3.4),5.5,"shouldnthappen")))))))))))))))))))))))))))))))))))))))</f>
        <v>6.1</v>
      </c>
      <c r="BB151" s="1" t="n">
        <f aca="false">IF(AND(A151&lt;4.35,B151&lt;3.25,F151&lt;1.5),1.1,IF(AND(H151&lt;14.005,A151&gt;=4.35,B151&lt;3.25,F151&lt;1.5),1.3,IF(AND(H151&gt;=14.005,A151&gt;=4.35,B151&lt;3.25,F151&lt;1.5),1.6,IF(AND(G151&gt;=0.905,A151&lt;5.15,B151&gt;=3.25,F151&lt;1.5),1.9,IF(AND(B151&lt;3.45,A151&gt;=5.15,B151&gt;=3.25,F151&lt;1.5),1.6,IF(AND(F151&gt;=2.5,D151&gt;=1.35,D151&lt;1.75,F151&gt;=1.5),4.867,IF(AND(A151&gt;=7.05,D151&gt;=2.05,D151&gt;=1.75,F151&gt;=1.5),6.35,IF(AND(D151&gt;=0.4,G151&lt;0.905,A151&lt;5.15,B151&gt;=3.25,F151&lt;1.5),1.65,IF(AND(B151&lt;3.6,B151&gt;=3.45,A151&gt;=5.15,B151&gt;=3.25,F151&lt;1.5),1.35,IF(AND(H151&lt;6.808,H151&lt;9.386,D151&lt;1.35,D151&lt;1.75,F151&gt;=1.5),4.05,IF(AND(H151&gt;=6.808,H151&lt;9.386,D151&lt;1.35,D151&lt;1.75,F151&gt;=1.5),3.46,IF(AND(B151&lt;2.45,F151&lt;2.5,D151&gt;=1.35,D151&lt;1.75,F151&gt;=1.5),4.5,IF(AND(H151&gt;=13.115,D151&lt;1.95,D151&lt;2.05,D151&gt;=1.75,F151&gt;=1.5),4.85,IF(AND(G151&lt;0.196,D151&gt;=1.95,D151&lt;2.05,D151&gt;=1.75,F151&gt;=1.5),6.7,IF(AND(G151&gt;=0.196,D151&gt;=1.95,D151&lt;2.05,D151&gt;=1.75,F151&gt;=1.5),5.12,IF(AND(H151&lt;10.925,D151&lt;0.4,G151&lt;0.905,A151&lt;5.15,B151&gt;=3.25,F151&lt;1.5),1.4,IF(AND(H151&gt;=10.925,D151&lt;0.4,G151&lt;0.905,A151&lt;5.15,B151&gt;=3.25,F151&lt;1.5),1.45,IF(AND(H151&lt;14.096,B151&gt;=3.6,B151&gt;=3.45,A151&gt;=5.15,B151&gt;=3.25,F151&lt;1.5),1.42,IF(AND(H151&gt;=14.096,B151&gt;=3.6,B151&gt;=3.45,A151&gt;=5.15,B151&gt;=3.25,F151&lt;1.5),1.7,IF(AND(B151&lt;2.45,D151&lt;1.15,H151&gt;=9.386,D151&lt;1.35,D151&lt;1.75,F151&gt;=1.5),3.6,IF(AND(B151&gt;=2.45,D151&lt;1.15,H151&gt;=9.386,D151&lt;1.35,D151&lt;1.75,F151&gt;=1.5),3.9,IF(AND(G151&lt;0.246,D151&gt;=1.15,H151&gt;=9.386,D151&lt;1.35,D151&lt;1.75,F151&gt;=1.5),4.4,IF(AND(B151&lt;2.75,B151&gt;=2.45,F151&lt;2.5,D151&gt;=1.35,D151&lt;1.75,F151&gt;=1.5),5.1,IF(AND(H151&lt;11.084,H151&lt;13.115,D151&lt;1.95,D151&lt;2.05,D151&gt;=1.75,F151&gt;=1.5),5.35,IF(AND(H151&gt;=11.084,H151&lt;13.115,D151&lt;1.95,D151&lt;2.05,D151&gt;=1.75,F151&gt;=1.5),5.7,IF(AND(H151&lt;15.52,D151&lt;2.25,A151&lt;7.05,D151&gt;=2.05,D151&gt;=1.75,F151&gt;=1.5),5.45,IF(AND(H151&gt;=15.52,D151&lt;2.25,A151&lt;7.05,D151&gt;=2.05,D151&gt;=1.75,F151&gt;=1.5),5.725,IF(AND(G151&gt;=0.775,D151&gt;=2.25,A151&lt;7.05,D151&gt;=2.05,D151&gt;=1.75,F151&gt;=1.5),5.2,IF(AND(D151&lt;1.25,G151&gt;=0.246,D151&gt;=1.15,H151&gt;=9.386,D151&lt;1.35,D151&lt;1.75,F151&gt;=1.5),4.05,IF(AND(A151&lt;5.85,B151&gt;=2.75,B151&gt;=2.45,F151&lt;2.5,D151&gt;=1.35,D151&lt;1.75,F151&gt;=1.5),4.5,IF(AND(B151&lt;3.3,G151&lt;0.775,D151&gt;=2.25,A151&lt;7.05,D151&gt;=2.05,D151&gt;=1.75,F151&gt;=1.5),5.64,IF(AND(B151&gt;=3.3,G151&lt;0.775,D151&gt;=2.25,A151&lt;7.05,D151&gt;=2.05,D151&gt;=1.75,F151&gt;=1.5),5.6,IF(AND(A151&lt;5.9,D151&gt;=1.25,G151&gt;=0.246,D151&gt;=1.15,H151&gt;=9.386,D151&lt;1.35,D151&lt;1.75,F151&gt;=1.5),4.2,IF(AND(A151&gt;=5.9,D151&gt;=1.25,G151&gt;=0.246,D151&gt;=1.15,H151&gt;=9.386,D151&lt;1.35,D151&lt;1.75,F151&gt;=1.5),4,IF(AND(G151&gt;=0.437,A151&gt;=5.85,B151&gt;=2.75,B151&gt;=2.45,F151&lt;2.5,D151&gt;=1.35,D151&lt;1.75,F151&gt;=1.5),4.75,IF(AND(H151&lt;9.446,G151&lt;0.437,A151&gt;=5.85,B151&gt;=2.75,B151&gt;=2.45,F151&lt;2.5,D151&gt;=1.35,D151&lt;1.75,F151&gt;=1.5),4.6,IF(AND(H151&gt;=9.446,G151&lt;0.437,A151&gt;=5.85,B151&gt;=2.75,B151&gt;=2.45,F151&lt;2.5,D151&gt;=1.35,D151&lt;1.75,F151&gt;=1.5),4.7,"shouldnthappen")))))))))))))))))))))))))))))))))))))</f>
        <v>5.2</v>
      </c>
      <c r="BC151" s="1" t="n">
        <f aca="false">IF(AND(G151&gt;=0.905,F151&lt;1.5),1.65,IF(AND(D151&gt;=0.45,G151&lt;0.905,F151&lt;1.5),1.65,IF(AND(A151&lt;5.15,D151&lt;1.55,F151&gt;=1.5),3.225,IF(AND(F151&gt;=2.5,A151&gt;=5.15,D151&lt;1.55,F151&gt;=1.5),5.05,IF(AND(H151&lt;5.767,A151&lt;7.05,D151&gt;=1.55,F151&gt;=1.5),4.5,IF(AND(D151&lt;1.7,A151&gt;=7.05,D151&gt;=1.55,F151&gt;=1.5),5.8,IF(AND(A151&gt;=5.3,G151&lt;0.207,D151&lt;0.45,G151&lt;0.905,F151&lt;1.5),1.3,IF(AND(D151&gt;=0.35,G151&gt;=0.207,D151&lt;0.45,G151&lt;0.905,F151&lt;1.5),1.5,IF(AND(G151&lt;0.155,D151&gt;=1.7,A151&gt;=7.05,D151&gt;=1.55,F151&gt;=1.5),6.7,IF(AND(G151&gt;=0.155,D151&gt;=1.7,A151&gt;=7.05,D151&gt;=1.55,F151&gt;=1.5),6.34,IF(AND(G151&lt;0.05,A151&lt;5.3,G151&lt;0.207,D151&lt;0.45,G151&lt;0.905,F151&lt;1.5),1.4,IF(AND(G151&gt;=0.05,A151&lt;5.3,G151&lt;0.207,D151&lt;0.45,G151&lt;0.905,F151&lt;1.5),1.5,IF(AND(A151&lt;4.5,D151&lt;0.35,G151&gt;=0.207,D151&lt;0.45,G151&lt;0.905,F151&lt;1.5),1.3,IF(AND(G151&lt;0.308,A151&lt;6.2,F151&lt;2.5,A151&gt;=5.15,D151&lt;1.55,F151&gt;=1.5),4.5,IF(AND(D151&lt;1.35,A151&gt;=6.2,F151&lt;2.5,A151&gt;=5.15,D151&lt;1.55,F151&gt;=1.5),4.367,IF(AND(D151&lt;1.85,A151&lt;6.15,H151&gt;=5.767,A151&lt;7.05,D151&gt;=1.55,F151&gt;=1.5),4.933,IF(AND(G151&gt;=0.558,A151&gt;=4.5,D151&lt;0.35,G151&gt;=0.207,D151&lt;0.45,G151&lt;0.905,F151&lt;1.5),1.5,IF(AND(H151&gt;=13.383,G151&gt;=0.308,A151&lt;6.2,F151&lt;2.5,A151&gt;=5.15,D151&lt;1.55,F151&gt;=1.5),4.7,IF(AND(H151&gt;=12.206,D151&gt;=1.35,A151&gt;=6.2,F151&lt;2.5,A151&gt;=5.15,D151&lt;1.55,F151&gt;=1.5),4.575,IF(AND(A151&lt;5.7,D151&gt;=1.85,A151&lt;6.15,H151&gt;=5.767,A151&lt;7.05,D151&gt;=1.55,F151&gt;=1.5),4.9,IF(AND(A151&gt;=5.7,D151&gt;=1.85,A151&lt;6.15,H151&gt;=5.767,A151&lt;7.05,D151&gt;=1.55,F151&gt;=1.5),5.1,IF(AND(G151&lt;0.079,G151&lt;0.364,A151&gt;=6.15,H151&gt;=5.767,A151&lt;7.05,D151&gt;=1.55,F151&gt;=1.5),5.6,IF(AND(G151&gt;=0.079,G151&lt;0.364,A151&gt;=6.15,H151&gt;=5.767,A151&lt;7.05,D151&gt;=1.55,F151&gt;=1.5),5.25,IF(AND(G151&gt;=0.447,G151&lt;0.558,A151&gt;=4.5,D151&lt;0.35,G151&gt;=0.207,D151&lt;0.45,G151&lt;0.905,F151&lt;1.5),1.3,IF(AND(B151&gt;=2.95,H151&lt;13.383,G151&gt;=0.308,A151&lt;6.2,F151&lt;2.5,A151&gt;=5.15,D151&lt;1.55,F151&gt;=1.5),4.6,IF(AND(B151&lt;2.65,H151&lt;12.206,D151&gt;=1.35,A151&gt;=6.2,F151&lt;2.5,A151&gt;=5.15,D151&lt;1.55,F151&gt;=1.5),4.9,IF(AND(D151&lt;2.45,A151&lt;6.6,G151&gt;=0.364,A151&gt;=6.15,H151&gt;=5.767,A151&lt;7.05,D151&gt;=1.55,F151&gt;=1.5),5.6,IF(AND(D151&gt;=2.45,A151&lt;6.6,G151&gt;=0.364,A151&gt;=6.15,H151&gt;=5.767,A151&lt;7.05,D151&gt;=1.55,F151&gt;=1.5),6,IF(AND(H151&lt;12.921,A151&gt;=6.6,G151&gt;=0.364,A151&gt;=6.15,H151&gt;=5.767,A151&lt;7.05,D151&gt;=1.55,F151&gt;=1.5),5.725,IF(AND(H151&gt;=12.921,A151&gt;=6.6,G151&gt;=0.364,A151&gt;=6.15,H151&gt;=5.767,A151&lt;7.05,D151&gt;=1.55,F151&gt;=1.5),5.367,IF(AND(B151&lt;3.15,G151&lt;0.447,G151&lt;0.558,A151&gt;=4.5,D151&lt;0.35,G151&gt;=0.207,D151&lt;0.45,G151&lt;0.905,F151&lt;1.5),1.5,IF(AND(B151&gt;=3.15,G151&lt;0.447,G151&lt;0.558,A151&gt;=4.5,D151&lt;0.35,G151&gt;=0.207,D151&lt;0.45,G151&lt;0.905,F151&lt;1.5),1.36,IF(AND(B151&gt;=2.85,B151&lt;2.95,H151&lt;13.383,G151&gt;=0.308,A151&lt;6.2,F151&lt;2.5,A151&gt;=5.15,D151&lt;1.55,F151&gt;=1.5),3.6,IF(AND(H151&lt;9.446,B151&gt;=2.65,H151&lt;12.206,D151&gt;=1.35,A151&gt;=6.2,F151&lt;2.5,A151&gt;=5.15,D151&lt;1.55,F151&gt;=1.5),4.6,IF(AND(H151&gt;=9.446,B151&gt;=2.65,H151&lt;12.206,D151&gt;=1.35,A151&gt;=6.2,F151&lt;2.5,A151&gt;=5.15,D151&lt;1.55,F151&gt;=1.5),4.7,IF(AND(D151&lt;1.2,B151&lt;2.85,B151&lt;2.95,H151&lt;13.383,G151&gt;=0.308,A151&lt;6.2,F151&lt;2.5,A151&gt;=5.15,D151&lt;1.55,F151&gt;=1.5),3.75,IF(AND(G151&lt;0.356,D151&gt;=1.2,B151&lt;2.85,B151&lt;2.95,H151&lt;13.383,G151&gt;=0.308,A151&lt;6.2,F151&lt;2.5,A151&gt;=5.15,D151&lt;1.55,F151&gt;=1.5),4.2,IF(AND(G151&gt;=0.356,D151&gt;=1.2,B151&lt;2.85,B151&lt;2.95,H151&lt;13.383,G151&gt;=0.308,A151&lt;6.2,F151&lt;2.5,A151&gt;=5.15,D151&lt;1.55,F151&gt;=1.5),3.96,"shouldnthappen"))))))))))))))))))))))))))))))))))))))</f>
        <v>5.6</v>
      </c>
      <c r="BD151" s="1" t="n">
        <f aca="false">IF(AND(B151&lt;2.7,A151&lt;5.3,B151&lt;3.15),3.42,IF(AND(F151&lt;2.5,A151&gt;=5.85,B151&gt;=3.15),4.7,IF(AND(A151&lt;4.35,B151&gt;=2.7,A151&lt;5.3,B151&lt;3.15),1.1,IF(AND(A151&gt;=4.35,B151&gt;=2.7,A151&lt;5.3,B151&lt;3.15),1.42,IF(AND(A151&gt;=7.05,F151&gt;=2.5,A151&gt;=5.3,B151&lt;3.15),6.067,IF(AND(D151&gt;=0.45,A151&lt;5.05,A151&lt;5.85,B151&gt;=3.15),1.6,IF(AND(B151&lt;3.35,A151&gt;=5.05,A151&lt;5.85,B151&gt;=3.15),1.7,IF(AND(A151&gt;=6.85,F151&gt;=2.5,A151&gt;=5.85,B151&gt;=3.15),6.22,IF(AND(D151&lt;1.25,D151&lt;1.35,F151&lt;2.5,A151&gt;=5.3,B151&lt;3.15),4.033,IF(AND(D151&gt;=1.25,D151&lt;1.35,F151&lt;2.5,A151&gt;=5.3,B151&lt;3.15),4.233,IF(AND(A151&lt;6.05,D151&gt;=1.35,F151&lt;2.5,A151&gt;=5.3,B151&lt;3.15),5.1,IF(AND(H151&gt;=13.29,A151&lt;7.05,F151&gt;=2.5,A151&gt;=5.3,B151&lt;3.15),4.96,IF(AND(G151&gt;=0.858,D151&lt;0.45,A151&lt;5.05,A151&lt;5.85,B151&gt;=3.15),1.3,IF(AND(D151&gt;=0.35,B151&gt;=3.35,A151&gt;=5.05,A151&lt;5.85,B151&gt;=3.15),1.4,IF(AND(B151&lt;3.25,A151&lt;6.85,F151&gt;=2.5,A151&gt;=5.85,B151&gt;=3.15),5.233,IF(AND(A151&gt;=6.8,A151&gt;=6.05,D151&gt;=1.35,F151&lt;2.5,A151&gt;=5.3,B151&lt;3.15),4.9,IF(AND(G151&gt;=0.622,H151&lt;13.29,A151&lt;7.05,F151&gt;=2.5,A151&gt;=5.3,B151&lt;3.15),5.067,IF(AND(H151&lt;8.834,G151&lt;0.858,D151&lt;0.45,A151&lt;5.05,A151&lt;5.85,B151&gt;=3.15),1.4,IF(AND(G151&lt;0.774,B151&gt;=3.25,A151&lt;6.85,F151&gt;=2.5,A151&gt;=5.85,B151&gt;=3.15),5.8,IF(AND(G151&gt;=0.774,B151&gt;=3.25,A151&lt;6.85,F151&gt;=2.5,A151&gt;=5.85,B151&gt;=3.15),5.4,IF(AND(H151&gt;=12.206,A151&lt;6.8,A151&gt;=6.05,D151&gt;=1.35,F151&lt;2.5,A151&gt;=5.3,B151&lt;3.15),4.5,IF(AND(G151&gt;=0.439,G151&lt;0.622,H151&lt;13.29,A151&lt;7.05,F151&gt;=2.5,A151&gt;=5.3,B151&lt;3.15),5.667,IF(AND(G151&lt;0.227,H151&gt;=8.834,G151&lt;0.858,D151&lt;0.45,A151&lt;5.05,A151&lt;5.85,B151&gt;=3.15),1.4,IF(AND(G151&gt;=0.227,H151&gt;=8.834,G151&lt;0.858,D151&lt;0.45,A151&lt;5.05,A151&lt;5.85,B151&gt;=3.15),1.3,IF(AND(G151&gt;=0.934,B151&lt;3.75,D151&lt;0.35,B151&gt;=3.35,A151&gt;=5.05,A151&lt;5.85,B151&gt;=3.15),1.7,IF(AND(G151&lt;0.823,B151&gt;=3.75,D151&lt;0.35,B151&gt;=3.35,A151&gt;=5.05,A151&lt;5.85,B151&gt;=3.15),1.55,IF(AND(G151&gt;=0.823,B151&gt;=3.75,D151&lt;0.35,B151&gt;=3.35,A151&gt;=5.05,A151&lt;5.85,B151&gt;=3.15),1.5,IF(AND(A151&lt;6.2,H151&lt;12.206,A151&lt;6.8,A151&gt;=6.05,D151&gt;=1.35,F151&lt;2.5,A151&gt;=5.3,B151&lt;3.15),4.6,IF(AND(A151&gt;=6.2,H151&lt;12.206,A151&lt;6.8,A151&gt;=6.05,D151&gt;=1.35,F151&lt;2.5,A151&gt;=5.3,B151&lt;3.15),4.74,IF(AND(H151&gt;=10.667,G151&lt;0.439,G151&lt;0.622,H151&lt;13.29,A151&lt;7.05,F151&gt;=2.5,A151&gt;=5.3,B151&lt;3.15),5.6,IF(AND(H151&lt;13.67,G151&lt;0.934,B151&lt;3.75,D151&lt;0.35,B151&gt;=3.35,A151&gt;=5.05,A151&lt;5.85,B151&gt;=3.15),1.48,IF(AND(H151&gt;=13.67,G151&lt;0.934,B151&lt;3.75,D151&lt;0.35,B151&gt;=3.35,A151&gt;=5.05,A151&lt;5.85,B151&gt;=3.15),1.3,IF(AND(G151&lt;0.301,H151&lt;10.667,G151&lt;0.439,G151&lt;0.622,H151&lt;13.29,A151&lt;7.05,F151&gt;=2.5,A151&gt;=5.3,B151&lt;3.15),5.2,IF(AND(G151&gt;=0.301,H151&lt;10.667,G151&lt;0.439,G151&lt;0.622,H151&lt;13.29,A151&lt;7.05,F151&gt;=2.5,A151&gt;=5.3,B151&lt;3.15),5.067,"shouldnthappen"))))))))))))))))))))))))))))))))))</f>
        <v>5.4</v>
      </c>
      <c r="BE151" s="1" t="n">
        <f aca="false">IF(AND(B151&gt;=3.85,A151&gt;=5.05,F151&lt;1.5),1.4,IF(AND(A151&lt;5.25,A151&lt;5.75,F151&gt;=1.5),3.15,IF(AND(A151&lt;4.95,B151&lt;3.15,A151&lt;5.05,F151&lt;1.5),1.46,IF(AND(A151&gt;=4.95,B151&lt;3.15,A151&lt;5.05,F151&lt;1.5),1.6,IF(AND(H151&lt;8.834,B151&gt;=3.15,A151&lt;5.05,F151&lt;1.5),1.4,IF(AND(D151&lt;0.25,B151&lt;3.85,A151&gt;=5.05,F151&lt;1.5),1.48,IF(AND(D151&gt;=0.25,B151&lt;3.85,A151&gt;=5.05,F151&lt;1.5),1.7,IF(AND(F151&gt;=2.5,A151&gt;=5.25,A151&lt;5.75,F151&gt;=1.5),4.9,IF(AND(H151&lt;12.45,H151&gt;=8.834,B151&gt;=3.15,A151&lt;5.05,F151&lt;1.5),1.25,IF(AND(H151&gt;=12.45,H151&gt;=8.834,B151&gt;=3.15,A151&lt;5.05,F151&lt;1.5),1.32,IF(AND(G151&lt;0.283,F151&lt;2.5,A151&gt;=5.25,A151&lt;5.75,F151&gt;=1.5),4.3,IF(AND(H151&lt;6.712,H151&lt;11.275,D151&lt;1.55,A151&gt;=5.75,F151&gt;=1.5),5,IF(AND(H151&lt;13.101,H151&gt;=11.275,D151&lt;1.55,A151&gt;=5.75,F151&gt;=1.5),3.933,IF(AND(H151&gt;=13.101,H151&gt;=11.275,D151&lt;1.55,A151&gt;=5.75,F151&gt;=1.5),4.5,IF(AND(A151&gt;=7.3,D151&lt;2.45,D151&gt;=1.55,A151&gt;=5.75,F151&gt;=1.5),6.7,IF(AND(B151&lt;3.45,D151&gt;=2.45,D151&gt;=1.55,A151&gt;=5.75,F151&gt;=1.5),5.925,IF(AND(B151&gt;=3.45,D151&gt;=2.45,D151&gt;=1.55,A151&gt;=5.75,F151&gt;=1.5),6.1,IF(AND(B151&gt;=2.8,G151&gt;=0.283,F151&lt;2.5,A151&gt;=5.25,A151&lt;5.75,F151&gt;=1.5),4.2,IF(AND(D151&lt;1.35,H151&gt;=6.712,H151&lt;11.275,D151&lt;1.55,A151&gt;=5.75,F151&gt;=1.5),4.35,IF(AND(D151&lt;1.05,B151&lt;2.8,G151&gt;=0.283,F151&lt;2.5,A151&gt;=5.25,A151&lt;5.75,F151&gt;=1.5),3.567,IF(AND(D151&gt;=1.05,B151&lt;2.8,G151&gt;=0.283,F151&lt;2.5,A151&gt;=5.25,A151&lt;5.75,F151&gt;=1.5),3.925,IF(AND(B151&lt;2.65,D151&gt;=1.35,H151&gt;=6.712,H151&lt;11.275,D151&lt;1.55,A151&gt;=5.75,F151&gt;=1.5),4.9,IF(AND(B151&gt;=2.65,D151&gt;=1.35,H151&gt;=6.712,H151&lt;11.275,D151&lt;1.55,A151&gt;=5.75,F151&gt;=1.5),4.625,IF(AND(H151&gt;=14.683,G151&gt;=0.628,A151&lt;7.3,D151&lt;2.45,D151&gt;=1.55,A151&gt;=5.75,F151&gt;=1.5),5.4,IF(AND(D151&lt;1.95,H151&lt;8.884,G151&lt;0.628,A151&lt;7.3,D151&lt;2.45,D151&gt;=1.55,A151&gt;=5.75,F151&gt;=1.5),5.1,IF(AND(D151&gt;=1.95,H151&lt;8.884,G151&lt;0.628,A151&lt;7.3,D151&lt;2.45,D151&gt;=1.55,A151&gt;=5.75,F151&gt;=1.5),5.22,IF(AND(A151&lt;6.05,H151&gt;=8.884,G151&lt;0.628,A151&lt;7.3,D151&lt;2.45,D151&gt;=1.55,A151&gt;=5.75,F151&gt;=1.5),5.1,IF(AND(G151&lt;0.817,H151&lt;14.683,G151&gt;=0.628,A151&lt;7.3,D151&lt;2.45,D151&gt;=1.55,A151&gt;=5.75,F151&gt;=1.5),4.967,IF(AND(G151&gt;=0.817,H151&lt;14.683,G151&gt;=0.628,A151&lt;7.3,D151&lt;2.45,D151&gt;=1.55,A151&gt;=5.75,F151&gt;=1.5),5.1,IF(AND(H151&lt;9.637,A151&gt;=6.05,H151&gt;=8.884,G151&lt;0.628,A151&lt;7.3,D151&lt;2.45,D151&gt;=1.55,A151&gt;=5.75,F151&gt;=1.5),5.9,IF(AND(D151&lt;1.85,H151&gt;=9.637,A151&gt;=6.05,H151&gt;=8.884,G151&lt;0.628,A151&lt;7.3,D151&lt;2.45,D151&gt;=1.55,A151&gt;=5.75,F151&gt;=1.5),5.733,IF(AND(G151&gt;=0.388,D151&gt;=1.85,H151&gt;=9.637,A151&gt;=6.05,H151&gt;=8.884,G151&lt;0.628,A151&lt;7.3,D151&lt;2.45,D151&gt;=1.55,A151&gt;=5.75,F151&gt;=1.5),5.64,IF(AND(B151&lt;2.95,G151&lt;0.388,D151&gt;=1.85,H151&gt;=9.637,A151&gt;=6.05,H151&gt;=8.884,G151&lt;0.628,A151&lt;7.3,D151&lt;2.45,D151&gt;=1.55,A151&gt;=5.75,F151&gt;=1.5),5.5,IF(AND(B151&gt;=2.95,G151&lt;0.388,D151&gt;=1.85,H151&gt;=9.637,A151&gt;=6.05,H151&gt;=8.884,G151&lt;0.628,A151&lt;7.3,D151&lt;2.45,D151&gt;=1.55,A151&gt;=5.75,F151&gt;=1.5),5.333,"shouldnthappen"))))))))))))))))))))))))))))))))))</f>
        <v>5.4</v>
      </c>
      <c r="BF151" s="1" t="n">
        <f aca="false">IF(AND(D151&gt;=0.35,F151&lt;1.5),1.65,IF(AND(H151&gt;=16.227,D151&gt;=1.55,F151&gt;=1.5),6.533,IF(AND(A151&gt;=5.45,G151&lt;0.174,D151&lt;0.35,F151&lt;1.5),1.7,IF(AND(D151&lt;0.15,G151&gt;=0.174,D151&lt;0.35,F151&lt;1.5),1.38,IF(AND(D151&gt;=1.15,D151&lt;1.25,D151&lt;1.55,F151&gt;=1.5),3.967,IF(AND(H151&lt;8.376,A151&lt;5.45,G151&lt;0.174,D151&lt;0.35,F151&lt;1.5),1.4,IF(AND(H151&gt;=8.376,A151&lt;5.45,G151&lt;0.174,D151&lt;0.35,F151&lt;1.5),1.5,IF(AND(B151&lt;3.1,D151&gt;=0.15,G151&gt;=0.174,D151&lt;0.35,F151&lt;1.5),1.475,IF(AND(H151&lt;10.258,D151&lt;1.15,D151&lt;1.25,D151&lt;1.55,F151&gt;=1.5),3.24,IF(AND(H151&gt;=10.258,D151&lt;1.15,D151&lt;1.25,D151&lt;1.55,F151&gt;=1.5),3.875,IF(AND(F151&gt;=2.5,H151&lt;10.927,D151&gt;=1.25,D151&lt;1.55,F151&gt;=1.5),5.05,IF(AND(D151&lt;1.35,H151&gt;=10.927,D151&gt;=1.25,D151&lt;1.55,F151&gt;=1.5),4.25,IF(AND(A151&gt;=6.95,D151&lt;1.75,H151&lt;16.227,D151&gt;=1.55,F151&gt;=1.5),5.8,IF(AND(B151&lt;3.3,B151&gt;=3.1,D151&gt;=0.15,G151&gt;=0.174,D151&lt;0.35,F151&lt;1.5),1.3,IF(AND(H151&lt;12.278,D151&gt;=1.35,H151&gt;=10.927,D151&gt;=1.25,D151&lt;1.55,F151&gt;=1.5),4.9,IF(AND(G151&lt;0.226,A151&lt;6.95,D151&lt;1.75,H151&lt;16.227,D151&gt;=1.55,F151&gt;=1.5),5,IF(AND(G151&gt;=0.226,A151&lt;6.95,D151&lt;1.75,H151&lt;16.227,D151&gt;=1.55,F151&gt;=1.5),4.62,IF(AND(H151&lt;9.35,B151&lt;2.95,D151&gt;=1.75,H151&lt;16.227,D151&gt;=1.55,F151&gt;=1.5),6.3,IF(AND(H151&gt;=9.35,B151&lt;2.95,D151&gt;=1.75,H151&lt;16.227,D151&gt;=1.55,F151&gt;=1.5),5.58,IF(AND(A151&lt;5.05,B151&gt;=3.3,B151&gt;=3.1,D151&gt;=0.15,G151&gt;=0.174,D151&lt;0.35,F151&lt;1.5),1.35,IF(AND(A151&gt;=5.05,B151&gt;=3.3,B151&gt;=3.1,D151&gt;=0.15,G151&gt;=0.174,D151&lt;0.35,F151&lt;1.5),1.46,IF(AND(B151&lt;2.8,A151&lt;5.65,F151&lt;2.5,H151&lt;10.927,D151&gt;=1.25,D151&lt;1.55,F151&gt;=1.5),4.075,IF(AND(B151&gt;=2.8,A151&lt;5.65,F151&lt;2.5,H151&lt;10.927,D151&gt;=1.25,D151&lt;1.55,F151&gt;=1.5),3.933,IF(AND(A151&lt;6.25,A151&gt;=5.65,F151&lt;2.5,H151&lt;10.927,D151&gt;=1.25,D151&lt;1.55,F151&gt;=1.5),4.533,IF(AND(A151&gt;=6.25,A151&gt;=5.65,F151&lt;2.5,H151&lt;10.927,D151&gt;=1.25,D151&lt;1.55,F151&gt;=1.5),4.3,IF(AND(A151&lt;6.5,H151&gt;=12.278,D151&gt;=1.35,H151&gt;=10.927,D151&gt;=1.25,D151&lt;1.55,F151&gt;=1.5),4.55,IF(AND(A151&gt;=6.5,H151&gt;=12.278,D151&gt;=1.35,H151&gt;=10.927,D151&gt;=1.25,D151&lt;1.55,F151&gt;=1.5),4.775,IF(AND(H151&lt;9.884,D151&lt;2.1,B151&gt;=2.95,D151&gt;=1.75,H151&lt;16.227,D151&gt;=1.55,F151&gt;=1.5),5.5,IF(AND(H151&gt;=9.884,D151&lt;2.1,B151&gt;=2.95,D151&gt;=1.75,H151&lt;16.227,D151&gt;=1.55,F151&gt;=1.5),5.1,IF(AND(H151&lt;10.393,D151&gt;=2.1,B151&gt;=2.95,D151&gt;=1.75,H151&lt;16.227,D151&gt;=1.55,F151&gt;=1.5),5.74,IF(AND(D151&lt;2.25,H151&gt;=10.393,D151&gt;=2.1,B151&gt;=2.95,D151&gt;=1.75,H151&lt;16.227,D151&gt;=1.55,F151&gt;=1.5),5.8,IF(AND(D151&gt;=2.25,H151&gt;=10.393,D151&gt;=2.1,B151&gt;=2.95,D151&gt;=1.75,H151&lt;16.227,D151&gt;=1.55,F151&gt;=1.5),5.4,"shouldnthappen"))))))))))))))))))))))))))))))))</f>
        <v>5.4</v>
      </c>
      <c r="BG151" s="1" t="n">
        <f aca="false">IF(AND(G151&lt;0.096,A151&lt;5.45),2.95,IF(AND(F151&gt;=1.5,G151&gt;=0.096,A151&lt;5.45),3,IF(AND(D151&lt;0.6,A151&lt;5.9,A151&gt;=5.45),1.4,IF(AND(F151&gt;=2.5,D151&gt;=0.6,A151&lt;5.9,A151&gt;=5.45),5.1,IF(AND(A151&lt;7.45,A151&gt;=7.05,A151&gt;=5.9,A151&gt;=5.45),6.167,IF(AND(B151&gt;=3.55,G151&lt;0.587,F151&lt;1.5,G151&gt;=0.096,A151&lt;5.45),1,IF(AND(A151&lt;5.05,G151&gt;=0.587,F151&lt;1.5,G151&gt;=0.096,A151&lt;5.45),1.35,IF(AND(B151&lt;2.75,D151&lt;1.7,A151&lt;7.05,A151&gt;=5.9,A151&gt;=5.45),4.9,IF(AND(A151&lt;6.2,D151&gt;=1.7,A151&lt;7.05,A151&gt;=5.9,A151&gt;=5.45),4.833,IF(AND(H151&lt;17.32,A151&gt;=7.45,A151&gt;=7.05,A151&gt;=5.9,A151&gt;=5.45),6.68,IF(AND(H151&gt;=17.32,A151&gt;=7.45,A151&gt;=7.05,A151&gt;=5.9,A151&gt;=5.45),6.4,IF(AND(G151&lt;0.161,B151&lt;3.55,G151&lt;0.587,F151&lt;1.5,G151&gt;=0.096,A151&lt;5.45),1.5,IF(AND(H151&lt;11.016,A151&gt;=5.05,G151&gt;=0.587,F151&lt;1.5,G151&gt;=0.096,A151&lt;5.45),1.633,IF(AND(H151&lt;11.001,G151&lt;0.372,F151&lt;2.5,D151&gt;=0.6,A151&lt;5.9,A151&gt;=5.45),4.133,IF(AND(H151&gt;=11.001,G151&lt;0.372,F151&lt;2.5,D151&gt;=0.6,A151&lt;5.9,A151&gt;=5.45),4.3,IF(AND(H151&lt;6.808,G151&gt;=0.372,F151&lt;2.5,D151&gt;=0.6,A151&lt;5.9,A151&gt;=5.45),4,IF(AND(A151&gt;=6.75,B151&gt;=2.75,D151&lt;1.7,A151&lt;7.05,A151&gt;=5.9,A151&gt;=5.45),4.84,IF(AND(H151&lt;12.467,G151&gt;=0.161,B151&lt;3.55,G151&lt;0.587,F151&lt;1.5,G151&gt;=0.096,A151&lt;5.45),1.3,IF(AND(D151&lt;0.25,H151&gt;=11.016,A151&gt;=5.05,G151&gt;=0.587,F151&lt;1.5,G151&gt;=0.096,A151&lt;5.45),1.52,IF(AND(D151&gt;=0.25,H151&gt;=11.016,A151&gt;=5.05,G151&gt;=0.587,F151&lt;1.5,G151&gt;=0.096,A151&lt;5.45),1.5,IF(AND(H151&lt;11.218,H151&gt;=6.808,G151&gt;=0.372,F151&lt;2.5,D151&gt;=0.6,A151&lt;5.9,A151&gt;=5.45),3.7,IF(AND(H151&gt;=11.218,H151&gt;=6.808,G151&gt;=0.372,F151&lt;2.5,D151&gt;=0.6,A151&lt;5.9,A151&gt;=5.45),3.9,IF(AND(B151&lt;2.95,A151&lt;6.75,B151&gt;=2.75,D151&lt;1.7,A151&lt;7.05,A151&gt;=5.9,A151&gt;=5.45),4.2,IF(AND(B151&gt;=2.95,A151&lt;6.75,B151&gt;=2.75,D151&lt;1.7,A151&lt;7.05,A151&gt;=5.9,A151&gt;=5.45),4.6,IF(AND(D151&gt;=2.45,A151&lt;6.85,A151&gt;=6.2,D151&gt;=1.7,A151&lt;7.05,A151&gt;=5.9,A151&gt;=5.45),5.9,IF(AND(G151&lt;0.312,A151&gt;=6.85,A151&gt;=6.2,D151&gt;=1.7,A151&lt;7.05,A151&gt;=5.9,A151&gt;=5.45),5.1,IF(AND(G151&gt;=0.312,A151&gt;=6.85,A151&gt;=6.2,D151&gt;=1.7,A151&lt;7.05,A151&gt;=5.9,A151&gt;=5.45),5.4,IF(AND(G151&lt;0.251,H151&gt;=12.467,G151&gt;=0.161,B151&lt;3.55,G151&lt;0.587,F151&lt;1.5,G151&gt;=0.096,A151&lt;5.45),1.35,IF(AND(G151&gt;=0.251,H151&gt;=12.467,G151&gt;=0.161,B151&lt;3.55,G151&lt;0.587,F151&lt;1.5,G151&gt;=0.096,A151&lt;5.45),1.467,IF(AND(G151&gt;=0.628,D151&lt;2.45,A151&lt;6.85,A151&gt;=6.2,D151&gt;=1.7,A151&lt;7.05,A151&gt;=5.9,A151&gt;=5.45),5.1,IF(AND(A151&gt;=6.75,G151&lt;0.628,D151&lt;2.45,A151&lt;6.85,A151&gt;=6.2,D151&gt;=1.7,A151&lt;7.05,A151&gt;=5.9,A151&gt;=5.45),5.9,IF(AND(H151&lt;11.824,A151&lt;6.75,G151&lt;0.628,D151&lt;2.45,A151&lt;6.85,A151&gt;=6.2,D151&gt;=1.7,A151&lt;7.05,A151&gt;=5.9,A151&gt;=5.45),5.44,IF(AND(H151&lt;14.378,H151&gt;=11.824,A151&lt;6.75,G151&lt;0.628,D151&lt;2.45,A151&lt;6.85,A151&gt;=6.2,D151&gt;=1.7,A151&lt;7.05,A151&gt;=5.9,A151&gt;=5.45),5.6,IF(AND(H151&gt;=14.378,H151&gt;=11.824,A151&lt;6.75,G151&lt;0.628,D151&lt;2.45,A151&lt;6.85,A151&gt;=6.2,D151&gt;=1.7,A151&lt;7.05,A151&gt;=5.9,A151&gt;=5.45),5.8,"shouldnthappen"))))))))))))))))))))))))))))))))))</f>
        <v>5.1</v>
      </c>
      <c r="BH151" s="1" t="n">
        <f aca="false">IF(AND(G151&gt;=0.905,F151&lt;1.5),1.8,IF(AND(H151&lt;5.523,G151&lt;0.905,F151&lt;1.5),1,IF(AND(D151&gt;=0.4,H151&gt;=5.523,G151&lt;0.905,F151&lt;1.5),1.7,IF(AND(G151&gt;=0.878,D151&lt;1.35,F151&lt;2.5,F151&gt;=1.5),4.4,IF(AND(A151&lt;5.4,D151&gt;=1.35,F151&lt;2.5,F151&gt;=1.5),3.9,IF(AND(G151&lt;0.177,B151&lt;3.15,F151&gt;=2.5,F151&gt;=1.5),6.15,IF(AND(H151&lt;10.393,B151&gt;=3.15,F151&gt;=2.5,F151&gt;=1.5),5.94,IF(AND(H151&gt;=10.393,B151&gt;=3.15,F151&gt;=2.5,F151&gt;=1.5),5.467,IF(AND(D151&gt;=1.25,G151&lt;0.878,D151&lt;1.35,F151&lt;2.5,F151&gt;=1.5),4.18,IF(AND(G151&gt;=0.709,A151&gt;=5.4,D151&gt;=1.35,F151&lt;2.5,F151&gt;=1.5),4.9,IF(AND(B151&lt;2.6,G151&gt;=0.177,B151&lt;3.15,F151&gt;=2.5,F151&gt;=1.5),4.8,IF(AND(A151&lt;4.35,A151&lt;5.05,D151&lt;0.4,H151&gt;=5.523,G151&lt;0.905,F151&lt;1.5),1.1,IF(AND(A151&gt;=5.6,A151&gt;=5.05,D151&lt;0.4,H151&gt;=5.523,G151&lt;0.905,F151&lt;1.5),1.7,IF(AND(D151&lt;1.05,D151&lt;1.25,G151&lt;0.878,D151&lt;1.35,F151&lt;2.5,F151&gt;=1.5),3.6,IF(AND(D151&gt;=1.55,G151&lt;0.709,A151&gt;=5.4,D151&gt;=1.35,F151&lt;2.5,F151&gt;=1.5),4.975,IF(AND(D151&lt;1.7,B151&gt;=2.6,G151&gt;=0.177,B151&lt;3.15,F151&gt;=2.5,F151&gt;=1.5),5.8,IF(AND(B151&lt;3.15,A151&gt;=4.35,A151&lt;5.05,D151&lt;0.4,H151&gt;=5.523,G151&lt;0.905,F151&lt;1.5),1.46,IF(AND(A151&gt;=5.45,A151&lt;5.6,A151&gt;=5.05,D151&lt;0.4,H151&gt;=5.523,G151&lt;0.905,F151&lt;1.5),1.35,IF(AND(H151&lt;10.974,D151&gt;=1.05,D151&lt;1.25,G151&lt;0.878,D151&lt;1.35,F151&lt;2.5,F151&gt;=1.5),3.8,IF(AND(H151&gt;=13.654,D151&lt;1.55,G151&lt;0.709,A151&gt;=5.4,D151&gt;=1.35,F151&lt;2.5,F151&gt;=1.5),4.725,IF(AND(A151&lt;4.5,B151&gt;=3.15,A151&gt;=4.35,A151&lt;5.05,D151&lt;0.4,H151&gt;=5.523,G151&lt;0.905,F151&lt;1.5),1.3,IF(AND(G151&lt;0.676,A151&lt;5.45,A151&lt;5.6,A151&gt;=5.05,D151&lt;0.4,H151&gt;=5.523,G151&lt;0.905,F151&lt;1.5),1.5,IF(AND(G151&gt;=0.676,A151&lt;5.45,A151&lt;5.6,A151&gt;=5.05,D151&lt;0.4,H151&gt;=5.523,G151&lt;0.905,F151&lt;1.5),1.55,IF(AND(A151&lt;5.7,H151&gt;=10.974,D151&gt;=1.05,D151&lt;1.25,G151&lt;0.878,D151&lt;1.35,F151&lt;2.5,F151&gt;=1.5),3.9,IF(AND(A151&gt;=5.7,H151&gt;=10.974,D151&gt;=1.05,D151&lt;1.25,G151&lt;0.878,D151&lt;1.35,F151&lt;2.5,F151&gt;=1.5),3.933,IF(AND(G151&gt;=0.644,H151&lt;13.654,D151&lt;1.55,G151&lt;0.709,A151&gt;=5.4,D151&gt;=1.35,F151&lt;2.5,F151&gt;=1.5),4.4,IF(AND(B151&lt;2.9,A151&lt;6.2,D151&gt;=1.7,B151&gt;=2.6,G151&gt;=0.177,B151&lt;3.15,F151&gt;=2.5,F151&gt;=1.5),5.02,IF(AND(B151&gt;=2.9,A151&lt;6.2,D151&gt;=1.7,B151&gt;=2.6,G151&gt;=0.177,B151&lt;3.15,F151&gt;=2.5,F151&gt;=1.5),4.8,IF(AND(D151&lt;2.2,A151&gt;=6.2,D151&gt;=1.7,B151&gt;=2.6,G151&gt;=0.177,B151&lt;3.15,F151&gt;=2.5,F151&gt;=1.5),5.325,IF(AND(D151&gt;=2.2,A151&gt;=6.2,D151&gt;=1.7,B151&gt;=2.6,G151&gt;=0.177,B151&lt;3.15,F151&gt;=2.5,F151&gt;=1.5),5.1,IF(AND(D151&lt;0.25,A151&gt;=4.5,B151&gt;=3.15,A151&gt;=4.35,A151&lt;5.05,D151&lt;0.4,H151&gt;=5.523,G151&lt;0.905,F151&lt;1.5),1.357,IF(AND(D151&gt;=0.25,A151&gt;=4.5,B151&gt;=3.15,A151&gt;=4.35,A151&lt;5.05,D151&lt;0.4,H151&gt;=5.523,G151&lt;0.905,F151&lt;1.5),1.333,IF(AND(H151&lt;10.723,G151&lt;0.644,H151&lt;13.654,D151&lt;1.55,G151&lt;0.709,A151&gt;=5.4,D151&gt;=1.35,F151&lt;2.5,F151&gt;=1.5),4.6,IF(AND(H151&gt;=10.723,G151&lt;0.644,H151&lt;13.654,D151&lt;1.55,G151&lt;0.709,A151&gt;=5.4,D151&gt;=1.35,F151&lt;2.5,F151&gt;=1.5),4.5,"shouldnthappen"))))))))))))))))))))))))))))))))))</f>
        <v>5.467</v>
      </c>
      <c r="BI151" s="1" t="n">
        <f aca="false">IF(AND(D151&gt;=0.8,A151&lt;5.45),3.9,IF(AND(D151&gt;=0.45,D151&lt;0.8,A151&lt;5.45),1.66,IF(AND(H151&lt;16.447,B151&gt;=3.45,A151&gt;=5.45),1.525,IF(AND(H151&gt;=16.447,B151&gt;=3.45,A151&gt;=5.45),6.4,IF(AND(H151&lt;5.245,D151&lt;0.45,D151&lt;0.8,A151&lt;5.45),1,IF(AND(A151&gt;=7.2,G151&lt;0.154,B151&lt;3.45,A151&gt;=5.45),6.7,IF(AND(D151&lt;1.65,A151&lt;7.2,G151&lt;0.154,B151&lt;3.45,A151&gt;=5.45),4.7,IF(AND(D151&gt;=1.65,A151&lt;7.2,G151&lt;0.154,B151&lt;3.45,A151&gt;=5.45),5.52,IF(AND(D151&gt;=0.25,A151&lt;5.05,H151&gt;=5.245,D151&lt;0.45,D151&lt;0.8,A151&lt;5.45),1.35,IF(AND(H151&lt;6.089,A151&gt;=5.05,H151&gt;=5.245,D151&lt;0.45,D151&lt;0.8,A151&lt;5.45),1.7,IF(AND(D151&lt;1.2,B151&lt;2.6,A151&lt;5.75,G151&gt;=0.154,B151&lt;3.45,A151&gt;=5.45),3.85,IF(AND(D151&gt;=1.2,B151&lt;2.6,A151&lt;5.75,G151&gt;=0.154,B151&lt;3.45,A151&gt;=5.45),4,IF(AND(D151&gt;=1.65,B151&gt;=2.6,A151&lt;5.75,G151&gt;=0.154,B151&lt;3.45,A151&gt;=5.45),4.9,IF(AND(G151&lt;0.353,F151&lt;2.5,A151&gt;=5.75,G151&gt;=0.154,B151&lt;3.45,A151&gt;=5.45),4.25,IF(AND(A151&gt;=7.25,F151&gt;=2.5,A151&gt;=5.75,G151&gt;=0.154,B151&lt;3.45,A151&gt;=5.45),6.45,IF(AND(H151&lt;11.218,D151&lt;0.25,A151&lt;5.05,H151&gt;=5.245,D151&lt;0.45,D151&lt;0.8,A151&lt;5.45),1.42,IF(AND(G151&lt;0.517,H151&gt;=6.089,A151&gt;=5.05,H151&gt;=5.245,D151&lt;0.45,D151&lt;0.8,A151&lt;5.45),1.44,IF(AND(G151&gt;=0.517,H151&gt;=6.089,A151&gt;=5.05,H151&gt;=5.245,D151&lt;0.45,D151&lt;0.8,A151&lt;5.45),1.54,IF(AND(H151&gt;=10.194,D151&lt;1.65,B151&gt;=2.6,A151&lt;5.75,G151&gt;=0.154,B151&lt;3.45,A151&gt;=5.45),4.35,IF(AND(B151&gt;=3.15,G151&gt;=0.353,F151&lt;2.5,A151&gt;=5.75,G151&gt;=0.154,B151&lt;3.45,A151&gt;=5.45),4.7,IF(AND(H151&lt;7.716,A151&lt;7.25,F151&gt;=2.5,A151&gt;=5.75,G151&gt;=0.154,B151&lt;3.45,A151&gt;=5.45),5.04,IF(AND(G151&lt;0.175,H151&gt;=11.218,D151&lt;0.25,A151&lt;5.05,H151&gt;=5.245,D151&lt;0.45,D151&lt;0.8,A151&lt;5.45),1.5,IF(AND(H151&lt;7.713,H151&lt;10.194,D151&lt;1.65,B151&gt;=2.6,A151&lt;5.75,G151&gt;=0.154,B151&lt;3.45,A151&gt;=5.45),4.1,IF(AND(H151&gt;=7.713,H151&lt;10.194,D151&lt;1.65,B151&gt;=2.6,A151&lt;5.75,G151&gt;=0.154,B151&lt;3.45,A151&gt;=5.45),4.2,IF(AND(B151&gt;=3.05,B151&lt;3.15,G151&gt;=0.353,F151&lt;2.5,A151&gt;=5.75,G151&gt;=0.154,B151&lt;3.45,A151&gt;=5.45),4.4,IF(AND(D151&gt;=2.45,H151&gt;=7.716,A151&lt;7.25,F151&gt;=2.5,A151&gt;=5.75,G151&gt;=0.154,B151&lt;3.45,A151&gt;=5.45),5.85,IF(AND(D151&lt;0.15,G151&gt;=0.175,H151&gt;=11.218,D151&lt;0.25,A151&lt;5.05,H151&gt;=5.245,D151&lt;0.45,D151&lt;0.8,A151&lt;5.45),1.1,IF(AND(H151&gt;=16.317,B151&lt;3.05,B151&lt;3.15,G151&gt;=0.353,F151&lt;2.5,A151&gt;=5.75,G151&gt;=0.154,B151&lt;3.45,A151&gt;=5.45),4.8,IF(AND(G151&gt;=0.857,D151&lt;2.45,H151&gt;=7.716,A151&lt;7.25,F151&gt;=2.5,A151&gt;=5.75,G151&gt;=0.154,B151&lt;3.45,A151&gt;=5.45),5.05,IF(AND(G151&lt;0.245,D151&gt;=0.15,G151&gt;=0.175,H151&gt;=11.218,D151&lt;0.25,A151&lt;5.05,H151&gt;=5.245,D151&lt;0.45,D151&lt;0.8,A151&lt;5.45),1.3,IF(AND(G151&gt;=0.245,D151&gt;=0.15,G151&gt;=0.175,H151&gt;=11.218,D151&lt;0.25,A151&lt;5.05,H151&gt;=5.245,D151&lt;0.45,D151&lt;0.8,A151&lt;5.45),1.22,IF(AND(B151&lt;2.85,H151&lt;16.317,B151&lt;3.05,B151&lt;3.15,G151&gt;=0.353,F151&lt;2.5,A151&gt;=5.75,G151&gt;=0.154,B151&lt;3.45,A151&gt;=5.45),4.6,IF(AND(B151&gt;=2.85,H151&lt;16.317,B151&lt;3.05,B151&lt;3.15,G151&gt;=0.353,F151&lt;2.5,A151&gt;=5.75,G151&gt;=0.154,B151&lt;3.45,A151&gt;=5.45),4.633,IF(AND(D151&lt;1.85,G151&lt;0.857,D151&lt;2.45,H151&gt;=7.716,A151&lt;7.25,F151&gt;=2.5,A151&gt;=5.75,G151&gt;=0.154,B151&lt;3.45,A151&gt;=5.45),5.8,IF(AND(H151&lt;11.297,D151&gt;=1.85,G151&lt;0.857,D151&lt;2.45,H151&gt;=7.716,A151&lt;7.25,F151&gt;=2.5,A151&gt;=5.75,G151&gt;=0.154,B151&lt;3.45,A151&gt;=5.45),5.3,IF(AND(G151&lt;0.388,H151&gt;=11.297,D151&gt;=1.85,G151&lt;0.857,D151&lt;2.45,H151&gt;=7.716,A151&lt;7.25,F151&gt;=2.5,A151&gt;=5.75,G151&gt;=0.154,B151&lt;3.45,A151&gt;=5.45),5.4,IF(AND(G151&gt;=0.388,H151&gt;=11.297,D151&gt;=1.85,G151&lt;0.857,D151&lt;2.45,H151&gt;=7.716,A151&lt;7.25,F151&gt;=2.5,A151&gt;=5.75,G151&gt;=0.154,B151&lt;3.45,A151&gt;=5.45),5.6,"shouldnthappen")))))))))))))))))))))))))))))))))))))</f>
        <v>5.6</v>
      </c>
      <c r="BJ151" s="1" t="n">
        <f aca="false">IF(AND(F151&gt;=2,B151&gt;=3.35),6.1,IF(AND(H151&gt;=12.719,F151&lt;1.5,B151&lt;3.35),1.567,IF(AND(H151&lt;5.245,F151&lt;2,B151&gt;=3.35),1,IF(AND(D151&lt;0.15,H151&lt;12.719,F151&lt;1.5,B151&lt;3.35),1.5,IF(AND(D151&gt;=0.35,H151&gt;=5.245,F151&lt;2,B151&gt;=3.35),1.6,IF(AND(A151&lt;4.9,D151&gt;=0.15,H151&lt;12.719,F151&lt;1.5,B151&lt;3.35),1.36,IF(AND(B151&lt;2.65,G151&lt;0.572,D151&lt;1.45,F151&gt;=1.5,B151&lt;3.35),3.5,IF(AND(A151&lt;6.1,F151&lt;2.5,D151&gt;=1.45,F151&gt;=1.5,B151&lt;3.35),5.1,IF(AND(G151&gt;=0.607,D151&lt;0.35,H151&gt;=5.245,F151&lt;2,B151&gt;=3.35),1.65,IF(AND(G151&lt;0.546,A151&gt;=4.9,D151&gt;=0.15,H151&lt;12.719,F151&lt;1.5,B151&lt;3.35),1.2,IF(AND(G151&gt;=0.546,A151&gt;=4.9,D151&gt;=0.15,H151&lt;12.719,F151&lt;1.5,B151&lt;3.35),1.4,IF(AND(A151&gt;=6.3,B151&gt;=2.65,G151&lt;0.572,D151&lt;1.45,F151&gt;=1.5,B151&lt;3.35),4.8,IF(AND(D151&lt;1.15,B151&lt;2.85,G151&gt;=0.572,D151&lt;1.45,F151&gt;=1.5,B151&lt;3.35),3.9,IF(AND(B151&gt;=3.15,B151&gt;=2.85,G151&gt;=0.572,D151&lt;1.45,F151&gt;=1.5,B151&lt;3.35),4.7,IF(AND(B151&lt;2.95,A151&gt;=6.1,F151&lt;2.5,D151&gt;=1.45,F151&gt;=1.5,B151&lt;3.35),4.533,IF(AND(B151&gt;=2.95,A151&gt;=6.1,F151&lt;2.5,D151&gt;=1.45,F151&gt;=1.5,B151&lt;3.35),4.75,IF(AND(A151&gt;=6.7,G151&lt;0.107,F151&gt;=2.5,D151&gt;=1.45,F151&gt;=1.5,B151&lt;3.35),5.7,IF(AND(G151&gt;=0.385,G151&lt;0.607,D151&lt;0.35,H151&gt;=5.245,F151&lt;2,B151&gt;=3.35),1.325,IF(AND(D151&lt;1.25,A151&lt;6.3,B151&gt;=2.65,G151&lt;0.572,D151&lt;1.45,F151&gt;=1.5,B151&lt;3.35),4,IF(AND(D151&gt;=1.25,A151&lt;6.3,B151&gt;=2.65,G151&lt;0.572,D151&lt;1.45,F151&gt;=1.5,B151&lt;3.35),4.18,IF(AND(G151&lt;0.907,D151&gt;=1.15,B151&lt;2.85,G151&gt;=0.572,D151&lt;1.45,F151&gt;=1.5,B151&lt;3.35),4,IF(AND(G151&gt;=0.907,D151&gt;=1.15,B151&lt;2.85,G151&gt;=0.572,D151&lt;1.45,F151&gt;=1.5,B151&lt;3.35),4.4,IF(AND(H151&lt;8.326,B151&lt;3.15,B151&gt;=2.85,G151&gt;=0.572,D151&lt;1.45,F151&gt;=1.5,B151&lt;3.35),3.6,IF(AND(H151&gt;=8.326,B151&lt;3.15,B151&gt;=2.85,G151&gt;=0.572,D151&lt;1.45,F151&gt;=1.5,B151&lt;3.35),4.48,IF(AND(B151&lt;2.95,A151&lt;6.7,G151&lt;0.107,F151&gt;=2.5,D151&gt;=1.45,F151&gt;=1.5,B151&lt;3.35),5.6,IF(AND(B151&gt;=2.95,A151&lt;6.7,G151&lt;0.107,F151&gt;=2.5,D151&gt;=1.45,F151&gt;=1.5,B151&lt;3.35),5.5,IF(AND(G151&lt;0.205,G151&lt;0.432,G151&gt;=0.107,F151&gt;=2.5,D151&gt;=1.45,F151&gt;=1.5,B151&lt;3.35),5.3,IF(AND(B151&gt;=3.05,G151&gt;=0.432,G151&gt;=0.107,F151&gt;=2.5,D151&gt;=1.45,F151&gt;=1.5,B151&lt;3.35),5.86,IF(AND(H151&gt;=14.057,G151&lt;0.385,G151&lt;0.607,D151&lt;0.35,H151&gt;=5.245,F151&lt;2,B151&gt;=3.35),1.7,IF(AND(D151&lt;1.7,G151&gt;=0.205,G151&lt;0.432,G151&gt;=0.107,F151&gt;=2.5,D151&gt;=1.45,F151&gt;=1.5,B151&lt;3.35),5,IF(AND(G151&lt;0.779,B151&lt;3.05,G151&gt;=0.432,G151&gt;=0.107,F151&gt;=2.5,D151&gt;=1.45,F151&gt;=1.5,B151&lt;3.35),4.9,IF(AND(G151&gt;=0.779,B151&lt;3.05,G151&gt;=0.432,G151&gt;=0.107,F151&gt;=2.5,D151&gt;=1.45,F151&gt;=1.5,B151&lt;3.35),5.533,IF(AND(D151&gt;=0.25,H151&lt;14.057,G151&lt;0.385,G151&lt;0.607,D151&lt;0.35,H151&gt;=5.245,F151&lt;2,B151&gt;=3.35),1.4,IF(AND(B151&lt;2.85,D151&gt;=1.7,G151&gt;=0.205,G151&lt;0.432,G151&gt;=0.107,F151&gt;=2.5,D151&gt;=1.45,F151&gt;=1.5,B151&lt;3.35),5.1,IF(AND(B151&gt;=2.85,D151&gt;=1.7,G151&gt;=0.205,G151&lt;0.432,G151&gt;=0.107,F151&gt;=2.5,D151&gt;=1.45,F151&gt;=1.5,B151&lt;3.35),5.15,IF(AND(A151&lt;5.1,D151&lt;0.25,H151&lt;14.057,G151&lt;0.385,G151&lt;0.607,D151&lt;0.35,H151&gt;=5.245,F151&lt;2,B151&gt;=3.35),1.4,IF(AND(A151&gt;=5.1,D151&lt;0.25,H151&lt;14.057,G151&lt;0.385,G151&lt;0.607,D151&lt;0.35,H151&gt;=5.245,F151&lt;2,B151&gt;=3.35),1.5,"shouldnthappen")))))))))))))))))))))))))))))))))))))</f>
        <v>6.1</v>
      </c>
    </row>
    <row r="152" customFormat="false" ht="13.8" hidden="false" customHeight="false" outlineLevel="0" collapsed="false">
      <c r="A152" s="1" t="n">
        <v>5.9</v>
      </c>
      <c r="B152" s="1" t="n">
        <v>3</v>
      </c>
      <c r="C152" s="1" t="n">
        <v>5.1</v>
      </c>
      <c r="D152" s="1" t="n">
        <v>1.8</v>
      </c>
      <c r="E152" s="1" t="s">
        <v>93</v>
      </c>
      <c r="F152" s="1" t="n">
        <v>3</v>
      </c>
      <c r="G152" s="1" t="n">
        <v>0.826354764867574</v>
      </c>
      <c r="H152" s="16" t="n">
        <v>6.27569793174043</v>
      </c>
      <c r="I152" s="11" t="n">
        <f aca="false">C152</f>
        <v>5.1</v>
      </c>
      <c r="J152" s="1" t="n">
        <f aca="false">AVERAGE(M152:BJ152)</f>
        <v>5.06968</v>
      </c>
      <c r="K152" s="15" t="n">
        <f aca="false">1-SQRT(VAR(M152:BJ152, I152)) / AVERAGE(M152:BJ152)</f>
        <v>0.92227338072267</v>
      </c>
      <c r="L152" s="1" t="n">
        <f aca="false">(J152-I152)/I152</f>
        <v>-0.00594509803921562</v>
      </c>
      <c r="M152" s="1" t="n">
        <f aca="false">IF(AND(H152&gt;=16.241,B152&gt;=3.35),6.4,IF(AND(D152&gt;=0.75,A152&lt;5.15,B152&lt;3.35),4.1,IF(AND(D152&gt;=1.5,H152&lt;16.241,B152&gt;=3.35),5.767,IF(AND(B152&gt;=3.25,D152&lt;0.75,A152&lt;5.15,B152&lt;3.35),1.58,IF(AND(A152&lt;4.95,D152&lt;1.5,H152&lt;16.241,B152&gt;=3.35),1.4,IF(AND(A152&lt;4.5,B152&lt;3.25,D152&lt;0.75,A152&lt;5.15,B152&lt;3.35),1.26,IF(AND(A152&gt;=4.5,B152&lt;3.25,D152&lt;0.75,A152&lt;5.15,B152&lt;3.35),1.48,IF(AND(G152&lt;0.356,H152&lt;12.557,D152&lt;1.45,A152&gt;=5.15,B152&lt;3.35),4.267,IF(AND(D152&lt;1.25,H152&gt;=12.557,D152&lt;1.45,A152&gt;=5.15,B152&lt;3.35),4.05,IF(AND(D152&gt;=1.35,G152&gt;=0.356,H152&lt;12.557,D152&lt;1.45,A152&gt;=5.15,B152&lt;3.35),4.25,IF(AND(H152&lt;15.086,D152&gt;=1.25,H152&gt;=12.557,D152&lt;1.45,A152&gt;=5.15,B152&lt;3.35),4.4,IF(AND(F152&lt;2.5,G152&gt;=0.44,D152&lt;2.05,D152&gt;=1.45,A152&gt;=5.15,B152&lt;3.35),4.7,IF(AND(H152&lt;10.391,B152&lt;3.15,D152&gt;=2.05,D152&gt;=1.45,A152&gt;=5.15,B152&lt;3.35),5.1,IF(AND(G152&lt;0.505,B152&gt;=3.15,D152&gt;=2.05,D152&gt;=1.45,A152&gt;=5.15,B152&lt;3.35),5.7,IF(AND(G152&gt;=0.505,B152&gt;=3.15,D152&gt;=2.05,D152&gt;=1.45,A152&gt;=5.15,B152&lt;3.35),5.95,IF(AND(D152&gt;=0.5,G152&lt;0.905,A152&gt;=4.95,D152&lt;1.5,H152&lt;16.241,B152&gt;=3.35),1.6,IF(AND(B152&lt;3.6,G152&gt;=0.905,A152&gt;=4.95,D152&lt;1.5,H152&lt;16.241,B152&gt;=3.35),1.7,IF(AND(B152&gt;=3.6,G152&gt;=0.905,A152&gt;=4.95,D152&lt;1.5,H152&lt;16.241,B152&gt;=3.35),1.767,IF(AND(A152&gt;=5.7,D152&lt;1.35,G152&gt;=0.356,H152&lt;12.557,D152&lt;1.45,A152&gt;=5.15,B152&lt;3.35),3.9,IF(AND(A152&lt;6.35,H152&gt;=15.086,D152&gt;=1.25,H152&gt;=12.557,D152&lt;1.45,A152&gt;=5.15,B152&lt;3.35),4.7,IF(AND(A152&gt;=6.35,H152&gt;=15.086,D152&gt;=1.25,H152&gt;=12.557,D152&lt;1.45,A152&gt;=5.15,B152&lt;3.35),4.6,IF(AND(H152&lt;9.252,D152&lt;1.55,G152&lt;0.44,D152&lt;2.05,D152&gt;=1.45,A152&gt;=5.15,B152&lt;3.35),5.08,IF(AND(H152&gt;=9.252,D152&lt;1.55,G152&lt;0.44,D152&lt;2.05,D152&gt;=1.45,A152&gt;=5.15,B152&lt;3.35),4.7,IF(AND(H152&lt;8.477,D152&gt;=1.55,G152&lt;0.44,D152&lt;2.05,D152&gt;=1.45,A152&gt;=5.15,B152&lt;3.35),5.1,IF(AND(H152&gt;=8.477,D152&gt;=1.55,G152&lt;0.44,D152&lt;2.05,D152&gt;=1.45,A152&gt;=5.15,B152&lt;3.35),5.4,IF(AND(H152&lt;8.435,F152&gt;=2.5,G152&gt;=0.44,D152&lt;2.05,D152&gt;=1.45,A152&gt;=5.15,B152&lt;3.35),5.1,IF(AND(H152&gt;=8.435,F152&gt;=2.5,G152&gt;=0.44,D152&lt;2.05,D152&gt;=1.45,A152&gt;=5.15,B152&lt;3.35),4.86,IF(AND(G152&lt;0.543,H152&gt;=10.391,B152&lt;3.15,D152&gt;=2.05,D152&gt;=1.45,A152&gt;=5.15,B152&lt;3.35),5.56,IF(AND(G152&gt;=0.543,H152&gt;=10.391,B152&lt;3.15,D152&gt;=2.05,D152&gt;=1.45,A152&gt;=5.15,B152&lt;3.35),5.8,IF(AND(A152&lt;5.05,D152&lt;0.5,G152&lt;0.905,A152&gt;=4.95,D152&lt;1.5,H152&lt;16.241,B152&gt;=3.35),1.3,IF(AND(H152&lt;6.583,A152&lt;5.7,D152&lt;1.35,G152&gt;=0.356,H152&lt;12.557,D152&lt;1.45,A152&gt;=5.15,B152&lt;3.35),4,IF(AND(G152&lt;0.585,A152&gt;=5.05,D152&lt;0.5,G152&lt;0.905,A152&gt;=4.95,D152&lt;1.5,H152&lt;16.241,B152&gt;=3.35),1.475,IF(AND(G152&lt;0.62,H152&gt;=6.583,A152&lt;5.7,D152&lt;1.35,G152&gt;=0.356,H152&lt;12.557,D152&lt;1.45,A152&gt;=5.15,B152&lt;3.35),3.75,IF(AND(G152&gt;=0.62,H152&gt;=6.583,A152&lt;5.7,D152&lt;1.35,G152&gt;=0.356,H152&lt;12.557,D152&lt;1.45,A152&gt;=5.15,B152&lt;3.35),3.6,IF(AND(B152&lt;3.75,G152&gt;=0.585,A152&gt;=5.05,D152&lt;0.5,G152&lt;0.905,A152&gt;=4.95,D152&lt;1.5,H152&lt;16.241,B152&gt;=3.35),1.5,IF(AND(B152&gt;=3.75,G152&gt;=0.585,A152&gt;=5.05,D152&lt;0.5,G152&lt;0.905,A152&gt;=4.95,D152&lt;1.5,H152&lt;16.241,B152&gt;=3.35),1.6,"shouldnthappen"))))))))))))))))))))))))))))))))))))</f>
        <v>5.1</v>
      </c>
      <c r="N152" s="1" t="n">
        <f aca="false">IF(AND(H152&lt;5.245,B152&lt;3.65,F152&lt;1.5),1,IF(AND(H152&gt;=14.096,B152&gt;=3.65,F152&lt;1.5),1.65,IF(AND(A152&gt;=5.45,H152&gt;=5.245,B152&lt;3.65,F152&lt;1.5),1.3,IF(AND(H152&gt;=13.586,H152&lt;14.096,B152&gt;=3.65,F152&lt;1.5),1.3,IF(AND(H152&lt;10.258,D152&lt;1.25,F152&lt;2.5,F152&gt;=1.5),3.38,IF(AND(H152&lt;6.982,D152&gt;=1.25,F152&lt;2.5,F152&gt;=1.5),3.96,IF(AND(H152&gt;=13.646,D152&lt;2.05,F152&gt;=2.5,F152&gt;=1.5),6.1,IF(AND(B152&lt;3.05,A152&lt;5.45,H152&gt;=5.245,B152&lt;3.65,F152&lt;1.5),1.375,IF(AND(H152&lt;6.543,H152&lt;13.586,H152&lt;14.096,B152&gt;=3.65,F152&lt;1.5),1.4,IF(AND(H152&gt;=6.543,H152&lt;13.586,H152&lt;14.096,B152&gt;=3.65,F152&lt;1.5),1.5,IF(AND(H152&lt;11.522,H152&gt;=10.258,D152&lt;1.25,F152&lt;2.5,F152&gt;=1.5),3.733,IF(AND(H152&gt;=11.522,H152&gt;=10.258,D152&lt;1.25,F152&lt;2.5,F152&gt;=1.5),3.92,IF(AND(H152&lt;5.767,H152&lt;13.646,D152&lt;2.05,F152&gt;=2.5,F152&gt;=1.5),4.5,IF(AND(A152&lt;6.8,B152&lt;3.15,D152&gt;=2.05,F152&gt;=2.5,F152&gt;=1.5),5.6,IF(AND(A152&gt;=6.8,B152&lt;3.15,D152&gt;=2.05,F152&gt;=2.5,F152&gt;=1.5),5.1,IF(AND(B152&lt;3.25,B152&gt;=3.15,D152&gt;=2.05,F152&gt;=2.5,F152&gt;=1.5),5.8,IF(AND(B152&gt;=3.25,B152&gt;=3.15,D152&gt;=2.05,F152&gt;=2.5,F152&gt;=1.5),5.65,IF(AND(B152&lt;3.15,B152&gt;=3.05,A152&lt;5.45,H152&gt;=5.245,B152&lt;3.65,F152&lt;1.5),1.5,IF(AND(G152&gt;=0.735,H152&lt;13.665,H152&gt;=6.982,D152&gt;=1.25,F152&lt;2.5,F152&gt;=1.5),4.2,IF(AND(H152&lt;14.03,H152&gt;=13.665,H152&gt;=6.982,D152&gt;=1.25,F152&lt;2.5,F152&gt;=1.5),4.8,IF(AND(A152&gt;=6.6,H152&gt;=5.767,H152&lt;13.646,D152&lt;2.05,F152&gt;=2.5,F152&gt;=1.5),6.05,IF(AND(G152&gt;=0.934,B152&gt;=3.15,B152&gt;=3.05,A152&lt;5.45,H152&gt;=5.245,B152&lt;3.65,F152&lt;1.5),1.7,IF(AND(D152&gt;=1.55,G152&lt;0.735,H152&lt;13.665,H152&gt;=6.982,D152&gt;=1.25,F152&lt;2.5,F152&gt;=1.5),5.1,IF(AND(D152&lt;1.45,H152&gt;=14.03,H152&gt;=13.665,H152&gt;=6.982,D152&gt;=1.25,F152&lt;2.5,F152&gt;=1.5),4.7,IF(AND(D152&gt;=1.45,H152&gt;=14.03,H152&gt;=13.665,H152&gt;=6.982,D152&gt;=1.25,F152&lt;2.5,F152&gt;=1.5),4.5,IF(AND(A152&gt;=6.2,A152&lt;6.6,H152&gt;=5.767,H152&lt;13.646,D152&lt;2.05,F152&gt;=2.5,F152&gt;=1.5),5.325,IF(AND(B152&lt;3.25,G152&lt;0.934,B152&gt;=3.15,B152&gt;=3.05,A152&lt;5.45,H152&gt;=5.245,B152&lt;3.65,F152&lt;1.5),1.3,IF(AND(D152&lt;1.35,D152&lt;1.55,G152&lt;0.735,H152&lt;13.665,H152&gt;=6.982,D152&gt;=1.25,F152&lt;2.5,F152&gt;=1.5),4.25,IF(AND(H152&lt;8.435,A152&lt;6.2,A152&lt;6.6,H152&gt;=5.767,H152&lt;13.646,D152&lt;2.05,F152&gt;=2.5,F152&gt;=1.5),5.1,IF(AND(H152&gt;=8.435,A152&lt;6.2,A152&lt;6.6,H152&gt;=5.767,H152&lt;13.646,D152&lt;2.05,F152&gt;=2.5,F152&gt;=1.5),4.9,IF(AND(A152&gt;=5.15,B152&gt;=3.25,G152&lt;0.934,B152&gt;=3.15,B152&gt;=3.05,A152&lt;5.45,H152&gt;=5.245,B152&lt;3.65,F152&lt;1.5),1.5,IF(AND(B152&lt;2.9,D152&gt;=1.35,D152&lt;1.55,G152&lt;0.735,H152&lt;13.665,H152&gt;=6.982,D152&gt;=1.25,F152&lt;2.5,F152&gt;=1.5),4.6,IF(AND(B152&gt;=2.9,D152&gt;=1.35,D152&lt;1.55,G152&lt;0.735,H152&lt;13.665,H152&gt;=6.982,D152&gt;=1.25,F152&lt;2.5,F152&gt;=1.5),4.52,IF(AND(G152&gt;=0.862,A152&lt;5.15,B152&gt;=3.25,G152&lt;0.934,B152&gt;=3.15,B152&gt;=3.05,A152&lt;5.45,H152&gt;=5.245,B152&lt;3.65,F152&lt;1.5),1.5,IF(AND(H152&lt;9.35,G152&lt;0.862,A152&lt;5.15,B152&gt;=3.25,G152&lt;0.934,B152&gt;=3.15,B152&gt;=3.05,A152&lt;5.45,H152&gt;=5.245,B152&lt;3.65,F152&lt;1.5),1.38,IF(AND(H152&gt;=9.35,G152&lt;0.862,A152&lt;5.15,B152&gt;=3.25,G152&lt;0.934,B152&gt;=3.15,B152&gt;=3.05,A152&lt;5.45,H152&gt;=5.245,B152&lt;3.65,F152&lt;1.5),1.4,"shouldnthappen"))))))))))))))))))))))))))))))))))))</f>
        <v>5.1</v>
      </c>
      <c r="O152" s="1" t="n">
        <f aca="false">IF(AND(B152&lt;2.75,A152&lt;5.55),3.96,IF(AND(H152&lt;9.205,A152&lt;5.9,A152&gt;=5.55),3.85,IF(AND(A152&lt;4.35,D152&lt;0.35,B152&gt;=2.75,A152&lt;5.55),1.1,IF(AND(B152&lt;3.65,D152&gt;=0.35,B152&gt;=2.75,A152&lt;5.55),1.65,IF(AND(B152&gt;=3.65,D152&gt;=0.35,B152&gt;=2.75,A152&lt;5.55),1.9,IF(AND(G152&gt;=0.732,H152&gt;=9.205,A152&lt;5.9,A152&gt;=5.55),4.9,IF(AND(G152&lt;0.273,G152&lt;0.732,H152&gt;=9.205,A152&lt;5.9,A152&gt;=5.55),4.5,IF(AND(A152&lt;6.3,G152&lt;0.422,F152&lt;2.5,A152&gt;=5.9,A152&gt;=5.55),5.1,IF(AND(A152&gt;=6.3,G152&lt;0.422,F152&lt;2.5,A152&gt;=5.9,A152&gt;=5.55),4.76,IF(AND(B152&lt;2.4,G152&gt;=0.422,F152&lt;2.5,A152&gt;=5.9,A152&gt;=5.55),4.45,IF(AND(A152&gt;=7,G152&gt;=0.628,F152&gt;=2.5,A152&gt;=5.9,A152&gt;=5.55),6.45,IF(AND(D152&lt;0.15,H152&lt;13.924,A152&gt;=4.35,D152&lt;0.35,B152&gt;=2.75,A152&lt;5.55),1.5,IF(AND(B152&lt;3.15,H152&gt;=13.924,A152&gt;=4.35,D152&lt;0.35,B152&gt;=2.75,A152&lt;5.55),1.56,IF(AND(B152&gt;=3.15,H152&gt;=13.924,A152&gt;=4.35,D152&lt;0.35,B152&gt;=2.75,A152&lt;5.55),1.3,IF(AND(H152&lt;14.316,G152&gt;=0.273,G152&lt;0.732,H152&gt;=9.205,A152&lt;5.9,A152&gt;=5.55),3.95,IF(AND(H152&gt;=14.316,G152&gt;=0.273,G152&lt;0.732,H152&gt;=9.205,A152&lt;5.9,A152&gt;=5.55),4.1,IF(AND(A152&lt;6.2,B152&gt;=2.4,G152&gt;=0.422,F152&lt;2.5,A152&gt;=5.9,A152&gt;=5.55),4.3,IF(AND(A152&gt;=7.05,G152&lt;0.364,G152&lt;0.628,F152&gt;=2.5,A152&gt;=5.9,A152&gt;=5.55),6.1,IF(AND(A152&gt;=7.55,G152&gt;=0.364,G152&lt;0.628,F152&gt;=2.5,A152&gt;=5.9,A152&gt;=5.55),6.4,IF(AND(A152&lt;6.15,A152&lt;7,G152&gt;=0.628,F152&gt;=2.5,A152&gt;=5.9,A152&gt;=5.55),4.9,IF(AND(D152&lt;1.45,A152&gt;=6.2,B152&gt;=2.4,G152&gt;=0.422,F152&lt;2.5,A152&gt;=5.9,A152&gt;=5.55),4.64,IF(AND(D152&gt;=1.45,A152&gt;=6.2,B152&gt;=2.4,G152&gt;=0.422,F152&lt;2.5,A152&gt;=5.9,A152&gt;=5.55),4.9,IF(AND(D152&lt;1.65,A152&lt;7.05,G152&lt;0.364,G152&lt;0.628,F152&gt;=2.5,A152&gt;=5.9,A152&gt;=5.55),5.1,IF(AND(D152&gt;=2.35,A152&lt;7.55,G152&gt;=0.364,G152&lt;0.628,F152&gt;=2.5,A152&gt;=5.9,A152&gt;=5.55),5.633,IF(AND(D152&lt;2.15,A152&gt;=6.15,A152&lt;7,G152&gt;=0.628,F152&gt;=2.5,A152&gt;=5.9,A152&gt;=5.55),5.1,IF(AND(D152&gt;=2.15,A152&gt;=6.15,A152&lt;7,G152&gt;=0.628,F152&gt;=2.5,A152&gt;=5.9,A152&gt;=5.55),5.267,IF(AND(A152&lt;4.9,A152&lt;5.05,D152&gt;=0.15,H152&lt;13.924,A152&gt;=4.35,D152&lt;0.35,B152&gt;=2.75,A152&lt;5.55),1.375,IF(AND(A152&gt;=4.9,A152&lt;5.05,D152&gt;=0.15,H152&lt;13.924,A152&gt;=4.35,D152&lt;0.35,B152&gt;=2.75,A152&lt;5.55),1.3,IF(AND(A152&lt;5.45,A152&gt;=5.05,D152&gt;=0.15,H152&lt;13.924,A152&gt;=4.35,D152&lt;0.35,B152&gt;=2.75,A152&lt;5.55),1.475,IF(AND(A152&gt;=5.45,A152&gt;=5.05,D152&gt;=0.15,H152&lt;13.924,A152&gt;=4.35,D152&lt;0.35,B152&gt;=2.75,A152&lt;5.55),1.4,IF(AND(B152&gt;=3.25,D152&lt;2.35,A152&lt;7.55,G152&gt;=0.364,G152&lt;0.628,F152&gt;=2.5,A152&gt;=5.9,A152&gt;=5.55),5.7,IF(AND(G152&lt;0.006,G152&lt;0.107,D152&gt;=1.65,A152&lt;7.05,G152&lt;0.364,G152&lt;0.628,F152&gt;=2.5,A152&gt;=5.9,A152&gt;=5.55),5.5,IF(AND(G152&gt;=0.006,G152&lt;0.107,D152&gt;=1.65,A152&lt;7.05,G152&lt;0.364,G152&lt;0.628,F152&gt;=2.5,A152&gt;=5.9,A152&gt;=5.55),5.667,IF(AND(D152&lt;2.2,G152&gt;=0.107,D152&gt;=1.65,A152&lt;7.05,G152&lt;0.364,G152&lt;0.628,F152&gt;=2.5,A152&gt;=5.9,A152&gt;=5.55),5.35,IF(AND(D152&gt;=2.2,G152&gt;=0.107,D152&gt;=1.65,A152&lt;7.05,G152&lt;0.364,G152&lt;0.628,F152&gt;=2.5,A152&gt;=5.9,A152&gt;=5.55),5.2,IF(AND(D152&lt;2.25,B152&lt;3.25,D152&lt;2.35,A152&lt;7.55,G152&gt;=0.364,G152&lt;0.628,F152&gt;=2.5,A152&gt;=5.9,A152&gt;=5.55),5.8,IF(AND(D152&gt;=2.25,B152&lt;3.25,D152&lt;2.35,A152&lt;7.55,G152&gt;=0.364,G152&lt;0.628,F152&gt;=2.5,A152&gt;=5.9,A152&gt;=5.55),5.9,"shouldnthappen")))))))))))))))))))))))))))))))))))))</f>
        <v>4.9</v>
      </c>
      <c r="P152" s="1" t="n">
        <f aca="false">IF(AND(D152&gt;=0.75,A152&lt;5.55),3.9,IF(AND(H152&lt;7.482,A152&gt;=5.55),3.45,IF(AND(B152&gt;=3.15,B152&lt;3.25,D152&lt;0.75,A152&lt;5.55),1.262,IF(AND(G152&gt;=0.446,B152&lt;3.15,B152&lt;3.25,D152&lt;0.75,A152&lt;5.55),1.1,IF(AND(G152&lt;0.408,A152&lt;5.05,B152&gt;=3.25,D152&lt;0.75,A152&lt;5.55),1.4,IF(AND(G152&gt;=0.408,A152&lt;5.05,B152&gt;=3.25,D152&lt;0.75,A152&lt;5.55),1.233,IF(AND(G152&gt;=0.676,A152&gt;=5.05,B152&gt;=3.25,D152&lt;0.75,A152&lt;5.55),1.72,IF(AND(H152&lt;9.386,A152&lt;5.85,F152&lt;2.5,H152&gt;=7.482,A152&gt;=5.55),3.5,IF(AND(H152&gt;=9.386,A152&lt;5.85,F152&lt;2.5,H152&gt;=7.482,A152&gt;=5.55),4.275,IF(AND(H152&gt;=16.284,G152&lt;0.865,F152&gt;=2.5,H152&gt;=7.482,A152&gt;=5.55),6.6,IF(AND(G152&lt;0.912,G152&gt;=0.865,F152&gt;=2.5,H152&gt;=7.482,A152&gt;=5.55),4.8,IF(AND(G152&gt;=0.912,G152&gt;=0.865,F152&gt;=2.5,H152&gt;=7.482,A152&gt;=5.55),5.175,IF(AND(A152&gt;=4.95,G152&lt;0.446,B152&lt;3.15,B152&lt;3.25,D152&lt;0.75,A152&lt;5.55),1.6,IF(AND(H152&gt;=12.974,G152&lt;0.676,A152&gt;=5.05,B152&gt;=3.25,D152&lt;0.75,A152&lt;5.55),1.3,IF(AND(D152&lt;1.45,H152&lt;13.531,A152&gt;=5.85,F152&lt;2.5,H152&gt;=7.482,A152&gt;=5.55),4.2,IF(AND(D152&gt;=1.45,H152&lt;13.531,A152&gt;=5.85,F152&lt;2.5,H152&gt;=7.482,A152&gt;=5.55),4.967,IF(AND(G152&lt;0.187,H152&gt;=13.531,A152&gt;=5.85,F152&lt;2.5,H152&gt;=7.482,A152&gt;=5.55),5,IF(AND(H152&gt;=12.675,A152&lt;4.95,G152&lt;0.446,B152&lt;3.15,B152&lt;3.25,D152&lt;0.75,A152&lt;5.55),1.5,IF(AND(H152&lt;10.826,H152&lt;12.974,G152&lt;0.676,A152&gt;=5.05,B152&gt;=3.25,D152&lt;0.75,A152&lt;5.55),1.46,IF(AND(H152&gt;=10.826,H152&lt;12.974,G152&lt;0.676,A152&gt;=5.05,B152&gt;=3.25,D152&lt;0.75,A152&lt;5.55),1.4,IF(AND(A152&lt;6.15,G152&gt;=0.187,H152&gt;=13.531,A152&gt;=5.85,F152&lt;2.5,H152&gt;=7.482,A152&gt;=5.55),4.7,IF(AND(A152&lt;6.85,B152&lt;2.95,H152&lt;16.284,G152&lt;0.865,F152&gt;=2.5,H152&gt;=7.482,A152&gt;=5.55),5.32,IF(AND(A152&gt;=6.85,B152&lt;2.95,H152&lt;16.284,G152&lt;0.865,F152&gt;=2.5,H152&gt;=7.482,A152&gt;=5.55),6.567,IF(AND(A152&lt;4.85,H152&lt;12.675,A152&lt;4.95,G152&lt;0.446,B152&lt;3.15,B152&lt;3.25,D152&lt;0.75,A152&lt;5.55),1.4,IF(AND(A152&gt;=4.85,H152&lt;12.675,A152&lt;4.95,G152&lt;0.446,B152&lt;3.15,B152&lt;3.25,D152&lt;0.75,A152&lt;5.55),1.5,IF(AND(B152&lt;3.1,A152&gt;=6.15,G152&gt;=0.187,H152&gt;=13.531,A152&gt;=5.85,F152&lt;2.5,H152&gt;=7.482,A152&gt;=5.55),4.467,IF(AND(B152&gt;=3.1,A152&gt;=6.15,G152&gt;=0.187,H152&gt;=13.531,A152&gt;=5.85,F152&lt;2.5,H152&gt;=7.482,A152&gt;=5.55),4.7,IF(AND(G152&gt;=0.379,B152&lt;3.15,B152&gt;=2.95,H152&lt;16.284,G152&lt;0.865,F152&gt;=2.5,H152&gt;=7.482,A152&gt;=5.55),5.733,IF(AND(A152&lt;6.6,B152&gt;=3.15,B152&gt;=2.95,H152&lt;16.284,G152&lt;0.865,F152&gt;=2.5,H152&gt;=7.482,A152&gt;=5.55),5.38,IF(AND(A152&lt;6.7,G152&lt;0.379,B152&lt;3.15,B152&gt;=2.95,H152&lt;16.284,G152&lt;0.865,F152&gt;=2.5,H152&gt;=7.482,A152&gt;=5.55),5.3,IF(AND(A152&gt;=6.7,G152&lt;0.379,B152&lt;3.15,B152&gt;=2.95,H152&lt;16.284,G152&lt;0.865,F152&gt;=2.5,H152&gt;=7.482,A152&gt;=5.55),5.16,IF(AND(A152&lt;7.05,A152&gt;=6.6,B152&gt;=3.15,B152&gt;=2.95,H152&lt;16.284,G152&lt;0.865,F152&gt;=2.5,H152&gt;=7.482,A152&gt;=5.55),5.78,IF(AND(A152&gt;=7.05,A152&gt;=6.6,B152&gt;=3.15,B152&gt;=2.95,H152&lt;16.284,G152&lt;0.865,F152&gt;=2.5,H152&gt;=7.482,A152&gt;=5.55),6.1,"shouldnthappen")))))))))))))))))))))))))))))))))</f>
        <v>3.45</v>
      </c>
      <c r="Q152" s="1" t="n">
        <f aca="false">IF(AND(G152&gt;=0.422,B152&lt;3.25,F152&lt;1.5),1.25,IF(AND(G152&gt;=0.082,G152&lt;0.125,F152&gt;=1.5),6.7,IF(AND(G152&lt;0.251,G152&lt;0.422,B152&lt;3.25,F152&lt;1.5),1.38,IF(AND(G152&gt;=0.251,G152&lt;0.422,B152&lt;3.25,F152&lt;1.5),1.55,IF(AND(G152&gt;=0.385,G152&lt;0.633,B152&gt;=3.25,F152&lt;1.5),1.367,IF(AND(B152&lt;3.35,G152&gt;=0.633,B152&gt;=3.25,F152&lt;1.5),1.7,IF(AND(A152&lt;5.85,G152&lt;0.082,G152&lt;0.125,F152&gt;=1.5),4.5,IF(AND(F152&gt;=2.5,D152&lt;1.6,G152&gt;=0.125,F152&gt;=1.5),5.05,IF(AND(H152&gt;=16.774,D152&gt;=1.6,G152&gt;=0.125,F152&gt;=1.5),6.4,IF(AND(D152&gt;=0.5,G152&lt;0.385,G152&lt;0.633,B152&gt;=3.25,F152&lt;1.5),1.6,IF(AND(B152&lt;3.6,B152&gt;=3.35,G152&gt;=0.633,B152&gt;=3.25,F152&lt;1.5),1.55,IF(AND(B152&gt;=3.6,B152&gt;=3.35,G152&gt;=0.633,B152&gt;=3.25,F152&lt;1.5),1.6,IF(AND(D152&lt;1.65,A152&gt;=5.85,G152&lt;0.082,G152&lt;0.125,F152&gt;=1.5),4.7,IF(AND(A152&lt;5.3,F152&lt;2.5,D152&lt;1.6,G152&gt;=0.125,F152&gt;=1.5),3.15,IF(AND(B152&gt;=3.2,H152&lt;16.774,D152&gt;=1.6,G152&gt;=0.125,F152&gt;=1.5),5.675,IF(AND(H152&lt;11.767,D152&lt;0.5,G152&lt;0.385,G152&lt;0.633,B152&gt;=3.25,F152&lt;1.5),1.5,IF(AND(H152&gt;=11.767,D152&lt;0.5,G152&lt;0.385,G152&lt;0.633,B152&gt;=3.25,F152&lt;1.5),1.367,IF(AND(H152&lt;8.367,D152&gt;=1.65,A152&gt;=5.85,G152&lt;0.082,G152&lt;0.125,F152&gt;=1.5),5.7,IF(AND(H152&gt;=8.367,D152&gt;=1.65,A152&gt;=5.85,G152&lt;0.082,G152&lt;0.125,F152&gt;=1.5),5.575,IF(AND(A152&gt;=7.1,B152&lt;3.2,H152&lt;16.774,D152&gt;=1.6,G152&gt;=0.125,F152&gt;=1.5),6.3,IF(AND(H152&gt;=15.395,B152&lt;2.85,A152&gt;=5.3,F152&lt;2.5,D152&lt;1.6,G152&gt;=0.125,F152&gt;=1.5),4.8,IF(AND(H152&lt;8.486,B152&gt;=2.85,A152&gt;=5.3,F152&lt;2.5,D152&lt;1.6,G152&gt;=0.125,F152&gt;=1.5),3.85,IF(AND(D152&gt;=2.1,A152&lt;7.1,B152&lt;3.2,H152&lt;16.774,D152&gt;=1.6,G152&gt;=0.125,F152&gt;=1.5),5.5,IF(AND(B152&gt;=2.75,H152&lt;15.395,B152&lt;2.85,A152&gt;=5.3,F152&lt;2.5,D152&lt;1.6,G152&gt;=0.125,F152&gt;=1.5),4.489,IF(AND(H152&gt;=15.168,H152&gt;=8.486,B152&gt;=2.85,A152&gt;=5.3,F152&lt;2.5,D152&lt;1.6,G152&gt;=0.125,F152&gt;=1.5),4.7,IF(AND(G152&gt;=0.519,D152&lt;2.1,A152&lt;7.1,B152&lt;3.2,H152&lt;16.774,D152&gt;=1.6,G152&gt;=0.125,F152&gt;=1.5),4.925,IF(AND(G152&gt;=0.897,B152&lt;2.75,H152&lt;15.395,B152&lt;2.85,A152&gt;=5.3,F152&lt;2.5,D152&lt;1.6,G152&gt;=0.125,F152&gt;=1.5),4.567,IF(AND(A152&lt;5.65,H152&lt;15.168,H152&gt;=8.486,B152&gt;=2.85,A152&gt;=5.3,F152&lt;2.5,D152&lt;1.6,G152&gt;=0.125,F152&gt;=1.5),4.5,IF(AND(G152&lt;0.23,G152&lt;0.519,D152&lt;2.1,A152&lt;7.1,B152&lt;3.2,H152&lt;16.774,D152&gt;=1.6,G152&gt;=0.125,F152&gt;=1.5),5,IF(AND(A152&lt;5.9,G152&lt;0.897,B152&lt;2.75,H152&lt;15.395,B152&lt;2.85,A152&gt;=5.3,F152&lt;2.5,D152&lt;1.6,G152&gt;=0.125,F152&gt;=1.5),4.1,IF(AND(A152&gt;=5.9,G152&lt;0.897,B152&lt;2.75,H152&lt;15.395,B152&lt;2.85,A152&gt;=5.3,F152&lt;2.5,D152&lt;1.6,G152&gt;=0.125,F152&gt;=1.5),4.5,IF(AND(A152&lt;6.05,A152&gt;=5.65,H152&lt;15.168,H152&gt;=8.486,B152&gt;=2.85,A152&gt;=5.3,F152&lt;2.5,D152&lt;1.6,G152&gt;=0.125,F152&gt;=1.5),4.2,IF(AND(A152&gt;=6.05,A152&gt;=5.65,H152&lt;15.168,H152&gt;=8.486,B152&gt;=2.85,A152&gt;=5.3,F152&lt;2.5,D152&lt;1.6,G152&gt;=0.125,F152&gt;=1.5),4.35,IF(AND(D152&lt;1.95,G152&gt;=0.23,G152&lt;0.519,D152&lt;2.1,A152&lt;7.1,B152&lt;3.2,H152&lt;16.774,D152&gt;=1.6,G152&gt;=0.125,F152&gt;=1.5),5.3,IF(AND(D152&gt;=1.95,G152&gt;=0.23,G152&lt;0.519,D152&lt;2.1,A152&lt;7.1,B152&lt;3.2,H152&lt;16.774,D152&gt;=1.6,G152&gt;=0.125,F152&gt;=1.5),5.2,"shouldnthappen")))))))))))))))))))))))))))))))))))</f>
        <v>4.925</v>
      </c>
      <c r="R152" s="1" t="n">
        <f aca="false">IF(AND(G152&gt;=0.901,F152&lt;1.5),1.9,IF(AND(H152&lt;5.523,D152&lt;0.35,G152&lt;0.901,F152&lt;1.5),1,IF(AND(B152&lt;3.6,D152&gt;=0.35,G152&lt;0.901,F152&lt;1.5),1.575,IF(AND(B152&gt;=3.6,D152&gt;=0.35,G152&lt;0.901,F152&lt;1.5),1.5,IF(AND(G152&gt;=0.837,D152&lt;1.15,D152&lt;1.45,F152&gt;=1.5),3,IF(AND(G152&gt;=0.66,D152&gt;=1.15,D152&lt;1.45,F152&gt;=1.5),4,IF(AND(F152&gt;=2.5,D152&lt;1.55,D152&gt;=1.45,F152&gt;=1.5),5.025,IF(AND(F152&lt;2.5,D152&gt;=1.55,D152&gt;=1.45,F152&gt;=1.5),4.933,IF(AND(B152&lt;2.45,G152&lt;0.837,D152&lt;1.15,D152&lt;1.45,F152&gt;=1.5),3.3,IF(AND(B152&gt;=2.45,G152&lt;0.837,D152&lt;1.15,D152&lt;1.45,F152&gt;=1.5),3.86,IF(AND(B152&gt;=3.05,F152&lt;2.5,D152&lt;1.55,D152&gt;=1.45,F152&gt;=1.5),4.8,IF(AND(D152&gt;=2.45,F152&gt;=2.5,D152&gt;=1.55,D152&gt;=1.45,F152&gt;=1.5),5.875,IF(AND(H152&lt;13.187,G152&lt;0.217,H152&gt;=5.523,D152&lt;0.35,G152&lt;0.901,F152&lt;1.5),1.4,IF(AND(H152&gt;=13.187,G152&lt;0.217,H152&gt;=5.523,D152&lt;0.35,G152&lt;0.901,F152&lt;1.5),1.5,IF(AND(G152&lt;0.33,G152&gt;=0.217,H152&gt;=5.523,D152&lt;0.35,G152&lt;0.901,F152&lt;1.5),1.28,IF(AND(A152&lt;6.05,D152&lt;1.35,G152&lt;0.66,D152&gt;=1.15,D152&lt;1.45,F152&gt;=1.5),4.175,IF(AND(A152&gt;=6.05,D152&lt;1.35,G152&lt;0.66,D152&gt;=1.15,D152&lt;1.45,F152&gt;=1.5),4.3,IF(AND(A152&lt;5.65,D152&gt;=1.35,G152&lt;0.66,D152&gt;=1.15,D152&lt;1.45,F152&gt;=1.5),3.9,IF(AND(A152&gt;=5.65,D152&gt;=1.35,G152&lt;0.66,D152&gt;=1.15,D152&lt;1.45,F152&gt;=1.5),4.52,IF(AND(A152&lt;6.25,B152&lt;3.05,F152&lt;2.5,D152&lt;1.55,D152&gt;=1.45,F152&gt;=1.5),4.5,IF(AND(A152&gt;=6.25,B152&lt;3.05,F152&lt;2.5,D152&lt;1.55,D152&gt;=1.45,F152&gt;=1.5),4.675,IF(AND(A152&gt;=7.25,D152&lt;2.45,F152&gt;=2.5,D152&gt;=1.55,D152&gt;=1.45,F152&gt;=1.5),6.433,IF(AND(D152&gt;=0.25,G152&gt;=0.33,G152&gt;=0.217,H152&gt;=5.523,D152&lt;0.35,G152&lt;0.901,F152&lt;1.5),1.4,IF(AND(A152&lt;6.15,A152&lt;7.25,D152&lt;2.45,F152&gt;=2.5,D152&gt;=1.55,D152&gt;=1.45,F152&gt;=1.5),5.025,IF(AND(H152&lt;6.439,D152&lt;0.25,G152&gt;=0.33,G152&gt;=0.217,H152&gt;=5.523,D152&lt;0.35,G152&lt;0.901,F152&lt;1.5),1.5,IF(AND(H152&gt;=6.439,D152&lt;0.25,G152&gt;=0.33,G152&gt;=0.217,H152&gt;=5.523,D152&lt;0.35,G152&lt;0.901,F152&lt;1.5),1.38,IF(AND(H152&gt;=13.711,A152&gt;=6.15,A152&lt;7.25,D152&lt;2.45,F152&gt;=2.5,D152&gt;=1.55,D152&gt;=1.45,F152&gt;=1.5),5.68,IF(AND(B152&gt;=3.3,H152&lt;13.711,A152&gt;=6.15,A152&lt;7.25,D152&lt;2.45,F152&gt;=2.5,D152&gt;=1.55,D152&gt;=1.45,F152&gt;=1.5),5.6,IF(AND(G152&lt;0.093,B152&lt;3.3,H152&lt;13.711,A152&gt;=6.15,A152&lt;7.25,D152&lt;2.45,F152&gt;=2.5,D152&gt;=1.55,D152&gt;=1.45,F152&gt;=1.5),5.56,IF(AND(D152&lt;1.95,G152&gt;=0.093,B152&lt;3.3,H152&lt;13.711,A152&gt;=6.15,A152&lt;7.25,D152&lt;2.45,F152&gt;=2.5,D152&gt;=1.55,D152&gt;=1.45,F152&gt;=1.5),5.3,IF(AND(B152&lt;3.15,D152&gt;=1.95,G152&gt;=0.093,B152&lt;3.3,H152&lt;13.711,A152&gt;=6.15,A152&lt;7.25,D152&lt;2.45,F152&gt;=2.5,D152&gt;=1.55,D152&gt;=1.45,F152&gt;=1.5),5.1,IF(AND(B152&gt;=3.15,D152&gt;=1.95,G152&gt;=0.093,B152&lt;3.3,H152&lt;13.711,A152&gt;=6.15,A152&lt;7.25,D152&lt;2.45,F152&gt;=2.5,D152&gt;=1.55,D152&gt;=1.45,F152&gt;=1.5),5.15,"shouldnthappen"))))))))))))))))))))))))))))))))</f>
        <v>5.025</v>
      </c>
      <c r="S152" s="1" t="n">
        <f aca="false">IF(AND(G152&gt;=0.859,D152&gt;=0.35,F152&lt;1.5),1.9,IF(AND(D152&lt;1.75,F152&gt;=2.5,F152&gt;=1.5),4.867,IF(AND(H152&lt;8.42,A152&lt;5.05,D152&lt;0.35,F152&lt;1.5),1.42,IF(AND(H152&gt;=14.877,A152&gt;=5.05,D152&lt;0.35,F152&lt;1.5),1.3,IF(AND(B152&lt;3.35,G152&lt;0.859,D152&gt;=0.35,F152&lt;1.5),1.7,IF(AND(B152&gt;=3.35,G152&lt;0.859,D152&gt;=0.35,F152&lt;1.5),1.5,IF(AND(A152&gt;=6.05,B152&lt;2.75,F152&lt;2.5,F152&gt;=1.5),4.733,IF(AND(G152&gt;=0.68,B152&gt;=2.75,F152&lt;2.5,F152&gt;=1.5),4.025,IF(AND(H152&gt;=16.284,D152&gt;=1.75,F152&gt;=2.5,F152&gt;=1.5),6.6,IF(AND(A152&lt;4.35,H152&gt;=8.42,A152&lt;5.05,D152&lt;0.35,F152&lt;1.5),1.1,IF(AND(G152&gt;=0.948,H152&lt;14.877,A152&gt;=5.05,D152&lt;0.35,F152&lt;1.5),1.7,IF(AND(A152&lt;5.3,A152&lt;6.05,B152&lt;2.75,F152&lt;2.5,F152&gt;=1.5),3,IF(AND(H152&gt;=15.168,G152&lt;0.68,B152&gt;=2.75,F152&lt;2.5,F152&gt;=1.5),4.75,IF(AND(H152&gt;=14.005,A152&gt;=4.35,H152&gt;=8.42,A152&lt;5.05,D152&lt;0.35,F152&lt;1.5),1.375,IF(AND(A152&gt;=5.55,G152&lt;0.948,H152&lt;14.877,A152&gt;=5.05,D152&lt;0.35,F152&lt;1.5),1.7,IF(AND(H152&lt;12.363,A152&gt;=5.3,A152&lt;6.05,B152&lt;2.75,F152&lt;2.5,F152&gt;=1.5),3.825,IF(AND(H152&gt;=12.363,A152&gt;=5.3,A152&lt;6.05,B152&lt;2.75,F152&lt;2.5,F152&gt;=1.5),4.033,IF(AND(H152&gt;=14.508,H152&lt;15.168,G152&lt;0.68,B152&gt;=2.75,F152&lt;2.5,F152&gt;=1.5),4.2,IF(AND(D152&gt;=2.35,D152&gt;=2.2,H152&lt;16.284,D152&gt;=1.75,F152&gt;=2.5,F152&gt;=1.5),5.267,IF(AND(G152&lt;0.231,H152&lt;14.005,A152&gt;=4.35,H152&gt;=8.42,A152&lt;5.05,D152&lt;0.35,F152&lt;1.5),1.4,IF(AND(H152&gt;=14.494,A152&lt;5.55,G152&lt;0.948,H152&lt;14.877,A152&gt;=5.05,D152&lt;0.35,F152&lt;1.5),1.6,IF(AND(A152&lt;6.1,H152&lt;14.508,H152&lt;15.168,G152&lt;0.68,B152&gt;=2.75,F152&lt;2.5,F152&gt;=1.5),4.5,IF(AND(A152&lt;6.1,H152&lt;11.8,D152&lt;2.2,H152&lt;16.284,D152&gt;=1.75,F152&gt;=2.5,F152&gt;=1.5),4.95,IF(AND(A152&gt;=6.1,H152&lt;11.8,D152&lt;2.2,H152&lt;16.284,D152&gt;=1.75,F152&gt;=2.5,F152&gt;=1.5),5.333,IF(AND(B152&lt;2.75,H152&gt;=11.8,D152&lt;2.2,H152&lt;16.284,D152&gt;=1.75,F152&gt;=2.5,F152&gt;=1.5),5.1,IF(AND(B152&gt;=3.15,D152&lt;2.35,D152&gt;=2.2,H152&lt;16.284,D152&gt;=1.75,F152&gt;=2.5,F152&gt;=1.5),5.5,IF(AND(B152&gt;=3.35,G152&gt;=0.231,H152&lt;14.005,A152&gt;=4.35,H152&gt;=8.42,A152&lt;5.05,D152&lt;0.35,F152&lt;1.5),1.3,IF(AND(H152&lt;13.869,H152&lt;14.494,A152&lt;5.55,G152&lt;0.948,H152&lt;14.877,A152&gt;=5.05,D152&lt;0.35,F152&lt;1.5),1.5,IF(AND(H152&gt;=13.869,H152&lt;14.494,A152&lt;5.55,G152&lt;0.948,H152&lt;14.877,A152&gt;=5.05,D152&lt;0.35,F152&lt;1.5),1.4,IF(AND(G152&lt;0.636,A152&gt;=6.1,H152&lt;14.508,H152&lt;15.168,G152&lt;0.68,B152&gt;=2.75,F152&lt;2.5,F152&gt;=1.5),4.68,IF(AND(G152&gt;=0.636,A152&gt;=6.1,H152&lt;14.508,H152&lt;15.168,G152&lt;0.68,B152&gt;=2.75,F152&lt;2.5,F152&gt;=1.5),4.4,IF(AND(B152&lt;2.85,B152&gt;=2.75,H152&gt;=11.8,D152&lt;2.2,H152&lt;16.284,D152&gt;=1.75,F152&gt;=2.5,F152&gt;=1.5),6.7,IF(AND(H152&lt;10.626,B152&lt;3.15,D152&lt;2.35,D152&gt;=2.2,H152&lt;16.284,D152&gt;=1.75,F152&gt;=2.5,F152&gt;=1.5),5.1,IF(AND(H152&gt;=10.626,B152&lt;3.15,D152&lt;2.35,D152&gt;=2.2,H152&lt;16.284,D152&gt;=1.75,F152&gt;=2.5,F152&gt;=1.5),5.2,IF(AND(G152&lt;0.378,B152&lt;3.35,G152&gt;=0.231,H152&lt;14.005,A152&gt;=4.35,H152&gt;=8.42,A152&lt;5.05,D152&lt;0.35,F152&lt;1.5),1.2,IF(AND(G152&gt;=0.378,B152&lt;3.35,G152&gt;=0.231,H152&lt;14.005,A152&gt;=4.35,H152&gt;=8.42,A152&lt;5.05,D152&lt;0.35,F152&lt;1.5),1.3,IF(AND(A152&lt;6.2,B152&gt;=2.85,B152&gt;=2.75,H152&gt;=11.8,D152&lt;2.2,H152&lt;16.284,D152&gt;=1.75,F152&gt;=2.5,F152&gt;=1.5),4.9,IF(AND(G152&lt;0.388,A152&gt;=6.2,B152&gt;=2.85,B152&gt;=2.75,H152&gt;=11.8,D152&lt;2.2,H152&lt;16.284,D152&gt;=1.75,F152&gt;=2.5,F152&gt;=1.5),5.52,IF(AND(G152&gt;=0.388,A152&gt;=6.2,B152&gt;=2.85,B152&gt;=2.75,H152&gt;=11.8,D152&lt;2.2,H152&lt;16.284,D152&gt;=1.75,F152&gt;=2.5,F152&gt;=1.5),5.7,"shouldnthappen")))))))))))))))))))))))))))))))))))))))</f>
        <v>4.95</v>
      </c>
      <c r="T152" s="1" t="n">
        <f aca="false">IF(AND(D152&gt;=0.8,A152&lt;5.45),3.7,IF(AND(D152&gt;=0.35,D152&lt;0.8,A152&lt;5.45),1.56,IF(AND(G152&lt;0.164,F152&lt;2.5,A152&gt;=5.45),1.6,IF(AND(H152&gt;=16.718,F152&gt;=2.5,A152&gt;=5.45),6.4,IF(AND(G152&gt;=0.719,H152&lt;16.718,F152&gt;=2.5,A152&gt;=5.45),5.05,IF(AND(A152&lt;4.35,A152&lt;5.05,D152&lt;0.35,D152&lt;0.8,A152&lt;5.45),1.1,IF(AND(H152&gt;=14.494,A152&gt;=5.05,D152&lt;0.35,D152&lt;0.8,A152&lt;5.45),1.6,IF(AND(G152&lt;0.338,D152&lt;1.25,G152&gt;=0.164,F152&lt;2.5,A152&gt;=5.45),4.1,IF(AND(H152&lt;8.397,D152&gt;=1.25,G152&gt;=0.164,F152&lt;2.5,A152&gt;=5.45),4,IF(AND(H152&lt;11.031,H152&lt;14.494,A152&gt;=5.05,D152&lt;0.35,D152&lt;0.8,A152&lt;5.45),1.5,IF(AND(H152&gt;=11.031,H152&lt;14.494,A152&gt;=5.05,D152&lt;0.35,D152&lt;0.8,A152&lt;5.45),1.44,IF(AND(B152&lt;2.65,H152&gt;=8.397,D152&gt;=1.25,G152&gt;=0.164,F152&lt;2.5,A152&gt;=5.45),4.767,IF(AND(H152&lt;7.388,G152&lt;0.487,G152&lt;0.719,H152&lt;16.718,F152&gt;=2.5,A152&gt;=5.45),5.067,IF(AND(G152&lt;0.533,G152&gt;=0.487,G152&lt;0.719,H152&lt;16.718,F152&gt;=2.5,A152&gt;=5.45),5.8,IF(AND(G152&gt;=0.533,G152&gt;=0.487,G152&lt;0.719,H152&lt;16.718,F152&gt;=2.5,A152&gt;=5.45),5.86,IF(AND(B152&lt;3.25,A152&gt;=4.95,A152&gt;=4.35,A152&lt;5.05,D152&lt;0.35,D152&lt;0.8,A152&lt;5.45),1.2,IF(AND(A152&lt;5.6,H152&lt;11.218,G152&gt;=0.338,D152&lt;1.25,G152&gt;=0.164,F152&lt;2.5,A152&gt;=5.45),3.7,IF(AND(A152&gt;=5.6,H152&lt;11.218,G152&gt;=0.338,D152&lt;1.25,G152&gt;=0.164,F152&lt;2.5,A152&gt;=5.45),3.5,IF(AND(H152&lt;12.668,H152&gt;=11.218,G152&gt;=0.338,D152&lt;1.25,G152&gt;=0.164,F152&lt;2.5,A152&gt;=5.45),3.9,IF(AND(H152&gt;=12.668,H152&gt;=11.218,G152&gt;=0.338,D152&lt;1.25,G152&gt;=0.164,F152&lt;2.5,A152&gt;=5.45),4,IF(AND(H152&gt;=15.705,B152&gt;=2.65,H152&gt;=8.397,D152&gt;=1.25,G152&gt;=0.164,F152&lt;2.5,A152&gt;=5.45),4.8,IF(AND(B152&lt;2.75,H152&gt;=7.388,G152&lt;0.487,G152&lt;0.719,H152&lt;16.718,F152&gt;=2.5,A152&gt;=5.45),5.26,IF(AND(B152&lt;2.95,A152&lt;4.5,A152&lt;4.95,A152&gt;=4.35,A152&lt;5.05,D152&lt;0.35,D152&lt;0.8,A152&lt;5.45),1.4,IF(AND(B152&gt;=2.95,A152&lt;4.5,A152&lt;4.95,A152&gt;=4.35,A152&lt;5.05,D152&lt;0.35,D152&lt;0.8,A152&lt;5.45),1.3,IF(AND(H152&gt;=13.924,A152&gt;=4.5,A152&lt;4.95,A152&gt;=4.35,A152&lt;5.05,D152&lt;0.35,D152&lt;0.8,A152&lt;5.45),1.5,IF(AND(G152&lt;0.252,B152&gt;=3.25,A152&gt;=4.95,A152&gt;=4.35,A152&lt;5.05,D152&lt;0.35,D152&lt;0.8,A152&lt;5.45),1.4,IF(AND(G152&gt;=0.252,B152&gt;=3.25,A152&gt;=4.95,A152&gt;=4.35,A152&lt;5.05,D152&lt;0.35,D152&lt;0.8,A152&lt;5.45),1.32,IF(AND(G152&gt;=0.473,H152&lt;15.705,B152&gt;=2.65,H152&gt;=8.397,D152&gt;=1.25,G152&gt;=0.164,F152&lt;2.5,A152&gt;=5.45),4.7,IF(AND(B152&gt;=3.15,B152&gt;=2.75,H152&gt;=7.388,G152&lt;0.487,G152&lt;0.719,H152&lt;16.718,F152&gt;=2.5,A152&gt;=5.45),5.7,IF(AND(B152&lt;3.15,H152&lt;13.924,A152&gt;=4.5,A152&lt;4.95,A152&gt;=4.35,A152&lt;5.05,D152&lt;0.35,D152&lt;0.8,A152&lt;5.45),1.433,IF(AND(B152&gt;=3.15,H152&lt;13.924,A152&gt;=4.5,A152&lt;4.95,A152&gt;=4.35,A152&lt;5.05,D152&lt;0.35,D152&lt;0.8,A152&lt;5.45),1.4,IF(AND(H152&gt;=14.81,G152&lt;0.473,H152&lt;15.705,B152&gt;=2.65,H152&gt;=8.397,D152&gt;=1.25,G152&gt;=0.164,F152&lt;2.5,A152&gt;=5.45),4.2,IF(AND(A152&lt;6.65,B152&lt;3.15,B152&gt;=2.75,H152&gt;=7.388,G152&lt;0.487,G152&lt;0.719,H152&lt;16.718,F152&gt;=2.5,A152&gt;=5.45),5.6,IF(AND(A152&gt;=6.65,B152&lt;3.15,B152&gt;=2.75,H152&gt;=7.388,G152&lt;0.487,G152&lt;0.719,H152&lt;16.718,F152&gt;=2.5,A152&gt;=5.45),5.4,IF(AND(A152&lt;6.15,H152&lt;14.81,G152&lt;0.473,H152&lt;15.705,B152&gt;=2.65,H152&gt;=8.397,D152&gt;=1.25,G152&gt;=0.164,F152&lt;2.5,A152&gt;=5.45),4.5,IF(AND(A152&gt;=6.15,H152&lt;14.81,G152&lt;0.473,H152&lt;15.705,B152&gt;=2.65,H152&gt;=8.397,D152&gt;=1.25,G152&gt;=0.164,F152&lt;2.5,A152&gt;=5.45),4.4,"shouldnthappen"))))))))))))))))))))))))))))))))))))</f>
        <v>5.05</v>
      </c>
      <c r="U152" s="1" t="n">
        <f aca="false">IF(AND(G152&gt;=0.934,F152&lt;1.5),1.7,IF(AND(D152&lt;0.15,D152&lt;0.25,G152&lt;0.934,F152&lt;1.5),1.38,IF(AND(H152&gt;=14.379,D152&gt;=0.25,G152&lt;0.934,F152&lt;1.5),1.7,IF(AND(A152&lt;5.3,D152&lt;1.35,F152&lt;2.5,F152&gt;=1.5),3.15,IF(AND(H152&lt;7.148,D152&gt;=1.35,F152&lt;2.5,F152&gt;=1.5),3.9,IF(AND(G152&lt;0.352,A152&lt;6.15,F152&gt;=2.5,F152&gt;=1.5),4.5,IF(AND(G152&gt;=0.352,A152&lt;6.15,F152&gt;=2.5,F152&gt;=1.5),4.92,IF(AND(B152&lt;2.85,A152&gt;=6.15,F152&gt;=2.5,F152&gt;=1.5),6.2,IF(AND(D152&gt;=0.45,H152&lt;14.379,D152&gt;=0.25,G152&lt;0.934,F152&lt;1.5),1.65,IF(AND(G152&gt;=0.857,A152&gt;=5.3,D152&lt;1.35,F152&lt;2.5,F152&gt;=1.5),4.3,IF(AND(A152&gt;=7.25,B152&gt;=2.85,A152&gt;=6.15,F152&gt;=2.5,F152&gt;=1.5),6.425,IF(AND(H152&lt;9.499,A152&lt;5.05,D152&gt;=0.15,D152&lt;0.25,G152&lt;0.934,F152&lt;1.5),1.4,IF(AND(A152&gt;=5.45,A152&gt;=5.05,D152&gt;=0.15,D152&lt;0.25,G152&lt;0.934,F152&lt;1.5),1.3,IF(AND(B152&gt;=4.15,D152&lt;0.45,H152&lt;14.379,D152&gt;=0.25,G152&lt;0.934,F152&lt;1.5),1.5,IF(AND(A152&gt;=5.75,G152&lt;0.857,A152&gt;=5.3,D152&lt;1.35,F152&lt;2.5,F152&gt;=1.5),4.02,IF(AND(A152&lt;6.65,G152&lt;0.333,H152&gt;=7.148,D152&gt;=1.35,F152&lt;2.5,F152&gt;=1.5),4.475,IF(AND(A152&gt;=6.65,G152&lt;0.333,H152&gt;=7.148,D152&gt;=1.35,F152&lt;2.5,F152&gt;=1.5),4.8,IF(AND(D152&gt;=1.45,G152&gt;=0.333,H152&gt;=7.148,D152&gt;=1.35,F152&lt;2.5,F152&gt;=1.5),4.85,IF(AND(G152&gt;=0.861,A152&lt;7.25,B152&gt;=2.85,A152&gt;=6.15,F152&gt;=2.5,F152&gt;=1.5),5.2,IF(AND(G152&lt;0.571,H152&gt;=9.499,A152&lt;5.05,D152&gt;=0.15,D152&lt;0.25,G152&lt;0.934,F152&lt;1.5),1.2,IF(AND(G152&gt;=0.571,H152&gt;=9.499,A152&lt;5.05,D152&gt;=0.15,D152&lt;0.25,G152&lt;0.934,F152&lt;1.5),1.3,IF(AND(H152&lt;9.283,A152&lt;5.45,A152&gt;=5.05,D152&gt;=0.15,D152&lt;0.25,G152&lt;0.934,F152&lt;1.5),1.5,IF(AND(H152&gt;=9.283,A152&lt;5.45,A152&gt;=5.05,D152&gt;=0.15,D152&lt;0.25,G152&lt;0.934,F152&lt;1.5),1.425,IF(AND(A152&lt;4.9,B152&lt;4.15,D152&lt;0.45,H152&lt;14.379,D152&gt;=0.25,G152&lt;0.934,F152&lt;1.5),1.4,IF(AND(A152&gt;=4.9,B152&lt;4.15,D152&lt;0.45,H152&lt;14.379,D152&gt;=0.25,G152&lt;0.934,F152&lt;1.5),1.325,IF(AND(G152&lt;0.572,A152&lt;5.75,G152&lt;0.857,A152&gt;=5.3,D152&lt;1.35,F152&lt;2.5,F152&gt;=1.5),3.65,IF(AND(G152&gt;=0.572,A152&lt;5.75,G152&lt;0.857,A152&gt;=5.3,D152&lt;1.35,F152&lt;2.5,F152&gt;=1.5),3.9,IF(AND(A152&lt;6.75,D152&lt;1.45,G152&gt;=0.333,H152&gt;=7.148,D152&gt;=1.35,F152&lt;2.5,F152&gt;=1.5),4.4,IF(AND(A152&gt;=6.75,D152&lt;1.45,G152&gt;=0.333,H152&gt;=7.148,D152&gt;=1.35,F152&lt;2.5,F152&gt;=1.5),4.78,IF(AND(A152&lt;6.6,B152&lt;3.25,G152&lt;0.861,A152&lt;7.25,B152&gt;=2.85,A152&gt;=6.15,F152&gt;=2.5,F152&gt;=1.5),5.333,IF(AND(H152&lt;11.461,B152&gt;=3.25,G152&lt;0.861,A152&lt;7.25,B152&gt;=2.85,A152&gt;=6.15,F152&gt;=2.5,F152&gt;=1.5),6.025,IF(AND(H152&gt;=11.461,B152&gt;=3.25,G152&lt;0.861,A152&lt;7.25,B152&gt;=2.85,A152&gt;=6.15,F152&gt;=2.5,F152&gt;=1.5),5.667,IF(AND(H152&gt;=14.564,A152&gt;=6.6,B152&lt;3.25,G152&lt;0.861,A152&lt;7.25,B152&gt;=2.85,A152&gt;=6.15,F152&gt;=2.5,F152&gt;=1.5),5.4,IF(AND(D152&gt;=2.35,H152&lt;14.564,A152&gt;=6.6,B152&lt;3.25,G152&lt;0.861,A152&lt;7.25,B152&gt;=2.85,A152&gt;=6.15,F152&gt;=2.5,F152&gt;=1.5),5.6,IF(AND(A152&lt;6.85,D152&lt;2.35,H152&lt;14.564,A152&gt;=6.6,B152&lt;3.25,G152&lt;0.861,A152&lt;7.25,B152&gt;=2.85,A152&gt;=6.15,F152&gt;=2.5,F152&gt;=1.5),5.9,IF(AND(A152&gt;=6.85,D152&lt;2.35,H152&lt;14.564,A152&gt;=6.6,B152&lt;3.25,G152&lt;0.861,A152&lt;7.25,B152&gt;=2.85,A152&gt;=6.15,F152&gt;=2.5,F152&gt;=1.5),5.78,"shouldnthappen"))))))))))))))))))))))))))))))))))))</f>
        <v>4.92</v>
      </c>
      <c r="V152" s="1" t="n">
        <f aca="false">IF(AND(H152&lt;5.748,A152&lt;5.05,D152&lt;0.75),1,IF(AND(B152&lt;3.15,H152&gt;=5.748,A152&lt;5.05,D152&lt;0.75),1.475,IF(AND(G152&gt;=0.801,D152&lt;0.25,A152&gt;=5.05,D152&lt;0.75),1.7,IF(AND(D152&gt;=0.45,D152&gt;=0.25,A152&gt;=5.05,D152&lt;0.75),1.7,IF(AND(B152&lt;2.35,F152&lt;2.5,B152&lt;2.75,D152&gt;=0.75),4.16,IF(AND(D152&lt;1.75,F152&gt;=2.5,B152&lt;2.75,D152&gt;=0.75),4.875,IF(AND(D152&gt;=1.75,F152&gt;=2.5,B152&lt;2.75,D152&gt;=0.75),5.333,IF(AND(H152&gt;=16.284,D152&gt;=1.55,B152&gt;=2.75,D152&gt;=0.75),6.6,IF(AND(H152&gt;=14.144,B152&gt;=3.15,H152&gt;=5.748,A152&lt;5.05,D152&lt;0.75),1.3,IF(AND(A152&lt;5.45,G152&lt;0.801,D152&lt;0.25,A152&gt;=5.05,D152&lt;0.75),1.5,IF(AND(A152&gt;=5.45,G152&lt;0.801,D152&lt;0.25,A152&gt;=5.05,D152&lt;0.75),1.34,IF(AND(B152&lt;3.75,D152&lt;0.45,D152&gt;=0.25,A152&gt;=5.05,D152&lt;0.75),1.467,IF(AND(B152&gt;=3.75,D152&lt;0.45,D152&gt;=0.25,A152&gt;=5.05,D152&lt;0.75),1.767,IF(AND(G152&gt;=0.896,B152&gt;=2.35,F152&lt;2.5,B152&lt;2.75,D152&gt;=0.75),4.9,IF(AND(H152&lt;15.504,D152&lt;1.35,D152&lt;1.55,B152&gt;=2.75,D152&gt;=0.75),4.2,IF(AND(H152&gt;=15.504,D152&lt;1.35,D152&lt;1.55,B152&gt;=2.75,D152&gt;=0.75),4.6,IF(AND(H152&lt;9.767,D152&gt;=1.35,D152&lt;1.55,B152&gt;=2.75,D152&gt;=0.75),5.1,IF(AND(A152&lt;4.5,H152&lt;14.144,B152&gt;=3.15,H152&gt;=5.748,A152&lt;5.05,D152&lt;0.75),1.3,IF(AND(A152&gt;=4.5,H152&lt;14.144,B152&gt;=3.15,H152&gt;=5.748,A152&lt;5.05,D152&lt;0.75),1.4,IF(AND(D152&gt;=1.15,G152&lt;0.896,B152&gt;=2.35,F152&lt;2.5,B152&lt;2.75,D152&gt;=0.75),4.04,IF(AND(B152&lt;2.9,H152&gt;=9.767,D152&gt;=1.35,D152&lt;1.55,B152&gt;=2.75,D152&gt;=0.75),4.8,IF(AND(D152&lt;1.7,A152&gt;=7.05,H152&lt;16.284,D152&gt;=1.55,B152&gt;=2.75,D152&gt;=0.75),5.8,IF(AND(D152&gt;=1.7,A152&gt;=7.05,H152&lt;16.284,D152&gt;=1.55,B152&gt;=2.75,D152&gt;=0.75),6.3,IF(AND(B152&lt;2.45,D152&lt;1.15,G152&lt;0.896,B152&gt;=2.35,F152&lt;2.5,B152&lt;2.75,D152&gt;=0.75),3.767,IF(AND(B152&gt;=2.45,D152&lt;1.15,G152&lt;0.896,B152&gt;=2.35,F152&lt;2.5,B152&lt;2.75,D152&gt;=0.75),3.167,IF(AND(B152&gt;=3.15,B152&gt;=2.9,H152&gt;=9.767,D152&gt;=1.35,D152&lt;1.55,B152&gt;=2.75,D152&gt;=0.75),4.7,IF(AND(D152&lt;1.9,D152&lt;2.05,A152&lt;7.05,H152&lt;16.284,D152&gt;=1.55,B152&gt;=2.75,D152&gt;=0.75),4.82,IF(AND(D152&gt;=1.9,D152&lt;2.05,A152&lt;7.05,H152&lt;16.284,D152&gt;=1.55,B152&gt;=2.75,D152&gt;=0.75),5.067,IF(AND(H152&lt;12.721,B152&lt;3.15,B152&gt;=2.9,H152&gt;=9.767,D152&gt;=1.35,D152&lt;1.55,B152&gt;=2.75,D152&gt;=0.75),4.5,IF(AND(H152&gt;=12.721,B152&lt;3.15,B152&gt;=2.9,H152&gt;=9.767,D152&gt;=1.35,D152&lt;1.55,B152&gt;=2.75,D152&gt;=0.75),4.433,IF(AND(H152&lt;9.525,G152&lt;0.364,D152&gt;=2.05,A152&lt;7.05,H152&lt;16.284,D152&gt;=1.55,B152&gt;=2.75,D152&gt;=0.75),5.1,IF(AND(A152&lt;6.25,G152&gt;=0.364,D152&gt;=2.05,A152&lt;7.05,H152&lt;16.284,D152&gt;=1.55,B152&gt;=2.75,D152&gt;=0.75),5.4,IF(AND(H152&lt;10.898,H152&gt;=9.525,G152&lt;0.364,D152&gt;=2.05,A152&lt;7.05,H152&lt;16.284,D152&gt;=1.55,B152&gt;=2.75,D152&gt;=0.75),5.6,IF(AND(H152&lt;8.711,A152&gt;=6.25,G152&gt;=0.364,D152&gt;=2.05,A152&lt;7.05,H152&lt;16.284,D152&gt;=1.55,B152&gt;=2.75,D152&gt;=0.75),5.7,IF(AND(H152&gt;=8.711,A152&gt;=6.25,G152&gt;=0.364,D152&gt;=2.05,A152&lt;7.05,H152&lt;16.284,D152&gt;=1.55,B152&gt;=2.75,D152&gt;=0.75),5.84,IF(AND(D152&lt;2.2,H152&gt;=10.898,H152&gt;=9.525,G152&lt;0.364,D152&gt;=2.05,A152&lt;7.05,H152&lt;16.284,D152&gt;=1.55,B152&gt;=2.75,D152&gt;=0.75),5.4,IF(AND(D152&gt;=2.2,H152&gt;=10.898,H152&gt;=9.525,G152&lt;0.364,D152&gt;=2.05,A152&lt;7.05,H152&lt;16.284,D152&gt;=1.55,B152&gt;=2.75,D152&gt;=0.75),5.3,"shouldnthappen")))))))))))))))))))))))))))))))))))))</f>
        <v>4.82</v>
      </c>
      <c r="W152" s="1" t="n">
        <f aca="false">IF(AND(H152&lt;6.926,D152&gt;=0.35,D152&lt;0.8),1.9,IF(AND(H152&gt;=6.926,D152&gt;=0.35,D152&lt;0.8),1.533,IF(AND(H152&lt;13.492,A152&lt;4.75,D152&lt;0.35,D152&lt;0.8),1.1,IF(AND(H152&gt;=13.492,A152&lt;4.75,D152&lt;0.35,D152&lt;0.8),1.375,IF(AND(B152&lt;2.75,A152&gt;=5.85,F152&lt;2.5,D152&gt;=0.8),4.833,IF(AND(B152&lt;3.3,A152&gt;=7.05,F152&gt;=2.5,D152&gt;=0.8),5.8,IF(AND(B152&gt;=3.3,A152&gt;=7.05,F152&gt;=2.5,D152&gt;=0.8),6.325,IF(AND(D152&gt;=0.25,A152&lt;5.05,A152&gt;=4.75,D152&lt;0.35,D152&lt;0.8),1.3,IF(AND(B152&lt;3.6,A152&gt;=5.05,A152&gt;=4.75,D152&lt;0.35,D152&lt;0.8),1.4,IF(AND(H152&lt;10.194,G152&lt;0.412,A152&lt;5.85,F152&lt;2.5,D152&gt;=0.8),4.133,IF(AND(H152&gt;=10.194,G152&lt;0.412,A152&lt;5.85,F152&lt;2.5,D152&gt;=0.8),4.5,IF(AND(A152&lt;5.35,G152&gt;=0.412,A152&lt;5.85,F152&lt;2.5,D152&gt;=0.8),3.15,IF(AND(A152&lt;6.2,B152&gt;=2.75,A152&gt;=5.85,F152&lt;2.5,D152&gt;=0.8),4.3,IF(AND(H152&lt;5.767,A152&lt;6.2,A152&lt;7.05,F152&gt;=2.5,D152&gt;=0.8),4.5,IF(AND(G152&gt;=0.861,A152&gt;=6.2,A152&lt;7.05,F152&gt;=2.5,D152&gt;=0.8),5.2,IF(AND(B152&lt;3.15,D152&lt;0.25,A152&lt;5.05,A152&gt;=4.75,D152&lt;0.35,D152&lt;0.8),1.55,IF(AND(A152&lt;5.45,B152&gt;=3.6,A152&gt;=5.05,A152&gt;=4.75,D152&lt;0.35,D152&lt;0.8),1.5,IF(AND(A152&gt;=5.45,B152&gt;=3.6,A152&gt;=5.05,A152&gt;=4.75,D152&lt;0.35,D152&lt;0.8),1.4,IF(AND(G152&gt;=0.772,A152&gt;=5.35,G152&gt;=0.412,A152&lt;5.85,F152&lt;2.5,D152&gt;=0.8),3.9,IF(AND(D152&gt;=1.45,A152&gt;=6.2,B152&gt;=2.75,A152&gt;=5.85,F152&lt;2.5,D152&gt;=0.8),4.775,IF(AND(G152&lt;0.5,H152&gt;=5.767,A152&lt;6.2,A152&lt;7.05,F152&gt;=2.5,D152&gt;=0.8),5.1,IF(AND(G152&gt;=0.5,H152&gt;=5.767,A152&lt;6.2,A152&lt;7.05,F152&gt;=2.5,D152&gt;=0.8),4.95,IF(AND(B152&gt;=3.25,G152&lt;0.861,A152&gt;=6.2,A152&lt;7.05,F152&gt;=2.5,D152&gt;=0.8),5.75,IF(AND(A152&lt;4.95,B152&gt;=3.15,D152&lt;0.25,A152&lt;5.05,A152&gt;=4.75,D152&lt;0.35,D152&lt;0.8),1.4,IF(AND(A152&lt;5.65,G152&lt;0.772,A152&gt;=5.35,G152&gt;=0.412,A152&lt;5.85,F152&lt;2.5,D152&gt;=0.8),3.6,IF(AND(A152&gt;=5.65,G152&lt;0.772,A152&gt;=5.35,G152&gt;=0.412,A152&lt;5.85,F152&lt;2.5,D152&gt;=0.8),3.5,IF(AND(B152&gt;=3.15,D152&lt;1.45,A152&gt;=6.2,B152&gt;=2.75,A152&gt;=5.85,F152&lt;2.5,D152&gt;=0.8),4.7,IF(AND(A152&gt;=6.65,B152&lt;3.25,G152&lt;0.861,A152&gt;=6.2,A152&lt;7.05,F152&gt;=2.5,D152&gt;=0.8),5.567,IF(AND(H152&lt;9.499,A152&gt;=4.95,B152&gt;=3.15,D152&lt;0.25,A152&lt;5.05,A152&gt;=4.75,D152&lt;0.35,D152&lt;0.8),1.4,IF(AND(H152&gt;=9.499,A152&gt;=4.95,B152&gt;=3.15,D152&lt;0.25,A152&lt;5.05,A152&gt;=4.75,D152&lt;0.35,D152&lt;0.8),1.2,IF(AND(G152&lt;0.765,B152&lt;3.15,D152&lt;1.45,A152&gt;=6.2,B152&gt;=2.75,A152&gt;=5.85,F152&lt;2.5,D152&gt;=0.8),4.4,IF(AND(G152&gt;=0.765,B152&lt;3.15,D152&lt;1.45,A152&gt;=6.2,B152&gt;=2.75,A152&gt;=5.85,F152&lt;2.5,D152&gt;=0.8),4.6,IF(AND(H152&lt;10.667,A152&lt;6.65,B152&lt;3.25,G152&lt;0.861,A152&gt;=6.2,A152&lt;7.05,F152&gt;=2.5,D152&gt;=0.8),5.167,IF(AND(G152&lt;0.627,H152&gt;=10.667,A152&lt;6.65,B152&lt;3.25,G152&lt;0.861,A152&gt;=6.2,A152&lt;7.05,F152&gt;=2.5,D152&gt;=0.8),5.64,IF(AND(G152&gt;=0.627,H152&gt;=10.667,A152&lt;6.65,B152&lt;3.25,G152&lt;0.861,A152&gt;=6.2,A152&lt;7.05,F152&gt;=2.5,D152&gt;=0.8),5.1,"shouldnthappen")))))))))))))))))))))))))))))))))))</f>
        <v>4.95</v>
      </c>
      <c r="X152" s="1" t="n">
        <f aca="false">IF(AND(B152&lt;3.05,H152&lt;6.697,A152&lt;5.45),4.1,IF(AND(B152&gt;=3.05,H152&lt;6.697,A152&lt;5.45),1.48,IF(AND(D152&lt;0.7,A152&lt;5.9,A152&gt;=5.45),1.4,IF(AND(A152&lt;4.35,B152&lt;3.3,H152&gt;=6.697,A152&lt;5.45),1.1,IF(AND(G152&lt;0.372,D152&gt;=0.7,A152&lt;5.9,A152&gt;=5.45),4.36,IF(AND(A152&gt;=4.9,A152&gt;=4.35,B152&lt;3.3,H152&gt;=6.697,A152&lt;5.45),1.6,IF(AND(H152&gt;=14.171,A152&lt;5.15,B152&gt;=3.3,H152&gt;=6.697,A152&lt;5.45),1.6,IF(AND(G152&lt;0.451,A152&gt;=5.15,B152&gt;=3.3,H152&gt;=6.697,A152&lt;5.45),1.367,IF(AND(G152&gt;=0.451,A152&gt;=5.15,B152&gt;=3.3,H152&gt;=6.697,A152&lt;5.45),1.5,IF(AND(G152&lt;0.332,D152&lt;1.45,F152&lt;2.5,A152&gt;=5.9,A152&gt;=5.45),4.35,IF(AND(A152&lt;6.15,D152&gt;=1.45,F152&lt;2.5,A152&gt;=5.9,A152&gt;=5.45),5.1,IF(AND(D152&gt;=2.4,G152&lt;0.432,F152&gt;=2.5,A152&gt;=5.9,A152&gt;=5.45),5.78,IF(AND(A152&lt;6.15,G152&gt;=0.432,F152&gt;=2.5,A152&gt;=5.9,A152&gt;=5.45),4.9,IF(AND(B152&lt;3.1,A152&lt;4.9,A152&gt;=4.35,B152&lt;3.3,H152&gt;=6.697,A152&lt;5.45),1.4,IF(AND(B152&gt;=3.1,A152&lt;4.9,A152&gt;=4.35,B152&lt;3.3,H152&gt;=6.697,A152&lt;5.45),1.3,IF(AND(G152&lt;0.343,H152&lt;14.171,A152&lt;5.15,B152&gt;=3.3,H152&gt;=6.697,A152&lt;5.45),1.433,IF(AND(G152&gt;=0.343,H152&lt;14.171,A152&lt;5.15,B152&gt;=3.3,H152&gt;=6.697,A152&lt;5.45),1.525,IF(AND(D152&lt;1.05,B152&lt;2.55,G152&gt;=0.372,D152&gt;=0.7,A152&lt;5.9,A152&gt;=5.45),3.7,IF(AND(H152&lt;10.596,B152&gt;=2.55,G152&gt;=0.372,D152&gt;=0.7,A152&lt;5.9,A152&gt;=5.45),3.525,IF(AND(H152&gt;=10.596,B152&gt;=2.55,G152&gt;=0.372,D152&gt;=0.7,A152&lt;5.9,A152&gt;=5.45),3.9,IF(AND(H152&lt;14.314,G152&gt;=0.332,D152&lt;1.45,F152&lt;2.5,A152&gt;=5.9,A152&gt;=5.45),4.4,IF(AND(H152&gt;=14.314,G152&gt;=0.332,D152&lt;1.45,F152&lt;2.5,A152&gt;=5.9,A152&gt;=5.45),4.7,IF(AND(H152&lt;13.906,A152&gt;=6.15,D152&gt;=1.45,F152&lt;2.5,A152&gt;=5.9,A152&gt;=5.45),4.675,IF(AND(H152&gt;=13.906,A152&gt;=6.15,D152&gt;=1.45,F152&lt;2.5,A152&gt;=5.9,A152&gt;=5.45),4.9,IF(AND(G152&lt;0.093,D152&lt;2.4,G152&lt;0.432,F152&gt;=2.5,A152&gt;=5.9,A152&gt;=5.45),5.6,IF(AND(B152&lt;2.95,A152&gt;=6.15,G152&gt;=0.432,F152&gt;=2.5,A152&gt;=5.9,A152&gt;=5.45),5.86,IF(AND(A152&lt;5.55,D152&gt;=1.05,B152&lt;2.55,G152&gt;=0.372,D152&gt;=0.7,A152&lt;5.9,A152&gt;=5.45),4,IF(AND(A152&gt;=5.55,D152&gt;=1.05,B152&lt;2.55,G152&gt;=0.372,D152&gt;=0.7,A152&lt;5.9,A152&gt;=5.45),3.9,IF(AND(D152&lt;1.7,G152&gt;=0.093,D152&lt;2.4,G152&lt;0.432,F152&gt;=2.5,A152&gt;=5.9,A152&gt;=5.45),5.05,IF(AND(G152&gt;=0.774,B152&gt;=2.95,A152&gt;=6.15,G152&gt;=0.432,F152&gt;=2.5,A152&gt;=5.9,A152&gt;=5.45),5.3,IF(AND(G152&gt;=0.312,D152&gt;=1.7,G152&gt;=0.093,D152&lt;2.4,G152&lt;0.432,F152&gt;=2.5,A152&gt;=5.9,A152&gt;=5.45),5.4,IF(AND(D152&lt;2.45,G152&lt;0.774,B152&gt;=2.95,A152&gt;=6.15,G152&gt;=0.432,F152&gt;=2.5,A152&gt;=5.9,A152&gt;=5.45),5.66,IF(AND(D152&gt;=2.45,G152&lt;0.774,B152&gt;=2.95,A152&gt;=6.15,G152&gt;=0.432,F152&gt;=2.5,A152&gt;=5.9,A152&gt;=5.45),6,IF(AND(G152&gt;=0.301,G152&lt;0.312,D152&gt;=1.7,G152&gt;=0.093,D152&lt;2.4,G152&lt;0.432,F152&gt;=2.5,A152&gt;=5.9,A152&gt;=5.45),5.1,IF(AND(A152&lt;6.45,G152&lt;0.301,G152&lt;0.312,D152&gt;=1.7,G152&gt;=0.093,D152&lt;2.4,G152&lt;0.432,F152&gt;=2.5,A152&gt;=5.9,A152&gt;=5.45),5.3,IF(AND(A152&gt;=6.45,G152&lt;0.301,G152&lt;0.312,D152&gt;=1.7,G152&gt;=0.093,D152&lt;2.4,G152&lt;0.432,F152&gt;=2.5,A152&gt;=5.9,A152&gt;=5.45),5.2,"shouldnthappen"))))))))))))))))))))))))))))))))))))</f>
        <v>4.9</v>
      </c>
      <c r="Y152" s="1" t="n">
        <f aca="false">IF(AND(H152&lt;6.51,F152&lt;1.5),1.8,IF(AND(H152&gt;=16.674,F152&gt;=1.5),6.533,IF(AND(D152&gt;=0.45,H152&gt;=6.51,F152&lt;1.5),1.667,IF(AND(H152&gt;=13.805,G152&lt;0.154,H152&lt;16.674,F152&gt;=1.5),6.7,IF(AND(D152&lt;0.15,A152&lt;5.05,D152&lt;0.45,H152&gt;=6.51,F152&lt;1.5),1.4,IF(AND(H152&gt;=13.586,A152&gt;=5.05,D152&lt;0.45,H152&gt;=6.51,F152&lt;1.5),1.3,IF(AND(F152&lt;2.5,H152&lt;13.805,G152&lt;0.154,H152&lt;16.674,F152&gt;=1.5),4.6,IF(AND(H152&lt;8.929,D152&lt;1.35,G152&gt;=0.154,H152&lt;16.674,F152&gt;=1.5),3.64,IF(AND(G152&lt;0.05,H152&lt;13.586,A152&gt;=5.05,D152&lt;0.45,H152&gt;=6.51,F152&lt;1.5),1.4,IF(AND(G152&gt;=0.107,F152&gt;=2.5,H152&lt;13.805,G152&lt;0.154,H152&lt;16.674,F152&gt;=1.5),5.3,IF(AND(B152&gt;=2.75,H152&gt;=8.929,D152&lt;1.35,G152&gt;=0.154,H152&lt;16.674,F152&gt;=1.5),4.433,IF(AND(D152&gt;=1.55,F152&lt;2.5,D152&gt;=1.35,G152&gt;=0.154,H152&lt;16.674,F152&gt;=1.5),4.975,IF(AND(H152&lt;6.93,F152&gt;=2.5,D152&gt;=1.35,G152&gt;=0.154,H152&lt;16.674,F152&gt;=1.5),4.5,IF(AND(H152&lt;12.675,G152&lt;0.217,D152&gt;=0.15,A152&lt;5.05,D152&lt;0.45,H152&gt;=6.51,F152&lt;1.5),1.4,IF(AND(H152&gt;=12.675,G152&lt;0.217,D152&gt;=0.15,A152&lt;5.05,D152&lt;0.45,H152&gt;=6.51,F152&lt;1.5),1.5,IF(AND(A152&lt;4.65,G152&gt;=0.217,D152&gt;=0.15,A152&lt;5.05,D152&lt;0.45,H152&gt;=6.51,F152&lt;1.5),1.35,IF(AND(D152&lt;0.25,G152&gt;=0.05,H152&lt;13.586,A152&gt;=5.05,D152&lt;0.45,H152&gt;=6.51,F152&lt;1.5),1.467,IF(AND(D152&gt;=0.25,G152&gt;=0.05,H152&lt;13.586,A152&gt;=5.05,D152&lt;0.45,H152&gt;=6.51,F152&lt;1.5),1.5,IF(AND(H152&lt;9.15,G152&lt;0.107,F152&gt;=2.5,H152&lt;13.805,G152&lt;0.154,H152&lt;16.674,F152&gt;=1.5),5.7,IF(AND(H152&gt;=9.15,G152&lt;0.107,F152&gt;=2.5,H152&lt;13.805,G152&lt;0.154,H152&lt;16.674,F152&gt;=1.5),5.6,IF(AND(G152&lt;0.404,B152&lt;2.75,H152&gt;=8.929,D152&lt;1.35,G152&gt;=0.154,H152&lt;16.674,F152&gt;=1.5),4.15,IF(AND(G152&gt;=0.404,B152&lt;2.75,H152&gt;=8.929,D152&lt;1.35,G152&gt;=0.154,H152&lt;16.674,F152&gt;=1.5),3.9,IF(AND(A152&gt;=6.75,D152&lt;1.55,F152&lt;2.5,D152&gt;=1.35,G152&gt;=0.154,H152&lt;16.674,F152&gt;=1.5),4.82,IF(AND(D152&lt;0.25,A152&gt;=4.65,G152&gt;=0.217,D152&gt;=0.15,A152&lt;5.05,D152&lt;0.45,H152&gt;=6.51,F152&lt;1.5),1.325,IF(AND(D152&gt;=0.25,A152&gt;=4.65,G152&gt;=0.217,D152&gt;=0.15,A152&lt;5.05,D152&lt;0.45,H152&gt;=6.51,F152&lt;1.5),1.3,IF(AND(A152&lt;6.55,A152&lt;6.75,D152&lt;1.55,F152&lt;2.5,D152&gt;=1.35,G152&gt;=0.154,H152&lt;16.674,F152&gt;=1.5),4.575,IF(AND(A152&gt;=6.55,A152&lt;6.75,D152&lt;1.55,F152&lt;2.5,D152&gt;=1.35,G152&gt;=0.154,H152&lt;16.674,F152&gt;=1.5),4.4,IF(AND(B152&lt;2.9,D152&lt;2.05,H152&gt;=6.93,F152&gt;=2.5,D152&gt;=1.35,G152&gt;=0.154,H152&lt;16.674,F152&gt;=1.5),5.05,IF(AND(H152&lt;8.884,D152&gt;=2.05,H152&gt;=6.93,F152&gt;=2.5,D152&gt;=1.35,G152&gt;=0.154,H152&lt;16.674,F152&gt;=1.5),5.1,IF(AND(H152&lt;13.711,B152&gt;=2.9,D152&lt;2.05,H152&gt;=6.93,F152&gt;=2.5,D152&gt;=1.35,G152&gt;=0.154,H152&lt;16.674,F152&gt;=1.5),5,IF(AND(H152&gt;=13.711,B152&gt;=2.9,D152&lt;2.05,H152&gt;=6.93,F152&gt;=2.5,D152&gt;=1.35,G152&gt;=0.154,H152&lt;16.674,F152&gt;=1.5),5.8,IF(AND(B152&lt;3.15,H152&gt;=8.884,D152&gt;=2.05,H152&gt;=6.93,F152&gt;=2.5,D152&gt;=1.35,G152&gt;=0.154,H152&lt;16.674,F152&gt;=1.5),5.56,IF(AND(B152&gt;=3.15,H152&gt;=8.884,D152&gt;=2.05,H152&gt;=6.93,F152&gt;=2.5,D152&gt;=1.35,G152&gt;=0.154,H152&lt;16.674,F152&gt;=1.5),5.9,"shouldnthappen")))))))))))))))))))))))))))))))))</f>
        <v>4.5</v>
      </c>
      <c r="Z152" s="1" t="n">
        <f aca="false">IF(AND(F152&gt;=2,B152&gt;=3.35),5.6,IF(AND(A152&lt;6.65,H152&gt;=15.076,B152&lt;3.35),4.8,IF(AND(A152&gt;=6.65,H152&gt;=15.076,B152&lt;3.35),6.15,IF(AND(H152&lt;6.542,F152&lt;2,B152&gt;=3.35),1.767,IF(AND(G152&gt;=0.653,D152&lt;0.75,H152&lt;15.076,B152&lt;3.35),1.55,IF(AND(D152&lt;0.15,G152&lt;0.653,D152&lt;0.75,H152&lt;15.076,B152&lt;3.35),1.1,IF(AND(G152&lt;0.356,A152&lt;5.05,H152&gt;=6.542,F152&lt;2,B152&gt;=3.35),1.4,IF(AND(G152&gt;=0.356,A152&lt;5.05,H152&gt;=6.542,F152&lt;2,B152&gt;=3.35),1.3,IF(AND(G152&gt;=0.566,A152&gt;=5.05,H152&gt;=6.542,F152&lt;2,B152&gt;=3.35),1.6,IF(AND(B152&gt;=3.1,D152&gt;=0.15,G152&lt;0.653,D152&lt;0.75,H152&lt;15.076,B152&lt;3.35),1.367,IF(AND(B152&gt;=2.65,D152&lt;1.45,B152&lt;2.75,D152&gt;=0.75,H152&lt;15.076,B152&lt;3.35),3.96,IF(AND(G152&lt;0.352,D152&gt;=1.45,B152&lt;2.75,D152&gt;=0.75,H152&lt;15.076,B152&lt;3.35),4.5,IF(AND(D152&gt;=1.35,A152&lt;6.2,B152&gt;=2.75,D152&gt;=0.75,H152&lt;15.076,B152&lt;3.35),4.733,IF(AND(A152&lt;4.7,B152&lt;3.1,D152&gt;=0.15,G152&lt;0.653,D152&lt;0.75,H152&lt;15.076,B152&lt;3.35),1.36,IF(AND(A152&gt;=4.7,B152&lt;3.1,D152&gt;=0.15,G152&lt;0.653,D152&lt;0.75,H152&lt;15.076,B152&lt;3.35),1.6,IF(AND(A152&lt;5.2,B152&lt;2.65,D152&lt;1.45,B152&lt;2.75,D152&gt;=0.75,H152&lt;15.076,B152&lt;3.35),3.3,IF(AND(A152&lt;6.5,G152&gt;=0.352,D152&gt;=1.45,B152&lt;2.75,D152&gt;=0.75,H152&lt;15.076,B152&lt;3.35),5,IF(AND(A152&gt;=6.5,G152&gt;=0.352,D152&gt;=1.45,B152&lt;2.75,D152&gt;=0.75,H152&lt;15.076,B152&lt;3.35),5.8,IF(AND(H152&lt;8.486,D152&lt;1.35,A152&lt;6.2,B152&gt;=2.75,D152&gt;=0.75,H152&lt;15.076,B152&lt;3.35),3.975,IF(AND(G152&lt;0.187,F152&lt;2.5,A152&gt;=6.2,B152&gt;=2.75,D152&gt;=0.75,H152&lt;15.076,B152&lt;3.35),5,IF(AND(G152&gt;=0.187,F152&lt;2.5,A152&gt;=6.2,B152&gt;=2.75,D152&gt;=0.75,H152&lt;15.076,B152&lt;3.35),4.525,IF(AND(A152&gt;=7.25,F152&gt;=2.5,A152&gt;=6.2,B152&gt;=2.75,D152&gt;=0.75,H152&lt;15.076,B152&lt;3.35),6.5,IF(AND(G152&lt;0.185,B152&lt;3.6,G152&lt;0.566,A152&gt;=5.05,H152&gt;=6.542,F152&lt;2,B152&gt;=3.35),1.45,IF(AND(G152&gt;=0.185,B152&lt;3.6,G152&lt;0.566,A152&gt;=5.05,H152&gt;=6.542,F152&lt;2,B152&gt;=3.35),1.34,IF(AND(G152&lt;0.13,B152&gt;=3.6,G152&lt;0.566,A152&gt;=5.05,H152&gt;=6.542,F152&lt;2,B152&gt;=3.35),1.45,IF(AND(G152&gt;=0.13,B152&gt;=3.6,G152&lt;0.566,A152&gt;=5.05,H152&gt;=6.542,F152&lt;2,B152&gt;=3.35),1.5,IF(AND(D152&lt;1.05,A152&gt;=5.2,B152&lt;2.65,D152&lt;1.45,B152&lt;2.75,D152&gt;=0.75,H152&lt;15.076,B152&lt;3.35),3.5,IF(AND(D152&gt;=1.05,A152&gt;=5.2,B152&lt;2.65,D152&lt;1.45,B152&lt;2.75,D152&gt;=0.75,H152&lt;15.076,B152&lt;3.35),3.94,IF(AND(H152&lt;10.983,H152&gt;=8.486,D152&lt;1.35,A152&lt;6.2,B152&gt;=2.75,D152&gt;=0.75,H152&lt;15.076,B152&lt;3.35),4.38,IF(AND(H152&gt;=10.983,H152&gt;=8.486,D152&lt;1.35,A152&lt;6.2,B152&gt;=2.75,D152&gt;=0.75,H152&lt;15.076,B152&lt;3.35),4.1,IF(AND(B152&gt;=3.25,A152&lt;7.25,F152&gt;=2.5,A152&gt;=6.2,B152&gt;=2.75,D152&gt;=0.75,H152&lt;15.076,B152&lt;3.35),5.7,IF(AND(B152&lt;2.95,B152&lt;3.25,A152&lt;7.25,F152&gt;=2.5,A152&gt;=6.2,B152&gt;=2.75,D152&gt;=0.75,H152&lt;15.076,B152&lt;3.35),5.6,IF(AND(H152&gt;=13.711,B152&gt;=2.95,B152&lt;3.25,A152&lt;7.25,F152&gt;=2.5,A152&gt;=6.2,B152&gt;=2.75,D152&gt;=0.75,H152&lt;15.076,B152&lt;3.35),5.8,IF(AND(A152&gt;=6.8,H152&lt;13.711,B152&gt;=2.95,B152&lt;3.25,A152&lt;7.25,F152&gt;=2.5,A152&gt;=6.2,B152&gt;=2.75,D152&gt;=0.75,H152&lt;15.076,B152&lt;3.35),5.1,IF(AND(H152&lt;12.921,A152&lt;6.8,H152&lt;13.711,B152&gt;=2.95,B152&lt;3.25,A152&lt;7.25,F152&gt;=2.5,A152&gt;=6.2,B152&gt;=2.75,D152&gt;=0.75,H152&lt;15.076,B152&lt;3.35),5.34,IF(AND(H152&gt;=12.921,A152&lt;6.8,H152&lt;13.711,B152&gt;=2.95,B152&lt;3.25,A152&lt;7.25,F152&gt;=2.5,A152&gt;=6.2,B152&gt;=2.75,D152&gt;=0.75,H152&lt;15.076,B152&lt;3.35),5.133,"shouldnthappen"))))))))))))))))))))))))))))))))))))</f>
        <v>4.733</v>
      </c>
      <c r="AA152" s="1" t="n">
        <f aca="false">IF(AND(D152&gt;=0.45,A152&lt;5.05,D152&lt;0.8),1.6,IF(AND(D152&gt;=0.45,A152&gt;=5.05,D152&lt;0.8),1.7,IF(AND(H152&gt;=16.244,F152&gt;=2.5,D152&gt;=0.8),6.533,IF(AND(A152&lt;4.35,D152&lt;0.45,A152&lt;5.05,D152&lt;0.8),1.1,IF(AND(H152&gt;=14.877,D152&lt;0.45,A152&gt;=5.05,D152&lt;0.8),1.3,IF(AND(D152&gt;=1.4,A152&lt;5.65,F152&lt;2.5,D152&gt;=0.8),4.5,IF(AND(A152&gt;=7.25,H152&lt;16.244,F152&gt;=2.5,D152&gt;=0.8),6.5,IF(AND(A152&gt;=4.75,A152&gt;=4.35,D152&lt;0.45,A152&lt;5.05,D152&lt;0.8),1.35,IF(AND(A152&lt;5.3,D152&lt;1.4,A152&lt;5.65,F152&lt;2.5,D152&gt;=0.8),3.1,IF(AND(A152&gt;=6.8,A152&gt;=6.55,A152&gt;=5.65,F152&lt;2.5,D152&gt;=0.8),4.9,IF(AND(H152&lt;5.767,A152&lt;7.25,H152&lt;16.244,F152&gt;=2.5,D152&gt;=0.8),4.5,IF(AND(G152&gt;=0.522,A152&lt;4.75,A152&gt;=4.35,D152&lt;0.45,A152&lt;5.05,D152&lt;0.8),1.2,IF(AND(G152&gt;=0.948,D152&lt;0.35,H152&lt;14.877,D152&lt;0.45,A152&gt;=5.05,D152&lt;0.8),1.7,IF(AND(H152&lt;13.089,D152&gt;=0.35,H152&lt;14.877,D152&lt;0.45,A152&gt;=5.05,D152&lt;0.8),1.5,IF(AND(H152&gt;=13.089,D152&gt;=0.35,H152&lt;14.877,D152&lt;0.45,A152&gt;=5.05,D152&lt;0.8),1.3,IF(AND(B152&gt;=2.95,A152&gt;=5.3,D152&lt;1.4,A152&lt;5.65,F152&lt;2.5,D152&gt;=0.8),4.1,IF(AND(H152&lt;9.181,A152&lt;6.05,A152&lt;6.55,A152&gt;=5.65,F152&lt;2.5,D152&gt;=0.8),5.1,IF(AND(H152&gt;=9.181,A152&lt;6.05,A152&lt;6.55,A152&gt;=5.65,F152&lt;2.5,D152&gt;=0.8),4.3,IF(AND(G152&gt;=0.867,A152&gt;=6.05,A152&lt;6.55,A152&gt;=5.65,F152&lt;2.5,D152&gt;=0.8),4.9,IF(AND(B152&lt;3.05,A152&lt;6.8,A152&gt;=6.55,A152&gt;=5.65,F152&lt;2.5,D152&gt;=0.8),5,IF(AND(B152&gt;=3.05,A152&lt;6.8,A152&gt;=6.55,A152&gt;=5.65,F152&lt;2.5,D152&gt;=0.8),4.55,IF(AND(H152&gt;=14.144,G152&lt;0.522,A152&lt;4.75,A152&gt;=4.35,D152&lt;0.45,A152&lt;5.05,D152&lt;0.8),1.3,IF(AND(B152&lt;2.7,B152&lt;2.95,A152&gt;=5.3,D152&lt;1.4,A152&lt;5.65,F152&lt;2.5,D152&gt;=0.8),3.78,IF(AND(B152&gt;=2.7,B152&lt;2.95,A152&gt;=5.3,D152&lt;1.4,A152&lt;5.65,F152&lt;2.5,D152&gt;=0.8),3.6,IF(AND(G152&lt;0.638,G152&lt;0.867,A152&gt;=6.05,A152&lt;6.55,A152&gt;=5.65,F152&lt;2.5,D152&gt;=0.8),4.433,IF(AND(G152&gt;=0.638,G152&lt;0.867,A152&gt;=6.05,A152&lt;6.55,A152&gt;=5.65,F152&lt;2.5,D152&gt;=0.8),4,IF(AND(A152&lt;6.35,H152&lt;11.146,H152&gt;=5.767,A152&lt;7.25,H152&lt;16.244,F152&gt;=2.5,D152&gt;=0.8),5.1,IF(AND(A152&lt;4.5,H152&lt;14.144,G152&lt;0.522,A152&lt;4.75,A152&gt;=4.35,D152&lt;0.45,A152&lt;5.05,D152&lt;0.8),1.35,IF(AND(A152&gt;=4.5,H152&lt;14.144,G152&lt;0.522,A152&lt;4.75,A152&gt;=4.35,D152&lt;0.45,A152&lt;5.05,D152&lt;0.8),1.4,IF(AND(A152&lt;5.15,B152&lt;3.75,G152&lt;0.948,D152&lt;0.35,H152&lt;14.877,D152&lt;0.45,A152&gt;=5.05,D152&lt;0.8),1.4,IF(AND(A152&gt;=5.15,B152&lt;3.75,G152&lt;0.948,D152&lt;0.35,H152&lt;14.877,D152&lt;0.45,A152&gt;=5.05,D152&lt;0.8),1.5,IF(AND(G152&lt;0.112,B152&gt;=3.75,G152&lt;0.948,D152&lt;0.35,H152&lt;14.877,D152&lt;0.45,A152&gt;=5.05,D152&lt;0.8),1.5,IF(AND(G152&gt;=0.112,B152&gt;=3.75,G152&lt;0.948,D152&lt;0.35,H152&lt;14.877,D152&lt;0.45,A152&gt;=5.05,D152&lt;0.8),1.6,IF(AND(G152&lt;0.075,A152&gt;=6.35,H152&lt;11.146,H152&gt;=5.767,A152&lt;7.25,H152&lt;16.244,F152&gt;=2.5,D152&gt;=0.8),5.5,IF(AND(G152&gt;=0.075,A152&gt;=6.35,H152&lt;11.146,H152&gt;=5.767,A152&lt;7.25,H152&lt;16.244,F152&gt;=2.5,D152&gt;=0.8),5.24,IF(AND(B152&lt;2.95,D152&lt;1.9,H152&gt;=11.146,H152&gt;=5.767,A152&lt;7.25,H152&lt;16.244,F152&gt;=2.5,D152&gt;=0.8),5.65,IF(AND(B152&gt;=2.95,D152&lt;1.9,H152&gt;=11.146,H152&gt;=5.767,A152&lt;7.25,H152&lt;16.244,F152&gt;=2.5,D152&gt;=0.8),5.8,IF(AND(H152&lt;13.42,D152&gt;=1.9,H152&gt;=11.146,H152&gt;=5.767,A152&lt;7.25,H152&lt;16.244,F152&gt;=2.5,D152&gt;=0.8),5.6,IF(AND(H152&gt;=13.42,D152&gt;=1.9,H152&gt;=11.146,H152&gt;=5.767,A152&lt;7.25,H152&lt;16.244,F152&gt;=2.5,D152&gt;=0.8),5.34,"shouldnthappen")))))))))))))))))))))))))))))))))))))))</f>
        <v>5.1</v>
      </c>
      <c r="AB152" s="1" t="n">
        <f aca="false">IF(AND(D152&gt;=0.35,F152&lt;1.5),1.5,IF(AND(F152&lt;2.5,D152&gt;=1.55,F152&gt;=1.5),4.85,IF(AND(H152&lt;8.308,D152&lt;0.15,D152&lt;0.35,F152&lt;1.5),1.5,IF(AND(H152&gt;=8.308,D152&lt;0.15,D152&lt;0.35,F152&lt;1.5),1.4,IF(AND(H152&lt;5.523,D152&gt;=0.15,D152&lt;0.35,F152&lt;1.5),1,IF(AND(G152&lt;0.572,H152&lt;10.688,D152&lt;1.55,F152&gt;=1.5),3.75,IF(AND(B152&gt;=3.5,F152&gt;=2.5,D152&gt;=1.55,F152&gt;=1.5),6.3,IF(AND(A152&gt;=5.65,G152&gt;=0.572,H152&lt;10.688,D152&lt;1.55,F152&gt;=1.5),4.45,IF(AND(B152&gt;=2.85,A152&lt;6.15,H152&gt;=10.688,D152&lt;1.55,F152&gt;=1.5),4.35,IF(AND(H152&gt;=16.284,B152&lt;3.5,F152&gt;=2.5,D152&gt;=1.55,F152&gt;=1.5),6.6,IF(AND(G152&gt;=0.241,G152&lt;0.338,H152&gt;=5.523,D152&gt;=0.15,D152&lt;0.35,F152&lt;1.5),1.25,IF(AND(A152&lt;5.05,G152&gt;=0.338,H152&gt;=5.523,D152&gt;=0.15,D152&lt;0.35,F152&lt;1.5),1.35,IF(AND(B152&lt;2.7,A152&lt;5.65,G152&gt;=0.572,H152&lt;10.688,D152&lt;1.55,F152&gt;=1.5),4,IF(AND(B152&gt;=2.7,A152&lt;5.65,G152&gt;=0.572,H152&lt;10.688,D152&lt;1.55,F152&gt;=1.5),3.6,IF(AND(B152&lt;2.45,B152&lt;2.85,A152&lt;6.15,H152&gt;=10.688,D152&lt;1.55,F152&gt;=1.5),3.7,IF(AND(A152&lt;6.25,B152&lt;2.85,A152&gt;=6.15,H152&gt;=10.688,D152&lt;1.55,F152&gt;=1.5),4.5,IF(AND(A152&gt;=6.25,B152&lt;2.85,A152&gt;=6.15,H152&gt;=10.688,D152&lt;1.55,F152&gt;=1.5),4.86,IF(AND(D152&gt;=1.45,B152&gt;=2.85,A152&gt;=6.15,H152&gt;=10.688,D152&lt;1.55,F152&gt;=1.5),4.8,IF(AND(H152&lt;8.202,H152&lt;16.284,B152&lt;3.5,F152&gt;=2.5,D152&gt;=1.55,F152&gt;=1.5),5.7,IF(AND(A152&gt;=5.1,G152&lt;0.241,G152&lt;0.338,H152&gt;=5.523,D152&gt;=0.15,D152&lt;0.35,F152&lt;1.5),1.5,IF(AND(B152&gt;=3.75,A152&gt;=5.05,G152&gt;=0.338,H152&gt;=5.523,D152&gt;=0.15,D152&lt;0.35,F152&lt;1.5),1.6,IF(AND(A152&lt;5.7,B152&gt;=2.45,B152&lt;2.85,A152&lt;6.15,H152&gt;=10.688,D152&lt;1.55,F152&gt;=1.5),3.9,IF(AND(A152&gt;=5.7,B152&gt;=2.45,B152&lt;2.85,A152&lt;6.15,H152&gt;=10.688,D152&lt;1.55,F152&gt;=1.5),4.02,IF(AND(H152&lt;13.654,D152&lt;1.45,B152&gt;=2.85,A152&gt;=6.15,H152&gt;=10.688,D152&lt;1.55,F152&gt;=1.5),4.333,IF(AND(H152&gt;=13.654,D152&lt;1.45,B152&gt;=2.85,A152&gt;=6.15,H152&gt;=10.688,D152&lt;1.55,F152&gt;=1.5),4.54,IF(AND(A152&lt;6.15,H152&gt;=8.202,H152&lt;16.284,B152&lt;3.5,F152&gt;=2.5,D152&gt;=1.55,F152&gt;=1.5),5,IF(AND(H152&lt;13.924,A152&lt;5.1,G152&lt;0.241,G152&lt;0.338,H152&gt;=5.523,D152&gt;=0.15,D152&lt;0.35,F152&lt;1.5),1.4,IF(AND(H152&gt;=13.924,A152&lt;5.1,G152&lt;0.241,G152&lt;0.338,H152&gt;=5.523,D152&gt;=0.15,D152&lt;0.35,F152&lt;1.5),1.5,IF(AND(D152&lt;0.25,B152&lt;3.75,A152&gt;=5.05,G152&gt;=0.338,H152&gt;=5.523,D152&gt;=0.15,D152&lt;0.35,F152&lt;1.5),1.5,IF(AND(D152&gt;=0.25,B152&lt;3.75,A152&gt;=5.05,G152&gt;=0.338,H152&gt;=5.523,D152&gt;=0.15,D152&lt;0.35,F152&lt;1.5),1.4,IF(AND(H152&lt;8.884,B152&gt;=3.05,A152&gt;=6.15,H152&gt;=8.202,H152&lt;16.284,B152&lt;3.5,F152&gt;=2.5,D152&gt;=1.55,F152&gt;=1.5),5.1,IF(AND(A152&lt;6.45,G152&lt;0.368,B152&lt;3.05,A152&gt;=6.15,H152&gt;=8.202,H152&lt;16.284,B152&lt;3.5,F152&gt;=2.5,D152&gt;=1.55,F152&gt;=1.5),5.525,IF(AND(A152&gt;=6.45,G152&lt;0.368,B152&lt;3.05,A152&gt;=6.15,H152&gt;=8.202,H152&lt;16.284,B152&lt;3.5,F152&gt;=2.5,D152&gt;=1.55,F152&gt;=1.5),5.35,IF(AND(D152&lt;2.25,G152&gt;=0.368,B152&lt;3.05,A152&gt;=6.15,H152&gt;=8.202,H152&lt;16.284,B152&lt;3.5,F152&gt;=2.5,D152&gt;=1.55,F152&gt;=1.5),5.8,IF(AND(D152&gt;=2.25,G152&gt;=0.368,B152&lt;3.05,A152&gt;=6.15,H152&gt;=8.202,H152&lt;16.284,B152&lt;3.5,F152&gt;=2.5,D152&gt;=1.55,F152&gt;=1.5),5.2,IF(AND(H152&lt;10.257,H152&gt;=8.884,B152&gt;=3.05,A152&gt;=6.15,H152&gt;=8.202,H152&lt;16.284,B152&lt;3.5,F152&gt;=2.5,D152&gt;=1.55,F152&gt;=1.5),5.9,IF(AND(H152&gt;=10.257,H152&gt;=8.884,B152&gt;=3.05,A152&gt;=6.15,H152&gt;=8.202,H152&lt;16.284,B152&lt;3.5,F152&gt;=2.5,D152&gt;=1.55,F152&gt;=1.5),5.48,"shouldnthappen")))))))))))))))))))))))))))))))))))))</f>
        <v>5.7</v>
      </c>
      <c r="AC152" s="1" t="n">
        <f aca="false">IF(AND(H152&lt;5.748,A152&lt;5.05,D152&lt;0.8),1,IF(AND(B152&lt;3.35,A152&gt;=5.05,D152&lt;0.8),1.7,IF(AND(A152&lt;5.85,G152&lt;0.154,D152&gt;=0.8),4.5,IF(AND(D152&gt;=0.45,H152&gt;=5.748,A152&lt;5.05,D152&lt;0.8),1.6,IF(AND(G152&gt;=0.934,B152&gt;=3.35,A152&gt;=5.05,D152&lt;0.8),1.7,IF(AND(D152&lt;2.1,A152&gt;=5.85,G152&lt;0.154,D152&gt;=0.8),6.15,IF(AND(D152&gt;=2.1,A152&gt;=5.85,G152&lt;0.154,D152&gt;=0.8),5.5,IF(AND(A152&lt;6.1,D152&gt;=1.55,G152&gt;=0.154,D152&gt;=0.8),5,IF(AND(H152&gt;=14.379,G152&lt;0.934,B152&gt;=3.35,A152&gt;=5.05,D152&lt;0.8),1.58,IF(AND(G152&lt;0.379,A152&gt;=6.1,D152&gt;=1.55,G152&gt;=0.154,D152&gt;=0.8),5.42,IF(AND(H152&lt;13.924,G152&lt;0.227,D152&lt;0.45,H152&gt;=5.748,A152&lt;5.05,D152&lt;0.8),1.4,IF(AND(H152&gt;=13.924,G152&lt;0.227,D152&lt;0.45,H152&gt;=5.748,A152&lt;5.05,D152&lt;0.8),1.5,IF(AND(B152&lt;3.1,G152&gt;=0.227,D152&lt;0.45,H152&gt;=5.748,A152&lt;5.05,D152&lt;0.8),1.1,IF(AND(G152&lt;0.13,H152&lt;14.379,G152&lt;0.934,B152&gt;=3.35,A152&gt;=5.05,D152&lt;0.8),1.4,IF(AND(D152&lt;1.05,A152&lt;5.65,D152&lt;1.35,D152&lt;1.55,G152&gt;=0.154,D152&gt;=0.8),3.7,IF(AND(D152&lt;1.25,A152&gt;=5.65,D152&lt;1.35,D152&lt;1.55,G152&gt;=0.154,D152&gt;=0.8),4.06,IF(AND(D152&gt;=1.25,A152&gt;=5.65,D152&lt;1.35,D152&lt;1.55,G152&gt;=0.154,D152&gt;=0.8),4.425,IF(AND(H152&lt;13.654,D152&lt;1.45,D152&gt;=1.35,D152&lt;1.55,G152&gt;=0.154,D152&gt;=0.8),4.275,IF(AND(G152&lt;0.259,D152&gt;=1.45,D152&gt;=1.35,D152&lt;1.55,G152&gt;=0.154,D152&gt;=0.8),5.1,IF(AND(B152&lt;2.95,G152&gt;=0.379,A152&gt;=6.1,D152&gt;=1.55,G152&gt;=0.154,D152&gt;=0.8),6.3,IF(AND(B152&lt;3.25,B152&gt;=3.1,G152&gt;=0.227,D152&lt;0.45,H152&gt;=5.748,A152&lt;5.05,D152&lt;0.8),1.3,IF(AND(B152&gt;=3.25,B152&gt;=3.1,G152&gt;=0.227,D152&lt;0.45,H152&gt;=5.748,A152&lt;5.05,D152&lt;0.8),1.4,IF(AND(H152&gt;=13.372,G152&gt;=0.13,H152&lt;14.379,G152&lt;0.934,B152&gt;=3.35,A152&gt;=5.05,D152&lt;0.8),1.4,IF(AND(H152&lt;6.69,D152&gt;=1.05,A152&lt;5.65,D152&lt;1.35,D152&lt;1.55,G152&gt;=0.154,D152&gt;=0.8),4.033,IF(AND(H152&gt;=6.69,D152&gt;=1.05,A152&lt;5.65,D152&lt;1.35,D152&lt;1.55,G152&gt;=0.154,D152&gt;=0.8),3.88,IF(AND(B152&lt;2.85,H152&gt;=13.654,D152&lt;1.45,D152&gt;=1.35,D152&lt;1.55,G152&gt;=0.154,D152&gt;=0.8),4.8,IF(AND(B152&gt;=2.85,H152&gt;=13.654,D152&lt;1.45,D152&gt;=1.35,D152&lt;1.55,G152&gt;=0.154,D152&gt;=0.8),4.7,IF(AND(H152&lt;11.681,G152&gt;=0.259,D152&gt;=1.45,D152&gt;=1.35,D152&lt;1.55,G152&gt;=0.154,D152&gt;=0.8),4.85,IF(AND(H152&gt;=11.681,G152&gt;=0.259,D152&gt;=1.45,D152&gt;=1.35,D152&lt;1.55,G152&gt;=0.154,D152&gt;=0.8),4.633,IF(AND(A152&lt;6.25,B152&gt;=2.95,G152&gt;=0.379,A152&gt;=6.1,D152&gt;=1.55,G152&gt;=0.154,D152&gt;=0.8),5.4,IF(AND(D152&lt;0.3,H152&lt;13.372,G152&gt;=0.13,H152&lt;14.379,G152&lt;0.934,B152&gt;=3.35,A152&gt;=5.05,D152&lt;0.8),1.475,IF(AND(D152&gt;=0.3,H152&lt;13.372,G152&gt;=0.13,H152&lt;14.379,G152&lt;0.934,B152&gt;=3.35,A152&gt;=5.05,D152&lt;0.8),1.5,IF(AND(B152&lt;3.15,A152&gt;=6.25,B152&gt;=2.95,G152&gt;=0.379,A152&gt;=6.1,D152&gt;=1.55,G152&gt;=0.154,D152&gt;=0.8),5.7,IF(AND(B152&gt;=3.15,A152&gt;=6.25,B152&gt;=2.95,G152&gt;=0.379,A152&gt;=6.1,D152&gt;=1.55,G152&gt;=0.154,D152&gt;=0.8),5.933,"shouldnthappen"))))))))))))))))))))))))))))))))))</f>
        <v>5</v>
      </c>
      <c r="AD152" s="1" t="n">
        <f aca="false">IF(AND(H152&lt;6.621,A152&lt;4.95,D152&lt;0.8),1,IF(AND(H152&lt;14.144,H152&gt;=6.621,A152&lt;4.95,D152&lt;0.8),1.4,IF(AND(H152&gt;=14.144,H152&gt;=6.621,A152&lt;4.95,D152&lt;0.8),1.3,IF(AND(G152&lt;0.13,B152&gt;=3.85,A152&gt;=4.95,D152&lt;0.8),1.3,IF(AND(G152&gt;=0.13,B152&gt;=3.85,A152&gt;=4.95,D152&lt;0.8),1.425,IF(AND(A152&gt;=6.05,B152&lt;2.75,D152&lt;1.55,D152&gt;=0.8),4.9,IF(AND(A152&gt;=7.3,G152&lt;0.119,D152&gt;=1.55,D152&gt;=0.8),6.7,IF(AND(H152&lt;6.555,D152&lt;0.25,B152&lt;3.85,A152&gt;=4.95,D152&lt;0.8),1.7,IF(AND(B152&lt;3.4,D152&gt;=0.25,B152&lt;3.85,A152&gt;=4.95,D152&lt;0.8),1.7,IF(AND(B152&gt;=3.4,D152&gt;=0.25,B152&lt;3.85,A152&gt;=4.95,D152&lt;0.8),1.6,IF(AND(A152&lt;5.05,A152&lt;6.05,B152&lt;2.75,D152&lt;1.55,D152&gt;=0.8),3.3,IF(AND(B152&lt;2.85,D152&lt;1.35,B152&gt;=2.75,D152&lt;1.55,D152&gt;=0.8),4.5,IF(AND(H152&lt;12.206,D152&gt;=1.35,B152&gt;=2.75,D152&lt;1.55,D152&gt;=0.8),4.7,IF(AND(H152&gt;=12.206,D152&gt;=1.35,B152&gt;=2.75,D152&lt;1.55,D152&gt;=0.8),4.52,IF(AND(G152&lt;0.024,A152&lt;7.3,G152&lt;0.119,D152&gt;=1.55,D152&gt;=0.8),5.7,IF(AND(G152&gt;=0.024,A152&lt;7.3,G152&lt;0.119,D152&gt;=1.55,D152&gt;=0.8),5.6,IF(AND(F152&lt;2.5,G152&lt;0.417,G152&gt;=0.119,D152&gt;=1.55,D152&gt;=0.8),5.05,IF(AND(B152&lt;3.15,H152&gt;=6.555,D152&lt;0.25,B152&lt;3.85,A152&gt;=4.95,D152&lt;0.8),1.6,IF(AND(G152&lt;0.356,A152&gt;=5.05,A152&lt;6.05,B152&lt;2.75,D152&lt;1.55,D152&gt;=0.8),4.12,IF(AND(A152&lt;5.65,B152&gt;=2.85,D152&lt;1.35,B152&gt;=2.75,D152&lt;1.55,D152&gt;=0.8),3.6,IF(AND(B152&lt;3.15,F152&gt;=2.5,G152&lt;0.417,G152&gt;=0.119,D152&gt;=1.55,D152&gt;=0.8),5.18,IF(AND(B152&gt;=3.15,F152&gt;=2.5,G152&lt;0.417,G152&gt;=0.119,D152&gt;=1.55,D152&gt;=0.8),5.3,IF(AND(D152&lt;1.7,A152&lt;6.95,G152&gt;=0.417,G152&gt;=0.119,D152&gt;=1.55,D152&gt;=0.8),4.7,IF(AND(A152&lt;7.25,A152&gt;=6.95,G152&gt;=0.417,G152&gt;=0.119,D152&gt;=1.55,D152&gt;=0.8),5.8,IF(AND(A152&gt;=7.25,A152&gt;=6.95,G152&gt;=0.417,G152&gt;=0.119,D152&gt;=1.55,D152&gt;=0.8),6.333,IF(AND(H152&lt;8.594,B152&gt;=3.15,H152&gt;=6.555,D152&lt;0.25,B152&lt;3.85,A152&gt;=4.95,D152&lt;0.8),1.4,IF(AND(H152&gt;=8.594,B152&gt;=3.15,H152&gt;=6.555,D152&lt;0.25,B152&lt;3.85,A152&gt;=4.95,D152&lt;0.8),1.5,IF(AND(H152&gt;=11.218,G152&gt;=0.356,A152&gt;=5.05,A152&lt;6.05,B152&lt;2.75,D152&lt;1.55,D152&gt;=0.8),3.925,IF(AND(A152&gt;=6.5,A152&gt;=5.65,B152&gt;=2.85,D152&lt;1.35,B152&gt;=2.75,D152&lt;1.55,D152&gt;=0.8),4.6,IF(AND(H152&lt;8.602,H152&lt;11.218,G152&gt;=0.356,A152&gt;=5.05,A152&lt;6.05,B152&lt;2.75,D152&lt;1.55,D152&gt;=0.8),3.95,IF(AND(H152&gt;=8.602,H152&lt;11.218,G152&gt;=0.356,A152&gt;=5.05,A152&lt;6.05,B152&lt;2.75,D152&lt;1.55,D152&gt;=0.8),3.75,IF(AND(H152&lt;10.129,A152&lt;6.5,A152&gt;=5.65,B152&gt;=2.85,D152&lt;1.35,B152&gt;=2.75,D152&lt;1.55,D152&gt;=0.8),4.2,IF(AND(H152&gt;=10.129,A152&lt;6.5,A152&gt;=5.65,B152&gt;=2.85,D152&lt;1.35,B152&gt;=2.75,D152&lt;1.55,D152&gt;=0.8),4.267,IF(AND(D152&lt;2.2,B152&lt;3.05,D152&gt;=1.7,A152&lt;6.95,G152&gt;=0.417,G152&gt;=0.119,D152&gt;=1.55,D152&gt;=0.8),5.3,IF(AND(D152&gt;=2.2,B152&lt;3.05,D152&gt;=1.7,A152&lt;6.95,G152&gt;=0.417,G152&gt;=0.119,D152&gt;=1.55,D152&gt;=0.8),5.133,IF(AND(D152&lt;2.45,B152&gt;=3.05,D152&gt;=1.7,A152&lt;6.95,G152&gt;=0.417,G152&gt;=0.119,D152&gt;=1.55,D152&gt;=0.8),5.6,IF(AND(D152&gt;=2.45,B152&gt;=3.05,D152&gt;=1.7,A152&lt;6.95,G152&gt;=0.417,G152&gt;=0.119,D152&gt;=1.55,D152&gt;=0.8),6,"shouldnthappen")))))))))))))))))))))))))))))))))))))</f>
        <v>5.3</v>
      </c>
      <c r="AE152" s="1" t="n">
        <f aca="false">IF(AND(G152&lt;0.123,D152&gt;=0.25,D152&lt;0.75),1.3,IF(AND(H152&gt;=16.774,D152&gt;=1.75,D152&gt;=0.75),6.4,IF(AND(B152&lt;3.4,A152&lt;4.8,D152&lt;0.25,D152&lt;0.75),1.22,IF(AND(B152&gt;=3.4,A152&lt;4.8,D152&lt;0.25,D152&lt;0.75),1,IF(AND(A152&gt;=5.45,A152&gt;=4.8,D152&lt;0.25,D152&lt;0.75),1.367,IF(AND(H152&gt;=10.688,D152&lt;1.35,D152&lt;1.75,D152&gt;=0.75),4.2,IF(AND(A152&lt;5.3,D152&gt;=1.35,D152&lt;1.75,D152&gt;=0.75),4.05,IF(AND(G152&gt;=0.857,H152&lt;16.774,D152&gt;=1.75,D152&gt;=0.75),5.02,IF(AND(H152&lt;6.089,A152&lt;5.45,A152&gt;=4.8,D152&lt;0.25,D152&lt;0.75),1.7,IF(AND(G152&lt;0.184,D152&lt;0.35,G152&gt;=0.123,D152&gt;=0.25,D152&lt;0.75),1.7,IF(AND(G152&gt;=0.184,D152&lt;0.35,G152&gt;=0.123,D152&gt;=0.25,D152&lt;0.75),1.48,IF(AND(A152&lt;5.25,D152&gt;=0.35,G152&gt;=0.123,D152&gt;=0.25,D152&lt;0.75),1.75,IF(AND(A152&gt;=5.25,D152&gt;=0.35,G152&gt;=0.123,D152&gt;=0.25,D152&lt;0.75),1.5,IF(AND(A152&lt;5.3,H152&lt;10.688,D152&lt;1.35,D152&lt;1.75,D152&gt;=0.75),3.15,IF(AND(H152&lt;9.474,A152&gt;=5.3,D152&gt;=1.35,D152&lt;1.75,D152&gt;=0.75),4.95,IF(AND(G152&gt;=0.779,G152&lt;0.857,H152&lt;16.774,D152&gt;=1.75,D152&gt;=0.75),6,IF(AND(G152&lt;0.05,H152&gt;=6.089,A152&lt;5.45,A152&gt;=4.8,D152&lt;0.25,D152&lt;0.75),1.4,IF(AND(H152&lt;6.69,A152&gt;=5.3,H152&lt;10.688,D152&lt;1.35,D152&lt;1.75,D152&gt;=0.75),4.033,IF(AND(H152&gt;=6.69,A152&gt;=5.3,H152&lt;10.688,D152&lt;1.35,D152&lt;1.75,D152&gt;=0.75),3.733,IF(AND(B152&lt;2.5,H152&gt;=9.474,A152&gt;=5.3,D152&gt;=1.35,D152&lt;1.75,D152&gt;=0.75),4.5,IF(AND(D152&gt;=2.45,G152&lt;0.779,G152&lt;0.857,H152&lt;16.774,D152&gt;=1.75,D152&gt;=0.75),6,IF(AND(B152&gt;=3.75,G152&gt;=0.05,H152&gt;=6.089,A152&lt;5.45,A152&gt;=4.8,D152&lt;0.25,D152&lt;0.75),1.6,IF(AND(H152&lt;13.695,B152&gt;=2.5,H152&gt;=9.474,A152&gt;=5.3,D152&gt;=1.35,D152&lt;1.75,D152&gt;=0.75),4.567,IF(AND(G152&gt;=0.654,D152&lt;2.45,G152&lt;0.779,G152&lt;0.857,H152&lt;16.774,D152&gt;=1.75,D152&gt;=0.75),4.9,IF(AND(G152&gt;=0.73,B152&lt;3.75,G152&gt;=0.05,H152&gt;=6.089,A152&lt;5.45,A152&gt;=4.8,D152&lt;0.25,D152&lt;0.75),1.4,IF(AND(A152&lt;6.65,H152&gt;=13.695,B152&gt;=2.5,H152&gt;=9.474,A152&gt;=5.3,D152&gt;=1.35,D152&lt;1.75,D152&gt;=0.75),4.4,IF(AND(A152&gt;=6.65,H152&gt;=13.695,B152&gt;=2.5,H152&gt;=9.474,A152&gt;=5.3,D152&gt;=1.35,D152&lt;1.75,D152&gt;=0.75),4.84,IF(AND(B152&lt;2.75,G152&lt;0.654,D152&lt;2.45,G152&lt;0.779,G152&lt;0.857,H152&lt;16.774,D152&gt;=1.75,D152&gt;=0.75),5.2,IF(AND(H152&lt;9.524,G152&lt;0.73,B152&lt;3.75,G152&gt;=0.05,H152&gt;=6.089,A152&lt;5.45,A152&gt;=4.8,D152&lt;0.25,D152&lt;0.75),1.5,IF(AND(H152&gt;=9.524,G152&lt;0.73,B152&lt;3.75,G152&gt;=0.05,H152&gt;=6.089,A152&lt;5.45,A152&gt;=4.8,D152&lt;0.25,D152&lt;0.75),1.4,IF(AND(H152&gt;=13.644,B152&gt;=2.75,G152&lt;0.654,D152&lt;2.45,G152&lt;0.779,G152&lt;0.857,H152&lt;16.774,D152&gt;=1.75,D152&gt;=0.75),6.033,IF(AND(A152&gt;=6.85,H152&lt;13.644,B152&gt;=2.75,G152&lt;0.654,D152&lt;2.45,G152&lt;0.779,G152&lt;0.857,H152&lt;16.774,D152&gt;=1.75,D152&gt;=0.75),5.1,IF(AND(A152&gt;=6.75,A152&lt;6.85,H152&lt;13.644,B152&gt;=2.75,G152&lt;0.654,D152&lt;2.45,G152&lt;0.779,G152&lt;0.857,H152&lt;16.774,D152&gt;=1.75,D152&gt;=0.75),5.9,IF(AND(D152&gt;=2.35,A152&lt;6.75,A152&lt;6.85,H152&lt;13.644,B152&gt;=2.75,G152&lt;0.654,D152&lt;2.45,G152&lt;0.779,G152&lt;0.857,H152&lt;16.774,D152&gt;=1.75,D152&gt;=0.75),5.6,IF(AND(H152&lt;11.146,D152&lt;2.35,A152&lt;6.75,A152&lt;6.85,H152&lt;13.644,B152&gt;=2.75,G152&lt;0.654,D152&lt;2.45,G152&lt;0.779,G152&lt;0.857,H152&lt;16.774,D152&gt;=1.75,D152&gt;=0.75),5.4,IF(AND(H152&gt;=11.146,D152&lt;2.35,A152&lt;6.75,A152&lt;6.85,H152&lt;13.644,B152&gt;=2.75,G152&lt;0.654,D152&lt;2.45,G152&lt;0.779,G152&lt;0.857,H152&lt;16.774,D152&gt;=1.75,D152&gt;=0.75),5.6,"shouldnthappen"))))))))))))))))))))))))))))))))))))</f>
        <v>6</v>
      </c>
      <c r="AF152" s="1" t="n">
        <f aca="false">IF(AND(A152&lt;4.5,D152&lt;0.8),1.233,IF(AND(B152&lt;3.05,A152&gt;=4.5,D152&lt;0.8),1.4,IF(AND(D152&gt;=0.45,B152&gt;=3.05,A152&gt;=4.5,D152&lt;0.8),1.667,IF(AND(D152&lt;1.05,D152&lt;1.35,A152&lt;6.25,D152&gt;=0.8),3.633,IF(AND(H152&lt;13.935,A152&gt;=7.05,A152&gt;=6.25,D152&gt;=0.8),6,IF(AND(G152&gt;=0.948,D152&lt;0.45,B152&gt;=3.05,A152&gt;=4.5,D152&lt;0.8),1.7,IF(AND(G152&lt;0.652,D152&gt;=1.05,D152&lt;1.35,A152&lt;6.25,D152&gt;=0.8),4.16,IF(AND(D152&gt;=2.15,D152&gt;=1.75,D152&gt;=1.35,A152&lt;6.25,D152&gt;=0.8),5.4,IF(AND(G152&gt;=0.912,F152&lt;2.5,A152&lt;7.05,A152&gt;=6.25,D152&gt;=0.8),4.4,IF(AND(B152&gt;=3.25,F152&gt;=2.5,A152&lt;7.05,A152&gt;=6.25,D152&gt;=0.8),5.85,IF(AND(H152&lt;17.32,H152&gt;=13.935,A152&gt;=7.05,A152&gt;=6.25,D152&gt;=0.8),6.65,IF(AND(H152&gt;=17.32,H152&gt;=13.935,A152&gt;=7.05,A152&gt;=6.25,D152&gt;=0.8),6.4,IF(AND(H152&gt;=13.547,G152&lt;0.948,D152&lt;0.45,B152&gt;=3.05,A152&gt;=4.5,D152&lt;0.8),1.38,IF(AND(B152&gt;=2.75,G152&gt;=0.652,D152&gt;=1.05,D152&lt;1.35,A152&lt;6.25,D152&gt;=0.8),3.6,IF(AND(H152&lt;9.417,G152&lt;0.404,D152&lt;1.75,D152&gt;=1.35,A152&lt;6.25,D152&gt;=0.8),4.2,IF(AND(H152&gt;=9.417,G152&lt;0.404,D152&lt;1.75,D152&gt;=1.35,A152&lt;6.25,D152&gt;=0.8),4.5,IF(AND(G152&lt;0.464,G152&gt;=0.404,D152&lt;1.75,D152&gt;=1.35,A152&lt;6.25,D152&gt;=0.8),4.5,IF(AND(G152&gt;=0.464,G152&gt;=0.404,D152&lt;1.75,D152&gt;=1.35,A152&lt;6.25,D152&gt;=0.8),4.625,IF(AND(D152&lt;1.85,D152&lt;2.15,D152&gt;=1.75,D152&gt;=1.35,A152&lt;6.25,D152&gt;=0.8),4.9,IF(AND(D152&gt;=1.85,D152&lt;2.15,D152&gt;=1.75,D152&gt;=1.35,A152&lt;6.25,D152&gt;=0.8),5.05,IF(AND(G152&lt;0.332,G152&lt;0.912,F152&lt;2.5,A152&lt;7.05,A152&gt;=6.25,D152&gt;=0.8),4.467,IF(AND(G152&gt;=0.332,G152&lt;0.912,F152&lt;2.5,A152&lt;7.05,A152&gt;=6.25,D152&gt;=0.8),4.767,IF(AND(D152&lt;0.15,H152&lt;13.547,G152&lt;0.948,D152&lt;0.45,B152&gt;=3.05,A152&gt;=4.5,D152&lt;0.8),1.5,IF(AND(D152&lt;1.15,B152&lt;2.75,G152&gt;=0.652,D152&gt;=1.05,D152&lt;1.35,A152&lt;6.25,D152&gt;=0.8),3.9,IF(AND(D152&gt;=1.15,B152&lt;2.75,G152&gt;=0.652,D152&gt;=1.05,D152&lt;1.35,A152&lt;6.25,D152&gt;=0.8),4,IF(AND(D152&gt;=2.25,B152&lt;3.15,B152&lt;3.25,F152&gt;=2.5,A152&lt;7.05,A152&gt;=6.25,D152&gt;=0.8),5.14,IF(AND(G152&lt;0.621,B152&gt;=3.15,B152&lt;3.25,F152&gt;=2.5,A152&lt;7.05,A152&gt;=6.25,D152&gt;=0.8),5.75,IF(AND(G152&gt;=0.621,B152&gt;=3.15,B152&lt;3.25,F152&gt;=2.5,A152&lt;7.05,A152&gt;=6.25,D152&gt;=0.8),5.1,IF(AND(G152&gt;=0.862,D152&gt;=0.15,H152&lt;13.547,G152&lt;0.948,D152&lt;0.45,B152&gt;=3.05,A152&gt;=4.5,D152&lt;0.8),1.5,IF(AND(A152&lt;6.35,D152&lt;2.25,B152&lt;3.15,B152&lt;3.25,F152&gt;=2.5,A152&lt;7.05,A152&gt;=6.25,D152&gt;=0.8),5.267,IF(AND(A152&gt;=6.35,D152&lt;2.25,B152&lt;3.15,B152&lt;3.25,F152&gt;=2.5,A152&lt;7.05,A152&gt;=6.25,D152&gt;=0.8),5.42,IF(AND(A152&lt;5.1,G152&lt;0.862,D152&gt;=0.15,H152&lt;13.547,G152&lt;0.948,D152&lt;0.45,B152&gt;=3.05,A152&gt;=4.5,D152&lt;0.8),1.35,IF(AND(B152&lt;3.95,A152&gt;=5.1,G152&lt;0.862,D152&gt;=0.15,H152&lt;13.547,G152&lt;0.948,D152&lt;0.45,B152&gt;=3.05,A152&gt;=4.5,D152&lt;0.8),1.5,IF(AND(B152&gt;=3.95,A152&gt;=5.1,G152&lt;0.862,D152&gt;=0.15,H152&lt;13.547,G152&lt;0.948,D152&lt;0.45,B152&gt;=3.05,A152&gt;=4.5,D152&lt;0.8),1.467,"shouldnthappen"))))))))))))))))))))))))))))))))))</f>
        <v>4.9</v>
      </c>
      <c r="AG152" s="1" t="n">
        <f aca="false">IF(AND(H152&lt;5.748,A152&lt;4.85,D152&lt;0.75),1,IF(AND(B152&gt;=3.5,D152&gt;=1.75,D152&gt;=0.75),6.2,IF(AND(A152&gt;=4.65,H152&gt;=5.748,A152&lt;4.85,D152&lt;0.75),1.333,IF(AND(H152&lt;6.417,B152&lt;3.45,A152&gt;=4.85,D152&lt;0.75),1.7,IF(AND(A152&lt;5.05,B152&gt;=3.45,A152&gt;=4.85,D152&lt;0.75),1.4,IF(AND(A152&gt;=5.05,B152&gt;=3.45,A152&gt;=4.85,D152&lt;0.75),1.5,IF(AND(F152&gt;=2.5,H152&lt;13.641,D152&lt;1.75,D152&gt;=0.75),4.667,IF(AND(G152&lt;0.187,H152&gt;=13.641,D152&lt;1.75,D152&gt;=0.75),5,IF(AND(A152&gt;=7.1,B152&lt;3.5,D152&gt;=1.75,D152&gt;=0.75),6.575,IF(AND(G152&lt;0.161,A152&lt;4.65,H152&gt;=5.748,A152&lt;4.85,D152&lt;0.75),1.5,IF(AND(H152&lt;8.399,H152&gt;=6.417,B152&lt;3.45,A152&gt;=4.85,D152&lt;0.75),1.5,IF(AND(H152&gt;=8.399,H152&gt;=6.417,B152&lt;3.45,A152&gt;=4.85,D152&lt;0.75),1.625,IF(AND(G152&lt;0.086,F152&lt;2.5,H152&lt;13.641,D152&lt;1.75,D152&gt;=0.75),4.7,IF(AND(D152&lt;1.35,G152&gt;=0.187,H152&gt;=13.641,D152&lt;1.75,D152&gt;=0.75),4.2,IF(AND(G152&lt;0.422,G152&gt;=0.161,A152&lt;4.65,H152&gt;=5.748,A152&lt;4.85,D152&lt;0.75),1.4,IF(AND(G152&gt;=0.422,G152&gt;=0.161,A152&lt;4.65,H152&gt;=5.748,A152&lt;4.85,D152&lt;0.75),1.3,IF(AND(B152&lt;2.5,D152&gt;=1.35,G152&gt;=0.187,H152&gt;=13.641,D152&lt;1.75,D152&gt;=0.75),4.5,IF(AND(B152&lt;2.75,A152&lt;6,A152&lt;7.1,B152&lt;3.5,D152&gt;=1.75,D152&gt;=0.75),5.1,IF(AND(B152&gt;=2.75,A152&lt;6,A152&lt;7.1,B152&lt;3.5,D152&gt;=1.75,D152&gt;=0.75),5.02,IF(AND(A152&lt;5.15,A152&lt;5.9,G152&gt;=0.086,F152&lt;2.5,H152&lt;13.641,D152&lt;1.75,D152&gt;=0.75),3,IF(AND(G152&lt;0.644,A152&gt;=5.9,G152&gt;=0.086,F152&lt;2.5,H152&lt;13.641,D152&lt;1.75,D152&gt;=0.75),4.65,IF(AND(G152&gt;=0.644,A152&gt;=5.9,G152&gt;=0.086,F152&lt;2.5,H152&lt;13.641,D152&lt;1.75,D152&gt;=0.75),4.24,IF(AND(D152&lt;1.45,B152&gt;=2.5,D152&gt;=1.35,G152&gt;=0.187,H152&gt;=13.641,D152&lt;1.75,D152&gt;=0.75),4.68,IF(AND(D152&gt;=1.45,B152&gt;=2.5,D152&gt;=1.35,G152&gt;=0.187,H152&gt;=13.641,D152&lt;1.75,D152&gt;=0.75),4.833,IF(AND(H152&lt;13.18,D152&lt;2.05,A152&gt;=6,A152&lt;7.1,B152&lt;3.5,D152&gt;=1.75,D152&gt;=0.75),5.44,IF(AND(H152&gt;=13.18,D152&lt;2.05,A152&gt;=6,A152&lt;7.1,B152&lt;3.5,D152&gt;=1.75,D152&gt;=0.75),5.1,IF(AND(H152&lt;8.759,D152&gt;=2.05,A152&gt;=6,A152&lt;7.1,B152&lt;3.5,D152&gt;=1.75,D152&gt;=0.75),5.4,IF(AND(A152&gt;=5.75,A152&gt;=5.15,A152&lt;5.9,G152&gt;=0.086,F152&lt;2.5,H152&lt;13.641,D152&lt;1.75,D152&gt;=0.75),3.967,IF(AND(H152&lt;10.159,H152&gt;=8.759,D152&gt;=2.05,A152&gt;=6,A152&lt;7.1,B152&lt;3.5,D152&gt;=1.75,D152&gt;=0.75),5.925,IF(AND(D152&lt;1.2,A152&lt;5.75,A152&gt;=5.15,A152&lt;5.9,G152&gt;=0.086,F152&lt;2.5,H152&lt;13.641,D152&lt;1.75,D152&gt;=0.75),3.667,IF(AND(D152&lt;2.25,H152&gt;=10.159,H152&gt;=8.759,D152&gt;=2.05,A152&gt;=6,A152&lt;7.1,B152&lt;3.5,D152&gt;=1.75,D152&gt;=0.75),5.66,IF(AND(D152&gt;=2.25,H152&gt;=10.159,H152&gt;=8.759,D152&gt;=2.05,A152&gt;=6,A152&lt;7.1,B152&lt;3.5,D152&gt;=1.75,D152&gt;=0.75),5.34,IF(AND(D152&lt;1.35,D152&gt;=1.2,A152&lt;5.75,A152&gt;=5.15,A152&lt;5.9,G152&gt;=0.086,F152&lt;2.5,H152&lt;13.641,D152&lt;1.75,D152&gt;=0.75),4.025,IF(AND(D152&gt;=1.35,D152&gt;=1.2,A152&lt;5.75,A152&gt;=5.15,A152&lt;5.9,G152&gt;=0.086,F152&lt;2.5,H152&lt;13.641,D152&lt;1.75,D152&gt;=0.75),3.9,"shouldnthappen"))))))))))))))))))))))))))))))))))</f>
        <v>5.02</v>
      </c>
      <c r="AH152" s="1" t="n">
        <f aca="false">IF(AND(F152&lt;1.5,H152&lt;6.799,A152&lt;5.45),1.7,IF(AND(F152&gt;=1.5,H152&lt;6.799,A152&lt;5.45),4.1,IF(AND(D152&gt;=0.8,H152&gt;=6.799,A152&lt;5.45),3.9,IF(AND(H152&lt;7.564,F152&lt;2.5,A152&gt;=5.45),3.925,IF(AND(H152&gt;=16.284,F152&gt;=2.5,A152&gt;=5.45),6.5,IF(AND(A152&lt;4.35,D152&lt;0.8,H152&gt;=6.799,A152&lt;5.45),1.1,IF(AND(B152&lt;2.8,D152&lt;1.35,H152&gt;=7.564,F152&lt;2.5,A152&gt;=5.45),4.1,IF(AND(B152&gt;=2.8,D152&lt;1.35,H152&gt;=7.564,F152&lt;2.5,A152&gt;=5.45),4.267,IF(AND(B152&lt;2.75,D152&gt;=1.35,H152&gt;=7.564,F152&lt;2.5,A152&gt;=5.45),5,IF(AND(G152&gt;=0.078,G152&lt;0.26,H152&lt;16.284,F152&gt;=2.5,A152&gt;=5.45),6.06,IF(AND(G152&gt;=0.805,G152&gt;=0.26,H152&lt;16.284,F152&gt;=2.5,A152&gt;=5.45),5.02,IF(AND(H152&gt;=10.109,B152&gt;=3.45,A152&gt;=4.35,D152&lt;0.8,H152&gt;=6.799,A152&lt;5.45),1.55,IF(AND(D152&lt;2.25,G152&lt;0.078,G152&lt;0.26,H152&lt;16.284,F152&gt;=2.5,A152&gt;=5.45),5.6,IF(AND(D152&gt;=2.25,G152&lt;0.078,G152&lt;0.26,H152&lt;16.284,F152&gt;=2.5,A152&gt;=5.45),5.7,IF(AND(A152&lt;6.15,G152&lt;0.805,G152&gt;=0.26,H152&lt;16.284,F152&gt;=2.5,A152&gt;=5.45),4.967,IF(AND(A152&lt;4.65,H152&lt;12.227,B152&lt;3.45,A152&gt;=4.35,D152&lt;0.8,H152&gt;=6.799,A152&lt;5.45),1.333,IF(AND(A152&lt;4.85,H152&gt;=12.227,B152&lt;3.45,A152&gt;=4.35,D152&lt;0.8,H152&gt;=6.799,A152&lt;5.45),1.42,IF(AND(A152&gt;=4.85,H152&gt;=12.227,B152&lt;3.45,A152&gt;=4.35,D152&lt;0.8,H152&gt;=6.799,A152&lt;5.45),1.533,IF(AND(A152&lt;5.05,H152&lt;10.109,B152&gt;=3.45,A152&gt;=4.35,D152&lt;0.8,H152&gt;=6.799,A152&lt;5.45),1.4,IF(AND(A152&gt;=5.05,H152&lt;10.109,B152&gt;=3.45,A152&gt;=4.35,D152&lt;0.8,H152&gt;=6.799,A152&lt;5.45),1.5,IF(AND(G152&lt;0.14,H152&lt;13.531,B152&gt;=2.75,D152&gt;=1.35,H152&gt;=7.564,F152&lt;2.5,A152&gt;=5.45),4.7,IF(AND(G152&lt;0.187,H152&gt;=13.531,B152&gt;=2.75,D152&gt;=1.35,H152&gt;=7.564,F152&lt;2.5,A152&gt;=5.45),5,IF(AND(G152&gt;=0.187,H152&gt;=13.531,B152&gt;=2.75,D152&gt;=1.35,H152&gt;=7.564,F152&lt;2.5,A152&gt;=5.45),4.66,IF(AND(A152&lt;6.35,A152&gt;=6.15,G152&lt;0.805,G152&gt;=0.26,H152&lt;16.284,F152&gt;=2.5,A152&gt;=5.45),6,IF(AND(D152&lt;0.15,A152&gt;=4.65,H152&lt;12.227,B152&lt;3.45,A152&gt;=4.35,D152&lt;0.8,H152&gt;=6.799,A152&lt;5.45),1.5,IF(AND(H152&lt;10.723,G152&gt;=0.14,H152&lt;13.531,B152&gt;=2.75,D152&gt;=1.35,H152&gt;=7.564,F152&lt;2.5,A152&gt;=5.45),4.6,IF(AND(H152&gt;=10.723,G152&gt;=0.14,H152&lt;13.531,B152&gt;=2.75,D152&gt;=1.35,H152&gt;=7.564,F152&lt;2.5,A152&gt;=5.45),4.46,IF(AND(G152&lt;0.364,A152&gt;=6.35,A152&gt;=6.15,G152&lt;0.805,G152&gt;=0.26,H152&lt;16.284,F152&gt;=2.5,A152&gt;=5.45),5.28,IF(AND(A152&lt;5.1,D152&gt;=0.15,A152&gt;=4.65,H152&lt;12.227,B152&lt;3.45,A152&gt;=4.35,D152&lt;0.8,H152&gt;=6.799,A152&lt;5.45),1.36,IF(AND(A152&gt;=5.1,D152&gt;=0.15,A152&gt;=4.65,H152&lt;12.227,B152&lt;3.45,A152&gt;=4.35,D152&lt;0.8,H152&gt;=6.799,A152&lt;5.45),1.4,IF(AND(G152&gt;=0.6,G152&gt;=0.364,A152&gt;=6.35,A152&gt;=6.15,G152&lt;0.805,G152&gt;=0.26,H152&lt;16.284,F152&gt;=2.5,A152&gt;=5.45),5.1,IF(AND(A152&gt;=6.95,G152&lt;0.6,G152&gt;=0.364,A152&gt;=6.35,A152&gt;=6.15,G152&lt;0.805,G152&gt;=0.26,H152&lt;16.284,F152&gt;=2.5,A152&gt;=5.45),5.8,IF(AND(B152&lt;3.2,A152&lt;6.95,G152&lt;0.6,G152&gt;=0.364,A152&gt;=6.35,A152&gt;=6.15,G152&lt;0.805,G152&gt;=0.26,H152&lt;16.284,F152&gt;=2.5,A152&gt;=5.45),5.6,IF(AND(B152&gt;=3.2,A152&lt;6.95,G152&lt;0.6,G152&gt;=0.364,A152&gt;=6.35,A152&gt;=6.15,G152&lt;0.805,G152&gt;=0.26,H152&lt;16.284,F152&gt;=2.5,A152&gt;=5.45),5.7,"shouldnthappen"))))))))))))))))))))))))))))))))))</f>
        <v>5.02</v>
      </c>
      <c r="AI152" s="1" t="n">
        <f aca="false">IF(AND(B152&gt;=3.55,A152&lt;5.05,F152&lt;1.5),1,IF(AND(H152&gt;=13.436,A152&gt;=5.05,F152&lt;1.5),1.633,IF(AND(A152&lt;4.35,B152&lt;3.55,A152&lt;5.05,F152&lt;1.5),1.1,IF(AND(A152&lt;5.15,H152&lt;13.436,A152&gt;=5.05,F152&lt;1.5),1.6,IF(AND(G152&lt;0.837,D152&lt;1.2,B152&lt;2.65,F152&gt;=1.5),3.7,IF(AND(G152&gt;=0.837,D152&lt;1.2,B152&lt;2.65,F152&gt;=1.5),3,IF(AND(D152&lt;1.4,D152&gt;=1.2,B152&lt;2.65,F152&gt;=1.5),4.133,IF(AND(D152&gt;=1.4,D152&gt;=1.2,B152&lt;2.65,F152&gt;=1.5),4.633,IF(AND(G152&lt;0.302,A152&gt;=4.35,B152&lt;3.55,A152&lt;5.05,F152&lt;1.5),1.34,IF(AND(D152&gt;=0.3,A152&gt;=5.15,H152&lt;13.436,A152&gt;=5.05,F152&lt;1.5),1.5,IF(AND(G152&lt;0.233,G152&lt;0.265,D152&lt;1.55,B152&gt;=2.65,F152&gt;=1.5),4.56,IF(AND(G152&gt;=0.233,G152&lt;0.265,D152&lt;1.55,B152&gt;=2.65,F152&gt;=1.5),5.1,IF(AND(G152&lt;0.395,G152&gt;=0.265,D152&lt;1.55,B152&gt;=2.65,F152&gt;=1.5),4.025,IF(AND(H152&lt;13.935,A152&gt;=7.05,D152&gt;=1.55,B152&gt;=2.65,F152&gt;=1.5),6.12,IF(AND(H152&gt;=13.935,A152&gt;=7.05,D152&gt;=1.55,B152&gt;=2.65,F152&gt;=1.5),6.64,IF(AND(G152&gt;=0.858,G152&gt;=0.302,A152&gt;=4.35,B152&lt;3.55,A152&lt;5.05,F152&lt;1.5),1.3,IF(AND(H152&lt;6.543,D152&lt;0.3,A152&gt;=5.15,H152&lt;13.436,A152&gt;=5.05,F152&lt;1.5),1.4,IF(AND(H152&gt;=6.543,D152&lt;0.3,A152&gt;=5.15,H152&lt;13.436,A152&gt;=5.05,F152&lt;1.5),1.48,IF(AND(A152&lt;6.3,G152&gt;=0.395,G152&gt;=0.265,D152&lt;1.55,B152&gt;=2.65,F152&gt;=1.5),4.14,IF(AND(A152&gt;=6.3,G152&gt;=0.395,G152&gt;=0.265,D152&lt;1.55,B152&gt;=2.65,F152&gt;=1.5),4.767,IF(AND(G152&gt;=0.669,B152&lt;3.15,A152&lt;7.05,D152&gt;=1.55,B152&gt;=2.65,F152&gt;=1.5),5,IF(AND(H152&lt;9.459,G152&lt;0.858,G152&gt;=0.302,A152&gt;=4.35,B152&lt;3.55,A152&lt;5.05,F152&lt;1.5),1.4,IF(AND(H152&gt;=9.459,G152&lt;0.858,G152&gt;=0.302,A152&gt;=4.35,B152&lt;3.55,A152&lt;5.05,F152&lt;1.5),1.6,IF(AND(G152&gt;=0.433,G152&lt;0.669,B152&lt;3.15,A152&lt;7.05,D152&gt;=1.55,B152&gt;=2.65,F152&gt;=1.5),5.68,IF(AND(G152&lt;0.481,H152&lt;10.257,B152&gt;=3.15,A152&lt;7.05,D152&gt;=1.55,B152&gt;=2.65,F152&gt;=1.5),5.7,IF(AND(G152&gt;=0.481,H152&lt;10.257,B152&gt;=3.15,A152&lt;7.05,D152&gt;=1.55,B152&gt;=2.65,F152&gt;=1.5),5.9,IF(AND(D152&lt;2.15,H152&gt;=10.257,B152&gt;=3.15,A152&lt;7.05,D152&gt;=1.55,B152&gt;=2.65,F152&gt;=1.5),5.1,IF(AND(D152&gt;=2.15,H152&gt;=10.257,B152&gt;=3.15,A152&lt;7.05,D152&gt;=1.55,B152&gt;=2.65,F152&gt;=1.5),5.42,IF(AND(G152&lt;0.098,G152&lt;0.433,G152&lt;0.669,B152&lt;3.15,A152&lt;7.05,D152&gt;=1.55,B152&gt;=2.65,F152&gt;=1.5),5.567,IF(AND(D152&lt;1.8,G152&gt;=0.098,G152&lt;0.433,G152&lt;0.669,B152&lt;3.15,A152&lt;7.05,D152&gt;=1.55,B152&gt;=2.65,F152&gt;=1.5),5.033,IF(AND(G152&gt;=0.312,D152&gt;=1.8,G152&gt;=0.098,G152&lt;0.433,G152&lt;0.669,B152&lt;3.15,A152&lt;7.05,D152&gt;=1.55,B152&gt;=2.65,F152&gt;=1.5),5.4,IF(AND(H152&lt;9.002,G152&lt;0.312,D152&gt;=1.8,G152&gt;=0.098,G152&lt;0.433,G152&lt;0.669,B152&lt;3.15,A152&lt;7.05,D152&gt;=1.55,B152&gt;=2.65,F152&gt;=1.5),5.1,IF(AND(H152&gt;=9.002,G152&lt;0.312,D152&gt;=1.8,G152&gt;=0.098,G152&lt;0.433,G152&lt;0.669,B152&lt;3.15,A152&lt;7.05,D152&gt;=1.55,B152&gt;=2.65,F152&gt;=1.5),5.26,"shouldnthappen")))))))))))))))))))))))))))))))))</f>
        <v>5</v>
      </c>
      <c r="AJ152" s="1" t="n">
        <f aca="false">IF(AND(A152&gt;=5.25,D152&gt;=0.35,D152&lt;0.8),1.433,IF(AND(F152&gt;=2.5,H152&lt;6.927,D152&gt;=0.8),5.1,IF(AND(H152&lt;5.85,B152&lt;3.65,D152&lt;0.35,D152&lt;0.8),1,IF(AND(A152&lt;5.55,B152&gt;=3.65,D152&lt;0.35,D152&lt;0.8),1.5,IF(AND(A152&gt;=5.55,B152&gt;=3.65,D152&lt;0.35,D152&lt;0.8),1.7,IF(AND(H152&lt;7.949,A152&lt;5.25,D152&gt;=0.35,D152&lt;0.8),1.9,IF(AND(H152&gt;=7.949,A152&lt;5.25,D152&gt;=0.35,D152&lt;0.8),1.54,IF(AND(A152&lt;5.55,F152&lt;2.5,H152&lt;6.927,D152&gt;=0.8),3.98,IF(AND(A152&gt;=5.55,F152&lt;2.5,H152&lt;6.927,D152&gt;=0.8),4.1,IF(AND(A152&gt;=7.25,D152&gt;=1.55,H152&gt;=6.927,D152&gt;=0.8),6.65,IF(AND(A152&lt;5.75,D152&lt;1.2,D152&lt;1.55,H152&gt;=6.927,D152&gt;=0.8),3.62,IF(AND(A152&gt;=5.75,D152&lt;1.2,D152&lt;1.55,H152&gt;=6.927,D152&gt;=0.8),4.1,IF(AND(G152&lt;0.175,A152&lt;4.8,H152&gt;=5.85,B152&lt;3.65,D152&lt;0.35,D152&lt;0.8),1.5,IF(AND(G152&gt;=0.175,A152&lt;4.8,H152&gt;=5.85,B152&lt;3.65,D152&lt;0.35,D152&lt;0.8),1.3,IF(AND(A152&gt;=5.05,A152&gt;=4.8,H152&gt;=5.85,B152&lt;3.65,D152&lt;0.35,D152&lt;0.8),1.5,IF(AND(G152&gt;=0.735,A152&lt;6.25,D152&gt;=1.2,D152&lt;1.55,H152&gt;=6.927,D152&gt;=0.8),4,IF(AND(H152&lt;10.464,A152&lt;6.2,A152&lt;7.25,D152&gt;=1.55,H152&gt;=6.927,D152&gt;=0.8),5.1,IF(AND(H152&gt;=10.464,A152&lt;6.2,A152&lt;7.25,D152&gt;=1.55,H152&gt;=6.927,D152&gt;=0.8),4.9,IF(AND(G152&lt;0.418,A152&lt;5.05,A152&gt;=4.8,H152&gt;=5.85,B152&lt;3.65,D152&lt;0.35,D152&lt;0.8),1.48,IF(AND(G152&gt;=0.418,A152&lt;5.05,A152&gt;=4.8,H152&gt;=5.85,B152&lt;3.65,D152&lt;0.35,D152&lt;0.8),1.3,IF(AND(B152&lt;2.75,G152&lt;0.735,A152&lt;6.25,D152&gt;=1.2,D152&lt;1.55,H152&gt;=6.927,D152&gt;=0.8),4.35,IF(AND(H152&lt;15.422,D152&lt;1.45,A152&gt;=6.25,D152&gt;=1.2,D152&lt;1.55,H152&gt;=6.927,D152&gt;=0.8),4.375,IF(AND(H152&gt;=15.422,D152&lt;1.45,A152&gt;=6.25,D152&gt;=1.2,D152&lt;1.55,H152&gt;=6.927,D152&gt;=0.8),4.7,IF(AND(A152&lt;6.4,D152&gt;=1.45,A152&gt;=6.25,D152&gt;=1.2,D152&lt;1.55,H152&gt;=6.927,D152&gt;=0.8),5.1,IF(AND(G152&gt;=0.576,D152&lt;2.15,A152&gt;=6.2,A152&lt;7.25,D152&gt;=1.55,H152&gt;=6.927,D152&gt;=0.8),5.1,IF(AND(G152&lt;0.537,D152&gt;=2.15,A152&gt;=6.2,A152&lt;7.25,D152&gt;=1.55,H152&gt;=6.927,D152&gt;=0.8),5.533,IF(AND(G152&gt;=0.537,D152&gt;=2.15,A152&gt;=6.2,A152&lt;7.25,D152&gt;=1.55,H152&gt;=6.927,D152&gt;=0.8),5.9,IF(AND(D152&lt;1.45,B152&gt;=2.75,G152&lt;0.735,A152&lt;6.25,D152&gt;=1.2,D152&lt;1.55,H152&gt;=6.927,D152&gt;=0.8),4.6,IF(AND(D152&gt;=1.45,B152&gt;=2.75,G152&lt;0.735,A152&lt;6.25,D152&gt;=1.2,D152&lt;1.55,H152&gt;=6.927,D152&gt;=0.8),4.5,IF(AND(H152&lt;12.582,A152&gt;=6.4,D152&gt;=1.45,A152&gt;=6.25,D152&gt;=1.2,D152&lt;1.55,H152&gt;=6.927,D152&gt;=0.8),4.66,IF(AND(H152&gt;=12.582,A152&gt;=6.4,D152&gt;=1.45,A152&gt;=6.25,D152&gt;=1.2,D152&lt;1.55,H152&gt;=6.927,D152&gt;=0.8),4.9,IF(AND(B152&lt;2.75,G152&lt;0.576,D152&lt;2.15,A152&gt;=6.2,A152&lt;7.25,D152&gt;=1.55,H152&gt;=6.927,D152&gt;=0.8),5.3,IF(AND(G152&gt;=0.395,B152&gt;=2.75,G152&lt;0.576,D152&lt;2.15,A152&gt;=6.2,A152&lt;7.25,D152&gt;=1.55,H152&gt;=6.927,D152&gt;=0.8),5.6,IF(AND(D152&gt;=1.9,G152&lt;0.395,B152&gt;=2.75,G152&lt;0.576,D152&lt;2.15,A152&gt;=6.2,A152&lt;7.25,D152&gt;=1.55,H152&gt;=6.927,D152&gt;=0.8),5.333,IF(AND(B152&lt;2.95,D152&lt;1.9,G152&lt;0.395,B152&gt;=2.75,G152&lt;0.576,D152&lt;2.15,A152&gt;=6.2,A152&lt;7.25,D152&gt;=1.55,H152&gt;=6.927,D152&gt;=0.8),5.6,IF(AND(B152&gt;=2.95,D152&lt;1.9,G152&lt;0.395,B152&gt;=2.75,G152&lt;0.576,D152&lt;2.15,A152&gt;=6.2,A152&lt;7.25,D152&gt;=1.55,H152&gt;=6.927,D152&gt;=0.8),5.5,"shouldnthappen"))))))))))))))))))))))))))))))))))))</f>
        <v>5.1</v>
      </c>
      <c r="AK152" s="1" t="n">
        <f aca="false">IF(AND(H152&lt;5.85,B152&lt;3.65,F152&lt;1.5),1,IF(AND(B152&gt;=3.95,B152&gt;=3.65,F152&lt;1.5),1.433,IF(AND(A152&lt;5.15,F152&lt;2.5,F152&gt;=1.5),3.075,IF(AND(D152&gt;=0.35,H152&gt;=5.85,B152&lt;3.65,F152&lt;1.5),1.5,IF(AND(G152&lt;0.168,B152&lt;3.95,B152&gt;=3.65,F152&lt;1.5),1.7,IF(AND(H152&lt;5.767,A152&lt;7.25,F152&gt;=2.5,F152&gt;=1.5),4.5,IF(AND(D152&lt;1.9,A152&gt;=7.25,F152&gt;=2.5,F152&gt;=1.5),6.3,IF(AND(D152&gt;=1.9,A152&gt;=7.25,F152&gt;=2.5,F152&gt;=1.5),6.575,IF(AND(B152&lt;3.75,G152&gt;=0.168,B152&lt;3.95,B152&gt;=3.65,F152&lt;1.5),1.5,IF(AND(B152&gt;=3.75,G152&gt;=0.168,B152&lt;3.95,B152&gt;=3.65,F152&lt;1.5),1.6,IF(AND(D152&gt;=1.35,A152&lt;6.15,A152&gt;=5.15,F152&lt;2.5,F152&gt;=1.5),4.42,IF(AND(D152&lt;1.4,A152&gt;=6.15,A152&gt;=5.15,F152&lt;2.5,F152&gt;=1.5),4.5,IF(AND(D152&gt;=1.4,A152&gt;=6.15,A152&gt;=5.15,F152&lt;2.5,F152&gt;=1.5),4.675,IF(AND(D152&lt;0.15,H152&lt;11.218,D152&lt;0.35,H152&gt;=5.85,B152&lt;3.65,F152&lt;1.5),1.5,IF(AND(D152&lt;0.15,H152&gt;=11.218,D152&lt;0.35,H152&gt;=5.85,B152&lt;3.65,F152&lt;1.5),1.1,IF(AND(B152&lt;2.7,D152&lt;1.35,A152&lt;6.15,A152&gt;=5.15,F152&lt;2.5,F152&gt;=1.5),3.82,IF(AND(A152&lt;6.15,G152&gt;=0.755,H152&gt;=5.767,A152&lt;7.25,F152&gt;=2.5,F152&gt;=1.5),4.98,IF(AND(A152&gt;=6.15,G152&gt;=0.755,H152&gt;=5.767,A152&lt;7.25,F152&gt;=2.5,F152&gt;=1.5),5.3,IF(AND(B152&lt;3.4,D152&gt;=0.15,H152&lt;11.218,D152&lt;0.35,H152&gt;=5.85,B152&lt;3.65,F152&lt;1.5),1.4,IF(AND(B152&gt;=3.4,D152&gt;=0.15,H152&lt;11.218,D152&lt;0.35,H152&gt;=5.85,B152&lt;3.65,F152&lt;1.5),1.3,IF(AND(H152&lt;11.731,D152&gt;=0.15,H152&gt;=11.218,D152&lt;0.35,H152&gt;=5.85,B152&lt;3.65,F152&lt;1.5),1.2,IF(AND(H152&lt;9.053,B152&gt;=2.7,D152&lt;1.35,A152&lt;6.15,A152&gt;=5.15,F152&lt;2.5,F152&gt;=1.5),3.85,IF(AND(D152&gt;=2.1,B152&lt;2.85,G152&lt;0.755,H152&gt;=5.767,A152&lt;7.25,F152&gt;=2.5,F152&gt;=1.5),5.6,IF(AND(D152&gt;=2.45,B152&gt;=2.85,G152&lt;0.755,H152&gt;=5.767,A152&lt;7.25,F152&gt;=2.5,F152&gt;=1.5),5.8,IF(AND(B152&gt;=3.45,H152&gt;=11.731,D152&gt;=0.15,H152&gt;=11.218,D152&lt;0.35,H152&gt;=5.85,B152&lt;3.65,F152&lt;1.5),1.3,IF(AND(A152&lt;5.9,H152&gt;=9.053,B152&gt;=2.7,D152&lt;1.35,A152&lt;6.15,A152&gt;=5.15,F152&lt;2.5,F152&gt;=1.5),4.3,IF(AND(A152&gt;=5.9,H152&gt;=9.053,B152&gt;=2.7,D152&lt;1.35,A152&lt;6.15,A152&gt;=5.15,F152&lt;2.5,F152&gt;=1.5),4,IF(AND(G152&gt;=0.519,D152&lt;2.1,B152&lt;2.85,G152&lt;0.755,H152&gt;=5.767,A152&lt;7.25,F152&gt;=2.5,F152&gt;=1.5),4.9,IF(AND(A152&gt;=7.05,D152&lt;2.45,B152&gt;=2.85,G152&lt;0.755,H152&gt;=5.767,A152&lt;7.25,F152&gt;=2.5,F152&gt;=1.5),5.8,IF(AND(H152&lt;14.396,B152&lt;3.45,H152&gt;=11.731,D152&gt;=0.15,H152&gt;=11.218,D152&lt;0.35,H152&gt;=5.85,B152&lt;3.65,F152&lt;1.5),1.44,IF(AND(H152&gt;=14.396,B152&lt;3.45,H152&gt;=11.731,D152&gt;=0.15,H152&gt;=11.218,D152&lt;0.35,H152&gt;=5.85,B152&lt;3.65,F152&lt;1.5),1.3,IF(AND(G152&lt;0.282,G152&lt;0.519,D152&lt;2.1,B152&lt;2.85,G152&lt;0.755,H152&gt;=5.767,A152&lt;7.25,F152&gt;=2.5,F152&gt;=1.5),5.1,IF(AND(G152&gt;=0.282,G152&lt;0.519,D152&lt;2.1,B152&lt;2.85,G152&lt;0.755,H152&gt;=5.767,A152&lt;7.25,F152&gt;=2.5,F152&gt;=1.5),5.3,IF(AND(A152&lt;6.4,D152&lt;1.9,A152&lt;7.05,D152&lt;2.45,B152&gt;=2.85,G152&lt;0.755,H152&gt;=5.767,A152&lt;7.25,F152&gt;=2.5,F152&gt;=1.5),5.6,IF(AND(A152&gt;=6.4,D152&lt;1.9,A152&lt;7.05,D152&lt;2.45,B152&gt;=2.85,G152&lt;0.755,H152&gt;=5.767,A152&lt;7.25,F152&gt;=2.5,F152&gt;=1.5),5.5,IF(AND(H152&lt;8.884,D152&gt;=1.9,A152&lt;7.05,D152&lt;2.45,B152&gt;=2.85,G152&lt;0.755,H152&gt;=5.767,A152&lt;7.25,F152&gt;=2.5,F152&gt;=1.5),5.3,IF(AND(H152&gt;=8.884,D152&gt;=1.9,A152&lt;7.05,D152&lt;2.45,B152&gt;=2.85,G152&lt;0.755,H152&gt;=5.767,A152&lt;7.25,F152&gt;=2.5,F152&gt;=1.5),5.52,"shouldnthappen")))))))))))))))))))))))))))))))))))))</f>
        <v>4.98</v>
      </c>
      <c r="AL152" s="1" t="n">
        <f aca="false">IF(AND(H152&lt;5.85,A152&lt;5.05,D152&lt;0.8),1,IF(AND(B152&lt;3.35,A152&gt;=5.05,D152&lt;0.8),1.7,IF(AND(D152&gt;=2.45,F152&gt;=2.5,D152&gt;=0.8),6.05,IF(AND(H152&gt;=11.218,H152&gt;=5.85,A152&lt;5.05,D152&lt;0.8),1.28,IF(AND(G152&gt;=0.948,B152&gt;=3.35,A152&gt;=5.05,D152&lt;0.8),1.7,IF(AND(G152&gt;=0.423,H152&lt;11.218,H152&gt;=5.85,A152&lt;5.05,D152&lt;0.8),1.3,IF(AND(B152&lt;3.6,G152&lt;0.948,B152&gt;=3.35,A152&gt;=5.05,D152&lt;0.8),1.4,IF(AND(H152&lt;10.258,D152&lt;1.15,A152&lt;5.9,F152&lt;2.5,D152&gt;=0.8),3.36,IF(AND(H152&gt;=10.258,D152&lt;1.15,A152&lt;5.9,F152&lt;2.5,D152&gt;=0.8),3.9,IF(AND(A152&lt;5.3,D152&gt;=1.15,A152&lt;5.9,F152&lt;2.5,D152&gt;=0.8),3.9,IF(AND(D152&lt;1.55,B152&lt;2.75,A152&gt;=5.9,F152&lt;2.5,D152&gt;=0.8),4.64,IF(AND(D152&gt;=1.55,B152&lt;2.75,A152&gt;=5.9,F152&lt;2.5,D152&gt;=0.8),5.1,IF(AND(D152&gt;=1.6,B152&gt;=2.75,A152&gt;=5.9,F152&lt;2.5,D152&gt;=0.8),5,IF(AND(H152&lt;5.767,H152&lt;8.598,D152&lt;2.45,F152&gt;=2.5,D152&gt;=0.8),4.5,IF(AND(A152&lt;6.25,H152&gt;=8.598,D152&lt;2.45,F152&gt;=2.5,D152&gt;=0.8),5.02,IF(AND(B152&lt;3.55,G152&lt;0.423,H152&lt;11.218,H152&gt;=5.85,A152&lt;5.05,D152&lt;0.8),1.525,IF(AND(B152&gt;=3.55,G152&lt;0.423,H152&lt;11.218,H152&gt;=5.85,A152&lt;5.05,D152&lt;0.8),1.4,IF(AND(H152&gt;=13.932,B152&gt;=3.6,G152&lt;0.948,B152&gt;=3.35,A152&gt;=5.05,D152&lt;0.8),1.65,IF(AND(G152&gt;=0.652,A152&gt;=5.3,D152&gt;=1.15,A152&lt;5.9,F152&lt;2.5,D152&gt;=0.8),3.8,IF(AND(D152&lt;1.35,D152&lt;1.6,B152&gt;=2.75,A152&gt;=5.9,F152&lt;2.5,D152&gt;=0.8),4.42,IF(AND(H152&lt;6.656,H152&gt;=5.767,H152&lt;8.598,D152&lt;2.45,F152&gt;=2.5,D152&gt;=0.8),5.033,IF(AND(H152&gt;=6.656,H152&gt;=5.767,H152&lt;8.598,D152&lt;2.45,F152&gt;=2.5,D152&gt;=0.8),5.1,IF(AND(G152&gt;=0.885,A152&gt;=6.25,H152&gt;=8.598,D152&lt;2.45,F152&gt;=2.5,D152&gt;=0.8),5.2,IF(AND(H152&lt;6.926,H152&lt;13.932,B152&gt;=3.6,G152&lt;0.948,B152&gt;=3.35,A152&gt;=5.05,D152&lt;0.8),1.433,IF(AND(H152&gt;=6.926,H152&lt;13.932,B152&gt;=3.6,G152&lt;0.948,B152&gt;=3.35,A152&gt;=5.05,D152&lt;0.8),1.5,IF(AND(A152&lt;5.65,G152&lt;0.652,A152&gt;=5.3,D152&gt;=1.15,A152&lt;5.9,F152&lt;2.5,D152&gt;=0.8),4.36,IF(AND(A152&gt;=5.65,G152&lt;0.652,A152&gt;=5.3,D152&gt;=1.15,A152&lt;5.9,F152&lt;2.5,D152&gt;=0.8),4.2,IF(AND(H152&gt;=13.561,D152&gt;=1.35,D152&lt;1.6,B152&gt;=2.75,A152&gt;=5.9,F152&lt;2.5,D152&gt;=0.8),4.767,IF(AND(H152&lt;9.091,G152&lt;0.885,A152&gt;=6.25,H152&gt;=8.598,D152&lt;2.45,F152&gt;=2.5,D152&gt;=0.8),6.3,IF(AND(H152&gt;=12.206,H152&lt;13.561,D152&gt;=1.35,D152&lt;1.6,B152&gt;=2.75,A152&gt;=5.9,F152&lt;2.5,D152&gt;=0.8),4.4,IF(AND(D152&gt;=2.25,H152&gt;=9.091,G152&lt;0.885,A152&gt;=6.25,H152&gt;=8.598,D152&lt;2.45,F152&gt;=2.5,D152&gt;=0.8),5.9,IF(AND(B152&lt;3.05,H152&lt;12.206,H152&lt;13.561,D152&gt;=1.35,D152&lt;1.6,B152&gt;=2.75,A152&gt;=5.9,F152&lt;2.5,D152&gt;=0.8),4.6,IF(AND(B152&gt;=3.05,H152&lt;12.206,H152&lt;13.561,D152&gt;=1.35,D152&lt;1.6,B152&gt;=2.75,A152&gt;=5.9,F152&lt;2.5,D152&gt;=0.8),4.7,IF(AND(G152&gt;=0.596,D152&lt;2.25,H152&gt;=9.091,G152&lt;0.885,A152&gt;=6.25,H152&gt;=8.598,D152&lt;2.45,F152&gt;=2.5,D152&gt;=0.8),5.1,IF(AND(G152&gt;=0.379,G152&lt;0.596,D152&lt;2.25,H152&gt;=9.091,G152&lt;0.885,A152&gt;=6.25,H152&gt;=8.598,D152&lt;2.45,F152&gt;=2.5,D152&gt;=0.8),5.767,IF(AND(D152&lt;2.15,G152&lt;0.379,G152&lt;0.596,D152&lt;2.25,H152&gt;=9.091,G152&lt;0.885,A152&gt;=6.25,H152&gt;=8.598,D152&lt;2.45,F152&gt;=2.5,D152&gt;=0.8),5.4,IF(AND(D152&gt;=2.15,G152&lt;0.379,G152&lt;0.596,D152&lt;2.25,H152&gt;=9.091,G152&lt;0.885,A152&gt;=6.25,H152&gt;=8.598,D152&lt;2.45,F152&gt;=2.5,D152&gt;=0.8),5.6,"shouldnthappen")))))))))))))))))))))))))))))))))))))</f>
        <v>5.033</v>
      </c>
      <c r="AM152" s="1" t="n">
        <f aca="false">IF(AND(H152&lt;5.245,D152&lt;0.8),1,IF(AND(A152&lt;4.5,H152&gt;=5.245,D152&lt;0.8),1.35,IF(AND(D152&gt;=0.5,A152&gt;=4.5,H152&gt;=5.245,D152&lt;0.8),1.6,IF(AND(H152&lt;7.25,B152&lt;2.6,A152&lt;6.15,D152&gt;=0.8),4.375,IF(AND(H152&gt;=7.25,B152&lt;2.6,A152&lt;6.15,D152&gt;=0.8),3.075,IF(AND(H152&lt;13.935,A152&gt;=7.05,A152&gt;=6.15,D152&gt;=0.8),6.067,IF(AND(H152&gt;=13.935,A152&gt;=7.05,A152&gt;=6.15,D152&gt;=0.8),6.525,IF(AND(G152&gt;=0.948,D152&lt;0.5,A152&gt;=4.5,H152&gt;=5.245,D152&lt;0.8),1.7,IF(AND(G152&lt;0.568,D152&gt;=1.55,B152&gt;=2.6,A152&lt;6.15,D152&gt;=0.8),5.1,IF(AND(G152&gt;=0.568,D152&gt;=1.55,B152&gt;=2.6,A152&lt;6.15,D152&gt;=0.8),5,IF(AND(A152&gt;=6.6,B152&gt;=3.15,A152&lt;7.05,A152&gt;=6.15,D152&gt;=0.8),5.78,IF(AND(G152&lt;0.165,G152&lt;0.273,D152&lt;1.55,B152&gt;=2.6,A152&lt;6.15,D152&gt;=0.8),4.1,IF(AND(G152&gt;=0.165,G152&lt;0.273,D152&lt;1.55,B152&gt;=2.6,A152&lt;6.15,D152&gt;=0.8),4.5,IF(AND(D152&lt;1.35,G152&gt;=0.273,D152&lt;1.55,B152&gt;=2.6,A152&lt;6.15,D152&gt;=0.8),4.08,IF(AND(D152&gt;=1.35,G152&gt;=0.273,D152&lt;1.55,B152&gt;=2.6,A152&lt;6.15,D152&gt;=0.8),4.4,IF(AND(D152&lt;1.45,F152&lt;2.5,B152&lt;3.15,A152&lt;7.05,A152&gt;=6.15,D152&gt;=0.8),4.38,IF(AND(D152&gt;=1.45,F152&lt;2.5,B152&lt;3.15,A152&lt;7.05,A152&gt;=6.15,D152&gt;=0.8),4.75,IF(AND(D152&gt;=2.25,F152&gt;=2.5,B152&lt;3.15,A152&lt;7.05,A152&gt;=6.15,D152&gt;=0.8),5.16,IF(AND(H152&lt;11.488,A152&lt;6.6,B152&gt;=3.15,A152&lt;7.05,A152&gt;=6.15,D152&gt;=0.8),6,IF(AND(H152&gt;=14.396,D152&lt;0.25,G152&lt;0.948,D152&lt;0.5,A152&gt;=4.5,H152&gt;=5.245,D152&lt;0.8),1.3,IF(AND(A152&gt;=5.55,D152&gt;=0.25,G152&lt;0.948,D152&lt;0.5,A152&gt;=4.5,H152&gt;=5.245,D152&lt;0.8),1.7,IF(AND(D152&lt;1.85,D152&lt;2.25,F152&gt;=2.5,B152&lt;3.15,A152&lt;7.05,A152&gt;=6.15,D152&gt;=0.8),5.6,IF(AND(G152&lt;0.669,H152&gt;=11.488,A152&lt;6.6,B152&gt;=3.15,A152&lt;7.05,A152&gt;=6.15,D152&gt;=0.8),4.7,IF(AND(G152&gt;=0.669,H152&gt;=11.488,A152&lt;6.6,B152&gt;=3.15,A152&lt;7.05,A152&gt;=6.15,D152&gt;=0.8),5.22,IF(AND(H152&lt;6.543,H152&lt;14.396,D152&lt;0.25,G152&lt;0.948,D152&lt;0.5,A152&gt;=4.5,H152&gt;=5.245,D152&lt;0.8),1.4,IF(AND(A152&lt;4.95,A152&lt;5.55,D152&gt;=0.25,G152&lt;0.948,D152&lt;0.5,A152&gt;=4.5,H152&gt;=5.245,D152&lt;0.8),1.4,IF(AND(A152&gt;=4.95,A152&lt;5.55,D152&gt;=0.25,G152&lt;0.948,D152&lt;0.5,A152&gt;=4.5,H152&gt;=5.245,D152&lt;0.8),1.48,IF(AND(H152&lt;10.667,D152&gt;=1.85,D152&lt;2.25,F152&gt;=2.5,B152&lt;3.15,A152&lt;7.05,A152&gt;=6.15,D152&gt;=0.8),5.25,IF(AND(H152&gt;=10.667,D152&gt;=1.85,D152&lt;2.25,F152&gt;=2.5,B152&lt;3.15,A152&lt;7.05,A152&gt;=6.15,D152&gt;=0.8),5.55,IF(AND(G152&lt;0.063,H152&gt;=6.543,H152&lt;14.396,D152&lt;0.25,G152&lt;0.948,D152&lt;0.5,A152&gt;=4.5,H152&gt;=5.245,D152&lt;0.8),1.4,IF(AND(H152&lt;9.212,G152&gt;=0.063,H152&gt;=6.543,H152&lt;14.396,D152&lt;0.25,G152&lt;0.948,D152&lt;0.5,A152&gt;=4.5,H152&gt;=5.245,D152&lt;0.8),1.475,IF(AND(H152&gt;=9.212,G152&gt;=0.063,H152&gt;=6.543,H152&lt;14.396,D152&lt;0.25,G152&lt;0.948,D152&lt;0.5,A152&gt;=4.5,H152&gt;=5.245,D152&lt;0.8),1.5,"shouldnthappen"))))))))))))))))))))))))))))))))</f>
        <v>5</v>
      </c>
      <c r="AN152" s="1" t="n">
        <f aca="false">IF(AND(D152&lt;0.7,A152&gt;=5.55),1.633,IF(AND(G152&lt;0.38,B152&lt;2.8,A152&lt;5.55),4.3,IF(AND(G152&gt;=0.38,B152&lt;2.8,A152&lt;5.55),3.325,IF(AND(D152&gt;=0.35,B152&gt;=2.8,A152&lt;5.55),1.6,IF(AND(B152&gt;=3.4,A152&lt;4.8,D152&lt;0.35,B152&gt;=2.8,A152&lt;5.55),1,IF(AND(H152&gt;=11.789,A152&lt;5.9,D152&lt;1.55,D152&gt;=0.7,A152&gt;=5.55),4.325,IF(AND(F152&gt;=2.5,A152&gt;=5.9,D152&lt;1.55,D152&gt;=0.7,A152&gt;=5.55),5.05,IF(AND(D152&lt;1.9,A152&gt;=7.25,D152&gt;=1.55,D152&gt;=0.7,A152&gt;=5.55),6.3,IF(AND(D152&gt;=1.9,A152&gt;=7.25,D152&gt;=1.55,D152&gt;=0.7,A152&gt;=5.55),6.4,IF(AND(A152&lt;4.35,B152&lt;3.4,A152&lt;4.8,D152&lt;0.35,B152&gt;=2.8,A152&lt;5.55),1.1,IF(AND(G152&gt;=0.934,B152&lt;3.45,A152&gt;=4.8,D152&lt;0.35,B152&gt;=2.8,A152&lt;5.55),1.7,IF(AND(H152&gt;=14.877,B152&gt;=3.45,A152&gt;=4.8,D152&lt;0.35,B152&gt;=2.8,A152&lt;5.55),1.3,IF(AND(B152&lt;2.6,H152&lt;11.789,A152&lt;5.9,D152&lt;1.55,D152&gt;=0.7,A152&gt;=5.55),3.9,IF(AND(B152&gt;=2.6,H152&lt;11.789,A152&lt;5.9,D152&lt;1.55,D152&gt;=0.7,A152&gt;=5.55),4.26,IF(AND(A152&lt;6.6,F152&lt;2.5,A152&gt;=5.9,D152&lt;1.55,D152&gt;=0.7,A152&gt;=5.55),4.625,IF(AND(A152&gt;=6.6,F152&lt;2.5,A152&gt;=5.9,D152&lt;1.55,D152&gt;=0.7,A152&gt;=5.55),4.475,IF(AND(B152&lt;2.6,D152&lt;2.05,A152&lt;7.25,D152&gt;=1.55,D152&gt;=0.7,A152&gt;=5.55),5.8,IF(AND(G152&gt;=0.743,D152&gt;=2.05,A152&lt;7.25,D152&gt;=1.55,D152&gt;=0.7,A152&gt;=5.55),5.1,IF(AND(G152&lt;0.422,A152&gt;=4.35,B152&lt;3.4,A152&lt;4.8,D152&lt;0.35,B152&gt;=2.8,A152&lt;5.55),1.367,IF(AND(G152&gt;=0.422,A152&gt;=4.35,B152&lt;3.4,A152&lt;4.8,D152&lt;0.35,B152&gt;=2.8,A152&lt;5.55),1.3,IF(AND(A152&lt;5.05,G152&lt;0.934,B152&lt;3.45,A152&gt;=4.8,D152&lt;0.35,B152&gt;=2.8,A152&lt;5.55),1.525,IF(AND(A152&gt;=5.05,G152&lt;0.934,B152&lt;3.45,A152&gt;=4.8,D152&lt;0.35,B152&gt;=2.8,A152&lt;5.55),1.5,IF(AND(G152&gt;=0.585,H152&lt;14.877,B152&gt;=3.45,A152&gt;=4.8,D152&lt;0.35,B152&gt;=2.8,A152&lt;5.55),1.54,IF(AND(G152&gt;=0.537,G152&lt;0.743,D152&gt;=2.05,A152&lt;7.25,D152&gt;=1.55,D152&gt;=0.7,A152&gt;=5.55),5.833,IF(AND(D152&gt;=0.25,G152&lt;0.585,H152&lt;14.877,B152&gt;=3.45,A152&gt;=4.8,D152&lt;0.35,B152&gt;=2.8,A152&lt;5.55),1.367,IF(AND(D152&lt;1.75,H152&lt;13.795,B152&gt;=2.6,D152&lt;2.05,A152&lt;7.25,D152&gt;=1.55,D152&gt;=0.7,A152&gt;=5.55),5.45,IF(AND(B152&lt;2.85,H152&gt;=13.795,B152&gt;=2.6,D152&lt;2.05,A152&lt;7.25,D152&gt;=1.55,D152&gt;=0.7,A152&gt;=5.55),5.1,IF(AND(B152&gt;=2.85,H152&gt;=13.795,B152&gt;=2.6,D152&lt;2.05,A152&lt;7.25,D152&gt;=1.55,D152&gt;=0.7,A152&gt;=5.55),4.82,IF(AND(G152&lt;0.353,G152&lt;0.537,G152&lt;0.743,D152&gt;=2.05,A152&lt;7.25,D152&gt;=1.55,D152&gt;=0.7,A152&gt;=5.55),5.425,IF(AND(G152&gt;=0.353,G152&lt;0.537,G152&lt;0.743,D152&gt;=2.05,A152&lt;7.25,D152&gt;=1.55,D152&gt;=0.7,A152&gt;=5.55),5.62,IF(AND(G152&lt;0.311,D152&lt;0.25,G152&lt;0.585,H152&lt;14.877,B152&gt;=3.45,A152&gt;=4.8,D152&lt;0.35,B152&gt;=2.8,A152&lt;5.55),1.5,IF(AND(G152&gt;=0.311,D152&lt;0.25,G152&lt;0.585,H152&lt;14.877,B152&gt;=3.45,A152&gt;=4.8,D152&lt;0.35,B152&gt;=2.8,A152&lt;5.55),1.4,IF(AND(B152&gt;=3.1,D152&gt;=1.75,H152&lt;13.795,B152&gt;=2.6,D152&lt;2.05,A152&lt;7.25,D152&gt;=1.55,D152&gt;=0.7,A152&gt;=5.55),5.1,IF(AND(B152&lt;2.85,B152&lt;3.1,D152&gt;=1.75,H152&lt;13.795,B152&gt;=2.6,D152&lt;2.05,A152&lt;7.25,D152&gt;=1.55,D152&gt;=0.7,A152&gt;=5.55),5.2,IF(AND(B152&gt;=2.85,B152&lt;3.1,D152&gt;=1.75,H152&lt;13.795,B152&gt;=2.6,D152&lt;2.05,A152&lt;7.25,D152&gt;=1.55,D152&gt;=0.7,A152&gt;=5.55),5.2,"shouldnthappen")))))))))))))))))))))))))))))))))))</f>
        <v>5.2</v>
      </c>
      <c r="AO152" s="1" t="n">
        <f aca="false">IF(AND(H152&gt;=14.529,G152&lt;0.633,D152&lt;0.8),1.3,IF(AND(A152&lt;5.05,G152&gt;=0.633,D152&lt;0.8),1.35,IF(AND(H152&gt;=14.379,H152&lt;14.529,G152&lt;0.633,D152&lt;0.8),1.7,IF(AND(B152&lt;3.35,A152&gt;=5.05,G152&gt;=0.633,D152&lt;0.8),1.7,IF(AND(D152&gt;=1.45,A152&lt;5.95,F152&lt;2.5,D152&gt;=0.8),4.5,IF(AND(D152&lt;1.35,A152&gt;=5.95,F152&lt;2.5,D152&gt;=0.8),4,IF(AND(D152&lt;1.85,G152&gt;=0.845,F152&gt;=2.5,D152&gt;=0.8),4.8,IF(AND(B152&gt;=4.3,H152&lt;14.379,H152&lt;14.529,G152&lt;0.633,D152&lt;0.8),1.5,IF(AND(A152&lt;5.25,B152&gt;=3.35,A152&gt;=5.05,G152&gt;=0.633,D152&lt;0.8),1.55,IF(AND(A152&gt;=5.25,B152&gt;=3.35,A152&gt;=5.05,G152&gt;=0.633,D152&lt;0.8),1.633,IF(AND(A152&lt;5.05,D152&lt;1.45,A152&lt;5.95,F152&lt;2.5,D152&gt;=0.8),3.3,IF(AND(G152&lt;0.293,D152&gt;=1.35,A152&gt;=5.95,F152&lt;2.5,D152&gt;=0.8),5,IF(AND(A152&gt;=6.6,D152&lt;2.05,G152&lt;0.845,F152&gt;=2.5,D152&gt;=0.8),5.8,IF(AND(B152&lt;3.05,D152&gt;=2.05,G152&lt;0.845,F152&gt;=2.5,D152&gt;=0.8),6.15,IF(AND(B152&lt;2.9,D152&gt;=1.85,G152&gt;=0.845,F152&gt;=2.5,D152&gt;=0.8),5.1,IF(AND(B152&gt;=2.9,D152&gt;=1.85,G152&gt;=0.845,F152&gt;=2.5,D152&gt;=0.8),5.2,IF(AND(B152&gt;=3.8,B152&lt;4.3,H152&lt;14.379,H152&lt;14.529,G152&lt;0.633,D152&lt;0.8),1.333,IF(AND(A152&lt;6.25,G152&gt;=0.293,D152&gt;=1.35,A152&gt;=5.95,F152&lt;2.5,D152&gt;=0.8),4.6,IF(AND(H152&lt;10.351,A152&lt;6.6,D152&lt;2.05,G152&lt;0.845,F152&gt;=2.5,D152&gt;=0.8),5.4,IF(AND(G152&gt;=0.364,B152&gt;=3.05,D152&gt;=2.05,G152&lt;0.845,F152&gt;=2.5,D152&gt;=0.8),5.66,IF(AND(G152&gt;=0.447,B152&lt;3.8,B152&lt;4.3,H152&lt;14.379,H152&lt;14.529,G152&lt;0.633,D152&lt;0.8),1.3,IF(AND(H152&lt;6.247,A152&lt;5.65,A152&gt;=5.05,D152&lt;1.45,A152&lt;5.95,F152&lt;2.5,D152&gt;=0.8),4.033,IF(AND(D152&lt;1.25,A152&gt;=5.65,A152&gt;=5.05,D152&lt;1.45,A152&lt;5.95,F152&lt;2.5,D152&gt;=0.8),3.88,IF(AND(D152&gt;=1.25,A152&gt;=5.65,A152&gt;=5.05,D152&lt;1.45,A152&lt;5.95,F152&lt;2.5,D152&gt;=0.8),4.35,IF(AND(B152&lt;2.65,A152&gt;=6.25,G152&gt;=0.293,D152&gt;=1.35,A152&gt;=5.95,F152&lt;2.5,D152&gt;=0.8),4.9,IF(AND(B152&lt;2.75,H152&gt;=10.351,A152&lt;6.6,D152&lt;2.05,G152&lt;0.845,F152&gt;=2.5,D152&gt;=0.8),5.1,IF(AND(B152&gt;=2.75,H152&gt;=10.351,A152&lt;6.6,D152&lt;2.05,G152&lt;0.845,F152&gt;=2.5,D152&gt;=0.8),4.95,IF(AND(B152&lt;3.15,G152&lt;0.364,B152&gt;=3.05,D152&gt;=2.05,G152&lt;0.845,F152&gt;=2.5,D152&gt;=0.8),5.28,IF(AND(B152&gt;=3.15,G152&lt;0.364,B152&gt;=3.05,D152&gt;=2.05,G152&lt;0.845,F152&gt;=2.5,D152&gt;=0.8),5.5,IF(AND(H152&lt;9.212,G152&lt;0.447,B152&lt;3.8,B152&lt;4.3,H152&lt;14.379,H152&lt;14.529,G152&lt;0.633,D152&lt;0.8),1.4,IF(AND(G152&lt;0.356,H152&gt;=6.247,A152&lt;5.65,A152&gt;=5.05,D152&lt;1.45,A152&lt;5.95,F152&lt;2.5,D152&gt;=0.8),4.2,IF(AND(B152&lt;3,B152&gt;=2.65,A152&gt;=6.25,G152&gt;=0.293,D152&gt;=1.35,A152&gt;=5.95,F152&lt;2.5,D152&gt;=0.8),4.6,IF(AND(B152&gt;=3,B152&gt;=2.65,A152&gt;=6.25,G152&gt;=0.293,D152&gt;=1.35,A152&gt;=5.95,F152&lt;2.5,D152&gt;=0.8),4.7,IF(AND(A152&lt;5.05,H152&gt;=9.212,G152&lt;0.447,B152&lt;3.8,B152&lt;4.3,H152&lt;14.379,H152&lt;14.529,G152&lt;0.633,D152&lt;0.8),1.533,IF(AND(A152&gt;=5.05,H152&gt;=9.212,G152&lt;0.447,B152&lt;3.8,B152&lt;4.3,H152&lt;14.379,H152&lt;14.529,G152&lt;0.633,D152&lt;0.8),1.425,IF(AND(A152&lt;5.35,G152&gt;=0.356,H152&gt;=6.247,A152&lt;5.65,A152&gt;=5.05,D152&lt;1.45,A152&lt;5.95,F152&lt;2.5,D152&gt;=0.8),3.9,IF(AND(A152&gt;=5.35,G152&gt;=0.356,H152&gt;=6.247,A152&lt;5.65,A152&gt;=5.05,D152&lt;1.45,A152&lt;5.95,F152&lt;2.5,D152&gt;=0.8),3.72,"shouldnthappen")))))))))))))))))))))))))))))))))))))</f>
        <v>5.4</v>
      </c>
      <c r="AP152" s="1" t="n">
        <f aca="false">IF(AND(F152&gt;=1.5,A152&lt;5.55),3.84,IF(AND(G152&gt;=0.52,A152&lt;4.75,F152&lt;1.5,A152&lt;5.55),1.16,IF(AND(A152&lt;5.65,A152&lt;5.85,D152&lt;1.55,A152&gt;=5.55),4.2,IF(AND(A152&gt;=5.65,A152&lt;5.85,D152&lt;1.55,A152&gt;=5.55),3.167,IF(AND(G152&gt;=0.798,A152&gt;=5.85,D152&lt;1.55,A152&gt;=5.55),4,IF(AND(F152&lt;2.5,H152&lt;14.1,D152&gt;=1.55,A152&gt;=5.55),4.84,IF(AND(A152&lt;7.2,H152&gt;=14.1,D152&gt;=1.55,A152&gt;=5.55),5.633,IF(AND(A152&gt;=7.2,H152&gt;=14.1,D152&gt;=1.55,A152&gt;=5.55),6.6,IF(AND(G152&lt;0.161,G152&lt;0.52,A152&lt;4.75,F152&lt;1.5,A152&lt;5.55),1.5,IF(AND(D152&gt;=0.5,G152&lt;0.676,A152&gt;=4.75,F152&lt;1.5,A152&lt;5.55),1.6,IF(AND(H152&lt;11.016,G152&gt;=0.676,A152&gt;=4.75,F152&lt;1.5,A152&lt;5.55),1.75,IF(AND(G152&lt;0.209,G152&lt;0.798,A152&gt;=5.85,D152&lt;1.55,A152&gt;=5.55),4.5,IF(AND(G152&gt;=0.74,F152&gt;=2.5,H152&lt;14.1,D152&gt;=1.55,A152&gt;=5.55),6.225,IF(AND(B152&lt;2.95,G152&gt;=0.161,G152&lt;0.52,A152&lt;4.75,F152&lt;1.5,A152&lt;5.55),1.4,IF(AND(B152&gt;=2.95,G152&gt;=0.161,G152&lt;0.52,A152&lt;4.75,F152&lt;1.5,A152&lt;5.55),1.34,IF(AND(B152&lt;3.15,D152&lt;0.5,G152&lt;0.676,A152&gt;=4.75,F152&lt;1.5,A152&lt;5.55),1.52,IF(AND(D152&lt;0.25,H152&gt;=11.016,G152&gt;=0.676,A152&gt;=4.75,F152&lt;1.5,A152&lt;5.55),1.567,IF(AND(D152&gt;=0.25,H152&gt;=11.016,G152&gt;=0.676,A152&gt;=4.75,F152&lt;1.5,A152&lt;5.55),1.5,IF(AND(H152&lt;7.47,G152&gt;=0.209,G152&lt;0.798,A152&gt;=5.85,D152&lt;1.55,A152&gt;=5.55),5.05,IF(AND(B152&lt;2.85,G152&lt;0.74,F152&gt;=2.5,H152&lt;14.1,D152&gt;=1.55,A152&gt;=5.55),5.35,IF(AND(B152&lt;3.3,B152&gt;=3.15,D152&lt;0.5,G152&lt;0.676,A152&gt;=4.75,F152&lt;1.5,A152&lt;5.55),1.2,IF(AND(D152&lt;1.45,H152&gt;=7.47,G152&gt;=0.209,G152&lt;0.798,A152&gt;=5.85,D152&lt;1.55,A152&gt;=5.55),4.66,IF(AND(D152&gt;=1.45,H152&gt;=7.47,G152&gt;=0.209,G152&lt;0.798,A152&gt;=5.85,D152&lt;1.55,A152&gt;=5.55),4.64,IF(AND(A152&gt;=7.05,B152&gt;=2.85,G152&lt;0.74,F152&gt;=2.5,H152&lt;14.1,D152&gt;=1.55,A152&gt;=5.55),5.8,IF(AND(B152&gt;=3.25,A152&lt;7.05,B152&gt;=2.85,G152&lt;0.74,F152&gt;=2.5,H152&lt;14.1,D152&gt;=1.55,A152&gt;=5.55),5.7,IF(AND(H152&gt;=13.641,D152&lt;0.25,B152&gt;=3.3,B152&gt;=3.15,D152&lt;0.5,G152&lt;0.676,A152&gt;=4.75,F152&lt;1.5,A152&lt;5.55),1.3,IF(AND(D152&lt;0.35,D152&gt;=0.25,B152&gt;=3.3,B152&gt;=3.15,D152&lt;0.5,G152&lt;0.676,A152&gt;=4.75,F152&lt;1.5,A152&lt;5.55),1.367,IF(AND(D152&gt;=0.35,D152&gt;=0.25,B152&gt;=3.3,B152&gt;=3.15,D152&lt;0.5,G152&lt;0.676,A152&gt;=4.75,F152&lt;1.5,A152&lt;5.55),1.3,IF(AND(A152&lt;6.35,B152&lt;3.25,A152&lt;7.05,B152&gt;=2.85,G152&lt;0.74,F152&gt;=2.5,H152&lt;14.1,D152&gt;=1.55,A152&gt;=5.55),5.6,IF(AND(A152&gt;=6.35,B152&lt;3.25,A152&lt;7.05,B152&gt;=2.85,G152&lt;0.74,F152&gt;=2.5,H152&lt;14.1,D152&gt;=1.55,A152&gt;=5.55),5.325,IF(AND(A152&lt;5.1,H152&lt;13.641,D152&lt;0.25,B152&gt;=3.3,B152&gt;=3.15,D152&lt;0.5,G152&lt;0.676,A152&gt;=4.75,F152&lt;1.5,A152&lt;5.55),1.4,IF(AND(H152&gt;=11.031,A152&gt;=5.1,H152&lt;13.641,D152&lt;0.25,B152&gt;=3.3,B152&gt;=3.15,D152&lt;0.5,G152&lt;0.676,A152&gt;=4.75,F152&lt;1.5,A152&lt;5.55),1.4,IF(AND(A152&lt;5.45,H152&lt;11.031,A152&gt;=5.1,H152&lt;13.641,D152&lt;0.25,B152&gt;=3.3,B152&gt;=3.15,D152&lt;0.5,G152&lt;0.676,A152&gt;=4.75,F152&lt;1.5,A152&lt;5.55),1.5,IF(AND(A152&gt;=5.45,H152&lt;11.031,A152&gt;=5.1,H152&lt;13.641,D152&lt;0.25,B152&gt;=3.3,B152&gt;=3.15,D152&lt;0.5,G152&lt;0.676,A152&gt;=4.75,F152&lt;1.5,A152&lt;5.55),1.4,"shouldnthappen"))))))))))))))))))))))))))))))))))</f>
        <v>6.225</v>
      </c>
      <c r="AQ152" s="1" t="n">
        <f aca="false">IF(AND(H152&lt;6.926,D152&gt;=0.35,F152&lt;1.5),1.9,IF(AND(G152&gt;=0.869,D152&gt;=1.75,F152&gt;=1.5),5.15,IF(AND(A152&lt;4.35,A152&lt;5.05,D152&lt;0.35,F152&lt;1.5),1.1,IF(AND(H152&lt;6.089,A152&gt;=5.05,D152&lt;0.35,F152&lt;1.5),1.7,IF(AND(H152&gt;=13.089,H152&gt;=6.926,D152&gt;=0.35,F152&lt;1.5),1.3,IF(AND(G152&lt;0.695,D152&lt;1.15,D152&lt;1.75,F152&gt;=1.5),3.62,IF(AND(G152&gt;=0.695,D152&lt;1.15,D152&lt;1.75,F152&gt;=1.5),3,IF(AND(G152&gt;=0.585,H152&gt;=6.089,A152&gt;=5.05,D152&lt;0.35,F152&lt;1.5),1.5,IF(AND(H152&lt;9.582,H152&lt;13.089,H152&gt;=6.926,D152&gt;=0.35,F152&lt;1.5),1.5,IF(AND(H152&gt;=9.582,H152&lt;13.089,H152&gt;=6.926,D152&gt;=0.35,F152&lt;1.5),1.6,IF(AND(D152&lt;1.35,H152&lt;9.349,D152&gt;=1.15,D152&lt;1.75,F152&gt;=1.5),3.867,IF(AND(D152&lt;2.05,A152&lt;7.05,G152&lt;0.869,D152&gt;=1.75,F152&gt;=1.5),4.9,IF(AND(B152&gt;=3.3,A152&gt;=7.05,G152&lt;0.869,D152&gt;=1.75,F152&gt;=1.5),6.1,IF(AND(G152&lt;0.347,H152&lt;11.218,A152&gt;=4.35,A152&lt;5.05,D152&lt;0.35,F152&lt;1.5),1.4,IF(AND(G152&gt;=0.347,H152&lt;11.218,A152&gt;=4.35,A152&lt;5.05,D152&lt;0.35,F152&lt;1.5),1.5,IF(AND(G152&gt;=0.265,H152&gt;=11.218,A152&gt;=4.35,A152&lt;5.05,D152&lt;0.35,F152&lt;1.5),1.45,IF(AND(A152&gt;=5.4,G152&lt;0.585,H152&gt;=6.089,A152&gt;=5.05,D152&lt;0.35,F152&lt;1.5),1.35,IF(AND(B152&gt;=2.9,D152&gt;=1.35,H152&lt;9.349,D152&gt;=1.15,D152&lt;1.75,F152&gt;=1.5),4.6,IF(AND(D152&gt;=1.35,A152&lt;6.15,H152&gt;=9.349,D152&gt;=1.15,D152&lt;1.75,F152&gt;=1.5),4.54,IF(AND(H152&lt;10.927,A152&gt;=6.15,H152&gt;=9.349,D152&gt;=1.15,D152&lt;1.75,F152&gt;=1.5),4.3,IF(AND(G152&lt;0.512,D152&gt;=2.05,A152&lt;7.05,G152&lt;0.869,D152&gt;=1.75,F152&gt;=1.5),5.533,IF(AND(G152&gt;=0.512,D152&gt;=2.05,A152&lt;7.05,G152&lt;0.869,D152&gt;=1.75,F152&gt;=1.5),5.88,IF(AND(H152&lt;11.551,B152&lt;3.3,A152&gt;=7.05,G152&lt;0.869,D152&gt;=1.75,F152&gt;=1.5),6.3,IF(AND(G152&lt;0.227,G152&lt;0.265,H152&gt;=11.218,A152&gt;=4.35,A152&lt;5.05,D152&lt;0.35,F152&lt;1.5),1.4,IF(AND(G152&gt;=0.227,G152&lt;0.265,H152&gt;=11.218,A152&gt;=4.35,A152&lt;5.05,D152&lt;0.35,F152&lt;1.5),1.26,IF(AND(H152&lt;11.031,A152&lt;5.4,G152&lt;0.585,H152&gt;=6.089,A152&gt;=5.05,D152&lt;0.35,F152&lt;1.5),1.5,IF(AND(H152&gt;=11.031,A152&lt;5.4,G152&lt;0.585,H152&gt;=6.089,A152&gt;=5.05,D152&lt;0.35,F152&lt;1.5),1.4,IF(AND(A152&lt;5.45,B152&lt;2.9,D152&gt;=1.35,H152&lt;9.349,D152&gt;=1.15,D152&lt;1.75,F152&gt;=1.5),4.5,IF(AND(A152&lt;5.9,D152&lt;1.35,A152&lt;6.15,H152&gt;=9.349,D152&gt;=1.15,D152&lt;1.75,F152&gt;=1.5),4.2,IF(AND(A152&gt;=5.9,D152&lt;1.35,A152&lt;6.15,H152&gt;=9.349,D152&gt;=1.15,D152&lt;1.75,F152&gt;=1.5),4,IF(AND(A152&gt;=6.75,H152&gt;=10.927,A152&gt;=6.15,H152&gt;=9.349,D152&gt;=1.15,D152&lt;1.75,F152&gt;=1.5),4.767,IF(AND(B152&lt;2.9,H152&gt;=11.551,B152&lt;3.3,A152&gt;=7.05,G152&lt;0.869,D152&gt;=1.75,F152&gt;=1.5),6.7,IF(AND(B152&gt;=2.9,H152&gt;=11.551,B152&lt;3.3,A152&gt;=7.05,G152&lt;0.869,D152&gt;=1.75,F152&gt;=1.5),6.6,IF(AND(B152&lt;2.45,A152&gt;=5.45,B152&lt;2.9,D152&gt;=1.35,H152&lt;9.349,D152&gt;=1.15,D152&lt;1.75,F152&gt;=1.5),5,IF(AND(B152&gt;=2.45,A152&gt;=5.45,B152&lt;2.9,D152&gt;=1.35,H152&lt;9.349,D152&gt;=1.15,D152&lt;1.75,F152&gt;=1.5),5.1,IF(AND(H152&lt;11.166,A152&lt;6.75,H152&gt;=10.927,A152&gt;=6.15,H152&gt;=9.349,D152&gt;=1.15,D152&lt;1.75,F152&gt;=1.5),4.9,IF(AND(G152&lt;0.228,H152&gt;=11.166,A152&lt;6.75,H152&gt;=10.927,A152&gt;=6.15,H152&gt;=9.349,D152&gt;=1.15,D152&lt;1.75,F152&gt;=1.5),4.7,IF(AND(H152&lt;13.531,G152&gt;=0.228,H152&gt;=11.166,A152&lt;6.75,H152&gt;=10.927,A152&gt;=6.15,H152&gt;=9.349,D152&gt;=1.15,D152&lt;1.75,F152&gt;=1.5),4.4,IF(AND(H152&gt;=13.531,G152&gt;=0.228,H152&gt;=11.166,A152&lt;6.75,H152&gt;=10.927,A152&gt;=6.15,H152&gt;=9.349,D152&gt;=1.15,D152&lt;1.75,F152&gt;=1.5),4.6,"shouldnthappen")))))))))))))))))))))))))))))))))))))))</f>
        <v>4.9</v>
      </c>
      <c r="AR152" s="1" t="n">
        <f aca="false">IF(AND(G152&gt;=0.93,B152&lt;3.65,F152&lt;1.5),1.7,IF(AND(H152&lt;6.542,B152&gt;=3.65,F152&lt;1.5),1.767,IF(AND(A152&gt;=7.05,D152&gt;=1.55,F152&gt;=1.5),6.3,IF(AND(G152&lt;0.123,H152&gt;=6.542,B152&gt;=3.65,F152&lt;1.5),1.367,IF(AND(A152&lt;5.15,A152&lt;5.65,D152&lt;1.55,F152&gt;=1.5),3.15,IF(AND(A152&lt;4.8,G152&gt;=0.447,G152&lt;0.93,B152&lt;3.65,F152&lt;1.5),1.24,IF(AND(A152&gt;=4.8,G152&gt;=0.447,G152&lt;0.93,B152&lt;3.65,F152&lt;1.5),1.4,IF(AND(G152&lt;0.151,G152&gt;=0.123,H152&gt;=6.542,B152&gt;=3.65,F152&lt;1.5),1.7,IF(AND(G152&gt;=0.151,G152&gt;=0.123,H152&gt;=6.542,B152&gt;=3.65,F152&lt;1.5),1.5,IF(AND(D152&gt;=1.45,A152&gt;=5.15,A152&lt;5.65,D152&lt;1.55,F152&gt;=1.5),4.5,IF(AND(B152&lt;2.65,D152&gt;=1.35,A152&gt;=5.65,D152&lt;1.55,F152&gt;=1.5),4.9,IF(AND(G152&lt;0.527,F152&lt;2.5,A152&lt;7.05,D152&gt;=1.55,F152&gt;=1.5),5.075,IF(AND(G152&gt;=0.527,F152&lt;2.5,A152&lt;7.05,D152&gt;=1.55,F152&gt;=1.5),4.7,IF(AND(A152&lt;4.65,G152&lt;0.265,G152&lt;0.447,G152&lt;0.93,B152&lt;3.65,F152&lt;1.5),1.42,IF(AND(G152&lt;0.3,G152&gt;=0.265,G152&lt;0.447,G152&lt;0.93,B152&lt;3.65,F152&lt;1.5),1.6,IF(AND(G152&gt;=0.3,G152&gt;=0.265,G152&lt;0.447,G152&lt;0.93,B152&lt;3.65,F152&lt;1.5),1.4,IF(AND(G152&lt;0.356,D152&lt;1.45,A152&gt;=5.15,A152&lt;5.65,D152&lt;1.55,F152&gt;=1.5),4.125,IF(AND(D152&lt;1.1,A152&lt;6.2,D152&lt;1.35,A152&gt;=5.65,D152&lt;1.55,F152&gt;=1.5),4.1,IF(AND(D152&gt;=1.1,A152&lt;6.2,D152&lt;1.35,A152&gt;=5.65,D152&lt;1.55,F152&gt;=1.5),4.175,IF(AND(H152&gt;=13.433,A152&gt;=6.2,D152&lt;1.35,A152&gt;=5.65,D152&lt;1.55,F152&gt;=1.5),4.6,IF(AND(G152&lt;0.437,B152&gt;=2.65,D152&gt;=1.35,A152&gt;=5.65,D152&lt;1.55,F152&gt;=1.5),4.625,IF(AND(G152&gt;=0.437,B152&gt;=2.65,D152&gt;=1.35,A152&gt;=5.65,D152&lt;1.55,F152&gt;=1.5),4.75,IF(AND(B152&gt;=3.15,H152&lt;11.146,F152&gt;=2.5,A152&lt;7.05,D152&gt;=1.55,F152&gt;=1.5),5.667,IF(AND(B152&lt;2.65,H152&gt;=11.146,F152&gt;=2.5,A152&lt;7.05,D152&gt;=1.55,F152&gt;=1.5),5.8,IF(AND(B152&lt;3.3,A152&gt;=4.65,G152&lt;0.265,G152&lt;0.447,G152&lt;0.93,B152&lt;3.65,F152&lt;1.5),1.32,IF(AND(B152&gt;=3.3,A152&gt;=4.65,G152&lt;0.265,G152&lt;0.447,G152&lt;0.93,B152&lt;3.65,F152&lt;1.5),1.425,IF(AND(B152&lt;2.8,G152&gt;=0.356,D152&lt;1.45,A152&gt;=5.15,A152&lt;5.65,D152&lt;1.55,F152&gt;=1.5),3.86,IF(AND(B152&gt;=2.8,G152&gt;=0.356,D152&lt;1.45,A152&gt;=5.15,A152&lt;5.65,D152&lt;1.55,F152&gt;=1.5),3.6,IF(AND(B152&lt;2.6,H152&lt;13.433,A152&gt;=6.2,D152&lt;1.35,A152&gt;=5.65,D152&lt;1.55,F152&gt;=1.5),4.4,IF(AND(B152&gt;=2.6,H152&lt;13.433,A152&gt;=6.2,D152&lt;1.35,A152&gt;=5.65,D152&lt;1.55,F152&gt;=1.5),4.3,IF(AND(G152&lt;0.151,B152&lt;3.15,H152&lt;11.146,F152&gt;=2.5,A152&lt;7.05,D152&gt;=1.55,F152&gt;=1.5),5.5,IF(AND(H152&lt;15.52,B152&gt;=2.65,H152&gt;=11.146,F152&gt;=2.5,A152&lt;7.05,D152&gt;=1.55,F152&gt;=1.5),5.4,IF(AND(H152&gt;=15.52,B152&gt;=2.65,H152&gt;=11.146,F152&gt;=2.5,A152&lt;7.05,D152&gt;=1.55,F152&gt;=1.5),5.733,IF(AND(H152&lt;10.74,G152&gt;=0.151,B152&lt;3.15,H152&lt;11.146,F152&gt;=2.5,A152&lt;7.05,D152&gt;=1.55,F152&gt;=1.5),5.12,IF(AND(H152&gt;=10.74,G152&gt;=0.151,B152&lt;3.15,H152&lt;11.146,F152&gt;=2.5,A152&lt;7.05,D152&gt;=1.55,F152&gt;=1.5),4.9,"shouldnthappen")))))))))))))))))))))))))))))))))))</f>
        <v>5.12</v>
      </c>
      <c r="AS152" s="1" t="n">
        <f aca="false">IF(AND(F152&gt;=1.5,A152&lt;5.55),4.18,IF(AND(F152&gt;=2.5,B152&lt;2.75,A152&gt;=5.55),5.38,IF(AND(G152&gt;=0.587,B152&lt;3.75,F152&lt;1.5,A152&lt;5.55),1.48,IF(AND(H152&lt;6.51,B152&gt;=3.75,F152&lt;1.5,A152&lt;5.55),1.9,IF(AND(H152&gt;=6.51,B152&gt;=3.75,F152&lt;1.5,A152&lt;5.55),1.425,IF(AND(G152&gt;=0.868,F152&lt;2.5,B152&lt;2.75,A152&gt;=5.55),4.65,IF(AND(F152&lt;1.5,D152&lt;1.55,B152&gt;=2.75,A152&gt;=5.55),1.7,IF(AND(G152&gt;=0.857,D152&gt;=1.55,B152&gt;=2.75,A152&gt;=5.55),5.033,IF(AND(G152&gt;=0.518,G152&lt;0.587,B152&lt;3.75,F152&lt;1.5,A152&lt;5.55),1,IF(AND(D152&lt;1.05,G152&lt;0.868,F152&lt;2.5,B152&lt;2.75,A152&gt;=5.55),3.5,IF(AND(G152&lt;0.404,D152&gt;=1.05,G152&lt;0.868,F152&lt;2.5,B152&lt;2.75,A152&gt;=5.55),4.2,IF(AND(G152&gt;=0.404,D152&gt;=1.05,G152&lt;0.868,F152&lt;2.5,B152&lt;2.75,A152&gt;=5.55),3.94,IF(AND(F152&lt;2.5,B152&lt;2.95,F152&gt;=1.5,D152&lt;1.55,B152&gt;=2.75,A152&gt;=5.55),4.68,IF(AND(F152&gt;=2.5,B152&lt;2.95,F152&gt;=1.5,D152&lt;1.55,B152&gt;=2.75,A152&gt;=5.55),5.1,IF(AND(H152&lt;10.883,B152&gt;=2.95,F152&gt;=1.5,D152&lt;1.55,B152&gt;=2.75,A152&gt;=5.55),4.15,IF(AND(H152&gt;=10.883,B152&gt;=2.95,F152&gt;=1.5,D152&lt;1.55,B152&gt;=2.75,A152&gt;=5.55),4.5,IF(AND(H152&gt;=14.1,D152&lt;2.05,G152&lt;0.857,D152&gt;=1.55,B152&gt;=2.75,A152&gt;=5.55),6.6,IF(AND(G152&lt;0.063,B152&lt;3.15,G152&lt;0.518,G152&lt;0.587,B152&lt;3.75,F152&lt;1.5,A152&lt;5.55),1.4,IF(AND(G152&gt;=0.063,B152&lt;3.15,G152&lt;0.518,G152&lt;0.587,B152&lt;3.75,F152&lt;1.5,A152&lt;5.55),1.5,IF(AND(H152&gt;=10.563,B152&gt;=3.15,G152&lt;0.518,G152&lt;0.587,B152&lt;3.75,F152&lt;1.5,A152&lt;5.55),1.325,IF(AND(B152&lt;2.95,H152&lt;14.1,D152&lt;2.05,G152&lt;0.857,D152&gt;=1.55,B152&gt;=2.75,A152&gt;=5.55),6.125,IF(AND(A152&lt;6.65,G152&lt;0.364,D152&gt;=2.05,G152&lt;0.857,D152&gt;=1.55,B152&gt;=2.75,A152&gt;=5.55),5.45,IF(AND(G152&gt;=0.774,G152&gt;=0.364,D152&gt;=2.05,G152&lt;0.857,D152&gt;=1.55,B152&gt;=2.75,A152&gt;=5.55),5.4,IF(AND(H152&gt;=9.279,H152&lt;10.563,B152&gt;=3.15,G152&lt;0.518,G152&lt;0.587,B152&lt;3.75,F152&lt;1.5,A152&lt;5.55),1.475,IF(AND(D152&lt;1.65,B152&gt;=2.95,H152&lt;14.1,D152&lt;2.05,G152&lt;0.857,D152&gt;=1.55,B152&gt;=2.75,A152&gt;=5.55),5.8,IF(AND(B152&lt;3.15,A152&gt;=6.65,G152&lt;0.364,D152&gt;=2.05,G152&lt;0.857,D152&gt;=1.55,B152&gt;=2.75,A152&gt;=5.55),5.3,IF(AND(B152&gt;=3.15,A152&gt;=6.65,G152&lt;0.364,D152&gt;=2.05,G152&lt;0.857,D152&gt;=1.55,B152&gt;=2.75,A152&gt;=5.55),5.7,IF(AND(A152&gt;=6.75,G152&lt;0.774,G152&gt;=0.364,D152&gt;=2.05,G152&lt;0.857,D152&gt;=1.55,B152&gt;=2.75,A152&gt;=5.55),5.9,IF(AND(G152&lt;0.417,H152&lt;9.279,H152&lt;10.563,B152&gt;=3.15,G152&lt;0.518,G152&lt;0.587,B152&lt;3.75,F152&lt;1.5,A152&lt;5.55),1.4,IF(AND(G152&gt;=0.417,H152&lt;9.279,H152&lt;10.563,B152&gt;=3.15,G152&lt;0.518,G152&lt;0.587,B152&lt;3.75,F152&lt;1.5,A152&lt;5.55),1.3,IF(AND(A152&lt;6.3,D152&gt;=1.65,B152&gt;=2.95,H152&lt;14.1,D152&lt;2.05,G152&lt;0.857,D152&gt;=1.55,B152&gt;=2.75,A152&gt;=5.55),4.9,IF(AND(A152&gt;=6.3,D152&gt;=1.65,B152&gt;=2.95,H152&lt;14.1,D152&lt;2.05,G152&lt;0.857,D152&gt;=1.55,B152&gt;=2.75,A152&gt;=5.55),5.3,IF(AND(G152&gt;=0.657,A152&lt;6.75,G152&lt;0.774,G152&gt;=0.364,D152&gt;=2.05,G152&lt;0.857,D152&gt;=1.55,B152&gt;=2.75,A152&gt;=5.55),6,IF(AND(B152&lt;3.2,G152&lt;0.657,A152&lt;6.75,G152&lt;0.774,G152&gt;=0.364,D152&gt;=2.05,G152&lt;0.857,D152&gt;=1.55,B152&gt;=2.75,A152&gt;=5.55),5.6,IF(AND(B152&gt;=3.2,G152&lt;0.657,A152&lt;6.75,G152&lt;0.774,G152&gt;=0.364,D152&gt;=2.05,G152&lt;0.857,D152&gt;=1.55,B152&gt;=2.75,A152&gt;=5.55),5.65,"shouldnthappen")))))))))))))))))))))))))))))))))))</f>
        <v>4.9</v>
      </c>
      <c r="AT152" s="1" t="n">
        <f aca="false">IF(AND(H152&gt;=16.284,A152&gt;=5.55),6.533,IF(AND(G152&gt;=0.52,A152&lt;4.85,A152&lt;5.55),1.05,IF(AND(G152&lt;0.227,G152&lt;0.52,A152&lt;4.85,A152&lt;5.55),1.4,IF(AND(G152&gt;=0.227,G152&lt;0.52,A152&lt;4.85,A152&lt;5.55),1.3,IF(AND(D152&gt;=0.45,F152&lt;1.5,A152&gt;=4.85,A152&lt;5.55),1.667,IF(AND(B152&gt;=2.75,F152&gt;=1.5,A152&gt;=4.85,A152&lt;5.55),4.5,IF(AND(F152&lt;2.5,B152&gt;=3.15,H152&lt;16.284,A152&gt;=5.55),4.7,IF(AND(G152&gt;=0.934,D152&lt;0.45,F152&lt;1.5,A152&gt;=4.85,A152&lt;5.55),1.7,IF(AND(D152&gt;=1.2,B152&lt;2.75,F152&gt;=1.5,A152&gt;=4.85,A152&lt;5.55),4.25,IF(AND(G152&gt;=0.774,F152&gt;=2.5,B152&gt;=3.15,H152&lt;16.284,A152&gt;=5.55),5.4,IF(AND(B152&lt;3.1,G152&lt;0.934,D152&lt;0.45,F152&lt;1.5,A152&gt;=4.85,A152&lt;5.55),1.6,IF(AND(D152&lt;1.05,D152&lt;1.2,B152&lt;2.75,F152&gt;=1.5,A152&gt;=4.85,A152&lt;5.55),3.433,IF(AND(D152&gt;=1.05,D152&lt;1.2,B152&lt;2.75,F152&gt;=1.5,A152&gt;=4.85,A152&lt;5.55),3.267,IF(AND(H152&lt;8.486,D152&lt;1.35,F152&lt;2.5,B152&lt;3.15,H152&lt;16.284,A152&gt;=5.55),3.85,IF(AND(D152&gt;=1.55,D152&gt;=1.35,F152&lt;2.5,B152&lt;3.15,H152&lt;16.284,A152&gt;=5.55),5.1,IF(AND(H152&lt;10.464,A152&lt;6.35,F152&gt;=2.5,B152&lt;3.15,H152&lt;16.284,A152&gt;=5.55),5.08,IF(AND(H152&gt;=10.464,A152&lt;6.35,F152&gt;=2.5,B152&lt;3.15,H152&lt;16.284,A152&gt;=5.55),4.9,IF(AND(D152&lt;1.85,A152&gt;=6.35,F152&gt;=2.5,B152&lt;3.15,H152&lt;16.284,A152&gt;=5.55),5.8,IF(AND(H152&gt;=10.393,G152&lt;0.774,F152&gt;=2.5,B152&gt;=3.15,H152&lt;16.284,A152&gt;=5.55),5.425,IF(AND(B152&lt;2.6,H152&gt;=8.486,D152&lt;1.35,F152&lt;2.5,B152&lt;3.15,H152&lt;16.284,A152&gt;=5.55),3.9,IF(AND(G152&gt;=0.567,D152&lt;1.55,D152&gt;=1.35,F152&lt;2.5,B152&lt;3.15,H152&lt;16.284,A152&gt;=5.55),4.4,IF(AND(B152&lt;3.25,H152&lt;10.393,G152&lt;0.774,F152&gt;=2.5,B152&gt;=3.15,H152&lt;16.284,A152&gt;=5.55),5.7,IF(AND(B152&gt;=3.25,H152&lt;10.393,G152&lt;0.774,F152&gt;=2.5,B152&gt;=3.15,H152&lt;16.284,A152&gt;=5.55),5.98,IF(AND(G152&lt;0.079,G152&lt;0.338,B152&gt;=3.1,G152&lt;0.934,D152&lt;0.45,F152&lt;1.5,A152&gt;=4.85,A152&lt;5.55),1.425,IF(AND(B152&lt;3.35,G152&gt;=0.338,B152&gt;=3.1,G152&lt;0.934,D152&lt;0.45,F152&lt;1.5,A152&gt;=4.85,A152&lt;5.55),1.4,IF(AND(G152&lt;0.404,B152&gt;=2.6,H152&gt;=8.486,D152&lt;1.35,F152&lt;2.5,B152&lt;3.15,H152&lt;16.284,A152&gt;=5.55),4.3,IF(AND(G152&gt;=0.404,B152&gt;=2.6,H152&gt;=8.486,D152&lt;1.35,F152&lt;2.5,B152&lt;3.15,H152&lt;16.284,A152&gt;=5.55),4.025,IF(AND(B152&gt;=3.05,G152&lt;0.567,D152&lt;1.55,D152&gt;=1.35,F152&lt;2.5,B152&lt;3.15,H152&lt;16.284,A152&gt;=5.55),4.7,IF(AND(A152&lt;6.45,H152&lt;10.667,D152&gt;=1.85,A152&gt;=6.35,F152&gt;=2.5,B152&lt;3.15,H152&lt;16.284,A152&gt;=5.55),5.3,IF(AND(A152&gt;=6.45,H152&lt;10.667,D152&gt;=1.85,A152&gt;=6.35,F152&gt;=2.5,B152&lt;3.15,H152&lt;16.284,A152&gt;=5.55),5.167,IF(AND(B152&lt;2.95,H152&gt;=10.667,D152&gt;=1.85,A152&gt;=6.35,F152&gt;=2.5,B152&lt;3.15,H152&lt;16.284,A152&gt;=5.55),5.6,IF(AND(B152&gt;=2.95,H152&gt;=10.667,D152&gt;=1.85,A152&gt;=6.35,F152&gt;=2.5,B152&lt;3.15,H152&lt;16.284,A152&gt;=5.55),5.5,IF(AND(H152&lt;10.325,G152&gt;=0.079,G152&lt;0.338,B152&gt;=3.1,G152&lt;0.934,D152&lt;0.45,F152&lt;1.5,A152&gt;=4.85,A152&lt;5.55),1.5,IF(AND(G152&lt;0.385,B152&gt;=3.35,G152&gt;=0.338,B152&gt;=3.1,G152&lt;0.934,D152&lt;0.45,F152&lt;1.5,A152&gt;=4.85,A152&lt;5.55),1.5,IF(AND(G152&gt;=0.385,B152&gt;=3.35,G152&gt;=0.338,B152&gt;=3.1,G152&lt;0.934,D152&lt;0.45,F152&lt;1.5,A152&gt;=4.85,A152&lt;5.55),1.42,IF(AND(B152&lt;2.5,B152&lt;3.05,G152&lt;0.567,D152&lt;1.55,D152&gt;=1.35,F152&lt;2.5,B152&lt;3.15,H152&lt;16.284,A152&gt;=5.55),4.5,IF(AND(B152&gt;=2.5,B152&lt;3.05,G152&lt;0.567,D152&lt;1.55,D152&gt;=1.35,F152&lt;2.5,B152&lt;3.15,H152&lt;16.284,A152&gt;=5.55),4.56,IF(AND(H152&lt;12.506,H152&gt;=10.325,G152&gt;=0.079,G152&lt;0.338,B152&gt;=3.1,G152&lt;0.934,D152&lt;0.45,F152&lt;1.5,A152&gt;=4.85,A152&lt;5.55),1.2,IF(AND(H152&gt;=12.506,H152&gt;=10.325,G152&gt;=0.079,G152&lt;0.338,B152&gt;=3.1,G152&lt;0.934,D152&lt;0.45,F152&lt;1.5,A152&gt;=4.85,A152&lt;5.55),1.3,"shouldnthappen")))))))))))))))))))))))))))))))))))))))</f>
        <v>5.08</v>
      </c>
      <c r="AU152" s="1" t="n">
        <f aca="false">IF(AND(G152&gt;=0.52,B152&lt;3.05,F152&lt;1.5),1.1,IF(AND(G152&lt;0.35,G152&lt;0.52,B152&lt;3.05,F152&lt;1.5),1.4,IF(AND(G152&gt;=0.35,G152&lt;0.52,B152&lt;3.05,F152&lt;1.5),1.3,IF(AND(G152&gt;=0.227,G152&lt;0.347,B152&gt;=3.05,F152&lt;1.5),1.32,IF(AND(H152&lt;6.417,G152&gt;=0.347,B152&gt;=3.05,F152&lt;1.5),1.7,IF(AND(A152&gt;=7.25,A152&gt;=6.6,F152&gt;=2.5,F152&gt;=1.5),6.35,IF(AND(G152&lt;0.11,G152&lt;0.227,G152&lt;0.347,B152&gt;=3.05,F152&lt;1.5),1.333,IF(AND(H152&lt;9.441,H152&gt;=6.417,G152&gt;=0.347,B152&gt;=3.05,F152&lt;1.5),1.425,IF(AND(B152&lt;2.75,G152&lt;0.451,H152&lt;10.266,F152&lt;2.5,F152&gt;=1.5),4,IF(AND(B152&gt;=2.75,G152&lt;0.451,H152&lt;10.266,F152&lt;2.5,F152&gt;=1.5),4.433,IF(AND(G152&gt;=0.865,G152&gt;=0.451,H152&lt;10.266,F152&lt;2.5,F152&gt;=1.5),4.2,IF(AND(B152&lt;2.45,H152&lt;13.665,H152&gt;=10.266,F152&lt;2.5,F152&gt;=1.5),3.7,IF(AND(G152&lt;0.302,H152&gt;=13.665,H152&gt;=10.266,F152&lt;2.5,F152&gt;=1.5),5,IF(AND(B152&lt;2.9,A152&lt;6.1,A152&lt;6.6,F152&gt;=2.5,F152&gt;=1.5),5.06,IF(AND(B152&gt;=2.9,A152&lt;6.1,A152&lt;6.6,F152&gt;=2.5,F152&gt;=1.5),4.8,IF(AND(B152&lt;3.05,A152&gt;=6.1,A152&lt;6.6,F152&gt;=2.5,F152&gt;=1.5),5.6,IF(AND(B152&gt;=3.05,A152&gt;=6.1,A152&lt;6.6,F152&gt;=2.5,F152&gt;=1.5),5.267,IF(AND(H152&gt;=14.564,A152&lt;7.25,A152&gt;=6.6,F152&gt;=2.5,F152&gt;=1.5),5.6,IF(AND(H152&gt;=14.309,G152&gt;=0.11,G152&lt;0.227,G152&lt;0.347,B152&gt;=3.05,F152&lt;1.5),1.7,IF(AND(D152&lt;0.4,H152&gt;=9.441,H152&gt;=6.417,G152&gt;=0.347,B152&gt;=3.05,F152&lt;1.5),1.5,IF(AND(D152&gt;=0.4,H152&gt;=9.441,H152&gt;=6.417,G152&gt;=0.347,B152&gt;=3.05,F152&lt;1.5),1.633,IF(AND(A152&lt;5.35,G152&lt;0.865,G152&gt;=0.451,H152&lt;10.266,F152&lt;2.5,F152&gt;=1.5),3.15,IF(AND(D152&lt;1.45,G152&gt;=0.302,H152&gt;=13.665,H152&gt;=10.266,F152&lt;2.5,F152&gt;=1.5),4.74,IF(AND(D152&gt;=1.45,G152&gt;=0.302,H152&gt;=13.665,H152&gt;=10.266,F152&lt;2.5,F152&gt;=1.5),4.567,IF(AND(H152&lt;8.836,H152&lt;14.564,A152&lt;7.25,A152&gt;=6.6,F152&gt;=2.5,F152&gt;=1.5),5.7,IF(AND(H152&gt;=8.836,H152&lt;14.564,A152&lt;7.25,A152&gt;=6.6,F152&gt;=2.5,F152&gt;=1.5),5.9,IF(AND(H152&lt;11.53,H152&lt;14.309,G152&gt;=0.11,G152&lt;0.227,G152&lt;0.347,B152&gt;=3.05,F152&lt;1.5),1.5,IF(AND(H152&gt;=11.53,H152&lt;14.309,G152&gt;=0.11,G152&lt;0.227,G152&lt;0.347,B152&gt;=3.05,F152&lt;1.5),1.467,IF(AND(H152&lt;9.386,A152&gt;=5.35,G152&lt;0.865,G152&gt;=0.451,H152&lt;10.266,F152&lt;2.5,F152&gt;=1.5),3.56,IF(AND(H152&gt;=9.386,A152&gt;=5.35,G152&lt;0.865,G152&gt;=0.451,H152&lt;10.266,F152&lt;2.5,F152&gt;=1.5),4.2,IF(AND(H152&lt;11.036,D152&lt;1.45,B152&gt;=2.45,H152&lt;13.665,H152&gt;=10.266,F152&lt;2.5,F152&gt;=1.5),4.45,IF(AND(H152&gt;=11.036,D152&lt;1.45,B152&gt;=2.45,H152&lt;13.665,H152&gt;=10.266,F152&lt;2.5,F152&gt;=1.5),4.1,IF(AND(G152&gt;=0.585,D152&gt;=1.45,B152&gt;=2.45,H152&lt;13.665,H152&gt;=10.266,F152&lt;2.5,F152&gt;=1.5),4.9,IF(AND(H152&lt;11.743,G152&lt;0.585,D152&gt;=1.45,B152&gt;=2.45,H152&lt;13.665,H152&gt;=10.266,F152&lt;2.5,F152&gt;=1.5),4.7,IF(AND(H152&gt;=11.743,G152&lt;0.585,D152&gt;=1.45,B152&gt;=2.45,H152&lt;13.665,H152&gt;=10.266,F152&lt;2.5,F152&gt;=1.5),4.5,"shouldnthappen")))))))))))))))))))))))))))))))))))</f>
        <v>4.8</v>
      </c>
      <c r="AV152" s="1" t="n">
        <f aca="false">IF(AND(G152&gt;=0.356,F152&gt;=1.5,A152&lt;5.75),3.52,IF(AND(A152&lt;7.25,A152&gt;=7.1,A152&gt;=5.75),5.875,IF(AND(A152&gt;=7.25,A152&gt;=7.1,A152&gt;=5.75),6.5,IF(AND(D152&gt;=0.35,G152&gt;=0.586,F152&lt;1.5,A152&lt;5.75),1.8,IF(AND(D152&lt;1.4,G152&lt;0.356,F152&gt;=1.5,A152&lt;5.75),4.2,IF(AND(D152&gt;=1.4,G152&lt;0.356,F152&gt;=1.5,A152&lt;5.75),4.5,IF(AND(H152&gt;=11.218,A152&lt;5.05,G152&lt;0.586,F152&lt;1.5,A152&lt;5.75),1.225,IF(AND(G152&gt;=0.253,A152&gt;=5.05,G152&lt;0.586,F152&lt;1.5,A152&lt;5.75),1.3,IF(AND(B152&gt;=3.75,D152&lt;0.35,G152&gt;=0.586,F152&lt;1.5,A152&lt;5.75),1.567,IF(AND(B152&lt;2.85,D152&lt;1.35,D152&lt;1.65,A152&lt;7.1,A152&gt;=5.75),4.26,IF(AND(B152&gt;=2.85,D152&lt;1.35,D152&lt;1.65,A152&lt;7.1,A152&gt;=5.75),4.45,IF(AND(A152&lt;6.05,H152&lt;12.921,D152&gt;=1.65,A152&lt;7.1,A152&gt;=5.75),5.1,IF(AND(H152&gt;=15.338,H152&gt;=12.921,D152&gt;=1.65,A152&lt;7.1,A152&gt;=5.75),5.55,IF(AND(G152&lt;0.418,H152&lt;11.218,A152&lt;5.05,G152&lt;0.586,F152&lt;1.5,A152&lt;5.75),1.42,IF(AND(G152&gt;=0.418,H152&lt;11.218,A152&lt;5.05,G152&lt;0.586,F152&lt;1.5,A152&lt;5.75),1.3,IF(AND(H152&gt;=13.321,G152&lt;0.253,A152&gt;=5.05,G152&lt;0.586,F152&lt;1.5,A152&lt;5.75),1.7,IF(AND(H152&lt;6.089,B152&lt;3.75,D152&lt;0.35,G152&gt;=0.586,F152&lt;1.5,A152&lt;5.75),1.7,IF(AND(H152&gt;=6.089,B152&lt;3.75,D152&lt;0.35,G152&gt;=0.586,F152&lt;1.5,A152&lt;5.75),1.5,IF(AND(B152&lt;2.9,D152&lt;1.45,D152&gt;=1.35,D152&lt;1.65,A152&lt;7.1,A152&gt;=5.75),4.8,IF(AND(B152&gt;=2.9,D152&lt;1.45,D152&gt;=1.35,D152&lt;1.65,A152&lt;7.1,A152&gt;=5.75),4.475,IF(AND(B152&lt;2.5,D152&gt;=1.45,D152&gt;=1.35,D152&lt;1.65,A152&lt;7.1,A152&gt;=5.75),4.5,IF(AND(H152&lt;8.884,A152&gt;=6.05,H152&lt;12.921,D152&gt;=1.65,A152&lt;7.1,A152&gt;=5.75),5.4,IF(AND(A152&lt;6.3,H152&lt;15.338,H152&gt;=12.921,D152&gt;=1.65,A152&lt;7.1,A152&gt;=5.75),4.967,IF(AND(A152&gt;=6.3,H152&lt;15.338,H152&gt;=12.921,D152&gt;=1.65,A152&lt;7.1,A152&gt;=5.75),5.133,IF(AND(H152&lt;10.826,H152&lt;13.321,G152&lt;0.253,A152&gt;=5.05,G152&lt;0.586,F152&lt;1.5,A152&lt;5.75),1.5,IF(AND(H152&gt;=10.826,H152&lt;13.321,G152&lt;0.253,A152&gt;=5.05,G152&lt;0.586,F152&lt;1.5,A152&lt;5.75),1.4,IF(AND(H152&lt;7.47,B152&gt;=2.5,D152&gt;=1.45,D152&gt;=1.35,D152&lt;1.65,A152&lt;7.1,A152&gt;=5.75),5.1,IF(AND(H152&gt;=7.47,B152&gt;=2.5,D152&gt;=1.45,D152&gt;=1.35,D152&lt;1.65,A152&lt;7.1,A152&gt;=5.75),4.725,IF(AND(H152&lt;9.637,H152&gt;=8.884,A152&gt;=6.05,H152&lt;12.921,D152&gt;=1.65,A152&lt;7.1,A152&gt;=5.75),5.9,IF(AND(B152&lt;2.6,H152&gt;=9.637,H152&gt;=8.884,A152&gt;=6.05,H152&lt;12.921,D152&gt;=1.65,A152&lt;7.1,A152&gt;=5.75),5.8,IF(AND(B152&lt;2.75,B152&gt;=2.6,H152&gt;=9.637,H152&gt;=8.884,A152&gt;=6.05,H152&lt;12.921,D152&gt;=1.65,A152&lt;7.1,A152&gt;=5.75),5.3,IF(AND(D152&lt;2.25,B152&gt;=2.75,B152&gt;=2.6,H152&gt;=9.637,H152&gt;=8.884,A152&gt;=6.05,H152&lt;12.921,D152&gt;=1.65,A152&lt;7.1,A152&gt;=5.75),5.6,IF(AND(D152&gt;=2.25,B152&gt;=2.75,B152&gt;=2.6,H152&gt;=9.637,H152&gt;=8.884,A152&gt;=6.05,H152&lt;12.921,D152&gt;=1.65,A152&lt;7.1,A152&gt;=5.75),5.5,"shouldnthappen")))))))))))))))))))))))))))))))))</f>
        <v>5.1</v>
      </c>
      <c r="AW152" s="1" t="n">
        <f aca="false">IF(AND(G152&gt;=0.905,F152&lt;1.5),1.767,IF(AND(H152&gt;=16.674,F152&gt;=1.5),6.55,IF(AND(A152&lt;4.35,H152&lt;14.344,G152&lt;0.905,F152&lt;1.5),1.1,IF(AND(B152&lt;3.65,H152&gt;=14.344,G152&lt;0.905,F152&lt;1.5),1.5,IF(AND(B152&gt;=3.65,H152&gt;=14.344,G152&lt;0.905,F152&lt;1.5),1.65,IF(AND(B152&lt;2.6,F152&gt;=2.5,H152&lt;16.674,F152&gt;=1.5),4.5,IF(AND(D152&gt;=0.45,A152&gt;=4.35,H152&lt;14.344,G152&lt;0.905,F152&lt;1.5),1.65,IF(AND(D152&lt;1.15,A152&lt;5.9,F152&lt;2.5,H152&lt;16.674,F152&gt;=1.5),3.56,IF(AND(B152&lt;2.75,A152&gt;=5.9,F152&lt;2.5,H152&lt;16.674,F152&gt;=1.5),5,IF(AND(H152&lt;13.531,B152&gt;=2.75,A152&gt;=5.9,F152&lt;2.5,H152&lt;16.674,F152&gt;=1.5),4.333,IF(AND(B152&lt;3.2,G152&gt;=0.669,B152&gt;=2.6,F152&gt;=2.5,H152&lt;16.674,F152&gt;=1.5),5.08,IF(AND(B152&gt;=3.2,G152&gt;=0.669,B152&gt;=2.6,F152&gt;=2.5,H152&lt;16.674,F152&gt;=1.5),5.4,IF(AND(B152&lt;3.15,A152&lt;5.05,D152&lt;0.45,A152&gt;=4.35,H152&lt;14.344,G152&lt;0.905,F152&lt;1.5),1.45,IF(AND(A152&gt;=5.55,A152&gt;=5.05,D152&lt;0.45,A152&gt;=4.35,H152&lt;14.344,G152&lt;0.905,F152&lt;1.5),1.5,IF(AND(A152&lt;5.55,A152&lt;5.65,D152&gt;=1.15,A152&lt;5.9,F152&lt;2.5,H152&lt;16.674,F152&gt;=1.5),3.95,IF(AND(A152&gt;=5.55,A152&lt;5.65,D152&gt;=1.15,A152&lt;5.9,F152&lt;2.5,H152&lt;16.674,F152&gt;=1.5),3.82,IF(AND(G152&lt;0.39,A152&gt;=5.65,D152&gt;=1.15,A152&lt;5.9,F152&lt;2.5,H152&lt;16.674,F152&gt;=1.5),4.35,IF(AND(G152&gt;=0.39,A152&gt;=5.65,D152&gt;=1.15,A152&lt;5.9,F152&lt;2.5,H152&lt;16.674,F152&gt;=1.5),3.95,IF(AND(G152&lt;0.466,H152&gt;=13.531,B152&gt;=2.75,A152&gt;=5.9,F152&lt;2.5,H152&lt;16.674,F152&gt;=1.5),4.8,IF(AND(G152&gt;=0.466,H152&gt;=13.531,B152&gt;=2.75,A152&gt;=5.9,F152&lt;2.5,H152&lt;16.674,F152&gt;=1.5),4.7,IF(AND(H152&lt;10.144,D152&lt;2.05,G152&lt;0.669,B152&gt;=2.6,F152&gt;=2.5,H152&lt;16.674,F152&gt;=1.5),5.3,IF(AND(H152&gt;=10.144,D152&lt;2.05,G152&lt;0.669,B152&gt;=2.6,F152&gt;=2.5,H152&lt;16.674,F152&gt;=1.5),5.133,IF(AND(D152&gt;=2.45,D152&gt;=2.05,G152&lt;0.669,B152&gt;=2.6,F152&gt;=2.5,H152&lt;16.674,F152&gt;=1.5),5.9,IF(AND(B152&lt;3.25,B152&gt;=3.15,A152&lt;5.05,D152&lt;0.45,A152&gt;=4.35,H152&lt;14.344,G152&lt;0.905,F152&lt;1.5),1.2,IF(AND(B152&gt;=3.25,B152&gt;=3.15,A152&lt;5.05,D152&lt;0.45,A152&gt;=4.35,H152&lt;14.344,G152&lt;0.905,F152&lt;1.5),1.36,IF(AND(B152&gt;=3.8,A152&lt;5.55,A152&gt;=5.05,D152&lt;0.45,A152&gt;=4.35,H152&lt;14.344,G152&lt;0.905,F152&lt;1.5),1.3,IF(AND(G152&lt;0.05,B152&lt;3.8,A152&lt;5.55,A152&gt;=5.05,D152&lt;0.45,A152&gt;=4.35,H152&lt;14.344,G152&lt;0.905,F152&lt;1.5),1.4,IF(AND(G152&lt;0.107,G152&lt;0.395,D152&lt;2.45,D152&gt;=2.05,G152&lt;0.669,B152&gt;=2.6,F152&gt;=2.5,H152&lt;16.674,F152&gt;=1.5),5.667,IF(AND(G152&lt;0.537,G152&gt;=0.395,D152&lt;2.45,D152&gt;=2.05,G152&lt;0.669,B152&gt;=2.6,F152&gt;=2.5,H152&lt;16.674,F152&gt;=1.5),5.6,IF(AND(G152&gt;=0.537,G152&gt;=0.395,D152&lt;2.45,D152&gt;=2.05,G152&lt;0.669,B152&gt;=2.6,F152&gt;=2.5,H152&lt;16.674,F152&gt;=1.5),5.775,IF(AND(B152&lt;3.6,G152&gt;=0.05,B152&lt;3.8,A152&lt;5.55,A152&gt;=5.05,D152&lt;0.45,A152&gt;=4.35,H152&lt;14.344,G152&lt;0.905,F152&lt;1.5),1.475,IF(AND(B152&gt;=3.6,G152&gt;=0.05,B152&lt;3.8,A152&lt;5.55,A152&gt;=5.05,D152&lt;0.45,A152&gt;=4.35,H152&lt;14.344,G152&lt;0.905,F152&lt;1.5),1.5,IF(AND(G152&lt;0.312,G152&gt;=0.107,G152&lt;0.395,D152&lt;2.45,D152&gt;=2.05,G152&lt;0.669,B152&gt;=2.6,F152&gt;=2.5,H152&lt;16.674,F152&gt;=1.5),5.18,IF(AND(G152&gt;=0.312,G152&gt;=0.107,G152&lt;0.395,D152&lt;2.45,D152&gt;=2.05,G152&lt;0.669,B152&gt;=2.6,F152&gt;=2.5,H152&lt;16.674,F152&gt;=1.5),5.4,"shouldnthappen"))))))))))))))))))))))))))))))))))</f>
        <v>5.08</v>
      </c>
      <c r="AX152" s="1" t="n">
        <f aca="false">IF(AND(D152&gt;=1.3,B152&gt;=3.45),6.25,IF(AND(B152&lt;2.75,A152&lt;5.25,B152&lt;3.45),3.9,IF(AND(D152&lt;0.25,D152&lt;1.3,B152&gt;=3.45),1.16,IF(AND(A152&gt;=5.05,B152&gt;=2.75,A152&lt;5.25,B152&lt;3.45),1.7,IF(AND(D152&lt;0.7,F152&lt;2.5,A152&gt;=5.25,B152&lt;3.45),1.5,IF(AND(H152&gt;=16.284,F152&gt;=2.5,A152&gt;=5.25,B152&lt;3.45),6.6,IF(AND(G152&lt;0.123,D152&gt;=0.25,D152&lt;1.3,B152&gt;=3.45),1.3,IF(AND(A152&lt;4.5,A152&lt;5.05,B152&gt;=2.75,A152&lt;5.25,B152&lt;3.45),1.3,IF(AND(A152&lt;5.05,G152&gt;=0.123,D152&gt;=0.25,D152&lt;1.3,B152&gt;=3.45),1.6,IF(AND(B152&lt;3.15,A152&gt;=4.5,A152&lt;5.05,B152&gt;=2.75,A152&lt;5.25,B152&lt;3.45),1.54,IF(AND(B152&gt;=3.15,A152&gt;=4.5,A152&lt;5.05,B152&gt;=2.75,A152&lt;5.25,B152&lt;3.45),1.35,IF(AND(D152&gt;=1.4,A152&lt;5.9,D152&gt;=0.7,F152&lt;2.5,A152&gt;=5.25,B152&lt;3.45),4.5,IF(AND(D152&gt;=1.55,A152&gt;=5.9,D152&gt;=0.7,F152&lt;2.5,A152&gt;=5.25,B152&lt;3.45),4.95,IF(AND(G152&gt;=0.682,D152&gt;=2.05,H152&lt;16.284,F152&gt;=2.5,A152&gt;=5.25,B152&lt;3.45),5.26,IF(AND(A152&lt;5.4,A152&gt;=5.05,G152&gt;=0.123,D152&gt;=0.25,D152&lt;1.3,B152&gt;=3.45),1.64,IF(AND(A152&gt;=5.4,A152&gt;=5.05,G152&gt;=0.123,D152&gt;=0.25,D152&lt;1.3,B152&gt;=3.45),1.6,IF(AND(G152&lt;0.372,D152&lt;1.4,A152&lt;5.9,D152&gt;=0.7,F152&lt;2.5,A152&gt;=5.25,B152&lt;3.45),4.175,IF(AND(D152&lt;1.35,D152&lt;1.55,A152&gt;=5.9,D152&gt;=0.7,F152&lt;2.5,A152&gt;=5.25,B152&lt;3.45),4.2,IF(AND(B152&lt;2.35,G152&lt;0.596,D152&lt;2.05,H152&lt;16.284,F152&gt;=2.5,A152&gt;=5.25,B152&lt;3.45),5,IF(AND(G152&gt;=0.888,G152&gt;=0.596,D152&lt;2.05,H152&lt;16.284,F152&gt;=2.5,A152&gt;=5.25,B152&lt;3.45),4.8,IF(AND(A152&gt;=6.85,G152&lt;0.682,D152&gt;=2.05,H152&lt;16.284,F152&gt;=2.5,A152&gt;=5.25,B152&lt;3.45),5.4,IF(AND(A152&gt;=5.75,G152&gt;=0.372,D152&lt;1.4,A152&lt;5.9,D152&gt;=0.7,F152&lt;2.5,A152&gt;=5.25,B152&lt;3.45),3.933,IF(AND(A152&gt;=6.75,D152&gt;=1.35,D152&lt;1.55,A152&gt;=5.9,D152&gt;=0.7,F152&lt;2.5,A152&gt;=5.25,B152&lt;3.45),4.8,IF(AND(H152&lt;11.084,B152&gt;=2.35,G152&lt;0.596,D152&lt;2.05,H152&lt;16.284,F152&gt;=2.5,A152&gt;=5.25,B152&lt;3.45),5.3,IF(AND(H152&lt;8.435,G152&lt;0.888,G152&gt;=0.596,D152&lt;2.05,H152&lt;16.284,F152&gt;=2.5,A152&gt;=5.25,B152&lt;3.45),5.1,IF(AND(H152&gt;=8.435,G152&lt;0.888,G152&gt;=0.596,D152&lt;2.05,H152&lt;16.284,F152&gt;=2.5,A152&gt;=5.25,B152&lt;3.45),4.94,IF(AND(B152&lt;3.15,A152&lt;6.85,G152&lt;0.682,D152&gt;=2.05,H152&lt;16.284,F152&gt;=2.5,A152&gt;=5.25,B152&lt;3.45),5.6,IF(AND(B152&gt;=3.15,A152&lt;6.85,G152&lt;0.682,D152&gt;=2.05,H152&lt;16.284,F152&gt;=2.5,A152&gt;=5.25,B152&lt;3.45),5.74,IF(AND(G152&lt;0.572,A152&lt;5.75,G152&gt;=0.372,D152&lt;1.4,A152&lt;5.9,D152&gt;=0.7,F152&lt;2.5,A152&gt;=5.25,B152&lt;3.45),3.7,IF(AND(D152&lt;1.45,A152&lt;6.75,D152&gt;=1.35,D152&lt;1.55,A152&gt;=5.9,D152&gt;=0.7,F152&lt;2.5,A152&gt;=5.25,B152&lt;3.45),4.46,IF(AND(D152&gt;=1.45,A152&lt;6.75,D152&gt;=1.35,D152&lt;1.55,A152&gt;=5.9,D152&gt;=0.7,F152&lt;2.5,A152&gt;=5.25,B152&lt;3.45),4.567,IF(AND(H152&lt;12.532,H152&gt;=11.084,B152&gt;=2.35,G152&lt;0.596,D152&lt;2.05,H152&lt;16.284,F152&gt;=2.5,A152&gt;=5.25,B152&lt;3.45),5.8,IF(AND(H152&gt;=12.532,H152&gt;=11.084,B152&gt;=2.35,G152&lt;0.596,D152&lt;2.05,H152&lt;16.284,F152&gt;=2.5,A152&gt;=5.25,B152&lt;3.45),5.667,IF(AND(A152&gt;=5.65,G152&gt;=0.572,A152&lt;5.75,G152&gt;=0.372,D152&lt;1.4,A152&lt;5.9,D152&gt;=0.7,F152&lt;2.5,A152&gt;=5.25,B152&lt;3.45),4.2,IF(AND(G152&lt;0.862,A152&lt;5.65,G152&gt;=0.572,A152&lt;5.75,G152&gt;=0.372,D152&lt;1.4,A152&lt;5.9,D152&gt;=0.7,F152&lt;2.5,A152&gt;=5.25,B152&lt;3.45),3.9,IF(AND(G152&gt;=0.862,A152&lt;5.65,G152&gt;=0.572,A152&lt;5.75,G152&gt;=0.372,D152&lt;1.4,A152&lt;5.9,D152&gt;=0.7,F152&lt;2.5,A152&gt;=5.25,B152&lt;3.45),4,"shouldnthappen"))))))))))))))))))))))))))))))))))))</f>
        <v>5.1</v>
      </c>
      <c r="AY152" s="1" t="n">
        <f aca="false">IF(AND(H152&gt;=8.233,D152&gt;=0.8,A152&lt;5.55),3.525,IF(AND(B152&lt;2.9,H152&gt;=15.534,A152&gt;=5.55),4.8,IF(AND(H152&gt;=12.259,A152&lt;4.75,D152&lt;0.8,A152&lt;5.55),1.25,IF(AND(B152&gt;=3.85,A152&gt;=4.75,D152&lt;0.8,A152&lt;5.55),1.425,IF(AND(D152&lt;1.55,H152&lt;8.233,D152&gt;=0.8,A152&lt;5.55),3.975,IF(AND(D152&gt;=1.55,H152&lt;8.233,D152&gt;=0.8,A152&lt;5.55),4.5,IF(AND(D152&lt;0.65,D152&lt;1.7,H152&lt;15.534,A152&gt;=5.55),1.7,IF(AND(A152&gt;=7.05,D152&gt;=1.7,H152&lt;15.534,A152&gt;=5.55),6.3,IF(AND(B152&gt;=3.35,B152&gt;=2.9,H152&gt;=15.534,A152&gt;=5.55),5.4,IF(AND(B152&lt;3.1,H152&lt;12.259,A152&lt;4.75,D152&lt;0.8,A152&lt;5.55),1.367,IF(AND(B152&gt;=3.1,H152&lt;12.259,A152&lt;4.75,D152&lt;0.8,A152&lt;5.55),1.4,IF(AND(G152&gt;=0.905,B152&lt;3.85,A152&gt;=4.75,D152&lt;0.8,A152&lt;5.55),1.9,IF(AND(H152&lt;15.681,B152&lt;3.35,B152&gt;=2.9,H152&gt;=15.534,A152&gt;=5.55),5.8,IF(AND(H152&gt;=15.681,B152&lt;3.35,B152&gt;=2.9,H152&gt;=15.534,A152&gt;=5.55),5.7,IF(AND(H152&gt;=14.877,G152&lt;0.905,B152&lt;3.85,A152&gt;=4.75,D152&lt;0.8,A152&lt;5.55),1.3,IF(AND(D152&gt;=1.25,B152&lt;2.65,D152&gt;=0.65,D152&lt;1.7,H152&lt;15.534,A152&gt;=5.55),4.433,IF(AND(G152&gt;=0.622,B152&lt;3.15,A152&lt;7.05,D152&gt;=1.7,H152&lt;15.534,A152&gt;=5.55),5.08,IF(AND(H152&gt;=13.42,B152&gt;=3.15,A152&lt;7.05,D152&gt;=1.7,H152&lt;15.534,A152&gt;=5.55),5.1,IF(AND(G152&lt;0.265,H152&lt;14.877,G152&lt;0.905,B152&lt;3.85,A152&gt;=4.75,D152&lt;0.8,A152&lt;5.55),1.2,IF(AND(A152&lt;5.75,D152&lt;1.25,B152&lt;2.65,D152&gt;=0.65,D152&lt;1.7,H152&lt;15.534,A152&gt;=5.55),3.7,IF(AND(A152&gt;=5.75,D152&lt;1.25,B152&lt;2.65,D152&gt;=0.65,D152&lt;1.7,H152&lt;15.534,A152&gt;=5.55),4,IF(AND(G152&gt;=0.652,D152&lt;1.35,B152&gt;=2.65,D152&gt;=0.65,D152&lt;1.7,H152&lt;15.534,A152&gt;=5.55),3.6,IF(AND(H152&lt;7.47,D152&gt;=1.35,B152&gt;=2.65,D152&gt;=0.65,D152&lt;1.7,H152&lt;15.534,A152&gt;=5.55),5.1,IF(AND(H152&lt;10.914,G152&lt;0.622,B152&lt;3.15,A152&lt;7.05,D152&gt;=1.7,H152&lt;15.534,A152&gt;=5.55),5.36,IF(AND(H152&gt;=10.914,G152&lt;0.622,B152&lt;3.15,A152&lt;7.05,D152&gt;=1.7,H152&lt;15.534,A152&gt;=5.55),5.64,IF(AND(G152&gt;=0.657,H152&lt;13.42,B152&gt;=3.15,A152&lt;7.05,D152&gt;=1.7,H152&lt;15.534,A152&gt;=5.55),6,IF(AND(G152&gt;=0.782,G152&gt;=0.265,H152&lt;14.877,G152&lt;0.905,B152&lt;3.85,A152&gt;=4.75,D152&lt;0.8,A152&lt;5.55),1.48,IF(AND(H152&lt;11.286,G152&lt;0.652,D152&lt;1.35,B152&gt;=2.65,D152&gt;=0.65,D152&lt;1.7,H152&lt;15.534,A152&gt;=5.55),4.24,IF(AND(H152&gt;=11.286,G152&lt;0.652,D152&lt;1.35,B152&gt;=2.65,D152&gt;=0.65,D152&lt;1.7,H152&lt;15.534,A152&gt;=5.55),4.05,IF(AND(G152&lt;0.413,H152&gt;=7.47,D152&gt;=1.35,B152&gt;=2.65,D152&gt;=0.65,D152&lt;1.7,H152&lt;15.534,A152&gt;=5.55),5.1,IF(AND(H152&lt;11.325,G152&lt;0.657,H152&lt;13.42,B152&gt;=3.15,A152&lt;7.05,D152&gt;=1.7,H152&lt;15.534,A152&gt;=5.55),5.8,IF(AND(H152&gt;=11.325,G152&lt;0.657,H152&lt;13.42,B152&gt;=3.15,A152&lt;7.05,D152&gt;=1.7,H152&lt;15.534,A152&gt;=5.55),5.6,IF(AND(D152&gt;=0.35,G152&lt;0.782,G152&gt;=0.265,H152&lt;14.877,G152&lt;0.905,B152&lt;3.85,A152&gt;=4.75,D152&lt;0.8,A152&lt;5.55),1.633,IF(AND(B152&lt;2.85,G152&gt;=0.413,H152&gt;=7.47,D152&gt;=1.35,B152&gt;=2.65,D152&gt;=0.65,D152&lt;1.7,H152&lt;15.534,A152&gt;=5.55),4.6,IF(AND(D152&lt;0.15,D152&lt;0.35,G152&lt;0.782,G152&gt;=0.265,H152&lt;14.877,G152&lt;0.905,B152&lt;3.85,A152&gt;=4.75,D152&lt;0.8,A152&lt;5.55),1.5,IF(AND(D152&gt;=0.15,D152&lt;0.35,G152&lt;0.782,G152&gt;=0.265,H152&lt;14.877,G152&lt;0.905,B152&lt;3.85,A152&gt;=4.75,D152&lt;0.8,A152&lt;5.55),1.543,IF(AND(A152&gt;=6.8,B152&gt;=2.85,G152&gt;=0.413,H152&gt;=7.47,D152&gt;=1.35,B152&gt;=2.65,D152&gt;=0.65,D152&lt;1.7,H152&lt;15.534,A152&gt;=5.55),4.9,IF(AND(H152&lt;13.531,A152&lt;6.8,B152&gt;=2.85,G152&gt;=0.413,H152&gt;=7.47,D152&gt;=1.35,B152&gt;=2.65,D152&gt;=0.65,D152&lt;1.7,H152&lt;15.534,A152&gt;=5.55),4.5,IF(AND(H152&gt;=13.531,A152&lt;6.8,B152&gt;=2.85,G152&gt;=0.413,H152&gt;=7.47,D152&gt;=1.35,B152&gt;=2.65,D152&gt;=0.65,D152&lt;1.7,H152&lt;15.534,A152&gt;=5.55),4.7,"shouldnthappen")))))))))))))))))))))))))))))))))))))))</f>
        <v>5.08</v>
      </c>
      <c r="AZ152" s="1" t="n">
        <f aca="false">IF(AND(H152&gt;=15.371,B152&gt;=3.35),5.4,IF(AND(G152&gt;=0.851,H152&gt;=15.244,B152&lt;3.35),4.75,IF(AND(F152&gt;=2,H152&lt;15.371,B152&gt;=3.35),5.6,IF(AND(B152&lt;2.75,A152&lt;5.15,H152&lt;15.244,B152&lt;3.35),3.42,IF(AND(A152&gt;=7.25,G152&lt;0.851,H152&gt;=15.244,B152&lt;3.35),6.6,IF(AND(A152&lt;4.45,B152&gt;=2.75,A152&lt;5.15,H152&lt;15.244,B152&lt;3.35),1.1,IF(AND(G152&lt;0.527,A152&lt;7.25,G152&lt;0.851,H152&gt;=15.244,B152&lt;3.35),5.08,IF(AND(G152&gt;=0.527,A152&lt;7.25,G152&lt;0.851,H152&gt;=15.244,B152&lt;3.35),5.8,IF(AND(D152&gt;=0.35,B152&lt;3.7,F152&lt;2,H152&lt;15.371,B152&gt;=3.35),1.55,IF(AND(H152&lt;6.542,B152&gt;=3.7,F152&lt;2,H152&lt;15.371,B152&gt;=3.35),1.9,IF(AND(B152&lt;3.25,A152&gt;=4.45,B152&gt;=2.75,A152&lt;5.15,H152&lt;15.244,B152&lt;3.35),1.46,IF(AND(B152&gt;=3.25,A152&gt;=4.45,B152&gt;=2.75,A152&lt;5.15,H152&lt;15.244,B152&lt;3.35),1.7,IF(AND(H152&lt;13.654,B152&gt;=2.95,D152&lt;1.45,A152&gt;=5.15,H152&lt;15.244,B152&lt;3.35),4.3,IF(AND(H152&gt;=13.654,B152&gt;=2.95,D152&lt;1.45,A152&gt;=5.15,H152&lt;15.244,B152&lt;3.35),4.625,IF(AND(F152&gt;=2.5,D152&lt;1.75,D152&gt;=1.45,A152&gt;=5.15,H152&lt;15.244,B152&lt;3.35),5.3,IF(AND(G152&gt;=0.853,D152&gt;=1.75,D152&gt;=1.45,A152&gt;=5.15,H152&lt;15.244,B152&lt;3.35),5.15,IF(AND(D152&gt;=0.25,D152&lt;0.35,B152&lt;3.7,F152&lt;2,H152&lt;15.371,B152&gt;=3.35),1.3,IF(AND(B152&lt;3.85,H152&gt;=6.542,B152&gt;=3.7,F152&lt;2,H152&lt;15.371,B152&gt;=3.35),1.633,IF(AND(H152&lt;7.02,H152&lt;10.688,B152&lt;2.95,D152&lt;1.45,A152&gt;=5.15,H152&lt;15.244,B152&lt;3.35),3.98,IF(AND(G152&lt;0.338,H152&gt;=10.688,B152&lt;2.95,D152&lt;1.45,A152&gt;=5.15,H152&lt;15.244,B152&lt;3.35),4.22,IF(AND(G152&gt;=0.338,H152&gt;=10.688,B152&lt;2.95,D152&lt;1.45,A152&gt;=5.15,H152&lt;15.244,B152&lt;3.35),3.9,IF(AND(B152&lt;2.75,F152&lt;2.5,D152&lt;1.75,D152&gt;=1.45,A152&gt;=5.15,H152&lt;15.244,B152&lt;3.35),5.1,IF(AND(B152&gt;=2.75,F152&lt;2.5,D152&lt;1.75,D152&gt;=1.45,A152&gt;=5.15,H152&lt;15.244,B152&lt;3.35),4.74,IF(AND(A152&gt;=7,G152&lt;0.853,D152&gt;=1.75,D152&gt;=1.45,A152&gt;=5.15,H152&lt;15.244,B152&lt;3.35),6.5,IF(AND(G152&gt;=0.934,D152&lt;0.25,D152&lt;0.35,B152&lt;3.7,F152&lt;2,H152&lt;15.371,B152&gt;=3.35),1.7,IF(AND(D152&lt;0.25,B152&gt;=3.85,H152&gt;=6.542,B152&gt;=3.7,F152&lt;2,H152&lt;15.371,B152&gt;=3.35),1.5,IF(AND(D152&gt;=0.25,B152&gt;=3.85,H152&gt;=6.542,B152&gt;=3.7,F152&lt;2,H152&lt;15.371,B152&gt;=3.35),1.4,IF(AND(B152&lt;2.5,H152&gt;=7.02,H152&lt;10.688,B152&lt;2.95,D152&lt;1.45,A152&gt;=5.15,H152&lt;15.244,B152&lt;3.35),3.8,IF(AND(G152&gt;=0.74,A152&lt;7,G152&lt;0.853,D152&gt;=1.75,D152&gt;=1.45,A152&gt;=5.15,H152&lt;15.244,B152&lt;3.35),6,IF(AND(G152&gt;=0.61,G152&lt;0.934,D152&lt;0.25,D152&lt;0.35,B152&lt;3.7,F152&lt;2,H152&lt;15.371,B152&gt;=3.35),1.5,IF(AND(D152&lt;1.15,B152&gt;=2.5,H152&gt;=7.02,H152&lt;10.688,B152&lt;2.95,D152&lt;1.45,A152&gt;=5.15,H152&lt;15.244,B152&lt;3.35),3.5,IF(AND(D152&gt;=1.15,B152&gt;=2.5,H152&gt;=7.02,H152&lt;10.688,B152&lt;2.95,D152&lt;1.45,A152&gt;=5.15,H152&lt;15.244,B152&lt;3.35),3.6,IF(AND(G152&gt;=0.626,G152&lt;0.74,A152&lt;7,G152&lt;0.853,D152&gt;=1.75,D152&gt;=1.45,A152&gt;=5.15,H152&lt;15.244,B152&lt;3.35),4.9,IF(AND(H152&lt;13.641,G152&lt;0.61,G152&lt;0.934,D152&lt;0.25,D152&lt;0.35,B152&lt;3.7,F152&lt;2,H152&lt;15.371,B152&gt;=3.35),1.425,IF(AND(H152&gt;=13.641,G152&lt;0.61,G152&lt;0.934,D152&lt;0.25,D152&lt;0.35,B152&lt;3.7,F152&lt;2,H152&lt;15.371,B152&gt;=3.35),1.3,IF(AND(B152&lt;3.05,G152&lt;0.626,G152&lt;0.74,A152&lt;7,G152&lt;0.853,D152&gt;=1.75,D152&gt;=1.45,A152&gt;=5.15,H152&lt;15.244,B152&lt;3.35),5.475,IF(AND(B152&gt;=3.05,G152&lt;0.626,G152&lt;0.74,A152&lt;7,G152&lt;0.853,D152&gt;=1.75,D152&gt;=1.45,A152&gt;=5.15,H152&lt;15.244,B152&lt;3.35),5.633,"shouldnthappen")))))))))))))))))))))))))))))))))))))</f>
        <v>6</v>
      </c>
      <c r="BA152" s="1" t="n">
        <f aca="false">IF(AND(F152&gt;=2,B152&gt;=3.4),6.1,IF(AND(B152&lt;2.75,A152&lt;5.15,B152&lt;3.4),3.225,IF(AND(G152&gt;=0.821,F152&lt;2,B152&gt;=3.4),1.9,IF(AND(B152&gt;=3.2,B152&gt;=2.75,A152&lt;5.15,B152&lt;3.4),1.7,IF(AND(A152&lt;4.8,G152&lt;0.821,F152&lt;2,B152&gt;=3.4),1,IF(AND(G152&gt;=0.446,B152&lt;3.2,B152&gt;=2.75,A152&lt;5.15,B152&lt;3.4),1.1,IF(AND(G152&lt;0.356,D152&lt;1.45,A152&lt;6.25,A152&gt;=5.15,B152&lt;3.4),4.32,IF(AND(G152&lt;0.591,D152&gt;=1.45,A152&lt;6.25,A152&gt;=5.15,B152&lt;3.4),4.6,IF(AND(D152&lt;1.75,G152&lt;0.597,A152&gt;=6.25,A152&gt;=5.15,B152&lt;3.4),4.86,IF(AND(H152&gt;=16.472,G152&gt;=0.597,A152&gt;=6.25,A152&gt;=5.15,B152&lt;3.4),6.6,IF(AND(G152&lt;0.063,G152&lt;0.446,B152&lt;3.2,B152&gt;=2.75,A152&lt;5.15,B152&lt;3.4),1.4,IF(AND(A152&gt;=5.95,G152&gt;=0.356,D152&lt;1.45,A152&lt;6.25,A152&gt;=5.15,B152&lt;3.4),4.6,IF(AND(B152&gt;=2.9,G152&gt;=0.591,D152&gt;=1.45,A152&lt;6.25,A152&gt;=5.15,B152&lt;3.4),4.867,IF(AND(D152&gt;=2.4,H152&lt;16.472,G152&gt;=0.597,A152&gt;=6.25,A152&gt;=5.15,B152&lt;3.4),6,IF(AND(A152&lt;5.45,B152&gt;=3.85,A152&gt;=4.8,G152&lt;0.821,F152&lt;2,B152&gt;=3.4),1.3,IF(AND(A152&gt;=5.45,B152&gt;=3.85,A152&gt;=4.8,G152&lt;0.821,F152&lt;2,B152&gt;=3.4),1.45,IF(AND(H152&lt;14.273,G152&gt;=0.063,G152&lt;0.446,B152&lt;3.2,B152&gt;=2.75,A152&lt;5.15,B152&lt;3.4),1.5,IF(AND(H152&gt;=14.273,G152&gt;=0.063,G152&lt;0.446,B152&lt;3.2,B152&gt;=2.75,A152&lt;5.15,B152&lt;3.4),1.6,IF(AND(G152&gt;=0.572,A152&lt;5.95,G152&gt;=0.356,D152&lt;1.45,A152&lt;6.25,A152&gt;=5.15,B152&lt;3.4),3.9,IF(AND(G152&lt;0.827,B152&lt;2.9,G152&gt;=0.591,D152&gt;=1.45,A152&lt;6.25,A152&gt;=5.15,B152&lt;3.4),4.9,IF(AND(G152&gt;=0.827,B152&lt;2.9,G152&gt;=0.591,D152&gt;=1.45,A152&lt;6.25,A152&gt;=5.15,B152&lt;3.4),5.1,IF(AND(A152&gt;=7.2,B152&lt;3.05,D152&gt;=1.75,G152&lt;0.597,A152&gt;=6.25,A152&gt;=5.15,B152&lt;3.4),6.7,IF(AND(G152&lt;0.353,B152&gt;=3.05,D152&gt;=1.75,G152&lt;0.597,A152&gt;=6.25,A152&gt;=5.15,B152&lt;3.4),5.22,IF(AND(G152&gt;=0.353,B152&gt;=3.05,D152&gt;=1.75,G152&lt;0.597,A152&gt;=6.25,A152&gt;=5.15,B152&lt;3.4),5.65,IF(AND(A152&lt;6.55,D152&lt;2.4,H152&lt;16.472,G152&gt;=0.597,A152&gt;=6.25,A152&gt;=5.15,B152&lt;3.4),5.033,IF(AND(H152&lt;12.719,G152&lt;0.385,B152&lt;3.85,A152&gt;=4.8,G152&lt;0.821,F152&lt;2,B152&gt;=3.4),1.54,IF(AND(H152&gt;=12.719,G152&lt;0.385,B152&lt;3.85,A152&gt;=4.8,G152&lt;0.821,F152&lt;2,B152&gt;=3.4),1.3,IF(AND(B152&lt;3.6,G152&gt;=0.385,B152&lt;3.85,A152&gt;=4.8,G152&lt;0.821,F152&lt;2,B152&gt;=3.4),1.325,IF(AND(B152&gt;=3.6,G152&gt;=0.385,B152&lt;3.85,A152&gt;=4.8,G152&lt;0.821,F152&lt;2,B152&gt;=3.4),1.55,IF(AND(D152&lt;1.05,G152&lt;0.572,A152&lt;5.95,G152&gt;=0.356,D152&lt;1.45,A152&lt;6.25,A152&gt;=5.15,B152&lt;3.4),3.633,IF(AND(D152&gt;=2.15,A152&lt;7.2,B152&lt;3.05,D152&gt;=1.75,G152&lt;0.597,A152&gt;=6.25,A152&gt;=5.15,B152&lt;3.4),5.667,IF(AND(H152&lt;13.094,A152&gt;=6.55,D152&lt;2.4,H152&lt;16.472,G152&gt;=0.597,A152&gt;=6.25,A152&gt;=5.15,B152&lt;3.4),5.2,IF(AND(D152&lt;1.15,D152&gt;=1.05,G152&lt;0.572,A152&lt;5.95,G152&gt;=0.356,D152&lt;1.45,A152&lt;6.25,A152&gt;=5.15,B152&lt;3.4),3.8,IF(AND(D152&gt;=1.15,D152&gt;=1.05,G152&lt;0.572,A152&lt;5.95,G152&gt;=0.356,D152&lt;1.45,A152&lt;6.25,A152&gt;=5.15,B152&lt;3.4),3.9,IF(AND(G152&gt;=0.487,D152&lt;2.15,A152&lt;7.2,B152&lt;3.05,D152&gt;=1.75,G152&lt;0.597,A152&gt;=6.25,A152&gt;=5.15,B152&lt;3.4),5.8,IF(AND(A152&lt;6.8,H152&gt;=13.094,A152&gt;=6.55,D152&lt;2.4,H152&lt;16.472,G152&gt;=0.597,A152&gt;=6.25,A152&gt;=5.15,B152&lt;3.4),4.52,IF(AND(A152&gt;=6.8,H152&gt;=13.094,A152&gt;=6.55,D152&lt;2.4,H152&lt;16.472,G152&gt;=0.597,A152&gt;=6.25,A152&gt;=5.15,B152&lt;3.4),4.75,IF(AND(B152&lt;2.95,G152&lt;0.487,D152&lt;2.15,A152&lt;7.2,B152&lt;3.05,D152&gt;=1.75,G152&lt;0.597,A152&gt;=6.25,A152&gt;=5.15,B152&lt;3.4),5.6,IF(AND(B152&gt;=2.95,G152&lt;0.487,D152&lt;2.15,A152&lt;7.2,B152&lt;3.05,D152&gt;=1.75,G152&lt;0.597,A152&gt;=6.25,A152&gt;=5.15,B152&lt;3.4),5.5,"shouldnthappen")))))))))))))))))))))))))))))))))))))))</f>
        <v>4.867</v>
      </c>
      <c r="BB152" s="1" t="n">
        <f aca="false">IF(AND(A152&lt;4.35,B152&lt;3.25,F152&lt;1.5),1.1,IF(AND(H152&lt;14.005,A152&gt;=4.35,B152&lt;3.25,F152&lt;1.5),1.3,IF(AND(H152&gt;=14.005,A152&gt;=4.35,B152&lt;3.25,F152&lt;1.5),1.6,IF(AND(G152&gt;=0.905,A152&lt;5.15,B152&gt;=3.25,F152&lt;1.5),1.9,IF(AND(B152&lt;3.45,A152&gt;=5.15,B152&gt;=3.25,F152&lt;1.5),1.6,IF(AND(F152&gt;=2.5,D152&gt;=1.35,D152&lt;1.75,F152&gt;=1.5),4.867,IF(AND(A152&gt;=7.05,D152&gt;=2.05,D152&gt;=1.75,F152&gt;=1.5),6.35,IF(AND(D152&gt;=0.4,G152&lt;0.905,A152&lt;5.15,B152&gt;=3.25,F152&lt;1.5),1.65,IF(AND(B152&lt;3.6,B152&gt;=3.45,A152&gt;=5.15,B152&gt;=3.25,F152&lt;1.5),1.35,IF(AND(H152&lt;6.808,H152&lt;9.386,D152&lt;1.35,D152&lt;1.75,F152&gt;=1.5),4.05,IF(AND(H152&gt;=6.808,H152&lt;9.386,D152&lt;1.35,D152&lt;1.75,F152&gt;=1.5),3.46,IF(AND(B152&lt;2.45,F152&lt;2.5,D152&gt;=1.35,D152&lt;1.75,F152&gt;=1.5),4.5,IF(AND(H152&gt;=13.115,D152&lt;1.95,D152&lt;2.05,D152&gt;=1.75,F152&gt;=1.5),4.85,IF(AND(G152&lt;0.196,D152&gt;=1.95,D152&lt;2.05,D152&gt;=1.75,F152&gt;=1.5),6.7,IF(AND(G152&gt;=0.196,D152&gt;=1.95,D152&lt;2.05,D152&gt;=1.75,F152&gt;=1.5),5.12,IF(AND(H152&lt;10.925,D152&lt;0.4,G152&lt;0.905,A152&lt;5.15,B152&gt;=3.25,F152&lt;1.5),1.4,IF(AND(H152&gt;=10.925,D152&lt;0.4,G152&lt;0.905,A152&lt;5.15,B152&gt;=3.25,F152&lt;1.5),1.45,IF(AND(H152&lt;14.096,B152&gt;=3.6,B152&gt;=3.45,A152&gt;=5.15,B152&gt;=3.25,F152&lt;1.5),1.42,IF(AND(H152&gt;=14.096,B152&gt;=3.6,B152&gt;=3.45,A152&gt;=5.15,B152&gt;=3.25,F152&lt;1.5),1.7,IF(AND(B152&lt;2.45,D152&lt;1.15,H152&gt;=9.386,D152&lt;1.35,D152&lt;1.75,F152&gt;=1.5),3.6,IF(AND(B152&gt;=2.45,D152&lt;1.15,H152&gt;=9.386,D152&lt;1.35,D152&lt;1.75,F152&gt;=1.5),3.9,IF(AND(G152&lt;0.246,D152&gt;=1.15,H152&gt;=9.386,D152&lt;1.35,D152&lt;1.75,F152&gt;=1.5),4.4,IF(AND(B152&lt;2.75,B152&gt;=2.45,F152&lt;2.5,D152&gt;=1.35,D152&lt;1.75,F152&gt;=1.5),5.1,IF(AND(H152&lt;11.084,H152&lt;13.115,D152&lt;1.95,D152&lt;2.05,D152&gt;=1.75,F152&gt;=1.5),5.35,IF(AND(H152&gt;=11.084,H152&lt;13.115,D152&lt;1.95,D152&lt;2.05,D152&gt;=1.75,F152&gt;=1.5),5.7,IF(AND(H152&lt;15.52,D152&lt;2.25,A152&lt;7.05,D152&gt;=2.05,D152&gt;=1.75,F152&gt;=1.5),5.45,IF(AND(H152&gt;=15.52,D152&lt;2.25,A152&lt;7.05,D152&gt;=2.05,D152&gt;=1.75,F152&gt;=1.5),5.725,IF(AND(G152&gt;=0.775,D152&gt;=2.25,A152&lt;7.05,D152&gt;=2.05,D152&gt;=1.75,F152&gt;=1.5),5.2,IF(AND(D152&lt;1.25,G152&gt;=0.246,D152&gt;=1.15,H152&gt;=9.386,D152&lt;1.35,D152&lt;1.75,F152&gt;=1.5),4.05,IF(AND(A152&lt;5.85,B152&gt;=2.75,B152&gt;=2.45,F152&lt;2.5,D152&gt;=1.35,D152&lt;1.75,F152&gt;=1.5),4.5,IF(AND(B152&lt;3.3,G152&lt;0.775,D152&gt;=2.25,A152&lt;7.05,D152&gt;=2.05,D152&gt;=1.75,F152&gt;=1.5),5.64,IF(AND(B152&gt;=3.3,G152&lt;0.775,D152&gt;=2.25,A152&lt;7.05,D152&gt;=2.05,D152&gt;=1.75,F152&gt;=1.5),5.6,IF(AND(A152&lt;5.9,D152&gt;=1.25,G152&gt;=0.246,D152&gt;=1.15,H152&gt;=9.386,D152&lt;1.35,D152&lt;1.75,F152&gt;=1.5),4.2,IF(AND(A152&gt;=5.9,D152&gt;=1.25,G152&gt;=0.246,D152&gt;=1.15,H152&gt;=9.386,D152&lt;1.35,D152&lt;1.75,F152&gt;=1.5),4,IF(AND(G152&gt;=0.437,A152&gt;=5.85,B152&gt;=2.75,B152&gt;=2.45,F152&lt;2.5,D152&gt;=1.35,D152&lt;1.75,F152&gt;=1.5),4.75,IF(AND(H152&lt;9.446,G152&lt;0.437,A152&gt;=5.85,B152&gt;=2.75,B152&gt;=2.45,F152&lt;2.5,D152&gt;=1.35,D152&lt;1.75,F152&gt;=1.5),4.6,IF(AND(H152&gt;=9.446,G152&lt;0.437,A152&gt;=5.85,B152&gt;=2.75,B152&gt;=2.45,F152&lt;2.5,D152&gt;=1.35,D152&lt;1.75,F152&gt;=1.5),4.7,"shouldnthappen")))))))))))))))))))))))))))))))))))))</f>
        <v>5.35</v>
      </c>
      <c r="BC152" s="1" t="n">
        <f aca="false">IF(AND(G152&gt;=0.905,F152&lt;1.5),1.65,IF(AND(D152&gt;=0.45,G152&lt;0.905,F152&lt;1.5),1.65,IF(AND(A152&lt;5.15,D152&lt;1.55,F152&gt;=1.5),3.225,IF(AND(F152&gt;=2.5,A152&gt;=5.15,D152&lt;1.55,F152&gt;=1.5),5.05,IF(AND(H152&lt;5.767,A152&lt;7.05,D152&gt;=1.55,F152&gt;=1.5),4.5,IF(AND(D152&lt;1.7,A152&gt;=7.05,D152&gt;=1.55,F152&gt;=1.5),5.8,IF(AND(A152&gt;=5.3,G152&lt;0.207,D152&lt;0.45,G152&lt;0.905,F152&lt;1.5),1.3,IF(AND(D152&gt;=0.35,G152&gt;=0.207,D152&lt;0.45,G152&lt;0.905,F152&lt;1.5),1.5,IF(AND(G152&lt;0.155,D152&gt;=1.7,A152&gt;=7.05,D152&gt;=1.55,F152&gt;=1.5),6.7,IF(AND(G152&gt;=0.155,D152&gt;=1.7,A152&gt;=7.05,D152&gt;=1.55,F152&gt;=1.5),6.34,IF(AND(G152&lt;0.05,A152&lt;5.3,G152&lt;0.207,D152&lt;0.45,G152&lt;0.905,F152&lt;1.5),1.4,IF(AND(G152&gt;=0.05,A152&lt;5.3,G152&lt;0.207,D152&lt;0.45,G152&lt;0.905,F152&lt;1.5),1.5,IF(AND(A152&lt;4.5,D152&lt;0.35,G152&gt;=0.207,D152&lt;0.45,G152&lt;0.905,F152&lt;1.5),1.3,IF(AND(G152&lt;0.308,A152&lt;6.2,F152&lt;2.5,A152&gt;=5.15,D152&lt;1.55,F152&gt;=1.5),4.5,IF(AND(D152&lt;1.35,A152&gt;=6.2,F152&lt;2.5,A152&gt;=5.15,D152&lt;1.55,F152&gt;=1.5),4.367,IF(AND(D152&lt;1.85,A152&lt;6.15,H152&gt;=5.767,A152&lt;7.05,D152&gt;=1.55,F152&gt;=1.5),4.933,IF(AND(G152&gt;=0.558,A152&gt;=4.5,D152&lt;0.35,G152&gt;=0.207,D152&lt;0.45,G152&lt;0.905,F152&lt;1.5),1.5,IF(AND(H152&gt;=13.383,G152&gt;=0.308,A152&lt;6.2,F152&lt;2.5,A152&gt;=5.15,D152&lt;1.55,F152&gt;=1.5),4.7,IF(AND(H152&gt;=12.206,D152&gt;=1.35,A152&gt;=6.2,F152&lt;2.5,A152&gt;=5.15,D152&lt;1.55,F152&gt;=1.5),4.575,IF(AND(A152&lt;5.7,D152&gt;=1.85,A152&lt;6.15,H152&gt;=5.767,A152&lt;7.05,D152&gt;=1.55,F152&gt;=1.5),4.9,IF(AND(A152&gt;=5.7,D152&gt;=1.85,A152&lt;6.15,H152&gt;=5.767,A152&lt;7.05,D152&gt;=1.55,F152&gt;=1.5),5.1,IF(AND(G152&lt;0.079,G152&lt;0.364,A152&gt;=6.15,H152&gt;=5.767,A152&lt;7.05,D152&gt;=1.55,F152&gt;=1.5),5.6,IF(AND(G152&gt;=0.079,G152&lt;0.364,A152&gt;=6.15,H152&gt;=5.767,A152&lt;7.05,D152&gt;=1.55,F152&gt;=1.5),5.25,IF(AND(G152&gt;=0.447,G152&lt;0.558,A152&gt;=4.5,D152&lt;0.35,G152&gt;=0.207,D152&lt;0.45,G152&lt;0.905,F152&lt;1.5),1.3,IF(AND(B152&gt;=2.95,H152&lt;13.383,G152&gt;=0.308,A152&lt;6.2,F152&lt;2.5,A152&gt;=5.15,D152&lt;1.55,F152&gt;=1.5),4.6,IF(AND(B152&lt;2.65,H152&lt;12.206,D152&gt;=1.35,A152&gt;=6.2,F152&lt;2.5,A152&gt;=5.15,D152&lt;1.55,F152&gt;=1.5),4.9,IF(AND(D152&lt;2.45,A152&lt;6.6,G152&gt;=0.364,A152&gt;=6.15,H152&gt;=5.767,A152&lt;7.05,D152&gt;=1.55,F152&gt;=1.5),5.6,IF(AND(D152&gt;=2.45,A152&lt;6.6,G152&gt;=0.364,A152&gt;=6.15,H152&gt;=5.767,A152&lt;7.05,D152&gt;=1.55,F152&gt;=1.5),6,IF(AND(H152&lt;12.921,A152&gt;=6.6,G152&gt;=0.364,A152&gt;=6.15,H152&gt;=5.767,A152&lt;7.05,D152&gt;=1.55,F152&gt;=1.5),5.725,IF(AND(H152&gt;=12.921,A152&gt;=6.6,G152&gt;=0.364,A152&gt;=6.15,H152&gt;=5.767,A152&lt;7.05,D152&gt;=1.55,F152&gt;=1.5),5.367,IF(AND(B152&lt;3.15,G152&lt;0.447,G152&lt;0.558,A152&gt;=4.5,D152&lt;0.35,G152&gt;=0.207,D152&lt;0.45,G152&lt;0.905,F152&lt;1.5),1.5,IF(AND(B152&gt;=3.15,G152&lt;0.447,G152&lt;0.558,A152&gt;=4.5,D152&lt;0.35,G152&gt;=0.207,D152&lt;0.45,G152&lt;0.905,F152&lt;1.5),1.36,IF(AND(B152&gt;=2.85,B152&lt;2.95,H152&lt;13.383,G152&gt;=0.308,A152&lt;6.2,F152&lt;2.5,A152&gt;=5.15,D152&lt;1.55,F152&gt;=1.5),3.6,IF(AND(H152&lt;9.446,B152&gt;=2.65,H152&lt;12.206,D152&gt;=1.35,A152&gt;=6.2,F152&lt;2.5,A152&gt;=5.15,D152&lt;1.55,F152&gt;=1.5),4.6,IF(AND(H152&gt;=9.446,B152&gt;=2.65,H152&lt;12.206,D152&gt;=1.35,A152&gt;=6.2,F152&lt;2.5,A152&gt;=5.15,D152&lt;1.55,F152&gt;=1.5),4.7,IF(AND(D152&lt;1.2,B152&lt;2.85,B152&lt;2.95,H152&lt;13.383,G152&gt;=0.308,A152&lt;6.2,F152&lt;2.5,A152&gt;=5.15,D152&lt;1.55,F152&gt;=1.5),3.75,IF(AND(G152&lt;0.356,D152&gt;=1.2,B152&lt;2.85,B152&lt;2.95,H152&lt;13.383,G152&gt;=0.308,A152&lt;6.2,F152&lt;2.5,A152&gt;=5.15,D152&lt;1.55,F152&gt;=1.5),4.2,IF(AND(G152&gt;=0.356,D152&gt;=1.2,B152&lt;2.85,B152&lt;2.95,H152&lt;13.383,G152&gt;=0.308,A152&lt;6.2,F152&lt;2.5,A152&gt;=5.15,D152&lt;1.55,F152&gt;=1.5),3.96,"shouldnthappen"))))))))))))))))))))))))))))))))))))))</f>
        <v>4.933</v>
      </c>
      <c r="BD152" s="1" t="n">
        <f aca="false">IF(AND(B152&lt;2.7,A152&lt;5.3,B152&lt;3.15),3.42,IF(AND(F152&lt;2.5,A152&gt;=5.85,B152&gt;=3.15),4.7,IF(AND(A152&lt;4.35,B152&gt;=2.7,A152&lt;5.3,B152&lt;3.15),1.1,IF(AND(A152&gt;=4.35,B152&gt;=2.7,A152&lt;5.3,B152&lt;3.15),1.42,IF(AND(A152&gt;=7.05,F152&gt;=2.5,A152&gt;=5.3,B152&lt;3.15),6.067,IF(AND(D152&gt;=0.45,A152&lt;5.05,A152&lt;5.85,B152&gt;=3.15),1.6,IF(AND(B152&lt;3.35,A152&gt;=5.05,A152&lt;5.85,B152&gt;=3.15),1.7,IF(AND(A152&gt;=6.85,F152&gt;=2.5,A152&gt;=5.85,B152&gt;=3.15),6.22,IF(AND(D152&lt;1.25,D152&lt;1.35,F152&lt;2.5,A152&gt;=5.3,B152&lt;3.15),4.033,IF(AND(D152&gt;=1.25,D152&lt;1.35,F152&lt;2.5,A152&gt;=5.3,B152&lt;3.15),4.233,IF(AND(A152&lt;6.05,D152&gt;=1.35,F152&lt;2.5,A152&gt;=5.3,B152&lt;3.15),5.1,IF(AND(H152&gt;=13.29,A152&lt;7.05,F152&gt;=2.5,A152&gt;=5.3,B152&lt;3.15),4.96,IF(AND(G152&gt;=0.858,D152&lt;0.45,A152&lt;5.05,A152&lt;5.85,B152&gt;=3.15),1.3,IF(AND(D152&gt;=0.35,B152&gt;=3.35,A152&gt;=5.05,A152&lt;5.85,B152&gt;=3.15),1.4,IF(AND(B152&lt;3.25,A152&lt;6.85,F152&gt;=2.5,A152&gt;=5.85,B152&gt;=3.15),5.233,IF(AND(A152&gt;=6.8,A152&gt;=6.05,D152&gt;=1.35,F152&lt;2.5,A152&gt;=5.3,B152&lt;3.15),4.9,IF(AND(G152&gt;=0.622,H152&lt;13.29,A152&lt;7.05,F152&gt;=2.5,A152&gt;=5.3,B152&lt;3.15),5.067,IF(AND(H152&lt;8.834,G152&lt;0.858,D152&lt;0.45,A152&lt;5.05,A152&lt;5.85,B152&gt;=3.15),1.4,IF(AND(G152&lt;0.774,B152&gt;=3.25,A152&lt;6.85,F152&gt;=2.5,A152&gt;=5.85,B152&gt;=3.15),5.8,IF(AND(G152&gt;=0.774,B152&gt;=3.25,A152&lt;6.85,F152&gt;=2.5,A152&gt;=5.85,B152&gt;=3.15),5.4,IF(AND(H152&gt;=12.206,A152&lt;6.8,A152&gt;=6.05,D152&gt;=1.35,F152&lt;2.5,A152&gt;=5.3,B152&lt;3.15),4.5,IF(AND(G152&gt;=0.439,G152&lt;0.622,H152&lt;13.29,A152&lt;7.05,F152&gt;=2.5,A152&gt;=5.3,B152&lt;3.15),5.667,IF(AND(G152&lt;0.227,H152&gt;=8.834,G152&lt;0.858,D152&lt;0.45,A152&lt;5.05,A152&lt;5.85,B152&gt;=3.15),1.4,IF(AND(G152&gt;=0.227,H152&gt;=8.834,G152&lt;0.858,D152&lt;0.45,A152&lt;5.05,A152&lt;5.85,B152&gt;=3.15),1.3,IF(AND(G152&gt;=0.934,B152&lt;3.75,D152&lt;0.35,B152&gt;=3.35,A152&gt;=5.05,A152&lt;5.85,B152&gt;=3.15),1.7,IF(AND(G152&lt;0.823,B152&gt;=3.75,D152&lt;0.35,B152&gt;=3.35,A152&gt;=5.05,A152&lt;5.85,B152&gt;=3.15),1.55,IF(AND(G152&gt;=0.823,B152&gt;=3.75,D152&lt;0.35,B152&gt;=3.35,A152&gt;=5.05,A152&lt;5.85,B152&gt;=3.15),1.5,IF(AND(A152&lt;6.2,H152&lt;12.206,A152&lt;6.8,A152&gt;=6.05,D152&gt;=1.35,F152&lt;2.5,A152&gt;=5.3,B152&lt;3.15),4.6,IF(AND(A152&gt;=6.2,H152&lt;12.206,A152&lt;6.8,A152&gt;=6.05,D152&gt;=1.35,F152&lt;2.5,A152&gt;=5.3,B152&lt;3.15),4.74,IF(AND(H152&gt;=10.667,G152&lt;0.439,G152&lt;0.622,H152&lt;13.29,A152&lt;7.05,F152&gt;=2.5,A152&gt;=5.3,B152&lt;3.15),5.6,IF(AND(H152&lt;13.67,G152&lt;0.934,B152&lt;3.75,D152&lt;0.35,B152&gt;=3.35,A152&gt;=5.05,A152&lt;5.85,B152&gt;=3.15),1.48,IF(AND(H152&gt;=13.67,G152&lt;0.934,B152&lt;3.75,D152&lt;0.35,B152&gt;=3.35,A152&gt;=5.05,A152&lt;5.85,B152&gt;=3.15),1.3,IF(AND(G152&lt;0.301,H152&lt;10.667,G152&lt;0.439,G152&lt;0.622,H152&lt;13.29,A152&lt;7.05,F152&gt;=2.5,A152&gt;=5.3,B152&lt;3.15),5.2,IF(AND(G152&gt;=0.301,H152&lt;10.667,G152&lt;0.439,G152&lt;0.622,H152&lt;13.29,A152&lt;7.05,F152&gt;=2.5,A152&gt;=5.3,B152&lt;3.15),5.067,"shouldnthappen"))))))))))))))))))))))))))))))))))</f>
        <v>5.067</v>
      </c>
      <c r="BE152" s="1" t="n">
        <f aca="false">IF(AND(B152&gt;=3.85,A152&gt;=5.05,F152&lt;1.5),1.4,IF(AND(A152&lt;5.25,A152&lt;5.75,F152&gt;=1.5),3.15,IF(AND(A152&lt;4.95,B152&lt;3.15,A152&lt;5.05,F152&lt;1.5),1.46,IF(AND(A152&gt;=4.95,B152&lt;3.15,A152&lt;5.05,F152&lt;1.5),1.6,IF(AND(H152&lt;8.834,B152&gt;=3.15,A152&lt;5.05,F152&lt;1.5),1.4,IF(AND(D152&lt;0.25,B152&lt;3.85,A152&gt;=5.05,F152&lt;1.5),1.48,IF(AND(D152&gt;=0.25,B152&lt;3.85,A152&gt;=5.05,F152&lt;1.5),1.7,IF(AND(F152&gt;=2.5,A152&gt;=5.25,A152&lt;5.75,F152&gt;=1.5),4.9,IF(AND(H152&lt;12.45,H152&gt;=8.834,B152&gt;=3.15,A152&lt;5.05,F152&lt;1.5),1.25,IF(AND(H152&gt;=12.45,H152&gt;=8.834,B152&gt;=3.15,A152&lt;5.05,F152&lt;1.5),1.32,IF(AND(G152&lt;0.283,F152&lt;2.5,A152&gt;=5.25,A152&lt;5.75,F152&gt;=1.5),4.3,IF(AND(H152&lt;6.712,H152&lt;11.275,D152&lt;1.55,A152&gt;=5.75,F152&gt;=1.5),5,IF(AND(H152&lt;13.101,H152&gt;=11.275,D152&lt;1.55,A152&gt;=5.75,F152&gt;=1.5),3.933,IF(AND(H152&gt;=13.101,H152&gt;=11.275,D152&lt;1.55,A152&gt;=5.75,F152&gt;=1.5),4.5,IF(AND(A152&gt;=7.3,D152&lt;2.45,D152&gt;=1.55,A152&gt;=5.75,F152&gt;=1.5),6.7,IF(AND(B152&lt;3.45,D152&gt;=2.45,D152&gt;=1.55,A152&gt;=5.75,F152&gt;=1.5),5.925,IF(AND(B152&gt;=3.45,D152&gt;=2.45,D152&gt;=1.55,A152&gt;=5.75,F152&gt;=1.5),6.1,IF(AND(B152&gt;=2.8,G152&gt;=0.283,F152&lt;2.5,A152&gt;=5.25,A152&lt;5.75,F152&gt;=1.5),4.2,IF(AND(D152&lt;1.35,H152&gt;=6.712,H152&lt;11.275,D152&lt;1.55,A152&gt;=5.75,F152&gt;=1.5),4.35,IF(AND(D152&lt;1.05,B152&lt;2.8,G152&gt;=0.283,F152&lt;2.5,A152&gt;=5.25,A152&lt;5.75,F152&gt;=1.5),3.567,IF(AND(D152&gt;=1.05,B152&lt;2.8,G152&gt;=0.283,F152&lt;2.5,A152&gt;=5.25,A152&lt;5.75,F152&gt;=1.5),3.925,IF(AND(B152&lt;2.65,D152&gt;=1.35,H152&gt;=6.712,H152&lt;11.275,D152&lt;1.55,A152&gt;=5.75,F152&gt;=1.5),4.9,IF(AND(B152&gt;=2.65,D152&gt;=1.35,H152&gt;=6.712,H152&lt;11.275,D152&lt;1.55,A152&gt;=5.75,F152&gt;=1.5),4.625,IF(AND(H152&gt;=14.683,G152&gt;=0.628,A152&lt;7.3,D152&lt;2.45,D152&gt;=1.55,A152&gt;=5.75,F152&gt;=1.5),5.4,IF(AND(D152&lt;1.95,H152&lt;8.884,G152&lt;0.628,A152&lt;7.3,D152&lt;2.45,D152&gt;=1.55,A152&gt;=5.75,F152&gt;=1.5),5.1,IF(AND(D152&gt;=1.95,H152&lt;8.884,G152&lt;0.628,A152&lt;7.3,D152&lt;2.45,D152&gt;=1.55,A152&gt;=5.75,F152&gt;=1.5),5.22,IF(AND(A152&lt;6.05,H152&gt;=8.884,G152&lt;0.628,A152&lt;7.3,D152&lt;2.45,D152&gt;=1.55,A152&gt;=5.75,F152&gt;=1.5),5.1,IF(AND(G152&lt;0.817,H152&lt;14.683,G152&gt;=0.628,A152&lt;7.3,D152&lt;2.45,D152&gt;=1.55,A152&gt;=5.75,F152&gt;=1.5),4.967,IF(AND(G152&gt;=0.817,H152&lt;14.683,G152&gt;=0.628,A152&lt;7.3,D152&lt;2.45,D152&gt;=1.55,A152&gt;=5.75,F152&gt;=1.5),5.1,IF(AND(H152&lt;9.637,A152&gt;=6.05,H152&gt;=8.884,G152&lt;0.628,A152&lt;7.3,D152&lt;2.45,D152&gt;=1.55,A152&gt;=5.75,F152&gt;=1.5),5.9,IF(AND(D152&lt;1.85,H152&gt;=9.637,A152&gt;=6.05,H152&gt;=8.884,G152&lt;0.628,A152&lt;7.3,D152&lt;2.45,D152&gt;=1.55,A152&gt;=5.75,F152&gt;=1.5),5.733,IF(AND(G152&gt;=0.388,D152&gt;=1.85,H152&gt;=9.637,A152&gt;=6.05,H152&gt;=8.884,G152&lt;0.628,A152&lt;7.3,D152&lt;2.45,D152&gt;=1.55,A152&gt;=5.75,F152&gt;=1.5),5.64,IF(AND(B152&lt;2.95,G152&lt;0.388,D152&gt;=1.85,H152&gt;=9.637,A152&gt;=6.05,H152&gt;=8.884,G152&lt;0.628,A152&lt;7.3,D152&lt;2.45,D152&gt;=1.55,A152&gt;=5.75,F152&gt;=1.5),5.5,IF(AND(B152&gt;=2.95,G152&lt;0.388,D152&gt;=1.85,H152&gt;=9.637,A152&gt;=6.05,H152&gt;=8.884,G152&lt;0.628,A152&lt;7.3,D152&lt;2.45,D152&gt;=1.55,A152&gt;=5.75,F152&gt;=1.5),5.333,"shouldnthappen"))))))))))))))))))))))))))))))))))</f>
        <v>5.1</v>
      </c>
      <c r="BF152" s="1" t="n">
        <f aca="false">IF(AND(D152&gt;=0.35,F152&lt;1.5),1.65,IF(AND(H152&gt;=16.227,D152&gt;=1.55,F152&gt;=1.5),6.533,IF(AND(A152&gt;=5.45,G152&lt;0.174,D152&lt;0.35,F152&lt;1.5),1.7,IF(AND(D152&lt;0.15,G152&gt;=0.174,D152&lt;0.35,F152&lt;1.5),1.38,IF(AND(D152&gt;=1.15,D152&lt;1.25,D152&lt;1.55,F152&gt;=1.5),3.967,IF(AND(H152&lt;8.376,A152&lt;5.45,G152&lt;0.174,D152&lt;0.35,F152&lt;1.5),1.4,IF(AND(H152&gt;=8.376,A152&lt;5.45,G152&lt;0.174,D152&lt;0.35,F152&lt;1.5),1.5,IF(AND(B152&lt;3.1,D152&gt;=0.15,G152&gt;=0.174,D152&lt;0.35,F152&lt;1.5),1.475,IF(AND(H152&lt;10.258,D152&lt;1.15,D152&lt;1.25,D152&lt;1.55,F152&gt;=1.5),3.24,IF(AND(H152&gt;=10.258,D152&lt;1.15,D152&lt;1.25,D152&lt;1.55,F152&gt;=1.5),3.875,IF(AND(F152&gt;=2.5,H152&lt;10.927,D152&gt;=1.25,D152&lt;1.55,F152&gt;=1.5),5.05,IF(AND(D152&lt;1.35,H152&gt;=10.927,D152&gt;=1.25,D152&lt;1.55,F152&gt;=1.5),4.25,IF(AND(A152&gt;=6.95,D152&lt;1.75,H152&lt;16.227,D152&gt;=1.55,F152&gt;=1.5),5.8,IF(AND(B152&lt;3.3,B152&gt;=3.1,D152&gt;=0.15,G152&gt;=0.174,D152&lt;0.35,F152&lt;1.5),1.3,IF(AND(H152&lt;12.278,D152&gt;=1.35,H152&gt;=10.927,D152&gt;=1.25,D152&lt;1.55,F152&gt;=1.5),4.9,IF(AND(G152&lt;0.226,A152&lt;6.95,D152&lt;1.75,H152&lt;16.227,D152&gt;=1.55,F152&gt;=1.5),5,IF(AND(G152&gt;=0.226,A152&lt;6.95,D152&lt;1.75,H152&lt;16.227,D152&gt;=1.55,F152&gt;=1.5),4.62,IF(AND(H152&lt;9.35,B152&lt;2.95,D152&gt;=1.75,H152&lt;16.227,D152&gt;=1.55,F152&gt;=1.5),6.3,IF(AND(H152&gt;=9.35,B152&lt;2.95,D152&gt;=1.75,H152&lt;16.227,D152&gt;=1.55,F152&gt;=1.5),5.58,IF(AND(A152&lt;5.05,B152&gt;=3.3,B152&gt;=3.1,D152&gt;=0.15,G152&gt;=0.174,D152&lt;0.35,F152&lt;1.5),1.35,IF(AND(A152&gt;=5.05,B152&gt;=3.3,B152&gt;=3.1,D152&gt;=0.15,G152&gt;=0.174,D152&lt;0.35,F152&lt;1.5),1.46,IF(AND(B152&lt;2.8,A152&lt;5.65,F152&lt;2.5,H152&lt;10.927,D152&gt;=1.25,D152&lt;1.55,F152&gt;=1.5),4.075,IF(AND(B152&gt;=2.8,A152&lt;5.65,F152&lt;2.5,H152&lt;10.927,D152&gt;=1.25,D152&lt;1.55,F152&gt;=1.5),3.933,IF(AND(A152&lt;6.25,A152&gt;=5.65,F152&lt;2.5,H152&lt;10.927,D152&gt;=1.25,D152&lt;1.55,F152&gt;=1.5),4.533,IF(AND(A152&gt;=6.25,A152&gt;=5.65,F152&lt;2.5,H152&lt;10.927,D152&gt;=1.25,D152&lt;1.55,F152&gt;=1.5),4.3,IF(AND(A152&lt;6.5,H152&gt;=12.278,D152&gt;=1.35,H152&gt;=10.927,D152&gt;=1.25,D152&lt;1.55,F152&gt;=1.5),4.55,IF(AND(A152&gt;=6.5,H152&gt;=12.278,D152&gt;=1.35,H152&gt;=10.927,D152&gt;=1.25,D152&lt;1.55,F152&gt;=1.5),4.775,IF(AND(H152&lt;9.884,D152&lt;2.1,B152&gt;=2.95,D152&gt;=1.75,H152&lt;16.227,D152&gt;=1.55,F152&gt;=1.5),5.5,IF(AND(H152&gt;=9.884,D152&lt;2.1,B152&gt;=2.95,D152&gt;=1.75,H152&lt;16.227,D152&gt;=1.55,F152&gt;=1.5),5.1,IF(AND(H152&lt;10.393,D152&gt;=2.1,B152&gt;=2.95,D152&gt;=1.75,H152&lt;16.227,D152&gt;=1.55,F152&gt;=1.5),5.74,IF(AND(D152&lt;2.25,H152&gt;=10.393,D152&gt;=2.1,B152&gt;=2.95,D152&gt;=1.75,H152&lt;16.227,D152&gt;=1.55,F152&gt;=1.5),5.8,IF(AND(D152&gt;=2.25,H152&gt;=10.393,D152&gt;=2.1,B152&gt;=2.95,D152&gt;=1.75,H152&lt;16.227,D152&gt;=1.55,F152&gt;=1.5),5.4,"shouldnthappen"))))))))))))))))))))))))))))))))</f>
        <v>5.5</v>
      </c>
      <c r="BG152" s="1" t="n">
        <f aca="false">IF(AND(G152&lt;0.096,A152&lt;5.45),2.95,IF(AND(F152&gt;=1.5,G152&gt;=0.096,A152&lt;5.45),3,IF(AND(D152&lt;0.6,A152&lt;5.9,A152&gt;=5.45),1.4,IF(AND(F152&gt;=2.5,D152&gt;=0.6,A152&lt;5.9,A152&gt;=5.45),5.1,IF(AND(A152&lt;7.45,A152&gt;=7.05,A152&gt;=5.9,A152&gt;=5.45),6.167,IF(AND(B152&gt;=3.55,G152&lt;0.587,F152&lt;1.5,G152&gt;=0.096,A152&lt;5.45),1,IF(AND(A152&lt;5.05,G152&gt;=0.587,F152&lt;1.5,G152&gt;=0.096,A152&lt;5.45),1.35,IF(AND(B152&lt;2.75,D152&lt;1.7,A152&lt;7.05,A152&gt;=5.9,A152&gt;=5.45),4.9,IF(AND(A152&lt;6.2,D152&gt;=1.7,A152&lt;7.05,A152&gt;=5.9,A152&gt;=5.45),4.833,IF(AND(H152&lt;17.32,A152&gt;=7.45,A152&gt;=7.05,A152&gt;=5.9,A152&gt;=5.45),6.68,IF(AND(H152&gt;=17.32,A152&gt;=7.45,A152&gt;=7.05,A152&gt;=5.9,A152&gt;=5.45),6.4,IF(AND(G152&lt;0.161,B152&lt;3.55,G152&lt;0.587,F152&lt;1.5,G152&gt;=0.096,A152&lt;5.45),1.5,IF(AND(H152&lt;11.016,A152&gt;=5.05,G152&gt;=0.587,F152&lt;1.5,G152&gt;=0.096,A152&lt;5.45),1.633,IF(AND(H152&lt;11.001,G152&lt;0.372,F152&lt;2.5,D152&gt;=0.6,A152&lt;5.9,A152&gt;=5.45),4.133,IF(AND(H152&gt;=11.001,G152&lt;0.372,F152&lt;2.5,D152&gt;=0.6,A152&lt;5.9,A152&gt;=5.45),4.3,IF(AND(H152&lt;6.808,G152&gt;=0.372,F152&lt;2.5,D152&gt;=0.6,A152&lt;5.9,A152&gt;=5.45),4,IF(AND(A152&gt;=6.75,B152&gt;=2.75,D152&lt;1.7,A152&lt;7.05,A152&gt;=5.9,A152&gt;=5.45),4.84,IF(AND(H152&lt;12.467,G152&gt;=0.161,B152&lt;3.55,G152&lt;0.587,F152&lt;1.5,G152&gt;=0.096,A152&lt;5.45),1.3,IF(AND(D152&lt;0.25,H152&gt;=11.016,A152&gt;=5.05,G152&gt;=0.587,F152&lt;1.5,G152&gt;=0.096,A152&lt;5.45),1.52,IF(AND(D152&gt;=0.25,H152&gt;=11.016,A152&gt;=5.05,G152&gt;=0.587,F152&lt;1.5,G152&gt;=0.096,A152&lt;5.45),1.5,IF(AND(H152&lt;11.218,H152&gt;=6.808,G152&gt;=0.372,F152&lt;2.5,D152&gt;=0.6,A152&lt;5.9,A152&gt;=5.45),3.7,IF(AND(H152&gt;=11.218,H152&gt;=6.808,G152&gt;=0.372,F152&lt;2.5,D152&gt;=0.6,A152&lt;5.9,A152&gt;=5.45),3.9,IF(AND(B152&lt;2.95,A152&lt;6.75,B152&gt;=2.75,D152&lt;1.7,A152&lt;7.05,A152&gt;=5.9,A152&gt;=5.45),4.2,IF(AND(B152&gt;=2.95,A152&lt;6.75,B152&gt;=2.75,D152&lt;1.7,A152&lt;7.05,A152&gt;=5.9,A152&gt;=5.45),4.6,IF(AND(D152&gt;=2.45,A152&lt;6.85,A152&gt;=6.2,D152&gt;=1.7,A152&lt;7.05,A152&gt;=5.9,A152&gt;=5.45),5.9,IF(AND(G152&lt;0.312,A152&gt;=6.85,A152&gt;=6.2,D152&gt;=1.7,A152&lt;7.05,A152&gt;=5.9,A152&gt;=5.45),5.1,IF(AND(G152&gt;=0.312,A152&gt;=6.85,A152&gt;=6.2,D152&gt;=1.7,A152&lt;7.05,A152&gt;=5.9,A152&gt;=5.45),5.4,IF(AND(G152&lt;0.251,H152&gt;=12.467,G152&gt;=0.161,B152&lt;3.55,G152&lt;0.587,F152&lt;1.5,G152&gt;=0.096,A152&lt;5.45),1.35,IF(AND(G152&gt;=0.251,H152&gt;=12.467,G152&gt;=0.161,B152&lt;3.55,G152&lt;0.587,F152&lt;1.5,G152&gt;=0.096,A152&lt;5.45),1.467,IF(AND(G152&gt;=0.628,D152&lt;2.45,A152&lt;6.85,A152&gt;=6.2,D152&gt;=1.7,A152&lt;7.05,A152&gt;=5.9,A152&gt;=5.45),5.1,IF(AND(A152&gt;=6.75,G152&lt;0.628,D152&lt;2.45,A152&lt;6.85,A152&gt;=6.2,D152&gt;=1.7,A152&lt;7.05,A152&gt;=5.9,A152&gt;=5.45),5.9,IF(AND(H152&lt;11.824,A152&lt;6.75,G152&lt;0.628,D152&lt;2.45,A152&lt;6.85,A152&gt;=6.2,D152&gt;=1.7,A152&lt;7.05,A152&gt;=5.9,A152&gt;=5.45),5.44,IF(AND(H152&lt;14.378,H152&gt;=11.824,A152&lt;6.75,G152&lt;0.628,D152&lt;2.45,A152&lt;6.85,A152&gt;=6.2,D152&gt;=1.7,A152&lt;7.05,A152&gt;=5.9,A152&gt;=5.45),5.6,IF(AND(H152&gt;=14.378,H152&gt;=11.824,A152&lt;6.75,G152&lt;0.628,D152&lt;2.45,A152&lt;6.85,A152&gt;=6.2,D152&gt;=1.7,A152&lt;7.05,A152&gt;=5.9,A152&gt;=5.45),5.8,"shouldnthappen"))))))))))))))))))))))))))))))))))</f>
        <v>4.833</v>
      </c>
      <c r="BH152" s="1" t="n">
        <f aca="false">IF(AND(G152&gt;=0.905,F152&lt;1.5),1.8,IF(AND(H152&lt;5.523,G152&lt;0.905,F152&lt;1.5),1,IF(AND(D152&gt;=0.4,H152&gt;=5.523,G152&lt;0.905,F152&lt;1.5),1.7,IF(AND(G152&gt;=0.878,D152&lt;1.35,F152&lt;2.5,F152&gt;=1.5),4.4,IF(AND(A152&lt;5.4,D152&gt;=1.35,F152&lt;2.5,F152&gt;=1.5),3.9,IF(AND(G152&lt;0.177,B152&lt;3.15,F152&gt;=2.5,F152&gt;=1.5),6.15,IF(AND(H152&lt;10.393,B152&gt;=3.15,F152&gt;=2.5,F152&gt;=1.5),5.94,IF(AND(H152&gt;=10.393,B152&gt;=3.15,F152&gt;=2.5,F152&gt;=1.5),5.467,IF(AND(D152&gt;=1.25,G152&lt;0.878,D152&lt;1.35,F152&lt;2.5,F152&gt;=1.5),4.18,IF(AND(G152&gt;=0.709,A152&gt;=5.4,D152&gt;=1.35,F152&lt;2.5,F152&gt;=1.5),4.9,IF(AND(B152&lt;2.6,G152&gt;=0.177,B152&lt;3.15,F152&gt;=2.5,F152&gt;=1.5),4.8,IF(AND(A152&lt;4.35,A152&lt;5.05,D152&lt;0.4,H152&gt;=5.523,G152&lt;0.905,F152&lt;1.5),1.1,IF(AND(A152&gt;=5.6,A152&gt;=5.05,D152&lt;0.4,H152&gt;=5.523,G152&lt;0.905,F152&lt;1.5),1.7,IF(AND(D152&lt;1.05,D152&lt;1.25,G152&lt;0.878,D152&lt;1.35,F152&lt;2.5,F152&gt;=1.5),3.6,IF(AND(D152&gt;=1.55,G152&lt;0.709,A152&gt;=5.4,D152&gt;=1.35,F152&lt;2.5,F152&gt;=1.5),4.975,IF(AND(D152&lt;1.7,B152&gt;=2.6,G152&gt;=0.177,B152&lt;3.15,F152&gt;=2.5,F152&gt;=1.5),5.8,IF(AND(B152&lt;3.15,A152&gt;=4.35,A152&lt;5.05,D152&lt;0.4,H152&gt;=5.523,G152&lt;0.905,F152&lt;1.5),1.46,IF(AND(A152&gt;=5.45,A152&lt;5.6,A152&gt;=5.05,D152&lt;0.4,H152&gt;=5.523,G152&lt;0.905,F152&lt;1.5),1.35,IF(AND(H152&lt;10.974,D152&gt;=1.05,D152&lt;1.25,G152&lt;0.878,D152&lt;1.35,F152&lt;2.5,F152&gt;=1.5),3.8,IF(AND(H152&gt;=13.654,D152&lt;1.55,G152&lt;0.709,A152&gt;=5.4,D152&gt;=1.35,F152&lt;2.5,F152&gt;=1.5),4.725,IF(AND(A152&lt;4.5,B152&gt;=3.15,A152&gt;=4.35,A152&lt;5.05,D152&lt;0.4,H152&gt;=5.523,G152&lt;0.905,F152&lt;1.5),1.3,IF(AND(G152&lt;0.676,A152&lt;5.45,A152&lt;5.6,A152&gt;=5.05,D152&lt;0.4,H152&gt;=5.523,G152&lt;0.905,F152&lt;1.5),1.5,IF(AND(G152&gt;=0.676,A152&lt;5.45,A152&lt;5.6,A152&gt;=5.05,D152&lt;0.4,H152&gt;=5.523,G152&lt;0.905,F152&lt;1.5),1.55,IF(AND(A152&lt;5.7,H152&gt;=10.974,D152&gt;=1.05,D152&lt;1.25,G152&lt;0.878,D152&lt;1.35,F152&lt;2.5,F152&gt;=1.5),3.9,IF(AND(A152&gt;=5.7,H152&gt;=10.974,D152&gt;=1.05,D152&lt;1.25,G152&lt;0.878,D152&lt;1.35,F152&lt;2.5,F152&gt;=1.5),3.933,IF(AND(G152&gt;=0.644,H152&lt;13.654,D152&lt;1.55,G152&lt;0.709,A152&gt;=5.4,D152&gt;=1.35,F152&lt;2.5,F152&gt;=1.5),4.4,IF(AND(B152&lt;2.9,A152&lt;6.2,D152&gt;=1.7,B152&gt;=2.6,G152&gt;=0.177,B152&lt;3.15,F152&gt;=2.5,F152&gt;=1.5),5.02,IF(AND(B152&gt;=2.9,A152&lt;6.2,D152&gt;=1.7,B152&gt;=2.6,G152&gt;=0.177,B152&lt;3.15,F152&gt;=2.5,F152&gt;=1.5),4.8,IF(AND(D152&lt;2.2,A152&gt;=6.2,D152&gt;=1.7,B152&gt;=2.6,G152&gt;=0.177,B152&lt;3.15,F152&gt;=2.5,F152&gt;=1.5),5.325,IF(AND(D152&gt;=2.2,A152&gt;=6.2,D152&gt;=1.7,B152&gt;=2.6,G152&gt;=0.177,B152&lt;3.15,F152&gt;=2.5,F152&gt;=1.5),5.1,IF(AND(D152&lt;0.25,A152&gt;=4.5,B152&gt;=3.15,A152&gt;=4.35,A152&lt;5.05,D152&lt;0.4,H152&gt;=5.523,G152&lt;0.905,F152&lt;1.5),1.357,IF(AND(D152&gt;=0.25,A152&gt;=4.5,B152&gt;=3.15,A152&gt;=4.35,A152&lt;5.05,D152&lt;0.4,H152&gt;=5.523,G152&lt;0.905,F152&lt;1.5),1.333,IF(AND(H152&lt;10.723,G152&lt;0.644,H152&lt;13.654,D152&lt;1.55,G152&lt;0.709,A152&gt;=5.4,D152&gt;=1.35,F152&lt;2.5,F152&gt;=1.5),4.6,IF(AND(H152&gt;=10.723,G152&lt;0.644,H152&lt;13.654,D152&lt;1.55,G152&lt;0.709,A152&gt;=5.4,D152&gt;=1.35,F152&lt;2.5,F152&gt;=1.5),4.5,"shouldnthappen"))))))))))))))))))))))))))))))))))</f>
        <v>4.8</v>
      </c>
      <c r="BI152" s="1" t="n">
        <f aca="false">IF(AND(D152&gt;=0.8,A152&lt;5.45),3.9,IF(AND(D152&gt;=0.45,D152&lt;0.8,A152&lt;5.45),1.66,IF(AND(H152&lt;16.447,B152&gt;=3.45,A152&gt;=5.45),1.525,IF(AND(H152&gt;=16.447,B152&gt;=3.45,A152&gt;=5.45),6.4,IF(AND(H152&lt;5.245,D152&lt;0.45,D152&lt;0.8,A152&lt;5.45),1,IF(AND(A152&gt;=7.2,G152&lt;0.154,B152&lt;3.45,A152&gt;=5.45),6.7,IF(AND(D152&lt;1.65,A152&lt;7.2,G152&lt;0.154,B152&lt;3.45,A152&gt;=5.45),4.7,IF(AND(D152&gt;=1.65,A152&lt;7.2,G152&lt;0.154,B152&lt;3.45,A152&gt;=5.45),5.52,IF(AND(D152&gt;=0.25,A152&lt;5.05,H152&gt;=5.245,D152&lt;0.45,D152&lt;0.8,A152&lt;5.45),1.35,IF(AND(H152&lt;6.089,A152&gt;=5.05,H152&gt;=5.245,D152&lt;0.45,D152&lt;0.8,A152&lt;5.45),1.7,IF(AND(D152&lt;1.2,B152&lt;2.6,A152&lt;5.75,G152&gt;=0.154,B152&lt;3.45,A152&gt;=5.45),3.85,IF(AND(D152&gt;=1.2,B152&lt;2.6,A152&lt;5.75,G152&gt;=0.154,B152&lt;3.45,A152&gt;=5.45),4,IF(AND(D152&gt;=1.65,B152&gt;=2.6,A152&lt;5.75,G152&gt;=0.154,B152&lt;3.45,A152&gt;=5.45),4.9,IF(AND(G152&lt;0.353,F152&lt;2.5,A152&gt;=5.75,G152&gt;=0.154,B152&lt;3.45,A152&gt;=5.45),4.25,IF(AND(A152&gt;=7.25,F152&gt;=2.5,A152&gt;=5.75,G152&gt;=0.154,B152&lt;3.45,A152&gt;=5.45),6.45,IF(AND(H152&lt;11.218,D152&lt;0.25,A152&lt;5.05,H152&gt;=5.245,D152&lt;0.45,D152&lt;0.8,A152&lt;5.45),1.42,IF(AND(G152&lt;0.517,H152&gt;=6.089,A152&gt;=5.05,H152&gt;=5.245,D152&lt;0.45,D152&lt;0.8,A152&lt;5.45),1.44,IF(AND(G152&gt;=0.517,H152&gt;=6.089,A152&gt;=5.05,H152&gt;=5.245,D152&lt;0.45,D152&lt;0.8,A152&lt;5.45),1.54,IF(AND(H152&gt;=10.194,D152&lt;1.65,B152&gt;=2.6,A152&lt;5.75,G152&gt;=0.154,B152&lt;3.45,A152&gt;=5.45),4.35,IF(AND(B152&gt;=3.15,G152&gt;=0.353,F152&lt;2.5,A152&gt;=5.75,G152&gt;=0.154,B152&lt;3.45,A152&gt;=5.45),4.7,IF(AND(H152&lt;7.716,A152&lt;7.25,F152&gt;=2.5,A152&gt;=5.75,G152&gt;=0.154,B152&lt;3.45,A152&gt;=5.45),5.04,IF(AND(G152&lt;0.175,H152&gt;=11.218,D152&lt;0.25,A152&lt;5.05,H152&gt;=5.245,D152&lt;0.45,D152&lt;0.8,A152&lt;5.45),1.5,IF(AND(H152&lt;7.713,H152&lt;10.194,D152&lt;1.65,B152&gt;=2.6,A152&lt;5.75,G152&gt;=0.154,B152&lt;3.45,A152&gt;=5.45),4.1,IF(AND(H152&gt;=7.713,H152&lt;10.194,D152&lt;1.65,B152&gt;=2.6,A152&lt;5.75,G152&gt;=0.154,B152&lt;3.45,A152&gt;=5.45),4.2,IF(AND(B152&gt;=3.05,B152&lt;3.15,G152&gt;=0.353,F152&lt;2.5,A152&gt;=5.75,G152&gt;=0.154,B152&lt;3.45,A152&gt;=5.45),4.4,IF(AND(D152&gt;=2.45,H152&gt;=7.716,A152&lt;7.25,F152&gt;=2.5,A152&gt;=5.75,G152&gt;=0.154,B152&lt;3.45,A152&gt;=5.45),5.85,IF(AND(D152&lt;0.15,G152&gt;=0.175,H152&gt;=11.218,D152&lt;0.25,A152&lt;5.05,H152&gt;=5.245,D152&lt;0.45,D152&lt;0.8,A152&lt;5.45),1.1,IF(AND(H152&gt;=16.317,B152&lt;3.05,B152&lt;3.15,G152&gt;=0.353,F152&lt;2.5,A152&gt;=5.75,G152&gt;=0.154,B152&lt;3.45,A152&gt;=5.45),4.8,IF(AND(G152&gt;=0.857,D152&lt;2.45,H152&gt;=7.716,A152&lt;7.25,F152&gt;=2.5,A152&gt;=5.75,G152&gt;=0.154,B152&lt;3.45,A152&gt;=5.45),5.05,IF(AND(G152&lt;0.245,D152&gt;=0.15,G152&gt;=0.175,H152&gt;=11.218,D152&lt;0.25,A152&lt;5.05,H152&gt;=5.245,D152&lt;0.45,D152&lt;0.8,A152&lt;5.45),1.3,IF(AND(G152&gt;=0.245,D152&gt;=0.15,G152&gt;=0.175,H152&gt;=11.218,D152&lt;0.25,A152&lt;5.05,H152&gt;=5.245,D152&lt;0.45,D152&lt;0.8,A152&lt;5.45),1.22,IF(AND(B152&lt;2.85,H152&lt;16.317,B152&lt;3.05,B152&lt;3.15,G152&gt;=0.353,F152&lt;2.5,A152&gt;=5.75,G152&gt;=0.154,B152&lt;3.45,A152&gt;=5.45),4.6,IF(AND(B152&gt;=2.85,H152&lt;16.317,B152&lt;3.05,B152&lt;3.15,G152&gt;=0.353,F152&lt;2.5,A152&gt;=5.75,G152&gt;=0.154,B152&lt;3.45,A152&gt;=5.45),4.633,IF(AND(D152&lt;1.85,G152&lt;0.857,D152&lt;2.45,H152&gt;=7.716,A152&lt;7.25,F152&gt;=2.5,A152&gt;=5.75,G152&gt;=0.154,B152&lt;3.45,A152&gt;=5.45),5.8,IF(AND(H152&lt;11.297,D152&gt;=1.85,G152&lt;0.857,D152&lt;2.45,H152&gt;=7.716,A152&lt;7.25,F152&gt;=2.5,A152&gt;=5.75,G152&gt;=0.154,B152&lt;3.45,A152&gt;=5.45),5.3,IF(AND(G152&lt;0.388,H152&gt;=11.297,D152&gt;=1.85,G152&lt;0.857,D152&lt;2.45,H152&gt;=7.716,A152&lt;7.25,F152&gt;=2.5,A152&gt;=5.75,G152&gt;=0.154,B152&lt;3.45,A152&gt;=5.45),5.4,IF(AND(G152&gt;=0.388,H152&gt;=11.297,D152&gt;=1.85,G152&lt;0.857,D152&lt;2.45,H152&gt;=7.716,A152&lt;7.25,F152&gt;=2.5,A152&gt;=5.75,G152&gt;=0.154,B152&lt;3.45,A152&gt;=5.45),5.6,"shouldnthappen")))))))))))))))))))))))))))))))))))))</f>
        <v>5.04</v>
      </c>
      <c r="BJ152" s="1" t="n">
        <f aca="false">IF(AND(F152&gt;=2,B152&gt;=3.35),6.1,IF(AND(H152&gt;=12.719,F152&lt;1.5,B152&lt;3.35),1.567,IF(AND(H152&lt;5.245,F152&lt;2,B152&gt;=3.35),1,IF(AND(D152&lt;0.15,H152&lt;12.719,F152&lt;1.5,B152&lt;3.35),1.5,IF(AND(D152&gt;=0.35,H152&gt;=5.245,F152&lt;2,B152&gt;=3.35),1.6,IF(AND(A152&lt;4.9,D152&gt;=0.15,H152&lt;12.719,F152&lt;1.5,B152&lt;3.35),1.36,IF(AND(B152&lt;2.65,G152&lt;0.572,D152&lt;1.45,F152&gt;=1.5,B152&lt;3.35),3.5,IF(AND(A152&lt;6.1,F152&lt;2.5,D152&gt;=1.45,F152&gt;=1.5,B152&lt;3.35),5.1,IF(AND(G152&gt;=0.607,D152&lt;0.35,H152&gt;=5.245,F152&lt;2,B152&gt;=3.35),1.65,IF(AND(G152&lt;0.546,A152&gt;=4.9,D152&gt;=0.15,H152&lt;12.719,F152&lt;1.5,B152&lt;3.35),1.2,IF(AND(G152&gt;=0.546,A152&gt;=4.9,D152&gt;=0.15,H152&lt;12.719,F152&lt;1.5,B152&lt;3.35),1.4,IF(AND(A152&gt;=6.3,B152&gt;=2.65,G152&lt;0.572,D152&lt;1.45,F152&gt;=1.5,B152&lt;3.35),4.8,IF(AND(D152&lt;1.15,B152&lt;2.85,G152&gt;=0.572,D152&lt;1.45,F152&gt;=1.5,B152&lt;3.35),3.9,IF(AND(B152&gt;=3.15,B152&gt;=2.85,G152&gt;=0.572,D152&lt;1.45,F152&gt;=1.5,B152&lt;3.35),4.7,IF(AND(B152&lt;2.95,A152&gt;=6.1,F152&lt;2.5,D152&gt;=1.45,F152&gt;=1.5,B152&lt;3.35),4.533,IF(AND(B152&gt;=2.95,A152&gt;=6.1,F152&lt;2.5,D152&gt;=1.45,F152&gt;=1.5,B152&lt;3.35),4.75,IF(AND(A152&gt;=6.7,G152&lt;0.107,F152&gt;=2.5,D152&gt;=1.45,F152&gt;=1.5,B152&lt;3.35),5.7,IF(AND(G152&gt;=0.385,G152&lt;0.607,D152&lt;0.35,H152&gt;=5.245,F152&lt;2,B152&gt;=3.35),1.325,IF(AND(D152&lt;1.25,A152&lt;6.3,B152&gt;=2.65,G152&lt;0.572,D152&lt;1.45,F152&gt;=1.5,B152&lt;3.35),4,IF(AND(D152&gt;=1.25,A152&lt;6.3,B152&gt;=2.65,G152&lt;0.572,D152&lt;1.45,F152&gt;=1.5,B152&lt;3.35),4.18,IF(AND(G152&lt;0.907,D152&gt;=1.15,B152&lt;2.85,G152&gt;=0.572,D152&lt;1.45,F152&gt;=1.5,B152&lt;3.35),4,IF(AND(G152&gt;=0.907,D152&gt;=1.15,B152&lt;2.85,G152&gt;=0.572,D152&lt;1.45,F152&gt;=1.5,B152&lt;3.35),4.4,IF(AND(H152&lt;8.326,B152&lt;3.15,B152&gt;=2.85,G152&gt;=0.572,D152&lt;1.45,F152&gt;=1.5,B152&lt;3.35),3.6,IF(AND(H152&gt;=8.326,B152&lt;3.15,B152&gt;=2.85,G152&gt;=0.572,D152&lt;1.45,F152&gt;=1.5,B152&lt;3.35),4.48,IF(AND(B152&lt;2.95,A152&lt;6.7,G152&lt;0.107,F152&gt;=2.5,D152&gt;=1.45,F152&gt;=1.5,B152&lt;3.35),5.6,IF(AND(B152&gt;=2.95,A152&lt;6.7,G152&lt;0.107,F152&gt;=2.5,D152&gt;=1.45,F152&gt;=1.5,B152&lt;3.35),5.5,IF(AND(G152&lt;0.205,G152&lt;0.432,G152&gt;=0.107,F152&gt;=2.5,D152&gt;=1.45,F152&gt;=1.5,B152&lt;3.35),5.3,IF(AND(B152&gt;=3.05,G152&gt;=0.432,G152&gt;=0.107,F152&gt;=2.5,D152&gt;=1.45,F152&gt;=1.5,B152&lt;3.35),5.86,IF(AND(H152&gt;=14.057,G152&lt;0.385,G152&lt;0.607,D152&lt;0.35,H152&gt;=5.245,F152&lt;2,B152&gt;=3.35),1.7,IF(AND(D152&lt;1.7,G152&gt;=0.205,G152&lt;0.432,G152&gt;=0.107,F152&gt;=2.5,D152&gt;=1.45,F152&gt;=1.5,B152&lt;3.35),5,IF(AND(G152&lt;0.779,B152&lt;3.05,G152&gt;=0.432,G152&gt;=0.107,F152&gt;=2.5,D152&gt;=1.45,F152&gt;=1.5,B152&lt;3.35),4.9,IF(AND(G152&gt;=0.779,B152&lt;3.05,G152&gt;=0.432,G152&gt;=0.107,F152&gt;=2.5,D152&gt;=1.45,F152&gt;=1.5,B152&lt;3.35),5.533,IF(AND(D152&gt;=0.25,H152&lt;14.057,G152&lt;0.385,G152&lt;0.607,D152&lt;0.35,H152&gt;=5.245,F152&lt;2,B152&gt;=3.35),1.4,IF(AND(B152&lt;2.85,D152&gt;=1.7,G152&gt;=0.205,G152&lt;0.432,G152&gt;=0.107,F152&gt;=2.5,D152&gt;=1.45,F152&gt;=1.5,B152&lt;3.35),5.1,IF(AND(B152&gt;=2.85,D152&gt;=1.7,G152&gt;=0.205,G152&lt;0.432,G152&gt;=0.107,F152&gt;=2.5,D152&gt;=1.45,F152&gt;=1.5,B152&lt;3.35),5.15,IF(AND(A152&lt;5.1,D152&lt;0.25,H152&lt;14.057,G152&lt;0.385,G152&lt;0.607,D152&lt;0.35,H152&gt;=5.245,F152&lt;2,B152&gt;=3.35),1.4,IF(AND(A152&gt;=5.1,D152&lt;0.25,H152&lt;14.057,G152&lt;0.385,G152&lt;0.607,D152&lt;0.35,H152&gt;=5.245,F152&lt;2,B152&gt;=3.35),1.5,"shouldnthappen")))))))))))))))))))))))))))))))))))))</f>
        <v>5.533</v>
      </c>
    </row>
  </sheetData>
  <mergeCells count="3">
    <mergeCell ref="A1:H1"/>
    <mergeCell ref="I1:K1"/>
    <mergeCell ref="L1:B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20F0"/>
    <pageSetUpPr fitToPage="false"/>
  </sheetPr>
  <dimension ref="A1:BI15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2" topLeftCell="A3" activePane="bottomLeft" state="frozen"/>
      <selection pane="topLeft" activeCell="C1" activeCellId="0" sqref="C1"/>
      <selection pane="bottomLeft" activeCell="F16" activeCellId="0" sqref="F16"/>
    </sheetView>
  </sheetViews>
  <sheetFormatPr defaultColWidth="10.2265625" defaultRowHeight="13.8" zeroHeight="false" outlineLevelRow="0" outlineLevelCol="0"/>
  <cols>
    <col collapsed="false" customWidth="false" hidden="false" outlineLevel="0" max="1" min="1" style="4" width="10.24"/>
    <col collapsed="false" customWidth="false" hidden="false" outlineLevel="0" max="8" min="8" style="18" width="10.24"/>
    <col collapsed="false" customWidth="false" hidden="false" outlineLevel="0" max="11" min="11" style="5" width="10.24"/>
  </cols>
  <sheetData>
    <row r="1" s="8" customFormat="true" ht="13.8" hidden="false" customHeight="false" outlineLevel="0" collapsed="false">
      <c r="A1" s="6" t="s">
        <v>28</v>
      </c>
      <c r="B1" s="6"/>
      <c r="C1" s="6"/>
      <c r="D1" s="6"/>
      <c r="E1" s="6"/>
      <c r="F1" s="6"/>
      <c r="G1" s="6"/>
      <c r="H1" s="6"/>
      <c r="I1" s="6" t="s">
        <v>29</v>
      </c>
      <c r="J1" s="6"/>
      <c r="K1" s="6"/>
      <c r="L1" s="7" t="s">
        <v>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customFormat="false" ht="13.8" hidden="false" customHeight="false" outlineLevel="0" collapsed="false">
      <c r="A2" s="9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96</v>
      </c>
      <c r="G2" s="2" t="s">
        <v>36</v>
      </c>
      <c r="H2" s="19" t="s">
        <v>37</v>
      </c>
      <c r="I2" s="2" t="s">
        <v>38</v>
      </c>
      <c r="J2" s="2" t="s">
        <v>39</v>
      </c>
      <c r="K2" s="10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  <c r="T2" s="2" t="s">
        <v>49</v>
      </c>
      <c r="U2" s="2" t="s">
        <v>50</v>
      </c>
      <c r="V2" s="2" t="s">
        <v>51</v>
      </c>
      <c r="W2" s="2" t="s">
        <v>52</v>
      </c>
      <c r="X2" s="2" t="s">
        <v>53</v>
      </c>
      <c r="Y2" s="2" t="s">
        <v>54</v>
      </c>
      <c r="Z2" s="2" t="s">
        <v>55</v>
      </c>
      <c r="AA2" s="2" t="s">
        <v>56</v>
      </c>
      <c r="AB2" s="2" t="s">
        <v>97</v>
      </c>
    </row>
    <row r="3" customFormat="false" ht="13.8" hidden="false" customHeight="false" outlineLevel="0" collapsed="false">
      <c r="A3" s="11" t="n">
        <v>5.1</v>
      </c>
      <c r="B3" s="1" t="n">
        <v>3.5</v>
      </c>
      <c r="C3" s="1" t="n">
        <v>1.4</v>
      </c>
      <c r="D3" s="1" t="n">
        <v>0.2</v>
      </c>
      <c r="E3" s="1" t="s">
        <v>94</v>
      </c>
      <c r="F3" s="1" t="n">
        <v>1</v>
      </c>
      <c r="G3" s="1" t="n">
        <v>0.980763058876619</v>
      </c>
      <c r="H3" s="18" t="n">
        <v>14.0859815035015</v>
      </c>
      <c r="I3" s="1" t="n">
        <f aca="false">C3</f>
        <v>1.4</v>
      </c>
      <c r="J3" s="1" t="n">
        <f aca="false">SUM(M3:AB3)</f>
        <v>1.501</v>
      </c>
      <c r="K3" s="15" t="n">
        <f aca="false">1-SQRT(VAR(M3:AB3, I3)) / AVERAGE(M3:AB3)</f>
        <v>-2.65451552107994</v>
      </c>
      <c r="L3" s="1" t="n">
        <f aca="false">(J3-I3)/I3</f>
        <v>0.0721428571428573</v>
      </c>
      <c r="M3" s="1" t="n">
        <f aca="false">IF(AND((H3&lt;5.245),(D3&lt;0.8)),0.075,IF(AND(H3&gt;=5.245,(D3&lt;0.8)),0.279,IF(AND((D3&lt;1.45),D3&gt;=0.8),1.043,IF(AND(D3&gt;=1.45,D3&gt;=0.8),1.423,"shouldnthappen"))))</f>
        <v>0.279</v>
      </c>
      <c r="N3" s="1" t="n">
        <f aca="false">IF(AND((A3&lt;4.35),(D3&lt;0.8)),0.048,IF(AND(A3&gt;=4.35,(D3&lt;0.8)),0.198,IF(AND(F3&gt;=2.5,D3&gt;=0.8),1.048,IF(AND((A3&lt;5.15),(F3&lt;2.5),D3&gt;=0.8),0.321,IF(AND(A3&gt;=5.15,(F3&lt;2.5),D3&gt;=0.8),0.783,"shouldnthappen")))))</f>
        <v>0.198</v>
      </c>
      <c r="O3" s="1" t="n">
        <f aca="false">IF(AND((H3&lt;5.245),(D3&lt;0.8)),0.034,IF(AND((A3&lt;5.9),D3&gt;=0.8),0.489,IF(AND(A3&gt;=5.9,D3&gt;=0.8),0.721,IF(AND((A3&lt;4.35),H3&gt;=5.245,(D3&lt;0.8)),0.041,IF(AND(A3&gt;=4.35,H3&gt;=5.245,(D3&lt;0.8)),0.142,"shouldnthappen")))))</f>
        <v>0.142</v>
      </c>
      <c r="P3" s="1" t="n">
        <f aca="false">IF(AND((B3&lt;2.8),(D3&lt;1.15)),0.244,IF(AND((D3&lt;1.75),D3&gt;=1.15),0.396,IF(AND(D3&gt;=1.75,D3&gt;=1.15),0.554,IF(AND((A3&lt;5.05),B3&gt;=2.8,(D3&lt;1.15)),0.078,IF(AND((H3&lt;14.877),A3&gt;=5.05,B3&gt;=2.8,(D3&lt;1.15)),0.118,IF(AND(H3&gt;=14.877,A3&gt;=5.05,B3&gt;=2.8,(D3&lt;1.15)),0.027,"shouldnthappen"))))))</f>
        <v>0.118</v>
      </c>
      <c r="Q3" s="1" t="n">
        <f aca="false">IF(AND(D3&gt;=0.45,(D3&lt;1.15)),0.17,IF(AND(A3&gt;=7.1,D3&gt;=1.15),0.539,IF(AND((A3&lt;6.25),(A3&lt;7.1),D3&gt;=1.15),0.258,IF(AND(A3&gt;=6.25,(A3&lt;7.1),D3&gt;=1.15),0.344,IF(AND(G3&gt;=0.418,(A3&lt;5.05),(D3&lt;0.45),(D3&lt;1.15)),0.033,IF(AND((H3&lt;14.494),(G3&lt;0.418),(A3&lt;5.05),(D3&lt;0.45),(D3&lt;1.15)),0.061,IF(AND(H3&gt;=14.494,(G3&lt;0.418),(A3&lt;5.05),(D3&lt;0.45),(D3&lt;1.15)),0.015,IF(AND(H3&gt;=14.877,(B3&lt;3.85),A3&gt;=5.05,(D3&lt;0.45),(D3&lt;1.15)),0.023,IF(AND((B3&lt;4),B3&gt;=3.85,A3&gt;=5.05,(D3&lt;0.45),(D3&lt;1.15)),0.009,IF(AND(B3&gt;=4,B3&gt;=3.85,A3&gt;=5.05,(D3&lt;0.45),(D3&lt;1.15)),0.052,IF(AND((G3&lt;0.05),(H3&lt;14.877),(B3&lt;3.85),A3&gt;=5.05,(D3&lt;0.45),(D3&lt;1.15)),0.024,IF(AND(G3&gt;=0.05,(H3&lt;14.877),(B3&lt;3.85),A3&gt;=5.05,(D3&lt;0.45),(D3&lt;1.15)),0.091,"shouldnthappen"))))))))))))</f>
        <v>0.091</v>
      </c>
      <c r="R3" s="1" t="n">
        <f aca="false">IF(AND(A3&gt;=7.1,D3&gt;=0.8),0.401,IF(AND((A3&lt;4.5),(G3&lt;0.905),(D3&lt;0.8)),0.024,IF(AND((H3&lt;9.966),G3&gt;=0.905,(D3&lt;0.8)),0.094,IF(AND(H3&gt;=9.966,G3&gt;=0.905,(D3&lt;0.8)),0.026,IF(AND(D3&gt;=2.05,(A3&lt;7.1),D3&gt;=0.8),0.277,IF(AND((H3&lt;5.523),A3&gt;=4.5,(G3&lt;0.905),(D3&lt;0.8)),0.012,IF(AND(H3&gt;=5.523,A3&gt;=4.5,(G3&lt;0.905),(D3&lt;0.8)),0.049,IF(AND((A3&lt;5.3),(D3&lt;2.05),(A3&lt;7.1),D3&gt;=0.8),0.095,IF(AND(A3&gt;=5.3,(D3&lt;2.05),(A3&lt;7.1),D3&gt;=0.8),0.196,"shouldnthappen")))))))))</f>
        <v>0.026</v>
      </c>
      <c r="S3" s="1" t="n">
        <f aca="false">IF(AND(A3&gt;=7.1,D3&gt;=1.35),0.298,IF(AND(G3&gt;=0.905,(D3&lt;0.8),(D3&lt;1.35)),0.068,IF(AND(H3&gt;=9.386,D3&gt;=0.8,(D3&lt;1.35)),0.126,IF(AND((H3&lt;7.426),(H3&lt;9.386),D3&gt;=0.8,(D3&lt;1.35)),0.091,IF(AND((A3&lt;5.3),(G3&lt;0.905),(A3&lt;7.1),D3&gt;=1.35),0.063,IF(AND((D3&lt;2.05),G3&gt;=0.905,(A3&lt;7.1),D3&gt;=1.35),0.015,IF(AND(D3&gt;=2.05,G3&gt;=0.905,(A3&lt;7.1),D3&gt;=1.35),0.089,IF(AND((H3&lt;10.505),(H3&lt;14.344),(G3&lt;0.905),(D3&lt;0.8),(D3&lt;1.35)),0.035,IF(AND((A3&lt;4.85),H3&gt;=14.344,(G3&lt;0.905),(D3&lt;0.8),(D3&lt;1.35)),0.006,IF(AND((B3&lt;2.75),H3&gt;=7.426,(H3&lt;9.386),D3&gt;=0.8,(D3&lt;1.35)),0.021,IF(AND(B3&gt;=2.75,H3&gt;=7.426,(H3&lt;9.386),D3&gt;=0.8,(D3&lt;1.35)),-0.01,IF(AND((B3&lt;2.35),A3&gt;=5.3,(G3&lt;0.905),(A3&lt;7.1),D3&gt;=1.35),0.068,IF(AND(B3&gt;=2.35,A3&gt;=5.3,(G3&lt;0.905),(A3&lt;7.1),D3&gt;=1.35),0.181,IF(AND((H3&lt;11.731),H3&gt;=10.505,(H3&lt;14.344),(G3&lt;0.905),(D3&lt;0.8),(D3&lt;1.35)),0.004,IF(AND(H3&gt;=11.731,H3&gt;=10.505,(H3&lt;14.344),(G3&lt;0.905),(D3&lt;0.8),(D3&lt;1.35)),0.024,IF(AND((H3&lt;14.877),A3&gt;=4.85,H3&gt;=14.344,(G3&lt;0.905),(D3&lt;0.8),(D3&lt;1.35)),0.063,IF(AND(H3&gt;=14.877,A3&gt;=4.85,H3&gt;=14.344,(G3&lt;0.905),(D3&lt;0.8),(D3&lt;1.35)),0.012,"shouldnthappen")))))))))))))))))</f>
        <v>0.068</v>
      </c>
      <c r="T3" s="1" t="n">
        <f aca="false">IF(AND(D3&gt;=0.45,(A3&lt;5.65)),0.067,IF(AND(A3&gt;=7.25,A3&gt;=5.65),0.244,IF(AND((H3&lt;9.966),G3&gt;=0.905,(D3&lt;0.45),(A3&lt;5.65)),0.062,IF(AND(H3&gt;=9.966,G3&gt;=0.905,(D3&lt;0.45),(A3&lt;5.65)),0.012,IF(AND((G3&lt;0.948),D3&gt;=2.05,(A3&lt;7.25),A3&gt;=5.65),0.157,IF(AND(G3&gt;=0.948,D3&gt;=2.05,(A3&lt;7.25),A3&gt;=5.65),0.037,IF(AND(G3&gt;=0.422,(B3&lt;3.15),(G3&lt;0.905),(D3&lt;0.45),(A3&lt;5.65)),0.011,IF(AND((D3&lt;0.25),(G3&lt;0.422),(B3&lt;3.15),(G3&lt;0.905),(D3&lt;0.45),(A3&lt;5.65)),0.04,IF(AND(D3&gt;=0.25,(G3&lt;0.422),(B3&lt;3.15),(G3&lt;0.905),(D3&lt;0.45),(A3&lt;5.65)),0.009,IF(AND((A3&lt;4.85),(B3&lt;3.25),B3&gt;=3.15,(G3&lt;0.905),(D3&lt;0.45),(A3&lt;5.65)),0.008,IF(AND(A3&gt;=4.85,(B3&lt;3.25),B3&gt;=3.15,(G3&lt;0.905),(D3&lt;0.45),(A3&lt;5.65)),-0.017,IF(AND((D3&lt;0.25),B3&gt;=3.25,B3&gt;=3.15,(G3&lt;0.905),(D3&lt;0.45),(A3&lt;5.65)),0.022,IF(AND(D3&gt;=0.25,B3&gt;=3.25,B3&gt;=3.15,(G3&lt;0.905),(D3&lt;0.45),(A3&lt;5.65)),0.009,IF(AND((F3&lt;2.5),(H3&lt;7.692),(G3&lt;0.644),(D3&lt;2.05),(A3&lt;7.25),A3&gt;=5.65),0.018,IF(AND(F3&gt;=2.5,(H3&lt;7.692),(G3&lt;0.644),(D3&lt;2.05),(A3&lt;7.25),A3&gt;=5.65),0.068,IF(AND((B3&lt;2.35),H3&gt;=7.692,(G3&lt;0.644),(D3&lt;2.05),(A3&lt;7.25),A3&gt;=5.65),0.023,IF(AND(B3&gt;=2.35,H3&gt;=7.692,(G3&lt;0.644),(D3&lt;2.05),(A3&lt;7.25),A3&gt;=5.65),0.125,IF(AND((G3&lt;0.766),(G3&lt;0.85),G3&gt;=0.644,(D3&lt;2.05),(A3&lt;7.25),A3&gt;=5.65),0.055,IF(AND(G3&gt;=0.766,(G3&lt;0.85),G3&gt;=0.644,(D3&lt;2.05),(A3&lt;7.25),A3&gt;=5.65),-0,IF(AND((B3&lt;2.95),G3&gt;=0.85,G3&gt;=0.644,(D3&lt;2.05),(A3&lt;7.25),A3&gt;=5.65),0.098,IF(AND(B3&gt;=2.95,G3&gt;=0.85,G3&gt;=0.644,(D3&lt;2.05),(A3&lt;7.25),A3&gt;=5.65),0.013,"shouldnthappen")))))))))))))))))))))</f>
        <v>0.012</v>
      </c>
      <c r="U3" s="1" t="n">
        <f aca="false">IF(AND(A3&gt;=7.25,D3&gt;=1.25),0.186,IF(AND((G3&lt;0.13),D3&gt;=0.35,(D3&lt;1.25)),-0.004,IF(AND(H3&gt;=14.246,(H3&lt;14.344),(D3&lt;0.35),(D3&lt;1.25)),-0.002,IF(AND((A3&lt;4.85),H3&gt;=14.344,(D3&lt;0.35),(D3&lt;1.25)),0.004,IF(AND(G3&gt;=0.446,(G3&lt;0.644),(A3&lt;7.25),D3&gt;=1.25),0.138,IF(AND(A3&gt;=5.45,(H3&lt;14.246),(H3&lt;14.344),(D3&lt;0.35),(D3&lt;1.25)),0.001,IF(AND((H3&lt;14.877),A3&gt;=4.85,H3&gt;=14.344,(D3&lt;0.35),(D3&lt;1.25)),0.035,IF(AND(H3&gt;=14.877,A3&gt;=4.85,H3&gt;=14.344,(D3&lt;0.35),(D3&lt;1.25)),0.007,IF(AND((B3&lt;3.35),H3&gt;=9.448,G3&gt;=0.13,D3&gt;=0.35,(D3&lt;1.25)),0.053,IF(AND(B3&gt;=3.35,H3&gt;=9.448,G3&gt;=0.13,D3&gt;=0.35,(D3&lt;1.25)),0.017,IF(AND((G3&lt;0.44),(G3&lt;0.446),(G3&lt;0.644),(A3&lt;7.25),D3&gt;=1.25),0.079,IF(AND(G3&gt;=0.44,(G3&lt;0.446),(G3&lt;0.644),(A3&lt;7.25),D3&gt;=1.25),0.02,IF(AND((A3&lt;5.95),(G3&lt;0.724),G3&gt;=0.644,(A3&lt;7.25),D3&gt;=1.25),-0.018,IF(AND(A3&gt;=5.95,(G3&lt;0.724),G3&gt;=0.644,(A3&lt;7.25),D3&gt;=1.25),0.027,IF(AND(A3&gt;=6.15,G3&gt;=0.724,G3&gt;=0.644,(A3&lt;7.25),D3&gt;=1.25),0.093,IF(AND((A3&lt;5.05),(A3&lt;5.45),(H3&lt;14.246),(H3&lt;14.344),(D3&lt;0.35),(D3&lt;1.25)),0.011,IF(AND(A3&gt;=5.05,(A3&lt;5.45),(H3&lt;14.246),(H3&lt;14.344),(D3&lt;0.35),(D3&lt;1.25)),0.021,IF(AND((A3&lt;5.4),(B3&lt;3.15),(H3&lt;9.448),G3&gt;=0.13,D3&gt;=0.35,(D3&lt;1.25)),0.007,IF(AND(A3&gt;=5.4,(B3&lt;3.15),(H3&lt;9.448),G3&gt;=0.13,D3&gt;=0.35,(D3&lt;1.25)),-0.011,IF(AND((B3&lt;3.75),B3&gt;=3.15,(H3&lt;9.448),G3&gt;=0.13,D3&gt;=0.35,(D3&lt;1.25)),0.012,IF(AND(B3&gt;=3.75,B3&gt;=3.15,(H3&lt;9.448),G3&gt;=0.13,D3&gt;=0.35,(D3&lt;1.25)),0.046,IF(AND((A3&lt;5.9),(A3&lt;6.15),G3&gt;=0.724,G3&gt;=0.644,(A3&lt;7.25),D3&gt;=1.25),0.06,IF(AND(A3&gt;=5.9,(A3&lt;6.15),G3&gt;=0.724,G3&gt;=0.644,(A3&lt;7.25),D3&gt;=1.25),0.005,"shouldnthappen")))))))))))))))))))))))</f>
        <v>0.021</v>
      </c>
      <c r="V3" s="1" t="n">
        <f aca="false">IF(AND(H3&gt;=15.155,(D3&lt;1.55)),0.084,IF(AND(A3&gt;=7.25,D3&gt;=1.55),0.141,IF(AND((G3&lt;0.043),D3&gt;=1.05,(H3&lt;15.155),(D3&lt;1.55)),-0.007,IF(AND(D3&gt;=1.85,G3&gt;=0.755,(A3&lt;7.25),D3&gt;=1.55),0.051,IF(AND((H3&lt;9.966),G3&gt;=0.905,(D3&lt;1.05),(H3&lt;15.155),(D3&lt;1.55)),0.043,IF(AND(H3&gt;=9.966,G3&gt;=0.905,(D3&lt;1.05),(H3&lt;15.155),(D3&lt;1.55)),0.007,IF(AND((G3&lt;0.278),(G3&lt;0.361),(G3&lt;0.755),(A3&lt;7.25),D3&gt;=1.55),0.08,IF(AND((A3&lt;5.8),G3&gt;=0.361,(G3&lt;0.755),(A3&lt;7.25),D3&gt;=1.55),0.019,IF(AND((A3&lt;6.05),(D3&lt;1.85),G3&gt;=0.755,(A3&lt;7.25),D3&gt;=1.55),0.01,IF(AND(A3&gt;=6.05,(D3&lt;1.85),G3&gt;=0.755,(A3&lt;7.25),D3&gt;=1.55),0.002,IF(AND((G3&lt;0.486),(B3&lt;3.15),(G3&lt;0.905),(D3&lt;1.05),(H3&lt;15.155),(D3&lt;1.55)),0.026,IF(AND(G3&gt;=0.486,(B3&lt;3.15),(G3&lt;0.905),(D3&lt;1.05),(H3&lt;15.155),(D3&lt;1.55)),0.001,IF(AND((B3&lt;3.25),B3&gt;=3.15,(G3&lt;0.905),(D3&lt;1.05),(H3&lt;15.155),(D3&lt;1.55)),-0.003,IF(AND(B3&gt;=3.25,B3&gt;=3.15,(G3&lt;0.905),(D3&lt;1.05),(H3&lt;15.155),(D3&lt;1.55)),0.012,IF(AND((H3&lt;7.426),(H3&lt;8.769),G3&gt;=0.043,D3&gt;=1.05,(H3&lt;15.155),(D3&lt;1.55)),0.041,IF(AND(H3&gt;=7.426,(H3&lt;8.769),G3&gt;=0.043,D3&gt;=1.05,(H3&lt;15.155),(D3&lt;1.55)),-0.008,IF(AND((H3&lt;10.696),H3&gt;=8.769,G3&gt;=0.043,D3&gt;=1.05,(H3&lt;15.155),(D3&lt;1.55)),0.069,IF(AND(H3&gt;=10.696,H3&gt;=8.769,G3&gt;=0.043,D3&gt;=1.05,(H3&lt;15.155),(D3&lt;1.55)),0.033,IF(AND((D3&lt;2.2),G3&gt;=0.278,(G3&lt;0.361),(G3&lt;0.755),(A3&lt;7.25),D3&gt;=1.55),0.022,IF(AND(D3&gt;=2.2,G3&gt;=0.278,(G3&lt;0.361),(G3&lt;0.755),(A3&lt;7.25),D3&gt;=1.55),-0.027,IF(AND((H3&lt;12.626),A3&gt;=5.8,G3&gt;=0.361,(G3&lt;0.755),(A3&lt;7.25),D3&gt;=1.55),0.126,IF(AND(H3&gt;=12.626,A3&gt;=5.8,G3&gt;=0.361,(G3&lt;0.755),(A3&lt;7.25),D3&gt;=1.55),0.065,"shouldnthappen"))))))))))))))))))))))</f>
        <v>0.007</v>
      </c>
      <c r="W3" s="1" t="n">
        <f aca="false">IF(AND(H3&gt;=15.155,(D3&lt;1.55)),0.064,IF(AND(A3&gt;=7.45,D3&gt;=1.55),0.115,IF(AND(B3&gt;=3.15,(H3&lt;10.257),(A3&lt;7.45),D3&gt;=1.55),0.097,IF(AND((A3&lt;4.85),H3&gt;=14.344,(D3&lt;0.35),(H3&lt;15.155),(D3&lt;1.55)),0.003,IF(AND(A3&gt;=6.05,(G3&lt;0.169),D3&gt;=0.35,(H3&lt;15.155),(D3&lt;1.55)),-0.008,IF(AND((G3&lt;0.181),G3&gt;=0.169,D3&gt;=0.35,(H3&lt;15.155),(D3&lt;1.55)),0.065,IF(AND(B3&gt;=3.05,(B3&lt;3.15),(H3&lt;10.257),(A3&lt;7.45),D3&gt;=1.55),-0.023,IF(AND(H3&gt;=11.854,(G3&lt;0.613),H3&gt;=10.257,(A3&lt;7.45),D3&gt;=1.55),0.068,IF(AND((D3&lt;0.25),(B3&lt;3.15),(H3&lt;14.344),(D3&lt;0.35),(H3&lt;15.155),(D3&lt;1.55)),0.014,IF(AND(D3&gt;=0.25,(B3&lt;3.15),(H3&lt;14.344),(D3&lt;0.35),(H3&lt;15.155),(D3&lt;1.55)),0.002,IF(AND((A3&lt;5.05),B3&gt;=3.15,(H3&lt;14.344),(D3&lt;0.35),(H3&lt;15.155),(D3&lt;1.55)),-0.001,IF(AND(A3&gt;=5.05,B3&gt;=3.15,(H3&lt;14.344),(D3&lt;0.35),(H3&lt;15.155),(D3&lt;1.55)),0.009,IF(AND((H3&lt;14.877),A3&gt;=4.85,H3&gt;=14.344,(D3&lt;0.35),(H3&lt;15.155),(D3&lt;1.55)),0.023,IF(AND(H3&gt;=14.877,A3&gt;=4.85,H3&gt;=14.344,(D3&lt;0.35),(H3&lt;15.155),(D3&lt;1.55)),0.004,IF(AND((H3&lt;13.602),(A3&lt;6.05),(G3&lt;0.169),D3&gt;=0.35,(H3&lt;15.155),(D3&lt;1.55)),0.023,IF(AND(H3&gt;=13.602,(A3&lt;6.05),(G3&lt;0.169),D3&gt;=0.35,(H3&lt;15.155),(D3&lt;1.55)),-0.006,IF(AND((B3&lt;2.95),G3&gt;=0.181,G3&gt;=0.169,D3&gt;=0.35,(H3&lt;15.155),(D3&lt;1.55)),0.019,IF(AND(B3&gt;=2.95,G3&gt;=0.181,G3&gt;=0.169,D3&gt;=0.35,(H3&lt;15.155),(D3&lt;1.55)),0.034,IF(AND((A3&lt;5.35),(B3&lt;3.05),(B3&lt;3.15),(H3&lt;10.257),(A3&lt;7.45),D3&gt;=1.55),0.009,IF(AND(A3&gt;=5.35,(B3&lt;3.05),(B3&lt;3.15),(H3&lt;10.257),(A3&lt;7.45),D3&gt;=1.55),0.058,IF(AND((B3&lt;2.9),(H3&lt;11.854),(G3&lt;0.613),H3&gt;=10.257,(A3&lt;7.45),D3&gt;=1.55),0.037,IF(AND(B3&gt;=2.9,(H3&lt;11.854),(G3&lt;0.613),H3&gt;=10.257,(A3&lt;7.45),D3&gt;=1.55),-0.005,IF(AND((A3&lt;6.4),(G3&lt;0.711),G3&gt;=0.613,H3&gt;=10.257,(A3&lt;7.45),D3&gt;=1.55),0.001,IF(AND(A3&gt;=6.4,(G3&lt;0.711),G3&gt;=0.613,H3&gt;=10.257,(A3&lt;7.45),D3&gt;=1.55),-0.002,IF(AND((D3&lt;1.9),G3&gt;=0.711,G3&gt;=0.613,H3&gt;=10.257,(A3&lt;7.45),D3&gt;=1.55),0.007,IF(AND(D3&gt;=1.9,G3&gt;=0.711,G3&gt;=0.613,H3&gt;=10.257,(A3&lt;7.45),D3&gt;=1.55),0.023,"shouldnthappen"))))))))))))))))))))))))))</f>
        <v>0.009</v>
      </c>
      <c r="X3" s="1" t="n">
        <f aca="false">IF(AND(H3&gt;=15.155,(F3&lt;2.5)),0.049,IF(AND(A3&gt;=7.45,F3&gt;=2.5),0.089,IF(AND((G3&lt;0.107),(G3&lt;0.364),(A3&lt;7.45),F3&gt;=2.5),0.055,IF(AND(A3&gt;=5.75,(G3&lt;0.572),(D3&lt;1.25),(H3&lt;15.155),(F3&lt;2.5)),-0.018,IF(AND((A3&lt;5.7),(H3&lt;12.626),G3&gt;=0.364,(A3&lt;7.45),F3&gt;=2.5),0.012,IF(AND(A3&gt;=5.7,(H3&lt;12.626),G3&gt;=0.364,(A3&lt;7.45),F3&gt;=2.5),0.065,IF(AND((G3&lt;0.628),H3&gt;=12.626,G3&gt;=0.364,(A3&lt;7.45),F3&gt;=2.5),0.047,IF(AND((G3&lt;0.545),(A3&lt;5.75),(G3&lt;0.572),(D3&lt;1.25),(H3&lt;15.155),(F3&lt;2.5)),0.007,IF(AND(G3&gt;=0.545,(A3&lt;5.75),(G3&lt;0.572),(D3&lt;1.25),(H3&lt;15.155),(F3&lt;2.5)),-0.009,IF(AND((D3&lt;0.3),(H3&lt;11.788),G3&gt;=0.572,(D3&lt;1.25),(H3&lt;15.155),(F3&lt;2.5)),0.01,IF(AND(D3&gt;=0.3,(H3&lt;11.788),G3&gt;=0.572,(D3&lt;1.25),(H3&lt;15.155),(F3&lt;2.5)),0.03,IF(AND((A3&lt;4.75),H3&gt;=11.788,G3&gt;=0.572,(D3&lt;1.25),(H3&lt;15.155),(F3&lt;2.5)),0.001,IF(AND(A3&gt;=4.75,H3&gt;=11.788,G3&gt;=0.572,(D3&lt;1.25),(H3&lt;15.155),(F3&lt;2.5)),0.01,IF(AND((A3&lt;5.5),(A3&lt;6.15),(G3&lt;0.652),D3&gt;=1.25,(H3&lt;15.155),(F3&lt;2.5)),0.014,IF(AND(A3&gt;=5.5,(A3&lt;6.15),(G3&lt;0.652),D3&gt;=1.25,(H3&lt;15.155),(F3&lt;2.5)),0.049,IF(AND((H3&lt;12.206),A3&gt;=6.15,(G3&lt;0.652),D3&gt;=1.25,(H3&lt;15.155),(F3&lt;2.5)),-0.009,IF(AND(H3&gt;=12.206,A3&gt;=6.15,(G3&lt;0.652),D3&gt;=1.25,(H3&lt;15.155),(F3&lt;2.5)),0.021,IF(AND((A3&lt;5.55),(A3&lt;6.2),G3&gt;=0.652,D3&gt;=1.25,(H3&lt;15.155),(F3&lt;2.5)),0.011,IF(AND(A3&gt;=5.55,(A3&lt;6.2),G3&gt;=0.652,D3&gt;=1.25,(H3&lt;15.155),(F3&lt;2.5)),-0.019,IF(AND((B3&lt;3.2),A3&gt;=6.2,G3&gt;=0.652,D3&gt;=1.25,(H3&lt;15.155),(F3&lt;2.5)),0.025,IF(AND(B3&gt;=3.2,A3&gt;=6.2,G3&gt;=0.652,D3&gt;=1.25,(H3&lt;15.155),(F3&lt;2.5)),0.001,IF(AND((G3&lt;0.183),(G3&lt;0.301),G3&gt;=0.107,(G3&lt;0.364),(A3&lt;7.45),F3&gt;=2.5),-0.009,IF(AND(G3&gt;=0.183,(G3&lt;0.301),G3&gt;=0.107,(G3&lt;0.364),(A3&lt;7.45),F3&gt;=2.5),0.022,IF(AND((D3&lt;2.2),G3&gt;=0.301,G3&gt;=0.107,(G3&lt;0.364),(A3&lt;7.45),F3&gt;=2.5),0.004,IF(AND(D3&gt;=2.2,G3&gt;=0.301,G3&gt;=0.107,(G3&lt;0.364),(A3&lt;7.45),F3&gt;=2.5),-0.02,IF(AND((G3&lt;0.787),G3&gt;=0.628,H3&gt;=12.626,G3&gt;=0.364,(A3&lt;7.45),F3&gt;=2.5),-0.001,IF(AND(G3&gt;=0.787,G3&gt;=0.628,H3&gt;=12.626,G3&gt;=0.364,(A3&lt;7.45),F3&gt;=2.5),0.016,"shouldnthappen")))))))))))))))))))))))))))</f>
        <v>0.01</v>
      </c>
      <c r="Y3" s="1" t="n">
        <f aca="false">IF(AND(H3&gt;=15.155,(D3&lt;1.55)),0.037,IF(AND(D3&gt;=2.45,(A3&lt;7.45),D3&gt;=1.55),0.054,IF(AND((A3&lt;7.8),A3&gt;=7.45,D3&gt;=1.55),0.078,IF(AND(A3&gt;=7.8,A3&gt;=7.45,D3&gt;=1.55),0.021,IF(AND(A3&gt;=6.2,G3&gt;=0.68,D3&gt;=1.25,(H3&lt;15.155),(D3&lt;1.55)),0.019,IF(AND((B3&lt;2.65),(A3&lt;4.95),(G3&lt;0.572),(D3&lt;1.25),(H3&lt;15.155),(D3&lt;1.55)),0.021,IF(AND(B3&gt;=2.65,(A3&lt;4.95),(G3&lt;0.572),(D3&lt;1.25),(H3&lt;15.155),(D3&lt;1.55)),0.006,IF(AND((H3&lt;14.344),A3&gt;=4.95,(G3&lt;0.572),(D3&lt;1.25),(H3&lt;15.155),(D3&lt;1.55)),-0.005,IF(AND(H3&gt;=14.344,A3&gt;=4.95,(G3&lt;0.572),(D3&lt;1.25),(H3&lt;15.155),(D3&lt;1.55)),0.013,IF(AND((G3&lt;0.833),(H3&lt;11.788),G3&gt;=0.572,(D3&lt;1.25),(H3&lt;15.155),(D3&lt;1.55)),0.009,IF(AND(G3&gt;=0.833,(H3&lt;11.788),G3&gt;=0.572,(D3&lt;1.25),(H3&lt;15.155),(D3&lt;1.55)),0.024,IF(AND((A3&lt;4.75),H3&gt;=11.788,G3&gt;=0.572,(D3&lt;1.25),(H3&lt;15.155),(D3&lt;1.55)),0.001,IF(AND(A3&gt;=4.75,H3&gt;=11.788,G3&gt;=0.572,(D3&lt;1.25),(H3&lt;15.155),(D3&lt;1.55)),0.008,IF(AND((A3&lt;5.65),(A3&lt;6.15),(G3&lt;0.68),D3&gt;=1.25,(H3&lt;15.155),(D3&lt;1.55)),0.017,IF(AND(A3&gt;=5.65,(A3&lt;6.15),(G3&lt;0.68),D3&gt;=1.25,(H3&lt;15.155),(D3&lt;1.55)),0.039,IF(AND((G3&lt;0.436),A3&gt;=6.15,(G3&lt;0.68),D3&gt;=1.25,(H3&lt;15.155),(D3&lt;1.55)),-0.004,IF(AND(G3&gt;=0.436,A3&gt;=6.15,(G3&lt;0.68),D3&gt;=1.25,(H3&lt;15.155),(D3&lt;1.55)),0.022,IF(AND((A3&lt;5.55),(A3&lt;6.2),G3&gt;=0.68,D3&gt;=1.25,(H3&lt;15.155),(D3&lt;1.55)),0.009,IF(AND(A3&gt;=5.55,(A3&lt;6.2),G3&gt;=0.68,D3&gt;=1.25,(H3&lt;15.155),(D3&lt;1.55)),-0.016,IF(AND((G3&lt;0.107),(G3&lt;0.361),(G3&lt;0.613),(D3&lt;2.45),(A3&lt;7.45),D3&gt;=1.55),0.042,IF(AND(G3&gt;=0.107,(G3&lt;0.361),(G3&lt;0.613),(D3&lt;2.45),(A3&lt;7.45),D3&gt;=1.55),0.002,IF(AND((D3&lt;2.35),G3&gt;=0.361,(G3&lt;0.613),(D3&lt;2.45),(A3&lt;7.45),D3&gt;=1.55),0.051,IF(AND(D3&gt;=2.35,G3&gt;=0.361,(G3&lt;0.613),(D3&lt;2.45),(A3&lt;7.45),D3&gt;=1.55),0.016,IF(AND((A3&lt;6.4),(G3&lt;0.711),G3&gt;=0.613,(D3&lt;2.45),(A3&lt;7.45),D3&gt;=1.55),0.001,IF(AND(A3&gt;=6.4,(G3&lt;0.711),G3&gt;=0.613,(D3&lt;2.45),(A3&lt;7.45),D3&gt;=1.55),-0.002,IF(AND((B3&lt;2.95),G3&gt;=0.711,G3&gt;=0.613,(D3&lt;2.45),(A3&lt;7.45),D3&gt;=1.55),0.023,IF(AND(B3&gt;=2.95,G3&gt;=0.711,G3&gt;=0.613,(D3&lt;2.45),(A3&lt;7.45),D3&gt;=1.55),0.01,"shouldnthappen")))))))))))))))))))))))))))</f>
        <v>0.008</v>
      </c>
      <c r="Z3" s="1" t="n">
        <f aca="false">IF(AND(A3&gt;=7.45,D3&gt;=1.75),0.056,IF(AND(H3&gt;=15.059,A3&gt;=5.55,(D3&lt;1.75)),0.028,IF(AND((D3&lt;0.35),G3&gt;=0.905,(A3&lt;5.55),(D3&lt;1.75)),0.005,IF(AND(D3&gt;=0.35,G3&gt;=0.905,(A3&lt;5.55),(D3&lt;1.75)),0.026,IF(AND((H3&lt;8.711),D3&gt;=2.45,(A3&lt;7.45),D3&gt;=1.75),0.011,IF(AND(H3&gt;=8.711,D3&gt;=2.45,(A3&lt;7.45),D3&gt;=1.75),0.049,IF(AND((G3&lt;0.107),(G3&lt;0.487),(D3&lt;2.45),(A3&lt;7.45),D3&gt;=1.75),0.032,IF(AND((H3&lt;10.915),(A3&lt;4.5),(B3&lt;3.15),(G3&lt;0.905),(A3&lt;5.55),(D3&lt;1.75)),-0.001,IF(AND(H3&gt;=10.915,(A3&lt;4.5),(B3&lt;3.15),(G3&lt;0.905),(A3&lt;5.55),(D3&lt;1.75)),0.003,IF(AND((A3&lt;5.05),A3&gt;=4.5,(B3&lt;3.15),(G3&lt;0.905),(A3&lt;5.55),(D3&lt;1.75)),0.015,IF(AND(A3&gt;=5.05,A3&gt;=4.5,(B3&lt;3.15),(G3&lt;0.905),(A3&lt;5.55),(D3&lt;1.75)),0.006,IF(AND((G3&lt;0.05),(G3&lt;0.091),B3&gt;=3.15,(G3&lt;0.905),(A3&lt;5.55),(D3&lt;1.75)),0.001,IF(AND(G3&gt;=0.05,(G3&lt;0.091),B3&gt;=3.15,(G3&lt;0.905),(A3&lt;5.55),(D3&lt;1.75)),0.008,IF(AND((G3&lt;0.587),G3&gt;=0.091,B3&gt;=3.15,(G3&lt;0.905),(A3&lt;5.55),(D3&lt;1.75)),-0.003,IF(AND(G3&gt;=0.587,G3&gt;=0.091,B3&gt;=3.15,(G3&lt;0.905),(A3&lt;5.55),(D3&lt;1.75)),0.004,IF(AND((F3&lt;2.5),(B3&lt;2.85),(G3&lt;0.419),(H3&lt;15.059),A3&gt;=5.55,(D3&lt;1.75)),0.041,IF(AND(F3&gt;=2.5,(B3&lt;2.85),(G3&lt;0.419),(H3&lt;15.059),A3&gt;=5.55,(D3&lt;1.75)),0.015,IF(AND((G3&lt;0.164),B3&gt;=2.85,(G3&lt;0.419),(H3&lt;15.059),A3&gt;=5.55,(D3&lt;1.75)),0.01,IF(AND(G3&gt;=0.164,B3&gt;=2.85,(G3&lt;0.419),(H3&lt;15.059),A3&gt;=5.55,(D3&lt;1.75)),-0.001,IF(AND((B3&lt;2.55),(B3&lt;2.95),G3&gt;=0.419,(H3&lt;15.059),A3&gt;=5.55,(D3&lt;1.75)),0.014,IF(AND(B3&gt;=2.55,(B3&lt;2.95),G3&gt;=0.419,(H3&lt;15.059),A3&gt;=5.55,(D3&lt;1.75)),-0.013,IF(AND((D3&lt;1.55),B3&gt;=2.95,G3&gt;=0.419,(H3&lt;15.059),A3&gt;=5.55,(D3&lt;1.75)),0.023,IF(AND(D3&gt;=1.55,B3&gt;=2.95,G3&gt;=0.419,(H3&lt;15.059),A3&gt;=5.55,(D3&lt;1.75)),0.005,IF(AND((H3&lt;13.278),G3&gt;=0.107,(G3&lt;0.487),(D3&lt;2.45),(A3&lt;7.45),D3&gt;=1.75),-0.009,IF(AND(H3&gt;=13.278,G3&gt;=0.107,(G3&lt;0.487),(D3&lt;2.45),(A3&lt;7.45),D3&gt;=1.75),0.017,IF(AND((D3&lt;2.35),(G3&lt;0.571),G3&gt;=0.487,(D3&lt;2.45),(A3&lt;7.45),D3&gt;=1.75),0.053,IF(AND(D3&gt;=2.35,(G3&lt;0.571),G3&gt;=0.487,(D3&lt;2.45),(A3&lt;7.45),D3&gt;=1.75),0.009,IF(AND((G3&lt;0.779),G3&gt;=0.571,G3&gt;=0.487,(D3&lt;2.45),(A3&lt;7.45),D3&gt;=1.75),0.006,IF(AND(G3&gt;=0.779,G3&gt;=0.571,G3&gt;=0.487,(D3&lt;2.45),(A3&lt;7.45),D3&gt;=1.75),0.016,"shouldnthappen")))))))))))))))))))))))))))))</f>
        <v>0.005</v>
      </c>
      <c r="AA3" s="1" t="n">
        <f aca="false">IF(AND((A3&lt;7.8),A3&gt;=7.45,D3&gt;=1.75),0.051,IF(AND(A3&gt;=7.8,A3&gt;=7.45,D3&gt;=1.75),0.01,IF(AND(B3&gt;=3.35,B3&gt;=3.25,(A3&lt;7.45),D3&gt;=1.75),0.016,IF(AND((H3&lt;8.308),(D3&lt;0.15),(H3&lt;13.655),(D3&lt;0.35),(D3&lt;1.75)),0.009,IF(AND((H3&lt;14.529),(G3&lt;0.293),H3&gt;=13.655,(D3&lt;0.35),(D3&lt;1.75)),0.011,IF(AND(H3&gt;=14.529,(G3&lt;0.293),H3&gt;=13.655,(D3&lt;0.35),(D3&lt;1.75)),0.001,IF(AND(D3&gt;=0.25,G3&gt;=0.293,H3&gt;=13.655,(D3&lt;0.35),(D3&lt;1.75)),-0.004,IF(AND(H3&gt;=10.635,(H3&lt;10.696),(H3&lt;13.906),D3&gt;=0.35,(D3&lt;1.75)),0.036,IF(AND(G3&gt;=0.833,H3&gt;=10.696,(H3&lt;13.906),D3&gt;=0.35,(D3&lt;1.75)),0.016,IF(AND((A3&lt;6.65),(G3&lt;0.247),H3&gt;=13.906,D3&gt;=0.35,(D3&lt;1.75)),-0.008,IF(AND(A3&gt;=6.65,(G3&lt;0.247),H3&gt;=13.906,D3&gt;=0.35,(D3&lt;1.75)),0.011,IF(AND((B3&lt;2.45),G3&gt;=0.247,H3&gt;=13.906,D3&gt;=0.35,(D3&lt;1.75)),0,IF(AND((D3&lt;1.85),(B3&lt;2.95),(B3&lt;3.25),(A3&lt;7.45),D3&gt;=1.75),0.033,IF(AND((G3&lt;0.428),(B3&lt;3.35),B3&gt;=3.25,(A3&lt;7.45),D3&gt;=1.75),0.009,IF(AND(G3&gt;=0.428,(B3&lt;3.35),B3&gt;=3.25,(A3&lt;7.45),D3&gt;=1.75),0.042,IF(AND((A3&lt;4.6),H3&gt;=8.308,(D3&lt;0.15),(H3&lt;13.655),(D3&lt;0.35),(D3&lt;1.75)),0.003,IF(AND(A3&gt;=4.6,H3&gt;=8.308,(D3&lt;0.15),(H3&lt;13.655),(D3&lt;0.35),(D3&lt;1.75)),0,IF(AND((H3&lt;8.834),(A3&lt;5.05),D3&gt;=0.15,(H3&lt;13.655),(D3&lt;0.35),(D3&lt;1.75)),0.002,IF(AND(H3&gt;=8.834,(A3&lt;5.05),D3&gt;=0.15,(H3&lt;13.655),(D3&lt;0.35),(D3&lt;1.75)),-0.008,IF(AND((A3&lt;5.45),A3&gt;=5.05,D3&gt;=0.15,(H3&lt;13.655),(D3&lt;0.35),(D3&lt;1.75)),0.003,IF(AND(A3&gt;=5.45,A3&gt;=5.05,D3&gt;=0.15,(H3&lt;13.655),(D3&lt;0.35),(D3&lt;1.75)),-0.002,IF(AND((A3&lt;5.3),(D3&lt;0.25),G3&gt;=0.293,H3&gt;=13.655,(D3&lt;0.35),(D3&lt;1.75)),0.007,IF(AND(A3&gt;=5.3,(D3&lt;0.25),G3&gt;=0.293,H3&gt;=13.655,(D3&lt;0.35),(D3&lt;1.75)),0.001,IF(AND((H3&lt;7.309),(H3&lt;10.635),(H3&lt;10.696),(H3&lt;13.906),D3&gt;=0.35,(D3&lt;1.75)),0.014,IF(AND(H3&gt;=7.309,(H3&lt;10.635),(H3&lt;10.696),(H3&lt;13.906),D3&gt;=0.35,(D3&lt;1.75)),0.006,IF(AND((H3&lt;12.093),(G3&lt;0.833),H3&gt;=10.696,(H3&lt;13.906),D3&gt;=0.35,(D3&lt;1.75)),-0.01,IF(AND(H3&gt;=12.093,(G3&lt;0.833),H3&gt;=10.696,(H3&lt;13.906),D3&gt;=0.35,(D3&lt;1.75)),0.004,IF(AND((G3&lt;0.823),B3&gt;=2.45,G3&gt;=0.247,H3&gt;=13.906,D3&gt;=0.35,(D3&lt;1.75)),0.026,IF(AND(G3&gt;=0.823,B3&gt;=2.45,G3&gt;=0.247,H3&gt;=13.906,D3&gt;=0.35,(D3&lt;1.75)),0.006,IF(AND((H3&lt;11.121),D3&gt;=1.85,(B3&lt;2.95),(B3&lt;3.25),(A3&lt;7.45),D3&gt;=1.75),0.013,IF(AND(H3&gt;=11.121,D3&gt;=1.85,(B3&lt;2.95),(B3&lt;3.25),(A3&lt;7.45),D3&gt;=1.75),0.005,IF(AND((A3&lt;6.05),(A3&lt;6.45),B3&gt;=2.95,(B3&lt;3.25),(A3&lt;7.45),D3&gt;=1.75),0.001,IF(AND(A3&gt;=6.05,(A3&lt;6.45),B3&gt;=2.95,(B3&lt;3.25),(A3&lt;7.45),D3&gt;=1.75),-0.005,IF(AND((G3&lt;0.42),A3&gt;=6.45,B3&gt;=2.95,(B3&lt;3.25),(A3&lt;7.45),D3&gt;=1.75),0.004,IF(AND(G3&gt;=0.42,A3&gt;=6.45,B3&gt;=2.95,(B3&lt;3.25),(A3&lt;7.45),D3&gt;=1.75),0.019,"shouldnthappen")))))))))))))))))))))))))))))))))))</f>
        <v>0.007</v>
      </c>
      <c r="AB3" s="1" t="n">
        <f aca="false">+ 0.5</f>
        <v>0.5</v>
      </c>
    </row>
    <row r="4" customFormat="false" ht="13.8" hidden="false" customHeight="false" outlineLevel="0" collapsed="false">
      <c r="A4" s="11" t="n">
        <v>4.9</v>
      </c>
      <c r="B4" s="1" t="n">
        <v>3</v>
      </c>
      <c r="C4" s="1" t="n">
        <v>1.4</v>
      </c>
      <c r="D4" s="1" t="n">
        <v>0.2</v>
      </c>
      <c r="E4" s="1" t="s">
        <v>94</v>
      </c>
      <c r="F4" s="1" t="n">
        <v>1</v>
      </c>
      <c r="G4" s="1" t="n">
        <v>0.143055162858218</v>
      </c>
      <c r="H4" s="18" t="n">
        <v>7.93284395486116</v>
      </c>
      <c r="I4" s="1" t="n">
        <f aca="false">C4</f>
        <v>1.4</v>
      </c>
      <c r="J4" s="1" t="n">
        <f aca="false">SUM(M4:AB4)</f>
        <v>1.463</v>
      </c>
      <c r="K4" s="15" t="n">
        <f aca="false">1-SQRT(VAR(M4:AB4, I4)) / AVERAGE(M4:AB4)</f>
        <v>-2.75019976209347</v>
      </c>
      <c r="L4" s="1" t="n">
        <f aca="false">(J4-I4)/I4</f>
        <v>0.0450000000000001</v>
      </c>
      <c r="M4" s="1" t="n">
        <f aca="false">IF(AND((H4&lt;5.245),(D4&lt;0.8)),0.075,IF(AND(H4&gt;=5.245,(D4&lt;0.8)),0.279,IF(AND((D4&lt;1.45),D4&gt;=0.8),1.043,IF(AND(D4&gt;=1.45,D4&gt;=0.8),1.423,"shouldnthappen"))))</f>
        <v>0.279</v>
      </c>
      <c r="N4" s="1" t="n">
        <f aca="false">IF(AND((A4&lt;4.35),(D4&lt;0.8)),0.048,IF(AND(A4&gt;=4.35,(D4&lt;0.8)),0.198,IF(AND(F4&gt;=2.5,D4&gt;=0.8),1.048,IF(AND((A4&lt;5.15),(F4&lt;2.5),D4&gt;=0.8),0.321,IF(AND(A4&gt;=5.15,(F4&lt;2.5),D4&gt;=0.8),0.783,"shouldnthappen")))))</f>
        <v>0.198</v>
      </c>
      <c r="O4" s="1" t="n">
        <f aca="false">IF(AND((H4&lt;5.245),(D4&lt;0.8)),0.034,IF(AND((A4&lt;5.9),D4&gt;=0.8),0.489,IF(AND(A4&gt;=5.9,D4&gt;=0.8),0.721,IF(AND((A4&lt;4.35),H4&gt;=5.245,(D4&lt;0.8)),0.041,IF(AND(A4&gt;=4.35,H4&gt;=5.245,(D4&lt;0.8)),0.142,"shouldnthappen")))))</f>
        <v>0.142</v>
      </c>
      <c r="P4" s="1" t="n">
        <f aca="false">IF(AND((B4&lt;2.8),(D4&lt;1.15)),0.244,IF(AND((D4&lt;1.75),D4&gt;=1.15),0.396,IF(AND(D4&gt;=1.75,D4&gt;=1.15),0.554,IF(AND((A4&lt;5.05),B4&gt;=2.8,(D4&lt;1.15)),0.078,IF(AND((H4&lt;14.877),A4&gt;=5.05,B4&gt;=2.8,(D4&lt;1.15)),0.118,IF(AND(H4&gt;=14.877,A4&gt;=5.05,B4&gt;=2.8,(D4&lt;1.15)),0.027,"shouldnthappen"))))))</f>
        <v>0.078</v>
      </c>
      <c r="Q4" s="1" t="n">
        <f aca="false">IF(AND(D4&gt;=0.45,(D4&lt;1.15)),0.17,IF(AND(A4&gt;=7.1,D4&gt;=1.15),0.539,IF(AND((A4&lt;6.25),(A4&lt;7.1),D4&gt;=1.15),0.258,IF(AND(A4&gt;=6.25,(A4&lt;7.1),D4&gt;=1.15),0.344,IF(AND(G4&gt;=0.418,(A4&lt;5.05),(D4&lt;0.45),(D4&lt;1.15)),0.033,IF(AND((H4&lt;14.494),(G4&lt;0.418),(A4&lt;5.05),(D4&lt;0.45),(D4&lt;1.15)),0.061,IF(AND(H4&gt;=14.494,(G4&lt;0.418),(A4&lt;5.05),(D4&lt;0.45),(D4&lt;1.15)),0.015,IF(AND(H4&gt;=14.877,(B4&lt;3.85),A4&gt;=5.05,(D4&lt;0.45),(D4&lt;1.15)),0.023,IF(AND((B4&lt;4),B4&gt;=3.85,A4&gt;=5.05,(D4&lt;0.45),(D4&lt;1.15)),0.009,IF(AND(B4&gt;=4,B4&gt;=3.85,A4&gt;=5.05,(D4&lt;0.45),(D4&lt;1.15)),0.052,IF(AND((G4&lt;0.05),(H4&lt;14.877),(B4&lt;3.85),A4&gt;=5.05,(D4&lt;0.45),(D4&lt;1.15)),0.024,IF(AND(G4&gt;=0.05,(H4&lt;14.877),(B4&lt;3.85),A4&gt;=5.05,(D4&lt;0.45),(D4&lt;1.15)),0.091,"shouldnthappen"))))))))))))</f>
        <v>0.061</v>
      </c>
      <c r="R4" s="1" t="n">
        <f aca="false">IF(AND(A4&gt;=7.1,D4&gt;=0.8),0.401,IF(AND((A4&lt;4.5),(G4&lt;0.905),(D4&lt;0.8)),0.024,IF(AND((H4&lt;9.966),G4&gt;=0.905,(D4&lt;0.8)),0.094,IF(AND(H4&gt;=9.966,G4&gt;=0.905,(D4&lt;0.8)),0.026,IF(AND(D4&gt;=2.05,(A4&lt;7.1),D4&gt;=0.8),0.277,IF(AND((H4&lt;5.523),A4&gt;=4.5,(G4&lt;0.905),(D4&lt;0.8)),0.012,IF(AND(H4&gt;=5.523,A4&gt;=4.5,(G4&lt;0.905),(D4&lt;0.8)),0.049,IF(AND((A4&lt;5.3),(D4&lt;2.05),(A4&lt;7.1),D4&gt;=0.8),0.095,IF(AND(A4&gt;=5.3,(D4&lt;2.05),(A4&lt;7.1),D4&gt;=0.8),0.196,"shouldnthappen")))))))))</f>
        <v>0.049</v>
      </c>
      <c r="S4" s="1" t="n">
        <f aca="false">IF(AND(A4&gt;=7.1,D4&gt;=1.35),0.298,IF(AND(G4&gt;=0.905,(D4&lt;0.8),(D4&lt;1.35)),0.068,IF(AND(H4&gt;=9.386,D4&gt;=0.8,(D4&lt;1.35)),0.126,IF(AND((H4&lt;7.426),(H4&lt;9.386),D4&gt;=0.8,(D4&lt;1.35)),0.091,IF(AND((A4&lt;5.3),(G4&lt;0.905),(A4&lt;7.1),D4&gt;=1.35),0.063,IF(AND((D4&lt;2.05),G4&gt;=0.905,(A4&lt;7.1),D4&gt;=1.35),0.015,IF(AND(D4&gt;=2.05,G4&gt;=0.905,(A4&lt;7.1),D4&gt;=1.35),0.089,IF(AND((H4&lt;10.505),(H4&lt;14.344),(G4&lt;0.905),(D4&lt;0.8),(D4&lt;1.35)),0.035,IF(AND((A4&lt;4.85),H4&gt;=14.344,(G4&lt;0.905),(D4&lt;0.8),(D4&lt;1.35)),0.006,IF(AND((B4&lt;2.75),H4&gt;=7.426,(H4&lt;9.386),D4&gt;=0.8,(D4&lt;1.35)),0.021,IF(AND(B4&gt;=2.75,H4&gt;=7.426,(H4&lt;9.386),D4&gt;=0.8,(D4&lt;1.35)),-0.01,IF(AND((B4&lt;2.35),A4&gt;=5.3,(G4&lt;0.905),(A4&lt;7.1),D4&gt;=1.35),0.068,IF(AND(B4&gt;=2.35,A4&gt;=5.3,(G4&lt;0.905),(A4&lt;7.1),D4&gt;=1.35),0.181,IF(AND((H4&lt;11.731),H4&gt;=10.505,(H4&lt;14.344),(G4&lt;0.905),(D4&lt;0.8),(D4&lt;1.35)),0.004,IF(AND(H4&gt;=11.731,H4&gt;=10.505,(H4&lt;14.344),(G4&lt;0.905),(D4&lt;0.8),(D4&lt;1.35)),0.024,IF(AND((H4&lt;14.877),A4&gt;=4.85,H4&gt;=14.344,(G4&lt;0.905),(D4&lt;0.8),(D4&lt;1.35)),0.063,IF(AND(H4&gt;=14.877,A4&gt;=4.85,H4&gt;=14.344,(G4&lt;0.905),(D4&lt;0.8),(D4&lt;1.35)),0.012,"shouldnthappen")))))))))))))))))</f>
        <v>0.035</v>
      </c>
      <c r="T4" s="1" t="n">
        <f aca="false">IF(AND(D4&gt;=0.45,(A4&lt;5.65)),0.067,IF(AND(A4&gt;=7.25,A4&gt;=5.65),0.244,IF(AND((H4&lt;9.966),G4&gt;=0.905,(D4&lt;0.45),(A4&lt;5.65)),0.062,IF(AND(H4&gt;=9.966,G4&gt;=0.905,(D4&lt;0.45),(A4&lt;5.65)),0.012,IF(AND((G4&lt;0.948),D4&gt;=2.05,(A4&lt;7.25),A4&gt;=5.65),0.157,IF(AND(G4&gt;=0.948,D4&gt;=2.05,(A4&lt;7.25),A4&gt;=5.65),0.037,IF(AND(G4&gt;=0.422,(B4&lt;3.15),(G4&lt;0.905),(D4&lt;0.45),(A4&lt;5.65)),0.011,IF(AND((D4&lt;0.25),(G4&lt;0.422),(B4&lt;3.15),(G4&lt;0.905),(D4&lt;0.45),(A4&lt;5.65)),0.04,IF(AND(D4&gt;=0.25,(G4&lt;0.422),(B4&lt;3.15),(G4&lt;0.905),(D4&lt;0.45),(A4&lt;5.65)),0.009,IF(AND((A4&lt;4.85),(B4&lt;3.25),B4&gt;=3.15,(G4&lt;0.905),(D4&lt;0.45),(A4&lt;5.65)),0.008,IF(AND(A4&gt;=4.85,(B4&lt;3.25),B4&gt;=3.15,(G4&lt;0.905),(D4&lt;0.45),(A4&lt;5.65)),-0.017,IF(AND((D4&lt;0.25),B4&gt;=3.25,B4&gt;=3.15,(G4&lt;0.905),(D4&lt;0.45),(A4&lt;5.65)),0.022,IF(AND(D4&gt;=0.25,B4&gt;=3.25,B4&gt;=3.15,(G4&lt;0.905),(D4&lt;0.45),(A4&lt;5.65)),0.009,IF(AND((F4&lt;2.5),(H4&lt;7.692),(G4&lt;0.644),(D4&lt;2.05),(A4&lt;7.25),A4&gt;=5.65),0.018,IF(AND(F4&gt;=2.5,(H4&lt;7.692),(G4&lt;0.644),(D4&lt;2.05),(A4&lt;7.25),A4&gt;=5.65),0.068,IF(AND((B4&lt;2.35),H4&gt;=7.692,(G4&lt;0.644),(D4&lt;2.05),(A4&lt;7.25),A4&gt;=5.65),0.023,IF(AND(B4&gt;=2.35,H4&gt;=7.692,(G4&lt;0.644),(D4&lt;2.05),(A4&lt;7.25),A4&gt;=5.65),0.125,IF(AND((G4&lt;0.766),(G4&lt;0.85),G4&gt;=0.644,(D4&lt;2.05),(A4&lt;7.25),A4&gt;=5.65),0.055,IF(AND(G4&gt;=0.766,(G4&lt;0.85),G4&gt;=0.644,(D4&lt;2.05),(A4&lt;7.25),A4&gt;=5.65),-0,IF(AND((B4&lt;2.95),G4&gt;=0.85,G4&gt;=0.644,(D4&lt;2.05),(A4&lt;7.25),A4&gt;=5.65),0.098,IF(AND(B4&gt;=2.95,G4&gt;=0.85,G4&gt;=0.644,(D4&lt;2.05),(A4&lt;7.25),A4&gt;=5.65),0.013,"shouldnthappen")))))))))))))))))))))</f>
        <v>0.04</v>
      </c>
      <c r="U4" s="1" t="n">
        <f aca="false">IF(AND(A4&gt;=7.25,D4&gt;=1.25),0.186,IF(AND((G4&lt;0.13),D4&gt;=0.35,(D4&lt;1.25)),-0.004,IF(AND(H4&gt;=14.246,(H4&lt;14.344),(D4&lt;0.35),(D4&lt;1.25)),-0.002,IF(AND((A4&lt;4.85),H4&gt;=14.344,(D4&lt;0.35),(D4&lt;1.25)),0.004,IF(AND(G4&gt;=0.446,(G4&lt;0.644),(A4&lt;7.25),D4&gt;=1.25),0.138,IF(AND(A4&gt;=5.45,(H4&lt;14.246),(H4&lt;14.344),(D4&lt;0.35),(D4&lt;1.25)),0.001,IF(AND((H4&lt;14.877),A4&gt;=4.85,H4&gt;=14.344,(D4&lt;0.35),(D4&lt;1.25)),0.035,IF(AND(H4&gt;=14.877,A4&gt;=4.85,H4&gt;=14.344,(D4&lt;0.35),(D4&lt;1.25)),0.007,IF(AND((B4&lt;3.35),H4&gt;=9.448,G4&gt;=0.13,D4&gt;=0.35,(D4&lt;1.25)),0.053,IF(AND(B4&gt;=3.35,H4&gt;=9.448,G4&gt;=0.13,D4&gt;=0.35,(D4&lt;1.25)),0.017,IF(AND((G4&lt;0.44),(G4&lt;0.446),(G4&lt;0.644),(A4&lt;7.25),D4&gt;=1.25),0.079,IF(AND(G4&gt;=0.44,(G4&lt;0.446),(G4&lt;0.644),(A4&lt;7.25),D4&gt;=1.25),0.02,IF(AND((A4&lt;5.95),(G4&lt;0.724),G4&gt;=0.644,(A4&lt;7.25),D4&gt;=1.25),-0.018,IF(AND(A4&gt;=5.95,(G4&lt;0.724),G4&gt;=0.644,(A4&lt;7.25),D4&gt;=1.25),0.027,IF(AND(A4&gt;=6.15,G4&gt;=0.724,G4&gt;=0.644,(A4&lt;7.25),D4&gt;=1.25),0.093,IF(AND((A4&lt;5.05),(A4&lt;5.45),(H4&lt;14.246),(H4&lt;14.344),(D4&lt;0.35),(D4&lt;1.25)),0.011,IF(AND(A4&gt;=5.05,(A4&lt;5.45),(H4&lt;14.246),(H4&lt;14.344),(D4&lt;0.35),(D4&lt;1.25)),0.021,IF(AND((A4&lt;5.4),(B4&lt;3.15),(H4&lt;9.448),G4&gt;=0.13,D4&gt;=0.35,(D4&lt;1.25)),0.007,IF(AND(A4&gt;=5.4,(B4&lt;3.15),(H4&lt;9.448),G4&gt;=0.13,D4&gt;=0.35,(D4&lt;1.25)),-0.011,IF(AND((B4&lt;3.75),B4&gt;=3.15,(H4&lt;9.448),G4&gt;=0.13,D4&gt;=0.35,(D4&lt;1.25)),0.012,IF(AND(B4&gt;=3.75,B4&gt;=3.15,(H4&lt;9.448),G4&gt;=0.13,D4&gt;=0.35,(D4&lt;1.25)),0.046,IF(AND((A4&lt;5.9),(A4&lt;6.15),G4&gt;=0.724,G4&gt;=0.644,(A4&lt;7.25),D4&gt;=1.25),0.06,IF(AND(A4&gt;=5.9,(A4&lt;6.15),G4&gt;=0.724,G4&gt;=0.644,(A4&lt;7.25),D4&gt;=1.25),0.005,"shouldnthappen")))))))))))))))))))))))</f>
        <v>0.011</v>
      </c>
      <c r="V4" s="1" t="n">
        <f aca="false">IF(AND(H4&gt;=15.155,(D4&lt;1.55)),0.084,IF(AND(A4&gt;=7.25,D4&gt;=1.55),0.141,IF(AND((G4&lt;0.043),D4&gt;=1.05,(H4&lt;15.155),(D4&lt;1.55)),-0.007,IF(AND(D4&gt;=1.85,G4&gt;=0.755,(A4&lt;7.25),D4&gt;=1.55),0.051,IF(AND((H4&lt;9.966),G4&gt;=0.905,(D4&lt;1.05),(H4&lt;15.155),(D4&lt;1.55)),0.043,IF(AND(H4&gt;=9.966,G4&gt;=0.905,(D4&lt;1.05),(H4&lt;15.155),(D4&lt;1.55)),0.007,IF(AND((G4&lt;0.278),(G4&lt;0.361),(G4&lt;0.755),(A4&lt;7.25),D4&gt;=1.55),0.08,IF(AND((A4&lt;5.8),G4&gt;=0.361,(G4&lt;0.755),(A4&lt;7.25),D4&gt;=1.55),0.019,IF(AND((A4&lt;6.05),(D4&lt;1.85),G4&gt;=0.755,(A4&lt;7.25),D4&gt;=1.55),0.01,IF(AND(A4&gt;=6.05,(D4&lt;1.85),G4&gt;=0.755,(A4&lt;7.25),D4&gt;=1.55),0.002,IF(AND((G4&lt;0.486),(B4&lt;3.15),(G4&lt;0.905),(D4&lt;1.05),(H4&lt;15.155),(D4&lt;1.55)),0.026,IF(AND(G4&gt;=0.486,(B4&lt;3.15),(G4&lt;0.905),(D4&lt;1.05),(H4&lt;15.155),(D4&lt;1.55)),0.001,IF(AND((B4&lt;3.25),B4&gt;=3.15,(G4&lt;0.905),(D4&lt;1.05),(H4&lt;15.155),(D4&lt;1.55)),-0.003,IF(AND(B4&gt;=3.25,B4&gt;=3.15,(G4&lt;0.905),(D4&lt;1.05),(H4&lt;15.155),(D4&lt;1.55)),0.012,IF(AND((H4&lt;7.426),(H4&lt;8.769),G4&gt;=0.043,D4&gt;=1.05,(H4&lt;15.155),(D4&lt;1.55)),0.041,IF(AND(H4&gt;=7.426,(H4&lt;8.769),G4&gt;=0.043,D4&gt;=1.05,(H4&lt;15.155),(D4&lt;1.55)),-0.008,IF(AND((H4&lt;10.696),H4&gt;=8.769,G4&gt;=0.043,D4&gt;=1.05,(H4&lt;15.155),(D4&lt;1.55)),0.069,IF(AND(H4&gt;=10.696,H4&gt;=8.769,G4&gt;=0.043,D4&gt;=1.05,(H4&lt;15.155),(D4&lt;1.55)),0.033,IF(AND((D4&lt;2.2),G4&gt;=0.278,(G4&lt;0.361),(G4&lt;0.755),(A4&lt;7.25),D4&gt;=1.55),0.022,IF(AND(D4&gt;=2.2,G4&gt;=0.278,(G4&lt;0.361),(G4&lt;0.755),(A4&lt;7.25),D4&gt;=1.55),-0.027,IF(AND((H4&lt;12.626),A4&gt;=5.8,G4&gt;=0.361,(G4&lt;0.755),(A4&lt;7.25),D4&gt;=1.55),0.126,IF(AND(H4&gt;=12.626,A4&gt;=5.8,G4&gt;=0.361,(G4&lt;0.755),(A4&lt;7.25),D4&gt;=1.55),0.065,"shouldnthappen"))))))))))))))))))))))</f>
        <v>0.026</v>
      </c>
      <c r="W4" s="1" t="n">
        <f aca="false">IF(AND(H4&gt;=15.155,(D4&lt;1.55)),0.064,IF(AND(A4&gt;=7.45,D4&gt;=1.55),0.115,IF(AND(B4&gt;=3.15,(H4&lt;10.257),(A4&lt;7.45),D4&gt;=1.55),0.097,IF(AND((A4&lt;4.85),H4&gt;=14.344,(D4&lt;0.35),(H4&lt;15.155),(D4&lt;1.55)),0.003,IF(AND(A4&gt;=6.05,(G4&lt;0.169),D4&gt;=0.35,(H4&lt;15.155),(D4&lt;1.55)),-0.008,IF(AND((G4&lt;0.181),G4&gt;=0.169,D4&gt;=0.35,(H4&lt;15.155),(D4&lt;1.55)),0.065,IF(AND(B4&gt;=3.05,(B4&lt;3.15),(H4&lt;10.257),(A4&lt;7.45),D4&gt;=1.55),-0.023,IF(AND(H4&gt;=11.854,(G4&lt;0.613),H4&gt;=10.257,(A4&lt;7.45),D4&gt;=1.55),0.068,IF(AND((D4&lt;0.25),(B4&lt;3.15),(H4&lt;14.344),(D4&lt;0.35),(H4&lt;15.155),(D4&lt;1.55)),0.014,IF(AND(D4&gt;=0.25,(B4&lt;3.15),(H4&lt;14.344),(D4&lt;0.35),(H4&lt;15.155),(D4&lt;1.55)),0.002,IF(AND((A4&lt;5.05),B4&gt;=3.15,(H4&lt;14.344),(D4&lt;0.35),(H4&lt;15.155),(D4&lt;1.55)),-0.001,IF(AND(A4&gt;=5.05,B4&gt;=3.15,(H4&lt;14.344),(D4&lt;0.35),(H4&lt;15.155),(D4&lt;1.55)),0.009,IF(AND((H4&lt;14.877),A4&gt;=4.85,H4&gt;=14.344,(D4&lt;0.35),(H4&lt;15.155),(D4&lt;1.55)),0.023,IF(AND(H4&gt;=14.877,A4&gt;=4.85,H4&gt;=14.344,(D4&lt;0.35),(H4&lt;15.155),(D4&lt;1.55)),0.004,IF(AND((H4&lt;13.602),(A4&lt;6.05),(G4&lt;0.169),D4&gt;=0.35,(H4&lt;15.155),(D4&lt;1.55)),0.023,IF(AND(H4&gt;=13.602,(A4&lt;6.05),(G4&lt;0.169),D4&gt;=0.35,(H4&lt;15.155),(D4&lt;1.55)),-0.006,IF(AND((B4&lt;2.95),G4&gt;=0.181,G4&gt;=0.169,D4&gt;=0.35,(H4&lt;15.155),(D4&lt;1.55)),0.019,IF(AND(B4&gt;=2.95,G4&gt;=0.181,G4&gt;=0.169,D4&gt;=0.35,(H4&lt;15.155),(D4&lt;1.55)),0.034,IF(AND((A4&lt;5.35),(B4&lt;3.05),(B4&lt;3.15),(H4&lt;10.257),(A4&lt;7.45),D4&gt;=1.55),0.009,IF(AND(A4&gt;=5.35,(B4&lt;3.05),(B4&lt;3.15),(H4&lt;10.257),(A4&lt;7.45),D4&gt;=1.55),0.058,IF(AND((B4&lt;2.9),(H4&lt;11.854),(G4&lt;0.613),H4&gt;=10.257,(A4&lt;7.45),D4&gt;=1.55),0.037,IF(AND(B4&gt;=2.9,(H4&lt;11.854),(G4&lt;0.613),H4&gt;=10.257,(A4&lt;7.45),D4&gt;=1.55),-0.005,IF(AND((A4&lt;6.4),(G4&lt;0.711),G4&gt;=0.613,H4&gt;=10.257,(A4&lt;7.45),D4&gt;=1.55),0.001,IF(AND(A4&gt;=6.4,(G4&lt;0.711),G4&gt;=0.613,H4&gt;=10.257,(A4&lt;7.45),D4&gt;=1.55),-0.002,IF(AND((D4&lt;1.9),G4&gt;=0.711,G4&gt;=0.613,H4&gt;=10.257,(A4&lt;7.45),D4&gt;=1.55),0.007,IF(AND(D4&gt;=1.9,G4&gt;=0.711,G4&gt;=0.613,H4&gt;=10.257,(A4&lt;7.45),D4&gt;=1.55),0.023,"shouldnthappen"))))))))))))))))))))))))))</f>
        <v>0.014</v>
      </c>
      <c r="X4" s="1" t="n">
        <f aca="false">IF(AND(H4&gt;=15.155,(F4&lt;2.5)),0.049,IF(AND(A4&gt;=7.45,F4&gt;=2.5),0.089,IF(AND((G4&lt;0.107),(G4&lt;0.364),(A4&lt;7.45),F4&gt;=2.5),0.055,IF(AND(A4&gt;=5.75,(G4&lt;0.572),(D4&lt;1.25),(H4&lt;15.155),(F4&lt;2.5)),-0.018,IF(AND((A4&lt;5.7),(H4&lt;12.626),G4&gt;=0.364,(A4&lt;7.45),F4&gt;=2.5),0.012,IF(AND(A4&gt;=5.7,(H4&lt;12.626),G4&gt;=0.364,(A4&lt;7.45),F4&gt;=2.5),0.065,IF(AND((G4&lt;0.628),H4&gt;=12.626,G4&gt;=0.364,(A4&lt;7.45),F4&gt;=2.5),0.047,IF(AND((G4&lt;0.545),(A4&lt;5.75),(G4&lt;0.572),(D4&lt;1.25),(H4&lt;15.155),(F4&lt;2.5)),0.007,IF(AND(G4&gt;=0.545,(A4&lt;5.75),(G4&lt;0.572),(D4&lt;1.25),(H4&lt;15.155),(F4&lt;2.5)),-0.009,IF(AND((D4&lt;0.3),(H4&lt;11.788),G4&gt;=0.572,(D4&lt;1.25),(H4&lt;15.155),(F4&lt;2.5)),0.01,IF(AND(D4&gt;=0.3,(H4&lt;11.788),G4&gt;=0.572,(D4&lt;1.25),(H4&lt;15.155),(F4&lt;2.5)),0.03,IF(AND((A4&lt;4.75),H4&gt;=11.788,G4&gt;=0.572,(D4&lt;1.25),(H4&lt;15.155),(F4&lt;2.5)),0.001,IF(AND(A4&gt;=4.75,H4&gt;=11.788,G4&gt;=0.572,(D4&lt;1.25),(H4&lt;15.155),(F4&lt;2.5)),0.01,IF(AND((A4&lt;5.5),(A4&lt;6.15),(G4&lt;0.652),D4&gt;=1.25,(H4&lt;15.155),(F4&lt;2.5)),0.014,IF(AND(A4&gt;=5.5,(A4&lt;6.15),(G4&lt;0.652),D4&gt;=1.25,(H4&lt;15.155),(F4&lt;2.5)),0.049,IF(AND((H4&lt;12.206),A4&gt;=6.15,(G4&lt;0.652),D4&gt;=1.25,(H4&lt;15.155),(F4&lt;2.5)),-0.009,IF(AND(H4&gt;=12.206,A4&gt;=6.15,(G4&lt;0.652),D4&gt;=1.25,(H4&lt;15.155),(F4&lt;2.5)),0.021,IF(AND((A4&lt;5.55),(A4&lt;6.2),G4&gt;=0.652,D4&gt;=1.25,(H4&lt;15.155),(F4&lt;2.5)),0.011,IF(AND(A4&gt;=5.55,(A4&lt;6.2),G4&gt;=0.652,D4&gt;=1.25,(H4&lt;15.155),(F4&lt;2.5)),-0.019,IF(AND((B4&lt;3.2),A4&gt;=6.2,G4&gt;=0.652,D4&gt;=1.25,(H4&lt;15.155),(F4&lt;2.5)),0.025,IF(AND(B4&gt;=3.2,A4&gt;=6.2,G4&gt;=0.652,D4&gt;=1.25,(H4&lt;15.155),(F4&lt;2.5)),0.001,IF(AND((G4&lt;0.183),(G4&lt;0.301),G4&gt;=0.107,(G4&lt;0.364),(A4&lt;7.45),F4&gt;=2.5),-0.009,IF(AND(G4&gt;=0.183,(G4&lt;0.301),G4&gt;=0.107,(G4&lt;0.364),(A4&lt;7.45),F4&gt;=2.5),0.022,IF(AND((D4&lt;2.2),G4&gt;=0.301,G4&gt;=0.107,(G4&lt;0.364),(A4&lt;7.45),F4&gt;=2.5),0.004,IF(AND(D4&gt;=2.2,G4&gt;=0.301,G4&gt;=0.107,(G4&lt;0.364),(A4&lt;7.45),F4&gt;=2.5),-0.02,IF(AND((G4&lt;0.787),G4&gt;=0.628,H4&gt;=12.626,G4&gt;=0.364,(A4&lt;7.45),F4&gt;=2.5),-0.001,IF(AND(G4&gt;=0.787,G4&gt;=0.628,H4&gt;=12.626,G4&gt;=0.364,(A4&lt;7.45),F4&gt;=2.5),0.016,"shouldnthappen")))))))))))))))))))))))))))</f>
        <v>0.007</v>
      </c>
      <c r="Y4" s="1" t="n">
        <f aca="false">IF(AND(H4&gt;=15.155,(D4&lt;1.55)),0.037,IF(AND(D4&gt;=2.45,(A4&lt;7.45),D4&gt;=1.55),0.054,IF(AND((A4&lt;7.8),A4&gt;=7.45,D4&gt;=1.55),0.078,IF(AND(A4&gt;=7.8,A4&gt;=7.45,D4&gt;=1.55),0.021,IF(AND(A4&gt;=6.2,G4&gt;=0.68,D4&gt;=1.25,(H4&lt;15.155),(D4&lt;1.55)),0.019,IF(AND((B4&lt;2.65),(A4&lt;4.95),(G4&lt;0.572),(D4&lt;1.25),(H4&lt;15.155),(D4&lt;1.55)),0.021,IF(AND(B4&gt;=2.65,(A4&lt;4.95),(G4&lt;0.572),(D4&lt;1.25),(H4&lt;15.155),(D4&lt;1.55)),0.006,IF(AND((H4&lt;14.344),A4&gt;=4.95,(G4&lt;0.572),(D4&lt;1.25),(H4&lt;15.155),(D4&lt;1.55)),-0.005,IF(AND(H4&gt;=14.344,A4&gt;=4.95,(G4&lt;0.572),(D4&lt;1.25),(H4&lt;15.155),(D4&lt;1.55)),0.013,IF(AND((G4&lt;0.833),(H4&lt;11.788),G4&gt;=0.572,(D4&lt;1.25),(H4&lt;15.155),(D4&lt;1.55)),0.009,IF(AND(G4&gt;=0.833,(H4&lt;11.788),G4&gt;=0.572,(D4&lt;1.25),(H4&lt;15.155),(D4&lt;1.55)),0.024,IF(AND((A4&lt;4.75),H4&gt;=11.788,G4&gt;=0.572,(D4&lt;1.25),(H4&lt;15.155),(D4&lt;1.55)),0.001,IF(AND(A4&gt;=4.75,H4&gt;=11.788,G4&gt;=0.572,(D4&lt;1.25),(H4&lt;15.155),(D4&lt;1.55)),0.008,IF(AND((A4&lt;5.65),(A4&lt;6.15),(G4&lt;0.68),D4&gt;=1.25,(H4&lt;15.155),(D4&lt;1.55)),0.017,IF(AND(A4&gt;=5.65,(A4&lt;6.15),(G4&lt;0.68),D4&gt;=1.25,(H4&lt;15.155),(D4&lt;1.55)),0.039,IF(AND((G4&lt;0.436),A4&gt;=6.15,(G4&lt;0.68),D4&gt;=1.25,(H4&lt;15.155),(D4&lt;1.55)),-0.004,IF(AND(G4&gt;=0.436,A4&gt;=6.15,(G4&lt;0.68),D4&gt;=1.25,(H4&lt;15.155),(D4&lt;1.55)),0.022,IF(AND((A4&lt;5.55),(A4&lt;6.2),G4&gt;=0.68,D4&gt;=1.25,(H4&lt;15.155),(D4&lt;1.55)),0.009,IF(AND(A4&gt;=5.55,(A4&lt;6.2),G4&gt;=0.68,D4&gt;=1.25,(H4&lt;15.155),(D4&lt;1.55)),-0.016,IF(AND((G4&lt;0.107),(G4&lt;0.361),(G4&lt;0.613),(D4&lt;2.45),(A4&lt;7.45),D4&gt;=1.55),0.042,IF(AND(G4&gt;=0.107,(G4&lt;0.361),(G4&lt;0.613),(D4&lt;2.45),(A4&lt;7.45),D4&gt;=1.55),0.002,IF(AND((D4&lt;2.35),G4&gt;=0.361,(G4&lt;0.613),(D4&lt;2.45),(A4&lt;7.45),D4&gt;=1.55),0.051,IF(AND(D4&gt;=2.35,G4&gt;=0.361,(G4&lt;0.613),(D4&lt;2.45),(A4&lt;7.45),D4&gt;=1.55),0.016,IF(AND((A4&lt;6.4),(G4&lt;0.711),G4&gt;=0.613,(D4&lt;2.45),(A4&lt;7.45),D4&gt;=1.55),0.001,IF(AND(A4&gt;=6.4,(G4&lt;0.711),G4&gt;=0.613,(D4&lt;2.45),(A4&lt;7.45),D4&gt;=1.55),-0.002,IF(AND((B4&lt;2.95),G4&gt;=0.711,G4&gt;=0.613,(D4&lt;2.45),(A4&lt;7.45),D4&gt;=1.55),0.023,IF(AND(B4&gt;=2.95,G4&gt;=0.711,G4&gt;=0.613,(D4&lt;2.45),(A4&lt;7.45),D4&gt;=1.55),0.01,"shouldnthappen")))))))))))))))))))))))))))</f>
        <v>0.006</v>
      </c>
      <c r="Z4" s="1" t="n">
        <f aca="false">IF(AND(A4&gt;=7.45,D4&gt;=1.75),0.056,IF(AND(H4&gt;=15.059,A4&gt;=5.55,(D4&lt;1.75)),0.028,IF(AND((D4&lt;0.35),G4&gt;=0.905,(A4&lt;5.55),(D4&lt;1.75)),0.005,IF(AND(D4&gt;=0.35,G4&gt;=0.905,(A4&lt;5.55),(D4&lt;1.75)),0.026,IF(AND((H4&lt;8.711),D4&gt;=2.45,(A4&lt;7.45),D4&gt;=1.75),0.011,IF(AND(H4&gt;=8.711,D4&gt;=2.45,(A4&lt;7.45),D4&gt;=1.75),0.049,IF(AND((G4&lt;0.107),(G4&lt;0.487),(D4&lt;2.45),(A4&lt;7.45),D4&gt;=1.75),0.032,IF(AND((H4&lt;10.915),(A4&lt;4.5),(B4&lt;3.15),(G4&lt;0.905),(A4&lt;5.55),(D4&lt;1.75)),-0.001,IF(AND(H4&gt;=10.915,(A4&lt;4.5),(B4&lt;3.15),(G4&lt;0.905),(A4&lt;5.55),(D4&lt;1.75)),0.003,IF(AND((A4&lt;5.05),A4&gt;=4.5,(B4&lt;3.15),(G4&lt;0.905),(A4&lt;5.55),(D4&lt;1.75)),0.015,IF(AND(A4&gt;=5.05,A4&gt;=4.5,(B4&lt;3.15),(G4&lt;0.905),(A4&lt;5.55),(D4&lt;1.75)),0.006,IF(AND((G4&lt;0.05),(G4&lt;0.091),B4&gt;=3.15,(G4&lt;0.905),(A4&lt;5.55),(D4&lt;1.75)),0.001,IF(AND(G4&gt;=0.05,(G4&lt;0.091),B4&gt;=3.15,(G4&lt;0.905),(A4&lt;5.55),(D4&lt;1.75)),0.008,IF(AND((G4&lt;0.587),G4&gt;=0.091,B4&gt;=3.15,(G4&lt;0.905),(A4&lt;5.55),(D4&lt;1.75)),-0.003,IF(AND(G4&gt;=0.587,G4&gt;=0.091,B4&gt;=3.15,(G4&lt;0.905),(A4&lt;5.55),(D4&lt;1.75)),0.004,IF(AND((F4&lt;2.5),(B4&lt;2.85),(G4&lt;0.419),(H4&lt;15.059),A4&gt;=5.55,(D4&lt;1.75)),0.041,IF(AND(F4&gt;=2.5,(B4&lt;2.85),(G4&lt;0.419),(H4&lt;15.059),A4&gt;=5.55,(D4&lt;1.75)),0.015,IF(AND((G4&lt;0.164),B4&gt;=2.85,(G4&lt;0.419),(H4&lt;15.059),A4&gt;=5.55,(D4&lt;1.75)),0.01,IF(AND(G4&gt;=0.164,B4&gt;=2.85,(G4&lt;0.419),(H4&lt;15.059),A4&gt;=5.55,(D4&lt;1.75)),-0.001,IF(AND((B4&lt;2.55),(B4&lt;2.95),G4&gt;=0.419,(H4&lt;15.059),A4&gt;=5.55,(D4&lt;1.75)),0.014,IF(AND(B4&gt;=2.55,(B4&lt;2.95),G4&gt;=0.419,(H4&lt;15.059),A4&gt;=5.55,(D4&lt;1.75)),-0.013,IF(AND((D4&lt;1.55),B4&gt;=2.95,G4&gt;=0.419,(H4&lt;15.059),A4&gt;=5.55,(D4&lt;1.75)),0.023,IF(AND(D4&gt;=1.55,B4&gt;=2.95,G4&gt;=0.419,(H4&lt;15.059),A4&gt;=5.55,(D4&lt;1.75)),0.005,IF(AND((H4&lt;13.278),G4&gt;=0.107,(G4&lt;0.487),(D4&lt;2.45),(A4&lt;7.45),D4&gt;=1.75),-0.009,IF(AND(H4&gt;=13.278,G4&gt;=0.107,(G4&lt;0.487),(D4&lt;2.45),(A4&lt;7.45),D4&gt;=1.75),0.017,IF(AND((D4&lt;2.35),(G4&lt;0.571),G4&gt;=0.487,(D4&lt;2.45),(A4&lt;7.45),D4&gt;=1.75),0.053,IF(AND(D4&gt;=2.35,(G4&lt;0.571),G4&gt;=0.487,(D4&lt;2.45),(A4&lt;7.45),D4&gt;=1.75),0.009,IF(AND((G4&lt;0.779),G4&gt;=0.571,G4&gt;=0.487,(D4&lt;2.45),(A4&lt;7.45),D4&gt;=1.75),0.006,IF(AND(G4&gt;=0.779,G4&gt;=0.571,G4&gt;=0.487,(D4&lt;2.45),(A4&lt;7.45),D4&gt;=1.75),0.016,"shouldnthappen")))))))))))))))))))))))))))))</f>
        <v>0.015</v>
      </c>
      <c r="AA4" s="1" t="n">
        <f aca="false">IF(AND((A4&lt;7.8),A4&gt;=7.45,D4&gt;=1.75),0.051,IF(AND(A4&gt;=7.8,A4&gt;=7.45,D4&gt;=1.75),0.01,IF(AND(B4&gt;=3.35,B4&gt;=3.25,(A4&lt;7.45),D4&gt;=1.75),0.016,IF(AND((H4&lt;8.308),(D4&lt;0.15),(H4&lt;13.655),(D4&lt;0.35),(D4&lt;1.75)),0.009,IF(AND((H4&lt;14.529),(G4&lt;0.293),H4&gt;=13.655,(D4&lt;0.35),(D4&lt;1.75)),0.011,IF(AND(H4&gt;=14.529,(G4&lt;0.293),H4&gt;=13.655,(D4&lt;0.35),(D4&lt;1.75)),0.001,IF(AND(D4&gt;=0.25,G4&gt;=0.293,H4&gt;=13.655,(D4&lt;0.35),(D4&lt;1.75)),-0.004,IF(AND(H4&gt;=10.635,(H4&lt;10.696),(H4&lt;13.906),D4&gt;=0.35,(D4&lt;1.75)),0.036,IF(AND(G4&gt;=0.833,H4&gt;=10.696,(H4&lt;13.906),D4&gt;=0.35,(D4&lt;1.75)),0.016,IF(AND((A4&lt;6.65),(G4&lt;0.247),H4&gt;=13.906,D4&gt;=0.35,(D4&lt;1.75)),-0.008,IF(AND(A4&gt;=6.65,(G4&lt;0.247),H4&gt;=13.906,D4&gt;=0.35,(D4&lt;1.75)),0.011,IF(AND((B4&lt;2.45),G4&gt;=0.247,H4&gt;=13.906,D4&gt;=0.35,(D4&lt;1.75)),0,IF(AND((D4&lt;1.85),(B4&lt;2.95),(B4&lt;3.25),(A4&lt;7.45),D4&gt;=1.75),0.033,IF(AND((G4&lt;0.428),(B4&lt;3.35),B4&gt;=3.25,(A4&lt;7.45),D4&gt;=1.75),0.009,IF(AND(G4&gt;=0.428,(B4&lt;3.35),B4&gt;=3.25,(A4&lt;7.45),D4&gt;=1.75),0.042,IF(AND((A4&lt;4.6),H4&gt;=8.308,(D4&lt;0.15),(H4&lt;13.655),(D4&lt;0.35),(D4&lt;1.75)),0.003,IF(AND(A4&gt;=4.6,H4&gt;=8.308,(D4&lt;0.15),(H4&lt;13.655),(D4&lt;0.35),(D4&lt;1.75)),0,IF(AND((H4&lt;8.834),(A4&lt;5.05),D4&gt;=0.15,(H4&lt;13.655),(D4&lt;0.35),(D4&lt;1.75)),0.002,IF(AND(H4&gt;=8.834,(A4&lt;5.05),D4&gt;=0.15,(H4&lt;13.655),(D4&lt;0.35),(D4&lt;1.75)),-0.008,IF(AND((A4&lt;5.45),A4&gt;=5.05,D4&gt;=0.15,(H4&lt;13.655),(D4&lt;0.35),(D4&lt;1.75)),0.003,IF(AND(A4&gt;=5.45,A4&gt;=5.05,D4&gt;=0.15,(H4&lt;13.655),(D4&lt;0.35),(D4&lt;1.75)),-0.002,IF(AND((A4&lt;5.3),(D4&lt;0.25),G4&gt;=0.293,H4&gt;=13.655,(D4&lt;0.35),(D4&lt;1.75)),0.007,IF(AND(A4&gt;=5.3,(D4&lt;0.25),G4&gt;=0.293,H4&gt;=13.655,(D4&lt;0.35),(D4&lt;1.75)),0.001,IF(AND((H4&lt;7.309),(H4&lt;10.635),(H4&lt;10.696),(H4&lt;13.906),D4&gt;=0.35,(D4&lt;1.75)),0.014,IF(AND(H4&gt;=7.309,(H4&lt;10.635),(H4&lt;10.696),(H4&lt;13.906),D4&gt;=0.35,(D4&lt;1.75)),0.006,IF(AND((H4&lt;12.093),(G4&lt;0.833),H4&gt;=10.696,(H4&lt;13.906),D4&gt;=0.35,(D4&lt;1.75)),-0.01,IF(AND(H4&gt;=12.093,(G4&lt;0.833),H4&gt;=10.696,(H4&lt;13.906),D4&gt;=0.35,(D4&lt;1.75)),0.004,IF(AND((G4&lt;0.823),B4&gt;=2.45,G4&gt;=0.247,H4&gt;=13.906,D4&gt;=0.35,(D4&lt;1.75)),0.026,IF(AND(G4&gt;=0.823,B4&gt;=2.45,G4&gt;=0.247,H4&gt;=13.906,D4&gt;=0.35,(D4&lt;1.75)),0.006,IF(AND((H4&lt;11.121),D4&gt;=1.85,(B4&lt;2.95),(B4&lt;3.25),(A4&lt;7.45),D4&gt;=1.75),0.013,IF(AND(H4&gt;=11.121,D4&gt;=1.85,(B4&lt;2.95),(B4&lt;3.25),(A4&lt;7.45),D4&gt;=1.75),0.005,IF(AND((A4&lt;6.05),(A4&lt;6.45),B4&gt;=2.95,(B4&lt;3.25),(A4&lt;7.45),D4&gt;=1.75),0.001,IF(AND(A4&gt;=6.05,(A4&lt;6.45),B4&gt;=2.95,(B4&lt;3.25),(A4&lt;7.45),D4&gt;=1.75),-0.005,IF(AND((G4&lt;0.42),A4&gt;=6.45,B4&gt;=2.95,(B4&lt;3.25),(A4&lt;7.45),D4&gt;=1.75),0.004,IF(AND(G4&gt;=0.42,A4&gt;=6.45,B4&gt;=2.95,(B4&lt;3.25),(A4&lt;7.45),D4&gt;=1.75),0.019,"shouldnthappen")))))))))))))))))))))))))))))))))))</f>
        <v>0.002</v>
      </c>
      <c r="AB4" s="1" t="n">
        <f aca="false">+ 0.5</f>
        <v>0.5</v>
      </c>
    </row>
    <row r="5" customFormat="false" ht="13.8" hidden="false" customHeight="false" outlineLevel="0" collapsed="false">
      <c r="A5" s="11" t="n">
        <v>4.7</v>
      </c>
      <c r="B5" s="1" t="n">
        <v>3.2</v>
      </c>
      <c r="C5" s="1" t="n">
        <v>1.3</v>
      </c>
      <c r="D5" s="1" t="n">
        <v>0.2</v>
      </c>
      <c r="E5" s="1" t="s">
        <v>94</v>
      </c>
      <c r="F5" s="1" t="n">
        <v>1</v>
      </c>
      <c r="G5" s="1" t="n">
        <v>0.230601825751364</v>
      </c>
      <c r="H5" s="18" t="n">
        <v>14.615936763864</v>
      </c>
      <c r="I5" s="1" t="n">
        <f aca="false">C5</f>
        <v>1.3</v>
      </c>
      <c r="J5" s="1" t="n">
        <f aca="false">SUM(M5:AB5)</f>
        <v>1.29</v>
      </c>
      <c r="K5" s="15" t="n">
        <f aca="false">1-SQRT(VAR(M5:AB5, I5)) / AVERAGE(M5:AB5)</f>
        <v>-3.032860495331</v>
      </c>
      <c r="L5" s="1" t="n">
        <f aca="false">(J5-I5)/I5</f>
        <v>-0.0076923076923077</v>
      </c>
      <c r="M5" s="1" t="n">
        <f aca="false">IF(AND((H5&lt;5.245),(D5&lt;0.8)),0.075,IF(AND(H5&gt;=5.245,(D5&lt;0.8)),0.279,IF(AND((D5&lt;1.45),D5&gt;=0.8),1.043,IF(AND(D5&gt;=1.45,D5&gt;=0.8),1.423,"shouldnthappen"))))</f>
        <v>0.279</v>
      </c>
      <c r="N5" s="1" t="n">
        <f aca="false">IF(AND((A5&lt;4.35),(D5&lt;0.8)),0.048,IF(AND(A5&gt;=4.35,(D5&lt;0.8)),0.198,IF(AND(F5&gt;=2.5,D5&gt;=0.8),1.048,IF(AND((A5&lt;5.15),(F5&lt;2.5),D5&gt;=0.8),0.321,IF(AND(A5&gt;=5.15,(F5&lt;2.5),D5&gt;=0.8),0.783,"shouldnthappen")))))</f>
        <v>0.198</v>
      </c>
      <c r="O5" s="1" t="n">
        <f aca="false">IF(AND((H5&lt;5.245),(D5&lt;0.8)),0.034,IF(AND((A5&lt;5.9),D5&gt;=0.8),0.489,IF(AND(A5&gt;=5.9,D5&gt;=0.8),0.721,IF(AND((A5&lt;4.35),H5&gt;=5.245,(D5&lt;0.8)),0.041,IF(AND(A5&gt;=4.35,H5&gt;=5.245,(D5&lt;0.8)),0.142,"shouldnthappen")))))</f>
        <v>0.142</v>
      </c>
      <c r="P5" s="1" t="n">
        <f aca="false">IF(AND((B5&lt;2.8),(D5&lt;1.15)),0.244,IF(AND((D5&lt;1.75),D5&gt;=1.15),0.396,IF(AND(D5&gt;=1.75,D5&gt;=1.15),0.554,IF(AND((A5&lt;5.05),B5&gt;=2.8,(D5&lt;1.15)),0.078,IF(AND((H5&lt;14.877),A5&gt;=5.05,B5&gt;=2.8,(D5&lt;1.15)),0.118,IF(AND(H5&gt;=14.877,A5&gt;=5.05,B5&gt;=2.8,(D5&lt;1.15)),0.027,"shouldnthappen"))))))</f>
        <v>0.078</v>
      </c>
      <c r="Q5" s="1" t="n">
        <f aca="false">IF(AND(D5&gt;=0.45,(D5&lt;1.15)),0.17,IF(AND(A5&gt;=7.1,D5&gt;=1.15),0.539,IF(AND((A5&lt;6.25),(A5&lt;7.1),D5&gt;=1.15),0.258,IF(AND(A5&gt;=6.25,(A5&lt;7.1),D5&gt;=1.15),0.344,IF(AND(G5&gt;=0.418,(A5&lt;5.05),(D5&lt;0.45),(D5&lt;1.15)),0.033,IF(AND((H5&lt;14.494),(G5&lt;0.418),(A5&lt;5.05),(D5&lt;0.45),(D5&lt;1.15)),0.061,IF(AND(H5&gt;=14.494,(G5&lt;0.418),(A5&lt;5.05),(D5&lt;0.45),(D5&lt;1.15)),0.015,IF(AND(H5&gt;=14.877,(B5&lt;3.85),A5&gt;=5.05,(D5&lt;0.45),(D5&lt;1.15)),0.023,IF(AND((B5&lt;4),B5&gt;=3.85,A5&gt;=5.05,(D5&lt;0.45),(D5&lt;1.15)),0.009,IF(AND(B5&gt;=4,B5&gt;=3.85,A5&gt;=5.05,(D5&lt;0.45),(D5&lt;1.15)),0.052,IF(AND((G5&lt;0.05),(H5&lt;14.877),(B5&lt;3.85),A5&gt;=5.05,(D5&lt;0.45),(D5&lt;1.15)),0.024,IF(AND(G5&gt;=0.05,(H5&lt;14.877),(B5&lt;3.85),A5&gt;=5.05,(D5&lt;0.45),(D5&lt;1.15)),0.091,"shouldnthappen"))))))))))))</f>
        <v>0.015</v>
      </c>
      <c r="R5" s="1" t="n">
        <f aca="false">IF(AND(A5&gt;=7.1,D5&gt;=0.8),0.401,IF(AND((A5&lt;4.5),(G5&lt;0.905),(D5&lt;0.8)),0.024,IF(AND((H5&lt;9.966),G5&gt;=0.905,(D5&lt;0.8)),0.094,IF(AND(H5&gt;=9.966,G5&gt;=0.905,(D5&lt;0.8)),0.026,IF(AND(D5&gt;=2.05,(A5&lt;7.1),D5&gt;=0.8),0.277,IF(AND((H5&lt;5.523),A5&gt;=4.5,(G5&lt;0.905),(D5&lt;0.8)),0.012,IF(AND(H5&gt;=5.523,A5&gt;=4.5,(G5&lt;0.905),(D5&lt;0.8)),0.049,IF(AND((A5&lt;5.3),(D5&lt;2.05),(A5&lt;7.1),D5&gt;=0.8),0.095,IF(AND(A5&gt;=5.3,(D5&lt;2.05),(A5&lt;7.1),D5&gt;=0.8),0.196,"shouldnthappen")))))))))</f>
        <v>0.049</v>
      </c>
      <c r="S5" s="1" t="n">
        <f aca="false">IF(AND(A5&gt;=7.1,D5&gt;=1.35),0.298,IF(AND(G5&gt;=0.905,(D5&lt;0.8),(D5&lt;1.35)),0.068,IF(AND(H5&gt;=9.386,D5&gt;=0.8,(D5&lt;1.35)),0.126,IF(AND((H5&lt;7.426),(H5&lt;9.386),D5&gt;=0.8,(D5&lt;1.35)),0.091,IF(AND((A5&lt;5.3),(G5&lt;0.905),(A5&lt;7.1),D5&gt;=1.35),0.063,IF(AND((D5&lt;2.05),G5&gt;=0.905,(A5&lt;7.1),D5&gt;=1.35),0.015,IF(AND(D5&gt;=2.05,G5&gt;=0.905,(A5&lt;7.1),D5&gt;=1.35),0.089,IF(AND((H5&lt;10.505),(H5&lt;14.344),(G5&lt;0.905),(D5&lt;0.8),(D5&lt;1.35)),0.035,IF(AND((A5&lt;4.85),H5&gt;=14.344,(G5&lt;0.905),(D5&lt;0.8),(D5&lt;1.35)),0.006,IF(AND((B5&lt;2.75),H5&gt;=7.426,(H5&lt;9.386),D5&gt;=0.8,(D5&lt;1.35)),0.021,IF(AND(B5&gt;=2.75,H5&gt;=7.426,(H5&lt;9.386),D5&gt;=0.8,(D5&lt;1.35)),-0.01,IF(AND((B5&lt;2.35),A5&gt;=5.3,(G5&lt;0.905),(A5&lt;7.1),D5&gt;=1.35),0.068,IF(AND(B5&gt;=2.35,A5&gt;=5.3,(G5&lt;0.905),(A5&lt;7.1),D5&gt;=1.35),0.181,IF(AND((H5&lt;11.731),H5&gt;=10.505,(H5&lt;14.344),(G5&lt;0.905),(D5&lt;0.8),(D5&lt;1.35)),0.004,IF(AND(H5&gt;=11.731,H5&gt;=10.505,(H5&lt;14.344),(G5&lt;0.905),(D5&lt;0.8),(D5&lt;1.35)),0.024,IF(AND((H5&lt;14.877),A5&gt;=4.85,H5&gt;=14.344,(G5&lt;0.905),(D5&lt;0.8),(D5&lt;1.35)),0.063,IF(AND(H5&gt;=14.877,A5&gt;=4.85,H5&gt;=14.344,(G5&lt;0.905),(D5&lt;0.8),(D5&lt;1.35)),0.012,"shouldnthappen")))))))))))))))))</f>
        <v>0.006</v>
      </c>
      <c r="T5" s="1" t="n">
        <f aca="false">IF(AND(D5&gt;=0.45,(A5&lt;5.65)),0.067,IF(AND(A5&gt;=7.25,A5&gt;=5.65),0.244,IF(AND((H5&lt;9.966),G5&gt;=0.905,(D5&lt;0.45),(A5&lt;5.65)),0.062,IF(AND(H5&gt;=9.966,G5&gt;=0.905,(D5&lt;0.45),(A5&lt;5.65)),0.012,IF(AND((G5&lt;0.948),D5&gt;=2.05,(A5&lt;7.25),A5&gt;=5.65),0.157,IF(AND(G5&gt;=0.948,D5&gt;=2.05,(A5&lt;7.25),A5&gt;=5.65),0.037,IF(AND(G5&gt;=0.422,(B5&lt;3.15),(G5&lt;0.905),(D5&lt;0.45),(A5&lt;5.65)),0.011,IF(AND((D5&lt;0.25),(G5&lt;0.422),(B5&lt;3.15),(G5&lt;0.905),(D5&lt;0.45),(A5&lt;5.65)),0.04,IF(AND(D5&gt;=0.25,(G5&lt;0.422),(B5&lt;3.15),(G5&lt;0.905),(D5&lt;0.45),(A5&lt;5.65)),0.009,IF(AND((A5&lt;4.85),(B5&lt;3.25),B5&gt;=3.15,(G5&lt;0.905),(D5&lt;0.45),(A5&lt;5.65)),0.008,IF(AND(A5&gt;=4.85,(B5&lt;3.25),B5&gt;=3.15,(G5&lt;0.905),(D5&lt;0.45),(A5&lt;5.65)),-0.017,IF(AND((D5&lt;0.25),B5&gt;=3.25,B5&gt;=3.15,(G5&lt;0.905),(D5&lt;0.45),(A5&lt;5.65)),0.022,IF(AND(D5&gt;=0.25,B5&gt;=3.25,B5&gt;=3.15,(G5&lt;0.905),(D5&lt;0.45),(A5&lt;5.65)),0.009,IF(AND((F5&lt;2.5),(H5&lt;7.692),(G5&lt;0.644),(D5&lt;2.05),(A5&lt;7.25),A5&gt;=5.65),0.018,IF(AND(F5&gt;=2.5,(H5&lt;7.692),(G5&lt;0.644),(D5&lt;2.05),(A5&lt;7.25),A5&gt;=5.65),0.068,IF(AND((B5&lt;2.35),H5&gt;=7.692,(G5&lt;0.644),(D5&lt;2.05),(A5&lt;7.25),A5&gt;=5.65),0.023,IF(AND(B5&gt;=2.35,H5&gt;=7.692,(G5&lt;0.644),(D5&lt;2.05),(A5&lt;7.25),A5&gt;=5.65),0.125,IF(AND((G5&lt;0.766),(G5&lt;0.85),G5&gt;=0.644,(D5&lt;2.05),(A5&lt;7.25),A5&gt;=5.65),0.055,IF(AND(G5&gt;=0.766,(G5&lt;0.85),G5&gt;=0.644,(D5&lt;2.05),(A5&lt;7.25),A5&gt;=5.65),-0,IF(AND((B5&lt;2.95),G5&gt;=0.85,G5&gt;=0.644,(D5&lt;2.05),(A5&lt;7.25),A5&gt;=5.65),0.098,IF(AND(B5&gt;=2.95,G5&gt;=0.85,G5&gt;=0.644,(D5&lt;2.05),(A5&lt;7.25),A5&gt;=5.65),0.013,"shouldnthappen")))))))))))))))))))))</f>
        <v>0.008</v>
      </c>
      <c r="U5" s="1" t="n">
        <f aca="false">IF(AND(A5&gt;=7.25,D5&gt;=1.25),0.186,IF(AND((G5&lt;0.13),D5&gt;=0.35,(D5&lt;1.25)),-0.004,IF(AND(H5&gt;=14.246,(H5&lt;14.344),(D5&lt;0.35),(D5&lt;1.25)),-0.002,IF(AND((A5&lt;4.85),H5&gt;=14.344,(D5&lt;0.35),(D5&lt;1.25)),0.004,IF(AND(G5&gt;=0.446,(G5&lt;0.644),(A5&lt;7.25),D5&gt;=1.25),0.138,IF(AND(A5&gt;=5.45,(H5&lt;14.246),(H5&lt;14.344),(D5&lt;0.35),(D5&lt;1.25)),0.001,IF(AND((H5&lt;14.877),A5&gt;=4.85,H5&gt;=14.344,(D5&lt;0.35),(D5&lt;1.25)),0.035,IF(AND(H5&gt;=14.877,A5&gt;=4.85,H5&gt;=14.344,(D5&lt;0.35),(D5&lt;1.25)),0.007,IF(AND((B5&lt;3.35),H5&gt;=9.448,G5&gt;=0.13,D5&gt;=0.35,(D5&lt;1.25)),0.053,IF(AND(B5&gt;=3.35,H5&gt;=9.448,G5&gt;=0.13,D5&gt;=0.35,(D5&lt;1.25)),0.017,IF(AND((G5&lt;0.44),(G5&lt;0.446),(G5&lt;0.644),(A5&lt;7.25),D5&gt;=1.25),0.079,IF(AND(G5&gt;=0.44,(G5&lt;0.446),(G5&lt;0.644),(A5&lt;7.25),D5&gt;=1.25),0.02,IF(AND((A5&lt;5.95),(G5&lt;0.724),G5&gt;=0.644,(A5&lt;7.25),D5&gt;=1.25),-0.018,IF(AND(A5&gt;=5.95,(G5&lt;0.724),G5&gt;=0.644,(A5&lt;7.25),D5&gt;=1.25),0.027,IF(AND(A5&gt;=6.15,G5&gt;=0.724,G5&gt;=0.644,(A5&lt;7.25),D5&gt;=1.25),0.093,IF(AND((A5&lt;5.05),(A5&lt;5.45),(H5&lt;14.246),(H5&lt;14.344),(D5&lt;0.35),(D5&lt;1.25)),0.011,IF(AND(A5&gt;=5.05,(A5&lt;5.45),(H5&lt;14.246),(H5&lt;14.344),(D5&lt;0.35),(D5&lt;1.25)),0.021,IF(AND((A5&lt;5.4),(B5&lt;3.15),(H5&lt;9.448),G5&gt;=0.13,D5&gt;=0.35,(D5&lt;1.25)),0.007,IF(AND(A5&gt;=5.4,(B5&lt;3.15),(H5&lt;9.448),G5&gt;=0.13,D5&gt;=0.35,(D5&lt;1.25)),-0.011,IF(AND((B5&lt;3.75),B5&gt;=3.15,(H5&lt;9.448),G5&gt;=0.13,D5&gt;=0.35,(D5&lt;1.25)),0.012,IF(AND(B5&gt;=3.75,B5&gt;=3.15,(H5&lt;9.448),G5&gt;=0.13,D5&gt;=0.35,(D5&lt;1.25)),0.046,IF(AND((A5&lt;5.9),(A5&lt;6.15),G5&gt;=0.724,G5&gt;=0.644,(A5&lt;7.25),D5&gt;=1.25),0.06,IF(AND(A5&gt;=5.9,(A5&lt;6.15),G5&gt;=0.724,G5&gt;=0.644,(A5&lt;7.25),D5&gt;=1.25),0.005,"shouldnthappen")))))))))))))))))))))))</f>
        <v>0.004</v>
      </c>
      <c r="V5" s="1" t="n">
        <f aca="false">IF(AND(H5&gt;=15.155,(D5&lt;1.55)),0.084,IF(AND(A5&gt;=7.25,D5&gt;=1.55),0.141,IF(AND((G5&lt;0.043),D5&gt;=1.05,(H5&lt;15.155),(D5&lt;1.55)),-0.007,IF(AND(D5&gt;=1.85,G5&gt;=0.755,(A5&lt;7.25),D5&gt;=1.55),0.051,IF(AND((H5&lt;9.966),G5&gt;=0.905,(D5&lt;1.05),(H5&lt;15.155),(D5&lt;1.55)),0.043,IF(AND(H5&gt;=9.966,G5&gt;=0.905,(D5&lt;1.05),(H5&lt;15.155),(D5&lt;1.55)),0.007,IF(AND((G5&lt;0.278),(G5&lt;0.361),(G5&lt;0.755),(A5&lt;7.25),D5&gt;=1.55),0.08,IF(AND((A5&lt;5.8),G5&gt;=0.361,(G5&lt;0.755),(A5&lt;7.25),D5&gt;=1.55),0.019,IF(AND((A5&lt;6.05),(D5&lt;1.85),G5&gt;=0.755,(A5&lt;7.25),D5&gt;=1.55),0.01,IF(AND(A5&gt;=6.05,(D5&lt;1.85),G5&gt;=0.755,(A5&lt;7.25),D5&gt;=1.55),0.002,IF(AND((G5&lt;0.486),(B5&lt;3.15),(G5&lt;0.905),(D5&lt;1.05),(H5&lt;15.155),(D5&lt;1.55)),0.026,IF(AND(G5&gt;=0.486,(B5&lt;3.15),(G5&lt;0.905),(D5&lt;1.05),(H5&lt;15.155),(D5&lt;1.55)),0.001,IF(AND((B5&lt;3.25),B5&gt;=3.15,(G5&lt;0.905),(D5&lt;1.05),(H5&lt;15.155),(D5&lt;1.55)),-0.003,IF(AND(B5&gt;=3.25,B5&gt;=3.15,(G5&lt;0.905),(D5&lt;1.05),(H5&lt;15.155),(D5&lt;1.55)),0.012,IF(AND((H5&lt;7.426),(H5&lt;8.769),G5&gt;=0.043,D5&gt;=1.05,(H5&lt;15.155),(D5&lt;1.55)),0.041,IF(AND(H5&gt;=7.426,(H5&lt;8.769),G5&gt;=0.043,D5&gt;=1.05,(H5&lt;15.155),(D5&lt;1.55)),-0.008,IF(AND((H5&lt;10.696),H5&gt;=8.769,G5&gt;=0.043,D5&gt;=1.05,(H5&lt;15.155),(D5&lt;1.55)),0.069,IF(AND(H5&gt;=10.696,H5&gt;=8.769,G5&gt;=0.043,D5&gt;=1.05,(H5&lt;15.155),(D5&lt;1.55)),0.033,IF(AND((D5&lt;2.2),G5&gt;=0.278,(G5&lt;0.361),(G5&lt;0.755),(A5&lt;7.25),D5&gt;=1.55),0.022,IF(AND(D5&gt;=2.2,G5&gt;=0.278,(G5&lt;0.361),(G5&lt;0.755),(A5&lt;7.25),D5&gt;=1.55),-0.027,IF(AND((H5&lt;12.626),A5&gt;=5.8,G5&gt;=0.361,(G5&lt;0.755),(A5&lt;7.25),D5&gt;=1.55),0.126,IF(AND(H5&gt;=12.626,A5&gt;=5.8,G5&gt;=0.361,(G5&lt;0.755),(A5&lt;7.25),D5&gt;=1.55),0.065,"shouldnthappen"))))))))))))))))))))))</f>
        <v>-0.003</v>
      </c>
      <c r="W5" s="1" t="n">
        <f aca="false">IF(AND(H5&gt;=15.155,(D5&lt;1.55)),0.064,IF(AND(A5&gt;=7.45,D5&gt;=1.55),0.115,IF(AND(B5&gt;=3.15,(H5&lt;10.257),(A5&lt;7.45),D5&gt;=1.55),0.097,IF(AND((A5&lt;4.85),H5&gt;=14.344,(D5&lt;0.35),(H5&lt;15.155),(D5&lt;1.55)),0.003,IF(AND(A5&gt;=6.05,(G5&lt;0.169),D5&gt;=0.35,(H5&lt;15.155),(D5&lt;1.55)),-0.008,IF(AND((G5&lt;0.181),G5&gt;=0.169,D5&gt;=0.35,(H5&lt;15.155),(D5&lt;1.55)),0.065,IF(AND(B5&gt;=3.05,(B5&lt;3.15),(H5&lt;10.257),(A5&lt;7.45),D5&gt;=1.55),-0.023,IF(AND(H5&gt;=11.854,(G5&lt;0.613),H5&gt;=10.257,(A5&lt;7.45),D5&gt;=1.55),0.068,IF(AND((D5&lt;0.25),(B5&lt;3.15),(H5&lt;14.344),(D5&lt;0.35),(H5&lt;15.155),(D5&lt;1.55)),0.014,IF(AND(D5&gt;=0.25,(B5&lt;3.15),(H5&lt;14.344),(D5&lt;0.35),(H5&lt;15.155),(D5&lt;1.55)),0.002,IF(AND((A5&lt;5.05),B5&gt;=3.15,(H5&lt;14.344),(D5&lt;0.35),(H5&lt;15.155),(D5&lt;1.55)),-0.001,IF(AND(A5&gt;=5.05,B5&gt;=3.15,(H5&lt;14.344),(D5&lt;0.35),(H5&lt;15.155),(D5&lt;1.55)),0.009,IF(AND((H5&lt;14.877),A5&gt;=4.85,H5&gt;=14.344,(D5&lt;0.35),(H5&lt;15.155),(D5&lt;1.55)),0.023,IF(AND(H5&gt;=14.877,A5&gt;=4.85,H5&gt;=14.344,(D5&lt;0.35),(H5&lt;15.155),(D5&lt;1.55)),0.004,IF(AND((H5&lt;13.602),(A5&lt;6.05),(G5&lt;0.169),D5&gt;=0.35,(H5&lt;15.155),(D5&lt;1.55)),0.023,IF(AND(H5&gt;=13.602,(A5&lt;6.05),(G5&lt;0.169),D5&gt;=0.35,(H5&lt;15.155),(D5&lt;1.55)),-0.006,IF(AND((B5&lt;2.95),G5&gt;=0.181,G5&gt;=0.169,D5&gt;=0.35,(H5&lt;15.155),(D5&lt;1.55)),0.019,IF(AND(B5&gt;=2.95,G5&gt;=0.181,G5&gt;=0.169,D5&gt;=0.35,(H5&lt;15.155),(D5&lt;1.55)),0.034,IF(AND((A5&lt;5.35),(B5&lt;3.05),(B5&lt;3.15),(H5&lt;10.257),(A5&lt;7.45),D5&gt;=1.55),0.009,IF(AND(A5&gt;=5.35,(B5&lt;3.05),(B5&lt;3.15),(H5&lt;10.257),(A5&lt;7.45),D5&gt;=1.55),0.058,IF(AND((B5&lt;2.9),(H5&lt;11.854),(G5&lt;0.613),H5&gt;=10.257,(A5&lt;7.45),D5&gt;=1.55),0.037,IF(AND(B5&gt;=2.9,(H5&lt;11.854),(G5&lt;0.613),H5&gt;=10.257,(A5&lt;7.45),D5&gt;=1.55),-0.005,IF(AND((A5&lt;6.4),(G5&lt;0.711),G5&gt;=0.613,H5&gt;=10.257,(A5&lt;7.45),D5&gt;=1.55),0.001,IF(AND(A5&gt;=6.4,(G5&lt;0.711),G5&gt;=0.613,H5&gt;=10.257,(A5&lt;7.45),D5&gt;=1.55),-0.002,IF(AND((D5&lt;1.9),G5&gt;=0.711,G5&gt;=0.613,H5&gt;=10.257,(A5&lt;7.45),D5&gt;=1.55),0.007,IF(AND(D5&gt;=1.9,G5&gt;=0.711,G5&gt;=0.613,H5&gt;=10.257,(A5&lt;7.45),D5&gt;=1.55),0.023,"shouldnthappen"))))))))))))))))))))))))))</f>
        <v>0.003</v>
      </c>
      <c r="X5" s="1" t="n">
        <f aca="false">IF(AND(H5&gt;=15.155,(F5&lt;2.5)),0.049,IF(AND(A5&gt;=7.45,F5&gt;=2.5),0.089,IF(AND((G5&lt;0.107),(G5&lt;0.364),(A5&lt;7.45),F5&gt;=2.5),0.055,IF(AND(A5&gt;=5.75,(G5&lt;0.572),(D5&lt;1.25),(H5&lt;15.155),(F5&lt;2.5)),-0.018,IF(AND((A5&lt;5.7),(H5&lt;12.626),G5&gt;=0.364,(A5&lt;7.45),F5&gt;=2.5),0.012,IF(AND(A5&gt;=5.7,(H5&lt;12.626),G5&gt;=0.364,(A5&lt;7.45),F5&gt;=2.5),0.065,IF(AND((G5&lt;0.628),H5&gt;=12.626,G5&gt;=0.364,(A5&lt;7.45),F5&gt;=2.5),0.047,IF(AND((G5&lt;0.545),(A5&lt;5.75),(G5&lt;0.572),(D5&lt;1.25),(H5&lt;15.155),(F5&lt;2.5)),0.007,IF(AND(G5&gt;=0.545,(A5&lt;5.75),(G5&lt;0.572),(D5&lt;1.25),(H5&lt;15.155),(F5&lt;2.5)),-0.009,IF(AND((D5&lt;0.3),(H5&lt;11.788),G5&gt;=0.572,(D5&lt;1.25),(H5&lt;15.155),(F5&lt;2.5)),0.01,IF(AND(D5&gt;=0.3,(H5&lt;11.788),G5&gt;=0.572,(D5&lt;1.25),(H5&lt;15.155),(F5&lt;2.5)),0.03,IF(AND((A5&lt;4.75),H5&gt;=11.788,G5&gt;=0.572,(D5&lt;1.25),(H5&lt;15.155),(F5&lt;2.5)),0.001,IF(AND(A5&gt;=4.75,H5&gt;=11.788,G5&gt;=0.572,(D5&lt;1.25),(H5&lt;15.155),(F5&lt;2.5)),0.01,IF(AND((A5&lt;5.5),(A5&lt;6.15),(G5&lt;0.652),D5&gt;=1.25,(H5&lt;15.155),(F5&lt;2.5)),0.014,IF(AND(A5&gt;=5.5,(A5&lt;6.15),(G5&lt;0.652),D5&gt;=1.25,(H5&lt;15.155),(F5&lt;2.5)),0.049,IF(AND((H5&lt;12.206),A5&gt;=6.15,(G5&lt;0.652),D5&gt;=1.25,(H5&lt;15.155),(F5&lt;2.5)),-0.009,IF(AND(H5&gt;=12.206,A5&gt;=6.15,(G5&lt;0.652),D5&gt;=1.25,(H5&lt;15.155),(F5&lt;2.5)),0.021,IF(AND((A5&lt;5.55),(A5&lt;6.2),G5&gt;=0.652,D5&gt;=1.25,(H5&lt;15.155),(F5&lt;2.5)),0.011,IF(AND(A5&gt;=5.55,(A5&lt;6.2),G5&gt;=0.652,D5&gt;=1.25,(H5&lt;15.155),(F5&lt;2.5)),-0.019,IF(AND((B5&lt;3.2),A5&gt;=6.2,G5&gt;=0.652,D5&gt;=1.25,(H5&lt;15.155),(F5&lt;2.5)),0.025,IF(AND(B5&gt;=3.2,A5&gt;=6.2,G5&gt;=0.652,D5&gt;=1.25,(H5&lt;15.155),(F5&lt;2.5)),0.001,IF(AND((G5&lt;0.183),(G5&lt;0.301),G5&gt;=0.107,(G5&lt;0.364),(A5&lt;7.45),F5&gt;=2.5),-0.009,IF(AND(G5&gt;=0.183,(G5&lt;0.301),G5&gt;=0.107,(G5&lt;0.364),(A5&lt;7.45),F5&gt;=2.5),0.022,IF(AND((D5&lt;2.2),G5&gt;=0.301,G5&gt;=0.107,(G5&lt;0.364),(A5&lt;7.45),F5&gt;=2.5),0.004,IF(AND(D5&gt;=2.2,G5&gt;=0.301,G5&gt;=0.107,(G5&lt;0.364),(A5&lt;7.45),F5&gt;=2.5),-0.02,IF(AND((G5&lt;0.787),G5&gt;=0.628,H5&gt;=12.626,G5&gt;=0.364,(A5&lt;7.45),F5&gt;=2.5),-0.001,IF(AND(G5&gt;=0.787,G5&gt;=0.628,H5&gt;=12.626,G5&gt;=0.364,(A5&lt;7.45),F5&gt;=2.5),0.016,"shouldnthappen")))))))))))))))))))))))))))</f>
        <v>0.007</v>
      </c>
      <c r="Y5" s="1" t="n">
        <f aca="false">IF(AND(H5&gt;=15.155,(D5&lt;1.55)),0.037,IF(AND(D5&gt;=2.45,(A5&lt;7.45),D5&gt;=1.55),0.054,IF(AND((A5&lt;7.8),A5&gt;=7.45,D5&gt;=1.55),0.078,IF(AND(A5&gt;=7.8,A5&gt;=7.45,D5&gt;=1.55),0.021,IF(AND(A5&gt;=6.2,G5&gt;=0.68,D5&gt;=1.25,(H5&lt;15.155),(D5&lt;1.55)),0.019,IF(AND((B5&lt;2.65),(A5&lt;4.95),(G5&lt;0.572),(D5&lt;1.25),(H5&lt;15.155),(D5&lt;1.55)),0.021,IF(AND(B5&gt;=2.65,(A5&lt;4.95),(G5&lt;0.572),(D5&lt;1.25),(H5&lt;15.155),(D5&lt;1.55)),0.006,IF(AND((H5&lt;14.344),A5&gt;=4.95,(G5&lt;0.572),(D5&lt;1.25),(H5&lt;15.155),(D5&lt;1.55)),-0.005,IF(AND(H5&gt;=14.344,A5&gt;=4.95,(G5&lt;0.572),(D5&lt;1.25),(H5&lt;15.155),(D5&lt;1.55)),0.013,IF(AND((G5&lt;0.833),(H5&lt;11.788),G5&gt;=0.572,(D5&lt;1.25),(H5&lt;15.155),(D5&lt;1.55)),0.009,IF(AND(G5&gt;=0.833,(H5&lt;11.788),G5&gt;=0.572,(D5&lt;1.25),(H5&lt;15.155),(D5&lt;1.55)),0.024,IF(AND((A5&lt;4.75),H5&gt;=11.788,G5&gt;=0.572,(D5&lt;1.25),(H5&lt;15.155),(D5&lt;1.55)),0.001,IF(AND(A5&gt;=4.75,H5&gt;=11.788,G5&gt;=0.572,(D5&lt;1.25),(H5&lt;15.155),(D5&lt;1.55)),0.008,IF(AND((A5&lt;5.65),(A5&lt;6.15),(G5&lt;0.68),D5&gt;=1.25,(H5&lt;15.155),(D5&lt;1.55)),0.017,IF(AND(A5&gt;=5.65,(A5&lt;6.15),(G5&lt;0.68),D5&gt;=1.25,(H5&lt;15.155),(D5&lt;1.55)),0.039,IF(AND((G5&lt;0.436),A5&gt;=6.15,(G5&lt;0.68),D5&gt;=1.25,(H5&lt;15.155),(D5&lt;1.55)),-0.004,IF(AND(G5&gt;=0.436,A5&gt;=6.15,(G5&lt;0.68),D5&gt;=1.25,(H5&lt;15.155),(D5&lt;1.55)),0.022,IF(AND((A5&lt;5.55),(A5&lt;6.2),G5&gt;=0.68,D5&gt;=1.25,(H5&lt;15.155),(D5&lt;1.55)),0.009,IF(AND(A5&gt;=5.55,(A5&lt;6.2),G5&gt;=0.68,D5&gt;=1.25,(H5&lt;15.155),(D5&lt;1.55)),-0.016,IF(AND((G5&lt;0.107),(G5&lt;0.361),(G5&lt;0.613),(D5&lt;2.45),(A5&lt;7.45),D5&gt;=1.55),0.042,IF(AND(G5&gt;=0.107,(G5&lt;0.361),(G5&lt;0.613),(D5&lt;2.45),(A5&lt;7.45),D5&gt;=1.55),0.002,IF(AND((D5&lt;2.35),G5&gt;=0.361,(G5&lt;0.613),(D5&lt;2.45),(A5&lt;7.45),D5&gt;=1.55),0.051,IF(AND(D5&gt;=2.35,G5&gt;=0.361,(G5&lt;0.613),(D5&lt;2.45),(A5&lt;7.45),D5&gt;=1.55),0.016,IF(AND((A5&lt;6.4),(G5&lt;0.711),G5&gt;=0.613,(D5&lt;2.45),(A5&lt;7.45),D5&gt;=1.55),0.001,IF(AND(A5&gt;=6.4,(G5&lt;0.711),G5&gt;=0.613,(D5&lt;2.45),(A5&lt;7.45),D5&gt;=1.55),-0.002,IF(AND((B5&lt;2.95),G5&gt;=0.711,G5&gt;=0.613,(D5&lt;2.45),(A5&lt;7.45),D5&gt;=1.55),0.023,IF(AND(B5&gt;=2.95,G5&gt;=0.711,G5&gt;=0.613,(D5&lt;2.45),(A5&lt;7.45),D5&gt;=1.55),0.01,"shouldnthappen")))))))))))))))))))))))))))</f>
        <v>0.006</v>
      </c>
      <c r="Z5" s="1" t="n">
        <f aca="false">IF(AND(A5&gt;=7.45,D5&gt;=1.75),0.056,IF(AND(H5&gt;=15.059,A5&gt;=5.55,(D5&lt;1.75)),0.028,IF(AND((D5&lt;0.35),G5&gt;=0.905,(A5&lt;5.55),(D5&lt;1.75)),0.005,IF(AND(D5&gt;=0.35,G5&gt;=0.905,(A5&lt;5.55),(D5&lt;1.75)),0.026,IF(AND((H5&lt;8.711),D5&gt;=2.45,(A5&lt;7.45),D5&gt;=1.75),0.011,IF(AND(H5&gt;=8.711,D5&gt;=2.45,(A5&lt;7.45),D5&gt;=1.75),0.049,IF(AND((G5&lt;0.107),(G5&lt;0.487),(D5&lt;2.45),(A5&lt;7.45),D5&gt;=1.75),0.032,IF(AND((H5&lt;10.915),(A5&lt;4.5),(B5&lt;3.15),(G5&lt;0.905),(A5&lt;5.55),(D5&lt;1.75)),-0.001,IF(AND(H5&gt;=10.915,(A5&lt;4.5),(B5&lt;3.15),(G5&lt;0.905),(A5&lt;5.55),(D5&lt;1.75)),0.003,IF(AND((A5&lt;5.05),A5&gt;=4.5,(B5&lt;3.15),(G5&lt;0.905),(A5&lt;5.55),(D5&lt;1.75)),0.015,IF(AND(A5&gt;=5.05,A5&gt;=4.5,(B5&lt;3.15),(G5&lt;0.905),(A5&lt;5.55),(D5&lt;1.75)),0.006,IF(AND((G5&lt;0.05),(G5&lt;0.091),B5&gt;=3.15,(G5&lt;0.905),(A5&lt;5.55),(D5&lt;1.75)),0.001,IF(AND(G5&gt;=0.05,(G5&lt;0.091),B5&gt;=3.15,(G5&lt;0.905),(A5&lt;5.55),(D5&lt;1.75)),0.008,IF(AND((G5&lt;0.587),G5&gt;=0.091,B5&gt;=3.15,(G5&lt;0.905),(A5&lt;5.55),(D5&lt;1.75)),-0.003,IF(AND(G5&gt;=0.587,G5&gt;=0.091,B5&gt;=3.15,(G5&lt;0.905),(A5&lt;5.55),(D5&lt;1.75)),0.004,IF(AND((F5&lt;2.5),(B5&lt;2.85),(G5&lt;0.419),(H5&lt;15.059),A5&gt;=5.55,(D5&lt;1.75)),0.041,IF(AND(F5&gt;=2.5,(B5&lt;2.85),(G5&lt;0.419),(H5&lt;15.059),A5&gt;=5.55,(D5&lt;1.75)),0.015,IF(AND((G5&lt;0.164),B5&gt;=2.85,(G5&lt;0.419),(H5&lt;15.059),A5&gt;=5.55,(D5&lt;1.75)),0.01,IF(AND(G5&gt;=0.164,B5&gt;=2.85,(G5&lt;0.419),(H5&lt;15.059),A5&gt;=5.55,(D5&lt;1.75)),-0.001,IF(AND((B5&lt;2.55),(B5&lt;2.95),G5&gt;=0.419,(H5&lt;15.059),A5&gt;=5.55,(D5&lt;1.75)),0.014,IF(AND(B5&gt;=2.55,(B5&lt;2.95),G5&gt;=0.419,(H5&lt;15.059),A5&gt;=5.55,(D5&lt;1.75)),-0.013,IF(AND((D5&lt;1.55),B5&gt;=2.95,G5&gt;=0.419,(H5&lt;15.059),A5&gt;=5.55,(D5&lt;1.75)),0.023,IF(AND(D5&gt;=1.55,B5&gt;=2.95,G5&gt;=0.419,(H5&lt;15.059),A5&gt;=5.55,(D5&lt;1.75)),0.005,IF(AND((H5&lt;13.278),G5&gt;=0.107,(G5&lt;0.487),(D5&lt;2.45),(A5&lt;7.45),D5&gt;=1.75),-0.009,IF(AND(H5&gt;=13.278,G5&gt;=0.107,(G5&lt;0.487),(D5&lt;2.45),(A5&lt;7.45),D5&gt;=1.75),0.017,IF(AND((D5&lt;2.35),(G5&lt;0.571),G5&gt;=0.487,(D5&lt;2.45),(A5&lt;7.45),D5&gt;=1.75),0.053,IF(AND(D5&gt;=2.35,(G5&lt;0.571),G5&gt;=0.487,(D5&lt;2.45),(A5&lt;7.45),D5&gt;=1.75),0.009,IF(AND((G5&lt;0.779),G5&gt;=0.571,G5&gt;=0.487,(D5&lt;2.45),(A5&lt;7.45),D5&gt;=1.75),0.006,IF(AND(G5&gt;=0.779,G5&gt;=0.571,G5&gt;=0.487,(D5&lt;2.45),(A5&lt;7.45),D5&gt;=1.75),0.016,"shouldnthappen")))))))))))))))))))))))))))))</f>
        <v>-0.003</v>
      </c>
      <c r="AA5" s="1" t="n">
        <f aca="false">IF(AND((A5&lt;7.8),A5&gt;=7.45,D5&gt;=1.75),0.051,IF(AND(A5&gt;=7.8,A5&gt;=7.45,D5&gt;=1.75),0.01,IF(AND(B5&gt;=3.35,B5&gt;=3.25,(A5&lt;7.45),D5&gt;=1.75),0.016,IF(AND((H5&lt;8.308),(D5&lt;0.15),(H5&lt;13.655),(D5&lt;0.35),(D5&lt;1.75)),0.009,IF(AND((H5&lt;14.529),(G5&lt;0.293),H5&gt;=13.655,(D5&lt;0.35),(D5&lt;1.75)),0.011,IF(AND(H5&gt;=14.529,(G5&lt;0.293),H5&gt;=13.655,(D5&lt;0.35),(D5&lt;1.75)),0.001,IF(AND(D5&gt;=0.25,G5&gt;=0.293,H5&gt;=13.655,(D5&lt;0.35),(D5&lt;1.75)),-0.004,IF(AND(H5&gt;=10.635,(H5&lt;10.696),(H5&lt;13.906),D5&gt;=0.35,(D5&lt;1.75)),0.036,IF(AND(G5&gt;=0.833,H5&gt;=10.696,(H5&lt;13.906),D5&gt;=0.35,(D5&lt;1.75)),0.016,IF(AND((A5&lt;6.65),(G5&lt;0.247),H5&gt;=13.906,D5&gt;=0.35,(D5&lt;1.75)),-0.008,IF(AND(A5&gt;=6.65,(G5&lt;0.247),H5&gt;=13.906,D5&gt;=0.35,(D5&lt;1.75)),0.011,IF(AND((B5&lt;2.45),G5&gt;=0.247,H5&gt;=13.906,D5&gt;=0.35,(D5&lt;1.75)),0,IF(AND((D5&lt;1.85),(B5&lt;2.95),(B5&lt;3.25),(A5&lt;7.45),D5&gt;=1.75),0.033,IF(AND((G5&lt;0.428),(B5&lt;3.35),B5&gt;=3.25,(A5&lt;7.45),D5&gt;=1.75),0.009,IF(AND(G5&gt;=0.428,(B5&lt;3.35),B5&gt;=3.25,(A5&lt;7.45),D5&gt;=1.75),0.042,IF(AND((A5&lt;4.6),H5&gt;=8.308,(D5&lt;0.15),(H5&lt;13.655),(D5&lt;0.35),(D5&lt;1.75)),0.003,IF(AND(A5&gt;=4.6,H5&gt;=8.308,(D5&lt;0.15),(H5&lt;13.655),(D5&lt;0.35),(D5&lt;1.75)),0,IF(AND((H5&lt;8.834),(A5&lt;5.05),D5&gt;=0.15,(H5&lt;13.655),(D5&lt;0.35),(D5&lt;1.75)),0.002,IF(AND(H5&gt;=8.834,(A5&lt;5.05),D5&gt;=0.15,(H5&lt;13.655),(D5&lt;0.35),(D5&lt;1.75)),-0.008,IF(AND((A5&lt;5.45),A5&gt;=5.05,D5&gt;=0.15,(H5&lt;13.655),(D5&lt;0.35),(D5&lt;1.75)),0.003,IF(AND(A5&gt;=5.45,A5&gt;=5.05,D5&gt;=0.15,(H5&lt;13.655),(D5&lt;0.35),(D5&lt;1.75)),-0.002,IF(AND((A5&lt;5.3),(D5&lt;0.25),G5&gt;=0.293,H5&gt;=13.655,(D5&lt;0.35),(D5&lt;1.75)),0.007,IF(AND(A5&gt;=5.3,(D5&lt;0.25),G5&gt;=0.293,H5&gt;=13.655,(D5&lt;0.35),(D5&lt;1.75)),0.001,IF(AND((H5&lt;7.309),(H5&lt;10.635),(H5&lt;10.696),(H5&lt;13.906),D5&gt;=0.35,(D5&lt;1.75)),0.014,IF(AND(H5&gt;=7.309,(H5&lt;10.635),(H5&lt;10.696),(H5&lt;13.906),D5&gt;=0.35,(D5&lt;1.75)),0.006,IF(AND((H5&lt;12.093),(G5&lt;0.833),H5&gt;=10.696,(H5&lt;13.906),D5&gt;=0.35,(D5&lt;1.75)),-0.01,IF(AND(H5&gt;=12.093,(G5&lt;0.833),H5&gt;=10.696,(H5&lt;13.906),D5&gt;=0.35,(D5&lt;1.75)),0.004,IF(AND((G5&lt;0.823),B5&gt;=2.45,G5&gt;=0.247,H5&gt;=13.906,D5&gt;=0.35,(D5&lt;1.75)),0.026,IF(AND(G5&gt;=0.823,B5&gt;=2.45,G5&gt;=0.247,H5&gt;=13.906,D5&gt;=0.35,(D5&lt;1.75)),0.006,IF(AND((H5&lt;11.121),D5&gt;=1.85,(B5&lt;2.95),(B5&lt;3.25),(A5&lt;7.45),D5&gt;=1.75),0.013,IF(AND(H5&gt;=11.121,D5&gt;=1.85,(B5&lt;2.95),(B5&lt;3.25),(A5&lt;7.45),D5&gt;=1.75),0.005,IF(AND((A5&lt;6.05),(A5&lt;6.45),B5&gt;=2.95,(B5&lt;3.25),(A5&lt;7.45),D5&gt;=1.75),0.001,IF(AND(A5&gt;=6.05,(A5&lt;6.45),B5&gt;=2.95,(B5&lt;3.25),(A5&lt;7.45),D5&gt;=1.75),-0.005,IF(AND((G5&lt;0.42),A5&gt;=6.45,B5&gt;=2.95,(B5&lt;3.25),(A5&lt;7.45),D5&gt;=1.75),0.004,IF(AND(G5&gt;=0.42,A5&gt;=6.45,B5&gt;=2.95,(B5&lt;3.25),(A5&lt;7.45),D5&gt;=1.75),0.019,"shouldnthappen")))))))))))))))))))))))))))))))))))</f>
        <v>0.001</v>
      </c>
      <c r="AB5" s="1" t="n">
        <f aca="false">+ 0.5</f>
        <v>0.5</v>
      </c>
    </row>
    <row r="6" customFormat="false" ht="13.8" hidden="false" customHeight="false" outlineLevel="0" collapsed="false">
      <c r="A6" s="11" t="n">
        <v>4.6</v>
      </c>
      <c r="B6" s="1" t="n">
        <v>3.1</v>
      </c>
      <c r="C6" s="1" t="n">
        <v>1.5</v>
      </c>
      <c r="D6" s="1" t="n">
        <v>0.2</v>
      </c>
      <c r="E6" s="1" t="s">
        <v>94</v>
      </c>
      <c r="F6" s="1" t="n">
        <v>1</v>
      </c>
      <c r="G6" s="1" t="n">
        <v>0.118963301181793</v>
      </c>
      <c r="H6" s="18" t="n">
        <v>14.1755086909048</v>
      </c>
      <c r="I6" s="1" t="n">
        <f aca="false">C6</f>
        <v>1.5</v>
      </c>
      <c r="J6" s="1" t="n">
        <f aca="false">SUM(M6:AB6)</f>
        <v>1.461</v>
      </c>
      <c r="K6" s="15" t="n">
        <f aca="false">1-SQRT(VAR(M6:AB6, I6)) / AVERAGE(M6:AB6)</f>
        <v>-3.00258285639425</v>
      </c>
      <c r="L6" s="1" t="n">
        <f aca="false">(J6-I6)/I6</f>
        <v>-0.026</v>
      </c>
      <c r="M6" s="1" t="n">
        <f aca="false">IF(AND((H6&lt;5.245),(D6&lt;0.8)),0.075,IF(AND(H6&gt;=5.245,(D6&lt;0.8)),0.279,IF(AND((D6&lt;1.45),D6&gt;=0.8),1.043,IF(AND(D6&gt;=1.45,D6&gt;=0.8),1.423,"shouldnthappen"))))</f>
        <v>0.279</v>
      </c>
      <c r="N6" s="1" t="n">
        <f aca="false">IF(AND((A6&lt;4.35),(D6&lt;0.8)),0.048,IF(AND(A6&gt;=4.35,(D6&lt;0.8)),0.198,IF(AND(F6&gt;=2.5,D6&gt;=0.8),1.048,IF(AND((A6&lt;5.15),(F6&lt;2.5),D6&gt;=0.8),0.321,IF(AND(A6&gt;=5.15,(F6&lt;2.5),D6&gt;=0.8),0.783,"shouldnthappen")))))</f>
        <v>0.198</v>
      </c>
      <c r="O6" s="1" t="n">
        <f aca="false">IF(AND((H6&lt;5.245),(D6&lt;0.8)),0.034,IF(AND((A6&lt;5.9),D6&gt;=0.8),0.489,IF(AND(A6&gt;=5.9,D6&gt;=0.8),0.721,IF(AND((A6&lt;4.35),H6&gt;=5.245,(D6&lt;0.8)),0.041,IF(AND(A6&gt;=4.35,H6&gt;=5.245,(D6&lt;0.8)),0.142,"shouldnthappen")))))</f>
        <v>0.142</v>
      </c>
      <c r="P6" s="1" t="n">
        <f aca="false">IF(AND((B6&lt;2.8),(D6&lt;1.15)),0.244,IF(AND((D6&lt;1.75),D6&gt;=1.15),0.396,IF(AND(D6&gt;=1.75,D6&gt;=1.15),0.554,IF(AND((A6&lt;5.05),B6&gt;=2.8,(D6&lt;1.15)),0.078,IF(AND((H6&lt;14.877),A6&gt;=5.05,B6&gt;=2.8,(D6&lt;1.15)),0.118,IF(AND(H6&gt;=14.877,A6&gt;=5.05,B6&gt;=2.8,(D6&lt;1.15)),0.027,"shouldnthappen"))))))</f>
        <v>0.078</v>
      </c>
      <c r="Q6" s="1" t="n">
        <f aca="false">IF(AND(D6&gt;=0.45,(D6&lt;1.15)),0.17,IF(AND(A6&gt;=7.1,D6&gt;=1.15),0.539,IF(AND((A6&lt;6.25),(A6&lt;7.1),D6&gt;=1.15),0.258,IF(AND(A6&gt;=6.25,(A6&lt;7.1),D6&gt;=1.15),0.344,IF(AND(G6&gt;=0.418,(A6&lt;5.05),(D6&lt;0.45),(D6&lt;1.15)),0.033,IF(AND((H6&lt;14.494),(G6&lt;0.418),(A6&lt;5.05),(D6&lt;0.45),(D6&lt;1.15)),0.061,IF(AND(H6&gt;=14.494,(G6&lt;0.418),(A6&lt;5.05),(D6&lt;0.45),(D6&lt;1.15)),0.015,IF(AND(H6&gt;=14.877,(B6&lt;3.85),A6&gt;=5.05,(D6&lt;0.45),(D6&lt;1.15)),0.023,IF(AND((B6&lt;4),B6&gt;=3.85,A6&gt;=5.05,(D6&lt;0.45),(D6&lt;1.15)),0.009,IF(AND(B6&gt;=4,B6&gt;=3.85,A6&gt;=5.05,(D6&lt;0.45),(D6&lt;1.15)),0.052,IF(AND((G6&lt;0.05),(H6&lt;14.877),(B6&lt;3.85),A6&gt;=5.05,(D6&lt;0.45),(D6&lt;1.15)),0.024,IF(AND(G6&gt;=0.05,(H6&lt;14.877),(B6&lt;3.85),A6&gt;=5.05,(D6&lt;0.45),(D6&lt;1.15)),0.091,"shouldnthappen"))))))))))))</f>
        <v>0.061</v>
      </c>
      <c r="R6" s="1" t="n">
        <f aca="false">IF(AND(A6&gt;=7.1,D6&gt;=0.8),0.401,IF(AND((A6&lt;4.5),(G6&lt;0.905),(D6&lt;0.8)),0.024,IF(AND((H6&lt;9.966),G6&gt;=0.905,(D6&lt;0.8)),0.094,IF(AND(H6&gt;=9.966,G6&gt;=0.905,(D6&lt;0.8)),0.026,IF(AND(D6&gt;=2.05,(A6&lt;7.1),D6&gt;=0.8),0.277,IF(AND((H6&lt;5.523),A6&gt;=4.5,(G6&lt;0.905),(D6&lt;0.8)),0.012,IF(AND(H6&gt;=5.523,A6&gt;=4.5,(G6&lt;0.905),(D6&lt;0.8)),0.049,IF(AND((A6&lt;5.3),(D6&lt;2.05),(A6&lt;7.1),D6&gt;=0.8),0.095,IF(AND(A6&gt;=5.3,(D6&lt;2.05),(A6&lt;7.1),D6&gt;=0.8),0.196,"shouldnthappen")))))))))</f>
        <v>0.049</v>
      </c>
      <c r="S6" s="1" t="n">
        <f aca="false">IF(AND(A6&gt;=7.1,D6&gt;=1.35),0.298,IF(AND(G6&gt;=0.905,(D6&lt;0.8),(D6&lt;1.35)),0.068,IF(AND(H6&gt;=9.386,D6&gt;=0.8,(D6&lt;1.35)),0.126,IF(AND((H6&lt;7.426),(H6&lt;9.386),D6&gt;=0.8,(D6&lt;1.35)),0.091,IF(AND((A6&lt;5.3),(G6&lt;0.905),(A6&lt;7.1),D6&gt;=1.35),0.063,IF(AND((D6&lt;2.05),G6&gt;=0.905,(A6&lt;7.1),D6&gt;=1.35),0.015,IF(AND(D6&gt;=2.05,G6&gt;=0.905,(A6&lt;7.1),D6&gt;=1.35),0.089,IF(AND((H6&lt;10.505),(H6&lt;14.344),(G6&lt;0.905),(D6&lt;0.8),(D6&lt;1.35)),0.035,IF(AND((A6&lt;4.85),H6&gt;=14.344,(G6&lt;0.905),(D6&lt;0.8),(D6&lt;1.35)),0.006,IF(AND((B6&lt;2.75),H6&gt;=7.426,(H6&lt;9.386),D6&gt;=0.8,(D6&lt;1.35)),0.021,IF(AND(B6&gt;=2.75,H6&gt;=7.426,(H6&lt;9.386),D6&gt;=0.8,(D6&lt;1.35)),-0.01,IF(AND((B6&lt;2.35),A6&gt;=5.3,(G6&lt;0.905),(A6&lt;7.1),D6&gt;=1.35),0.068,IF(AND(B6&gt;=2.35,A6&gt;=5.3,(G6&lt;0.905),(A6&lt;7.1),D6&gt;=1.35),0.181,IF(AND((H6&lt;11.731),H6&gt;=10.505,(H6&lt;14.344),(G6&lt;0.905),(D6&lt;0.8),(D6&lt;1.35)),0.004,IF(AND(H6&gt;=11.731,H6&gt;=10.505,(H6&lt;14.344),(G6&lt;0.905),(D6&lt;0.8),(D6&lt;1.35)),0.024,IF(AND((H6&lt;14.877),A6&gt;=4.85,H6&gt;=14.344,(G6&lt;0.905),(D6&lt;0.8),(D6&lt;1.35)),0.063,IF(AND(H6&gt;=14.877,A6&gt;=4.85,H6&gt;=14.344,(G6&lt;0.905),(D6&lt;0.8),(D6&lt;1.35)),0.012,"shouldnthappen")))))))))))))))))</f>
        <v>0.024</v>
      </c>
      <c r="T6" s="1" t="n">
        <f aca="false">IF(AND(D6&gt;=0.45,(A6&lt;5.65)),0.067,IF(AND(A6&gt;=7.25,A6&gt;=5.65),0.244,IF(AND((H6&lt;9.966),G6&gt;=0.905,(D6&lt;0.45),(A6&lt;5.65)),0.062,IF(AND(H6&gt;=9.966,G6&gt;=0.905,(D6&lt;0.45),(A6&lt;5.65)),0.012,IF(AND((G6&lt;0.948),D6&gt;=2.05,(A6&lt;7.25),A6&gt;=5.65),0.157,IF(AND(G6&gt;=0.948,D6&gt;=2.05,(A6&lt;7.25),A6&gt;=5.65),0.037,IF(AND(G6&gt;=0.422,(B6&lt;3.15),(G6&lt;0.905),(D6&lt;0.45),(A6&lt;5.65)),0.011,IF(AND((D6&lt;0.25),(G6&lt;0.422),(B6&lt;3.15),(G6&lt;0.905),(D6&lt;0.45),(A6&lt;5.65)),0.04,IF(AND(D6&gt;=0.25,(G6&lt;0.422),(B6&lt;3.15),(G6&lt;0.905),(D6&lt;0.45),(A6&lt;5.65)),0.009,IF(AND((A6&lt;4.85),(B6&lt;3.25),B6&gt;=3.15,(G6&lt;0.905),(D6&lt;0.45),(A6&lt;5.65)),0.008,IF(AND(A6&gt;=4.85,(B6&lt;3.25),B6&gt;=3.15,(G6&lt;0.905),(D6&lt;0.45),(A6&lt;5.65)),-0.017,IF(AND((D6&lt;0.25),B6&gt;=3.25,B6&gt;=3.15,(G6&lt;0.905),(D6&lt;0.45),(A6&lt;5.65)),0.022,IF(AND(D6&gt;=0.25,B6&gt;=3.25,B6&gt;=3.15,(G6&lt;0.905),(D6&lt;0.45),(A6&lt;5.65)),0.009,IF(AND((F6&lt;2.5),(H6&lt;7.692),(G6&lt;0.644),(D6&lt;2.05),(A6&lt;7.25),A6&gt;=5.65),0.018,IF(AND(F6&gt;=2.5,(H6&lt;7.692),(G6&lt;0.644),(D6&lt;2.05),(A6&lt;7.25),A6&gt;=5.65),0.068,IF(AND((B6&lt;2.35),H6&gt;=7.692,(G6&lt;0.644),(D6&lt;2.05),(A6&lt;7.25),A6&gt;=5.65),0.023,IF(AND(B6&gt;=2.35,H6&gt;=7.692,(G6&lt;0.644),(D6&lt;2.05),(A6&lt;7.25),A6&gt;=5.65),0.125,IF(AND((G6&lt;0.766),(G6&lt;0.85),G6&gt;=0.644,(D6&lt;2.05),(A6&lt;7.25),A6&gt;=5.65),0.055,IF(AND(G6&gt;=0.766,(G6&lt;0.85),G6&gt;=0.644,(D6&lt;2.05),(A6&lt;7.25),A6&gt;=5.65),-0,IF(AND((B6&lt;2.95),G6&gt;=0.85,G6&gt;=0.644,(D6&lt;2.05),(A6&lt;7.25),A6&gt;=5.65),0.098,IF(AND(B6&gt;=2.95,G6&gt;=0.85,G6&gt;=0.644,(D6&lt;2.05),(A6&lt;7.25),A6&gt;=5.65),0.013,"shouldnthappen")))))))))))))))))))))</f>
        <v>0.04</v>
      </c>
      <c r="U6" s="1" t="n">
        <f aca="false">IF(AND(A6&gt;=7.25,D6&gt;=1.25),0.186,IF(AND((G6&lt;0.13),D6&gt;=0.35,(D6&lt;1.25)),-0.004,IF(AND(H6&gt;=14.246,(H6&lt;14.344),(D6&lt;0.35),(D6&lt;1.25)),-0.002,IF(AND((A6&lt;4.85),H6&gt;=14.344,(D6&lt;0.35),(D6&lt;1.25)),0.004,IF(AND(G6&gt;=0.446,(G6&lt;0.644),(A6&lt;7.25),D6&gt;=1.25),0.138,IF(AND(A6&gt;=5.45,(H6&lt;14.246),(H6&lt;14.344),(D6&lt;0.35),(D6&lt;1.25)),0.001,IF(AND((H6&lt;14.877),A6&gt;=4.85,H6&gt;=14.344,(D6&lt;0.35),(D6&lt;1.25)),0.035,IF(AND(H6&gt;=14.877,A6&gt;=4.85,H6&gt;=14.344,(D6&lt;0.35),(D6&lt;1.25)),0.007,IF(AND((B6&lt;3.35),H6&gt;=9.448,G6&gt;=0.13,D6&gt;=0.35,(D6&lt;1.25)),0.053,IF(AND(B6&gt;=3.35,H6&gt;=9.448,G6&gt;=0.13,D6&gt;=0.35,(D6&lt;1.25)),0.017,IF(AND((G6&lt;0.44),(G6&lt;0.446),(G6&lt;0.644),(A6&lt;7.25),D6&gt;=1.25),0.079,IF(AND(G6&gt;=0.44,(G6&lt;0.446),(G6&lt;0.644),(A6&lt;7.25),D6&gt;=1.25),0.02,IF(AND((A6&lt;5.95),(G6&lt;0.724),G6&gt;=0.644,(A6&lt;7.25),D6&gt;=1.25),-0.018,IF(AND(A6&gt;=5.95,(G6&lt;0.724),G6&gt;=0.644,(A6&lt;7.25),D6&gt;=1.25),0.027,IF(AND(A6&gt;=6.15,G6&gt;=0.724,G6&gt;=0.644,(A6&lt;7.25),D6&gt;=1.25),0.093,IF(AND((A6&lt;5.05),(A6&lt;5.45),(H6&lt;14.246),(H6&lt;14.344),(D6&lt;0.35),(D6&lt;1.25)),0.011,IF(AND(A6&gt;=5.05,(A6&lt;5.45),(H6&lt;14.246),(H6&lt;14.344),(D6&lt;0.35),(D6&lt;1.25)),0.021,IF(AND((A6&lt;5.4),(B6&lt;3.15),(H6&lt;9.448),G6&gt;=0.13,D6&gt;=0.35,(D6&lt;1.25)),0.007,IF(AND(A6&gt;=5.4,(B6&lt;3.15),(H6&lt;9.448),G6&gt;=0.13,D6&gt;=0.35,(D6&lt;1.25)),-0.011,IF(AND((B6&lt;3.75),B6&gt;=3.15,(H6&lt;9.448),G6&gt;=0.13,D6&gt;=0.35,(D6&lt;1.25)),0.012,IF(AND(B6&gt;=3.75,B6&gt;=3.15,(H6&lt;9.448),G6&gt;=0.13,D6&gt;=0.35,(D6&lt;1.25)),0.046,IF(AND((A6&lt;5.9),(A6&lt;6.15),G6&gt;=0.724,G6&gt;=0.644,(A6&lt;7.25),D6&gt;=1.25),0.06,IF(AND(A6&gt;=5.9,(A6&lt;6.15),G6&gt;=0.724,G6&gt;=0.644,(A6&lt;7.25),D6&gt;=1.25),0.005,"shouldnthappen")))))))))))))))))))))))</f>
        <v>0.011</v>
      </c>
      <c r="V6" s="1" t="n">
        <f aca="false">IF(AND(H6&gt;=15.155,(D6&lt;1.55)),0.084,IF(AND(A6&gt;=7.25,D6&gt;=1.55),0.141,IF(AND((G6&lt;0.043),D6&gt;=1.05,(H6&lt;15.155),(D6&lt;1.55)),-0.007,IF(AND(D6&gt;=1.85,G6&gt;=0.755,(A6&lt;7.25),D6&gt;=1.55),0.051,IF(AND((H6&lt;9.966),G6&gt;=0.905,(D6&lt;1.05),(H6&lt;15.155),(D6&lt;1.55)),0.043,IF(AND(H6&gt;=9.966,G6&gt;=0.905,(D6&lt;1.05),(H6&lt;15.155),(D6&lt;1.55)),0.007,IF(AND((G6&lt;0.278),(G6&lt;0.361),(G6&lt;0.755),(A6&lt;7.25),D6&gt;=1.55),0.08,IF(AND((A6&lt;5.8),G6&gt;=0.361,(G6&lt;0.755),(A6&lt;7.25),D6&gt;=1.55),0.019,IF(AND((A6&lt;6.05),(D6&lt;1.85),G6&gt;=0.755,(A6&lt;7.25),D6&gt;=1.55),0.01,IF(AND(A6&gt;=6.05,(D6&lt;1.85),G6&gt;=0.755,(A6&lt;7.25),D6&gt;=1.55),0.002,IF(AND((G6&lt;0.486),(B6&lt;3.15),(G6&lt;0.905),(D6&lt;1.05),(H6&lt;15.155),(D6&lt;1.55)),0.026,IF(AND(G6&gt;=0.486,(B6&lt;3.15),(G6&lt;0.905),(D6&lt;1.05),(H6&lt;15.155),(D6&lt;1.55)),0.001,IF(AND((B6&lt;3.25),B6&gt;=3.15,(G6&lt;0.905),(D6&lt;1.05),(H6&lt;15.155),(D6&lt;1.55)),-0.003,IF(AND(B6&gt;=3.25,B6&gt;=3.15,(G6&lt;0.905),(D6&lt;1.05),(H6&lt;15.155),(D6&lt;1.55)),0.012,IF(AND((H6&lt;7.426),(H6&lt;8.769),G6&gt;=0.043,D6&gt;=1.05,(H6&lt;15.155),(D6&lt;1.55)),0.041,IF(AND(H6&gt;=7.426,(H6&lt;8.769),G6&gt;=0.043,D6&gt;=1.05,(H6&lt;15.155),(D6&lt;1.55)),-0.008,IF(AND((H6&lt;10.696),H6&gt;=8.769,G6&gt;=0.043,D6&gt;=1.05,(H6&lt;15.155),(D6&lt;1.55)),0.069,IF(AND(H6&gt;=10.696,H6&gt;=8.769,G6&gt;=0.043,D6&gt;=1.05,(H6&lt;15.155),(D6&lt;1.55)),0.033,IF(AND((D6&lt;2.2),G6&gt;=0.278,(G6&lt;0.361),(G6&lt;0.755),(A6&lt;7.25),D6&gt;=1.55),0.022,IF(AND(D6&gt;=2.2,G6&gt;=0.278,(G6&lt;0.361),(G6&lt;0.755),(A6&lt;7.25),D6&gt;=1.55),-0.027,IF(AND((H6&lt;12.626),A6&gt;=5.8,G6&gt;=0.361,(G6&lt;0.755),(A6&lt;7.25),D6&gt;=1.55),0.126,IF(AND(H6&gt;=12.626,A6&gt;=5.8,G6&gt;=0.361,(G6&lt;0.755),(A6&lt;7.25),D6&gt;=1.55),0.065,"shouldnthappen"))))))))))))))))))))))</f>
        <v>0.026</v>
      </c>
      <c r="W6" s="1" t="n">
        <f aca="false">IF(AND(H6&gt;=15.155,(D6&lt;1.55)),0.064,IF(AND(A6&gt;=7.45,D6&gt;=1.55),0.115,IF(AND(B6&gt;=3.15,(H6&lt;10.257),(A6&lt;7.45),D6&gt;=1.55),0.097,IF(AND((A6&lt;4.85),H6&gt;=14.344,(D6&lt;0.35),(H6&lt;15.155),(D6&lt;1.55)),0.003,IF(AND(A6&gt;=6.05,(G6&lt;0.169),D6&gt;=0.35,(H6&lt;15.155),(D6&lt;1.55)),-0.008,IF(AND((G6&lt;0.181),G6&gt;=0.169,D6&gt;=0.35,(H6&lt;15.155),(D6&lt;1.55)),0.065,IF(AND(B6&gt;=3.05,(B6&lt;3.15),(H6&lt;10.257),(A6&lt;7.45),D6&gt;=1.55),-0.023,IF(AND(H6&gt;=11.854,(G6&lt;0.613),H6&gt;=10.257,(A6&lt;7.45),D6&gt;=1.55),0.068,IF(AND((D6&lt;0.25),(B6&lt;3.15),(H6&lt;14.344),(D6&lt;0.35),(H6&lt;15.155),(D6&lt;1.55)),0.014,IF(AND(D6&gt;=0.25,(B6&lt;3.15),(H6&lt;14.344),(D6&lt;0.35),(H6&lt;15.155),(D6&lt;1.55)),0.002,IF(AND((A6&lt;5.05),B6&gt;=3.15,(H6&lt;14.344),(D6&lt;0.35),(H6&lt;15.155),(D6&lt;1.55)),-0.001,IF(AND(A6&gt;=5.05,B6&gt;=3.15,(H6&lt;14.344),(D6&lt;0.35),(H6&lt;15.155),(D6&lt;1.55)),0.009,IF(AND((H6&lt;14.877),A6&gt;=4.85,H6&gt;=14.344,(D6&lt;0.35),(H6&lt;15.155),(D6&lt;1.55)),0.023,IF(AND(H6&gt;=14.877,A6&gt;=4.85,H6&gt;=14.344,(D6&lt;0.35),(H6&lt;15.155),(D6&lt;1.55)),0.004,IF(AND((H6&lt;13.602),(A6&lt;6.05),(G6&lt;0.169),D6&gt;=0.35,(H6&lt;15.155),(D6&lt;1.55)),0.023,IF(AND(H6&gt;=13.602,(A6&lt;6.05),(G6&lt;0.169),D6&gt;=0.35,(H6&lt;15.155),(D6&lt;1.55)),-0.006,IF(AND((B6&lt;2.95),G6&gt;=0.181,G6&gt;=0.169,D6&gt;=0.35,(H6&lt;15.155),(D6&lt;1.55)),0.019,IF(AND(B6&gt;=2.95,G6&gt;=0.181,G6&gt;=0.169,D6&gt;=0.35,(H6&lt;15.155),(D6&lt;1.55)),0.034,IF(AND((A6&lt;5.35),(B6&lt;3.05),(B6&lt;3.15),(H6&lt;10.257),(A6&lt;7.45),D6&gt;=1.55),0.009,IF(AND(A6&gt;=5.35,(B6&lt;3.05),(B6&lt;3.15),(H6&lt;10.257),(A6&lt;7.45),D6&gt;=1.55),0.058,IF(AND((B6&lt;2.9),(H6&lt;11.854),(G6&lt;0.613),H6&gt;=10.257,(A6&lt;7.45),D6&gt;=1.55),0.037,IF(AND(B6&gt;=2.9,(H6&lt;11.854),(G6&lt;0.613),H6&gt;=10.257,(A6&lt;7.45),D6&gt;=1.55),-0.005,IF(AND((A6&lt;6.4),(G6&lt;0.711),G6&gt;=0.613,H6&gt;=10.257,(A6&lt;7.45),D6&gt;=1.55),0.001,IF(AND(A6&gt;=6.4,(G6&lt;0.711),G6&gt;=0.613,H6&gt;=10.257,(A6&lt;7.45),D6&gt;=1.55),-0.002,IF(AND((D6&lt;1.9),G6&gt;=0.711,G6&gt;=0.613,H6&gt;=10.257,(A6&lt;7.45),D6&gt;=1.55),0.007,IF(AND(D6&gt;=1.9,G6&gt;=0.711,G6&gt;=0.613,H6&gt;=10.257,(A6&lt;7.45),D6&gt;=1.55),0.023,"shouldnthappen"))))))))))))))))))))))))))</f>
        <v>0.014</v>
      </c>
      <c r="X6" s="1" t="n">
        <f aca="false">IF(AND(H6&gt;=15.155,(F6&lt;2.5)),0.049,IF(AND(A6&gt;=7.45,F6&gt;=2.5),0.089,IF(AND((G6&lt;0.107),(G6&lt;0.364),(A6&lt;7.45),F6&gt;=2.5),0.055,IF(AND(A6&gt;=5.75,(G6&lt;0.572),(D6&lt;1.25),(H6&lt;15.155),(F6&lt;2.5)),-0.018,IF(AND((A6&lt;5.7),(H6&lt;12.626),G6&gt;=0.364,(A6&lt;7.45),F6&gt;=2.5),0.012,IF(AND(A6&gt;=5.7,(H6&lt;12.626),G6&gt;=0.364,(A6&lt;7.45),F6&gt;=2.5),0.065,IF(AND((G6&lt;0.628),H6&gt;=12.626,G6&gt;=0.364,(A6&lt;7.45),F6&gt;=2.5),0.047,IF(AND((G6&lt;0.545),(A6&lt;5.75),(G6&lt;0.572),(D6&lt;1.25),(H6&lt;15.155),(F6&lt;2.5)),0.007,IF(AND(G6&gt;=0.545,(A6&lt;5.75),(G6&lt;0.572),(D6&lt;1.25),(H6&lt;15.155),(F6&lt;2.5)),-0.009,IF(AND((D6&lt;0.3),(H6&lt;11.788),G6&gt;=0.572,(D6&lt;1.25),(H6&lt;15.155),(F6&lt;2.5)),0.01,IF(AND(D6&gt;=0.3,(H6&lt;11.788),G6&gt;=0.572,(D6&lt;1.25),(H6&lt;15.155),(F6&lt;2.5)),0.03,IF(AND((A6&lt;4.75),H6&gt;=11.788,G6&gt;=0.572,(D6&lt;1.25),(H6&lt;15.155),(F6&lt;2.5)),0.001,IF(AND(A6&gt;=4.75,H6&gt;=11.788,G6&gt;=0.572,(D6&lt;1.25),(H6&lt;15.155),(F6&lt;2.5)),0.01,IF(AND((A6&lt;5.5),(A6&lt;6.15),(G6&lt;0.652),D6&gt;=1.25,(H6&lt;15.155),(F6&lt;2.5)),0.014,IF(AND(A6&gt;=5.5,(A6&lt;6.15),(G6&lt;0.652),D6&gt;=1.25,(H6&lt;15.155),(F6&lt;2.5)),0.049,IF(AND((H6&lt;12.206),A6&gt;=6.15,(G6&lt;0.652),D6&gt;=1.25,(H6&lt;15.155),(F6&lt;2.5)),-0.009,IF(AND(H6&gt;=12.206,A6&gt;=6.15,(G6&lt;0.652),D6&gt;=1.25,(H6&lt;15.155),(F6&lt;2.5)),0.021,IF(AND((A6&lt;5.55),(A6&lt;6.2),G6&gt;=0.652,D6&gt;=1.25,(H6&lt;15.155),(F6&lt;2.5)),0.011,IF(AND(A6&gt;=5.55,(A6&lt;6.2),G6&gt;=0.652,D6&gt;=1.25,(H6&lt;15.155),(F6&lt;2.5)),-0.019,IF(AND((B6&lt;3.2),A6&gt;=6.2,G6&gt;=0.652,D6&gt;=1.25,(H6&lt;15.155),(F6&lt;2.5)),0.025,IF(AND(B6&gt;=3.2,A6&gt;=6.2,G6&gt;=0.652,D6&gt;=1.25,(H6&lt;15.155),(F6&lt;2.5)),0.001,IF(AND((G6&lt;0.183),(G6&lt;0.301),G6&gt;=0.107,(G6&lt;0.364),(A6&lt;7.45),F6&gt;=2.5),-0.009,IF(AND(G6&gt;=0.183,(G6&lt;0.301),G6&gt;=0.107,(G6&lt;0.364),(A6&lt;7.45),F6&gt;=2.5),0.022,IF(AND((D6&lt;2.2),G6&gt;=0.301,G6&gt;=0.107,(G6&lt;0.364),(A6&lt;7.45),F6&gt;=2.5),0.004,IF(AND(D6&gt;=2.2,G6&gt;=0.301,G6&gt;=0.107,(G6&lt;0.364),(A6&lt;7.45),F6&gt;=2.5),-0.02,IF(AND((G6&lt;0.787),G6&gt;=0.628,H6&gt;=12.626,G6&gt;=0.364,(A6&lt;7.45),F6&gt;=2.5),-0.001,IF(AND(G6&gt;=0.787,G6&gt;=0.628,H6&gt;=12.626,G6&gt;=0.364,(A6&lt;7.45),F6&gt;=2.5),0.016,"shouldnthappen")))))))))))))))))))))))))))</f>
        <v>0.007</v>
      </c>
      <c r="Y6" s="1" t="n">
        <f aca="false">IF(AND(H6&gt;=15.155,(D6&lt;1.55)),0.037,IF(AND(D6&gt;=2.45,(A6&lt;7.45),D6&gt;=1.55),0.054,IF(AND((A6&lt;7.8),A6&gt;=7.45,D6&gt;=1.55),0.078,IF(AND(A6&gt;=7.8,A6&gt;=7.45,D6&gt;=1.55),0.021,IF(AND(A6&gt;=6.2,G6&gt;=0.68,D6&gt;=1.25,(H6&lt;15.155),(D6&lt;1.55)),0.019,IF(AND((B6&lt;2.65),(A6&lt;4.95),(G6&lt;0.572),(D6&lt;1.25),(H6&lt;15.155),(D6&lt;1.55)),0.021,IF(AND(B6&gt;=2.65,(A6&lt;4.95),(G6&lt;0.572),(D6&lt;1.25),(H6&lt;15.155),(D6&lt;1.55)),0.006,IF(AND((H6&lt;14.344),A6&gt;=4.95,(G6&lt;0.572),(D6&lt;1.25),(H6&lt;15.155),(D6&lt;1.55)),-0.005,IF(AND(H6&gt;=14.344,A6&gt;=4.95,(G6&lt;0.572),(D6&lt;1.25),(H6&lt;15.155),(D6&lt;1.55)),0.013,IF(AND((G6&lt;0.833),(H6&lt;11.788),G6&gt;=0.572,(D6&lt;1.25),(H6&lt;15.155),(D6&lt;1.55)),0.009,IF(AND(G6&gt;=0.833,(H6&lt;11.788),G6&gt;=0.572,(D6&lt;1.25),(H6&lt;15.155),(D6&lt;1.55)),0.024,IF(AND((A6&lt;4.75),H6&gt;=11.788,G6&gt;=0.572,(D6&lt;1.25),(H6&lt;15.155),(D6&lt;1.55)),0.001,IF(AND(A6&gt;=4.75,H6&gt;=11.788,G6&gt;=0.572,(D6&lt;1.25),(H6&lt;15.155),(D6&lt;1.55)),0.008,IF(AND((A6&lt;5.65),(A6&lt;6.15),(G6&lt;0.68),D6&gt;=1.25,(H6&lt;15.155),(D6&lt;1.55)),0.017,IF(AND(A6&gt;=5.65,(A6&lt;6.15),(G6&lt;0.68),D6&gt;=1.25,(H6&lt;15.155),(D6&lt;1.55)),0.039,IF(AND((G6&lt;0.436),A6&gt;=6.15,(G6&lt;0.68),D6&gt;=1.25,(H6&lt;15.155),(D6&lt;1.55)),-0.004,IF(AND(G6&gt;=0.436,A6&gt;=6.15,(G6&lt;0.68),D6&gt;=1.25,(H6&lt;15.155),(D6&lt;1.55)),0.022,IF(AND((A6&lt;5.55),(A6&lt;6.2),G6&gt;=0.68,D6&gt;=1.25,(H6&lt;15.155),(D6&lt;1.55)),0.009,IF(AND(A6&gt;=5.55,(A6&lt;6.2),G6&gt;=0.68,D6&gt;=1.25,(H6&lt;15.155),(D6&lt;1.55)),-0.016,IF(AND((G6&lt;0.107),(G6&lt;0.361),(G6&lt;0.613),(D6&lt;2.45),(A6&lt;7.45),D6&gt;=1.55),0.042,IF(AND(G6&gt;=0.107,(G6&lt;0.361),(G6&lt;0.613),(D6&lt;2.45),(A6&lt;7.45),D6&gt;=1.55),0.002,IF(AND((D6&lt;2.35),G6&gt;=0.361,(G6&lt;0.613),(D6&lt;2.45),(A6&lt;7.45),D6&gt;=1.55),0.051,IF(AND(D6&gt;=2.35,G6&gt;=0.361,(G6&lt;0.613),(D6&lt;2.45),(A6&lt;7.45),D6&gt;=1.55),0.016,IF(AND((A6&lt;6.4),(G6&lt;0.711),G6&gt;=0.613,(D6&lt;2.45),(A6&lt;7.45),D6&gt;=1.55),0.001,IF(AND(A6&gt;=6.4,(G6&lt;0.711),G6&gt;=0.613,(D6&lt;2.45),(A6&lt;7.45),D6&gt;=1.55),-0.002,IF(AND((B6&lt;2.95),G6&gt;=0.711,G6&gt;=0.613,(D6&lt;2.45),(A6&lt;7.45),D6&gt;=1.55),0.023,IF(AND(B6&gt;=2.95,G6&gt;=0.711,G6&gt;=0.613,(D6&lt;2.45),(A6&lt;7.45),D6&gt;=1.55),0.01,"shouldnthappen")))))))))))))))))))))))))))</f>
        <v>0.006</v>
      </c>
      <c r="Z6" s="1" t="n">
        <f aca="false">IF(AND(A6&gt;=7.45,D6&gt;=1.75),0.056,IF(AND(H6&gt;=15.059,A6&gt;=5.55,(D6&lt;1.75)),0.028,IF(AND((D6&lt;0.35),G6&gt;=0.905,(A6&lt;5.55),(D6&lt;1.75)),0.005,IF(AND(D6&gt;=0.35,G6&gt;=0.905,(A6&lt;5.55),(D6&lt;1.75)),0.026,IF(AND((H6&lt;8.711),D6&gt;=2.45,(A6&lt;7.45),D6&gt;=1.75),0.011,IF(AND(H6&gt;=8.711,D6&gt;=2.45,(A6&lt;7.45),D6&gt;=1.75),0.049,IF(AND((G6&lt;0.107),(G6&lt;0.487),(D6&lt;2.45),(A6&lt;7.45),D6&gt;=1.75),0.032,IF(AND((H6&lt;10.915),(A6&lt;4.5),(B6&lt;3.15),(G6&lt;0.905),(A6&lt;5.55),(D6&lt;1.75)),-0.001,IF(AND(H6&gt;=10.915,(A6&lt;4.5),(B6&lt;3.15),(G6&lt;0.905),(A6&lt;5.55),(D6&lt;1.75)),0.003,IF(AND((A6&lt;5.05),A6&gt;=4.5,(B6&lt;3.15),(G6&lt;0.905),(A6&lt;5.55),(D6&lt;1.75)),0.015,IF(AND(A6&gt;=5.05,A6&gt;=4.5,(B6&lt;3.15),(G6&lt;0.905),(A6&lt;5.55),(D6&lt;1.75)),0.006,IF(AND((G6&lt;0.05),(G6&lt;0.091),B6&gt;=3.15,(G6&lt;0.905),(A6&lt;5.55),(D6&lt;1.75)),0.001,IF(AND(G6&gt;=0.05,(G6&lt;0.091),B6&gt;=3.15,(G6&lt;0.905),(A6&lt;5.55),(D6&lt;1.75)),0.008,IF(AND((G6&lt;0.587),G6&gt;=0.091,B6&gt;=3.15,(G6&lt;0.905),(A6&lt;5.55),(D6&lt;1.75)),-0.003,IF(AND(G6&gt;=0.587,G6&gt;=0.091,B6&gt;=3.15,(G6&lt;0.905),(A6&lt;5.55),(D6&lt;1.75)),0.004,IF(AND((F6&lt;2.5),(B6&lt;2.85),(G6&lt;0.419),(H6&lt;15.059),A6&gt;=5.55,(D6&lt;1.75)),0.041,IF(AND(F6&gt;=2.5,(B6&lt;2.85),(G6&lt;0.419),(H6&lt;15.059),A6&gt;=5.55,(D6&lt;1.75)),0.015,IF(AND((G6&lt;0.164),B6&gt;=2.85,(G6&lt;0.419),(H6&lt;15.059),A6&gt;=5.55,(D6&lt;1.75)),0.01,IF(AND(G6&gt;=0.164,B6&gt;=2.85,(G6&lt;0.419),(H6&lt;15.059),A6&gt;=5.55,(D6&lt;1.75)),-0.001,IF(AND((B6&lt;2.55),(B6&lt;2.95),G6&gt;=0.419,(H6&lt;15.059),A6&gt;=5.55,(D6&lt;1.75)),0.014,IF(AND(B6&gt;=2.55,(B6&lt;2.95),G6&gt;=0.419,(H6&lt;15.059),A6&gt;=5.55,(D6&lt;1.75)),-0.013,IF(AND((D6&lt;1.55),B6&gt;=2.95,G6&gt;=0.419,(H6&lt;15.059),A6&gt;=5.55,(D6&lt;1.75)),0.023,IF(AND(D6&gt;=1.55,B6&gt;=2.95,G6&gt;=0.419,(H6&lt;15.059),A6&gt;=5.55,(D6&lt;1.75)),0.005,IF(AND((H6&lt;13.278),G6&gt;=0.107,(G6&lt;0.487),(D6&lt;2.45),(A6&lt;7.45),D6&gt;=1.75),-0.009,IF(AND(H6&gt;=13.278,G6&gt;=0.107,(G6&lt;0.487),(D6&lt;2.45),(A6&lt;7.45),D6&gt;=1.75),0.017,IF(AND((D6&lt;2.35),(G6&lt;0.571),G6&gt;=0.487,(D6&lt;2.45),(A6&lt;7.45),D6&gt;=1.75),0.053,IF(AND(D6&gt;=2.35,(G6&lt;0.571),G6&gt;=0.487,(D6&lt;2.45),(A6&lt;7.45),D6&gt;=1.75),0.009,IF(AND((G6&lt;0.779),G6&gt;=0.571,G6&gt;=0.487,(D6&lt;2.45),(A6&lt;7.45),D6&gt;=1.75),0.006,IF(AND(G6&gt;=0.779,G6&gt;=0.571,G6&gt;=0.487,(D6&lt;2.45),(A6&lt;7.45),D6&gt;=1.75),0.016,"shouldnthappen")))))))))))))))))))))))))))))</f>
        <v>0.015</v>
      </c>
      <c r="AA6" s="1" t="n">
        <f aca="false">IF(AND((A6&lt;7.8),A6&gt;=7.45,D6&gt;=1.75),0.051,IF(AND(A6&gt;=7.8,A6&gt;=7.45,D6&gt;=1.75),0.01,IF(AND(B6&gt;=3.35,B6&gt;=3.25,(A6&lt;7.45),D6&gt;=1.75),0.016,IF(AND((H6&lt;8.308),(D6&lt;0.15),(H6&lt;13.655),(D6&lt;0.35),(D6&lt;1.75)),0.009,IF(AND((H6&lt;14.529),(G6&lt;0.293),H6&gt;=13.655,(D6&lt;0.35),(D6&lt;1.75)),0.011,IF(AND(H6&gt;=14.529,(G6&lt;0.293),H6&gt;=13.655,(D6&lt;0.35),(D6&lt;1.75)),0.001,IF(AND(D6&gt;=0.25,G6&gt;=0.293,H6&gt;=13.655,(D6&lt;0.35),(D6&lt;1.75)),-0.004,IF(AND(H6&gt;=10.635,(H6&lt;10.696),(H6&lt;13.906),D6&gt;=0.35,(D6&lt;1.75)),0.036,IF(AND(G6&gt;=0.833,H6&gt;=10.696,(H6&lt;13.906),D6&gt;=0.35,(D6&lt;1.75)),0.016,IF(AND((A6&lt;6.65),(G6&lt;0.247),H6&gt;=13.906,D6&gt;=0.35,(D6&lt;1.75)),-0.008,IF(AND(A6&gt;=6.65,(G6&lt;0.247),H6&gt;=13.906,D6&gt;=0.35,(D6&lt;1.75)),0.011,IF(AND((B6&lt;2.45),G6&gt;=0.247,H6&gt;=13.906,D6&gt;=0.35,(D6&lt;1.75)),0,IF(AND((D6&lt;1.85),(B6&lt;2.95),(B6&lt;3.25),(A6&lt;7.45),D6&gt;=1.75),0.033,IF(AND((G6&lt;0.428),(B6&lt;3.35),B6&gt;=3.25,(A6&lt;7.45),D6&gt;=1.75),0.009,IF(AND(G6&gt;=0.428,(B6&lt;3.35),B6&gt;=3.25,(A6&lt;7.45),D6&gt;=1.75),0.042,IF(AND((A6&lt;4.6),H6&gt;=8.308,(D6&lt;0.15),(H6&lt;13.655),(D6&lt;0.35),(D6&lt;1.75)),0.003,IF(AND(A6&gt;=4.6,H6&gt;=8.308,(D6&lt;0.15),(H6&lt;13.655),(D6&lt;0.35),(D6&lt;1.75)),0,IF(AND((H6&lt;8.834),(A6&lt;5.05),D6&gt;=0.15,(H6&lt;13.655),(D6&lt;0.35),(D6&lt;1.75)),0.002,IF(AND(H6&gt;=8.834,(A6&lt;5.05),D6&gt;=0.15,(H6&lt;13.655),(D6&lt;0.35),(D6&lt;1.75)),-0.008,IF(AND((A6&lt;5.45),A6&gt;=5.05,D6&gt;=0.15,(H6&lt;13.655),(D6&lt;0.35),(D6&lt;1.75)),0.003,IF(AND(A6&gt;=5.45,A6&gt;=5.05,D6&gt;=0.15,(H6&lt;13.655),(D6&lt;0.35),(D6&lt;1.75)),-0.002,IF(AND((A6&lt;5.3),(D6&lt;0.25),G6&gt;=0.293,H6&gt;=13.655,(D6&lt;0.35),(D6&lt;1.75)),0.007,IF(AND(A6&gt;=5.3,(D6&lt;0.25),G6&gt;=0.293,H6&gt;=13.655,(D6&lt;0.35),(D6&lt;1.75)),0.001,IF(AND((H6&lt;7.309),(H6&lt;10.635),(H6&lt;10.696),(H6&lt;13.906),D6&gt;=0.35,(D6&lt;1.75)),0.014,IF(AND(H6&gt;=7.309,(H6&lt;10.635),(H6&lt;10.696),(H6&lt;13.906),D6&gt;=0.35,(D6&lt;1.75)),0.006,IF(AND((H6&lt;12.093),(G6&lt;0.833),H6&gt;=10.696,(H6&lt;13.906),D6&gt;=0.35,(D6&lt;1.75)),-0.01,IF(AND(H6&gt;=12.093,(G6&lt;0.833),H6&gt;=10.696,(H6&lt;13.906),D6&gt;=0.35,(D6&lt;1.75)),0.004,IF(AND((G6&lt;0.823),B6&gt;=2.45,G6&gt;=0.247,H6&gt;=13.906,D6&gt;=0.35,(D6&lt;1.75)),0.026,IF(AND(G6&gt;=0.823,B6&gt;=2.45,G6&gt;=0.247,H6&gt;=13.906,D6&gt;=0.35,(D6&lt;1.75)),0.006,IF(AND((H6&lt;11.121),D6&gt;=1.85,(B6&lt;2.95),(B6&lt;3.25),(A6&lt;7.45),D6&gt;=1.75),0.013,IF(AND(H6&gt;=11.121,D6&gt;=1.85,(B6&lt;2.95),(B6&lt;3.25),(A6&lt;7.45),D6&gt;=1.75),0.005,IF(AND((A6&lt;6.05),(A6&lt;6.45),B6&gt;=2.95,(B6&lt;3.25),(A6&lt;7.45),D6&gt;=1.75),0.001,IF(AND(A6&gt;=6.05,(A6&lt;6.45),B6&gt;=2.95,(B6&lt;3.25),(A6&lt;7.45),D6&gt;=1.75),-0.005,IF(AND((G6&lt;0.42),A6&gt;=6.45,B6&gt;=2.95,(B6&lt;3.25),(A6&lt;7.45),D6&gt;=1.75),0.004,IF(AND(G6&gt;=0.42,A6&gt;=6.45,B6&gt;=2.95,(B6&lt;3.25),(A6&lt;7.45),D6&gt;=1.75),0.019,"shouldnthappen")))))))))))))))))))))))))))))))))))</f>
        <v>0.011</v>
      </c>
      <c r="AB6" s="1" t="n">
        <f aca="false">+ 0.5</f>
        <v>0.5</v>
      </c>
    </row>
    <row r="7" customFormat="false" ht="13.8" hidden="false" customHeight="false" outlineLevel="0" collapsed="false">
      <c r="A7" s="11" t="n">
        <v>5</v>
      </c>
      <c r="B7" s="1" t="n">
        <v>3.6</v>
      </c>
      <c r="C7" s="1" t="n">
        <v>1.4</v>
      </c>
      <c r="D7" s="1" t="n">
        <v>0.2</v>
      </c>
      <c r="E7" s="1" t="s">
        <v>94</v>
      </c>
      <c r="F7" s="1" t="n">
        <v>1</v>
      </c>
      <c r="G7" s="1" t="n">
        <v>0.0147629107814282</v>
      </c>
      <c r="H7" s="18" t="n">
        <v>7.29860897408798</v>
      </c>
      <c r="I7" s="1" t="n">
        <f aca="false">C7</f>
        <v>1.4</v>
      </c>
      <c r="J7" s="1" t="n">
        <f aca="false">SUM(M7:AB7)</f>
        <v>1.391</v>
      </c>
      <c r="K7" s="15" t="n">
        <f aca="false">1-SQRT(VAR(M7:AB7, I7)) / AVERAGE(M7:AB7)</f>
        <v>-2.96717229567944</v>
      </c>
      <c r="L7" s="1" t="n">
        <f aca="false">(J7-I7)/I7</f>
        <v>-0.00642857142857136</v>
      </c>
      <c r="M7" s="1" t="n">
        <f aca="false">IF(AND((H7&lt;5.245),(D7&lt;0.8)),0.075,IF(AND(H7&gt;=5.245,(D7&lt;0.8)),0.279,IF(AND((D7&lt;1.45),D7&gt;=0.8),1.043,IF(AND(D7&gt;=1.45,D7&gt;=0.8),1.423,"shouldnthappen"))))</f>
        <v>0.279</v>
      </c>
      <c r="N7" s="1" t="n">
        <f aca="false">IF(AND((A7&lt;4.35),(D7&lt;0.8)),0.048,IF(AND(A7&gt;=4.35,(D7&lt;0.8)),0.198,IF(AND(F7&gt;=2.5,D7&gt;=0.8),1.048,IF(AND((A7&lt;5.15),(F7&lt;2.5),D7&gt;=0.8),0.321,IF(AND(A7&gt;=5.15,(F7&lt;2.5),D7&gt;=0.8),0.783,"shouldnthappen")))))</f>
        <v>0.198</v>
      </c>
      <c r="O7" s="1" t="n">
        <f aca="false">IF(AND((H7&lt;5.245),(D7&lt;0.8)),0.034,IF(AND((A7&lt;5.9),D7&gt;=0.8),0.489,IF(AND(A7&gt;=5.9,D7&gt;=0.8),0.721,IF(AND((A7&lt;4.35),H7&gt;=5.245,(D7&lt;0.8)),0.041,IF(AND(A7&gt;=4.35,H7&gt;=5.245,(D7&lt;0.8)),0.142,"shouldnthappen")))))</f>
        <v>0.142</v>
      </c>
      <c r="P7" s="1" t="n">
        <f aca="false">IF(AND((B7&lt;2.8),(D7&lt;1.15)),0.244,IF(AND((D7&lt;1.75),D7&gt;=1.15),0.396,IF(AND(D7&gt;=1.75,D7&gt;=1.15),0.554,IF(AND((A7&lt;5.05),B7&gt;=2.8,(D7&lt;1.15)),0.078,IF(AND((H7&lt;14.877),A7&gt;=5.05,B7&gt;=2.8,(D7&lt;1.15)),0.118,IF(AND(H7&gt;=14.877,A7&gt;=5.05,B7&gt;=2.8,(D7&lt;1.15)),0.027,"shouldnthappen"))))))</f>
        <v>0.078</v>
      </c>
      <c r="Q7" s="1" t="n">
        <f aca="false">IF(AND(D7&gt;=0.45,(D7&lt;1.15)),0.17,IF(AND(A7&gt;=7.1,D7&gt;=1.15),0.539,IF(AND((A7&lt;6.25),(A7&lt;7.1),D7&gt;=1.15),0.258,IF(AND(A7&gt;=6.25,(A7&lt;7.1),D7&gt;=1.15),0.344,IF(AND(G7&gt;=0.418,(A7&lt;5.05),(D7&lt;0.45),(D7&lt;1.15)),0.033,IF(AND((H7&lt;14.494),(G7&lt;0.418),(A7&lt;5.05),(D7&lt;0.45),(D7&lt;1.15)),0.061,IF(AND(H7&gt;=14.494,(G7&lt;0.418),(A7&lt;5.05),(D7&lt;0.45),(D7&lt;1.15)),0.015,IF(AND(H7&gt;=14.877,(B7&lt;3.85),A7&gt;=5.05,(D7&lt;0.45),(D7&lt;1.15)),0.023,IF(AND((B7&lt;4),B7&gt;=3.85,A7&gt;=5.05,(D7&lt;0.45),(D7&lt;1.15)),0.009,IF(AND(B7&gt;=4,B7&gt;=3.85,A7&gt;=5.05,(D7&lt;0.45),(D7&lt;1.15)),0.052,IF(AND((G7&lt;0.05),(H7&lt;14.877),(B7&lt;3.85),A7&gt;=5.05,(D7&lt;0.45),(D7&lt;1.15)),0.024,IF(AND(G7&gt;=0.05,(H7&lt;14.877),(B7&lt;3.85),A7&gt;=5.05,(D7&lt;0.45),(D7&lt;1.15)),0.091,"shouldnthappen"))))))))))))</f>
        <v>0.061</v>
      </c>
      <c r="R7" s="1" t="n">
        <f aca="false">IF(AND(A7&gt;=7.1,D7&gt;=0.8),0.401,IF(AND((A7&lt;4.5),(G7&lt;0.905),(D7&lt;0.8)),0.024,IF(AND((H7&lt;9.966),G7&gt;=0.905,(D7&lt;0.8)),0.094,IF(AND(H7&gt;=9.966,G7&gt;=0.905,(D7&lt;0.8)),0.026,IF(AND(D7&gt;=2.05,(A7&lt;7.1),D7&gt;=0.8),0.277,IF(AND((H7&lt;5.523),A7&gt;=4.5,(G7&lt;0.905),(D7&lt;0.8)),0.012,IF(AND(H7&gt;=5.523,A7&gt;=4.5,(G7&lt;0.905),(D7&lt;0.8)),0.049,IF(AND((A7&lt;5.3),(D7&lt;2.05),(A7&lt;7.1),D7&gt;=0.8),0.095,IF(AND(A7&gt;=5.3,(D7&lt;2.05),(A7&lt;7.1),D7&gt;=0.8),0.196,"shouldnthappen")))))))))</f>
        <v>0.049</v>
      </c>
      <c r="S7" s="1" t="n">
        <f aca="false">IF(AND(A7&gt;=7.1,D7&gt;=1.35),0.298,IF(AND(G7&gt;=0.905,(D7&lt;0.8),(D7&lt;1.35)),0.068,IF(AND(H7&gt;=9.386,D7&gt;=0.8,(D7&lt;1.35)),0.126,IF(AND((H7&lt;7.426),(H7&lt;9.386),D7&gt;=0.8,(D7&lt;1.35)),0.091,IF(AND((A7&lt;5.3),(G7&lt;0.905),(A7&lt;7.1),D7&gt;=1.35),0.063,IF(AND((D7&lt;2.05),G7&gt;=0.905,(A7&lt;7.1),D7&gt;=1.35),0.015,IF(AND(D7&gt;=2.05,G7&gt;=0.905,(A7&lt;7.1),D7&gt;=1.35),0.089,IF(AND((H7&lt;10.505),(H7&lt;14.344),(G7&lt;0.905),(D7&lt;0.8),(D7&lt;1.35)),0.035,IF(AND((A7&lt;4.85),H7&gt;=14.344,(G7&lt;0.905),(D7&lt;0.8),(D7&lt;1.35)),0.006,IF(AND((B7&lt;2.75),H7&gt;=7.426,(H7&lt;9.386),D7&gt;=0.8,(D7&lt;1.35)),0.021,IF(AND(B7&gt;=2.75,H7&gt;=7.426,(H7&lt;9.386),D7&gt;=0.8,(D7&lt;1.35)),-0.01,IF(AND((B7&lt;2.35),A7&gt;=5.3,(G7&lt;0.905),(A7&lt;7.1),D7&gt;=1.35),0.068,IF(AND(B7&gt;=2.35,A7&gt;=5.3,(G7&lt;0.905),(A7&lt;7.1),D7&gt;=1.35),0.181,IF(AND((H7&lt;11.731),H7&gt;=10.505,(H7&lt;14.344),(G7&lt;0.905),(D7&lt;0.8),(D7&lt;1.35)),0.004,IF(AND(H7&gt;=11.731,H7&gt;=10.505,(H7&lt;14.344),(G7&lt;0.905),(D7&lt;0.8),(D7&lt;1.35)),0.024,IF(AND((H7&lt;14.877),A7&gt;=4.85,H7&gt;=14.344,(G7&lt;0.905),(D7&lt;0.8),(D7&lt;1.35)),0.063,IF(AND(H7&gt;=14.877,A7&gt;=4.85,H7&gt;=14.344,(G7&lt;0.905),(D7&lt;0.8),(D7&lt;1.35)),0.012,"shouldnthappen")))))))))))))))))</f>
        <v>0.035</v>
      </c>
      <c r="T7" s="1" t="n">
        <f aca="false">IF(AND(D7&gt;=0.45,(A7&lt;5.65)),0.067,IF(AND(A7&gt;=7.25,A7&gt;=5.65),0.244,IF(AND((H7&lt;9.966),G7&gt;=0.905,(D7&lt;0.45),(A7&lt;5.65)),0.062,IF(AND(H7&gt;=9.966,G7&gt;=0.905,(D7&lt;0.45),(A7&lt;5.65)),0.012,IF(AND((G7&lt;0.948),D7&gt;=2.05,(A7&lt;7.25),A7&gt;=5.65),0.157,IF(AND(G7&gt;=0.948,D7&gt;=2.05,(A7&lt;7.25),A7&gt;=5.65),0.037,IF(AND(G7&gt;=0.422,(B7&lt;3.15),(G7&lt;0.905),(D7&lt;0.45),(A7&lt;5.65)),0.011,IF(AND((D7&lt;0.25),(G7&lt;0.422),(B7&lt;3.15),(G7&lt;0.905),(D7&lt;0.45),(A7&lt;5.65)),0.04,IF(AND(D7&gt;=0.25,(G7&lt;0.422),(B7&lt;3.15),(G7&lt;0.905),(D7&lt;0.45),(A7&lt;5.65)),0.009,IF(AND((A7&lt;4.85),(B7&lt;3.25),B7&gt;=3.15,(G7&lt;0.905),(D7&lt;0.45),(A7&lt;5.65)),0.008,IF(AND(A7&gt;=4.85,(B7&lt;3.25),B7&gt;=3.15,(G7&lt;0.905),(D7&lt;0.45),(A7&lt;5.65)),-0.017,IF(AND((D7&lt;0.25),B7&gt;=3.25,B7&gt;=3.15,(G7&lt;0.905),(D7&lt;0.45),(A7&lt;5.65)),0.022,IF(AND(D7&gt;=0.25,B7&gt;=3.25,B7&gt;=3.15,(G7&lt;0.905),(D7&lt;0.45),(A7&lt;5.65)),0.009,IF(AND((F7&lt;2.5),(H7&lt;7.692),(G7&lt;0.644),(D7&lt;2.05),(A7&lt;7.25),A7&gt;=5.65),0.018,IF(AND(F7&gt;=2.5,(H7&lt;7.692),(G7&lt;0.644),(D7&lt;2.05),(A7&lt;7.25),A7&gt;=5.65),0.068,IF(AND((B7&lt;2.35),H7&gt;=7.692,(G7&lt;0.644),(D7&lt;2.05),(A7&lt;7.25),A7&gt;=5.65),0.023,IF(AND(B7&gt;=2.35,H7&gt;=7.692,(G7&lt;0.644),(D7&lt;2.05),(A7&lt;7.25),A7&gt;=5.65),0.125,IF(AND((G7&lt;0.766),(G7&lt;0.85),G7&gt;=0.644,(D7&lt;2.05),(A7&lt;7.25),A7&gt;=5.65),0.055,IF(AND(G7&gt;=0.766,(G7&lt;0.85),G7&gt;=0.644,(D7&lt;2.05),(A7&lt;7.25),A7&gt;=5.65),-0,IF(AND((B7&lt;2.95),G7&gt;=0.85,G7&gt;=0.644,(D7&lt;2.05),(A7&lt;7.25),A7&gt;=5.65),0.098,IF(AND(B7&gt;=2.95,G7&gt;=0.85,G7&gt;=0.644,(D7&lt;2.05),(A7&lt;7.25),A7&gt;=5.65),0.013,"shouldnthappen")))))))))))))))))))))</f>
        <v>0.022</v>
      </c>
      <c r="U7" s="1" t="n">
        <f aca="false">IF(AND(A7&gt;=7.25,D7&gt;=1.25),0.186,IF(AND((G7&lt;0.13),D7&gt;=0.35,(D7&lt;1.25)),-0.004,IF(AND(H7&gt;=14.246,(H7&lt;14.344),(D7&lt;0.35),(D7&lt;1.25)),-0.002,IF(AND((A7&lt;4.85),H7&gt;=14.344,(D7&lt;0.35),(D7&lt;1.25)),0.004,IF(AND(G7&gt;=0.446,(G7&lt;0.644),(A7&lt;7.25),D7&gt;=1.25),0.138,IF(AND(A7&gt;=5.45,(H7&lt;14.246),(H7&lt;14.344),(D7&lt;0.35),(D7&lt;1.25)),0.001,IF(AND((H7&lt;14.877),A7&gt;=4.85,H7&gt;=14.344,(D7&lt;0.35),(D7&lt;1.25)),0.035,IF(AND(H7&gt;=14.877,A7&gt;=4.85,H7&gt;=14.344,(D7&lt;0.35),(D7&lt;1.25)),0.007,IF(AND((B7&lt;3.35),H7&gt;=9.448,G7&gt;=0.13,D7&gt;=0.35,(D7&lt;1.25)),0.053,IF(AND(B7&gt;=3.35,H7&gt;=9.448,G7&gt;=0.13,D7&gt;=0.35,(D7&lt;1.25)),0.017,IF(AND((G7&lt;0.44),(G7&lt;0.446),(G7&lt;0.644),(A7&lt;7.25),D7&gt;=1.25),0.079,IF(AND(G7&gt;=0.44,(G7&lt;0.446),(G7&lt;0.644),(A7&lt;7.25),D7&gt;=1.25),0.02,IF(AND((A7&lt;5.95),(G7&lt;0.724),G7&gt;=0.644,(A7&lt;7.25),D7&gt;=1.25),-0.018,IF(AND(A7&gt;=5.95,(G7&lt;0.724),G7&gt;=0.644,(A7&lt;7.25),D7&gt;=1.25),0.027,IF(AND(A7&gt;=6.15,G7&gt;=0.724,G7&gt;=0.644,(A7&lt;7.25),D7&gt;=1.25),0.093,IF(AND((A7&lt;5.05),(A7&lt;5.45),(H7&lt;14.246),(H7&lt;14.344),(D7&lt;0.35),(D7&lt;1.25)),0.011,IF(AND(A7&gt;=5.05,(A7&lt;5.45),(H7&lt;14.246),(H7&lt;14.344),(D7&lt;0.35),(D7&lt;1.25)),0.021,IF(AND((A7&lt;5.4),(B7&lt;3.15),(H7&lt;9.448),G7&gt;=0.13,D7&gt;=0.35,(D7&lt;1.25)),0.007,IF(AND(A7&gt;=5.4,(B7&lt;3.15),(H7&lt;9.448),G7&gt;=0.13,D7&gt;=0.35,(D7&lt;1.25)),-0.011,IF(AND((B7&lt;3.75),B7&gt;=3.15,(H7&lt;9.448),G7&gt;=0.13,D7&gt;=0.35,(D7&lt;1.25)),0.012,IF(AND(B7&gt;=3.75,B7&gt;=3.15,(H7&lt;9.448),G7&gt;=0.13,D7&gt;=0.35,(D7&lt;1.25)),0.046,IF(AND((A7&lt;5.9),(A7&lt;6.15),G7&gt;=0.724,G7&gt;=0.644,(A7&lt;7.25),D7&gt;=1.25),0.06,IF(AND(A7&gt;=5.9,(A7&lt;6.15),G7&gt;=0.724,G7&gt;=0.644,(A7&lt;7.25),D7&gt;=1.25),0.005,"shouldnthappen")))))))))))))))))))))))</f>
        <v>0.011</v>
      </c>
      <c r="V7" s="1" t="n">
        <f aca="false">IF(AND(H7&gt;=15.155,(D7&lt;1.55)),0.084,IF(AND(A7&gt;=7.25,D7&gt;=1.55),0.141,IF(AND((G7&lt;0.043),D7&gt;=1.05,(H7&lt;15.155),(D7&lt;1.55)),-0.007,IF(AND(D7&gt;=1.85,G7&gt;=0.755,(A7&lt;7.25),D7&gt;=1.55),0.051,IF(AND((H7&lt;9.966),G7&gt;=0.905,(D7&lt;1.05),(H7&lt;15.155),(D7&lt;1.55)),0.043,IF(AND(H7&gt;=9.966,G7&gt;=0.905,(D7&lt;1.05),(H7&lt;15.155),(D7&lt;1.55)),0.007,IF(AND((G7&lt;0.278),(G7&lt;0.361),(G7&lt;0.755),(A7&lt;7.25),D7&gt;=1.55),0.08,IF(AND((A7&lt;5.8),G7&gt;=0.361,(G7&lt;0.755),(A7&lt;7.25),D7&gt;=1.55),0.019,IF(AND((A7&lt;6.05),(D7&lt;1.85),G7&gt;=0.755,(A7&lt;7.25),D7&gt;=1.55),0.01,IF(AND(A7&gt;=6.05,(D7&lt;1.85),G7&gt;=0.755,(A7&lt;7.25),D7&gt;=1.55),0.002,IF(AND((G7&lt;0.486),(B7&lt;3.15),(G7&lt;0.905),(D7&lt;1.05),(H7&lt;15.155),(D7&lt;1.55)),0.026,IF(AND(G7&gt;=0.486,(B7&lt;3.15),(G7&lt;0.905),(D7&lt;1.05),(H7&lt;15.155),(D7&lt;1.55)),0.001,IF(AND((B7&lt;3.25),B7&gt;=3.15,(G7&lt;0.905),(D7&lt;1.05),(H7&lt;15.155),(D7&lt;1.55)),-0.003,IF(AND(B7&gt;=3.25,B7&gt;=3.15,(G7&lt;0.905),(D7&lt;1.05),(H7&lt;15.155),(D7&lt;1.55)),0.012,IF(AND((H7&lt;7.426),(H7&lt;8.769),G7&gt;=0.043,D7&gt;=1.05,(H7&lt;15.155),(D7&lt;1.55)),0.041,IF(AND(H7&gt;=7.426,(H7&lt;8.769),G7&gt;=0.043,D7&gt;=1.05,(H7&lt;15.155),(D7&lt;1.55)),-0.008,IF(AND((H7&lt;10.696),H7&gt;=8.769,G7&gt;=0.043,D7&gt;=1.05,(H7&lt;15.155),(D7&lt;1.55)),0.069,IF(AND(H7&gt;=10.696,H7&gt;=8.769,G7&gt;=0.043,D7&gt;=1.05,(H7&lt;15.155),(D7&lt;1.55)),0.033,IF(AND((D7&lt;2.2),G7&gt;=0.278,(G7&lt;0.361),(G7&lt;0.755),(A7&lt;7.25),D7&gt;=1.55),0.022,IF(AND(D7&gt;=2.2,G7&gt;=0.278,(G7&lt;0.361),(G7&lt;0.755),(A7&lt;7.25),D7&gt;=1.55),-0.027,IF(AND((H7&lt;12.626),A7&gt;=5.8,G7&gt;=0.361,(G7&lt;0.755),(A7&lt;7.25),D7&gt;=1.55),0.126,IF(AND(H7&gt;=12.626,A7&gt;=5.8,G7&gt;=0.361,(G7&lt;0.755),(A7&lt;7.25),D7&gt;=1.55),0.065,"shouldnthappen"))))))))))))))))))))))</f>
        <v>0.012</v>
      </c>
      <c r="W7" s="1" t="n">
        <f aca="false">IF(AND(H7&gt;=15.155,(D7&lt;1.55)),0.064,IF(AND(A7&gt;=7.45,D7&gt;=1.55),0.115,IF(AND(B7&gt;=3.15,(H7&lt;10.257),(A7&lt;7.45),D7&gt;=1.55),0.097,IF(AND((A7&lt;4.85),H7&gt;=14.344,(D7&lt;0.35),(H7&lt;15.155),(D7&lt;1.55)),0.003,IF(AND(A7&gt;=6.05,(G7&lt;0.169),D7&gt;=0.35,(H7&lt;15.155),(D7&lt;1.55)),-0.008,IF(AND((G7&lt;0.181),G7&gt;=0.169,D7&gt;=0.35,(H7&lt;15.155),(D7&lt;1.55)),0.065,IF(AND(B7&gt;=3.05,(B7&lt;3.15),(H7&lt;10.257),(A7&lt;7.45),D7&gt;=1.55),-0.023,IF(AND(H7&gt;=11.854,(G7&lt;0.613),H7&gt;=10.257,(A7&lt;7.45),D7&gt;=1.55),0.068,IF(AND((D7&lt;0.25),(B7&lt;3.15),(H7&lt;14.344),(D7&lt;0.35),(H7&lt;15.155),(D7&lt;1.55)),0.014,IF(AND(D7&gt;=0.25,(B7&lt;3.15),(H7&lt;14.344),(D7&lt;0.35),(H7&lt;15.155),(D7&lt;1.55)),0.002,IF(AND((A7&lt;5.05),B7&gt;=3.15,(H7&lt;14.344),(D7&lt;0.35),(H7&lt;15.155),(D7&lt;1.55)),-0.001,IF(AND(A7&gt;=5.05,B7&gt;=3.15,(H7&lt;14.344),(D7&lt;0.35),(H7&lt;15.155),(D7&lt;1.55)),0.009,IF(AND((H7&lt;14.877),A7&gt;=4.85,H7&gt;=14.344,(D7&lt;0.35),(H7&lt;15.155),(D7&lt;1.55)),0.023,IF(AND(H7&gt;=14.877,A7&gt;=4.85,H7&gt;=14.344,(D7&lt;0.35),(H7&lt;15.155),(D7&lt;1.55)),0.004,IF(AND((H7&lt;13.602),(A7&lt;6.05),(G7&lt;0.169),D7&gt;=0.35,(H7&lt;15.155),(D7&lt;1.55)),0.023,IF(AND(H7&gt;=13.602,(A7&lt;6.05),(G7&lt;0.169),D7&gt;=0.35,(H7&lt;15.155),(D7&lt;1.55)),-0.006,IF(AND((B7&lt;2.95),G7&gt;=0.181,G7&gt;=0.169,D7&gt;=0.35,(H7&lt;15.155),(D7&lt;1.55)),0.019,IF(AND(B7&gt;=2.95,G7&gt;=0.181,G7&gt;=0.169,D7&gt;=0.35,(H7&lt;15.155),(D7&lt;1.55)),0.034,IF(AND((A7&lt;5.35),(B7&lt;3.05),(B7&lt;3.15),(H7&lt;10.257),(A7&lt;7.45),D7&gt;=1.55),0.009,IF(AND(A7&gt;=5.35,(B7&lt;3.05),(B7&lt;3.15),(H7&lt;10.257),(A7&lt;7.45),D7&gt;=1.55),0.058,IF(AND((B7&lt;2.9),(H7&lt;11.854),(G7&lt;0.613),H7&gt;=10.257,(A7&lt;7.45),D7&gt;=1.55),0.037,IF(AND(B7&gt;=2.9,(H7&lt;11.854),(G7&lt;0.613),H7&gt;=10.257,(A7&lt;7.45),D7&gt;=1.55),-0.005,IF(AND((A7&lt;6.4),(G7&lt;0.711),G7&gt;=0.613,H7&gt;=10.257,(A7&lt;7.45),D7&gt;=1.55),0.001,IF(AND(A7&gt;=6.4,(G7&lt;0.711),G7&gt;=0.613,H7&gt;=10.257,(A7&lt;7.45),D7&gt;=1.55),-0.002,IF(AND((D7&lt;1.9),G7&gt;=0.711,G7&gt;=0.613,H7&gt;=10.257,(A7&lt;7.45),D7&gt;=1.55),0.007,IF(AND(D7&gt;=1.9,G7&gt;=0.711,G7&gt;=0.613,H7&gt;=10.257,(A7&lt;7.45),D7&gt;=1.55),0.023,"shouldnthappen"))))))))))))))))))))))))))</f>
        <v>-0.001</v>
      </c>
      <c r="X7" s="1" t="n">
        <f aca="false">IF(AND(H7&gt;=15.155,(F7&lt;2.5)),0.049,IF(AND(A7&gt;=7.45,F7&gt;=2.5),0.089,IF(AND((G7&lt;0.107),(G7&lt;0.364),(A7&lt;7.45),F7&gt;=2.5),0.055,IF(AND(A7&gt;=5.75,(G7&lt;0.572),(D7&lt;1.25),(H7&lt;15.155),(F7&lt;2.5)),-0.018,IF(AND((A7&lt;5.7),(H7&lt;12.626),G7&gt;=0.364,(A7&lt;7.45),F7&gt;=2.5),0.012,IF(AND(A7&gt;=5.7,(H7&lt;12.626),G7&gt;=0.364,(A7&lt;7.45),F7&gt;=2.5),0.065,IF(AND((G7&lt;0.628),H7&gt;=12.626,G7&gt;=0.364,(A7&lt;7.45),F7&gt;=2.5),0.047,IF(AND((G7&lt;0.545),(A7&lt;5.75),(G7&lt;0.572),(D7&lt;1.25),(H7&lt;15.155),(F7&lt;2.5)),0.007,IF(AND(G7&gt;=0.545,(A7&lt;5.75),(G7&lt;0.572),(D7&lt;1.25),(H7&lt;15.155),(F7&lt;2.5)),-0.009,IF(AND((D7&lt;0.3),(H7&lt;11.788),G7&gt;=0.572,(D7&lt;1.25),(H7&lt;15.155),(F7&lt;2.5)),0.01,IF(AND(D7&gt;=0.3,(H7&lt;11.788),G7&gt;=0.572,(D7&lt;1.25),(H7&lt;15.155),(F7&lt;2.5)),0.03,IF(AND((A7&lt;4.75),H7&gt;=11.788,G7&gt;=0.572,(D7&lt;1.25),(H7&lt;15.155),(F7&lt;2.5)),0.001,IF(AND(A7&gt;=4.75,H7&gt;=11.788,G7&gt;=0.572,(D7&lt;1.25),(H7&lt;15.155),(F7&lt;2.5)),0.01,IF(AND((A7&lt;5.5),(A7&lt;6.15),(G7&lt;0.652),D7&gt;=1.25,(H7&lt;15.155),(F7&lt;2.5)),0.014,IF(AND(A7&gt;=5.5,(A7&lt;6.15),(G7&lt;0.652),D7&gt;=1.25,(H7&lt;15.155),(F7&lt;2.5)),0.049,IF(AND((H7&lt;12.206),A7&gt;=6.15,(G7&lt;0.652),D7&gt;=1.25,(H7&lt;15.155),(F7&lt;2.5)),-0.009,IF(AND(H7&gt;=12.206,A7&gt;=6.15,(G7&lt;0.652),D7&gt;=1.25,(H7&lt;15.155),(F7&lt;2.5)),0.021,IF(AND((A7&lt;5.55),(A7&lt;6.2),G7&gt;=0.652,D7&gt;=1.25,(H7&lt;15.155),(F7&lt;2.5)),0.011,IF(AND(A7&gt;=5.55,(A7&lt;6.2),G7&gt;=0.652,D7&gt;=1.25,(H7&lt;15.155),(F7&lt;2.5)),-0.019,IF(AND((B7&lt;3.2),A7&gt;=6.2,G7&gt;=0.652,D7&gt;=1.25,(H7&lt;15.155),(F7&lt;2.5)),0.025,IF(AND(B7&gt;=3.2,A7&gt;=6.2,G7&gt;=0.652,D7&gt;=1.25,(H7&lt;15.155),(F7&lt;2.5)),0.001,IF(AND((G7&lt;0.183),(G7&lt;0.301),G7&gt;=0.107,(G7&lt;0.364),(A7&lt;7.45),F7&gt;=2.5),-0.009,IF(AND(G7&gt;=0.183,(G7&lt;0.301),G7&gt;=0.107,(G7&lt;0.364),(A7&lt;7.45),F7&gt;=2.5),0.022,IF(AND((D7&lt;2.2),G7&gt;=0.301,G7&gt;=0.107,(G7&lt;0.364),(A7&lt;7.45),F7&gt;=2.5),0.004,IF(AND(D7&gt;=2.2,G7&gt;=0.301,G7&gt;=0.107,(G7&lt;0.364),(A7&lt;7.45),F7&gt;=2.5),-0.02,IF(AND((G7&lt;0.787),G7&gt;=0.628,H7&gt;=12.626,G7&gt;=0.364,(A7&lt;7.45),F7&gt;=2.5),-0.001,IF(AND(G7&gt;=0.787,G7&gt;=0.628,H7&gt;=12.626,G7&gt;=0.364,(A7&lt;7.45),F7&gt;=2.5),0.016,"shouldnthappen")))))))))))))))))))))))))))</f>
        <v>0.007</v>
      </c>
      <c r="Y7" s="1" t="n">
        <f aca="false">IF(AND(H7&gt;=15.155,(D7&lt;1.55)),0.037,IF(AND(D7&gt;=2.45,(A7&lt;7.45),D7&gt;=1.55),0.054,IF(AND((A7&lt;7.8),A7&gt;=7.45,D7&gt;=1.55),0.078,IF(AND(A7&gt;=7.8,A7&gt;=7.45,D7&gt;=1.55),0.021,IF(AND(A7&gt;=6.2,G7&gt;=0.68,D7&gt;=1.25,(H7&lt;15.155),(D7&lt;1.55)),0.019,IF(AND((B7&lt;2.65),(A7&lt;4.95),(G7&lt;0.572),(D7&lt;1.25),(H7&lt;15.155),(D7&lt;1.55)),0.021,IF(AND(B7&gt;=2.65,(A7&lt;4.95),(G7&lt;0.572),(D7&lt;1.25),(H7&lt;15.155),(D7&lt;1.55)),0.006,IF(AND((H7&lt;14.344),A7&gt;=4.95,(G7&lt;0.572),(D7&lt;1.25),(H7&lt;15.155),(D7&lt;1.55)),-0.005,IF(AND(H7&gt;=14.344,A7&gt;=4.95,(G7&lt;0.572),(D7&lt;1.25),(H7&lt;15.155),(D7&lt;1.55)),0.013,IF(AND((G7&lt;0.833),(H7&lt;11.788),G7&gt;=0.572,(D7&lt;1.25),(H7&lt;15.155),(D7&lt;1.55)),0.009,IF(AND(G7&gt;=0.833,(H7&lt;11.788),G7&gt;=0.572,(D7&lt;1.25),(H7&lt;15.155),(D7&lt;1.55)),0.024,IF(AND((A7&lt;4.75),H7&gt;=11.788,G7&gt;=0.572,(D7&lt;1.25),(H7&lt;15.155),(D7&lt;1.55)),0.001,IF(AND(A7&gt;=4.75,H7&gt;=11.788,G7&gt;=0.572,(D7&lt;1.25),(H7&lt;15.155),(D7&lt;1.55)),0.008,IF(AND((A7&lt;5.65),(A7&lt;6.15),(G7&lt;0.68),D7&gt;=1.25,(H7&lt;15.155),(D7&lt;1.55)),0.017,IF(AND(A7&gt;=5.65,(A7&lt;6.15),(G7&lt;0.68),D7&gt;=1.25,(H7&lt;15.155),(D7&lt;1.55)),0.039,IF(AND((G7&lt;0.436),A7&gt;=6.15,(G7&lt;0.68),D7&gt;=1.25,(H7&lt;15.155),(D7&lt;1.55)),-0.004,IF(AND(G7&gt;=0.436,A7&gt;=6.15,(G7&lt;0.68),D7&gt;=1.25,(H7&lt;15.155),(D7&lt;1.55)),0.022,IF(AND((A7&lt;5.55),(A7&lt;6.2),G7&gt;=0.68,D7&gt;=1.25,(H7&lt;15.155),(D7&lt;1.55)),0.009,IF(AND(A7&gt;=5.55,(A7&lt;6.2),G7&gt;=0.68,D7&gt;=1.25,(H7&lt;15.155),(D7&lt;1.55)),-0.016,IF(AND((G7&lt;0.107),(G7&lt;0.361),(G7&lt;0.613),(D7&lt;2.45),(A7&lt;7.45),D7&gt;=1.55),0.042,IF(AND(G7&gt;=0.107,(G7&lt;0.361),(G7&lt;0.613),(D7&lt;2.45),(A7&lt;7.45),D7&gt;=1.55),0.002,IF(AND((D7&lt;2.35),G7&gt;=0.361,(G7&lt;0.613),(D7&lt;2.45),(A7&lt;7.45),D7&gt;=1.55),0.051,IF(AND(D7&gt;=2.35,G7&gt;=0.361,(G7&lt;0.613),(D7&lt;2.45),(A7&lt;7.45),D7&gt;=1.55),0.016,IF(AND((A7&lt;6.4),(G7&lt;0.711),G7&gt;=0.613,(D7&lt;2.45),(A7&lt;7.45),D7&gt;=1.55),0.001,IF(AND(A7&gt;=6.4,(G7&lt;0.711),G7&gt;=0.613,(D7&lt;2.45),(A7&lt;7.45),D7&gt;=1.55),-0.002,IF(AND((B7&lt;2.95),G7&gt;=0.711,G7&gt;=0.613,(D7&lt;2.45),(A7&lt;7.45),D7&gt;=1.55),0.023,IF(AND(B7&gt;=2.95,G7&gt;=0.711,G7&gt;=0.613,(D7&lt;2.45),(A7&lt;7.45),D7&gt;=1.55),0.01,"shouldnthappen")))))))))))))))))))))))))))</f>
        <v>-0.005</v>
      </c>
      <c r="Z7" s="1" t="n">
        <f aca="false">IF(AND(A7&gt;=7.45,D7&gt;=1.75),0.056,IF(AND(H7&gt;=15.059,A7&gt;=5.55,(D7&lt;1.75)),0.028,IF(AND((D7&lt;0.35),G7&gt;=0.905,(A7&lt;5.55),(D7&lt;1.75)),0.005,IF(AND(D7&gt;=0.35,G7&gt;=0.905,(A7&lt;5.55),(D7&lt;1.75)),0.026,IF(AND((H7&lt;8.711),D7&gt;=2.45,(A7&lt;7.45),D7&gt;=1.75),0.011,IF(AND(H7&gt;=8.711,D7&gt;=2.45,(A7&lt;7.45),D7&gt;=1.75),0.049,IF(AND((G7&lt;0.107),(G7&lt;0.487),(D7&lt;2.45),(A7&lt;7.45),D7&gt;=1.75),0.032,IF(AND((H7&lt;10.915),(A7&lt;4.5),(B7&lt;3.15),(G7&lt;0.905),(A7&lt;5.55),(D7&lt;1.75)),-0.001,IF(AND(H7&gt;=10.915,(A7&lt;4.5),(B7&lt;3.15),(G7&lt;0.905),(A7&lt;5.55),(D7&lt;1.75)),0.003,IF(AND((A7&lt;5.05),A7&gt;=4.5,(B7&lt;3.15),(G7&lt;0.905),(A7&lt;5.55),(D7&lt;1.75)),0.015,IF(AND(A7&gt;=5.05,A7&gt;=4.5,(B7&lt;3.15),(G7&lt;0.905),(A7&lt;5.55),(D7&lt;1.75)),0.006,IF(AND((G7&lt;0.05),(G7&lt;0.091),B7&gt;=3.15,(G7&lt;0.905),(A7&lt;5.55),(D7&lt;1.75)),0.001,IF(AND(G7&gt;=0.05,(G7&lt;0.091),B7&gt;=3.15,(G7&lt;0.905),(A7&lt;5.55),(D7&lt;1.75)),0.008,IF(AND((G7&lt;0.587),G7&gt;=0.091,B7&gt;=3.15,(G7&lt;0.905),(A7&lt;5.55),(D7&lt;1.75)),-0.003,IF(AND(G7&gt;=0.587,G7&gt;=0.091,B7&gt;=3.15,(G7&lt;0.905),(A7&lt;5.55),(D7&lt;1.75)),0.004,IF(AND((F7&lt;2.5),(B7&lt;2.85),(G7&lt;0.419),(H7&lt;15.059),A7&gt;=5.55,(D7&lt;1.75)),0.041,IF(AND(F7&gt;=2.5,(B7&lt;2.85),(G7&lt;0.419),(H7&lt;15.059),A7&gt;=5.55,(D7&lt;1.75)),0.015,IF(AND((G7&lt;0.164),B7&gt;=2.85,(G7&lt;0.419),(H7&lt;15.059),A7&gt;=5.55,(D7&lt;1.75)),0.01,IF(AND(G7&gt;=0.164,B7&gt;=2.85,(G7&lt;0.419),(H7&lt;15.059),A7&gt;=5.55,(D7&lt;1.75)),-0.001,IF(AND((B7&lt;2.55),(B7&lt;2.95),G7&gt;=0.419,(H7&lt;15.059),A7&gt;=5.55,(D7&lt;1.75)),0.014,IF(AND(B7&gt;=2.55,(B7&lt;2.95),G7&gt;=0.419,(H7&lt;15.059),A7&gt;=5.55,(D7&lt;1.75)),-0.013,IF(AND((D7&lt;1.55),B7&gt;=2.95,G7&gt;=0.419,(H7&lt;15.059),A7&gt;=5.55,(D7&lt;1.75)),0.023,IF(AND(D7&gt;=1.55,B7&gt;=2.95,G7&gt;=0.419,(H7&lt;15.059),A7&gt;=5.55,(D7&lt;1.75)),0.005,IF(AND((H7&lt;13.278),G7&gt;=0.107,(G7&lt;0.487),(D7&lt;2.45),(A7&lt;7.45),D7&gt;=1.75),-0.009,IF(AND(H7&gt;=13.278,G7&gt;=0.107,(G7&lt;0.487),(D7&lt;2.45),(A7&lt;7.45),D7&gt;=1.75),0.017,IF(AND((D7&lt;2.35),(G7&lt;0.571),G7&gt;=0.487,(D7&lt;2.45),(A7&lt;7.45),D7&gt;=1.75),0.053,IF(AND(D7&gt;=2.35,(G7&lt;0.571),G7&gt;=0.487,(D7&lt;2.45),(A7&lt;7.45),D7&gt;=1.75),0.009,IF(AND((G7&lt;0.779),G7&gt;=0.571,G7&gt;=0.487,(D7&lt;2.45),(A7&lt;7.45),D7&gt;=1.75),0.006,IF(AND(G7&gt;=0.779,G7&gt;=0.571,G7&gt;=0.487,(D7&lt;2.45),(A7&lt;7.45),D7&gt;=1.75),0.016,"shouldnthappen")))))))))))))))))))))))))))))</f>
        <v>0.001</v>
      </c>
      <c r="AA7" s="1" t="n">
        <f aca="false">IF(AND((A7&lt;7.8),A7&gt;=7.45,D7&gt;=1.75),0.051,IF(AND(A7&gt;=7.8,A7&gt;=7.45,D7&gt;=1.75),0.01,IF(AND(B7&gt;=3.35,B7&gt;=3.25,(A7&lt;7.45),D7&gt;=1.75),0.016,IF(AND((H7&lt;8.308),(D7&lt;0.15),(H7&lt;13.655),(D7&lt;0.35),(D7&lt;1.75)),0.009,IF(AND((H7&lt;14.529),(G7&lt;0.293),H7&gt;=13.655,(D7&lt;0.35),(D7&lt;1.75)),0.011,IF(AND(H7&gt;=14.529,(G7&lt;0.293),H7&gt;=13.655,(D7&lt;0.35),(D7&lt;1.75)),0.001,IF(AND(D7&gt;=0.25,G7&gt;=0.293,H7&gt;=13.655,(D7&lt;0.35),(D7&lt;1.75)),-0.004,IF(AND(H7&gt;=10.635,(H7&lt;10.696),(H7&lt;13.906),D7&gt;=0.35,(D7&lt;1.75)),0.036,IF(AND(G7&gt;=0.833,H7&gt;=10.696,(H7&lt;13.906),D7&gt;=0.35,(D7&lt;1.75)),0.016,IF(AND((A7&lt;6.65),(G7&lt;0.247),H7&gt;=13.906,D7&gt;=0.35,(D7&lt;1.75)),-0.008,IF(AND(A7&gt;=6.65,(G7&lt;0.247),H7&gt;=13.906,D7&gt;=0.35,(D7&lt;1.75)),0.011,IF(AND((B7&lt;2.45),G7&gt;=0.247,H7&gt;=13.906,D7&gt;=0.35,(D7&lt;1.75)),0,IF(AND((D7&lt;1.85),(B7&lt;2.95),(B7&lt;3.25),(A7&lt;7.45),D7&gt;=1.75),0.033,IF(AND((G7&lt;0.428),(B7&lt;3.35),B7&gt;=3.25,(A7&lt;7.45),D7&gt;=1.75),0.009,IF(AND(G7&gt;=0.428,(B7&lt;3.35),B7&gt;=3.25,(A7&lt;7.45),D7&gt;=1.75),0.042,IF(AND((A7&lt;4.6),H7&gt;=8.308,(D7&lt;0.15),(H7&lt;13.655),(D7&lt;0.35),(D7&lt;1.75)),0.003,IF(AND(A7&gt;=4.6,H7&gt;=8.308,(D7&lt;0.15),(H7&lt;13.655),(D7&lt;0.35),(D7&lt;1.75)),0,IF(AND((H7&lt;8.834),(A7&lt;5.05),D7&gt;=0.15,(H7&lt;13.655),(D7&lt;0.35),(D7&lt;1.75)),0.002,IF(AND(H7&gt;=8.834,(A7&lt;5.05),D7&gt;=0.15,(H7&lt;13.655),(D7&lt;0.35),(D7&lt;1.75)),-0.008,IF(AND((A7&lt;5.45),A7&gt;=5.05,D7&gt;=0.15,(H7&lt;13.655),(D7&lt;0.35),(D7&lt;1.75)),0.003,IF(AND(A7&gt;=5.45,A7&gt;=5.05,D7&gt;=0.15,(H7&lt;13.655),(D7&lt;0.35),(D7&lt;1.75)),-0.002,IF(AND((A7&lt;5.3),(D7&lt;0.25),G7&gt;=0.293,H7&gt;=13.655,(D7&lt;0.35),(D7&lt;1.75)),0.007,IF(AND(A7&gt;=5.3,(D7&lt;0.25),G7&gt;=0.293,H7&gt;=13.655,(D7&lt;0.35),(D7&lt;1.75)),0.001,IF(AND((H7&lt;7.309),(H7&lt;10.635),(H7&lt;10.696),(H7&lt;13.906),D7&gt;=0.35,(D7&lt;1.75)),0.014,IF(AND(H7&gt;=7.309,(H7&lt;10.635),(H7&lt;10.696),(H7&lt;13.906),D7&gt;=0.35,(D7&lt;1.75)),0.006,IF(AND((H7&lt;12.093),(G7&lt;0.833),H7&gt;=10.696,(H7&lt;13.906),D7&gt;=0.35,(D7&lt;1.75)),-0.01,IF(AND(H7&gt;=12.093,(G7&lt;0.833),H7&gt;=10.696,(H7&lt;13.906),D7&gt;=0.35,(D7&lt;1.75)),0.004,IF(AND((G7&lt;0.823),B7&gt;=2.45,G7&gt;=0.247,H7&gt;=13.906,D7&gt;=0.35,(D7&lt;1.75)),0.026,IF(AND(G7&gt;=0.823,B7&gt;=2.45,G7&gt;=0.247,H7&gt;=13.906,D7&gt;=0.35,(D7&lt;1.75)),0.006,IF(AND((H7&lt;11.121),D7&gt;=1.85,(B7&lt;2.95),(B7&lt;3.25),(A7&lt;7.45),D7&gt;=1.75),0.013,IF(AND(H7&gt;=11.121,D7&gt;=1.85,(B7&lt;2.95),(B7&lt;3.25),(A7&lt;7.45),D7&gt;=1.75),0.005,IF(AND((A7&lt;6.05),(A7&lt;6.45),B7&gt;=2.95,(B7&lt;3.25),(A7&lt;7.45),D7&gt;=1.75),0.001,IF(AND(A7&gt;=6.05,(A7&lt;6.45),B7&gt;=2.95,(B7&lt;3.25),(A7&lt;7.45),D7&gt;=1.75),-0.005,IF(AND((G7&lt;0.42),A7&gt;=6.45,B7&gt;=2.95,(B7&lt;3.25),(A7&lt;7.45),D7&gt;=1.75),0.004,IF(AND(G7&gt;=0.42,A7&gt;=6.45,B7&gt;=2.95,(B7&lt;3.25),(A7&lt;7.45),D7&gt;=1.75),0.019,"shouldnthappen")))))))))))))))))))))))))))))))))))</f>
        <v>0.002</v>
      </c>
      <c r="AB7" s="1" t="n">
        <f aca="false">+ 0.5</f>
        <v>0.5</v>
      </c>
    </row>
    <row r="8" customFormat="false" ht="13.8" hidden="false" customHeight="false" outlineLevel="0" collapsed="false">
      <c r="A8" s="11" t="n">
        <v>5.4</v>
      </c>
      <c r="B8" s="1" t="n">
        <v>3.9</v>
      </c>
      <c r="C8" s="1" t="n">
        <v>1.7</v>
      </c>
      <c r="D8" s="1" t="n">
        <v>0.4</v>
      </c>
      <c r="E8" s="1" t="s">
        <v>94</v>
      </c>
      <c r="F8" s="1" t="n">
        <v>1</v>
      </c>
      <c r="G8" s="1" t="n">
        <v>0.695878867991269</v>
      </c>
      <c r="H8" s="18" t="n">
        <v>10.0779276104644</v>
      </c>
      <c r="I8" s="1" t="n">
        <f aca="false">C8</f>
        <v>1.7</v>
      </c>
      <c r="J8" s="1" t="n">
        <f aca="false">SUM(M8:AB8)</f>
        <v>1.451</v>
      </c>
      <c r="K8" s="15" t="n">
        <f aca="false">1-SQRT(VAR(M8:AB8, I8)) / AVERAGE(M8:AB8)</f>
        <v>-3.54105918609293</v>
      </c>
      <c r="L8" s="1" t="n">
        <f aca="false">(J8-I8)/I8</f>
        <v>-0.146470588235294</v>
      </c>
      <c r="M8" s="1" t="n">
        <f aca="false">IF(AND((H8&lt;5.245),(D8&lt;0.8)),0.075,IF(AND(H8&gt;=5.245,(D8&lt;0.8)),0.279,IF(AND((D8&lt;1.45),D8&gt;=0.8),1.043,IF(AND(D8&gt;=1.45,D8&gt;=0.8),1.423,"shouldnthappen"))))</f>
        <v>0.279</v>
      </c>
      <c r="N8" s="1" t="n">
        <f aca="false">IF(AND((A8&lt;4.35),(D8&lt;0.8)),0.048,IF(AND(A8&gt;=4.35,(D8&lt;0.8)),0.198,IF(AND(F8&gt;=2.5,D8&gt;=0.8),1.048,IF(AND((A8&lt;5.15),(F8&lt;2.5),D8&gt;=0.8),0.321,IF(AND(A8&gt;=5.15,(F8&lt;2.5),D8&gt;=0.8),0.783,"shouldnthappen")))))</f>
        <v>0.198</v>
      </c>
      <c r="O8" s="1" t="n">
        <f aca="false">IF(AND((H8&lt;5.245),(D8&lt;0.8)),0.034,IF(AND((A8&lt;5.9),D8&gt;=0.8),0.489,IF(AND(A8&gt;=5.9,D8&gt;=0.8),0.721,IF(AND((A8&lt;4.35),H8&gt;=5.245,(D8&lt;0.8)),0.041,IF(AND(A8&gt;=4.35,H8&gt;=5.245,(D8&lt;0.8)),0.142,"shouldnthappen")))))</f>
        <v>0.142</v>
      </c>
      <c r="P8" s="1" t="n">
        <f aca="false">IF(AND((B8&lt;2.8),(D8&lt;1.15)),0.244,IF(AND((D8&lt;1.75),D8&gt;=1.15),0.396,IF(AND(D8&gt;=1.75,D8&gt;=1.15),0.554,IF(AND((A8&lt;5.05),B8&gt;=2.8,(D8&lt;1.15)),0.078,IF(AND((H8&lt;14.877),A8&gt;=5.05,B8&gt;=2.8,(D8&lt;1.15)),0.118,IF(AND(H8&gt;=14.877,A8&gt;=5.05,B8&gt;=2.8,(D8&lt;1.15)),0.027,"shouldnthappen"))))))</f>
        <v>0.118</v>
      </c>
      <c r="Q8" s="1" t="n">
        <f aca="false">IF(AND(D8&gt;=0.45,(D8&lt;1.15)),0.17,IF(AND(A8&gt;=7.1,D8&gt;=1.15),0.539,IF(AND((A8&lt;6.25),(A8&lt;7.1),D8&gt;=1.15),0.258,IF(AND(A8&gt;=6.25,(A8&lt;7.1),D8&gt;=1.15),0.344,IF(AND(G8&gt;=0.418,(A8&lt;5.05),(D8&lt;0.45),(D8&lt;1.15)),0.033,IF(AND((H8&lt;14.494),(G8&lt;0.418),(A8&lt;5.05),(D8&lt;0.45),(D8&lt;1.15)),0.061,IF(AND(H8&gt;=14.494,(G8&lt;0.418),(A8&lt;5.05),(D8&lt;0.45),(D8&lt;1.15)),0.015,IF(AND(H8&gt;=14.877,(B8&lt;3.85),A8&gt;=5.05,(D8&lt;0.45),(D8&lt;1.15)),0.023,IF(AND((B8&lt;4),B8&gt;=3.85,A8&gt;=5.05,(D8&lt;0.45),(D8&lt;1.15)),0.009,IF(AND(B8&gt;=4,B8&gt;=3.85,A8&gt;=5.05,(D8&lt;0.45),(D8&lt;1.15)),0.052,IF(AND((G8&lt;0.05),(H8&lt;14.877),(B8&lt;3.85),A8&gt;=5.05,(D8&lt;0.45),(D8&lt;1.15)),0.024,IF(AND(G8&gt;=0.05,(H8&lt;14.877),(B8&lt;3.85),A8&gt;=5.05,(D8&lt;0.45),(D8&lt;1.15)),0.091,"shouldnthappen"))))))))))))</f>
        <v>0.009</v>
      </c>
      <c r="R8" s="1" t="n">
        <f aca="false">IF(AND(A8&gt;=7.1,D8&gt;=0.8),0.401,IF(AND((A8&lt;4.5),(G8&lt;0.905),(D8&lt;0.8)),0.024,IF(AND((H8&lt;9.966),G8&gt;=0.905,(D8&lt;0.8)),0.094,IF(AND(H8&gt;=9.966,G8&gt;=0.905,(D8&lt;0.8)),0.026,IF(AND(D8&gt;=2.05,(A8&lt;7.1),D8&gt;=0.8),0.277,IF(AND((H8&lt;5.523),A8&gt;=4.5,(G8&lt;0.905),(D8&lt;0.8)),0.012,IF(AND(H8&gt;=5.523,A8&gt;=4.5,(G8&lt;0.905),(D8&lt;0.8)),0.049,IF(AND((A8&lt;5.3),(D8&lt;2.05),(A8&lt;7.1),D8&gt;=0.8),0.095,IF(AND(A8&gt;=5.3,(D8&lt;2.05),(A8&lt;7.1),D8&gt;=0.8),0.196,"shouldnthappen")))))))))</f>
        <v>0.049</v>
      </c>
      <c r="S8" s="1" t="n">
        <f aca="false">IF(AND(A8&gt;=7.1,D8&gt;=1.35),0.298,IF(AND(G8&gt;=0.905,(D8&lt;0.8),(D8&lt;1.35)),0.068,IF(AND(H8&gt;=9.386,D8&gt;=0.8,(D8&lt;1.35)),0.126,IF(AND((H8&lt;7.426),(H8&lt;9.386),D8&gt;=0.8,(D8&lt;1.35)),0.091,IF(AND((A8&lt;5.3),(G8&lt;0.905),(A8&lt;7.1),D8&gt;=1.35),0.063,IF(AND((D8&lt;2.05),G8&gt;=0.905,(A8&lt;7.1),D8&gt;=1.35),0.015,IF(AND(D8&gt;=2.05,G8&gt;=0.905,(A8&lt;7.1),D8&gt;=1.35),0.089,IF(AND((H8&lt;10.505),(H8&lt;14.344),(G8&lt;0.905),(D8&lt;0.8),(D8&lt;1.35)),0.035,IF(AND((A8&lt;4.85),H8&gt;=14.344,(G8&lt;0.905),(D8&lt;0.8),(D8&lt;1.35)),0.006,IF(AND((B8&lt;2.75),H8&gt;=7.426,(H8&lt;9.386),D8&gt;=0.8,(D8&lt;1.35)),0.021,IF(AND(B8&gt;=2.75,H8&gt;=7.426,(H8&lt;9.386),D8&gt;=0.8,(D8&lt;1.35)),-0.01,IF(AND((B8&lt;2.35),A8&gt;=5.3,(G8&lt;0.905),(A8&lt;7.1),D8&gt;=1.35),0.068,IF(AND(B8&gt;=2.35,A8&gt;=5.3,(G8&lt;0.905),(A8&lt;7.1),D8&gt;=1.35),0.181,IF(AND((H8&lt;11.731),H8&gt;=10.505,(H8&lt;14.344),(G8&lt;0.905),(D8&lt;0.8),(D8&lt;1.35)),0.004,IF(AND(H8&gt;=11.731,H8&gt;=10.505,(H8&lt;14.344),(G8&lt;0.905),(D8&lt;0.8),(D8&lt;1.35)),0.024,IF(AND((H8&lt;14.877),A8&gt;=4.85,H8&gt;=14.344,(G8&lt;0.905),(D8&lt;0.8),(D8&lt;1.35)),0.063,IF(AND(H8&gt;=14.877,A8&gt;=4.85,H8&gt;=14.344,(G8&lt;0.905),(D8&lt;0.8),(D8&lt;1.35)),0.012,"shouldnthappen")))))))))))))))))</f>
        <v>0.035</v>
      </c>
      <c r="T8" s="1" t="n">
        <f aca="false">IF(AND(D8&gt;=0.45,(A8&lt;5.65)),0.067,IF(AND(A8&gt;=7.25,A8&gt;=5.65),0.244,IF(AND((H8&lt;9.966),G8&gt;=0.905,(D8&lt;0.45),(A8&lt;5.65)),0.062,IF(AND(H8&gt;=9.966,G8&gt;=0.905,(D8&lt;0.45),(A8&lt;5.65)),0.012,IF(AND((G8&lt;0.948),D8&gt;=2.05,(A8&lt;7.25),A8&gt;=5.65),0.157,IF(AND(G8&gt;=0.948,D8&gt;=2.05,(A8&lt;7.25),A8&gt;=5.65),0.037,IF(AND(G8&gt;=0.422,(B8&lt;3.15),(G8&lt;0.905),(D8&lt;0.45),(A8&lt;5.65)),0.011,IF(AND((D8&lt;0.25),(G8&lt;0.422),(B8&lt;3.15),(G8&lt;0.905),(D8&lt;0.45),(A8&lt;5.65)),0.04,IF(AND(D8&gt;=0.25,(G8&lt;0.422),(B8&lt;3.15),(G8&lt;0.905),(D8&lt;0.45),(A8&lt;5.65)),0.009,IF(AND((A8&lt;4.85),(B8&lt;3.25),B8&gt;=3.15,(G8&lt;0.905),(D8&lt;0.45),(A8&lt;5.65)),0.008,IF(AND(A8&gt;=4.85,(B8&lt;3.25),B8&gt;=3.15,(G8&lt;0.905),(D8&lt;0.45),(A8&lt;5.65)),-0.017,IF(AND((D8&lt;0.25),B8&gt;=3.25,B8&gt;=3.15,(G8&lt;0.905),(D8&lt;0.45),(A8&lt;5.65)),0.022,IF(AND(D8&gt;=0.25,B8&gt;=3.25,B8&gt;=3.15,(G8&lt;0.905),(D8&lt;0.45),(A8&lt;5.65)),0.009,IF(AND((F8&lt;2.5),(H8&lt;7.692),(G8&lt;0.644),(D8&lt;2.05),(A8&lt;7.25),A8&gt;=5.65),0.018,IF(AND(F8&gt;=2.5,(H8&lt;7.692),(G8&lt;0.644),(D8&lt;2.05),(A8&lt;7.25),A8&gt;=5.65),0.068,IF(AND((B8&lt;2.35),H8&gt;=7.692,(G8&lt;0.644),(D8&lt;2.05),(A8&lt;7.25),A8&gt;=5.65),0.023,IF(AND(B8&gt;=2.35,H8&gt;=7.692,(G8&lt;0.644),(D8&lt;2.05),(A8&lt;7.25),A8&gt;=5.65),0.125,IF(AND((G8&lt;0.766),(G8&lt;0.85),G8&gt;=0.644,(D8&lt;2.05),(A8&lt;7.25),A8&gt;=5.65),0.055,IF(AND(G8&gt;=0.766,(G8&lt;0.85),G8&gt;=0.644,(D8&lt;2.05),(A8&lt;7.25),A8&gt;=5.65),-0,IF(AND((B8&lt;2.95),G8&gt;=0.85,G8&gt;=0.644,(D8&lt;2.05),(A8&lt;7.25),A8&gt;=5.65),0.098,IF(AND(B8&gt;=2.95,G8&gt;=0.85,G8&gt;=0.644,(D8&lt;2.05),(A8&lt;7.25),A8&gt;=5.65),0.013,"shouldnthappen")))))))))))))))))))))</f>
        <v>0.009</v>
      </c>
      <c r="U8" s="1" t="n">
        <f aca="false">IF(AND(A8&gt;=7.25,D8&gt;=1.25),0.186,IF(AND((G8&lt;0.13),D8&gt;=0.35,(D8&lt;1.25)),-0.004,IF(AND(H8&gt;=14.246,(H8&lt;14.344),(D8&lt;0.35),(D8&lt;1.25)),-0.002,IF(AND((A8&lt;4.85),H8&gt;=14.344,(D8&lt;0.35),(D8&lt;1.25)),0.004,IF(AND(G8&gt;=0.446,(G8&lt;0.644),(A8&lt;7.25),D8&gt;=1.25),0.138,IF(AND(A8&gt;=5.45,(H8&lt;14.246),(H8&lt;14.344),(D8&lt;0.35),(D8&lt;1.25)),0.001,IF(AND((H8&lt;14.877),A8&gt;=4.85,H8&gt;=14.344,(D8&lt;0.35),(D8&lt;1.25)),0.035,IF(AND(H8&gt;=14.877,A8&gt;=4.85,H8&gt;=14.344,(D8&lt;0.35),(D8&lt;1.25)),0.007,IF(AND((B8&lt;3.35),H8&gt;=9.448,G8&gt;=0.13,D8&gt;=0.35,(D8&lt;1.25)),0.053,IF(AND(B8&gt;=3.35,H8&gt;=9.448,G8&gt;=0.13,D8&gt;=0.35,(D8&lt;1.25)),0.017,IF(AND((G8&lt;0.44),(G8&lt;0.446),(G8&lt;0.644),(A8&lt;7.25),D8&gt;=1.25),0.079,IF(AND(G8&gt;=0.44,(G8&lt;0.446),(G8&lt;0.644),(A8&lt;7.25),D8&gt;=1.25),0.02,IF(AND((A8&lt;5.95),(G8&lt;0.724),G8&gt;=0.644,(A8&lt;7.25),D8&gt;=1.25),-0.018,IF(AND(A8&gt;=5.95,(G8&lt;0.724),G8&gt;=0.644,(A8&lt;7.25),D8&gt;=1.25),0.027,IF(AND(A8&gt;=6.15,G8&gt;=0.724,G8&gt;=0.644,(A8&lt;7.25),D8&gt;=1.25),0.093,IF(AND((A8&lt;5.05),(A8&lt;5.45),(H8&lt;14.246),(H8&lt;14.344),(D8&lt;0.35),(D8&lt;1.25)),0.011,IF(AND(A8&gt;=5.05,(A8&lt;5.45),(H8&lt;14.246),(H8&lt;14.344),(D8&lt;0.35),(D8&lt;1.25)),0.021,IF(AND((A8&lt;5.4),(B8&lt;3.15),(H8&lt;9.448),G8&gt;=0.13,D8&gt;=0.35,(D8&lt;1.25)),0.007,IF(AND(A8&gt;=5.4,(B8&lt;3.15),(H8&lt;9.448),G8&gt;=0.13,D8&gt;=0.35,(D8&lt;1.25)),-0.011,IF(AND((B8&lt;3.75),B8&gt;=3.15,(H8&lt;9.448),G8&gt;=0.13,D8&gt;=0.35,(D8&lt;1.25)),0.012,IF(AND(B8&gt;=3.75,B8&gt;=3.15,(H8&lt;9.448),G8&gt;=0.13,D8&gt;=0.35,(D8&lt;1.25)),0.046,IF(AND((A8&lt;5.9),(A8&lt;6.15),G8&gt;=0.724,G8&gt;=0.644,(A8&lt;7.25),D8&gt;=1.25),0.06,IF(AND(A8&gt;=5.9,(A8&lt;6.15),G8&gt;=0.724,G8&gt;=0.644,(A8&lt;7.25),D8&gt;=1.25),0.005,"shouldnthappen")))))))))))))))))))))))</f>
        <v>0.017</v>
      </c>
      <c r="V8" s="1" t="n">
        <f aca="false">IF(AND(H8&gt;=15.155,(D8&lt;1.55)),0.084,IF(AND(A8&gt;=7.25,D8&gt;=1.55),0.141,IF(AND((G8&lt;0.043),D8&gt;=1.05,(H8&lt;15.155),(D8&lt;1.55)),-0.007,IF(AND(D8&gt;=1.85,G8&gt;=0.755,(A8&lt;7.25),D8&gt;=1.55),0.051,IF(AND((H8&lt;9.966),G8&gt;=0.905,(D8&lt;1.05),(H8&lt;15.155),(D8&lt;1.55)),0.043,IF(AND(H8&gt;=9.966,G8&gt;=0.905,(D8&lt;1.05),(H8&lt;15.155),(D8&lt;1.55)),0.007,IF(AND((G8&lt;0.278),(G8&lt;0.361),(G8&lt;0.755),(A8&lt;7.25),D8&gt;=1.55),0.08,IF(AND((A8&lt;5.8),G8&gt;=0.361,(G8&lt;0.755),(A8&lt;7.25),D8&gt;=1.55),0.019,IF(AND((A8&lt;6.05),(D8&lt;1.85),G8&gt;=0.755,(A8&lt;7.25),D8&gt;=1.55),0.01,IF(AND(A8&gt;=6.05,(D8&lt;1.85),G8&gt;=0.755,(A8&lt;7.25),D8&gt;=1.55),0.002,IF(AND((G8&lt;0.486),(B8&lt;3.15),(G8&lt;0.905),(D8&lt;1.05),(H8&lt;15.155),(D8&lt;1.55)),0.026,IF(AND(G8&gt;=0.486,(B8&lt;3.15),(G8&lt;0.905),(D8&lt;1.05),(H8&lt;15.155),(D8&lt;1.55)),0.001,IF(AND((B8&lt;3.25),B8&gt;=3.15,(G8&lt;0.905),(D8&lt;1.05),(H8&lt;15.155),(D8&lt;1.55)),-0.003,IF(AND(B8&gt;=3.25,B8&gt;=3.15,(G8&lt;0.905),(D8&lt;1.05),(H8&lt;15.155),(D8&lt;1.55)),0.012,IF(AND((H8&lt;7.426),(H8&lt;8.769),G8&gt;=0.043,D8&gt;=1.05,(H8&lt;15.155),(D8&lt;1.55)),0.041,IF(AND(H8&gt;=7.426,(H8&lt;8.769),G8&gt;=0.043,D8&gt;=1.05,(H8&lt;15.155),(D8&lt;1.55)),-0.008,IF(AND((H8&lt;10.696),H8&gt;=8.769,G8&gt;=0.043,D8&gt;=1.05,(H8&lt;15.155),(D8&lt;1.55)),0.069,IF(AND(H8&gt;=10.696,H8&gt;=8.769,G8&gt;=0.043,D8&gt;=1.05,(H8&lt;15.155),(D8&lt;1.55)),0.033,IF(AND((D8&lt;2.2),G8&gt;=0.278,(G8&lt;0.361),(G8&lt;0.755),(A8&lt;7.25),D8&gt;=1.55),0.022,IF(AND(D8&gt;=2.2,G8&gt;=0.278,(G8&lt;0.361),(G8&lt;0.755),(A8&lt;7.25),D8&gt;=1.55),-0.027,IF(AND((H8&lt;12.626),A8&gt;=5.8,G8&gt;=0.361,(G8&lt;0.755),(A8&lt;7.25),D8&gt;=1.55),0.126,IF(AND(H8&gt;=12.626,A8&gt;=5.8,G8&gt;=0.361,(G8&lt;0.755),(A8&lt;7.25),D8&gt;=1.55),0.065,"shouldnthappen"))))))))))))))))))))))</f>
        <v>0.012</v>
      </c>
      <c r="W8" s="1" t="n">
        <f aca="false">IF(AND(H8&gt;=15.155,(D8&lt;1.55)),0.064,IF(AND(A8&gt;=7.45,D8&gt;=1.55),0.115,IF(AND(B8&gt;=3.15,(H8&lt;10.257),(A8&lt;7.45),D8&gt;=1.55),0.097,IF(AND((A8&lt;4.85),H8&gt;=14.344,(D8&lt;0.35),(H8&lt;15.155),(D8&lt;1.55)),0.003,IF(AND(A8&gt;=6.05,(G8&lt;0.169),D8&gt;=0.35,(H8&lt;15.155),(D8&lt;1.55)),-0.008,IF(AND((G8&lt;0.181),G8&gt;=0.169,D8&gt;=0.35,(H8&lt;15.155),(D8&lt;1.55)),0.065,IF(AND(B8&gt;=3.05,(B8&lt;3.15),(H8&lt;10.257),(A8&lt;7.45),D8&gt;=1.55),-0.023,IF(AND(H8&gt;=11.854,(G8&lt;0.613),H8&gt;=10.257,(A8&lt;7.45),D8&gt;=1.55),0.068,IF(AND((D8&lt;0.25),(B8&lt;3.15),(H8&lt;14.344),(D8&lt;0.35),(H8&lt;15.155),(D8&lt;1.55)),0.014,IF(AND(D8&gt;=0.25,(B8&lt;3.15),(H8&lt;14.344),(D8&lt;0.35),(H8&lt;15.155),(D8&lt;1.55)),0.002,IF(AND((A8&lt;5.05),B8&gt;=3.15,(H8&lt;14.344),(D8&lt;0.35),(H8&lt;15.155),(D8&lt;1.55)),-0.001,IF(AND(A8&gt;=5.05,B8&gt;=3.15,(H8&lt;14.344),(D8&lt;0.35),(H8&lt;15.155),(D8&lt;1.55)),0.009,IF(AND((H8&lt;14.877),A8&gt;=4.85,H8&gt;=14.344,(D8&lt;0.35),(H8&lt;15.155),(D8&lt;1.55)),0.023,IF(AND(H8&gt;=14.877,A8&gt;=4.85,H8&gt;=14.344,(D8&lt;0.35),(H8&lt;15.155),(D8&lt;1.55)),0.004,IF(AND((H8&lt;13.602),(A8&lt;6.05),(G8&lt;0.169),D8&gt;=0.35,(H8&lt;15.155),(D8&lt;1.55)),0.023,IF(AND(H8&gt;=13.602,(A8&lt;6.05),(G8&lt;0.169),D8&gt;=0.35,(H8&lt;15.155),(D8&lt;1.55)),-0.006,IF(AND((B8&lt;2.95),G8&gt;=0.181,G8&gt;=0.169,D8&gt;=0.35,(H8&lt;15.155),(D8&lt;1.55)),0.019,IF(AND(B8&gt;=2.95,G8&gt;=0.181,G8&gt;=0.169,D8&gt;=0.35,(H8&lt;15.155),(D8&lt;1.55)),0.034,IF(AND((A8&lt;5.35),(B8&lt;3.05),(B8&lt;3.15),(H8&lt;10.257),(A8&lt;7.45),D8&gt;=1.55),0.009,IF(AND(A8&gt;=5.35,(B8&lt;3.05),(B8&lt;3.15),(H8&lt;10.257),(A8&lt;7.45),D8&gt;=1.55),0.058,IF(AND((B8&lt;2.9),(H8&lt;11.854),(G8&lt;0.613),H8&gt;=10.257,(A8&lt;7.45),D8&gt;=1.55),0.037,IF(AND(B8&gt;=2.9,(H8&lt;11.854),(G8&lt;0.613),H8&gt;=10.257,(A8&lt;7.45),D8&gt;=1.55),-0.005,IF(AND((A8&lt;6.4),(G8&lt;0.711),G8&gt;=0.613,H8&gt;=10.257,(A8&lt;7.45),D8&gt;=1.55),0.001,IF(AND(A8&gt;=6.4,(G8&lt;0.711),G8&gt;=0.613,H8&gt;=10.257,(A8&lt;7.45),D8&gt;=1.55),-0.002,IF(AND((D8&lt;1.9),G8&gt;=0.711,G8&gt;=0.613,H8&gt;=10.257,(A8&lt;7.45),D8&gt;=1.55),0.007,IF(AND(D8&gt;=1.9,G8&gt;=0.711,G8&gt;=0.613,H8&gt;=10.257,(A8&lt;7.45),D8&gt;=1.55),0.023,"shouldnthappen"))))))))))))))))))))))))))</f>
        <v>0.034</v>
      </c>
      <c r="X8" s="1" t="n">
        <f aca="false">IF(AND(H8&gt;=15.155,(F8&lt;2.5)),0.049,IF(AND(A8&gt;=7.45,F8&gt;=2.5),0.089,IF(AND((G8&lt;0.107),(G8&lt;0.364),(A8&lt;7.45),F8&gt;=2.5),0.055,IF(AND(A8&gt;=5.75,(G8&lt;0.572),(D8&lt;1.25),(H8&lt;15.155),(F8&lt;2.5)),-0.018,IF(AND((A8&lt;5.7),(H8&lt;12.626),G8&gt;=0.364,(A8&lt;7.45),F8&gt;=2.5),0.012,IF(AND(A8&gt;=5.7,(H8&lt;12.626),G8&gt;=0.364,(A8&lt;7.45),F8&gt;=2.5),0.065,IF(AND((G8&lt;0.628),H8&gt;=12.626,G8&gt;=0.364,(A8&lt;7.45),F8&gt;=2.5),0.047,IF(AND((G8&lt;0.545),(A8&lt;5.75),(G8&lt;0.572),(D8&lt;1.25),(H8&lt;15.155),(F8&lt;2.5)),0.007,IF(AND(G8&gt;=0.545,(A8&lt;5.75),(G8&lt;0.572),(D8&lt;1.25),(H8&lt;15.155),(F8&lt;2.5)),-0.009,IF(AND((D8&lt;0.3),(H8&lt;11.788),G8&gt;=0.572,(D8&lt;1.25),(H8&lt;15.155),(F8&lt;2.5)),0.01,IF(AND(D8&gt;=0.3,(H8&lt;11.788),G8&gt;=0.572,(D8&lt;1.25),(H8&lt;15.155),(F8&lt;2.5)),0.03,IF(AND((A8&lt;4.75),H8&gt;=11.788,G8&gt;=0.572,(D8&lt;1.25),(H8&lt;15.155),(F8&lt;2.5)),0.001,IF(AND(A8&gt;=4.75,H8&gt;=11.788,G8&gt;=0.572,(D8&lt;1.25),(H8&lt;15.155),(F8&lt;2.5)),0.01,IF(AND((A8&lt;5.5),(A8&lt;6.15),(G8&lt;0.652),D8&gt;=1.25,(H8&lt;15.155),(F8&lt;2.5)),0.014,IF(AND(A8&gt;=5.5,(A8&lt;6.15),(G8&lt;0.652),D8&gt;=1.25,(H8&lt;15.155),(F8&lt;2.5)),0.049,IF(AND((H8&lt;12.206),A8&gt;=6.15,(G8&lt;0.652),D8&gt;=1.25,(H8&lt;15.155),(F8&lt;2.5)),-0.009,IF(AND(H8&gt;=12.206,A8&gt;=6.15,(G8&lt;0.652),D8&gt;=1.25,(H8&lt;15.155),(F8&lt;2.5)),0.021,IF(AND((A8&lt;5.55),(A8&lt;6.2),G8&gt;=0.652,D8&gt;=1.25,(H8&lt;15.155),(F8&lt;2.5)),0.011,IF(AND(A8&gt;=5.55,(A8&lt;6.2),G8&gt;=0.652,D8&gt;=1.25,(H8&lt;15.155),(F8&lt;2.5)),-0.019,IF(AND((B8&lt;3.2),A8&gt;=6.2,G8&gt;=0.652,D8&gt;=1.25,(H8&lt;15.155),(F8&lt;2.5)),0.025,IF(AND(B8&gt;=3.2,A8&gt;=6.2,G8&gt;=0.652,D8&gt;=1.25,(H8&lt;15.155),(F8&lt;2.5)),0.001,IF(AND((G8&lt;0.183),(G8&lt;0.301),G8&gt;=0.107,(G8&lt;0.364),(A8&lt;7.45),F8&gt;=2.5),-0.009,IF(AND(G8&gt;=0.183,(G8&lt;0.301),G8&gt;=0.107,(G8&lt;0.364),(A8&lt;7.45),F8&gt;=2.5),0.022,IF(AND((D8&lt;2.2),G8&gt;=0.301,G8&gt;=0.107,(G8&lt;0.364),(A8&lt;7.45),F8&gt;=2.5),0.004,IF(AND(D8&gt;=2.2,G8&gt;=0.301,G8&gt;=0.107,(G8&lt;0.364),(A8&lt;7.45),F8&gt;=2.5),-0.02,IF(AND((G8&lt;0.787),G8&gt;=0.628,H8&gt;=12.626,G8&gt;=0.364,(A8&lt;7.45),F8&gt;=2.5),-0.001,IF(AND(G8&gt;=0.787,G8&gt;=0.628,H8&gt;=12.626,G8&gt;=0.364,(A8&lt;7.45),F8&gt;=2.5),0.016,"shouldnthappen")))))))))))))))))))))))))))</f>
        <v>0.03</v>
      </c>
      <c r="Y8" s="1" t="n">
        <f aca="false">IF(AND(H8&gt;=15.155,(D8&lt;1.55)),0.037,IF(AND(D8&gt;=2.45,(A8&lt;7.45),D8&gt;=1.55),0.054,IF(AND((A8&lt;7.8),A8&gt;=7.45,D8&gt;=1.55),0.078,IF(AND(A8&gt;=7.8,A8&gt;=7.45,D8&gt;=1.55),0.021,IF(AND(A8&gt;=6.2,G8&gt;=0.68,D8&gt;=1.25,(H8&lt;15.155),(D8&lt;1.55)),0.019,IF(AND((B8&lt;2.65),(A8&lt;4.95),(G8&lt;0.572),(D8&lt;1.25),(H8&lt;15.155),(D8&lt;1.55)),0.021,IF(AND(B8&gt;=2.65,(A8&lt;4.95),(G8&lt;0.572),(D8&lt;1.25),(H8&lt;15.155),(D8&lt;1.55)),0.006,IF(AND((H8&lt;14.344),A8&gt;=4.95,(G8&lt;0.572),(D8&lt;1.25),(H8&lt;15.155),(D8&lt;1.55)),-0.005,IF(AND(H8&gt;=14.344,A8&gt;=4.95,(G8&lt;0.572),(D8&lt;1.25),(H8&lt;15.155),(D8&lt;1.55)),0.013,IF(AND((G8&lt;0.833),(H8&lt;11.788),G8&gt;=0.572,(D8&lt;1.25),(H8&lt;15.155),(D8&lt;1.55)),0.009,IF(AND(G8&gt;=0.833,(H8&lt;11.788),G8&gt;=0.572,(D8&lt;1.25),(H8&lt;15.155),(D8&lt;1.55)),0.024,IF(AND((A8&lt;4.75),H8&gt;=11.788,G8&gt;=0.572,(D8&lt;1.25),(H8&lt;15.155),(D8&lt;1.55)),0.001,IF(AND(A8&gt;=4.75,H8&gt;=11.788,G8&gt;=0.572,(D8&lt;1.25),(H8&lt;15.155),(D8&lt;1.55)),0.008,IF(AND((A8&lt;5.65),(A8&lt;6.15),(G8&lt;0.68),D8&gt;=1.25,(H8&lt;15.155),(D8&lt;1.55)),0.017,IF(AND(A8&gt;=5.65,(A8&lt;6.15),(G8&lt;0.68),D8&gt;=1.25,(H8&lt;15.155),(D8&lt;1.55)),0.039,IF(AND((G8&lt;0.436),A8&gt;=6.15,(G8&lt;0.68),D8&gt;=1.25,(H8&lt;15.155),(D8&lt;1.55)),-0.004,IF(AND(G8&gt;=0.436,A8&gt;=6.15,(G8&lt;0.68),D8&gt;=1.25,(H8&lt;15.155),(D8&lt;1.55)),0.022,IF(AND((A8&lt;5.55),(A8&lt;6.2),G8&gt;=0.68,D8&gt;=1.25,(H8&lt;15.155),(D8&lt;1.55)),0.009,IF(AND(A8&gt;=5.55,(A8&lt;6.2),G8&gt;=0.68,D8&gt;=1.25,(H8&lt;15.155),(D8&lt;1.55)),-0.016,IF(AND((G8&lt;0.107),(G8&lt;0.361),(G8&lt;0.613),(D8&lt;2.45),(A8&lt;7.45),D8&gt;=1.55),0.042,IF(AND(G8&gt;=0.107,(G8&lt;0.361),(G8&lt;0.613),(D8&lt;2.45),(A8&lt;7.45),D8&gt;=1.55),0.002,IF(AND((D8&lt;2.35),G8&gt;=0.361,(G8&lt;0.613),(D8&lt;2.45),(A8&lt;7.45),D8&gt;=1.55),0.051,IF(AND(D8&gt;=2.35,G8&gt;=0.361,(G8&lt;0.613),(D8&lt;2.45),(A8&lt;7.45),D8&gt;=1.55),0.016,IF(AND((A8&lt;6.4),(G8&lt;0.711),G8&gt;=0.613,(D8&lt;2.45),(A8&lt;7.45),D8&gt;=1.55),0.001,IF(AND(A8&gt;=6.4,(G8&lt;0.711),G8&gt;=0.613,(D8&lt;2.45),(A8&lt;7.45),D8&gt;=1.55),-0.002,IF(AND((B8&lt;2.95),G8&gt;=0.711,G8&gt;=0.613,(D8&lt;2.45),(A8&lt;7.45),D8&gt;=1.55),0.023,IF(AND(B8&gt;=2.95,G8&gt;=0.711,G8&gt;=0.613,(D8&lt;2.45),(A8&lt;7.45),D8&gt;=1.55),0.01,"shouldnthappen")))))))))))))))))))))))))))</f>
        <v>0.009</v>
      </c>
      <c r="Z8" s="1" t="n">
        <f aca="false">IF(AND(A8&gt;=7.45,D8&gt;=1.75),0.056,IF(AND(H8&gt;=15.059,A8&gt;=5.55,(D8&lt;1.75)),0.028,IF(AND((D8&lt;0.35),G8&gt;=0.905,(A8&lt;5.55),(D8&lt;1.75)),0.005,IF(AND(D8&gt;=0.35,G8&gt;=0.905,(A8&lt;5.55),(D8&lt;1.75)),0.026,IF(AND((H8&lt;8.711),D8&gt;=2.45,(A8&lt;7.45),D8&gt;=1.75),0.011,IF(AND(H8&gt;=8.711,D8&gt;=2.45,(A8&lt;7.45),D8&gt;=1.75),0.049,IF(AND((G8&lt;0.107),(G8&lt;0.487),(D8&lt;2.45),(A8&lt;7.45),D8&gt;=1.75),0.032,IF(AND((H8&lt;10.915),(A8&lt;4.5),(B8&lt;3.15),(G8&lt;0.905),(A8&lt;5.55),(D8&lt;1.75)),-0.001,IF(AND(H8&gt;=10.915,(A8&lt;4.5),(B8&lt;3.15),(G8&lt;0.905),(A8&lt;5.55),(D8&lt;1.75)),0.003,IF(AND((A8&lt;5.05),A8&gt;=4.5,(B8&lt;3.15),(G8&lt;0.905),(A8&lt;5.55),(D8&lt;1.75)),0.015,IF(AND(A8&gt;=5.05,A8&gt;=4.5,(B8&lt;3.15),(G8&lt;0.905),(A8&lt;5.55),(D8&lt;1.75)),0.006,IF(AND((G8&lt;0.05),(G8&lt;0.091),B8&gt;=3.15,(G8&lt;0.905),(A8&lt;5.55),(D8&lt;1.75)),0.001,IF(AND(G8&gt;=0.05,(G8&lt;0.091),B8&gt;=3.15,(G8&lt;0.905),(A8&lt;5.55),(D8&lt;1.75)),0.008,IF(AND((G8&lt;0.587),G8&gt;=0.091,B8&gt;=3.15,(G8&lt;0.905),(A8&lt;5.55),(D8&lt;1.75)),-0.003,IF(AND(G8&gt;=0.587,G8&gt;=0.091,B8&gt;=3.15,(G8&lt;0.905),(A8&lt;5.55),(D8&lt;1.75)),0.004,IF(AND((F8&lt;2.5),(B8&lt;2.85),(G8&lt;0.419),(H8&lt;15.059),A8&gt;=5.55,(D8&lt;1.75)),0.041,IF(AND(F8&gt;=2.5,(B8&lt;2.85),(G8&lt;0.419),(H8&lt;15.059),A8&gt;=5.55,(D8&lt;1.75)),0.015,IF(AND((G8&lt;0.164),B8&gt;=2.85,(G8&lt;0.419),(H8&lt;15.059),A8&gt;=5.55,(D8&lt;1.75)),0.01,IF(AND(G8&gt;=0.164,B8&gt;=2.85,(G8&lt;0.419),(H8&lt;15.059),A8&gt;=5.55,(D8&lt;1.75)),-0.001,IF(AND((B8&lt;2.55),(B8&lt;2.95),G8&gt;=0.419,(H8&lt;15.059),A8&gt;=5.55,(D8&lt;1.75)),0.014,IF(AND(B8&gt;=2.55,(B8&lt;2.95),G8&gt;=0.419,(H8&lt;15.059),A8&gt;=5.55,(D8&lt;1.75)),-0.013,IF(AND((D8&lt;1.55),B8&gt;=2.95,G8&gt;=0.419,(H8&lt;15.059),A8&gt;=5.55,(D8&lt;1.75)),0.023,IF(AND(D8&gt;=1.55,B8&gt;=2.95,G8&gt;=0.419,(H8&lt;15.059),A8&gt;=5.55,(D8&lt;1.75)),0.005,IF(AND((H8&lt;13.278),G8&gt;=0.107,(G8&lt;0.487),(D8&lt;2.45),(A8&lt;7.45),D8&gt;=1.75),-0.009,IF(AND(H8&gt;=13.278,G8&gt;=0.107,(G8&lt;0.487),(D8&lt;2.45),(A8&lt;7.45),D8&gt;=1.75),0.017,IF(AND((D8&lt;2.35),(G8&lt;0.571),G8&gt;=0.487,(D8&lt;2.45),(A8&lt;7.45),D8&gt;=1.75),0.053,IF(AND(D8&gt;=2.35,(G8&lt;0.571),G8&gt;=0.487,(D8&lt;2.45),(A8&lt;7.45),D8&gt;=1.75),0.009,IF(AND((G8&lt;0.779),G8&gt;=0.571,G8&gt;=0.487,(D8&lt;2.45),(A8&lt;7.45),D8&gt;=1.75),0.006,IF(AND(G8&gt;=0.779,G8&gt;=0.571,G8&gt;=0.487,(D8&lt;2.45),(A8&lt;7.45),D8&gt;=1.75),0.016,"shouldnthappen")))))))))))))))))))))))))))))</f>
        <v>0.004</v>
      </c>
      <c r="AA8" s="1" t="n">
        <f aca="false">IF(AND((A8&lt;7.8),A8&gt;=7.45,D8&gt;=1.75),0.051,IF(AND(A8&gt;=7.8,A8&gt;=7.45,D8&gt;=1.75),0.01,IF(AND(B8&gt;=3.35,B8&gt;=3.25,(A8&lt;7.45),D8&gt;=1.75),0.016,IF(AND((H8&lt;8.308),(D8&lt;0.15),(H8&lt;13.655),(D8&lt;0.35),(D8&lt;1.75)),0.009,IF(AND((H8&lt;14.529),(G8&lt;0.293),H8&gt;=13.655,(D8&lt;0.35),(D8&lt;1.75)),0.011,IF(AND(H8&gt;=14.529,(G8&lt;0.293),H8&gt;=13.655,(D8&lt;0.35),(D8&lt;1.75)),0.001,IF(AND(D8&gt;=0.25,G8&gt;=0.293,H8&gt;=13.655,(D8&lt;0.35),(D8&lt;1.75)),-0.004,IF(AND(H8&gt;=10.635,(H8&lt;10.696),(H8&lt;13.906),D8&gt;=0.35,(D8&lt;1.75)),0.036,IF(AND(G8&gt;=0.833,H8&gt;=10.696,(H8&lt;13.906),D8&gt;=0.35,(D8&lt;1.75)),0.016,IF(AND((A8&lt;6.65),(G8&lt;0.247),H8&gt;=13.906,D8&gt;=0.35,(D8&lt;1.75)),-0.008,IF(AND(A8&gt;=6.65,(G8&lt;0.247),H8&gt;=13.906,D8&gt;=0.35,(D8&lt;1.75)),0.011,IF(AND((B8&lt;2.45),G8&gt;=0.247,H8&gt;=13.906,D8&gt;=0.35,(D8&lt;1.75)),0,IF(AND((D8&lt;1.85),(B8&lt;2.95),(B8&lt;3.25),(A8&lt;7.45),D8&gt;=1.75),0.033,IF(AND((G8&lt;0.428),(B8&lt;3.35),B8&gt;=3.25,(A8&lt;7.45),D8&gt;=1.75),0.009,IF(AND(G8&gt;=0.428,(B8&lt;3.35),B8&gt;=3.25,(A8&lt;7.45),D8&gt;=1.75),0.042,IF(AND((A8&lt;4.6),H8&gt;=8.308,(D8&lt;0.15),(H8&lt;13.655),(D8&lt;0.35),(D8&lt;1.75)),0.003,IF(AND(A8&gt;=4.6,H8&gt;=8.308,(D8&lt;0.15),(H8&lt;13.655),(D8&lt;0.35),(D8&lt;1.75)),0,IF(AND((H8&lt;8.834),(A8&lt;5.05),D8&gt;=0.15,(H8&lt;13.655),(D8&lt;0.35),(D8&lt;1.75)),0.002,IF(AND(H8&gt;=8.834,(A8&lt;5.05),D8&gt;=0.15,(H8&lt;13.655),(D8&lt;0.35),(D8&lt;1.75)),-0.008,IF(AND((A8&lt;5.45),A8&gt;=5.05,D8&gt;=0.15,(H8&lt;13.655),(D8&lt;0.35),(D8&lt;1.75)),0.003,IF(AND(A8&gt;=5.45,A8&gt;=5.05,D8&gt;=0.15,(H8&lt;13.655),(D8&lt;0.35),(D8&lt;1.75)),-0.002,IF(AND((A8&lt;5.3),(D8&lt;0.25),G8&gt;=0.293,H8&gt;=13.655,(D8&lt;0.35),(D8&lt;1.75)),0.007,IF(AND(A8&gt;=5.3,(D8&lt;0.25),G8&gt;=0.293,H8&gt;=13.655,(D8&lt;0.35),(D8&lt;1.75)),0.001,IF(AND((H8&lt;7.309),(H8&lt;10.635),(H8&lt;10.696),(H8&lt;13.906),D8&gt;=0.35,(D8&lt;1.75)),0.014,IF(AND(H8&gt;=7.309,(H8&lt;10.635),(H8&lt;10.696),(H8&lt;13.906),D8&gt;=0.35,(D8&lt;1.75)),0.006,IF(AND((H8&lt;12.093),(G8&lt;0.833),H8&gt;=10.696,(H8&lt;13.906),D8&gt;=0.35,(D8&lt;1.75)),-0.01,IF(AND(H8&gt;=12.093,(G8&lt;0.833),H8&gt;=10.696,(H8&lt;13.906),D8&gt;=0.35,(D8&lt;1.75)),0.004,IF(AND((G8&lt;0.823),B8&gt;=2.45,G8&gt;=0.247,H8&gt;=13.906,D8&gt;=0.35,(D8&lt;1.75)),0.026,IF(AND(G8&gt;=0.823,B8&gt;=2.45,G8&gt;=0.247,H8&gt;=13.906,D8&gt;=0.35,(D8&lt;1.75)),0.006,IF(AND((H8&lt;11.121),D8&gt;=1.85,(B8&lt;2.95),(B8&lt;3.25),(A8&lt;7.45),D8&gt;=1.75),0.013,IF(AND(H8&gt;=11.121,D8&gt;=1.85,(B8&lt;2.95),(B8&lt;3.25),(A8&lt;7.45),D8&gt;=1.75),0.005,IF(AND((A8&lt;6.05),(A8&lt;6.45),B8&gt;=2.95,(B8&lt;3.25),(A8&lt;7.45),D8&gt;=1.75),0.001,IF(AND(A8&gt;=6.05,(A8&lt;6.45),B8&gt;=2.95,(B8&lt;3.25),(A8&lt;7.45),D8&gt;=1.75),-0.005,IF(AND((G8&lt;0.42),A8&gt;=6.45,B8&gt;=2.95,(B8&lt;3.25),(A8&lt;7.45),D8&gt;=1.75),0.004,IF(AND(G8&gt;=0.42,A8&gt;=6.45,B8&gt;=2.95,(B8&lt;3.25),(A8&lt;7.45),D8&gt;=1.75),0.019,"shouldnthappen")))))))))))))))))))))))))))))))))))</f>
        <v>0.006</v>
      </c>
      <c r="AB8" s="1" t="n">
        <f aca="false">+ 0.5</f>
        <v>0.5</v>
      </c>
    </row>
    <row r="9" customFormat="false" ht="13.8" hidden="false" customHeight="false" outlineLevel="0" collapsed="false">
      <c r="A9" s="11" t="n">
        <v>4.6</v>
      </c>
      <c r="B9" s="1" t="n">
        <v>3.4</v>
      </c>
      <c r="C9" s="1" t="n">
        <v>1.4</v>
      </c>
      <c r="D9" s="1" t="n">
        <v>0.3</v>
      </c>
      <c r="E9" s="1" t="s">
        <v>94</v>
      </c>
      <c r="F9" s="1" t="n">
        <v>1</v>
      </c>
      <c r="G9" s="1" t="n">
        <v>0.222785349935293</v>
      </c>
      <c r="H9" s="18" t="n">
        <v>13.6719413128681</v>
      </c>
      <c r="I9" s="1" t="n">
        <f aca="false">C9</f>
        <v>1.4</v>
      </c>
      <c r="J9" s="1" t="n">
        <f aca="false">SUM(M9:AB9)</f>
        <v>1.383</v>
      </c>
      <c r="K9" s="15" t="n">
        <f aca="false">1-SQRT(VAR(M9:AB9, I9)) / AVERAGE(M9:AB9)</f>
        <v>-2.99190951022157</v>
      </c>
      <c r="L9" s="1" t="n">
        <f aca="false">(J9-I9)/I9</f>
        <v>-0.0121428571428571</v>
      </c>
      <c r="M9" s="1" t="n">
        <f aca="false">IF(AND((H9&lt;5.245),(D9&lt;0.8)),0.075,IF(AND(H9&gt;=5.245,(D9&lt;0.8)),0.279,IF(AND((D9&lt;1.45),D9&gt;=0.8),1.043,IF(AND(D9&gt;=1.45,D9&gt;=0.8),1.423,"shouldnthappen"))))</f>
        <v>0.279</v>
      </c>
      <c r="N9" s="1" t="n">
        <f aca="false">IF(AND((A9&lt;4.35),(D9&lt;0.8)),0.048,IF(AND(A9&gt;=4.35,(D9&lt;0.8)),0.198,IF(AND(F9&gt;=2.5,D9&gt;=0.8),1.048,IF(AND((A9&lt;5.15),(F9&lt;2.5),D9&gt;=0.8),0.321,IF(AND(A9&gt;=5.15,(F9&lt;2.5),D9&gt;=0.8),0.783,"shouldnthappen")))))</f>
        <v>0.198</v>
      </c>
      <c r="O9" s="1" t="n">
        <f aca="false">IF(AND((H9&lt;5.245),(D9&lt;0.8)),0.034,IF(AND((A9&lt;5.9),D9&gt;=0.8),0.489,IF(AND(A9&gt;=5.9,D9&gt;=0.8),0.721,IF(AND((A9&lt;4.35),H9&gt;=5.245,(D9&lt;0.8)),0.041,IF(AND(A9&gt;=4.35,H9&gt;=5.245,(D9&lt;0.8)),0.142,"shouldnthappen")))))</f>
        <v>0.142</v>
      </c>
      <c r="P9" s="1" t="n">
        <f aca="false">IF(AND((B9&lt;2.8),(D9&lt;1.15)),0.244,IF(AND((D9&lt;1.75),D9&gt;=1.15),0.396,IF(AND(D9&gt;=1.75,D9&gt;=1.15),0.554,IF(AND((A9&lt;5.05),B9&gt;=2.8,(D9&lt;1.15)),0.078,IF(AND((H9&lt;14.877),A9&gt;=5.05,B9&gt;=2.8,(D9&lt;1.15)),0.118,IF(AND(H9&gt;=14.877,A9&gt;=5.05,B9&gt;=2.8,(D9&lt;1.15)),0.027,"shouldnthappen"))))))</f>
        <v>0.078</v>
      </c>
      <c r="Q9" s="1" t="n">
        <f aca="false">IF(AND(D9&gt;=0.45,(D9&lt;1.15)),0.17,IF(AND(A9&gt;=7.1,D9&gt;=1.15),0.539,IF(AND((A9&lt;6.25),(A9&lt;7.1),D9&gt;=1.15),0.258,IF(AND(A9&gt;=6.25,(A9&lt;7.1),D9&gt;=1.15),0.344,IF(AND(G9&gt;=0.418,(A9&lt;5.05),(D9&lt;0.45),(D9&lt;1.15)),0.033,IF(AND((H9&lt;14.494),(G9&lt;0.418),(A9&lt;5.05),(D9&lt;0.45),(D9&lt;1.15)),0.061,IF(AND(H9&gt;=14.494,(G9&lt;0.418),(A9&lt;5.05),(D9&lt;0.45),(D9&lt;1.15)),0.015,IF(AND(H9&gt;=14.877,(B9&lt;3.85),A9&gt;=5.05,(D9&lt;0.45),(D9&lt;1.15)),0.023,IF(AND((B9&lt;4),B9&gt;=3.85,A9&gt;=5.05,(D9&lt;0.45),(D9&lt;1.15)),0.009,IF(AND(B9&gt;=4,B9&gt;=3.85,A9&gt;=5.05,(D9&lt;0.45),(D9&lt;1.15)),0.052,IF(AND((G9&lt;0.05),(H9&lt;14.877),(B9&lt;3.85),A9&gt;=5.05,(D9&lt;0.45),(D9&lt;1.15)),0.024,IF(AND(G9&gt;=0.05,(H9&lt;14.877),(B9&lt;3.85),A9&gt;=5.05,(D9&lt;0.45),(D9&lt;1.15)),0.091,"shouldnthappen"))))))))))))</f>
        <v>0.061</v>
      </c>
      <c r="R9" s="1" t="n">
        <f aca="false">IF(AND(A9&gt;=7.1,D9&gt;=0.8),0.401,IF(AND((A9&lt;4.5),(G9&lt;0.905),(D9&lt;0.8)),0.024,IF(AND((H9&lt;9.966),G9&gt;=0.905,(D9&lt;0.8)),0.094,IF(AND(H9&gt;=9.966,G9&gt;=0.905,(D9&lt;0.8)),0.026,IF(AND(D9&gt;=2.05,(A9&lt;7.1),D9&gt;=0.8),0.277,IF(AND((H9&lt;5.523),A9&gt;=4.5,(G9&lt;0.905),(D9&lt;0.8)),0.012,IF(AND(H9&gt;=5.523,A9&gt;=4.5,(G9&lt;0.905),(D9&lt;0.8)),0.049,IF(AND((A9&lt;5.3),(D9&lt;2.05),(A9&lt;7.1),D9&gt;=0.8),0.095,IF(AND(A9&gt;=5.3,(D9&lt;2.05),(A9&lt;7.1),D9&gt;=0.8),0.196,"shouldnthappen")))))))))</f>
        <v>0.049</v>
      </c>
      <c r="S9" s="1" t="n">
        <f aca="false">IF(AND(A9&gt;=7.1,D9&gt;=1.35),0.298,IF(AND(G9&gt;=0.905,(D9&lt;0.8),(D9&lt;1.35)),0.068,IF(AND(H9&gt;=9.386,D9&gt;=0.8,(D9&lt;1.35)),0.126,IF(AND((H9&lt;7.426),(H9&lt;9.386),D9&gt;=0.8,(D9&lt;1.35)),0.091,IF(AND((A9&lt;5.3),(G9&lt;0.905),(A9&lt;7.1),D9&gt;=1.35),0.063,IF(AND((D9&lt;2.05),G9&gt;=0.905,(A9&lt;7.1),D9&gt;=1.35),0.015,IF(AND(D9&gt;=2.05,G9&gt;=0.905,(A9&lt;7.1),D9&gt;=1.35),0.089,IF(AND((H9&lt;10.505),(H9&lt;14.344),(G9&lt;0.905),(D9&lt;0.8),(D9&lt;1.35)),0.035,IF(AND((A9&lt;4.85),H9&gt;=14.344,(G9&lt;0.905),(D9&lt;0.8),(D9&lt;1.35)),0.006,IF(AND((B9&lt;2.75),H9&gt;=7.426,(H9&lt;9.386),D9&gt;=0.8,(D9&lt;1.35)),0.021,IF(AND(B9&gt;=2.75,H9&gt;=7.426,(H9&lt;9.386),D9&gt;=0.8,(D9&lt;1.35)),-0.01,IF(AND((B9&lt;2.35),A9&gt;=5.3,(G9&lt;0.905),(A9&lt;7.1),D9&gt;=1.35),0.068,IF(AND(B9&gt;=2.35,A9&gt;=5.3,(G9&lt;0.905),(A9&lt;7.1),D9&gt;=1.35),0.181,IF(AND((H9&lt;11.731),H9&gt;=10.505,(H9&lt;14.344),(G9&lt;0.905),(D9&lt;0.8),(D9&lt;1.35)),0.004,IF(AND(H9&gt;=11.731,H9&gt;=10.505,(H9&lt;14.344),(G9&lt;0.905),(D9&lt;0.8),(D9&lt;1.35)),0.024,IF(AND((H9&lt;14.877),A9&gt;=4.85,H9&gt;=14.344,(G9&lt;0.905),(D9&lt;0.8),(D9&lt;1.35)),0.063,IF(AND(H9&gt;=14.877,A9&gt;=4.85,H9&gt;=14.344,(G9&lt;0.905),(D9&lt;0.8),(D9&lt;1.35)),0.012,"shouldnthappen")))))))))))))))))</f>
        <v>0.024</v>
      </c>
      <c r="T9" s="1" t="n">
        <f aca="false">IF(AND(D9&gt;=0.45,(A9&lt;5.65)),0.067,IF(AND(A9&gt;=7.25,A9&gt;=5.65),0.244,IF(AND((H9&lt;9.966),G9&gt;=0.905,(D9&lt;0.45),(A9&lt;5.65)),0.062,IF(AND(H9&gt;=9.966,G9&gt;=0.905,(D9&lt;0.45),(A9&lt;5.65)),0.012,IF(AND((G9&lt;0.948),D9&gt;=2.05,(A9&lt;7.25),A9&gt;=5.65),0.157,IF(AND(G9&gt;=0.948,D9&gt;=2.05,(A9&lt;7.25),A9&gt;=5.65),0.037,IF(AND(G9&gt;=0.422,(B9&lt;3.15),(G9&lt;0.905),(D9&lt;0.45),(A9&lt;5.65)),0.011,IF(AND((D9&lt;0.25),(G9&lt;0.422),(B9&lt;3.15),(G9&lt;0.905),(D9&lt;0.45),(A9&lt;5.65)),0.04,IF(AND(D9&gt;=0.25,(G9&lt;0.422),(B9&lt;3.15),(G9&lt;0.905),(D9&lt;0.45),(A9&lt;5.65)),0.009,IF(AND((A9&lt;4.85),(B9&lt;3.25),B9&gt;=3.15,(G9&lt;0.905),(D9&lt;0.45),(A9&lt;5.65)),0.008,IF(AND(A9&gt;=4.85,(B9&lt;3.25),B9&gt;=3.15,(G9&lt;0.905),(D9&lt;0.45),(A9&lt;5.65)),-0.017,IF(AND((D9&lt;0.25),B9&gt;=3.25,B9&gt;=3.15,(G9&lt;0.905),(D9&lt;0.45),(A9&lt;5.65)),0.022,IF(AND(D9&gt;=0.25,B9&gt;=3.25,B9&gt;=3.15,(G9&lt;0.905),(D9&lt;0.45),(A9&lt;5.65)),0.009,IF(AND((F9&lt;2.5),(H9&lt;7.692),(G9&lt;0.644),(D9&lt;2.05),(A9&lt;7.25),A9&gt;=5.65),0.018,IF(AND(F9&gt;=2.5,(H9&lt;7.692),(G9&lt;0.644),(D9&lt;2.05),(A9&lt;7.25),A9&gt;=5.65),0.068,IF(AND((B9&lt;2.35),H9&gt;=7.692,(G9&lt;0.644),(D9&lt;2.05),(A9&lt;7.25),A9&gt;=5.65),0.023,IF(AND(B9&gt;=2.35,H9&gt;=7.692,(G9&lt;0.644),(D9&lt;2.05),(A9&lt;7.25),A9&gt;=5.65),0.125,IF(AND((G9&lt;0.766),(G9&lt;0.85),G9&gt;=0.644,(D9&lt;2.05),(A9&lt;7.25),A9&gt;=5.65),0.055,IF(AND(G9&gt;=0.766,(G9&lt;0.85),G9&gt;=0.644,(D9&lt;2.05),(A9&lt;7.25),A9&gt;=5.65),-0,IF(AND((B9&lt;2.95),G9&gt;=0.85,G9&gt;=0.644,(D9&lt;2.05),(A9&lt;7.25),A9&gt;=5.65),0.098,IF(AND(B9&gt;=2.95,G9&gt;=0.85,G9&gt;=0.644,(D9&lt;2.05),(A9&lt;7.25),A9&gt;=5.65),0.013,"shouldnthappen")))))))))))))))))))))</f>
        <v>0.009</v>
      </c>
      <c r="U9" s="1" t="n">
        <f aca="false">IF(AND(A9&gt;=7.25,D9&gt;=1.25),0.186,IF(AND((G9&lt;0.13),D9&gt;=0.35,(D9&lt;1.25)),-0.004,IF(AND(H9&gt;=14.246,(H9&lt;14.344),(D9&lt;0.35),(D9&lt;1.25)),-0.002,IF(AND((A9&lt;4.85),H9&gt;=14.344,(D9&lt;0.35),(D9&lt;1.25)),0.004,IF(AND(G9&gt;=0.446,(G9&lt;0.644),(A9&lt;7.25),D9&gt;=1.25),0.138,IF(AND(A9&gt;=5.45,(H9&lt;14.246),(H9&lt;14.344),(D9&lt;0.35),(D9&lt;1.25)),0.001,IF(AND((H9&lt;14.877),A9&gt;=4.85,H9&gt;=14.344,(D9&lt;0.35),(D9&lt;1.25)),0.035,IF(AND(H9&gt;=14.877,A9&gt;=4.85,H9&gt;=14.344,(D9&lt;0.35),(D9&lt;1.25)),0.007,IF(AND((B9&lt;3.35),H9&gt;=9.448,G9&gt;=0.13,D9&gt;=0.35,(D9&lt;1.25)),0.053,IF(AND(B9&gt;=3.35,H9&gt;=9.448,G9&gt;=0.13,D9&gt;=0.35,(D9&lt;1.25)),0.017,IF(AND((G9&lt;0.44),(G9&lt;0.446),(G9&lt;0.644),(A9&lt;7.25),D9&gt;=1.25),0.079,IF(AND(G9&gt;=0.44,(G9&lt;0.446),(G9&lt;0.644),(A9&lt;7.25),D9&gt;=1.25),0.02,IF(AND((A9&lt;5.95),(G9&lt;0.724),G9&gt;=0.644,(A9&lt;7.25),D9&gt;=1.25),-0.018,IF(AND(A9&gt;=5.95,(G9&lt;0.724),G9&gt;=0.644,(A9&lt;7.25),D9&gt;=1.25),0.027,IF(AND(A9&gt;=6.15,G9&gt;=0.724,G9&gt;=0.644,(A9&lt;7.25),D9&gt;=1.25),0.093,IF(AND((A9&lt;5.05),(A9&lt;5.45),(H9&lt;14.246),(H9&lt;14.344),(D9&lt;0.35),(D9&lt;1.25)),0.011,IF(AND(A9&gt;=5.05,(A9&lt;5.45),(H9&lt;14.246),(H9&lt;14.344),(D9&lt;0.35),(D9&lt;1.25)),0.021,IF(AND((A9&lt;5.4),(B9&lt;3.15),(H9&lt;9.448),G9&gt;=0.13,D9&gt;=0.35,(D9&lt;1.25)),0.007,IF(AND(A9&gt;=5.4,(B9&lt;3.15),(H9&lt;9.448),G9&gt;=0.13,D9&gt;=0.35,(D9&lt;1.25)),-0.011,IF(AND((B9&lt;3.75),B9&gt;=3.15,(H9&lt;9.448),G9&gt;=0.13,D9&gt;=0.35,(D9&lt;1.25)),0.012,IF(AND(B9&gt;=3.75,B9&gt;=3.15,(H9&lt;9.448),G9&gt;=0.13,D9&gt;=0.35,(D9&lt;1.25)),0.046,IF(AND((A9&lt;5.9),(A9&lt;6.15),G9&gt;=0.724,G9&gt;=0.644,(A9&lt;7.25),D9&gt;=1.25),0.06,IF(AND(A9&gt;=5.9,(A9&lt;6.15),G9&gt;=0.724,G9&gt;=0.644,(A9&lt;7.25),D9&gt;=1.25),0.005,"shouldnthappen")))))))))))))))))))))))</f>
        <v>0.011</v>
      </c>
      <c r="V9" s="1" t="n">
        <f aca="false">IF(AND(H9&gt;=15.155,(D9&lt;1.55)),0.084,IF(AND(A9&gt;=7.25,D9&gt;=1.55),0.141,IF(AND((G9&lt;0.043),D9&gt;=1.05,(H9&lt;15.155),(D9&lt;1.55)),-0.007,IF(AND(D9&gt;=1.85,G9&gt;=0.755,(A9&lt;7.25),D9&gt;=1.55),0.051,IF(AND((H9&lt;9.966),G9&gt;=0.905,(D9&lt;1.05),(H9&lt;15.155),(D9&lt;1.55)),0.043,IF(AND(H9&gt;=9.966,G9&gt;=0.905,(D9&lt;1.05),(H9&lt;15.155),(D9&lt;1.55)),0.007,IF(AND((G9&lt;0.278),(G9&lt;0.361),(G9&lt;0.755),(A9&lt;7.25),D9&gt;=1.55),0.08,IF(AND((A9&lt;5.8),G9&gt;=0.361,(G9&lt;0.755),(A9&lt;7.25),D9&gt;=1.55),0.019,IF(AND((A9&lt;6.05),(D9&lt;1.85),G9&gt;=0.755,(A9&lt;7.25),D9&gt;=1.55),0.01,IF(AND(A9&gt;=6.05,(D9&lt;1.85),G9&gt;=0.755,(A9&lt;7.25),D9&gt;=1.55),0.002,IF(AND((G9&lt;0.486),(B9&lt;3.15),(G9&lt;0.905),(D9&lt;1.05),(H9&lt;15.155),(D9&lt;1.55)),0.026,IF(AND(G9&gt;=0.486,(B9&lt;3.15),(G9&lt;0.905),(D9&lt;1.05),(H9&lt;15.155),(D9&lt;1.55)),0.001,IF(AND((B9&lt;3.25),B9&gt;=3.15,(G9&lt;0.905),(D9&lt;1.05),(H9&lt;15.155),(D9&lt;1.55)),-0.003,IF(AND(B9&gt;=3.25,B9&gt;=3.15,(G9&lt;0.905),(D9&lt;1.05),(H9&lt;15.155),(D9&lt;1.55)),0.012,IF(AND((H9&lt;7.426),(H9&lt;8.769),G9&gt;=0.043,D9&gt;=1.05,(H9&lt;15.155),(D9&lt;1.55)),0.041,IF(AND(H9&gt;=7.426,(H9&lt;8.769),G9&gt;=0.043,D9&gt;=1.05,(H9&lt;15.155),(D9&lt;1.55)),-0.008,IF(AND((H9&lt;10.696),H9&gt;=8.769,G9&gt;=0.043,D9&gt;=1.05,(H9&lt;15.155),(D9&lt;1.55)),0.069,IF(AND(H9&gt;=10.696,H9&gt;=8.769,G9&gt;=0.043,D9&gt;=1.05,(H9&lt;15.155),(D9&lt;1.55)),0.033,IF(AND((D9&lt;2.2),G9&gt;=0.278,(G9&lt;0.361),(G9&lt;0.755),(A9&lt;7.25),D9&gt;=1.55),0.022,IF(AND(D9&gt;=2.2,G9&gt;=0.278,(G9&lt;0.361),(G9&lt;0.755),(A9&lt;7.25),D9&gt;=1.55),-0.027,IF(AND((H9&lt;12.626),A9&gt;=5.8,G9&gt;=0.361,(G9&lt;0.755),(A9&lt;7.25),D9&gt;=1.55),0.126,IF(AND(H9&gt;=12.626,A9&gt;=5.8,G9&gt;=0.361,(G9&lt;0.755),(A9&lt;7.25),D9&gt;=1.55),0.065,"shouldnthappen"))))))))))))))))))))))</f>
        <v>0.012</v>
      </c>
      <c r="W9" s="1" t="n">
        <f aca="false">IF(AND(H9&gt;=15.155,(D9&lt;1.55)),0.064,IF(AND(A9&gt;=7.45,D9&gt;=1.55),0.115,IF(AND(B9&gt;=3.15,(H9&lt;10.257),(A9&lt;7.45),D9&gt;=1.55),0.097,IF(AND((A9&lt;4.85),H9&gt;=14.344,(D9&lt;0.35),(H9&lt;15.155),(D9&lt;1.55)),0.003,IF(AND(A9&gt;=6.05,(G9&lt;0.169),D9&gt;=0.35,(H9&lt;15.155),(D9&lt;1.55)),-0.008,IF(AND((G9&lt;0.181),G9&gt;=0.169,D9&gt;=0.35,(H9&lt;15.155),(D9&lt;1.55)),0.065,IF(AND(B9&gt;=3.05,(B9&lt;3.15),(H9&lt;10.257),(A9&lt;7.45),D9&gt;=1.55),-0.023,IF(AND(H9&gt;=11.854,(G9&lt;0.613),H9&gt;=10.257,(A9&lt;7.45),D9&gt;=1.55),0.068,IF(AND((D9&lt;0.25),(B9&lt;3.15),(H9&lt;14.344),(D9&lt;0.35),(H9&lt;15.155),(D9&lt;1.55)),0.014,IF(AND(D9&gt;=0.25,(B9&lt;3.15),(H9&lt;14.344),(D9&lt;0.35),(H9&lt;15.155),(D9&lt;1.55)),0.002,IF(AND((A9&lt;5.05),B9&gt;=3.15,(H9&lt;14.344),(D9&lt;0.35),(H9&lt;15.155),(D9&lt;1.55)),-0.001,IF(AND(A9&gt;=5.05,B9&gt;=3.15,(H9&lt;14.344),(D9&lt;0.35),(H9&lt;15.155),(D9&lt;1.55)),0.009,IF(AND((H9&lt;14.877),A9&gt;=4.85,H9&gt;=14.344,(D9&lt;0.35),(H9&lt;15.155),(D9&lt;1.55)),0.023,IF(AND(H9&gt;=14.877,A9&gt;=4.85,H9&gt;=14.344,(D9&lt;0.35),(H9&lt;15.155),(D9&lt;1.55)),0.004,IF(AND((H9&lt;13.602),(A9&lt;6.05),(G9&lt;0.169),D9&gt;=0.35,(H9&lt;15.155),(D9&lt;1.55)),0.023,IF(AND(H9&gt;=13.602,(A9&lt;6.05),(G9&lt;0.169),D9&gt;=0.35,(H9&lt;15.155),(D9&lt;1.55)),-0.006,IF(AND((B9&lt;2.95),G9&gt;=0.181,G9&gt;=0.169,D9&gt;=0.35,(H9&lt;15.155),(D9&lt;1.55)),0.019,IF(AND(B9&gt;=2.95,G9&gt;=0.181,G9&gt;=0.169,D9&gt;=0.35,(H9&lt;15.155),(D9&lt;1.55)),0.034,IF(AND((A9&lt;5.35),(B9&lt;3.05),(B9&lt;3.15),(H9&lt;10.257),(A9&lt;7.45),D9&gt;=1.55),0.009,IF(AND(A9&gt;=5.35,(B9&lt;3.05),(B9&lt;3.15),(H9&lt;10.257),(A9&lt;7.45),D9&gt;=1.55),0.058,IF(AND((B9&lt;2.9),(H9&lt;11.854),(G9&lt;0.613),H9&gt;=10.257,(A9&lt;7.45),D9&gt;=1.55),0.037,IF(AND(B9&gt;=2.9,(H9&lt;11.854),(G9&lt;0.613),H9&gt;=10.257,(A9&lt;7.45),D9&gt;=1.55),-0.005,IF(AND((A9&lt;6.4),(G9&lt;0.711),G9&gt;=0.613,H9&gt;=10.257,(A9&lt;7.45),D9&gt;=1.55),0.001,IF(AND(A9&gt;=6.4,(G9&lt;0.711),G9&gt;=0.613,H9&gt;=10.257,(A9&lt;7.45),D9&gt;=1.55),-0.002,IF(AND((D9&lt;1.9),G9&gt;=0.711,G9&gt;=0.613,H9&gt;=10.257,(A9&lt;7.45),D9&gt;=1.55),0.007,IF(AND(D9&gt;=1.9,G9&gt;=0.711,G9&gt;=0.613,H9&gt;=10.257,(A9&lt;7.45),D9&gt;=1.55),0.023,"shouldnthappen"))))))))))))))))))))))))))</f>
        <v>-0.001</v>
      </c>
      <c r="X9" s="1" t="n">
        <f aca="false">IF(AND(H9&gt;=15.155,(F9&lt;2.5)),0.049,IF(AND(A9&gt;=7.45,F9&gt;=2.5),0.089,IF(AND((G9&lt;0.107),(G9&lt;0.364),(A9&lt;7.45),F9&gt;=2.5),0.055,IF(AND(A9&gt;=5.75,(G9&lt;0.572),(D9&lt;1.25),(H9&lt;15.155),(F9&lt;2.5)),-0.018,IF(AND((A9&lt;5.7),(H9&lt;12.626),G9&gt;=0.364,(A9&lt;7.45),F9&gt;=2.5),0.012,IF(AND(A9&gt;=5.7,(H9&lt;12.626),G9&gt;=0.364,(A9&lt;7.45),F9&gt;=2.5),0.065,IF(AND((G9&lt;0.628),H9&gt;=12.626,G9&gt;=0.364,(A9&lt;7.45),F9&gt;=2.5),0.047,IF(AND((G9&lt;0.545),(A9&lt;5.75),(G9&lt;0.572),(D9&lt;1.25),(H9&lt;15.155),(F9&lt;2.5)),0.007,IF(AND(G9&gt;=0.545,(A9&lt;5.75),(G9&lt;0.572),(D9&lt;1.25),(H9&lt;15.155),(F9&lt;2.5)),-0.009,IF(AND((D9&lt;0.3),(H9&lt;11.788),G9&gt;=0.572,(D9&lt;1.25),(H9&lt;15.155),(F9&lt;2.5)),0.01,IF(AND(D9&gt;=0.3,(H9&lt;11.788),G9&gt;=0.572,(D9&lt;1.25),(H9&lt;15.155),(F9&lt;2.5)),0.03,IF(AND((A9&lt;4.75),H9&gt;=11.788,G9&gt;=0.572,(D9&lt;1.25),(H9&lt;15.155),(F9&lt;2.5)),0.001,IF(AND(A9&gt;=4.75,H9&gt;=11.788,G9&gt;=0.572,(D9&lt;1.25),(H9&lt;15.155),(F9&lt;2.5)),0.01,IF(AND((A9&lt;5.5),(A9&lt;6.15),(G9&lt;0.652),D9&gt;=1.25,(H9&lt;15.155),(F9&lt;2.5)),0.014,IF(AND(A9&gt;=5.5,(A9&lt;6.15),(G9&lt;0.652),D9&gt;=1.25,(H9&lt;15.155),(F9&lt;2.5)),0.049,IF(AND((H9&lt;12.206),A9&gt;=6.15,(G9&lt;0.652),D9&gt;=1.25,(H9&lt;15.155),(F9&lt;2.5)),-0.009,IF(AND(H9&gt;=12.206,A9&gt;=6.15,(G9&lt;0.652),D9&gt;=1.25,(H9&lt;15.155),(F9&lt;2.5)),0.021,IF(AND((A9&lt;5.55),(A9&lt;6.2),G9&gt;=0.652,D9&gt;=1.25,(H9&lt;15.155),(F9&lt;2.5)),0.011,IF(AND(A9&gt;=5.55,(A9&lt;6.2),G9&gt;=0.652,D9&gt;=1.25,(H9&lt;15.155),(F9&lt;2.5)),-0.019,IF(AND((B9&lt;3.2),A9&gt;=6.2,G9&gt;=0.652,D9&gt;=1.25,(H9&lt;15.155),(F9&lt;2.5)),0.025,IF(AND(B9&gt;=3.2,A9&gt;=6.2,G9&gt;=0.652,D9&gt;=1.25,(H9&lt;15.155),(F9&lt;2.5)),0.001,IF(AND((G9&lt;0.183),(G9&lt;0.301),G9&gt;=0.107,(G9&lt;0.364),(A9&lt;7.45),F9&gt;=2.5),-0.009,IF(AND(G9&gt;=0.183,(G9&lt;0.301),G9&gt;=0.107,(G9&lt;0.364),(A9&lt;7.45),F9&gt;=2.5),0.022,IF(AND((D9&lt;2.2),G9&gt;=0.301,G9&gt;=0.107,(G9&lt;0.364),(A9&lt;7.45),F9&gt;=2.5),0.004,IF(AND(D9&gt;=2.2,G9&gt;=0.301,G9&gt;=0.107,(G9&lt;0.364),(A9&lt;7.45),F9&gt;=2.5),-0.02,IF(AND((G9&lt;0.787),G9&gt;=0.628,H9&gt;=12.626,G9&gt;=0.364,(A9&lt;7.45),F9&gt;=2.5),-0.001,IF(AND(G9&gt;=0.787,G9&gt;=0.628,H9&gt;=12.626,G9&gt;=0.364,(A9&lt;7.45),F9&gt;=2.5),0.016,"shouldnthappen")))))))))))))))))))))))))))</f>
        <v>0.007</v>
      </c>
      <c r="Y9" s="1" t="n">
        <f aca="false">IF(AND(H9&gt;=15.155,(D9&lt;1.55)),0.037,IF(AND(D9&gt;=2.45,(A9&lt;7.45),D9&gt;=1.55),0.054,IF(AND((A9&lt;7.8),A9&gt;=7.45,D9&gt;=1.55),0.078,IF(AND(A9&gt;=7.8,A9&gt;=7.45,D9&gt;=1.55),0.021,IF(AND(A9&gt;=6.2,G9&gt;=0.68,D9&gt;=1.25,(H9&lt;15.155),(D9&lt;1.55)),0.019,IF(AND((B9&lt;2.65),(A9&lt;4.95),(G9&lt;0.572),(D9&lt;1.25),(H9&lt;15.155),(D9&lt;1.55)),0.021,IF(AND(B9&gt;=2.65,(A9&lt;4.95),(G9&lt;0.572),(D9&lt;1.25),(H9&lt;15.155),(D9&lt;1.55)),0.006,IF(AND((H9&lt;14.344),A9&gt;=4.95,(G9&lt;0.572),(D9&lt;1.25),(H9&lt;15.155),(D9&lt;1.55)),-0.005,IF(AND(H9&gt;=14.344,A9&gt;=4.95,(G9&lt;0.572),(D9&lt;1.25),(H9&lt;15.155),(D9&lt;1.55)),0.013,IF(AND((G9&lt;0.833),(H9&lt;11.788),G9&gt;=0.572,(D9&lt;1.25),(H9&lt;15.155),(D9&lt;1.55)),0.009,IF(AND(G9&gt;=0.833,(H9&lt;11.788),G9&gt;=0.572,(D9&lt;1.25),(H9&lt;15.155),(D9&lt;1.55)),0.024,IF(AND((A9&lt;4.75),H9&gt;=11.788,G9&gt;=0.572,(D9&lt;1.25),(H9&lt;15.155),(D9&lt;1.55)),0.001,IF(AND(A9&gt;=4.75,H9&gt;=11.788,G9&gt;=0.572,(D9&lt;1.25),(H9&lt;15.155),(D9&lt;1.55)),0.008,IF(AND((A9&lt;5.65),(A9&lt;6.15),(G9&lt;0.68),D9&gt;=1.25,(H9&lt;15.155),(D9&lt;1.55)),0.017,IF(AND(A9&gt;=5.65,(A9&lt;6.15),(G9&lt;0.68),D9&gt;=1.25,(H9&lt;15.155),(D9&lt;1.55)),0.039,IF(AND((G9&lt;0.436),A9&gt;=6.15,(G9&lt;0.68),D9&gt;=1.25,(H9&lt;15.155),(D9&lt;1.55)),-0.004,IF(AND(G9&gt;=0.436,A9&gt;=6.15,(G9&lt;0.68),D9&gt;=1.25,(H9&lt;15.155),(D9&lt;1.55)),0.022,IF(AND((A9&lt;5.55),(A9&lt;6.2),G9&gt;=0.68,D9&gt;=1.25,(H9&lt;15.155),(D9&lt;1.55)),0.009,IF(AND(A9&gt;=5.55,(A9&lt;6.2),G9&gt;=0.68,D9&gt;=1.25,(H9&lt;15.155),(D9&lt;1.55)),-0.016,IF(AND((G9&lt;0.107),(G9&lt;0.361),(G9&lt;0.613),(D9&lt;2.45),(A9&lt;7.45),D9&gt;=1.55),0.042,IF(AND(G9&gt;=0.107,(G9&lt;0.361),(G9&lt;0.613),(D9&lt;2.45),(A9&lt;7.45),D9&gt;=1.55),0.002,IF(AND((D9&lt;2.35),G9&gt;=0.361,(G9&lt;0.613),(D9&lt;2.45),(A9&lt;7.45),D9&gt;=1.55),0.051,IF(AND(D9&gt;=2.35,G9&gt;=0.361,(G9&lt;0.613),(D9&lt;2.45),(A9&lt;7.45),D9&gt;=1.55),0.016,IF(AND((A9&lt;6.4),(G9&lt;0.711),G9&gt;=0.613,(D9&lt;2.45),(A9&lt;7.45),D9&gt;=1.55),0.001,IF(AND(A9&gt;=6.4,(G9&lt;0.711),G9&gt;=0.613,(D9&lt;2.45),(A9&lt;7.45),D9&gt;=1.55),-0.002,IF(AND((B9&lt;2.95),G9&gt;=0.711,G9&gt;=0.613,(D9&lt;2.45),(A9&lt;7.45),D9&gt;=1.55),0.023,IF(AND(B9&gt;=2.95,G9&gt;=0.711,G9&gt;=0.613,(D9&lt;2.45),(A9&lt;7.45),D9&gt;=1.55),0.01,"shouldnthappen")))))))))))))))))))))))))))</f>
        <v>0.006</v>
      </c>
      <c r="Z9" s="1" t="n">
        <f aca="false">IF(AND(A9&gt;=7.45,D9&gt;=1.75),0.056,IF(AND(H9&gt;=15.059,A9&gt;=5.55,(D9&lt;1.75)),0.028,IF(AND((D9&lt;0.35),G9&gt;=0.905,(A9&lt;5.55),(D9&lt;1.75)),0.005,IF(AND(D9&gt;=0.35,G9&gt;=0.905,(A9&lt;5.55),(D9&lt;1.75)),0.026,IF(AND((H9&lt;8.711),D9&gt;=2.45,(A9&lt;7.45),D9&gt;=1.75),0.011,IF(AND(H9&gt;=8.711,D9&gt;=2.45,(A9&lt;7.45),D9&gt;=1.75),0.049,IF(AND((G9&lt;0.107),(G9&lt;0.487),(D9&lt;2.45),(A9&lt;7.45),D9&gt;=1.75),0.032,IF(AND((H9&lt;10.915),(A9&lt;4.5),(B9&lt;3.15),(G9&lt;0.905),(A9&lt;5.55),(D9&lt;1.75)),-0.001,IF(AND(H9&gt;=10.915,(A9&lt;4.5),(B9&lt;3.15),(G9&lt;0.905),(A9&lt;5.55),(D9&lt;1.75)),0.003,IF(AND((A9&lt;5.05),A9&gt;=4.5,(B9&lt;3.15),(G9&lt;0.905),(A9&lt;5.55),(D9&lt;1.75)),0.015,IF(AND(A9&gt;=5.05,A9&gt;=4.5,(B9&lt;3.15),(G9&lt;0.905),(A9&lt;5.55),(D9&lt;1.75)),0.006,IF(AND((G9&lt;0.05),(G9&lt;0.091),B9&gt;=3.15,(G9&lt;0.905),(A9&lt;5.55),(D9&lt;1.75)),0.001,IF(AND(G9&gt;=0.05,(G9&lt;0.091),B9&gt;=3.15,(G9&lt;0.905),(A9&lt;5.55),(D9&lt;1.75)),0.008,IF(AND((G9&lt;0.587),G9&gt;=0.091,B9&gt;=3.15,(G9&lt;0.905),(A9&lt;5.55),(D9&lt;1.75)),-0.003,IF(AND(G9&gt;=0.587,G9&gt;=0.091,B9&gt;=3.15,(G9&lt;0.905),(A9&lt;5.55),(D9&lt;1.75)),0.004,IF(AND((F9&lt;2.5),(B9&lt;2.85),(G9&lt;0.419),(H9&lt;15.059),A9&gt;=5.55,(D9&lt;1.75)),0.041,IF(AND(F9&gt;=2.5,(B9&lt;2.85),(G9&lt;0.419),(H9&lt;15.059),A9&gt;=5.55,(D9&lt;1.75)),0.015,IF(AND((G9&lt;0.164),B9&gt;=2.85,(G9&lt;0.419),(H9&lt;15.059),A9&gt;=5.55,(D9&lt;1.75)),0.01,IF(AND(G9&gt;=0.164,B9&gt;=2.85,(G9&lt;0.419),(H9&lt;15.059),A9&gt;=5.55,(D9&lt;1.75)),-0.001,IF(AND((B9&lt;2.55),(B9&lt;2.95),G9&gt;=0.419,(H9&lt;15.059),A9&gt;=5.55,(D9&lt;1.75)),0.014,IF(AND(B9&gt;=2.55,(B9&lt;2.95),G9&gt;=0.419,(H9&lt;15.059),A9&gt;=5.55,(D9&lt;1.75)),-0.013,IF(AND((D9&lt;1.55),B9&gt;=2.95,G9&gt;=0.419,(H9&lt;15.059),A9&gt;=5.55,(D9&lt;1.75)),0.023,IF(AND(D9&gt;=1.55,B9&gt;=2.95,G9&gt;=0.419,(H9&lt;15.059),A9&gt;=5.55,(D9&lt;1.75)),0.005,IF(AND((H9&lt;13.278),G9&gt;=0.107,(G9&lt;0.487),(D9&lt;2.45),(A9&lt;7.45),D9&gt;=1.75),-0.009,IF(AND(H9&gt;=13.278,G9&gt;=0.107,(G9&lt;0.487),(D9&lt;2.45),(A9&lt;7.45),D9&gt;=1.75),0.017,IF(AND((D9&lt;2.35),(G9&lt;0.571),G9&gt;=0.487,(D9&lt;2.45),(A9&lt;7.45),D9&gt;=1.75),0.053,IF(AND(D9&gt;=2.35,(G9&lt;0.571),G9&gt;=0.487,(D9&lt;2.45),(A9&lt;7.45),D9&gt;=1.75),0.009,IF(AND((G9&lt;0.779),G9&gt;=0.571,G9&gt;=0.487,(D9&lt;2.45),(A9&lt;7.45),D9&gt;=1.75),0.006,IF(AND(G9&gt;=0.779,G9&gt;=0.571,G9&gt;=0.487,(D9&lt;2.45),(A9&lt;7.45),D9&gt;=1.75),0.016,"shouldnthappen")))))))))))))))))))))))))))))</f>
        <v>-0.003</v>
      </c>
      <c r="AA9" s="1" t="n">
        <f aca="false">IF(AND((A9&lt;7.8),A9&gt;=7.45,D9&gt;=1.75),0.051,IF(AND(A9&gt;=7.8,A9&gt;=7.45,D9&gt;=1.75),0.01,IF(AND(B9&gt;=3.35,B9&gt;=3.25,(A9&lt;7.45),D9&gt;=1.75),0.016,IF(AND((H9&lt;8.308),(D9&lt;0.15),(H9&lt;13.655),(D9&lt;0.35),(D9&lt;1.75)),0.009,IF(AND((H9&lt;14.529),(G9&lt;0.293),H9&gt;=13.655,(D9&lt;0.35),(D9&lt;1.75)),0.011,IF(AND(H9&gt;=14.529,(G9&lt;0.293),H9&gt;=13.655,(D9&lt;0.35),(D9&lt;1.75)),0.001,IF(AND(D9&gt;=0.25,G9&gt;=0.293,H9&gt;=13.655,(D9&lt;0.35),(D9&lt;1.75)),-0.004,IF(AND(H9&gt;=10.635,(H9&lt;10.696),(H9&lt;13.906),D9&gt;=0.35,(D9&lt;1.75)),0.036,IF(AND(G9&gt;=0.833,H9&gt;=10.696,(H9&lt;13.906),D9&gt;=0.35,(D9&lt;1.75)),0.016,IF(AND((A9&lt;6.65),(G9&lt;0.247),H9&gt;=13.906,D9&gt;=0.35,(D9&lt;1.75)),-0.008,IF(AND(A9&gt;=6.65,(G9&lt;0.247),H9&gt;=13.906,D9&gt;=0.35,(D9&lt;1.75)),0.011,IF(AND((B9&lt;2.45),G9&gt;=0.247,H9&gt;=13.906,D9&gt;=0.35,(D9&lt;1.75)),0,IF(AND((D9&lt;1.85),(B9&lt;2.95),(B9&lt;3.25),(A9&lt;7.45),D9&gt;=1.75),0.033,IF(AND((G9&lt;0.428),(B9&lt;3.35),B9&gt;=3.25,(A9&lt;7.45),D9&gt;=1.75),0.009,IF(AND(G9&gt;=0.428,(B9&lt;3.35),B9&gt;=3.25,(A9&lt;7.45),D9&gt;=1.75),0.042,IF(AND((A9&lt;4.6),H9&gt;=8.308,(D9&lt;0.15),(H9&lt;13.655),(D9&lt;0.35),(D9&lt;1.75)),0.003,IF(AND(A9&gt;=4.6,H9&gt;=8.308,(D9&lt;0.15),(H9&lt;13.655),(D9&lt;0.35),(D9&lt;1.75)),0,IF(AND((H9&lt;8.834),(A9&lt;5.05),D9&gt;=0.15,(H9&lt;13.655),(D9&lt;0.35),(D9&lt;1.75)),0.002,IF(AND(H9&gt;=8.834,(A9&lt;5.05),D9&gt;=0.15,(H9&lt;13.655),(D9&lt;0.35),(D9&lt;1.75)),-0.008,IF(AND((A9&lt;5.45),A9&gt;=5.05,D9&gt;=0.15,(H9&lt;13.655),(D9&lt;0.35),(D9&lt;1.75)),0.003,IF(AND(A9&gt;=5.45,A9&gt;=5.05,D9&gt;=0.15,(H9&lt;13.655),(D9&lt;0.35),(D9&lt;1.75)),-0.002,IF(AND((A9&lt;5.3),(D9&lt;0.25),G9&gt;=0.293,H9&gt;=13.655,(D9&lt;0.35),(D9&lt;1.75)),0.007,IF(AND(A9&gt;=5.3,(D9&lt;0.25),G9&gt;=0.293,H9&gt;=13.655,(D9&lt;0.35),(D9&lt;1.75)),0.001,IF(AND((H9&lt;7.309),(H9&lt;10.635),(H9&lt;10.696),(H9&lt;13.906),D9&gt;=0.35,(D9&lt;1.75)),0.014,IF(AND(H9&gt;=7.309,(H9&lt;10.635),(H9&lt;10.696),(H9&lt;13.906),D9&gt;=0.35,(D9&lt;1.75)),0.006,IF(AND((H9&lt;12.093),(G9&lt;0.833),H9&gt;=10.696,(H9&lt;13.906),D9&gt;=0.35,(D9&lt;1.75)),-0.01,IF(AND(H9&gt;=12.093,(G9&lt;0.833),H9&gt;=10.696,(H9&lt;13.906),D9&gt;=0.35,(D9&lt;1.75)),0.004,IF(AND((G9&lt;0.823),B9&gt;=2.45,G9&gt;=0.247,H9&gt;=13.906,D9&gt;=0.35,(D9&lt;1.75)),0.026,IF(AND(G9&gt;=0.823,B9&gt;=2.45,G9&gt;=0.247,H9&gt;=13.906,D9&gt;=0.35,(D9&lt;1.75)),0.006,IF(AND((H9&lt;11.121),D9&gt;=1.85,(B9&lt;2.95),(B9&lt;3.25),(A9&lt;7.45),D9&gt;=1.75),0.013,IF(AND(H9&gt;=11.121,D9&gt;=1.85,(B9&lt;2.95),(B9&lt;3.25),(A9&lt;7.45),D9&gt;=1.75),0.005,IF(AND((A9&lt;6.05),(A9&lt;6.45),B9&gt;=2.95,(B9&lt;3.25),(A9&lt;7.45),D9&gt;=1.75),0.001,IF(AND(A9&gt;=6.05,(A9&lt;6.45),B9&gt;=2.95,(B9&lt;3.25),(A9&lt;7.45),D9&gt;=1.75),-0.005,IF(AND((G9&lt;0.42),A9&gt;=6.45,B9&gt;=2.95,(B9&lt;3.25),(A9&lt;7.45),D9&gt;=1.75),0.004,IF(AND(G9&gt;=0.42,A9&gt;=6.45,B9&gt;=2.95,(B9&lt;3.25),(A9&lt;7.45),D9&gt;=1.75),0.019,"shouldnthappen")))))))))))))))))))))))))))))))))))</f>
        <v>0.011</v>
      </c>
      <c r="AB9" s="1" t="n">
        <f aca="false">+ 0.5</f>
        <v>0.5</v>
      </c>
    </row>
    <row r="10" customFormat="false" ht="13.8" hidden="false" customHeight="false" outlineLevel="0" collapsed="false">
      <c r="A10" s="11" t="n">
        <v>5</v>
      </c>
      <c r="B10" s="1" t="n">
        <v>3.4</v>
      </c>
      <c r="C10" s="1" t="n">
        <v>1.5</v>
      </c>
      <c r="D10" s="1" t="n">
        <v>0.2</v>
      </c>
      <c r="E10" s="1" t="s">
        <v>94</v>
      </c>
      <c r="F10" s="1" t="n">
        <v>1</v>
      </c>
      <c r="G10" s="1" t="n">
        <v>0.0515270924661309</v>
      </c>
      <c r="H10" s="18" t="n">
        <v>13.1096891243942</v>
      </c>
      <c r="I10" s="1" t="n">
        <f aca="false">C10</f>
        <v>1.5</v>
      </c>
      <c r="J10" s="1" t="n">
        <f aca="false">SUM(M10:AB10)</f>
        <v>1.377</v>
      </c>
      <c r="K10" s="15" t="n">
        <f aca="false">1-SQRT(VAR(M10:AB10, I10)) / AVERAGE(M10:AB10)</f>
        <v>-3.27326674815327</v>
      </c>
      <c r="L10" s="1" t="n">
        <f aca="false">(J10-I10)/I10</f>
        <v>-0.082</v>
      </c>
      <c r="M10" s="1" t="n">
        <f aca="false">IF(AND((H10&lt;5.245),(D10&lt;0.8)),0.075,IF(AND(H10&gt;=5.245,(D10&lt;0.8)),0.279,IF(AND((D10&lt;1.45),D10&gt;=0.8),1.043,IF(AND(D10&gt;=1.45,D10&gt;=0.8),1.423,"shouldnthappen"))))</f>
        <v>0.279</v>
      </c>
      <c r="N10" s="1" t="n">
        <f aca="false">IF(AND((A10&lt;4.35),(D10&lt;0.8)),0.048,IF(AND(A10&gt;=4.35,(D10&lt;0.8)),0.198,IF(AND(F10&gt;=2.5,D10&gt;=0.8),1.048,IF(AND((A10&lt;5.15),(F10&lt;2.5),D10&gt;=0.8),0.321,IF(AND(A10&gt;=5.15,(F10&lt;2.5),D10&gt;=0.8),0.783,"shouldnthappen")))))</f>
        <v>0.198</v>
      </c>
      <c r="O10" s="1" t="n">
        <f aca="false">IF(AND((H10&lt;5.245),(D10&lt;0.8)),0.034,IF(AND((A10&lt;5.9),D10&gt;=0.8),0.489,IF(AND(A10&gt;=5.9,D10&gt;=0.8),0.721,IF(AND((A10&lt;4.35),H10&gt;=5.245,(D10&lt;0.8)),0.041,IF(AND(A10&gt;=4.35,H10&gt;=5.245,(D10&lt;0.8)),0.142,"shouldnthappen")))))</f>
        <v>0.142</v>
      </c>
      <c r="P10" s="1" t="n">
        <f aca="false">IF(AND((B10&lt;2.8),(D10&lt;1.15)),0.244,IF(AND((D10&lt;1.75),D10&gt;=1.15),0.396,IF(AND(D10&gt;=1.75,D10&gt;=1.15),0.554,IF(AND((A10&lt;5.05),B10&gt;=2.8,(D10&lt;1.15)),0.078,IF(AND((H10&lt;14.877),A10&gt;=5.05,B10&gt;=2.8,(D10&lt;1.15)),0.118,IF(AND(H10&gt;=14.877,A10&gt;=5.05,B10&gt;=2.8,(D10&lt;1.15)),0.027,"shouldnthappen"))))))</f>
        <v>0.078</v>
      </c>
      <c r="Q10" s="1" t="n">
        <f aca="false">IF(AND(D10&gt;=0.45,(D10&lt;1.15)),0.17,IF(AND(A10&gt;=7.1,D10&gt;=1.15),0.539,IF(AND((A10&lt;6.25),(A10&lt;7.1),D10&gt;=1.15),0.258,IF(AND(A10&gt;=6.25,(A10&lt;7.1),D10&gt;=1.15),0.344,IF(AND(G10&gt;=0.418,(A10&lt;5.05),(D10&lt;0.45),(D10&lt;1.15)),0.033,IF(AND((H10&lt;14.494),(G10&lt;0.418),(A10&lt;5.05),(D10&lt;0.45),(D10&lt;1.15)),0.061,IF(AND(H10&gt;=14.494,(G10&lt;0.418),(A10&lt;5.05),(D10&lt;0.45),(D10&lt;1.15)),0.015,IF(AND(H10&gt;=14.877,(B10&lt;3.85),A10&gt;=5.05,(D10&lt;0.45),(D10&lt;1.15)),0.023,IF(AND((B10&lt;4),B10&gt;=3.85,A10&gt;=5.05,(D10&lt;0.45),(D10&lt;1.15)),0.009,IF(AND(B10&gt;=4,B10&gt;=3.85,A10&gt;=5.05,(D10&lt;0.45),(D10&lt;1.15)),0.052,IF(AND((G10&lt;0.05),(H10&lt;14.877),(B10&lt;3.85),A10&gt;=5.05,(D10&lt;0.45),(D10&lt;1.15)),0.024,IF(AND(G10&gt;=0.05,(H10&lt;14.877),(B10&lt;3.85),A10&gt;=5.05,(D10&lt;0.45),(D10&lt;1.15)),0.091,"shouldnthappen"))))))))))))</f>
        <v>0.061</v>
      </c>
      <c r="R10" s="1" t="n">
        <f aca="false">IF(AND(A10&gt;=7.1,D10&gt;=0.8),0.401,IF(AND((A10&lt;4.5),(G10&lt;0.905),(D10&lt;0.8)),0.024,IF(AND((H10&lt;9.966),G10&gt;=0.905,(D10&lt;0.8)),0.094,IF(AND(H10&gt;=9.966,G10&gt;=0.905,(D10&lt;0.8)),0.026,IF(AND(D10&gt;=2.05,(A10&lt;7.1),D10&gt;=0.8),0.277,IF(AND((H10&lt;5.523),A10&gt;=4.5,(G10&lt;0.905),(D10&lt;0.8)),0.012,IF(AND(H10&gt;=5.523,A10&gt;=4.5,(G10&lt;0.905),(D10&lt;0.8)),0.049,IF(AND((A10&lt;5.3),(D10&lt;2.05),(A10&lt;7.1),D10&gt;=0.8),0.095,IF(AND(A10&gt;=5.3,(D10&lt;2.05),(A10&lt;7.1),D10&gt;=0.8),0.196,"shouldnthappen")))))))))</f>
        <v>0.049</v>
      </c>
      <c r="S10" s="1" t="n">
        <f aca="false">IF(AND(A10&gt;=7.1,D10&gt;=1.35),0.298,IF(AND(G10&gt;=0.905,(D10&lt;0.8),(D10&lt;1.35)),0.068,IF(AND(H10&gt;=9.386,D10&gt;=0.8,(D10&lt;1.35)),0.126,IF(AND((H10&lt;7.426),(H10&lt;9.386),D10&gt;=0.8,(D10&lt;1.35)),0.091,IF(AND((A10&lt;5.3),(G10&lt;0.905),(A10&lt;7.1),D10&gt;=1.35),0.063,IF(AND((D10&lt;2.05),G10&gt;=0.905,(A10&lt;7.1),D10&gt;=1.35),0.015,IF(AND(D10&gt;=2.05,G10&gt;=0.905,(A10&lt;7.1),D10&gt;=1.35),0.089,IF(AND((H10&lt;10.505),(H10&lt;14.344),(G10&lt;0.905),(D10&lt;0.8),(D10&lt;1.35)),0.035,IF(AND((A10&lt;4.85),H10&gt;=14.344,(G10&lt;0.905),(D10&lt;0.8),(D10&lt;1.35)),0.006,IF(AND((B10&lt;2.75),H10&gt;=7.426,(H10&lt;9.386),D10&gt;=0.8,(D10&lt;1.35)),0.021,IF(AND(B10&gt;=2.75,H10&gt;=7.426,(H10&lt;9.386),D10&gt;=0.8,(D10&lt;1.35)),-0.01,IF(AND((B10&lt;2.35),A10&gt;=5.3,(G10&lt;0.905),(A10&lt;7.1),D10&gt;=1.35),0.068,IF(AND(B10&gt;=2.35,A10&gt;=5.3,(G10&lt;0.905),(A10&lt;7.1),D10&gt;=1.35),0.181,IF(AND((H10&lt;11.731),H10&gt;=10.505,(H10&lt;14.344),(G10&lt;0.905),(D10&lt;0.8),(D10&lt;1.35)),0.004,IF(AND(H10&gt;=11.731,H10&gt;=10.505,(H10&lt;14.344),(G10&lt;0.905),(D10&lt;0.8),(D10&lt;1.35)),0.024,IF(AND((H10&lt;14.877),A10&gt;=4.85,H10&gt;=14.344,(G10&lt;0.905),(D10&lt;0.8),(D10&lt;1.35)),0.063,IF(AND(H10&gt;=14.877,A10&gt;=4.85,H10&gt;=14.344,(G10&lt;0.905),(D10&lt;0.8),(D10&lt;1.35)),0.012,"shouldnthappen")))))))))))))))))</f>
        <v>0.024</v>
      </c>
      <c r="T10" s="1" t="n">
        <f aca="false">IF(AND(D10&gt;=0.45,(A10&lt;5.65)),0.067,IF(AND(A10&gt;=7.25,A10&gt;=5.65),0.244,IF(AND((H10&lt;9.966),G10&gt;=0.905,(D10&lt;0.45),(A10&lt;5.65)),0.062,IF(AND(H10&gt;=9.966,G10&gt;=0.905,(D10&lt;0.45),(A10&lt;5.65)),0.012,IF(AND((G10&lt;0.948),D10&gt;=2.05,(A10&lt;7.25),A10&gt;=5.65),0.157,IF(AND(G10&gt;=0.948,D10&gt;=2.05,(A10&lt;7.25),A10&gt;=5.65),0.037,IF(AND(G10&gt;=0.422,(B10&lt;3.15),(G10&lt;0.905),(D10&lt;0.45),(A10&lt;5.65)),0.011,IF(AND((D10&lt;0.25),(G10&lt;0.422),(B10&lt;3.15),(G10&lt;0.905),(D10&lt;0.45),(A10&lt;5.65)),0.04,IF(AND(D10&gt;=0.25,(G10&lt;0.422),(B10&lt;3.15),(G10&lt;0.905),(D10&lt;0.45),(A10&lt;5.65)),0.009,IF(AND((A10&lt;4.85),(B10&lt;3.25),B10&gt;=3.15,(G10&lt;0.905),(D10&lt;0.45),(A10&lt;5.65)),0.008,IF(AND(A10&gt;=4.85,(B10&lt;3.25),B10&gt;=3.15,(G10&lt;0.905),(D10&lt;0.45),(A10&lt;5.65)),-0.017,IF(AND((D10&lt;0.25),B10&gt;=3.25,B10&gt;=3.15,(G10&lt;0.905),(D10&lt;0.45),(A10&lt;5.65)),0.022,IF(AND(D10&gt;=0.25,B10&gt;=3.25,B10&gt;=3.15,(G10&lt;0.905),(D10&lt;0.45),(A10&lt;5.65)),0.009,IF(AND((F10&lt;2.5),(H10&lt;7.692),(G10&lt;0.644),(D10&lt;2.05),(A10&lt;7.25),A10&gt;=5.65),0.018,IF(AND(F10&gt;=2.5,(H10&lt;7.692),(G10&lt;0.644),(D10&lt;2.05),(A10&lt;7.25),A10&gt;=5.65),0.068,IF(AND((B10&lt;2.35),H10&gt;=7.692,(G10&lt;0.644),(D10&lt;2.05),(A10&lt;7.25),A10&gt;=5.65),0.023,IF(AND(B10&gt;=2.35,H10&gt;=7.692,(G10&lt;0.644),(D10&lt;2.05),(A10&lt;7.25),A10&gt;=5.65),0.125,IF(AND((G10&lt;0.766),(G10&lt;0.85),G10&gt;=0.644,(D10&lt;2.05),(A10&lt;7.25),A10&gt;=5.65),0.055,IF(AND(G10&gt;=0.766,(G10&lt;0.85),G10&gt;=0.644,(D10&lt;2.05),(A10&lt;7.25),A10&gt;=5.65),-0,IF(AND((B10&lt;2.95),G10&gt;=0.85,G10&gt;=0.644,(D10&lt;2.05),(A10&lt;7.25),A10&gt;=5.65),0.098,IF(AND(B10&gt;=2.95,G10&gt;=0.85,G10&gt;=0.644,(D10&lt;2.05),(A10&lt;7.25),A10&gt;=5.65),0.013,"shouldnthappen")))))))))))))))))))))</f>
        <v>0.022</v>
      </c>
      <c r="U10" s="1" t="n">
        <f aca="false">IF(AND(A10&gt;=7.25,D10&gt;=1.25),0.186,IF(AND((G10&lt;0.13),D10&gt;=0.35,(D10&lt;1.25)),-0.004,IF(AND(H10&gt;=14.246,(H10&lt;14.344),(D10&lt;0.35),(D10&lt;1.25)),-0.002,IF(AND((A10&lt;4.85),H10&gt;=14.344,(D10&lt;0.35),(D10&lt;1.25)),0.004,IF(AND(G10&gt;=0.446,(G10&lt;0.644),(A10&lt;7.25),D10&gt;=1.25),0.138,IF(AND(A10&gt;=5.45,(H10&lt;14.246),(H10&lt;14.344),(D10&lt;0.35),(D10&lt;1.25)),0.001,IF(AND((H10&lt;14.877),A10&gt;=4.85,H10&gt;=14.344,(D10&lt;0.35),(D10&lt;1.25)),0.035,IF(AND(H10&gt;=14.877,A10&gt;=4.85,H10&gt;=14.344,(D10&lt;0.35),(D10&lt;1.25)),0.007,IF(AND((B10&lt;3.35),H10&gt;=9.448,G10&gt;=0.13,D10&gt;=0.35,(D10&lt;1.25)),0.053,IF(AND(B10&gt;=3.35,H10&gt;=9.448,G10&gt;=0.13,D10&gt;=0.35,(D10&lt;1.25)),0.017,IF(AND((G10&lt;0.44),(G10&lt;0.446),(G10&lt;0.644),(A10&lt;7.25),D10&gt;=1.25),0.079,IF(AND(G10&gt;=0.44,(G10&lt;0.446),(G10&lt;0.644),(A10&lt;7.25),D10&gt;=1.25),0.02,IF(AND((A10&lt;5.95),(G10&lt;0.724),G10&gt;=0.644,(A10&lt;7.25),D10&gt;=1.25),-0.018,IF(AND(A10&gt;=5.95,(G10&lt;0.724),G10&gt;=0.644,(A10&lt;7.25),D10&gt;=1.25),0.027,IF(AND(A10&gt;=6.15,G10&gt;=0.724,G10&gt;=0.644,(A10&lt;7.25),D10&gt;=1.25),0.093,IF(AND((A10&lt;5.05),(A10&lt;5.45),(H10&lt;14.246),(H10&lt;14.344),(D10&lt;0.35),(D10&lt;1.25)),0.011,IF(AND(A10&gt;=5.05,(A10&lt;5.45),(H10&lt;14.246),(H10&lt;14.344),(D10&lt;0.35),(D10&lt;1.25)),0.021,IF(AND((A10&lt;5.4),(B10&lt;3.15),(H10&lt;9.448),G10&gt;=0.13,D10&gt;=0.35,(D10&lt;1.25)),0.007,IF(AND(A10&gt;=5.4,(B10&lt;3.15),(H10&lt;9.448),G10&gt;=0.13,D10&gt;=0.35,(D10&lt;1.25)),-0.011,IF(AND((B10&lt;3.75),B10&gt;=3.15,(H10&lt;9.448),G10&gt;=0.13,D10&gt;=0.35,(D10&lt;1.25)),0.012,IF(AND(B10&gt;=3.75,B10&gt;=3.15,(H10&lt;9.448),G10&gt;=0.13,D10&gt;=0.35,(D10&lt;1.25)),0.046,IF(AND((A10&lt;5.9),(A10&lt;6.15),G10&gt;=0.724,G10&gt;=0.644,(A10&lt;7.25),D10&gt;=1.25),0.06,IF(AND(A10&gt;=5.9,(A10&lt;6.15),G10&gt;=0.724,G10&gt;=0.644,(A10&lt;7.25),D10&gt;=1.25),0.005,"shouldnthappen")))))))))))))))))))))))</f>
        <v>0.011</v>
      </c>
      <c r="V10" s="1" t="n">
        <f aca="false">IF(AND(H10&gt;=15.155,(D10&lt;1.55)),0.084,IF(AND(A10&gt;=7.25,D10&gt;=1.55),0.141,IF(AND((G10&lt;0.043),D10&gt;=1.05,(H10&lt;15.155),(D10&lt;1.55)),-0.007,IF(AND(D10&gt;=1.85,G10&gt;=0.755,(A10&lt;7.25),D10&gt;=1.55),0.051,IF(AND((H10&lt;9.966),G10&gt;=0.905,(D10&lt;1.05),(H10&lt;15.155),(D10&lt;1.55)),0.043,IF(AND(H10&gt;=9.966,G10&gt;=0.905,(D10&lt;1.05),(H10&lt;15.155),(D10&lt;1.55)),0.007,IF(AND((G10&lt;0.278),(G10&lt;0.361),(G10&lt;0.755),(A10&lt;7.25),D10&gt;=1.55),0.08,IF(AND((A10&lt;5.8),G10&gt;=0.361,(G10&lt;0.755),(A10&lt;7.25),D10&gt;=1.55),0.019,IF(AND((A10&lt;6.05),(D10&lt;1.85),G10&gt;=0.755,(A10&lt;7.25),D10&gt;=1.55),0.01,IF(AND(A10&gt;=6.05,(D10&lt;1.85),G10&gt;=0.755,(A10&lt;7.25),D10&gt;=1.55),0.002,IF(AND((G10&lt;0.486),(B10&lt;3.15),(G10&lt;0.905),(D10&lt;1.05),(H10&lt;15.155),(D10&lt;1.55)),0.026,IF(AND(G10&gt;=0.486,(B10&lt;3.15),(G10&lt;0.905),(D10&lt;1.05),(H10&lt;15.155),(D10&lt;1.55)),0.001,IF(AND((B10&lt;3.25),B10&gt;=3.15,(G10&lt;0.905),(D10&lt;1.05),(H10&lt;15.155),(D10&lt;1.55)),-0.003,IF(AND(B10&gt;=3.25,B10&gt;=3.15,(G10&lt;0.905),(D10&lt;1.05),(H10&lt;15.155),(D10&lt;1.55)),0.012,IF(AND((H10&lt;7.426),(H10&lt;8.769),G10&gt;=0.043,D10&gt;=1.05,(H10&lt;15.155),(D10&lt;1.55)),0.041,IF(AND(H10&gt;=7.426,(H10&lt;8.769),G10&gt;=0.043,D10&gt;=1.05,(H10&lt;15.155),(D10&lt;1.55)),-0.008,IF(AND((H10&lt;10.696),H10&gt;=8.769,G10&gt;=0.043,D10&gt;=1.05,(H10&lt;15.155),(D10&lt;1.55)),0.069,IF(AND(H10&gt;=10.696,H10&gt;=8.769,G10&gt;=0.043,D10&gt;=1.05,(H10&lt;15.155),(D10&lt;1.55)),0.033,IF(AND((D10&lt;2.2),G10&gt;=0.278,(G10&lt;0.361),(G10&lt;0.755),(A10&lt;7.25),D10&gt;=1.55),0.022,IF(AND(D10&gt;=2.2,G10&gt;=0.278,(G10&lt;0.361),(G10&lt;0.755),(A10&lt;7.25),D10&gt;=1.55),-0.027,IF(AND((H10&lt;12.626),A10&gt;=5.8,G10&gt;=0.361,(G10&lt;0.755),(A10&lt;7.25),D10&gt;=1.55),0.126,IF(AND(H10&gt;=12.626,A10&gt;=5.8,G10&gt;=0.361,(G10&lt;0.755),(A10&lt;7.25),D10&gt;=1.55),0.065,"shouldnthappen"))))))))))))))))))))))</f>
        <v>0.012</v>
      </c>
      <c r="W10" s="1" t="n">
        <f aca="false">IF(AND(H10&gt;=15.155,(D10&lt;1.55)),0.064,IF(AND(A10&gt;=7.45,D10&gt;=1.55),0.115,IF(AND(B10&gt;=3.15,(H10&lt;10.257),(A10&lt;7.45),D10&gt;=1.55),0.097,IF(AND((A10&lt;4.85),H10&gt;=14.344,(D10&lt;0.35),(H10&lt;15.155),(D10&lt;1.55)),0.003,IF(AND(A10&gt;=6.05,(G10&lt;0.169),D10&gt;=0.35,(H10&lt;15.155),(D10&lt;1.55)),-0.008,IF(AND((G10&lt;0.181),G10&gt;=0.169,D10&gt;=0.35,(H10&lt;15.155),(D10&lt;1.55)),0.065,IF(AND(B10&gt;=3.05,(B10&lt;3.15),(H10&lt;10.257),(A10&lt;7.45),D10&gt;=1.55),-0.023,IF(AND(H10&gt;=11.854,(G10&lt;0.613),H10&gt;=10.257,(A10&lt;7.45),D10&gt;=1.55),0.068,IF(AND((D10&lt;0.25),(B10&lt;3.15),(H10&lt;14.344),(D10&lt;0.35),(H10&lt;15.155),(D10&lt;1.55)),0.014,IF(AND(D10&gt;=0.25,(B10&lt;3.15),(H10&lt;14.344),(D10&lt;0.35),(H10&lt;15.155),(D10&lt;1.55)),0.002,IF(AND((A10&lt;5.05),B10&gt;=3.15,(H10&lt;14.344),(D10&lt;0.35),(H10&lt;15.155),(D10&lt;1.55)),-0.001,IF(AND(A10&gt;=5.05,B10&gt;=3.15,(H10&lt;14.344),(D10&lt;0.35),(H10&lt;15.155),(D10&lt;1.55)),0.009,IF(AND((H10&lt;14.877),A10&gt;=4.85,H10&gt;=14.344,(D10&lt;0.35),(H10&lt;15.155),(D10&lt;1.55)),0.023,IF(AND(H10&gt;=14.877,A10&gt;=4.85,H10&gt;=14.344,(D10&lt;0.35),(H10&lt;15.155),(D10&lt;1.55)),0.004,IF(AND((H10&lt;13.602),(A10&lt;6.05),(G10&lt;0.169),D10&gt;=0.35,(H10&lt;15.155),(D10&lt;1.55)),0.023,IF(AND(H10&gt;=13.602,(A10&lt;6.05),(G10&lt;0.169),D10&gt;=0.35,(H10&lt;15.155),(D10&lt;1.55)),-0.006,IF(AND((B10&lt;2.95),G10&gt;=0.181,G10&gt;=0.169,D10&gt;=0.35,(H10&lt;15.155),(D10&lt;1.55)),0.019,IF(AND(B10&gt;=2.95,G10&gt;=0.181,G10&gt;=0.169,D10&gt;=0.35,(H10&lt;15.155),(D10&lt;1.55)),0.034,IF(AND((A10&lt;5.35),(B10&lt;3.05),(B10&lt;3.15),(H10&lt;10.257),(A10&lt;7.45),D10&gt;=1.55),0.009,IF(AND(A10&gt;=5.35,(B10&lt;3.05),(B10&lt;3.15),(H10&lt;10.257),(A10&lt;7.45),D10&gt;=1.55),0.058,IF(AND((B10&lt;2.9),(H10&lt;11.854),(G10&lt;0.613),H10&gt;=10.257,(A10&lt;7.45),D10&gt;=1.55),0.037,IF(AND(B10&gt;=2.9,(H10&lt;11.854),(G10&lt;0.613),H10&gt;=10.257,(A10&lt;7.45),D10&gt;=1.55),-0.005,IF(AND((A10&lt;6.4),(G10&lt;0.711),G10&gt;=0.613,H10&gt;=10.257,(A10&lt;7.45),D10&gt;=1.55),0.001,IF(AND(A10&gt;=6.4,(G10&lt;0.711),G10&gt;=0.613,H10&gt;=10.257,(A10&lt;7.45),D10&gt;=1.55),-0.002,IF(AND((D10&lt;1.9),G10&gt;=0.711,G10&gt;=0.613,H10&gt;=10.257,(A10&lt;7.45),D10&gt;=1.55),0.007,IF(AND(D10&gt;=1.9,G10&gt;=0.711,G10&gt;=0.613,H10&gt;=10.257,(A10&lt;7.45),D10&gt;=1.55),0.023,"shouldnthappen"))))))))))))))))))))))))))</f>
        <v>-0.001</v>
      </c>
      <c r="X10" s="1" t="n">
        <f aca="false">IF(AND(H10&gt;=15.155,(F10&lt;2.5)),0.049,IF(AND(A10&gt;=7.45,F10&gt;=2.5),0.089,IF(AND((G10&lt;0.107),(G10&lt;0.364),(A10&lt;7.45),F10&gt;=2.5),0.055,IF(AND(A10&gt;=5.75,(G10&lt;0.572),(D10&lt;1.25),(H10&lt;15.155),(F10&lt;2.5)),-0.018,IF(AND((A10&lt;5.7),(H10&lt;12.626),G10&gt;=0.364,(A10&lt;7.45),F10&gt;=2.5),0.012,IF(AND(A10&gt;=5.7,(H10&lt;12.626),G10&gt;=0.364,(A10&lt;7.45),F10&gt;=2.5),0.065,IF(AND((G10&lt;0.628),H10&gt;=12.626,G10&gt;=0.364,(A10&lt;7.45),F10&gt;=2.5),0.047,IF(AND((G10&lt;0.545),(A10&lt;5.75),(G10&lt;0.572),(D10&lt;1.25),(H10&lt;15.155),(F10&lt;2.5)),0.007,IF(AND(G10&gt;=0.545,(A10&lt;5.75),(G10&lt;0.572),(D10&lt;1.25),(H10&lt;15.155),(F10&lt;2.5)),-0.009,IF(AND((D10&lt;0.3),(H10&lt;11.788),G10&gt;=0.572,(D10&lt;1.25),(H10&lt;15.155),(F10&lt;2.5)),0.01,IF(AND(D10&gt;=0.3,(H10&lt;11.788),G10&gt;=0.572,(D10&lt;1.25),(H10&lt;15.155),(F10&lt;2.5)),0.03,IF(AND((A10&lt;4.75),H10&gt;=11.788,G10&gt;=0.572,(D10&lt;1.25),(H10&lt;15.155),(F10&lt;2.5)),0.001,IF(AND(A10&gt;=4.75,H10&gt;=11.788,G10&gt;=0.572,(D10&lt;1.25),(H10&lt;15.155),(F10&lt;2.5)),0.01,IF(AND((A10&lt;5.5),(A10&lt;6.15),(G10&lt;0.652),D10&gt;=1.25,(H10&lt;15.155),(F10&lt;2.5)),0.014,IF(AND(A10&gt;=5.5,(A10&lt;6.15),(G10&lt;0.652),D10&gt;=1.25,(H10&lt;15.155),(F10&lt;2.5)),0.049,IF(AND((H10&lt;12.206),A10&gt;=6.15,(G10&lt;0.652),D10&gt;=1.25,(H10&lt;15.155),(F10&lt;2.5)),-0.009,IF(AND(H10&gt;=12.206,A10&gt;=6.15,(G10&lt;0.652),D10&gt;=1.25,(H10&lt;15.155),(F10&lt;2.5)),0.021,IF(AND((A10&lt;5.55),(A10&lt;6.2),G10&gt;=0.652,D10&gt;=1.25,(H10&lt;15.155),(F10&lt;2.5)),0.011,IF(AND(A10&gt;=5.55,(A10&lt;6.2),G10&gt;=0.652,D10&gt;=1.25,(H10&lt;15.155),(F10&lt;2.5)),-0.019,IF(AND((B10&lt;3.2),A10&gt;=6.2,G10&gt;=0.652,D10&gt;=1.25,(H10&lt;15.155),(F10&lt;2.5)),0.025,IF(AND(B10&gt;=3.2,A10&gt;=6.2,G10&gt;=0.652,D10&gt;=1.25,(H10&lt;15.155),(F10&lt;2.5)),0.001,IF(AND((G10&lt;0.183),(G10&lt;0.301),G10&gt;=0.107,(G10&lt;0.364),(A10&lt;7.45),F10&gt;=2.5),-0.009,IF(AND(G10&gt;=0.183,(G10&lt;0.301),G10&gt;=0.107,(G10&lt;0.364),(A10&lt;7.45),F10&gt;=2.5),0.022,IF(AND((D10&lt;2.2),G10&gt;=0.301,G10&gt;=0.107,(G10&lt;0.364),(A10&lt;7.45),F10&gt;=2.5),0.004,IF(AND(D10&gt;=2.2,G10&gt;=0.301,G10&gt;=0.107,(G10&lt;0.364),(A10&lt;7.45),F10&gt;=2.5),-0.02,IF(AND((G10&lt;0.787),G10&gt;=0.628,H10&gt;=12.626,G10&gt;=0.364,(A10&lt;7.45),F10&gt;=2.5),-0.001,IF(AND(G10&gt;=0.787,G10&gt;=0.628,H10&gt;=12.626,G10&gt;=0.364,(A10&lt;7.45),F10&gt;=2.5),0.016,"shouldnthappen")))))))))))))))))))))))))))</f>
        <v>0.007</v>
      </c>
      <c r="Y10" s="1" t="n">
        <f aca="false">IF(AND(H10&gt;=15.155,(D10&lt;1.55)),0.037,IF(AND(D10&gt;=2.45,(A10&lt;7.45),D10&gt;=1.55),0.054,IF(AND((A10&lt;7.8),A10&gt;=7.45,D10&gt;=1.55),0.078,IF(AND(A10&gt;=7.8,A10&gt;=7.45,D10&gt;=1.55),0.021,IF(AND(A10&gt;=6.2,G10&gt;=0.68,D10&gt;=1.25,(H10&lt;15.155),(D10&lt;1.55)),0.019,IF(AND((B10&lt;2.65),(A10&lt;4.95),(G10&lt;0.572),(D10&lt;1.25),(H10&lt;15.155),(D10&lt;1.55)),0.021,IF(AND(B10&gt;=2.65,(A10&lt;4.95),(G10&lt;0.572),(D10&lt;1.25),(H10&lt;15.155),(D10&lt;1.55)),0.006,IF(AND((H10&lt;14.344),A10&gt;=4.95,(G10&lt;0.572),(D10&lt;1.25),(H10&lt;15.155),(D10&lt;1.55)),-0.005,IF(AND(H10&gt;=14.344,A10&gt;=4.95,(G10&lt;0.572),(D10&lt;1.25),(H10&lt;15.155),(D10&lt;1.55)),0.013,IF(AND((G10&lt;0.833),(H10&lt;11.788),G10&gt;=0.572,(D10&lt;1.25),(H10&lt;15.155),(D10&lt;1.55)),0.009,IF(AND(G10&gt;=0.833,(H10&lt;11.788),G10&gt;=0.572,(D10&lt;1.25),(H10&lt;15.155),(D10&lt;1.55)),0.024,IF(AND((A10&lt;4.75),H10&gt;=11.788,G10&gt;=0.572,(D10&lt;1.25),(H10&lt;15.155),(D10&lt;1.55)),0.001,IF(AND(A10&gt;=4.75,H10&gt;=11.788,G10&gt;=0.572,(D10&lt;1.25),(H10&lt;15.155),(D10&lt;1.55)),0.008,IF(AND((A10&lt;5.65),(A10&lt;6.15),(G10&lt;0.68),D10&gt;=1.25,(H10&lt;15.155),(D10&lt;1.55)),0.017,IF(AND(A10&gt;=5.65,(A10&lt;6.15),(G10&lt;0.68),D10&gt;=1.25,(H10&lt;15.155),(D10&lt;1.55)),0.039,IF(AND((G10&lt;0.436),A10&gt;=6.15,(G10&lt;0.68),D10&gt;=1.25,(H10&lt;15.155),(D10&lt;1.55)),-0.004,IF(AND(G10&gt;=0.436,A10&gt;=6.15,(G10&lt;0.68),D10&gt;=1.25,(H10&lt;15.155),(D10&lt;1.55)),0.022,IF(AND((A10&lt;5.55),(A10&lt;6.2),G10&gt;=0.68,D10&gt;=1.25,(H10&lt;15.155),(D10&lt;1.55)),0.009,IF(AND(A10&gt;=5.55,(A10&lt;6.2),G10&gt;=0.68,D10&gt;=1.25,(H10&lt;15.155),(D10&lt;1.55)),-0.016,IF(AND((G10&lt;0.107),(G10&lt;0.361),(G10&lt;0.613),(D10&lt;2.45),(A10&lt;7.45),D10&gt;=1.55),0.042,IF(AND(G10&gt;=0.107,(G10&lt;0.361),(G10&lt;0.613),(D10&lt;2.45),(A10&lt;7.45),D10&gt;=1.55),0.002,IF(AND((D10&lt;2.35),G10&gt;=0.361,(G10&lt;0.613),(D10&lt;2.45),(A10&lt;7.45),D10&gt;=1.55),0.051,IF(AND(D10&gt;=2.35,G10&gt;=0.361,(G10&lt;0.613),(D10&lt;2.45),(A10&lt;7.45),D10&gt;=1.55),0.016,IF(AND((A10&lt;6.4),(G10&lt;0.711),G10&gt;=0.613,(D10&lt;2.45),(A10&lt;7.45),D10&gt;=1.55),0.001,IF(AND(A10&gt;=6.4,(G10&lt;0.711),G10&gt;=0.613,(D10&lt;2.45),(A10&lt;7.45),D10&gt;=1.55),-0.002,IF(AND((B10&lt;2.95),G10&gt;=0.711,G10&gt;=0.613,(D10&lt;2.45),(A10&lt;7.45),D10&gt;=1.55),0.023,IF(AND(B10&gt;=2.95,G10&gt;=0.711,G10&gt;=0.613,(D10&lt;2.45),(A10&lt;7.45),D10&gt;=1.55),0.01,"shouldnthappen")))))))))))))))))))))))))))</f>
        <v>-0.005</v>
      </c>
      <c r="Z10" s="1" t="n">
        <f aca="false">IF(AND(A10&gt;=7.45,D10&gt;=1.75),0.056,IF(AND(H10&gt;=15.059,A10&gt;=5.55,(D10&lt;1.75)),0.028,IF(AND((D10&lt;0.35),G10&gt;=0.905,(A10&lt;5.55),(D10&lt;1.75)),0.005,IF(AND(D10&gt;=0.35,G10&gt;=0.905,(A10&lt;5.55),(D10&lt;1.75)),0.026,IF(AND((H10&lt;8.711),D10&gt;=2.45,(A10&lt;7.45),D10&gt;=1.75),0.011,IF(AND(H10&gt;=8.711,D10&gt;=2.45,(A10&lt;7.45),D10&gt;=1.75),0.049,IF(AND((G10&lt;0.107),(G10&lt;0.487),(D10&lt;2.45),(A10&lt;7.45),D10&gt;=1.75),0.032,IF(AND((H10&lt;10.915),(A10&lt;4.5),(B10&lt;3.15),(G10&lt;0.905),(A10&lt;5.55),(D10&lt;1.75)),-0.001,IF(AND(H10&gt;=10.915,(A10&lt;4.5),(B10&lt;3.15),(G10&lt;0.905),(A10&lt;5.55),(D10&lt;1.75)),0.003,IF(AND((A10&lt;5.05),A10&gt;=4.5,(B10&lt;3.15),(G10&lt;0.905),(A10&lt;5.55),(D10&lt;1.75)),0.015,IF(AND(A10&gt;=5.05,A10&gt;=4.5,(B10&lt;3.15),(G10&lt;0.905),(A10&lt;5.55),(D10&lt;1.75)),0.006,IF(AND((G10&lt;0.05),(G10&lt;0.091),B10&gt;=3.15,(G10&lt;0.905),(A10&lt;5.55),(D10&lt;1.75)),0.001,IF(AND(G10&gt;=0.05,(G10&lt;0.091),B10&gt;=3.15,(G10&lt;0.905),(A10&lt;5.55),(D10&lt;1.75)),0.008,IF(AND((G10&lt;0.587),G10&gt;=0.091,B10&gt;=3.15,(G10&lt;0.905),(A10&lt;5.55),(D10&lt;1.75)),-0.003,IF(AND(G10&gt;=0.587,G10&gt;=0.091,B10&gt;=3.15,(G10&lt;0.905),(A10&lt;5.55),(D10&lt;1.75)),0.004,IF(AND((F10&lt;2.5),(B10&lt;2.85),(G10&lt;0.419),(H10&lt;15.059),A10&gt;=5.55,(D10&lt;1.75)),0.041,IF(AND(F10&gt;=2.5,(B10&lt;2.85),(G10&lt;0.419),(H10&lt;15.059),A10&gt;=5.55,(D10&lt;1.75)),0.015,IF(AND((G10&lt;0.164),B10&gt;=2.85,(G10&lt;0.419),(H10&lt;15.059),A10&gt;=5.55,(D10&lt;1.75)),0.01,IF(AND(G10&gt;=0.164,B10&gt;=2.85,(G10&lt;0.419),(H10&lt;15.059),A10&gt;=5.55,(D10&lt;1.75)),-0.001,IF(AND((B10&lt;2.55),(B10&lt;2.95),G10&gt;=0.419,(H10&lt;15.059),A10&gt;=5.55,(D10&lt;1.75)),0.014,IF(AND(B10&gt;=2.55,(B10&lt;2.95),G10&gt;=0.419,(H10&lt;15.059),A10&gt;=5.55,(D10&lt;1.75)),-0.013,IF(AND((D10&lt;1.55),B10&gt;=2.95,G10&gt;=0.419,(H10&lt;15.059),A10&gt;=5.55,(D10&lt;1.75)),0.023,IF(AND(D10&gt;=1.55,B10&gt;=2.95,G10&gt;=0.419,(H10&lt;15.059),A10&gt;=5.55,(D10&lt;1.75)),0.005,IF(AND((H10&lt;13.278),G10&gt;=0.107,(G10&lt;0.487),(D10&lt;2.45),(A10&lt;7.45),D10&gt;=1.75),-0.009,IF(AND(H10&gt;=13.278,G10&gt;=0.107,(G10&lt;0.487),(D10&lt;2.45),(A10&lt;7.45),D10&gt;=1.75),0.017,IF(AND((D10&lt;2.35),(G10&lt;0.571),G10&gt;=0.487,(D10&lt;2.45),(A10&lt;7.45),D10&gt;=1.75),0.053,IF(AND(D10&gt;=2.35,(G10&lt;0.571),G10&gt;=0.487,(D10&lt;2.45),(A10&lt;7.45),D10&gt;=1.75),0.009,IF(AND((G10&lt;0.779),G10&gt;=0.571,G10&gt;=0.487,(D10&lt;2.45),(A10&lt;7.45),D10&gt;=1.75),0.006,IF(AND(G10&gt;=0.779,G10&gt;=0.571,G10&gt;=0.487,(D10&lt;2.45),(A10&lt;7.45),D10&gt;=1.75),0.016,"shouldnthappen")))))))))))))))))))))))))))))</f>
        <v>0.008</v>
      </c>
      <c r="AA10" s="1" t="n">
        <f aca="false">IF(AND((A10&lt;7.8),A10&gt;=7.45,D10&gt;=1.75),0.051,IF(AND(A10&gt;=7.8,A10&gt;=7.45,D10&gt;=1.75),0.01,IF(AND(B10&gt;=3.35,B10&gt;=3.25,(A10&lt;7.45),D10&gt;=1.75),0.016,IF(AND((H10&lt;8.308),(D10&lt;0.15),(H10&lt;13.655),(D10&lt;0.35),(D10&lt;1.75)),0.009,IF(AND((H10&lt;14.529),(G10&lt;0.293),H10&gt;=13.655,(D10&lt;0.35),(D10&lt;1.75)),0.011,IF(AND(H10&gt;=14.529,(G10&lt;0.293),H10&gt;=13.655,(D10&lt;0.35),(D10&lt;1.75)),0.001,IF(AND(D10&gt;=0.25,G10&gt;=0.293,H10&gt;=13.655,(D10&lt;0.35),(D10&lt;1.75)),-0.004,IF(AND(H10&gt;=10.635,(H10&lt;10.696),(H10&lt;13.906),D10&gt;=0.35,(D10&lt;1.75)),0.036,IF(AND(G10&gt;=0.833,H10&gt;=10.696,(H10&lt;13.906),D10&gt;=0.35,(D10&lt;1.75)),0.016,IF(AND((A10&lt;6.65),(G10&lt;0.247),H10&gt;=13.906,D10&gt;=0.35,(D10&lt;1.75)),-0.008,IF(AND(A10&gt;=6.65,(G10&lt;0.247),H10&gt;=13.906,D10&gt;=0.35,(D10&lt;1.75)),0.011,IF(AND((B10&lt;2.45),G10&gt;=0.247,H10&gt;=13.906,D10&gt;=0.35,(D10&lt;1.75)),0,IF(AND((D10&lt;1.85),(B10&lt;2.95),(B10&lt;3.25),(A10&lt;7.45),D10&gt;=1.75),0.033,IF(AND((G10&lt;0.428),(B10&lt;3.35),B10&gt;=3.25,(A10&lt;7.45),D10&gt;=1.75),0.009,IF(AND(G10&gt;=0.428,(B10&lt;3.35),B10&gt;=3.25,(A10&lt;7.45),D10&gt;=1.75),0.042,IF(AND((A10&lt;4.6),H10&gt;=8.308,(D10&lt;0.15),(H10&lt;13.655),(D10&lt;0.35),(D10&lt;1.75)),0.003,IF(AND(A10&gt;=4.6,H10&gt;=8.308,(D10&lt;0.15),(H10&lt;13.655),(D10&lt;0.35),(D10&lt;1.75)),0,IF(AND((H10&lt;8.834),(A10&lt;5.05),D10&gt;=0.15,(H10&lt;13.655),(D10&lt;0.35),(D10&lt;1.75)),0.002,IF(AND(H10&gt;=8.834,(A10&lt;5.05),D10&gt;=0.15,(H10&lt;13.655),(D10&lt;0.35),(D10&lt;1.75)),-0.008,IF(AND((A10&lt;5.45),A10&gt;=5.05,D10&gt;=0.15,(H10&lt;13.655),(D10&lt;0.35),(D10&lt;1.75)),0.003,IF(AND(A10&gt;=5.45,A10&gt;=5.05,D10&gt;=0.15,(H10&lt;13.655),(D10&lt;0.35),(D10&lt;1.75)),-0.002,IF(AND((A10&lt;5.3),(D10&lt;0.25),G10&gt;=0.293,H10&gt;=13.655,(D10&lt;0.35),(D10&lt;1.75)),0.007,IF(AND(A10&gt;=5.3,(D10&lt;0.25),G10&gt;=0.293,H10&gt;=13.655,(D10&lt;0.35),(D10&lt;1.75)),0.001,IF(AND((H10&lt;7.309),(H10&lt;10.635),(H10&lt;10.696),(H10&lt;13.906),D10&gt;=0.35,(D10&lt;1.75)),0.014,IF(AND(H10&gt;=7.309,(H10&lt;10.635),(H10&lt;10.696),(H10&lt;13.906),D10&gt;=0.35,(D10&lt;1.75)),0.006,IF(AND((H10&lt;12.093),(G10&lt;0.833),H10&gt;=10.696,(H10&lt;13.906),D10&gt;=0.35,(D10&lt;1.75)),-0.01,IF(AND(H10&gt;=12.093,(G10&lt;0.833),H10&gt;=10.696,(H10&lt;13.906),D10&gt;=0.35,(D10&lt;1.75)),0.004,IF(AND((G10&lt;0.823),B10&gt;=2.45,G10&gt;=0.247,H10&gt;=13.906,D10&gt;=0.35,(D10&lt;1.75)),0.026,IF(AND(G10&gt;=0.823,B10&gt;=2.45,G10&gt;=0.247,H10&gt;=13.906,D10&gt;=0.35,(D10&lt;1.75)),0.006,IF(AND((H10&lt;11.121),D10&gt;=1.85,(B10&lt;2.95),(B10&lt;3.25),(A10&lt;7.45),D10&gt;=1.75),0.013,IF(AND(H10&gt;=11.121,D10&gt;=1.85,(B10&lt;2.95),(B10&lt;3.25),(A10&lt;7.45),D10&gt;=1.75),0.005,IF(AND((A10&lt;6.05),(A10&lt;6.45),B10&gt;=2.95,(B10&lt;3.25),(A10&lt;7.45),D10&gt;=1.75),0.001,IF(AND(A10&gt;=6.05,(A10&lt;6.45),B10&gt;=2.95,(B10&lt;3.25),(A10&lt;7.45),D10&gt;=1.75),-0.005,IF(AND((G10&lt;0.42),A10&gt;=6.45,B10&gt;=2.95,(B10&lt;3.25),(A10&lt;7.45),D10&gt;=1.75),0.004,IF(AND(G10&gt;=0.42,A10&gt;=6.45,B10&gt;=2.95,(B10&lt;3.25),(A10&lt;7.45),D10&gt;=1.75),0.019,"shouldnthappen")))))))))))))))))))))))))))))))))))</f>
        <v>-0.008</v>
      </c>
      <c r="AB10" s="1" t="n">
        <f aca="false">+ 0.5</f>
        <v>0.5</v>
      </c>
    </row>
    <row r="11" customFormat="false" ht="13.8" hidden="false" customHeight="false" outlineLevel="0" collapsed="false">
      <c r="A11" s="11" t="n">
        <v>4.4</v>
      </c>
      <c r="B11" s="1" t="n">
        <v>2.9</v>
      </c>
      <c r="C11" s="1" t="n">
        <v>1.4</v>
      </c>
      <c r="D11" s="1" t="n">
        <v>0.2</v>
      </c>
      <c r="E11" s="1" t="s">
        <v>94</v>
      </c>
      <c r="F11" s="1" t="n">
        <v>1</v>
      </c>
      <c r="G11" s="1" t="n">
        <v>0.203468022635207</v>
      </c>
      <c r="H11" s="18" t="n">
        <v>11.1737284488976</v>
      </c>
      <c r="I11" s="1" t="n">
        <f aca="false">C11</f>
        <v>1.4</v>
      </c>
      <c r="J11" s="1" t="n">
        <f aca="false">SUM(M11:AB11)</f>
        <v>1.385</v>
      </c>
      <c r="K11" s="15" t="n">
        <f aca="false">1-SQRT(VAR(M11:AB11, I11)) / AVERAGE(M11:AB11)</f>
        <v>-2.98525449634322</v>
      </c>
      <c r="L11" s="1" t="n">
        <f aca="false">(J11-I11)/I11</f>
        <v>-0.0107142857142856</v>
      </c>
      <c r="M11" s="1" t="n">
        <f aca="false">IF(AND((H11&lt;5.245),(D11&lt;0.8)),0.075,IF(AND(H11&gt;=5.245,(D11&lt;0.8)),0.279,IF(AND((D11&lt;1.45),D11&gt;=0.8),1.043,IF(AND(D11&gt;=1.45,D11&gt;=0.8),1.423,"shouldnthappen"))))</f>
        <v>0.279</v>
      </c>
      <c r="N11" s="1" t="n">
        <f aca="false">IF(AND((A11&lt;4.35),(D11&lt;0.8)),0.048,IF(AND(A11&gt;=4.35,(D11&lt;0.8)),0.198,IF(AND(F11&gt;=2.5,D11&gt;=0.8),1.048,IF(AND((A11&lt;5.15),(F11&lt;2.5),D11&gt;=0.8),0.321,IF(AND(A11&gt;=5.15,(F11&lt;2.5),D11&gt;=0.8),0.783,"shouldnthappen")))))</f>
        <v>0.198</v>
      </c>
      <c r="O11" s="1" t="n">
        <f aca="false">IF(AND((H11&lt;5.245),(D11&lt;0.8)),0.034,IF(AND((A11&lt;5.9),D11&gt;=0.8),0.489,IF(AND(A11&gt;=5.9,D11&gt;=0.8),0.721,IF(AND((A11&lt;4.35),H11&gt;=5.245,(D11&lt;0.8)),0.041,IF(AND(A11&gt;=4.35,H11&gt;=5.245,(D11&lt;0.8)),0.142,"shouldnthappen")))))</f>
        <v>0.142</v>
      </c>
      <c r="P11" s="1" t="n">
        <f aca="false">IF(AND((B11&lt;2.8),(D11&lt;1.15)),0.244,IF(AND((D11&lt;1.75),D11&gt;=1.15),0.396,IF(AND(D11&gt;=1.75,D11&gt;=1.15),0.554,IF(AND((A11&lt;5.05),B11&gt;=2.8,(D11&lt;1.15)),0.078,IF(AND((H11&lt;14.877),A11&gt;=5.05,B11&gt;=2.8,(D11&lt;1.15)),0.118,IF(AND(H11&gt;=14.877,A11&gt;=5.05,B11&gt;=2.8,(D11&lt;1.15)),0.027,"shouldnthappen"))))))</f>
        <v>0.078</v>
      </c>
      <c r="Q11" s="1" t="n">
        <f aca="false">IF(AND(D11&gt;=0.45,(D11&lt;1.15)),0.17,IF(AND(A11&gt;=7.1,D11&gt;=1.15),0.539,IF(AND((A11&lt;6.25),(A11&lt;7.1),D11&gt;=1.15),0.258,IF(AND(A11&gt;=6.25,(A11&lt;7.1),D11&gt;=1.15),0.344,IF(AND(G11&gt;=0.418,(A11&lt;5.05),(D11&lt;0.45),(D11&lt;1.15)),0.033,IF(AND((H11&lt;14.494),(G11&lt;0.418),(A11&lt;5.05),(D11&lt;0.45),(D11&lt;1.15)),0.061,IF(AND(H11&gt;=14.494,(G11&lt;0.418),(A11&lt;5.05),(D11&lt;0.45),(D11&lt;1.15)),0.015,IF(AND(H11&gt;=14.877,(B11&lt;3.85),A11&gt;=5.05,(D11&lt;0.45),(D11&lt;1.15)),0.023,IF(AND((B11&lt;4),B11&gt;=3.85,A11&gt;=5.05,(D11&lt;0.45),(D11&lt;1.15)),0.009,IF(AND(B11&gt;=4,B11&gt;=3.85,A11&gt;=5.05,(D11&lt;0.45),(D11&lt;1.15)),0.052,IF(AND((G11&lt;0.05),(H11&lt;14.877),(B11&lt;3.85),A11&gt;=5.05,(D11&lt;0.45),(D11&lt;1.15)),0.024,IF(AND(G11&gt;=0.05,(H11&lt;14.877),(B11&lt;3.85),A11&gt;=5.05,(D11&lt;0.45),(D11&lt;1.15)),0.091,"shouldnthappen"))))))))))))</f>
        <v>0.061</v>
      </c>
      <c r="R11" s="1" t="n">
        <f aca="false">IF(AND(A11&gt;=7.1,D11&gt;=0.8),0.401,IF(AND((A11&lt;4.5),(G11&lt;0.905),(D11&lt;0.8)),0.024,IF(AND((H11&lt;9.966),G11&gt;=0.905,(D11&lt;0.8)),0.094,IF(AND(H11&gt;=9.966,G11&gt;=0.905,(D11&lt;0.8)),0.026,IF(AND(D11&gt;=2.05,(A11&lt;7.1),D11&gt;=0.8),0.277,IF(AND((H11&lt;5.523),A11&gt;=4.5,(G11&lt;0.905),(D11&lt;0.8)),0.012,IF(AND(H11&gt;=5.523,A11&gt;=4.5,(G11&lt;0.905),(D11&lt;0.8)),0.049,IF(AND((A11&lt;5.3),(D11&lt;2.05),(A11&lt;7.1),D11&gt;=0.8),0.095,IF(AND(A11&gt;=5.3,(D11&lt;2.05),(A11&lt;7.1),D11&gt;=0.8),0.196,"shouldnthappen")))))))))</f>
        <v>0.024</v>
      </c>
      <c r="S11" s="1" t="n">
        <f aca="false">IF(AND(A11&gt;=7.1,D11&gt;=1.35),0.298,IF(AND(G11&gt;=0.905,(D11&lt;0.8),(D11&lt;1.35)),0.068,IF(AND(H11&gt;=9.386,D11&gt;=0.8,(D11&lt;1.35)),0.126,IF(AND((H11&lt;7.426),(H11&lt;9.386),D11&gt;=0.8,(D11&lt;1.35)),0.091,IF(AND((A11&lt;5.3),(G11&lt;0.905),(A11&lt;7.1),D11&gt;=1.35),0.063,IF(AND((D11&lt;2.05),G11&gt;=0.905,(A11&lt;7.1),D11&gt;=1.35),0.015,IF(AND(D11&gt;=2.05,G11&gt;=0.905,(A11&lt;7.1),D11&gt;=1.35),0.089,IF(AND((H11&lt;10.505),(H11&lt;14.344),(G11&lt;0.905),(D11&lt;0.8),(D11&lt;1.35)),0.035,IF(AND((A11&lt;4.85),H11&gt;=14.344,(G11&lt;0.905),(D11&lt;0.8),(D11&lt;1.35)),0.006,IF(AND((B11&lt;2.75),H11&gt;=7.426,(H11&lt;9.386),D11&gt;=0.8,(D11&lt;1.35)),0.021,IF(AND(B11&gt;=2.75,H11&gt;=7.426,(H11&lt;9.386),D11&gt;=0.8,(D11&lt;1.35)),-0.01,IF(AND((B11&lt;2.35),A11&gt;=5.3,(G11&lt;0.905),(A11&lt;7.1),D11&gt;=1.35),0.068,IF(AND(B11&gt;=2.35,A11&gt;=5.3,(G11&lt;0.905),(A11&lt;7.1),D11&gt;=1.35),0.181,IF(AND((H11&lt;11.731),H11&gt;=10.505,(H11&lt;14.344),(G11&lt;0.905),(D11&lt;0.8),(D11&lt;1.35)),0.004,IF(AND(H11&gt;=11.731,H11&gt;=10.505,(H11&lt;14.344),(G11&lt;0.905),(D11&lt;0.8),(D11&lt;1.35)),0.024,IF(AND((H11&lt;14.877),A11&gt;=4.85,H11&gt;=14.344,(G11&lt;0.905),(D11&lt;0.8),(D11&lt;1.35)),0.063,IF(AND(H11&gt;=14.877,A11&gt;=4.85,H11&gt;=14.344,(G11&lt;0.905),(D11&lt;0.8),(D11&lt;1.35)),0.012,"shouldnthappen")))))))))))))))))</f>
        <v>0.004</v>
      </c>
      <c r="T11" s="1" t="n">
        <f aca="false">IF(AND(D11&gt;=0.45,(A11&lt;5.65)),0.067,IF(AND(A11&gt;=7.25,A11&gt;=5.65),0.244,IF(AND((H11&lt;9.966),G11&gt;=0.905,(D11&lt;0.45),(A11&lt;5.65)),0.062,IF(AND(H11&gt;=9.966,G11&gt;=0.905,(D11&lt;0.45),(A11&lt;5.65)),0.012,IF(AND((G11&lt;0.948),D11&gt;=2.05,(A11&lt;7.25),A11&gt;=5.65),0.157,IF(AND(G11&gt;=0.948,D11&gt;=2.05,(A11&lt;7.25),A11&gt;=5.65),0.037,IF(AND(G11&gt;=0.422,(B11&lt;3.15),(G11&lt;0.905),(D11&lt;0.45),(A11&lt;5.65)),0.011,IF(AND((D11&lt;0.25),(G11&lt;0.422),(B11&lt;3.15),(G11&lt;0.905),(D11&lt;0.45),(A11&lt;5.65)),0.04,IF(AND(D11&gt;=0.25,(G11&lt;0.422),(B11&lt;3.15),(G11&lt;0.905),(D11&lt;0.45),(A11&lt;5.65)),0.009,IF(AND((A11&lt;4.85),(B11&lt;3.25),B11&gt;=3.15,(G11&lt;0.905),(D11&lt;0.45),(A11&lt;5.65)),0.008,IF(AND(A11&gt;=4.85,(B11&lt;3.25),B11&gt;=3.15,(G11&lt;0.905),(D11&lt;0.45),(A11&lt;5.65)),-0.017,IF(AND((D11&lt;0.25),B11&gt;=3.25,B11&gt;=3.15,(G11&lt;0.905),(D11&lt;0.45),(A11&lt;5.65)),0.022,IF(AND(D11&gt;=0.25,B11&gt;=3.25,B11&gt;=3.15,(G11&lt;0.905),(D11&lt;0.45),(A11&lt;5.65)),0.009,IF(AND((F11&lt;2.5),(H11&lt;7.692),(G11&lt;0.644),(D11&lt;2.05),(A11&lt;7.25),A11&gt;=5.65),0.018,IF(AND(F11&gt;=2.5,(H11&lt;7.692),(G11&lt;0.644),(D11&lt;2.05),(A11&lt;7.25),A11&gt;=5.65),0.068,IF(AND((B11&lt;2.35),H11&gt;=7.692,(G11&lt;0.644),(D11&lt;2.05),(A11&lt;7.25),A11&gt;=5.65),0.023,IF(AND(B11&gt;=2.35,H11&gt;=7.692,(G11&lt;0.644),(D11&lt;2.05),(A11&lt;7.25),A11&gt;=5.65),0.125,IF(AND((G11&lt;0.766),(G11&lt;0.85),G11&gt;=0.644,(D11&lt;2.05),(A11&lt;7.25),A11&gt;=5.65),0.055,IF(AND(G11&gt;=0.766,(G11&lt;0.85),G11&gt;=0.644,(D11&lt;2.05),(A11&lt;7.25),A11&gt;=5.65),-0,IF(AND((B11&lt;2.95),G11&gt;=0.85,G11&gt;=0.644,(D11&lt;2.05),(A11&lt;7.25),A11&gt;=5.65),0.098,IF(AND(B11&gt;=2.95,G11&gt;=0.85,G11&gt;=0.644,(D11&lt;2.05),(A11&lt;7.25),A11&gt;=5.65),0.013,"shouldnthappen")))))))))))))))))))))</f>
        <v>0.04</v>
      </c>
      <c r="U11" s="1" t="n">
        <f aca="false">IF(AND(A11&gt;=7.25,D11&gt;=1.25),0.186,IF(AND((G11&lt;0.13),D11&gt;=0.35,(D11&lt;1.25)),-0.004,IF(AND(H11&gt;=14.246,(H11&lt;14.344),(D11&lt;0.35),(D11&lt;1.25)),-0.002,IF(AND((A11&lt;4.85),H11&gt;=14.344,(D11&lt;0.35),(D11&lt;1.25)),0.004,IF(AND(G11&gt;=0.446,(G11&lt;0.644),(A11&lt;7.25),D11&gt;=1.25),0.138,IF(AND(A11&gt;=5.45,(H11&lt;14.246),(H11&lt;14.344),(D11&lt;0.35),(D11&lt;1.25)),0.001,IF(AND((H11&lt;14.877),A11&gt;=4.85,H11&gt;=14.344,(D11&lt;0.35),(D11&lt;1.25)),0.035,IF(AND(H11&gt;=14.877,A11&gt;=4.85,H11&gt;=14.344,(D11&lt;0.35),(D11&lt;1.25)),0.007,IF(AND((B11&lt;3.35),H11&gt;=9.448,G11&gt;=0.13,D11&gt;=0.35,(D11&lt;1.25)),0.053,IF(AND(B11&gt;=3.35,H11&gt;=9.448,G11&gt;=0.13,D11&gt;=0.35,(D11&lt;1.25)),0.017,IF(AND((G11&lt;0.44),(G11&lt;0.446),(G11&lt;0.644),(A11&lt;7.25),D11&gt;=1.25),0.079,IF(AND(G11&gt;=0.44,(G11&lt;0.446),(G11&lt;0.644),(A11&lt;7.25),D11&gt;=1.25),0.02,IF(AND((A11&lt;5.95),(G11&lt;0.724),G11&gt;=0.644,(A11&lt;7.25),D11&gt;=1.25),-0.018,IF(AND(A11&gt;=5.95,(G11&lt;0.724),G11&gt;=0.644,(A11&lt;7.25),D11&gt;=1.25),0.027,IF(AND(A11&gt;=6.15,G11&gt;=0.724,G11&gt;=0.644,(A11&lt;7.25),D11&gt;=1.25),0.093,IF(AND((A11&lt;5.05),(A11&lt;5.45),(H11&lt;14.246),(H11&lt;14.344),(D11&lt;0.35),(D11&lt;1.25)),0.011,IF(AND(A11&gt;=5.05,(A11&lt;5.45),(H11&lt;14.246),(H11&lt;14.344),(D11&lt;0.35),(D11&lt;1.25)),0.021,IF(AND((A11&lt;5.4),(B11&lt;3.15),(H11&lt;9.448),G11&gt;=0.13,D11&gt;=0.35,(D11&lt;1.25)),0.007,IF(AND(A11&gt;=5.4,(B11&lt;3.15),(H11&lt;9.448),G11&gt;=0.13,D11&gt;=0.35,(D11&lt;1.25)),-0.011,IF(AND((B11&lt;3.75),B11&gt;=3.15,(H11&lt;9.448),G11&gt;=0.13,D11&gt;=0.35,(D11&lt;1.25)),0.012,IF(AND(B11&gt;=3.75,B11&gt;=3.15,(H11&lt;9.448),G11&gt;=0.13,D11&gt;=0.35,(D11&lt;1.25)),0.046,IF(AND((A11&lt;5.9),(A11&lt;6.15),G11&gt;=0.724,G11&gt;=0.644,(A11&lt;7.25),D11&gt;=1.25),0.06,IF(AND(A11&gt;=5.9,(A11&lt;6.15),G11&gt;=0.724,G11&gt;=0.644,(A11&lt;7.25),D11&gt;=1.25),0.005,"shouldnthappen")))))))))))))))))))))))</f>
        <v>0.011</v>
      </c>
      <c r="V11" s="1" t="n">
        <f aca="false">IF(AND(H11&gt;=15.155,(D11&lt;1.55)),0.084,IF(AND(A11&gt;=7.25,D11&gt;=1.55),0.141,IF(AND((G11&lt;0.043),D11&gt;=1.05,(H11&lt;15.155),(D11&lt;1.55)),-0.007,IF(AND(D11&gt;=1.85,G11&gt;=0.755,(A11&lt;7.25),D11&gt;=1.55),0.051,IF(AND((H11&lt;9.966),G11&gt;=0.905,(D11&lt;1.05),(H11&lt;15.155),(D11&lt;1.55)),0.043,IF(AND(H11&gt;=9.966,G11&gt;=0.905,(D11&lt;1.05),(H11&lt;15.155),(D11&lt;1.55)),0.007,IF(AND((G11&lt;0.278),(G11&lt;0.361),(G11&lt;0.755),(A11&lt;7.25),D11&gt;=1.55),0.08,IF(AND((A11&lt;5.8),G11&gt;=0.361,(G11&lt;0.755),(A11&lt;7.25),D11&gt;=1.55),0.019,IF(AND((A11&lt;6.05),(D11&lt;1.85),G11&gt;=0.755,(A11&lt;7.25),D11&gt;=1.55),0.01,IF(AND(A11&gt;=6.05,(D11&lt;1.85),G11&gt;=0.755,(A11&lt;7.25),D11&gt;=1.55),0.002,IF(AND((G11&lt;0.486),(B11&lt;3.15),(G11&lt;0.905),(D11&lt;1.05),(H11&lt;15.155),(D11&lt;1.55)),0.026,IF(AND(G11&gt;=0.486,(B11&lt;3.15),(G11&lt;0.905),(D11&lt;1.05),(H11&lt;15.155),(D11&lt;1.55)),0.001,IF(AND((B11&lt;3.25),B11&gt;=3.15,(G11&lt;0.905),(D11&lt;1.05),(H11&lt;15.155),(D11&lt;1.55)),-0.003,IF(AND(B11&gt;=3.25,B11&gt;=3.15,(G11&lt;0.905),(D11&lt;1.05),(H11&lt;15.155),(D11&lt;1.55)),0.012,IF(AND((H11&lt;7.426),(H11&lt;8.769),G11&gt;=0.043,D11&gt;=1.05,(H11&lt;15.155),(D11&lt;1.55)),0.041,IF(AND(H11&gt;=7.426,(H11&lt;8.769),G11&gt;=0.043,D11&gt;=1.05,(H11&lt;15.155),(D11&lt;1.55)),-0.008,IF(AND((H11&lt;10.696),H11&gt;=8.769,G11&gt;=0.043,D11&gt;=1.05,(H11&lt;15.155),(D11&lt;1.55)),0.069,IF(AND(H11&gt;=10.696,H11&gt;=8.769,G11&gt;=0.043,D11&gt;=1.05,(H11&lt;15.155),(D11&lt;1.55)),0.033,IF(AND((D11&lt;2.2),G11&gt;=0.278,(G11&lt;0.361),(G11&lt;0.755),(A11&lt;7.25),D11&gt;=1.55),0.022,IF(AND(D11&gt;=2.2,G11&gt;=0.278,(G11&lt;0.361),(G11&lt;0.755),(A11&lt;7.25),D11&gt;=1.55),-0.027,IF(AND((H11&lt;12.626),A11&gt;=5.8,G11&gt;=0.361,(G11&lt;0.755),(A11&lt;7.25),D11&gt;=1.55),0.126,IF(AND(H11&gt;=12.626,A11&gt;=5.8,G11&gt;=0.361,(G11&lt;0.755),(A11&lt;7.25),D11&gt;=1.55),0.065,"shouldnthappen"))))))))))))))))))))))</f>
        <v>0.026</v>
      </c>
      <c r="W11" s="1" t="n">
        <f aca="false">IF(AND(H11&gt;=15.155,(D11&lt;1.55)),0.064,IF(AND(A11&gt;=7.45,D11&gt;=1.55),0.115,IF(AND(B11&gt;=3.15,(H11&lt;10.257),(A11&lt;7.45),D11&gt;=1.55),0.097,IF(AND((A11&lt;4.85),H11&gt;=14.344,(D11&lt;0.35),(H11&lt;15.155),(D11&lt;1.55)),0.003,IF(AND(A11&gt;=6.05,(G11&lt;0.169),D11&gt;=0.35,(H11&lt;15.155),(D11&lt;1.55)),-0.008,IF(AND((G11&lt;0.181),G11&gt;=0.169,D11&gt;=0.35,(H11&lt;15.155),(D11&lt;1.55)),0.065,IF(AND(B11&gt;=3.05,(B11&lt;3.15),(H11&lt;10.257),(A11&lt;7.45),D11&gt;=1.55),-0.023,IF(AND(H11&gt;=11.854,(G11&lt;0.613),H11&gt;=10.257,(A11&lt;7.45),D11&gt;=1.55),0.068,IF(AND((D11&lt;0.25),(B11&lt;3.15),(H11&lt;14.344),(D11&lt;0.35),(H11&lt;15.155),(D11&lt;1.55)),0.014,IF(AND(D11&gt;=0.25,(B11&lt;3.15),(H11&lt;14.344),(D11&lt;0.35),(H11&lt;15.155),(D11&lt;1.55)),0.002,IF(AND((A11&lt;5.05),B11&gt;=3.15,(H11&lt;14.344),(D11&lt;0.35),(H11&lt;15.155),(D11&lt;1.55)),-0.001,IF(AND(A11&gt;=5.05,B11&gt;=3.15,(H11&lt;14.344),(D11&lt;0.35),(H11&lt;15.155),(D11&lt;1.55)),0.009,IF(AND((H11&lt;14.877),A11&gt;=4.85,H11&gt;=14.344,(D11&lt;0.35),(H11&lt;15.155),(D11&lt;1.55)),0.023,IF(AND(H11&gt;=14.877,A11&gt;=4.85,H11&gt;=14.344,(D11&lt;0.35),(H11&lt;15.155),(D11&lt;1.55)),0.004,IF(AND((H11&lt;13.602),(A11&lt;6.05),(G11&lt;0.169),D11&gt;=0.35,(H11&lt;15.155),(D11&lt;1.55)),0.023,IF(AND(H11&gt;=13.602,(A11&lt;6.05),(G11&lt;0.169),D11&gt;=0.35,(H11&lt;15.155),(D11&lt;1.55)),-0.006,IF(AND((B11&lt;2.95),G11&gt;=0.181,G11&gt;=0.169,D11&gt;=0.35,(H11&lt;15.155),(D11&lt;1.55)),0.019,IF(AND(B11&gt;=2.95,G11&gt;=0.181,G11&gt;=0.169,D11&gt;=0.35,(H11&lt;15.155),(D11&lt;1.55)),0.034,IF(AND((A11&lt;5.35),(B11&lt;3.05),(B11&lt;3.15),(H11&lt;10.257),(A11&lt;7.45),D11&gt;=1.55),0.009,IF(AND(A11&gt;=5.35,(B11&lt;3.05),(B11&lt;3.15),(H11&lt;10.257),(A11&lt;7.45),D11&gt;=1.55),0.058,IF(AND((B11&lt;2.9),(H11&lt;11.854),(G11&lt;0.613),H11&gt;=10.257,(A11&lt;7.45),D11&gt;=1.55),0.037,IF(AND(B11&gt;=2.9,(H11&lt;11.854),(G11&lt;0.613),H11&gt;=10.257,(A11&lt;7.45),D11&gt;=1.55),-0.005,IF(AND((A11&lt;6.4),(G11&lt;0.711),G11&gt;=0.613,H11&gt;=10.257,(A11&lt;7.45),D11&gt;=1.55),0.001,IF(AND(A11&gt;=6.4,(G11&lt;0.711),G11&gt;=0.613,H11&gt;=10.257,(A11&lt;7.45),D11&gt;=1.55),-0.002,IF(AND((D11&lt;1.9),G11&gt;=0.711,G11&gt;=0.613,H11&gt;=10.257,(A11&lt;7.45),D11&gt;=1.55),0.007,IF(AND(D11&gt;=1.9,G11&gt;=0.711,G11&gt;=0.613,H11&gt;=10.257,(A11&lt;7.45),D11&gt;=1.55),0.023,"shouldnthappen"))))))))))))))))))))))))))</f>
        <v>0.014</v>
      </c>
      <c r="X11" s="1" t="n">
        <f aca="false">IF(AND(H11&gt;=15.155,(F11&lt;2.5)),0.049,IF(AND(A11&gt;=7.45,F11&gt;=2.5),0.089,IF(AND((G11&lt;0.107),(G11&lt;0.364),(A11&lt;7.45),F11&gt;=2.5),0.055,IF(AND(A11&gt;=5.75,(G11&lt;0.572),(D11&lt;1.25),(H11&lt;15.155),(F11&lt;2.5)),-0.018,IF(AND((A11&lt;5.7),(H11&lt;12.626),G11&gt;=0.364,(A11&lt;7.45),F11&gt;=2.5),0.012,IF(AND(A11&gt;=5.7,(H11&lt;12.626),G11&gt;=0.364,(A11&lt;7.45),F11&gt;=2.5),0.065,IF(AND((G11&lt;0.628),H11&gt;=12.626,G11&gt;=0.364,(A11&lt;7.45),F11&gt;=2.5),0.047,IF(AND((G11&lt;0.545),(A11&lt;5.75),(G11&lt;0.572),(D11&lt;1.25),(H11&lt;15.155),(F11&lt;2.5)),0.007,IF(AND(G11&gt;=0.545,(A11&lt;5.75),(G11&lt;0.572),(D11&lt;1.25),(H11&lt;15.155),(F11&lt;2.5)),-0.009,IF(AND((D11&lt;0.3),(H11&lt;11.788),G11&gt;=0.572,(D11&lt;1.25),(H11&lt;15.155),(F11&lt;2.5)),0.01,IF(AND(D11&gt;=0.3,(H11&lt;11.788),G11&gt;=0.572,(D11&lt;1.25),(H11&lt;15.155),(F11&lt;2.5)),0.03,IF(AND((A11&lt;4.75),H11&gt;=11.788,G11&gt;=0.572,(D11&lt;1.25),(H11&lt;15.155),(F11&lt;2.5)),0.001,IF(AND(A11&gt;=4.75,H11&gt;=11.788,G11&gt;=0.572,(D11&lt;1.25),(H11&lt;15.155),(F11&lt;2.5)),0.01,IF(AND((A11&lt;5.5),(A11&lt;6.15),(G11&lt;0.652),D11&gt;=1.25,(H11&lt;15.155),(F11&lt;2.5)),0.014,IF(AND(A11&gt;=5.5,(A11&lt;6.15),(G11&lt;0.652),D11&gt;=1.25,(H11&lt;15.155),(F11&lt;2.5)),0.049,IF(AND((H11&lt;12.206),A11&gt;=6.15,(G11&lt;0.652),D11&gt;=1.25,(H11&lt;15.155),(F11&lt;2.5)),-0.009,IF(AND(H11&gt;=12.206,A11&gt;=6.15,(G11&lt;0.652),D11&gt;=1.25,(H11&lt;15.155),(F11&lt;2.5)),0.021,IF(AND((A11&lt;5.55),(A11&lt;6.2),G11&gt;=0.652,D11&gt;=1.25,(H11&lt;15.155),(F11&lt;2.5)),0.011,IF(AND(A11&gt;=5.55,(A11&lt;6.2),G11&gt;=0.652,D11&gt;=1.25,(H11&lt;15.155),(F11&lt;2.5)),-0.019,IF(AND((B11&lt;3.2),A11&gt;=6.2,G11&gt;=0.652,D11&gt;=1.25,(H11&lt;15.155),(F11&lt;2.5)),0.025,IF(AND(B11&gt;=3.2,A11&gt;=6.2,G11&gt;=0.652,D11&gt;=1.25,(H11&lt;15.155),(F11&lt;2.5)),0.001,IF(AND((G11&lt;0.183),(G11&lt;0.301),G11&gt;=0.107,(G11&lt;0.364),(A11&lt;7.45),F11&gt;=2.5),-0.009,IF(AND(G11&gt;=0.183,(G11&lt;0.301),G11&gt;=0.107,(G11&lt;0.364),(A11&lt;7.45),F11&gt;=2.5),0.022,IF(AND((D11&lt;2.2),G11&gt;=0.301,G11&gt;=0.107,(G11&lt;0.364),(A11&lt;7.45),F11&gt;=2.5),0.004,IF(AND(D11&gt;=2.2,G11&gt;=0.301,G11&gt;=0.107,(G11&lt;0.364),(A11&lt;7.45),F11&gt;=2.5),-0.02,IF(AND((G11&lt;0.787),G11&gt;=0.628,H11&gt;=12.626,G11&gt;=0.364,(A11&lt;7.45),F11&gt;=2.5),-0.001,IF(AND(G11&gt;=0.787,G11&gt;=0.628,H11&gt;=12.626,G11&gt;=0.364,(A11&lt;7.45),F11&gt;=2.5),0.016,"shouldnthappen")))))))))))))))))))))))))))</f>
        <v>0.007</v>
      </c>
      <c r="Y11" s="1" t="n">
        <f aca="false">IF(AND(H11&gt;=15.155,(D11&lt;1.55)),0.037,IF(AND(D11&gt;=2.45,(A11&lt;7.45),D11&gt;=1.55),0.054,IF(AND((A11&lt;7.8),A11&gt;=7.45,D11&gt;=1.55),0.078,IF(AND(A11&gt;=7.8,A11&gt;=7.45,D11&gt;=1.55),0.021,IF(AND(A11&gt;=6.2,G11&gt;=0.68,D11&gt;=1.25,(H11&lt;15.155),(D11&lt;1.55)),0.019,IF(AND((B11&lt;2.65),(A11&lt;4.95),(G11&lt;0.572),(D11&lt;1.25),(H11&lt;15.155),(D11&lt;1.55)),0.021,IF(AND(B11&gt;=2.65,(A11&lt;4.95),(G11&lt;0.572),(D11&lt;1.25),(H11&lt;15.155),(D11&lt;1.55)),0.006,IF(AND((H11&lt;14.344),A11&gt;=4.95,(G11&lt;0.572),(D11&lt;1.25),(H11&lt;15.155),(D11&lt;1.55)),-0.005,IF(AND(H11&gt;=14.344,A11&gt;=4.95,(G11&lt;0.572),(D11&lt;1.25),(H11&lt;15.155),(D11&lt;1.55)),0.013,IF(AND((G11&lt;0.833),(H11&lt;11.788),G11&gt;=0.572,(D11&lt;1.25),(H11&lt;15.155),(D11&lt;1.55)),0.009,IF(AND(G11&gt;=0.833,(H11&lt;11.788),G11&gt;=0.572,(D11&lt;1.25),(H11&lt;15.155),(D11&lt;1.55)),0.024,IF(AND((A11&lt;4.75),H11&gt;=11.788,G11&gt;=0.572,(D11&lt;1.25),(H11&lt;15.155),(D11&lt;1.55)),0.001,IF(AND(A11&gt;=4.75,H11&gt;=11.788,G11&gt;=0.572,(D11&lt;1.25),(H11&lt;15.155),(D11&lt;1.55)),0.008,IF(AND((A11&lt;5.65),(A11&lt;6.15),(G11&lt;0.68),D11&gt;=1.25,(H11&lt;15.155),(D11&lt;1.55)),0.017,IF(AND(A11&gt;=5.65,(A11&lt;6.15),(G11&lt;0.68),D11&gt;=1.25,(H11&lt;15.155),(D11&lt;1.55)),0.039,IF(AND((G11&lt;0.436),A11&gt;=6.15,(G11&lt;0.68),D11&gt;=1.25,(H11&lt;15.155),(D11&lt;1.55)),-0.004,IF(AND(G11&gt;=0.436,A11&gt;=6.15,(G11&lt;0.68),D11&gt;=1.25,(H11&lt;15.155),(D11&lt;1.55)),0.022,IF(AND((A11&lt;5.55),(A11&lt;6.2),G11&gt;=0.68,D11&gt;=1.25,(H11&lt;15.155),(D11&lt;1.55)),0.009,IF(AND(A11&gt;=5.55,(A11&lt;6.2),G11&gt;=0.68,D11&gt;=1.25,(H11&lt;15.155),(D11&lt;1.55)),-0.016,IF(AND((G11&lt;0.107),(G11&lt;0.361),(G11&lt;0.613),(D11&lt;2.45),(A11&lt;7.45),D11&gt;=1.55),0.042,IF(AND(G11&gt;=0.107,(G11&lt;0.361),(G11&lt;0.613),(D11&lt;2.45),(A11&lt;7.45),D11&gt;=1.55),0.002,IF(AND((D11&lt;2.35),G11&gt;=0.361,(G11&lt;0.613),(D11&lt;2.45),(A11&lt;7.45),D11&gt;=1.55),0.051,IF(AND(D11&gt;=2.35,G11&gt;=0.361,(G11&lt;0.613),(D11&lt;2.45),(A11&lt;7.45),D11&gt;=1.55),0.016,IF(AND((A11&lt;6.4),(G11&lt;0.711),G11&gt;=0.613,(D11&lt;2.45),(A11&lt;7.45),D11&gt;=1.55),0.001,IF(AND(A11&gt;=6.4,(G11&lt;0.711),G11&gt;=0.613,(D11&lt;2.45),(A11&lt;7.45),D11&gt;=1.55),-0.002,IF(AND((B11&lt;2.95),G11&gt;=0.711,G11&gt;=0.613,(D11&lt;2.45),(A11&lt;7.45),D11&gt;=1.55),0.023,IF(AND(B11&gt;=2.95,G11&gt;=0.711,G11&gt;=0.613,(D11&lt;2.45),(A11&lt;7.45),D11&gt;=1.55),0.01,"shouldnthappen")))))))))))))))))))))))))))</f>
        <v>0.006</v>
      </c>
      <c r="Z11" s="1" t="n">
        <f aca="false">IF(AND(A11&gt;=7.45,D11&gt;=1.75),0.056,IF(AND(H11&gt;=15.059,A11&gt;=5.55,(D11&lt;1.75)),0.028,IF(AND((D11&lt;0.35),G11&gt;=0.905,(A11&lt;5.55),(D11&lt;1.75)),0.005,IF(AND(D11&gt;=0.35,G11&gt;=0.905,(A11&lt;5.55),(D11&lt;1.75)),0.026,IF(AND((H11&lt;8.711),D11&gt;=2.45,(A11&lt;7.45),D11&gt;=1.75),0.011,IF(AND(H11&gt;=8.711,D11&gt;=2.45,(A11&lt;7.45),D11&gt;=1.75),0.049,IF(AND((G11&lt;0.107),(G11&lt;0.487),(D11&lt;2.45),(A11&lt;7.45),D11&gt;=1.75),0.032,IF(AND((H11&lt;10.915),(A11&lt;4.5),(B11&lt;3.15),(G11&lt;0.905),(A11&lt;5.55),(D11&lt;1.75)),-0.001,IF(AND(H11&gt;=10.915,(A11&lt;4.5),(B11&lt;3.15),(G11&lt;0.905),(A11&lt;5.55),(D11&lt;1.75)),0.003,IF(AND((A11&lt;5.05),A11&gt;=4.5,(B11&lt;3.15),(G11&lt;0.905),(A11&lt;5.55),(D11&lt;1.75)),0.015,IF(AND(A11&gt;=5.05,A11&gt;=4.5,(B11&lt;3.15),(G11&lt;0.905),(A11&lt;5.55),(D11&lt;1.75)),0.006,IF(AND((G11&lt;0.05),(G11&lt;0.091),B11&gt;=3.15,(G11&lt;0.905),(A11&lt;5.55),(D11&lt;1.75)),0.001,IF(AND(G11&gt;=0.05,(G11&lt;0.091),B11&gt;=3.15,(G11&lt;0.905),(A11&lt;5.55),(D11&lt;1.75)),0.008,IF(AND((G11&lt;0.587),G11&gt;=0.091,B11&gt;=3.15,(G11&lt;0.905),(A11&lt;5.55),(D11&lt;1.75)),-0.003,IF(AND(G11&gt;=0.587,G11&gt;=0.091,B11&gt;=3.15,(G11&lt;0.905),(A11&lt;5.55),(D11&lt;1.75)),0.004,IF(AND((F11&lt;2.5),(B11&lt;2.85),(G11&lt;0.419),(H11&lt;15.059),A11&gt;=5.55,(D11&lt;1.75)),0.041,IF(AND(F11&gt;=2.5,(B11&lt;2.85),(G11&lt;0.419),(H11&lt;15.059),A11&gt;=5.55,(D11&lt;1.75)),0.015,IF(AND((G11&lt;0.164),B11&gt;=2.85,(G11&lt;0.419),(H11&lt;15.059),A11&gt;=5.55,(D11&lt;1.75)),0.01,IF(AND(G11&gt;=0.164,B11&gt;=2.85,(G11&lt;0.419),(H11&lt;15.059),A11&gt;=5.55,(D11&lt;1.75)),-0.001,IF(AND((B11&lt;2.55),(B11&lt;2.95),G11&gt;=0.419,(H11&lt;15.059),A11&gt;=5.55,(D11&lt;1.75)),0.014,IF(AND(B11&gt;=2.55,(B11&lt;2.95),G11&gt;=0.419,(H11&lt;15.059),A11&gt;=5.55,(D11&lt;1.75)),-0.013,IF(AND((D11&lt;1.55),B11&gt;=2.95,G11&gt;=0.419,(H11&lt;15.059),A11&gt;=5.55,(D11&lt;1.75)),0.023,IF(AND(D11&gt;=1.55,B11&gt;=2.95,G11&gt;=0.419,(H11&lt;15.059),A11&gt;=5.55,(D11&lt;1.75)),0.005,IF(AND((H11&lt;13.278),G11&gt;=0.107,(G11&lt;0.487),(D11&lt;2.45),(A11&lt;7.45),D11&gt;=1.75),-0.009,IF(AND(H11&gt;=13.278,G11&gt;=0.107,(G11&lt;0.487),(D11&lt;2.45),(A11&lt;7.45),D11&gt;=1.75),0.017,IF(AND((D11&lt;2.35),(G11&lt;0.571),G11&gt;=0.487,(D11&lt;2.45),(A11&lt;7.45),D11&gt;=1.75),0.053,IF(AND(D11&gt;=2.35,(G11&lt;0.571),G11&gt;=0.487,(D11&lt;2.45),(A11&lt;7.45),D11&gt;=1.75),0.009,IF(AND((G11&lt;0.779),G11&gt;=0.571,G11&gt;=0.487,(D11&lt;2.45),(A11&lt;7.45),D11&gt;=1.75),0.006,IF(AND(G11&gt;=0.779,G11&gt;=0.571,G11&gt;=0.487,(D11&lt;2.45),(A11&lt;7.45),D11&gt;=1.75),0.016,"shouldnthappen")))))))))))))))))))))))))))))</f>
        <v>0.003</v>
      </c>
      <c r="AA11" s="1" t="n">
        <f aca="false">IF(AND((A11&lt;7.8),A11&gt;=7.45,D11&gt;=1.75),0.051,IF(AND(A11&gt;=7.8,A11&gt;=7.45,D11&gt;=1.75),0.01,IF(AND(B11&gt;=3.35,B11&gt;=3.25,(A11&lt;7.45),D11&gt;=1.75),0.016,IF(AND((H11&lt;8.308),(D11&lt;0.15),(H11&lt;13.655),(D11&lt;0.35),(D11&lt;1.75)),0.009,IF(AND((H11&lt;14.529),(G11&lt;0.293),H11&gt;=13.655,(D11&lt;0.35),(D11&lt;1.75)),0.011,IF(AND(H11&gt;=14.529,(G11&lt;0.293),H11&gt;=13.655,(D11&lt;0.35),(D11&lt;1.75)),0.001,IF(AND(D11&gt;=0.25,G11&gt;=0.293,H11&gt;=13.655,(D11&lt;0.35),(D11&lt;1.75)),-0.004,IF(AND(H11&gt;=10.635,(H11&lt;10.696),(H11&lt;13.906),D11&gt;=0.35,(D11&lt;1.75)),0.036,IF(AND(G11&gt;=0.833,H11&gt;=10.696,(H11&lt;13.906),D11&gt;=0.35,(D11&lt;1.75)),0.016,IF(AND((A11&lt;6.65),(G11&lt;0.247),H11&gt;=13.906,D11&gt;=0.35,(D11&lt;1.75)),-0.008,IF(AND(A11&gt;=6.65,(G11&lt;0.247),H11&gt;=13.906,D11&gt;=0.35,(D11&lt;1.75)),0.011,IF(AND((B11&lt;2.45),G11&gt;=0.247,H11&gt;=13.906,D11&gt;=0.35,(D11&lt;1.75)),0,IF(AND((D11&lt;1.85),(B11&lt;2.95),(B11&lt;3.25),(A11&lt;7.45),D11&gt;=1.75),0.033,IF(AND((G11&lt;0.428),(B11&lt;3.35),B11&gt;=3.25,(A11&lt;7.45),D11&gt;=1.75),0.009,IF(AND(G11&gt;=0.428,(B11&lt;3.35),B11&gt;=3.25,(A11&lt;7.45),D11&gt;=1.75),0.042,IF(AND((A11&lt;4.6),H11&gt;=8.308,(D11&lt;0.15),(H11&lt;13.655),(D11&lt;0.35),(D11&lt;1.75)),0.003,IF(AND(A11&gt;=4.6,H11&gt;=8.308,(D11&lt;0.15),(H11&lt;13.655),(D11&lt;0.35),(D11&lt;1.75)),0,IF(AND((H11&lt;8.834),(A11&lt;5.05),D11&gt;=0.15,(H11&lt;13.655),(D11&lt;0.35),(D11&lt;1.75)),0.002,IF(AND(H11&gt;=8.834,(A11&lt;5.05),D11&gt;=0.15,(H11&lt;13.655),(D11&lt;0.35),(D11&lt;1.75)),-0.008,IF(AND((A11&lt;5.45),A11&gt;=5.05,D11&gt;=0.15,(H11&lt;13.655),(D11&lt;0.35),(D11&lt;1.75)),0.003,IF(AND(A11&gt;=5.45,A11&gt;=5.05,D11&gt;=0.15,(H11&lt;13.655),(D11&lt;0.35),(D11&lt;1.75)),-0.002,IF(AND((A11&lt;5.3),(D11&lt;0.25),G11&gt;=0.293,H11&gt;=13.655,(D11&lt;0.35),(D11&lt;1.75)),0.007,IF(AND(A11&gt;=5.3,(D11&lt;0.25),G11&gt;=0.293,H11&gt;=13.655,(D11&lt;0.35),(D11&lt;1.75)),0.001,IF(AND((H11&lt;7.309),(H11&lt;10.635),(H11&lt;10.696),(H11&lt;13.906),D11&gt;=0.35,(D11&lt;1.75)),0.014,IF(AND(H11&gt;=7.309,(H11&lt;10.635),(H11&lt;10.696),(H11&lt;13.906),D11&gt;=0.35,(D11&lt;1.75)),0.006,IF(AND((H11&lt;12.093),(G11&lt;0.833),H11&gt;=10.696,(H11&lt;13.906),D11&gt;=0.35,(D11&lt;1.75)),-0.01,IF(AND(H11&gt;=12.093,(G11&lt;0.833),H11&gt;=10.696,(H11&lt;13.906),D11&gt;=0.35,(D11&lt;1.75)),0.004,IF(AND((G11&lt;0.823),B11&gt;=2.45,G11&gt;=0.247,H11&gt;=13.906,D11&gt;=0.35,(D11&lt;1.75)),0.026,IF(AND(G11&gt;=0.823,B11&gt;=2.45,G11&gt;=0.247,H11&gt;=13.906,D11&gt;=0.35,(D11&lt;1.75)),0.006,IF(AND((H11&lt;11.121),D11&gt;=1.85,(B11&lt;2.95),(B11&lt;3.25),(A11&lt;7.45),D11&gt;=1.75),0.013,IF(AND(H11&gt;=11.121,D11&gt;=1.85,(B11&lt;2.95),(B11&lt;3.25),(A11&lt;7.45),D11&gt;=1.75),0.005,IF(AND((A11&lt;6.05),(A11&lt;6.45),B11&gt;=2.95,(B11&lt;3.25),(A11&lt;7.45),D11&gt;=1.75),0.001,IF(AND(A11&gt;=6.05,(A11&lt;6.45),B11&gt;=2.95,(B11&lt;3.25),(A11&lt;7.45),D11&gt;=1.75),-0.005,IF(AND((G11&lt;0.42),A11&gt;=6.45,B11&gt;=2.95,(B11&lt;3.25),(A11&lt;7.45),D11&gt;=1.75),0.004,IF(AND(G11&gt;=0.42,A11&gt;=6.45,B11&gt;=2.95,(B11&lt;3.25),(A11&lt;7.45),D11&gt;=1.75),0.019,"shouldnthappen")))))))))))))))))))))))))))))))))))</f>
        <v>-0.008</v>
      </c>
      <c r="AB11" s="1" t="n">
        <f aca="false">+ 0.5</f>
        <v>0.5</v>
      </c>
    </row>
    <row r="12" customFormat="false" ht="13.8" hidden="false" customHeight="false" outlineLevel="0" collapsed="false">
      <c r="A12" s="11" t="n">
        <v>4.9</v>
      </c>
      <c r="B12" s="1" t="n">
        <v>3.1</v>
      </c>
      <c r="C12" s="1" t="n">
        <v>1.5</v>
      </c>
      <c r="D12" s="1" t="n">
        <v>0.1</v>
      </c>
      <c r="E12" s="1" t="s">
        <v>94</v>
      </c>
      <c r="F12" s="1" t="n">
        <v>1</v>
      </c>
      <c r="G12" s="1" t="n">
        <v>0.347941775806248</v>
      </c>
      <c r="H12" s="18" t="n">
        <v>7.02129838531837</v>
      </c>
      <c r="I12" s="1" t="n">
        <f aca="false">C12</f>
        <v>1.5</v>
      </c>
      <c r="J12" s="1" t="n">
        <f aca="false">SUM(M12:AB12)</f>
        <v>1.47</v>
      </c>
      <c r="K12" s="15" t="n">
        <f aca="false">1-SQRT(VAR(M12:AB12, I12)) / AVERAGE(M12:AB12)</f>
        <v>-2.97572115213407</v>
      </c>
      <c r="L12" s="1" t="n">
        <f aca="false">(J12-I12)/I12</f>
        <v>-0.02</v>
      </c>
      <c r="M12" s="1" t="n">
        <f aca="false">IF(AND((H12&lt;5.245),(D12&lt;0.8)),0.075,IF(AND(H12&gt;=5.245,(D12&lt;0.8)),0.279,IF(AND((D12&lt;1.45),D12&gt;=0.8),1.043,IF(AND(D12&gt;=1.45,D12&gt;=0.8),1.423,"shouldnthappen"))))</f>
        <v>0.279</v>
      </c>
      <c r="N12" s="1" t="n">
        <f aca="false">IF(AND((A12&lt;4.35),(D12&lt;0.8)),0.048,IF(AND(A12&gt;=4.35,(D12&lt;0.8)),0.198,IF(AND(F12&gt;=2.5,D12&gt;=0.8),1.048,IF(AND((A12&lt;5.15),(F12&lt;2.5),D12&gt;=0.8),0.321,IF(AND(A12&gt;=5.15,(F12&lt;2.5),D12&gt;=0.8),0.783,"shouldnthappen")))))</f>
        <v>0.198</v>
      </c>
      <c r="O12" s="1" t="n">
        <f aca="false">IF(AND((H12&lt;5.245),(D12&lt;0.8)),0.034,IF(AND((A12&lt;5.9),D12&gt;=0.8),0.489,IF(AND(A12&gt;=5.9,D12&gt;=0.8),0.721,IF(AND((A12&lt;4.35),H12&gt;=5.245,(D12&lt;0.8)),0.041,IF(AND(A12&gt;=4.35,H12&gt;=5.245,(D12&lt;0.8)),0.142,"shouldnthappen")))))</f>
        <v>0.142</v>
      </c>
      <c r="P12" s="1" t="n">
        <f aca="false">IF(AND((B12&lt;2.8),(D12&lt;1.15)),0.244,IF(AND((D12&lt;1.75),D12&gt;=1.15),0.396,IF(AND(D12&gt;=1.75,D12&gt;=1.15),0.554,IF(AND((A12&lt;5.05),B12&gt;=2.8,(D12&lt;1.15)),0.078,IF(AND((H12&lt;14.877),A12&gt;=5.05,B12&gt;=2.8,(D12&lt;1.15)),0.118,IF(AND(H12&gt;=14.877,A12&gt;=5.05,B12&gt;=2.8,(D12&lt;1.15)),0.027,"shouldnthappen"))))))</f>
        <v>0.078</v>
      </c>
      <c r="Q12" s="1" t="n">
        <f aca="false">IF(AND(D12&gt;=0.45,(D12&lt;1.15)),0.17,IF(AND(A12&gt;=7.1,D12&gt;=1.15),0.539,IF(AND((A12&lt;6.25),(A12&lt;7.1),D12&gt;=1.15),0.258,IF(AND(A12&gt;=6.25,(A12&lt;7.1),D12&gt;=1.15),0.344,IF(AND(G12&gt;=0.418,(A12&lt;5.05),(D12&lt;0.45),(D12&lt;1.15)),0.033,IF(AND((H12&lt;14.494),(G12&lt;0.418),(A12&lt;5.05),(D12&lt;0.45),(D12&lt;1.15)),0.061,IF(AND(H12&gt;=14.494,(G12&lt;0.418),(A12&lt;5.05),(D12&lt;0.45),(D12&lt;1.15)),0.015,IF(AND(H12&gt;=14.877,(B12&lt;3.85),A12&gt;=5.05,(D12&lt;0.45),(D12&lt;1.15)),0.023,IF(AND((B12&lt;4),B12&gt;=3.85,A12&gt;=5.05,(D12&lt;0.45),(D12&lt;1.15)),0.009,IF(AND(B12&gt;=4,B12&gt;=3.85,A12&gt;=5.05,(D12&lt;0.45),(D12&lt;1.15)),0.052,IF(AND((G12&lt;0.05),(H12&lt;14.877),(B12&lt;3.85),A12&gt;=5.05,(D12&lt;0.45),(D12&lt;1.15)),0.024,IF(AND(G12&gt;=0.05,(H12&lt;14.877),(B12&lt;3.85),A12&gt;=5.05,(D12&lt;0.45),(D12&lt;1.15)),0.091,"shouldnthappen"))))))))))))</f>
        <v>0.061</v>
      </c>
      <c r="R12" s="1" t="n">
        <f aca="false">IF(AND(A12&gt;=7.1,D12&gt;=0.8),0.401,IF(AND((A12&lt;4.5),(G12&lt;0.905),(D12&lt;0.8)),0.024,IF(AND((H12&lt;9.966),G12&gt;=0.905,(D12&lt;0.8)),0.094,IF(AND(H12&gt;=9.966,G12&gt;=0.905,(D12&lt;0.8)),0.026,IF(AND(D12&gt;=2.05,(A12&lt;7.1),D12&gt;=0.8),0.277,IF(AND((H12&lt;5.523),A12&gt;=4.5,(G12&lt;0.905),(D12&lt;0.8)),0.012,IF(AND(H12&gt;=5.523,A12&gt;=4.5,(G12&lt;0.905),(D12&lt;0.8)),0.049,IF(AND((A12&lt;5.3),(D12&lt;2.05),(A12&lt;7.1),D12&gt;=0.8),0.095,IF(AND(A12&gt;=5.3,(D12&lt;2.05),(A12&lt;7.1),D12&gt;=0.8),0.196,"shouldnthappen")))))))))</f>
        <v>0.049</v>
      </c>
      <c r="S12" s="1" t="n">
        <f aca="false">IF(AND(A12&gt;=7.1,D12&gt;=1.35),0.298,IF(AND(G12&gt;=0.905,(D12&lt;0.8),(D12&lt;1.35)),0.068,IF(AND(H12&gt;=9.386,D12&gt;=0.8,(D12&lt;1.35)),0.126,IF(AND((H12&lt;7.426),(H12&lt;9.386),D12&gt;=0.8,(D12&lt;1.35)),0.091,IF(AND((A12&lt;5.3),(G12&lt;0.905),(A12&lt;7.1),D12&gt;=1.35),0.063,IF(AND((D12&lt;2.05),G12&gt;=0.905,(A12&lt;7.1),D12&gt;=1.35),0.015,IF(AND(D12&gt;=2.05,G12&gt;=0.905,(A12&lt;7.1),D12&gt;=1.35),0.089,IF(AND((H12&lt;10.505),(H12&lt;14.344),(G12&lt;0.905),(D12&lt;0.8),(D12&lt;1.35)),0.035,IF(AND((A12&lt;4.85),H12&gt;=14.344,(G12&lt;0.905),(D12&lt;0.8),(D12&lt;1.35)),0.006,IF(AND((B12&lt;2.75),H12&gt;=7.426,(H12&lt;9.386),D12&gt;=0.8,(D12&lt;1.35)),0.021,IF(AND(B12&gt;=2.75,H12&gt;=7.426,(H12&lt;9.386),D12&gt;=0.8,(D12&lt;1.35)),-0.01,IF(AND((B12&lt;2.35),A12&gt;=5.3,(G12&lt;0.905),(A12&lt;7.1),D12&gt;=1.35),0.068,IF(AND(B12&gt;=2.35,A12&gt;=5.3,(G12&lt;0.905),(A12&lt;7.1),D12&gt;=1.35),0.181,IF(AND((H12&lt;11.731),H12&gt;=10.505,(H12&lt;14.344),(G12&lt;0.905),(D12&lt;0.8),(D12&lt;1.35)),0.004,IF(AND(H12&gt;=11.731,H12&gt;=10.505,(H12&lt;14.344),(G12&lt;0.905),(D12&lt;0.8),(D12&lt;1.35)),0.024,IF(AND((H12&lt;14.877),A12&gt;=4.85,H12&gt;=14.344,(G12&lt;0.905),(D12&lt;0.8),(D12&lt;1.35)),0.063,IF(AND(H12&gt;=14.877,A12&gt;=4.85,H12&gt;=14.344,(G12&lt;0.905),(D12&lt;0.8),(D12&lt;1.35)),0.012,"shouldnthappen")))))))))))))))))</f>
        <v>0.035</v>
      </c>
      <c r="T12" s="1" t="n">
        <f aca="false">IF(AND(D12&gt;=0.45,(A12&lt;5.65)),0.067,IF(AND(A12&gt;=7.25,A12&gt;=5.65),0.244,IF(AND((H12&lt;9.966),G12&gt;=0.905,(D12&lt;0.45),(A12&lt;5.65)),0.062,IF(AND(H12&gt;=9.966,G12&gt;=0.905,(D12&lt;0.45),(A12&lt;5.65)),0.012,IF(AND((G12&lt;0.948),D12&gt;=2.05,(A12&lt;7.25),A12&gt;=5.65),0.157,IF(AND(G12&gt;=0.948,D12&gt;=2.05,(A12&lt;7.25),A12&gt;=5.65),0.037,IF(AND(G12&gt;=0.422,(B12&lt;3.15),(G12&lt;0.905),(D12&lt;0.45),(A12&lt;5.65)),0.011,IF(AND((D12&lt;0.25),(G12&lt;0.422),(B12&lt;3.15),(G12&lt;0.905),(D12&lt;0.45),(A12&lt;5.65)),0.04,IF(AND(D12&gt;=0.25,(G12&lt;0.422),(B12&lt;3.15),(G12&lt;0.905),(D12&lt;0.45),(A12&lt;5.65)),0.009,IF(AND((A12&lt;4.85),(B12&lt;3.25),B12&gt;=3.15,(G12&lt;0.905),(D12&lt;0.45),(A12&lt;5.65)),0.008,IF(AND(A12&gt;=4.85,(B12&lt;3.25),B12&gt;=3.15,(G12&lt;0.905),(D12&lt;0.45),(A12&lt;5.65)),-0.017,IF(AND((D12&lt;0.25),B12&gt;=3.25,B12&gt;=3.15,(G12&lt;0.905),(D12&lt;0.45),(A12&lt;5.65)),0.022,IF(AND(D12&gt;=0.25,B12&gt;=3.25,B12&gt;=3.15,(G12&lt;0.905),(D12&lt;0.45),(A12&lt;5.65)),0.009,IF(AND((F12&lt;2.5),(H12&lt;7.692),(G12&lt;0.644),(D12&lt;2.05),(A12&lt;7.25),A12&gt;=5.65),0.018,IF(AND(F12&gt;=2.5,(H12&lt;7.692),(G12&lt;0.644),(D12&lt;2.05),(A12&lt;7.25),A12&gt;=5.65),0.068,IF(AND((B12&lt;2.35),H12&gt;=7.692,(G12&lt;0.644),(D12&lt;2.05),(A12&lt;7.25),A12&gt;=5.65),0.023,IF(AND(B12&gt;=2.35,H12&gt;=7.692,(G12&lt;0.644),(D12&lt;2.05),(A12&lt;7.25),A12&gt;=5.65),0.125,IF(AND((G12&lt;0.766),(G12&lt;0.85),G12&gt;=0.644,(D12&lt;2.05),(A12&lt;7.25),A12&gt;=5.65),0.055,IF(AND(G12&gt;=0.766,(G12&lt;0.85),G12&gt;=0.644,(D12&lt;2.05),(A12&lt;7.25),A12&gt;=5.65),-0,IF(AND((B12&lt;2.95),G12&gt;=0.85,G12&gt;=0.644,(D12&lt;2.05),(A12&lt;7.25),A12&gt;=5.65),0.098,IF(AND(B12&gt;=2.95,G12&gt;=0.85,G12&gt;=0.644,(D12&lt;2.05),(A12&lt;7.25),A12&gt;=5.65),0.013,"shouldnthappen")))))))))))))))))))))</f>
        <v>0.04</v>
      </c>
      <c r="U12" s="1" t="n">
        <f aca="false">IF(AND(A12&gt;=7.25,D12&gt;=1.25),0.186,IF(AND((G12&lt;0.13),D12&gt;=0.35,(D12&lt;1.25)),-0.004,IF(AND(H12&gt;=14.246,(H12&lt;14.344),(D12&lt;0.35),(D12&lt;1.25)),-0.002,IF(AND((A12&lt;4.85),H12&gt;=14.344,(D12&lt;0.35),(D12&lt;1.25)),0.004,IF(AND(G12&gt;=0.446,(G12&lt;0.644),(A12&lt;7.25),D12&gt;=1.25),0.138,IF(AND(A12&gt;=5.45,(H12&lt;14.246),(H12&lt;14.344),(D12&lt;0.35),(D12&lt;1.25)),0.001,IF(AND((H12&lt;14.877),A12&gt;=4.85,H12&gt;=14.344,(D12&lt;0.35),(D12&lt;1.25)),0.035,IF(AND(H12&gt;=14.877,A12&gt;=4.85,H12&gt;=14.344,(D12&lt;0.35),(D12&lt;1.25)),0.007,IF(AND((B12&lt;3.35),H12&gt;=9.448,G12&gt;=0.13,D12&gt;=0.35,(D12&lt;1.25)),0.053,IF(AND(B12&gt;=3.35,H12&gt;=9.448,G12&gt;=0.13,D12&gt;=0.35,(D12&lt;1.25)),0.017,IF(AND((G12&lt;0.44),(G12&lt;0.446),(G12&lt;0.644),(A12&lt;7.25),D12&gt;=1.25),0.079,IF(AND(G12&gt;=0.44,(G12&lt;0.446),(G12&lt;0.644),(A12&lt;7.25),D12&gt;=1.25),0.02,IF(AND((A12&lt;5.95),(G12&lt;0.724),G12&gt;=0.644,(A12&lt;7.25),D12&gt;=1.25),-0.018,IF(AND(A12&gt;=5.95,(G12&lt;0.724),G12&gt;=0.644,(A12&lt;7.25),D12&gt;=1.25),0.027,IF(AND(A12&gt;=6.15,G12&gt;=0.724,G12&gt;=0.644,(A12&lt;7.25),D12&gt;=1.25),0.093,IF(AND((A12&lt;5.05),(A12&lt;5.45),(H12&lt;14.246),(H12&lt;14.344),(D12&lt;0.35),(D12&lt;1.25)),0.011,IF(AND(A12&gt;=5.05,(A12&lt;5.45),(H12&lt;14.246),(H12&lt;14.344),(D12&lt;0.35),(D12&lt;1.25)),0.021,IF(AND((A12&lt;5.4),(B12&lt;3.15),(H12&lt;9.448),G12&gt;=0.13,D12&gt;=0.35,(D12&lt;1.25)),0.007,IF(AND(A12&gt;=5.4,(B12&lt;3.15),(H12&lt;9.448),G12&gt;=0.13,D12&gt;=0.35,(D12&lt;1.25)),-0.011,IF(AND((B12&lt;3.75),B12&gt;=3.15,(H12&lt;9.448),G12&gt;=0.13,D12&gt;=0.35,(D12&lt;1.25)),0.012,IF(AND(B12&gt;=3.75,B12&gt;=3.15,(H12&lt;9.448),G12&gt;=0.13,D12&gt;=0.35,(D12&lt;1.25)),0.046,IF(AND((A12&lt;5.9),(A12&lt;6.15),G12&gt;=0.724,G12&gt;=0.644,(A12&lt;7.25),D12&gt;=1.25),0.06,IF(AND(A12&gt;=5.9,(A12&lt;6.15),G12&gt;=0.724,G12&gt;=0.644,(A12&lt;7.25),D12&gt;=1.25),0.005,"shouldnthappen")))))))))))))))))))))))</f>
        <v>0.011</v>
      </c>
      <c r="V12" s="1" t="n">
        <f aca="false">IF(AND(H12&gt;=15.155,(D12&lt;1.55)),0.084,IF(AND(A12&gt;=7.25,D12&gt;=1.55),0.141,IF(AND((G12&lt;0.043),D12&gt;=1.05,(H12&lt;15.155),(D12&lt;1.55)),-0.007,IF(AND(D12&gt;=1.85,G12&gt;=0.755,(A12&lt;7.25),D12&gt;=1.55),0.051,IF(AND((H12&lt;9.966),G12&gt;=0.905,(D12&lt;1.05),(H12&lt;15.155),(D12&lt;1.55)),0.043,IF(AND(H12&gt;=9.966,G12&gt;=0.905,(D12&lt;1.05),(H12&lt;15.155),(D12&lt;1.55)),0.007,IF(AND((G12&lt;0.278),(G12&lt;0.361),(G12&lt;0.755),(A12&lt;7.25),D12&gt;=1.55),0.08,IF(AND((A12&lt;5.8),G12&gt;=0.361,(G12&lt;0.755),(A12&lt;7.25),D12&gt;=1.55),0.019,IF(AND((A12&lt;6.05),(D12&lt;1.85),G12&gt;=0.755,(A12&lt;7.25),D12&gt;=1.55),0.01,IF(AND(A12&gt;=6.05,(D12&lt;1.85),G12&gt;=0.755,(A12&lt;7.25),D12&gt;=1.55),0.002,IF(AND((G12&lt;0.486),(B12&lt;3.15),(G12&lt;0.905),(D12&lt;1.05),(H12&lt;15.155),(D12&lt;1.55)),0.026,IF(AND(G12&gt;=0.486,(B12&lt;3.15),(G12&lt;0.905),(D12&lt;1.05),(H12&lt;15.155),(D12&lt;1.55)),0.001,IF(AND((B12&lt;3.25),B12&gt;=3.15,(G12&lt;0.905),(D12&lt;1.05),(H12&lt;15.155),(D12&lt;1.55)),-0.003,IF(AND(B12&gt;=3.25,B12&gt;=3.15,(G12&lt;0.905),(D12&lt;1.05),(H12&lt;15.155),(D12&lt;1.55)),0.012,IF(AND((H12&lt;7.426),(H12&lt;8.769),G12&gt;=0.043,D12&gt;=1.05,(H12&lt;15.155),(D12&lt;1.55)),0.041,IF(AND(H12&gt;=7.426,(H12&lt;8.769),G12&gt;=0.043,D12&gt;=1.05,(H12&lt;15.155),(D12&lt;1.55)),-0.008,IF(AND((H12&lt;10.696),H12&gt;=8.769,G12&gt;=0.043,D12&gt;=1.05,(H12&lt;15.155),(D12&lt;1.55)),0.069,IF(AND(H12&gt;=10.696,H12&gt;=8.769,G12&gt;=0.043,D12&gt;=1.05,(H12&lt;15.155),(D12&lt;1.55)),0.033,IF(AND((D12&lt;2.2),G12&gt;=0.278,(G12&lt;0.361),(G12&lt;0.755),(A12&lt;7.25),D12&gt;=1.55),0.022,IF(AND(D12&gt;=2.2,G12&gt;=0.278,(G12&lt;0.361),(G12&lt;0.755),(A12&lt;7.25),D12&gt;=1.55),-0.027,IF(AND((H12&lt;12.626),A12&gt;=5.8,G12&gt;=0.361,(G12&lt;0.755),(A12&lt;7.25),D12&gt;=1.55),0.126,IF(AND(H12&gt;=12.626,A12&gt;=5.8,G12&gt;=0.361,(G12&lt;0.755),(A12&lt;7.25),D12&gt;=1.55),0.065,"shouldnthappen"))))))))))))))))))))))</f>
        <v>0.026</v>
      </c>
      <c r="W12" s="1" t="n">
        <f aca="false">IF(AND(H12&gt;=15.155,(D12&lt;1.55)),0.064,IF(AND(A12&gt;=7.45,D12&gt;=1.55),0.115,IF(AND(B12&gt;=3.15,(H12&lt;10.257),(A12&lt;7.45),D12&gt;=1.55),0.097,IF(AND((A12&lt;4.85),H12&gt;=14.344,(D12&lt;0.35),(H12&lt;15.155),(D12&lt;1.55)),0.003,IF(AND(A12&gt;=6.05,(G12&lt;0.169),D12&gt;=0.35,(H12&lt;15.155),(D12&lt;1.55)),-0.008,IF(AND((G12&lt;0.181),G12&gt;=0.169,D12&gt;=0.35,(H12&lt;15.155),(D12&lt;1.55)),0.065,IF(AND(B12&gt;=3.05,(B12&lt;3.15),(H12&lt;10.257),(A12&lt;7.45),D12&gt;=1.55),-0.023,IF(AND(H12&gt;=11.854,(G12&lt;0.613),H12&gt;=10.257,(A12&lt;7.45),D12&gt;=1.55),0.068,IF(AND((D12&lt;0.25),(B12&lt;3.15),(H12&lt;14.344),(D12&lt;0.35),(H12&lt;15.155),(D12&lt;1.55)),0.014,IF(AND(D12&gt;=0.25,(B12&lt;3.15),(H12&lt;14.344),(D12&lt;0.35),(H12&lt;15.155),(D12&lt;1.55)),0.002,IF(AND((A12&lt;5.05),B12&gt;=3.15,(H12&lt;14.344),(D12&lt;0.35),(H12&lt;15.155),(D12&lt;1.55)),-0.001,IF(AND(A12&gt;=5.05,B12&gt;=3.15,(H12&lt;14.344),(D12&lt;0.35),(H12&lt;15.155),(D12&lt;1.55)),0.009,IF(AND((H12&lt;14.877),A12&gt;=4.85,H12&gt;=14.344,(D12&lt;0.35),(H12&lt;15.155),(D12&lt;1.55)),0.023,IF(AND(H12&gt;=14.877,A12&gt;=4.85,H12&gt;=14.344,(D12&lt;0.35),(H12&lt;15.155),(D12&lt;1.55)),0.004,IF(AND((H12&lt;13.602),(A12&lt;6.05),(G12&lt;0.169),D12&gt;=0.35,(H12&lt;15.155),(D12&lt;1.55)),0.023,IF(AND(H12&gt;=13.602,(A12&lt;6.05),(G12&lt;0.169),D12&gt;=0.35,(H12&lt;15.155),(D12&lt;1.55)),-0.006,IF(AND((B12&lt;2.95),G12&gt;=0.181,G12&gt;=0.169,D12&gt;=0.35,(H12&lt;15.155),(D12&lt;1.55)),0.019,IF(AND(B12&gt;=2.95,G12&gt;=0.181,G12&gt;=0.169,D12&gt;=0.35,(H12&lt;15.155),(D12&lt;1.55)),0.034,IF(AND((A12&lt;5.35),(B12&lt;3.05),(B12&lt;3.15),(H12&lt;10.257),(A12&lt;7.45),D12&gt;=1.55),0.009,IF(AND(A12&gt;=5.35,(B12&lt;3.05),(B12&lt;3.15),(H12&lt;10.257),(A12&lt;7.45),D12&gt;=1.55),0.058,IF(AND((B12&lt;2.9),(H12&lt;11.854),(G12&lt;0.613),H12&gt;=10.257,(A12&lt;7.45),D12&gt;=1.55),0.037,IF(AND(B12&gt;=2.9,(H12&lt;11.854),(G12&lt;0.613),H12&gt;=10.257,(A12&lt;7.45),D12&gt;=1.55),-0.005,IF(AND((A12&lt;6.4),(G12&lt;0.711),G12&gt;=0.613,H12&gt;=10.257,(A12&lt;7.45),D12&gt;=1.55),0.001,IF(AND(A12&gt;=6.4,(G12&lt;0.711),G12&gt;=0.613,H12&gt;=10.257,(A12&lt;7.45),D12&gt;=1.55),-0.002,IF(AND((D12&lt;1.9),G12&gt;=0.711,G12&gt;=0.613,H12&gt;=10.257,(A12&lt;7.45),D12&gt;=1.55),0.007,IF(AND(D12&gt;=1.9,G12&gt;=0.711,G12&gt;=0.613,H12&gt;=10.257,(A12&lt;7.45),D12&gt;=1.55),0.023,"shouldnthappen"))))))))))))))))))))))))))</f>
        <v>0.014</v>
      </c>
      <c r="X12" s="1" t="n">
        <f aca="false">IF(AND(H12&gt;=15.155,(F12&lt;2.5)),0.049,IF(AND(A12&gt;=7.45,F12&gt;=2.5),0.089,IF(AND((G12&lt;0.107),(G12&lt;0.364),(A12&lt;7.45),F12&gt;=2.5),0.055,IF(AND(A12&gt;=5.75,(G12&lt;0.572),(D12&lt;1.25),(H12&lt;15.155),(F12&lt;2.5)),-0.018,IF(AND((A12&lt;5.7),(H12&lt;12.626),G12&gt;=0.364,(A12&lt;7.45),F12&gt;=2.5),0.012,IF(AND(A12&gt;=5.7,(H12&lt;12.626),G12&gt;=0.364,(A12&lt;7.45),F12&gt;=2.5),0.065,IF(AND((G12&lt;0.628),H12&gt;=12.626,G12&gt;=0.364,(A12&lt;7.45),F12&gt;=2.5),0.047,IF(AND((G12&lt;0.545),(A12&lt;5.75),(G12&lt;0.572),(D12&lt;1.25),(H12&lt;15.155),(F12&lt;2.5)),0.007,IF(AND(G12&gt;=0.545,(A12&lt;5.75),(G12&lt;0.572),(D12&lt;1.25),(H12&lt;15.155),(F12&lt;2.5)),-0.009,IF(AND((D12&lt;0.3),(H12&lt;11.788),G12&gt;=0.572,(D12&lt;1.25),(H12&lt;15.155),(F12&lt;2.5)),0.01,IF(AND(D12&gt;=0.3,(H12&lt;11.788),G12&gt;=0.572,(D12&lt;1.25),(H12&lt;15.155),(F12&lt;2.5)),0.03,IF(AND((A12&lt;4.75),H12&gt;=11.788,G12&gt;=0.572,(D12&lt;1.25),(H12&lt;15.155),(F12&lt;2.5)),0.001,IF(AND(A12&gt;=4.75,H12&gt;=11.788,G12&gt;=0.572,(D12&lt;1.25),(H12&lt;15.155),(F12&lt;2.5)),0.01,IF(AND((A12&lt;5.5),(A12&lt;6.15),(G12&lt;0.652),D12&gt;=1.25,(H12&lt;15.155),(F12&lt;2.5)),0.014,IF(AND(A12&gt;=5.5,(A12&lt;6.15),(G12&lt;0.652),D12&gt;=1.25,(H12&lt;15.155),(F12&lt;2.5)),0.049,IF(AND((H12&lt;12.206),A12&gt;=6.15,(G12&lt;0.652),D12&gt;=1.25,(H12&lt;15.155),(F12&lt;2.5)),-0.009,IF(AND(H12&gt;=12.206,A12&gt;=6.15,(G12&lt;0.652),D12&gt;=1.25,(H12&lt;15.155),(F12&lt;2.5)),0.021,IF(AND((A12&lt;5.55),(A12&lt;6.2),G12&gt;=0.652,D12&gt;=1.25,(H12&lt;15.155),(F12&lt;2.5)),0.011,IF(AND(A12&gt;=5.55,(A12&lt;6.2),G12&gt;=0.652,D12&gt;=1.25,(H12&lt;15.155),(F12&lt;2.5)),-0.019,IF(AND((B12&lt;3.2),A12&gt;=6.2,G12&gt;=0.652,D12&gt;=1.25,(H12&lt;15.155),(F12&lt;2.5)),0.025,IF(AND(B12&gt;=3.2,A12&gt;=6.2,G12&gt;=0.652,D12&gt;=1.25,(H12&lt;15.155),(F12&lt;2.5)),0.001,IF(AND((G12&lt;0.183),(G12&lt;0.301),G12&gt;=0.107,(G12&lt;0.364),(A12&lt;7.45),F12&gt;=2.5),-0.009,IF(AND(G12&gt;=0.183,(G12&lt;0.301),G12&gt;=0.107,(G12&lt;0.364),(A12&lt;7.45),F12&gt;=2.5),0.022,IF(AND((D12&lt;2.2),G12&gt;=0.301,G12&gt;=0.107,(G12&lt;0.364),(A12&lt;7.45),F12&gt;=2.5),0.004,IF(AND(D12&gt;=2.2,G12&gt;=0.301,G12&gt;=0.107,(G12&lt;0.364),(A12&lt;7.45),F12&gt;=2.5),-0.02,IF(AND((G12&lt;0.787),G12&gt;=0.628,H12&gt;=12.626,G12&gt;=0.364,(A12&lt;7.45),F12&gt;=2.5),-0.001,IF(AND(G12&gt;=0.787,G12&gt;=0.628,H12&gt;=12.626,G12&gt;=0.364,(A12&lt;7.45),F12&gt;=2.5),0.016,"shouldnthappen")))))))))))))))))))))))))))</f>
        <v>0.007</v>
      </c>
      <c r="Y12" s="1" t="n">
        <f aca="false">IF(AND(H12&gt;=15.155,(D12&lt;1.55)),0.037,IF(AND(D12&gt;=2.45,(A12&lt;7.45),D12&gt;=1.55),0.054,IF(AND((A12&lt;7.8),A12&gt;=7.45,D12&gt;=1.55),0.078,IF(AND(A12&gt;=7.8,A12&gt;=7.45,D12&gt;=1.55),0.021,IF(AND(A12&gt;=6.2,G12&gt;=0.68,D12&gt;=1.25,(H12&lt;15.155),(D12&lt;1.55)),0.019,IF(AND((B12&lt;2.65),(A12&lt;4.95),(G12&lt;0.572),(D12&lt;1.25),(H12&lt;15.155),(D12&lt;1.55)),0.021,IF(AND(B12&gt;=2.65,(A12&lt;4.95),(G12&lt;0.572),(D12&lt;1.25),(H12&lt;15.155),(D12&lt;1.55)),0.006,IF(AND((H12&lt;14.344),A12&gt;=4.95,(G12&lt;0.572),(D12&lt;1.25),(H12&lt;15.155),(D12&lt;1.55)),-0.005,IF(AND(H12&gt;=14.344,A12&gt;=4.95,(G12&lt;0.572),(D12&lt;1.25),(H12&lt;15.155),(D12&lt;1.55)),0.013,IF(AND((G12&lt;0.833),(H12&lt;11.788),G12&gt;=0.572,(D12&lt;1.25),(H12&lt;15.155),(D12&lt;1.55)),0.009,IF(AND(G12&gt;=0.833,(H12&lt;11.788),G12&gt;=0.572,(D12&lt;1.25),(H12&lt;15.155),(D12&lt;1.55)),0.024,IF(AND((A12&lt;4.75),H12&gt;=11.788,G12&gt;=0.572,(D12&lt;1.25),(H12&lt;15.155),(D12&lt;1.55)),0.001,IF(AND(A12&gt;=4.75,H12&gt;=11.788,G12&gt;=0.572,(D12&lt;1.25),(H12&lt;15.155),(D12&lt;1.55)),0.008,IF(AND((A12&lt;5.65),(A12&lt;6.15),(G12&lt;0.68),D12&gt;=1.25,(H12&lt;15.155),(D12&lt;1.55)),0.017,IF(AND(A12&gt;=5.65,(A12&lt;6.15),(G12&lt;0.68),D12&gt;=1.25,(H12&lt;15.155),(D12&lt;1.55)),0.039,IF(AND((G12&lt;0.436),A12&gt;=6.15,(G12&lt;0.68),D12&gt;=1.25,(H12&lt;15.155),(D12&lt;1.55)),-0.004,IF(AND(G12&gt;=0.436,A12&gt;=6.15,(G12&lt;0.68),D12&gt;=1.25,(H12&lt;15.155),(D12&lt;1.55)),0.022,IF(AND((A12&lt;5.55),(A12&lt;6.2),G12&gt;=0.68,D12&gt;=1.25,(H12&lt;15.155),(D12&lt;1.55)),0.009,IF(AND(A12&gt;=5.55,(A12&lt;6.2),G12&gt;=0.68,D12&gt;=1.25,(H12&lt;15.155),(D12&lt;1.55)),-0.016,IF(AND((G12&lt;0.107),(G12&lt;0.361),(G12&lt;0.613),(D12&lt;2.45),(A12&lt;7.45),D12&gt;=1.55),0.042,IF(AND(G12&gt;=0.107,(G12&lt;0.361),(G12&lt;0.613),(D12&lt;2.45),(A12&lt;7.45),D12&gt;=1.55),0.002,IF(AND((D12&lt;2.35),G12&gt;=0.361,(G12&lt;0.613),(D12&lt;2.45),(A12&lt;7.45),D12&gt;=1.55),0.051,IF(AND(D12&gt;=2.35,G12&gt;=0.361,(G12&lt;0.613),(D12&lt;2.45),(A12&lt;7.45),D12&gt;=1.55),0.016,IF(AND((A12&lt;6.4),(G12&lt;0.711),G12&gt;=0.613,(D12&lt;2.45),(A12&lt;7.45),D12&gt;=1.55),0.001,IF(AND(A12&gt;=6.4,(G12&lt;0.711),G12&gt;=0.613,(D12&lt;2.45),(A12&lt;7.45),D12&gt;=1.55),-0.002,IF(AND((B12&lt;2.95),G12&gt;=0.711,G12&gt;=0.613,(D12&lt;2.45),(A12&lt;7.45),D12&gt;=1.55),0.023,IF(AND(B12&gt;=2.95,G12&gt;=0.711,G12&gt;=0.613,(D12&lt;2.45),(A12&lt;7.45),D12&gt;=1.55),0.01,"shouldnthappen")))))))))))))))))))))))))))</f>
        <v>0.006</v>
      </c>
      <c r="Z12" s="1" t="n">
        <f aca="false">IF(AND(A12&gt;=7.45,D12&gt;=1.75),0.056,IF(AND(H12&gt;=15.059,A12&gt;=5.55,(D12&lt;1.75)),0.028,IF(AND((D12&lt;0.35),G12&gt;=0.905,(A12&lt;5.55),(D12&lt;1.75)),0.005,IF(AND(D12&gt;=0.35,G12&gt;=0.905,(A12&lt;5.55),(D12&lt;1.75)),0.026,IF(AND((H12&lt;8.711),D12&gt;=2.45,(A12&lt;7.45),D12&gt;=1.75),0.011,IF(AND(H12&gt;=8.711,D12&gt;=2.45,(A12&lt;7.45),D12&gt;=1.75),0.049,IF(AND((G12&lt;0.107),(G12&lt;0.487),(D12&lt;2.45),(A12&lt;7.45),D12&gt;=1.75),0.032,IF(AND((H12&lt;10.915),(A12&lt;4.5),(B12&lt;3.15),(G12&lt;0.905),(A12&lt;5.55),(D12&lt;1.75)),-0.001,IF(AND(H12&gt;=10.915,(A12&lt;4.5),(B12&lt;3.15),(G12&lt;0.905),(A12&lt;5.55),(D12&lt;1.75)),0.003,IF(AND((A12&lt;5.05),A12&gt;=4.5,(B12&lt;3.15),(G12&lt;0.905),(A12&lt;5.55),(D12&lt;1.75)),0.015,IF(AND(A12&gt;=5.05,A12&gt;=4.5,(B12&lt;3.15),(G12&lt;0.905),(A12&lt;5.55),(D12&lt;1.75)),0.006,IF(AND((G12&lt;0.05),(G12&lt;0.091),B12&gt;=3.15,(G12&lt;0.905),(A12&lt;5.55),(D12&lt;1.75)),0.001,IF(AND(G12&gt;=0.05,(G12&lt;0.091),B12&gt;=3.15,(G12&lt;0.905),(A12&lt;5.55),(D12&lt;1.75)),0.008,IF(AND((G12&lt;0.587),G12&gt;=0.091,B12&gt;=3.15,(G12&lt;0.905),(A12&lt;5.55),(D12&lt;1.75)),-0.003,IF(AND(G12&gt;=0.587,G12&gt;=0.091,B12&gt;=3.15,(G12&lt;0.905),(A12&lt;5.55),(D12&lt;1.75)),0.004,IF(AND((F12&lt;2.5),(B12&lt;2.85),(G12&lt;0.419),(H12&lt;15.059),A12&gt;=5.55,(D12&lt;1.75)),0.041,IF(AND(F12&gt;=2.5,(B12&lt;2.85),(G12&lt;0.419),(H12&lt;15.059),A12&gt;=5.55,(D12&lt;1.75)),0.015,IF(AND((G12&lt;0.164),B12&gt;=2.85,(G12&lt;0.419),(H12&lt;15.059),A12&gt;=5.55,(D12&lt;1.75)),0.01,IF(AND(G12&gt;=0.164,B12&gt;=2.85,(G12&lt;0.419),(H12&lt;15.059),A12&gt;=5.55,(D12&lt;1.75)),-0.001,IF(AND((B12&lt;2.55),(B12&lt;2.95),G12&gt;=0.419,(H12&lt;15.059),A12&gt;=5.55,(D12&lt;1.75)),0.014,IF(AND(B12&gt;=2.55,(B12&lt;2.95),G12&gt;=0.419,(H12&lt;15.059),A12&gt;=5.55,(D12&lt;1.75)),-0.013,IF(AND((D12&lt;1.55),B12&gt;=2.95,G12&gt;=0.419,(H12&lt;15.059),A12&gt;=5.55,(D12&lt;1.75)),0.023,IF(AND(D12&gt;=1.55,B12&gt;=2.95,G12&gt;=0.419,(H12&lt;15.059),A12&gt;=5.55,(D12&lt;1.75)),0.005,IF(AND((H12&lt;13.278),G12&gt;=0.107,(G12&lt;0.487),(D12&lt;2.45),(A12&lt;7.45),D12&gt;=1.75),-0.009,IF(AND(H12&gt;=13.278,G12&gt;=0.107,(G12&lt;0.487),(D12&lt;2.45),(A12&lt;7.45),D12&gt;=1.75),0.017,IF(AND((D12&lt;2.35),(G12&lt;0.571),G12&gt;=0.487,(D12&lt;2.45),(A12&lt;7.45),D12&gt;=1.75),0.053,IF(AND(D12&gt;=2.35,(G12&lt;0.571),G12&gt;=0.487,(D12&lt;2.45),(A12&lt;7.45),D12&gt;=1.75),0.009,IF(AND((G12&lt;0.779),G12&gt;=0.571,G12&gt;=0.487,(D12&lt;2.45),(A12&lt;7.45),D12&gt;=1.75),0.006,IF(AND(G12&gt;=0.779,G12&gt;=0.571,G12&gt;=0.487,(D12&lt;2.45),(A12&lt;7.45),D12&gt;=1.75),0.016,"shouldnthappen")))))))))))))))))))))))))))))</f>
        <v>0.015</v>
      </c>
      <c r="AA12" s="1" t="n">
        <f aca="false">IF(AND((A12&lt;7.8),A12&gt;=7.45,D12&gt;=1.75),0.051,IF(AND(A12&gt;=7.8,A12&gt;=7.45,D12&gt;=1.75),0.01,IF(AND(B12&gt;=3.35,B12&gt;=3.25,(A12&lt;7.45),D12&gt;=1.75),0.016,IF(AND((H12&lt;8.308),(D12&lt;0.15),(H12&lt;13.655),(D12&lt;0.35),(D12&lt;1.75)),0.009,IF(AND((H12&lt;14.529),(G12&lt;0.293),H12&gt;=13.655,(D12&lt;0.35),(D12&lt;1.75)),0.011,IF(AND(H12&gt;=14.529,(G12&lt;0.293),H12&gt;=13.655,(D12&lt;0.35),(D12&lt;1.75)),0.001,IF(AND(D12&gt;=0.25,G12&gt;=0.293,H12&gt;=13.655,(D12&lt;0.35),(D12&lt;1.75)),-0.004,IF(AND(H12&gt;=10.635,(H12&lt;10.696),(H12&lt;13.906),D12&gt;=0.35,(D12&lt;1.75)),0.036,IF(AND(G12&gt;=0.833,H12&gt;=10.696,(H12&lt;13.906),D12&gt;=0.35,(D12&lt;1.75)),0.016,IF(AND((A12&lt;6.65),(G12&lt;0.247),H12&gt;=13.906,D12&gt;=0.35,(D12&lt;1.75)),-0.008,IF(AND(A12&gt;=6.65,(G12&lt;0.247),H12&gt;=13.906,D12&gt;=0.35,(D12&lt;1.75)),0.011,IF(AND((B12&lt;2.45),G12&gt;=0.247,H12&gt;=13.906,D12&gt;=0.35,(D12&lt;1.75)),0,IF(AND((D12&lt;1.85),(B12&lt;2.95),(B12&lt;3.25),(A12&lt;7.45),D12&gt;=1.75),0.033,IF(AND((G12&lt;0.428),(B12&lt;3.35),B12&gt;=3.25,(A12&lt;7.45),D12&gt;=1.75),0.009,IF(AND(G12&gt;=0.428,(B12&lt;3.35),B12&gt;=3.25,(A12&lt;7.45),D12&gt;=1.75),0.042,IF(AND((A12&lt;4.6),H12&gt;=8.308,(D12&lt;0.15),(H12&lt;13.655),(D12&lt;0.35),(D12&lt;1.75)),0.003,IF(AND(A12&gt;=4.6,H12&gt;=8.308,(D12&lt;0.15),(H12&lt;13.655),(D12&lt;0.35),(D12&lt;1.75)),0,IF(AND((H12&lt;8.834),(A12&lt;5.05),D12&gt;=0.15,(H12&lt;13.655),(D12&lt;0.35),(D12&lt;1.75)),0.002,IF(AND(H12&gt;=8.834,(A12&lt;5.05),D12&gt;=0.15,(H12&lt;13.655),(D12&lt;0.35),(D12&lt;1.75)),-0.008,IF(AND((A12&lt;5.45),A12&gt;=5.05,D12&gt;=0.15,(H12&lt;13.655),(D12&lt;0.35),(D12&lt;1.75)),0.003,IF(AND(A12&gt;=5.45,A12&gt;=5.05,D12&gt;=0.15,(H12&lt;13.655),(D12&lt;0.35),(D12&lt;1.75)),-0.002,IF(AND((A12&lt;5.3),(D12&lt;0.25),G12&gt;=0.293,H12&gt;=13.655,(D12&lt;0.35),(D12&lt;1.75)),0.007,IF(AND(A12&gt;=5.3,(D12&lt;0.25),G12&gt;=0.293,H12&gt;=13.655,(D12&lt;0.35),(D12&lt;1.75)),0.001,IF(AND((H12&lt;7.309),(H12&lt;10.635),(H12&lt;10.696),(H12&lt;13.906),D12&gt;=0.35,(D12&lt;1.75)),0.014,IF(AND(H12&gt;=7.309,(H12&lt;10.635),(H12&lt;10.696),(H12&lt;13.906),D12&gt;=0.35,(D12&lt;1.75)),0.006,IF(AND((H12&lt;12.093),(G12&lt;0.833),H12&gt;=10.696,(H12&lt;13.906),D12&gt;=0.35,(D12&lt;1.75)),-0.01,IF(AND(H12&gt;=12.093,(G12&lt;0.833),H12&gt;=10.696,(H12&lt;13.906),D12&gt;=0.35,(D12&lt;1.75)),0.004,IF(AND((G12&lt;0.823),B12&gt;=2.45,G12&gt;=0.247,H12&gt;=13.906,D12&gt;=0.35,(D12&lt;1.75)),0.026,IF(AND(G12&gt;=0.823,B12&gt;=2.45,G12&gt;=0.247,H12&gt;=13.906,D12&gt;=0.35,(D12&lt;1.75)),0.006,IF(AND((H12&lt;11.121),D12&gt;=1.85,(B12&lt;2.95),(B12&lt;3.25),(A12&lt;7.45),D12&gt;=1.75),0.013,IF(AND(H12&gt;=11.121,D12&gt;=1.85,(B12&lt;2.95),(B12&lt;3.25),(A12&lt;7.45),D12&gt;=1.75),0.005,IF(AND((A12&lt;6.05),(A12&lt;6.45),B12&gt;=2.95,(B12&lt;3.25),(A12&lt;7.45),D12&gt;=1.75),0.001,IF(AND(A12&gt;=6.05,(A12&lt;6.45),B12&gt;=2.95,(B12&lt;3.25),(A12&lt;7.45),D12&gt;=1.75),-0.005,IF(AND((G12&lt;0.42),A12&gt;=6.45,B12&gt;=2.95,(B12&lt;3.25),(A12&lt;7.45),D12&gt;=1.75),0.004,IF(AND(G12&gt;=0.42,A12&gt;=6.45,B12&gt;=2.95,(B12&lt;3.25),(A12&lt;7.45),D12&gt;=1.75),0.019,"shouldnthappen")))))))))))))))))))))))))))))))))))</f>
        <v>0.009</v>
      </c>
      <c r="AB12" s="1" t="n">
        <f aca="false">+ 0.5</f>
        <v>0.5</v>
      </c>
    </row>
    <row r="13" customFormat="false" ht="13.8" hidden="false" customHeight="false" outlineLevel="0" collapsed="false">
      <c r="A13" s="11" t="n">
        <v>5.4</v>
      </c>
      <c r="B13" s="1" t="n">
        <v>3.7</v>
      </c>
      <c r="C13" s="1" t="n">
        <v>1.5</v>
      </c>
      <c r="D13" s="1" t="n">
        <v>0.2</v>
      </c>
      <c r="E13" s="1" t="s">
        <v>94</v>
      </c>
      <c r="F13" s="1" t="n">
        <v>1</v>
      </c>
      <c r="G13" s="1" t="n">
        <v>0.627795107429847</v>
      </c>
      <c r="H13" s="18" t="n">
        <v>6.36660706447437</v>
      </c>
      <c r="I13" s="1" t="n">
        <f aca="false">C13</f>
        <v>1.5</v>
      </c>
      <c r="J13" s="1" t="n">
        <f aca="false">SUM(M13:AB13)</f>
        <v>1.502</v>
      </c>
      <c r="K13" s="15" t="n">
        <f aca="false">1-SQRT(VAR(M13:AB13, I13)) / AVERAGE(M13:AB13)</f>
        <v>-2.89059088063956</v>
      </c>
      <c r="L13" s="1" t="n">
        <f aca="false">(J13-I13)/I13</f>
        <v>0.00133333333333333</v>
      </c>
      <c r="M13" s="1" t="n">
        <f aca="false">IF(AND((H13&lt;5.245),(D13&lt;0.8)),0.075,IF(AND(H13&gt;=5.245,(D13&lt;0.8)),0.279,IF(AND((D13&lt;1.45),D13&gt;=0.8),1.043,IF(AND(D13&gt;=1.45,D13&gt;=0.8),1.423,"shouldnthappen"))))</f>
        <v>0.279</v>
      </c>
      <c r="N13" s="1" t="n">
        <f aca="false">IF(AND((A13&lt;4.35),(D13&lt;0.8)),0.048,IF(AND(A13&gt;=4.35,(D13&lt;0.8)),0.198,IF(AND(F13&gt;=2.5,D13&gt;=0.8),1.048,IF(AND((A13&lt;5.15),(F13&lt;2.5),D13&gt;=0.8),0.321,IF(AND(A13&gt;=5.15,(F13&lt;2.5),D13&gt;=0.8),0.783,"shouldnthappen")))))</f>
        <v>0.198</v>
      </c>
      <c r="O13" s="1" t="n">
        <f aca="false">IF(AND((H13&lt;5.245),(D13&lt;0.8)),0.034,IF(AND((A13&lt;5.9),D13&gt;=0.8),0.489,IF(AND(A13&gt;=5.9,D13&gt;=0.8),0.721,IF(AND((A13&lt;4.35),H13&gt;=5.245,(D13&lt;0.8)),0.041,IF(AND(A13&gt;=4.35,H13&gt;=5.245,(D13&lt;0.8)),0.142,"shouldnthappen")))))</f>
        <v>0.142</v>
      </c>
      <c r="P13" s="1" t="n">
        <f aca="false">IF(AND((B13&lt;2.8),(D13&lt;1.15)),0.244,IF(AND((D13&lt;1.75),D13&gt;=1.15),0.396,IF(AND(D13&gt;=1.75,D13&gt;=1.15),0.554,IF(AND((A13&lt;5.05),B13&gt;=2.8,(D13&lt;1.15)),0.078,IF(AND((H13&lt;14.877),A13&gt;=5.05,B13&gt;=2.8,(D13&lt;1.15)),0.118,IF(AND(H13&gt;=14.877,A13&gt;=5.05,B13&gt;=2.8,(D13&lt;1.15)),0.027,"shouldnthappen"))))))</f>
        <v>0.118</v>
      </c>
      <c r="Q13" s="1" t="n">
        <f aca="false">IF(AND(D13&gt;=0.45,(D13&lt;1.15)),0.17,IF(AND(A13&gt;=7.1,D13&gt;=1.15),0.539,IF(AND((A13&lt;6.25),(A13&lt;7.1),D13&gt;=1.15),0.258,IF(AND(A13&gt;=6.25,(A13&lt;7.1),D13&gt;=1.15),0.344,IF(AND(G13&gt;=0.418,(A13&lt;5.05),(D13&lt;0.45),(D13&lt;1.15)),0.033,IF(AND((H13&lt;14.494),(G13&lt;0.418),(A13&lt;5.05),(D13&lt;0.45),(D13&lt;1.15)),0.061,IF(AND(H13&gt;=14.494,(G13&lt;0.418),(A13&lt;5.05),(D13&lt;0.45),(D13&lt;1.15)),0.015,IF(AND(H13&gt;=14.877,(B13&lt;3.85),A13&gt;=5.05,(D13&lt;0.45),(D13&lt;1.15)),0.023,IF(AND((B13&lt;4),B13&gt;=3.85,A13&gt;=5.05,(D13&lt;0.45),(D13&lt;1.15)),0.009,IF(AND(B13&gt;=4,B13&gt;=3.85,A13&gt;=5.05,(D13&lt;0.45),(D13&lt;1.15)),0.052,IF(AND((G13&lt;0.05),(H13&lt;14.877),(B13&lt;3.85),A13&gt;=5.05,(D13&lt;0.45),(D13&lt;1.15)),0.024,IF(AND(G13&gt;=0.05,(H13&lt;14.877),(B13&lt;3.85),A13&gt;=5.05,(D13&lt;0.45),(D13&lt;1.15)),0.091,"shouldnthappen"))))))))))))</f>
        <v>0.091</v>
      </c>
      <c r="R13" s="1" t="n">
        <f aca="false">IF(AND(A13&gt;=7.1,D13&gt;=0.8),0.401,IF(AND((A13&lt;4.5),(G13&lt;0.905),(D13&lt;0.8)),0.024,IF(AND((H13&lt;9.966),G13&gt;=0.905,(D13&lt;0.8)),0.094,IF(AND(H13&gt;=9.966,G13&gt;=0.905,(D13&lt;0.8)),0.026,IF(AND(D13&gt;=2.05,(A13&lt;7.1),D13&gt;=0.8),0.277,IF(AND((H13&lt;5.523),A13&gt;=4.5,(G13&lt;0.905),(D13&lt;0.8)),0.012,IF(AND(H13&gt;=5.523,A13&gt;=4.5,(G13&lt;0.905),(D13&lt;0.8)),0.049,IF(AND((A13&lt;5.3),(D13&lt;2.05),(A13&lt;7.1),D13&gt;=0.8),0.095,IF(AND(A13&gt;=5.3,(D13&lt;2.05),(A13&lt;7.1),D13&gt;=0.8),0.196,"shouldnthappen")))))))))</f>
        <v>0.049</v>
      </c>
      <c r="S13" s="1" t="n">
        <f aca="false">IF(AND(A13&gt;=7.1,D13&gt;=1.35),0.298,IF(AND(G13&gt;=0.905,(D13&lt;0.8),(D13&lt;1.35)),0.068,IF(AND(H13&gt;=9.386,D13&gt;=0.8,(D13&lt;1.35)),0.126,IF(AND((H13&lt;7.426),(H13&lt;9.386),D13&gt;=0.8,(D13&lt;1.35)),0.091,IF(AND((A13&lt;5.3),(G13&lt;0.905),(A13&lt;7.1),D13&gt;=1.35),0.063,IF(AND((D13&lt;2.05),G13&gt;=0.905,(A13&lt;7.1),D13&gt;=1.35),0.015,IF(AND(D13&gt;=2.05,G13&gt;=0.905,(A13&lt;7.1),D13&gt;=1.35),0.089,IF(AND((H13&lt;10.505),(H13&lt;14.344),(G13&lt;0.905),(D13&lt;0.8),(D13&lt;1.35)),0.035,IF(AND((A13&lt;4.85),H13&gt;=14.344,(G13&lt;0.905),(D13&lt;0.8),(D13&lt;1.35)),0.006,IF(AND((B13&lt;2.75),H13&gt;=7.426,(H13&lt;9.386),D13&gt;=0.8,(D13&lt;1.35)),0.021,IF(AND(B13&gt;=2.75,H13&gt;=7.426,(H13&lt;9.386),D13&gt;=0.8,(D13&lt;1.35)),-0.01,IF(AND((B13&lt;2.35),A13&gt;=5.3,(G13&lt;0.905),(A13&lt;7.1),D13&gt;=1.35),0.068,IF(AND(B13&gt;=2.35,A13&gt;=5.3,(G13&lt;0.905),(A13&lt;7.1),D13&gt;=1.35),0.181,IF(AND((H13&lt;11.731),H13&gt;=10.505,(H13&lt;14.344),(G13&lt;0.905),(D13&lt;0.8),(D13&lt;1.35)),0.004,IF(AND(H13&gt;=11.731,H13&gt;=10.505,(H13&lt;14.344),(G13&lt;0.905),(D13&lt;0.8),(D13&lt;1.35)),0.024,IF(AND((H13&lt;14.877),A13&gt;=4.85,H13&gt;=14.344,(G13&lt;0.905),(D13&lt;0.8),(D13&lt;1.35)),0.063,IF(AND(H13&gt;=14.877,A13&gt;=4.85,H13&gt;=14.344,(G13&lt;0.905),(D13&lt;0.8),(D13&lt;1.35)),0.012,"shouldnthappen")))))))))))))))))</f>
        <v>0.035</v>
      </c>
      <c r="T13" s="1" t="n">
        <f aca="false">IF(AND(D13&gt;=0.45,(A13&lt;5.65)),0.067,IF(AND(A13&gt;=7.25,A13&gt;=5.65),0.244,IF(AND((H13&lt;9.966),G13&gt;=0.905,(D13&lt;0.45),(A13&lt;5.65)),0.062,IF(AND(H13&gt;=9.966,G13&gt;=0.905,(D13&lt;0.45),(A13&lt;5.65)),0.012,IF(AND((G13&lt;0.948),D13&gt;=2.05,(A13&lt;7.25),A13&gt;=5.65),0.157,IF(AND(G13&gt;=0.948,D13&gt;=2.05,(A13&lt;7.25),A13&gt;=5.65),0.037,IF(AND(G13&gt;=0.422,(B13&lt;3.15),(G13&lt;0.905),(D13&lt;0.45),(A13&lt;5.65)),0.011,IF(AND((D13&lt;0.25),(G13&lt;0.422),(B13&lt;3.15),(G13&lt;0.905),(D13&lt;0.45),(A13&lt;5.65)),0.04,IF(AND(D13&gt;=0.25,(G13&lt;0.422),(B13&lt;3.15),(G13&lt;0.905),(D13&lt;0.45),(A13&lt;5.65)),0.009,IF(AND((A13&lt;4.85),(B13&lt;3.25),B13&gt;=3.15,(G13&lt;0.905),(D13&lt;0.45),(A13&lt;5.65)),0.008,IF(AND(A13&gt;=4.85,(B13&lt;3.25),B13&gt;=3.15,(G13&lt;0.905),(D13&lt;0.45),(A13&lt;5.65)),-0.017,IF(AND((D13&lt;0.25),B13&gt;=3.25,B13&gt;=3.15,(G13&lt;0.905),(D13&lt;0.45),(A13&lt;5.65)),0.022,IF(AND(D13&gt;=0.25,B13&gt;=3.25,B13&gt;=3.15,(G13&lt;0.905),(D13&lt;0.45),(A13&lt;5.65)),0.009,IF(AND((F13&lt;2.5),(H13&lt;7.692),(G13&lt;0.644),(D13&lt;2.05),(A13&lt;7.25),A13&gt;=5.65),0.018,IF(AND(F13&gt;=2.5,(H13&lt;7.692),(G13&lt;0.644),(D13&lt;2.05),(A13&lt;7.25),A13&gt;=5.65),0.068,IF(AND((B13&lt;2.35),H13&gt;=7.692,(G13&lt;0.644),(D13&lt;2.05),(A13&lt;7.25),A13&gt;=5.65),0.023,IF(AND(B13&gt;=2.35,H13&gt;=7.692,(G13&lt;0.644),(D13&lt;2.05),(A13&lt;7.25),A13&gt;=5.65),0.125,IF(AND((G13&lt;0.766),(G13&lt;0.85),G13&gt;=0.644,(D13&lt;2.05),(A13&lt;7.25),A13&gt;=5.65),0.055,IF(AND(G13&gt;=0.766,(G13&lt;0.85),G13&gt;=0.644,(D13&lt;2.05),(A13&lt;7.25),A13&gt;=5.65),-0,IF(AND((B13&lt;2.95),G13&gt;=0.85,G13&gt;=0.644,(D13&lt;2.05),(A13&lt;7.25),A13&gt;=5.65),0.098,IF(AND(B13&gt;=2.95,G13&gt;=0.85,G13&gt;=0.644,(D13&lt;2.05),(A13&lt;7.25),A13&gt;=5.65),0.013,"shouldnthappen")))))))))))))))))))))</f>
        <v>0.022</v>
      </c>
      <c r="U13" s="1" t="n">
        <f aca="false">IF(AND(A13&gt;=7.25,D13&gt;=1.25),0.186,IF(AND((G13&lt;0.13),D13&gt;=0.35,(D13&lt;1.25)),-0.004,IF(AND(H13&gt;=14.246,(H13&lt;14.344),(D13&lt;0.35),(D13&lt;1.25)),-0.002,IF(AND((A13&lt;4.85),H13&gt;=14.344,(D13&lt;0.35),(D13&lt;1.25)),0.004,IF(AND(G13&gt;=0.446,(G13&lt;0.644),(A13&lt;7.25),D13&gt;=1.25),0.138,IF(AND(A13&gt;=5.45,(H13&lt;14.246),(H13&lt;14.344),(D13&lt;0.35),(D13&lt;1.25)),0.001,IF(AND((H13&lt;14.877),A13&gt;=4.85,H13&gt;=14.344,(D13&lt;0.35),(D13&lt;1.25)),0.035,IF(AND(H13&gt;=14.877,A13&gt;=4.85,H13&gt;=14.344,(D13&lt;0.35),(D13&lt;1.25)),0.007,IF(AND((B13&lt;3.35),H13&gt;=9.448,G13&gt;=0.13,D13&gt;=0.35,(D13&lt;1.25)),0.053,IF(AND(B13&gt;=3.35,H13&gt;=9.448,G13&gt;=0.13,D13&gt;=0.35,(D13&lt;1.25)),0.017,IF(AND((G13&lt;0.44),(G13&lt;0.446),(G13&lt;0.644),(A13&lt;7.25),D13&gt;=1.25),0.079,IF(AND(G13&gt;=0.44,(G13&lt;0.446),(G13&lt;0.644),(A13&lt;7.25),D13&gt;=1.25),0.02,IF(AND((A13&lt;5.95),(G13&lt;0.724),G13&gt;=0.644,(A13&lt;7.25),D13&gt;=1.25),-0.018,IF(AND(A13&gt;=5.95,(G13&lt;0.724),G13&gt;=0.644,(A13&lt;7.25),D13&gt;=1.25),0.027,IF(AND(A13&gt;=6.15,G13&gt;=0.724,G13&gt;=0.644,(A13&lt;7.25),D13&gt;=1.25),0.093,IF(AND((A13&lt;5.05),(A13&lt;5.45),(H13&lt;14.246),(H13&lt;14.344),(D13&lt;0.35),(D13&lt;1.25)),0.011,IF(AND(A13&gt;=5.05,(A13&lt;5.45),(H13&lt;14.246),(H13&lt;14.344),(D13&lt;0.35),(D13&lt;1.25)),0.021,IF(AND((A13&lt;5.4),(B13&lt;3.15),(H13&lt;9.448),G13&gt;=0.13,D13&gt;=0.35,(D13&lt;1.25)),0.007,IF(AND(A13&gt;=5.4,(B13&lt;3.15),(H13&lt;9.448),G13&gt;=0.13,D13&gt;=0.35,(D13&lt;1.25)),-0.011,IF(AND((B13&lt;3.75),B13&gt;=3.15,(H13&lt;9.448),G13&gt;=0.13,D13&gt;=0.35,(D13&lt;1.25)),0.012,IF(AND(B13&gt;=3.75,B13&gt;=3.15,(H13&lt;9.448),G13&gt;=0.13,D13&gt;=0.35,(D13&lt;1.25)),0.046,IF(AND((A13&lt;5.9),(A13&lt;6.15),G13&gt;=0.724,G13&gt;=0.644,(A13&lt;7.25),D13&gt;=1.25),0.06,IF(AND(A13&gt;=5.9,(A13&lt;6.15),G13&gt;=0.724,G13&gt;=0.644,(A13&lt;7.25),D13&gt;=1.25),0.005,"shouldnthappen")))))))))))))))))))))))</f>
        <v>0.021</v>
      </c>
      <c r="V13" s="1" t="n">
        <f aca="false">IF(AND(H13&gt;=15.155,(D13&lt;1.55)),0.084,IF(AND(A13&gt;=7.25,D13&gt;=1.55),0.141,IF(AND((G13&lt;0.043),D13&gt;=1.05,(H13&lt;15.155),(D13&lt;1.55)),-0.007,IF(AND(D13&gt;=1.85,G13&gt;=0.755,(A13&lt;7.25),D13&gt;=1.55),0.051,IF(AND((H13&lt;9.966),G13&gt;=0.905,(D13&lt;1.05),(H13&lt;15.155),(D13&lt;1.55)),0.043,IF(AND(H13&gt;=9.966,G13&gt;=0.905,(D13&lt;1.05),(H13&lt;15.155),(D13&lt;1.55)),0.007,IF(AND((G13&lt;0.278),(G13&lt;0.361),(G13&lt;0.755),(A13&lt;7.25),D13&gt;=1.55),0.08,IF(AND((A13&lt;5.8),G13&gt;=0.361,(G13&lt;0.755),(A13&lt;7.25),D13&gt;=1.55),0.019,IF(AND((A13&lt;6.05),(D13&lt;1.85),G13&gt;=0.755,(A13&lt;7.25),D13&gt;=1.55),0.01,IF(AND(A13&gt;=6.05,(D13&lt;1.85),G13&gt;=0.755,(A13&lt;7.25),D13&gt;=1.55),0.002,IF(AND((G13&lt;0.486),(B13&lt;3.15),(G13&lt;0.905),(D13&lt;1.05),(H13&lt;15.155),(D13&lt;1.55)),0.026,IF(AND(G13&gt;=0.486,(B13&lt;3.15),(G13&lt;0.905),(D13&lt;1.05),(H13&lt;15.155),(D13&lt;1.55)),0.001,IF(AND((B13&lt;3.25),B13&gt;=3.15,(G13&lt;0.905),(D13&lt;1.05),(H13&lt;15.155),(D13&lt;1.55)),-0.003,IF(AND(B13&gt;=3.25,B13&gt;=3.15,(G13&lt;0.905),(D13&lt;1.05),(H13&lt;15.155),(D13&lt;1.55)),0.012,IF(AND((H13&lt;7.426),(H13&lt;8.769),G13&gt;=0.043,D13&gt;=1.05,(H13&lt;15.155),(D13&lt;1.55)),0.041,IF(AND(H13&gt;=7.426,(H13&lt;8.769),G13&gt;=0.043,D13&gt;=1.05,(H13&lt;15.155),(D13&lt;1.55)),-0.008,IF(AND((H13&lt;10.696),H13&gt;=8.769,G13&gt;=0.043,D13&gt;=1.05,(H13&lt;15.155),(D13&lt;1.55)),0.069,IF(AND(H13&gt;=10.696,H13&gt;=8.769,G13&gt;=0.043,D13&gt;=1.05,(H13&lt;15.155),(D13&lt;1.55)),0.033,IF(AND((D13&lt;2.2),G13&gt;=0.278,(G13&lt;0.361),(G13&lt;0.755),(A13&lt;7.25),D13&gt;=1.55),0.022,IF(AND(D13&gt;=2.2,G13&gt;=0.278,(G13&lt;0.361),(G13&lt;0.755),(A13&lt;7.25),D13&gt;=1.55),-0.027,IF(AND((H13&lt;12.626),A13&gt;=5.8,G13&gt;=0.361,(G13&lt;0.755),(A13&lt;7.25),D13&gt;=1.55),0.126,IF(AND(H13&gt;=12.626,A13&gt;=5.8,G13&gt;=0.361,(G13&lt;0.755),(A13&lt;7.25),D13&gt;=1.55),0.065,"shouldnthappen"))))))))))))))))))))))</f>
        <v>0.012</v>
      </c>
      <c r="W13" s="1" t="n">
        <f aca="false">IF(AND(H13&gt;=15.155,(D13&lt;1.55)),0.064,IF(AND(A13&gt;=7.45,D13&gt;=1.55),0.115,IF(AND(B13&gt;=3.15,(H13&lt;10.257),(A13&lt;7.45),D13&gt;=1.55),0.097,IF(AND((A13&lt;4.85),H13&gt;=14.344,(D13&lt;0.35),(H13&lt;15.155),(D13&lt;1.55)),0.003,IF(AND(A13&gt;=6.05,(G13&lt;0.169),D13&gt;=0.35,(H13&lt;15.155),(D13&lt;1.55)),-0.008,IF(AND((G13&lt;0.181),G13&gt;=0.169,D13&gt;=0.35,(H13&lt;15.155),(D13&lt;1.55)),0.065,IF(AND(B13&gt;=3.05,(B13&lt;3.15),(H13&lt;10.257),(A13&lt;7.45),D13&gt;=1.55),-0.023,IF(AND(H13&gt;=11.854,(G13&lt;0.613),H13&gt;=10.257,(A13&lt;7.45),D13&gt;=1.55),0.068,IF(AND((D13&lt;0.25),(B13&lt;3.15),(H13&lt;14.344),(D13&lt;0.35),(H13&lt;15.155),(D13&lt;1.55)),0.014,IF(AND(D13&gt;=0.25,(B13&lt;3.15),(H13&lt;14.344),(D13&lt;0.35),(H13&lt;15.155),(D13&lt;1.55)),0.002,IF(AND((A13&lt;5.05),B13&gt;=3.15,(H13&lt;14.344),(D13&lt;0.35),(H13&lt;15.155),(D13&lt;1.55)),-0.001,IF(AND(A13&gt;=5.05,B13&gt;=3.15,(H13&lt;14.344),(D13&lt;0.35),(H13&lt;15.155),(D13&lt;1.55)),0.009,IF(AND((H13&lt;14.877),A13&gt;=4.85,H13&gt;=14.344,(D13&lt;0.35),(H13&lt;15.155),(D13&lt;1.55)),0.023,IF(AND(H13&gt;=14.877,A13&gt;=4.85,H13&gt;=14.344,(D13&lt;0.35),(H13&lt;15.155),(D13&lt;1.55)),0.004,IF(AND((H13&lt;13.602),(A13&lt;6.05),(G13&lt;0.169),D13&gt;=0.35,(H13&lt;15.155),(D13&lt;1.55)),0.023,IF(AND(H13&gt;=13.602,(A13&lt;6.05),(G13&lt;0.169),D13&gt;=0.35,(H13&lt;15.155),(D13&lt;1.55)),-0.006,IF(AND((B13&lt;2.95),G13&gt;=0.181,G13&gt;=0.169,D13&gt;=0.35,(H13&lt;15.155),(D13&lt;1.55)),0.019,IF(AND(B13&gt;=2.95,G13&gt;=0.181,G13&gt;=0.169,D13&gt;=0.35,(H13&lt;15.155),(D13&lt;1.55)),0.034,IF(AND((A13&lt;5.35),(B13&lt;3.05),(B13&lt;3.15),(H13&lt;10.257),(A13&lt;7.45),D13&gt;=1.55),0.009,IF(AND(A13&gt;=5.35,(B13&lt;3.05),(B13&lt;3.15),(H13&lt;10.257),(A13&lt;7.45),D13&gt;=1.55),0.058,IF(AND((B13&lt;2.9),(H13&lt;11.854),(G13&lt;0.613),H13&gt;=10.257,(A13&lt;7.45),D13&gt;=1.55),0.037,IF(AND(B13&gt;=2.9,(H13&lt;11.854),(G13&lt;0.613),H13&gt;=10.257,(A13&lt;7.45),D13&gt;=1.55),-0.005,IF(AND((A13&lt;6.4),(G13&lt;0.711),G13&gt;=0.613,H13&gt;=10.257,(A13&lt;7.45),D13&gt;=1.55),0.001,IF(AND(A13&gt;=6.4,(G13&lt;0.711),G13&gt;=0.613,H13&gt;=10.257,(A13&lt;7.45),D13&gt;=1.55),-0.002,IF(AND((D13&lt;1.9),G13&gt;=0.711,G13&gt;=0.613,H13&gt;=10.257,(A13&lt;7.45),D13&gt;=1.55),0.007,IF(AND(D13&gt;=1.9,G13&gt;=0.711,G13&gt;=0.613,H13&gt;=10.257,(A13&lt;7.45),D13&gt;=1.55),0.023,"shouldnthappen"))))))))))))))))))))))))))</f>
        <v>0.009</v>
      </c>
      <c r="X13" s="1" t="n">
        <f aca="false">IF(AND(H13&gt;=15.155,(F13&lt;2.5)),0.049,IF(AND(A13&gt;=7.45,F13&gt;=2.5),0.089,IF(AND((G13&lt;0.107),(G13&lt;0.364),(A13&lt;7.45),F13&gt;=2.5),0.055,IF(AND(A13&gt;=5.75,(G13&lt;0.572),(D13&lt;1.25),(H13&lt;15.155),(F13&lt;2.5)),-0.018,IF(AND((A13&lt;5.7),(H13&lt;12.626),G13&gt;=0.364,(A13&lt;7.45),F13&gt;=2.5),0.012,IF(AND(A13&gt;=5.7,(H13&lt;12.626),G13&gt;=0.364,(A13&lt;7.45),F13&gt;=2.5),0.065,IF(AND((G13&lt;0.628),H13&gt;=12.626,G13&gt;=0.364,(A13&lt;7.45),F13&gt;=2.5),0.047,IF(AND((G13&lt;0.545),(A13&lt;5.75),(G13&lt;0.572),(D13&lt;1.25),(H13&lt;15.155),(F13&lt;2.5)),0.007,IF(AND(G13&gt;=0.545,(A13&lt;5.75),(G13&lt;0.572),(D13&lt;1.25),(H13&lt;15.155),(F13&lt;2.5)),-0.009,IF(AND((D13&lt;0.3),(H13&lt;11.788),G13&gt;=0.572,(D13&lt;1.25),(H13&lt;15.155),(F13&lt;2.5)),0.01,IF(AND(D13&gt;=0.3,(H13&lt;11.788),G13&gt;=0.572,(D13&lt;1.25),(H13&lt;15.155),(F13&lt;2.5)),0.03,IF(AND((A13&lt;4.75),H13&gt;=11.788,G13&gt;=0.572,(D13&lt;1.25),(H13&lt;15.155),(F13&lt;2.5)),0.001,IF(AND(A13&gt;=4.75,H13&gt;=11.788,G13&gt;=0.572,(D13&lt;1.25),(H13&lt;15.155),(F13&lt;2.5)),0.01,IF(AND((A13&lt;5.5),(A13&lt;6.15),(G13&lt;0.652),D13&gt;=1.25,(H13&lt;15.155),(F13&lt;2.5)),0.014,IF(AND(A13&gt;=5.5,(A13&lt;6.15),(G13&lt;0.652),D13&gt;=1.25,(H13&lt;15.155),(F13&lt;2.5)),0.049,IF(AND((H13&lt;12.206),A13&gt;=6.15,(G13&lt;0.652),D13&gt;=1.25,(H13&lt;15.155),(F13&lt;2.5)),-0.009,IF(AND(H13&gt;=12.206,A13&gt;=6.15,(G13&lt;0.652),D13&gt;=1.25,(H13&lt;15.155),(F13&lt;2.5)),0.021,IF(AND((A13&lt;5.55),(A13&lt;6.2),G13&gt;=0.652,D13&gt;=1.25,(H13&lt;15.155),(F13&lt;2.5)),0.011,IF(AND(A13&gt;=5.55,(A13&lt;6.2),G13&gt;=0.652,D13&gt;=1.25,(H13&lt;15.155),(F13&lt;2.5)),-0.019,IF(AND((B13&lt;3.2),A13&gt;=6.2,G13&gt;=0.652,D13&gt;=1.25,(H13&lt;15.155),(F13&lt;2.5)),0.025,IF(AND(B13&gt;=3.2,A13&gt;=6.2,G13&gt;=0.652,D13&gt;=1.25,(H13&lt;15.155),(F13&lt;2.5)),0.001,IF(AND((G13&lt;0.183),(G13&lt;0.301),G13&gt;=0.107,(G13&lt;0.364),(A13&lt;7.45),F13&gt;=2.5),-0.009,IF(AND(G13&gt;=0.183,(G13&lt;0.301),G13&gt;=0.107,(G13&lt;0.364),(A13&lt;7.45),F13&gt;=2.5),0.022,IF(AND((D13&lt;2.2),G13&gt;=0.301,G13&gt;=0.107,(G13&lt;0.364),(A13&lt;7.45),F13&gt;=2.5),0.004,IF(AND(D13&gt;=2.2,G13&gt;=0.301,G13&gt;=0.107,(G13&lt;0.364),(A13&lt;7.45),F13&gt;=2.5),-0.02,IF(AND((G13&lt;0.787),G13&gt;=0.628,H13&gt;=12.626,G13&gt;=0.364,(A13&lt;7.45),F13&gt;=2.5),-0.001,IF(AND(G13&gt;=0.787,G13&gt;=0.628,H13&gt;=12.626,G13&gt;=0.364,(A13&lt;7.45),F13&gt;=2.5),0.016,"shouldnthappen")))))))))))))))))))))))))))</f>
        <v>0.01</v>
      </c>
      <c r="Y13" s="1" t="n">
        <f aca="false">IF(AND(H13&gt;=15.155,(D13&lt;1.55)),0.037,IF(AND(D13&gt;=2.45,(A13&lt;7.45),D13&gt;=1.55),0.054,IF(AND((A13&lt;7.8),A13&gt;=7.45,D13&gt;=1.55),0.078,IF(AND(A13&gt;=7.8,A13&gt;=7.45,D13&gt;=1.55),0.021,IF(AND(A13&gt;=6.2,G13&gt;=0.68,D13&gt;=1.25,(H13&lt;15.155),(D13&lt;1.55)),0.019,IF(AND((B13&lt;2.65),(A13&lt;4.95),(G13&lt;0.572),(D13&lt;1.25),(H13&lt;15.155),(D13&lt;1.55)),0.021,IF(AND(B13&gt;=2.65,(A13&lt;4.95),(G13&lt;0.572),(D13&lt;1.25),(H13&lt;15.155),(D13&lt;1.55)),0.006,IF(AND((H13&lt;14.344),A13&gt;=4.95,(G13&lt;0.572),(D13&lt;1.25),(H13&lt;15.155),(D13&lt;1.55)),-0.005,IF(AND(H13&gt;=14.344,A13&gt;=4.95,(G13&lt;0.572),(D13&lt;1.25),(H13&lt;15.155),(D13&lt;1.55)),0.013,IF(AND((G13&lt;0.833),(H13&lt;11.788),G13&gt;=0.572,(D13&lt;1.25),(H13&lt;15.155),(D13&lt;1.55)),0.009,IF(AND(G13&gt;=0.833,(H13&lt;11.788),G13&gt;=0.572,(D13&lt;1.25),(H13&lt;15.155),(D13&lt;1.55)),0.024,IF(AND((A13&lt;4.75),H13&gt;=11.788,G13&gt;=0.572,(D13&lt;1.25),(H13&lt;15.155),(D13&lt;1.55)),0.001,IF(AND(A13&gt;=4.75,H13&gt;=11.788,G13&gt;=0.572,(D13&lt;1.25),(H13&lt;15.155),(D13&lt;1.55)),0.008,IF(AND((A13&lt;5.65),(A13&lt;6.15),(G13&lt;0.68),D13&gt;=1.25,(H13&lt;15.155),(D13&lt;1.55)),0.017,IF(AND(A13&gt;=5.65,(A13&lt;6.15),(G13&lt;0.68),D13&gt;=1.25,(H13&lt;15.155),(D13&lt;1.55)),0.039,IF(AND((G13&lt;0.436),A13&gt;=6.15,(G13&lt;0.68),D13&gt;=1.25,(H13&lt;15.155),(D13&lt;1.55)),-0.004,IF(AND(G13&gt;=0.436,A13&gt;=6.15,(G13&lt;0.68),D13&gt;=1.25,(H13&lt;15.155),(D13&lt;1.55)),0.022,IF(AND((A13&lt;5.55),(A13&lt;6.2),G13&gt;=0.68,D13&gt;=1.25,(H13&lt;15.155),(D13&lt;1.55)),0.009,IF(AND(A13&gt;=5.55,(A13&lt;6.2),G13&gt;=0.68,D13&gt;=1.25,(H13&lt;15.155),(D13&lt;1.55)),-0.016,IF(AND((G13&lt;0.107),(G13&lt;0.361),(G13&lt;0.613),(D13&lt;2.45),(A13&lt;7.45),D13&gt;=1.55),0.042,IF(AND(G13&gt;=0.107,(G13&lt;0.361),(G13&lt;0.613),(D13&lt;2.45),(A13&lt;7.45),D13&gt;=1.55),0.002,IF(AND((D13&lt;2.35),G13&gt;=0.361,(G13&lt;0.613),(D13&lt;2.45),(A13&lt;7.45),D13&gt;=1.55),0.051,IF(AND(D13&gt;=2.35,G13&gt;=0.361,(G13&lt;0.613),(D13&lt;2.45),(A13&lt;7.45),D13&gt;=1.55),0.016,IF(AND((A13&lt;6.4),(G13&lt;0.711),G13&gt;=0.613,(D13&lt;2.45),(A13&lt;7.45),D13&gt;=1.55),0.001,IF(AND(A13&gt;=6.4,(G13&lt;0.711),G13&gt;=0.613,(D13&lt;2.45),(A13&lt;7.45),D13&gt;=1.55),-0.002,IF(AND((B13&lt;2.95),G13&gt;=0.711,G13&gt;=0.613,(D13&lt;2.45),(A13&lt;7.45),D13&gt;=1.55),0.023,IF(AND(B13&gt;=2.95,G13&gt;=0.711,G13&gt;=0.613,(D13&lt;2.45),(A13&lt;7.45),D13&gt;=1.55),0.01,"shouldnthappen")))))))))))))))))))))))))))</f>
        <v>0.009</v>
      </c>
      <c r="Z13" s="1" t="n">
        <f aca="false">IF(AND(A13&gt;=7.45,D13&gt;=1.75),0.056,IF(AND(H13&gt;=15.059,A13&gt;=5.55,(D13&lt;1.75)),0.028,IF(AND((D13&lt;0.35),G13&gt;=0.905,(A13&lt;5.55),(D13&lt;1.75)),0.005,IF(AND(D13&gt;=0.35,G13&gt;=0.905,(A13&lt;5.55),(D13&lt;1.75)),0.026,IF(AND((H13&lt;8.711),D13&gt;=2.45,(A13&lt;7.45),D13&gt;=1.75),0.011,IF(AND(H13&gt;=8.711,D13&gt;=2.45,(A13&lt;7.45),D13&gt;=1.75),0.049,IF(AND((G13&lt;0.107),(G13&lt;0.487),(D13&lt;2.45),(A13&lt;7.45),D13&gt;=1.75),0.032,IF(AND((H13&lt;10.915),(A13&lt;4.5),(B13&lt;3.15),(G13&lt;0.905),(A13&lt;5.55),(D13&lt;1.75)),-0.001,IF(AND(H13&gt;=10.915,(A13&lt;4.5),(B13&lt;3.15),(G13&lt;0.905),(A13&lt;5.55),(D13&lt;1.75)),0.003,IF(AND((A13&lt;5.05),A13&gt;=4.5,(B13&lt;3.15),(G13&lt;0.905),(A13&lt;5.55),(D13&lt;1.75)),0.015,IF(AND(A13&gt;=5.05,A13&gt;=4.5,(B13&lt;3.15),(G13&lt;0.905),(A13&lt;5.55),(D13&lt;1.75)),0.006,IF(AND((G13&lt;0.05),(G13&lt;0.091),B13&gt;=3.15,(G13&lt;0.905),(A13&lt;5.55),(D13&lt;1.75)),0.001,IF(AND(G13&gt;=0.05,(G13&lt;0.091),B13&gt;=3.15,(G13&lt;0.905),(A13&lt;5.55),(D13&lt;1.75)),0.008,IF(AND((G13&lt;0.587),G13&gt;=0.091,B13&gt;=3.15,(G13&lt;0.905),(A13&lt;5.55),(D13&lt;1.75)),-0.003,IF(AND(G13&gt;=0.587,G13&gt;=0.091,B13&gt;=3.15,(G13&lt;0.905),(A13&lt;5.55),(D13&lt;1.75)),0.004,IF(AND((F13&lt;2.5),(B13&lt;2.85),(G13&lt;0.419),(H13&lt;15.059),A13&gt;=5.55,(D13&lt;1.75)),0.041,IF(AND(F13&gt;=2.5,(B13&lt;2.85),(G13&lt;0.419),(H13&lt;15.059),A13&gt;=5.55,(D13&lt;1.75)),0.015,IF(AND((G13&lt;0.164),B13&gt;=2.85,(G13&lt;0.419),(H13&lt;15.059),A13&gt;=5.55,(D13&lt;1.75)),0.01,IF(AND(G13&gt;=0.164,B13&gt;=2.85,(G13&lt;0.419),(H13&lt;15.059),A13&gt;=5.55,(D13&lt;1.75)),-0.001,IF(AND((B13&lt;2.55),(B13&lt;2.95),G13&gt;=0.419,(H13&lt;15.059),A13&gt;=5.55,(D13&lt;1.75)),0.014,IF(AND(B13&gt;=2.55,(B13&lt;2.95),G13&gt;=0.419,(H13&lt;15.059),A13&gt;=5.55,(D13&lt;1.75)),-0.013,IF(AND((D13&lt;1.55),B13&gt;=2.95,G13&gt;=0.419,(H13&lt;15.059),A13&gt;=5.55,(D13&lt;1.75)),0.023,IF(AND(D13&gt;=1.55,B13&gt;=2.95,G13&gt;=0.419,(H13&lt;15.059),A13&gt;=5.55,(D13&lt;1.75)),0.005,IF(AND((H13&lt;13.278),G13&gt;=0.107,(G13&lt;0.487),(D13&lt;2.45),(A13&lt;7.45),D13&gt;=1.75),-0.009,IF(AND(H13&gt;=13.278,G13&gt;=0.107,(G13&lt;0.487),(D13&lt;2.45),(A13&lt;7.45),D13&gt;=1.75),0.017,IF(AND((D13&lt;2.35),(G13&lt;0.571),G13&gt;=0.487,(D13&lt;2.45),(A13&lt;7.45),D13&gt;=1.75),0.053,IF(AND(D13&gt;=2.35,(G13&lt;0.571),G13&gt;=0.487,(D13&lt;2.45),(A13&lt;7.45),D13&gt;=1.75),0.009,IF(AND((G13&lt;0.779),G13&gt;=0.571,G13&gt;=0.487,(D13&lt;2.45),(A13&lt;7.45),D13&gt;=1.75),0.006,IF(AND(G13&gt;=0.779,G13&gt;=0.571,G13&gt;=0.487,(D13&lt;2.45),(A13&lt;7.45),D13&gt;=1.75),0.016,"shouldnthappen")))))))))))))))))))))))))))))</f>
        <v>0.004</v>
      </c>
      <c r="AA13" s="1" t="n">
        <f aca="false">IF(AND((A13&lt;7.8),A13&gt;=7.45,D13&gt;=1.75),0.051,IF(AND(A13&gt;=7.8,A13&gt;=7.45,D13&gt;=1.75),0.01,IF(AND(B13&gt;=3.35,B13&gt;=3.25,(A13&lt;7.45),D13&gt;=1.75),0.016,IF(AND((H13&lt;8.308),(D13&lt;0.15),(H13&lt;13.655),(D13&lt;0.35),(D13&lt;1.75)),0.009,IF(AND((H13&lt;14.529),(G13&lt;0.293),H13&gt;=13.655,(D13&lt;0.35),(D13&lt;1.75)),0.011,IF(AND(H13&gt;=14.529,(G13&lt;0.293),H13&gt;=13.655,(D13&lt;0.35),(D13&lt;1.75)),0.001,IF(AND(D13&gt;=0.25,G13&gt;=0.293,H13&gt;=13.655,(D13&lt;0.35),(D13&lt;1.75)),-0.004,IF(AND(H13&gt;=10.635,(H13&lt;10.696),(H13&lt;13.906),D13&gt;=0.35,(D13&lt;1.75)),0.036,IF(AND(G13&gt;=0.833,H13&gt;=10.696,(H13&lt;13.906),D13&gt;=0.35,(D13&lt;1.75)),0.016,IF(AND((A13&lt;6.65),(G13&lt;0.247),H13&gt;=13.906,D13&gt;=0.35,(D13&lt;1.75)),-0.008,IF(AND(A13&gt;=6.65,(G13&lt;0.247),H13&gt;=13.906,D13&gt;=0.35,(D13&lt;1.75)),0.011,IF(AND((B13&lt;2.45),G13&gt;=0.247,H13&gt;=13.906,D13&gt;=0.35,(D13&lt;1.75)),0,IF(AND((D13&lt;1.85),(B13&lt;2.95),(B13&lt;3.25),(A13&lt;7.45),D13&gt;=1.75),0.033,IF(AND((G13&lt;0.428),(B13&lt;3.35),B13&gt;=3.25,(A13&lt;7.45),D13&gt;=1.75),0.009,IF(AND(G13&gt;=0.428,(B13&lt;3.35),B13&gt;=3.25,(A13&lt;7.45),D13&gt;=1.75),0.042,IF(AND((A13&lt;4.6),H13&gt;=8.308,(D13&lt;0.15),(H13&lt;13.655),(D13&lt;0.35),(D13&lt;1.75)),0.003,IF(AND(A13&gt;=4.6,H13&gt;=8.308,(D13&lt;0.15),(H13&lt;13.655),(D13&lt;0.35),(D13&lt;1.75)),0,IF(AND((H13&lt;8.834),(A13&lt;5.05),D13&gt;=0.15,(H13&lt;13.655),(D13&lt;0.35),(D13&lt;1.75)),0.002,IF(AND(H13&gt;=8.834,(A13&lt;5.05),D13&gt;=0.15,(H13&lt;13.655),(D13&lt;0.35),(D13&lt;1.75)),-0.008,IF(AND((A13&lt;5.45),A13&gt;=5.05,D13&gt;=0.15,(H13&lt;13.655),(D13&lt;0.35),(D13&lt;1.75)),0.003,IF(AND(A13&gt;=5.45,A13&gt;=5.05,D13&gt;=0.15,(H13&lt;13.655),(D13&lt;0.35),(D13&lt;1.75)),-0.002,IF(AND((A13&lt;5.3),(D13&lt;0.25),G13&gt;=0.293,H13&gt;=13.655,(D13&lt;0.35),(D13&lt;1.75)),0.007,IF(AND(A13&gt;=5.3,(D13&lt;0.25),G13&gt;=0.293,H13&gt;=13.655,(D13&lt;0.35),(D13&lt;1.75)),0.001,IF(AND((H13&lt;7.309),(H13&lt;10.635),(H13&lt;10.696),(H13&lt;13.906),D13&gt;=0.35,(D13&lt;1.75)),0.014,IF(AND(H13&gt;=7.309,(H13&lt;10.635),(H13&lt;10.696),(H13&lt;13.906),D13&gt;=0.35,(D13&lt;1.75)),0.006,IF(AND((H13&lt;12.093),(G13&lt;0.833),H13&gt;=10.696,(H13&lt;13.906),D13&gt;=0.35,(D13&lt;1.75)),-0.01,IF(AND(H13&gt;=12.093,(G13&lt;0.833),H13&gt;=10.696,(H13&lt;13.906),D13&gt;=0.35,(D13&lt;1.75)),0.004,IF(AND((G13&lt;0.823),B13&gt;=2.45,G13&gt;=0.247,H13&gt;=13.906,D13&gt;=0.35,(D13&lt;1.75)),0.026,IF(AND(G13&gt;=0.823,B13&gt;=2.45,G13&gt;=0.247,H13&gt;=13.906,D13&gt;=0.35,(D13&lt;1.75)),0.006,IF(AND((H13&lt;11.121),D13&gt;=1.85,(B13&lt;2.95),(B13&lt;3.25),(A13&lt;7.45),D13&gt;=1.75),0.013,IF(AND(H13&gt;=11.121,D13&gt;=1.85,(B13&lt;2.95),(B13&lt;3.25),(A13&lt;7.45),D13&gt;=1.75),0.005,IF(AND((A13&lt;6.05),(A13&lt;6.45),B13&gt;=2.95,(B13&lt;3.25),(A13&lt;7.45),D13&gt;=1.75),0.001,IF(AND(A13&gt;=6.05,(A13&lt;6.45),B13&gt;=2.95,(B13&lt;3.25),(A13&lt;7.45),D13&gt;=1.75),-0.005,IF(AND((G13&lt;0.42),A13&gt;=6.45,B13&gt;=2.95,(B13&lt;3.25),(A13&lt;7.45),D13&gt;=1.75),0.004,IF(AND(G13&gt;=0.42,A13&gt;=6.45,B13&gt;=2.95,(B13&lt;3.25),(A13&lt;7.45),D13&gt;=1.75),0.019,"shouldnthappen")))))))))))))))))))))))))))))))))))</f>
        <v>0.003</v>
      </c>
      <c r="AB13" s="1" t="n">
        <f aca="false">+ 0.5</f>
        <v>0.5</v>
      </c>
    </row>
    <row r="14" customFormat="false" ht="13.8" hidden="false" customHeight="false" outlineLevel="0" collapsed="false">
      <c r="A14" s="11" t="n">
        <v>4.8</v>
      </c>
      <c r="B14" s="1" t="n">
        <v>3.4</v>
      </c>
      <c r="C14" s="1" t="n">
        <v>1.6</v>
      </c>
      <c r="D14" s="1" t="n">
        <v>0.2</v>
      </c>
      <c r="E14" s="1" t="s">
        <v>94</v>
      </c>
      <c r="F14" s="1" t="n">
        <v>1</v>
      </c>
      <c r="G14" s="1" t="n">
        <v>0.471489185234532</v>
      </c>
      <c r="H14" s="18" t="n">
        <v>14.1007581843995</v>
      </c>
      <c r="I14" s="1" t="n">
        <f aca="false">C14</f>
        <v>1.6</v>
      </c>
      <c r="J14" s="1" t="n">
        <f aca="false">SUM(M14:AB14)</f>
        <v>1.364</v>
      </c>
      <c r="K14" s="15" t="n">
        <f aca="false">1-SQRT(VAR(M14:AB14, I14)) / AVERAGE(M14:AB14)</f>
        <v>-3.58217115020605</v>
      </c>
      <c r="L14" s="1" t="n">
        <f aca="false">(J14-I14)/I14</f>
        <v>-0.1475</v>
      </c>
      <c r="M14" s="1" t="n">
        <f aca="false">IF(AND((H14&lt;5.245),(D14&lt;0.8)),0.075,IF(AND(H14&gt;=5.245,(D14&lt;0.8)),0.279,IF(AND((D14&lt;1.45),D14&gt;=0.8),1.043,IF(AND(D14&gt;=1.45,D14&gt;=0.8),1.423,"shouldnthappen"))))</f>
        <v>0.279</v>
      </c>
      <c r="N14" s="1" t="n">
        <f aca="false">IF(AND((A14&lt;4.35),(D14&lt;0.8)),0.048,IF(AND(A14&gt;=4.35,(D14&lt;0.8)),0.198,IF(AND(F14&gt;=2.5,D14&gt;=0.8),1.048,IF(AND((A14&lt;5.15),(F14&lt;2.5),D14&gt;=0.8),0.321,IF(AND(A14&gt;=5.15,(F14&lt;2.5),D14&gt;=0.8),0.783,"shouldnthappen")))))</f>
        <v>0.198</v>
      </c>
      <c r="O14" s="1" t="n">
        <f aca="false">IF(AND((H14&lt;5.245),(D14&lt;0.8)),0.034,IF(AND((A14&lt;5.9),D14&gt;=0.8),0.489,IF(AND(A14&gt;=5.9,D14&gt;=0.8),0.721,IF(AND((A14&lt;4.35),H14&gt;=5.245,(D14&lt;0.8)),0.041,IF(AND(A14&gt;=4.35,H14&gt;=5.245,(D14&lt;0.8)),0.142,"shouldnthappen")))))</f>
        <v>0.142</v>
      </c>
      <c r="P14" s="1" t="n">
        <f aca="false">IF(AND((B14&lt;2.8),(D14&lt;1.15)),0.244,IF(AND((D14&lt;1.75),D14&gt;=1.15),0.396,IF(AND(D14&gt;=1.75,D14&gt;=1.15),0.554,IF(AND((A14&lt;5.05),B14&gt;=2.8,(D14&lt;1.15)),0.078,IF(AND((H14&lt;14.877),A14&gt;=5.05,B14&gt;=2.8,(D14&lt;1.15)),0.118,IF(AND(H14&gt;=14.877,A14&gt;=5.05,B14&gt;=2.8,(D14&lt;1.15)),0.027,"shouldnthappen"))))))</f>
        <v>0.078</v>
      </c>
      <c r="Q14" s="1" t="n">
        <f aca="false">IF(AND(D14&gt;=0.45,(D14&lt;1.15)),0.17,IF(AND(A14&gt;=7.1,D14&gt;=1.15),0.539,IF(AND((A14&lt;6.25),(A14&lt;7.1),D14&gt;=1.15),0.258,IF(AND(A14&gt;=6.25,(A14&lt;7.1),D14&gt;=1.15),0.344,IF(AND(G14&gt;=0.418,(A14&lt;5.05),(D14&lt;0.45),(D14&lt;1.15)),0.033,IF(AND((H14&lt;14.494),(G14&lt;0.418),(A14&lt;5.05),(D14&lt;0.45),(D14&lt;1.15)),0.061,IF(AND(H14&gt;=14.494,(G14&lt;0.418),(A14&lt;5.05),(D14&lt;0.45),(D14&lt;1.15)),0.015,IF(AND(H14&gt;=14.877,(B14&lt;3.85),A14&gt;=5.05,(D14&lt;0.45),(D14&lt;1.15)),0.023,IF(AND((B14&lt;4),B14&gt;=3.85,A14&gt;=5.05,(D14&lt;0.45),(D14&lt;1.15)),0.009,IF(AND(B14&gt;=4,B14&gt;=3.85,A14&gt;=5.05,(D14&lt;0.45),(D14&lt;1.15)),0.052,IF(AND((G14&lt;0.05),(H14&lt;14.877),(B14&lt;3.85),A14&gt;=5.05,(D14&lt;0.45),(D14&lt;1.15)),0.024,IF(AND(G14&gt;=0.05,(H14&lt;14.877),(B14&lt;3.85),A14&gt;=5.05,(D14&lt;0.45),(D14&lt;1.15)),0.091,"shouldnthappen"))))))))))))</f>
        <v>0.033</v>
      </c>
      <c r="R14" s="1" t="n">
        <f aca="false">IF(AND(A14&gt;=7.1,D14&gt;=0.8),0.401,IF(AND((A14&lt;4.5),(G14&lt;0.905),(D14&lt;0.8)),0.024,IF(AND((H14&lt;9.966),G14&gt;=0.905,(D14&lt;0.8)),0.094,IF(AND(H14&gt;=9.966,G14&gt;=0.905,(D14&lt;0.8)),0.026,IF(AND(D14&gt;=2.05,(A14&lt;7.1),D14&gt;=0.8),0.277,IF(AND((H14&lt;5.523),A14&gt;=4.5,(G14&lt;0.905),(D14&lt;0.8)),0.012,IF(AND(H14&gt;=5.523,A14&gt;=4.5,(G14&lt;0.905),(D14&lt;0.8)),0.049,IF(AND((A14&lt;5.3),(D14&lt;2.05),(A14&lt;7.1),D14&gt;=0.8),0.095,IF(AND(A14&gt;=5.3,(D14&lt;2.05),(A14&lt;7.1),D14&gt;=0.8),0.196,"shouldnthappen")))))))))</f>
        <v>0.049</v>
      </c>
      <c r="S14" s="1" t="n">
        <f aca="false">IF(AND(A14&gt;=7.1,D14&gt;=1.35),0.298,IF(AND(G14&gt;=0.905,(D14&lt;0.8),(D14&lt;1.35)),0.068,IF(AND(H14&gt;=9.386,D14&gt;=0.8,(D14&lt;1.35)),0.126,IF(AND((H14&lt;7.426),(H14&lt;9.386),D14&gt;=0.8,(D14&lt;1.35)),0.091,IF(AND((A14&lt;5.3),(G14&lt;0.905),(A14&lt;7.1),D14&gt;=1.35),0.063,IF(AND((D14&lt;2.05),G14&gt;=0.905,(A14&lt;7.1),D14&gt;=1.35),0.015,IF(AND(D14&gt;=2.05,G14&gt;=0.905,(A14&lt;7.1),D14&gt;=1.35),0.089,IF(AND((H14&lt;10.505),(H14&lt;14.344),(G14&lt;0.905),(D14&lt;0.8),(D14&lt;1.35)),0.035,IF(AND((A14&lt;4.85),H14&gt;=14.344,(G14&lt;0.905),(D14&lt;0.8),(D14&lt;1.35)),0.006,IF(AND((B14&lt;2.75),H14&gt;=7.426,(H14&lt;9.386),D14&gt;=0.8,(D14&lt;1.35)),0.021,IF(AND(B14&gt;=2.75,H14&gt;=7.426,(H14&lt;9.386),D14&gt;=0.8,(D14&lt;1.35)),-0.01,IF(AND((B14&lt;2.35),A14&gt;=5.3,(G14&lt;0.905),(A14&lt;7.1),D14&gt;=1.35),0.068,IF(AND(B14&gt;=2.35,A14&gt;=5.3,(G14&lt;0.905),(A14&lt;7.1),D14&gt;=1.35),0.181,IF(AND((H14&lt;11.731),H14&gt;=10.505,(H14&lt;14.344),(G14&lt;0.905),(D14&lt;0.8),(D14&lt;1.35)),0.004,IF(AND(H14&gt;=11.731,H14&gt;=10.505,(H14&lt;14.344),(G14&lt;0.905),(D14&lt;0.8),(D14&lt;1.35)),0.024,IF(AND((H14&lt;14.877),A14&gt;=4.85,H14&gt;=14.344,(G14&lt;0.905),(D14&lt;0.8),(D14&lt;1.35)),0.063,IF(AND(H14&gt;=14.877,A14&gt;=4.85,H14&gt;=14.344,(G14&lt;0.905),(D14&lt;0.8),(D14&lt;1.35)),0.012,"shouldnthappen")))))))))))))))))</f>
        <v>0.024</v>
      </c>
      <c r="T14" s="1" t="n">
        <f aca="false">IF(AND(D14&gt;=0.45,(A14&lt;5.65)),0.067,IF(AND(A14&gt;=7.25,A14&gt;=5.65),0.244,IF(AND((H14&lt;9.966),G14&gt;=0.905,(D14&lt;0.45),(A14&lt;5.65)),0.062,IF(AND(H14&gt;=9.966,G14&gt;=0.905,(D14&lt;0.45),(A14&lt;5.65)),0.012,IF(AND((G14&lt;0.948),D14&gt;=2.05,(A14&lt;7.25),A14&gt;=5.65),0.157,IF(AND(G14&gt;=0.948,D14&gt;=2.05,(A14&lt;7.25),A14&gt;=5.65),0.037,IF(AND(G14&gt;=0.422,(B14&lt;3.15),(G14&lt;0.905),(D14&lt;0.45),(A14&lt;5.65)),0.011,IF(AND((D14&lt;0.25),(G14&lt;0.422),(B14&lt;3.15),(G14&lt;0.905),(D14&lt;0.45),(A14&lt;5.65)),0.04,IF(AND(D14&gt;=0.25,(G14&lt;0.422),(B14&lt;3.15),(G14&lt;0.905),(D14&lt;0.45),(A14&lt;5.65)),0.009,IF(AND((A14&lt;4.85),(B14&lt;3.25),B14&gt;=3.15,(G14&lt;0.905),(D14&lt;0.45),(A14&lt;5.65)),0.008,IF(AND(A14&gt;=4.85,(B14&lt;3.25),B14&gt;=3.15,(G14&lt;0.905),(D14&lt;0.45),(A14&lt;5.65)),-0.017,IF(AND((D14&lt;0.25),B14&gt;=3.25,B14&gt;=3.15,(G14&lt;0.905),(D14&lt;0.45),(A14&lt;5.65)),0.022,IF(AND(D14&gt;=0.25,B14&gt;=3.25,B14&gt;=3.15,(G14&lt;0.905),(D14&lt;0.45),(A14&lt;5.65)),0.009,IF(AND((F14&lt;2.5),(H14&lt;7.692),(G14&lt;0.644),(D14&lt;2.05),(A14&lt;7.25),A14&gt;=5.65),0.018,IF(AND(F14&gt;=2.5,(H14&lt;7.692),(G14&lt;0.644),(D14&lt;2.05),(A14&lt;7.25),A14&gt;=5.65),0.068,IF(AND((B14&lt;2.35),H14&gt;=7.692,(G14&lt;0.644),(D14&lt;2.05),(A14&lt;7.25),A14&gt;=5.65),0.023,IF(AND(B14&gt;=2.35,H14&gt;=7.692,(G14&lt;0.644),(D14&lt;2.05),(A14&lt;7.25),A14&gt;=5.65),0.125,IF(AND((G14&lt;0.766),(G14&lt;0.85),G14&gt;=0.644,(D14&lt;2.05),(A14&lt;7.25),A14&gt;=5.65),0.055,IF(AND(G14&gt;=0.766,(G14&lt;0.85),G14&gt;=0.644,(D14&lt;2.05),(A14&lt;7.25),A14&gt;=5.65),-0,IF(AND((B14&lt;2.95),G14&gt;=0.85,G14&gt;=0.644,(D14&lt;2.05),(A14&lt;7.25),A14&gt;=5.65),0.098,IF(AND(B14&gt;=2.95,G14&gt;=0.85,G14&gt;=0.644,(D14&lt;2.05),(A14&lt;7.25),A14&gt;=5.65),0.013,"shouldnthappen")))))))))))))))))))))</f>
        <v>0.022</v>
      </c>
      <c r="U14" s="1" t="n">
        <f aca="false">IF(AND(A14&gt;=7.25,D14&gt;=1.25),0.186,IF(AND((G14&lt;0.13),D14&gt;=0.35,(D14&lt;1.25)),-0.004,IF(AND(H14&gt;=14.246,(H14&lt;14.344),(D14&lt;0.35),(D14&lt;1.25)),-0.002,IF(AND((A14&lt;4.85),H14&gt;=14.344,(D14&lt;0.35),(D14&lt;1.25)),0.004,IF(AND(G14&gt;=0.446,(G14&lt;0.644),(A14&lt;7.25),D14&gt;=1.25),0.138,IF(AND(A14&gt;=5.45,(H14&lt;14.246),(H14&lt;14.344),(D14&lt;0.35),(D14&lt;1.25)),0.001,IF(AND((H14&lt;14.877),A14&gt;=4.85,H14&gt;=14.344,(D14&lt;0.35),(D14&lt;1.25)),0.035,IF(AND(H14&gt;=14.877,A14&gt;=4.85,H14&gt;=14.344,(D14&lt;0.35),(D14&lt;1.25)),0.007,IF(AND((B14&lt;3.35),H14&gt;=9.448,G14&gt;=0.13,D14&gt;=0.35,(D14&lt;1.25)),0.053,IF(AND(B14&gt;=3.35,H14&gt;=9.448,G14&gt;=0.13,D14&gt;=0.35,(D14&lt;1.25)),0.017,IF(AND((G14&lt;0.44),(G14&lt;0.446),(G14&lt;0.644),(A14&lt;7.25),D14&gt;=1.25),0.079,IF(AND(G14&gt;=0.44,(G14&lt;0.446),(G14&lt;0.644),(A14&lt;7.25),D14&gt;=1.25),0.02,IF(AND((A14&lt;5.95),(G14&lt;0.724),G14&gt;=0.644,(A14&lt;7.25),D14&gt;=1.25),-0.018,IF(AND(A14&gt;=5.95,(G14&lt;0.724),G14&gt;=0.644,(A14&lt;7.25),D14&gt;=1.25),0.027,IF(AND(A14&gt;=6.15,G14&gt;=0.724,G14&gt;=0.644,(A14&lt;7.25),D14&gt;=1.25),0.093,IF(AND((A14&lt;5.05),(A14&lt;5.45),(H14&lt;14.246),(H14&lt;14.344),(D14&lt;0.35),(D14&lt;1.25)),0.011,IF(AND(A14&gt;=5.05,(A14&lt;5.45),(H14&lt;14.246),(H14&lt;14.344),(D14&lt;0.35),(D14&lt;1.25)),0.021,IF(AND((A14&lt;5.4),(B14&lt;3.15),(H14&lt;9.448),G14&gt;=0.13,D14&gt;=0.35,(D14&lt;1.25)),0.007,IF(AND(A14&gt;=5.4,(B14&lt;3.15),(H14&lt;9.448),G14&gt;=0.13,D14&gt;=0.35,(D14&lt;1.25)),-0.011,IF(AND((B14&lt;3.75),B14&gt;=3.15,(H14&lt;9.448),G14&gt;=0.13,D14&gt;=0.35,(D14&lt;1.25)),0.012,IF(AND(B14&gt;=3.75,B14&gt;=3.15,(H14&lt;9.448),G14&gt;=0.13,D14&gt;=0.35,(D14&lt;1.25)),0.046,IF(AND((A14&lt;5.9),(A14&lt;6.15),G14&gt;=0.724,G14&gt;=0.644,(A14&lt;7.25),D14&gt;=1.25),0.06,IF(AND(A14&gt;=5.9,(A14&lt;6.15),G14&gt;=0.724,G14&gt;=0.644,(A14&lt;7.25),D14&gt;=1.25),0.005,"shouldnthappen")))))))))))))))))))))))</f>
        <v>0.011</v>
      </c>
      <c r="V14" s="1" t="n">
        <f aca="false">IF(AND(H14&gt;=15.155,(D14&lt;1.55)),0.084,IF(AND(A14&gt;=7.25,D14&gt;=1.55),0.141,IF(AND((G14&lt;0.043),D14&gt;=1.05,(H14&lt;15.155),(D14&lt;1.55)),-0.007,IF(AND(D14&gt;=1.85,G14&gt;=0.755,(A14&lt;7.25),D14&gt;=1.55),0.051,IF(AND((H14&lt;9.966),G14&gt;=0.905,(D14&lt;1.05),(H14&lt;15.155),(D14&lt;1.55)),0.043,IF(AND(H14&gt;=9.966,G14&gt;=0.905,(D14&lt;1.05),(H14&lt;15.155),(D14&lt;1.55)),0.007,IF(AND((G14&lt;0.278),(G14&lt;0.361),(G14&lt;0.755),(A14&lt;7.25),D14&gt;=1.55),0.08,IF(AND((A14&lt;5.8),G14&gt;=0.361,(G14&lt;0.755),(A14&lt;7.25),D14&gt;=1.55),0.019,IF(AND((A14&lt;6.05),(D14&lt;1.85),G14&gt;=0.755,(A14&lt;7.25),D14&gt;=1.55),0.01,IF(AND(A14&gt;=6.05,(D14&lt;1.85),G14&gt;=0.755,(A14&lt;7.25),D14&gt;=1.55),0.002,IF(AND((G14&lt;0.486),(B14&lt;3.15),(G14&lt;0.905),(D14&lt;1.05),(H14&lt;15.155),(D14&lt;1.55)),0.026,IF(AND(G14&gt;=0.486,(B14&lt;3.15),(G14&lt;0.905),(D14&lt;1.05),(H14&lt;15.155),(D14&lt;1.55)),0.001,IF(AND((B14&lt;3.25),B14&gt;=3.15,(G14&lt;0.905),(D14&lt;1.05),(H14&lt;15.155),(D14&lt;1.55)),-0.003,IF(AND(B14&gt;=3.25,B14&gt;=3.15,(G14&lt;0.905),(D14&lt;1.05),(H14&lt;15.155),(D14&lt;1.55)),0.012,IF(AND((H14&lt;7.426),(H14&lt;8.769),G14&gt;=0.043,D14&gt;=1.05,(H14&lt;15.155),(D14&lt;1.55)),0.041,IF(AND(H14&gt;=7.426,(H14&lt;8.769),G14&gt;=0.043,D14&gt;=1.05,(H14&lt;15.155),(D14&lt;1.55)),-0.008,IF(AND((H14&lt;10.696),H14&gt;=8.769,G14&gt;=0.043,D14&gt;=1.05,(H14&lt;15.155),(D14&lt;1.55)),0.069,IF(AND(H14&gt;=10.696,H14&gt;=8.769,G14&gt;=0.043,D14&gt;=1.05,(H14&lt;15.155),(D14&lt;1.55)),0.033,IF(AND((D14&lt;2.2),G14&gt;=0.278,(G14&lt;0.361),(G14&lt;0.755),(A14&lt;7.25),D14&gt;=1.55),0.022,IF(AND(D14&gt;=2.2,G14&gt;=0.278,(G14&lt;0.361),(G14&lt;0.755),(A14&lt;7.25),D14&gt;=1.55),-0.027,IF(AND((H14&lt;12.626),A14&gt;=5.8,G14&gt;=0.361,(G14&lt;0.755),(A14&lt;7.25),D14&gt;=1.55),0.126,IF(AND(H14&gt;=12.626,A14&gt;=5.8,G14&gt;=0.361,(G14&lt;0.755),(A14&lt;7.25),D14&gt;=1.55),0.065,"shouldnthappen"))))))))))))))))))))))</f>
        <v>0.012</v>
      </c>
      <c r="W14" s="1" t="n">
        <f aca="false">IF(AND(H14&gt;=15.155,(D14&lt;1.55)),0.064,IF(AND(A14&gt;=7.45,D14&gt;=1.55),0.115,IF(AND(B14&gt;=3.15,(H14&lt;10.257),(A14&lt;7.45),D14&gt;=1.55),0.097,IF(AND((A14&lt;4.85),H14&gt;=14.344,(D14&lt;0.35),(H14&lt;15.155),(D14&lt;1.55)),0.003,IF(AND(A14&gt;=6.05,(G14&lt;0.169),D14&gt;=0.35,(H14&lt;15.155),(D14&lt;1.55)),-0.008,IF(AND((G14&lt;0.181),G14&gt;=0.169,D14&gt;=0.35,(H14&lt;15.155),(D14&lt;1.55)),0.065,IF(AND(B14&gt;=3.05,(B14&lt;3.15),(H14&lt;10.257),(A14&lt;7.45),D14&gt;=1.55),-0.023,IF(AND(H14&gt;=11.854,(G14&lt;0.613),H14&gt;=10.257,(A14&lt;7.45),D14&gt;=1.55),0.068,IF(AND((D14&lt;0.25),(B14&lt;3.15),(H14&lt;14.344),(D14&lt;0.35),(H14&lt;15.155),(D14&lt;1.55)),0.014,IF(AND(D14&gt;=0.25,(B14&lt;3.15),(H14&lt;14.344),(D14&lt;0.35),(H14&lt;15.155),(D14&lt;1.55)),0.002,IF(AND((A14&lt;5.05),B14&gt;=3.15,(H14&lt;14.344),(D14&lt;0.35),(H14&lt;15.155),(D14&lt;1.55)),-0.001,IF(AND(A14&gt;=5.05,B14&gt;=3.15,(H14&lt;14.344),(D14&lt;0.35),(H14&lt;15.155),(D14&lt;1.55)),0.009,IF(AND((H14&lt;14.877),A14&gt;=4.85,H14&gt;=14.344,(D14&lt;0.35),(H14&lt;15.155),(D14&lt;1.55)),0.023,IF(AND(H14&gt;=14.877,A14&gt;=4.85,H14&gt;=14.344,(D14&lt;0.35),(H14&lt;15.155),(D14&lt;1.55)),0.004,IF(AND((H14&lt;13.602),(A14&lt;6.05),(G14&lt;0.169),D14&gt;=0.35,(H14&lt;15.155),(D14&lt;1.55)),0.023,IF(AND(H14&gt;=13.602,(A14&lt;6.05),(G14&lt;0.169),D14&gt;=0.35,(H14&lt;15.155),(D14&lt;1.55)),-0.006,IF(AND((B14&lt;2.95),G14&gt;=0.181,G14&gt;=0.169,D14&gt;=0.35,(H14&lt;15.155),(D14&lt;1.55)),0.019,IF(AND(B14&gt;=2.95,G14&gt;=0.181,G14&gt;=0.169,D14&gt;=0.35,(H14&lt;15.155),(D14&lt;1.55)),0.034,IF(AND((A14&lt;5.35),(B14&lt;3.05),(B14&lt;3.15),(H14&lt;10.257),(A14&lt;7.45),D14&gt;=1.55),0.009,IF(AND(A14&gt;=5.35,(B14&lt;3.05),(B14&lt;3.15),(H14&lt;10.257),(A14&lt;7.45),D14&gt;=1.55),0.058,IF(AND((B14&lt;2.9),(H14&lt;11.854),(G14&lt;0.613),H14&gt;=10.257,(A14&lt;7.45),D14&gt;=1.55),0.037,IF(AND(B14&gt;=2.9,(H14&lt;11.854),(G14&lt;0.613),H14&gt;=10.257,(A14&lt;7.45),D14&gt;=1.55),-0.005,IF(AND((A14&lt;6.4),(G14&lt;0.711),G14&gt;=0.613,H14&gt;=10.257,(A14&lt;7.45),D14&gt;=1.55),0.001,IF(AND(A14&gt;=6.4,(G14&lt;0.711),G14&gt;=0.613,H14&gt;=10.257,(A14&lt;7.45),D14&gt;=1.55),-0.002,IF(AND((D14&lt;1.9),G14&gt;=0.711,G14&gt;=0.613,H14&gt;=10.257,(A14&lt;7.45),D14&gt;=1.55),0.007,IF(AND(D14&gt;=1.9,G14&gt;=0.711,G14&gt;=0.613,H14&gt;=10.257,(A14&lt;7.45),D14&gt;=1.55),0.023,"shouldnthappen"))))))))))))))))))))))))))</f>
        <v>-0.001</v>
      </c>
      <c r="X14" s="1" t="n">
        <f aca="false">IF(AND(H14&gt;=15.155,(F14&lt;2.5)),0.049,IF(AND(A14&gt;=7.45,F14&gt;=2.5),0.089,IF(AND((G14&lt;0.107),(G14&lt;0.364),(A14&lt;7.45),F14&gt;=2.5),0.055,IF(AND(A14&gt;=5.75,(G14&lt;0.572),(D14&lt;1.25),(H14&lt;15.155),(F14&lt;2.5)),-0.018,IF(AND((A14&lt;5.7),(H14&lt;12.626),G14&gt;=0.364,(A14&lt;7.45),F14&gt;=2.5),0.012,IF(AND(A14&gt;=5.7,(H14&lt;12.626),G14&gt;=0.364,(A14&lt;7.45),F14&gt;=2.5),0.065,IF(AND((G14&lt;0.628),H14&gt;=12.626,G14&gt;=0.364,(A14&lt;7.45),F14&gt;=2.5),0.047,IF(AND((G14&lt;0.545),(A14&lt;5.75),(G14&lt;0.572),(D14&lt;1.25),(H14&lt;15.155),(F14&lt;2.5)),0.007,IF(AND(G14&gt;=0.545,(A14&lt;5.75),(G14&lt;0.572),(D14&lt;1.25),(H14&lt;15.155),(F14&lt;2.5)),-0.009,IF(AND((D14&lt;0.3),(H14&lt;11.788),G14&gt;=0.572,(D14&lt;1.25),(H14&lt;15.155),(F14&lt;2.5)),0.01,IF(AND(D14&gt;=0.3,(H14&lt;11.788),G14&gt;=0.572,(D14&lt;1.25),(H14&lt;15.155),(F14&lt;2.5)),0.03,IF(AND((A14&lt;4.75),H14&gt;=11.788,G14&gt;=0.572,(D14&lt;1.25),(H14&lt;15.155),(F14&lt;2.5)),0.001,IF(AND(A14&gt;=4.75,H14&gt;=11.788,G14&gt;=0.572,(D14&lt;1.25),(H14&lt;15.155),(F14&lt;2.5)),0.01,IF(AND((A14&lt;5.5),(A14&lt;6.15),(G14&lt;0.652),D14&gt;=1.25,(H14&lt;15.155),(F14&lt;2.5)),0.014,IF(AND(A14&gt;=5.5,(A14&lt;6.15),(G14&lt;0.652),D14&gt;=1.25,(H14&lt;15.155),(F14&lt;2.5)),0.049,IF(AND((H14&lt;12.206),A14&gt;=6.15,(G14&lt;0.652),D14&gt;=1.25,(H14&lt;15.155),(F14&lt;2.5)),-0.009,IF(AND(H14&gt;=12.206,A14&gt;=6.15,(G14&lt;0.652),D14&gt;=1.25,(H14&lt;15.155),(F14&lt;2.5)),0.021,IF(AND((A14&lt;5.55),(A14&lt;6.2),G14&gt;=0.652,D14&gt;=1.25,(H14&lt;15.155),(F14&lt;2.5)),0.011,IF(AND(A14&gt;=5.55,(A14&lt;6.2),G14&gt;=0.652,D14&gt;=1.25,(H14&lt;15.155),(F14&lt;2.5)),-0.019,IF(AND((B14&lt;3.2),A14&gt;=6.2,G14&gt;=0.652,D14&gt;=1.25,(H14&lt;15.155),(F14&lt;2.5)),0.025,IF(AND(B14&gt;=3.2,A14&gt;=6.2,G14&gt;=0.652,D14&gt;=1.25,(H14&lt;15.155),(F14&lt;2.5)),0.001,IF(AND((G14&lt;0.183),(G14&lt;0.301),G14&gt;=0.107,(G14&lt;0.364),(A14&lt;7.45),F14&gt;=2.5),-0.009,IF(AND(G14&gt;=0.183,(G14&lt;0.301),G14&gt;=0.107,(G14&lt;0.364),(A14&lt;7.45),F14&gt;=2.5),0.022,IF(AND((D14&lt;2.2),G14&gt;=0.301,G14&gt;=0.107,(G14&lt;0.364),(A14&lt;7.45),F14&gt;=2.5),0.004,IF(AND(D14&gt;=2.2,G14&gt;=0.301,G14&gt;=0.107,(G14&lt;0.364),(A14&lt;7.45),F14&gt;=2.5),-0.02,IF(AND((G14&lt;0.787),G14&gt;=0.628,H14&gt;=12.626,G14&gt;=0.364,(A14&lt;7.45),F14&gt;=2.5),-0.001,IF(AND(G14&gt;=0.787,G14&gt;=0.628,H14&gt;=12.626,G14&gt;=0.364,(A14&lt;7.45),F14&gt;=2.5),0.016,"shouldnthappen")))))))))))))))))))))))))))</f>
        <v>0.007</v>
      </c>
      <c r="Y14" s="1" t="n">
        <f aca="false">IF(AND(H14&gt;=15.155,(D14&lt;1.55)),0.037,IF(AND(D14&gt;=2.45,(A14&lt;7.45),D14&gt;=1.55),0.054,IF(AND((A14&lt;7.8),A14&gt;=7.45,D14&gt;=1.55),0.078,IF(AND(A14&gt;=7.8,A14&gt;=7.45,D14&gt;=1.55),0.021,IF(AND(A14&gt;=6.2,G14&gt;=0.68,D14&gt;=1.25,(H14&lt;15.155),(D14&lt;1.55)),0.019,IF(AND((B14&lt;2.65),(A14&lt;4.95),(G14&lt;0.572),(D14&lt;1.25),(H14&lt;15.155),(D14&lt;1.55)),0.021,IF(AND(B14&gt;=2.65,(A14&lt;4.95),(G14&lt;0.572),(D14&lt;1.25),(H14&lt;15.155),(D14&lt;1.55)),0.006,IF(AND((H14&lt;14.344),A14&gt;=4.95,(G14&lt;0.572),(D14&lt;1.25),(H14&lt;15.155),(D14&lt;1.55)),-0.005,IF(AND(H14&gt;=14.344,A14&gt;=4.95,(G14&lt;0.572),(D14&lt;1.25),(H14&lt;15.155),(D14&lt;1.55)),0.013,IF(AND((G14&lt;0.833),(H14&lt;11.788),G14&gt;=0.572,(D14&lt;1.25),(H14&lt;15.155),(D14&lt;1.55)),0.009,IF(AND(G14&gt;=0.833,(H14&lt;11.788),G14&gt;=0.572,(D14&lt;1.25),(H14&lt;15.155),(D14&lt;1.55)),0.024,IF(AND((A14&lt;4.75),H14&gt;=11.788,G14&gt;=0.572,(D14&lt;1.25),(H14&lt;15.155),(D14&lt;1.55)),0.001,IF(AND(A14&gt;=4.75,H14&gt;=11.788,G14&gt;=0.572,(D14&lt;1.25),(H14&lt;15.155),(D14&lt;1.55)),0.008,IF(AND((A14&lt;5.65),(A14&lt;6.15),(G14&lt;0.68),D14&gt;=1.25,(H14&lt;15.155),(D14&lt;1.55)),0.017,IF(AND(A14&gt;=5.65,(A14&lt;6.15),(G14&lt;0.68),D14&gt;=1.25,(H14&lt;15.155),(D14&lt;1.55)),0.039,IF(AND((G14&lt;0.436),A14&gt;=6.15,(G14&lt;0.68),D14&gt;=1.25,(H14&lt;15.155),(D14&lt;1.55)),-0.004,IF(AND(G14&gt;=0.436,A14&gt;=6.15,(G14&lt;0.68),D14&gt;=1.25,(H14&lt;15.155),(D14&lt;1.55)),0.022,IF(AND((A14&lt;5.55),(A14&lt;6.2),G14&gt;=0.68,D14&gt;=1.25,(H14&lt;15.155),(D14&lt;1.55)),0.009,IF(AND(A14&gt;=5.55,(A14&lt;6.2),G14&gt;=0.68,D14&gt;=1.25,(H14&lt;15.155),(D14&lt;1.55)),-0.016,IF(AND((G14&lt;0.107),(G14&lt;0.361),(G14&lt;0.613),(D14&lt;2.45),(A14&lt;7.45),D14&gt;=1.55),0.042,IF(AND(G14&gt;=0.107,(G14&lt;0.361),(G14&lt;0.613),(D14&lt;2.45),(A14&lt;7.45),D14&gt;=1.55),0.002,IF(AND((D14&lt;2.35),G14&gt;=0.361,(G14&lt;0.613),(D14&lt;2.45),(A14&lt;7.45),D14&gt;=1.55),0.051,IF(AND(D14&gt;=2.35,G14&gt;=0.361,(G14&lt;0.613),(D14&lt;2.45),(A14&lt;7.45),D14&gt;=1.55),0.016,IF(AND((A14&lt;6.4),(G14&lt;0.711),G14&gt;=0.613,(D14&lt;2.45),(A14&lt;7.45),D14&gt;=1.55),0.001,IF(AND(A14&gt;=6.4,(G14&lt;0.711),G14&gt;=0.613,(D14&lt;2.45),(A14&lt;7.45),D14&gt;=1.55),-0.002,IF(AND((B14&lt;2.95),G14&gt;=0.711,G14&gt;=0.613,(D14&lt;2.45),(A14&lt;7.45),D14&gt;=1.55),0.023,IF(AND(B14&gt;=2.95,G14&gt;=0.711,G14&gt;=0.613,(D14&lt;2.45),(A14&lt;7.45),D14&gt;=1.55),0.01,"shouldnthappen")))))))))))))))))))))))))))</f>
        <v>0.006</v>
      </c>
      <c r="Z14" s="1" t="n">
        <f aca="false">IF(AND(A14&gt;=7.45,D14&gt;=1.75),0.056,IF(AND(H14&gt;=15.059,A14&gt;=5.55,(D14&lt;1.75)),0.028,IF(AND((D14&lt;0.35),G14&gt;=0.905,(A14&lt;5.55),(D14&lt;1.75)),0.005,IF(AND(D14&gt;=0.35,G14&gt;=0.905,(A14&lt;5.55),(D14&lt;1.75)),0.026,IF(AND((H14&lt;8.711),D14&gt;=2.45,(A14&lt;7.45),D14&gt;=1.75),0.011,IF(AND(H14&gt;=8.711,D14&gt;=2.45,(A14&lt;7.45),D14&gt;=1.75),0.049,IF(AND((G14&lt;0.107),(G14&lt;0.487),(D14&lt;2.45),(A14&lt;7.45),D14&gt;=1.75),0.032,IF(AND((H14&lt;10.915),(A14&lt;4.5),(B14&lt;3.15),(G14&lt;0.905),(A14&lt;5.55),(D14&lt;1.75)),-0.001,IF(AND(H14&gt;=10.915,(A14&lt;4.5),(B14&lt;3.15),(G14&lt;0.905),(A14&lt;5.55),(D14&lt;1.75)),0.003,IF(AND((A14&lt;5.05),A14&gt;=4.5,(B14&lt;3.15),(G14&lt;0.905),(A14&lt;5.55),(D14&lt;1.75)),0.015,IF(AND(A14&gt;=5.05,A14&gt;=4.5,(B14&lt;3.15),(G14&lt;0.905),(A14&lt;5.55),(D14&lt;1.75)),0.006,IF(AND((G14&lt;0.05),(G14&lt;0.091),B14&gt;=3.15,(G14&lt;0.905),(A14&lt;5.55),(D14&lt;1.75)),0.001,IF(AND(G14&gt;=0.05,(G14&lt;0.091),B14&gt;=3.15,(G14&lt;0.905),(A14&lt;5.55),(D14&lt;1.75)),0.008,IF(AND((G14&lt;0.587),G14&gt;=0.091,B14&gt;=3.15,(G14&lt;0.905),(A14&lt;5.55),(D14&lt;1.75)),-0.003,IF(AND(G14&gt;=0.587,G14&gt;=0.091,B14&gt;=3.15,(G14&lt;0.905),(A14&lt;5.55),(D14&lt;1.75)),0.004,IF(AND((F14&lt;2.5),(B14&lt;2.85),(G14&lt;0.419),(H14&lt;15.059),A14&gt;=5.55,(D14&lt;1.75)),0.041,IF(AND(F14&gt;=2.5,(B14&lt;2.85),(G14&lt;0.419),(H14&lt;15.059),A14&gt;=5.55,(D14&lt;1.75)),0.015,IF(AND((G14&lt;0.164),B14&gt;=2.85,(G14&lt;0.419),(H14&lt;15.059),A14&gt;=5.55,(D14&lt;1.75)),0.01,IF(AND(G14&gt;=0.164,B14&gt;=2.85,(G14&lt;0.419),(H14&lt;15.059),A14&gt;=5.55,(D14&lt;1.75)),-0.001,IF(AND((B14&lt;2.55),(B14&lt;2.95),G14&gt;=0.419,(H14&lt;15.059),A14&gt;=5.55,(D14&lt;1.75)),0.014,IF(AND(B14&gt;=2.55,(B14&lt;2.95),G14&gt;=0.419,(H14&lt;15.059),A14&gt;=5.55,(D14&lt;1.75)),-0.013,IF(AND((D14&lt;1.55),B14&gt;=2.95,G14&gt;=0.419,(H14&lt;15.059),A14&gt;=5.55,(D14&lt;1.75)),0.023,IF(AND(D14&gt;=1.55,B14&gt;=2.95,G14&gt;=0.419,(H14&lt;15.059),A14&gt;=5.55,(D14&lt;1.75)),0.005,IF(AND((H14&lt;13.278),G14&gt;=0.107,(G14&lt;0.487),(D14&lt;2.45),(A14&lt;7.45),D14&gt;=1.75),-0.009,IF(AND(H14&gt;=13.278,G14&gt;=0.107,(G14&lt;0.487),(D14&lt;2.45),(A14&lt;7.45),D14&gt;=1.75),0.017,IF(AND((D14&lt;2.35),(G14&lt;0.571),G14&gt;=0.487,(D14&lt;2.45),(A14&lt;7.45),D14&gt;=1.75),0.053,IF(AND(D14&gt;=2.35,(G14&lt;0.571),G14&gt;=0.487,(D14&lt;2.45),(A14&lt;7.45),D14&gt;=1.75),0.009,IF(AND((G14&lt;0.779),G14&gt;=0.571,G14&gt;=0.487,(D14&lt;2.45),(A14&lt;7.45),D14&gt;=1.75),0.006,IF(AND(G14&gt;=0.779,G14&gt;=0.571,G14&gt;=0.487,(D14&lt;2.45),(A14&lt;7.45),D14&gt;=1.75),0.016,"shouldnthappen")))))))))))))))))))))))))))))</f>
        <v>-0.003</v>
      </c>
      <c r="AA14" s="1" t="n">
        <f aca="false">IF(AND((A14&lt;7.8),A14&gt;=7.45,D14&gt;=1.75),0.051,IF(AND(A14&gt;=7.8,A14&gt;=7.45,D14&gt;=1.75),0.01,IF(AND(B14&gt;=3.35,B14&gt;=3.25,(A14&lt;7.45),D14&gt;=1.75),0.016,IF(AND((H14&lt;8.308),(D14&lt;0.15),(H14&lt;13.655),(D14&lt;0.35),(D14&lt;1.75)),0.009,IF(AND((H14&lt;14.529),(G14&lt;0.293),H14&gt;=13.655,(D14&lt;0.35),(D14&lt;1.75)),0.011,IF(AND(H14&gt;=14.529,(G14&lt;0.293),H14&gt;=13.655,(D14&lt;0.35),(D14&lt;1.75)),0.001,IF(AND(D14&gt;=0.25,G14&gt;=0.293,H14&gt;=13.655,(D14&lt;0.35),(D14&lt;1.75)),-0.004,IF(AND(H14&gt;=10.635,(H14&lt;10.696),(H14&lt;13.906),D14&gt;=0.35,(D14&lt;1.75)),0.036,IF(AND(G14&gt;=0.833,H14&gt;=10.696,(H14&lt;13.906),D14&gt;=0.35,(D14&lt;1.75)),0.016,IF(AND((A14&lt;6.65),(G14&lt;0.247),H14&gt;=13.906,D14&gt;=0.35,(D14&lt;1.75)),-0.008,IF(AND(A14&gt;=6.65,(G14&lt;0.247),H14&gt;=13.906,D14&gt;=0.35,(D14&lt;1.75)),0.011,IF(AND((B14&lt;2.45),G14&gt;=0.247,H14&gt;=13.906,D14&gt;=0.35,(D14&lt;1.75)),0,IF(AND((D14&lt;1.85),(B14&lt;2.95),(B14&lt;3.25),(A14&lt;7.45),D14&gt;=1.75),0.033,IF(AND((G14&lt;0.428),(B14&lt;3.35),B14&gt;=3.25,(A14&lt;7.45),D14&gt;=1.75),0.009,IF(AND(G14&gt;=0.428,(B14&lt;3.35),B14&gt;=3.25,(A14&lt;7.45),D14&gt;=1.75),0.042,IF(AND((A14&lt;4.6),H14&gt;=8.308,(D14&lt;0.15),(H14&lt;13.655),(D14&lt;0.35),(D14&lt;1.75)),0.003,IF(AND(A14&gt;=4.6,H14&gt;=8.308,(D14&lt;0.15),(H14&lt;13.655),(D14&lt;0.35),(D14&lt;1.75)),0,IF(AND((H14&lt;8.834),(A14&lt;5.05),D14&gt;=0.15,(H14&lt;13.655),(D14&lt;0.35),(D14&lt;1.75)),0.002,IF(AND(H14&gt;=8.834,(A14&lt;5.05),D14&gt;=0.15,(H14&lt;13.655),(D14&lt;0.35),(D14&lt;1.75)),-0.008,IF(AND((A14&lt;5.45),A14&gt;=5.05,D14&gt;=0.15,(H14&lt;13.655),(D14&lt;0.35),(D14&lt;1.75)),0.003,IF(AND(A14&gt;=5.45,A14&gt;=5.05,D14&gt;=0.15,(H14&lt;13.655),(D14&lt;0.35),(D14&lt;1.75)),-0.002,IF(AND((A14&lt;5.3),(D14&lt;0.25),G14&gt;=0.293,H14&gt;=13.655,(D14&lt;0.35),(D14&lt;1.75)),0.007,IF(AND(A14&gt;=5.3,(D14&lt;0.25),G14&gt;=0.293,H14&gt;=13.655,(D14&lt;0.35),(D14&lt;1.75)),0.001,IF(AND((H14&lt;7.309),(H14&lt;10.635),(H14&lt;10.696),(H14&lt;13.906),D14&gt;=0.35,(D14&lt;1.75)),0.014,IF(AND(H14&gt;=7.309,(H14&lt;10.635),(H14&lt;10.696),(H14&lt;13.906),D14&gt;=0.35,(D14&lt;1.75)),0.006,IF(AND((H14&lt;12.093),(G14&lt;0.833),H14&gt;=10.696,(H14&lt;13.906),D14&gt;=0.35,(D14&lt;1.75)),-0.01,IF(AND(H14&gt;=12.093,(G14&lt;0.833),H14&gt;=10.696,(H14&lt;13.906),D14&gt;=0.35,(D14&lt;1.75)),0.004,IF(AND((G14&lt;0.823),B14&gt;=2.45,G14&gt;=0.247,H14&gt;=13.906,D14&gt;=0.35,(D14&lt;1.75)),0.026,IF(AND(G14&gt;=0.823,B14&gt;=2.45,G14&gt;=0.247,H14&gt;=13.906,D14&gt;=0.35,(D14&lt;1.75)),0.006,IF(AND((H14&lt;11.121),D14&gt;=1.85,(B14&lt;2.95),(B14&lt;3.25),(A14&lt;7.45),D14&gt;=1.75),0.013,IF(AND(H14&gt;=11.121,D14&gt;=1.85,(B14&lt;2.95),(B14&lt;3.25),(A14&lt;7.45),D14&gt;=1.75),0.005,IF(AND((A14&lt;6.05),(A14&lt;6.45),B14&gt;=2.95,(B14&lt;3.25),(A14&lt;7.45),D14&gt;=1.75),0.001,IF(AND(A14&gt;=6.05,(A14&lt;6.45),B14&gt;=2.95,(B14&lt;3.25),(A14&lt;7.45),D14&gt;=1.75),-0.005,IF(AND((G14&lt;0.42),A14&gt;=6.45,B14&gt;=2.95,(B14&lt;3.25),(A14&lt;7.45),D14&gt;=1.75),0.004,IF(AND(G14&gt;=0.42,A14&gt;=6.45,B14&gt;=2.95,(B14&lt;3.25),(A14&lt;7.45),D14&gt;=1.75),0.019,"shouldnthappen")))))))))))))))))))))))))))))))))))</f>
        <v>0.007</v>
      </c>
      <c r="AB14" s="1" t="n">
        <f aca="false">+ 0.5</f>
        <v>0.5</v>
      </c>
    </row>
    <row r="15" customFormat="false" ht="13.8" hidden="false" customHeight="false" outlineLevel="0" collapsed="false">
      <c r="A15" s="11" t="n">
        <v>4.8</v>
      </c>
      <c r="B15" s="1" t="n">
        <v>3</v>
      </c>
      <c r="C15" s="1" t="n">
        <v>1.4</v>
      </c>
      <c r="D15" s="1" t="n">
        <v>0.1</v>
      </c>
      <c r="E15" s="1" t="s">
        <v>94</v>
      </c>
      <c r="F15" s="1" t="n">
        <v>1</v>
      </c>
      <c r="G15" s="1" t="n">
        <v>0.885694912401959</v>
      </c>
      <c r="H15" s="18" t="n">
        <v>13.898131316714</v>
      </c>
      <c r="I15" s="1" t="n">
        <f aca="false">C15</f>
        <v>1.4</v>
      </c>
      <c r="J15" s="1" t="n">
        <f aca="false">SUM(M15:AB15)</f>
        <v>1.38</v>
      </c>
      <c r="K15" s="15" t="n">
        <f aca="false">1-SQRT(VAR(M15:AB15, I15)) / AVERAGE(M15:AB15)</f>
        <v>-2.99918520927886</v>
      </c>
      <c r="L15" s="1" t="n">
        <f aca="false">(J15-I15)/I15</f>
        <v>-0.0142857142857141</v>
      </c>
      <c r="M15" s="1" t="n">
        <f aca="false">IF(AND((H15&lt;5.245),(D15&lt;0.8)),0.075,IF(AND(H15&gt;=5.245,(D15&lt;0.8)),0.279,IF(AND((D15&lt;1.45),D15&gt;=0.8),1.043,IF(AND(D15&gt;=1.45,D15&gt;=0.8),1.423,"shouldnthappen"))))</f>
        <v>0.279</v>
      </c>
      <c r="N15" s="1" t="n">
        <f aca="false">IF(AND((A15&lt;4.35),(D15&lt;0.8)),0.048,IF(AND(A15&gt;=4.35,(D15&lt;0.8)),0.198,IF(AND(F15&gt;=2.5,D15&gt;=0.8),1.048,IF(AND((A15&lt;5.15),(F15&lt;2.5),D15&gt;=0.8),0.321,IF(AND(A15&gt;=5.15,(F15&lt;2.5),D15&gt;=0.8),0.783,"shouldnthappen")))))</f>
        <v>0.198</v>
      </c>
      <c r="O15" s="1" t="n">
        <f aca="false">IF(AND((H15&lt;5.245),(D15&lt;0.8)),0.034,IF(AND((A15&lt;5.9),D15&gt;=0.8),0.489,IF(AND(A15&gt;=5.9,D15&gt;=0.8),0.721,IF(AND((A15&lt;4.35),H15&gt;=5.245,(D15&lt;0.8)),0.041,IF(AND(A15&gt;=4.35,H15&gt;=5.245,(D15&lt;0.8)),0.142,"shouldnthappen")))))</f>
        <v>0.142</v>
      </c>
      <c r="P15" s="1" t="n">
        <f aca="false">IF(AND((B15&lt;2.8),(D15&lt;1.15)),0.244,IF(AND((D15&lt;1.75),D15&gt;=1.15),0.396,IF(AND(D15&gt;=1.75,D15&gt;=1.15),0.554,IF(AND((A15&lt;5.05),B15&gt;=2.8,(D15&lt;1.15)),0.078,IF(AND((H15&lt;14.877),A15&gt;=5.05,B15&gt;=2.8,(D15&lt;1.15)),0.118,IF(AND(H15&gt;=14.877,A15&gt;=5.05,B15&gt;=2.8,(D15&lt;1.15)),0.027,"shouldnthappen"))))))</f>
        <v>0.078</v>
      </c>
      <c r="Q15" s="1" t="n">
        <f aca="false">IF(AND(D15&gt;=0.45,(D15&lt;1.15)),0.17,IF(AND(A15&gt;=7.1,D15&gt;=1.15),0.539,IF(AND((A15&lt;6.25),(A15&lt;7.1),D15&gt;=1.15),0.258,IF(AND(A15&gt;=6.25,(A15&lt;7.1),D15&gt;=1.15),0.344,IF(AND(G15&gt;=0.418,(A15&lt;5.05),(D15&lt;0.45),(D15&lt;1.15)),0.033,IF(AND((H15&lt;14.494),(G15&lt;0.418),(A15&lt;5.05),(D15&lt;0.45),(D15&lt;1.15)),0.061,IF(AND(H15&gt;=14.494,(G15&lt;0.418),(A15&lt;5.05),(D15&lt;0.45),(D15&lt;1.15)),0.015,IF(AND(H15&gt;=14.877,(B15&lt;3.85),A15&gt;=5.05,(D15&lt;0.45),(D15&lt;1.15)),0.023,IF(AND((B15&lt;4),B15&gt;=3.85,A15&gt;=5.05,(D15&lt;0.45),(D15&lt;1.15)),0.009,IF(AND(B15&gt;=4,B15&gt;=3.85,A15&gt;=5.05,(D15&lt;0.45),(D15&lt;1.15)),0.052,IF(AND((G15&lt;0.05),(H15&lt;14.877),(B15&lt;3.85),A15&gt;=5.05,(D15&lt;0.45),(D15&lt;1.15)),0.024,IF(AND(G15&gt;=0.05,(H15&lt;14.877),(B15&lt;3.85),A15&gt;=5.05,(D15&lt;0.45),(D15&lt;1.15)),0.091,"shouldnthappen"))))))))))))</f>
        <v>0.033</v>
      </c>
      <c r="R15" s="1" t="n">
        <f aca="false">IF(AND(A15&gt;=7.1,D15&gt;=0.8),0.401,IF(AND((A15&lt;4.5),(G15&lt;0.905),(D15&lt;0.8)),0.024,IF(AND((H15&lt;9.966),G15&gt;=0.905,(D15&lt;0.8)),0.094,IF(AND(H15&gt;=9.966,G15&gt;=0.905,(D15&lt;0.8)),0.026,IF(AND(D15&gt;=2.05,(A15&lt;7.1),D15&gt;=0.8),0.277,IF(AND((H15&lt;5.523),A15&gt;=4.5,(G15&lt;0.905),(D15&lt;0.8)),0.012,IF(AND(H15&gt;=5.523,A15&gt;=4.5,(G15&lt;0.905),(D15&lt;0.8)),0.049,IF(AND((A15&lt;5.3),(D15&lt;2.05),(A15&lt;7.1),D15&gt;=0.8),0.095,IF(AND(A15&gt;=5.3,(D15&lt;2.05),(A15&lt;7.1),D15&gt;=0.8),0.196,"shouldnthappen")))))))))</f>
        <v>0.049</v>
      </c>
      <c r="S15" s="1" t="n">
        <f aca="false">IF(AND(A15&gt;=7.1,D15&gt;=1.35),0.298,IF(AND(G15&gt;=0.905,(D15&lt;0.8),(D15&lt;1.35)),0.068,IF(AND(H15&gt;=9.386,D15&gt;=0.8,(D15&lt;1.35)),0.126,IF(AND((H15&lt;7.426),(H15&lt;9.386),D15&gt;=0.8,(D15&lt;1.35)),0.091,IF(AND((A15&lt;5.3),(G15&lt;0.905),(A15&lt;7.1),D15&gt;=1.35),0.063,IF(AND((D15&lt;2.05),G15&gt;=0.905,(A15&lt;7.1),D15&gt;=1.35),0.015,IF(AND(D15&gt;=2.05,G15&gt;=0.905,(A15&lt;7.1),D15&gt;=1.35),0.089,IF(AND((H15&lt;10.505),(H15&lt;14.344),(G15&lt;0.905),(D15&lt;0.8),(D15&lt;1.35)),0.035,IF(AND((A15&lt;4.85),H15&gt;=14.344,(G15&lt;0.905),(D15&lt;0.8),(D15&lt;1.35)),0.006,IF(AND((B15&lt;2.75),H15&gt;=7.426,(H15&lt;9.386),D15&gt;=0.8,(D15&lt;1.35)),0.021,IF(AND(B15&gt;=2.75,H15&gt;=7.426,(H15&lt;9.386),D15&gt;=0.8,(D15&lt;1.35)),-0.01,IF(AND((B15&lt;2.35),A15&gt;=5.3,(G15&lt;0.905),(A15&lt;7.1),D15&gt;=1.35),0.068,IF(AND(B15&gt;=2.35,A15&gt;=5.3,(G15&lt;0.905),(A15&lt;7.1),D15&gt;=1.35),0.181,IF(AND((H15&lt;11.731),H15&gt;=10.505,(H15&lt;14.344),(G15&lt;0.905),(D15&lt;0.8),(D15&lt;1.35)),0.004,IF(AND(H15&gt;=11.731,H15&gt;=10.505,(H15&lt;14.344),(G15&lt;0.905),(D15&lt;0.8),(D15&lt;1.35)),0.024,IF(AND((H15&lt;14.877),A15&gt;=4.85,H15&gt;=14.344,(G15&lt;0.905),(D15&lt;0.8),(D15&lt;1.35)),0.063,IF(AND(H15&gt;=14.877,A15&gt;=4.85,H15&gt;=14.344,(G15&lt;0.905),(D15&lt;0.8),(D15&lt;1.35)),0.012,"shouldnthappen")))))))))))))))))</f>
        <v>0.024</v>
      </c>
      <c r="T15" s="1" t="n">
        <f aca="false">IF(AND(D15&gt;=0.45,(A15&lt;5.65)),0.067,IF(AND(A15&gt;=7.25,A15&gt;=5.65),0.244,IF(AND((H15&lt;9.966),G15&gt;=0.905,(D15&lt;0.45),(A15&lt;5.65)),0.062,IF(AND(H15&gt;=9.966,G15&gt;=0.905,(D15&lt;0.45),(A15&lt;5.65)),0.012,IF(AND((G15&lt;0.948),D15&gt;=2.05,(A15&lt;7.25),A15&gt;=5.65),0.157,IF(AND(G15&gt;=0.948,D15&gt;=2.05,(A15&lt;7.25),A15&gt;=5.65),0.037,IF(AND(G15&gt;=0.422,(B15&lt;3.15),(G15&lt;0.905),(D15&lt;0.45),(A15&lt;5.65)),0.011,IF(AND((D15&lt;0.25),(G15&lt;0.422),(B15&lt;3.15),(G15&lt;0.905),(D15&lt;0.45),(A15&lt;5.65)),0.04,IF(AND(D15&gt;=0.25,(G15&lt;0.422),(B15&lt;3.15),(G15&lt;0.905),(D15&lt;0.45),(A15&lt;5.65)),0.009,IF(AND((A15&lt;4.85),(B15&lt;3.25),B15&gt;=3.15,(G15&lt;0.905),(D15&lt;0.45),(A15&lt;5.65)),0.008,IF(AND(A15&gt;=4.85,(B15&lt;3.25),B15&gt;=3.15,(G15&lt;0.905),(D15&lt;0.45),(A15&lt;5.65)),-0.017,IF(AND((D15&lt;0.25),B15&gt;=3.25,B15&gt;=3.15,(G15&lt;0.905),(D15&lt;0.45),(A15&lt;5.65)),0.022,IF(AND(D15&gt;=0.25,B15&gt;=3.25,B15&gt;=3.15,(G15&lt;0.905),(D15&lt;0.45),(A15&lt;5.65)),0.009,IF(AND((F15&lt;2.5),(H15&lt;7.692),(G15&lt;0.644),(D15&lt;2.05),(A15&lt;7.25),A15&gt;=5.65),0.018,IF(AND(F15&gt;=2.5,(H15&lt;7.692),(G15&lt;0.644),(D15&lt;2.05),(A15&lt;7.25),A15&gt;=5.65),0.068,IF(AND((B15&lt;2.35),H15&gt;=7.692,(G15&lt;0.644),(D15&lt;2.05),(A15&lt;7.25),A15&gt;=5.65),0.023,IF(AND(B15&gt;=2.35,H15&gt;=7.692,(G15&lt;0.644),(D15&lt;2.05),(A15&lt;7.25),A15&gt;=5.65),0.125,IF(AND((G15&lt;0.766),(G15&lt;0.85),G15&gt;=0.644,(D15&lt;2.05),(A15&lt;7.25),A15&gt;=5.65),0.055,IF(AND(G15&gt;=0.766,(G15&lt;0.85),G15&gt;=0.644,(D15&lt;2.05),(A15&lt;7.25),A15&gt;=5.65),-0,IF(AND((B15&lt;2.95),G15&gt;=0.85,G15&gt;=0.644,(D15&lt;2.05),(A15&lt;7.25),A15&gt;=5.65),0.098,IF(AND(B15&gt;=2.95,G15&gt;=0.85,G15&gt;=0.644,(D15&lt;2.05),(A15&lt;7.25),A15&gt;=5.65),0.013,"shouldnthappen")))))))))))))))))))))</f>
        <v>0.011</v>
      </c>
      <c r="U15" s="1" t="n">
        <f aca="false">IF(AND(A15&gt;=7.25,D15&gt;=1.25),0.186,IF(AND((G15&lt;0.13),D15&gt;=0.35,(D15&lt;1.25)),-0.004,IF(AND(H15&gt;=14.246,(H15&lt;14.344),(D15&lt;0.35),(D15&lt;1.25)),-0.002,IF(AND((A15&lt;4.85),H15&gt;=14.344,(D15&lt;0.35),(D15&lt;1.25)),0.004,IF(AND(G15&gt;=0.446,(G15&lt;0.644),(A15&lt;7.25),D15&gt;=1.25),0.138,IF(AND(A15&gt;=5.45,(H15&lt;14.246),(H15&lt;14.344),(D15&lt;0.35),(D15&lt;1.25)),0.001,IF(AND((H15&lt;14.877),A15&gt;=4.85,H15&gt;=14.344,(D15&lt;0.35),(D15&lt;1.25)),0.035,IF(AND(H15&gt;=14.877,A15&gt;=4.85,H15&gt;=14.344,(D15&lt;0.35),(D15&lt;1.25)),0.007,IF(AND((B15&lt;3.35),H15&gt;=9.448,G15&gt;=0.13,D15&gt;=0.35,(D15&lt;1.25)),0.053,IF(AND(B15&gt;=3.35,H15&gt;=9.448,G15&gt;=0.13,D15&gt;=0.35,(D15&lt;1.25)),0.017,IF(AND((G15&lt;0.44),(G15&lt;0.446),(G15&lt;0.644),(A15&lt;7.25),D15&gt;=1.25),0.079,IF(AND(G15&gt;=0.44,(G15&lt;0.446),(G15&lt;0.644),(A15&lt;7.25),D15&gt;=1.25),0.02,IF(AND((A15&lt;5.95),(G15&lt;0.724),G15&gt;=0.644,(A15&lt;7.25),D15&gt;=1.25),-0.018,IF(AND(A15&gt;=5.95,(G15&lt;0.724),G15&gt;=0.644,(A15&lt;7.25),D15&gt;=1.25),0.027,IF(AND(A15&gt;=6.15,G15&gt;=0.724,G15&gt;=0.644,(A15&lt;7.25),D15&gt;=1.25),0.093,IF(AND((A15&lt;5.05),(A15&lt;5.45),(H15&lt;14.246),(H15&lt;14.344),(D15&lt;0.35),(D15&lt;1.25)),0.011,IF(AND(A15&gt;=5.05,(A15&lt;5.45),(H15&lt;14.246),(H15&lt;14.344),(D15&lt;0.35),(D15&lt;1.25)),0.021,IF(AND((A15&lt;5.4),(B15&lt;3.15),(H15&lt;9.448),G15&gt;=0.13,D15&gt;=0.35,(D15&lt;1.25)),0.007,IF(AND(A15&gt;=5.4,(B15&lt;3.15),(H15&lt;9.448),G15&gt;=0.13,D15&gt;=0.35,(D15&lt;1.25)),-0.011,IF(AND((B15&lt;3.75),B15&gt;=3.15,(H15&lt;9.448),G15&gt;=0.13,D15&gt;=0.35,(D15&lt;1.25)),0.012,IF(AND(B15&gt;=3.75,B15&gt;=3.15,(H15&lt;9.448),G15&gt;=0.13,D15&gt;=0.35,(D15&lt;1.25)),0.046,IF(AND((A15&lt;5.9),(A15&lt;6.15),G15&gt;=0.724,G15&gt;=0.644,(A15&lt;7.25),D15&gt;=1.25),0.06,IF(AND(A15&gt;=5.9,(A15&lt;6.15),G15&gt;=0.724,G15&gt;=0.644,(A15&lt;7.25),D15&gt;=1.25),0.005,"shouldnthappen")))))))))))))))))))))))</f>
        <v>0.011</v>
      </c>
      <c r="V15" s="1" t="n">
        <f aca="false">IF(AND(H15&gt;=15.155,(D15&lt;1.55)),0.084,IF(AND(A15&gt;=7.25,D15&gt;=1.55),0.141,IF(AND((G15&lt;0.043),D15&gt;=1.05,(H15&lt;15.155),(D15&lt;1.55)),-0.007,IF(AND(D15&gt;=1.85,G15&gt;=0.755,(A15&lt;7.25),D15&gt;=1.55),0.051,IF(AND((H15&lt;9.966),G15&gt;=0.905,(D15&lt;1.05),(H15&lt;15.155),(D15&lt;1.55)),0.043,IF(AND(H15&gt;=9.966,G15&gt;=0.905,(D15&lt;1.05),(H15&lt;15.155),(D15&lt;1.55)),0.007,IF(AND((G15&lt;0.278),(G15&lt;0.361),(G15&lt;0.755),(A15&lt;7.25),D15&gt;=1.55),0.08,IF(AND((A15&lt;5.8),G15&gt;=0.361,(G15&lt;0.755),(A15&lt;7.25),D15&gt;=1.55),0.019,IF(AND((A15&lt;6.05),(D15&lt;1.85),G15&gt;=0.755,(A15&lt;7.25),D15&gt;=1.55),0.01,IF(AND(A15&gt;=6.05,(D15&lt;1.85),G15&gt;=0.755,(A15&lt;7.25),D15&gt;=1.55),0.002,IF(AND((G15&lt;0.486),(B15&lt;3.15),(G15&lt;0.905),(D15&lt;1.05),(H15&lt;15.155),(D15&lt;1.55)),0.026,IF(AND(G15&gt;=0.486,(B15&lt;3.15),(G15&lt;0.905),(D15&lt;1.05),(H15&lt;15.155),(D15&lt;1.55)),0.001,IF(AND((B15&lt;3.25),B15&gt;=3.15,(G15&lt;0.905),(D15&lt;1.05),(H15&lt;15.155),(D15&lt;1.55)),-0.003,IF(AND(B15&gt;=3.25,B15&gt;=3.15,(G15&lt;0.905),(D15&lt;1.05),(H15&lt;15.155),(D15&lt;1.55)),0.012,IF(AND((H15&lt;7.426),(H15&lt;8.769),G15&gt;=0.043,D15&gt;=1.05,(H15&lt;15.155),(D15&lt;1.55)),0.041,IF(AND(H15&gt;=7.426,(H15&lt;8.769),G15&gt;=0.043,D15&gt;=1.05,(H15&lt;15.155),(D15&lt;1.55)),-0.008,IF(AND((H15&lt;10.696),H15&gt;=8.769,G15&gt;=0.043,D15&gt;=1.05,(H15&lt;15.155),(D15&lt;1.55)),0.069,IF(AND(H15&gt;=10.696,H15&gt;=8.769,G15&gt;=0.043,D15&gt;=1.05,(H15&lt;15.155),(D15&lt;1.55)),0.033,IF(AND((D15&lt;2.2),G15&gt;=0.278,(G15&lt;0.361),(G15&lt;0.755),(A15&lt;7.25),D15&gt;=1.55),0.022,IF(AND(D15&gt;=2.2,G15&gt;=0.278,(G15&lt;0.361),(G15&lt;0.755),(A15&lt;7.25),D15&gt;=1.55),-0.027,IF(AND((H15&lt;12.626),A15&gt;=5.8,G15&gt;=0.361,(G15&lt;0.755),(A15&lt;7.25),D15&gt;=1.55),0.126,IF(AND(H15&gt;=12.626,A15&gt;=5.8,G15&gt;=0.361,(G15&lt;0.755),(A15&lt;7.25),D15&gt;=1.55),0.065,"shouldnthappen"))))))))))))))))))))))</f>
        <v>0.001</v>
      </c>
      <c r="W15" s="1" t="n">
        <f aca="false">IF(AND(H15&gt;=15.155,(D15&lt;1.55)),0.064,IF(AND(A15&gt;=7.45,D15&gt;=1.55),0.115,IF(AND(B15&gt;=3.15,(H15&lt;10.257),(A15&lt;7.45),D15&gt;=1.55),0.097,IF(AND((A15&lt;4.85),H15&gt;=14.344,(D15&lt;0.35),(H15&lt;15.155),(D15&lt;1.55)),0.003,IF(AND(A15&gt;=6.05,(G15&lt;0.169),D15&gt;=0.35,(H15&lt;15.155),(D15&lt;1.55)),-0.008,IF(AND((G15&lt;0.181),G15&gt;=0.169,D15&gt;=0.35,(H15&lt;15.155),(D15&lt;1.55)),0.065,IF(AND(B15&gt;=3.05,(B15&lt;3.15),(H15&lt;10.257),(A15&lt;7.45),D15&gt;=1.55),-0.023,IF(AND(H15&gt;=11.854,(G15&lt;0.613),H15&gt;=10.257,(A15&lt;7.45),D15&gt;=1.55),0.068,IF(AND((D15&lt;0.25),(B15&lt;3.15),(H15&lt;14.344),(D15&lt;0.35),(H15&lt;15.155),(D15&lt;1.55)),0.014,IF(AND(D15&gt;=0.25,(B15&lt;3.15),(H15&lt;14.344),(D15&lt;0.35),(H15&lt;15.155),(D15&lt;1.55)),0.002,IF(AND((A15&lt;5.05),B15&gt;=3.15,(H15&lt;14.344),(D15&lt;0.35),(H15&lt;15.155),(D15&lt;1.55)),-0.001,IF(AND(A15&gt;=5.05,B15&gt;=3.15,(H15&lt;14.344),(D15&lt;0.35),(H15&lt;15.155),(D15&lt;1.55)),0.009,IF(AND((H15&lt;14.877),A15&gt;=4.85,H15&gt;=14.344,(D15&lt;0.35),(H15&lt;15.155),(D15&lt;1.55)),0.023,IF(AND(H15&gt;=14.877,A15&gt;=4.85,H15&gt;=14.344,(D15&lt;0.35),(H15&lt;15.155),(D15&lt;1.55)),0.004,IF(AND((H15&lt;13.602),(A15&lt;6.05),(G15&lt;0.169),D15&gt;=0.35,(H15&lt;15.155),(D15&lt;1.55)),0.023,IF(AND(H15&gt;=13.602,(A15&lt;6.05),(G15&lt;0.169),D15&gt;=0.35,(H15&lt;15.155),(D15&lt;1.55)),-0.006,IF(AND((B15&lt;2.95),G15&gt;=0.181,G15&gt;=0.169,D15&gt;=0.35,(H15&lt;15.155),(D15&lt;1.55)),0.019,IF(AND(B15&gt;=2.95,G15&gt;=0.181,G15&gt;=0.169,D15&gt;=0.35,(H15&lt;15.155),(D15&lt;1.55)),0.034,IF(AND((A15&lt;5.35),(B15&lt;3.05),(B15&lt;3.15),(H15&lt;10.257),(A15&lt;7.45),D15&gt;=1.55),0.009,IF(AND(A15&gt;=5.35,(B15&lt;3.05),(B15&lt;3.15),(H15&lt;10.257),(A15&lt;7.45),D15&gt;=1.55),0.058,IF(AND((B15&lt;2.9),(H15&lt;11.854),(G15&lt;0.613),H15&gt;=10.257,(A15&lt;7.45),D15&gt;=1.55),0.037,IF(AND(B15&gt;=2.9,(H15&lt;11.854),(G15&lt;0.613),H15&gt;=10.257,(A15&lt;7.45),D15&gt;=1.55),-0.005,IF(AND((A15&lt;6.4),(G15&lt;0.711),G15&gt;=0.613,H15&gt;=10.257,(A15&lt;7.45),D15&gt;=1.55),0.001,IF(AND(A15&gt;=6.4,(G15&lt;0.711),G15&gt;=0.613,H15&gt;=10.257,(A15&lt;7.45),D15&gt;=1.55),-0.002,IF(AND((D15&lt;1.9),G15&gt;=0.711,G15&gt;=0.613,H15&gt;=10.257,(A15&lt;7.45),D15&gt;=1.55),0.007,IF(AND(D15&gt;=1.9,G15&gt;=0.711,G15&gt;=0.613,H15&gt;=10.257,(A15&lt;7.45),D15&gt;=1.55),0.023,"shouldnthappen"))))))))))))))))))))))))))</f>
        <v>0.014</v>
      </c>
      <c r="X15" s="1" t="n">
        <f aca="false">IF(AND(H15&gt;=15.155,(F15&lt;2.5)),0.049,IF(AND(A15&gt;=7.45,F15&gt;=2.5),0.089,IF(AND((G15&lt;0.107),(G15&lt;0.364),(A15&lt;7.45),F15&gt;=2.5),0.055,IF(AND(A15&gt;=5.75,(G15&lt;0.572),(D15&lt;1.25),(H15&lt;15.155),(F15&lt;2.5)),-0.018,IF(AND((A15&lt;5.7),(H15&lt;12.626),G15&gt;=0.364,(A15&lt;7.45),F15&gt;=2.5),0.012,IF(AND(A15&gt;=5.7,(H15&lt;12.626),G15&gt;=0.364,(A15&lt;7.45),F15&gt;=2.5),0.065,IF(AND((G15&lt;0.628),H15&gt;=12.626,G15&gt;=0.364,(A15&lt;7.45),F15&gt;=2.5),0.047,IF(AND((G15&lt;0.545),(A15&lt;5.75),(G15&lt;0.572),(D15&lt;1.25),(H15&lt;15.155),(F15&lt;2.5)),0.007,IF(AND(G15&gt;=0.545,(A15&lt;5.75),(G15&lt;0.572),(D15&lt;1.25),(H15&lt;15.155),(F15&lt;2.5)),-0.009,IF(AND((D15&lt;0.3),(H15&lt;11.788),G15&gt;=0.572,(D15&lt;1.25),(H15&lt;15.155),(F15&lt;2.5)),0.01,IF(AND(D15&gt;=0.3,(H15&lt;11.788),G15&gt;=0.572,(D15&lt;1.25),(H15&lt;15.155),(F15&lt;2.5)),0.03,IF(AND((A15&lt;4.75),H15&gt;=11.788,G15&gt;=0.572,(D15&lt;1.25),(H15&lt;15.155),(F15&lt;2.5)),0.001,IF(AND(A15&gt;=4.75,H15&gt;=11.788,G15&gt;=0.572,(D15&lt;1.25),(H15&lt;15.155),(F15&lt;2.5)),0.01,IF(AND((A15&lt;5.5),(A15&lt;6.15),(G15&lt;0.652),D15&gt;=1.25,(H15&lt;15.155),(F15&lt;2.5)),0.014,IF(AND(A15&gt;=5.5,(A15&lt;6.15),(G15&lt;0.652),D15&gt;=1.25,(H15&lt;15.155),(F15&lt;2.5)),0.049,IF(AND((H15&lt;12.206),A15&gt;=6.15,(G15&lt;0.652),D15&gt;=1.25,(H15&lt;15.155),(F15&lt;2.5)),-0.009,IF(AND(H15&gt;=12.206,A15&gt;=6.15,(G15&lt;0.652),D15&gt;=1.25,(H15&lt;15.155),(F15&lt;2.5)),0.021,IF(AND((A15&lt;5.55),(A15&lt;6.2),G15&gt;=0.652,D15&gt;=1.25,(H15&lt;15.155),(F15&lt;2.5)),0.011,IF(AND(A15&gt;=5.55,(A15&lt;6.2),G15&gt;=0.652,D15&gt;=1.25,(H15&lt;15.155),(F15&lt;2.5)),-0.019,IF(AND((B15&lt;3.2),A15&gt;=6.2,G15&gt;=0.652,D15&gt;=1.25,(H15&lt;15.155),(F15&lt;2.5)),0.025,IF(AND(B15&gt;=3.2,A15&gt;=6.2,G15&gt;=0.652,D15&gt;=1.25,(H15&lt;15.155),(F15&lt;2.5)),0.001,IF(AND((G15&lt;0.183),(G15&lt;0.301),G15&gt;=0.107,(G15&lt;0.364),(A15&lt;7.45),F15&gt;=2.5),-0.009,IF(AND(G15&gt;=0.183,(G15&lt;0.301),G15&gt;=0.107,(G15&lt;0.364),(A15&lt;7.45),F15&gt;=2.5),0.022,IF(AND((D15&lt;2.2),G15&gt;=0.301,G15&gt;=0.107,(G15&lt;0.364),(A15&lt;7.45),F15&gt;=2.5),0.004,IF(AND(D15&gt;=2.2,G15&gt;=0.301,G15&gt;=0.107,(G15&lt;0.364),(A15&lt;7.45),F15&gt;=2.5),-0.02,IF(AND((G15&lt;0.787),G15&gt;=0.628,H15&gt;=12.626,G15&gt;=0.364,(A15&lt;7.45),F15&gt;=2.5),-0.001,IF(AND(G15&gt;=0.787,G15&gt;=0.628,H15&gt;=12.626,G15&gt;=0.364,(A15&lt;7.45),F15&gt;=2.5),0.016,"shouldnthappen")))))))))))))))))))))))))))</f>
        <v>0.01</v>
      </c>
      <c r="Y15" s="1" t="n">
        <f aca="false">IF(AND(H15&gt;=15.155,(D15&lt;1.55)),0.037,IF(AND(D15&gt;=2.45,(A15&lt;7.45),D15&gt;=1.55),0.054,IF(AND((A15&lt;7.8),A15&gt;=7.45,D15&gt;=1.55),0.078,IF(AND(A15&gt;=7.8,A15&gt;=7.45,D15&gt;=1.55),0.021,IF(AND(A15&gt;=6.2,G15&gt;=0.68,D15&gt;=1.25,(H15&lt;15.155),(D15&lt;1.55)),0.019,IF(AND((B15&lt;2.65),(A15&lt;4.95),(G15&lt;0.572),(D15&lt;1.25),(H15&lt;15.155),(D15&lt;1.55)),0.021,IF(AND(B15&gt;=2.65,(A15&lt;4.95),(G15&lt;0.572),(D15&lt;1.25),(H15&lt;15.155),(D15&lt;1.55)),0.006,IF(AND((H15&lt;14.344),A15&gt;=4.95,(G15&lt;0.572),(D15&lt;1.25),(H15&lt;15.155),(D15&lt;1.55)),-0.005,IF(AND(H15&gt;=14.344,A15&gt;=4.95,(G15&lt;0.572),(D15&lt;1.25),(H15&lt;15.155),(D15&lt;1.55)),0.013,IF(AND((G15&lt;0.833),(H15&lt;11.788),G15&gt;=0.572,(D15&lt;1.25),(H15&lt;15.155),(D15&lt;1.55)),0.009,IF(AND(G15&gt;=0.833,(H15&lt;11.788),G15&gt;=0.572,(D15&lt;1.25),(H15&lt;15.155),(D15&lt;1.55)),0.024,IF(AND((A15&lt;4.75),H15&gt;=11.788,G15&gt;=0.572,(D15&lt;1.25),(H15&lt;15.155),(D15&lt;1.55)),0.001,IF(AND(A15&gt;=4.75,H15&gt;=11.788,G15&gt;=0.572,(D15&lt;1.25),(H15&lt;15.155),(D15&lt;1.55)),0.008,IF(AND((A15&lt;5.65),(A15&lt;6.15),(G15&lt;0.68),D15&gt;=1.25,(H15&lt;15.155),(D15&lt;1.55)),0.017,IF(AND(A15&gt;=5.65,(A15&lt;6.15),(G15&lt;0.68),D15&gt;=1.25,(H15&lt;15.155),(D15&lt;1.55)),0.039,IF(AND((G15&lt;0.436),A15&gt;=6.15,(G15&lt;0.68),D15&gt;=1.25,(H15&lt;15.155),(D15&lt;1.55)),-0.004,IF(AND(G15&gt;=0.436,A15&gt;=6.15,(G15&lt;0.68),D15&gt;=1.25,(H15&lt;15.155),(D15&lt;1.55)),0.022,IF(AND((A15&lt;5.55),(A15&lt;6.2),G15&gt;=0.68,D15&gt;=1.25,(H15&lt;15.155),(D15&lt;1.55)),0.009,IF(AND(A15&gt;=5.55,(A15&lt;6.2),G15&gt;=0.68,D15&gt;=1.25,(H15&lt;15.155),(D15&lt;1.55)),-0.016,IF(AND((G15&lt;0.107),(G15&lt;0.361),(G15&lt;0.613),(D15&lt;2.45),(A15&lt;7.45),D15&gt;=1.55),0.042,IF(AND(G15&gt;=0.107,(G15&lt;0.361),(G15&lt;0.613),(D15&lt;2.45),(A15&lt;7.45),D15&gt;=1.55),0.002,IF(AND((D15&lt;2.35),G15&gt;=0.361,(G15&lt;0.613),(D15&lt;2.45),(A15&lt;7.45),D15&gt;=1.55),0.051,IF(AND(D15&gt;=2.35,G15&gt;=0.361,(G15&lt;0.613),(D15&lt;2.45),(A15&lt;7.45),D15&gt;=1.55),0.016,IF(AND((A15&lt;6.4),(G15&lt;0.711),G15&gt;=0.613,(D15&lt;2.45),(A15&lt;7.45),D15&gt;=1.55),0.001,IF(AND(A15&gt;=6.4,(G15&lt;0.711),G15&gt;=0.613,(D15&lt;2.45),(A15&lt;7.45),D15&gt;=1.55),-0.002,IF(AND((B15&lt;2.95),G15&gt;=0.711,G15&gt;=0.613,(D15&lt;2.45),(A15&lt;7.45),D15&gt;=1.55),0.023,IF(AND(B15&gt;=2.95,G15&gt;=0.711,G15&gt;=0.613,(D15&lt;2.45),(A15&lt;7.45),D15&gt;=1.55),0.01,"shouldnthappen")))))))))))))))))))))))))))</f>
        <v>0.008</v>
      </c>
      <c r="Z15" s="1" t="n">
        <f aca="false">IF(AND(A15&gt;=7.45,D15&gt;=1.75),0.056,IF(AND(H15&gt;=15.059,A15&gt;=5.55,(D15&lt;1.75)),0.028,IF(AND((D15&lt;0.35),G15&gt;=0.905,(A15&lt;5.55),(D15&lt;1.75)),0.005,IF(AND(D15&gt;=0.35,G15&gt;=0.905,(A15&lt;5.55),(D15&lt;1.75)),0.026,IF(AND((H15&lt;8.711),D15&gt;=2.45,(A15&lt;7.45),D15&gt;=1.75),0.011,IF(AND(H15&gt;=8.711,D15&gt;=2.45,(A15&lt;7.45),D15&gt;=1.75),0.049,IF(AND((G15&lt;0.107),(G15&lt;0.487),(D15&lt;2.45),(A15&lt;7.45),D15&gt;=1.75),0.032,IF(AND((H15&lt;10.915),(A15&lt;4.5),(B15&lt;3.15),(G15&lt;0.905),(A15&lt;5.55),(D15&lt;1.75)),-0.001,IF(AND(H15&gt;=10.915,(A15&lt;4.5),(B15&lt;3.15),(G15&lt;0.905),(A15&lt;5.55),(D15&lt;1.75)),0.003,IF(AND((A15&lt;5.05),A15&gt;=4.5,(B15&lt;3.15),(G15&lt;0.905),(A15&lt;5.55),(D15&lt;1.75)),0.015,IF(AND(A15&gt;=5.05,A15&gt;=4.5,(B15&lt;3.15),(G15&lt;0.905),(A15&lt;5.55),(D15&lt;1.75)),0.006,IF(AND((G15&lt;0.05),(G15&lt;0.091),B15&gt;=3.15,(G15&lt;0.905),(A15&lt;5.55),(D15&lt;1.75)),0.001,IF(AND(G15&gt;=0.05,(G15&lt;0.091),B15&gt;=3.15,(G15&lt;0.905),(A15&lt;5.55),(D15&lt;1.75)),0.008,IF(AND((G15&lt;0.587),G15&gt;=0.091,B15&gt;=3.15,(G15&lt;0.905),(A15&lt;5.55),(D15&lt;1.75)),-0.003,IF(AND(G15&gt;=0.587,G15&gt;=0.091,B15&gt;=3.15,(G15&lt;0.905),(A15&lt;5.55),(D15&lt;1.75)),0.004,IF(AND((F15&lt;2.5),(B15&lt;2.85),(G15&lt;0.419),(H15&lt;15.059),A15&gt;=5.55,(D15&lt;1.75)),0.041,IF(AND(F15&gt;=2.5,(B15&lt;2.85),(G15&lt;0.419),(H15&lt;15.059),A15&gt;=5.55,(D15&lt;1.75)),0.015,IF(AND((G15&lt;0.164),B15&gt;=2.85,(G15&lt;0.419),(H15&lt;15.059),A15&gt;=5.55,(D15&lt;1.75)),0.01,IF(AND(G15&gt;=0.164,B15&gt;=2.85,(G15&lt;0.419),(H15&lt;15.059),A15&gt;=5.55,(D15&lt;1.75)),-0.001,IF(AND((B15&lt;2.55),(B15&lt;2.95),G15&gt;=0.419,(H15&lt;15.059),A15&gt;=5.55,(D15&lt;1.75)),0.014,IF(AND(B15&gt;=2.55,(B15&lt;2.95),G15&gt;=0.419,(H15&lt;15.059),A15&gt;=5.55,(D15&lt;1.75)),-0.013,IF(AND((D15&lt;1.55),B15&gt;=2.95,G15&gt;=0.419,(H15&lt;15.059),A15&gt;=5.55,(D15&lt;1.75)),0.023,IF(AND(D15&gt;=1.55,B15&gt;=2.95,G15&gt;=0.419,(H15&lt;15.059),A15&gt;=5.55,(D15&lt;1.75)),0.005,IF(AND((H15&lt;13.278),G15&gt;=0.107,(G15&lt;0.487),(D15&lt;2.45),(A15&lt;7.45),D15&gt;=1.75),-0.009,IF(AND(H15&gt;=13.278,G15&gt;=0.107,(G15&lt;0.487),(D15&lt;2.45),(A15&lt;7.45),D15&gt;=1.75),0.017,IF(AND((D15&lt;2.35),(G15&lt;0.571),G15&gt;=0.487,(D15&lt;2.45),(A15&lt;7.45),D15&gt;=1.75),0.053,IF(AND(D15&gt;=2.35,(G15&lt;0.571),G15&gt;=0.487,(D15&lt;2.45),(A15&lt;7.45),D15&gt;=1.75),0.009,IF(AND((G15&lt;0.779),G15&gt;=0.571,G15&gt;=0.487,(D15&lt;2.45),(A15&lt;7.45),D15&gt;=1.75),0.006,IF(AND(G15&gt;=0.779,G15&gt;=0.571,G15&gt;=0.487,(D15&lt;2.45),(A15&lt;7.45),D15&gt;=1.75),0.016,"shouldnthappen")))))))))))))))))))))))))))))</f>
        <v>0.015</v>
      </c>
      <c r="AA15" s="1" t="n">
        <f aca="false">IF(AND((A15&lt;7.8),A15&gt;=7.45,D15&gt;=1.75),0.051,IF(AND(A15&gt;=7.8,A15&gt;=7.45,D15&gt;=1.75),0.01,IF(AND(B15&gt;=3.35,B15&gt;=3.25,(A15&lt;7.45),D15&gt;=1.75),0.016,IF(AND((H15&lt;8.308),(D15&lt;0.15),(H15&lt;13.655),(D15&lt;0.35),(D15&lt;1.75)),0.009,IF(AND((H15&lt;14.529),(G15&lt;0.293),H15&gt;=13.655,(D15&lt;0.35),(D15&lt;1.75)),0.011,IF(AND(H15&gt;=14.529,(G15&lt;0.293),H15&gt;=13.655,(D15&lt;0.35),(D15&lt;1.75)),0.001,IF(AND(D15&gt;=0.25,G15&gt;=0.293,H15&gt;=13.655,(D15&lt;0.35),(D15&lt;1.75)),-0.004,IF(AND(H15&gt;=10.635,(H15&lt;10.696),(H15&lt;13.906),D15&gt;=0.35,(D15&lt;1.75)),0.036,IF(AND(G15&gt;=0.833,H15&gt;=10.696,(H15&lt;13.906),D15&gt;=0.35,(D15&lt;1.75)),0.016,IF(AND((A15&lt;6.65),(G15&lt;0.247),H15&gt;=13.906,D15&gt;=0.35,(D15&lt;1.75)),-0.008,IF(AND(A15&gt;=6.65,(G15&lt;0.247),H15&gt;=13.906,D15&gt;=0.35,(D15&lt;1.75)),0.011,IF(AND((B15&lt;2.45),G15&gt;=0.247,H15&gt;=13.906,D15&gt;=0.35,(D15&lt;1.75)),0,IF(AND((D15&lt;1.85),(B15&lt;2.95),(B15&lt;3.25),(A15&lt;7.45),D15&gt;=1.75),0.033,IF(AND((G15&lt;0.428),(B15&lt;3.35),B15&gt;=3.25,(A15&lt;7.45),D15&gt;=1.75),0.009,IF(AND(G15&gt;=0.428,(B15&lt;3.35),B15&gt;=3.25,(A15&lt;7.45),D15&gt;=1.75),0.042,IF(AND((A15&lt;4.6),H15&gt;=8.308,(D15&lt;0.15),(H15&lt;13.655),(D15&lt;0.35),(D15&lt;1.75)),0.003,IF(AND(A15&gt;=4.6,H15&gt;=8.308,(D15&lt;0.15),(H15&lt;13.655),(D15&lt;0.35),(D15&lt;1.75)),0,IF(AND((H15&lt;8.834),(A15&lt;5.05),D15&gt;=0.15,(H15&lt;13.655),(D15&lt;0.35),(D15&lt;1.75)),0.002,IF(AND(H15&gt;=8.834,(A15&lt;5.05),D15&gt;=0.15,(H15&lt;13.655),(D15&lt;0.35),(D15&lt;1.75)),-0.008,IF(AND((A15&lt;5.45),A15&gt;=5.05,D15&gt;=0.15,(H15&lt;13.655),(D15&lt;0.35),(D15&lt;1.75)),0.003,IF(AND(A15&gt;=5.45,A15&gt;=5.05,D15&gt;=0.15,(H15&lt;13.655),(D15&lt;0.35),(D15&lt;1.75)),-0.002,IF(AND((A15&lt;5.3),(D15&lt;0.25),G15&gt;=0.293,H15&gt;=13.655,(D15&lt;0.35),(D15&lt;1.75)),0.007,IF(AND(A15&gt;=5.3,(D15&lt;0.25),G15&gt;=0.293,H15&gt;=13.655,(D15&lt;0.35),(D15&lt;1.75)),0.001,IF(AND((H15&lt;7.309),(H15&lt;10.635),(H15&lt;10.696),(H15&lt;13.906),D15&gt;=0.35,(D15&lt;1.75)),0.014,IF(AND(H15&gt;=7.309,(H15&lt;10.635),(H15&lt;10.696),(H15&lt;13.906),D15&gt;=0.35,(D15&lt;1.75)),0.006,IF(AND((H15&lt;12.093),(G15&lt;0.833),H15&gt;=10.696,(H15&lt;13.906),D15&gt;=0.35,(D15&lt;1.75)),-0.01,IF(AND(H15&gt;=12.093,(G15&lt;0.833),H15&gt;=10.696,(H15&lt;13.906),D15&gt;=0.35,(D15&lt;1.75)),0.004,IF(AND((G15&lt;0.823),B15&gt;=2.45,G15&gt;=0.247,H15&gt;=13.906,D15&gt;=0.35,(D15&lt;1.75)),0.026,IF(AND(G15&gt;=0.823,B15&gt;=2.45,G15&gt;=0.247,H15&gt;=13.906,D15&gt;=0.35,(D15&lt;1.75)),0.006,IF(AND((H15&lt;11.121),D15&gt;=1.85,(B15&lt;2.95),(B15&lt;3.25),(A15&lt;7.45),D15&gt;=1.75),0.013,IF(AND(H15&gt;=11.121,D15&gt;=1.85,(B15&lt;2.95),(B15&lt;3.25),(A15&lt;7.45),D15&gt;=1.75),0.005,IF(AND((A15&lt;6.05),(A15&lt;6.45),B15&gt;=2.95,(B15&lt;3.25),(A15&lt;7.45),D15&gt;=1.75),0.001,IF(AND(A15&gt;=6.05,(A15&lt;6.45),B15&gt;=2.95,(B15&lt;3.25),(A15&lt;7.45),D15&gt;=1.75),-0.005,IF(AND((G15&lt;0.42),A15&gt;=6.45,B15&gt;=2.95,(B15&lt;3.25),(A15&lt;7.45),D15&gt;=1.75),0.004,IF(AND(G15&gt;=0.42,A15&gt;=6.45,B15&gt;=2.95,(B15&lt;3.25),(A15&lt;7.45),D15&gt;=1.75),0.019,"shouldnthappen")))))))))))))))))))))))))))))))))))</f>
        <v>0.007</v>
      </c>
      <c r="AB15" s="1" t="n">
        <f aca="false">+ 0.5</f>
        <v>0.5</v>
      </c>
    </row>
    <row r="16" customFormat="false" ht="13.8" hidden="false" customHeight="false" outlineLevel="0" collapsed="false">
      <c r="A16" s="11" t="n">
        <v>4.3</v>
      </c>
      <c r="B16" s="1" t="n">
        <v>3</v>
      </c>
      <c r="C16" s="1" t="n">
        <v>1.1</v>
      </c>
      <c r="D16" s="1" t="n">
        <v>0.1</v>
      </c>
      <c r="E16" s="1" t="s">
        <v>94</v>
      </c>
      <c r="F16" s="1" t="n">
        <v>1</v>
      </c>
      <c r="G16" s="1" t="n">
        <v>0.543648730963469</v>
      </c>
      <c r="H16" s="18" t="n">
        <v>13.3449117636308</v>
      </c>
      <c r="I16" s="1" t="n">
        <f aca="false">C16</f>
        <v>1.1</v>
      </c>
      <c r="J16" s="1" t="n">
        <f aca="false">SUM(M16:AB16)</f>
        <v>1.083</v>
      </c>
      <c r="K16" s="15" t="n">
        <f aca="false">1-SQRT(VAR(M16:AB16, I16)) / AVERAGE(M16:AB16)</f>
        <v>-3.16290662289079</v>
      </c>
      <c r="L16" s="1" t="n">
        <f aca="false">(J16-I16)/I16</f>
        <v>-0.0154545454545456</v>
      </c>
      <c r="M16" s="1" t="n">
        <f aca="false">IF(AND((H16&lt;5.245),(D16&lt;0.8)),0.075,IF(AND(H16&gt;=5.245,(D16&lt;0.8)),0.279,IF(AND((D16&lt;1.45),D16&gt;=0.8),1.043,IF(AND(D16&gt;=1.45,D16&gt;=0.8),1.423,"shouldnthappen"))))</f>
        <v>0.279</v>
      </c>
      <c r="N16" s="1" t="n">
        <f aca="false">IF(AND((A16&lt;4.35),(D16&lt;0.8)),0.048,IF(AND(A16&gt;=4.35,(D16&lt;0.8)),0.198,IF(AND(F16&gt;=2.5,D16&gt;=0.8),1.048,IF(AND((A16&lt;5.15),(F16&lt;2.5),D16&gt;=0.8),0.321,IF(AND(A16&gt;=5.15,(F16&lt;2.5),D16&gt;=0.8),0.783,"shouldnthappen")))))</f>
        <v>0.048</v>
      </c>
      <c r="O16" s="1" t="n">
        <f aca="false">IF(AND((H16&lt;5.245),(D16&lt;0.8)),0.034,IF(AND((A16&lt;5.9),D16&gt;=0.8),0.489,IF(AND(A16&gt;=5.9,D16&gt;=0.8),0.721,IF(AND((A16&lt;4.35),H16&gt;=5.245,(D16&lt;0.8)),0.041,IF(AND(A16&gt;=4.35,H16&gt;=5.245,(D16&lt;0.8)),0.142,"shouldnthappen")))))</f>
        <v>0.041</v>
      </c>
      <c r="P16" s="1" t="n">
        <f aca="false">IF(AND((B16&lt;2.8),(D16&lt;1.15)),0.244,IF(AND((D16&lt;1.75),D16&gt;=1.15),0.396,IF(AND(D16&gt;=1.75,D16&gt;=1.15),0.554,IF(AND((A16&lt;5.05),B16&gt;=2.8,(D16&lt;1.15)),0.078,IF(AND((H16&lt;14.877),A16&gt;=5.05,B16&gt;=2.8,(D16&lt;1.15)),0.118,IF(AND(H16&gt;=14.877,A16&gt;=5.05,B16&gt;=2.8,(D16&lt;1.15)),0.027,"shouldnthappen"))))))</f>
        <v>0.078</v>
      </c>
      <c r="Q16" s="1" t="n">
        <f aca="false">IF(AND(D16&gt;=0.45,(D16&lt;1.15)),0.17,IF(AND(A16&gt;=7.1,D16&gt;=1.15),0.539,IF(AND((A16&lt;6.25),(A16&lt;7.1),D16&gt;=1.15),0.258,IF(AND(A16&gt;=6.25,(A16&lt;7.1),D16&gt;=1.15),0.344,IF(AND(G16&gt;=0.418,(A16&lt;5.05),(D16&lt;0.45),(D16&lt;1.15)),0.033,IF(AND((H16&lt;14.494),(G16&lt;0.418),(A16&lt;5.05),(D16&lt;0.45),(D16&lt;1.15)),0.061,IF(AND(H16&gt;=14.494,(G16&lt;0.418),(A16&lt;5.05),(D16&lt;0.45),(D16&lt;1.15)),0.015,IF(AND(H16&gt;=14.877,(B16&lt;3.85),A16&gt;=5.05,(D16&lt;0.45),(D16&lt;1.15)),0.023,IF(AND((B16&lt;4),B16&gt;=3.85,A16&gt;=5.05,(D16&lt;0.45),(D16&lt;1.15)),0.009,IF(AND(B16&gt;=4,B16&gt;=3.85,A16&gt;=5.05,(D16&lt;0.45),(D16&lt;1.15)),0.052,IF(AND((G16&lt;0.05),(H16&lt;14.877),(B16&lt;3.85),A16&gt;=5.05,(D16&lt;0.45),(D16&lt;1.15)),0.024,IF(AND(G16&gt;=0.05,(H16&lt;14.877),(B16&lt;3.85),A16&gt;=5.05,(D16&lt;0.45),(D16&lt;1.15)),0.091,"shouldnthappen"))))))))))))</f>
        <v>0.033</v>
      </c>
      <c r="R16" s="1" t="n">
        <f aca="false">IF(AND(A16&gt;=7.1,D16&gt;=0.8),0.401,IF(AND((A16&lt;4.5),(G16&lt;0.905),(D16&lt;0.8)),0.024,IF(AND((H16&lt;9.966),G16&gt;=0.905,(D16&lt;0.8)),0.094,IF(AND(H16&gt;=9.966,G16&gt;=0.905,(D16&lt;0.8)),0.026,IF(AND(D16&gt;=2.05,(A16&lt;7.1),D16&gt;=0.8),0.277,IF(AND((H16&lt;5.523),A16&gt;=4.5,(G16&lt;0.905),(D16&lt;0.8)),0.012,IF(AND(H16&gt;=5.523,A16&gt;=4.5,(G16&lt;0.905),(D16&lt;0.8)),0.049,IF(AND((A16&lt;5.3),(D16&lt;2.05),(A16&lt;7.1),D16&gt;=0.8),0.095,IF(AND(A16&gt;=5.3,(D16&lt;2.05),(A16&lt;7.1),D16&gt;=0.8),0.196,"shouldnthappen")))))))))</f>
        <v>0.024</v>
      </c>
      <c r="S16" s="1" t="n">
        <f aca="false">IF(AND(A16&gt;=7.1,D16&gt;=1.35),0.298,IF(AND(G16&gt;=0.905,(D16&lt;0.8),(D16&lt;1.35)),0.068,IF(AND(H16&gt;=9.386,D16&gt;=0.8,(D16&lt;1.35)),0.126,IF(AND((H16&lt;7.426),(H16&lt;9.386),D16&gt;=0.8,(D16&lt;1.35)),0.091,IF(AND((A16&lt;5.3),(G16&lt;0.905),(A16&lt;7.1),D16&gt;=1.35),0.063,IF(AND((D16&lt;2.05),G16&gt;=0.905,(A16&lt;7.1),D16&gt;=1.35),0.015,IF(AND(D16&gt;=2.05,G16&gt;=0.905,(A16&lt;7.1),D16&gt;=1.35),0.089,IF(AND((H16&lt;10.505),(H16&lt;14.344),(G16&lt;0.905),(D16&lt;0.8),(D16&lt;1.35)),0.035,IF(AND((A16&lt;4.85),H16&gt;=14.344,(G16&lt;0.905),(D16&lt;0.8),(D16&lt;1.35)),0.006,IF(AND((B16&lt;2.75),H16&gt;=7.426,(H16&lt;9.386),D16&gt;=0.8,(D16&lt;1.35)),0.021,IF(AND(B16&gt;=2.75,H16&gt;=7.426,(H16&lt;9.386),D16&gt;=0.8,(D16&lt;1.35)),-0.01,IF(AND((B16&lt;2.35),A16&gt;=5.3,(G16&lt;0.905),(A16&lt;7.1),D16&gt;=1.35),0.068,IF(AND(B16&gt;=2.35,A16&gt;=5.3,(G16&lt;0.905),(A16&lt;7.1),D16&gt;=1.35),0.181,IF(AND((H16&lt;11.731),H16&gt;=10.505,(H16&lt;14.344),(G16&lt;0.905),(D16&lt;0.8),(D16&lt;1.35)),0.004,IF(AND(H16&gt;=11.731,H16&gt;=10.505,(H16&lt;14.344),(G16&lt;0.905),(D16&lt;0.8),(D16&lt;1.35)),0.024,IF(AND((H16&lt;14.877),A16&gt;=4.85,H16&gt;=14.344,(G16&lt;0.905),(D16&lt;0.8),(D16&lt;1.35)),0.063,IF(AND(H16&gt;=14.877,A16&gt;=4.85,H16&gt;=14.344,(G16&lt;0.905),(D16&lt;0.8),(D16&lt;1.35)),0.012,"shouldnthappen")))))))))))))))))</f>
        <v>0.024</v>
      </c>
      <c r="T16" s="1" t="n">
        <f aca="false">IF(AND(D16&gt;=0.45,(A16&lt;5.65)),0.067,IF(AND(A16&gt;=7.25,A16&gt;=5.65),0.244,IF(AND((H16&lt;9.966),G16&gt;=0.905,(D16&lt;0.45),(A16&lt;5.65)),0.062,IF(AND(H16&gt;=9.966,G16&gt;=0.905,(D16&lt;0.45),(A16&lt;5.65)),0.012,IF(AND((G16&lt;0.948),D16&gt;=2.05,(A16&lt;7.25),A16&gt;=5.65),0.157,IF(AND(G16&gt;=0.948,D16&gt;=2.05,(A16&lt;7.25),A16&gt;=5.65),0.037,IF(AND(G16&gt;=0.422,(B16&lt;3.15),(G16&lt;0.905),(D16&lt;0.45),(A16&lt;5.65)),0.011,IF(AND((D16&lt;0.25),(G16&lt;0.422),(B16&lt;3.15),(G16&lt;0.905),(D16&lt;0.45),(A16&lt;5.65)),0.04,IF(AND(D16&gt;=0.25,(G16&lt;0.422),(B16&lt;3.15),(G16&lt;0.905),(D16&lt;0.45),(A16&lt;5.65)),0.009,IF(AND((A16&lt;4.85),(B16&lt;3.25),B16&gt;=3.15,(G16&lt;0.905),(D16&lt;0.45),(A16&lt;5.65)),0.008,IF(AND(A16&gt;=4.85,(B16&lt;3.25),B16&gt;=3.15,(G16&lt;0.905),(D16&lt;0.45),(A16&lt;5.65)),-0.017,IF(AND((D16&lt;0.25),B16&gt;=3.25,B16&gt;=3.15,(G16&lt;0.905),(D16&lt;0.45),(A16&lt;5.65)),0.022,IF(AND(D16&gt;=0.25,B16&gt;=3.25,B16&gt;=3.15,(G16&lt;0.905),(D16&lt;0.45),(A16&lt;5.65)),0.009,IF(AND((F16&lt;2.5),(H16&lt;7.692),(G16&lt;0.644),(D16&lt;2.05),(A16&lt;7.25),A16&gt;=5.65),0.018,IF(AND(F16&gt;=2.5,(H16&lt;7.692),(G16&lt;0.644),(D16&lt;2.05),(A16&lt;7.25),A16&gt;=5.65),0.068,IF(AND((B16&lt;2.35),H16&gt;=7.692,(G16&lt;0.644),(D16&lt;2.05),(A16&lt;7.25),A16&gt;=5.65),0.023,IF(AND(B16&gt;=2.35,H16&gt;=7.692,(G16&lt;0.644),(D16&lt;2.05),(A16&lt;7.25),A16&gt;=5.65),0.125,IF(AND((G16&lt;0.766),(G16&lt;0.85),G16&gt;=0.644,(D16&lt;2.05),(A16&lt;7.25),A16&gt;=5.65),0.055,IF(AND(G16&gt;=0.766,(G16&lt;0.85),G16&gt;=0.644,(D16&lt;2.05),(A16&lt;7.25),A16&gt;=5.65),-0,IF(AND((B16&lt;2.95),G16&gt;=0.85,G16&gt;=0.644,(D16&lt;2.05),(A16&lt;7.25),A16&gt;=5.65),0.098,IF(AND(B16&gt;=2.95,G16&gt;=0.85,G16&gt;=0.644,(D16&lt;2.05),(A16&lt;7.25),A16&gt;=5.65),0.013,"shouldnthappen")))))))))))))))))))))</f>
        <v>0.011</v>
      </c>
      <c r="U16" s="1" t="n">
        <f aca="false">IF(AND(A16&gt;=7.25,D16&gt;=1.25),0.186,IF(AND((G16&lt;0.13),D16&gt;=0.35,(D16&lt;1.25)),-0.004,IF(AND(H16&gt;=14.246,(H16&lt;14.344),(D16&lt;0.35),(D16&lt;1.25)),-0.002,IF(AND((A16&lt;4.85),H16&gt;=14.344,(D16&lt;0.35),(D16&lt;1.25)),0.004,IF(AND(G16&gt;=0.446,(G16&lt;0.644),(A16&lt;7.25),D16&gt;=1.25),0.138,IF(AND(A16&gt;=5.45,(H16&lt;14.246),(H16&lt;14.344),(D16&lt;0.35),(D16&lt;1.25)),0.001,IF(AND((H16&lt;14.877),A16&gt;=4.85,H16&gt;=14.344,(D16&lt;0.35),(D16&lt;1.25)),0.035,IF(AND(H16&gt;=14.877,A16&gt;=4.85,H16&gt;=14.344,(D16&lt;0.35),(D16&lt;1.25)),0.007,IF(AND((B16&lt;3.35),H16&gt;=9.448,G16&gt;=0.13,D16&gt;=0.35,(D16&lt;1.25)),0.053,IF(AND(B16&gt;=3.35,H16&gt;=9.448,G16&gt;=0.13,D16&gt;=0.35,(D16&lt;1.25)),0.017,IF(AND((G16&lt;0.44),(G16&lt;0.446),(G16&lt;0.644),(A16&lt;7.25),D16&gt;=1.25),0.079,IF(AND(G16&gt;=0.44,(G16&lt;0.446),(G16&lt;0.644),(A16&lt;7.25),D16&gt;=1.25),0.02,IF(AND((A16&lt;5.95),(G16&lt;0.724),G16&gt;=0.644,(A16&lt;7.25),D16&gt;=1.25),-0.018,IF(AND(A16&gt;=5.95,(G16&lt;0.724),G16&gt;=0.644,(A16&lt;7.25),D16&gt;=1.25),0.027,IF(AND(A16&gt;=6.15,G16&gt;=0.724,G16&gt;=0.644,(A16&lt;7.25),D16&gt;=1.25),0.093,IF(AND((A16&lt;5.05),(A16&lt;5.45),(H16&lt;14.246),(H16&lt;14.344),(D16&lt;0.35),(D16&lt;1.25)),0.011,IF(AND(A16&gt;=5.05,(A16&lt;5.45),(H16&lt;14.246),(H16&lt;14.344),(D16&lt;0.35),(D16&lt;1.25)),0.021,IF(AND((A16&lt;5.4),(B16&lt;3.15),(H16&lt;9.448),G16&gt;=0.13,D16&gt;=0.35,(D16&lt;1.25)),0.007,IF(AND(A16&gt;=5.4,(B16&lt;3.15),(H16&lt;9.448),G16&gt;=0.13,D16&gt;=0.35,(D16&lt;1.25)),-0.011,IF(AND((B16&lt;3.75),B16&gt;=3.15,(H16&lt;9.448),G16&gt;=0.13,D16&gt;=0.35,(D16&lt;1.25)),0.012,IF(AND(B16&gt;=3.75,B16&gt;=3.15,(H16&lt;9.448),G16&gt;=0.13,D16&gt;=0.35,(D16&lt;1.25)),0.046,IF(AND((A16&lt;5.9),(A16&lt;6.15),G16&gt;=0.724,G16&gt;=0.644,(A16&lt;7.25),D16&gt;=1.25),0.06,IF(AND(A16&gt;=5.9,(A16&lt;6.15),G16&gt;=0.724,G16&gt;=0.644,(A16&lt;7.25),D16&gt;=1.25),0.005,"shouldnthappen")))))))))))))))))))))))</f>
        <v>0.011</v>
      </c>
      <c r="V16" s="1" t="n">
        <f aca="false">IF(AND(H16&gt;=15.155,(D16&lt;1.55)),0.084,IF(AND(A16&gt;=7.25,D16&gt;=1.55),0.141,IF(AND((G16&lt;0.043),D16&gt;=1.05,(H16&lt;15.155),(D16&lt;1.55)),-0.007,IF(AND(D16&gt;=1.85,G16&gt;=0.755,(A16&lt;7.25),D16&gt;=1.55),0.051,IF(AND((H16&lt;9.966),G16&gt;=0.905,(D16&lt;1.05),(H16&lt;15.155),(D16&lt;1.55)),0.043,IF(AND(H16&gt;=9.966,G16&gt;=0.905,(D16&lt;1.05),(H16&lt;15.155),(D16&lt;1.55)),0.007,IF(AND((G16&lt;0.278),(G16&lt;0.361),(G16&lt;0.755),(A16&lt;7.25),D16&gt;=1.55),0.08,IF(AND((A16&lt;5.8),G16&gt;=0.361,(G16&lt;0.755),(A16&lt;7.25),D16&gt;=1.55),0.019,IF(AND((A16&lt;6.05),(D16&lt;1.85),G16&gt;=0.755,(A16&lt;7.25),D16&gt;=1.55),0.01,IF(AND(A16&gt;=6.05,(D16&lt;1.85),G16&gt;=0.755,(A16&lt;7.25),D16&gt;=1.55),0.002,IF(AND((G16&lt;0.486),(B16&lt;3.15),(G16&lt;0.905),(D16&lt;1.05),(H16&lt;15.155),(D16&lt;1.55)),0.026,IF(AND(G16&gt;=0.486,(B16&lt;3.15),(G16&lt;0.905),(D16&lt;1.05),(H16&lt;15.155),(D16&lt;1.55)),0.001,IF(AND((B16&lt;3.25),B16&gt;=3.15,(G16&lt;0.905),(D16&lt;1.05),(H16&lt;15.155),(D16&lt;1.55)),-0.003,IF(AND(B16&gt;=3.25,B16&gt;=3.15,(G16&lt;0.905),(D16&lt;1.05),(H16&lt;15.155),(D16&lt;1.55)),0.012,IF(AND((H16&lt;7.426),(H16&lt;8.769),G16&gt;=0.043,D16&gt;=1.05,(H16&lt;15.155),(D16&lt;1.55)),0.041,IF(AND(H16&gt;=7.426,(H16&lt;8.769),G16&gt;=0.043,D16&gt;=1.05,(H16&lt;15.155),(D16&lt;1.55)),-0.008,IF(AND((H16&lt;10.696),H16&gt;=8.769,G16&gt;=0.043,D16&gt;=1.05,(H16&lt;15.155),(D16&lt;1.55)),0.069,IF(AND(H16&gt;=10.696,H16&gt;=8.769,G16&gt;=0.043,D16&gt;=1.05,(H16&lt;15.155),(D16&lt;1.55)),0.033,IF(AND((D16&lt;2.2),G16&gt;=0.278,(G16&lt;0.361),(G16&lt;0.755),(A16&lt;7.25),D16&gt;=1.55),0.022,IF(AND(D16&gt;=2.2,G16&gt;=0.278,(G16&lt;0.361),(G16&lt;0.755),(A16&lt;7.25),D16&gt;=1.55),-0.027,IF(AND((H16&lt;12.626),A16&gt;=5.8,G16&gt;=0.361,(G16&lt;0.755),(A16&lt;7.25),D16&gt;=1.55),0.126,IF(AND(H16&gt;=12.626,A16&gt;=5.8,G16&gt;=0.361,(G16&lt;0.755),(A16&lt;7.25),D16&gt;=1.55),0.065,"shouldnthappen"))))))))))))))))))))))</f>
        <v>0.001</v>
      </c>
      <c r="W16" s="1" t="n">
        <f aca="false">IF(AND(H16&gt;=15.155,(D16&lt;1.55)),0.064,IF(AND(A16&gt;=7.45,D16&gt;=1.55),0.115,IF(AND(B16&gt;=3.15,(H16&lt;10.257),(A16&lt;7.45),D16&gt;=1.55),0.097,IF(AND((A16&lt;4.85),H16&gt;=14.344,(D16&lt;0.35),(H16&lt;15.155),(D16&lt;1.55)),0.003,IF(AND(A16&gt;=6.05,(G16&lt;0.169),D16&gt;=0.35,(H16&lt;15.155),(D16&lt;1.55)),-0.008,IF(AND((G16&lt;0.181),G16&gt;=0.169,D16&gt;=0.35,(H16&lt;15.155),(D16&lt;1.55)),0.065,IF(AND(B16&gt;=3.05,(B16&lt;3.15),(H16&lt;10.257),(A16&lt;7.45),D16&gt;=1.55),-0.023,IF(AND(H16&gt;=11.854,(G16&lt;0.613),H16&gt;=10.257,(A16&lt;7.45),D16&gt;=1.55),0.068,IF(AND((D16&lt;0.25),(B16&lt;3.15),(H16&lt;14.344),(D16&lt;0.35),(H16&lt;15.155),(D16&lt;1.55)),0.014,IF(AND(D16&gt;=0.25,(B16&lt;3.15),(H16&lt;14.344),(D16&lt;0.35),(H16&lt;15.155),(D16&lt;1.55)),0.002,IF(AND((A16&lt;5.05),B16&gt;=3.15,(H16&lt;14.344),(D16&lt;0.35),(H16&lt;15.155),(D16&lt;1.55)),-0.001,IF(AND(A16&gt;=5.05,B16&gt;=3.15,(H16&lt;14.344),(D16&lt;0.35),(H16&lt;15.155),(D16&lt;1.55)),0.009,IF(AND((H16&lt;14.877),A16&gt;=4.85,H16&gt;=14.344,(D16&lt;0.35),(H16&lt;15.155),(D16&lt;1.55)),0.023,IF(AND(H16&gt;=14.877,A16&gt;=4.85,H16&gt;=14.344,(D16&lt;0.35),(H16&lt;15.155),(D16&lt;1.55)),0.004,IF(AND((H16&lt;13.602),(A16&lt;6.05),(G16&lt;0.169),D16&gt;=0.35,(H16&lt;15.155),(D16&lt;1.55)),0.023,IF(AND(H16&gt;=13.602,(A16&lt;6.05),(G16&lt;0.169),D16&gt;=0.35,(H16&lt;15.155),(D16&lt;1.55)),-0.006,IF(AND((B16&lt;2.95),G16&gt;=0.181,G16&gt;=0.169,D16&gt;=0.35,(H16&lt;15.155),(D16&lt;1.55)),0.019,IF(AND(B16&gt;=2.95,G16&gt;=0.181,G16&gt;=0.169,D16&gt;=0.35,(H16&lt;15.155),(D16&lt;1.55)),0.034,IF(AND((A16&lt;5.35),(B16&lt;3.05),(B16&lt;3.15),(H16&lt;10.257),(A16&lt;7.45),D16&gt;=1.55),0.009,IF(AND(A16&gt;=5.35,(B16&lt;3.05),(B16&lt;3.15),(H16&lt;10.257),(A16&lt;7.45),D16&gt;=1.55),0.058,IF(AND((B16&lt;2.9),(H16&lt;11.854),(G16&lt;0.613),H16&gt;=10.257,(A16&lt;7.45),D16&gt;=1.55),0.037,IF(AND(B16&gt;=2.9,(H16&lt;11.854),(G16&lt;0.613),H16&gt;=10.257,(A16&lt;7.45),D16&gt;=1.55),-0.005,IF(AND((A16&lt;6.4),(G16&lt;0.711),G16&gt;=0.613,H16&gt;=10.257,(A16&lt;7.45),D16&gt;=1.55),0.001,IF(AND(A16&gt;=6.4,(G16&lt;0.711),G16&gt;=0.613,H16&gt;=10.257,(A16&lt;7.45),D16&gt;=1.55),-0.002,IF(AND((D16&lt;1.9),G16&gt;=0.711,G16&gt;=0.613,H16&gt;=10.257,(A16&lt;7.45),D16&gt;=1.55),0.007,IF(AND(D16&gt;=1.9,G16&gt;=0.711,G16&gt;=0.613,H16&gt;=10.257,(A16&lt;7.45),D16&gt;=1.55),0.023,"shouldnthappen"))))))))))))))))))))))))))</f>
        <v>0.014</v>
      </c>
      <c r="X16" s="1" t="n">
        <f aca="false">IF(AND(H16&gt;=15.155,(F16&lt;2.5)),0.049,IF(AND(A16&gt;=7.45,F16&gt;=2.5),0.089,IF(AND((G16&lt;0.107),(G16&lt;0.364),(A16&lt;7.45),F16&gt;=2.5),0.055,IF(AND(A16&gt;=5.75,(G16&lt;0.572),(D16&lt;1.25),(H16&lt;15.155),(F16&lt;2.5)),-0.018,IF(AND((A16&lt;5.7),(H16&lt;12.626),G16&gt;=0.364,(A16&lt;7.45),F16&gt;=2.5),0.012,IF(AND(A16&gt;=5.7,(H16&lt;12.626),G16&gt;=0.364,(A16&lt;7.45),F16&gt;=2.5),0.065,IF(AND((G16&lt;0.628),H16&gt;=12.626,G16&gt;=0.364,(A16&lt;7.45),F16&gt;=2.5),0.047,IF(AND((G16&lt;0.545),(A16&lt;5.75),(G16&lt;0.572),(D16&lt;1.25),(H16&lt;15.155),(F16&lt;2.5)),0.007,IF(AND(G16&gt;=0.545,(A16&lt;5.75),(G16&lt;0.572),(D16&lt;1.25),(H16&lt;15.155),(F16&lt;2.5)),-0.009,IF(AND((D16&lt;0.3),(H16&lt;11.788),G16&gt;=0.572,(D16&lt;1.25),(H16&lt;15.155),(F16&lt;2.5)),0.01,IF(AND(D16&gt;=0.3,(H16&lt;11.788),G16&gt;=0.572,(D16&lt;1.25),(H16&lt;15.155),(F16&lt;2.5)),0.03,IF(AND((A16&lt;4.75),H16&gt;=11.788,G16&gt;=0.572,(D16&lt;1.25),(H16&lt;15.155),(F16&lt;2.5)),0.001,IF(AND(A16&gt;=4.75,H16&gt;=11.788,G16&gt;=0.572,(D16&lt;1.25),(H16&lt;15.155),(F16&lt;2.5)),0.01,IF(AND((A16&lt;5.5),(A16&lt;6.15),(G16&lt;0.652),D16&gt;=1.25,(H16&lt;15.155),(F16&lt;2.5)),0.014,IF(AND(A16&gt;=5.5,(A16&lt;6.15),(G16&lt;0.652),D16&gt;=1.25,(H16&lt;15.155),(F16&lt;2.5)),0.049,IF(AND((H16&lt;12.206),A16&gt;=6.15,(G16&lt;0.652),D16&gt;=1.25,(H16&lt;15.155),(F16&lt;2.5)),-0.009,IF(AND(H16&gt;=12.206,A16&gt;=6.15,(G16&lt;0.652),D16&gt;=1.25,(H16&lt;15.155),(F16&lt;2.5)),0.021,IF(AND((A16&lt;5.55),(A16&lt;6.2),G16&gt;=0.652,D16&gt;=1.25,(H16&lt;15.155),(F16&lt;2.5)),0.011,IF(AND(A16&gt;=5.55,(A16&lt;6.2),G16&gt;=0.652,D16&gt;=1.25,(H16&lt;15.155),(F16&lt;2.5)),-0.019,IF(AND((B16&lt;3.2),A16&gt;=6.2,G16&gt;=0.652,D16&gt;=1.25,(H16&lt;15.155),(F16&lt;2.5)),0.025,IF(AND(B16&gt;=3.2,A16&gt;=6.2,G16&gt;=0.652,D16&gt;=1.25,(H16&lt;15.155),(F16&lt;2.5)),0.001,IF(AND((G16&lt;0.183),(G16&lt;0.301),G16&gt;=0.107,(G16&lt;0.364),(A16&lt;7.45),F16&gt;=2.5),-0.009,IF(AND(G16&gt;=0.183,(G16&lt;0.301),G16&gt;=0.107,(G16&lt;0.364),(A16&lt;7.45),F16&gt;=2.5),0.022,IF(AND((D16&lt;2.2),G16&gt;=0.301,G16&gt;=0.107,(G16&lt;0.364),(A16&lt;7.45),F16&gt;=2.5),0.004,IF(AND(D16&gt;=2.2,G16&gt;=0.301,G16&gt;=0.107,(G16&lt;0.364),(A16&lt;7.45),F16&gt;=2.5),-0.02,IF(AND((G16&lt;0.787),G16&gt;=0.628,H16&gt;=12.626,G16&gt;=0.364,(A16&lt;7.45),F16&gt;=2.5),-0.001,IF(AND(G16&gt;=0.787,G16&gt;=0.628,H16&gt;=12.626,G16&gt;=0.364,(A16&lt;7.45),F16&gt;=2.5),0.016,"shouldnthappen")))))))))))))))))))))))))))</f>
        <v>0.007</v>
      </c>
      <c r="Y16" s="1" t="n">
        <f aca="false">IF(AND(H16&gt;=15.155,(D16&lt;1.55)),0.037,IF(AND(D16&gt;=2.45,(A16&lt;7.45),D16&gt;=1.55),0.054,IF(AND((A16&lt;7.8),A16&gt;=7.45,D16&gt;=1.55),0.078,IF(AND(A16&gt;=7.8,A16&gt;=7.45,D16&gt;=1.55),0.021,IF(AND(A16&gt;=6.2,G16&gt;=0.68,D16&gt;=1.25,(H16&lt;15.155),(D16&lt;1.55)),0.019,IF(AND((B16&lt;2.65),(A16&lt;4.95),(G16&lt;0.572),(D16&lt;1.25),(H16&lt;15.155),(D16&lt;1.55)),0.021,IF(AND(B16&gt;=2.65,(A16&lt;4.95),(G16&lt;0.572),(D16&lt;1.25),(H16&lt;15.155),(D16&lt;1.55)),0.006,IF(AND((H16&lt;14.344),A16&gt;=4.95,(G16&lt;0.572),(D16&lt;1.25),(H16&lt;15.155),(D16&lt;1.55)),-0.005,IF(AND(H16&gt;=14.344,A16&gt;=4.95,(G16&lt;0.572),(D16&lt;1.25),(H16&lt;15.155),(D16&lt;1.55)),0.013,IF(AND((G16&lt;0.833),(H16&lt;11.788),G16&gt;=0.572,(D16&lt;1.25),(H16&lt;15.155),(D16&lt;1.55)),0.009,IF(AND(G16&gt;=0.833,(H16&lt;11.788),G16&gt;=0.572,(D16&lt;1.25),(H16&lt;15.155),(D16&lt;1.55)),0.024,IF(AND((A16&lt;4.75),H16&gt;=11.788,G16&gt;=0.572,(D16&lt;1.25),(H16&lt;15.155),(D16&lt;1.55)),0.001,IF(AND(A16&gt;=4.75,H16&gt;=11.788,G16&gt;=0.572,(D16&lt;1.25),(H16&lt;15.155),(D16&lt;1.55)),0.008,IF(AND((A16&lt;5.65),(A16&lt;6.15),(G16&lt;0.68),D16&gt;=1.25,(H16&lt;15.155),(D16&lt;1.55)),0.017,IF(AND(A16&gt;=5.65,(A16&lt;6.15),(G16&lt;0.68),D16&gt;=1.25,(H16&lt;15.155),(D16&lt;1.55)),0.039,IF(AND((G16&lt;0.436),A16&gt;=6.15,(G16&lt;0.68),D16&gt;=1.25,(H16&lt;15.155),(D16&lt;1.55)),-0.004,IF(AND(G16&gt;=0.436,A16&gt;=6.15,(G16&lt;0.68),D16&gt;=1.25,(H16&lt;15.155),(D16&lt;1.55)),0.022,IF(AND((A16&lt;5.55),(A16&lt;6.2),G16&gt;=0.68,D16&gt;=1.25,(H16&lt;15.155),(D16&lt;1.55)),0.009,IF(AND(A16&gt;=5.55,(A16&lt;6.2),G16&gt;=0.68,D16&gt;=1.25,(H16&lt;15.155),(D16&lt;1.55)),-0.016,IF(AND((G16&lt;0.107),(G16&lt;0.361),(G16&lt;0.613),(D16&lt;2.45),(A16&lt;7.45),D16&gt;=1.55),0.042,IF(AND(G16&gt;=0.107,(G16&lt;0.361),(G16&lt;0.613),(D16&lt;2.45),(A16&lt;7.45),D16&gt;=1.55),0.002,IF(AND((D16&lt;2.35),G16&gt;=0.361,(G16&lt;0.613),(D16&lt;2.45),(A16&lt;7.45),D16&gt;=1.55),0.051,IF(AND(D16&gt;=2.35,G16&gt;=0.361,(G16&lt;0.613),(D16&lt;2.45),(A16&lt;7.45),D16&gt;=1.55),0.016,IF(AND((A16&lt;6.4),(G16&lt;0.711),G16&gt;=0.613,(D16&lt;2.45),(A16&lt;7.45),D16&gt;=1.55),0.001,IF(AND(A16&gt;=6.4,(G16&lt;0.711),G16&gt;=0.613,(D16&lt;2.45),(A16&lt;7.45),D16&gt;=1.55),-0.002,IF(AND((B16&lt;2.95),G16&gt;=0.711,G16&gt;=0.613,(D16&lt;2.45),(A16&lt;7.45),D16&gt;=1.55),0.023,IF(AND(B16&gt;=2.95,G16&gt;=0.711,G16&gt;=0.613,(D16&lt;2.45),(A16&lt;7.45),D16&gt;=1.55),0.01,"shouldnthappen")))))))))))))))))))))))))))</f>
        <v>0.006</v>
      </c>
      <c r="Z16" s="1" t="n">
        <f aca="false">IF(AND(A16&gt;=7.45,D16&gt;=1.75),0.056,IF(AND(H16&gt;=15.059,A16&gt;=5.55,(D16&lt;1.75)),0.028,IF(AND((D16&lt;0.35),G16&gt;=0.905,(A16&lt;5.55),(D16&lt;1.75)),0.005,IF(AND(D16&gt;=0.35,G16&gt;=0.905,(A16&lt;5.55),(D16&lt;1.75)),0.026,IF(AND((H16&lt;8.711),D16&gt;=2.45,(A16&lt;7.45),D16&gt;=1.75),0.011,IF(AND(H16&gt;=8.711,D16&gt;=2.45,(A16&lt;7.45),D16&gt;=1.75),0.049,IF(AND((G16&lt;0.107),(G16&lt;0.487),(D16&lt;2.45),(A16&lt;7.45),D16&gt;=1.75),0.032,IF(AND((H16&lt;10.915),(A16&lt;4.5),(B16&lt;3.15),(G16&lt;0.905),(A16&lt;5.55),(D16&lt;1.75)),-0.001,IF(AND(H16&gt;=10.915,(A16&lt;4.5),(B16&lt;3.15),(G16&lt;0.905),(A16&lt;5.55),(D16&lt;1.75)),0.003,IF(AND((A16&lt;5.05),A16&gt;=4.5,(B16&lt;3.15),(G16&lt;0.905),(A16&lt;5.55),(D16&lt;1.75)),0.015,IF(AND(A16&gt;=5.05,A16&gt;=4.5,(B16&lt;3.15),(G16&lt;0.905),(A16&lt;5.55),(D16&lt;1.75)),0.006,IF(AND((G16&lt;0.05),(G16&lt;0.091),B16&gt;=3.15,(G16&lt;0.905),(A16&lt;5.55),(D16&lt;1.75)),0.001,IF(AND(G16&gt;=0.05,(G16&lt;0.091),B16&gt;=3.15,(G16&lt;0.905),(A16&lt;5.55),(D16&lt;1.75)),0.008,IF(AND((G16&lt;0.587),G16&gt;=0.091,B16&gt;=3.15,(G16&lt;0.905),(A16&lt;5.55),(D16&lt;1.75)),-0.003,IF(AND(G16&gt;=0.587,G16&gt;=0.091,B16&gt;=3.15,(G16&lt;0.905),(A16&lt;5.55),(D16&lt;1.75)),0.004,IF(AND((F16&lt;2.5),(B16&lt;2.85),(G16&lt;0.419),(H16&lt;15.059),A16&gt;=5.55,(D16&lt;1.75)),0.041,IF(AND(F16&gt;=2.5,(B16&lt;2.85),(G16&lt;0.419),(H16&lt;15.059),A16&gt;=5.55,(D16&lt;1.75)),0.015,IF(AND((G16&lt;0.164),B16&gt;=2.85,(G16&lt;0.419),(H16&lt;15.059),A16&gt;=5.55,(D16&lt;1.75)),0.01,IF(AND(G16&gt;=0.164,B16&gt;=2.85,(G16&lt;0.419),(H16&lt;15.059),A16&gt;=5.55,(D16&lt;1.75)),-0.001,IF(AND((B16&lt;2.55),(B16&lt;2.95),G16&gt;=0.419,(H16&lt;15.059),A16&gt;=5.55,(D16&lt;1.75)),0.014,IF(AND(B16&gt;=2.55,(B16&lt;2.95),G16&gt;=0.419,(H16&lt;15.059),A16&gt;=5.55,(D16&lt;1.75)),-0.013,IF(AND((D16&lt;1.55),B16&gt;=2.95,G16&gt;=0.419,(H16&lt;15.059),A16&gt;=5.55,(D16&lt;1.75)),0.023,IF(AND(D16&gt;=1.55,B16&gt;=2.95,G16&gt;=0.419,(H16&lt;15.059),A16&gt;=5.55,(D16&lt;1.75)),0.005,IF(AND((H16&lt;13.278),G16&gt;=0.107,(G16&lt;0.487),(D16&lt;2.45),(A16&lt;7.45),D16&gt;=1.75),-0.009,IF(AND(H16&gt;=13.278,G16&gt;=0.107,(G16&lt;0.487),(D16&lt;2.45),(A16&lt;7.45),D16&gt;=1.75),0.017,IF(AND((D16&lt;2.35),(G16&lt;0.571),G16&gt;=0.487,(D16&lt;2.45),(A16&lt;7.45),D16&gt;=1.75),0.053,IF(AND(D16&gt;=2.35,(G16&lt;0.571),G16&gt;=0.487,(D16&lt;2.45),(A16&lt;7.45),D16&gt;=1.75),0.009,IF(AND((G16&lt;0.779),G16&gt;=0.571,G16&gt;=0.487,(D16&lt;2.45),(A16&lt;7.45),D16&gt;=1.75),0.006,IF(AND(G16&gt;=0.779,G16&gt;=0.571,G16&gt;=0.487,(D16&lt;2.45),(A16&lt;7.45),D16&gt;=1.75),0.016,"shouldnthappen")))))))))))))))))))))))))))))</f>
        <v>0.003</v>
      </c>
      <c r="AA16" s="1" t="n">
        <f aca="false">IF(AND((A16&lt;7.8),A16&gt;=7.45,D16&gt;=1.75),0.051,IF(AND(A16&gt;=7.8,A16&gt;=7.45,D16&gt;=1.75),0.01,IF(AND(B16&gt;=3.35,B16&gt;=3.25,(A16&lt;7.45),D16&gt;=1.75),0.016,IF(AND((H16&lt;8.308),(D16&lt;0.15),(H16&lt;13.655),(D16&lt;0.35),(D16&lt;1.75)),0.009,IF(AND((H16&lt;14.529),(G16&lt;0.293),H16&gt;=13.655,(D16&lt;0.35),(D16&lt;1.75)),0.011,IF(AND(H16&gt;=14.529,(G16&lt;0.293),H16&gt;=13.655,(D16&lt;0.35),(D16&lt;1.75)),0.001,IF(AND(D16&gt;=0.25,G16&gt;=0.293,H16&gt;=13.655,(D16&lt;0.35),(D16&lt;1.75)),-0.004,IF(AND(H16&gt;=10.635,(H16&lt;10.696),(H16&lt;13.906),D16&gt;=0.35,(D16&lt;1.75)),0.036,IF(AND(G16&gt;=0.833,H16&gt;=10.696,(H16&lt;13.906),D16&gt;=0.35,(D16&lt;1.75)),0.016,IF(AND((A16&lt;6.65),(G16&lt;0.247),H16&gt;=13.906,D16&gt;=0.35,(D16&lt;1.75)),-0.008,IF(AND(A16&gt;=6.65,(G16&lt;0.247),H16&gt;=13.906,D16&gt;=0.35,(D16&lt;1.75)),0.011,IF(AND((B16&lt;2.45),G16&gt;=0.247,H16&gt;=13.906,D16&gt;=0.35,(D16&lt;1.75)),0,IF(AND((D16&lt;1.85),(B16&lt;2.95),(B16&lt;3.25),(A16&lt;7.45),D16&gt;=1.75),0.033,IF(AND((G16&lt;0.428),(B16&lt;3.35),B16&gt;=3.25,(A16&lt;7.45),D16&gt;=1.75),0.009,IF(AND(G16&gt;=0.428,(B16&lt;3.35),B16&gt;=3.25,(A16&lt;7.45),D16&gt;=1.75),0.042,IF(AND((A16&lt;4.6),H16&gt;=8.308,(D16&lt;0.15),(H16&lt;13.655),(D16&lt;0.35),(D16&lt;1.75)),0.003,IF(AND(A16&gt;=4.6,H16&gt;=8.308,(D16&lt;0.15),(H16&lt;13.655),(D16&lt;0.35),(D16&lt;1.75)),0,IF(AND((H16&lt;8.834),(A16&lt;5.05),D16&gt;=0.15,(H16&lt;13.655),(D16&lt;0.35),(D16&lt;1.75)),0.002,IF(AND(H16&gt;=8.834,(A16&lt;5.05),D16&gt;=0.15,(H16&lt;13.655),(D16&lt;0.35),(D16&lt;1.75)),-0.008,IF(AND((A16&lt;5.45),A16&gt;=5.05,D16&gt;=0.15,(H16&lt;13.655),(D16&lt;0.35),(D16&lt;1.75)),0.003,IF(AND(A16&gt;=5.45,A16&gt;=5.05,D16&gt;=0.15,(H16&lt;13.655),(D16&lt;0.35),(D16&lt;1.75)),-0.002,IF(AND((A16&lt;5.3),(D16&lt;0.25),G16&gt;=0.293,H16&gt;=13.655,(D16&lt;0.35),(D16&lt;1.75)),0.007,IF(AND(A16&gt;=5.3,(D16&lt;0.25),G16&gt;=0.293,H16&gt;=13.655,(D16&lt;0.35),(D16&lt;1.75)),0.001,IF(AND((H16&lt;7.309),(H16&lt;10.635),(H16&lt;10.696),(H16&lt;13.906),D16&gt;=0.35,(D16&lt;1.75)),0.014,IF(AND(H16&gt;=7.309,(H16&lt;10.635),(H16&lt;10.696),(H16&lt;13.906),D16&gt;=0.35,(D16&lt;1.75)),0.006,IF(AND((H16&lt;12.093),(G16&lt;0.833),H16&gt;=10.696,(H16&lt;13.906),D16&gt;=0.35,(D16&lt;1.75)),-0.01,IF(AND(H16&gt;=12.093,(G16&lt;0.833),H16&gt;=10.696,(H16&lt;13.906),D16&gt;=0.35,(D16&lt;1.75)),0.004,IF(AND((G16&lt;0.823),B16&gt;=2.45,G16&gt;=0.247,H16&gt;=13.906,D16&gt;=0.35,(D16&lt;1.75)),0.026,IF(AND(G16&gt;=0.823,B16&gt;=2.45,G16&gt;=0.247,H16&gt;=13.906,D16&gt;=0.35,(D16&lt;1.75)),0.006,IF(AND((H16&lt;11.121),D16&gt;=1.85,(B16&lt;2.95),(B16&lt;3.25),(A16&lt;7.45),D16&gt;=1.75),0.013,IF(AND(H16&gt;=11.121,D16&gt;=1.85,(B16&lt;2.95),(B16&lt;3.25),(A16&lt;7.45),D16&gt;=1.75),0.005,IF(AND((A16&lt;6.05),(A16&lt;6.45),B16&gt;=2.95,(B16&lt;3.25),(A16&lt;7.45),D16&gt;=1.75),0.001,IF(AND(A16&gt;=6.05,(A16&lt;6.45),B16&gt;=2.95,(B16&lt;3.25),(A16&lt;7.45),D16&gt;=1.75),-0.005,IF(AND((G16&lt;0.42),A16&gt;=6.45,B16&gt;=2.95,(B16&lt;3.25),(A16&lt;7.45),D16&gt;=1.75),0.004,IF(AND(G16&gt;=0.42,A16&gt;=6.45,B16&gt;=2.95,(B16&lt;3.25),(A16&lt;7.45),D16&gt;=1.75),0.019,"shouldnthappen")))))))))))))))))))))))))))))))))))</f>
        <v>0.003</v>
      </c>
      <c r="AB16" s="1" t="n">
        <f aca="false">+ 0.5</f>
        <v>0.5</v>
      </c>
    </row>
    <row r="17" customFormat="false" ht="13.8" hidden="false" customHeight="false" outlineLevel="0" collapsed="false">
      <c r="A17" s="11" t="n">
        <v>5.8</v>
      </c>
      <c r="B17" s="1" t="n">
        <v>4</v>
      </c>
      <c r="C17" s="1" t="n">
        <v>1.2</v>
      </c>
      <c r="D17" s="1" t="n">
        <v>0.2</v>
      </c>
      <c r="E17" s="1" t="s">
        <v>94</v>
      </c>
      <c r="F17" s="1" t="n">
        <v>1</v>
      </c>
      <c r="G17" s="1" t="n">
        <v>0.162846634862944</v>
      </c>
      <c r="H17" s="18" t="n">
        <v>14.3814667888917</v>
      </c>
      <c r="I17" s="1" t="n">
        <f aca="false">C17</f>
        <v>1.2</v>
      </c>
      <c r="J17" s="1" t="n">
        <f aca="false">SUM(M17:AB17)</f>
        <v>1.612</v>
      </c>
      <c r="K17" s="15" t="n">
        <f aca="false">1-SQRT(VAR(M17:AB17, I17)) / AVERAGE(M17:AB17)</f>
        <v>-1.93948442302526</v>
      </c>
      <c r="L17" s="1" t="n">
        <f aca="false">(J17-I17)/I17</f>
        <v>0.343333333333334</v>
      </c>
      <c r="M17" s="1" t="n">
        <f aca="false">IF(AND((H17&lt;5.245),(D17&lt;0.8)),0.075,IF(AND(H17&gt;=5.245,(D17&lt;0.8)),0.279,IF(AND((D17&lt;1.45),D17&gt;=0.8),1.043,IF(AND(D17&gt;=1.45,D17&gt;=0.8),1.423,"shouldnthappen"))))</f>
        <v>0.279</v>
      </c>
      <c r="N17" s="1" t="n">
        <f aca="false">IF(AND((A17&lt;4.35),(D17&lt;0.8)),0.048,IF(AND(A17&gt;=4.35,(D17&lt;0.8)),0.198,IF(AND(F17&gt;=2.5,D17&gt;=0.8),1.048,IF(AND((A17&lt;5.15),(F17&lt;2.5),D17&gt;=0.8),0.321,IF(AND(A17&gt;=5.15,(F17&lt;2.5),D17&gt;=0.8),0.783,"shouldnthappen")))))</f>
        <v>0.198</v>
      </c>
      <c r="O17" s="1" t="n">
        <f aca="false">IF(AND((H17&lt;5.245),(D17&lt;0.8)),0.034,IF(AND((A17&lt;5.9),D17&gt;=0.8),0.489,IF(AND(A17&gt;=5.9,D17&gt;=0.8),0.721,IF(AND((A17&lt;4.35),H17&gt;=5.245,(D17&lt;0.8)),0.041,IF(AND(A17&gt;=4.35,H17&gt;=5.245,(D17&lt;0.8)),0.142,"shouldnthappen")))))</f>
        <v>0.142</v>
      </c>
      <c r="P17" s="1" t="n">
        <f aca="false">IF(AND((B17&lt;2.8),(D17&lt;1.15)),0.244,IF(AND((D17&lt;1.75),D17&gt;=1.15),0.396,IF(AND(D17&gt;=1.75,D17&gt;=1.15),0.554,IF(AND((A17&lt;5.05),B17&gt;=2.8,(D17&lt;1.15)),0.078,IF(AND((H17&lt;14.877),A17&gt;=5.05,B17&gt;=2.8,(D17&lt;1.15)),0.118,IF(AND(H17&gt;=14.877,A17&gt;=5.05,B17&gt;=2.8,(D17&lt;1.15)),0.027,"shouldnthappen"))))))</f>
        <v>0.118</v>
      </c>
      <c r="Q17" s="1" t="n">
        <f aca="false">IF(AND(D17&gt;=0.45,(D17&lt;1.15)),0.17,IF(AND(A17&gt;=7.1,D17&gt;=1.15),0.539,IF(AND((A17&lt;6.25),(A17&lt;7.1),D17&gt;=1.15),0.258,IF(AND(A17&gt;=6.25,(A17&lt;7.1),D17&gt;=1.15),0.344,IF(AND(G17&gt;=0.418,(A17&lt;5.05),(D17&lt;0.45),(D17&lt;1.15)),0.033,IF(AND((H17&lt;14.494),(G17&lt;0.418),(A17&lt;5.05),(D17&lt;0.45),(D17&lt;1.15)),0.061,IF(AND(H17&gt;=14.494,(G17&lt;0.418),(A17&lt;5.05),(D17&lt;0.45),(D17&lt;1.15)),0.015,IF(AND(H17&gt;=14.877,(B17&lt;3.85),A17&gt;=5.05,(D17&lt;0.45),(D17&lt;1.15)),0.023,IF(AND((B17&lt;4),B17&gt;=3.85,A17&gt;=5.05,(D17&lt;0.45),(D17&lt;1.15)),0.009,IF(AND(B17&gt;=4,B17&gt;=3.85,A17&gt;=5.05,(D17&lt;0.45),(D17&lt;1.15)),0.052,IF(AND((G17&lt;0.05),(H17&lt;14.877),(B17&lt;3.85),A17&gt;=5.05,(D17&lt;0.45),(D17&lt;1.15)),0.024,IF(AND(G17&gt;=0.05,(H17&lt;14.877),(B17&lt;3.85),A17&gt;=5.05,(D17&lt;0.45),(D17&lt;1.15)),0.091,"shouldnthappen"))))))))))))</f>
        <v>0.052</v>
      </c>
      <c r="R17" s="1" t="n">
        <f aca="false">IF(AND(A17&gt;=7.1,D17&gt;=0.8),0.401,IF(AND((A17&lt;4.5),(G17&lt;0.905),(D17&lt;0.8)),0.024,IF(AND((H17&lt;9.966),G17&gt;=0.905,(D17&lt;0.8)),0.094,IF(AND(H17&gt;=9.966,G17&gt;=0.905,(D17&lt;0.8)),0.026,IF(AND(D17&gt;=2.05,(A17&lt;7.1),D17&gt;=0.8),0.277,IF(AND((H17&lt;5.523),A17&gt;=4.5,(G17&lt;0.905),(D17&lt;0.8)),0.012,IF(AND(H17&gt;=5.523,A17&gt;=4.5,(G17&lt;0.905),(D17&lt;0.8)),0.049,IF(AND((A17&lt;5.3),(D17&lt;2.05),(A17&lt;7.1),D17&gt;=0.8),0.095,IF(AND(A17&gt;=5.3,(D17&lt;2.05),(A17&lt;7.1),D17&gt;=0.8),0.196,"shouldnthappen")))))))))</f>
        <v>0.049</v>
      </c>
      <c r="S17" s="1" t="n">
        <f aca="false">IF(AND(A17&gt;=7.1,D17&gt;=1.35),0.298,IF(AND(G17&gt;=0.905,(D17&lt;0.8),(D17&lt;1.35)),0.068,IF(AND(H17&gt;=9.386,D17&gt;=0.8,(D17&lt;1.35)),0.126,IF(AND((H17&lt;7.426),(H17&lt;9.386),D17&gt;=0.8,(D17&lt;1.35)),0.091,IF(AND((A17&lt;5.3),(G17&lt;0.905),(A17&lt;7.1),D17&gt;=1.35),0.063,IF(AND((D17&lt;2.05),G17&gt;=0.905,(A17&lt;7.1),D17&gt;=1.35),0.015,IF(AND(D17&gt;=2.05,G17&gt;=0.905,(A17&lt;7.1),D17&gt;=1.35),0.089,IF(AND((H17&lt;10.505),(H17&lt;14.344),(G17&lt;0.905),(D17&lt;0.8),(D17&lt;1.35)),0.035,IF(AND((A17&lt;4.85),H17&gt;=14.344,(G17&lt;0.905),(D17&lt;0.8),(D17&lt;1.35)),0.006,IF(AND((B17&lt;2.75),H17&gt;=7.426,(H17&lt;9.386),D17&gt;=0.8,(D17&lt;1.35)),0.021,IF(AND(B17&gt;=2.75,H17&gt;=7.426,(H17&lt;9.386),D17&gt;=0.8,(D17&lt;1.35)),-0.01,IF(AND((B17&lt;2.35),A17&gt;=5.3,(G17&lt;0.905),(A17&lt;7.1),D17&gt;=1.35),0.068,IF(AND(B17&gt;=2.35,A17&gt;=5.3,(G17&lt;0.905),(A17&lt;7.1),D17&gt;=1.35),0.181,IF(AND((H17&lt;11.731),H17&gt;=10.505,(H17&lt;14.344),(G17&lt;0.905),(D17&lt;0.8),(D17&lt;1.35)),0.004,IF(AND(H17&gt;=11.731,H17&gt;=10.505,(H17&lt;14.344),(G17&lt;0.905),(D17&lt;0.8),(D17&lt;1.35)),0.024,IF(AND((H17&lt;14.877),A17&gt;=4.85,H17&gt;=14.344,(G17&lt;0.905),(D17&lt;0.8),(D17&lt;1.35)),0.063,IF(AND(H17&gt;=14.877,A17&gt;=4.85,H17&gt;=14.344,(G17&lt;0.905),(D17&lt;0.8),(D17&lt;1.35)),0.012,"shouldnthappen")))))))))))))))))</f>
        <v>0.063</v>
      </c>
      <c r="T17" s="1" t="n">
        <f aca="false">IF(AND(D17&gt;=0.45,(A17&lt;5.65)),0.067,IF(AND(A17&gt;=7.25,A17&gt;=5.65),0.244,IF(AND((H17&lt;9.966),G17&gt;=0.905,(D17&lt;0.45),(A17&lt;5.65)),0.062,IF(AND(H17&gt;=9.966,G17&gt;=0.905,(D17&lt;0.45),(A17&lt;5.65)),0.012,IF(AND((G17&lt;0.948),D17&gt;=2.05,(A17&lt;7.25),A17&gt;=5.65),0.157,IF(AND(G17&gt;=0.948,D17&gt;=2.05,(A17&lt;7.25),A17&gt;=5.65),0.037,IF(AND(G17&gt;=0.422,(B17&lt;3.15),(G17&lt;0.905),(D17&lt;0.45),(A17&lt;5.65)),0.011,IF(AND((D17&lt;0.25),(G17&lt;0.422),(B17&lt;3.15),(G17&lt;0.905),(D17&lt;0.45),(A17&lt;5.65)),0.04,IF(AND(D17&gt;=0.25,(G17&lt;0.422),(B17&lt;3.15),(G17&lt;0.905),(D17&lt;0.45),(A17&lt;5.65)),0.009,IF(AND((A17&lt;4.85),(B17&lt;3.25),B17&gt;=3.15,(G17&lt;0.905),(D17&lt;0.45),(A17&lt;5.65)),0.008,IF(AND(A17&gt;=4.85,(B17&lt;3.25),B17&gt;=3.15,(G17&lt;0.905),(D17&lt;0.45),(A17&lt;5.65)),-0.017,IF(AND((D17&lt;0.25),B17&gt;=3.25,B17&gt;=3.15,(G17&lt;0.905),(D17&lt;0.45),(A17&lt;5.65)),0.022,IF(AND(D17&gt;=0.25,B17&gt;=3.25,B17&gt;=3.15,(G17&lt;0.905),(D17&lt;0.45),(A17&lt;5.65)),0.009,IF(AND((F17&lt;2.5),(H17&lt;7.692),(G17&lt;0.644),(D17&lt;2.05),(A17&lt;7.25),A17&gt;=5.65),0.018,IF(AND(F17&gt;=2.5,(H17&lt;7.692),(G17&lt;0.644),(D17&lt;2.05),(A17&lt;7.25),A17&gt;=5.65),0.068,IF(AND((B17&lt;2.35),H17&gt;=7.692,(G17&lt;0.644),(D17&lt;2.05),(A17&lt;7.25),A17&gt;=5.65),0.023,IF(AND(B17&gt;=2.35,H17&gt;=7.692,(G17&lt;0.644),(D17&lt;2.05),(A17&lt;7.25),A17&gt;=5.65),0.125,IF(AND((G17&lt;0.766),(G17&lt;0.85),G17&gt;=0.644,(D17&lt;2.05),(A17&lt;7.25),A17&gt;=5.65),0.055,IF(AND(G17&gt;=0.766,(G17&lt;0.85),G17&gt;=0.644,(D17&lt;2.05),(A17&lt;7.25),A17&gt;=5.65),-0,IF(AND((B17&lt;2.95),G17&gt;=0.85,G17&gt;=0.644,(D17&lt;2.05),(A17&lt;7.25),A17&gt;=5.65),0.098,IF(AND(B17&gt;=2.95,G17&gt;=0.85,G17&gt;=0.644,(D17&lt;2.05),(A17&lt;7.25),A17&gt;=5.65),0.013,"shouldnthappen")))))))))))))))))))))</f>
        <v>0.125</v>
      </c>
      <c r="U17" s="1" t="n">
        <f aca="false">IF(AND(A17&gt;=7.25,D17&gt;=1.25),0.186,IF(AND((G17&lt;0.13),D17&gt;=0.35,(D17&lt;1.25)),-0.004,IF(AND(H17&gt;=14.246,(H17&lt;14.344),(D17&lt;0.35),(D17&lt;1.25)),-0.002,IF(AND((A17&lt;4.85),H17&gt;=14.344,(D17&lt;0.35),(D17&lt;1.25)),0.004,IF(AND(G17&gt;=0.446,(G17&lt;0.644),(A17&lt;7.25),D17&gt;=1.25),0.138,IF(AND(A17&gt;=5.45,(H17&lt;14.246),(H17&lt;14.344),(D17&lt;0.35),(D17&lt;1.25)),0.001,IF(AND((H17&lt;14.877),A17&gt;=4.85,H17&gt;=14.344,(D17&lt;0.35),(D17&lt;1.25)),0.035,IF(AND(H17&gt;=14.877,A17&gt;=4.85,H17&gt;=14.344,(D17&lt;0.35),(D17&lt;1.25)),0.007,IF(AND((B17&lt;3.35),H17&gt;=9.448,G17&gt;=0.13,D17&gt;=0.35,(D17&lt;1.25)),0.053,IF(AND(B17&gt;=3.35,H17&gt;=9.448,G17&gt;=0.13,D17&gt;=0.35,(D17&lt;1.25)),0.017,IF(AND((G17&lt;0.44),(G17&lt;0.446),(G17&lt;0.644),(A17&lt;7.25),D17&gt;=1.25),0.079,IF(AND(G17&gt;=0.44,(G17&lt;0.446),(G17&lt;0.644),(A17&lt;7.25),D17&gt;=1.25),0.02,IF(AND((A17&lt;5.95),(G17&lt;0.724),G17&gt;=0.644,(A17&lt;7.25),D17&gt;=1.25),-0.018,IF(AND(A17&gt;=5.95,(G17&lt;0.724),G17&gt;=0.644,(A17&lt;7.25),D17&gt;=1.25),0.027,IF(AND(A17&gt;=6.15,G17&gt;=0.724,G17&gt;=0.644,(A17&lt;7.25),D17&gt;=1.25),0.093,IF(AND((A17&lt;5.05),(A17&lt;5.45),(H17&lt;14.246),(H17&lt;14.344),(D17&lt;0.35),(D17&lt;1.25)),0.011,IF(AND(A17&gt;=5.05,(A17&lt;5.45),(H17&lt;14.246),(H17&lt;14.344),(D17&lt;0.35),(D17&lt;1.25)),0.021,IF(AND((A17&lt;5.4),(B17&lt;3.15),(H17&lt;9.448),G17&gt;=0.13,D17&gt;=0.35,(D17&lt;1.25)),0.007,IF(AND(A17&gt;=5.4,(B17&lt;3.15),(H17&lt;9.448),G17&gt;=0.13,D17&gt;=0.35,(D17&lt;1.25)),-0.011,IF(AND((B17&lt;3.75),B17&gt;=3.15,(H17&lt;9.448),G17&gt;=0.13,D17&gt;=0.35,(D17&lt;1.25)),0.012,IF(AND(B17&gt;=3.75,B17&gt;=3.15,(H17&lt;9.448),G17&gt;=0.13,D17&gt;=0.35,(D17&lt;1.25)),0.046,IF(AND((A17&lt;5.9),(A17&lt;6.15),G17&gt;=0.724,G17&gt;=0.644,(A17&lt;7.25),D17&gt;=1.25),0.06,IF(AND(A17&gt;=5.9,(A17&lt;6.15),G17&gt;=0.724,G17&gt;=0.644,(A17&lt;7.25),D17&gt;=1.25),0.005,"shouldnthappen")))))))))))))))))))))))</f>
        <v>0.035</v>
      </c>
      <c r="V17" s="1" t="n">
        <f aca="false">IF(AND(H17&gt;=15.155,(D17&lt;1.55)),0.084,IF(AND(A17&gt;=7.25,D17&gt;=1.55),0.141,IF(AND((G17&lt;0.043),D17&gt;=1.05,(H17&lt;15.155),(D17&lt;1.55)),-0.007,IF(AND(D17&gt;=1.85,G17&gt;=0.755,(A17&lt;7.25),D17&gt;=1.55),0.051,IF(AND((H17&lt;9.966),G17&gt;=0.905,(D17&lt;1.05),(H17&lt;15.155),(D17&lt;1.55)),0.043,IF(AND(H17&gt;=9.966,G17&gt;=0.905,(D17&lt;1.05),(H17&lt;15.155),(D17&lt;1.55)),0.007,IF(AND((G17&lt;0.278),(G17&lt;0.361),(G17&lt;0.755),(A17&lt;7.25),D17&gt;=1.55),0.08,IF(AND((A17&lt;5.8),G17&gt;=0.361,(G17&lt;0.755),(A17&lt;7.25),D17&gt;=1.55),0.019,IF(AND((A17&lt;6.05),(D17&lt;1.85),G17&gt;=0.755,(A17&lt;7.25),D17&gt;=1.55),0.01,IF(AND(A17&gt;=6.05,(D17&lt;1.85),G17&gt;=0.755,(A17&lt;7.25),D17&gt;=1.55),0.002,IF(AND((G17&lt;0.486),(B17&lt;3.15),(G17&lt;0.905),(D17&lt;1.05),(H17&lt;15.155),(D17&lt;1.55)),0.026,IF(AND(G17&gt;=0.486,(B17&lt;3.15),(G17&lt;0.905),(D17&lt;1.05),(H17&lt;15.155),(D17&lt;1.55)),0.001,IF(AND((B17&lt;3.25),B17&gt;=3.15,(G17&lt;0.905),(D17&lt;1.05),(H17&lt;15.155),(D17&lt;1.55)),-0.003,IF(AND(B17&gt;=3.25,B17&gt;=3.15,(G17&lt;0.905),(D17&lt;1.05),(H17&lt;15.155),(D17&lt;1.55)),0.012,IF(AND((H17&lt;7.426),(H17&lt;8.769),G17&gt;=0.043,D17&gt;=1.05,(H17&lt;15.155),(D17&lt;1.55)),0.041,IF(AND(H17&gt;=7.426,(H17&lt;8.769),G17&gt;=0.043,D17&gt;=1.05,(H17&lt;15.155),(D17&lt;1.55)),-0.008,IF(AND((H17&lt;10.696),H17&gt;=8.769,G17&gt;=0.043,D17&gt;=1.05,(H17&lt;15.155),(D17&lt;1.55)),0.069,IF(AND(H17&gt;=10.696,H17&gt;=8.769,G17&gt;=0.043,D17&gt;=1.05,(H17&lt;15.155),(D17&lt;1.55)),0.033,IF(AND((D17&lt;2.2),G17&gt;=0.278,(G17&lt;0.361),(G17&lt;0.755),(A17&lt;7.25),D17&gt;=1.55),0.022,IF(AND(D17&gt;=2.2,G17&gt;=0.278,(G17&lt;0.361),(G17&lt;0.755),(A17&lt;7.25),D17&gt;=1.55),-0.027,IF(AND((H17&lt;12.626),A17&gt;=5.8,G17&gt;=0.361,(G17&lt;0.755),(A17&lt;7.25),D17&gt;=1.55),0.126,IF(AND(H17&gt;=12.626,A17&gt;=5.8,G17&gt;=0.361,(G17&lt;0.755),(A17&lt;7.25),D17&gt;=1.55),0.065,"shouldnthappen"))))))))))))))))))))))</f>
        <v>0.012</v>
      </c>
      <c r="W17" s="1" t="n">
        <f aca="false">IF(AND(H17&gt;=15.155,(D17&lt;1.55)),0.064,IF(AND(A17&gt;=7.45,D17&gt;=1.55),0.115,IF(AND(B17&gt;=3.15,(H17&lt;10.257),(A17&lt;7.45),D17&gt;=1.55),0.097,IF(AND((A17&lt;4.85),H17&gt;=14.344,(D17&lt;0.35),(H17&lt;15.155),(D17&lt;1.55)),0.003,IF(AND(A17&gt;=6.05,(G17&lt;0.169),D17&gt;=0.35,(H17&lt;15.155),(D17&lt;1.55)),-0.008,IF(AND((G17&lt;0.181),G17&gt;=0.169,D17&gt;=0.35,(H17&lt;15.155),(D17&lt;1.55)),0.065,IF(AND(B17&gt;=3.05,(B17&lt;3.15),(H17&lt;10.257),(A17&lt;7.45),D17&gt;=1.55),-0.023,IF(AND(H17&gt;=11.854,(G17&lt;0.613),H17&gt;=10.257,(A17&lt;7.45),D17&gt;=1.55),0.068,IF(AND((D17&lt;0.25),(B17&lt;3.15),(H17&lt;14.344),(D17&lt;0.35),(H17&lt;15.155),(D17&lt;1.55)),0.014,IF(AND(D17&gt;=0.25,(B17&lt;3.15),(H17&lt;14.344),(D17&lt;0.35),(H17&lt;15.155),(D17&lt;1.55)),0.002,IF(AND((A17&lt;5.05),B17&gt;=3.15,(H17&lt;14.344),(D17&lt;0.35),(H17&lt;15.155),(D17&lt;1.55)),-0.001,IF(AND(A17&gt;=5.05,B17&gt;=3.15,(H17&lt;14.344),(D17&lt;0.35),(H17&lt;15.155),(D17&lt;1.55)),0.009,IF(AND((H17&lt;14.877),A17&gt;=4.85,H17&gt;=14.344,(D17&lt;0.35),(H17&lt;15.155),(D17&lt;1.55)),0.023,IF(AND(H17&gt;=14.877,A17&gt;=4.85,H17&gt;=14.344,(D17&lt;0.35),(H17&lt;15.155),(D17&lt;1.55)),0.004,IF(AND((H17&lt;13.602),(A17&lt;6.05),(G17&lt;0.169),D17&gt;=0.35,(H17&lt;15.155),(D17&lt;1.55)),0.023,IF(AND(H17&gt;=13.602,(A17&lt;6.05),(G17&lt;0.169),D17&gt;=0.35,(H17&lt;15.155),(D17&lt;1.55)),-0.006,IF(AND((B17&lt;2.95),G17&gt;=0.181,G17&gt;=0.169,D17&gt;=0.35,(H17&lt;15.155),(D17&lt;1.55)),0.019,IF(AND(B17&gt;=2.95,G17&gt;=0.181,G17&gt;=0.169,D17&gt;=0.35,(H17&lt;15.155),(D17&lt;1.55)),0.034,IF(AND((A17&lt;5.35),(B17&lt;3.05),(B17&lt;3.15),(H17&lt;10.257),(A17&lt;7.45),D17&gt;=1.55),0.009,IF(AND(A17&gt;=5.35,(B17&lt;3.05),(B17&lt;3.15),(H17&lt;10.257),(A17&lt;7.45),D17&gt;=1.55),0.058,IF(AND((B17&lt;2.9),(H17&lt;11.854),(G17&lt;0.613),H17&gt;=10.257,(A17&lt;7.45),D17&gt;=1.55),0.037,IF(AND(B17&gt;=2.9,(H17&lt;11.854),(G17&lt;0.613),H17&gt;=10.257,(A17&lt;7.45),D17&gt;=1.55),-0.005,IF(AND((A17&lt;6.4),(G17&lt;0.711),G17&gt;=0.613,H17&gt;=10.257,(A17&lt;7.45),D17&gt;=1.55),0.001,IF(AND(A17&gt;=6.4,(G17&lt;0.711),G17&gt;=0.613,H17&gt;=10.257,(A17&lt;7.45),D17&gt;=1.55),-0.002,IF(AND((D17&lt;1.9),G17&gt;=0.711,G17&gt;=0.613,H17&gt;=10.257,(A17&lt;7.45),D17&gt;=1.55),0.007,IF(AND(D17&gt;=1.9,G17&gt;=0.711,G17&gt;=0.613,H17&gt;=10.257,(A17&lt;7.45),D17&gt;=1.55),0.023,"shouldnthappen"))))))))))))))))))))))))))</f>
        <v>0.023</v>
      </c>
      <c r="X17" s="1" t="n">
        <f aca="false">IF(AND(H17&gt;=15.155,(F17&lt;2.5)),0.049,IF(AND(A17&gt;=7.45,F17&gt;=2.5),0.089,IF(AND((G17&lt;0.107),(G17&lt;0.364),(A17&lt;7.45),F17&gt;=2.5),0.055,IF(AND(A17&gt;=5.75,(G17&lt;0.572),(D17&lt;1.25),(H17&lt;15.155),(F17&lt;2.5)),-0.018,IF(AND((A17&lt;5.7),(H17&lt;12.626),G17&gt;=0.364,(A17&lt;7.45),F17&gt;=2.5),0.012,IF(AND(A17&gt;=5.7,(H17&lt;12.626),G17&gt;=0.364,(A17&lt;7.45),F17&gt;=2.5),0.065,IF(AND((G17&lt;0.628),H17&gt;=12.626,G17&gt;=0.364,(A17&lt;7.45),F17&gt;=2.5),0.047,IF(AND((G17&lt;0.545),(A17&lt;5.75),(G17&lt;0.572),(D17&lt;1.25),(H17&lt;15.155),(F17&lt;2.5)),0.007,IF(AND(G17&gt;=0.545,(A17&lt;5.75),(G17&lt;0.572),(D17&lt;1.25),(H17&lt;15.155),(F17&lt;2.5)),-0.009,IF(AND((D17&lt;0.3),(H17&lt;11.788),G17&gt;=0.572,(D17&lt;1.25),(H17&lt;15.155),(F17&lt;2.5)),0.01,IF(AND(D17&gt;=0.3,(H17&lt;11.788),G17&gt;=0.572,(D17&lt;1.25),(H17&lt;15.155),(F17&lt;2.5)),0.03,IF(AND((A17&lt;4.75),H17&gt;=11.788,G17&gt;=0.572,(D17&lt;1.25),(H17&lt;15.155),(F17&lt;2.5)),0.001,IF(AND(A17&gt;=4.75,H17&gt;=11.788,G17&gt;=0.572,(D17&lt;1.25),(H17&lt;15.155),(F17&lt;2.5)),0.01,IF(AND((A17&lt;5.5),(A17&lt;6.15),(G17&lt;0.652),D17&gt;=1.25,(H17&lt;15.155),(F17&lt;2.5)),0.014,IF(AND(A17&gt;=5.5,(A17&lt;6.15),(G17&lt;0.652),D17&gt;=1.25,(H17&lt;15.155),(F17&lt;2.5)),0.049,IF(AND((H17&lt;12.206),A17&gt;=6.15,(G17&lt;0.652),D17&gt;=1.25,(H17&lt;15.155),(F17&lt;2.5)),-0.009,IF(AND(H17&gt;=12.206,A17&gt;=6.15,(G17&lt;0.652),D17&gt;=1.25,(H17&lt;15.155),(F17&lt;2.5)),0.021,IF(AND((A17&lt;5.55),(A17&lt;6.2),G17&gt;=0.652,D17&gt;=1.25,(H17&lt;15.155),(F17&lt;2.5)),0.011,IF(AND(A17&gt;=5.55,(A17&lt;6.2),G17&gt;=0.652,D17&gt;=1.25,(H17&lt;15.155),(F17&lt;2.5)),-0.019,IF(AND((B17&lt;3.2),A17&gt;=6.2,G17&gt;=0.652,D17&gt;=1.25,(H17&lt;15.155),(F17&lt;2.5)),0.025,IF(AND(B17&gt;=3.2,A17&gt;=6.2,G17&gt;=0.652,D17&gt;=1.25,(H17&lt;15.155),(F17&lt;2.5)),0.001,IF(AND((G17&lt;0.183),(G17&lt;0.301),G17&gt;=0.107,(G17&lt;0.364),(A17&lt;7.45),F17&gt;=2.5),-0.009,IF(AND(G17&gt;=0.183,(G17&lt;0.301),G17&gt;=0.107,(G17&lt;0.364),(A17&lt;7.45),F17&gt;=2.5),0.022,IF(AND((D17&lt;2.2),G17&gt;=0.301,G17&gt;=0.107,(G17&lt;0.364),(A17&lt;7.45),F17&gt;=2.5),0.004,IF(AND(D17&gt;=2.2,G17&gt;=0.301,G17&gt;=0.107,(G17&lt;0.364),(A17&lt;7.45),F17&gt;=2.5),-0.02,IF(AND((G17&lt;0.787),G17&gt;=0.628,H17&gt;=12.626,G17&gt;=0.364,(A17&lt;7.45),F17&gt;=2.5),-0.001,IF(AND(G17&gt;=0.787,G17&gt;=0.628,H17&gt;=12.626,G17&gt;=0.364,(A17&lt;7.45),F17&gt;=2.5),0.016,"shouldnthappen")))))))))))))))))))))))))))</f>
        <v>-0.018</v>
      </c>
      <c r="Y17" s="1" t="n">
        <f aca="false">IF(AND(H17&gt;=15.155,(D17&lt;1.55)),0.037,IF(AND(D17&gt;=2.45,(A17&lt;7.45),D17&gt;=1.55),0.054,IF(AND((A17&lt;7.8),A17&gt;=7.45,D17&gt;=1.55),0.078,IF(AND(A17&gt;=7.8,A17&gt;=7.45,D17&gt;=1.55),0.021,IF(AND(A17&gt;=6.2,G17&gt;=0.68,D17&gt;=1.25,(H17&lt;15.155),(D17&lt;1.55)),0.019,IF(AND((B17&lt;2.65),(A17&lt;4.95),(G17&lt;0.572),(D17&lt;1.25),(H17&lt;15.155),(D17&lt;1.55)),0.021,IF(AND(B17&gt;=2.65,(A17&lt;4.95),(G17&lt;0.572),(D17&lt;1.25),(H17&lt;15.155),(D17&lt;1.55)),0.006,IF(AND((H17&lt;14.344),A17&gt;=4.95,(G17&lt;0.572),(D17&lt;1.25),(H17&lt;15.155),(D17&lt;1.55)),-0.005,IF(AND(H17&gt;=14.344,A17&gt;=4.95,(G17&lt;0.572),(D17&lt;1.25),(H17&lt;15.155),(D17&lt;1.55)),0.013,IF(AND((G17&lt;0.833),(H17&lt;11.788),G17&gt;=0.572,(D17&lt;1.25),(H17&lt;15.155),(D17&lt;1.55)),0.009,IF(AND(G17&gt;=0.833,(H17&lt;11.788),G17&gt;=0.572,(D17&lt;1.25),(H17&lt;15.155),(D17&lt;1.55)),0.024,IF(AND((A17&lt;4.75),H17&gt;=11.788,G17&gt;=0.572,(D17&lt;1.25),(H17&lt;15.155),(D17&lt;1.55)),0.001,IF(AND(A17&gt;=4.75,H17&gt;=11.788,G17&gt;=0.572,(D17&lt;1.25),(H17&lt;15.155),(D17&lt;1.55)),0.008,IF(AND((A17&lt;5.65),(A17&lt;6.15),(G17&lt;0.68),D17&gt;=1.25,(H17&lt;15.155),(D17&lt;1.55)),0.017,IF(AND(A17&gt;=5.65,(A17&lt;6.15),(G17&lt;0.68),D17&gt;=1.25,(H17&lt;15.155),(D17&lt;1.55)),0.039,IF(AND((G17&lt;0.436),A17&gt;=6.15,(G17&lt;0.68),D17&gt;=1.25,(H17&lt;15.155),(D17&lt;1.55)),-0.004,IF(AND(G17&gt;=0.436,A17&gt;=6.15,(G17&lt;0.68),D17&gt;=1.25,(H17&lt;15.155),(D17&lt;1.55)),0.022,IF(AND((A17&lt;5.55),(A17&lt;6.2),G17&gt;=0.68,D17&gt;=1.25,(H17&lt;15.155),(D17&lt;1.55)),0.009,IF(AND(A17&gt;=5.55,(A17&lt;6.2),G17&gt;=0.68,D17&gt;=1.25,(H17&lt;15.155),(D17&lt;1.55)),-0.016,IF(AND((G17&lt;0.107),(G17&lt;0.361),(G17&lt;0.613),(D17&lt;2.45),(A17&lt;7.45),D17&gt;=1.55),0.042,IF(AND(G17&gt;=0.107,(G17&lt;0.361),(G17&lt;0.613),(D17&lt;2.45),(A17&lt;7.45),D17&gt;=1.55),0.002,IF(AND((D17&lt;2.35),G17&gt;=0.361,(G17&lt;0.613),(D17&lt;2.45),(A17&lt;7.45),D17&gt;=1.55),0.051,IF(AND(D17&gt;=2.35,G17&gt;=0.361,(G17&lt;0.613),(D17&lt;2.45),(A17&lt;7.45),D17&gt;=1.55),0.016,IF(AND((A17&lt;6.4),(G17&lt;0.711),G17&gt;=0.613,(D17&lt;2.45),(A17&lt;7.45),D17&gt;=1.55),0.001,IF(AND(A17&gt;=6.4,(G17&lt;0.711),G17&gt;=0.613,(D17&lt;2.45),(A17&lt;7.45),D17&gt;=1.55),-0.002,IF(AND((B17&lt;2.95),G17&gt;=0.711,G17&gt;=0.613,(D17&lt;2.45),(A17&lt;7.45),D17&gt;=1.55),0.023,IF(AND(B17&gt;=2.95,G17&gt;=0.711,G17&gt;=0.613,(D17&lt;2.45),(A17&lt;7.45),D17&gt;=1.55),0.01,"shouldnthappen")))))))))))))))))))))))))))</f>
        <v>0.013</v>
      </c>
      <c r="Z17" s="1" t="n">
        <f aca="false">IF(AND(A17&gt;=7.45,D17&gt;=1.75),0.056,IF(AND(H17&gt;=15.059,A17&gt;=5.55,(D17&lt;1.75)),0.028,IF(AND((D17&lt;0.35),G17&gt;=0.905,(A17&lt;5.55),(D17&lt;1.75)),0.005,IF(AND(D17&gt;=0.35,G17&gt;=0.905,(A17&lt;5.55),(D17&lt;1.75)),0.026,IF(AND((H17&lt;8.711),D17&gt;=2.45,(A17&lt;7.45),D17&gt;=1.75),0.011,IF(AND(H17&gt;=8.711,D17&gt;=2.45,(A17&lt;7.45),D17&gt;=1.75),0.049,IF(AND((G17&lt;0.107),(G17&lt;0.487),(D17&lt;2.45),(A17&lt;7.45),D17&gt;=1.75),0.032,IF(AND((H17&lt;10.915),(A17&lt;4.5),(B17&lt;3.15),(G17&lt;0.905),(A17&lt;5.55),(D17&lt;1.75)),-0.001,IF(AND(H17&gt;=10.915,(A17&lt;4.5),(B17&lt;3.15),(G17&lt;0.905),(A17&lt;5.55),(D17&lt;1.75)),0.003,IF(AND((A17&lt;5.05),A17&gt;=4.5,(B17&lt;3.15),(G17&lt;0.905),(A17&lt;5.55),(D17&lt;1.75)),0.015,IF(AND(A17&gt;=5.05,A17&gt;=4.5,(B17&lt;3.15),(G17&lt;0.905),(A17&lt;5.55),(D17&lt;1.75)),0.006,IF(AND((G17&lt;0.05),(G17&lt;0.091),B17&gt;=3.15,(G17&lt;0.905),(A17&lt;5.55),(D17&lt;1.75)),0.001,IF(AND(G17&gt;=0.05,(G17&lt;0.091),B17&gt;=3.15,(G17&lt;0.905),(A17&lt;5.55),(D17&lt;1.75)),0.008,IF(AND((G17&lt;0.587),G17&gt;=0.091,B17&gt;=3.15,(G17&lt;0.905),(A17&lt;5.55),(D17&lt;1.75)),-0.003,IF(AND(G17&gt;=0.587,G17&gt;=0.091,B17&gt;=3.15,(G17&lt;0.905),(A17&lt;5.55),(D17&lt;1.75)),0.004,IF(AND((F17&lt;2.5),(B17&lt;2.85),(G17&lt;0.419),(H17&lt;15.059),A17&gt;=5.55,(D17&lt;1.75)),0.041,IF(AND(F17&gt;=2.5,(B17&lt;2.85),(G17&lt;0.419),(H17&lt;15.059),A17&gt;=5.55,(D17&lt;1.75)),0.015,IF(AND((G17&lt;0.164),B17&gt;=2.85,(G17&lt;0.419),(H17&lt;15.059),A17&gt;=5.55,(D17&lt;1.75)),0.01,IF(AND(G17&gt;=0.164,B17&gt;=2.85,(G17&lt;0.419),(H17&lt;15.059),A17&gt;=5.55,(D17&lt;1.75)),-0.001,IF(AND((B17&lt;2.55),(B17&lt;2.95),G17&gt;=0.419,(H17&lt;15.059),A17&gt;=5.55,(D17&lt;1.75)),0.014,IF(AND(B17&gt;=2.55,(B17&lt;2.95),G17&gt;=0.419,(H17&lt;15.059),A17&gt;=5.55,(D17&lt;1.75)),-0.013,IF(AND((D17&lt;1.55),B17&gt;=2.95,G17&gt;=0.419,(H17&lt;15.059),A17&gt;=5.55,(D17&lt;1.75)),0.023,IF(AND(D17&gt;=1.55,B17&gt;=2.95,G17&gt;=0.419,(H17&lt;15.059),A17&gt;=5.55,(D17&lt;1.75)),0.005,IF(AND((H17&lt;13.278),G17&gt;=0.107,(G17&lt;0.487),(D17&lt;2.45),(A17&lt;7.45),D17&gt;=1.75),-0.009,IF(AND(H17&gt;=13.278,G17&gt;=0.107,(G17&lt;0.487),(D17&lt;2.45),(A17&lt;7.45),D17&gt;=1.75),0.017,IF(AND((D17&lt;2.35),(G17&lt;0.571),G17&gt;=0.487,(D17&lt;2.45),(A17&lt;7.45),D17&gt;=1.75),0.053,IF(AND(D17&gt;=2.35,(G17&lt;0.571),G17&gt;=0.487,(D17&lt;2.45),(A17&lt;7.45),D17&gt;=1.75),0.009,IF(AND((G17&lt;0.779),G17&gt;=0.571,G17&gt;=0.487,(D17&lt;2.45),(A17&lt;7.45),D17&gt;=1.75),0.006,IF(AND(G17&gt;=0.779,G17&gt;=0.571,G17&gt;=0.487,(D17&lt;2.45),(A17&lt;7.45),D17&gt;=1.75),0.016,"shouldnthappen")))))))))))))))))))))))))))))</f>
        <v>0.01</v>
      </c>
      <c r="AA17" s="1" t="n">
        <f aca="false">IF(AND((A17&lt;7.8),A17&gt;=7.45,D17&gt;=1.75),0.051,IF(AND(A17&gt;=7.8,A17&gt;=7.45,D17&gt;=1.75),0.01,IF(AND(B17&gt;=3.35,B17&gt;=3.25,(A17&lt;7.45),D17&gt;=1.75),0.016,IF(AND((H17&lt;8.308),(D17&lt;0.15),(H17&lt;13.655),(D17&lt;0.35),(D17&lt;1.75)),0.009,IF(AND((H17&lt;14.529),(G17&lt;0.293),H17&gt;=13.655,(D17&lt;0.35),(D17&lt;1.75)),0.011,IF(AND(H17&gt;=14.529,(G17&lt;0.293),H17&gt;=13.655,(D17&lt;0.35),(D17&lt;1.75)),0.001,IF(AND(D17&gt;=0.25,G17&gt;=0.293,H17&gt;=13.655,(D17&lt;0.35),(D17&lt;1.75)),-0.004,IF(AND(H17&gt;=10.635,(H17&lt;10.696),(H17&lt;13.906),D17&gt;=0.35,(D17&lt;1.75)),0.036,IF(AND(G17&gt;=0.833,H17&gt;=10.696,(H17&lt;13.906),D17&gt;=0.35,(D17&lt;1.75)),0.016,IF(AND((A17&lt;6.65),(G17&lt;0.247),H17&gt;=13.906,D17&gt;=0.35,(D17&lt;1.75)),-0.008,IF(AND(A17&gt;=6.65,(G17&lt;0.247),H17&gt;=13.906,D17&gt;=0.35,(D17&lt;1.75)),0.011,IF(AND((B17&lt;2.45),G17&gt;=0.247,H17&gt;=13.906,D17&gt;=0.35,(D17&lt;1.75)),0,IF(AND((D17&lt;1.85),(B17&lt;2.95),(B17&lt;3.25),(A17&lt;7.45),D17&gt;=1.75),0.033,IF(AND((G17&lt;0.428),(B17&lt;3.35),B17&gt;=3.25,(A17&lt;7.45),D17&gt;=1.75),0.009,IF(AND(G17&gt;=0.428,(B17&lt;3.35),B17&gt;=3.25,(A17&lt;7.45),D17&gt;=1.75),0.042,IF(AND((A17&lt;4.6),H17&gt;=8.308,(D17&lt;0.15),(H17&lt;13.655),(D17&lt;0.35),(D17&lt;1.75)),0.003,IF(AND(A17&gt;=4.6,H17&gt;=8.308,(D17&lt;0.15),(H17&lt;13.655),(D17&lt;0.35),(D17&lt;1.75)),0,IF(AND((H17&lt;8.834),(A17&lt;5.05),D17&gt;=0.15,(H17&lt;13.655),(D17&lt;0.35),(D17&lt;1.75)),0.002,IF(AND(H17&gt;=8.834,(A17&lt;5.05),D17&gt;=0.15,(H17&lt;13.655),(D17&lt;0.35),(D17&lt;1.75)),-0.008,IF(AND((A17&lt;5.45),A17&gt;=5.05,D17&gt;=0.15,(H17&lt;13.655),(D17&lt;0.35),(D17&lt;1.75)),0.003,IF(AND(A17&gt;=5.45,A17&gt;=5.05,D17&gt;=0.15,(H17&lt;13.655),(D17&lt;0.35),(D17&lt;1.75)),-0.002,IF(AND((A17&lt;5.3),(D17&lt;0.25),G17&gt;=0.293,H17&gt;=13.655,(D17&lt;0.35),(D17&lt;1.75)),0.007,IF(AND(A17&gt;=5.3,(D17&lt;0.25),G17&gt;=0.293,H17&gt;=13.655,(D17&lt;0.35),(D17&lt;1.75)),0.001,IF(AND((H17&lt;7.309),(H17&lt;10.635),(H17&lt;10.696),(H17&lt;13.906),D17&gt;=0.35,(D17&lt;1.75)),0.014,IF(AND(H17&gt;=7.309,(H17&lt;10.635),(H17&lt;10.696),(H17&lt;13.906),D17&gt;=0.35,(D17&lt;1.75)),0.006,IF(AND((H17&lt;12.093),(G17&lt;0.833),H17&gt;=10.696,(H17&lt;13.906),D17&gt;=0.35,(D17&lt;1.75)),-0.01,IF(AND(H17&gt;=12.093,(G17&lt;0.833),H17&gt;=10.696,(H17&lt;13.906),D17&gt;=0.35,(D17&lt;1.75)),0.004,IF(AND((G17&lt;0.823),B17&gt;=2.45,G17&gt;=0.247,H17&gt;=13.906,D17&gt;=0.35,(D17&lt;1.75)),0.026,IF(AND(G17&gt;=0.823,B17&gt;=2.45,G17&gt;=0.247,H17&gt;=13.906,D17&gt;=0.35,(D17&lt;1.75)),0.006,IF(AND((H17&lt;11.121),D17&gt;=1.85,(B17&lt;2.95),(B17&lt;3.25),(A17&lt;7.45),D17&gt;=1.75),0.013,IF(AND(H17&gt;=11.121,D17&gt;=1.85,(B17&lt;2.95),(B17&lt;3.25),(A17&lt;7.45),D17&gt;=1.75),0.005,IF(AND((A17&lt;6.05),(A17&lt;6.45),B17&gt;=2.95,(B17&lt;3.25),(A17&lt;7.45),D17&gt;=1.75),0.001,IF(AND(A17&gt;=6.05,(A17&lt;6.45),B17&gt;=2.95,(B17&lt;3.25),(A17&lt;7.45),D17&gt;=1.75),-0.005,IF(AND((G17&lt;0.42),A17&gt;=6.45,B17&gt;=2.95,(B17&lt;3.25),(A17&lt;7.45),D17&gt;=1.75),0.004,IF(AND(G17&gt;=0.42,A17&gt;=6.45,B17&gt;=2.95,(B17&lt;3.25),(A17&lt;7.45),D17&gt;=1.75),0.019,"shouldnthappen")))))))))))))))))))))))))))))))))))</f>
        <v>0.011</v>
      </c>
      <c r="AB17" s="1" t="n">
        <f aca="false">+ 0.5</f>
        <v>0.5</v>
      </c>
    </row>
    <row r="18" customFormat="false" ht="13.8" hidden="false" customHeight="false" outlineLevel="0" collapsed="false">
      <c r="A18" s="11" t="n">
        <v>5.7</v>
      </c>
      <c r="B18" s="1" t="n">
        <v>4.4</v>
      </c>
      <c r="C18" s="1" t="n">
        <v>1.5</v>
      </c>
      <c r="D18" s="1" t="n">
        <v>0.4</v>
      </c>
      <c r="E18" s="1" t="s">
        <v>94</v>
      </c>
      <c r="F18" s="1" t="n">
        <v>1</v>
      </c>
      <c r="G18" s="1" t="n">
        <v>0.158365871524438</v>
      </c>
      <c r="H18" s="18" t="n">
        <v>7.34164914516732</v>
      </c>
      <c r="I18" s="1" t="n">
        <f aca="false">C18</f>
        <v>1.5</v>
      </c>
      <c r="J18" s="1" t="n">
        <f aca="false">SUM(M18:AB18)</f>
        <v>1.49</v>
      </c>
      <c r="K18" s="15" t="n">
        <f aca="false">1-SQRT(VAR(M18:AB18, I18)) / AVERAGE(M18:AB18)</f>
        <v>-2.9224937852456</v>
      </c>
      <c r="L18" s="1" t="n">
        <f aca="false">(J18-I18)/I18</f>
        <v>-0.00666666666666667</v>
      </c>
      <c r="M18" s="1" t="n">
        <f aca="false">IF(AND((H18&lt;5.245),(D18&lt;0.8)),0.075,IF(AND(H18&gt;=5.245,(D18&lt;0.8)),0.279,IF(AND((D18&lt;1.45),D18&gt;=0.8),1.043,IF(AND(D18&gt;=1.45,D18&gt;=0.8),1.423,"shouldnthappen"))))</f>
        <v>0.279</v>
      </c>
      <c r="N18" s="1" t="n">
        <f aca="false">IF(AND((A18&lt;4.35),(D18&lt;0.8)),0.048,IF(AND(A18&gt;=4.35,(D18&lt;0.8)),0.198,IF(AND(F18&gt;=2.5,D18&gt;=0.8),1.048,IF(AND((A18&lt;5.15),(F18&lt;2.5),D18&gt;=0.8),0.321,IF(AND(A18&gt;=5.15,(F18&lt;2.5),D18&gt;=0.8),0.783,"shouldnthappen")))))</f>
        <v>0.198</v>
      </c>
      <c r="O18" s="1" t="n">
        <f aca="false">IF(AND((H18&lt;5.245),(D18&lt;0.8)),0.034,IF(AND((A18&lt;5.9),D18&gt;=0.8),0.489,IF(AND(A18&gt;=5.9,D18&gt;=0.8),0.721,IF(AND((A18&lt;4.35),H18&gt;=5.245,(D18&lt;0.8)),0.041,IF(AND(A18&gt;=4.35,H18&gt;=5.245,(D18&lt;0.8)),0.142,"shouldnthappen")))))</f>
        <v>0.142</v>
      </c>
      <c r="P18" s="1" t="n">
        <f aca="false">IF(AND((B18&lt;2.8),(D18&lt;1.15)),0.244,IF(AND((D18&lt;1.75),D18&gt;=1.15),0.396,IF(AND(D18&gt;=1.75,D18&gt;=1.15),0.554,IF(AND((A18&lt;5.05),B18&gt;=2.8,(D18&lt;1.15)),0.078,IF(AND((H18&lt;14.877),A18&gt;=5.05,B18&gt;=2.8,(D18&lt;1.15)),0.118,IF(AND(H18&gt;=14.877,A18&gt;=5.05,B18&gt;=2.8,(D18&lt;1.15)),0.027,"shouldnthappen"))))))</f>
        <v>0.118</v>
      </c>
      <c r="Q18" s="1" t="n">
        <f aca="false">IF(AND(D18&gt;=0.45,(D18&lt;1.15)),0.17,IF(AND(A18&gt;=7.1,D18&gt;=1.15),0.539,IF(AND((A18&lt;6.25),(A18&lt;7.1),D18&gt;=1.15),0.258,IF(AND(A18&gt;=6.25,(A18&lt;7.1),D18&gt;=1.15),0.344,IF(AND(G18&gt;=0.418,(A18&lt;5.05),(D18&lt;0.45),(D18&lt;1.15)),0.033,IF(AND((H18&lt;14.494),(G18&lt;0.418),(A18&lt;5.05),(D18&lt;0.45),(D18&lt;1.15)),0.061,IF(AND(H18&gt;=14.494,(G18&lt;0.418),(A18&lt;5.05),(D18&lt;0.45),(D18&lt;1.15)),0.015,IF(AND(H18&gt;=14.877,(B18&lt;3.85),A18&gt;=5.05,(D18&lt;0.45),(D18&lt;1.15)),0.023,IF(AND((B18&lt;4),B18&gt;=3.85,A18&gt;=5.05,(D18&lt;0.45),(D18&lt;1.15)),0.009,IF(AND(B18&gt;=4,B18&gt;=3.85,A18&gt;=5.05,(D18&lt;0.45),(D18&lt;1.15)),0.052,IF(AND((G18&lt;0.05),(H18&lt;14.877),(B18&lt;3.85),A18&gt;=5.05,(D18&lt;0.45),(D18&lt;1.15)),0.024,IF(AND(G18&gt;=0.05,(H18&lt;14.877),(B18&lt;3.85),A18&gt;=5.05,(D18&lt;0.45),(D18&lt;1.15)),0.091,"shouldnthappen"))))))))))))</f>
        <v>0.052</v>
      </c>
      <c r="R18" s="1" t="n">
        <f aca="false">IF(AND(A18&gt;=7.1,D18&gt;=0.8),0.401,IF(AND((A18&lt;4.5),(G18&lt;0.905),(D18&lt;0.8)),0.024,IF(AND((H18&lt;9.966),G18&gt;=0.905,(D18&lt;0.8)),0.094,IF(AND(H18&gt;=9.966,G18&gt;=0.905,(D18&lt;0.8)),0.026,IF(AND(D18&gt;=2.05,(A18&lt;7.1),D18&gt;=0.8),0.277,IF(AND((H18&lt;5.523),A18&gt;=4.5,(G18&lt;0.905),(D18&lt;0.8)),0.012,IF(AND(H18&gt;=5.523,A18&gt;=4.5,(G18&lt;0.905),(D18&lt;0.8)),0.049,IF(AND((A18&lt;5.3),(D18&lt;2.05),(A18&lt;7.1),D18&gt;=0.8),0.095,IF(AND(A18&gt;=5.3,(D18&lt;2.05),(A18&lt;7.1),D18&gt;=0.8),0.196,"shouldnthappen")))))))))</f>
        <v>0.049</v>
      </c>
      <c r="S18" s="1" t="n">
        <f aca="false">IF(AND(A18&gt;=7.1,D18&gt;=1.35),0.298,IF(AND(G18&gt;=0.905,(D18&lt;0.8),(D18&lt;1.35)),0.068,IF(AND(H18&gt;=9.386,D18&gt;=0.8,(D18&lt;1.35)),0.126,IF(AND((H18&lt;7.426),(H18&lt;9.386),D18&gt;=0.8,(D18&lt;1.35)),0.091,IF(AND((A18&lt;5.3),(G18&lt;0.905),(A18&lt;7.1),D18&gt;=1.35),0.063,IF(AND((D18&lt;2.05),G18&gt;=0.905,(A18&lt;7.1),D18&gt;=1.35),0.015,IF(AND(D18&gt;=2.05,G18&gt;=0.905,(A18&lt;7.1),D18&gt;=1.35),0.089,IF(AND((H18&lt;10.505),(H18&lt;14.344),(G18&lt;0.905),(D18&lt;0.8),(D18&lt;1.35)),0.035,IF(AND((A18&lt;4.85),H18&gt;=14.344,(G18&lt;0.905),(D18&lt;0.8),(D18&lt;1.35)),0.006,IF(AND((B18&lt;2.75),H18&gt;=7.426,(H18&lt;9.386),D18&gt;=0.8,(D18&lt;1.35)),0.021,IF(AND(B18&gt;=2.75,H18&gt;=7.426,(H18&lt;9.386),D18&gt;=0.8,(D18&lt;1.35)),-0.01,IF(AND((B18&lt;2.35),A18&gt;=5.3,(G18&lt;0.905),(A18&lt;7.1),D18&gt;=1.35),0.068,IF(AND(B18&gt;=2.35,A18&gt;=5.3,(G18&lt;0.905),(A18&lt;7.1),D18&gt;=1.35),0.181,IF(AND((H18&lt;11.731),H18&gt;=10.505,(H18&lt;14.344),(G18&lt;0.905),(D18&lt;0.8),(D18&lt;1.35)),0.004,IF(AND(H18&gt;=11.731,H18&gt;=10.505,(H18&lt;14.344),(G18&lt;0.905),(D18&lt;0.8),(D18&lt;1.35)),0.024,IF(AND((H18&lt;14.877),A18&gt;=4.85,H18&gt;=14.344,(G18&lt;0.905),(D18&lt;0.8),(D18&lt;1.35)),0.063,IF(AND(H18&gt;=14.877,A18&gt;=4.85,H18&gt;=14.344,(G18&lt;0.905),(D18&lt;0.8),(D18&lt;1.35)),0.012,"shouldnthappen")))))))))))))))))</f>
        <v>0.035</v>
      </c>
      <c r="T18" s="1" t="n">
        <f aca="false">IF(AND(D18&gt;=0.45,(A18&lt;5.65)),0.067,IF(AND(A18&gt;=7.25,A18&gt;=5.65),0.244,IF(AND((H18&lt;9.966),G18&gt;=0.905,(D18&lt;0.45),(A18&lt;5.65)),0.062,IF(AND(H18&gt;=9.966,G18&gt;=0.905,(D18&lt;0.45),(A18&lt;5.65)),0.012,IF(AND((G18&lt;0.948),D18&gt;=2.05,(A18&lt;7.25),A18&gt;=5.65),0.157,IF(AND(G18&gt;=0.948,D18&gt;=2.05,(A18&lt;7.25),A18&gt;=5.65),0.037,IF(AND(G18&gt;=0.422,(B18&lt;3.15),(G18&lt;0.905),(D18&lt;0.45),(A18&lt;5.65)),0.011,IF(AND((D18&lt;0.25),(G18&lt;0.422),(B18&lt;3.15),(G18&lt;0.905),(D18&lt;0.45),(A18&lt;5.65)),0.04,IF(AND(D18&gt;=0.25,(G18&lt;0.422),(B18&lt;3.15),(G18&lt;0.905),(D18&lt;0.45),(A18&lt;5.65)),0.009,IF(AND((A18&lt;4.85),(B18&lt;3.25),B18&gt;=3.15,(G18&lt;0.905),(D18&lt;0.45),(A18&lt;5.65)),0.008,IF(AND(A18&gt;=4.85,(B18&lt;3.25),B18&gt;=3.15,(G18&lt;0.905),(D18&lt;0.45),(A18&lt;5.65)),-0.017,IF(AND((D18&lt;0.25),B18&gt;=3.25,B18&gt;=3.15,(G18&lt;0.905),(D18&lt;0.45),(A18&lt;5.65)),0.022,IF(AND(D18&gt;=0.25,B18&gt;=3.25,B18&gt;=3.15,(G18&lt;0.905),(D18&lt;0.45),(A18&lt;5.65)),0.009,IF(AND((F18&lt;2.5),(H18&lt;7.692),(G18&lt;0.644),(D18&lt;2.05),(A18&lt;7.25),A18&gt;=5.65),0.018,IF(AND(F18&gt;=2.5,(H18&lt;7.692),(G18&lt;0.644),(D18&lt;2.05),(A18&lt;7.25),A18&gt;=5.65),0.068,IF(AND((B18&lt;2.35),H18&gt;=7.692,(G18&lt;0.644),(D18&lt;2.05),(A18&lt;7.25),A18&gt;=5.65),0.023,IF(AND(B18&gt;=2.35,H18&gt;=7.692,(G18&lt;0.644),(D18&lt;2.05),(A18&lt;7.25),A18&gt;=5.65),0.125,IF(AND((G18&lt;0.766),(G18&lt;0.85),G18&gt;=0.644,(D18&lt;2.05),(A18&lt;7.25),A18&gt;=5.65),0.055,IF(AND(G18&gt;=0.766,(G18&lt;0.85),G18&gt;=0.644,(D18&lt;2.05),(A18&lt;7.25),A18&gt;=5.65),-0,IF(AND((B18&lt;2.95),G18&gt;=0.85,G18&gt;=0.644,(D18&lt;2.05),(A18&lt;7.25),A18&gt;=5.65),0.098,IF(AND(B18&gt;=2.95,G18&gt;=0.85,G18&gt;=0.644,(D18&lt;2.05),(A18&lt;7.25),A18&gt;=5.65),0.013,"shouldnthappen")))))))))))))))))))))</f>
        <v>0.018</v>
      </c>
      <c r="U18" s="1" t="n">
        <f aca="false">IF(AND(A18&gt;=7.25,D18&gt;=1.25),0.186,IF(AND((G18&lt;0.13),D18&gt;=0.35,(D18&lt;1.25)),-0.004,IF(AND(H18&gt;=14.246,(H18&lt;14.344),(D18&lt;0.35),(D18&lt;1.25)),-0.002,IF(AND((A18&lt;4.85),H18&gt;=14.344,(D18&lt;0.35),(D18&lt;1.25)),0.004,IF(AND(G18&gt;=0.446,(G18&lt;0.644),(A18&lt;7.25),D18&gt;=1.25),0.138,IF(AND(A18&gt;=5.45,(H18&lt;14.246),(H18&lt;14.344),(D18&lt;0.35),(D18&lt;1.25)),0.001,IF(AND((H18&lt;14.877),A18&gt;=4.85,H18&gt;=14.344,(D18&lt;0.35),(D18&lt;1.25)),0.035,IF(AND(H18&gt;=14.877,A18&gt;=4.85,H18&gt;=14.344,(D18&lt;0.35),(D18&lt;1.25)),0.007,IF(AND((B18&lt;3.35),H18&gt;=9.448,G18&gt;=0.13,D18&gt;=0.35,(D18&lt;1.25)),0.053,IF(AND(B18&gt;=3.35,H18&gt;=9.448,G18&gt;=0.13,D18&gt;=0.35,(D18&lt;1.25)),0.017,IF(AND((G18&lt;0.44),(G18&lt;0.446),(G18&lt;0.644),(A18&lt;7.25),D18&gt;=1.25),0.079,IF(AND(G18&gt;=0.44,(G18&lt;0.446),(G18&lt;0.644),(A18&lt;7.25),D18&gt;=1.25),0.02,IF(AND((A18&lt;5.95),(G18&lt;0.724),G18&gt;=0.644,(A18&lt;7.25),D18&gt;=1.25),-0.018,IF(AND(A18&gt;=5.95,(G18&lt;0.724),G18&gt;=0.644,(A18&lt;7.25),D18&gt;=1.25),0.027,IF(AND(A18&gt;=6.15,G18&gt;=0.724,G18&gt;=0.644,(A18&lt;7.25),D18&gt;=1.25),0.093,IF(AND((A18&lt;5.05),(A18&lt;5.45),(H18&lt;14.246),(H18&lt;14.344),(D18&lt;0.35),(D18&lt;1.25)),0.011,IF(AND(A18&gt;=5.05,(A18&lt;5.45),(H18&lt;14.246),(H18&lt;14.344),(D18&lt;0.35),(D18&lt;1.25)),0.021,IF(AND((A18&lt;5.4),(B18&lt;3.15),(H18&lt;9.448),G18&gt;=0.13,D18&gt;=0.35,(D18&lt;1.25)),0.007,IF(AND(A18&gt;=5.4,(B18&lt;3.15),(H18&lt;9.448),G18&gt;=0.13,D18&gt;=0.35,(D18&lt;1.25)),-0.011,IF(AND((B18&lt;3.75),B18&gt;=3.15,(H18&lt;9.448),G18&gt;=0.13,D18&gt;=0.35,(D18&lt;1.25)),0.012,IF(AND(B18&gt;=3.75,B18&gt;=3.15,(H18&lt;9.448),G18&gt;=0.13,D18&gt;=0.35,(D18&lt;1.25)),0.046,IF(AND((A18&lt;5.9),(A18&lt;6.15),G18&gt;=0.724,G18&gt;=0.644,(A18&lt;7.25),D18&gt;=1.25),0.06,IF(AND(A18&gt;=5.9,(A18&lt;6.15),G18&gt;=0.724,G18&gt;=0.644,(A18&lt;7.25),D18&gt;=1.25),0.005,"shouldnthappen")))))))))))))))))))))))</f>
        <v>0.046</v>
      </c>
      <c r="V18" s="1" t="n">
        <f aca="false">IF(AND(H18&gt;=15.155,(D18&lt;1.55)),0.084,IF(AND(A18&gt;=7.25,D18&gt;=1.55),0.141,IF(AND((G18&lt;0.043),D18&gt;=1.05,(H18&lt;15.155),(D18&lt;1.55)),-0.007,IF(AND(D18&gt;=1.85,G18&gt;=0.755,(A18&lt;7.25),D18&gt;=1.55),0.051,IF(AND((H18&lt;9.966),G18&gt;=0.905,(D18&lt;1.05),(H18&lt;15.155),(D18&lt;1.55)),0.043,IF(AND(H18&gt;=9.966,G18&gt;=0.905,(D18&lt;1.05),(H18&lt;15.155),(D18&lt;1.55)),0.007,IF(AND((G18&lt;0.278),(G18&lt;0.361),(G18&lt;0.755),(A18&lt;7.25),D18&gt;=1.55),0.08,IF(AND((A18&lt;5.8),G18&gt;=0.361,(G18&lt;0.755),(A18&lt;7.25),D18&gt;=1.55),0.019,IF(AND((A18&lt;6.05),(D18&lt;1.85),G18&gt;=0.755,(A18&lt;7.25),D18&gt;=1.55),0.01,IF(AND(A18&gt;=6.05,(D18&lt;1.85),G18&gt;=0.755,(A18&lt;7.25),D18&gt;=1.55),0.002,IF(AND((G18&lt;0.486),(B18&lt;3.15),(G18&lt;0.905),(D18&lt;1.05),(H18&lt;15.155),(D18&lt;1.55)),0.026,IF(AND(G18&gt;=0.486,(B18&lt;3.15),(G18&lt;0.905),(D18&lt;1.05),(H18&lt;15.155),(D18&lt;1.55)),0.001,IF(AND((B18&lt;3.25),B18&gt;=3.15,(G18&lt;0.905),(D18&lt;1.05),(H18&lt;15.155),(D18&lt;1.55)),-0.003,IF(AND(B18&gt;=3.25,B18&gt;=3.15,(G18&lt;0.905),(D18&lt;1.05),(H18&lt;15.155),(D18&lt;1.55)),0.012,IF(AND((H18&lt;7.426),(H18&lt;8.769),G18&gt;=0.043,D18&gt;=1.05,(H18&lt;15.155),(D18&lt;1.55)),0.041,IF(AND(H18&gt;=7.426,(H18&lt;8.769),G18&gt;=0.043,D18&gt;=1.05,(H18&lt;15.155),(D18&lt;1.55)),-0.008,IF(AND((H18&lt;10.696),H18&gt;=8.769,G18&gt;=0.043,D18&gt;=1.05,(H18&lt;15.155),(D18&lt;1.55)),0.069,IF(AND(H18&gt;=10.696,H18&gt;=8.769,G18&gt;=0.043,D18&gt;=1.05,(H18&lt;15.155),(D18&lt;1.55)),0.033,IF(AND((D18&lt;2.2),G18&gt;=0.278,(G18&lt;0.361),(G18&lt;0.755),(A18&lt;7.25),D18&gt;=1.55),0.022,IF(AND(D18&gt;=2.2,G18&gt;=0.278,(G18&lt;0.361),(G18&lt;0.755),(A18&lt;7.25),D18&gt;=1.55),-0.027,IF(AND((H18&lt;12.626),A18&gt;=5.8,G18&gt;=0.361,(G18&lt;0.755),(A18&lt;7.25),D18&gt;=1.55),0.126,IF(AND(H18&gt;=12.626,A18&gt;=5.8,G18&gt;=0.361,(G18&lt;0.755),(A18&lt;7.25),D18&gt;=1.55),0.065,"shouldnthappen"))))))))))))))))))))))</f>
        <v>0.012</v>
      </c>
      <c r="W18" s="1" t="n">
        <f aca="false">IF(AND(H18&gt;=15.155,(D18&lt;1.55)),0.064,IF(AND(A18&gt;=7.45,D18&gt;=1.55),0.115,IF(AND(B18&gt;=3.15,(H18&lt;10.257),(A18&lt;7.45),D18&gt;=1.55),0.097,IF(AND((A18&lt;4.85),H18&gt;=14.344,(D18&lt;0.35),(H18&lt;15.155),(D18&lt;1.55)),0.003,IF(AND(A18&gt;=6.05,(G18&lt;0.169),D18&gt;=0.35,(H18&lt;15.155),(D18&lt;1.55)),-0.008,IF(AND((G18&lt;0.181),G18&gt;=0.169,D18&gt;=0.35,(H18&lt;15.155),(D18&lt;1.55)),0.065,IF(AND(B18&gt;=3.05,(B18&lt;3.15),(H18&lt;10.257),(A18&lt;7.45),D18&gt;=1.55),-0.023,IF(AND(H18&gt;=11.854,(G18&lt;0.613),H18&gt;=10.257,(A18&lt;7.45),D18&gt;=1.55),0.068,IF(AND((D18&lt;0.25),(B18&lt;3.15),(H18&lt;14.344),(D18&lt;0.35),(H18&lt;15.155),(D18&lt;1.55)),0.014,IF(AND(D18&gt;=0.25,(B18&lt;3.15),(H18&lt;14.344),(D18&lt;0.35),(H18&lt;15.155),(D18&lt;1.55)),0.002,IF(AND((A18&lt;5.05),B18&gt;=3.15,(H18&lt;14.344),(D18&lt;0.35),(H18&lt;15.155),(D18&lt;1.55)),-0.001,IF(AND(A18&gt;=5.05,B18&gt;=3.15,(H18&lt;14.344),(D18&lt;0.35),(H18&lt;15.155),(D18&lt;1.55)),0.009,IF(AND((H18&lt;14.877),A18&gt;=4.85,H18&gt;=14.344,(D18&lt;0.35),(H18&lt;15.155),(D18&lt;1.55)),0.023,IF(AND(H18&gt;=14.877,A18&gt;=4.85,H18&gt;=14.344,(D18&lt;0.35),(H18&lt;15.155),(D18&lt;1.55)),0.004,IF(AND((H18&lt;13.602),(A18&lt;6.05),(G18&lt;0.169),D18&gt;=0.35,(H18&lt;15.155),(D18&lt;1.55)),0.023,IF(AND(H18&gt;=13.602,(A18&lt;6.05),(G18&lt;0.169),D18&gt;=0.35,(H18&lt;15.155),(D18&lt;1.55)),-0.006,IF(AND((B18&lt;2.95),G18&gt;=0.181,G18&gt;=0.169,D18&gt;=0.35,(H18&lt;15.155),(D18&lt;1.55)),0.019,IF(AND(B18&gt;=2.95,G18&gt;=0.181,G18&gt;=0.169,D18&gt;=0.35,(H18&lt;15.155),(D18&lt;1.55)),0.034,IF(AND((A18&lt;5.35),(B18&lt;3.05),(B18&lt;3.15),(H18&lt;10.257),(A18&lt;7.45),D18&gt;=1.55),0.009,IF(AND(A18&gt;=5.35,(B18&lt;3.05),(B18&lt;3.15),(H18&lt;10.257),(A18&lt;7.45),D18&gt;=1.55),0.058,IF(AND((B18&lt;2.9),(H18&lt;11.854),(G18&lt;0.613),H18&gt;=10.257,(A18&lt;7.45),D18&gt;=1.55),0.037,IF(AND(B18&gt;=2.9,(H18&lt;11.854),(G18&lt;0.613),H18&gt;=10.257,(A18&lt;7.45),D18&gt;=1.55),-0.005,IF(AND((A18&lt;6.4),(G18&lt;0.711),G18&gt;=0.613,H18&gt;=10.257,(A18&lt;7.45),D18&gt;=1.55),0.001,IF(AND(A18&gt;=6.4,(G18&lt;0.711),G18&gt;=0.613,H18&gt;=10.257,(A18&lt;7.45),D18&gt;=1.55),-0.002,IF(AND((D18&lt;1.9),G18&gt;=0.711,G18&gt;=0.613,H18&gt;=10.257,(A18&lt;7.45),D18&gt;=1.55),0.007,IF(AND(D18&gt;=1.9,G18&gt;=0.711,G18&gt;=0.613,H18&gt;=10.257,(A18&lt;7.45),D18&gt;=1.55),0.023,"shouldnthappen"))))))))))))))))))))))))))</f>
        <v>0.023</v>
      </c>
      <c r="X18" s="1" t="n">
        <f aca="false">IF(AND(H18&gt;=15.155,(F18&lt;2.5)),0.049,IF(AND(A18&gt;=7.45,F18&gt;=2.5),0.089,IF(AND((G18&lt;0.107),(G18&lt;0.364),(A18&lt;7.45),F18&gt;=2.5),0.055,IF(AND(A18&gt;=5.75,(G18&lt;0.572),(D18&lt;1.25),(H18&lt;15.155),(F18&lt;2.5)),-0.018,IF(AND((A18&lt;5.7),(H18&lt;12.626),G18&gt;=0.364,(A18&lt;7.45),F18&gt;=2.5),0.012,IF(AND(A18&gt;=5.7,(H18&lt;12.626),G18&gt;=0.364,(A18&lt;7.45),F18&gt;=2.5),0.065,IF(AND((G18&lt;0.628),H18&gt;=12.626,G18&gt;=0.364,(A18&lt;7.45),F18&gt;=2.5),0.047,IF(AND((G18&lt;0.545),(A18&lt;5.75),(G18&lt;0.572),(D18&lt;1.25),(H18&lt;15.155),(F18&lt;2.5)),0.007,IF(AND(G18&gt;=0.545,(A18&lt;5.75),(G18&lt;0.572),(D18&lt;1.25),(H18&lt;15.155),(F18&lt;2.5)),-0.009,IF(AND((D18&lt;0.3),(H18&lt;11.788),G18&gt;=0.572,(D18&lt;1.25),(H18&lt;15.155),(F18&lt;2.5)),0.01,IF(AND(D18&gt;=0.3,(H18&lt;11.788),G18&gt;=0.572,(D18&lt;1.25),(H18&lt;15.155),(F18&lt;2.5)),0.03,IF(AND((A18&lt;4.75),H18&gt;=11.788,G18&gt;=0.572,(D18&lt;1.25),(H18&lt;15.155),(F18&lt;2.5)),0.001,IF(AND(A18&gt;=4.75,H18&gt;=11.788,G18&gt;=0.572,(D18&lt;1.25),(H18&lt;15.155),(F18&lt;2.5)),0.01,IF(AND((A18&lt;5.5),(A18&lt;6.15),(G18&lt;0.652),D18&gt;=1.25,(H18&lt;15.155),(F18&lt;2.5)),0.014,IF(AND(A18&gt;=5.5,(A18&lt;6.15),(G18&lt;0.652),D18&gt;=1.25,(H18&lt;15.155),(F18&lt;2.5)),0.049,IF(AND((H18&lt;12.206),A18&gt;=6.15,(G18&lt;0.652),D18&gt;=1.25,(H18&lt;15.155),(F18&lt;2.5)),-0.009,IF(AND(H18&gt;=12.206,A18&gt;=6.15,(G18&lt;0.652),D18&gt;=1.25,(H18&lt;15.155),(F18&lt;2.5)),0.021,IF(AND((A18&lt;5.55),(A18&lt;6.2),G18&gt;=0.652,D18&gt;=1.25,(H18&lt;15.155),(F18&lt;2.5)),0.011,IF(AND(A18&gt;=5.55,(A18&lt;6.2),G18&gt;=0.652,D18&gt;=1.25,(H18&lt;15.155),(F18&lt;2.5)),-0.019,IF(AND((B18&lt;3.2),A18&gt;=6.2,G18&gt;=0.652,D18&gt;=1.25,(H18&lt;15.155),(F18&lt;2.5)),0.025,IF(AND(B18&gt;=3.2,A18&gt;=6.2,G18&gt;=0.652,D18&gt;=1.25,(H18&lt;15.155),(F18&lt;2.5)),0.001,IF(AND((G18&lt;0.183),(G18&lt;0.301),G18&gt;=0.107,(G18&lt;0.364),(A18&lt;7.45),F18&gt;=2.5),-0.009,IF(AND(G18&gt;=0.183,(G18&lt;0.301),G18&gt;=0.107,(G18&lt;0.364),(A18&lt;7.45),F18&gt;=2.5),0.022,IF(AND((D18&lt;2.2),G18&gt;=0.301,G18&gt;=0.107,(G18&lt;0.364),(A18&lt;7.45),F18&gt;=2.5),0.004,IF(AND(D18&gt;=2.2,G18&gt;=0.301,G18&gt;=0.107,(G18&lt;0.364),(A18&lt;7.45),F18&gt;=2.5),-0.02,IF(AND((G18&lt;0.787),G18&gt;=0.628,H18&gt;=12.626,G18&gt;=0.364,(A18&lt;7.45),F18&gt;=2.5),-0.001,IF(AND(G18&gt;=0.787,G18&gt;=0.628,H18&gt;=12.626,G18&gt;=0.364,(A18&lt;7.45),F18&gt;=2.5),0.016,"shouldnthappen")))))))))))))))))))))))))))</f>
        <v>0.007</v>
      </c>
      <c r="Y18" s="1" t="n">
        <f aca="false">IF(AND(H18&gt;=15.155,(D18&lt;1.55)),0.037,IF(AND(D18&gt;=2.45,(A18&lt;7.45),D18&gt;=1.55),0.054,IF(AND((A18&lt;7.8),A18&gt;=7.45,D18&gt;=1.55),0.078,IF(AND(A18&gt;=7.8,A18&gt;=7.45,D18&gt;=1.55),0.021,IF(AND(A18&gt;=6.2,G18&gt;=0.68,D18&gt;=1.25,(H18&lt;15.155),(D18&lt;1.55)),0.019,IF(AND((B18&lt;2.65),(A18&lt;4.95),(G18&lt;0.572),(D18&lt;1.25),(H18&lt;15.155),(D18&lt;1.55)),0.021,IF(AND(B18&gt;=2.65,(A18&lt;4.95),(G18&lt;0.572),(D18&lt;1.25),(H18&lt;15.155),(D18&lt;1.55)),0.006,IF(AND((H18&lt;14.344),A18&gt;=4.95,(G18&lt;0.572),(D18&lt;1.25),(H18&lt;15.155),(D18&lt;1.55)),-0.005,IF(AND(H18&gt;=14.344,A18&gt;=4.95,(G18&lt;0.572),(D18&lt;1.25),(H18&lt;15.155),(D18&lt;1.55)),0.013,IF(AND((G18&lt;0.833),(H18&lt;11.788),G18&gt;=0.572,(D18&lt;1.25),(H18&lt;15.155),(D18&lt;1.55)),0.009,IF(AND(G18&gt;=0.833,(H18&lt;11.788),G18&gt;=0.572,(D18&lt;1.25),(H18&lt;15.155),(D18&lt;1.55)),0.024,IF(AND((A18&lt;4.75),H18&gt;=11.788,G18&gt;=0.572,(D18&lt;1.25),(H18&lt;15.155),(D18&lt;1.55)),0.001,IF(AND(A18&gt;=4.75,H18&gt;=11.788,G18&gt;=0.572,(D18&lt;1.25),(H18&lt;15.155),(D18&lt;1.55)),0.008,IF(AND((A18&lt;5.65),(A18&lt;6.15),(G18&lt;0.68),D18&gt;=1.25,(H18&lt;15.155),(D18&lt;1.55)),0.017,IF(AND(A18&gt;=5.65,(A18&lt;6.15),(G18&lt;0.68),D18&gt;=1.25,(H18&lt;15.155),(D18&lt;1.55)),0.039,IF(AND((G18&lt;0.436),A18&gt;=6.15,(G18&lt;0.68),D18&gt;=1.25,(H18&lt;15.155),(D18&lt;1.55)),-0.004,IF(AND(G18&gt;=0.436,A18&gt;=6.15,(G18&lt;0.68),D18&gt;=1.25,(H18&lt;15.155),(D18&lt;1.55)),0.022,IF(AND((A18&lt;5.55),(A18&lt;6.2),G18&gt;=0.68,D18&gt;=1.25,(H18&lt;15.155),(D18&lt;1.55)),0.009,IF(AND(A18&gt;=5.55,(A18&lt;6.2),G18&gt;=0.68,D18&gt;=1.25,(H18&lt;15.155),(D18&lt;1.55)),-0.016,IF(AND((G18&lt;0.107),(G18&lt;0.361),(G18&lt;0.613),(D18&lt;2.45),(A18&lt;7.45),D18&gt;=1.55),0.042,IF(AND(G18&gt;=0.107,(G18&lt;0.361),(G18&lt;0.613),(D18&lt;2.45),(A18&lt;7.45),D18&gt;=1.55),0.002,IF(AND((D18&lt;2.35),G18&gt;=0.361,(G18&lt;0.613),(D18&lt;2.45),(A18&lt;7.45),D18&gt;=1.55),0.051,IF(AND(D18&gt;=2.35,G18&gt;=0.361,(G18&lt;0.613),(D18&lt;2.45),(A18&lt;7.45),D18&gt;=1.55),0.016,IF(AND((A18&lt;6.4),(G18&lt;0.711),G18&gt;=0.613,(D18&lt;2.45),(A18&lt;7.45),D18&gt;=1.55),0.001,IF(AND(A18&gt;=6.4,(G18&lt;0.711),G18&gt;=0.613,(D18&lt;2.45),(A18&lt;7.45),D18&gt;=1.55),-0.002,IF(AND((B18&lt;2.95),G18&gt;=0.711,G18&gt;=0.613,(D18&lt;2.45),(A18&lt;7.45),D18&gt;=1.55),0.023,IF(AND(B18&gt;=2.95,G18&gt;=0.711,G18&gt;=0.613,(D18&lt;2.45),(A18&lt;7.45),D18&gt;=1.55),0.01,"shouldnthappen")))))))))))))))))))))))))))</f>
        <v>-0.005</v>
      </c>
      <c r="Z18" s="1" t="n">
        <f aca="false">IF(AND(A18&gt;=7.45,D18&gt;=1.75),0.056,IF(AND(H18&gt;=15.059,A18&gt;=5.55,(D18&lt;1.75)),0.028,IF(AND((D18&lt;0.35),G18&gt;=0.905,(A18&lt;5.55),(D18&lt;1.75)),0.005,IF(AND(D18&gt;=0.35,G18&gt;=0.905,(A18&lt;5.55),(D18&lt;1.75)),0.026,IF(AND((H18&lt;8.711),D18&gt;=2.45,(A18&lt;7.45),D18&gt;=1.75),0.011,IF(AND(H18&gt;=8.711,D18&gt;=2.45,(A18&lt;7.45),D18&gt;=1.75),0.049,IF(AND((G18&lt;0.107),(G18&lt;0.487),(D18&lt;2.45),(A18&lt;7.45),D18&gt;=1.75),0.032,IF(AND((H18&lt;10.915),(A18&lt;4.5),(B18&lt;3.15),(G18&lt;0.905),(A18&lt;5.55),(D18&lt;1.75)),-0.001,IF(AND(H18&gt;=10.915,(A18&lt;4.5),(B18&lt;3.15),(G18&lt;0.905),(A18&lt;5.55),(D18&lt;1.75)),0.003,IF(AND((A18&lt;5.05),A18&gt;=4.5,(B18&lt;3.15),(G18&lt;0.905),(A18&lt;5.55),(D18&lt;1.75)),0.015,IF(AND(A18&gt;=5.05,A18&gt;=4.5,(B18&lt;3.15),(G18&lt;0.905),(A18&lt;5.55),(D18&lt;1.75)),0.006,IF(AND((G18&lt;0.05),(G18&lt;0.091),B18&gt;=3.15,(G18&lt;0.905),(A18&lt;5.55),(D18&lt;1.75)),0.001,IF(AND(G18&gt;=0.05,(G18&lt;0.091),B18&gt;=3.15,(G18&lt;0.905),(A18&lt;5.55),(D18&lt;1.75)),0.008,IF(AND((G18&lt;0.587),G18&gt;=0.091,B18&gt;=3.15,(G18&lt;0.905),(A18&lt;5.55),(D18&lt;1.75)),-0.003,IF(AND(G18&gt;=0.587,G18&gt;=0.091,B18&gt;=3.15,(G18&lt;0.905),(A18&lt;5.55),(D18&lt;1.75)),0.004,IF(AND((F18&lt;2.5),(B18&lt;2.85),(G18&lt;0.419),(H18&lt;15.059),A18&gt;=5.55,(D18&lt;1.75)),0.041,IF(AND(F18&gt;=2.5,(B18&lt;2.85),(G18&lt;0.419),(H18&lt;15.059),A18&gt;=5.55,(D18&lt;1.75)),0.015,IF(AND((G18&lt;0.164),B18&gt;=2.85,(G18&lt;0.419),(H18&lt;15.059),A18&gt;=5.55,(D18&lt;1.75)),0.01,IF(AND(G18&gt;=0.164,B18&gt;=2.85,(G18&lt;0.419),(H18&lt;15.059),A18&gt;=5.55,(D18&lt;1.75)),-0.001,IF(AND((B18&lt;2.55),(B18&lt;2.95),G18&gt;=0.419,(H18&lt;15.059),A18&gt;=5.55,(D18&lt;1.75)),0.014,IF(AND(B18&gt;=2.55,(B18&lt;2.95),G18&gt;=0.419,(H18&lt;15.059),A18&gt;=5.55,(D18&lt;1.75)),-0.013,IF(AND((D18&lt;1.55),B18&gt;=2.95,G18&gt;=0.419,(H18&lt;15.059),A18&gt;=5.55,(D18&lt;1.75)),0.023,IF(AND(D18&gt;=1.55,B18&gt;=2.95,G18&gt;=0.419,(H18&lt;15.059),A18&gt;=5.55,(D18&lt;1.75)),0.005,IF(AND((H18&lt;13.278),G18&gt;=0.107,(G18&lt;0.487),(D18&lt;2.45),(A18&lt;7.45),D18&gt;=1.75),-0.009,IF(AND(H18&gt;=13.278,G18&gt;=0.107,(G18&lt;0.487),(D18&lt;2.45),(A18&lt;7.45),D18&gt;=1.75),0.017,IF(AND((D18&lt;2.35),(G18&lt;0.571),G18&gt;=0.487,(D18&lt;2.45),(A18&lt;7.45),D18&gt;=1.75),0.053,IF(AND(D18&gt;=2.35,(G18&lt;0.571),G18&gt;=0.487,(D18&lt;2.45),(A18&lt;7.45),D18&gt;=1.75),0.009,IF(AND((G18&lt;0.779),G18&gt;=0.571,G18&gt;=0.487,(D18&lt;2.45),(A18&lt;7.45),D18&gt;=1.75),0.006,IF(AND(G18&gt;=0.779,G18&gt;=0.571,G18&gt;=0.487,(D18&lt;2.45),(A18&lt;7.45),D18&gt;=1.75),0.016,"shouldnthappen")))))))))))))))))))))))))))))</f>
        <v>0.01</v>
      </c>
      <c r="AA18" s="1" t="n">
        <f aca="false">IF(AND((A18&lt;7.8),A18&gt;=7.45,D18&gt;=1.75),0.051,IF(AND(A18&gt;=7.8,A18&gt;=7.45,D18&gt;=1.75),0.01,IF(AND(B18&gt;=3.35,B18&gt;=3.25,(A18&lt;7.45),D18&gt;=1.75),0.016,IF(AND((H18&lt;8.308),(D18&lt;0.15),(H18&lt;13.655),(D18&lt;0.35),(D18&lt;1.75)),0.009,IF(AND((H18&lt;14.529),(G18&lt;0.293),H18&gt;=13.655,(D18&lt;0.35),(D18&lt;1.75)),0.011,IF(AND(H18&gt;=14.529,(G18&lt;0.293),H18&gt;=13.655,(D18&lt;0.35),(D18&lt;1.75)),0.001,IF(AND(D18&gt;=0.25,G18&gt;=0.293,H18&gt;=13.655,(D18&lt;0.35),(D18&lt;1.75)),-0.004,IF(AND(H18&gt;=10.635,(H18&lt;10.696),(H18&lt;13.906),D18&gt;=0.35,(D18&lt;1.75)),0.036,IF(AND(G18&gt;=0.833,H18&gt;=10.696,(H18&lt;13.906),D18&gt;=0.35,(D18&lt;1.75)),0.016,IF(AND((A18&lt;6.65),(G18&lt;0.247),H18&gt;=13.906,D18&gt;=0.35,(D18&lt;1.75)),-0.008,IF(AND(A18&gt;=6.65,(G18&lt;0.247),H18&gt;=13.906,D18&gt;=0.35,(D18&lt;1.75)),0.011,IF(AND((B18&lt;2.45),G18&gt;=0.247,H18&gt;=13.906,D18&gt;=0.35,(D18&lt;1.75)),0,IF(AND((D18&lt;1.85),(B18&lt;2.95),(B18&lt;3.25),(A18&lt;7.45),D18&gt;=1.75),0.033,IF(AND((G18&lt;0.428),(B18&lt;3.35),B18&gt;=3.25,(A18&lt;7.45),D18&gt;=1.75),0.009,IF(AND(G18&gt;=0.428,(B18&lt;3.35),B18&gt;=3.25,(A18&lt;7.45),D18&gt;=1.75),0.042,IF(AND((A18&lt;4.6),H18&gt;=8.308,(D18&lt;0.15),(H18&lt;13.655),(D18&lt;0.35),(D18&lt;1.75)),0.003,IF(AND(A18&gt;=4.6,H18&gt;=8.308,(D18&lt;0.15),(H18&lt;13.655),(D18&lt;0.35),(D18&lt;1.75)),0,IF(AND((H18&lt;8.834),(A18&lt;5.05),D18&gt;=0.15,(H18&lt;13.655),(D18&lt;0.35),(D18&lt;1.75)),0.002,IF(AND(H18&gt;=8.834,(A18&lt;5.05),D18&gt;=0.15,(H18&lt;13.655),(D18&lt;0.35),(D18&lt;1.75)),-0.008,IF(AND((A18&lt;5.45),A18&gt;=5.05,D18&gt;=0.15,(H18&lt;13.655),(D18&lt;0.35),(D18&lt;1.75)),0.003,IF(AND(A18&gt;=5.45,A18&gt;=5.05,D18&gt;=0.15,(H18&lt;13.655),(D18&lt;0.35),(D18&lt;1.75)),-0.002,IF(AND((A18&lt;5.3),(D18&lt;0.25),G18&gt;=0.293,H18&gt;=13.655,(D18&lt;0.35),(D18&lt;1.75)),0.007,IF(AND(A18&gt;=5.3,(D18&lt;0.25),G18&gt;=0.293,H18&gt;=13.655,(D18&lt;0.35),(D18&lt;1.75)),0.001,IF(AND((H18&lt;7.309),(H18&lt;10.635),(H18&lt;10.696),(H18&lt;13.906),D18&gt;=0.35,(D18&lt;1.75)),0.014,IF(AND(H18&gt;=7.309,(H18&lt;10.635),(H18&lt;10.696),(H18&lt;13.906),D18&gt;=0.35,(D18&lt;1.75)),0.006,IF(AND((H18&lt;12.093),(G18&lt;0.833),H18&gt;=10.696,(H18&lt;13.906),D18&gt;=0.35,(D18&lt;1.75)),-0.01,IF(AND(H18&gt;=12.093,(G18&lt;0.833),H18&gt;=10.696,(H18&lt;13.906),D18&gt;=0.35,(D18&lt;1.75)),0.004,IF(AND((G18&lt;0.823),B18&gt;=2.45,G18&gt;=0.247,H18&gt;=13.906,D18&gt;=0.35,(D18&lt;1.75)),0.026,IF(AND(G18&gt;=0.823,B18&gt;=2.45,G18&gt;=0.247,H18&gt;=13.906,D18&gt;=0.35,(D18&lt;1.75)),0.006,IF(AND((H18&lt;11.121),D18&gt;=1.85,(B18&lt;2.95),(B18&lt;3.25),(A18&lt;7.45),D18&gt;=1.75),0.013,IF(AND(H18&gt;=11.121,D18&gt;=1.85,(B18&lt;2.95),(B18&lt;3.25),(A18&lt;7.45),D18&gt;=1.75),0.005,IF(AND((A18&lt;6.05),(A18&lt;6.45),B18&gt;=2.95,(B18&lt;3.25),(A18&lt;7.45),D18&gt;=1.75),0.001,IF(AND(A18&gt;=6.05,(A18&lt;6.45),B18&gt;=2.95,(B18&lt;3.25),(A18&lt;7.45),D18&gt;=1.75),-0.005,IF(AND((G18&lt;0.42),A18&gt;=6.45,B18&gt;=2.95,(B18&lt;3.25),(A18&lt;7.45),D18&gt;=1.75),0.004,IF(AND(G18&gt;=0.42,A18&gt;=6.45,B18&gt;=2.95,(B18&lt;3.25),(A18&lt;7.45),D18&gt;=1.75),0.019,"shouldnthappen")))))))))))))))))))))))))))))))))))</f>
        <v>0.006</v>
      </c>
      <c r="AB18" s="1" t="n">
        <f aca="false">+ 0.5</f>
        <v>0.5</v>
      </c>
    </row>
    <row r="19" customFormat="false" ht="13.8" hidden="false" customHeight="false" outlineLevel="0" collapsed="false">
      <c r="A19" s="11" t="n">
        <v>5.4</v>
      </c>
      <c r="B19" s="1" t="n">
        <v>3.9</v>
      </c>
      <c r="C19" s="1" t="n">
        <v>1.3</v>
      </c>
      <c r="D19" s="1" t="n">
        <v>0.4</v>
      </c>
      <c r="E19" s="1" t="s">
        <v>94</v>
      </c>
      <c r="F19" s="1" t="n">
        <v>1</v>
      </c>
      <c r="G19" s="1" t="n">
        <v>0.101385574787855</v>
      </c>
      <c r="H19" s="18" t="n">
        <v>13.7497308264486</v>
      </c>
      <c r="I19" s="1" t="n">
        <f aca="false">C19</f>
        <v>1.3</v>
      </c>
      <c r="J19" s="1" t="n">
        <f aca="false">SUM(M19:AB19)</f>
        <v>1.333</v>
      </c>
      <c r="K19" s="15" t="n">
        <f aca="false">1-SQRT(VAR(M19:AB19, I19)) / AVERAGE(M19:AB19)</f>
        <v>-2.89723609211114</v>
      </c>
      <c r="L19" s="1" t="n">
        <f aca="false">(J19-I19)/I19</f>
        <v>0.0253846153846153</v>
      </c>
      <c r="M19" s="1" t="n">
        <f aca="false">IF(AND((H19&lt;5.245),(D19&lt;0.8)),0.075,IF(AND(H19&gt;=5.245,(D19&lt;0.8)),0.279,IF(AND((D19&lt;1.45),D19&gt;=0.8),1.043,IF(AND(D19&gt;=1.45,D19&gt;=0.8),1.423,"shouldnthappen"))))</f>
        <v>0.279</v>
      </c>
      <c r="N19" s="1" t="n">
        <f aca="false">IF(AND((A19&lt;4.35),(D19&lt;0.8)),0.048,IF(AND(A19&gt;=4.35,(D19&lt;0.8)),0.198,IF(AND(F19&gt;=2.5,D19&gt;=0.8),1.048,IF(AND((A19&lt;5.15),(F19&lt;2.5),D19&gt;=0.8),0.321,IF(AND(A19&gt;=5.15,(F19&lt;2.5),D19&gt;=0.8),0.783,"shouldnthappen")))))</f>
        <v>0.198</v>
      </c>
      <c r="O19" s="1" t="n">
        <f aca="false">IF(AND((H19&lt;5.245),(D19&lt;0.8)),0.034,IF(AND((A19&lt;5.9),D19&gt;=0.8),0.489,IF(AND(A19&gt;=5.9,D19&gt;=0.8),0.721,IF(AND((A19&lt;4.35),H19&gt;=5.245,(D19&lt;0.8)),0.041,IF(AND(A19&gt;=4.35,H19&gt;=5.245,(D19&lt;0.8)),0.142,"shouldnthappen")))))</f>
        <v>0.142</v>
      </c>
      <c r="P19" s="1" t="n">
        <f aca="false">IF(AND((B19&lt;2.8),(D19&lt;1.15)),0.244,IF(AND((D19&lt;1.75),D19&gt;=1.15),0.396,IF(AND(D19&gt;=1.75,D19&gt;=1.15),0.554,IF(AND((A19&lt;5.05),B19&gt;=2.8,(D19&lt;1.15)),0.078,IF(AND((H19&lt;14.877),A19&gt;=5.05,B19&gt;=2.8,(D19&lt;1.15)),0.118,IF(AND(H19&gt;=14.877,A19&gt;=5.05,B19&gt;=2.8,(D19&lt;1.15)),0.027,"shouldnthappen"))))))</f>
        <v>0.118</v>
      </c>
      <c r="Q19" s="1" t="n">
        <f aca="false">IF(AND(D19&gt;=0.45,(D19&lt;1.15)),0.17,IF(AND(A19&gt;=7.1,D19&gt;=1.15),0.539,IF(AND((A19&lt;6.25),(A19&lt;7.1),D19&gt;=1.15),0.258,IF(AND(A19&gt;=6.25,(A19&lt;7.1),D19&gt;=1.15),0.344,IF(AND(G19&gt;=0.418,(A19&lt;5.05),(D19&lt;0.45),(D19&lt;1.15)),0.033,IF(AND((H19&lt;14.494),(G19&lt;0.418),(A19&lt;5.05),(D19&lt;0.45),(D19&lt;1.15)),0.061,IF(AND(H19&gt;=14.494,(G19&lt;0.418),(A19&lt;5.05),(D19&lt;0.45),(D19&lt;1.15)),0.015,IF(AND(H19&gt;=14.877,(B19&lt;3.85),A19&gt;=5.05,(D19&lt;0.45),(D19&lt;1.15)),0.023,IF(AND((B19&lt;4),B19&gt;=3.85,A19&gt;=5.05,(D19&lt;0.45),(D19&lt;1.15)),0.009,IF(AND(B19&gt;=4,B19&gt;=3.85,A19&gt;=5.05,(D19&lt;0.45),(D19&lt;1.15)),0.052,IF(AND((G19&lt;0.05),(H19&lt;14.877),(B19&lt;3.85),A19&gt;=5.05,(D19&lt;0.45),(D19&lt;1.15)),0.024,IF(AND(G19&gt;=0.05,(H19&lt;14.877),(B19&lt;3.85),A19&gt;=5.05,(D19&lt;0.45),(D19&lt;1.15)),0.091,"shouldnthappen"))))))))))))</f>
        <v>0.009</v>
      </c>
      <c r="R19" s="1" t="n">
        <f aca="false">IF(AND(A19&gt;=7.1,D19&gt;=0.8),0.401,IF(AND((A19&lt;4.5),(G19&lt;0.905),(D19&lt;0.8)),0.024,IF(AND((H19&lt;9.966),G19&gt;=0.905,(D19&lt;0.8)),0.094,IF(AND(H19&gt;=9.966,G19&gt;=0.905,(D19&lt;0.8)),0.026,IF(AND(D19&gt;=2.05,(A19&lt;7.1),D19&gt;=0.8),0.277,IF(AND((H19&lt;5.523),A19&gt;=4.5,(G19&lt;0.905),(D19&lt;0.8)),0.012,IF(AND(H19&gt;=5.523,A19&gt;=4.5,(G19&lt;0.905),(D19&lt;0.8)),0.049,IF(AND((A19&lt;5.3),(D19&lt;2.05),(A19&lt;7.1),D19&gt;=0.8),0.095,IF(AND(A19&gt;=5.3,(D19&lt;2.05),(A19&lt;7.1),D19&gt;=0.8),0.196,"shouldnthappen")))))))))</f>
        <v>0.049</v>
      </c>
      <c r="S19" s="1" t="n">
        <f aca="false">IF(AND(A19&gt;=7.1,D19&gt;=1.35),0.298,IF(AND(G19&gt;=0.905,(D19&lt;0.8),(D19&lt;1.35)),0.068,IF(AND(H19&gt;=9.386,D19&gt;=0.8,(D19&lt;1.35)),0.126,IF(AND((H19&lt;7.426),(H19&lt;9.386),D19&gt;=0.8,(D19&lt;1.35)),0.091,IF(AND((A19&lt;5.3),(G19&lt;0.905),(A19&lt;7.1),D19&gt;=1.35),0.063,IF(AND((D19&lt;2.05),G19&gt;=0.905,(A19&lt;7.1),D19&gt;=1.35),0.015,IF(AND(D19&gt;=2.05,G19&gt;=0.905,(A19&lt;7.1),D19&gt;=1.35),0.089,IF(AND((H19&lt;10.505),(H19&lt;14.344),(G19&lt;0.905),(D19&lt;0.8),(D19&lt;1.35)),0.035,IF(AND((A19&lt;4.85),H19&gt;=14.344,(G19&lt;0.905),(D19&lt;0.8),(D19&lt;1.35)),0.006,IF(AND((B19&lt;2.75),H19&gt;=7.426,(H19&lt;9.386),D19&gt;=0.8,(D19&lt;1.35)),0.021,IF(AND(B19&gt;=2.75,H19&gt;=7.426,(H19&lt;9.386),D19&gt;=0.8,(D19&lt;1.35)),-0.01,IF(AND((B19&lt;2.35),A19&gt;=5.3,(G19&lt;0.905),(A19&lt;7.1),D19&gt;=1.35),0.068,IF(AND(B19&gt;=2.35,A19&gt;=5.3,(G19&lt;0.905),(A19&lt;7.1),D19&gt;=1.35),0.181,IF(AND((H19&lt;11.731),H19&gt;=10.505,(H19&lt;14.344),(G19&lt;0.905),(D19&lt;0.8),(D19&lt;1.35)),0.004,IF(AND(H19&gt;=11.731,H19&gt;=10.505,(H19&lt;14.344),(G19&lt;0.905),(D19&lt;0.8),(D19&lt;1.35)),0.024,IF(AND((H19&lt;14.877),A19&gt;=4.85,H19&gt;=14.344,(G19&lt;0.905),(D19&lt;0.8),(D19&lt;1.35)),0.063,IF(AND(H19&gt;=14.877,A19&gt;=4.85,H19&gt;=14.344,(G19&lt;0.905),(D19&lt;0.8),(D19&lt;1.35)),0.012,"shouldnthappen")))))))))))))))))</f>
        <v>0.024</v>
      </c>
      <c r="T19" s="1" t="n">
        <f aca="false">IF(AND(D19&gt;=0.45,(A19&lt;5.65)),0.067,IF(AND(A19&gt;=7.25,A19&gt;=5.65),0.244,IF(AND((H19&lt;9.966),G19&gt;=0.905,(D19&lt;0.45),(A19&lt;5.65)),0.062,IF(AND(H19&gt;=9.966,G19&gt;=0.905,(D19&lt;0.45),(A19&lt;5.65)),0.012,IF(AND((G19&lt;0.948),D19&gt;=2.05,(A19&lt;7.25),A19&gt;=5.65),0.157,IF(AND(G19&gt;=0.948,D19&gt;=2.05,(A19&lt;7.25),A19&gt;=5.65),0.037,IF(AND(G19&gt;=0.422,(B19&lt;3.15),(G19&lt;0.905),(D19&lt;0.45),(A19&lt;5.65)),0.011,IF(AND((D19&lt;0.25),(G19&lt;0.422),(B19&lt;3.15),(G19&lt;0.905),(D19&lt;0.45),(A19&lt;5.65)),0.04,IF(AND(D19&gt;=0.25,(G19&lt;0.422),(B19&lt;3.15),(G19&lt;0.905),(D19&lt;0.45),(A19&lt;5.65)),0.009,IF(AND((A19&lt;4.85),(B19&lt;3.25),B19&gt;=3.15,(G19&lt;0.905),(D19&lt;0.45),(A19&lt;5.65)),0.008,IF(AND(A19&gt;=4.85,(B19&lt;3.25),B19&gt;=3.15,(G19&lt;0.905),(D19&lt;0.45),(A19&lt;5.65)),-0.017,IF(AND((D19&lt;0.25),B19&gt;=3.25,B19&gt;=3.15,(G19&lt;0.905),(D19&lt;0.45),(A19&lt;5.65)),0.022,IF(AND(D19&gt;=0.25,B19&gt;=3.25,B19&gt;=3.15,(G19&lt;0.905),(D19&lt;0.45),(A19&lt;5.65)),0.009,IF(AND((F19&lt;2.5),(H19&lt;7.692),(G19&lt;0.644),(D19&lt;2.05),(A19&lt;7.25),A19&gt;=5.65),0.018,IF(AND(F19&gt;=2.5,(H19&lt;7.692),(G19&lt;0.644),(D19&lt;2.05),(A19&lt;7.25),A19&gt;=5.65),0.068,IF(AND((B19&lt;2.35),H19&gt;=7.692,(G19&lt;0.644),(D19&lt;2.05),(A19&lt;7.25),A19&gt;=5.65),0.023,IF(AND(B19&gt;=2.35,H19&gt;=7.692,(G19&lt;0.644),(D19&lt;2.05),(A19&lt;7.25),A19&gt;=5.65),0.125,IF(AND((G19&lt;0.766),(G19&lt;0.85),G19&gt;=0.644,(D19&lt;2.05),(A19&lt;7.25),A19&gt;=5.65),0.055,IF(AND(G19&gt;=0.766,(G19&lt;0.85),G19&gt;=0.644,(D19&lt;2.05),(A19&lt;7.25),A19&gt;=5.65),-0,IF(AND((B19&lt;2.95),G19&gt;=0.85,G19&gt;=0.644,(D19&lt;2.05),(A19&lt;7.25),A19&gt;=5.65),0.098,IF(AND(B19&gt;=2.95,G19&gt;=0.85,G19&gt;=0.644,(D19&lt;2.05),(A19&lt;7.25),A19&gt;=5.65),0.013,"shouldnthappen")))))))))))))))))))))</f>
        <v>0.009</v>
      </c>
      <c r="U19" s="1" t="n">
        <f aca="false">IF(AND(A19&gt;=7.25,D19&gt;=1.25),0.186,IF(AND((G19&lt;0.13),D19&gt;=0.35,(D19&lt;1.25)),-0.004,IF(AND(H19&gt;=14.246,(H19&lt;14.344),(D19&lt;0.35),(D19&lt;1.25)),-0.002,IF(AND((A19&lt;4.85),H19&gt;=14.344,(D19&lt;0.35),(D19&lt;1.25)),0.004,IF(AND(G19&gt;=0.446,(G19&lt;0.644),(A19&lt;7.25),D19&gt;=1.25),0.138,IF(AND(A19&gt;=5.45,(H19&lt;14.246),(H19&lt;14.344),(D19&lt;0.35),(D19&lt;1.25)),0.001,IF(AND((H19&lt;14.877),A19&gt;=4.85,H19&gt;=14.344,(D19&lt;0.35),(D19&lt;1.25)),0.035,IF(AND(H19&gt;=14.877,A19&gt;=4.85,H19&gt;=14.344,(D19&lt;0.35),(D19&lt;1.25)),0.007,IF(AND((B19&lt;3.35),H19&gt;=9.448,G19&gt;=0.13,D19&gt;=0.35,(D19&lt;1.25)),0.053,IF(AND(B19&gt;=3.35,H19&gt;=9.448,G19&gt;=0.13,D19&gt;=0.35,(D19&lt;1.25)),0.017,IF(AND((G19&lt;0.44),(G19&lt;0.446),(G19&lt;0.644),(A19&lt;7.25),D19&gt;=1.25),0.079,IF(AND(G19&gt;=0.44,(G19&lt;0.446),(G19&lt;0.644),(A19&lt;7.25),D19&gt;=1.25),0.02,IF(AND((A19&lt;5.95),(G19&lt;0.724),G19&gt;=0.644,(A19&lt;7.25),D19&gt;=1.25),-0.018,IF(AND(A19&gt;=5.95,(G19&lt;0.724),G19&gt;=0.644,(A19&lt;7.25),D19&gt;=1.25),0.027,IF(AND(A19&gt;=6.15,G19&gt;=0.724,G19&gt;=0.644,(A19&lt;7.25),D19&gt;=1.25),0.093,IF(AND((A19&lt;5.05),(A19&lt;5.45),(H19&lt;14.246),(H19&lt;14.344),(D19&lt;0.35),(D19&lt;1.25)),0.011,IF(AND(A19&gt;=5.05,(A19&lt;5.45),(H19&lt;14.246),(H19&lt;14.344),(D19&lt;0.35),(D19&lt;1.25)),0.021,IF(AND((A19&lt;5.4),(B19&lt;3.15),(H19&lt;9.448),G19&gt;=0.13,D19&gt;=0.35,(D19&lt;1.25)),0.007,IF(AND(A19&gt;=5.4,(B19&lt;3.15),(H19&lt;9.448),G19&gt;=0.13,D19&gt;=0.35,(D19&lt;1.25)),-0.011,IF(AND((B19&lt;3.75),B19&gt;=3.15,(H19&lt;9.448),G19&gt;=0.13,D19&gt;=0.35,(D19&lt;1.25)),0.012,IF(AND(B19&gt;=3.75,B19&gt;=3.15,(H19&lt;9.448),G19&gt;=0.13,D19&gt;=0.35,(D19&lt;1.25)),0.046,IF(AND((A19&lt;5.9),(A19&lt;6.15),G19&gt;=0.724,G19&gt;=0.644,(A19&lt;7.25),D19&gt;=1.25),0.06,IF(AND(A19&gt;=5.9,(A19&lt;6.15),G19&gt;=0.724,G19&gt;=0.644,(A19&lt;7.25),D19&gt;=1.25),0.005,"shouldnthappen")))))))))))))))))))))))</f>
        <v>-0.004</v>
      </c>
      <c r="V19" s="1" t="n">
        <f aca="false">IF(AND(H19&gt;=15.155,(D19&lt;1.55)),0.084,IF(AND(A19&gt;=7.25,D19&gt;=1.55),0.141,IF(AND((G19&lt;0.043),D19&gt;=1.05,(H19&lt;15.155),(D19&lt;1.55)),-0.007,IF(AND(D19&gt;=1.85,G19&gt;=0.755,(A19&lt;7.25),D19&gt;=1.55),0.051,IF(AND((H19&lt;9.966),G19&gt;=0.905,(D19&lt;1.05),(H19&lt;15.155),(D19&lt;1.55)),0.043,IF(AND(H19&gt;=9.966,G19&gt;=0.905,(D19&lt;1.05),(H19&lt;15.155),(D19&lt;1.55)),0.007,IF(AND((G19&lt;0.278),(G19&lt;0.361),(G19&lt;0.755),(A19&lt;7.25),D19&gt;=1.55),0.08,IF(AND((A19&lt;5.8),G19&gt;=0.361,(G19&lt;0.755),(A19&lt;7.25),D19&gt;=1.55),0.019,IF(AND((A19&lt;6.05),(D19&lt;1.85),G19&gt;=0.755,(A19&lt;7.25),D19&gt;=1.55),0.01,IF(AND(A19&gt;=6.05,(D19&lt;1.85),G19&gt;=0.755,(A19&lt;7.25),D19&gt;=1.55),0.002,IF(AND((G19&lt;0.486),(B19&lt;3.15),(G19&lt;0.905),(D19&lt;1.05),(H19&lt;15.155),(D19&lt;1.55)),0.026,IF(AND(G19&gt;=0.486,(B19&lt;3.15),(G19&lt;0.905),(D19&lt;1.05),(H19&lt;15.155),(D19&lt;1.55)),0.001,IF(AND((B19&lt;3.25),B19&gt;=3.15,(G19&lt;0.905),(D19&lt;1.05),(H19&lt;15.155),(D19&lt;1.55)),-0.003,IF(AND(B19&gt;=3.25,B19&gt;=3.15,(G19&lt;0.905),(D19&lt;1.05),(H19&lt;15.155),(D19&lt;1.55)),0.012,IF(AND((H19&lt;7.426),(H19&lt;8.769),G19&gt;=0.043,D19&gt;=1.05,(H19&lt;15.155),(D19&lt;1.55)),0.041,IF(AND(H19&gt;=7.426,(H19&lt;8.769),G19&gt;=0.043,D19&gt;=1.05,(H19&lt;15.155),(D19&lt;1.55)),-0.008,IF(AND((H19&lt;10.696),H19&gt;=8.769,G19&gt;=0.043,D19&gt;=1.05,(H19&lt;15.155),(D19&lt;1.55)),0.069,IF(AND(H19&gt;=10.696,H19&gt;=8.769,G19&gt;=0.043,D19&gt;=1.05,(H19&lt;15.155),(D19&lt;1.55)),0.033,IF(AND((D19&lt;2.2),G19&gt;=0.278,(G19&lt;0.361),(G19&lt;0.755),(A19&lt;7.25),D19&gt;=1.55),0.022,IF(AND(D19&gt;=2.2,G19&gt;=0.278,(G19&lt;0.361),(G19&lt;0.755),(A19&lt;7.25),D19&gt;=1.55),-0.027,IF(AND((H19&lt;12.626),A19&gt;=5.8,G19&gt;=0.361,(G19&lt;0.755),(A19&lt;7.25),D19&gt;=1.55),0.126,IF(AND(H19&gt;=12.626,A19&gt;=5.8,G19&gt;=0.361,(G19&lt;0.755),(A19&lt;7.25),D19&gt;=1.55),0.065,"shouldnthappen"))))))))))))))))))))))</f>
        <v>0.012</v>
      </c>
      <c r="W19" s="1" t="n">
        <f aca="false">IF(AND(H19&gt;=15.155,(D19&lt;1.55)),0.064,IF(AND(A19&gt;=7.45,D19&gt;=1.55),0.115,IF(AND(B19&gt;=3.15,(H19&lt;10.257),(A19&lt;7.45),D19&gt;=1.55),0.097,IF(AND((A19&lt;4.85),H19&gt;=14.344,(D19&lt;0.35),(H19&lt;15.155),(D19&lt;1.55)),0.003,IF(AND(A19&gt;=6.05,(G19&lt;0.169),D19&gt;=0.35,(H19&lt;15.155),(D19&lt;1.55)),-0.008,IF(AND((G19&lt;0.181),G19&gt;=0.169,D19&gt;=0.35,(H19&lt;15.155),(D19&lt;1.55)),0.065,IF(AND(B19&gt;=3.05,(B19&lt;3.15),(H19&lt;10.257),(A19&lt;7.45),D19&gt;=1.55),-0.023,IF(AND(H19&gt;=11.854,(G19&lt;0.613),H19&gt;=10.257,(A19&lt;7.45),D19&gt;=1.55),0.068,IF(AND((D19&lt;0.25),(B19&lt;3.15),(H19&lt;14.344),(D19&lt;0.35),(H19&lt;15.155),(D19&lt;1.55)),0.014,IF(AND(D19&gt;=0.25,(B19&lt;3.15),(H19&lt;14.344),(D19&lt;0.35),(H19&lt;15.155),(D19&lt;1.55)),0.002,IF(AND((A19&lt;5.05),B19&gt;=3.15,(H19&lt;14.344),(D19&lt;0.35),(H19&lt;15.155),(D19&lt;1.55)),-0.001,IF(AND(A19&gt;=5.05,B19&gt;=3.15,(H19&lt;14.344),(D19&lt;0.35),(H19&lt;15.155),(D19&lt;1.55)),0.009,IF(AND((H19&lt;14.877),A19&gt;=4.85,H19&gt;=14.344,(D19&lt;0.35),(H19&lt;15.155),(D19&lt;1.55)),0.023,IF(AND(H19&gt;=14.877,A19&gt;=4.85,H19&gt;=14.344,(D19&lt;0.35),(H19&lt;15.155),(D19&lt;1.55)),0.004,IF(AND((H19&lt;13.602),(A19&lt;6.05),(G19&lt;0.169),D19&gt;=0.35,(H19&lt;15.155),(D19&lt;1.55)),0.023,IF(AND(H19&gt;=13.602,(A19&lt;6.05),(G19&lt;0.169),D19&gt;=0.35,(H19&lt;15.155),(D19&lt;1.55)),-0.006,IF(AND((B19&lt;2.95),G19&gt;=0.181,G19&gt;=0.169,D19&gt;=0.35,(H19&lt;15.155),(D19&lt;1.55)),0.019,IF(AND(B19&gt;=2.95,G19&gt;=0.181,G19&gt;=0.169,D19&gt;=0.35,(H19&lt;15.155),(D19&lt;1.55)),0.034,IF(AND((A19&lt;5.35),(B19&lt;3.05),(B19&lt;3.15),(H19&lt;10.257),(A19&lt;7.45),D19&gt;=1.55),0.009,IF(AND(A19&gt;=5.35,(B19&lt;3.05),(B19&lt;3.15),(H19&lt;10.257),(A19&lt;7.45),D19&gt;=1.55),0.058,IF(AND((B19&lt;2.9),(H19&lt;11.854),(G19&lt;0.613),H19&gt;=10.257,(A19&lt;7.45),D19&gt;=1.55),0.037,IF(AND(B19&gt;=2.9,(H19&lt;11.854),(G19&lt;0.613),H19&gt;=10.257,(A19&lt;7.45),D19&gt;=1.55),-0.005,IF(AND((A19&lt;6.4),(G19&lt;0.711),G19&gt;=0.613,H19&gt;=10.257,(A19&lt;7.45),D19&gt;=1.55),0.001,IF(AND(A19&gt;=6.4,(G19&lt;0.711),G19&gt;=0.613,H19&gt;=10.257,(A19&lt;7.45),D19&gt;=1.55),-0.002,IF(AND((D19&lt;1.9),G19&gt;=0.711,G19&gt;=0.613,H19&gt;=10.257,(A19&lt;7.45),D19&gt;=1.55),0.007,IF(AND(D19&gt;=1.9,G19&gt;=0.711,G19&gt;=0.613,H19&gt;=10.257,(A19&lt;7.45),D19&gt;=1.55),0.023,"shouldnthappen"))))))))))))))))))))))))))</f>
        <v>-0.006</v>
      </c>
      <c r="X19" s="1" t="n">
        <f aca="false">IF(AND(H19&gt;=15.155,(F19&lt;2.5)),0.049,IF(AND(A19&gt;=7.45,F19&gt;=2.5),0.089,IF(AND((G19&lt;0.107),(G19&lt;0.364),(A19&lt;7.45),F19&gt;=2.5),0.055,IF(AND(A19&gt;=5.75,(G19&lt;0.572),(D19&lt;1.25),(H19&lt;15.155),(F19&lt;2.5)),-0.018,IF(AND((A19&lt;5.7),(H19&lt;12.626),G19&gt;=0.364,(A19&lt;7.45),F19&gt;=2.5),0.012,IF(AND(A19&gt;=5.7,(H19&lt;12.626),G19&gt;=0.364,(A19&lt;7.45),F19&gt;=2.5),0.065,IF(AND((G19&lt;0.628),H19&gt;=12.626,G19&gt;=0.364,(A19&lt;7.45),F19&gt;=2.5),0.047,IF(AND((G19&lt;0.545),(A19&lt;5.75),(G19&lt;0.572),(D19&lt;1.25),(H19&lt;15.155),(F19&lt;2.5)),0.007,IF(AND(G19&gt;=0.545,(A19&lt;5.75),(G19&lt;0.572),(D19&lt;1.25),(H19&lt;15.155),(F19&lt;2.5)),-0.009,IF(AND((D19&lt;0.3),(H19&lt;11.788),G19&gt;=0.572,(D19&lt;1.25),(H19&lt;15.155),(F19&lt;2.5)),0.01,IF(AND(D19&gt;=0.3,(H19&lt;11.788),G19&gt;=0.572,(D19&lt;1.25),(H19&lt;15.155),(F19&lt;2.5)),0.03,IF(AND((A19&lt;4.75),H19&gt;=11.788,G19&gt;=0.572,(D19&lt;1.25),(H19&lt;15.155),(F19&lt;2.5)),0.001,IF(AND(A19&gt;=4.75,H19&gt;=11.788,G19&gt;=0.572,(D19&lt;1.25),(H19&lt;15.155),(F19&lt;2.5)),0.01,IF(AND((A19&lt;5.5),(A19&lt;6.15),(G19&lt;0.652),D19&gt;=1.25,(H19&lt;15.155),(F19&lt;2.5)),0.014,IF(AND(A19&gt;=5.5,(A19&lt;6.15),(G19&lt;0.652),D19&gt;=1.25,(H19&lt;15.155),(F19&lt;2.5)),0.049,IF(AND((H19&lt;12.206),A19&gt;=6.15,(G19&lt;0.652),D19&gt;=1.25,(H19&lt;15.155),(F19&lt;2.5)),-0.009,IF(AND(H19&gt;=12.206,A19&gt;=6.15,(G19&lt;0.652),D19&gt;=1.25,(H19&lt;15.155),(F19&lt;2.5)),0.021,IF(AND((A19&lt;5.55),(A19&lt;6.2),G19&gt;=0.652,D19&gt;=1.25,(H19&lt;15.155),(F19&lt;2.5)),0.011,IF(AND(A19&gt;=5.55,(A19&lt;6.2),G19&gt;=0.652,D19&gt;=1.25,(H19&lt;15.155),(F19&lt;2.5)),-0.019,IF(AND((B19&lt;3.2),A19&gt;=6.2,G19&gt;=0.652,D19&gt;=1.25,(H19&lt;15.155),(F19&lt;2.5)),0.025,IF(AND(B19&gt;=3.2,A19&gt;=6.2,G19&gt;=0.652,D19&gt;=1.25,(H19&lt;15.155),(F19&lt;2.5)),0.001,IF(AND((G19&lt;0.183),(G19&lt;0.301),G19&gt;=0.107,(G19&lt;0.364),(A19&lt;7.45),F19&gt;=2.5),-0.009,IF(AND(G19&gt;=0.183,(G19&lt;0.301),G19&gt;=0.107,(G19&lt;0.364),(A19&lt;7.45),F19&gt;=2.5),0.022,IF(AND((D19&lt;2.2),G19&gt;=0.301,G19&gt;=0.107,(G19&lt;0.364),(A19&lt;7.45),F19&gt;=2.5),0.004,IF(AND(D19&gt;=2.2,G19&gt;=0.301,G19&gt;=0.107,(G19&lt;0.364),(A19&lt;7.45),F19&gt;=2.5),-0.02,IF(AND((G19&lt;0.787),G19&gt;=0.628,H19&gt;=12.626,G19&gt;=0.364,(A19&lt;7.45),F19&gt;=2.5),-0.001,IF(AND(G19&gt;=0.787,G19&gt;=0.628,H19&gt;=12.626,G19&gt;=0.364,(A19&lt;7.45),F19&gt;=2.5),0.016,"shouldnthappen")))))))))))))))))))))))))))</f>
        <v>0.007</v>
      </c>
      <c r="Y19" s="1" t="n">
        <f aca="false">IF(AND(H19&gt;=15.155,(D19&lt;1.55)),0.037,IF(AND(D19&gt;=2.45,(A19&lt;7.45),D19&gt;=1.55),0.054,IF(AND((A19&lt;7.8),A19&gt;=7.45,D19&gt;=1.55),0.078,IF(AND(A19&gt;=7.8,A19&gt;=7.45,D19&gt;=1.55),0.021,IF(AND(A19&gt;=6.2,G19&gt;=0.68,D19&gt;=1.25,(H19&lt;15.155),(D19&lt;1.55)),0.019,IF(AND((B19&lt;2.65),(A19&lt;4.95),(G19&lt;0.572),(D19&lt;1.25),(H19&lt;15.155),(D19&lt;1.55)),0.021,IF(AND(B19&gt;=2.65,(A19&lt;4.95),(G19&lt;0.572),(D19&lt;1.25),(H19&lt;15.155),(D19&lt;1.55)),0.006,IF(AND((H19&lt;14.344),A19&gt;=4.95,(G19&lt;0.572),(D19&lt;1.25),(H19&lt;15.155),(D19&lt;1.55)),-0.005,IF(AND(H19&gt;=14.344,A19&gt;=4.95,(G19&lt;0.572),(D19&lt;1.25),(H19&lt;15.155),(D19&lt;1.55)),0.013,IF(AND((G19&lt;0.833),(H19&lt;11.788),G19&gt;=0.572,(D19&lt;1.25),(H19&lt;15.155),(D19&lt;1.55)),0.009,IF(AND(G19&gt;=0.833,(H19&lt;11.788),G19&gt;=0.572,(D19&lt;1.25),(H19&lt;15.155),(D19&lt;1.55)),0.024,IF(AND((A19&lt;4.75),H19&gt;=11.788,G19&gt;=0.572,(D19&lt;1.25),(H19&lt;15.155),(D19&lt;1.55)),0.001,IF(AND(A19&gt;=4.75,H19&gt;=11.788,G19&gt;=0.572,(D19&lt;1.25),(H19&lt;15.155),(D19&lt;1.55)),0.008,IF(AND((A19&lt;5.65),(A19&lt;6.15),(G19&lt;0.68),D19&gt;=1.25,(H19&lt;15.155),(D19&lt;1.55)),0.017,IF(AND(A19&gt;=5.65,(A19&lt;6.15),(G19&lt;0.68),D19&gt;=1.25,(H19&lt;15.155),(D19&lt;1.55)),0.039,IF(AND((G19&lt;0.436),A19&gt;=6.15,(G19&lt;0.68),D19&gt;=1.25,(H19&lt;15.155),(D19&lt;1.55)),-0.004,IF(AND(G19&gt;=0.436,A19&gt;=6.15,(G19&lt;0.68),D19&gt;=1.25,(H19&lt;15.155),(D19&lt;1.55)),0.022,IF(AND((A19&lt;5.55),(A19&lt;6.2),G19&gt;=0.68,D19&gt;=1.25,(H19&lt;15.155),(D19&lt;1.55)),0.009,IF(AND(A19&gt;=5.55,(A19&lt;6.2),G19&gt;=0.68,D19&gt;=1.25,(H19&lt;15.155),(D19&lt;1.55)),-0.016,IF(AND((G19&lt;0.107),(G19&lt;0.361),(G19&lt;0.613),(D19&lt;2.45),(A19&lt;7.45),D19&gt;=1.55),0.042,IF(AND(G19&gt;=0.107,(G19&lt;0.361),(G19&lt;0.613),(D19&lt;2.45),(A19&lt;7.45),D19&gt;=1.55),0.002,IF(AND((D19&lt;2.35),G19&gt;=0.361,(G19&lt;0.613),(D19&lt;2.45),(A19&lt;7.45),D19&gt;=1.55),0.051,IF(AND(D19&gt;=2.35,G19&gt;=0.361,(G19&lt;0.613),(D19&lt;2.45),(A19&lt;7.45),D19&gt;=1.55),0.016,IF(AND((A19&lt;6.4),(G19&lt;0.711),G19&gt;=0.613,(D19&lt;2.45),(A19&lt;7.45),D19&gt;=1.55),0.001,IF(AND(A19&gt;=6.4,(G19&lt;0.711),G19&gt;=0.613,(D19&lt;2.45),(A19&lt;7.45),D19&gt;=1.55),-0.002,IF(AND((B19&lt;2.95),G19&gt;=0.711,G19&gt;=0.613,(D19&lt;2.45),(A19&lt;7.45),D19&gt;=1.55),0.023,IF(AND(B19&gt;=2.95,G19&gt;=0.711,G19&gt;=0.613,(D19&lt;2.45),(A19&lt;7.45),D19&gt;=1.55),0.01,"shouldnthappen")))))))))))))))))))))))))))</f>
        <v>-0.005</v>
      </c>
      <c r="Z19" s="1" t="n">
        <f aca="false">IF(AND(A19&gt;=7.45,D19&gt;=1.75),0.056,IF(AND(H19&gt;=15.059,A19&gt;=5.55,(D19&lt;1.75)),0.028,IF(AND((D19&lt;0.35),G19&gt;=0.905,(A19&lt;5.55),(D19&lt;1.75)),0.005,IF(AND(D19&gt;=0.35,G19&gt;=0.905,(A19&lt;5.55),(D19&lt;1.75)),0.026,IF(AND((H19&lt;8.711),D19&gt;=2.45,(A19&lt;7.45),D19&gt;=1.75),0.011,IF(AND(H19&gt;=8.711,D19&gt;=2.45,(A19&lt;7.45),D19&gt;=1.75),0.049,IF(AND((G19&lt;0.107),(G19&lt;0.487),(D19&lt;2.45),(A19&lt;7.45),D19&gt;=1.75),0.032,IF(AND((H19&lt;10.915),(A19&lt;4.5),(B19&lt;3.15),(G19&lt;0.905),(A19&lt;5.55),(D19&lt;1.75)),-0.001,IF(AND(H19&gt;=10.915,(A19&lt;4.5),(B19&lt;3.15),(G19&lt;0.905),(A19&lt;5.55),(D19&lt;1.75)),0.003,IF(AND((A19&lt;5.05),A19&gt;=4.5,(B19&lt;3.15),(G19&lt;0.905),(A19&lt;5.55),(D19&lt;1.75)),0.015,IF(AND(A19&gt;=5.05,A19&gt;=4.5,(B19&lt;3.15),(G19&lt;0.905),(A19&lt;5.55),(D19&lt;1.75)),0.006,IF(AND((G19&lt;0.05),(G19&lt;0.091),B19&gt;=3.15,(G19&lt;0.905),(A19&lt;5.55),(D19&lt;1.75)),0.001,IF(AND(G19&gt;=0.05,(G19&lt;0.091),B19&gt;=3.15,(G19&lt;0.905),(A19&lt;5.55),(D19&lt;1.75)),0.008,IF(AND((G19&lt;0.587),G19&gt;=0.091,B19&gt;=3.15,(G19&lt;0.905),(A19&lt;5.55),(D19&lt;1.75)),-0.003,IF(AND(G19&gt;=0.587,G19&gt;=0.091,B19&gt;=3.15,(G19&lt;0.905),(A19&lt;5.55),(D19&lt;1.75)),0.004,IF(AND((F19&lt;2.5),(B19&lt;2.85),(G19&lt;0.419),(H19&lt;15.059),A19&gt;=5.55,(D19&lt;1.75)),0.041,IF(AND(F19&gt;=2.5,(B19&lt;2.85),(G19&lt;0.419),(H19&lt;15.059),A19&gt;=5.55,(D19&lt;1.75)),0.015,IF(AND((G19&lt;0.164),B19&gt;=2.85,(G19&lt;0.419),(H19&lt;15.059),A19&gt;=5.55,(D19&lt;1.75)),0.01,IF(AND(G19&gt;=0.164,B19&gt;=2.85,(G19&lt;0.419),(H19&lt;15.059),A19&gt;=5.55,(D19&lt;1.75)),-0.001,IF(AND((B19&lt;2.55),(B19&lt;2.95),G19&gt;=0.419,(H19&lt;15.059),A19&gt;=5.55,(D19&lt;1.75)),0.014,IF(AND(B19&gt;=2.55,(B19&lt;2.95),G19&gt;=0.419,(H19&lt;15.059),A19&gt;=5.55,(D19&lt;1.75)),-0.013,IF(AND((D19&lt;1.55),B19&gt;=2.95,G19&gt;=0.419,(H19&lt;15.059),A19&gt;=5.55,(D19&lt;1.75)),0.023,IF(AND(D19&gt;=1.55,B19&gt;=2.95,G19&gt;=0.419,(H19&lt;15.059),A19&gt;=5.55,(D19&lt;1.75)),0.005,IF(AND((H19&lt;13.278),G19&gt;=0.107,(G19&lt;0.487),(D19&lt;2.45),(A19&lt;7.45),D19&gt;=1.75),-0.009,IF(AND(H19&gt;=13.278,G19&gt;=0.107,(G19&lt;0.487),(D19&lt;2.45),(A19&lt;7.45),D19&gt;=1.75),0.017,IF(AND((D19&lt;2.35),(G19&lt;0.571),G19&gt;=0.487,(D19&lt;2.45),(A19&lt;7.45),D19&gt;=1.75),0.053,IF(AND(D19&gt;=2.35,(G19&lt;0.571),G19&gt;=0.487,(D19&lt;2.45),(A19&lt;7.45),D19&gt;=1.75),0.009,IF(AND((G19&lt;0.779),G19&gt;=0.571,G19&gt;=0.487,(D19&lt;2.45),(A19&lt;7.45),D19&gt;=1.75),0.006,IF(AND(G19&gt;=0.779,G19&gt;=0.571,G19&gt;=0.487,(D19&lt;2.45),(A19&lt;7.45),D19&gt;=1.75),0.016,"shouldnthappen")))))))))))))))))))))))))))))</f>
        <v>-0.003</v>
      </c>
      <c r="AA19" s="1" t="n">
        <f aca="false">IF(AND((A19&lt;7.8),A19&gt;=7.45,D19&gt;=1.75),0.051,IF(AND(A19&gt;=7.8,A19&gt;=7.45,D19&gt;=1.75),0.01,IF(AND(B19&gt;=3.35,B19&gt;=3.25,(A19&lt;7.45),D19&gt;=1.75),0.016,IF(AND((H19&lt;8.308),(D19&lt;0.15),(H19&lt;13.655),(D19&lt;0.35),(D19&lt;1.75)),0.009,IF(AND((H19&lt;14.529),(G19&lt;0.293),H19&gt;=13.655,(D19&lt;0.35),(D19&lt;1.75)),0.011,IF(AND(H19&gt;=14.529,(G19&lt;0.293),H19&gt;=13.655,(D19&lt;0.35),(D19&lt;1.75)),0.001,IF(AND(D19&gt;=0.25,G19&gt;=0.293,H19&gt;=13.655,(D19&lt;0.35),(D19&lt;1.75)),-0.004,IF(AND(H19&gt;=10.635,(H19&lt;10.696),(H19&lt;13.906),D19&gt;=0.35,(D19&lt;1.75)),0.036,IF(AND(G19&gt;=0.833,H19&gt;=10.696,(H19&lt;13.906),D19&gt;=0.35,(D19&lt;1.75)),0.016,IF(AND((A19&lt;6.65),(G19&lt;0.247),H19&gt;=13.906,D19&gt;=0.35,(D19&lt;1.75)),-0.008,IF(AND(A19&gt;=6.65,(G19&lt;0.247),H19&gt;=13.906,D19&gt;=0.35,(D19&lt;1.75)),0.011,IF(AND((B19&lt;2.45),G19&gt;=0.247,H19&gt;=13.906,D19&gt;=0.35,(D19&lt;1.75)),0,IF(AND((D19&lt;1.85),(B19&lt;2.95),(B19&lt;3.25),(A19&lt;7.45),D19&gt;=1.75),0.033,IF(AND((G19&lt;0.428),(B19&lt;3.35),B19&gt;=3.25,(A19&lt;7.45),D19&gt;=1.75),0.009,IF(AND(G19&gt;=0.428,(B19&lt;3.35),B19&gt;=3.25,(A19&lt;7.45),D19&gt;=1.75),0.042,IF(AND((A19&lt;4.6),H19&gt;=8.308,(D19&lt;0.15),(H19&lt;13.655),(D19&lt;0.35),(D19&lt;1.75)),0.003,IF(AND(A19&gt;=4.6,H19&gt;=8.308,(D19&lt;0.15),(H19&lt;13.655),(D19&lt;0.35),(D19&lt;1.75)),0,IF(AND((H19&lt;8.834),(A19&lt;5.05),D19&gt;=0.15,(H19&lt;13.655),(D19&lt;0.35),(D19&lt;1.75)),0.002,IF(AND(H19&gt;=8.834,(A19&lt;5.05),D19&gt;=0.15,(H19&lt;13.655),(D19&lt;0.35),(D19&lt;1.75)),-0.008,IF(AND((A19&lt;5.45),A19&gt;=5.05,D19&gt;=0.15,(H19&lt;13.655),(D19&lt;0.35),(D19&lt;1.75)),0.003,IF(AND(A19&gt;=5.45,A19&gt;=5.05,D19&gt;=0.15,(H19&lt;13.655),(D19&lt;0.35),(D19&lt;1.75)),-0.002,IF(AND((A19&lt;5.3),(D19&lt;0.25),G19&gt;=0.293,H19&gt;=13.655,(D19&lt;0.35),(D19&lt;1.75)),0.007,IF(AND(A19&gt;=5.3,(D19&lt;0.25),G19&gt;=0.293,H19&gt;=13.655,(D19&lt;0.35),(D19&lt;1.75)),0.001,IF(AND((H19&lt;7.309),(H19&lt;10.635),(H19&lt;10.696),(H19&lt;13.906),D19&gt;=0.35,(D19&lt;1.75)),0.014,IF(AND(H19&gt;=7.309,(H19&lt;10.635),(H19&lt;10.696),(H19&lt;13.906),D19&gt;=0.35,(D19&lt;1.75)),0.006,IF(AND((H19&lt;12.093),(G19&lt;0.833),H19&gt;=10.696,(H19&lt;13.906),D19&gt;=0.35,(D19&lt;1.75)),-0.01,IF(AND(H19&gt;=12.093,(G19&lt;0.833),H19&gt;=10.696,(H19&lt;13.906),D19&gt;=0.35,(D19&lt;1.75)),0.004,IF(AND((G19&lt;0.823),B19&gt;=2.45,G19&gt;=0.247,H19&gt;=13.906,D19&gt;=0.35,(D19&lt;1.75)),0.026,IF(AND(G19&gt;=0.823,B19&gt;=2.45,G19&gt;=0.247,H19&gt;=13.906,D19&gt;=0.35,(D19&lt;1.75)),0.006,IF(AND((H19&lt;11.121),D19&gt;=1.85,(B19&lt;2.95),(B19&lt;3.25),(A19&lt;7.45),D19&gt;=1.75),0.013,IF(AND(H19&gt;=11.121,D19&gt;=1.85,(B19&lt;2.95),(B19&lt;3.25),(A19&lt;7.45),D19&gt;=1.75),0.005,IF(AND((A19&lt;6.05),(A19&lt;6.45),B19&gt;=2.95,(B19&lt;3.25),(A19&lt;7.45),D19&gt;=1.75),0.001,IF(AND(A19&gt;=6.05,(A19&lt;6.45),B19&gt;=2.95,(B19&lt;3.25),(A19&lt;7.45),D19&gt;=1.75),-0.005,IF(AND((G19&lt;0.42),A19&gt;=6.45,B19&gt;=2.95,(B19&lt;3.25),(A19&lt;7.45),D19&gt;=1.75),0.004,IF(AND(G19&gt;=0.42,A19&gt;=6.45,B19&gt;=2.95,(B19&lt;3.25),(A19&lt;7.45),D19&gt;=1.75),0.019,"shouldnthappen")))))))))))))))))))))))))))))))))))</f>
        <v>0.004</v>
      </c>
      <c r="AB19" s="1" t="n">
        <f aca="false">+ 0.5</f>
        <v>0.5</v>
      </c>
    </row>
    <row r="20" customFormat="false" ht="13.8" hidden="false" customHeight="false" outlineLevel="0" collapsed="false">
      <c r="A20" s="11" t="n">
        <v>5.1</v>
      </c>
      <c r="B20" s="1" t="n">
        <v>3.5</v>
      </c>
      <c r="C20" s="1" t="n">
        <v>1.4</v>
      </c>
      <c r="D20" s="1" t="n">
        <v>0.3</v>
      </c>
      <c r="E20" s="1" t="s">
        <v>94</v>
      </c>
      <c r="F20" s="1" t="n">
        <v>1</v>
      </c>
      <c r="G20" s="1" t="n">
        <v>0.406637547537684</v>
      </c>
      <c r="H20" s="18" t="n">
        <v>14.3160776746459</v>
      </c>
      <c r="I20" s="1" t="n">
        <f aca="false">C20</f>
        <v>1.4</v>
      </c>
      <c r="J20" s="1" t="n">
        <f aca="false">SUM(M20:AB20)</f>
        <v>1.424</v>
      </c>
      <c r="K20" s="15" t="n">
        <f aca="false">1-SQRT(VAR(M20:AB20, I20)) / AVERAGE(M20:AB20)</f>
        <v>-2.87567547768084</v>
      </c>
      <c r="L20" s="1" t="n">
        <f aca="false">(J20-I20)/I20</f>
        <v>0.0171428571428572</v>
      </c>
      <c r="M20" s="1" t="n">
        <f aca="false">IF(AND((H20&lt;5.245),(D20&lt;0.8)),0.075,IF(AND(H20&gt;=5.245,(D20&lt;0.8)),0.279,IF(AND((D20&lt;1.45),D20&gt;=0.8),1.043,IF(AND(D20&gt;=1.45,D20&gt;=0.8),1.423,"shouldnthappen"))))</f>
        <v>0.279</v>
      </c>
      <c r="N20" s="1" t="n">
        <f aca="false">IF(AND((A20&lt;4.35),(D20&lt;0.8)),0.048,IF(AND(A20&gt;=4.35,(D20&lt;0.8)),0.198,IF(AND(F20&gt;=2.5,D20&gt;=0.8),1.048,IF(AND((A20&lt;5.15),(F20&lt;2.5),D20&gt;=0.8),0.321,IF(AND(A20&gt;=5.15,(F20&lt;2.5),D20&gt;=0.8),0.783,"shouldnthappen")))))</f>
        <v>0.198</v>
      </c>
      <c r="O20" s="1" t="n">
        <f aca="false">IF(AND((H20&lt;5.245),(D20&lt;0.8)),0.034,IF(AND((A20&lt;5.9),D20&gt;=0.8),0.489,IF(AND(A20&gt;=5.9,D20&gt;=0.8),0.721,IF(AND((A20&lt;4.35),H20&gt;=5.245,(D20&lt;0.8)),0.041,IF(AND(A20&gt;=4.35,H20&gt;=5.245,(D20&lt;0.8)),0.142,"shouldnthappen")))))</f>
        <v>0.142</v>
      </c>
      <c r="P20" s="1" t="n">
        <f aca="false">IF(AND((B20&lt;2.8),(D20&lt;1.15)),0.244,IF(AND((D20&lt;1.75),D20&gt;=1.15),0.396,IF(AND(D20&gt;=1.75,D20&gt;=1.15),0.554,IF(AND((A20&lt;5.05),B20&gt;=2.8,(D20&lt;1.15)),0.078,IF(AND((H20&lt;14.877),A20&gt;=5.05,B20&gt;=2.8,(D20&lt;1.15)),0.118,IF(AND(H20&gt;=14.877,A20&gt;=5.05,B20&gt;=2.8,(D20&lt;1.15)),0.027,"shouldnthappen"))))))</f>
        <v>0.118</v>
      </c>
      <c r="Q20" s="1" t="n">
        <f aca="false">IF(AND(D20&gt;=0.45,(D20&lt;1.15)),0.17,IF(AND(A20&gt;=7.1,D20&gt;=1.15),0.539,IF(AND((A20&lt;6.25),(A20&lt;7.1),D20&gt;=1.15),0.258,IF(AND(A20&gt;=6.25,(A20&lt;7.1),D20&gt;=1.15),0.344,IF(AND(G20&gt;=0.418,(A20&lt;5.05),(D20&lt;0.45),(D20&lt;1.15)),0.033,IF(AND((H20&lt;14.494),(G20&lt;0.418),(A20&lt;5.05),(D20&lt;0.45),(D20&lt;1.15)),0.061,IF(AND(H20&gt;=14.494,(G20&lt;0.418),(A20&lt;5.05),(D20&lt;0.45),(D20&lt;1.15)),0.015,IF(AND(H20&gt;=14.877,(B20&lt;3.85),A20&gt;=5.05,(D20&lt;0.45),(D20&lt;1.15)),0.023,IF(AND((B20&lt;4),B20&gt;=3.85,A20&gt;=5.05,(D20&lt;0.45),(D20&lt;1.15)),0.009,IF(AND(B20&gt;=4,B20&gt;=3.85,A20&gt;=5.05,(D20&lt;0.45),(D20&lt;1.15)),0.052,IF(AND((G20&lt;0.05),(H20&lt;14.877),(B20&lt;3.85),A20&gt;=5.05,(D20&lt;0.45),(D20&lt;1.15)),0.024,IF(AND(G20&gt;=0.05,(H20&lt;14.877),(B20&lt;3.85),A20&gt;=5.05,(D20&lt;0.45),(D20&lt;1.15)),0.091,"shouldnthappen"))))))))))))</f>
        <v>0.091</v>
      </c>
      <c r="R20" s="1" t="n">
        <f aca="false">IF(AND(A20&gt;=7.1,D20&gt;=0.8),0.401,IF(AND((A20&lt;4.5),(G20&lt;0.905),(D20&lt;0.8)),0.024,IF(AND((H20&lt;9.966),G20&gt;=0.905,(D20&lt;0.8)),0.094,IF(AND(H20&gt;=9.966,G20&gt;=0.905,(D20&lt;0.8)),0.026,IF(AND(D20&gt;=2.05,(A20&lt;7.1),D20&gt;=0.8),0.277,IF(AND((H20&lt;5.523),A20&gt;=4.5,(G20&lt;0.905),(D20&lt;0.8)),0.012,IF(AND(H20&gt;=5.523,A20&gt;=4.5,(G20&lt;0.905),(D20&lt;0.8)),0.049,IF(AND((A20&lt;5.3),(D20&lt;2.05),(A20&lt;7.1),D20&gt;=0.8),0.095,IF(AND(A20&gt;=5.3,(D20&lt;2.05),(A20&lt;7.1),D20&gt;=0.8),0.196,"shouldnthappen")))))))))</f>
        <v>0.049</v>
      </c>
      <c r="S20" s="1" t="n">
        <f aca="false">IF(AND(A20&gt;=7.1,D20&gt;=1.35),0.298,IF(AND(G20&gt;=0.905,(D20&lt;0.8),(D20&lt;1.35)),0.068,IF(AND(H20&gt;=9.386,D20&gt;=0.8,(D20&lt;1.35)),0.126,IF(AND((H20&lt;7.426),(H20&lt;9.386),D20&gt;=0.8,(D20&lt;1.35)),0.091,IF(AND((A20&lt;5.3),(G20&lt;0.905),(A20&lt;7.1),D20&gt;=1.35),0.063,IF(AND((D20&lt;2.05),G20&gt;=0.905,(A20&lt;7.1),D20&gt;=1.35),0.015,IF(AND(D20&gt;=2.05,G20&gt;=0.905,(A20&lt;7.1),D20&gt;=1.35),0.089,IF(AND((H20&lt;10.505),(H20&lt;14.344),(G20&lt;0.905),(D20&lt;0.8),(D20&lt;1.35)),0.035,IF(AND((A20&lt;4.85),H20&gt;=14.344,(G20&lt;0.905),(D20&lt;0.8),(D20&lt;1.35)),0.006,IF(AND((B20&lt;2.75),H20&gt;=7.426,(H20&lt;9.386),D20&gt;=0.8,(D20&lt;1.35)),0.021,IF(AND(B20&gt;=2.75,H20&gt;=7.426,(H20&lt;9.386),D20&gt;=0.8,(D20&lt;1.35)),-0.01,IF(AND((B20&lt;2.35),A20&gt;=5.3,(G20&lt;0.905),(A20&lt;7.1),D20&gt;=1.35),0.068,IF(AND(B20&gt;=2.35,A20&gt;=5.3,(G20&lt;0.905),(A20&lt;7.1),D20&gt;=1.35),0.181,IF(AND((H20&lt;11.731),H20&gt;=10.505,(H20&lt;14.344),(G20&lt;0.905),(D20&lt;0.8),(D20&lt;1.35)),0.004,IF(AND(H20&gt;=11.731,H20&gt;=10.505,(H20&lt;14.344),(G20&lt;0.905),(D20&lt;0.8),(D20&lt;1.35)),0.024,IF(AND((H20&lt;14.877),A20&gt;=4.85,H20&gt;=14.344,(G20&lt;0.905),(D20&lt;0.8),(D20&lt;1.35)),0.063,IF(AND(H20&gt;=14.877,A20&gt;=4.85,H20&gt;=14.344,(G20&lt;0.905),(D20&lt;0.8),(D20&lt;1.35)),0.012,"shouldnthappen")))))))))))))))))</f>
        <v>0.024</v>
      </c>
      <c r="T20" s="1" t="n">
        <f aca="false">IF(AND(D20&gt;=0.45,(A20&lt;5.65)),0.067,IF(AND(A20&gt;=7.25,A20&gt;=5.65),0.244,IF(AND((H20&lt;9.966),G20&gt;=0.905,(D20&lt;0.45),(A20&lt;5.65)),0.062,IF(AND(H20&gt;=9.966,G20&gt;=0.905,(D20&lt;0.45),(A20&lt;5.65)),0.012,IF(AND((G20&lt;0.948),D20&gt;=2.05,(A20&lt;7.25),A20&gt;=5.65),0.157,IF(AND(G20&gt;=0.948,D20&gt;=2.05,(A20&lt;7.25),A20&gt;=5.65),0.037,IF(AND(G20&gt;=0.422,(B20&lt;3.15),(G20&lt;0.905),(D20&lt;0.45),(A20&lt;5.65)),0.011,IF(AND((D20&lt;0.25),(G20&lt;0.422),(B20&lt;3.15),(G20&lt;0.905),(D20&lt;0.45),(A20&lt;5.65)),0.04,IF(AND(D20&gt;=0.25,(G20&lt;0.422),(B20&lt;3.15),(G20&lt;0.905),(D20&lt;0.45),(A20&lt;5.65)),0.009,IF(AND((A20&lt;4.85),(B20&lt;3.25),B20&gt;=3.15,(G20&lt;0.905),(D20&lt;0.45),(A20&lt;5.65)),0.008,IF(AND(A20&gt;=4.85,(B20&lt;3.25),B20&gt;=3.15,(G20&lt;0.905),(D20&lt;0.45),(A20&lt;5.65)),-0.017,IF(AND((D20&lt;0.25),B20&gt;=3.25,B20&gt;=3.15,(G20&lt;0.905),(D20&lt;0.45),(A20&lt;5.65)),0.022,IF(AND(D20&gt;=0.25,B20&gt;=3.25,B20&gt;=3.15,(G20&lt;0.905),(D20&lt;0.45),(A20&lt;5.65)),0.009,IF(AND((F20&lt;2.5),(H20&lt;7.692),(G20&lt;0.644),(D20&lt;2.05),(A20&lt;7.25),A20&gt;=5.65),0.018,IF(AND(F20&gt;=2.5,(H20&lt;7.692),(G20&lt;0.644),(D20&lt;2.05),(A20&lt;7.25),A20&gt;=5.65),0.068,IF(AND((B20&lt;2.35),H20&gt;=7.692,(G20&lt;0.644),(D20&lt;2.05),(A20&lt;7.25),A20&gt;=5.65),0.023,IF(AND(B20&gt;=2.35,H20&gt;=7.692,(G20&lt;0.644),(D20&lt;2.05),(A20&lt;7.25),A20&gt;=5.65),0.125,IF(AND((G20&lt;0.766),(G20&lt;0.85),G20&gt;=0.644,(D20&lt;2.05),(A20&lt;7.25),A20&gt;=5.65),0.055,IF(AND(G20&gt;=0.766,(G20&lt;0.85),G20&gt;=0.644,(D20&lt;2.05),(A20&lt;7.25),A20&gt;=5.65),-0,IF(AND((B20&lt;2.95),G20&gt;=0.85,G20&gt;=0.644,(D20&lt;2.05),(A20&lt;7.25),A20&gt;=5.65),0.098,IF(AND(B20&gt;=2.95,G20&gt;=0.85,G20&gt;=0.644,(D20&lt;2.05),(A20&lt;7.25),A20&gt;=5.65),0.013,"shouldnthappen")))))))))))))))))))))</f>
        <v>0.009</v>
      </c>
      <c r="U20" s="1" t="n">
        <f aca="false">IF(AND(A20&gt;=7.25,D20&gt;=1.25),0.186,IF(AND((G20&lt;0.13),D20&gt;=0.35,(D20&lt;1.25)),-0.004,IF(AND(H20&gt;=14.246,(H20&lt;14.344),(D20&lt;0.35),(D20&lt;1.25)),-0.002,IF(AND((A20&lt;4.85),H20&gt;=14.344,(D20&lt;0.35),(D20&lt;1.25)),0.004,IF(AND(G20&gt;=0.446,(G20&lt;0.644),(A20&lt;7.25),D20&gt;=1.25),0.138,IF(AND(A20&gt;=5.45,(H20&lt;14.246),(H20&lt;14.344),(D20&lt;0.35),(D20&lt;1.25)),0.001,IF(AND((H20&lt;14.877),A20&gt;=4.85,H20&gt;=14.344,(D20&lt;0.35),(D20&lt;1.25)),0.035,IF(AND(H20&gt;=14.877,A20&gt;=4.85,H20&gt;=14.344,(D20&lt;0.35),(D20&lt;1.25)),0.007,IF(AND((B20&lt;3.35),H20&gt;=9.448,G20&gt;=0.13,D20&gt;=0.35,(D20&lt;1.25)),0.053,IF(AND(B20&gt;=3.35,H20&gt;=9.448,G20&gt;=0.13,D20&gt;=0.35,(D20&lt;1.25)),0.017,IF(AND((G20&lt;0.44),(G20&lt;0.446),(G20&lt;0.644),(A20&lt;7.25),D20&gt;=1.25),0.079,IF(AND(G20&gt;=0.44,(G20&lt;0.446),(G20&lt;0.644),(A20&lt;7.25),D20&gt;=1.25),0.02,IF(AND((A20&lt;5.95),(G20&lt;0.724),G20&gt;=0.644,(A20&lt;7.25),D20&gt;=1.25),-0.018,IF(AND(A20&gt;=5.95,(G20&lt;0.724),G20&gt;=0.644,(A20&lt;7.25),D20&gt;=1.25),0.027,IF(AND(A20&gt;=6.15,G20&gt;=0.724,G20&gt;=0.644,(A20&lt;7.25),D20&gt;=1.25),0.093,IF(AND((A20&lt;5.05),(A20&lt;5.45),(H20&lt;14.246),(H20&lt;14.344),(D20&lt;0.35),(D20&lt;1.25)),0.011,IF(AND(A20&gt;=5.05,(A20&lt;5.45),(H20&lt;14.246),(H20&lt;14.344),(D20&lt;0.35),(D20&lt;1.25)),0.021,IF(AND((A20&lt;5.4),(B20&lt;3.15),(H20&lt;9.448),G20&gt;=0.13,D20&gt;=0.35,(D20&lt;1.25)),0.007,IF(AND(A20&gt;=5.4,(B20&lt;3.15),(H20&lt;9.448),G20&gt;=0.13,D20&gt;=0.35,(D20&lt;1.25)),-0.011,IF(AND((B20&lt;3.75),B20&gt;=3.15,(H20&lt;9.448),G20&gt;=0.13,D20&gt;=0.35,(D20&lt;1.25)),0.012,IF(AND(B20&gt;=3.75,B20&gt;=3.15,(H20&lt;9.448),G20&gt;=0.13,D20&gt;=0.35,(D20&lt;1.25)),0.046,IF(AND((A20&lt;5.9),(A20&lt;6.15),G20&gt;=0.724,G20&gt;=0.644,(A20&lt;7.25),D20&gt;=1.25),0.06,IF(AND(A20&gt;=5.9,(A20&lt;6.15),G20&gt;=0.724,G20&gt;=0.644,(A20&lt;7.25),D20&gt;=1.25),0.005,"shouldnthappen")))))))))))))))))))))))</f>
        <v>-0.002</v>
      </c>
      <c r="V20" s="1" t="n">
        <f aca="false">IF(AND(H20&gt;=15.155,(D20&lt;1.55)),0.084,IF(AND(A20&gt;=7.25,D20&gt;=1.55),0.141,IF(AND((G20&lt;0.043),D20&gt;=1.05,(H20&lt;15.155),(D20&lt;1.55)),-0.007,IF(AND(D20&gt;=1.85,G20&gt;=0.755,(A20&lt;7.25),D20&gt;=1.55),0.051,IF(AND((H20&lt;9.966),G20&gt;=0.905,(D20&lt;1.05),(H20&lt;15.155),(D20&lt;1.55)),0.043,IF(AND(H20&gt;=9.966,G20&gt;=0.905,(D20&lt;1.05),(H20&lt;15.155),(D20&lt;1.55)),0.007,IF(AND((G20&lt;0.278),(G20&lt;0.361),(G20&lt;0.755),(A20&lt;7.25),D20&gt;=1.55),0.08,IF(AND((A20&lt;5.8),G20&gt;=0.361,(G20&lt;0.755),(A20&lt;7.25),D20&gt;=1.55),0.019,IF(AND((A20&lt;6.05),(D20&lt;1.85),G20&gt;=0.755,(A20&lt;7.25),D20&gt;=1.55),0.01,IF(AND(A20&gt;=6.05,(D20&lt;1.85),G20&gt;=0.755,(A20&lt;7.25),D20&gt;=1.55),0.002,IF(AND((G20&lt;0.486),(B20&lt;3.15),(G20&lt;0.905),(D20&lt;1.05),(H20&lt;15.155),(D20&lt;1.55)),0.026,IF(AND(G20&gt;=0.486,(B20&lt;3.15),(G20&lt;0.905),(D20&lt;1.05),(H20&lt;15.155),(D20&lt;1.55)),0.001,IF(AND((B20&lt;3.25),B20&gt;=3.15,(G20&lt;0.905),(D20&lt;1.05),(H20&lt;15.155),(D20&lt;1.55)),-0.003,IF(AND(B20&gt;=3.25,B20&gt;=3.15,(G20&lt;0.905),(D20&lt;1.05),(H20&lt;15.155),(D20&lt;1.55)),0.012,IF(AND((H20&lt;7.426),(H20&lt;8.769),G20&gt;=0.043,D20&gt;=1.05,(H20&lt;15.155),(D20&lt;1.55)),0.041,IF(AND(H20&gt;=7.426,(H20&lt;8.769),G20&gt;=0.043,D20&gt;=1.05,(H20&lt;15.155),(D20&lt;1.55)),-0.008,IF(AND((H20&lt;10.696),H20&gt;=8.769,G20&gt;=0.043,D20&gt;=1.05,(H20&lt;15.155),(D20&lt;1.55)),0.069,IF(AND(H20&gt;=10.696,H20&gt;=8.769,G20&gt;=0.043,D20&gt;=1.05,(H20&lt;15.155),(D20&lt;1.55)),0.033,IF(AND((D20&lt;2.2),G20&gt;=0.278,(G20&lt;0.361),(G20&lt;0.755),(A20&lt;7.25),D20&gt;=1.55),0.022,IF(AND(D20&gt;=2.2,G20&gt;=0.278,(G20&lt;0.361),(G20&lt;0.755),(A20&lt;7.25),D20&gt;=1.55),-0.027,IF(AND((H20&lt;12.626),A20&gt;=5.8,G20&gt;=0.361,(G20&lt;0.755),(A20&lt;7.25),D20&gt;=1.55),0.126,IF(AND(H20&gt;=12.626,A20&gt;=5.8,G20&gt;=0.361,(G20&lt;0.755),(A20&lt;7.25),D20&gt;=1.55),0.065,"shouldnthappen"))))))))))))))))))))))</f>
        <v>0.012</v>
      </c>
      <c r="W20" s="1" t="n">
        <f aca="false">IF(AND(H20&gt;=15.155,(D20&lt;1.55)),0.064,IF(AND(A20&gt;=7.45,D20&gt;=1.55),0.115,IF(AND(B20&gt;=3.15,(H20&lt;10.257),(A20&lt;7.45),D20&gt;=1.55),0.097,IF(AND((A20&lt;4.85),H20&gt;=14.344,(D20&lt;0.35),(H20&lt;15.155),(D20&lt;1.55)),0.003,IF(AND(A20&gt;=6.05,(G20&lt;0.169),D20&gt;=0.35,(H20&lt;15.155),(D20&lt;1.55)),-0.008,IF(AND((G20&lt;0.181),G20&gt;=0.169,D20&gt;=0.35,(H20&lt;15.155),(D20&lt;1.55)),0.065,IF(AND(B20&gt;=3.05,(B20&lt;3.15),(H20&lt;10.257),(A20&lt;7.45),D20&gt;=1.55),-0.023,IF(AND(H20&gt;=11.854,(G20&lt;0.613),H20&gt;=10.257,(A20&lt;7.45),D20&gt;=1.55),0.068,IF(AND((D20&lt;0.25),(B20&lt;3.15),(H20&lt;14.344),(D20&lt;0.35),(H20&lt;15.155),(D20&lt;1.55)),0.014,IF(AND(D20&gt;=0.25,(B20&lt;3.15),(H20&lt;14.344),(D20&lt;0.35),(H20&lt;15.155),(D20&lt;1.55)),0.002,IF(AND((A20&lt;5.05),B20&gt;=3.15,(H20&lt;14.344),(D20&lt;0.35),(H20&lt;15.155),(D20&lt;1.55)),-0.001,IF(AND(A20&gt;=5.05,B20&gt;=3.15,(H20&lt;14.344),(D20&lt;0.35),(H20&lt;15.155),(D20&lt;1.55)),0.009,IF(AND((H20&lt;14.877),A20&gt;=4.85,H20&gt;=14.344,(D20&lt;0.35),(H20&lt;15.155),(D20&lt;1.55)),0.023,IF(AND(H20&gt;=14.877,A20&gt;=4.85,H20&gt;=14.344,(D20&lt;0.35),(H20&lt;15.155),(D20&lt;1.55)),0.004,IF(AND((H20&lt;13.602),(A20&lt;6.05),(G20&lt;0.169),D20&gt;=0.35,(H20&lt;15.155),(D20&lt;1.55)),0.023,IF(AND(H20&gt;=13.602,(A20&lt;6.05),(G20&lt;0.169),D20&gt;=0.35,(H20&lt;15.155),(D20&lt;1.55)),-0.006,IF(AND((B20&lt;2.95),G20&gt;=0.181,G20&gt;=0.169,D20&gt;=0.35,(H20&lt;15.155),(D20&lt;1.55)),0.019,IF(AND(B20&gt;=2.95,G20&gt;=0.181,G20&gt;=0.169,D20&gt;=0.35,(H20&lt;15.155),(D20&lt;1.55)),0.034,IF(AND((A20&lt;5.35),(B20&lt;3.05),(B20&lt;3.15),(H20&lt;10.257),(A20&lt;7.45),D20&gt;=1.55),0.009,IF(AND(A20&gt;=5.35,(B20&lt;3.05),(B20&lt;3.15),(H20&lt;10.257),(A20&lt;7.45),D20&gt;=1.55),0.058,IF(AND((B20&lt;2.9),(H20&lt;11.854),(G20&lt;0.613),H20&gt;=10.257,(A20&lt;7.45),D20&gt;=1.55),0.037,IF(AND(B20&gt;=2.9,(H20&lt;11.854),(G20&lt;0.613),H20&gt;=10.257,(A20&lt;7.45),D20&gt;=1.55),-0.005,IF(AND((A20&lt;6.4),(G20&lt;0.711),G20&gt;=0.613,H20&gt;=10.257,(A20&lt;7.45),D20&gt;=1.55),0.001,IF(AND(A20&gt;=6.4,(G20&lt;0.711),G20&gt;=0.613,H20&gt;=10.257,(A20&lt;7.45),D20&gt;=1.55),-0.002,IF(AND((D20&lt;1.9),G20&gt;=0.711,G20&gt;=0.613,H20&gt;=10.257,(A20&lt;7.45),D20&gt;=1.55),0.007,IF(AND(D20&gt;=1.9,G20&gt;=0.711,G20&gt;=0.613,H20&gt;=10.257,(A20&lt;7.45),D20&gt;=1.55),0.023,"shouldnthappen"))))))))))))))))))))))))))</f>
        <v>0.009</v>
      </c>
      <c r="X20" s="1" t="n">
        <f aca="false">IF(AND(H20&gt;=15.155,(F20&lt;2.5)),0.049,IF(AND(A20&gt;=7.45,F20&gt;=2.5),0.089,IF(AND((G20&lt;0.107),(G20&lt;0.364),(A20&lt;7.45),F20&gt;=2.5),0.055,IF(AND(A20&gt;=5.75,(G20&lt;0.572),(D20&lt;1.25),(H20&lt;15.155),(F20&lt;2.5)),-0.018,IF(AND((A20&lt;5.7),(H20&lt;12.626),G20&gt;=0.364,(A20&lt;7.45),F20&gt;=2.5),0.012,IF(AND(A20&gt;=5.7,(H20&lt;12.626),G20&gt;=0.364,(A20&lt;7.45),F20&gt;=2.5),0.065,IF(AND((G20&lt;0.628),H20&gt;=12.626,G20&gt;=0.364,(A20&lt;7.45),F20&gt;=2.5),0.047,IF(AND((G20&lt;0.545),(A20&lt;5.75),(G20&lt;0.572),(D20&lt;1.25),(H20&lt;15.155),(F20&lt;2.5)),0.007,IF(AND(G20&gt;=0.545,(A20&lt;5.75),(G20&lt;0.572),(D20&lt;1.25),(H20&lt;15.155),(F20&lt;2.5)),-0.009,IF(AND((D20&lt;0.3),(H20&lt;11.788),G20&gt;=0.572,(D20&lt;1.25),(H20&lt;15.155),(F20&lt;2.5)),0.01,IF(AND(D20&gt;=0.3,(H20&lt;11.788),G20&gt;=0.572,(D20&lt;1.25),(H20&lt;15.155),(F20&lt;2.5)),0.03,IF(AND((A20&lt;4.75),H20&gt;=11.788,G20&gt;=0.572,(D20&lt;1.25),(H20&lt;15.155),(F20&lt;2.5)),0.001,IF(AND(A20&gt;=4.75,H20&gt;=11.788,G20&gt;=0.572,(D20&lt;1.25),(H20&lt;15.155),(F20&lt;2.5)),0.01,IF(AND((A20&lt;5.5),(A20&lt;6.15),(G20&lt;0.652),D20&gt;=1.25,(H20&lt;15.155),(F20&lt;2.5)),0.014,IF(AND(A20&gt;=5.5,(A20&lt;6.15),(G20&lt;0.652),D20&gt;=1.25,(H20&lt;15.155),(F20&lt;2.5)),0.049,IF(AND((H20&lt;12.206),A20&gt;=6.15,(G20&lt;0.652),D20&gt;=1.25,(H20&lt;15.155),(F20&lt;2.5)),-0.009,IF(AND(H20&gt;=12.206,A20&gt;=6.15,(G20&lt;0.652),D20&gt;=1.25,(H20&lt;15.155),(F20&lt;2.5)),0.021,IF(AND((A20&lt;5.55),(A20&lt;6.2),G20&gt;=0.652,D20&gt;=1.25,(H20&lt;15.155),(F20&lt;2.5)),0.011,IF(AND(A20&gt;=5.55,(A20&lt;6.2),G20&gt;=0.652,D20&gt;=1.25,(H20&lt;15.155),(F20&lt;2.5)),-0.019,IF(AND((B20&lt;3.2),A20&gt;=6.2,G20&gt;=0.652,D20&gt;=1.25,(H20&lt;15.155),(F20&lt;2.5)),0.025,IF(AND(B20&gt;=3.2,A20&gt;=6.2,G20&gt;=0.652,D20&gt;=1.25,(H20&lt;15.155),(F20&lt;2.5)),0.001,IF(AND((G20&lt;0.183),(G20&lt;0.301),G20&gt;=0.107,(G20&lt;0.364),(A20&lt;7.45),F20&gt;=2.5),-0.009,IF(AND(G20&gt;=0.183,(G20&lt;0.301),G20&gt;=0.107,(G20&lt;0.364),(A20&lt;7.45),F20&gt;=2.5),0.022,IF(AND((D20&lt;2.2),G20&gt;=0.301,G20&gt;=0.107,(G20&lt;0.364),(A20&lt;7.45),F20&gt;=2.5),0.004,IF(AND(D20&gt;=2.2,G20&gt;=0.301,G20&gt;=0.107,(G20&lt;0.364),(A20&lt;7.45),F20&gt;=2.5),-0.02,IF(AND((G20&lt;0.787),G20&gt;=0.628,H20&gt;=12.626,G20&gt;=0.364,(A20&lt;7.45),F20&gt;=2.5),-0.001,IF(AND(G20&gt;=0.787,G20&gt;=0.628,H20&gt;=12.626,G20&gt;=0.364,(A20&lt;7.45),F20&gt;=2.5),0.016,"shouldnthappen")))))))))))))))))))))))))))</f>
        <v>0.007</v>
      </c>
      <c r="Y20" s="1" t="n">
        <f aca="false">IF(AND(H20&gt;=15.155,(D20&lt;1.55)),0.037,IF(AND(D20&gt;=2.45,(A20&lt;7.45),D20&gt;=1.55),0.054,IF(AND((A20&lt;7.8),A20&gt;=7.45,D20&gt;=1.55),0.078,IF(AND(A20&gt;=7.8,A20&gt;=7.45,D20&gt;=1.55),0.021,IF(AND(A20&gt;=6.2,G20&gt;=0.68,D20&gt;=1.25,(H20&lt;15.155),(D20&lt;1.55)),0.019,IF(AND((B20&lt;2.65),(A20&lt;4.95),(G20&lt;0.572),(D20&lt;1.25),(H20&lt;15.155),(D20&lt;1.55)),0.021,IF(AND(B20&gt;=2.65,(A20&lt;4.95),(G20&lt;0.572),(D20&lt;1.25),(H20&lt;15.155),(D20&lt;1.55)),0.006,IF(AND((H20&lt;14.344),A20&gt;=4.95,(G20&lt;0.572),(D20&lt;1.25),(H20&lt;15.155),(D20&lt;1.55)),-0.005,IF(AND(H20&gt;=14.344,A20&gt;=4.95,(G20&lt;0.572),(D20&lt;1.25),(H20&lt;15.155),(D20&lt;1.55)),0.013,IF(AND((G20&lt;0.833),(H20&lt;11.788),G20&gt;=0.572,(D20&lt;1.25),(H20&lt;15.155),(D20&lt;1.55)),0.009,IF(AND(G20&gt;=0.833,(H20&lt;11.788),G20&gt;=0.572,(D20&lt;1.25),(H20&lt;15.155),(D20&lt;1.55)),0.024,IF(AND((A20&lt;4.75),H20&gt;=11.788,G20&gt;=0.572,(D20&lt;1.25),(H20&lt;15.155),(D20&lt;1.55)),0.001,IF(AND(A20&gt;=4.75,H20&gt;=11.788,G20&gt;=0.572,(D20&lt;1.25),(H20&lt;15.155),(D20&lt;1.55)),0.008,IF(AND((A20&lt;5.65),(A20&lt;6.15),(G20&lt;0.68),D20&gt;=1.25,(H20&lt;15.155),(D20&lt;1.55)),0.017,IF(AND(A20&gt;=5.65,(A20&lt;6.15),(G20&lt;0.68),D20&gt;=1.25,(H20&lt;15.155),(D20&lt;1.55)),0.039,IF(AND((G20&lt;0.436),A20&gt;=6.15,(G20&lt;0.68),D20&gt;=1.25,(H20&lt;15.155),(D20&lt;1.55)),-0.004,IF(AND(G20&gt;=0.436,A20&gt;=6.15,(G20&lt;0.68),D20&gt;=1.25,(H20&lt;15.155),(D20&lt;1.55)),0.022,IF(AND((A20&lt;5.55),(A20&lt;6.2),G20&gt;=0.68,D20&gt;=1.25,(H20&lt;15.155),(D20&lt;1.55)),0.009,IF(AND(A20&gt;=5.55,(A20&lt;6.2),G20&gt;=0.68,D20&gt;=1.25,(H20&lt;15.155),(D20&lt;1.55)),-0.016,IF(AND((G20&lt;0.107),(G20&lt;0.361),(G20&lt;0.613),(D20&lt;2.45),(A20&lt;7.45),D20&gt;=1.55),0.042,IF(AND(G20&gt;=0.107,(G20&lt;0.361),(G20&lt;0.613),(D20&lt;2.45),(A20&lt;7.45),D20&gt;=1.55),0.002,IF(AND((D20&lt;2.35),G20&gt;=0.361,(G20&lt;0.613),(D20&lt;2.45),(A20&lt;7.45),D20&gt;=1.55),0.051,IF(AND(D20&gt;=2.35,G20&gt;=0.361,(G20&lt;0.613),(D20&lt;2.45),(A20&lt;7.45),D20&gt;=1.55),0.016,IF(AND((A20&lt;6.4),(G20&lt;0.711),G20&gt;=0.613,(D20&lt;2.45),(A20&lt;7.45),D20&gt;=1.55),0.001,IF(AND(A20&gt;=6.4,(G20&lt;0.711),G20&gt;=0.613,(D20&lt;2.45),(A20&lt;7.45),D20&gt;=1.55),-0.002,IF(AND((B20&lt;2.95),G20&gt;=0.711,G20&gt;=0.613,(D20&lt;2.45),(A20&lt;7.45),D20&gt;=1.55),0.023,IF(AND(B20&gt;=2.95,G20&gt;=0.711,G20&gt;=0.613,(D20&lt;2.45),(A20&lt;7.45),D20&gt;=1.55),0.01,"shouldnthappen")))))))))))))))))))))))))))</f>
        <v>-0.005</v>
      </c>
      <c r="Z20" s="1" t="n">
        <f aca="false">IF(AND(A20&gt;=7.45,D20&gt;=1.75),0.056,IF(AND(H20&gt;=15.059,A20&gt;=5.55,(D20&lt;1.75)),0.028,IF(AND((D20&lt;0.35),G20&gt;=0.905,(A20&lt;5.55),(D20&lt;1.75)),0.005,IF(AND(D20&gt;=0.35,G20&gt;=0.905,(A20&lt;5.55),(D20&lt;1.75)),0.026,IF(AND((H20&lt;8.711),D20&gt;=2.45,(A20&lt;7.45),D20&gt;=1.75),0.011,IF(AND(H20&gt;=8.711,D20&gt;=2.45,(A20&lt;7.45),D20&gt;=1.75),0.049,IF(AND((G20&lt;0.107),(G20&lt;0.487),(D20&lt;2.45),(A20&lt;7.45),D20&gt;=1.75),0.032,IF(AND((H20&lt;10.915),(A20&lt;4.5),(B20&lt;3.15),(G20&lt;0.905),(A20&lt;5.55),(D20&lt;1.75)),-0.001,IF(AND(H20&gt;=10.915,(A20&lt;4.5),(B20&lt;3.15),(G20&lt;0.905),(A20&lt;5.55),(D20&lt;1.75)),0.003,IF(AND((A20&lt;5.05),A20&gt;=4.5,(B20&lt;3.15),(G20&lt;0.905),(A20&lt;5.55),(D20&lt;1.75)),0.015,IF(AND(A20&gt;=5.05,A20&gt;=4.5,(B20&lt;3.15),(G20&lt;0.905),(A20&lt;5.55),(D20&lt;1.75)),0.006,IF(AND((G20&lt;0.05),(G20&lt;0.091),B20&gt;=3.15,(G20&lt;0.905),(A20&lt;5.55),(D20&lt;1.75)),0.001,IF(AND(G20&gt;=0.05,(G20&lt;0.091),B20&gt;=3.15,(G20&lt;0.905),(A20&lt;5.55),(D20&lt;1.75)),0.008,IF(AND((G20&lt;0.587),G20&gt;=0.091,B20&gt;=3.15,(G20&lt;0.905),(A20&lt;5.55),(D20&lt;1.75)),-0.003,IF(AND(G20&gt;=0.587,G20&gt;=0.091,B20&gt;=3.15,(G20&lt;0.905),(A20&lt;5.55),(D20&lt;1.75)),0.004,IF(AND((F20&lt;2.5),(B20&lt;2.85),(G20&lt;0.419),(H20&lt;15.059),A20&gt;=5.55,(D20&lt;1.75)),0.041,IF(AND(F20&gt;=2.5,(B20&lt;2.85),(G20&lt;0.419),(H20&lt;15.059),A20&gt;=5.55,(D20&lt;1.75)),0.015,IF(AND((G20&lt;0.164),B20&gt;=2.85,(G20&lt;0.419),(H20&lt;15.059),A20&gt;=5.55,(D20&lt;1.75)),0.01,IF(AND(G20&gt;=0.164,B20&gt;=2.85,(G20&lt;0.419),(H20&lt;15.059),A20&gt;=5.55,(D20&lt;1.75)),-0.001,IF(AND((B20&lt;2.55),(B20&lt;2.95),G20&gt;=0.419,(H20&lt;15.059),A20&gt;=5.55,(D20&lt;1.75)),0.014,IF(AND(B20&gt;=2.55,(B20&lt;2.95),G20&gt;=0.419,(H20&lt;15.059),A20&gt;=5.55,(D20&lt;1.75)),-0.013,IF(AND((D20&lt;1.55),B20&gt;=2.95,G20&gt;=0.419,(H20&lt;15.059),A20&gt;=5.55,(D20&lt;1.75)),0.023,IF(AND(D20&gt;=1.55,B20&gt;=2.95,G20&gt;=0.419,(H20&lt;15.059),A20&gt;=5.55,(D20&lt;1.75)),0.005,IF(AND((H20&lt;13.278),G20&gt;=0.107,(G20&lt;0.487),(D20&lt;2.45),(A20&lt;7.45),D20&gt;=1.75),-0.009,IF(AND(H20&gt;=13.278,G20&gt;=0.107,(G20&lt;0.487),(D20&lt;2.45),(A20&lt;7.45),D20&gt;=1.75),0.017,IF(AND((D20&lt;2.35),(G20&lt;0.571),G20&gt;=0.487,(D20&lt;2.45),(A20&lt;7.45),D20&gt;=1.75),0.053,IF(AND(D20&gt;=2.35,(G20&lt;0.571),G20&gt;=0.487,(D20&lt;2.45),(A20&lt;7.45),D20&gt;=1.75),0.009,IF(AND((G20&lt;0.779),G20&gt;=0.571,G20&gt;=0.487,(D20&lt;2.45),(A20&lt;7.45),D20&gt;=1.75),0.006,IF(AND(G20&gt;=0.779,G20&gt;=0.571,G20&gt;=0.487,(D20&lt;2.45),(A20&lt;7.45),D20&gt;=1.75),0.016,"shouldnthappen")))))))))))))))))))))))))))))</f>
        <v>-0.003</v>
      </c>
      <c r="AA20" s="1" t="n">
        <f aca="false">IF(AND((A20&lt;7.8),A20&gt;=7.45,D20&gt;=1.75),0.051,IF(AND(A20&gt;=7.8,A20&gt;=7.45,D20&gt;=1.75),0.01,IF(AND(B20&gt;=3.35,B20&gt;=3.25,(A20&lt;7.45),D20&gt;=1.75),0.016,IF(AND((H20&lt;8.308),(D20&lt;0.15),(H20&lt;13.655),(D20&lt;0.35),(D20&lt;1.75)),0.009,IF(AND((H20&lt;14.529),(G20&lt;0.293),H20&gt;=13.655,(D20&lt;0.35),(D20&lt;1.75)),0.011,IF(AND(H20&gt;=14.529,(G20&lt;0.293),H20&gt;=13.655,(D20&lt;0.35),(D20&lt;1.75)),0.001,IF(AND(D20&gt;=0.25,G20&gt;=0.293,H20&gt;=13.655,(D20&lt;0.35),(D20&lt;1.75)),-0.004,IF(AND(H20&gt;=10.635,(H20&lt;10.696),(H20&lt;13.906),D20&gt;=0.35,(D20&lt;1.75)),0.036,IF(AND(G20&gt;=0.833,H20&gt;=10.696,(H20&lt;13.906),D20&gt;=0.35,(D20&lt;1.75)),0.016,IF(AND((A20&lt;6.65),(G20&lt;0.247),H20&gt;=13.906,D20&gt;=0.35,(D20&lt;1.75)),-0.008,IF(AND(A20&gt;=6.65,(G20&lt;0.247),H20&gt;=13.906,D20&gt;=0.35,(D20&lt;1.75)),0.011,IF(AND((B20&lt;2.45),G20&gt;=0.247,H20&gt;=13.906,D20&gt;=0.35,(D20&lt;1.75)),0,IF(AND((D20&lt;1.85),(B20&lt;2.95),(B20&lt;3.25),(A20&lt;7.45),D20&gt;=1.75),0.033,IF(AND((G20&lt;0.428),(B20&lt;3.35),B20&gt;=3.25,(A20&lt;7.45),D20&gt;=1.75),0.009,IF(AND(G20&gt;=0.428,(B20&lt;3.35),B20&gt;=3.25,(A20&lt;7.45),D20&gt;=1.75),0.042,IF(AND((A20&lt;4.6),H20&gt;=8.308,(D20&lt;0.15),(H20&lt;13.655),(D20&lt;0.35),(D20&lt;1.75)),0.003,IF(AND(A20&gt;=4.6,H20&gt;=8.308,(D20&lt;0.15),(H20&lt;13.655),(D20&lt;0.35),(D20&lt;1.75)),0,IF(AND((H20&lt;8.834),(A20&lt;5.05),D20&gt;=0.15,(H20&lt;13.655),(D20&lt;0.35),(D20&lt;1.75)),0.002,IF(AND(H20&gt;=8.834,(A20&lt;5.05),D20&gt;=0.15,(H20&lt;13.655),(D20&lt;0.35),(D20&lt;1.75)),-0.008,IF(AND((A20&lt;5.45),A20&gt;=5.05,D20&gt;=0.15,(H20&lt;13.655),(D20&lt;0.35),(D20&lt;1.75)),0.003,IF(AND(A20&gt;=5.45,A20&gt;=5.05,D20&gt;=0.15,(H20&lt;13.655),(D20&lt;0.35),(D20&lt;1.75)),-0.002,IF(AND((A20&lt;5.3),(D20&lt;0.25),G20&gt;=0.293,H20&gt;=13.655,(D20&lt;0.35),(D20&lt;1.75)),0.007,IF(AND(A20&gt;=5.3,(D20&lt;0.25),G20&gt;=0.293,H20&gt;=13.655,(D20&lt;0.35),(D20&lt;1.75)),0.001,IF(AND((H20&lt;7.309),(H20&lt;10.635),(H20&lt;10.696),(H20&lt;13.906),D20&gt;=0.35,(D20&lt;1.75)),0.014,IF(AND(H20&gt;=7.309,(H20&lt;10.635),(H20&lt;10.696),(H20&lt;13.906),D20&gt;=0.35,(D20&lt;1.75)),0.006,IF(AND((H20&lt;12.093),(G20&lt;0.833),H20&gt;=10.696,(H20&lt;13.906),D20&gt;=0.35,(D20&lt;1.75)),-0.01,IF(AND(H20&gt;=12.093,(G20&lt;0.833),H20&gt;=10.696,(H20&lt;13.906),D20&gt;=0.35,(D20&lt;1.75)),0.004,IF(AND((G20&lt;0.823),B20&gt;=2.45,G20&gt;=0.247,H20&gt;=13.906,D20&gt;=0.35,(D20&lt;1.75)),0.026,IF(AND(G20&gt;=0.823,B20&gt;=2.45,G20&gt;=0.247,H20&gt;=13.906,D20&gt;=0.35,(D20&lt;1.75)),0.006,IF(AND((H20&lt;11.121),D20&gt;=1.85,(B20&lt;2.95),(B20&lt;3.25),(A20&lt;7.45),D20&gt;=1.75),0.013,IF(AND(H20&gt;=11.121,D20&gt;=1.85,(B20&lt;2.95),(B20&lt;3.25),(A20&lt;7.45),D20&gt;=1.75),0.005,IF(AND((A20&lt;6.05),(A20&lt;6.45),B20&gt;=2.95,(B20&lt;3.25),(A20&lt;7.45),D20&gt;=1.75),0.001,IF(AND(A20&gt;=6.05,(A20&lt;6.45),B20&gt;=2.95,(B20&lt;3.25),(A20&lt;7.45),D20&gt;=1.75),-0.005,IF(AND((G20&lt;0.42),A20&gt;=6.45,B20&gt;=2.95,(B20&lt;3.25),(A20&lt;7.45),D20&gt;=1.75),0.004,IF(AND(G20&gt;=0.42,A20&gt;=6.45,B20&gt;=2.95,(B20&lt;3.25),(A20&lt;7.45),D20&gt;=1.75),0.019,"shouldnthappen")))))))))))))))))))))))))))))))))))</f>
        <v>-0.004</v>
      </c>
      <c r="AB20" s="1" t="n">
        <f aca="false">+ 0.5</f>
        <v>0.5</v>
      </c>
    </row>
    <row r="21" customFormat="false" ht="13.8" hidden="false" customHeight="false" outlineLevel="0" collapsed="false">
      <c r="A21" s="11" t="n">
        <v>5.7</v>
      </c>
      <c r="B21" s="1" t="n">
        <v>3.8</v>
      </c>
      <c r="C21" s="1" t="n">
        <v>1.7</v>
      </c>
      <c r="D21" s="1" t="n">
        <v>0.3</v>
      </c>
      <c r="E21" s="1" t="s">
        <v>94</v>
      </c>
      <c r="F21" s="1" t="n">
        <v>1</v>
      </c>
      <c r="G21" s="1" t="n">
        <v>0.14430255908519</v>
      </c>
      <c r="H21" s="18" t="n">
        <v>14.4425038730726</v>
      </c>
      <c r="I21" s="1" t="n">
        <f aca="false">C21</f>
        <v>1.7</v>
      </c>
      <c r="J21" s="1" t="n">
        <f aca="false">SUM(M21:AB21)</f>
        <v>1.676</v>
      </c>
      <c r="K21" s="15" t="n">
        <f aca="false">1-SQRT(VAR(M21:AB21, I21)) / AVERAGE(M21:AB21)</f>
        <v>-2.8875872333762</v>
      </c>
      <c r="L21" s="1" t="n">
        <f aca="false">(J21-I21)/I21</f>
        <v>-0.0141176470588235</v>
      </c>
      <c r="M21" s="1" t="n">
        <f aca="false">IF(AND((H21&lt;5.245),(D21&lt;0.8)),0.075,IF(AND(H21&gt;=5.245,(D21&lt;0.8)),0.279,IF(AND((D21&lt;1.45),D21&gt;=0.8),1.043,IF(AND(D21&gt;=1.45,D21&gt;=0.8),1.423,"shouldnthappen"))))</f>
        <v>0.279</v>
      </c>
      <c r="N21" s="1" t="n">
        <f aca="false">IF(AND((A21&lt;4.35),(D21&lt;0.8)),0.048,IF(AND(A21&gt;=4.35,(D21&lt;0.8)),0.198,IF(AND(F21&gt;=2.5,D21&gt;=0.8),1.048,IF(AND((A21&lt;5.15),(F21&lt;2.5),D21&gt;=0.8),0.321,IF(AND(A21&gt;=5.15,(F21&lt;2.5),D21&gt;=0.8),0.783,"shouldnthappen")))))</f>
        <v>0.198</v>
      </c>
      <c r="O21" s="1" t="n">
        <f aca="false">IF(AND((H21&lt;5.245),(D21&lt;0.8)),0.034,IF(AND((A21&lt;5.9),D21&gt;=0.8),0.489,IF(AND(A21&gt;=5.9,D21&gt;=0.8),0.721,IF(AND((A21&lt;4.35),H21&gt;=5.245,(D21&lt;0.8)),0.041,IF(AND(A21&gt;=4.35,H21&gt;=5.245,(D21&lt;0.8)),0.142,"shouldnthappen")))))</f>
        <v>0.142</v>
      </c>
      <c r="P21" s="1" t="n">
        <f aca="false">IF(AND((B21&lt;2.8),(D21&lt;1.15)),0.244,IF(AND((D21&lt;1.75),D21&gt;=1.15),0.396,IF(AND(D21&gt;=1.75,D21&gt;=1.15),0.554,IF(AND((A21&lt;5.05),B21&gt;=2.8,(D21&lt;1.15)),0.078,IF(AND((H21&lt;14.877),A21&gt;=5.05,B21&gt;=2.8,(D21&lt;1.15)),0.118,IF(AND(H21&gt;=14.877,A21&gt;=5.05,B21&gt;=2.8,(D21&lt;1.15)),0.027,"shouldnthappen"))))))</f>
        <v>0.118</v>
      </c>
      <c r="Q21" s="1" t="n">
        <f aca="false">IF(AND(D21&gt;=0.45,(D21&lt;1.15)),0.17,IF(AND(A21&gt;=7.1,D21&gt;=1.15),0.539,IF(AND((A21&lt;6.25),(A21&lt;7.1),D21&gt;=1.15),0.258,IF(AND(A21&gt;=6.25,(A21&lt;7.1),D21&gt;=1.15),0.344,IF(AND(G21&gt;=0.418,(A21&lt;5.05),(D21&lt;0.45),(D21&lt;1.15)),0.033,IF(AND((H21&lt;14.494),(G21&lt;0.418),(A21&lt;5.05),(D21&lt;0.45),(D21&lt;1.15)),0.061,IF(AND(H21&gt;=14.494,(G21&lt;0.418),(A21&lt;5.05),(D21&lt;0.45),(D21&lt;1.15)),0.015,IF(AND(H21&gt;=14.877,(B21&lt;3.85),A21&gt;=5.05,(D21&lt;0.45),(D21&lt;1.15)),0.023,IF(AND((B21&lt;4),B21&gt;=3.85,A21&gt;=5.05,(D21&lt;0.45),(D21&lt;1.15)),0.009,IF(AND(B21&gt;=4,B21&gt;=3.85,A21&gt;=5.05,(D21&lt;0.45),(D21&lt;1.15)),0.052,IF(AND((G21&lt;0.05),(H21&lt;14.877),(B21&lt;3.85),A21&gt;=5.05,(D21&lt;0.45),(D21&lt;1.15)),0.024,IF(AND(G21&gt;=0.05,(H21&lt;14.877),(B21&lt;3.85),A21&gt;=5.05,(D21&lt;0.45),(D21&lt;1.15)),0.091,"shouldnthappen"))))))))))))</f>
        <v>0.091</v>
      </c>
      <c r="R21" s="1" t="n">
        <f aca="false">IF(AND(A21&gt;=7.1,D21&gt;=0.8),0.401,IF(AND((A21&lt;4.5),(G21&lt;0.905),(D21&lt;0.8)),0.024,IF(AND((H21&lt;9.966),G21&gt;=0.905,(D21&lt;0.8)),0.094,IF(AND(H21&gt;=9.966,G21&gt;=0.905,(D21&lt;0.8)),0.026,IF(AND(D21&gt;=2.05,(A21&lt;7.1),D21&gt;=0.8),0.277,IF(AND((H21&lt;5.523),A21&gt;=4.5,(G21&lt;0.905),(D21&lt;0.8)),0.012,IF(AND(H21&gt;=5.523,A21&gt;=4.5,(G21&lt;0.905),(D21&lt;0.8)),0.049,IF(AND((A21&lt;5.3),(D21&lt;2.05),(A21&lt;7.1),D21&gt;=0.8),0.095,IF(AND(A21&gt;=5.3,(D21&lt;2.05),(A21&lt;7.1),D21&gt;=0.8),0.196,"shouldnthappen")))))))))</f>
        <v>0.049</v>
      </c>
      <c r="S21" s="1" t="n">
        <f aca="false">IF(AND(A21&gt;=7.1,D21&gt;=1.35),0.298,IF(AND(G21&gt;=0.905,(D21&lt;0.8),(D21&lt;1.35)),0.068,IF(AND(H21&gt;=9.386,D21&gt;=0.8,(D21&lt;1.35)),0.126,IF(AND((H21&lt;7.426),(H21&lt;9.386),D21&gt;=0.8,(D21&lt;1.35)),0.091,IF(AND((A21&lt;5.3),(G21&lt;0.905),(A21&lt;7.1),D21&gt;=1.35),0.063,IF(AND((D21&lt;2.05),G21&gt;=0.905,(A21&lt;7.1),D21&gt;=1.35),0.015,IF(AND(D21&gt;=2.05,G21&gt;=0.905,(A21&lt;7.1),D21&gt;=1.35),0.089,IF(AND((H21&lt;10.505),(H21&lt;14.344),(G21&lt;0.905),(D21&lt;0.8),(D21&lt;1.35)),0.035,IF(AND((A21&lt;4.85),H21&gt;=14.344,(G21&lt;0.905),(D21&lt;0.8),(D21&lt;1.35)),0.006,IF(AND((B21&lt;2.75),H21&gt;=7.426,(H21&lt;9.386),D21&gt;=0.8,(D21&lt;1.35)),0.021,IF(AND(B21&gt;=2.75,H21&gt;=7.426,(H21&lt;9.386),D21&gt;=0.8,(D21&lt;1.35)),-0.01,IF(AND((B21&lt;2.35),A21&gt;=5.3,(G21&lt;0.905),(A21&lt;7.1),D21&gt;=1.35),0.068,IF(AND(B21&gt;=2.35,A21&gt;=5.3,(G21&lt;0.905),(A21&lt;7.1),D21&gt;=1.35),0.181,IF(AND((H21&lt;11.731),H21&gt;=10.505,(H21&lt;14.344),(G21&lt;0.905),(D21&lt;0.8),(D21&lt;1.35)),0.004,IF(AND(H21&gt;=11.731,H21&gt;=10.505,(H21&lt;14.344),(G21&lt;0.905),(D21&lt;0.8),(D21&lt;1.35)),0.024,IF(AND((H21&lt;14.877),A21&gt;=4.85,H21&gt;=14.344,(G21&lt;0.905),(D21&lt;0.8),(D21&lt;1.35)),0.063,IF(AND(H21&gt;=14.877,A21&gt;=4.85,H21&gt;=14.344,(G21&lt;0.905),(D21&lt;0.8),(D21&lt;1.35)),0.012,"shouldnthappen")))))))))))))))))</f>
        <v>0.063</v>
      </c>
      <c r="T21" s="1" t="n">
        <f aca="false">IF(AND(D21&gt;=0.45,(A21&lt;5.65)),0.067,IF(AND(A21&gt;=7.25,A21&gt;=5.65),0.244,IF(AND((H21&lt;9.966),G21&gt;=0.905,(D21&lt;0.45),(A21&lt;5.65)),0.062,IF(AND(H21&gt;=9.966,G21&gt;=0.905,(D21&lt;0.45),(A21&lt;5.65)),0.012,IF(AND((G21&lt;0.948),D21&gt;=2.05,(A21&lt;7.25),A21&gt;=5.65),0.157,IF(AND(G21&gt;=0.948,D21&gt;=2.05,(A21&lt;7.25),A21&gt;=5.65),0.037,IF(AND(G21&gt;=0.422,(B21&lt;3.15),(G21&lt;0.905),(D21&lt;0.45),(A21&lt;5.65)),0.011,IF(AND((D21&lt;0.25),(G21&lt;0.422),(B21&lt;3.15),(G21&lt;0.905),(D21&lt;0.45),(A21&lt;5.65)),0.04,IF(AND(D21&gt;=0.25,(G21&lt;0.422),(B21&lt;3.15),(G21&lt;0.905),(D21&lt;0.45),(A21&lt;5.65)),0.009,IF(AND((A21&lt;4.85),(B21&lt;3.25),B21&gt;=3.15,(G21&lt;0.905),(D21&lt;0.45),(A21&lt;5.65)),0.008,IF(AND(A21&gt;=4.85,(B21&lt;3.25),B21&gt;=3.15,(G21&lt;0.905),(D21&lt;0.45),(A21&lt;5.65)),-0.017,IF(AND((D21&lt;0.25),B21&gt;=3.25,B21&gt;=3.15,(G21&lt;0.905),(D21&lt;0.45),(A21&lt;5.65)),0.022,IF(AND(D21&gt;=0.25,B21&gt;=3.25,B21&gt;=3.15,(G21&lt;0.905),(D21&lt;0.45),(A21&lt;5.65)),0.009,IF(AND((F21&lt;2.5),(H21&lt;7.692),(G21&lt;0.644),(D21&lt;2.05),(A21&lt;7.25),A21&gt;=5.65),0.018,IF(AND(F21&gt;=2.5,(H21&lt;7.692),(G21&lt;0.644),(D21&lt;2.05),(A21&lt;7.25),A21&gt;=5.65),0.068,IF(AND((B21&lt;2.35),H21&gt;=7.692,(G21&lt;0.644),(D21&lt;2.05),(A21&lt;7.25),A21&gt;=5.65),0.023,IF(AND(B21&gt;=2.35,H21&gt;=7.692,(G21&lt;0.644),(D21&lt;2.05),(A21&lt;7.25),A21&gt;=5.65),0.125,IF(AND((G21&lt;0.766),(G21&lt;0.85),G21&gt;=0.644,(D21&lt;2.05),(A21&lt;7.25),A21&gt;=5.65),0.055,IF(AND(G21&gt;=0.766,(G21&lt;0.85),G21&gt;=0.644,(D21&lt;2.05),(A21&lt;7.25),A21&gt;=5.65),-0,IF(AND((B21&lt;2.95),G21&gt;=0.85,G21&gt;=0.644,(D21&lt;2.05),(A21&lt;7.25),A21&gt;=5.65),0.098,IF(AND(B21&gt;=2.95,G21&gt;=0.85,G21&gt;=0.644,(D21&lt;2.05),(A21&lt;7.25),A21&gt;=5.65),0.013,"shouldnthappen")))))))))))))))))))))</f>
        <v>0.125</v>
      </c>
      <c r="U21" s="1" t="n">
        <f aca="false">IF(AND(A21&gt;=7.25,D21&gt;=1.25),0.186,IF(AND((G21&lt;0.13),D21&gt;=0.35,(D21&lt;1.25)),-0.004,IF(AND(H21&gt;=14.246,(H21&lt;14.344),(D21&lt;0.35),(D21&lt;1.25)),-0.002,IF(AND((A21&lt;4.85),H21&gt;=14.344,(D21&lt;0.35),(D21&lt;1.25)),0.004,IF(AND(G21&gt;=0.446,(G21&lt;0.644),(A21&lt;7.25),D21&gt;=1.25),0.138,IF(AND(A21&gt;=5.45,(H21&lt;14.246),(H21&lt;14.344),(D21&lt;0.35),(D21&lt;1.25)),0.001,IF(AND((H21&lt;14.877),A21&gt;=4.85,H21&gt;=14.344,(D21&lt;0.35),(D21&lt;1.25)),0.035,IF(AND(H21&gt;=14.877,A21&gt;=4.85,H21&gt;=14.344,(D21&lt;0.35),(D21&lt;1.25)),0.007,IF(AND((B21&lt;3.35),H21&gt;=9.448,G21&gt;=0.13,D21&gt;=0.35,(D21&lt;1.25)),0.053,IF(AND(B21&gt;=3.35,H21&gt;=9.448,G21&gt;=0.13,D21&gt;=0.35,(D21&lt;1.25)),0.017,IF(AND((G21&lt;0.44),(G21&lt;0.446),(G21&lt;0.644),(A21&lt;7.25),D21&gt;=1.25),0.079,IF(AND(G21&gt;=0.44,(G21&lt;0.446),(G21&lt;0.644),(A21&lt;7.25),D21&gt;=1.25),0.02,IF(AND((A21&lt;5.95),(G21&lt;0.724),G21&gt;=0.644,(A21&lt;7.25),D21&gt;=1.25),-0.018,IF(AND(A21&gt;=5.95,(G21&lt;0.724),G21&gt;=0.644,(A21&lt;7.25),D21&gt;=1.25),0.027,IF(AND(A21&gt;=6.15,G21&gt;=0.724,G21&gt;=0.644,(A21&lt;7.25),D21&gt;=1.25),0.093,IF(AND((A21&lt;5.05),(A21&lt;5.45),(H21&lt;14.246),(H21&lt;14.344),(D21&lt;0.35),(D21&lt;1.25)),0.011,IF(AND(A21&gt;=5.05,(A21&lt;5.45),(H21&lt;14.246),(H21&lt;14.344),(D21&lt;0.35),(D21&lt;1.25)),0.021,IF(AND((A21&lt;5.4),(B21&lt;3.15),(H21&lt;9.448),G21&gt;=0.13,D21&gt;=0.35,(D21&lt;1.25)),0.007,IF(AND(A21&gt;=5.4,(B21&lt;3.15),(H21&lt;9.448),G21&gt;=0.13,D21&gt;=0.35,(D21&lt;1.25)),-0.011,IF(AND((B21&lt;3.75),B21&gt;=3.15,(H21&lt;9.448),G21&gt;=0.13,D21&gt;=0.35,(D21&lt;1.25)),0.012,IF(AND(B21&gt;=3.75,B21&gt;=3.15,(H21&lt;9.448),G21&gt;=0.13,D21&gt;=0.35,(D21&lt;1.25)),0.046,IF(AND((A21&lt;5.9),(A21&lt;6.15),G21&gt;=0.724,G21&gt;=0.644,(A21&lt;7.25),D21&gt;=1.25),0.06,IF(AND(A21&gt;=5.9,(A21&lt;6.15),G21&gt;=0.724,G21&gt;=0.644,(A21&lt;7.25),D21&gt;=1.25),0.005,"shouldnthappen")))))))))))))))))))))))</f>
        <v>0.035</v>
      </c>
      <c r="V21" s="1" t="n">
        <f aca="false">IF(AND(H21&gt;=15.155,(D21&lt;1.55)),0.084,IF(AND(A21&gt;=7.25,D21&gt;=1.55),0.141,IF(AND((G21&lt;0.043),D21&gt;=1.05,(H21&lt;15.155),(D21&lt;1.55)),-0.007,IF(AND(D21&gt;=1.85,G21&gt;=0.755,(A21&lt;7.25),D21&gt;=1.55),0.051,IF(AND((H21&lt;9.966),G21&gt;=0.905,(D21&lt;1.05),(H21&lt;15.155),(D21&lt;1.55)),0.043,IF(AND(H21&gt;=9.966,G21&gt;=0.905,(D21&lt;1.05),(H21&lt;15.155),(D21&lt;1.55)),0.007,IF(AND((G21&lt;0.278),(G21&lt;0.361),(G21&lt;0.755),(A21&lt;7.25),D21&gt;=1.55),0.08,IF(AND((A21&lt;5.8),G21&gt;=0.361,(G21&lt;0.755),(A21&lt;7.25),D21&gt;=1.55),0.019,IF(AND((A21&lt;6.05),(D21&lt;1.85),G21&gt;=0.755,(A21&lt;7.25),D21&gt;=1.55),0.01,IF(AND(A21&gt;=6.05,(D21&lt;1.85),G21&gt;=0.755,(A21&lt;7.25),D21&gt;=1.55),0.002,IF(AND((G21&lt;0.486),(B21&lt;3.15),(G21&lt;0.905),(D21&lt;1.05),(H21&lt;15.155),(D21&lt;1.55)),0.026,IF(AND(G21&gt;=0.486,(B21&lt;3.15),(G21&lt;0.905),(D21&lt;1.05),(H21&lt;15.155),(D21&lt;1.55)),0.001,IF(AND((B21&lt;3.25),B21&gt;=3.15,(G21&lt;0.905),(D21&lt;1.05),(H21&lt;15.155),(D21&lt;1.55)),-0.003,IF(AND(B21&gt;=3.25,B21&gt;=3.15,(G21&lt;0.905),(D21&lt;1.05),(H21&lt;15.155),(D21&lt;1.55)),0.012,IF(AND((H21&lt;7.426),(H21&lt;8.769),G21&gt;=0.043,D21&gt;=1.05,(H21&lt;15.155),(D21&lt;1.55)),0.041,IF(AND(H21&gt;=7.426,(H21&lt;8.769),G21&gt;=0.043,D21&gt;=1.05,(H21&lt;15.155),(D21&lt;1.55)),-0.008,IF(AND((H21&lt;10.696),H21&gt;=8.769,G21&gt;=0.043,D21&gt;=1.05,(H21&lt;15.155),(D21&lt;1.55)),0.069,IF(AND(H21&gt;=10.696,H21&gt;=8.769,G21&gt;=0.043,D21&gt;=1.05,(H21&lt;15.155),(D21&lt;1.55)),0.033,IF(AND((D21&lt;2.2),G21&gt;=0.278,(G21&lt;0.361),(G21&lt;0.755),(A21&lt;7.25),D21&gt;=1.55),0.022,IF(AND(D21&gt;=2.2,G21&gt;=0.278,(G21&lt;0.361),(G21&lt;0.755),(A21&lt;7.25),D21&gt;=1.55),-0.027,IF(AND((H21&lt;12.626),A21&gt;=5.8,G21&gt;=0.361,(G21&lt;0.755),(A21&lt;7.25),D21&gt;=1.55),0.126,IF(AND(H21&gt;=12.626,A21&gt;=5.8,G21&gt;=0.361,(G21&lt;0.755),(A21&lt;7.25),D21&gt;=1.55),0.065,"shouldnthappen"))))))))))))))))))))))</f>
        <v>0.012</v>
      </c>
      <c r="W21" s="1" t="n">
        <f aca="false">IF(AND(H21&gt;=15.155,(D21&lt;1.55)),0.064,IF(AND(A21&gt;=7.45,D21&gt;=1.55),0.115,IF(AND(B21&gt;=3.15,(H21&lt;10.257),(A21&lt;7.45),D21&gt;=1.55),0.097,IF(AND((A21&lt;4.85),H21&gt;=14.344,(D21&lt;0.35),(H21&lt;15.155),(D21&lt;1.55)),0.003,IF(AND(A21&gt;=6.05,(G21&lt;0.169),D21&gt;=0.35,(H21&lt;15.155),(D21&lt;1.55)),-0.008,IF(AND((G21&lt;0.181),G21&gt;=0.169,D21&gt;=0.35,(H21&lt;15.155),(D21&lt;1.55)),0.065,IF(AND(B21&gt;=3.05,(B21&lt;3.15),(H21&lt;10.257),(A21&lt;7.45),D21&gt;=1.55),-0.023,IF(AND(H21&gt;=11.854,(G21&lt;0.613),H21&gt;=10.257,(A21&lt;7.45),D21&gt;=1.55),0.068,IF(AND((D21&lt;0.25),(B21&lt;3.15),(H21&lt;14.344),(D21&lt;0.35),(H21&lt;15.155),(D21&lt;1.55)),0.014,IF(AND(D21&gt;=0.25,(B21&lt;3.15),(H21&lt;14.344),(D21&lt;0.35),(H21&lt;15.155),(D21&lt;1.55)),0.002,IF(AND((A21&lt;5.05),B21&gt;=3.15,(H21&lt;14.344),(D21&lt;0.35),(H21&lt;15.155),(D21&lt;1.55)),-0.001,IF(AND(A21&gt;=5.05,B21&gt;=3.15,(H21&lt;14.344),(D21&lt;0.35),(H21&lt;15.155),(D21&lt;1.55)),0.009,IF(AND((H21&lt;14.877),A21&gt;=4.85,H21&gt;=14.344,(D21&lt;0.35),(H21&lt;15.155),(D21&lt;1.55)),0.023,IF(AND(H21&gt;=14.877,A21&gt;=4.85,H21&gt;=14.344,(D21&lt;0.35),(H21&lt;15.155),(D21&lt;1.55)),0.004,IF(AND((H21&lt;13.602),(A21&lt;6.05),(G21&lt;0.169),D21&gt;=0.35,(H21&lt;15.155),(D21&lt;1.55)),0.023,IF(AND(H21&gt;=13.602,(A21&lt;6.05),(G21&lt;0.169),D21&gt;=0.35,(H21&lt;15.155),(D21&lt;1.55)),-0.006,IF(AND((B21&lt;2.95),G21&gt;=0.181,G21&gt;=0.169,D21&gt;=0.35,(H21&lt;15.155),(D21&lt;1.55)),0.019,IF(AND(B21&gt;=2.95,G21&gt;=0.181,G21&gt;=0.169,D21&gt;=0.35,(H21&lt;15.155),(D21&lt;1.55)),0.034,IF(AND((A21&lt;5.35),(B21&lt;3.05),(B21&lt;3.15),(H21&lt;10.257),(A21&lt;7.45),D21&gt;=1.55),0.009,IF(AND(A21&gt;=5.35,(B21&lt;3.05),(B21&lt;3.15),(H21&lt;10.257),(A21&lt;7.45),D21&gt;=1.55),0.058,IF(AND((B21&lt;2.9),(H21&lt;11.854),(G21&lt;0.613),H21&gt;=10.257,(A21&lt;7.45),D21&gt;=1.55),0.037,IF(AND(B21&gt;=2.9,(H21&lt;11.854),(G21&lt;0.613),H21&gt;=10.257,(A21&lt;7.45),D21&gt;=1.55),-0.005,IF(AND((A21&lt;6.4),(G21&lt;0.711),G21&gt;=0.613,H21&gt;=10.257,(A21&lt;7.45),D21&gt;=1.55),0.001,IF(AND(A21&gt;=6.4,(G21&lt;0.711),G21&gt;=0.613,H21&gt;=10.257,(A21&lt;7.45),D21&gt;=1.55),-0.002,IF(AND((D21&lt;1.9),G21&gt;=0.711,G21&gt;=0.613,H21&gt;=10.257,(A21&lt;7.45),D21&gt;=1.55),0.007,IF(AND(D21&gt;=1.9,G21&gt;=0.711,G21&gt;=0.613,H21&gt;=10.257,(A21&lt;7.45),D21&gt;=1.55),0.023,"shouldnthappen"))))))))))))))))))))))))))</f>
        <v>0.023</v>
      </c>
      <c r="X21" s="1" t="n">
        <f aca="false">IF(AND(H21&gt;=15.155,(F21&lt;2.5)),0.049,IF(AND(A21&gt;=7.45,F21&gt;=2.5),0.089,IF(AND((G21&lt;0.107),(G21&lt;0.364),(A21&lt;7.45),F21&gt;=2.5),0.055,IF(AND(A21&gt;=5.75,(G21&lt;0.572),(D21&lt;1.25),(H21&lt;15.155),(F21&lt;2.5)),-0.018,IF(AND((A21&lt;5.7),(H21&lt;12.626),G21&gt;=0.364,(A21&lt;7.45),F21&gt;=2.5),0.012,IF(AND(A21&gt;=5.7,(H21&lt;12.626),G21&gt;=0.364,(A21&lt;7.45),F21&gt;=2.5),0.065,IF(AND((G21&lt;0.628),H21&gt;=12.626,G21&gt;=0.364,(A21&lt;7.45),F21&gt;=2.5),0.047,IF(AND((G21&lt;0.545),(A21&lt;5.75),(G21&lt;0.572),(D21&lt;1.25),(H21&lt;15.155),(F21&lt;2.5)),0.007,IF(AND(G21&gt;=0.545,(A21&lt;5.75),(G21&lt;0.572),(D21&lt;1.25),(H21&lt;15.155),(F21&lt;2.5)),-0.009,IF(AND((D21&lt;0.3),(H21&lt;11.788),G21&gt;=0.572,(D21&lt;1.25),(H21&lt;15.155),(F21&lt;2.5)),0.01,IF(AND(D21&gt;=0.3,(H21&lt;11.788),G21&gt;=0.572,(D21&lt;1.25),(H21&lt;15.155),(F21&lt;2.5)),0.03,IF(AND((A21&lt;4.75),H21&gt;=11.788,G21&gt;=0.572,(D21&lt;1.25),(H21&lt;15.155),(F21&lt;2.5)),0.001,IF(AND(A21&gt;=4.75,H21&gt;=11.788,G21&gt;=0.572,(D21&lt;1.25),(H21&lt;15.155),(F21&lt;2.5)),0.01,IF(AND((A21&lt;5.5),(A21&lt;6.15),(G21&lt;0.652),D21&gt;=1.25,(H21&lt;15.155),(F21&lt;2.5)),0.014,IF(AND(A21&gt;=5.5,(A21&lt;6.15),(G21&lt;0.652),D21&gt;=1.25,(H21&lt;15.155),(F21&lt;2.5)),0.049,IF(AND((H21&lt;12.206),A21&gt;=6.15,(G21&lt;0.652),D21&gt;=1.25,(H21&lt;15.155),(F21&lt;2.5)),-0.009,IF(AND(H21&gt;=12.206,A21&gt;=6.15,(G21&lt;0.652),D21&gt;=1.25,(H21&lt;15.155),(F21&lt;2.5)),0.021,IF(AND((A21&lt;5.55),(A21&lt;6.2),G21&gt;=0.652,D21&gt;=1.25,(H21&lt;15.155),(F21&lt;2.5)),0.011,IF(AND(A21&gt;=5.55,(A21&lt;6.2),G21&gt;=0.652,D21&gt;=1.25,(H21&lt;15.155),(F21&lt;2.5)),-0.019,IF(AND((B21&lt;3.2),A21&gt;=6.2,G21&gt;=0.652,D21&gt;=1.25,(H21&lt;15.155),(F21&lt;2.5)),0.025,IF(AND(B21&gt;=3.2,A21&gt;=6.2,G21&gt;=0.652,D21&gt;=1.25,(H21&lt;15.155),(F21&lt;2.5)),0.001,IF(AND((G21&lt;0.183),(G21&lt;0.301),G21&gt;=0.107,(G21&lt;0.364),(A21&lt;7.45),F21&gt;=2.5),-0.009,IF(AND(G21&gt;=0.183,(G21&lt;0.301),G21&gt;=0.107,(G21&lt;0.364),(A21&lt;7.45),F21&gt;=2.5),0.022,IF(AND((D21&lt;2.2),G21&gt;=0.301,G21&gt;=0.107,(G21&lt;0.364),(A21&lt;7.45),F21&gt;=2.5),0.004,IF(AND(D21&gt;=2.2,G21&gt;=0.301,G21&gt;=0.107,(G21&lt;0.364),(A21&lt;7.45),F21&gt;=2.5),-0.02,IF(AND((G21&lt;0.787),G21&gt;=0.628,H21&gt;=12.626,G21&gt;=0.364,(A21&lt;7.45),F21&gt;=2.5),-0.001,IF(AND(G21&gt;=0.787,G21&gt;=0.628,H21&gt;=12.626,G21&gt;=0.364,(A21&lt;7.45),F21&gt;=2.5),0.016,"shouldnthappen")))))))))))))))))))))))))))</f>
        <v>0.007</v>
      </c>
      <c r="Y21" s="1" t="n">
        <f aca="false">IF(AND(H21&gt;=15.155,(D21&lt;1.55)),0.037,IF(AND(D21&gt;=2.45,(A21&lt;7.45),D21&gt;=1.55),0.054,IF(AND((A21&lt;7.8),A21&gt;=7.45,D21&gt;=1.55),0.078,IF(AND(A21&gt;=7.8,A21&gt;=7.45,D21&gt;=1.55),0.021,IF(AND(A21&gt;=6.2,G21&gt;=0.68,D21&gt;=1.25,(H21&lt;15.155),(D21&lt;1.55)),0.019,IF(AND((B21&lt;2.65),(A21&lt;4.95),(G21&lt;0.572),(D21&lt;1.25),(H21&lt;15.155),(D21&lt;1.55)),0.021,IF(AND(B21&gt;=2.65,(A21&lt;4.95),(G21&lt;0.572),(D21&lt;1.25),(H21&lt;15.155),(D21&lt;1.55)),0.006,IF(AND((H21&lt;14.344),A21&gt;=4.95,(G21&lt;0.572),(D21&lt;1.25),(H21&lt;15.155),(D21&lt;1.55)),-0.005,IF(AND(H21&gt;=14.344,A21&gt;=4.95,(G21&lt;0.572),(D21&lt;1.25),(H21&lt;15.155),(D21&lt;1.55)),0.013,IF(AND((G21&lt;0.833),(H21&lt;11.788),G21&gt;=0.572,(D21&lt;1.25),(H21&lt;15.155),(D21&lt;1.55)),0.009,IF(AND(G21&gt;=0.833,(H21&lt;11.788),G21&gt;=0.572,(D21&lt;1.25),(H21&lt;15.155),(D21&lt;1.55)),0.024,IF(AND((A21&lt;4.75),H21&gt;=11.788,G21&gt;=0.572,(D21&lt;1.25),(H21&lt;15.155),(D21&lt;1.55)),0.001,IF(AND(A21&gt;=4.75,H21&gt;=11.788,G21&gt;=0.572,(D21&lt;1.25),(H21&lt;15.155),(D21&lt;1.55)),0.008,IF(AND((A21&lt;5.65),(A21&lt;6.15),(G21&lt;0.68),D21&gt;=1.25,(H21&lt;15.155),(D21&lt;1.55)),0.017,IF(AND(A21&gt;=5.65,(A21&lt;6.15),(G21&lt;0.68),D21&gt;=1.25,(H21&lt;15.155),(D21&lt;1.55)),0.039,IF(AND((G21&lt;0.436),A21&gt;=6.15,(G21&lt;0.68),D21&gt;=1.25,(H21&lt;15.155),(D21&lt;1.55)),-0.004,IF(AND(G21&gt;=0.436,A21&gt;=6.15,(G21&lt;0.68),D21&gt;=1.25,(H21&lt;15.155),(D21&lt;1.55)),0.022,IF(AND((A21&lt;5.55),(A21&lt;6.2),G21&gt;=0.68,D21&gt;=1.25,(H21&lt;15.155),(D21&lt;1.55)),0.009,IF(AND(A21&gt;=5.55,(A21&lt;6.2),G21&gt;=0.68,D21&gt;=1.25,(H21&lt;15.155),(D21&lt;1.55)),-0.016,IF(AND((G21&lt;0.107),(G21&lt;0.361),(G21&lt;0.613),(D21&lt;2.45),(A21&lt;7.45),D21&gt;=1.55),0.042,IF(AND(G21&gt;=0.107,(G21&lt;0.361),(G21&lt;0.613),(D21&lt;2.45),(A21&lt;7.45),D21&gt;=1.55),0.002,IF(AND((D21&lt;2.35),G21&gt;=0.361,(G21&lt;0.613),(D21&lt;2.45),(A21&lt;7.45),D21&gt;=1.55),0.051,IF(AND(D21&gt;=2.35,G21&gt;=0.361,(G21&lt;0.613),(D21&lt;2.45),(A21&lt;7.45),D21&gt;=1.55),0.016,IF(AND((A21&lt;6.4),(G21&lt;0.711),G21&gt;=0.613,(D21&lt;2.45),(A21&lt;7.45),D21&gt;=1.55),0.001,IF(AND(A21&gt;=6.4,(G21&lt;0.711),G21&gt;=0.613,(D21&lt;2.45),(A21&lt;7.45),D21&gt;=1.55),-0.002,IF(AND((B21&lt;2.95),G21&gt;=0.711,G21&gt;=0.613,(D21&lt;2.45),(A21&lt;7.45),D21&gt;=1.55),0.023,IF(AND(B21&gt;=2.95,G21&gt;=0.711,G21&gt;=0.613,(D21&lt;2.45),(A21&lt;7.45),D21&gt;=1.55),0.01,"shouldnthappen")))))))))))))))))))))))))))</f>
        <v>0.013</v>
      </c>
      <c r="Z21" s="1" t="n">
        <f aca="false">IF(AND(A21&gt;=7.45,D21&gt;=1.75),0.056,IF(AND(H21&gt;=15.059,A21&gt;=5.55,(D21&lt;1.75)),0.028,IF(AND((D21&lt;0.35),G21&gt;=0.905,(A21&lt;5.55),(D21&lt;1.75)),0.005,IF(AND(D21&gt;=0.35,G21&gt;=0.905,(A21&lt;5.55),(D21&lt;1.75)),0.026,IF(AND((H21&lt;8.711),D21&gt;=2.45,(A21&lt;7.45),D21&gt;=1.75),0.011,IF(AND(H21&gt;=8.711,D21&gt;=2.45,(A21&lt;7.45),D21&gt;=1.75),0.049,IF(AND((G21&lt;0.107),(G21&lt;0.487),(D21&lt;2.45),(A21&lt;7.45),D21&gt;=1.75),0.032,IF(AND((H21&lt;10.915),(A21&lt;4.5),(B21&lt;3.15),(G21&lt;0.905),(A21&lt;5.55),(D21&lt;1.75)),-0.001,IF(AND(H21&gt;=10.915,(A21&lt;4.5),(B21&lt;3.15),(G21&lt;0.905),(A21&lt;5.55),(D21&lt;1.75)),0.003,IF(AND((A21&lt;5.05),A21&gt;=4.5,(B21&lt;3.15),(G21&lt;0.905),(A21&lt;5.55),(D21&lt;1.75)),0.015,IF(AND(A21&gt;=5.05,A21&gt;=4.5,(B21&lt;3.15),(G21&lt;0.905),(A21&lt;5.55),(D21&lt;1.75)),0.006,IF(AND((G21&lt;0.05),(G21&lt;0.091),B21&gt;=3.15,(G21&lt;0.905),(A21&lt;5.55),(D21&lt;1.75)),0.001,IF(AND(G21&gt;=0.05,(G21&lt;0.091),B21&gt;=3.15,(G21&lt;0.905),(A21&lt;5.55),(D21&lt;1.75)),0.008,IF(AND((G21&lt;0.587),G21&gt;=0.091,B21&gt;=3.15,(G21&lt;0.905),(A21&lt;5.55),(D21&lt;1.75)),-0.003,IF(AND(G21&gt;=0.587,G21&gt;=0.091,B21&gt;=3.15,(G21&lt;0.905),(A21&lt;5.55),(D21&lt;1.75)),0.004,IF(AND((F21&lt;2.5),(B21&lt;2.85),(G21&lt;0.419),(H21&lt;15.059),A21&gt;=5.55,(D21&lt;1.75)),0.041,IF(AND(F21&gt;=2.5,(B21&lt;2.85),(G21&lt;0.419),(H21&lt;15.059),A21&gt;=5.55,(D21&lt;1.75)),0.015,IF(AND((G21&lt;0.164),B21&gt;=2.85,(G21&lt;0.419),(H21&lt;15.059),A21&gt;=5.55,(D21&lt;1.75)),0.01,IF(AND(G21&gt;=0.164,B21&gt;=2.85,(G21&lt;0.419),(H21&lt;15.059),A21&gt;=5.55,(D21&lt;1.75)),-0.001,IF(AND((B21&lt;2.55),(B21&lt;2.95),G21&gt;=0.419,(H21&lt;15.059),A21&gt;=5.55,(D21&lt;1.75)),0.014,IF(AND(B21&gt;=2.55,(B21&lt;2.95),G21&gt;=0.419,(H21&lt;15.059),A21&gt;=5.55,(D21&lt;1.75)),-0.013,IF(AND((D21&lt;1.55),B21&gt;=2.95,G21&gt;=0.419,(H21&lt;15.059),A21&gt;=5.55,(D21&lt;1.75)),0.023,IF(AND(D21&gt;=1.55,B21&gt;=2.95,G21&gt;=0.419,(H21&lt;15.059),A21&gt;=5.55,(D21&lt;1.75)),0.005,IF(AND((H21&lt;13.278),G21&gt;=0.107,(G21&lt;0.487),(D21&lt;2.45),(A21&lt;7.45),D21&gt;=1.75),-0.009,IF(AND(H21&gt;=13.278,G21&gt;=0.107,(G21&lt;0.487),(D21&lt;2.45),(A21&lt;7.45),D21&gt;=1.75),0.017,IF(AND((D21&lt;2.35),(G21&lt;0.571),G21&gt;=0.487,(D21&lt;2.45),(A21&lt;7.45),D21&gt;=1.75),0.053,IF(AND(D21&gt;=2.35,(G21&lt;0.571),G21&gt;=0.487,(D21&lt;2.45),(A21&lt;7.45),D21&gt;=1.75),0.009,IF(AND((G21&lt;0.779),G21&gt;=0.571,G21&gt;=0.487,(D21&lt;2.45),(A21&lt;7.45),D21&gt;=1.75),0.006,IF(AND(G21&gt;=0.779,G21&gt;=0.571,G21&gt;=0.487,(D21&lt;2.45),(A21&lt;7.45),D21&gt;=1.75),0.016,"shouldnthappen")))))))))))))))))))))))))))))</f>
        <v>0.01</v>
      </c>
      <c r="AA21" s="1" t="n">
        <f aca="false">IF(AND((A21&lt;7.8),A21&gt;=7.45,D21&gt;=1.75),0.051,IF(AND(A21&gt;=7.8,A21&gt;=7.45,D21&gt;=1.75),0.01,IF(AND(B21&gt;=3.35,B21&gt;=3.25,(A21&lt;7.45),D21&gt;=1.75),0.016,IF(AND((H21&lt;8.308),(D21&lt;0.15),(H21&lt;13.655),(D21&lt;0.35),(D21&lt;1.75)),0.009,IF(AND((H21&lt;14.529),(G21&lt;0.293),H21&gt;=13.655,(D21&lt;0.35),(D21&lt;1.75)),0.011,IF(AND(H21&gt;=14.529,(G21&lt;0.293),H21&gt;=13.655,(D21&lt;0.35),(D21&lt;1.75)),0.001,IF(AND(D21&gt;=0.25,G21&gt;=0.293,H21&gt;=13.655,(D21&lt;0.35),(D21&lt;1.75)),-0.004,IF(AND(H21&gt;=10.635,(H21&lt;10.696),(H21&lt;13.906),D21&gt;=0.35,(D21&lt;1.75)),0.036,IF(AND(G21&gt;=0.833,H21&gt;=10.696,(H21&lt;13.906),D21&gt;=0.35,(D21&lt;1.75)),0.016,IF(AND((A21&lt;6.65),(G21&lt;0.247),H21&gt;=13.906,D21&gt;=0.35,(D21&lt;1.75)),-0.008,IF(AND(A21&gt;=6.65,(G21&lt;0.247),H21&gt;=13.906,D21&gt;=0.35,(D21&lt;1.75)),0.011,IF(AND((B21&lt;2.45),G21&gt;=0.247,H21&gt;=13.906,D21&gt;=0.35,(D21&lt;1.75)),0,IF(AND((D21&lt;1.85),(B21&lt;2.95),(B21&lt;3.25),(A21&lt;7.45),D21&gt;=1.75),0.033,IF(AND((G21&lt;0.428),(B21&lt;3.35),B21&gt;=3.25,(A21&lt;7.45),D21&gt;=1.75),0.009,IF(AND(G21&gt;=0.428,(B21&lt;3.35),B21&gt;=3.25,(A21&lt;7.45),D21&gt;=1.75),0.042,IF(AND((A21&lt;4.6),H21&gt;=8.308,(D21&lt;0.15),(H21&lt;13.655),(D21&lt;0.35),(D21&lt;1.75)),0.003,IF(AND(A21&gt;=4.6,H21&gt;=8.308,(D21&lt;0.15),(H21&lt;13.655),(D21&lt;0.35),(D21&lt;1.75)),0,IF(AND((H21&lt;8.834),(A21&lt;5.05),D21&gt;=0.15,(H21&lt;13.655),(D21&lt;0.35),(D21&lt;1.75)),0.002,IF(AND(H21&gt;=8.834,(A21&lt;5.05),D21&gt;=0.15,(H21&lt;13.655),(D21&lt;0.35),(D21&lt;1.75)),-0.008,IF(AND((A21&lt;5.45),A21&gt;=5.05,D21&gt;=0.15,(H21&lt;13.655),(D21&lt;0.35),(D21&lt;1.75)),0.003,IF(AND(A21&gt;=5.45,A21&gt;=5.05,D21&gt;=0.15,(H21&lt;13.655),(D21&lt;0.35),(D21&lt;1.75)),-0.002,IF(AND((A21&lt;5.3),(D21&lt;0.25),G21&gt;=0.293,H21&gt;=13.655,(D21&lt;0.35),(D21&lt;1.75)),0.007,IF(AND(A21&gt;=5.3,(D21&lt;0.25),G21&gt;=0.293,H21&gt;=13.655,(D21&lt;0.35),(D21&lt;1.75)),0.001,IF(AND((H21&lt;7.309),(H21&lt;10.635),(H21&lt;10.696),(H21&lt;13.906),D21&gt;=0.35,(D21&lt;1.75)),0.014,IF(AND(H21&gt;=7.309,(H21&lt;10.635),(H21&lt;10.696),(H21&lt;13.906),D21&gt;=0.35,(D21&lt;1.75)),0.006,IF(AND((H21&lt;12.093),(G21&lt;0.833),H21&gt;=10.696,(H21&lt;13.906),D21&gt;=0.35,(D21&lt;1.75)),-0.01,IF(AND(H21&gt;=12.093,(G21&lt;0.833),H21&gt;=10.696,(H21&lt;13.906),D21&gt;=0.35,(D21&lt;1.75)),0.004,IF(AND((G21&lt;0.823),B21&gt;=2.45,G21&gt;=0.247,H21&gt;=13.906,D21&gt;=0.35,(D21&lt;1.75)),0.026,IF(AND(G21&gt;=0.823,B21&gt;=2.45,G21&gt;=0.247,H21&gt;=13.906,D21&gt;=0.35,(D21&lt;1.75)),0.006,IF(AND((H21&lt;11.121),D21&gt;=1.85,(B21&lt;2.95),(B21&lt;3.25),(A21&lt;7.45),D21&gt;=1.75),0.013,IF(AND(H21&gt;=11.121,D21&gt;=1.85,(B21&lt;2.95),(B21&lt;3.25),(A21&lt;7.45),D21&gt;=1.75),0.005,IF(AND((A21&lt;6.05),(A21&lt;6.45),B21&gt;=2.95,(B21&lt;3.25),(A21&lt;7.45),D21&gt;=1.75),0.001,IF(AND(A21&gt;=6.05,(A21&lt;6.45),B21&gt;=2.95,(B21&lt;3.25),(A21&lt;7.45),D21&gt;=1.75),-0.005,IF(AND((G21&lt;0.42),A21&gt;=6.45,B21&gt;=2.95,(B21&lt;3.25),(A21&lt;7.45),D21&gt;=1.75),0.004,IF(AND(G21&gt;=0.42,A21&gt;=6.45,B21&gt;=2.95,(B21&lt;3.25),(A21&lt;7.45),D21&gt;=1.75),0.019,"shouldnthappen")))))))))))))))))))))))))))))))))))</f>
        <v>0.011</v>
      </c>
      <c r="AB21" s="1" t="n">
        <f aca="false">+ 0.5</f>
        <v>0.5</v>
      </c>
    </row>
    <row r="22" customFormat="false" ht="13.8" hidden="false" customHeight="false" outlineLevel="0" collapsed="false">
      <c r="A22" s="11" t="n">
        <v>5.1</v>
      </c>
      <c r="B22" s="1" t="n">
        <v>3.8</v>
      </c>
      <c r="C22" s="1" t="n">
        <v>1.5</v>
      </c>
      <c r="D22" s="1" t="n">
        <v>0.3</v>
      </c>
      <c r="E22" s="1" t="s">
        <v>94</v>
      </c>
      <c r="F22" s="1" t="n">
        <v>1</v>
      </c>
      <c r="G22" s="1" t="n">
        <v>0.920718480134383</v>
      </c>
      <c r="H22" s="18" t="n">
        <v>13.4220954542048</v>
      </c>
      <c r="I22" s="1" t="n">
        <f aca="false">C22</f>
        <v>1.5</v>
      </c>
      <c r="J22" s="1" t="n">
        <f aca="false">SUM(M22:AB22)</f>
        <v>1.497</v>
      </c>
      <c r="K22" s="15" t="n">
        <f aca="false">1-SQRT(VAR(M22:AB22, I22)) / AVERAGE(M22:AB22)</f>
        <v>-2.90632384332064</v>
      </c>
      <c r="L22" s="1" t="n">
        <f aca="false">(J22-I22)/I22</f>
        <v>-0.00199999999999993</v>
      </c>
      <c r="M22" s="1" t="n">
        <f aca="false">IF(AND((H22&lt;5.245),(D22&lt;0.8)),0.075,IF(AND(H22&gt;=5.245,(D22&lt;0.8)),0.279,IF(AND((D22&lt;1.45),D22&gt;=0.8),1.043,IF(AND(D22&gt;=1.45,D22&gt;=0.8),1.423,"shouldnthappen"))))</f>
        <v>0.279</v>
      </c>
      <c r="N22" s="1" t="n">
        <f aca="false">IF(AND((A22&lt;4.35),(D22&lt;0.8)),0.048,IF(AND(A22&gt;=4.35,(D22&lt;0.8)),0.198,IF(AND(F22&gt;=2.5,D22&gt;=0.8),1.048,IF(AND((A22&lt;5.15),(F22&lt;2.5),D22&gt;=0.8),0.321,IF(AND(A22&gt;=5.15,(F22&lt;2.5),D22&gt;=0.8),0.783,"shouldnthappen")))))</f>
        <v>0.198</v>
      </c>
      <c r="O22" s="1" t="n">
        <f aca="false">IF(AND((H22&lt;5.245),(D22&lt;0.8)),0.034,IF(AND((A22&lt;5.9),D22&gt;=0.8),0.489,IF(AND(A22&gt;=5.9,D22&gt;=0.8),0.721,IF(AND((A22&lt;4.35),H22&gt;=5.245,(D22&lt;0.8)),0.041,IF(AND(A22&gt;=4.35,H22&gt;=5.245,(D22&lt;0.8)),0.142,"shouldnthappen")))))</f>
        <v>0.142</v>
      </c>
      <c r="P22" s="1" t="n">
        <f aca="false">IF(AND((B22&lt;2.8),(D22&lt;1.15)),0.244,IF(AND((D22&lt;1.75),D22&gt;=1.15),0.396,IF(AND(D22&gt;=1.75,D22&gt;=1.15),0.554,IF(AND((A22&lt;5.05),B22&gt;=2.8,(D22&lt;1.15)),0.078,IF(AND((H22&lt;14.877),A22&gt;=5.05,B22&gt;=2.8,(D22&lt;1.15)),0.118,IF(AND(H22&gt;=14.877,A22&gt;=5.05,B22&gt;=2.8,(D22&lt;1.15)),0.027,"shouldnthappen"))))))</f>
        <v>0.118</v>
      </c>
      <c r="Q22" s="1" t="n">
        <f aca="false">IF(AND(D22&gt;=0.45,(D22&lt;1.15)),0.17,IF(AND(A22&gt;=7.1,D22&gt;=1.15),0.539,IF(AND((A22&lt;6.25),(A22&lt;7.1),D22&gt;=1.15),0.258,IF(AND(A22&gt;=6.25,(A22&lt;7.1),D22&gt;=1.15),0.344,IF(AND(G22&gt;=0.418,(A22&lt;5.05),(D22&lt;0.45),(D22&lt;1.15)),0.033,IF(AND((H22&lt;14.494),(G22&lt;0.418),(A22&lt;5.05),(D22&lt;0.45),(D22&lt;1.15)),0.061,IF(AND(H22&gt;=14.494,(G22&lt;0.418),(A22&lt;5.05),(D22&lt;0.45),(D22&lt;1.15)),0.015,IF(AND(H22&gt;=14.877,(B22&lt;3.85),A22&gt;=5.05,(D22&lt;0.45),(D22&lt;1.15)),0.023,IF(AND((B22&lt;4),B22&gt;=3.85,A22&gt;=5.05,(D22&lt;0.45),(D22&lt;1.15)),0.009,IF(AND(B22&gt;=4,B22&gt;=3.85,A22&gt;=5.05,(D22&lt;0.45),(D22&lt;1.15)),0.052,IF(AND((G22&lt;0.05),(H22&lt;14.877),(B22&lt;3.85),A22&gt;=5.05,(D22&lt;0.45),(D22&lt;1.15)),0.024,IF(AND(G22&gt;=0.05,(H22&lt;14.877),(B22&lt;3.85),A22&gt;=5.05,(D22&lt;0.45),(D22&lt;1.15)),0.091,"shouldnthappen"))))))))))))</f>
        <v>0.091</v>
      </c>
      <c r="R22" s="1" t="n">
        <f aca="false">IF(AND(A22&gt;=7.1,D22&gt;=0.8),0.401,IF(AND((A22&lt;4.5),(G22&lt;0.905),(D22&lt;0.8)),0.024,IF(AND((H22&lt;9.966),G22&gt;=0.905,(D22&lt;0.8)),0.094,IF(AND(H22&gt;=9.966,G22&gt;=0.905,(D22&lt;0.8)),0.026,IF(AND(D22&gt;=2.05,(A22&lt;7.1),D22&gt;=0.8),0.277,IF(AND((H22&lt;5.523),A22&gt;=4.5,(G22&lt;0.905),(D22&lt;0.8)),0.012,IF(AND(H22&gt;=5.523,A22&gt;=4.5,(G22&lt;0.905),(D22&lt;0.8)),0.049,IF(AND((A22&lt;5.3),(D22&lt;2.05),(A22&lt;7.1),D22&gt;=0.8),0.095,IF(AND(A22&gt;=5.3,(D22&lt;2.05),(A22&lt;7.1),D22&gt;=0.8),0.196,"shouldnthappen")))))))))</f>
        <v>0.026</v>
      </c>
      <c r="S22" s="1" t="n">
        <f aca="false">IF(AND(A22&gt;=7.1,D22&gt;=1.35),0.298,IF(AND(G22&gt;=0.905,(D22&lt;0.8),(D22&lt;1.35)),0.068,IF(AND(H22&gt;=9.386,D22&gt;=0.8,(D22&lt;1.35)),0.126,IF(AND((H22&lt;7.426),(H22&lt;9.386),D22&gt;=0.8,(D22&lt;1.35)),0.091,IF(AND((A22&lt;5.3),(G22&lt;0.905),(A22&lt;7.1),D22&gt;=1.35),0.063,IF(AND((D22&lt;2.05),G22&gt;=0.905,(A22&lt;7.1),D22&gt;=1.35),0.015,IF(AND(D22&gt;=2.05,G22&gt;=0.905,(A22&lt;7.1),D22&gt;=1.35),0.089,IF(AND((H22&lt;10.505),(H22&lt;14.344),(G22&lt;0.905),(D22&lt;0.8),(D22&lt;1.35)),0.035,IF(AND((A22&lt;4.85),H22&gt;=14.344,(G22&lt;0.905),(D22&lt;0.8),(D22&lt;1.35)),0.006,IF(AND((B22&lt;2.75),H22&gt;=7.426,(H22&lt;9.386),D22&gt;=0.8,(D22&lt;1.35)),0.021,IF(AND(B22&gt;=2.75,H22&gt;=7.426,(H22&lt;9.386),D22&gt;=0.8,(D22&lt;1.35)),-0.01,IF(AND((B22&lt;2.35),A22&gt;=5.3,(G22&lt;0.905),(A22&lt;7.1),D22&gt;=1.35),0.068,IF(AND(B22&gt;=2.35,A22&gt;=5.3,(G22&lt;0.905),(A22&lt;7.1),D22&gt;=1.35),0.181,IF(AND((H22&lt;11.731),H22&gt;=10.505,(H22&lt;14.344),(G22&lt;0.905),(D22&lt;0.8),(D22&lt;1.35)),0.004,IF(AND(H22&gt;=11.731,H22&gt;=10.505,(H22&lt;14.344),(G22&lt;0.905),(D22&lt;0.8),(D22&lt;1.35)),0.024,IF(AND((H22&lt;14.877),A22&gt;=4.85,H22&gt;=14.344,(G22&lt;0.905),(D22&lt;0.8),(D22&lt;1.35)),0.063,IF(AND(H22&gt;=14.877,A22&gt;=4.85,H22&gt;=14.344,(G22&lt;0.905),(D22&lt;0.8),(D22&lt;1.35)),0.012,"shouldnthappen")))))))))))))))))</f>
        <v>0.068</v>
      </c>
      <c r="T22" s="1" t="n">
        <f aca="false">IF(AND(D22&gt;=0.45,(A22&lt;5.65)),0.067,IF(AND(A22&gt;=7.25,A22&gt;=5.65),0.244,IF(AND((H22&lt;9.966),G22&gt;=0.905,(D22&lt;0.45),(A22&lt;5.65)),0.062,IF(AND(H22&gt;=9.966,G22&gt;=0.905,(D22&lt;0.45),(A22&lt;5.65)),0.012,IF(AND((G22&lt;0.948),D22&gt;=2.05,(A22&lt;7.25),A22&gt;=5.65),0.157,IF(AND(G22&gt;=0.948,D22&gt;=2.05,(A22&lt;7.25),A22&gt;=5.65),0.037,IF(AND(G22&gt;=0.422,(B22&lt;3.15),(G22&lt;0.905),(D22&lt;0.45),(A22&lt;5.65)),0.011,IF(AND((D22&lt;0.25),(G22&lt;0.422),(B22&lt;3.15),(G22&lt;0.905),(D22&lt;0.45),(A22&lt;5.65)),0.04,IF(AND(D22&gt;=0.25,(G22&lt;0.422),(B22&lt;3.15),(G22&lt;0.905),(D22&lt;0.45),(A22&lt;5.65)),0.009,IF(AND((A22&lt;4.85),(B22&lt;3.25),B22&gt;=3.15,(G22&lt;0.905),(D22&lt;0.45),(A22&lt;5.65)),0.008,IF(AND(A22&gt;=4.85,(B22&lt;3.25),B22&gt;=3.15,(G22&lt;0.905),(D22&lt;0.45),(A22&lt;5.65)),-0.017,IF(AND((D22&lt;0.25),B22&gt;=3.25,B22&gt;=3.15,(G22&lt;0.905),(D22&lt;0.45),(A22&lt;5.65)),0.022,IF(AND(D22&gt;=0.25,B22&gt;=3.25,B22&gt;=3.15,(G22&lt;0.905),(D22&lt;0.45),(A22&lt;5.65)),0.009,IF(AND((F22&lt;2.5),(H22&lt;7.692),(G22&lt;0.644),(D22&lt;2.05),(A22&lt;7.25),A22&gt;=5.65),0.018,IF(AND(F22&gt;=2.5,(H22&lt;7.692),(G22&lt;0.644),(D22&lt;2.05),(A22&lt;7.25),A22&gt;=5.65),0.068,IF(AND((B22&lt;2.35),H22&gt;=7.692,(G22&lt;0.644),(D22&lt;2.05),(A22&lt;7.25),A22&gt;=5.65),0.023,IF(AND(B22&gt;=2.35,H22&gt;=7.692,(G22&lt;0.644),(D22&lt;2.05),(A22&lt;7.25),A22&gt;=5.65),0.125,IF(AND((G22&lt;0.766),(G22&lt;0.85),G22&gt;=0.644,(D22&lt;2.05),(A22&lt;7.25),A22&gt;=5.65),0.055,IF(AND(G22&gt;=0.766,(G22&lt;0.85),G22&gt;=0.644,(D22&lt;2.05),(A22&lt;7.25),A22&gt;=5.65),-0,IF(AND((B22&lt;2.95),G22&gt;=0.85,G22&gt;=0.644,(D22&lt;2.05),(A22&lt;7.25),A22&gt;=5.65),0.098,IF(AND(B22&gt;=2.95,G22&gt;=0.85,G22&gt;=0.644,(D22&lt;2.05),(A22&lt;7.25),A22&gt;=5.65),0.013,"shouldnthappen")))))))))))))))))))))</f>
        <v>0.012</v>
      </c>
      <c r="U22" s="1" t="n">
        <f aca="false">IF(AND(A22&gt;=7.25,D22&gt;=1.25),0.186,IF(AND((G22&lt;0.13),D22&gt;=0.35,(D22&lt;1.25)),-0.004,IF(AND(H22&gt;=14.246,(H22&lt;14.344),(D22&lt;0.35),(D22&lt;1.25)),-0.002,IF(AND((A22&lt;4.85),H22&gt;=14.344,(D22&lt;0.35),(D22&lt;1.25)),0.004,IF(AND(G22&gt;=0.446,(G22&lt;0.644),(A22&lt;7.25),D22&gt;=1.25),0.138,IF(AND(A22&gt;=5.45,(H22&lt;14.246),(H22&lt;14.344),(D22&lt;0.35),(D22&lt;1.25)),0.001,IF(AND((H22&lt;14.877),A22&gt;=4.85,H22&gt;=14.344,(D22&lt;0.35),(D22&lt;1.25)),0.035,IF(AND(H22&gt;=14.877,A22&gt;=4.85,H22&gt;=14.344,(D22&lt;0.35),(D22&lt;1.25)),0.007,IF(AND((B22&lt;3.35),H22&gt;=9.448,G22&gt;=0.13,D22&gt;=0.35,(D22&lt;1.25)),0.053,IF(AND(B22&gt;=3.35,H22&gt;=9.448,G22&gt;=0.13,D22&gt;=0.35,(D22&lt;1.25)),0.017,IF(AND((G22&lt;0.44),(G22&lt;0.446),(G22&lt;0.644),(A22&lt;7.25),D22&gt;=1.25),0.079,IF(AND(G22&gt;=0.44,(G22&lt;0.446),(G22&lt;0.644),(A22&lt;7.25),D22&gt;=1.25),0.02,IF(AND((A22&lt;5.95),(G22&lt;0.724),G22&gt;=0.644,(A22&lt;7.25),D22&gt;=1.25),-0.018,IF(AND(A22&gt;=5.95,(G22&lt;0.724),G22&gt;=0.644,(A22&lt;7.25),D22&gt;=1.25),0.027,IF(AND(A22&gt;=6.15,G22&gt;=0.724,G22&gt;=0.644,(A22&lt;7.25),D22&gt;=1.25),0.093,IF(AND((A22&lt;5.05),(A22&lt;5.45),(H22&lt;14.246),(H22&lt;14.344),(D22&lt;0.35),(D22&lt;1.25)),0.011,IF(AND(A22&gt;=5.05,(A22&lt;5.45),(H22&lt;14.246),(H22&lt;14.344),(D22&lt;0.35),(D22&lt;1.25)),0.021,IF(AND((A22&lt;5.4),(B22&lt;3.15),(H22&lt;9.448),G22&gt;=0.13,D22&gt;=0.35,(D22&lt;1.25)),0.007,IF(AND(A22&gt;=5.4,(B22&lt;3.15),(H22&lt;9.448),G22&gt;=0.13,D22&gt;=0.35,(D22&lt;1.25)),-0.011,IF(AND((B22&lt;3.75),B22&gt;=3.15,(H22&lt;9.448),G22&gt;=0.13,D22&gt;=0.35,(D22&lt;1.25)),0.012,IF(AND(B22&gt;=3.75,B22&gt;=3.15,(H22&lt;9.448),G22&gt;=0.13,D22&gt;=0.35,(D22&lt;1.25)),0.046,IF(AND((A22&lt;5.9),(A22&lt;6.15),G22&gt;=0.724,G22&gt;=0.644,(A22&lt;7.25),D22&gt;=1.25),0.06,IF(AND(A22&gt;=5.9,(A22&lt;6.15),G22&gt;=0.724,G22&gt;=0.644,(A22&lt;7.25),D22&gt;=1.25),0.005,"shouldnthappen")))))))))))))))))))))))</f>
        <v>0.021</v>
      </c>
      <c r="V22" s="1" t="n">
        <f aca="false">IF(AND(H22&gt;=15.155,(D22&lt;1.55)),0.084,IF(AND(A22&gt;=7.25,D22&gt;=1.55),0.141,IF(AND((G22&lt;0.043),D22&gt;=1.05,(H22&lt;15.155),(D22&lt;1.55)),-0.007,IF(AND(D22&gt;=1.85,G22&gt;=0.755,(A22&lt;7.25),D22&gt;=1.55),0.051,IF(AND((H22&lt;9.966),G22&gt;=0.905,(D22&lt;1.05),(H22&lt;15.155),(D22&lt;1.55)),0.043,IF(AND(H22&gt;=9.966,G22&gt;=0.905,(D22&lt;1.05),(H22&lt;15.155),(D22&lt;1.55)),0.007,IF(AND((G22&lt;0.278),(G22&lt;0.361),(G22&lt;0.755),(A22&lt;7.25),D22&gt;=1.55),0.08,IF(AND((A22&lt;5.8),G22&gt;=0.361,(G22&lt;0.755),(A22&lt;7.25),D22&gt;=1.55),0.019,IF(AND((A22&lt;6.05),(D22&lt;1.85),G22&gt;=0.755,(A22&lt;7.25),D22&gt;=1.55),0.01,IF(AND(A22&gt;=6.05,(D22&lt;1.85),G22&gt;=0.755,(A22&lt;7.25),D22&gt;=1.55),0.002,IF(AND((G22&lt;0.486),(B22&lt;3.15),(G22&lt;0.905),(D22&lt;1.05),(H22&lt;15.155),(D22&lt;1.55)),0.026,IF(AND(G22&gt;=0.486,(B22&lt;3.15),(G22&lt;0.905),(D22&lt;1.05),(H22&lt;15.155),(D22&lt;1.55)),0.001,IF(AND((B22&lt;3.25),B22&gt;=3.15,(G22&lt;0.905),(D22&lt;1.05),(H22&lt;15.155),(D22&lt;1.55)),-0.003,IF(AND(B22&gt;=3.25,B22&gt;=3.15,(G22&lt;0.905),(D22&lt;1.05),(H22&lt;15.155),(D22&lt;1.55)),0.012,IF(AND((H22&lt;7.426),(H22&lt;8.769),G22&gt;=0.043,D22&gt;=1.05,(H22&lt;15.155),(D22&lt;1.55)),0.041,IF(AND(H22&gt;=7.426,(H22&lt;8.769),G22&gt;=0.043,D22&gt;=1.05,(H22&lt;15.155),(D22&lt;1.55)),-0.008,IF(AND((H22&lt;10.696),H22&gt;=8.769,G22&gt;=0.043,D22&gt;=1.05,(H22&lt;15.155),(D22&lt;1.55)),0.069,IF(AND(H22&gt;=10.696,H22&gt;=8.769,G22&gt;=0.043,D22&gt;=1.05,(H22&lt;15.155),(D22&lt;1.55)),0.033,IF(AND((D22&lt;2.2),G22&gt;=0.278,(G22&lt;0.361),(G22&lt;0.755),(A22&lt;7.25),D22&gt;=1.55),0.022,IF(AND(D22&gt;=2.2,G22&gt;=0.278,(G22&lt;0.361),(G22&lt;0.755),(A22&lt;7.25),D22&gt;=1.55),-0.027,IF(AND((H22&lt;12.626),A22&gt;=5.8,G22&gt;=0.361,(G22&lt;0.755),(A22&lt;7.25),D22&gt;=1.55),0.126,IF(AND(H22&gt;=12.626,A22&gt;=5.8,G22&gt;=0.361,(G22&lt;0.755),(A22&lt;7.25),D22&gt;=1.55),0.065,"shouldnthappen"))))))))))))))))))))))</f>
        <v>0.007</v>
      </c>
      <c r="W22" s="1" t="n">
        <f aca="false">IF(AND(H22&gt;=15.155,(D22&lt;1.55)),0.064,IF(AND(A22&gt;=7.45,D22&gt;=1.55),0.115,IF(AND(B22&gt;=3.15,(H22&lt;10.257),(A22&lt;7.45),D22&gt;=1.55),0.097,IF(AND((A22&lt;4.85),H22&gt;=14.344,(D22&lt;0.35),(H22&lt;15.155),(D22&lt;1.55)),0.003,IF(AND(A22&gt;=6.05,(G22&lt;0.169),D22&gt;=0.35,(H22&lt;15.155),(D22&lt;1.55)),-0.008,IF(AND((G22&lt;0.181),G22&gt;=0.169,D22&gt;=0.35,(H22&lt;15.155),(D22&lt;1.55)),0.065,IF(AND(B22&gt;=3.05,(B22&lt;3.15),(H22&lt;10.257),(A22&lt;7.45),D22&gt;=1.55),-0.023,IF(AND(H22&gt;=11.854,(G22&lt;0.613),H22&gt;=10.257,(A22&lt;7.45),D22&gt;=1.55),0.068,IF(AND((D22&lt;0.25),(B22&lt;3.15),(H22&lt;14.344),(D22&lt;0.35),(H22&lt;15.155),(D22&lt;1.55)),0.014,IF(AND(D22&gt;=0.25,(B22&lt;3.15),(H22&lt;14.344),(D22&lt;0.35),(H22&lt;15.155),(D22&lt;1.55)),0.002,IF(AND((A22&lt;5.05),B22&gt;=3.15,(H22&lt;14.344),(D22&lt;0.35),(H22&lt;15.155),(D22&lt;1.55)),-0.001,IF(AND(A22&gt;=5.05,B22&gt;=3.15,(H22&lt;14.344),(D22&lt;0.35),(H22&lt;15.155),(D22&lt;1.55)),0.009,IF(AND((H22&lt;14.877),A22&gt;=4.85,H22&gt;=14.344,(D22&lt;0.35),(H22&lt;15.155),(D22&lt;1.55)),0.023,IF(AND(H22&gt;=14.877,A22&gt;=4.85,H22&gt;=14.344,(D22&lt;0.35),(H22&lt;15.155),(D22&lt;1.55)),0.004,IF(AND((H22&lt;13.602),(A22&lt;6.05),(G22&lt;0.169),D22&gt;=0.35,(H22&lt;15.155),(D22&lt;1.55)),0.023,IF(AND(H22&gt;=13.602,(A22&lt;6.05),(G22&lt;0.169),D22&gt;=0.35,(H22&lt;15.155),(D22&lt;1.55)),-0.006,IF(AND((B22&lt;2.95),G22&gt;=0.181,G22&gt;=0.169,D22&gt;=0.35,(H22&lt;15.155),(D22&lt;1.55)),0.019,IF(AND(B22&gt;=2.95,G22&gt;=0.181,G22&gt;=0.169,D22&gt;=0.35,(H22&lt;15.155),(D22&lt;1.55)),0.034,IF(AND((A22&lt;5.35),(B22&lt;3.05),(B22&lt;3.15),(H22&lt;10.257),(A22&lt;7.45),D22&gt;=1.55),0.009,IF(AND(A22&gt;=5.35,(B22&lt;3.05),(B22&lt;3.15),(H22&lt;10.257),(A22&lt;7.45),D22&gt;=1.55),0.058,IF(AND((B22&lt;2.9),(H22&lt;11.854),(G22&lt;0.613),H22&gt;=10.257,(A22&lt;7.45),D22&gt;=1.55),0.037,IF(AND(B22&gt;=2.9,(H22&lt;11.854),(G22&lt;0.613),H22&gt;=10.257,(A22&lt;7.45),D22&gt;=1.55),-0.005,IF(AND((A22&lt;6.4),(G22&lt;0.711),G22&gt;=0.613,H22&gt;=10.257,(A22&lt;7.45),D22&gt;=1.55),0.001,IF(AND(A22&gt;=6.4,(G22&lt;0.711),G22&gt;=0.613,H22&gt;=10.257,(A22&lt;7.45),D22&gt;=1.55),-0.002,IF(AND((D22&lt;1.9),G22&gt;=0.711,G22&gt;=0.613,H22&gt;=10.257,(A22&lt;7.45),D22&gt;=1.55),0.007,IF(AND(D22&gt;=1.9,G22&gt;=0.711,G22&gt;=0.613,H22&gt;=10.257,(A22&lt;7.45),D22&gt;=1.55),0.023,"shouldnthappen"))))))))))))))))))))))))))</f>
        <v>0.009</v>
      </c>
      <c r="X22" s="1" t="n">
        <f aca="false">IF(AND(H22&gt;=15.155,(F22&lt;2.5)),0.049,IF(AND(A22&gt;=7.45,F22&gt;=2.5),0.089,IF(AND((G22&lt;0.107),(G22&lt;0.364),(A22&lt;7.45),F22&gt;=2.5),0.055,IF(AND(A22&gt;=5.75,(G22&lt;0.572),(D22&lt;1.25),(H22&lt;15.155),(F22&lt;2.5)),-0.018,IF(AND((A22&lt;5.7),(H22&lt;12.626),G22&gt;=0.364,(A22&lt;7.45),F22&gt;=2.5),0.012,IF(AND(A22&gt;=5.7,(H22&lt;12.626),G22&gt;=0.364,(A22&lt;7.45),F22&gt;=2.5),0.065,IF(AND((G22&lt;0.628),H22&gt;=12.626,G22&gt;=0.364,(A22&lt;7.45),F22&gt;=2.5),0.047,IF(AND((G22&lt;0.545),(A22&lt;5.75),(G22&lt;0.572),(D22&lt;1.25),(H22&lt;15.155),(F22&lt;2.5)),0.007,IF(AND(G22&gt;=0.545,(A22&lt;5.75),(G22&lt;0.572),(D22&lt;1.25),(H22&lt;15.155),(F22&lt;2.5)),-0.009,IF(AND((D22&lt;0.3),(H22&lt;11.788),G22&gt;=0.572,(D22&lt;1.25),(H22&lt;15.155),(F22&lt;2.5)),0.01,IF(AND(D22&gt;=0.3,(H22&lt;11.788),G22&gt;=0.572,(D22&lt;1.25),(H22&lt;15.155),(F22&lt;2.5)),0.03,IF(AND((A22&lt;4.75),H22&gt;=11.788,G22&gt;=0.572,(D22&lt;1.25),(H22&lt;15.155),(F22&lt;2.5)),0.001,IF(AND(A22&gt;=4.75,H22&gt;=11.788,G22&gt;=0.572,(D22&lt;1.25),(H22&lt;15.155),(F22&lt;2.5)),0.01,IF(AND((A22&lt;5.5),(A22&lt;6.15),(G22&lt;0.652),D22&gt;=1.25,(H22&lt;15.155),(F22&lt;2.5)),0.014,IF(AND(A22&gt;=5.5,(A22&lt;6.15),(G22&lt;0.652),D22&gt;=1.25,(H22&lt;15.155),(F22&lt;2.5)),0.049,IF(AND((H22&lt;12.206),A22&gt;=6.15,(G22&lt;0.652),D22&gt;=1.25,(H22&lt;15.155),(F22&lt;2.5)),-0.009,IF(AND(H22&gt;=12.206,A22&gt;=6.15,(G22&lt;0.652),D22&gt;=1.25,(H22&lt;15.155),(F22&lt;2.5)),0.021,IF(AND((A22&lt;5.55),(A22&lt;6.2),G22&gt;=0.652,D22&gt;=1.25,(H22&lt;15.155),(F22&lt;2.5)),0.011,IF(AND(A22&gt;=5.55,(A22&lt;6.2),G22&gt;=0.652,D22&gt;=1.25,(H22&lt;15.155),(F22&lt;2.5)),-0.019,IF(AND((B22&lt;3.2),A22&gt;=6.2,G22&gt;=0.652,D22&gt;=1.25,(H22&lt;15.155),(F22&lt;2.5)),0.025,IF(AND(B22&gt;=3.2,A22&gt;=6.2,G22&gt;=0.652,D22&gt;=1.25,(H22&lt;15.155),(F22&lt;2.5)),0.001,IF(AND((G22&lt;0.183),(G22&lt;0.301),G22&gt;=0.107,(G22&lt;0.364),(A22&lt;7.45),F22&gt;=2.5),-0.009,IF(AND(G22&gt;=0.183,(G22&lt;0.301),G22&gt;=0.107,(G22&lt;0.364),(A22&lt;7.45),F22&gt;=2.5),0.022,IF(AND((D22&lt;2.2),G22&gt;=0.301,G22&gt;=0.107,(G22&lt;0.364),(A22&lt;7.45),F22&gt;=2.5),0.004,IF(AND(D22&gt;=2.2,G22&gt;=0.301,G22&gt;=0.107,(G22&lt;0.364),(A22&lt;7.45),F22&gt;=2.5),-0.02,IF(AND((G22&lt;0.787),G22&gt;=0.628,H22&gt;=12.626,G22&gt;=0.364,(A22&lt;7.45),F22&gt;=2.5),-0.001,IF(AND(G22&gt;=0.787,G22&gt;=0.628,H22&gt;=12.626,G22&gt;=0.364,(A22&lt;7.45),F22&gt;=2.5),0.016,"shouldnthappen")))))))))))))))))))))))))))</f>
        <v>0.01</v>
      </c>
      <c r="Y22" s="1" t="n">
        <f aca="false">IF(AND(H22&gt;=15.155,(D22&lt;1.55)),0.037,IF(AND(D22&gt;=2.45,(A22&lt;7.45),D22&gt;=1.55),0.054,IF(AND((A22&lt;7.8),A22&gt;=7.45,D22&gt;=1.55),0.078,IF(AND(A22&gt;=7.8,A22&gt;=7.45,D22&gt;=1.55),0.021,IF(AND(A22&gt;=6.2,G22&gt;=0.68,D22&gt;=1.25,(H22&lt;15.155),(D22&lt;1.55)),0.019,IF(AND((B22&lt;2.65),(A22&lt;4.95),(G22&lt;0.572),(D22&lt;1.25),(H22&lt;15.155),(D22&lt;1.55)),0.021,IF(AND(B22&gt;=2.65,(A22&lt;4.95),(G22&lt;0.572),(D22&lt;1.25),(H22&lt;15.155),(D22&lt;1.55)),0.006,IF(AND((H22&lt;14.344),A22&gt;=4.95,(G22&lt;0.572),(D22&lt;1.25),(H22&lt;15.155),(D22&lt;1.55)),-0.005,IF(AND(H22&gt;=14.344,A22&gt;=4.95,(G22&lt;0.572),(D22&lt;1.25),(H22&lt;15.155),(D22&lt;1.55)),0.013,IF(AND((G22&lt;0.833),(H22&lt;11.788),G22&gt;=0.572,(D22&lt;1.25),(H22&lt;15.155),(D22&lt;1.55)),0.009,IF(AND(G22&gt;=0.833,(H22&lt;11.788),G22&gt;=0.572,(D22&lt;1.25),(H22&lt;15.155),(D22&lt;1.55)),0.024,IF(AND((A22&lt;4.75),H22&gt;=11.788,G22&gt;=0.572,(D22&lt;1.25),(H22&lt;15.155),(D22&lt;1.55)),0.001,IF(AND(A22&gt;=4.75,H22&gt;=11.788,G22&gt;=0.572,(D22&lt;1.25),(H22&lt;15.155),(D22&lt;1.55)),0.008,IF(AND((A22&lt;5.65),(A22&lt;6.15),(G22&lt;0.68),D22&gt;=1.25,(H22&lt;15.155),(D22&lt;1.55)),0.017,IF(AND(A22&gt;=5.65,(A22&lt;6.15),(G22&lt;0.68),D22&gt;=1.25,(H22&lt;15.155),(D22&lt;1.55)),0.039,IF(AND((G22&lt;0.436),A22&gt;=6.15,(G22&lt;0.68),D22&gt;=1.25,(H22&lt;15.155),(D22&lt;1.55)),-0.004,IF(AND(G22&gt;=0.436,A22&gt;=6.15,(G22&lt;0.68),D22&gt;=1.25,(H22&lt;15.155),(D22&lt;1.55)),0.022,IF(AND((A22&lt;5.55),(A22&lt;6.2),G22&gt;=0.68,D22&gt;=1.25,(H22&lt;15.155),(D22&lt;1.55)),0.009,IF(AND(A22&gt;=5.55,(A22&lt;6.2),G22&gt;=0.68,D22&gt;=1.25,(H22&lt;15.155),(D22&lt;1.55)),-0.016,IF(AND((G22&lt;0.107),(G22&lt;0.361),(G22&lt;0.613),(D22&lt;2.45),(A22&lt;7.45),D22&gt;=1.55),0.042,IF(AND(G22&gt;=0.107,(G22&lt;0.361),(G22&lt;0.613),(D22&lt;2.45),(A22&lt;7.45),D22&gt;=1.55),0.002,IF(AND((D22&lt;2.35),G22&gt;=0.361,(G22&lt;0.613),(D22&lt;2.45),(A22&lt;7.45),D22&gt;=1.55),0.051,IF(AND(D22&gt;=2.35,G22&gt;=0.361,(G22&lt;0.613),(D22&lt;2.45),(A22&lt;7.45),D22&gt;=1.55),0.016,IF(AND((A22&lt;6.4),(G22&lt;0.711),G22&gt;=0.613,(D22&lt;2.45),(A22&lt;7.45),D22&gt;=1.55),0.001,IF(AND(A22&gt;=6.4,(G22&lt;0.711),G22&gt;=0.613,(D22&lt;2.45),(A22&lt;7.45),D22&gt;=1.55),-0.002,IF(AND((B22&lt;2.95),G22&gt;=0.711,G22&gt;=0.613,(D22&lt;2.45),(A22&lt;7.45),D22&gt;=1.55),0.023,IF(AND(B22&gt;=2.95,G22&gt;=0.711,G22&gt;=0.613,(D22&lt;2.45),(A22&lt;7.45),D22&gt;=1.55),0.01,"shouldnthappen")))))))))))))))))))))))))))</f>
        <v>0.008</v>
      </c>
      <c r="Z22" s="1" t="n">
        <f aca="false">IF(AND(A22&gt;=7.45,D22&gt;=1.75),0.056,IF(AND(H22&gt;=15.059,A22&gt;=5.55,(D22&lt;1.75)),0.028,IF(AND((D22&lt;0.35),G22&gt;=0.905,(A22&lt;5.55),(D22&lt;1.75)),0.005,IF(AND(D22&gt;=0.35,G22&gt;=0.905,(A22&lt;5.55),(D22&lt;1.75)),0.026,IF(AND((H22&lt;8.711),D22&gt;=2.45,(A22&lt;7.45),D22&gt;=1.75),0.011,IF(AND(H22&gt;=8.711,D22&gt;=2.45,(A22&lt;7.45),D22&gt;=1.75),0.049,IF(AND((G22&lt;0.107),(G22&lt;0.487),(D22&lt;2.45),(A22&lt;7.45),D22&gt;=1.75),0.032,IF(AND((H22&lt;10.915),(A22&lt;4.5),(B22&lt;3.15),(G22&lt;0.905),(A22&lt;5.55),(D22&lt;1.75)),-0.001,IF(AND(H22&gt;=10.915,(A22&lt;4.5),(B22&lt;3.15),(G22&lt;0.905),(A22&lt;5.55),(D22&lt;1.75)),0.003,IF(AND((A22&lt;5.05),A22&gt;=4.5,(B22&lt;3.15),(G22&lt;0.905),(A22&lt;5.55),(D22&lt;1.75)),0.015,IF(AND(A22&gt;=5.05,A22&gt;=4.5,(B22&lt;3.15),(G22&lt;0.905),(A22&lt;5.55),(D22&lt;1.75)),0.006,IF(AND((G22&lt;0.05),(G22&lt;0.091),B22&gt;=3.15,(G22&lt;0.905),(A22&lt;5.55),(D22&lt;1.75)),0.001,IF(AND(G22&gt;=0.05,(G22&lt;0.091),B22&gt;=3.15,(G22&lt;0.905),(A22&lt;5.55),(D22&lt;1.75)),0.008,IF(AND((G22&lt;0.587),G22&gt;=0.091,B22&gt;=3.15,(G22&lt;0.905),(A22&lt;5.55),(D22&lt;1.75)),-0.003,IF(AND(G22&gt;=0.587,G22&gt;=0.091,B22&gt;=3.15,(G22&lt;0.905),(A22&lt;5.55),(D22&lt;1.75)),0.004,IF(AND((F22&lt;2.5),(B22&lt;2.85),(G22&lt;0.419),(H22&lt;15.059),A22&gt;=5.55,(D22&lt;1.75)),0.041,IF(AND(F22&gt;=2.5,(B22&lt;2.85),(G22&lt;0.419),(H22&lt;15.059),A22&gt;=5.55,(D22&lt;1.75)),0.015,IF(AND((G22&lt;0.164),B22&gt;=2.85,(G22&lt;0.419),(H22&lt;15.059),A22&gt;=5.55,(D22&lt;1.75)),0.01,IF(AND(G22&gt;=0.164,B22&gt;=2.85,(G22&lt;0.419),(H22&lt;15.059),A22&gt;=5.55,(D22&lt;1.75)),-0.001,IF(AND((B22&lt;2.55),(B22&lt;2.95),G22&gt;=0.419,(H22&lt;15.059),A22&gt;=5.55,(D22&lt;1.75)),0.014,IF(AND(B22&gt;=2.55,(B22&lt;2.95),G22&gt;=0.419,(H22&lt;15.059),A22&gt;=5.55,(D22&lt;1.75)),-0.013,IF(AND((D22&lt;1.55),B22&gt;=2.95,G22&gt;=0.419,(H22&lt;15.059),A22&gt;=5.55,(D22&lt;1.75)),0.023,IF(AND(D22&gt;=1.55,B22&gt;=2.95,G22&gt;=0.419,(H22&lt;15.059),A22&gt;=5.55,(D22&lt;1.75)),0.005,IF(AND((H22&lt;13.278),G22&gt;=0.107,(G22&lt;0.487),(D22&lt;2.45),(A22&lt;7.45),D22&gt;=1.75),-0.009,IF(AND(H22&gt;=13.278,G22&gt;=0.107,(G22&lt;0.487),(D22&lt;2.45),(A22&lt;7.45),D22&gt;=1.75),0.017,IF(AND((D22&lt;2.35),(G22&lt;0.571),G22&gt;=0.487,(D22&lt;2.45),(A22&lt;7.45),D22&gt;=1.75),0.053,IF(AND(D22&gt;=2.35,(G22&lt;0.571),G22&gt;=0.487,(D22&lt;2.45),(A22&lt;7.45),D22&gt;=1.75),0.009,IF(AND((G22&lt;0.779),G22&gt;=0.571,G22&gt;=0.487,(D22&lt;2.45),(A22&lt;7.45),D22&gt;=1.75),0.006,IF(AND(G22&gt;=0.779,G22&gt;=0.571,G22&gt;=0.487,(D22&lt;2.45),(A22&lt;7.45),D22&gt;=1.75),0.016,"shouldnthappen")))))))))))))))))))))))))))))</f>
        <v>0.005</v>
      </c>
      <c r="AA22" s="1" t="n">
        <f aca="false">IF(AND((A22&lt;7.8),A22&gt;=7.45,D22&gt;=1.75),0.051,IF(AND(A22&gt;=7.8,A22&gt;=7.45,D22&gt;=1.75),0.01,IF(AND(B22&gt;=3.35,B22&gt;=3.25,(A22&lt;7.45),D22&gt;=1.75),0.016,IF(AND((H22&lt;8.308),(D22&lt;0.15),(H22&lt;13.655),(D22&lt;0.35),(D22&lt;1.75)),0.009,IF(AND((H22&lt;14.529),(G22&lt;0.293),H22&gt;=13.655,(D22&lt;0.35),(D22&lt;1.75)),0.011,IF(AND(H22&gt;=14.529,(G22&lt;0.293),H22&gt;=13.655,(D22&lt;0.35),(D22&lt;1.75)),0.001,IF(AND(D22&gt;=0.25,G22&gt;=0.293,H22&gt;=13.655,(D22&lt;0.35),(D22&lt;1.75)),-0.004,IF(AND(H22&gt;=10.635,(H22&lt;10.696),(H22&lt;13.906),D22&gt;=0.35,(D22&lt;1.75)),0.036,IF(AND(G22&gt;=0.833,H22&gt;=10.696,(H22&lt;13.906),D22&gt;=0.35,(D22&lt;1.75)),0.016,IF(AND((A22&lt;6.65),(G22&lt;0.247),H22&gt;=13.906,D22&gt;=0.35,(D22&lt;1.75)),-0.008,IF(AND(A22&gt;=6.65,(G22&lt;0.247),H22&gt;=13.906,D22&gt;=0.35,(D22&lt;1.75)),0.011,IF(AND((B22&lt;2.45),G22&gt;=0.247,H22&gt;=13.906,D22&gt;=0.35,(D22&lt;1.75)),0,IF(AND((D22&lt;1.85),(B22&lt;2.95),(B22&lt;3.25),(A22&lt;7.45),D22&gt;=1.75),0.033,IF(AND((G22&lt;0.428),(B22&lt;3.35),B22&gt;=3.25,(A22&lt;7.45),D22&gt;=1.75),0.009,IF(AND(G22&gt;=0.428,(B22&lt;3.35),B22&gt;=3.25,(A22&lt;7.45),D22&gt;=1.75),0.042,IF(AND((A22&lt;4.6),H22&gt;=8.308,(D22&lt;0.15),(H22&lt;13.655),(D22&lt;0.35),(D22&lt;1.75)),0.003,IF(AND(A22&gt;=4.6,H22&gt;=8.308,(D22&lt;0.15),(H22&lt;13.655),(D22&lt;0.35),(D22&lt;1.75)),0,IF(AND((H22&lt;8.834),(A22&lt;5.05),D22&gt;=0.15,(H22&lt;13.655),(D22&lt;0.35),(D22&lt;1.75)),0.002,IF(AND(H22&gt;=8.834,(A22&lt;5.05),D22&gt;=0.15,(H22&lt;13.655),(D22&lt;0.35),(D22&lt;1.75)),-0.008,IF(AND((A22&lt;5.45),A22&gt;=5.05,D22&gt;=0.15,(H22&lt;13.655),(D22&lt;0.35),(D22&lt;1.75)),0.003,IF(AND(A22&gt;=5.45,A22&gt;=5.05,D22&gt;=0.15,(H22&lt;13.655),(D22&lt;0.35),(D22&lt;1.75)),-0.002,IF(AND((A22&lt;5.3),(D22&lt;0.25),G22&gt;=0.293,H22&gt;=13.655,(D22&lt;0.35),(D22&lt;1.75)),0.007,IF(AND(A22&gt;=5.3,(D22&lt;0.25),G22&gt;=0.293,H22&gt;=13.655,(D22&lt;0.35),(D22&lt;1.75)),0.001,IF(AND((H22&lt;7.309),(H22&lt;10.635),(H22&lt;10.696),(H22&lt;13.906),D22&gt;=0.35,(D22&lt;1.75)),0.014,IF(AND(H22&gt;=7.309,(H22&lt;10.635),(H22&lt;10.696),(H22&lt;13.906),D22&gt;=0.35,(D22&lt;1.75)),0.006,IF(AND((H22&lt;12.093),(G22&lt;0.833),H22&gt;=10.696,(H22&lt;13.906),D22&gt;=0.35,(D22&lt;1.75)),-0.01,IF(AND(H22&gt;=12.093,(G22&lt;0.833),H22&gt;=10.696,(H22&lt;13.906),D22&gt;=0.35,(D22&lt;1.75)),0.004,IF(AND((G22&lt;0.823),B22&gt;=2.45,G22&gt;=0.247,H22&gt;=13.906,D22&gt;=0.35,(D22&lt;1.75)),0.026,IF(AND(G22&gt;=0.823,B22&gt;=2.45,G22&gt;=0.247,H22&gt;=13.906,D22&gt;=0.35,(D22&lt;1.75)),0.006,IF(AND((H22&lt;11.121),D22&gt;=1.85,(B22&lt;2.95),(B22&lt;3.25),(A22&lt;7.45),D22&gt;=1.75),0.013,IF(AND(H22&gt;=11.121,D22&gt;=1.85,(B22&lt;2.95),(B22&lt;3.25),(A22&lt;7.45),D22&gt;=1.75),0.005,IF(AND((A22&lt;6.05),(A22&lt;6.45),B22&gt;=2.95,(B22&lt;3.25),(A22&lt;7.45),D22&gt;=1.75),0.001,IF(AND(A22&gt;=6.05,(A22&lt;6.45),B22&gt;=2.95,(B22&lt;3.25),(A22&lt;7.45),D22&gt;=1.75),-0.005,IF(AND((G22&lt;0.42),A22&gt;=6.45,B22&gt;=2.95,(B22&lt;3.25),(A22&lt;7.45),D22&gt;=1.75),0.004,IF(AND(G22&gt;=0.42,A22&gt;=6.45,B22&gt;=2.95,(B22&lt;3.25),(A22&lt;7.45),D22&gt;=1.75),0.019,"shouldnthappen")))))))))))))))))))))))))))))))))))</f>
        <v>0.003</v>
      </c>
      <c r="AB22" s="1" t="n">
        <f aca="false">+ 0.5</f>
        <v>0.5</v>
      </c>
    </row>
    <row r="23" customFormat="false" ht="13.8" hidden="false" customHeight="false" outlineLevel="0" collapsed="false">
      <c r="A23" s="11" t="n">
        <v>5.4</v>
      </c>
      <c r="B23" s="1" t="n">
        <v>3.4</v>
      </c>
      <c r="C23" s="1" t="n">
        <v>1.7</v>
      </c>
      <c r="D23" s="1" t="n">
        <v>0.2</v>
      </c>
      <c r="E23" s="1" t="s">
        <v>94</v>
      </c>
      <c r="F23" s="1" t="n">
        <v>1</v>
      </c>
      <c r="G23" s="1" t="n">
        <v>0.975152744213119</v>
      </c>
      <c r="H23" s="18" t="n">
        <v>5.81192123433575</v>
      </c>
      <c r="I23" s="1" t="n">
        <f aca="false">C23</f>
        <v>1.7</v>
      </c>
      <c r="J23" s="1" t="n">
        <f aca="false">SUM(M23:AB23)</f>
        <v>1.667</v>
      </c>
      <c r="K23" s="15" t="n">
        <f aca="false">1-SQRT(VAR(M23:AB23, I23)) / AVERAGE(M23:AB23)</f>
        <v>-2.90829818876346</v>
      </c>
      <c r="L23" s="1" t="n">
        <f aca="false">(J23-I23)/I23</f>
        <v>-0.0194117647058823</v>
      </c>
      <c r="M23" s="1" t="n">
        <f aca="false">IF(AND((H23&lt;5.245),(D23&lt;0.8)),0.075,IF(AND(H23&gt;=5.245,(D23&lt;0.8)),0.279,IF(AND((D23&lt;1.45),D23&gt;=0.8),1.043,IF(AND(D23&gt;=1.45,D23&gt;=0.8),1.423,"shouldnthappen"))))</f>
        <v>0.279</v>
      </c>
      <c r="N23" s="1" t="n">
        <f aca="false">IF(AND((A23&lt;4.35),(D23&lt;0.8)),0.048,IF(AND(A23&gt;=4.35,(D23&lt;0.8)),0.198,IF(AND(F23&gt;=2.5,D23&gt;=0.8),1.048,IF(AND((A23&lt;5.15),(F23&lt;2.5),D23&gt;=0.8),0.321,IF(AND(A23&gt;=5.15,(F23&lt;2.5),D23&gt;=0.8),0.783,"shouldnthappen")))))</f>
        <v>0.198</v>
      </c>
      <c r="O23" s="1" t="n">
        <f aca="false">IF(AND((H23&lt;5.245),(D23&lt;0.8)),0.034,IF(AND((A23&lt;5.9),D23&gt;=0.8),0.489,IF(AND(A23&gt;=5.9,D23&gt;=0.8),0.721,IF(AND((A23&lt;4.35),H23&gt;=5.245,(D23&lt;0.8)),0.041,IF(AND(A23&gt;=4.35,H23&gt;=5.245,(D23&lt;0.8)),0.142,"shouldnthappen")))))</f>
        <v>0.142</v>
      </c>
      <c r="P23" s="1" t="n">
        <f aca="false">IF(AND((B23&lt;2.8),(D23&lt;1.15)),0.244,IF(AND((D23&lt;1.75),D23&gt;=1.15),0.396,IF(AND(D23&gt;=1.75,D23&gt;=1.15),0.554,IF(AND((A23&lt;5.05),B23&gt;=2.8,(D23&lt;1.15)),0.078,IF(AND((H23&lt;14.877),A23&gt;=5.05,B23&gt;=2.8,(D23&lt;1.15)),0.118,IF(AND(H23&gt;=14.877,A23&gt;=5.05,B23&gt;=2.8,(D23&lt;1.15)),0.027,"shouldnthappen"))))))</f>
        <v>0.118</v>
      </c>
      <c r="Q23" s="1" t="n">
        <f aca="false">IF(AND(D23&gt;=0.45,(D23&lt;1.15)),0.17,IF(AND(A23&gt;=7.1,D23&gt;=1.15),0.539,IF(AND((A23&lt;6.25),(A23&lt;7.1),D23&gt;=1.15),0.258,IF(AND(A23&gt;=6.25,(A23&lt;7.1),D23&gt;=1.15),0.344,IF(AND(G23&gt;=0.418,(A23&lt;5.05),(D23&lt;0.45),(D23&lt;1.15)),0.033,IF(AND((H23&lt;14.494),(G23&lt;0.418),(A23&lt;5.05),(D23&lt;0.45),(D23&lt;1.15)),0.061,IF(AND(H23&gt;=14.494,(G23&lt;0.418),(A23&lt;5.05),(D23&lt;0.45),(D23&lt;1.15)),0.015,IF(AND(H23&gt;=14.877,(B23&lt;3.85),A23&gt;=5.05,(D23&lt;0.45),(D23&lt;1.15)),0.023,IF(AND((B23&lt;4),B23&gt;=3.85,A23&gt;=5.05,(D23&lt;0.45),(D23&lt;1.15)),0.009,IF(AND(B23&gt;=4,B23&gt;=3.85,A23&gt;=5.05,(D23&lt;0.45),(D23&lt;1.15)),0.052,IF(AND((G23&lt;0.05),(H23&lt;14.877),(B23&lt;3.85),A23&gt;=5.05,(D23&lt;0.45),(D23&lt;1.15)),0.024,IF(AND(G23&gt;=0.05,(H23&lt;14.877),(B23&lt;3.85),A23&gt;=5.05,(D23&lt;0.45),(D23&lt;1.15)),0.091,"shouldnthappen"))))))))))))</f>
        <v>0.091</v>
      </c>
      <c r="R23" s="1" t="n">
        <f aca="false">IF(AND(A23&gt;=7.1,D23&gt;=0.8),0.401,IF(AND((A23&lt;4.5),(G23&lt;0.905),(D23&lt;0.8)),0.024,IF(AND((H23&lt;9.966),G23&gt;=0.905,(D23&lt;0.8)),0.094,IF(AND(H23&gt;=9.966,G23&gt;=0.905,(D23&lt;0.8)),0.026,IF(AND(D23&gt;=2.05,(A23&lt;7.1),D23&gt;=0.8),0.277,IF(AND((H23&lt;5.523),A23&gt;=4.5,(G23&lt;0.905),(D23&lt;0.8)),0.012,IF(AND(H23&gt;=5.523,A23&gt;=4.5,(G23&lt;0.905),(D23&lt;0.8)),0.049,IF(AND((A23&lt;5.3),(D23&lt;2.05),(A23&lt;7.1),D23&gt;=0.8),0.095,IF(AND(A23&gt;=5.3,(D23&lt;2.05),(A23&lt;7.1),D23&gt;=0.8),0.196,"shouldnthappen")))))))))</f>
        <v>0.094</v>
      </c>
      <c r="S23" s="1" t="n">
        <f aca="false">IF(AND(A23&gt;=7.1,D23&gt;=1.35),0.298,IF(AND(G23&gt;=0.905,(D23&lt;0.8),(D23&lt;1.35)),0.068,IF(AND(H23&gt;=9.386,D23&gt;=0.8,(D23&lt;1.35)),0.126,IF(AND((H23&lt;7.426),(H23&lt;9.386),D23&gt;=0.8,(D23&lt;1.35)),0.091,IF(AND((A23&lt;5.3),(G23&lt;0.905),(A23&lt;7.1),D23&gt;=1.35),0.063,IF(AND((D23&lt;2.05),G23&gt;=0.905,(A23&lt;7.1),D23&gt;=1.35),0.015,IF(AND(D23&gt;=2.05,G23&gt;=0.905,(A23&lt;7.1),D23&gt;=1.35),0.089,IF(AND((H23&lt;10.505),(H23&lt;14.344),(G23&lt;0.905),(D23&lt;0.8),(D23&lt;1.35)),0.035,IF(AND((A23&lt;4.85),H23&gt;=14.344,(G23&lt;0.905),(D23&lt;0.8),(D23&lt;1.35)),0.006,IF(AND((B23&lt;2.75),H23&gt;=7.426,(H23&lt;9.386),D23&gt;=0.8,(D23&lt;1.35)),0.021,IF(AND(B23&gt;=2.75,H23&gt;=7.426,(H23&lt;9.386),D23&gt;=0.8,(D23&lt;1.35)),-0.01,IF(AND((B23&lt;2.35),A23&gt;=5.3,(G23&lt;0.905),(A23&lt;7.1),D23&gt;=1.35),0.068,IF(AND(B23&gt;=2.35,A23&gt;=5.3,(G23&lt;0.905),(A23&lt;7.1),D23&gt;=1.35),0.181,IF(AND((H23&lt;11.731),H23&gt;=10.505,(H23&lt;14.344),(G23&lt;0.905),(D23&lt;0.8),(D23&lt;1.35)),0.004,IF(AND(H23&gt;=11.731,H23&gt;=10.505,(H23&lt;14.344),(G23&lt;0.905),(D23&lt;0.8),(D23&lt;1.35)),0.024,IF(AND((H23&lt;14.877),A23&gt;=4.85,H23&gt;=14.344,(G23&lt;0.905),(D23&lt;0.8),(D23&lt;1.35)),0.063,IF(AND(H23&gt;=14.877,A23&gt;=4.85,H23&gt;=14.344,(G23&lt;0.905),(D23&lt;0.8),(D23&lt;1.35)),0.012,"shouldnthappen")))))))))))))))))</f>
        <v>0.068</v>
      </c>
      <c r="T23" s="1" t="n">
        <f aca="false">IF(AND(D23&gt;=0.45,(A23&lt;5.65)),0.067,IF(AND(A23&gt;=7.25,A23&gt;=5.65),0.244,IF(AND((H23&lt;9.966),G23&gt;=0.905,(D23&lt;0.45),(A23&lt;5.65)),0.062,IF(AND(H23&gt;=9.966,G23&gt;=0.905,(D23&lt;0.45),(A23&lt;5.65)),0.012,IF(AND((G23&lt;0.948),D23&gt;=2.05,(A23&lt;7.25),A23&gt;=5.65),0.157,IF(AND(G23&gt;=0.948,D23&gt;=2.05,(A23&lt;7.25),A23&gt;=5.65),0.037,IF(AND(G23&gt;=0.422,(B23&lt;3.15),(G23&lt;0.905),(D23&lt;0.45),(A23&lt;5.65)),0.011,IF(AND((D23&lt;0.25),(G23&lt;0.422),(B23&lt;3.15),(G23&lt;0.905),(D23&lt;0.45),(A23&lt;5.65)),0.04,IF(AND(D23&gt;=0.25,(G23&lt;0.422),(B23&lt;3.15),(G23&lt;0.905),(D23&lt;0.45),(A23&lt;5.65)),0.009,IF(AND((A23&lt;4.85),(B23&lt;3.25),B23&gt;=3.15,(G23&lt;0.905),(D23&lt;0.45),(A23&lt;5.65)),0.008,IF(AND(A23&gt;=4.85,(B23&lt;3.25),B23&gt;=3.15,(G23&lt;0.905),(D23&lt;0.45),(A23&lt;5.65)),-0.017,IF(AND((D23&lt;0.25),B23&gt;=3.25,B23&gt;=3.15,(G23&lt;0.905),(D23&lt;0.45),(A23&lt;5.65)),0.022,IF(AND(D23&gt;=0.25,B23&gt;=3.25,B23&gt;=3.15,(G23&lt;0.905),(D23&lt;0.45),(A23&lt;5.65)),0.009,IF(AND((F23&lt;2.5),(H23&lt;7.692),(G23&lt;0.644),(D23&lt;2.05),(A23&lt;7.25),A23&gt;=5.65),0.018,IF(AND(F23&gt;=2.5,(H23&lt;7.692),(G23&lt;0.644),(D23&lt;2.05),(A23&lt;7.25),A23&gt;=5.65),0.068,IF(AND((B23&lt;2.35),H23&gt;=7.692,(G23&lt;0.644),(D23&lt;2.05),(A23&lt;7.25),A23&gt;=5.65),0.023,IF(AND(B23&gt;=2.35,H23&gt;=7.692,(G23&lt;0.644),(D23&lt;2.05),(A23&lt;7.25),A23&gt;=5.65),0.125,IF(AND((G23&lt;0.766),(G23&lt;0.85),G23&gt;=0.644,(D23&lt;2.05),(A23&lt;7.25),A23&gt;=5.65),0.055,IF(AND(G23&gt;=0.766,(G23&lt;0.85),G23&gt;=0.644,(D23&lt;2.05),(A23&lt;7.25),A23&gt;=5.65),-0,IF(AND((B23&lt;2.95),G23&gt;=0.85,G23&gt;=0.644,(D23&lt;2.05),(A23&lt;7.25),A23&gt;=5.65),0.098,IF(AND(B23&gt;=2.95,G23&gt;=0.85,G23&gt;=0.644,(D23&lt;2.05),(A23&lt;7.25),A23&gt;=5.65),0.013,"shouldnthappen")))))))))))))))))))))</f>
        <v>0.062</v>
      </c>
      <c r="U23" s="1" t="n">
        <f aca="false">IF(AND(A23&gt;=7.25,D23&gt;=1.25),0.186,IF(AND((G23&lt;0.13),D23&gt;=0.35,(D23&lt;1.25)),-0.004,IF(AND(H23&gt;=14.246,(H23&lt;14.344),(D23&lt;0.35),(D23&lt;1.25)),-0.002,IF(AND((A23&lt;4.85),H23&gt;=14.344,(D23&lt;0.35),(D23&lt;1.25)),0.004,IF(AND(G23&gt;=0.446,(G23&lt;0.644),(A23&lt;7.25),D23&gt;=1.25),0.138,IF(AND(A23&gt;=5.45,(H23&lt;14.246),(H23&lt;14.344),(D23&lt;0.35),(D23&lt;1.25)),0.001,IF(AND((H23&lt;14.877),A23&gt;=4.85,H23&gt;=14.344,(D23&lt;0.35),(D23&lt;1.25)),0.035,IF(AND(H23&gt;=14.877,A23&gt;=4.85,H23&gt;=14.344,(D23&lt;0.35),(D23&lt;1.25)),0.007,IF(AND((B23&lt;3.35),H23&gt;=9.448,G23&gt;=0.13,D23&gt;=0.35,(D23&lt;1.25)),0.053,IF(AND(B23&gt;=3.35,H23&gt;=9.448,G23&gt;=0.13,D23&gt;=0.35,(D23&lt;1.25)),0.017,IF(AND((G23&lt;0.44),(G23&lt;0.446),(G23&lt;0.644),(A23&lt;7.25),D23&gt;=1.25),0.079,IF(AND(G23&gt;=0.44,(G23&lt;0.446),(G23&lt;0.644),(A23&lt;7.25),D23&gt;=1.25),0.02,IF(AND((A23&lt;5.95),(G23&lt;0.724),G23&gt;=0.644,(A23&lt;7.25),D23&gt;=1.25),-0.018,IF(AND(A23&gt;=5.95,(G23&lt;0.724),G23&gt;=0.644,(A23&lt;7.25),D23&gt;=1.25),0.027,IF(AND(A23&gt;=6.15,G23&gt;=0.724,G23&gt;=0.644,(A23&lt;7.25),D23&gt;=1.25),0.093,IF(AND((A23&lt;5.05),(A23&lt;5.45),(H23&lt;14.246),(H23&lt;14.344),(D23&lt;0.35),(D23&lt;1.25)),0.011,IF(AND(A23&gt;=5.05,(A23&lt;5.45),(H23&lt;14.246),(H23&lt;14.344),(D23&lt;0.35),(D23&lt;1.25)),0.021,IF(AND((A23&lt;5.4),(B23&lt;3.15),(H23&lt;9.448),G23&gt;=0.13,D23&gt;=0.35,(D23&lt;1.25)),0.007,IF(AND(A23&gt;=5.4,(B23&lt;3.15),(H23&lt;9.448),G23&gt;=0.13,D23&gt;=0.35,(D23&lt;1.25)),-0.011,IF(AND((B23&lt;3.75),B23&gt;=3.15,(H23&lt;9.448),G23&gt;=0.13,D23&gt;=0.35,(D23&lt;1.25)),0.012,IF(AND(B23&gt;=3.75,B23&gt;=3.15,(H23&lt;9.448),G23&gt;=0.13,D23&gt;=0.35,(D23&lt;1.25)),0.046,IF(AND((A23&lt;5.9),(A23&lt;6.15),G23&gt;=0.724,G23&gt;=0.644,(A23&lt;7.25),D23&gt;=1.25),0.06,IF(AND(A23&gt;=5.9,(A23&lt;6.15),G23&gt;=0.724,G23&gt;=0.644,(A23&lt;7.25),D23&gt;=1.25),0.005,"shouldnthappen")))))))))))))))))))))))</f>
        <v>0.021</v>
      </c>
      <c r="V23" s="1" t="n">
        <f aca="false">IF(AND(H23&gt;=15.155,(D23&lt;1.55)),0.084,IF(AND(A23&gt;=7.25,D23&gt;=1.55),0.141,IF(AND((G23&lt;0.043),D23&gt;=1.05,(H23&lt;15.155),(D23&lt;1.55)),-0.007,IF(AND(D23&gt;=1.85,G23&gt;=0.755,(A23&lt;7.25),D23&gt;=1.55),0.051,IF(AND((H23&lt;9.966),G23&gt;=0.905,(D23&lt;1.05),(H23&lt;15.155),(D23&lt;1.55)),0.043,IF(AND(H23&gt;=9.966,G23&gt;=0.905,(D23&lt;1.05),(H23&lt;15.155),(D23&lt;1.55)),0.007,IF(AND((G23&lt;0.278),(G23&lt;0.361),(G23&lt;0.755),(A23&lt;7.25),D23&gt;=1.55),0.08,IF(AND((A23&lt;5.8),G23&gt;=0.361,(G23&lt;0.755),(A23&lt;7.25),D23&gt;=1.55),0.019,IF(AND((A23&lt;6.05),(D23&lt;1.85),G23&gt;=0.755,(A23&lt;7.25),D23&gt;=1.55),0.01,IF(AND(A23&gt;=6.05,(D23&lt;1.85),G23&gt;=0.755,(A23&lt;7.25),D23&gt;=1.55),0.002,IF(AND((G23&lt;0.486),(B23&lt;3.15),(G23&lt;0.905),(D23&lt;1.05),(H23&lt;15.155),(D23&lt;1.55)),0.026,IF(AND(G23&gt;=0.486,(B23&lt;3.15),(G23&lt;0.905),(D23&lt;1.05),(H23&lt;15.155),(D23&lt;1.55)),0.001,IF(AND((B23&lt;3.25),B23&gt;=3.15,(G23&lt;0.905),(D23&lt;1.05),(H23&lt;15.155),(D23&lt;1.55)),-0.003,IF(AND(B23&gt;=3.25,B23&gt;=3.15,(G23&lt;0.905),(D23&lt;1.05),(H23&lt;15.155),(D23&lt;1.55)),0.012,IF(AND((H23&lt;7.426),(H23&lt;8.769),G23&gt;=0.043,D23&gt;=1.05,(H23&lt;15.155),(D23&lt;1.55)),0.041,IF(AND(H23&gt;=7.426,(H23&lt;8.769),G23&gt;=0.043,D23&gt;=1.05,(H23&lt;15.155),(D23&lt;1.55)),-0.008,IF(AND((H23&lt;10.696),H23&gt;=8.769,G23&gt;=0.043,D23&gt;=1.05,(H23&lt;15.155),(D23&lt;1.55)),0.069,IF(AND(H23&gt;=10.696,H23&gt;=8.769,G23&gt;=0.043,D23&gt;=1.05,(H23&lt;15.155),(D23&lt;1.55)),0.033,IF(AND((D23&lt;2.2),G23&gt;=0.278,(G23&lt;0.361),(G23&lt;0.755),(A23&lt;7.25),D23&gt;=1.55),0.022,IF(AND(D23&gt;=2.2,G23&gt;=0.278,(G23&lt;0.361),(G23&lt;0.755),(A23&lt;7.25),D23&gt;=1.55),-0.027,IF(AND((H23&lt;12.626),A23&gt;=5.8,G23&gt;=0.361,(G23&lt;0.755),(A23&lt;7.25),D23&gt;=1.55),0.126,IF(AND(H23&gt;=12.626,A23&gt;=5.8,G23&gt;=0.361,(G23&lt;0.755),(A23&lt;7.25),D23&gt;=1.55),0.065,"shouldnthappen"))))))))))))))))))))))</f>
        <v>0.043</v>
      </c>
      <c r="W23" s="1" t="n">
        <f aca="false">IF(AND(H23&gt;=15.155,(D23&lt;1.55)),0.064,IF(AND(A23&gt;=7.45,D23&gt;=1.55),0.115,IF(AND(B23&gt;=3.15,(H23&lt;10.257),(A23&lt;7.45),D23&gt;=1.55),0.097,IF(AND((A23&lt;4.85),H23&gt;=14.344,(D23&lt;0.35),(H23&lt;15.155),(D23&lt;1.55)),0.003,IF(AND(A23&gt;=6.05,(G23&lt;0.169),D23&gt;=0.35,(H23&lt;15.155),(D23&lt;1.55)),-0.008,IF(AND((G23&lt;0.181),G23&gt;=0.169,D23&gt;=0.35,(H23&lt;15.155),(D23&lt;1.55)),0.065,IF(AND(B23&gt;=3.05,(B23&lt;3.15),(H23&lt;10.257),(A23&lt;7.45),D23&gt;=1.55),-0.023,IF(AND(H23&gt;=11.854,(G23&lt;0.613),H23&gt;=10.257,(A23&lt;7.45),D23&gt;=1.55),0.068,IF(AND((D23&lt;0.25),(B23&lt;3.15),(H23&lt;14.344),(D23&lt;0.35),(H23&lt;15.155),(D23&lt;1.55)),0.014,IF(AND(D23&gt;=0.25,(B23&lt;3.15),(H23&lt;14.344),(D23&lt;0.35),(H23&lt;15.155),(D23&lt;1.55)),0.002,IF(AND((A23&lt;5.05),B23&gt;=3.15,(H23&lt;14.344),(D23&lt;0.35),(H23&lt;15.155),(D23&lt;1.55)),-0.001,IF(AND(A23&gt;=5.05,B23&gt;=3.15,(H23&lt;14.344),(D23&lt;0.35),(H23&lt;15.155),(D23&lt;1.55)),0.009,IF(AND((H23&lt;14.877),A23&gt;=4.85,H23&gt;=14.344,(D23&lt;0.35),(H23&lt;15.155),(D23&lt;1.55)),0.023,IF(AND(H23&gt;=14.877,A23&gt;=4.85,H23&gt;=14.344,(D23&lt;0.35),(H23&lt;15.155),(D23&lt;1.55)),0.004,IF(AND((H23&lt;13.602),(A23&lt;6.05),(G23&lt;0.169),D23&gt;=0.35,(H23&lt;15.155),(D23&lt;1.55)),0.023,IF(AND(H23&gt;=13.602,(A23&lt;6.05),(G23&lt;0.169),D23&gt;=0.35,(H23&lt;15.155),(D23&lt;1.55)),-0.006,IF(AND((B23&lt;2.95),G23&gt;=0.181,G23&gt;=0.169,D23&gt;=0.35,(H23&lt;15.155),(D23&lt;1.55)),0.019,IF(AND(B23&gt;=2.95,G23&gt;=0.181,G23&gt;=0.169,D23&gt;=0.35,(H23&lt;15.155),(D23&lt;1.55)),0.034,IF(AND((A23&lt;5.35),(B23&lt;3.05),(B23&lt;3.15),(H23&lt;10.257),(A23&lt;7.45),D23&gt;=1.55),0.009,IF(AND(A23&gt;=5.35,(B23&lt;3.05),(B23&lt;3.15),(H23&lt;10.257),(A23&lt;7.45),D23&gt;=1.55),0.058,IF(AND((B23&lt;2.9),(H23&lt;11.854),(G23&lt;0.613),H23&gt;=10.257,(A23&lt;7.45),D23&gt;=1.55),0.037,IF(AND(B23&gt;=2.9,(H23&lt;11.854),(G23&lt;0.613),H23&gt;=10.257,(A23&lt;7.45),D23&gt;=1.55),-0.005,IF(AND((A23&lt;6.4),(G23&lt;0.711),G23&gt;=0.613,H23&gt;=10.257,(A23&lt;7.45),D23&gt;=1.55),0.001,IF(AND(A23&gt;=6.4,(G23&lt;0.711),G23&gt;=0.613,H23&gt;=10.257,(A23&lt;7.45),D23&gt;=1.55),-0.002,IF(AND((D23&lt;1.9),G23&gt;=0.711,G23&gt;=0.613,H23&gt;=10.257,(A23&lt;7.45),D23&gt;=1.55),0.007,IF(AND(D23&gt;=1.9,G23&gt;=0.711,G23&gt;=0.613,H23&gt;=10.257,(A23&lt;7.45),D23&gt;=1.55),0.023,"shouldnthappen"))))))))))))))))))))))))))</f>
        <v>0.009</v>
      </c>
      <c r="X23" s="1" t="n">
        <f aca="false">IF(AND(H23&gt;=15.155,(F23&lt;2.5)),0.049,IF(AND(A23&gt;=7.45,F23&gt;=2.5),0.089,IF(AND((G23&lt;0.107),(G23&lt;0.364),(A23&lt;7.45),F23&gt;=2.5),0.055,IF(AND(A23&gt;=5.75,(G23&lt;0.572),(D23&lt;1.25),(H23&lt;15.155),(F23&lt;2.5)),-0.018,IF(AND((A23&lt;5.7),(H23&lt;12.626),G23&gt;=0.364,(A23&lt;7.45),F23&gt;=2.5),0.012,IF(AND(A23&gt;=5.7,(H23&lt;12.626),G23&gt;=0.364,(A23&lt;7.45),F23&gt;=2.5),0.065,IF(AND((G23&lt;0.628),H23&gt;=12.626,G23&gt;=0.364,(A23&lt;7.45),F23&gt;=2.5),0.047,IF(AND((G23&lt;0.545),(A23&lt;5.75),(G23&lt;0.572),(D23&lt;1.25),(H23&lt;15.155),(F23&lt;2.5)),0.007,IF(AND(G23&gt;=0.545,(A23&lt;5.75),(G23&lt;0.572),(D23&lt;1.25),(H23&lt;15.155),(F23&lt;2.5)),-0.009,IF(AND((D23&lt;0.3),(H23&lt;11.788),G23&gt;=0.572,(D23&lt;1.25),(H23&lt;15.155),(F23&lt;2.5)),0.01,IF(AND(D23&gt;=0.3,(H23&lt;11.788),G23&gt;=0.572,(D23&lt;1.25),(H23&lt;15.155),(F23&lt;2.5)),0.03,IF(AND((A23&lt;4.75),H23&gt;=11.788,G23&gt;=0.572,(D23&lt;1.25),(H23&lt;15.155),(F23&lt;2.5)),0.001,IF(AND(A23&gt;=4.75,H23&gt;=11.788,G23&gt;=0.572,(D23&lt;1.25),(H23&lt;15.155),(F23&lt;2.5)),0.01,IF(AND((A23&lt;5.5),(A23&lt;6.15),(G23&lt;0.652),D23&gt;=1.25,(H23&lt;15.155),(F23&lt;2.5)),0.014,IF(AND(A23&gt;=5.5,(A23&lt;6.15),(G23&lt;0.652),D23&gt;=1.25,(H23&lt;15.155),(F23&lt;2.5)),0.049,IF(AND((H23&lt;12.206),A23&gt;=6.15,(G23&lt;0.652),D23&gt;=1.25,(H23&lt;15.155),(F23&lt;2.5)),-0.009,IF(AND(H23&gt;=12.206,A23&gt;=6.15,(G23&lt;0.652),D23&gt;=1.25,(H23&lt;15.155),(F23&lt;2.5)),0.021,IF(AND((A23&lt;5.55),(A23&lt;6.2),G23&gt;=0.652,D23&gt;=1.25,(H23&lt;15.155),(F23&lt;2.5)),0.011,IF(AND(A23&gt;=5.55,(A23&lt;6.2),G23&gt;=0.652,D23&gt;=1.25,(H23&lt;15.155),(F23&lt;2.5)),-0.019,IF(AND((B23&lt;3.2),A23&gt;=6.2,G23&gt;=0.652,D23&gt;=1.25,(H23&lt;15.155),(F23&lt;2.5)),0.025,IF(AND(B23&gt;=3.2,A23&gt;=6.2,G23&gt;=0.652,D23&gt;=1.25,(H23&lt;15.155),(F23&lt;2.5)),0.001,IF(AND((G23&lt;0.183),(G23&lt;0.301),G23&gt;=0.107,(G23&lt;0.364),(A23&lt;7.45),F23&gt;=2.5),-0.009,IF(AND(G23&gt;=0.183,(G23&lt;0.301),G23&gt;=0.107,(G23&lt;0.364),(A23&lt;7.45),F23&gt;=2.5),0.022,IF(AND((D23&lt;2.2),G23&gt;=0.301,G23&gt;=0.107,(G23&lt;0.364),(A23&lt;7.45),F23&gt;=2.5),0.004,IF(AND(D23&gt;=2.2,G23&gt;=0.301,G23&gt;=0.107,(G23&lt;0.364),(A23&lt;7.45),F23&gt;=2.5),-0.02,IF(AND((G23&lt;0.787),G23&gt;=0.628,H23&gt;=12.626,G23&gt;=0.364,(A23&lt;7.45),F23&gt;=2.5),-0.001,IF(AND(G23&gt;=0.787,G23&gt;=0.628,H23&gt;=12.626,G23&gt;=0.364,(A23&lt;7.45),F23&gt;=2.5),0.016,"shouldnthappen")))))))))))))))))))))))))))</f>
        <v>0.01</v>
      </c>
      <c r="Y23" s="1" t="n">
        <f aca="false">IF(AND(H23&gt;=15.155,(D23&lt;1.55)),0.037,IF(AND(D23&gt;=2.45,(A23&lt;7.45),D23&gt;=1.55),0.054,IF(AND((A23&lt;7.8),A23&gt;=7.45,D23&gt;=1.55),0.078,IF(AND(A23&gt;=7.8,A23&gt;=7.45,D23&gt;=1.55),0.021,IF(AND(A23&gt;=6.2,G23&gt;=0.68,D23&gt;=1.25,(H23&lt;15.155),(D23&lt;1.55)),0.019,IF(AND((B23&lt;2.65),(A23&lt;4.95),(G23&lt;0.572),(D23&lt;1.25),(H23&lt;15.155),(D23&lt;1.55)),0.021,IF(AND(B23&gt;=2.65,(A23&lt;4.95),(G23&lt;0.572),(D23&lt;1.25),(H23&lt;15.155),(D23&lt;1.55)),0.006,IF(AND((H23&lt;14.344),A23&gt;=4.95,(G23&lt;0.572),(D23&lt;1.25),(H23&lt;15.155),(D23&lt;1.55)),-0.005,IF(AND(H23&gt;=14.344,A23&gt;=4.95,(G23&lt;0.572),(D23&lt;1.25),(H23&lt;15.155),(D23&lt;1.55)),0.013,IF(AND((G23&lt;0.833),(H23&lt;11.788),G23&gt;=0.572,(D23&lt;1.25),(H23&lt;15.155),(D23&lt;1.55)),0.009,IF(AND(G23&gt;=0.833,(H23&lt;11.788),G23&gt;=0.572,(D23&lt;1.25),(H23&lt;15.155),(D23&lt;1.55)),0.024,IF(AND((A23&lt;4.75),H23&gt;=11.788,G23&gt;=0.572,(D23&lt;1.25),(H23&lt;15.155),(D23&lt;1.55)),0.001,IF(AND(A23&gt;=4.75,H23&gt;=11.788,G23&gt;=0.572,(D23&lt;1.25),(H23&lt;15.155),(D23&lt;1.55)),0.008,IF(AND((A23&lt;5.65),(A23&lt;6.15),(G23&lt;0.68),D23&gt;=1.25,(H23&lt;15.155),(D23&lt;1.55)),0.017,IF(AND(A23&gt;=5.65,(A23&lt;6.15),(G23&lt;0.68),D23&gt;=1.25,(H23&lt;15.155),(D23&lt;1.55)),0.039,IF(AND((G23&lt;0.436),A23&gt;=6.15,(G23&lt;0.68),D23&gt;=1.25,(H23&lt;15.155),(D23&lt;1.55)),-0.004,IF(AND(G23&gt;=0.436,A23&gt;=6.15,(G23&lt;0.68),D23&gt;=1.25,(H23&lt;15.155),(D23&lt;1.55)),0.022,IF(AND((A23&lt;5.55),(A23&lt;6.2),G23&gt;=0.68,D23&gt;=1.25,(H23&lt;15.155),(D23&lt;1.55)),0.009,IF(AND(A23&gt;=5.55,(A23&lt;6.2),G23&gt;=0.68,D23&gt;=1.25,(H23&lt;15.155),(D23&lt;1.55)),-0.016,IF(AND((G23&lt;0.107),(G23&lt;0.361),(G23&lt;0.613),(D23&lt;2.45),(A23&lt;7.45),D23&gt;=1.55),0.042,IF(AND(G23&gt;=0.107,(G23&lt;0.361),(G23&lt;0.613),(D23&lt;2.45),(A23&lt;7.45),D23&gt;=1.55),0.002,IF(AND((D23&lt;2.35),G23&gt;=0.361,(G23&lt;0.613),(D23&lt;2.45),(A23&lt;7.45),D23&gt;=1.55),0.051,IF(AND(D23&gt;=2.35,G23&gt;=0.361,(G23&lt;0.613),(D23&lt;2.45),(A23&lt;7.45),D23&gt;=1.55),0.016,IF(AND((A23&lt;6.4),(G23&lt;0.711),G23&gt;=0.613,(D23&lt;2.45),(A23&lt;7.45),D23&gt;=1.55),0.001,IF(AND(A23&gt;=6.4,(G23&lt;0.711),G23&gt;=0.613,(D23&lt;2.45),(A23&lt;7.45),D23&gt;=1.55),-0.002,IF(AND((B23&lt;2.95),G23&gt;=0.711,G23&gt;=0.613,(D23&lt;2.45),(A23&lt;7.45),D23&gt;=1.55),0.023,IF(AND(B23&gt;=2.95,G23&gt;=0.711,G23&gt;=0.613,(D23&lt;2.45),(A23&lt;7.45),D23&gt;=1.55),0.01,"shouldnthappen")))))))))))))))))))))))))))</f>
        <v>0.024</v>
      </c>
      <c r="Z23" s="1" t="n">
        <f aca="false">IF(AND(A23&gt;=7.45,D23&gt;=1.75),0.056,IF(AND(H23&gt;=15.059,A23&gt;=5.55,(D23&lt;1.75)),0.028,IF(AND((D23&lt;0.35),G23&gt;=0.905,(A23&lt;5.55),(D23&lt;1.75)),0.005,IF(AND(D23&gt;=0.35,G23&gt;=0.905,(A23&lt;5.55),(D23&lt;1.75)),0.026,IF(AND((H23&lt;8.711),D23&gt;=2.45,(A23&lt;7.45),D23&gt;=1.75),0.011,IF(AND(H23&gt;=8.711,D23&gt;=2.45,(A23&lt;7.45),D23&gt;=1.75),0.049,IF(AND((G23&lt;0.107),(G23&lt;0.487),(D23&lt;2.45),(A23&lt;7.45),D23&gt;=1.75),0.032,IF(AND((H23&lt;10.915),(A23&lt;4.5),(B23&lt;3.15),(G23&lt;0.905),(A23&lt;5.55),(D23&lt;1.75)),-0.001,IF(AND(H23&gt;=10.915,(A23&lt;4.5),(B23&lt;3.15),(G23&lt;0.905),(A23&lt;5.55),(D23&lt;1.75)),0.003,IF(AND((A23&lt;5.05),A23&gt;=4.5,(B23&lt;3.15),(G23&lt;0.905),(A23&lt;5.55),(D23&lt;1.75)),0.015,IF(AND(A23&gt;=5.05,A23&gt;=4.5,(B23&lt;3.15),(G23&lt;0.905),(A23&lt;5.55),(D23&lt;1.75)),0.006,IF(AND((G23&lt;0.05),(G23&lt;0.091),B23&gt;=3.15,(G23&lt;0.905),(A23&lt;5.55),(D23&lt;1.75)),0.001,IF(AND(G23&gt;=0.05,(G23&lt;0.091),B23&gt;=3.15,(G23&lt;0.905),(A23&lt;5.55),(D23&lt;1.75)),0.008,IF(AND((G23&lt;0.587),G23&gt;=0.091,B23&gt;=3.15,(G23&lt;0.905),(A23&lt;5.55),(D23&lt;1.75)),-0.003,IF(AND(G23&gt;=0.587,G23&gt;=0.091,B23&gt;=3.15,(G23&lt;0.905),(A23&lt;5.55),(D23&lt;1.75)),0.004,IF(AND((F23&lt;2.5),(B23&lt;2.85),(G23&lt;0.419),(H23&lt;15.059),A23&gt;=5.55,(D23&lt;1.75)),0.041,IF(AND(F23&gt;=2.5,(B23&lt;2.85),(G23&lt;0.419),(H23&lt;15.059),A23&gt;=5.55,(D23&lt;1.75)),0.015,IF(AND((G23&lt;0.164),B23&gt;=2.85,(G23&lt;0.419),(H23&lt;15.059),A23&gt;=5.55,(D23&lt;1.75)),0.01,IF(AND(G23&gt;=0.164,B23&gt;=2.85,(G23&lt;0.419),(H23&lt;15.059),A23&gt;=5.55,(D23&lt;1.75)),-0.001,IF(AND((B23&lt;2.55),(B23&lt;2.95),G23&gt;=0.419,(H23&lt;15.059),A23&gt;=5.55,(D23&lt;1.75)),0.014,IF(AND(B23&gt;=2.55,(B23&lt;2.95),G23&gt;=0.419,(H23&lt;15.059),A23&gt;=5.55,(D23&lt;1.75)),-0.013,IF(AND((D23&lt;1.55),B23&gt;=2.95,G23&gt;=0.419,(H23&lt;15.059),A23&gt;=5.55,(D23&lt;1.75)),0.023,IF(AND(D23&gt;=1.55,B23&gt;=2.95,G23&gt;=0.419,(H23&lt;15.059),A23&gt;=5.55,(D23&lt;1.75)),0.005,IF(AND((H23&lt;13.278),G23&gt;=0.107,(G23&lt;0.487),(D23&lt;2.45),(A23&lt;7.45),D23&gt;=1.75),-0.009,IF(AND(H23&gt;=13.278,G23&gt;=0.107,(G23&lt;0.487),(D23&lt;2.45),(A23&lt;7.45),D23&gt;=1.75),0.017,IF(AND((D23&lt;2.35),(G23&lt;0.571),G23&gt;=0.487,(D23&lt;2.45),(A23&lt;7.45),D23&gt;=1.75),0.053,IF(AND(D23&gt;=2.35,(G23&lt;0.571),G23&gt;=0.487,(D23&lt;2.45),(A23&lt;7.45),D23&gt;=1.75),0.009,IF(AND((G23&lt;0.779),G23&gt;=0.571,G23&gt;=0.487,(D23&lt;2.45),(A23&lt;7.45),D23&gt;=1.75),0.006,IF(AND(G23&gt;=0.779,G23&gt;=0.571,G23&gt;=0.487,(D23&lt;2.45),(A23&lt;7.45),D23&gt;=1.75),0.016,"shouldnthappen")))))))))))))))))))))))))))))</f>
        <v>0.005</v>
      </c>
      <c r="AA23" s="1" t="n">
        <f aca="false">IF(AND((A23&lt;7.8),A23&gt;=7.45,D23&gt;=1.75),0.051,IF(AND(A23&gt;=7.8,A23&gt;=7.45,D23&gt;=1.75),0.01,IF(AND(B23&gt;=3.35,B23&gt;=3.25,(A23&lt;7.45),D23&gt;=1.75),0.016,IF(AND((H23&lt;8.308),(D23&lt;0.15),(H23&lt;13.655),(D23&lt;0.35),(D23&lt;1.75)),0.009,IF(AND((H23&lt;14.529),(G23&lt;0.293),H23&gt;=13.655,(D23&lt;0.35),(D23&lt;1.75)),0.011,IF(AND(H23&gt;=14.529,(G23&lt;0.293),H23&gt;=13.655,(D23&lt;0.35),(D23&lt;1.75)),0.001,IF(AND(D23&gt;=0.25,G23&gt;=0.293,H23&gt;=13.655,(D23&lt;0.35),(D23&lt;1.75)),-0.004,IF(AND(H23&gt;=10.635,(H23&lt;10.696),(H23&lt;13.906),D23&gt;=0.35,(D23&lt;1.75)),0.036,IF(AND(G23&gt;=0.833,H23&gt;=10.696,(H23&lt;13.906),D23&gt;=0.35,(D23&lt;1.75)),0.016,IF(AND((A23&lt;6.65),(G23&lt;0.247),H23&gt;=13.906,D23&gt;=0.35,(D23&lt;1.75)),-0.008,IF(AND(A23&gt;=6.65,(G23&lt;0.247),H23&gt;=13.906,D23&gt;=0.35,(D23&lt;1.75)),0.011,IF(AND((B23&lt;2.45),G23&gt;=0.247,H23&gt;=13.906,D23&gt;=0.35,(D23&lt;1.75)),0,IF(AND((D23&lt;1.85),(B23&lt;2.95),(B23&lt;3.25),(A23&lt;7.45),D23&gt;=1.75),0.033,IF(AND((G23&lt;0.428),(B23&lt;3.35),B23&gt;=3.25,(A23&lt;7.45),D23&gt;=1.75),0.009,IF(AND(G23&gt;=0.428,(B23&lt;3.35),B23&gt;=3.25,(A23&lt;7.45),D23&gt;=1.75),0.042,IF(AND((A23&lt;4.6),H23&gt;=8.308,(D23&lt;0.15),(H23&lt;13.655),(D23&lt;0.35),(D23&lt;1.75)),0.003,IF(AND(A23&gt;=4.6,H23&gt;=8.308,(D23&lt;0.15),(H23&lt;13.655),(D23&lt;0.35),(D23&lt;1.75)),0,IF(AND((H23&lt;8.834),(A23&lt;5.05),D23&gt;=0.15,(H23&lt;13.655),(D23&lt;0.35),(D23&lt;1.75)),0.002,IF(AND(H23&gt;=8.834,(A23&lt;5.05),D23&gt;=0.15,(H23&lt;13.655),(D23&lt;0.35),(D23&lt;1.75)),-0.008,IF(AND((A23&lt;5.45),A23&gt;=5.05,D23&gt;=0.15,(H23&lt;13.655),(D23&lt;0.35),(D23&lt;1.75)),0.003,IF(AND(A23&gt;=5.45,A23&gt;=5.05,D23&gt;=0.15,(H23&lt;13.655),(D23&lt;0.35),(D23&lt;1.75)),-0.002,IF(AND((A23&lt;5.3),(D23&lt;0.25),G23&gt;=0.293,H23&gt;=13.655,(D23&lt;0.35),(D23&lt;1.75)),0.007,IF(AND(A23&gt;=5.3,(D23&lt;0.25),G23&gt;=0.293,H23&gt;=13.655,(D23&lt;0.35),(D23&lt;1.75)),0.001,IF(AND((H23&lt;7.309),(H23&lt;10.635),(H23&lt;10.696),(H23&lt;13.906),D23&gt;=0.35,(D23&lt;1.75)),0.014,IF(AND(H23&gt;=7.309,(H23&lt;10.635),(H23&lt;10.696),(H23&lt;13.906),D23&gt;=0.35,(D23&lt;1.75)),0.006,IF(AND((H23&lt;12.093),(G23&lt;0.833),H23&gt;=10.696,(H23&lt;13.906),D23&gt;=0.35,(D23&lt;1.75)),-0.01,IF(AND(H23&gt;=12.093,(G23&lt;0.833),H23&gt;=10.696,(H23&lt;13.906),D23&gt;=0.35,(D23&lt;1.75)),0.004,IF(AND((G23&lt;0.823),B23&gt;=2.45,G23&gt;=0.247,H23&gt;=13.906,D23&gt;=0.35,(D23&lt;1.75)),0.026,IF(AND(G23&gt;=0.823,B23&gt;=2.45,G23&gt;=0.247,H23&gt;=13.906,D23&gt;=0.35,(D23&lt;1.75)),0.006,IF(AND((H23&lt;11.121),D23&gt;=1.85,(B23&lt;2.95),(B23&lt;3.25),(A23&lt;7.45),D23&gt;=1.75),0.013,IF(AND(H23&gt;=11.121,D23&gt;=1.85,(B23&lt;2.95),(B23&lt;3.25),(A23&lt;7.45),D23&gt;=1.75),0.005,IF(AND((A23&lt;6.05),(A23&lt;6.45),B23&gt;=2.95,(B23&lt;3.25),(A23&lt;7.45),D23&gt;=1.75),0.001,IF(AND(A23&gt;=6.05,(A23&lt;6.45),B23&gt;=2.95,(B23&lt;3.25),(A23&lt;7.45),D23&gt;=1.75),-0.005,IF(AND((G23&lt;0.42),A23&gt;=6.45,B23&gt;=2.95,(B23&lt;3.25),(A23&lt;7.45),D23&gt;=1.75),0.004,IF(AND(G23&gt;=0.42,A23&gt;=6.45,B23&gt;=2.95,(B23&lt;3.25),(A23&lt;7.45),D23&gt;=1.75),0.019,"shouldnthappen")))))))))))))))))))))))))))))))))))</f>
        <v>0.003</v>
      </c>
      <c r="AB23" s="1" t="n">
        <f aca="false">+ 0.5</f>
        <v>0.5</v>
      </c>
    </row>
    <row r="24" customFormat="false" ht="13.8" hidden="false" customHeight="false" outlineLevel="0" collapsed="false">
      <c r="A24" s="11" t="n">
        <v>5.1</v>
      </c>
      <c r="B24" s="1" t="n">
        <v>3.7</v>
      </c>
      <c r="C24" s="1" t="n">
        <v>1.5</v>
      </c>
      <c r="D24" s="1" t="n">
        <v>0.4</v>
      </c>
      <c r="E24" s="1" t="s">
        <v>94</v>
      </c>
      <c r="F24" s="1" t="n">
        <v>1</v>
      </c>
      <c r="G24" s="1" t="n">
        <v>0.191922602709383</v>
      </c>
      <c r="H24" s="18" t="n">
        <v>9.38723743651062</v>
      </c>
      <c r="I24" s="1" t="n">
        <f aca="false">C24</f>
        <v>1.5</v>
      </c>
      <c r="J24" s="1" t="n">
        <f aca="false">SUM(M24:AB24)</f>
        <v>1.484</v>
      </c>
      <c r="K24" s="15" t="n">
        <f aca="false">1-SQRT(VAR(M24:AB24, I24)) / AVERAGE(M24:AB24)</f>
        <v>-2.94388925189458</v>
      </c>
      <c r="L24" s="1" t="n">
        <f aca="false">(J24-I24)/I24</f>
        <v>-0.0106666666666667</v>
      </c>
      <c r="M24" s="1" t="n">
        <f aca="false">IF(AND((H24&lt;5.245),(D24&lt;0.8)),0.075,IF(AND(H24&gt;=5.245,(D24&lt;0.8)),0.279,IF(AND((D24&lt;1.45),D24&gt;=0.8),1.043,IF(AND(D24&gt;=1.45,D24&gt;=0.8),1.423,"shouldnthappen"))))</f>
        <v>0.279</v>
      </c>
      <c r="N24" s="1" t="n">
        <f aca="false">IF(AND((A24&lt;4.35),(D24&lt;0.8)),0.048,IF(AND(A24&gt;=4.35,(D24&lt;0.8)),0.198,IF(AND(F24&gt;=2.5,D24&gt;=0.8),1.048,IF(AND((A24&lt;5.15),(F24&lt;2.5),D24&gt;=0.8),0.321,IF(AND(A24&gt;=5.15,(F24&lt;2.5),D24&gt;=0.8),0.783,"shouldnthappen")))))</f>
        <v>0.198</v>
      </c>
      <c r="O24" s="1" t="n">
        <f aca="false">IF(AND((H24&lt;5.245),(D24&lt;0.8)),0.034,IF(AND((A24&lt;5.9),D24&gt;=0.8),0.489,IF(AND(A24&gt;=5.9,D24&gt;=0.8),0.721,IF(AND((A24&lt;4.35),H24&gt;=5.245,(D24&lt;0.8)),0.041,IF(AND(A24&gt;=4.35,H24&gt;=5.245,(D24&lt;0.8)),0.142,"shouldnthappen")))))</f>
        <v>0.142</v>
      </c>
      <c r="P24" s="1" t="n">
        <f aca="false">IF(AND((B24&lt;2.8),(D24&lt;1.15)),0.244,IF(AND((D24&lt;1.75),D24&gt;=1.15),0.396,IF(AND(D24&gt;=1.75,D24&gt;=1.15),0.554,IF(AND((A24&lt;5.05),B24&gt;=2.8,(D24&lt;1.15)),0.078,IF(AND((H24&lt;14.877),A24&gt;=5.05,B24&gt;=2.8,(D24&lt;1.15)),0.118,IF(AND(H24&gt;=14.877,A24&gt;=5.05,B24&gt;=2.8,(D24&lt;1.15)),0.027,"shouldnthappen"))))))</f>
        <v>0.118</v>
      </c>
      <c r="Q24" s="1" t="n">
        <f aca="false">IF(AND(D24&gt;=0.45,(D24&lt;1.15)),0.17,IF(AND(A24&gt;=7.1,D24&gt;=1.15),0.539,IF(AND((A24&lt;6.25),(A24&lt;7.1),D24&gt;=1.15),0.258,IF(AND(A24&gt;=6.25,(A24&lt;7.1),D24&gt;=1.15),0.344,IF(AND(G24&gt;=0.418,(A24&lt;5.05),(D24&lt;0.45),(D24&lt;1.15)),0.033,IF(AND((H24&lt;14.494),(G24&lt;0.418),(A24&lt;5.05),(D24&lt;0.45),(D24&lt;1.15)),0.061,IF(AND(H24&gt;=14.494,(G24&lt;0.418),(A24&lt;5.05),(D24&lt;0.45),(D24&lt;1.15)),0.015,IF(AND(H24&gt;=14.877,(B24&lt;3.85),A24&gt;=5.05,(D24&lt;0.45),(D24&lt;1.15)),0.023,IF(AND((B24&lt;4),B24&gt;=3.85,A24&gt;=5.05,(D24&lt;0.45),(D24&lt;1.15)),0.009,IF(AND(B24&gt;=4,B24&gt;=3.85,A24&gt;=5.05,(D24&lt;0.45),(D24&lt;1.15)),0.052,IF(AND((G24&lt;0.05),(H24&lt;14.877),(B24&lt;3.85),A24&gt;=5.05,(D24&lt;0.45),(D24&lt;1.15)),0.024,IF(AND(G24&gt;=0.05,(H24&lt;14.877),(B24&lt;3.85),A24&gt;=5.05,(D24&lt;0.45),(D24&lt;1.15)),0.091,"shouldnthappen"))))))))))))</f>
        <v>0.091</v>
      </c>
      <c r="R24" s="1" t="n">
        <f aca="false">IF(AND(A24&gt;=7.1,D24&gt;=0.8),0.401,IF(AND((A24&lt;4.5),(G24&lt;0.905),(D24&lt;0.8)),0.024,IF(AND((H24&lt;9.966),G24&gt;=0.905,(D24&lt;0.8)),0.094,IF(AND(H24&gt;=9.966,G24&gt;=0.905,(D24&lt;0.8)),0.026,IF(AND(D24&gt;=2.05,(A24&lt;7.1),D24&gt;=0.8),0.277,IF(AND((H24&lt;5.523),A24&gt;=4.5,(G24&lt;0.905),(D24&lt;0.8)),0.012,IF(AND(H24&gt;=5.523,A24&gt;=4.5,(G24&lt;0.905),(D24&lt;0.8)),0.049,IF(AND((A24&lt;5.3),(D24&lt;2.05),(A24&lt;7.1),D24&gt;=0.8),0.095,IF(AND(A24&gt;=5.3,(D24&lt;2.05),(A24&lt;7.1),D24&gt;=0.8),0.196,"shouldnthappen")))))))))</f>
        <v>0.049</v>
      </c>
      <c r="S24" s="1" t="n">
        <f aca="false">IF(AND(A24&gt;=7.1,D24&gt;=1.35),0.298,IF(AND(G24&gt;=0.905,(D24&lt;0.8),(D24&lt;1.35)),0.068,IF(AND(H24&gt;=9.386,D24&gt;=0.8,(D24&lt;1.35)),0.126,IF(AND((H24&lt;7.426),(H24&lt;9.386),D24&gt;=0.8,(D24&lt;1.35)),0.091,IF(AND((A24&lt;5.3),(G24&lt;0.905),(A24&lt;7.1),D24&gt;=1.35),0.063,IF(AND((D24&lt;2.05),G24&gt;=0.905,(A24&lt;7.1),D24&gt;=1.35),0.015,IF(AND(D24&gt;=2.05,G24&gt;=0.905,(A24&lt;7.1),D24&gt;=1.35),0.089,IF(AND((H24&lt;10.505),(H24&lt;14.344),(G24&lt;0.905),(D24&lt;0.8),(D24&lt;1.35)),0.035,IF(AND((A24&lt;4.85),H24&gt;=14.344,(G24&lt;0.905),(D24&lt;0.8),(D24&lt;1.35)),0.006,IF(AND((B24&lt;2.75),H24&gt;=7.426,(H24&lt;9.386),D24&gt;=0.8,(D24&lt;1.35)),0.021,IF(AND(B24&gt;=2.75,H24&gt;=7.426,(H24&lt;9.386),D24&gt;=0.8,(D24&lt;1.35)),-0.01,IF(AND((B24&lt;2.35),A24&gt;=5.3,(G24&lt;0.905),(A24&lt;7.1),D24&gt;=1.35),0.068,IF(AND(B24&gt;=2.35,A24&gt;=5.3,(G24&lt;0.905),(A24&lt;7.1),D24&gt;=1.35),0.181,IF(AND((H24&lt;11.731),H24&gt;=10.505,(H24&lt;14.344),(G24&lt;0.905),(D24&lt;0.8),(D24&lt;1.35)),0.004,IF(AND(H24&gt;=11.731,H24&gt;=10.505,(H24&lt;14.344),(G24&lt;0.905),(D24&lt;0.8),(D24&lt;1.35)),0.024,IF(AND((H24&lt;14.877),A24&gt;=4.85,H24&gt;=14.344,(G24&lt;0.905),(D24&lt;0.8),(D24&lt;1.35)),0.063,IF(AND(H24&gt;=14.877,A24&gt;=4.85,H24&gt;=14.344,(G24&lt;0.905),(D24&lt;0.8),(D24&lt;1.35)),0.012,"shouldnthappen")))))))))))))))))</f>
        <v>0.035</v>
      </c>
      <c r="T24" s="1" t="n">
        <f aca="false">IF(AND(D24&gt;=0.45,(A24&lt;5.65)),0.067,IF(AND(A24&gt;=7.25,A24&gt;=5.65),0.244,IF(AND((H24&lt;9.966),G24&gt;=0.905,(D24&lt;0.45),(A24&lt;5.65)),0.062,IF(AND(H24&gt;=9.966,G24&gt;=0.905,(D24&lt;0.45),(A24&lt;5.65)),0.012,IF(AND((G24&lt;0.948),D24&gt;=2.05,(A24&lt;7.25),A24&gt;=5.65),0.157,IF(AND(G24&gt;=0.948,D24&gt;=2.05,(A24&lt;7.25),A24&gt;=5.65),0.037,IF(AND(G24&gt;=0.422,(B24&lt;3.15),(G24&lt;0.905),(D24&lt;0.45),(A24&lt;5.65)),0.011,IF(AND((D24&lt;0.25),(G24&lt;0.422),(B24&lt;3.15),(G24&lt;0.905),(D24&lt;0.45),(A24&lt;5.65)),0.04,IF(AND(D24&gt;=0.25,(G24&lt;0.422),(B24&lt;3.15),(G24&lt;0.905),(D24&lt;0.45),(A24&lt;5.65)),0.009,IF(AND((A24&lt;4.85),(B24&lt;3.25),B24&gt;=3.15,(G24&lt;0.905),(D24&lt;0.45),(A24&lt;5.65)),0.008,IF(AND(A24&gt;=4.85,(B24&lt;3.25),B24&gt;=3.15,(G24&lt;0.905),(D24&lt;0.45),(A24&lt;5.65)),-0.017,IF(AND((D24&lt;0.25),B24&gt;=3.25,B24&gt;=3.15,(G24&lt;0.905),(D24&lt;0.45),(A24&lt;5.65)),0.022,IF(AND(D24&gt;=0.25,B24&gt;=3.25,B24&gt;=3.15,(G24&lt;0.905),(D24&lt;0.45),(A24&lt;5.65)),0.009,IF(AND((F24&lt;2.5),(H24&lt;7.692),(G24&lt;0.644),(D24&lt;2.05),(A24&lt;7.25),A24&gt;=5.65),0.018,IF(AND(F24&gt;=2.5,(H24&lt;7.692),(G24&lt;0.644),(D24&lt;2.05),(A24&lt;7.25),A24&gt;=5.65),0.068,IF(AND((B24&lt;2.35),H24&gt;=7.692,(G24&lt;0.644),(D24&lt;2.05),(A24&lt;7.25),A24&gt;=5.65),0.023,IF(AND(B24&gt;=2.35,H24&gt;=7.692,(G24&lt;0.644),(D24&lt;2.05),(A24&lt;7.25),A24&gt;=5.65),0.125,IF(AND((G24&lt;0.766),(G24&lt;0.85),G24&gt;=0.644,(D24&lt;2.05),(A24&lt;7.25),A24&gt;=5.65),0.055,IF(AND(G24&gt;=0.766,(G24&lt;0.85),G24&gt;=0.644,(D24&lt;2.05),(A24&lt;7.25),A24&gt;=5.65),-0,IF(AND((B24&lt;2.95),G24&gt;=0.85,G24&gt;=0.644,(D24&lt;2.05),(A24&lt;7.25),A24&gt;=5.65),0.098,IF(AND(B24&gt;=2.95,G24&gt;=0.85,G24&gt;=0.644,(D24&lt;2.05),(A24&lt;7.25),A24&gt;=5.65),0.013,"shouldnthappen")))))))))))))))))))))</f>
        <v>0.009</v>
      </c>
      <c r="U24" s="1" t="n">
        <f aca="false">IF(AND(A24&gt;=7.25,D24&gt;=1.25),0.186,IF(AND((G24&lt;0.13),D24&gt;=0.35,(D24&lt;1.25)),-0.004,IF(AND(H24&gt;=14.246,(H24&lt;14.344),(D24&lt;0.35),(D24&lt;1.25)),-0.002,IF(AND((A24&lt;4.85),H24&gt;=14.344,(D24&lt;0.35),(D24&lt;1.25)),0.004,IF(AND(G24&gt;=0.446,(G24&lt;0.644),(A24&lt;7.25),D24&gt;=1.25),0.138,IF(AND(A24&gt;=5.45,(H24&lt;14.246),(H24&lt;14.344),(D24&lt;0.35),(D24&lt;1.25)),0.001,IF(AND((H24&lt;14.877),A24&gt;=4.85,H24&gt;=14.344,(D24&lt;0.35),(D24&lt;1.25)),0.035,IF(AND(H24&gt;=14.877,A24&gt;=4.85,H24&gt;=14.344,(D24&lt;0.35),(D24&lt;1.25)),0.007,IF(AND((B24&lt;3.35),H24&gt;=9.448,G24&gt;=0.13,D24&gt;=0.35,(D24&lt;1.25)),0.053,IF(AND(B24&gt;=3.35,H24&gt;=9.448,G24&gt;=0.13,D24&gt;=0.35,(D24&lt;1.25)),0.017,IF(AND((G24&lt;0.44),(G24&lt;0.446),(G24&lt;0.644),(A24&lt;7.25),D24&gt;=1.25),0.079,IF(AND(G24&gt;=0.44,(G24&lt;0.446),(G24&lt;0.644),(A24&lt;7.25),D24&gt;=1.25),0.02,IF(AND((A24&lt;5.95),(G24&lt;0.724),G24&gt;=0.644,(A24&lt;7.25),D24&gt;=1.25),-0.018,IF(AND(A24&gt;=5.95,(G24&lt;0.724),G24&gt;=0.644,(A24&lt;7.25),D24&gt;=1.25),0.027,IF(AND(A24&gt;=6.15,G24&gt;=0.724,G24&gt;=0.644,(A24&lt;7.25),D24&gt;=1.25),0.093,IF(AND((A24&lt;5.05),(A24&lt;5.45),(H24&lt;14.246),(H24&lt;14.344),(D24&lt;0.35),(D24&lt;1.25)),0.011,IF(AND(A24&gt;=5.05,(A24&lt;5.45),(H24&lt;14.246),(H24&lt;14.344),(D24&lt;0.35),(D24&lt;1.25)),0.021,IF(AND((A24&lt;5.4),(B24&lt;3.15),(H24&lt;9.448),G24&gt;=0.13,D24&gt;=0.35,(D24&lt;1.25)),0.007,IF(AND(A24&gt;=5.4,(B24&lt;3.15),(H24&lt;9.448),G24&gt;=0.13,D24&gt;=0.35,(D24&lt;1.25)),-0.011,IF(AND((B24&lt;3.75),B24&gt;=3.15,(H24&lt;9.448),G24&gt;=0.13,D24&gt;=0.35,(D24&lt;1.25)),0.012,IF(AND(B24&gt;=3.75,B24&gt;=3.15,(H24&lt;9.448),G24&gt;=0.13,D24&gt;=0.35,(D24&lt;1.25)),0.046,IF(AND((A24&lt;5.9),(A24&lt;6.15),G24&gt;=0.724,G24&gt;=0.644,(A24&lt;7.25),D24&gt;=1.25),0.06,IF(AND(A24&gt;=5.9,(A24&lt;6.15),G24&gt;=0.724,G24&gt;=0.644,(A24&lt;7.25),D24&gt;=1.25),0.005,"shouldnthappen")))))))))))))))))))))))</f>
        <v>0.012</v>
      </c>
      <c r="V24" s="1" t="n">
        <f aca="false">IF(AND(H24&gt;=15.155,(D24&lt;1.55)),0.084,IF(AND(A24&gt;=7.25,D24&gt;=1.55),0.141,IF(AND((G24&lt;0.043),D24&gt;=1.05,(H24&lt;15.155),(D24&lt;1.55)),-0.007,IF(AND(D24&gt;=1.85,G24&gt;=0.755,(A24&lt;7.25),D24&gt;=1.55),0.051,IF(AND((H24&lt;9.966),G24&gt;=0.905,(D24&lt;1.05),(H24&lt;15.155),(D24&lt;1.55)),0.043,IF(AND(H24&gt;=9.966,G24&gt;=0.905,(D24&lt;1.05),(H24&lt;15.155),(D24&lt;1.55)),0.007,IF(AND((G24&lt;0.278),(G24&lt;0.361),(G24&lt;0.755),(A24&lt;7.25),D24&gt;=1.55),0.08,IF(AND((A24&lt;5.8),G24&gt;=0.361,(G24&lt;0.755),(A24&lt;7.25),D24&gt;=1.55),0.019,IF(AND((A24&lt;6.05),(D24&lt;1.85),G24&gt;=0.755,(A24&lt;7.25),D24&gt;=1.55),0.01,IF(AND(A24&gt;=6.05,(D24&lt;1.85),G24&gt;=0.755,(A24&lt;7.25),D24&gt;=1.55),0.002,IF(AND((G24&lt;0.486),(B24&lt;3.15),(G24&lt;0.905),(D24&lt;1.05),(H24&lt;15.155),(D24&lt;1.55)),0.026,IF(AND(G24&gt;=0.486,(B24&lt;3.15),(G24&lt;0.905),(D24&lt;1.05),(H24&lt;15.155),(D24&lt;1.55)),0.001,IF(AND((B24&lt;3.25),B24&gt;=3.15,(G24&lt;0.905),(D24&lt;1.05),(H24&lt;15.155),(D24&lt;1.55)),-0.003,IF(AND(B24&gt;=3.25,B24&gt;=3.15,(G24&lt;0.905),(D24&lt;1.05),(H24&lt;15.155),(D24&lt;1.55)),0.012,IF(AND((H24&lt;7.426),(H24&lt;8.769),G24&gt;=0.043,D24&gt;=1.05,(H24&lt;15.155),(D24&lt;1.55)),0.041,IF(AND(H24&gt;=7.426,(H24&lt;8.769),G24&gt;=0.043,D24&gt;=1.05,(H24&lt;15.155),(D24&lt;1.55)),-0.008,IF(AND((H24&lt;10.696),H24&gt;=8.769,G24&gt;=0.043,D24&gt;=1.05,(H24&lt;15.155),(D24&lt;1.55)),0.069,IF(AND(H24&gt;=10.696,H24&gt;=8.769,G24&gt;=0.043,D24&gt;=1.05,(H24&lt;15.155),(D24&lt;1.55)),0.033,IF(AND((D24&lt;2.2),G24&gt;=0.278,(G24&lt;0.361),(G24&lt;0.755),(A24&lt;7.25),D24&gt;=1.55),0.022,IF(AND(D24&gt;=2.2,G24&gt;=0.278,(G24&lt;0.361),(G24&lt;0.755),(A24&lt;7.25),D24&gt;=1.55),-0.027,IF(AND((H24&lt;12.626),A24&gt;=5.8,G24&gt;=0.361,(G24&lt;0.755),(A24&lt;7.25),D24&gt;=1.55),0.126,IF(AND(H24&gt;=12.626,A24&gt;=5.8,G24&gt;=0.361,(G24&lt;0.755),(A24&lt;7.25),D24&gt;=1.55),0.065,"shouldnthappen"))))))))))))))))))))))</f>
        <v>0.012</v>
      </c>
      <c r="W24" s="1" t="n">
        <f aca="false">IF(AND(H24&gt;=15.155,(D24&lt;1.55)),0.064,IF(AND(A24&gt;=7.45,D24&gt;=1.55),0.115,IF(AND(B24&gt;=3.15,(H24&lt;10.257),(A24&lt;7.45),D24&gt;=1.55),0.097,IF(AND((A24&lt;4.85),H24&gt;=14.344,(D24&lt;0.35),(H24&lt;15.155),(D24&lt;1.55)),0.003,IF(AND(A24&gt;=6.05,(G24&lt;0.169),D24&gt;=0.35,(H24&lt;15.155),(D24&lt;1.55)),-0.008,IF(AND((G24&lt;0.181),G24&gt;=0.169,D24&gt;=0.35,(H24&lt;15.155),(D24&lt;1.55)),0.065,IF(AND(B24&gt;=3.05,(B24&lt;3.15),(H24&lt;10.257),(A24&lt;7.45),D24&gt;=1.55),-0.023,IF(AND(H24&gt;=11.854,(G24&lt;0.613),H24&gt;=10.257,(A24&lt;7.45),D24&gt;=1.55),0.068,IF(AND((D24&lt;0.25),(B24&lt;3.15),(H24&lt;14.344),(D24&lt;0.35),(H24&lt;15.155),(D24&lt;1.55)),0.014,IF(AND(D24&gt;=0.25,(B24&lt;3.15),(H24&lt;14.344),(D24&lt;0.35),(H24&lt;15.155),(D24&lt;1.55)),0.002,IF(AND((A24&lt;5.05),B24&gt;=3.15,(H24&lt;14.344),(D24&lt;0.35),(H24&lt;15.155),(D24&lt;1.55)),-0.001,IF(AND(A24&gt;=5.05,B24&gt;=3.15,(H24&lt;14.344),(D24&lt;0.35),(H24&lt;15.155),(D24&lt;1.55)),0.009,IF(AND((H24&lt;14.877),A24&gt;=4.85,H24&gt;=14.344,(D24&lt;0.35),(H24&lt;15.155),(D24&lt;1.55)),0.023,IF(AND(H24&gt;=14.877,A24&gt;=4.85,H24&gt;=14.344,(D24&lt;0.35),(H24&lt;15.155),(D24&lt;1.55)),0.004,IF(AND((H24&lt;13.602),(A24&lt;6.05),(G24&lt;0.169),D24&gt;=0.35,(H24&lt;15.155),(D24&lt;1.55)),0.023,IF(AND(H24&gt;=13.602,(A24&lt;6.05),(G24&lt;0.169),D24&gt;=0.35,(H24&lt;15.155),(D24&lt;1.55)),-0.006,IF(AND((B24&lt;2.95),G24&gt;=0.181,G24&gt;=0.169,D24&gt;=0.35,(H24&lt;15.155),(D24&lt;1.55)),0.019,IF(AND(B24&gt;=2.95,G24&gt;=0.181,G24&gt;=0.169,D24&gt;=0.35,(H24&lt;15.155),(D24&lt;1.55)),0.034,IF(AND((A24&lt;5.35),(B24&lt;3.05),(B24&lt;3.15),(H24&lt;10.257),(A24&lt;7.45),D24&gt;=1.55),0.009,IF(AND(A24&gt;=5.35,(B24&lt;3.05),(B24&lt;3.15),(H24&lt;10.257),(A24&lt;7.45),D24&gt;=1.55),0.058,IF(AND((B24&lt;2.9),(H24&lt;11.854),(G24&lt;0.613),H24&gt;=10.257,(A24&lt;7.45),D24&gt;=1.55),0.037,IF(AND(B24&gt;=2.9,(H24&lt;11.854),(G24&lt;0.613),H24&gt;=10.257,(A24&lt;7.45),D24&gt;=1.55),-0.005,IF(AND((A24&lt;6.4),(G24&lt;0.711),G24&gt;=0.613,H24&gt;=10.257,(A24&lt;7.45),D24&gt;=1.55),0.001,IF(AND(A24&gt;=6.4,(G24&lt;0.711),G24&gt;=0.613,H24&gt;=10.257,(A24&lt;7.45),D24&gt;=1.55),-0.002,IF(AND((D24&lt;1.9),G24&gt;=0.711,G24&gt;=0.613,H24&gt;=10.257,(A24&lt;7.45),D24&gt;=1.55),0.007,IF(AND(D24&gt;=1.9,G24&gt;=0.711,G24&gt;=0.613,H24&gt;=10.257,(A24&lt;7.45),D24&gt;=1.55),0.023,"shouldnthappen"))))))))))))))))))))))))))</f>
        <v>0.034</v>
      </c>
      <c r="X24" s="1" t="n">
        <f aca="false">IF(AND(H24&gt;=15.155,(F24&lt;2.5)),0.049,IF(AND(A24&gt;=7.45,F24&gt;=2.5),0.089,IF(AND((G24&lt;0.107),(G24&lt;0.364),(A24&lt;7.45),F24&gt;=2.5),0.055,IF(AND(A24&gt;=5.75,(G24&lt;0.572),(D24&lt;1.25),(H24&lt;15.155),(F24&lt;2.5)),-0.018,IF(AND((A24&lt;5.7),(H24&lt;12.626),G24&gt;=0.364,(A24&lt;7.45),F24&gt;=2.5),0.012,IF(AND(A24&gt;=5.7,(H24&lt;12.626),G24&gt;=0.364,(A24&lt;7.45),F24&gt;=2.5),0.065,IF(AND((G24&lt;0.628),H24&gt;=12.626,G24&gt;=0.364,(A24&lt;7.45),F24&gt;=2.5),0.047,IF(AND((G24&lt;0.545),(A24&lt;5.75),(G24&lt;0.572),(D24&lt;1.25),(H24&lt;15.155),(F24&lt;2.5)),0.007,IF(AND(G24&gt;=0.545,(A24&lt;5.75),(G24&lt;0.572),(D24&lt;1.25),(H24&lt;15.155),(F24&lt;2.5)),-0.009,IF(AND((D24&lt;0.3),(H24&lt;11.788),G24&gt;=0.572,(D24&lt;1.25),(H24&lt;15.155),(F24&lt;2.5)),0.01,IF(AND(D24&gt;=0.3,(H24&lt;11.788),G24&gt;=0.572,(D24&lt;1.25),(H24&lt;15.155),(F24&lt;2.5)),0.03,IF(AND((A24&lt;4.75),H24&gt;=11.788,G24&gt;=0.572,(D24&lt;1.25),(H24&lt;15.155),(F24&lt;2.5)),0.001,IF(AND(A24&gt;=4.75,H24&gt;=11.788,G24&gt;=0.572,(D24&lt;1.25),(H24&lt;15.155),(F24&lt;2.5)),0.01,IF(AND((A24&lt;5.5),(A24&lt;6.15),(G24&lt;0.652),D24&gt;=1.25,(H24&lt;15.155),(F24&lt;2.5)),0.014,IF(AND(A24&gt;=5.5,(A24&lt;6.15),(G24&lt;0.652),D24&gt;=1.25,(H24&lt;15.155),(F24&lt;2.5)),0.049,IF(AND((H24&lt;12.206),A24&gt;=6.15,(G24&lt;0.652),D24&gt;=1.25,(H24&lt;15.155),(F24&lt;2.5)),-0.009,IF(AND(H24&gt;=12.206,A24&gt;=6.15,(G24&lt;0.652),D24&gt;=1.25,(H24&lt;15.155),(F24&lt;2.5)),0.021,IF(AND((A24&lt;5.55),(A24&lt;6.2),G24&gt;=0.652,D24&gt;=1.25,(H24&lt;15.155),(F24&lt;2.5)),0.011,IF(AND(A24&gt;=5.55,(A24&lt;6.2),G24&gt;=0.652,D24&gt;=1.25,(H24&lt;15.155),(F24&lt;2.5)),-0.019,IF(AND((B24&lt;3.2),A24&gt;=6.2,G24&gt;=0.652,D24&gt;=1.25,(H24&lt;15.155),(F24&lt;2.5)),0.025,IF(AND(B24&gt;=3.2,A24&gt;=6.2,G24&gt;=0.652,D24&gt;=1.25,(H24&lt;15.155),(F24&lt;2.5)),0.001,IF(AND((G24&lt;0.183),(G24&lt;0.301),G24&gt;=0.107,(G24&lt;0.364),(A24&lt;7.45),F24&gt;=2.5),-0.009,IF(AND(G24&gt;=0.183,(G24&lt;0.301),G24&gt;=0.107,(G24&lt;0.364),(A24&lt;7.45),F24&gt;=2.5),0.022,IF(AND((D24&lt;2.2),G24&gt;=0.301,G24&gt;=0.107,(G24&lt;0.364),(A24&lt;7.45),F24&gt;=2.5),0.004,IF(AND(D24&gt;=2.2,G24&gt;=0.301,G24&gt;=0.107,(G24&lt;0.364),(A24&lt;7.45),F24&gt;=2.5),-0.02,IF(AND((G24&lt;0.787),G24&gt;=0.628,H24&gt;=12.626,G24&gt;=0.364,(A24&lt;7.45),F24&gt;=2.5),-0.001,IF(AND(G24&gt;=0.787,G24&gt;=0.628,H24&gt;=12.626,G24&gt;=0.364,(A24&lt;7.45),F24&gt;=2.5),0.016,"shouldnthappen")))))))))))))))))))))))))))</f>
        <v>0.007</v>
      </c>
      <c r="Y24" s="1" t="n">
        <f aca="false">IF(AND(H24&gt;=15.155,(D24&lt;1.55)),0.037,IF(AND(D24&gt;=2.45,(A24&lt;7.45),D24&gt;=1.55),0.054,IF(AND((A24&lt;7.8),A24&gt;=7.45,D24&gt;=1.55),0.078,IF(AND(A24&gt;=7.8,A24&gt;=7.45,D24&gt;=1.55),0.021,IF(AND(A24&gt;=6.2,G24&gt;=0.68,D24&gt;=1.25,(H24&lt;15.155),(D24&lt;1.55)),0.019,IF(AND((B24&lt;2.65),(A24&lt;4.95),(G24&lt;0.572),(D24&lt;1.25),(H24&lt;15.155),(D24&lt;1.55)),0.021,IF(AND(B24&gt;=2.65,(A24&lt;4.95),(G24&lt;0.572),(D24&lt;1.25),(H24&lt;15.155),(D24&lt;1.55)),0.006,IF(AND((H24&lt;14.344),A24&gt;=4.95,(G24&lt;0.572),(D24&lt;1.25),(H24&lt;15.155),(D24&lt;1.55)),-0.005,IF(AND(H24&gt;=14.344,A24&gt;=4.95,(G24&lt;0.572),(D24&lt;1.25),(H24&lt;15.155),(D24&lt;1.55)),0.013,IF(AND((G24&lt;0.833),(H24&lt;11.788),G24&gt;=0.572,(D24&lt;1.25),(H24&lt;15.155),(D24&lt;1.55)),0.009,IF(AND(G24&gt;=0.833,(H24&lt;11.788),G24&gt;=0.572,(D24&lt;1.25),(H24&lt;15.155),(D24&lt;1.55)),0.024,IF(AND((A24&lt;4.75),H24&gt;=11.788,G24&gt;=0.572,(D24&lt;1.25),(H24&lt;15.155),(D24&lt;1.55)),0.001,IF(AND(A24&gt;=4.75,H24&gt;=11.788,G24&gt;=0.572,(D24&lt;1.25),(H24&lt;15.155),(D24&lt;1.55)),0.008,IF(AND((A24&lt;5.65),(A24&lt;6.15),(G24&lt;0.68),D24&gt;=1.25,(H24&lt;15.155),(D24&lt;1.55)),0.017,IF(AND(A24&gt;=5.65,(A24&lt;6.15),(G24&lt;0.68),D24&gt;=1.25,(H24&lt;15.155),(D24&lt;1.55)),0.039,IF(AND((G24&lt;0.436),A24&gt;=6.15,(G24&lt;0.68),D24&gt;=1.25,(H24&lt;15.155),(D24&lt;1.55)),-0.004,IF(AND(G24&gt;=0.436,A24&gt;=6.15,(G24&lt;0.68),D24&gt;=1.25,(H24&lt;15.155),(D24&lt;1.55)),0.022,IF(AND((A24&lt;5.55),(A24&lt;6.2),G24&gt;=0.68,D24&gt;=1.25,(H24&lt;15.155),(D24&lt;1.55)),0.009,IF(AND(A24&gt;=5.55,(A24&lt;6.2),G24&gt;=0.68,D24&gt;=1.25,(H24&lt;15.155),(D24&lt;1.55)),-0.016,IF(AND((G24&lt;0.107),(G24&lt;0.361),(G24&lt;0.613),(D24&lt;2.45),(A24&lt;7.45),D24&gt;=1.55),0.042,IF(AND(G24&gt;=0.107,(G24&lt;0.361),(G24&lt;0.613),(D24&lt;2.45),(A24&lt;7.45),D24&gt;=1.55),0.002,IF(AND((D24&lt;2.35),G24&gt;=0.361,(G24&lt;0.613),(D24&lt;2.45),(A24&lt;7.45),D24&gt;=1.55),0.051,IF(AND(D24&gt;=2.35,G24&gt;=0.361,(G24&lt;0.613),(D24&lt;2.45),(A24&lt;7.45),D24&gt;=1.55),0.016,IF(AND((A24&lt;6.4),(G24&lt;0.711),G24&gt;=0.613,(D24&lt;2.45),(A24&lt;7.45),D24&gt;=1.55),0.001,IF(AND(A24&gt;=6.4,(G24&lt;0.711),G24&gt;=0.613,(D24&lt;2.45),(A24&lt;7.45),D24&gt;=1.55),-0.002,IF(AND((B24&lt;2.95),G24&gt;=0.711,G24&gt;=0.613,(D24&lt;2.45),(A24&lt;7.45),D24&gt;=1.55),0.023,IF(AND(B24&gt;=2.95,G24&gt;=0.711,G24&gt;=0.613,(D24&lt;2.45),(A24&lt;7.45),D24&gt;=1.55),0.01,"shouldnthappen")))))))))))))))))))))))))))</f>
        <v>-0.005</v>
      </c>
      <c r="Z24" s="1" t="n">
        <f aca="false">IF(AND(A24&gt;=7.45,D24&gt;=1.75),0.056,IF(AND(H24&gt;=15.059,A24&gt;=5.55,(D24&lt;1.75)),0.028,IF(AND((D24&lt;0.35),G24&gt;=0.905,(A24&lt;5.55),(D24&lt;1.75)),0.005,IF(AND(D24&gt;=0.35,G24&gt;=0.905,(A24&lt;5.55),(D24&lt;1.75)),0.026,IF(AND((H24&lt;8.711),D24&gt;=2.45,(A24&lt;7.45),D24&gt;=1.75),0.011,IF(AND(H24&gt;=8.711,D24&gt;=2.45,(A24&lt;7.45),D24&gt;=1.75),0.049,IF(AND((G24&lt;0.107),(G24&lt;0.487),(D24&lt;2.45),(A24&lt;7.45),D24&gt;=1.75),0.032,IF(AND((H24&lt;10.915),(A24&lt;4.5),(B24&lt;3.15),(G24&lt;0.905),(A24&lt;5.55),(D24&lt;1.75)),-0.001,IF(AND(H24&gt;=10.915,(A24&lt;4.5),(B24&lt;3.15),(G24&lt;0.905),(A24&lt;5.55),(D24&lt;1.75)),0.003,IF(AND((A24&lt;5.05),A24&gt;=4.5,(B24&lt;3.15),(G24&lt;0.905),(A24&lt;5.55),(D24&lt;1.75)),0.015,IF(AND(A24&gt;=5.05,A24&gt;=4.5,(B24&lt;3.15),(G24&lt;0.905),(A24&lt;5.55),(D24&lt;1.75)),0.006,IF(AND((G24&lt;0.05),(G24&lt;0.091),B24&gt;=3.15,(G24&lt;0.905),(A24&lt;5.55),(D24&lt;1.75)),0.001,IF(AND(G24&gt;=0.05,(G24&lt;0.091),B24&gt;=3.15,(G24&lt;0.905),(A24&lt;5.55),(D24&lt;1.75)),0.008,IF(AND((G24&lt;0.587),G24&gt;=0.091,B24&gt;=3.15,(G24&lt;0.905),(A24&lt;5.55),(D24&lt;1.75)),-0.003,IF(AND(G24&gt;=0.587,G24&gt;=0.091,B24&gt;=3.15,(G24&lt;0.905),(A24&lt;5.55),(D24&lt;1.75)),0.004,IF(AND((F24&lt;2.5),(B24&lt;2.85),(G24&lt;0.419),(H24&lt;15.059),A24&gt;=5.55,(D24&lt;1.75)),0.041,IF(AND(F24&gt;=2.5,(B24&lt;2.85),(G24&lt;0.419),(H24&lt;15.059),A24&gt;=5.55,(D24&lt;1.75)),0.015,IF(AND((G24&lt;0.164),B24&gt;=2.85,(G24&lt;0.419),(H24&lt;15.059),A24&gt;=5.55,(D24&lt;1.75)),0.01,IF(AND(G24&gt;=0.164,B24&gt;=2.85,(G24&lt;0.419),(H24&lt;15.059),A24&gt;=5.55,(D24&lt;1.75)),-0.001,IF(AND((B24&lt;2.55),(B24&lt;2.95),G24&gt;=0.419,(H24&lt;15.059),A24&gt;=5.55,(D24&lt;1.75)),0.014,IF(AND(B24&gt;=2.55,(B24&lt;2.95),G24&gt;=0.419,(H24&lt;15.059),A24&gt;=5.55,(D24&lt;1.75)),-0.013,IF(AND((D24&lt;1.55),B24&gt;=2.95,G24&gt;=0.419,(H24&lt;15.059),A24&gt;=5.55,(D24&lt;1.75)),0.023,IF(AND(D24&gt;=1.55,B24&gt;=2.95,G24&gt;=0.419,(H24&lt;15.059),A24&gt;=5.55,(D24&lt;1.75)),0.005,IF(AND((H24&lt;13.278),G24&gt;=0.107,(G24&lt;0.487),(D24&lt;2.45),(A24&lt;7.45),D24&gt;=1.75),-0.009,IF(AND(H24&gt;=13.278,G24&gt;=0.107,(G24&lt;0.487),(D24&lt;2.45),(A24&lt;7.45),D24&gt;=1.75),0.017,IF(AND((D24&lt;2.35),(G24&lt;0.571),G24&gt;=0.487,(D24&lt;2.45),(A24&lt;7.45),D24&gt;=1.75),0.053,IF(AND(D24&gt;=2.35,(G24&lt;0.571),G24&gt;=0.487,(D24&lt;2.45),(A24&lt;7.45),D24&gt;=1.75),0.009,IF(AND((G24&lt;0.779),G24&gt;=0.571,G24&gt;=0.487,(D24&lt;2.45),(A24&lt;7.45),D24&gt;=1.75),0.006,IF(AND(G24&gt;=0.779,G24&gt;=0.571,G24&gt;=0.487,(D24&lt;2.45),(A24&lt;7.45),D24&gt;=1.75),0.016,"shouldnthappen")))))))))))))))))))))))))))))</f>
        <v>-0.003</v>
      </c>
      <c r="AA24" s="1" t="n">
        <f aca="false">IF(AND((A24&lt;7.8),A24&gt;=7.45,D24&gt;=1.75),0.051,IF(AND(A24&gt;=7.8,A24&gt;=7.45,D24&gt;=1.75),0.01,IF(AND(B24&gt;=3.35,B24&gt;=3.25,(A24&lt;7.45),D24&gt;=1.75),0.016,IF(AND((H24&lt;8.308),(D24&lt;0.15),(H24&lt;13.655),(D24&lt;0.35),(D24&lt;1.75)),0.009,IF(AND((H24&lt;14.529),(G24&lt;0.293),H24&gt;=13.655,(D24&lt;0.35),(D24&lt;1.75)),0.011,IF(AND(H24&gt;=14.529,(G24&lt;0.293),H24&gt;=13.655,(D24&lt;0.35),(D24&lt;1.75)),0.001,IF(AND(D24&gt;=0.25,G24&gt;=0.293,H24&gt;=13.655,(D24&lt;0.35),(D24&lt;1.75)),-0.004,IF(AND(H24&gt;=10.635,(H24&lt;10.696),(H24&lt;13.906),D24&gt;=0.35,(D24&lt;1.75)),0.036,IF(AND(G24&gt;=0.833,H24&gt;=10.696,(H24&lt;13.906),D24&gt;=0.35,(D24&lt;1.75)),0.016,IF(AND((A24&lt;6.65),(G24&lt;0.247),H24&gt;=13.906,D24&gt;=0.35,(D24&lt;1.75)),-0.008,IF(AND(A24&gt;=6.65,(G24&lt;0.247),H24&gt;=13.906,D24&gt;=0.35,(D24&lt;1.75)),0.011,IF(AND((B24&lt;2.45),G24&gt;=0.247,H24&gt;=13.906,D24&gt;=0.35,(D24&lt;1.75)),0,IF(AND((D24&lt;1.85),(B24&lt;2.95),(B24&lt;3.25),(A24&lt;7.45),D24&gt;=1.75),0.033,IF(AND((G24&lt;0.428),(B24&lt;3.35),B24&gt;=3.25,(A24&lt;7.45),D24&gt;=1.75),0.009,IF(AND(G24&gt;=0.428,(B24&lt;3.35),B24&gt;=3.25,(A24&lt;7.45),D24&gt;=1.75),0.042,IF(AND((A24&lt;4.6),H24&gt;=8.308,(D24&lt;0.15),(H24&lt;13.655),(D24&lt;0.35),(D24&lt;1.75)),0.003,IF(AND(A24&gt;=4.6,H24&gt;=8.308,(D24&lt;0.15),(H24&lt;13.655),(D24&lt;0.35),(D24&lt;1.75)),0,IF(AND((H24&lt;8.834),(A24&lt;5.05),D24&gt;=0.15,(H24&lt;13.655),(D24&lt;0.35),(D24&lt;1.75)),0.002,IF(AND(H24&gt;=8.834,(A24&lt;5.05),D24&gt;=0.15,(H24&lt;13.655),(D24&lt;0.35),(D24&lt;1.75)),-0.008,IF(AND((A24&lt;5.45),A24&gt;=5.05,D24&gt;=0.15,(H24&lt;13.655),(D24&lt;0.35),(D24&lt;1.75)),0.003,IF(AND(A24&gt;=5.45,A24&gt;=5.05,D24&gt;=0.15,(H24&lt;13.655),(D24&lt;0.35),(D24&lt;1.75)),-0.002,IF(AND((A24&lt;5.3),(D24&lt;0.25),G24&gt;=0.293,H24&gt;=13.655,(D24&lt;0.35),(D24&lt;1.75)),0.007,IF(AND(A24&gt;=5.3,(D24&lt;0.25),G24&gt;=0.293,H24&gt;=13.655,(D24&lt;0.35),(D24&lt;1.75)),0.001,IF(AND((H24&lt;7.309),(H24&lt;10.635),(H24&lt;10.696),(H24&lt;13.906),D24&gt;=0.35,(D24&lt;1.75)),0.014,IF(AND(H24&gt;=7.309,(H24&lt;10.635),(H24&lt;10.696),(H24&lt;13.906),D24&gt;=0.35,(D24&lt;1.75)),0.006,IF(AND((H24&lt;12.093),(G24&lt;0.833),H24&gt;=10.696,(H24&lt;13.906),D24&gt;=0.35,(D24&lt;1.75)),-0.01,IF(AND(H24&gt;=12.093,(G24&lt;0.833),H24&gt;=10.696,(H24&lt;13.906),D24&gt;=0.35,(D24&lt;1.75)),0.004,IF(AND((G24&lt;0.823),B24&gt;=2.45,G24&gt;=0.247,H24&gt;=13.906,D24&gt;=0.35,(D24&lt;1.75)),0.026,IF(AND(G24&gt;=0.823,B24&gt;=2.45,G24&gt;=0.247,H24&gt;=13.906,D24&gt;=0.35,(D24&lt;1.75)),0.006,IF(AND((H24&lt;11.121),D24&gt;=1.85,(B24&lt;2.95),(B24&lt;3.25),(A24&lt;7.45),D24&gt;=1.75),0.013,IF(AND(H24&gt;=11.121,D24&gt;=1.85,(B24&lt;2.95),(B24&lt;3.25),(A24&lt;7.45),D24&gt;=1.75),0.005,IF(AND((A24&lt;6.05),(A24&lt;6.45),B24&gt;=2.95,(B24&lt;3.25),(A24&lt;7.45),D24&gt;=1.75),0.001,IF(AND(A24&gt;=6.05,(A24&lt;6.45),B24&gt;=2.95,(B24&lt;3.25),(A24&lt;7.45),D24&gt;=1.75),-0.005,IF(AND((G24&lt;0.42),A24&gt;=6.45,B24&gt;=2.95,(B24&lt;3.25),(A24&lt;7.45),D24&gt;=1.75),0.004,IF(AND(G24&gt;=0.42,A24&gt;=6.45,B24&gt;=2.95,(B24&lt;3.25),(A24&lt;7.45),D24&gt;=1.75),0.019,"shouldnthappen")))))))))))))))))))))))))))))))))))</f>
        <v>0.006</v>
      </c>
      <c r="AB24" s="1" t="n">
        <f aca="false">+ 0.5</f>
        <v>0.5</v>
      </c>
    </row>
    <row r="25" customFormat="false" ht="13.8" hidden="false" customHeight="false" outlineLevel="0" collapsed="false">
      <c r="A25" s="11" t="n">
        <v>4.6</v>
      </c>
      <c r="B25" s="1" t="n">
        <v>3.6</v>
      </c>
      <c r="C25" s="1" t="n">
        <v>1</v>
      </c>
      <c r="D25" s="1" t="n">
        <v>0.2</v>
      </c>
      <c r="E25" s="1" t="s">
        <v>94</v>
      </c>
      <c r="F25" s="1" t="n">
        <v>1</v>
      </c>
      <c r="G25" s="1" t="n">
        <v>0.547127934871241</v>
      </c>
      <c r="H25" s="18" t="n">
        <v>4.67903667865321</v>
      </c>
      <c r="I25" s="1" t="n">
        <f aca="false">C25</f>
        <v>1</v>
      </c>
      <c r="J25" s="1" t="n">
        <f aca="false">SUM(M25:AB25)</f>
        <v>1.005</v>
      </c>
      <c r="K25" s="15" t="n">
        <f aca="false">1-SQRT(VAR(M25:AB25, I25)) / AVERAGE(M25:AB25)</f>
        <v>-3.11499741091208</v>
      </c>
      <c r="L25" s="1" t="n">
        <f aca="false">(J25-I25)/I25</f>
        <v>0.00500000000000012</v>
      </c>
      <c r="M25" s="1" t="n">
        <f aca="false">IF(AND((H25&lt;5.245),(D25&lt;0.8)),0.075,IF(AND(H25&gt;=5.245,(D25&lt;0.8)),0.279,IF(AND((D25&lt;1.45),D25&gt;=0.8),1.043,IF(AND(D25&gt;=1.45,D25&gt;=0.8),1.423,"shouldnthappen"))))</f>
        <v>0.075</v>
      </c>
      <c r="N25" s="1" t="n">
        <f aca="false">IF(AND((A25&lt;4.35),(D25&lt;0.8)),0.048,IF(AND(A25&gt;=4.35,(D25&lt;0.8)),0.198,IF(AND(F25&gt;=2.5,D25&gt;=0.8),1.048,IF(AND((A25&lt;5.15),(F25&lt;2.5),D25&gt;=0.8),0.321,IF(AND(A25&gt;=5.15,(F25&lt;2.5),D25&gt;=0.8),0.783,"shouldnthappen")))))</f>
        <v>0.198</v>
      </c>
      <c r="O25" s="1" t="n">
        <f aca="false">IF(AND((H25&lt;5.245),(D25&lt;0.8)),0.034,IF(AND((A25&lt;5.9),D25&gt;=0.8),0.489,IF(AND(A25&gt;=5.9,D25&gt;=0.8),0.721,IF(AND((A25&lt;4.35),H25&gt;=5.245,(D25&lt;0.8)),0.041,IF(AND(A25&gt;=4.35,H25&gt;=5.245,(D25&lt;0.8)),0.142,"shouldnthappen")))))</f>
        <v>0.034</v>
      </c>
      <c r="P25" s="1" t="n">
        <f aca="false">IF(AND((B25&lt;2.8),(D25&lt;1.15)),0.244,IF(AND((D25&lt;1.75),D25&gt;=1.15),0.396,IF(AND(D25&gt;=1.75,D25&gt;=1.15),0.554,IF(AND((A25&lt;5.05),B25&gt;=2.8,(D25&lt;1.15)),0.078,IF(AND((H25&lt;14.877),A25&gt;=5.05,B25&gt;=2.8,(D25&lt;1.15)),0.118,IF(AND(H25&gt;=14.877,A25&gt;=5.05,B25&gt;=2.8,(D25&lt;1.15)),0.027,"shouldnthappen"))))))</f>
        <v>0.078</v>
      </c>
      <c r="Q25" s="1" t="n">
        <f aca="false">IF(AND(D25&gt;=0.45,(D25&lt;1.15)),0.17,IF(AND(A25&gt;=7.1,D25&gt;=1.15),0.539,IF(AND((A25&lt;6.25),(A25&lt;7.1),D25&gt;=1.15),0.258,IF(AND(A25&gt;=6.25,(A25&lt;7.1),D25&gt;=1.15),0.344,IF(AND(G25&gt;=0.418,(A25&lt;5.05),(D25&lt;0.45),(D25&lt;1.15)),0.033,IF(AND((H25&lt;14.494),(G25&lt;0.418),(A25&lt;5.05),(D25&lt;0.45),(D25&lt;1.15)),0.061,IF(AND(H25&gt;=14.494,(G25&lt;0.418),(A25&lt;5.05),(D25&lt;0.45),(D25&lt;1.15)),0.015,IF(AND(H25&gt;=14.877,(B25&lt;3.85),A25&gt;=5.05,(D25&lt;0.45),(D25&lt;1.15)),0.023,IF(AND((B25&lt;4),B25&gt;=3.85,A25&gt;=5.05,(D25&lt;0.45),(D25&lt;1.15)),0.009,IF(AND(B25&gt;=4,B25&gt;=3.85,A25&gt;=5.05,(D25&lt;0.45),(D25&lt;1.15)),0.052,IF(AND((G25&lt;0.05),(H25&lt;14.877),(B25&lt;3.85),A25&gt;=5.05,(D25&lt;0.45),(D25&lt;1.15)),0.024,IF(AND(G25&gt;=0.05,(H25&lt;14.877),(B25&lt;3.85),A25&gt;=5.05,(D25&lt;0.45),(D25&lt;1.15)),0.091,"shouldnthappen"))))))))))))</f>
        <v>0.033</v>
      </c>
      <c r="R25" s="1" t="n">
        <f aca="false">IF(AND(A25&gt;=7.1,D25&gt;=0.8),0.401,IF(AND((A25&lt;4.5),(G25&lt;0.905),(D25&lt;0.8)),0.024,IF(AND((H25&lt;9.966),G25&gt;=0.905,(D25&lt;0.8)),0.094,IF(AND(H25&gt;=9.966,G25&gt;=0.905,(D25&lt;0.8)),0.026,IF(AND(D25&gt;=2.05,(A25&lt;7.1),D25&gt;=0.8),0.277,IF(AND((H25&lt;5.523),A25&gt;=4.5,(G25&lt;0.905),(D25&lt;0.8)),0.012,IF(AND(H25&gt;=5.523,A25&gt;=4.5,(G25&lt;0.905),(D25&lt;0.8)),0.049,IF(AND((A25&lt;5.3),(D25&lt;2.05),(A25&lt;7.1),D25&gt;=0.8),0.095,IF(AND(A25&gt;=5.3,(D25&lt;2.05),(A25&lt;7.1),D25&gt;=0.8),0.196,"shouldnthappen")))))))))</f>
        <v>0.012</v>
      </c>
      <c r="S25" s="1" t="n">
        <f aca="false">IF(AND(A25&gt;=7.1,D25&gt;=1.35),0.298,IF(AND(G25&gt;=0.905,(D25&lt;0.8),(D25&lt;1.35)),0.068,IF(AND(H25&gt;=9.386,D25&gt;=0.8,(D25&lt;1.35)),0.126,IF(AND((H25&lt;7.426),(H25&lt;9.386),D25&gt;=0.8,(D25&lt;1.35)),0.091,IF(AND((A25&lt;5.3),(G25&lt;0.905),(A25&lt;7.1),D25&gt;=1.35),0.063,IF(AND((D25&lt;2.05),G25&gt;=0.905,(A25&lt;7.1),D25&gt;=1.35),0.015,IF(AND(D25&gt;=2.05,G25&gt;=0.905,(A25&lt;7.1),D25&gt;=1.35),0.089,IF(AND((H25&lt;10.505),(H25&lt;14.344),(G25&lt;0.905),(D25&lt;0.8),(D25&lt;1.35)),0.035,IF(AND((A25&lt;4.85),H25&gt;=14.344,(G25&lt;0.905),(D25&lt;0.8),(D25&lt;1.35)),0.006,IF(AND((B25&lt;2.75),H25&gt;=7.426,(H25&lt;9.386),D25&gt;=0.8,(D25&lt;1.35)),0.021,IF(AND(B25&gt;=2.75,H25&gt;=7.426,(H25&lt;9.386),D25&gt;=0.8,(D25&lt;1.35)),-0.01,IF(AND((B25&lt;2.35),A25&gt;=5.3,(G25&lt;0.905),(A25&lt;7.1),D25&gt;=1.35),0.068,IF(AND(B25&gt;=2.35,A25&gt;=5.3,(G25&lt;0.905),(A25&lt;7.1),D25&gt;=1.35),0.181,IF(AND((H25&lt;11.731),H25&gt;=10.505,(H25&lt;14.344),(G25&lt;0.905),(D25&lt;0.8),(D25&lt;1.35)),0.004,IF(AND(H25&gt;=11.731,H25&gt;=10.505,(H25&lt;14.344),(G25&lt;0.905),(D25&lt;0.8),(D25&lt;1.35)),0.024,IF(AND((H25&lt;14.877),A25&gt;=4.85,H25&gt;=14.344,(G25&lt;0.905),(D25&lt;0.8),(D25&lt;1.35)),0.063,IF(AND(H25&gt;=14.877,A25&gt;=4.85,H25&gt;=14.344,(G25&lt;0.905),(D25&lt;0.8),(D25&lt;1.35)),0.012,"shouldnthappen")))))))))))))))))</f>
        <v>0.035</v>
      </c>
      <c r="T25" s="1" t="n">
        <f aca="false">IF(AND(D25&gt;=0.45,(A25&lt;5.65)),0.067,IF(AND(A25&gt;=7.25,A25&gt;=5.65),0.244,IF(AND((H25&lt;9.966),G25&gt;=0.905,(D25&lt;0.45),(A25&lt;5.65)),0.062,IF(AND(H25&gt;=9.966,G25&gt;=0.905,(D25&lt;0.45),(A25&lt;5.65)),0.012,IF(AND((G25&lt;0.948),D25&gt;=2.05,(A25&lt;7.25),A25&gt;=5.65),0.157,IF(AND(G25&gt;=0.948,D25&gt;=2.05,(A25&lt;7.25),A25&gt;=5.65),0.037,IF(AND(G25&gt;=0.422,(B25&lt;3.15),(G25&lt;0.905),(D25&lt;0.45),(A25&lt;5.65)),0.011,IF(AND((D25&lt;0.25),(G25&lt;0.422),(B25&lt;3.15),(G25&lt;0.905),(D25&lt;0.45),(A25&lt;5.65)),0.04,IF(AND(D25&gt;=0.25,(G25&lt;0.422),(B25&lt;3.15),(G25&lt;0.905),(D25&lt;0.45),(A25&lt;5.65)),0.009,IF(AND((A25&lt;4.85),(B25&lt;3.25),B25&gt;=3.15,(G25&lt;0.905),(D25&lt;0.45),(A25&lt;5.65)),0.008,IF(AND(A25&gt;=4.85,(B25&lt;3.25),B25&gt;=3.15,(G25&lt;0.905),(D25&lt;0.45),(A25&lt;5.65)),-0.017,IF(AND((D25&lt;0.25),B25&gt;=3.25,B25&gt;=3.15,(G25&lt;0.905),(D25&lt;0.45),(A25&lt;5.65)),0.022,IF(AND(D25&gt;=0.25,B25&gt;=3.25,B25&gt;=3.15,(G25&lt;0.905),(D25&lt;0.45),(A25&lt;5.65)),0.009,IF(AND((F25&lt;2.5),(H25&lt;7.692),(G25&lt;0.644),(D25&lt;2.05),(A25&lt;7.25),A25&gt;=5.65),0.018,IF(AND(F25&gt;=2.5,(H25&lt;7.692),(G25&lt;0.644),(D25&lt;2.05),(A25&lt;7.25),A25&gt;=5.65),0.068,IF(AND((B25&lt;2.35),H25&gt;=7.692,(G25&lt;0.644),(D25&lt;2.05),(A25&lt;7.25),A25&gt;=5.65),0.023,IF(AND(B25&gt;=2.35,H25&gt;=7.692,(G25&lt;0.644),(D25&lt;2.05),(A25&lt;7.25),A25&gt;=5.65),0.125,IF(AND((G25&lt;0.766),(G25&lt;0.85),G25&gt;=0.644,(D25&lt;2.05),(A25&lt;7.25),A25&gt;=5.65),0.055,IF(AND(G25&gt;=0.766,(G25&lt;0.85),G25&gt;=0.644,(D25&lt;2.05),(A25&lt;7.25),A25&gt;=5.65),-0,IF(AND((B25&lt;2.95),G25&gt;=0.85,G25&gt;=0.644,(D25&lt;2.05),(A25&lt;7.25),A25&gt;=5.65),0.098,IF(AND(B25&gt;=2.95,G25&gt;=0.85,G25&gt;=0.644,(D25&lt;2.05),(A25&lt;7.25),A25&gt;=5.65),0.013,"shouldnthappen")))))))))))))))))))))</f>
        <v>0.022</v>
      </c>
      <c r="U25" s="1" t="n">
        <f aca="false">IF(AND(A25&gt;=7.25,D25&gt;=1.25),0.186,IF(AND((G25&lt;0.13),D25&gt;=0.35,(D25&lt;1.25)),-0.004,IF(AND(H25&gt;=14.246,(H25&lt;14.344),(D25&lt;0.35),(D25&lt;1.25)),-0.002,IF(AND((A25&lt;4.85),H25&gt;=14.344,(D25&lt;0.35),(D25&lt;1.25)),0.004,IF(AND(G25&gt;=0.446,(G25&lt;0.644),(A25&lt;7.25),D25&gt;=1.25),0.138,IF(AND(A25&gt;=5.45,(H25&lt;14.246),(H25&lt;14.344),(D25&lt;0.35),(D25&lt;1.25)),0.001,IF(AND((H25&lt;14.877),A25&gt;=4.85,H25&gt;=14.344,(D25&lt;0.35),(D25&lt;1.25)),0.035,IF(AND(H25&gt;=14.877,A25&gt;=4.85,H25&gt;=14.344,(D25&lt;0.35),(D25&lt;1.25)),0.007,IF(AND((B25&lt;3.35),H25&gt;=9.448,G25&gt;=0.13,D25&gt;=0.35,(D25&lt;1.25)),0.053,IF(AND(B25&gt;=3.35,H25&gt;=9.448,G25&gt;=0.13,D25&gt;=0.35,(D25&lt;1.25)),0.017,IF(AND((G25&lt;0.44),(G25&lt;0.446),(G25&lt;0.644),(A25&lt;7.25),D25&gt;=1.25),0.079,IF(AND(G25&gt;=0.44,(G25&lt;0.446),(G25&lt;0.644),(A25&lt;7.25),D25&gt;=1.25),0.02,IF(AND((A25&lt;5.95),(G25&lt;0.724),G25&gt;=0.644,(A25&lt;7.25),D25&gt;=1.25),-0.018,IF(AND(A25&gt;=5.95,(G25&lt;0.724),G25&gt;=0.644,(A25&lt;7.25),D25&gt;=1.25),0.027,IF(AND(A25&gt;=6.15,G25&gt;=0.724,G25&gt;=0.644,(A25&lt;7.25),D25&gt;=1.25),0.093,IF(AND((A25&lt;5.05),(A25&lt;5.45),(H25&lt;14.246),(H25&lt;14.344),(D25&lt;0.35),(D25&lt;1.25)),0.011,IF(AND(A25&gt;=5.05,(A25&lt;5.45),(H25&lt;14.246),(H25&lt;14.344),(D25&lt;0.35),(D25&lt;1.25)),0.021,IF(AND((A25&lt;5.4),(B25&lt;3.15),(H25&lt;9.448),G25&gt;=0.13,D25&gt;=0.35,(D25&lt;1.25)),0.007,IF(AND(A25&gt;=5.4,(B25&lt;3.15),(H25&lt;9.448),G25&gt;=0.13,D25&gt;=0.35,(D25&lt;1.25)),-0.011,IF(AND((B25&lt;3.75),B25&gt;=3.15,(H25&lt;9.448),G25&gt;=0.13,D25&gt;=0.35,(D25&lt;1.25)),0.012,IF(AND(B25&gt;=3.75,B25&gt;=3.15,(H25&lt;9.448),G25&gt;=0.13,D25&gt;=0.35,(D25&lt;1.25)),0.046,IF(AND((A25&lt;5.9),(A25&lt;6.15),G25&gt;=0.724,G25&gt;=0.644,(A25&lt;7.25),D25&gt;=1.25),0.06,IF(AND(A25&gt;=5.9,(A25&lt;6.15),G25&gt;=0.724,G25&gt;=0.644,(A25&lt;7.25),D25&gt;=1.25),0.005,"shouldnthappen")))))))))))))))))))))))</f>
        <v>0.011</v>
      </c>
      <c r="V25" s="1" t="n">
        <f aca="false">IF(AND(H25&gt;=15.155,(D25&lt;1.55)),0.084,IF(AND(A25&gt;=7.25,D25&gt;=1.55),0.141,IF(AND((G25&lt;0.043),D25&gt;=1.05,(H25&lt;15.155),(D25&lt;1.55)),-0.007,IF(AND(D25&gt;=1.85,G25&gt;=0.755,(A25&lt;7.25),D25&gt;=1.55),0.051,IF(AND((H25&lt;9.966),G25&gt;=0.905,(D25&lt;1.05),(H25&lt;15.155),(D25&lt;1.55)),0.043,IF(AND(H25&gt;=9.966,G25&gt;=0.905,(D25&lt;1.05),(H25&lt;15.155),(D25&lt;1.55)),0.007,IF(AND((G25&lt;0.278),(G25&lt;0.361),(G25&lt;0.755),(A25&lt;7.25),D25&gt;=1.55),0.08,IF(AND((A25&lt;5.8),G25&gt;=0.361,(G25&lt;0.755),(A25&lt;7.25),D25&gt;=1.55),0.019,IF(AND((A25&lt;6.05),(D25&lt;1.85),G25&gt;=0.755,(A25&lt;7.25),D25&gt;=1.55),0.01,IF(AND(A25&gt;=6.05,(D25&lt;1.85),G25&gt;=0.755,(A25&lt;7.25),D25&gt;=1.55),0.002,IF(AND((G25&lt;0.486),(B25&lt;3.15),(G25&lt;0.905),(D25&lt;1.05),(H25&lt;15.155),(D25&lt;1.55)),0.026,IF(AND(G25&gt;=0.486,(B25&lt;3.15),(G25&lt;0.905),(D25&lt;1.05),(H25&lt;15.155),(D25&lt;1.55)),0.001,IF(AND((B25&lt;3.25),B25&gt;=3.15,(G25&lt;0.905),(D25&lt;1.05),(H25&lt;15.155),(D25&lt;1.55)),-0.003,IF(AND(B25&gt;=3.25,B25&gt;=3.15,(G25&lt;0.905),(D25&lt;1.05),(H25&lt;15.155),(D25&lt;1.55)),0.012,IF(AND((H25&lt;7.426),(H25&lt;8.769),G25&gt;=0.043,D25&gt;=1.05,(H25&lt;15.155),(D25&lt;1.55)),0.041,IF(AND(H25&gt;=7.426,(H25&lt;8.769),G25&gt;=0.043,D25&gt;=1.05,(H25&lt;15.155),(D25&lt;1.55)),-0.008,IF(AND((H25&lt;10.696),H25&gt;=8.769,G25&gt;=0.043,D25&gt;=1.05,(H25&lt;15.155),(D25&lt;1.55)),0.069,IF(AND(H25&gt;=10.696,H25&gt;=8.769,G25&gt;=0.043,D25&gt;=1.05,(H25&lt;15.155),(D25&lt;1.55)),0.033,IF(AND((D25&lt;2.2),G25&gt;=0.278,(G25&lt;0.361),(G25&lt;0.755),(A25&lt;7.25),D25&gt;=1.55),0.022,IF(AND(D25&gt;=2.2,G25&gt;=0.278,(G25&lt;0.361),(G25&lt;0.755),(A25&lt;7.25),D25&gt;=1.55),-0.027,IF(AND((H25&lt;12.626),A25&gt;=5.8,G25&gt;=0.361,(G25&lt;0.755),(A25&lt;7.25),D25&gt;=1.55),0.126,IF(AND(H25&gt;=12.626,A25&gt;=5.8,G25&gt;=0.361,(G25&lt;0.755),(A25&lt;7.25),D25&gt;=1.55),0.065,"shouldnthappen"))))))))))))))))))))))</f>
        <v>0.012</v>
      </c>
      <c r="W25" s="1" t="n">
        <f aca="false">IF(AND(H25&gt;=15.155,(D25&lt;1.55)),0.064,IF(AND(A25&gt;=7.45,D25&gt;=1.55),0.115,IF(AND(B25&gt;=3.15,(H25&lt;10.257),(A25&lt;7.45),D25&gt;=1.55),0.097,IF(AND((A25&lt;4.85),H25&gt;=14.344,(D25&lt;0.35),(H25&lt;15.155),(D25&lt;1.55)),0.003,IF(AND(A25&gt;=6.05,(G25&lt;0.169),D25&gt;=0.35,(H25&lt;15.155),(D25&lt;1.55)),-0.008,IF(AND((G25&lt;0.181),G25&gt;=0.169,D25&gt;=0.35,(H25&lt;15.155),(D25&lt;1.55)),0.065,IF(AND(B25&gt;=3.05,(B25&lt;3.15),(H25&lt;10.257),(A25&lt;7.45),D25&gt;=1.55),-0.023,IF(AND(H25&gt;=11.854,(G25&lt;0.613),H25&gt;=10.257,(A25&lt;7.45),D25&gt;=1.55),0.068,IF(AND((D25&lt;0.25),(B25&lt;3.15),(H25&lt;14.344),(D25&lt;0.35),(H25&lt;15.155),(D25&lt;1.55)),0.014,IF(AND(D25&gt;=0.25,(B25&lt;3.15),(H25&lt;14.344),(D25&lt;0.35),(H25&lt;15.155),(D25&lt;1.55)),0.002,IF(AND((A25&lt;5.05),B25&gt;=3.15,(H25&lt;14.344),(D25&lt;0.35),(H25&lt;15.155),(D25&lt;1.55)),-0.001,IF(AND(A25&gt;=5.05,B25&gt;=3.15,(H25&lt;14.344),(D25&lt;0.35),(H25&lt;15.155),(D25&lt;1.55)),0.009,IF(AND((H25&lt;14.877),A25&gt;=4.85,H25&gt;=14.344,(D25&lt;0.35),(H25&lt;15.155),(D25&lt;1.55)),0.023,IF(AND(H25&gt;=14.877,A25&gt;=4.85,H25&gt;=14.344,(D25&lt;0.35),(H25&lt;15.155),(D25&lt;1.55)),0.004,IF(AND((H25&lt;13.602),(A25&lt;6.05),(G25&lt;0.169),D25&gt;=0.35,(H25&lt;15.155),(D25&lt;1.55)),0.023,IF(AND(H25&gt;=13.602,(A25&lt;6.05),(G25&lt;0.169),D25&gt;=0.35,(H25&lt;15.155),(D25&lt;1.55)),-0.006,IF(AND((B25&lt;2.95),G25&gt;=0.181,G25&gt;=0.169,D25&gt;=0.35,(H25&lt;15.155),(D25&lt;1.55)),0.019,IF(AND(B25&gt;=2.95,G25&gt;=0.181,G25&gt;=0.169,D25&gt;=0.35,(H25&lt;15.155),(D25&lt;1.55)),0.034,IF(AND((A25&lt;5.35),(B25&lt;3.05),(B25&lt;3.15),(H25&lt;10.257),(A25&lt;7.45),D25&gt;=1.55),0.009,IF(AND(A25&gt;=5.35,(B25&lt;3.05),(B25&lt;3.15),(H25&lt;10.257),(A25&lt;7.45),D25&gt;=1.55),0.058,IF(AND((B25&lt;2.9),(H25&lt;11.854),(G25&lt;0.613),H25&gt;=10.257,(A25&lt;7.45),D25&gt;=1.55),0.037,IF(AND(B25&gt;=2.9,(H25&lt;11.854),(G25&lt;0.613),H25&gt;=10.257,(A25&lt;7.45),D25&gt;=1.55),-0.005,IF(AND((A25&lt;6.4),(G25&lt;0.711),G25&gt;=0.613,H25&gt;=10.257,(A25&lt;7.45),D25&gt;=1.55),0.001,IF(AND(A25&gt;=6.4,(G25&lt;0.711),G25&gt;=0.613,H25&gt;=10.257,(A25&lt;7.45),D25&gt;=1.55),-0.002,IF(AND((D25&lt;1.9),G25&gt;=0.711,G25&gt;=0.613,H25&gt;=10.257,(A25&lt;7.45),D25&gt;=1.55),0.007,IF(AND(D25&gt;=1.9,G25&gt;=0.711,G25&gt;=0.613,H25&gt;=10.257,(A25&lt;7.45),D25&gt;=1.55),0.023,"shouldnthappen"))))))))))))))))))))))))))</f>
        <v>-0.001</v>
      </c>
      <c r="X25" s="1" t="n">
        <f aca="false">IF(AND(H25&gt;=15.155,(F25&lt;2.5)),0.049,IF(AND(A25&gt;=7.45,F25&gt;=2.5),0.089,IF(AND((G25&lt;0.107),(G25&lt;0.364),(A25&lt;7.45),F25&gt;=2.5),0.055,IF(AND(A25&gt;=5.75,(G25&lt;0.572),(D25&lt;1.25),(H25&lt;15.155),(F25&lt;2.5)),-0.018,IF(AND((A25&lt;5.7),(H25&lt;12.626),G25&gt;=0.364,(A25&lt;7.45),F25&gt;=2.5),0.012,IF(AND(A25&gt;=5.7,(H25&lt;12.626),G25&gt;=0.364,(A25&lt;7.45),F25&gt;=2.5),0.065,IF(AND((G25&lt;0.628),H25&gt;=12.626,G25&gt;=0.364,(A25&lt;7.45),F25&gt;=2.5),0.047,IF(AND((G25&lt;0.545),(A25&lt;5.75),(G25&lt;0.572),(D25&lt;1.25),(H25&lt;15.155),(F25&lt;2.5)),0.007,IF(AND(G25&gt;=0.545,(A25&lt;5.75),(G25&lt;0.572),(D25&lt;1.25),(H25&lt;15.155),(F25&lt;2.5)),-0.009,IF(AND((D25&lt;0.3),(H25&lt;11.788),G25&gt;=0.572,(D25&lt;1.25),(H25&lt;15.155),(F25&lt;2.5)),0.01,IF(AND(D25&gt;=0.3,(H25&lt;11.788),G25&gt;=0.572,(D25&lt;1.25),(H25&lt;15.155),(F25&lt;2.5)),0.03,IF(AND((A25&lt;4.75),H25&gt;=11.788,G25&gt;=0.572,(D25&lt;1.25),(H25&lt;15.155),(F25&lt;2.5)),0.001,IF(AND(A25&gt;=4.75,H25&gt;=11.788,G25&gt;=0.572,(D25&lt;1.25),(H25&lt;15.155),(F25&lt;2.5)),0.01,IF(AND((A25&lt;5.5),(A25&lt;6.15),(G25&lt;0.652),D25&gt;=1.25,(H25&lt;15.155),(F25&lt;2.5)),0.014,IF(AND(A25&gt;=5.5,(A25&lt;6.15),(G25&lt;0.652),D25&gt;=1.25,(H25&lt;15.155),(F25&lt;2.5)),0.049,IF(AND((H25&lt;12.206),A25&gt;=6.15,(G25&lt;0.652),D25&gt;=1.25,(H25&lt;15.155),(F25&lt;2.5)),-0.009,IF(AND(H25&gt;=12.206,A25&gt;=6.15,(G25&lt;0.652),D25&gt;=1.25,(H25&lt;15.155),(F25&lt;2.5)),0.021,IF(AND((A25&lt;5.55),(A25&lt;6.2),G25&gt;=0.652,D25&gt;=1.25,(H25&lt;15.155),(F25&lt;2.5)),0.011,IF(AND(A25&gt;=5.55,(A25&lt;6.2),G25&gt;=0.652,D25&gt;=1.25,(H25&lt;15.155),(F25&lt;2.5)),-0.019,IF(AND((B25&lt;3.2),A25&gt;=6.2,G25&gt;=0.652,D25&gt;=1.25,(H25&lt;15.155),(F25&lt;2.5)),0.025,IF(AND(B25&gt;=3.2,A25&gt;=6.2,G25&gt;=0.652,D25&gt;=1.25,(H25&lt;15.155),(F25&lt;2.5)),0.001,IF(AND((G25&lt;0.183),(G25&lt;0.301),G25&gt;=0.107,(G25&lt;0.364),(A25&lt;7.45),F25&gt;=2.5),-0.009,IF(AND(G25&gt;=0.183,(G25&lt;0.301),G25&gt;=0.107,(G25&lt;0.364),(A25&lt;7.45),F25&gt;=2.5),0.022,IF(AND((D25&lt;2.2),G25&gt;=0.301,G25&gt;=0.107,(G25&lt;0.364),(A25&lt;7.45),F25&gt;=2.5),0.004,IF(AND(D25&gt;=2.2,G25&gt;=0.301,G25&gt;=0.107,(G25&lt;0.364),(A25&lt;7.45),F25&gt;=2.5),-0.02,IF(AND((G25&lt;0.787),G25&gt;=0.628,H25&gt;=12.626,G25&gt;=0.364,(A25&lt;7.45),F25&gt;=2.5),-0.001,IF(AND(G25&gt;=0.787,G25&gt;=0.628,H25&gt;=12.626,G25&gt;=0.364,(A25&lt;7.45),F25&gt;=2.5),0.016,"shouldnthappen")))))))))))))))))))))))))))</f>
        <v>-0.009</v>
      </c>
      <c r="Y25" s="1" t="n">
        <f aca="false">IF(AND(H25&gt;=15.155,(D25&lt;1.55)),0.037,IF(AND(D25&gt;=2.45,(A25&lt;7.45),D25&gt;=1.55),0.054,IF(AND((A25&lt;7.8),A25&gt;=7.45,D25&gt;=1.55),0.078,IF(AND(A25&gt;=7.8,A25&gt;=7.45,D25&gt;=1.55),0.021,IF(AND(A25&gt;=6.2,G25&gt;=0.68,D25&gt;=1.25,(H25&lt;15.155),(D25&lt;1.55)),0.019,IF(AND((B25&lt;2.65),(A25&lt;4.95),(G25&lt;0.572),(D25&lt;1.25),(H25&lt;15.155),(D25&lt;1.55)),0.021,IF(AND(B25&gt;=2.65,(A25&lt;4.95),(G25&lt;0.572),(D25&lt;1.25),(H25&lt;15.155),(D25&lt;1.55)),0.006,IF(AND((H25&lt;14.344),A25&gt;=4.95,(G25&lt;0.572),(D25&lt;1.25),(H25&lt;15.155),(D25&lt;1.55)),-0.005,IF(AND(H25&gt;=14.344,A25&gt;=4.95,(G25&lt;0.572),(D25&lt;1.25),(H25&lt;15.155),(D25&lt;1.55)),0.013,IF(AND((G25&lt;0.833),(H25&lt;11.788),G25&gt;=0.572,(D25&lt;1.25),(H25&lt;15.155),(D25&lt;1.55)),0.009,IF(AND(G25&gt;=0.833,(H25&lt;11.788),G25&gt;=0.572,(D25&lt;1.25),(H25&lt;15.155),(D25&lt;1.55)),0.024,IF(AND((A25&lt;4.75),H25&gt;=11.788,G25&gt;=0.572,(D25&lt;1.25),(H25&lt;15.155),(D25&lt;1.55)),0.001,IF(AND(A25&gt;=4.75,H25&gt;=11.788,G25&gt;=0.572,(D25&lt;1.25),(H25&lt;15.155),(D25&lt;1.55)),0.008,IF(AND((A25&lt;5.65),(A25&lt;6.15),(G25&lt;0.68),D25&gt;=1.25,(H25&lt;15.155),(D25&lt;1.55)),0.017,IF(AND(A25&gt;=5.65,(A25&lt;6.15),(G25&lt;0.68),D25&gt;=1.25,(H25&lt;15.155),(D25&lt;1.55)),0.039,IF(AND((G25&lt;0.436),A25&gt;=6.15,(G25&lt;0.68),D25&gt;=1.25,(H25&lt;15.155),(D25&lt;1.55)),-0.004,IF(AND(G25&gt;=0.436,A25&gt;=6.15,(G25&lt;0.68),D25&gt;=1.25,(H25&lt;15.155),(D25&lt;1.55)),0.022,IF(AND((A25&lt;5.55),(A25&lt;6.2),G25&gt;=0.68,D25&gt;=1.25,(H25&lt;15.155),(D25&lt;1.55)),0.009,IF(AND(A25&gt;=5.55,(A25&lt;6.2),G25&gt;=0.68,D25&gt;=1.25,(H25&lt;15.155),(D25&lt;1.55)),-0.016,IF(AND((G25&lt;0.107),(G25&lt;0.361),(G25&lt;0.613),(D25&lt;2.45),(A25&lt;7.45),D25&gt;=1.55),0.042,IF(AND(G25&gt;=0.107,(G25&lt;0.361),(G25&lt;0.613),(D25&lt;2.45),(A25&lt;7.45),D25&gt;=1.55),0.002,IF(AND((D25&lt;2.35),G25&gt;=0.361,(G25&lt;0.613),(D25&lt;2.45),(A25&lt;7.45),D25&gt;=1.55),0.051,IF(AND(D25&gt;=2.35,G25&gt;=0.361,(G25&lt;0.613),(D25&lt;2.45),(A25&lt;7.45),D25&gt;=1.55),0.016,IF(AND((A25&lt;6.4),(G25&lt;0.711),G25&gt;=0.613,(D25&lt;2.45),(A25&lt;7.45),D25&gt;=1.55),0.001,IF(AND(A25&gt;=6.4,(G25&lt;0.711),G25&gt;=0.613,(D25&lt;2.45),(A25&lt;7.45),D25&gt;=1.55),-0.002,IF(AND((B25&lt;2.95),G25&gt;=0.711,G25&gt;=0.613,(D25&lt;2.45),(A25&lt;7.45),D25&gt;=1.55),0.023,IF(AND(B25&gt;=2.95,G25&gt;=0.711,G25&gt;=0.613,(D25&lt;2.45),(A25&lt;7.45),D25&gt;=1.55),0.01,"shouldnthappen")))))))))))))))))))))))))))</f>
        <v>0.006</v>
      </c>
      <c r="Z25" s="1" t="n">
        <f aca="false">IF(AND(A25&gt;=7.45,D25&gt;=1.75),0.056,IF(AND(H25&gt;=15.059,A25&gt;=5.55,(D25&lt;1.75)),0.028,IF(AND((D25&lt;0.35),G25&gt;=0.905,(A25&lt;5.55),(D25&lt;1.75)),0.005,IF(AND(D25&gt;=0.35,G25&gt;=0.905,(A25&lt;5.55),(D25&lt;1.75)),0.026,IF(AND((H25&lt;8.711),D25&gt;=2.45,(A25&lt;7.45),D25&gt;=1.75),0.011,IF(AND(H25&gt;=8.711,D25&gt;=2.45,(A25&lt;7.45),D25&gt;=1.75),0.049,IF(AND((G25&lt;0.107),(G25&lt;0.487),(D25&lt;2.45),(A25&lt;7.45),D25&gt;=1.75),0.032,IF(AND((H25&lt;10.915),(A25&lt;4.5),(B25&lt;3.15),(G25&lt;0.905),(A25&lt;5.55),(D25&lt;1.75)),-0.001,IF(AND(H25&gt;=10.915,(A25&lt;4.5),(B25&lt;3.15),(G25&lt;0.905),(A25&lt;5.55),(D25&lt;1.75)),0.003,IF(AND((A25&lt;5.05),A25&gt;=4.5,(B25&lt;3.15),(G25&lt;0.905),(A25&lt;5.55),(D25&lt;1.75)),0.015,IF(AND(A25&gt;=5.05,A25&gt;=4.5,(B25&lt;3.15),(G25&lt;0.905),(A25&lt;5.55),(D25&lt;1.75)),0.006,IF(AND((G25&lt;0.05),(G25&lt;0.091),B25&gt;=3.15,(G25&lt;0.905),(A25&lt;5.55),(D25&lt;1.75)),0.001,IF(AND(G25&gt;=0.05,(G25&lt;0.091),B25&gt;=3.15,(G25&lt;0.905),(A25&lt;5.55),(D25&lt;1.75)),0.008,IF(AND((G25&lt;0.587),G25&gt;=0.091,B25&gt;=3.15,(G25&lt;0.905),(A25&lt;5.55),(D25&lt;1.75)),-0.003,IF(AND(G25&gt;=0.587,G25&gt;=0.091,B25&gt;=3.15,(G25&lt;0.905),(A25&lt;5.55),(D25&lt;1.75)),0.004,IF(AND((F25&lt;2.5),(B25&lt;2.85),(G25&lt;0.419),(H25&lt;15.059),A25&gt;=5.55,(D25&lt;1.75)),0.041,IF(AND(F25&gt;=2.5,(B25&lt;2.85),(G25&lt;0.419),(H25&lt;15.059),A25&gt;=5.55,(D25&lt;1.75)),0.015,IF(AND((G25&lt;0.164),B25&gt;=2.85,(G25&lt;0.419),(H25&lt;15.059),A25&gt;=5.55,(D25&lt;1.75)),0.01,IF(AND(G25&gt;=0.164,B25&gt;=2.85,(G25&lt;0.419),(H25&lt;15.059),A25&gt;=5.55,(D25&lt;1.75)),-0.001,IF(AND((B25&lt;2.55),(B25&lt;2.95),G25&gt;=0.419,(H25&lt;15.059),A25&gt;=5.55,(D25&lt;1.75)),0.014,IF(AND(B25&gt;=2.55,(B25&lt;2.95),G25&gt;=0.419,(H25&lt;15.059),A25&gt;=5.55,(D25&lt;1.75)),-0.013,IF(AND((D25&lt;1.55),B25&gt;=2.95,G25&gt;=0.419,(H25&lt;15.059),A25&gt;=5.55,(D25&lt;1.75)),0.023,IF(AND(D25&gt;=1.55,B25&gt;=2.95,G25&gt;=0.419,(H25&lt;15.059),A25&gt;=5.55,(D25&lt;1.75)),0.005,IF(AND((H25&lt;13.278),G25&gt;=0.107,(G25&lt;0.487),(D25&lt;2.45),(A25&lt;7.45),D25&gt;=1.75),-0.009,IF(AND(H25&gt;=13.278,G25&gt;=0.107,(G25&lt;0.487),(D25&lt;2.45),(A25&lt;7.45),D25&gt;=1.75),0.017,IF(AND((D25&lt;2.35),(G25&lt;0.571),G25&gt;=0.487,(D25&lt;2.45),(A25&lt;7.45),D25&gt;=1.75),0.053,IF(AND(D25&gt;=2.35,(G25&lt;0.571),G25&gt;=0.487,(D25&lt;2.45),(A25&lt;7.45),D25&gt;=1.75),0.009,IF(AND((G25&lt;0.779),G25&gt;=0.571,G25&gt;=0.487,(D25&lt;2.45),(A25&lt;7.45),D25&gt;=1.75),0.006,IF(AND(G25&gt;=0.779,G25&gt;=0.571,G25&gt;=0.487,(D25&lt;2.45),(A25&lt;7.45),D25&gt;=1.75),0.016,"shouldnthappen")))))))))))))))))))))))))))))</f>
        <v>-0.003</v>
      </c>
      <c r="AA25" s="1" t="n">
        <f aca="false">IF(AND((A25&lt;7.8),A25&gt;=7.45,D25&gt;=1.75),0.051,IF(AND(A25&gt;=7.8,A25&gt;=7.45,D25&gt;=1.75),0.01,IF(AND(B25&gt;=3.35,B25&gt;=3.25,(A25&lt;7.45),D25&gt;=1.75),0.016,IF(AND((H25&lt;8.308),(D25&lt;0.15),(H25&lt;13.655),(D25&lt;0.35),(D25&lt;1.75)),0.009,IF(AND((H25&lt;14.529),(G25&lt;0.293),H25&gt;=13.655,(D25&lt;0.35),(D25&lt;1.75)),0.011,IF(AND(H25&gt;=14.529,(G25&lt;0.293),H25&gt;=13.655,(D25&lt;0.35),(D25&lt;1.75)),0.001,IF(AND(D25&gt;=0.25,G25&gt;=0.293,H25&gt;=13.655,(D25&lt;0.35),(D25&lt;1.75)),-0.004,IF(AND(H25&gt;=10.635,(H25&lt;10.696),(H25&lt;13.906),D25&gt;=0.35,(D25&lt;1.75)),0.036,IF(AND(G25&gt;=0.833,H25&gt;=10.696,(H25&lt;13.906),D25&gt;=0.35,(D25&lt;1.75)),0.016,IF(AND((A25&lt;6.65),(G25&lt;0.247),H25&gt;=13.906,D25&gt;=0.35,(D25&lt;1.75)),-0.008,IF(AND(A25&gt;=6.65,(G25&lt;0.247),H25&gt;=13.906,D25&gt;=0.35,(D25&lt;1.75)),0.011,IF(AND((B25&lt;2.45),G25&gt;=0.247,H25&gt;=13.906,D25&gt;=0.35,(D25&lt;1.75)),0,IF(AND((D25&lt;1.85),(B25&lt;2.95),(B25&lt;3.25),(A25&lt;7.45),D25&gt;=1.75),0.033,IF(AND((G25&lt;0.428),(B25&lt;3.35),B25&gt;=3.25,(A25&lt;7.45),D25&gt;=1.75),0.009,IF(AND(G25&gt;=0.428,(B25&lt;3.35),B25&gt;=3.25,(A25&lt;7.45),D25&gt;=1.75),0.042,IF(AND((A25&lt;4.6),H25&gt;=8.308,(D25&lt;0.15),(H25&lt;13.655),(D25&lt;0.35),(D25&lt;1.75)),0.003,IF(AND(A25&gt;=4.6,H25&gt;=8.308,(D25&lt;0.15),(H25&lt;13.655),(D25&lt;0.35),(D25&lt;1.75)),0,IF(AND((H25&lt;8.834),(A25&lt;5.05),D25&gt;=0.15,(H25&lt;13.655),(D25&lt;0.35),(D25&lt;1.75)),0.002,IF(AND(H25&gt;=8.834,(A25&lt;5.05),D25&gt;=0.15,(H25&lt;13.655),(D25&lt;0.35),(D25&lt;1.75)),-0.008,IF(AND((A25&lt;5.45),A25&gt;=5.05,D25&gt;=0.15,(H25&lt;13.655),(D25&lt;0.35),(D25&lt;1.75)),0.003,IF(AND(A25&gt;=5.45,A25&gt;=5.05,D25&gt;=0.15,(H25&lt;13.655),(D25&lt;0.35),(D25&lt;1.75)),-0.002,IF(AND((A25&lt;5.3),(D25&lt;0.25),G25&gt;=0.293,H25&gt;=13.655,(D25&lt;0.35),(D25&lt;1.75)),0.007,IF(AND(A25&gt;=5.3,(D25&lt;0.25),G25&gt;=0.293,H25&gt;=13.655,(D25&lt;0.35),(D25&lt;1.75)),0.001,IF(AND((H25&lt;7.309),(H25&lt;10.635),(H25&lt;10.696),(H25&lt;13.906),D25&gt;=0.35,(D25&lt;1.75)),0.014,IF(AND(H25&gt;=7.309,(H25&lt;10.635),(H25&lt;10.696),(H25&lt;13.906),D25&gt;=0.35,(D25&lt;1.75)),0.006,IF(AND((H25&lt;12.093),(G25&lt;0.833),H25&gt;=10.696,(H25&lt;13.906),D25&gt;=0.35,(D25&lt;1.75)),-0.01,IF(AND(H25&gt;=12.093,(G25&lt;0.833),H25&gt;=10.696,(H25&lt;13.906),D25&gt;=0.35,(D25&lt;1.75)),0.004,IF(AND((G25&lt;0.823),B25&gt;=2.45,G25&gt;=0.247,H25&gt;=13.906,D25&gt;=0.35,(D25&lt;1.75)),0.026,IF(AND(G25&gt;=0.823,B25&gt;=2.45,G25&gt;=0.247,H25&gt;=13.906,D25&gt;=0.35,(D25&lt;1.75)),0.006,IF(AND((H25&lt;11.121),D25&gt;=1.85,(B25&lt;2.95),(B25&lt;3.25),(A25&lt;7.45),D25&gt;=1.75),0.013,IF(AND(H25&gt;=11.121,D25&gt;=1.85,(B25&lt;2.95),(B25&lt;3.25),(A25&lt;7.45),D25&gt;=1.75),0.005,IF(AND((A25&lt;6.05),(A25&lt;6.45),B25&gt;=2.95,(B25&lt;3.25),(A25&lt;7.45),D25&gt;=1.75),0.001,IF(AND(A25&gt;=6.05,(A25&lt;6.45),B25&gt;=2.95,(B25&lt;3.25),(A25&lt;7.45),D25&gt;=1.75),-0.005,IF(AND((G25&lt;0.42),A25&gt;=6.45,B25&gt;=2.95,(B25&lt;3.25),(A25&lt;7.45),D25&gt;=1.75),0.004,IF(AND(G25&gt;=0.42,A25&gt;=6.45,B25&gt;=2.95,(B25&lt;3.25),(A25&lt;7.45),D25&gt;=1.75),0.019,"shouldnthappen")))))))))))))))))))))))))))))))))))</f>
        <v>0.002</v>
      </c>
      <c r="AB25" s="1" t="n">
        <f aca="false">+ 0.5</f>
        <v>0.5</v>
      </c>
    </row>
    <row r="26" customFormat="false" ht="13.8" hidden="false" customHeight="false" outlineLevel="0" collapsed="false">
      <c r="A26" s="11" t="n">
        <v>5.1</v>
      </c>
      <c r="B26" s="1" t="n">
        <v>3.3</v>
      </c>
      <c r="C26" s="1" t="n">
        <v>1.7</v>
      </c>
      <c r="D26" s="1" t="n">
        <v>0.5</v>
      </c>
      <c r="E26" s="1" t="s">
        <v>94</v>
      </c>
      <c r="F26" s="1" t="n">
        <v>1</v>
      </c>
      <c r="G26" s="1" t="n">
        <v>0.762884665746242</v>
      </c>
      <c r="H26" s="18" t="n">
        <v>9.77616064241156</v>
      </c>
      <c r="I26" s="1" t="n">
        <f aca="false">C26</f>
        <v>1.7</v>
      </c>
      <c r="J26" s="1" t="n">
        <f aca="false">SUM(M26:AB26)</f>
        <v>1.706</v>
      </c>
      <c r="K26" s="15" t="n">
        <f aca="false">1-SQRT(VAR(M26:AB26, I26)) / AVERAGE(M26:AB26)</f>
        <v>-2.81747889253862</v>
      </c>
      <c r="L26" s="1" t="n">
        <f aca="false">(J26-I26)/I26</f>
        <v>0.00352941176470589</v>
      </c>
      <c r="M26" s="1" t="n">
        <f aca="false">IF(AND((H26&lt;5.245),(D26&lt;0.8)),0.075,IF(AND(H26&gt;=5.245,(D26&lt;0.8)),0.279,IF(AND((D26&lt;1.45),D26&gt;=0.8),1.043,IF(AND(D26&gt;=1.45,D26&gt;=0.8),1.423,"shouldnthappen"))))</f>
        <v>0.279</v>
      </c>
      <c r="N26" s="1" t="n">
        <f aca="false">IF(AND((A26&lt;4.35),(D26&lt;0.8)),0.048,IF(AND(A26&gt;=4.35,(D26&lt;0.8)),0.198,IF(AND(F26&gt;=2.5,D26&gt;=0.8),1.048,IF(AND((A26&lt;5.15),(F26&lt;2.5),D26&gt;=0.8),0.321,IF(AND(A26&gt;=5.15,(F26&lt;2.5),D26&gt;=0.8),0.783,"shouldnthappen")))))</f>
        <v>0.198</v>
      </c>
      <c r="O26" s="1" t="n">
        <f aca="false">IF(AND((H26&lt;5.245),(D26&lt;0.8)),0.034,IF(AND((A26&lt;5.9),D26&gt;=0.8),0.489,IF(AND(A26&gt;=5.9,D26&gt;=0.8),0.721,IF(AND((A26&lt;4.35),H26&gt;=5.245,(D26&lt;0.8)),0.041,IF(AND(A26&gt;=4.35,H26&gt;=5.245,(D26&lt;0.8)),0.142,"shouldnthappen")))))</f>
        <v>0.142</v>
      </c>
      <c r="P26" s="1" t="n">
        <f aca="false">IF(AND((B26&lt;2.8),(D26&lt;1.15)),0.244,IF(AND((D26&lt;1.75),D26&gt;=1.15),0.396,IF(AND(D26&gt;=1.75,D26&gt;=1.15),0.554,IF(AND((A26&lt;5.05),B26&gt;=2.8,(D26&lt;1.15)),0.078,IF(AND((H26&lt;14.877),A26&gt;=5.05,B26&gt;=2.8,(D26&lt;1.15)),0.118,IF(AND(H26&gt;=14.877,A26&gt;=5.05,B26&gt;=2.8,(D26&lt;1.15)),0.027,"shouldnthappen"))))))</f>
        <v>0.118</v>
      </c>
      <c r="Q26" s="1" t="n">
        <f aca="false">IF(AND(D26&gt;=0.45,(D26&lt;1.15)),0.17,IF(AND(A26&gt;=7.1,D26&gt;=1.15),0.539,IF(AND((A26&lt;6.25),(A26&lt;7.1),D26&gt;=1.15),0.258,IF(AND(A26&gt;=6.25,(A26&lt;7.1),D26&gt;=1.15),0.344,IF(AND(G26&gt;=0.418,(A26&lt;5.05),(D26&lt;0.45),(D26&lt;1.15)),0.033,IF(AND((H26&lt;14.494),(G26&lt;0.418),(A26&lt;5.05),(D26&lt;0.45),(D26&lt;1.15)),0.061,IF(AND(H26&gt;=14.494,(G26&lt;0.418),(A26&lt;5.05),(D26&lt;0.45),(D26&lt;1.15)),0.015,IF(AND(H26&gt;=14.877,(B26&lt;3.85),A26&gt;=5.05,(D26&lt;0.45),(D26&lt;1.15)),0.023,IF(AND((B26&lt;4),B26&gt;=3.85,A26&gt;=5.05,(D26&lt;0.45),(D26&lt;1.15)),0.009,IF(AND(B26&gt;=4,B26&gt;=3.85,A26&gt;=5.05,(D26&lt;0.45),(D26&lt;1.15)),0.052,IF(AND((G26&lt;0.05),(H26&lt;14.877),(B26&lt;3.85),A26&gt;=5.05,(D26&lt;0.45),(D26&lt;1.15)),0.024,IF(AND(G26&gt;=0.05,(H26&lt;14.877),(B26&lt;3.85),A26&gt;=5.05,(D26&lt;0.45),(D26&lt;1.15)),0.091,"shouldnthappen"))))))))))))</f>
        <v>0.17</v>
      </c>
      <c r="R26" s="1" t="n">
        <f aca="false">IF(AND(A26&gt;=7.1,D26&gt;=0.8),0.401,IF(AND((A26&lt;4.5),(G26&lt;0.905),(D26&lt;0.8)),0.024,IF(AND((H26&lt;9.966),G26&gt;=0.905,(D26&lt;0.8)),0.094,IF(AND(H26&gt;=9.966,G26&gt;=0.905,(D26&lt;0.8)),0.026,IF(AND(D26&gt;=2.05,(A26&lt;7.1),D26&gt;=0.8),0.277,IF(AND((H26&lt;5.523),A26&gt;=4.5,(G26&lt;0.905),(D26&lt;0.8)),0.012,IF(AND(H26&gt;=5.523,A26&gt;=4.5,(G26&lt;0.905),(D26&lt;0.8)),0.049,IF(AND((A26&lt;5.3),(D26&lt;2.05),(A26&lt;7.1),D26&gt;=0.8),0.095,IF(AND(A26&gt;=5.3,(D26&lt;2.05),(A26&lt;7.1),D26&gt;=0.8),0.196,"shouldnthappen")))))))))</f>
        <v>0.049</v>
      </c>
      <c r="S26" s="1" t="n">
        <f aca="false">IF(AND(A26&gt;=7.1,D26&gt;=1.35),0.298,IF(AND(G26&gt;=0.905,(D26&lt;0.8),(D26&lt;1.35)),0.068,IF(AND(H26&gt;=9.386,D26&gt;=0.8,(D26&lt;1.35)),0.126,IF(AND((H26&lt;7.426),(H26&lt;9.386),D26&gt;=0.8,(D26&lt;1.35)),0.091,IF(AND((A26&lt;5.3),(G26&lt;0.905),(A26&lt;7.1),D26&gt;=1.35),0.063,IF(AND((D26&lt;2.05),G26&gt;=0.905,(A26&lt;7.1),D26&gt;=1.35),0.015,IF(AND(D26&gt;=2.05,G26&gt;=0.905,(A26&lt;7.1),D26&gt;=1.35),0.089,IF(AND((H26&lt;10.505),(H26&lt;14.344),(G26&lt;0.905),(D26&lt;0.8),(D26&lt;1.35)),0.035,IF(AND((A26&lt;4.85),H26&gt;=14.344,(G26&lt;0.905),(D26&lt;0.8),(D26&lt;1.35)),0.006,IF(AND((B26&lt;2.75),H26&gt;=7.426,(H26&lt;9.386),D26&gt;=0.8,(D26&lt;1.35)),0.021,IF(AND(B26&gt;=2.75,H26&gt;=7.426,(H26&lt;9.386),D26&gt;=0.8,(D26&lt;1.35)),-0.01,IF(AND((B26&lt;2.35),A26&gt;=5.3,(G26&lt;0.905),(A26&lt;7.1),D26&gt;=1.35),0.068,IF(AND(B26&gt;=2.35,A26&gt;=5.3,(G26&lt;0.905),(A26&lt;7.1),D26&gt;=1.35),0.181,IF(AND((H26&lt;11.731),H26&gt;=10.505,(H26&lt;14.344),(G26&lt;0.905),(D26&lt;0.8),(D26&lt;1.35)),0.004,IF(AND(H26&gt;=11.731,H26&gt;=10.505,(H26&lt;14.344),(G26&lt;0.905),(D26&lt;0.8),(D26&lt;1.35)),0.024,IF(AND((H26&lt;14.877),A26&gt;=4.85,H26&gt;=14.344,(G26&lt;0.905),(D26&lt;0.8),(D26&lt;1.35)),0.063,IF(AND(H26&gt;=14.877,A26&gt;=4.85,H26&gt;=14.344,(G26&lt;0.905),(D26&lt;0.8),(D26&lt;1.35)),0.012,"shouldnthappen")))))))))))))))))</f>
        <v>0.035</v>
      </c>
      <c r="T26" s="1" t="n">
        <f aca="false">IF(AND(D26&gt;=0.45,(A26&lt;5.65)),0.067,IF(AND(A26&gt;=7.25,A26&gt;=5.65),0.244,IF(AND((H26&lt;9.966),G26&gt;=0.905,(D26&lt;0.45),(A26&lt;5.65)),0.062,IF(AND(H26&gt;=9.966,G26&gt;=0.905,(D26&lt;0.45),(A26&lt;5.65)),0.012,IF(AND((G26&lt;0.948),D26&gt;=2.05,(A26&lt;7.25),A26&gt;=5.65),0.157,IF(AND(G26&gt;=0.948,D26&gt;=2.05,(A26&lt;7.25),A26&gt;=5.65),0.037,IF(AND(G26&gt;=0.422,(B26&lt;3.15),(G26&lt;0.905),(D26&lt;0.45),(A26&lt;5.65)),0.011,IF(AND((D26&lt;0.25),(G26&lt;0.422),(B26&lt;3.15),(G26&lt;0.905),(D26&lt;0.45),(A26&lt;5.65)),0.04,IF(AND(D26&gt;=0.25,(G26&lt;0.422),(B26&lt;3.15),(G26&lt;0.905),(D26&lt;0.45),(A26&lt;5.65)),0.009,IF(AND((A26&lt;4.85),(B26&lt;3.25),B26&gt;=3.15,(G26&lt;0.905),(D26&lt;0.45),(A26&lt;5.65)),0.008,IF(AND(A26&gt;=4.85,(B26&lt;3.25),B26&gt;=3.15,(G26&lt;0.905),(D26&lt;0.45),(A26&lt;5.65)),-0.017,IF(AND((D26&lt;0.25),B26&gt;=3.25,B26&gt;=3.15,(G26&lt;0.905),(D26&lt;0.45),(A26&lt;5.65)),0.022,IF(AND(D26&gt;=0.25,B26&gt;=3.25,B26&gt;=3.15,(G26&lt;0.905),(D26&lt;0.45),(A26&lt;5.65)),0.009,IF(AND((F26&lt;2.5),(H26&lt;7.692),(G26&lt;0.644),(D26&lt;2.05),(A26&lt;7.25),A26&gt;=5.65),0.018,IF(AND(F26&gt;=2.5,(H26&lt;7.692),(G26&lt;0.644),(D26&lt;2.05),(A26&lt;7.25),A26&gt;=5.65),0.068,IF(AND((B26&lt;2.35),H26&gt;=7.692,(G26&lt;0.644),(D26&lt;2.05),(A26&lt;7.25),A26&gt;=5.65),0.023,IF(AND(B26&gt;=2.35,H26&gt;=7.692,(G26&lt;0.644),(D26&lt;2.05),(A26&lt;7.25),A26&gt;=5.65),0.125,IF(AND((G26&lt;0.766),(G26&lt;0.85),G26&gt;=0.644,(D26&lt;2.05),(A26&lt;7.25),A26&gt;=5.65),0.055,IF(AND(G26&gt;=0.766,(G26&lt;0.85),G26&gt;=0.644,(D26&lt;2.05),(A26&lt;7.25),A26&gt;=5.65),-0,IF(AND((B26&lt;2.95),G26&gt;=0.85,G26&gt;=0.644,(D26&lt;2.05),(A26&lt;7.25),A26&gt;=5.65),0.098,IF(AND(B26&gt;=2.95,G26&gt;=0.85,G26&gt;=0.644,(D26&lt;2.05),(A26&lt;7.25),A26&gt;=5.65),0.013,"shouldnthappen")))))))))))))))))))))</f>
        <v>0.067</v>
      </c>
      <c r="U26" s="1" t="n">
        <f aca="false">IF(AND(A26&gt;=7.25,D26&gt;=1.25),0.186,IF(AND((G26&lt;0.13),D26&gt;=0.35,(D26&lt;1.25)),-0.004,IF(AND(H26&gt;=14.246,(H26&lt;14.344),(D26&lt;0.35),(D26&lt;1.25)),-0.002,IF(AND((A26&lt;4.85),H26&gt;=14.344,(D26&lt;0.35),(D26&lt;1.25)),0.004,IF(AND(G26&gt;=0.446,(G26&lt;0.644),(A26&lt;7.25),D26&gt;=1.25),0.138,IF(AND(A26&gt;=5.45,(H26&lt;14.246),(H26&lt;14.344),(D26&lt;0.35),(D26&lt;1.25)),0.001,IF(AND((H26&lt;14.877),A26&gt;=4.85,H26&gt;=14.344,(D26&lt;0.35),(D26&lt;1.25)),0.035,IF(AND(H26&gt;=14.877,A26&gt;=4.85,H26&gt;=14.344,(D26&lt;0.35),(D26&lt;1.25)),0.007,IF(AND((B26&lt;3.35),H26&gt;=9.448,G26&gt;=0.13,D26&gt;=0.35,(D26&lt;1.25)),0.053,IF(AND(B26&gt;=3.35,H26&gt;=9.448,G26&gt;=0.13,D26&gt;=0.35,(D26&lt;1.25)),0.017,IF(AND((G26&lt;0.44),(G26&lt;0.446),(G26&lt;0.644),(A26&lt;7.25),D26&gt;=1.25),0.079,IF(AND(G26&gt;=0.44,(G26&lt;0.446),(G26&lt;0.644),(A26&lt;7.25),D26&gt;=1.25),0.02,IF(AND((A26&lt;5.95),(G26&lt;0.724),G26&gt;=0.644,(A26&lt;7.25),D26&gt;=1.25),-0.018,IF(AND(A26&gt;=5.95,(G26&lt;0.724),G26&gt;=0.644,(A26&lt;7.25),D26&gt;=1.25),0.027,IF(AND(A26&gt;=6.15,G26&gt;=0.724,G26&gt;=0.644,(A26&lt;7.25),D26&gt;=1.25),0.093,IF(AND((A26&lt;5.05),(A26&lt;5.45),(H26&lt;14.246),(H26&lt;14.344),(D26&lt;0.35),(D26&lt;1.25)),0.011,IF(AND(A26&gt;=5.05,(A26&lt;5.45),(H26&lt;14.246),(H26&lt;14.344),(D26&lt;0.35),(D26&lt;1.25)),0.021,IF(AND((A26&lt;5.4),(B26&lt;3.15),(H26&lt;9.448),G26&gt;=0.13,D26&gt;=0.35,(D26&lt;1.25)),0.007,IF(AND(A26&gt;=5.4,(B26&lt;3.15),(H26&lt;9.448),G26&gt;=0.13,D26&gt;=0.35,(D26&lt;1.25)),-0.011,IF(AND((B26&lt;3.75),B26&gt;=3.15,(H26&lt;9.448),G26&gt;=0.13,D26&gt;=0.35,(D26&lt;1.25)),0.012,IF(AND(B26&gt;=3.75,B26&gt;=3.15,(H26&lt;9.448),G26&gt;=0.13,D26&gt;=0.35,(D26&lt;1.25)),0.046,IF(AND((A26&lt;5.9),(A26&lt;6.15),G26&gt;=0.724,G26&gt;=0.644,(A26&lt;7.25),D26&gt;=1.25),0.06,IF(AND(A26&gt;=5.9,(A26&lt;6.15),G26&gt;=0.724,G26&gt;=0.644,(A26&lt;7.25),D26&gt;=1.25),0.005,"shouldnthappen")))))))))))))))))))))))</f>
        <v>0.053</v>
      </c>
      <c r="V26" s="1" t="n">
        <f aca="false">IF(AND(H26&gt;=15.155,(D26&lt;1.55)),0.084,IF(AND(A26&gt;=7.25,D26&gt;=1.55),0.141,IF(AND((G26&lt;0.043),D26&gt;=1.05,(H26&lt;15.155),(D26&lt;1.55)),-0.007,IF(AND(D26&gt;=1.85,G26&gt;=0.755,(A26&lt;7.25),D26&gt;=1.55),0.051,IF(AND((H26&lt;9.966),G26&gt;=0.905,(D26&lt;1.05),(H26&lt;15.155),(D26&lt;1.55)),0.043,IF(AND(H26&gt;=9.966,G26&gt;=0.905,(D26&lt;1.05),(H26&lt;15.155),(D26&lt;1.55)),0.007,IF(AND((G26&lt;0.278),(G26&lt;0.361),(G26&lt;0.755),(A26&lt;7.25),D26&gt;=1.55),0.08,IF(AND((A26&lt;5.8),G26&gt;=0.361,(G26&lt;0.755),(A26&lt;7.25),D26&gt;=1.55),0.019,IF(AND((A26&lt;6.05),(D26&lt;1.85),G26&gt;=0.755,(A26&lt;7.25),D26&gt;=1.55),0.01,IF(AND(A26&gt;=6.05,(D26&lt;1.85),G26&gt;=0.755,(A26&lt;7.25),D26&gt;=1.55),0.002,IF(AND((G26&lt;0.486),(B26&lt;3.15),(G26&lt;0.905),(D26&lt;1.05),(H26&lt;15.155),(D26&lt;1.55)),0.026,IF(AND(G26&gt;=0.486,(B26&lt;3.15),(G26&lt;0.905),(D26&lt;1.05),(H26&lt;15.155),(D26&lt;1.55)),0.001,IF(AND((B26&lt;3.25),B26&gt;=3.15,(G26&lt;0.905),(D26&lt;1.05),(H26&lt;15.155),(D26&lt;1.55)),-0.003,IF(AND(B26&gt;=3.25,B26&gt;=3.15,(G26&lt;0.905),(D26&lt;1.05),(H26&lt;15.155),(D26&lt;1.55)),0.012,IF(AND((H26&lt;7.426),(H26&lt;8.769),G26&gt;=0.043,D26&gt;=1.05,(H26&lt;15.155),(D26&lt;1.55)),0.041,IF(AND(H26&gt;=7.426,(H26&lt;8.769),G26&gt;=0.043,D26&gt;=1.05,(H26&lt;15.155),(D26&lt;1.55)),-0.008,IF(AND((H26&lt;10.696),H26&gt;=8.769,G26&gt;=0.043,D26&gt;=1.05,(H26&lt;15.155),(D26&lt;1.55)),0.069,IF(AND(H26&gt;=10.696,H26&gt;=8.769,G26&gt;=0.043,D26&gt;=1.05,(H26&lt;15.155),(D26&lt;1.55)),0.033,IF(AND((D26&lt;2.2),G26&gt;=0.278,(G26&lt;0.361),(G26&lt;0.755),(A26&lt;7.25),D26&gt;=1.55),0.022,IF(AND(D26&gt;=2.2,G26&gt;=0.278,(G26&lt;0.361),(G26&lt;0.755),(A26&lt;7.25),D26&gt;=1.55),-0.027,IF(AND((H26&lt;12.626),A26&gt;=5.8,G26&gt;=0.361,(G26&lt;0.755),(A26&lt;7.25),D26&gt;=1.55),0.126,IF(AND(H26&gt;=12.626,A26&gt;=5.8,G26&gt;=0.361,(G26&lt;0.755),(A26&lt;7.25),D26&gt;=1.55),0.065,"shouldnthappen"))))))))))))))))))))))</f>
        <v>0.012</v>
      </c>
      <c r="W26" s="1" t="n">
        <f aca="false">IF(AND(H26&gt;=15.155,(D26&lt;1.55)),0.064,IF(AND(A26&gt;=7.45,D26&gt;=1.55),0.115,IF(AND(B26&gt;=3.15,(H26&lt;10.257),(A26&lt;7.45),D26&gt;=1.55),0.097,IF(AND((A26&lt;4.85),H26&gt;=14.344,(D26&lt;0.35),(H26&lt;15.155),(D26&lt;1.55)),0.003,IF(AND(A26&gt;=6.05,(G26&lt;0.169),D26&gt;=0.35,(H26&lt;15.155),(D26&lt;1.55)),-0.008,IF(AND((G26&lt;0.181),G26&gt;=0.169,D26&gt;=0.35,(H26&lt;15.155),(D26&lt;1.55)),0.065,IF(AND(B26&gt;=3.05,(B26&lt;3.15),(H26&lt;10.257),(A26&lt;7.45),D26&gt;=1.55),-0.023,IF(AND(H26&gt;=11.854,(G26&lt;0.613),H26&gt;=10.257,(A26&lt;7.45),D26&gt;=1.55),0.068,IF(AND((D26&lt;0.25),(B26&lt;3.15),(H26&lt;14.344),(D26&lt;0.35),(H26&lt;15.155),(D26&lt;1.55)),0.014,IF(AND(D26&gt;=0.25,(B26&lt;3.15),(H26&lt;14.344),(D26&lt;0.35),(H26&lt;15.155),(D26&lt;1.55)),0.002,IF(AND((A26&lt;5.05),B26&gt;=3.15,(H26&lt;14.344),(D26&lt;0.35),(H26&lt;15.155),(D26&lt;1.55)),-0.001,IF(AND(A26&gt;=5.05,B26&gt;=3.15,(H26&lt;14.344),(D26&lt;0.35),(H26&lt;15.155),(D26&lt;1.55)),0.009,IF(AND((H26&lt;14.877),A26&gt;=4.85,H26&gt;=14.344,(D26&lt;0.35),(H26&lt;15.155),(D26&lt;1.55)),0.023,IF(AND(H26&gt;=14.877,A26&gt;=4.85,H26&gt;=14.344,(D26&lt;0.35),(H26&lt;15.155),(D26&lt;1.55)),0.004,IF(AND((H26&lt;13.602),(A26&lt;6.05),(G26&lt;0.169),D26&gt;=0.35,(H26&lt;15.155),(D26&lt;1.55)),0.023,IF(AND(H26&gt;=13.602,(A26&lt;6.05),(G26&lt;0.169),D26&gt;=0.35,(H26&lt;15.155),(D26&lt;1.55)),-0.006,IF(AND((B26&lt;2.95),G26&gt;=0.181,G26&gt;=0.169,D26&gt;=0.35,(H26&lt;15.155),(D26&lt;1.55)),0.019,IF(AND(B26&gt;=2.95,G26&gt;=0.181,G26&gt;=0.169,D26&gt;=0.35,(H26&lt;15.155),(D26&lt;1.55)),0.034,IF(AND((A26&lt;5.35),(B26&lt;3.05),(B26&lt;3.15),(H26&lt;10.257),(A26&lt;7.45),D26&gt;=1.55),0.009,IF(AND(A26&gt;=5.35,(B26&lt;3.05),(B26&lt;3.15),(H26&lt;10.257),(A26&lt;7.45),D26&gt;=1.55),0.058,IF(AND((B26&lt;2.9),(H26&lt;11.854),(G26&lt;0.613),H26&gt;=10.257,(A26&lt;7.45),D26&gt;=1.55),0.037,IF(AND(B26&gt;=2.9,(H26&lt;11.854),(G26&lt;0.613),H26&gt;=10.257,(A26&lt;7.45),D26&gt;=1.55),-0.005,IF(AND((A26&lt;6.4),(G26&lt;0.711),G26&gt;=0.613,H26&gt;=10.257,(A26&lt;7.45),D26&gt;=1.55),0.001,IF(AND(A26&gt;=6.4,(G26&lt;0.711),G26&gt;=0.613,H26&gt;=10.257,(A26&lt;7.45),D26&gt;=1.55),-0.002,IF(AND((D26&lt;1.9),G26&gt;=0.711,G26&gt;=0.613,H26&gt;=10.257,(A26&lt;7.45),D26&gt;=1.55),0.007,IF(AND(D26&gt;=1.9,G26&gt;=0.711,G26&gt;=0.613,H26&gt;=10.257,(A26&lt;7.45),D26&gt;=1.55),0.023,"shouldnthappen"))))))))))))))))))))))))))</f>
        <v>0.034</v>
      </c>
      <c r="X26" s="1" t="n">
        <f aca="false">IF(AND(H26&gt;=15.155,(F26&lt;2.5)),0.049,IF(AND(A26&gt;=7.45,F26&gt;=2.5),0.089,IF(AND((G26&lt;0.107),(G26&lt;0.364),(A26&lt;7.45),F26&gt;=2.5),0.055,IF(AND(A26&gt;=5.75,(G26&lt;0.572),(D26&lt;1.25),(H26&lt;15.155),(F26&lt;2.5)),-0.018,IF(AND((A26&lt;5.7),(H26&lt;12.626),G26&gt;=0.364,(A26&lt;7.45),F26&gt;=2.5),0.012,IF(AND(A26&gt;=5.7,(H26&lt;12.626),G26&gt;=0.364,(A26&lt;7.45),F26&gt;=2.5),0.065,IF(AND((G26&lt;0.628),H26&gt;=12.626,G26&gt;=0.364,(A26&lt;7.45),F26&gt;=2.5),0.047,IF(AND((G26&lt;0.545),(A26&lt;5.75),(G26&lt;0.572),(D26&lt;1.25),(H26&lt;15.155),(F26&lt;2.5)),0.007,IF(AND(G26&gt;=0.545,(A26&lt;5.75),(G26&lt;0.572),(D26&lt;1.25),(H26&lt;15.155),(F26&lt;2.5)),-0.009,IF(AND((D26&lt;0.3),(H26&lt;11.788),G26&gt;=0.572,(D26&lt;1.25),(H26&lt;15.155),(F26&lt;2.5)),0.01,IF(AND(D26&gt;=0.3,(H26&lt;11.788),G26&gt;=0.572,(D26&lt;1.25),(H26&lt;15.155),(F26&lt;2.5)),0.03,IF(AND((A26&lt;4.75),H26&gt;=11.788,G26&gt;=0.572,(D26&lt;1.25),(H26&lt;15.155),(F26&lt;2.5)),0.001,IF(AND(A26&gt;=4.75,H26&gt;=11.788,G26&gt;=0.572,(D26&lt;1.25),(H26&lt;15.155),(F26&lt;2.5)),0.01,IF(AND((A26&lt;5.5),(A26&lt;6.15),(G26&lt;0.652),D26&gt;=1.25,(H26&lt;15.155),(F26&lt;2.5)),0.014,IF(AND(A26&gt;=5.5,(A26&lt;6.15),(G26&lt;0.652),D26&gt;=1.25,(H26&lt;15.155),(F26&lt;2.5)),0.049,IF(AND((H26&lt;12.206),A26&gt;=6.15,(G26&lt;0.652),D26&gt;=1.25,(H26&lt;15.155),(F26&lt;2.5)),-0.009,IF(AND(H26&gt;=12.206,A26&gt;=6.15,(G26&lt;0.652),D26&gt;=1.25,(H26&lt;15.155),(F26&lt;2.5)),0.021,IF(AND((A26&lt;5.55),(A26&lt;6.2),G26&gt;=0.652,D26&gt;=1.25,(H26&lt;15.155),(F26&lt;2.5)),0.011,IF(AND(A26&gt;=5.55,(A26&lt;6.2),G26&gt;=0.652,D26&gt;=1.25,(H26&lt;15.155),(F26&lt;2.5)),-0.019,IF(AND((B26&lt;3.2),A26&gt;=6.2,G26&gt;=0.652,D26&gt;=1.25,(H26&lt;15.155),(F26&lt;2.5)),0.025,IF(AND(B26&gt;=3.2,A26&gt;=6.2,G26&gt;=0.652,D26&gt;=1.25,(H26&lt;15.155),(F26&lt;2.5)),0.001,IF(AND((G26&lt;0.183),(G26&lt;0.301),G26&gt;=0.107,(G26&lt;0.364),(A26&lt;7.45),F26&gt;=2.5),-0.009,IF(AND(G26&gt;=0.183,(G26&lt;0.301),G26&gt;=0.107,(G26&lt;0.364),(A26&lt;7.45),F26&gt;=2.5),0.022,IF(AND((D26&lt;2.2),G26&gt;=0.301,G26&gt;=0.107,(G26&lt;0.364),(A26&lt;7.45),F26&gt;=2.5),0.004,IF(AND(D26&gt;=2.2,G26&gt;=0.301,G26&gt;=0.107,(G26&lt;0.364),(A26&lt;7.45),F26&gt;=2.5),-0.02,IF(AND((G26&lt;0.787),G26&gt;=0.628,H26&gt;=12.626,G26&gt;=0.364,(A26&lt;7.45),F26&gt;=2.5),-0.001,IF(AND(G26&gt;=0.787,G26&gt;=0.628,H26&gt;=12.626,G26&gt;=0.364,(A26&lt;7.45),F26&gt;=2.5),0.016,"shouldnthappen")))))))))))))))))))))))))))</f>
        <v>0.03</v>
      </c>
      <c r="Y26" s="1" t="n">
        <f aca="false">IF(AND(H26&gt;=15.155,(D26&lt;1.55)),0.037,IF(AND(D26&gt;=2.45,(A26&lt;7.45),D26&gt;=1.55),0.054,IF(AND((A26&lt;7.8),A26&gt;=7.45,D26&gt;=1.55),0.078,IF(AND(A26&gt;=7.8,A26&gt;=7.45,D26&gt;=1.55),0.021,IF(AND(A26&gt;=6.2,G26&gt;=0.68,D26&gt;=1.25,(H26&lt;15.155),(D26&lt;1.55)),0.019,IF(AND((B26&lt;2.65),(A26&lt;4.95),(G26&lt;0.572),(D26&lt;1.25),(H26&lt;15.155),(D26&lt;1.55)),0.021,IF(AND(B26&gt;=2.65,(A26&lt;4.95),(G26&lt;0.572),(D26&lt;1.25),(H26&lt;15.155),(D26&lt;1.55)),0.006,IF(AND((H26&lt;14.344),A26&gt;=4.95,(G26&lt;0.572),(D26&lt;1.25),(H26&lt;15.155),(D26&lt;1.55)),-0.005,IF(AND(H26&gt;=14.344,A26&gt;=4.95,(G26&lt;0.572),(D26&lt;1.25),(H26&lt;15.155),(D26&lt;1.55)),0.013,IF(AND((G26&lt;0.833),(H26&lt;11.788),G26&gt;=0.572,(D26&lt;1.25),(H26&lt;15.155),(D26&lt;1.55)),0.009,IF(AND(G26&gt;=0.833,(H26&lt;11.788),G26&gt;=0.572,(D26&lt;1.25),(H26&lt;15.155),(D26&lt;1.55)),0.024,IF(AND((A26&lt;4.75),H26&gt;=11.788,G26&gt;=0.572,(D26&lt;1.25),(H26&lt;15.155),(D26&lt;1.55)),0.001,IF(AND(A26&gt;=4.75,H26&gt;=11.788,G26&gt;=0.572,(D26&lt;1.25),(H26&lt;15.155),(D26&lt;1.55)),0.008,IF(AND((A26&lt;5.65),(A26&lt;6.15),(G26&lt;0.68),D26&gt;=1.25,(H26&lt;15.155),(D26&lt;1.55)),0.017,IF(AND(A26&gt;=5.65,(A26&lt;6.15),(G26&lt;0.68),D26&gt;=1.25,(H26&lt;15.155),(D26&lt;1.55)),0.039,IF(AND((G26&lt;0.436),A26&gt;=6.15,(G26&lt;0.68),D26&gt;=1.25,(H26&lt;15.155),(D26&lt;1.55)),-0.004,IF(AND(G26&gt;=0.436,A26&gt;=6.15,(G26&lt;0.68),D26&gt;=1.25,(H26&lt;15.155),(D26&lt;1.55)),0.022,IF(AND((A26&lt;5.55),(A26&lt;6.2),G26&gt;=0.68,D26&gt;=1.25,(H26&lt;15.155),(D26&lt;1.55)),0.009,IF(AND(A26&gt;=5.55,(A26&lt;6.2),G26&gt;=0.68,D26&gt;=1.25,(H26&lt;15.155),(D26&lt;1.55)),-0.016,IF(AND((G26&lt;0.107),(G26&lt;0.361),(G26&lt;0.613),(D26&lt;2.45),(A26&lt;7.45),D26&gt;=1.55),0.042,IF(AND(G26&gt;=0.107,(G26&lt;0.361),(G26&lt;0.613),(D26&lt;2.45),(A26&lt;7.45),D26&gt;=1.55),0.002,IF(AND((D26&lt;2.35),G26&gt;=0.361,(G26&lt;0.613),(D26&lt;2.45),(A26&lt;7.45),D26&gt;=1.55),0.051,IF(AND(D26&gt;=2.35,G26&gt;=0.361,(G26&lt;0.613),(D26&lt;2.45),(A26&lt;7.45),D26&gt;=1.55),0.016,IF(AND((A26&lt;6.4),(G26&lt;0.711),G26&gt;=0.613,(D26&lt;2.45),(A26&lt;7.45),D26&gt;=1.55),0.001,IF(AND(A26&gt;=6.4,(G26&lt;0.711),G26&gt;=0.613,(D26&lt;2.45),(A26&lt;7.45),D26&gt;=1.55),-0.002,IF(AND((B26&lt;2.95),G26&gt;=0.711,G26&gt;=0.613,(D26&lt;2.45),(A26&lt;7.45),D26&gt;=1.55),0.023,IF(AND(B26&gt;=2.95,G26&gt;=0.711,G26&gt;=0.613,(D26&lt;2.45),(A26&lt;7.45),D26&gt;=1.55),0.01,"shouldnthappen")))))))))))))))))))))))))))</f>
        <v>0.009</v>
      </c>
      <c r="Z26" s="1" t="n">
        <f aca="false">IF(AND(A26&gt;=7.45,D26&gt;=1.75),0.056,IF(AND(H26&gt;=15.059,A26&gt;=5.55,(D26&lt;1.75)),0.028,IF(AND((D26&lt;0.35),G26&gt;=0.905,(A26&lt;5.55),(D26&lt;1.75)),0.005,IF(AND(D26&gt;=0.35,G26&gt;=0.905,(A26&lt;5.55),(D26&lt;1.75)),0.026,IF(AND((H26&lt;8.711),D26&gt;=2.45,(A26&lt;7.45),D26&gt;=1.75),0.011,IF(AND(H26&gt;=8.711,D26&gt;=2.45,(A26&lt;7.45),D26&gt;=1.75),0.049,IF(AND((G26&lt;0.107),(G26&lt;0.487),(D26&lt;2.45),(A26&lt;7.45),D26&gt;=1.75),0.032,IF(AND((H26&lt;10.915),(A26&lt;4.5),(B26&lt;3.15),(G26&lt;0.905),(A26&lt;5.55),(D26&lt;1.75)),-0.001,IF(AND(H26&gt;=10.915,(A26&lt;4.5),(B26&lt;3.15),(G26&lt;0.905),(A26&lt;5.55),(D26&lt;1.75)),0.003,IF(AND((A26&lt;5.05),A26&gt;=4.5,(B26&lt;3.15),(G26&lt;0.905),(A26&lt;5.55),(D26&lt;1.75)),0.015,IF(AND(A26&gt;=5.05,A26&gt;=4.5,(B26&lt;3.15),(G26&lt;0.905),(A26&lt;5.55),(D26&lt;1.75)),0.006,IF(AND((G26&lt;0.05),(G26&lt;0.091),B26&gt;=3.15,(G26&lt;0.905),(A26&lt;5.55),(D26&lt;1.75)),0.001,IF(AND(G26&gt;=0.05,(G26&lt;0.091),B26&gt;=3.15,(G26&lt;0.905),(A26&lt;5.55),(D26&lt;1.75)),0.008,IF(AND((G26&lt;0.587),G26&gt;=0.091,B26&gt;=3.15,(G26&lt;0.905),(A26&lt;5.55),(D26&lt;1.75)),-0.003,IF(AND(G26&gt;=0.587,G26&gt;=0.091,B26&gt;=3.15,(G26&lt;0.905),(A26&lt;5.55),(D26&lt;1.75)),0.004,IF(AND((F26&lt;2.5),(B26&lt;2.85),(G26&lt;0.419),(H26&lt;15.059),A26&gt;=5.55,(D26&lt;1.75)),0.041,IF(AND(F26&gt;=2.5,(B26&lt;2.85),(G26&lt;0.419),(H26&lt;15.059),A26&gt;=5.55,(D26&lt;1.75)),0.015,IF(AND((G26&lt;0.164),B26&gt;=2.85,(G26&lt;0.419),(H26&lt;15.059),A26&gt;=5.55,(D26&lt;1.75)),0.01,IF(AND(G26&gt;=0.164,B26&gt;=2.85,(G26&lt;0.419),(H26&lt;15.059),A26&gt;=5.55,(D26&lt;1.75)),-0.001,IF(AND((B26&lt;2.55),(B26&lt;2.95),G26&gt;=0.419,(H26&lt;15.059),A26&gt;=5.55,(D26&lt;1.75)),0.014,IF(AND(B26&gt;=2.55,(B26&lt;2.95),G26&gt;=0.419,(H26&lt;15.059),A26&gt;=5.55,(D26&lt;1.75)),-0.013,IF(AND((D26&lt;1.55),B26&gt;=2.95,G26&gt;=0.419,(H26&lt;15.059),A26&gt;=5.55,(D26&lt;1.75)),0.023,IF(AND(D26&gt;=1.55,B26&gt;=2.95,G26&gt;=0.419,(H26&lt;15.059),A26&gt;=5.55,(D26&lt;1.75)),0.005,IF(AND((H26&lt;13.278),G26&gt;=0.107,(G26&lt;0.487),(D26&lt;2.45),(A26&lt;7.45),D26&gt;=1.75),-0.009,IF(AND(H26&gt;=13.278,G26&gt;=0.107,(G26&lt;0.487),(D26&lt;2.45),(A26&lt;7.45),D26&gt;=1.75),0.017,IF(AND((D26&lt;2.35),(G26&lt;0.571),G26&gt;=0.487,(D26&lt;2.45),(A26&lt;7.45),D26&gt;=1.75),0.053,IF(AND(D26&gt;=2.35,(G26&lt;0.571),G26&gt;=0.487,(D26&lt;2.45),(A26&lt;7.45),D26&gt;=1.75),0.009,IF(AND((G26&lt;0.779),G26&gt;=0.571,G26&gt;=0.487,(D26&lt;2.45),(A26&lt;7.45),D26&gt;=1.75),0.006,IF(AND(G26&gt;=0.779,G26&gt;=0.571,G26&gt;=0.487,(D26&lt;2.45),(A26&lt;7.45),D26&gt;=1.75),0.016,"shouldnthappen")))))))))))))))))))))))))))))</f>
        <v>0.004</v>
      </c>
      <c r="AA26" s="1" t="n">
        <f aca="false">IF(AND((A26&lt;7.8),A26&gt;=7.45,D26&gt;=1.75),0.051,IF(AND(A26&gt;=7.8,A26&gt;=7.45,D26&gt;=1.75),0.01,IF(AND(B26&gt;=3.35,B26&gt;=3.25,(A26&lt;7.45),D26&gt;=1.75),0.016,IF(AND((H26&lt;8.308),(D26&lt;0.15),(H26&lt;13.655),(D26&lt;0.35),(D26&lt;1.75)),0.009,IF(AND((H26&lt;14.529),(G26&lt;0.293),H26&gt;=13.655,(D26&lt;0.35),(D26&lt;1.75)),0.011,IF(AND(H26&gt;=14.529,(G26&lt;0.293),H26&gt;=13.655,(D26&lt;0.35),(D26&lt;1.75)),0.001,IF(AND(D26&gt;=0.25,G26&gt;=0.293,H26&gt;=13.655,(D26&lt;0.35),(D26&lt;1.75)),-0.004,IF(AND(H26&gt;=10.635,(H26&lt;10.696),(H26&lt;13.906),D26&gt;=0.35,(D26&lt;1.75)),0.036,IF(AND(G26&gt;=0.833,H26&gt;=10.696,(H26&lt;13.906),D26&gt;=0.35,(D26&lt;1.75)),0.016,IF(AND((A26&lt;6.65),(G26&lt;0.247),H26&gt;=13.906,D26&gt;=0.35,(D26&lt;1.75)),-0.008,IF(AND(A26&gt;=6.65,(G26&lt;0.247),H26&gt;=13.906,D26&gt;=0.35,(D26&lt;1.75)),0.011,IF(AND((B26&lt;2.45),G26&gt;=0.247,H26&gt;=13.906,D26&gt;=0.35,(D26&lt;1.75)),0,IF(AND((D26&lt;1.85),(B26&lt;2.95),(B26&lt;3.25),(A26&lt;7.45),D26&gt;=1.75),0.033,IF(AND((G26&lt;0.428),(B26&lt;3.35),B26&gt;=3.25,(A26&lt;7.45),D26&gt;=1.75),0.009,IF(AND(G26&gt;=0.428,(B26&lt;3.35),B26&gt;=3.25,(A26&lt;7.45),D26&gt;=1.75),0.042,IF(AND((A26&lt;4.6),H26&gt;=8.308,(D26&lt;0.15),(H26&lt;13.655),(D26&lt;0.35),(D26&lt;1.75)),0.003,IF(AND(A26&gt;=4.6,H26&gt;=8.308,(D26&lt;0.15),(H26&lt;13.655),(D26&lt;0.35),(D26&lt;1.75)),0,IF(AND((H26&lt;8.834),(A26&lt;5.05),D26&gt;=0.15,(H26&lt;13.655),(D26&lt;0.35),(D26&lt;1.75)),0.002,IF(AND(H26&gt;=8.834,(A26&lt;5.05),D26&gt;=0.15,(H26&lt;13.655),(D26&lt;0.35),(D26&lt;1.75)),-0.008,IF(AND((A26&lt;5.45),A26&gt;=5.05,D26&gt;=0.15,(H26&lt;13.655),(D26&lt;0.35),(D26&lt;1.75)),0.003,IF(AND(A26&gt;=5.45,A26&gt;=5.05,D26&gt;=0.15,(H26&lt;13.655),(D26&lt;0.35),(D26&lt;1.75)),-0.002,IF(AND((A26&lt;5.3),(D26&lt;0.25),G26&gt;=0.293,H26&gt;=13.655,(D26&lt;0.35),(D26&lt;1.75)),0.007,IF(AND(A26&gt;=5.3,(D26&lt;0.25),G26&gt;=0.293,H26&gt;=13.655,(D26&lt;0.35),(D26&lt;1.75)),0.001,IF(AND((H26&lt;7.309),(H26&lt;10.635),(H26&lt;10.696),(H26&lt;13.906),D26&gt;=0.35,(D26&lt;1.75)),0.014,IF(AND(H26&gt;=7.309,(H26&lt;10.635),(H26&lt;10.696),(H26&lt;13.906),D26&gt;=0.35,(D26&lt;1.75)),0.006,IF(AND((H26&lt;12.093),(G26&lt;0.833),H26&gt;=10.696,(H26&lt;13.906),D26&gt;=0.35,(D26&lt;1.75)),-0.01,IF(AND(H26&gt;=12.093,(G26&lt;0.833),H26&gt;=10.696,(H26&lt;13.906),D26&gt;=0.35,(D26&lt;1.75)),0.004,IF(AND((G26&lt;0.823),B26&gt;=2.45,G26&gt;=0.247,H26&gt;=13.906,D26&gt;=0.35,(D26&lt;1.75)),0.026,IF(AND(G26&gt;=0.823,B26&gt;=2.45,G26&gt;=0.247,H26&gt;=13.906,D26&gt;=0.35,(D26&lt;1.75)),0.006,IF(AND((H26&lt;11.121),D26&gt;=1.85,(B26&lt;2.95),(B26&lt;3.25),(A26&lt;7.45),D26&gt;=1.75),0.013,IF(AND(H26&gt;=11.121,D26&gt;=1.85,(B26&lt;2.95),(B26&lt;3.25),(A26&lt;7.45),D26&gt;=1.75),0.005,IF(AND((A26&lt;6.05),(A26&lt;6.45),B26&gt;=2.95,(B26&lt;3.25),(A26&lt;7.45),D26&gt;=1.75),0.001,IF(AND(A26&gt;=6.05,(A26&lt;6.45),B26&gt;=2.95,(B26&lt;3.25),(A26&lt;7.45),D26&gt;=1.75),-0.005,IF(AND((G26&lt;0.42),A26&gt;=6.45,B26&gt;=2.95,(B26&lt;3.25),(A26&lt;7.45),D26&gt;=1.75),0.004,IF(AND(G26&gt;=0.42,A26&gt;=6.45,B26&gt;=2.95,(B26&lt;3.25),(A26&lt;7.45),D26&gt;=1.75),0.019,"shouldnthappen")))))))))))))))))))))))))))))))))))</f>
        <v>0.006</v>
      </c>
      <c r="AB26" s="1" t="n">
        <f aca="false">+ 0.5</f>
        <v>0.5</v>
      </c>
    </row>
    <row r="27" customFormat="false" ht="13.8" hidden="false" customHeight="false" outlineLevel="0" collapsed="false">
      <c r="A27" s="11" t="n">
        <v>4.8</v>
      </c>
      <c r="B27" s="1" t="n">
        <v>3.4</v>
      </c>
      <c r="C27" s="1" t="n">
        <v>1.9</v>
      </c>
      <c r="D27" s="1" t="n">
        <v>0.2</v>
      </c>
      <c r="E27" s="1" t="s">
        <v>94</v>
      </c>
      <c r="F27" s="1" t="n">
        <v>1</v>
      </c>
      <c r="G27" s="1" t="n">
        <v>0.475418977672234</v>
      </c>
      <c r="H27" s="18" t="n">
        <v>13.1993001189083</v>
      </c>
      <c r="I27" s="1" t="n">
        <f aca="false">C27</f>
        <v>1.9</v>
      </c>
      <c r="J27" s="1" t="n">
        <f aca="false">SUM(M27:AB27)</f>
        <v>1.349</v>
      </c>
      <c r="K27" s="15" t="n">
        <f aca="false">1-SQRT(VAR(M27:AB27, I27)) / AVERAGE(M27:AB27)</f>
        <v>-4.45728361172567</v>
      </c>
      <c r="L27" s="1" t="n">
        <f aca="false">(J27-I27)/I27</f>
        <v>-0.29</v>
      </c>
      <c r="M27" s="1" t="n">
        <f aca="false">IF(AND((H27&lt;5.245),(D27&lt;0.8)),0.075,IF(AND(H27&gt;=5.245,(D27&lt;0.8)),0.279,IF(AND((D27&lt;1.45),D27&gt;=0.8),1.043,IF(AND(D27&gt;=1.45,D27&gt;=0.8),1.423,"shouldnthappen"))))</f>
        <v>0.279</v>
      </c>
      <c r="N27" s="1" t="n">
        <f aca="false">IF(AND((A27&lt;4.35),(D27&lt;0.8)),0.048,IF(AND(A27&gt;=4.35,(D27&lt;0.8)),0.198,IF(AND(F27&gt;=2.5,D27&gt;=0.8),1.048,IF(AND((A27&lt;5.15),(F27&lt;2.5),D27&gt;=0.8),0.321,IF(AND(A27&gt;=5.15,(F27&lt;2.5),D27&gt;=0.8),0.783,"shouldnthappen")))))</f>
        <v>0.198</v>
      </c>
      <c r="O27" s="1" t="n">
        <f aca="false">IF(AND((H27&lt;5.245),(D27&lt;0.8)),0.034,IF(AND((A27&lt;5.9),D27&gt;=0.8),0.489,IF(AND(A27&gt;=5.9,D27&gt;=0.8),0.721,IF(AND((A27&lt;4.35),H27&gt;=5.245,(D27&lt;0.8)),0.041,IF(AND(A27&gt;=4.35,H27&gt;=5.245,(D27&lt;0.8)),0.142,"shouldnthappen")))))</f>
        <v>0.142</v>
      </c>
      <c r="P27" s="1" t="n">
        <f aca="false">IF(AND((B27&lt;2.8),(D27&lt;1.15)),0.244,IF(AND((D27&lt;1.75),D27&gt;=1.15),0.396,IF(AND(D27&gt;=1.75,D27&gt;=1.15),0.554,IF(AND((A27&lt;5.05),B27&gt;=2.8,(D27&lt;1.15)),0.078,IF(AND((H27&lt;14.877),A27&gt;=5.05,B27&gt;=2.8,(D27&lt;1.15)),0.118,IF(AND(H27&gt;=14.877,A27&gt;=5.05,B27&gt;=2.8,(D27&lt;1.15)),0.027,"shouldnthappen"))))))</f>
        <v>0.078</v>
      </c>
      <c r="Q27" s="1" t="n">
        <f aca="false">IF(AND(D27&gt;=0.45,(D27&lt;1.15)),0.17,IF(AND(A27&gt;=7.1,D27&gt;=1.15),0.539,IF(AND((A27&lt;6.25),(A27&lt;7.1),D27&gt;=1.15),0.258,IF(AND(A27&gt;=6.25,(A27&lt;7.1),D27&gt;=1.15),0.344,IF(AND(G27&gt;=0.418,(A27&lt;5.05),(D27&lt;0.45),(D27&lt;1.15)),0.033,IF(AND((H27&lt;14.494),(G27&lt;0.418),(A27&lt;5.05),(D27&lt;0.45),(D27&lt;1.15)),0.061,IF(AND(H27&gt;=14.494,(G27&lt;0.418),(A27&lt;5.05),(D27&lt;0.45),(D27&lt;1.15)),0.015,IF(AND(H27&gt;=14.877,(B27&lt;3.85),A27&gt;=5.05,(D27&lt;0.45),(D27&lt;1.15)),0.023,IF(AND((B27&lt;4),B27&gt;=3.85,A27&gt;=5.05,(D27&lt;0.45),(D27&lt;1.15)),0.009,IF(AND(B27&gt;=4,B27&gt;=3.85,A27&gt;=5.05,(D27&lt;0.45),(D27&lt;1.15)),0.052,IF(AND((G27&lt;0.05),(H27&lt;14.877),(B27&lt;3.85),A27&gt;=5.05,(D27&lt;0.45),(D27&lt;1.15)),0.024,IF(AND(G27&gt;=0.05,(H27&lt;14.877),(B27&lt;3.85),A27&gt;=5.05,(D27&lt;0.45),(D27&lt;1.15)),0.091,"shouldnthappen"))))))))))))</f>
        <v>0.033</v>
      </c>
      <c r="R27" s="1" t="n">
        <f aca="false">IF(AND(A27&gt;=7.1,D27&gt;=0.8),0.401,IF(AND((A27&lt;4.5),(G27&lt;0.905),(D27&lt;0.8)),0.024,IF(AND((H27&lt;9.966),G27&gt;=0.905,(D27&lt;0.8)),0.094,IF(AND(H27&gt;=9.966,G27&gt;=0.905,(D27&lt;0.8)),0.026,IF(AND(D27&gt;=2.05,(A27&lt;7.1),D27&gt;=0.8),0.277,IF(AND((H27&lt;5.523),A27&gt;=4.5,(G27&lt;0.905),(D27&lt;0.8)),0.012,IF(AND(H27&gt;=5.523,A27&gt;=4.5,(G27&lt;0.905),(D27&lt;0.8)),0.049,IF(AND((A27&lt;5.3),(D27&lt;2.05),(A27&lt;7.1),D27&gt;=0.8),0.095,IF(AND(A27&gt;=5.3,(D27&lt;2.05),(A27&lt;7.1),D27&gt;=0.8),0.196,"shouldnthappen")))))))))</f>
        <v>0.049</v>
      </c>
      <c r="S27" s="1" t="n">
        <f aca="false">IF(AND(A27&gt;=7.1,D27&gt;=1.35),0.298,IF(AND(G27&gt;=0.905,(D27&lt;0.8),(D27&lt;1.35)),0.068,IF(AND(H27&gt;=9.386,D27&gt;=0.8,(D27&lt;1.35)),0.126,IF(AND((H27&lt;7.426),(H27&lt;9.386),D27&gt;=0.8,(D27&lt;1.35)),0.091,IF(AND((A27&lt;5.3),(G27&lt;0.905),(A27&lt;7.1),D27&gt;=1.35),0.063,IF(AND((D27&lt;2.05),G27&gt;=0.905,(A27&lt;7.1),D27&gt;=1.35),0.015,IF(AND(D27&gt;=2.05,G27&gt;=0.905,(A27&lt;7.1),D27&gt;=1.35),0.089,IF(AND((H27&lt;10.505),(H27&lt;14.344),(G27&lt;0.905),(D27&lt;0.8),(D27&lt;1.35)),0.035,IF(AND((A27&lt;4.85),H27&gt;=14.344,(G27&lt;0.905),(D27&lt;0.8),(D27&lt;1.35)),0.006,IF(AND((B27&lt;2.75),H27&gt;=7.426,(H27&lt;9.386),D27&gt;=0.8,(D27&lt;1.35)),0.021,IF(AND(B27&gt;=2.75,H27&gt;=7.426,(H27&lt;9.386),D27&gt;=0.8,(D27&lt;1.35)),-0.01,IF(AND((B27&lt;2.35),A27&gt;=5.3,(G27&lt;0.905),(A27&lt;7.1),D27&gt;=1.35),0.068,IF(AND(B27&gt;=2.35,A27&gt;=5.3,(G27&lt;0.905),(A27&lt;7.1),D27&gt;=1.35),0.181,IF(AND((H27&lt;11.731),H27&gt;=10.505,(H27&lt;14.344),(G27&lt;0.905),(D27&lt;0.8),(D27&lt;1.35)),0.004,IF(AND(H27&gt;=11.731,H27&gt;=10.505,(H27&lt;14.344),(G27&lt;0.905),(D27&lt;0.8),(D27&lt;1.35)),0.024,IF(AND((H27&lt;14.877),A27&gt;=4.85,H27&gt;=14.344,(G27&lt;0.905),(D27&lt;0.8),(D27&lt;1.35)),0.063,IF(AND(H27&gt;=14.877,A27&gt;=4.85,H27&gt;=14.344,(G27&lt;0.905),(D27&lt;0.8),(D27&lt;1.35)),0.012,"shouldnthappen")))))))))))))))))</f>
        <v>0.024</v>
      </c>
      <c r="T27" s="1" t="n">
        <f aca="false">IF(AND(D27&gt;=0.45,(A27&lt;5.65)),0.067,IF(AND(A27&gt;=7.25,A27&gt;=5.65),0.244,IF(AND((H27&lt;9.966),G27&gt;=0.905,(D27&lt;0.45),(A27&lt;5.65)),0.062,IF(AND(H27&gt;=9.966,G27&gt;=0.905,(D27&lt;0.45),(A27&lt;5.65)),0.012,IF(AND((G27&lt;0.948),D27&gt;=2.05,(A27&lt;7.25),A27&gt;=5.65),0.157,IF(AND(G27&gt;=0.948,D27&gt;=2.05,(A27&lt;7.25),A27&gt;=5.65),0.037,IF(AND(G27&gt;=0.422,(B27&lt;3.15),(G27&lt;0.905),(D27&lt;0.45),(A27&lt;5.65)),0.011,IF(AND((D27&lt;0.25),(G27&lt;0.422),(B27&lt;3.15),(G27&lt;0.905),(D27&lt;0.45),(A27&lt;5.65)),0.04,IF(AND(D27&gt;=0.25,(G27&lt;0.422),(B27&lt;3.15),(G27&lt;0.905),(D27&lt;0.45),(A27&lt;5.65)),0.009,IF(AND((A27&lt;4.85),(B27&lt;3.25),B27&gt;=3.15,(G27&lt;0.905),(D27&lt;0.45),(A27&lt;5.65)),0.008,IF(AND(A27&gt;=4.85,(B27&lt;3.25),B27&gt;=3.15,(G27&lt;0.905),(D27&lt;0.45),(A27&lt;5.65)),-0.017,IF(AND((D27&lt;0.25),B27&gt;=3.25,B27&gt;=3.15,(G27&lt;0.905),(D27&lt;0.45),(A27&lt;5.65)),0.022,IF(AND(D27&gt;=0.25,B27&gt;=3.25,B27&gt;=3.15,(G27&lt;0.905),(D27&lt;0.45),(A27&lt;5.65)),0.009,IF(AND((F27&lt;2.5),(H27&lt;7.692),(G27&lt;0.644),(D27&lt;2.05),(A27&lt;7.25),A27&gt;=5.65),0.018,IF(AND(F27&gt;=2.5,(H27&lt;7.692),(G27&lt;0.644),(D27&lt;2.05),(A27&lt;7.25),A27&gt;=5.65),0.068,IF(AND((B27&lt;2.35),H27&gt;=7.692,(G27&lt;0.644),(D27&lt;2.05),(A27&lt;7.25),A27&gt;=5.65),0.023,IF(AND(B27&gt;=2.35,H27&gt;=7.692,(G27&lt;0.644),(D27&lt;2.05),(A27&lt;7.25),A27&gt;=5.65),0.125,IF(AND((G27&lt;0.766),(G27&lt;0.85),G27&gt;=0.644,(D27&lt;2.05),(A27&lt;7.25),A27&gt;=5.65),0.055,IF(AND(G27&gt;=0.766,(G27&lt;0.85),G27&gt;=0.644,(D27&lt;2.05),(A27&lt;7.25),A27&gt;=5.65),-0,IF(AND((B27&lt;2.95),G27&gt;=0.85,G27&gt;=0.644,(D27&lt;2.05),(A27&lt;7.25),A27&gt;=5.65),0.098,IF(AND(B27&gt;=2.95,G27&gt;=0.85,G27&gt;=0.644,(D27&lt;2.05),(A27&lt;7.25),A27&gt;=5.65),0.013,"shouldnthappen")))))))))))))))))))))</f>
        <v>0.022</v>
      </c>
      <c r="U27" s="1" t="n">
        <f aca="false">IF(AND(A27&gt;=7.25,D27&gt;=1.25),0.186,IF(AND((G27&lt;0.13),D27&gt;=0.35,(D27&lt;1.25)),-0.004,IF(AND(H27&gt;=14.246,(H27&lt;14.344),(D27&lt;0.35),(D27&lt;1.25)),-0.002,IF(AND((A27&lt;4.85),H27&gt;=14.344,(D27&lt;0.35),(D27&lt;1.25)),0.004,IF(AND(G27&gt;=0.446,(G27&lt;0.644),(A27&lt;7.25),D27&gt;=1.25),0.138,IF(AND(A27&gt;=5.45,(H27&lt;14.246),(H27&lt;14.344),(D27&lt;0.35),(D27&lt;1.25)),0.001,IF(AND((H27&lt;14.877),A27&gt;=4.85,H27&gt;=14.344,(D27&lt;0.35),(D27&lt;1.25)),0.035,IF(AND(H27&gt;=14.877,A27&gt;=4.85,H27&gt;=14.344,(D27&lt;0.35),(D27&lt;1.25)),0.007,IF(AND((B27&lt;3.35),H27&gt;=9.448,G27&gt;=0.13,D27&gt;=0.35,(D27&lt;1.25)),0.053,IF(AND(B27&gt;=3.35,H27&gt;=9.448,G27&gt;=0.13,D27&gt;=0.35,(D27&lt;1.25)),0.017,IF(AND((G27&lt;0.44),(G27&lt;0.446),(G27&lt;0.644),(A27&lt;7.25),D27&gt;=1.25),0.079,IF(AND(G27&gt;=0.44,(G27&lt;0.446),(G27&lt;0.644),(A27&lt;7.25),D27&gt;=1.25),0.02,IF(AND((A27&lt;5.95),(G27&lt;0.724),G27&gt;=0.644,(A27&lt;7.25),D27&gt;=1.25),-0.018,IF(AND(A27&gt;=5.95,(G27&lt;0.724),G27&gt;=0.644,(A27&lt;7.25),D27&gt;=1.25),0.027,IF(AND(A27&gt;=6.15,G27&gt;=0.724,G27&gt;=0.644,(A27&lt;7.25),D27&gt;=1.25),0.093,IF(AND((A27&lt;5.05),(A27&lt;5.45),(H27&lt;14.246),(H27&lt;14.344),(D27&lt;0.35),(D27&lt;1.25)),0.011,IF(AND(A27&gt;=5.05,(A27&lt;5.45),(H27&lt;14.246),(H27&lt;14.344),(D27&lt;0.35),(D27&lt;1.25)),0.021,IF(AND((A27&lt;5.4),(B27&lt;3.15),(H27&lt;9.448),G27&gt;=0.13,D27&gt;=0.35,(D27&lt;1.25)),0.007,IF(AND(A27&gt;=5.4,(B27&lt;3.15),(H27&lt;9.448),G27&gt;=0.13,D27&gt;=0.35,(D27&lt;1.25)),-0.011,IF(AND((B27&lt;3.75),B27&gt;=3.15,(H27&lt;9.448),G27&gt;=0.13,D27&gt;=0.35,(D27&lt;1.25)),0.012,IF(AND(B27&gt;=3.75,B27&gt;=3.15,(H27&lt;9.448),G27&gt;=0.13,D27&gt;=0.35,(D27&lt;1.25)),0.046,IF(AND((A27&lt;5.9),(A27&lt;6.15),G27&gt;=0.724,G27&gt;=0.644,(A27&lt;7.25),D27&gt;=1.25),0.06,IF(AND(A27&gt;=5.9,(A27&lt;6.15),G27&gt;=0.724,G27&gt;=0.644,(A27&lt;7.25),D27&gt;=1.25),0.005,"shouldnthappen")))))))))))))))))))))))</f>
        <v>0.011</v>
      </c>
      <c r="V27" s="1" t="n">
        <f aca="false">IF(AND(H27&gt;=15.155,(D27&lt;1.55)),0.084,IF(AND(A27&gt;=7.25,D27&gt;=1.55),0.141,IF(AND((G27&lt;0.043),D27&gt;=1.05,(H27&lt;15.155),(D27&lt;1.55)),-0.007,IF(AND(D27&gt;=1.85,G27&gt;=0.755,(A27&lt;7.25),D27&gt;=1.55),0.051,IF(AND((H27&lt;9.966),G27&gt;=0.905,(D27&lt;1.05),(H27&lt;15.155),(D27&lt;1.55)),0.043,IF(AND(H27&gt;=9.966,G27&gt;=0.905,(D27&lt;1.05),(H27&lt;15.155),(D27&lt;1.55)),0.007,IF(AND((G27&lt;0.278),(G27&lt;0.361),(G27&lt;0.755),(A27&lt;7.25),D27&gt;=1.55),0.08,IF(AND((A27&lt;5.8),G27&gt;=0.361,(G27&lt;0.755),(A27&lt;7.25),D27&gt;=1.55),0.019,IF(AND((A27&lt;6.05),(D27&lt;1.85),G27&gt;=0.755,(A27&lt;7.25),D27&gt;=1.55),0.01,IF(AND(A27&gt;=6.05,(D27&lt;1.85),G27&gt;=0.755,(A27&lt;7.25),D27&gt;=1.55),0.002,IF(AND((G27&lt;0.486),(B27&lt;3.15),(G27&lt;0.905),(D27&lt;1.05),(H27&lt;15.155),(D27&lt;1.55)),0.026,IF(AND(G27&gt;=0.486,(B27&lt;3.15),(G27&lt;0.905),(D27&lt;1.05),(H27&lt;15.155),(D27&lt;1.55)),0.001,IF(AND((B27&lt;3.25),B27&gt;=3.15,(G27&lt;0.905),(D27&lt;1.05),(H27&lt;15.155),(D27&lt;1.55)),-0.003,IF(AND(B27&gt;=3.25,B27&gt;=3.15,(G27&lt;0.905),(D27&lt;1.05),(H27&lt;15.155),(D27&lt;1.55)),0.012,IF(AND((H27&lt;7.426),(H27&lt;8.769),G27&gt;=0.043,D27&gt;=1.05,(H27&lt;15.155),(D27&lt;1.55)),0.041,IF(AND(H27&gt;=7.426,(H27&lt;8.769),G27&gt;=0.043,D27&gt;=1.05,(H27&lt;15.155),(D27&lt;1.55)),-0.008,IF(AND((H27&lt;10.696),H27&gt;=8.769,G27&gt;=0.043,D27&gt;=1.05,(H27&lt;15.155),(D27&lt;1.55)),0.069,IF(AND(H27&gt;=10.696,H27&gt;=8.769,G27&gt;=0.043,D27&gt;=1.05,(H27&lt;15.155),(D27&lt;1.55)),0.033,IF(AND((D27&lt;2.2),G27&gt;=0.278,(G27&lt;0.361),(G27&lt;0.755),(A27&lt;7.25),D27&gt;=1.55),0.022,IF(AND(D27&gt;=2.2,G27&gt;=0.278,(G27&lt;0.361),(G27&lt;0.755),(A27&lt;7.25),D27&gt;=1.55),-0.027,IF(AND((H27&lt;12.626),A27&gt;=5.8,G27&gt;=0.361,(G27&lt;0.755),(A27&lt;7.25),D27&gt;=1.55),0.126,IF(AND(H27&gt;=12.626,A27&gt;=5.8,G27&gt;=0.361,(G27&lt;0.755),(A27&lt;7.25),D27&gt;=1.55),0.065,"shouldnthappen"))))))))))))))))))))))</f>
        <v>0.012</v>
      </c>
      <c r="W27" s="1" t="n">
        <f aca="false">IF(AND(H27&gt;=15.155,(D27&lt;1.55)),0.064,IF(AND(A27&gt;=7.45,D27&gt;=1.55),0.115,IF(AND(B27&gt;=3.15,(H27&lt;10.257),(A27&lt;7.45),D27&gt;=1.55),0.097,IF(AND((A27&lt;4.85),H27&gt;=14.344,(D27&lt;0.35),(H27&lt;15.155),(D27&lt;1.55)),0.003,IF(AND(A27&gt;=6.05,(G27&lt;0.169),D27&gt;=0.35,(H27&lt;15.155),(D27&lt;1.55)),-0.008,IF(AND((G27&lt;0.181),G27&gt;=0.169,D27&gt;=0.35,(H27&lt;15.155),(D27&lt;1.55)),0.065,IF(AND(B27&gt;=3.05,(B27&lt;3.15),(H27&lt;10.257),(A27&lt;7.45),D27&gt;=1.55),-0.023,IF(AND(H27&gt;=11.854,(G27&lt;0.613),H27&gt;=10.257,(A27&lt;7.45),D27&gt;=1.55),0.068,IF(AND((D27&lt;0.25),(B27&lt;3.15),(H27&lt;14.344),(D27&lt;0.35),(H27&lt;15.155),(D27&lt;1.55)),0.014,IF(AND(D27&gt;=0.25,(B27&lt;3.15),(H27&lt;14.344),(D27&lt;0.35),(H27&lt;15.155),(D27&lt;1.55)),0.002,IF(AND((A27&lt;5.05),B27&gt;=3.15,(H27&lt;14.344),(D27&lt;0.35),(H27&lt;15.155),(D27&lt;1.55)),-0.001,IF(AND(A27&gt;=5.05,B27&gt;=3.15,(H27&lt;14.344),(D27&lt;0.35),(H27&lt;15.155),(D27&lt;1.55)),0.009,IF(AND((H27&lt;14.877),A27&gt;=4.85,H27&gt;=14.344,(D27&lt;0.35),(H27&lt;15.155),(D27&lt;1.55)),0.023,IF(AND(H27&gt;=14.877,A27&gt;=4.85,H27&gt;=14.344,(D27&lt;0.35),(H27&lt;15.155),(D27&lt;1.55)),0.004,IF(AND((H27&lt;13.602),(A27&lt;6.05),(G27&lt;0.169),D27&gt;=0.35,(H27&lt;15.155),(D27&lt;1.55)),0.023,IF(AND(H27&gt;=13.602,(A27&lt;6.05),(G27&lt;0.169),D27&gt;=0.35,(H27&lt;15.155),(D27&lt;1.55)),-0.006,IF(AND((B27&lt;2.95),G27&gt;=0.181,G27&gt;=0.169,D27&gt;=0.35,(H27&lt;15.155),(D27&lt;1.55)),0.019,IF(AND(B27&gt;=2.95,G27&gt;=0.181,G27&gt;=0.169,D27&gt;=0.35,(H27&lt;15.155),(D27&lt;1.55)),0.034,IF(AND((A27&lt;5.35),(B27&lt;3.05),(B27&lt;3.15),(H27&lt;10.257),(A27&lt;7.45),D27&gt;=1.55),0.009,IF(AND(A27&gt;=5.35,(B27&lt;3.05),(B27&lt;3.15),(H27&lt;10.257),(A27&lt;7.45),D27&gt;=1.55),0.058,IF(AND((B27&lt;2.9),(H27&lt;11.854),(G27&lt;0.613),H27&gt;=10.257,(A27&lt;7.45),D27&gt;=1.55),0.037,IF(AND(B27&gt;=2.9,(H27&lt;11.854),(G27&lt;0.613),H27&gt;=10.257,(A27&lt;7.45),D27&gt;=1.55),-0.005,IF(AND((A27&lt;6.4),(G27&lt;0.711),G27&gt;=0.613,H27&gt;=10.257,(A27&lt;7.45),D27&gt;=1.55),0.001,IF(AND(A27&gt;=6.4,(G27&lt;0.711),G27&gt;=0.613,H27&gt;=10.257,(A27&lt;7.45),D27&gt;=1.55),-0.002,IF(AND((D27&lt;1.9),G27&gt;=0.711,G27&gt;=0.613,H27&gt;=10.257,(A27&lt;7.45),D27&gt;=1.55),0.007,IF(AND(D27&gt;=1.9,G27&gt;=0.711,G27&gt;=0.613,H27&gt;=10.257,(A27&lt;7.45),D27&gt;=1.55),0.023,"shouldnthappen"))))))))))))))))))))))))))</f>
        <v>-0.001</v>
      </c>
      <c r="X27" s="1" t="n">
        <f aca="false">IF(AND(H27&gt;=15.155,(F27&lt;2.5)),0.049,IF(AND(A27&gt;=7.45,F27&gt;=2.5),0.089,IF(AND((G27&lt;0.107),(G27&lt;0.364),(A27&lt;7.45),F27&gt;=2.5),0.055,IF(AND(A27&gt;=5.75,(G27&lt;0.572),(D27&lt;1.25),(H27&lt;15.155),(F27&lt;2.5)),-0.018,IF(AND((A27&lt;5.7),(H27&lt;12.626),G27&gt;=0.364,(A27&lt;7.45),F27&gt;=2.5),0.012,IF(AND(A27&gt;=5.7,(H27&lt;12.626),G27&gt;=0.364,(A27&lt;7.45),F27&gt;=2.5),0.065,IF(AND((G27&lt;0.628),H27&gt;=12.626,G27&gt;=0.364,(A27&lt;7.45),F27&gt;=2.5),0.047,IF(AND((G27&lt;0.545),(A27&lt;5.75),(G27&lt;0.572),(D27&lt;1.25),(H27&lt;15.155),(F27&lt;2.5)),0.007,IF(AND(G27&gt;=0.545,(A27&lt;5.75),(G27&lt;0.572),(D27&lt;1.25),(H27&lt;15.155),(F27&lt;2.5)),-0.009,IF(AND((D27&lt;0.3),(H27&lt;11.788),G27&gt;=0.572,(D27&lt;1.25),(H27&lt;15.155),(F27&lt;2.5)),0.01,IF(AND(D27&gt;=0.3,(H27&lt;11.788),G27&gt;=0.572,(D27&lt;1.25),(H27&lt;15.155),(F27&lt;2.5)),0.03,IF(AND((A27&lt;4.75),H27&gt;=11.788,G27&gt;=0.572,(D27&lt;1.25),(H27&lt;15.155),(F27&lt;2.5)),0.001,IF(AND(A27&gt;=4.75,H27&gt;=11.788,G27&gt;=0.572,(D27&lt;1.25),(H27&lt;15.155),(F27&lt;2.5)),0.01,IF(AND((A27&lt;5.5),(A27&lt;6.15),(G27&lt;0.652),D27&gt;=1.25,(H27&lt;15.155),(F27&lt;2.5)),0.014,IF(AND(A27&gt;=5.5,(A27&lt;6.15),(G27&lt;0.652),D27&gt;=1.25,(H27&lt;15.155),(F27&lt;2.5)),0.049,IF(AND((H27&lt;12.206),A27&gt;=6.15,(G27&lt;0.652),D27&gt;=1.25,(H27&lt;15.155),(F27&lt;2.5)),-0.009,IF(AND(H27&gt;=12.206,A27&gt;=6.15,(G27&lt;0.652),D27&gt;=1.25,(H27&lt;15.155),(F27&lt;2.5)),0.021,IF(AND((A27&lt;5.55),(A27&lt;6.2),G27&gt;=0.652,D27&gt;=1.25,(H27&lt;15.155),(F27&lt;2.5)),0.011,IF(AND(A27&gt;=5.55,(A27&lt;6.2),G27&gt;=0.652,D27&gt;=1.25,(H27&lt;15.155),(F27&lt;2.5)),-0.019,IF(AND((B27&lt;3.2),A27&gt;=6.2,G27&gt;=0.652,D27&gt;=1.25,(H27&lt;15.155),(F27&lt;2.5)),0.025,IF(AND(B27&gt;=3.2,A27&gt;=6.2,G27&gt;=0.652,D27&gt;=1.25,(H27&lt;15.155),(F27&lt;2.5)),0.001,IF(AND((G27&lt;0.183),(G27&lt;0.301),G27&gt;=0.107,(G27&lt;0.364),(A27&lt;7.45),F27&gt;=2.5),-0.009,IF(AND(G27&gt;=0.183,(G27&lt;0.301),G27&gt;=0.107,(G27&lt;0.364),(A27&lt;7.45),F27&gt;=2.5),0.022,IF(AND((D27&lt;2.2),G27&gt;=0.301,G27&gt;=0.107,(G27&lt;0.364),(A27&lt;7.45),F27&gt;=2.5),0.004,IF(AND(D27&gt;=2.2,G27&gt;=0.301,G27&gt;=0.107,(G27&lt;0.364),(A27&lt;7.45),F27&gt;=2.5),-0.02,IF(AND((G27&lt;0.787),G27&gt;=0.628,H27&gt;=12.626,G27&gt;=0.364,(A27&lt;7.45),F27&gt;=2.5),-0.001,IF(AND(G27&gt;=0.787,G27&gt;=0.628,H27&gt;=12.626,G27&gt;=0.364,(A27&lt;7.45),F27&gt;=2.5),0.016,"shouldnthappen")))))))))))))))))))))))))))</f>
        <v>0.007</v>
      </c>
      <c r="Y27" s="1" t="n">
        <f aca="false">IF(AND(H27&gt;=15.155,(D27&lt;1.55)),0.037,IF(AND(D27&gt;=2.45,(A27&lt;7.45),D27&gt;=1.55),0.054,IF(AND((A27&lt;7.8),A27&gt;=7.45,D27&gt;=1.55),0.078,IF(AND(A27&gt;=7.8,A27&gt;=7.45,D27&gt;=1.55),0.021,IF(AND(A27&gt;=6.2,G27&gt;=0.68,D27&gt;=1.25,(H27&lt;15.155),(D27&lt;1.55)),0.019,IF(AND((B27&lt;2.65),(A27&lt;4.95),(G27&lt;0.572),(D27&lt;1.25),(H27&lt;15.155),(D27&lt;1.55)),0.021,IF(AND(B27&gt;=2.65,(A27&lt;4.95),(G27&lt;0.572),(D27&lt;1.25),(H27&lt;15.155),(D27&lt;1.55)),0.006,IF(AND((H27&lt;14.344),A27&gt;=4.95,(G27&lt;0.572),(D27&lt;1.25),(H27&lt;15.155),(D27&lt;1.55)),-0.005,IF(AND(H27&gt;=14.344,A27&gt;=4.95,(G27&lt;0.572),(D27&lt;1.25),(H27&lt;15.155),(D27&lt;1.55)),0.013,IF(AND((G27&lt;0.833),(H27&lt;11.788),G27&gt;=0.572,(D27&lt;1.25),(H27&lt;15.155),(D27&lt;1.55)),0.009,IF(AND(G27&gt;=0.833,(H27&lt;11.788),G27&gt;=0.572,(D27&lt;1.25),(H27&lt;15.155),(D27&lt;1.55)),0.024,IF(AND((A27&lt;4.75),H27&gt;=11.788,G27&gt;=0.572,(D27&lt;1.25),(H27&lt;15.155),(D27&lt;1.55)),0.001,IF(AND(A27&gt;=4.75,H27&gt;=11.788,G27&gt;=0.572,(D27&lt;1.25),(H27&lt;15.155),(D27&lt;1.55)),0.008,IF(AND((A27&lt;5.65),(A27&lt;6.15),(G27&lt;0.68),D27&gt;=1.25,(H27&lt;15.155),(D27&lt;1.55)),0.017,IF(AND(A27&gt;=5.65,(A27&lt;6.15),(G27&lt;0.68),D27&gt;=1.25,(H27&lt;15.155),(D27&lt;1.55)),0.039,IF(AND((G27&lt;0.436),A27&gt;=6.15,(G27&lt;0.68),D27&gt;=1.25,(H27&lt;15.155),(D27&lt;1.55)),-0.004,IF(AND(G27&gt;=0.436,A27&gt;=6.15,(G27&lt;0.68),D27&gt;=1.25,(H27&lt;15.155),(D27&lt;1.55)),0.022,IF(AND((A27&lt;5.55),(A27&lt;6.2),G27&gt;=0.68,D27&gt;=1.25,(H27&lt;15.155),(D27&lt;1.55)),0.009,IF(AND(A27&gt;=5.55,(A27&lt;6.2),G27&gt;=0.68,D27&gt;=1.25,(H27&lt;15.155),(D27&lt;1.55)),-0.016,IF(AND((G27&lt;0.107),(G27&lt;0.361),(G27&lt;0.613),(D27&lt;2.45),(A27&lt;7.45),D27&gt;=1.55),0.042,IF(AND(G27&gt;=0.107,(G27&lt;0.361),(G27&lt;0.613),(D27&lt;2.45),(A27&lt;7.45),D27&gt;=1.55),0.002,IF(AND((D27&lt;2.35),G27&gt;=0.361,(G27&lt;0.613),(D27&lt;2.45),(A27&lt;7.45),D27&gt;=1.55),0.051,IF(AND(D27&gt;=2.35,G27&gt;=0.361,(G27&lt;0.613),(D27&lt;2.45),(A27&lt;7.45),D27&gt;=1.55),0.016,IF(AND((A27&lt;6.4),(G27&lt;0.711),G27&gt;=0.613,(D27&lt;2.45),(A27&lt;7.45),D27&gt;=1.55),0.001,IF(AND(A27&gt;=6.4,(G27&lt;0.711),G27&gt;=0.613,(D27&lt;2.45),(A27&lt;7.45),D27&gt;=1.55),-0.002,IF(AND((B27&lt;2.95),G27&gt;=0.711,G27&gt;=0.613,(D27&lt;2.45),(A27&lt;7.45),D27&gt;=1.55),0.023,IF(AND(B27&gt;=2.95,G27&gt;=0.711,G27&gt;=0.613,(D27&lt;2.45),(A27&lt;7.45),D27&gt;=1.55),0.01,"shouldnthappen")))))))))))))))))))))))))))</f>
        <v>0.006</v>
      </c>
      <c r="Z27" s="1" t="n">
        <f aca="false">IF(AND(A27&gt;=7.45,D27&gt;=1.75),0.056,IF(AND(H27&gt;=15.059,A27&gt;=5.55,(D27&lt;1.75)),0.028,IF(AND((D27&lt;0.35),G27&gt;=0.905,(A27&lt;5.55),(D27&lt;1.75)),0.005,IF(AND(D27&gt;=0.35,G27&gt;=0.905,(A27&lt;5.55),(D27&lt;1.75)),0.026,IF(AND((H27&lt;8.711),D27&gt;=2.45,(A27&lt;7.45),D27&gt;=1.75),0.011,IF(AND(H27&gt;=8.711,D27&gt;=2.45,(A27&lt;7.45),D27&gt;=1.75),0.049,IF(AND((G27&lt;0.107),(G27&lt;0.487),(D27&lt;2.45),(A27&lt;7.45),D27&gt;=1.75),0.032,IF(AND((H27&lt;10.915),(A27&lt;4.5),(B27&lt;3.15),(G27&lt;0.905),(A27&lt;5.55),(D27&lt;1.75)),-0.001,IF(AND(H27&gt;=10.915,(A27&lt;4.5),(B27&lt;3.15),(G27&lt;0.905),(A27&lt;5.55),(D27&lt;1.75)),0.003,IF(AND((A27&lt;5.05),A27&gt;=4.5,(B27&lt;3.15),(G27&lt;0.905),(A27&lt;5.55),(D27&lt;1.75)),0.015,IF(AND(A27&gt;=5.05,A27&gt;=4.5,(B27&lt;3.15),(G27&lt;0.905),(A27&lt;5.55),(D27&lt;1.75)),0.006,IF(AND((G27&lt;0.05),(G27&lt;0.091),B27&gt;=3.15,(G27&lt;0.905),(A27&lt;5.55),(D27&lt;1.75)),0.001,IF(AND(G27&gt;=0.05,(G27&lt;0.091),B27&gt;=3.15,(G27&lt;0.905),(A27&lt;5.55),(D27&lt;1.75)),0.008,IF(AND((G27&lt;0.587),G27&gt;=0.091,B27&gt;=3.15,(G27&lt;0.905),(A27&lt;5.55),(D27&lt;1.75)),-0.003,IF(AND(G27&gt;=0.587,G27&gt;=0.091,B27&gt;=3.15,(G27&lt;0.905),(A27&lt;5.55),(D27&lt;1.75)),0.004,IF(AND((F27&lt;2.5),(B27&lt;2.85),(G27&lt;0.419),(H27&lt;15.059),A27&gt;=5.55,(D27&lt;1.75)),0.041,IF(AND(F27&gt;=2.5,(B27&lt;2.85),(G27&lt;0.419),(H27&lt;15.059),A27&gt;=5.55,(D27&lt;1.75)),0.015,IF(AND((G27&lt;0.164),B27&gt;=2.85,(G27&lt;0.419),(H27&lt;15.059),A27&gt;=5.55,(D27&lt;1.75)),0.01,IF(AND(G27&gt;=0.164,B27&gt;=2.85,(G27&lt;0.419),(H27&lt;15.059),A27&gt;=5.55,(D27&lt;1.75)),-0.001,IF(AND((B27&lt;2.55),(B27&lt;2.95),G27&gt;=0.419,(H27&lt;15.059),A27&gt;=5.55,(D27&lt;1.75)),0.014,IF(AND(B27&gt;=2.55,(B27&lt;2.95),G27&gt;=0.419,(H27&lt;15.059),A27&gt;=5.55,(D27&lt;1.75)),-0.013,IF(AND((D27&lt;1.55),B27&gt;=2.95,G27&gt;=0.419,(H27&lt;15.059),A27&gt;=5.55,(D27&lt;1.75)),0.023,IF(AND(D27&gt;=1.55,B27&gt;=2.95,G27&gt;=0.419,(H27&lt;15.059),A27&gt;=5.55,(D27&lt;1.75)),0.005,IF(AND((H27&lt;13.278),G27&gt;=0.107,(G27&lt;0.487),(D27&lt;2.45),(A27&lt;7.45),D27&gt;=1.75),-0.009,IF(AND(H27&gt;=13.278,G27&gt;=0.107,(G27&lt;0.487),(D27&lt;2.45),(A27&lt;7.45),D27&gt;=1.75),0.017,IF(AND((D27&lt;2.35),(G27&lt;0.571),G27&gt;=0.487,(D27&lt;2.45),(A27&lt;7.45),D27&gt;=1.75),0.053,IF(AND(D27&gt;=2.35,(G27&lt;0.571),G27&gt;=0.487,(D27&lt;2.45),(A27&lt;7.45),D27&gt;=1.75),0.009,IF(AND((G27&lt;0.779),G27&gt;=0.571,G27&gt;=0.487,(D27&lt;2.45),(A27&lt;7.45),D27&gt;=1.75),0.006,IF(AND(G27&gt;=0.779,G27&gt;=0.571,G27&gt;=0.487,(D27&lt;2.45),(A27&lt;7.45),D27&gt;=1.75),0.016,"shouldnthappen")))))))))))))))))))))))))))))</f>
        <v>-0.003</v>
      </c>
      <c r="AA27" s="1" t="n">
        <f aca="false">IF(AND((A27&lt;7.8),A27&gt;=7.45,D27&gt;=1.75),0.051,IF(AND(A27&gt;=7.8,A27&gt;=7.45,D27&gt;=1.75),0.01,IF(AND(B27&gt;=3.35,B27&gt;=3.25,(A27&lt;7.45),D27&gt;=1.75),0.016,IF(AND((H27&lt;8.308),(D27&lt;0.15),(H27&lt;13.655),(D27&lt;0.35),(D27&lt;1.75)),0.009,IF(AND((H27&lt;14.529),(G27&lt;0.293),H27&gt;=13.655,(D27&lt;0.35),(D27&lt;1.75)),0.011,IF(AND(H27&gt;=14.529,(G27&lt;0.293),H27&gt;=13.655,(D27&lt;0.35),(D27&lt;1.75)),0.001,IF(AND(D27&gt;=0.25,G27&gt;=0.293,H27&gt;=13.655,(D27&lt;0.35),(D27&lt;1.75)),-0.004,IF(AND(H27&gt;=10.635,(H27&lt;10.696),(H27&lt;13.906),D27&gt;=0.35,(D27&lt;1.75)),0.036,IF(AND(G27&gt;=0.833,H27&gt;=10.696,(H27&lt;13.906),D27&gt;=0.35,(D27&lt;1.75)),0.016,IF(AND((A27&lt;6.65),(G27&lt;0.247),H27&gt;=13.906,D27&gt;=0.35,(D27&lt;1.75)),-0.008,IF(AND(A27&gt;=6.65,(G27&lt;0.247),H27&gt;=13.906,D27&gt;=0.35,(D27&lt;1.75)),0.011,IF(AND((B27&lt;2.45),G27&gt;=0.247,H27&gt;=13.906,D27&gt;=0.35,(D27&lt;1.75)),0,IF(AND((D27&lt;1.85),(B27&lt;2.95),(B27&lt;3.25),(A27&lt;7.45),D27&gt;=1.75),0.033,IF(AND((G27&lt;0.428),(B27&lt;3.35),B27&gt;=3.25,(A27&lt;7.45),D27&gt;=1.75),0.009,IF(AND(G27&gt;=0.428,(B27&lt;3.35),B27&gt;=3.25,(A27&lt;7.45),D27&gt;=1.75),0.042,IF(AND((A27&lt;4.6),H27&gt;=8.308,(D27&lt;0.15),(H27&lt;13.655),(D27&lt;0.35),(D27&lt;1.75)),0.003,IF(AND(A27&gt;=4.6,H27&gt;=8.308,(D27&lt;0.15),(H27&lt;13.655),(D27&lt;0.35),(D27&lt;1.75)),0,IF(AND((H27&lt;8.834),(A27&lt;5.05),D27&gt;=0.15,(H27&lt;13.655),(D27&lt;0.35),(D27&lt;1.75)),0.002,IF(AND(H27&gt;=8.834,(A27&lt;5.05),D27&gt;=0.15,(H27&lt;13.655),(D27&lt;0.35),(D27&lt;1.75)),-0.008,IF(AND((A27&lt;5.45),A27&gt;=5.05,D27&gt;=0.15,(H27&lt;13.655),(D27&lt;0.35),(D27&lt;1.75)),0.003,IF(AND(A27&gt;=5.45,A27&gt;=5.05,D27&gt;=0.15,(H27&lt;13.655),(D27&lt;0.35),(D27&lt;1.75)),-0.002,IF(AND((A27&lt;5.3),(D27&lt;0.25),G27&gt;=0.293,H27&gt;=13.655,(D27&lt;0.35),(D27&lt;1.75)),0.007,IF(AND(A27&gt;=5.3,(D27&lt;0.25),G27&gt;=0.293,H27&gt;=13.655,(D27&lt;0.35),(D27&lt;1.75)),0.001,IF(AND((H27&lt;7.309),(H27&lt;10.635),(H27&lt;10.696),(H27&lt;13.906),D27&gt;=0.35,(D27&lt;1.75)),0.014,IF(AND(H27&gt;=7.309,(H27&lt;10.635),(H27&lt;10.696),(H27&lt;13.906),D27&gt;=0.35,(D27&lt;1.75)),0.006,IF(AND((H27&lt;12.093),(G27&lt;0.833),H27&gt;=10.696,(H27&lt;13.906),D27&gt;=0.35,(D27&lt;1.75)),-0.01,IF(AND(H27&gt;=12.093,(G27&lt;0.833),H27&gt;=10.696,(H27&lt;13.906),D27&gt;=0.35,(D27&lt;1.75)),0.004,IF(AND((G27&lt;0.823),B27&gt;=2.45,G27&gt;=0.247,H27&gt;=13.906,D27&gt;=0.35,(D27&lt;1.75)),0.026,IF(AND(G27&gt;=0.823,B27&gt;=2.45,G27&gt;=0.247,H27&gt;=13.906,D27&gt;=0.35,(D27&lt;1.75)),0.006,IF(AND((H27&lt;11.121),D27&gt;=1.85,(B27&lt;2.95),(B27&lt;3.25),(A27&lt;7.45),D27&gt;=1.75),0.013,IF(AND(H27&gt;=11.121,D27&gt;=1.85,(B27&lt;2.95),(B27&lt;3.25),(A27&lt;7.45),D27&gt;=1.75),0.005,IF(AND((A27&lt;6.05),(A27&lt;6.45),B27&gt;=2.95,(B27&lt;3.25),(A27&lt;7.45),D27&gt;=1.75),0.001,IF(AND(A27&gt;=6.05,(A27&lt;6.45),B27&gt;=2.95,(B27&lt;3.25),(A27&lt;7.45),D27&gt;=1.75),-0.005,IF(AND((G27&lt;0.42),A27&gt;=6.45,B27&gt;=2.95,(B27&lt;3.25),(A27&lt;7.45),D27&gt;=1.75),0.004,IF(AND(G27&gt;=0.42,A27&gt;=6.45,B27&gt;=2.95,(B27&lt;3.25),(A27&lt;7.45),D27&gt;=1.75),0.019,"shouldnthappen")))))))))))))))))))))))))))))))))))</f>
        <v>-0.008</v>
      </c>
      <c r="AB27" s="1" t="n">
        <f aca="false">+ 0.5</f>
        <v>0.5</v>
      </c>
    </row>
    <row r="28" customFormat="false" ht="13.8" hidden="false" customHeight="false" outlineLevel="0" collapsed="false">
      <c r="A28" s="11" t="n">
        <v>5</v>
      </c>
      <c r="B28" s="1" t="n">
        <v>3</v>
      </c>
      <c r="C28" s="1" t="n">
        <v>1.6</v>
      </c>
      <c r="D28" s="1" t="n">
        <v>0.2</v>
      </c>
      <c r="E28" s="1" t="s">
        <v>94</v>
      </c>
      <c r="F28" s="1" t="n">
        <v>1</v>
      </c>
      <c r="G28" s="1" t="n">
        <v>0.271738667273894</v>
      </c>
      <c r="H28" s="18" t="n">
        <v>14.3713229009882</v>
      </c>
      <c r="I28" s="1" t="n">
        <f aca="false">C28</f>
        <v>1.6</v>
      </c>
      <c r="J28" s="1" t="n">
        <f aca="false">SUM(M28:AB28)</f>
        <v>1.54</v>
      </c>
      <c r="K28" s="15" t="n">
        <f aca="false">1-SQRT(VAR(M28:AB28, I28)) / AVERAGE(M28:AB28)</f>
        <v>-3.01380778343034</v>
      </c>
      <c r="L28" s="1" t="n">
        <f aca="false">(J28-I28)/I28</f>
        <v>-0.0375</v>
      </c>
      <c r="M28" s="1" t="n">
        <f aca="false">IF(AND((H28&lt;5.245),(D28&lt;0.8)),0.075,IF(AND(H28&gt;=5.245,(D28&lt;0.8)),0.279,IF(AND((D28&lt;1.45),D28&gt;=0.8),1.043,IF(AND(D28&gt;=1.45,D28&gt;=0.8),1.423,"shouldnthappen"))))</f>
        <v>0.279</v>
      </c>
      <c r="N28" s="1" t="n">
        <f aca="false">IF(AND((A28&lt;4.35),(D28&lt;0.8)),0.048,IF(AND(A28&gt;=4.35,(D28&lt;0.8)),0.198,IF(AND(F28&gt;=2.5,D28&gt;=0.8),1.048,IF(AND((A28&lt;5.15),(F28&lt;2.5),D28&gt;=0.8),0.321,IF(AND(A28&gt;=5.15,(F28&lt;2.5),D28&gt;=0.8),0.783,"shouldnthappen")))))</f>
        <v>0.198</v>
      </c>
      <c r="O28" s="1" t="n">
        <f aca="false">IF(AND((H28&lt;5.245),(D28&lt;0.8)),0.034,IF(AND((A28&lt;5.9),D28&gt;=0.8),0.489,IF(AND(A28&gt;=5.9,D28&gt;=0.8),0.721,IF(AND((A28&lt;4.35),H28&gt;=5.245,(D28&lt;0.8)),0.041,IF(AND(A28&gt;=4.35,H28&gt;=5.245,(D28&lt;0.8)),0.142,"shouldnthappen")))))</f>
        <v>0.142</v>
      </c>
      <c r="P28" s="1" t="n">
        <f aca="false">IF(AND((B28&lt;2.8),(D28&lt;1.15)),0.244,IF(AND((D28&lt;1.75),D28&gt;=1.15),0.396,IF(AND(D28&gt;=1.75,D28&gt;=1.15),0.554,IF(AND((A28&lt;5.05),B28&gt;=2.8,(D28&lt;1.15)),0.078,IF(AND((H28&lt;14.877),A28&gt;=5.05,B28&gt;=2.8,(D28&lt;1.15)),0.118,IF(AND(H28&gt;=14.877,A28&gt;=5.05,B28&gt;=2.8,(D28&lt;1.15)),0.027,"shouldnthappen"))))))</f>
        <v>0.078</v>
      </c>
      <c r="Q28" s="1" t="n">
        <f aca="false">IF(AND(D28&gt;=0.45,(D28&lt;1.15)),0.17,IF(AND(A28&gt;=7.1,D28&gt;=1.15),0.539,IF(AND((A28&lt;6.25),(A28&lt;7.1),D28&gt;=1.15),0.258,IF(AND(A28&gt;=6.25,(A28&lt;7.1),D28&gt;=1.15),0.344,IF(AND(G28&gt;=0.418,(A28&lt;5.05),(D28&lt;0.45),(D28&lt;1.15)),0.033,IF(AND((H28&lt;14.494),(G28&lt;0.418),(A28&lt;5.05),(D28&lt;0.45),(D28&lt;1.15)),0.061,IF(AND(H28&gt;=14.494,(G28&lt;0.418),(A28&lt;5.05),(D28&lt;0.45),(D28&lt;1.15)),0.015,IF(AND(H28&gt;=14.877,(B28&lt;3.85),A28&gt;=5.05,(D28&lt;0.45),(D28&lt;1.15)),0.023,IF(AND((B28&lt;4),B28&gt;=3.85,A28&gt;=5.05,(D28&lt;0.45),(D28&lt;1.15)),0.009,IF(AND(B28&gt;=4,B28&gt;=3.85,A28&gt;=5.05,(D28&lt;0.45),(D28&lt;1.15)),0.052,IF(AND((G28&lt;0.05),(H28&lt;14.877),(B28&lt;3.85),A28&gt;=5.05,(D28&lt;0.45),(D28&lt;1.15)),0.024,IF(AND(G28&gt;=0.05,(H28&lt;14.877),(B28&lt;3.85),A28&gt;=5.05,(D28&lt;0.45),(D28&lt;1.15)),0.091,"shouldnthappen"))))))))))))</f>
        <v>0.061</v>
      </c>
      <c r="R28" s="1" t="n">
        <f aca="false">IF(AND(A28&gt;=7.1,D28&gt;=0.8),0.401,IF(AND((A28&lt;4.5),(G28&lt;0.905),(D28&lt;0.8)),0.024,IF(AND((H28&lt;9.966),G28&gt;=0.905,(D28&lt;0.8)),0.094,IF(AND(H28&gt;=9.966,G28&gt;=0.905,(D28&lt;0.8)),0.026,IF(AND(D28&gt;=2.05,(A28&lt;7.1),D28&gt;=0.8),0.277,IF(AND((H28&lt;5.523),A28&gt;=4.5,(G28&lt;0.905),(D28&lt;0.8)),0.012,IF(AND(H28&gt;=5.523,A28&gt;=4.5,(G28&lt;0.905),(D28&lt;0.8)),0.049,IF(AND((A28&lt;5.3),(D28&lt;2.05),(A28&lt;7.1),D28&gt;=0.8),0.095,IF(AND(A28&gt;=5.3,(D28&lt;2.05),(A28&lt;7.1),D28&gt;=0.8),0.196,"shouldnthappen")))))))))</f>
        <v>0.049</v>
      </c>
      <c r="S28" s="1" t="n">
        <f aca="false">IF(AND(A28&gt;=7.1,D28&gt;=1.35),0.298,IF(AND(G28&gt;=0.905,(D28&lt;0.8),(D28&lt;1.35)),0.068,IF(AND(H28&gt;=9.386,D28&gt;=0.8,(D28&lt;1.35)),0.126,IF(AND((H28&lt;7.426),(H28&lt;9.386),D28&gt;=0.8,(D28&lt;1.35)),0.091,IF(AND((A28&lt;5.3),(G28&lt;0.905),(A28&lt;7.1),D28&gt;=1.35),0.063,IF(AND((D28&lt;2.05),G28&gt;=0.905,(A28&lt;7.1),D28&gt;=1.35),0.015,IF(AND(D28&gt;=2.05,G28&gt;=0.905,(A28&lt;7.1),D28&gt;=1.35),0.089,IF(AND((H28&lt;10.505),(H28&lt;14.344),(G28&lt;0.905),(D28&lt;0.8),(D28&lt;1.35)),0.035,IF(AND((A28&lt;4.85),H28&gt;=14.344,(G28&lt;0.905),(D28&lt;0.8),(D28&lt;1.35)),0.006,IF(AND((B28&lt;2.75),H28&gt;=7.426,(H28&lt;9.386),D28&gt;=0.8,(D28&lt;1.35)),0.021,IF(AND(B28&gt;=2.75,H28&gt;=7.426,(H28&lt;9.386),D28&gt;=0.8,(D28&lt;1.35)),-0.01,IF(AND((B28&lt;2.35),A28&gt;=5.3,(G28&lt;0.905),(A28&lt;7.1),D28&gt;=1.35),0.068,IF(AND(B28&gt;=2.35,A28&gt;=5.3,(G28&lt;0.905),(A28&lt;7.1),D28&gt;=1.35),0.181,IF(AND((H28&lt;11.731),H28&gt;=10.505,(H28&lt;14.344),(G28&lt;0.905),(D28&lt;0.8),(D28&lt;1.35)),0.004,IF(AND(H28&gt;=11.731,H28&gt;=10.505,(H28&lt;14.344),(G28&lt;0.905),(D28&lt;0.8),(D28&lt;1.35)),0.024,IF(AND((H28&lt;14.877),A28&gt;=4.85,H28&gt;=14.344,(G28&lt;0.905),(D28&lt;0.8),(D28&lt;1.35)),0.063,IF(AND(H28&gt;=14.877,A28&gt;=4.85,H28&gt;=14.344,(G28&lt;0.905),(D28&lt;0.8),(D28&lt;1.35)),0.012,"shouldnthappen")))))))))))))))))</f>
        <v>0.063</v>
      </c>
      <c r="T28" s="1" t="n">
        <f aca="false">IF(AND(D28&gt;=0.45,(A28&lt;5.65)),0.067,IF(AND(A28&gt;=7.25,A28&gt;=5.65),0.244,IF(AND((H28&lt;9.966),G28&gt;=0.905,(D28&lt;0.45),(A28&lt;5.65)),0.062,IF(AND(H28&gt;=9.966,G28&gt;=0.905,(D28&lt;0.45),(A28&lt;5.65)),0.012,IF(AND((G28&lt;0.948),D28&gt;=2.05,(A28&lt;7.25),A28&gt;=5.65),0.157,IF(AND(G28&gt;=0.948,D28&gt;=2.05,(A28&lt;7.25),A28&gt;=5.65),0.037,IF(AND(G28&gt;=0.422,(B28&lt;3.15),(G28&lt;0.905),(D28&lt;0.45),(A28&lt;5.65)),0.011,IF(AND((D28&lt;0.25),(G28&lt;0.422),(B28&lt;3.15),(G28&lt;0.905),(D28&lt;0.45),(A28&lt;5.65)),0.04,IF(AND(D28&gt;=0.25,(G28&lt;0.422),(B28&lt;3.15),(G28&lt;0.905),(D28&lt;0.45),(A28&lt;5.65)),0.009,IF(AND((A28&lt;4.85),(B28&lt;3.25),B28&gt;=3.15,(G28&lt;0.905),(D28&lt;0.45),(A28&lt;5.65)),0.008,IF(AND(A28&gt;=4.85,(B28&lt;3.25),B28&gt;=3.15,(G28&lt;0.905),(D28&lt;0.45),(A28&lt;5.65)),-0.017,IF(AND((D28&lt;0.25),B28&gt;=3.25,B28&gt;=3.15,(G28&lt;0.905),(D28&lt;0.45),(A28&lt;5.65)),0.022,IF(AND(D28&gt;=0.25,B28&gt;=3.25,B28&gt;=3.15,(G28&lt;0.905),(D28&lt;0.45),(A28&lt;5.65)),0.009,IF(AND((F28&lt;2.5),(H28&lt;7.692),(G28&lt;0.644),(D28&lt;2.05),(A28&lt;7.25),A28&gt;=5.65),0.018,IF(AND(F28&gt;=2.5,(H28&lt;7.692),(G28&lt;0.644),(D28&lt;2.05),(A28&lt;7.25),A28&gt;=5.65),0.068,IF(AND((B28&lt;2.35),H28&gt;=7.692,(G28&lt;0.644),(D28&lt;2.05),(A28&lt;7.25),A28&gt;=5.65),0.023,IF(AND(B28&gt;=2.35,H28&gt;=7.692,(G28&lt;0.644),(D28&lt;2.05),(A28&lt;7.25),A28&gt;=5.65),0.125,IF(AND((G28&lt;0.766),(G28&lt;0.85),G28&gt;=0.644,(D28&lt;2.05),(A28&lt;7.25),A28&gt;=5.65),0.055,IF(AND(G28&gt;=0.766,(G28&lt;0.85),G28&gt;=0.644,(D28&lt;2.05),(A28&lt;7.25),A28&gt;=5.65),-0,IF(AND((B28&lt;2.95),G28&gt;=0.85,G28&gt;=0.644,(D28&lt;2.05),(A28&lt;7.25),A28&gt;=5.65),0.098,IF(AND(B28&gt;=2.95,G28&gt;=0.85,G28&gt;=0.644,(D28&lt;2.05),(A28&lt;7.25),A28&gt;=5.65),0.013,"shouldnthappen")))))))))))))))))))))</f>
        <v>0.04</v>
      </c>
      <c r="U28" s="1" t="n">
        <f aca="false">IF(AND(A28&gt;=7.25,D28&gt;=1.25),0.186,IF(AND((G28&lt;0.13),D28&gt;=0.35,(D28&lt;1.25)),-0.004,IF(AND(H28&gt;=14.246,(H28&lt;14.344),(D28&lt;0.35),(D28&lt;1.25)),-0.002,IF(AND((A28&lt;4.85),H28&gt;=14.344,(D28&lt;0.35),(D28&lt;1.25)),0.004,IF(AND(G28&gt;=0.446,(G28&lt;0.644),(A28&lt;7.25),D28&gt;=1.25),0.138,IF(AND(A28&gt;=5.45,(H28&lt;14.246),(H28&lt;14.344),(D28&lt;0.35),(D28&lt;1.25)),0.001,IF(AND((H28&lt;14.877),A28&gt;=4.85,H28&gt;=14.344,(D28&lt;0.35),(D28&lt;1.25)),0.035,IF(AND(H28&gt;=14.877,A28&gt;=4.85,H28&gt;=14.344,(D28&lt;0.35),(D28&lt;1.25)),0.007,IF(AND((B28&lt;3.35),H28&gt;=9.448,G28&gt;=0.13,D28&gt;=0.35,(D28&lt;1.25)),0.053,IF(AND(B28&gt;=3.35,H28&gt;=9.448,G28&gt;=0.13,D28&gt;=0.35,(D28&lt;1.25)),0.017,IF(AND((G28&lt;0.44),(G28&lt;0.446),(G28&lt;0.644),(A28&lt;7.25),D28&gt;=1.25),0.079,IF(AND(G28&gt;=0.44,(G28&lt;0.446),(G28&lt;0.644),(A28&lt;7.25),D28&gt;=1.25),0.02,IF(AND((A28&lt;5.95),(G28&lt;0.724),G28&gt;=0.644,(A28&lt;7.25),D28&gt;=1.25),-0.018,IF(AND(A28&gt;=5.95,(G28&lt;0.724),G28&gt;=0.644,(A28&lt;7.25),D28&gt;=1.25),0.027,IF(AND(A28&gt;=6.15,G28&gt;=0.724,G28&gt;=0.644,(A28&lt;7.25),D28&gt;=1.25),0.093,IF(AND((A28&lt;5.05),(A28&lt;5.45),(H28&lt;14.246),(H28&lt;14.344),(D28&lt;0.35),(D28&lt;1.25)),0.011,IF(AND(A28&gt;=5.05,(A28&lt;5.45),(H28&lt;14.246),(H28&lt;14.344),(D28&lt;0.35),(D28&lt;1.25)),0.021,IF(AND((A28&lt;5.4),(B28&lt;3.15),(H28&lt;9.448),G28&gt;=0.13,D28&gt;=0.35,(D28&lt;1.25)),0.007,IF(AND(A28&gt;=5.4,(B28&lt;3.15),(H28&lt;9.448),G28&gt;=0.13,D28&gt;=0.35,(D28&lt;1.25)),-0.011,IF(AND((B28&lt;3.75),B28&gt;=3.15,(H28&lt;9.448),G28&gt;=0.13,D28&gt;=0.35,(D28&lt;1.25)),0.012,IF(AND(B28&gt;=3.75,B28&gt;=3.15,(H28&lt;9.448),G28&gt;=0.13,D28&gt;=0.35,(D28&lt;1.25)),0.046,IF(AND((A28&lt;5.9),(A28&lt;6.15),G28&gt;=0.724,G28&gt;=0.644,(A28&lt;7.25),D28&gt;=1.25),0.06,IF(AND(A28&gt;=5.9,(A28&lt;6.15),G28&gt;=0.724,G28&gt;=0.644,(A28&lt;7.25),D28&gt;=1.25),0.005,"shouldnthappen")))))))))))))))))))))))</f>
        <v>0.035</v>
      </c>
      <c r="V28" s="1" t="n">
        <f aca="false">IF(AND(H28&gt;=15.155,(D28&lt;1.55)),0.084,IF(AND(A28&gt;=7.25,D28&gt;=1.55),0.141,IF(AND((G28&lt;0.043),D28&gt;=1.05,(H28&lt;15.155),(D28&lt;1.55)),-0.007,IF(AND(D28&gt;=1.85,G28&gt;=0.755,(A28&lt;7.25),D28&gt;=1.55),0.051,IF(AND((H28&lt;9.966),G28&gt;=0.905,(D28&lt;1.05),(H28&lt;15.155),(D28&lt;1.55)),0.043,IF(AND(H28&gt;=9.966,G28&gt;=0.905,(D28&lt;1.05),(H28&lt;15.155),(D28&lt;1.55)),0.007,IF(AND((G28&lt;0.278),(G28&lt;0.361),(G28&lt;0.755),(A28&lt;7.25),D28&gt;=1.55),0.08,IF(AND((A28&lt;5.8),G28&gt;=0.361,(G28&lt;0.755),(A28&lt;7.25),D28&gt;=1.55),0.019,IF(AND((A28&lt;6.05),(D28&lt;1.85),G28&gt;=0.755,(A28&lt;7.25),D28&gt;=1.55),0.01,IF(AND(A28&gt;=6.05,(D28&lt;1.85),G28&gt;=0.755,(A28&lt;7.25),D28&gt;=1.55),0.002,IF(AND((G28&lt;0.486),(B28&lt;3.15),(G28&lt;0.905),(D28&lt;1.05),(H28&lt;15.155),(D28&lt;1.55)),0.026,IF(AND(G28&gt;=0.486,(B28&lt;3.15),(G28&lt;0.905),(D28&lt;1.05),(H28&lt;15.155),(D28&lt;1.55)),0.001,IF(AND((B28&lt;3.25),B28&gt;=3.15,(G28&lt;0.905),(D28&lt;1.05),(H28&lt;15.155),(D28&lt;1.55)),-0.003,IF(AND(B28&gt;=3.25,B28&gt;=3.15,(G28&lt;0.905),(D28&lt;1.05),(H28&lt;15.155),(D28&lt;1.55)),0.012,IF(AND((H28&lt;7.426),(H28&lt;8.769),G28&gt;=0.043,D28&gt;=1.05,(H28&lt;15.155),(D28&lt;1.55)),0.041,IF(AND(H28&gt;=7.426,(H28&lt;8.769),G28&gt;=0.043,D28&gt;=1.05,(H28&lt;15.155),(D28&lt;1.55)),-0.008,IF(AND((H28&lt;10.696),H28&gt;=8.769,G28&gt;=0.043,D28&gt;=1.05,(H28&lt;15.155),(D28&lt;1.55)),0.069,IF(AND(H28&gt;=10.696,H28&gt;=8.769,G28&gt;=0.043,D28&gt;=1.05,(H28&lt;15.155),(D28&lt;1.55)),0.033,IF(AND((D28&lt;2.2),G28&gt;=0.278,(G28&lt;0.361),(G28&lt;0.755),(A28&lt;7.25),D28&gt;=1.55),0.022,IF(AND(D28&gt;=2.2,G28&gt;=0.278,(G28&lt;0.361),(G28&lt;0.755),(A28&lt;7.25),D28&gt;=1.55),-0.027,IF(AND((H28&lt;12.626),A28&gt;=5.8,G28&gt;=0.361,(G28&lt;0.755),(A28&lt;7.25),D28&gt;=1.55),0.126,IF(AND(H28&gt;=12.626,A28&gt;=5.8,G28&gt;=0.361,(G28&lt;0.755),(A28&lt;7.25),D28&gt;=1.55),0.065,"shouldnthappen"))))))))))))))))))))))</f>
        <v>0.026</v>
      </c>
      <c r="W28" s="1" t="n">
        <f aca="false">IF(AND(H28&gt;=15.155,(D28&lt;1.55)),0.064,IF(AND(A28&gt;=7.45,D28&gt;=1.55),0.115,IF(AND(B28&gt;=3.15,(H28&lt;10.257),(A28&lt;7.45),D28&gt;=1.55),0.097,IF(AND((A28&lt;4.85),H28&gt;=14.344,(D28&lt;0.35),(H28&lt;15.155),(D28&lt;1.55)),0.003,IF(AND(A28&gt;=6.05,(G28&lt;0.169),D28&gt;=0.35,(H28&lt;15.155),(D28&lt;1.55)),-0.008,IF(AND((G28&lt;0.181),G28&gt;=0.169,D28&gt;=0.35,(H28&lt;15.155),(D28&lt;1.55)),0.065,IF(AND(B28&gt;=3.05,(B28&lt;3.15),(H28&lt;10.257),(A28&lt;7.45),D28&gt;=1.55),-0.023,IF(AND(H28&gt;=11.854,(G28&lt;0.613),H28&gt;=10.257,(A28&lt;7.45),D28&gt;=1.55),0.068,IF(AND((D28&lt;0.25),(B28&lt;3.15),(H28&lt;14.344),(D28&lt;0.35),(H28&lt;15.155),(D28&lt;1.55)),0.014,IF(AND(D28&gt;=0.25,(B28&lt;3.15),(H28&lt;14.344),(D28&lt;0.35),(H28&lt;15.155),(D28&lt;1.55)),0.002,IF(AND((A28&lt;5.05),B28&gt;=3.15,(H28&lt;14.344),(D28&lt;0.35),(H28&lt;15.155),(D28&lt;1.55)),-0.001,IF(AND(A28&gt;=5.05,B28&gt;=3.15,(H28&lt;14.344),(D28&lt;0.35),(H28&lt;15.155),(D28&lt;1.55)),0.009,IF(AND((H28&lt;14.877),A28&gt;=4.85,H28&gt;=14.344,(D28&lt;0.35),(H28&lt;15.155),(D28&lt;1.55)),0.023,IF(AND(H28&gt;=14.877,A28&gt;=4.85,H28&gt;=14.344,(D28&lt;0.35),(H28&lt;15.155),(D28&lt;1.55)),0.004,IF(AND((H28&lt;13.602),(A28&lt;6.05),(G28&lt;0.169),D28&gt;=0.35,(H28&lt;15.155),(D28&lt;1.55)),0.023,IF(AND(H28&gt;=13.602,(A28&lt;6.05),(G28&lt;0.169),D28&gt;=0.35,(H28&lt;15.155),(D28&lt;1.55)),-0.006,IF(AND((B28&lt;2.95),G28&gt;=0.181,G28&gt;=0.169,D28&gt;=0.35,(H28&lt;15.155),(D28&lt;1.55)),0.019,IF(AND(B28&gt;=2.95,G28&gt;=0.181,G28&gt;=0.169,D28&gt;=0.35,(H28&lt;15.155),(D28&lt;1.55)),0.034,IF(AND((A28&lt;5.35),(B28&lt;3.05),(B28&lt;3.15),(H28&lt;10.257),(A28&lt;7.45),D28&gt;=1.55),0.009,IF(AND(A28&gt;=5.35,(B28&lt;3.05),(B28&lt;3.15),(H28&lt;10.257),(A28&lt;7.45),D28&gt;=1.55),0.058,IF(AND((B28&lt;2.9),(H28&lt;11.854),(G28&lt;0.613),H28&gt;=10.257,(A28&lt;7.45),D28&gt;=1.55),0.037,IF(AND(B28&gt;=2.9,(H28&lt;11.854),(G28&lt;0.613),H28&gt;=10.257,(A28&lt;7.45),D28&gt;=1.55),-0.005,IF(AND((A28&lt;6.4),(G28&lt;0.711),G28&gt;=0.613,H28&gt;=10.257,(A28&lt;7.45),D28&gt;=1.55),0.001,IF(AND(A28&gt;=6.4,(G28&lt;0.711),G28&gt;=0.613,H28&gt;=10.257,(A28&lt;7.45),D28&gt;=1.55),-0.002,IF(AND((D28&lt;1.9),G28&gt;=0.711,G28&gt;=0.613,H28&gt;=10.257,(A28&lt;7.45),D28&gt;=1.55),0.007,IF(AND(D28&gt;=1.9,G28&gt;=0.711,G28&gt;=0.613,H28&gt;=10.257,(A28&lt;7.45),D28&gt;=1.55),0.023,"shouldnthappen"))))))))))))))))))))))))))</f>
        <v>0.023</v>
      </c>
      <c r="X28" s="1" t="n">
        <f aca="false">IF(AND(H28&gt;=15.155,(F28&lt;2.5)),0.049,IF(AND(A28&gt;=7.45,F28&gt;=2.5),0.089,IF(AND((G28&lt;0.107),(G28&lt;0.364),(A28&lt;7.45),F28&gt;=2.5),0.055,IF(AND(A28&gt;=5.75,(G28&lt;0.572),(D28&lt;1.25),(H28&lt;15.155),(F28&lt;2.5)),-0.018,IF(AND((A28&lt;5.7),(H28&lt;12.626),G28&gt;=0.364,(A28&lt;7.45),F28&gt;=2.5),0.012,IF(AND(A28&gt;=5.7,(H28&lt;12.626),G28&gt;=0.364,(A28&lt;7.45),F28&gt;=2.5),0.065,IF(AND((G28&lt;0.628),H28&gt;=12.626,G28&gt;=0.364,(A28&lt;7.45),F28&gt;=2.5),0.047,IF(AND((G28&lt;0.545),(A28&lt;5.75),(G28&lt;0.572),(D28&lt;1.25),(H28&lt;15.155),(F28&lt;2.5)),0.007,IF(AND(G28&gt;=0.545,(A28&lt;5.75),(G28&lt;0.572),(D28&lt;1.25),(H28&lt;15.155),(F28&lt;2.5)),-0.009,IF(AND((D28&lt;0.3),(H28&lt;11.788),G28&gt;=0.572,(D28&lt;1.25),(H28&lt;15.155),(F28&lt;2.5)),0.01,IF(AND(D28&gt;=0.3,(H28&lt;11.788),G28&gt;=0.572,(D28&lt;1.25),(H28&lt;15.155),(F28&lt;2.5)),0.03,IF(AND((A28&lt;4.75),H28&gt;=11.788,G28&gt;=0.572,(D28&lt;1.25),(H28&lt;15.155),(F28&lt;2.5)),0.001,IF(AND(A28&gt;=4.75,H28&gt;=11.788,G28&gt;=0.572,(D28&lt;1.25),(H28&lt;15.155),(F28&lt;2.5)),0.01,IF(AND((A28&lt;5.5),(A28&lt;6.15),(G28&lt;0.652),D28&gt;=1.25,(H28&lt;15.155),(F28&lt;2.5)),0.014,IF(AND(A28&gt;=5.5,(A28&lt;6.15),(G28&lt;0.652),D28&gt;=1.25,(H28&lt;15.155),(F28&lt;2.5)),0.049,IF(AND((H28&lt;12.206),A28&gt;=6.15,(G28&lt;0.652),D28&gt;=1.25,(H28&lt;15.155),(F28&lt;2.5)),-0.009,IF(AND(H28&gt;=12.206,A28&gt;=6.15,(G28&lt;0.652),D28&gt;=1.25,(H28&lt;15.155),(F28&lt;2.5)),0.021,IF(AND((A28&lt;5.55),(A28&lt;6.2),G28&gt;=0.652,D28&gt;=1.25,(H28&lt;15.155),(F28&lt;2.5)),0.011,IF(AND(A28&gt;=5.55,(A28&lt;6.2),G28&gt;=0.652,D28&gt;=1.25,(H28&lt;15.155),(F28&lt;2.5)),-0.019,IF(AND((B28&lt;3.2),A28&gt;=6.2,G28&gt;=0.652,D28&gt;=1.25,(H28&lt;15.155),(F28&lt;2.5)),0.025,IF(AND(B28&gt;=3.2,A28&gt;=6.2,G28&gt;=0.652,D28&gt;=1.25,(H28&lt;15.155),(F28&lt;2.5)),0.001,IF(AND((G28&lt;0.183),(G28&lt;0.301),G28&gt;=0.107,(G28&lt;0.364),(A28&lt;7.45),F28&gt;=2.5),-0.009,IF(AND(G28&gt;=0.183,(G28&lt;0.301),G28&gt;=0.107,(G28&lt;0.364),(A28&lt;7.45),F28&gt;=2.5),0.022,IF(AND((D28&lt;2.2),G28&gt;=0.301,G28&gt;=0.107,(G28&lt;0.364),(A28&lt;7.45),F28&gt;=2.5),0.004,IF(AND(D28&gt;=2.2,G28&gt;=0.301,G28&gt;=0.107,(G28&lt;0.364),(A28&lt;7.45),F28&gt;=2.5),-0.02,IF(AND((G28&lt;0.787),G28&gt;=0.628,H28&gt;=12.626,G28&gt;=0.364,(A28&lt;7.45),F28&gt;=2.5),-0.001,IF(AND(G28&gt;=0.787,G28&gt;=0.628,H28&gt;=12.626,G28&gt;=0.364,(A28&lt;7.45),F28&gt;=2.5),0.016,"shouldnthappen")))))))))))))))))))))))))))</f>
        <v>0.007</v>
      </c>
      <c r="Y28" s="1" t="n">
        <f aca="false">IF(AND(H28&gt;=15.155,(D28&lt;1.55)),0.037,IF(AND(D28&gt;=2.45,(A28&lt;7.45),D28&gt;=1.55),0.054,IF(AND((A28&lt;7.8),A28&gt;=7.45,D28&gt;=1.55),0.078,IF(AND(A28&gt;=7.8,A28&gt;=7.45,D28&gt;=1.55),0.021,IF(AND(A28&gt;=6.2,G28&gt;=0.68,D28&gt;=1.25,(H28&lt;15.155),(D28&lt;1.55)),0.019,IF(AND((B28&lt;2.65),(A28&lt;4.95),(G28&lt;0.572),(D28&lt;1.25),(H28&lt;15.155),(D28&lt;1.55)),0.021,IF(AND(B28&gt;=2.65,(A28&lt;4.95),(G28&lt;0.572),(D28&lt;1.25),(H28&lt;15.155),(D28&lt;1.55)),0.006,IF(AND((H28&lt;14.344),A28&gt;=4.95,(G28&lt;0.572),(D28&lt;1.25),(H28&lt;15.155),(D28&lt;1.55)),-0.005,IF(AND(H28&gt;=14.344,A28&gt;=4.95,(G28&lt;0.572),(D28&lt;1.25),(H28&lt;15.155),(D28&lt;1.55)),0.013,IF(AND((G28&lt;0.833),(H28&lt;11.788),G28&gt;=0.572,(D28&lt;1.25),(H28&lt;15.155),(D28&lt;1.55)),0.009,IF(AND(G28&gt;=0.833,(H28&lt;11.788),G28&gt;=0.572,(D28&lt;1.25),(H28&lt;15.155),(D28&lt;1.55)),0.024,IF(AND((A28&lt;4.75),H28&gt;=11.788,G28&gt;=0.572,(D28&lt;1.25),(H28&lt;15.155),(D28&lt;1.55)),0.001,IF(AND(A28&gt;=4.75,H28&gt;=11.788,G28&gt;=0.572,(D28&lt;1.25),(H28&lt;15.155),(D28&lt;1.55)),0.008,IF(AND((A28&lt;5.65),(A28&lt;6.15),(G28&lt;0.68),D28&gt;=1.25,(H28&lt;15.155),(D28&lt;1.55)),0.017,IF(AND(A28&gt;=5.65,(A28&lt;6.15),(G28&lt;0.68),D28&gt;=1.25,(H28&lt;15.155),(D28&lt;1.55)),0.039,IF(AND((G28&lt;0.436),A28&gt;=6.15,(G28&lt;0.68),D28&gt;=1.25,(H28&lt;15.155),(D28&lt;1.55)),-0.004,IF(AND(G28&gt;=0.436,A28&gt;=6.15,(G28&lt;0.68),D28&gt;=1.25,(H28&lt;15.155),(D28&lt;1.55)),0.022,IF(AND((A28&lt;5.55),(A28&lt;6.2),G28&gt;=0.68,D28&gt;=1.25,(H28&lt;15.155),(D28&lt;1.55)),0.009,IF(AND(A28&gt;=5.55,(A28&lt;6.2),G28&gt;=0.68,D28&gt;=1.25,(H28&lt;15.155),(D28&lt;1.55)),-0.016,IF(AND((G28&lt;0.107),(G28&lt;0.361),(G28&lt;0.613),(D28&lt;2.45),(A28&lt;7.45),D28&gt;=1.55),0.042,IF(AND(G28&gt;=0.107,(G28&lt;0.361),(G28&lt;0.613),(D28&lt;2.45),(A28&lt;7.45),D28&gt;=1.55),0.002,IF(AND((D28&lt;2.35),G28&gt;=0.361,(G28&lt;0.613),(D28&lt;2.45),(A28&lt;7.45),D28&gt;=1.55),0.051,IF(AND(D28&gt;=2.35,G28&gt;=0.361,(G28&lt;0.613),(D28&lt;2.45),(A28&lt;7.45),D28&gt;=1.55),0.016,IF(AND((A28&lt;6.4),(G28&lt;0.711),G28&gt;=0.613,(D28&lt;2.45),(A28&lt;7.45),D28&gt;=1.55),0.001,IF(AND(A28&gt;=6.4,(G28&lt;0.711),G28&gt;=0.613,(D28&lt;2.45),(A28&lt;7.45),D28&gt;=1.55),-0.002,IF(AND((B28&lt;2.95),G28&gt;=0.711,G28&gt;=0.613,(D28&lt;2.45),(A28&lt;7.45),D28&gt;=1.55),0.023,IF(AND(B28&gt;=2.95,G28&gt;=0.711,G28&gt;=0.613,(D28&lt;2.45),(A28&lt;7.45),D28&gt;=1.55),0.01,"shouldnthappen")))))))))))))))))))))))))))</f>
        <v>0.013</v>
      </c>
      <c r="Z28" s="1" t="n">
        <f aca="false">IF(AND(A28&gt;=7.45,D28&gt;=1.75),0.056,IF(AND(H28&gt;=15.059,A28&gt;=5.55,(D28&lt;1.75)),0.028,IF(AND((D28&lt;0.35),G28&gt;=0.905,(A28&lt;5.55),(D28&lt;1.75)),0.005,IF(AND(D28&gt;=0.35,G28&gt;=0.905,(A28&lt;5.55),(D28&lt;1.75)),0.026,IF(AND((H28&lt;8.711),D28&gt;=2.45,(A28&lt;7.45),D28&gt;=1.75),0.011,IF(AND(H28&gt;=8.711,D28&gt;=2.45,(A28&lt;7.45),D28&gt;=1.75),0.049,IF(AND((G28&lt;0.107),(G28&lt;0.487),(D28&lt;2.45),(A28&lt;7.45),D28&gt;=1.75),0.032,IF(AND((H28&lt;10.915),(A28&lt;4.5),(B28&lt;3.15),(G28&lt;0.905),(A28&lt;5.55),(D28&lt;1.75)),-0.001,IF(AND(H28&gt;=10.915,(A28&lt;4.5),(B28&lt;3.15),(G28&lt;0.905),(A28&lt;5.55),(D28&lt;1.75)),0.003,IF(AND((A28&lt;5.05),A28&gt;=4.5,(B28&lt;3.15),(G28&lt;0.905),(A28&lt;5.55),(D28&lt;1.75)),0.015,IF(AND(A28&gt;=5.05,A28&gt;=4.5,(B28&lt;3.15),(G28&lt;0.905),(A28&lt;5.55),(D28&lt;1.75)),0.006,IF(AND((G28&lt;0.05),(G28&lt;0.091),B28&gt;=3.15,(G28&lt;0.905),(A28&lt;5.55),(D28&lt;1.75)),0.001,IF(AND(G28&gt;=0.05,(G28&lt;0.091),B28&gt;=3.15,(G28&lt;0.905),(A28&lt;5.55),(D28&lt;1.75)),0.008,IF(AND((G28&lt;0.587),G28&gt;=0.091,B28&gt;=3.15,(G28&lt;0.905),(A28&lt;5.55),(D28&lt;1.75)),-0.003,IF(AND(G28&gt;=0.587,G28&gt;=0.091,B28&gt;=3.15,(G28&lt;0.905),(A28&lt;5.55),(D28&lt;1.75)),0.004,IF(AND((F28&lt;2.5),(B28&lt;2.85),(G28&lt;0.419),(H28&lt;15.059),A28&gt;=5.55,(D28&lt;1.75)),0.041,IF(AND(F28&gt;=2.5,(B28&lt;2.85),(G28&lt;0.419),(H28&lt;15.059),A28&gt;=5.55,(D28&lt;1.75)),0.015,IF(AND((G28&lt;0.164),B28&gt;=2.85,(G28&lt;0.419),(H28&lt;15.059),A28&gt;=5.55,(D28&lt;1.75)),0.01,IF(AND(G28&gt;=0.164,B28&gt;=2.85,(G28&lt;0.419),(H28&lt;15.059),A28&gt;=5.55,(D28&lt;1.75)),-0.001,IF(AND((B28&lt;2.55),(B28&lt;2.95),G28&gt;=0.419,(H28&lt;15.059),A28&gt;=5.55,(D28&lt;1.75)),0.014,IF(AND(B28&gt;=2.55,(B28&lt;2.95),G28&gt;=0.419,(H28&lt;15.059),A28&gt;=5.55,(D28&lt;1.75)),-0.013,IF(AND((D28&lt;1.55),B28&gt;=2.95,G28&gt;=0.419,(H28&lt;15.059),A28&gt;=5.55,(D28&lt;1.75)),0.023,IF(AND(D28&gt;=1.55,B28&gt;=2.95,G28&gt;=0.419,(H28&lt;15.059),A28&gt;=5.55,(D28&lt;1.75)),0.005,IF(AND((H28&lt;13.278),G28&gt;=0.107,(G28&lt;0.487),(D28&lt;2.45),(A28&lt;7.45),D28&gt;=1.75),-0.009,IF(AND(H28&gt;=13.278,G28&gt;=0.107,(G28&lt;0.487),(D28&lt;2.45),(A28&lt;7.45),D28&gt;=1.75),0.017,IF(AND((D28&lt;2.35),(G28&lt;0.571),G28&gt;=0.487,(D28&lt;2.45),(A28&lt;7.45),D28&gt;=1.75),0.053,IF(AND(D28&gt;=2.35,(G28&lt;0.571),G28&gt;=0.487,(D28&lt;2.45),(A28&lt;7.45),D28&gt;=1.75),0.009,IF(AND((G28&lt;0.779),G28&gt;=0.571,G28&gt;=0.487,(D28&lt;2.45),(A28&lt;7.45),D28&gt;=1.75),0.006,IF(AND(G28&gt;=0.779,G28&gt;=0.571,G28&gt;=0.487,(D28&lt;2.45),(A28&lt;7.45),D28&gt;=1.75),0.016,"shouldnthappen")))))))))))))))))))))))))))))</f>
        <v>0.015</v>
      </c>
      <c r="AA28" s="1" t="n">
        <f aca="false">IF(AND((A28&lt;7.8),A28&gt;=7.45,D28&gt;=1.75),0.051,IF(AND(A28&gt;=7.8,A28&gt;=7.45,D28&gt;=1.75),0.01,IF(AND(B28&gt;=3.35,B28&gt;=3.25,(A28&lt;7.45),D28&gt;=1.75),0.016,IF(AND((H28&lt;8.308),(D28&lt;0.15),(H28&lt;13.655),(D28&lt;0.35),(D28&lt;1.75)),0.009,IF(AND((H28&lt;14.529),(G28&lt;0.293),H28&gt;=13.655,(D28&lt;0.35),(D28&lt;1.75)),0.011,IF(AND(H28&gt;=14.529,(G28&lt;0.293),H28&gt;=13.655,(D28&lt;0.35),(D28&lt;1.75)),0.001,IF(AND(D28&gt;=0.25,G28&gt;=0.293,H28&gt;=13.655,(D28&lt;0.35),(D28&lt;1.75)),-0.004,IF(AND(H28&gt;=10.635,(H28&lt;10.696),(H28&lt;13.906),D28&gt;=0.35,(D28&lt;1.75)),0.036,IF(AND(G28&gt;=0.833,H28&gt;=10.696,(H28&lt;13.906),D28&gt;=0.35,(D28&lt;1.75)),0.016,IF(AND((A28&lt;6.65),(G28&lt;0.247),H28&gt;=13.906,D28&gt;=0.35,(D28&lt;1.75)),-0.008,IF(AND(A28&gt;=6.65,(G28&lt;0.247),H28&gt;=13.906,D28&gt;=0.35,(D28&lt;1.75)),0.011,IF(AND((B28&lt;2.45),G28&gt;=0.247,H28&gt;=13.906,D28&gt;=0.35,(D28&lt;1.75)),0,IF(AND((D28&lt;1.85),(B28&lt;2.95),(B28&lt;3.25),(A28&lt;7.45),D28&gt;=1.75),0.033,IF(AND((G28&lt;0.428),(B28&lt;3.35),B28&gt;=3.25,(A28&lt;7.45),D28&gt;=1.75),0.009,IF(AND(G28&gt;=0.428,(B28&lt;3.35),B28&gt;=3.25,(A28&lt;7.45),D28&gt;=1.75),0.042,IF(AND((A28&lt;4.6),H28&gt;=8.308,(D28&lt;0.15),(H28&lt;13.655),(D28&lt;0.35),(D28&lt;1.75)),0.003,IF(AND(A28&gt;=4.6,H28&gt;=8.308,(D28&lt;0.15),(H28&lt;13.655),(D28&lt;0.35),(D28&lt;1.75)),0,IF(AND((H28&lt;8.834),(A28&lt;5.05),D28&gt;=0.15,(H28&lt;13.655),(D28&lt;0.35),(D28&lt;1.75)),0.002,IF(AND(H28&gt;=8.834,(A28&lt;5.05),D28&gt;=0.15,(H28&lt;13.655),(D28&lt;0.35),(D28&lt;1.75)),-0.008,IF(AND((A28&lt;5.45),A28&gt;=5.05,D28&gt;=0.15,(H28&lt;13.655),(D28&lt;0.35),(D28&lt;1.75)),0.003,IF(AND(A28&gt;=5.45,A28&gt;=5.05,D28&gt;=0.15,(H28&lt;13.655),(D28&lt;0.35),(D28&lt;1.75)),-0.002,IF(AND((A28&lt;5.3),(D28&lt;0.25),G28&gt;=0.293,H28&gt;=13.655,(D28&lt;0.35),(D28&lt;1.75)),0.007,IF(AND(A28&gt;=5.3,(D28&lt;0.25),G28&gt;=0.293,H28&gt;=13.655,(D28&lt;0.35),(D28&lt;1.75)),0.001,IF(AND((H28&lt;7.309),(H28&lt;10.635),(H28&lt;10.696),(H28&lt;13.906),D28&gt;=0.35,(D28&lt;1.75)),0.014,IF(AND(H28&gt;=7.309,(H28&lt;10.635),(H28&lt;10.696),(H28&lt;13.906),D28&gt;=0.35,(D28&lt;1.75)),0.006,IF(AND((H28&lt;12.093),(G28&lt;0.833),H28&gt;=10.696,(H28&lt;13.906),D28&gt;=0.35,(D28&lt;1.75)),-0.01,IF(AND(H28&gt;=12.093,(G28&lt;0.833),H28&gt;=10.696,(H28&lt;13.906),D28&gt;=0.35,(D28&lt;1.75)),0.004,IF(AND((G28&lt;0.823),B28&gt;=2.45,G28&gt;=0.247,H28&gt;=13.906,D28&gt;=0.35,(D28&lt;1.75)),0.026,IF(AND(G28&gt;=0.823,B28&gt;=2.45,G28&gt;=0.247,H28&gt;=13.906,D28&gt;=0.35,(D28&lt;1.75)),0.006,IF(AND((H28&lt;11.121),D28&gt;=1.85,(B28&lt;2.95),(B28&lt;3.25),(A28&lt;7.45),D28&gt;=1.75),0.013,IF(AND(H28&gt;=11.121,D28&gt;=1.85,(B28&lt;2.95),(B28&lt;3.25),(A28&lt;7.45),D28&gt;=1.75),0.005,IF(AND((A28&lt;6.05),(A28&lt;6.45),B28&gt;=2.95,(B28&lt;3.25),(A28&lt;7.45),D28&gt;=1.75),0.001,IF(AND(A28&gt;=6.05,(A28&lt;6.45),B28&gt;=2.95,(B28&lt;3.25),(A28&lt;7.45),D28&gt;=1.75),-0.005,IF(AND((G28&lt;0.42),A28&gt;=6.45,B28&gt;=2.95,(B28&lt;3.25),(A28&lt;7.45),D28&gt;=1.75),0.004,IF(AND(G28&gt;=0.42,A28&gt;=6.45,B28&gt;=2.95,(B28&lt;3.25),(A28&lt;7.45),D28&gt;=1.75),0.019,"shouldnthappen")))))))))))))))))))))))))))))))))))</f>
        <v>0.011</v>
      </c>
      <c r="AB28" s="1" t="n">
        <f aca="false">+ 0.5</f>
        <v>0.5</v>
      </c>
    </row>
    <row r="29" customFormat="false" ht="13.8" hidden="false" customHeight="false" outlineLevel="0" collapsed="false">
      <c r="A29" s="11" t="n">
        <v>5</v>
      </c>
      <c r="B29" s="1" t="n">
        <v>3.4</v>
      </c>
      <c r="C29" s="1" t="n">
        <v>1.6</v>
      </c>
      <c r="D29" s="1" t="n">
        <v>0.4</v>
      </c>
      <c r="E29" s="1" t="s">
        <v>94</v>
      </c>
      <c r="F29" s="1" t="n">
        <v>1</v>
      </c>
      <c r="G29" s="1" t="n">
        <v>0.277537162881345</v>
      </c>
      <c r="H29" s="18" t="n">
        <v>9.5117676933296</v>
      </c>
      <c r="I29" s="1" t="n">
        <f aca="false">C29</f>
        <v>1.6</v>
      </c>
      <c r="J29" s="1" t="n">
        <f aca="false">SUM(M29:AB29)</f>
        <v>1.419</v>
      </c>
      <c r="K29" s="15" t="n">
        <f aca="false">1-SQRT(VAR(M29:AB29, I29)) / AVERAGE(M29:AB29)</f>
        <v>-3.39085363487781</v>
      </c>
      <c r="L29" s="1" t="n">
        <f aca="false">(J29-I29)/I29</f>
        <v>-0.113125</v>
      </c>
      <c r="M29" s="1" t="n">
        <f aca="false">IF(AND((H29&lt;5.245),(D29&lt;0.8)),0.075,IF(AND(H29&gt;=5.245,(D29&lt;0.8)),0.279,IF(AND((D29&lt;1.45),D29&gt;=0.8),1.043,IF(AND(D29&gt;=1.45,D29&gt;=0.8),1.423,"shouldnthappen"))))</f>
        <v>0.279</v>
      </c>
      <c r="N29" s="1" t="n">
        <f aca="false">IF(AND((A29&lt;4.35),(D29&lt;0.8)),0.048,IF(AND(A29&gt;=4.35,(D29&lt;0.8)),0.198,IF(AND(F29&gt;=2.5,D29&gt;=0.8),1.048,IF(AND((A29&lt;5.15),(F29&lt;2.5),D29&gt;=0.8),0.321,IF(AND(A29&gt;=5.15,(F29&lt;2.5),D29&gt;=0.8),0.783,"shouldnthappen")))))</f>
        <v>0.198</v>
      </c>
      <c r="O29" s="1" t="n">
        <f aca="false">IF(AND((H29&lt;5.245),(D29&lt;0.8)),0.034,IF(AND((A29&lt;5.9),D29&gt;=0.8),0.489,IF(AND(A29&gt;=5.9,D29&gt;=0.8),0.721,IF(AND((A29&lt;4.35),H29&gt;=5.245,(D29&lt;0.8)),0.041,IF(AND(A29&gt;=4.35,H29&gt;=5.245,(D29&lt;0.8)),0.142,"shouldnthappen")))))</f>
        <v>0.142</v>
      </c>
      <c r="P29" s="1" t="n">
        <f aca="false">IF(AND((B29&lt;2.8),(D29&lt;1.15)),0.244,IF(AND((D29&lt;1.75),D29&gt;=1.15),0.396,IF(AND(D29&gt;=1.75,D29&gt;=1.15),0.554,IF(AND((A29&lt;5.05),B29&gt;=2.8,(D29&lt;1.15)),0.078,IF(AND((H29&lt;14.877),A29&gt;=5.05,B29&gt;=2.8,(D29&lt;1.15)),0.118,IF(AND(H29&gt;=14.877,A29&gt;=5.05,B29&gt;=2.8,(D29&lt;1.15)),0.027,"shouldnthappen"))))))</f>
        <v>0.078</v>
      </c>
      <c r="Q29" s="1" t="n">
        <f aca="false">IF(AND(D29&gt;=0.45,(D29&lt;1.15)),0.17,IF(AND(A29&gt;=7.1,D29&gt;=1.15),0.539,IF(AND((A29&lt;6.25),(A29&lt;7.1),D29&gt;=1.15),0.258,IF(AND(A29&gt;=6.25,(A29&lt;7.1),D29&gt;=1.15),0.344,IF(AND(G29&gt;=0.418,(A29&lt;5.05),(D29&lt;0.45),(D29&lt;1.15)),0.033,IF(AND((H29&lt;14.494),(G29&lt;0.418),(A29&lt;5.05),(D29&lt;0.45),(D29&lt;1.15)),0.061,IF(AND(H29&gt;=14.494,(G29&lt;0.418),(A29&lt;5.05),(D29&lt;0.45),(D29&lt;1.15)),0.015,IF(AND(H29&gt;=14.877,(B29&lt;3.85),A29&gt;=5.05,(D29&lt;0.45),(D29&lt;1.15)),0.023,IF(AND((B29&lt;4),B29&gt;=3.85,A29&gt;=5.05,(D29&lt;0.45),(D29&lt;1.15)),0.009,IF(AND(B29&gt;=4,B29&gt;=3.85,A29&gt;=5.05,(D29&lt;0.45),(D29&lt;1.15)),0.052,IF(AND((G29&lt;0.05),(H29&lt;14.877),(B29&lt;3.85),A29&gt;=5.05,(D29&lt;0.45),(D29&lt;1.15)),0.024,IF(AND(G29&gt;=0.05,(H29&lt;14.877),(B29&lt;3.85),A29&gt;=5.05,(D29&lt;0.45),(D29&lt;1.15)),0.091,"shouldnthappen"))))))))))))</f>
        <v>0.061</v>
      </c>
      <c r="R29" s="1" t="n">
        <f aca="false">IF(AND(A29&gt;=7.1,D29&gt;=0.8),0.401,IF(AND((A29&lt;4.5),(G29&lt;0.905),(D29&lt;0.8)),0.024,IF(AND((H29&lt;9.966),G29&gt;=0.905,(D29&lt;0.8)),0.094,IF(AND(H29&gt;=9.966,G29&gt;=0.905,(D29&lt;0.8)),0.026,IF(AND(D29&gt;=2.05,(A29&lt;7.1),D29&gt;=0.8),0.277,IF(AND((H29&lt;5.523),A29&gt;=4.5,(G29&lt;0.905),(D29&lt;0.8)),0.012,IF(AND(H29&gt;=5.523,A29&gt;=4.5,(G29&lt;0.905),(D29&lt;0.8)),0.049,IF(AND((A29&lt;5.3),(D29&lt;2.05),(A29&lt;7.1),D29&gt;=0.8),0.095,IF(AND(A29&gt;=5.3,(D29&lt;2.05),(A29&lt;7.1),D29&gt;=0.8),0.196,"shouldnthappen")))))))))</f>
        <v>0.049</v>
      </c>
      <c r="S29" s="1" t="n">
        <f aca="false">IF(AND(A29&gt;=7.1,D29&gt;=1.35),0.298,IF(AND(G29&gt;=0.905,(D29&lt;0.8),(D29&lt;1.35)),0.068,IF(AND(H29&gt;=9.386,D29&gt;=0.8,(D29&lt;1.35)),0.126,IF(AND((H29&lt;7.426),(H29&lt;9.386),D29&gt;=0.8,(D29&lt;1.35)),0.091,IF(AND((A29&lt;5.3),(G29&lt;0.905),(A29&lt;7.1),D29&gt;=1.35),0.063,IF(AND((D29&lt;2.05),G29&gt;=0.905,(A29&lt;7.1),D29&gt;=1.35),0.015,IF(AND(D29&gt;=2.05,G29&gt;=0.905,(A29&lt;7.1),D29&gt;=1.35),0.089,IF(AND((H29&lt;10.505),(H29&lt;14.344),(G29&lt;0.905),(D29&lt;0.8),(D29&lt;1.35)),0.035,IF(AND((A29&lt;4.85),H29&gt;=14.344,(G29&lt;0.905),(D29&lt;0.8),(D29&lt;1.35)),0.006,IF(AND((B29&lt;2.75),H29&gt;=7.426,(H29&lt;9.386),D29&gt;=0.8,(D29&lt;1.35)),0.021,IF(AND(B29&gt;=2.75,H29&gt;=7.426,(H29&lt;9.386),D29&gt;=0.8,(D29&lt;1.35)),-0.01,IF(AND((B29&lt;2.35),A29&gt;=5.3,(G29&lt;0.905),(A29&lt;7.1),D29&gt;=1.35),0.068,IF(AND(B29&gt;=2.35,A29&gt;=5.3,(G29&lt;0.905),(A29&lt;7.1),D29&gt;=1.35),0.181,IF(AND((H29&lt;11.731),H29&gt;=10.505,(H29&lt;14.344),(G29&lt;0.905),(D29&lt;0.8),(D29&lt;1.35)),0.004,IF(AND(H29&gt;=11.731,H29&gt;=10.505,(H29&lt;14.344),(G29&lt;0.905),(D29&lt;0.8),(D29&lt;1.35)),0.024,IF(AND((H29&lt;14.877),A29&gt;=4.85,H29&gt;=14.344,(G29&lt;0.905),(D29&lt;0.8),(D29&lt;1.35)),0.063,IF(AND(H29&gt;=14.877,A29&gt;=4.85,H29&gt;=14.344,(G29&lt;0.905),(D29&lt;0.8),(D29&lt;1.35)),0.012,"shouldnthappen")))))))))))))))))</f>
        <v>0.035</v>
      </c>
      <c r="T29" s="1" t="n">
        <f aca="false">IF(AND(D29&gt;=0.45,(A29&lt;5.65)),0.067,IF(AND(A29&gt;=7.25,A29&gt;=5.65),0.244,IF(AND((H29&lt;9.966),G29&gt;=0.905,(D29&lt;0.45),(A29&lt;5.65)),0.062,IF(AND(H29&gt;=9.966,G29&gt;=0.905,(D29&lt;0.45),(A29&lt;5.65)),0.012,IF(AND((G29&lt;0.948),D29&gt;=2.05,(A29&lt;7.25),A29&gt;=5.65),0.157,IF(AND(G29&gt;=0.948,D29&gt;=2.05,(A29&lt;7.25),A29&gt;=5.65),0.037,IF(AND(G29&gt;=0.422,(B29&lt;3.15),(G29&lt;0.905),(D29&lt;0.45),(A29&lt;5.65)),0.011,IF(AND((D29&lt;0.25),(G29&lt;0.422),(B29&lt;3.15),(G29&lt;0.905),(D29&lt;0.45),(A29&lt;5.65)),0.04,IF(AND(D29&gt;=0.25,(G29&lt;0.422),(B29&lt;3.15),(G29&lt;0.905),(D29&lt;0.45),(A29&lt;5.65)),0.009,IF(AND((A29&lt;4.85),(B29&lt;3.25),B29&gt;=3.15,(G29&lt;0.905),(D29&lt;0.45),(A29&lt;5.65)),0.008,IF(AND(A29&gt;=4.85,(B29&lt;3.25),B29&gt;=3.15,(G29&lt;0.905),(D29&lt;0.45),(A29&lt;5.65)),-0.017,IF(AND((D29&lt;0.25),B29&gt;=3.25,B29&gt;=3.15,(G29&lt;0.905),(D29&lt;0.45),(A29&lt;5.65)),0.022,IF(AND(D29&gt;=0.25,B29&gt;=3.25,B29&gt;=3.15,(G29&lt;0.905),(D29&lt;0.45),(A29&lt;5.65)),0.009,IF(AND((F29&lt;2.5),(H29&lt;7.692),(G29&lt;0.644),(D29&lt;2.05),(A29&lt;7.25),A29&gt;=5.65),0.018,IF(AND(F29&gt;=2.5,(H29&lt;7.692),(G29&lt;0.644),(D29&lt;2.05),(A29&lt;7.25),A29&gt;=5.65),0.068,IF(AND((B29&lt;2.35),H29&gt;=7.692,(G29&lt;0.644),(D29&lt;2.05),(A29&lt;7.25),A29&gt;=5.65),0.023,IF(AND(B29&gt;=2.35,H29&gt;=7.692,(G29&lt;0.644),(D29&lt;2.05),(A29&lt;7.25),A29&gt;=5.65),0.125,IF(AND((G29&lt;0.766),(G29&lt;0.85),G29&gt;=0.644,(D29&lt;2.05),(A29&lt;7.25),A29&gt;=5.65),0.055,IF(AND(G29&gt;=0.766,(G29&lt;0.85),G29&gt;=0.644,(D29&lt;2.05),(A29&lt;7.25),A29&gt;=5.65),-0,IF(AND((B29&lt;2.95),G29&gt;=0.85,G29&gt;=0.644,(D29&lt;2.05),(A29&lt;7.25),A29&gt;=5.65),0.098,IF(AND(B29&gt;=2.95,G29&gt;=0.85,G29&gt;=0.644,(D29&lt;2.05),(A29&lt;7.25),A29&gt;=5.65),0.013,"shouldnthappen")))))))))))))))))))))</f>
        <v>0.009</v>
      </c>
      <c r="U29" s="1" t="n">
        <f aca="false">IF(AND(A29&gt;=7.25,D29&gt;=1.25),0.186,IF(AND((G29&lt;0.13),D29&gt;=0.35,(D29&lt;1.25)),-0.004,IF(AND(H29&gt;=14.246,(H29&lt;14.344),(D29&lt;0.35),(D29&lt;1.25)),-0.002,IF(AND((A29&lt;4.85),H29&gt;=14.344,(D29&lt;0.35),(D29&lt;1.25)),0.004,IF(AND(G29&gt;=0.446,(G29&lt;0.644),(A29&lt;7.25),D29&gt;=1.25),0.138,IF(AND(A29&gt;=5.45,(H29&lt;14.246),(H29&lt;14.344),(D29&lt;0.35),(D29&lt;1.25)),0.001,IF(AND((H29&lt;14.877),A29&gt;=4.85,H29&gt;=14.344,(D29&lt;0.35),(D29&lt;1.25)),0.035,IF(AND(H29&gt;=14.877,A29&gt;=4.85,H29&gt;=14.344,(D29&lt;0.35),(D29&lt;1.25)),0.007,IF(AND((B29&lt;3.35),H29&gt;=9.448,G29&gt;=0.13,D29&gt;=0.35,(D29&lt;1.25)),0.053,IF(AND(B29&gt;=3.35,H29&gt;=9.448,G29&gt;=0.13,D29&gt;=0.35,(D29&lt;1.25)),0.017,IF(AND((G29&lt;0.44),(G29&lt;0.446),(G29&lt;0.644),(A29&lt;7.25),D29&gt;=1.25),0.079,IF(AND(G29&gt;=0.44,(G29&lt;0.446),(G29&lt;0.644),(A29&lt;7.25),D29&gt;=1.25),0.02,IF(AND((A29&lt;5.95),(G29&lt;0.724),G29&gt;=0.644,(A29&lt;7.25),D29&gt;=1.25),-0.018,IF(AND(A29&gt;=5.95,(G29&lt;0.724),G29&gt;=0.644,(A29&lt;7.25),D29&gt;=1.25),0.027,IF(AND(A29&gt;=6.15,G29&gt;=0.724,G29&gt;=0.644,(A29&lt;7.25),D29&gt;=1.25),0.093,IF(AND((A29&lt;5.05),(A29&lt;5.45),(H29&lt;14.246),(H29&lt;14.344),(D29&lt;0.35),(D29&lt;1.25)),0.011,IF(AND(A29&gt;=5.05,(A29&lt;5.45),(H29&lt;14.246),(H29&lt;14.344),(D29&lt;0.35),(D29&lt;1.25)),0.021,IF(AND((A29&lt;5.4),(B29&lt;3.15),(H29&lt;9.448),G29&gt;=0.13,D29&gt;=0.35,(D29&lt;1.25)),0.007,IF(AND(A29&gt;=5.4,(B29&lt;3.15),(H29&lt;9.448),G29&gt;=0.13,D29&gt;=0.35,(D29&lt;1.25)),-0.011,IF(AND((B29&lt;3.75),B29&gt;=3.15,(H29&lt;9.448),G29&gt;=0.13,D29&gt;=0.35,(D29&lt;1.25)),0.012,IF(AND(B29&gt;=3.75,B29&gt;=3.15,(H29&lt;9.448),G29&gt;=0.13,D29&gt;=0.35,(D29&lt;1.25)),0.046,IF(AND((A29&lt;5.9),(A29&lt;6.15),G29&gt;=0.724,G29&gt;=0.644,(A29&lt;7.25),D29&gt;=1.25),0.06,IF(AND(A29&gt;=5.9,(A29&lt;6.15),G29&gt;=0.724,G29&gt;=0.644,(A29&lt;7.25),D29&gt;=1.25),0.005,"shouldnthappen")))))))))))))))))))))))</f>
        <v>0.017</v>
      </c>
      <c r="V29" s="1" t="n">
        <f aca="false">IF(AND(H29&gt;=15.155,(D29&lt;1.55)),0.084,IF(AND(A29&gt;=7.25,D29&gt;=1.55),0.141,IF(AND((G29&lt;0.043),D29&gt;=1.05,(H29&lt;15.155),(D29&lt;1.55)),-0.007,IF(AND(D29&gt;=1.85,G29&gt;=0.755,(A29&lt;7.25),D29&gt;=1.55),0.051,IF(AND((H29&lt;9.966),G29&gt;=0.905,(D29&lt;1.05),(H29&lt;15.155),(D29&lt;1.55)),0.043,IF(AND(H29&gt;=9.966,G29&gt;=0.905,(D29&lt;1.05),(H29&lt;15.155),(D29&lt;1.55)),0.007,IF(AND((G29&lt;0.278),(G29&lt;0.361),(G29&lt;0.755),(A29&lt;7.25),D29&gt;=1.55),0.08,IF(AND((A29&lt;5.8),G29&gt;=0.361,(G29&lt;0.755),(A29&lt;7.25),D29&gt;=1.55),0.019,IF(AND((A29&lt;6.05),(D29&lt;1.85),G29&gt;=0.755,(A29&lt;7.25),D29&gt;=1.55),0.01,IF(AND(A29&gt;=6.05,(D29&lt;1.85),G29&gt;=0.755,(A29&lt;7.25),D29&gt;=1.55),0.002,IF(AND((G29&lt;0.486),(B29&lt;3.15),(G29&lt;0.905),(D29&lt;1.05),(H29&lt;15.155),(D29&lt;1.55)),0.026,IF(AND(G29&gt;=0.486,(B29&lt;3.15),(G29&lt;0.905),(D29&lt;1.05),(H29&lt;15.155),(D29&lt;1.55)),0.001,IF(AND((B29&lt;3.25),B29&gt;=3.15,(G29&lt;0.905),(D29&lt;1.05),(H29&lt;15.155),(D29&lt;1.55)),-0.003,IF(AND(B29&gt;=3.25,B29&gt;=3.15,(G29&lt;0.905),(D29&lt;1.05),(H29&lt;15.155),(D29&lt;1.55)),0.012,IF(AND((H29&lt;7.426),(H29&lt;8.769),G29&gt;=0.043,D29&gt;=1.05,(H29&lt;15.155),(D29&lt;1.55)),0.041,IF(AND(H29&gt;=7.426,(H29&lt;8.769),G29&gt;=0.043,D29&gt;=1.05,(H29&lt;15.155),(D29&lt;1.55)),-0.008,IF(AND((H29&lt;10.696),H29&gt;=8.769,G29&gt;=0.043,D29&gt;=1.05,(H29&lt;15.155),(D29&lt;1.55)),0.069,IF(AND(H29&gt;=10.696,H29&gt;=8.769,G29&gt;=0.043,D29&gt;=1.05,(H29&lt;15.155),(D29&lt;1.55)),0.033,IF(AND((D29&lt;2.2),G29&gt;=0.278,(G29&lt;0.361),(G29&lt;0.755),(A29&lt;7.25),D29&gt;=1.55),0.022,IF(AND(D29&gt;=2.2,G29&gt;=0.278,(G29&lt;0.361),(G29&lt;0.755),(A29&lt;7.25),D29&gt;=1.55),-0.027,IF(AND((H29&lt;12.626),A29&gt;=5.8,G29&gt;=0.361,(G29&lt;0.755),(A29&lt;7.25),D29&gt;=1.55),0.126,IF(AND(H29&gt;=12.626,A29&gt;=5.8,G29&gt;=0.361,(G29&lt;0.755),(A29&lt;7.25),D29&gt;=1.55),0.065,"shouldnthappen"))))))))))))))))))))))</f>
        <v>0.012</v>
      </c>
      <c r="W29" s="1" t="n">
        <f aca="false">IF(AND(H29&gt;=15.155,(D29&lt;1.55)),0.064,IF(AND(A29&gt;=7.45,D29&gt;=1.55),0.115,IF(AND(B29&gt;=3.15,(H29&lt;10.257),(A29&lt;7.45),D29&gt;=1.55),0.097,IF(AND((A29&lt;4.85),H29&gt;=14.344,(D29&lt;0.35),(H29&lt;15.155),(D29&lt;1.55)),0.003,IF(AND(A29&gt;=6.05,(G29&lt;0.169),D29&gt;=0.35,(H29&lt;15.155),(D29&lt;1.55)),-0.008,IF(AND((G29&lt;0.181),G29&gt;=0.169,D29&gt;=0.35,(H29&lt;15.155),(D29&lt;1.55)),0.065,IF(AND(B29&gt;=3.05,(B29&lt;3.15),(H29&lt;10.257),(A29&lt;7.45),D29&gt;=1.55),-0.023,IF(AND(H29&gt;=11.854,(G29&lt;0.613),H29&gt;=10.257,(A29&lt;7.45),D29&gt;=1.55),0.068,IF(AND((D29&lt;0.25),(B29&lt;3.15),(H29&lt;14.344),(D29&lt;0.35),(H29&lt;15.155),(D29&lt;1.55)),0.014,IF(AND(D29&gt;=0.25,(B29&lt;3.15),(H29&lt;14.344),(D29&lt;0.35),(H29&lt;15.155),(D29&lt;1.55)),0.002,IF(AND((A29&lt;5.05),B29&gt;=3.15,(H29&lt;14.344),(D29&lt;0.35),(H29&lt;15.155),(D29&lt;1.55)),-0.001,IF(AND(A29&gt;=5.05,B29&gt;=3.15,(H29&lt;14.344),(D29&lt;0.35),(H29&lt;15.155),(D29&lt;1.55)),0.009,IF(AND((H29&lt;14.877),A29&gt;=4.85,H29&gt;=14.344,(D29&lt;0.35),(H29&lt;15.155),(D29&lt;1.55)),0.023,IF(AND(H29&gt;=14.877,A29&gt;=4.85,H29&gt;=14.344,(D29&lt;0.35),(H29&lt;15.155),(D29&lt;1.55)),0.004,IF(AND((H29&lt;13.602),(A29&lt;6.05),(G29&lt;0.169),D29&gt;=0.35,(H29&lt;15.155),(D29&lt;1.55)),0.023,IF(AND(H29&gt;=13.602,(A29&lt;6.05),(G29&lt;0.169),D29&gt;=0.35,(H29&lt;15.155),(D29&lt;1.55)),-0.006,IF(AND((B29&lt;2.95),G29&gt;=0.181,G29&gt;=0.169,D29&gt;=0.35,(H29&lt;15.155),(D29&lt;1.55)),0.019,IF(AND(B29&gt;=2.95,G29&gt;=0.181,G29&gt;=0.169,D29&gt;=0.35,(H29&lt;15.155),(D29&lt;1.55)),0.034,IF(AND((A29&lt;5.35),(B29&lt;3.05),(B29&lt;3.15),(H29&lt;10.257),(A29&lt;7.45),D29&gt;=1.55),0.009,IF(AND(A29&gt;=5.35,(B29&lt;3.05),(B29&lt;3.15),(H29&lt;10.257),(A29&lt;7.45),D29&gt;=1.55),0.058,IF(AND((B29&lt;2.9),(H29&lt;11.854),(G29&lt;0.613),H29&gt;=10.257,(A29&lt;7.45),D29&gt;=1.55),0.037,IF(AND(B29&gt;=2.9,(H29&lt;11.854),(G29&lt;0.613),H29&gt;=10.257,(A29&lt;7.45),D29&gt;=1.55),-0.005,IF(AND((A29&lt;6.4),(G29&lt;0.711),G29&gt;=0.613,H29&gt;=10.257,(A29&lt;7.45),D29&gt;=1.55),0.001,IF(AND(A29&gt;=6.4,(G29&lt;0.711),G29&gt;=0.613,H29&gt;=10.257,(A29&lt;7.45),D29&gt;=1.55),-0.002,IF(AND((D29&lt;1.9),G29&gt;=0.711,G29&gt;=0.613,H29&gt;=10.257,(A29&lt;7.45),D29&gt;=1.55),0.007,IF(AND(D29&gt;=1.9,G29&gt;=0.711,G29&gt;=0.613,H29&gt;=10.257,(A29&lt;7.45),D29&gt;=1.55),0.023,"shouldnthappen"))))))))))))))))))))))))))</f>
        <v>0.034</v>
      </c>
      <c r="X29" s="1" t="n">
        <f aca="false">IF(AND(H29&gt;=15.155,(F29&lt;2.5)),0.049,IF(AND(A29&gt;=7.45,F29&gt;=2.5),0.089,IF(AND((G29&lt;0.107),(G29&lt;0.364),(A29&lt;7.45),F29&gt;=2.5),0.055,IF(AND(A29&gt;=5.75,(G29&lt;0.572),(D29&lt;1.25),(H29&lt;15.155),(F29&lt;2.5)),-0.018,IF(AND((A29&lt;5.7),(H29&lt;12.626),G29&gt;=0.364,(A29&lt;7.45),F29&gt;=2.5),0.012,IF(AND(A29&gt;=5.7,(H29&lt;12.626),G29&gt;=0.364,(A29&lt;7.45),F29&gt;=2.5),0.065,IF(AND((G29&lt;0.628),H29&gt;=12.626,G29&gt;=0.364,(A29&lt;7.45),F29&gt;=2.5),0.047,IF(AND((G29&lt;0.545),(A29&lt;5.75),(G29&lt;0.572),(D29&lt;1.25),(H29&lt;15.155),(F29&lt;2.5)),0.007,IF(AND(G29&gt;=0.545,(A29&lt;5.75),(G29&lt;0.572),(D29&lt;1.25),(H29&lt;15.155),(F29&lt;2.5)),-0.009,IF(AND((D29&lt;0.3),(H29&lt;11.788),G29&gt;=0.572,(D29&lt;1.25),(H29&lt;15.155),(F29&lt;2.5)),0.01,IF(AND(D29&gt;=0.3,(H29&lt;11.788),G29&gt;=0.572,(D29&lt;1.25),(H29&lt;15.155),(F29&lt;2.5)),0.03,IF(AND((A29&lt;4.75),H29&gt;=11.788,G29&gt;=0.572,(D29&lt;1.25),(H29&lt;15.155),(F29&lt;2.5)),0.001,IF(AND(A29&gt;=4.75,H29&gt;=11.788,G29&gt;=0.572,(D29&lt;1.25),(H29&lt;15.155),(F29&lt;2.5)),0.01,IF(AND((A29&lt;5.5),(A29&lt;6.15),(G29&lt;0.652),D29&gt;=1.25,(H29&lt;15.155),(F29&lt;2.5)),0.014,IF(AND(A29&gt;=5.5,(A29&lt;6.15),(G29&lt;0.652),D29&gt;=1.25,(H29&lt;15.155),(F29&lt;2.5)),0.049,IF(AND((H29&lt;12.206),A29&gt;=6.15,(G29&lt;0.652),D29&gt;=1.25,(H29&lt;15.155),(F29&lt;2.5)),-0.009,IF(AND(H29&gt;=12.206,A29&gt;=6.15,(G29&lt;0.652),D29&gt;=1.25,(H29&lt;15.155),(F29&lt;2.5)),0.021,IF(AND((A29&lt;5.55),(A29&lt;6.2),G29&gt;=0.652,D29&gt;=1.25,(H29&lt;15.155),(F29&lt;2.5)),0.011,IF(AND(A29&gt;=5.55,(A29&lt;6.2),G29&gt;=0.652,D29&gt;=1.25,(H29&lt;15.155),(F29&lt;2.5)),-0.019,IF(AND((B29&lt;3.2),A29&gt;=6.2,G29&gt;=0.652,D29&gt;=1.25,(H29&lt;15.155),(F29&lt;2.5)),0.025,IF(AND(B29&gt;=3.2,A29&gt;=6.2,G29&gt;=0.652,D29&gt;=1.25,(H29&lt;15.155),(F29&lt;2.5)),0.001,IF(AND((G29&lt;0.183),(G29&lt;0.301),G29&gt;=0.107,(G29&lt;0.364),(A29&lt;7.45),F29&gt;=2.5),-0.009,IF(AND(G29&gt;=0.183,(G29&lt;0.301),G29&gt;=0.107,(G29&lt;0.364),(A29&lt;7.45),F29&gt;=2.5),0.022,IF(AND((D29&lt;2.2),G29&gt;=0.301,G29&gt;=0.107,(G29&lt;0.364),(A29&lt;7.45),F29&gt;=2.5),0.004,IF(AND(D29&gt;=2.2,G29&gt;=0.301,G29&gt;=0.107,(G29&lt;0.364),(A29&lt;7.45),F29&gt;=2.5),-0.02,IF(AND((G29&lt;0.787),G29&gt;=0.628,H29&gt;=12.626,G29&gt;=0.364,(A29&lt;7.45),F29&gt;=2.5),-0.001,IF(AND(G29&gt;=0.787,G29&gt;=0.628,H29&gt;=12.626,G29&gt;=0.364,(A29&lt;7.45),F29&gt;=2.5),0.016,"shouldnthappen")))))))))))))))))))))))))))</f>
        <v>0.007</v>
      </c>
      <c r="Y29" s="1" t="n">
        <f aca="false">IF(AND(H29&gt;=15.155,(D29&lt;1.55)),0.037,IF(AND(D29&gt;=2.45,(A29&lt;7.45),D29&gt;=1.55),0.054,IF(AND((A29&lt;7.8),A29&gt;=7.45,D29&gt;=1.55),0.078,IF(AND(A29&gt;=7.8,A29&gt;=7.45,D29&gt;=1.55),0.021,IF(AND(A29&gt;=6.2,G29&gt;=0.68,D29&gt;=1.25,(H29&lt;15.155),(D29&lt;1.55)),0.019,IF(AND((B29&lt;2.65),(A29&lt;4.95),(G29&lt;0.572),(D29&lt;1.25),(H29&lt;15.155),(D29&lt;1.55)),0.021,IF(AND(B29&gt;=2.65,(A29&lt;4.95),(G29&lt;0.572),(D29&lt;1.25),(H29&lt;15.155),(D29&lt;1.55)),0.006,IF(AND((H29&lt;14.344),A29&gt;=4.95,(G29&lt;0.572),(D29&lt;1.25),(H29&lt;15.155),(D29&lt;1.55)),-0.005,IF(AND(H29&gt;=14.344,A29&gt;=4.95,(G29&lt;0.572),(D29&lt;1.25),(H29&lt;15.155),(D29&lt;1.55)),0.013,IF(AND((G29&lt;0.833),(H29&lt;11.788),G29&gt;=0.572,(D29&lt;1.25),(H29&lt;15.155),(D29&lt;1.55)),0.009,IF(AND(G29&gt;=0.833,(H29&lt;11.788),G29&gt;=0.572,(D29&lt;1.25),(H29&lt;15.155),(D29&lt;1.55)),0.024,IF(AND((A29&lt;4.75),H29&gt;=11.788,G29&gt;=0.572,(D29&lt;1.25),(H29&lt;15.155),(D29&lt;1.55)),0.001,IF(AND(A29&gt;=4.75,H29&gt;=11.788,G29&gt;=0.572,(D29&lt;1.25),(H29&lt;15.155),(D29&lt;1.55)),0.008,IF(AND((A29&lt;5.65),(A29&lt;6.15),(G29&lt;0.68),D29&gt;=1.25,(H29&lt;15.155),(D29&lt;1.55)),0.017,IF(AND(A29&gt;=5.65,(A29&lt;6.15),(G29&lt;0.68),D29&gt;=1.25,(H29&lt;15.155),(D29&lt;1.55)),0.039,IF(AND((G29&lt;0.436),A29&gt;=6.15,(G29&lt;0.68),D29&gt;=1.25,(H29&lt;15.155),(D29&lt;1.55)),-0.004,IF(AND(G29&gt;=0.436,A29&gt;=6.15,(G29&lt;0.68),D29&gt;=1.25,(H29&lt;15.155),(D29&lt;1.55)),0.022,IF(AND((A29&lt;5.55),(A29&lt;6.2),G29&gt;=0.68,D29&gt;=1.25,(H29&lt;15.155),(D29&lt;1.55)),0.009,IF(AND(A29&gt;=5.55,(A29&lt;6.2),G29&gt;=0.68,D29&gt;=1.25,(H29&lt;15.155),(D29&lt;1.55)),-0.016,IF(AND((G29&lt;0.107),(G29&lt;0.361),(G29&lt;0.613),(D29&lt;2.45),(A29&lt;7.45),D29&gt;=1.55),0.042,IF(AND(G29&gt;=0.107,(G29&lt;0.361),(G29&lt;0.613),(D29&lt;2.45),(A29&lt;7.45),D29&gt;=1.55),0.002,IF(AND((D29&lt;2.35),G29&gt;=0.361,(G29&lt;0.613),(D29&lt;2.45),(A29&lt;7.45),D29&gt;=1.55),0.051,IF(AND(D29&gt;=2.35,G29&gt;=0.361,(G29&lt;0.613),(D29&lt;2.45),(A29&lt;7.45),D29&gt;=1.55),0.016,IF(AND((A29&lt;6.4),(G29&lt;0.711),G29&gt;=0.613,(D29&lt;2.45),(A29&lt;7.45),D29&gt;=1.55),0.001,IF(AND(A29&gt;=6.4,(G29&lt;0.711),G29&gt;=0.613,(D29&lt;2.45),(A29&lt;7.45),D29&gt;=1.55),-0.002,IF(AND((B29&lt;2.95),G29&gt;=0.711,G29&gt;=0.613,(D29&lt;2.45),(A29&lt;7.45),D29&gt;=1.55),0.023,IF(AND(B29&gt;=2.95,G29&gt;=0.711,G29&gt;=0.613,(D29&lt;2.45),(A29&lt;7.45),D29&gt;=1.55),0.01,"shouldnthappen")))))))))))))))))))))))))))</f>
        <v>-0.005</v>
      </c>
      <c r="Z29" s="1" t="n">
        <f aca="false">IF(AND(A29&gt;=7.45,D29&gt;=1.75),0.056,IF(AND(H29&gt;=15.059,A29&gt;=5.55,(D29&lt;1.75)),0.028,IF(AND((D29&lt;0.35),G29&gt;=0.905,(A29&lt;5.55),(D29&lt;1.75)),0.005,IF(AND(D29&gt;=0.35,G29&gt;=0.905,(A29&lt;5.55),(D29&lt;1.75)),0.026,IF(AND((H29&lt;8.711),D29&gt;=2.45,(A29&lt;7.45),D29&gt;=1.75),0.011,IF(AND(H29&gt;=8.711,D29&gt;=2.45,(A29&lt;7.45),D29&gt;=1.75),0.049,IF(AND((G29&lt;0.107),(G29&lt;0.487),(D29&lt;2.45),(A29&lt;7.45),D29&gt;=1.75),0.032,IF(AND((H29&lt;10.915),(A29&lt;4.5),(B29&lt;3.15),(G29&lt;0.905),(A29&lt;5.55),(D29&lt;1.75)),-0.001,IF(AND(H29&gt;=10.915,(A29&lt;4.5),(B29&lt;3.15),(G29&lt;0.905),(A29&lt;5.55),(D29&lt;1.75)),0.003,IF(AND((A29&lt;5.05),A29&gt;=4.5,(B29&lt;3.15),(G29&lt;0.905),(A29&lt;5.55),(D29&lt;1.75)),0.015,IF(AND(A29&gt;=5.05,A29&gt;=4.5,(B29&lt;3.15),(G29&lt;0.905),(A29&lt;5.55),(D29&lt;1.75)),0.006,IF(AND((G29&lt;0.05),(G29&lt;0.091),B29&gt;=3.15,(G29&lt;0.905),(A29&lt;5.55),(D29&lt;1.75)),0.001,IF(AND(G29&gt;=0.05,(G29&lt;0.091),B29&gt;=3.15,(G29&lt;0.905),(A29&lt;5.55),(D29&lt;1.75)),0.008,IF(AND((G29&lt;0.587),G29&gt;=0.091,B29&gt;=3.15,(G29&lt;0.905),(A29&lt;5.55),(D29&lt;1.75)),-0.003,IF(AND(G29&gt;=0.587,G29&gt;=0.091,B29&gt;=3.15,(G29&lt;0.905),(A29&lt;5.55),(D29&lt;1.75)),0.004,IF(AND((F29&lt;2.5),(B29&lt;2.85),(G29&lt;0.419),(H29&lt;15.059),A29&gt;=5.55,(D29&lt;1.75)),0.041,IF(AND(F29&gt;=2.5,(B29&lt;2.85),(G29&lt;0.419),(H29&lt;15.059),A29&gt;=5.55,(D29&lt;1.75)),0.015,IF(AND((G29&lt;0.164),B29&gt;=2.85,(G29&lt;0.419),(H29&lt;15.059),A29&gt;=5.55,(D29&lt;1.75)),0.01,IF(AND(G29&gt;=0.164,B29&gt;=2.85,(G29&lt;0.419),(H29&lt;15.059),A29&gt;=5.55,(D29&lt;1.75)),-0.001,IF(AND((B29&lt;2.55),(B29&lt;2.95),G29&gt;=0.419,(H29&lt;15.059),A29&gt;=5.55,(D29&lt;1.75)),0.014,IF(AND(B29&gt;=2.55,(B29&lt;2.95),G29&gt;=0.419,(H29&lt;15.059),A29&gt;=5.55,(D29&lt;1.75)),-0.013,IF(AND((D29&lt;1.55),B29&gt;=2.95,G29&gt;=0.419,(H29&lt;15.059),A29&gt;=5.55,(D29&lt;1.75)),0.023,IF(AND(D29&gt;=1.55,B29&gt;=2.95,G29&gt;=0.419,(H29&lt;15.059),A29&gt;=5.55,(D29&lt;1.75)),0.005,IF(AND((H29&lt;13.278),G29&gt;=0.107,(G29&lt;0.487),(D29&lt;2.45),(A29&lt;7.45),D29&gt;=1.75),-0.009,IF(AND(H29&gt;=13.278,G29&gt;=0.107,(G29&lt;0.487),(D29&lt;2.45),(A29&lt;7.45),D29&gt;=1.75),0.017,IF(AND((D29&lt;2.35),(G29&lt;0.571),G29&gt;=0.487,(D29&lt;2.45),(A29&lt;7.45),D29&gt;=1.75),0.053,IF(AND(D29&gt;=2.35,(G29&lt;0.571),G29&gt;=0.487,(D29&lt;2.45),(A29&lt;7.45),D29&gt;=1.75),0.009,IF(AND((G29&lt;0.779),G29&gt;=0.571,G29&gt;=0.487,(D29&lt;2.45),(A29&lt;7.45),D29&gt;=1.75),0.006,IF(AND(G29&gt;=0.779,G29&gt;=0.571,G29&gt;=0.487,(D29&lt;2.45),(A29&lt;7.45),D29&gt;=1.75),0.016,"shouldnthappen")))))))))))))))))))))))))))))</f>
        <v>-0.003</v>
      </c>
      <c r="AA29" s="1" t="n">
        <f aca="false">IF(AND((A29&lt;7.8),A29&gt;=7.45,D29&gt;=1.75),0.051,IF(AND(A29&gt;=7.8,A29&gt;=7.45,D29&gt;=1.75),0.01,IF(AND(B29&gt;=3.35,B29&gt;=3.25,(A29&lt;7.45),D29&gt;=1.75),0.016,IF(AND((H29&lt;8.308),(D29&lt;0.15),(H29&lt;13.655),(D29&lt;0.35),(D29&lt;1.75)),0.009,IF(AND((H29&lt;14.529),(G29&lt;0.293),H29&gt;=13.655,(D29&lt;0.35),(D29&lt;1.75)),0.011,IF(AND(H29&gt;=14.529,(G29&lt;0.293),H29&gt;=13.655,(D29&lt;0.35),(D29&lt;1.75)),0.001,IF(AND(D29&gt;=0.25,G29&gt;=0.293,H29&gt;=13.655,(D29&lt;0.35),(D29&lt;1.75)),-0.004,IF(AND(H29&gt;=10.635,(H29&lt;10.696),(H29&lt;13.906),D29&gt;=0.35,(D29&lt;1.75)),0.036,IF(AND(G29&gt;=0.833,H29&gt;=10.696,(H29&lt;13.906),D29&gt;=0.35,(D29&lt;1.75)),0.016,IF(AND((A29&lt;6.65),(G29&lt;0.247),H29&gt;=13.906,D29&gt;=0.35,(D29&lt;1.75)),-0.008,IF(AND(A29&gt;=6.65,(G29&lt;0.247),H29&gt;=13.906,D29&gt;=0.35,(D29&lt;1.75)),0.011,IF(AND((B29&lt;2.45),G29&gt;=0.247,H29&gt;=13.906,D29&gt;=0.35,(D29&lt;1.75)),0,IF(AND((D29&lt;1.85),(B29&lt;2.95),(B29&lt;3.25),(A29&lt;7.45),D29&gt;=1.75),0.033,IF(AND((G29&lt;0.428),(B29&lt;3.35),B29&gt;=3.25,(A29&lt;7.45),D29&gt;=1.75),0.009,IF(AND(G29&gt;=0.428,(B29&lt;3.35),B29&gt;=3.25,(A29&lt;7.45),D29&gt;=1.75),0.042,IF(AND((A29&lt;4.6),H29&gt;=8.308,(D29&lt;0.15),(H29&lt;13.655),(D29&lt;0.35),(D29&lt;1.75)),0.003,IF(AND(A29&gt;=4.6,H29&gt;=8.308,(D29&lt;0.15),(H29&lt;13.655),(D29&lt;0.35),(D29&lt;1.75)),0,IF(AND((H29&lt;8.834),(A29&lt;5.05),D29&gt;=0.15,(H29&lt;13.655),(D29&lt;0.35),(D29&lt;1.75)),0.002,IF(AND(H29&gt;=8.834,(A29&lt;5.05),D29&gt;=0.15,(H29&lt;13.655),(D29&lt;0.35),(D29&lt;1.75)),-0.008,IF(AND((A29&lt;5.45),A29&gt;=5.05,D29&gt;=0.15,(H29&lt;13.655),(D29&lt;0.35),(D29&lt;1.75)),0.003,IF(AND(A29&gt;=5.45,A29&gt;=5.05,D29&gt;=0.15,(H29&lt;13.655),(D29&lt;0.35),(D29&lt;1.75)),-0.002,IF(AND((A29&lt;5.3),(D29&lt;0.25),G29&gt;=0.293,H29&gt;=13.655,(D29&lt;0.35),(D29&lt;1.75)),0.007,IF(AND(A29&gt;=5.3,(D29&lt;0.25),G29&gt;=0.293,H29&gt;=13.655,(D29&lt;0.35),(D29&lt;1.75)),0.001,IF(AND((H29&lt;7.309),(H29&lt;10.635),(H29&lt;10.696),(H29&lt;13.906),D29&gt;=0.35,(D29&lt;1.75)),0.014,IF(AND(H29&gt;=7.309,(H29&lt;10.635),(H29&lt;10.696),(H29&lt;13.906),D29&gt;=0.35,(D29&lt;1.75)),0.006,IF(AND((H29&lt;12.093),(G29&lt;0.833),H29&gt;=10.696,(H29&lt;13.906),D29&gt;=0.35,(D29&lt;1.75)),-0.01,IF(AND(H29&gt;=12.093,(G29&lt;0.833),H29&gt;=10.696,(H29&lt;13.906),D29&gt;=0.35,(D29&lt;1.75)),0.004,IF(AND((G29&lt;0.823),B29&gt;=2.45,G29&gt;=0.247,H29&gt;=13.906,D29&gt;=0.35,(D29&lt;1.75)),0.026,IF(AND(G29&gt;=0.823,B29&gt;=2.45,G29&gt;=0.247,H29&gt;=13.906,D29&gt;=0.35,(D29&lt;1.75)),0.006,IF(AND((H29&lt;11.121),D29&gt;=1.85,(B29&lt;2.95),(B29&lt;3.25),(A29&lt;7.45),D29&gt;=1.75),0.013,IF(AND(H29&gt;=11.121,D29&gt;=1.85,(B29&lt;2.95),(B29&lt;3.25),(A29&lt;7.45),D29&gt;=1.75),0.005,IF(AND((A29&lt;6.05),(A29&lt;6.45),B29&gt;=2.95,(B29&lt;3.25),(A29&lt;7.45),D29&gt;=1.75),0.001,IF(AND(A29&gt;=6.05,(A29&lt;6.45),B29&gt;=2.95,(B29&lt;3.25),(A29&lt;7.45),D29&gt;=1.75),-0.005,IF(AND((G29&lt;0.42),A29&gt;=6.45,B29&gt;=2.95,(B29&lt;3.25),(A29&lt;7.45),D29&gt;=1.75),0.004,IF(AND(G29&gt;=0.42,A29&gt;=6.45,B29&gt;=2.95,(B29&lt;3.25),(A29&lt;7.45),D29&gt;=1.75),0.019,"shouldnthappen")))))))))))))))))))))))))))))))))))</f>
        <v>0.006</v>
      </c>
      <c r="AB29" s="1" t="n">
        <f aca="false">+ 0.5</f>
        <v>0.5</v>
      </c>
    </row>
    <row r="30" customFormat="false" ht="13.8" hidden="false" customHeight="false" outlineLevel="0" collapsed="false">
      <c r="A30" s="11" t="n">
        <v>5.2</v>
      </c>
      <c r="B30" s="1" t="n">
        <v>3.5</v>
      </c>
      <c r="C30" s="1" t="n">
        <v>1.5</v>
      </c>
      <c r="D30" s="1" t="n">
        <v>0.2</v>
      </c>
      <c r="E30" s="1" t="s">
        <v>94</v>
      </c>
      <c r="F30" s="1" t="n">
        <v>1</v>
      </c>
      <c r="G30" s="1" t="n">
        <v>0.0556314173154533</v>
      </c>
      <c r="H30" s="18" t="n">
        <v>9.45303047290072</v>
      </c>
      <c r="I30" s="1" t="n">
        <f aca="false">C30</f>
        <v>1.5</v>
      </c>
      <c r="J30" s="1" t="n">
        <f aca="false">SUM(M30:AB30)</f>
        <v>1.489</v>
      </c>
      <c r="K30" s="15" t="n">
        <f aca="false">1-SQRT(VAR(M30:AB30, I30)) / AVERAGE(M30:AB30)</f>
        <v>-2.92871413203871</v>
      </c>
      <c r="L30" s="1" t="n">
        <f aca="false">(J30-I30)/I30</f>
        <v>-0.00733333333333327</v>
      </c>
      <c r="M30" s="1" t="n">
        <f aca="false">IF(AND((H30&lt;5.245),(D30&lt;0.8)),0.075,IF(AND(H30&gt;=5.245,(D30&lt;0.8)),0.279,IF(AND((D30&lt;1.45),D30&gt;=0.8),1.043,IF(AND(D30&gt;=1.45,D30&gt;=0.8),1.423,"shouldnthappen"))))</f>
        <v>0.279</v>
      </c>
      <c r="N30" s="1" t="n">
        <f aca="false">IF(AND((A30&lt;4.35),(D30&lt;0.8)),0.048,IF(AND(A30&gt;=4.35,(D30&lt;0.8)),0.198,IF(AND(F30&gt;=2.5,D30&gt;=0.8),1.048,IF(AND((A30&lt;5.15),(F30&lt;2.5),D30&gt;=0.8),0.321,IF(AND(A30&gt;=5.15,(F30&lt;2.5),D30&gt;=0.8),0.783,"shouldnthappen")))))</f>
        <v>0.198</v>
      </c>
      <c r="O30" s="1" t="n">
        <f aca="false">IF(AND((H30&lt;5.245),(D30&lt;0.8)),0.034,IF(AND((A30&lt;5.9),D30&gt;=0.8),0.489,IF(AND(A30&gt;=5.9,D30&gt;=0.8),0.721,IF(AND((A30&lt;4.35),H30&gt;=5.245,(D30&lt;0.8)),0.041,IF(AND(A30&gt;=4.35,H30&gt;=5.245,(D30&lt;0.8)),0.142,"shouldnthappen")))))</f>
        <v>0.142</v>
      </c>
      <c r="P30" s="1" t="n">
        <f aca="false">IF(AND((B30&lt;2.8),(D30&lt;1.15)),0.244,IF(AND((D30&lt;1.75),D30&gt;=1.15),0.396,IF(AND(D30&gt;=1.75,D30&gt;=1.15),0.554,IF(AND((A30&lt;5.05),B30&gt;=2.8,(D30&lt;1.15)),0.078,IF(AND((H30&lt;14.877),A30&gt;=5.05,B30&gt;=2.8,(D30&lt;1.15)),0.118,IF(AND(H30&gt;=14.877,A30&gt;=5.05,B30&gt;=2.8,(D30&lt;1.15)),0.027,"shouldnthappen"))))))</f>
        <v>0.118</v>
      </c>
      <c r="Q30" s="1" t="n">
        <f aca="false">IF(AND(D30&gt;=0.45,(D30&lt;1.15)),0.17,IF(AND(A30&gt;=7.1,D30&gt;=1.15),0.539,IF(AND((A30&lt;6.25),(A30&lt;7.1),D30&gt;=1.15),0.258,IF(AND(A30&gt;=6.25,(A30&lt;7.1),D30&gt;=1.15),0.344,IF(AND(G30&gt;=0.418,(A30&lt;5.05),(D30&lt;0.45),(D30&lt;1.15)),0.033,IF(AND((H30&lt;14.494),(G30&lt;0.418),(A30&lt;5.05),(D30&lt;0.45),(D30&lt;1.15)),0.061,IF(AND(H30&gt;=14.494,(G30&lt;0.418),(A30&lt;5.05),(D30&lt;0.45),(D30&lt;1.15)),0.015,IF(AND(H30&gt;=14.877,(B30&lt;3.85),A30&gt;=5.05,(D30&lt;0.45),(D30&lt;1.15)),0.023,IF(AND((B30&lt;4),B30&gt;=3.85,A30&gt;=5.05,(D30&lt;0.45),(D30&lt;1.15)),0.009,IF(AND(B30&gt;=4,B30&gt;=3.85,A30&gt;=5.05,(D30&lt;0.45),(D30&lt;1.15)),0.052,IF(AND((G30&lt;0.05),(H30&lt;14.877),(B30&lt;3.85),A30&gt;=5.05,(D30&lt;0.45),(D30&lt;1.15)),0.024,IF(AND(G30&gt;=0.05,(H30&lt;14.877),(B30&lt;3.85),A30&gt;=5.05,(D30&lt;0.45),(D30&lt;1.15)),0.091,"shouldnthappen"))))))))))))</f>
        <v>0.091</v>
      </c>
      <c r="R30" s="1" t="n">
        <f aca="false">IF(AND(A30&gt;=7.1,D30&gt;=0.8),0.401,IF(AND((A30&lt;4.5),(G30&lt;0.905),(D30&lt;0.8)),0.024,IF(AND((H30&lt;9.966),G30&gt;=0.905,(D30&lt;0.8)),0.094,IF(AND(H30&gt;=9.966,G30&gt;=0.905,(D30&lt;0.8)),0.026,IF(AND(D30&gt;=2.05,(A30&lt;7.1),D30&gt;=0.8),0.277,IF(AND((H30&lt;5.523),A30&gt;=4.5,(G30&lt;0.905),(D30&lt;0.8)),0.012,IF(AND(H30&gt;=5.523,A30&gt;=4.5,(G30&lt;0.905),(D30&lt;0.8)),0.049,IF(AND((A30&lt;5.3),(D30&lt;2.05),(A30&lt;7.1),D30&gt;=0.8),0.095,IF(AND(A30&gt;=5.3,(D30&lt;2.05),(A30&lt;7.1),D30&gt;=0.8),0.196,"shouldnthappen")))))))))</f>
        <v>0.049</v>
      </c>
      <c r="S30" s="1" t="n">
        <f aca="false">IF(AND(A30&gt;=7.1,D30&gt;=1.35),0.298,IF(AND(G30&gt;=0.905,(D30&lt;0.8),(D30&lt;1.35)),0.068,IF(AND(H30&gt;=9.386,D30&gt;=0.8,(D30&lt;1.35)),0.126,IF(AND((H30&lt;7.426),(H30&lt;9.386),D30&gt;=0.8,(D30&lt;1.35)),0.091,IF(AND((A30&lt;5.3),(G30&lt;0.905),(A30&lt;7.1),D30&gt;=1.35),0.063,IF(AND((D30&lt;2.05),G30&gt;=0.905,(A30&lt;7.1),D30&gt;=1.35),0.015,IF(AND(D30&gt;=2.05,G30&gt;=0.905,(A30&lt;7.1),D30&gt;=1.35),0.089,IF(AND((H30&lt;10.505),(H30&lt;14.344),(G30&lt;0.905),(D30&lt;0.8),(D30&lt;1.35)),0.035,IF(AND((A30&lt;4.85),H30&gt;=14.344,(G30&lt;0.905),(D30&lt;0.8),(D30&lt;1.35)),0.006,IF(AND((B30&lt;2.75),H30&gt;=7.426,(H30&lt;9.386),D30&gt;=0.8,(D30&lt;1.35)),0.021,IF(AND(B30&gt;=2.75,H30&gt;=7.426,(H30&lt;9.386),D30&gt;=0.8,(D30&lt;1.35)),-0.01,IF(AND((B30&lt;2.35),A30&gt;=5.3,(G30&lt;0.905),(A30&lt;7.1),D30&gt;=1.35),0.068,IF(AND(B30&gt;=2.35,A30&gt;=5.3,(G30&lt;0.905),(A30&lt;7.1),D30&gt;=1.35),0.181,IF(AND((H30&lt;11.731),H30&gt;=10.505,(H30&lt;14.344),(G30&lt;0.905),(D30&lt;0.8),(D30&lt;1.35)),0.004,IF(AND(H30&gt;=11.731,H30&gt;=10.505,(H30&lt;14.344),(G30&lt;0.905),(D30&lt;0.8),(D30&lt;1.35)),0.024,IF(AND((H30&lt;14.877),A30&gt;=4.85,H30&gt;=14.344,(G30&lt;0.905),(D30&lt;0.8),(D30&lt;1.35)),0.063,IF(AND(H30&gt;=14.877,A30&gt;=4.85,H30&gt;=14.344,(G30&lt;0.905),(D30&lt;0.8),(D30&lt;1.35)),0.012,"shouldnthappen")))))))))))))))))</f>
        <v>0.035</v>
      </c>
      <c r="T30" s="1" t="n">
        <f aca="false">IF(AND(D30&gt;=0.45,(A30&lt;5.65)),0.067,IF(AND(A30&gt;=7.25,A30&gt;=5.65),0.244,IF(AND((H30&lt;9.966),G30&gt;=0.905,(D30&lt;0.45),(A30&lt;5.65)),0.062,IF(AND(H30&gt;=9.966,G30&gt;=0.905,(D30&lt;0.45),(A30&lt;5.65)),0.012,IF(AND((G30&lt;0.948),D30&gt;=2.05,(A30&lt;7.25),A30&gt;=5.65),0.157,IF(AND(G30&gt;=0.948,D30&gt;=2.05,(A30&lt;7.25),A30&gt;=5.65),0.037,IF(AND(G30&gt;=0.422,(B30&lt;3.15),(G30&lt;0.905),(D30&lt;0.45),(A30&lt;5.65)),0.011,IF(AND((D30&lt;0.25),(G30&lt;0.422),(B30&lt;3.15),(G30&lt;0.905),(D30&lt;0.45),(A30&lt;5.65)),0.04,IF(AND(D30&gt;=0.25,(G30&lt;0.422),(B30&lt;3.15),(G30&lt;0.905),(D30&lt;0.45),(A30&lt;5.65)),0.009,IF(AND((A30&lt;4.85),(B30&lt;3.25),B30&gt;=3.15,(G30&lt;0.905),(D30&lt;0.45),(A30&lt;5.65)),0.008,IF(AND(A30&gt;=4.85,(B30&lt;3.25),B30&gt;=3.15,(G30&lt;0.905),(D30&lt;0.45),(A30&lt;5.65)),-0.017,IF(AND((D30&lt;0.25),B30&gt;=3.25,B30&gt;=3.15,(G30&lt;0.905),(D30&lt;0.45),(A30&lt;5.65)),0.022,IF(AND(D30&gt;=0.25,B30&gt;=3.25,B30&gt;=3.15,(G30&lt;0.905),(D30&lt;0.45),(A30&lt;5.65)),0.009,IF(AND((F30&lt;2.5),(H30&lt;7.692),(G30&lt;0.644),(D30&lt;2.05),(A30&lt;7.25),A30&gt;=5.65),0.018,IF(AND(F30&gt;=2.5,(H30&lt;7.692),(G30&lt;0.644),(D30&lt;2.05),(A30&lt;7.25),A30&gt;=5.65),0.068,IF(AND((B30&lt;2.35),H30&gt;=7.692,(G30&lt;0.644),(D30&lt;2.05),(A30&lt;7.25),A30&gt;=5.65),0.023,IF(AND(B30&gt;=2.35,H30&gt;=7.692,(G30&lt;0.644),(D30&lt;2.05),(A30&lt;7.25),A30&gt;=5.65),0.125,IF(AND((G30&lt;0.766),(G30&lt;0.85),G30&gt;=0.644,(D30&lt;2.05),(A30&lt;7.25),A30&gt;=5.65),0.055,IF(AND(G30&gt;=0.766,(G30&lt;0.85),G30&gt;=0.644,(D30&lt;2.05),(A30&lt;7.25),A30&gt;=5.65),-0,IF(AND((B30&lt;2.95),G30&gt;=0.85,G30&gt;=0.644,(D30&lt;2.05),(A30&lt;7.25),A30&gt;=5.65),0.098,IF(AND(B30&gt;=2.95,G30&gt;=0.85,G30&gt;=0.644,(D30&lt;2.05),(A30&lt;7.25),A30&gt;=5.65),0.013,"shouldnthappen")))))))))))))))))))))</f>
        <v>0.022</v>
      </c>
      <c r="U30" s="1" t="n">
        <f aca="false">IF(AND(A30&gt;=7.25,D30&gt;=1.25),0.186,IF(AND((G30&lt;0.13),D30&gt;=0.35,(D30&lt;1.25)),-0.004,IF(AND(H30&gt;=14.246,(H30&lt;14.344),(D30&lt;0.35),(D30&lt;1.25)),-0.002,IF(AND((A30&lt;4.85),H30&gt;=14.344,(D30&lt;0.35),(D30&lt;1.25)),0.004,IF(AND(G30&gt;=0.446,(G30&lt;0.644),(A30&lt;7.25),D30&gt;=1.25),0.138,IF(AND(A30&gt;=5.45,(H30&lt;14.246),(H30&lt;14.344),(D30&lt;0.35),(D30&lt;1.25)),0.001,IF(AND((H30&lt;14.877),A30&gt;=4.85,H30&gt;=14.344,(D30&lt;0.35),(D30&lt;1.25)),0.035,IF(AND(H30&gt;=14.877,A30&gt;=4.85,H30&gt;=14.344,(D30&lt;0.35),(D30&lt;1.25)),0.007,IF(AND((B30&lt;3.35),H30&gt;=9.448,G30&gt;=0.13,D30&gt;=0.35,(D30&lt;1.25)),0.053,IF(AND(B30&gt;=3.35,H30&gt;=9.448,G30&gt;=0.13,D30&gt;=0.35,(D30&lt;1.25)),0.017,IF(AND((G30&lt;0.44),(G30&lt;0.446),(G30&lt;0.644),(A30&lt;7.25),D30&gt;=1.25),0.079,IF(AND(G30&gt;=0.44,(G30&lt;0.446),(G30&lt;0.644),(A30&lt;7.25),D30&gt;=1.25),0.02,IF(AND((A30&lt;5.95),(G30&lt;0.724),G30&gt;=0.644,(A30&lt;7.25),D30&gt;=1.25),-0.018,IF(AND(A30&gt;=5.95,(G30&lt;0.724),G30&gt;=0.644,(A30&lt;7.25),D30&gt;=1.25),0.027,IF(AND(A30&gt;=6.15,G30&gt;=0.724,G30&gt;=0.644,(A30&lt;7.25),D30&gt;=1.25),0.093,IF(AND((A30&lt;5.05),(A30&lt;5.45),(H30&lt;14.246),(H30&lt;14.344),(D30&lt;0.35),(D30&lt;1.25)),0.011,IF(AND(A30&gt;=5.05,(A30&lt;5.45),(H30&lt;14.246),(H30&lt;14.344),(D30&lt;0.35),(D30&lt;1.25)),0.021,IF(AND((A30&lt;5.4),(B30&lt;3.15),(H30&lt;9.448),G30&gt;=0.13,D30&gt;=0.35,(D30&lt;1.25)),0.007,IF(AND(A30&gt;=5.4,(B30&lt;3.15),(H30&lt;9.448),G30&gt;=0.13,D30&gt;=0.35,(D30&lt;1.25)),-0.011,IF(AND((B30&lt;3.75),B30&gt;=3.15,(H30&lt;9.448),G30&gt;=0.13,D30&gt;=0.35,(D30&lt;1.25)),0.012,IF(AND(B30&gt;=3.75,B30&gt;=3.15,(H30&lt;9.448),G30&gt;=0.13,D30&gt;=0.35,(D30&lt;1.25)),0.046,IF(AND((A30&lt;5.9),(A30&lt;6.15),G30&gt;=0.724,G30&gt;=0.644,(A30&lt;7.25),D30&gt;=1.25),0.06,IF(AND(A30&gt;=5.9,(A30&lt;6.15),G30&gt;=0.724,G30&gt;=0.644,(A30&lt;7.25),D30&gt;=1.25),0.005,"shouldnthappen")))))))))))))))))))))))</f>
        <v>0.021</v>
      </c>
      <c r="V30" s="1" t="n">
        <f aca="false">IF(AND(H30&gt;=15.155,(D30&lt;1.55)),0.084,IF(AND(A30&gt;=7.25,D30&gt;=1.55),0.141,IF(AND((G30&lt;0.043),D30&gt;=1.05,(H30&lt;15.155),(D30&lt;1.55)),-0.007,IF(AND(D30&gt;=1.85,G30&gt;=0.755,(A30&lt;7.25),D30&gt;=1.55),0.051,IF(AND((H30&lt;9.966),G30&gt;=0.905,(D30&lt;1.05),(H30&lt;15.155),(D30&lt;1.55)),0.043,IF(AND(H30&gt;=9.966,G30&gt;=0.905,(D30&lt;1.05),(H30&lt;15.155),(D30&lt;1.55)),0.007,IF(AND((G30&lt;0.278),(G30&lt;0.361),(G30&lt;0.755),(A30&lt;7.25),D30&gt;=1.55),0.08,IF(AND((A30&lt;5.8),G30&gt;=0.361,(G30&lt;0.755),(A30&lt;7.25),D30&gt;=1.55),0.019,IF(AND((A30&lt;6.05),(D30&lt;1.85),G30&gt;=0.755,(A30&lt;7.25),D30&gt;=1.55),0.01,IF(AND(A30&gt;=6.05,(D30&lt;1.85),G30&gt;=0.755,(A30&lt;7.25),D30&gt;=1.55),0.002,IF(AND((G30&lt;0.486),(B30&lt;3.15),(G30&lt;0.905),(D30&lt;1.05),(H30&lt;15.155),(D30&lt;1.55)),0.026,IF(AND(G30&gt;=0.486,(B30&lt;3.15),(G30&lt;0.905),(D30&lt;1.05),(H30&lt;15.155),(D30&lt;1.55)),0.001,IF(AND((B30&lt;3.25),B30&gt;=3.15,(G30&lt;0.905),(D30&lt;1.05),(H30&lt;15.155),(D30&lt;1.55)),-0.003,IF(AND(B30&gt;=3.25,B30&gt;=3.15,(G30&lt;0.905),(D30&lt;1.05),(H30&lt;15.155),(D30&lt;1.55)),0.012,IF(AND((H30&lt;7.426),(H30&lt;8.769),G30&gt;=0.043,D30&gt;=1.05,(H30&lt;15.155),(D30&lt;1.55)),0.041,IF(AND(H30&gt;=7.426,(H30&lt;8.769),G30&gt;=0.043,D30&gt;=1.05,(H30&lt;15.155),(D30&lt;1.55)),-0.008,IF(AND((H30&lt;10.696),H30&gt;=8.769,G30&gt;=0.043,D30&gt;=1.05,(H30&lt;15.155),(D30&lt;1.55)),0.069,IF(AND(H30&gt;=10.696,H30&gt;=8.769,G30&gt;=0.043,D30&gt;=1.05,(H30&lt;15.155),(D30&lt;1.55)),0.033,IF(AND((D30&lt;2.2),G30&gt;=0.278,(G30&lt;0.361),(G30&lt;0.755),(A30&lt;7.25),D30&gt;=1.55),0.022,IF(AND(D30&gt;=2.2,G30&gt;=0.278,(G30&lt;0.361),(G30&lt;0.755),(A30&lt;7.25),D30&gt;=1.55),-0.027,IF(AND((H30&lt;12.626),A30&gt;=5.8,G30&gt;=0.361,(G30&lt;0.755),(A30&lt;7.25),D30&gt;=1.55),0.126,IF(AND(H30&gt;=12.626,A30&gt;=5.8,G30&gt;=0.361,(G30&lt;0.755),(A30&lt;7.25),D30&gt;=1.55),0.065,"shouldnthappen"))))))))))))))))))))))</f>
        <v>0.012</v>
      </c>
      <c r="W30" s="1" t="n">
        <f aca="false">IF(AND(H30&gt;=15.155,(D30&lt;1.55)),0.064,IF(AND(A30&gt;=7.45,D30&gt;=1.55),0.115,IF(AND(B30&gt;=3.15,(H30&lt;10.257),(A30&lt;7.45),D30&gt;=1.55),0.097,IF(AND((A30&lt;4.85),H30&gt;=14.344,(D30&lt;0.35),(H30&lt;15.155),(D30&lt;1.55)),0.003,IF(AND(A30&gt;=6.05,(G30&lt;0.169),D30&gt;=0.35,(H30&lt;15.155),(D30&lt;1.55)),-0.008,IF(AND((G30&lt;0.181),G30&gt;=0.169,D30&gt;=0.35,(H30&lt;15.155),(D30&lt;1.55)),0.065,IF(AND(B30&gt;=3.05,(B30&lt;3.15),(H30&lt;10.257),(A30&lt;7.45),D30&gt;=1.55),-0.023,IF(AND(H30&gt;=11.854,(G30&lt;0.613),H30&gt;=10.257,(A30&lt;7.45),D30&gt;=1.55),0.068,IF(AND((D30&lt;0.25),(B30&lt;3.15),(H30&lt;14.344),(D30&lt;0.35),(H30&lt;15.155),(D30&lt;1.55)),0.014,IF(AND(D30&gt;=0.25,(B30&lt;3.15),(H30&lt;14.344),(D30&lt;0.35),(H30&lt;15.155),(D30&lt;1.55)),0.002,IF(AND((A30&lt;5.05),B30&gt;=3.15,(H30&lt;14.344),(D30&lt;0.35),(H30&lt;15.155),(D30&lt;1.55)),-0.001,IF(AND(A30&gt;=5.05,B30&gt;=3.15,(H30&lt;14.344),(D30&lt;0.35),(H30&lt;15.155),(D30&lt;1.55)),0.009,IF(AND((H30&lt;14.877),A30&gt;=4.85,H30&gt;=14.344,(D30&lt;0.35),(H30&lt;15.155),(D30&lt;1.55)),0.023,IF(AND(H30&gt;=14.877,A30&gt;=4.85,H30&gt;=14.344,(D30&lt;0.35),(H30&lt;15.155),(D30&lt;1.55)),0.004,IF(AND((H30&lt;13.602),(A30&lt;6.05),(G30&lt;0.169),D30&gt;=0.35,(H30&lt;15.155),(D30&lt;1.55)),0.023,IF(AND(H30&gt;=13.602,(A30&lt;6.05),(G30&lt;0.169),D30&gt;=0.35,(H30&lt;15.155),(D30&lt;1.55)),-0.006,IF(AND((B30&lt;2.95),G30&gt;=0.181,G30&gt;=0.169,D30&gt;=0.35,(H30&lt;15.155),(D30&lt;1.55)),0.019,IF(AND(B30&gt;=2.95,G30&gt;=0.181,G30&gt;=0.169,D30&gt;=0.35,(H30&lt;15.155),(D30&lt;1.55)),0.034,IF(AND((A30&lt;5.35),(B30&lt;3.05),(B30&lt;3.15),(H30&lt;10.257),(A30&lt;7.45),D30&gt;=1.55),0.009,IF(AND(A30&gt;=5.35,(B30&lt;3.05),(B30&lt;3.15),(H30&lt;10.257),(A30&lt;7.45),D30&gt;=1.55),0.058,IF(AND((B30&lt;2.9),(H30&lt;11.854),(G30&lt;0.613),H30&gt;=10.257,(A30&lt;7.45),D30&gt;=1.55),0.037,IF(AND(B30&gt;=2.9,(H30&lt;11.854),(G30&lt;0.613),H30&gt;=10.257,(A30&lt;7.45),D30&gt;=1.55),-0.005,IF(AND((A30&lt;6.4),(G30&lt;0.711),G30&gt;=0.613,H30&gt;=10.257,(A30&lt;7.45),D30&gt;=1.55),0.001,IF(AND(A30&gt;=6.4,(G30&lt;0.711),G30&gt;=0.613,H30&gt;=10.257,(A30&lt;7.45),D30&gt;=1.55),-0.002,IF(AND((D30&lt;1.9),G30&gt;=0.711,G30&gt;=0.613,H30&gt;=10.257,(A30&lt;7.45),D30&gt;=1.55),0.007,IF(AND(D30&gt;=1.9,G30&gt;=0.711,G30&gt;=0.613,H30&gt;=10.257,(A30&lt;7.45),D30&gt;=1.55),0.023,"shouldnthappen"))))))))))))))))))))))))))</f>
        <v>0.009</v>
      </c>
      <c r="X30" s="1" t="n">
        <f aca="false">IF(AND(H30&gt;=15.155,(F30&lt;2.5)),0.049,IF(AND(A30&gt;=7.45,F30&gt;=2.5),0.089,IF(AND((G30&lt;0.107),(G30&lt;0.364),(A30&lt;7.45),F30&gt;=2.5),0.055,IF(AND(A30&gt;=5.75,(G30&lt;0.572),(D30&lt;1.25),(H30&lt;15.155),(F30&lt;2.5)),-0.018,IF(AND((A30&lt;5.7),(H30&lt;12.626),G30&gt;=0.364,(A30&lt;7.45),F30&gt;=2.5),0.012,IF(AND(A30&gt;=5.7,(H30&lt;12.626),G30&gt;=0.364,(A30&lt;7.45),F30&gt;=2.5),0.065,IF(AND((G30&lt;0.628),H30&gt;=12.626,G30&gt;=0.364,(A30&lt;7.45),F30&gt;=2.5),0.047,IF(AND((G30&lt;0.545),(A30&lt;5.75),(G30&lt;0.572),(D30&lt;1.25),(H30&lt;15.155),(F30&lt;2.5)),0.007,IF(AND(G30&gt;=0.545,(A30&lt;5.75),(G30&lt;0.572),(D30&lt;1.25),(H30&lt;15.155),(F30&lt;2.5)),-0.009,IF(AND((D30&lt;0.3),(H30&lt;11.788),G30&gt;=0.572,(D30&lt;1.25),(H30&lt;15.155),(F30&lt;2.5)),0.01,IF(AND(D30&gt;=0.3,(H30&lt;11.788),G30&gt;=0.572,(D30&lt;1.25),(H30&lt;15.155),(F30&lt;2.5)),0.03,IF(AND((A30&lt;4.75),H30&gt;=11.788,G30&gt;=0.572,(D30&lt;1.25),(H30&lt;15.155),(F30&lt;2.5)),0.001,IF(AND(A30&gt;=4.75,H30&gt;=11.788,G30&gt;=0.572,(D30&lt;1.25),(H30&lt;15.155),(F30&lt;2.5)),0.01,IF(AND((A30&lt;5.5),(A30&lt;6.15),(G30&lt;0.652),D30&gt;=1.25,(H30&lt;15.155),(F30&lt;2.5)),0.014,IF(AND(A30&gt;=5.5,(A30&lt;6.15),(G30&lt;0.652),D30&gt;=1.25,(H30&lt;15.155),(F30&lt;2.5)),0.049,IF(AND((H30&lt;12.206),A30&gt;=6.15,(G30&lt;0.652),D30&gt;=1.25,(H30&lt;15.155),(F30&lt;2.5)),-0.009,IF(AND(H30&gt;=12.206,A30&gt;=6.15,(G30&lt;0.652),D30&gt;=1.25,(H30&lt;15.155),(F30&lt;2.5)),0.021,IF(AND((A30&lt;5.55),(A30&lt;6.2),G30&gt;=0.652,D30&gt;=1.25,(H30&lt;15.155),(F30&lt;2.5)),0.011,IF(AND(A30&gt;=5.55,(A30&lt;6.2),G30&gt;=0.652,D30&gt;=1.25,(H30&lt;15.155),(F30&lt;2.5)),-0.019,IF(AND((B30&lt;3.2),A30&gt;=6.2,G30&gt;=0.652,D30&gt;=1.25,(H30&lt;15.155),(F30&lt;2.5)),0.025,IF(AND(B30&gt;=3.2,A30&gt;=6.2,G30&gt;=0.652,D30&gt;=1.25,(H30&lt;15.155),(F30&lt;2.5)),0.001,IF(AND((G30&lt;0.183),(G30&lt;0.301),G30&gt;=0.107,(G30&lt;0.364),(A30&lt;7.45),F30&gt;=2.5),-0.009,IF(AND(G30&gt;=0.183,(G30&lt;0.301),G30&gt;=0.107,(G30&lt;0.364),(A30&lt;7.45),F30&gt;=2.5),0.022,IF(AND((D30&lt;2.2),G30&gt;=0.301,G30&gt;=0.107,(G30&lt;0.364),(A30&lt;7.45),F30&gt;=2.5),0.004,IF(AND(D30&gt;=2.2,G30&gt;=0.301,G30&gt;=0.107,(G30&lt;0.364),(A30&lt;7.45),F30&gt;=2.5),-0.02,IF(AND((G30&lt;0.787),G30&gt;=0.628,H30&gt;=12.626,G30&gt;=0.364,(A30&lt;7.45),F30&gt;=2.5),-0.001,IF(AND(G30&gt;=0.787,G30&gt;=0.628,H30&gt;=12.626,G30&gt;=0.364,(A30&lt;7.45),F30&gt;=2.5),0.016,"shouldnthappen")))))))))))))))))))))))))))</f>
        <v>0.007</v>
      </c>
      <c r="Y30" s="1" t="n">
        <f aca="false">IF(AND(H30&gt;=15.155,(D30&lt;1.55)),0.037,IF(AND(D30&gt;=2.45,(A30&lt;7.45),D30&gt;=1.55),0.054,IF(AND((A30&lt;7.8),A30&gt;=7.45,D30&gt;=1.55),0.078,IF(AND(A30&gt;=7.8,A30&gt;=7.45,D30&gt;=1.55),0.021,IF(AND(A30&gt;=6.2,G30&gt;=0.68,D30&gt;=1.25,(H30&lt;15.155),(D30&lt;1.55)),0.019,IF(AND((B30&lt;2.65),(A30&lt;4.95),(G30&lt;0.572),(D30&lt;1.25),(H30&lt;15.155),(D30&lt;1.55)),0.021,IF(AND(B30&gt;=2.65,(A30&lt;4.95),(G30&lt;0.572),(D30&lt;1.25),(H30&lt;15.155),(D30&lt;1.55)),0.006,IF(AND((H30&lt;14.344),A30&gt;=4.95,(G30&lt;0.572),(D30&lt;1.25),(H30&lt;15.155),(D30&lt;1.55)),-0.005,IF(AND(H30&gt;=14.344,A30&gt;=4.95,(G30&lt;0.572),(D30&lt;1.25),(H30&lt;15.155),(D30&lt;1.55)),0.013,IF(AND((G30&lt;0.833),(H30&lt;11.788),G30&gt;=0.572,(D30&lt;1.25),(H30&lt;15.155),(D30&lt;1.55)),0.009,IF(AND(G30&gt;=0.833,(H30&lt;11.788),G30&gt;=0.572,(D30&lt;1.25),(H30&lt;15.155),(D30&lt;1.55)),0.024,IF(AND((A30&lt;4.75),H30&gt;=11.788,G30&gt;=0.572,(D30&lt;1.25),(H30&lt;15.155),(D30&lt;1.55)),0.001,IF(AND(A30&gt;=4.75,H30&gt;=11.788,G30&gt;=0.572,(D30&lt;1.25),(H30&lt;15.155),(D30&lt;1.55)),0.008,IF(AND((A30&lt;5.65),(A30&lt;6.15),(G30&lt;0.68),D30&gt;=1.25,(H30&lt;15.155),(D30&lt;1.55)),0.017,IF(AND(A30&gt;=5.65,(A30&lt;6.15),(G30&lt;0.68),D30&gt;=1.25,(H30&lt;15.155),(D30&lt;1.55)),0.039,IF(AND((G30&lt;0.436),A30&gt;=6.15,(G30&lt;0.68),D30&gt;=1.25,(H30&lt;15.155),(D30&lt;1.55)),-0.004,IF(AND(G30&gt;=0.436,A30&gt;=6.15,(G30&lt;0.68),D30&gt;=1.25,(H30&lt;15.155),(D30&lt;1.55)),0.022,IF(AND((A30&lt;5.55),(A30&lt;6.2),G30&gt;=0.68,D30&gt;=1.25,(H30&lt;15.155),(D30&lt;1.55)),0.009,IF(AND(A30&gt;=5.55,(A30&lt;6.2),G30&gt;=0.68,D30&gt;=1.25,(H30&lt;15.155),(D30&lt;1.55)),-0.016,IF(AND((G30&lt;0.107),(G30&lt;0.361),(G30&lt;0.613),(D30&lt;2.45),(A30&lt;7.45),D30&gt;=1.55),0.042,IF(AND(G30&gt;=0.107,(G30&lt;0.361),(G30&lt;0.613),(D30&lt;2.45),(A30&lt;7.45),D30&gt;=1.55),0.002,IF(AND((D30&lt;2.35),G30&gt;=0.361,(G30&lt;0.613),(D30&lt;2.45),(A30&lt;7.45),D30&gt;=1.55),0.051,IF(AND(D30&gt;=2.35,G30&gt;=0.361,(G30&lt;0.613),(D30&lt;2.45),(A30&lt;7.45),D30&gt;=1.55),0.016,IF(AND((A30&lt;6.4),(G30&lt;0.711),G30&gt;=0.613,(D30&lt;2.45),(A30&lt;7.45),D30&gt;=1.55),0.001,IF(AND(A30&gt;=6.4,(G30&lt;0.711),G30&gt;=0.613,(D30&lt;2.45),(A30&lt;7.45),D30&gt;=1.55),-0.002,IF(AND((B30&lt;2.95),G30&gt;=0.711,G30&gt;=0.613,(D30&lt;2.45),(A30&lt;7.45),D30&gt;=1.55),0.023,IF(AND(B30&gt;=2.95,G30&gt;=0.711,G30&gt;=0.613,(D30&lt;2.45),(A30&lt;7.45),D30&gt;=1.55),0.01,"shouldnthappen")))))))))))))))))))))))))))</f>
        <v>-0.005</v>
      </c>
      <c r="Z30" s="1" t="n">
        <f aca="false">IF(AND(A30&gt;=7.45,D30&gt;=1.75),0.056,IF(AND(H30&gt;=15.059,A30&gt;=5.55,(D30&lt;1.75)),0.028,IF(AND((D30&lt;0.35),G30&gt;=0.905,(A30&lt;5.55),(D30&lt;1.75)),0.005,IF(AND(D30&gt;=0.35,G30&gt;=0.905,(A30&lt;5.55),(D30&lt;1.75)),0.026,IF(AND((H30&lt;8.711),D30&gt;=2.45,(A30&lt;7.45),D30&gt;=1.75),0.011,IF(AND(H30&gt;=8.711,D30&gt;=2.45,(A30&lt;7.45),D30&gt;=1.75),0.049,IF(AND((G30&lt;0.107),(G30&lt;0.487),(D30&lt;2.45),(A30&lt;7.45),D30&gt;=1.75),0.032,IF(AND((H30&lt;10.915),(A30&lt;4.5),(B30&lt;3.15),(G30&lt;0.905),(A30&lt;5.55),(D30&lt;1.75)),-0.001,IF(AND(H30&gt;=10.915,(A30&lt;4.5),(B30&lt;3.15),(G30&lt;0.905),(A30&lt;5.55),(D30&lt;1.75)),0.003,IF(AND((A30&lt;5.05),A30&gt;=4.5,(B30&lt;3.15),(G30&lt;0.905),(A30&lt;5.55),(D30&lt;1.75)),0.015,IF(AND(A30&gt;=5.05,A30&gt;=4.5,(B30&lt;3.15),(G30&lt;0.905),(A30&lt;5.55),(D30&lt;1.75)),0.006,IF(AND((G30&lt;0.05),(G30&lt;0.091),B30&gt;=3.15,(G30&lt;0.905),(A30&lt;5.55),(D30&lt;1.75)),0.001,IF(AND(G30&gt;=0.05,(G30&lt;0.091),B30&gt;=3.15,(G30&lt;0.905),(A30&lt;5.55),(D30&lt;1.75)),0.008,IF(AND((G30&lt;0.587),G30&gt;=0.091,B30&gt;=3.15,(G30&lt;0.905),(A30&lt;5.55),(D30&lt;1.75)),-0.003,IF(AND(G30&gt;=0.587,G30&gt;=0.091,B30&gt;=3.15,(G30&lt;0.905),(A30&lt;5.55),(D30&lt;1.75)),0.004,IF(AND((F30&lt;2.5),(B30&lt;2.85),(G30&lt;0.419),(H30&lt;15.059),A30&gt;=5.55,(D30&lt;1.75)),0.041,IF(AND(F30&gt;=2.5,(B30&lt;2.85),(G30&lt;0.419),(H30&lt;15.059),A30&gt;=5.55,(D30&lt;1.75)),0.015,IF(AND((G30&lt;0.164),B30&gt;=2.85,(G30&lt;0.419),(H30&lt;15.059),A30&gt;=5.55,(D30&lt;1.75)),0.01,IF(AND(G30&gt;=0.164,B30&gt;=2.85,(G30&lt;0.419),(H30&lt;15.059),A30&gt;=5.55,(D30&lt;1.75)),-0.001,IF(AND((B30&lt;2.55),(B30&lt;2.95),G30&gt;=0.419,(H30&lt;15.059),A30&gt;=5.55,(D30&lt;1.75)),0.014,IF(AND(B30&gt;=2.55,(B30&lt;2.95),G30&gt;=0.419,(H30&lt;15.059),A30&gt;=5.55,(D30&lt;1.75)),-0.013,IF(AND((D30&lt;1.55),B30&gt;=2.95,G30&gt;=0.419,(H30&lt;15.059),A30&gt;=5.55,(D30&lt;1.75)),0.023,IF(AND(D30&gt;=1.55,B30&gt;=2.95,G30&gt;=0.419,(H30&lt;15.059),A30&gt;=5.55,(D30&lt;1.75)),0.005,IF(AND((H30&lt;13.278),G30&gt;=0.107,(G30&lt;0.487),(D30&lt;2.45),(A30&lt;7.45),D30&gt;=1.75),-0.009,IF(AND(H30&gt;=13.278,G30&gt;=0.107,(G30&lt;0.487),(D30&lt;2.45),(A30&lt;7.45),D30&gt;=1.75),0.017,IF(AND((D30&lt;2.35),(G30&lt;0.571),G30&gt;=0.487,(D30&lt;2.45),(A30&lt;7.45),D30&gt;=1.75),0.053,IF(AND(D30&gt;=2.35,(G30&lt;0.571),G30&gt;=0.487,(D30&lt;2.45),(A30&lt;7.45),D30&gt;=1.75),0.009,IF(AND((G30&lt;0.779),G30&gt;=0.571,G30&gt;=0.487,(D30&lt;2.45),(A30&lt;7.45),D30&gt;=1.75),0.006,IF(AND(G30&gt;=0.779,G30&gt;=0.571,G30&gt;=0.487,(D30&lt;2.45),(A30&lt;7.45),D30&gt;=1.75),0.016,"shouldnthappen")))))))))))))))))))))))))))))</f>
        <v>0.008</v>
      </c>
      <c r="AA30" s="1" t="n">
        <f aca="false">IF(AND((A30&lt;7.8),A30&gt;=7.45,D30&gt;=1.75),0.051,IF(AND(A30&gt;=7.8,A30&gt;=7.45,D30&gt;=1.75),0.01,IF(AND(B30&gt;=3.35,B30&gt;=3.25,(A30&lt;7.45),D30&gt;=1.75),0.016,IF(AND((H30&lt;8.308),(D30&lt;0.15),(H30&lt;13.655),(D30&lt;0.35),(D30&lt;1.75)),0.009,IF(AND((H30&lt;14.529),(G30&lt;0.293),H30&gt;=13.655,(D30&lt;0.35),(D30&lt;1.75)),0.011,IF(AND(H30&gt;=14.529,(G30&lt;0.293),H30&gt;=13.655,(D30&lt;0.35),(D30&lt;1.75)),0.001,IF(AND(D30&gt;=0.25,G30&gt;=0.293,H30&gt;=13.655,(D30&lt;0.35),(D30&lt;1.75)),-0.004,IF(AND(H30&gt;=10.635,(H30&lt;10.696),(H30&lt;13.906),D30&gt;=0.35,(D30&lt;1.75)),0.036,IF(AND(G30&gt;=0.833,H30&gt;=10.696,(H30&lt;13.906),D30&gt;=0.35,(D30&lt;1.75)),0.016,IF(AND((A30&lt;6.65),(G30&lt;0.247),H30&gt;=13.906,D30&gt;=0.35,(D30&lt;1.75)),-0.008,IF(AND(A30&gt;=6.65,(G30&lt;0.247),H30&gt;=13.906,D30&gt;=0.35,(D30&lt;1.75)),0.011,IF(AND((B30&lt;2.45),G30&gt;=0.247,H30&gt;=13.906,D30&gt;=0.35,(D30&lt;1.75)),0,IF(AND((D30&lt;1.85),(B30&lt;2.95),(B30&lt;3.25),(A30&lt;7.45),D30&gt;=1.75),0.033,IF(AND((G30&lt;0.428),(B30&lt;3.35),B30&gt;=3.25,(A30&lt;7.45),D30&gt;=1.75),0.009,IF(AND(G30&gt;=0.428,(B30&lt;3.35),B30&gt;=3.25,(A30&lt;7.45),D30&gt;=1.75),0.042,IF(AND((A30&lt;4.6),H30&gt;=8.308,(D30&lt;0.15),(H30&lt;13.655),(D30&lt;0.35),(D30&lt;1.75)),0.003,IF(AND(A30&gt;=4.6,H30&gt;=8.308,(D30&lt;0.15),(H30&lt;13.655),(D30&lt;0.35),(D30&lt;1.75)),0,IF(AND((H30&lt;8.834),(A30&lt;5.05),D30&gt;=0.15,(H30&lt;13.655),(D30&lt;0.35),(D30&lt;1.75)),0.002,IF(AND(H30&gt;=8.834,(A30&lt;5.05),D30&gt;=0.15,(H30&lt;13.655),(D30&lt;0.35),(D30&lt;1.75)),-0.008,IF(AND((A30&lt;5.45),A30&gt;=5.05,D30&gt;=0.15,(H30&lt;13.655),(D30&lt;0.35),(D30&lt;1.75)),0.003,IF(AND(A30&gt;=5.45,A30&gt;=5.05,D30&gt;=0.15,(H30&lt;13.655),(D30&lt;0.35),(D30&lt;1.75)),-0.002,IF(AND((A30&lt;5.3),(D30&lt;0.25),G30&gt;=0.293,H30&gt;=13.655,(D30&lt;0.35),(D30&lt;1.75)),0.007,IF(AND(A30&gt;=5.3,(D30&lt;0.25),G30&gt;=0.293,H30&gt;=13.655,(D30&lt;0.35),(D30&lt;1.75)),0.001,IF(AND((H30&lt;7.309),(H30&lt;10.635),(H30&lt;10.696),(H30&lt;13.906),D30&gt;=0.35,(D30&lt;1.75)),0.014,IF(AND(H30&gt;=7.309,(H30&lt;10.635),(H30&lt;10.696),(H30&lt;13.906),D30&gt;=0.35,(D30&lt;1.75)),0.006,IF(AND((H30&lt;12.093),(G30&lt;0.833),H30&gt;=10.696,(H30&lt;13.906),D30&gt;=0.35,(D30&lt;1.75)),-0.01,IF(AND(H30&gt;=12.093,(G30&lt;0.833),H30&gt;=10.696,(H30&lt;13.906),D30&gt;=0.35,(D30&lt;1.75)),0.004,IF(AND((G30&lt;0.823),B30&gt;=2.45,G30&gt;=0.247,H30&gt;=13.906,D30&gt;=0.35,(D30&lt;1.75)),0.026,IF(AND(G30&gt;=0.823,B30&gt;=2.45,G30&gt;=0.247,H30&gt;=13.906,D30&gt;=0.35,(D30&lt;1.75)),0.006,IF(AND((H30&lt;11.121),D30&gt;=1.85,(B30&lt;2.95),(B30&lt;3.25),(A30&lt;7.45),D30&gt;=1.75),0.013,IF(AND(H30&gt;=11.121,D30&gt;=1.85,(B30&lt;2.95),(B30&lt;3.25),(A30&lt;7.45),D30&gt;=1.75),0.005,IF(AND((A30&lt;6.05),(A30&lt;6.45),B30&gt;=2.95,(B30&lt;3.25),(A30&lt;7.45),D30&gt;=1.75),0.001,IF(AND(A30&gt;=6.05,(A30&lt;6.45),B30&gt;=2.95,(B30&lt;3.25),(A30&lt;7.45),D30&gt;=1.75),-0.005,IF(AND((G30&lt;0.42),A30&gt;=6.45,B30&gt;=2.95,(B30&lt;3.25),(A30&lt;7.45),D30&gt;=1.75),0.004,IF(AND(G30&gt;=0.42,A30&gt;=6.45,B30&gt;=2.95,(B30&lt;3.25),(A30&lt;7.45),D30&gt;=1.75),0.019,"shouldnthappen")))))))))))))))))))))))))))))))))))</f>
        <v>0.003</v>
      </c>
      <c r="AB30" s="1" t="n">
        <f aca="false">+ 0.5</f>
        <v>0.5</v>
      </c>
    </row>
    <row r="31" customFormat="false" ht="13.8" hidden="false" customHeight="false" outlineLevel="0" collapsed="false">
      <c r="A31" s="11" t="n">
        <v>5.2</v>
      </c>
      <c r="B31" s="1" t="n">
        <v>3.4</v>
      </c>
      <c r="C31" s="1" t="n">
        <v>1.4</v>
      </c>
      <c r="D31" s="1" t="n">
        <v>0.2</v>
      </c>
      <c r="E31" s="1" t="s">
        <v>94</v>
      </c>
      <c r="F31" s="1" t="n">
        <v>1</v>
      </c>
      <c r="G31" s="1" t="n">
        <v>0.0452041709795594</v>
      </c>
      <c r="H31" s="18" t="n">
        <v>12.1988099415787</v>
      </c>
      <c r="I31" s="1" t="n">
        <f aca="false">C31</f>
        <v>1.4</v>
      </c>
      <c r="J31" s="1" t="n">
        <f aca="false">SUM(M31:AB31)</f>
        <v>1.404</v>
      </c>
      <c r="K31" s="15" t="n">
        <f aca="false">1-SQRT(VAR(M31:AB31, I31)) / AVERAGE(M31:AB31)</f>
        <v>-2.93061730081363</v>
      </c>
      <c r="L31" s="1" t="n">
        <f aca="false">(J31-I31)/I31</f>
        <v>0.00285714285714286</v>
      </c>
      <c r="M31" s="1" t="n">
        <f aca="false">IF(AND((H31&lt;5.245),(D31&lt;0.8)),0.075,IF(AND(H31&gt;=5.245,(D31&lt;0.8)),0.279,IF(AND((D31&lt;1.45),D31&gt;=0.8),1.043,IF(AND(D31&gt;=1.45,D31&gt;=0.8),1.423,"shouldnthappen"))))</f>
        <v>0.279</v>
      </c>
      <c r="N31" s="1" t="n">
        <f aca="false">IF(AND((A31&lt;4.35),(D31&lt;0.8)),0.048,IF(AND(A31&gt;=4.35,(D31&lt;0.8)),0.198,IF(AND(F31&gt;=2.5,D31&gt;=0.8),1.048,IF(AND((A31&lt;5.15),(F31&lt;2.5),D31&gt;=0.8),0.321,IF(AND(A31&gt;=5.15,(F31&lt;2.5),D31&gt;=0.8),0.783,"shouldnthappen")))))</f>
        <v>0.198</v>
      </c>
      <c r="O31" s="1" t="n">
        <f aca="false">IF(AND((H31&lt;5.245),(D31&lt;0.8)),0.034,IF(AND((A31&lt;5.9),D31&gt;=0.8),0.489,IF(AND(A31&gt;=5.9,D31&gt;=0.8),0.721,IF(AND((A31&lt;4.35),H31&gt;=5.245,(D31&lt;0.8)),0.041,IF(AND(A31&gt;=4.35,H31&gt;=5.245,(D31&lt;0.8)),0.142,"shouldnthappen")))))</f>
        <v>0.142</v>
      </c>
      <c r="P31" s="1" t="n">
        <f aca="false">IF(AND((B31&lt;2.8),(D31&lt;1.15)),0.244,IF(AND((D31&lt;1.75),D31&gt;=1.15),0.396,IF(AND(D31&gt;=1.75,D31&gt;=1.15),0.554,IF(AND((A31&lt;5.05),B31&gt;=2.8,(D31&lt;1.15)),0.078,IF(AND((H31&lt;14.877),A31&gt;=5.05,B31&gt;=2.8,(D31&lt;1.15)),0.118,IF(AND(H31&gt;=14.877,A31&gt;=5.05,B31&gt;=2.8,(D31&lt;1.15)),0.027,"shouldnthappen"))))))</f>
        <v>0.118</v>
      </c>
      <c r="Q31" s="1" t="n">
        <f aca="false">IF(AND(D31&gt;=0.45,(D31&lt;1.15)),0.17,IF(AND(A31&gt;=7.1,D31&gt;=1.15),0.539,IF(AND((A31&lt;6.25),(A31&lt;7.1),D31&gt;=1.15),0.258,IF(AND(A31&gt;=6.25,(A31&lt;7.1),D31&gt;=1.15),0.344,IF(AND(G31&gt;=0.418,(A31&lt;5.05),(D31&lt;0.45),(D31&lt;1.15)),0.033,IF(AND((H31&lt;14.494),(G31&lt;0.418),(A31&lt;5.05),(D31&lt;0.45),(D31&lt;1.15)),0.061,IF(AND(H31&gt;=14.494,(G31&lt;0.418),(A31&lt;5.05),(D31&lt;0.45),(D31&lt;1.15)),0.015,IF(AND(H31&gt;=14.877,(B31&lt;3.85),A31&gt;=5.05,(D31&lt;0.45),(D31&lt;1.15)),0.023,IF(AND((B31&lt;4),B31&gt;=3.85,A31&gt;=5.05,(D31&lt;0.45),(D31&lt;1.15)),0.009,IF(AND(B31&gt;=4,B31&gt;=3.85,A31&gt;=5.05,(D31&lt;0.45),(D31&lt;1.15)),0.052,IF(AND((G31&lt;0.05),(H31&lt;14.877),(B31&lt;3.85),A31&gt;=5.05,(D31&lt;0.45),(D31&lt;1.15)),0.024,IF(AND(G31&gt;=0.05,(H31&lt;14.877),(B31&lt;3.85),A31&gt;=5.05,(D31&lt;0.45),(D31&lt;1.15)),0.091,"shouldnthappen"))))))))))))</f>
        <v>0.024</v>
      </c>
      <c r="R31" s="1" t="n">
        <f aca="false">IF(AND(A31&gt;=7.1,D31&gt;=0.8),0.401,IF(AND((A31&lt;4.5),(G31&lt;0.905),(D31&lt;0.8)),0.024,IF(AND((H31&lt;9.966),G31&gt;=0.905,(D31&lt;0.8)),0.094,IF(AND(H31&gt;=9.966,G31&gt;=0.905,(D31&lt;0.8)),0.026,IF(AND(D31&gt;=2.05,(A31&lt;7.1),D31&gt;=0.8),0.277,IF(AND((H31&lt;5.523),A31&gt;=4.5,(G31&lt;0.905),(D31&lt;0.8)),0.012,IF(AND(H31&gt;=5.523,A31&gt;=4.5,(G31&lt;0.905),(D31&lt;0.8)),0.049,IF(AND((A31&lt;5.3),(D31&lt;2.05),(A31&lt;7.1),D31&gt;=0.8),0.095,IF(AND(A31&gt;=5.3,(D31&lt;2.05),(A31&lt;7.1),D31&gt;=0.8),0.196,"shouldnthappen")))))))))</f>
        <v>0.049</v>
      </c>
      <c r="S31" s="1" t="n">
        <f aca="false">IF(AND(A31&gt;=7.1,D31&gt;=1.35),0.298,IF(AND(G31&gt;=0.905,(D31&lt;0.8),(D31&lt;1.35)),0.068,IF(AND(H31&gt;=9.386,D31&gt;=0.8,(D31&lt;1.35)),0.126,IF(AND((H31&lt;7.426),(H31&lt;9.386),D31&gt;=0.8,(D31&lt;1.35)),0.091,IF(AND((A31&lt;5.3),(G31&lt;0.905),(A31&lt;7.1),D31&gt;=1.35),0.063,IF(AND((D31&lt;2.05),G31&gt;=0.905,(A31&lt;7.1),D31&gt;=1.35),0.015,IF(AND(D31&gt;=2.05,G31&gt;=0.905,(A31&lt;7.1),D31&gt;=1.35),0.089,IF(AND((H31&lt;10.505),(H31&lt;14.344),(G31&lt;0.905),(D31&lt;0.8),(D31&lt;1.35)),0.035,IF(AND((A31&lt;4.85),H31&gt;=14.344,(G31&lt;0.905),(D31&lt;0.8),(D31&lt;1.35)),0.006,IF(AND((B31&lt;2.75),H31&gt;=7.426,(H31&lt;9.386),D31&gt;=0.8,(D31&lt;1.35)),0.021,IF(AND(B31&gt;=2.75,H31&gt;=7.426,(H31&lt;9.386),D31&gt;=0.8,(D31&lt;1.35)),-0.01,IF(AND((B31&lt;2.35),A31&gt;=5.3,(G31&lt;0.905),(A31&lt;7.1),D31&gt;=1.35),0.068,IF(AND(B31&gt;=2.35,A31&gt;=5.3,(G31&lt;0.905),(A31&lt;7.1),D31&gt;=1.35),0.181,IF(AND((H31&lt;11.731),H31&gt;=10.505,(H31&lt;14.344),(G31&lt;0.905),(D31&lt;0.8),(D31&lt;1.35)),0.004,IF(AND(H31&gt;=11.731,H31&gt;=10.505,(H31&lt;14.344),(G31&lt;0.905),(D31&lt;0.8),(D31&lt;1.35)),0.024,IF(AND((H31&lt;14.877),A31&gt;=4.85,H31&gt;=14.344,(G31&lt;0.905),(D31&lt;0.8),(D31&lt;1.35)),0.063,IF(AND(H31&gt;=14.877,A31&gt;=4.85,H31&gt;=14.344,(G31&lt;0.905),(D31&lt;0.8),(D31&lt;1.35)),0.012,"shouldnthappen")))))))))))))))))</f>
        <v>0.024</v>
      </c>
      <c r="T31" s="1" t="n">
        <f aca="false">IF(AND(D31&gt;=0.45,(A31&lt;5.65)),0.067,IF(AND(A31&gt;=7.25,A31&gt;=5.65),0.244,IF(AND((H31&lt;9.966),G31&gt;=0.905,(D31&lt;0.45),(A31&lt;5.65)),0.062,IF(AND(H31&gt;=9.966,G31&gt;=0.905,(D31&lt;0.45),(A31&lt;5.65)),0.012,IF(AND((G31&lt;0.948),D31&gt;=2.05,(A31&lt;7.25),A31&gt;=5.65),0.157,IF(AND(G31&gt;=0.948,D31&gt;=2.05,(A31&lt;7.25),A31&gt;=5.65),0.037,IF(AND(G31&gt;=0.422,(B31&lt;3.15),(G31&lt;0.905),(D31&lt;0.45),(A31&lt;5.65)),0.011,IF(AND((D31&lt;0.25),(G31&lt;0.422),(B31&lt;3.15),(G31&lt;0.905),(D31&lt;0.45),(A31&lt;5.65)),0.04,IF(AND(D31&gt;=0.25,(G31&lt;0.422),(B31&lt;3.15),(G31&lt;0.905),(D31&lt;0.45),(A31&lt;5.65)),0.009,IF(AND((A31&lt;4.85),(B31&lt;3.25),B31&gt;=3.15,(G31&lt;0.905),(D31&lt;0.45),(A31&lt;5.65)),0.008,IF(AND(A31&gt;=4.85,(B31&lt;3.25),B31&gt;=3.15,(G31&lt;0.905),(D31&lt;0.45),(A31&lt;5.65)),-0.017,IF(AND((D31&lt;0.25),B31&gt;=3.25,B31&gt;=3.15,(G31&lt;0.905),(D31&lt;0.45),(A31&lt;5.65)),0.022,IF(AND(D31&gt;=0.25,B31&gt;=3.25,B31&gt;=3.15,(G31&lt;0.905),(D31&lt;0.45),(A31&lt;5.65)),0.009,IF(AND((F31&lt;2.5),(H31&lt;7.692),(G31&lt;0.644),(D31&lt;2.05),(A31&lt;7.25),A31&gt;=5.65),0.018,IF(AND(F31&gt;=2.5,(H31&lt;7.692),(G31&lt;0.644),(D31&lt;2.05),(A31&lt;7.25),A31&gt;=5.65),0.068,IF(AND((B31&lt;2.35),H31&gt;=7.692,(G31&lt;0.644),(D31&lt;2.05),(A31&lt;7.25),A31&gt;=5.65),0.023,IF(AND(B31&gt;=2.35,H31&gt;=7.692,(G31&lt;0.644),(D31&lt;2.05),(A31&lt;7.25),A31&gt;=5.65),0.125,IF(AND((G31&lt;0.766),(G31&lt;0.85),G31&gt;=0.644,(D31&lt;2.05),(A31&lt;7.25),A31&gt;=5.65),0.055,IF(AND(G31&gt;=0.766,(G31&lt;0.85),G31&gt;=0.644,(D31&lt;2.05),(A31&lt;7.25),A31&gt;=5.65),-0,IF(AND((B31&lt;2.95),G31&gt;=0.85,G31&gt;=0.644,(D31&lt;2.05),(A31&lt;7.25),A31&gt;=5.65),0.098,IF(AND(B31&gt;=2.95,G31&gt;=0.85,G31&gt;=0.644,(D31&lt;2.05),(A31&lt;7.25),A31&gt;=5.65),0.013,"shouldnthappen")))))))))))))))))))))</f>
        <v>0.022</v>
      </c>
      <c r="U31" s="1" t="n">
        <f aca="false">IF(AND(A31&gt;=7.25,D31&gt;=1.25),0.186,IF(AND((G31&lt;0.13),D31&gt;=0.35,(D31&lt;1.25)),-0.004,IF(AND(H31&gt;=14.246,(H31&lt;14.344),(D31&lt;0.35),(D31&lt;1.25)),-0.002,IF(AND((A31&lt;4.85),H31&gt;=14.344,(D31&lt;0.35),(D31&lt;1.25)),0.004,IF(AND(G31&gt;=0.446,(G31&lt;0.644),(A31&lt;7.25),D31&gt;=1.25),0.138,IF(AND(A31&gt;=5.45,(H31&lt;14.246),(H31&lt;14.344),(D31&lt;0.35),(D31&lt;1.25)),0.001,IF(AND((H31&lt;14.877),A31&gt;=4.85,H31&gt;=14.344,(D31&lt;0.35),(D31&lt;1.25)),0.035,IF(AND(H31&gt;=14.877,A31&gt;=4.85,H31&gt;=14.344,(D31&lt;0.35),(D31&lt;1.25)),0.007,IF(AND((B31&lt;3.35),H31&gt;=9.448,G31&gt;=0.13,D31&gt;=0.35,(D31&lt;1.25)),0.053,IF(AND(B31&gt;=3.35,H31&gt;=9.448,G31&gt;=0.13,D31&gt;=0.35,(D31&lt;1.25)),0.017,IF(AND((G31&lt;0.44),(G31&lt;0.446),(G31&lt;0.644),(A31&lt;7.25),D31&gt;=1.25),0.079,IF(AND(G31&gt;=0.44,(G31&lt;0.446),(G31&lt;0.644),(A31&lt;7.25),D31&gt;=1.25),0.02,IF(AND((A31&lt;5.95),(G31&lt;0.724),G31&gt;=0.644,(A31&lt;7.25),D31&gt;=1.25),-0.018,IF(AND(A31&gt;=5.95,(G31&lt;0.724),G31&gt;=0.644,(A31&lt;7.25),D31&gt;=1.25),0.027,IF(AND(A31&gt;=6.15,G31&gt;=0.724,G31&gt;=0.644,(A31&lt;7.25),D31&gt;=1.25),0.093,IF(AND((A31&lt;5.05),(A31&lt;5.45),(H31&lt;14.246),(H31&lt;14.344),(D31&lt;0.35),(D31&lt;1.25)),0.011,IF(AND(A31&gt;=5.05,(A31&lt;5.45),(H31&lt;14.246),(H31&lt;14.344),(D31&lt;0.35),(D31&lt;1.25)),0.021,IF(AND((A31&lt;5.4),(B31&lt;3.15),(H31&lt;9.448),G31&gt;=0.13,D31&gt;=0.35,(D31&lt;1.25)),0.007,IF(AND(A31&gt;=5.4,(B31&lt;3.15),(H31&lt;9.448),G31&gt;=0.13,D31&gt;=0.35,(D31&lt;1.25)),-0.011,IF(AND((B31&lt;3.75),B31&gt;=3.15,(H31&lt;9.448),G31&gt;=0.13,D31&gt;=0.35,(D31&lt;1.25)),0.012,IF(AND(B31&gt;=3.75,B31&gt;=3.15,(H31&lt;9.448),G31&gt;=0.13,D31&gt;=0.35,(D31&lt;1.25)),0.046,IF(AND((A31&lt;5.9),(A31&lt;6.15),G31&gt;=0.724,G31&gt;=0.644,(A31&lt;7.25),D31&gt;=1.25),0.06,IF(AND(A31&gt;=5.9,(A31&lt;6.15),G31&gt;=0.724,G31&gt;=0.644,(A31&lt;7.25),D31&gt;=1.25),0.005,"shouldnthappen")))))))))))))))))))))))</f>
        <v>0.021</v>
      </c>
      <c r="V31" s="1" t="n">
        <f aca="false">IF(AND(H31&gt;=15.155,(D31&lt;1.55)),0.084,IF(AND(A31&gt;=7.25,D31&gt;=1.55),0.141,IF(AND((G31&lt;0.043),D31&gt;=1.05,(H31&lt;15.155),(D31&lt;1.55)),-0.007,IF(AND(D31&gt;=1.85,G31&gt;=0.755,(A31&lt;7.25),D31&gt;=1.55),0.051,IF(AND((H31&lt;9.966),G31&gt;=0.905,(D31&lt;1.05),(H31&lt;15.155),(D31&lt;1.55)),0.043,IF(AND(H31&gt;=9.966,G31&gt;=0.905,(D31&lt;1.05),(H31&lt;15.155),(D31&lt;1.55)),0.007,IF(AND((G31&lt;0.278),(G31&lt;0.361),(G31&lt;0.755),(A31&lt;7.25),D31&gt;=1.55),0.08,IF(AND((A31&lt;5.8),G31&gt;=0.361,(G31&lt;0.755),(A31&lt;7.25),D31&gt;=1.55),0.019,IF(AND((A31&lt;6.05),(D31&lt;1.85),G31&gt;=0.755,(A31&lt;7.25),D31&gt;=1.55),0.01,IF(AND(A31&gt;=6.05,(D31&lt;1.85),G31&gt;=0.755,(A31&lt;7.25),D31&gt;=1.55),0.002,IF(AND((G31&lt;0.486),(B31&lt;3.15),(G31&lt;0.905),(D31&lt;1.05),(H31&lt;15.155),(D31&lt;1.55)),0.026,IF(AND(G31&gt;=0.486,(B31&lt;3.15),(G31&lt;0.905),(D31&lt;1.05),(H31&lt;15.155),(D31&lt;1.55)),0.001,IF(AND((B31&lt;3.25),B31&gt;=3.15,(G31&lt;0.905),(D31&lt;1.05),(H31&lt;15.155),(D31&lt;1.55)),-0.003,IF(AND(B31&gt;=3.25,B31&gt;=3.15,(G31&lt;0.905),(D31&lt;1.05),(H31&lt;15.155),(D31&lt;1.55)),0.012,IF(AND((H31&lt;7.426),(H31&lt;8.769),G31&gt;=0.043,D31&gt;=1.05,(H31&lt;15.155),(D31&lt;1.55)),0.041,IF(AND(H31&gt;=7.426,(H31&lt;8.769),G31&gt;=0.043,D31&gt;=1.05,(H31&lt;15.155),(D31&lt;1.55)),-0.008,IF(AND((H31&lt;10.696),H31&gt;=8.769,G31&gt;=0.043,D31&gt;=1.05,(H31&lt;15.155),(D31&lt;1.55)),0.069,IF(AND(H31&gt;=10.696,H31&gt;=8.769,G31&gt;=0.043,D31&gt;=1.05,(H31&lt;15.155),(D31&lt;1.55)),0.033,IF(AND((D31&lt;2.2),G31&gt;=0.278,(G31&lt;0.361),(G31&lt;0.755),(A31&lt;7.25),D31&gt;=1.55),0.022,IF(AND(D31&gt;=2.2,G31&gt;=0.278,(G31&lt;0.361),(G31&lt;0.755),(A31&lt;7.25),D31&gt;=1.55),-0.027,IF(AND((H31&lt;12.626),A31&gt;=5.8,G31&gt;=0.361,(G31&lt;0.755),(A31&lt;7.25),D31&gt;=1.55),0.126,IF(AND(H31&gt;=12.626,A31&gt;=5.8,G31&gt;=0.361,(G31&lt;0.755),(A31&lt;7.25),D31&gt;=1.55),0.065,"shouldnthappen"))))))))))))))))))))))</f>
        <v>0.012</v>
      </c>
      <c r="W31" s="1" t="n">
        <f aca="false">IF(AND(H31&gt;=15.155,(D31&lt;1.55)),0.064,IF(AND(A31&gt;=7.45,D31&gt;=1.55),0.115,IF(AND(B31&gt;=3.15,(H31&lt;10.257),(A31&lt;7.45),D31&gt;=1.55),0.097,IF(AND((A31&lt;4.85),H31&gt;=14.344,(D31&lt;0.35),(H31&lt;15.155),(D31&lt;1.55)),0.003,IF(AND(A31&gt;=6.05,(G31&lt;0.169),D31&gt;=0.35,(H31&lt;15.155),(D31&lt;1.55)),-0.008,IF(AND((G31&lt;0.181),G31&gt;=0.169,D31&gt;=0.35,(H31&lt;15.155),(D31&lt;1.55)),0.065,IF(AND(B31&gt;=3.05,(B31&lt;3.15),(H31&lt;10.257),(A31&lt;7.45),D31&gt;=1.55),-0.023,IF(AND(H31&gt;=11.854,(G31&lt;0.613),H31&gt;=10.257,(A31&lt;7.45),D31&gt;=1.55),0.068,IF(AND((D31&lt;0.25),(B31&lt;3.15),(H31&lt;14.344),(D31&lt;0.35),(H31&lt;15.155),(D31&lt;1.55)),0.014,IF(AND(D31&gt;=0.25,(B31&lt;3.15),(H31&lt;14.344),(D31&lt;0.35),(H31&lt;15.155),(D31&lt;1.55)),0.002,IF(AND((A31&lt;5.05),B31&gt;=3.15,(H31&lt;14.344),(D31&lt;0.35),(H31&lt;15.155),(D31&lt;1.55)),-0.001,IF(AND(A31&gt;=5.05,B31&gt;=3.15,(H31&lt;14.344),(D31&lt;0.35),(H31&lt;15.155),(D31&lt;1.55)),0.009,IF(AND((H31&lt;14.877),A31&gt;=4.85,H31&gt;=14.344,(D31&lt;0.35),(H31&lt;15.155),(D31&lt;1.55)),0.023,IF(AND(H31&gt;=14.877,A31&gt;=4.85,H31&gt;=14.344,(D31&lt;0.35),(H31&lt;15.155),(D31&lt;1.55)),0.004,IF(AND((H31&lt;13.602),(A31&lt;6.05),(G31&lt;0.169),D31&gt;=0.35,(H31&lt;15.155),(D31&lt;1.55)),0.023,IF(AND(H31&gt;=13.602,(A31&lt;6.05),(G31&lt;0.169),D31&gt;=0.35,(H31&lt;15.155),(D31&lt;1.55)),-0.006,IF(AND((B31&lt;2.95),G31&gt;=0.181,G31&gt;=0.169,D31&gt;=0.35,(H31&lt;15.155),(D31&lt;1.55)),0.019,IF(AND(B31&gt;=2.95,G31&gt;=0.181,G31&gt;=0.169,D31&gt;=0.35,(H31&lt;15.155),(D31&lt;1.55)),0.034,IF(AND((A31&lt;5.35),(B31&lt;3.05),(B31&lt;3.15),(H31&lt;10.257),(A31&lt;7.45),D31&gt;=1.55),0.009,IF(AND(A31&gt;=5.35,(B31&lt;3.05),(B31&lt;3.15),(H31&lt;10.257),(A31&lt;7.45),D31&gt;=1.55),0.058,IF(AND((B31&lt;2.9),(H31&lt;11.854),(G31&lt;0.613),H31&gt;=10.257,(A31&lt;7.45),D31&gt;=1.55),0.037,IF(AND(B31&gt;=2.9,(H31&lt;11.854),(G31&lt;0.613),H31&gt;=10.257,(A31&lt;7.45),D31&gt;=1.55),-0.005,IF(AND((A31&lt;6.4),(G31&lt;0.711),G31&gt;=0.613,H31&gt;=10.257,(A31&lt;7.45),D31&gt;=1.55),0.001,IF(AND(A31&gt;=6.4,(G31&lt;0.711),G31&gt;=0.613,H31&gt;=10.257,(A31&lt;7.45),D31&gt;=1.55),-0.002,IF(AND((D31&lt;1.9),G31&gt;=0.711,G31&gt;=0.613,H31&gt;=10.257,(A31&lt;7.45),D31&gt;=1.55),0.007,IF(AND(D31&gt;=1.9,G31&gt;=0.711,G31&gt;=0.613,H31&gt;=10.257,(A31&lt;7.45),D31&gt;=1.55),0.023,"shouldnthappen"))))))))))))))))))))))))))</f>
        <v>0.009</v>
      </c>
      <c r="X31" s="1" t="n">
        <f aca="false">IF(AND(H31&gt;=15.155,(F31&lt;2.5)),0.049,IF(AND(A31&gt;=7.45,F31&gt;=2.5),0.089,IF(AND((G31&lt;0.107),(G31&lt;0.364),(A31&lt;7.45),F31&gt;=2.5),0.055,IF(AND(A31&gt;=5.75,(G31&lt;0.572),(D31&lt;1.25),(H31&lt;15.155),(F31&lt;2.5)),-0.018,IF(AND((A31&lt;5.7),(H31&lt;12.626),G31&gt;=0.364,(A31&lt;7.45),F31&gt;=2.5),0.012,IF(AND(A31&gt;=5.7,(H31&lt;12.626),G31&gt;=0.364,(A31&lt;7.45),F31&gt;=2.5),0.065,IF(AND((G31&lt;0.628),H31&gt;=12.626,G31&gt;=0.364,(A31&lt;7.45),F31&gt;=2.5),0.047,IF(AND((G31&lt;0.545),(A31&lt;5.75),(G31&lt;0.572),(D31&lt;1.25),(H31&lt;15.155),(F31&lt;2.5)),0.007,IF(AND(G31&gt;=0.545,(A31&lt;5.75),(G31&lt;0.572),(D31&lt;1.25),(H31&lt;15.155),(F31&lt;2.5)),-0.009,IF(AND((D31&lt;0.3),(H31&lt;11.788),G31&gt;=0.572,(D31&lt;1.25),(H31&lt;15.155),(F31&lt;2.5)),0.01,IF(AND(D31&gt;=0.3,(H31&lt;11.788),G31&gt;=0.572,(D31&lt;1.25),(H31&lt;15.155),(F31&lt;2.5)),0.03,IF(AND((A31&lt;4.75),H31&gt;=11.788,G31&gt;=0.572,(D31&lt;1.25),(H31&lt;15.155),(F31&lt;2.5)),0.001,IF(AND(A31&gt;=4.75,H31&gt;=11.788,G31&gt;=0.572,(D31&lt;1.25),(H31&lt;15.155),(F31&lt;2.5)),0.01,IF(AND((A31&lt;5.5),(A31&lt;6.15),(G31&lt;0.652),D31&gt;=1.25,(H31&lt;15.155),(F31&lt;2.5)),0.014,IF(AND(A31&gt;=5.5,(A31&lt;6.15),(G31&lt;0.652),D31&gt;=1.25,(H31&lt;15.155),(F31&lt;2.5)),0.049,IF(AND((H31&lt;12.206),A31&gt;=6.15,(G31&lt;0.652),D31&gt;=1.25,(H31&lt;15.155),(F31&lt;2.5)),-0.009,IF(AND(H31&gt;=12.206,A31&gt;=6.15,(G31&lt;0.652),D31&gt;=1.25,(H31&lt;15.155),(F31&lt;2.5)),0.021,IF(AND((A31&lt;5.55),(A31&lt;6.2),G31&gt;=0.652,D31&gt;=1.25,(H31&lt;15.155),(F31&lt;2.5)),0.011,IF(AND(A31&gt;=5.55,(A31&lt;6.2),G31&gt;=0.652,D31&gt;=1.25,(H31&lt;15.155),(F31&lt;2.5)),-0.019,IF(AND((B31&lt;3.2),A31&gt;=6.2,G31&gt;=0.652,D31&gt;=1.25,(H31&lt;15.155),(F31&lt;2.5)),0.025,IF(AND(B31&gt;=3.2,A31&gt;=6.2,G31&gt;=0.652,D31&gt;=1.25,(H31&lt;15.155),(F31&lt;2.5)),0.001,IF(AND((G31&lt;0.183),(G31&lt;0.301),G31&gt;=0.107,(G31&lt;0.364),(A31&lt;7.45),F31&gt;=2.5),-0.009,IF(AND(G31&gt;=0.183,(G31&lt;0.301),G31&gt;=0.107,(G31&lt;0.364),(A31&lt;7.45),F31&gt;=2.5),0.022,IF(AND((D31&lt;2.2),G31&gt;=0.301,G31&gt;=0.107,(G31&lt;0.364),(A31&lt;7.45),F31&gt;=2.5),0.004,IF(AND(D31&gt;=2.2,G31&gt;=0.301,G31&gt;=0.107,(G31&lt;0.364),(A31&lt;7.45),F31&gt;=2.5),-0.02,IF(AND((G31&lt;0.787),G31&gt;=0.628,H31&gt;=12.626,G31&gt;=0.364,(A31&lt;7.45),F31&gt;=2.5),-0.001,IF(AND(G31&gt;=0.787,G31&gt;=0.628,H31&gt;=12.626,G31&gt;=0.364,(A31&lt;7.45),F31&gt;=2.5),0.016,"shouldnthappen")))))))))))))))))))))))))))</f>
        <v>0.007</v>
      </c>
      <c r="Y31" s="1" t="n">
        <f aca="false">IF(AND(H31&gt;=15.155,(D31&lt;1.55)),0.037,IF(AND(D31&gt;=2.45,(A31&lt;7.45),D31&gt;=1.55),0.054,IF(AND((A31&lt;7.8),A31&gt;=7.45,D31&gt;=1.55),0.078,IF(AND(A31&gt;=7.8,A31&gt;=7.45,D31&gt;=1.55),0.021,IF(AND(A31&gt;=6.2,G31&gt;=0.68,D31&gt;=1.25,(H31&lt;15.155),(D31&lt;1.55)),0.019,IF(AND((B31&lt;2.65),(A31&lt;4.95),(G31&lt;0.572),(D31&lt;1.25),(H31&lt;15.155),(D31&lt;1.55)),0.021,IF(AND(B31&gt;=2.65,(A31&lt;4.95),(G31&lt;0.572),(D31&lt;1.25),(H31&lt;15.155),(D31&lt;1.55)),0.006,IF(AND((H31&lt;14.344),A31&gt;=4.95,(G31&lt;0.572),(D31&lt;1.25),(H31&lt;15.155),(D31&lt;1.55)),-0.005,IF(AND(H31&gt;=14.344,A31&gt;=4.95,(G31&lt;0.572),(D31&lt;1.25),(H31&lt;15.155),(D31&lt;1.55)),0.013,IF(AND((G31&lt;0.833),(H31&lt;11.788),G31&gt;=0.572,(D31&lt;1.25),(H31&lt;15.155),(D31&lt;1.55)),0.009,IF(AND(G31&gt;=0.833,(H31&lt;11.788),G31&gt;=0.572,(D31&lt;1.25),(H31&lt;15.155),(D31&lt;1.55)),0.024,IF(AND((A31&lt;4.75),H31&gt;=11.788,G31&gt;=0.572,(D31&lt;1.25),(H31&lt;15.155),(D31&lt;1.55)),0.001,IF(AND(A31&gt;=4.75,H31&gt;=11.788,G31&gt;=0.572,(D31&lt;1.25),(H31&lt;15.155),(D31&lt;1.55)),0.008,IF(AND((A31&lt;5.65),(A31&lt;6.15),(G31&lt;0.68),D31&gt;=1.25,(H31&lt;15.155),(D31&lt;1.55)),0.017,IF(AND(A31&gt;=5.65,(A31&lt;6.15),(G31&lt;0.68),D31&gt;=1.25,(H31&lt;15.155),(D31&lt;1.55)),0.039,IF(AND((G31&lt;0.436),A31&gt;=6.15,(G31&lt;0.68),D31&gt;=1.25,(H31&lt;15.155),(D31&lt;1.55)),-0.004,IF(AND(G31&gt;=0.436,A31&gt;=6.15,(G31&lt;0.68),D31&gt;=1.25,(H31&lt;15.155),(D31&lt;1.55)),0.022,IF(AND((A31&lt;5.55),(A31&lt;6.2),G31&gt;=0.68,D31&gt;=1.25,(H31&lt;15.155),(D31&lt;1.55)),0.009,IF(AND(A31&gt;=5.55,(A31&lt;6.2),G31&gt;=0.68,D31&gt;=1.25,(H31&lt;15.155),(D31&lt;1.55)),-0.016,IF(AND((G31&lt;0.107),(G31&lt;0.361),(G31&lt;0.613),(D31&lt;2.45),(A31&lt;7.45),D31&gt;=1.55),0.042,IF(AND(G31&gt;=0.107,(G31&lt;0.361),(G31&lt;0.613),(D31&lt;2.45),(A31&lt;7.45),D31&gt;=1.55),0.002,IF(AND((D31&lt;2.35),G31&gt;=0.361,(G31&lt;0.613),(D31&lt;2.45),(A31&lt;7.45),D31&gt;=1.55),0.051,IF(AND(D31&gt;=2.35,G31&gt;=0.361,(G31&lt;0.613),(D31&lt;2.45),(A31&lt;7.45),D31&gt;=1.55),0.016,IF(AND((A31&lt;6.4),(G31&lt;0.711),G31&gt;=0.613,(D31&lt;2.45),(A31&lt;7.45),D31&gt;=1.55),0.001,IF(AND(A31&gt;=6.4,(G31&lt;0.711),G31&gt;=0.613,(D31&lt;2.45),(A31&lt;7.45),D31&gt;=1.55),-0.002,IF(AND((B31&lt;2.95),G31&gt;=0.711,G31&gt;=0.613,(D31&lt;2.45),(A31&lt;7.45),D31&gt;=1.55),0.023,IF(AND(B31&gt;=2.95,G31&gt;=0.711,G31&gt;=0.613,(D31&lt;2.45),(A31&lt;7.45),D31&gt;=1.55),0.01,"shouldnthappen")))))))))))))))))))))))))))</f>
        <v>-0.005</v>
      </c>
      <c r="Z31" s="1" t="n">
        <f aca="false">IF(AND(A31&gt;=7.45,D31&gt;=1.75),0.056,IF(AND(H31&gt;=15.059,A31&gt;=5.55,(D31&lt;1.75)),0.028,IF(AND((D31&lt;0.35),G31&gt;=0.905,(A31&lt;5.55),(D31&lt;1.75)),0.005,IF(AND(D31&gt;=0.35,G31&gt;=0.905,(A31&lt;5.55),(D31&lt;1.75)),0.026,IF(AND((H31&lt;8.711),D31&gt;=2.45,(A31&lt;7.45),D31&gt;=1.75),0.011,IF(AND(H31&gt;=8.711,D31&gt;=2.45,(A31&lt;7.45),D31&gt;=1.75),0.049,IF(AND((G31&lt;0.107),(G31&lt;0.487),(D31&lt;2.45),(A31&lt;7.45),D31&gt;=1.75),0.032,IF(AND((H31&lt;10.915),(A31&lt;4.5),(B31&lt;3.15),(G31&lt;0.905),(A31&lt;5.55),(D31&lt;1.75)),-0.001,IF(AND(H31&gt;=10.915,(A31&lt;4.5),(B31&lt;3.15),(G31&lt;0.905),(A31&lt;5.55),(D31&lt;1.75)),0.003,IF(AND((A31&lt;5.05),A31&gt;=4.5,(B31&lt;3.15),(G31&lt;0.905),(A31&lt;5.55),(D31&lt;1.75)),0.015,IF(AND(A31&gt;=5.05,A31&gt;=4.5,(B31&lt;3.15),(G31&lt;0.905),(A31&lt;5.55),(D31&lt;1.75)),0.006,IF(AND((G31&lt;0.05),(G31&lt;0.091),B31&gt;=3.15,(G31&lt;0.905),(A31&lt;5.55),(D31&lt;1.75)),0.001,IF(AND(G31&gt;=0.05,(G31&lt;0.091),B31&gt;=3.15,(G31&lt;0.905),(A31&lt;5.55),(D31&lt;1.75)),0.008,IF(AND((G31&lt;0.587),G31&gt;=0.091,B31&gt;=3.15,(G31&lt;0.905),(A31&lt;5.55),(D31&lt;1.75)),-0.003,IF(AND(G31&gt;=0.587,G31&gt;=0.091,B31&gt;=3.15,(G31&lt;0.905),(A31&lt;5.55),(D31&lt;1.75)),0.004,IF(AND((F31&lt;2.5),(B31&lt;2.85),(G31&lt;0.419),(H31&lt;15.059),A31&gt;=5.55,(D31&lt;1.75)),0.041,IF(AND(F31&gt;=2.5,(B31&lt;2.85),(G31&lt;0.419),(H31&lt;15.059),A31&gt;=5.55,(D31&lt;1.75)),0.015,IF(AND((G31&lt;0.164),B31&gt;=2.85,(G31&lt;0.419),(H31&lt;15.059),A31&gt;=5.55,(D31&lt;1.75)),0.01,IF(AND(G31&gt;=0.164,B31&gt;=2.85,(G31&lt;0.419),(H31&lt;15.059),A31&gt;=5.55,(D31&lt;1.75)),-0.001,IF(AND((B31&lt;2.55),(B31&lt;2.95),G31&gt;=0.419,(H31&lt;15.059),A31&gt;=5.55,(D31&lt;1.75)),0.014,IF(AND(B31&gt;=2.55,(B31&lt;2.95),G31&gt;=0.419,(H31&lt;15.059),A31&gt;=5.55,(D31&lt;1.75)),-0.013,IF(AND((D31&lt;1.55),B31&gt;=2.95,G31&gt;=0.419,(H31&lt;15.059),A31&gt;=5.55,(D31&lt;1.75)),0.023,IF(AND(D31&gt;=1.55,B31&gt;=2.95,G31&gt;=0.419,(H31&lt;15.059),A31&gt;=5.55,(D31&lt;1.75)),0.005,IF(AND((H31&lt;13.278),G31&gt;=0.107,(G31&lt;0.487),(D31&lt;2.45),(A31&lt;7.45),D31&gt;=1.75),-0.009,IF(AND(H31&gt;=13.278,G31&gt;=0.107,(G31&lt;0.487),(D31&lt;2.45),(A31&lt;7.45),D31&gt;=1.75),0.017,IF(AND((D31&lt;2.35),(G31&lt;0.571),G31&gt;=0.487,(D31&lt;2.45),(A31&lt;7.45),D31&gt;=1.75),0.053,IF(AND(D31&gt;=2.35,(G31&lt;0.571),G31&gt;=0.487,(D31&lt;2.45),(A31&lt;7.45),D31&gt;=1.75),0.009,IF(AND((G31&lt;0.779),G31&gt;=0.571,G31&gt;=0.487,(D31&lt;2.45),(A31&lt;7.45),D31&gt;=1.75),0.006,IF(AND(G31&gt;=0.779,G31&gt;=0.571,G31&gt;=0.487,(D31&lt;2.45),(A31&lt;7.45),D31&gt;=1.75),0.016,"shouldnthappen")))))))))))))))))))))))))))))</f>
        <v>0.001</v>
      </c>
      <c r="AA31" s="1" t="n">
        <f aca="false">IF(AND((A31&lt;7.8),A31&gt;=7.45,D31&gt;=1.75),0.051,IF(AND(A31&gt;=7.8,A31&gt;=7.45,D31&gt;=1.75),0.01,IF(AND(B31&gt;=3.35,B31&gt;=3.25,(A31&lt;7.45),D31&gt;=1.75),0.016,IF(AND((H31&lt;8.308),(D31&lt;0.15),(H31&lt;13.655),(D31&lt;0.35),(D31&lt;1.75)),0.009,IF(AND((H31&lt;14.529),(G31&lt;0.293),H31&gt;=13.655,(D31&lt;0.35),(D31&lt;1.75)),0.011,IF(AND(H31&gt;=14.529,(G31&lt;0.293),H31&gt;=13.655,(D31&lt;0.35),(D31&lt;1.75)),0.001,IF(AND(D31&gt;=0.25,G31&gt;=0.293,H31&gt;=13.655,(D31&lt;0.35),(D31&lt;1.75)),-0.004,IF(AND(H31&gt;=10.635,(H31&lt;10.696),(H31&lt;13.906),D31&gt;=0.35,(D31&lt;1.75)),0.036,IF(AND(G31&gt;=0.833,H31&gt;=10.696,(H31&lt;13.906),D31&gt;=0.35,(D31&lt;1.75)),0.016,IF(AND((A31&lt;6.65),(G31&lt;0.247),H31&gt;=13.906,D31&gt;=0.35,(D31&lt;1.75)),-0.008,IF(AND(A31&gt;=6.65,(G31&lt;0.247),H31&gt;=13.906,D31&gt;=0.35,(D31&lt;1.75)),0.011,IF(AND((B31&lt;2.45),G31&gt;=0.247,H31&gt;=13.906,D31&gt;=0.35,(D31&lt;1.75)),0,IF(AND((D31&lt;1.85),(B31&lt;2.95),(B31&lt;3.25),(A31&lt;7.45),D31&gt;=1.75),0.033,IF(AND((G31&lt;0.428),(B31&lt;3.35),B31&gt;=3.25,(A31&lt;7.45),D31&gt;=1.75),0.009,IF(AND(G31&gt;=0.428,(B31&lt;3.35),B31&gt;=3.25,(A31&lt;7.45),D31&gt;=1.75),0.042,IF(AND((A31&lt;4.6),H31&gt;=8.308,(D31&lt;0.15),(H31&lt;13.655),(D31&lt;0.35),(D31&lt;1.75)),0.003,IF(AND(A31&gt;=4.6,H31&gt;=8.308,(D31&lt;0.15),(H31&lt;13.655),(D31&lt;0.35),(D31&lt;1.75)),0,IF(AND((H31&lt;8.834),(A31&lt;5.05),D31&gt;=0.15,(H31&lt;13.655),(D31&lt;0.35),(D31&lt;1.75)),0.002,IF(AND(H31&gt;=8.834,(A31&lt;5.05),D31&gt;=0.15,(H31&lt;13.655),(D31&lt;0.35),(D31&lt;1.75)),-0.008,IF(AND((A31&lt;5.45),A31&gt;=5.05,D31&gt;=0.15,(H31&lt;13.655),(D31&lt;0.35),(D31&lt;1.75)),0.003,IF(AND(A31&gt;=5.45,A31&gt;=5.05,D31&gt;=0.15,(H31&lt;13.655),(D31&lt;0.35),(D31&lt;1.75)),-0.002,IF(AND((A31&lt;5.3),(D31&lt;0.25),G31&gt;=0.293,H31&gt;=13.655,(D31&lt;0.35),(D31&lt;1.75)),0.007,IF(AND(A31&gt;=5.3,(D31&lt;0.25),G31&gt;=0.293,H31&gt;=13.655,(D31&lt;0.35),(D31&lt;1.75)),0.001,IF(AND((H31&lt;7.309),(H31&lt;10.635),(H31&lt;10.696),(H31&lt;13.906),D31&gt;=0.35,(D31&lt;1.75)),0.014,IF(AND(H31&gt;=7.309,(H31&lt;10.635),(H31&lt;10.696),(H31&lt;13.906),D31&gt;=0.35,(D31&lt;1.75)),0.006,IF(AND((H31&lt;12.093),(G31&lt;0.833),H31&gt;=10.696,(H31&lt;13.906),D31&gt;=0.35,(D31&lt;1.75)),-0.01,IF(AND(H31&gt;=12.093,(G31&lt;0.833),H31&gt;=10.696,(H31&lt;13.906),D31&gt;=0.35,(D31&lt;1.75)),0.004,IF(AND((G31&lt;0.823),B31&gt;=2.45,G31&gt;=0.247,H31&gt;=13.906,D31&gt;=0.35,(D31&lt;1.75)),0.026,IF(AND(G31&gt;=0.823,B31&gt;=2.45,G31&gt;=0.247,H31&gt;=13.906,D31&gt;=0.35,(D31&lt;1.75)),0.006,IF(AND((H31&lt;11.121),D31&gt;=1.85,(B31&lt;2.95),(B31&lt;3.25),(A31&lt;7.45),D31&gt;=1.75),0.013,IF(AND(H31&gt;=11.121,D31&gt;=1.85,(B31&lt;2.95),(B31&lt;3.25),(A31&lt;7.45),D31&gt;=1.75),0.005,IF(AND((A31&lt;6.05),(A31&lt;6.45),B31&gt;=2.95,(B31&lt;3.25),(A31&lt;7.45),D31&gt;=1.75),0.001,IF(AND(A31&gt;=6.05,(A31&lt;6.45),B31&gt;=2.95,(B31&lt;3.25),(A31&lt;7.45),D31&gt;=1.75),-0.005,IF(AND((G31&lt;0.42),A31&gt;=6.45,B31&gt;=2.95,(B31&lt;3.25),(A31&lt;7.45),D31&gt;=1.75),0.004,IF(AND(G31&gt;=0.42,A31&gt;=6.45,B31&gt;=2.95,(B31&lt;3.25),(A31&lt;7.45),D31&gt;=1.75),0.019,"shouldnthappen")))))))))))))))))))))))))))))))))))</f>
        <v>0.003</v>
      </c>
      <c r="AB31" s="1" t="n">
        <f aca="false">+ 0.5</f>
        <v>0.5</v>
      </c>
    </row>
    <row r="32" customFormat="false" ht="13.8" hidden="false" customHeight="false" outlineLevel="0" collapsed="false">
      <c r="A32" s="11" t="n">
        <v>4.7</v>
      </c>
      <c r="B32" s="1" t="n">
        <v>3.2</v>
      </c>
      <c r="C32" s="1" t="n">
        <v>1.6</v>
      </c>
      <c r="D32" s="1" t="n">
        <v>0.2</v>
      </c>
      <c r="E32" s="1" t="s">
        <v>94</v>
      </c>
      <c r="F32" s="1" t="n">
        <v>1</v>
      </c>
      <c r="G32" s="1" t="n">
        <v>0.943246559007093</v>
      </c>
      <c r="H32" s="18" t="n">
        <v>7.36456728801131</v>
      </c>
      <c r="I32" s="1" t="n">
        <f aca="false">C32</f>
        <v>1.6</v>
      </c>
      <c r="J32" s="1" t="n">
        <f aca="false">SUM(M32:AB32)</f>
        <v>1.548</v>
      </c>
      <c r="K32" s="15" t="n">
        <f aca="false">1-SQRT(VAR(M32:AB32, I32)) / AVERAGE(M32:AB32)</f>
        <v>-2.99592704939046</v>
      </c>
      <c r="L32" s="1" t="n">
        <f aca="false">(J32-I32)/I32</f>
        <v>-0.0325</v>
      </c>
      <c r="M32" s="1" t="n">
        <f aca="false">IF(AND((H32&lt;5.245),(D32&lt;0.8)),0.075,IF(AND(H32&gt;=5.245,(D32&lt;0.8)),0.279,IF(AND((D32&lt;1.45),D32&gt;=0.8),1.043,IF(AND(D32&gt;=1.45,D32&gt;=0.8),1.423,"shouldnthappen"))))</f>
        <v>0.279</v>
      </c>
      <c r="N32" s="1" t="n">
        <f aca="false">IF(AND((A32&lt;4.35),(D32&lt;0.8)),0.048,IF(AND(A32&gt;=4.35,(D32&lt;0.8)),0.198,IF(AND(F32&gt;=2.5,D32&gt;=0.8),1.048,IF(AND((A32&lt;5.15),(F32&lt;2.5),D32&gt;=0.8),0.321,IF(AND(A32&gt;=5.15,(F32&lt;2.5),D32&gt;=0.8),0.783,"shouldnthappen")))))</f>
        <v>0.198</v>
      </c>
      <c r="O32" s="1" t="n">
        <f aca="false">IF(AND((H32&lt;5.245),(D32&lt;0.8)),0.034,IF(AND((A32&lt;5.9),D32&gt;=0.8),0.489,IF(AND(A32&gt;=5.9,D32&gt;=0.8),0.721,IF(AND((A32&lt;4.35),H32&gt;=5.245,(D32&lt;0.8)),0.041,IF(AND(A32&gt;=4.35,H32&gt;=5.245,(D32&lt;0.8)),0.142,"shouldnthappen")))))</f>
        <v>0.142</v>
      </c>
      <c r="P32" s="1" t="n">
        <f aca="false">IF(AND((B32&lt;2.8),(D32&lt;1.15)),0.244,IF(AND((D32&lt;1.75),D32&gt;=1.15),0.396,IF(AND(D32&gt;=1.75,D32&gt;=1.15),0.554,IF(AND((A32&lt;5.05),B32&gt;=2.8,(D32&lt;1.15)),0.078,IF(AND((H32&lt;14.877),A32&gt;=5.05,B32&gt;=2.8,(D32&lt;1.15)),0.118,IF(AND(H32&gt;=14.877,A32&gt;=5.05,B32&gt;=2.8,(D32&lt;1.15)),0.027,"shouldnthappen"))))))</f>
        <v>0.078</v>
      </c>
      <c r="Q32" s="1" t="n">
        <f aca="false">IF(AND(D32&gt;=0.45,(D32&lt;1.15)),0.17,IF(AND(A32&gt;=7.1,D32&gt;=1.15),0.539,IF(AND((A32&lt;6.25),(A32&lt;7.1),D32&gt;=1.15),0.258,IF(AND(A32&gt;=6.25,(A32&lt;7.1),D32&gt;=1.15),0.344,IF(AND(G32&gt;=0.418,(A32&lt;5.05),(D32&lt;0.45),(D32&lt;1.15)),0.033,IF(AND((H32&lt;14.494),(G32&lt;0.418),(A32&lt;5.05),(D32&lt;0.45),(D32&lt;1.15)),0.061,IF(AND(H32&gt;=14.494,(G32&lt;0.418),(A32&lt;5.05),(D32&lt;0.45),(D32&lt;1.15)),0.015,IF(AND(H32&gt;=14.877,(B32&lt;3.85),A32&gt;=5.05,(D32&lt;0.45),(D32&lt;1.15)),0.023,IF(AND((B32&lt;4),B32&gt;=3.85,A32&gt;=5.05,(D32&lt;0.45),(D32&lt;1.15)),0.009,IF(AND(B32&gt;=4,B32&gt;=3.85,A32&gt;=5.05,(D32&lt;0.45),(D32&lt;1.15)),0.052,IF(AND((G32&lt;0.05),(H32&lt;14.877),(B32&lt;3.85),A32&gt;=5.05,(D32&lt;0.45),(D32&lt;1.15)),0.024,IF(AND(G32&gt;=0.05,(H32&lt;14.877),(B32&lt;3.85),A32&gt;=5.05,(D32&lt;0.45),(D32&lt;1.15)),0.091,"shouldnthappen"))))))))))))</f>
        <v>0.033</v>
      </c>
      <c r="R32" s="1" t="n">
        <f aca="false">IF(AND(A32&gt;=7.1,D32&gt;=0.8),0.401,IF(AND((A32&lt;4.5),(G32&lt;0.905),(D32&lt;0.8)),0.024,IF(AND((H32&lt;9.966),G32&gt;=0.905,(D32&lt;0.8)),0.094,IF(AND(H32&gt;=9.966,G32&gt;=0.905,(D32&lt;0.8)),0.026,IF(AND(D32&gt;=2.05,(A32&lt;7.1),D32&gt;=0.8),0.277,IF(AND((H32&lt;5.523),A32&gt;=4.5,(G32&lt;0.905),(D32&lt;0.8)),0.012,IF(AND(H32&gt;=5.523,A32&gt;=4.5,(G32&lt;0.905),(D32&lt;0.8)),0.049,IF(AND((A32&lt;5.3),(D32&lt;2.05),(A32&lt;7.1),D32&gt;=0.8),0.095,IF(AND(A32&gt;=5.3,(D32&lt;2.05),(A32&lt;7.1),D32&gt;=0.8),0.196,"shouldnthappen")))))))))</f>
        <v>0.094</v>
      </c>
      <c r="S32" s="1" t="n">
        <f aca="false">IF(AND(A32&gt;=7.1,D32&gt;=1.35),0.298,IF(AND(G32&gt;=0.905,(D32&lt;0.8),(D32&lt;1.35)),0.068,IF(AND(H32&gt;=9.386,D32&gt;=0.8,(D32&lt;1.35)),0.126,IF(AND((H32&lt;7.426),(H32&lt;9.386),D32&gt;=0.8,(D32&lt;1.35)),0.091,IF(AND((A32&lt;5.3),(G32&lt;0.905),(A32&lt;7.1),D32&gt;=1.35),0.063,IF(AND((D32&lt;2.05),G32&gt;=0.905,(A32&lt;7.1),D32&gt;=1.35),0.015,IF(AND(D32&gt;=2.05,G32&gt;=0.905,(A32&lt;7.1),D32&gt;=1.35),0.089,IF(AND((H32&lt;10.505),(H32&lt;14.344),(G32&lt;0.905),(D32&lt;0.8),(D32&lt;1.35)),0.035,IF(AND((A32&lt;4.85),H32&gt;=14.344,(G32&lt;0.905),(D32&lt;0.8),(D32&lt;1.35)),0.006,IF(AND((B32&lt;2.75),H32&gt;=7.426,(H32&lt;9.386),D32&gt;=0.8,(D32&lt;1.35)),0.021,IF(AND(B32&gt;=2.75,H32&gt;=7.426,(H32&lt;9.386),D32&gt;=0.8,(D32&lt;1.35)),-0.01,IF(AND((B32&lt;2.35),A32&gt;=5.3,(G32&lt;0.905),(A32&lt;7.1),D32&gt;=1.35),0.068,IF(AND(B32&gt;=2.35,A32&gt;=5.3,(G32&lt;0.905),(A32&lt;7.1),D32&gt;=1.35),0.181,IF(AND((H32&lt;11.731),H32&gt;=10.505,(H32&lt;14.344),(G32&lt;0.905),(D32&lt;0.8),(D32&lt;1.35)),0.004,IF(AND(H32&gt;=11.731,H32&gt;=10.505,(H32&lt;14.344),(G32&lt;0.905),(D32&lt;0.8),(D32&lt;1.35)),0.024,IF(AND((H32&lt;14.877),A32&gt;=4.85,H32&gt;=14.344,(G32&lt;0.905),(D32&lt;0.8),(D32&lt;1.35)),0.063,IF(AND(H32&gt;=14.877,A32&gt;=4.85,H32&gt;=14.344,(G32&lt;0.905),(D32&lt;0.8),(D32&lt;1.35)),0.012,"shouldnthappen")))))))))))))))))</f>
        <v>0.068</v>
      </c>
      <c r="T32" s="1" t="n">
        <f aca="false">IF(AND(D32&gt;=0.45,(A32&lt;5.65)),0.067,IF(AND(A32&gt;=7.25,A32&gt;=5.65),0.244,IF(AND((H32&lt;9.966),G32&gt;=0.905,(D32&lt;0.45),(A32&lt;5.65)),0.062,IF(AND(H32&gt;=9.966,G32&gt;=0.905,(D32&lt;0.45),(A32&lt;5.65)),0.012,IF(AND((G32&lt;0.948),D32&gt;=2.05,(A32&lt;7.25),A32&gt;=5.65),0.157,IF(AND(G32&gt;=0.948,D32&gt;=2.05,(A32&lt;7.25),A32&gt;=5.65),0.037,IF(AND(G32&gt;=0.422,(B32&lt;3.15),(G32&lt;0.905),(D32&lt;0.45),(A32&lt;5.65)),0.011,IF(AND((D32&lt;0.25),(G32&lt;0.422),(B32&lt;3.15),(G32&lt;0.905),(D32&lt;0.45),(A32&lt;5.65)),0.04,IF(AND(D32&gt;=0.25,(G32&lt;0.422),(B32&lt;3.15),(G32&lt;0.905),(D32&lt;0.45),(A32&lt;5.65)),0.009,IF(AND((A32&lt;4.85),(B32&lt;3.25),B32&gt;=3.15,(G32&lt;0.905),(D32&lt;0.45),(A32&lt;5.65)),0.008,IF(AND(A32&gt;=4.85,(B32&lt;3.25),B32&gt;=3.15,(G32&lt;0.905),(D32&lt;0.45),(A32&lt;5.65)),-0.017,IF(AND((D32&lt;0.25),B32&gt;=3.25,B32&gt;=3.15,(G32&lt;0.905),(D32&lt;0.45),(A32&lt;5.65)),0.022,IF(AND(D32&gt;=0.25,B32&gt;=3.25,B32&gt;=3.15,(G32&lt;0.905),(D32&lt;0.45),(A32&lt;5.65)),0.009,IF(AND((F32&lt;2.5),(H32&lt;7.692),(G32&lt;0.644),(D32&lt;2.05),(A32&lt;7.25),A32&gt;=5.65),0.018,IF(AND(F32&gt;=2.5,(H32&lt;7.692),(G32&lt;0.644),(D32&lt;2.05),(A32&lt;7.25),A32&gt;=5.65),0.068,IF(AND((B32&lt;2.35),H32&gt;=7.692,(G32&lt;0.644),(D32&lt;2.05),(A32&lt;7.25),A32&gt;=5.65),0.023,IF(AND(B32&gt;=2.35,H32&gt;=7.692,(G32&lt;0.644),(D32&lt;2.05),(A32&lt;7.25),A32&gt;=5.65),0.125,IF(AND((G32&lt;0.766),(G32&lt;0.85),G32&gt;=0.644,(D32&lt;2.05),(A32&lt;7.25),A32&gt;=5.65),0.055,IF(AND(G32&gt;=0.766,(G32&lt;0.85),G32&gt;=0.644,(D32&lt;2.05),(A32&lt;7.25),A32&gt;=5.65),-0,IF(AND((B32&lt;2.95),G32&gt;=0.85,G32&gt;=0.644,(D32&lt;2.05),(A32&lt;7.25),A32&gt;=5.65),0.098,IF(AND(B32&gt;=2.95,G32&gt;=0.85,G32&gt;=0.644,(D32&lt;2.05),(A32&lt;7.25),A32&gt;=5.65),0.013,"shouldnthappen")))))))))))))))))))))</f>
        <v>0.062</v>
      </c>
      <c r="U32" s="1" t="n">
        <f aca="false">IF(AND(A32&gt;=7.25,D32&gt;=1.25),0.186,IF(AND((G32&lt;0.13),D32&gt;=0.35,(D32&lt;1.25)),-0.004,IF(AND(H32&gt;=14.246,(H32&lt;14.344),(D32&lt;0.35),(D32&lt;1.25)),-0.002,IF(AND((A32&lt;4.85),H32&gt;=14.344,(D32&lt;0.35),(D32&lt;1.25)),0.004,IF(AND(G32&gt;=0.446,(G32&lt;0.644),(A32&lt;7.25),D32&gt;=1.25),0.138,IF(AND(A32&gt;=5.45,(H32&lt;14.246),(H32&lt;14.344),(D32&lt;0.35),(D32&lt;1.25)),0.001,IF(AND((H32&lt;14.877),A32&gt;=4.85,H32&gt;=14.344,(D32&lt;0.35),(D32&lt;1.25)),0.035,IF(AND(H32&gt;=14.877,A32&gt;=4.85,H32&gt;=14.344,(D32&lt;0.35),(D32&lt;1.25)),0.007,IF(AND((B32&lt;3.35),H32&gt;=9.448,G32&gt;=0.13,D32&gt;=0.35,(D32&lt;1.25)),0.053,IF(AND(B32&gt;=3.35,H32&gt;=9.448,G32&gt;=0.13,D32&gt;=0.35,(D32&lt;1.25)),0.017,IF(AND((G32&lt;0.44),(G32&lt;0.446),(G32&lt;0.644),(A32&lt;7.25),D32&gt;=1.25),0.079,IF(AND(G32&gt;=0.44,(G32&lt;0.446),(G32&lt;0.644),(A32&lt;7.25),D32&gt;=1.25),0.02,IF(AND((A32&lt;5.95),(G32&lt;0.724),G32&gt;=0.644,(A32&lt;7.25),D32&gt;=1.25),-0.018,IF(AND(A32&gt;=5.95,(G32&lt;0.724),G32&gt;=0.644,(A32&lt;7.25),D32&gt;=1.25),0.027,IF(AND(A32&gt;=6.15,G32&gt;=0.724,G32&gt;=0.644,(A32&lt;7.25),D32&gt;=1.25),0.093,IF(AND((A32&lt;5.05),(A32&lt;5.45),(H32&lt;14.246),(H32&lt;14.344),(D32&lt;0.35),(D32&lt;1.25)),0.011,IF(AND(A32&gt;=5.05,(A32&lt;5.45),(H32&lt;14.246),(H32&lt;14.344),(D32&lt;0.35),(D32&lt;1.25)),0.021,IF(AND((A32&lt;5.4),(B32&lt;3.15),(H32&lt;9.448),G32&gt;=0.13,D32&gt;=0.35,(D32&lt;1.25)),0.007,IF(AND(A32&gt;=5.4,(B32&lt;3.15),(H32&lt;9.448),G32&gt;=0.13,D32&gt;=0.35,(D32&lt;1.25)),-0.011,IF(AND((B32&lt;3.75),B32&gt;=3.15,(H32&lt;9.448),G32&gt;=0.13,D32&gt;=0.35,(D32&lt;1.25)),0.012,IF(AND(B32&gt;=3.75,B32&gt;=3.15,(H32&lt;9.448),G32&gt;=0.13,D32&gt;=0.35,(D32&lt;1.25)),0.046,IF(AND((A32&lt;5.9),(A32&lt;6.15),G32&gt;=0.724,G32&gt;=0.644,(A32&lt;7.25),D32&gt;=1.25),0.06,IF(AND(A32&gt;=5.9,(A32&lt;6.15),G32&gt;=0.724,G32&gt;=0.644,(A32&lt;7.25),D32&gt;=1.25),0.005,"shouldnthappen")))))))))))))))))))))))</f>
        <v>0.011</v>
      </c>
      <c r="V32" s="1" t="n">
        <f aca="false">IF(AND(H32&gt;=15.155,(D32&lt;1.55)),0.084,IF(AND(A32&gt;=7.25,D32&gt;=1.55),0.141,IF(AND((G32&lt;0.043),D32&gt;=1.05,(H32&lt;15.155),(D32&lt;1.55)),-0.007,IF(AND(D32&gt;=1.85,G32&gt;=0.755,(A32&lt;7.25),D32&gt;=1.55),0.051,IF(AND((H32&lt;9.966),G32&gt;=0.905,(D32&lt;1.05),(H32&lt;15.155),(D32&lt;1.55)),0.043,IF(AND(H32&gt;=9.966,G32&gt;=0.905,(D32&lt;1.05),(H32&lt;15.155),(D32&lt;1.55)),0.007,IF(AND((G32&lt;0.278),(G32&lt;0.361),(G32&lt;0.755),(A32&lt;7.25),D32&gt;=1.55),0.08,IF(AND((A32&lt;5.8),G32&gt;=0.361,(G32&lt;0.755),(A32&lt;7.25),D32&gt;=1.55),0.019,IF(AND((A32&lt;6.05),(D32&lt;1.85),G32&gt;=0.755,(A32&lt;7.25),D32&gt;=1.55),0.01,IF(AND(A32&gt;=6.05,(D32&lt;1.85),G32&gt;=0.755,(A32&lt;7.25),D32&gt;=1.55),0.002,IF(AND((G32&lt;0.486),(B32&lt;3.15),(G32&lt;0.905),(D32&lt;1.05),(H32&lt;15.155),(D32&lt;1.55)),0.026,IF(AND(G32&gt;=0.486,(B32&lt;3.15),(G32&lt;0.905),(D32&lt;1.05),(H32&lt;15.155),(D32&lt;1.55)),0.001,IF(AND((B32&lt;3.25),B32&gt;=3.15,(G32&lt;0.905),(D32&lt;1.05),(H32&lt;15.155),(D32&lt;1.55)),-0.003,IF(AND(B32&gt;=3.25,B32&gt;=3.15,(G32&lt;0.905),(D32&lt;1.05),(H32&lt;15.155),(D32&lt;1.55)),0.012,IF(AND((H32&lt;7.426),(H32&lt;8.769),G32&gt;=0.043,D32&gt;=1.05,(H32&lt;15.155),(D32&lt;1.55)),0.041,IF(AND(H32&gt;=7.426,(H32&lt;8.769),G32&gt;=0.043,D32&gt;=1.05,(H32&lt;15.155),(D32&lt;1.55)),-0.008,IF(AND((H32&lt;10.696),H32&gt;=8.769,G32&gt;=0.043,D32&gt;=1.05,(H32&lt;15.155),(D32&lt;1.55)),0.069,IF(AND(H32&gt;=10.696,H32&gt;=8.769,G32&gt;=0.043,D32&gt;=1.05,(H32&lt;15.155),(D32&lt;1.55)),0.033,IF(AND((D32&lt;2.2),G32&gt;=0.278,(G32&lt;0.361),(G32&lt;0.755),(A32&lt;7.25),D32&gt;=1.55),0.022,IF(AND(D32&gt;=2.2,G32&gt;=0.278,(G32&lt;0.361),(G32&lt;0.755),(A32&lt;7.25),D32&gt;=1.55),-0.027,IF(AND((H32&lt;12.626),A32&gt;=5.8,G32&gt;=0.361,(G32&lt;0.755),(A32&lt;7.25),D32&gt;=1.55),0.126,IF(AND(H32&gt;=12.626,A32&gt;=5.8,G32&gt;=0.361,(G32&lt;0.755),(A32&lt;7.25),D32&gt;=1.55),0.065,"shouldnthappen"))))))))))))))))))))))</f>
        <v>0.043</v>
      </c>
      <c r="W32" s="1" t="n">
        <f aca="false">IF(AND(H32&gt;=15.155,(D32&lt;1.55)),0.064,IF(AND(A32&gt;=7.45,D32&gt;=1.55),0.115,IF(AND(B32&gt;=3.15,(H32&lt;10.257),(A32&lt;7.45),D32&gt;=1.55),0.097,IF(AND((A32&lt;4.85),H32&gt;=14.344,(D32&lt;0.35),(H32&lt;15.155),(D32&lt;1.55)),0.003,IF(AND(A32&gt;=6.05,(G32&lt;0.169),D32&gt;=0.35,(H32&lt;15.155),(D32&lt;1.55)),-0.008,IF(AND((G32&lt;0.181),G32&gt;=0.169,D32&gt;=0.35,(H32&lt;15.155),(D32&lt;1.55)),0.065,IF(AND(B32&gt;=3.05,(B32&lt;3.15),(H32&lt;10.257),(A32&lt;7.45),D32&gt;=1.55),-0.023,IF(AND(H32&gt;=11.854,(G32&lt;0.613),H32&gt;=10.257,(A32&lt;7.45),D32&gt;=1.55),0.068,IF(AND((D32&lt;0.25),(B32&lt;3.15),(H32&lt;14.344),(D32&lt;0.35),(H32&lt;15.155),(D32&lt;1.55)),0.014,IF(AND(D32&gt;=0.25,(B32&lt;3.15),(H32&lt;14.344),(D32&lt;0.35),(H32&lt;15.155),(D32&lt;1.55)),0.002,IF(AND((A32&lt;5.05),B32&gt;=3.15,(H32&lt;14.344),(D32&lt;0.35),(H32&lt;15.155),(D32&lt;1.55)),-0.001,IF(AND(A32&gt;=5.05,B32&gt;=3.15,(H32&lt;14.344),(D32&lt;0.35),(H32&lt;15.155),(D32&lt;1.55)),0.009,IF(AND((H32&lt;14.877),A32&gt;=4.85,H32&gt;=14.344,(D32&lt;0.35),(H32&lt;15.155),(D32&lt;1.55)),0.023,IF(AND(H32&gt;=14.877,A32&gt;=4.85,H32&gt;=14.344,(D32&lt;0.35),(H32&lt;15.155),(D32&lt;1.55)),0.004,IF(AND((H32&lt;13.602),(A32&lt;6.05),(G32&lt;0.169),D32&gt;=0.35,(H32&lt;15.155),(D32&lt;1.55)),0.023,IF(AND(H32&gt;=13.602,(A32&lt;6.05),(G32&lt;0.169),D32&gt;=0.35,(H32&lt;15.155),(D32&lt;1.55)),-0.006,IF(AND((B32&lt;2.95),G32&gt;=0.181,G32&gt;=0.169,D32&gt;=0.35,(H32&lt;15.155),(D32&lt;1.55)),0.019,IF(AND(B32&gt;=2.95,G32&gt;=0.181,G32&gt;=0.169,D32&gt;=0.35,(H32&lt;15.155),(D32&lt;1.55)),0.034,IF(AND((A32&lt;5.35),(B32&lt;3.05),(B32&lt;3.15),(H32&lt;10.257),(A32&lt;7.45),D32&gt;=1.55),0.009,IF(AND(A32&gt;=5.35,(B32&lt;3.05),(B32&lt;3.15),(H32&lt;10.257),(A32&lt;7.45),D32&gt;=1.55),0.058,IF(AND((B32&lt;2.9),(H32&lt;11.854),(G32&lt;0.613),H32&gt;=10.257,(A32&lt;7.45),D32&gt;=1.55),0.037,IF(AND(B32&gt;=2.9,(H32&lt;11.854),(G32&lt;0.613),H32&gt;=10.257,(A32&lt;7.45),D32&gt;=1.55),-0.005,IF(AND((A32&lt;6.4),(G32&lt;0.711),G32&gt;=0.613,H32&gt;=10.257,(A32&lt;7.45),D32&gt;=1.55),0.001,IF(AND(A32&gt;=6.4,(G32&lt;0.711),G32&gt;=0.613,H32&gt;=10.257,(A32&lt;7.45),D32&gt;=1.55),-0.002,IF(AND((D32&lt;1.9),G32&gt;=0.711,G32&gt;=0.613,H32&gt;=10.257,(A32&lt;7.45),D32&gt;=1.55),0.007,IF(AND(D32&gt;=1.9,G32&gt;=0.711,G32&gt;=0.613,H32&gt;=10.257,(A32&lt;7.45),D32&gt;=1.55),0.023,"shouldnthappen"))))))))))))))))))))))))))</f>
        <v>-0.001</v>
      </c>
      <c r="X32" s="1" t="n">
        <f aca="false">IF(AND(H32&gt;=15.155,(F32&lt;2.5)),0.049,IF(AND(A32&gt;=7.45,F32&gt;=2.5),0.089,IF(AND((G32&lt;0.107),(G32&lt;0.364),(A32&lt;7.45),F32&gt;=2.5),0.055,IF(AND(A32&gt;=5.75,(G32&lt;0.572),(D32&lt;1.25),(H32&lt;15.155),(F32&lt;2.5)),-0.018,IF(AND((A32&lt;5.7),(H32&lt;12.626),G32&gt;=0.364,(A32&lt;7.45),F32&gt;=2.5),0.012,IF(AND(A32&gt;=5.7,(H32&lt;12.626),G32&gt;=0.364,(A32&lt;7.45),F32&gt;=2.5),0.065,IF(AND((G32&lt;0.628),H32&gt;=12.626,G32&gt;=0.364,(A32&lt;7.45),F32&gt;=2.5),0.047,IF(AND((G32&lt;0.545),(A32&lt;5.75),(G32&lt;0.572),(D32&lt;1.25),(H32&lt;15.155),(F32&lt;2.5)),0.007,IF(AND(G32&gt;=0.545,(A32&lt;5.75),(G32&lt;0.572),(D32&lt;1.25),(H32&lt;15.155),(F32&lt;2.5)),-0.009,IF(AND((D32&lt;0.3),(H32&lt;11.788),G32&gt;=0.572,(D32&lt;1.25),(H32&lt;15.155),(F32&lt;2.5)),0.01,IF(AND(D32&gt;=0.3,(H32&lt;11.788),G32&gt;=0.572,(D32&lt;1.25),(H32&lt;15.155),(F32&lt;2.5)),0.03,IF(AND((A32&lt;4.75),H32&gt;=11.788,G32&gt;=0.572,(D32&lt;1.25),(H32&lt;15.155),(F32&lt;2.5)),0.001,IF(AND(A32&gt;=4.75,H32&gt;=11.788,G32&gt;=0.572,(D32&lt;1.25),(H32&lt;15.155),(F32&lt;2.5)),0.01,IF(AND((A32&lt;5.5),(A32&lt;6.15),(G32&lt;0.652),D32&gt;=1.25,(H32&lt;15.155),(F32&lt;2.5)),0.014,IF(AND(A32&gt;=5.5,(A32&lt;6.15),(G32&lt;0.652),D32&gt;=1.25,(H32&lt;15.155),(F32&lt;2.5)),0.049,IF(AND((H32&lt;12.206),A32&gt;=6.15,(G32&lt;0.652),D32&gt;=1.25,(H32&lt;15.155),(F32&lt;2.5)),-0.009,IF(AND(H32&gt;=12.206,A32&gt;=6.15,(G32&lt;0.652),D32&gt;=1.25,(H32&lt;15.155),(F32&lt;2.5)),0.021,IF(AND((A32&lt;5.55),(A32&lt;6.2),G32&gt;=0.652,D32&gt;=1.25,(H32&lt;15.155),(F32&lt;2.5)),0.011,IF(AND(A32&gt;=5.55,(A32&lt;6.2),G32&gt;=0.652,D32&gt;=1.25,(H32&lt;15.155),(F32&lt;2.5)),-0.019,IF(AND((B32&lt;3.2),A32&gt;=6.2,G32&gt;=0.652,D32&gt;=1.25,(H32&lt;15.155),(F32&lt;2.5)),0.025,IF(AND(B32&gt;=3.2,A32&gt;=6.2,G32&gt;=0.652,D32&gt;=1.25,(H32&lt;15.155),(F32&lt;2.5)),0.001,IF(AND((G32&lt;0.183),(G32&lt;0.301),G32&gt;=0.107,(G32&lt;0.364),(A32&lt;7.45),F32&gt;=2.5),-0.009,IF(AND(G32&gt;=0.183,(G32&lt;0.301),G32&gt;=0.107,(G32&lt;0.364),(A32&lt;7.45),F32&gt;=2.5),0.022,IF(AND((D32&lt;2.2),G32&gt;=0.301,G32&gt;=0.107,(G32&lt;0.364),(A32&lt;7.45),F32&gt;=2.5),0.004,IF(AND(D32&gt;=2.2,G32&gt;=0.301,G32&gt;=0.107,(G32&lt;0.364),(A32&lt;7.45),F32&gt;=2.5),-0.02,IF(AND((G32&lt;0.787),G32&gt;=0.628,H32&gt;=12.626,G32&gt;=0.364,(A32&lt;7.45),F32&gt;=2.5),-0.001,IF(AND(G32&gt;=0.787,G32&gt;=0.628,H32&gt;=12.626,G32&gt;=0.364,(A32&lt;7.45),F32&gt;=2.5),0.016,"shouldnthappen")))))))))))))))))))))))))))</f>
        <v>0.01</v>
      </c>
      <c r="Y32" s="1" t="n">
        <f aca="false">IF(AND(H32&gt;=15.155,(D32&lt;1.55)),0.037,IF(AND(D32&gt;=2.45,(A32&lt;7.45),D32&gt;=1.55),0.054,IF(AND((A32&lt;7.8),A32&gt;=7.45,D32&gt;=1.55),0.078,IF(AND(A32&gt;=7.8,A32&gt;=7.45,D32&gt;=1.55),0.021,IF(AND(A32&gt;=6.2,G32&gt;=0.68,D32&gt;=1.25,(H32&lt;15.155),(D32&lt;1.55)),0.019,IF(AND((B32&lt;2.65),(A32&lt;4.95),(G32&lt;0.572),(D32&lt;1.25),(H32&lt;15.155),(D32&lt;1.55)),0.021,IF(AND(B32&gt;=2.65,(A32&lt;4.95),(G32&lt;0.572),(D32&lt;1.25),(H32&lt;15.155),(D32&lt;1.55)),0.006,IF(AND((H32&lt;14.344),A32&gt;=4.95,(G32&lt;0.572),(D32&lt;1.25),(H32&lt;15.155),(D32&lt;1.55)),-0.005,IF(AND(H32&gt;=14.344,A32&gt;=4.95,(G32&lt;0.572),(D32&lt;1.25),(H32&lt;15.155),(D32&lt;1.55)),0.013,IF(AND((G32&lt;0.833),(H32&lt;11.788),G32&gt;=0.572,(D32&lt;1.25),(H32&lt;15.155),(D32&lt;1.55)),0.009,IF(AND(G32&gt;=0.833,(H32&lt;11.788),G32&gt;=0.572,(D32&lt;1.25),(H32&lt;15.155),(D32&lt;1.55)),0.024,IF(AND((A32&lt;4.75),H32&gt;=11.788,G32&gt;=0.572,(D32&lt;1.25),(H32&lt;15.155),(D32&lt;1.55)),0.001,IF(AND(A32&gt;=4.75,H32&gt;=11.788,G32&gt;=0.572,(D32&lt;1.25),(H32&lt;15.155),(D32&lt;1.55)),0.008,IF(AND((A32&lt;5.65),(A32&lt;6.15),(G32&lt;0.68),D32&gt;=1.25,(H32&lt;15.155),(D32&lt;1.55)),0.017,IF(AND(A32&gt;=5.65,(A32&lt;6.15),(G32&lt;0.68),D32&gt;=1.25,(H32&lt;15.155),(D32&lt;1.55)),0.039,IF(AND((G32&lt;0.436),A32&gt;=6.15,(G32&lt;0.68),D32&gt;=1.25,(H32&lt;15.155),(D32&lt;1.55)),-0.004,IF(AND(G32&gt;=0.436,A32&gt;=6.15,(G32&lt;0.68),D32&gt;=1.25,(H32&lt;15.155),(D32&lt;1.55)),0.022,IF(AND((A32&lt;5.55),(A32&lt;6.2),G32&gt;=0.68,D32&gt;=1.25,(H32&lt;15.155),(D32&lt;1.55)),0.009,IF(AND(A32&gt;=5.55,(A32&lt;6.2),G32&gt;=0.68,D32&gt;=1.25,(H32&lt;15.155),(D32&lt;1.55)),-0.016,IF(AND((G32&lt;0.107),(G32&lt;0.361),(G32&lt;0.613),(D32&lt;2.45),(A32&lt;7.45),D32&gt;=1.55),0.042,IF(AND(G32&gt;=0.107,(G32&lt;0.361),(G32&lt;0.613),(D32&lt;2.45),(A32&lt;7.45),D32&gt;=1.55),0.002,IF(AND((D32&lt;2.35),G32&gt;=0.361,(G32&lt;0.613),(D32&lt;2.45),(A32&lt;7.45),D32&gt;=1.55),0.051,IF(AND(D32&gt;=2.35,G32&gt;=0.361,(G32&lt;0.613),(D32&lt;2.45),(A32&lt;7.45),D32&gt;=1.55),0.016,IF(AND((A32&lt;6.4),(G32&lt;0.711),G32&gt;=0.613,(D32&lt;2.45),(A32&lt;7.45),D32&gt;=1.55),0.001,IF(AND(A32&gt;=6.4,(G32&lt;0.711),G32&gt;=0.613,(D32&lt;2.45),(A32&lt;7.45),D32&gt;=1.55),-0.002,IF(AND((B32&lt;2.95),G32&gt;=0.711,G32&gt;=0.613,(D32&lt;2.45),(A32&lt;7.45),D32&gt;=1.55),0.023,IF(AND(B32&gt;=2.95,G32&gt;=0.711,G32&gt;=0.613,(D32&lt;2.45),(A32&lt;7.45),D32&gt;=1.55),0.01,"shouldnthappen")))))))))))))))))))))))))))</f>
        <v>0.024</v>
      </c>
      <c r="Z32" s="1" t="n">
        <f aca="false">IF(AND(A32&gt;=7.45,D32&gt;=1.75),0.056,IF(AND(H32&gt;=15.059,A32&gt;=5.55,(D32&lt;1.75)),0.028,IF(AND((D32&lt;0.35),G32&gt;=0.905,(A32&lt;5.55),(D32&lt;1.75)),0.005,IF(AND(D32&gt;=0.35,G32&gt;=0.905,(A32&lt;5.55),(D32&lt;1.75)),0.026,IF(AND((H32&lt;8.711),D32&gt;=2.45,(A32&lt;7.45),D32&gt;=1.75),0.011,IF(AND(H32&gt;=8.711,D32&gt;=2.45,(A32&lt;7.45),D32&gt;=1.75),0.049,IF(AND((G32&lt;0.107),(G32&lt;0.487),(D32&lt;2.45),(A32&lt;7.45),D32&gt;=1.75),0.032,IF(AND((H32&lt;10.915),(A32&lt;4.5),(B32&lt;3.15),(G32&lt;0.905),(A32&lt;5.55),(D32&lt;1.75)),-0.001,IF(AND(H32&gt;=10.915,(A32&lt;4.5),(B32&lt;3.15),(G32&lt;0.905),(A32&lt;5.55),(D32&lt;1.75)),0.003,IF(AND((A32&lt;5.05),A32&gt;=4.5,(B32&lt;3.15),(G32&lt;0.905),(A32&lt;5.55),(D32&lt;1.75)),0.015,IF(AND(A32&gt;=5.05,A32&gt;=4.5,(B32&lt;3.15),(G32&lt;0.905),(A32&lt;5.55),(D32&lt;1.75)),0.006,IF(AND((G32&lt;0.05),(G32&lt;0.091),B32&gt;=3.15,(G32&lt;0.905),(A32&lt;5.55),(D32&lt;1.75)),0.001,IF(AND(G32&gt;=0.05,(G32&lt;0.091),B32&gt;=3.15,(G32&lt;0.905),(A32&lt;5.55),(D32&lt;1.75)),0.008,IF(AND((G32&lt;0.587),G32&gt;=0.091,B32&gt;=3.15,(G32&lt;0.905),(A32&lt;5.55),(D32&lt;1.75)),-0.003,IF(AND(G32&gt;=0.587,G32&gt;=0.091,B32&gt;=3.15,(G32&lt;0.905),(A32&lt;5.55),(D32&lt;1.75)),0.004,IF(AND((F32&lt;2.5),(B32&lt;2.85),(G32&lt;0.419),(H32&lt;15.059),A32&gt;=5.55,(D32&lt;1.75)),0.041,IF(AND(F32&gt;=2.5,(B32&lt;2.85),(G32&lt;0.419),(H32&lt;15.059),A32&gt;=5.55,(D32&lt;1.75)),0.015,IF(AND((G32&lt;0.164),B32&gt;=2.85,(G32&lt;0.419),(H32&lt;15.059),A32&gt;=5.55,(D32&lt;1.75)),0.01,IF(AND(G32&gt;=0.164,B32&gt;=2.85,(G32&lt;0.419),(H32&lt;15.059),A32&gt;=5.55,(D32&lt;1.75)),-0.001,IF(AND((B32&lt;2.55),(B32&lt;2.95),G32&gt;=0.419,(H32&lt;15.059),A32&gt;=5.55,(D32&lt;1.75)),0.014,IF(AND(B32&gt;=2.55,(B32&lt;2.95),G32&gt;=0.419,(H32&lt;15.059),A32&gt;=5.55,(D32&lt;1.75)),-0.013,IF(AND((D32&lt;1.55),B32&gt;=2.95,G32&gt;=0.419,(H32&lt;15.059),A32&gt;=5.55,(D32&lt;1.75)),0.023,IF(AND(D32&gt;=1.55,B32&gt;=2.95,G32&gt;=0.419,(H32&lt;15.059),A32&gt;=5.55,(D32&lt;1.75)),0.005,IF(AND((H32&lt;13.278),G32&gt;=0.107,(G32&lt;0.487),(D32&lt;2.45),(A32&lt;7.45),D32&gt;=1.75),-0.009,IF(AND(H32&gt;=13.278,G32&gt;=0.107,(G32&lt;0.487),(D32&lt;2.45),(A32&lt;7.45),D32&gt;=1.75),0.017,IF(AND((D32&lt;2.35),(G32&lt;0.571),G32&gt;=0.487,(D32&lt;2.45),(A32&lt;7.45),D32&gt;=1.75),0.053,IF(AND(D32&gt;=2.35,(G32&lt;0.571),G32&gt;=0.487,(D32&lt;2.45),(A32&lt;7.45),D32&gt;=1.75),0.009,IF(AND((G32&lt;0.779),G32&gt;=0.571,G32&gt;=0.487,(D32&lt;2.45),(A32&lt;7.45),D32&gt;=1.75),0.006,IF(AND(G32&gt;=0.779,G32&gt;=0.571,G32&gt;=0.487,(D32&lt;2.45),(A32&lt;7.45),D32&gt;=1.75),0.016,"shouldnthappen")))))))))))))))))))))))))))))</f>
        <v>0.005</v>
      </c>
      <c r="AA32" s="1" t="n">
        <f aca="false">IF(AND((A32&lt;7.8),A32&gt;=7.45,D32&gt;=1.75),0.051,IF(AND(A32&gt;=7.8,A32&gt;=7.45,D32&gt;=1.75),0.01,IF(AND(B32&gt;=3.35,B32&gt;=3.25,(A32&lt;7.45),D32&gt;=1.75),0.016,IF(AND((H32&lt;8.308),(D32&lt;0.15),(H32&lt;13.655),(D32&lt;0.35),(D32&lt;1.75)),0.009,IF(AND((H32&lt;14.529),(G32&lt;0.293),H32&gt;=13.655,(D32&lt;0.35),(D32&lt;1.75)),0.011,IF(AND(H32&gt;=14.529,(G32&lt;0.293),H32&gt;=13.655,(D32&lt;0.35),(D32&lt;1.75)),0.001,IF(AND(D32&gt;=0.25,G32&gt;=0.293,H32&gt;=13.655,(D32&lt;0.35),(D32&lt;1.75)),-0.004,IF(AND(H32&gt;=10.635,(H32&lt;10.696),(H32&lt;13.906),D32&gt;=0.35,(D32&lt;1.75)),0.036,IF(AND(G32&gt;=0.833,H32&gt;=10.696,(H32&lt;13.906),D32&gt;=0.35,(D32&lt;1.75)),0.016,IF(AND((A32&lt;6.65),(G32&lt;0.247),H32&gt;=13.906,D32&gt;=0.35,(D32&lt;1.75)),-0.008,IF(AND(A32&gt;=6.65,(G32&lt;0.247),H32&gt;=13.906,D32&gt;=0.35,(D32&lt;1.75)),0.011,IF(AND((B32&lt;2.45),G32&gt;=0.247,H32&gt;=13.906,D32&gt;=0.35,(D32&lt;1.75)),0,IF(AND((D32&lt;1.85),(B32&lt;2.95),(B32&lt;3.25),(A32&lt;7.45),D32&gt;=1.75),0.033,IF(AND((G32&lt;0.428),(B32&lt;3.35),B32&gt;=3.25,(A32&lt;7.45),D32&gt;=1.75),0.009,IF(AND(G32&gt;=0.428,(B32&lt;3.35),B32&gt;=3.25,(A32&lt;7.45),D32&gt;=1.75),0.042,IF(AND((A32&lt;4.6),H32&gt;=8.308,(D32&lt;0.15),(H32&lt;13.655),(D32&lt;0.35),(D32&lt;1.75)),0.003,IF(AND(A32&gt;=4.6,H32&gt;=8.308,(D32&lt;0.15),(H32&lt;13.655),(D32&lt;0.35),(D32&lt;1.75)),0,IF(AND((H32&lt;8.834),(A32&lt;5.05),D32&gt;=0.15,(H32&lt;13.655),(D32&lt;0.35),(D32&lt;1.75)),0.002,IF(AND(H32&gt;=8.834,(A32&lt;5.05),D32&gt;=0.15,(H32&lt;13.655),(D32&lt;0.35),(D32&lt;1.75)),-0.008,IF(AND((A32&lt;5.45),A32&gt;=5.05,D32&gt;=0.15,(H32&lt;13.655),(D32&lt;0.35),(D32&lt;1.75)),0.003,IF(AND(A32&gt;=5.45,A32&gt;=5.05,D32&gt;=0.15,(H32&lt;13.655),(D32&lt;0.35),(D32&lt;1.75)),-0.002,IF(AND((A32&lt;5.3),(D32&lt;0.25),G32&gt;=0.293,H32&gt;=13.655,(D32&lt;0.35),(D32&lt;1.75)),0.007,IF(AND(A32&gt;=5.3,(D32&lt;0.25),G32&gt;=0.293,H32&gt;=13.655,(D32&lt;0.35),(D32&lt;1.75)),0.001,IF(AND((H32&lt;7.309),(H32&lt;10.635),(H32&lt;10.696),(H32&lt;13.906),D32&gt;=0.35,(D32&lt;1.75)),0.014,IF(AND(H32&gt;=7.309,(H32&lt;10.635),(H32&lt;10.696),(H32&lt;13.906),D32&gt;=0.35,(D32&lt;1.75)),0.006,IF(AND((H32&lt;12.093),(G32&lt;0.833),H32&gt;=10.696,(H32&lt;13.906),D32&gt;=0.35,(D32&lt;1.75)),-0.01,IF(AND(H32&gt;=12.093,(G32&lt;0.833),H32&gt;=10.696,(H32&lt;13.906),D32&gt;=0.35,(D32&lt;1.75)),0.004,IF(AND((G32&lt;0.823),B32&gt;=2.45,G32&gt;=0.247,H32&gt;=13.906,D32&gt;=0.35,(D32&lt;1.75)),0.026,IF(AND(G32&gt;=0.823,B32&gt;=2.45,G32&gt;=0.247,H32&gt;=13.906,D32&gt;=0.35,(D32&lt;1.75)),0.006,IF(AND((H32&lt;11.121),D32&gt;=1.85,(B32&lt;2.95),(B32&lt;3.25),(A32&lt;7.45),D32&gt;=1.75),0.013,IF(AND(H32&gt;=11.121,D32&gt;=1.85,(B32&lt;2.95),(B32&lt;3.25),(A32&lt;7.45),D32&gt;=1.75),0.005,IF(AND((A32&lt;6.05),(A32&lt;6.45),B32&gt;=2.95,(B32&lt;3.25),(A32&lt;7.45),D32&gt;=1.75),0.001,IF(AND(A32&gt;=6.05,(A32&lt;6.45),B32&gt;=2.95,(B32&lt;3.25),(A32&lt;7.45),D32&gt;=1.75),-0.005,IF(AND((G32&lt;0.42),A32&gt;=6.45,B32&gt;=2.95,(B32&lt;3.25),(A32&lt;7.45),D32&gt;=1.75),0.004,IF(AND(G32&gt;=0.42,A32&gt;=6.45,B32&gt;=2.95,(B32&lt;3.25),(A32&lt;7.45),D32&gt;=1.75),0.019,"shouldnthappen")))))))))))))))))))))))))))))))))))</f>
        <v>0.002</v>
      </c>
      <c r="AB32" s="1" t="n">
        <f aca="false">+ 0.5</f>
        <v>0.5</v>
      </c>
    </row>
    <row r="33" customFormat="false" ht="13.8" hidden="false" customHeight="false" outlineLevel="0" collapsed="false">
      <c r="A33" s="11" t="n">
        <v>4.8</v>
      </c>
      <c r="B33" s="1" t="n">
        <v>3.1</v>
      </c>
      <c r="C33" s="1" t="n">
        <v>1.6</v>
      </c>
      <c r="D33" s="1" t="n">
        <v>0.2</v>
      </c>
      <c r="E33" s="1" t="s">
        <v>94</v>
      </c>
      <c r="F33" s="1" t="n">
        <v>1</v>
      </c>
      <c r="G33" s="1" t="n">
        <v>0.310410389211029</v>
      </c>
      <c r="H33" s="18" t="n">
        <v>6.47044856818393</v>
      </c>
      <c r="I33" s="1" t="n">
        <f aca="false">C33</f>
        <v>1.6</v>
      </c>
      <c r="J33" s="1" t="n">
        <f aca="false">SUM(M33:AB33)</f>
        <v>1.463</v>
      </c>
      <c r="K33" s="15" t="n">
        <f aca="false">1-SQRT(VAR(M33:AB33, I33)) / AVERAGE(M33:AB33)</f>
        <v>-3.24594425402242</v>
      </c>
      <c r="L33" s="1" t="n">
        <f aca="false">(J33-I33)/I33</f>
        <v>-0.085625</v>
      </c>
      <c r="M33" s="1" t="n">
        <f aca="false">IF(AND((H33&lt;5.245),(D33&lt;0.8)),0.075,IF(AND(H33&gt;=5.245,(D33&lt;0.8)),0.279,IF(AND((D33&lt;1.45),D33&gt;=0.8),1.043,IF(AND(D33&gt;=1.45,D33&gt;=0.8),1.423,"shouldnthappen"))))</f>
        <v>0.279</v>
      </c>
      <c r="N33" s="1" t="n">
        <f aca="false">IF(AND((A33&lt;4.35),(D33&lt;0.8)),0.048,IF(AND(A33&gt;=4.35,(D33&lt;0.8)),0.198,IF(AND(F33&gt;=2.5,D33&gt;=0.8),1.048,IF(AND((A33&lt;5.15),(F33&lt;2.5),D33&gt;=0.8),0.321,IF(AND(A33&gt;=5.15,(F33&lt;2.5),D33&gt;=0.8),0.783,"shouldnthappen")))))</f>
        <v>0.198</v>
      </c>
      <c r="O33" s="1" t="n">
        <f aca="false">IF(AND((H33&lt;5.245),(D33&lt;0.8)),0.034,IF(AND((A33&lt;5.9),D33&gt;=0.8),0.489,IF(AND(A33&gt;=5.9,D33&gt;=0.8),0.721,IF(AND((A33&lt;4.35),H33&gt;=5.245,(D33&lt;0.8)),0.041,IF(AND(A33&gt;=4.35,H33&gt;=5.245,(D33&lt;0.8)),0.142,"shouldnthappen")))))</f>
        <v>0.142</v>
      </c>
      <c r="P33" s="1" t="n">
        <f aca="false">IF(AND((B33&lt;2.8),(D33&lt;1.15)),0.244,IF(AND((D33&lt;1.75),D33&gt;=1.15),0.396,IF(AND(D33&gt;=1.75,D33&gt;=1.15),0.554,IF(AND((A33&lt;5.05),B33&gt;=2.8,(D33&lt;1.15)),0.078,IF(AND((H33&lt;14.877),A33&gt;=5.05,B33&gt;=2.8,(D33&lt;1.15)),0.118,IF(AND(H33&gt;=14.877,A33&gt;=5.05,B33&gt;=2.8,(D33&lt;1.15)),0.027,"shouldnthappen"))))))</f>
        <v>0.078</v>
      </c>
      <c r="Q33" s="1" t="n">
        <f aca="false">IF(AND(D33&gt;=0.45,(D33&lt;1.15)),0.17,IF(AND(A33&gt;=7.1,D33&gt;=1.15),0.539,IF(AND((A33&lt;6.25),(A33&lt;7.1),D33&gt;=1.15),0.258,IF(AND(A33&gt;=6.25,(A33&lt;7.1),D33&gt;=1.15),0.344,IF(AND(G33&gt;=0.418,(A33&lt;5.05),(D33&lt;0.45),(D33&lt;1.15)),0.033,IF(AND((H33&lt;14.494),(G33&lt;0.418),(A33&lt;5.05),(D33&lt;0.45),(D33&lt;1.15)),0.061,IF(AND(H33&gt;=14.494,(G33&lt;0.418),(A33&lt;5.05),(D33&lt;0.45),(D33&lt;1.15)),0.015,IF(AND(H33&gt;=14.877,(B33&lt;3.85),A33&gt;=5.05,(D33&lt;0.45),(D33&lt;1.15)),0.023,IF(AND((B33&lt;4),B33&gt;=3.85,A33&gt;=5.05,(D33&lt;0.45),(D33&lt;1.15)),0.009,IF(AND(B33&gt;=4,B33&gt;=3.85,A33&gt;=5.05,(D33&lt;0.45),(D33&lt;1.15)),0.052,IF(AND((G33&lt;0.05),(H33&lt;14.877),(B33&lt;3.85),A33&gt;=5.05,(D33&lt;0.45),(D33&lt;1.15)),0.024,IF(AND(G33&gt;=0.05,(H33&lt;14.877),(B33&lt;3.85),A33&gt;=5.05,(D33&lt;0.45),(D33&lt;1.15)),0.091,"shouldnthappen"))))))))))))</f>
        <v>0.061</v>
      </c>
      <c r="R33" s="1" t="n">
        <f aca="false">IF(AND(A33&gt;=7.1,D33&gt;=0.8),0.401,IF(AND((A33&lt;4.5),(G33&lt;0.905),(D33&lt;0.8)),0.024,IF(AND((H33&lt;9.966),G33&gt;=0.905,(D33&lt;0.8)),0.094,IF(AND(H33&gt;=9.966,G33&gt;=0.905,(D33&lt;0.8)),0.026,IF(AND(D33&gt;=2.05,(A33&lt;7.1),D33&gt;=0.8),0.277,IF(AND((H33&lt;5.523),A33&gt;=4.5,(G33&lt;0.905),(D33&lt;0.8)),0.012,IF(AND(H33&gt;=5.523,A33&gt;=4.5,(G33&lt;0.905),(D33&lt;0.8)),0.049,IF(AND((A33&lt;5.3),(D33&lt;2.05),(A33&lt;7.1),D33&gt;=0.8),0.095,IF(AND(A33&gt;=5.3,(D33&lt;2.05),(A33&lt;7.1),D33&gt;=0.8),0.196,"shouldnthappen")))))))))</f>
        <v>0.049</v>
      </c>
      <c r="S33" s="1" t="n">
        <f aca="false">IF(AND(A33&gt;=7.1,D33&gt;=1.35),0.298,IF(AND(G33&gt;=0.905,(D33&lt;0.8),(D33&lt;1.35)),0.068,IF(AND(H33&gt;=9.386,D33&gt;=0.8,(D33&lt;1.35)),0.126,IF(AND((H33&lt;7.426),(H33&lt;9.386),D33&gt;=0.8,(D33&lt;1.35)),0.091,IF(AND((A33&lt;5.3),(G33&lt;0.905),(A33&lt;7.1),D33&gt;=1.35),0.063,IF(AND((D33&lt;2.05),G33&gt;=0.905,(A33&lt;7.1),D33&gt;=1.35),0.015,IF(AND(D33&gt;=2.05,G33&gt;=0.905,(A33&lt;7.1),D33&gt;=1.35),0.089,IF(AND((H33&lt;10.505),(H33&lt;14.344),(G33&lt;0.905),(D33&lt;0.8),(D33&lt;1.35)),0.035,IF(AND((A33&lt;4.85),H33&gt;=14.344,(G33&lt;0.905),(D33&lt;0.8),(D33&lt;1.35)),0.006,IF(AND((B33&lt;2.75),H33&gt;=7.426,(H33&lt;9.386),D33&gt;=0.8,(D33&lt;1.35)),0.021,IF(AND(B33&gt;=2.75,H33&gt;=7.426,(H33&lt;9.386),D33&gt;=0.8,(D33&lt;1.35)),-0.01,IF(AND((B33&lt;2.35),A33&gt;=5.3,(G33&lt;0.905),(A33&lt;7.1),D33&gt;=1.35),0.068,IF(AND(B33&gt;=2.35,A33&gt;=5.3,(G33&lt;0.905),(A33&lt;7.1),D33&gt;=1.35),0.181,IF(AND((H33&lt;11.731),H33&gt;=10.505,(H33&lt;14.344),(G33&lt;0.905),(D33&lt;0.8),(D33&lt;1.35)),0.004,IF(AND(H33&gt;=11.731,H33&gt;=10.505,(H33&lt;14.344),(G33&lt;0.905),(D33&lt;0.8),(D33&lt;1.35)),0.024,IF(AND((H33&lt;14.877),A33&gt;=4.85,H33&gt;=14.344,(G33&lt;0.905),(D33&lt;0.8),(D33&lt;1.35)),0.063,IF(AND(H33&gt;=14.877,A33&gt;=4.85,H33&gt;=14.344,(G33&lt;0.905),(D33&lt;0.8),(D33&lt;1.35)),0.012,"shouldnthappen")))))))))))))))))</f>
        <v>0.035</v>
      </c>
      <c r="T33" s="1" t="n">
        <f aca="false">IF(AND(D33&gt;=0.45,(A33&lt;5.65)),0.067,IF(AND(A33&gt;=7.25,A33&gt;=5.65),0.244,IF(AND((H33&lt;9.966),G33&gt;=0.905,(D33&lt;0.45),(A33&lt;5.65)),0.062,IF(AND(H33&gt;=9.966,G33&gt;=0.905,(D33&lt;0.45),(A33&lt;5.65)),0.012,IF(AND((G33&lt;0.948),D33&gt;=2.05,(A33&lt;7.25),A33&gt;=5.65),0.157,IF(AND(G33&gt;=0.948,D33&gt;=2.05,(A33&lt;7.25),A33&gt;=5.65),0.037,IF(AND(G33&gt;=0.422,(B33&lt;3.15),(G33&lt;0.905),(D33&lt;0.45),(A33&lt;5.65)),0.011,IF(AND((D33&lt;0.25),(G33&lt;0.422),(B33&lt;3.15),(G33&lt;0.905),(D33&lt;0.45),(A33&lt;5.65)),0.04,IF(AND(D33&gt;=0.25,(G33&lt;0.422),(B33&lt;3.15),(G33&lt;0.905),(D33&lt;0.45),(A33&lt;5.65)),0.009,IF(AND((A33&lt;4.85),(B33&lt;3.25),B33&gt;=3.15,(G33&lt;0.905),(D33&lt;0.45),(A33&lt;5.65)),0.008,IF(AND(A33&gt;=4.85,(B33&lt;3.25),B33&gt;=3.15,(G33&lt;0.905),(D33&lt;0.45),(A33&lt;5.65)),-0.017,IF(AND((D33&lt;0.25),B33&gt;=3.25,B33&gt;=3.15,(G33&lt;0.905),(D33&lt;0.45),(A33&lt;5.65)),0.022,IF(AND(D33&gt;=0.25,B33&gt;=3.25,B33&gt;=3.15,(G33&lt;0.905),(D33&lt;0.45),(A33&lt;5.65)),0.009,IF(AND((F33&lt;2.5),(H33&lt;7.692),(G33&lt;0.644),(D33&lt;2.05),(A33&lt;7.25),A33&gt;=5.65),0.018,IF(AND(F33&gt;=2.5,(H33&lt;7.692),(G33&lt;0.644),(D33&lt;2.05),(A33&lt;7.25),A33&gt;=5.65),0.068,IF(AND((B33&lt;2.35),H33&gt;=7.692,(G33&lt;0.644),(D33&lt;2.05),(A33&lt;7.25),A33&gt;=5.65),0.023,IF(AND(B33&gt;=2.35,H33&gt;=7.692,(G33&lt;0.644),(D33&lt;2.05),(A33&lt;7.25),A33&gt;=5.65),0.125,IF(AND((G33&lt;0.766),(G33&lt;0.85),G33&gt;=0.644,(D33&lt;2.05),(A33&lt;7.25),A33&gt;=5.65),0.055,IF(AND(G33&gt;=0.766,(G33&lt;0.85),G33&gt;=0.644,(D33&lt;2.05),(A33&lt;7.25),A33&gt;=5.65),-0,IF(AND((B33&lt;2.95),G33&gt;=0.85,G33&gt;=0.644,(D33&lt;2.05),(A33&lt;7.25),A33&gt;=5.65),0.098,IF(AND(B33&gt;=2.95,G33&gt;=0.85,G33&gt;=0.644,(D33&lt;2.05),(A33&lt;7.25),A33&gt;=5.65),0.013,"shouldnthappen")))))))))))))))))))))</f>
        <v>0.04</v>
      </c>
      <c r="U33" s="1" t="n">
        <f aca="false">IF(AND(A33&gt;=7.25,D33&gt;=1.25),0.186,IF(AND((G33&lt;0.13),D33&gt;=0.35,(D33&lt;1.25)),-0.004,IF(AND(H33&gt;=14.246,(H33&lt;14.344),(D33&lt;0.35),(D33&lt;1.25)),-0.002,IF(AND((A33&lt;4.85),H33&gt;=14.344,(D33&lt;0.35),(D33&lt;1.25)),0.004,IF(AND(G33&gt;=0.446,(G33&lt;0.644),(A33&lt;7.25),D33&gt;=1.25),0.138,IF(AND(A33&gt;=5.45,(H33&lt;14.246),(H33&lt;14.344),(D33&lt;0.35),(D33&lt;1.25)),0.001,IF(AND((H33&lt;14.877),A33&gt;=4.85,H33&gt;=14.344,(D33&lt;0.35),(D33&lt;1.25)),0.035,IF(AND(H33&gt;=14.877,A33&gt;=4.85,H33&gt;=14.344,(D33&lt;0.35),(D33&lt;1.25)),0.007,IF(AND((B33&lt;3.35),H33&gt;=9.448,G33&gt;=0.13,D33&gt;=0.35,(D33&lt;1.25)),0.053,IF(AND(B33&gt;=3.35,H33&gt;=9.448,G33&gt;=0.13,D33&gt;=0.35,(D33&lt;1.25)),0.017,IF(AND((G33&lt;0.44),(G33&lt;0.446),(G33&lt;0.644),(A33&lt;7.25),D33&gt;=1.25),0.079,IF(AND(G33&gt;=0.44,(G33&lt;0.446),(G33&lt;0.644),(A33&lt;7.25),D33&gt;=1.25),0.02,IF(AND((A33&lt;5.95),(G33&lt;0.724),G33&gt;=0.644,(A33&lt;7.25),D33&gt;=1.25),-0.018,IF(AND(A33&gt;=5.95,(G33&lt;0.724),G33&gt;=0.644,(A33&lt;7.25),D33&gt;=1.25),0.027,IF(AND(A33&gt;=6.15,G33&gt;=0.724,G33&gt;=0.644,(A33&lt;7.25),D33&gt;=1.25),0.093,IF(AND((A33&lt;5.05),(A33&lt;5.45),(H33&lt;14.246),(H33&lt;14.344),(D33&lt;0.35),(D33&lt;1.25)),0.011,IF(AND(A33&gt;=5.05,(A33&lt;5.45),(H33&lt;14.246),(H33&lt;14.344),(D33&lt;0.35),(D33&lt;1.25)),0.021,IF(AND((A33&lt;5.4),(B33&lt;3.15),(H33&lt;9.448),G33&gt;=0.13,D33&gt;=0.35,(D33&lt;1.25)),0.007,IF(AND(A33&gt;=5.4,(B33&lt;3.15),(H33&lt;9.448),G33&gt;=0.13,D33&gt;=0.35,(D33&lt;1.25)),-0.011,IF(AND((B33&lt;3.75),B33&gt;=3.15,(H33&lt;9.448),G33&gt;=0.13,D33&gt;=0.35,(D33&lt;1.25)),0.012,IF(AND(B33&gt;=3.75,B33&gt;=3.15,(H33&lt;9.448),G33&gt;=0.13,D33&gt;=0.35,(D33&lt;1.25)),0.046,IF(AND((A33&lt;5.9),(A33&lt;6.15),G33&gt;=0.724,G33&gt;=0.644,(A33&lt;7.25),D33&gt;=1.25),0.06,IF(AND(A33&gt;=5.9,(A33&lt;6.15),G33&gt;=0.724,G33&gt;=0.644,(A33&lt;7.25),D33&gt;=1.25),0.005,"shouldnthappen")))))))))))))))))))))))</f>
        <v>0.011</v>
      </c>
      <c r="V33" s="1" t="n">
        <f aca="false">IF(AND(H33&gt;=15.155,(D33&lt;1.55)),0.084,IF(AND(A33&gt;=7.25,D33&gt;=1.55),0.141,IF(AND((G33&lt;0.043),D33&gt;=1.05,(H33&lt;15.155),(D33&lt;1.55)),-0.007,IF(AND(D33&gt;=1.85,G33&gt;=0.755,(A33&lt;7.25),D33&gt;=1.55),0.051,IF(AND((H33&lt;9.966),G33&gt;=0.905,(D33&lt;1.05),(H33&lt;15.155),(D33&lt;1.55)),0.043,IF(AND(H33&gt;=9.966,G33&gt;=0.905,(D33&lt;1.05),(H33&lt;15.155),(D33&lt;1.55)),0.007,IF(AND((G33&lt;0.278),(G33&lt;0.361),(G33&lt;0.755),(A33&lt;7.25),D33&gt;=1.55),0.08,IF(AND((A33&lt;5.8),G33&gt;=0.361,(G33&lt;0.755),(A33&lt;7.25),D33&gt;=1.55),0.019,IF(AND((A33&lt;6.05),(D33&lt;1.85),G33&gt;=0.755,(A33&lt;7.25),D33&gt;=1.55),0.01,IF(AND(A33&gt;=6.05,(D33&lt;1.85),G33&gt;=0.755,(A33&lt;7.25),D33&gt;=1.55),0.002,IF(AND((G33&lt;0.486),(B33&lt;3.15),(G33&lt;0.905),(D33&lt;1.05),(H33&lt;15.155),(D33&lt;1.55)),0.026,IF(AND(G33&gt;=0.486,(B33&lt;3.15),(G33&lt;0.905),(D33&lt;1.05),(H33&lt;15.155),(D33&lt;1.55)),0.001,IF(AND((B33&lt;3.25),B33&gt;=3.15,(G33&lt;0.905),(D33&lt;1.05),(H33&lt;15.155),(D33&lt;1.55)),-0.003,IF(AND(B33&gt;=3.25,B33&gt;=3.15,(G33&lt;0.905),(D33&lt;1.05),(H33&lt;15.155),(D33&lt;1.55)),0.012,IF(AND((H33&lt;7.426),(H33&lt;8.769),G33&gt;=0.043,D33&gt;=1.05,(H33&lt;15.155),(D33&lt;1.55)),0.041,IF(AND(H33&gt;=7.426,(H33&lt;8.769),G33&gt;=0.043,D33&gt;=1.05,(H33&lt;15.155),(D33&lt;1.55)),-0.008,IF(AND((H33&lt;10.696),H33&gt;=8.769,G33&gt;=0.043,D33&gt;=1.05,(H33&lt;15.155),(D33&lt;1.55)),0.069,IF(AND(H33&gt;=10.696,H33&gt;=8.769,G33&gt;=0.043,D33&gt;=1.05,(H33&lt;15.155),(D33&lt;1.55)),0.033,IF(AND((D33&lt;2.2),G33&gt;=0.278,(G33&lt;0.361),(G33&lt;0.755),(A33&lt;7.25),D33&gt;=1.55),0.022,IF(AND(D33&gt;=2.2,G33&gt;=0.278,(G33&lt;0.361),(G33&lt;0.755),(A33&lt;7.25),D33&gt;=1.55),-0.027,IF(AND((H33&lt;12.626),A33&gt;=5.8,G33&gt;=0.361,(G33&lt;0.755),(A33&lt;7.25),D33&gt;=1.55),0.126,IF(AND(H33&gt;=12.626,A33&gt;=5.8,G33&gt;=0.361,(G33&lt;0.755),(A33&lt;7.25),D33&gt;=1.55),0.065,"shouldnthappen"))))))))))))))))))))))</f>
        <v>0.026</v>
      </c>
      <c r="W33" s="1" t="n">
        <f aca="false">IF(AND(H33&gt;=15.155,(D33&lt;1.55)),0.064,IF(AND(A33&gt;=7.45,D33&gt;=1.55),0.115,IF(AND(B33&gt;=3.15,(H33&lt;10.257),(A33&lt;7.45),D33&gt;=1.55),0.097,IF(AND((A33&lt;4.85),H33&gt;=14.344,(D33&lt;0.35),(H33&lt;15.155),(D33&lt;1.55)),0.003,IF(AND(A33&gt;=6.05,(G33&lt;0.169),D33&gt;=0.35,(H33&lt;15.155),(D33&lt;1.55)),-0.008,IF(AND((G33&lt;0.181),G33&gt;=0.169,D33&gt;=0.35,(H33&lt;15.155),(D33&lt;1.55)),0.065,IF(AND(B33&gt;=3.05,(B33&lt;3.15),(H33&lt;10.257),(A33&lt;7.45),D33&gt;=1.55),-0.023,IF(AND(H33&gt;=11.854,(G33&lt;0.613),H33&gt;=10.257,(A33&lt;7.45),D33&gt;=1.55),0.068,IF(AND((D33&lt;0.25),(B33&lt;3.15),(H33&lt;14.344),(D33&lt;0.35),(H33&lt;15.155),(D33&lt;1.55)),0.014,IF(AND(D33&gt;=0.25,(B33&lt;3.15),(H33&lt;14.344),(D33&lt;0.35),(H33&lt;15.155),(D33&lt;1.55)),0.002,IF(AND((A33&lt;5.05),B33&gt;=3.15,(H33&lt;14.344),(D33&lt;0.35),(H33&lt;15.155),(D33&lt;1.55)),-0.001,IF(AND(A33&gt;=5.05,B33&gt;=3.15,(H33&lt;14.344),(D33&lt;0.35),(H33&lt;15.155),(D33&lt;1.55)),0.009,IF(AND((H33&lt;14.877),A33&gt;=4.85,H33&gt;=14.344,(D33&lt;0.35),(H33&lt;15.155),(D33&lt;1.55)),0.023,IF(AND(H33&gt;=14.877,A33&gt;=4.85,H33&gt;=14.344,(D33&lt;0.35),(H33&lt;15.155),(D33&lt;1.55)),0.004,IF(AND((H33&lt;13.602),(A33&lt;6.05),(G33&lt;0.169),D33&gt;=0.35,(H33&lt;15.155),(D33&lt;1.55)),0.023,IF(AND(H33&gt;=13.602,(A33&lt;6.05),(G33&lt;0.169),D33&gt;=0.35,(H33&lt;15.155),(D33&lt;1.55)),-0.006,IF(AND((B33&lt;2.95),G33&gt;=0.181,G33&gt;=0.169,D33&gt;=0.35,(H33&lt;15.155),(D33&lt;1.55)),0.019,IF(AND(B33&gt;=2.95,G33&gt;=0.181,G33&gt;=0.169,D33&gt;=0.35,(H33&lt;15.155),(D33&lt;1.55)),0.034,IF(AND((A33&lt;5.35),(B33&lt;3.05),(B33&lt;3.15),(H33&lt;10.257),(A33&lt;7.45),D33&gt;=1.55),0.009,IF(AND(A33&gt;=5.35,(B33&lt;3.05),(B33&lt;3.15),(H33&lt;10.257),(A33&lt;7.45),D33&gt;=1.55),0.058,IF(AND((B33&lt;2.9),(H33&lt;11.854),(G33&lt;0.613),H33&gt;=10.257,(A33&lt;7.45),D33&gt;=1.55),0.037,IF(AND(B33&gt;=2.9,(H33&lt;11.854),(G33&lt;0.613),H33&gt;=10.257,(A33&lt;7.45),D33&gt;=1.55),-0.005,IF(AND((A33&lt;6.4),(G33&lt;0.711),G33&gt;=0.613,H33&gt;=10.257,(A33&lt;7.45),D33&gt;=1.55),0.001,IF(AND(A33&gt;=6.4,(G33&lt;0.711),G33&gt;=0.613,H33&gt;=10.257,(A33&lt;7.45),D33&gt;=1.55),-0.002,IF(AND((D33&lt;1.9),G33&gt;=0.711,G33&gt;=0.613,H33&gt;=10.257,(A33&lt;7.45),D33&gt;=1.55),0.007,IF(AND(D33&gt;=1.9,G33&gt;=0.711,G33&gt;=0.613,H33&gt;=10.257,(A33&lt;7.45),D33&gt;=1.55),0.023,"shouldnthappen"))))))))))))))))))))))))))</f>
        <v>0.014</v>
      </c>
      <c r="X33" s="1" t="n">
        <f aca="false">IF(AND(H33&gt;=15.155,(F33&lt;2.5)),0.049,IF(AND(A33&gt;=7.45,F33&gt;=2.5),0.089,IF(AND((G33&lt;0.107),(G33&lt;0.364),(A33&lt;7.45),F33&gt;=2.5),0.055,IF(AND(A33&gt;=5.75,(G33&lt;0.572),(D33&lt;1.25),(H33&lt;15.155),(F33&lt;2.5)),-0.018,IF(AND((A33&lt;5.7),(H33&lt;12.626),G33&gt;=0.364,(A33&lt;7.45),F33&gt;=2.5),0.012,IF(AND(A33&gt;=5.7,(H33&lt;12.626),G33&gt;=0.364,(A33&lt;7.45),F33&gt;=2.5),0.065,IF(AND((G33&lt;0.628),H33&gt;=12.626,G33&gt;=0.364,(A33&lt;7.45),F33&gt;=2.5),0.047,IF(AND((G33&lt;0.545),(A33&lt;5.75),(G33&lt;0.572),(D33&lt;1.25),(H33&lt;15.155),(F33&lt;2.5)),0.007,IF(AND(G33&gt;=0.545,(A33&lt;5.75),(G33&lt;0.572),(D33&lt;1.25),(H33&lt;15.155),(F33&lt;2.5)),-0.009,IF(AND((D33&lt;0.3),(H33&lt;11.788),G33&gt;=0.572,(D33&lt;1.25),(H33&lt;15.155),(F33&lt;2.5)),0.01,IF(AND(D33&gt;=0.3,(H33&lt;11.788),G33&gt;=0.572,(D33&lt;1.25),(H33&lt;15.155),(F33&lt;2.5)),0.03,IF(AND((A33&lt;4.75),H33&gt;=11.788,G33&gt;=0.572,(D33&lt;1.25),(H33&lt;15.155),(F33&lt;2.5)),0.001,IF(AND(A33&gt;=4.75,H33&gt;=11.788,G33&gt;=0.572,(D33&lt;1.25),(H33&lt;15.155),(F33&lt;2.5)),0.01,IF(AND((A33&lt;5.5),(A33&lt;6.15),(G33&lt;0.652),D33&gt;=1.25,(H33&lt;15.155),(F33&lt;2.5)),0.014,IF(AND(A33&gt;=5.5,(A33&lt;6.15),(G33&lt;0.652),D33&gt;=1.25,(H33&lt;15.155),(F33&lt;2.5)),0.049,IF(AND((H33&lt;12.206),A33&gt;=6.15,(G33&lt;0.652),D33&gt;=1.25,(H33&lt;15.155),(F33&lt;2.5)),-0.009,IF(AND(H33&gt;=12.206,A33&gt;=6.15,(G33&lt;0.652),D33&gt;=1.25,(H33&lt;15.155),(F33&lt;2.5)),0.021,IF(AND((A33&lt;5.55),(A33&lt;6.2),G33&gt;=0.652,D33&gt;=1.25,(H33&lt;15.155),(F33&lt;2.5)),0.011,IF(AND(A33&gt;=5.55,(A33&lt;6.2),G33&gt;=0.652,D33&gt;=1.25,(H33&lt;15.155),(F33&lt;2.5)),-0.019,IF(AND((B33&lt;3.2),A33&gt;=6.2,G33&gt;=0.652,D33&gt;=1.25,(H33&lt;15.155),(F33&lt;2.5)),0.025,IF(AND(B33&gt;=3.2,A33&gt;=6.2,G33&gt;=0.652,D33&gt;=1.25,(H33&lt;15.155),(F33&lt;2.5)),0.001,IF(AND((G33&lt;0.183),(G33&lt;0.301),G33&gt;=0.107,(G33&lt;0.364),(A33&lt;7.45),F33&gt;=2.5),-0.009,IF(AND(G33&gt;=0.183,(G33&lt;0.301),G33&gt;=0.107,(G33&lt;0.364),(A33&lt;7.45),F33&gt;=2.5),0.022,IF(AND((D33&lt;2.2),G33&gt;=0.301,G33&gt;=0.107,(G33&lt;0.364),(A33&lt;7.45),F33&gt;=2.5),0.004,IF(AND(D33&gt;=2.2,G33&gt;=0.301,G33&gt;=0.107,(G33&lt;0.364),(A33&lt;7.45),F33&gt;=2.5),-0.02,IF(AND((G33&lt;0.787),G33&gt;=0.628,H33&gt;=12.626,G33&gt;=0.364,(A33&lt;7.45),F33&gt;=2.5),-0.001,IF(AND(G33&gt;=0.787,G33&gt;=0.628,H33&gt;=12.626,G33&gt;=0.364,(A33&lt;7.45),F33&gt;=2.5),0.016,"shouldnthappen")))))))))))))))))))))))))))</f>
        <v>0.007</v>
      </c>
      <c r="Y33" s="1" t="n">
        <f aca="false">IF(AND(H33&gt;=15.155,(D33&lt;1.55)),0.037,IF(AND(D33&gt;=2.45,(A33&lt;7.45),D33&gt;=1.55),0.054,IF(AND((A33&lt;7.8),A33&gt;=7.45,D33&gt;=1.55),0.078,IF(AND(A33&gt;=7.8,A33&gt;=7.45,D33&gt;=1.55),0.021,IF(AND(A33&gt;=6.2,G33&gt;=0.68,D33&gt;=1.25,(H33&lt;15.155),(D33&lt;1.55)),0.019,IF(AND((B33&lt;2.65),(A33&lt;4.95),(G33&lt;0.572),(D33&lt;1.25),(H33&lt;15.155),(D33&lt;1.55)),0.021,IF(AND(B33&gt;=2.65,(A33&lt;4.95),(G33&lt;0.572),(D33&lt;1.25),(H33&lt;15.155),(D33&lt;1.55)),0.006,IF(AND((H33&lt;14.344),A33&gt;=4.95,(G33&lt;0.572),(D33&lt;1.25),(H33&lt;15.155),(D33&lt;1.55)),-0.005,IF(AND(H33&gt;=14.344,A33&gt;=4.95,(G33&lt;0.572),(D33&lt;1.25),(H33&lt;15.155),(D33&lt;1.55)),0.013,IF(AND((G33&lt;0.833),(H33&lt;11.788),G33&gt;=0.572,(D33&lt;1.25),(H33&lt;15.155),(D33&lt;1.55)),0.009,IF(AND(G33&gt;=0.833,(H33&lt;11.788),G33&gt;=0.572,(D33&lt;1.25),(H33&lt;15.155),(D33&lt;1.55)),0.024,IF(AND((A33&lt;4.75),H33&gt;=11.788,G33&gt;=0.572,(D33&lt;1.25),(H33&lt;15.155),(D33&lt;1.55)),0.001,IF(AND(A33&gt;=4.75,H33&gt;=11.788,G33&gt;=0.572,(D33&lt;1.25),(H33&lt;15.155),(D33&lt;1.55)),0.008,IF(AND((A33&lt;5.65),(A33&lt;6.15),(G33&lt;0.68),D33&gt;=1.25,(H33&lt;15.155),(D33&lt;1.55)),0.017,IF(AND(A33&gt;=5.65,(A33&lt;6.15),(G33&lt;0.68),D33&gt;=1.25,(H33&lt;15.155),(D33&lt;1.55)),0.039,IF(AND((G33&lt;0.436),A33&gt;=6.15,(G33&lt;0.68),D33&gt;=1.25,(H33&lt;15.155),(D33&lt;1.55)),-0.004,IF(AND(G33&gt;=0.436,A33&gt;=6.15,(G33&lt;0.68),D33&gt;=1.25,(H33&lt;15.155),(D33&lt;1.55)),0.022,IF(AND((A33&lt;5.55),(A33&lt;6.2),G33&gt;=0.68,D33&gt;=1.25,(H33&lt;15.155),(D33&lt;1.55)),0.009,IF(AND(A33&gt;=5.55,(A33&lt;6.2),G33&gt;=0.68,D33&gt;=1.25,(H33&lt;15.155),(D33&lt;1.55)),-0.016,IF(AND((G33&lt;0.107),(G33&lt;0.361),(G33&lt;0.613),(D33&lt;2.45),(A33&lt;7.45),D33&gt;=1.55),0.042,IF(AND(G33&gt;=0.107,(G33&lt;0.361),(G33&lt;0.613),(D33&lt;2.45),(A33&lt;7.45),D33&gt;=1.55),0.002,IF(AND((D33&lt;2.35),G33&gt;=0.361,(G33&lt;0.613),(D33&lt;2.45),(A33&lt;7.45),D33&gt;=1.55),0.051,IF(AND(D33&gt;=2.35,G33&gt;=0.361,(G33&lt;0.613),(D33&lt;2.45),(A33&lt;7.45),D33&gt;=1.55),0.016,IF(AND((A33&lt;6.4),(G33&lt;0.711),G33&gt;=0.613,(D33&lt;2.45),(A33&lt;7.45),D33&gt;=1.55),0.001,IF(AND(A33&gt;=6.4,(G33&lt;0.711),G33&gt;=0.613,(D33&lt;2.45),(A33&lt;7.45),D33&gt;=1.55),-0.002,IF(AND((B33&lt;2.95),G33&gt;=0.711,G33&gt;=0.613,(D33&lt;2.45),(A33&lt;7.45),D33&gt;=1.55),0.023,IF(AND(B33&gt;=2.95,G33&gt;=0.711,G33&gt;=0.613,(D33&lt;2.45),(A33&lt;7.45),D33&gt;=1.55),0.01,"shouldnthappen")))))))))))))))))))))))))))</f>
        <v>0.006</v>
      </c>
      <c r="Z33" s="1" t="n">
        <f aca="false">IF(AND(A33&gt;=7.45,D33&gt;=1.75),0.056,IF(AND(H33&gt;=15.059,A33&gt;=5.55,(D33&lt;1.75)),0.028,IF(AND((D33&lt;0.35),G33&gt;=0.905,(A33&lt;5.55),(D33&lt;1.75)),0.005,IF(AND(D33&gt;=0.35,G33&gt;=0.905,(A33&lt;5.55),(D33&lt;1.75)),0.026,IF(AND((H33&lt;8.711),D33&gt;=2.45,(A33&lt;7.45),D33&gt;=1.75),0.011,IF(AND(H33&gt;=8.711,D33&gt;=2.45,(A33&lt;7.45),D33&gt;=1.75),0.049,IF(AND((G33&lt;0.107),(G33&lt;0.487),(D33&lt;2.45),(A33&lt;7.45),D33&gt;=1.75),0.032,IF(AND((H33&lt;10.915),(A33&lt;4.5),(B33&lt;3.15),(G33&lt;0.905),(A33&lt;5.55),(D33&lt;1.75)),-0.001,IF(AND(H33&gt;=10.915,(A33&lt;4.5),(B33&lt;3.15),(G33&lt;0.905),(A33&lt;5.55),(D33&lt;1.75)),0.003,IF(AND((A33&lt;5.05),A33&gt;=4.5,(B33&lt;3.15),(G33&lt;0.905),(A33&lt;5.55),(D33&lt;1.75)),0.015,IF(AND(A33&gt;=5.05,A33&gt;=4.5,(B33&lt;3.15),(G33&lt;0.905),(A33&lt;5.55),(D33&lt;1.75)),0.006,IF(AND((G33&lt;0.05),(G33&lt;0.091),B33&gt;=3.15,(G33&lt;0.905),(A33&lt;5.55),(D33&lt;1.75)),0.001,IF(AND(G33&gt;=0.05,(G33&lt;0.091),B33&gt;=3.15,(G33&lt;0.905),(A33&lt;5.55),(D33&lt;1.75)),0.008,IF(AND((G33&lt;0.587),G33&gt;=0.091,B33&gt;=3.15,(G33&lt;0.905),(A33&lt;5.55),(D33&lt;1.75)),-0.003,IF(AND(G33&gt;=0.587,G33&gt;=0.091,B33&gt;=3.15,(G33&lt;0.905),(A33&lt;5.55),(D33&lt;1.75)),0.004,IF(AND((F33&lt;2.5),(B33&lt;2.85),(G33&lt;0.419),(H33&lt;15.059),A33&gt;=5.55,(D33&lt;1.75)),0.041,IF(AND(F33&gt;=2.5,(B33&lt;2.85),(G33&lt;0.419),(H33&lt;15.059),A33&gt;=5.55,(D33&lt;1.75)),0.015,IF(AND((G33&lt;0.164),B33&gt;=2.85,(G33&lt;0.419),(H33&lt;15.059),A33&gt;=5.55,(D33&lt;1.75)),0.01,IF(AND(G33&gt;=0.164,B33&gt;=2.85,(G33&lt;0.419),(H33&lt;15.059),A33&gt;=5.55,(D33&lt;1.75)),-0.001,IF(AND((B33&lt;2.55),(B33&lt;2.95),G33&gt;=0.419,(H33&lt;15.059),A33&gt;=5.55,(D33&lt;1.75)),0.014,IF(AND(B33&gt;=2.55,(B33&lt;2.95),G33&gt;=0.419,(H33&lt;15.059),A33&gt;=5.55,(D33&lt;1.75)),-0.013,IF(AND((D33&lt;1.55),B33&gt;=2.95,G33&gt;=0.419,(H33&lt;15.059),A33&gt;=5.55,(D33&lt;1.75)),0.023,IF(AND(D33&gt;=1.55,B33&gt;=2.95,G33&gt;=0.419,(H33&lt;15.059),A33&gt;=5.55,(D33&lt;1.75)),0.005,IF(AND((H33&lt;13.278),G33&gt;=0.107,(G33&lt;0.487),(D33&lt;2.45),(A33&lt;7.45),D33&gt;=1.75),-0.009,IF(AND(H33&gt;=13.278,G33&gt;=0.107,(G33&lt;0.487),(D33&lt;2.45),(A33&lt;7.45),D33&gt;=1.75),0.017,IF(AND((D33&lt;2.35),(G33&lt;0.571),G33&gt;=0.487,(D33&lt;2.45),(A33&lt;7.45),D33&gt;=1.75),0.053,IF(AND(D33&gt;=2.35,(G33&lt;0.571),G33&gt;=0.487,(D33&lt;2.45),(A33&lt;7.45),D33&gt;=1.75),0.009,IF(AND((G33&lt;0.779),G33&gt;=0.571,G33&gt;=0.487,(D33&lt;2.45),(A33&lt;7.45),D33&gt;=1.75),0.006,IF(AND(G33&gt;=0.779,G33&gt;=0.571,G33&gt;=0.487,(D33&lt;2.45),(A33&lt;7.45),D33&gt;=1.75),0.016,"shouldnthappen")))))))))))))))))))))))))))))</f>
        <v>0.015</v>
      </c>
      <c r="AA33" s="1" t="n">
        <f aca="false">IF(AND((A33&lt;7.8),A33&gt;=7.45,D33&gt;=1.75),0.051,IF(AND(A33&gt;=7.8,A33&gt;=7.45,D33&gt;=1.75),0.01,IF(AND(B33&gt;=3.35,B33&gt;=3.25,(A33&lt;7.45),D33&gt;=1.75),0.016,IF(AND((H33&lt;8.308),(D33&lt;0.15),(H33&lt;13.655),(D33&lt;0.35),(D33&lt;1.75)),0.009,IF(AND((H33&lt;14.529),(G33&lt;0.293),H33&gt;=13.655,(D33&lt;0.35),(D33&lt;1.75)),0.011,IF(AND(H33&gt;=14.529,(G33&lt;0.293),H33&gt;=13.655,(D33&lt;0.35),(D33&lt;1.75)),0.001,IF(AND(D33&gt;=0.25,G33&gt;=0.293,H33&gt;=13.655,(D33&lt;0.35),(D33&lt;1.75)),-0.004,IF(AND(H33&gt;=10.635,(H33&lt;10.696),(H33&lt;13.906),D33&gt;=0.35,(D33&lt;1.75)),0.036,IF(AND(G33&gt;=0.833,H33&gt;=10.696,(H33&lt;13.906),D33&gt;=0.35,(D33&lt;1.75)),0.016,IF(AND((A33&lt;6.65),(G33&lt;0.247),H33&gt;=13.906,D33&gt;=0.35,(D33&lt;1.75)),-0.008,IF(AND(A33&gt;=6.65,(G33&lt;0.247),H33&gt;=13.906,D33&gt;=0.35,(D33&lt;1.75)),0.011,IF(AND((B33&lt;2.45),G33&gt;=0.247,H33&gt;=13.906,D33&gt;=0.35,(D33&lt;1.75)),0,IF(AND((D33&lt;1.85),(B33&lt;2.95),(B33&lt;3.25),(A33&lt;7.45),D33&gt;=1.75),0.033,IF(AND((G33&lt;0.428),(B33&lt;3.35),B33&gt;=3.25,(A33&lt;7.45),D33&gt;=1.75),0.009,IF(AND(G33&gt;=0.428,(B33&lt;3.35),B33&gt;=3.25,(A33&lt;7.45),D33&gt;=1.75),0.042,IF(AND((A33&lt;4.6),H33&gt;=8.308,(D33&lt;0.15),(H33&lt;13.655),(D33&lt;0.35),(D33&lt;1.75)),0.003,IF(AND(A33&gt;=4.6,H33&gt;=8.308,(D33&lt;0.15),(H33&lt;13.655),(D33&lt;0.35),(D33&lt;1.75)),0,IF(AND((H33&lt;8.834),(A33&lt;5.05),D33&gt;=0.15,(H33&lt;13.655),(D33&lt;0.35),(D33&lt;1.75)),0.002,IF(AND(H33&gt;=8.834,(A33&lt;5.05),D33&gt;=0.15,(H33&lt;13.655),(D33&lt;0.35),(D33&lt;1.75)),-0.008,IF(AND((A33&lt;5.45),A33&gt;=5.05,D33&gt;=0.15,(H33&lt;13.655),(D33&lt;0.35),(D33&lt;1.75)),0.003,IF(AND(A33&gt;=5.45,A33&gt;=5.05,D33&gt;=0.15,(H33&lt;13.655),(D33&lt;0.35),(D33&lt;1.75)),-0.002,IF(AND((A33&lt;5.3),(D33&lt;0.25),G33&gt;=0.293,H33&gt;=13.655,(D33&lt;0.35),(D33&lt;1.75)),0.007,IF(AND(A33&gt;=5.3,(D33&lt;0.25),G33&gt;=0.293,H33&gt;=13.655,(D33&lt;0.35),(D33&lt;1.75)),0.001,IF(AND((H33&lt;7.309),(H33&lt;10.635),(H33&lt;10.696),(H33&lt;13.906),D33&gt;=0.35,(D33&lt;1.75)),0.014,IF(AND(H33&gt;=7.309,(H33&lt;10.635),(H33&lt;10.696),(H33&lt;13.906),D33&gt;=0.35,(D33&lt;1.75)),0.006,IF(AND((H33&lt;12.093),(G33&lt;0.833),H33&gt;=10.696,(H33&lt;13.906),D33&gt;=0.35,(D33&lt;1.75)),-0.01,IF(AND(H33&gt;=12.093,(G33&lt;0.833),H33&gt;=10.696,(H33&lt;13.906),D33&gt;=0.35,(D33&lt;1.75)),0.004,IF(AND((G33&lt;0.823),B33&gt;=2.45,G33&gt;=0.247,H33&gt;=13.906,D33&gt;=0.35,(D33&lt;1.75)),0.026,IF(AND(G33&gt;=0.823,B33&gt;=2.45,G33&gt;=0.247,H33&gt;=13.906,D33&gt;=0.35,(D33&lt;1.75)),0.006,IF(AND((H33&lt;11.121),D33&gt;=1.85,(B33&lt;2.95),(B33&lt;3.25),(A33&lt;7.45),D33&gt;=1.75),0.013,IF(AND(H33&gt;=11.121,D33&gt;=1.85,(B33&lt;2.95),(B33&lt;3.25),(A33&lt;7.45),D33&gt;=1.75),0.005,IF(AND((A33&lt;6.05),(A33&lt;6.45),B33&gt;=2.95,(B33&lt;3.25),(A33&lt;7.45),D33&gt;=1.75),0.001,IF(AND(A33&gt;=6.05,(A33&lt;6.45),B33&gt;=2.95,(B33&lt;3.25),(A33&lt;7.45),D33&gt;=1.75),-0.005,IF(AND((G33&lt;0.42),A33&gt;=6.45,B33&gt;=2.95,(B33&lt;3.25),(A33&lt;7.45),D33&gt;=1.75),0.004,IF(AND(G33&gt;=0.42,A33&gt;=6.45,B33&gt;=2.95,(B33&lt;3.25),(A33&lt;7.45),D33&gt;=1.75),0.019,"shouldnthappen")))))))))))))))))))))))))))))))))))</f>
        <v>0.002</v>
      </c>
      <c r="AB33" s="1" t="n">
        <f aca="false">+ 0.5</f>
        <v>0.5</v>
      </c>
    </row>
    <row r="34" customFormat="false" ht="13.8" hidden="false" customHeight="false" outlineLevel="0" collapsed="false">
      <c r="A34" s="11" t="n">
        <v>5.4</v>
      </c>
      <c r="B34" s="1" t="n">
        <v>3.4</v>
      </c>
      <c r="C34" s="1" t="n">
        <v>1.5</v>
      </c>
      <c r="D34" s="1" t="n">
        <v>0.4</v>
      </c>
      <c r="E34" s="1" t="s">
        <v>94</v>
      </c>
      <c r="F34" s="1" t="n">
        <v>1</v>
      </c>
      <c r="G34" s="1" t="n">
        <v>0.800489895045757</v>
      </c>
      <c r="H34" s="18" t="n">
        <v>12.4288212434389</v>
      </c>
      <c r="I34" s="1" t="n">
        <f aca="false">C34</f>
        <v>1.5</v>
      </c>
      <c r="J34" s="1" t="n">
        <f aca="false">SUM(M34:AB34)</f>
        <v>1.499</v>
      </c>
      <c r="K34" s="15" t="n">
        <f aca="false">1-SQRT(VAR(M34:AB34, I34)) / AVERAGE(M34:AB34)</f>
        <v>-2.89921737828082</v>
      </c>
      <c r="L34" s="1" t="n">
        <f aca="false">(J34-I34)/I34</f>
        <v>-0.000666666666666593</v>
      </c>
      <c r="M34" s="1" t="n">
        <f aca="false">IF(AND((H34&lt;5.245),(D34&lt;0.8)),0.075,IF(AND(H34&gt;=5.245,(D34&lt;0.8)),0.279,IF(AND((D34&lt;1.45),D34&gt;=0.8),1.043,IF(AND(D34&gt;=1.45,D34&gt;=0.8),1.423,"shouldnthappen"))))</f>
        <v>0.279</v>
      </c>
      <c r="N34" s="1" t="n">
        <f aca="false">IF(AND((A34&lt;4.35),(D34&lt;0.8)),0.048,IF(AND(A34&gt;=4.35,(D34&lt;0.8)),0.198,IF(AND(F34&gt;=2.5,D34&gt;=0.8),1.048,IF(AND((A34&lt;5.15),(F34&lt;2.5),D34&gt;=0.8),0.321,IF(AND(A34&gt;=5.15,(F34&lt;2.5),D34&gt;=0.8),0.783,"shouldnthappen")))))</f>
        <v>0.198</v>
      </c>
      <c r="O34" s="1" t="n">
        <f aca="false">IF(AND((H34&lt;5.245),(D34&lt;0.8)),0.034,IF(AND((A34&lt;5.9),D34&gt;=0.8),0.489,IF(AND(A34&gt;=5.9,D34&gt;=0.8),0.721,IF(AND((A34&lt;4.35),H34&gt;=5.245,(D34&lt;0.8)),0.041,IF(AND(A34&gt;=4.35,H34&gt;=5.245,(D34&lt;0.8)),0.142,"shouldnthappen")))))</f>
        <v>0.142</v>
      </c>
      <c r="P34" s="1" t="n">
        <f aca="false">IF(AND((B34&lt;2.8),(D34&lt;1.15)),0.244,IF(AND((D34&lt;1.75),D34&gt;=1.15),0.396,IF(AND(D34&gt;=1.75,D34&gt;=1.15),0.554,IF(AND((A34&lt;5.05),B34&gt;=2.8,(D34&lt;1.15)),0.078,IF(AND((H34&lt;14.877),A34&gt;=5.05,B34&gt;=2.8,(D34&lt;1.15)),0.118,IF(AND(H34&gt;=14.877,A34&gt;=5.05,B34&gt;=2.8,(D34&lt;1.15)),0.027,"shouldnthappen"))))))</f>
        <v>0.118</v>
      </c>
      <c r="Q34" s="1" t="n">
        <f aca="false">IF(AND(D34&gt;=0.45,(D34&lt;1.15)),0.17,IF(AND(A34&gt;=7.1,D34&gt;=1.15),0.539,IF(AND((A34&lt;6.25),(A34&lt;7.1),D34&gt;=1.15),0.258,IF(AND(A34&gt;=6.25,(A34&lt;7.1),D34&gt;=1.15),0.344,IF(AND(G34&gt;=0.418,(A34&lt;5.05),(D34&lt;0.45),(D34&lt;1.15)),0.033,IF(AND((H34&lt;14.494),(G34&lt;0.418),(A34&lt;5.05),(D34&lt;0.45),(D34&lt;1.15)),0.061,IF(AND(H34&gt;=14.494,(G34&lt;0.418),(A34&lt;5.05),(D34&lt;0.45),(D34&lt;1.15)),0.015,IF(AND(H34&gt;=14.877,(B34&lt;3.85),A34&gt;=5.05,(D34&lt;0.45),(D34&lt;1.15)),0.023,IF(AND((B34&lt;4),B34&gt;=3.85,A34&gt;=5.05,(D34&lt;0.45),(D34&lt;1.15)),0.009,IF(AND(B34&gt;=4,B34&gt;=3.85,A34&gt;=5.05,(D34&lt;0.45),(D34&lt;1.15)),0.052,IF(AND((G34&lt;0.05),(H34&lt;14.877),(B34&lt;3.85),A34&gt;=5.05,(D34&lt;0.45),(D34&lt;1.15)),0.024,IF(AND(G34&gt;=0.05,(H34&lt;14.877),(B34&lt;3.85),A34&gt;=5.05,(D34&lt;0.45),(D34&lt;1.15)),0.091,"shouldnthappen"))))))))))))</f>
        <v>0.091</v>
      </c>
      <c r="R34" s="1" t="n">
        <f aca="false">IF(AND(A34&gt;=7.1,D34&gt;=0.8),0.401,IF(AND((A34&lt;4.5),(G34&lt;0.905),(D34&lt;0.8)),0.024,IF(AND((H34&lt;9.966),G34&gt;=0.905,(D34&lt;0.8)),0.094,IF(AND(H34&gt;=9.966,G34&gt;=0.905,(D34&lt;0.8)),0.026,IF(AND(D34&gt;=2.05,(A34&lt;7.1),D34&gt;=0.8),0.277,IF(AND((H34&lt;5.523),A34&gt;=4.5,(G34&lt;0.905),(D34&lt;0.8)),0.012,IF(AND(H34&gt;=5.523,A34&gt;=4.5,(G34&lt;0.905),(D34&lt;0.8)),0.049,IF(AND((A34&lt;5.3),(D34&lt;2.05),(A34&lt;7.1),D34&gt;=0.8),0.095,IF(AND(A34&gt;=5.3,(D34&lt;2.05),(A34&lt;7.1),D34&gt;=0.8),0.196,"shouldnthappen")))))))))</f>
        <v>0.049</v>
      </c>
      <c r="S34" s="1" t="n">
        <f aca="false">IF(AND(A34&gt;=7.1,D34&gt;=1.35),0.298,IF(AND(G34&gt;=0.905,(D34&lt;0.8),(D34&lt;1.35)),0.068,IF(AND(H34&gt;=9.386,D34&gt;=0.8,(D34&lt;1.35)),0.126,IF(AND((H34&lt;7.426),(H34&lt;9.386),D34&gt;=0.8,(D34&lt;1.35)),0.091,IF(AND((A34&lt;5.3),(G34&lt;0.905),(A34&lt;7.1),D34&gt;=1.35),0.063,IF(AND((D34&lt;2.05),G34&gt;=0.905,(A34&lt;7.1),D34&gt;=1.35),0.015,IF(AND(D34&gt;=2.05,G34&gt;=0.905,(A34&lt;7.1),D34&gt;=1.35),0.089,IF(AND((H34&lt;10.505),(H34&lt;14.344),(G34&lt;0.905),(D34&lt;0.8),(D34&lt;1.35)),0.035,IF(AND((A34&lt;4.85),H34&gt;=14.344,(G34&lt;0.905),(D34&lt;0.8),(D34&lt;1.35)),0.006,IF(AND((B34&lt;2.75),H34&gt;=7.426,(H34&lt;9.386),D34&gt;=0.8,(D34&lt;1.35)),0.021,IF(AND(B34&gt;=2.75,H34&gt;=7.426,(H34&lt;9.386),D34&gt;=0.8,(D34&lt;1.35)),-0.01,IF(AND((B34&lt;2.35),A34&gt;=5.3,(G34&lt;0.905),(A34&lt;7.1),D34&gt;=1.35),0.068,IF(AND(B34&gt;=2.35,A34&gt;=5.3,(G34&lt;0.905),(A34&lt;7.1),D34&gt;=1.35),0.181,IF(AND((H34&lt;11.731),H34&gt;=10.505,(H34&lt;14.344),(G34&lt;0.905),(D34&lt;0.8),(D34&lt;1.35)),0.004,IF(AND(H34&gt;=11.731,H34&gt;=10.505,(H34&lt;14.344),(G34&lt;0.905),(D34&lt;0.8),(D34&lt;1.35)),0.024,IF(AND((H34&lt;14.877),A34&gt;=4.85,H34&gt;=14.344,(G34&lt;0.905),(D34&lt;0.8),(D34&lt;1.35)),0.063,IF(AND(H34&gt;=14.877,A34&gt;=4.85,H34&gt;=14.344,(G34&lt;0.905),(D34&lt;0.8),(D34&lt;1.35)),0.012,"shouldnthappen")))))))))))))))))</f>
        <v>0.024</v>
      </c>
      <c r="T34" s="1" t="n">
        <f aca="false">IF(AND(D34&gt;=0.45,(A34&lt;5.65)),0.067,IF(AND(A34&gt;=7.25,A34&gt;=5.65),0.244,IF(AND((H34&lt;9.966),G34&gt;=0.905,(D34&lt;0.45),(A34&lt;5.65)),0.062,IF(AND(H34&gt;=9.966,G34&gt;=0.905,(D34&lt;0.45),(A34&lt;5.65)),0.012,IF(AND((G34&lt;0.948),D34&gt;=2.05,(A34&lt;7.25),A34&gt;=5.65),0.157,IF(AND(G34&gt;=0.948,D34&gt;=2.05,(A34&lt;7.25),A34&gt;=5.65),0.037,IF(AND(G34&gt;=0.422,(B34&lt;3.15),(G34&lt;0.905),(D34&lt;0.45),(A34&lt;5.65)),0.011,IF(AND((D34&lt;0.25),(G34&lt;0.422),(B34&lt;3.15),(G34&lt;0.905),(D34&lt;0.45),(A34&lt;5.65)),0.04,IF(AND(D34&gt;=0.25,(G34&lt;0.422),(B34&lt;3.15),(G34&lt;0.905),(D34&lt;0.45),(A34&lt;5.65)),0.009,IF(AND((A34&lt;4.85),(B34&lt;3.25),B34&gt;=3.15,(G34&lt;0.905),(D34&lt;0.45),(A34&lt;5.65)),0.008,IF(AND(A34&gt;=4.85,(B34&lt;3.25),B34&gt;=3.15,(G34&lt;0.905),(D34&lt;0.45),(A34&lt;5.65)),-0.017,IF(AND((D34&lt;0.25),B34&gt;=3.25,B34&gt;=3.15,(G34&lt;0.905),(D34&lt;0.45),(A34&lt;5.65)),0.022,IF(AND(D34&gt;=0.25,B34&gt;=3.25,B34&gt;=3.15,(G34&lt;0.905),(D34&lt;0.45),(A34&lt;5.65)),0.009,IF(AND((F34&lt;2.5),(H34&lt;7.692),(G34&lt;0.644),(D34&lt;2.05),(A34&lt;7.25),A34&gt;=5.65),0.018,IF(AND(F34&gt;=2.5,(H34&lt;7.692),(G34&lt;0.644),(D34&lt;2.05),(A34&lt;7.25),A34&gt;=5.65),0.068,IF(AND((B34&lt;2.35),H34&gt;=7.692,(G34&lt;0.644),(D34&lt;2.05),(A34&lt;7.25),A34&gt;=5.65),0.023,IF(AND(B34&gt;=2.35,H34&gt;=7.692,(G34&lt;0.644),(D34&lt;2.05),(A34&lt;7.25),A34&gt;=5.65),0.125,IF(AND((G34&lt;0.766),(G34&lt;0.85),G34&gt;=0.644,(D34&lt;2.05),(A34&lt;7.25),A34&gt;=5.65),0.055,IF(AND(G34&gt;=0.766,(G34&lt;0.85),G34&gt;=0.644,(D34&lt;2.05),(A34&lt;7.25),A34&gt;=5.65),-0,IF(AND((B34&lt;2.95),G34&gt;=0.85,G34&gt;=0.644,(D34&lt;2.05),(A34&lt;7.25),A34&gt;=5.65),0.098,IF(AND(B34&gt;=2.95,G34&gt;=0.85,G34&gt;=0.644,(D34&lt;2.05),(A34&lt;7.25),A34&gt;=5.65),0.013,"shouldnthappen")))))))))))))))))))))</f>
        <v>0.009</v>
      </c>
      <c r="U34" s="1" t="n">
        <f aca="false">IF(AND(A34&gt;=7.25,D34&gt;=1.25),0.186,IF(AND((G34&lt;0.13),D34&gt;=0.35,(D34&lt;1.25)),-0.004,IF(AND(H34&gt;=14.246,(H34&lt;14.344),(D34&lt;0.35),(D34&lt;1.25)),-0.002,IF(AND((A34&lt;4.85),H34&gt;=14.344,(D34&lt;0.35),(D34&lt;1.25)),0.004,IF(AND(G34&gt;=0.446,(G34&lt;0.644),(A34&lt;7.25),D34&gt;=1.25),0.138,IF(AND(A34&gt;=5.45,(H34&lt;14.246),(H34&lt;14.344),(D34&lt;0.35),(D34&lt;1.25)),0.001,IF(AND((H34&lt;14.877),A34&gt;=4.85,H34&gt;=14.344,(D34&lt;0.35),(D34&lt;1.25)),0.035,IF(AND(H34&gt;=14.877,A34&gt;=4.85,H34&gt;=14.344,(D34&lt;0.35),(D34&lt;1.25)),0.007,IF(AND((B34&lt;3.35),H34&gt;=9.448,G34&gt;=0.13,D34&gt;=0.35,(D34&lt;1.25)),0.053,IF(AND(B34&gt;=3.35,H34&gt;=9.448,G34&gt;=0.13,D34&gt;=0.35,(D34&lt;1.25)),0.017,IF(AND((G34&lt;0.44),(G34&lt;0.446),(G34&lt;0.644),(A34&lt;7.25),D34&gt;=1.25),0.079,IF(AND(G34&gt;=0.44,(G34&lt;0.446),(G34&lt;0.644),(A34&lt;7.25),D34&gt;=1.25),0.02,IF(AND((A34&lt;5.95),(G34&lt;0.724),G34&gt;=0.644,(A34&lt;7.25),D34&gt;=1.25),-0.018,IF(AND(A34&gt;=5.95,(G34&lt;0.724),G34&gt;=0.644,(A34&lt;7.25),D34&gt;=1.25),0.027,IF(AND(A34&gt;=6.15,G34&gt;=0.724,G34&gt;=0.644,(A34&lt;7.25),D34&gt;=1.25),0.093,IF(AND((A34&lt;5.05),(A34&lt;5.45),(H34&lt;14.246),(H34&lt;14.344),(D34&lt;0.35),(D34&lt;1.25)),0.011,IF(AND(A34&gt;=5.05,(A34&lt;5.45),(H34&lt;14.246),(H34&lt;14.344),(D34&lt;0.35),(D34&lt;1.25)),0.021,IF(AND((A34&lt;5.4),(B34&lt;3.15),(H34&lt;9.448),G34&gt;=0.13,D34&gt;=0.35,(D34&lt;1.25)),0.007,IF(AND(A34&gt;=5.4,(B34&lt;3.15),(H34&lt;9.448),G34&gt;=0.13,D34&gt;=0.35,(D34&lt;1.25)),-0.011,IF(AND((B34&lt;3.75),B34&gt;=3.15,(H34&lt;9.448),G34&gt;=0.13,D34&gt;=0.35,(D34&lt;1.25)),0.012,IF(AND(B34&gt;=3.75,B34&gt;=3.15,(H34&lt;9.448),G34&gt;=0.13,D34&gt;=0.35,(D34&lt;1.25)),0.046,IF(AND((A34&lt;5.9),(A34&lt;6.15),G34&gt;=0.724,G34&gt;=0.644,(A34&lt;7.25),D34&gt;=1.25),0.06,IF(AND(A34&gt;=5.9,(A34&lt;6.15),G34&gt;=0.724,G34&gt;=0.644,(A34&lt;7.25),D34&gt;=1.25),0.005,"shouldnthappen")))))))))))))))))))))))</f>
        <v>0.017</v>
      </c>
      <c r="V34" s="1" t="n">
        <f aca="false">IF(AND(H34&gt;=15.155,(D34&lt;1.55)),0.084,IF(AND(A34&gt;=7.25,D34&gt;=1.55),0.141,IF(AND((G34&lt;0.043),D34&gt;=1.05,(H34&lt;15.155),(D34&lt;1.55)),-0.007,IF(AND(D34&gt;=1.85,G34&gt;=0.755,(A34&lt;7.25),D34&gt;=1.55),0.051,IF(AND((H34&lt;9.966),G34&gt;=0.905,(D34&lt;1.05),(H34&lt;15.155),(D34&lt;1.55)),0.043,IF(AND(H34&gt;=9.966,G34&gt;=0.905,(D34&lt;1.05),(H34&lt;15.155),(D34&lt;1.55)),0.007,IF(AND((G34&lt;0.278),(G34&lt;0.361),(G34&lt;0.755),(A34&lt;7.25),D34&gt;=1.55),0.08,IF(AND((A34&lt;5.8),G34&gt;=0.361,(G34&lt;0.755),(A34&lt;7.25),D34&gt;=1.55),0.019,IF(AND((A34&lt;6.05),(D34&lt;1.85),G34&gt;=0.755,(A34&lt;7.25),D34&gt;=1.55),0.01,IF(AND(A34&gt;=6.05,(D34&lt;1.85),G34&gt;=0.755,(A34&lt;7.25),D34&gt;=1.55),0.002,IF(AND((G34&lt;0.486),(B34&lt;3.15),(G34&lt;0.905),(D34&lt;1.05),(H34&lt;15.155),(D34&lt;1.55)),0.026,IF(AND(G34&gt;=0.486,(B34&lt;3.15),(G34&lt;0.905),(D34&lt;1.05),(H34&lt;15.155),(D34&lt;1.55)),0.001,IF(AND((B34&lt;3.25),B34&gt;=3.15,(G34&lt;0.905),(D34&lt;1.05),(H34&lt;15.155),(D34&lt;1.55)),-0.003,IF(AND(B34&gt;=3.25,B34&gt;=3.15,(G34&lt;0.905),(D34&lt;1.05),(H34&lt;15.155),(D34&lt;1.55)),0.012,IF(AND((H34&lt;7.426),(H34&lt;8.769),G34&gt;=0.043,D34&gt;=1.05,(H34&lt;15.155),(D34&lt;1.55)),0.041,IF(AND(H34&gt;=7.426,(H34&lt;8.769),G34&gt;=0.043,D34&gt;=1.05,(H34&lt;15.155),(D34&lt;1.55)),-0.008,IF(AND((H34&lt;10.696),H34&gt;=8.769,G34&gt;=0.043,D34&gt;=1.05,(H34&lt;15.155),(D34&lt;1.55)),0.069,IF(AND(H34&gt;=10.696,H34&gt;=8.769,G34&gt;=0.043,D34&gt;=1.05,(H34&lt;15.155),(D34&lt;1.55)),0.033,IF(AND((D34&lt;2.2),G34&gt;=0.278,(G34&lt;0.361),(G34&lt;0.755),(A34&lt;7.25),D34&gt;=1.55),0.022,IF(AND(D34&gt;=2.2,G34&gt;=0.278,(G34&lt;0.361),(G34&lt;0.755),(A34&lt;7.25),D34&gt;=1.55),-0.027,IF(AND((H34&lt;12.626),A34&gt;=5.8,G34&gt;=0.361,(G34&lt;0.755),(A34&lt;7.25),D34&gt;=1.55),0.126,IF(AND(H34&gt;=12.626,A34&gt;=5.8,G34&gt;=0.361,(G34&lt;0.755),(A34&lt;7.25),D34&gt;=1.55),0.065,"shouldnthappen"))))))))))))))))))))))</f>
        <v>0.012</v>
      </c>
      <c r="W34" s="1" t="n">
        <f aca="false">IF(AND(H34&gt;=15.155,(D34&lt;1.55)),0.064,IF(AND(A34&gt;=7.45,D34&gt;=1.55),0.115,IF(AND(B34&gt;=3.15,(H34&lt;10.257),(A34&lt;7.45),D34&gt;=1.55),0.097,IF(AND((A34&lt;4.85),H34&gt;=14.344,(D34&lt;0.35),(H34&lt;15.155),(D34&lt;1.55)),0.003,IF(AND(A34&gt;=6.05,(G34&lt;0.169),D34&gt;=0.35,(H34&lt;15.155),(D34&lt;1.55)),-0.008,IF(AND((G34&lt;0.181),G34&gt;=0.169,D34&gt;=0.35,(H34&lt;15.155),(D34&lt;1.55)),0.065,IF(AND(B34&gt;=3.05,(B34&lt;3.15),(H34&lt;10.257),(A34&lt;7.45),D34&gt;=1.55),-0.023,IF(AND(H34&gt;=11.854,(G34&lt;0.613),H34&gt;=10.257,(A34&lt;7.45),D34&gt;=1.55),0.068,IF(AND((D34&lt;0.25),(B34&lt;3.15),(H34&lt;14.344),(D34&lt;0.35),(H34&lt;15.155),(D34&lt;1.55)),0.014,IF(AND(D34&gt;=0.25,(B34&lt;3.15),(H34&lt;14.344),(D34&lt;0.35),(H34&lt;15.155),(D34&lt;1.55)),0.002,IF(AND((A34&lt;5.05),B34&gt;=3.15,(H34&lt;14.344),(D34&lt;0.35),(H34&lt;15.155),(D34&lt;1.55)),-0.001,IF(AND(A34&gt;=5.05,B34&gt;=3.15,(H34&lt;14.344),(D34&lt;0.35),(H34&lt;15.155),(D34&lt;1.55)),0.009,IF(AND((H34&lt;14.877),A34&gt;=4.85,H34&gt;=14.344,(D34&lt;0.35),(H34&lt;15.155),(D34&lt;1.55)),0.023,IF(AND(H34&gt;=14.877,A34&gt;=4.85,H34&gt;=14.344,(D34&lt;0.35),(H34&lt;15.155),(D34&lt;1.55)),0.004,IF(AND((H34&lt;13.602),(A34&lt;6.05),(G34&lt;0.169),D34&gt;=0.35,(H34&lt;15.155),(D34&lt;1.55)),0.023,IF(AND(H34&gt;=13.602,(A34&lt;6.05),(G34&lt;0.169),D34&gt;=0.35,(H34&lt;15.155),(D34&lt;1.55)),-0.006,IF(AND((B34&lt;2.95),G34&gt;=0.181,G34&gt;=0.169,D34&gt;=0.35,(H34&lt;15.155),(D34&lt;1.55)),0.019,IF(AND(B34&gt;=2.95,G34&gt;=0.181,G34&gt;=0.169,D34&gt;=0.35,(H34&lt;15.155),(D34&lt;1.55)),0.034,IF(AND((A34&lt;5.35),(B34&lt;3.05),(B34&lt;3.15),(H34&lt;10.257),(A34&lt;7.45),D34&gt;=1.55),0.009,IF(AND(A34&gt;=5.35,(B34&lt;3.05),(B34&lt;3.15),(H34&lt;10.257),(A34&lt;7.45),D34&gt;=1.55),0.058,IF(AND((B34&lt;2.9),(H34&lt;11.854),(G34&lt;0.613),H34&gt;=10.257,(A34&lt;7.45),D34&gt;=1.55),0.037,IF(AND(B34&gt;=2.9,(H34&lt;11.854),(G34&lt;0.613),H34&gt;=10.257,(A34&lt;7.45),D34&gt;=1.55),-0.005,IF(AND((A34&lt;6.4),(G34&lt;0.711),G34&gt;=0.613,H34&gt;=10.257,(A34&lt;7.45),D34&gt;=1.55),0.001,IF(AND(A34&gt;=6.4,(G34&lt;0.711),G34&gt;=0.613,H34&gt;=10.257,(A34&lt;7.45),D34&gt;=1.55),-0.002,IF(AND((D34&lt;1.9),G34&gt;=0.711,G34&gt;=0.613,H34&gt;=10.257,(A34&lt;7.45),D34&gt;=1.55),0.007,IF(AND(D34&gt;=1.9,G34&gt;=0.711,G34&gt;=0.613,H34&gt;=10.257,(A34&lt;7.45),D34&gt;=1.55),0.023,"shouldnthappen"))))))))))))))))))))))))))</f>
        <v>0.034</v>
      </c>
      <c r="X34" s="1" t="n">
        <f aca="false">IF(AND(H34&gt;=15.155,(F34&lt;2.5)),0.049,IF(AND(A34&gt;=7.45,F34&gt;=2.5),0.089,IF(AND((G34&lt;0.107),(G34&lt;0.364),(A34&lt;7.45),F34&gt;=2.5),0.055,IF(AND(A34&gt;=5.75,(G34&lt;0.572),(D34&lt;1.25),(H34&lt;15.155),(F34&lt;2.5)),-0.018,IF(AND((A34&lt;5.7),(H34&lt;12.626),G34&gt;=0.364,(A34&lt;7.45),F34&gt;=2.5),0.012,IF(AND(A34&gt;=5.7,(H34&lt;12.626),G34&gt;=0.364,(A34&lt;7.45),F34&gt;=2.5),0.065,IF(AND((G34&lt;0.628),H34&gt;=12.626,G34&gt;=0.364,(A34&lt;7.45),F34&gt;=2.5),0.047,IF(AND((G34&lt;0.545),(A34&lt;5.75),(G34&lt;0.572),(D34&lt;1.25),(H34&lt;15.155),(F34&lt;2.5)),0.007,IF(AND(G34&gt;=0.545,(A34&lt;5.75),(G34&lt;0.572),(D34&lt;1.25),(H34&lt;15.155),(F34&lt;2.5)),-0.009,IF(AND((D34&lt;0.3),(H34&lt;11.788),G34&gt;=0.572,(D34&lt;1.25),(H34&lt;15.155),(F34&lt;2.5)),0.01,IF(AND(D34&gt;=0.3,(H34&lt;11.788),G34&gt;=0.572,(D34&lt;1.25),(H34&lt;15.155),(F34&lt;2.5)),0.03,IF(AND((A34&lt;4.75),H34&gt;=11.788,G34&gt;=0.572,(D34&lt;1.25),(H34&lt;15.155),(F34&lt;2.5)),0.001,IF(AND(A34&gt;=4.75,H34&gt;=11.788,G34&gt;=0.572,(D34&lt;1.25),(H34&lt;15.155),(F34&lt;2.5)),0.01,IF(AND((A34&lt;5.5),(A34&lt;6.15),(G34&lt;0.652),D34&gt;=1.25,(H34&lt;15.155),(F34&lt;2.5)),0.014,IF(AND(A34&gt;=5.5,(A34&lt;6.15),(G34&lt;0.652),D34&gt;=1.25,(H34&lt;15.155),(F34&lt;2.5)),0.049,IF(AND((H34&lt;12.206),A34&gt;=6.15,(G34&lt;0.652),D34&gt;=1.25,(H34&lt;15.155),(F34&lt;2.5)),-0.009,IF(AND(H34&gt;=12.206,A34&gt;=6.15,(G34&lt;0.652),D34&gt;=1.25,(H34&lt;15.155),(F34&lt;2.5)),0.021,IF(AND((A34&lt;5.55),(A34&lt;6.2),G34&gt;=0.652,D34&gt;=1.25,(H34&lt;15.155),(F34&lt;2.5)),0.011,IF(AND(A34&gt;=5.55,(A34&lt;6.2),G34&gt;=0.652,D34&gt;=1.25,(H34&lt;15.155),(F34&lt;2.5)),-0.019,IF(AND((B34&lt;3.2),A34&gt;=6.2,G34&gt;=0.652,D34&gt;=1.25,(H34&lt;15.155),(F34&lt;2.5)),0.025,IF(AND(B34&gt;=3.2,A34&gt;=6.2,G34&gt;=0.652,D34&gt;=1.25,(H34&lt;15.155),(F34&lt;2.5)),0.001,IF(AND((G34&lt;0.183),(G34&lt;0.301),G34&gt;=0.107,(G34&lt;0.364),(A34&lt;7.45),F34&gt;=2.5),-0.009,IF(AND(G34&gt;=0.183,(G34&lt;0.301),G34&gt;=0.107,(G34&lt;0.364),(A34&lt;7.45),F34&gt;=2.5),0.022,IF(AND((D34&lt;2.2),G34&gt;=0.301,G34&gt;=0.107,(G34&lt;0.364),(A34&lt;7.45),F34&gt;=2.5),0.004,IF(AND(D34&gt;=2.2,G34&gt;=0.301,G34&gt;=0.107,(G34&lt;0.364),(A34&lt;7.45),F34&gt;=2.5),-0.02,IF(AND((G34&lt;0.787),G34&gt;=0.628,H34&gt;=12.626,G34&gt;=0.364,(A34&lt;7.45),F34&gt;=2.5),-0.001,IF(AND(G34&gt;=0.787,G34&gt;=0.628,H34&gt;=12.626,G34&gt;=0.364,(A34&lt;7.45),F34&gt;=2.5),0.016,"shouldnthappen")))))))))))))))))))))))))))</f>
        <v>0.01</v>
      </c>
      <c r="Y34" s="1" t="n">
        <f aca="false">IF(AND(H34&gt;=15.155,(D34&lt;1.55)),0.037,IF(AND(D34&gt;=2.45,(A34&lt;7.45),D34&gt;=1.55),0.054,IF(AND((A34&lt;7.8),A34&gt;=7.45,D34&gt;=1.55),0.078,IF(AND(A34&gt;=7.8,A34&gt;=7.45,D34&gt;=1.55),0.021,IF(AND(A34&gt;=6.2,G34&gt;=0.68,D34&gt;=1.25,(H34&lt;15.155),(D34&lt;1.55)),0.019,IF(AND((B34&lt;2.65),(A34&lt;4.95),(G34&lt;0.572),(D34&lt;1.25),(H34&lt;15.155),(D34&lt;1.55)),0.021,IF(AND(B34&gt;=2.65,(A34&lt;4.95),(G34&lt;0.572),(D34&lt;1.25),(H34&lt;15.155),(D34&lt;1.55)),0.006,IF(AND((H34&lt;14.344),A34&gt;=4.95,(G34&lt;0.572),(D34&lt;1.25),(H34&lt;15.155),(D34&lt;1.55)),-0.005,IF(AND(H34&gt;=14.344,A34&gt;=4.95,(G34&lt;0.572),(D34&lt;1.25),(H34&lt;15.155),(D34&lt;1.55)),0.013,IF(AND((G34&lt;0.833),(H34&lt;11.788),G34&gt;=0.572,(D34&lt;1.25),(H34&lt;15.155),(D34&lt;1.55)),0.009,IF(AND(G34&gt;=0.833,(H34&lt;11.788),G34&gt;=0.572,(D34&lt;1.25),(H34&lt;15.155),(D34&lt;1.55)),0.024,IF(AND((A34&lt;4.75),H34&gt;=11.788,G34&gt;=0.572,(D34&lt;1.25),(H34&lt;15.155),(D34&lt;1.55)),0.001,IF(AND(A34&gt;=4.75,H34&gt;=11.788,G34&gt;=0.572,(D34&lt;1.25),(H34&lt;15.155),(D34&lt;1.55)),0.008,IF(AND((A34&lt;5.65),(A34&lt;6.15),(G34&lt;0.68),D34&gt;=1.25,(H34&lt;15.155),(D34&lt;1.55)),0.017,IF(AND(A34&gt;=5.65,(A34&lt;6.15),(G34&lt;0.68),D34&gt;=1.25,(H34&lt;15.155),(D34&lt;1.55)),0.039,IF(AND((G34&lt;0.436),A34&gt;=6.15,(G34&lt;0.68),D34&gt;=1.25,(H34&lt;15.155),(D34&lt;1.55)),-0.004,IF(AND(G34&gt;=0.436,A34&gt;=6.15,(G34&lt;0.68),D34&gt;=1.25,(H34&lt;15.155),(D34&lt;1.55)),0.022,IF(AND((A34&lt;5.55),(A34&lt;6.2),G34&gt;=0.68,D34&gt;=1.25,(H34&lt;15.155),(D34&lt;1.55)),0.009,IF(AND(A34&gt;=5.55,(A34&lt;6.2),G34&gt;=0.68,D34&gt;=1.25,(H34&lt;15.155),(D34&lt;1.55)),-0.016,IF(AND((G34&lt;0.107),(G34&lt;0.361),(G34&lt;0.613),(D34&lt;2.45),(A34&lt;7.45),D34&gt;=1.55),0.042,IF(AND(G34&gt;=0.107,(G34&lt;0.361),(G34&lt;0.613),(D34&lt;2.45),(A34&lt;7.45),D34&gt;=1.55),0.002,IF(AND((D34&lt;2.35),G34&gt;=0.361,(G34&lt;0.613),(D34&lt;2.45),(A34&lt;7.45),D34&gt;=1.55),0.051,IF(AND(D34&gt;=2.35,G34&gt;=0.361,(G34&lt;0.613),(D34&lt;2.45),(A34&lt;7.45),D34&gt;=1.55),0.016,IF(AND((A34&lt;6.4),(G34&lt;0.711),G34&gt;=0.613,(D34&lt;2.45),(A34&lt;7.45),D34&gt;=1.55),0.001,IF(AND(A34&gt;=6.4,(G34&lt;0.711),G34&gt;=0.613,(D34&lt;2.45),(A34&lt;7.45),D34&gt;=1.55),-0.002,IF(AND((B34&lt;2.95),G34&gt;=0.711,G34&gt;=0.613,(D34&lt;2.45),(A34&lt;7.45),D34&gt;=1.55),0.023,IF(AND(B34&gt;=2.95,G34&gt;=0.711,G34&gt;=0.613,(D34&lt;2.45),(A34&lt;7.45),D34&gt;=1.55),0.01,"shouldnthappen")))))))))))))))))))))))))))</f>
        <v>0.008</v>
      </c>
      <c r="Z34" s="1" t="n">
        <f aca="false">IF(AND(A34&gt;=7.45,D34&gt;=1.75),0.056,IF(AND(H34&gt;=15.059,A34&gt;=5.55,(D34&lt;1.75)),0.028,IF(AND((D34&lt;0.35),G34&gt;=0.905,(A34&lt;5.55),(D34&lt;1.75)),0.005,IF(AND(D34&gt;=0.35,G34&gt;=0.905,(A34&lt;5.55),(D34&lt;1.75)),0.026,IF(AND((H34&lt;8.711),D34&gt;=2.45,(A34&lt;7.45),D34&gt;=1.75),0.011,IF(AND(H34&gt;=8.711,D34&gt;=2.45,(A34&lt;7.45),D34&gt;=1.75),0.049,IF(AND((G34&lt;0.107),(G34&lt;0.487),(D34&lt;2.45),(A34&lt;7.45),D34&gt;=1.75),0.032,IF(AND((H34&lt;10.915),(A34&lt;4.5),(B34&lt;3.15),(G34&lt;0.905),(A34&lt;5.55),(D34&lt;1.75)),-0.001,IF(AND(H34&gt;=10.915,(A34&lt;4.5),(B34&lt;3.15),(G34&lt;0.905),(A34&lt;5.55),(D34&lt;1.75)),0.003,IF(AND((A34&lt;5.05),A34&gt;=4.5,(B34&lt;3.15),(G34&lt;0.905),(A34&lt;5.55),(D34&lt;1.75)),0.015,IF(AND(A34&gt;=5.05,A34&gt;=4.5,(B34&lt;3.15),(G34&lt;0.905),(A34&lt;5.55),(D34&lt;1.75)),0.006,IF(AND((G34&lt;0.05),(G34&lt;0.091),B34&gt;=3.15,(G34&lt;0.905),(A34&lt;5.55),(D34&lt;1.75)),0.001,IF(AND(G34&gt;=0.05,(G34&lt;0.091),B34&gt;=3.15,(G34&lt;0.905),(A34&lt;5.55),(D34&lt;1.75)),0.008,IF(AND((G34&lt;0.587),G34&gt;=0.091,B34&gt;=3.15,(G34&lt;0.905),(A34&lt;5.55),(D34&lt;1.75)),-0.003,IF(AND(G34&gt;=0.587,G34&gt;=0.091,B34&gt;=3.15,(G34&lt;0.905),(A34&lt;5.55),(D34&lt;1.75)),0.004,IF(AND((F34&lt;2.5),(B34&lt;2.85),(G34&lt;0.419),(H34&lt;15.059),A34&gt;=5.55,(D34&lt;1.75)),0.041,IF(AND(F34&gt;=2.5,(B34&lt;2.85),(G34&lt;0.419),(H34&lt;15.059),A34&gt;=5.55,(D34&lt;1.75)),0.015,IF(AND((G34&lt;0.164),B34&gt;=2.85,(G34&lt;0.419),(H34&lt;15.059),A34&gt;=5.55,(D34&lt;1.75)),0.01,IF(AND(G34&gt;=0.164,B34&gt;=2.85,(G34&lt;0.419),(H34&lt;15.059),A34&gt;=5.55,(D34&lt;1.75)),-0.001,IF(AND((B34&lt;2.55),(B34&lt;2.95),G34&gt;=0.419,(H34&lt;15.059),A34&gt;=5.55,(D34&lt;1.75)),0.014,IF(AND(B34&gt;=2.55,(B34&lt;2.95),G34&gt;=0.419,(H34&lt;15.059),A34&gt;=5.55,(D34&lt;1.75)),-0.013,IF(AND((D34&lt;1.55),B34&gt;=2.95,G34&gt;=0.419,(H34&lt;15.059),A34&gt;=5.55,(D34&lt;1.75)),0.023,IF(AND(D34&gt;=1.55,B34&gt;=2.95,G34&gt;=0.419,(H34&lt;15.059),A34&gt;=5.55,(D34&lt;1.75)),0.005,IF(AND((H34&lt;13.278),G34&gt;=0.107,(G34&lt;0.487),(D34&lt;2.45),(A34&lt;7.45),D34&gt;=1.75),-0.009,IF(AND(H34&gt;=13.278,G34&gt;=0.107,(G34&lt;0.487),(D34&lt;2.45),(A34&lt;7.45),D34&gt;=1.75),0.017,IF(AND((D34&lt;2.35),(G34&lt;0.571),G34&gt;=0.487,(D34&lt;2.45),(A34&lt;7.45),D34&gt;=1.75),0.053,IF(AND(D34&gt;=2.35,(G34&lt;0.571),G34&gt;=0.487,(D34&lt;2.45),(A34&lt;7.45),D34&gt;=1.75),0.009,IF(AND((G34&lt;0.779),G34&gt;=0.571,G34&gt;=0.487,(D34&lt;2.45),(A34&lt;7.45),D34&gt;=1.75),0.006,IF(AND(G34&gt;=0.779,G34&gt;=0.571,G34&gt;=0.487,(D34&lt;2.45),(A34&lt;7.45),D34&gt;=1.75),0.016,"shouldnthappen")))))))))))))))))))))))))))))</f>
        <v>0.004</v>
      </c>
      <c r="AA34" s="1" t="n">
        <f aca="false">IF(AND((A34&lt;7.8),A34&gt;=7.45,D34&gt;=1.75),0.051,IF(AND(A34&gt;=7.8,A34&gt;=7.45,D34&gt;=1.75),0.01,IF(AND(B34&gt;=3.35,B34&gt;=3.25,(A34&lt;7.45),D34&gt;=1.75),0.016,IF(AND((H34&lt;8.308),(D34&lt;0.15),(H34&lt;13.655),(D34&lt;0.35),(D34&lt;1.75)),0.009,IF(AND((H34&lt;14.529),(G34&lt;0.293),H34&gt;=13.655,(D34&lt;0.35),(D34&lt;1.75)),0.011,IF(AND(H34&gt;=14.529,(G34&lt;0.293),H34&gt;=13.655,(D34&lt;0.35),(D34&lt;1.75)),0.001,IF(AND(D34&gt;=0.25,G34&gt;=0.293,H34&gt;=13.655,(D34&lt;0.35),(D34&lt;1.75)),-0.004,IF(AND(H34&gt;=10.635,(H34&lt;10.696),(H34&lt;13.906),D34&gt;=0.35,(D34&lt;1.75)),0.036,IF(AND(G34&gt;=0.833,H34&gt;=10.696,(H34&lt;13.906),D34&gt;=0.35,(D34&lt;1.75)),0.016,IF(AND((A34&lt;6.65),(G34&lt;0.247),H34&gt;=13.906,D34&gt;=0.35,(D34&lt;1.75)),-0.008,IF(AND(A34&gt;=6.65,(G34&lt;0.247),H34&gt;=13.906,D34&gt;=0.35,(D34&lt;1.75)),0.011,IF(AND((B34&lt;2.45),G34&gt;=0.247,H34&gt;=13.906,D34&gt;=0.35,(D34&lt;1.75)),0,IF(AND((D34&lt;1.85),(B34&lt;2.95),(B34&lt;3.25),(A34&lt;7.45),D34&gt;=1.75),0.033,IF(AND((G34&lt;0.428),(B34&lt;3.35),B34&gt;=3.25,(A34&lt;7.45),D34&gt;=1.75),0.009,IF(AND(G34&gt;=0.428,(B34&lt;3.35),B34&gt;=3.25,(A34&lt;7.45),D34&gt;=1.75),0.042,IF(AND((A34&lt;4.6),H34&gt;=8.308,(D34&lt;0.15),(H34&lt;13.655),(D34&lt;0.35),(D34&lt;1.75)),0.003,IF(AND(A34&gt;=4.6,H34&gt;=8.308,(D34&lt;0.15),(H34&lt;13.655),(D34&lt;0.35),(D34&lt;1.75)),0,IF(AND((H34&lt;8.834),(A34&lt;5.05),D34&gt;=0.15,(H34&lt;13.655),(D34&lt;0.35),(D34&lt;1.75)),0.002,IF(AND(H34&gt;=8.834,(A34&lt;5.05),D34&gt;=0.15,(H34&lt;13.655),(D34&lt;0.35),(D34&lt;1.75)),-0.008,IF(AND((A34&lt;5.45),A34&gt;=5.05,D34&gt;=0.15,(H34&lt;13.655),(D34&lt;0.35),(D34&lt;1.75)),0.003,IF(AND(A34&gt;=5.45,A34&gt;=5.05,D34&gt;=0.15,(H34&lt;13.655),(D34&lt;0.35),(D34&lt;1.75)),-0.002,IF(AND((A34&lt;5.3),(D34&lt;0.25),G34&gt;=0.293,H34&gt;=13.655,(D34&lt;0.35),(D34&lt;1.75)),0.007,IF(AND(A34&gt;=5.3,(D34&lt;0.25),G34&gt;=0.293,H34&gt;=13.655,(D34&lt;0.35),(D34&lt;1.75)),0.001,IF(AND((H34&lt;7.309),(H34&lt;10.635),(H34&lt;10.696),(H34&lt;13.906),D34&gt;=0.35,(D34&lt;1.75)),0.014,IF(AND(H34&gt;=7.309,(H34&lt;10.635),(H34&lt;10.696),(H34&lt;13.906),D34&gt;=0.35,(D34&lt;1.75)),0.006,IF(AND((H34&lt;12.093),(G34&lt;0.833),H34&gt;=10.696,(H34&lt;13.906),D34&gt;=0.35,(D34&lt;1.75)),-0.01,IF(AND(H34&gt;=12.093,(G34&lt;0.833),H34&gt;=10.696,(H34&lt;13.906),D34&gt;=0.35,(D34&lt;1.75)),0.004,IF(AND((G34&lt;0.823),B34&gt;=2.45,G34&gt;=0.247,H34&gt;=13.906,D34&gt;=0.35,(D34&lt;1.75)),0.026,IF(AND(G34&gt;=0.823,B34&gt;=2.45,G34&gt;=0.247,H34&gt;=13.906,D34&gt;=0.35,(D34&lt;1.75)),0.006,IF(AND((H34&lt;11.121),D34&gt;=1.85,(B34&lt;2.95),(B34&lt;3.25),(A34&lt;7.45),D34&gt;=1.75),0.013,IF(AND(H34&gt;=11.121,D34&gt;=1.85,(B34&lt;2.95),(B34&lt;3.25),(A34&lt;7.45),D34&gt;=1.75),0.005,IF(AND((A34&lt;6.05),(A34&lt;6.45),B34&gt;=2.95,(B34&lt;3.25),(A34&lt;7.45),D34&gt;=1.75),0.001,IF(AND(A34&gt;=6.05,(A34&lt;6.45),B34&gt;=2.95,(B34&lt;3.25),(A34&lt;7.45),D34&gt;=1.75),-0.005,IF(AND((G34&lt;0.42),A34&gt;=6.45,B34&gt;=2.95,(B34&lt;3.25),(A34&lt;7.45),D34&gt;=1.75),0.004,IF(AND(G34&gt;=0.42,A34&gt;=6.45,B34&gt;=2.95,(B34&lt;3.25),(A34&lt;7.45),D34&gt;=1.75),0.019,"shouldnthappen")))))))))))))))))))))))))))))))))))</f>
        <v>0.004</v>
      </c>
      <c r="AB34" s="1" t="n">
        <f aca="false">+ 0.5</f>
        <v>0.5</v>
      </c>
    </row>
    <row r="35" customFormat="false" ht="13.8" hidden="false" customHeight="false" outlineLevel="0" collapsed="false">
      <c r="A35" s="11" t="n">
        <v>5.2</v>
      </c>
      <c r="B35" s="1" t="n">
        <v>4.1</v>
      </c>
      <c r="C35" s="1" t="n">
        <v>1.5</v>
      </c>
      <c r="D35" s="1" t="n">
        <v>0.1</v>
      </c>
      <c r="E35" s="1" t="s">
        <v>94</v>
      </c>
      <c r="F35" s="1" t="n">
        <v>1</v>
      </c>
      <c r="G35" s="1" t="n">
        <v>0.0800614675972611</v>
      </c>
      <c r="H35" s="18" t="n">
        <v>6.57426495086402</v>
      </c>
      <c r="I35" s="1" t="n">
        <f aca="false">C35</f>
        <v>1.5</v>
      </c>
      <c r="J35" s="1" t="n">
        <f aca="false">SUM(M35:AB35)</f>
        <v>1.456</v>
      </c>
      <c r="K35" s="15" t="n">
        <f aca="false">1-SQRT(VAR(M35:AB35, I35)) / AVERAGE(M35:AB35)</f>
        <v>-3.02342247667433</v>
      </c>
      <c r="L35" s="1" t="n">
        <f aca="false">(J35-I35)/I35</f>
        <v>-0.0293333333333334</v>
      </c>
      <c r="M35" s="1" t="n">
        <f aca="false">IF(AND((H35&lt;5.245),(D35&lt;0.8)),0.075,IF(AND(H35&gt;=5.245,(D35&lt;0.8)),0.279,IF(AND((D35&lt;1.45),D35&gt;=0.8),1.043,IF(AND(D35&gt;=1.45,D35&gt;=0.8),1.423,"shouldnthappen"))))</f>
        <v>0.279</v>
      </c>
      <c r="N35" s="1" t="n">
        <f aca="false">IF(AND((A35&lt;4.35),(D35&lt;0.8)),0.048,IF(AND(A35&gt;=4.35,(D35&lt;0.8)),0.198,IF(AND(F35&gt;=2.5,D35&gt;=0.8),1.048,IF(AND((A35&lt;5.15),(F35&lt;2.5),D35&gt;=0.8),0.321,IF(AND(A35&gt;=5.15,(F35&lt;2.5),D35&gt;=0.8),0.783,"shouldnthappen")))))</f>
        <v>0.198</v>
      </c>
      <c r="O35" s="1" t="n">
        <f aca="false">IF(AND((H35&lt;5.245),(D35&lt;0.8)),0.034,IF(AND((A35&lt;5.9),D35&gt;=0.8),0.489,IF(AND(A35&gt;=5.9,D35&gt;=0.8),0.721,IF(AND((A35&lt;4.35),H35&gt;=5.245,(D35&lt;0.8)),0.041,IF(AND(A35&gt;=4.35,H35&gt;=5.245,(D35&lt;0.8)),0.142,"shouldnthappen")))))</f>
        <v>0.142</v>
      </c>
      <c r="P35" s="1" t="n">
        <f aca="false">IF(AND((B35&lt;2.8),(D35&lt;1.15)),0.244,IF(AND((D35&lt;1.75),D35&gt;=1.15),0.396,IF(AND(D35&gt;=1.75,D35&gt;=1.15),0.554,IF(AND((A35&lt;5.05),B35&gt;=2.8,(D35&lt;1.15)),0.078,IF(AND((H35&lt;14.877),A35&gt;=5.05,B35&gt;=2.8,(D35&lt;1.15)),0.118,IF(AND(H35&gt;=14.877,A35&gt;=5.05,B35&gt;=2.8,(D35&lt;1.15)),0.027,"shouldnthappen"))))))</f>
        <v>0.118</v>
      </c>
      <c r="Q35" s="1" t="n">
        <f aca="false">IF(AND(D35&gt;=0.45,(D35&lt;1.15)),0.17,IF(AND(A35&gt;=7.1,D35&gt;=1.15),0.539,IF(AND((A35&lt;6.25),(A35&lt;7.1),D35&gt;=1.15),0.258,IF(AND(A35&gt;=6.25,(A35&lt;7.1),D35&gt;=1.15),0.344,IF(AND(G35&gt;=0.418,(A35&lt;5.05),(D35&lt;0.45),(D35&lt;1.15)),0.033,IF(AND((H35&lt;14.494),(G35&lt;0.418),(A35&lt;5.05),(D35&lt;0.45),(D35&lt;1.15)),0.061,IF(AND(H35&gt;=14.494,(G35&lt;0.418),(A35&lt;5.05),(D35&lt;0.45),(D35&lt;1.15)),0.015,IF(AND(H35&gt;=14.877,(B35&lt;3.85),A35&gt;=5.05,(D35&lt;0.45),(D35&lt;1.15)),0.023,IF(AND((B35&lt;4),B35&gt;=3.85,A35&gt;=5.05,(D35&lt;0.45),(D35&lt;1.15)),0.009,IF(AND(B35&gt;=4,B35&gt;=3.85,A35&gt;=5.05,(D35&lt;0.45),(D35&lt;1.15)),0.052,IF(AND((G35&lt;0.05),(H35&lt;14.877),(B35&lt;3.85),A35&gt;=5.05,(D35&lt;0.45),(D35&lt;1.15)),0.024,IF(AND(G35&gt;=0.05,(H35&lt;14.877),(B35&lt;3.85),A35&gt;=5.05,(D35&lt;0.45),(D35&lt;1.15)),0.091,"shouldnthappen"))))))))))))</f>
        <v>0.052</v>
      </c>
      <c r="R35" s="1" t="n">
        <f aca="false">IF(AND(A35&gt;=7.1,D35&gt;=0.8),0.401,IF(AND((A35&lt;4.5),(G35&lt;0.905),(D35&lt;0.8)),0.024,IF(AND((H35&lt;9.966),G35&gt;=0.905,(D35&lt;0.8)),0.094,IF(AND(H35&gt;=9.966,G35&gt;=0.905,(D35&lt;0.8)),0.026,IF(AND(D35&gt;=2.05,(A35&lt;7.1),D35&gt;=0.8),0.277,IF(AND((H35&lt;5.523),A35&gt;=4.5,(G35&lt;0.905),(D35&lt;0.8)),0.012,IF(AND(H35&gt;=5.523,A35&gt;=4.5,(G35&lt;0.905),(D35&lt;0.8)),0.049,IF(AND((A35&lt;5.3),(D35&lt;2.05),(A35&lt;7.1),D35&gt;=0.8),0.095,IF(AND(A35&gt;=5.3,(D35&lt;2.05),(A35&lt;7.1),D35&gt;=0.8),0.196,"shouldnthappen")))))))))</f>
        <v>0.049</v>
      </c>
      <c r="S35" s="1" t="n">
        <f aca="false">IF(AND(A35&gt;=7.1,D35&gt;=1.35),0.298,IF(AND(G35&gt;=0.905,(D35&lt;0.8),(D35&lt;1.35)),0.068,IF(AND(H35&gt;=9.386,D35&gt;=0.8,(D35&lt;1.35)),0.126,IF(AND((H35&lt;7.426),(H35&lt;9.386),D35&gt;=0.8,(D35&lt;1.35)),0.091,IF(AND((A35&lt;5.3),(G35&lt;0.905),(A35&lt;7.1),D35&gt;=1.35),0.063,IF(AND((D35&lt;2.05),G35&gt;=0.905,(A35&lt;7.1),D35&gt;=1.35),0.015,IF(AND(D35&gt;=2.05,G35&gt;=0.905,(A35&lt;7.1),D35&gt;=1.35),0.089,IF(AND((H35&lt;10.505),(H35&lt;14.344),(G35&lt;0.905),(D35&lt;0.8),(D35&lt;1.35)),0.035,IF(AND((A35&lt;4.85),H35&gt;=14.344,(G35&lt;0.905),(D35&lt;0.8),(D35&lt;1.35)),0.006,IF(AND((B35&lt;2.75),H35&gt;=7.426,(H35&lt;9.386),D35&gt;=0.8,(D35&lt;1.35)),0.021,IF(AND(B35&gt;=2.75,H35&gt;=7.426,(H35&lt;9.386),D35&gt;=0.8,(D35&lt;1.35)),-0.01,IF(AND((B35&lt;2.35),A35&gt;=5.3,(G35&lt;0.905),(A35&lt;7.1),D35&gt;=1.35),0.068,IF(AND(B35&gt;=2.35,A35&gt;=5.3,(G35&lt;0.905),(A35&lt;7.1),D35&gt;=1.35),0.181,IF(AND((H35&lt;11.731),H35&gt;=10.505,(H35&lt;14.344),(G35&lt;0.905),(D35&lt;0.8),(D35&lt;1.35)),0.004,IF(AND(H35&gt;=11.731,H35&gt;=10.505,(H35&lt;14.344),(G35&lt;0.905),(D35&lt;0.8),(D35&lt;1.35)),0.024,IF(AND((H35&lt;14.877),A35&gt;=4.85,H35&gt;=14.344,(G35&lt;0.905),(D35&lt;0.8),(D35&lt;1.35)),0.063,IF(AND(H35&gt;=14.877,A35&gt;=4.85,H35&gt;=14.344,(G35&lt;0.905),(D35&lt;0.8),(D35&lt;1.35)),0.012,"shouldnthappen")))))))))))))))))</f>
        <v>0.035</v>
      </c>
      <c r="T35" s="1" t="n">
        <f aca="false">IF(AND(D35&gt;=0.45,(A35&lt;5.65)),0.067,IF(AND(A35&gt;=7.25,A35&gt;=5.65),0.244,IF(AND((H35&lt;9.966),G35&gt;=0.905,(D35&lt;0.45),(A35&lt;5.65)),0.062,IF(AND(H35&gt;=9.966,G35&gt;=0.905,(D35&lt;0.45),(A35&lt;5.65)),0.012,IF(AND((G35&lt;0.948),D35&gt;=2.05,(A35&lt;7.25),A35&gt;=5.65),0.157,IF(AND(G35&gt;=0.948,D35&gt;=2.05,(A35&lt;7.25),A35&gt;=5.65),0.037,IF(AND(G35&gt;=0.422,(B35&lt;3.15),(G35&lt;0.905),(D35&lt;0.45),(A35&lt;5.65)),0.011,IF(AND((D35&lt;0.25),(G35&lt;0.422),(B35&lt;3.15),(G35&lt;0.905),(D35&lt;0.45),(A35&lt;5.65)),0.04,IF(AND(D35&gt;=0.25,(G35&lt;0.422),(B35&lt;3.15),(G35&lt;0.905),(D35&lt;0.45),(A35&lt;5.65)),0.009,IF(AND((A35&lt;4.85),(B35&lt;3.25),B35&gt;=3.15,(G35&lt;0.905),(D35&lt;0.45),(A35&lt;5.65)),0.008,IF(AND(A35&gt;=4.85,(B35&lt;3.25),B35&gt;=3.15,(G35&lt;0.905),(D35&lt;0.45),(A35&lt;5.65)),-0.017,IF(AND((D35&lt;0.25),B35&gt;=3.25,B35&gt;=3.15,(G35&lt;0.905),(D35&lt;0.45),(A35&lt;5.65)),0.022,IF(AND(D35&gt;=0.25,B35&gt;=3.25,B35&gt;=3.15,(G35&lt;0.905),(D35&lt;0.45),(A35&lt;5.65)),0.009,IF(AND((F35&lt;2.5),(H35&lt;7.692),(G35&lt;0.644),(D35&lt;2.05),(A35&lt;7.25),A35&gt;=5.65),0.018,IF(AND(F35&gt;=2.5,(H35&lt;7.692),(G35&lt;0.644),(D35&lt;2.05),(A35&lt;7.25),A35&gt;=5.65),0.068,IF(AND((B35&lt;2.35),H35&gt;=7.692,(G35&lt;0.644),(D35&lt;2.05),(A35&lt;7.25),A35&gt;=5.65),0.023,IF(AND(B35&gt;=2.35,H35&gt;=7.692,(G35&lt;0.644),(D35&lt;2.05),(A35&lt;7.25),A35&gt;=5.65),0.125,IF(AND((G35&lt;0.766),(G35&lt;0.85),G35&gt;=0.644,(D35&lt;2.05),(A35&lt;7.25),A35&gt;=5.65),0.055,IF(AND(G35&gt;=0.766,(G35&lt;0.85),G35&gt;=0.644,(D35&lt;2.05),(A35&lt;7.25),A35&gt;=5.65),-0,IF(AND((B35&lt;2.95),G35&gt;=0.85,G35&gt;=0.644,(D35&lt;2.05),(A35&lt;7.25),A35&gt;=5.65),0.098,IF(AND(B35&gt;=2.95,G35&gt;=0.85,G35&gt;=0.644,(D35&lt;2.05),(A35&lt;7.25),A35&gt;=5.65),0.013,"shouldnthappen")))))))))))))))))))))</f>
        <v>0.022</v>
      </c>
      <c r="U35" s="1" t="n">
        <f aca="false">IF(AND(A35&gt;=7.25,D35&gt;=1.25),0.186,IF(AND((G35&lt;0.13),D35&gt;=0.35,(D35&lt;1.25)),-0.004,IF(AND(H35&gt;=14.246,(H35&lt;14.344),(D35&lt;0.35),(D35&lt;1.25)),-0.002,IF(AND((A35&lt;4.85),H35&gt;=14.344,(D35&lt;0.35),(D35&lt;1.25)),0.004,IF(AND(G35&gt;=0.446,(G35&lt;0.644),(A35&lt;7.25),D35&gt;=1.25),0.138,IF(AND(A35&gt;=5.45,(H35&lt;14.246),(H35&lt;14.344),(D35&lt;0.35),(D35&lt;1.25)),0.001,IF(AND((H35&lt;14.877),A35&gt;=4.85,H35&gt;=14.344,(D35&lt;0.35),(D35&lt;1.25)),0.035,IF(AND(H35&gt;=14.877,A35&gt;=4.85,H35&gt;=14.344,(D35&lt;0.35),(D35&lt;1.25)),0.007,IF(AND((B35&lt;3.35),H35&gt;=9.448,G35&gt;=0.13,D35&gt;=0.35,(D35&lt;1.25)),0.053,IF(AND(B35&gt;=3.35,H35&gt;=9.448,G35&gt;=0.13,D35&gt;=0.35,(D35&lt;1.25)),0.017,IF(AND((G35&lt;0.44),(G35&lt;0.446),(G35&lt;0.644),(A35&lt;7.25),D35&gt;=1.25),0.079,IF(AND(G35&gt;=0.44,(G35&lt;0.446),(G35&lt;0.644),(A35&lt;7.25),D35&gt;=1.25),0.02,IF(AND((A35&lt;5.95),(G35&lt;0.724),G35&gt;=0.644,(A35&lt;7.25),D35&gt;=1.25),-0.018,IF(AND(A35&gt;=5.95,(G35&lt;0.724),G35&gt;=0.644,(A35&lt;7.25),D35&gt;=1.25),0.027,IF(AND(A35&gt;=6.15,G35&gt;=0.724,G35&gt;=0.644,(A35&lt;7.25),D35&gt;=1.25),0.093,IF(AND((A35&lt;5.05),(A35&lt;5.45),(H35&lt;14.246),(H35&lt;14.344),(D35&lt;0.35),(D35&lt;1.25)),0.011,IF(AND(A35&gt;=5.05,(A35&lt;5.45),(H35&lt;14.246),(H35&lt;14.344),(D35&lt;0.35),(D35&lt;1.25)),0.021,IF(AND((A35&lt;5.4),(B35&lt;3.15),(H35&lt;9.448),G35&gt;=0.13,D35&gt;=0.35,(D35&lt;1.25)),0.007,IF(AND(A35&gt;=5.4,(B35&lt;3.15),(H35&lt;9.448),G35&gt;=0.13,D35&gt;=0.35,(D35&lt;1.25)),-0.011,IF(AND((B35&lt;3.75),B35&gt;=3.15,(H35&lt;9.448),G35&gt;=0.13,D35&gt;=0.35,(D35&lt;1.25)),0.012,IF(AND(B35&gt;=3.75,B35&gt;=3.15,(H35&lt;9.448),G35&gt;=0.13,D35&gt;=0.35,(D35&lt;1.25)),0.046,IF(AND((A35&lt;5.9),(A35&lt;6.15),G35&gt;=0.724,G35&gt;=0.644,(A35&lt;7.25),D35&gt;=1.25),0.06,IF(AND(A35&gt;=5.9,(A35&lt;6.15),G35&gt;=0.724,G35&gt;=0.644,(A35&lt;7.25),D35&gt;=1.25),0.005,"shouldnthappen")))))))))))))))))))))))</f>
        <v>0.021</v>
      </c>
      <c r="V35" s="1" t="n">
        <f aca="false">IF(AND(H35&gt;=15.155,(D35&lt;1.55)),0.084,IF(AND(A35&gt;=7.25,D35&gt;=1.55),0.141,IF(AND((G35&lt;0.043),D35&gt;=1.05,(H35&lt;15.155),(D35&lt;1.55)),-0.007,IF(AND(D35&gt;=1.85,G35&gt;=0.755,(A35&lt;7.25),D35&gt;=1.55),0.051,IF(AND((H35&lt;9.966),G35&gt;=0.905,(D35&lt;1.05),(H35&lt;15.155),(D35&lt;1.55)),0.043,IF(AND(H35&gt;=9.966,G35&gt;=0.905,(D35&lt;1.05),(H35&lt;15.155),(D35&lt;1.55)),0.007,IF(AND((G35&lt;0.278),(G35&lt;0.361),(G35&lt;0.755),(A35&lt;7.25),D35&gt;=1.55),0.08,IF(AND((A35&lt;5.8),G35&gt;=0.361,(G35&lt;0.755),(A35&lt;7.25),D35&gt;=1.55),0.019,IF(AND((A35&lt;6.05),(D35&lt;1.85),G35&gt;=0.755,(A35&lt;7.25),D35&gt;=1.55),0.01,IF(AND(A35&gt;=6.05,(D35&lt;1.85),G35&gt;=0.755,(A35&lt;7.25),D35&gt;=1.55),0.002,IF(AND((G35&lt;0.486),(B35&lt;3.15),(G35&lt;0.905),(D35&lt;1.05),(H35&lt;15.155),(D35&lt;1.55)),0.026,IF(AND(G35&gt;=0.486,(B35&lt;3.15),(G35&lt;0.905),(D35&lt;1.05),(H35&lt;15.155),(D35&lt;1.55)),0.001,IF(AND((B35&lt;3.25),B35&gt;=3.15,(G35&lt;0.905),(D35&lt;1.05),(H35&lt;15.155),(D35&lt;1.55)),-0.003,IF(AND(B35&gt;=3.25,B35&gt;=3.15,(G35&lt;0.905),(D35&lt;1.05),(H35&lt;15.155),(D35&lt;1.55)),0.012,IF(AND((H35&lt;7.426),(H35&lt;8.769),G35&gt;=0.043,D35&gt;=1.05,(H35&lt;15.155),(D35&lt;1.55)),0.041,IF(AND(H35&gt;=7.426,(H35&lt;8.769),G35&gt;=0.043,D35&gt;=1.05,(H35&lt;15.155),(D35&lt;1.55)),-0.008,IF(AND((H35&lt;10.696),H35&gt;=8.769,G35&gt;=0.043,D35&gt;=1.05,(H35&lt;15.155),(D35&lt;1.55)),0.069,IF(AND(H35&gt;=10.696,H35&gt;=8.769,G35&gt;=0.043,D35&gt;=1.05,(H35&lt;15.155),(D35&lt;1.55)),0.033,IF(AND((D35&lt;2.2),G35&gt;=0.278,(G35&lt;0.361),(G35&lt;0.755),(A35&lt;7.25),D35&gt;=1.55),0.022,IF(AND(D35&gt;=2.2,G35&gt;=0.278,(G35&lt;0.361),(G35&lt;0.755),(A35&lt;7.25),D35&gt;=1.55),-0.027,IF(AND((H35&lt;12.626),A35&gt;=5.8,G35&gt;=0.361,(G35&lt;0.755),(A35&lt;7.25),D35&gt;=1.55),0.126,IF(AND(H35&gt;=12.626,A35&gt;=5.8,G35&gt;=0.361,(G35&lt;0.755),(A35&lt;7.25),D35&gt;=1.55),0.065,"shouldnthappen"))))))))))))))))))))))</f>
        <v>0.012</v>
      </c>
      <c r="W35" s="1" t="n">
        <f aca="false">IF(AND(H35&gt;=15.155,(D35&lt;1.55)),0.064,IF(AND(A35&gt;=7.45,D35&gt;=1.55),0.115,IF(AND(B35&gt;=3.15,(H35&lt;10.257),(A35&lt;7.45),D35&gt;=1.55),0.097,IF(AND((A35&lt;4.85),H35&gt;=14.344,(D35&lt;0.35),(H35&lt;15.155),(D35&lt;1.55)),0.003,IF(AND(A35&gt;=6.05,(G35&lt;0.169),D35&gt;=0.35,(H35&lt;15.155),(D35&lt;1.55)),-0.008,IF(AND((G35&lt;0.181),G35&gt;=0.169,D35&gt;=0.35,(H35&lt;15.155),(D35&lt;1.55)),0.065,IF(AND(B35&gt;=3.05,(B35&lt;3.15),(H35&lt;10.257),(A35&lt;7.45),D35&gt;=1.55),-0.023,IF(AND(H35&gt;=11.854,(G35&lt;0.613),H35&gt;=10.257,(A35&lt;7.45),D35&gt;=1.55),0.068,IF(AND((D35&lt;0.25),(B35&lt;3.15),(H35&lt;14.344),(D35&lt;0.35),(H35&lt;15.155),(D35&lt;1.55)),0.014,IF(AND(D35&gt;=0.25,(B35&lt;3.15),(H35&lt;14.344),(D35&lt;0.35),(H35&lt;15.155),(D35&lt;1.55)),0.002,IF(AND((A35&lt;5.05),B35&gt;=3.15,(H35&lt;14.344),(D35&lt;0.35),(H35&lt;15.155),(D35&lt;1.55)),-0.001,IF(AND(A35&gt;=5.05,B35&gt;=3.15,(H35&lt;14.344),(D35&lt;0.35),(H35&lt;15.155),(D35&lt;1.55)),0.009,IF(AND((H35&lt;14.877),A35&gt;=4.85,H35&gt;=14.344,(D35&lt;0.35),(H35&lt;15.155),(D35&lt;1.55)),0.023,IF(AND(H35&gt;=14.877,A35&gt;=4.85,H35&gt;=14.344,(D35&lt;0.35),(H35&lt;15.155),(D35&lt;1.55)),0.004,IF(AND((H35&lt;13.602),(A35&lt;6.05),(G35&lt;0.169),D35&gt;=0.35,(H35&lt;15.155),(D35&lt;1.55)),0.023,IF(AND(H35&gt;=13.602,(A35&lt;6.05),(G35&lt;0.169),D35&gt;=0.35,(H35&lt;15.155),(D35&lt;1.55)),-0.006,IF(AND((B35&lt;2.95),G35&gt;=0.181,G35&gt;=0.169,D35&gt;=0.35,(H35&lt;15.155),(D35&lt;1.55)),0.019,IF(AND(B35&gt;=2.95,G35&gt;=0.181,G35&gt;=0.169,D35&gt;=0.35,(H35&lt;15.155),(D35&lt;1.55)),0.034,IF(AND((A35&lt;5.35),(B35&lt;3.05),(B35&lt;3.15),(H35&lt;10.257),(A35&lt;7.45),D35&gt;=1.55),0.009,IF(AND(A35&gt;=5.35,(B35&lt;3.05),(B35&lt;3.15),(H35&lt;10.257),(A35&lt;7.45),D35&gt;=1.55),0.058,IF(AND((B35&lt;2.9),(H35&lt;11.854),(G35&lt;0.613),H35&gt;=10.257,(A35&lt;7.45),D35&gt;=1.55),0.037,IF(AND(B35&gt;=2.9,(H35&lt;11.854),(G35&lt;0.613),H35&gt;=10.257,(A35&lt;7.45),D35&gt;=1.55),-0.005,IF(AND((A35&lt;6.4),(G35&lt;0.711),G35&gt;=0.613,H35&gt;=10.257,(A35&lt;7.45),D35&gt;=1.55),0.001,IF(AND(A35&gt;=6.4,(G35&lt;0.711),G35&gt;=0.613,H35&gt;=10.257,(A35&lt;7.45),D35&gt;=1.55),-0.002,IF(AND((D35&lt;1.9),G35&gt;=0.711,G35&gt;=0.613,H35&gt;=10.257,(A35&lt;7.45),D35&gt;=1.55),0.007,IF(AND(D35&gt;=1.9,G35&gt;=0.711,G35&gt;=0.613,H35&gt;=10.257,(A35&lt;7.45),D35&gt;=1.55),0.023,"shouldnthappen"))))))))))))))))))))))))))</f>
        <v>0.009</v>
      </c>
      <c r="X35" s="1" t="n">
        <f aca="false">IF(AND(H35&gt;=15.155,(F35&lt;2.5)),0.049,IF(AND(A35&gt;=7.45,F35&gt;=2.5),0.089,IF(AND((G35&lt;0.107),(G35&lt;0.364),(A35&lt;7.45),F35&gt;=2.5),0.055,IF(AND(A35&gt;=5.75,(G35&lt;0.572),(D35&lt;1.25),(H35&lt;15.155),(F35&lt;2.5)),-0.018,IF(AND((A35&lt;5.7),(H35&lt;12.626),G35&gt;=0.364,(A35&lt;7.45),F35&gt;=2.5),0.012,IF(AND(A35&gt;=5.7,(H35&lt;12.626),G35&gt;=0.364,(A35&lt;7.45),F35&gt;=2.5),0.065,IF(AND((G35&lt;0.628),H35&gt;=12.626,G35&gt;=0.364,(A35&lt;7.45),F35&gt;=2.5),0.047,IF(AND((G35&lt;0.545),(A35&lt;5.75),(G35&lt;0.572),(D35&lt;1.25),(H35&lt;15.155),(F35&lt;2.5)),0.007,IF(AND(G35&gt;=0.545,(A35&lt;5.75),(G35&lt;0.572),(D35&lt;1.25),(H35&lt;15.155),(F35&lt;2.5)),-0.009,IF(AND((D35&lt;0.3),(H35&lt;11.788),G35&gt;=0.572,(D35&lt;1.25),(H35&lt;15.155),(F35&lt;2.5)),0.01,IF(AND(D35&gt;=0.3,(H35&lt;11.788),G35&gt;=0.572,(D35&lt;1.25),(H35&lt;15.155),(F35&lt;2.5)),0.03,IF(AND((A35&lt;4.75),H35&gt;=11.788,G35&gt;=0.572,(D35&lt;1.25),(H35&lt;15.155),(F35&lt;2.5)),0.001,IF(AND(A35&gt;=4.75,H35&gt;=11.788,G35&gt;=0.572,(D35&lt;1.25),(H35&lt;15.155),(F35&lt;2.5)),0.01,IF(AND((A35&lt;5.5),(A35&lt;6.15),(G35&lt;0.652),D35&gt;=1.25,(H35&lt;15.155),(F35&lt;2.5)),0.014,IF(AND(A35&gt;=5.5,(A35&lt;6.15),(G35&lt;0.652),D35&gt;=1.25,(H35&lt;15.155),(F35&lt;2.5)),0.049,IF(AND((H35&lt;12.206),A35&gt;=6.15,(G35&lt;0.652),D35&gt;=1.25,(H35&lt;15.155),(F35&lt;2.5)),-0.009,IF(AND(H35&gt;=12.206,A35&gt;=6.15,(G35&lt;0.652),D35&gt;=1.25,(H35&lt;15.155),(F35&lt;2.5)),0.021,IF(AND((A35&lt;5.55),(A35&lt;6.2),G35&gt;=0.652,D35&gt;=1.25,(H35&lt;15.155),(F35&lt;2.5)),0.011,IF(AND(A35&gt;=5.55,(A35&lt;6.2),G35&gt;=0.652,D35&gt;=1.25,(H35&lt;15.155),(F35&lt;2.5)),-0.019,IF(AND((B35&lt;3.2),A35&gt;=6.2,G35&gt;=0.652,D35&gt;=1.25,(H35&lt;15.155),(F35&lt;2.5)),0.025,IF(AND(B35&gt;=3.2,A35&gt;=6.2,G35&gt;=0.652,D35&gt;=1.25,(H35&lt;15.155),(F35&lt;2.5)),0.001,IF(AND((G35&lt;0.183),(G35&lt;0.301),G35&gt;=0.107,(G35&lt;0.364),(A35&lt;7.45),F35&gt;=2.5),-0.009,IF(AND(G35&gt;=0.183,(G35&lt;0.301),G35&gt;=0.107,(G35&lt;0.364),(A35&lt;7.45),F35&gt;=2.5),0.022,IF(AND((D35&lt;2.2),G35&gt;=0.301,G35&gt;=0.107,(G35&lt;0.364),(A35&lt;7.45),F35&gt;=2.5),0.004,IF(AND(D35&gt;=2.2,G35&gt;=0.301,G35&gt;=0.107,(G35&lt;0.364),(A35&lt;7.45),F35&gt;=2.5),-0.02,IF(AND((G35&lt;0.787),G35&gt;=0.628,H35&gt;=12.626,G35&gt;=0.364,(A35&lt;7.45),F35&gt;=2.5),-0.001,IF(AND(G35&gt;=0.787,G35&gt;=0.628,H35&gt;=12.626,G35&gt;=0.364,(A35&lt;7.45),F35&gt;=2.5),0.016,"shouldnthappen")))))))))))))))))))))))))))</f>
        <v>0.007</v>
      </c>
      <c r="Y35" s="1" t="n">
        <f aca="false">IF(AND(H35&gt;=15.155,(D35&lt;1.55)),0.037,IF(AND(D35&gt;=2.45,(A35&lt;7.45),D35&gt;=1.55),0.054,IF(AND((A35&lt;7.8),A35&gt;=7.45,D35&gt;=1.55),0.078,IF(AND(A35&gt;=7.8,A35&gt;=7.45,D35&gt;=1.55),0.021,IF(AND(A35&gt;=6.2,G35&gt;=0.68,D35&gt;=1.25,(H35&lt;15.155),(D35&lt;1.55)),0.019,IF(AND((B35&lt;2.65),(A35&lt;4.95),(G35&lt;0.572),(D35&lt;1.25),(H35&lt;15.155),(D35&lt;1.55)),0.021,IF(AND(B35&gt;=2.65,(A35&lt;4.95),(G35&lt;0.572),(D35&lt;1.25),(H35&lt;15.155),(D35&lt;1.55)),0.006,IF(AND((H35&lt;14.344),A35&gt;=4.95,(G35&lt;0.572),(D35&lt;1.25),(H35&lt;15.155),(D35&lt;1.55)),-0.005,IF(AND(H35&gt;=14.344,A35&gt;=4.95,(G35&lt;0.572),(D35&lt;1.25),(H35&lt;15.155),(D35&lt;1.55)),0.013,IF(AND((G35&lt;0.833),(H35&lt;11.788),G35&gt;=0.572,(D35&lt;1.25),(H35&lt;15.155),(D35&lt;1.55)),0.009,IF(AND(G35&gt;=0.833,(H35&lt;11.788),G35&gt;=0.572,(D35&lt;1.25),(H35&lt;15.155),(D35&lt;1.55)),0.024,IF(AND((A35&lt;4.75),H35&gt;=11.788,G35&gt;=0.572,(D35&lt;1.25),(H35&lt;15.155),(D35&lt;1.55)),0.001,IF(AND(A35&gt;=4.75,H35&gt;=11.788,G35&gt;=0.572,(D35&lt;1.25),(H35&lt;15.155),(D35&lt;1.55)),0.008,IF(AND((A35&lt;5.65),(A35&lt;6.15),(G35&lt;0.68),D35&gt;=1.25,(H35&lt;15.155),(D35&lt;1.55)),0.017,IF(AND(A35&gt;=5.65,(A35&lt;6.15),(G35&lt;0.68),D35&gt;=1.25,(H35&lt;15.155),(D35&lt;1.55)),0.039,IF(AND((G35&lt;0.436),A35&gt;=6.15,(G35&lt;0.68),D35&gt;=1.25,(H35&lt;15.155),(D35&lt;1.55)),-0.004,IF(AND(G35&gt;=0.436,A35&gt;=6.15,(G35&lt;0.68),D35&gt;=1.25,(H35&lt;15.155),(D35&lt;1.55)),0.022,IF(AND((A35&lt;5.55),(A35&lt;6.2),G35&gt;=0.68,D35&gt;=1.25,(H35&lt;15.155),(D35&lt;1.55)),0.009,IF(AND(A35&gt;=5.55,(A35&lt;6.2),G35&gt;=0.68,D35&gt;=1.25,(H35&lt;15.155),(D35&lt;1.55)),-0.016,IF(AND((G35&lt;0.107),(G35&lt;0.361),(G35&lt;0.613),(D35&lt;2.45),(A35&lt;7.45),D35&gt;=1.55),0.042,IF(AND(G35&gt;=0.107,(G35&lt;0.361),(G35&lt;0.613),(D35&lt;2.45),(A35&lt;7.45),D35&gt;=1.55),0.002,IF(AND((D35&lt;2.35),G35&gt;=0.361,(G35&lt;0.613),(D35&lt;2.45),(A35&lt;7.45),D35&gt;=1.55),0.051,IF(AND(D35&gt;=2.35,G35&gt;=0.361,(G35&lt;0.613),(D35&lt;2.45),(A35&lt;7.45),D35&gt;=1.55),0.016,IF(AND((A35&lt;6.4),(G35&lt;0.711),G35&gt;=0.613,(D35&lt;2.45),(A35&lt;7.45),D35&gt;=1.55),0.001,IF(AND(A35&gt;=6.4,(G35&lt;0.711),G35&gt;=0.613,(D35&lt;2.45),(A35&lt;7.45),D35&gt;=1.55),-0.002,IF(AND((B35&lt;2.95),G35&gt;=0.711,G35&gt;=0.613,(D35&lt;2.45),(A35&lt;7.45),D35&gt;=1.55),0.023,IF(AND(B35&gt;=2.95,G35&gt;=0.711,G35&gt;=0.613,(D35&lt;2.45),(A35&lt;7.45),D35&gt;=1.55),0.01,"shouldnthappen")))))))))))))))))))))))))))</f>
        <v>-0.005</v>
      </c>
      <c r="Z35" s="1" t="n">
        <f aca="false">IF(AND(A35&gt;=7.45,D35&gt;=1.75),0.056,IF(AND(H35&gt;=15.059,A35&gt;=5.55,(D35&lt;1.75)),0.028,IF(AND((D35&lt;0.35),G35&gt;=0.905,(A35&lt;5.55),(D35&lt;1.75)),0.005,IF(AND(D35&gt;=0.35,G35&gt;=0.905,(A35&lt;5.55),(D35&lt;1.75)),0.026,IF(AND((H35&lt;8.711),D35&gt;=2.45,(A35&lt;7.45),D35&gt;=1.75),0.011,IF(AND(H35&gt;=8.711,D35&gt;=2.45,(A35&lt;7.45),D35&gt;=1.75),0.049,IF(AND((G35&lt;0.107),(G35&lt;0.487),(D35&lt;2.45),(A35&lt;7.45),D35&gt;=1.75),0.032,IF(AND((H35&lt;10.915),(A35&lt;4.5),(B35&lt;3.15),(G35&lt;0.905),(A35&lt;5.55),(D35&lt;1.75)),-0.001,IF(AND(H35&gt;=10.915,(A35&lt;4.5),(B35&lt;3.15),(G35&lt;0.905),(A35&lt;5.55),(D35&lt;1.75)),0.003,IF(AND((A35&lt;5.05),A35&gt;=4.5,(B35&lt;3.15),(G35&lt;0.905),(A35&lt;5.55),(D35&lt;1.75)),0.015,IF(AND(A35&gt;=5.05,A35&gt;=4.5,(B35&lt;3.15),(G35&lt;0.905),(A35&lt;5.55),(D35&lt;1.75)),0.006,IF(AND((G35&lt;0.05),(G35&lt;0.091),B35&gt;=3.15,(G35&lt;0.905),(A35&lt;5.55),(D35&lt;1.75)),0.001,IF(AND(G35&gt;=0.05,(G35&lt;0.091),B35&gt;=3.15,(G35&lt;0.905),(A35&lt;5.55),(D35&lt;1.75)),0.008,IF(AND((G35&lt;0.587),G35&gt;=0.091,B35&gt;=3.15,(G35&lt;0.905),(A35&lt;5.55),(D35&lt;1.75)),-0.003,IF(AND(G35&gt;=0.587,G35&gt;=0.091,B35&gt;=3.15,(G35&lt;0.905),(A35&lt;5.55),(D35&lt;1.75)),0.004,IF(AND((F35&lt;2.5),(B35&lt;2.85),(G35&lt;0.419),(H35&lt;15.059),A35&gt;=5.55,(D35&lt;1.75)),0.041,IF(AND(F35&gt;=2.5,(B35&lt;2.85),(G35&lt;0.419),(H35&lt;15.059),A35&gt;=5.55,(D35&lt;1.75)),0.015,IF(AND((G35&lt;0.164),B35&gt;=2.85,(G35&lt;0.419),(H35&lt;15.059),A35&gt;=5.55,(D35&lt;1.75)),0.01,IF(AND(G35&gt;=0.164,B35&gt;=2.85,(G35&lt;0.419),(H35&lt;15.059),A35&gt;=5.55,(D35&lt;1.75)),-0.001,IF(AND((B35&lt;2.55),(B35&lt;2.95),G35&gt;=0.419,(H35&lt;15.059),A35&gt;=5.55,(D35&lt;1.75)),0.014,IF(AND(B35&gt;=2.55,(B35&lt;2.95),G35&gt;=0.419,(H35&lt;15.059),A35&gt;=5.55,(D35&lt;1.75)),-0.013,IF(AND((D35&lt;1.55),B35&gt;=2.95,G35&gt;=0.419,(H35&lt;15.059),A35&gt;=5.55,(D35&lt;1.75)),0.023,IF(AND(D35&gt;=1.55,B35&gt;=2.95,G35&gt;=0.419,(H35&lt;15.059),A35&gt;=5.55,(D35&lt;1.75)),0.005,IF(AND((H35&lt;13.278),G35&gt;=0.107,(G35&lt;0.487),(D35&lt;2.45),(A35&lt;7.45),D35&gt;=1.75),-0.009,IF(AND(H35&gt;=13.278,G35&gt;=0.107,(G35&lt;0.487),(D35&lt;2.45),(A35&lt;7.45),D35&gt;=1.75),0.017,IF(AND((D35&lt;2.35),(G35&lt;0.571),G35&gt;=0.487,(D35&lt;2.45),(A35&lt;7.45),D35&gt;=1.75),0.053,IF(AND(D35&gt;=2.35,(G35&lt;0.571),G35&gt;=0.487,(D35&lt;2.45),(A35&lt;7.45),D35&gt;=1.75),0.009,IF(AND((G35&lt;0.779),G35&gt;=0.571,G35&gt;=0.487,(D35&lt;2.45),(A35&lt;7.45),D35&gt;=1.75),0.006,IF(AND(G35&gt;=0.779,G35&gt;=0.571,G35&gt;=0.487,(D35&lt;2.45),(A35&lt;7.45),D35&gt;=1.75),0.016,"shouldnthappen")))))))))))))))))))))))))))))</f>
        <v>0.008</v>
      </c>
      <c r="AA35" s="1" t="n">
        <f aca="false">IF(AND((A35&lt;7.8),A35&gt;=7.45,D35&gt;=1.75),0.051,IF(AND(A35&gt;=7.8,A35&gt;=7.45,D35&gt;=1.75),0.01,IF(AND(B35&gt;=3.35,B35&gt;=3.25,(A35&lt;7.45),D35&gt;=1.75),0.016,IF(AND((H35&lt;8.308),(D35&lt;0.15),(H35&lt;13.655),(D35&lt;0.35),(D35&lt;1.75)),0.009,IF(AND((H35&lt;14.529),(G35&lt;0.293),H35&gt;=13.655,(D35&lt;0.35),(D35&lt;1.75)),0.011,IF(AND(H35&gt;=14.529,(G35&lt;0.293),H35&gt;=13.655,(D35&lt;0.35),(D35&lt;1.75)),0.001,IF(AND(D35&gt;=0.25,G35&gt;=0.293,H35&gt;=13.655,(D35&lt;0.35),(D35&lt;1.75)),-0.004,IF(AND(H35&gt;=10.635,(H35&lt;10.696),(H35&lt;13.906),D35&gt;=0.35,(D35&lt;1.75)),0.036,IF(AND(G35&gt;=0.833,H35&gt;=10.696,(H35&lt;13.906),D35&gt;=0.35,(D35&lt;1.75)),0.016,IF(AND((A35&lt;6.65),(G35&lt;0.247),H35&gt;=13.906,D35&gt;=0.35,(D35&lt;1.75)),-0.008,IF(AND(A35&gt;=6.65,(G35&lt;0.247),H35&gt;=13.906,D35&gt;=0.35,(D35&lt;1.75)),0.011,IF(AND((B35&lt;2.45),G35&gt;=0.247,H35&gt;=13.906,D35&gt;=0.35,(D35&lt;1.75)),0,IF(AND((D35&lt;1.85),(B35&lt;2.95),(B35&lt;3.25),(A35&lt;7.45),D35&gt;=1.75),0.033,IF(AND((G35&lt;0.428),(B35&lt;3.35),B35&gt;=3.25,(A35&lt;7.45),D35&gt;=1.75),0.009,IF(AND(G35&gt;=0.428,(B35&lt;3.35),B35&gt;=3.25,(A35&lt;7.45),D35&gt;=1.75),0.042,IF(AND((A35&lt;4.6),H35&gt;=8.308,(D35&lt;0.15),(H35&lt;13.655),(D35&lt;0.35),(D35&lt;1.75)),0.003,IF(AND(A35&gt;=4.6,H35&gt;=8.308,(D35&lt;0.15),(H35&lt;13.655),(D35&lt;0.35),(D35&lt;1.75)),0,IF(AND((H35&lt;8.834),(A35&lt;5.05),D35&gt;=0.15,(H35&lt;13.655),(D35&lt;0.35),(D35&lt;1.75)),0.002,IF(AND(H35&gt;=8.834,(A35&lt;5.05),D35&gt;=0.15,(H35&lt;13.655),(D35&lt;0.35),(D35&lt;1.75)),-0.008,IF(AND((A35&lt;5.45),A35&gt;=5.05,D35&gt;=0.15,(H35&lt;13.655),(D35&lt;0.35),(D35&lt;1.75)),0.003,IF(AND(A35&gt;=5.45,A35&gt;=5.05,D35&gt;=0.15,(H35&lt;13.655),(D35&lt;0.35),(D35&lt;1.75)),-0.002,IF(AND((A35&lt;5.3),(D35&lt;0.25),G35&gt;=0.293,H35&gt;=13.655,(D35&lt;0.35),(D35&lt;1.75)),0.007,IF(AND(A35&gt;=5.3,(D35&lt;0.25),G35&gt;=0.293,H35&gt;=13.655,(D35&lt;0.35),(D35&lt;1.75)),0.001,IF(AND((H35&lt;7.309),(H35&lt;10.635),(H35&lt;10.696),(H35&lt;13.906),D35&gt;=0.35,(D35&lt;1.75)),0.014,IF(AND(H35&gt;=7.309,(H35&lt;10.635),(H35&lt;10.696),(H35&lt;13.906),D35&gt;=0.35,(D35&lt;1.75)),0.006,IF(AND((H35&lt;12.093),(G35&lt;0.833),H35&gt;=10.696,(H35&lt;13.906),D35&gt;=0.35,(D35&lt;1.75)),-0.01,IF(AND(H35&gt;=12.093,(G35&lt;0.833),H35&gt;=10.696,(H35&lt;13.906),D35&gt;=0.35,(D35&lt;1.75)),0.004,IF(AND((G35&lt;0.823),B35&gt;=2.45,G35&gt;=0.247,H35&gt;=13.906,D35&gt;=0.35,(D35&lt;1.75)),0.026,IF(AND(G35&gt;=0.823,B35&gt;=2.45,G35&gt;=0.247,H35&gt;=13.906,D35&gt;=0.35,(D35&lt;1.75)),0.006,IF(AND((H35&lt;11.121),D35&gt;=1.85,(B35&lt;2.95),(B35&lt;3.25),(A35&lt;7.45),D35&gt;=1.75),0.013,IF(AND(H35&gt;=11.121,D35&gt;=1.85,(B35&lt;2.95),(B35&lt;3.25),(A35&lt;7.45),D35&gt;=1.75),0.005,IF(AND((A35&lt;6.05),(A35&lt;6.45),B35&gt;=2.95,(B35&lt;3.25),(A35&lt;7.45),D35&gt;=1.75),0.001,IF(AND(A35&gt;=6.05,(A35&lt;6.45),B35&gt;=2.95,(B35&lt;3.25),(A35&lt;7.45),D35&gt;=1.75),-0.005,IF(AND((G35&lt;0.42),A35&gt;=6.45,B35&gt;=2.95,(B35&lt;3.25),(A35&lt;7.45),D35&gt;=1.75),0.004,IF(AND(G35&gt;=0.42,A35&gt;=6.45,B35&gt;=2.95,(B35&lt;3.25),(A35&lt;7.45),D35&gt;=1.75),0.019,"shouldnthappen")))))))))))))))))))))))))))))))))))</f>
        <v>0.009</v>
      </c>
      <c r="AB35" s="1" t="n">
        <f aca="false">+ 0.5</f>
        <v>0.5</v>
      </c>
    </row>
    <row r="36" customFormat="false" ht="13.8" hidden="false" customHeight="false" outlineLevel="0" collapsed="false">
      <c r="A36" s="11" t="n">
        <v>5.5</v>
      </c>
      <c r="B36" s="1" t="n">
        <v>4.2</v>
      </c>
      <c r="C36" s="1" t="n">
        <v>1.4</v>
      </c>
      <c r="D36" s="1" t="n">
        <v>0.2</v>
      </c>
      <c r="E36" s="1" t="s">
        <v>94</v>
      </c>
      <c r="F36" s="1" t="n">
        <v>1</v>
      </c>
      <c r="G36" s="1" t="n">
        <v>0.541925169760361</v>
      </c>
      <c r="H36" s="18" t="n">
        <v>6.51083028828725</v>
      </c>
      <c r="I36" s="1" t="n">
        <f aca="false">C36</f>
        <v>1.4</v>
      </c>
      <c r="J36" s="1" t="n">
        <f aca="false">SUM(M36:AB36)</f>
        <v>1.414</v>
      </c>
      <c r="K36" s="15" t="n">
        <f aca="false">1-SQRT(VAR(M36:AB36, I36)) / AVERAGE(M36:AB36)</f>
        <v>-2.90183029036331</v>
      </c>
      <c r="L36" s="1" t="n">
        <f aca="false">(J36-I36)/I36</f>
        <v>0.01</v>
      </c>
      <c r="M36" s="1" t="n">
        <f aca="false">IF(AND((H36&lt;5.245),(D36&lt;0.8)),0.075,IF(AND(H36&gt;=5.245,(D36&lt;0.8)),0.279,IF(AND((D36&lt;1.45),D36&gt;=0.8),1.043,IF(AND(D36&gt;=1.45,D36&gt;=0.8),1.423,"shouldnthappen"))))</f>
        <v>0.279</v>
      </c>
      <c r="N36" s="1" t="n">
        <f aca="false">IF(AND((A36&lt;4.35),(D36&lt;0.8)),0.048,IF(AND(A36&gt;=4.35,(D36&lt;0.8)),0.198,IF(AND(F36&gt;=2.5,D36&gt;=0.8),1.048,IF(AND((A36&lt;5.15),(F36&lt;2.5),D36&gt;=0.8),0.321,IF(AND(A36&gt;=5.15,(F36&lt;2.5),D36&gt;=0.8),0.783,"shouldnthappen")))))</f>
        <v>0.198</v>
      </c>
      <c r="O36" s="1" t="n">
        <f aca="false">IF(AND((H36&lt;5.245),(D36&lt;0.8)),0.034,IF(AND((A36&lt;5.9),D36&gt;=0.8),0.489,IF(AND(A36&gt;=5.9,D36&gt;=0.8),0.721,IF(AND((A36&lt;4.35),H36&gt;=5.245,(D36&lt;0.8)),0.041,IF(AND(A36&gt;=4.35,H36&gt;=5.245,(D36&lt;0.8)),0.142,"shouldnthappen")))))</f>
        <v>0.142</v>
      </c>
      <c r="P36" s="1" t="n">
        <f aca="false">IF(AND((B36&lt;2.8),(D36&lt;1.15)),0.244,IF(AND((D36&lt;1.75),D36&gt;=1.15),0.396,IF(AND(D36&gt;=1.75,D36&gt;=1.15),0.554,IF(AND((A36&lt;5.05),B36&gt;=2.8,(D36&lt;1.15)),0.078,IF(AND((H36&lt;14.877),A36&gt;=5.05,B36&gt;=2.8,(D36&lt;1.15)),0.118,IF(AND(H36&gt;=14.877,A36&gt;=5.05,B36&gt;=2.8,(D36&lt;1.15)),0.027,"shouldnthappen"))))))</f>
        <v>0.118</v>
      </c>
      <c r="Q36" s="1" t="n">
        <f aca="false">IF(AND(D36&gt;=0.45,(D36&lt;1.15)),0.17,IF(AND(A36&gt;=7.1,D36&gt;=1.15),0.539,IF(AND((A36&lt;6.25),(A36&lt;7.1),D36&gt;=1.15),0.258,IF(AND(A36&gt;=6.25,(A36&lt;7.1),D36&gt;=1.15),0.344,IF(AND(G36&gt;=0.418,(A36&lt;5.05),(D36&lt;0.45),(D36&lt;1.15)),0.033,IF(AND((H36&lt;14.494),(G36&lt;0.418),(A36&lt;5.05),(D36&lt;0.45),(D36&lt;1.15)),0.061,IF(AND(H36&gt;=14.494,(G36&lt;0.418),(A36&lt;5.05),(D36&lt;0.45),(D36&lt;1.15)),0.015,IF(AND(H36&gt;=14.877,(B36&lt;3.85),A36&gt;=5.05,(D36&lt;0.45),(D36&lt;1.15)),0.023,IF(AND((B36&lt;4),B36&gt;=3.85,A36&gt;=5.05,(D36&lt;0.45),(D36&lt;1.15)),0.009,IF(AND(B36&gt;=4,B36&gt;=3.85,A36&gt;=5.05,(D36&lt;0.45),(D36&lt;1.15)),0.052,IF(AND((G36&lt;0.05),(H36&lt;14.877),(B36&lt;3.85),A36&gt;=5.05,(D36&lt;0.45),(D36&lt;1.15)),0.024,IF(AND(G36&gt;=0.05,(H36&lt;14.877),(B36&lt;3.85),A36&gt;=5.05,(D36&lt;0.45),(D36&lt;1.15)),0.091,"shouldnthappen"))))))))))))</f>
        <v>0.052</v>
      </c>
      <c r="R36" s="1" t="n">
        <f aca="false">IF(AND(A36&gt;=7.1,D36&gt;=0.8),0.401,IF(AND((A36&lt;4.5),(G36&lt;0.905),(D36&lt;0.8)),0.024,IF(AND((H36&lt;9.966),G36&gt;=0.905,(D36&lt;0.8)),0.094,IF(AND(H36&gt;=9.966,G36&gt;=0.905,(D36&lt;0.8)),0.026,IF(AND(D36&gt;=2.05,(A36&lt;7.1),D36&gt;=0.8),0.277,IF(AND((H36&lt;5.523),A36&gt;=4.5,(G36&lt;0.905),(D36&lt;0.8)),0.012,IF(AND(H36&gt;=5.523,A36&gt;=4.5,(G36&lt;0.905),(D36&lt;0.8)),0.049,IF(AND((A36&lt;5.3),(D36&lt;2.05),(A36&lt;7.1),D36&gt;=0.8),0.095,IF(AND(A36&gt;=5.3,(D36&lt;2.05),(A36&lt;7.1),D36&gt;=0.8),0.196,"shouldnthappen")))))))))</f>
        <v>0.049</v>
      </c>
      <c r="S36" s="1" t="n">
        <f aca="false">IF(AND(A36&gt;=7.1,D36&gt;=1.35),0.298,IF(AND(G36&gt;=0.905,(D36&lt;0.8),(D36&lt;1.35)),0.068,IF(AND(H36&gt;=9.386,D36&gt;=0.8,(D36&lt;1.35)),0.126,IF(AND((H36&lt;7.426),(H36&lt;9.386),D36&gt;=0.8,(D36&lt;1.35)),0.091,IF(AND((A36&lt;5.3),(G36&lt;0.905),(A36&lt;7.1),D36&gt;=1.35),0.063,IF(AND((D36&lt;2.05),G36&gt;=0.905,(A36&lt;7.1),D36&gt;=1.35),0.015,IF(AND(D36&gt;=2.05,G36&gt;=0.905,(A36&lt;7.1),D36&gt;=1.35),0.089,IF(AND((H36&lt;10.505),(H36&lt;14.344),(G36&lt;0.905),(D36&lt;0.8),(D36&lt;1.35)),0.035,IF(AND((A36&lt;4.85),H36&gt;=14.344,(G36&lt;0.905),(D36&lt;0.8),(D36&lt;1.35)),0.006,IF(AND((B36&lt;2.75),H36&gt;=7.426,(H36&lt;9.386),D36&gt;=0.8,(D36&lt;1.35)),0.021,IF(AND(B36&gt;=2.75,H36&gt;=7.426,(H36&lt;9.386),D36&gt;=0.8,(D36&lt;1.35)),-0.01,IF(AND((B36&lt;2.35),A36&gt;=5.3,(G36&lt;0.905),(A36&lt;7.1),D36&gt;=1.35),0.068,IF(AND(B36&gt;=2.35,A36&gt;=5.3,(G36&lt;0.905),(A36&lt;7.1),D36&gt;=1.35),0.181,IF(AND((H36&lt;11.731),H36&gt;=10.505,(H36&lt;14.344),(G36&lt;0.905),(D36&lt;0.8),(D36&lt;1.35)),0.004,IF(AND(H36&gt;=11.731,H36&gt;=10.505,(H36&lt;14.344),(G36&lt;0.905),(D36&lt;0.8),(D36&lt;1.35)),0.024,IF(AND((H36&lt;14.877),A36&gt;=4.85,H36&gt;=14.344,(G36&lt;0.905),(D36&lt;0.8),(D36&lt;1.35)),0.063,IF(AND(H36&gt;=14.877,A36&gt;=4.85,H36&gt;=14.344,(G36&lt;0.905),(D36&lt;0.8),(D36&lt;1.35)),0.012,"shouldnthappen")))))))))))))))))</f>
        <v>0.035</v>
      </c>
      <c r="T36" s="1" t="n">
        <f aca="false">IF(AND(D36&gt;=0.45,(A36&lt;5.65)),0.067,IF(AND(A36&gt;=7.25,A36&gt;=5.65),0.244,IF(AND((H36&lt;9.966),G36&gt;=0.905,(D36&lt;0.45),(A36&lt;5.65)),0.062,IF(AND(H36&gt;=9.966,G36&gt;=0.905,(D36&lt;0.45),(A36&lt;5.65)),0.012,IF(AND((G36&lt;0.948),D36&gt;=2.05,(A36&lt;7.25),A36&gt;=5.65),0.157,IF(AND(G36&gt;=0.948,D36&gt;=2.05,(A36&lt;7.25),A36&gt;=5.65),0.037,IF(AND(G36&gt;=0.422,(B36&lt;3.15),(G36&lt;0.905),(D36&lt;0.45),(A36&lt;5.65)),0.011,IF(AND((D36&lt;0.25),(G36&lt;0.422),(B36&lt;3.15),(G36&lt;0.905),(D36&lt;0.45),(A36&lt;5.65)),0.04,IF(AND(D36&gt;=0.25,(G36&lt;0.422),(B36&lt;3.15),(G36&lt;0.905),(D36&lt;0.45),(A36&lt;5.65)),0.009,IF(AND((A36&lt;4.85),(B36&lt;3.25),B36&gt;=3.15,(G36&lt;0.905),(D36&lt;0.45),(A36&lt;5.65)),0.008,IF(AND(A36&gt;=4.85,(B36&lt;3.25),B36&gt;=3.15,(G36&lt;0.905),(D36&lt;0.45),(A36&lt;5.65)),-0.017,IF(AND((D36&lt;0.25),B36&gt;=3.25,B36&gt;=3.15,(G36&lt;0.905),(D36&lt;0.45),(A36&lt;5.65)),0.022,IF(AND(D36&gt;=0.25,B36&gt;=3.25,B36&gt;=3.15,(G36&lt;0.905),(D36&lt;0.45),(A36&lt;5.65)),0.009,IF(AND((F36&lt;2.5),(H36&lt;7.692),(G36&lt;0.644),(D36&lt;2.05),(A36&lt;7.25),A36&gt;=5.65),0.018,IF(AND(F36&gt;=2.5,(H36&lt;7.692),(G36&lt;0.644),(D36&lt;2.05),(A36&lt;7.25),A36&gt;=5.65),0.068,IF(AND((B36&lt;2.35),H36&gt;=7.692,(G36&lt;0.644),(D36&lt;2.05),(A36&lt;7.25),A36&gt;=5.65),0.023,IF(AND(B36&gt;=2.35,H36&gt;=7.692,(G36&lt;0.644),(D36&lt;2.05),(A36&lt;7.25),A36&gt;=5.65),0.125,IF(AND((G36&lt;0.766),(G36&lt;0.85),G36&gt;=0.644,(D36&lt;2.05),(A36&lt;7.25),A36&gt;=5.65),0.055,IF(AND(G36&gt;=0.766,(G36&lt;0.85),G36&gt;=0.644,(D36&lt;2.05),(A36&lt;7.25),A36&gt;=5.65),-0,IF(AND((B36&lt;2.95),G36&gt;=0.85,G36&gt;=0.644,(D36&lt;2.05),(A36&lt;7.25),A36&gt;=5.65),0.098,IF(AND(B36&gt;=2.95,G36&gt;=0.85,G36&gt;=0.644,(D36&lt;2.05),(A36&lt;7.25),A36&gt;=5.65),0.013,"shouldnthappen")))))))))))))))))))))</f>
        <v>0.022</v>
      </c>
      <c r="U36" s="1" t="n">
        <f aca="false">IF(AND(A36&gt;=7.25,D36&gt;=1.25),0.186,IF(AND((G36&lt;0.13),D36&gt;=0.35,(D36&lt;1.25)),-0.004,IF(AND(H36&gt;=14.246,(H36&lt;14.344),(D36&lt;0.35),(D36&lt;1.25)),-0.002,IF(AND((A36&lt;4.85),H36&gt;=14.344,(D36&lt;0.35),(D36&lt;1.25)),0.004,IF(AND(G36&gt;=0.446,(G36&lt;0.644),(A36&lt;7.25),D36&gt;=1.25),0.138,IF(AND(A36&gt;=5.45,(H36&lt;14.246),(H36&lt;14.344),(D36&lt;0.35),(D36&lt;1.25)),0.001,IF(AND((H36&lt;14.877),A36&gt;=4.85,H36&gt;=14.344,(D36&lt;0.35),(D36&lt;1.25)),0.035,IF(AND(H36&gt;=14.877,A36&gt;=4.85,H36&gt;=14.344,(D36&lt;0.35),(D36&lt;1.25)),0.007,IF(AND((B36&lt;3.35),H36&gt;=9.448,G36&gt;=0.13,D36&gt;=0.35,(D36&lt;1.25)),0.053,IF(AND(B36&gt;=3.35,H36&gt;=9.448,G36&gt;=0.13,D36&gt;=0.35,(D36&lt;1.25)),0.017,IF(AND((G36&lt;0.44),(G36&lt;0.446),(G36&lt;0.644),(A36&lt;7.25),D36&gt;=1.25),0.079,IF(AND(G36&gt;=0.44,(G36&lt;0.446),(G36&lt;0.644),(A36&lt;7.25),D36&gt;=1.25),0.02,IF(AND((A36&lt;5.95),(G36&lt;0.724),G36&gt;=0.644,(A36&lt;7.25),D36&gt;=1.25),-0.018,IF(AND(A36&gt;=5.95,(G36&lt;0.724),G36&gt;=0.644,(A36&lt;7.25),D36&gt;=1.25),0.027,IF(AND(A36&gt;=6.15,G36&gt;=0.724,G36&gt;=0.644,(A36&lt;7.25),D36&gt;=1.25),0.093,IF(AND((A36&lt;5.05),(A36&lt;5.45),(H36&lt;14.246),(H36&lt;14.344),(D36&lt;0.35),(D36&lt;1.25)),0.011,IF(AND(A36&gt;=5.05,(A36&lt;5.45),(H36&lt;14.246),(H36&lt;14.344),(D36&lt;0.35),(D36&lt;1.25)),0.021,IF(AND((A36&lt;5.4),(B36&lt;3.15),(H36&lt;9.448),G36&gt;=0.13,D36&gt;=0.35,(D36&lt;1.25)),0.007,IF(AND(A36&gt;=5.4,(B36&lt;3.15),(H36&lt;9.448),G36&gt;=0.13,D36&gt;=0.35,(D36&lt;1.25)),-0.011,IF(AND((B36&lt;3.75),B36&gt;=3.15,(H36&lt;9.448),G36&gt;=0.13,D36&gt;=0.35,(D36&lt;1.25)),0.012,IF(AND(B36&gt;=3.75,B36&gt;=3.15,(H36&lt;9.448),G36&gt;=0.13,D36&gt;=0.35,(D36&lt;1.25)),0.046,IF(AND((A36&lt;5.9),(A36&lt;6.15),G36&gt;=0.724,G36&gt;=0.644,(A36&lt;7.25),D36&gt;=1.25),0.06,IF(AND(A36&gt;=5.9,(A36&lt;6.15),G36&gt;=0.724,G36&gt;=0.644,(A36&lt;7.25),D36&gt;=1.25),0.005,"shouldnthappen")))))))))))))))))))))))</f>
        <v>0.001</v>
      </c>
      <c r="V36" s="1" t="n">
        <f aca="false">IF(AND(H36&gt;=15.155,(D36&lt;1.55)),0.084,IF(AND(A36&gt;=7.25,D36&gt;=1.55),0.141,IF(AND((G36&lt;0.043),D36&gt;=1.05,(H36&lt;15.155),(D36&lt;1.55)),-0.007,IF(AND(D36&gt;=1.85,G36&gt;=0.755,(A36&lt;7.25),D36&gt;=1.55),0.051,IF(AND((H36&lt;9.966),G36&gt;=0.905,(D36&lt;1.05),(H36&lt;15.155),(D36&lt;1.55)),0.043,IF(AND(H36&gt;=9.966,G36&gt;=0.905,(D36&lt;1.05),(H36&lt;15.155),(D36&lt;1.55)),0.007,IF(AND((G36&lt;0.278),(G36&lt;0.361),(G36&lt;0.755),(A36&lt;7.25),D36&gt;=1.55),0.08,IF(AND((A36&lt;5.8),G36&gt;=0.361,(G36&lt;0.755),(A36&lt;7.25),D36&gt;=1.55),0.019,IF(AND((A36&lt;6.05),(D36&lt;1.85),G36&gt;=0.755,(A36&lt;7.25),D36&gt;=1.55),0.01,IF(AND(A36&gt;=6.05,(D36&lt;1.85),G36&gt;=0.755,(A36&lt;7.25),D36&gt;=1.55),0.002,IF(AND((G36&lt;0.486),(B36&lt;3.15),(G36&lt;0.905),(D36&lt;1.05),(H36&lt;15.155),(D36&lt;1.55)),0.026,IF(AND(G36&gt;=0.486,(B36&lt;3.15),(G36&lt;0.905),(D36&lt;1.05),(H36&lt;15.155),(D36&lt;1.55)),0.001,IF(AND((B36&lt;3.25),B36&gt;=3.15,(G36&lt;0.905),(D36&lt;1.05),(H36&lt;15.155),(D36&lt;1.55)),-0.003,IF(AND(B36&gt;=3.25,B36&gt;=3.15,(G36&lt;0.905),(D36&lt;1.05),(H36&lt;15.155),(D36&lt;1.55)),0.012,IF(AND((H36&lt;7.426),(H36&lt;8.769),G36&gt;=0.043,D36&gt;=1.05,(H36&lt;15.155),(D36&lt;1.55)),0.041,IF(AND(H36&gt;=7.426,(H36&lt;8.769),G36&gt;=0.043,D36&gt;=1.05,(H36&lt;15.155),(D36&lt;1.55)),-0.008,IF(AND((H36&lt;10.696),H36&gt;=8.769,G36&gt;=0.043,D36&gt;=1.05,(H36&lt;15.155),(D36&lt;1.55)),0.069,IF(AND(H36&gt;=10.696,H36&gt;=8.769,G36&gt;=0.043,D36&gt;=1.05,(H36&lt;15.155),(D36&lt;1.55)),0.033,IF(AND((D36&lt;2.2),G36&gt;=0.278,(G36&lt;0.361),(G36&lt;0.755),(A36&lt;7.25),D36&gt;=1.55),0.022,IF(AND(D36&gt;=2.2,G36&gt;=0.278,(G36&lt;0.361),(G36&lt;0.755),(A36&lt;7.25),D36&gt;=1.55),-0.027,IF(AND((H36&lt;12.626),A36&gt;=5.8,G36&gt;=0.361,(G36&lt;0.755),(A36&lt;7.25),D36&gt;=1.55),0.126,IF(AND(H36&gt;=12.626,A36&gt;=5.8,G36&gt;=0.361,(G36&lt;0.755),(A36&lt;7.25),D36&gt;=1.55),0.065,"shouldnthappen"))))))))))))))))))))))</f>
        <v>0.012</v>
      </c>
      <c r="W36" s="1" t="n">
        <f aca="false">IF(AND(H36&gt;=15.155,(D36&lt;1.55)),0.064,IF(AND(A36&gt;=7.45,D36&gt;=1.55),0.115,IF(AND(B36&gt;=3.15,(H36&lt;10.257),(A36&lt;7.45),D36&gt;=1.55),0.097,IF(AND((A36&lt;4.85),H36&gt;=14.344,(D36&lt;0.35),(H36&lt;15.155),(D36&lt;1.55)),0.003,IF(AND(A36&gt;=6.05,(G36&lt;0.169),D36&gt;=0.35,(H36&lt;15.155),(D36&lt;1.55)),-0.008,IF(AND((G36&lt;0.181),G36&gt;=0.169,D36&gt;=0.35,(H36&lt;15.155),(D36&lt;1.55)),0.065,IF(AND(B36&gt;=3.05,(B36&lt;3.15),(H36&lt;10.257),(A36&lt;7.45),D36&gt;=1.55),-0.023,IF(AND(H36&gt;=11.854,(G36&lt;0.613),H36&gt;=10.257,(A36&lt;7.45),D36&gt;=1.55),0.068,IF(AND((D36&lt;0.25),(B36&lt;3.15),(H36&lt;14.344),(D36&lt;0.35),(H36&lt;15.155),(D36&lt;1.55)),0.014,IF(AND(D36&gt;=0.25,(B36&lt;3.15),(H36&lt;14.344),(D36&lt;0.35),(H36&lt;15.155),(D36&lt;1.55)),0.002,IF(AND((A36&lt;5.05),B36&gt;=3.15,(H36&lt;14.344),(D36&lt;0.35),(H36&lt;15.155),(D36&lt;1.55)),-0.001,IF(AND(A36&gt;=5.05,B36&gt;=3.15,(H36&lt;14.344),(D36&lt;0.35),(H36&lt;15.155),(D36&lt;1.55)),0.009,IF(AND((H36&lt;14.877),A36&gt;=4.85,H36&gt;=14.344,(D36&lt;0.35),(H36&lt;15.155),(D36&lt;1.55)),0.023,IF(AND(H36&gt;=14.877,A36&gt;=4.85,H36&gt;=14.344,(D36&lt;0.35),(H36&lt;15.155),(D36&lt;1.55)),0.004,IF(AND((H36&lt;13.602),(A36&lt;6.05),(G36&lt;0.169),D36&gt;=0.35,(H36&lt;15.155),(D36&lt;1.55)),0.023,IF(AND(H36&gt;=13.602,(A36&lt;6.05),(G36&lt;0.169),D36&gt;=0.35,(H36&lt;15.155),(D36&lt;1.55)),-0.006,IF(AND((B36&lt;2.95),G36&gt;=0.181,G36&gt;=0.169,D36&gt;=0.35,(H36&lt;15.155),(D36&lt;1.55)),0.019,IF(AND(B36&gt;=2.95,G36&gt;=0.181,G36&gt;=0.169,D36&gt;=0.35,(H36&lt;15.155),(D36&lt;1.55)),0.034,IF(AND((A36&lt;5.35),(B36&lt;3.05),(B36&lt;3.15),(H36&lt;10.257),(A36&lt;7.45),D36&gt;=1.55),0.009,IF(AND(A36&gt;=5.35,(B36&lt;3.05),(B36&lt;3.15),(H36&lt;10.257),(A36&lt;7.45),D36&gt;=1.55),0.058,IF(AND((B36&lt;2.9),(H36&lt;11.854),(G36&lt;0.613),H36&gt;=10.257,(A36&lt;7.45),D36&gt;=1.55),0.037,IF(AND(B36&gt;=2.9,(H36&lt;11.854),(G36&lt;0.613),H36&gt;=10.257,(A36&lt;7.45),D36&gt;=1.55),-0.005,IF(AND((A36&lt;6.4),(G36&lt;0.711),G36&gt;=0.613,H36&gt;=10.257,(A36&lt;7.45),D36&gt;=1.55),0.001,IF(AND(A36&gt;=6.4,(G36&lt;0.711),G36&gt;=0.613,H36&gt;=10.257,(A36&lt;7.45),D36&gt;=1.55),-0.002,IF(AND((D36&lt;1.9),G36&gt;=0.711,G36&gt;=0.613,H36&gt;=10.257,(A36&lt;7.45),D36&gt;=1.55),0.007,IF(AND(D36&gt;=1.9,G36&gt;=0.711,G36&gt;=0.613,H36&gt;=10.257,(A36&lt;7.45),D36&gt;=1.55),0.023,"shouldnthappen"))))))))))))))))))))))))))</f>
        <v>0.009</v>
      </c>
      <c r="X36" s="1" t="n">
        <f aca="false">IF(AND(H36&gt;=15.155,(F36&lt;2.5)),0.049,IF(AND(A36&gt;=7.45,F36&gt;=2.5),0.089,IF(AND((G36&lt;0.107),(G36&lt;0.364),(A36&lt;7.45),F36&gt;=2.5),0.055,IF(AND(A36&gt;=5.75,(G36&lt;0.572),(D36&lt;1.25),(H36&lt;15.155),(F36&lt;2.5)),-0.018,IF(AND((A36&lt;5.7),(H36&lt;12.626),G36&gt;=0.364,(A36&lt;7.45),F36&gt;=2.5),0.012,IF(AND(A36&gt;=5.7,(H36&lt;12.626),G36&gt;=0.364,(A36&lt;7.45),F36&gt;=2.5),0.065,IF(AND((G36&lt;0.628),H36&gt;=12.626,G36&gt;=0.364,(A36&lt;7.45),F36&gt;=2.5),0.047,IF(AND((G36&lt;0.545),(A36&lt;5.75),(G36&lt;0.572),(D36&lt;1.25),(H36&lt;15.155),(F36&lt;2.5)),0.007,IF(AND(G36&gt;=0.545,(A36&lt;5.75),(G36&lt;0.572),(D36&lt;1.25),(H36&lt;15.155),(F36&lt;2.5)),-0.009,IF(AND((D36&lt;0.3),(H36&lt;11.788),G36&gt;=0.572,(D36&lt;1.25),(H36&lt;15.155),(F36&lt;2.5)),0.01,IF(AND(D36&gt;=0.3,(H36&lt;11.788),G36&gt;=0.572,(D36&lt;1.25),(H36&lt;15.155),(F36&lt;2.5)),0.03,IF(AND((A36&lt;4.75),H36&gt;=11.788,G36&gt;=0.572,(D36&lt;1.25),(H36&lt;15.155),(F36&lt;2.5)),0.001,IF(AND(A36&gt;=4.75,H36&gt;=11.788,G36&gt;=0.572,(D36&lt;1.25),(H36&lt;15.155),(F36&lt;2.5)),0.01,IF(AND((A36&lt;5.5),(A36&lt;6.15),(G36&lt;0.652),D36&gt;=1.25,(H36&lt;15.155),(F36&lt;2.5)),0.014,IF(AND(A36&gt;=5.5,(A36&lt;6.15),(G36&lt;0.652),D36&gt;=1.25,(H36&lt;15.155),(F36&lt;2.5)),0.049,IF(AND((H36&lt;12.206),A36&gt;=6.15,(G36&lt;0.652),D36&gt;=1.25,(H36&lt;15.155),(F36&lt;2.5)),-0.009,IF(AND(H36&gt;=12.206,A36&gt;=6.15,(G36&lt;0.652),D36&gt;=1.25,(H36&lt;15.155),(F36&lt;2.5)),0.021,IF(AND((A36&lt;5.55),(A36&lt;6.2),G36&gt;=0.652,D36&gt;=1.25,(H36&lt;15.155),(F36&lt;2.5)),0.011,IF(AND(A36&gt;=5.55,(A36&lt;6.2),G36&gt;=0.652,D36&gt;=1.25,(H36&lt;15.155),(F36&lt;2.5)),-0.019,IF(AND((B36&lt;3.2),A36&gt;=6.2,G36&gt;=0.652,D36&gt;=1.25,(H36&lt;15.155),(F36&lt;2.5)),0.025,IF(AND(B36&gt;=3.2,A36&gt;=6.2,G36&gt;=0.652,D36&gt;=1.25,(H36&lt;15.155),(F36&lt;2.5)),0.001,IF(AND((G36&lt;0.183),(G36&lt;0.301),G36&gt;=0.107,(G36&lt;0.364),(A36&lt;7.45),F36&gt;=2.5),-0.009,IF(AND(G36&gt;=0.183,(G36&lt;0.301),G36&gt;=0.107,(G36&lt;0.364),(A36&lt;7.45),F36&gt;=2.5),0.022,IF(AND((D36&lt;2.2),G36&gt;=0.301,G36&gt;=0.107,(G36&lt;0.364),(A36&lt;7.45),F36&gt;=2.5),0.004,IF(AND(D36&gt;=2.2,G36&gt;=0.301,G36&gt;=0.107,(G36&lt;0.364),(A36&lt;7.45),F36&gt;=2.5),-0.02,IF(AND((G36&lt;0.787),G36&gt;=0.628,H36&gt;=12.626,G36&gt;=0.364,(A36&lt;7.45),F36&gt;=2.5),-0.001,IF(AND(G36&gt;=0.787,G36&gt;=0.628,H36&gt;=12.626,G36&gt;=0.364,(A36&lt;7.45),F36&gt;=2.5),0.016,"shouldnthappen")))))))))))))))))))))))))))</f>
        <v>0.007</v>
      </c>
      <c r="Y36" s="1" t="n">
        <f aca="false">IF(AND(H36&gt;=15.155,(D36&lt;1.55)),0.037,IF(AND(D36&gt;=2.45,(A36&lt;7.45),D36&gt;=1.55),0.054,IF(AND((A36&lt;7.8),A36&gt;=7.45,D36&gt;=1.55),0.078,IF(AND(A36&gt;=7.8,A36&gt;=7.45,D36&gt;=1.55),0.021,IF(AND(A36&gt;=6.2,G36&gt;=0.68,D36&gt;=1.25,(H36&lt;15.155),(D36&lt;1.55)),0.019,IF(AND((B36&lt;2.65),(A36&lt;4.95),(G36&lt;0.572),(D36&lt;1.25),(H36&lt;15.155),(D36&lt;1.55)),0.021,IF(AND(B36&gt;=2.65,(A36&lt;4.95),(G36&lt;0.572),(D36&lt;1.25),(H36&lt;15.155),(D36&lt;1.55)),0.006,IF(AND((H36&lt;14.344),A36&gt;=4.95,(G36&lt;0.572),(D36&lt;1.25),(H36&lt;15.155),(D36&lt;1.55)),-0.005,IF(AND(H36&gt;=14.344,A36&gt;=4.95,(G36&lt;0.572),(D36&lt;1.25),(H36&lt;15.155),(D36&lt;1.55)),0.013,IF(AND((G36&lt;0.833),(H36&lt;11.788),G36&gt;=0.572,(D36&lt;1.25),(H36&lt;15.155),(D36&lt;1.55)),0.009,IF(AND(G36&gt;=0.833,(H36&lt;11.788),G36&gt;=0.572,(D36&lt;1.25),(H36&lt;15.155),(D36&lt;1.55)),0.024,IF(AND((A36&lt;4.75),H36&gt;=11.788,G36&gt;=0.572,(D36&lt;1.25),(H36&lt;15.155),(D36&lt;1.55)),0.001,IF(AND(A36&gt;=4.75,H36&gt;=11.788,G36&gt;=0.572,(D36&lt;1.25),(H36&lt;15.155),(D36&lt;1.55)),0.008,IF(AND((A36&lt;5.65),(A36&lt;6.15),(G36&lt;0.68),D36&gt;=1.25,(H36&lt;15.155),(D36&lt;1.55)),0.017,IF(AND(A36&gt;=5.65,(A36&lt;6.15),(G36&lt;0.68),D36&gt;=1.25,(H36&lt;15.155),(D36&lt;1.55)),0.039,IF(AND((G36&lt;0.436),A36&gt;=6.15,(G36&lt;0.68),D36&gt;=1.25,(H36&lt;15.155),(D36&lt;1.55)),-0.004,IF(AND(G36&gt;=0.436,A36&gt;=6.15,(G36&lt;0.68),D36&gt;=1.25,(H36&lt;15.155),(D36&lt;1.55)),0.022,IF(AND((A36&lt;5.55),(A36&lt;6.2),G36&gt;=0.68,D36&gt;=1.25,(H36&lt;15.155),(D36&lt;1.55)),0.009,IF(AND(A36&gt;=5.55,(A36&lt;6.2),G36&gt;=0.68,D36&gt;=1.25,(H36&lt;15.155),(D36&lt;1.55)),-0.016,IF(AND((G36&lt;0.107),(G36&lt;0.361),(G36&lt;0.613),(D36&lt;2.45),(A36&lt;7.45),D36&gt;=1.55),0.042,IF(AND(G36&gt;=0.107,(G36&lt;0.361),(G36&lt;0.613),(D36&lt;2.45),(A36&lt;7.45),D36&gt;=1.55),0.002,IF(AND((D36&lt;2.35),G36&gt;=0.361,(G36&lt;0.613),(D36&lt;2.45),(A36&lt;7.45),D36&gt;=1.55),0.051,IF(AND(D36&gt;=2.35,G36&gt;=0.361,(G36&lt;0.613),(D36&lt;2.45),(A36&lt;7.45),D36&gt;=1.55),0.016,IF(AND((A36&lt;6.4),(G36&lt;0.711),G36&gt;=0.613,(D36&lt;2.45),(A36&lt;7.45),D36&gt;=1.55),0.001,IF(AND(A36&gt;=6.4,(G36&lt;0.711),G36&gt;=0.613,(D36&lt;2.45),(A36&lt;7.45),D36&gt;=1.55),-0.002,IF(AND((B36&lt;2.95),G36&gt;=0.711,G36&gt;=0.613,(D36&lt;2.45),(A36&lt;7.45),D36&gt;=1.55),0.023,IF(AND(B36&gt;=2.95,G36&gt;=0.711,G36&gt;=0.613,(D36&lt;2.45),(A36&lt;7.45),D36&gt;=1.55),0.01,"shouldnthappen")))))))))))))))))))))))))))</f>
        <v>-0.005</v>
      </c>
      <c r="Z36" s="1" t="n">
        <f aca="false">IF(AND(A36&gt;=7.45,D36&gt;=1.75),0.056,IF(AND(H36&gt;=15.059,A36&gt;=5.55,(D36&lt;1.75)),0.028,IF(AND((D36&lt;0.35),G36&gt;=0.905,(A36&lt;5.55),(D36&lt;1.75)),0.005,IF(AND(D36&gt;=0.35,G36&gt;=0.905,(A36&lt;5.55),(D36&lt;1.75)),0.026,IF(AND((H36&lt;8.711),D36&gt;=2.45,(A36&lt;7.45),D36&gt;=1.75),0.011,IF(AND(H36&gt;=8.711,D36&gt;=2.45,(A36&lt;7.45),D36&gt;=1.75),0.049,IF(AND((G36&lt;0.107),(G36&lt;0.487),(D36&lt;2.45),(A36&lt;7.45),D36&gt;=1.75),0.032,IF(AND((H36&lt;10.915),(A36&lt;4.5),(B36&lt;3.15),(G36&lt;0.905),(A36&lt;5.55),(D36&lt;1.75)),-0.001,IF(AND(H36&gt;=10.915,(A36&lt;4.5),(B36&lt;3.15),(G36&lt;0.905),(A36&lt;5.55),(D36&lt;1.75)),0.003,IF(AND((A36&lt;5.05),A36&gt;=4.5,(B36&lt;3.15),(G36&lt;0.905),(A36&lt;5.55),(D36&lt;1.75)),0.015,IF(AND(A36&gt;=5.05,A36&gt;=4.5,(B36&lt;3.15),(G36&lt;0.905),(A36&lt;5.55),(D36&lt;1.75)),0.006,IF(AND((G36&lt;0.05),(G36&lt;0.091),B36&gt;=3.15,(G36&lt;0.905),(A36&lt;5.55),(D36&lt;1.75)),0.001,IF(AND(G36&gt;=0.05,(G36&lt;0.091),B36&gt;=3.15,(G36&lt;0.905),(A36&lt;5.55),(D36&lt;1.75)),0.008,IF(AND((G36&lt;0.587),G36&gt;=0.091,B36&gt;=3.15,(G36&lt;0.905),(A36&lt;5.55),(D36&lt;1.75)),-0.003,IF(AND(G36&gt;=0.587,G36&gt;=0.091,B36&gt;=3.15,(G36&lt;0.905),(A36&lt;5.55),(D36&lt;1.75)),0.004,IF(AND((F36&lt;2.5),(B36&lt;2.85),(G36&lt;0.419),(H36&lt;15.059),A36&gt;=5.55,(D36&lt;1.75)),0.041,IF(AND(F36&gt;=2.5,(B36&lt;2.85),(G36&lt;0.419),(H36&lt;15.059),A36&gt;=5.55,(D36&lt;1.75)),0.015,IF(AND((G36&lt;0.164),B36&gt;=2.85,(G36&lt;0.419),(H36&lt;15.059),A36&gt;=5.55,(D36&lt;1.75)),0.01,IF(AND(G36&gt;=0.164,B36&gt;=2.85,(G36&lt;0.419),(H36&lt;15.059),A36&gt;=5.55,(D36&lt;1.75)),-0.001,IF(AND((B36&lt;2.55),(B36&lt;2.95),G36&gt;=0.419,(H36&lt;15.059),A36&gt;=5.55,(D36&lt;1.75)),0.014,IF(AND(B36&gt;=2.55,(B36&lt;2.95),G36&gt;=0.419,(H36&lt;15.059),A36&gt;=5.55,(D36&lt;1.75)),-0.013,IF(AND((D36&lt;1.55),B36&gt;=2.95,G36&gt;=0.419,(H36&lt;15.059),A36&gt;=5.55,(D36&lt;1.75)),0.023,IF(AND(D36&gt;=1.55,B36&gt;=2.95,G36&gt;=0.419,(H36&lt;15.059),A36&gt;=5.55,(D36&lt;1.75)),0.005,IF(AND((H36&lt;13.278),G36&gt;=0.107,(G36&lt;0.487),(D36&lt;2.45),(A36&lt;7.45),D36&gt;=1.75),-0.009,IF(AND(H36&gt;=13.278,G36&gt;=0.107,(G36&lt;0.487),(D36&lt;2.45),(A36&lt;7.45),D36&gt;=1.75),0.017,IF(AND((D36&lt;2.35),(G36&lt;0.571),G36&gt;=0.487,(D36&lt;2.45),(A36&lt;7.45),D36&gt;=1.75),0.053,IF(AND(D36&gt;=2.35,(G36&lt;0.571),G36&gt;=0.487,(D36&lt;2.45),(A36&lt;7.45),D36&gt;=1.75),0.009,IF(AND((G36&lt;0.779),G36&gt;=0.571,G36&gt;=0.487,(D36&lt;2.45),(A36&lt;7.45),D36&gt;=1.75),0.006,IF(AND(G36&gt;=0.779,G36&gt;=0.571,G36&gt;=0.487,(D36&lt;2.45),(A36&lt;7.45),D36&gt;=1.75),0.016,"shouldnthappen")))))))))))))))))))))))))))))</f>
        <v>-0.003</v>
      </c>
      <c r="AA36" s="1" t="n">
        <f aca="false">IF(AND((A36&lt;7.8),A36&gt;=7.45,D36&gt;=1.75),0.051,IF(AND(A36&gt;=7.8,A36&gt;=7.45,D36&gt;=1.75),0.01,IF(AND(B36&gt;=3.35,B36&gt;=3.25,(A36&lt;7.45),D36&gt;=1.75),0.016,IF(AND((H36&lt;8.308),(D36&lt;0.15),(H36&lt;13.655),(D36&lt;0.35),(D36&lt;1.75)),0.009,IF(AND((H36&lt;14.529),(G36&lt;0.293),H36&gt;=13.655,(D36&lt;0.35),(D36&lt;1.75)),0.011,IF(AND(H36&gt;=14.529,(G36&lt;0.293),H36&gt;=13.655,(D36&lt;0.35),(D36&lt;1.75)),0.001,IF(AND(D36&gt;=0.25,G36&gt;=0.293,H36&gt;=13.655,(D36&lt;0.35),(D36&lt;1.75)),-0.004,IF(AND(H36&gt;=10.635,(H36&lt;10.696),(H36&lt;13.906),D36&gt;=0.35,(D36&lt;1.75)),0.036,IF(AND(G36&gt;=0.833,H36&gt;=10.696,(H36&lt;13.906),D36&gt;=0.35,(D36&lt;1.75)),0.016,IF(AND((A36&lt;6.65),(G36&lt;0.247),H36&gt;=13.906,D36&gt;=0.35,(D36&lt;1.75)),-0.008,IF(AND(A36&gt;=6.65,(G36&lt;0.247),H36&gt;=13.906,D36&gt;=0.35,(D36&lt;1.75)),0.011,IF(AND((B36&lt;2.45),G36&gt;=0.247,H36&gt;=13.906,D36&gt;=0.35,(D36&lt;1.75)),0,IF(AND((D36&lt;1.85),(B36&lt;2.95),(B36&lt;3.25),(A36&lt;7.45),D36&gt;=1.75),0.033,IF(AND((G36&lt;0.428),(B36&lt;3.35),B36&gt;=3.25,(A36&lt;7.45),D36&gt;=1.75),0.009,IF(AND(G36&gt;=0.428,(B36&lt;3.35),B36&gt;=3.25,(A36&lt;7.45),D36&gt;=1.75),0.042,IF(AND((A36&lt;4.6),H36&gt;=8.308,(D36&lt;0.15),(H36&lt;13.655),(D36&lt;0.35),(D36&lt;1.75)),0.003,IF(AND(A36&gt;=4.6,H36&gt;=8.308,(D36&lt;0.15),(H36&lt;13.655),(D36&lt;0.35),(D36&lt;1.75)),0,IF(AND((H36&lt;8.834),(A36&lt;5.05),D36&gt;=0.15,(H36&lt;13.655),(D36&lt;0.35),(D36&lt;1.75)),0.002,IF(AND(H36&gt;=8.834,(A36&lt;5.05),D36&gt;=0.15,(H36&lt;13.655),(D36&lt;0.35),(D36&lt;1.75)),-0.008,IF(AND((A36&lt;5.45),A36&gt;=5.05,D36&gt;=0.15,(H36&lt;13.655),(D36&lt;0.35),(D36&lt;1.75)),0.003,IF(AND(A36&gt;=5.45,A36&gt;=5.05,D36&gt;=0.15,(H36&lt;13.655),(D36&lt;0.35),(D36&lt;1.75)),-0.002,IF(AND((A36&lt;5.3),(D36&lt;0.25),G36&gt;=0.293,H36&gt;=13.655,(D36&lt;0.35),(D36&lt;1.75)),0.007,IF(AND(A36&gt;=5.3,(D36&lt;0.25),G36&gt;=0.293,H36&gt;=13.655,(D36&lt;0.35),(D36&lt;1.75)),0.001,IF(AND((H36&lt;7.309),(H36&lt;10.635),(H36&lt;10.696),(H36&lt;13.906),D36&gt;=0.35,(D36&lt;1.75)),0.014,IF(AND(H36&gt;=7.309,(H36&lt;10.635),(H36&lt;10.696),(H36&lt;13.906),D36&gt;=0.35,(D36&lt;1.75)),0.006,IF(AND((H36&lt;12.093),(G36&lt;0.833),H36&gt;=10.696,(H36&lt;13.906),D36&gt;=0.35,(D36&lt;1.75)),-0.01,IF(AND(H36&gt;=12.093,(G36&lt;0.833),H36&gt;=10.696,(H36&lt;13.906),D36&gt;=0.35,(D36&lt;1.75)),0.004,IF(AND((G36&lt;0.823),B36&gt;=2.45,G36&gt;=0.247,H36&gt;=13.906,D36&gt;=0.35,(D36&lt;1.75)),0.026,IF(AND(G36&gt;=0.823,B36&gt;=2.45,G36&gt;=0.247,H36&gt;=13.906,D36&gt;=0.35,(D36&lt;1.75)),0.006,IF(AND((H36&lt;11.121),D36&gt;=1.85,(B36&lt;2.95),(B36&lt;3.25),(A36&lt;7.45),D36&gt;=1.75),0.013,IF(AND(H36&gt;=11.121,D36&gt;=1.85,(B36&lt;2.95),(B36&lt;3.25),(A36&lt;7.45),D36&gt;=1.75),0.005,IF(AND((A36&lt;6.05),(A36&lt;6.45),B36&gt;=2.95,(B36&lt;3.25),(A36&lt;7.45),D36&gt;=1.75),0.001,IF(AND(A36&gt;=6.05,(A36&lt;6.45),B36&gt;=2.95,(B36&lt;3.25),(A36&lt;7.45),D36&gt;=1.75),-0.005,IF(AND((G36&lt;0.42),A36&gt;=6.45,B36&gt;=2.95,(B36&lt;3.25),(A36&lt;7.45),D36&gt;=1.75),0.004,IF(AND(G36&gt;=0.42,A36&gt;=6.45,B36&gt;=2.95,(B36&lt;3.25),(A36&lt;7.45),D36&gt;=1.75),0.019,"shouldnthappen")))))))))))))))))))))))))))))))))))</f>
        <v>-0.002</v>
      </c>
      <c r="AB36" s="1" t="n">
        <f aca="false">+ 0.5</f>
        <v>0.5</v>
      </c>
    </row>
    <row r="37" customFormat="false" ht="13.8" hidden="false" customHeight="false" outlineLevel="0" collapsed="false">
      <c r="A37" s="11" t="n">
        <v>4.9</v>
      </c>
      <c r="B37" s="1" t="n">
        <v>3.1</v>
      </c>
      <c r="C37" s="1" t="n">
        <v>1.5</v>
      </c>
      <c r="D37" s="1" t="n">
        <v>0.2</v>
      </c>
      <c r="E37" s="1" t="s">
        <v>94</v>
      </c>
      <c r="F37" s="1" t="n">
        <v>1</v>
      </c>
      <c r="G37" s="1" t="n">
        <v>0.764011446852237</v>
      </c>
      <c r="H37" s="18" t="n">
        <v>7.4826892326586</v>
      </c>
      <c r="I37" s="1" t="n">
        <f aca="false">C37</f>
        <v>1.5</v>
      </c>
      <c r="J37" s="1" t="n">
        <f aca="false">SUM(M37:AB37)</f>
        <v>1.387</v>
      </c>
      <c r="K37" s="15" t="n">
        <f aca="false">1-SQRT(VAR(M37:AB37, I37)) / AVERAGE(M37:AB37)</f>
        <v>-3.23708571394497</v>
      </c>
      <c r="L37" s="1" t="n">
        <f aca="false">(J37-I37)/I37</f>
        <v>-0.0753333333333333</v>
      </c>
      <c r="M37" s="1" t="n">
        <f aca="false">IF(AND((H37&lt;5.245),(D37&lt;0.8)),0.075,IF(AND(H37&gt;=5.245,(D37&lt;0.8)),0.279,IF(AND((D37&lt;1.45),D37&gt;=0.8),1.043,IF(AND(D37&gt;=1.45,D37&gt;=0.8),1.423,"shouldnthappen"))))</f>
        <v>0.279</v>
      </c>
      <c r="N37" s="1" t="n">
        <f aca="false">IF(AND((A37&lt;4.35),(D37&lt;0.8)),0.048,IF(AND(A37&gt;=4.35,(D37&lt;0.8)),0.198,IF(AND(F37&gt;=2.5,D37&gt;=0.8),1.048,IF(AND((A37&lt;5.15),(F37&lt;2.5),D37&gt;=0.8),0.321,IF(AND(A37&gt;=5.15,(F37&lt;2.5),D37&gt;=0.8),0.783,"shouldnthappen")))))</f>
        <v>0.198</v>
      </c>
      <c r="O37" s="1" t="n">
        <f aca="false">IF(AND((H37&lt;5.245),(D37&lt;0.8)),0.034,IF(AND((A37&lt;5.9),D37&gt;=0.8),0.489,IF(AND(A37&gt;=5.9,D37&gt;=0.8),0.721,IF(AND((A37&lt;4.35),H37&gt;=5.245,(D37&lt;0.8)),0.041,IF(AND(A37&gt;=4.35,H37&gt;=5.245,(D37&lt;0.8)),0.142,"shouldnthappen")))))</f>
        <v>0.142</v>
      </c>
      <c r="P37" s="1" t="n">
        <f aca="false">IF(AND((B37&lt;2.8),(D37&lt;1.15)),0.244,IF(AND((D37&lt;1.75),D37&gt;=1.15),0.396,IF(AND(D37&gt;=1.75,D37&gt;=1.15),0.554,IF(AND((A37&lt;5.05),B37&gt;=2.8,(D37&lt;1.15)),0.078,IF(AND((H37&lt;14.877),A37&gt;=5.05,B37&gt;=2.8,(D37&lt;1.15)),0.118,IF(AND(H37&gt;=14.877,A37&gt;=5.05,B37&gt;=2.8,(D37&lt;1.15)),0.027,"shouldnthappen"))))))</f>
        <v>0.078</v>
      </c>
      <c r="Q37" s="1" t="n">
        <f aca="false">IF(AND(D37&gt;=0.45,(D37&lt;1.15)),0.17,IF(AND(A37&gt;=7.1,D37&gt;=1.15),0.539,IF(AND((A37&lt;6.25),(A37&lt;7.1),D37&gt;=1.15),0.258,IF(AND(A37&gt;=6.25,(A37&lt;7.1),D37&gt;=1.15),0.344,IF(AND(G37&gt;=0.418,(A37&lt;5.05),(D37&lt;0.45),(D37&lt;1.15)),0.033,IF(AND((H37&lt;14.494),(G37&lt;0.418),(A37&lt;5.05),(D37&lt;0.45),(D37&lt;1.15)),0.061,IF(AND(H37&gt;=14.494,(G37&lt;0.418),(A37&lt;5.05),(D37&lt;0.45),(D37&lt;1.15)),0.015,IF(AND(H37&gt;=14.877,(B37&lt;3.85),A37&gt;=5.05,(D37&lt;0.45),(D37&lt;1.15)),0.023,IF(AND((B37&lt;4),B37&gt;=3.85,A37&gt;=5.05,(D37&lt;0.45),(D37&lt;1.15)),0.009,IF(AND(B37&gt;=4,B37&gt;=3.85,A37&gt;=5.05,(D37&lt;0.45),(D37&lt;1.15)),0.052,IF(AND((G37&lt;0.05),(H37&lt;14.877),(B37&lt;3.85),A37&gt;=5.05,(D37&lt;0.45),(D37&lt;1.15)),0.024,IF(AND(G37&gt;=0.05,(H37&lt;14.877),(B37&lt;3.85),A37&gt;=5.05,(D37&lt;0.45),(D37&lt;1.15)),0.091,"shouldnthappen"))))))))))))</f>
        <v>0.033</v>
      </c>
      <c r="R37" s="1" t="n">
        <f aca="false">IF(AND(A37&gt;=7.1,D37&gt;=0.8),0.401,IF(AND((A37&lt;4.5),(G37&lt;0.905),(D37&lt;0.8)),0.024,IF(AND((H37&lt;9.966),G37&gt;=0.905,(D37&lt;0.8)),0.094,IF(AND(H37&gt;=9.966,G37&gt;=0.905,(D37&lt;0.8)),0.026,IF(AND(D37&gt;=2.05,(A37&lt;7.1),D37&gt;=0.8),0.277,IF(AND((H37&lt;5.523),A37&gt;=4.5,(G37&lt;0.905),(D37&lt;0.8)),0.012,IF(AND(H37&gt;=5.523,A37&gt;=4.5,(G37&lt;0.905),(D37&lt;0.8)),0.049,IF(AND((A37&lt;5.3),(D37&lt;2.05),(A37&lt;7.1),D37&gt;=0.8),0.095,IF(AND(A37&gt;=5.3,(D37&lt;2.05),(A37&lt;7.1),D37&gt;=0.8),0.196,"shouldnthappen")))))))))</f>
        <v>0.049</v>
      </c>
      <c r="S37" s="1" t="n">
        <f aca="false">IF(AND(A37&gt;=7.1,D37&gt;=1.35),0.298,IF(AND(G37&gt;=0.905,(D37&lt;0.8),(D37&lt;1.35)),0.068,IF(AND(H37&gt;=9.386,D37&gt;=0.8,(D37&lt;1.35)),0.126,IF(AND((H37&lt;7.426),(H37&lt;9.386),D37&gt;=0.8,(D37&lt;1.35)),0.091,IF(AND((A37&lt;5.3),(G37&lt;0.905),(A37&lt;7.1),D37&gt;=1.35),0.063,IF(AND((D37&lt;2.05),G37&gt;=0.905,(A37&lt;7.1),D37&gt;=1.35),0.015,IF(AND(D37&gt;=2.05,G37&gt;=0.905,(A37&lt;7.1),D37&gt;=1.35),0.089,IF(AND((H37&lt;10.505),(H37&lt;14.344),(G37&lt;0.905),(D37&lt;0.8),(D37&lt;1.35)),0.035,IF(AND((A37&lt;4.85),H37&gt;=14.344,(G37&lt;0.905),(D37&lt;0.8),(D37&lt;1.35)),0.006,IF(AND((B37&lt;2.75),H37&gt;=7.426,(H37&lt;9.386),D37&gt;=0.8,(D37&lt;1.35)),0.021,IF(AND(B37&gt;=2.75,H37&gt;=7.426,(H37&lt;9.386),D37&gt;=0.8,(D37&lt;1.35)),-0.01,IF(AND((B37&lt;2.35),A37&gt;=5.3,(G37&lt;0.905),(A37&lt;7.1),D37&gt;=1.35),0.068,IF(AND(B37&gt;=2.35,A37&gt;=5.3,(G37&lt;0.905),(A37&lt;7.1),D37&gt;=1.35),0.181,IF(AND((H37&lt;11.731),H37&gt;=10.505,(H37&lt;14.344),(G37&lt;0.905),(D37&lt;0.8),(D37&lt;1.35)),0.004,IF(AND(H37&gt;=11.731,H37&gt;=10.505,(H37&lt;14.344),(G37&lt;0.905),(D37&lt;0.8),(D37&lt;1.35)),0.024,IF(AND((H37&lt;14.877),A37&gt;=4.85,H37&gt;=14.344,(G37&lt;0.905),(D37&lt;0.8),(D37&lt;1.35)),0.063,IF(AND(H37&gt;=14.877,A37&gt;=4.85,H37&gt;=14.344,(G37&lt;0.905),(D37&lt;0.8),(D37&lt;1.35)),0.012,"shouldnthappen")))))))))))))))))</f>
        <v>0.035</v>
      </c>
      <c r="T37" s="1" t="n">
        <f aca="false">IF(AND(D37&gt;=0.45,(A37&lt;5.65)),0.067,IF(AND(A37&gt;=7.25,A37&gt;=5.65),0.244,IF(AND((H37&lt;9.966),G37&gt;=0.905,(D37&lt;0.45),(A37&lt;5.65)),0.062,IF(AND(H37&gt;=9.966,G37&gt;=0.905,(D37&lt;0.45),(A37&lt;5.65)),0.012,IF(AND((G37&lt;0.948),D37&gt;=2.05,(A37&lt;7.25),A37&gt;=5.65),0.157,IF(AND(G37&gt;=0.948,D37&gt;=2.05,(A37&lt;7.25),A37&gt;=5.65),0.037,IF(AND(G37&gt;=0.422,(B37&lt;3.15),(G37&lt;0.905),(D37&lt;0.45),(A37&lt;5.65)),0.011,IF(AND((D37&lt;0.25),(G37&lt;0.422),(B37&lt;3.15),(G37&lt;0.905),(D37&lt;0.45),(A37&lt;5.65)),0.04,IF(AND(D37&gt;=0.25,(G37&lt;0.422),(B37&lt;3.15),(G37&lt;0.905),(D37&lt;0.45),(A37&lt;5.65)),0.009,IF(AND((A37&lt;4.85),(B37&lt;3.25),B37&gt;=3.15,(G37&lt;0.905),(D37&lt;0.45),(A37&lt;5.65)),0.008,IF(AND(A37&gt;=4.85,(B37&lt;3.25),B37&gt;=3.15,(G37&lt;0.905),(D37&lt;0.45),(A37&lt;5.65)),-0.017,IF(AND((D37&lt;0.25),B37&gt;=3.25,B37&gt;=3.15,(G37&lt;0.905),(D37&lt;0.45),(A37&lt;5.65)),0.022,IF(AND(D37&gt;=0.25,B37&gt;=3.25,B37&gt;=3.15,(G37&lt;0.905),(D37&lt;0.45),(A37&lt;5.65)),0.009,IF(AND((F37&lt;2.5),(H37&lt;7.692),(G37&lt;0.644),(D37&lt;2.05),(A37&lt;7.25),A37&gt;=5.65),0.018,IF(AND(F37&gt;=2.5,(H37&lt;7.692),(G37&lt;0.644),(D37&lt;2.05),(A37&lt;7.25),A37&gt;=5.65),0.068,IF(AND((B37&lt;2.35),H37&gt;=7.692,(G37&lt;0.644),(D37&lt;2.05),(A37&lt;7.25),A37&gt;=5.65),0.023,IF(AND(B37&gt;=2.35,H37&gt;=7.692,(G37&lt;0.644),(D37&lt;2.05),(A37&lt;7.25),A37&gt;=5.65),0.125,IF(AND((G37&lt;0.766),(G37&lt;0.85),G37&gt;=0.644,(D37&lt;2.05),(A37&lt;7.25),A37&gt;=5.65),0.055,IF(AND(G37&gt;=0.766,(G37&lt;0.85),G37&gt;=0.644,(D37&lt;2.05),(A37&lt;7.25),A37&gt;=5.65),-0,IF(AND((B37&lt;2.95),G37&gt;=0.85,G37&gt;=0.644,(D37&lt;2.05),(A37&lt;7.25),A37&gt;=5.65),0.098,IF(AND(B37&gt;=2.95,G37&gt;=0.85,G37&gt;=0.644,(D37&lt;2.05),(A37&lt;7.25),A37&gt;=5.65),0.013,"shouldnthappen")))))))))))))))))))))</f>
        <v>0.011</v>
      </c>
      <c r="U37" s="1" t="n">
        <f aca="false">IF(AND(A37&gt;=7.25,D37&gt;=1.25),0.186,IF(AND((G37&lt;0.13),D37&gt;=0.35,(D37&lt;1.25)),-0.004,IF(AND(H37&gt;=14.246,(H37&lt;14.344),(D37&lt;0.35),(D37&lt;1.25)),-0.002,IF(AND((A37&lt;4.85),H37&gt;=14.344,(D37&lt;0.35),(D37&lt;1.25)),0.004,IF(AND(G37&gt;=0.446,(G37&lt;0.644),(A37&lt;7.25),D37&gt;=1.25),0.138,IF(AND(A37&gt;=5.45,(H37&lt;14.246),(H37&lt;14.344),(D37&lt;0.35),(D37&lt;1.25)),0.001,IF(AND((H37&lt;14.877),A37&gt;=4.85,H37&gt;=14.344,(D37&lt;0.35),(D37&lt;1.25)),0.035,IF(AND(H37&gt;=14.877,A37&gt;=4.85,H37&gt;=14.344,(D37&lt;0.35),(D37&lt;1.25)),0.007,IF(AND((B37&lt;3.35),H37&gt;=9.448,G37&gt;=0.13,D37&gt;=0.35,(D37&lt;1.25)),0.053,IF(AND(B37&gt;=3.35,H37&gt;=9.448,G37&gt;=0.13,D37&gt;=0.35,(D37&lt;1.25)),0.017,IF(AND((G37&lt;0.44),(G37&lt;0.446),(G37&lt;0.644),(A37&lt;7.25),D37&gt;=1.25),0.079,IF(AND(G37&gt;=0.44,(G37&lt;0.446),(G37&lt;0.644),(A37&lt;7.25),D37&gt;=1.25),0.02,IF(AND((A37&lt;5.95),(G37&lt;0.724),G37&gt;=0.644,(A37&lt;7.25),D37&gt;=1.25),-0.018,IF(AND(A37&gt;=5.95,(G37&lt;0.724),G37&gt;=0.644,(A37&lt;7.25),D37&gt;=1.25),0.027,IF(AND(A37&gt;=6.15,G37&gt;=0.724,G37&gt;=0.644,(A37&lt;7.25),D37&gt;=1.25),0.093,IF(AND((A37&lt;5.05),(A37&lt;5.45),(H37&lt;14.246),(H37&lt;14.344),(D37&lt;0.35),(D37&lt;1.25)),0.011,IF(AND(A37&gt;=5.05,(A37&lt;5.45),(H37&lt;14.246),(H37&lt;14.344),(D37&lt;0.35),(D37&lt;1.25)),0.021,IF(AND((A37&lt;5.4),(B37&lt;3.15),(H37&lt;9.448),G37&gt;=0.13,D37&gt;=0.35,(D37&lt;1.25)),0.007,IF(AND(A37&gt;=5.4,(B37&lt;3.15),(H37&lt;9.448),G37&gt;=0.13,D37&gt;=0.35,(D37&lt;1.25)),-0.011,IF(AND((B37&lt;3.75),B37&gt;=3.15,(H37&lt;9.448),G37&gt;=0.13,D37&gt;=0.35,(D37&lt;1.25)),0.012,IF(AND(B37&gt;=3.75,B37&gt;=3.15,(H37&lt;9.448),G37&gt;=0.13,D37&gt;=0.35,(D37&lt;1.25)),0.046,IF(AND((A37&lt;5.9),(A37&lt;6.15),G37&gt;=0.724,G37&gt;=0.644,(A37&lt;7.25),D37&gt;=1.25),0.06,IF(AND(A37&gt;=5.9,(A37&lt;6.15),G37&gt;=0.724,G37&gt;=0.644,(A37&lt;7.25),D37&gt;=1.25),0.005,"shouldnthappen")))))))))))))))))))))))</f>
        <v>0.011</v>
      </c>
      <c r="V37" s="1" t="n">
        <f aca="false">IF(AND(H37&gt;=15.155,(D37&lt;1.55)),0.084,IF(AND(A37&gt;=7.25,D37&gt;=1.55),0.141,IF(AND((G37&lt;0.043),D37&gt;=1.05,(H37&lt;15.155),(D37&lt;1.55)),-0.007,IF(AND(D37&gt;=1.85,G37&gt;=0.755,(A37&lt;7.25),D37&gt;=1.55),0.051,IF(AND((H37&lt;9.966),G37&gt;=0.905,(D37&lt;1.05),(H37&lt;15.155),(D37&lt;1.55)),0.043,IF(AND(H37&gt;=9.966,G37&gt;=0.905,(D37&lt;1.05),(H37&lt;15.155),(D37&lt;1.55)),0.007,IF(AND((G37&lt;0.278),(G37&lt;0.361),(G37&lt;0.755),(A37&lt;7.25),D37&gt;=1.55),0.08,IF(AND((A37&lt;5.8),G37&gt;=0.361,(G37&lt;0.755),(A37&lt;7.25),D37&gt;=1.55),0.019,IF(AND((A37&lt;6.05),(D37&lt;1.85),G37&gt;=0.755,(A37&lt;7.25),D37&gt;=1.55),0.01,IF(AND(A37&gt;=6.05,(D37&lt;1.85),G37&gt;=0.755,(A37&lt;7.25),D37&gt;=1.55),0.002,IF(AND((G37&lt;0.486),(B37&lt;3.15),(G37&lt;0.905),(D37&lt;1.05),(H37&lt;15.155),(D37&lt;1.55)),0.026,IF(AND(G37&gt;=0.486,(B37&lt;3.15),(G37&lt;0.905),(D37&lt;1.05),(H37&lt;15.155),(D37&lt;1.55)),0.001,IF(AND((B37&lt;3.25),B37&gt;=3.15,(G37&lt;0.905),(D37&lt;1.05),(H37&lt;15.155),(D37&lt;1.55)),-0.003,IF(AND(B37&gt;=3.25,B37&gt;=3.15,(G37&lt;0.905),(D37&lt;1.05),(H37&lt;15.155),(D37&lt;1.55)),0.012,IF(AND((H37&lt;7.426),(H37&lt;8.769),G37&gt;=0.043,D37&gt;=1.05,(H37&lt;15.155),(D37&lt;1.55)),0.041,IF(AND(H37&gt;=7.426,(H37&lt;8.769),G37&gt;=0.043,D37&gt;=1.05,(H37&lt;15.155),(D37&lt;1.55)),-0.008,IF(AND((H37&lt;10.696),H37&gt;=8.769,G37&gt;=0.043,D37&gt;=1.05,(H37&lt;15.155),(D37&lt;1.55)),0.069,IF(AND(H37&gt;=10.696,H37&gt;=8.769,G37&gt;=0.043,D37&gt;=1.05,(H37&lt;15.155),(D37&lt;1.55)),0.033,IF(AND((D37&lt;2.2),G37&gt;=0.278,(G37&lt;0.361),(G37&lt;0.755),(A37&lt;7.25),D37&gt;=1.55),0.022,IF(AND(D37&gt;=2.2,G37&gt;=0.278,(G37&lt;0.361),(G37&lt;0.755),(A37&lt;7.25),D37&gt;=1.55),-0.027,IF(AND((H37&lt;12.626),A37&gt;=5.8,G37&gt;=0.361,(G37&lt;0.755),(A37&lt;7.25),D37&gt;=1.55),0.126,IF(AND(H37&gt;=12.626,A37&gt;=5.8,G37&gt;=0.361,(G37&lt;0.755),(A37&lt;7.25),D37&gt;=1.55),0.065,"shouldnthappen"))))))))))))))))))))))</f>
        <v>0.001</v>
      </c>
      <c r="W37" s="1" t="n">
        <f aca="false">IF(AND(H37&gt;=15.155,(D37&lt;1.55)),0.064,IF(AND(A37&gt;=7.45,D37&gt;=1.55),0.115,IF(AND(B37&gt;=3.15,(H37&lt;10.257),(A37&lt;7.45),D37&gt;=1.55),0.097,IF(AND((A37&lt;4.85),H37&gt;=14.344,(D37&lt;0.35),(H37&lt;15.155),(D37&lt;1.55)),0.003,IF(AND(A37&gt;=6.05,(G37&lt;0.169),D37&gt;=0.35,(H37&lt;15.155),(D37&lt;1.55)),-0.008,IF(AND((G37&lt;0.181),G37&gt;=0.169,D37&gt;=0.35,(H37&lt;15.155),(D37&lt;1.55)),0.065,IF(AND(B37&gt;=3.05,(B37&lt;3.15),(H37&lt;10.257),(A37&lt;7.45),D37&gt;=1.55),-0.023,IF(AND(H37&gt;=11.854,(G37&lt;0.613),H37&gt;=10.257,(A37&lt;7.45),D37&gt;=1.55),0.068,IF(AND((D37&lt;0.25),(B37&lt;3.15),(H37&lt;14.344),(D37&lt;0.35),(H37&lt;15.155),(D37&lt;1.55)),0.014,IF(AND(D37&gt;=0.25,(B37&lt;3.15),(H37&lt;14.344),(D37&lt;0.35),(H37&lt;15.155),(D37&lt;1.55)),0.002,IF(AND((A37&lt;5.05),B37&gt;=3.15,(H37&lt;14.344),(D37&lt;0.35),(H37&lt;15.155),(D37&lt;1.55)),-0.001,IF(AND(A37&gt;=5.05,B37&gt;=3.15,(H37&lt;14.344),(D37&lt;0.35),(H37&lt;15.155),(D37&lt;1.55)),0.009,IF(AND((H37&lt;14.877),A37&gt;=4.85,H37&gt;=14.344,(D37&lt;0.35),(H37&lt;15.155),(D37&lt;1.55)),0.023,IF(AND(H37&gt;=14.877,A37&gt;=4.85,H37&gt;=14.344,(D37&lt;0.35),(H37&lt;15.155),(D37&lt;1.55)),0.004,IF(AND((H37&lt;13.602),(A37&lt;6.05),(G37&lt;0.169),D37&gt;=0.35,(H37&lt;15.155),(D37&lt;1.55)),0.023,IF(AND(H37&gt;=13.602,(A37&lt;6.05),(G37&lt;0.169),D37&gt;=0.35,(H37&lt;15.155),(D37&lt;1.55)),-0.006,IF(AND((B37&lt;2.95),G37&gt;=0.181,G37&gt;=0.169,D37&gt;=0.35,(H37&lt;15.155),(D37&lt;1.55)),0.019,IF(AND(B37&gt;=2.95,G37&gt;=0.181,G37&gt;=0.169,D37&gt;=0.35,(H37&lt;15.155),(D37&lt;1.55)),0.034,IF(AND((A37&lt;5.35),(B37&lt;3.05),(B37&lt;3.15),(H37&lt;10.257),(A37&lt;7.45),D37&gt;=1.55),0.009,IF(AND(A37&gt;=5.35,(B37&lt;3.05),(B37&lt;3.15),(H37&lt;10.257),(A37&lt;7.45),D37&gt;=1.55),0.058,IF(AND((B37&lt;2.9),(H37&lt;11.854),(G37&lt;0.613),H37&gt;=10.257,(A37&lt;7.45),D37&gt;=1.55),0.037,IF(AND(B37&gt;=2.9,(H37&lt;11.854),(G37&lt;0.613),H37&gt;=10.257,(A37&lt;7.45),D37&gt;=1.55),-0.005,IF(AND((A37&lt;6.4),(G37&lt;0.711),G37&gt;=0.613,H37&gt;=10.257,(A37&lt;7.45),D37&gt;=1.55),0.001,IF(AND(A37&gt;=6.4,(G37&lt;0.711),G37&gt;=0.613,H37&gt;=10.257,(A37&lt;7.45),D37&gt;=1.55),-0.002,IF(AND((D37&lt;1.9),G37&gt;=0.711,G37&gt;=0.613,H37&gt;=10.257,(A37&lt;7.45),D37&gt;=1.55),0.007,IF(AND(D37&gt;=1.9,G37&gt;=0.711,G37&gt;=0.613,H37&gt;=10.257,(A37&lt;7.45),D37&gt;=1.55),0.023,"shouldnthappen"))))))))))))))))))))))))))</f>
        <v>0.014</v>
      </c>
      <c r="X37" s="1" t="n">
        <f aca="false">IF(AND(H37&gt;=15.155,(F37&lt;2.5)),0.049,IF(AND(A37&gt;=7.45,F37&gt;=2.5),0.089,IF(AND((G37&lt;0.107),(G37&lt;0.364),(A37&lt;7.45),F37&gt;=2.5),0.055,IF(AND(A37&gt;=5.75,(G37&lt;0.572),(D37&lt;1.25),(H37&lt;15.155),(F37&lt;2.5)),-0.018,IF(AND((A37&lt;5.7),(H37&lt;12.626),G37&gt;=0.364,(A37&lt;7.45),F37&gt;=2.5),0.012,IF(AND(A37&gt;=5.7,(H37&lt;12.626),G37&gt;=0.364,(A37&lt;7.45),F37&gt;=2.5),0.065,IF(AND((G37&lt;0.628),H37&gt;=12.626,G37&gt;=0.364,(A37&lt;7.45),F37&gt;=2.5),0.047,IF(AND((G37&lt;0.545),(A37&lt;5.75),(G37&lt;0.572),(D37&lt;1.25),(H37&lt;15.155),(F37&lt;2.5)),0.007,IF(AND(G37&gt;=0.545,(A37&lt;5.75),(G37&lt;0.572),(D37&lt;1.25),(H37&lt;15.155),(F37&lt;2.5)),-0.009,IF(AND((D37&lt;0.3),(H37&lt;11.788),G37&gt;=0.572,(D37&lt;1.25),(H37&lt;15.155),(F37&lt;2.5)),0.01,IF(AND(D37&gt;=0.3,(H37&lt;11.788),G37&gt;=0.572,(D37&lt;1.25),(H37&lt;15.155),(F37&lt;2.5)),0.03,IF(AND((A37&lt;4.75),H37&gt;=11.788,G37&gt;=0.572,(D37&lt;1.25),(H37&lt;15.155),(F37&lt;2.5)),0.001,IF(AND(A37&gt;=4.75,H37&gt;=11.788,G37&gt;=0.572,(D37&lt;1.25),(H37&lt;15.155),(F37&lt;2.5)),0.01,IF(AND((A37&lt;5.5),(A37&lt;6.15),(G37&lt;0.652),D37&gt;=1.25,(H37&lt;15.155),(F37&lt;2.5)),0.014,IF(AND(A37&gt;=5.5,(A37&lt;6.15),(G37&lt;0.652),D37&gt;=1.25,(H37&lt;15.155),(F37&lt;2.5)),0.049,IF(AND((H37&lt;12.206),A37&gt;=6.15,(G37&lt;0.652),D37&gt;=1.25,(H37&lt;15.155),(F37&lt;2.5)),-0.009,IF(AND(H37&gt;=12.206,A37&gt;=6.15,(G37&lt;0.652),D37&gt;=1.25,(H37&lt;15.155),(F37&lt;2.5)),0.021,IF(AND((A37&lt;5.55),(A37&lt;6.2),G37&gt;=0.652,D37&gt;=1.25,(H37&lt;15.155),(F37&lt;2.5)),0.011,IF(AND(A37&gt;=5.55,(A37&lt;6.2),G37&gt;=0.652,D37&gt;=1.25,(H37&lt;15.155),(F37&lt;2.5)),-0.019,IF(AND((B37&lt;3.2),A37&gt;=6.2,G37&gt;=0.652,D37&gt;=1.25,(H37&lt;15.155),(F37&lt;2.5)),0.025,IF(AND(B37&gt;=3.2,A37&gt;=6.2,G37&gt;=0.652,D37&gt;=1.25,(H37&lt;15.155),(F37&lt;2.5)),0.001,IF(AND((G37&lt;0.183),(G37&lt;0.301),G37&gt;=0.107,(G37&lt;0.364),(A37&lt;7.45),F37&gt;=2.5),-0.009,IF(AND(G37&gt;=0.183,(G37&lt;0.301),G37&gt;=0.107,(G37&lt;0.364),(A37&lt;7.45),F37&gt;=2.5),0.022,IF(AND((D37&lt;2.2),G37&gt;=0.301,G37&gt;=0.107,(G37&lt;0.364),(A37&lt;7.45),F37&gt;=2.5),0.004,IF(AND(D37&gt;=2.2,G37&gt;=0.301,G37&gt;=0.107,(G37&lt;0.364),(A37&lt;7.45),F37&gt;=2.5),-0.02,IF(AND((G37&lt;0.787),G37&gt;=0.628,H37&gt;=12.626,G37&gt;=0.364,(A37&lt;7.45),F37&gt;=2.5),-0.001,IF(AND(G37&gt;=0.787,G37&gt;=0.628,H37&gt;=12.626,G37&gt;=0.364,(A37&lt;7.45),F37&gt;=2.5),0.016,"shouldnthappen")))))))))))))))))))))))))))</f>
        <v>0.01</v>
      </c>
      <c r="Y37" s="1" t="n">
        <f aca="false">IF(AND(H37&gt;=15.155,(D37&lt;1.55)),0.037,IF(AND(D37&gt;=2.45,(A37&lt;7.45),D37&gt;=1.55),0.054,IF(AND((A37&lt;7.8),A37&gt;=7.45,D37&gt;=1.55),0.078,IF(AND(A37&gt;=7.8,A37&gt;=7.45,D37&gt;=1.55),0.021,IF(AND(A37&gt;=6.2,G37&gt;=0.68,D37&gt;=1.25,(H37&lt;15.155),(D37&lt;1.55)),0.019,IF(AND((B37&lt;2.65),(A37&lt;4.95),(G37&lt;0.572),(D37&lt;1.25),(H37&lt;15.155),(D37&lt;1.55)),0.021,IF(AND(B37&gt;=2.65,(A37&lt;4.95),(G37&lt;0.572),(D37&lt;1.25),(H37&lt;15.155),(D37&lt;1.55)),0.006,IF(AND((H37&lt;14.344),A37&gt;=4.95,(G37&lt;0.572),(D37&lt;1.25),(H37&lt;15.155),(D37&lt;1.55)),-0.005,IF(AND(H37&gt;=14.344,A37&gt;=4.95,(G37&lt;0.572),(D37&lt;1.25),(H37&lt;15.155),(D37&lt;1.55)),0.013,IF(AND((G37&lt;0.833),(H37&lt;11.788),G37&gt;=0.572,(D37&lt;1.25),(H37&lt;15.155),(D37&lt;1.55)),0.009,IF(AND(G37&gt;=0.833,(H37&lt;11.788),G37&gt;=0.572,(D37&lt;1.25),(H37&lt;15.155),(D37&lt;1.55)),0.024,IF(AND((A37&lt;4.75),H37&gt;=11.788,G37&gt;=0.572,(D37&lt;1.25),(H37&lt;15.155),(D37&lt;1.55)),0.001,IF(AND(A37&gt;=4.75,H37&gt;=11.788,G37&gt;=0.572,(D37&lt;1.25),(H37&lt;15.155),(D37&lt;1.55)),0.008,IF(AND((A37&lt;5.65),(A37&lt;6.15),(G37&lt;0.68),D37&gt;=1.25,(H37&lt;15.155),(D37&lt;1.55)),0.017,IF(AND(A37&gt;=5.65,(A37&lt;6.15),(G37&lt;0.68),D37&gt;=1.25,(H37&lt;15.155),(D37&lt;1.55)),0.039,IF(AND((G37&lt;0.436),A37&gt;=6.15,(G37&lt;0.68),D37&gt;=1.25,(H37&lt;15.155),(D37&lt;1.55)),-0.004,IF(AND(G37&gt;=0.436,A37&gt;=6.15,(G37&lt;0.68),D37&gt;=1.25,(H37&lt;15.155),(D37&lt;1.55)),0.022,IF(AND((A37&lt;5.55),(A37&lt;6.2),G37&gt;=0.68,D37&gt;=1.25,(H37&lt;15.155),(D37&lt;1.55)),0.009,IF(AND(A37&gt;=5.55,(A37&lt;6.2),G37&gt;=0.68,D37&gt;=1.25,(H37&lt;15.155),(D37&lt;1.55)),-0.016,IF(AND((G37&lt;0.107),(G37&lt;0.361),(G37&lt;0.613),(D37&lt;2.45),(A37&lt;7.45),D37&gt;=1.55),0.042,IF(AND(G37&gt;=0.107,(G37&lt;0.361),(G37&lt;0.613),(D37&lt;2.45),(A37&lt;7.45),D37&gt;=1.55),0.002,IF(AND((D37&lt;2.35),G37&gt;=0.361,(G37&lt;0.613),(D37&lt;2.45),(A37&lt;7.45),D37&gt;=1.55),0.051,IF(AND(D37&gt;=2.35,G37&gt;=0.361,(G37&lt;0.613),(D37&lt;2.45),(A37&lt;7.45),D37&gt;=1.55),0.016,IF(AND((A37&lt;6.4),(G37&lt;0.711),G37&gt;=0.613,(D37&lt;2.45),(A37&lt;7.45),D37&gt;=1.55),0.001,IF(AND(A37&gt;=6.4,(G37&lt;0.711),G37&gt;=0.613,(D37&lt;2.45),(A37&lt;7.45),D37&gt;=1.55),-0.002,IF(AND((B37&lt;2.95),G37&gt;=0.711,G37&gt;=0.613,(D37&lt;2.45),(A37&lt;7.45),D37&gt;=1.55),0.023,IF(AND(B37&gt;=2.95,G37&gt;=0.711,G37&gt;=0.613,(D37&lt;2.45),(A37&lt;7.45),D37&gt;=1.55),0.01,"shouldnthappen")))))))))))))))))))))))))))</f>
        <v>0.009</v>
      </c>
      <c r="Z37" s="1" t="n">
        <f aca="false">IF(AND(A37&gt;=7.45,D37&gt;=1.75),0.056,IF(AND(H37&gt;=15.059,A37&gt;=5.55,(D37&lt;1.75)),0.028,IF(AND((D37&lt;0.35),G37&gt;=0.905,(A37&lt;5.55),(D37&lt;1.75)),0.005,IF(AND(D37&gt;=0.35,G37&gt;=0.905,(A37&lt;5.55),(D37&lt;1.75)),0.026,IF(AND((H37&lt;8.711),D37&gt;=2.45,(A37&lt;7.45),D37&gt;=1.75),0.011,IF(AND(H37&gt;=8.711,D37&gt;=2.45,(A37&lt;7.45),D37&gt;=1.75),0.049,IF(AND((G37&lt;0.107),(G37&lt;0.487),(D37&lt;2.45),(A37&lt;7.45),D37&gt;=1.75),0.032,IF(AND((H37&lt;10.915),(A37&lt;4.5),(B37&lt;3.15),(G37&lt;0.905),(A37&lt;5.55),(D37&lt;1.75)),-0.001,IF(AND(H37&gt;=10.915,(A37&lt;4.5),(B37&lt;3.15),(G37&lt;0.905),(A37&lt;5.55),(D37&lt;1.75)),0.003,IF(AND((A37&lt;5.05),A37&gt;=4.5,(B37&lt;3.15),(G37&lt;0.905),(A37&lt;5.55),(D37&lt;1.75)),0.015,IF(AND(A37&gt;=5.05,A37&gt;=4.5,(B37&lt;3.15),(G37&lt;0.905),(A37&lt;5.55),(D37&lt;1.75)),0.006,IF(AND((G37&lt;0.05),(G37&lt;0.091),B37&gt;=3.15,(G37&lt;0.905),(A37&lt;5.55),(D37&lt;1.75)),0.001,IF(AND(G37&gt;=0.05,(G37&lt;0.091),B37&gt;=3.15,(G37&lt;0.905),(A37&lt;5.55),(D37&lt;1.75)),0.008,IF(AND((G37&lt;0.587),G37&gt;=0.091,B37&gt;=3.15,(G37&lt;0.905),(A37&lt;5.55),(D37&lt;1.75)),-0.003,IF(AND(G37&gt;=0.587,G37&gt;=0.091,B37&gt;=3.15,(G37&lt;0.905),(A37&lt;5.55),(D37&lt;1.75)),0.004,IF(AND((F37&lt;2.5),(B37&lt;2.85),(G37&lt;0.419),(H37&lt;15.059),A37&gt;=5.55,(D37&lt;1.75)),0.041,IF(AND(F37&gt;=2.5,(B37&lt;2.85),(G37&lt;0.419),(H37&lt;15.059),A37&gt;=5.55,(D37&lt;1.75)),0.015,IF(AND((G37&lt;0.164),B37&gt;=2.85,(G37&lt;0.419),(H37&lt;15.059),A37&gt;=5.55,(D37&lt;1.75)),0.01,IF(AND(G37&gt;=0.164,B37&gt;=2.85,(G37&lt;0.419),(H37&lt;15.059),A37&gt;=5.55,(D37&lt;1.75)),-0.001,IF(AND((B37&lt;2.55),(B37&lt;2.95),G37&gt;=0.419,(H37&lt;15.059),A37&gt;=5.55,(D37&lt;1.75)),0.014,IF(AND(B37&gt;=2.55,(B37&lt;2.95),G37&gt;=0.419,(H37&lt;15.059),A37&gt;=5.55,(D37&lt;1.75)),-0.013,IF(AND((D37&lt;1.55),B37&gt;=2.95,G37&gt;=0.419,(H37&lt;15.059),A37&gt;=5.55,(D37&lt;1.75)),0.023,IF(AND(D37&gt;=1.55,B37&gt;=2.95,G37&gt;=0.419,(H37&lt;15.059),A37&gt;=5.55,(D37&lt;1.75)),0.005,IF(AND((H37&lt;13.278),G37&gt;=0.107,(G37&lt;0.487),(D37&lt;2.45),(A37&lt;7.45),D37&gt;=1.75),-0.009,IF(AND(H37&gt;=13.278,G37&gt;=0.107,(G37&lt;0.487),(D37&lt;2.45),(A37&lt;7.45),D37&gt;=1.75),0.017,IF(AND((D37&lt;2.35),(G37&lt;0.571),G37&gt;=0.487,(D37&lt;2.45),(A37&lt;7.45),D37&gt;=1.75),0.053,IF(AND(D37&gt;=2.35,(G37&lt;0.571),G37&gt;=0.487,(D37&lt;2.45),(A37&lt;7.45),D37&gt;=1.75),0.009,IF(AND((G37&lt;0.779),G37&gt;=0.571,G37&gt;=0.487,(D37&lt;2.45),(A37&lt;7.45),D37&gt;=1.75),0.006,IF(AND(G37&gt;=0.779,G37&gt;=0.571,G37&gt;=0.487,(D37&lt;2.45),(A37&lt;7.45),D37&gt;=1.75),0.016,"shouldnthappen")))))))))))))))))))))))))))))</f>
        <v>0.015</v>
      </c>
      <c r="AA37" s="1" t="n">
        <f aca="false">IF(AND((A37&lt;7.8),A37&gt;=7.45,D37&gt;=1.75),0.051,IF(AND(A37&gt;=7.8,A37&gt;=7.45,D37&gt;=1.75),0.01,IF(AND(B37&gt;=3.35,B37&gt;=3.25,(A37&lt;7.45),D37&gt;=1.75),0.016,IF(AND((H37&lt;8.308),(D37&lt;0.15),(H37&lt;13.655),(D37&lt;0.35),(D37&lt;1.75)),0.009,IF(AND((H37&lt;14.529),(G37&lt;0.293),H37&gt;=13.655,(D37&lt;0.35),(D37&lt;1.75)),0.011,IF(AND(H37&gt;=14.529,(G37&lt;0.293),H37&gt;=13.655,(D37&lt;0.35),(D37&lt;1.75)),0.001,IF(AND(D37&gt;=0.25,G37&gt;=0.293,H37&gt;=13.655,(D37&lt;0.35),(D37&lt;1.75)),-0.004,IF(AND(H37&gt;=10.635,(H37&lt;10.696),(H37&lt;13.906),D37&gt;=0.35,(D37&lt;1.75)),0.036,IF(AND(G37&gt;=0.833,H37&gt;=10.696,(H37&lt;13.906),D37&gt;=0.35,(D37&lt;1.75)),0.016,IF(AND((A37&lt;6.65),(G37&lt;0.247),H37&gt;=13.906,D37&gt;=0.35,(D37&lt;1.75)),-0.008,IF(AND(A37&gt;=6.65,(G37&lt;0.247),H37&gt;=13.906,D37&gt;=0.35,(D37&lt;1.75)),0.011,IF(AND((B37&lt;2.45),G37&gt;=0.247,H37&gt;=13.906,D37&gt;=0.35,(D37&lt;1.75)),0,IF(AND((D37&lt;1.85),(B37&lt;2.95),(B37&lt;3.25),(A37&lt;7.45),D37&gt;=1.75),0.033,IF(AND((G37&lt;0.428),(B37&lt;3.35),B37&gt;=3.25,(A37&lt;7.45),D37&gt;=1.75),0.009,IF(AND(G37&gt;=0.428,(B37&lt;3.35),B37&gt;=3.25,(A37&lt;7.45),D37&gt;=1.75),0.042,IF(AND((A37&lt;4.6),H37&gt;=8.308,(D37&lt;0.15),(H37&lt;13.655),(D37&lt;0.35),(D37&lt;1.75)),0.003,IF(AND(A37&gt;=4.6,H37&gt;=8.308,(D37&lt;0.15),(H37&lt;13.655),(D37&lt;0.35),(D37&lt;1.75)),0,IF(AND((H37&lt;8.834),(A37&lt;5.05),D37&gt;=0.15,(H37&lt;13.655),(D37&lt;0.35),(D37&lt;1.75)),0.002,IF(AND(H37&gt;=8.834,(A37&lt;5.05),D37&gt;=0.15,(H37&lt;13.655),(D37&lt;0.35),(D37&lt;1.75)),-0.008,IF(AND((A37&lt;5.45),A37&gt;=5.05,D37&gt;=0.15,(H37&lt;13.655),(D37&lt;0.35),(D37&lt;1.75)),0.003,IF(AND(A37&gt;=5.45,A37&gt;=5.05,D37&gt;=0.15,(H37&lt;13.655),(D37&lt;0.35),(D37&lt;1.75)),-0.002,IF(AND((A37&lt;5.3),(D37&lt;0.25),G37&gt;=0.293,H37&gt;=13.655,(D37&lt;0.35),(D37&lt;1.75)),0.007,IF(AND(A37&gt;=5.3,(D37&lt;0.25),G37&gt;=0.293,H37&gt;=13.655,(D37&lt;0.35),(D37&lt;1.75)),0.001,IF(AND((H37&lt;7.309),(H37&lt;10.635),(H37&lt;10.696),(H37&lt;13.906),D37&gt;=0.35,(D37&lt;1.75)),0.014,IF(AND(H37&gt;=7.309,(H37&lt;10.635),(H37&lt;10.696),(H37&lt;13.906),D37&gt;=0.35,(D37&lt;1.75)),0.006,IF(AND((H37&lt;12.093),(G37&lt;0.833),H37&gt;=10.696,(H37&lt;13.906),D37&gt;=0.35,(D37&lt;1.75)),-0.01,IF(AND(H37&gt;=12.093,(G37&lt;0.833),H37&gt;=10.696,(H37&lt;13.906),D37&gt;=0.35,(D37&lt;1.75)),0.004,IF(AND((G37&lt;0.823),B37&gt;=2.45,G37&gt;=0.247,H37&gt;=13.906,D37&gt;=0.35,(D37&lt;1.75)),0.026,IF(AND(G37&gt;=0.823,B37&gt;=2.45,G37&gt;=0.247,H37&gt;=13.906,D37&gt;=0.35,(D37&lt;1.75)),0.006,IF(AND((H37&lt;11.121),D37&gt;=1.85,(B37&lt;2.95),(B37&lt;3.25),(A37&lt;7.45),D37&gt;=1.75),0.013,IF(AND(H37&gt;=11.121,D37&gt;=1.85,(B37&lt;2.95),(B37&lt;3.25),(A37&lt;7.45),D37&gt;=1.75),0.005,IF(AND((A37&lt;6.05),(A37&lt;6.45),B37&gt;=2.95,(B37&lt;3.25),(A37&lt;7.45),D37&gt;=1.75),0.001,IF(AND(A37&gt;=6.05,(A37&lt;6.45),B37&gt;=2.95,(B37&lt;3.25),(A37&lt;7.45),D37&gt;=1.75),-0.005,IF(AND((G37&lt;0.42),A37&gt;=6.45,B37&gt;=2.95,(B37&lt;3.25),(A37&lt;7.45),D37&gt;=1.75),0.004,IF(AND(G37&gt;=0.42,A37&gt;=6.45,B37&gt;=2.95,(B37&lt;3.25),(A37&lt;7.45),D37&gt;=1.75),0.019,"shouldnthappen")))))))))))))))))))))))))))))))))))</f>
        <v>0.002</v>
      </c>
      <c r="AB37" s="1" t="n">
        <f aca="false">+ 0.5</f>
        <v>0.5</v>
      </c>
    </row>
    <row r="38" customFormat="false" ht="13.8" hidden="false" customHeight="false" outlineLevel="0" collapsed="false">
      <c r="A38" s="11" t="n">
        <v>5</v>
      </c>
      <c r="B38" s="1" t="n">
        <v>3.2</v>
      </c>
      <c r="C38" s="1" t="n">
        <v>1.2</v>
      </c>
      <c r="D38" s="1" t="n">
        <v>0.2</v>
      </c>
      <c r="E38" s="1" t="s">
        <v>94</v>
      </c>
      <c r="F38" s="1" t="n">
        <v>1</v>
      </c>
      <c r="G38" s="1" t="n">
        <v>0.258754731388763</v>
      </c>
      <c r="H38" s="18" t="n">
        <v>11.2627745815553</v>
      </c>
      <c r="I38" s="1" t="n">
        <f aca="false">C38</f>
        <v>1.2</v>
      </c>
      <c r="J38" s="1" t="n">
        <f aca="false">SUM(M38:AB38)</f>
        <v>1.292</v>
      </c>
      <c r="K38" s="15" t="n">
        <f aca="false">1-SQRT(VAR(M38:AB38, I38)) / AVERAGE(M38:AB38)</f>
        <v>-2.75966660762358</v>
      </c>
      <c r="L38" s="1" t="n">
        <f aca="false">(J38-I38)/I38</f>
        <v>0.0766666666666667</v>
      </c>
      <c r="M38" s="1" t="n">
        <f aca="false">IF(AND((H38&lt;5.245),(D38&lt;0.8)),0.075,IF(AND(H38&gt;=5.245,(D38&lt;0.8)),0.279,IF(AND((D38&lt;1.45),D38&gt;=0.8),1.043,IF(AND(D38&gt;=1.45,D38&gt;=0.8),1.423,"shouldnthappen"))))</f>
        <v>0.279</v>
      </c>
      <c r="N38" s="1" t="n">
        <f aca="false">IF(AND((A38&lt;4.35),(D38&lt;0.8)),0.048,IF(AND(A38&gt;=4.35,(D38&lt;0.8)),0.198,IF(AND(F38&gt;=2.5,D38&gt;=0.8),1.048,IF(AND((A38&lt;5.15),(F38&lt;2.5),D38&gt;=0.8),0.321,IF(AND(A38&gt;=5.15,(F38&lt;2.5),D38&gt;=0.8),0.783,"shouldnthappen")))))</f>
        <v>0.198</v>
      </c>
      <c r="O38" s="1" t="n">
        <f aca="false">IF(AND((H38&lt;5.245),(D38&lt;0.8)),0.034,IF(AND((A38&lt;5.9),D38&gt;=0.8),0.489,IF(AND(A38&gt;=5.9,D38&gt;=0.8),0.721,IF(AND((A38&lt;4.35),H38&gt;=5.245,(D38&lt;0.8)),0.041,IF(AND(A38&gt;=4.35,H38&gt;=5.245,(D38&lt;0.8)),0.142,"shouldnthappen")))))</f>
        <v>0.142</v>
      </c>
      <c r="P38" s="1" t="n">
        <f aca="false">IF(AND((B38&lt;2.8),(D38&lt;1.15)),0.244,IF(AND((D38&lt;1.75),D38&gt;=1.15),0.396,IF(AND(D38&gt;=1.75,D38&gt;=1.15),0.554,IF(AND((A38&lt;5.05),B38&gt;=2.8,(D38&lt;1.15)),0.078,IF(AND((H38&lt;14.877),A38&gt;=5.05,B38&gt;=2.8,(D38&lt;1.15)),0.118,IF(AND(H38&gt;=14.877,A38&gt;=5.05,B38&gt;=2.8,(D38&lt;1.15)),0.027,"shouldnthappen"))))))</f>
        <v>0.078</v>
      </c>
      <c r="Q38" s="1" t="n">
        <f aca="false">IF(AND(D38&gt;=0.45,(D38&lt;1.15)),0.17,IF(AND(A38&gt;=7.1,D38&gt;=1.15),0.539,IF(AND((A38&lt;6.25),(A38&lt;7.1),D38&gt;=1.15),0.258,IF(AND(A38&gt;=6.25,(A38&lt;7.1),D38&gt;=1.15),0.344,IF(AND(G38&gt;=0.418,(A38&lt;5.05),(D38&lt;0.45),(D38&lt;1.15)),0.033,IF(AND((H38&lt;14.494),(G38&lt;0.418),(A38&lt;5.05),(D38&lt;0.45),(D38&lt;1.15)),0.061,IF(AND(H38&gt;=14.494,(G38&lt;0.418),(A38&lt;5.05),(D38&lt;0.45),(D38&lt;1.15)),0.015,IF(AND(H38&gt;=14.877,(B38&lt;3.85),A38&gt;=5.05,(D38&lt;0.45),(D38&lt;1.15)),0.023,IF(AND((B38&lt;4),B38&gt;=3.85,A38&gt;=5.05,(D38&lt;0.45),(D38&lt;1.15)),0.009,IF(AND(B38&gt;=4,B38&gt;=3.85,A38&gt;=5.05,(D38&lt;0.45),(D38&lt;1.15)),0.052,IF(AND((G38&lt;0.05),(H38&lt;14.877),(B38&lt;3.85),A38&gt;=5.05,(D38&lt;0.45),(D38&lt;1.15)),0.024,IF(AND(G38&gt;=0.05,(H38&lt;14.877),(B38&lt;3.85),A38&gt;=5.05,(D38&lt;0.45),(D38&lt;1.15)),0.091,"shouldnthappen"))))))))))))</f>
        <v>0.061</v>
      </c>
      <c r="R38" s="1" t="n">
        <f aca="false">IF(AND(A38&gt;=7.1,D38&gt;=0.8),0.401,IF(AND((A38&lt;4.5),(G38&lt;0.905),(D38&lt;0.8)),0.024,IF(AND((H38&lt;9.966),G38&gt;=0.905,(D38&lt;0.8)),0.094,IF(AND(H38&gt;=9.966,G38&gt;=0.905,(D38&lt;0.8)),0.026,IF(AND(D38&gt;=2.05,(A38&lt;7.1),D38&gt;=0.8),0.277,IF(AND((H38&lt;5.523),A38&gt;=4.5,(G38&lt;0.905),(D38&lt;0.8)),0.012,IF(AND(H38&gt;=5.523,A38&gt;=4.5,(G38&lt;0.905),(D38&lt;0.8)),0.049,IF(AND((A38&lt;5.3),(D38&lt;2.05),(A38&lt;7.1),D38&gt;=0.8),0.095,IF(AND(A38&gt;=5.3,(D38&lt;2.05),(A38&lt;7.1),D38&gt;=0.8),0.196,"shouldnthappen")))))))))</f>
        <v>0.049</v>
      </c>
      <c r="S38" s="1" t="n">
        <f aca="false">IF(AND(A38&gt;=7.1,D38&gt;=1.35),0.298,IF(AND(G38&gt;=0.905,(D38&lt;0.8),(D38&lt;1.35)),0.068,IF(AND(H38&gt;=9.386,D38&gt;=0.8,(D38&lt;1.35)),0.126,IF(AND((H38&lt;7.426),(H38&lt;9.386),D38&gt;=0.8,(D38&lt;1.35)),0.091,IF(AND((A38&lt;5.3),(G38&lt;0.905),(A38&lt;7.1),D38&gt;=1.35),0.063,IF(AND((D38&lt;2.05),G38&gt;=0.905,(A38&lt;7.1),D38&gt;=1.35),0.015,IF(AND(D38&gt;=2.05,G38&gt;=0.905,(A38&lt;7.1),D38&gt;=1.35),0.089,IF(AND((H38&lt;10.505),(H38&lt;14.344),(G38&lt;0.905),(D38&lt;0.8),(D38&lt;1.35)),0.035,IF(AND((A38&lt;4.85),H38&gt;=14.344,(G38&lt;0.905),(D38&lt;0.8),(D38&lt;1.35)),0.006,IF(AND((B38&lt;2.75),H38&gt;=7.426,(H38&lt;9.386),D38&gt;=0.8,(D38&lt;1.35)),0.021,IF(AND(B38&gt;=2.75,H38&gt;=7.426,(H38&lt;9.386),D38&gt;=0.8,(D38&lt;1.35)),-0.01,IF(AND((B38&lt;2.35),A38&gt;=5.3,(G38&lt;0.905),(A38&lt;7.1),D38&gt;=1.35),0.068,IF(AND(B38&gt;=2.35,A38&gt;=5.3,(G38&lt;0.905),(A38&lt;7.1),D38&gt;=1.35),0.181,IF(AND((H38&lt;11.731),H38&gt;=10.505,(H38&lt;14.344),(G38&lt;0.905),(D38&lt;0.8),(D38&lt;1.35)),0.004,IF(AND(H38&gt;=11.731,H38&gt;=10.505,(H38&lt;14.344),(G38&lt;0.905),(D38&lt;0.8),(D38&lt;1.35)),0.024,IF(AND((H38&lt;14.877),A38&gt;=4.85,H38&gt;=14.344,(G38&lt;0.905),(D38&lt;0.8),(D38&lt;1.35)),0.063,IF(AND(H38&gt;=14.877,A38&gt;=4.85,H38&gt;=14.344,(G38&lt;0.905),(D38&lt;0.8),(D38&lt;1.35)),0.012,"shouldnthappen")))))))))))))))))</f>
        <v>0.004</v>
      </c>
      <c r="T38" s="1" t="n">
        <f aca="false">IF(AND(D38&gt;=0.45,(A38&lt;5.65)),0.067,IF(AND(A38&gt;=7.25,A38&gt;=5.65),0.244,IF(AND((H38&lt;9.966),G38&gt;=0.905,(D38&lt;0.45),(A38&lt;5.65)),0.062,IF(AND(H38&gt;=9.966,G38&gt;=0.905,(D38&lt;0.45),(A38&lt;5.65)),0.012,IF(AND((G38&lt;0.948),D38&gt;=2.05,(A38&lt;7.25),A38&gt;=5.65),0.157,IF(AND(G38&gt;=0.948,D38&gt;=2.05,(A38&lt;7.25),A38&gt;=5.65),0.037,IF(AND(G38&gt;=0.422,(B38&lt;3.15),(G38&lt;0.905),(D38&lt;0.45),(A38&lt;5.65)),0.011,IF(AND((D38&lt;0.25),(G38&lt;0.422),(B38&lt;3.15),(G38&lt;0.905),(D38&lt;0.45),(A38&lt;5.65)),0.04,IF(AND(D38&gt;=0.25,(G38&lt;0.422),(B38&lt;3.15),(G38&lt;0.905),(D38&lt;0.45),(A38&lt;5.65)),0.009,IF(AND((A38&lt;4.85),(B38&lt;3.25),B38&gt;=3.15,(G38&lt;0.905),(D38&lt;0.45),(A38&lt;5.65)),0.008,IF(AND(A38&gt;=4.85,(B38&lt;3.25),B38&gt;=3.15,(G38&lt;0.905),(D38&lt;0.45),(A38&lt;5.65)),-0.017,IF(AND((D38&lt;0.25),B38&gt;=3.25,B38&gt;=3.15,(G38&lt;0.905),(D38&lt;0.45),(A38&lt;5.65)),0.022,IF(AND(D38&gt;=0.25,B38&gt;=3.25,B38&gt;=3.15,(G38&lt;0.905),(D38&lt;0.45),(A38&lt;5.65)),0.009,IF(AND((F38&lt;2.5),(H38&lt;7.692),(G38&lt;0.644),(D38&lt;2.05),(A38&lt;7.25),A38&gt;=5.65),0.018,IF(AND(F38&gt;=2.5,(H38&lt;7.692),(G38&lt;0.644),(D38&lt;2.05),(A38&lt;7.25),A38&gt;=5.65),0.068,IF(AND((B38&lt;2.35),H38&gt;=7.692,(G38&lt;0.644),(D38&lt;2.05),(A38&lt;7.25),A38&gt;=5.65),0.023,IF(AND(B38&gt;=2.35,H38&gt;=7.692,(G38&lt;0.644),(D38&lt;2.05),(A38&lt;7.25),A38&gt;=5.65),0.125,IF(AND((G38&lt;0.766),(G38&lt;0.85),G38&gt;=0.644,(D38&lt;2.05),(A38&lt;7.25),A38&gt;=5.65),0.055,IF(AND(G38&gt;=0.766,(G38&lt;0.85),G38&gt;=0.644,(D38&lt;2.05),(A38&lt;7.25),A38&gt;=5.65),-0,IF(AND((B38&lt;2.95),G38&gt;=0.85,G38&gt;=0.644,(D38&lt;2.05),(A38&lt;7.25),A38&gt;=5.65),0.098,IF(AND(B38&gt;=2.95,G38&gt;=0.85,G38&gt;=0.644,(D38&lt;2.05),(A38&lt;7.25),A38&gt;=5.65),0.013,"shouldnthappen")))))))))))))))))))))</f>
        <v>-0.017</v>
      </c>
      <c r="U38" s="1" t="n">
        <f aca="false">IF(AND(A38&gt;=7.25,D38&gt;=1.25),0.186,IF(AND((G38&lt;0.13),D38&gt;=0.35,(D38&lt;1.25)),-0.004,IF(AND(H38&gt;=14.246,(H38&lt;14.344),(D38&lt;0.35),(D38&lt;1.25)),-0.002,IF(AND((A38&lt;4.85),H38&gt;=14.344,(D38&lt;0.35),(D38&lt;1.25)),0.004,IF(AND(G38&gt;=0.446,(G38&lt;0.644),(A38&lt;7.25),D38&gt;=1.25),0.138,IF(AND(A38&gt;=5.45,(H38&lt;14.246),(H38&lt;14.344),(D38&lt;0.35),(D38&lt;1.25)),0.001,IF(AND((H38&lt;14.877),A38&gt;=4.85,H38&gt;=14.344,(D38&lt;0.35),(D38&lt;1.25)),0.035,IF(AND(H38&gt;=14.877,A38&gt;=4.85,H38&gt;=14.344,(D38&lt;0.35),(D38&lt;1.25)),0.007,IF(AND((B38&lt;3.35),H38&gt;=9.448,G38&gt;=0.13,D38&gt;=0.35,(D38&lt;1.25)),0.053,IF(AND(B38&gt;=3.35,H38&gt;=9.448,G38&gt;=0.13,D38&gt;=0.35,(D38&lt;1.25)),0.017,IF(AND((G38&lt;0.44),(G38&lt;0.446),(G38&lt;0.644),(A38&lt;7.25),D38&gt;=1.25),0.079,IF(AND(G38&gt;=0.44,(G38&lt;0.446),(G38&lt;0.644),(A38&lt;7.25),D38&gt;=1.25),0.02,IF(AND((A38&lt;5.95),(G38&lt;0.724),G38&gt;=0.644,(A38&lt;7.25),D38&gt;=1.25),-0.018,IF(AND(A38&gt;=5.95,(G38&lt;0.724),G38&gt;=0.644,(A38&lt;7.25),D38&gt;=1.25),0.027,IF(AND(A38&gt;=6.15,G38&gt;=0.724,G38&gt;=0.644,(A38&lt;7.25),D38&gt;=1.25),0.093,IF(AND((A38&lt;5.05),(A38&lt;5.45),(H38&lt;14.246),(H38&lt;14.344),(D38&lt;0.35),(D38&lt;1.25)),0.011,IF(AND(A38&gt;=5.05,(A38&lt;5.45),(H38&lt;14.246),(H38&lt;14.344),(D38&lt;0.35),(D38&lt;1.25)),0.021,IF(AND((A38&lt;5.4),(B38&lt;3.15),(H38&lt;9.448),G38&gt;=0.13,D38&gt;=0.35,(D38&lt;1.25)),0.007,IF(AND(A38&gt;=5.4,(B38&lt;3.15),(H38&lt;9.448),G38&gt;=0.13,D38&gt;=0.35,(D38&lt;1.25)),-0.011,IF(AND((B38&lt;3.75),B38&gt;=3.15,(H38&lt;9.448),G38&gt;=0.13,D38&gt;=0.35,(D38&lt;1.25)),0.012,IF(AND(B38&gt;=3.75,B38&gt;=3.15,(H38&lt;9.448),G38&gt;=0.13,D38&gt;=0.35,(D38&lt;1.25)),0.046,IF(AND((A38&lt;5.9),(A38&lt;6.15),G38&gt;=0.724,G38&gt;=0.644,(A38&lt;7.25),D38&gt;=1.25),0.06,IF(AND(A38&gt;=5.9,(A38&lt;6.15),G38&gt;=0.724,G38&gt;=0.644,(A38&lt;7.25),D38&gt;=1.25),0.005,"shouldnthappen")))))))))))))))))))))))</f>
        <v>0.011</v>
      </c>
      <c r="V38" s="1" t="n">
        <f aca="false">IF(AND(H38&gt;=15.155,(D38&lt;1.55)),0.084,IF(AND(A38&gt;=7.25,D38&gt;=1.55),0.141,IF(AND((G38&lt;0.043),D38&gt;=1.05,(H38&lt;15.155),(D38&lt;1.55)),-0.007,IF(AND(D38&gt;=1.85,G38&gt;=0.755,(A38&lt;7.25),D38&gt;=1.55),0.051,IF(AND((H38&lt;9.966),G38&gt;=0.905,(D38&lt;1.05),(H38&lt;15.155),(D38&lt;1.55)),0.043,IF(AND(H38&gt;=9.966,G38&gt;=0.905,(D38&lt;1.05),(H38&lt;15.155),(D38&lt;1.55)),0.007,IF(AND((G38&lt;0.278),(G38&lt;0.361),(G38&lt;0.755),(A38&lt;7.25),D38&gt;=1.55),0.08,IF(AND((A38&lt;5.8),G38&gt;=0.361,(G38&lt;0.755),(A38&lt;7.25),D38&gt;=1.55),0.019,IF(AND((A38&lt;6.05),(D38&lt;1.85),G38&gt;=0.755,(A38&lt;7.25),D38&gt;=1.55),0.01,IF(AND(A38&gt;=6.05,(D38&lt;1.85),G38&gt;=0.755,(A38&lt;7.25),D38&gt;=1.55),0.002,IF(AND((G38&lt;0.486),(B38&lt;3.15),(G38&lt;0.905),(D38&lt;1.05),(H38&lt;15.155),(D38&lt;1.55)),0.026,IF(AND(G38&gt;=0.486,(B38&lt;3.15),(G38&lt;0.905),(D38&lt;1.05),(H38&lt;15.155),(D38&lt;1.55)),0.001,IF(AND((B38&lt;3.25),B38&gt;=3.15,(G38&lt;0.905),(D38&lt;1.05),(H38&lt;15.155),(D38&lt;1.55)),-0.003,IF(AND(B38&gt;=3.25,B38&gt;=3.15,(G38&lt;0.905),(D38&lt;1.05),(H38&lt;15.155),(D38&lt;1.55)),0.012,IF(AND((H38&lt;7.426),(H38&lt;8.769),G38&gt;=0.043,D38&gt;=1.05,(H38&lt;15.155),(D38&lt;1.55)),0.041,IF(AND(H38&gt;=7.426,(H38&lt;8.769),G38&gt;=0.043,D38&gt;=1.05,(H38&lt;15.155),(D38&lt;1.55)),-0.008,IF(AND((H38&lt;10.696),H38&gt;=8.769,G38&gt;=0.043,D38&gt;=1.05,(H38&lt;15.155),(D38&lt;1.55)),0.069,IF(AND(H38&gt;=10.696,H38&gt;=8.769,G38&gt;=0.043,D38&gt;=1.05,(H38&lt;15.155),(D38&lt;1.55)),0.033,IF(AND((D38&lt;2.2),G38&gt;=0.278,(G38&lt;0.361),(G38&lt;0.755),(A38&lt;7.25),D38&gt;=1.55),0.022,IF(AND(D38&gt;=2.2,G38&gt;=0.278,(G38&lt;0.361),(G38&lt;0.755),(A38&lt;7.25),D38&gt;=1.55),-0.027,IF(AND((H38&lt;12.626),A38&gt;=5.8,G38&gt;=0.361,(G38&lt;0.755),(A38&lt;7.25),D38&gt;=1.55),0.126,IF(AND(H38&gt;=12.626,A38&gt;=5.8,G38&gt;=0.361,(G38&lt;0.755),(A38&lt;7.25),D38&gt;=1.55),0.065,"shouldnthappen"))))))))))))))))))))))</f>
        <v>-0.003</v>
      </c>
      <c r="W38" s="1" t="n">
        <f aca="false">IF(AND(H38&gt;=15.155,(D38&lt;1.55)),0.064,IF(AND(A38&gt;=7.45,D38&gt;=1.55),0.115,IF(AND(B38&gt;=3.15,(H38&lt;10.257),(A38&lt;7.45),D38&gt;=1.55),0.097,IF(AND((A38&lt;4.85),H38&gt;=14.344,(D38&lt;0.35),(H38&lt;15.155),(D38&lt;1.55)),0.003,IF(AND(A38&gt;=6.05,(G38&lt;0.169),D38&gt;=0.35,(H38&lt;15.155),(D38&lt;1.55)),-0.008,IF(AND((G38&lt;0.181),G38&gt;=0.169,D38&gt;=0.35,(H38&lt;15.155),(D38&lt;1.55)),0.065,IF(AND(B38&gt;=3.05,(B38&lt;3.15),(H38&lt;10.257),(A38&lt;7.45),D38&gt;=1.55),-0.023,IF(AND(H38&gt;=11.854,(G38&lt;0.613),H38&gt;=10.257,(A38&lt;7.45),D38&gt;=1.55),0.068,IF(AND((D38&lt;0.25),(B38&lt;3.15),(H38&lt;14.344),(D38&lt;0.35),(H38&lt;15.155),(D38&lt;1.55)),0.014,IF(AND(D38&gt;=0.25,(B38&lt;3.15),(H38&lt;14.344),(D38&lt;0.35),(H38&lt;15.155),(D38&lt;1.55)),0.002,IF(AND((A38&lt;5.05),B38&gt;=3.15,(H38&lt;14.344),(D38&lt;0.35),(H38&lt;15.155),(D38&lt;1.55)),-0.001,IF(AND(A38&gt;=5.05,B38&gt;=3.15,(H38&lt;14.344),(D38&lt;0.35),(H38&lt;15.155),(D38&lt;1.55)),0.009,IF(AND((H38&lt;14.877),A38&gt;=4.85,H38&gt;=14.344,(D38&lt;0.35),(H38&lt;15.155),(D38&lt;1.55)),0.023,IF(AND(H38&gt;=14.877,A38&gt;=4.85,H38&gt;=14.344,(D38&lt;0.35),(H38&lt;15.155),(D38&lt;1.55)),0.004,IF(AND((H38&lt;13.602),(A38&lt;6.05),(G38&lt;0.169),D38&gt;=0.35,(H38&lt;15.155),(D38&lt;1.55)),0.023,IF(AND(H38&gt;=13.602,(A38&lt;6.05),(G38&lt;0.169),D38&gt;=0.35,(H38&lt;15.155),(D38&lt;1.55)),-0.006,IF(AND((B38&lt;2.95),G38&gt;=0.181,G38&gt;=0.169,D38&gt;=0.35,(H38&lt;15.155),(D38&lt;1.55)),0.019,IF(AND(B38&gt;=2.95,G38&gt;=0.181,G38&gt;=0.169,D38&gt;=0.35,(H38&lt;15.155),(D38&lt;1.55)),0.034,IF(AND((A38&lt;5.35),(B38&lt;3.05),(B38&lt;3.15),(H38&lt;10.257),(A38&lt;7.45),D38&gt;=1.55),0.009,IF(AND(A38&gt;=5.35,(B38&lt;3.05),(B38&lt;3.15),(H38&lt;10.257),(A38&lt;7.45),D38&gt;=1.55),0.058,IF(AND((B38&lt;2.9),(H38&lt;11.854),(G38&lt;0.613),H38&gt;=10.257,(A38&lt;7.45),D38&gt;=1.55),0.037,IF(AND(B38&gt;=2.9,(H38&lt;11.854),(G38&lt;0.613),H38&gt;=10.257,(A38&lt;7.45),D38&gt;=1.55),-0.005,IF(AND((A38&lt;6.4),(G38&lt;0.711),G38&gt;=0.613,H38&gt;=10.257,(A38&lt;7.45),D38&gt;=1.55),0.001,IF(AND(A38&gt;=6.4,(G38&lt;0.711),G38&gt;=0.613,H38&gt;=10.257,(A38&lt;7.45),D38&gt;=1.55),-0.002,IF(AND((D38&lt;1.9),G38&gt;=0.711,G38&gt;=0.613,H38&gt;=10.257,(A38&lt;7.45),D38&gt;=1.55),0.007,IF(AND(D38&gt;=1.9,G38&gt;=0.711,G38&gt;=0.613,H38&gt;=10.257,(A38&lt;7.45),D38&gt;=1.55),0.023,"shouldnthappen"))))))))))))))))))))))))))</f>
        <v>-0.001</v>
      </c>
      <c r="X38" s="1" t="n">
        <f aca="false">IF(AND(H38&gt;=15.155,(F38&lt;2.5)),0.049,IF(AND(A38&gt;=7.45,F38&gt;=2.5),0.089,IF(AND((G38&lt;0.107),(G38&lt;0.364),(A38&lt;7.45),F38&gt;=2.5),0.055,IF(AND(A38&gt;=5.75,(G38&lt;0.572),(D38&lt;1.25),(H38&lt;15.155),(F38&lt;2.5)),-0.018,IF(AND((A38&lt;5.7),(H38&lt;12.626),G38&gt;=0.364,(A38&lt;7.45),F38&gt;=2.5),0.012,IF(AND(A38&gt;=5.7,(H38&lt;12.626),G38&gt;=0.364,(A38&lt;7.45),F38&gt;=2.5),0.065,IF(AND((G38&lt;0.628),H38&gt;=12.626,G38&gt;=0.364,(A38&lt;7.45),F38&gt;=2.5),0.047,IF(AND((G38&lt;0.545),(A38&lt;5.75),(G38&lt;0.572),(D38&lt;1.25),(H38&lt;15.155),(F38&lt;2.5)),0.007,IF(AND(G38&gt;=0.545,(A38&lt;5.75),(G38&lt;0.572),(D38&lt;1.25),(H38&lt;15.155),(F38&lt;2.5)),-0.009,IF(AND((D38&lt;0.3),(H38&lt;11.788),G38&gt;=0.572,(D38&lt;1.25),(H38&lt;15.155),(F38&lt;2.5)),0.01,IF(AND(D38&gt;=0.3,(H38&lt;11.788),G38&gt;=0.572,(D38&lt;1.25),(H38&lt;15.155),(F38&lt;2.5)),0.03,IF(AND((A38&lt;4.75),H38&gt;=11.788,G38&gt;=0.572,(D38&lt;1.25),(H38&lt;15.155),(F38&lt;2.5)),0.001,IF(AND(A38&gt;=4.75,H38&gt;=11.788,G38&gt;=0.572,(D38&lt;1.25),(H38&lt;15.155),(F38&lt;2.5)),0.01,IF(AND((A38&lt;5.5),(A38&lt;6.15),(G38&lt;0.652),D38&gt;=1.25,(H38&lt;15.155),(F38&lt;2.5)),0.014,IF(AND(A38&gt;=5.5,(A38&lt;6.15),(G38&lt;0.652),D38&gt;=1.25,(H38&lt;15.155),(F38&lt;2.5)),0.049,IF(AND((H38&lt;12.206),A38&gt;=6.15,(G38&lt;0.652),D38&gt;=1.25,(H38&lt;15.155),(F38&lt;2.5)),-0.009,IF(AND(H38&gt;=12.206,A38&gt;=6.15,(G38&lt;0.652),D38&gt;=1.25,(H38&lt;15.155),(F38&lt;2.5)),0.021,IF(AND((A38&lt;5.55),(A38&lt;6.2),G38&gt;=0.652,D38&gt;=1.25,(H38&lt;15.155),(F38&lt;2.5)),0.011,IF(AND(A38&gt;=5.55,(A38&lt;6.2),G38&gt;=0.652,D38&gt;=1.25,(H38&lt;15.155),(F38&lt;2.5)),-0.019,IF(AND((B38&lt;3.2),A38&gt;=6.2,G38&gt;=0.652,D38&gt;=1.25,(H38&lt;15.155),(F38&lt;2.5)),0.025,IF(AND(B38&gt;=3.2,A38&gt;=6.2,G38&gt;=0.652,D38&gt;=1.25,(H38&lt;15.155),(F38&lt;2.5)),0.001,IF(AND((G38&lt;0.183),(G38&lt;0.301),G38&gt;=0.107,(G38&lt;0.364),(A38&lt;7.45),F38&gt;=2.5),-0.009,IF(AND(G38&gt;=0.183,(G38&lt;0.301),G38&gt;=0.107,(G38&lt;0.364),(A38&lt;7.45),F38&gt;=2.5),0.022,IF(AND((D38&lt;2.2),G38&gt;=0.301,G38&gt;=0.107,(G38&lt;0.364),(A38&lt;7.45),F38&gt;=2.5),0.004,IF(AND(D38&gt;=2.2,G38&gt;=0.301,G38&gt;=0.107,(G38&lt;0.364),(A38&lt;7.45),F38&gt;=2.5),-0.02,IF(AND((G38&lt;0.787),G38&gt;=0.628,H38&gt;=12.626,G38&gt;=0.364,(A38&lt;7.45),F38&gt;=2.5),-0.001,IF(AND(G38&gt;=0.787,G38&gt;=0.628,H38&gt;=12.626,G38&gt;=0.364,(A38&lt;7.45),F38&gt;=2.5),0.016,"shouldnthappen")))))))))))))))))))))))))))</f>
        <v>0.007</v>
      </c>
      <c r="Y38" s="1" t="n">
        <f aca="false">IF(AND(H38&gt;=15.155,(D38&lt;1.55)),0.037,IF(AND(D38&gt;=2.45,(A38&lt;7.45),D38&gt;=1.55),0.054,IF(AND((A38&lt;7.8),A38&gt;=7.45,D38&gt;=1.55),0.078,IF(AND(A38&gt;=7.8,A38&gt;=7.45,D38&gt;=1.55),0.021,IF(AND(A38&gt;=6.2,G38&gt;=0.68,D38&gt;=1.25,(H38&lt;15.155),(D38&lt;1.55)),0.019,IF(AND((B38&lt;2.65),(A38&lt;4.95),(G38&lt;0.572),(D38&lt;1.25),(H38&lt;15.155),(D38&lt;1.55)),0.021,IF(AND(B38&gt;=2.65,(A38&lt;4.95),(G38&lt;0.572),(D38&lt;1.25),(H38&lt;15.155),(D38&lt;1.55)),0.006,IF(AND((H38&lt;14.344),A38&gt;=4.95,(G38&lt;0.572),(D38&lt;1.25),(H38&lt;15.155),(D38&lt;1.55)),-0.005,IF(AND(H38&gt;=14.344,A38&gt;=4.95,(G38&lt;0.572),(D38&lt;1.25),(H38&lt;15.155),(D38&lt;1.55)),0.013,IF(AND((G38&lt;0.833),(H38&lt;11.788),G38&gt;=0.572,(D38&lt;1.25),(H38&lt;15.155),(D38&lt;1.55)),0.009,IF(AND(G38&gt;=0.833,(H38&lt;11.788),G38&gt;=0.572,(D38&lt;1.25),(H38&lt;15.155),(D38&lt;1.55)),0.024,IF(AND((A38&lt;4.75),H38&gt;=11.788,G38&gt;=0.572,(D38&lt;1.25),(H38&lt;15.155),(D38&lt;1.55)),0.001,IF(AND(A38&gt;=4.75,H38&gt;=11.788,G38&gt;=0.572,(D38&lt;1.25),(H38&lt;15.155),(D38&lt;1.55)),0.008,IF(AND((A38&lt;5.65),(A38&lt;6.15),(G38&lt;0.68),D38&gt;=1.25,(H38&lt;15.155),(D38&lt;1.55)),0.017,IF(AND(A38&gt;=5.65,(A38&lt;6.15),(G38&lt;0.68),D38&gt;=1.25,(H38&lt;15.155),(D38&lt;1.55)),0.039,IF(AND((G38&lt;0.436),A38&gt;=6.15,(G38&lt;0.68),D38&gt;=1.25,(H38&lt;15.155),(D38&lt;1.55)),-0.004,IF(AND(G38&gt;=0.436,A38&gt;=6.15,(G38&lt;0.68),D38&gt;=1.25,(H38&lt;15.155),(D38&lt;1.55)),0.022,IF(AND((A38&lt;5.55),(A38&lt;6.2),G38&gt;=0.68,D38&gt;=1.25,(H38&lt;15.155),(D38&lt;1.55)),0.009,IF(AND(A38&gt;=5.55,(A38&lt;6.2),G38&gt;=0.68,D38&gt;=1.25,(H38&lt;15.155),(D38&lt;1.55)),-0.016,IF(AND((G38&lt;0.107),(G38&lt;0.361),(G38&lt;0.613),(D38&lt;2.45),(A38&lt;7.45),D38&gt;=1.55),0.042,IF(AND(G38&gt;=0.107,(G38&lt;0.361),(G38&lt;0.613),(D38&lt;2.45),(A38&lt;7.45),D38&gt;=1.55),0.002,IF(AND((D38&lt;2.35),G38&gt;=0.361,(G38&lt;0.613),(D38&lt;2.45),(A38&lt;7.45),D38&gt;=1.55),0.051,IF(AND(D38&gt;=2.35,G38&gt;=0.361,(G38&lt;0.613),(D38&lt;2.45),(A38&lt;7.45),D38&gt;=1.55),0.016,IF(AND((A38&lt;6.4),(G38&lt;0.711),G38&gt;=0.613,(D38&lt;2.45),(A38&lt;7.45),D38&gt;=1.55),0.001,IF(AND(A38&gt;=6.4,(G38&lt;0.711),G38&gt;=0.613,(D38&lt;2.45),(A38&lt;7.45),D38&gt;=1.55),-0.002,IF(AND((B38&lt;2.95),G38&gt;=0.711,G38&gt;=0.613,(D38&lt;2.45),(A38&lt;7.45),D38&gt;=1.55),0.023,IF(AND(B38&gt;=2.95,G38&gt;=0.711,G38&gt;=0.613,(D38&lt;2.45),(A38&lt;7.45),D38&gt;=1.55),0.01,"shouldnthappen")))))))))))))))))))))))))))</f>
        <v>-0.005</v>
      </c>
      <c r="Z38" s="1" t="n">
        <f aca="false">IF(AND(A38&gt;=7.45,D38&gt;=1.75),0.056,IF(AND(H38&gt;=15.059,A38&gt;=5.55,(D38&lt;1.75)),0.028,IF(AND((D38&lt;0.35),G38&gt;=0.905,(A38&lt;5.55),(D38&lt;1.75)),0.005,IF(AND(D38&gt;=0.35,G38&gt;=0.905,(A38&lt;5.55),(D38&lt;1.75)),0.026,IF(AND((H38&lt;8.711),D38&gt;=2.45,(A38&lt;7.45),D38&gt;=1.75),0.011,IF(AND(H38&gt;=8.711,D38&gt;=2.45,(A38&lt;7.45),D38&gt;=1.75),0.049,IF(AND((G38&lt;0.107),(G38&lt;0.487),(D38&lt;2.45),(A38&lt;7.45),D38&gt;=1.75),0.032,IF(AND((H38&lt;10.915),(A38&lt;4.5),(B38&lt;3.15),(G38&lt;0.905),(A38&lt;5.55),(D38&lt;1.75)),-0.001,IF(AND(H38&gt;=10.915,(A38&lt;4.5),(B38&lt;3.15),(G38&lt;0.905),(A38&lt;5.55),(D38&lt;1.75)),0.003,IF(AND((A38&lt;5.05),A38&gt;=4.5,(B38&lt;3.15),(G38&lt;0.905),(A38&lt;5.55),(D38&lt;1.75)),0.015,IF(AND(A38&gt;=5.05,A38&gt;=4.5,(B38&lt;3.15),(G38&lt;0.905),(A38&lt;5.55),(D38&lt;1.75)),0.006,IF(AND((G38&lt;0.05),(G38&lt;0.091),B38&gt;=3.15,(G38&lt;0.905),(A38&lt;5.55),(D38&lt;1.75)),0.001,IF(AND(G38&gt;=0.05,(G38&lt;0.091),B38&gt;=3.15,(G38&lt;0.905),(A38&lt;5.55),(D38&lt;1.75)),0.008,IF(AND((G38&lt;0.587),G38&gt;=0.091,B38&gt;=3.15,(G38&lt;0.905),(A38&lt;5.55),(D38&lt;1.75)),-0.003,IF(AND(G38&gt;=0.587,G38&gt;=0.091,B38&gt;=3.15,(G38&lt;0.905),(A38&lt;5.55),(D38&lt;1.75)),0.004,IF(AND((F38&lt;2.5),(B38&lt;2.85),(G38&lt;0.419),(H38&lt;15.059),A38&gt;=5.55,(D38&lt;1.75)),0.041,IF(AND(F38&gt;=2.5,(B38&lt;2.85),(G38&lt;0.419),(H38&lt;15.059),A38&gt;=5.55,(D38&lt;1.75)),0.015,IF(AND((G38&lt;0.164),B38&gt;=2.85,(G38&lt;0.419),(H38&lt;15.059),A38&gt;=5.55,(D38&lt;1.75)),0.01,IF(AND(G38&gt;=0.164,B38&gt;=2.85,(G38&lt;0.419),(H38&lt;15.059),A38&gt;=5.55,(D38&lt;1.75)),-0.001,IF(AND((B38&lt;2.55),(B38&lt;2.95),G38&gt;=0.419,(H38&lt;15.059),A38&gt;=5.55,(D38&lt;1.75)),0.014,IF(AND(B38&gt;=2.55,(B38&lt;2.95),G38&gt;=0.419,(H38&lt;15.059),A38&gt;=5.55,(D38&lt;1.75)),-0.013,IF(AND((D38&lt;1.55),B38&gt;=2.95,G38&gt;=0.419,(H38&lt;15.059),A38&gt;=5.55,(D38&lt;1.75)),0.023,IF(AND(D38&gt;=1.55,B38&gt;=2.95,G38&gt;=0.419,(H38&lt;15.059),A38&gt;=5.55,(D38&lt;1.75)),0.005,IF(AND((H38&lt;13.278),G38&gt;=0.107,(G38&lt;0.487),(D38&lt;2.45),(A38&lt;7.45),D38&gt;=1.75),-0.009,IF(AND(H38&gt;=13.278,G38&gt;=0.107,(G38&lt;0.487),(D38&lt;2.45),(A38&lt;7.45),D38&gt;=1.75),0.017,IF(AND((D38&lt;2.35),(G38&lt;0.571),G38&gt;=0.487,(D38&lt;2.45),(A38&lt;7.45),D38&gt;=1.75),0.053,IF(AND(D38&gt;=2.35,(G38&lt;0.571),G38&gt;=0.487,(D38&lt;2.45),(A38&lt;7.45),D38&gt;=1.75),0.009,IF(AND((G38&lt;0.779),G38&gt;=0.571,G38&gt;=0.487,(D38&lt;2.45),(A38&lt;7.45),D38&gt;=1.75),0.006,IF(AND(G38&gt;=0.779,G38&gt;=0.571,G38&gt;=0.487,(D38&lt;2.45),(A38&lt;7.45),D38&gt;=1.75),0.016,"shouldnthappen")))))))))))))))))))))))))))))</f>
        <v>-0.003</v>
      </c>
      <c r="AA38" s="1" t="n">
        <f aca="false">IF(AND((A38&lt;7.8),A38&gt;=7.45,D38&gt;=1.75),0.051,IF(AND(A38&gt;=7.8,A38&gt;=7.45,D38&gt;=1.75),0.01,IF(AND(B38&gt;=3.35,B38&gt;=3.25,(A38&lt;7.45),D38&gt;=1.75),0.016,IF(AND((H38&lt;8.308),(D38&lt;0.15),(H38&lt;13.655),(D38&lt;0.35),(D38&lt;1.75)),0.009,IF(AND((H38&lt;14.529),(G38&lt;0.293),H38&gt;=13.655,(D38&lt;0.35),(D38&lt;1.75)),0.011,IF(AND(H38&gt;=14.529,(G38&lt;0.293),H38&gt;=13.655,(D38&lt;0.35),(D38&lt;1.75)),0.001,IF(AND(D38&gt;=0.25,G38&gt;=0.293,H38&gt;=13.655,(D38&lt;0.35),(D38&lt;1.75)),-0.004,IF(AND(H38&gt;=10.635,(H38&lt;10.696),(H38&lt;13.906),D38&gt;=0.35,(D38&lt;1.75)),0.036,IF(AND(G38&gt;=0.833,H38&gt;=10.696,(H38&lt;13.906),D38&gt;=0.35,(D38&lt;1.75)),0.016,IF(AND((A38&lt;6.65),(G38&lt;0.247),H38&gt;=13.906,D38&gt;=0.35,(D38&lt;1.75)),-0.008,IF(AND(A38&gt;=6.65,(G38&lt;0.247),H38&gt;=13.906,D38&gt;=0.35,(D38&lt;1.75)),0.011,IF(AND((B38&lt;2.45),G38&gt;=0.247,H38&gt;=13.906,D38&gt;=0.35,(D38&lt;1.75)),0,IF(AND((D38&lt;1.85),(B38&lt;2.95),(B38&lt;3.25),(A38&lt;7.45),D38&gt;=1.75),0.033,IF(AND((G38&lt;0.428),(B38&lt;3.35),B38&gt;=3.25,(A38&lt;7.45),D38&gt;=1.75),0.009,IF(AND(G38&gt;=0.428,(B38&lt;3.35),B38&gt;=3.25,(A38&lt;7.45),D38&gt;=1.75),0.042,IF(AND((A38&lt;4.6),H38&gt;=8.308,(D38&lt;0.15),(H38&lt;13.655),(D38&lt;0.35),(D38&lt;1.75)),0.003,IF(AND(A38&gt;=4.6,H38&gt;=8.308,(D38&lt;0.15),(H38&lt;13.655),(D38&lt;0.35),(D38&lt;1.75)),0,IF(AND((H38&lt;8.834),(A38&lt;5.05),D38&gt;=0.15,(H38&lt;13.655),(D38&lt;0.35),(D38&lt;1.75)),0.002,IF(AND(H38&gt;=8.834,(A38&lt;5.05),D38&gt;=0.15,(H38&lt;13.655),(D38&lt;0.35),(D38&lt;1.75)),-0.008,IF(AND((A38&lt;5.45),A38&gt;=5.05,D38&gt;=0.15,(H38&lt;13.655),(D38&lt;0.35),(D38&lt;1.75)),0.003,IF(AND(A38&gt;=5.45,A38&gt;=5.05,D38&gt;=0.15,(H38&lt;13.655),(D38&lt;0.35),(D38&lt;1.75)),-0.002,IF(AND((A38&lt;5.3),(D38&lt;0.25),G38&gt;=0.293,H38&gt;=13.655,(D38&lt;0.35),(D38&lt;1.75)),0.007,IF(AND(A38&gt;=5.3,(D38&lt;0.25),G38&gt;=0.293,H38&gt;=13.655,(D38&lt;0.35),(D38&lt;1.75)),0.001,IF(AND((H38&lt;7.309),(H38&lt;10.635),(H38&lt;10.696),(H38&lt;13.906),D38&gt;=0.35,(D38&lt;1.75)),0.014,IF(AND(H38&gt;=7.309,(H38&lt;10.635),(H38&lt;10.696),(H38&lt;13.906),D38&gt;=0.35,(D38&lt;1.75)),0.006,IF(AND((H38&lt;12.093),(G38&lt;0.833),H38&gt;=10.696,(H38&lt;13.906),D38&gt;=0.35,(D38&lt;1.75)),-0.01,IF(AND(H38&gt;=12.093,(G38&lt;0.833),H38&gt;=10.696,(H38&lt;13.906),D38&gt;=0.35,(D38&lt;1.75)),0.004,IF(AND((G38&lt;0.823),B38&gt;=2.45,G38&gt;=0.247,H38&gt;=13.906,D38&gt;=0.35,(D38&lt;1.75)),0.026,IF(AND(G38&gt;=0.823,B38&gt;=2.45,G38&gt;=0.247,H38&gt;=13.906,D38&gt;=0.35,(D38&lt;1.75)),0.006,IF(AND((H38&lt;11.121),D38&gt;=1.85,(B38&lt;2.95),(B38&lt;3.25),(A38&lt;7.45),D38&gt;=1.75),0.013,IF(AND(H38&gt;=11.121,D38&gt;=1.85,(B38&lt;2.95),(B38&lt;3.25),(A38&lt;7.45),D38&gt;=1.75),0.005,IF(AND((A38&lt;6.05),(A38&lt;6.45),B38&gt;=2.95,(B38&lt;3.25),(A38&lt;7.45),D38&gt;=1.75),0.001,IF(AND(A38&gt;=6.05,(A38&lt;6.45),B38&gt;=2.95,(B38&lt;3.25),(A38&lt;7.45),D38&gt;=1.75),-0.005,IF(AND((G38&lt;0.42),A38&gt;=6.45,B38&gt;=2.95,(B38&lt;3.25),(A38&lt;7.45),D38&gt;=1.75),0.004,IF(AND(G38&gt;=0.42,A38&gt;=6.45,B38&gt;=2.95,(B38&lt;3.25),(A38&lt;7.45),D38&gt;=1.75),0.019,"shouldnthappen")))))))))))))))))))))))))))))))))))</f>
        <v>-0.008</v>
      </c>
      <c r="AB38" s="1" t="n">
        <f aca="false">+ 0.5</f>
        <v>0.5</v>
      </c>
    </row>
    <row r="39" customFormat="false" ht="13.8" hidden="false" customHeight="false" outlineLevel="0" collapsed="false">
      <c r="A39" s="11" t="n">
        <v>5.5</v>
      </c>
      <c r="B39" s="1" t="n">
        <v>3.5</v>
      </c>
      <c r="C39" s="1" t="n">
        <v>1.3</v>
      </c>
      <c r="D39" s="1" t="n">
        <v>0.2</v>
      </c>
      <c r="E39" s="1" t="s">
        <v>94</v>
      </c>
      <c r="F39" s="1" t="n">
        <v>1</v>
      </c>
      <c r="G39" s="1" t="n">
        <v>0.313618675805628</v>
      </c>
      <c r="H39" s="18" t="n">
        <v>15.0833668694831</v>
      </c>
      <c r="I39" s="1" t="n">
        <f aca="false">C39</f>
        <v>1.3</v>
      </c>
      <c r="J39" s="1" t="n">
        <f aca="false">SUM(M39:AB39)</f>
        <v>1.293</v>
      </c>
      <c r="K39" s="15" t="n">
        <f aca="false">1-SQRT(VAR(M39:AB39, I39)) / AVERAGE(M39:AB39)</f>
        <v>-3.01739822934925</v>
      </c>
      <c r="L39" s="1" t="n">
        <f aca="false">(J39-I39)/I39</f>
        <v>-0.00538461538461548</v>
      </c>
      <c r="M39" s="1" t="n">
        <f aca="false">IF(AND((H39&lt;5.245),(D39&lt;0.8)),0.075,IF(AND(H39&gt;=5.245,(D39&lt;0.8)),0.279,IF(AND((D39&lt;1.45),D39&gt;=0.8),1.043,IF(AND(D39&gt;=1.45,D39&gt;=0.8),1.423,"shouldnthappen"))))</f>
        <v>0.279</v>
      </c>
      <c r="N39" s="1" t="n">
        <f aca="false">IF(AND((A39&lt;4.35),(D39&lt;0.8)),0.048,IF(AND(A39&gt;=4.35,(D39&lt;0.8)),0.198,IF(AND(F39&gt;=2.5,D39&gt;=0.8),1.048,IF(AND((A39&lt;5.15),(F39&lt;2.5),D39&gt;=0.8),0.321,IF(AND(A39&gt;=5.15,(F39&lt;2.5),D39&gt;=0.8),0.783,"shouldnthappen")))))</f>
        <v>0.198</v>
      </c>
      <c r="O39" s="1" t="n">
        <f aca="false">IF(AND((H39&lt;5.245),(D39&lt;0.8)),0.034,IF(AND((A39&lt;5.9),D39&gt;=0.8),0.489,IF(AND(A39&gt;=5.9,D39&gt;=0.8),0.721,IF(AND((A39&lt;4.35),H39&gt;=5.245,(D39&lt;0.8)),0.041,IF(AND(A39&gt;=4.35,H39&gt;=5.245,(D39&lt;0.8)),0.142,"shouldnthappen")))))</f>
        <v>0.142</v>
      </c>
      <c r="P39" s="1" t="n">
        <f aca="false">IF(AND((B39&lt;2.8),(D39&lt;1.15)),0.244,IF(AND((D39&lt;1.75),D39&gt;=1.15),0.396,IF(AND(D39&gt;=1.75,D39&gt;=1.15),0.554,IF(AND((A39&lt;5.05),B39&gt;=2.8,(D39&lt;1.15)),0.078,IF(AND((H39&lt;14.877),A39&gt;=5.05,B39&gt;=2.8,(D39&lt;1.15)),0.118,IF(AND(H39&gt;=14.877,A39&gt;=5.05,B39&gt;=2.8,(D39&lt;1.15)),0.027,"shouldnthappen"))))))</f>
        <v>0.027</v>
      </c>
      <c r="Q39" s="1" t="n">
        <f aca="false">IF(AND(D39&gt;=0.45,(D39&lt;1.15)),0.17,IF(AND(A39&gt;=7.1,D39&gt;=1.15),0.539,IF(AND((A39&lt;6.25),(A39&lt;7.1),D39&gt;=1.15),0.258,IF(AND(A39&gt;=6.25,(A39&lt;7.1),D39&gt;=1.15),0.344,IF(AND(G39&gt;=0.418,(A39&lt;5.05),(D39&lt;0.45),(D39&lt;1.15)),0.033,IF(AND((H39&lt;14.494),(G39&lt;0.418),(A39&lt;5.05),(D39&lt;0.45),(D39&lt;1.15)),0.061,IF(AND(H39&gt;=14.494,(G39&lt;0.418),(A39&lt;5.05),(D39&lt;0.45),(D39&lt;1.15)),0.015,IF(AND(H39&gt;=14.877,(B39&lt;3.85),A39&gt;=5.05,(D39&lt;0.45),(D39&lt;1.15)),0.023,IF(AND((B39&lt;4),B39&gt;=3.85,A39&gt;=5.05,(D39&lt;0.45),(D39&lt;1.15)),0.009,IF(AND(B39&gt;=4,B39&gt;=3.85,A39&gt;=5.05,(D39&lt;0.45),(D39&lt;1.15)),0.052,IF(AND((G39&lt;0.05),(H39&lt;14.877),(B39&lt;3.85),A39&gt;=5.05,(D39&lt;0.45),(D39&lt;1.15)),0.024,IF(AND(G39&gt;=0.05,(H39&lt;14.877),(B39&lt;3.85),A39&gt;=5.05,(D39&lt;0.45),(D39&lt;1.15)),0.091,"shouldnthappen"))))))))))))</f>
        <v>0.023</v>
      </c>
      <c r="R39" s="1" t="n">
        <f aca="false">IF(AND(A39&gt;=7.1,D39&gt;=0.8),0.401,IF(AND((A39&lt;4.5),(G39&lt;0.905),(D39&lt;0.8)),0.024,IF(AND((H39&lt;9.966),G39&gt;=0.905,(D39&lt;0.8)),0.094,IF(AND(H39&gt;=9.966,G39&gt;=0.905,(D39&lt;0.8)),0.026,IF(AND(D39&gt;=2.05,(A39&lt;7.1),D39&gt;=0.8),0.277,IF(AND((H39&lt;5.523),A39&gt;=4.5,(G39&lt;0.905),(D39&lt;0.8)),0.012,IF(AND(H39&gt;=5.523,A39&gt;=4.5,(G39&lt;0.905),(D39&lt;0.8)),0.049,IF(AND((A39&lt;5.3),(D39&lt;2.05),(A39&lt;7.1),D39&gt;=0.8),0.095,IF(AND(A39&gt;=5.3,(D39&lt;2.05),(A39&lt;7.1),D39&gt;=0.8),0.196,"shouldnthappen")))))))))</f>
        <v>0.049</v>
      </c>
      <c r="S39" s="1" t="n">
        <f aca="false">IF(AND(A39&gt;=7.1,D39&gt;=1.35),0.298,IF(AND(G39&gt;=0.905,(D39&lt;0.8),(D39&lt;1.35)),0.068,IF(AND(H39&gt;=9.386,D39&gt;=0.8,(D39&lt;1.35)),0.126,IF(AND((H39&lt;7.426),(H39&lt;9.386),D39&gt;=0.8,(D39&lt;1.35)),0.091,IF(AND((A39&lt;5.3),(G39&lt;0.905),(A39&lt;7.1),D39&gt;=1.35),0.063,IF(AND((D39&lt;2.05),G39&gt;=0.905,(A39&lt;7.1),D39&gt;=1.35),0.015,IF(AND(D39&gt;=2.05,G39&gt;=0.905,(A39&lt;7.1),D39&gt;=1.35),0.089,IF(AND((H39&lt;10.505),(H39&lt;14.344),(G39&lt;0.905),(D39&lt;0.8),(D39&lt;1.35)),0.035,IF(AND((A39&lt;4.85),H39&gt;=14.344,(G39&lt;0.905),(D39&lt;0.8),(D39&lt;1.35)),0.006,IF(AND((B39&lt;2.75),H39&gt;=7.426,(H39&lt;9.386),D39&gt;=0.8,(D39&lt;1.35)),0.021,IF(AND(B39&gt;=2.75,H39&gt;=7.426,(H39&lt;9.386),D39&gt;=0.8,(D39&lt;1.35)),-0.01,IF(AND((B39&lt;2.35),A39&gt;=5.3,(G39&lt;0.905),(A39&lt;7.1),D39&gt;=1.35),0.068,IF(AND(B39&gt;=2.35,A39&gt;=5.3,(G39&lt;0.905),(A39&lt;7.1),D39&gt;=1.35),0.181,IF(AND((H39&lt;11.731),H39&gt;=10.505,(H39&lt;14.344),(G39&lt;0.905),(D39&lt;0.8),(D39&lt;1.35)),0.004,IF(AND(H39&gt;=11.731,H39&gt;=10.505,(H39&lt;14.344),(G39&lt;0.905),(D39&lt;0.8),(D39&lt;1.35)),0.024,IF(AND((H39&lt;14.877),A39&gt;=4.85,H39&gt;=14.344,(G39&lt;0.905),(D39&lt;0.8),(D39&lt;1.35)),0.063,IF(AND(H39&gt;=14.877,A39&gt;=4.85,H39&gt;=14.344,(G39&lt;0.905),(D39&lt;0.8),(D39&lt;1.35)),0.012,"shouldnthappen")))))))))))))))))</f>
        <v>0.012</v>
      </c>
      <c r="T39" s="1" t="n">
        <f aca="false">IF(AND(D39&gt;=0.45,(A39&lt;5.65)),0.067,IF(AND(A39&gt;=7.25,A39&gt;=5.65),0.244,IF(AND((H39&lt;9.966),G39&gt;=0.905,(D39&lt;0.45),(A39&lt;5.65)),0.062,IF(AND(H39&gt;=9.966,G39&gt;=0.905,(D39&lt;0.45),(A39&lt;5.65)),0.012,IF(AND((G39&lt;0.948),D39&gt;=2.05,(A39&lt;7.25),A39&gt;=5.65),0.157,IF(AND(G39&gt;=0.948,D39&gt;=2.05,(A39&lt;7.25),A39&gt;=5.65),0.037,IF(AND(G39&gt;=0.422,(B39&lt;3.15),(G39&lt;0.905),(D39&lt;0.45),(A39&lt;5.65)),0.011,IF(AND((D39&lt;0.25),(G39&lt;0.422),(B39&lt;3.15),(G39&lt;0.905),(D39&lt;0.45),(A39&lt;5.65)),0.04,IF(AND(D39&gt;=0.25,(G39&lt;0.422),(B39&lt;3.15),(G39&lt;0.905),(D39&lt;0.45),(A39&lt;5.65)),0.009,IF(AND((A39&lt;4.85),(B39&lt;3.25),B39&gt;=3.15,(G39&lt;0.905),(D39&lt;0.45),(A39&lt;5.65)),0.008,IF(AND(A39&gt;=4.85,(B39&lt;3.25),B39&gt;=3.15,(G39&lt;0.905),(D39&lt;0.45),(A39&lt;5.65)),-0.017,IF(AND((D39&lt;0.25),B39&gt;=3.25,B39&gt;=3.15,(G39&lt;0.905),(D39&lt;0.45),(A39&lt;5.65)),0.022,IF(AND(D39&gt;=0.25,B39&gt;=3.25,B39&gt;=3.15,(G39&lt;0.905),(D39&lt;0.45),(A39&lt;5.65)),0.009,IF(AND((F39&lt;2.5),(H39&lt;7.692),(G39&lt;0.644),(D39&lt;2.05),(A39&lt;7.25),A39&gt;=5.65),0.018,IF(AND(F39&gt;=2.5,(H39&lt;7.692),(G39&lt;0.644),(D39&lt;2.05),(A39&lt;7.25),A39&gt;=5.65),0.068,IF(AND((B39&lt;2.35),H39&gt;=7.692,(G39&lt;0.644),(D39&lt;2.05),(A39&lt;7.25),A39&gt;=5.65),0.023,IF(AND(B39&gt;=2.35,H39&gt;=7.692,(G39&lt;0.644),(D39&lt;2.05),(A39&lt;7.25),A39&gt;=5.65),0.125,IF(AND((G39&lt;0.766),(G39&lt;0.85),G39&gt;=0.644,(D39&lt;2.05),(A39&lt;7.25),A39&gt;=5.65),0.055,IF(AND(G39&gt;=0.766,(G39&lt;0.85),G39&gt;=0.644,(D39&lt;2.05),(A39&lt;7.25),A39&gt;=5.65),-0,IF(AND((B39&lt;2.95),G39&gt;=0.85,G39&gt;=0.644,(D39&lt;2.05),(A39&lt;7.25),A39&gt;=5.65),0.098,IF(AND(B39&gt;=2.95,G39&gt;=0.85,G39&gt;=0.644,(D39&lt;2.05),(A39&lt;7.25),A39&gt;=5.65),0.013,"shouldnthappen")))))))))))))))))))))</f>
        <v>0.022</v>
      </c>
      <c r="U39" s="1" t="n">
        <f aca="false">IF(AND(A39&gt;=7.25,D39&gt;=1.25),0.186,IF(AND((G39&lt;0.13),D39&gt;=0.35,(D39&lt;1.25)),-0.004,IF(AND(H39&gt;=14.246,(H39&lt;14.344),(D39&lt;0.35),(D39&lt;1.25)),-0.002,IF(AND((A39&lt;4.85),H39&gt;=14.344,(D39&lt;0.35),(D39&lt;1.25)),0.004,IF(AND(G39&gt;=0.446,(G39&lt;0.644),(A39&lt;7.25),D39&gt;=1.25),0.138,IF(AND(A39&gt;=5.45,(H39&lt;14.246),(H39&lt;14.344),(D39&lt;0.35),(D39&lt;1.25)),0.001,IF(AND((H39&lt;14.877),A39&gt;=4.85,H39&gt;=14.344,(D39&lt;0.35),(D39&lt;1.25)),0.035,IF(AND(H39&gt;=14.877,A39&gt;=4.85,H39&gt;=14.344,(D39&lt;0.35),(D39&lt;1.25)),0.007,IF(AND((B39&lt;3.35),H39&gt;=9.448,G39&gt;=0.13,D39&gt;=0.35,(D39&lt;1.25)),0.053,IF(AND(B39&gt;=3.35,H39&gt;=9.448,G39&gt;=0.13,D39&gt;=0.35,(D39&lt;1.25)),0.017,IF(AND((G39&lt;0.44),(G39&lt;0.446),(G39&lt;0.644),(A39&lt;7.25),D39&gt;=1.25),0.079,IF(AND(G39&gt;=0.44,(G39&lt;0.446),(G39&lt;0.644),(A39&lt;7.25),D39&gt;=1.25),0.02,IF(AND((A39&lt;5.95),(G39&lt;0.724),G39&gt;=0.644,(A39&lt;7.25),D39&gt;=1.25),-0.018,IF(AND(A39&gt;=5.95,(G39&lt;0.724),G39&gt;=0.644,(A39&lt;7.25),D39&gt;=1.25),0.027,IF(AND(A39&gt;=6.15,G39&gt;=0.724,G39&gt;=0.644,(A39&lt;7.25),D39&gt;=1.25),0.093,IF(AND((A39&lt;5.05),(A39&lt;5.45),(H39&lt;14.246),(H39&lt;14.344),(D39&lt;0.35),(D39&lt;1.25)),0.011,IF(AND(A39&gt;=5.05,(A39&lt;5.45),(H39&lt;14.246),(H39&lt;14.344),(D39&lt;0.35),(D39&lt;1.25)),0.021,IF(AND((A39&lt;5.4),(B39&lt;3.15),(H39&lt;9.448),G39&gt;=0.13,D39&gt;=0.35,(D39&lt;1.25)),0.007,IF(AND(A39&gt;=5.4,(B39&lt;3.15),(H39&lt;9.448),G39&gt;=0.13,D39&gt;=0.35,(D39&lt;1.25)),-0.011,IF(AND((B39&lt;3.75),B39&gt;=3.15,(H39&lt;9.448),G39&gt;=0.13,D39&gt;=0.35,(D39&lt;1.25)),0.012,IF(AND(B39&gt;=3.75,B39&gt;=3.15,(H39&lt;9.448),G39&gt;=0.13,D39&gt;=0.35,(D39&lt;1.25)),0.046,IF(AND((A39&lt;5.9),(A39&lt;6.15),G39&gt;=0.724,G39&gt;=0.644,(A39&lt;7.25),D39&gt;=1.25),0.06,IF(AND(A39&gt;=5.9,(A39&lt;6.15),G39&gt;=0.724,G39&gt;=0.644,(A39&lt;7.25),D39&gt;=1.25),0.005,"shouldnthappen")))))))))))))))))))))))</f>
        <v>0.007</v>
      </c>
      <c r="V39" s="1" t="n">
        <f aca="false">IF(AND(H39&gt;=15.155,(D39&lt;1.55)),0.084,IF(AND(A39&gt;=7.25,D39&gt;=1.55),0.141,IF(AND((G39&lt;0.043),D39&gt;=1.05,(H39&lt;15.155),(D39&lt;1.55)),-0.007,IF(AND(D39&gt;=1.85,G39&gt;=0.755,(A39&lt;7.25),D39&gt;=1.55),0.051,IF(AND((H39&lt;9.966),G39&gt;=0.905,(D39&lt;1.05),(H39&lt;15.155),(D39&lt;1.55)),0.043,IF(AND(H39&gt;=9.966,G39&gt;=0.905,(D39&lt;1.05),(H39&lt;15.155),(D39&lt;1.55)),0.007,IF(AND((G39&lt;0.278),(G39&lt;0.361),(G39&lt;0.755),(A39&lt;7.25),D39&gt;=1.55),0.08,IF(AND((A39&lt;5.8),G39&gt;=0.361,(G39&lt;0.755),(A39&lt;7.25),D39&gt;=1.55),0.019,IF(AND((A39&lt;6.05),(D39&lt;1.85),G39&gt;=0.755,(A39&lt;7.25),D39&gt;=1.55),0.01,IF(AND(A39&gt;=6.05,(D39&lt;1.85),G39&gt;=0.755,(A39&lt;7.25),D39&gt;=1.55),0.002,IF(AND((G39&lt;0.486),(B39&lt;3.15),(G39&lt;0.905),(D39&lt;1.05),(H39&lt;15.155),(D39&lt;1.55)),0.026,IF(AND(G39&gt;=0.486,(B39&lt;3.15),(G39&lt;0.905),(D39&lt;1.05),(H39&lt;15.155),(D39&lt;1.55)),0.001,IF(AND((B39&lt;3.25),B39&gt;=3.15,(G39&lt;0.905),(D39&lt;1.05),(H39&lt;15.155),(D39&lt;1.55)),-0.003,IF(AND(B39&gt;=3.25,B39&gt;=3.15,(G39&lt;0.905),(D39&lt;1.05),(H39&lt;15.155),(D39&lt;1.55)),0.012,IF(AND((H39&lt;7.426),(H39&lt;8.769),G39&gt;=0.043,D39&gt;=1.05,(H39&lt;15.155),(D39&lt;1.55)),0.041,IF(AND(H39&gt;=7.426,(H39&lt;8.769),G39&gt;=0.043,D39&gt;=1.05,(H39&lt;15.155),(D39&lt;1.55)),-0.008,IF(AND((H39&lt;10.696),H39&gt;=8.769,G39&gt;=0.043,D39&gt;=1.05,(H39&lt;15.155),(D39&lt;1.55)),0.069,IF(AND(H39&gt;=10.696,H39&gt;=8.769,G39&gt;=0.043,D39&gt;=1.05,(H39&lt;15.155),(D39&lt;1.55)),0.033,IF(AND((D39&lt;2.2),G39&gt;=0.278,(G39&lt;0.361),(G39&lt;0.755),(A39&lt;7.25),D39&gt;=1.55),0.022,IF(AND(D39&gt;=2.2,G39&gt;=0.278,(G39&lt;0.361),(G39&lt;0.755),(A39&lt;7.25),D39&gt;=1.55),-0.027,IF(AND((H39&lt;12.626),A39&gt;=5.8,G39&gt;=0.361,(G39&lt;0.755),(A39&lt;7.25),D39&gt;=1.55),0.126,IF(AND(H39&gt;=12.626,A39&gt;=5.8,G39&gt;=0.361,(G39&lt;0.755),(A39&lt;7.25),D39&gt;=1.55),0.065,"shouldnthappen"))))))))))))))))))))))</f>
        <v>0.012</v>
      </c>
      <c r="W39" s="1" t="n">
        <f aca="false">IF(AND(H39&gt;=15.155,(D39&lt;1.55)),0.064,IF(AND(A39&gt;=7.45,D39&gt;=1.55),0.115,IF(AND(B39&gt;=3.15,(H39&lt;10.257),(A39&lt;7.45),D39&gt;=1.55),0.097,IF(AND((A39&lt;4.85),H39&gt;=14.344,(D39&lt;0.35),(H39&lt;15.155),(D39&lt;1.55)),0.003,IF(AND(A39&gt;=6.05,(G39&lt;0.169),D39&gt;=0.35,(H39&lt;15.155),(D39&lt;1.55)),-0.008,IF(AND((G39&lt;0.181),G39&gt;=0.169,D39&gt;=0.35,(H39&lt;15.155),(D39&lt;1.55)),0.065,IF(AND(B39&gt;=3.05,(B39&lt;3.15),(H39&lt;10.257),(A39&lt;7.45),D39&gt;=1.55),-0.023,IF(AND(H39&gt;=11.854,(G39&lt;0.613),H39&gt;=10.257,(A39&lt;7.45),D39&gt;=1.55),0.068,IF(AND((D39&lt;0.25),(B39&lt;3.15),(H39&lt;14.344),(D39&lt;0.35),(H39&lt;15.155),(D39&lt;1.55)),0.014,IF(AND(D39&gt;=0.25,(B39&lt;3.15),(H39&lt;14.344),(D39&lt;0.35),(H39&lt;15.155),(D39&lt;1.55)),0.002,IF(AND((A39&lt;5.05),B39&gt;=3.15,(H39&lt;14.344),(D39&lt;0.35),(H39&lt;15.155),(D39&lt;1.55)),-0.001,IF(AND(A39&gt;=5.05,B39&gt;=3.15,(H39&lt;14.344),(D39&lt;0.35),(H39&lt;15.155),(D39&lt;1.55)),0.009,IF(AND((H39&lt;14.877),A39&gt;=4.85,H39&gt;=14.344,(D39&lt;0.35),(H39&lt;15.155),(D39&lt;1.55)),0.023,IF(AND(H39&gt;=14.877,A39&gt;=4.85,H39&gt;=14.344,(D39&lt;0.35),(H39&lt;15.155),(D39&lt;1.55)),0.004,IF(AND((H39&lt;13.602),(A39&lt;6.05),(G39&lt;0.169),D39&gt;=0.35,(H39&lt;15.155),(D39&lt;1.55)),0.023,IF(AND(H39&gt;=13.602,(A39&lt;6.05),(G39&lt;0.169),D39&gt;=0.35,(H39&lt;15.155),(D39&lt;1.55)),-0.006,IF(AND((B39&lt;2.95),G39&gt;=0.181,G39&gt;=0.169,D39&gt;=0.35,(H39&lt;15.155),(D39&lt;1.55)),0.019,IF(AND(B39&gt;=2.95,G39&gt;=0.181,G39&gt;=0.169,D39&gt;=0.35,(H39&lt;15.155),(D39&lt;1.55)),0.034,IF(AND((A39&lt;5.35),(B39&lt;3.05),(B39&lt;3.15),(H39&lt;10.257),(A39&lt;7.45),D39&gt;=1.55),0.009,IF(AND(A39&gt;=5.35,(B39&lt;3.05),(B39&lt;3.15),(H39&lt;10.257),(A39&lt;7.45),D39&gt;=1.55),0.058,IF(AND((B39&lt;2.9),(H39&lt;11.854),(G39&lt;0.613),H39&gt;=10.257,(A39&lt;7.45),D39&gt;=1.55),0.037,IF(AND(B39&gt;=2.9,(H39&lt;11.854),(G39&lt;0.613),H39&gt;=10.257,(A39&lt;7.45),D39&gt;=1.55),-0.005,IF(AND((A39&lt;6.4),(G39&lt;0.711),G39&gt;=0.613,H39&gt;=10.257,(A39&lt;7.45),D39&gt;=1.55),0.001,IF(AND(A39&gt;=6.4,(G39&lt;0.711),G39&gt;=0.613,H39&gt;=10.257,(A39&lt;7.45),D39&gt;=1.55),-0.002,IF(AND((D39&lt;1.9),G39&gt;=0.711,G39&gt;=0.613,H39&gt;=10.257,(A39&lt;7.45),D39&gt;=1.55),0.007,IF(AND(D39&gt;=1.9,G39&gt;=0.711,G39&gt;=0.613,H39&gt;=10.257,(A39&lt;7.45),D39&gt;=1.55),0.023,"shouldnthappen"))))))))))))))))))))))))))</f>
        <v>0.004</v>
      </c>
      <c r="X39" s="1" t="n">
        <f aca="false">IF(AND(H39&gt;=15.155,(F39&lt;2.5)),0.049,IF(AND(A39&gt;=7.45,F39&gt;=2.5),0.089,IF(AND((G39&lt;0.107),(G39&lt;0.364),(A39&lt;7.45),F39&gt;=2.5),0.055,IF(AND(A39&gt;=5.75,(G39&lt;0.572),(D39&lt;1.25),(H39&lt;15.155),(F39&lt;2.5)),-0.018,IF(AND((A39&lt;5.7),(H39&lt;12.626),G39&gt;=0.364,(A39&lt;7.45),F39&gt;=2.5),0.012,IF(AND(A39&gt;=5.7,(H39&lt;12.626),G39&gt;=0.364,(A39&lt;7.45),F39&gt;=2.5),0.065,IF(AND((G39&lt;0.628),H39&gt;=12.626,G39&gt;=0.364,(A39&lt;7.45),F39&gt;=2.5),0.047,IF(AND((G39&lt;0.545),(A39&lt;5.75),(G39&lt;0.572),(D39&lt;1.25),(H39&lt;15.155),(F39&lt;2.5)),0.007,IF(AND(G39&gt;=0.545,(A39&lt;5.75),(G39&lt;0.572),(D39&lt;1.25),(H39&lt;15.155),(F39&lt;2.5)),-0.009,IF(AND((D39&lt;0.3),(H39&lt;11.788),G39&gt;=0.572,(D39&lt;1.25),(H39&lt;15.155),(F39&lt;2.5)),0.01,IF(AND(D39&gt;=0.3,(H39&lt;11.788),G39&gt;=0.572,(D39&lt;1.25),(H39&lt;15.155),(F39&lt;2.5)),0.03,IF(AND((A39&lt;4.75),H39&gt;=11.788,G39&gt;=0.572,(D39&lt;1.25),(H39&lt;15.155),(F39&lt;2.5)),0.001,IF(AND(A39&gt;=4.75,H39&gt;=11.788,G39&gt;=0.572,(D39&lt;1.25),(H39&lt;15.155),(F39&lt;2.5)),0.01,IF(AND((A39&lt;5.5),(A39&lt;6.15),(G39&lt;0.652),D39&gt;=1.25,(H39&lt;15.155),(F39&lt;2.5)),0.014,IF(AND(A39&gt;=5.5,(A39&lt;6.15),(G39&lt;0.652),D39&gt;=1.25,(H39&lt;15.155),(F39&lt;2.5)),0.049,IF(AND((H39&lt;12.206),A39&gt;=6.15,(G39&lt;0.652),D39&gt;=1.25,(H39&lt;15.155),(F39&lt;2.5)),-0.009,IF(AND(H39&gt;=12.206,A39&gt;=6.15,(G39&lt;0.652),D39&gt;=1.25,(H39&lt;15.155),(F39&lt;2.5)),0.021,IF(AND((A39&lt;5.55),(A39&lt;6.2),G39&gt;=0.652,D39&gt;=1.25,(H39&lt;15.155),(F39&lt;2.5)),0.011,IF(AND(A39&gt;=5.55,(A39&lt;6.2),G39&gt;=0.652,D39&gt;=1.25,(H39&lt;15.155),(F39&lt;2.5)),-0.019,IF(AND((B39&lt;3.2),A39&gt;=6.2,G39&gt;=0.652,D39&gt;=1.25,(H39&lt;15.155),(F39&lt;2.5)),0.025,IF(AND(B39&gt;=3.2,A39&gt;=6.2,G39&gt;=0.652,D39&gt;=1.25,(H39&lt;15.155),(F39&lt;2.5)),0.001,IF(AND((G39&lt;0.183),(G39&lt;0.301),G39&gt;=0.107,(G39&lt;0.364),(A39&lt;7.45),F39&gt;=2.5),-0.009,IF(AND(G39&gt;=0.183,(G39&lt;0.301),G39&gt;=0.107,(G39&lt;0.364),(A39&lt;7.45),F39&gt;=2.5),0.022,IF(AND((D39&lt;2.2),G39&gt;=0.301,G39&gt;=0.107,(G39&lt;0.364),(A39&lt;7.45),F39&gt;=2.5),0.004,IF(AND(D39&gt;=2.2,G39&gt;=0.301,G39&gt;=0.107,(G39&lt;0.364),(A39&lt;7.45),F39&gt;=2.5),-0.02,IF(AND((G39&lt;0.787),G39&gt;=0.628,H39&gt;=12.626,G39&gt;=0.364,(A39&lt;7.45),F39&gt;=2.5),-0.001,IF(AND(G39&gt;=0.787,G39&gt;=0.628,H39&gt;=12.626,G39&gt;=0.364,(A39&lt;7.45),F39&gt;=2.5),0.016,"shouldnthappen")))))))))))))))))))))))))))</f>
        <v>0.007</v>
      </c>
      <c r="Y39" s="1" t="n">
        <f aca="false">IF(AND(H39&gt;=15.155,(D39&lt;1.55)),0.037,IF(AND(D39&gt;=2.45,(A39&lt;7.45),D39&gt;=1.55),0.054,IF(AND((A39&lt;7.8),A39&gt;=7.45,D39&gt;=1.55),0.078,IF(AND(A39&gt;=7.8,A39&gt;=7.45,D39&gt;=1.55),0.021,IF(AND(A39&gt;=6.2,G39&gt;=0.68,D39&gt;=1.25,(H39&lt;15.155),(D39&lt;1.55)),0.019,IF(AND((B39&lt;2.65),(A39&lt;4.95),(G39&lt;0.572),(D39&lt;1.25),(H39&lt;15.155),(D39&lt;1.55)),0.021,IF(AND(B39&gt;=2.65,(A39&lt;4.95),(G39&lt;0.572),(D39&lt;1.25),(H39&lt;15.155),(D39&lt;1.55)),0.006,IF(AND((H39&lt;14.344),A39&gt;=4.95,(G39&lt;0.572),(D39&lt;1.25),(H39&lt;15.155),(D39&lt;1.55)),-0.005,IF(AND(H39&gt;=14.344,A39&gt;=4.95,(G39&lt;0.572),(D39&lt;1.25),(H39&lt;15.155),(D39&lt;1.55)),0.013,IF(AND((G39&lt;0.833),(H39&lt;11.788),G39&gt;=0.572,(D39&lt;1.25),(H39&lt;15.155),(D39&lt;1.55)),0.009,IF(AND(G39&gt;=0.833,(H39&lt;11.788),G39&gt;=0.572,(D39&lt;1.25),(H39&lt;15.155),(D39&lt;1.55)),0.024,IF(AND((A39&lt;4.75),H39&gt;=11.788,G39&gt;=0.572,(D39&lt;1.25),(H39&lt;15.155),(D39&lt;1.55)),0.001,IF(AND(A39&gt;=4.75,H39&gt;=11.788,G39&gt;=0.572,(D39&lt;1.25),(H39&lt;15.155),(D39&lt;1.55)),0.008,IF(AND((A39&lt;5.65),(A39&lt;6.15),(G39&lt;0.68),D39&gt;=1.25,(H39&lt;15.155),(D39&lt;1.55)),0.017,IF(AND(A39&gt;=5.65,(A39&lt;6.15),(G39&lt;0.68),D39&gt;=1.25,(H39&lt;15.155),(D39&lt;1.55)),0.039,IF(AND((G39&lt;0.436),A39&gt;=6.15,(G39&lt;0.68),D39&gt;=1.25,(H39&lt;15.155),(D39&lt;1.55)),-0.004,IF(AND(G39&gt;=0.436,A39&gt;=6.15,(G39&lt;0.68),D39&gt;=1.25,(H39&lt;15.155),(D39&lt;1.55)),0.022,IF(AND((A39&lt;5.55),(A39&lt;6.2),G39&gt;=0.68,D39&gt;=1.25,(H39&lt;15.155),(D39&lt;1.55)),0.009,IF(AND(A39&gt;=5.55,(A39&lt;6.2),G39&gt;=0.68,D39&gt;=1.25,(H39&lt;15.155),(D39&lt;1.55)),-0.016,IF(AND((G39&lt;0.107),(G39&lt;0.361),(G39&lt;0.613),(D39&lt;2.45),(A39&lt;7.45),D39&gt;=1.55),0.042,IF(AND(G39&gt;=0.107,(G39&lt;0.361),(G39&lt;0.613),(D39&lt;2.45),(A39&lt;7.45),D39&gt;=1.55),0.002,IF(AND((D39&lt;2.35),G39&gt;=0.361,(G39&lt;0.613),(D39&lt;2.45),(A39&lt;7.45),D39&gt;=1.55),0.051,IF(AND(D39&gt;=2.35,G39&gt;=0.361,(G39&lt;0.613),(D39&lt;2.45),(A39&lt;7.45),D39&gt;=1.55),0.016,IF(AND((A39&lt;6.4),(G39&lt;0.711),G39&gt;=0.613,(D39&lt;2.45),(A39&lt;7.45),D39&gt;=1.55),0.001,IF(AND(A39&gt;=6.4,(G39&lt;0.711),G39&gt;=0.613,(D39&lt;2.45),(A39&lt;7.45),D39&gt;=1.55),-0.002,IF(AND((B39&lt;2.95),G39&gt;=0.711,G39&gt;=0.613,(D39&lt;2.45),(A39&lt;7.45),D39&gt;=1.55),0.023,IF(AND(B39&gt;=2.95,G39&gt;=0.711,G39&gt;=0.613,(D39&lt;2.45),(A39&lt;7.45),D39&gt;=1.55),0.01,"shouldnthappen")))))))))))))))))))))))))))</f>
        <v>0.013</v>
      </c>
      <c r="Z39" s="1" t="n">
        <f aca="false">IF(AND(A39&gt;=7.45,D39&gt;=1.75),0.056,IF(AND(H39&gt;=15.059,A39&gt;=5.55,(D39&lt;1.75)),0.028,IF(AND((D39&lt;0.35),G39&gt;=0.905,(A39&lt;5.55),(D39&lt;1.75)),0.005,IF(AND(D39&gt;=0.35,G39&gt;=0.905,(A39&lt;5.55),(D39&lt;1.75)),0.026,IF(AND((H39&lt;8.711),D39&gt;=2.45,(A39&lt;7.45),D39&gt;=1.75),0.011,IF(AND(H39&gt;=8.711,D39&gt;=2.45,(A39&lt;7.45),D39&gt;=1.75),0.049,IF(AND((G39&lt;0.107),(G39&lt;0.487),(D39&lt;2.45),(A39&lt;7.45),D39&gt;=1.75),0.032,IF(AND((H39&lt;10.915),(A39&lt;4.5),(B39&lt;3.15),(G39&lt;0.905),(A39&lt;5.55),(D39&lt;1.75)),-0.001,IF(AND(H39&gt;=10.915,(A39&lt;4.5),(B39&lt;3.15),(G39&lt;0.905),(A39&lt;5.55),(D39&lt;1.75)),0.003,IF(AND((A39&lt;5.05),A39&gt;=4.5,(B39&lt;3.15),(G39&lt;0.905),(A39&lt;5.55),(D39&lt;1.75)),0.015,IF(AND(A39&gt;=5.05,A39&gt;=4.5,(B39&lt;3.15),(G39&lt;0.905),(A39&lt;5.55),(D39&lt;1.75)),0.006,IF(AND((G39&lt;0.05),(G39&lt;0.091),B39&gt;=3.15,(G39&lt;0.905),(A39&lt;5.55),(D39&lt;1.75)),0.001,IF(AND(G39&gt;=0.05,(G39&lt;0.091),B39&gt;=3.15,(G39&lt;0.905),(A39&lt;5.55),(D39&lt;1.75)),0.008,IF(AND((G39&lt;0.587),G39&gt;=0.091,B39&gt;=3.15,(G39&lt;0.905),(A39&lt;5.55),(D39&lt;1.75)),-0.003,IF(AND(G39&gt;=0.587,G39&gt;=0.091,B39&gt;=3.15,(G39&lt;0.905),(A39&lt;5.55),(D39&lt;1.75)),0.004,IF(AND((F39&lt;2.5),(B39&lt;2.85),(G39&lt;0.419),(H39&lt;15.059),A39&gt;=5.55,(D39&lt;1.75)),0.041,IF(AND(F39&gt;=2.5,(B39&lt;2.85),(G39&lt;0.419),(H39&lt;15.059),A39&gt;=5.55,(D39&lt;1.75)),0.015,IF(AND((G39&lt;0.164),B39&gt;=2.85,(G39&lt;0.419),(H39&lt;15.059),A39&gt;=5.55,(D39&lt;1.75)),0.01,IF(AND(G39&gt;=0.164,B39&gt;=2.85,(G39&lt;0.419),(H39&lt;15.059),A39&gt;=5.55,(D39&lt;1.75)),-0.001,IF(AND((B39&lt;2.55),(B39&lt;2.95),G39&gt;=0.419,(H39&lt;15.059),A39&gt;=5.55,(D39&lt;1.75)),0.014,IF(AND(B39&gt;=2.55,(B39&lt;2.95),G39&gt;=0.419,(H39&lt;15.059),A39&gt;=5.55,(D39&lt;1.75)),-0.013,IF(AND((D39&lt;1.55),B39&gt;=2.95,G39&gt;=0.419,(H39&lt;15.059),A39&gt;=5.55,(D39&lt;1.75)),0.023,IF(AND(D39&gt;=1.55,B39&gt;=2.95,G39&gt;=0.419,(H39&lt;15.059),A39&gt;=5.55,(D39&lt;1.75)),0.005,IF(AND((H39&lt;13.278),G39&gt;=0.107,(G39&lt;0.487),(D39&lt;2.45),(A39&lt;7.45),D39&gt;=1.75),-0.009,IF(AND(H39&gt;=13.278,G39&gt;=0.107,(G39&lt;0.487),(D39&lt;2.45),(A39&lt;7.45),D39&gt;=1.75),0.017,IF(AND((D39&lt;2.35),(G39&lt;0.571),G39&gt;=0.487,(D39&lt;2.45),(A39&lt;7.45),D39&gt;=1.75),0.053,IF(AND(D39&gt;=2.35,(G39&lt;0.571),G39&gt;=0.487,(D39&lt;2.45),(A39&lt;7.45),D39&gt;=1.75),0.009,IF(AND((G39&lt;0.779),G39&gt;=0.571,G39&gt;=0.487,(D39&lt;2.45),(A39&lt;7.45),D39&gt;=1.75),0.006,IF(AND(G39&gt;=0.779,G39&gt;=0.571,G39&gt;=0.487,(D39&lt;2.45),(A39&lt;7.45),D39&gt;=1.75),0.016,"shouldnthappen")))))))))))))))))))))))))))))</f>
        <v>-0.003</v>
      </c>
      <c r="AA39" s="1" t="n">
        <f aca="false">IF(AND((A39&lt;7.8),A39&gt;=7.45,D39&gt;=1.75),0.051,IF(AND(A39&gt;=7.8,A39&gt;=7.45,D39&gt;=1.75),0.01,IF(AND(B39&gt;=3.35,B39&gt;=3.25,(A39&lt;7.45),D39&gt;=1.75),0.016,IF(AND((H39&lt;8.308),(D39&lt;0.15),(H39&lt;13.655),(D39&lt;0.35),(D39&lt;1.75)),0.009,IF(AND((H39&lt;14.529),(G39&lt;0.293),H39&gt;=13.655,(D39&lt;0.35),(D39&lt;1.75)),0.011,IF(AND(H39&gt;=14.529,(G39&lt;0.293),H39&gt;=13.655,(D39&lt;0.35),(D39&lt;1.75)),0.001,IF(AND(D39&gt;=0.25,G39&gt;=0.293,H39&gt;=13.655,(D39&lt;0.35),(D39&lt;1.75)),-0.004,IF(AND(H39&gt;=10.635,(H39&lt;10.696),(H39&lt;13.906),D39&gt;=0.35,(D39&lt;1.75)),0.036,IF(AND(G39&gt;=0.833,H39&gt;=10.696,(H39&lt;13.906),D39&gt;=0.35,(D39&lt;1.75)),0.016,IF(AND((A39&lt;6.65),(G39&lt;0.247),H39&gt;=13.906,D39&gt;=0.35,(D39&lt;1.75)),-0.008,IF(AND(A39&gt;=6.65,(G39&lt;0.247),H39&gt;=13.906,D39&gt;=0.35,(D39&lt;1.75)),0.011,IF(AND((B39&lt;2.45),G39&gt;=0.247,H39&gt;=13.906,D39&gt;=0.35,(D39&lt;1.75)),0,IF(AND((D39&lt;1.85),(B39&lt;2.95),(B39&lt;3.25),(A39&lt;7.45),D39&gt;=1.75),0.033,IF(AND((G39&lt;0.428),(B39&lt;3.35),B39&gt;=3.25,(A39&lt;7.45),D39&gt;=1.75),0.009,IF(AND(G39&gt;=0.428,(B39&lt;3.35),B39&gt;=3.25,(A39&lt;7.45),D39&gt;=1.75),0.042,IF(AND((A39&lt;4.6),H39&gt;=8.308,(D39&lt;0.15),(H39&lt;13.655),(D39&lt;0.35),(D39&lt;1.75)),0.003,IF(AND(A39&gt;=4.6,H39&gt;=8.308,(D39&lt;0.15),(H39&lt;13.655),(D39&lt;0.35),(D39&lt;1.75)),0,IF(AND((H39&lt;8.834),(A39&lt;5.05),D39&gt;=0.15,(H39&lt;13.655),(D39&lt;0.35),(D39&lt;1.75)),0.002,IF(AND(H39&gt;=8.834,(A39&lt;5.05),D39&gt;=0.15,(H39&lt;13.655),(D39&lt;0.35),(D39&lt;1.75)),-0.008,IF(AND((A39&lt;5.45),A39&gt;=5.05,D39&gt;=0.15,(H39&lt;13.655),(D39&lt;0.35),(D39&lt;1.75)),0.003,IF(AND(A39&gt;=5.45,A39&gt;=5.05,D39&gt;=0.15,(H39&lt;13.655),(D39&lt;0.35),(D39&lt;1.75)),-0.002,IF(AND((A39&lt;5.3),(D39&lt;0.25),G39&gt;=0.293,H39&gt;=13.655,(D39&lt;0.35),(D39&lt;1.75)),0.007,IF(AND(A39&gt;=5.3,(D39&lt;0.25),G39&gt;=0.293,H39&gt;=13.655,(D39&lt;0.35),(D39&lt;1.75)),0.001,IF(AND((H39&lt;7.309),(H39&lt;10.635),(H39&lt;10.696),(H39&lt;13.906),D39&gt;=0.35,(D39&lt;1.75)),0.014,IF(AND(H39&gt;=7.309,(H39&lt;10.635),(H39&lt;10.696),(H39&lt;13.906),D39&gt;=0.35,(D39&lt;1.75)),0.006,IF(AND((H39&lt;12.093),(G39&lt;0.833),H39&gt;=10.696,(H39&lt;13.906),D39&gt;=0.35,(D39&lt;1.75)),-0.01,IF(AND(H39&gt;=12.093,(G39&lt;0.833),H39&gt;=10.696,(H39&lt;13.906),D39&gt;=0.35,(D39&lt;1.75)),0.004,IF(AND((G39&lt;0.823),B39&gt;=2.45,G39&gt;=0.247,H39&gt;=13.906,D39&gt;=0.35,(D39&lt;1.75)),0.026,IF(AND(G39&gt;=0.823,B39&gt;=2.45,G39&gt;=0.247,H39&gt;=13.906,D39&gt;=0.35,(D39&lt;1.75)),0.006,IF(AND((H39&lt;11.121),D39&gt;=1.85,(B39&lt;2.95),(B39&lt;3.25),(A39&lt;7.45),D39&gt;=1.75),0.013,IF(AND(H39&gt;=11.121,D39&gt;=1.85,(B39&lt;2.95),(B39&lt;3.25),(A39&lt;7.45),D39&gt;=1.75),0.005,IF(AND((A39&lt;6.05),(A39&lt;6.45),B39&gt;=2.95,(B39&lt;3.25),(A39&lt;7.45),D39&gt;=1.75),0.001,IF(AND(A39&gt;=6.05,(A39&lt;6.45),B39&gt;=2.95,(B39&lt;3.25),(A39&lt;7.45),D39&gt;=1.75),-0.005,IF(AND((G39&lt;0.42),A39&gt;=6.45,B39&gt;=2.95,(B39&lt;3.25),(A39&lt;7.45),D39&gt;=1.75),0.004,IF(AND(G39&gt;=0.42,A39&gt;=6.45,B39&gt;=2.95,(B39&lt;3.25),(A39&lt;7.45),D39&gt;=1.75),0.019,"shouldnthappen")))))))))))))))))))))))))))))))))))</f>
        <v>0.001</v>
      </c>
      <c r="AB39" s="1" t="n">
        <f aca="false">+ 0.5</f>
        <v>0.5</v>
      </c>
    </row>
    <row r="40" customFormat="false" ht="13.8" hidden="false" customHeight="false" outlineLevel="0" collapsed="false">
      <c r="A40" s="11" t="n">
        <v>4.9</v>
      </c>
      <c r="B40" s="1" t="n">
        <v>3.6</v>
      </c>
      <c r="C40" s="1" t="n">
        <v>1.4</v>
      </c>
      <c r="D40" s="1" t="n">
        <v>0.1</v>
      </c>
      <c r="E40" s="1" t="s">
        <v>94</v>
      </c>
      <c r="F40" s="1" t="n">
        <v>1</v>
      </c>
      <c r="G40" s="1" t="n">
        <v>0.327379455789924</v>
      </c>
      <c r="H40" s="18" t="n">
        <v>9.59478157348931</v>
      </c>
      <c r="I40" s="1" t="n">
        <f aca="false">C40</f>
        <v>1.4</v>
      </c>
      <c r="J40" s="1" t="n">
        <f aca="false">SUM(M40:AB40)</f>
        <v>1.396</v>
      </c>
      <c r="K40" s="15" t="n">
        <f aca="false">1-SQRT(VAR(M40:AB40, I40)) / AVERAGE(M40:AB40)</f>
        <v>-2.95127198112619</v>
      </c>
      <c r="L40" s="1" t="n">
        <f aca="false">(J40-I40)/I40</f>
        <v>-0.0028571428571427</v>
      </c>
      <c r="M40" s="1" t="n">
        <f aca="false">IF(AND((H40&lt;5.245),(D40&lt;0.8)),0.075,IF(AND(H40&gt;=5.245,(D40&lt;0.8)),0.279,IF(AND((D40&lt;1.45),D40&gt;=0.8),1.043,IF(AND(D40&gt;=1.45,D40&gt;=0.8),1.423,"shouldnthappen"))))</f>
        <v>0.279</v>
      </c>
      <c r="N40" s="1" t="n">
        <f aca="false">IF(AND((A40&lt;4.35),(D40&lt;0.8)),0.048,IF(AND(A40&gt;=4.35,(D40&lt;0.8)),0.198,IF(AND(F40&gt;=2.5,D40&gt;=0.8),1.048,IF(AND((A40&lt;5.15),(F40&lt;2.5),D40&gt;=0.8),0.321,IF(AND(A40&gt;=5.15,(F40&lt;2.5),D40&gt;=0.8),0.783,"shouldnthappen")))))</f>
        <v>0.198</v>
      </c>
      <c r="O40" s="1" t="n">
        <f aca="false">IF(AND((H40&lt;5.245),(D40&lt;0.8)),0.034,IF(AND((A40&lt;5.9),D40&gt;=0.8),0.489,IF(AND(A40&gt;=5.9,D40&gt;=0.8),0.721,IF(AND((A40&lt;4.35),H40&gt;=5.245,(D40&lt;0.8)),0.041,IF(AND(A40&gt;=4.35,H40&gt;=5.245,(D40&lt;0.8)),0.142,"shouldnthappen")))))</f>
        <v>0.142</v>
      </c>
      <c r="P40" s="1" t="n">
        <f aca="false">IF(AND((B40&lt;2.8),(D40&lt;1.15)),0.244,IF(AND((D40&lt;1.75),D40&gt;=1.15),0.396,IF(AND(D40&gt;=1.75,D40&gt;=1.15),0.554,IF(AND((A40&lt;5.05),B40&gt;=2.8,(D40&lt;1.15)),0.078,IF(AND((H40&lt;14.877),A40&gt;=5.05,B40&gt;=2.8,(D40&lt;1.15)),0.118,IF(AND(H40&gt;=14.877,A40&gt;=5.05,B40&gt;=2.8,(D40&lt;1.15)),0.027,"shouldnthappen"))))))</f>
        <v>0.078</v>
      </c>
      <c r="Q40" s="1" t="n">
        <f aca="false">IF(AND(D40&gt;=0.45,(D40&lt;1.15)),0.17,IF(AND(A40&gt;=7.1,D40&gt;=1.15),0.539,IF(AND((A40&lt;6.25),(A40&lt;7.1),D40&gt;=1.15),0.258,IF(AND(A40&gt;=6.25,(A40&lt;7.1),D40&gt;=1.15),0.344,IF(AND(G40&gt;=0.418,(A40&lt;5.05),(D40&lt;0.45),(D40&lt;1.15)),0.033,IF(AND((H40&lt;14.494),(G40&lt;0.418),(A40&lt;5.05),(D40&lt;0.45),(D40&lt;1.15)),0.061,IF(AND(H40&gt;=14.494,(G40&lt;0.418),(A40&lt;5.05),(D40&lt;0.45),(D40&lt;1.15)),0.015,IF(AND(H40&gt;=14.877,(B40&lt;3.85),A40&gt;=5.05,(D40&lt;0.45),(D40&lt;1.15)),0.023,IF(AND((B40&lt;4),B40&gt;=3.85,A40&gt;=5.05,(D40&lt;0.45),(D40&lt;1.15)),0.009,IF(AND(B40&gt;=4,B40&gt;=3.85,A40&gt;=5.05,(D40&lt;0.45),(D40&lt;1.15)),0.052,IF(AND((G40&lt;0.05),(H40&lt;14.877),(B40&lt;3.85),A40&gt;=5.05,(D40&lt;0.45),(D40&lt;1.15)),0.024,IF(AND(G40&gt;=0.05,(H40&lt;14.877),(B40&lt;3.85),A40&gt;=5.05,(D40&lt;0.45),(D40&lt;1.15)),0.091,"shouldnthappen"))))))))))))</f>
        <v>0.061</v>
      </c>
      <c r="R40" s="1" t="n">
        <f aca="false">IF(AND(A40&gt;=7.1,D40&gt;=0.8),0.401,IF(AND((A40&lt;4.5),(G40&lt;0.905),(D40&lt;0.8)),0.024,IF(AND((H40&lt;9.966),G40&gt;=0.905,(D40&lt;0.8)),0.094,IF(AND(H40&gt;=9.966,G40&gt;=0.905,(D40&lt;0.8)),0.026,IF(AND(D40&gt;=2.05,(A40&lt;7.1),D40&gt;=0.8),0.277,IF(AND((H40&lt;5.523),A40&gt;=4.5,(G40&lt;0.905),(D40&lt;0.8)),0.012,IF(AND(H40&gt;=5.523,A40&gt;=4.5,(G40&lt;0.905),(D40&lt;0.8)),0.049,IF(AND((A40&lt;5.3),(D40&lt;2.05),(A40&lt;7.1),D40&gt;=0.8),0.095,IF(AND(A40&gt;=5.3,(D40&lt;2.05),(A40&lt;7.1),D40&gt;=0.8),0.196,"shouldnthappen")))))))))</f>
        <v>0.049</v>
      </c>
      <c r="S40" s="1" t="n">
        <f aca="false">IF(AND(A40&gt;=7.1,D40&gt;=1.35),0.298,IF(AND(G40&gt;=0.905,(D40&lt;0.8),(D40&lt;1.35)),0.068,IF(AND(H40&gt;=9.386,D40&gt;=0.8,(D40&lt;1.35)),0.126,IF(AND((H40&lt;7.426),(H40&lt;9.386),D40&gt;=0.8,(D40&lt;1.35)),0.091,IF(AND((A40&lt;5.3),(G40&lt;0.905),(A40&lt;7.1),D40&gt;=1.35),0.063,IF(AND((D40&lt;2.05),G40&gt;=0.905,(A40&lt;7.1),D40&gt;=1.35),0.015,IF(AND(D40&gt;=2.05,G40&gt;=0.905,(A40&lt;7.1),D40&gt;=1.35),0.089,IF(AND((H40&lt;10.505),(H40&lt;14.344),(G40&lt;0.905),(D40&lt;0.8),(D40&lt;1.35)),0.035,IF(AND((A40&lt;4.85),H40&gt;=14.344,(G40&lt;0.905),(D40&lt;0.8),(D40&lt;1.35)),0.006,IF(AND((B40&lt;2.75),H40&gt;=7.426,(H40&lt;9.386),D40&gt;=0.8,(D40&lt;1.35)),0.021,IF(AND(B40&gt;=2.75,H40&gt;=7.426,(H40&lt;9.386),D40&gt;=0.8,(D40&lt;1.35)),-0.01,IF(AND((B40&lt;2.35),A40&gt;=5.3,(G40&lt;0.905),(A40&lt;7.1),D40&gt;=1.35),0.068,IF(AND(B40&gt;=2.35,A40&gt;=5.3,(G40&lt;0.905),(A40&lt;7.1),D40&gt;=1.35),0.181,IF(AND((H40&lt;11.731),H40&gt;=10.505,(H40&lt;14.344),(G40&lt;0.905),(D40&lt;0.8),(D40&lt;1.35)),0.004,IF(AND(H40&gt;=11.731,H40&gt;=10.505,(H40&lt;14.344),(G40&lt;0.905),(D40&lt;0.8),(D40&lt;1.35)),0.024,IF(AND((H40&lt;14.877),A40&gt;=4.85,H40&gt;=14.344,(G40&lt;0.905),(D40&lt;0.8),(D40&lt;1.35)),0.063,IF(AND(H40&gt;=14.877,A40&gt;=4.85,H40&gt;=14.344,(G40&lt;0.905),(D40&lt;0.8),(D40&lt;1.35)),0.012,"shouldnthappen")))))))))))))))))</f>
        <v>0.035</v>
      </c>
      <c r="T40" s="1" t="n">
        <f aca="false">IF(AND(D40&gt;=0.45,(A40&lt;5.65)),0.067,IF(AND(A40&gt;=7.25,A40&gt;=5.65),0.244,IF(AND((H40&lt;9.966),G40&gt;=0.905,(D40&lt;0.45),(A40&lt;5.65)),0.062,IF(AND(H40&gt;=9.966,G40&gt;=0.905,(D40&lt;0.45),(A40&lt;5.65)),0.012,IF(AND((G40&lt;0.948),D40&gt;=2.05,(A40&lt;7.25),A40&gt;=5.65),0.157,IF(AND(G40&gt;=0.948,D40&gt;=2.05,(A40&lt;7.25),A40&gt;=5.65),0.037,IF(AND(G40&gt;=0.422,(B40&lt;3.15),(G40&lt;0.905),(D40&lt;0.45),(A40&lt;5.65)),0.011,IF(AND((D40&lt;0.25),(G40&lt;0.422),(B40&lt;3.15),(G40&lt;0.905),(D40&lt;0.45),(A40&lt;5.65)),0.04,IF(AND(D40&gt;=0.25,(G40&lt;0.422),(B40&lt;3.15),(G40&lt;0.905),(D40&lt;0.45),(A40&lt;5.65)),0.009,IF(AND((A40&lt;4.85),(B40&lt;3.25),B40&gt;=3.15,(G40&lt;0.905),(D40&lt;0.45),(A40&lt;5.65)),0.008,IF(AND(A40&gt;=4.85,(B40&lt;3.25),B40&gt;=3.15,(G40&lt;0.905),(D40&lt;0.45),(A40&lt;5.65)),-0.017,IF(AND((D40&lt;0.25),B40&gt;=3.25,B40&gt;=3.15,(G40&lt;0.905),(D40&lt;0.45),(A40&lt;5.65)),0.022,IF(AND(D40&gt;=0.25,B40&gt;=3.25,B40&gt;=3.15,(G40&lt;0.905),(D40&lt;0.45),(A40&lt;5.65)),0.009,IF(AND((F40&lt;2.5),(H40&lt;7.692),(G40&lt;0.644),(D40&lt;2.05),(A40&lt;7.25),A40&gt;=5.65),0.018,IF(AND(F40&gt;=2.5,(H40&lt;7.692),(G40&lt;0.644),(D40&lt;2.05),(A40&lt;7.25),A40&gt;=5.65),0.068,IF(AND((B40&lt;2.35),H40&gt;=7.692,(G40&lt;0.644),(D40&lt;2.05),(A40&lt;7.25),A40&gt;=5.65),0.023,IF(AND(B40&gt;=2.35,H40&gt;=7.692,(G40&lt;0.644),(D40&lt;2.05),(A40&lt;7.25),A40&gt;=5.65),0.125,IF(AND((G40&lt;0.766),(G40&lt;0.85),G40&gt;=0.644,(D40&lt;2.05),(A40&lt;7.25),A40&gt;=5.65),0.055,IF(AND(G40&gt;=0.766,(G40&lt;0.85),G40&gt;=0.644,(D40&lt;2.05),(A40&lt;7.25),A40&gt;=5.65),-0,IF(AND((B40&lt;2.95),G40&gt;=0.85,G40&gt;=0.644,(D40&lt;2.05),(A40&lt;7.25),A40&gt;=5.65),0.098,IF(AND(B40&gt;=2.95,G40&gt;=0.85,G40&gt;=0.644,(D40&lt;2.05),(A40&lt;7.25),A40&gt;=5.65),0.013,"shouldnthappen")))))))))))))))))))))</f>
        <v>0.022</v>
      </c>
      <c r="U40" s="1" t="n">
        <f aca="false">IF(AND(A40&gt;=7.25,D40&gt;=1.25),0.186,IF(AND((G40&lt;0.13),D40&gt;=0.35,(D40&lt;1.25)),-0.004,IF(AND(H40&gt;=14.246,(H40&lt;14.344),(D40&lt;0.35),(D40&lt;1.25)),-0.002,IF(AND((A40&lt;4.85),H40&gt;=14.344,(D40&lt;0.35),(D40&lt;1.25)),0.004,IF(AND(G40&gt;=0.446,(G40&lt;0.644),(A40&lt;7.25),D40&gt;=1.25),0.138,IF(AND(A40&gt;=5.45,(H40&lt;14.246),(H40&lt;14.344),(D40&lt;0.35),(D40&lt;1.25)),0.001,IF(AND((H40&lt;14.877),A40&gt;=4.85,H40&gt;=14.344,(D40&lt;0.35),(D40&lt;1.25)),0.035,IF(AND(H40&gt;=14.877,A40&gt;=4.85,H40&gt;=14.344,(D40&lt;0.35),(D40&lt;1.25)),0.007,IF(AND((B40&lt;3.35),H40&gt;=9.448,G40&gt;=0.13,D40&gt;=0.35,(D40&lt;1.25)),0.053,IF(AND(B40&gt;=3.35,H40&gt;=9.448,G40&gt;=0.13,D40&gt;=0.35,(D40&lt;1.25)),0.017,IF(AND((G40&lt;0.44),(G40&lt;0.446),(G40&lt;0.644),(A40&lt;7.25),D40&gt;=1.25),0.079,IF(AND(G40&gt;=0.44,(G40&lt;0.446),(G40&lt;0.644),(A40&lt;7.25),D40&gt;=1.25),0.02,IF(AND((A40&lt;5.95),(G40&lt;0.724),G40&gt;=0.644,(A40&lt;7.25),D40&gt;=1.25),-0.018,IF(AND(A40&gt;=5.95,(G40&lt;0.724),G40&gt;=0.644,(A40&lt;7.25),D40&gt;=1.25),0.027,IF(AND(A40&gt;=6.15,G40&gt;=0.724,G40&gt;=0.644,(A40&lt;7.25),D40&gt;=1.25),0.093,IF(AND((A40&lt;5.05),(A40&lt;5.45),(H40&lt;14.246),(H40&lt;14.344),(D40&lt;0.35),(D40&lt;1.25)),0.011,IF(AND(A40&gt;=5.05,(A40&lt;5.45),(H40&lt;14.246),(H40&lt;14.344),(D40&lt;0.35),(D40&lt;1.25)),0.021,IF(AND((A40&lt;5.4),(B40&lt;3.15),(H40&lt;9.448),G40&gt;=0.13,D40&gt;=0.35,(D40&lt;1.25)),0.007,IF(AND(A40&gt;=5.4,(B40&lt;3.15),(H40&lt;9.448),G40&gt;=0.13,D40&gt;=0.35,(D40&lt;1.25)),-0.011,IF(AND((B40&lt;3.75),B40&gt;=3.15,(H40&lt;9.448),G40&gt;=0.13,D40&gt;=0.35,(D40&lt;1.25)),0.012,IF(AND(B40&gt;=3.75,B40&gt;=3.15,(H40&lt;9.448),G40&gt;=0.13,D40&gt;=0.35,(D40&lt;1.25)),0.046,IF(AND((A40&lt;5.9),(A40&lt;6.15),G40&gt;=0.724,G40&gt;=0.644,(A40&lt;7.25),D40&gt;=1.25),0.06,IF(AND(A40&gt;=5.9,(A40&lt;6.15),G40&gt;=0.724,G40&gt;=0.644,(A40&lt;7.25),D40&gt;=1.25),0.005,"shouldnthappen")))))))))))))))))))))))</f>
        <v>0.011</v>
      </c>
      <c r="V40" s="1" t="n">
        <f aca="false">IF(AND(H40&gt;=15.155,(D40&lt;1.55)),0.084,IF(AND(A40&gt;=7.25,D40&gt;=1.55),0.141,IF(AND((G40&lt;0.043),D40&gt;=1.05,(H40&lt;15.155),(D40&lt;1.55)),-0.007,IF(AND(D40&gt;=1.85,G40&gt;=0.755,(A40&lt;7.25),D40&gt;=1.55),0.051,IF(AND((H40&lt;9.966),G40&gt;=0.905,(D40&lt;1.05),(H40&lt;15.155),(D40&lt;1.55)),0.043,IF(AND(H40&gt;=9.966,G40&gt;=0.905,(D40&lt;1.05),(H40&lt;15.155),(D40&lt;1.55)),0.007,IF(AND((G40&lt;0.278),(G40&lt;0.361),(G40&lt;0.755),(A40&lt;7.25),D40&gt;=1.55),0.08,IF(AND((A40&lt;5.8),G40&gt;=0.361,(G40&lt;0.755),(A40&lt;7.25),D40&gt;=1.55),0.019,IF(AND((A40&lt;6.05),(D40&lt;1.85),G40&gt;=0.755,(A40&lt;7.25),D40&gt;=1.55),0.01,IF(AND(A40&gt;=6.05,(D40&lt;1.85),G40&gt;=0.755,(A40&lt;7.25),D40&gt;=1.55),0.002,IF(AND((G40&lt;0.486),(B40&lt;3.15),(G40&lt;0.905),(D40&lt;1.05),(H40&lt;15.155),(D40&lt;1.55)),0.026,IF(AND(G40&gt;=0.486,(B40&lt;3.15),(G40&lt;0.905),(D40&lt;1.05),(H40&lt;15.155),(D40&lt;1.55)),0.001,IF(AND((B40&lt;3.25),B40&gt;=3.15,(G40&lt;0.905),(D40&lt;1.05),(H40&lt;15.155),(D40&lt;1.55)),-0.003,IF(AND(B40&gt;=3.25,B40&gt;=3.15,(G40&lt;0.905),(D40&lt;1.05),(H40&lt;15.155),(D40&lt;1.55)),0.012,IF(AND((H40&lt;7.426),(H40&lt;8.769),G40&gt;=0.043,D40&gt;=1.05,(H40&lt;15.155),(D40&lt;1.55)),0.041,IF(AND(H40&gt;=7.426,(H40&lt;8.769),G40&gt;=0.043,D40&gt;=1.05,(H40&lt;15.155),(D40&lt;1.55)),-0.008,IF(AND((H40&lt;10.696),H40&gt;=8.769,G40&gt;=0.043,D40&gt;=1.05,(H40&lt;15.155),(D40&lt;1.55)),0.069,IF(AND(H40&gt;=10.696,H40&gt;=8.769,G40&gt;=0.043,D40&gt;=1.05,(H40&lt;15.155),(D40&lt;1.55)),0.033,IF(AND((D40&lt;2.2),G40&gt;=0.278,(G40&lt;0.361),(G40&lt;0.755),(A40&lt;7.25),D40&gt;=1.55),0.022,IF(AND(D40&gt;=2.2,G40&gt;=0.278,(G40&lt;0.361),(G40&lt;0.755),(A40&lt;7.25),D40&gt;=1.55),-0.027,IF(AND((H40&lt;12.626),A40&gt;=5.8,G40&gt;=0.361,(G40&lt;0.755),(A40&lt;7.25),D40&gt;=1.55),0.126,IF(AND(H40&gt;=12.626,A40&gt;=5.8,G40&gt;=0.361,(G40&lt;0.755),(A40&lt;7.25),D40&gt;=1.55),0.065,"shouldnthappen"))))))))))))))))))))))</f>
        <v>0.012</v>
      </c>
      <c r="W40" s="1" t="n">
        <f aca="false">IF(AND(H40&gt;=15.155,(D40&lt;1.55)),0.064,IF(AND(A40&gt;=7.45,D40&gt;=1.55),0.115,IF(AND(B40&gt;=3.15,(H40&lt;10.257),(A40&lt;7.45),D40&gt;=1.55),0.097,IF(AND((A40&lt;4.85),H40&gt;=14.344,(D40&lt;0.35),(H40&lt;15.155),(D40&lt;1.55)),0.003,IF(AND(A40&gt;=6.05,(G40&lt;0.169),D40&gt;=0.35,(H40&lt;15.155),(D40&lt;1.55)),-0.008,IF(AND((G40&lt;0.181),G40&gt;=0.169,D40&gt;=0.35,(H40&lt;15.155),(D40&lt;1.55)),0.065,IF(AND(B40&gt;=3.05,(B40&lt;3.15),(H40&lt;10.257),(A40&lt;7.45),D40&gt;=1.55),-0.023,IF(AND(H40&gt;=11.854,(G40&lt;0.613),H40&gt;=10.257,(A40&lt;7.45),D40&gt;=1.55),0.068,IF(AND((D40&lt;0.25),(B40&lt;3.15),(H40&lt;14.344),(D40&lt;0.35),(H40&lt;15.155),(D40&lt;1.55)),0.014,IF(AND(D40&gt;=0.25,(B40&lt;3.15),(H40&lt;14.344),(D40&lt;0.35),(H40&lt;15.155),(D40&lt;1.55)),0.002,IF(AND((A40&lt;5.05),B40&gt;=3.15,(H40&lt;14.344),(D40&lt;0.35),(H40&lt;15.155),(D40&lt;1.55)),-0.001,IF(AND(A40&gt;=5.05,B40&gt;=3.15,(H40&lt;14.344),(D40&lt;0.35),(H40&lt;15.155),(D40&lt;1.55)),0.009,IF(AND((H40&lt;14.877),A40&gt;=4.85,H40&gt;=14.344,(D40&lt;0.35),(H40&lt;15.155),(D40&lt;1.55)),0.023,IF(AND(H40&gt;=14.877,A40&gt;=4.85,H40&gt;=14.344,(D40&lt;0.35),(H40&lt;15.155),(D40&lt;1.55)),0.004,IF(AND((H40&lt;13.602),(A40&lt;6.05),(G40&lt;0.169),D40&gt;=0.35,(H40&lt;15.155),(D40&lt;1.55)),0.023,IF(AND(H40&gt;=13.602,(A40&lt;6.05),(G40&lt;0.169),D40&gt;=0.35,(H40&lt;15.155),(D40&lt;1.55)),-0.006,IF(AND((B40&lt;2.95),G40&gt;=0.181,G40&gt;=0.169,D40&gt;=0.35,(H40&lt;15.155),(D40&lt;1.55)),0.019,IF(AND(B40&gt;=2.95,G40&gt;=0.181,G40&gt;=0.169,D40&gt;=0.35,(H40&lt;15.155),(D40&lt;1.55)),0.034,IF(AND((A40&lt;5.35),(B40&lt;3.05),(B40&lt;3.15),(H40&lt;10.257),(A40&lt;7.45),D40&gt;=1.55),0.009,IF(AND(A40&gt;=5.35,(B40&lt;3.05),(B40&lt;3.15),(H40&lt;10.257),(A40&lt;7.45),D40&gt;=1.55),0.058,IF(AND((B40&lt;2.9),(H40&lt;11.854),(G40&lt;0.613),H40&gt;=10.257,(A40&lt;7.45),D40&gt;=1.55),0.037,IF(AND(B40&gt;=2.9,(H40&lt;11.854),(G40&lt;0.613),H40&gt;=10.257,(A40&lt;7.45),D40&gt;=1.55),-0.005,IF(AND((A40&lt;6.4),(G40&lt;0.711),G40&gt;=0.613,H40&gt;=10.257,(A40&lt;7.45),D40&gt;=1.55),0.001,IF(AND(A40&gt;=6.4,(G40&lt;0.711),G40&gt;=0.613,H40&gt;=10.257,(A40&lt;7.45),D40&gt;=1.55),-0.002,IF(AND((D40&lt;1.9),G40&gt;=0.711,G40&gt;=0.613,H40&gt;=10.257,(A40&lt;7.45),D40&gt;=1.55),0.007,IF(AND(D40&gt;=1.9,G40&gt;=0.711,G40&gt;=0.613,H40&gt;=10.257,(A40&lt;7.45),D40&gt;=1.55),0.023,"shouldnthappen"))))))))))))))))))))))))))</f>
        <v>-0.001</v>
      </c>
      <c r="X40" s="1" t="n">
        <f aca="false">IF(AND(H40&gt;=15.155,(F40&lt;2.5)),0.049,IF(AND(A40&gt;=7.45,F40&gt;=2.5),0.089,IF(AND((G40&lt;0.107),(G40&lt;0.364),(A40&lt;7.45),F40&gt;=2.5),0.055,IF(AND(A40&gt;=5.75,(G40&lt;0.572),(D40&lt;1.25),(H40&lt;15.155),(F40&lt;2.5)),-0.018,IF(AND((A40&lt;5.7),(H40&lt;12.626),G40&gt;=0.364,(A40&lt;7.45),F40&gt;=2.5),0.012,IF(AND(A40&gt;=5.7,(H40&lt;12.626),G40&gt;=0.364,(A40&lt;7.45),F40&gt;=2.5),0.065,IF(AND((G40&lt;0.628),H40&gt;=12.626,G40&gt;=0.364,(A40&lt;7.45),F40&gt;=2.5),0.047,IF(AND((G40&lt;0.545),(A40&lt;5.75),(G40&lt;0.572),(D40&lt;1.25),(H40&lt;15.155),(F40&lt;2.5)),0.007,IF(AND(G40&gt;=0.545,(A40&lt;5.75),(G40&lt;0.572),(D40&lt;1.25),(H40&lt;15.155),(F40&lt;2.5)),-0.009,IF(AND((D40&lt;0.3),(H40&lt;11.788),G40&gt;=0.572,(D40&lt;1.25),(H40&lt;15.155),(F40&lt;2.5)),0.01,IF(AND(D40&gt;=0.3,(H40&lt;11.788),G40&gt;=0.572,(D40&lt;1.25),(H40&lt;15.155),(F40&lt;2.5)),0.03,IF(AND((A40&lt;4.75),H40&gt;=11.788,G40&gt;=0.572,(D40&lt;1.25),(H40&lt;15.155),(F40&lt;2.5)),0.001,IF(AND(A40&gt;=4.75,H40&gt;=11.788,G40&gt;=0.572,(D40&lt;1.25),(H40&lt;15.155),(F40&lt;2.5)),0.01,IF(AND((A40&lt;5.5),(A40&lt;6.15),(G40&lt;0.652),D40&gt;=1.25,(H40&lt;15.155),(F40&lt;2.5)),0.014,IF(AND(A40&gt;=5.5,(A40&lt;6.15),(G40&lt;0.652),D40&gt;=1.25,(H40&lt;15.155),(F40&lt;2.5)),0.049,IF(AND((H40&lt;12.206),A40&gt;=6.15,(G40&lt;0.652),D40&gt;=1.25,(H40&lt;15.155),(F40&lt;2.5)),-0.009,IF(AND(H40&gt;=12.206,A40&gt;=6.15,(G40&lt;0.652),D40&gt;=1.25,(H40&lt;15.155),(F40&lt;2.5)),0.021,IF(AND((A40&lt;5.55),(A40&lt;6.2),G40&gt;=0.652,D40&gt;=1.25,(H40&lt;15.155),(F40&lt;2.5)),0.011,IF(AND(A40&gt;=5.55,(A40&lt;6.2),G40&gt;=0.652,D40&gt;=1.25,(H40&lt;15.155),(F40&lt;2.5)),-0.019,IF(AND((B40&lt;3.2),A40&gt;=6.2,G40&gt;=0.652,D40&gt;=1.25,(H40&lt;15.155),(F40&lt;2.5)),0.025,IF(AND(B40&gt;=3.2,A40&gt;=6.2,G40&gt;=0.652,D40&gt;=1.25,(H40&lt;15.155),(F40&lt;2.5)),0.001,IF(AND((G40&lt;0.183),(G40&lt;0.301),G40&gt;=0.107,(G40&lt;0.364),(A40&lt;7.45),F40&gt;=2.5),-0.009,IF(AND(G40&gt;=0.183,(G40&lt;0.301),G40&gt;=0.107,(G40&lt;0.364),(A40&lt;7.45),F40&gt;=2.5),0.022,IF(AND((D40&lt;2.2),G40&gt;=0.301,G40&gt;=0.107,(G40&lt;0.364),(A40&lt;7.45),F40&gt;=2.5),0.004,IF(AND(D40&gt;=2.2,G40&gt;=0.301,G40&gt;=0.107,(G40&lt;0.364),(A40&lt;7.45),F40&gt;=2.5),-0.02,IF(AND((G40&lt;0.787),G40&gt;=0.628,H40&gt;=12.626,G40&gt;=0.364,(A40&lt;7.45),F40&gt;=2.5),-0.001,IF(AND(G40&gt;=0.787,G40&gt;=0.628,H40&gt;=12.626,G40&gt;=0.364,(A40&lt;7.45),F40&gt;=2.5),0.016,"shouldnthappen")))))))))))))))))))))))))))</f>
        <v>0.007</v>
      </c>
      <c r="Y40" s="1" t="n">
        <f aca="false">IF(AND(H40&gt;=15.155,(D40&lt;1.55)),0.037,IF(AND(D40&gt;=2.45,(A40&lt;7.45),D40&gt;=1.55),0.054,IF(AND((A40&lt;7.8),A40&gt;=7.45,D40&gt;=1.55),0.078,IF(AND(A40&gt;=7.8,A40&gt;=7.45,D40&gt;=1.55),0.021,IF(AND(A40&gt;=6.2,G40&gt;=0.68,D40&gt;=1.25,(H40&lt;15.155),(D40&lt;1.55)),0.019,IF(AND((B40&lt;2.65),(A40&lt;4.95),(G40&lt;0.572),(D40&lt;1.25),(H40&lt;15.155),(D40&lt;1.55)),0.021,IF(AND(B40&gt;=2.65,(A40&lt;4.95),(G40&lt;0.572),(D40&lt;1.25),(H40&lt;15.155),(D40&lt;1.55)),0.006,IF(AND((H40&lt;14.344),A40&gt;=4.95,(G40&lt;0.572),(D40&lt;1.25),(H40&lt;15.155),(D40&lt;1.55)),-0.005,IF(AND(H40&gt;=14.344,A40&gt;=4.95,(G40&lt;0.572),(D40&lt;1.25),(H40&lt;15.155),(D40&lt;1.55)),0.013,IF(AND((G40&lt;0.833),(H40&lt;11.788),G40&gt;=0.572,(D40&lt;1.25),(H40&lt;15.155),(D40&lt;1.55)),0.009,IF(AND(G40&gt;=0.833,(H40&lt;11.788),G40&gt;=0.572,(D40&lt;1.25),(H40&lt;15.155),(D40&lt;1.55)),0.024,IF(AND((A40&lt;4.75),H40&gt;=11.788,G40&gt;=0.572,(D40&lt;1.25),(H40&lt;15.155),(D40&lt;1.55)),0.001,IF(AND(A40&gt;=4.75,H40&gt;=11.788,G40&gt;=0.572,(D40&lt;1.25),(H40&lt;15.155),(D40&lt;1.55)),0.008,IF(AND((A40&lt;5.65),(A40&lt;6.15),(G40&lt;0.68),D40&gt;=1.25,(H40&lt;15.155),(D40&lt;1.55)),0.017,IF(AND(A40&gt;=5.65,(A40&lt;6.15),(G40&lt;0.68),D40&gt;=1.25,(H40&lt;15.155),(D40&lt;1.55)),0.039,IF(AND((G40&lt;0.436),A40&gt;=6.15,(G40&lt;0.68),D40&gt;=1.25,(H40&lt;15.155),(D40&lt;1.55)),-0.004,IF(AND(G40&gt;=0.436,A40&gt;=6.15,(G40&lt;0.68),D40&gt;=1.25,(H40&lt;15.155),(D40&lt;1.55)),0.022,IF(AND((A40&lt;5.55),(A40&lt;6.2),G40&gt;=0.68,D40&gt;=1.25,(H40&lt;15.155),(D40&lt;1.55)),0.009,IF(AND(A40&gt;=5.55,(A40&lt;6.2),G40&gt;=0.68,D40&gt;=1.25,(H40&lt;15.155),(D40&lt;1.55)),-0.016,IF(AND((G40&lt;0.107),(G40&lt;0.361),(G40&lt;0.613),(D40&lt;2.45),(A40&lt;7.45),D40&gt;=1.55),0.042,IF(AND(G40&gt;=0.107,(G40&lt;0.361),(G40&lt;0.613),(D40&lt;2.45),(A40&lt;7.45),D40&gt;=1.55),0.002,IF(AND((D40&lt;2.35),G40&gt;=0.361,(G40&lt;0.613),(D40&lt;2.45),(A40&lt;7.45),D40&gt;=1.55),0.051,IF(AND(D40&gt;=2.35,G40&gt;=0.361,(G40&lt;0.613),(D40&lt;2.45),(A40&lt;7.45),D40&gt;=1.55),0.016,IF(AND((A40&lt;6.4),(G40&lt;0.711),G40&gt;=0.613,(D40&lt;2.45),(A40&lt;7.45),D40&gt;=1.55),0.001,IF(AND(A40&gt;=6.4,(G40&lt;0.711),G40&gt;=0.613,(D40&lt;2.45),(A40&lt;7.45),D40&gt;=1.55),-0.002,IF(AND((B40&lt;2.95),G40&gt;=0.711,G40&gt;=0.613,(D40&lt;2.45),(A40&lt;7.45),D40&gt;=1.55),0.023,IF(AND(B40&gt;=2.95,G40&gt;=0.711,G40&gt;=0.613,(D40&lt;2.45),(A40&lt;7.45),D40&gt;=1.55),0.01,"shouldnthappen")))))))))))))))))))))))))))</f>
        <v>0.006</v>
      </c>
      <c r="Z40" s="1" t="n">
        <f aca="false">IF(AND(A40&gt;=7.45,D40&gt;=1.75),0.056,IF(AND(H40&gt;=15.059,A40&gt;=5.55,(D40&lt;1.75)),0.028,IF(AND((D40&lt;0.35),G40&gt;=0.905,(A40&lt;5.55),(D40&lt;1.75)),0.005,IF(AND(D40&gt;=0.35,G40&gt;=0.905,(A40&lt;5.55),(D40&lt;1.75)),0.026,IF(AND((H40&lt;8.711),D40&gt;=2.45,(A40&lt;7.45),D40&gt;=1.75),0.011,IF(AND(H40&gt;=8.711,D40&gt;=2.45,(A40&lt;7.45),D40&gt;=1.75),0.049,IF(AND((G40&lt;0.107),(G40&lt;0.487),(D40&lt;2.45),(A40&lt;7.45),D40&gt;=1.75),0.032,IF(AND((H40&lt;10.915),(A40&lt;4.5),(B40&lt;3.15),(G40&lt;0.905),(A40&lt;5.55),(D40&lt;1.75)),-0.001,IF(AND(H40&gt;=10.915,(A40&lt;4.5),(B40&lt;3.15),(G40&lt;0.905),(A40&lt;5.55),(D40&lt;1.75)),0.003,IF(AND((A40&lt;5.05),A40&gt;=4.5,(B40&lt;3.15),(G40&lt;0.905),(A40&lt;5.55),(D40&lt;1.75)),0.015,IF(AND(A40&gt;=5.05,A40&gt;=4.5,(B40&lt;3.15),(G40&lt;0.905),(A40&lt;5.55),(D40&lt;1.75)),0.006,IF(AND((G40&lt;0.05),(G40&lt;0.091),B40&gt;=3.15,(G40&lt;0.905),(A40&lt;5.55),(D40&lt;1.75)),0.001,IF(AND(G40&gt;=0.05,(G40&lt;0.091),B40&gt;=3.15,(G40&lt;0.905),(A40&lt;5.55),(D40&lt;1.75)),0.008,IF(AND((G40&lt;0.587),G40&gt;=0.091,B40&gt;=3.15,(G40&lt;0.905),(A40&lt;5.55),(D40&lt;1.75)),-0.003,IF(AND(G40&gt;=0.587,G40&gt;=0.091,B40&gt;=3.15,(G40&lt;0.905),(A40&lt;5.55),(D40&lt;1.75)),0.004,IF(AND((F40&lt;2.5),(B40&lt;2.85),(G40&lt;0.419),(H40&lt;15.059),A40&gt;=5.55,(D40&lt;1.75)),0.041,IF(AND(F40&gt;=2.5,(B40&lt;2.85),(G40&lt;0.419),(H40&lt;15.059),A40&gt;=5.55,(D40&lt;1.75)),0.015,IF(AND((G40&lt;0.164),B40&gt;=2.85,(G40&lt;0.419),(H40&lt;15.059),A40&gt;=5.55,(D40&lt;1.75)),0.01,IF(AND(G40&gt;=0.164,B40&gt;=2.85,(G40&lt;0.419),(H40&lt;15.059),A40&gt;=5.55,(D40&lt;1.75)),-0.001,IF(AND((B40&lt;2.55),(B40&lt;2.95),G40&gt;=0.419,(H40&lt;15.059),A40&gt;=5.55,(D40&lt;1.75)),0.014,IF(AND(B40&gt;=2.55,(B40&lt;2.95),G40&gt;=0.419,(H40&lt;15.059),A40&gt;=5.55,(D40&lt;1.75)),-0.013,IF(AND((D40&lt;1.55),B40&gt;=2.95,G40&gt;=0.419,(H40&lt;15.059),A40&gt;=5.55,(D40&lt;1.75)),0.023,IF(AND(D40&gt;=1.55,B40&gt;=2.95,G40&gt;=0.419,(H40&lt;15.059),A40&gt;=5.55,(D40&lt;1.75)),0.005,IF(AND((H40&lt;13.278),G40&gt;=0.107,(G40&lt;0.487),(D40&lt;2.45),(A40&lt;7.45),D40&gt;=1.75),-0.009,IF(AND(H40&gt;=13.278,G40&gt;=0.107,(G40&lt;0.487),(D40&lt;2.45),(A40&lt;7.45),D40&gt;=1.75),0.017,IF(AND((D40&lt;2.35),(G40&lt;0.571),G40&gt;=0.487,(D40&lt;2.45),(A40&lt;7.45),D40&gt;=1.75),0.053,IF(AND(D40&gt;=2.35,(G40&lt;0.571),G40&gt;=0.487,(D40&lt;2.45),(A40&lt;7.45),D40&gt;=1.75),0.009,IF(AND((G40&lt;0.779),G40&gt;=0.571,G40&gt;=0.487,(D40&lt;2.45),(A40&lt;7.45),D40&gt;=1.75),0.006,IF(AND(G40&gt;=0.779,G40&gt;=0.571,G40&gt;=0.487,(D40&lt;2.45),(A40&lt;7.45),D40&gt;=1.75),0.016,"shouldnthappen")))))))))))))))))))))))))))))</f>
        <v>-0.003</v>
      </c>
      <c r="AA40" s="1" t="n">
        <f aca="false">IF(AND((A40&lt;7.8),A40&gt;=7.45,D40&gt;=1.75),0.051,IF(AND(A40&gt;=7.8,A40&gt;=7.45,D40&gt;=1.75),0.01,IF(AND(B40&gt;=3.35,B40&gt;=3.25,(A40&lt;7.45),D40&gt;=1.75),0.016,IF(AND((H40&lt;8.308),(D40&lt;0.15),(H40&lt;13.655),(D40&lt;0.35),(D40&lt;1.75)),0.009,IF(AND((H40&lt;14.529),(G40&lt;0.293),H40&gt;=13.655,(D40&lt;0.35),(D40&lt;1.75)),0.011,IF(AND(H40&gt;=14.529,(G40&lt;0.293),H40&gt;=13.655,(D40&lt;0.35),(D40&lt;1.75)),0.001,IF(AND(D40&gt;=0.25,G40&gt;=0.293,H40&gt;=13.655,(D40&lt;0.35),(D40&lt;1.75)),-0.004,IF(AND(H40&gt;=10.635,(H40&lt;10.696),(H40&lt;13.906),D40&gt;=0.35,(D40&lt;1.75)),0.036,IF(AND(G40&gt;=0.833,H40&gt;=10.696,(H40&lt;13.906),D40&gt;=0.35,(D40&lt;1.75)),0.016,IF(AND((A40&lt;6.65),(G40&lt;0.247),H40&gt;=13.906,D40&gt;=0.35,(D40&lt;1.75)),-0.008,IF(AND(A40&gt;=6.65,(G40&lt;0.247),H40&gt;=13.906,D40&gt;=0.35,(D40&lt;1.75)),0.011,IF(AND((B40&lt;2.45),G40&gt;=0.247,H40&gt;=13.906,D40&gt;=0.35,(D40&lt;1.75)),0,IF(AND((D40&lt;1.85),(B40&lt;2.95),(B40&lt;3.25),(A40&lt;7.45),D40&gt;=1.75),0.033,IF(AND((G40&lt;0.428),(B40&lt;3.35),B40&gt;=3.25,(A40&lt;7.45),D40&gt;=1.75),0.009,IF(AND(G40&gt;=0.428,(B40&lt;3.35),B40&gt;=3.25,(A40&lt;7.45),D40&gt;=1.75),0.042,IF(AND((A40&lt;4.6),H40&gt;=8.308,(D40&lt;0.15),(H40&lt;13.655),(D40&lt;0.35),(D40&lt;1.75)),0.003,IF(AND(A40&gt;=4.6,H40&gt;=8.308,(D40&lt;0.15),(H40&lt;13.655),(D40&lt;0.35),(D40&lt;1.75)),0,IF(AND((H40&lt;8.834),(A40&lt;5.05),D40&gt;=0.15,(H40&lt;13.655),(D40&lt;0.35),(D40&lt;1.75)),0.002,IF(AND(H40&gt;=8.834,(A40&lt;5.05),D40&gt;=0.15,(H40&lt;13.655),(D40&lt;0.35),(D40&lt;1.75)),-0.008,IF(AND((A40&lt;5.45),A40&gt;=5.05,D40&gt;=0.15,(H40&lt;13.655),(D40&lt;0.35),(D40&lt;1.75)),0.003,IF(AND(A40&gt;=5.45,A40&gt;=5.05,D40&gt;=0.15,(H40&lt;13.655),(D40&lt;0.35),(D40&lt;1.75)),-0.002,IF(AND((A40&lt;5.3),(D40&lt;0.25),G40&gt;=0.293,H40&gt;=13.655,(D40&lt;0.35),(D40&lt;1.75)),0.007,IF(AND(A40&gt;=5.3,(D40&lt;0.25),G40&gt;=0.293,H40&gt;=13.655,(D40&lt;0.35),(D40&lt;1.75)),0.001,IF(AND((H40&lt;7.309),(H40&lt;10.635),(H40&lt;10.696),(H40&lt;13.906),D40&gt;=0.35,(D40&lt;1.75)),0.014,IF(AND(H40&gt;=7.309,(H40&lt;10.635),(H40&lt;10.696),(H40&lt;13.906),D40&gt;=0.35,(D40&lt;1.75)),0.006,IF(AND((H40&lt;12.093),(G40&lt;0.833),H40&gt;=10.696,(H40&lt;13.906),D40&gt;=0.35,(D40&lt;1.75)),-0.01,IF(AND(H40&gt;=12.093,(G40&lt;0.833),H40&gt;=10.696,(H40&lt;13.906),D40&gt;=0.35,(D40&lt;1.75)),0.004,IF(AND((G40&lt;0.823),B40&gt;=2.45,G40&gt;=0.247,H40&gt;=13.906,D40&gt;=0.35,(D40&lt;1.75)),0.026,IF(AND(G40&gt;=0.823,B40&gt;=2.45,G40&gt;=0.247,H40&gt;=13.906,D40&gt;=0.35,(D40&lt;1.75)),0.006,IF(AND((H40&lt;11.121),D40&gt;=1.85,(B40&lt;2.95),(B40&lt;3.25),(A40&lt;7.45),D40&gt;=1.75),0.013,IF(AND(H40&gt;=11.121,D40&gt;=1.85,(B40&lt;2.95),(B40&lt;3.25),(A40&lt;7.45),D40&gt;=1.75),0.005,IF(AND((A40&lt;6.05),(A40&lt;6.45),B40&gt;=2.95,(B40&lt;3.25),(A40&lt;7.45),D40&gt;=1.75),0.001,IF(AND(A40&gt;=6.05,(A40&lt;6.45),B40&gt;=2.95,(B40&lt;3.25),(A40&lt;7.45),D40&gt;=1.75),-0.005,IF(AND((G40&lt;0.42),A40&gt;=6.45,B40&gt;=2.95,(B40&lt;3.25),(A40&lt;7.45),D40&gt;=1.75),0.004,IF(AND(G40&gt;=0.42,A40&gt;=6.45,B40&gt;=2.95,(B40&lt;3.25),(A40&lt;7.45),D40&gt;=1.75),0.019,"shouldnthappen")))))))))))))))))))))))))))))))))))</f>
        <v>0</v>
      </c>
      <c r="AB40" s="1" t="n">
        <f aca="false">+ 0.5</f>
        <v>0.5</v>
      </c>
    </row>
    <row r="41" customFormat="false" ht="13.8" hidden="false" customHeight="false" outlineLevel="0" collapsed="false">
      <c r="A41" s="11" t="n">
        <v>4.4</v>
      </c>
      <c r="B41" s="1" t="n">
        <v>3</v>
      </c>
      <c r="C41" s="1" t="n">
        <v>1.3</v>
      </c>
      <c r="D41" s="1" t="n">
        <v>0.2</v>
      </c>
      <c r="E41" s="1" t="s">
        <v>94</v>
      </c>
      <c r="F41" s="1" t="n">
        <v>1</v>
      </c>
      <c r="G41" s="1" t="n">
        <v>0.497048966353759</v>
      </c>
      <c r="H41" s="18" t="n">
        <v>10.6553718360141</v>
      </c>
      <c r="I41" s="1" t="n">
        <f aca="false">C41</f>
        <v>1.3</v>
      </c>
      <c r="J41" s="1" t="n">
        <f aca="false">SUM(M41:AB41)</f>
        <v>1.299</v>
      </c>
      <c r="K41" s="15" t="n">
        <f aca="false">1-SQRT(VAR(M41:AB41, I41)) / AVERAGE(M41:AB41)</f>
        <v>-3.00097269697434</v>
      </c>
      <c r="L41" s="1" t="n">
        <f aca="false">(J41-I41)/I41</f>
        <v>-0.000769230769230855</v>
      </c>
      <c r="M41" s="1" t="n">
        <f aca="false">IF(AND((H41&lt;5.245),(D41&lt;0.8)),0.075,IF(AND(H41&gt;=5.245,(D41&lt;0.8)),0.279,IF(AND((D41&lt;1.45),D41&gt;=0.8),1.043,IF(AND(D41&gt;=1.45,D41&gt;=0.8),1.423,"shouldnthappen"))))</f>
        <v>0.279</v>
      </c>
      <c r="N41" s="1" t="n">
        <f aca="false">IF(AND((A41&lt;4.35),(D41&lt;0.8)),0.048,IF(AND(A41&gt;=4.35,(D41&lt;0.8)),0.198,IF(AND(F41&gt;=2.5,D41&gt;=0.8),1.048,IF(AND((A41&lt;5.15),(F41&lt;2.5),D41&gt;=0.8),0.321,IF(AND(A41&gt;=5.15,(F41&lt;2.5),D41&gt;=0.8),0.783,"shouldnthappen")))))</f>
        <v>0.198</v>
      </c>
      <c r="O41" s="1" t="n">
        <f aca="false">IF(AND((H41&lt;5.245),(D41&lt;0.8)),0.034,IF(AND((A41&lt;5.9),D41&gt;=0.8),0.489,IF(AND(A41&gt;=5.9,D41&gt;=0.8),0.721,IF(AND((A41&lt;4.35),H41&gt;=5.245,(D41&lt;0.8)),0.041,IF(AND(A41&gt;=4.35,H41&gt;=5.245,(D41&lt;0.8)),0.142,"shouldnthappen")))))</f>
        <v>0.142</v>
      </c>
      <c r="P41" s="1" t="n">
        <f aca="false">IF(AND((B41&lt;2.8),(D41&lt;1.15)),0.244,IF(AND((D41&lt;1.75),D41&gt;=1.15),0.396,IF(AND(D41&gt;=1.75,D41&gt;=1.15),0.554,IF(AND((A41&lt;5.05),B41&gt;=2.8,(D41&lt;1.15)),0.078,IF(AND((H41&lt;14.877),A41&gt;=5.05,B41&gt;=2.8,(D41&lt;1.15)),0.118,IF(AND(H41&gt;=14.877,A41&gt;=5.05,B41&gt;=2.8,(D41&lt;1.15)),0.027,"shouldnthappen"))))))</f>
        <v>0.078</v>
      </c>
      <c r="Q41" s="1" t="n">
        <f aca="false">IF(AND(D41&gt;=0.45,(D41&lt;1.15)),0.17,IF(AND(A41&gt;=7.1,D41&gt;=1.15),0.539,IF(AND((A41&lt;6.25),(A41&lt;7.1),D41&gt;=1.15),0.258,IF(AND(A41&gt;=6.25,(A41&lt;7.1),D41&gt;=1.15),0.344,IF(AND(G41&gt;=0.418,(A41&lt;5.05),(D41&lt;0.45),(D41&lt;1.15)),0.033,IF(AND((H41&lt;14.494),(G41&lt;0.418),(A41&lt;5.05),(D41&lt;0.45),(D41&lt;1.15)),0.061,IF(AND(H41&gt;=14.494,(G41&lt;0.418),(A41&lt;5.05),(D41&lt;0.45),(D41&lt;1.15)),0.015,IF(AND(H41&gt;=14.877,(B41&lt;3.85),A41&gt;=5.05,(D41&lt;0.45),(D41&lt;1.15)),0.023,IF(AND((B41&lt;4),B41&gt;=3.85,A41&gt;=5.05,(D41&lt;0.45),(D41&lt;1.15)),0.009,IF(AND(B41&gt;=4,B41&gt;=3.85,A41&gt;=5.05,(D41&lt;0.45),(D41&lt;1.15)),0.052,IF(AND((G41&lt;0.05),(H41&lt;14.877),(B41&lt;3.85),A41&gt;=5.05,(D41&lt;0.45),(D41&lt;1.15)),0.024,IF(AND(G41&gt;=0.05,(H41&lt;14.877),(B41&lt;3.85),A41&gt;=5.05,(D41&lt;0.45),(D41&lt;1.15)),0.091,"shouldnthappen"))))))))))))</f>
        <v>0.033</v>
      </c>
      <c r="R41" s="1" t="n">
        <f aca="false">IF(AND(A41&gt;=7.1,D41&gt;=0.8),0.401,IF(AND((A41&lt;4.5),(G41&lt;0.905),(D41&lt;0.8)),0.024,IF(AND((H41&lt;9.966),G41&gt;=0.905,(D41&lt;0.8)),0.094,IF(AND(H41&gt;=9.966,G41&gt;=0.905,(D41&lt;0.8)),0.026,IF(AND(D41&gt;=2.05,(A41&lt;7.1),D41&gt;=0.8),0.277,IF(AND((H41&lt;5.523),A41&gt;=4.5,(G41&lt;0.905),(D41&lt;0.8)),0.012,IF(AND(H41&gt;=5.523,A41&gt;=4.5,(G41&lt;0.905),(D41&lt;0.8)),0.049,IF(AND((A41&lt;5.3),(D41&lt;2.05),(A41&lt;7.1),D41&gt;=0.8),0.095,IF(AND(A41&gt;=5.3,(D41&lt;2.05),(A41&lt;7.1),D41&gt;=0.8),0.196,"shouldnthappen")))))))))</f>
        <v>0.024</v>
      </c>
      <c r="S41" s="1" t="n">
        <f aca="false">IF(AND(A41&gt;=7.1,D41&gt;=1.35),0.298,IF(AND(G41&gt;=0.905,(D41&lt;0.8),(D41&lt;1.35)),0.068,IF(AND(H41&gt;=9.386,D41&gt;=0.8,(D41&lt;1.35)),0.126,IF(AND((H41&lt;7.426),(H41&lt;9.386),D41&gt;=0.8,(D41&lt;1.35)),0.091,IF(AND((A41&lt;5.3),(G41&lt;0.905),(A41&lt;7.1),D41&gt;=1.35),0.063,IF(AND((D41&lt;2.05),G41&gt;=0.905,(A41&lt;7.1),D41&gt;=1.35),0.015,IF(AND(D41&gt;=2.05,G41&gt;=0.905,(A41&lt;7.1),D41&gt;=1.35),0.089,IF(AND((H41&lt;10.505),(H41&lt;14.344),(G41&lt;0.905),(D41&lt;0.8),(D41&lt;1.35)),0.035,IF(AND((A41&lt;4.85),H41&gt;=14.344,(G41&lt;0.905),(D41&lt;0.8),(D41&lt;1.35)),0.006,IF(AND((B41&lt;2.75),H41&gt;=7.426,(H41&lt;9.386),D41&gt;=0.8,(D41&lt;1.35)),0.021,IF(AND(B41&gt;=2.75,H41&gt;=7.426,(H41&lt;9.386),D41&gt;=0.8,(D41&lt;1.35)),-0.01,IF(AND((B41&lt;2.35),A41&gt;=5.3,(G41&lt;0.905),(A41&lt;7.1),D41&gt;=1.35),0.068,IF(AND(B41&gt;=2.35,A41&gt;=5.3,(G41&lt;0.905),(A41&lt;7.1),D41&gt;=1.35),0.181,IF(AND((H41&lt;11.731),H41&gt;=10.505,(H41&lt;14.344),(G41&lt;0.905),(D41&lt;0.8),(D41&lt;1.35)),0.004,IF(AND(H41&gt;=11.731,H41&gt;=10.505,(H41&lt;14.344),(G41&lt;0.905),(D41&lt;0.8),(D41&lt;1.35)),0.024,IF(AND((H41&lt;14.877),A41&gt;=4.85,H41&gt;=14.344,(G41&lt;0.905),(D41&lt;0.8),(D41&lt;1.35)),0.063,IF(AND(H41&gt;=14.877,A41&gt;=4.85,H41&gt;=14.344,(G41&lt;0.905),(D41&lt;0.8),(D41&lt;1.35)),0.012,"shouldnthappen")))))))))))))))))</f>
        <v>0.004</v>
      </c>
      <c r="T41" s="1" t="n">
        <f aca="false">IF(AND(D41&gt;=0.45,(A41&lt;5.65)),0.067,IF(AND(A41&gt;=7.25,A41&gt;=5.65),0.244,IF(AND((H41&lt;9.966),G41&gt;=0.905,(D41&lt;0.45),(A41&lt;5.65)),0.062,IF(AND(H41&gt;=9.966,G41&gt;=0.905,(D41&lt;0.45),(A41&lt;5.65)),0.012,IF(AND((G41&lt;0.948),D41&gt;=2.05,(A41&lt;7.25),A41&gt;=5.65),0.157,IF(AND(G41&gt;=0.948,D41&gt;=2.05,(A41&lt;7.25),A41&gt;=5.65),0.037,IF(AND(G41&gt;=0.422,(B41&lt;3.15),(G41&lt;0.905),(D41&lt;0.45),(A41&lt;5.65)),0.011,IF(AND((D41&lt;0.25),(G41&lt;0.422),(B41&lt;3.15),(G41&lt;0.905),(D41&lt;0.45),(A41&lt;5.65)),0.04,IF(AND(D41&gt;=0.25,(G41&lt;0.422),(B41&lt;3.15),(G41&lt;0.905),(D41&lt;0.45),(A41&lt;5.65)),0.009,IF(AND((A41&lt;4.85),(B41&lt;3.25),B41&gt;=3.15,(G41&lt;0.905),(D41&lt;0.45),(A41&lt;5.65)),0.008,IF(AND(A41&gt;=4.85,(B41&lt;3.25),B41&gt;=3.15,(G41&lt;0.905),(D41&lt;0.45),(A41&lt;5.65)),-0.017,IF(AND((D41&lt;0.25),B41&gt;=3.25,B41&gt;=3.15,(G41&lt;0.905),(D41&lt;0.45),(A41&lt;5.65)),0.022,IF(AND(D41&gt;=0.25,B41&gt;=3.25,B41&gt;=3.15,(G41&lt;0.905),(D41&lt;0.45),(A41&lt;5.65)),0.009,IF(AND((F41&lt;2.5),(H41&lt;7.692),(G41&lt;0.644),(D41&lt;2.05),(A41&lt;7.25),A41&gt;=5.65),0.018,IF(AND(F41&gt;=2.5,(H41&lt;7.692),(G41&lt;0.644),(D41&lt;2.05),(A41&lt;7.25),A41&gt;=5.65),0.068,IF(AND((B41&lt;2.35),H41&gt;=7.692,(G41&lt;0.644),(D41&lt;2.05),(A41&lt;7.25),A41&gt;=5.65),0.023,IF(AND(B41&gt;=2.35,H41&gt;=7.692,(G41&lt;0.644),(D41&lt;2.05),(A41&lt;7.25),A41&gt;=5.65),0.125,IF(AND((G41&lt;0.766),(G41&lt;0.85),G41&gt;=0.644,(D41&lt;2.05),(A41&lt;7.25),A41&gt;=5.65),0.055,IF(AND(G41&gt;=0.766,(G41&lt;0.85),G41&gt;=0.644,(D41&lt;2.05),(A41&lt;7.25),A41&gt;=5.65),-0,IF(AND((B41&lt;2.95),G41&gt;=0.85,G41&gt;=0.644,(D41&lt;2.05),(A41&lt;7.25),A41&gt;=5.65),0.098,IF(AND(B41&gt;=2.95,G41&gt;=0.85,G41&gt;=0.644,(D41&lt;2.05),(A41&lt;7.25),A41&gt;=5.65),0.013,"shouldnthappen")))))))))))))))))))))</f>
        <v>0.011</v>
      </c>
      <c r="U41" s="1" t="n">
        <f aca="false">IF(AND(A41&gt;=7.25,D41&gt;=1.25),0.186,IF(AND((G41&lt;0.13),D41&gt;=0.35,(D41&lt;1.25)),-0.004,IF(AND(H41&gt;=14.246,(H41&lt;14.344),(D41&lt;0.35),(D41&lt;1.25)),-0.002,IF(AND((A41&lt;4.85),H41&gt;=14.344,(D41&lt;0.35),(D41&lt;1.25)),0.004,IF(AND(G41&gt;=0.446,(G41&lt;0.644),(A41&lt;7.25),D41&gt;=1.25),0.138,IF(AND(A41&gt;=5.45,(H41&lt;14.246),(H41&lt;14.344),(D41&lt;0.35),(D41&lt;1.25)),0.001,IF(AND((H41&lt;14.877),A41&gt;=4.85,H41&gt;=14.344,(D41&lt;0.35),(D41&lt;1.25)),0.035,IF(AND(H41&gt;=14.877,A41&gt;=4.85,H41&gt;=14.344,(D41&lt;0.35),(D41&lt;1.25)),0.007,IF(AND((B41&lt;3.35),H41&gt;=9.448,G41&gt;=0.13,D41&gt;=0.35,(D41&lt;1.25)),0.053,IF(AND(B41&gt;=3.35,H41&gt;=9.448,G41&gt;=0.13,D41&gt;=0.35,(D41&lt;1.25)),0.017,IF(AND((G41&lt;0.44),(G41&lt;0.446),(G41&lt;0.644),(A41&lt;7.25),D41&gt;=1.25),0.079,IF(AND(G41&gt;=0.44,(G41&lt;0.446),(G41&lt;0.644),(A41&lt;7.25),D41&gt;=1.25),0.02,IF(AND((A41&lt;5.95),(G41&lt;0.724),G41&gt;=0.644,(A41&lt;7.25),D41&gt;=1.25),-0.018,IF(AND(A41&gt;=5.95,(G41&lt;0.724),G41&gt;=0.644,(A41&lt;7.25),D41&gt;=1.25),0.027,IF(AND(A41&gt;=6.15,G41&gt;=0.724,G41&gt;=0.644,(A41&lt;7.25),D41&gt;=1.25),0.093,IF(AND((A41&lt;5.05),(A41&lt;5.45),(H41&lt;14.246),(H41&lt;14.344),(D41&lt;0.35),(D41&lt;1.25)),0.011,IF(AND(A41&gt;=5.05,(A41&lt;5.45),(H41&lt;14.246),(H41&lt;14.344),(D41&lt;0.35),(D41&lt;1.25)),0.021,IF(AND((A41&lt;5.4),(B41&lt;3.15),(H41&lt;9.448),G41&gt;=0.13,D41&gt;=0.35,(D41&lt;1.25)),0.007,IF(AND(A41&gt;=5.4,(B41&lt;3.15),(H41&lt;9.448),G41&gt;=0.13,D41&gt;=0.35,(D41&lt;1.25)),-0.011,IF(AND((B41&lt;3.75),B41&gt;=3.15,(H41&lt;9.448),G41&gt;=0.13,D41&gt;=0.35,(D41&lt;1.25)),0.012,IF(AND(B41&gt;=3.75,B41&gt;=3.15,(H41&lt;9.448),G41&gt;=0.13,D41&gt;=0.35,(D41&lt;1.25)),0.046,IF(AND((A41&lt;5.9),(A41&lt;6.15),G41&gt;=0.724,G41&gt;=0.644,(A41&lt;7.25),D41&gt;=1.25),0.06,IF(AND(A41&gt;=5.9,(A41&lt;6.15),G41&gt;=0.724,G41&gt;=0.644,(A41&lt;7.25),D41&gt;=1.25),0.005,"shouldnthappen")))))))))))))))))))))))</f>
        <v>0.011</v>
      </c>
      <c r="V41" s="1" t="n">
        <f aca="false">IF(AND(H41&gt;=15.155,(D41&lt;1.55)),0.084,IF(AND(A41&gt;=7.25,D41&gt;=1.55),0.141,IF(AND((G41&lt;0.043),D41&gt;=1.05,(H41&lt;15.155),(D41&lt;1.55)),-0.007,IF(AND(D41&gt;=1.85,G41&gt;=0.755,(A41&lt;7.25),D41&gt;=1.55),0.051,IF(AND((H41&lt;9.966),G41&gt;=0.905,(D41&lt;1.05),(H41&lt;15.155),(D41&lt;1.55)),0.043,IF(AND(H41&gt;=9.966,G41&gt;=0.905,(D41&lt;1.05),(H41&lt;15.155),(D41&lt;1.55)),0.007,IF(AND((G41&lt;0.278),(G41&lt;0.361),(G41&lt;0.755),(A41&lt;7.25),D41&gt;=1.55),0.08,IF(AND((A41&lt;5.8),G41&gt;=0.361,(G41&lt;0.755),(A41&lt;7.25),D41&gt;=1.55),0.019,IF(AND((A41&lt;6.05),(D41&lt;1.85),G41&gt;=0.755,(A41&lt;7.25),D41&gt;=1.55),0.01,IF(AND(A41&gt;=6.05,(D41&lt;1.85),G41&gt;=0.755,(A41&lt;7.25),D41&gt;=1.55),0.002,IF(AND((G41&lt;0.486),(B41&lt;3.15),(G41&lt;0.905),(D41&lt;1.05),(H41&lt;15.155),(D41&lt;1.55)),0.026,IF(AND(G41&gt;=0.486,(B41&lt;3.15),(G41&lt;0.905),(D41&lt;1.05),(H41&lt;15.155),(D41&lt;1.55)),0.001,IF(AND((B41&lt;3.25),B41&gt;=3.15,(G41&lt;0.905),(D41&lt;1.05),(H41&lt;15.155),(D41&lt;1.55)),-0.003,IF(AND(B41&gt;=3.25,B41&gt;=3.15,(G41&lt;0.905),(D41&lt;1.05),(H41&lt;15.155),(D41&lt;1.55)),0.012,IF(AND((H41&lt;7.426),(H41&lt;8.769),G41&gt;=0.043,D41&gt;=1.05,(H41&lt;15.155),(D41&lt;1.55)),0.041,IF(AND(H41&gt;=7.426,(H41&lt;8.769),G41&gt;=0.043,D41&gt;=1.05,(H41&lt;15.155),(D41&lt;1.55)),-0.008,IF(AND((H41&lt;10.696),H41&gt;=8.769,G41&gt;=0.043,D41&gt;=1.05,(H41&lt;15.155),(D41&lt;1.55)),0.069,IF(AND(H41&gt;=10.696,H41&gt;=8.769,G41&gt;=0.043,D41&gt;=1.05,(H41&lt;15.155),(D41&lt;1.55)),0.033,IF(AND((D41&lt;2.2),G41&gt;=0.278,(G41&lt;0.361),(G41&lt;0.755),(A41&lt;7.25),D41&gt;=1.55),0.022,IF(AND(D41&gt;=2.2,G41&gt;=0.278,(G41&lt;0.361),(G41&lt;0.755),(A41&lt;7.25),D41&gt;=1.55),-0.027,IF(AND((H41&lt;12.626),A41&gt;=5.8,G41&gt;=0.361,(G41&lt;0.755),(A41&lt;7.25),D41&gt;=1.55),0.126,IF(AND(H41&gt;=12.626,A41&gt;=5.8,G41&gt;=0.361,(G41&lt;0.755),(A41&lt;7.25),D41&gt;=1.55),0.065,"shouldnthappen"))))))))))))))))))))))</f>
        <v>0.001</v>
      </c>
      <c r="W41" s="1" t="n">
        <f aca="false">IF(AND(H41&gt;=15.155,(D41&lt;1.55)),0.064,IF(AND(A41&gt;=7.45,D41&gt;=1.55),0.115,IF(AND(B41&gt;=3.15,(H41&lt;10.257),(A41&lt;7.45),D41&gt;=1.55),0.097,IF(AND((A41&lt;4.85),H41&gt;=14.344,(D41&lt;0.35),(H41&lt;15.155),(D41&lt;1.55)),0.003,IF(AND(A41&gt;=6.05,(G41&lt;0.169),D41&gt;=0.35,(H41&lt;15.155),(D41&lt;1.55)),-0.008,IF(AND((G41&lt;0.181),G41&gt;=0.169,D41&gt;=0.35,(H41&lt;15.155),(D41&lt;1.55)),0.065,IF(AND(B41&gt;=3.05,(B41&lt;3.15),(H41&lt;10.257),(A41&lt;7.45),D41&gt;=1.55),-0.023,IF(AND(H41&gt;=11.854,(G41&lt;0.613),H41&gt;=10.257,(A41&lt;7.45),D41&gt;=1.55),0.068,IF(AND((D41&lt;0.25),(B41&lt;3.15),(H41&lt;14.344),(D41&lt;0.35),(H41&lt;15.155),(D41&lt;1.55)),0.014,IF(AND(D41&gt;=0.25,(B41&lt;3.15),(H41&lt;14.344),(D41&lt;0.35),(H41&lt;15.155),(D41&lt;1.55)),0.002,IF(AND((A41&lt;5.05),B41&gt;=3.15,(H41&lt;14.344),(D41&lt;0.35),(H41&lt;15.155),(D41&lt;1.55)),-0.001,IF(AND(A41&gt;=5.05,B41&gt;=3.15,(H41&lt;14.344),(D41&lt;0.35),(H41&lt;15.155),(D41&lt;1.55)),0.009,IF(AND((H41&lt;14.877),A41&gt;=4.85,H41&gt;=14.344,(D41&lt;0.35),(H41&lt;15.155),(D41&lt;1.55)),0.023,IF(AND(H41&gt;=14.877,A41&gt;=4.85,H41&gt;=14.344,(D41&lt;0.35),(H41&lt;15.155),(D41&lt;1.55)),0.004,IF(AND((H41&lt;13.602),(A41&lt;6.05),(G41&lt;0.169),D41&gt;=0.35,(H41&lt;15.155),(D41&lt;1.55)),0.023,IF(AND(H41&gt;=13.602,(A41&lt;6.05),(G41&lt;0.169),D41&gt;=0.35,(H41&lt;15.155),(D41&lt;1.55)),-0.006,IF(AND((B41&lt;2.95),G41&gt;=0.181,G41&gt;=0.169,D41&gt;=0.35,(H41&lt;15.155),(D41&lt;1.55)),0.019,IF(AND(B41&gt;=2.95,G41&gt;=0.181,G41&gt;=0.169,D41&gt;=0.35,(H41&lt;15.155),(D41&lt;1.55)),0.034,IF(AND((A41&lt;5.35),(B41&lt;3.05),(B41&lt;3.15),(H41&lt;10.257),(A41&lt;7.45),D41&gt;=1.55),0.009,IF(AND(A41&gt;=5.35,(B41&lt;3.05),(B41&lt;3.15),(H41&lt;10.257),(A41&lt;7.45),D41&gt;=1.55),0.058,IF(AND((B41&lt;2.9),(H41&lt;11.854),(G41&lt;0.613),H41&gt;=10.257,(A41&lt;7.45),D41&gt;=1.55),0.037,IF(AND(B41&gt;=2.9,(H41&lt;11.854),(G41&lt;0.613),H41&gt;=10.257,(A41&lt;7.45),D41&gt;=1.55),-0.005,IF(AND((A41&lt;6.4),(G41&lt;0.711),G41&gt;=0.613,H41&gt;=10.257,(A41&lt;7.45),D41&gt;=1.55),0.001,IF(AND(A41&gt;=6.4,(G41&lt;0.711),G41&gt;=0.613,H41&gt;=10.257,(A41&lt;7.45),D41&gt;=1.55),-0.002,IF(AND((D41&lt;1.9),G41&gt;=0.711,G41&gt;=0.613,H41&gt;=10.257,(A41&lt;7.45),D41&gt;=1.55),0.007,IF(AND(D41&gt;=1.9,G41&gt;=0.711,G41&gt;=0.613,H41&gt;=10.257,(A41&lt;7.45),D41&gt;=1.55),0.023,"shouldnthappen"))))))))))))))))))))))))))</f>
        <v>0.014</v>
      </c>
      <c r="X41" s="1" t="n">
        <f aca="false">IF(AND(H41&gt;=15.155,(F41&lt;2.5)),0.049,IF(AND(A41&gt;=7.45,F41&gt;=2.5),0.089,IF(AND((G41&lt;0.107),(G41&lt;0.364),(A41&lt;7.45),F41&gt;=2.5),0.055,IF(AND(A41&gt;=5.75,(G41&lt;0.572),(D41&lt;1.25),(H41&lt;15.155),(F41&lt;2.5)),-0.018,IF(AND((A41&lt;5.7),(H41&lt;12.626),G41&gt;=0.364,(A41&lt;7.45),F41&gt;=2.5),0.012,IF(AND(A41&gt;=5.7,(H41&lt;12.626),G41&gt;=0.364,(A41&lt;7.45),F41&gt;=2.5),0.065,IF(AND((G41&lt;0.628),H41&gt;=12.626,G41&gt;=0.364,(A41&lt;7.45),F41&gt;=2.5),0.047,IF(AND((G41&lt;0.545),(A41&lt;5.75),(G41&lt;0.572),(D41&lt;1.25),(H41&lt;15.155),(F41&lt;2.5)),0.007,IF(AND(G41&gt;=0.545,(A41&lt;5.75),(G41&lt;0.572),(D41&lt;1.25),(H41&lt;15.155),(F41&lt;2.5)),-0.009,IF(AND((D41&lt;0.3),(H41&lt;11.788),G41&gt;=0.572,(D41&lt;1.25),(H41&lt;15.155),(F41&lt;2.5)),0.01,IF(AND(D41&gt;=0.3,(H41&lt;11.788),G41&gt;=0.572,(D41&lt;1.25),(H41&lt;15.155),(F41&lt;2.5)),0.03,IF(AND((A41&lt;4.75),H41&gt;=11.788,G41&gt;=0.572,(D41&lt;1.25),(H41&lt;15.155),(F41&lt;2.5)),0.001,IF(AND(A41&gt;=4.75,H41&gt;=11.788,G41&gt;=0.572,(D41&lt;1.25),(H41&lt;15.155),(F41&lt;2.5)),0.01,IF(AND((A41&lt;5.5),(A41&lt;6.15),(G41&lt;0.652),D41&gt;=1.25,(H41&lt;15.155),(F41&lt;2.5)),0.014,IF(AND(A41&gt;=5.5,(A41&lt;6.15),(G41&lt;0.652),D41&gt;=1.25,(H41&lt;15.155),(F41&lt;2.5)),0.049,IF(AND((H41&lt;12.206),A41&gt;=6.15,(G41&lt;0.652),D41&gt;=1.25,(H41&lt;15.155),(F41&lt;2.5)),-0.009,IF(AND(H41&gt;=12.206,A41&gt;=6.15,(G41&lt;0.652),D41&gt;=1.25,(H41&lt;15.155),(F41&lt;2.5)),0.021,IF(AND((A41&lt;5.55),(A41&lt;6.2),G41&gt;=0.652,D41&gt;=1.25,(H41&lt;15.155),(F41&lt;2.5)),0.011,IF(AND(A41&gt;=5.55,(A41&lt;6.2),G41&gt;=0.652,D41&gt;=1.25,(H41&lt;15.155),(F41&lt;2.5)),-0.019,IF(AND((B41&lt;3.2),A41&gt;=6.2,G41&gt;=0.652,D41&gt;=1.25,(H41&lt;15.155),(F41&lt;2.5)),0.025,IF(AND(B41&gt;=3.2,A41&gt;=6.2,G41&gt;=0.652,D41&gt;=1.25,(H41&lt;15.155),(F41&lt;2.5)),0.001,IF(AND((G41&lt;0.183),(G41&lt;0.301),G41&gt;=0.107,(G41&lt;0.364),(A41&lt;7.45),F41&gt;=2.5),-0.009,IF(AND(G41&gt;=0.183,(G41&lt;0.301),G41&gt;=0.107,(G41&lt;0.364),(A41&lt;7.45),F41&gt;=2.5),0.022,IF(AND((D41&lt;2.2),G41&gt;=0.301,G41&gt;=0.107,(G41&lt;0.364),(A41&lt;7.45),F41&gt;=2.5),0.004,IF(AND(D41&gt;=2.2,G41&gt;=0.301,G41&gt;=0.107,(G41&lt;0.364),(A41&lt;7.45),F41&gt;=2.5),-0.02,IF(AND((G41&lt;0.787),G41&gt;=0.628,H41&gt;=12.626,G41&gt;=0.364,(A41&lt;7.45),F41&gt;=2.5),-0.001,IF(AND(G41&gt;=0.787,G41&gt;=0.628,H41&gt;=12.626,G41&gt;=0.364,(A41&lt;7.45),F41&gt;=2.5),0.016,"shouldnthappen")))))))))))))))))))))))))))</f>
        <v>0.007</v>
      </c>
      <c r="Y41" s="1" t="n">
        <f aca="false">IF(AND(H41&gt;=15.155,(D41&lt;1.55)),0.037,IF(AND(D41&gt;=2.45,(A41&lt;7.45),D41&gt;=1.55),0.054,IF(AND((A41&lt;7.8),A41&gt;=7.45,D41&gt;=1.55),0.078,IF(AND(A41&gt;=7.8,A41&gt;=7.45,D41&gt;=1.55),0.021,IF(AND(A41&gt;=6.2,G41&gt;=0.68,D41&gt;=1.25,(H41&lt;15.155),(D41&lt;1.55)),0.019,IF(AND((B41&lt;2.65),(A41&lt;4.95),(G41&lt;0.572),(D41&lt;1.25),(H41&lt;15.155),(D41&lt;1.55)),0.021,IF(AND(B41&gt;=2.65,(A41&lt;4.95),(G41&lt;0.572),(D41&lt;1.25),(H41&lt;15.155),(D41&lt;1.55)),0.006,IF(AND((H41&lt;14.344),A41&gt;=4.95,(G41&lt;0.572),(D41&lt;1.25),(H41&lt;15.155),(D41&lt;1.55)),-0.005,IF(AND(H41&gt;=14.344,A41&gt;=4.95,(G41&lt;0.572),(D41&lt;1.25),(H41&lt;15.155),(D41&lt;1.55)),0.013,IF(AND((G41&lt;0.833),(H41&lt;11.788),G41&gt;=0.572,(D41&lt;1.25),(H41&lt;15.155),(D41&lt;1.55)),0.009,IF(AND(G41&gt;=0.833,(H41&lt;11.788),G41&gt;=0.572,(D41&lt;1.25),(H41&lt;15.155),(D41&lt;1.55)),0.024,IF(AND((A41&lt;4.75),H41&gt;=11.788,G41&gt;=0.572,(D41&lt;1.25),(H41&lt;15.155),(D41&lt;1.55)),0.001,IF(AND(A41&gt;=4.75,H41&gt;=11.788,G41&gt;=0.572,(D41&lt;1.25),(H41&lt;15.155),(D41&lt;1.55)),0.008,IF(AND((A41&lt;5.65),(A41&lt;6.15),(G41&lt;0.68),D41&gt;=1.25,(H41&lt;15.155),(D41&lt;1.55)),0.017,IF(AND(A41&gt;=5.65,(A41&lt;6.15),(G41&lt;0.68),D41&gt;=1.25,(H41&lt;15.155),(D41&lt;1.55)),0.039,IF(AND((G41&lt;0.436),A41&gt;=6.15,(G41&lt;0.68),D41&gt;=1.25,(H41&lt;15.155),(D41&lt;1.55)),-0.004,IF(AND(G41&gt;=0.436,A41&gt;=6.15,(G41&lt;0.68),D41&gt;=1.25,(H41&lt;15.155),(D41&lt;1.55)),0.022,IF(AND((A41&lt;5.55),(A41&lt;6.2),G41&gt;=0.68,D41&gt;=1.25,(H41&lt;15.155),(D41&lt;1.55)),0.009,IF(AND(A41&gt;=5.55,(A41&lt;6.2),G41&gt;=0.68,D41&gt;=1.25,(H41&lt;15.155),(D41&lt;1.55)),-0.016,IF(AND((G41&lt;0.107),(G41&lt;0.361),(G41&lt;0.613),(D41&lt;2.45),(A41&lt;7.45),D41&gt;=1.55),0.042,IF(AND(G41&gt;=0.107,(G41&lt;0.361),(G41&lt;0.613),(D41&lt;2.45),(A41&lt;7.45),D41&gt;=1.55),0.002,IF(AND((D41&lt;2.35),G41&gt;=0.361,(G41&lt;0.613),(D41&lt;2.45),(A41&lt;7.45),D41&gt;=1.55),0.051,IF(AND(D41&gt;=2.35,G41&gt;=0.361,(G41&lt;0.613),(D41&lt;2.45),(A41&lt;7.45),D41&gt;=1.55),0.016,IF(AND((A41&lt;6.4),(G41&lt;0.711),G41&gt;=0.613,(D41&lt;2.45),(A41&lt;7.45),D41&gt;=1.55),0.001,IF(AND(A41&gt;=6.4,(G41&lt;0.711),G41&gt;=0.613,(D41&lt;2.45),(A41&lt;7.45),D41&gt;=1.55),-0.002,IF(AND((B41&lt;2.95),G41&gt;=0.711,G41&gt;=0.613,(D41&lt;2.45),(A41&lt;7.45),D41&gt;=1.55),0.023,IF(AND(B41&gt;=2.95,G41&gt;=0.711,G41&gt;=0.613,(D41&lt;2.45),(A41&lt;7.45),D41&gt;=1.55),0.01,"shouldnthappen")))))))))))))))))))))))))))</f>
        <v>0.006</v>
      </c>
      <c r="Z41" s="1" t="n">
        <f aca="false">IF(AND(A41&gt;=7.45,D41&gt;=1.75),0.056,IF(AND(H41&gt;=15.059,A41&gt;=5.55,(D41&lt;1.75)),0.028,IF(AND((D41&lt;0.35),G41&gt;=0.905,(A41&lt;5.55),(D41&lt;1.75)),0.005,IF(AND(D41&gt;=0.35,G41&gt;=0.905,(A41&lt;5.55),(D41&lt;1.75)),0.026,IF(AND((H41&lt;8.711),D41&gt;=2.45,(A41&lt;7.45),D41&gt;=1.75),0.011,IF(AND(H41&gt;=8.711,D41&gt;=2.45,(A41&lt;7.45),D41&gt;=1.75),0.049,IF(AND((G41&lt;0.107),(G41&lt;0.487),(D41&lt;2.45),(A41&lt;7.45),D41&gt;=1.75),0.032,IF(AND((H41&lt;10.915),(A41&lt;4.5),(B41&lt;3.15),(G41&lt;0.905),(A41&lt;5.55),(D41&lt;1.75)),-0.001,IF(AND(H41&gt;=10.915,(A41&lt;4.5),(B41&lt;3.15),(G41&lt;0.905),(A41&lt;5.55),(D41&lt;1.75)),0.003,IF(AND((A41&lt;5.05),A41&gt;=4.5,(B41&lt;3.15),(G41&lt;0.905),(A41&lt;5.55),(D41&lt;1.75)),0.015,IF(AND(A41&gt;=5.05,A41&gt;=4.5,(B41&lt;3.15),(G41&lt;0.905),(A41&lt;5.55),(D41&lt;1.75)),0.006,IF(AND((G41&lt;0.05),(G41&lt;0.091),B41&gt;=3.15,(G41&lt;0.905),(A41&lt;5.55),(D41&lt;1.75)),0.001,IF(AND(G41&gt;=0.05,(G41&lt;0.091),B41&gt;=3.15,(G41&lt;0.905),(A41&lt;5.55),(D41&lt;1.75)),0.008,IF(AND((G41&lt;0.587),G41&gt;=0.091,B41&gt;=3.15,(G41&lt;0.905),(A41&lt;5.55),(D41&lt;1.75)),-0.003,IF(AND(G41&gt;=0.587,G41&gt;=0.091,B41&gt;=3.15,(G41&lt;0.905),(A41&lt;5.55),(D41&lt;1.75)),0.004,IF(AND((F41&lt;2.5),(B41&lt;2.85),(G41&lt;0.419),(H41&lt;15.059),A41&gt;=5.55,(D41&lt;1.75)),0.041,IF(AND(F41&gt;=2.5,(B41&lt;2.85),(G41&lt;0.419),(H41&lt;15.059),A41&gt;=5.55,(D41&lt;1.75)),0.015,IF(AND((G41&lt;0.164),B41&gt;=2.85,(G41&lt;0.419),(H41&lt;15.059),A41&gt;=5.55,(D41&lt;1.75)),0.01,IF(AND(G41&gt;=0.164,B41&gt;=2.85,(G41&lt;0.419),(H41&lt;15.059),A41&gt;=5.55,(D41&lt;1.75)),-0.001,IF(AND((B41&lt;2.55),(B41&lt;2.95),G41&gt;=0.419,(H41&lt;15.059),A41&gt;=5.55,(D41&lt;1.75)),0.014,IF(AND(B41&gt;=2.55,(B41&lt;2.95),G41&gt;=0.419,(H41&lt;15.059),A41&gt;=5.55,(D41&lt;1.75)),-0.013,IF(AND((D41&lt;1.55),B41&gt;=2.95,G41&gt;=0.419,(H41&lt;15.059),A41&gt;=5.55,(D41&lt;1.75)),0.023,IF(AND(D41&gt;=1.55,B41&gt;=2.95,G41&gt;=0.419,(H41&lt;15.059),A41&gt;=5.55,(D41&lt;1.75)),0.005,IF(AND((H41&lt;13.278),G41&gt;=0.107,(G41&lt;0.487),(D41&lt;2.45),(A41&lt;7.45),D41&gt;=1.75),-0.009,IF(AND(H41&gt;=13.278,G41&gt;=0.107,(G41&lt;0.487),(D41&lt;2.45),(A41&lt;7.45),D41&gt;=1.75),0.017,IF(AND((D41&lt;2.35),(G41&lt;0.571),G41&gt;=0.487,(D41&lt;2.45),(A41&lt;7.45),D41&gt;=1.75),0.053,IF(AND(D41&gt;=2.35,(G41&lt;0.571),G41&gt;=0.487,(D41&lt;2.45),(A41&lt;7.45),D41&gt;=1.75),0.009,IF(AND((G41&lt;0.779),G41&gt;=0.571,G41&gt;=0.487,(D41&lt;2.45),(A41&lt;7.45),D41&gt;=1.75),0.006,IF(AND(G41&gt;=0.779,G41&gt;=0.571,G41&gt;=0.487,(D41&lt;2.45),(A41&lt;7.45),D41&gt;=1.75),0.016,"shouldnthappen")))))))))))))))))))))))))))))</f>
        <v>-0.001</v>
      </c>
      <c r="AA41" s="1" t="n">
        <f aca="false">IF(AND((A41&lt;7.8),A41&gt;=7.45,D41&gt;=1.75),0.051,IF(AND(A41&gt;=7.8,A41&gt;=7.45,D41&gt;=1.75),0.01,IF(AND(B41&gt;=3.35,B41&gt;=3.25,(A41&lt;7.45),D41&gt;=1.75),0.016,IF(AND((H41&lt;8.308),(D41&lt;0.15),(H41&lt;13.655),(D41&lt;0.35),(D41&lt;1.75)),0.009,IF(AND((H41&lt;14.529),(G41&lt;0.293),H41&gt;=13.655,(D41&lt;0.35),(D41&lt;1.75)),0.011,IF(AND(H41&gt;=14.529,(G41&lt;0.293),H41&gt;=13.655,(D41&lt;0.35),(D41&lt;1.75)),0.001,IF(AND(D41&gt;=0.25,G41&gt;=0.293,H41&gt;=13.655,(D41&lt;0.35),(D41&lt;1.75)),-0.004,IF(AND(H41&gt;=10.635,(H41&lt;10.696),(H41&lt;13.906),D41&gt;=0.35,(D41&lt;1.75)),0.036,IF(AND(G41&gt;=0.833,H41&gt;=10.696,(H41&lt;13.906),D41&gt;=0.35,(D41&lt;1.75)),0.016,IF(AND((A41&lt;6.65),(G41&lt;0.247),H41&gt;=13.906,D41&gt;=0.35,(D41&lt;1.75)),-0.008,IF(AND(A41&gt;=6.65,(G41&lt;0.247),H41&gt;=13.906,D41&gt;=0.35,(D41&lt;1.75)),0.011,IF(AND((B41&lt;2.45),G41&gt;=0.247,H41&gt;=13.906,D41&gt;=0.35,(D41&lt;1.75)),0,IF(AND((D41&lt;1.85),(B41&lt;2.95),(B41&lt;3.25),(A41&lt;7.45),D41&gt;=1.75),0.033,IF(AND((G41&lt;0.428),(B41&lt;3.35),B41&gt;=3.25,(A41&lt;7.45),D41&gt;=1.75),0.009,IF(AND(G41&gt;=0.428,(B41&lt;3.35),B41&gt;=3.25,(A41&lt;7.45),D41&gt;=1.75),0.042,IF(AND((A41&lt;4.6),H41&gt;=8.308,(D41&lt;0.15),(H41&lt;13.655),(D41&lt;0.35),(D41&lt;1.75)),0.003,IF(AND(A41&gt;=4.6,H41&gt;=8.308,(D41&lt;0.15),(H41&lt;13.655),(D41&lt;0.35),(D41&lt;1.75)),0,IF(AND((H41&lt;8.834),(A41&lt;5.05),D41&gt;=0.15,(H41&lt;13.655),(D41&lt;0.35),(D41&lt;1.75)),0.002,IF(AND(H41&gt;=8.834,(A41&lt;5.05),D41&gt;=0.15,(H41&lt;13.655),(D41&lt;0.35),(D41&lt;1.75)),-0.008,IF(AND((A41&lt;5.45),A41&gt;=5.05,D41&gt;=0.15,(H41&lt;13.655),(D41&lt;0.35),(D41&lt;1.75)),0.003,IF(AND(A41&gt;=5.45,A41&gt;=5.05,D41&gt;=0.15,(H41&lt;13.655),(D41&lt;0.35),(D41&lt;1.75)),-0.002,IF(AND((A41&lt;5.3),(D41&lt;0.25),G41&gt;=0.293,H41&gt;=13.655,(D41&lt;0.35),(D41&lt;1.75)),0.007,IF(AND(A41&gt;=5.3,(D41&lt;0.25),G41&gt;=0.293,H41&gt;=13.655,(D41&lt;0.35),(D41&lt;1.75)),0.001,IF(AND((H41&lt;7.309),(H41&lt;10.635),(H41&lt;10.696),(H41&lt;13.906),D41&gt;=0.35,(D41&lt;1.75)),0.014,IF(AND(H41&gt;=7.309,(H41&lt;10.635),(H41&lt;10.696),(H41&lt;13.906),D41&gt;=0.35,(D41&lt;1.75)),0.006,IF(AND((H41&lt;12.093),(G41&lt;0.833),H41&gt;=10.696,(H41&lt;13.906),D41&gt;=0.35,(D41&lt;1.75)),-0.01,IF(AND(H41&gt;=12.093,(G41&lt;0.833),H41&gt;=10.696,(H41&lt;13.906),D41&gt;=0.35,(D41&lt;1.75)),0.004,IF(AND((G41&lt;0.823),B41&gt;=2.45,G41&gt;=0.247,H41&gt;=13.906,D41&gt;=0.35,(D41&lt;1.75)),0.026,IF(AND(G41&gt;=0.823,B41&gt;=2.45,G41&gt;=0.247,H41&gt;=13.906,D41&gt;=0.35,(D41&lt;1.75)),0.006,IF(AND((H41&lt;11.121),D41&gt;=1.85,(B41&lt;2.95),(B41&lt;3.25),(A41&lt;7.45),D41&gt;=1.75),0.013,IF(AND(H41&gt;=11.121,D41&gt;=1.85,(B41&lt;2.95),(B41&lt;3.25),(A41&lt;7.45),D41&gt;=1.75),0.005,IF(AND((A41&lt;6.05),(A41&lt;6.45),B41&gt;=2.95,(B41&lt;3.25),(A41&lt;7.45),D41&gt;=1.75),0.001,IF(AND(A41&gt;=6.05,(A41&lt;6.45),B41&gt;=2.95,(B41&lt;3.25),(A41&lt;7.45),D41&gt;=1.75),-0.005,IF(AND((G41&lt;0.42),A41&gt;=6.45,B41&gt;=2.95,(B41&lt;3.25),(A41&lt;7.45),D41&gt;=1.75),0.004,IF(AND(G41&gt;=0.42,A41&gt;=6.45,B41&gt;=2.95,(B41&lt;3.25),(A41&lt;7.45),D41&gt;=1.75),0.019,"shouldnthappen")))))))))))))))))))))))))))))))))))</f>
        <v>-0.008</v>
      </c>
      <c r="AB41" s="1" t="n">
        <f aca="false">+ 0.5</f>
        <v>0.5</v>
      </c>
    </row>
    <row r="42" customFormat="false" ht="13.8" hidden="false" customHeight="false" outlineLevel="0" collapsed="false">
      <c r="A42" s="11" t="n">
        <v>5.1</v>
      </c>
      <c r="B42" s="1" t="n">
        <v>3.4</v>
      </c>
      <c r="C42" s="1" t="n">
        <v>1.5</v>
      </c>
      <c r="D42" s="1" t="n">
        <v>0.2</v>
      </c>
      <c r="E42" s="1" t="s">
        <v>94</v>
      </c>
      <c r="F42" s="1" t="n">
        <v>1</v>
      </c>
      <c r="G42" s="1" t="n">
        <v>0.892565324204043</v>
      </c>
      <c r="H42" s="18" t="n">
        <v>12.2557058324106</v>
      </c>
      <c r="I42" s="1" t="n">
        <f aca="false">C42</f>
        <v>1.5</v>
      </c>
      <c r="J42" s="1" t="n">
        <f aca="false">SUM(M42:AB42)</f>
        <v>1.49</v>
      </c>
      <c r="K42" s="15" t="n">
        <f aca="false">1-SQRT(VAR(M42:AB42, I42)) / AVERAGE(M42:AB42)</f>
        <v>-2.92519739090722</v>
      </c>
      <c r="L42" s="1" t="n">
        <f aca="false">(J42-I42)/I42</f>
        <v>-0.00666666666666667</v>
      </c>
      <c r="M42" s="1" t="n">
        <f aca="false">IF(AND((H42&lt;5.245),(D42&lt;0.8)),0.075,IF(AND(H42&gt;=5.245,(D42&lt;0.8)),0.279,IF(AND((D42&lt;1.45),D42&gt;=0.8),1.043,IF(AND(D42&gt;=1.45,D42&gt;=0.8),1.423,"shouldnthappen"))))</f>
        <v>0.279</v>
      </c>
      <c r="N42" s="1" t="n">
        <f aca="false">IF(AND((A42&lt;4.35),(D42&lt;0.8)),0.048,IF(AND(A42&gt;=4.35,(D42&lt;0.8)),0.198,IF(AND(F42&gt;=2.5,D42&gt;=0.8),1.048,IF(AND((A42&lt;5.15),(F42&lt;2.5),D42&gt;=0.8),0.321,IF(AND(A42&gt;=5.15,(F42&lt;2.5),D42&gt;=0.8),0.783,"shouldnthappen")))))</f>
        <v>0.198</v>
      </c>
      <c r="O42" s="1" t="n">
        <f aca="false">IF(AND((H42&lt;5.245),(D42&lt;0.8)),0.034,IF(AND((A42&lt;5.9),D42&gt;=0.8),0.489,IF(AND(A42&gt;=5.9,D42&gt;=0.8),0.721,IF(AND((A42&lt;4.35),H42&gt;=5.245,(D42&lt;0.8)),0.041,IF(AND(A42&gt;=4.35,H42&gt;=5.245,(D42&lt;0.8)),0.142,"shouldnthappen")))))</f>
        <v>0.142</v>
      </c>
      <c r="P42" s="1" t="n">
        <f aca="false">IF(AND((B42&lt;2.8),(D42&lt;1.15)),0.244,IF(AND((D42&lt;1.75),D42&gt;=1.15),0.396,IF(AND(D42&gt;=1.75,D42&gt;=1.15),0.554,IF(AND((A42&lt;5.05),B42&gt;=2.8,(D42&lt;1.15)),0.078,IF(AND((H42&lt;14.877),A42&gt;=5.05,B42&gt;=2.8,(D42&lt;1.15)),0.118,IF(AND(H42&gt;=14.877,A42&gt;=5.05,B42&gt;=2.8,(D42&lt;1.15)),0.027,"shouldnthappen"))))))</f>
        <v>0.118</v>
      </c>
      <c r="Q42" s="1" t="n">
        <f aca="false">IF(AND(D42&gt;=0.45,(D42&lt;1.15)),0.17,IF(AND(A42&gt;=7.1,D42&gt;=1.15),0.539,IF(AND((A42&lt;6.25),(A42&lt;7.1),D42&gt;=1.15),0.258,IF(AND(A42&gt;=6.25,(A42&lt;7.1),D42&gt;=1.15),0.344,IF(AND(G42&gt;=0.418,(A42&lt;5.05),(D42&lt;0.45),(D42&lt;1.15)),0.033,IF(AND((H42&lt;14.494),(G42&lt;0.418),(A42&lt;5.05),(D42&lt;0.45),(D42&lt;1.15)),0.061,IF(AND(H42&gt;=14.494,(G42&lt;0.418),(A42&lt;5.05),(D42&lt;0.45),(D42&lt;1.15)),0.015,IF(AND(H42&gt;=14.877,(B42&lt;3.85),A42&gt;=5.05,(D42&lt;0.45),(D42&lt;1.15)),0.023,IF(AND((B42&lt;4),B42&gt;=3.85,A42&gt;=5.05,(D42&lt;0.45),(D42&lt;1.15)),0.009,IF(AND(B42&gt;=4,B42&gt;=3.85,A42&gt;=5.05,(D42&lt;0.45),(D42&lt;1.15)),0.052,IF(AND((G42&lt;0.05),(H42&lt;14.877),(B42&lt;3.85),A42&gt;=5.05,(D42&lt;0.45),(D42&lt;1.15)),0.024,IF(AND(G42&gt;=0.05,(H42&lt;14.877),(B42&lt;3.85),A42&gt;=5.05,(D42&lt;0.45),(D42&lt;1.15)),0.091,"shouldnthappen"))))))))))))</f>
        <v>0.091</v>
      </c>
      <c r="R42" s="1" t="n">
        <f aca="false">IF(AND(A42&gt;=7.1,D42&gt;=0.8),0.401,IF(AND((A42&lt;4.5),(G42&lt;0.905),(D42&lt;0.8)),0.024,IF(AND((H42&lt;9.966),G42&gt;=0.905,(D42&lt;0.8)),0.094,IF(AND(H42&gt;=9.966,G42&gt;=0.905,(D42&lt;0.8)),0.026,IF(AND(D42&gt;=2.05,(A42&lt;7.1),D42&gt;=0.8),0.277,IF(AND((H42&lt;5.523),A42&gt;=4.5,(G42&lt;0.905),(D42&lt;0.8)),0.012,IF(AND(H42&gt;=5.523,A42&gt;=4.5,(G42&lt;0.905),(D42&lt;0.8)),0.049,IF(AND((A42&lt;5.3),(D42&lt;2.05),(A42&lt;7.1),D42&gt;=0.8),0.095,IF(AND(A42&gt;=5.3,(D42&lt;2.05),(A42&lt;7.1),D42&gt;=0.8),0.196,"shouldnthappen")))))))))</f>
        <v>0.049</v>
      </c>
      <c r="S42" s="1" t="n">
        <f aca="false">IF(AND(A42&gt;=7.1,D42&gt;=1.35),0.298,IF(AND(G42&gt;=0.905,(D42&lt;0.8),(D42&lt;1.35)),0.068,IF(AND(H42&gt;=9.386,D42&gt;=0.8,(D42&lt;1.35)),0.126,IF(AND((H42&lt;7.426),(H42&lt;9.386),D42&gt;=0.8,(D42&lt;1.35)),0.091,IF(AND((A42&lt;5.3),(G42&lt;0.905),(A42&lt;7.1),D42&gt;=1.35),0.063,IF(AND((D42&lt;2.05),G42&gt;=0.905,(A42&lt;7.1),D42&gt;=1.35),0.015,IF(AND(D42&gt;=2.05,G42&gt;=0.905,(A42&lt;7.1),D42&gt;=1.35),0.089,IF(AND((H42&lt;10.505),(H42&lt;14.344),(G42&lt;0.905),(D42&lt;0.8),(D42&lt;1.35)),0.035,IF(AND((A42&lt;4.85),H42&gt;=14.344,(G42&lt;0.905),(D42&lt;0.8),(D42&lt;1.35)),0.006,IF(AND((B42&lt;2.75),H42&gt;=7.426,(H42&lt;9.386),D42&gt;=0.8,(D42&lt;1.35)),0.021,IF(AND(B42&gt;=2.75,H42&gt;=7.426,(H42&lt;9.386),D42&gt;=0.8,(D42&lt;1.35)),-0.01,IF(AND((B42&lt;2.35),A42&gt;=5.3,(G42&lt;0.905),(A42&lt;7.1),D42&gt;=1.35),0.068,IF(AND(B42&gt;=2.35,A42&gt;=5.3,(G42&lt;0.905),(A42&lt;7.1),D42&gt;=1.35),0.181,IF(AND((H42&lt;11.731),H42&gt;=10.505,(H42&lt;14.344),(G42&lt;0.905),(D42&lt;0.8),(D42&lt;1.35)),0.004,IF(AND(H42&gt;=11.731,H42&gt;=10.505,(H42&lt;14.344),(G42&lt;0.905),(D42&lt;0.8),(D42&lt;1.35)),0.024,IF(AND((H42&lt;14.877),A42&gt;=4.85,H42&gt;=14.344,(G42&lt;0.905),(D42&lt;0.8),(D42&lt;1.35)),0.063,IF(AND(H42&gt;=14.877,A42&gt;=4.85,H42&gt;=14.344,(G42&lt;0.905),(D42&lt;0.8),(D42&lt;1.35)),0.012,"shouldnthappen")))))))))))))))))</f>
        <v>0.024</v>
      </c>
      <c r="T42" s="1" t="n">
        <f aca="false">IF(AND(D42&gt;=0.45,(A42&lt;5.65)),0.067,IF(AND(A42&gt;=7.25,A42&gt;=5.65),0.244,IF(AND((H42&lt;9.966),G42&gt;=0.905,(D42&lt;0.45),(A42&lt;5.65)),0.062,IF(AND(H42&gt;=9.966,G42&gt;=0.905,(D42&lt;0.45),(A42&lt;5.65)),0.012,IF(AND((G42&lt;0.948),D42&gt;=2.05,(A42&lt;7.25),A42&gt;=5.65),0.157,IF(AND(G42&gt;=0.948,D42&gt;=2.05,(A42&lt;7.25),A42&gt;=5.65),0.037,IF(AND(G42&gt;=0.422,(B42&lt;3.15),(G42&lt;0.905),(D42&lt;0.45),(A42&lt;5.65)),0.011,IF(AND((D42&lt;0.25),(G42&lt;0.422),(B42&lt;3.15),(G42&lt;0.905),(D42&lt;0.45),(A42&lt;5.65)),0.04,IF(AND(D42&gt;=0.25,(G42&lt;0.422),(B42&lt;3.15),(G42&lt;0.905),(D42&lt;0.45),(A42&lt;5.65)),0.009,IF(AND((A42&lt;4.85),(B42&lt;3.25),B42&gt;=3.15,(G42&lt;0.905),(D42&lt;0.45),(A42&lt;5.65)),0.008,IF(AND(A42&gt;=4.85,(B42&lt;3.25),B42&gt;=3.15,(G42&lt;0.905),(D42&lt;0.45),(A42&lt;5.65)),-0.017,IF(AND((D42&lt;0.25),B42&gt;=3.25,B42&gt;=3.15,(G42&lt;0.905),(D42&lt;0.45),(A42&lt;5.65)),0.022,IF(AND(D42&gt;=0.25,B42&gt;=3.25,B42&gt;=3.15,(G42&lt;0.905),(D42&lt;0.45),(A42&lt;5.65)),0.009,IF(AND((F42&lt;2.5),(H42&lt;7.692),(G42&lt;0.644),(D42&lt;2.05),(A42&lt;7.25),A42&gt;=5.65),0.018,IF(AND(F42&gt;=2.5,(H42&lt;7.692),(G42&lt;0.644),(D42&lt;2.05),(A42&lt;7.25),A42&gt;=5.65),0.068,IF(AND((B42&lt;2.35),H42&gt;=7.692,(G42&lt;0.644),(D42&lt;2.05),(A42&lt;7.25),A42&gt;=5.65),0.023,IF(AND(B42&gt;=2.35,H42&gt;=7.692,(G42&lt;0.644),(D42&lt;2.05),(A42&lt;7.25),A42&gt;=5.65),0.125,IF(AND((G42&lt;0.766),(G42&lt;0.85),G42&gt;=0.644,(D42&lt;2.05),(A42&lt;7.25),A42&gt;=5.65),0.055,IF(AND(G42&gt;=0.766,(G42&lt;0.85),G42&gt;=0.644,(D42&lt;2.05),(A42&lt;7.25),A42&gt;=5.65),-0,IF(AND((B42&lt;2.95),G42&gt;=0.85,G42&gt;=0.644,(D42&lt;2.05),(A42&lt;7.25),A42&gt;=5.65),0.098,IF(AND(B42&gt;=2.95,G42&gt;=0.85,G42&gt;=0.644,(D42&lt;2.05),(A42&lt;7.25),A42&gt;=5.65),0.013,"shouldnthappen")))))))))))))))))))))</f>
        <v>0.022</v>
      </c>
      <c r="U42" s="1" t="n">
        <f aca="false">IF(AND(A42&gt;=7.25,D42&gt;=1.25),0.186,IF(AND((G42&lt;0.13),D42&gt;=0.35,(D42&lt;1.25)),-0.004,IF(AND(H42&gt;=14.246,(H42&lt;14.344),(D42&lt;0.35),(D42&lt;1.25)),-0.002,IF(AND((A42&lt;4.85),H42&gt;=14.344,(D42&lt;0.35),(D42&lt;1.25)),0.004,IF(AND(G42&gt;=0.446,(G42&lt;0.644),(A42&lt;7.25),D42&gt;=1.25),0.138,IF(AND(A42&gt;=5.45,(H42&lt;14.246),(H42&lt;14.344),(D42&lt;0.35),(D42&lt;1.25)),0.001,IF(AND((H42&lt;14.877),A42&gt;=4.85,H42&gt;=14.344,(D42&lt;0.35),(D42&lt;1.25)),0.035,IF(AND(H42&gt;=14.877,A42&gt;=4.85,H42&gt;=14.344,(D42&lt;0.35),(D42&lt;1.25)),0.007,IF(AND((B42&lt;3.35),H42&gt;=9.448,G42&gt;=0.13,D42&gt;=0.35,(D42&lt;1.25)),0.053,IF(AND(B42&gt;=3.35,H42&gt;=9.448,G42&gt;=0.13,D42&gt;=0.35,(D42&lt;1.25)),0.017,IF(AND((G42&lt;0.44),(G42&lt;0.446),(G42&lt;0.644),(A42&lt;7.25),D42&gt;=1.25),0.079,IF(AND(G42&gt;=0.44,(G42&lt;0.446),(G42&lt;0.644),(A42&lt;7.25),D42&gt;=1.25),0.02,IF(AND((A42&lt;5.95),(G42&lt;0.724),G42&gt;=0.644,(A42&lt;7.25),D42&gt;=1.25),-0.018,IF(AND(A42&gt;=5.95,(G42&lt;0.724),G42&gt;=0.644,(A42&lt;7.25),D42&gt;=1.25),0.027,IF(AND(A42&gt;=6.15,G42&gt;=0.724,G42&gt;=0.644,(A42&lt;7.25),D42&gt;=1.25),0.093,IF(AND((A42&lt;5.05),(A42&lt;5.45),(H42&lt;14.246),(H42&lt;14.344),(D42&lt;0.35),(D42&lt;1.25)),0.011,IF(AND(A42&gt;=5.05,(A42&lt;5.45),(H42&lt;14.246),(H42&lt;14.344),(D42&lt;0.35),(D42&lt;1.25)),0.021,IF(AND((A42&lt;5.4),(B42&lt;3.15),(H42&lt;9.448),G42&gt;=0.13,D42&gt;=0.35,(D42&lt;1.25)),0.007,IF(AND(A42&gt;=5.4,(B42&lt;3.15),(H42&lt;9.448),G42&gt;=0.13,D42&gt;=0.35,(D42&lt;1.25)),-0.011,IF(AND((B42&lt;3.75),B42&gt;=3.15,(H42&lt;9.448),G42&gt;=0.13,D42&gt;=0.35,(D42&lt;1.25)),0.012,IF(AND(B42&gt;=3.75,B42&gt;=3.15,(H42&lt;9.448),G42&gt;=0.13,D42&gt;=0.35,(D42&lt;1.25)),0.046,IF(AND((A42&lt;5.9),(A42&lt;6.15),G42&gt;=0.724,G42&gt;=0.644,(A42&lt;7.25),D42&gt;=1.25),0.06,IF(AND(A42&gt;=5.9,(A42&lt;6.15),G42&gt;=0.724,G42&gt;=0.644,(A42&lt;7.25),D42&gt;=1.25),0.005,"shouldnthappen")))))))))))))))))))))))</f>
        <v>0.021</v>
      </c>
      <c r="V42" s="1" t="n">
        <f aca="false">IF(AND(H42&gt;=15.155,(D42&lt;1.55)),0.084,IF(AND(A42&gt;=7.25,D42&gt;=1.55),0.141,IF(AND((G42&lt;0.043),D42&gt;=1.05,(H42&lt;15.155),(D42&lt;1.55)),-0.007,IF(AND(D42&gt;=1.85,G42&gt;=0.755,(A42&lt;7.25),D42&gt;=1.55),0.051,IF(AND((H42&lt;9.966),G42&gt;=0.905,(D42&lt;1.05),(H42&lt;15.155),(D42&lt;1.55)),0.043,IF(AND(H42&gt;=9.966,G42&gt;=0.905,(D42&lt;1.05),(H42&lt;15.155),(D42&lt;1.55)),0.007,IF(AND((G42&lt;0.278),(G42&lt;0.361),(G42&lt;0.755),(A42&lt;7.25),D42&gt;=1.55),0.08,IF(AND((A42&lt;5.8),G42&gt;=0.361,(G42&lt;0.755),(A42&lt;7.25),D42&gt;=1.55),0.019,IF(AND((A42&lt;6.05),(D42&lt;1.85),G42&gt;=0.755,(A42&lt;7.25),D42&gt;=1.55),0.01,IF(AND(A42&gt;=6.05,(D42&lt;1.85),G42&gt;=0.755,(A42&lt;7.25),D42&gt;=1.55),0.002,IF(AND((G42&lt;0.486),(B42&lt;3.15),(G42&lt;0.905),(D42&lt;1.05),(H42&lt;15.155),(D42&lt;1.55)),0.026,IF(AND(G42&gt;=0.486,(B42&lt;3.15),(G42&lt;0.905),(D42&lt;1.05),(H42&lt;15.155),(D42&lt;1.55)),0.001,IF(AND((B42&lt;3.25),B42&gt;=3.15,(G42&lt;0.905),(D42&lt;1.05),(H42&lt;15.155),(D42&lt;1.55)),-0.003,IF(AND(B42&gt;=3.25,B42&gt;=3.15,(G42&lt;0.905),(D42&lt;1.05),(H42&lt;15.155),(D42&lt;1.55)),0.012,IF(AND((H42&lt;7.426),(H42&lt;8.769),G42&gt;=0.043,D42&gt;=1.05,(H42&lt;15.155),(D42&lt;1.55)),0.041,IF(AND(H42&gt;=7.426,(H42&lt;8.769),G42&gt;=0.043,D42&gt;=1.05,(H42&lt;15.155),(D42&lt;1.55)),-0.008,IF(AND((H42&lt;10.696),H42&gt;=8.769,G42&gt;=0.043,D42&gt;=1.05,(H42&lt;15.155),(D42&lt;1.55)),0.069,IF(AND(H42&gt;=10.696,H42&gt;=8.769,G42&gt;=0.043,D42&gt;=1.05,(H42&lt;15.155),(D42&lt;1.55)),0.033,IF(AND((D42&lt;2.2),G42&gt;=0.278,(G42&lt;0.361),(G42&lt;0.755),(A42&lt;7.25),D42&gt;=1.55),0.022,IF(AND(D42&gt;=2.2,G42&gt;=0.278,(G42&lt;0.361),(G42&lt;0.755),(A42&lt;7.25),D42&gt;=1.55),-0.027,IF(AND((H42&lt;12.626),A42&gt;=5.8,G42&gt;=0.361,(G42&lt;0.755),(A42&lt;7.25),D42&gt;=1.55),0.126,IF(AND(H42&gt;=12.626,A42&gt;=5.8,G42&gt;=0.361,(G42&lt;0.755),(A42&lt;7.25),D42&gt;=1.55),0.065,"shouldnthappen"))))))))))))))))))))))</f>
        <v>0.012</v>
      </c>
      <c r="W42" s="1" t="n">
        <f aca="false">IF(AND(H42&gt;=15.155,(D42&lt;1.55)),0.064,IF(AND(A42&gt;=7.45,D42&gt;=1.55),0.115,IF(AND(B42&gt;=3.15,(H42&lt;10.257),(A42&lt;7.45),D42&gt;=1.55),0.097,IF(AND((A42&lt;4.85),H42&gt;=14.344,(D42&lt;0.35),(H42&lt;15.155),(D42&lt;1.55)),0.003,IF(AND(A42&gt;=6.05,(G42&lt;0.169),D42&gt;=0.35,(H42&lt;15.155),(D42&lt;1.55)),-0.008,IF(AND((G42&lt;0.181),G42&gt;=0.169,D42&gt;=0.35,(H42&lt;15.155),(D42&lt;1.55)),0.065,IF(AND(B42&gt;=3.05,(B42&lt;3.15),(H42&lt;10.257),(A42&lt;7.45),D42&gt;=1.55),-0.023,IF(AND(H42&gt;=11.854,(G42&lt;0.613),H42&gt;=10.257,(A42&lt;7.45),D42&gt;=1.55),0.068,IF(AND((D42&lt;0.25),(B42&lt;3.15),(H42&lt;14.344),(D42&lt;0.35),(H42&lt;15.155),(D42&lt;1.55)),0.014,IF(AND(D42&gt;=0.25,(B42&lt;3.15),(H42&lt;14.344),(D42&lt;0.35),(H42&lt;15.155),(D42&lt;1.55)),0.002,IF(AND((A42&lt;5.05),B42&gt;=3.15,(H42&lt;14.344),(D42&lt;0.35),(H42&lt;15.155),(D42&lt;1.55)),-0.001,IF(AND(A42&gt;=5.05,B42&gt;=3.15,(H42&lt;14.344),(D42&lt;0.35),(H42&lt;15.155),(D42&lt;1.55)),0.009,IF(AND((H42&lt;14.877),A42&gt;=4.85,H42&gt;=14.344,(D42&lt;0.35),(H42&lt;15.155),(D42&lt;1.55)),0.023,IF(AND(H42&gt;=14.877,A42&gt;=4.85,H42&gt;=14.344,(D42&lt;0.35),(H42&lt;15.155),(D42&lt;1.55)),0.004,IF(AND((H42&lt;13.602),(A42&lt;6.05),(G42&lt;0.169),D42&gt;=0.35,(H42&lt;15.155),(D42&lt;1.55)),0.023,IF(AND(H42&gt;=13.602,(A42&lt;6.05),(G42&lt;0.169),D42&gt;=0.35,(H42&lt;15.155),(D42&lt;1.55)),-0.006,IF(AND((B42&lt;2.95),G42&gt;=0.181,G42&gt;=0.169,D42&gt;=0.35,(H42&lt;15.155),(D42&lt;1.55)),0.019,IF(AND(B42&gt;=2.95,G42&gt;=0.181,G42&gt;=0.169,D42&gt;=0.35,(H42&lt;15.155),(D42&lt;1.55)),0.034,IF(AND((A42&lt;5.35),(B42&lt;3.05),(B42&lt;3.15),(H42&lt;10.257),(A42&lt;7.45),D42&gt;=1.55),0.009,IF(AND(A42&gt;=5.35,(B42&lt;3.05),(B42&lt;3.15),(H42&lt;10.257),(A42&lt;7.45),D42&gt;=1.55),0.058,IF(AND((B42&lt;2.9),(H42&lt;11.854),(G42&lt;0.613),H42&gt;=10.257,(A42&lt;7.45),D42&gt;=1.55),0.037,IF(AND(B42&gt;=2.9,(H42&lt;11.854),(G42&lt;0.613),H42&gt;=10.257,(A42&lt;7.45),D42&gt;=1.55),-0.005,IF(AND((A42&lt;6.4),(G42&lt;0.711),G42&gt;=0.613,H42&gt;=10.257,(A42&lt;7.45),D42&gt;=1.55),0.001,IF(AND(A42&gt;=6.4,(G42&lt;0.711),G42&gt;=0.613,H42&gt;=10.257,(A42&lt;7.45),D42&gt;=1.55),-0.002,IF(AND((D42&lt;1.9),G42&gt;=0.711,G42&gt;=0.613,H42&gt;=10.257,(A42&lt;7.45),D42&gt;=1.55),0.007,IF(AND(D42&gt;=1.9,G42&gt;=0.711,G42&gt;=0.613,H42&gt;=10.257,(A42&lt;7.45),D42&gt;=1.55),0.023,"shouldnthappen"))))))))))))))))))))))))))</f>
        <v>0.009</v>
      </c>
      <c r="X42" s="1" t="n">
        <f aca="false">IF(AND(H42&gt;=15.155,(F42&lt;2.5)),0.049,IF(AND(A42&gt;=7.45,F42&gt;=2.5),0.089,IF(AND((G42&lt;0.107),(G42&lt;0.364),(A42&lt;7.45),F42&gt;=2.5),0.055,IF(AND(A42&gt;=5.75,(G42&lt;0.572),(D42&lt;1.25),(H42&lt;15.155),(F42&lt;2.5)),-0.018,IF(AND((A42&lt;5.7),(H42&lt;12.626),G42&gt;=0.364,(A42&lt;7.45),F42&gt;=2.5),0.012,IF(AND(A42&gt;=5.7,(H42&lt;12.626),G42&gt;=0.364,(A42&lt;7.45),F42&gt;=2.5),0.065,IF(AND((G42&lt;0.628),H42&gt;=12.626,G42&gt;=0.364,(A42&lt;7.45),F42&gt;=2.5),0.047,IF(AND((G42&lt;0.545),(A42&lt;5.75),(G42&lt;0.572),(D42&lt;1.25),(H42&lt;15.155),(F42&lt;2.5)),0.007,IF(AND(G42&gt;=0.545,(A42&lt;5.75),(G42&lt;0.572),(D42&lt;1.25),(H42&lt;15.155),(F42&lt;2.5)),-0.009,IF(AND((D42&lt;0.3),(H42&lt;11.788),G42&gt;=0.572,(D42&lt;1.25),(H42&lt;15.155),(F42&lt;2.5)),0.01,IF(AND(D42&gt;=0.3,(H42&lt;11.788),G42&gt;=0.572,(D42&lt;1.25),(H42&lt;15.155),(F42&lt;2.5)),0.03,IF(AND((A42&lt;4.75),H42&gt;=11.788,G42&gt;=0.572,(D42&lt;1.25),(H42&lt;15.155),(F42&lt;2.5)),0.001,IF(AND(A42&gt;=4.75,H42&gt;=11.788,G42&gt;=0.572,(D42&lt;1.25),(H42&lt;15.155),(F42&lt;2.5)),0.01,IF(AND((A42&lt;5.5),(A42&lt;6.15),(G42&lt;0.652),D42&gt;=1.25,(H42&lt;15.155),(F42&lt;2.5)),0.014,IF(AND(A42&gt;=5.5,(A42&lt;6.15),(G42&lt;0.652),D42&gt;=1.25,(H42&lt;15.155),(F42&lt;2.5)),0.049,IF(AND((H42&lt;12.206),A42&gt;=6.15,(G42&lt;0.652),D42&gt;=1.25,(H42&lt;15.155),(F42&lt;2.5)),-0.009,IF(AND(H42&gt;=12.206,A42&gt;=6.15,(G42&lt;0.652),D42&gt;=1.25,(H42&lt;15.155),(F42&lt;2.5)),0.021,IF(AND((A42&lt;5.55),(A42&lt;6.2),G42&gt;=0.652,D42&gt;=1.25,(H42&lt;15.155),(F42&lt;2.5)),0.011,IF(AND(A42&gt;=5.55,(A42&lt;6.2),G42&gt;=0.652,D42&gt;=1.25,(H42&lt;15.155),(F42&lt;2.5)),-0.019,IF(AND((B42&lt;3.2),A42&gt;=6.2,G42&gt;=0.652,D42&gt;=1.25,(H42&lt;15.155),(F42&lt;2.5)),0.025,IF(AND(B42&gt;=3.2,A42&gt;=6.2,G42&gt;=0.652,D42&gt;=1.25,(H42&lt;15.155),(F42&lt;2.5)),0.001,IF(AND((G42&lt;0.183),(G42&lt;0.301),G42&gt;=0.107,(G42&lt;0.364),(A42&lt;7.45),F42&gt;=2.5),-0.009,IF(AND(G42&gt;=0.183,(G42&lt;0.301),G42&gt;=0.107,(G42&lt;0.364),(A42&lt;7.45),F42&gt;=2.5),0.022,IF(AND((D42&lt;2.2),G42&gt;=0.301,G42&gt;=0.107,(G42&lt;0.364),(A42&lt;7.45),F42&gt;=2.5),0.004,IF(AND(D42&gt;=2.2,G42&gt;=0.301,G42&gt;=0.107,(G42&lt;0.364),(A42&lt;7.45),F42&gt;=2.5),-0.02,IF(AND((G42&lt;0.787),G42&gt;=0.628,H42&gt;=12.626,G42&gt;=0.364,(A42&lt;7.45),F42&gt;=2.5),-0.001,IF(AND(G42&gt;=0.787,G42&gt;=0.628,H42&gt;=12.626,G42&gt;=0.364,(A42&lt;7.45),F42&gt;=2.5),0.016,"shouldnthappen")))))))))))))))))))))))))))</f>
        <v>0.01</v>
      </c>
      <c r="Y42" s="1" t="n">
        <f aca="false">IF(AND(H42&gt;=15.155,(D42&lt;1.55)),0.037,IF(AND(D42&gt;=2.45,(A42&lt;7.45),D42&gt;=1.55),0.054,IF(AND((A42&lt;7.8),A42&gt;=7.45,D42&gt;=1.55),0.078,IF(AND(A42&gt;=7.8,A42&gt;=7.45,D42&gt;=1.55),0.021,IF(AND(A42&gt;=6.2,G42&gt;=0.68,D42&gt;=1.25,(H42&lt;15.155),(D42&lt;1.55)),0.019,IF(AND((B42&lt;2.65),(A42&lt;4.95),(G42&lt;0.572),(D42&lt;1.25),(H42&lt;15.155),(D42&lt;1.55)),0.021,IF(AND(B42&gt;=2.65,(A42&lt;4.95),(G42&lt;0.572),(D42&lt;1.25),(H42&lt;15.155),(D42&lt;1.55)),0.006,IF(AND((H42&lt;14.344),A42&gt;=4.95,(G42&lt;0.572),(D42&lt;1.25),(H42&lt;15.155),(D42&lt;1.55)),-0.005,IF(AND(H42&gt;=14.344,A42&gt;=4.95,(G42&lt;0.572),(D42&lt;1.25),(H42&lt;15.155),(D42&lt;1.55)),0.013,IF(AND((G42&lt;0.833),(H42&lt;11.788),G42&gt;=0.572,(D42&lt;1.25),(H42&lt;15.155),(D42&lt;1.55)),0.009,IF(AND(G42&gt;=0.833,(H42&lt;11.788),G42&gt;=0.572,(D42&lt;1.25),(H42&lt;15.155),(D42&lt;1.55)),0.024,IF(AND((A42&lt;4.75),H42&gt;=11.788,G42&gt;=0.572,(D42&lt;1.25),(H42&lt;15.155),(D42&lt;1.55)),0.001,IF(AND(A42&gt;=4.75,H42&gt;=11.788,G42&gt;=0.572,(D42&lt;1.25),(H42&lt;15.155),(D42&lt;1.55)),0.008,IF(AND((A42&lt;5.65),(A42&lt;6.15),(G42&lt;0.68),D42&gt;=1.25,(H42&lt;15.155),(D42&lt;1.55)),0.017,IF(AND(A42&gt;=5.65,(A42&lt;6.15),(G42&lt;0.68),D42&gt;=1.25,(H42&lt;15.155),(D42&lt;1.55)),0.039,IF(AND((G42&lt;0.436),A42&gt;=6.15,(G42&lt;0.68),D42&gt;=1.25,(H42&lt;15.155),(D42&lt;1.55)),-0.004,IF(AND(G42&gt;=0.436,A42&gt;=6.15,(G42&lt;0.68),D42&gt;=1.25,(H42&lt;15.155),(D42&lt;1.55)),0.022,IF(AND((A42&lt;5.55),(A42&lt;6.2),G42&gt;=0.68,D42&gt;=1.25,(H42&lt;15.155),(D42&lt;1.55)),0.009,IF(AND(A42&gt;=5.55,(A42&lt;6.2),G42&gt;=0.68,D42&gt;=1.25,(H42&lt;15.155),(D42&lt;1.55)),-0.016,IF(AND((G42&lt;0.107),(G42&lt;0.361),(G42&lt;0.613),(D42&lt;2.45),(A42&lt;7.45),D42&gt;=1.55),0.042,IF(AND(G42&gt;=0.107,(G42&lt;0.361),(G42&lt;0.613),(D42&lt;2.45),(A42&lt;7.45),D42&gt;=1.55),0.002,IF(AND((D42&lt;2.35),G42&gt;=0.361,(G42&lt;0.613),(D42&lt;2.45),(A42&lt;7.45),D42&gt;=1.55),0.051,IF(AND(D42&gt;=2.35,G42&gt;=0.361,(G42&lt;0.613),(D42&lt;2.45),(A42&lt;7.45),D42&gt;=1.55),0.016,IF(AND((A42&lt;6.4),(G42&lt;0.711),G42&gt;=0.613,(D42&lt;2.45),(A42&lt;7.45),D42&gt;=1.55),0.001,IF(AND(A42&gt;=6.4,(G42&lt;0.711),G42&gt;=0.613,(D42&lt;2.45),(A42&lt;7.45),D42&gt;=1.55),-0.002,IF(AND((B42&lt;2.95),G42&gt;=0.711,G42&gt;=0.613,(D42&lt;2.45),(A42&lt;7.45),D42&gt;=1.55),0.023,IF(AND(B42&gt;=2.95,G42&gt;=0.711,G42&gt;=0.613,(D42&lt;2.45),(A42&lt;7.45),D42&gt;=1.55),0.01,"shouldnthappen")))))))))))))))))))))))))))</f>
        <v>0.008</v>
      </c>
      <c r="Z42" s="1" t="n">
        <f aca="false">IF(AND(A42&gt;=7.45,D42&gt;=1.75),0.056,IF(AND(H42&gt;=15.059,A42&gt;=5.55,(D42&lt;1.75)),0.028,IF(AND((D42&lt;0.35),G42&gt;=0.905,(A42&lt;5.55),(D42&lt;1.75)),0.005,IF(AND(D42&gt;=0.35,G42&gt;=0.905,(A42&lt;5.55),(D42&lt;1.75)),0.026,IF(AND((H42&lt;8.711),D42&gt;=2.45,(A42&lt;7.45),D42&gt;=1.75),0.011,IF(AND(H42&gt;=8.711,D42&gt;=2.45,(A42&lt;7.45),D42&gt;=1.75),0.049,IF(AND((G42&lt;0.107),(G42&lt;0.487),(D42&lt;2.45),(A42&lt;7.45),D42&gt;=1.75),0.032,IF(AND((H42&lt;10.915),(A42&lt;4.5),(B42&lt;3.15),(G42&lt;0.905),(A42&lt;5.55),(D42&lt;1.75)),-0.001,IF(AND(H42&gt;=10.915,(A42&lt;4.5),(B42&lt;3.15),(G42&lt;0.905),(A42&lt;5.55),(D42&lt;1.75)),0.003,IF(AND((A42&lt;5.05),A42&gt;=4.5,(B42&lt;3.15),(G42&lt;0.905),(A42&lt;5.55),(D42&lt;1.75)),0.015,IF(AND(A42&gt;=5.05,A42&gt;=4.5,(B42&lt;3.15),(G42&lt;0.905),(A42&lt;5.55),(D42&lt;1.75)),0.006,IF(AND((G42&lt;0.05),(G42&lt;0.091),B42&gt;=3.15,(G42&lt;0.905),(A42&lt;5.55),(D42&lt;1.75)),0.001,IF(AND(G42&gt;=0.05,(G42&lt;0.091),B42&gt;=3.15,(G42&lt;0.905),(A42&lt;5.55),(D42&lt;1.75)),0.008,IF(AND((G42&lt;0.587),G42&gt;=0.091,B42&gt;=3.15,(G42&lt;0.905),(A42&lt;5.55),(D42&lt;1.75)),-0.003,IF(AND(G42&gt;=0.587,G42&gt;=0.091,B42&gt;=3.15,(G42&lt;0.905),(A42&lt;5.55),(D42&lt;1.75)),0.004,IF(AND((F42&lt;2.5),(B42&lt;2.85),(G42&lt;0.419),(H42&lt;15.059),A42&gt;=5.55,(D42&lt;1.75)),0.041,IF(AND(F42&gt;=2.5,(B42&lt;2.85),(G42&lt;0.419),(H42&lt;15.059),A42&gt;=5.55,(D42&lt;1.75)),0.015,IF(AND((G42&lt;0.164),B42&gt;=2.85,(G42&lt;0.419),(H42&lt;15.059),A42&gt;=5.55,(D42&lt;1.75)),0.01,IF(AND(G42&gt;=0.164,B42&gt;=2.85,(G42&lt;0.419),(H42&lt;15.059),A42&gt;=5.55,(D42&lt;1.75)),-0.001,IF(AND((B42&lt;2.55),(B42&lt;2.95),G42&gt;=0.419,(H42&lt;15.059),A42&gt;=5.55,(D42&lt;1.75)),0.014,IF(AND(B42&gt;=2.55,(B42&lt;2.95),G42&gt;=0.419,(H42&lt;15.059),A42&gt;=5.55,(D42&lt;1.75)),-0.013,IF(AND((D42&lt;1.55),B42&gt;=2.95,G42&gt;=0.419,(H42&lt;15.059),A42&gt;=5.55,(D42&lt;1.75)),0.023,IF(AND(D42&gt;=1.55,B42&gt;=2.95,G42&gt;=0.419,(H42&lt;15.059),A42&gt;=5.55,(D42&lt;1.75)),0.005,IF(AND((H42&lt;13.278),G42&gt;=0.107,(G42&lt;0.487),(D42&lt;2.45),(A42&lt;7.45),D42&gt;=1.75),-0.009,IF(AND(H42&gt;=13.278,G42&gt;=0.107,(G42&lt;0.487),(D42&lt;2.45),(A42&lt;7.45),D42&gt;=1.75),0.017,IF(AND((D42&lt;2.35),(G42&lt;0.571),G42&gt;=0.487,(D42&lt;2.45),(A42&lt;7.45),D42&gt;=1.75),0.053,IF(AND(D42&gt;=2.35,(G42&lt;0.571),G42&gt;=0.487,(D42&lt;2.45),(A42&lt;7.45),D42&gt;=1.75),0.009,IF(AND((G42&lt;0.779),G42&gt;=0.571,G42&gt;=0.487,(D42&lt;2.45),(A42&lt;7.45),D42&gt;=1.75),0.006,IF(AND(G42&gt;=0.779,G42&gt;=0.571,G42&gt;=0.487,(D42&lt;2.45),(A42&lt;7.45),D42&gt;=1.75),0.016,"shouldnthappen")))))))))))))))))))))))))))))</f>
        <v>0.004</v>
      </c>
      <c r="AA42" s="1" t="n">
        <f aca="false">IF(AND((A42&lt;7.8),A42&gt;=7.45,D42&gt;=1.75),0.051,IF(AND(A42&gt;=7.8,A42&gt;=7.45,D42&gt;=1.75),0.01,IF(AND(B42&gt;=3.35,B42&gt;=3.25,(A42&lt;7.45),D42&gt;=1.75),0.016,IF(AND((H42&lt;8.308),(D42&lt;0.15),(H42&lt;13.655),(D42&lt;0.35),(D42&lt;1.75)),0.009,IF(AND((H42&lt;14.529),(G42&lt;0.293),H42&gt;=13.655,(D42&lt;0.35),(D42&lt;1.75)),0.011,IF(AND(H42&gt;=14.529,(G42&lt;0.293),H42&gt;=13.655,(D42&lt;0.35),(D42&lt;1.75)),0.001,IF(AND(D42&gt;=0.25,G42&gt;=0.293,H42&gt;=13.655,(D42&lt;0.35),(D42&lt;1.75)),-0.004,IF(AND(H42&gt;=10.635,(H42&lt;10.696),(H42&lt;13.906),D42&gt;=0.35,(D42&lt;1.75)),0.036,IF(AND(G42&gt;=0.833,H42&gt;=10.696,(H42&lt;13.906),D42&gt;=0.35,(D42&lt;1.75)),0.016,IF(AND((A42&lt;6.65),(G42&lt;0.247),H42&gt;=13.906,D42&gt;=0.35,(D42&lt;1.75)),-0.008,IF(AND(A42&gt;=6.65,(G42&lt;0.247),H42&gt;=13.906,D42&gt;=0.35,(D42&lt;1.75)),0.011,IF(AND((B42&lt;2.45),G42&gt;=0.247,H42&gt;=13.906,D42&gt;=0.35,(D42&lt;1.75)),0,IF(AND((D42&lt;1.85),(B42&lt;2.95),(B42&lt;3.25),(A42&lt;7.45),D42&gt;=1.75),0.033,IF(AND((G42&lt;0.428),(B42&lt;3.35),B42&gt;=3.25,(A42&lt;7.45),D42&gt;=1.75),0.009,IF(AND(G42&gt;=0.428,(B42&lt;3.35),B42&gt;=3.25,(A42&lt;7.45),D42&gt;=1.75),0.042,IF(AND((A42&lt;4.6),H42&gt;=8.308,(D42&lt;0.15),(H42&lt;13.655),(D42&lt;0.35),(D42&lt;1.75)),0.003,IF(AND(A42&gt;=4.6,H42&gt;=8.308,(D42&lt;0.15),(H42&lt;13.655),(D42&lt;0.35),(D42&lt;1.75)),0,IF(AND((H42&lt;8.834),(A42&lt;5.05),D42&gt;=0.15,(H42&lt;13.655),(D42&lt;0.35),(D42&lt;1.75)),0.002,IF(AND(H42&gt;=8.834,(A42&lt;5.05),D42&gt;=0.15,(H42&lt;13.655),(D42&lt;0.35),(D42&lt;1.75)),-0.008,IF(AND((A42&lt;5.45),A42&gt;=5.05,D42&gt;=0.15,(H42&lt;13.655),(D42&lt;0.35),(D42&lt;1.75)),0.003,IF(AND(A42&gt;=5.45,A42&gt;=5.05,D42&gt;=0.15,(H42&lt;13.655),(D42&lt;0.35),(D42&lt;1.75)),-0.002,IF(AND((A42&lt;5.3),(D42&lt;0.25),G42&gt;=0.293,H42&gt;=13.655,(D42&lt;0.35),(D42&lt;1.75)),0.007,IF(AND(A42&gt;=5.3,(D42&lt;0.25),G42&gt;=0.293,H42&gt;=13.655,(D42&lt;0.35),(D42&lt;1.75)),0.001,IF(AND((H42&lt;7.309),(H42&lt;10.635),(H42&lt;10.696),(H42&lt;13.906),D42&gt;=0.35,(D42&lt;1.75)),0.014,IF(AND(H42&gt;=7.309,(H42&lt;10.635),(H42&lt;10.696),(H42&lt;13.906),D42&gt;=0.35,(D42&lt;1.75)),0.006,IF(AND((H42&lt;12.093),(G42&lt;0.833),H42&gt;=10.696,(H42&lt;13.906),D42&gt;=0.35,(D42&lt;1.75)),-0.01,IF(AND(H42&gt;=12.093,(G42&lt;0.833),H42&gt;=10.696,(H42&lt;13.906),D42&gt;=0.35,(D42&lt;1.75)),0.004,IF(AND((G42&lt;0.823),B42&gt;=2.45,G42&gt;=0.247,H42&gt;=13.906,D42&gt;=0.35,(D42&lt;1.75)),0.026,IF(AND(G42&gt;=0.823,B42&gt;=2.45,G42&gt;=0.247,H42&gt;=13.906,D42&gt;=0.35,(D42&lt;1.75)),0.006,IF(AND((H42&lt;11.121),D42&gt;=1.85,(B42&lt;2.95),(B42&lt;3.25),(A42&lt;7.45),D42&gt;=1.75),0.013,IF(AND(H42&gt;=11.121,D42&gt;=1.85,(B42&lt;2.95),(B42&lt;3.25),(A42&lt;7.45),D42&gt;=1.75),0.005,IF(AND((A42&lt;6.05),(A42&lt;6.45),B42&gt;=2.95,(B42&lt;3.25),(A42&lt;7.45),D42&gt;=1.75),0.001,IF(AND(A42&gt;=6.05,(A42&lt;6.45),B42&gt;=2.95,(B42&lt;3.25),(A42&lt;7.45),D42&gt;=1.75),-0.005,IF(AND((G42&lt;0.42),A42&gt;=6.45,B42&gt;=2.95,(B42&lt;3.25),(A42&lt;7.45),D42&gt;=1.75),0.004,IF(AND(G42&gt;=0.42,A42&gt;=6.45,B42&gt;=2.95,(B42&lt;3.25),(A42&lt;7.45),D42&gt;=1.75),0.019,"shouldnthappen")))))))))))))))))))))))))))))))))))</f>
        <v>0.003</v>
      </c>
      <c r="AB42" s="1" t="n">
        <f aca="false">+ 0.5</f>
        <v>0.5</v>
      </c>
    </row>
    <row r="43" customFormat="false" ht="13.8" hidden="false" customHeight="false" outlineLevel="0" collapsed="false">
      <c r="A43" s="11" t="n">
        <v>5</v>
      </c>
      <c r="B43" s="1" t="n">
        <v>3.5</v>
      </c>
      <c r="C43" s="1" t="n">
        <v>1.3</v>
      </c>
      <c r="D43" s="1" t="n">
        <v>0.3</v>
      </c>
      <c r="E43" s="1" t="s">
        <v>94</v>
      </c>
      <c r="F43" s="1" t="n">
        <v>1</v>
      </c>
      <c r="G43" s="1" t="n">
        <v>0.488252673996612</v>
      </c>
      <c r="H43" s="18" t="n">
        <v>9.10577685339376</v>
      </c>
      <c r="I43" s="1" t="n">
        <f aca="false">C43</f>
        <v>1.3</v>
      </c>
      <c r="J43" s="1" t="n">
        <f aca="false">SUM(M43:AB43)</f>
        <v>1.336</v>
      </c>
      <c r="K43" s="15" t="n">
        <f aca="false">1-SQRT(VAR(M43:AB43, I43)) / AVERAGE(M43:AB43)</f>
        <v>-2.88041386877343</v>
      </c>
      <c r="L43" s="1" t="n">
        <f aca="false">(J43-I43)/I43</f>
        <v>0.0276923076923077</v>
      </c>
      <c r="M43" s="1" t="n">
        <f aca="false">IF(AND((H43&lt;5.245),(D43&lt;0.8)),0.075,IF(AND(H43&gt;=5.245,(D43&lt;0.8)),0.279,IF(AND((D43&lt;1.45),D43&gt;=0.8),1.043,IF(AND(D43&gt;=1.45,D43&gt;=0.8),1.423,"shouldnthappen"))))</f>
        <v>0.279</v>
      </c>
      <c r="N43" s="1" t="n">
        <f aca="false">IF(AND((A43&lt;4.35),(D43&lt;0.8)),0.048,IF(AND(A43&gt;=4.35,(D43&lt;0.8)),0.198,IF(AND(F43&gt;=2.5,D43&gt;=0.8),1.048,IF(AND((A43&lt;5.15),(F43&lt;2.5),D43&gt;=0.8),0.321,IF(AND(A43&gt;=5.15,(F43&lt;2.5),D43&gt;=0.8),0.783,"shouldnthappen")))))</f>
        <v>0.198</v>
      </c>
      <c r="O43" s="1" t="n">
        <f aca="false">IF(AND((H43&lt;5.245),(D43&lt;0.8)),0.034,IF(AND((A43&lt;5.9),D43&gt;=0.8),0.489,IF(AND(A43&gt;=5.9,D43&gt;=0.8),0.721,IF(AND((A43&lt;4.35),H43&gt;=5.245,(D43&lt;0.8)),0.041,IF(AND(A43&gt;=4.35,H43&gt;=5.245,(D43&lt;0.8)),0.142,"shouldnthappen")))))</f>
        <v>0.142</v>
      </c>
      <c r="P43" s="1" t="n">
        <f aca="false">IF(AND((B43&lt;2.8),(D43&lt;1.15)),0.244,IF(AND((D43&lt;1.75),D43&gt;=1.15),0.396,IF(AND(D43&gt;=1.75,D43&gt;=1.15),0.554,IF(AND((A43&lt;5.05),B43&gt;=2.8,(D43&lt;1.15)),0.078,IF(AND((H43&lt;14.877),A43&gt;=5.05,B43&gt;=2.8,(D43&lt;1.15)),0.118,IF(AND(H43&gt;=14.877,A43&gt;=5.05,B43&gt;=2.8,(D43&lt;1.15)),0.027,"shouldnthappen"))))))</f>
        <v>0.078</v>
      </c>
      <c r="Q43" s="1" t="n">
        <f aca="false">IF(AND(D43&gt;=0.45,(D43&lt;1.15)),0.17,IF(AND(A43&gt;=7.1,D43&gt;=1.15),0.539,IF(AND((A43&lt;6.25),(A43&lt;7.1),D43&gt;=1.15),0.258,IF(AND(A43&gt;=6.25,(A43&lt;7.1),D43&gt;=1.15),0.344,IF(AND(G43&gt;=0.418,(A43&lt;5.05),(D43&lt;0.45),(D43&lt;1.15)),0.033,IF(AND((H43&lt;14.494),(G43&lt;0.418),(A43&lt;5.05),(D43&lt;0.45),(D43&lt;1.15)),0.061,IF(AND(H43&gt;=14.494,(G43&lt;0.418),(A43&lt;5.05),(D43&lt;0.45),(D43&lt;1.15)),0.015,IF(AND(H43&gt;=14.877,(B43&lt;3.85),A43&gt;=5.05,(D43&lt;0.45),(D43&lt;1.15)),0.023,IF(AND((B43&lt;4),B43&gt;=3.85,A43&gt;=5.05,(D43&lt;0.45),(D43&lt;1.15)),0.009,IF(AND(B43&gt;=4,B43&gt;=3.85,A43&gt;=5.05,(D43&lt;0.45),(D43&lt;1.15)),0.052,IF(AND((G43&lt;0.05),(H43&lt;14.877),(B43&lt;3.85),A43&gt;=5.05,(D43&lt;0.45),(D43&lt;1.15)),0.024,IF(AND(G43&gt;=0.05,(H43&lt;14.877),(B43&lt;3.85),A43&gt;=5.05,(D43&lt;0.45),(D43&lt;1.15)),0.091,"shouldnthappen"))))))))))))</f>
        <v>0.033</v>
      </c>
      <c r="R43" s="1" t="n">
        <f aca="false">IF(AND(A43&gt;=7.1,D43&gt;=0.8),0.401,IF(AND((A43&lt;4.5),(G43&lt;0.905),(D43&lt;0.8)),0.024,IF(AND((H43&lt;9.966),G43&gt;=0.905,(D43&lt;0.8)),0.094,IF(AND(H43&gt;=9.966,G43&gt;=0.905,(D43&lt;0.8)),0.026,IF(AND(D43&gt;=2.05,(A43&lt;7.1),D43&gt;=0.8),0.277,IF(AND((H43&lt;5.523),A43&gt;=4.5,(G43&lt;0.905),(D43&lt;0.8)),0.012,IF(AND(H43&gt;=5.523,A43&gt;=4.5,(G43&lt;0.905),(D43&lt;0.8)),0.049,IF(AND((A43&lt;5.3),(D43&lt;2.05),(A43&lt;7.1),D43&gt;=0.8),0.095,IF(AND(A43&gt;=5.3,(D43&lt;2.05),(A43&lt;7.1),D43&gt;=0.8),0.196,"shouldnthappen")))))))))</f>
        <v>0.049</v>
      </c>
      <c r="S43" s="1" t="n">
        <f aca="false">IF(AND(A43&gt;=7.1,D43&gt;=1.35),0.298,IF(AND(G43&gt;=0.905,(D43&lt;0.8),(D43&lt;1.35)),0.068,IF(AND(H43&gt;=9.386,D43&gt;=0.8,(D43&lt;1.35)),0.126,IF(AND((H43&lt;7.426),(H43&lt;9.386),D43&gt;=0.8,(D43&lt;1.35)),0.091,IF(AND((A43&lt;5.3),(G43&lt;0.905),(A43&lt;7.1),D43&gt;=1.35),0.063,IF(AND((D43&lt;2.05),G43&gt;=0.905,(A43&lt;7.1),D43&gt;=1.35),0.015,IF(AND(D43&gt;=2.05,G43&gt;=0.905,(A43&lt;7.1),D43&gt;=1.35),0.089,IF(AND((H43&lt;10.505),(H43&lt;14.344),(G43&lt;0.905),(D43&lt;0.8),(D43&lt;1.35)),0.035,IF(AND((A43&lt;4.85),H43&gt;=14.344,(G43&lt;0.905),(D43&lt;0.8),(D43&lt;1.35)),0.006,IF(AND((B43&lt;2.75),H43&gt;=7.426,(H43&lt;9.386),D43&gt;=0.8,(D43&lt;1.35)),0.021,IF(AND(B43&gt;=2.75,H43&gt;=7.426,(H43&lt;9.386),D43&gt;=0.8,(D43&lt;1.35)),-0.01,IF(AND((B43&lt;2.35),A43&gt;=5.3,(G43&lt;0.905),(A43&lt;7.1),D43&gt;=1.35),0.068,IF(AND(B43&gt;=2.35,A43&gt;=5.3,(G43&lt;0.905),(A43&lt;7.1),D43&gt;=1.35),0.181,IF(AND((H43&lt;11.731),H43&gt;=10.505,(H43&lt;14.344),(G43&lt;0.905),(D43&lt;0.8),(D43&lt;1.35)),0.004,IF(AND(H43&gt;=11.731,H43&gt;=10.505,(H43&lt;14.344),(G43&lt;0.905),(D43&lt;0.8),(D43&lt;1.35)),0.024,IF(AND((H43&lt;14.877),A43&gt;=4.85,H43&gt;=14.344,(G43&lt;0.905),(D43&lt;0.8),(D43&lt;1.35)),0.063,IF(AND(H43&gt;=14.877,A43&gt;=4.85,H43&gt;=14.344,(G43&lt;0.905),(D43&lt;0.8),(D43&lt;1.35)),0.012,"shouldnthappen")))))))))))))))))</f>
        <v>0.035</v>
      </c>
      <c r="T43" s="1" t="n">
        <f aca="false">IF(AND(D43&gt;=0.45,(A43&lt;5.65)),0.067,IF(AND(A43&gt;=7.25,A43&gt;=5.65),0.244,IF(AND((H43&lt;9.966),G43&gt;=0.905,(D43&lt;0.45),(A43&lt;5.65)),0.062,IF(AND(H43&gt;=9.966,G43&gt;=0.905,(D43&lt;0.45),(A43&lt;5.65)),0.012,IF(AND((G43&lt;0.948),D43&gt;=2.05,(A43&lt;7.25),A43&gt;=5.65),0.157,IF(AND(G43&gt;=0.948,D43&gt;=2.05,(A43&lt;7.25),A43&gt;=5.65),0.037,IF(AND(G43&gt;=0.422,(B43&lt;3.15),(G43&lt;0.905),(D43&lt;0.45),(A43&lt;5.65)),0.011,IF(AND((D43&lt;0.25),(G43&lt;0.422),(B43&lt;3.15),(G43&lt;0.905),(D43&lt;0.45),(A43&lt;5.65)),0.04,IF(AND(D43&gt;=0.25,(G43&lt;0.422),(B43&lt;3.15),(G43&lt;0.905),(D43&lt;0.45),(A43&lt;5.65)),0.009,IF(AND((A43&lt;4.85),(B43&lt;3.25),B43&gt;=3.15,(G43&lt;0.905),(D43&lt;0.45),(A43&lt;5.65)),0.008,IF(AND(A43&gt;=4.85,(B43&lt;3.25),B43&gt;=3.15,(G43&lt;0.905),(D43&lt;0.45),(A43&lt;5.65)),-0.017,IF(AND((D43&lt;0.25),B43&gt;=3.25,B43&gt;=3.15,(G43&lt;0.905),(D43&lt;0.45),(A43&lt;5.65)),0.022,IF(AND(D43&gt;=0.25,B43&gt;=3.25,B43&gt;=3.15,(G43&lt;0.905),(D43&lt;0.45),(A43&lt;5.65)),0.009,IF(AND((F43&lt;2.5),(H43&lt;7.692),(G43&lt;0.644),(D43&lt;2.05),(A43&lt;7.25),A43&gt;=5.65),0.018,IF(AND(F43&gt;=2.5,(H43&lt;7.692),(G43&lt;0.644),(D43&lt;2.05),(A43&lt;7.25),A43&gt;=5.65),0.068,IF(AND((B43&lt;2.35),H43&gt;=7.692,(G43&lt;0.644),(D43&lt;2.05),(A43&lt;7.25),A43&gt;=5.65),0.023,IF(AND(B43&gt;=2.35,H43&gt;=7.692,(G43&lt;0.644),(D43&lt;2.05),(A43&lt;7.25),A43&gt;=5.65),0.125,IF(AND((G43&lt;0.766),(G43&lt;0.85),G43&gt;=0.644,(D43&lt;2.05),(A43&lt;7.25),A43&gt;=5.65),0.055,IF(AND(G43&gt;=0.766,(G43&lt;0.85),G43&gt;=0.644,(D43&lt;2.05),(A43&lt;7.25),A43&gt;=5.65),-0,IF(AND((B43&lt;2.95),G43&gt;=0.85,G43&gt;=0.644,(D43&lt;2.05),(A43&lt;7.25),A43&gt;=5.65),0.098,IF(AND(B43&gt;=2.95,G43&gt;=0.85,G43&gt;=0.644,(D43&lt;2.05),(A43&lt;7.25),A43&gt;=5.65),0.013,"shouldnthappen")))))))))))))))))))))</f>
        <v>0.009</v>
      </c>
      <c r="U43" s="1" t="n">
        <f aca="false">IF(AND(A43&gt;=7.25,D43&gt;=1.25),0.186,IF(AND((G43&lt;0.13),D43&gt;=0.35,(D43&lt;1.25)),-0.004,IF(AND(H43&gt;=14.246,(H43&lt;14.344),(D43&lt;0.35),(D43&lt;1.25)),-0.002,IF(AND((A43&lt;4.85),H43&gt;=14.344,(D43&lt;0.35),(D43&lt;1.25)),0.004,IF(AND(G43&gt;=0.446,(G43&lt;0.644),(A43&lt;7.25),D43&gt;=1.25),0.138,IF(AND(A43&gt;=5.45,(H43&lt;14.246),(H43&lt;14.344),(D43&lt;0.35),(D43&lt;1.25)),0.001,IF(AND((H43&lt;14.877),A43&gt;=4.85,H43&gt;=14.344,(D43&lt;0.35),(D43&lt;1.25)),0.035,IF(AND(H43&gt;=14.877,A43&gt;=4.85,H43&gt;=14.344,(D43&lt;0.35),(D43&lt;1.25)),0.007,IF(AND((B43&lt;3.35),H43&gt;=9.448,G43&gt;=0.13,D43&gt;=0.35,(D43&lt;1.25)),0.053,IF(AND(B43&gt;=3.35,H43&gt;=9.448,G43&gt;=0.13,D43&gt;=0.35,(D43&lt;1.25)),0.017,IF(AND((G43&lt;0.44),(G43&lt;0.446),(G43&lt;0.644),(A43&lt;7.25),D43&gt;=1.25),0.079,IF(AND(G43&gt;=0.44,(G43&lt;0.446),(G43&lt;0.644),(A43&lt;7.25),D43&gt;=1.25),0.02,IF(AND((A43&lt;5.95),(G43&lt;0.724),G43&gt;=0.644,(A43&lt;7.25),D43&gt;=1.25),-0.018,IF(AND(A43&gt;=5.95,(G43&lt;0.724),G43&gt;=0.644,(A43&lt;7.25),D43&gt;=1.25),0.027,IF(AND(A43&gt;=6.15,G43&gt;=0.724,G43&gt;=0.644,(A43&lt;7.25),D43&gt;=1.25),0.093,IF(AND((A43&lt;5.05),(A43&lt;5.45),(H43&lt;14.246),(H43&lt;14.344),(D43&lt;0.35),(D43&lt;1.25)),0.011,IF(AND(A43&gt;=5.05,(A43&lt;5.45),(H43&lt;14.246),(H43&lt;14.344),(D43&lt;0.35),(D43&lt;1.25)),0.021,IF(AND((A43&lt;5.4),(B43&lt;3.15),(H43&lt;9.448),G43&gt;=0.13,D43&gt;=0.35,(D43&lt;1.25)),0.007,IF(AND(A43&gt;=5.4,(B43&lt;3.15),(H43&lt;9.448),G43&gt;=0.13,D43&gt;=0.35,(D43&lt;1.25)),-0.011,IF(AND((B43&lt;3.75),B43&gt;=3.15,(H43&lt;9.448),G43&gt;=0.13,D43&gt;=0.35,(D43&lt;1.25)),0.012,IF(AND(B43&gt;=3.75,B43&gt;=3.15,(H43&lt;9.448),G43&gt;=0.13,D43&gt;=0.35,(D43&lt;1.25)),0.046,IF(AND((A43&lt;5.9),(A43&lt;6.15),G43&gt;=0.724,G43&gt;=0.644,(A43&lt;7.25),D43&gt;=1.25),0.06,IF(AND(A43&gt;=5.9,(A43&lt;6.15),G43&gt;=0.724,G43&gt;=0.644,(A43&lt;7.25),D43&gt;=1.25),0.005,"shouldnthappen")))))))))))))))))))))))</f>
        <v>0.011</v>
      </c>
      <c r="V43" s="1" t="n">
        <f aca="false">IF(AND(H43&gt;=15.155,(D43&lt;1.55)),0.084,IF(AND(A43&gt;=7.25,D43&gt;=1.55),0.141,IF(AND((G43&lt;0.043),D43&gt;=1.05,(H43&lt;15.155),(D43&lt;1.55)),-0.007,IF(AND(D43&gt;=1.85,G43&gt;=0.755,(A43&lt;7.25),D43&gt;=1.55),0.051,IF(AND((H43&lt;9.966),G43&gt;=0.905,(D43&lt;1.05),(H43&lt;15.155),(D43&lt;1.55)),0.043,IF(AND(H43&gt;=9.966,G43&gt;=0.905,(D43&lt;1.05),(H43&lt;15.155),(D43&lt;1.55)),0.007,IF(AND((G43&lt;0.278),(G43&lt;0.361),(G43&lt;0.755),(A43&lt;7.25),D43&gt;=1.55),0.08,IF(AND((A43&lt;5.8),G43&gt;=0.361,(G43&lt;0.755),(A43&lt;7.25),D43&gt;=1.55),0.019,IF(AND((A43&lt;6.05),(D43&lt;1.85),G43&gt;=0.755,(A43&lt;7.25),D43&gt;=1.55),0.01,IF(AND(A43&gt;=6.05,(D43&lt;1.85),G43&gt;=0.755,(A43&lt;7.25),D43&gt;=1.55),0.002,IF(AND((G43&lt;0.486),(B43&lt;3.15),(G43&lt;0.905),(D43&lt;1.05),(H43&lt;15.155),(D43&lt;1.55)),0.026,IF(AND(G43&gt;=0.486,(B43&lt;3.15),(G43&lt;0.905),(D43&lt;1.05),(H43&lt;15.155),(D43&lt;1.55)),0.001,IF(AND((B43&lt;3.25),B43&gt;=3.15,(G43&lt;0.905),(D43&lt;1.05),(H43&lt;15.155),(D43&lt;1.55)),-0.003,IF(AND(B43&gt;=3.25,B43&gt;=3.15,(G43&lt;0.905),(D43&lt;1.05),(H43&lt;15.155),(D43&lt;1.55)),0.012,IF(AND((H43&lt;7.426),(H43&lt;8.769),G43&gt;=0.043,D43&gt;=1.05,(H43&lt;15.155),(D43&lt;1.55)),0.041,IF(AND(H43&gt;=7.426,(H43&lt;8.769),G43&gt;=0.043,D43&gt;=1.05,(H43&lt;15.155),(D43&lt;1.55)),-0.008,IF(AND((H43&lt;10.696),H43&gt;=8.769,G43&gt;=0.043,D43&gt;=1.05,(H43&lt;15.155),(D43&lt;1.55)),0.069,IF(AND(H43&gt;=10.696,H43&gt;=8.769,G43&gt;=0.043,D43&gt;=1.05,(H43&lt;15.155),(D43&lt;1.55)),0.033,IF(AND((D43&lt;2.2),G43&gt;=0.278,(G43&lt;0.361),(G43&lt;0.755),(A43&lt;7.25),D43&gt;=1.55),0.022,IF(AND(D43&gt;=2.2,G43&gt;=0.278,(G43&lt;0.361),(G43&lt;0.755),(A43&lt;7.25),D43&gt;=1.55),-0.027,IF(AND((H43&lt;12.626),A43&gt;=5.8,G43&gt;=0.361,(G43&lt;0.755),(A43&lt;7.25),D43&gt;=1.55),0.126,IF(AND(H43&gt;=12.626,A43&gt;=5.8,G43&gt;=0.361,(G43&lt;0.755),(A43&lt;7.25),D43&gt;=1.55),0.065,"shouldnthappen"))))))))))))))))))))))</f>
        <v>0.012</v>
      </c>
      <c r="W43" s="1" t="n">
        <f aca="false">IF(AND(H43&gt;=15.155,(D43&lt;1.55)),0.064,IF(AND(A43&gt;=7.45,D43&gt;=1.55),0.115,IF(AND(B43&gt;=3.15,(H43&lt;10.257),(A43&lt;7.45),D43&gt;=1.55),0.097,IF(AND((A43&lt;4.85),H43&gt;=14.344,(D43&lt;0.35),(H43&lt;15.155),(D43&lt;1.55)),0.003,IF(AND(A43&gt;=6.05,(G43&lt;0.169),D43&gt;=0.35,(H43&lt;15.155),(D43&lt;1.55)),-0.008,IF(AND((G43&lt;0.181),G43&gt;=0.169,D43&gt;=0.35,(H43&lt;15.155),(D43&lt;1.55)),0.065,IF(AND(B43&gt;=3.05,(B43&lt;3.15),(H43&lt;10.257),(A43&lt;7.45),D43&gt;=1.55),-0.023,IF(AND(H43&gt;=11.854,(G43&lt;0.613),H43&gt;=10.257,(A43&lt;7.45),D43&gt;=1.55),0.068,IF(AND((D43&lt;0.25),(B43&lt;3.15),(H43&lt;14.344),(D43&lt;0.35),(H43&lt;15.155),(D43&lt;1.55)),0.014,IF(AND(D43&gt;=0.25,(B43&lt;3.15),(H43&lt;14.344),(D43&lt;0.35),(H43&lt;15.155),(D43&lt;1.55)),0.002,IF(AND((A43&lt;5.05),B43&gt;=3.15,(H43&lt;14.344),(D43&lt;0.35),(H43&lt;15.155),(D43&lt;1.55)),-0.001,IF(AND(A43&gt;=5.05,B43&gt;=3.15,(H43&lt;14.344),(D43&lt;0.35),(H43&lt;15.155),(D43&lt;1.55)),0.009,IF(AND((H43&lt;14.877),A43&gt;=4.85,H43&gt;=14.344,(D43&lt;0.35),(H43&lt;15.155),(D43&lt;1.55)),0.023,IF(AND(H43&gt;=14.877,A43&gt;=4.85,H43&gt;=14.344,(D43&lt;0.35),(H43&lt;15.155),(D43&lt;1.55)),0.004,IF(AND((H43&lt;13.602),(A43&lt;6.05),(G43&lt;0.169),D43&gt;=0.35,(H43&lt;15.155),(D43&lt;1.55)),0.023,IF(AND(H43&gt;=13.602,(A43&lt;6.05),(G43&lt;0.169),D43&gt;=0.35,(H43&lt;15.155),(D43&lt;1.55)),-0.006,IF(AND((B43&lt;2.95),G43&gt;=0.181,G43&gt;=0.169,D43&gt;=0.35,(H43&lt;15.155),(D43&lt;1.55)),0.019,IF(AND(B43&gt;=2.95,G43&gt;=0.181,G43&gt;=0.169,D43&gt;=0.35,(H43&lt;15.155),(D43&lt;1.55)),0.034,IF(AND((A43&lt;5.35),(B43&lt;3.05),(B43&lt;3.15),(H43&lt;10.257),(A43&lt;7.45),D43&gt;=1.55),0.009,IF(AND(A43&gt;=5.35,(B43&lt;3.05),(B43&lt;3.15),(H43&lt;10.257),(A43&lt;7.45),D43&gt;=1.55),0.058,IF(AND((B43&lt;2.9),(H43&lt;11.854),(G43&lt;0.613),H43&gt;=10.257,(A43&lt;7.45),D43&gt;=1.55),0.037,IF(AND(B43&gt;=2.9,(H43&lt;11.854),(G43&lt;0.613),H43&gt;=10.257,(A43&lt;7.45),D43&gt;=1.55),-0.005,IF(AND((A43&lt;6.4),(G43&lt;0.711),G43&gt;=0.613,H43&gt;=10.257,(A43&lt;7.45),D43&gt;=1.55),0.001,IF(AND(A43&gt;=6.4,(G43&lt;0.711),G43&gt;=0.613,H43&gt;=10.257,(A43&lt;7.45),D43&gt;=1.55),-0.002,IF(AND((D43&lt;1.9),G43&gt;=0.711,G43&gt;=0.613,H43&gt;=10.257,(A43&lt;7.45),D43&gt;=1.55),0.007,IF(AND(D43&gt;=1.9,G43&gt;=0.711,G43&gt;=0.613,H43&gt;=10.257,(A43&lt;7.45),D43&gt;=1.55),0.023,"shouldnthappen"))))))))))))))))))))))))))</f>
        <v>-0.001</v>
      </c>
      <c r="X43" s="1" t="n">
        <f aca="false">IF(AND(H43&gt;=15.155,(F43&lt;2.5)),0.049,IF(AND(A43&gt;=7.45,F43&gt;=2.5),0.089,IF(AND((G43&lt;0.107),(G43&lt;0.364),(A43&lt;7.45),F43&gt;=2.5),0.055,IF(AND(A43&gt;=5.75,(G43&lt;0.572),(D43&lt;1.25),(H43&lt;15.155),(F43&lt;2.5)),-0.018,IF(AND((A43&lt;5.7),(H43&lt;12.626),G43&gt;=0.364,(A43&lt;7.45),F43&gt;=2.5),0.012,IF(AND(A43&gt;=5.7,(H43&lt;12.626),G43&gt;=0.364,(A43&lt;7.45),F43&gt;=2.5),0.065,IF(AND((G43&lt;0.628),H43&gt;=12.626,G43&gt;=0.364,(A43&lt;7.45),F43&gt;=2.5),0.047,IF(AND((G43&lt;0.545),(A43&lt;5.75),(G43&lt;0.572),(D43&lt;1.25),(H43&lt;15.155),(F43&lt;2.5)),0.007,IF(AND(G43&gt;=0.545,(A43&lt;5.75),(G43&lt;0.572),(D43&lt;1.25),(H43&lt;15.155),(F43&lt;2.5)),-0.009,IF(AND((D43&lt;0.3),(H43&lt;11.788),G43&gt;=0.572,(D43&lt;1.25),(H43&lt;15.155),(F43&lt;2.5)),0.01,IF(AND(D43&gt;=0.3,(H43&lt;11.788),G43&gt;=0.572,(D43&lt;1.25),(H43&lt;15.155),(F43&lt;2.5)),0.03,IF(AND((A43&lt;4.75),H43&gt;=11.788,G43&gt;=0.572,(D43&lt;1.25),(H43&lt;15.155),(F43&lt;2.5)),0.001,IF(AND(A43&gt;=4.75,H43&gt;=11.788,G43&gt;=0.572,(D43&lt;1.25),(H43&lt;15.155),(F43&lt;2.5)),0.01,IF(AND((A43&lt;5.5),(A43&lt;6.15),(G43&lt;0.652),D43&gt;=1.25,(H43&lt;15.155),(F43&lt;2.5)),0.014,IF(AND(A43&gt;=5.5,(A43&lt;6.15),(G43&lt;0.652),D43&gt;=1.25,(H43&lt;15.155),(F43&lt;2.5)),0.049,IF(AND((H43&lt;12.206),A43&gt;=6.15,(G43&lt;0.652),D43&gt;=1.25,(H43&lt;15.155),(F43&lt;2.5)),-0.009,IF(AND(H43&gt;=12.206,A43&gt;=6.15,(G43&lt;0.652),D43&gt;=1.25,(H43&lt;15.155),(F43&lt;2.5)),0.021,IF(AND((A43&lt;5.55),(A43&lt;6.2),G43&gt;=0.652,D43&gt;=1.25,(H43&lt;15.155),(F43&lt;2.5)),0.011,IF(AND(A43&gt;=5.55,(A43&lt;6.2),G43&gt;=0.652,D43&gt;=1.25,(H43&lt;15.155),(F43&lt;2.5)),-0.019,IF(AND((B43&lt;3.2),A43&gt;=6.2,G43&gt;=0.652,D43&gt;=1.25,(H43&lt;15.155),(F43&lt;2.5)),0.025,IF(AND(B43&gt;=3.2,A43&gt;=6.2,G43&gt;=0.652,D43&gt;=1.25,(H43&lt;15.155),(F43&lt;2.5)),0.001,IF(AND((G43&lt;0.183),(G43&lt;0.301),G43&gt;=0.107,(G43&lt;0.364),(A43&lt;7.45),F43&gt;=2.5),-0.009,IF(AND(G43&gt;=0.183,(G43&lt;0.301),G43&gt;=0.107,(G43&lt;0.364),(A43&lt;7.45),F43&gt;=2.5),0.022,IF(AND((D43&lt;2.2),G43&gt;=0.301,G43&gt;=0.107,(G43&lt;0.364),(A43&lt;7.45),F43&gt;=2.5),0.004,IF(AND(D43&gt;=2.2,G43&gt;=0.301,G43&gt;=0.107,(G43&lt;0.364),(A43&lt;7.45),F43&gt;=2.5),-0.02,IF(AND((G43&lt;0.787),G43&gt;=0.628,H43&gt;=12.626,G43&gt;=0.364,(A43&lt;7.45),F43&gt;=2.5),-0.001,IF(AND(G43&gt;=0.787,G43&gt;=0.628,H43&gt;=12.626,G43&gt;=0.364,(A43&lt;7.45),F43&gt;=2.5),0.016,"shouldnthappen")))))))))))))))))))))))))))</f>
        <v>0.007</v>
      </c>
      <c r="Y43" s="1" t="n">
        <f aca="false">IF(AND(H43&gt;=15.155,(D43&lt;1.55)),0.037,IF(AND(D43&gt;=2.45,(A43&lt;7.45),D43&gt;=1.55),0.054,IF(AND((A43&lt;7.8),A43&gt;=7.45,D43&gt;=1.55),0.078,IF(AND(A43&gt;=7.8,A43&gt;=7.45,D43&gt;=1.55),0.021,IF(AND(A43&gt;=6.2,G43&gt;=0.68,D43&gt;=1.25,(H43&lt;15.155),(D43&lt;1.55)),0.019,IF(AND((B43&lt;2.65),(A43&lt;4.95),(G43&lt;0.572),(D43&lt;1.25),(H43&lt;15.155),(D43&lt;1.55)),0.021,IF(AND(B43&gt;=2.65,(A43&lt;4.95),(G43&lt;0.572),(D43&lt;1.25),(H43&lt;15.155),(D43&lt;1.55)),0.006,IF(AND((H43&lt;14.344),A43&gt;=4.95,(G43&lt;0.572),(D43&lt;1.25),(H43&lt;15.155),(D43&lt;1.55)),-0.005,IF(AND(H43&gt;=14.344,A43&gt;=4.95,(G43&lt;0.572),(D43&lt;1.25),(H43&lt;15.155),(D43&lt;1.55)),0.013,IF(AND((G43&lt;0.833),(H43&lt;11.788),G43&gt;=0.572,(D43&lt;1.25),(H43&lt;15.155),(D43&lt;1.55)),0.009,IF(AND(G43&gt;=0.833,(H43&lt;11.788),G43&gt;=0.572,(D43&lt;1.25),(H43&lt;15.155),(D43&lt;1.55)),0.024,IF(AND((A43&lt;4.75),H43&gt;=11.788,G43&gt;=0.572,(D43&lt;1.25),(H43&lt;15.155),(D43&lt;1.55)),0.001,IF(AND(A43&gt;=4.75,H43&gt;=11.788,G43&gt;=0.572,(D43&lt;1.25),(H43&lt;15.155),(D43&lt;1.55)),0.008,IF(AND((A43&lt;5.65),(A43&lt;6.15),(G43&lt;0.68),D43&gt;=1.25,(H43&lt;15.155),(D43&lt;1.55)),0.017,IF(AND(A43&gt;=5.65,(A43&lt;6.15),(G43&lt;0.68),D43&gt;=1.25,(H43&lt;15.155),(D43&lt;1.55)),0.039,IF(AND((G43&lt;0.436),A43&gt;=6.15,(G43&lt;0.68),D43&gt;=1.25,(H43&lt;15.155),(D43&lt;1.55)),-0.004,IF(AND(G43&gt;=0.436,A43&gt;=6.15,(G43&lt;0.68),D43&gt;=1.25,(H43&lt;15.155),(D43&lt;1.55)),0.022,IF(AND((A43&lt;5.55),(A43&lt;6.2),G43&gt;=0.68,D43&gt;=1.25,(H43&lt;15.155),(D43&lt;1.55)),0.009,IF(AND(A43&gt;=5.55,(A43&lt;6.2),G43&gt;=0.68,D43&gt;=1.25,(H43&lt;15.155),(D43&lt;1.55)),-0.016,IF(AND((G43&lt;0.107),(G43&lt;0.361),(G43&lt;0.613),(D43&lt;2.45),(A43&lt;7.45),D43&gt;=1.55),0.042,IF(AND(G43&gt;=0.107,(G43&lt;0.361),(G43&lt;0.613),(D43&lt;2.45),(A43&lt;7.45),D43&gt;=1.55),0.002,IF(AND((D43&lt;2.35),G43&gt;=0.361,(G43&lt;0.613),(D43&lt;2.45),(A43&lt;7.45),D43&gt;=1.55),0.051,IF(AND(D43&gt;=2.35,G43&gt;=0.361,(G43&lt;0.613),(D43&lt;2.45),(A43&lt;7.45),D43&gt;=1.55),0.016,IF(AND((A43&lt;6.4),(G43&lt;0.711),G43&gt;=0.613,(D43&lt;2.45),(A43&lt;7.45),D43&gt;=1.55),0.001,IF(AND(A43&gt;=6.4,(G43&lt;0.711),G43&gt;=0.613,(D43&lt;2.45),(A43&lt;7.45),D43&gt;=1.55),-0.002,IF(AND((B43&lt;2.95),G43&gt;=0.711,G43&gt;=0.613,(D43&lt;2.45),(A43&lt;7.45),D43&gt;=1.55),0.023,IF(AND(B43&gt;=2.95,G43&gt;=0.711,G43&gt;=0.613,(D43&lt;2.45),(A43&lt;7.45),D43&gt;=1.55),0.01,"shouldnthappen")))))))))))))))))))))))))))</f>
        <v>-0.005</v>
      </c>
      <c r="Z43" s="1" t="n">
        <f aca="false">IF(AND(A43&gt;=7.45,D43&gt;=1.75),0.056,IF(AND(H43&gt;=15.059,A43&gt;=5.55,(D43&lt;1.75)),0.028,IF(AND((D43&lt;0.35),G43&gt;=0.905,(A43&lt;5.55),(D43&lt;1.75)),0.005,IF(AND(D43&gt;=0.35,G43&gt;=0.905,(A43&lt;5.55),(D43&lt;1.75)),0.026,IF(AND((H43&lt;8.711),D43&gt;=2.45,(A43&lt;7.45),D43&gt;=1.75),0.011,IF(AND(H43&gt;=8.711,D43&gt;=2.45,(A43&lt;7.45),D43&gt;=1.75),0.049,IF(AND((G43&lt;0.107),(G43&lt;0.487),(D43&lt;2.45),(A43&lt;7.45),D43&gt;=1.75),0.032,IF(AND((H43&lt;10.915),(A43&lt;4.5),(B43&lt;3.15),(G43&lt;0.905),(A43&lt;5.55),(D43&lt;1.75)),-0.001,IF(AND(H43&gt;=10.915,(A43&lt;4.5),(B43&lt;3.15),(G43&lt;0.905),(A43&lt;5.55),(D43&lt;1.75)),0.003,IF(AND((A43&lt;5.05),A43&gt;=4.5,(B43&lt;3.15),(G43&lt;0.905),(A43&lt;5.55),(D43&lt;1.75)),0.015,IF(AND(A43&gt;=5.05,A43&gt;=4.5,(B43&lt;3.15),(G43&lt;0.905),(A43&lt;5.55),(D43&lt;1.75)),0.006,IF(AND((G43&lt;0.05),(G43&lt;0.091),B43&gt;=3.15,(G43&lt;0.905),(A43&lt;5.55),(D43&lt;1.75)),0.001,IF(AND(G43&gt;=0.05,(G43&lt;0.091),B43&gt;=3.15,(G43&lt;0.905),(A43&lt;5.55),(D43&lt;1.75)),0.008,IF(AND((G43&lt;0.587),G43&gt;=0.091,B43&gt;=3.15,(G43&lt;0.905),(A43&lt;5.55),(D43&lt;1.75)),-0.003,IF(AND(G43&gt;=0.587,G43&gt;=0.091,B43&gt;=3.15,(G43&lt;0.905),(A43&lt;5.55),(D43&lt;1.75)),0.004,IF(AND((F43&lt;2.5),(B43&lt;2.85),(G43&lt;0.419),(H43&lt;15.059),A43&gt;=5.55,(D43&lt;1.75)),0.041,IF(AND(F43&gt;=2.5,(B43&lt;2.85),(G43&lt;0.419),(H43&lt;15.059),A43&gt;=5.55,(D43&lt;1.75)),0.015,IF(AND((G43&lt;0.164),B43&gt;=2.85,(G43&lt;0.419),(H43&lt;15.059),A43&gt;=5.55,(D43&lt;1.75)),0.01,IF(AND(G43&gt;=0.164,B43&gt;=2.85,(G43&lt;0.419),(H43&lt;15.059),A43&gt;=5.55,(D43&lt;1.75)),-0.001,IF(AND((B43&lt;2.55),(B43&lt;2.95),G43&gt;=0.419,(H43&lt;15.059),A43&gt;=5.55,(D43&lt;1.75)),0.014,IF(AND(B43&gt;=2.55,(B43&lt;2.95),G43&gt;=0.419,(H43&lt;15.059),A43&gt;=5.55,(D43&lt;1.75)),-0.013,IF(AND((D43&lt;1.55),B43&gt;=2.95,G43&gt;=0.419,(H43&lt;15.059),A43&gt;=5.55,(D43&lt;1.75)),0.023,IF(AND(D43&gt;=1.55,B43&gt;=2.95,G43&gt;=0.419,(H43&lt;15.059),A43&gt;=5.55,(D43&lt;1.75)),0.005,IF(AND((H43&lt;13.278),G43&gt;=0.107,(G43&lt;0.487),(D43&lt;2.45),(A43&lt;7.45),D43&gt;=1.75),-0.009,IF(AND(H43&gt;=13.278,G43&gt;=0.107,(G43&lt;0.487),(D43&lt;2.45),(A43&lt;7.45),D43&gt;=1.75),0.017,IF(AND((D43&lt;2.35),(G43&lt;0.571),G43&gt;=0.487,(D43&lt;2.45),(A43&lt;7.45),D43&gt;=1.75),0.053,IF(AND(D43&gt;=2.35,(G43&lt;0.571),G43&gt;=0.487,(D43&lt;2.45),(A43&lt;7.45),D43&gt;=1.75),0.009,IF(AND((G43&lt;0.779),G43&gt;=0.571,G43&gt;=0.487,(D43&lt;2.45),(A43&lt;7.45),D43&gt;=1.75),0.006,IF(AND(G43&gt;=0.779,G43&gt;=0.571,G43&gt;=0.487,(D43&lt;2.45),(A43&lt;7.45),D43&gt;=1.75),0.016,"shouldnthappen")))))))))))))))))))))))))))))</f>
        <v>-0.003</v>
      </c>
      <c r="AA43" s="1" t="n">
        <f aca="false">IF(AND((A43&lt;7.8),A43&gt;=7.45,D43&gt;=1.75),0.051,IF(AND(A43&gt;=7.8,A43&gt;=7.45,D43&gt;=1.75),0.01,IF(AND(B43&gt;=3.35,B43&gt;=3.25,(A43&lt;7.45),D43&gt;=1.75),0.016,IF(AND((H43&lt;8.308),(D43&lt;0.15),(H43&lt;13.655),(D43&lt;0.35),(D43&lt;1.75)),0.009,IF(AND((H43&lt;14.529),(G43&lt;0.293),H43&gt;=13.655,(D43&lt;0.35),(D43&lt;1.75)),0.011,IF(AND(H43&gt;=14.529,(G43&lt;0.293),H43&gt;=13.655,(D43&lt;0.35),(D43&lt;1.75)),0.001,IF(AND(D43&gt;=0.25,G43&gt;=0.293,H43&gt;=13.655,(D43&lt;0.35),(D43&lt;1.75)),-0.004,IF(AND(H43&gt;=10.635,(H43&lt;10.696),(H43&lt;13.906),D43&gt;=0.35,(D43&lt;1.75)),0.036,IF(AND(G43&gt;=0.833,H43&gt;=10.696,(H43&lt;13.906),D43&gt;=0.35,(D43&lt;1.75)),0.016,IF(AND((A43&lt;6.65),(G43&lt;0.247),H43&gt;=13.906,D43&gt;=0.35,(D43&lt;1.75)),-0.008,IF(AND(A43&gt;=6.65,(G43&lt;0.247),H43&gt;=13.906,D43&gt;=0.35,(D43&lt;1.75)),0.011,IF(AND((B43&lt;2.45),G43&gt;=0.247,H43&gt;=13.906,D43&gt;=0.35,(D43&lt;1.75)),0,IF(AND((D43&lt;1.85),(B43&lt;2.95),(B43&lt;3.25),(A43&lt;7.45),D43&gt;=1.75),0.033,IF(AND((G43&lt;0.428),(B43&lt;3.35),B43&gt;=3.25,(A43&lt;7.45),D43&gt;=1.75),0.009,IF(AND(G43&gt;=0.428,(B43&lt;3.35),B43&gt;=3.25,(A43&lt;7.45),D43&gt;=1.75),0.042,IF(AND((A43&lt;4.6),H43&gt;=8.308,(D43&lt;0.15),(H43&lt;13.655),(D43&lt;0.35),(D43&lt;1.75)),0.003,IF(AND(A43&gt;=4.6,H43&gt;=8.308,(D43&lt;0.15),(H43&lt;13.655),(D43&lt;0.35),(D43&lt;1.75)),0,IF(AND((H43&lt;8.834),(A43&lt;5.05),D43&gt;=0.15,(H43&lt;13.655),(D43&lt;0.35),(D43&lt;1.75)),0.002,IF(AND(H43&gt;=8.834,(A43&lt;5.05),D43&gt;=0.15,(H43&lt;13.655),(D43&lt;0.35),(D43&lt;1.75)),-0.008,IF(AND((A43&lt;5.45),A43&gt;=5.05,D43&gt;=0.15,(H43&lt;13.655),(D43&lt;0.35),(D43&lt;1.75)),0.003,IF(AND(A43&gt;=5.45,A43&gt;=5.05,D43&gt;=0.15,(H43&lt;13.655),(D43&lt;0.35),(D43&lt;1.75)),-0.002,IF(AND((A43&lt;5.3),(D43&lt;0.25),G43&gt;=0.293,H43&gt;=13.655,(D43&lt;0.35),(D43&lt;1.75)),0.007,IF(AND(A43&gt;=5.3,(D43&lt;0.25),G43&gt;=0.293,H43&gt;=13.655,(D43&lt;0.35),(D43&lt;1.75)),0.001,IF(AND((H43&lt;7.309),(H43&lt;10.635),(H43&lt;10.696),(H43&lt;13.906),D43&gt;=0.35,(D43&lt;1.75)),0.014,IF(AND(H43&gt;=7.309,(H43&lt;10.635),(H43&lt;10.696),(H43&lt;13.906),D43&gt;=0.35,(D43&lt;1.75)),0.006,IF(AND((H43&lt;12.093),(G43&lt;0.833),H43&gt;=10.696,(H43&lt;13.906),D43&gt;=0.35,(D43&lt;1.75)),-0.01,IF(AND(H43&gt;=12.093,(G43&lt;0.833),H43&gt;=10.696,(H43&lt;13.906),D43&gt;=0.35,(D43&lt;1.75)),0.004,IF(AND((G43&lt;0.823),B43&gt;=2.45,G43&gt;=0.247,H43&gt;=13.906,D43&gt;=0.35,(D43&lt;1.75)),0.026,IF(AND(G43&gt;=0.823,B43&gt;=2.45,G43&gt;=0.247,H43&gt;=13.906,D43&gt;=0.35,(D43&lt;1.75)),0.006,IF(AND((H43&lt;11.121),D43&gt;=1.85,(B43&lt;2.95),(B43&lt;3.25),(A43&lt;7.45),D43&gt;=1.75),0.013,IF(AND(H43&gt;=11.121,D43&gt;=1.85,(B43&lt;2.95),(B43&lt;3.25),(A43&lt;7.45),D43&gt;=1.75),0.005,IF(AND((A43&lt;6.05),(A43&lt;6.45),B43&gt;=2.95,(B43&lt;3.25),(A43&lt;7.45),D43&gt;=1.75),0.001,IF(AND(A43&gt;=6.05,(A43&lt;6.45),B43&gt;=2.95,(B43&lt;3.25),(A43&lt;7.45),D43&gt;=1.75),-0.005,IF(AND((G43&lt;0.42),A43&gt;=6.45,B43&gt;=2.95,(B43&lt;3.25),(A43&lt;7.45),D43&gt;=1.75),0.004,IF(AND(G43&gt;=0.42,A43&gt;=6.45,B43&gt;=2.95,(B43&lt;3.25),(A43&lt;7.45),D43&gt;=1.75),0.019,"shouldnthappen")))))))))))))))))))))))))))))))))))</f>
        <v>-0.008</v>
      </c>
      <c r="AB43" s="1" t="n">
        <f aca="false">+ 0.5</f>
        <v>0.5</v>
      </c>
    </row>
    <row r="44" customFormat="false" ht="13.8" hidden="false" customHeight="false" outlineLevel="0" collapsed="false">
      <c r="A44" s="11" t="n">
        <v>4.5</v>
      </c>
      <c r="B44" s="1" t="n">
        <v>2.3</v>
      </c>
      <c r="C44" s="1" t="n">
        <v>1.3</v>
      </c>
      <c r="D44" s="1" t="n">
        <v>0.3</v>
      </c>
      <c r="E44" s="1" t="s">
        <v>94</v>
      </c>
      <c r="F44" s="1" t="n">
        <v>1</v>
      </c>
      <c r="G44" s="1" t="n">
        <v>0.5639762529172</v>
      </c>
      <c r="H44" s="18" t="n">
        <v>13.2264674995095</v>
      </c>
      <c r="I44" s="1" t="n">
        <f aca="false">C44</f>
        <v>1.3</v>
      </c>
      <c r="J44" s="1" t="n">
        <f aca="false">SUM(M44:AB44)</f>
        <v>1.513</v>
      </c>
      <c r="K44" s="15" t="n">
        <f aca="false">1-SQRT(VAR(M44:AB44, I44)) / AVERAGE(M44:AB44)</f>
        <v>-2.42302380868537</v>
      </c>
      <c r="L44" s="1" t="n">
        <f aca="false">(J44-I44)/I44</f>
        <v>0.163846153846154</v>
      </c>
      <c r="M44" s="1" t="n">
        <f aca="false">IF(AND((H44&lt;5.245),(D44&lt;0.8)),0.075,IF(AND(H44&gt;=5.245,(D44&lt;0.8)),0.279,IF(AND((D44&lt;1.45),D44&gt;=0.8),1.043,IF(AND(D44&gt;=1.45,D44&gt;=0.8),1.423,"shouldnthappen"))))</f>
        <v>0.279</v>
      </c>
      <c r="N44" s="1" t="n">
        <f aca="false">IF(AND((A44&lt;4.35),(D44&lt;0.8)),0.048,IF(AND(A44&gt;=4.35,(D44&lt;0.8)),0.198,IF(AND(F44&gt;=2.5,D44&gt;=0.8),1.048,IF(AND((A44&lt;5.15),(F44&lt;2.5),D44&gt;=0.8),0.321,IF(AND(A44&gt;=5.15,(F44&lt;2.5),D44&gt;=0.8),0.783,"shouldnthappen")))))</f>
        <v>0.198</v>
      </c>
      <c r="O44" s="1" t="n">
        <f aca="false">IF(AND((H44&lt;5.245),(D44&lt;0.8)),0.034,IF(AND((A44&lt;5.9),D44&gt;=0.8),0.489,IF(AND(A44&gt;=5.9,D44&gt;=0.8),0.721,IF(AND((A44&lt;4.35),H44&gt;=5.245,(D44&lt;0.8)),0.041,IF(AND(A44&gt;=4.35,H44&gt;=5.245,(D44&lt;0.8)),0.142,"shouldnthappen")))))</f>
        <v>0.142</v>
      </c>
      <c r="P44" s="1" t="n">
        <f aca="false">IF(AND((B44&lt;2.8),(D44&lt;1.15)),0.244,IF(AND((D44&lt;1.75),D44&gt;=1.15),0.396,IF(AND(D44&gt;=1.75,D44&gt;=1.15),0.554,IF(AND((A44&lt;5.05),B44&gt;=2.8,(D44&lt;1.15)),0.078,IF(AND((H44&lt;14.877),A44&gt;=5.05,B44&gt;=2.8,(D44&lt;1.15)),0.118,IF(AND(H44&gt;=14.877,A44&gt;=5.05,B44&gt;=2.8,(D44&lt;1.15)),0.027,"shouldnthappen"))))))</f>
        <v>0.244</v>
      </c>
      <c r="Q44" s="1" t="n">
        <f aca="false">IF(AND(D44&gt;=0.45,(D44&lt;1.15)),0.17,IF(AND(A44&gt;=7.1,D44&gt;=1.15),0.539,IF(AND((A44&lt;6.25),(A44&lt;7.1),D44&gt;=1.15),0.258,IF(AND(A44&gt;=6.25,(A44&lt;7.1),D44&gt;=1.15),0.344,IF(AND(G44&gt;=0.418,(A44&lt;5.05),(D44&lt;0.45),(D44&lt;1.15)),0.033,IF(AND((H44&lt;14.494),(G44&lt;0.418),(A44&lt;5.05),(D44&lt;0.45),(D44&lt;1.15)),0.061,IF(AND(H44&gt;=14.494,(G44&lt;0.418),(A44&lt;5.05),(D44&lt;0.45),(D44&lt;1.15)),0.015,IF(AND(H44&gt;=14.877,(B44&lt;3.85),A44&gt;=5.05,(D44&lt;0.45),(D44&lt;1.15)),0.023,IF(AND((B44&lt;4),B44&gt;=3.85,A44&gt;=5.05,(D44&lt;0.45),(D44&lt;1.15)),0.009,IF(AND(B44&gt;=4,B44&gt;=3.85,A44&gt;=5.05,(D44&lt;0.45),(D44&lt;1.15)),0.052,IF(AND((G44&lt;0.05),(H44&lt;14.877),(B44&lt;3.85),A44&gt;=5.05,(D44&lt;0.45),(D44&lt;1.15)),0.024,IF(AND(G44&gt;=0.05,(H44&lt;14.877),(B44&lt;3.85),A44&gt;=5.05,(D44&lt;0.45),(D44&lt;1.15)),0.091,"shouldnthappen"))))))))))))</f>
        <v>0.033</v>
      </c>
      <c r="R44" s="1" t="n">
        <f aca="false">IF(AND(A44&gt;=7.1,D44&gt;=0.8),0.401,IF(AND((A44&lt;4.5),(G44&lt;0.905),(D44&lt;0.8)),0.024,IF(AND((H44&lt;9.966),G44&gt;=0.905,(D44&lt;0.8)),0.094,IF(AND(H44&gt;=9.966,G44&gt;=0.905,(D44&lt;0.8)),0.026,IF(AND(D44&gt;=2.05,(A44&lt;7.1),D44&gt;=0.8),0.277,IF(AND((H44&lt;5.523),A44&gt;=4.5,(G44&lt;0.905),(D44&lt;0.8)),0.012,IF(AND(H44&gt;=5.523,A44&gt;=4.5,(G44&lt;0.905),(D44&lt;0.8)),0.049,IF(AND((A44&lt;5.3),(D44&lt;2.05),(A44&lt;7.1),D44&gt;=0.8),0.095,IF(AND(A44&gt;=5.3,(D44&lt;2.05),(A44&lt;7.1),D44&gt;=0.8),0.196,"shouldnthappen")))))))))</f>
        <v>0.049</v>
      </c>
      <c r="S44" s="1" t="n">
        <f aca="false">IF(AND(A44&gt;=7.1,D44&gt;=1.35),0.298,IF(AND(G44&gt;=0.905,(D44&lt;0.8),(D44&lt;1.35)),0.068,IF(AND(H44&gt;=9.386,D44&gt;=0.8,(D44&lt;1.35)),0.126,IF(AND((H44&lt;7.426),(H44&lt;9.386),D44&gt;=0.8,(D44&lt;1.35)),0.091,IF(AND((A44&lt;5.3),(G44&lt;0.905),(A44&lt;7.1),D44&gt;=1.35),0.063,IF(AND((D44&lt;2.05),G44&gt;=0.905,(A44&lt;7.1),D44&gt;=1.35),0.015,IF(AND(D44&gt;=2.05,G44&gt;=0.905,(A44&lt;7.1),D44&gt;=1.35),0.089,IF(AND((H44&lt;10.505),(H44&lt;14.344),(G44&lt;0.905),(D44&lt;0.8),(D44&lt;1.35)),0.035,IF(AND((A44&lt;4.85),H44&gt;=14.344,(G44&lt;0.905),(D44&lt;0.8),(D44&lt;1.35)),0.006,IF(AND((B44&lt;2.75),H44&gt;=7.426,(H44&lt;9.386),D44&gt;=0.8,(D44&lt;1.35)),0.021,IF(AND(B44&gt;=2.75,H44&gt;=7.426,(H44&lt;9.386),D44&gt;=0.8,(D44&lt;1.35)),-0.01,IF(AND((B44&lt;2.35),A44&gt;=5.3,(G44&lt;0.905),(A44&lt;7.1),D44&gt;=1.35),0.068,IF(AND(B44&gt;=2.35,A44&gt;=5.3,(G44&lt;0.905),(A44&lt;7.1),D44&gt;=1.35),0.181,IF(AND((H44&lt;11.731),H44&gt;=10.505,(H44&lt;14.344),(G44&lt;0.905),(D44&lt;0.8),(D44&lt;1.35)),0.004,IF(AND(H44&gt;=11.731,H44&gt;=10.505,(H44&lt;14.344),(G44&lt;0.905),(D44&lt;0.8),(D44&lt;1.35)),0.024,IF(AND((H44&lt;14.877),A44&gt;=4.85,H44&gt;=14.344,(G44&lt;0.905),(D44&lt;0.8),(D44&lt;1.35)),0.063,IF(AND(H44&gt;=14.877,A44&gt;=4.85,H44&gt;=14.344,(G44&lt;0.905),(D44&lt;0.8),(D44&lt;1.35)),0.012,"shouldnthappen")))))))))))))))))</f>
        <v>0.024</v>
      </c>
      <c r="T44" s="1" t="n">
        <f aca="false">IF(AND(D44&gt;=0.45,(A44&lt;5.65)),0.067,IF(AND(A44&gt;=7.25,A44&gt;=5.65),0.244,IF(AND((H44&lt;9.966),G44&gt;=0.905,(D44&lt;0.45),(A44&lt;5.65)),0.062,IF(AND(H44&gt;=9.966,G44&gt;=0.905,(D44&lt;0.45),(A44&lt;5.65)),0.012,IF(AND((G44&lt;0.948),D44&gt;=2.05,(A44&lt;7.25),A44&gt;=5.65),0.157,IF(AND(G44&gt;=0.948,D44&gt;=2.05,(A44&lt;7.25),A44&gt;=5.65),0.037,IF(AND(G44&gt;=0.422,(B44&lt;3.15),(G44&lt;0.905),(D44&lt;0.45),(A44&lt;5.65)),0.011,IF(AND((D44&lt;0.25),(G44&lt;0.422),(B44&lt;3.15),(G44&lt;0.905),(D44&lt;0.45),(A44&lt;5.65)),0.04,IF(AND(D44&gt;=0.25,(G44&lt;0.422),(B44&lt;3.15),(G44&lt;0.905),(D44&lt;0.45),(A44&lt;5.65)),0.009,IF(AND((A44&lt;4.85),(B44&lt;3.25),B44&gt;=3.15,(G44&lt;0.905),(D44&lt;0.45),(A44&lt;5.65)),0.008,IF(AND(A44&gt;=4.85,(B44&lt;3.25),B44&gt;=3.15,(G44&lt;0.905),(D44&lt;0.45),(A44&lt;5.65)),-0.017,IF(AND((D44&lt;0.25),B44&gt;=3.25,B44&gt;=3.15,(G44&lt;0.905),(D44&lt;0.45),(A44&lt;5.65)),0.022,IF(AND(D44&gt;=0.25,B44&gt;=3.25,B44&gt;=3.15,(G44&lt;0.905),(D44&lt;0.45),(A44&lt;5.65)),0.009,IF(AND((F44&lt;2.5),(H44&lt;7.692),(G44&lt;0.644),(D44&lt;2.05),(A44&lt;7.25),A44&gt;=5.65),0.018,IF(AND(F44&gt;=2.5,(H44&lt;7.692),(G44&lt;0.644),(D44&lt;2.05),(A44&lt;7.25),A44&gt;=5.65),0.068,IF(AND((B44&lt;2.35),H44&gt;=7.692,(G44&lt;0.644),(D44&lt;2.05),(A44&lt;7.25),A44&gt;=5.65),0.023,IF(AND(B44&gt;=2.35,H44&gt;=7.692,(G44&lt;0.644),(D44&lt;2.05),(A44&lt;7.25),A44&gt;=5.65),0.125,IF(AND((G44&lt;0.766),(G44&lt;0.85),G44&gt;=0.644,(D44&lt;2.05),(A44&lt;7.25),A44&gt;=5.65),0.055,IF(AND(G44&gt;=0.766,(G44&lt;0.85),G44&gt;=0.644,(D44&lt;2.05),(A44&lt;7.25),A44&gt;=5.65),-0,IF(AND((B44&lt;2.95),G44&gt;=0.85,G44&gt;=0.644,(D44&lt;2.05),(A44&lt;7.25),A44&gt;=5.65),0.098,IF(AND(B44&gt;=2.95,G44&gt;=0.85,G44&gt;=0.644,(D44&lt;2.05),(A44&lt;7.25),A44&gt;=5.65),0.013,"shouldnthappen")))))))))))))))))))))</f>
        <v>0.011</v>
      </c>
      <c r="U44" s="1" t="n">
        <f aca="false">IF(AND(A44&gt;=7.25,D44&gt;=1.25),0.186,IF(AND((G44&lt;0.13),D44&gt;=0.35,(D44&lt;1.25)),-0.004,IF(AND(H44&gt;=14.246,(H44&lt;14.344),(D44&lt;0.35),(D44&lt;1.25)),-0.002,IF(AND((A44&lt;4.85),H44&gt;=14.344,(D44&lt;0.35),(D44&lt;1.25)),0.004,IF(AND(G44&gt;=0.446,(G44&lt;0.644),(A44&lt;7.25),D44&gt;=1.25),0.138,IF(AND(A44&gt;=5.45,(H44&lt;14.246),(H44&lt;14.344),(D44&lt;0.35),(D44&lt;1.25)),0.001,IF(AND((H44&lt;14.877),A44&gt;=4.85,H44&gt;=14.344,(D44&lt;0.35),(D44&lt;1.25)),0.035,IF(AND(H44&gt;=14.877,A44&gt;=4.85,H44&gt;=14.344,(D44&lt;0.35),(D44&lt;1.25)),0.007,IF(AND((B44&lt;3.35),H44&gt;=9.448,G44&gt;=0.13,D44&gt;=0.35,(D44&lt;1.25)),0.053,IF(AND(B44&gt;=3.35,H44&gt;=9.448,G44&gt;=0.13,D44&gt;=0.35,(D44&lt;1.25)),0.017,IF(AND((G44&lt;0.44),(G44&lt;0.446),(G44&lt;0.644),(A44&lt;7.25),D44&gt;=1.25),0.079,IF(AND(G44&gt;=0.44,(G44&lt;0.446),(G44&lt;0.644),(A44&lt;7.25),D44&gt;=1.25),0.02,IF(AND((A44&lt;5.95),(G44&lt;0.724),G44&gt;=0.644,(A44&lt;7.25),D44&gt;=1.25),-0.018,IF(AND(A44&gt;=5.95,(G44&lt;0.724),G44&gt;=0.644,(A44&lt;7.25),D44&gt;=1.25),0.027,IF(AND(A44&gt;=6.15,G44&gt;=0.724,G44&gt;=0.644,(A44&lt;7.25),D44&gt;=1.25),0.093,IF(AND((A44&lt;5.05),(A44&lt;5.45),(H44&lt;14.246),(H44&lt;14.344),(D44&lt;0.35),(D44&lt;1.25)),0.011,IF(AND(A44&gt;=5.05,(A44&lt;5.45),(H44&lt;14.246),(H44&lt;14.344),(D44&lt;0.35),(D44&lt;1.25)),0.021,IF(AND((A44&lt;5.4),(B44&lt;3.15),(H44&lt;9.448),G44&gt;=0.13,D44&gt;=0.35,(D44&lt;1.25)),0.007,IF(AND(A44&gt;=5.4,(B44&lt;3.15),(H44&lt;9.448),G44&gt;=0.13,D44&gt;=0.35,(D44&lt;1.25)),-0.011,IF(AND((B44&lt;3.75),B44&gt;=3.15,(H44&lt;9.448),G44&gt;=0.13,D44&gt;=0.35,(D44&lt;1.25)),0.012,IF(AND(B44&gt;=3.75,B44&gt;=3.15,(H44&lt;9.448),G44&gt;=0.13,D44&gt;=0.35,(D44&lt;1.25)),0.046,IF(AND((A44&lt;5.9),(A44&lt;6.15),G44&gt;=0.724,G44&gt;=0.644,(A44&lt;7.25),D44&gt;=1.25),0.06,IF(AND(A44&gt;=5.9,(A44&lt;6.15),G44&gt;=0.724,G44&gt;=0.644,(A44&lt;7.25),D44&gt;=1.25),0.005,"shouldnthappen")))))))))))))))))))))))</f>
        <v>0.011</v>
      </c>
      <c r="V44" s="1" t="n">
        <f aca="false">IF(AND(H44&gt;=15.155,(D44&lt;1.55)),0.084,IF(AND(A44&gt;=7.25,D44&gt;=1.55),0.141,IF(AND((G44&lt;0.043),D44&gt;=1.05,(H44&lt;15.155),(D44&lt;1.55)),-0.007,IF(AND(D44&gt;=1.85,G44&gt;=0.755,(A44&lt;7.25),D44&gt;=1.55),0.051,IF(AND((H44&lt;9.966),G44&gt;=0.905,(D44&lt;1.05),(H44&lt;15.155),(D44&lt;1.55)),0.043,IF(AND(H44&gt;=9.966,G44&gt;=0.905,(D44&lt;1.05),(H44&lt;15.155),(D44&lt;1.55)),0.007,IF(AND((G44&lt;0.278),(G44&lt;0.361),(G44&lt;0.755),(A44&lt;7.25),D44&gt;=1.55),0.08,IF(AND((A44&lt;5.8),G44&gt;=0.361,(G44&lt;0.755),(A44&lt;7.25),D44&gt;=1.55),0.019,IF(AND((A44&lt;6.05),(D44&lt;1.85),G44&gt;=0.755,(A44&lt;7.25),D44&gt;=1.55),0.01,IF(AND(A44&gt;=6.05,(D44&lt;1.85),G44&gt;=0.755,(A44&lt;7.25),D44&gt;=1.55),0.002,IF(AND((G44&lt;0.486),(B44&lt;3.15),(G44&lt;0.905),(D44&lt;1.05),(H44&lt;15.155),(D44&lt;1.55)),0.026,IF(AND(G44&gt;=0.486,(B44&lt;3.15),(G44&lt;0.905),(D44&lt;1.05),(H44&lt;15.155),(D44&lt;1.55)),0.001,IF(AND((B44&lt;3.25),B44&gt;=3.15,(G44&lt;0.905),(D44&lt;1.05),(H44&lt;15.155),(D44&lt;1.55)),-0.003,IF(AND(B44&gt;=3.25,B44&gt;=3.15,(G44&lt;0.905),(D44&lt;1.05),(H44&lt;15.155),(D44&lt;1.55)),0.012,IF(AND((H44&lt;7.426),(H44&lt;8.769),G44&gt;=0.043,D44&gt;=1.05,(H44&lt;15.155),(D44&lt;1.55)),0.041,IF(AND(H44&gt;=7.426,(H44&lt;8.769),G44&gt;=0.043,D44&gt;=1.05,(H44&lt;15.155),(D44&lt;1.55)),-0.008,IF(AND((H44&lt;10.696),H44&gt;=8.769,G44&gt;=0.043,D44&gt;=1.05,(H44&lt;15.155),(D44&lt;1.55)),0.069,IF(AND(H44&gt;=10.696,H44&gt;=8.769,G44&gt;=0.043,D44&gt;=1.05,(H44&lt;15.155),(D44&lt;1.55)),0.033,IF(AND((D44&lt;2.2),G44&gt;=0.278,(G44&lt;0.361),(G44&lt;0.755),(A44&lt;7.25),D44&gt;=1.55),0.022,IF(AND(D44&gt;=2.2,G44&gt;=0.278,(G44&lt;0.361),(G44&lt;0.755),(A44&lt;7.25),D44&gt;=1.55),-0.027,IF(AND((H44&lt;12.626),A44&gt;=5.8,G44&gt;=0.361,(G44&lt;0.755),(A44&lt;7.25),D44&gt;=1.55),0.126,IF(AND(H44&gt;=12.626,A44&gt;=5.8,G44&gt;=0.361,(G44&lt;0.755),(A44&lt;7.25),D44&gt;=1.55),0.065,"shouldnthappen"))))))))))))))))))))))</f>
        <v>0.001</v>
      </c>
      <c r="W44" s="1" t="n">
        <f aca="false">IF(AND(H44&gt;=15.155,(D44&lt;1.55)),0.064,IF(AND(A44&gt;=7.45,D44&gt;=1.55),0.115,IF(AND(B44&gt;=3.15,(H44&lt;10.257),(A44&lt;7.45),D44&gt;=1.55),0.097,IF(AND((A44&lt;4.85),H44&gt;=14.344,(D44&lt;0.35),(H44&lt;15.155),(D44&lt;1.55)),0.003,IF(AND(A44&gt;=6.05,(G44&lt;0.169),D44&gt;=0.35,(H44&lt;15.155),(D44&lt;1.55)),-0.008,IF(AND((G44&lt;0.181),G44&gt;=0.169,D44&gt;=0.35,(H44&lt;15.155),(D44&lt;1.55)),0.065,IF(AND(B44&gt;=3.05,(B44&lt;3.15),(H44&lt;10.257),(A44&lt;7.45),D44&gt;=1.55),-0.023,IF(AND(H44&gt;=11.854,(G44&lt;0.613),H44&gt;=10.257,(A44&lt;7.45),D44&gt;=1.55),0.068,IF(AND((D44&lt;0.25),(B44&lt;3.15),(H44&lt;14.344),(D44&lt;0.35),(H44&lt;15.155),(D44&lt;1.55)),0.014,IF(AND(D44&gt;=0.25,(B44&lt;3.15),(H44&lt;14.344),(D44&lt;0.35),(H44&lt;15.155),(D44&lt;1.55)),0.002,IF(AND((A44&lt;5.05),B44&gt;=3.15,(H44&lt;14.344),(D44&lt;0.35),(H44&lt;15.155),(D44&lt;1.55)),-0.001,IF(AND(A44&gt;=5.05,B44&gt;=3.15,(H44&lt;14.344),(D44&lt;0.35),(H44&lt;15.155),(D44&lt;1.55)),0.009,IF(AND((H44&lt;14.877),A44&gt;=4.85,H44&gt;=14.344,(D44&lt;0.35),(H44&lt;15.155),(D44&lt;1.55)),0.023,IF(AND(H44&gt;=14.877,A44&gt;=4.85,H44&gt;=14.344,(D44&lt;0.35),(H44&lt;15.155),(D44&lt;1.55)),0.004,IF(AND((H44&lt;13.602),(A44&lt;6.05),(G44&lt;0.169),D44&gt;=0.35,(H44&lt;15.155),(D44&lt;1.55)),0.023,IF(AND(H44&gt;=13.602,(A44&lt;6.05),(G44&lt;0.169),D44&gt;=0.35,(H44&lt;15.155),(D44&lt;1.55)),-0.006,IF(AND((B44&lt;2.95),G44&gt;=0.181,G44&gt;=0.169,D44&gt;=0.35,(H44&lt;15.155),(D44&lt;1.55)),0.019,IF(AND(B44&gt;=2.95,G44&gt;=0.181,G44&gt;=0.169,D44&gt;=0.35,(H44&lt;15.155),(D44&lt;1.55)),0.034,IF(AND((A44&lt;5.35),(B44&lt;3.05),(B44&lt;3.15),(H44&lt;10.257),(A44&lt;7.45),D44&gt;=1.55),0.009,IF(AND(A44&gt;=5.35,(B44&lt;3.05),(B44&lt;3.15),(H44&lt;10.257),(A44&lt;7.45),D44&gt;=1.55),0.058,IF(AND((B44&lt;2.9),(H44&lt;11.854),(G44&lt;0.613),H44&gt;=10.257,(A44&lt;7.45),D44&gt;=1.55),0.037,IF(AND(B44&gt;=2.9,(H44&lt;11.854),(G44&lt;0.613),H44&gt;=10.257,(A44&lt;7.45),D44&gt;=1.55),-0.005,IF(AND((A44&lt;6.4),(G44&lt;0.711),G44&gt;=0.613,H44&gt;=10.257,(A44&lt;7.45),D44&gt;=1.55),0.001,IF(AND(A44&gt;=6.4,(G44&lt;0.711),G44&gt;=0.613,H44&gt;=10.257,(A44&lt;7.45),D44&gt;=1.55),-0.002,IF(AND((D44&lt;1.9),G44&gt;=0.711,G44&gt;=0.613,H44&gt;=10.257,(A44&lt;7.45),D44&gt;=1.55),0.007,IF(AND(D44&gt;=1.9,G44&gt;=0.711,G44&gt;=0.613,H44&gt;=10.257,(A44&lt;7.45),D44&gt;=1.55),0.023,"shouldnthappen"))))))))))))))))))))))))))</f>
        <v>0.002</v>
      </c>
      <c r="X44" s="1" t="n">
        <f aca="false">IF(AND(H44&gt;=15.155,(F44&lt;2.5)),0.049,IF(AND(A44&gt;=7.45,F44&gt;=2.5),0.089,IF(AND((G44&lt;0.107),(G44&lt;0.364),(A44&lt;7.45),F44&gt;=2.5),0.055,IF(AND(A44&gt;=5.75,(G44&lt;0.572),(D44&lt;1.25),(H44&lt;15.155),(F44&lt;2.5)),-0.018,IF(AND((A44&lt;5.7),(H44&lt;12.626),G44&gt;=0.364,(A44&lt;7.45),F44&gt;=2.5),0.012,IF(AND(A44&gt;=5.7,(H44&lt;12.626),G44&gt;=0.364,(A44&lt;7.45),F44&gt;=2.5),0.065,IF(AND((G44&lt;0.628),H44&gt;=12.626,G44&gt;=0.364,(A44&lt;7.45),F44&gt;=2.5),0.047,IF(AND((G44&lt;0.545),(A44&lt;5.75),(G44&lt;0.572),(D44&lt;1.25),(H44&lt;15.155),(F44&lt;2.5)),0.007,IF(AND(G44&gt;=0.545,(A44&lt;5.75),(G44&lt;0.572),(D44&lt;1.25),(H44&lt;15.155),(F44&lt;2.5)),-0.009,IF(AND((D44&lt;0.3),(H44&lt;11.788),G44&gt;=0.572,(D44&lt;1.25),(H44&lt;15.155),(F44&lt;2.5)),0.01,IF(AND(D44&gt;=0.3,(H44&lt;11.788),G44&gt;=0.572,(D44&lt;1.25),(H44&lt;15.155),(F44&lt;2.5)),0.03,IF(AND((A44&lt;4.75),H44&gt;=11.788,G44&gt;=0.572,(D44&lt;1.25),(H44&lt;15.155),(F44&lt;2.5)),0.001,IF(AND(A44&gt;=4.75,H44&gt;=11.788,G44&gt;=0.572,(D44&lt;1.25),(H44&lt;15.155),(F44&lt;2.5)),0.01,IF(AND((A44&lt;5.5),(A44&lt;6.15),(G44&lt;0.652),D44&gt;=1.25,(H44&lt;15.155),(F44&lt;2.5)),0.014,IF(AND(A44&gt;=5.5,(A44&lt;6.15),(G44&lt;0.652),D44&gt;=1.25,(H44&lt;15.155),(F44&lt;2.5)),0.049,IF(AND((H44&lt;12.206),A44&gt;=6.15,(G44&lt;0.652),D44&gt;=1.25,(H44&lt;15.155),(F44&lt;2.5)),-0.009,IF(AND(H44&gt;=12.206,A44&gt;=6.15,(G44&lt;0.652),D44&gt;=1.25,(H44&lt;15.155),(F44&lt;2.5)),0.021,IF(AND((A44&lt;5.55),(A44&lt;6.2),G44&gt;=0.652,D44&gt;=1.25,(H44&lt;15.155),(F44&lt;2.5)),0.011,IF(AND(A44&gt;=5.55,(A44&lt;6.2),G44&gt;=0.652,D44&gt;=1.25,(H44&lt;15.155),(F44&lt;2.5)),-0.019,IF(AND((B44&lt;3.2),A44&gt;=6.2,G44&gt;=0.652,D44&gt;=1.25,(H44&lt;15.155),(F44&lt;2.5)),0.025,IF(AND(B44&gt;=3.2,A44&gt;=6.2,G44&gt;=0.652,D44&gt;=1.25,(H44&lt;15.155),(F44&lt;2.5)),0.001,IF(AND((G44&lt;0.183),(G44&lt;0.301),G44&gt;=0.107,(G44&lt;0.364),(A44&lt;7.45),F44&gt;=2.5),-0.009,IF(AND(G44&gt;=0.183,(G44&lt;0.301),G44&gt;=0.107,(G44&lt;0.364),(A44&lt;7.45),F44&gt;=2.5),0.022,IF(AND((D44&lt;2.2),G44&gt;=0.301,G44&gt;=0.107,(G44&lt;0.364),(A44&lt;7.45),F44&gt;=2.5),0.004,IF(AND(D44&gt;=2.2,G44&gt;=0.301,G44&gt;=0.107,(G44&lt;0.364),(A44&lt;7.45),F44&gt;=2.5),-0.02,IF(AND((G44&lt;0.787),G44&gt;=0.628,H44&gt;=12.626,G44&gt;=0.364,(A44&lt;7.45),F44&gt;=2.5),-0.001,IF(AND(G44&gt;=0.787,G44&gt;=0.628,H44&gt;=12.626,G44&gt;=0.364,(A44&lt;7.45),F44&gt;=2.5),0.016,"shouldnthappen")))))))))))))))))))))))))))</f>
        <v>-0.009</v>
      </c>
      <c r="Y44" s="1" t="n">
        <f aca="false">IF(AND(H44&gt;=15.155,(D44&lt;1.55)),0.037,IF(AND(D44&gt;=2.45,(A44&lt;7.45),D44&gt;=1.55),0.054,IF(AND((A44&lt;7.8),A44&gt;=7.45,D44&gt;=1.55),0.078,IF(AND(A44&gt;=7.8,A44&gt;=7.45,D44&gt;=1.55),0.021,IF(AND(A44&gt;=6.2,G44&gt;=0.68,D44&gt;=1.25,(H44&lt;15.155),(D44&lt;1.55)),0.019,IF(AND((B44&lt;2.65),(A44&lt;4.95),(G44&lt;0.572),(D44&lt;1.25),(H44&lt;15.155),(D44&lt;1.55)),0.021,IF(AND(B44&gt;=2.65,(A44&lt;4.95),(G44&lt;0.572),(D44&lt;1.25),(H44&lt;15.155),(D44&lt;1.55)),0.006,IF(AND((H44&lt;14.344),A44&gt;=4.95,(G44&lt;0.572),(D44&lt;1.25),(H44&lt;15.155),(D44&lt;1.55)),-0.005,IF(AND(H44&gt;=14.344,A44&gt;=4.95,(G44&lt;0.572),(D44&lt;1.25),(H44&lt;15.155),(D44&lt;1.55)),0.013,IF(AND((G44&lt;0.833),(H44&lt;11.788),G44&gt;=0.572,(D44&lt;1.25),(H44&lt;15.155),(D44&lt;1.55)),0.009,IF(AND(G44&gt;=0.833,(H44&lt;11.788),G44&gt;=0.572,(D44&lt;1.25),(H44&lt;15.155),(D44&lt;1.55)),0.024,IF(AND((A44&lt;4.75),H44&gt;=11.788,G44&gt;=0.572,(D44&lt;1.25),(H44&lt;15.155),(D44&lt;1.55)),0.001,IF(AND(A44&gt;=4.75,H44&gt;=11.788,G44&gt;=0.572,(D44&lt;1.25),(H44&lt;15.155),(D44&lt;1.55)),0.008,IF(AND((A44&lt;5.65),(A44&lt;6.15),(G44&lt;0.68),D44&gt;=1.25,(H44&lt;15.155),(D44&lt;1.55)),0.017,IF(AND(A44&gt;=5.65,(A44&lt;6.15),(G44&lt;0.68),D44&gt;=1.25,(H44&lt;15.155),(D44&lt;1.55)),0.039,IF(AND((G44&lt;0.436),A44&gt;=6.15,(G44&lt;0.68),D44&gt;=1.25,(H44&lt;15.155),(D44&lt;1.55)),-0.004,IF(AND(G44&gt;=0.436,A44&gt;=6.15,(G44&lt;0.68),D44&gt;=1.25,(H44&lt;15.155),(D44&lt;1.55)),0.022,IF(AND((A44&lt;5.55),(A44&lt;6.2),G44&gt;=0.68,D44&gt;=1.25,(H44&lt;15.155),(D44&lt;1.55)),0.009,IF(AND(A44&gt;=5.55,(A44&lt;6.2),G44&gt;=0.68,D44&gt;=1.25,(H44&lt;15.155),(D44&lt;1.55)),-0.016,IF(AND((G44&lt;0.107),(G44&lt;0.361),(G44&lt;0.613),(D44&lt;2.45),(A44&lt;7.45),D44&gt;=1.55),0.042,IF(AND(G44&gt;=0.107,(G44&lt;0.361),(G44&lt;0.613),(D44&lt;2.45),(A44&lt;7.45),D44&gt;=1.55),0.002,IF(AND((D44&lt;2.35),G44&gt;=0.361,(G44&lt;0.613),(D44&lt;2.45),(A44&lt;7.45),D44&gt;=1.55),0.051,IF(AND(D44&gt;=2.35,G44&gt;=0.361,(G44&lt;0.613),(D44&lt;2.45),(A44&lt;7.45),D44&gt;=1.55),0.016,IF(AND((A44&lt;6.4),(G44&lt;0.711),G44&gt;=0.613,(D44&lt;2.45),(A44&lt;7.45),D44&gt;=1.55),0.001,IF(AND(A44&gt;=6.4,(G44&lt;0.711),G44&gt;=0.613,(D44&lt;2.45),(A44&lt;7.45),D44&gt;=1.55),-0.002,IF(AND((B44&lt;2.95),G44&gt;=0.711,G44&gt;=0.613,(D44&lt;2.45),(A44&lt;7.45),D44&gt;=1.55),0.023,IF(AND(B44&gt;=2.95,G44&gt;=0.711,G44&gt;=0.613,(D44&lt;2.45),(A44&lt;7.45),D44&gt;=1.55),0.01,"shouldnthappen")))))))))))))))))))))))))))</f>
        <v>0.021</v>
      </c>
      <c r="Z44" s="1" t="n">
        <f aca="false">IF(AND(A44&gt;=7.45,D44&gt;=1.75),0.056,IF(AND(H44&gt;=15.059,A44&gt;=5.55,(D44&lt;1.75)),0.028,IF(AND((D44&lt;0.35),G44&gt;=0.905,(A44&lt;5.55),(D44&lt;1.75)),0.005,IF(AND(D44&gt;=0.35,G44&gt;=0.905,(A44&lt;5.55),(D44&lt;1.75)),0.026,IF(AND((H44&lt;8.711),D44&gt;=2.45,(A44&lt;7.45),D44&gt;=1.75),0.011,IF(AND(H44&gt;=8.711,D44&gt;=2.45,(A44&lt;7.45),D44&gt;=1.75),0.049,IF(AND((G44&lt;0.107),(G44&lt;0.487),(D44&lt;2.45),(A44&lt;7.45),D44&gt;=1.75),0.032,IF(AND((H44&lt;10.915),(A44&lt;4.5),(B44&lt;3.15),(G44&lt;0.905),(A44&lt;5.55),(D44&lt;1.75)),-0.001,IF(AND(H44&gt;=10.915,(A44&lt;4.5),(B44&lt;3.15),(G44&lt;0.905),(A44&lt;5.55),(D44&lt;1.75)),0.003,IF(AND((A44&lt;5.05),A44&gt;=4.5,(B44&lt;3.15),(G44&lt;0.905),(A44&lt;5.55),(D44&lt;1.75)),0.015,IF(AND(A44&gt;=5.05,A44&gt;=4.5,(B44&lt;3.15),(G44&lt;0.905),(A44&lt;5.55),(D44&lt;1.75)),0.006,IF(AND((G44&lt;0.05),(G44&lt;0.091),B44&gt;=3.15,(G44&lt;0.905),(A44&lt;5.55),(D44&lt;1.75)),0.001,IF(AND(G44&gt;=0.05,(G44&lt;0.091),B44&gt;=3.15,(G44&lt;0.905),(A44&lt;5.55),(D44&lt;1.75)),0.008,IF(AND((G44&lt;0.587),G44&gt;=0.091,B44&gt;=3.15,(G44&lt;0.905),(A44&lt;5.55),(D44&lt;1.75)),-0.003,IF(AND(G44&gt;=0.587,G44&gt;=0.091,B44&gt;=3.15,(G44&lt;0.905),(A44&lt;5.55),(D44&lt;1.75)),0.004,IF(AND((F44&lt;2.5),(B44&lt;2.85),(G44&lt;0.419),(H44&lt;15.059),A44&gt;=5.55,(D44&lt;1.75)),0.041,IF(AND(F44&gt;=2.5,(B44&lt;2.85),(G44&lt;0.419),(H44&lt;15.059),A44&gt;=5.55,(D44&lt;1.75)),0.015,IF(AND((G44&lt;0.164),B44&gt;=2.85,(G44&lt;0.419),(H44&lt;15.059),A44&gt;=5.55,(D44&lt;1.75)),0.01,IF(AND(G44&gt;=0.164,B44&gt;=2.85,(G44&lt;0.419),(H44&lt;15.059),A44&gt;=5.55,(D44&lt;1.75)),-0.001,IF(AND((B44&lt;2.55),(B44&lt;2.95),G44&gt;=0.419,(H44&lt;15.059),A44&gt;=5.55,(D44&lt;1.75)),0.014,IF(AND(B44&gt;=2.55,(B44&lt;2.95),G44&gt;=0.419,(H44&lt;15.059),A44&gt;=5.55,(D44&lt;1.75)),-0.013,IF(AND((D44&lt;1.55),B44&gt;=2.95,G44&gt;=0.419,(H44&lt;15.059),A44&gt;=5.55,(D44&lt;1.75)),0.023,IF(AND(D44&gt;=1.55,B44&gt;=2.95,G44&gt;=0.419,(H44&lt;15.059),A44&gt;=5.55,(D44&lt;1.75)),0.005,IF(AND((H44&lt;13.278),G44&gt;=0.107,(G44&lt;0.487),(D44&lt;2.45),(A44&lt;7.45),D44&gt;=1.75),-0.009,IF(AND(H44&gt;=13.278,G44&gt;=0.107,(G44&lt;0.487),(D44&lt;2.45),(A44&lt;7.45),D44&gt;=1.75),0.017,IF(AND((D44&lt;2.35),(G44&lt;0.571),G44&gt;=0.487,(D44&lt;2.45),(A44&lt;7.45),D44&gt;=1.75),0.053,IF(AND(D44&gt;=2.35,(G44&lt;0.571),G44&gt;=0.487,(D44&lt;2.45),(A44&lt;7.45),D44&gt;=1.75),0.009,IF(AND((G44&lt;0.779),G44&gt;=0.571,G44&gt;=0.487,(D44&lt;2.45),(A44&lt;7.45),D44&gt;=1.75),0.006,IF(AND(G44&gt;=0.779,G44&gt;=0.571,G44&gt;=0.487,(D44&lt;2.45),(A44&lt;7.45),D44&gt;=1.75),0.016,"shouldnthappen")))))))))))))))))))))))))))))</f>
        <v>0.015</v>
      </c>
      <c r="AA44" s="1" t="n">
        <f aca="false">IF(AND((A44&lt;7.8),A44&gt;=7.45,D44&gt;=1.75),0.051,IF(AND(A44&gt;=7.8,A44&gt;=7.45,D44&gt;=1.75),0.01,IF(AND(B44&gt;=3.35,B44&gt;=3.25,(A44&lt;7.45),D44&gt;=1.75),0.016,IF(AND((H44&lt;8.308),(D44&lt;0.15),(H44&lt;13.655),(D44&lt;0.35),(D44&lt;1.75)),0.009,IF(AND((H44&lt;14.529),(G44&lt;0.293),H44&gt;=13.655,(D44&lt;0.35),(D44&lt;1.75)),0.011,IF(AND(H44&gt;=14.529,(G44&lt;0.293),H44&gt;=13.655,(D44&lt;0.35),(D44&lt;1.75)),0.001,IF(AND(D44&gt;=0.25,G44&gt;=0.293,H44&gt;=13.655,(D44&lt;0.35),(D44&lt;1.75)),-0.004,IF(AND(H44&gt;=10.635,(H44&lt;10.696),(H44&lt;13.906),D44&gt;=0.35,(D44&lt;1.75)),0.036,IF(AND(G44&gt;=0.833,H44&gt;=10.696,(H44&lt;13.906),D44&gt;=0.35,(D44&lt;1.75)),0.016,IF(AND((A44&lt;6.65),(G44&lt;0.247),H44&gt;=13.906,D44&gt;=0.35,(D44&lt;1.75)),-0.008,IF(AND(A44&gt;=6.65,(G44&lt;0.247),H44&gt;=13.906,D44&gt;=0.35,(D44&lt;1.75)),0.011,IF(AND((B44&lt;2.45),G44&gt;=0.247,H44&gt;=13.906,D44&gt;=0.35,(D44&lt;1.75)),0,IF(AND((D44&lt;1.85),(B44&lt;2.95),(B44&lt;3.25),(A44&lt;7.45),D44&gt;=1.75),0.033,IF(AND((G44&lt;0.428),(B44&lt;3.35),B44&gt;=3.25,(A44&lt;7.45),D44&gt;=1.75),0.009,IF(AND(G44&gt;=0.428,(B44&lt;3.35),B44&gt;=3.25,(A44&lt;7.45),D44&gt;=1.75),0.042,IF(AND((A44&lt;4.6),H44&gt;=8.308,(D44&lt;0.15),(H44&lt;13.655),(D44&lt;0.35),(D44&lt;1.75)),0.003,IF(AND(A44&gt;=4.6,H44&gt;=8.308,(D44&lt;0.15),(H44&lt;13.655),(D44&lt;0.35),(D44&lt;1.75)),0,IF(AND((H44&lt;8.834),(A44&lt;5.05),D44&gt;=0.15,(H44&lt;13.655),(D44&lt;0.35),(D44&lt;1.75)),0.002,IF(AND(H44&gt;=8.834,(A44&lt;5.05),D44&gt;=0.15,(H44&lt;13.655),(D44&lt;0.35),(D44&lt;1.75)),-0.008,IF(AND((A44&lt;5.45),A44&gt;=5.05,D44&gt;=0.15,(H44&lt;13.655),(D44&lt;0.35),(D44&lt;1.75)),0.003,IF(AND(A44&gt;=5.45,A44&gt;=5.05,D44&gt;=0.15,(H44&lt;13.655),(D44&lt;0.35),(D44&lt;1.75)),-0.002,IF(AND((A44&lt;5.3),(D44&lt;0.25),G44&gt;=0.293,H44&gt;=13.655,(D44&lt;0.35),(D44&lt;1.75)),0.007,IF(AND(A44&gt;=5.3,(D44&lt;0.25),G44&gt;=0.293,H44&gt;=13.655,(D44&lt;0.35),(D44&lt;1.75)),0.001,IF(AND((H44&lt;7.309),(H44&lt;10.635),(H44&lt;10.696),(H44&lt;13.906),D44&gt;=0.35,(D44&lt;1.75)),0.014,IF(AND(H44&gt;=7.309,(H44&lt;10.635),(H44&lt;10.696),(H44&lt;13.906),D44&gt;=0.35,(D44&lt;1.75)),0.006,IF(AND((H44&lt;12.093),(G44&lt;0.833),H44&gt;=10.696,(H44&lt;13.906),D44&gt;=0.35,(D44&lt;1.75)),-0.01,IF(AND(H44&gt;=12.093,(G44&lt;0.833),H44&gt;=10.696,(H44&lt;13.906),D44&gt;=0.35,(D44&lt;1.75)),0.004,IF(AND((G44&lt;0.823),B44&gt;=2.45,G44&gt;=0.247,H44&gt;=13.906,D44&gt;=0.35,(D44&lt;1.75)),0.026,IF(AND(G44&gt;=0.823,B44&gt;=2.45,G44&gt;=0.247,H44&gt;=13.906,D44&gt;=0.35,(D44&lt;1.75)),0.006,IF(AND((H44&lt;11.121),D44&gt;=1.85,(B44&lt;2.95),(B44&lt;3.25),(A44&lt;7.45),D44&gt;=1.75),0.013,IF(AND(H44&gt;=11.121,D44&gt;=1.85,(B44&lt;2.95),(B44&lt;3.25),(A44&lt;7.45),D44&gt;=1.75),0.005,IF(AND((A44&lt;6.05),(A44&lt;6.45),B44&gt;=2.95,(B44&lt;3.25),(A44&lt;7.45),D44&gt;=1.75),0.001,IF(AND(A44&gt;=6.05,(A44&lt;6.45),B44&gt;=2.95,(B44&lt;3.25),(A44&lt;7.45),D44&gt;=1.75),-0.005,IF(AND((G44&lt;0.42),A44&gt;=6.45,B44&gt;=2.95,(B44&lt;3.25),(A44&lt;7.45),D44&gt;=1.75),0.004,IF(AND(G44&gt;=0.42,A44&gt;=6.45,B44&gt;=2.95,(B44&lt;3.25),(A44&lt;7.45),D44&gt;=1.75),0.019,"shouldnthappen")))))))))))))))))))))))))))))))))))</f>
        <v>-0.008</v>
      </c>
      <c r="AB44" s="1" t="n">
        <f aca="false">+ 0.5</f>
        <v>0.5</v>
      </c>
    </row>
    <row r="45" customFormat="false" ht="13.8" hidden="false" customHeight="false" outlineLevel="0" collapsed="false">
      <c r="A45" s="11" t="n">
        <v>4.4</v>
      </c>
      <c r="B45" s="1" t="n">
        <v>3.2</v>
      </c>
      <c r="C45" s="1" t="n">
        <v>1.3</v>
      </c>
      <c r="D45" s="1" t="n">
        <v>0.2</v>
      </c>
      <c r="E45" s="1" t="s">
        <v>94</v>
      </c>
      <c r="F45" s="1" t="n">
        <v>1</v>
      </c>
      <c r="G45" s="1" t="n">
        <v>0.883874133229256</v>
      </c>
      <c r="H45" s="18" t="n">
        <v>13.6381906765513</v>
      </c>
      <c r="I45" s="1" t="n">
        <f aca="false">C45</f>
        <v>1.3</v>
      </c>
      <c r="J45" s="1" t="n">
        <f aca="false">SUM(M45:AB45)</f>
        <v>1.291</v>
      </c>
      <c r="K45" s="15" t="n">
        <f aca="false">1-SQRT(VAR(M45:AB45, I45)) / AVERAGE(M45:AB45)</f>
        <v>-3.02897216780011</v>
      </c>
      <c r="L45" s="1" t="n">
        <f aca="false">(J45-I45)/I45</f>
        <v>-0.00692307692307701</v>
      </c>
      <c r="M45" s="1" t="n">
        <f aca="false">IF(AND((H45&lt;5.245),(D45&lt;0.8)),0.075,IF(AND(H45&gt;=5.245,(D45&lt;0.8)),0.279,IF(AND((D45&lt;1.45),D45&gt;=0.8),1.043,IF(AND(D45&gt;=1.45,D45&gt;=0.8),1.423,"shouldnthappen"))))</f>
        <v>0.279</v>
      </c>
      <c r="N45" s="1" t="n">
        <f aca="false">IF(AND((A45&lt;4.35),(D45&lt;0.8)),0.048,IF(AND(A45&gt;=4.35,(D45&lt;0.8)),0.198,IF(AND(F45&gt;=2.5,D45&gt;=0.8),1.048,IF(AND((A45&lt;5.15),(F45&lt;2.5),D45&gt;=0.8),0.321,IF(AND(A45&gt;=5.15,(F45&lt;2.5),D45&gt;=0.8),0.783,"shouldnthappen")))))</f>
        <v>0.198</v>
      </c>
      <c r="O45" s="1" t="n">
        <f aca="false">IF(AND((H45&lt;5.245),(D45&lt;0.8)),0.034,IF(AND((A45&lt;5.9),D45&gt;=0.8),0.489,IF(AND(A45&gt;=5.9,D45&gt;=0.8),0.721,IF(AND((A45&lt;4.35),H45&gt;=5.245,(D45&lt;0.8)),0.041,IF(AND(A45&gt;=4.35,H45&gt;=5.245,(D45&lt;0.8)),0.142,"shouldnthappen")))))</f>
        <v>0.142</v>
      </c>
      <c r="P45" s="1" t="n">
        <f aca="false">IF(AND((B45&lt;2.8),(D45&lt;1.15)),0.244,IF(AND((D45&lt;1.75),D45&gt;=1.15),0.396,IF(AND(D45&gt;=1.75,D45&gt;=1.15),0.554,IF(AND((A45&lt;5.05),B45&gt;=2.8,(D45&lt;1.15)),0.078,IF(AND((H45&lt;14.877),A45&gt;=5.05,B45&gt;=2.8,(D45&lt;1.15)),0.118,IF(AND(H45&gt;=14.877,A45&gt;=5.05,B45&gt;=2.8,(D45&lt;1.15)),0.027,"shouldnthappen"))))))</f>
        <v>0.078</v>
      </c>
      <c r="Q45" s="1" t="n">
        <f aca="false">IF(AND(D45&gt;=0.45,(D45&lt;1.15)),0.17,IF(AND(A45&gt;=7.1,D45&gt;=1.15),0.539,IF(AND((A45&lt;6.25),(A45&lt;7.1),D45&gt;=1.15),0.258,IF(AND(A45&gt;=6.25,(A45&lt;7.1),D45&gt;=1.15),0.344,IF(AND(G45&gt;=0.418,(A45&lt;5.05),(D45&lt;0.45),(D45&lt;1.15)),0.033,IF(AND((H45&lt;14.494),(G45&lt;0.418),(A45&lt;5.05),(D45&lt;0.45),(D45&lt;1.15)),0.061,IF(AND(H45&gt;=14.494,(G45&lt;0.418),(A45&lt;5.05),(D45&lt;0.45),(D45&lt;1.15)),0.015,IF(AND(H45&gt;=14.877,(B45&lt;3.85),A45&gt;=5.05,(D45&lt;0.45),(D45&lt;1.15)),0.023,IF(AND((B45&lt;4),B45&gt;=3.85,A45&gt;=5.05,(D45&lt;0.45),(D45&lt;1.15)),0.009,IF(AND(B45&gt;=4,B45&gt;=3.85,A45&gt;=5.05,(D45&lt;0.45),(D45&lt;1.15)),0.052,IF(AND((G45&lt;0.05),(H45&lt;14.877),(B45&lt;3.85),A45&gt;=5.05,(D45&lt;0.45),(D45&lt;1.15)),0.024,IF(AND(G45&gt;=0.05,(H45&lt;14.877),(B45&lt;3.85),A45&gt;=5.05,(D45&lt;0.45),(D45&lt;1.15)),0.091,"shouldnthappen"))))))))))))</f>
        <v>0.033</v>
      </c>
      <c r="R45" s="1" t="n">
        <f aca="false">IF(AND(A45&gt;=7.1,D45&gt;=0.8),0.401,IF(AND((A45&lt;4.5),(G45&lt;0.905),(D45&lt;0.8)),0.024,IF(AND((H45&lt;9.966),G45&gt;=0.905,(D45&lt;0.8)),0.094,IF(AND(H45&gt;=9.966,G45&gt;=0.905,(D45&lt;0.8)),0.026,IF(AND(D45&gt;=2.05,(A45&lt;7.1),D45&gt;=0.8),0.277,IF(AND((H45&lt;5.523),A45&gt;=4.5,(G45&lt;0.905),(D45&lt;0.8)),0.012,IF(AND(H45&gt;=5.523,A45&gt;=4.5,(G45&lt;0.905),(D45&lt;0.8)),0.049,IF(AND((A45&lt;5.3),(D45&lt;2.05),(A45&lt;7.1),D45&gt;=0.8),0.095,IF(AND(A45&gt;=5.3,(D45&lt;2.05),(A45&lt;7.1),D45&gt;=0.8),0.196,"shouldnthappen")))))))))</f>
        <v>0.024</v>
      </c>
      <c r="S45" s="1" t="n">
        <f aca="false">IF(AND(A45&gt;=7.1,D45&gt;=1.35),0.298,IF(AND(G45&gt;=0.905,(D45&lt;0.8),(D45&lt;1.35)),0.068,IF(AND(H45&gt;=9.386,D45&gt;=0.8,(D45&lt;1.35)),0.126,IF(AND((H45&lt;7.426),(H45&lt;9.386),D45&gt;=0.8,(D45&lt;1.35)),0.091,IF(AND((A45&lt;5.3),(G45&lt;0.905),(A45&lt;7.1),D45&gt;=1.35),0.063,IF(AND((D45&lt;2.05),G45&gt;=0.905,(A45&lt;7.1),D45&gt;=1.35),0.015,IF(AND(D45&gt;=2.05,G45&gt;=0.905,(A45&lt;7.1),D45&gt;=1.35),0.089,IF(AND((H45&lt;10.505),(H45&lt;14.344),(G45&lt;0.905),(D45&lt;0.8),(D45&lt;1.35)),0.035,IF(AND((A45&lt;4.85),H45&gt;=14.344,(G45&lt;0.905),(D45&lt;0.8),(D45&lt;1.35)),0.006,IF(AND((B45&lt;2.75),H45&gt;=7.426,(H45&lt;9.386),D45&gt;=0.8,(D45&lt;1.35)),0.021,IF(AND(B45&gt;=2.75,H45&gt;=7.426,(H45&lt;9.386),D45&gt;=0.8,(D45&lt;1.35)),-0.01,IF(AND((B45&lt;2.35),A45&gt;=5.3,(G45&lt;0.905),(A45&lt;7.1),D45&gt;=1.35),0.068,IF(AND(B45&gt;=2.35,A45&gt;=5.3,(G45&lt;0.905),(A45&lt;7.1),D45&gt;=1.35),0.181,IF(AND((H45&lt;11.731),H45&gt;=10.505,(H45&lt;14.344),(G45&lt;0.905),(D45&lt;0.8),(D45&lt;1.35)),0.004,IF(AND(H45&gt;=11.731,H45&gt;=10.505,(H45&lt;14.344),(G45&lt;0.905),(D45&lt;0.8),(D45&lt;1.35)),0.024,IF(AND((H45&lt;14.877),A45&gt;=4.85,H45&gt;=14.344,(G45&lt;0.905),(D45&lt;0.8),(D45&lt;1.35)),0.063,IF(AND(H45&gt;=14.877,A45&gt;=4.85,H45&gt;=14.344,(G45&lt;0.905),(D45&lt;0.8),(D45&lt;1.35)),0.012,"shouldnthappen")))))))))))))))))</f>
        <v>0.024</v>
      </c>
      <c r="T45" s="1" t="n">
        <f aca="false">IF(AND(D45&gt;=0.45,(A45&lt;5.65)),0.067,IF(AND(A45&gt;=7.25,A45&gt;=5.65),0.244,IF(AND((H45&lt;9.966),G45&gt;=0.905,(D45&lt;0.45),(A45&lt;5.65)),0.062,IF(AND(H45&gt;=9.966,G45&gt;=0.905,(D45&lt;0.45),(A45&lt;5.65)),0.012,IF(AND((G45&lt;0.948),D45&gt;=2.05,(A45&lt;7.25),A45&gt;=5.65),0.157,IF(AND(G45&gt;=0.948,D45&gt;=2.05,(A45&lt;7.25),A45&gt;=5.65),0.037,IF(AND(G45&gt;=0.422,(B45&lt;3.15),(G45&lt;0.905),(D45&lt;0.45),(A45&lt;5.65)),0.011,IF(AND((D45&lt;0.25),(G45&lt;0.422),(B45&lt;3.15),(G45&lt;0.905),(D45&lt;0.45),(A45&lt;5.65)),0.04,IF(AND(D45&gt;=0.25,(G45&lt;0.422),(B45&lt;3.15),(G45&lt;0.905),(D45&lt;0.45),(A45&lt;5.65)),0.009,IF(AND((A45&lt;4.85),(B45&lt;3.25),B45&gt;=3.15,(G45&lt;0.905),(D45&lt;0.45),(A45&lt;5.65)),0.008,IF(AND(A45&gt;=4.85,(B45&lt;3.25),B45&gt;=3.15,(G45&lt;0.905),(D45&lt;0.45),(A45&lt;5.65)),-0.017,IF(AND((D45&lt;0.25),B45&gt;=3.25,B45&gt;=3.15,(G45&lt;0.905),(D45&lt;0.45),(A45&lt;5.65)),0.022,IF(AND(D45&gt;=0.25,B45&gt;=3.25,B45&gt;=3.15,(G45&lt;0.905),(D45&lt;0.45),(A45&lt;5.65)),0.009,IF(AND((F45&lt;2.5),(H45&lt;7.692),(G45&lt;0.644),(D45&lt;2.05),(A45&lt;7.25),A45&gt;=5.65),0.018,IF(AND(F45&gt;=2.5,(H45&lt;7.692),(G45&lt;0.644),(D45&lt;2.05),(A45&lt;7.25),A45&gt;=5.65),0.068,IF(AND((B45&lt;2.35),H45&gt;=7.692,(G45&lt;0.644),(D45&lt;2.05),(A45&lt;7.25),A45&gt;=5.65),0.023,IF(AND(B45&gt;=2.35,H45&gt;=7.692,(G45&lt;0.644),(D45&lt;2.05),(A45&lt;7.25),A45&gt;=5.65),0.125,IF(AND((G45&lt;0.766),(G45&lt;0.85),G45&gt;=0.644,(D45&lt;2.05),(A45&lt;7.25),A45&gt;=5.65),0.055,IF(AND(G45&gt;=0.766,(G45&lt;0.85),G45&gt;=0.644,(D45&lt;2.05),(A45&lt;7.25),A45&gt;=5.65),-0,IF(AND((B45&lt;2.95),G45&gt;=0.85,G45&gt;=0.644,(D45&lt;2.05),(A45&lt;7.25),A45&gt;=5.65),0.098,IF(AND(B45&gt;=2.95,G45&gt;=0.85,G45&gt;=0.644,(D45&lt;2.05),(A45&lt;7.25),A45&gt;=5.65),0.013,"shouldnthappen")))))))))))))))))))))</f>
        <v>0.008</v>
      </c>
      <c r="U45" s="1" t="n">
        <f aca="false">IF(AND(A45&gt;=7.25,D45&gt;=1.25),0.186,IF(AND((G45&lt;0.13),D45&gt;=0.35,(D45&lt;1.25)),-0.004,IF(AND(H45&gt;=14.246,(H45&lt;14.344),(D45&lt;0.35),(D45&lt;1.25)),-0.002,IF(AND((A45&lt;4.85),H45&gt;=14.344,(D45&lt;0.35),(D45&lt;1.25)),0.004,IF(AND(G45&gt;=0.446,(G45&lt;0.644),(A45&lt;7.25),D45&gt;=1.25),0.138,IF(AND(A45&gt;=5.45,(H45&lt;14.246),(H45&lt;14.344),(D45&lt;0.35),(D45&lt;1.25)),0.001,IF(AND((H45&lt;14.877),A45&gt;=4.85,H45&gt;=14.344,(D45&lt;0.35),(D45&lt;1.25)),0.035,IF(AND(H45&gt;=14.877,A45&gt;=4.85,H45&gt;=14.344,(D45&lt;0.35),(D45&lt;1.25)),0.007,IF(AND((B45&lt;3.35),H45&gt;=9.448,G45&gt;=0.13,D45&gt;=0.35,(D45&lt;1.25)),0.053,IF(AND(B45&gt;=3.35,H45&gt;=9.448,G45&gt;=0.13,D45&gt;=0.35,(D45&lt;1.25)),0.017,IF(AND((G45&lt;0.44),(G45&lt;0.446),(G45&lt;0.644),(A45&lt;7.25),D45&gt;=1.25),0.079,IF(AND(G45&gt;=0.44,(G45&lt;0.446),(G45&lt;0.644),(A45&lt;7.25),D45&gt;=1.25),0.02,IF(AND((A45&lt;5.95),(G45&lt;0.724),G45&gt;=0.644,(A45&lt;7.25),D45&gt;=1.25),-0.018,IF(AND(A45&gt;=5.95,(G45&lt;0.724),G45&gt;=0.644,(A45&lt;7.25),D45&gt;=1.25),0.027,IF(AND(A45&gt;=6.15,G45&gt;=0.724,G45&gt;=0.644,(A45&lt;7.25),D45&gt;=1.25),0.093,IF(AND((A45&lt;5.05),(A45&lt;5.45),(H45&lt;14.246),(H45&lt;14.344),(D45&lt;0.35),(D45&lt;1.25)),0.011,IF(AND(A45&gt;=5.05,(A45&lt;5.45),(H45&lt;14.246),(H45&lt;14.344),(D45&lt;0.35),(D45&lt;1.25)),0.021,IF(AND((A45&lt;5.4),(B45&lt;3.15),(H45&lt;9.448),G45&gt;=0.13,D45&gt;=0.35,(D45&lt;1.25)),0.007,IF(AND(A45&gt;=5.4,(B45&lt;3.15),(H45&lt;9.448),G45&gt;=0.13,D45&gt;=0.35,(D45&lt;1.25)),-0.011,IF(AND((B45&lt;3.75),B45&gt;=3.15,(H45&lt;9.448),G45&gt;=0.13,D45&gt;=0.35,(D45&lt;1.25)),0.012,IF(AND(B45&gt;=3.75,B45&gt;=3.15,(H45&lt;9.448),G45&gt;=0.13,D45&gt;=0.35,(D45&lt;1.25)),0.046,IF(AND((A45&lt;5.9),(A45&lt;6.15),G45&gt;=0.724,G45&gt;=0.644,(A45&lt;7.25),D45&gt;=1.25),0.06,IF(AND(A45&gt;=5.9,(A45&lt;6.15),G45&gt;=0.724,G45&gt;=0.644,(A45&lt;7.25),D45&gt;=1.25),0.005,"shouldnthappen")))))))))))))))))))))))</f>
        <v>0.011</v>
      </c>
      <c r="V45" s="1" t="n">
        <f aca="false">IF(AND(H45&gt;=15.155,(D45&lt;1.55)),0.084,IF(AND(A45&gt;=7.25,D45&gt;=1.55),0.141,IF(AND((G45&lt;0.043),D45&gt;=1.05,(H45&lt;15.155),(D45&lt;1.55)),-0.007,IF(AND(D45&gt;=1.85,G45&gt;=0.755,(A45&lt;7.25),D45&gt;=1.55),0.051,IF(AND((H45&lt;9.966),G45&gt;=0.905,(D45&lt;1.05),(H45&lt;15.155),(D45&lt;1.55)),0.043,IF(AND(H45&gt;=9.966,G45&gt;=0.905,(D45&lt;1.05),(H45&lt;15.155),(D45&lt;1.55)),0.007,IF(AND((G45&lt;0.278),(G45&lt;0.361),(G45&lt;0.755),(A45&lt;7.25),D45&gt;=1.55),0.08,IF(AND((A45&lt;5.8),G45&gt;=0.361,(G45&lt;0.755),(A45&lt;7.25),D45&gt;=1.55),0.019,IF(AND((A45&lt;6.05),(D45&lt;1.85),G45&gt;=0.755,(A45&lt;7.25),D45&gt;=1.55),0.01,IF(AND(A45&gt;=6.05,(D45&lt;1.85),G45&gt;=0.755,(A45&lt;7.25),D45&gt;=1.55),0.002,IF(AND((G45&lt;0.486),(B45&lt;3.15),(G45&lt;0.905),(D45&lt;1.05),(H45&lt;15.155),(D45&lt;1.55)),0.026,IF(AND(G45&gt;=0.486,(B45&lt;3.15),(G45&lt;0.905),(D45&lt;1.05),(H45&lt;15.155),(D45&lt;1.55)),0.001,IF(AND((B45&lt;3.25),B45&gt;=3.15,(G45&lt;0.905),(D45&lt;1.05),(H45&lt;15.155),(D45&lt;1.55)),-0.003,IF(AND(B45&gt;=3.25,B45&gt;=3.15,(G45&lt;0.905),(D45&lt;1.05),(H45&lt;15.155),(D45&lt;1.55)),0.012,IF(AND((H45&lt;7.426),(H45&lt;8.769),G45&gt;=0.043,D45&gt;=1.05,(H45&lt;15.155),(D45&lt;1.55)),0.041,IF(AND(H45&gt;=7.426,(H45&lt;8.769),G45&gt;=0.043,D45&gt;=1.05,(H45&lt;15.155),(D45&lt;1.55)),-0.008,IF(AND((H45&lt;10.696),H45&gt;=8.769,G45&gt;=0.043,D45&gt;=1.05,(H45&lt;15.155),(D45&lt;1.55)),0.069,IF(AND(H45&gt;=10.696,H45&gt;=8.769,G45&gt;=0.043,D45&gt;=1.05,(H45&lt;15.155),(D45&lt;1.55)),0.033,IF(AND((D45&lt;2.2),G45&gt;=0.278,(G45&lt;0.361),(G45&lt;0.755),(A45&lt;7.25),D45&gt;=1.55),0.022,IF(AND(D45&gt;=2.2,G45&gt;=0.278,(G45&lt;0.361),(G45&lt;0.755),(A45&lt;7.25),D45&gt;=1.55),-0.027,IF(AND((H45&lt;12.626),A45&gt;=5.8,G45&gt;=0.361,(G45&lt;0.755),(A45&lt;7.25),D45&gt;=1.55),0.126,IF(AND(H45&gt;=12.626,A45&gt;=5.8,G45&gt;=0.361,(G45&lt;0.755),(A45&lt;7.25),D45&gt;=1.55),0.065,"shouldnthappen"))))))))))))))))))))))</f>
        <v>-0.003</v>
      </c>
      <c r="W45" s="1" t="n">
        <f aca="false">IF(AND(H45&gt;=15.155,(D45&lt;1.55)),0.064,IF(AND(A45&gt;=7.45,D45&gt;=1.55),0.115,IF(AND(B45&gt;=3.15,(H45&lt;10.257),(A45&lt;7.45),D45&gt;=1.55),0.097,IF(AND((A45&lt;4.85),H45&gt;=14.344,(D45&lt;0.35),(H45&lt;15.155),(D45&lt;1.55)),0.003,IF(AND(A45&gt;=6.05,(G45&lt;0.169),D45&gt;=0.35,(H45&lt;15.155),(D45&lt;1.55)),-0.008,IF(AND((G45&lt;0.181),G45&gt;=0.169,D45&gt;=0.35,(H45&lt;15.155),(D45&lt;1.55)),0.065,IF(AND(B45&gt;=3.05,(B45&lt;3.15),(H45&lt;10.257),(A45&lt;7.45),D45&gt;=1.55),-0.023,IF(AND(H45&gt;=11.854,(G45&lt;0.613),H45&gt;=10.257,(A45&lt;7.45),D45&gt;=1.55),0.068,IF(AND((D45&lt;0.25),(B45&lt;3.15),(H45&lt;14.344),(D45&lt;0.35),(H45&lt;15.155),(D45&lt;1.55)),0.014,IF(AND(D45&gt;=0.25,(B45&lt;3.15),(H45&lt;14.344),(D45&lt;0.35),(H45&lt;15.155),(D45&lt;1.55)),0.002,IF(AND((A45&lt;5.05),B45&gt;=3.15,(H45&lt;14.344),(D45&lt;0.35),(H45&lt;15.155),(D45&lt;1.55)),-0.001,IF(AND(A45&gt;=5.05,B45&gt;=3.15,(H45&lt;14.344),(D45&lt;0.35),(H45&lt;15.155),(D45&lt;1.55)),0.009,IF(AND((H45&lt;14.877),A45&gt;=4.85,H45&gt;=14.344,(D45&lt;0.35),(H45&lt;15.155),(D45&lt;1.55)),0.023,IF(AND(H45&gt;=14.877,A45&gt;=4.85,H45&gt;=14.344,(D45&lt;0.35),(H45&lt;15.155),(D45&lt;1.55)),0.004,IF(AND((H45&lt;13.602),(A45&lt;6.05),(G45&lt;0.169),D45&gt;=0.35,(H45&lt;15.155),(D45&lt;1.55)),0.023,IF(AND(H45&gt;=13.602,(A45&lt;6.05),(G45&lt;0.169),D45&gt;=0.35,(H45&lt;15.155),(D45&lt;1.55)),-0.006,IF(AND((B45&lt;2.95),G45&gt;=0.181,G45&gt;=0.169,D45&gt;=0.35,(H45&lt;15.155),(D45&lt;1.55)),0.019,IF(AND(B45&gt;=2.95,G45&gt;=0.181,G45&gt;=0.169,D45&gt;=0.35,(H45&lt;15.155),(D45&lt;1.55)),0.034,IF(AND((A45&lt;5.35),(B45&lt;3.05),(B45&lt;3.15),(H45&lt;10.257),(A45&lt;7.45),D45&gt;=1.55),0.009,IF(AND(A45&gt;=5.35,(B45&lt;3.05),(B45&lt;3.15),(H45&lt;10.257),(A45&lt;7.45),D45&gt;=1.55),0.058,IF(AND((B45&lt;2.9),(H45&lt;11.854),(G45&lt;0.613),H45&gt;=10.257,(A45&lt;7.45),D45&gt;=1.55),0.037,IF(AND(B45&gt;=2.9,(H45&lt;11.854),(G45&lt;0.613),H45&gt;=10.257,(A45&lt;7.45),D45&gt;=1.55),-0.005,IF(AND((A45&lt;6.4),(G45&lt;0.711),G45&gt;=0.613,H45&gt;=10.257,(A45&lt;7.45),D45&gt;=1.55),0.001,IF(AND(A45&gt;=6.4,(G45&lt;0.711),G45&gt;=0.613,H45&gt;=10.257,(A45&lt;7.45),D45&gt;=1.55),-0.002,IF(AND((D45&lt;1.9),G45&gt;=0.711,G45&gt;=0.613,H45&gt;=10.257,(A45&lt;7.45),D45&gt;=1.55),0.007,IF(AND(D45&gt;=1.9,G45&gt;=0.711,G45&gt;=0.613,H45&gt;=10.257,(A45&lt;7.45),D45&gt;=1.55),0.023,"shouldnthappen"))))))))))))))))))))))))))</f>
        <v>-0.001</v>
      </c>
      <c r="X45" s="1" t="n">
        <f aca="false">IF(AND(H45&gt;=15.155,(F45&lt;2.5)),0.049,IF(AND(A45&gt;=7.45,F45&gt;=2.5),0.089,IF(AND((G45&lt;0.107),(G45&lt;0.364),(A45&lt;7.45),F45&gt;=2.5),0.055,IF(AND(A45&gt;=5.75,(G45&lt;0.572),(D45&lt;1.25),(H45&lt;15.155),(F45&lt;2.5)),-0.018,IF(AND((A45&lt;5.7),(H45&lt;12.626),G45&gt;=0.364,(A45&lt;7.45),F45&gt;=2.5),0.012,IF(AND(A45&gt;=5.7,(H45&lt;12.626),G45&gt;=0.364,(A45&lt;7.45),F45&gt;=2.5),0.065,IF(AND((G45&lt;0.628),H45&gt;=12.626,G45&gt;=0.364,(A45&lt;7.45),F45&gt;=2.5),0.047,IF(AND((G45&lt;0.545),(A45&lt;5.75),(G45&lt;0.572),(D45&lt;1.25),(H45&lt;15.155),(F45&lt;2.5)),0.007,IF(AND(G45&gt;=0.545,(A45&lt;5.75),(G45&lt;0.572),(D45&lt;1.25),(H45&lt;15.155),(F45&lt;2.5)),-0.009,IF(AND((D45&lt;0.3),(H45&lt;11.788),G45&gt;=0.572,(D45&lt;1.25),(H45&lt;15.155),(F45&lt;2.5)),0.01,IF(AND(D45&gt;=0.3,(H45&lt;11.788),G45&gt;=0.572,(D45&lt;1.25),(H45&lt;15.155),(F45&lt;2.5)),0.03,IF(AND((A45&lt;4.75),H45&gt;=11.788,G45&gt;=0.572,(D45&lt;1.25),(H45&lt;15.155),(F45&lt;2.5)),0.001,IF(AND(A45&gt;=4.75,H45&gt;=11.788,G45&gt;=0.572,(D45&lt;1.25),(H45&lt;15.155),(F45&lt;2.5)),0.01,IF(AND((A45&lt;5.5),(A45&lt;6.15),(G45&lt;0.652),D45&gt;=1.25,(H45&lt;15.155),(F45&lt;2.5)),0.014,IF(AND(A45&gt;=5.5,(A45&lt;6.15),(G45&lt;0.652),D45&gt;=1.25,(H45&lt;15.155),(F45&lt;2.5)),0.049,IF(AND((H45&lt;12.206),A45&gt;=6.15,(G45&lt;0.652),D45&gt;=1.25,(H45&lt;15.155),(F45&lt;2.5)),-0.009,IF(AND(H45&gt;=12.206,A45&gt;=6.15,(G45&lt;0.652),D45&gt;=1.25,(H45&lt;15.155),(F45&lt;2.5)),0.021,IF(AND((A45&lt;5.55),(A45&lt;6.2),G45&gt;=0.652,D45&gt;=1.25,(H45&lt;15.155),(F45&lt;2.5)),0.011,IF(AND(A45&gt;=5.55,(A45&lt;6.2),G45&gt;=0.652,D45&gt;=1.25,(H45&lt;15.155),(F45&lt;2.5)),-0.019,IF(AND((B45&lt;3.2),A45&gt;=6.2,G45&gt;=0.652,D45&gt;=1.25,(H45&lt;15.155),(F45&lt;2.5)),0.025,IF(AND(B45&gt;=3.2,A45&gt;=6.2,G45&gt;=0.652,D45&gt;=1.25,(H45&lt;15.155),(F45&lt;2.5)),0.001,IF(AND((G45&lt;0.183),(G45&lt;0.301),G45&gt;=0.107,(G45&lt;0.364),(A45&lt;7.45),F45&gt;=2.5),-0.009,IF(AND(G45&gt;=0.183,(G45&lt;0.301),G45&gt;=0.107,(G45&lt;0.364),(A45&lt;7.45),F45&gt;=2.5),0.022,IF(AND((D45&lt;2.2),G45&gt;=0.301,G45&gt;=0.107,(G45&lt;0.364),(A45&lt;7.45),F45&gt;=2.5),0.004,IF(AND(D45&gt;=2.2,G45&gt;=0.301,G45&gt;=0.107,(G45&lt;0.364),(A45&lt;7.45),F45&gt;=2.5),-0.02,IF(AND((G45&lt;0.787),G45&gt;=0.628,H45&gt;=12.626,G45&gt;=0.364,(A45&lt;7.45),F45&gt;=2.5),-0.001,IF(AND(G45&gt;=0.787,G45&gt;=0.628,H45&gt;=12.626,G45&gt;=0.364,(A45&lt;7.45),F45&gt;=2.5),0.016,"shouldnthappen")))))))))))))))))))))))))))</f>
        <v>0.001</v>
      </c>
      <c r="Y45" s="1" t="n">
        <f aca="false">IF(AND(H45&gt;=15.155,(D45&lt;1.55)),0.037,IF(AND(D45&gt;=2.45,(A45&lt;7.45),D45&gt;=1.55),0.054,IF(AND((A45&lt;7.8),A45&gt;=7.45,D45&gt;=1.55),0.078,IF(AND(A45&gt;=7.8,A45&gt;=7.45,D45&gt;=1.55),0.021,IF(AND(A45&gt;=6.2,G45&gt;=0.68,D45&gt;=1.25,(H45&lt;15.155),(D45&lt;1.55)),0.019,IF(AND((B45&lt;2.65),(A45&lt;4.95),(G45&lt;0.572),(D45&lt;1.25),(H45&lt;15.155),(D45&lt;1.55)),0.021,IF(AND(B45&gt;=2.65,(A45&lt;4.95),(G45&lt;0.572),(D45&lt;1.25),(H45&lt;15.155),(D45&lt;1.55)),0.006,IF(AND((H45&lt;14.344),A45&gt;=4.95,(G45&lt;0.572),(D45&lt;1.25),(H45&lt;15.155),(D45&lt;1.55)),-0.005,IF(AND(H45&gt;=14.344,A45&gt;=4.95,(G45&lt;0.572),(D45&lt;1.25),(H45&lt;15.155),(D45&lt;1.55)),0.013,IF(AND((G45&lt;0.833),(H45&lt;11.788),G45&gt;=0.572,(D45&lt;1.25),(H45&lt;15.155),(D45&lt;1.55)),0.009,IF(AND(G45&gt;=0.833,(H45&lt;11.788),G45&gt;=0.572,(D45&lt;1.25),(H45&lt;15.155),(D45&lt;1.55)),0.024,IF(AND((A45&lt;4.75),H45&gt;=11.788,G45&gt;=0.572,(D45&lt;1.25),(H45&lt;15.155),(D45&lt;1.55)),0.001,IF(AND(A45&gt;=4.75,H45&gt;=11.788,G45&gt;=0.572,(D45&lt;1.25),(H45&lt;15.155),(D45&lt;1.55)),0.008,IF(AND((A45&lt;5.65),(A45&lt;6.15),(G45&lt;0.68),D45&gt;=1.25,(H45&lt;15.155),(D45&lt;1.55)),0.017,IF(AND(A45&gt;=5.65,(A45&lt;6.15),(G45&lt;0.68),D45&gt;=1.25,(H45&lt;15.155),(D45&lt;1.55)),0.039,IF(AND((G45&lt;0.436),A45&gt;=6.15,(G45&lt;0.68),D45&gt;=1.25,(H45&lt;15.155),(D45&lt;1.55)),-0.004,IF(AND(G45&gt;=0.436,A45&gt;=6.15,(G45&lt;0.68),D45&gt;=1.25,(H45&lt;15.155),(D45&lt;1.55)),0.022,IF(AND((A45&lt;5.55),(A45&lt;6.2),G45&gt;=0.68,D45&gt;=1.25,(H45&lt;15.155),(D45&lt;1.55)),0.009,IF(AND(A45&gt;=5.55,(A45&lt;6.2),G45&gt;=0.68,D45&gt;=1.25,(H45&lt;15.155),(D45&lt;1.55)),-0.016,IF(AND((G45&lt;0.107),(G45&lt;0.361),(G45&lt;0.613),(D45&lt;2.45),(A45&lt;7.45),D45&gt;=1.55),0.042,IF(AND(G45&gt;=0.107,(G45&lt;0.361),(G45&lt;0.613),(D45&lt;2.45),(A45&lt;7.45),D45&gt;=1.55),0.002,IF(AND((D45&lt;2.35),G45&gt;=0.361,(G45&lt;0.613),(D45&lt;2.45),(A45&lt;7.45),D45&gt;=1.55),0.051,IF(AND(D45&gt;=2.35,G45&gt;=0.361,(G45&lt;0.613),(D45&lt;2.45),(A45&lt;7.45),D45&gt;=1.55),0.016,IF(AND((A45&lt;6.4),(G45&lt;0.711),G45&gt;=0.613,(D45&lt;2.45),(A45&lt;7.45),D45&gt;=1.55),0.001,IF(AND(A45&gt;=6.4,(G45&lt;0.711),G45&gt;=0.613,(D45&lt;2.45),(A45&lt;7.45),D45&gt;=1.55),-0.002,IF(AND((B45&lt;2.95),G45&gt;=0.711,G45&gt;=0.613,(D45&lt;2.45),(A45&lt;7.45),D45&gt;=1.55),0.023,IF(AND(B45&gt;=2.95,G45&gt;=0.711,G45&gt;=0.613,(D45&lt;2.45),(A45&lt;7.45),D45&gt;=1.55),0.01,"shouldnthappen")))))))))))))))))))))))))))</f>
        <v>0.001</v>
      </c>
      <c r="Z45" s="1" t="n">
        <f aca="false">IF(AND(A45&gt;=7.45,D45&gt;=1.75),0.056,IF(AND(H45&gt;=15.059,A45&gt;=5.55,(D45&lt;1.75)),0.028,IF(AND((D45&lt;0.35),G45&gt;=0.905,(A45&lt;5.55),(D45&lt;1.75)),0.005,IF(AND(D45&gt;=0.35,G45&gt;=0.905,(A45&lt;5.55),(D45&lt;1.75)),0.026,IF(AND((H45&lt;8.711),D45&gt;=2.45,(A45&lt;7.45),D45&gt;=1.75),0.011,IF(AND(H45&gt;=8.711,D45&gt;=2.45,(A45&lt;7.45),D45&gt;=1.75),0.049,IF(AND((G45&lt;0.107),(G45&lt;0.487),(D45&lt;2.45),(A45&lt;7.45),D45&gt;=1.75),0.032,IF(AND((H45&lt;10.915),(A45&lt;4.5),(B45&lt;3.15),(G45&lt;0.905),(A45&lt;5.55),(D45&lt;1.75)),-0.001,IF(AND(H45&gt;=10.915,(A45&lt;4.5),(B45&lt;3.15),(G45&lt;0.905),(A45&lt;5.55),(D45&lt;1.75)),0.003,IF(AND((A45&lt;5.05),A45&gt;=4.5,(B45&lt;3.15),(G45&lt;0.905),(A45&lt;5.55),(D45&lt;1.75)),0.015,IF(AND(A45&gt;=5.05,A45&gt;=4.5,(B45&lt;3.15),(G45&lt;0.905),(A45&lt;5.55),(D45&lt;1.75)),0.006,IF(AND((G45&lt;0.05),(G45&lt;0.091),B45&gt;=3.15,(G45&lt;0.905),(A45&lt;5.55),(D45&lt;1.75)),0.001,IF(AND(G45&gt;=0.05,(G45&lt;0.091),B45&gt;=3.15,(G45&lt;0.905),(A45&lt;5.55),(D45&lt;1.75)),0.008,IF(AND((G45&lt;0.587),G45&gt;=0.091,B45&gt;=3.15,(G45&lt;0.905),(A45&lt;5.55),(D45&lt;1.75)),-0.003,IF(AND(G45&gt;=0.587,G45&gt;=0.091,B45&gt;=3.15,(G45&lt;0.905),(A45&lt;5.55),(D45&lt;1.75)),0.004,IF(AND((F45&lt;2.5),(B45&lt;2.85),(G45&lt;0.419),(H45&lt;15.059),A45&gt;=5.55,(D45&lt;1.75)),0.041,IF(AND(F45&gt;=2.5,(B45&lt;2.85),(G45&lt;0.419),(H45&lt;15.059),A45&gt;=5.55,(D45&lt;1.75)),0.015,IF(AND((G45&lt;0.164),B45&gt;=2.85,(G45&lt;0.419),(H45&lt;15.059),A45&gt;=5.55,(D45&lt;1.75)),0.01,IF(AND(G45&gt;=0.164,B45&gt;=2.85,(G45&lt;0.419),(H45&lt;15.059),A45&gt;=5.55,(D45&lt;1.75)),-0.001,IF(AND((B45&lt;2.55),(B45&lt;2.95),G45&gt;=0.419,(H45&lt;15.059),A45&gt;=5.55,(D45&lt;1.75)),0.014,IF(AND(B45&gt;=2.55,(B45&lt;2.95),G45&gt;=0.419,(H45&lt;15.059),A45&gt;=5.55,(D45&lt;1.75)),-0.013,IF(AND((D45&lt;1.55),B45&gt;=2.95,G45&gt;=0.419,(H45&lt;15.059),A45&gt;=5.55,(D45&lt;1.75)),0.023,IF(AND(D45&gt;=1.55,B45&gt;=2.95,G45&gt;=0.419,(H45&lt;15.059),A45&gt;=5.55,(D45&lt;1.75)),0.005,IF(AND((H45&lt;13.278),G45&gt;=0.107,(G45&lt;0.487),(D45&lt;2.45),(A45&lt;7.45),D45&gt;=1.75),-0.009,IF(AND(H45&gt;=13.278,G45&gt;=0.107,(G45&lt;0.487),(D45&lt;2.45),(A45&lt;7.45),D45&gt;=1.75),0.017,IF(AND((D45&lt;2.35),(G45&lt;0.571),G45&gt;=0.487,(D45&lt;2.45),(A45&lt;7.45),D45&gt;=1.75),0.053,IF(AND(D45&gt;=2.35,(G45&lt;0.571),G45&gt;=0.487,(D45&lt;2.45),(A45&lt;7.45),D45&gt;=1.75),0.009,IF(AND((G45&lt;0.779),G45&gt;=0.571,G45&gt;=0.487,(D45&lt;2.45),(A45&lt;7.45),D45&gt;=1.75),0.006,IF(AND(G45&gt;=0.779,G45&gt;=0.571,G45&gt;=0.487,(D45&lt;2.45),(A45&lt;7.45),D45&gt;=1.75),0.016,"shouldnthappen")))))))))))))))))))))))))))))</f>
        <v>0.004</v>
      </c>
      <c r="AA45" s="1" t="n">
        <f aca="false">IF(AND((A45&lt;7.8),A45&gt;=7.45,D45&gt;=1.75),0.051,IF(AND(A45&gt;=7.8,A45&gt;=7.45,D45&gt;=1.75),0.01,IF(AND(B45&gt;=3.35,B45&gt;=3.25,(A45&lt;7.45),D45&gt;=1.75),0.016,IF(AND((H45&lt;8.308),(D45&lt;0.15),(H45&lt;13.655),(D45&lt;0.35),(D45&lt;1.75)),0.009,IF(AND((H45&lt;14.529),(G45&lt;0.293),H45&gt;=13.655,(D45&lt;0.35),(D45&lt;1.75)),0.011,IF(AND(H45&gt;=14.529,(G45&lt;0.293),H45&gt;=13.655,(D45&lt;0.35),(D45&lt;1.75)),0.001,IF(AND(D45&gt;=0.25,G45&gt;=0.293,H45&gt;=13.655,(D45&lt;0.35),(D45&lt;1.75)),-0.004,IF(AND(H45&gt;=10.635,(H45&lt;10.696),(H45&lt;13.906),D45&gt;=0.35,(D45&lt;1.75)),0.036,IF(AND(G45&gt;=0.833,H45&gt;=10.696,(H45&lt;13.906),D45&gt;=0.35,(D45&lt;1.75)),0.016,IF(AND((A45&lt;6.65),(G45&lt;0.247),H45&gt;=13.906,D45&gt;=0.35,(D45&lt;1.75)),-0.008,IF(AND(A45&gt;=6.65,(G45&lt;0.247),H45&gt;=13.906,D45&gt;=0.35,(D45&lt;1.75)),0.011,IF(AND((B45&lt;2.45),G45&gt;=0.247,H45&gt;=13.906,D45&gt;=0.35,(D45&lt;1.75)),0,IF(AND((D45&lt;1.85),(B45&lt;2.95),(B45&lt;3.25),(A45&lt;7.45),D45&gt;=1.75),0.033,IF(AND((G45&lt;0.428),(B45&lt;3.35),B45&gt;=3.25,(A45&lt;7.45),D45&gt;=1.75),0.009,IF(AND(G45&gt;=0.428,(B45&lt;3.35),B45&gt;=3.25,(A45&lt;7.45),D45&gt;=1.75),0.042,IF(AND((A45&lt;4.6),H45&gt;=8.308,(D45&lt;0.15),(H45&lt;13.655),(D45&lt;0.35),(D45&lt;1.75)),0.003,IF(AND(A45&gt;=4.6,H45&gt;=8.308,(D45&lt;0.15),(H45&lt;13.655),(D45&lt;0.35),(D45&lt;1.75)),0,IF(AND((H45&lt;8.834),(A45&lt;5.05),D45&gt;=0.15,(H45&lt;13.655),(D45&lt;0.35),(D45&lt;1.75)),0.002,IF(AND(H45&gt;=8.834,(A45&lt;5.05),D45&gt;=0.15,(H45&lt;13.655),(D45&lt;0.35),(D45&lt;1.75)),-0.008,IF(AND((A45&lt;5.45),A45&gt;=5.05,D45&gt;=0.15,(H45&lt;13.655),(D45&lt;0.35),(D45&lt;1.75)),0.003,IF(AND(A45&gt;=5.45,A45&gt;=5.05,D45&gt;=0.15,(H45&lt;13.655),(D45&lt;0.35),(D45&lt;1.75)),-0.002,IF(AND((A45&lt;5.3),(D45&lt;0.25),G45&gt;=0.293,H45&gt;=13.655,(D45&lt;0.35),(D45&lt;1.75)),0.007,IF(AND(A45&gt;=5.3,(D45&lt;0.25),G45&gt;=0.293,H45&gt;=13.655,(D45&lt;0.35),(D45&lt;1.75)),0.001,IF(AND((H45&lt;7.309),(H45&lt;10.635),(H45&lt;10.696),(H45&lt;13.906),D45&gt;=0.35,(D45&lt;1.75)),0.014,IF(AND(H45&gt;=7.309,(H45&lt;10.635),(H45&lt;10.696),(H45&lt;13.906),D45&gt;=0.35,(D45&lt;1.75)),0.006,IF(AND((H45&lt;12.093),(G45&lt;0.833),H45&gt;=10.696,(H45&lt;13.906),D45&gt;=0.35,(D45&lt;1.75)),-0.01,IF(AND(H45&gt;=12.093,(G45&lt;0.833),H45&gt;=10.696,(H45&lt;13.906),D45&gt;=0.35,(D45&lt;1.75)),0.004,IF(AND((G45&lt;0.823),B45&gt;=2.45,G45&gt;=0.247,H45&gt;=13.906,D45&gt;=0.35,(D45&lt;1.75)),0.026,IF(AND(G45&gt;=0.823,B45&gt;=2.45,G45&gt;=0.247,H45&gt;=13.906,D45&gt;=0.35,(D45&lt;1.75)),0.006,IF(AND((H45&lt;11.121),D45&gt;=1.85,(B45&lt;2.95),(B45&lt;3.25),(A45&lt;7.45),D45&gt;=1.75),0.013,IF(AND(H45&gt;=11.121,D45&gt;=1.85,(B45&lt;2.95),(B45&lt;3.25),(A45&lt;7.45),D45&gt;=1.75),0.005,IF(AND((A45&lt;6.05),(A45&lt;6.45),B45&gt;=2.95,(B45&lt;3.25),(A45&lt;7.45),D45&gt;=1.75),0.001,IF(AND(A45&gt;=6.05,(A45&lt;6.45),B45&gt;=2.95,(B45&lt;3.25),(A45&lt;7.45),D45&gt;=1.75),-0.005,IF(AND((G45&lt;0.42),A45&gt;=6.45,B45&gt;=2.95,(B45&lt;3.25),(A45&lt;7.45),D45&gt;=1.75),0.004,IF(AND(G45&gt;=0.42,A45&gt;=6.45,B45&gt;=2.95,(B45&lt;3.25),(A45&lt;7.45),D45&gt;=1.75),0.019,"shouldnthappen")))))))))))))))))))))))))))))))))))</f>
        <v>-0.008</v>
      </c>
      <c r="AB45" s="1" t="n">
        <f aca="false">+ 0.5</f>
        <v>0.5</v>
      </c>
    </row>
    <row r="46" customFormat="false" ht="13.8" hidden="false" customHeight="false" outlineLevel="0" collapsed="false">
      <c r="A46" s="11" t="n">
        <v>5</v>
      </c>
      <c r="B46" s="1" t="n">
        <v>3.5</v>
      </c>
      <c r="C46" s="1" t="n">
        <v>1.6</v>
      </c>
      <c r="D46" s="1" t="n">
        <v>0.6</v>
      </c>
      <c r="E46" s="1" t="s">
        <v>94</v>
      </c>
      <c r="F46" s="1" t="n">
        <v>1</v>
      </c>
      <c r="G46" s="1" t="n">
        <v>0.357712857192382</v>
      </c>
      <c r="H46" s="18" t="n">
        <v>10.3548251837492</v>
      </c>
      <c r="I46" s="1" t="n">
        <f aca="false">C46</f>
        <v>1.6</v>
      </c>
      <c r="J46" s="1" t="n">
        <f aca="false">SUM(M46:AB46)</f>
        <v>1.586</v>
      </c>
      <c r="K46" s="15" t="n">
        <f aca="false">1-SQRT(VAR(M46:AB46, I46)) / AVERAGE(M46:AB46)</f>
        <v>-2.90303553897495</v>
      </c>
      <c r="L46" s="1" t="n">
        <f aca="false">(J46-I46)/I46</f>
        <v>-0.00875000000000001</v>
      </c>
      <c r="M46" s="1" t="n">
        <f aca="false">IF(AND((H46&lt;5.245),(D46&lt;0.8)),0.075,IF(AND(H46&gt;=5.245,(D46&lt;0.8)),0.279,IF(AND((D46&lt;1.45),D46&gt;=0.8),1.043,IF(AND(D46&gt;=1.45,D46&gt;=0.8),1.423,"shouldnthappen"))))</f>
        <v>0.279</v>
      </c>
      <c r="N46" s="1" t="n">
        <f aca="false">IF(AND((A46&lt;4.35),(D46&lt;0.8)),0.048,IF(AND(A46&gt;=4.35,(D46&lt;0.8)),0.198,IF(AND(F46&gt;=2.5,D46&gt;=0.8),1.048,IF(AND((A46&lt;5.15),(F46&lt;2.5),D46&gt;=0.8),0.321,IF(AND(A46&gt;=5.15,(F46&lt;2.5),D46&gt;=0.8),0.783,"shouldnthappen")))))</f>
        <v>0.198</v>
      </c>
      <c r="O46" s="1" t="n">
        <f aca="false">IF(AND((H46&lt;5.245),(D46&lt;0.8)),0.034,IF(AND((A46&lt;5.9),D46&gt;=0.8),0.489,IF(AND(A46&gt;=5.9,D46&gt;=0.8),0.721,IF(AND((A46&lt;4.35),H46&gt;=5.245,(D46&lt;0.8)),0.041,IF(AND(A46&gt;=4.35,H46&gt;=5.245,(D46&lt;0.8)),0.142,"shouldnthappen")))))</f>
        <v>0.142</v>
      </c>
      <c r="P46" s="1" t="n">
        <f aca="false">IF(AND((B46&lt;2.8),(D46&lt;1.15)),0.244,IF(AND((D46&lt;1.75),D46&gt;=1.15),0.396,IF(AND(D46&gt;=1.75,D46&gt;=1.15),0.554,IF(AND((A46&lt;5.05),B46&gt;=2.8,(D46&lt;1.15)),0.078,IF(AND((H46&lt;14.877),A46&gt;=5.05,B46&gt;=2.8,(D46&lt;1.15)),0.118,IF(AND(H46&gt;=14.877,A46&gt;=5.05,B46&gt;=2.8,(D46&lt;1.15)),0.027,"shouldnthappen"))))))</f>
        <v>0.078</v>
      </c>
      <c r="Q46" s="1" t="n">
        <f aca="false">IF(AND(D46&gt;=0.45,(D46&lt;1.15)),0.17,IF(AND(A46&gt;=7.1,D46&gt;=1.15),0.539,IF(AND((A46&lt;6.25),(A46&lt;7.1),D46&gt;=1.15),0.258,IF(AND(A46&gt;=6.25,(A46&lt;7.1),D46&gt;=1.15),0.344,IF(AND(G46&gt;=0.418,(A46&lt;5.05),(D46&lt;0.45),(D46&lt;1.15)),0.033,IF(AND((H46&lt;14.494),(G46&lt;0.418),(A46&lt;5.05),(D46&lt;0.45),(D46&lt;1.15)),0.061,IF(AND(H46&gt;=14.494,(G46&lt;0.418),(A46&lt;5.05),(D46&lt;0.45),(D46&lt;1.15)),0.015,IF(AND(H46&gt;=14.877,(B46&lt;3.85),A46&gt;=5.05,(D46&lt;0.45),(D46&lt;1.15)),0.023,IF(AND((B46&lt;4),B46&gt;=3.85,A46&gt;=5.05,(D46&lt;0.45),(D46&lt;1.15)),0.009,IF(AND(B46&gt;=4,B46&gt;=3.85,A46&gt;=5.05,(D46&lt;0.45),(D46&lt;1.15)),0.052,IF(AND((G46&lt;0.05),(H46&lt;14.877),(B46&lt;3.85),A46&gt;=5.05,(D46&lt;0.45),(D46&lt;1.15)),0.024,IF(AND(G46&gt;=0.05,(H46&lt;14.877),(B46&lt;3.85),A46&gt;=5.05,(D46&lt;0.45),(D46&lt;1.15)),0.091,"shouldnthappen"))))))))))))</f>
        <v>0.17</v>
      </c>
      <c r="R46" s="1" t="n">
        <f aca="false">IF(AND(A46&gt;=7.1,D46&gt;=0.8),0.401,IF(AND((A46&lt;4.5),(G46&lt;0.905),(D46&lt;0.8)),0.024,IF(AND((H46&lt;9.966),G46&gt;=0.905,(D46&lt;0.8)),0.094,IF(AND(H46&gt;=9.966,G46&gt;=0.905,(D46&lt;0.8)),0.026,IF(AND(D46&gt;=2.05,(A46&lt;7.1),D46&gt;=0.8),0.277,IF(AND((H46&lt;5.523),A46&gt;=4.5,(G46&lt;0.905),(D46&lt;0.8)),0.012,IF(AND(H46&gt;=5.523,A46&gt;=4.5,(G46&lt;0.905),(D46&lt;0.8)),0.049,IF(AND((A46&lt;5.3),(D46&lt;2.05),(A46&lt;7.1),D46&gt;=0.8),0.095,IF(AND(A46&gt;=5.3,(D46&lt;2.05),(A46&lt;7.1),D46&gt;=0.8),0.196,"shouldnthappen")))))))))</f>
        <v>0.049</v>
      </c>
      <c r="S46" s="1" t="n">
        <f aca="false">IF(AND(A46&gt;=7.1,D46&gt;=1.35),0.298,IF(AND(G46&gt;=0.905,(D46&lt;0.8),(D46&lt;1.35)),0.068,IF(AND(H46&gt;=9.386,D46&gt;=0.8,(D46&lt;1.35)),0.126,IF(AND((H46&lt;7.426),(H46&lt;9.386),D46&gt;=0.8,(D46&lt;1.35)),0.091,IF(AND((A46&lt;5.3),(G46&lt;0.905),(A46&lt;7.1),D46&gt;=1.35),0.063,IF(AND((D46&lt;2.05),G46&gt;=0.905,(A46&lt;7.1),D46&gt;=1.35),0.015,IF(AND(D46&gt;=2.05,G46&gt;=0.905,(A46&lt;7.1),D46&gt;=1.35),0.089,IF(AND((H46&lt;10.505),(H46&lt;14.344),(G46&lt;0.905),(D46&lt;0.8),(D46&lt;1.35)),0.035,IF(AND((A46&lt;4.85),H46&gt;=14.344,(G46&lt;0.905),(D46&lt;0.8),(D46&lt;1.35)),0.006,IF(AND((B46&lt;2.75),H46&gt;=7.426,(H46&lt;9.386),D46&gt;=0.8,(D46&lt;1.35)),0.021,IF(AND(B46&gt;=2.75,H46&gt;=7.426,(H46&lt;9.386),D46&gt;=0.8,(D46&lt;1.35)),-0.01,IF(AND((B46&lt;2.35),A46&gt;=5.3,(G46&lt;0.905),(A46&lt;7.1),D46&gt;=1.35),0.068,IF(AND(B46&gt;=2.35,A46&gt;=5.3,(G46&lt;0.905),(A46&lt;7.1),D46&gt;=1.35),0.181,IF(AND((H46&lt;11.731),H46&gt;=10.505,(H46&lt;14.344),(G46&lt;0.905),(D46&lt;0.8),(D46&lt;1.35)),0.004,IF(AND(H46&gt;=11.731,H46&gt;=10.505,(H46&lt;14.344),(G46&lt;0.905),(D46&lt;0.8),(D46&lt;1.35)),0.024,IF(AND((H46&lt;14.877),A46&gt;=4.85,H46&gt;=14.344,(G46&lt;0.905),(D46&lt;0.8),(D46&lt;1.35)),0.063,IF(AND(H46&gt;=14.877,A46&gt;=4.85,H46&gt;=14.344,(G46&lt;0.905),(D46&lt;0.8),(D46&lt;1.35)),0.012,"shouldnthappen")))))))))))))))))</f>
        <v>0.035</v>
      </c>
      <c r="T46" s="1" t="n">
        <f aca="false">IF(AND(D46&gt;=0.45,(A46&lt;5.65)),0.067,IF(AND(A46&gt;=7.25,A46&gt;=5.65),0.244,IF(AND((H46&lt;9.966),G46&gt;=0.905,(D46&lt;0.45),(A46&lt;5.65)),0.062,IF(AND(H46&gt;=9.966,G46&gt;=0.905,(D46&lt;0.45),(A46&lt;5.65)),0.012,IF(AND((G46&lt;0.948),D46&gt;=2.05,(A46&lt;7.25),A46&gt;=5.65),0.157,IF(AND(G46&gt;=0.948,D46&gt;=2.05,(A46&lt;7.25),A46&gt;=5.65),0.037,IF(AND(G46&gt;=0.422,(B46&lt;3.15),(G46&lt;0.905),(D46&lt;0.45),(A46&lt;5.65)),0.011,IF(AND((D46&lt;0.25),(G46&lt;0.422),(B46&lt;3.15),(G46&lt;0.905),(D46&lt;0.45),(A46&lt;5.65)),0.04,IF(AND(D46&gt;=0.25,(G46&lt;0.422),(B46&lt;3.15),(G46&lt;0.905),(D46&lt;0.45),(A46&lt;5.65)),0.009,IF(AND((A46&lt;4.85),(B46&lt;3.25),B46&gt;=3.15,(G46&lt;0.905),(D46&lt;0.45),(A46&lt;5.65)),0.008,IF(AND(A46&gt;=4.85,(B46&lt;3.25),B46&gt;=3.15,(G46&lt;0.905),(D46&lt;0.45),(A46&lt;5.65)),-0.017,IF(AND((D46&lt;0.25),B46&gt;=3.25,B46&gt;=3.15,(G46&lt;0.905),(D46&lt;0.45),(A46&lt;5.65)),0.022,IF(AND(D46&gt;=0.25,B46&gt;=3.25,B46&gt;=3.15,(G46&lt;0.905),(D46&lt;0.45),(A46&lt;5.65)),0.009,IF(AND((F46&lt;2.5),(H46&lt;7.692),(G46&lt;0.644),(D46&lt;2.05),(A46&lt;7.25),A46&gt;=5.65),0.018,IF(AND(F46&gt;=2.5,(H46&lt;7.692),(G46&lt;0.644),(D46&lt;2.05),(A46&lt;7.25),A46&gt;=5.65),0.068,IF(AND((B46&lt;2.35),H46&gt;=7.692,(G46&lt;0.644),(D46&lt;2.05),(A46&lt;7.25),A46&gt;=5.65),0.023,IF(AND(B46&gt;=2.35,H46&gt;=7.692,(G46&lt;0.644),(D46&lt;2.05),(A46&lt;7.25),A46&gt;=5.65),0.125,IF(AND((G46&lt;0.766),(G46&lt;0.85),G46&gt;=0.644,(D46&lt;2.05),(A46&lt;7.25),A46&gt;=5.65),0.055,IF(AND(G46&gt;=0.766,(G46&lt;0.85),G46&gt;=0.644,(D46&lt;2.05),(A46&lt;7.25),A46&gt;=5.65),-0,IF(AND((B46&lt;2.95),G46&gt;=0.85,G46&gt;=0.644,(D46&lt;2.05),(A46&lt;7.25),A46&gt;=5.65),0.098,IF(AND(B46&gt;=2.95,G46&gt;=0.85,G46&gt;=0.644,(D46&lt;2.05),(A46&lt;7.25),A46&gt;=5.65),0.013,"shouldnthappen")))))))))))))))))))))</f>
        <v>0.067</v>
      </c>
      <c r="U46" s="1" t="n">
        <f aca="false">IF(AND(A46&gt;=7.25,D46&gt;=1.25),0.186,IF(AND((G46&lt;0.13),D46&gt;=0.35,(D46&lt;1.25)),-0.004,IF(AND(H46&gt;=14.246,(H46&lt;14.344),(D46&lt;0.35),(D46&lt;1.25)),-0.002,IF(AND((A46&lt;4.85),H46&gt;=14.344,(D46&lt;0.35),(D46&lt;1.25)),0.004,IF(AND(G46&gt;=0.446,(G46&lt;0.644),(A46&lt;7.25),D46&gt;=1.25),0.138,IF(AND(A46&gt;=5.45,(H46&lt;14.246),(H46&lt;14.344),(D46&lt;0.35),(D46&lt;1.25)),0.001,IF(AND((H46&lt;14.877),A46&gt;=4.85,H46&gt;=14.344,(D46&lt;0.35),(D46&lt;1.25)),0.035,IF(AND(H46&gt;=14.877,A46&gt;=4.85,H46&gt;=14.344,(D46&lt;0.35),(D46&lt;1.25)),0.007,IF(AND((B46&lt;3.35),H46&gt;=9.448,G46&gt;=0.13,D46&gt;=0.35,(D46&lt;1.25)),0.053,IF(AND(B46&gt;=3.35,H46&gt;=9.448,G46&gt;=0.13,D46&gt;=0.35,(D46&lt;1.25)),0.017,IF(AND((G46&lt;0.44),(G46&lt;0.446),(G46&lt;0.644),(A46&lt;7.25),D46&gt;=1.25),0.079,IF(AND(G46&gt;=0.44,(G46&lt;0.446),(G46&lt;0.644),(A46&lt;7.25),D46&gt;=1.25),0.02,IF(AND((A46&lt;5.95),(G46&lt;0.724),G46&gt;=0.644,(A46&lt;7.25),D46&gt;=1.25),-0.018,IF(AND(A46&gt;=5.95,(G46&lt;0.724),G46&gt;=0.644,(A46&lt;7.25),D46&gt;=1.25),0.027,IF(AND(A46&gt;=6.15,G46&gt;=0.724,G46&gt;=0.644,(A46&lt;7.25),D46&gt;=1.25),0.093,IF(AND((A46&lt;5.05),(A46&lt;5.45),(H46&lt;14.246),(H46&lt;14.344),(D46&lt;0.35),(D46&lt;1.25)),0.011,IF(AND(A46&gt;=5.05,(A46&lt;5.45),(H46&lt;14.246),(H46&lt;14.344),(D46&lt;0.35),(D46&lt;1.25)),0.021,IF(AND((A46&lt;5.4),(B46&lt;3.15),(H46&lt;9.448),G46&gt;=0.13,D46&gt;=0.35,(D46&lt;1.25)),0.007,IF(AND(A46&gt;=5.4,(B46&lt;3.15),(H46&lt;9.448),G46&gt;=0.13,D46&gt;=0.35,(D46&lt;1.25)),-0.011,IF(AND((B46&lt;3.75),B46&gt;=3.15,(H46&lt;9.448),G46&gt;=0.13,D46&gt;=0.35,(D46&lt;1.25)),0.012,IF(AND(B46&gt;=3.75,B46&gt;=3.15,(H46&lt;9.448),G46&gt;=0.13,D46&gt;=0.35,(D46&lt;1.25)),0.046,IF(AND((A46&lt;5.9),(A46&lt;6.15),G46&gt;=0.724,G46&gt;=0.644,(A46&lt;7.25),D46&gt;=1.25),0.06,IF(AND(A46&gt;=5.9,(A46&lt;6.15),G46&gt;=0.724,G46&gt;=0.644,(A46&lt;7.25),D46&gt;=1.25),0.005,"shouldnthappen")))))))))))))))))))))))</f>
        <v>0.017</v>
      </c>
      <c r="V46" s="1" t="n">
        <f aca="false">IF(AND(H46&gt;=15.155,(D46&lt;1.55)),0.084,IF(AND(A46&gt;=7.25,D46&gt;=1.55),0.141,IF(AND((G46&lt;0.043),D46&gt;=1.05,(H46&lt;15.155),(D46&lt;1.55)),-0.007,IF(AND(D46&gt;=1.85,G46&gt;=0.755,(A46&lt;7.25),D46&gt;=1.55),0.051,IF(AND((H46&lt;9.966),G46&gt;=0.905,(D46&lt;1.05),(H46&lt;15.155),(D46&lt;1.55)),0.043,IF(AND(H46&gt;=9.966,G46&gt;=0.905,(D46&lt;1.05),(H46&lt;15.155),(D46&lt;1.55)),0.007,IF(AND((G46&lt;0.278),(G46&lt;0.361),(G46&lt;0.755),(A46&lt;7.25),D46&gt;=1.55),0.08,IF(AND((A46&lt;5.8),G46&gt;=0.361,(G46&lt;0.755),(A46&lt;7.25),D46&gt;=1.55),0.019,IF(AND((A46&lt;6.05),(D46&lt;1.85),G46&gt;=0.755,(A46&lt;7.25),D46&gt;=1.55),0.01,IF(AND(A46&gt;=6.05,(D46&lt;1.85),G46&gt;=0.755,(A46&lt;7.25),D46&gt;=1.55),0.002,IF(AND((G46&lt;0.486),(B46&lt;3.15),(G46&lt;0.905),(D46&lt;1.05),(H46&lt;15.155),(D46&lt;1.55)),0.026,IF(AND(G46&gt;=0.486,(B46&lt;3.15),(G46&lt;0.905),(D46&lt;1.05),(H46&lt;15.155),(D46&lt;1.55)),0.001,IF(AND((B46&lt;3.25),B46&gt;=3.15,(G46&lt;0.905),(D46&lt;1.05),(H46&lt;15.155),(D46&lt;1.55)),-0.003,IF(AND(B46&gt;=3.25,B46&gt;=3.15,(G46&lt;0.905),(D46&lt;1.05),(H46&lt;15.155),(D46&lt;1.55)),0.012,IF(AND((H46&lt;7.426),(H46&lt;8.769),G46&gt;=0.043,D46&gt;=1.05,(H46&lt;15.155),(D46&lt;1.55)),0.041,IF(AND(H46&gt;=7.426,(H46&lt;8.769),G46&gt;=0.043,D46&gt;=1.05,(H46&lt;15.155),(D46&lt;1.55)),-0.008,IF(AND((H46&lt;10.696),H46&gt;=8.769,G46&gt;=0.043,D46&gt;=1.05,(H46&lt;15.155),(D46&lt;1.55)),0.069,IF(AND(H46&gt;=10.696,H46&gt;=8.769,G46&gt;=0.043,D46&gt;=1.05,(H46&lt;15.155),(D46&lt;1.55)),0.033,IF(AND((D46&lt;2.2),G46&gt;=0.278,(G46&lt;0.361),(G46&lt;0.755),(A46&lt;7.25),D46&gt;=1.55),0.022,IF(AND(D46&gt;=2.2,G46&gt;=0.278,(G46&lt;0.361),(G46&lt;0.755),(A46&lt;7.25),D46&gt;=1.55),-0.027,IF(AND((H46&lt;12.626),A46&gt;=5.8,G46&gt;=0.361,(G46&lt;0.755),(A46&lt;7.25),D46&gt;=1.55),0.126,IF(AND(H46&gt;=12.626,A46&gt;=5.8,G46&gt;=0.361,(G46&lt;0.755),(A46&lt;7.25),D46&gt;=1.55),0.065,"shouldnthappen"))))))))))))))))))))))</f>
        <v>0.012</v>
      </c>
      <c r="W46" s="1" t="n">
        <f aca="false">IF(AND(H46&gt;=15.155,(D46&lt;1.55)),0.064,IF(AND(A46&gt;=7.45,D46&gt;=1.55),0.115,IF(AND(B46&gt;=3.15,(H46&lt;10.257),(A46&lt;7.45),D46&gt;=1.55),0.097,IF(AND((A46&lt;4.85),H46&gt;=14.344,(D46&lt;0.35),(H46&lt;15.155),(D46&lt;1.55)),0.003,IF(AND(A46&gt;=6.05,(G46&lt;0.169),D46&gt;=0.35,(H46&lt;15.155),(D46&lt;1.55)),-0.008,IF(AND((G46&lt;0.181),G46&gt;=0.169,D46&gt;=0.35,(H46&lt;15.155),(D46&lt;1.55)),0.065,IF(AND(B46&gt;=3.05,(B46&lt;3.15),(H46&lt;10.257),(A46&lt;7.45),D46&gt;=1.55),-0.023,IF(AND(H46&gt;=11.854,(G46&lt;0.613),H46&gt;=10.257,(A46&lt;7.45),D46&gt;=1.55),0.068,IF(AND((D46&lt;0.25),(B46&lt;3.15),(H46&lt;14.344),(D46&lt;0.35),(H46&lt;15.155),(D46&lt;1.55)),0.014,IF(AND(D46&gt;=0.25,(B46&lt;3.15),(H46&lt;14.344),(D46&lt;0.35),(H46&lt;15.155),(D46&lt;1.55)),0.002,IF(AND((A46&lt;5.05),B46&gt;=3.15,(H46&lt;14.344),(D46&lt;0.35),(H46&lt;15.155),(D46&lt;1.55)),-0.001,IF(AND(A46&gt;=5.05,B46&gt;=3.15,(H46&lt;14.344),(D46&lt;0.35),(H46&lt;15.155),(D46&lt;1.55)),0.009,IF(AND((H46&lt;14.877),A46&gt;=4.85,H46&gt;=14.344,(D46&lt;0.35),(H46&lt;15.155),(D46&lt;1.55)),0.023,IF(AND(H46&gt;=14.877,A46&gt;=4.85,H46&gt;=14.344,(D46&lt;0.35),(H46&lt;15.155),(D46&lt;1.55)),0.004,IF(AND((H46&lt;13.602),(A46&lt;6.05),(G46&lt;0.169),D46&gt;=0.35,(H46&lt;15.155),(D46&lt;1.55)),0.023,IF(AND(H46&gt;=13.602,(A46&lt;6.05),(G46&lt;0.169),D46&gt;=0.35,(H46&lt;15.155),(D46&lt;1.55)),-0.006,IF(AND((B46&lt;2.95),G46&gt;=0.181,G46&gt;=0.169,D46&gt;=0.35,(H46&lt;15.155),(D46&lt;1.55)),0.019,IF(AND(B46&gt;=2.95,G46&gt;=0.181,G46&gt;=0.169,D46&gt;=0.35,(H46&lt;15.155),(D46&lt;1.55)),0.034,IF(AND((A46&lt;5.35),(B46&lt;3.05),(B46&lt;3.15),(H46&lt;10.257),(A46&lt;7.45),D46&gt;=1.55),0.009,IF(AND(A46&gt;=5.35,(B46&lt;3.05),(B46&lt;3.15),(H46&lt;10.257),(A46&lt;7.45),D46&gt;=1.55),0.058,IF(AND((B46&lt;2.9),(H46&lt;11.854),(G46&lt;0.613),H46&gt;=10.257,(A46&lt;7.45),D46&gt;=1.55),0.037,IF(AND(B46&gt;=2.9,(H46&lt;11.854),(G46&lt;0.613),H46&gt;=10.257,(A46&lt;7.45),D46&gt;=1.55),-0.005,IF(AND((A46&lt;6.4),(G46&lt;0.711),G46&gt;=0.613,H46&gt;=10.257,(A46&lt;7.45),D46&gt;=1.55),0.001,IF(AND(A46&gt;=6.4,(G46&lt;0.711),G46&gt;=0.613,H46&gt;=10.257,(A46&lt;7.45),D46&gt;=1.55),-0.002,IF(AND((D46&lt;1.9),G46&gt;=0.711,G46&gt;=0.613,H46&gt;=10.257,(A46&lt;7.45),D46&gt;=1.55),0.007,IF(AND(D46&gt;=1.9,G46&gt;=0.711,G46&gt;=0.613,H46&gt;=10.257,(A46&lt;7.45),D46&gt;=1.55),0.023,"shouldnthappen"))))))))))))))))))))))))))</f>
        <v>0.034</v>
      </c>
      <c r="X46" s="1" t="n">
        <f aca="false">IF(AND(H46&gt;=15.155,(F46&lt;2.5)),0.049,IF(AND(A46&gt;=7.45,F46&gt;=2.5),0.089,IF(AND((G46&lt;0.107),(G46&lt;0.364),(A46&lt;7.45),F46&gt;=2.5),0.055,IF(AND(A46&gt;=5.75,(G46&lt;0.572),(D46&lt;1.25),(H46&lt;15.155),(F46&lt;2.5)),-0.018,IF(AND((A46&lt;5.7),(H46&lt;12.626),G46&gt;=0.364,(A46&lt;7.45),F46&gt;=2.5),0.012,IF(AND(A46&gt;=5.7,(H46&lt;12.626),G46&gt;=0.364,(A46&lt;7.45),F46&gt;=2.5),0.065,IF(AND((G46&lt;0.628),H46&gt;=12.626,G46&gt;=0.364,(A46&lt;7.45),F46&gt;=2.5),0.047,IF(AND((G46&lt;0.545),(A46&lt;5.75),(G46&lt;0.572),(D46&lt;1.25),(H46&lt;15.155),(F46&lt;2.5)),0.007,IF(AND(G46&gt;=0.545,(A46&lt;5.75),(G46&lt;0.572),(D46&lt;1.25),(H46&lt;15.155),(F46&lt;2.5)),-0.009,IF(AND((D46&lt;0.3),(H46&lt;11.788),G46&gt;=0.572,(D46&lt;1.25),(H46&lt;15.155),(F46&lt;2.5)),0.01,IF(AND(D46&gt;=0.3,(H46&lt;11.788),G46&gt;=0.572,(D46&lt;1.25),(H46&lt;15.155),(F46&lt;2.5)),0.03,IF(AND((A46&lt;4.75),H46&gt;=11.788,G46&gt;=0.572,(D46&lt;1.25),(H46&lt;15.155),(F46&lt;2.5)),0.001,IF(AND(A46&gt;=4.75,H46&gt;=11.788,G46&gt;=0.572,(D46&lt;1.25),(H46&lt;15.155),(F46&lt;2.5)),0.01,IF(AND((A46&lt;5.5),(A46&lt;6.15),(G46&lt;0.652),D46&gt;=1.25,(H46&lt;15.155),(F46&lt;2.5)),0.014,IF(AND(A46&gt;=5.5,(A46&lt;6.15),(G46&lt;0.652),D46&gt;=1.25,(H46&lt;15.155),(F46&lt;2.5)),0.049,IF(AND((H46&lt;12.206),A46&gt;=6.15,(G46&lt;0.652),D46&gt;=1.25,(H46&lt;15.155),(F46&lt;2.5)),-0.009,IF(AND(H46&gt;=12.206,A46&gt;=6.15,(G46&lt;0.652),D46&gt;=1.25,(H46&lt;15.155),(F46&lt;2.5)),0.021,IF(AND((A46&lt;5.55),(A46&lt;6.2),G46&gt;=0.652,D46&gt;=1.25,(H46&lt;15.155),(F46&lt;2.5)),0.011,IF(AND(A46&gt;=5.55,(A46&lt;6.2),G46&gt;=0.652,D46&gt;=1.25,(H46&lt;15.155),(F46&lt;2.5)),-0.019,IF(AND((B46&lt;3.2),A46&gt;=6.2,G46&gt;=0.652,D46&gt;=1.25,(H46&lt;15.155),(F46&lt;2.5)),0.025,IF(AND(B46&gt;=3.2,A46&gt;=6.2,G46&gt;=0.652,D46&gt;=1.25,(H46&lt;15.155),(F46&lt;2.5)),0.001,IF(AND((G46&lt;0.183),(G46&lt;0.301),G46&gt;=0.107,(G46&lt;0.364),(A46&lt;7.45),F46&gt;=2.5),-0.009,IF(AND(G46&gt;=0.183,(G46&lt;0.301),G46&gt;=0.107,(G46&lt;0.364),(A46&lt;7.45),F46&gt;=2.5),0.022,IF(AND((D46&lt;2.2),G46&gt;=0.301,G46&gt;=0.107,(G46&lt;0.364),(A46&lt;7.45),F46&gt;=2.5),0.004,IF(AND(D46&gt;=2.2,G46&gt;=0.301,G46&gt;=0.107,(G46&lt;0.364),(A46&lt;7.45),F46&gt;=2.5),-0.02,IF(AND((G46&lt;0.787),G46&gt;=0.628,H46&gt;=12.626,G46&gt;=0.364,(A46&lt;7.45),F46&gt;=2.5),-0.001,IF(AND(G46&gt;=0.787,G46&gt;=0.628,H46&gt;=12.626,G46&gt;=0.364,(A46&lt;7.45),F46&gt;=2.5),0.016,"shouldnthappen")))))))))))))))))))))))))))</f>
        <v>0.007</v>
      </c>
      <c r="Y46" s="1" t="n">
        <f aca="false">IF(AND(H46&gt;=15.155,(D46&lt;1.55)),0.037,IF(AND(D46&gt;=2.45,(A46&lt;7.45),D46&gt;=1.55),0.054,IF(AND((A46&lt;7.8),A46&gt;=7.45,D46&gt;=1.55),0.078,IF(AND(A46&gt;=7.8,A46&gt;=7.45,D46&gt;=1.55),0.021,IF(AND(A46&gt;=6.2,G46&gt;=0.68,D46&gt;=1.25,(H46&lt;15.155),(D46&lt;1.55)),0.019,IF(AND((B46&lt;2.65),(A46&lt;4.95),(G46&lt;0.572),(D46&lt;1.25),(H46&lt;15.155),(D46&lt;1.55)),0.021,IF(AND(B46&gt;=2.65,(A46&lt;4.95),(G46&lt;0.572),(D46&lt;1.25),(H46&lt;15.155),(D46&lt;1.55)),0.006,IF(AND((H46&lt;14.344),A46&gt;=4.95,(G46&lt;0.572),(D46&lt;1.25),(H46&lt;15.155),(D46&lt;1.55)),-0.005,IF(AND(H46&gt;=14.344,A46&gt;=4.95,(G46&lt;0.572),(D46&lt;1.25),(H46&lt;15.155),(D46&lt;1.55)),0.013,IF(AND((G46&lt;0.833),(H46&lt;11.788),G46&gt;=0.572,(D46&lt;1.25),(H46&lt;15.155),(D46&lt;1.55)),0.009,IF(AND(G46&gt;=0.833,(H46&lt;11.788),G46&gt;=0.572,(D46&lt;1.25),(H46&lt;15.155),(D46&lt;1.55)),0.024,IF(AND((A46&lt;4.75),H46&gt;=11.788,G46&gt;=0.572,(D46&lt;1.25),(H46&lt;15.155),(D46&lt;1.55)),0.001,IF(AND(A46&gt;=4.75,H46&gt;=11.788,G46&gt;=0.572,(D46&lt;1.25),(H46&lt;15.155),(D46&lt;1.55)),0.008,IF(AND((A46&lt;5.65),(A46&lt;6.15),(G46&lt;0.68),D46&gt;=1.25,(H46&lt;15.155),(D46&lt;1.55)),0.017,IF(AND(A46&gt;=5.65,(A46&lt;6.15),(G46&lt;0.68),D46&gt;=1.25,(H46&lt;15.155),(D46&lt;1.55)),0.039,IF(AND((G46&lt;0.436),A46&gt;=6.15,(G46&lt;0.68),D46&gt;=1.25,(H46&lt;15.155),(D46&lt;1.55)),-0.004,IF(AND(G46&gt;=0.436,A46&gt;=6.15,(G46&lt;0.68),D46&gt;=1.25,(H46&lt;15.155),(D46&lt;1.55)),0.022,IF(AND((A46&lt;5.55),(A46&lt;6.2),G46&gt;=0.68,D46&gt;=1.25,(H46&lt;15.155),(D46&lt;1.55)),0.009,IF(AND(A46&gt;=5.55,(A46&lt;6.2),G46&gt;=0.68,D46&gt;=1.25,(H46&lt;15.155),(D46&lt;1.55)),-0.016,IF(AND((G46&lt;0.107),(G46&lt;0.361),(G46&lt;0.613),(D46&lt;2.45),(A46&lt;7.45),D46&gt;=1.55),0.042,IF(AND(G46&gt;=0.107,(G46&lt;0.361),(G46&lt;0.613),(D46&lt;2.45),(A46&lt;7.45),D46&gt;=1.55),0.002,IF(AND((D46&lt;2.35),G46&gt;=0.361,(G46&lt;0.613),(D46&lt;2.45),(A46&lt;7.45),D46&gt;=1.55),0.051,IF(AND(D46&gt;=2.35,G46&gt;=0.361,(G46&lt;0.613),(D46&lt;2.45),(A46&lt;7.45),D46&gt;=1.55),0.016,IF(AND((A46&lt;6.4),(G46&lt;0.711),G46&gt;=0.613,(D46&lt;2.45),(A46&lt;7.45),D46&gt;=1.55),0.001,IF(AND(A46&gt;=6.4,(G46&lt;0.711),G46&gt;=0.613,(D46&lt;2.45),(A46&lt;7.45),D46&gt;=1.55),-0.002,IF(AND((B46&lt;2.95),G46&gt;=0.711,G46&gt;=0.613,(D46&lt;2.45),(A46&lt;7.45),D46&gt;=1.55),0.023,IF(AND(B46&gt;=2.95,G46&gt;=0.711,G46&gt;=0.613,(D46&lt;2.45),(A46&lt;7.45),D46&gt;=1.55),0.01,"shouldnthappen")))))))))))))))))))))))))))</f>
        <v>-0.005</v>
      </c>
      <c r="Z46" s="1" t="n">
        <f aca="false">IF(AND(A46&gt;=7.45,D46&gt;=1.75),0.056,IF(AND(H46&gt;=15.059,A46&gt;=5.55,(D46&lt;1.75)),0.028,IF(AND((D46&lt;0.35),G46&gt;=0.905,(A46&lt;5.55),(D46&lt;1.75)),0.005,IF(AND(D46&gt;=0.35,G46&gt;=0.905,(A46&lt;5.55),(D46&lt;1.75)),0.026,IF(AND((H46&lt;8.711),D46&gt;=2.45,(A46&lt;7.45),D46&gt;=1.75),0.011,IF(AND(H46&gt;=8.711,D46&gt;=2.45,(A46&lt;7.45),D46&gt;=1.75),0.049,IF(AND((G46&lt;0.107),(G46&lt;0.487),(D46&lt;2.45),(A46&lt;7.45),D46&gt;=1.75),0.032,IF(AND((H46&lt;10.915),(A46&lt;4.5),(B46&lt;3.15),(G46&lt;0.905),(A46&lt;5.55),(D46&lt;1.75)),-0.001,IF(AND(H46&gt;=10.915,(A46&lt;4.5),(B46&lt;3.15),(G46&lt;0.905),(A46&lt;5.55),(D46&lt;1.75)),0.003,IF(AND((A46&lt;5.05),A46&gt;=4.5,(B46&lt;3.15),(G46&lt;0.905),(A46&lt;5.55),(D46&lt;1.75)),0.015,IF(AND(A46&gt;=5.05,A46&gt;=4.5,(B46&lt;3.15),(G46&lt;0.905),(A46&lt;5.55),(D46&lt;1.75)),0.006,IF(AND((G46&lt;0.05),(G46&lt;0.091),B46&gt;=3.15,(G46&lt;0.905),(A46&lt;5.55),(D46&lt;1.75)),0.001,IF(AND(G46&gt;=0.05,(G46&lt;0.091),B46&gt;=3.15,(G46&lt;0.905),(A46&lt;5.55),(D46&lt;1.75)),0.008,IF(AND((G46&lt;0.587),G46&gt;=0.091,B46&gt;=3.15,(G46&lt;0.905),(A46&lt;5.55),(D46&lt;1.75)),-0.003,IF(AND(G46&gt;=0.587,G46&gt;=0.091,B46&gt;=3.15,(G46&lt;0.905),(A46&lt;5.55),(D46&lt;1.75)),0.004,IF(AND((F46&lt;2.5),(B46&lt;2.85),(G46&lt;0.419),(H46&lt;15.059),A46&gt;=5.55,(D46&lt;1.75)),0.041,IF(AND(F46&gt;=2.5,(B46&lt;2.85),(G46&lt;0.419),(H46&lt;15.059),A46&gt;=5.55,(D46&lt;1.75)),0.015,IF(AND((G46&lt;0.164),B46&gt;=2.85,(G46&lt;0.419),(H46&lt;15.059),A46&gt;=5.55,(D46&lt;1.75)),0.01,IF(AND(G46&gt;=0.164,B46&gt;=2.85,(G46&lt;0.419),(H46&lt;15.059),A46&gt;=5.55,(D46&lt;1.75)),-0.001,IF(AND((B46&lt;2.55),(B46&lt;2.95),G46&gt;=0.419,(H46&lt;15.059),A46&gt;=5.55,(D46&lt;1.75)),0.014,IF(AND(B46&gt;=2.55,(B46&lt;2.95),G46&gt;=0.419,(H46&lt;15.059),A46&gt;=5.55,(D46&lt;1.75)),-0.013,IF(AND((D46&lt;1.55),B46&gt;=2.95,G46&gt;=0.419,(H46&lt;15.059),A46&gt;=5.55,(D46&lt;1.75)),0.023,IF(AND(D46&gt;=1.55,B46&gt;=2.95,G46&gt;=0.419,(H46&lt;15.059),A46&gt;=5.55,(D46&lt;1.75)),0.005,IF(AND((H46&lt;13.278),G46&gt;=0.107,(G46&lt;0.487),(D46&lt;2.45),(A46&lt;7.45),D46&gt;=1.75),-0.009,IF(AND(H46&gt;=13.278,G46&gt;=0.107,(G46&lt;0.487),(D46&lt;2.45),(A46&lt;7.45),D46&gt;=1.75),0.017,IF(AND((D46&lt;2.35),(G46&lt;0.571),G46&gt;=0.487,(D46&lt;2.45),(A46&lt;7.45),D46&gt;=1.75),0.053,IF(AND(D46&gt;=2.35,(G46&lt;0.571),G46&gt;=0.487,(D46&lt;2.45),(A46&lt;7.45),D46&gt;=1.75),0.009,IF(AND((G46&lt;0.779),G46&gt;=0.571,G46&gt;=0.487,(D46&lt;2.45),(A46&lt;7.45),D46&gt;=1.75),0.006,IF(AND(G46&gt;=0.779,G46&gt;=0.571,G46&gt;=0.487,(D46&lt;2.45),(A46&lt;7.45),D46&gt;=1.75),0.016,"shouldnthappen")))))))))))))))))))))))))))))</f>
        <v>-0.003</v>
      </c>
      <c r="AA46" s="1" t="n">
        <f aca="false">IF(AND((A46&lt;7.8),A46&gt;=7.45,D46&gt;=1.75),0.051,IF(AND(A46&gt;=7.8,A46&gt;=7.45,D46&gt;=1.75),0.01,IF(AND(B46&gt;=3.35,B46&gt;=3.25,(A46&lt;7.45),D46&gt;=1.75),0.016,IF(AND((H46&lt;8.308),(D46&lt;0.15),(H46&lt;13.655),(D46&lt;0.35),(D46&lt;1.75)),0.009,IF(AND((H46&lt;14.529),(G46&lt;0.293),H46&gt;=13.655,(D46&lt;0.35),(D46&lt;1.75)),0.011,IF(AND(H46&gt;=14.529,(G46&lt;0.293),H46&gt;=13.655,(D46&lt;0.35),(D46&lt;1.75)),0.001,IF(AND(D46&gt;=0.25,G46&gt;=0.293,H46&gt;=13.655,(D46&lt;0.35),(D46&lt;1.75)),-0.004,IF(AND(H46&gt;=10.635,(H46&lt;10.696),(H46&lt;13.906),D46&gt;=0.35,(D46&lt;1.75)),0.036,IF(AND(G46&gt;=0.833,H46&gt;=10.696,(H46&lt;13.906),D46&gt;=0.35,(D46&lt;1.75)),0.016,IF(AND((A46&lt;6.65),(G46&lt;0.247),H46&gt;=13.906,D46&gt;=0.35,(D46&lt;1.75)),-0.008,IF(AND(A46&gt;=6.65,(G46&lt;0.247),H46&gt;=13.906,D46&gt;=0.35,(D46&lt;1.75)),0.011,IF(AND((B46&lt;2.45),G46&gt;=0.247,H46&gt;=13.906,D46&gt;=0.35,(D46&lt;1.75)),0,IF(AND((D46&lt;1.85),(B46&lt;2.95),(B46&lt;3.25),(A46&lt;7.45),D46&gt;=1.75),0.033,IF(AND((G46&lt;0.428),(B46&lt;3.35),B46&gt;=3.25,(A46&lt;7.45),D46&gt;=1.75),0.009,IF(AND(G46&gt;=0.428,(B46&lt;3.35),B46&gt;=3.25,(A46&lt;7.45),D46&gt;=1.75),0.042,IF(AND((A46&lt;4.6),H46&gt;=8.308,(D46&lt;0.15),(H46&lt;13.655),(D46&lt;0.35),(D46&lt;1.75)),0.003,IF(AND(A46&gt;=4.6,H46&gt;=8.308,(D46&lt;0.15),(H46&lt;13.655),(D46&lt;0.35),(D46&lt;1.75)),0,IF(AND((H46&lt;8.834),(A46&lt;5.05),D46&gt;=0.15,(H46&lt;13.655),(D46&lt;0.35),(D46&lt;1.75)),0.002,IF(AND(H46&gt;=8.834,(A46&lt;5.05),D46&gt;=0.15,(H46&lt;13.655),(D46&lt;0.35),(D46&lt;1.75)),-0.008,IF(AND((A46&lt;5.45),A46&gt;=5.05,D46&gt;=0.15,(H46&lt;13.655),(D46&lt;0.35),(D46&lt;1.75)),0.003,IF(AND(A46&gt;=5.45,A46&gt;=5.05,D46&gt;=0.15,(H46&lt;13.655),(D46&lt;0.35),(D46&lt;1.75)),-0.002,IF(AND((A46&lt;5.3),(D46&lt;0.25),G46&gt;=0.293,H46&gt;=13.655,(D46&lt;0.35),(D46&lt;1.75)),0.007,IF(AND(A46&gt;=5.3,(D46&lt;0.25),G46&gt;=0.293,H46&gt;=13.655,(D46&lt;0.35),(D46&lt;1.75)),0.001,IF(AND((H46&lt;7.309),(H46&lt;10.635),(H46&lt;10.696),(H46&lt;13.906),D46&gt;=0.35,(D46&lt;1.75)),0.014,IF(AND(H46&gt;=7.309,(H46&lt;10.635),(H46&lt;10.696),(H46&lt;13.906),D46&gt;=0.35,(D46&lt;1.75)),0.006,IF(AND((H46&lt;12.093),(G46&lt;0.833),H46&gt;=10.696,(H46&lt;13.906),D46&gt;=0.35,(D46&lt;1.75)),-0.01,IF(AND(H46&gt;=12.093,(G46&lt;0.833),H46&gt;=10.696,(H46&lt;13.906),D46&gt;=0.35,(D46&lt;1.75)),0.004,IF(AND((G46&lt;0.823),B46&gt;=2.45,G46&gt;=0.247,H46&gt;=13.906,D46&gt;=0.35,(D46&lt;1.75)),0.026,IF(AND(G46&gt;=0.823,B46&gt;=2.45,G46&gt;=0.247,H46&gt;=13.906,D46&gt;=0.35,(D46&lt;1.75)),0.006,IF(AND((H46&lt;11.121),D46&gt;=1.85,(B46&lt;2.95),(B46&lt;3.25),(A46&lt;7.45),D46&gt;=1.75),0.013,IF(AND(H46&gt;=11.121,D46&gt;=1.85,(B46&lt;2.95),(B46&lt;3.25),(A46&lt;7.45),D46&gt;=1.75),0.005,IF(AND((A46&lt;6.05),(A46&lt;6.45),B46&gt;=2.95,(B46&lt;3.25),(A46&lt;7.45),D46&gt;=1.75),0.001,IF(AND(A46&gt;=6.05,(A46&lt;6.45),B46&gt;=2.95,(B46&lt;3.25),(A46&lt;7.45),D46&gt;=1.75),-0.005,IF(AND((G46&lt;0.42),A46&gt;=6.45,B46&gt;=2.95,(B46&lt;3.25),(A46&lt;7.45),D46&gt;=1.75),0.004,IF(AND(G46&gt;=0.42,A46&gt;=6.45,B46&gt;=2.95,(B46&lt;3.25),(A46&lt;7.45),D46&gt;=1.75),0.019,"shouldnthappen")))))))))))))))))))))))))))))))))))</f>
        <v>0.006</v>
      </c>
      <c r="AB46" s="1" t="n">
        <f aca="false">+ 0.5</f>
        <v>0.5</v>
      </c>
    </row>
    <row r="47" customFormat="false" ht="13.8" hidden="false" customHeight="false" outlineLevel="0" collapsed="false">
      <c r="A47" s="11" t="n">
        <v>5.1</v>
      </c>
      <c r="B47" s="1" t="n">
        <v>3.8</v>
      </c>
      <c r="C47" s="1" t="n">
        <v>1.9</v>
      </c>
      <c r="D47" s="1" t="n">
        <v>0.4</v>
      </c>
      <c r="E47" s="1" t="s">
        <v>94</v>
      </c>
      <c r="F47" s="1" t="n">
        <v>1</v>
      </c>
      <c r="G47" s="1" t="n">
        <v>0.918034626636654</v>
      </c>
      <c r="H47" s="18" t="n">
        <v>6.5099694066681</v>
      </c>
      <c r="I47" s="1" t="n">
        <f aca="false">C47</f>
        <v>1.9</v>
      </c>
      <c r="J47" s="1" t="n">
        <f aca="false">SUM(M47:AB47)</f>
        <v>1.769</v>
      </c>
      <c r="K47" s="15" t="n">
        <f aca="false">1-SQRT(VAR(M47:AB47, I47)) / AVERAGE(M47:AB47)</f>
        <v>-3.07783352888522</v>
      </c>
      <c r="L47" s="1" t="n">
        <f aca="false">(J47-I47)/I47</f>
        <v>-0.0689473684210526</v>
      </c>
      <c r="M47" s="1" t="n">
        <f aca="false">IF(AND((H47&lt;5.245),(D47&lt;0.8)),0.075,IF(AND(H47&gt;=5.245,(D47&lt;0.8)),0.279,IF(AND((D47&lt;1.45),D47&gt;=0.8),1.043,IF(AND(D47&gt;=1.45,D47&gt;=0.8),1.423,"shouldnthappen"))))</f>
        <v>0.279</v>
      </c>
      <c r="N47" s="1" t="n">
        <f aca="false">IF(AND((A47&lt;4.35),(D47&lt;0.8)),0.048,IF(AND(A47&gt;=4.35,(D47&lt;0.8)),0.198,IF(AND(F47&gt;=2.5,D47&gt;=0.8),1.048,IF(AND((A47&lt;5.15),(F47&lt;2.5),D47&gt;=0.8),0.321,IF(AND(A47&gt;=5.15,(F47&lt;2.5),D47&gt;=0.8),0.783,"shouldnthappen")))))</f>
        <v>0.198</v>
      </c>
      <c r="O47" s="1" t="n">
        <f aca="false">IF(AND((H47&lt;5.245),(D47&lt;0.8)),0.034,IF(AND((A47&lt;5.9),D47&gt;=0.8),0.489,IF(AND(A47&gt;=5.9,D47&gt;=0.8),0.721,IF(AND((A47&lt;4.35),H47&gt;=5.245,(D47&lt;0.8)),0.041,IF(AND(A47&gt;=4.35,H47&gt;=5.245,(D47&lt;0.8)),0.142,"shouldnthappen")))))</f>
        <v>0.142</v>
      </c>
      <c r="P47" s="1" t="n">
        <f aca="false">IF(AND((B47&lt;2.8),(D47&lt;1.15)),0.244,IF(AND((D47&lt;1.75),D47&gt;=1.15),0.396,IF(AND(D47&gt;=1.75,D47&gt;=1.15),0.554,IF(AND((A47&lt;5.05),B47&gt;=2.8,(D47&lt;1.15)),0.078,IF(AND((H47&lt;14.877),A47&gt;=5.05,B47&gt;=2.8,(D47&lt;1.15)),0.118,IF(AND(H47&gt;=14.877,A47&gt;=5.05,B47&gt;=2.8,(D47&lt;1.15)),0.027,"shouldnthappen"))))))</f>
        <v>0.118</v>
      </c>
      <c r="Q47" s="1" t="n">
        <f aca="false">IF(AND(D47&gt;=0.45,(D47&lt;1.15)),0.17,IF(AND(A47&gt;=7.1,D47&gt;=1.15),0.539,IF(AND((A47&lt;6.25),(A47&lt;7.1),D47&gt;=1.15),0.258,IF(AND(A47&gt;=6.25,(A47&lt;7.1),D47&gt;=1.15),0.344,IF(AND(G47&gt;=0.418,(A47&lt;5.05),(D47&lt;0.45),(D47&lt;1.15)),0.033,IF(AND((H47&lt;14.494),(G47&lt;0.418),(A47&lt;5.05),(D47&lt;0.45),(D47&lt;1.15)),0.061,IF(AND(H47&gt;=14.494,(G47&lt;0.418),(A47&lt;5.05),(D47&lt;0.45),(D47&lt;1.15)),0.015,IF(AND(H47&gt;=14.877,(B47&lt;3.85),A47&gt;=5.05,(D47&lt;0.45),(D47&lt;1.15)),0.023,IF(AND((B47&lt;4),B47&gt;=3.85,A47&gt;=5.05,(D47&lt;0.45),(D47&lt;1.15)),0.009,IF(AND(B47&gt;=4,B47&gt;=3.85,A47&gt;=5.05,(D47&lt;0.45),(D47&lt;1.15)),0.052,IF(AND((G47&lt;0.05),(H47&lt;14.877),(B47&lt;3.85),A47&gt;=5.05,(D47&lt;0.45),(D47&lt;1.15)),0.024,IF(AND(G47&gt;=0.05,(H47&lt;14.877),(B47&lt;3.85),A47&gt;=5.05,(D47&lt;0.45),(D47&lt;1.15)),0.091,"shouldnthappen"))))))))))))</f>
        <v>0.091</v>
      </c>
      <c r="R47" s="1" t="n">
        <f aca="false">IF(AND(A47&gt;=7.1,D47&gt;=0.8),0.401,IF(AND((A47&lt;4.5),(G47&lt;0.905),(D47&lt;0.8)),0.024,IF(AND((H47&lt;9.966),G47&gt;=0.905,(D47&lt;0.8)),0.094,IF(AND(H47&gt;=9.966,G47&gt;=0.905,(D47&lt;0.8)),0.026,IF(AND(D47&gt;=2.05,(A47&lt;7.1),D47&gt;=0.8),0.277,IF(AND((H47&lt;5.523),A47&gt;=4.5,(G47&lt;0.905),(D47&lt;0.8)),0.012,IF(AND(H47&gt;=5.523,A47&gt;=4.5,(G47&lt;0.905),(D47&lt;0.8)),0.049,IF(AND((A47&lt;5.3),(D47&lt;2.05),(A47&lt;7.1),D47&gt;=0.8),0.095,IF(AND(A47&gt;=5.3,(D47&lt;2.05),(A47&lt;7.1),D47&gt;=0.8),0.196,"shouldnthappen")))))))))</f>
        <v>0.094</v>
      </c>
      <c r="S47" s="1" t="n">
        <f aca="false">IF(AND(A47&gt;=7.1,D47&gt;=1.35),0.298,IF(AND(G47&gt;=0.905,(D47&lt;0.8),(D47&lt;1.35)),0.068,IF(AND(H47&gt;=9.386,D47&gt;=0.8,(D47&lt;1.35)),0.126,IF(AND((H47&lt;7.426),(H47&lt;9.386),D47&gt;=0.8,(D47&lt;1.35)),0.091,IF(AND((A47&lt;5.3),(G47&lt;0.905),(A47&lt;7.1),D47&gt;=1.35),0.063,IF(AND((D47&lt;2.05),G47&gt;=0.905,(A47&lt;7.1),D47&gt;=1.35),0.015,IF(AND(D47&gt;=2.05,G47&gt;=0.905,(A47&lt;7.1),D47&gt;=1.35),0.089,IF(AND((H47&lt;10.505),(H47&lt;14.344),(G47&lt;0.905),(D47&lt;0.8),(D47&lt;1.35)),0.035,IF(AND((A47&lt;4.85),H47&gt;=14.344,(G47&lt;0.905),(D47&lt;0.8),(D47&lt;1.35)),0.006,IF(AND((B47&lt;2.75),H47&gt;=7.426,(H47&lt;9.386),D47&gt;=0.8,(D47&lt;1.35)),0.021,IF(AND(B47&gt;=2.75,H47&gt;=7.426,(H47&lt;9.386),D47&gt;=0.8,(D47&lt;1.35)),-0.01,IF(AND((B47&lt;2.35),A47&gt;=5.3,(G47&lt;0.905),(A47&lt;7.1),D47&gt;=1.35),0.068,IF(AND(B47&gt;=2.35,A47&gt;=5.3,(G47&lt;0.905),(A47&lt;7.1),D47&gt;=1.35),0.181,IF(AND((H47&lt;11.731),H47&gt;=10.505,(H47&lt;14.344),(G47&lt;0.905),(D47&lt;0.8),(D47&lt;1.35)),0.004,IF(AND(H47&gt;=11.731,H47&gt;=10.505,(H47&lt;14.344),(G47&lt;0.905),(D47&lt;0.8),(D47&lt;1.35)),0.024,IF(AND((H47&lt;14.877),A47&gt;=4.85,H47&gt;=14.344,(G47&lt;0.905),(D47&lt;0.8),(D47&lt;1.35)),0.063,IF(AND(H47&gt;=14.877,A47&gt;=4.85,H47&gt;=14.344,(G47&lt;0.905),(D47&lt;0.8),(D47&lt;1.35)),0.012,"shouldnthappen")))))))))))))))))</f>
        <v>0.068</v>
      </c>
      <c r="T47" s="1" t="n">
        <f aca="false">IF(AND(D47&gt;=0.45,(A47&lt;5.65)),0.067,IF(AND(A47&gt;=7.25,A47&gt;=5.65),0.244,IF(AND((H47&lt;9.966),G47&gt;=0.905,(D47&lt;0.45),(A47&lt;5.65)),0.062,IF(AND(H47&gt;=9.966,G47&gt;=0.905,(D47&lt;0.45),(A47&lt;5.65)),0.012,IF(AND((G47&lt;0.948),D47&gt;=2.05,(A47&lt;7.25),A47&gt;=5.65),0.157,IF(AND(G47&gt;=0.948,D47&gt;=2.05,(A47&lt;7.25),A47&gt;=5.65),0.037,IF(AND(G47&gt;=0.422,(B47&lt;3.15),(G47&lt;0.905),(D47&lt;0.45),(A47&lt;5.65)),0.011,IF(AND((D47&lt;0.25),(G47&lt;0.422),(B47&lt;3.15),(G47&lt;0.905),(D47&lt;0.45),(A47&lt;5.65)),0.04,IF(AND(D47&gt;=0.25,(G47&lt;0.422),(B47&lt;3.15),(G47&lt;0.905),(D47&lt;0.45),(A47&lt;5.65)),0.009,IF(AND((A47&lt;4.85),(B47&lt;3.25),B47&gt;=3.15,(G47&lt;0.905),(D47&lt;0.45),(A47&lt;5.65)),0.008,IF(AND(A47&gt;=4.85,(B47&lt;3.25),B47&gt;=3.15,(G47&lt;0.905),(D47&lt;0.45),(A47&lt;5.65)),-0.017,IF(AND((D47&lt;0.25),B47&gt;=3.25,B47&gt;=3.15,(G47&lt;0.905),(D47&lt;0.45),(A47&lt;5.65)),0.022,IF(AND(D47&gt;=0.25,B47&gt;=3.25,B47&gt;=3.15,(G47&lt;0.905),(D47&lt;0.45),(A47&lt;5.65)),0.009,IF(AND((F47&lt;2.5),(H47&lt;7.692),(G47&lt;0.644),(D47&lt;2.05),(A47&lt;7.25),A47&gt;=5.65),0.018,IF(AND(F47&gt;=2.5,(H47&lt;7.692),(G47&lt;0.644),(D47&lt;2.05),(A47&lt;7.25),A47&gt;=5.65),0.068,IF(AND((B47&lt;2.35),H47&gt;=7.692,(G47&lt;0.644),(D47&lt;2.05),(A47&lt;7.25),A47&gt;=5.65),0.023,IF(AND(B47&gt;=2.35,H47&gt;=7.692,(G47&lt;0.644),(D47&lt;2.05),(A47&lt;7.25),A47&gt;=5.65),0.125,IF(AND((G47&lt;0.766),(G47&lt;0.85),G47&gt;=0.644,(D47&lt;2.05),(A47&lt;7.25),A47&gt;=5.65),0.055,IF(AND(G47&gt;=0.766,(G47&lt;0.85),G47&gt;=0.644,(D47&lt;2.05),(A47&lt;7.25),A47&gt;=5.65),-0,IF(AND((B47&lt;2.95),G47&gt;=0.85,G47&gt;=0.644,(D47&lt;2.05),(A47&lt;7.25),A47&gt;=5.65),0.098,IF(AND(B47&gt;=2.95,G47&gt;=0.85,G47&gt;=0.644,(D47&lt;2.05),(A47&lt;7.25),A47&gt;=5.65),0.013,"shouldnthappen")))))))))))))))))))))</f>
        <v>0.062</v>
      </c>
      <c r="U47" s="1" t="n">
        <f aca="false">IF(AND(A47&gt;=7.25,D47&gt;=1.25),0.186,IF(AND((G47&lt;0.13),D47&gt;=0.35,(D47&lt;1.25)),-0.004,IF(AND(H47&gt;=14.246,(H47&lt;14.344),(D47&lt;0.35),(D47&lt;1.25)),-0.002,IF(AND((A47&lt;4.85),H47&gt;=14.344,(D47&lt;0.35),(D47&lt;1.25)),0.004,IF(AND(G47&gt;=0.446,(G47&lt;0.644),(A47&lt;7.25),D47&gt;=1.25),0.138,IF(AND(A47&gt;=5.45,(H47&lt;14.246),(H47&lt;14.344),(D47&lt;0.35),(D47&lt;1.25)),0.001,IF(AND((H47&lt;14.877),A47&gt;=4.85,H47&gt;=14.344,(D47&lt;0.35),(D47&lt;1.25)),0.035,IF(AND(H47&gt;=14.877,A47&gt;=4.85,H47&gt;=14.344,(D47&lt;0.35),(D47&lt;1.25)),0.007,IF(AND((B47&lt;3.35),H47&gt;=9.448,G47&gt;=0.13,D47&gt;=0.35,(D47&lt;1.25)),0.053,IF(AND(B47&gt;=3.35,H47&gt;=9.448,G47&gt;=0.13,D47&gt;=0.35,(D47&lt;1.25)),0.017,IF(AND((G47&lt;0.44),(G47&lt;0.446),(G47&lt;0.644),(A47&lt;7.25),D47&gt;=1.25),0.079,IF(AND(G47&gt;=0.44,(G47&lt;0.446),(G47&lt;0.644),(A47&lt;7.25),D47&gt;=1.25),0.02,IF(AND((A47&lt;5.95),(G47&lt;0.724),G47&gt;=0.644,(A47&lt;7.25),D47&gt;=1.25),-0.018,IF(AND(A47&gt;=5.95,(G47&lt;0.724),G47&gt;=0.644,(A47&lt;7.25),D47&gt;=1.25),0.027,IF(AND(A47&gt;=6.15,G47&gt;=0.724,G47&gt;=0.644,(A47&lt;7.25),D47&gt;=1.25),0.093,IF(AND((A47&lt;5.05),(A47&lt;5.45),(H47&lt;14.246),(H47&lt;14.344),(D47&lt;0.35),(D47&lt;1.25)),0.011,IF(AND(A47&gt;=5.05,(A47&lt;5.45),(H47&lt;14.246),(H47&lt;14.344),(D47&lt;0.35),(D47&lt;1.25)),0.021,IF(AND((A47&lt;5.4),(B47&lt;3.15),(H47&lt;9.448),G47&gt;=0.13,D47&gt;=0.35,(D47&lt;1.25)),0.007,IF(AND(A47&gt;=5.4,(B47&lt;3.15),(H47&lt;9.448),G47&gt;=0.13,D47&gt;=0.35,(D47&lt;1.25)),-0.011,IF(AND((B47&lt;3.75),B47&gt;=3.15,(H47&lt;9.448),G47&gt;=0.13,D47&gt;=0.35,(D47&lt;1.25)),0.012,IF(AND(B47&gt;=3.75,B47&gt;=3.15,(H47&lt;9.448),G47&gt;=0.13,D47&gt;=0.35,(D47&lt;1.25)),0.046,IF(AND((A47&lt;5.9),(A47&lt;6.15),G47&gt;=0.724,G47&gt;=0.644,(A47&lt;7.25),D47&gt;=1.25),0.06,IF(AND(A47&gt;=5.9,(A47&lt;6.15),G47&gt;=0.724,G47&gt;=0.644,(A47&lt;7.25),D47&gt;=1.25),0.005,"shouldnthappen")))))))))))))))))))))))</f>
        <v>0.046</v>
      </c>
      <c r="V47" s="1" t="n">
        <f aca="false">IF(AND(H47&gt;=15.155,(D47&lt;1.55)),0.084,IF(AND(A47&gt;=7.25,D47&gt;=1.55),0.141,IF(AND((G47&lt;0.043),D47&gt;=1.05,(H47&lt;15.155),(D47&lt;1.55)),-0.007,IF(AND(D47&gt;=1.85,G47&gt;=0.755,(A47&lt;7.25),D47&gt;=1.55),0.051,IF(AND((H47&lt;9.966),G47&gt;=0.905,(D47&lt;1.05),(H47&lt;15.155),(D47&lt;1.55)),0.043,IF(AND(H47&gt;=9.966,G47&gt;=0.905,(D47&lt;1.05),(H47&lt;15.155),(D47&lt;1.55)),0.007,IF(AND((G47&lt;0.278),(G47&lt;0.361),(G47&lt;0.755),(A47&lt;7.25),D47&gt;=1.55),0.08,IF(AND((A47&lt;5.8),G47&gt;=0.361,(G47&lt;0.755),(A47&lt;7.25),D47&gt;=1.55),0.019,IF(AND((A47&lt;6.05),(D47&lt;1.85),G47&gt;=0.755,(A47&lt;7.25),D47&gt;=1.55),0.01,IF(AND(A47&gt;=6.05,(D47&lt;1.85),G47&gt;=0.755,(A47&lt;7.25),D47&gt;=1.55),0.002,IF(AND((G47&lt;0.486),(B47&lt;3.15),(G47&lt;0.905),(D47&lt;1.05),(H47&lt;15.155),(D47&lt;1.55)),0.026,IF(AND(G47&gt;=0.486,(B47&lt;3.15),(G47&lt;0.905),(D47&lt;1.05),(H47&lt;15.155),(D47&lt;1.55)),0.001,IF(AND((B47&lt;3.25),B47&gt;=3.15,(G47&lt;0.905),(D47&lt;1.05),(H47&lt;15.155),(D47&lt;1.55)),-0.003,IF(AND(B47&gt;=3.25,B47&gt;=3.15,(G47&lt;0.905),(D47&lt;1.05),(H47&lt;15.155),(D47&lt;1.55)),0.012,IF(AND((H47&lt;7.426),(H47&lt;8.769),G47&gt;=0.043,D47&gt;=1.05,(H47&lt;15.155),(D47&lt;1.55)),0.041,IF(AND(H47&gt;=7.426,(H47&lt;8.769),G47&gt;=0.043,D47&gt;=1.05,(H47&lt;15.155),(D47&lt;1.55)),-0.008,IF(AND((H47&lt;10.696),H47&gt;=8.769,G47&gt;=0.043,D47&gt;=1.05,(H47&lt;15.155),(D47&lt;1.55)),0.069,IF(AND(H47&gt;=10.696,H47&gt;=8.769,G47&gt;=0.043,D47&gt;=1.05,(H47&lt;15.155),(D47&lt;1.55)),0.033,IF(AND((D47&lt;2.2),G47&gt;=0.278,(G47&lt;0.361),(G47&lt;0.755),(A47&lt;7.25),D47&gt;=1.55),0.022,IF(AND(D47&gt;=2.2,G47&gt;=0.278,(G47&lt;0.361),(G47&lt;0.755),(A47&lt;7.25),D47&gt;=1.55),-0.027,IF(AND((H47&lt;12.626),A47&gt;=5.8,G47&gt;=0.361,(G47&lt;0.755),(A47&lt;7.25),D47&gt;=1.55),0.126,IF(AND(H47&gt;=12.626,A47&gt;=5.8,G47&gt;=0.361,(G47&lt;0.755),(A47&lt;7.25),D47&gt;=1.55),0.065,"shouldnthappen"))))))))))))))))))))))</f>
        <v>0.043</v>
      </c>
      <c r="W47" s="1" t="n">
        <f aca="false">IF(AND(H47&gt;=15.155,(D47&lt;1.55)),0.064,IF(AND(A47&gt;=7.45,D47&gt;=1.55),0.115,IF(AND(B47&gt;=3.15,(H47&lt;10.257),(A47&lt;7.45),D47&gt;=1.55),0.097,IF(AND((A47&lt;4.85),H47&gt;=14.344,(D47&lt;0.35),(H47&lt;15.155),(D47&lt;1.55)),0.003,IF(AND(A47&gt;=6.05,(G47&lt;0.169),D47&gt;=0.35,(H47&lt;15.155),(D47&lt;1.55)),-0.008,IF(AND((G47&lt;0.181),G47&gt;=0.169,D47&gt;=0.35,(H47&lt;15.155),(D47&lt;1.55)),0.065,IF(AND(B47&gt;=3.05,(B47&lt;3.15),(H47&lt;10.257),(A47&lt;7.45),D47&gt;=1.55),-0.023,IF(AND(H47&gt;=11.854,(G47&lt;0.613),H47&gt;=10.257,(A47&lt;7.45),D47&gt;=1.55),0.068,IF(AND((D47&lt;0.25),(B47&lt;3.15),(H47&lt;14.344),(D47&lt;0.35),(H47&lt;15.155),(D47&lt;1.55)),0.014,IF(AND(D47&gt;=0.25,(B47&lt;3.15),(H47&lt;14.344),(D47&lt;0.35),(H47&lt;15.155),(D47&lt;1.55)),0.002,IF(AND((A47&lt;5.05),B47&gt;=3.15,(H47&lt;14.344),(D47&lt;0.35),(H47&lt;15.155),(D47&lt;1.55)),-0.001,IF(AND(A47&gt;=5.05,B47&gt;=3.15,(H47&lt;14.344),(D47&lt;0.35),(H47&lt;15.155),(D47&lt;1.55)),0.009,IF(AND((H47&lt;14.877),A47&gt;=4.85,H47&gt;=14.344,(D47&lt;0.35),(H47&lt;15.155),(D47&lt;1.55)),0.023,IF(AND(H47&gt;=14.877,A47&gt;=4.85,H47&gt;=14.344,(D47&lt;0.35),(H47&lt;15.155),(D47&lt;1.55)),0.004,IF(AND((H47&lt;13.602),(A47&lt;6.05),(G47&lt;0.169),D47&gt;=0.35,(H47&lt;15.155),(D47&lt;1.55)),0.023,IF(AND(H47&gt;=13.602,(A47&lt;6.05),(G47&lt;0.169),D47&gt;=0.35,(H47&lt;15.155),(D47&lt;1.55)),-0.006,IF(AND((B47&lt;2.95),G47&gt;=0.181,G47&gt;=0.169,D47&gt;=0.35,(H47&lt;15.155),(D47&lt;1.55)),0.019,IF(AND(B47&gt;=2.95,G47&gt;=0.181,G47&gt;=0.169,D47&gt;=0.35,(H47&lt;15.155),(D47&lt;1.55)),0.034,IF(AND((A47&lt;5.35),(B47&lt;3.05),(B47&lt;3.15),(H47&lt;10.257),(A47&lt;7.45),D47&gt;=1.55),0.009,IF(AND(A47&gt;=5.35,(B47&lt;3.05),(B47&lt;3.15),(H47&lt;10.257),(A47&lt;7.45),D47&gt;=1.55),0.058,IF(AND((B47&lt;2.9),(H47&lt;11.854),(G47&lt;0.613),H47&gt;=10.257,(A47&lt;7.45),D47&gt;=1.55),0.037,IF(AND(B47&gt;=2.9,(H47&lt;11.854),(G47&lt;0.613),H47&gt;=10.257,(A47&lt;7.45),D47&gt;=1.55),-0.005,IF(AND((A47&lt;6.4),(G47&lt;0.711),G47&gt;=0.613,H47&gt;=10.257,(A47&lt;7.45),D47&gt;=1.55),0.001,IF(AND(A47&gt;=6.4,(G47&lt;0.711),G47&gt;=0.613,H47&gt;=10.257,(A47&lt;7.45),D47&gt;=1.55),-0.002,IF(AND((D47&lt;1.9),G47&gt;=0.711,G47&gt;=0.613,H47&gt;=10.257,(A47&lt;7.45),D47&gt;=1.55),0.007,IF(AND(D47&gt;=1.9,G47&gt;=0.711,G47&gt;=0.613,H47&gt;=10.257,(A47&lt;7.45),D47&gt;=1.55),0.023,"shouldnthappen"))))))))))))))))))))))))))</f>
        <v>0.034</v>
      </c>
      <c r="X47" s="1" t="n">
        <f aca="false">IF(AND(H47&gt;=15.155,(F47&lt;2.5)),0.049,IF(AND(A47&gt;=7.45,F47&gt;=2.5),0.089,IF(AND((G47&lt;0.107),(G47&lt;0.364),(A47&lt;7.45),F47&gt;=2.5),0.055,IF(AND(A47&gt;=5.75,(G47&lt;0.572),(D47&lt;1.25),(H47&lt;15.155),(F47&lt;2.5)),-0.018,IF(AND((A47&lt;5.7),(H47&lt;12.626),G47&gt;=0.364,(A47&lt;7.45),F47&gt;=2.5),0.012,IF(AND(A47&gt;=5.7,(H47&lt;12.626),G47&gt;=0.364,(A47&lt;7.45),F47&gt;=2.5),0.065,IF(AND((G47&lt;0.628),H47&gt;=12.626,G47&gt;=0.364,(A47&lt;7.45),F47&gt;=2.5),0.047,IF(AND((G47&lt;0.545),(A47&lt;5.75),(G47&lt;0.572),(D47&lt;1.25),(H47&lt;15.155),(F47&lt;2.5)),0.007,IF(AND(G47&gt;=0.545,(A47&lt;5.75),(G47&lt;0.572),(D47&lt;1.25),(H47&lt;15.155),(F47&lt;2.5)),-0.009,IF(AND((D47&lt;0.3),(H47&lt;11.788),G47&gt;=0.572,(D47&lt;1.25),(H47&lt;15.155),(F47&lt;2.5)),0.01,IF(AND(D47&gt;=0.3,(H47&lt;11.788),G47&gt;=0.572,(D47&lt;1.25),(H47&lt;15.155),(F47&lt;2.5)),0.03,IF(AND((A47&lt;4.75),H47&gt;=11.788,G47&gt;=0.572,(D47&lt;1.25),(H47&lt;15.155),(F47&lt;2.5)),0.001,IF(AND(A47&gt;=4.75,H47&gt;=11.788,G47&gt;=0.572,(D47&lt;1.25),(H47&lt;15.155),(F47&lt;2.5)),0.01,IF(AND((A47&lt;5.5),(A47&lt;6.15),(G47&lt;0.652),D47&gt;=1.25,(H47&lt;15.155),(F47&lt;2.5)),0.014,IF(AND(A47&gt;=5.5,(A47&lt;6.15),(G47&lt;0.652),D47&gt;=1.25,(H47&lt;15.155),(F47&lt;2.5)),0.049,IF(AND((H47&lt;12.206),A47&gt;=6.15,(G47&lt;0.652),D47&gt;=1.25,(H47&lt;15.155),(F47&lt;2.5)),-0.009,IF(AND(H47&gt;=12.206,A47&gt;=6.15,(G47&lt;0.652),D47&gt;=1.25,(H47&lt;15.155),(F47&lt;2.5)),0.021,IF(AND((A47&lt;5.55),(A47&lt;6.2),G47&gt;=0.652,D47&gt;=1.25,(H47&lt;15.155),(F47&lt;2.5)),0.011,IF(AND(A47&gt;=5.55,(A47&lt;6.2),G47&gt;=0.652,D47&gt;=1.25,(H47&lt;15.155),(F47&lt;2.5)),-0.019,IF(AND((B47&lt;3.2),A47&gt;=6.2,G47&gt;=0.652,D47&gt;=1.25,(H47&lt;15.155),(F47&lt;2.5)),0.025,IF(AND(B47&gt;=3.2,A47&gt;=6.2,G47&gt;=0.652,D47&gt;=1.25,(H47&lt;15.155),(F47&lt;2.5)),0.001,IF(AND((G47&lt;0.183),(G47&lt;0.301),G47&gt;=0.107,(G47&lt;0.364),(A47&lt;7.45),F47&gt;=2.5),-0.009,IF(AND(G47&gt;=0.183,(G47&lt;0.301),G47&gt;=0.107,(G47&lt;0.364),(A47&lt;7.45),F47&gt;=2.5),0.022,IF(AND((D47&lt;2.2),G47&gt;=0.301,G47&gt;=0.107,(G47&lt;0.364),(A47&lt;7.45),F47&gt;=2.5),0.004,IF(AND(D47&gt;=2.2,G47&gt;=0.301,G47&gt;=0.107,(G47&lt;0.364),(A47&lt;7.45),F47&gt;=2.5),-0.02,IF(AND((G47&lt;0.787),G47&gt;=0.628,H47&gt;=12.626,G47&gt;=0.364,(A47&lt;7.45),F47&gt;=2.5),-0.001,IF(AND(G47&gt;=0.787,G47&gt;=0.628,H47&gt;=12.626,G47&gt;=0.364,(A47&lt;7.45),F47&gt;=2.5),0.016,"shouldnthappen")))))))))))))))))))))))))))</f>
        <v>0.03</v>
      </c>
      <c r="Y47" s="1" t="n">
        <f aca="false">IF(AND(H47&gt;=15.155,(D47&lt;1.55)),0.037,IF(AND(D47&gt;=2.45,(A47&lt;7.45),D47&gt;=1.55),0.054,IF(AND((A47&lt;7.8),A47&gt;=7.45,D47&gt;=1.55),0.078,IF(AND(A47&gt;=7.8,A47&gt;=7.45,D47&gt;=1.55),0.021,IF(AND(A47&gt;=6.2,G47&gt;=0.68,D47&gt;=1.25,(H47&lt;15.155),(D47&lt;1.55)),0.019,IF(AND((B47&lt;2.65),(A47&lt;4.95),(G47&lt;0.572),(D47&lt;1.25),(H47&lt;15.155),(D47&lt;1.55)),0.021,IF(AND(B47&gt;=2.65,(A47&lt;4.95),(G47&lt;0.572),(D47&lt;1.25),(H47&lt;15.155),(D47&lt;1.55)),0.006,IF(AND((H47&lt;14.344),A47&gt;=4.95,(G47&lt;0.572),(D47&lt;1.25),(H47&lt;15.155),(D47&lt;1.55)),-0.005,IF(AND(H47&gt;=14.344,A47&gt;=4.95,(G47&lt;0.572),(D47&lt;1.25),(H47&lt;15.155),(D47&lt;1.55)),0.013,IF(AND((G47&lt;0.833),(H47&lt;11.788),G47&gt;=0.572,(D47&lt;1.25),(H47&lt;15.155),(D47&lt;1.55)),0.009,IF(AND(G47&gt;=0.833,(H47&lt;11.788),G47&gt;=0.572,(D47&lt;1.25),(H47&lt;15.155),(D47&lt;1.55)),0.024,IF(AND((A47&lt;4.75),H47&gt;=11.788,G47&gt;=0.572,(D47&lt;1.25),(H47&lt;15.155),(D47&lt;1.55)),0.001,IF(AND(A47&gt;=4.75,H47&gt;=11.788,G47&gt;=0.572,(D47&lt;1.25),(H47&lt;15.155),(D47&lt;1.55)),0.008,IF(AND((A47&lt;5.65),(A47&lt;6.15),(G47&lt;0.68),D47&gt;=1.25,(H47&lt;15.155),(D47&lt;1.55)),0.017,IF(AND(A47&gt;=5.65,(A47&lt;6.15),(G47&lt;0.68),D47&gt;=1.25,(H47&lt;15.155),(D47&lt;1.55)),0.039,IF(AND((G47&lt;0.436),A47&gt;=6.15,(G47&lt;0.68),D47&gt;=1.25,(H47&lt;15.155),(D47&lt;1.55)),-0.004,IF(AND(G47&gt;=0.436,A47&gt;=6.15,(G47&lt;0.68),D47&gt;=1.25,(H47&lt;15.155),(D47&lt;1.55)),0.022,IF(AND((A47&lt;5.55),(A47&lt;6.2),G47&gt;=0.68,D47&gt;=1.25,(H47&lt;15.155),(D47&lt;1.55)),0.009,IF(AND(A47&gt;=5.55,(A47&lt;6.2),G47&gt;=0.68,D47&gt;=1.25,(H47&lt;15.155),(D47&lt;1.55)),-0.016,IF(AND((G47&lt;0.107),(G47&lt;0.361),(G47&lt;0.613),(D47&lt;2.45),(A47&lt;7.45),D47&gt;=1.55),0.042,IF(AND(G47&gt;=0.107,(G47&lt;0.361),(G47&lt;0.613),(D47&lt;2.45),(A47&lt;7.45),D47&gt;=1.55),0.002,IF(AND((D47&lt;2.35),G47&gt;=0.361,(G47&lt;0.613),(D47&lt;2.45),(A47&lt;7.45),D47&gt;=1.55),0.051,IF(AND(D47&gt;=2.35,G47&gt;=0.361,(G47&lt;0.613),(D47&lt;2.45),(A47&lt;7.45),D47&gt;=1.55),0.016,IF(AND((A47&lt;6.4),(G47&lt;0.711),G47&gt;=0.613,(D47&lt;2.45),(A47&lt;7.45),D47&gt;=1.55),0.001,IF(AND(A47&gt;=6.4,(G47&lt;0.711),G47&gt;=0.613,(D47&lt;2.45),(A47&lt;7.45),D47&gt;=1.55),-0.002,IF(AND((B47&lt;2.95),G47&gt;=0.711,G47&gt;=0.613,(D47&lt;2.45),(A47&lt;7.45),D47&gt;=1.55),0.023,IF(AND(B47&gt;=2.95,G47&gt;=0.711,G47&gt;=0.613,(D47&lt;2.45),(A47&lt;7.45),D47&gt;=1.55),0.01,"shouldnthappen")))))))))))))))))))))))))))</f>
        <v>0.024</v>
      </c>
      <c r="Z47" s="1" t="n">
        <f aca="false">IF(AND(A47&gt;=7.45,D47&gt;=1.75),0.056,IF(AND(H47&gt;=15.059,A47&gt;=5.55,(D47&lt;1.75)),0.028,IF(AND((D47&lt;0.35),G47&gt;=0.905,(A47&lt;5.55),(D47&lt;1.75)),0.005,IF(AND(D47&gt;=0.35,G47&gt;=0.905,(A47&lt;5.55),(D47&lt;1.75)),0.026,IF(AND((H47&lt;8.711),D47&gt;=2.45,(A47&lt;7.45),D47&gt;=1.75),0.011,IF(AND(H47&gt;=8.711,D47&gt;=2.45,(A47&lt;7.45),D47&gt;=1.75),0.049,IF(AND((G47&lt;0.107),(G47&lt;0.487),(D47&lt;2.45),(A47&lt;7.45),D47&gt;=1.75),0.032,IF(AND((H47&lt;10.915),(A47&lt;4.5),(B47&lt;3.15),(G47&lt;0.905),(A47&lt;5.55),(D47&lt;1.75)),-0.001,IF(AND(H47&gt;=10.915,(A47&lt;4.5),(B47&lt;3.15),(G47&lt;0.905),(A47&lt;5.55),(D47&lt;1.75)),0.003,IF(AND((A47&lt;5.05),A47&gt;=4.5,(B47&lt;3.15),(G47&lt;0.905),(A47&lt;5.55),(D47&lt;1.75)),0.015,IF(AND(A47&gt;=5.05,A47&gt;=4.5,(B47&lt;3.15),(G47&lt;0.905),(A47&lt;5.55),(D47&lt;1.75)),0.006,IF(AND((G47&lt;0.05),(G47&lt;0.091),B47&gt;=3.15,(G47&lt;0.905),(A47&lt;5.55),(D47&lt;1.75)),0.001,IF(AND(G47&gt;=0.05,(G47&lt;0.091),B47&gt;=3.15,(G47&lt;0.905),(A47&lt;5.55),(D47&lt;1.75)),0.008,IF(AND((G47&lt;0.587),G47&gt;=0.091,B47&gt;=3.15,(G47&lt;0.905),(A47&lt;5.55),(D47&lt;1.75)),-0.003,IF(AND(G47&gt;=0.587,G47&gt;=0.091,B47&gt;=3.15,(G47&lt;0.905),(A47&lt;5.55),(D47&lt;1.75)),0.004,IF(AND((F47&lt;2.5),(B47&lt;2.85),(G47&lt;0.419),(H47&lt;15.059),A47&gt;=5.55,(D47&lt;1.75)),0.041,IF(AND(F47&gt;=2.5,(B47&lt;2.85),(G47&lt;0.419),(H47&lt;15.059),A47&gt;=5.55,(D47&lt;1.75)),0.015,IF(AND((G47&lt;0.164),B47&gt;=2.85,(G47&lt;0.419),(H47&lt;15.059),A47&gt;=5.55,(D47&lt;1.75)),0.01,IF(AND(G47&gt;=0.164,B47&gt;=2.85,(G47&lt;0.419),(H47&lt;15.059),A47&gt;=5.55,(D47&lt;1.75)),-0.001,IF(AND((B47&lt;2.55),(B47&lt;2.95),G47&gt;=0.419,(H47&lt;15.059),A47&gt;=5.55,(D47&lt;1.75)),0.014,IF(AND(B47&gt;=2.55,(B47&lt;2.95),G47&gt;=0.419,(H47&lt;15.059),A47&gt;=5.55,(D47&lt;1.75)),-0.013,IF(AND((D47&lt;1.55),B47&gt;=2.95,G47&gt;=0.419,(H47&lt;15.059),A47&gt;=5.55,(D47&lt;1.75)),0.023,IF(AND(D47&gt;=1.55,B47&gt;=2.95,G47&gt;=0.419,(H47&lt;15.059),A47&gt;=5.55,(D47&lt;1.75)),0.005,IF(AND((H47&lt;13.278),G47&gt;=0.107,(G47&lt;0.487),(D47&lt;2.45),(A47&lt;7.45),D47&gt;=1.75),-0.009,IF(AND(H47&gt;=13.278,G47&gt;=0.107,(G47&lt;0.487),(D47&lt;2.45),(A47&lt;7.45),D47&gt;=1.75),0.017,IF(AND((D47&lt;2.35),(G47&lt;0.571),G47&gt;=0.487,(D47&lt;2.45),(A47&lt;7.45),D47&gt;=1.75),0.053,IF(AND(D47&gt;=2.35,(G47&lt;0.571),G47&gt;=0.487,(D47&lt;2.45),(A47&lt;7.45),D47&gt;=1.75),0.009,IF(AND((G47&lt;0.779),G47&gt;=0.571,G47&gt;=0.487,(D47&lt;2.45),(A47&lt;7.45),D47&gt;=1.75),0.006,IF(AND(G47&gt;=0.779,G47&gt;=0.571,G47&gt;=0.487,(D47&lt;2.45),(A47&lt;7.45),D47&gt;=1.75),0.016,"shouldnthappen")))))))))))))))))))))))))))))</f>
        <v>0.026</v>
      </c>
      <c r="AA47" s="1" t="n">
        <f aca="false">IF(AND((A47&lt;7.8),A47&gt;=7.45,D47&gt;=1.75),0.051,IF(AND(A47&gt;=7.8,A47&gt;=7.45,D47&gt;=1.75),0.01,IF(AND(B47&gt;=3.35,B47&gt;=3.25,(A47&lt;7.45),D47&gt;=1.75),0.016,IF(AND((H47&lt;8.308),(D47&lt;0.15),(H47&lt;13.655),(D47&lt;0.35),(D47&lt;1.75)),0.009,IF(AND((H47&lt;14.529),(G47&lt;0.293),H47&gt;=13.655,(D47&lt;0.35),(D47&lt;1.75)),0.011,IF(AND(H47&gt;=14.529,(G47&lt;0.293),H47&gt;=13.655,(D47&lt;0.35),(D47&lt;1.75)),0.001,IF(AND(D47&gt;=0.25,G47&gt;=0.293,H47&gt;=13.655,(D47&lt;0.35),(D47&lt;1.75)),-0.004,IF(AND(H47&gt;=10.635,(H47&lt;10.696),(H47&lt;13.906),D47&gt;=0.35,(D47&lt;1.75)),0.036,IF(AND(G47&gt;=0.833,H47&gt;=10.696,(H47&lt;13.906),D47&gt;=0.35,(D47&lt;1.75)),0.016,IF(AND((A47&lt;6.65),(G47&lt;0.247),H47&gt;=13.906,D47&gt;=0.35,(D47&lt;1.75)),-0.008,IF(AND(A47&gt;=6.65,(G47&lt;0.247),H47&gt;=13.906,D47&gt;=0.35,(D47&lt;1.75)),0.011,IF(AND((B47&lt;2.45),G47&gt;=0.247,H47&gt;=13.906,D47&gt;=0.35,(D47&lt;1.75)),0,IF(AND((D47&lt;1.85),(B47&lt;2.95),(B47&lt;3.25),(A47&lt;7.45),D47&gt;=1.75),0.033,IF(AND((G47&lt;0.428),(B47&lt;3.35),B47&gt;=3.25,(A47&lt;7.45),D47&gt;=1.75),0.009,IF(AND(G47&gt;=0.428,(B47&lt;3.35),B47&gt;=3.25,(A47&lt;7.45),D47&gt;=1.75),0.042,IF(AND((A47&lt;4.6),H47&gt;=8.308,(D47&lt;0.15),(H47&lt;13.655),(D47&lt;0.35),(D47&lt;1.75)),0.003,IF(AND(A47&gt;=4.6,H47&gt;=8.308,(D47&lt;0.15),(H47&lt;13.655),(D47&lt;0.35),(D47&lt;1.75)),0,IF(AND((H47&lt;8.834),(A47&lt;5.05),D47&gt;=0.15,(H47&lt;13.655),(D47&lt;0.35),(D47&lt;1.75)),0.002,IF(AND(H47&gt;=8.834,(A47&lt;5.05),D47&gt;=0.15,(H47&lt;13.655),(D47&lt;0.35),(D47&lt;1.75)),-0.008,IF(AND((A47&lt;5.45),A47&gt;=5.05,D47&gt;=0.15,(H47&lt;13.655),(D47&lt;0.35),(D47&lt;1.75)),0.003,IF(AND(A47&gt;=5.45,A47&gt;=5.05,D47&gt;=0.15,(H47&lt;13.655),(D47&lt;0.35),(D47&lt;1.75)),-0.002,IF(AND((A47&lt;5.3),(D47&lt;0.25),G47&gt;=0.293,H47&gt;=13.655,(D47&lt;0.35),(D47&lt;1.75)),0.007,IF(AND(A47&gt;=5.3,(D47&lt;0.25),G47&gt;=0.293,H47&gt;=13.655,(D47&lt;0.35),(D47&lt;1.75)),0.001,IF(AND((H47&lt;7.309),(H47&lt;10.635),(H47&lt;10.696),(H47&lt;13.906),D47&gt;=0.35,(D47&lt;1.75)),0.014,IF(AND(H47&gt;=7.309,(H47&lt;10.635),(H47&lt;10.696),(H47&lt;13.906),D47&gt;=0.35,(D47&lt;1.75)),0.006,IF(AND((H47&lt;12.093),(G47&lt;0.833),H47&gt;=10.696,(H47&lt;13.906),D47&gt;=0.35,(D47&lt;1.75)),-0.01,IF(AND(H47&gt;=12.093,(G47&lt;0.833),H47&gt;=10.696,(H47&lt;13.906),D47&gt;=0.35,(D47&lt;1.75)),0.004,IF(AND((G47&lt;0.823),B47&gt;=2.45,G47&gt;=0.247,H47&gt;=13.906,D47&gt;=0.35,(D47&lt;1.75)),0.026,IF(AND(G47&gt;=0.823,B47&gt;=2.45,G47&gt;=0.247,H47&gt;=13.906,D47&gt;=0.35,(D47&lt;1.75)),0.006,IF(AND((H47&lt;11.121),D47&gt;=1.85,(B47&lt;2.95),(B47&lt;3.25),(A47&lt;7.45),D47&gt;=1.75),0.013,IF(AND(H47&gt;=11.121,D47&gt;=1.85,(B47&lt;2.95),(B47&lt;3.25),(A47&lt;7.45),D47&gt;=1.75),0.005,IF(AND((A47&lt;6.05),(A47&lt;6.45),B47&gt;=2.95,(B47&lt;3.25),(A47&lt;7.45),D47&gt;=1.75),0.001,IF(AND(A47&gt;=6.05,(A47&lt;6.45),B47&gt;=2.95,(B47&lt;3.25),(A47&lt;7.45),D47&gt;=1.75),-0.005,IF(AND((G47&lt;0.42),A47&gt;=6.45,B47&gt;=2.95,(B47&lt;3.25),(A47&lt;7.45),D47&gt;=1.75),0.004,IF(AND(G47&gt;=0.42,A47&gt;=6.45,B47&gt;=2.95,(B47&lt;3.25),(A47&lt;7.45),D47&gt;=1.75),0.019,"shouldnthappen")))))))))))))))))))))))))))))))))))</f>
        <v>0.014</v>
      </c>
      <c r="AB47" s="1" t="n">
        <f aca="false">+ 0.5</f>
        <v>0.5</v>
      </c>
    </row>
    <row r="48" customFormat="false" ht="13.8" hidden="false" customHeight="false" outlineLevel="0" collapsed="false">
      <c r="A48" s="11" t="n">
        <v>4.8</v>
      </c>
      <c r="B48" s="1" t="n">
        <v>3</v>
      </c>
      <c r="C48" s="1" t="n">
        <v>1.4</v>
      </c>
      <c r="D48" s="1" t="n">
        <v>0.3</v>
      </c>
      <c r="E48" s="1" t="s">
        <v>94</v>
      </c>
      <c r="F48" s="1" t="n">
        <v>1</v>
      </c>
      <c r="G48" s="1" t="n">
        <v>0.00715964357368648</v>
      </c>
      <c r="H48" s="18" t="n">
        <v>6.81689990703017</v>
      </c>
      <c r="I48" s="1" t="n">
        <f aca="false">C48</f>
        <v>1.4</v>
      </c>
      <c r="J48" s="1" t="n">
        <f aca="false">SUM(M48:AB48)</f>
        <v>1.42</v>
      </c>
      <c r="K48" s="15" t="n">
        <f aca="false">1-SQRT(VAR(M48:AB48, I48)) / AVERAGE(M48:AB48)</f>
        <v>-2.87674388422389</v>
      </c>
      <c r="L48" s="1" t="n">
        <f aca="false">(J48-I48)/I48</f>
        <v>0.0142857142857143</v>
      </c>
      <c r="M48" s="1" t="n">
        <f aca="false">IF(AND((H48&lt;5.245),(D48&lt;0.8)),0.075,IF(AND(H48&gt;=5.245,(D48&lt;0.8)),0.279,IF(AND((D48&lt;1.45),D48&gt;=0.8),1.043,IF(AND(D48&gt;=1.45,D48&gt;=0.8),1.423,"shouldnthappen"))))</f>
        <v>0.279</v>
      </c>
      <c r="N48" s="1" t="n">
        <f aca="false">IF(AND((A48&lt;4.35),(D48&lt;0.8)),0.048,IF(AND(A48&gt;=4.35,(D48&lt;0.8)),0.198,IF(AND(F48&gt;=2.5,D48&gt;=0.8),1.048,IF(AND((A48&lt;5.15),(F48&lt;2.5),D48&gt;=0.8),0.321,IF(AND(A48&gt;=5.15,(F48&lt;2.5),D48&gt;=0.8),0.783,"shouldnthappen")))))</f>
        <v>0.198</v>
      </c>
      <c r="O48" s="1" t="n">
        <f aca="false">IF(AND((H48&lt;5.245),(D48&lt;0.8)),0.034,IF(AND((A48&lt;5.9),D48&gt;=0.8),0.489,IF(AND(A48&gt;=5.9,D48&gt;=0.8),0.721,IF(AND((A48&lt;4.35),H48&gt;=5.245,(D48&lt;0.8)),0.041,IF(AND(A48&gt;=4.35,H48&gt;=5.245,(D48&lt;0.8)),0.142,"shouldnthappen")))))</f>
        <v>0.142</v>
      </c>
      <c r="P48" s="1" t="n">
        <f aca="false">IF(AND((B48&lt;2.8),(D48&lt;1.15)),0.244,IF(AND((D48&lt;1.75),D48&gt;=1.15),0.396,IF(AND(D48&gt;=1.75,D48&gt;=1.15),0.554,IF(AND((A48&lt;5.05),B48&gt;=2.8,(D48&lt;1.15)),0.078,IF(AND((H48&lt;14.877),A48&gt;=5.05,B48&gt;=2.8,(D48&lt;1.15)),0.118,IF(AND(H48&gt;=14.877,A48&gt;=5.05,B48&gt;=2.8,(D48&lt;1.15)),0.027,"shouldnthappen"))))))</f>
        <v>0.078</v>
      </c>
      <c r="Q48" s="1" t="n">
        <f aca="false">IF(AND(D48&gt;=0.45,(D48&lt;1.15)),0.17,IF(AND(A48&gt;=7.1,D48&gt;=1.15),0.539,IF(AND((A48&lt;6.25),(A48&lt;7.1),D48&gt;=1.15),0.258,IF(AND(A48&gt;=6.25,(A48&lt;7.1),D48&gt;=1.15),0.344,IF(AND(G48&gt;=0.418,(A48&lt;5.05),(D48&lt;0.45),(D48&lt;1.15)),0.033,IF(AND((H48&lt;14.494),(G48&lt;0.418),(A48&lt;5.05),(D48&lt;0.45),(D48&lt;1.15)),0.061,IF(AND(H48&gt;=14.494,(G48&lt;0.418),(A48&lt;5.05),(D48&lt;0.45),(D48&lt;1.15)),0.015,IF(AND(H48&gt;=14.877,(B48&lt;3.85),A48&gt;=5.05,(D48&lt;0.45),(D48&lt;1.15)),0.023,IF(AND((B48&lt;4),B48&gt;=3.85,A48&gt;=5.05,(D48&lt;0.45),(D48&lt;1.15)),0.009,IF(AND(B48&gt;=4,B48&gt;=3.85,A48&gt;=5.05,(D48&lt;0.45),(D48&lt;1.15)),0.052,IF(AND((G48&lt;0.05),(H48&lt;14.877),(B48&lt;3.85),A48&gt;=5.05,(D48&lt;0.45),(D48&lt;1.15)),0.024,IF(AND(G48&gt;=0.05,(H48&lt;14.877),(B48&lt;3.85),A48&gt;=5.05,(D48&lt;0.45),(D48&lt;1.15)),0.091,"shouldnthappen"))))))))))))</f>
        <v>0.061</v>
      </c>
      <c r="R48" s="1" t="n">
        <f aca="false">IF(AND(A48&gt;=7.1,D48&gt;=0.8),0.401,IF(AND((A48&lt;4.5),(G48&lt;0.905),(D48&lt;0.8)),0.024,IF(AND((H48&lt;9.966),G48&gt;=0.905,(D48&lt;0.8)),0.094,IF(AND(H48&gt;=9.966,G48&gt;=0.905,(D48&lt;0.8)),0.026,IF(AND(D48&gt;=2.05,(A48&lt;7.1),D48&gt;=0.8),0.277,IF(AND((H48&lt;5.523),A48&gt;=4.5,(G48&lt;0.905),(D48&lt;0.8)),0.012,IF(AND(H48&gt;=5.523,A48&gt;=4.5,(G48&lt;0.905),(D48&lt;0.8)),0.049,IF(AND((A48&lt;5.3),(D48&lt;2.05),(A48&lt;7.1),D48&gt;=0.8),0.095,IF(AND(A48&gt;=5.3,(D48&lt;2.05),(A48&lt;7.1),D48&gt;=0.8),0.196,"shouldnthappen")))))))))</f>
        <v>0.049</v>
      </c>
      <c r="S48" s="1" t="n">
        <f aca="false">IF(AND(A48&gt;=7.1,D48&gt;=1.35),0.298,IF(AND(G48&gt;=0.905,(D48&lt;0.8),(D48&lt;1.35)),0.068,IF(AND(H48&gt;=9.386,D48&gt;=0.8,(D48&lt;1.35)),0.126,IF(AND((H48&lt;7.426),(H48&lt;9.386),D48&gt;=0.8,(D48&lt;1.35)),0.091,IF(AND((A48&lt;5.3),(G48&lt;0.905),(A48&lt;7.1),D48&gt;=1.35),0.063,IF(AND((D48&lt;2.05),G48&gt;=0.905,(A48&lt;7.1),D48&gt;=1.35),0.015,IF(AND(D48&gt;=2.05,G48&gt;=0.905,(A48&lt;7.1),D48&gt;=1.35),0.089,IF(AND((H48&lt;10.505),(H48&lt;14.344),(G48&lt;0.905),(D48&lt;0.8),(D48&lt;1.35)),0.035,IF(AND((A48&lt;4.85),H48&gt;=14.344,(G48&lt;0.905),(D48&lt;0.8),(D48&lt;1.35)),0.006,IF(AND((B48&lt;2.75),H48&gt;=7.426,(H48&lt;9.386),D48&gt;=0.8,(D48&lt;1.35)),0.021,IF(AND(B48&gt;=2.75,H48&gt;=7.426,(H48&lt;9.386),D48&gt;=0.8,(D48&lt;1.35)),-0.01,IF(AND((B48&lt;2.35),A48&gt;=5.3,(G48&lt;0.905),(A48&lt;7.1),D48&gt;=1.35),0.068,IF(AND(B48&gt;=2.35,A48&gt;=5.3,(G48&lt;0.905),(A48&lt;7.1),D48&gt;=1.35),0.181,IF(AND((H48&lt;11.731),H48&gt;=10.505,(H48&lt;14.344),(G48&lt;0.905),(D48&lt;0.8),(D48&lt;1.35)),0.004,IF(AND(H48&gt;=11.731,H48&gt;=10.505,(H48&lt;14.344),(G48&lt;0.905),(D48&lt;0.8),(D48&lt;1.35)),0.024,IF(AND((H48&lt;14.877),A48&gt;=4.85,H48&gt;=14.344,(G48&lt;0.905),(D48&lt;0.8),(D48&lt;1.35)),0.063,IF(AND(H48&gt;=14.877,A48&gt;=4.85,H48&gt;=14.344,(G48&lt;0.905),(D48&lt;0.8),(D48&lt;1.35)),0.012,"shouldnthappen")))))))))))))))))</f>
        <v>0.035</v>
      </c>
      <c r="T48" s="1" t="n">
        <f aca="false">IF(AND(D48&gt;=0.45,(A48&lt;5.65)),0.067,IF(AND(A48&gt;=7.25,A48&gt;=5.65),0.244,IF(AND((H48&lt;9.966),G48&gt;=0.905,(D48&lt;0.45),(A48&lt;5.65)),0.062,IF(AND(H48&gt;=9.966,G48&gt;=0.905,(D48&lt;0.45),(A48&lt;5.65)),0.012,IF(AND((G48&lt;0.948),D48&gt;=2.05,(A48&lt;7.25),A48&gt;=5.65),0.157,IF(AND(G48&gt;=0.948,D48&gt;=2.05,(A48&lt;7.25),A48&gt;=5.65),0.037,IF(AND(G48&gt;=0.422,(B48&lt;3.15),(G48&lt;0.905),(D48&lt;0.45),(A48&lt;5.65)),0.011,IF(AND((D48&lt;0.25),(G48&lt;0.422),(B48&lt;3.15),(G48&lt;0.905),(D48&lt;0.45),(A48&lt;5.65)),0.04,IF(AND(D48&gt;=0.25,(G48&lt;0.422),(B48&lt;3.15),(G48&lt;0.905),(D48&lt;0.45),(A48&lt;5.65)),0.009,IF(AND((A48&lt;4.85),(B48&lt;3.25),B48&gt;=3.15,(G48&lt;0.905),(D48&lt;0.45),(A48&lt;5.65)),0.008,IF(AND(A48&gt;=4.85,(B48&lt;3.25),B48&gt;=3.15,(G48&lt;0.905),(D48&lt;0.45),(A48&lt;5.65)),-0.017,IF(AND((D48&lt;0.25),B48&gt;=3.25,B48&gt;=3.15,(G48&lt;0.905),(D48&lt;0.45),(A48&lt;5.65)),0.022,IF(AND(D48&gt;=0.25,B48&gt;=3.25,B48&gt;=3.15,(G48&lt;0.905),(D48&lt;0.45),(A48&lt;5.65)),0.009,IF(AND((F48&lt;2.5),(H48&lt;7.692),(G48&lt;0.644),(D48&lt;2.05),(A48&lt;7.25),A48&gt;=5.65),0.018,IF(AND(F48&gt;=2.5,(H48&lt;7.692),(G48&lt;0.644),(D48&lt;2.05),(A48&lt;7.25),A48&gt;=5.65),0.068,IF(AND((B48&lt;2.35),H48&gt;=7.692,(G48&lt;0.644),(D48&lt;2.05),(A48&lt;7.25),A48&gt;=5.65),0.023,IF(AND(B48&gt;=2.35,H48&gt;=7.692,(G48&lt;0.644),(D48&lt;2.05),(A48&lt;7.25),A48&gt;=5.65),0.125,IF(AND((G48&lt;0.766),(G48&lt;0.85),G48&gt;=0.644,(D48&lt;2.05),(A48&lt;7.25),A48&gt;=5.65),0.055,IF(AND(G48&gt;=0.766,(G48&lt;0.85),G48&gt;=0.644,(D48&lt;2.05),(A48&lt;7.25),A48&gt;=5.65),-0,IF(AND((B48&lt;2.95),G48&gt;=0.85,G48&gt;=0.644,(D48&lt;2.05),(A48&lt;7.25),A48&gt;=5.65),0.098,IF(AND(B48&gt;=2.95,G48&gt;=0.85,G48&gt;=0.644,(D48&lt;2.05),(A48&lt;7.25),A48&gt;=5.65),0.013,"shouldnthappen")))))))))))))))))))))</f>
        <v>0.009</v>
      </c>
      <c r="U48" s="1" t="n">
        <f aca="false">IF(AND(A48&gt;=7.25,D48&gt;=1.25),0.186,IF(AND((G48&lt;0.13),D48&gt;=0.35,(D48&lt;1.25)),-0.004,IF(AND(H48&gt;=14.246,(H48&lt;14.344),(D48&lt;0.35),(D48&lt;1.25)),-0.002,IF(AND((A48&lt;4.85),H48&gt;=14.344,(D48&lt;0.35),(D48&lt;1.25)),0.004,IF(AND(G48&gt;=0.446,(G48&lt;0.644),(A48&lt;7.25),D48&gt;=1.25),0.138,IF(AND(A48&gt;=5.45,(H48&lt;14.246),(H48&lt;14.344),(D48&lt;0.35),(D48&lt;1.25)),0.001,IF(AND((H48&lt;14.877),A48&gt;=4.85,H48&gt;=14.344,(D48&lt;0.35),(D48&lt;1.25)),0.035,IF(AND(H48&gt;=14.877,A48&gt;=4.85,H48&gt;=14.344,(D48&lt;0.35),(D48&lt;1.25)),0.007,IF(AND((B48&lt;3.35),H48&gt;=9.448,G48&gt;=0.13,D48&gt;=0.35,(D48&lt;1.25)),0.053,IF(AND(B48&gt;=3.35,H48&gt;=9.448,G48&gt;=0.13,D48&gt;=0.35,(D48&lt;1.25)),0.017,IF(AND((G48&lt;0.44),(G48&lt;0.446),(G48&lt;0.644),(A48&lt;7.25),D48&gt;=1.25),0.079,IF(AND(G48&gt;=0.44,(G48&lt;0.446),(G48&lt;0.644),(A48&lt;7.25),D48&gt;=1.25),0.02,IF(AND((A48&lt;5.95),(G48&lt;0.724),G48&gt;=0.644,(A48&lt;7.25),D48&gt;=1.25),-0.018,IF(AND(A48&gt;=5.95,(G48&lt;0.724),G48&gt;=0.644,(A48&lt;7.25),D48&gt;=1.25),0.027,IF(AND(A48&gt;=6.15,G48&gt;=0.724,G48&gt;=0.644,(A48&lt;7.25),D48&gt;=1.25),0.093,IF(AND((A48&lt;5.05),(A48&lt;5.45),(H48&lt;14.246),(H48&lt;14.344),(D48&lt;0.35),(D48&lt;1.25)),0.011,IF(AND(A48&gt;=5.05,(A48&lt;5.45),(H48&lt;14.246),(H48&lt;14.344),(D48&lt;0.35),(D48&lt;1.25)),0.021,IF(AND((A48&lt;5.4),(B48&lt;3.15),(H48&lt;9.448),G48&gt;=0.13,D48&gt;=0.35,(D48&lt;1.25)),0.007,IF(AND(A48&gt;=5.4,(B48&lt;3.15),(H48&lt;9.448),G48&gt;=0.13,D48&gt;=0.35,(D48&lt;1.25)),-0.011,IF(AND((B48&lt;3.75),B48&gt;=3.15,(H48&lt;9.448),G48&gt;=0.13,D48&gt;=0.35,(D48&lt;1.25)),0.012,IF(AND(B48&gt;=3.75,B48&gt;=3.15,(H48&lt;9.448),G48&gt;=0.13,D48&gt;=0.35,(D48&lt;1.25)),0.046,IF(AND((A48&lt;5.9),(A48&lt;6.15),G48&gt;=0.724,G48&gt;=0.644,(A48&lt;7.25),D48&gt;=1.25),0.06,IF(AND(A48&gt;=5.9,(A48&lt;6.15),G48&gt;=0.724,G48&gt;=0.644,(A48&lt;7.25),D48&gt;=1.25),0.005,"shouldnthappen")))))))))))))))))))))))</f>
        <v>0.011</v>
      </c>
      <c r="V48" s="1" t="n">
        <f aca="false">IF(AND(H48&gt;=15.155,(D48&lt;1.55)),0.084,IF(AND(A48&gt;=7.25,D48&gt;=1.55),0.141,IF(AND((G48&lt;0.043),D48&gt;=1.05,(H48&lt;15.155),(D48&lt;1.55)),-0.007,IF(AND(D48&gt;=1.85,G48&gt;=0.755,(A48&lt;7.25),D48&gt;=1.55),0.051,IF(AND((H48&lt;9.966),G48&gt;=0.905,(D48&lt;1.05),(H48&lt;15.155),(D48&lt;1.55)),0.043,IF(AND(H48&gt;=9.966,G48&gt;=0.905,(D48&lt;1.05),(H48&lt;15.155),(D48&lt;1.55)),0.007,IF(AND((G48&lt;0.278),(G48&lt;0.361),(G48&lt;0.755),(A48&lt;7.25),D48&gt;=1.55),0.08,IF(AND((A48&lt;5.8),G48&gt;=0.361,(G48&lt;0.755),(A48&lt;7.25),D48&gt;=1.55),0.019,IF(AND((A48&lt;6.05),(D48&lt;1.85),G48&gt;=0.755,(A48&lt;7.25),D48&gt;=1.55),0.01,IF(AND(A48&gt;=6.05,(D48&lt;1.85),G48&gt;=0.755,(A48&lt;7.25),D48&gt;=1.55),0.002,IF(AND((G48&lt;0.486),(B48&lt;3.15),(G48&lt;0.905),(D48&lt;1.05),(H48&lt;15.155),(D48&lt;1.55)),0.026,IF(AND(G48&gt;=0.486,(B48&lt;3.15),(G48&lt;0.905),(D48&lt;1.05),(H48&lt;15.155),(D48&lt;1.55)),0.001,IF(AND((B48&lt;3.25),B48&gt;=3.15,(G48&lt;0.905),(D48&lt;1.05),(H48&lt;15.155),(D48&lt;1.55)),-0.003,IF(AND(B48&gt;=3.25,B48&gt;=3.15,(G48&lt;0.905),(D48&lt;1.05),(H48&lt;15.155),(D48&lt;1.55)),0.012,IF(AND((H48&lt;7.426),(H48&lt;8.769),G48&gt;=0.043,D48&gt;=1.05,(H48&lt;15.155),(D48&lt;1.55)),0.041,IF(AND(H48&gt;=7.426,(H48&lt;8.769),G48&gt;=0.043,D48&gt;=1.05,(H48&lt;15.155),(D48&lt;1.55)),-0.008,IF(AND((H48&lt;10.696),H48&gt;=8.769,G48&gt;=0.043,D48&gt;=1.05,(H48&lt;15.155),(D48&lt;1.55)),0.069,IF(AND(H48&gt;=10.696,H48&gt;=8.769,G48&gt;=0.043,D48&gt;=1.05,(H48&lt;15.155),(D48&lt;1.55)),0.033,IF(AND((D48&lt;2.2),G48&gt;=0.278,(G48&lt;0.361),(G48&lt;0.755),(A48&lt;7.25),D48&gt;=1.55),0.022,IF(AND(D48&gt;=2.2,G48&gt;=0.278,(G48&lt;0.361),(G48&lt;0.755),(A48&lt;7.25),D48&gt;=1.55),-0.027,IF(AND((H48&lt;12.626),A48&gt;=5.8,G48&gt;=0.361,(G48&lt;0.755),(A48&lt;7.25),D48&gt;=1.55),0.126,IF(AND(H48&gt;=12.626,A48&gt;=5.8,G48&gt;=0.361,(G48&lt;0.755),(A48&lt;7.25),D48&gt;=1.55),0.065,"shouldnthappen"))))))))))))))))))))))</f>
        <v>0.026</v>
      </c>
      <c r="W48" s="1" t="n">
        <f aca="false">IF(AND(H48&gt;=15.155,(D48&lt;1.55)),0.064,IF(AND(A48&gt;=7.45,D48&gt;=1.55),0.115,IF(AND(B48&gt;=3.15,(H48&lt;10.257),(A48&lt;7.45),D48&gt;=1.55),0.097,IF(AND((A48&lt;4.85),H48&gt;=14.344,(D48&lt;0.35),(H48&lt;15.155),(D48&lt;1.55)),0.003,IF(AND(A48&gt;=6.05,(G48&lt;0.169),D48&gt;=0.35,(H48&lt;15.155),(D48&lt;1.55)),-0.008,IF(AND((G48&lt;0.181),G48&gt;=0.169,D48&gt;=0.35,(H48&lt;15.155),(D48&lt;1.55)),0.065,IF(AND(B48&gt;=3.05,(B48&lt;3.15),(H48&lt;10.257),(A48&lt;7.45),D48&gt;=1.55),-0.023,IF(AND(H48&gt;=11.854,(G48&lt;0.613),H48&gt;=10.257,(A48&lt;7.45),D48&gt;=1.55),0.068,IF(AND((D48&lt;0.25),(B48&lt;3.15),(H48&lt;14.344),(D48&lt;0.35),(H48&lt;15.155),(D48&lt;1.55)),0.014,IF(AND(D48&gt;=0.25,(B48&lt;3.15),(H48&lt;14.344),(D48&lt;0.35),(H48&lt;15.155),(D48&lt;1.55)),0.002,IF(AND((A48&lt;5.05),B48&gt;=3.15,(H48&lt;14.344),(D48&lt;0.35),(H48&lt;15.155),(D48&lt;1.55)),-0.001,IF(AND(A48&gt;=5.05,B48&gt;=3.15,(H48&lt;14.344),(D48&lt;0.35),(H48&lt;15.155),(D48&lt;1.55)),0.009,IF(AND((H48&lt;14.877),A48&gt;=4.85,H48&gt;=14.344,(D48&lt;0.35),(H48&lt;15.155),(D48&lt;1.55)),0.023,IF(AND(H48&gt;=14.877,A48&gt;=4.85,H48&gt;=14.344,(D48&lt;0.35),(H48&lt;15.155),(D48&lt;1.55)),0.004,IF(AND((H48&lt;13.602),(A48&lt;6.05),(G48&lt;0.169),D48&gt;=0.35,(H48&lt;15.155),(D48&lt;1.55)),0.023,IF(AND(H48&gt;=13.602,(A48&lt;6.05),(G48&lt;0.169),D48&gt;=0.35,(H48&lt;15.155),(D48&lt;1.55)),-0.006,IF(AND((B48&lt;2.95),G48&gt;=0.181,G48&gt;=0.169,D48&gt;=0.35,(H48&lt;15.155),(D48&lt;1.55)),0.019,IF(AND(B48&gt;=2.95,G48&gt;=0.181,G48&gt;=0.169,D48&gt;=0.35,(H48&lt;15.155),(D48&lt;1.55)),0.034,IF(AND((A48&lt;5.35),(B48&lt;3.05),(B48&lt;3.15),(H48&lt;10.257),(A48&lt;7.45),D48&gt;=1.55),0.009,IF(AND(A48&gt;=5.35,(B48&lt;3.05),(B48&lt;3.15),(H48&lt;10.257),(A48&lt;7.45),D48&gt;=1.55),0.058,IF(AND((B48&lt;2.9),(H48&lt;11.854),(G48&lt;0.613),H48&gt;=10.257,(A48&lt;7.45),D48&gt;=1.55),0.037,IF(AND(B48&gt;=2.9,(H48&lt;11.854),(G48&lt;0.613),H48&gt;=10.257,(A48&lt;7.45),D48&gt;=1.55),-0.005,IF(AND((A48&lt;6.4),(G48&lt;0.711),G48&gt;=0.613,H48&gt;=10.257,(A48&lt;7.45),D48&gt;=1.55),0.001,IF(AND(A48&gt;=6.4,(G48&lt;0.711),G48&gt;=0.613,H48&gt;=10.257,(A48&lt;7.45),D48&gt;=1.55),-0.002,IF(AND((D48&lt;1.9),G48&gt;=0.711,G48&gt;=0.613,H48&gt;=10.257,(A48&lt;7.45),D48&gt;=1.55),0.007,IF(AND(D48&gt;=1.9,G48&gt;=0.711,G48&gt;=0.613,H48&gt;=10.257,(A48&lt;7.45),D48&gt;=1.55),0.023,"shouldnthappen"))))))))))))))))))))))))))</f>
        <v>0.002</v>
      </c>
      <c r="X48" s="1" t="n">
        <f aca="false">IF(AND(H48&gt;=15.155,(F48&lt;2.5)),0.049,IF(AND(A48&gt;=7.45,F48&gt;=2.5),0.089,IF(AND((G48&lt;0.107),(G48&lt;0.364),(A48&lt;7.45),F48&gt;=2.5),0.055,IF(AND(A48&gt;=5.75,(G48&lt;0.572),(D48&lt;1.25),(H48&lt;15.155),(F48&lt;2.5)),-0.018,IF(AND((A48&lt;5.7),(H48&lt;12.626),G48&gt;=0.364,(A48&lt;7.45),F48&gt;=2.5),0.012,IF(AND(A48&gt;=5.7,(H48&lt;12.626),G48&gt;=0.364,(A48&lt;7.45),F48&gt;=2.5),0.065,IF(AND((G48&lt;0.628),H48&gt;=12.626,G48&gt;=0.364,(A48&lt;7.45),F48&gt;=2.5),0.047,IF(AND((G48&lt;0.545),(A48&lt;5.75),(G48&lt;0.572),(D48&lt;1.25),(H48&lt;15.155),(F48&lt;2.5)),0.007,IF(AND(G48&gt;=0.545,(A48&lt;5.75),(G48&lt;0.572),(D48&lt;1.25),(H48&lt;15.155),(F48&lt;2.5)),-0.009,IF(AND((D48&lt;0.3),(H48&lt;11.788),G48&gt;=0.572,(D48&lt;1.25),(H48&lt;15.155),(F48&lt;2.5)),0.01,IF(AND(D48&gt;=0.3,(H48&lt;11.788),G48&gt;=0.572,(D48&lt;1.25),(H48&lt;15.155),(F48&lt;2.5)),0.03,IF(AND((A48&lt;4.75),H48&gt;=11.788,G48&gt;=0.572,(D48&lt;1.25),(H48&lt;15.155),(F48&lt;2.5)),0.001,IF(AND(A48&gt;=4.75,H48&gt;=11.788,G48&gt;=0.572,(D48&lt;1.25),(H48&lt;15.155),(F48&lt;2.5)),0.01,IF(AND((A48&lt;5.5),(A48&lt;6.15),(G48&lt;0.652),D48&gt;=1.25,(H48&lt;15.155),(F48&lt;2.5)),0.014,IF(AND(A48&gt;=5.5,(A48&lt;6.15),(G48&lt;0.652),D48&gt;=1.25,(H48&lt;15.155),(F48&lt;2.5)),0.049,IF(AND((H48&lt;12.206),A48&gt;=6.15,(G48&lt;0.652),D48&gt;=1.25,(H48&lt;15.155),(F48&lt;2.5)),-0.009,IF(AND(H48&gt;=12.206,A48&gt;=6.15,(G48&lt;0.652),D48&gt;=1.25,(H48&lt;15.155),(F48&lt;2.5)),0.021,IF(AND((A48&lt;5.55),(A48&lt;6.2),G48&gt;=0.652,D48&gt;=1.25,(H48&lt;15.155),(F48&lt;2.5)),0.011,IF(AND(A48&gt;=5.55,(A48&lt;6.2),G48&gt;=0.652,D48&gt;=1.25,(H48&lt;15.155),(F48&lt;2.5)),-0.019,IF(AND((B48&lt;3.2),A48&gt;=6.2,G48&gt;=0.652,D48&gt;=1.25,(H48&lt;15.155),(F48&lt;2.5)),0.025,IF(AND(B48&gt;=3.2,A48&gt;=6.2,G48&gt;=0.652,D48&gt;=1.25,(H48&lt;15.155),(F48&lt;2.5)),0.001,IF(AND((G48&lt;0.183),(G48&lt;0.301),G48&gt;=0.107,(G48&lt;0.364),(A48&lt;7.45),F48&gt;=2.5),-0.009,IF(AND(G48&gt;=0.183,(G48&lt;0.301),G48&gt;=0.107,(G48&lt;0.364),(A48&lt;7.45),F48&gt;=2.5),0.022,IF(AND((D48&lt;2.2),G48&gt;=0.301,G48&gt;=0.107,(G48&lt;0.364),(A48&lt;7.45),F48&gt;=2.5),0.004,IF(AND(D48&gt;=2.2,G48&gt;=0.301,G48&gt;=0.107,(G48&lt;0.364),(A48&lt;7.45),F48&gt;=2.5),-0.02,IF(AND((G48&lt;0.787),G48&gt;=0.628,H48&gt;=12.626,G48&gt;=0.364,(A48&lt;7.45),F48&gt;=2.5),-0.001,IF(AND(G48&gt;=0.787,G48&gt;=0.628,H48&gt;=12.626,G48&gt;=0.364,(A48&lt;7.45),F48&gt;=2.5),0.016,"shouldnthappen")))))))))))))))))))))))))))</f>
        <v>0.007</v>
      </c>
      <c r="Y48" s="1" t="n">
        <f aca="false">IF(AND(H48&gt;=15.155,(D48&lt;1.55)),0.037,IF(AND(D48&gt;=2.45,(A48&lt;7.45),D48&gt;=1.55),0.054,IF(AND((A48&lt;7.8),A48&gt;=7.45,D48&gt;=1.55),0.078,IF(AND(A48&gt;=7.8,A48&gt;=7.45,D48&gt;=1.55),0.021,IF(AND(A48&gt;=6.2,G48&gt;=0.68,D48&gt;=1.25,(H48&lt;15.155),(D48&lt;1.55)),0.019,IF(AND((B48&lt;2.65),(A48&lt;4.95),(G48&lt;0.572),(D48&lt;1.25),(H48&lt;15.155),(D48&lt;1.55)),0.021,IF(AND(B48&gt;=2.65,(A48&lt;4.95),(G48&lt;0.572),(D48&lt;1.25),(H48&lt;15.155),(D48&lt;1.55)),0.006,IF(AND((H48&lt;14.344),A48&gt;=4.95,(G48&lt;0.572),(D48&lt;1.25),(H48&lt;15.155),(D48&lt;1.55)),-0.005,IF(AND(H48&gt;=14.344,A48&gt;=4.95,(G48&lt;0.572),(D48&lt;1.25),(H48&lt;15.155),(D48&lt;1.55)),0.013,IF(AND((G48&lt;0.833),(H48&lt;11.788),G48&gt;=0.572,(D48&lt;1.25),(H48&lt;15.155),(D48&lt;1.55)),0.009,IF(AND(G48&gt;=0.833,(H48&lt;11.788),G48&gt;=0.572,(D48&lt;1.25),(H48&lt;15.155),(D48&lt;1.55)),0.024,IF(AND((A48&lt;4.75),H48&gt;=11.788,G48&gt;=0.572,(D48&lt;1.25),(H48&lt;15.155),(D48&lt;1.55)),0.001,IF(AND(A48&gt;=4.75,H48&gt;=11.788,G48&gt;=0.572,(D48&lt;1.25),(H48&lt;15.155),(D48&lt;1.55)),0.008,IF(AND((A48&lt;5.65),(A48&lt;6.15),(G48&lt;0.68),D48&gt;=1.25,(H48&lt;15.155),(D48&lt;1.55)),0.017,IF(AND(A48&gt;=5.65,(A48&lt;6.15),(G48&lt;0.68),D48&gt;=1.25,(H48&lt;15.155),(D48&lt;1.55)),0.039,IF(AND((G48&lt;0.436),A48&gt;=6.15,(G48&lt;0.68),D48&gt;=1.25,(H48&lt;15.155),(D48&lt;1.55)),-0.004,IF(AND(G48&gt;=0.436,A48&gt;=6.15,(G48&lt;0.68),D48&gt;=1.25,(H48&lt;15.155),(D48&lt;1.55)),0.022,IF(AND((A48&lt;5.55),(A48&lt;6.2),G48&gt;=0.68,D48&gt;=1.25,(H48&lt;15.155),(D48&lt;1.55)),0.009,IF(AND(A48&gt;=5.55,(A48&lt;6.2),G48&gt;=0.68,D48&gt;=1.25,(H48&lt;15.155),(D48&lt;1.55)),-0.016,IF(AND((G48&lt;0.107),(G48&lt;0.361),(G48&lt;0.613),(D48&lt;2.45),(A48&lt;7.45),D48&gt;=1.55),0.042,IF(AND(G48&gt;=0.107,(G48&lt;0.361),(G48&lt;0.613),(D48&lt;2.45),(A48&lt;7.45),D48&gt;=1.55),0.002,IF(AND((D48&lt;2.35),G48&gt;=0.361,(G48&lt;0.613),(D48&lt;2.45),(A48&lt;7.45),D48&gt;=1.55),0.051,IF(AND(D48&gt;=2.35,G48&gt;=0.361,(G48&lt;0.613),(D48&lt;2.45),(A48&lt;7.45),D48&gt;=1.55),0.016,IF(AND((A48&lt;6.4),(G48&lt;0.711),G48&gt;=0.613,(D48&lt;2.45),(A48&lt;7.45),D48&gt;=1.55),0.001,IF(AND(A48&gt;=6.4,(G48&lt;0.711),G48&gt;=0.613,(D48&lt;2.45),(A48&lt;7.45),D48&gt;=1.55),-0.002,IF(AND((B48&lt;2.95),G48&gt;=0.711,G48&gt;=0.613,(D48&lt;2.45),(A48&lt;7.45),D48&gt;=1.55),0.023,IF(AND(B48&gt;=2.95,G48&gt;=0.711,G48&gt;=0.613,(D48&lt;2.45),(A48&lt;7.45),D48&gt;=1.55),0.01,"shouldnthappen")))))))))))))))))))))))))))</f>
        <v>0.006</v>
      </c>
      <c r="Z48" s="1" t="n">
        <f aca="false">IF(AND(A48&gt;=7.45,D48&gt;=1.75),0.056,IF(AND(H48&gt;=15.059,A48&gt;=5.55,(D48&lt;1.75)),0.028,IF(AND((D48&lt;0.35),G48&gt;=0.905,(A48&lt;5.55),(D48&lt;1.75)),0.005,IF(AND(D48&gt;=0.35,G48&gt;=0.905,(A48&lt;5.55),(D48&lt;1.75)),0.026,IF(AND((H48&lt;8.711),D48&gt;=2.45,(A48&lt;7.45),D48&gt;=1.75),0.011,IF(AND(H48&gt;=8.711,D48&gt;=2.45,(A48&lt;7.45),D48&gt;=1.75),0.049,IF(AND((G48&lt;0.107),(G48&lt;0.487),(D48&lt;2.45),(A48&lt;7.45),D48&gt;=1.75),0.032,IF(AND((H48&lt;10.915),(A48&lt;4.5),(B48&lt;3.15),(G48&lt;0.905),(A48&lt;5.55),(D48&lt;1.75)),-0.001,IF(AND(H48&gt;=10.915,(A48&lt;4.5),(B48&lt;3.15),(G48&lt;0.905),(A48&lt;5.55),(D48&lt;1.75)),0.003,IF(AND((A48&lt;5.05),A48&gt;=4.5,(B48&lt;3.15),(G48&lt;0.905),(A48&lt;5.55),(D48&lt;1.75)),0.015,IF(AND(A48&gt;=5.05,A48&gt;=4.5,(B48&lt;3.15),(G48&lt;0.905),(A48&lt;5.55),(D48&lt;1.75)),0.006,IF(AND((G48&lt;0.05),(G48&lt;0.091),B48&gt;=3.15,(G48&lt;0.905),(A48&lt;5.55),(D48&lt;1.75)),0.001,IF(AND(G48&gt;=0.05,(G48&lt;0.091),B48&gt;=3.15,(G48&lt;0.905),(A48&lt;5.55),(D48&lt;1.75)),0.008,IF(AND((G48&lt;0.587),G48&gt;=0.091,B48&gt;=3.15,(G48&lt;0.905),(A48&lt;5.55),(D48&lt;1.75)),-0.003,IF(AND(G48&gt;=0.587,G48&gt;=0.091,B48&gt;=3.15,(G48&lt;0.905),(A48&lt;5.55),(D48&lt;1.75)),0.004,IF(AND((F48&lt;2.5),(B48&lt;2.85),(G48&lt;0.419),(H48&lt;15.059),A48&gt;=5.55,(D48&lt;1.75)),0.041,IF(AND(F48&gt;=2.5,(B48&lt;2.85),(G48&lt;0.419),(H48&lt;15.059),A48&gt;=5.55,(D48&lt;1.75)),0.015,IF(AND((G48&lt;0.164),B48&gt;=2.85,(G48&lt;0.419),(H48&lt;15.059),A48&gt;=5.55,(D48&lt;1.75)),0.01,IF(AND(G48&gt;=0.164,B48&gt;=2.85,(G48&lt;0.419),(H48&lt;15.059),A48&gt;=5.55,(D48&lt;1.75)),-0.001,IF(AND((B48&lt;2.55),(B48&lt;2.95),G48&gt;=0.419,(H48&lt;15.059),A48&gt;=5.55,(D48&lt;1.75)),0.014,IF(AND(B48&gt;=2.55,(B48&lt;2.95),G48&gt;=0.419,(H48&lt;15.059),A48&gt;=5.55,(D48&lt;1.75)),-0.013,IF(AND((D48&lt;1.55),B48&gt;=2.95,G48&gt;=0.419,(H48&lt;15.059),A48&gt;=5.55,(D48&lt;1.75)),0.023,IF(AND(D48&gt;=1.55,B48&gt;=2.95,G48&gt;=0.419,(H48&lt;15.059),A48&gt;=5.55,(D48&lt;1.75)),0.005,IF(AND((H48&lt;13.278),G48&gt;=0.107,(G48&lt;0.487),(D48&lt;2.45),(A48&lt;7.45),D48&gt;=1.75),-0.009,IF(AND(H48&gt;=13.278,G48&gt;=0.107,(G48&lt;0.487),(D48&lt;2.45),(A48&lt;7.45),D48&gt;=1.75),0.017,IF(AND((D48&lt;2.35),(G48&lt;0.571),G48&gt;=0.487,(D48&lt;2.45),(A48&lt;7.45),D48&gt;=1.75),0.053,IF(AND(D48&gt;=2.35,(G48&lt;0.571),G48&gt;=0.487,(D48&lt;2.45),(A48&lt;7.45),D48&gt;=1.75),0.009,IF(AND((G48&lt;0.779),G48&gt;=0.571,G48&gt;=0.487,(D48&lt;2.45),(A48&lt;7.45),D48&gt;=1.75),0.006,IF(AND(G48&gt;=0.779,G48&gt;=0.571,G48&gt;=0.487,(D48&lt;2.45),(A48&lt;7.45),D48&gt;=1.75),0.016,"shouldnthappen")))))))))))))))))))))))))))))</f>
        <v>0.015</v>
      </c>
      <c r="AA48" s="1" t="n">
        <f aca="false">IF(AND((A48&lt;7.8),A48&gt;=7.45,D48&gt;=1.75),0.051,IF(AND(A48&gt;=7.8,A48&gt;=7.45,D48&gt;=1.75),0.01,IF(AND(B48&gt;=3.35,B48&gt;=3.25,(A48&lt;7.45),D48&gt;=1.75),0.016,IF(AND((H48&lt;8.308),(D48&lt;0.15),(H48&lt;13.655),(D48&lt;0.35),(D48&lt;1.75)),0.009,IF(AND((H48&lt;14.529),(G48&lt;0.293),H48&gt;=13.655,(D48&lt;0.35),(D48&lt;1.75)),0.011,IF(AND(H48&gt;=14.529,(G48&lt;0.293),H48&gt;=13.655,(D48&lt;0.35),(D48&lt;1.75)),0.001,IF(AND(D48&gt;=0.25,G48&gt;=0.293,H48&gt;=13.655,(D48&lt;0.35),(D48&lt;1.75)),-0.004,IF(AND(H48&gt;=10.635,(H48&lt;10.696),(H48&lt;13.906),D48&gt;=0.35,(D48&lt;1.75)),0.036,IF(AND(G48&gt;=0.833,H48&gt;=10.696,(H48&lt;13.906),D48&gt;=0.35,(D48&lt;1.75)),0.016,IF(AND((A48&lt;6.65),(G48&lt;0.247),H48&gt;=13.906,D48&gt;=0.35,(D48&lt;1.75)),-0.008,IF(AND(A48&gt;=6.65,(G48&lt;0.247),H48&gt;=13.906,D48&gt;=0.35,(D48&lt;1.75)),0.011,IF(AND((B48&lt;2.45),G48&gt;=0.247,H48&gt;=13.906,D48&gt;=0.35,(D48&lt;1.75)),0,IF(AND((D48&lt;1.85),(B48&lt;2.95),(B48&lt;3.25),(A48&lt;7.45),D48&gt;=1.75),0.033,IF(AND((G48&lt;0.428),(B48&lt;3.35),B48&gt;=3.25,(A48&lt;7.45),D48&gt;=1.75),0.009,IF(AND(G48&gt;=0.428,(B48&lt;3.35),B48&gt;=3.25,(A48&lt;7.45),D48&gt;=1.75),0.042,IF(AND((A48&lt;4.6),H48&gt;=8.308,(D48&lt;0.15),(H48&lt;13.655),(D48&lt;0.35),(D48&lt;1.75)),0.003,IF(AND(A48&gt;=4.6,H48&gt;=8.308,(D48&lt;0.15),(H48&lt;13.655),(D48&lt;0.35),(D48&lt;1.75)),0,IF(AND((H48&lt;8.834),(A48&lt;5.05),D48&gt;=0.15,(H48&lt;13.655),(D48&lt;0.35),(D48&lt;1.75)),0.002,IF(AND(H48&gt;=8.834,(A48&lt;5.05),D48&gt;=0.15,(H48&lt;13.655),(D48&lt;0.35),(D48&lt;1.75)),-0.008,IF(AND((A48&lt;5.45),A48&gt;=5.05,D48&gt;=0.15,(H48&lt;13.655),(D48&lt;0.35),(D48&lt;1.75)),0.003,IF(AND(A48&gt;=5.45,A48&gt;=5.05,D48&gt;=0.15,(H48&lt;13.655),(D48&lt;0.35),(D48&lt;1.75)),-0.002,IF(AND((A48&lt;5.3),(D48&lt;0.25),G48&gt;=0.293,H48&gt;=13.655,(D48&lt;0.35),(D48&lt;1.75)),0.007,IF(AND(A48&gt;=5.3,(D48&lt;0.25),G48&gt;=0.293,H48&gt;=13.655,(D48&lt;0.35),(D48&lt;1.75)),0.001,IF(AND((H48&lt;7.309),(H48&lt;10.635),(H48&lt;10.696),(H48&lt;13.906),D48&gt;=0.35,(D48&lt;1.75)),0.014,IF(AND(H48&gt;=7.309,(H48&lt;10.635),(H48&lt;10.696),(H48&lt;13.906),D48&gt;=0.35,(D48&lt;1.75)),0.006,IF(AND((H48&lt;12.093),(G48&lt;0.833),H48&gt;=10.696,(H48&lt;13.906),D48&gt;=0.35,(D48&lt;1.75)),-0.01,IF(AND(H48&gt;=12.093,(G48&lt;0.833),H48&gt;=10.696,(H48&lt;13.906),D48&gt;=0.35,(D48&lt;1.75)),0.004,IF(AND((G48&lt;0.823),B48&gt;=2.45,G48&gt;=0.247,H48&gt;=13.906,D48&gt;=0.35,(D48&lt;1.75)),0.026,IF(AND(G48&gt;=0.823,B48&gt;=2.45,G48&gt;=0.247,H48&gt;=13.906,D48&gt;=0.35,(D48&lt;1.75)),0.006,IF(AND((H48&lt;11.121),D48&gt;=1.85,(B48&lt;2.95),(B48&lt;3.25),(A48&lt;7.45),D48&gt;=1.75),0.013,IF(AND(H48&gt;=11.121,D48&gt;=1.85,(B48&lt;2.95),(B48&lt;3.25),(A48&lt;7.45),D48&gt;=1.75),0.005,IF(AND((A48&lt;6.05),(A48&lt;6.45),B48&gt;=2.95,(B48&lt;3.25),(A48&lt;7.45),D48&gt;=1.75),0.001,IF(AND(A48&gt;=6.05,(A48&lt;6.45),B48&gt;=2.95,(B48&lt;3.25),(A48&lt;7.45),D48&gt;=1.75),-0.005,IF(AND((G48&lt;0.42),A48&gt;=6.45,B48&gt;=2.95,(B48&lt;3.25),(A48&lt;7.45),D48&gt;=1.75),0.004,IF(AND(G48&gt;=0.42,A48&gt;=6.45,B48&gt;=2.95,(B48&lt;3.25),(A48&lt;7.45),D48&gt;=1.75),0.019,"shouldnthappen")))))))))))))))))))))))))))))))))))</f>
        <v>0.002</v>
      </c>
      <c r="AB48" s="1" t="n">
        <f aca="false">+ 0.5</f>
        <v>0.5</v>
      </c>
    </row>
    <row r="49" customFormat="false" ht="13.8" hidden="false" customHeight="false" outlineLevel="0" collapsed="false">
      <c r="A49" s="11" t="n">
        <v>5.1</v>
      </c>
      <c r="B49" s="1" t="n">
        <v>3.8</v>
      </c>
      <c r="C49" s="1" t="n">
        <v>1.6</v>
      </c>
      <c r="D49" s="1" t="n">
        <v>0.2</v>
      </c>
      <c r="E49" s="1" t="s">
        <v>94</v>
      </c>
      <c r="F49" s="1" t="n">
        <v>1</v>
      </c>
      <c r="G49" s="1" t="n">
        <v>0.724811971187592</v>
      </c>
      <c r="H49" s="18" t="n">
        <v>14.6710365078412</v>
      </c>
      <c r="I49" s="1" t="n">
        <f aca="false">C49</f>
        <v>1.6</v>
      </c>
      <c r="J49" s="1" t="n">
        <f aca="false">SUM(M49:AB49)</f>
        <v>1.561</v>
      </c>
      <c r="K49" s="15" t="n">
        <f aca="false">1-SQRT(VAR(M49:AB49, I49)) / AVERAGE(M49:AB49)</f>
        <v>-2.96199314385448</v>
      </c>
      <c r="L49" s="1" t="n">
        <f aca="false">(J49-I49)/I49</f>
        <v>-0.0243750000000001</v>
      </c>
      <c r="M49" s="1" t="n">
        <f aca="false">IF(AND((H49&lt;5.245),(D49&lt;0.8)),0.075,IF(AND(H49&gt;=5.245,(D49&lt;0.8)),0.279,IF(AND((D49&lt;1.45),D49&gt;=0.8),1.043,IF(AND(D49&gt;=1.45,D49&gt;=0.8),1.423,"shouldnthappen"))))</f>
        <v>0.279</v>
      </c>
      <c r="N49" s="1" t="n">
        <f aca="false">IF(AND((A49&lt;4.35),(D49&lt;0.8)),0.048,IF(AND(A49&gt;=4.35,(D49&lt;0.8)),0.198,IF(AND(F49&gt;=2.5,D49&gt;=0.8),1.048,IF(AND((A49&lt;5.15),(F49&lt;2.5),D49&gt;=0.8),0.321,IF(AND(A49&gt;=5.15,(F49&lt;2.5),D49&gt;=0.8),0.783,"shouldnthappen")))))</f>
        <v>0.198</v>
      </c>
      <c r="O49" s="1" t="n">
        <f aca="false">IF(AND((H49&lt;5.245),(D49&lt;0.8)),0.034,IF(AND((A49&lt;5.9),D49&gt;=0.8),0.489,IF(AND(A49&gt;=5.9,D49&gt;=0.8),0.721,IF(AND((A49&lt;4.35),H49&gt;=5.245,(D49&lt;0.8)),0.041,IF(AND(A49&gt;=4.35,H49&gt;=5.245,(D49&lt;0.8)),0.142,"shouldnthappen")))))</f>
        <v>0.142</v>
      </c>
      <c r="P49" s="1" t="n">
        <f aca="false">IF(AND((B49&lt;2.8),(D49&lt;1.15)),0.244,IF(AND((D49&lt;1.75),D49&gt;=1.15),0.396,IF(AND(D49&gt;=1.75,D49&gt;=1.15),0.554,IF(AND((A49&lt;5.05),B49&gt;=2.8,(D49&lt;1.15)),0.078,IF(AND((H49&lt;14.877),A49&gt;=5.05,B49&gt;=2.8,(D49&lt;1.15)),0.118,IF(AND(H49&gt;=14.877,A49&gt;=5.05,B49&gt;=2.8,(D49&lt;1.15)),0.027,"shouldnthappen"))))))</f>
        <v>0.118</v>
      </c>
      <c r="Q49" s="1" t="n">
        <f aca="false">IF(AND(D49&gt;=0.45,(D49&lt;1.15)),0.17,IF(AND(A49&gt;=7.1,D49&gt;=1.15),0.539,IF(AND((A49&lt;6.25),(A49&lt;7.1),D49&gt;=1.15),0.258,IF(AND(A49&gt;=6.25,(A49&lt;7.1),D49&gt;=1.15),0.344,IF(AND(G49&gt;=0.418,(A49&lt;5.05),(D49&lt;0.45),(D49&lt;1.15)),0.033,IF(AND((H49&lt;14.494),(G49&lt;0.418),(A49&lt;5.05),(D49&lt;0.45),(D49&lt;1.15)),0.061,IF(AND(H49&gt;=14.494,(G49&lt;0.418),(A49&lt;5.05),(D49&lt;0.45),(D49&lt;1.15)),0.015,IF(AND(H49&gt;=14.877,(B49&lt;3.85),A49&gt;=5.05,(D49&lt;0.45),(D49&lt;1.15)),0.023,IF(AND((B49&lt;4),B49&gt;=3.85,A49&gt;=5.05,(D49&lt;0.45),(D49&lt;1.15)),0.009,IF(AND(B49&gt;=4,B49&gt;=3.85,A49&gt;=5.05,(D49&lt;0.45),(D49&lt;1.15)),0.052,IF(AND((G49&lt;0.05),(H49&lt;14.877),(B49&lt;3.85),A49&gt;=5.05,(D49&lt;0.45),(D49&lt;1.15)),0.024,IF(AND(G49&gt;=0.05,(H49&lt;14.877),(B49&lt;3.85),A49&gt;=5.05,(D49&lt;0.45),(D49&lt;1.15)),0.091,"shouldnthappen"))))))))))))</f>
        <v>0.091</v>
      </c>
      <c r="R49" s="1" t="n">
        <f aca="false">IF(AND(A49&gt;=7.1,D49&gt;=0.8),0.401,IF(AND((A49&lt;4.5),(G49&lt;0.905),(D49&lt;0.8)),0.024,IF(AND((H49&lt;9.966),G49&gt;=0.905,(D49&lt;0.8)),0.094,IF(AND(H49&gt;=9.966,G49&gt;=0.905,(D49&lt;0.8)),0.026,IF(AND(D49&gt;=2.05,(A49&lt;7.1),D49&gt;=0.8),0.277,IF(AND((H49&lt;5.523),A49&gt;=4.5,(G49&lt;0.905),(D49&lt;0.8)),0.012,IF(AND(H49&gt;=5.523,A49&gt;=4.5,(G49&lt;0.905),(D49&lt;0.8)),0.049,IF(AND((A49&lt;5.3),(D49&lt;2.05),(A49&lt;7.1),D49&gt;=0.8),0.095,IF(AND(A49&gt;=5.3,(D49&lt;2.05),(A49&lt;7.1),D49&gt;=0.8),0.196,"shouldnthappen")))))))))</f>
        <v>0.049</v>
      </c>
      <c r="S49" s="1" t="n">
        <f aca="false">IF(AND(A49&gt;=7.1,D49&gt;=1.35),0.298,IF(AND(G49&gt;=0.905,(D49&lt;0.8),(D49&lt;1.35)),0.068,IF(AND(H49&gt;=9.386,D49&gt;=0.8,(D49&lt;1.35)),0.126,IF(AND((H49&lt;7.426),(H49&lt;9.386),D49&gt;=0.8,(D49&lt;1.35)),0.091,IF(AND((A49&lt;5.3),(G49&lt;0.905),(A49&lt;7.1),D49&gt;=1.35),0.063,IF(AND((D49&lt;2.05),G49&gt;=0.905,(A49&lt;7.1),D49&gt;=1.35),0.015,IF(AND(D49&gt;=2.05,G49&gt;=0.905,(A49&lt;7.1),D49&gt;=1.35),0.089,IF(AND((H49&lt;10.505),(H49&lt;14.344),(G49&lt;0.905),(D49&lt;0.8),(D49&lt;1.35)),0.035,IF(AND((A49&lt;4.85),H49&gt;=14.344,(G49&lt;0.905),(D49&lt;0.8),(D49&lt;1.35)),0.006,IF(AND((B49&lt;2.75),H49&gt;=7.426,(H49&lt;9.386),D49&gt;=0.8,(D49&lt;1.35)),0.021,IF(AND(B49&gt;=2.75,H49&gt;=7.426,(H49&lt;9.386),D49&gt;=0.8,(D49&lt;1.35)),-0.01,IF(AND((B49&lt;2.35),A49&gt;=5.3,(G49&lt;0.905),(A49&lt;7.1),D49&gt;=1.35),0.068,IF(AND(B49&gt;=2.35,A49&gt;=5.3,(G49&lt;0.905),(A49&lt;7.1),D49&gt;=1.35),0.181,IF(AND((H49&lt;11.731),H49&gt;=10.505,(H49&lt;14.344),(G49&lt;0.905),(D49&lt;0.8),(D49&lt;1.35)),0.004,IF(AND(H49&gt;=11.731,H49&gt;=10.505,(H49&lt;14.344),(G49&lt;0.905),(D49&lt;0.8),(D49&lt;1.35)),0.024,IF(AND((H49&lt;14.877),A49&gt;=4.85,H49&gt;=14.344,(G49&lt;0.905),(D49&lt;0.8),(D49&lt;1.35)),0.063,IF(AND(H49&gt;=14.877,A49&gt;=4.85,H49&gt;=14.344,(G49&lt;0.905),(D49&lt;0.8),(D49&lt;1.35)),0.012,"shouldnthappen")))))))))))))))))</f>
        <v>0.063</v>
      </c>
      <c r="T49" s="1" t="n">
        <f aca="false">IF(AND(D49&gt;=0.45,(A49&lt;5.65)),0.067,IF(AND(A49&gt;=7.25,A49&gt;=5.65),0.244,IF(AND((H49&lt;9.966),G49&gt;=0.905,(D49&lt;0.45),(A49&lt;5.65)),0.062,IF(AND(H49&gt;=9.966,G49&gt;=0.905,(D49&lt;0.45),(A49&lt;5.65)),0.012,IF(AND((G49&lt;0.948),D49&gt;=2.05,(A49&lt;7.25),A49&gt;=5.65),0.157,IF(AND(G49&gt;=0.948,D49&gt;=2.05,(A49&lt;7.25),A49&gt;=5.65),0.037,IF(AND(G49&gt;=0.422,(B49&lt;3.15),(G49&lt;0.905),(D49&lt;0.45),(A49&lt;5.65)),0.011,IF(AND((D49&lt;0.25),(G49&lt;0.422),(B49&lt;3.15),(G49&lt;0.905),(D49&lt;0.45),(A49&lt;5.65)),0.04,IF(AND(D49&gt;=0.25,(G49&lt;0.422),(B49&lt;3.15),(G49&lt;0.905),(D49&lt;0.45),(A49&lt;5.65)),0.009,IF(AND((A49&lt;4.85),(B49&lt;3.25),B49&gt;=3.15,(G49&lt;0.905),(D49&lt;0.45),(A49&lt;5.65)),0.008,IF(AND(A49&gt;=4.85,(B49&lt;3.25),B49&gt;=3.15,(G49&lt;0.905),(D49&lt;0.45),(A49&lt;5.65)),-0.017,IF(AND((D49&lt;0.25),B49&gt;=3.25,B49&gt;=3.15,(G49&lt;0.905),(D49&lt;0.45),(A49&lt;5.65)),0.022,IF(AND(D49&gt;=0.25,B49&gt;=3.25,B49&gt;=3.15,(G49&lt;0.905),(D49&lt;0.45),(A49&lt;5.65)),0.009,IF(AND((F49&lt;2.5),(H49&lt;7.692),(G49&lt;0.644),(D49&lt;2.05),(A49&lt;7.25),A49&gt;=5.65),0.018,IF(AND(F49&gt;=2.5,(H49&lt;7.692),(G49&lt;0.644),(D49&lt;2.05),(A49&lt;7.25),A49&gt;=5.65),0.068,IF(AND((B49&lt;2.35),H49&gt;=7.692,(G49&lt;0.644),(D49&lt;2.05),(A49&lt;7.25),A49&gt;=5.65),0.023,IF(AND(B49&gt;=2.35,H49&gt;=7.692,(G49&lt;0.644),(D49&lt;2.05),(A49&lt;7.25),A49&gt;=5.65),0.125,IF(AND((G49&lt;0.766),(G49&lt;0.85),G49&gt;=0.644,(D49&lt;2.05),(A49&lt;7.25),A49&gt;=5.65),0.055,IF(AND(G49&gt;=0.766,(G49&lt;0.85),G49&gt;=0.644,(D49&lt;2.05),(A49&lt;7.25),A49&gt;=5.65),-0,IF(AND((B49&lt;2.95),G49&gt;=0.85,G49&gt;=0.644,(D49&lt;2.05),(A49&lt;7.25),A49&gt;=5.65),0.098,IF(AND(B49&gt;=2.95,G49&gt;=0.85,G49&gt;=0.644,(D49&lt;2.05),(A49&lt;7.25),A49&gt;=5.65),0.013,"shouldnthappen")))))))))))))))))))))</f>
        <v>0.022</v>
      </c>
      <c r="U49" s="1" t="n">
        <f aca="false">IF(AND(A49&gt;=7.25,D49&gt;=1.25),0.186,IF(AND((G49&lt;0.13),D49&gt;=0.35,(D49&lt;1.25)),-0.004,IF(AND(H49&gt;=14.246,(H49&lt;14.344),(D49&lt;0.35),(D49&lt;1.25)),-0.002,IF(AND((A49&lt;4.85),H49&gt;=14.344,(D49&lt;0.35),(D49&lt;1.25)),0.004,IF(AND(G49&gt;=0.446,(G49&lt;0.644),(A49&lt;7.25),D49&gt;=1.25),0.138,IF(AND(A49&gt;=5.45,(H49&lt;14.246),(H49&lt;14.344),(D49&lt;0.35),(D49&lt;1.25)),0.001,IF(AND((H49&lt;14.877),A49&gt;=4.85,H49&gt;=14.344,(D49&lt;0.35),(D49&lt;1.25)),0.035,IF(AND(H49&gt;=14.877,A49&gt;=4.85,H49&gt;=14.344,(D49&lt;0.35),(D49&lt;1.25)),0.007,IF(AND((B49&lt;3.35),H49&gt;=9.448,G49&gt;=0.13,D49&gt;=0.35,(D49&lt;1.25)),0.053,IF(AND(B49&gt;=3.35,H49&gt;=9.448,G49&gt;=0.13,D49&gt;=0.35,(D49&lt;1.25)),0.017,IF(AND((G49&lt;0.44),(G49&lt;0.446),(G49&lt;0.644),(A49&lt;7.25),D49&gt;=1.25),0.079,IF(AND(G49&gt;=0.44,(G49&lt;0.446),(G49&lt;0.644),(A49&lt;7.25),D49&gt;=1.25),0.02,IF(AND((A49&lt;5.95),(G49&lt;0.724),G49&gt;=0.644,(A49&lt;7.25),D49&gt;=1.25),-0.018,IF(AND(A49&gt;=5.95,(G49&lt;0.724),G49&gt;=0.644,(A49&lt;7.25),D49&gt;=1.25),0.027,IF(AND(A49&gt;=6.15,G49&gt;=0.724,G49&gt;=0.644,(A49&lt;7.25),D49&gt;=1.25),0.093,IF(AND((A49&lt;5.05),(A49&lt;5.45),(H49&lt;14.246),(H49&lt;14.344),(D49&lt;0.35),(D49&lt;1.25)),0.011,IF(AND(A49&gt;=5.05,(A49&lt;5.45),(H49&lt;14.246),(H49&lt;14.344),(D49&lt;0.35),(D49&lt;1.25)),0.021,IF(AND((A49&lt;5.4),(B49&lt;3.15),(H49&lt;9.448),G49&gt;=0.13,D49&gt;=0.35,(D49&lt;1.25)),0.007,IF(AND(A49&gt;=5.4,(B49&lt;3.15),(H49&lt;9.448),G49&gt;=0.13,D49&gt;=0.35,(D49&lt;1.25)),-0.011,IF(AND((B49&lt;3.75),B49&gt;=3.15,(H49&lt;9.448),G49&gt;=0.13,D49&gt;=0.35,(D49&lt;1.25)),0.012,IF(AND(B49&gt;=3.75,B49&gt;=3.15,(H49&lt;9.448),G49&gt;=0.13,D49&gt;=0.35,(D49&lt;1.25)),0.046,IF(AND((A49&lt;5.9),(A49&lt;6.15),G49&gt;=0.724,G49&gt;=0.644,(A49&lt;7.25),D49&gt;=1.25),0.06,IF(AND(A49&gt;=5.9,(A49&lt;6.15),G49&gt;=0.724,G49&gt;=0.644,(A49&lt;7.25),D49&gt;=1.25),0.005,"shouldnthappen")))))))))))))))))))))))</f>
        <v>0.035</v>
      </c>
      <c r="V49" s="1" t="n">
        <f aca="false">IF(AND(H49&gt;=15.155,(D49&lt;1.55)),0.084,IF(AND(A49&gt;=7.25,D49&gt;=1.55),0.141,IF(AND((G49&lt;0.043),D49&gt;=1.05,(H49&lt;15.155),(D49&lt;1.55)),-0.007,IF(AND(D49&gt;=1.85,G49&gt;=0.755,(A49&lt;7.25),D49&gt;=1.55),0.051,IF(AND((H49&lt;9.966),G49&gt;=0.905,(D49&lt;1.05),(H49&lt;15.155),(D49&lt;1.55)),0.043,IF(AND(H49&gt;=9.966,G49&gt;=0.905,(D49&lt;1.05),(H49&lt;15.155),(D49&lt;1.55)),0.007,IF(AND((G49&lt;0.278),(G49&lt;0.361),(G49&lt;0.755),(A49&lt;7.25),D49&gt;=1.55),0.08,IF(AND((A49&lt;5.8),G49&gt;=0.361,(G49&lt;0.755),(A49&lt;7.25),D49&gt;=1.55),0.019,IF(AND((A49&lt;6.05),(D49&lt;1.85),G49&gt;=0.755,(A49&lt;7.25),D49&gt;=1.55),0.01,IF(AND(A49&gt;=6.05,(D49&lt;1.85),G49&gt;=0.755,(A49&lt;7.25),D49&gt;=1.55),0.002,IF(AND((G49&lt;0.486),(B49&lt;3.15),(G49&lt;0.905),(D49&lt;1.05),(H49&lt;15.155),(D49&lt;1.55)),0.026,IF(AND(G49&gt;=0.486,(B49&lt;3.15),(G49&lt;0.905),(D49&lt;1.05),(H49&lt;15.155),(D49&lt;1.55)),0.001,IF(AND((B49&lt;3.25),B49&gt;=3.15,(G49&lt;0.905),(D49&lt;1.05),(H49&lt;15.155),(D49&lt;1.55)),-0.003,IF(AND(B49&gt;=3.25,B49&gt;=3.15,(G49&lt;0.905),(D49&lt;1.05),(H49&lt;15.155),(D49&lt;1.55)),0.012,IF(AND((H49&lt;7.426),(H49&lt;8.769),G49&gt;=0.043,D49&gt;=1.05,(H49&lt;15.155),(D49&lt;1.55)),0.041,IF(AND(H49&gt;=7.426,(H49&lt;8.769),G49&gt;=0.043,D49&gt;=1.05,(H49&lt;15.155),(D49&lt;1.55)),-0.008,IF(AND((H49&lt;10.696),H49&gt;=8.769,G49&gt;=0.043,D49&gt;=1.05,(H49&lt;15.155),(D49&lt;1.55)),0.069,IF(AND(H49&gt;=10.696,H49&gt;=8.769,G49&gt;=0.043,D49&gt;=1.05,(H49&lt;15.155),(D49&lt;1.55)),0.033,IF(AND((D49&lt;2.2),G49&gt;=0.278,(G49&lt;0.361),(G49&lt;0.755),(A49&lt;7.25),D49&gt;=1.55),0.022,IF(AND(D49&gt;=2.2,G49&gt;=0.278,(G49&lt;0.361),(G49&lt;0.755),(A49&lt;7.25),D49&gt;=1.55),-0.027,IF(AND((H49&lt;12.626),A49&gt;=5.8,G49&gt;=0.361,(G49&lt;0.755),(A49&lt;7.25),D49&gt;=1.55),0.126,IF(AND(H49&gt;=12.626,A49&gt;=5.8,G49&gt;=0.361,(G49&lt;0.755),(A49&lt;7.25),D49&gt;=1.55),0.065,"shouldnthappen"))))))))))))))))))))))</f>
        <v>0.012</v>
      </c>
      <c r="W49" s="1" t="n">
        <f aca="false">IF(AND(H49&gt;=15.155,(D49&lt;1.55)),0.064,IF(AND(A49&gt;=7.45,D49&gt;=1.55),0.115,IF(AND(B49&gt;=3.15,(H49&lt;10.257),(A49&lt;7.45),D49&gt;=1.55),0.097,IF(AND((A49&lt;4.85),H49&gt;=14.344,(D49&lt;0.35),(H49&lt;15.155),(D49&lt;1.55)),0.003,IF(AND(A49&gt;=6.05,(G49&lt;0.169),D49&gt;=0.35,(H49&lt;15.155),(D49&lt;1.55)),-0.008,IF(AND((G49&lt;0.181),G49&gt;=0.169,D49&gt;=0.35,(H49&lt;15.155),(D49&lt;1.55)),0.065,IF(AND(B49&gt;=3.05,(B49&lt;3.15),(H49&lt;10.257),(A49&lt;7.45),D49&gt;=1.55),-0.023,IF(AND(H49&gt;=11.854,(G49&lt;0.613),H49&gt;=10.257,(A49&lt;7.45),D49&gt;=1.55),0.068,IF(AND((D49&lt;0.25),(B49&lt;3.15),(H49&lt;14.344),(D49&lt;0.35),(H49&lt;15.155),(D49&lt;1.55)),0.014,IF(AND(D49&gt;=0.25,(B49&lt;3.15),(H49&lt;14.344),(D49&lt;0.35),(H49&lt;15.155),(D49&lt;1.55)),0.002,IF(AND((A49&lt;5.05),B49&gt;=3.15,(H49&lt;14.344),(D49&lt;0.35),(H49&lt;15.155),(D49&lt;1.55)),-0.001,IF(AND(A49&gt;=5.05,B49&gt;=3.15,(H49&lt;14.344),(D49&lt;0.35),(H49&lt;15.155),(D49&lt;1.55)),0.009,IF(AND((H49&lt;14.877),A49&gt;=4.85,H49&gt;=14.344,(D49&lt;0.35),(H49&lt;15.155),(D49&lt;1.55)),0.023,IF(AND(H49&gt;=14.877,A49&gt;=4.85,H49&gt;=14.344,(D49&lt;0.35),(H49&lt;15.155),(D49&lt;1.55)),0.004,IF(AND((H49&lt;13.602),(A49&lt;6.05),(G49&lt;0.169),D49&gt;=0.35,(H49&lt;15.155),(D49&lt;1.55)),0.023,IF(AND(H49&gt;=13.602,(A49&lt;6.05),(G49&lt;0.169),D49&gt;=0.35,(H49&lt;15.155),(D49&lt;1.55)),-0.006,IF(AND((B49&lt;2.95),G49&gt;=0.181,G49&gt;=0.169,D49&gt;=0.35,(H49&lt;15.155),(D49&lt;1.55)),0.019,IF(AND(B49&gt;=2.95,G49&gt;=0.181,G49&gt;=0.169,D49&gt;=0.35,(H49&lt;15.155),(D49&lt;1.55)),0.034,IF(AND((A49&lt;5.35),(B49&lt;3.05),(B49&lt;3.15),(H49&lt;10.257),(A49&lt;7.45),D49&gt;=1.55),0.009,IF(AND(A49&gt;=5.35,(B49&lt;3.05),(B49&lt;3.15),(H49&lt;10.257),(A49&lt;7.45),D49&gt;=1.55),0.058,IF(AND((B49&lt;2.9),(H49&lt;11.854),(G49&lt;0.613),H49&gt;=10.257,(A49&lt;7.45),D49&gt;=1.55),0.037,IF(AND(B49&gt;=2.9,(H49&lt;11.854),(G49&lt;0.613),H49&gt;=10.257,(A49&lt;7.45),D49&gt;=1.55),-0.005,IF(AND((A49&lt;6.4),(G49&lt;0.711),G49&gt;=0.613,H49&gt;=10.257,(A49&lt;7.45),D49&gt;=1.55),0.001,IF(AND(A49&gt;=6.4,(G49&lt;0.711),G49&gt;=0.613,H49&gt;=10.257,(A49&lt;7.45),D49&gt;=1.55),-0.002,IF(AND((D49&lt;1.9),G49&gt;=0.711,G49&gt;=0.613,H49&gt;=10.257,(A49&lt;7.45),D49&gt;=1.55),0.007,IF(AND(D49&gt;=1.9,G49&gt;=0.711,G49&gt;=0.613,H49&gt;=10.257,(A49&lt;7.45),D49&gt;=1.55),0.023,"shouldnthappen"))))))))))))))))))))))))))</f>
        <v>0.023</v>
      </c>
      <c r="X49" s="1" t="n">
        <f aca="false">IF(AND(H49&gt;=15.155,(F49&lt;2.5)),0.049,IF(AND(A49&gt;=7.45,F49&gt;=2.5),0.089,IF(AND((G49&lt;0.107),(G49&lt;0.364),(A49&lt;7.45),F49&gt;=2.5),0.055,IF(AND(A49&gt;=5.75,(G49&lt;0.572),(D49&lt;1.25),(H49&lt;15.155),(F49&lt;2.5)),-0.018,IF(AND((A49&lt;5.7),(H49&lt;12.626),G49&gt;=0.364,(A49&lt;7.45),F49&gt;=2.5),0.012,IF(AND(A49&gt;=5.7,(H49&lt;12.626),G49&gt;=0.364,(A49&lt;7.45),F49&gt;=2.5),0.065,IF(AND((G49&lt;0.628),H49&gt;=12.626,G49&gt;=0.364,(A49&lt;7.45),F49&gt;=2.5),0.047,IF(AND((G49&lt;0.545),(A49&lt;5.75),(G49&lt;0.572),(D49&lt;1.25),(H49&lt;15.155),(F49&lt;2.5)),0.007,IF(AND(G49&gt;=0.545,(A49&lt;5.75),(G49&lt;0.572),(D49&lt;1.25),(H49&lt;15.155),(F49&lt;2.5)),-0.009,IF(AND((D49&lt;0.3),(H49&lt;11.788),G49&gt;=0.572,(D49&lt;1.25),(H49&lt;15.155),(F49&lt;2.5)),0.01,IF(AND(D49&gt;=0.3,(H49&lt;11.788),G49&gt;=0.572,(D49&lt;1.25),(H49&lt;15.155),(F49&lt;2.5)),0.03,IF(AND((A49&lt;4.75),H49&gt;=11.788,G49&gt;=0.572,(D49&lt;1.25),(H49&lt;15.155),(F49&lt;2.5)),0.001,IF(AND(A49&gt;=4.75,H49&gt;=11.788,G49&gt;=0.572,(D49&lt;1.25),(H49&lt;15.155),(F49&lt;2.5)),0.01,IF(AND((A49&lt;5.5),(A49&lt;6.15),(G49&lt;0.652),D49&gt;=1.25,(H49&lt;15.155),(F49&lt;2.5)),0.014,IF(AND(A49&gt;=5.5,(A49&lt;6.15),(G49&lt;0.652),D49&gt;=1.25,(H49&lt;15.155),(F49&lt;2.5)),0.049,IF(AND((H49&lt;12.206),A49&gt;=6.15,(G49&lt;0.652),D49&gt;=1.25,(H49&lt;15.155),(F49&lt;2.5)),-0.009,IF(AND(H49&gt;=12.206,A49&gt;=6.15,(G49&lt;0.652),D49&gt;=1.25,(H49&lt;15.155),(F49&lt;2.5)),0.021,IF(AND((A49&lt;5.55),(A49&lt;6.2),G49&gt;=0.652,D49&gt;=1.25,(H49&lt;15.155),(F49&lt;2.5)),0.011,IF(AND(A49&gt;=5.55,(A49&lt;6.2),G49&gt;=0.652,D49&gt;=1.25,(H49&lt;15.155),(F49&lt;2.5)),-0.019,IF(AND((B49&lt;3.2),A49&gt;=6.2,G49&gt;=0.652,D49&gt;=1.25,(H49&lt;15.155),(F49&lt;2.5)),0.025,IF(AND(B49&gt;=3.2,A49&gt;=6.2,G49&gt;=0.652,D49&gt;=1.25,(H49&lt;15.155),(F49&lt;2.5)),0.001,IF(AND((G49&lt;0.183),(G49&lt;0.301),G49&gt;=0.107,(G49&lt;0.364),(A49&lt;7.45),F49&gt;=2.5),-0.009,IF(AND(G49&gt;=0.183,(G49&lt;0.301),G49&gt;=0.107,(G49&lt;0.364),(A49&lt;7.45),F49&gt;=2.5),0.022,IF(AND((D49&lt;2.2),G49&gt;=0.301,G49&gt;=0.107,(G49&lt;0.364),(A49&lt;7.45),F49&gt;=2.5),0.004,IF(AND(D49&gt;=2.2,G49&gt;=0.301,G49&gt;=0.107,(G49&lt;0.364),(A49&lt;7.45),F49&gt;=2.5),-0.02,IF(AND((G49&lt;0.787),G49&gt;=0.628,H49&gt;=12.626,G49&gt;=0.364,(A49&lt;7.45),F49&gt;=2.5),-0.001,IF(AND(G49&gt;=0.787,G49&gt;=0.628,H49&gt;=12.626,G49&gt;=0.364,(A49&lt;7.45),F49&gt;=2.5),0.016,"shouldnthappen")))))))))))))))))))))))))))</f>
        <v>0.01</v>
      </c>
      <c r="Y49" s="1" t="n">
        <f aca="false">IF(AND(H49&gt;=15.155,(D49&lt;1.55)),0.037,IF(AND(D49&gt;=2.45,(A49&lt;7.45),D49&gt;=1.55),0.054,IF(AND((A49&lt;7.8),A49&gt;=7.45,D49&gt;=1.55),0.078,IF(AND(A49&gt;=7.8,A49&gt;=7.45,D49&gt;=1.55),0.021,IF(AND(A49&gt;=6.2,G49&gt;=0.68,D49&gt;=1.25,(H49&lt;15.155),(D49&lt;1.55)),0.019,IF(AND((B49&lt;2.65),(A49&lt;4.95),(G49&lt;0.572),(D49&lt;1.25),(H49&lt;15.155),(D49&lt;1.55)),0.021,IF(AND(B49&gt;=2.65,(A49&lt;4.95),(G49&lt;0.572),(D49&lt;1.25),(H49&lt;15.155),(D49&lt;1.55)),0.006,IF(AND((H49&lt;14.344),A49&gt;=4.95,(G49&lt;0.572),(D49&lt;1.25),(H49&lt;15.155),(D49&lt;1.55)),-0.005,IF(AND(H49&gt;=14.344,A49&gt;=4.95,(G49&lt;0.572),(D49&lt;1.25),(H49&lt;15.155),(D49&lt;1.55)),0.013,IF(AND((G49&lt;0.833),(H49&lt;11.788),G49&gt;=0.572,(D49&lt;1.25),(H49&lt;15.155),(D49&lt;1.55)),0.009,IF(AND(G49&gt;=0.833,(H49&lt;11.788),G49&gt;=0.572,(D49&lt;1.25),(H49&lt;15.155),(D49&lt;1.55)),0.024,IF(AND((A49&lt;4.75),H49&gt;=11.788,G49&gt;=0.572,(D49&lt;1.25),(H49&lt;15.155),(D49&lt;1.55)),0.001,IF(AND(A49&gt;=4.75,H49&gt;=11.788,G49&gt;=0.572,(D49&lt;1.25),(H49&lt;15.155),(D49&lt;1.55)),0.008,IF(AND((A49&lt;5.65),(A49&lt;6.15),(G49&lt;0.68),D49&gt;=1.25,(H49&lt;15.155),(D49&lt;1.55)),0.017,IF(AND(A49&gt;=5.65,(A49&lt;6.15),(G49&lt;0.68),D49&gt;=1.25,(H49&lt;15.155),(D49&lt;1.55)),0.039,IF(AND((G49&lt;0.436),A49&gt;=6.15,(G49&lt;0.68),D49&gt;=1.25,(H49&lt;15.155),(D49&lt;1.55)),-0.004,IF(AND(G49&gt;=0.436,A49&gt;=6.15,(G49&lt;0.68),D49&gt;=1.25,(H49&lt;15.155),(D49&lt;1.55)),0.022,IF(AND((A49&lt;5.55),(A49&lt;6.2),G49&gt;=0.68,D49&gt;=1.25,(H49&lt;15.155),(D49&lt;1.55)),0.009,IF(AND(A49&gt;=5.55,(A49&lt;6.2),G49&gt;=0.68,D49&gt;=1.25,(H49&lt;15.155),(D49&lt;1.55)),-0.016,IF(AND((G49&lt;0.107),(G49&lt;0.361),(G49&lt;0.613),(D49&lt;2.45),(A49&lt;7.45),D49&gt;=1.55),0.042,IF(AND(G49&gt;=0.107,(G49&lt;0.361),(G49&lt;0.613),(D49&lt;2.45),(A49&lt;7.45),D49&gt;=1.55),0.002,IF(AND((D49&lt;2.35),G49&gt;=0.361,(G49&lt;0.613),(D49&lt;2.45),(A49&lt;7.45),D49&gt;=1.55),0.051,IF(AND(D49&gt;=2.35,G49&gt;=0.361,(G49&lt;0.613),(D49&lt;2.45),(A49&lt;7.45),D49&gt;=1.55),0.016,IF(AND((A49&lt;6.4),(G49&lt;0.711),G49&gt;=0.613,(D49&lt;2.45),(A49&lt;7.45),D49&gt;=1.55),0.001,IF(AND(A49&gt;=6.4,(G49&lt;0.711),G49&gt;=0.613,(D49&lt;2.45),(A49&lt;7.45),D49&gt;=1.55),-0.002,IF(AND((B49&lt;2.95),G49&gt;=0.711,G49&gt;=0.613,(D49&lt;2.45),(A49&lt;7.45),D49&gt;=1.55),0.023,IF(AND(B49&gt;=2.95,G49&gt;=0.711,G49&gt;=0.613,(D49&lt;2.45),(A49&lt;7.45),D49&gt;=1.55),0.01,"shouldnthappen")))))))))))))))))))))))))))</f>
        <v>0.008</v>
      </c>
      <c r="Z49" s="1" t="n">
        <f aca="false">IF(AND(A49&gt;=7.45,D49&gt;=1.75),0.056,IF(AND(H49&gt;=15.059,A49&gt;=5.55,(D49&lt;1.75)),0.028,IF(AND((D49&lt;0.35),G49&gt;=0.905,(A49&lt;5.55),(D49&lt;1.75)),0.005,IF(AND(D49&gt;=0.35,G49&gt;=0.905,(A49&lt;5.55),(D49&lt;1.75)),0.026,IF(AND((H49&lt;8.711),D49&gt;=2.45,(A49&lt;7.45),D49&gt;=1.75),0.011,IF(AND(H49&gt;=8.711,D49&gt;=2.45,(A49&lt;7.45),D49&gt;=1.75),0.049,IF(AND((G49&lt;0.107),(G49&lt;0.487),(D49&lt;2.45),(A49&lt;7.45),D49&gt;=1.75),0.032,IF(AND((H49&lt;10.915),(A49&lt;4.5),(B49&lt;3.15),(G49&lt;0.905),(A49&lt;5.55),(D49&lt;1.75)),-0.001,IF(AND(H49&gt;=10.915,(A49&lt;4.5),(B49&lt;3.15),(G49&lt;0.905),(A49&lt;5.55),(D49&lt;1.75)),0.003,IF(AND((A49&lt;5.05),A49&gt;=4.5,(B49&lt;3.15),(G49&lt;0.905),(A49&lt;5.55),(D49&lt;1.75)),0.015,IF(AND(A49&gt;=5.05,A49&gt;=4.5,(B49&lt;3.15),(G49&lt;0.905),(A49&lt;5.55),(D49&lt;1.75)),0.006,IF(AND((G49&lt;0.05),(G49&lt;0.091),B49&gt;=3.15,(G49&lt;0.905),(A49&lt;5.55),(D49&lt;1.75)),0.001,IF(AND(G49&gt;=0.05,(G49&lt;0.091),B49&gt;=3.15,(G49&lt;0.905),(A49&lt;5.55),(D49&lt;1.75)),0.008,IF(AND((G49&lt;0.587),G49&gt;=0.091,B49&gt;=3.15,(G49&lt;0.905),(A49&lt;5.55),(D49&lt;1.75)),-0.003,IF(AND(G49&gt;=0.587,G49&gt;=0.091,B49&gt;=3.15,(G49&lt;0.905),(A49&lt;5.55),(D49&lt;1.75)),0.004,IF(AND((F49&lt;2.5),(B49&lt;2.85),(G49&lt;0.419),(H49&lt;15.059),A49&gt;=5.55,(D49&lt;1.75)),0.041,IF(AND(F49&gt;=2.5,(B49&lt;2.85),(G49&lt;0.419),(H49&lt;15.059),A49&gt;=5.55,(D49&lt;1.75)),0.015,IF(AND((G49&lt;0.164),B49&gt;=2.85,(G49&lt;0.419),(H49&lt;15.059),A49&gt;=5.55,(D49&lt;1.75)),0.01,IF(AND(G49&gt;=0.164,B49&gt;=2.85,(G49&lt;0.419),(H49&lt;15.059),A49&gt;=5.55,(D49&lt;1.75)),-0.001,IF(AND((B49&lt;2.55),(B49&lt;2.95),G49&gt;=0.419,(H49&lt;15.059),A49&gt;=5.55,(D49&lt;1.75)),0.014,IF(AND(B49&gt;=2.55,(B49&lt;2.95),G49&gt;=0.419,(H49&lt;15.059),A49&gt;=5.55,(D49&lt;1.75)),-0.013,IF(AND((D49&lt;1.55),B49&gt;=2.95,G49&gt;=0.419,(H49&lt;15.059),A49&gt;=5.55,(D49&lt;1.75)),0.023,IF(AND(D49&gt;=1.55,B49&gt;=2.95,G49&gt;=0.419,(H49&lt;15.059),A49&gt;=5.55,(D49&lt;1.75)),0.005,IF(AND((H49&lt;13.278),G49&gt;=0.107,(G49&lt;0.487),(D49&lt;2.45),(A49&lt;7.45),D49&gt;=1.75),-0.009,IF(AND(H49&gt;=13.278,G49&gt;=0.107,(G49&lt;0.487),(D49&lt;2.45),(A49&lt;7.45),D49&gt;=1.75),0.017,IF(AND((D49&lt;2.35),(G49&lt;0.571),G49&gt;=0.487,(D49&lt;2.45),(A49&lt;7.45),D49&gt;=1.75),0.053,IF(AND(D49&gt;=2.35,(G49&lt;0.571),G49&gt;=0.487,(D49&lt;2.45),(A49&lt;7.45),D49&gt;=1.75),0.009,IF(AND((G49&lt;0.779),G49&gt;=0.571,G49&gt;=0.487,(D49&lt;2.45),(A49&lt;7.45),D49&gt;=1.75),0.006,IF(AND(G49&gt;=0.779,G49&gt;=0.571,G49&gt;=0.487,(D49&lt;2.45),(A49&lt;7.45),D49&gt;=1.75),0.016,"shouldnthappen")))))))))))))))))))))))))))))</f>
        <v>0.004</v>
      </c>
      <c r="AA49" s="1" t="n">
        <f aca="false">IF(AND((A49&lt;7.8),A49&gt;=7.45,D49&gt;=1.75),0.051,IF(AND(A49&gt;=7.8,A49&gt;=7.45,D49&gt;=1.75),0.01,IF(AND(B49&gt;=3.35,B49&gt;=3.25,(A49&lt;7.45),D49&gt;=1.75),0.016,IF(AND((H49&lt;8.308),(D49&lt;0.15),(H49&lt;13.655),(D49&lt;0.35),(D49&lt;1.75)),0.009,IF(AND((H49&lt;14.529),(G49&lt;0.293),H49&gt;=13.655,(D49&lt;0.35),(D49&lt;1.75)),0.011,IF(AND(H49&gt;=14.529,(G49&lt;0.293),H49&gt;=13.655,(D49&lt;0.35),(D49&lt;1.75)),0.001,IF(AND(D49&gt;=0.25,G49&gt;=0.293,H49&gt;=13.655,(D49&lt;0.35),(D49&lt;1.75)),-0.004,IF(AND(H49&gt;=10.635,(H49&lt;10.696),(H49&lt;13.906),D49&gt;=0.35,(D49&lt;1.75)),0.036,IF(AND(G49&gt;=0.833,H49&gt;=10.696,(H49&lt;13.906),D49&gt;=0.35,(D49&lt;1.75)),0.016,IF(AND((A49&lt;6.65),(G49&lt;0.247),H49&gt;=13.906,D49&gt;=0.35,(D49&lt;1.75)),-0.008,IF(AND(A49&gt;=6.65,(G49&lt;0.247),H49&gt;=13.906,D49&gt;=0.35,(D49&lt;1.75)),0.011,IF(AND((B49&lt;2.45),G49&gt;=0.247,H49&gt;=13.906,D49&gt;=0.35,(D49&lt;1.75)),0,IF(AND((D49&lt;1.85),(B49&lt;2.95),(B49&lt;3.25),(A49&lt;7.45),D49&gt;=1.75),0.033,IF(AND((G49&lt;0.428),(B49&lt;3.35),B49&gt;=3.25,(A49&lt;7.45),D49&gt;=1.75),0.009,IF(AND(G49&gt;=0.428,(B49&lt;3.35),B49&gt;=3.25,(A49&lt;7.45),D49&gt;=1.75),0.042,IF(AND((A49&lt;4.6),H49&gt;=8.308,(D49&lt;0.15),(H49&lt;13.655),(D49&lt;0.35),(D49&lt;1.75)),0.003,IF(AND(A49&gt;=4.6,H49&gt;=8.308,(D49&lt;0.15),(H49&lt;13.655),(D49&lt;0.35),(D49&lt;1.75)),0,IF(AND((H49&lt;8.834),(A49&lt;5.05),D49&gt;=0.15,(H49&lt;13.655),(D49&lt;0.35),(D49&lt;1.75)),0.002,IF(AND(H49&gt;=8.834,(A49&lt;5.05),D49&gt;=0.15,(H49&lt;13.655),(D49&lt;0.35),(D49&lt;1.75)),-0.008,IF(AND((A49&lt;5.45),A49&gt;=5.05,D49&gt;=0.15,(H49&lt;13.655),(D49&lt;0.35),(D49&lt;1.75)),0.003,IF(AND(A49&gt;=5.45,A49&gt;=5.05,D49&gt;=0.15,(H49&lt;13.655),(D49&lt;0.35),(D49&lt;1.75)),-0.002,IF(AND((A49&lt;5.3),(D49&lt;0.25),G49&gt;=0.293,H49&gt;=13.655,(D49&lt;0.35),(D49&lt;1.75)),0.007,IF(AND(A49&gt;=5.3,(D49&lt;0.25),G49&gt;=0.293,H49&gt;=13.655,(D49&lt;0.35),(D49&lt;1.75)),0.001,IF(AND((H49&lt;7.309),(H49&lt;10.635),(H49&lt;10.696),(H49&lt;13.906),D49&gt;=0.35,(D49&lt;1.75)),0.014,IF(AND(H49&gt;=7.309,(H49&lt;10.635),(H49&lt;10.696),(H49&lt;13.906),D49&gt;=0.35,(D49&lt;1.75)),0.006,IF(AND((H49&lt;12.093),(G49&lt;0.833),H49&gt;=10.696,(H49&lt;13.906),D49&gt;=0.35,(D49&lt;1.75)),-0.01,IF(AND(H49&gt;=12.093,(G49&lt;0.833),H49&gt;=10.696,(H49&lt;13.906),D49&gt;=0.35,(D49&lt;1.75)),0.004,IF(AND((G49&lt;0.823),B49&gt;=2.45,G49&gt;=0.247,H49&gt;=13.906,D49&gt;=0.35,(D49&lt;1.75)),0.026,IF(AND(G49&gt;=0.823,B49&gt;=2.45,G49&gt;=0.247,H49&gt;=13.906,D49&gt;=0.35,(D49&lt;1.75)),0.006,IF(AND((H49&lt;11.121),D49&gt;=1.85,(B49&lt;2.95),(B49&lt;3.25),(A49&lt;7.45),D49&gt;=1.75),0.013,IF(AND(H49&gt;=11.121,D49&gt;=1.85,(B49&lt;2.95),(B49&lt;3.25),(A49&lt;7.45),D49&gt;=1.75),0.005,IF(AND((A49&lt;6.05),(A49&lt;6.45),B49&gt;=2.95,(B49&lt;3.25),(A49&lt;7.45),D49&gt;=1.75),0.001,IF(AND(A49&gt;=6.05,(A49&lt;6.45),B49&gt;=2.95,(B49&lt;3.25),(A49&lt;7.45),D49&gt;=1.75),-0.005,IF(AND((G49&lt;0.42),A49&gt;=6.45,B49&gt;=2.95,(B49&lt;3.25),(A49&lt;7.45),D49&gt;=1.75),0.004,IF(AND(G49&gt;=0.42,A49&gt;=6.45,B49&gt;=2.95,(B49&lt;3.25),(A49&lt;7.45),D49&gt;=1.75),0.019,"shouldnthappen")))))))))))))))))))))))))))))))))))</f>
        <v>0.007</v>
      </c>
      <c r="AB49" s="1" t="n">
        <f aca="false">+ 0.5</f>
        <v>0.5</v>
      </c>
    </row>
    <row r="50" customFormat="false" ht="13.8" hidden="false" customHeight="false" outlineLevel="0" collapsed="false">
      <c r="A50" s="11" t="n">
        <v>4.6</v>
      </c>
      <c r="B50" s="1" t="n">
        <v>3.2</v>
      </c>
      <c r="C50" s="1" t="n">
        <v>1.4</v>
      </c>
      <c r="D50" s="1" t="n">
        <v>0.2</v>
      </c>
      <c r="E50" s="1" t="s">
        <v>94</v>
      </c>
      <c r="F50" s="1" t="n">
        <v>1</v>
      </c>
      <c r="G50" s="1" t="n">
        <v>0.345968750771135</v>
      </c>
      <c r="H50" s="18" t="n">
        <v>8.56245705429465</v>
      </c>
      <c r="I50" s="1" t="n">
        <f aca="false">C50</f>
        <v>1.4</v>
      </c>
      <c r="J50" s="1" t="n">
        <f aca="false">SUM(M50:AB50)</f>
        <v>1.369</v>
      </c>
      <c r="K50" s="15" t="n">
        <f aca="false">1-SQRT(VAR(M50:AB50, I50)) / AVERAGE(M50:AB50)</f>
        <v>-3.03797099585328</v>
      </c>
      <c r="L50" s="1" t="n">
        <f aca="false">(J50-I50)/I50</f>
        <v>-0.0221428571428571</v>
      </c>
      <c r="M50" s="1" t="n">
        <f aca="false">IF(AND((H50&lt;5.245),(D50&lt;0.8)),0.075,IF(AND(H50&gt;=5.245,(D50&lt;0.8)),0.279,IF(AND((D50&lt;1.45),D50&gt;=0.8),1.043,IF(AND(D50&gt;=1.45,D50&gt;=0.8),1.423,"shouldnthappen"))))</f>
        <v>0.279</v>
      </c>
      <c r="N50" s="1" t="n">
        <f aca="false">IF(AND((A50&lt;4.35),(D50&lt;0.8)),0.048,IF(AND(A50&gt;=4.35,(D50&lt;0.8)),0.198,IF(AND(F50&gt;=2.5,D50&gt;=0.8),1.048,IF(AND((A50&lt;5.15),(F50&lt;2.5),D50&gt;=0.8),0.321,IF(AND(A50&gt;=5.15,(F50&lt;2.5),D50&gt;=0.8),0.783,"shouldnthappen")))))</f>
        <v>0.198</v>
      </c>
      <c r="O50" s="1" t="n">
        <f aca="false">IF(AND((H50&lt;5.245),(D50&lt;0.8)),0.034,IF(AND((A50&lt;5.9),D50&gt;=0.8),0.489,IF(AND(A50&gt;=5.9,D50&gt;=0.8),0.721,IF(AND((A50&lt;4.35),H50&gt;=5.245,(D50&lt;0.8)),0.041,IF(AND(A50&gt;=4.35,H50&gt;=5.245,(D50&lt;0.8)),0.142,"shouldnthappen")))))</f>
        <v>0.142</v>
      </c>
      <c r="P50" s="1" t="n">
        <f aca="false">IF(AND((B50&lt;2.8),(D50&lt;1.15)),0.244,IF(AND((D50&lt;1.75),D50&gt;=1.15),0.396,IF(AND(D50&gt;=1.75,D50&gt;=1.15),0.554,IF(AND((A50&lt;5.05),B50&gt;=2.8,(D50&lt;1.15)),0.078,IF(AND((H50&lt;14.877),A50&gt;=5.05,B50&gt;=2.8,(D50&lt;1.15)),0.118,IF(AND(H50&gt;=14.877,A50&gt;=5.05,B50&gt;=2.8,(D50&lt;1.15)),0.027,"shouldnthappen"))))))</f>
        <v>0.078</v>
      </c>
      <c r="Q50" s="1" t="n">
        <f aca="false">IF(AND(D50&gt;=0.45,(D50&lt;1.15)),0.17,IF(AND(A50&gt;=7.1,D50&gt;=1.15),0.539,IF(AND((A50&lt;6.25),(A50&lt;7.1),D50&gt;=1.15),0.258,IF(AND(A50&gt;=6.25,(A50&lt;7.1),D50&gt;=1.15),0.344,IF(AND(G50&gt;=0.418,(A50&lt;5.05),(D50&lt;0.45),(D50&lt;1.15)),0.033,IF(AND((H50&lt;14.494),(G50&lt;0.418),(A50&lt;5.05),(D50&lt;0.45),(D50&lt;1.15)),0.061,IF(AND(H50&gt;=14.494,(G50&lt;0.418),(A50&lt;5.05),(D50&lt;0.45),(D50&lt;1.15)),0.015,IF(AND(H50&gt;=14.877,(B50&lt;3.85),A50&gt;=5.05,(D50&lt;0.45),(D50&lt;1.15)),0.023,IF(AND((B50&lt;4),B50&gt;=3.85,A50&gt;=5.05,(D50&lt;0.45),(D50&lt;1.15)),0.009,IF(AND(B50&gt;=4,B50&gt;=3.85,A50&gt;=5.05,(D50&lt;0.45),(D50&lt;1.15)),0.052,IF(AND((G50&lt;0.05),(H50&lt;14.877),(B50&lt;3.85),A50&gt;=5.05,(D50&lt;0.45),(D50&lt;1.15)),0.024,IF(AND(G50&gt;=0.05,(H50&lt;14.877),(B50&lt;3.85),A50&gt;=5.05,(D50&lt;0.45),(D50&lt;1.15)),0.091,"shouldnthappen"))))))))))))</f>
        <v>0.061</v>
      </c>
      <c r="R50" s="1" t="n">
        <f aca="false">IF(AND(A50&gt;=7.1,D50&gt;=0.8),0.401,IF(AND((A50&lt;4.5),(G50&lt;0.905),(D50&lt;0.8)),0.024,IF(AND((H50&lt;9.966),G50&gt;=0.905,(D50&lt;0.8)),0.094,IF(AND(H50&gt;=9.966,G50&gt;=0.905,(D50&lt;0.8)),0.026,IF(AND(D50&gt;=2.05,(A50&lt;7.1),D50&gt;=0.8),0.277,IF(AND((H50&lt;5.523),A50&gt;=4.5,(G50&lt;0.905),(D50&lt;0.8)),0.012,IF(AND(H50&gt;=5.523,A50&gt;=4.5,(G50&lt;0.905),(D50&lt;0.8)),0.049,IF(AND((A50&lt;5.3),(D50&lt;2.05),(A50&lt;7.1),D50&gt;=0.8),0.095,IF(AND(A50&gt;=5.3,(D50&lt;2.05),(A50&lt;7.1),D50&gt;=0.8),0.196,"shouldnthappen")))))))))</f>
        <v>0.049</v>
      </c>
      <c r="S50" s="1" t="n">
        <f aca="false">IF(AND(A50&gt;=7.1,D50&gt;=1.35),0.298,IF(AND(G50&gt;=0.905,(D50&lt;0.8),(D50&lt;1.35)),0.068,IF(AND(H50&gt;=9.386,D50&gt;=0.8,(D50&lt;1.35)),0.126,IF(AND((H50&lt;7.426),(H50&lt;9.386),D50&gt;=0.8,(D50&lt;1.35)),0.091,IF(AND((A50&lt;5.3),(G50&lt;0.905),(A50&lt;7.1),D50&gt;=1.35),0.063,IF(AND((D50&lt;2.05),G50&gt;=0.905,(A50&lt;7.1),D50&gt;=1.35),0.015,IF(AND(D50&gt;=2.05,G50&gt;=0.905,(A50&lt;7.1),D50&gt;=1.35),0.089,IF(AND((H50&lt;10.505),(H50&lt;14.344),(G50&lt;0.905),(D50&lt;0.8),(D50&lt;1.35)),0.035,IF(AND((A50&lt;4.85),H50&gt;=14.344,(G50&lt;0.905),(D50&lt;0.8),(D50&lt;1.35)),0.006,IF(AND((B50&lt;2.75),H50&gt;=7.426,(H50&lt;9.386),D50&gt;=0.8,(D50&lt;1.35)),0.021,IF(AND(B50&gt;=2.75,H50&gt;=7.426,(H50&lt;9.386),D50&gt;=0.8,(D50&lt;1.35)),-0.01,IF(AND((B50&lt;2.35),A50&gt;=5.3,(G50&lt;0.905),(A50&lt;7.1),D50&gt;=1.35),0.068,IF(AND(B50&gt;=2.35,A50&gt;=5.3,(G50&lt;0.905),(A50&lt;7.1),D50&gt;=1.35),0.181,IF(AND((H50&lt;11.731),H50&gt;=10.505,(H50&lt;14.344),(G50&lt;0.905),(D50&lt;0.8),(D50&lt;1.35)),0.004,IF(AND(H50&gt;=11.731,H50&gt;=10.505,(H50&lt;14.344),(G50&lt;0.905),(D50&lt;0.8),(D50&lt;1.35)),0.024,IF(AND((H50&lt;14.877),A50&gt;=4.85,H50&gt;=14.344,(G50&lt;0.905),(D50&lt;0.8),(D50&lt;1.35)),0.063,IF(AND(H50&gt;=14.877,A50&gt;=4.85,H50&gt;=14.344,(G50&lt;0.905),(D50&lt;0.8),(D50&lt;1.35)),0.012,"shouldnthappen")))))))))))))))))</f>
        <v>0.035</v>
      </c>
      <c r="T50" s="1" t="n">
        <f aca="false">IF(AND(D50&gt;=0.45,(A50&lt;5.65)),0.067,IF(AND(A50&gt;=7.25,A50&gt;=5.65),0.244,IF(AND((H50&lt;9.966),G50&gt;=0.905,(D50&lt;0.45),(A50&lt;5.65)),0.062,IF(AND(H50&gt;=9.966,G50&gt;=0.905,(D50&lt;0.45),(A50&lt;5.65)),0.012,IF(AND((G50&lt;0.948),D50&gt;=2.05,(A50&lt;7.25),A50&gt;=5.65),0.157,IF(AND(G50&gt;=0.948,D50&gt;=2.05,(A50&lt;7.25),A50&gt;=5.65),0.037,IF(AND(G50&gt;=0.422,(B50&lt;3.15),(G50&lt;0.905),(D50&lt;0.45),(A50&lt;5.65)),0.011,IF(AND((D50&lt;0.25),(G50&lt;0.422),(B50&lt;3.15),(G50&lt;0.905),(D50&lt;0.45),(A50&lt;5.65)),0.04,IF(AND(D50&gt;=0.25,(G50&lt;0.422),(B50&lt;3.15),(G50&lt;0.905),(D50&lt;0.45),(A50&lt;5.65)),0.009,IF(AND((A50&lt;4.85),(B50&lt;3.25),B50&gt;=3.15,(G50&lt;0.905),(D50&lt;0.45),(A50&lt;5.65)),0.008,IF(AND(A50&gt;=4.85,(B50&lt;3.25),B50&gt;=3.15,(G50&lt;0.905),(D50&lt;0.45),(A50&lt;5.65)),-0.017,IF(AND((D50&lt;0.25),B50&gt;=3.25,B50&gt;=3.15,(G50&lt;0.905),(D50&lt;0.45),(A50&lt;5.65)),0.022,IF(AND(D50&gt;=0.25,B50&gt;=3.25,B50&gt;=3.15,(G50&lt;0.905),(D50&lt;0.45),(A50&lt;5.65)),0.009,IF(AND((F50&lt;2.5),(H50&lt;7.692),(G50&lt;0.644),(D50&lt;2.05),(A50&lt;7.25),A50&gt;=5.65),0.018,IF(AND(F50&gt;=2.5,(H50&lt;7.692),(G50&lt;0.644),(D50&lt;2.05),(A50&lt;7.25),A50&gt;=5.65),0.068,IF(AND((B50&lt;2.35),H50&gt;=7.692,(G50&lt;0.644),(D50&lt;2.05),(A50&lt;7.25),A50&gt;=5.65),0.023,IF(AND(B50&gt;=2.35,H50&gt;=7.692,(G50&lt;0.644),(D50&lt;2.05),(A50&lt;7.25),A50&gt;=5.65),0.125,IF(AND((G50&lt;0.766),(G50&lt;0.85),G50&gt;=0.644,(D50&lt;2.05),(A50&lt;7.25),A50&gt;=5.65),0.055,IF(AND(G50&gt;=0.766,(G50&lt;0.85),G50&gt;=0.644,(D50&lt;2.05),(A50&lt;7.25),A50&gt;=5.65),-0,IF(AND((B50&lt;2.95),G50&gt;=0.85,G50&gt;=0.644,(D50&lt;2.05),(A50&lt;7.25),A50&gt;=5.65),0.098,IF(AND(B50&gt;=2.95,G50&gt;=0.85,G50&gt;=0.644,(D50&lt;2.05),(A50&lt;7.25),A50&gt;=5.65),0.013,"shouldnthappen")))))))))))))))))))))</f>
        <v>0.008</v>
      </c>
      <c r="U50" s="1" t="n">
        <f aca="false">IF(AND(A50&gt;=7.25,D50&gt;=1.25),0.186,IF(AND((G50&lt;0.13),D50&gt;=0.35,(D50&lt;1.25)),-0.004,IF(AND(H50&gt;=14.246,(H50&lt;14.344),(D50&lt;0.35),(D50&lt;1.25)),-0.002,IF(AND((A50&lt;4.85),H50&gt;=14.344,(D50&lt;0.35),(D50&lt;1.25)),0.004,IF(AND(G50&gt;=0.446,(G50&lt;0.644),(A50&lt;7.25),D50&gt;=1.25),0.138,IF(AND(A50&gt;=5.45,(H50&lt;14.246),(H50&lt;14.344),(D50&lt;0.35),(D50&lt;1.25)),0.001,IF(AND((H50&lt;14.877),A50&gt;=4.85,H50&gt;=14.344,(D50&lt;0.35),(D50&lt;1.25)),0.035,IF(AND(H50&gt;=14.877,A50&gt;=4.85,H50&gt;=14.344,(D50&lt;0.35),(D50&lt;1.25)),0.007,IF(AND((B50&lt;3.35),H50&gt;=9.448,G50&gt;=0.13,D50&gt;=0.35,(D50&lt;1.25)),0.053,IF(AND(B50&gt;=3.35,H50&gt;=9.448,G50&gt;=0.13,D50&gt;=0.35,(D50&lt;1.25)),0.017,IF(AND((G50&lt;0.44),(G50&lt;0.446),(G50&lt;0.644),(A50&lt;7.25),D50&gt;=1.25),0.079,IF(AND(G50&gt;=0.44,(G50&lt;0.446),(G50&lt;0.644),(A50&lt;7.25),D50&gt;=1.25),0.02,IF(AND((A50&lt;5.95),(G50&lt;0.724),G50&gt;=0.644,(A50&lt;7.25),D50&gt;=1.25),-0.018,IF(AND(A50&gt;=5.95,(G50&lt;0.724),G50&gt;=0.644,(A50&lt;7.25),D50&gt;=1.25),0.027,IF(AND(A50&gt;=6.15,G50&gt;=0.724,G50&gt;=0.644,(A50&lt;7.25),D50&gt;=1.25),0.093,IF(AND((A50&lt;5.05),(A50&lt;5.45),(H50&lt;14.246),(H50&lt;14.344),(D50&lt;0.35),(D50&lt;1.25)),0.011,IF(AND(A50&gt;=5.05,(A50&lt;5.45),(H50&lt;14.246),(H50&lt;14.344),(D50&lt;0.35),(D50&lt;1.25)),0.021,IF(AND((A50&lt;5.4),(B50&lt;3.15),(H50&lt;9.448),G50&gt;=0.13,D50&gt;=0.35,(D50&lt;1.25)),0.007,IF(AND(A50&gt;=5.4,(B50&lt;3.15),(H50&lt;9.448),G50&gt;=0.13,D50&gt;=0.35,(D50&lt;1.25)),-0.011,IF(AND((B50&lt;3.75),B50&gt;=3.15,(H50&lt;9.448),G50&gt;=0.13,D50&gt;=0.35,(D50&lt;1.25)),0.012,IF(AND(B50&gt;=3.75,B50&gt;=3.15,(H50&lt;9.448),G50&gt;=0.13,D50&gt;=0.35,(D50&lt;1.25)),0.046,IF(AND((A50&lt;5.9),(A50&lt;6.15),G50&gt;=0.724,G50&gt;=0.644,(A50&lt;7.25),D50&gt;=1.25),0.06,IF(AND(A50&gt;=5.9,(A50&lt;6.15),G50&gt;=0.724,G50&gt;=0.644,(A50&lt;7.25),D50&gt;=1.25),0.005,"shouldnthappen")))))))))))))))))))))))</f>
        <v>0.011</v>
      </c>
      <c r="V50" s="1" t="n">
        <f aca="false">IF(AND(H50&gt;=15.155,(D50&lt;1.55)),0.084,IF(AND(A50&gt;=7.25,D50&gt;=1.55),0.141,IF(AND((G50&lt;0.043),D50&gt;=1.05,(H50&lt;15.155),(D50&lt;1.55)),-0.007,IF(AND(D50&gt;=1.85,G50&gt;=0.755,(A50&lt;7.25),D50&gt;=1.55),0.051,IF(AND((H50&lt;9.966),G50&gt;=0.905,(D50&lt;1.05),(H50&lt;15.155),(D50&lt;1.55)),0.043,IF(AND(H50&gt;=9.966,G50&gt;=0.905,(D50&lt;1.05),(H50&lt;15.155),(D50&lt;1.55)),0.007,IF(AND((G50&lt;0.278),(G50&lt;0.361),(G50&lt;0.755),(A50&lt;7.25),D50&gt;=1.55),0.08,IF(AND((A50&lt;5.8),G50&gt;=0.361,(G50&lt;0.755),(A50&lt;7.25),D50&gt;=1.55),0.019,IF(AND((A50&lt;6.05),(D50&lt;1.85),G50&gt;=0.755,(A50&lt;7.25),D50&gt;=1.55),0.01,IF(AND(A50&gt;=6.05,(D50&lt;1.85),G50&gt;=0.755,(A50&lt;7.25),D50&gt;=1.55),0.002,IF(AND((G50&lt;0.486),(B50&lt;3.15),(G50&lt;0.905),(D50&lt;1.05),(H50&lt;15.155),(D50&lt;1.55)),0.026,IF(AND(G50&gt;=0.486,(B50&lt;3.15),(G50&lt;0.905),(D50&lt;1.05),(H50&lt;15.155),(D50&lt;1.55)),0.001,IF(AND((B50&lt;3.25),B50&gt;=3.15,(G50&lt;0.905),(D50&lt;1.05),(H50&lt;15.155),(D50&lt;1.55)),-0.003,IF(AND(B50&gt;=3.25,B50&gt;=3.15,(G50&lt;0.905),(D50&lt;1.05),(H50&lt;15.155),(D50&lt;1.55)),0.012,IF(AND((H50&lt;7.426),(H50&lt;8.769),G50&gt;=0.043,D50&gt;=1.05,(H50&lt;15.155),(D50&lt;1.55)),0.041,IF(AND(H50&gt;=7.426,(H50&lt;8.769),G50&gt;=0.043,D50&gt;=1.05,(H50&lt;15.155),(D50&lt;1.55)),-0.008,IF(AND((H50&lt;10.696),H50&gt;=8.769,G50&gt;=0.043,D50&gt;=1.05,(H50&lt;15.155),(D50&lt;1.55)),0.069,IF(AND(H50&gt;=10.696,H50&gt;=8.769,G50&gt;=0.043,D50&gt;=1.05,(H50&lt;15.155),(D50&lt;1.55)),0.033,IF(AND((D50&lt;2.2),G50&gt;=0.278,(G50&lt;0.361),(G50&lt;0.755),(A50&lt;7.25),D50&gt;=1.55),0.022,IF(AND(D50&gt;=2.2,G50&gt;=0.278,(G50&lt;0.361),(G50&lt;0.755),(A50&lt;7.25),D50&gt;=1.55),-0.027,IF(AND((H50&lt;12.626),A50&gt;=5.8,G50&gt;=0.361,(G50&lt;0.755),(A50&lt;7.25),D50&gt;=1.55),0.126,IF(AND(H50&gt;=12.626,A50&gt;=5.8,G50&gt;=0.361,(G50&lt;0.755),(A50&lt;7.25),D50&gt;=1.55),0.065,"shouldnthappen"))))))))))))))))))))))</f>
        <v>-0.003</v>
      </c>
      <c r="W50" s="1" t="n">
        <f aca="false">IF(AND(H50&gt;=15.155,(D50&lt;1.55)),0.064,IF(AND(A50&gt;=7.45,D50&gt;=1.55),0.115,IF(AND(B50&gt;=3.15,(H50&lt;10.257),(A50&lt;7.45),D50&gt;=1.55),0.097,IF(AND((A50&lt;4.85),H50&gt;=14.344,(D50&lt;0.35),(H50&lt;15.155),(D50&lt;1.55)),0.003,IF(AND(A50&gt;=6.05,(G50&lt;0.169),D50&gt;=0.35,(H50&lt;15.155),(D50&lt;1.55)),-0.008,IF(AND((G50&lt;0.181),G50&gt;=0.169,D50&gt;=0.35,(H50&lt;15.155),(D50&lt;1.55)),0.065,IF(AND(B50&gt;=3.05,(B50&lt;3.15),(H50&lt;10.257),(A50&lt;7.45),D50&gt;=1.55),-0.023,IF(AND(H50&gt;=11.854,(G50&lt;0.613),H50&gt;=10.257,(A50&lt;7.45),D50&gt;=1.55),0.068,IF(AND((D50&lt;0.25),(B50&lt;3.15),(H50&lt;14.344),(D50&lt;0.35),(H50&lt;15.155),(D50&lt;1.55)),0.014,IF(AND(D50&gt;=0.25,(B50&lt;3.15),(H50&lt;14.344),(D50&lt;0.35),(H50&lt;15.155),(D50&lt;1.55)),0.002,IF(AND((A50&lt;5.05),B50&gt;=3.15,(H50&lt;14.344),(D50&lt;0.35),(H50&lt;15.155),(D50&lt;1.55)),-0.001,IF(AND(A50&gt;=5.05,B50&gt;=3.15,(H50&lt;14.344),(D50&lt;0.35),(H50&lt;15.155),(D50&lt;1.55)),0.009,IF(AND((H50&lt;14.877),A50&gt;=4.85,H50&gt;=14.344,(D50&lt;0.35),(H50&lt;15.155),(D50&lt;1.55)),0.023,IF(AND(H50&gt;=14.877,A50&gt;=4.85,H50&gt;=14.344,(D50&lt;0.35),(H50&lt;15.155),(D50&lt;1.55)),0.004,IF(AND((H50&lt;13.602),(A50&lt;6.05),(G50&lt;0.169),D50&gt;=0.35,(H50&lt;15.155),(D50&lt;1.55)),0.023,IF(AND(H50&gt;=13.602,(A50&lt;6.05),(G50&lt;0.169),D50&gt;=0.35,(H50&lt;15.155),(D50&lt;1.55)),-0.006,IF(AND((B50&lt;2.95),G50&gt;=0.181,G50&gt;=0.169,D50&gt;=0.35,(H50&lt;15.155),(D50&lt;1.55)),0.019,IF(AND(B50&gt;=2.95,G50&gt;=0.181,G50&gt;=0.169,D50&gt;=0.35,(H50&lt;15.155),(D50&lt;1.55)),0.034,IF(AND((A50&lt;5.35),(B50&lt;3.05),(B50&lt;3.15),(H50&lt;10.257),(A50&lt;7.45),D50&gt;=1.55),0.009,IF(AND(A50&gt;=5.35,(B50&lt;3.05),(B50&lt;3.15),(H50&lt;10.257),(A50&lt;7.45),D50&gt;=1.55),0.058,IF(AND((B50&lt;2.9),(H50&lt;11.854),(G50&lt;0.613),H50&gt;=10.257,(A50&lt;7.45),D50&gt;=1.55),0.037,IF(AND(B50&gt;=2.9,(H50&lt;11.854),(G50&lt;0.613),H50&gt;=10.257,(A50&lt;7.45),D50&gt;=1.55),-0.005,IF(AND((A50&lt;6.4),(G50&lt;0.711),G50&gt;=0.613,H50&gt;=10.257,(A50&lt;7.45),D50&gt;=1.55),0.001,IF(AND(A50&gt;=6.4,(G50&lt;0.711),G50&gt;=0.613,H50&gt;=10.257,(A50&lt;7.45),D50&gt;=1.55),-0.002,IF(AND((D50&lt;1.9),G50&gt;=0.711,G50&gt;=0.613,H50&gt;=10.257,(A50&lt;7.45),D50&gt;=1.55),0.007,IF(AND(D50&gt;=1.9,G50&gt;=0.711,G50&gt;=0.613,H50&gt;=10.257,(A50&lt;7.45),D50&gt;=1.55),0.023,"shouldnthappen"))))))))))))))))))))))))))</f>
        <v>-0.001</v>
      </c>
      <c r="X50" s="1" t="n">
        <f aca="false">IF(AND(H50&gt;=15.155,(F50&lt;2.5)),0.049,IF(AND(A50&gt;=7.45,F50&gt;=2.5),0.089,IF(AND((G50&lt;0.107),(G50&lt;0.364),(A50&lt;7.45),F50&gt;=2.5),0.055,IF(AND(A50&gt;=5.75,(G50&lt;0.572),(D50&lt;1.25),(H50&lt;15.155),(F50&lt;2.5)),-0.018,IF(AND((A50&lt;5.7),(H50&lt;12.626),G50&gt;=0.364,(A50&lt;7.45),F50&gt;=2.5),0.012,IF(AND(A50&gt;=5.7,(H50&lt;12.626),G50&gt;=0.364,(A50&lt;7.45),F50&gt;=2.5),0.065,IF(AND((G50&lt;0.628),H50&gt;=12.626,G50&gt;=0.364,(A50&lt;7.45),F50&gt;=2.5),0.047,IF(AND((G50&lt;0.545),(A50&lt;5.75),(G50&lt;0.572),(D50&lt;1.25),(H50&lt;15.155),(F50&lt;2.5)),0.007,IF(AND(G50&gt;=0.545,(A50&lt;5.75),(G50&lt;0.572),(D50&lt;1.25),(H50&lt;15.155),(F50&lt;2.5)),-0.009,IF(AND((D50&lt;0.3),(H50&lt;11.788),G50&gt;=0.572,(D50&lt;1.25),(H50&lt;15.155),(F50&lt;2.5)),0.01,IF(AND(D50&gt;=0.3,(H50&lt;11.788),G50&gt;=0.572,(D50&lt;1.25),(H50&lt;15.155),(F50&lt;2.5)),0.03,IF(AND((A50&lt;4.75),H50&gt;=11.788,G50&gt;=0.572,(D50&lt;1.25),(H50&lt;15.155),(F50&lt;2.5)),0.001,IF(AND(A50&gt;=4.75,H50&gt;=11.788,G50&gt;=0.572,(D50&lt;1.25),(H50&lt;15.155),(F50&lt;2.5)),0.01,IF(AND((A50&lt;5.5),(A50&lt;6.15),(G50&lt;0.652),D50&gt;=1.25,(H50&lt;15.155),(F50&lt;2.5)),0.014,IF(AND(A50&gt;=5.5,(A50&lt;6.15),(G50&lt;0.652),D50&gt;=1.25,(H50&lt;15.155),(F50&lt;2.5)),0.049,IF(AND((H50&lt;12.206),A50&gt;=6.15,(G50&lt;0.652),D50&gt;=1.25,(H50&lt;15.155),(F50&lt;2.5)),-0.009,IF(AND(H50&gt;=12.206,A50&gt;=6.15,(G50&lt;0.652),D50&gt;=1.25,(H50&lt;15.155),(F50&lt;2.5)),0.021,IF(AND((A50&lt;5.55),(A50&lt;6.2),G50&gt;=0.652,D50&gt;=1.25,(H50&lt;15.155),(F50&lt;2.5)),0.011,IF(AND(A50&gt;=5.55,(A50&lt;6.2),G50&gt;=0.652,D50&gt;=1.25,(H50&lt;15.155),(F50&lt;2.5)),-0.019,IF(AND((B50&lt;3.2),A50&gt;=6.2,G50&gt;=0.652,D50&gt;=1.25,(H50&lt;15.155),(F50&lt;2.5)),0.025,IF(AND(B50&gt;=3.2,A50&gt;=6.2,G50&gt;=0.652,D50&gt;=1.25,(H50&lt;15.155),(F50&lt;2.5)),0.001,IF(AND((G50&lt;0.183),(G50&lt;0.301),G50&gt;=0.107,(G50&lt;0.364),(A50&lt;7.45),F50&gt;=2.5),-0.009,IF(AND(G50&gt;=0.183,(G50&lt;0.301),G50&gt;=0.107,(G50&lt;0.364),(A50&lt;7.45),F50&gt;=2.5),0.022,IF(AND((D50&lt;2.2),G50&gt;=0.301,G50&gt;=0.107,(G50&lt;0.364),(A50&lt;7.45),F50&gt;=2.5),0.004,IF(AND(D50&gt;=2.2,G50&gt;=0.301,G50&gt;=0.107,(G50&lt;0.364),(A50&lt;7.45),F50&gt;=2.5),-0.02,IF(AND((G50&lt;0.787),G50&gt;=0.628,H50&gt;=12.626,G50&gt;=0.364,(A50&lt;7.45),F50&gt;=2.5),-0.001,IF(AND(G50&gt;=0.787,G50&gt;=0.628,H50&gt;=12.626,G50&gt;=0.364,(A50&lt;7.45),F50&gt;=2.5),0.016,"shouldnthappen")))))))))))))))))))))))))))</f>
        <v>0.007</v>
      </c>
      <c r="Y50" s="1" t="n">
        <f aca="false">IF(AND(H50&gt;=15.155,(D50&lt;1.55)),0.037,IF(AND(D50&gt;=2.45,(A50&lt;7.45),D50&gt;=1.55),0.054,IF(AND((A50&lt;7.8),A50&gt;=7.45,D50&gt;=1.55),0.078,IF(AND(A50&gt;=7.8,A50&gt;=7.45,D50&gt;=1.55),0.021,IF(AND(A50&gt;=6.2,G50&gt;=0.68,D50&gt;=1.25,(H50&lt;15.155),(D50&lt;1.55)),0.019,IF(AND((B50&lt;2.65),(A50&lt;4.95),(G50&lt;0.572),(D50&lt;1.25),(H50&lt;15.155),(D50&lt;1.55)),0.021,IF(AND(B50&gt;=2.65,(A50&lt;4.95),(G50&lt;0.572),(D50&lt;1.25),(H50&lt;15.155),(D50&lt;1.55)),0.006,IF(AND((H50&lt;14.344),A50&gt;=4.95,(G50&lt;0.572),(D50&lt;1.25),(H50&lt;15.155),(D50&lt;1.55)),-0.005,IF(AND(H50&gt;=14.344,A50&gt;=4.95,(G50&lt;0.572),(D50&lt;1.25),(H50&lt;15.155),(D50&lt;1.55)),0.013,IF(AND((G50&lt;0.833),(H50&lt;11.788),G50&gt;=0.572,(D50&lt;1.25),(H50&lt;15.155),(D50&lt;1.55)),0.009,IF(AND(G50&gt;=0.833,(H50&lt;11.788),G50&gt;=0.572,(D50&lt;1.25),(H50&lt;15.155),(D50&lt;1.55)),0.024,IF(AND((A50&lt;4.75),H50&gt;=11.788,G50&gt;=0.572,(D50&lt;1.25),(H50&lt;15.155),(D50&lt;1.55)),0.001,IF(AND(A50&gt;=4.75,H50&gt;=11.788,G50&gt;=0.572,(D50&lt;1.25),(H50&lt;15.155),(D50&lt;1.55)),0.008,IF(AND((A50&lt;5.65),(A50&lt;6.15),(G50&lt;0.68),D50&gt;=1.25,(H50&lt;15.155),(D50&lt;1.55)),0.017,IF(AND(A50&gt;=5.65,(A50&lt;6.15),(G50&lt;0.68),D50&gt;=1.25,(H50&lt;15.155),(D50&lt;1.55)),0.039,IF(AND((G50&lt;0.436),A50&gt;=6.15,(G50&lt;0.68),D50&gt;=1.25,(H50&lt;15.155),(D50&lt;1.55)),-0.004,IF(AND(G50&gt;=0.436,A50&gt;=6.15,(G50&lt;0.68),D50&gt;=1.25,(H50&lt;15.155),(D50&lt;1.55)),0.022,IF(AND((A50&lt;5.55),(A50&lt;6.2),G50&gt;=0.68,D50&gt;=1.25,(H50&lt;15.155),(D50&lt;1.55)),0.009,IF(AND(A50&gt;=5.55,(A50&lt;6.2),G50&gt;=0.68,D50&gt;=1.25,(H50&lt;15.155),(D50&lt;1.55)),-0.016,IF(AND((G50&lt;0.107),(G50&lt;0.361),(G50&lt;0.613),(D50&lt;2.45),(A50&lt;7.45),D50&gt;=1.55),0.042,IF(AND(G50&gt;=0.107,(G50&lt;0.361),(G50&lt;0.613),(D50&lt;2.45),(A50&lt;7.45),D50&gt;=1.55),0.002,IF(AND((D50&lt;2.35),G50&gt;=0.361,(G50&lt;0.613),(D50&lt;2.45),(A50&lt;7.45),D50&gt;=1.55),0.051,IF(AND(D50&gt;=2.35,G50&gt;=0.361,(G50&lt;0.613),(D50&lt;2.45),(A50&lt;7.45),D50&gt;=1.55),0.016,IF(AND((A50&lt;6.4),(G50&lt;0.711),G50&gt;=0.613,(D50&lt;2.45),(A50&lt;7.45),D50&gt;=1.55),0.001,IF(AND(A50&gt;=6.4,(G50&lt;0.711),G50&gt;=0.613,(D50&lt;2.45),(A50&lt;7.45),D50&gt;=1.55),-0.002,IF(AND((B50&lt;2.95),G50&gt;=0.711,G50&gt;=0.613,(D50&lt;2.45),(A50&lt;7.45),D50&gt;=1.55),0.023,IF(AND(B50&gt;=2.95,G50&gt;=0.711,G50&gt;=0.613,(D50&lt;2.45),(A50&lt;7.45),D50&gt;=1.55),0.01,"shouldnthappen")))))))))))))))))))))))))))</f>
        <v>0.006</v>
      </c>
      <c r="Z50" s="1" t="n">
        <f aca="false">IF(AND(A50&gt;=7.45,D50&gt;=1.75),0.056,IF(AND(H50&gt;=15.059,A50&gt;=5.55,(D50&lt;1.75)),0.028,IF(AND((D50&lt;0.35),G50&gt;=0.905,(A50&lt;5.55),(D50&lt;1.75)),0.005,IF(AND(D50&gt;=0.35,G50&gt;=0.905,(A50&lt;5.55),(D50&lt;1.75)),0.026,IF(AND((H50&lt;8.711),D50&gt;=2.45,(A50&lt;7.45),D50&gt;=1.75),0.011,IF(AND(H50&gt;=8.711,D50&gt;=2.45,(A50&lt;7.45),D50&gt;=1.75),0.049,IF(AND((G50&lt;0.107),(G50&lt;0.487),(D50&lt;2.45),(A50&lt;7.45),D50&gt;=1.75),0.032,IF(AND((H50&lt;10.915),(A50&lt;4.5),(B50&lt;3.15),(G50&lt;0.905),(A50&lt;5.55),(D50&lt;1.75)),-0.001,IF(AND(H50&gt;=10.915,(A50&lt;4.5),(B50&lt;3.15),(G50&lt;0.905),(A50&lt;5.55),(D50&lt;1.75)),0.003,IF(AND((A50&lt;5.05),A50&gt;=4.5,(B50&lt;3.15),(G50&lt;0.905),(A50&lt;5.55),(D50&lt;1.75)),0.015,IF(AND(A50&gt;=5.05,A50&gt;=4.5,(B50&lt;3.15),(G50&lt;0.905),(A50&lt;5.55),(D50&lt;1.75)),0.006,IF(AND((G50&lt;0.05),(G50&lt;0.091),B50&gt;=3.15,(G50&lt;0.905),(A50&lt;5.55),(D50&lt;1.75)),0.001,IF(AND(G50&gt;=0.05,(G50&lt;0.091),B50&gt;=3.15,(G50&lt;0.905),(A50&lt;5.55),(D50&lt;1.75)),0.008,IF(AND((G50&lt;0.587),G50&gt;=0.091,B50&gt;=3.15,(G50&lt;0.905),(A50&lt;5.55),(D50&lt;1.75)),-0.003,IF(AND(G50&gt;=0.587,G50&gt;=0.091,B50&gt;=3.15,(G50&lt;0.905),(A50&lt;5.55),(D50&lt;1.75)),0.004,IF(AND((F50&lt;2.5),(B50&lt;2.85),(G50&lt;0.419),(H50&lt;15.059),A50&gt;=5.55,(D50&lt;1.75)),0.041,IF(AND(F50&gt;=2.5,(B50&lt;2.85),(G50&lt;0.419),(H50&lt;15.059),A50&gt;=5.55,(D50&lt;1.75)),0.015,IF(AND((G50&lt;0.164),B50&gt;=2.85,(G50&lt;0.419),(H50&lt;15.059),A50&gt;=5.55,(D50&lt;1.75)),0.01,IF(AND(G50&gt;=0.164,B50&gt;=2.85,(G50&lt;0.419),(H50&lt;15.059),A50&gt;=5.55,(D50&lt;1.75)),-0.001,IF(AND((B50&lt;2.55),(B50&lt;2.95),G50&gt;=0.419,(H50&lt;15.059),A50&gt;=5.55,(D50&lt;1.75)),0.014,IF(AND(B50&gt;=2.55,(B50&lt;2.95),G50&gt;=0.419,(H50&lt;15.059),A50&gt;=5.55,(D50&lt;1.75)),-0.013,IF(AND((D50&lt;1.55),B50&gt;=2.95,G50&gt;=0.419,(H50&lt;15.059),A50&gt;=5.55,(D50&lt;1.75)),0.023,IF(AND(D50&gt;=1.55,B50&gt;=2.95,G50&gt;=0.419,(H50&lt;15.059),A50&gt;=5.55,(D50&lt;1.75)),0.005,IF(AND((H50&lt;13.278),G50&gt;=0.107,(G50&lt;0.487),(D50&lt;2.45),(A50&lt;7.45),D50&gt;=1.75),-0.009,IF(AND(H50&gt;=13.278,G50&gt;=0.107,(G50&lt;0.487),(D50&lt;2.45),(A50&lt;7.45),D50&gt;=1.75),0.017,IF(AND((D50&lt;2.35),(G50&lt;0.571),G50&gt;=0.487,(D50&lt;2.45),(A50&lt;7.45),D50&gt;=1.75),0.053,IF(AND(D50&gt;=2.35,(G50&lt;0.571),G50&gt;=0.487,(D50&lt;2.45),(A50&lt;7.45),D50&gt;=1.75),0.009,IF(AND((G50&lt;0.779),G50&gt;=0.571,G50&gt;=0.487,(D50&lt;2.45),(A50&lt;7.45),D50&gt;=1.75),0.006,IF(AND(G50&gt;=0.779,G50&gt;=0.571,G50&gt;=0.487,(D50&lt;2.45),(A50&lt;7.45),D50&gt;=1.75),0.016,"shouldnthappen")))))))))))))))))))))))))))))</f>
        <v>-0.003</v>
      </c>
      <c r="AA50" s="1" t="n">
        <f aca="false">IF(AND((A50&lt;7.8),A50&gt;=7.45,D50&gt;=1.75),0.051,IF(AND(A50&gt;=7.8,A50&gt;=7.45,D50&gt;=1.75),0.01,IF(AND(B50&gt;=3.35,B50&gt;=3.25,(A50&lt;7.45),D50&gt;=1.75),0.016,IF(AND((H50&lt;8.308),(D50&lt;0.15),(H50&lt;13.655),(D50&lt;0.35),(D50&lt;1.75)),0.009,IF(AND((H50&lt;14.529),(G50&lt;0.293),H50&gt;=13.655,(D50&lt;0.35),(D50&lt;1.75)),0.011,IF(AND(H50&gt;=14.529,(G50&lt;0.293),H50&gt;=13.655,(D50&lt;0.35),(D50&lt;1.75)),0.001,IF(AND(D50&gt;=0.25,G50&gt;=0.293,H50&gt;=13.655,(D50&lt;0.35),(D50&lt;1.75)),-0.004,IF(AND(H50&gt;=10.635,(H50&lt;10.696),(H50&lt;13.906),D50&gt;=0.35,(D50&lt;1.75)),0.036,IF(AND(G50&gt;=0.833,H50&gt;=10.696,(H50&lt;13.906),D50&gt;=0.35,(D50&lt;1.75)),0.016,IF(AND((A50&lt;6.65),(G50&lt;0.247),H50&gt;=13.906,D50&gt;=0.35,(D50&lt;1.75)),-0.008,IF(AND(A50&gt;=6.65,(G50&lt;0.247),H50&gt;=13.906,D50&gt;=0.35,(D50&lt;1.75)),0.011,IF(AND((B50&lt;2.45),G50&gt;=0.247,H50&gt;=13.906,D50&gt;=0.35,(D50&lt;1.75)),0,IF(AND((D50&lt;1.85),(B50&lt;2.95),(B50&lt;3.25),(A50&lt;7.45),D50&gt;=1.75),0.033,IF(AND((G50&lt;0.428),(B50&lt;3.35),B50&gt;=3.25,(A50&lt;7.45),D50&gt;=1.75),0.009,IF(AND(G50&gt;=0.428,(B50&lt;3.35),B50&gt;=3.25,(A50&lt;7.45),D50&gt;=1.75),0.042,IF(AND((A50&lt;4.6),H50&gt;=8.308,(D50&lt;0.15),(H50&lt;13.655),(D50&lt;0.35),(D50&lt;1.75)),0.003,IF(AND(A50&gt;=4.6,H50&gt;=8.308,(D50&lt;0.15),(H50&lt;13.655),(D50&lt;0.35),(D50&lt;1.75)),0,IF(AND((H50&lt;8.834),(A50&lt;5.05),D50&gt;=0.15,(H50&lt;13.655),(D50&lt;0.35),(D50&lt;1.75)),0.002,IF(AND(H50&gt;=8.834,(A50&lt;5.05),D50&gt;=0.15,(H50&lt;13.655),(D50&lt;0.35),(D50&lt;1.75)),-0.008,IF(AND((A50&lt;5.45),A50&gt;=5.05,D50&gt;=0.15,(H50&lt;13.655),(D50&lt;0.35),(D50&lt;1.75)),0.003,IF(AND(A50&gt;=5.45,A50&gt;=5.05,D50&gt;=0.15,(H50&lt;13.655),(D50&lt;0.35),(D50&lt;1.75)),-0.002,IF(AND((A50&lt;5.3),(D50&lt;0.25),G50&gt;=0.293,H50&gt;=13.655,(D50&lt;0.35),(D50&lt;1.75)),0.007,IF(AND(A50&gt;=5.3,(D50&lt;0.25),G50&gt;=0.293,H50&gt;=13.655,(D50&lt;0.35),(D50&lt;1.75)),0.001,IF(AND((H50&lt;7.309),(H50&lt;10.635),(H50&lt;10.696),(H50&lt;13.906),D50&gt;=0.35,(D50&lt;1.75)),0.014,IF(AND(H50&gt;=7.309,(H50&lt;10.635),(H50&lt;10.696),(H50&lt;13.906),D50&gt;=0.35,(D50&lt;1.75)),0.006,IF(AND((H50&lt;12.093),(G50&lt;0.833),H50&gt;=10.696,(H50&lt;13.906),D50&gt;=0.35,(D50&lt;1.75)),-0.01,IF(AND(H50&gt;=12.093,(G50&lt;0.833),H50&gt;=10.696,(H50&lt;13.906),D50&gt;=0.35,(D50&lt;1.75)),0.004,IF(AND((G50&lt;0.823),B50&gt;=2.45,G50&gt;=0.247,H50&gt;=13.906,D50&gt;=0.35,(D50&lt;1.75)),0.026,IF(AND(G50&gt;=0.823,B50&gt;=2.45,G50&gt;=0.247,H50&gt;=13.906,D50&gt;=0.35,(D50&lt;1.75)),0.006,IF(AND((H50&lt;11.121),D50&gt;=1.85,(B50&lt;2.95),(B50&lt;3.25),(A50&lt;7.45),D50&gt;=1.75),0.013,IF(AND(H50&gt;=11.121,D50&gt;=1.85,(B50&lt;2.95),(B50&lt;3.25),(A50&lt;7.45),D50&gt;=1.75),0.005,IF(AND((A50&lt;6.05),(A50&lt;6.45),B50&gt;=2.95,(B50&lt;3.25),(A50&lt;7.45),D50&gt;=1.75),0.001,IF(AND(A50&gt;=6.05,(A50&lt;6.45),B50&gt;=2.95,(B50&lt;3.25),(A50&lt;7.45),D50&gt;=1.75),-0.005,IF(AND((G50&lt;0.42),A50&gt;=6.45,B50&gt;=2.95,(B50&lt;3.25),(A50&lt;7.45),D50&gt;=1.75),0.004,IF(AND(G50&gt;=0.42,A50&gt;=6.45,B50&gt;=2.95,(B50&lt;3.25),(A50&lt;7.45),D50&gt;=1.75),0.019,"shouldnthappen")))))))))))))))))))))))))))))))))))</f>
        <v>0.002</v>
      </c>
      <c r="AB50" s="1" t="n">
        <f aca="false">+ 0.5</f>
        <v>0.5</v>
      </c>
    </row>
    <row r="51" customFormat="false" ht="13.8" hidden="false" customHeight="false" outlineLevel="0" collapsed="false">
      <c r="A51" s="11" t="n">
        <v>5.3</v>
      </c>
      <c r="B51" s="1" t="n">
        <v>3.7</v>
      </c>
      <c r="C51" s="1" t="n">
        <v>1.5</v>
      </c>
      <c r="D51" s="1" t="n">
        <v>0.2</v>
      </c>
      <c r="E51" s="1" t="s">
        <v>94</v>
      </c>
      <c r="F51" s="1" t="n">
        <v>1</v>
      </c>
      <c r="G51" s="1" t="n">
        <v>0.362736930605024</v>
      </c>
      <c r="H51" s="18" t="n">
        <v>9.86236090976745</v>
      </c>
      <c r="I51" s="1" t="n">
        <f aca="false">C51</f>
        <v>1.5</v>
      </c>
      <c r="J51" s="1" t="n">
        <f aca="false">SUM(M51:AB51)</f>
        <v>1.478</v>
      </c>
      <c r="K51" s="15" t="n">
        <f aca="false">1-SQRT(VAR(M51:AB51, I51)) / AVERAGE(M51:AB51)</f>
        <v>-2.96147357520631</v>
      </c>
      <c r="L51" s="1" t="n">
        <f aca="false">(J51-I51)/I51</f>
        <v>-0.0146666666666667</v>
      </c>
      <c r="M51" s="1" t="n">
        <f aca="false">IF(AND((H51&lt;5.245),(D51&lt;0.8)),0.075,IF(AND(H51&gt;=5.245,(D51&lt;0.8)),0.279,IF(AND((D51&lt;1.45),D51&gt;=0.8),1.043,IF(AND(D51&gt;=1.45,D51&gt;=0.8),1.423,"shouldnthappen"))))</f>
        <v>0.279</v>
      </c>
      <c r="N51" s="1" t="n">
        <f aca="false">IF(AND((A51&lt;4.35),(D51&lt;0.8)),0.048,IF(AND(A51&gt;=4.35,(D51&lt;0.8)),0.198,IF(AND(F51&gt;=2.5,D51&gt;=0.8),1.048,IF(AND((A51&lt;5.15),(F51&lt;2.5),D51&gt;=0.8),0.321,IF(AND(A51&gt;=5.15,(F51&lt;2.5),D51&gt;=0.8),0.783,"shouldnthappen")))))</f>
        <v>0.198</v>
      </c>
      <c r="O51" s="1" t="n">
        <f aca="false">IF(AND((H51&lt;5.245),(D51&lt;0.8)),0.034,IF(AND((A51&lt;5.9),D51&gt;=0.8),0.489,IF(AND(A51&gt;=5.9,D51&gt;=0.8),0.721,IF(AND((A51&lt;4.35),H51&gt;=5.245,(D51&lt;0.8)),0.041,IF(AND(A51&gt;=4.35,H51&gt;=5.245,(D51&lt;0.8)),0.142,"shouldnthappen")))))</f>
        <v>0.142</v>
      </c>
      <c r="P51" s="1" t="n">
        <f aca="false">IF(AND((B51&lt;2.8),(D51&lt;1.15)),0.244,IF(AND((D51&lt;1.75),D51&gt;=1.15),0.396,IF(AND(D51&gt;=1.75,D51&gt;=1.15),0.554,IF(AND((A51&lt;5.05),B51&gt;=2.8,(D51&lt;1.15)),0.078,IF(AND((H51&lt;14.877),A51&gt;=5.05,B51&gt;=2.8,(D51&lt;1.15)),0.118,IF(AND(H51&gt;=14.877,A51&gt;=5.05,B51&gt;=2.8,(D51&lt;1.15)),0.027,"shouldnthappen"))))))</f>
        <v>0.118</v>
      </c>
      <c r="Q51" s="1" t="n">
        <f aca="false">IF(AND(D51&gt;=0.45,(D51&lt;1.15)),0.17,IF(AND(A51&gt;=7.1,D51&gt;=1.15),0.539,IF(AND((A51&lt;6.25),(A51&lt;7.1),D51&gt;=1.15),0.258,IF(AND(A51&gt;=6.25,(A51&lt;7.1),D51&gt;=1.15),0.344,IF(AND(G51&gt;=0.418,(A51&lt;5.05),(D51&lt;0.45),(D51&lt;1.15)),0.033,IF(AND((H51&lt;14.494),(G51&lt;0.418),(A51&lt;5.05),(D51&lt;0.45),(D51&lt;1.15)),0.061,IF(AND(H51&gt;=14.494,(G51&lt;0.418),(A51&lt;5.05),(D51&lt;0.45),(D51&lt;1.15)),0.015,IF(AND(H51&gt;=14.877,(B51&lt;3.85),A51&gt;=5.05,(D51&lt;0.45),(D51&lt;1.15)),0.023,IF(AND((B51&lt;4),B51&gt;=3.85,A51&gt;=5.05,(D51&lt;0.45),(D51&lt;1.15)),0.009,IF(AND(B51&gt;=4,B51&gt;=3.85,A51&gt;=5.05,(D51&lt;0.45),(D51&lt;1.15)),0.052,IF(AND((G51&lt;0.05),(H51&lt;14.877),(B51&lt;3.85),A51&gt;=5.05,(D51&lt;0.45),(D51&lt;1.15)),0.024,IF(AND(G51&gt;=0.05,(H51&lt;14.877),(B51&lt;3.85),A51&gt;=5.05,(D51&lt;0.45),(D51&lt;1.15)),0.091,"shouldnthappen"))))))))))))</f>
        <v>0.091</v>
      </c>
      <c r="R51" s="1" t="n">
        <f aca="false">IF(AND(A51&gt;=7.1,D51&gt;=0.8),0.401,IF(AND((A51&lt;4.5),(G51&lt;0.905),(D51&lt;0.8)),0.024,IF(AND((H51&lt;9.966),G51&gt;=0.905,(D51&lt;0.8)),0.094,IF(AND(H51&gt;=9.966,G51&gt;=0.905,(D51&lt;0.8)),0.026,IF(AND(D51&gt;=2.05,(A51&lt;7.1),D51&gt;=0.8),0.277,IF(AND((H51&lt;5.523),A51&gt;=4.5,(G51&lt;0.905),(D51&lt;0.8)),0.012,IF(AND(H51&gt;=5.523,A51&gt;=4.5,(G51&lt;0.905),(D51&lt;0.8)),0.049,IF(AND((A51&lt;5.3),(D51&lt;2.05),(A51&lt;7.1),D51&gt;=0.8),0.095,IF(AND(A51&gt;=5.3,(D51&lt;2.05),(A51&lt;7.1),D51&gt;=0.8),0.196,"shouldnthappen")))))))))</f>
        <v>0.049</v>
      </c>
      <c r="S51" s="1" t="n">
        <f aca="false">IF(AND(A51&gt;=7.1,D51&gt;=1.35),0.298,IF(AND(G51&gt;=0.905,(D51&lt;0.8),(D51&lt;1.35)),0.068,IF(AND(H51&gt;=9.386,D51&gt;=0.8,(D51&lt;1.35)),0.126,IF(AND((H51&lt;7.426),(H51&lt;9.386),D51&gt;=0.8,(D51&lt;1.35)),0.091,IF(AND((A51&lt;5.3),(G51&lt;0.905),(A51&lt;7.1),D51&gt;=1.35),0.063,IF(AND((D51&lt;2.05),G51&gt;=0.905,(A51&lt;7.1),D51&gt;=1.35),0.015,IF(AND(D51&gt;=2.05,G51&gt;=0.905,(A51&lt;7.1),D51&gt;=1.35),0.089,IF(AND((H51&lt;10.505),(H51&lt;14.344),(G51&lt;0.905),(D51&lt;0.8),(D51&lt;1.35)),0.035,IF(AND((A51&lt;4.85),H51&gt;=14.344,(G51&lt;0.905),(D51&lt;0.8),(D51&lt;1.35)),0.006,IF(AND((B51&lt;2.75),H51&gt;=7.426,(H51&lt;9.386),D51&gt;=0.8,(D51&lt;1.35)),0.021,IF(AND(B51&gt;=2.75,H51&gt;=7.426,(H51&lt;9.386),D51&gt;=0.8,(D51&lt;1.35)),-0.01,IF(AND((B51&lt;2.35),A51&gt;=5.3,(G51&lt;0.905),(A51&lt;7.1),D51&gt;=1.35),0.068,IF(AND(B51&gt;=2.35,A51&gt;=5.3,(G51&lt;0.905),(A51&lt;7.1),D51&gt;=1.35),0.181,IF(AND((H51&lt;11.731),H51&gt;=10.505,(H51&lt;14.344),(G51&lt;0.905),(D51&lt;0.8),(D51&lt;1.35)),0.004,IF(AND(H51&gt;=11.731,H51&gt;=10.505,(H51&lt;14.344),(G51&lt;0.905),(D51&lt;0.8),(D51&lt;1.35)),0.024,IF(AND((H51&lt;14.877),A51&gt;=4.85,H51&gt;=14.344,(G51&lt;0.905),(D51&lt;0.8),(D51&lt;1.35)),0.063,IF(AND(H51&gt;=14.877,A51&gt;=4.85,H51&gt;=14.344,(G51&lt;0.905),(D51&lt;0.8),(D51&lt;1.35)),0.012,"shouldnthappen")))))))))))))))))</f>
        <v>0.035</v>
      </c>
      <c r="T51" s="1" t="n">
        <f aca="false">IF(AND(D51&gt;=0.45,(A51&lt;5.65)),0.067,IF(AND(A51&gt;=7.25,A51&gt;=5.65),0.244,IF(AND((H51&lt;9.966),G51&gt;=0.905,(D51&lt;0.45),(A51&lt;5.65)),0.062,IF(AND(H51&gt;=9.966,G51&gt;=0.905,(D51&lt;0.45),(A51&lt;5.65)),0.012,IF(AND((G51&lt;0.948),D51&gt;=2.05,(A51&lt;7.25),A51&gt;=5.65),0.157,IF(AND(G51&gt;=0.948,D51&gt;=2.05,(A51&lt;7.25),A51&gt;=5.65),0.037,IF(AND(G51&gt;=0.422,(B51&lt;3.15),(G51&lt;0.905),(D51&lt;0.45),(A51&lt;5.65)),0.011,IF(AND((D51&lt;0.25),(G51&lt;0.422),(B51&lt;3.15),(G51&lt;0.905),(D51&lt;0.45),(A51&lt;5.65)),0.04,IF(AND(D51&gt;=0.25,(G51&lt;0.422),(B51&lt;3.15),(G51&lt;0.905),(D51&lt;0.45),(A51&lt;5.65)),0.009,IF(AND((A51&lt;4.85),(B51&lt;3.25),B51&gt;=3.15,(G51&lt;0.905),(D51&lt;0.45),(A51&lt;5.65)),0.008,IF(AND(A51&gt;=4.85,(B51&lt;3.25),B51&gt;=3.15,(G51&lt;0.905),(D51&lt;0.45),(A51&lt;5.65)),-0.017,IF(AND((D51&lt;0.25),B51&gt;=3.25,B51&gt;=3.15,(G51&lt;0.905),(D51&lt;0.45),(A51&lt;5.65)),0.022,IF(AND(D51&gt;=0.25,B51&gt;=3.25,B51&gt;=3.15,(G51&lt;0.905),(D51&lt;0.45),(A51&lt;5.65)),0.009,IF(AND((F51&lt;2.5),(H51&lt;7.692),(G51&lt;0.644),(D51&lt;2.05),(A51&lt;7.25),A51&gt;=5.65),0.018,IF(AND(F51&gt;=2.5,(H51&lt;7.692),(G51&lt;0.644),(D51&lt;2.05),(A51&lt;7.25),A51&gt;=5.65),0.068,IF(AND((B51&lt;2.35),H51&gt;=7.692,(G51&lt;0.644),(D51&lt;2.05),(A51&lt;7.25),A51&gt;=5.65),0.023,IF(AND(B51&gt;=2.35,H51&gt;=7.692,(G51&lt;0.644),(D51&lt;2.05),(A51&lt;7.25),A51&gt;=5.65),0.125,IF(AND((G51&lt;0.766),(G51&lt;0.85),G51&gt;=0.644,(D51&lt;2.05),(A51&lt;7.25),A51&gt;=5.65),0.055,IF(AND(G51&gt;=0.766,(G51&lt;0.85),G51&gt;=0.644,(D51&lt;2.05),(A51&lt;7.25),A51&gt;=5.65),-0,IF(AND((B51&lt;2.95),G51&gt;=0.85,G51&gt;=0.644,(D51&lt;2.05),(A51&lt;7.25),A51&gt;=5.65),0.098,IF(AND(B51&gt;=2.95,G51&gt;=0.85,G51&gt;=0.644,(D51&lt;2.05),(A51&lt;7.25),A51&gt;=5.65),0.013,"shouldnthappen")))))))))))))))))))))</f>
        <v>0.022</v>
      </c>
      <c r="U51" s="1" t="n">
        <f aca="false">IF(AND(A51&gt;=7.25,D51&gt;=1.25),0.186,IF(AND((G51&lt;0.13),D51&gt;=0.35,(D51&lt;1.25)),-0.004,IF(AND(H51&gt;=14.246,(H51&lt;14.344),(D51&lt;0.35),(D51&lt;1.25)),-0.002,IF(AND((A51&lt;4.85),H51&gt;=14.344,(D51&lt;0.35),(D51&lt;1.25)),0.004,IF(AND(G51&gt;=0.446,(G51&lt;0.644),(A51&lt;7.25),D51&gt;=1.25),0.138,IF(AND(A51&gt;=5.45,(H51&lt;14.246),(H51&lt;14.344),(D51&lt;0.35),(D51&lt;1.25)),0.001,IF(AND((H51&lt;14.877),A51&gt;=4.85,H51&gt;=14.344,(D51&lt;0.35),(D51&lt;1.25)),0.035,IF(AND(H51&gt;=14.877,A51&gt;=4.85,H51&gt;=14.344,(D51&lt;0.35),(D51&lt;1.25)),0.007,IF(AND((B51&lt;3.35),H51&gt;=9.448,G51&gt;=0.13,D51&gt;=0.35,(D51&lt;1.25)),0.053,IF(AND(B51&gt;=3.35,H51&gt;=9.448,G51&gt;=0.13,D51&gt;=0.35,(D51&lt;1.25)),0.017,IF(AND((G51&lt;0.44),(G51&lt;0.446),(G51&lt;0.644),(A51&lt;7.25),D51&gt;=1.25),0.079,IF(AND(G51&gt;=0.44,(G51&lt;0.446),(G51&lt;0.644),(A51&lt;7.25),D51&gt;=1.25),0.02,IF(AND((A51&lt;5.95),(G51&lt;0.724),G51&gt;=0.644,(A51&lt;7.25),D51&gt;=1.25),-0.018,IF(AND(A51&gt;=5.95,(G51&lt;0.724),G51&gt;=0.644,(A51&lt;7.25),D51&gt;=1.25),0.027,IF(AND(A51&gt;=6.15,G51&gt;=0.724,G51&gt;=0.644,(A51&lt;7.25),D51&gt;=1.25),0.093,IF(AND((A51&lt;5.05),(A51&lt;5.45),(H51&lt;14.246),(H51&lt;14.344),(D51&lt;0.35),(D51&lt;1.25)),0.011,IF(AND(A51&gt;=5.05,(A51&lt;5.45),(H51&lt;14.246),(H51&lt;14.344),(D51&lt;0.35),(D51&lt;1.25)),0.021,IF(AND((A51&lt;5.4),(B51&lt;3.15),(H51&lt;9.448),G51&gt;=0.13,D51&gt;=0.35,(D51&lt;1.25)),0.007,IF(AND(A51&gt;=5.4,(B51&lt;3.15),(H51&lt;9.448),G51&gt;=0.13,D51&gt;=0.35,(D51&lt;1.25)),-0.011,IF(AND((B51&lt;3.75),B51&gt;=3.15,(H51&lt;9.448),G51&gt;=0.13,D51&gt;=0.35,(D51&lt;1.25)),0.012,IF(AND(B51&gt;=3.75,B51&gt;=3.15,(H51&lt;9.448),G51&gt;=0.13,D51&gt;=0.35,(D51&lt;1.25)),0.046,IF(AND((A51&lt;5.9),(A51&lt;6.15),G51&gt;=0.724,G51&gt;=0.644,(A51&lt;7.25),D51&gt;=1.25),0.06,IF(AND(A51&gt;=5.9,(A51&lt;6.15),G51&gt;=0.724,G51&gt;=0.644,(A51&lt;7.25),D51&gt;=1.25),0.005,"shouldnthappen")))))))))))))))))))))))</f>
        <v>0.021</v>
      </c>
      <c r="V51" s="1" t="n">
        <f aca="false">IF(AND(H51&gt;=15.155,(D51&lt;1.55)),0.084,IF(AND(A51&gt;=7.25,D51&gt;=1.55),0.141,IF(AND((G51&lt;0.043),D51&gt;=1.05,(H51&lt;15.155),(D51&lt;1.55)),-0.007,IF(AND(D51&gt;=1.85,G51&gt;=0.755,(A51&lt;7.25),D51&gt;=1.55),0.051,IF(AND((H51&lt;9.966),G51&gt;=0.905,(D51&lt;1.05),(H51&lt;15.155),(D51&lt;1.55)),0.043,IF(AND(H51&gt;=9.966,G51&gt;=0.905,(D51&lt;1.05),(H51&lt;15.155),(D51&lt;1.55)),0.007,IF(AND((G51&lt;0.278),(G51&lt;0.361),(G51&lt;0.755),(A51&lt;7.25),D51&gt;=1.55),0.08,IF(AND((A51&lt;5.8),G51&gt;=0.361,(G51&lt;0.755),(A51&lt;7.25),D51&gt;=1.55),0.019,IF(AND((A51&lt;6.05),(D51&lt;1.85),G51&gt;=0.755,(A51&lt;7.25),D51&gt;=1.55),0.01,IF(AND(A51&gt;=6.05,(D51&lt;1.85),G51&gt;=0.755,(A51&lt;7.25),D51&gt;=1.55),0.002,IF(AND((G51&lt;0.486),(B51&lt;3.15),(G51&lt;0.905),(D51&lt;1.05),(H51&lt;15.155),(D51&lt;1.55)),0.026,IF(AND(G51&gt;=0.486,(B51&lt;3.15),(G51&lt;0.905),(D51&lt;1.05),(H51&lt;15.155),(D51&lt;1.55)),0.001,IF(AND((B51&lt;3.25),B51&gt;=3.15,(G51&lt;0.905),(D51&lt;1.05),(H51&lt;15.155),(D51&lt;1.55)),-0.003,IF(AND(B51&gt;=3.25,B51&gt;=3.15,(G51&lt;0.905),(D51&lt;1.05),(H51&lt;15.155),(D51&lt;1.55)),0.012,IF(AND((H51&lt;7.426),(H51&lt;8.769),G51&gt;=0.043,D51&gt;=1.05,(H51&lt;15.155),(D51&lt;1.55)),0.041,IF(AND(H51&gt;=7.426,(H51&lt;8.769),G51&gt;=0.043,D51&gt;=1.05,(H51&lt;15.155),(D51&lt;1.55)),-0.008,IF(AND((H51&lt;10.696),H51&gt;=8.769,G51&gt;=0.043,D51&gt;=1.05,(H51&lt;15.155),(D51&lt;1.55)),0.069,IF(AND(H51&gt;=10.696,H51&gt;=8.769,G51&gt;=0.043,D51&gt;=1.05,(H51&lt;15.155),(D51&lt;1.55)),0.033,IF(AND((D51&lt;2.2),G51&gt;=0.278,(G51&lt;0.361),(G51&lt;0.755),(A51&lt;7.25),D51&gt;=1.55),0.022,IF(AND(D51&gt;=2.2,G51&gt;=0.278,(G51&lt;0.361),(G51&lt;0.755),(A51&lt;7.25),D51&gt;=1.55),-0.027,IF(AND((H51&lt;12.626),A51&gt;=5.8,G51&gt;=0.361,(G51&lt;0.755),(A51&lt;7.25),D51&gt;=1.55),0.126,IF(AND(H51&gt;=12.626,A51&gt;=5.8,G51&gt;=0.361,(G51&lt;0.755),(A51&lt;7.25),D51&gt;=1.55),0.065,"shouldnthappen"))))))))))))))))))))))</f>
        <v>0.012</v>
      </c>
      <c r="W51" s="1" t="n">
        <f aca="false">IF(AND(H51&gt;=15.155,(D51&lt;1.55)),0.064,IF(AND(A51&gt;=7.45,D51&gt;=1.55),0.115,IF(AND(B51&gt;=3.15,(H51&lt;10.257),(A51&lt;7.45),D51&gt;=1.55),0.097,IF(AND((A51&lt;4.85),H51&gt;=14.344,(D51&lt;0.35),(H51&lt;15.155),(D51&lt;1.55)),0.003,IF(AND(A51&gt;=6.05,(G51&lt;0.169),D51&gt;=0.35,(H51&lt;15.155),(D51&lt;1.55)),-0.008,IF(AND((G51&lt;0.181),G51&gt;=0.169,D51&gt;=0.35,(H51&lt;15.155),(D51&lt;1.55)),0.065,IF(AND(B51&gt;=3.05,(B51&lt;3.15),(H51&lt;10.257),(A51&lt;7.45),D51&gt;=1.55),-0.023,IF(AND(H51&gt;=11.854,(G51&lt;0.613),H51&gt;=10.257,(A51&lt;7.45),D51&gt;=1.55),0.068,IF(AND((D51&lt;0.25),(B51&lt;3.15),(H51&lt;14.344),(D51&lt;0.35),(H51&lt;15.155),(D51&lt;1.55)),0.014,IF(AND(D51&gt;=0.25,(B51&lt;3.15),(H51&lt;14.344),(D51&lt;0.35),(H51&lt;15.155),(D51&lt;1.55)),0.002,IF(AND((A51&lt;5.05),B51&gt;=3.15,(H51&lt;14.344),(D51&lt;0.35),(H51&lt;15.155),(D51&lt;1.55)),-0.001,IF(AND(A51&gt;=5.05,B51&gt;=3.15,(H51&lt;14.344),(D51&lt;0.35),(H51&lt;15.155),(D51&lt;1.55)),0.009,IF(AND((H51&lt;14.877),A51&gt;=4.85,H51&gt;=14.344,(D51&lt;0.35),(H51&lt;15.155),(D51&lt;1.55)),0.023,IF(AND(H51&gt;=14.877,A51&gt;=4.85,H51&gt;=14.344,(D51&lt;0.35),(H51&lt;15.155),(D51&lt;1.55)),0.004,IF(AND((H51&lt;13.602),(A51&lt;6.05),(G51&lt;0.169),D51&gt;=0.35,(H51&lt;15.155),(D51&lt;1.55)),0.023,IF(AND(H51&gt;=13.602,(A51&lt;6.05),(G51&lt;0.169),D51&gt;=0.35,(H51&lt;15.155),(D51&lt;1.55)),-0.006,IF(AND((B51&lt;2.95),G51&gt;=0.181,G51&gt;=0.169,D51&gt;=0.35,(H51&lt;15.155),(D51&lt;1.55)),0.019,IF(AND(B51&gt;=2.95,G51&gt;=0.181,G51&gt;=0.169,D51&gt;=0.35,(H51&lt;15.155),(D51&lt;1.55)),0.034,IF(AND((A51&lt;5.35),(B51&lt;3.05),(B51&lt;3.15),(H51&lt;10.257),(A51&lt;7.45),D51&gt;=1.55),0.009,IF(AND(A51&gt;=5.35,(B51&lt;3.05),(B51&lt;3.15),(H51&lt;10.257),(A51&lt;7.45),D51&gt;=1.55),0.058,IF(AND((B51&lt;2.9),(H51&lt;11.854),(G51&lt;0.613),H51&gt;=10.257,(A51&lt;7.45),D51&gt;=1.55),0.037,IF(AND(B51&gt;=2.9,(H51&lt;11.854),(G51&lt;0.613),H51&gt;=10.257,(A51&lt;7.45),D51&gt;=1.55),-0.005,IF(AND((A51&lt;6.4),(G51&lt;0.711),G51&gt;=0.613,H51&gt;=10.257,(A51&lt;7.45),D51&gt;=1.55),0.001,IF(AND(A51&gt;=6.4,(G51&lt;0.711),G51&gt;=0.613,H51&gt;=10.257,(A51&lt;7.45),D51&gt;=1.55),-0.002,IF(AND((D51&lt;1.9),G51&gt;=0.711,G51&gt;=0.613,H51&gt;=10.257,(A51&lt;7.45),D51&gt;=1.55),0.007,IF(AND(D51&gt;=1.9,G51&gt;=0.711,G51&gt;=0.613,H51&gt;=10.257,(A51&lt;7.45),D51&gt;=1.55),0.023,"shouldnthappen"))))))))))))))))))))))))))</f>
        <v>0.009</v>
      </c>
      <c r="X51" s="1" t="n">
        <f aca="false">IF(AND(H51&gt;=15.155,(F51&lt;2.5)),0.049,IF(AND(A51&gt;=7.45,F51&gt;=2.5),0.089,IF(AND((G51&lt;0.107),(G51&lt;0.364),(A51&lt;7.45),F51&gt;=2.5),0.055,IF(AND(A51&gt;=5.75,(G51&lt;0.572),(D51&lt;1.25),(H51&lt;15.155),(F51&lt;2.5)),-0.018,IF(AND((A51&lt;5.7),(H51&lt;12.626),G51&gt;=0.364,(A51&lt;7.45),F51&gt;=2.5),0.012,IF(AND(A51&gt;=5.7,(H51&lt;12.626),G51&gt;=0.364,(A51&lt;7.45),F51&gt;=2.5),0.065,IF(AND((G51&lt;0.628),H51&gt;=12.626,G51&gt;=0.364,(A51&lt;7.45),F51&gt;=2.5),0.047,IF(AND((G51&lt;0.545),(A51&lt;5.75),(G51&lt;0.572),(D51&lt;1.25),(H51&lt;15.155),(F51&lt;2.5)),0.007,IF(AND(G51&gt;=0.545,(A51&lt;5.75),(G51&lt;0.572),(D51&lt;1.25),(H51&lt;15.155),(F51&lt;2.5)),-0.009,IF(AND((D51&lt;0.3),(H51&lt;11.788),G51&gt;=0.572,(D51&lt;1.25),(H51&lt;15.155),(F51&lt;2.5)),0.01,IF(AND(D51&gt;=0.3,(H51&lt;11.788),G51&gt;=0.572,(D51&lt;1.25),(H51&lt;15.155),(F51&lt;2.5)),0.03,IF(AND((A51&lt;4.75),H51&gt;=11.788,G51&gt;=0.572,(D51&lt;1.25),(H51&lt;15.155),(F51&lt;2.5)),0.001,IF(AND(A51&gt;=4.75,H51&gt;=11.788,G51&gt;=0.572,(D51&lt;1.25),(H51&lt;15.155),(F51&lt;2.5)),0.01,IF(AND((A51&lt;5.5),(A51&lt;6.15),(G51&lt;0.652),D51&gt;=1.25,(H51&lt;15.155),(F51&lt;2.5)),0.014,IF(AND(A51&gt;=5.5,(A51&lt;6.15),(G51&lt;0.652),D51&gt;=1.25,(H51&lt;15.155),(F51&lt;2.5)),0.049,IF(AND((H51&lt;12.206),A51&gt;=6.15,(G51&lt;0.652),D51&gt;=1.25,(H51&lt;15.155),(F51&lt;2.5)),-0.009,IF(AND(H51&gt;=12.206,A51&gt;=6.15,(G51&lt;0.652),D51&gt;=1.25,(H51&lt;15.155),(F51&lt;2.5)),0.021,IF(AND((A51&lt;5.55),(A51&lt;6.2),G51&gt;=0.652,D51&gt;=1.25,(H51&lt;15.155),(F51&lt;2.5)),0.011,IF(AND(A51&gt;=5.55,(A51&lt;6.2),G51&gt;=0.652,D51&gt;=1.25,(H51&lt;15.155),(F51&lt;2.5)),-0.019,IF(AND((B51&lt;3.2),A51&gt;=6.2,G51&gt;=0.652,D51&gt;=1.25,(H51&lt;15.155),(F51&lt;2.5)),0.025,IF(AND(B51&gt;=3.2,A51&gt;=6.2,G51&gt;=0.652,D51&gt;=1.25,(H51&lt;15.155),(F51&lt;2.5)),0.001,IF(AND((G51&lt;0.183),(G51&lt;0.301),G51&gt;=0.107,(G51&lt;0.364),(A51&lt;7.45),F51&gt;=2.5),-0.009,IF(AND(G51&gt;=0.183,(G51&lt;0.301),G51&gt;=0.107,(G51&lt;0.364),(A51&lt;7.45),F51&gt;=2.5),0.022,IF(AND((D51&lt;2.2),G51&gt;=0.301,G51&gt;=0.107,(G51&lt;0.364),(A51&lt;7.45),F51&gt;=2.5),0.004,IF(AND(D51&gt;=2.2,G51&gt;=0.301,G51&gt;=0.107,(G51&lt;0.364),(A51&lt;7.45),F51&gt;=2.5),-0.02,IF(AND((G51&lt;0.787),G51&gt;=0.628,H51&gt;=12.626,G51&gt;=0.364,(A51&lt;7.45),F51&gt;=2.5),-0.001,IF(AND(G51&gt;=0.787,G51&gt;=0.628,H51&gt;=12.626,G51&gt;=0.364,(A51&lt;7.45),F51&gt;=2.5),0.016,"shouldnthappen")))))))))))))))))))))))))))</f>
        <v>0.007</v>
      </c>
      <c r="Y51" s="1" t="n">
        <f aca="false">IF(AND(H51&gt;=15.155,(D51&lt;1.55)),0.037,IF(AND(D51&gt;=2.45,(A51&lt;7.45),D51&gt;=1.55),0.054,IF(AND((A51&lt;7.8),A51&gt;=7.45,D51&gt;=1.55),0.078,IF(AND(A51&gt;=7.8,A51&gt;=7.45,D51&gt;=1.55),0.021,IF(AND(A51&gt;=6.2,G51&gt;=0.68,D51&gt;=1.25,(H51&lt;15.155),(D51&lt;1.55)),0.019,IF(AND((B51&lt;2.65),(A51&lt;4.95),(G51&lt;0.572),(D51&lt;1.25),(H51&lt;15.155),(D51&lt;1.55)),0.021,IF(AND(B51&gt;=2.65,(A51&lt;4.95),(G51&lt;0.572),(D51&lt;1.25),(H51&lt;15.155),(D51&lt;1.55)),0.006,IF(AND((H51&lt;14.344),A51&gt;=4.95,(G51&lt;0.572),(D51&lt;1.25),(H51&lt;15.155),(D51&lt;1.55)),-0.005,IF(AND(H51&gt;=14.344,A51&gt;=4.95,(G51&lt;0.572),(D51&lt;1.25),(H51&lt;15.155),(D51&lt;1.55)),0.013,IF(AND((G51&lt;0.833),(H51&lt;11.788),G51&gt;=0.572,(D51&lt;1.25),(H51&lt;15.155),(D51&lt;1.55)),0.009,IF(AND(G51&gt;=0.833,(H51&lt;11.788),G51&gt;=0.572,(D51&lt;1.25),(H51&lt;15.155),(D51&lt;1.55)),0.024,IF(AND((A51&lt;4.75),H51&gt;=11.788,G51&gt;=0.572,(D51&lt;1.25),(H51&lt;15.155),(D51&lt;1.55)),0.001,IF(AND(A51&gt;=4.75,H51&gt;=11.788,G51&gt;=0.572,(D51&lt;1.25),(H51&lt;15.155),(D51&lt;1.55)),0.008,IF(AND((A51&lt;5.65),(A51&lt;6.15),(G51&lt;0.68),D51&gt;=1.25,(H51&lt;15.155),(D51&lt;1.55)),0.017,IF(AND(A51&gt;=5.65,(A51&lt;6.15),(G51&lt;0.68),D51&gt;=1.25,(H51&lt;15.155),(D51&lt;1.55)),0.039,IF(AND((G51&lt;0.436),A51&gt;=6.15,(G51&lt;0.68),D51&gt;=1.25,(H51&lt;15.155),(D51&lt;1.55)),-0.004,IF(AND(G51&gt;=0.436,A51&gt;=6.15,(G51&lt;0.68),D51&gt;=1.25,(H51&lt;15.155),(D51&lt;1.55)),0.022,IF(AND((A51&lt;5.55),(A51&lt;6.2),G51&gt;=0.68,D51&gt;=1.25,(H51&lt;15.155),(D51&lt;1.55)),0.009,IF(AND(A51&gt;=5.55,(A51&lt;6.2),G51&gt;=0.68,D51&gt;=1.25,(H51&lt;15.155),(D51&lt;1.55)),-0.016,IF(AND((G51&lt;0.107),(G51&lt;0.361),(G51&lt;0.613),(D51&lt;2.45),(A51&lt;7.45),D51&gt;=1.55),0.042,IF(AND(G51&gt;=0.107,(G51&lt;0.361),(G51&lt;0.613),(D51&lt;2.45),(A51&lt;7.45),D51&gt;=1.55),0.002,IF(AND((D51&lt;2.35),G51&gt;=0.361,(G51&lt;0.613),(D51&lt;2.45),(A51&lt;7.45),D51&gt;=1.55),0.051,IF(AND(D51&gt;=2.35,G51&gt;=0.361,(G51&lt;0.613),(D51&lt;2.45),(A51&lt;7.45),D51&gt;=1.55),0.016,IF(AND((A51&lt;6.4),(G51&lt;0.711),G51&gt;=0.613,(D51&lt;2.45),(A51&lt;7.45),D51&gt;=1.55),0.001,IF(AND(A51&gt;=6.4,(G51&lt;0.711),G51&gt;=0.613,(D51&lt;2.45),(A51&lt;7.45),D51&gt;=1.55),-0.002,IF(AND((B51&lt;2.95),G51&gt;=0.711,G51&gt;=0.613,(D51&lt;2.45),(A51&lt;7.45),D51&gt;=1.55),0.023,IF(AND(B51&gt;=2.95,G51&gt;=0.711,G51&gt;=0.613,(D51&lt;2.45),(A51&lt;7.45),D51&gt;=1.55),0.01,"shouldnthappen")))))))))))))))))))))))))))</f>
        <v>-0.005</v>
      </c>
      <c r="Z51" s="1" t="n">
        <f aca="false">IF(AND(A51&gt;=7.45,D51&gt;=1.75),0.056,IF(AND(H51&gt;=15.059,A51&gt;=5.55,(D51&lt;1.75)),0.028,IF(AND((D51&lt;0.35),G51&gt;=0.905,(A51&lt;5.55),(D51&lt;1.75)),0.005,IF(AND(D51&gt;=0.35,G51&gt;=0.905,(A51&lt;5.55),(D51&lt;1.75)),0.026,IF(AND((H51&lt;8.711),D51&gt;=2.45,(A51&lt;7.45),D51&gt;=1.75),0.011,IF(AND(H51&gt;=8.711,D51&gt;=2.45,(A51&lt;7.45),D51&gt;=1.75),0.049,IF(AND((G51&lt;0.107),(G51&lt;0.487),(D51&lt;2.45),(A51&lt;7.45),D51&gt;=1.75),0.032,IF(AND((H51&lt;10.915),(A51&lt;4.5),(B51&lt;3.15),(G51&lt;0.905),(A51&lt;5.55),(D51&lt;1.75)),-0.001,IF(AND(H51&gt;=10.915,(A51&lt;4.5),(B51&lt;3.15),(G51&lt;0.905),(A51&lt;5.55),(D51&lt;1.75)),0.003,IF(AND((A51&lt;5.05),A51&gt;=4.5,(B51&lt;3.15),(G51&lt;0.905),(A51&lt;5.55),(D51&lt;1.75)),0.015,IF(AND(A51&gt;=5.05,A51&gt;=4.5,(B51&lt;3.15),(G51&lt;0.905),(A51&lt;5.55),(D51&lt;1.75)),0.006,IF(AND((G51&lt;0.05),(G51&lt;0.091),B51&gt;=3.15,(G51&lt;0.905),(A51&lt;5.55),(D51&lt;1.75)),0.001,IF(AND(G51&gt;=0.05,(G51&lt;0.091),B51&gt;=3.15,(G51&lt;0.905),(A51&lt;5.55),(D51&lt;1.75)),0.008,IF(AND((G51&lt;0.587),G51&gt;=0.091,B51&gt;=3.15,(G51&lt;0.905),(A51&lt;5.55),(D51&lt;1.75)),-0.003,IF(AND(G51&gt;=0.587,G51&gt;=0.091,B51&gt;=3.15,(G51&lt;0.905),(A51&lt;5.55),(D51&lt;1.75)),0.004,IF(AND((F51&lt;2.5),(B51&lt;2.85),(G51&lt;0.419),(H51&lt;15.059),A51&gt;=5.55,(D51&lt;1.75)),0.041,IF(AND(F51&gt;=2.5,(B51&lt;2.85),(G51&lt;0.419),(H51&lt;15.059),A51&gt;=5.55,(D51&lt;1.75)),0.015,IF(AND((G51&lt;0.164),B51&gt;=2.85,(G51&lt;0.419),(H51&lt;15.059),A51&gt;=5.55,(D51&lt;1.75)),0.01,IF(AND(G51&gt;=0.164,B51&gt;=2.85,(G51&lt;0.419),(H51&lt;15.059),A51&gt;=5.55,(D51&lt;1.75)),-0.001,IF(AND((B51&lt;2.55),(B51&lt;2.95),G51&gt;=0.419,(H51&lt;15.059),A51&gt;=5.55,(D51&lt;1.75)),0.014,IF(AND(B51&gt;=2.55,(B51&lt;2.95),G51&gt;=0.419,(H51&lt;15.059),A51&gt;=5.55,(D51&lt;1.75)),-0.013,IF(AND((D51&lt;1.55),B51&gt;=2.95,G51&gt;=0.419,(H51&lt;15.059),A51&gt;=5.55,(D51&lt;1.75)),0.023,IF(AND(D51&gt;=1.55,B51&gt;=2.95,G51&gt;=0.419,(H51&lt;15.059),A51&gt;=5.55,(D51&lt;1.75)),0.005,IF(AND((H51&lt;13.278),G51&gt;=0.107,(G51&lt;0.487),(D51&lt;2.45),(A51&lt;7.45),D51&gt;=1.75),-0.009,IF(AND(H51&gt;=13.278,G51&gt;=0.107,(G51&lt;0.487),(D51&lt;2.45),(A51&lt;7.45),D51&gt;=1.75),0.017,IF(AND((D51&lt;2.35),(G51&lt;0.571),G51&gt;=0.487,(D51&lt;2.45),(A51&lt;7.45),D51&gt;=1.75),0.053,IF(AND(D51&gt;=2.35,(G51&lt;0.571),G51&gt;=0.487,(D51&lt;2.45),(A51&lt;7.45),D51&gt;=1.75),0.009,IF(AND((G51&lt;0.779),G51&gt;=0.571,G51&gt;=0.487,(D51&lt;2.45),(A51&lt;7.45),D51&gt;=1.75),0.006,IF(AND(G51&gt;=0.779,G51&gt;=0.571,G51&gt;=0.487,(D51&lt;2.45),(A51&lt;7.45),D51&gt;=1.75),0.016,"shouldnthappen")))))))))))))))))))))))))))))</f>
        <v>-0.003</v>
      </c>
      <c r="AA51" s="1" t="n">
        <f aca="false">IF(AND((A51&lt;7.8),A51&gt;=7.45,D51&gt;=1.75),0.051,IF(AND(A51&gt;=7.8,A51&gt;=7.45,D51&gt;=1.75),0.01,IF(AND(B51&gt;=3.35,B51&gt;=3.25,(A51&lt;7.45),D51&gt;=1.75),0.016,IF(AND((H51&lt;8.308),(D51&lt;0.15),(H51&lt;13.655),(D51&lt;0.35),(D51&lt;1.75)),0.009,IF(AND((H51&lt;14.529),(G51&lt;0.293),H51&gt;=13.655,(D51&lt;0.35),(D51&lt;1.75)),0.011,IF(AND(H51&gt;=14.529,(G51&lt;0.293),H51&gt;=13.655,(D51&lt;0.35),(D51&lt;1.75)),0.001,IF(AND(D51&gt;=0.25,G51&gt;=0.293,H51&gt;=13.655,(D51&lt;0.35),(D51&lt;1.75)),-0.004,IF(AND(H51&gt;=10.635,(H51&lt;10.696),(H51&lt;13.906),D51&gt;=0.35,(D51&lt;1.75)),0.036,IF(AND(G51&gt;=0.833,H51&gt;=10.696,(H51&lt;13.906),D51&gt;=0.35,(D51&lt;1.75)),0.016,IF(AND((A51&lt;6.65),(G51&lt;0.247),H51&gt;=13.906,D51&gt;=0.35,(D51&lt;1.75)),-0.008,IF(AND(A51&gt;=6.65,(G51&lt;0.247),H51&gt;=13.906,D51&gt;=0.35,(D51&lt;1.75)),0.011,IF(AND((B51&lt;2.45),G51&gt;=0.247,H51&gt;=13.906,D51&gt;=0.35,(D51&lt;1.75)),0,IF(AND((D51&lt;1.85),(B51&lt;2.95),(B51&lt;3.25),(A51&lt;7.45),D51&gt;=1.75),0.033,IF(AND((G51&lt;0.428),(B51&lt;3.35),B51&gt;=3.25,(A51&lt;7.45),D51&gt;=1.75),0.009,IF(AND(G51&gt;=0.428,(B51&lt;3.35),B51&gt;=3.25,(A51&lt;7.45),D51&gt;=1.75),0.042,IF(AND((A51&lt;4.6),H51&gt;=8.308,(D51&lt;0.15),(H51&lt;13.655),(D51&lt;0.35),(D51&lt;1.75)),0.003,IF(AND(A51&gt;=4.6,H51&gt;=8.308,(D51&lt;0.15),(H51&lt;13.655),(D51&lt;0.35),(D51&lt;1.75)),0,IF(AND((H51&lt;8.834),(A51&lt;5.05),D51&gt;=0.15,(H51&lt;13.655),(D51&lt;0.35),(D51&lt;1.75)),0.002,IF(AND(H51&gt;=8.834,(A51&lt;5.05),D51&gt;=0.15,(H51&lt;13.655),(D51&lt;0.35),(D51&lt;1.75)),-0.008,IF(AND((A51&lt;5.45),A51&gt;=5.05,D51&gt;=0.15,(H51&lt;13.655),(D51&lt;0.35),(D51&lt;1.75)),0.003,IF(AND(A51&gt;=5.45,A51&gt;=5.05,D51&gt;=0.15,(H51&lt;13.655),(D51&lt;0.35),(D51&lt;1.75)),-0.002,IF(AND((A51&lt;5.3),(D51&lt;0.25),G51&gt;=0.293,H51&gt;=13.655,(D51&lt;0.35),(D51&lt;1.75)),0.007,IF(AND(A51&gt;=5.3,(D51&lt;0.25),G51&gt;=0.293,H51&gt;=13.655,(D51&lt;0.35),(D51&lt;1.75)),0.001,IF(AND((H51&lt;7.309),(H51&lt;10.635),(H51&lt;10.696),(H51&lt;13.906),D51&gt;=0.35,(D51&lt;1.75)),0.014,IF(AND(H51&gt;=7.309,(H51&lt;10.635),(H51&lt;10.696),(H51&lt;13.906),D51&gt;=0.35,(D51&lt;1.75)),0.006,IF(AND((H51&lt;12.093),(G51&lt;0.833),H51&gt;=10.696,(H51&lt;13.906),D51&gt;=0.35,(D51&lt;1.75)),-0.01,IF(AND(H51&gt;=12.093,(G51&lt;0.833),H51&gt;=10.696,(H51&lt;13.906),D51&gt;=0.35,(D51&lt;1.75)),0.004,IF(AND((G51&lt;0.823),B51&gt;=2.45,G51&gt;=0.247,H51&gt;=13.906,D51&gt;=0.35,(D51&lt;1.75)),0.026,IF(AND(G51&gt;=0.823,B51&gt;=2.45,G51&gt;=0.247,H51&gt;=13.906,D51&gt;=0.35,(D51&lt;1.75)),0.006,IF(AND((H51&lt;11.121),D51&gt;=1.85,(B51&lt;2.95),(B51&lt;3.25),(A51&lt;7.45),D51&gt;=1.75),0.013,IF(AND(H51&gt;=11.121,D51&gt;=1.85,(B51&lt;2.95),(B51&lt;3.25),(A51&lt;7.45),D51&gt;=1.75),0.005,IF(AND((A51&lt;6.05),(A51&lt;6.45),B51&gt;=2.95,(B51&lt;3.25),(A51&lt;7.45),D51&gt;=1.75),0.001,IF(AND(A51&gt;=6.05,(A51&lt;6.45),B51&gt;=2.95,(B51&lt;3.25),(A51&lt;7.45),D51&gt;=1.75),-0.005,IF(AND((G51&lt;0.42),A51&gt;=6.45,B51&gt;=2.95,(B51&lt;3.25),(A51&lt;7.45),D51&gt;=1.75),0.004,IF(AND(G51&gt;=0.42,A51&gt;=6.45,B51&gt;=2.95,(B51&lt;3.25),(A51&lt;7.45),D51&gt;=1.75),0.019,"shouldnthappen")))))))))))))))))))))))))))))))))))</f>
        <v>0.003</v>
      </c>
      <c r="AB51" s="1" t="n">
        <f aca="false">+ 0.5</f>
        <v>0.5</v>
      </c>
    </row>
    <row r="52" customFormat="false" ht="13.8" hidden="false" customHeight="false" outlineLevel="0" collapsed="false">
      <c r="A52" s="11" t="n">
        <v>5</v>
      </c>
      <c r="B52" s="1" t="n">
        <v>3.3</v>
      </c>
      <c r="C52" s="1" t="n">
        <v>1.4</v>
      </c>
      <c r="D52" s="1" t="n">
        <v>0.2</v>
      </c>
      <c r="E52" s="1" t="s">
        <v>94</v>
      </c>
      <c r="F52" s="1" t="n">
        <v>1</v>
      </c>
      <c r="G52" s="1" t="n">
        <v>0.832382892956957</v>
      </c>
      <c r="H52" s="18" t="n">
        <v>7.7347514196299</v>
      </c>
      <c r="I52" s="1" t="n">
        <f aca="false">C52</f>
        <v>1.4</v>
      </c>
      <c r="J52" s="1" t="n">
        <f aca="false">SUM(M52:AB52)</f>
        <v>1.383</v>
      </c>
      <c r="K52" s="15" t="n">
        <f aca="false">1-SQRT(VAR(M52:AB52, I52)) / AVERAGE(M52:AB52)</f>
        <v>-2.99023901924238</v>
      </c>
      <c r="L52" s="1" t="n">
        <f aca="false">(J52-I52)/I52</f>
        <v>-0.0121428571428571</v>
      </c>
      <c r="M52" s="1" t="n">
        <f aca="false">IF(AND((H52&lt;5.245),(D52&lt;0.8)),0.075,IF(AND(H52&gt;=5.245,(D52&lt;0.8)),0.279,IF(AND((D52&lt;1.45),D52&gt;=0.8),1.043,IF(AND(D52&gt;=1.45,D52&gt;=0.8),1.423,"shouldnthappen"))))</f>
        <v>0.279</v>
      </c>
      <c r="N52" s="1" t="n">
        <f aca="false">IF(AND((A52&lt;4.35),(D52&lt;0.8)),0.048,IF(AND(A52&gt;=4.35,(D52&lt;0.8)),0.198,IF(AND(F52&gt;=2.5,D52&gt;=0.8),1.048,IF(AND((A52&lt;5.15),(F52&lt;2.5),D52&gt;=0.8),0.321,IF(AND(A52&gt;=5.15,(F52&lt;2.5),D52&gt;=0.8),0.783,"shouldnthappen")))))</f>
        <v>0.198</v>
      </c>
      <c r="O52" s="1" t="n">
        <f aca="false">IF(AND((H52&lt;5.245),(D52&lt;0.8)),0.034,IF(AND((A52&lt;5.9),D52&gt;=0.8),0.489,IF(AND(A52&gt;=5.9,D52&gt;=0.8),0.721,IF(AND((A52&lt;4.35),H52&gt;=5.245,(D52&lt;0.8)),0.041,IF(AND(A52&gt;=4.35,H52&gt;=5.245,(D52&lt;0.8)),0.142,"shouldnthappen")))))</f>
        <v>0.142</v>
      </c>
      <c r="P52" s="1" t="n">
        <f aca="false">IF(AND((B52&lt;2.8),(D52&lt;1.15)),0.244,IF(AND((D52&lt;1.75),D52&gt;=1.15),0.396,IF(AND(D52&gt;=1.75,D52&gt;=1.15),0.554,IF(AND((A52&lt;5.05),B52&gt;=2.8,(D52&lt;1.15)),0.078,IF(AND((H52&lt;14.877),A52&gt;=5.05,B52&gt;=2.8,(D52&lt;1.15)),0.118,IF(AND(H52&gt;=14.877,A52&gt;=5.05,B52&gt;=2.8,(D52&lt;1.15)),0.027,"shouldnthappen"))))))</f>
        <v>0.078</v>
      </c>
      <c r="Q52" s="1" t="n">
        <f aca="false">IF(AND(D52&gt;=0.45,(D52&lt;1.15)),0.17,IF(AND(A52&gt;=7.1,D52&gt;=1.15),0.539,IF(AND((A52&lt;6.25),(A52&lt;7.1),D52&gt;=1.15),0.258,IF(AND(A52&gt;=6.25,(A52&lt;7.1),D52&gt;=1.15),0.344,IF(AND(G52&gt;=0.418,(A52&lt;5.05),(D52&lt;0.45),(D52&lt;1.15)),0.033,IF(AND((H52&lt;14.494),(G52&lt;0.418),(A52&lt;5.05),(D52&lt;0.45),(D52&lt;1.15)),0.061,IF(AND(H52&gt;=14.494,(G52&lt;0.418),(A52&lt;5.05),(D52&lt;0.45),(D52&lt;1.15)),0.015,IF(AND(H52&gt;=14.877,(B52&lt;3.85),A52&gt;=5.05,(D52&lt;0.45),(D52&lt;1.15)),0.023,IF(AND((B52&lt;4),B52&gt;=3.85,A52&gt;=5.05,(D52&lt;0.45),(D52&lt;1.15)),0.009,IF(AND(B52&gt;=4,B52&gt;=3.85,A52&gt;=5.05,(D52&lt;0.45),(D52&lt;1.15)),0.052,IF(AND((G52&lt;0.05),(H52&lt;14.877),(B52&lt;3.85),A52&gt;=5.05,(D52&lt;0.45),(D52&lt;1.15)),0.024,IF(AND(G52&gt;=0.05,(H52&lt;14.877),(B52&lt;3.85),A52&gt;=5.05,(D52&lt;0.45),(D52&lt;1.15)),0.091,"shouldnthappen"))))))))))))</f>
        <v>0.033</v>
      </c>
      <c r="R52" s="1" t="n">
        <f aca="false">IF(AND(A52&gt;=7.1,D52&gt;=0.8),0.401,IF(AND((A52&lt;4.5),(G52&lt;0.905),(D52&lt;0.8)),0.024,IF(AND((H52&lt;9.966),G52&gt;=0.905,(D52&lt;0.8)),0.094,IF(AND(H52&gt;=9.966,G52&gt;=0.905,(D52&lt;0.8)),0.026,IF(AND(D52&gt;=2.05,(A52&lt;7.1),D52&gt;=0.8),0.277,IF(AND((H52&lt;5.523),A52&gt;=4.5,(G52&lt;0.905),(D52&lt;0.8)),0.012,IF(AND(H52&gt;=5.523,A52&gt;=4.5,(G52&lt;0.905),(D52&lt;0.8)),0.049,IF(AND((A52&lt;5.3),(D52&lt;2.05),(A52&lt;7.1),D52&gt;=0.8),0.095,IF(AND(A52&gt;=5.3,(D52&lt;2.05),(A52&lt;7.1),D52&gt;=0.8),0.196,"shouldnthappen")))))))))</f>
        <v>0.049</v>
      </c>
      <c r="S52" s="1" t="n">
        <f aca="false">IF(AND(A52&gt;=7.1,D52&gt;=1.35),0.298,IF(AND(G52&gt;=0.905,(D52&lt;0.8),(D52&lt;1.35)),0.068,IF(AND(H52&gt;=9.386,D52&gt;=0.8,(D52&lt;1.35)),0.126,IF(AND((H52&lt;7.426),(H52&lt;9.386),D52&gt;=0.8,(D52&lt;1.35)),0.091,IF(AND((A52&lt;5.3),(G52&lt;0.905),(A52&lt;7.1),D52&gt;=1.35),0.063,IF(AND((D52&lt;2.05),G52&gt;=0.905,(A52&lt;7.1),D52&gt;=1.35),0.015,IF(AND(D52&gt;=2.05,G52&gt;=0.905,(A52&lt;7.1),D52&gt;=1.35),0.089,IF(AND((H52&lt;10.505),(H52&lt;14.344),(G52&lt;0.905),(D52&lt;0.8),(D52&lt;1.35)),0.035,IF(AND((A52&lt;4.85),H52&gt;=14.344,(G52&lt;0.905),(D52&lt;0.8),(D52&lt;1.35)),0.006,IF(AND((B52&lt;2.75),H52&gt;=7.426,(H52&lt;9.386),D52&gt;=0.8,(D52&lt;1.35)),0.021,IF(AND(B52&gt;=2.75,H52&gt;=7.426,(H52&lt;9.386),D52&gt;=0.8,(D52&lt;1.35)),-0.01,IF(AND((B52&lt;2.35),A52&gt;=5.3,(G52&lt;0.905),(A52&lt;7.1),D52&gt;=1.35),0.068,IF(AND(B52&gt;=2.35,A52&gt;=5.3,(G52&lt;0.905),(A52&lt;7.1),D52&gt;=1.35),0.181,IF(AND((H52&lt;11.731),H52&gt;=10.505,(H52&lt;14.344),(G52&lt;0.905),(D52&lt;0.8),(D52&lt;1.35)),0.004,IF(AND(H52&gt;=11.731,H52&gt;=10.505,(H52&lt;14.344),(G52&lt;0.905),(D52&lt;0.8),(D52&lt;1.35)),0.024,IF(AND((H52&lt;14.877),A52&gt;=4.85,H52&gt;=14.344,(G52&lt;0.905),(D52&lt;0.8),(D52&lt;1.35)),0.063,IF(AND(H52&gt;=14.877,A52&gt;=4.85,H52&gt;=14.344,(G52&lt;0.905),(D52&lt;0.8),(D52&lt;1.35)),0.012,"shouldnthappen")))))))))))))))))</f>
        <v>0.035</v>
      </c>
      <c r="T52" s="1" t="n">
        <f aca="false">IF(AND(D52&gt;=0.45,(A52&lt;5.65)),0.067,IF(AND(A52&gt;=7.25,A52&gt;=5.65),0.244,IF(AND((H52&lt;9.966),G52&gt;=0.905,(D52&lt;0.45),(A52&lt;5.65)),0.062,IF(AND(H52&gt;=9.966,G52&gt;=0.905,(D52&lt;0.45),(A52&lt;5.65)),0.012,IF(AND((G52&lt;0.948),D52&gt;=2.05,(A52&lt;7.25),A52&gt;=5.65),0.157,IF(AND(G52&gt;=0.948,D52&gt;=2.05,(A52&lt;7.25),A52&gt;=5.65),0.037,IF(AND(G52&gt;=0.422,(B52&lt;3.15),(G52&lt;0.905),(D52&lt;0.45),(A52&lt;5.65)),0.011,IF(AND((D52&lt;0.25),(G52&lt;0.422),(B52&lt;3.15),(G52&lt;0.905),(D52&lt;0.45),(A52&lt;5.65)),0.04,IF(AND(D52&gt;=0.25,(G52&lt;0.422),(B52&lt;3.15),(G52&lt;0.905),(D52&lt;0.45),(A52&lt;5.65)),0.009,IF(AND((A52&lt;4.85),(B52&lt;3.25),B52&gt;=3.15,(G52&lt;0.905),(D52&lt;0.45),(A52&lt;5.65)),0.008,IF(AND(A52&gt;=4.85,(B52&lt;3.25),B52&gt;=3.15,(G52&lt;0.905),(D52&lt;0.45),(A52&lt;5.65)),-0.017,IF(AND((D52&lt;0.25),B52&gt;=3.25,B52&gt;=3.15,(G52&lt;0.905),(D52&lt;0.45),(A52&lt;5.65)),0.022,IF(AND(D52&gt;=0.25,B52&gt;=3.25,B52&gt;=3.15,(G52&lt;0.905),(D52&lt;0.45),(A52&lt;5.65)),0.009,IF(AND((F52&lt;2.5),(H52&lt;7.692),(G52&lt;0.644),(D52&lt;2.05),(A52&lt;7.25),A52&gt;=5.65),0.018,IF(AND(F52&gt;=2.5,(H52&lt;7.692),(G52&lt;0.644),(D52&lt;2.05),(A52&lt;7.25),A52&gt;=5.65),0.068,IF(AND((B52&lt;2.35),H52&gt;=7.692,(G52&lt;0.644),(D52&lt;2.05),(A52&lt;7.25),A52&gt;=5.65),0.023,IF(AND(B52&gt;=2.35,H52&gt;=7.692,(G52&lt;0.644),(D52&lt;2.05),(A52&lt;7.25),A52&gt;=5.65),0.125,IF(AND((G52&lt;0.766),(G52&lt;0.85),G52&gt;=0.644,(D52&lt;2.05),(A52&lt;7.25),A52&gt;=5.65),0.055,IF(AND(G52&gt;=0.766,(G52&lt;0.85),G52&gt;=0.644,(D52&lt;2.05),(A52&lt;7.25),A52&gt;=5.65),-0,IF(AND((B52&lt;2.95),G52&gt;=0.85,G52&gt;=0.644,(D52&lt;2.05),(A52&lt;7.25),A52&gt;=5.65),0.098,IF(AND(B52&gt;=2.95,G52&gt;=0.85,G52&gt;=0.644,(D52&lt;2.05),(A52&lt;7.25),A52&gt;=5.65),0.013,"shouldnthappen")))))))))))))))))))))</f>
        <v>0.022</v>
      </c>
      <c r="U52" s="1" t="n">
        <f aca="false">IF(AND(A52&gt;=7.25,D52&gt;=1.25),0.186,IF(AND((G52&lt;0.13),D52&gt;=0.35,(D52&lt;1.25)),-0.004,IF(AND(H52&gt;=14.246,(H52&lt;14.344),(D52&lt;0.35),(D52&lt;1.25)),-0.002,IF(AND((A52&lt;4.85),H52&gt;=14.344,(D52&lt;0.35),(D52&lt;1.25)),0.004,IF(AND(G52&gt;=0.446,(G52&lt;0.644),(A52&lt;7.25),D52&gt;=1.25),0.138,IF(AND(A52&gt;=5.45,(H52&lt;14.246),(H52&lt;14.344),(D52&lt;0.35),(D52&lt;1.25)),0.001,IF(AND((H52&lt;14.877),A52&gt;=4.85,H52&gt;=14.344,(D52&lt;0.35),(D52&lt;1.25)),0.035,IF(AND(H52&gt;=14.877,A52&gt;=4.85,H52&gt;=14.344,(D52&lt;0.35),(D52&lt;1.25)),0.007,IF(AND((B52&lt;3.35),H52&gt;=9.448,G52&gt;=0.13,D52&gt;=0.35,(D52&lt;1.25)),0.053,IF(AND(B52&gt;=3.35,H52&gt;=9.448,G52&gt;=0.13,D52&gt;=0.35,(D52&lt;1.25)),0.017,IF(AND((G52&lt;0.44),(G52&lt;0.446),(G52&lt;0.644),(A52&lt;7.25),D52&gt;=1.25),0.079,IF(AND(G52&gt;=0.44,(G52&lt;0.446),(G52&lt;0.644),(A52&lt;7.25),D52&gt;=1.25),0.02,IF(AND((A52&lt;5.95),(G52&lt;0.724),G52&gt;=0.644,(A52&lt;7.25),D52&gt;=1.25),-0.018,IF(AND(A52&gt;=5.95,(G52&lt;0.724),G52&gt;=0.644,(A52&lt;7.25),D52&gt;=1.25),0.027,IF(AND(A52&gt;=6.15,G52&gt;=0.724,G52&gt;=0.644,(A52&lt;7.25),D52&gt;=1.25),0.093,IF(AND((A52&lt;5.05),(A52&lt;5.45),(H52&lt;14.246),(H52&lt;14.344),(D52&lt;0.35),(D52&lt;1.25)),0.011,IF(AND(A52&gt;=5.05,(A52&lt;5.45),(H52&lt;14.246),(H52&lt;14.344),(D52&lt;0.35),(D52&lt;1.25)),0.021,IF(AND((A52&lt;5.4),(B52&lt;3.15),(H52&lt;9.448),G52&gt;=0.13,D52&gt;=0.35,(D52&lt;1.25)),0.007,IF(AND(A52&gt;=5.4,(B52&lt;3.15),(H52&lt;9.448),G52&gt;=0.13,D52&gt;=0.35,(D52&lt;1.25)),-0.011,IF(AND((B52&lt;3.75),B52&gt;=3.15,(H52&lt;9.448),G52&gt;=0.13,D52&gt;=0.35,(D52&lt;1.25)),0.012,IF(AND(B52&gt;=3.75,B52&gt;=3.15,(H52&lt;9.448),G52&gt;=0.13,D52&gt;=0.35,(D52&lt;1.25)),0.046,IF(AND((A52&lt;5.9),(A52&lt;6.15),G52&gt;=0.724,G52&gt;=0.644,(A52&lt;7.25),D52&gt;=1.25),0.06,IF(AND(A52&gt;=5.9,(A52&lt;6.15),G52&gt;=0.724,G52&gt;=0.644,(A52&lt;7.25),D52&gt;=1.25),0.005,"shouldnthappen")))))))))))))))))))))))</f>
        <v>0.011</v>
      </c>
      <c r="V52" s="1" t="n">
        <f aca="false">IF(AND(H52&gt;=15.155,(D52&lt;1.55)),0.084,IF(AND(A52&gt;=7.25,D52&gt;=1.55),0.141,IF(AND((G52&lt;0.043),D52&gt;=1.05,(H52&lt;15.155),(D52&lt;1.55)),-0.007,IF(AND(D52&gt;=1.85,G52&gt;=0.755,(A52&lt;7.25),D52&gt;=1.55),0.051,IF(AND((H52&lt;9.966),G52&gt;=0.905,(D52&lt;1.05),(H52&lt;15.155),(D52&lt;1.55)),0.043,IF(AND(H52&gt;=9.966,G52&gt;=0.905,(D52&lt;1.05),(H52&lt;15.155),(D52&lt;1.55)),0.007,IF(AND((G52&lt;0.278),(G52&lt;0.361),(G52&lt;0.755),(A52&lt;7.25),D52&gt;=1.55),0.08,IF(AND((A52&lt;5.8),G52&gt;=0.361,(G52&lt;0.755),(A52&lt;7.25),D52&gt;=1.55),0.019,IF(AND((A52&lt;6.05),(D52&lt;1.85),G52&gt;=0.755,(A52&lt;7.25),D52&gt;=1.55),0.01,IF(AND(A52&gt;=6.05,(D52&lt;1.85),G52&gt;=0.755,(A52&lt;7.25),D52&gt;=1.55),0.002,IF(AND((G52&lt;0.486),(B52&lt;3.15),(G52&lt;0.905),(D52&lt;1.05),(H52&lt;15.155),(D52&lt;1.55)),0.026,IF(AND(G52&gt;=0.486,(B52&lt;3.15),(G52&lt;0.905),(D52&lt;1.05),(H52&lt;15.155),(D52&lt;1.55)),0.001,IF(AND((B52&lt;3.25),B52&gt;=3.15,(G52&lt;0.905),(D52&lt;1.05),(H52&lt;15.155),(D52&lt;1.55)),-0.003,IF(AND(B52&gt;=3.25,B52&gt;=3.15,(G52&lt;0.905),(D52&lt;1.05),(H52&lt;15.155),(D52&lt;1.55)),0.012,IF(AND((H52&lt;7.426),(H52&lt;8.769),G52&gt;=0.043,D52&gt;=1.05,(H52&lt;15.155),(D52&lt;1.55)),0.041,IF(AND(H52&gt;=7.426,(H52&lt;8.769),G52&gt;=0.043,D52&gt;=1.05,(H52&lt;15.155),(D52&lt;1.55)),-0.008,IF(AND((H52&lt;10.696),H52&gt;=8.769,G52&gt;=0.043,D52&gt;=1.05,(H52&lt;15.155),(D52&lt;1.55)),0.069,IF(AND(H52&gt;=10.696,H52&gt;=8.769,G52&gt;=0.043,D52&gt;=1.05,(H52&lt;15.155),(D52&lt;1.55)),0.033,IF(AND((D52&lt;2.2),G52&gt;=0.278,(G52&lt;0.361),(G52&lt;0.755),(A52&lt;7.25),D52&gt;=1.55),0.022,IF(AND(D52&gt;=2.2,G52&gt;=0.278,(G52&lt;0.361),(G52&lt;0.755),(A52&lt;7.25),D52&gt;=1.55),-0.027,IF(AND((H52&lt;12.626),A52&gt;=5.8,G52&gt;=0.361,(G52&lt;0.755),(A52&lt;7.25),D52&gt;=1.55),0.126,IF(AND(H52&gt;=12.626,A52&gt;=5.8,G52&gt;=0.361,(G52&lt;0.755),(A52&lt;7.25),D52&gt;=1.55),0.065,"shouldnthappen"))))))))))))))))))))))</f>
        <v>0.012</v>
      </c>
      <c r="W52" s="1" t="n">
        <f aca="false">IF(AND(H52&gt;=15.155,(D52&lt;1.55)),0.064,IF(AND(A52&gt;=7.45,D52&gt;=1.55),0.115,IF(AND(B52&gt;=3.15,(H52&lt;10.257),(A52&lt;7.45),D52&gt;=1.55),0.097,IF(AND((A52&lt;4.85),H52&gt;=14.344,(D52&lt;0.35),(H52&lt;15.155),(D52&lt;1.55)),0.003,IF(AND(A52&gt;=6.05,(G52&lt;0.169),D52&gt;=0.35,(H52&lt;15.155),(D52&lt;1.55)),-0.008,IF(AND((G52&lt;0.181),G52&gt;=0.169,D52&gt;=0.35,(H52&lt;15.155),(D52&lt;1.55)),0.065,IF(AND(B52&gt;=3.05,(B52&lt;3.15),(H52&lt;10.257),(A52&lt;7.45),D52&gt;=1.55),-0.023,IF(AND(H52&gt;=11.854,(G52&lt;0.613),H52&gt;=10.257,(A52&lt;7.45),D52&gt;=1.55),0.068,IF(AND((D52&lt;0.25),(B52&lt;3.15),(H52&lt;14.344),(D52&lt;0.35),(H52&lt;15.155),(D52&lt;1.55)),0.014,IF(AND(D52&gt;=0.25,(B52&lt;3.15),(H52&lt;14.344),(D52&lt;0.35),(H52&lt;15.155),(D52&lt;1.55)),0.002,IF(AND((A52&lt;5.05),B52&gt;=3.15,(H52&lt;14.344),(D52&lt;0.35),(H52&lt;15.155),(D52&lt;1.55)),-0.001,IF(AND(A52&gt;=5.05,B52&gt;=3.15,(H52&lt;14.344),(D52&lt;0.35),(H52&lt;15.155),(D52&lt;1.55)),0.009,IF(AND((H52&lt;14.877),A52&gt;=4.85,H52&gt;=14.344,(D52&lt;0.35),(H52&lt;15.155),(D52&lt;1.55)),0.023,IF(AND(H52&gt;=14.877,A52&gt;=4.85,H52&gt;=14.344,(D52&lt;0.35),(H52&lt;15.155),(D52&lt;1.55)),0.004,IF(AND((H52&lt;13.602),(A52&lt;6.05),(G52&lt;0.169),D52&gt;=0.35,(H52&lt;15.155),(D52&lt;1.55)),0.023,IF(AND(H52&gt;=13.602,(A52&lt;6.05),(G52&lt;0.169),D52&gt;=0.35,(H52&lt;15.155),(D52&lt;1.55)),-0.006,IF(AND((B52&lt;2.95),G52&gt;=0.181,G52&gt;=0.169,D52&gt;=0.35,(H52&lt;15.155),(D52&lt;1.55)),0.019,IF(AND(B52&gt;=2.95,G52&gt;=0.181,G52&gt;=0.169,D52&gt;=0.35,(H52&lt;15.155),(D52&lt;1.55)),0.034,IF(AND((A52&lt;5.35),(B52&lt;3.05),(B52&lt;3.15),(H52&lt;10.257),(A52&lt;7.45),D52&gt;=1.55),0.009,IF(AND(A52&gt;=5.35,(B52&lt;3.05),(B52&lt;3.15),(H52&lt;10.257),(A52&lt;7.45),D52&gt;=1.55),0.058,IF(AND((B52&lt;2.9),(H52&lt;11.854),(G52&lt;0.613),H52&gt;=10.257,(A52&lt;7.45),D52&gt;=1.55),0.037,IF(AND(B52&gt;=2.9,(H52&lt;11.854),(G52&lt;0.613),H52&gt;=10.257,(A52&lt;7.45),D52&gt;=1.55),-0.005,IF(AND((A52&lt;6.4),(G52&lt;0.711),G52&gt;=0.613,H52&gt;=10.257,(A52&lt;7.45),D52&gt;=1.55),0.001,IF(AND(A52&gt;=6.4,(G52&lt;0.711),G52&gt;=0.613,H52&gt;=10.257,(A52&lt;7.45),D52&gt;=1.55),-0.002,IF(AND((D52&lt;1.9),G52&gt;=0.711,G52&gt;=0.613,H52&gt;=10.257,(A52&lt;7.45),D52&gt;=1.55),0.007,IF(AND(D52&gt;=1.9,G52&gt;=0.711,G52&gt;=0.613,H52&gt;=10.257,(A52&lt;7.45),D52&gt;=1.55),0.023,"shouldnthappen"))))))))))))))))))))))))))</f>
        <v>-0.001</v>
      </c>
      <c r="X52" s="1" t="n">
        <f aca="false">IF(AND(H52&gt;=15.155,(F52&lt;2.5)),0.049,IF(AND(A52&gt;=7.45,F52&gt;=2.5),0.089,IF(AND((G52&lt;0.107),(G52&lt;0.364),(A52&lt;7.45),F52&gt;=2.5),0.055,IF(AND(A52&gt;=5.75,(G52&lt;0.572),(D52&lt;1.25),(H52&lt;15.155),(F52&lt;2.5)),-0.018,IF(AND((A52&lt;5.7),(H52&lt;12.626),G52&gt;=0.364,(A52&lt;7.45),F52&gt;=2.5),0.012,IF(AND(A52&gt;=5.7,(H52&lt;12.626),G52&gt;=0.364,(A52&lt;7.45),F52&gt;=2.5),0.065,IF(AND((G52&lt;0.628),H52&gt;=12.626,G52&gt;=0.364,(A52&lt;7.45),F52&gt;=2.5),0.047,IF(AND((G52&lt;0.545),(A52&lt;5.75),(G52&lt;0.572),(D52&lt;1.25),(H52&lt;15.155),(F52&lt;2.5)),0.007,IF(AND(G52&gt;=0.545,(A52&lt;5.75),(G52&lt;0.572),(D52&lt;1.25),(H52&lt;15.155),(F52&lt;2.5)),-0.009,IF(AND((D52&lt;0.3),(H52&lt;11.788),G52&gt;=0.572,(D52&lt;1.25),(H52&lt;15.155),(F52&lt;2.5)),0.01,IF(AND(D52&gt;=0.3,(H52&lt;11.788),G52&gt;=0.572,(D52&lt;1.25),(H52&lt;15.155),(F52&lt;2.5)),0.03,IF(AND((A52&lt;4.75),H52&gt;=11.788,G52&gt;=0.572,(D52&lt;1.25),(H52&lt;15.155),(F52&lt;2.5)),0.001,IF(AND(A52&gt;=4.75,H52&gt;=11.788,G52&gt;=0.572,(D52&lt;1.25),(H52&lt;15.155),(F52&lt;2.5)),0.01,IF(AND((A52&lt;5.5),(A52&lt;6.15),(G52&lt;0.652),D52&gt;=1.25,(H52&lt;15.155),(F52&lt;2.5)),0.014,IF(AND(A52&gt;=5.5,(A52&lt;6.15),(G52&lt;0.652),D52&gt;=1.25,(H52&lt;15.155),(F52&lt;2.5)),0.049,IF(AND((H52&lt;12.206),A52&gt;=6.15,(G52&lt;0.652),D52&gt;=1.25,(H52&lt;15.155),(F52&lt;2.5)),-0.009,IF(AND(H52&gt;=12.206,A52&gt;=6.15,(G52&lt;0.652),D52&gt;=1.25,(H52&lt;15.155),(F52&lt;2.5)),0.021,IF(AND((A52&lt;5.55),(A52&lt;6.2),G52&gt;=0.652,D52&gt;=1.25,(H52&lt;15.155),(F52&lt;2.5)),0.011,IF(AND(A52&gt;=5.55,(A52&lt;6.2),G52&gt;=0.652,D52&gt;=1.25,(H52&lt;15.155),(F52&lt;2.5)),-0.019,IF(AND((B52&lt;3.2),A52&gt;=6.2,G52&gt;=0.652,D52&gt;=1.25,(H52&lt;15.155),(F52&lt;2.5)),0.025,IF(AND(B52&gt;=3.2,A52&gt;=6.2,G52&gt;=0.652,D52&gt;=1.25,(H52&lt;15.155),(F52&lt;2.5)),0.001,IF(AND((G52&lt;0.183),(G52&lt;0.301),G52&gt;=0.107,(G52&lt;0.364),(A52&lt;7.45),F52&gt;=2.5),-0.009,IF(AND(G52&gt;=0.183,(G52&lt;0.301),G52&gt;=0.107,(G52&lt;0.364),(A52&lt;7.45),F52&gt;=2.5),0.022,IF(AND((D52&lt;2.2),G52&gt;=0.301,G52&gt;=0.107,(G52&lt;0.364),(A52&lt;7.45),F52&gt;=2.5),0.004,IF(AND(D52&gt;=2.2,G52&gt;=0.301,G52&gt;=0.107,(G52&lt;0.364),(A52&lt;7.45),F52&gt;=2.5),-0.02,IF(AND((G52&lt;0.787),G52&gt;=0.628,H52&gt;=12.626,G52&gt;=0.364,(A52&lt;7.45),F52&gt;=2.5),-0.001,IF(AND(G52&gt;=0.787,G52&gt;=0.628,H52&gt;=12.626,G52&gt;=0.364,(A52&lt;7.45),F52&gt;=2.5),0.016,"shouldnthappen")))))))))))))))))))))))))))</f>
        <v>0.01</v>
      </c>
      <c r="Y52" s="1" t="n">
        <f aca="false">IF(AND(H52&gt;=15.155,(D52&lt;1.55)),0.037,IF(AND(D52&gt;=2.45,(A52&lt;7.45),D52&gt;=1.55),0.054,IF(AND((A52&lt;7.8),A52&gt;=7.45,D52&gt;=1.55),0.078,IF(AND(A52&gt;=7.8,A52&gt;=7.45,D52&gt;=1.55),0.021,IF(AND(A52&gt;=6.2,G52&gt;=0.68,D52&gt;=1.25,(H52&lt;15.155),(D52&lt;1.55)),0.019,IF(AND((B52&lt;2.65),(A52&lt;4.95),(G52&lt;0.572),(D52&lt;1.25),(H52&lt;15.155),(D52&lt;1.55)),0.021,IF(AND(B52&gt;=2.65,(A52&lt;4.95),(G52&lt;0.572),(D52&lt;1.25),(H52&lt;15.155),(D52&lt;1.55)),0.006,IF(AND((H52&lt;14.344),A52&gt;=4.95,(G52&lt;0.572),(D52&lt;1.25),(H52&lt;15.155),(D52&lt;1.55)),-0.005,IF(AND(H52&gt;=14.344,A52&gt;=4.95,(G52&lt;0.572),(D52&lt;1.25),(H52&lt;15.155),(D52&lt;1.55)),0.013,IF(AND((G52&lt;0.833),(H52&lt;11.788),G52&gt;=0.572,(D52&lt;1.25),(H52&lt;15.155),(D52&lt;1.55)),0.009,IF(AND(G52&gt;=0.833,(H52&lt;11.788),G52&gt;=0.572,(D52&lt;1.25),(H52&lt;15.155),(D52&lt;1.55)),0.024,IF(AND((A52&lt;4.75),H52&gt;=11.788,G52&gt;=0.572,(D52&lt;1.25),(H52&lt;15.155),(D52&lt;1.55)),0.001,IF(AND(A52&gt;=4.75,H52&gt;=11.788,G52&gt;=0.572,(D52&lt;1.25),(H52&lt;15.155),(D52&lt;1.55)),0.008,IF(AND((A52&lt;5.65),(A52&lt;6.15),(G52&lt;0.68),D52&gt;=1.25,(H52&lt;15.155),(D52&lt;1.55)),0.017,IF(AND(A52&gt;=5.65,(A52&lt;6.15),(G52&lt;0.68),D52&gt;=1.25,(H52&lt;15.155),(D52&lt;1.55)),0.039,IF(AND((G52&lt;0.436),A52&gt;=6.15,(G52&lt;0.68),D52&gt;=1.25,(H52&lt;15.155),(D52&lt;1.55)),-0.004,IF(AND(G52&gt;=0.436,A52&gt;=6.15,(G52&lt;0.68),D52&gt;=1.25,(H52&lt;15.155),(D52&lt;1.55)),0.022,IF(AND((A52&lt;5.55),(A52&lt;6.2),G52&gt;=0.68,D52&gt;=1.25,(H52&lt;15.155),(D52&lt;1.55)),0.009,IF(AND(A52&gt;=5.55,(A52&lt;6.2),G52&gt;=0.68,D52&gt;=1.25,(H52&lt;15.155),(D52&lt;1.55)),-0.016,IF(AND((G52&lt;0.107),(G52&lt;0.361),(G52&lt;0.613),(D52&lt;2.45),(A52&lt;7.45),D52&gt;=1.55),0.042,IF(AND(G52&gt;=0.107,(G52&lt;0.361),(G52&lt;0.613),(D52&lt;2.45),(A52&lt;7.45),D52&gt;=1.55),0.002,IF(AND((D52&lt;2.35),G52&gt;=0.361,(G52&lt;0.613),(D52&lt;2.45),(A52&lt;7.45),D52&gt;=1.55),0.051,IF(AND(D52&gt;=2.35,G52&gt;=0.361,(G52&lt;0.613),(D52&lt;2.45),(A52&lt;7.45),D52&gt;=1.55),0.016,IF(AND((A52&lt;6.4),(G52&lt;0.711),G52&gt;=0.613,(D52&lt;2.45),(A52&lt;7.45),D52&gt;=1.55),0.001,IF(AND(A52&gt;=6.4,(G52&lt;0.711),G52&gt;=0.613,(D52&lt;2.45),(A52&lt;7.45),D52&gt;=1.55),-0.002,IF(AND((B52&lt;2.95),G52&gt;=0.711,G52&gt;=0.613,(D52&lt;2.45),(A52&lt;7.45),D52&gt;=1.55),0.023,IF(AND(B52&gt;=2.95,G52&gt;=0.711,G52&gt;=0.613,(D52&lt;2.45),(A52&lt;7.45),D52&gt;=1.55),0.01,"shouldnthappen")))))))))))))))))))))))))))</f>
        <v>0.009</v>
      </c>
      <c r="Z52" s="1" t="n">
        <f aca="false">IF(AND(A52&gt;=7.45,D52&gt;=1.75),0.056,IF(AND(H52&gt;=15.059,A52&gt;=5.55,(D52&lt;1.75)),0.028,IF(AND((D52&lt;0.35),G52&gt;=0.905,(A52&lt;5.55),(D52&lt;1.75)),0.005,IF(AND(D52&gt;=0.35,G52&gt;=0.905,(A52&lt;5.55),(D52&lt;1.75)),0.026,IF(AND((H52&lt;8.711),D52&gt;=2.45,(A52&lt;7.45),D52&gt;=1.75),0.011,IF(AND(H52&gt;=8.711,D52&gt;=2.45,(A52&lt;7.45),D52&gt;=1.75),0.049,IF(AND((G52&lt;0.107),(G52&lt;0.487),(D52&lt;2.45),(A52&lt;7.45),D52&gt;=1.75),0.032,IF(AND((H52&lt;10.915),(A52&lt;4.5),(B52&lt;3.15),(G52&lt;0.905),(A52&lt;5.55),(D52&lt;1.75)),-0.001,IF(AND(H52&gt;=10.915,(A52&lt;4.5),(B52&lt;3.15),(G52&lt;0.905),(A52&lt;5.55),(D52&lt;1.75)),0.003,IF(AND((A52&lt;5.05),A52&gt;=4.5,(B52&lt;3.15),(G52&lt;0.905),(A52&lt;5.55),(D52&lt;1.75)),0.015,IF(AND(A52&gt;=5.05,A52&gt;=4.5,(B52&lt;3.15),(G52&lt;0.905),(A52&lt;5.55),(D52&lt;1.75)),0.006,IF(AND((G52&lt;0.05),(G52&lt;0.091),B52&gt;=3.15,(G52&lt;0.905),(A52&lt;5.55),(D52&lt;1.75)),0.001,IF(AND(G52&gt;=0.05,(G52&lt;0.091),B52&gt;=3.15,(G52&lt;0.905),(A52&lt;5.55),(D52&lt;1.75)),0.008,IF(AND((G52&lt;0.587),G52&gt;=0.091,B52&gt;=3.15,(G52&lt;0.905),(A52&lt;5.55),(D52&lt;1.75)),-0.003,IF(AND(G52&gt;=0.587,G52&gt;=0.091,B52&gt;=3.15,(G52&lt;0.905),(A52&lt;5.55),(D52&lt;1.75)),0.004,IF(AND((F52&lt;2.5),(B52&lt;2.85),(G52&lt;0.419),(H52&lt;15.059),A52&gt;=5.55,(D52&lt;1.75)),0.041,IF(AND(F52&gt;=2.5,(B52&lt;2.85),(G52&lt;0.419),(H52&lt;15.059),A52&gt;=5.55,(D52&lt;1.75)),0.015,IF(AND((G52&lt;0.164),B52&gt;=2.85,(G52&lt;0.419),(H52&lt;15.059),A52&gt;=5.55,(D52&lt;1.75)),0.01,IF(AND(G52&gt;=0.164,B52&gt;=2.85,(G52&lt;0.419),(H52&lt;15.059),A52&gt;=5.55,(D52&lt;1.75)),-0.001,IF(AND((B52&lt;2.55),(B52&lt;2.95),G52&gt;=0.419,(H52&lt;15.059),A52&gt;=5.55,(D52&lt;1.75)),0.014,IF(AND(B52&gt;=2.55,(B52&lt;2.95),G52&gt;=0.419,(H52&lt;15.059),A52&gt;=5.55,(D52&lt;1.75)),-0.013,IF(AND((D52&lt;1.55),B52&gt;=2.95,G52&gt;=0.419,(H52&lt;15.059),A52&gt;=5.55,(D52&lt;1.75)),0.023,IF(AND(D52&gt;=1.55,B52&gt;=2.95,G52&gt;=0.419,(H52&lt;15.059),A52&gt;=5.55,(D52&lt;1.75)),0.005,IF(AND((H52&lt;13.278),G52&gt;=0.107,(G52&lt;0.487),(D52&lt;2.45),(A52&lt;7.45),D52&gt;=1.75),-0.009,IF(AND(H52&gt;=13.278,G52&gt;=0.107,(G52&lt;0.487),(D52&lt;2.45),(A52&lt;7.45),D52&gt;=1.75),0.017,IF(AND((D52&lt;2.35),(G52&lt;0.571),G52&gt;=0.487,(D52&lt;2.45),(A52&lt;7.45),D52&gt;=1.75),0.053,IF(AND(D52&gt;=2.35,(G52&lt;0.571),G52&gt;=0.487,(D52&lt;2.45),(A52&lt;7.45),D52&gt;=1.75),0.009,IF(AND((G52&lt;0.779),G52&gt;=0.571,G52&gt;=0.487,(D52&lt;2.45),(A52&lt;7.45),D52&gt;=1.75),0.006,IF(AND(G52&gt;=0.779,G52&gt;=0.571,G52&gt;=0.487,(D52&lt;2.45),(A52&lt;7.45),D52&gt;=1.75),0.016,"shouldnthappen")))))))))))))))))))))))))))))</f>
        <v>0.004</v>
      </c>
      <c r="AA52" s="1" t="n">
        <f aca="false">IF(AND((A52&lt;7.8),A52&gt;=7.45,D52&gt;=1.75),0.051,IF(AND(A52&gt;=7.8,A52&gt;=7.45,D52&gt;=1.75),0.01,IF(AND(B52&gt;=3.35,B52&gt;=3.25,(A52&lt;7.45),D52&gt;=1.75),0.016,IF(AND((H52&lt;8.308),(D52&lt;0.15),(H52&lt;13.655),(D52&lt;0.35),(D52&lt;1.75)),0.009,IF(AND((H52&lt;14.529),(G52&lt;0.293),H52&gt;=13.655,(D52&lt;0.35),(D52&lt;1.75)),0.011,IF(AND(H52&gt;=14.529,(G52&lt;0.293),H52&gt;=13.655,(D52&lt;0.35),(D52&lt;1.75)),0.001,IF(AND(D52&gt;=0.25,G52&gt;=0.293,H52&gt;=13.655,(D52&lt;0.35),(D52&lt;1.75)),-0.004,IF(AND(H52&gt;=10.635,(H52&lt;10.696),(H52&lt;13.906),D52&gt;=0.35,(D52&lt;1.75)),0.036,IF(AND(G52&gt;=0.833,H52&gt;=10.696,(H52&lt;13.906),D52&gt;=0.35,(D52&lt;1.75)),0.016,IF(AND((A52&lt;6.65),(G52&lt;0.247),H52&gt;=13.906,D52&gt;=0.35,(D52&lt;1.75)),-0.008,IF(AND(A52&gt;=6.65,(G52&lt;0.247),H52&gt;=13.906,D52&gt;=0.35,(D52&lt;1.75)),0.011,IF(AND((B52&lt;2.45),G52&gt;=0.247,H52&gt;=13.906,D52&gt;=0.35,(D52&lt;1.75)),0,IF(AND((D52&lt;1.85),(B52&lt;2.95),(B52&lt;3.25),(A52&lt;7.45),D52&gt;=1.75),0.033,IF(AND((G52&lt;0.428),(B52&lt;3.35),B52&gt;=3.25,(A52&lt;7.45),D52&gt;=1.75),0.009,IF(AND(G52&gt;=0.428,(B52&lt;3.35),B52&gt;=3.25,(A52&lt;7.45),D52&gt;=1.75),0.042,IF(AND((A52&lt;4.6),H52&gt;=8.308,(D52&lt;0.15),(H52&lt;13.655),(D52&lt;0.35),(D52&lt;1.75)),0.003,IF(AND(A52&gt;=4.6,H52&gt;=8.308,(D52&lt;0.15),(H52&lt;13.655),(D52&lt;0.35),(D52&lt;1.75)),0,IF(AND((H52&lt;8.834),(A52&lt;5.05),D52&gt;=0.15,(H52&lt;13.655),(D52&lt;0.35),(D52&lt;1.75)),0.002,IF(AND(H52&gt;=8.834,(A52&lt;5.05),D52&gt;=0.15,(H52&lt;13.655),(D52&lt;0.35),(D52&lt;1.75)),-0.008,IF(AND((A52&lt;5.45),A52&gt;=5.05,D52&gt;=0.15,(H52&lt;13.655),(D52&lt;0.35),(D52&lt;1.75)),0.003,IF(AND(A52&gt;=5.45,A52&gt;=5.05,D52&gt;=0.15,(H52&lt;13.655),(D52&lt;0.35),(D52&lt;1.75)),-0.002,IF(AND((A52&lt;5.3),(D52&lt;0.25),G52&gt;=0.293,H52&gt;=13.655,(D52&lt;0.35),(D52&lt;1.75)),0.007,IF(AND(A52&gt;=5.3,(D52&lt;0.25),G52&gt;=0.293,H52&gt;=13.655,(D52&lt;0.35),(D52&lt;1.75)),0.001,IF(AND((H52&lt;7.309),(H52&lt;10.635),(H52&lt;10.696),(H52&lt;13.906),D52&gt;=0.35,(D52&lt;1.75)),0.014,IF(AND(H52&gt;=7.309,(H52&lt;10.635),(H52&lt;10.696),(H52&lt;13.906),D52&gt;=0.35,(D52&lt;1.75)),0.006,IF(AND((H52&lt;12.093),(G52&lt;0.833),H52&gt;=10.696,(H52&lt;13.906),D52&gt;=0.35,(D52&lt;1.75)),-0.01,IF(AND(H52&gt;=12.093,(G52&lt;0.833),H52&gt;=10.696,(H52&lt;13.906),D52&gt;=0.35,(D52&lt;1.75)),0.004,IF(AND((G52&lt;0.823),B52&gt;=2.45,G52&gt;=0.247,H52&gt;=13.906,D52&gt;=0.35,(D52&lt;1.75)),0.026,IF(AND(G52&gt;=0.823,B52&gt;=2.45,G52&gt;=0.247,H52&gt;=13.906,D52&gt;=0.35,(D52&lt;1.75)),0.006,IF(AND((H52&lt;11.121),D52&gt;=1.85,(B52&lt;2.95),(B52&lt;3.25),(A52&lt;7.45),D52&gt;=1.75),0.013,IF(AND(H52&gt;=11.121,D52&gt;=1.85,(B52&lt;2.95),(B52&lt;3.25),(A52&lt;7.45),D52&gt;=1.75),0.005,IF(AND((A52&lt;6.05),(A52&lt;6.45),B52&gt;=2.95,(B52&lt;3.25),(A52&lt;7.45),D52&gt;=1.75),0.001,IF(AND(A52&gt;=6.05,(A52&lt;6.45),B52&gt;=2.95,(B52&lt;3.25),(A52&lt;7.45),D52&gt;=1.75),-0.005,IF(AND((G52&lt;0.42),A52&gt;=6.45,B52&gt;=2.95,(B52&lt;3.25),(A52&lt;7.45),D52&gt;=1.75),0.004,IF(AND(G52&gt;=0.42,A52&gt;=6.45,B52&gt;=2.95,(B52&lt;3.25),(A52&lt;7.45),D52&gt;=1.75),0.019,"shouldnthappen")))))))))))))))))))))))))))))))))))</f>
        <v>0.002</v>
      </c>
      <c r="AB52" s="1" t="n">
        <f aca="false">+ 0.5</f>
        <v>0.5</v>
      </c>
    </row>
    <row r="53" customFormat="false" ht="13.8" hidden="false" customHeight="false" outlineLevel="0" collapsed="false">
      <c r="A53" s="11" t="n">
        <v>7</v>
      </c>
      <c r="B53" s="1" t="n">
        <v>3.2</v>
      </c>
      <c r="C53" s="1" t="n">
        <v>4.7</v>
      </c>
      <c r="D53" s="1" t="n">
        <v>1.4</v>
      </c>
      <c r="E53" s="1" t="s">
        <v>92</v>
      </c>
      <c r="F53" s="1" t="n">
        <v>2</v>
      </c>
      <c r="G53" s="1" t="n">
        <v>0.623694912530482</v>
      </c>
      <c r="H53" s="18" t="n">
        <v>14.1235354151577</v>
      </c>
      <c r="I53" s="1" t="n">
        <f aca="false">C53</f>
        <v>4.7</v>
      </c>
      <c r="J53" s="1" t="n">
        <f aca="false">SUM(M53:AB53)</f>
        <v>4.586</v>
      </c>
      <c r="K53" s="15" t="n">
        <f aca="false">1-SQRT(VAR(M53:AB53, I53)) / AVERAGE(M53:AB53)</f>
        <v>-2.8883604692687</v>
      </c>
      <c r="L53" s="1" t="n">
        <f aca="false">(J53-I53)/I53</f>
        <v>-0.0242553191489361</v>
      </c>
      <c r="M53" s="1" t="n">
        <f aca="false">IF(AND((H53&lt;5.245),(D53&lt;0.8)),0.075,IF(AND(H53&gt;=5.245,(D53&lt;0.8)),0.279,IF(AND((D53&lt;1.45),D53&gt;=0.8),1.043,IF(AND(D53&gt;=1.45,D53&gt;=0.8),1.423,"shouldnthappen"))))</f>
        <v>1.043</v>
      </c>
      <c r="N53" s="1" t="n">
        <f aca="false">IF(AND((A53&lt;4.35),(D53&lt;0.8)),0.048,IF(AND(A53&gt;=4.35,(D53&lt;0.8)),0.198,IF(AND(F53&gt;=2.5,D53&gt;=0.8),1.048,IF(AND((A53&lt;5.15),(F53&lt;2.5),D53&gt;=0.8),0.321,IF(AND(A53&gt;=5.15,(F53&lt;2.5),D53&gt;=0.8),0.783,"shouldnthappen")))))</f>
        <v>0.783</v>
      </c>
      <c r="O53" s="1" t="n">
        <f aca="false">IF(AND((H53&lt;5.245),(D53&lt;0.8)),0.034,IF(AND((A53&lt;5.9),D53&gt;=0.8),0.489,IF(AND(A53&gt;=5.9,D53&gt;=0.8),0.721,IF(AND((A53&lt;4.35),H53&gt;=5.245,(D53&lt;0.8)),0.041,IF(AND(A53&gt;=4.35,H53&gt;=5.245,(D53&lt;0.8)),0.142,"shouldnthappen")))))</f>
        <v>0.721</v>
      </c>
      <c r="P53" s="1" t="n">
        <f aca="false">IF(AND((B53&lt;2.8),(D53&lt;1.15)),0.244,IF(AND((D53&lt;1.75),D53&gt;=1.15),0.396,IF(AND(D53&gt;=1.75,D53&gt;=1.15),0.554,IF(AND((A53&lt;5.05),B53&gt;=2.8,(D53&lt;1.15)),0.078,IF(AND((H53&lt;14.877),A53&gt;=5.05,B53&gt;=2.8,(D53&lt;1.15)),0.118,IF(AND(H53&gt;=14.877,A53&gt;=5.05,B53&gt;=2.8,(D53&lt;1.15)),0.027,"shouldnthappen"))))))</f>
        <v>0.396</v>
      </c>
      <c r="Q53" s="1" t="n">
        <f aca="false">IF(AND(D53&gt;=0.45,(D53&lt;1.15)),0.17,IF(AND(A53&gt;=7.1,D53&gt;=1.15),0.539,IF(AND((A53&lt;6.25),(A53&lt;7.1),D53&gt;=1.15),0.258,IF(AND(A53&gt;=6.25,(A53&lt;7.1),D53&gt;=1.15),0.344,IF(AND(G53&gt;=0.418,(A53&lt;5.05),(D53&lt;0.45),(D53&lt;1.15)),0.033,IF(AND((H53&lt;14.494),(G53&lt;0.418),(A53&lt;5.05),(D53&lt;0.45),(D53&lt;1.15)),0.061,IF(AND(H53&gt;=14.494,(G53&lt;0.418),(A53&lt;5.05),(D53&lt;0.45),(D53&lt;1.15)),0.015,IF(AND(H53&gt;=14.877,(B53&lt;3.85),A53&gt;=5.05,(D53&lt;0.45),(D53&lt;1.15)),0.023,IF(AND((B53&lt;4),B53&gt;=3.85,A53&gt;=5.05,(D53&lt;0.45),(D53&lt;1.15)),0.009,IF(AND(B53&gt;=4,B53&gt;=3.85,A53&gt;=5.05,(D53&lt;0.45),(D53&lt;1.15)),0.052,IF(AND((G53&lt;0.05),(H53&lt;14.877),(B53&lt;3.85),A53&gt;=5.05,(D53&lt;0.45),(D53&lt;1.15)),0.024,IF(AND(G53&gt;=0.05,(H53&lt;14.877),(B53&lt;3.85),A53&gt;=5.05,(D53&lt;0.45),(D53&lt;1.15)),0.091,"shouldnthappen"))))))))))))</f>
        <v>0.344</v>
      </c>
      <c r="R53" s="1" t="n">
        <f aca="false">IF(AND(A53&gt;=7.1,D53&gt;=0.8),0.401,IF(AND((A53&lt;4.5),(G53&lt;0.905),(D53&lt;0.8)),0.024,IF(AND((H53&lt;9.966),G53&gt;=0.905,(D53&lt;0.8)),0.094,IF(AND(H53&gt;=9.966,G53&gt;=0.905,(D53&lt;0.8)),0.026,IF(AND(D53&gt;=2.05,(A53&lt;7.1),D53&gt;=0.8),0.277,IF(AND((H53&lt;5.523),A53&gt;=4.5,(G53&lt;0.905),(D53&lt;0.8)),0.012,IF(AND(H53&gt;=5.523,A53&gt;=4.5,(G53&lt;0.905),(D53&lt;0.8)),0.049,IF(AND((A53&lt;5.3),(D53&lt;2.05),(A53&lt;7.1),D53&gt;=0.8),0.095,IF(AND(A53&gt;=5.3,(D53&lt;2.05),(A53&lt;7.1),D53&gt;=0.8),0.196,"shouldnthappen")))))))))</f>
        <v>0.196</v>
      </c>
      <c r="S53" s="1" t="n">
        <f aca="false">IF(AND(A53&gt;=7.1,D53&gt;=1.35),0.298,IF(AND(G53&gt;=0.905,(D53&lt;0.8),(D53&lt;1.35)),0.068,IF(AND(H53&gt;=9.386,D53&gt;=0.8,(D53&lt;1.35)),0.126,IF(AND((H53&lt;7.426),(H53&lt;9.386),D53&gt;=0.8,(D53&lt;1.35)),0.091,IF(AND((A53&lt;5.3),(G53&lt;0.905),(A53&lt;7.1),D53&gt;=1.35),0.063,IF(AND((D53&lt;2.05),G53&gt;=0.905,(A53&lt;7.1),D53&gt;=1.35),0.015,IF(AND(D53&gt;=2.05,G53&gt;=0.905,(A53&lt;7.1),D53&gt;=1.35),0.089,IF(AND((H53&lt;10.505),(H53&lt;14.344),(G53&lt;0.905),(D53&lt;0.8),(D53&lt;1.35)),0.035,IF(AND((A53&lt;4.85),H53&gt;=14.344,(G53&lt;0.905),(D53&lt;0.8),(D53&lt;1.35)),0.006,IF(AND((B53&lt;2.75),H53&gt;=7.426,(H53&lt;9.386),D53&gt;=0.8,(D53&lt;1.35)),0.021,IF(AND(B53&gt;=2.75,H53&gt;=7.426,(H53&lt;9.386),D53&gt;=0.8,(D53&lt;1.35)),-0.01,IF(AND((B53&lt;2.35),A53&gt;=5.3,(G53&lt;0.905),(A53&lt;7.1),D53&gt;=1.35),0.068,IF(AND(B53&gt;=2.35,A53&gt;=5.3,(G53&lt;0.905),(A53&lt;7.1),D53&gt;=1.35),0.181,IF(AND((H53&lt;11.731),H53&gt;=10.505,(H53&lt;14.344),(G53&lt;0.905),(D53&lt;0.8),(D53&lt;1.35)),0.004,IF(AND(H53&gt;=11.731,H53&gt;=10.505,(H53&lt;14.344),(G53&lt;0.905),(D53&lt;0.8),(D53&lt;1.35)),0.024,IF(AND((H53&lt;14.877),A53&gt;=4.85,H53&gt;=14.344,(G53&lt;0.905),(D53&lt;0.8),(D53&lt;1.35)),0.063,IF(AND(H53&gt;=14.877,A53&gt;=4.85,H53&gt;=14.344,(G53&lt;0.905),(D53&lt;0.8),(D53&lt;1.35)),0.012,"shouldnthappen")))))))))))))))))</f>
        <v>0.181</v>
      </c>
      <c r="T53" s="1" t="n">
        <f aca="false">IF(AND(D53&gt;=0.45,(A53&lt;5.65)),0.067,IF(AND(A53&gt;=7.25,A53&gt;=5.65),0.244,IF(AND((H53&lt;9.966),G53&gt;=0.905,(D53&lt;0.45),(A53&lt;5.65)),0.062,IF(AND(H53&gt;=9.966,G53&gt;=0.905,(D53&lt;0.45),(A53&lt;5.65)),0.012,IF(AND((G53&lt;0.948),D53&gt;=2.05,(A53&lt;7.25),A53&gt;=5.65),0.157,IF(AND(G53&gt;=0.948,D53&gt;=2.05,(A53&lt;7.25),A53&gt;=5.65),0.037,IF(AND(G53&gt;=0.422,(B53&lt;3.15),(G53&lt;0.905),(D53&lt;0.45),(A53&lt;5.65)),0.011,IF(AND((D53&lt;0.25),(G53&lt;0.422),(B53&lt;3.15),(G53&lt;0.905),(D53&lt;0.45),(A53&lt;5.65)),0.04,IF(AND(D53&gt;=0.25,(G53&lt;0.422),(B53&lt;3.15),(G53&lt;0.905),(D53&lt;0.45),(A53&lt;5.65)),0.009,IF(AND((A53&lt;4.85),(B53&lt;3.25),B53&gt;=3.15,(G53&lt;0.905),(D53&lt;0.45),(A53&lt;5.65)),0.008,IF(AND(A53&gt;=4.85,(B53&lt;3.25),B53&gt;=3.15,(G53&lt;0.905),(D53&lt;0.45),(A53&lt;5.65)),-0.017,IF(AND((D53&lt;0.25),B53&gt;=3.25,B53&gt;=3.15,(G53&lt;0.905),(D53&lt;0.45),(A53&lt;5.65)),0.022,IF(AND(D53&gt;=0.25,B53&gt;=3.25,B53&gt;=3.15,(G53&lt;0.905),(D53&lt;0.45),(A53&lt;5.65)),0.009,IF(AND((F53&lt;2.5),(H53&lt;7.692),(G53&lt;0.644),(D53&lt;2.05),(A53&lt;7.25),A53&gt;=5.65),0.018,IF(AND(F53&gt;=2.5,(H53&lt;7.692),(G53&lt;0.644),(D53&lt;2.05),(A53&lt;7.25),A53&gt;=5.65),0.068,IF(AND((B53&lt;2.35),H53&gt;=7.692,(G53&lt;0.644),(D53&lt;2.05),(A53&lt;7.25),A53&gt;=5.65),0.023,IF(AND(B53&gt;=2.35,H53&gt;=7.692,(G53&lt;0.644),(D53&lt;2.05),(A53&lt;7.25),A53&gt;=5.65),0.125,IF(AND((G53&lt;0.766),(G53&lt;0.85),G53&gt;=0.644,(D53&lt;2.05),(A53&lt;7.25),A53&gt;=5.65),0.055,IF(AND(G53&gt;=0.766,(G53&lt;0.85),G53&gt;=0.644,(D53&lt;2.05),(A53&lt;7.25),A53&gt;=5.65),-0,IF(AND((B53&lt;2.95),G53&gt;=0.85,G53&gt;=0.644,(D53&lt;2.05),(A53&lt;7.25),A53&gt;=5.65),0.098,IF(AND(B53&gt;=2.95,G53&gt;=0.85,G53&gt;=0.644,(D53&lt;2.05),(A53&lt;7.25),A53&gt;=5.65),0.013,"shouldnthappen")))))))))))))))))))))</f>
        <v>0.125</v>
      </c>
      <c r="U53" s="1" t="n">
        <f aca="false">IF(AND(A53&gt;=7.25,D53&gt;=1.25),0.186,IF(AND((G53&lt;0.13),D53&gt;=0.35,(D53&lt;1.25)),-0.004,IF(AND(H53&gt;=14.246,(H53&lt;14.344),(D53&lt;0.35),(D53&lt;1.25)),-0.002,IF(AND((A53&lt;4.85),H53&gt;=14.344,(D53&lt;0.35),(D53&lt;1.25)),0.004,IF(AND(G53&gt;=0.446,(G53&lt;0.644),(A53&lt;7.25),D53&gt;=1.25),0.138,IF(AND(A53&gt;=5.45,(H53&lt;14.246),(H53&lt;14.344),(D53&lt;0.35),(D53&lt;1.25)),0.001,IF(AND((H53&lt;14.877),A53&gt;=4.85,H53&gt;=14.344,(D53&lt;0.35),(D53&lt;1.25)),0.035,IF(AND(H53&gt;=14.877,A53&gt;=4.85,H53&gt;=14.344,(D53&lt;0.35),(D53&lt;1.25)),0.007,IF(AND((B53&lt;3.35),H53&gt;=9.448,G53&gt;=0.13,D53&gt;=0.35,(D53&lt;1.25)),0.053,IF(AND(B53&gt;=3.35,H53&gt;=9.448,G53&gt;=0.13,D53&gt;=0.35,(D53&lt;1.25)),0.017,IF(AND((G53&lt;0.44),(G53&lt;0.446),(G53&lt;0.644),(A53&lt;7.25),D53&gt;=1.25),0.079,IF(AND(G53&gt;=0.44,(G53&lt;0.446),(G53&lt;0.644),(A53&lt;7.25),D53&gt;=1.25),0.02,IF(AND((A53&lt;5.95),(G53&lt;0.724),G53&gt;=0.644,(A53&lt;7.25),D53&gt;=1.25),-0.018,IF(AND(A53&gt;=5.95,(G53&lt;0.724),G53&gt;=0.644,(A53&lt;7.25),D53&gt;=1.25),0.027,IF(AND(A53&gt;=6.15,G53&gt;=0.724,G53&gt;=0.644,(A53&lt;7.25),D53&gt;=1.25),0.093,IF(AND((A53&lt;5.05),(A53&lt;5.45),(H53&lt;14.246),(H53&lt;14.344),(D53&lt;0.35),(D53&lt;1.25)),0.011,IF(AND(A53&gt;=5.05,(A53&lt;5.45),(H53&lt;14.246),(H53&lt;14.344),(D53&lt;0.35),(D53&lt;1.25)),0.021,IF(AND((A53&lt;5.4),(B53&lt;3.15),(H53&lt;9.448),G53&gt;=0.13,D53&gt;=0.35,(D53&lt;1.25)),0.007,IF(AND(A53&gt;=5.4,(B53&lt;3.15),(H53&lt;9.448),G53&gt;=0.13,D53&gt;=0.35,(D53&lt;1.25)),-0.011,IF(AND((B53&lt;3.75),B53&gt;=3.15,(H53&lt;9.448),G53&gt;=0.13,D53&gt;=0.35,(D53&lt;1.25)),0.012,IF(AND(B53&gt;=3.75,B53&gt;=3.15,(H53&lt;9.448),G53&gt;=0.13,D53&gt;=0.35,(D53&lt;1.25)),0.046,IF(AND((A53&lt;5.9),(A53&lt;6.15),G53&gt;=0.724,G53&gt;=0.644,(A53&lt;7.25),D53&gt;=1.25),0.06,IF(AND(A53&gt;=5.9,(A53&lt;6.15),G53&gt;=0.724,G53&gt;=0.644,(A53&lt;7.25),D53&gt;=1.25),0.005,"shouldnthappen")))))))))))))))))))))))</f>
        <v>0.138</v>
      </c>
      <c r="V53" s="1" t="n">
        <f aca="false">IF(AND(H53&gt;=15.155,(D53&lt;1.55)),0.084,IF(AND(A53&gt;=7.25,D53&gt;=1.55),0.141,IF(AND((G53&lt;0.043),D53&gt;=1.05,(H53&lt;15.155),(D53&lt;1.55)),-0.007,IF(AND(D53&gt;=1.85,G53&gt;=0.755,(A53&lt;7.25),D53&gt;=1.55),0.051,IF(AND((H53&lt;9.966),G53&gt;=0.905,(D53&lt;1.05),(H53&lt;15.155),(D53&lt;1.55)),0.043,IF(AND(H53&gt;=9.966,G53&gt;=0.905,(D53&lt;1.05),(H53&lt;15.155),(D53&lt;1.55)),0.007,IF(AND((G53&lt;0.278),(G53&lt;0.361),(G53&lt;0.755),(A53&lt;7.25),D53&gt;=1.55),0.08,IF(AND((A53&lt;5.8),G53&gt;=0.361,(G53&lt;0.755),(A53&lt;7.25),D53&gt;=1.55),0.019,IF(AND((A53&lt;6.05),(D53&lt;1.85),G53&gt;=0.755,(A53&lt;7.25),D53&gt;=1.55),0.01,IF(AND(A53&gt;=6.05,(D53&lt;1.85),G53&gt;=0.755,(A53&lt;7.25),D53&gt;=1.55),0.002,IF(AND((G53&lt;0.486),(B53&lt;3.15),(G53&lt;0.905),(D53&lt;1.05),(H53&lt;15.155),(D53&lt;1.55)),0.026,IF(AND(G53&gt;=0.486,(B53&lt;3.15),(G53&lt;0.905),(D53&lt;1.05),(H53&lt;15.155),(D53&lt;1.55)),0.001,IF(AND((B53&lt;3.25),B53&gt;=3.15,(G53&lt;0.905),(D53&lt;1.05),(H53&lt;15.155),(D53&lt;1.55)),-0.003,IF(AND(B53&gt;=3.25,B53&gt;=3.15,(G53&lt;0.905),(D53&lt;1.05),(H53&lt;15.155),(D53&lt;1.55)),0.012,IF(AND((H53&lt;7.426),(H53&lt;8.769),G53&gt;=0.043,D53&gt;=1.05,(H53&lt;15.155),(D53&lt;1.55)),0.041,IF(AND(H53&gt;=7.426,(H53&lt;8.769),G53&gt;=0.043,D53&gt;=1.05,(H53&lt;15.155),(D53&lt;1.55)),-0.008,IF(AND((H53&lt;10.696),H53&gt;=8.769,G53&gt;=0.043,D53&gt;=1.05,(H53&lt;15.155),(D53&lt;1.55)),0.069,IF(AND(H53&gt;=10.696,H53&gt;=8.769,G53&gt;=0.043,D53&gt;=1.05,(H53&lt;15.155),(D53&lt;1.55)),0.033,IF(AND((D53&lt;2.2),G53&gt;=0.278,(G53&lt;0.361),(G53&lt;0.755),(A53&lt;7.25),D53&gt;=1.55),0.022,IF(AND(D53&gt;=2.2,G53&gt;=0.278,(G53&lt;0.361),(G53&lt;0.755),(A53&lt;7.25),D53&gt;=1.55),-0.027,IF(AND((H53&lt;12.626),A53&gt;=5.8,G53&gt;=0.361,(G53&lt;0.755),(A53&lt;7.25),D53&gt;=1.55),0.126,IF(AND(H53&gt;=12.626,A53&gt;=5.8,G53&gt;=0.361,(G53&lt;0.755),(A53&lt;7.25),D53&gt;=1.55),0.065,"shouldnthappen"))))))))))))))))))))))</f>
        <v>0.033</v>
      </c>
      <c r="W53" s="1" t="n">
        <f aca="false">IF(AND(H53&gt;=15.155,(D53&lt;1.55)),0.064,IF(AND(A53&gt;=7.45,D53&gt;=1.55),0.115,IF(AND(B53&gt;=3.15,(H53&lt;10.257),(A53&lt;7.45),D53&gt;=1.55),0.097,IF(AND((A53&lt;4.85),H53&gt;=14.344,(D53&lt;0.35),(H53&lt;15.155),(D53&lt;1.55)),0.003,IF(AND(A53&gt;=6.05,(G53&lt;0.169),D53&gt;=0.35,(H53&lt;15.155),(D53&lt;1.55)),-0.008,IF(AND((G53&lt;0.181),G53&gt;=0.169,D53&gt;=0.35,(H53&lt;15.155),(D53&lt;1.55)),0.065,IF(AND(B53&gt;=3.05,(B53&lt;3.15),(H53&lt;10.257),(A53&lt;7.45),D53&gt;=1.55),-0.023,IF(AND(H53&gt;=11.854,(G53&lt;0.613),H53&gt;=10.257,(A53&lt;7.45),D53&gt;=1.55),0.068,IF(AND((D53&lt;0.25),(B53&lt;3.15),(H53&lt;14.344),(D53&lt;0.35),(H53&lt;15.155),(D53&lt;1.55)),0.014,IF(AND(D53&gt;=0.25,(B53&lt;3.15),(H53&lt;14.344),(D53&lt;0.35),(H53&lt;15.155),(D53&lt;1.55)),0.002,IF(AND((A53&lt;5.05),B53&gt;=3.15,(H53&lt;14.344),(D53&lt;0.35),(H53&lt;15.155),(D53&lt;1.55)),-0.001,IF(AND(A53&gt;=5.05,B53&gt;=3.15,(H53&lt;14.344),(D53&lt;0.35),(H53&lt;15.155),(D53&lt;1.55)),0.009,IF(AND((H53&lt;14.877),A53&gt;=4.85,H53&gt;=14.344,(D53&lt;0.35),(H53&lt;15.155),(D53&lt;1.55)),0.023,IF(AND(H53&gt;=14.877,A53&gt;=4.85,H53&gt;=14.344,(D53&lt;0.35),(H53&lt;15.155),(D53&lt;1.55)),0.004,IF(AND((H53&lt;13.602),(A53&lt;6.05),(G53&lt;0.169),D53&gt;=0.35,(H53&lt;15.155),(D53&lt;1.55)),0.023,IF(AND(H53&gt;=13.602,(A53&lt;6.05),(G53&lt;0.169),D53&gt;=0.35,(H53&lt;15.155),(D53&lt;1.55)),-0.006,IF(AND((B53&lt;2.95),G53&gt;=0.181,G53&gt;=0.169,D53&gt;=0.35,(H53&lt;15.155),(D53&lt;1.55)),0.019,IF(AND(B53&gt;=2.95,G53&gt;=0.181,G53&gt;=0.169,D53&gt;=0.35,(H53&lt;15.155),(D53&lt;1.55)),0.034,IF(AND((A53&lt;5.35),(B53&lt;3.05),(B53&lt;3.15),(H53&lt;10.257),(A53&lt;7.45),D53&gt;=1.55),0.009,IF(AND(A53&gt;=5.35,(B53&lt;3.05),(B53&lt;3.15),(H53&lt;10.257),(A53&lt;7.45),D53&gt;=1.55),0.058,IF(AND((B53&lt;2.9),(H53&lt;11.854),(G53&lt;0.613),H53&gt;=10.257,(A53&lt;7.45),D53&gt;=1.55),0.037,IF(AND(B53&gt;=2.9,(H53&lt;11.854),(G53&lt;0.613),H53&gt;=10.257,(A53&lt;7.45),D53&gt;=1.55),-0.005,IF(AND((A53&lt;6.4),(G53&lt;0.711),G53&gt;=0.613,H53&gt;=10.257,(A53&lt;7.45),D53&gt;=1.55),0.001,IF(AND(A53&gt;=6.4,(G53&lt;0.711),G53&gt;=0.613,H53&gt;=10.257,(A53&lt;7.45),D53&gt;=1.55),-0.002,IF(AND((D53&lt;1.9),G53&gt;=0.711,G53&gt;=0.613,H53&gt;=10.257,(A53&lt;7.45),D53&gt;=1.55),0.007,IF(AND(D53&gt;=1.9,G53&gt;=0.711,G53&gt;=0.613,H53&gt;=10.257,(A53&lt;7.45),D53&gt;=1.55),0.023,"shouldnthappen"))))))))))))))))))))))))))</f>
        <v>0.034</v>
      </c>
      <c r="X53" s="1" t="n">
        <f aca="false">IF(AND(H53&gt;=15.155,(F53&lt;2.5)),0.049,IF(AND(A53&gt;=7.45,F53&gt;=2.5),0.089,IF(AND((G53&lt;0.107),(G53&lt;0.364),(A53&lt;7.45),F53&gt;=2.5),0.055,IF(AND(A53&gt;=5.75,(G53&lt;0.572),(D53&lt;1.25),(H53&lt;15.155),(F53&lt;2.5)),-0.018,IF(AND((A53&lt;5.7),(H53&lt;12.626),G53&gt;=0.364,(A53&lt;7.45),F53&gt;=2.5),0.012,IF(AND(A53&gt;=5.7,(H53&lt;12.626),G53&gt;=0.364,(A53&lt;7.45),F53&gt;=2.5),0.065,IF(AND((G53&lt;0.628),H53&gt;=12.626,G53&gt;=0.364,(A53&lt;7.45),F53&gt;=2.5),0.047,IF(AND((G53&lt;0.545),(A53&lt;5.75),(G53&lt;0.572),(D53&lt;1.25),(H53&lt;15.155),(F53&lt;2.5)),0.007,IF(AND(G53&gt;=0.545,(A53&lt;5.75),(G53&lt;0.572),(D53&lt;1.25),(H53&lt;15.155),(F53&lt;2.5)),-0.009,IF(AND((D53&lt;0.3),(H53&lt;11.788),G53&gt;=0.572,(D53&lt;1.25),(H53&lt;15.155),(F53&lt;2.5)),0.01,IF(AND(D53&gt;=0.3,(H53&lt;11.788),G53&gt;=0.572,(D53&lt;1.25),(H53&lt;15.155),(F53&lt;2.5)),0.03,IF(AND((A53&lt;4.75),H53&gt;=11.788,G53&gt;=0.572,(D53&lt;1.25),(H53&lt;15.155),(F53&lt;2.5)),0.001,IF(AND(A53&gt;=4.75,H53&gt;=11.788,G53&gt;=0.572,(D53&lt;1.25),(H53&lt;15.155),(F53&lt;2.5)),0.01,IF(AND((A53&lt;5.5),(A53&lt;6.15),(G53&lt;0.652),D53&gt;=1.25,(H53&lt;15.155),(F53&lt;2.5)),0.014,IF(AND(A53&gt;=5.5,(A53&lt;6.15),(G53&lt;0.652),D53&gt;=1.25,(H53&lt;15.155),(F53&lt;2.5)),0.049,IF(AND((H53&lt;12.206),A53&gt;=6.15,(G53&lt;0.652),D53&gt;=1.25,(H53&lt;15.155),(F53&lt;2.5)),-0.009,IF(AND(H53&gt;=12.206,A53&gt;=6.15,(G53&lt;0.652),D53&gt;=1.25,(H53&lt;15.155),(F53&lt;2.5)),0.021,IF(AND((A53&lt;5.55),(A53&lt;6.2),G53&gt;=0.652,D53&gt;=1.25,(H53&lt;15.155),(F53&lt;2.5)),0.011,IF(AND(A53&gt;=5.55,(A53&lt;6.2),G53&gt;=0.652,D53&gt;=1.25,(H53&lt;15.155),(F53&lt;2.5)),-0.019,IF(AND((B53&lt;3.2),A53&gt;=6.2,G53&gt;=0.652,D53&gt;=1.25,(H53&lt;15.155),(F53&lt;2.5)),0.025,IF(AND(B53&gt;=3.2,A53&gt;=6.2,G53&gt;=0.652,D53&gt;=1.25,(H53&lt;15.155),(F53&lt;2.5)),0.001,IF(AND((G53&lt;0.183),(G53&lt;0.301),G53&gt;=0.107,(G53&lt;0.364),(A53&lt;7.45),F53&gt;=2.5),-0.009,IF(AND(G53&gt;=0.183,(G53&lt;0.301),G53&gt;=0.107,(G53&lt;0.364),(A53&lt;7.45),F53&gt;=2.5),0.022,IF(AND((D53&lt;2.2),G53&gt;=0.301,G53&gt;=0.107,(G53&lt;0.364),(A53&lt;7.45),F53&gt;=2.5),0.004,IF(AND(D53&gt;=2.2,G53&gt;=0.301,G53&gt;=0.107,(G53&lt;0.364),(A53&lt;7.45),F53&gt;=2.5),-0.02,IF(AND((G53&lt;0.787),G53&gt;=0.628,H53&gt;=12.626,G53&gt;=0.364,(A53&lt;7.45),F53&gt;=2.5),-0.001,IF(AND(G53&gt;=0.787,G53&gt;=0.628,H53&gt;=12.626,G53&gt;=0.364,(A53&lt;7.45),F53&gt;=2.5),0.016,"shouldnthappen")))))))))))))))))))))))))))</f>
        <v>0.021</v>
      </c>
      <c r="Y53" s="1" t="n">
        <f aca="false">IF(AND(H53&gt;=15.155,(D53&lt;1.55)),0.037,IF(AND(D53&gt;=2.45,(A53&lt;7.45),D53&gt;=1.55),0.054,IF(AND((A53&lt;7.8),A53&gt;=7.45,D53&gt;=1.55),0.078,IF(AND(A53&gt;=7.8,A53&gt;=7.45,D53&gt;=1.55),0.021,IF(AND(A53&gt;=6.2,G53&gt;=0.68,D53&gt;=1.25,(H53&lt;15.155),(D53&lt;1.55)),0.019,IF(AND((B53&lt;2.65),(A53&lt;4.95),(G53&lt;0.572),(D53&lt;1.25),(H53&lt;15.155),(D53&lt;1.55)),0.021,IF(AND(B53&gt;=2.65,(A53&lt;4.95),(G53&lt;0.572),(D53&lt;1.25),(H53&lt;15.155),(D53&lt;1.55)),0.006,IF(AND((H53&lt;14.344),A53&gt;=4.95,(G53&lt;0.572),(D53&lt;1.25),(H53&lt;15.155),(D53&lt;1.55)),-0.005,IF(AND(H53&gt;=14.344,A53&gt;=4.95,(G53&lt;0.572),(D53&lt;1.25),(H53&lt;15.155),(D53&lt;1.55)),0.013,IF(AND((G53&lt;0.833),(H53&lt;11.788),G53&gt;=0.572,(D53&lt;1.25),(H53&lt;15.155),(D53&lt;1.55)),0.009,IF(AND(G53&gt;=0.833,(H53&lt;11.788),G53&gt;=0.572,(D53&lt;1.25),(H53&lt;15.155),(D53&lt;1.55)),0.024,IF(AND((A53&lt;4.75),H53&gt;=11.788,G53&gt;=0.572,(D53&lt;1.25),(H53&lt;15.155),(D53&lt;1.55)),0.001,IF(AND(A53&gt;=4.75,H53&gt;=11.788,G53&gt;=0.572,(D53&lt;1.25),(H53&lt;15.155),(D53&lt;1.55)),0.008,IF(AND((A53&lt;5.65),(A53&lt;6.15),(G53&lt;0.68),D53&gt;=1.25,(H53&lt;15.155),(D53&lt;1.55)),0.017,IF(AND(A53&gt;=5.65,(A53&lt;6.15),(G53&lt;0.68),D53&gt;=1.25,(H53&lt;15.155),(D53&lt;1.55)),0.039,IF(AND((G53&lt;0.436),A53&gt;=6.15,(G53&lt;0.68),D53&gt;=1.25,(H53&lt;15.155),(D53&lt;1.55)),-0.004,IF(AND(G53&gt;=0.436,A53&gt;=6.15,(G53&lt;0.68),D53&gt;=1.25,(H53&lt;15.155),(D53&lt;1.55)),0.022,IF(AND((A53&lt;5.55),(A53&lt;6.2),G53&gt;=0.68,D53&gt;=1.25,(H53&lt;15.155),(D53&lt;1.55)),0.009,IF(AND(A53&gt;=5.55,(A53&lt;6.2),G53&gt;=0.68,D53&gt;=1.25,(H53&lt;15.155),(D53&lt;1.55)),-0.016,IF(AND((G53&lt;0.107),(G53&lt;0.361),(G53&lt;0.613),(D53&lt;2.45),(A53&lt;7.45),D53&gt;=1.55),0.042,IF(AND(G53&gt;=0.107,(G53&lt;0.361),(G53&lt;0.613),(D53&lt;2.45),(A53&lt;7.45),D53&gt;=1.55),0.002,IF(AND((D53&lt;2.35),G53&gt;=0.361,(G53&lt;0.613),(D53&lt;2.45),(A53&lt;7.45),D53&gt;=1.55),0.051,IF(AND(D53&gt;=2.35,G53&gt;=0.361,(G53&lt;0.613),(D53&lt;2.45),(A53&lt;7.45),D53&gt;=1.55),0.016,IF(AND((A53&lt;6.4),(G53&lt;0.711),G53&gt;=0.613,(D53&lt;2.45),(A53&lt;7.45),D53&gt;=1.55),0.001,IF(AND(A53&gt;=6.4,(G53&lt;0.711),G53&gt;=0.613,(D53&lt;2.45),(A53&lt;7.45),D53&gt;=1.55),-0.002,IF(AND((B53&lt;2.95),G53&gt;=0.711,G53&gt;=0.613,(D53&lt;2.45),(A53&lt;7.45),D53&gt;=1.55),0.023,IF(AND(B53&gt;=2.95,G53&gt;=0.711,G53&gt;=0.613,(D53&lt;2.45),(A53&lt;7.45),D53&gt;=1.55),0.01,"shouldnthappen")))))))))))))))))))))))))))</f>
        <v>0.022</v>
      </c>
      <c r="Z53" s="1" t="n">
        <f aca="false">IF(AND(A53&gt;=7.45,D53&gt;=1.75),0.056,IF(AND(H53&gt;=15.059,A53&gt;=5.55,(D53&lt;1.75)),0.028,IF(AND((D53&lt;0.35),G53&gt;=0.905,(A53&lt;5.55),(D53&lt;1.75)),0.005,IF(AND(D53&gt;=0.35,G53&gt;=0.905,(A53&lt;5.55),(D53&lt;1.75)),0.026,IF(AND((H53&lt;8.711),D53&gt;=2.45,(A53&lt;7.45),D53&gt;=1.75),0.011,IF(AND(H53&gt;=8.711,D53&gt;=2.45,(A53&lt;7.45),D53&gt;=1.75),0.049,IF(AND((G53&lt;0.107),(G53&lt;0.487),(D53&lt;2.45),(A53&lt;7.45),D53&gt;=1.75),0.032,IF(AND((H53&lt;10.915),(A53&lt;4.5),(B53&lt;3.15),(G53&lt;0.905),(A53&lt;5.55),(D53&lt;1.75)),-0.001,IF(AND(H53&gt;=10.915,(A53&lt;4.5),(B53&lt;3.15),(G53&lt;0.905),(A53&lt;5.55),(D53&lt;1.75)),0.003,IF(AND((A53&lt;5.05),A53&gt;=4.5,(B53&lt;3.15),(G53&lt;0.905),(A53&lt;5.55),(D53&lt;1.75)),0.015,IF(AND(A53&gt;=5.05,A53&gt;=4.5,(B53&lt;3.15),(G53&lt;0.905),(A53&lt;5.55),(D53&lt;1.75)),0.006,IF(AND((G53&lt;0.05),(G53&lt;0.091),B53&gt;=3.15,(G53&lt;0.905),(A53&lt;5.55),(D53&lt;1.75)),0.001,IF(AND(G53&gt;=0.05,(G53&lt;0.091),B53&gt;=3.15,(G53&lt;0.905),(A53&lt;5.55),(D53&lt;1.75)),0.008,IF(AND((G53&lt;0.587),G53&gt;=0.091,B53&gt;=3.15,(G53&lt;0.905),(A53&lt;5.55),(D53&lt;1.75)),-0.003,IF(AND(G53&gt;=0.587,G53&gt;=0.091,B53&gt;=3.15,(G53&lt;0.905),(A53&lt;5.55),(D53&lt;1.75)),0.004,IF(AND((F53&lt;2.5),(B53&lt;2.85),(G53&lt;0.419),(H53&lt;15.059),A53&gt;=5.55,(D53&lt;1.75)),0.041,IF(AND(F53&gt;=2.5,(B53&lt;2.85),(G53&lt;0.419),(H53&lt;15.059),A53&gt;=5.55,(D53&lt;1.75)),0.015,IF(AND((G53&lt;0.164),B53&gt;=2.85,(G53&lt;0.419),(H53&lt;15.059),A53&gt;=5.55,(D53&lt;1.75)),0.01,IF(AND(G53&gt;=0.164,B53&gt;=2.85,(G53&lt;0.419),(H53&lt;15.059),A53&gt;=5.55,(D53&lt;1.75)),-0.001,IF(AND((B53&lt;2.55),(B53&lt;2.95),G53&gt;=0.419,(H53&lt;15.059),A53&gt;=5.55,(D53&lt;1.75)),0.014,IF(AND(B53&gt;=2.55,(B53&lt;2.95),G53&gt;=0.419,(H53&lt;15.059),A53&gt;=5.55,(D53&lt;1.75)),-0.013,IF(AND((D53&lt;1.55),B53&gt;=2.95,G53&gt;=0.419,(H53&lt;15.059),A53&gt;=5.55,(D53&lt;1.75)),0.023,IF(AND(D53&gt;=1.55,B53&gt;=2.95,G53&gt;=0.419,(H53&lt;15.059),A53&gt;=5.55,(D53&lt;1.75)),0.005,IF(AND((H53&lt;13.278),G53&gt;=0.107,(G53&lt;0.487),(D53&lt;2.45),(A53&lt;7.45),D53&gt;=1.75),-0.009,IF(AND(H53&gt;=13.278,G53&gt;=0.107,(G53&lt;0.487),(D53&lt;2.45),(A53&lt;7.45),D53&gt;=1.75),0.017,IF(AND((D53&lt;2.35),(G53&lt;0.571),G53&gt;=0.487,(D53&lt;2.45),(A53&lt;7.45),D53&gt;=1.75),0.053,IF(AND(D53&gt;=2.35,(G53&lt;0.571),G53&gt;=0.487,(D53&lt;2.45),(A53&lt;7.45),D53&gt;=1.75),0.009,IF(AND((G53&lt;0.779),G53&gt;=0.571,G53&gt;=0.487,(D53&lt;2.45),(A53&lt;7.45),D53&gt;=1.75),0.006,IF(AND(G53&gt;=0.779,G53&gt;=0.571,G53&gt;=0.487,(D53&lt;2.45),(A53&lt;7.45),D53&gt;=1.75),0.016,"shouldnthappen")))))))))))))))))))))))))))))</f>
        <v>0.023</v>
      </c>
      <c r="AA53" s="1" t="n">
        <f aca="false">IF(AND((A53&lt;7.8),A53&gt;=7.45,D53&gt;=1.75),0.051,IF(AND(A53&gt;=7.8,A53&gt;=7.45,D53&gt;=1.75),0.01,IF(AND(B53&gt;=3.35,B53&gt;=3.25,(A53&lt;7.45),D53&gt;=1.75),0.016,IF(AND((H53&lt;8.308),(D53&lt;0.15),(H53&lt;13.655),(D53&lt;0.35),(D53&lt;1.75)),0.009,IF(AND((H53&lt;14.529),(G53&lt;0.293),H53&gt;=13.655,(D53&lt;0.35),(D53&lt;1.75)),0.011,IF(AND(H53&gt;=14.529,(G53&lt;0.293),H53&gt;=13.655,(D53&lt;0.35),(D53&lt;1.75)),0.001,IF(AND(D53&gt;=0.25,G53&gt;=0.293,H53&gt;=13.655,(D53&lt;0.35),(D53&lt;1.75)),-0.004,IF(AND(H53&gt;=10.635,(H53&lt;10.696),(H53&lt;13.906),D53&gt;=0.35,(D53&lt;1.75)),0.036,IF(AND(G53&gt;=0.833,H53&gt;=10.696,(H53&lt;13.906),D53&gt;=0.35,(D53&lt;1.75)),0.016,IF(AND((A53&lt;6.65),(G53&lt;0.247),H53&gt;=13.906,D53&gt;=0.35,(D53&lt;1.75)),-0.008,IF(AND(A53&gt;=6.65,(G53&lt;0.247),H53&gt;=13.906,D53&gt;=0.35,(D53&lt;1.75)),0.011,IF(AND((B53&lt;2.45),G53&gt;=0.247,H53&gt;=13.906,D53&gt;=0.35,(D53&lt;1.75)),0,IF(AND((D53&lt;1.85),(B53&lt;2.95),(B53&lt;3.25),(A53&lt;7.45),D53&gt;=1.75),0.033,IF(AND((G53&lt;0.428),(B53&lt;3.35),B53&gt;=3.25,(A53&lt;7.45),D53&gt;=1.75),0.009,IF(AND(G53&gt;=0.428,(B53&lt;3.35),B53&gt;=3.25,(A53&lt;7.45),D53&gt;=1.75),0.042,IF(AND((A53&lt;4.6),H53&gt;=8.308,(D53&lt;0.15),(H53&lt;13.655),(D53&lt;0.35),(D53&lt;1.75)),0.003,IF(AND(A53&gt;=4.6,H53&gt;=8.308,(D53&lt;0.15),(H53&lt;13.655),(D53&lt;0.35),(D53&lt;1.75)),0,IF(AND((H53&lt;8.834),(A53&lt;5.05),D53&gt;=0.15,(H53&lt;13.655),(D53&lt;0.35),(D53&lt;1.75)),0.002,IF(AND(H53&gt;=8.834,(A53&lt;5.05),D53&gt;=0.15,(H53&lt;13.655),(D53&lt;0.35),(D53&lt;1.75)),-0.008,IF(AND((A53&lt;5.45),A53&gt;=5.05,D53&gt;=0.15,(H53&lt;13.655),(D53&lt;0.35),(D53&lt;1.75)),0.003,IF(AND(A53&gt;=5.45,A53&gt;=5.05,D53&gt;=0.15,(H53&lt;13.655),(D53&lt;0.35),(D53&lt;1.75)),-0.002,IF(AND((A53&lt;5.3),(D53&lt;0.25),G53&gt;=0.293,H53&gt;=13.655,(D53&lt;0.35),(D53&lt;1.75)),0.007,IF(AND(A53&gt;=5.3,(D53&lt;0.25),G53&gt;=0.293,H53&gt;=13.655,(D53&lt;0.35),(D53&lt;1.75)),0.001,IF(AND((H53&lt;7.309),(H53&lt;10.635),(H53&lt;10.696),(H53&lt;13.906),D53&gt;=0.35,(D53&lt;1.75)),0.014,IF(AND(H53&gt;=7.309,(H53&lt;10.635),(H53&lt;10.696),(H53&lt;13.906),D53&gt;=0.35,(D53&lt;1.75)),0.006,IF(AND((H53&lt;12.093),(G53&lt;0.833),H53&gt;=10.696,(H53&lt;13.906),D53&gt;=0.35,(D53&lt;1.75)),-0.01,IF(AND(H53&gt;=12.093,(G53&lt;0.833),H53&gt;=10.696,(H53&lt;13.906),D53&gt;=0.35,(D53&lt;1.75)),0.004,IF(AND((G53&lt;0.823),B53&gt;=2.45,G53&gt;=0.247,H53&gt;=13.906,D53&gt;=0.35,(D53&lt;1.75)),0.026,IF(AND(G53&gt;=0.823,B53&gt;=2.45,G53&gt;=0.247,H53&gt;=13.906,D53&gt;=0.35,(D53&lt;1.75)),0.006,IF(AND((H53&lt;11.121),D53&gt;=1.85,(B53&lt;2.95),(B53&lt;3.25),(A53&lt;7.45),D53&gt;=1.75),0.013,IF(AND(H53&gt;=11.121,D53&gt;=1.85,(B53&lt;2.95),(B53&lt;3.25),(A53&lt;7.45),D53&gt;=1.75),0.005,IF(AND((A53&lt;6.05),(A53&lt;6.45),B53&gt;=2.95,(B53&lt;3.25),(A53&lt;7.45),D53&gt;=1.75),0.001,IF(AND(A53&gt;=6.05,(A53&lt;6.45),B53&gt;=2.95,(B53&lt;3.25),(A53&lt;7.45),D53&gt;=1.75),-0.005,IF(AND((G53&lt;0.42),A53&gt;=6.45,B53&gt;=2.95,(B53&lt;3.25),(A53&lt;7.45),D53&gt;=1.75),0.004,IF(AND(G53&gt;=0.42,A53&gt;=6.45,B53&gt;=2.95,(B53&lt;3.25),(A53&lt;7.45),D53&gt;=1.75),0.019,"shouldnthappen")))))))))))))))))))))))))))))))))))</f>
        <v>0.026</v>
      </c>
      <c r="AB53" s="1" t="n">
        <f aca="false">+ 0.5</f>
        <v>0.5</v>
      </c>
    </row>
    <row r="54" customFormat="false" ht="13.8" hidden="false" customHeight="false" outlineLevel="0" collapsed="false">
      <c r="A54" s="11" t="n">
        <v>6.4</v>
      </c>
      <c r="B54" s="1" t="n">
        <v>3.2</v>
      </c>
      <c r="C54" s="1" t="n">
        <v>4.5</v>
      </c>
      <c r="D54" s="1" t="n">
        <v>1.5</v>
      </c>
      <c r="E54" s="1" t="s">
        <v>92</v>
      </c>
      <c r="F54" s="1" t="n">
        <v>2</v>
      </c>
      <c r="G54" s="1" t="n">
        <v>0.890371585031971</v>
      </c>
      <c r="H54" s="18" t="n">
        <v>15.1993167503737</v>
      </c>
      <c r="I54" s="1" t="n">
        <f aca="false">C54</f>
        <v>4.5</v>
      </c>
      <c r="J54" s="1" t="n">
        <f aca="false">SUM(M54:AB54)</f>
        <v>4.918</v>
      </c>
      <c r="K54" s="15" t="n">
        <f aca="false">1-SQRT(VAR(M54:AB54, I54)) / AVERAGE(M54:AB54)</f>
        <v>-2.52760086405549</v>
      </c>
      <c r="L54" s="1" t="n">
        <f aca="false">(J54-I54)/I54</f>
        <v>0.0928888888888889</v>
      </c>
      <c r="M54" s="1" t="n">
        <f aca="false">IF(AND((H54&lt;5.245),(D54&lt;0.8)),0.075,IF(AND(H54&gt;=5.245,(D54&lt;0.8)),0.279,IF(AND((D54&lt;1.45),D54&gt;=0.8),1.043,IF(AND(D54&gt;=1.45,D54&gt;=0.8),1.423,"shouldnthappen"))))</f>
        <v>1.423</v>
      </c>
      <c r="N54" s="1" t="n">
        <f aca="false">IF(AND((A54&lt;4.35),(D54&lt;0.8)),0.048,IF(AND(A54&gt;=4.35,(D54&lt;0.8)),0.198,IF(AND(F54&gt;=2.5,D54&gt;=0.8),1.048,IF(AND((A54&lt;5.15),(F54&lt;2.5),D54&gt;=0.8),0.321,IF(AND(A54&gt;=5.15,(F54&lt;2.5),D54&gt;=0.8),0.783,"shouldnthappen")))))</f>
        <v>0.783</v>
      </c>
      <c r="O54" s="1" t="n">
        <f aca="false">IF(AND((H54&lt;5.245),(D54&lt;0.8)),0.034,IF(AND((A54&lt;5.9),D54&gt;=0.8),0.489,IF(AND(A54&gt;=5.9,D54&gt;=0.8),0.721,IF(AND((A54&lt;4.35),H54&gt;=5.245,(D54&lt;0.8)),0.041,IF(AND(A54&gt;=4.35,H54&gt;=5.245,(D54&lt;0.8)),0.142,"shouldnthappen")))))</f>
        <v>0.721</v>
      </c>
      <c r="P54" s="1" t="n">
        <f aca="false">IF(AND((B54&lt;2.8),(D54&lt;1.15)),0.244,IF(AND((D54&lt;1.75),D54&gt;=1.15),0.396,IF(AND(D54&gt;=1.75,D54&gt;=1.15),0.554,IF(AND((A54&lt;5.05),B54&gt;=2.8,(D54&lt;1.15)),0.078,IF(AND((H54&lt;14.877),A54&gt;=5.05,B54&gt;=2.8,(D54&lt;1.15)),0.118,IF(AND(H54&gt;=14.877,A54&gt;=5.05,B54&gt;=2.8,(D54&lt;1.15)),0.027,"shouldnthappen"))))))</f>
        <v>0.396</v>
      </c>
      <c r="Q54" s="1" t="n">
        <f aca="false">IF(AND(D54&gt;=0.45,(D54&lt;1.15)),0.17,IF(AND(A54&gt;=7.1,D54&gt;=1.15),0.539,IF(AND((A54&lt;6.25),(A54&lt;7.1),D54&gt;=1.15),0.258,IF(AND(A54&gt;=6.25,(A54&lt;7.1),D54&gt;=1.15),0.344,IF(AND(G54&gt;=0.418,(A54&lt;5.05),(D54&lt;0.45),(D54&lt;1.15)),0.033,IF(AND((H54&lt;14.494),(G54&lt;0.418),(A54&lt;5.05),(D54&lt;0.45),(D54&lt;1.15)),0.061,IF(AND(H54&gt;=14.494,(G54&lt;0.418),(A54&lt;5.05),(D54&lt;0.45),(D54&lt;1.15)),0.015,IF(AND(H54&gt;=14.877,(B54&lt;3.85),A54&gt;=5.05,(D54&lt;0.45),(D54&lt;1.15)),0.023,IF(AND((B54&lt;4),B54&gt;=3.85,A54&gt;=5.05,(D54&lt;0.45),(D54&lt;1.15)),0.009,IF(AND(B54&gt;=4,B54&gt;=3.85,A54&gt;=5.05,(D54&lt;0.45),(D54&lt;1.15)),0.052,IF(AND((G54&lt;0.05),(H54&lt;14.877),(B54&lt;3.85),A54&gt;=5.05,(D54&lt;0.45),(D54&lt;1.15)),0.024,IF(AND(G54&gt;=0.05,(H54&lt;14.877),(B54&lt;3.85),A54&gt;=5.05,(D54&lt;0.45),(D54&lt;1.15)),0.091,"shouldnthappen"))))))))))))</f>
        <v>0.344</v>
      </c>
      <c r="R54" s="1" t="n">
        <f aca="false">IF(AND(A54&gt;=7.1,D54&gt;=0.8),0.401,IF(AND((A54&lt;4.5),(G54&lt;0.905),(D54&lt;0.8)),0.024,IF(AND((H54&lt;9.966),G54&gt;=0.905,(D54&lt;0.8)),0.094,IF(AND(H54&gt;=9.966,G54&gt;=0.905,(D54&lt;0.8)),0.026,IF(AND(D54&gt;=2.05,(A54&lt;7.1),D54&gt;=0.8),0.277,IF(AND((H54&lt;5.523),A54&gt;=4.5,(G54&lt;0.905),(D54&lt;0.8)),0.012,IF(AND(H54&gt;=5.523,A54&gt;=4.5,(G54&lt;0.905),(D54&lt;0.8)),0.049,IF(AND((A54&lt;5.3),(D54&lt;2.05),(A54&lt;7.1),D54&gt;=0.8),0.095,IF(AND(A54&gt;=5.3,(D54&lt;2.05),(A54&lt;7.1),D54&gt;=0.8),0.196,"shouldnthappen")))))))))</f>
        <v>0.196</v>
      </c>
      <c r="S54" s="1" t="n">
        <f aca="false">IF(AND(A54&gt;=7.1,D54&gt;=1.35),0.298,IF(AND(G54&gt;=0.905,(D54&lt;0.8),(D54&lt;1.35)),0.068,IF(AND(H54&gt;=9.386,D54&gt;=0.8,(D54&lt;1.35)),0.126,IF(AND((H54&lt;7.426),(H54&lt;9.386),D54&gt;=0.8,(D54&lt;1.35)),0.091,IF(AND((A54&lt;5.3),(G54&lt;0.905),(A54&lt;7.1),D54&gt;=1.35),0.063,IF(AND((D54&lt;2.05),G54&gt;=0.905,(A54&lt;7.1),D54&gt;=1.35),0.015,IF(AND(D54&gt;=2.05,G54&gt;=0.905,(A54&lt;7.1),D54&gt;=1.35),0.089,IF(AND((H54&lt;10.505),(H54&lt;14.344),(G54&lt;0.905),(D54&lt;0.8),(D54&lt;1.35)),0.035,IF(AND((A54&lt;4.85),H54&gt;=14.344,(G54&lt;0.905),(D54&lt;0.8),(D54&lt;1.35)),0.006,IF(AND((B54&lt;2.75),H54&gt;=7.426,(H54&lt;9.386),D54&gt;=0.8,(D54&lt;1.35)),0.021,IF(AND(B54&gt;=2.75,H54&gt;=7.426,(H54&lt;9.386),D54&gt;=0.8,(D54&lt;1.35)),-0.01,IF(AND((B54&lt;2.35),A54&gt;=5.3,(G54&lt;0.905),(A54&lt;7.1),D54&gt;=1.35),0.068,IF(AND(B54&gt;=2.35,A54&gt;=5.3,(G54&lt;0.905),(A54&lt;7.1),D54&gt;=1.35),0.181,IF(AND((H54&lt;11.731),H54&gt;=10.505,(H54&lt;14.344),(G54&lt;0.905),(D54&lt;0.8),(D54&lt;1.35)),0.004,IF(AND(H54&gt;=11.731,H54&gt;=10.505,(H54&lt;14.344),(G54&lt;0.905),(D54&lt;0.8),(D54&lt;1.35)),0.024,IF(AND((H54&lt;14.877),A54&gt;=4.85,H54&gt;=14.344,(G54&lt;0.905),(D54&lt;0.8),(D54&lt;1.35)),0.063,IF(AND(H54&gt;=14.877,A54&gt;=4.85,H54&gt;=14.344,(G54&lt;0.905),(D54&lt;0.8),(D54&lt;1.35)),0.012,"shouldnthappen")))))))))))))))))</f>
        <v>0.181</v>
      </c>
      <c r="T54" s="1" t="n">
        <f aca="false">IF(AND(D54&gt;=0.45,(A54&lt;5.65)),0.067,IF(AND(A54&gt;=7.25,A54&gt;=5.65),0.244,IF(AND((H54&lt;9.966),G54&gt;=0.905,(D54&lt;0.45),(A54&lt;5.65)),0.062,IF(AND(H54&gt;=9.966,G54&gt;=0.905,(D54&lt;0.45),(A54&lt;5.65)),0.012,IF(AND((G54&lt;0.948),D54&gt;=2.05,(A54&lt;7.25),A54&gt;=5.65),0.157,IF(AND(G54&gt;=0.948,D54&gt;=2.05,(A54&lt;7.25),A54&gt;=5.65),0.037,IF(AND(G54&gt;=0.422,(B54&lt;3.15),(G54&lt;0.905),(D54&lt;0.45),(A54&lt;5.65)),0.011,IF(AND((D54&lt;0.25),(G54&lt;0.422),(B54&lt;3.15),(G54&lt;0.905),(D54&lt;0.45),(A54&lt;5.65)),0.04,IF(AND(D54&gt;=0.25,(G54&lt;0.422),(B54&lt;3.15),(G54&lt;0.905),(D54&lt;0.45),(A54&lt;5.65)),0.009,IF(AND((A54&lt;4.85),(B54&lt;3.25),B54&gt;=3.15,(G54&lt;0.905),(D54&lt;0.45),(A54&lt;5.65)),0.008,IF(AND(A54&gt;=4.85,(B54&lt;3.25),B54&gt;=3.15,(G54&lt;0.905),(D54&lt;0.45),(A54&lt;5.65)),-0.017,IF(AND((D54&lt;0.25),B54&gt;=3.25,B54&gt;=3.15,(G54&lt;0.905),(D54&lt;0.45),(A54&lt;5.65)),0.022,IF(AND(D54&gt;=0.25,B54&gt;=3.25,B54&gt;=3.15,(G54&lt;0.905),(D54&lt;0.45),(A54&lt;5.65)),0.009,IF(AND((F54&lt;2.5),(H54&lt;7.692),(G54&lt;0.644),(D54&lt;2.05),(A54&lt;7.25),A54&gt;=5.65),0.018,IF(AND(F54&gt;=2.5,(H54&lt;7.692),(G54&lt;0.644),(D54&lt;2.05),(A54&lt;7.25),A54&gt;=5.65),0.068,IF(AND((B54&lt;2.35),H54&gt;=7.692,(G54&lt;0.644),(D54&lt;2.05),(A54&lt;7.25),A54&gt;=5.65),0.023,IF(AND(B54&gt;=2.35,H54&gt;=7.692,(G54&lt;0.644),(D54&lt;2.05),(A54&lt;7.25),A54&gt;=5.65),0.125,IF(AND((G54&lt;0.766),(G54&lt;0.85),G54&gt;=0.644,(D54&lt;2.05),(A54&lt;7.25),A54&gt;=5.65),0.055,IF(AND(G54&gt;=0.766,(G54&lt;0.85),G54&gt;=0.644,(D54&lt;2.05),(A54&lt;7.25),A54&gt;=5.65),-0,IF(AND((B54&lt;2.95),G54&gt;=0.85,G54&gt;=0.644,(D54&lt;2.05),(A54&lt;7.25),A54&gt;=5.65),0.098,IF(AND(B54&gt;=2.95,G54&gt;=0.85,G54&gt;=0.644,(D54&lt;2.05),(A54&lt;7.25),A54&gt;=5.65),0.013,"shouldnthappen")))))))))))))))))))))</f>
        <v>0.013</v>
      </c>
      <c r="U54" s="1" t="n">
        <f aca="false">IF(AND(A54&gt;=7.25,D54&gt;=1.25),0.186,IF(AND((G54&lt;0.13),D54&gt;=0.35,(D54&lt;1.25)),-0.004,IF(AND(H54&gt;=14.246,(H54&lt;14.344),(D54&lt;0.35),(D54&lt;1.25)),-0.002,IF(AND((A54&lt;4.85),H54&gt;=14.344,(D54&lt;0.35),(D54&lt;1.25)),0.004,IF(AND(G54&gt;=0.446,(G54&lt;0.644),(A54&lt;7.25),D54&gt;=1.25),0.138,IF(AND(A54&gt;=5.45,(H54&lt;14.246),(H54&lt;14.344),(D54&lt;0.35),(D54&lt;1.25)),0.001,IF(AND((H54&lt;14.877),A54&gt;=4.85,H54&gt;=14.344,(D54&lt;0.35),(D54&lt;1.25)),0.035,IF(AND(H54&gt;=14.877,A54&gt;=4.85,H54&gt;=14.344,(D54&lt;0.35),(D54&lt;1.25)),0.007,IF(AND((B54&lt;3.35),H54&gt;=9.448,G54&gt;=0.13,D54&gt;=0.35,(D54&lt;1.25)),0.053,IF(AND(B54&gt;=3.35,H54&gt;=9.448,G54&gt;=0.13,D54&gt;=0.35,(D54&lt;1.25)),0.017,IF(AND((G54&lt;0.44),(G54&lt;0.446),(G54&lt;0.644),(A54&lt;7.25),D54&gt;=1.25),0.079,IF(AND(G54&gt;=0.44,(G54&lt;0.446),(G54&lt;0.644),(A54&lt;7.25),D54&gt;=1.25),0.02,IF(AND((A54&lt;5.95),(G54&lt;0.724),G54&gt;=0.644,(A54&lt;7.25),D54&gt;=1.25),-0.018,IF(AND(A54&gt;=5.95,(G54&lt;0.724),G54&gt;=0.644,(A54&lt;7.25),D54&gt;=1.25),0.027,IF(AND(A54&gt;=6.15,G54&gt;=0.724,G54&gt;=0.644,(A54&lt;7.25),D54&gt;=1.25),0.093,IF(AND((A54&lt;5.05),(A54&lt;5.45),(H54&lt;14.246),(H54&lt;14.344),(D54&lt;0.35),(D54&lt;1.25)),0.011,IF(AND(A54&gt;=5.05,(A54&lt;5.45),(H54&lt;14.246),(H54&lt;14.344),(D54&lt;0.35),(D54&lt;1.25)),0.021,IF(AND((A54&lt;5.4),(B54&lt;3.15),(H54&lt;9.448),G54&gt;=0.13,D54&gt;=0.35,(D54&lt;1.25)),0.007,IF(AND(A54&gt;=5.4,(B54&lt;3.15),(H54&lt;9.448),G54&gt;=0.13,D54&gt;=0.35,(D54&lt;1.25)),-0.011,IF(AND((B54&lt;3.75),B54&gt;=3.15,(H54&lt;9.448),G54&gt;=0.13,D54&gt;=0.35,(D54&lt;1.25)),0.012,IF(AND(B54&gt;=3.75,B54&gt;=3.15,(H54&lt;9.448),G54&gt;=0.13,D54&gt;=0.35,(D54&lt;1.25)),0.046,IF(AND((A54&lt;5.9),(A54&lt;6.15),G54&gt;=0.724,G54&gt;=0.644,(A54&lt;7.25),D54&gt;=1.25),0.06,IF(AND(A54&gt;=5.9,(A54&lt;6.15),G54&gt;=0.724,G54&gt;=0.644,(A54&lt;7.25),D54&gt;=1.25),0.005,"shouldnthappen")))))))))))))))))))))))</f>
        <v>0.093</v>
      </c>
      <c r="V54" s="1" t="n">
        <f aca="false">IF(AND(H54&gt;=15.155,(D54&lt;1.55)),0.084,IF(AND(A54&gt;=7.25,D54&gt;=1.55),0.141,IF(AND((G54&lt;0.043),D54&gt;=1.05,(H54&lt;15.155),(D54&lt;1.55)),-0.007,IF(AND(D54&gt;=1.85,G54&gt;=0.755,(A54&lt;7.25),D54&gt;=1.55),0.051,IF(AND((H54&lt;9.966),G54&gt;=0.905,(D54&lt;1.05),(H54&lt;15.155),(D54&lt;1.55)),0.043,IF(AND(H54&gt;=9.966,G54&gt;=0.905,(D54&lt;1.05),(H54&lt;15.155),(D54&lt;1.55)),0.007,IF(AND((G54&lt;0.278),(G54&lt;0.361),(G54&lt;0.755),(A54&lt;7.25),D54&gt;=1.55),0.08,IF(AND((A54&lt;5.8),G54&gt;=0.361,(G54&lt;0.755),(A54&lt;7.25),D54&gt;=1.55),0.019,IF(AND((A54&lt;6.05),(D54&lt;1.85),G54&gt;=0.755,(A54&lt;7.25),D54&gt;=1.55),0.01,IF(AND(A54&gt;=6.05,(D54&lt;1.85),G54&gt;=0.755,(A54&lt;7.25),D54&gt;=1.55),0.002,IF(AND((G54&lt;0.486),(B54&lt;3.15),(G54&lt;0.905),(D54&lt;1.05),(H54&lt;15.155),(D54&lt;1.55)),0.026,IF(AND(G54&gt;=0.486,(B54&lt;3.15),(G54&lt;0.905),(D54&lt;1.05),(H54&lt;15.155),(D54&lt;1.55)),0.001,IF(AND((B54&lt;3.25),B54&gt;=3.15,(G54&lt;0.905),(D54&lt;1.05),(H54&lt;15.155),(D54&lt;1.55)),-0.003,IF(AND(B54&gt;=3.25,B54&gt;=3.15,(G54&lt;0.905),(D54&lt;1.05),(H54&lt;15.155),(D54&lt;1.55)),0.012,IF(AND((H54&lt;7.426),(H54&lt;8.769),G54&gt;=0.043,D54&gt;=1.05,(H54&lt;15.155),(D54&lt;1.55)),0.041,IF(AND(H54&gt;=7.426,(H54&lt;8.769),G54&gt;=0.043,D54&gt;=1.05,(H54&lt;15.155),(D54&lt;1.55)),-0.008,IF(AND((H54&lt;10.696),H54&gt;=8.769,G54&gt;=0.043,D54&gt;=1.05,(H54&lt;15.155),(D54&lt;1.55)),0.069,IF(AND(H54&gt;=10.696,H54&gt;=8.769,G54&gt;=0.043,D54&gt;=1.05,(H54&lt;15.155),(D54&lt;1.55)),0.033,IF(AND((D54&lt;2.2),G54&gt;=0.278,(G54&lt;0.361),(G54&lt;0.755),(A54&lt;7.25),D54&gt;=1.55),0.022,IF(AND(D54&gt;=2.2,G54&gt;=0.278,(G54&lt;0.361),(G54&lt;0.755),(A54&lt;7.25),D54&gt;=1.55),-0.027,IF(AND((H54&lt;12.626),A54&gt;=5.8,G54&gt;=0.361,(G54&lt;0.755),(A54&lt;7.25),D54&gt;=1.55),0.126,IF(AND(H54&gt;=12.626,A54&gt;=5.8,G54&gt;=0.361,(G54&lt;0.755),(A54&lt;7.25),D54&gt;=1.55),0.065,"shouldnthappen"))))))))))))))))))))))</f>
        <v>0.084</v>
      </c>
      <c r="W54" s="1" t="n">
        <f aca="false">IF(AND(H54&gt;=15.155,(D54&lt;1.55)),0.064,IF(AND(A54&gt;=7.45,D54&gt;=1.55),0.115,IF(AND(B54&gt;=3.15,(H54&lt;10.257),(A54&lt;7.45),D54&gt;=1.55),0.097,IF(AND((A54&lt;4.85),H54&gt;=14.344,(D54&lt;0.35),(H54&lt;15.155),(D54&lt;1.55)),0.003,IF(AND(A54&gt;=6.05,(G54&lt;0.169),D54&gt;=0.35,(H54&lt;15.155),(D54&lt;1.55)),-0.008,IF(AND((G54&lt;0.181),G54&gt;=0.169,D54&gt;=0.35,(H54&lt;15.155),(D54&lt;1.55)),0.065,IF(AND(B54&gt;=3.05,(B54&lt;3.15),(H54&lt;10.257),(A54&lt;7.45),D54&gt;=1.55),-0.023,IF(AND(H54&gt;=11.854,(G54&lt;0.613),H54&gt;=10.257,(A54&lt;7.45),D54&gt;=1.55),0.068,IF(AND((D54&lt;0.25),(B54&lt;3.15),(H54&lt;14.344),(D54&lt;0.35),(H54&lt;15.155),(D54&lt;1.55)),0.014,IF(AND(D54&gt;=0.25,(B54&lt;3.15),(H54&lt;14.344),(D54&lt;0.35),(H54&lt;15.155),(D54&lt;1.55)),0.002,IF(AND((A54&lt;5.05),B54&gt;=3.15,(H54&lt;14.344),(D54&lt;0.35),(H54&lt;15.155),(D54&lt;1.55)),-0.001,IF(AND(A54&gt;=5.05,B54&gt;=3.15,(H54&lt;14.344),(D54&lt;0.35),(H54&lt;15.155),(D54&lt;1.55)),0.009,IF(AND((H54&lt;14.877),A54&gt;=4.85,H54&gt;=14.344,(D54&lt;0.35),(H54&lt;15.155),(D54&lt;1.55)),0.023,IF(AND(H54&gt;=14.877,A54&gt;=4.85,H54&gt;=14.344,(D54&lt;0.35),(H54&lt;15.155),(D54&lt;1.55)),0.004,IF(AND((H54&lt;13.602),(A54&lt;6.05),(G54&lt;0.169),D54&gt;=0.35,(H54&lt;15.155),(D54&lt;1.55)),0.023,IF(AND(H54&gt;=13.602,(A54&lt;6.05),(G54&lt;0.169),D54&gt;=0.35,(H54&lt;15.155),(D54&lt;1.55)),-0.006,IF(AND((B54&lt;2.95),G54&gt;=0.181,G54&gt;=0.169,D54&gt;=0.35,(H54&lt;15.155),(D54&lt;1.55)),0.019,IF(AND(B54&gt;=2.95,G54&gt;=0.181,G54&gt;=0.169,D54&gt;=0.35,(H54&lt;15.155),(D54&lt;1.55)),0.034,IF(AND((A54&lt;5.35),(B54&lt;3.05),(B54&lt;3.15),(H54&lt;10.257),(A54&lt;7.45),D54&gt;=1.55),0.009,IF(AND(A54&gt;=5.35,(B54&lt;3.05),(B54&lt;3.15),(H54&lt;10.257),(A54&lt;7.45),D54&gt;=1.55),0.058,IF(AND((B54&lt;2.9),(H54&lt;11.854),(G54&lt;0.613),H54&gt;=10.257,(A54&lt;7.45),D54&gt;=1.55),0.037,IF(AND(B54&gt;=2.9,(H54&lt;11.854),(G54&lt;0.613),H54&gt;=10.257,(A54&lt;7.45),D54&gt;=1.55),-0.005,IF(AND((A54&lt;6.4),(G54&lt;0.711),G54&gt;=0.613,H54&gt;=10.257,(A54&lt;7.45),D54&gt;=1.55),0.001,IF(AND(A54&gt;=6.4,(G54&lt;0.711),G54&gt;=0.613,H54&gt;=10.257,(A54&lt;7.45),D54&gt;=1.55),-0.002,IF(AND((D54&lt;1.9),G54&gt;=0.711,G54&gt;=0.613,H54&gt;=10.257,(A54&lt;7.45),D54&gt;=1.55),0.007,IF(AND(D54&gt;=1.9,G54&gt;=0.711,G54&gt;=0.613,H54&gt;=10.257,(A54&lt;7.45),D54&gt;=1.55),0.023,"shouldnthappen"))))))))))))))))))))))))))</f>
        <v>0.064</v>
      </c>
      <c r="X54" s="1" t="n">
        <f aca="false">IF(AND(H54&gt;=15.155,(F54&lt;2.5)),0.049,IF(AND(A54&gt;=7.45,F54&gt;=2.5),0.089,IF(AND((G54&lt;0.107),(G54&lt;0.364),(A54&lt;7.45),F54&gt;=2.5),0.055,IF(AND(A54&gt;=5.75,(G54&lt;0.572),(D54&lt;1.25),(H54&lt;15.155),(F54&lt;2.5)),-0.018,IF(AND((A54&lt;5.7),(H54&lt;12.626),G54&gt;=0.364,(A54&lt;7.45),F54&gt;=2.5),0.012,IF(AND(A54&gt;=5.7,(H54&lt;12.626),G54&gt;=0.364,(A54&lt;7.45),F54&gt;=2.5),0.065,IF(AND((G54&lt;0.628),H54&gt;=12.626,G54&gt;=0.364,(A54&lt;7.45),F54&gt;=2.5),0.047,IF(AND((G54&lt;0.545),(A54&lt;5.75),(G54&lt;0.572),(D54&lt;1.25),(H54&lt;15.155),(F54&lt;2.5)),0.007,IF(AND(G54&gt;=0.545,(A54&lt;5.75),(G54&lt;0.572),(D54&lt;1.25),(H54&lt;15.155),(F54&lt;2.5)),-0.009,IF(AND((D54&lt;0.3),(H54&lt;11.788),G54&gt;=0.572,(D54&lt;1.25),(H54&lt;15.155),(F54&lt;2.5)),0.01,IF(AND(D54&gt;=0.3,(H54&lt;11.788),G54&gt;=0.572,(D54&lt;1.25),(H54&lt;15.155),(F54&lt;2.5)),0.03,IF(AND((A54&lt;4.75),H54&gt;=11.788,G54&gt;=0.572,(D54&lt;1.25),(H54&lt;15.155),(F54&lt;2.5)),0.001,IF(AND(A54&gt;=4.75,H54&gt;=11.788,G54&gt;=0.572,(D54&lt;1.25),(H54&lt;15.155),(F54&lt;2.5)),0.01,IF(AND((A54&lt;5.5),(A54&lt;6.15),(G54&lt;0.652),D54&gt;=1.25,(H54&lt;15.155),(F54&lt;2.5)),0.014,IF(AND(A54&gt;=5.5,(A54&lt;6.15),(G54&lt;0.652),D54&gt;=1.25,(H54&lt;15.155),(F54&lt;2.5)),0.049,IF(AND((H54&lt;12.206),A54&gt;=6.15,(G54&lt;0.652),D54&gt;=1.25,(H54&lt;15.155),(F54&lt;2.5)),-0.009,IF(AND(H54&gt;=12.206,A54&gt;=6.15,(G54&lt;0.652),D54&gt;=1.25,(H54&lt;15.155),(F54&lt;2.5)),0.021,IF(AND((A54&lt;5.55),(A54&lt;6.2),G54&gt;=0.652,D54&gt;=1.25,(H54&lt;15.155),(F54&lt;2.5)),0.011,IF(AND(A54&gt;=5.55,(A54&lt;6.2),G54&gt;=0.652,D54&gt;=1.25,(H54&lt;15.155),(F54&lt;2.5)),-0.019,IF(AND((B54&lt;3.2),A54&gt;=6.2,G54&gt;=0.652,D54&gt;=1.25,(H54&lt;15.155),(F54&lt;2.5)),0.025,IF(AND(B54&gt;=3.2,A54&gt;=6.2,G54&gt;=0.652,D54&gt;=1.25,(H54&lt;15.155),(F54&lt;2.5)),0.001,IF(AND((G54&lt;0.183),(G54&lt;0.301),G54&gt;=0.107,(G54&lt;0.364),(A54&lt;7.45),F54&gt;=2.5),-0.009,IF(AND(G54&gt;=0.183,(G54&lt;0.301),G54&gt;=0.107,(G54&lt;0.364),(A54&lt;7.45),F54&gt;=2.5),0.022,IF(AND((D54&lt;2.2),G54&gt;=0.301,G54&gt;=0.107,(G54&lt;0.364),(A54&lt;7.45),F54&gt;=2.5),0.004,IF(AND(D54&gt;=2.2,G54&gt;=0.301,G54&gt;=0.107,(G54&lt;0.364),(A54&lt;7.45),F54&gt;=2.5),-0.02,IF(AND((G54&lt;0.787),G54&gt;=0.628,H54&gt;=12.626,G54&gt;=0.364,(A54&lt;7.45),F54&gt;=2.5),-0.001,IF(AND(G54&gt;=0.787,G54&gt;=0.628,H54&gt;=12.626,G54&gt;=0.364,(A54&lt;7.45),F54&gt;=2.5),0.016,"shouldnthappen")))))))))))))))))))))))))))</f>
        <v>0.049</v>
      </c>
      <c r="Y54" s="1" t="n">
        <f aca="false">IF(AND(H54&gt;=15.155,(D54&lt;1.55)),0.037,IF(AND(D54&gt;=2.45,(A54&lt;7.45),D54&gt;=1.55),0.054,IF(AND((A54&lt;7.8),A54&gt;=7.45,D54&gt;=1.55),0.078,IF(AND(A54&gt;=7.8,A54&gt;=7.45,D54&gt;=1.55),0.021,IF(AND(A54&gt;=6.2,G54&gt;=0.68,D54&gt;=1.25,(H54&lt;15.155),(D54&lt;1.55)),0.019,IF(AND((B54&lt;2.65),(A54&lt;4.95),(G54&lt;0.572),(D54&lt;1.25),(H54&lt;15.155),(D54&lt;1.55)),0.021,IF(AND(B54&gt;=2.65,(A54&lt;4.95),(G54&lt;0.572),(D54&lt;1.25),(H54&lt;15.155),(D54&lt;1.55)),0.006,IF(AND((H54&lt;14.344),A54&gt;=4.95,(G54&lt;0.572),(D54&lt;1.25),(H54&lt;15.155),(D54&lt;1.55)),-0.005,IF(AND(H54&gt;=14.344,A54&gt;=4.95,(G54&lt;0.572),(D54&lt;1.25),(H54&lt;15.155),(D54&lt;1.55)),0.013,IF(AND((G54&lt;0.833),(H54&lt;11.788),G54&gt;=0.572,(D54&lt;1.25),(H54&lt;15.155),(D54&lt;1.55)),0.009,IF(AND(G54&gt;=0.833,(H54&lt;11.788),G54&gt;=0.572,(D54&lt;1.25),(H54&lt;15.155),(D54&lt;1.55)),0.024,IF(AND((A54&lt;4.75),H54&gt;=11.788,G54&gt;=0.572,(D54&lt;1.25),(H54&lt;15.155),(D54&lt;1.55)),0.001,IF(AND(A54&gt;=4.75,H54&gt;=11.788,G54&gt;=0.572,(D54&lt;1.25),(H54&lt;15.155),(D54&lt;1.55)),0.008,IF(AND((A54&lt;5.65),(A54&lt;6.15),(G54&lt;0.68),D54&gt;=1.25,(H54&lt;15.155),(D54&lt;1.55)),0.017,IF(AND(A54&gt;=5.65,(A54&lt;6.15),(G54&lt;0.68),D54&gt;=1.25,(H54&lt;15.155),(D54&lt;1.55)),0.039,IF(AND((G54&lt;0.436),A54&gt;=6.15,(G54&lt;0.68),D54&gt;=1.25,(H54&lt;15.155),(D54&lt;1.55)),-0.004,IF(AND(G54&gt;=0.436,A54&gt;=6.15,(G54&lt;0.68),D54&gt;=1.25,(H54&lt;15.155),(D54&lt;1.55)),0.022,IF(AND((A54&lt;5.55),(A54&lt;6.2),G54&gt;=0.68,D54&gt;=1.25,(H54&lt;15.155),(D54&lt;1.55)),0.009,IF(AND(A54&gt;=5.55,(A54&lt;6.2),G54&gt;=0.68,D54&gt;=1.25,(H54&lt;15.155),(D54&lt;1.55)),-0.016,IF(AND((G54&lt;0.107),(G54&lt;0.361),(G54&lt;0.613),(D54&lt;2.45),(A54&lt;7.45),D54&gt;=1.55),0.042,IF(AND(G54&gt;=0.107,(G54&lt;0.361),(G54&lt;0.613),(D54&lt;2.45),(A54&lt;7.45),D54&gt;=1.55),0.002,IF(AND((D54&lt;2.35),G54&gt;=0.361,(G54&lt;0.613),(D54&lt;2.45),(A54&lt;7.45),D54&gt;=1.55),0.051,IF(AND(D54&gt;=2.35,G54&gt;=0.361,(G54&lt;0.613),(D54&lt;2.45),(A54&lt;7.45),D54&gt;=1.55),0.016,IF(AND((A54&lt;6.4),(G54&lt;0.711),G54&gt;=0.613,(D54&lt;2.45),(A54&lt;7.45),D54&gt;=1.55),0.001,IF(AND(A54&gt;=6.4,(G54&lt;0.711),G54&gt;=0.613,(D54&lt;2.45),(A54&lt;7.45),D54&gt;=1.55),-0.002,IF(AND((B54&lt;2.95),G54&gt;=0.711,G54&gt;=0.613,(D54&lt;2.45),(A54&lt;7.45),D54&gt;=1.55),0.023,IF(AND(B54&gt;=2.95,G54&gt;=0.711,G54&gt;=0.613,(D54&lt;2.45),(A54&lt;7.45),D54&gt;=1.55),0.01,"shouldnthappen")))))))))))))))))))))))))))</f>
        <v>0.037</v>
      </c>
      <c r="Z54" s="1" t="n">
        <f aca="false">IF(AND(A54&gt;=7.45,D54&gt;=1.75),0.056,IF(AND(H54&gt;=15.059,A54&gt;=5.55,(D54&lt;1.75)),0.028,IF(AND((D54&lt;0.35),G54&gt;=0.905,(A54&lt;5.55),(D54&lt;1.75)),0.005,IF(AND(D54&gt;=0.35,G54&gt;=0.905,(A54&lt;5.55),(D54&lt;1.75)),0.026,IF(AND((H54&lt;8.711),D54&gt;=2.45,(A54&lt;7.45),D54&gt;=1.75),0.011,IF(AND(H54&gt;=8.711,D54&gt;=2.45,(A54&lt;7.45),D54&gt;=1.75),0.049,IF(AND((G54&lt;0.107),(G54&lt;0.487),(D54&lt;2.45),(A54&lt;7.45),D54&gt;=1.75),0.032,IF(AND((H54&lt;10.915),(A54&lt;4.5),(B54&lt;3.15),(G54&lt;0.905),(A54&lt;5.55),(D54&lt;1.75)),-0.001,IF(AND(H54&gt;=10.915,(A54&lt;4.5),(B54&lt;3.15),(G54&lt;0.905),(A54&lt;5.55),(D54&lt;1.75)),0.003,IF(AND((A54&lt;5.05),A54&gt;=4.5,(B54&lt;3.15),(G54&lt;0.905),(A54&lt;5.55),(D54&lt;1.75)),0.015,IF(AND(A54&gt;=5.05,A54&gt;=4.5,(B54&lt;3.15),(G54&lt;0.905),(A54&lt;5.55),(D54&lt;1.75)),0.006,IF(AND((G54&lt;0.05),(G54&lt;0.091),B54&gt;=3.15,(G54&lt;0.905),(A54&lt;5.55),(D54&lt;1.75)),0.001,IF(AND(G54&gt;=0.05,(G54&lt;0.091),B54&gt;=3.15,(G54&lt;0.905),(A54&lt;5.55),(D54&lt;1.75)),0.008,IF(AND((G54&lt;0.587),G54&gt;=0.091,B54&gt;=3.15,(G54&lt;0.905),(A54&lt;5.55),(D54&lt;1.75)),-0.003,IF(AND(G54&gt;=0.587,G54&gt;=0.091,B54&gt;=3.15,(G54&lt;0.905),(A54&lt;5.55),(D54&lt;1.75)),0.004,IF(AND((F54&lt;2.5),(B54&lt;2.85),(G54&lt;0.419),(H54&lt;15.059),A54&gt;=5.55,(D54&lt;1.75)),0.041,IF(AND(F54&gt;=2.5,(B54&lt;2.85),(G54&lt;0.419),(H54&lt;15.059),A54&gt;=5.55,(D54&lt;1.75)),0.015,IF(AND((G54&lt;0.164),B54&gt;=2.85,(G54&lt;0.419),(H54&lt;15.059),A54&gt;=5.55,(D54&lt;1.75)),0.01,IF(AND(G54&gt;=0.164,B54&gt;=2.85,(G54&lt;0.419),(H54&lt;15.059),A54&gt;=5.55,(D54&lt;1.75)),-0.001,IF(AND((B54&lt;2.55),(B54&lt;2.95),G54&gt;=0.419,(H54&lt;15.059),A54&gt;=5.55,(D54&lt;1.75)),0.014,IF(AND(B54&gt;=2.55,(B54&lt;2.95),G54&gt;=0.419,(H54&lt;15.059),A54&gt;=5.55,(D54&lt;1.75)),-0.013,IF(AND((D54&lt;1.55),B54&gt;=2.95,G54&gt;=0.419,(H54&lt;15.059),A54&gt;=5.55,(D54&lt;1.75)),0.023,IF(AND(D54&gt;=1.55,B54&gt;=2.95,G54&gt;=0.419,(H54&lt;15.059),A54&gt;=5.55,(D54&lt;1.75)),0.005,IF(AND((H54&lt;13.278),G54&gt;=0.107,(G54&lt;0.487),(D54&lt;2.45),(A54&lt;7.45),D54&gt;=1.75),-0.009,IF(AND(H54&gt;=13.278,G54&gt;=0.107,(G54&lt;0.487),(D54&lt;2.45),(A54&lt;7.45),D54&gt;=1.75),0.017,IF(AND((D54&lt;2.35),(G54&lt;0.571),G54&gt;=0.487,(D54&lt;2.45),(A54&lt;7.45),D54&gt;=1.75),0.053,IF(AND(D54&gt;=2.35,(G54&lt;0.571),G54&gt;=0.487,(D54&lt;2.45),(A54&lt;7.45),D54&gt;=1.75),0.009,IF(AND((G54&lt;0.779),G54&gt;=0.571,G54&gt;=0.487,(D54&lt;2.45),(A54&lt;7.45),D54&gt;=1.75),0.006,IF(AND(G54&gt;=0.779,G54&gt;=0.571,G54&gt;=0.487,(D54&lt;2.45),(A54&lt;7.45),D54&gt;=1.75),0.016,"shouldnthappen")))))))))))))))))))))))))))))</f>
        <v>0.028</v>
      </c>
      <c r="AA54" s="1" t="n">
        <f aca="false">IF(AND((A54&lt;7.8),A54&gt;=7.45,D54&gt;=1.75),0.051,IF(AND(A54&gt;=7.8,A54&gt;=7.45,D54&gt;=1.75),0.01,IF(AND(B54&gt;=3.35,B54&gt;=3.25,(A54&lt;7.45),D54&gt;=1.75),0.016,IF(AND((H54&lt;8.308),(D54&lt;0.15),(H54&lt;13.655),(D54&lt;0.35),(D54&lt;1.75)),0.009,IF(AND((H54&lt;14.529),(G54&lt;0.293),H54&gt;=13.655,(D54&lt;0.35),(D54&lt;1.75)),0.011,IF(AND(H54&gt;=14.529,(G54&lt;0.293),H54&gt;=13.655,(D54&lt;0.35),(D54&lt;1.75)),0.001,IF(AND(D54&gt;=0.25,G54&gt;=0.293,H54&gt;=13.655,(D54&lt;0.35),(D54&lt;1.75)),-0.004,IF(AND(H54&gt;=10.635,(H54&lt;10.696),(H54&lt;13.906),D54&gt;=0.35,(D54&lt;1.75)),0.036,IF(AND(G54&gt;=0.833,H54&gt;=10.696,(H54&lt;13.906),D54&gt;=0.35,(D54&lt;1.75)),0.016,IF(AND((A54&lt;6.65),(G54&lt;0.247),H54&gt;=13.906,D54&gt;=0.35,(D54&lt;1.75)),-0.008,IF(AND(A54&gt;=6.65,(G54&lt;0.247),H54&gt;=13.906,D54&gt;=0.35,(D54&lt;1.75)),0.011,IF(AND((B54&lt;2.45),G54&gt;=0.247,H54&gt;=13.906,D54&gt;=0.35,(D54&lt;1.75)),0,IF(AND((D54&lt;1.85),(B54&lt;2.95),(B54&lt;3.25),(A54&lt;7.45),D54&gt;=1.75),0.033,IF(AND((G54&lt;0.428),(B54&lt;3.35),B54&gt;=3.25,(A54&lt;7.45),D54&gt;=1.75),0.009,IF(AND(G54&gt;=0.428,(B54&lt;3.35),B54&gt;=3.25,(A54&lt;7.45),D54&gt;=1.75),0.042,IF(AND((A54&lt;4.6),H54&gt;=8.308,(D54&lt;0.15),(H54&lt;13.655),(D54&lt;0.35),(D54&lt;1.75)),0.003,IF(AND(A54&gt;=4.6,H54&gt;=8.308,(D54&lt;0.15),(H54&lt;13.655),(D54&lt;0.35),(D54&lt;1.75)),0,IF(AND((H54&lt;8.834),(A54&lt;5.05),D54&gt;=0.15,(H54&lt;13.655),(D54&lt;0.35),(D54&lt;1.75)),0.002,IF(AND(H54&gt;=8.834,(A54&lt;5.05),D54&gt;=0.15,(H54&lt;13.655),(D54&lt;0.35),(D54&lt;1.75)),-0.008,IF(AND((A54&lt;5.45),A54&gt;=5.05,D54&gt;=0.15,(H54&lt;13.655),(D54&lt;0.35),(D54&lt;1.75)),0.003,IF(AND(A54&gt;=5.45,A54&gt;=5.05,D54&gt;=0.15,(H54&lt;13.655),(D54&lt;0.35),(D54&lt;1.75)),-0.002,IF(AND((A54&lt;5.3),(D54&lt;0.25),G54&gt;=0.293,H54&gt;=13.655,(D54&lt;0.35),(D54&lt;1.75)),0.007,IF(AND(A54&gt;=5.3,(D54&lt;0.25),G54&gt;=0.293,H54&gt;=13.655,(D54&lt;0.35),(D54&lt;1.75)),0.001,IF(AND((H54&lt;7.309),(H54&lt;10.635),(H54&lt;10.696),(H54&lt;13.906),D54&gt;=0.35,(D54&lt;1.75)),0.014,IF(AND(H54&gt;=7.309,(H54&lt;10.635),(H54&lt;10.696),(H54&lt;13.906),D54&gt;=0.35,(D54&lt;1.75)),0.006,IF(AND((H54&lt;12.093),(G54&lt;0.833),H54&gt;=10.696,(H54&lt;13.906),D54&gt;=0.35,(D54&lt;1.75)),-0.01,IF(AND(H54&gt;=12.093,(G54&lt;0.833),H54&gt;=10.696,(H54&lt;13.906),D54&gt;=0.35,(D54&lt;1.75)),0.004,IF(AND((G54&lt;0.823),B54&gt;=2.45,G54&gt;=0.247,H54&gt;=13.906,D54&gt;=0.35,(D54&lt;1.75)),0.026,IF(AND(G54&gt;=0.823,B54&gt;=2.45,G54&gt;=0.247,H54&gt;=13.906,D54&gt;=0.35,(D54&lt;1.75)),0.006,IF(AND((H54&lt;11.121),D54&gt;=1.85,(B54&lt;2.95),(B54&lt;3.25),(A54&lt;7.45),D54&gt;=1.75),0.013,IF(AND(H54&gt;=11.121,D54&gt;=1.85,(B54&lt;2.95),(B54&lt;3.25),(A54&lt;7.45),D54&gt;=1.75),0.005,IF(AND((A54&lt;6.05),(A54&lt;6.45),B54&gt;=2.95,(B54&lt;3.25),(A54&lt;7.45),D54&gt;=1.75),0.001,IF(AND(A54&gt;=6.05,(A54&lt;6.45),B54&gt;=2.95,(B54&lt;3.25),(A54&lt;7.45),D54&gt;=1.75),-0.005,IF(AND((G54&lt;0.42),A54&gt;=6.45,B54&gt;=2.95,(B54&lt;3.25),(A54&lt;7.45),D54&gt;=1.75),0.004,IF(AND(G54&gt;=0.42,A54&gt;=6.45,B54&gt;=2.95,(B54&lt;3.25),(A54&lt;7.45),D54&gt;=1.75),0.019,"shouldnthappen")))))))))))))))))))))))))))))))))))</f>
        <v>0.006</v>
      </c>
      <c r="AB54" s="1" t="n">
        <f aca="false">+ 0.5</f>
        <v>0.5</v>
      </c>
    </row>
    <row r="55" customFormat="false" ht="13.8" hidden="false" customHeight="false" outlineLevel="0" collapsed="false">
      <c r="A55" s="11" t="n">
        <v>6.9</v>
      </c>
      <c r="B55" s="1" t="n">
        <v>3.1</v>
      </c>
      <c r="C55" s="1" t="n">
        <v>4.9</v>
      </c>
      <c r="D55" s="1" t="n">
        <v>1.5</v>
      </c>
      <c r="E55" s="1" t="s">
        <v>92</v>
      </c>
      <c r="F55" s="1" t="n">
        <v>2</v>
      </c>
      <c r="G55" s="1" t="n">
        <v>0.764796640491113</v>
      </c>
      <c r="H55" s="18" t="n">
        <v>13.9365347457118</v>
      </c>
      <c r="I55" s="1" t="n">
        <f aca="false">C55</f>
        <v>4.9</v>
      </c>
      <c r="J55" s="1" t="n">
        <f aca="false">SUM(M55:AB55)</f>
        <v>4.852</v>
      </c>
      <c r="K55" s="15" t="n">
        <f aca="false">1-SQRT(VAR(M55:AB55, I55)) / AVERAGE(M55:AB55)</f>
        <v>-2.88310919021664</v>
      </c>
      <c r="L55" s="1" t="n">
        <f aca="false">(J55-I55)/I55</f>
        <v>-0.00979591836734695</v>
      </c>
      <c r="M55" s="1" t="n">
        <f aca="false">IF(AND((H55&lt;5.245),(D55&lt;0.8)),0.075,IF(AND(H55&gt;=5.245,(D55&lt;0.8)),0.279,IF(AND((D55&lt;1.45),D55&gt;=0.8),1.043,IF(AND(D55&gt;=1.45,D55&gt;=0.8),1.423,"shouldnthappen"))))</f>
        <v>1.423</v>
      </c>
      <c r="N55" s="1" t="n">
        <f aca="false">IF(AND((A55&lt;4.35),(D55&lt;0.8)),0.048,IF(AND(A55&gt;=4.35,(D55&lt;0.8)),0.198,IF(AND(F55&gt;=2.5,D55&gt;=0.8),1.048,IF(AND((A55&lt;5.15),(F55&lt;2.5),D55&gt;=0.8),0.321,IF(AND(A55&gt;=5.15,(F55&lt;2.5),D55&gt;=0.8),0.783,"shouldnthappen")))))</f>
        <v>0.783</v>
      </c>
      <c r="O55" s="1" t="n">
        <f aca="false">IF(AND((H55&lt;5.245),(D55&lt;0.8)),0.034,IF(AND((A55&lt;5.9),D55&gt;=0.8),0.489,IF(AND(A55&gt;=5.9,D55&gt;=0.8),0.721,IF(AND((A55&lt;4.35),H55&gt;=5.245,(D55&lt;0.8)),0.041,IF(AND(A55&gt;=4.35,H55&gt;=5.245,(D55&lt;0.8)),0.142,"shouldnthappen")))))</f>
        <v>0.721</v>
      </c>
      <c r="P55" s="1" t="n">
        <f aca="false">IF(AND((B55&lt;2.8),(D55&lt;1.15)),0.244,IF(AND((D55&lt;1.75),D55&gt;=1.15),0.396,IF(AND(D55&gt;=1.75,D55&gt;=1.15),0.554,IF(AND((A55&lt;5.05),B55&gt;=2.8,(D55&lt;1.15)),0.078,IF(AND((H55&lt;14.877),A55&gt;=5.05,B55&gt;=2.8,(D55&lt;1.15)),0.118,IF(AND(H55&gt;=14.877,A55&gt;=5.05,B55&gt;=2.8,(D55&lt;1.15)),0.027,"shouldnthappen"))))))</f>
        <v>0.396</v>
      </c>
      <c r="Q55" s="1" t="n">
        <f aca="false">IF(AND(D55&gt;=0.45,(D55&lt;1.15)),0.17,IF(AND(A55&gt;=7.1,D55&gt;=1.15),0.539,IF(AND((A55&lt;6.25),(A55&lt;7.1),D55&gt;=1.15),0.258,IF(AND(A55&gt;=6.25,(A55&lt;7.1),D55&gt;=1.15),0.344,IF(AND(G55&gt;=0.418,(A55&lt;5.05),(D55&lt;0.45),(D55&lt;1.15)),0.033,IF(AND((H55&lt;14.494),(G55&lt;0.418),(A55&lt;5.05),(D55&lt;0.45),(D55&lt;1.15)),0.061,IF(AND(H55&gt;=14.494,(G55&lt;0.418),(A55&lt;5.05),(D55&lt;0.45),(D55&lt;1.15)),0.015,IF(AND(H55&gt;=14.877,(B55&lt;3.85),A55&gt;=5.05,(D55&lt;0.45),(D55&lt;1.15)),0.023,IF(AND((B55&lt;4),B55&gt;=3.85,A55&gt;=5.05,(D55&lt;0.45),(D55&lt;1.15)),0.009,IF(AND(B55&gt;=4,B55&gt;=3.85,A55&gt;=5.05,(D55&lt;0.45),(D55&lt;1.15)),0.052,IF(AND((G55&lt;0.05),(H55&lt;14.877),(B55&lt;3.85),A55&gt;=5.05,(D55&lt;0.45),(D55&lt;1.15)),0.024,IF(AND(G55&gt;=0.05,(H55&lt;14.877),(B55&lt;3.85),A55&gt;=5.05,(D55&lt;0.45),(D55&lt;1.15)),0.091,"shouldnthappen"))))))))))))</f>
        <v>0.344</v>
      </c>
      <c r="R55" s="1" t="n">
        <f aca="false">IF(AND(A55&gt;=7.1,D55&gt;=0.8),0.401,IF(AND((A55&lt;4.5),(G55&lt;0.905),(D55&lt;0.8)),0.024,IF(AND((H55&lt;9.966),G55&gt;=0.905,(D55&lt;0.8)),0.094,IF(AND(H55&gt;=9.966,G55&gt;=0.905,(D55&lt;0.8)),0.026,IF(AND(D55&gt;=2.05,(A55&lt;7.1),D55&gt;=0.8),0.277,IF(AND((H55&lt;5.523),A55&gt;=4.5,(G55&lt;0.905),(D55&lt;0.8)),0.012,IF(AND(H55&gt;=5.523,A55&gt;=4.5,(G55&lt;0.905),(D55&lt;0.8)),0.049,IF(AND((A55&lt;5.3),(D55&lt;2.05),(A55&lt;7.1),D55&gt;=0.8),0.095,IF(AND(A55&gt;=5.3,(D55&lt;2.05),(A55&lt;7.1),D55&gt;=0.8),0.196,"shouldnthappen")))))))))</f>
        <v>0.196</v>
      </c>
      <c r="S55" s="1" t="n">
        <f aca="false">IF(AND(A55&gt;=7.1,D55&gt;=1.35),0.298,IF(AND(G55&gt;=0.905,(D55&lt;0.8),(D55&lt;1.35)),0.068,IF(AND(H55&gt;=9.386,D55&gt;=0.8,(D55&lt;1.35)),0.126,IF(AND((H55&lt;7.426),(H55&lt;9.386),D55&gt;=0.8,(D55&lt;1.35)),0.091,IF(AND((A55&lt;5.3),(G55&lt;0.905),(A55&lt;7.1),D55&gt;=1.35),0.063,IF(AND((D55&lt;2.05),G55&gt;=0.905,(A55&lt;7.1),D55&gt;=1.35),0.015,IF(AND(D55&gt;=2.05,G55&gt;=0.905,(A55&lt;7.1),D55&gt;=1.35),0.089,IF(AND((H55&lt;10.505),(H55&lt;14.344),(G55&lt;0.905),(D55&lt;0.8),(D55&lt;1.35)),0.035,IF(AND((A55&lt;4.85),H55&gt;=14.344,(G55&lt;0.905),(D55&lt;0.8),(D55&lt;1.35)),0.006,IF(AND((B55&lt;2.75),H55&gt;=7.426,(H55&lt;9.386),D55&gt;=0.8,(D55&lt;1.35)),0.021,IF(AND(B55&gt;=2.75,H55&gt;=7.426,(H55&lt;9.386),D55&gt;=0.8,(D55&lt;1.35)),-0.01,IF(AND((B55&lt;2.35),A55&gt;=5.3,(G55&lt;0.905),(A55&lt;7.1),D55&gt;=1.35),0.068,IF(AND(B55&gt;=2.35,A55&gt;=5.3,(G55&lt;0.905),(A55&lt;7.1),D55&gt;=1.35),0.181,IF(AND((H55&lt;11.731),H55&gt;=10.505,(H55&lt;14.344),(G55&lt;0.905),(D55&lt;0.8),(D55&lt;1.35)),0.004,IF(AND(H55&gt;=11.731,H55&gt;=10.505,(H55&lt;14.344),(G55&lt;0.905),(D55&lt;0.8),(D55&lt;1.35)),0.024,IF(AND((H55&lt;14.877),A55&gt;=4.85,H55&gt;=14.344,(G55&lt;0.905),(D55&lt;0.8),(D55&lt;1.35)),0.063,IF(AND(H55&gt;=14.877,A55&gt;=4.85,H55&gt;=14.344,(G55&lt;0.905),(D55&lt;0.8),(D55&lt;1.35)),0.012,"shouldnthappen")))))))))))))))))</f>
        <v>0.181</v>
      </c>
      <c r="T55" s="1" t="n">
        <f aca="false">IF(AND(D55&gt;=0.45,(A55&lt;5.65)),0.067,IF(AND(A55&gt;=7.25,A55&gt;=5.65),0.244,IF(AND((H55&lt;9.966),G55&gt;=0.905,(D55&lt;0.45),(A55&lt;5.65)),0.062,IF(AND(H55&gt;=9.966,G55&gt;=0.905,(D55&lt;0.45),(A55&lt;5.65)),0.012,IF(AND((G55&lt;0.948),D55&gt;=2.05,(A55&lt;7.25),A55&gt;=5.65),0.157,IF(AND(G55&gt;=0.948,D55&gt;=2.05,(A55&lt;7.25),A55&gt;=5.65),0.037,IF(AND(G55&gt;=0.422,(B55&lt;3.15),(G55&lt;0.905),(D55&lt;0.45),(A55&lt;5.65)),0.011,IF(AND((D55&lt;0.25),(G55&lt;0.422),(B55&lt;3.15),(G55&lt;0.905),(D55&lt;0.45),(A55&lt;5.65)),0.04,IF(AND(D55&gt;=0.25,(G55&lt;0.422),(B55&lt;3.15),(G55&lt;0.905),(D55&lt;0.45),(A55&lt;5.65)),0.009,IF(AND((A55&lt;4.85),(B55&lt;3.25),B55&gt;=3.15,(G55&lt;0.905),(D55&lt;0.45),(A55&lt;5.65)),0.008,IF(AND(A55&gt;=4.85,(B55&lt;3.25),B55&gt;=3.15,(G55&lt;0.905),(D55&lt;0.45),(A55&lt;5.65)),-0.017,IF(AND((D55&lt;0.25),B55&gt;=3.25,B55&gt;=3.15,(G55&lt;0.905),(D55&lt;0.45),(A55&lt;5.65)),0.022,IF(AND(D55&gt;=0.25,B55&gt;=3.25,B55&gt;=3.15,(G55&lt;0.905),(D55&lt;0.45),(A55&lt;5.65)),0.009,IF(AND((F55&lt;2.5),(H55&lt;7.692),(G55&lt;0.644),(D55&lt;2.05),(A55&lt;7.25),A55&gt;=5.65),0.018,IF(AND(F55&gt;=2.5,(H55&lt;7.692),(G55&lt;0.644),(D55&lt;2.05),(A55&lt;7.25),A55&gt;=5.65),0.068,IF(AND((B55&lt;2.35),H55&gt;=7.692,(G55&lt;0.644),(D55&lt;2.05),(A55&lt;7.25),A55&gt;=5.65),0.023,IF(AND(B55&gt;=2.35,H55&gt;=7.692,(G55&lt;0.644),(D55&lt;2.05),(A55&lt;7.25),A55&gt;=5.65),0.125,IF(AND((G55&lt;0.766),(G55&lt;0.85),G55&gt;=0.644,(D55&lt;2.05),(A55&lt;7.25),A55&gt;=5.65),0.055,IF(AND(G55&gt;=0.766,(G55&lt;0.85),G55&gt;=0.644,(D55&lt;2.05),(A55&lt;7.25),A55&gt;=5.65),-0,IF(AND((B55&lt;2.95),G55&gt;=0.85,G55&gt;=0.644,(D55&lt;2.05),(A55&lt;7.25),A55&gt;=5.65),0.098,IF(AND(B55&gt;=2.95,G55&gt;=0.85,G55&gt;=0.644,(D55&lt;2.05),(A55&lt;7.25),A55&gt;=5.65),0.013,"shouldnthappen")))))))))))))))))))))</f>
        <v>0.055</v>
      </c>
      <c r="U55" s="1" t="n">
        <f aca="false">IF(AND(A55&gt;=7.25,D55&gt;=1.25),0.186,IF(AND((G55&lt;0.13),D55&gt;=0.35,(D55&lt;1.25)),-0.004,IF(AND(H55&gt;=14.246,(H55&lt;14.344),(D55&lt;0.35),(D55&lt;1.25)),-0.002,IF(AND((A55&lt;4.85),H55&gt;=14.344,(D55&lt;0.35),(D55&lt;1.25)),0.004,IF(AND(G55&gt;=0.446,(G55&lt;0.644),(A55&lt;7.25),D55&gt;=1.25),0.138,IF(AND(A55&gt;=5.45,(H55&lt;14.246),(H55&lt;14.344),(D55&lt;0.35),(D55&lt;1.25)),0.001,IF(AND((H55&lt;14.877),A55&gt;=4.85,H55&gt;=14.344,(D55&lt;0.35),(D55&lt;1.25)),0.035,IF(AND(H55&gt;=14.877,A55&gt;=4.85,H55&gt;=14.344,(D55&lt;0.35),(D55&lt;1.25)),0.007,IF(AND((B55&lt;3.35),H55&gt;=9.448,G55&gt;=0.13,D55&gt;=0.35,(D55&lt;1.25)),0.053,IF(AND(B55&gt;=3.35,H55&gt;=9.448,G55&gt;=0.13,D55&gt;=0.35,(D55&lt;1.25)),0.017,IF(AND((G55&lt;0.44),(G55&lt;0.446),(G55&lt;0.644),(A55&lt;7.25),D55&gt;=1.25),0.079,IF(AND(G55&gt;=0.44,(G55&lt;0.446),(G55&lt;0.644),(A55&lt;7.25),D55&gt;=1.25),0.02,IF(AND((A55&lt;5.95),(G55&lt;0.724),G55&gt;=0.644,(A55&lt;7.25),D55&gt;=1.25),-0.018,IF(AND(A55&gt;=5.95,(G55&lt;0.724),G55&gt;=0.644,(A55&lt;7.25),D55&gt;=1.25),0.027,IF(AND(A55&gt;=6.15,G55&gt;=0.724,G55&gt;=0.644,(A55&lt;7.25),D55&gt;=1.25),0.093,IF(AND((A55&lt;5.05),(A55&lt;5.45),(H55&lt;14.246),(H55&lt;14.344),(D55&lt;0.35),(D55&lt;1.25)),0.011,IF(AND(A55&gt;=5.05,(A55&lt;5.45),(H55&lt;14.246),(H55&lt;14.344),(D55&lt;0.35),(D55&lt;1.25)),0.021,IF(AND((A55&lt;5.4),(B55&lt;3.15),(H55&lt;9.448),G55&gt;=0.13,D55&gt;=0.35,(D55&lt;1.25)),0.007,IF(AND(A55&gt;=5.4,(B55&lt;3.15),(H55&lt;9.448),G55&gt;=0.13,D55&gt;=0.35,(D55&lt;1.25)),-0.011,IF(AND((B55&lt;3.75),B55&gt;=3.15,(H55&lt;9.448),G55&gt;=0.13,D55&gt;=0.35,(D55&lt;1.25)),0.012,IF(AND(B55&gt;=3.75,B55&gt;=3.15,(H55&lt;9.448),G55&gt;=0.13,D55&gt;=0.35,(D55&lt;1.25)),0.046,IF(AND((A55&lt;5.9),(A55&lt;6.15),G55&gt;=0.724,G55&gt;=0.644,(A55&lt;7.25),D55&gt;=1.25),0.06,IF(AND(A55&gt;=5.9,(A55&lt;6.15),G55&gt;=0.724,G55&gt;=0.644,(A55&lt;7.25),D55&gt;=1.25),0.005,"shouldnthappen")))))))))))))))))))))))</f>
        <v>0.093</v>
      </c>
      <c r="V55" s="1" t="n">
        <f aca="false">IF(AND(H55&gt;=15.155,(D55&lt;1.55)),0.084,IF(AND(A55&gt;=7.25,D55&gt;=1.55),0.141,IF(AND((G55&lt;0.043),D55&gt;=1.05,(H55&lt;15.155),(D55&lt;1.55)),-0.007,IF(AND(D55&gt;=1.85,G55&gt;=0.755,(A55&lt;7.25),D55&gt;=1.55),0.051,IF(AND((H55&lt;9.966),G55&gt;=0.905,(D55&lt;1.05),(H55&lt;15.155),(D55&lt;1.55)),0.043,IF(AND(H55&gt;=9.966,G55&gt;=0.905,(D55&lt;1.05),(H55&lt;15.155),(D55&lt;1.55)),0.007,IF(AND((G55&lt;0.278),(G55&lt;0.361),(G55&lt;0.755),(A55&lt;7.25),D55&gt;=1.55),0.08,IF(AND((A55&lt;5.8),G55&gt;=0.361,(G55&lt;0.755),(A55&lt;7.25),D55&gt;=1.55),0.019,IF(AND((A55&lt;6.05),(D55&lt;1.85),G55&gt;=0.755,(A55&lt;7.25),D55&gt;=1.55),0.01,IF(AND(A55&gt;=6.05,(D55&lt;1.85),G55&gt;=0.755,(A55&lt;7.25),D55&gt;=1.55),0.002,IF(AND((G55&lt;0.486),(B55&lt;3.15),(G55&lt;0.905),(D55&lt;1.05),(H55&lt;15.155),(D55&lt;1.55)),0.026,IF(AND(G55&gt;=0.486,(B55&lt;3.15),(G55&lt;0.905),(D55&lt;1.05),(H55&lt;15.155),(D55&lt;1.55)),0.001,IF(AND((B55&lt;3.25),B55&gt;=3.15,(G55&lt;0.905),(D55&lt;1.05),(H55&lt;15.155),(D55&lt;1.55)),-0.003,IF(AND(B55&gt;=3.25,B55&gt;=3.15,(G55&lt;0.905),(D55&lt;1.05),(H55&lt;15.155),(D55&lt;1.55)),0.012,IF(AND((H55&lt;7.426),(H55&lt;8.769),G55&gt;=0.043,D55&gt;=1.05,(H55&lt;15.155),(D55&lt;1.55)),0.041,IF(AND(H55&gt;=7.426,(H55&lt;8.769),G55&gt;=0.043,D55&gt;=1.05,(H55&lt;15.155),(D55&lt;1.55)),-0.008,IF(AND((H55&lt;10.696),H55&gt;=8.769,G55&gt;=0.043,D55&gt;=1.05,(H55&lt;15.155),(D55&lt;1.55)),0.069,IF(AND(H55&gt;=10.696,H55&gt;=8.769,G55&gt;=0.043,D55&gt;=1.05,(H55&lt;15.155),(D55&lt;1.55)),0.033,IF(AND((D55&lt;2.2),G55&gt;=0.278,(G55&lt;0.361),(G55&lt;0.755),(A55&lt;7.25),D55&gt;=1.55),0.022,IF(AND(D55&gt;=2.2,G55&gt;=0.278,(G55&lt;0.361),(G55&lt;0.755),(A55&lt;7.25),D55&gt;=1.55),-0.027,IF(AND((H55&lt;12.626),A55&gt;=5.8,G55&gt;=0.361,(G55&lt;0.755),(A55&lt;7.25),D55&gt;=1.55),0.126,IF(AND(H55&gt;=12.626,A55&gt;=5.8,G55&gt;=0.361,(G55&lt;0.755),(A55&lt;7.25),D55&gt;=1.55),0.065,"shouldnthappen"))))))))))))))))))))))</f>
        <v>0.033</v>
      </c>
      <c r="W55" s="1" t="n">
        <f aca="false">IF(AND(H55&gt;=15.155,(D55&lt;1.55)),0.064,IF(AND(A55&gt;=7.45,D55&gt;=1.55),0.115,IF(AND(B55&gt;=3.15,(H55&lt;10.257),(A55&lt;7.45),D55&gt;=1.55),0.097,IF(AND((A55&lt;4.85),H55&gt;=14.344,(D55&lt;0.35),(H55&lt;15.155),(D55&lt;1.55)),0.003,IF(AND(A55&gt;=6.05,(G55&lt;0.169),D55&gt;=0.35,(H55&lt;15.155),(D55&lt;1.55)),-0.008,IF(AND((G55&lt;0.181),G55&gt;=0.169,D55&gt;=0.35,(H55&lt;15.155),(D55&lt;1.55)),0.065,IF(AND(B55&gt;=3.05,(B55&lt;3.15),(H55&lt;10.257),(A55&lt;7.45),D55&gt;=1.55),-0.023,IF(AND(H55&gt;=11.854,(G55&lt;0.613),H55&gt;=10.257,(A55&lt;7.45),D55&gt;=1.55),0.068,IF(AND((D55&lt;0.25),(B55&lt;3.15),(H55&lt;14.344),(D55&lt;0.35),(H55&lt;15.155),(D55&lt;1.55)),0.014,IF(AND(D55&gt;=0.25,(B55&lt;3.15),(H55&lt;14.344),(D55&lt;0.35),(H55&lt;15.155),(D55&lt;1.55)),0.002,IF(AND((A55&lt;5.05),B55&gt;=3.15,(H55&lt;14.344),(D55&lt;0.35),(H55&lt;15.155),(D55&lt;1.55)),-0.001,IF(AND(A55&gt;=5.05,B55&gt;=3.15,(H55&lt;14.344),(D55&lt;0.35),(H55&lt;15.155),(D55&lt;1.55)),0.009,IF(AND((H55&lt;14.877),A55&gt;=4.85,H55&gt;=14.344,(D55&lt;0.35),(H55&lt;15.155),(D55&lt;1.55)),0.023,IF(AND(H55&gt;=14.877,A55&gt;=4.85,H55&gt;=14.344,(D55&lt;0.35),(H55&lt;15.155),(D55&lt;1.55)),0.004,IF(AND((H55&lt;13.602),(A55&lt;6.05),(G55&lt;0.169),D55&gt;=0.35,(H55&lt;15.155),(D55&lt;1.55)),0.023,IF(AND(H55&gt;=13.602,(A55&lt;6.05),(G55&lt;0.169),D55&gt;=0.35,(H55&lt;15.155),(D55&lt;1.55)),-0.006,IF(AND((B55&lt;2.95),G55&gt;=0.181,G55&gt;=0.169,D55&gt;=0.35,(H55&lt;15.155),(D55&lt;1.55)),0.019,IF(AND(B55&gt;=2.95,G55&gt;=0.181,G55&gt;=0.169,D55&gt;=0.35,(H55&lt;15.155),(D55&lt;1.55)),0.034,IF(AND((A55&lt;5.35),(B55&lt;3.05),(B55&lt;3.15),(H55&lt;10.257),(A55&lt;7.45),D55&gt;=1.55),0.009,IF(AND(A55&gt;=5.35,(B55&lt;3.05),(B55&lt;3.15),(H55&lt;10.257),(A55&lt;7.45),D55&gt;=1.55),0.058,IF(AND((B55&lt;2.9),(H55&lt;11.854),(G55&lt;0.613),H55&gt;=10.257,(A55&lt;7.45),D55&gt;=1.55),0.037,IF(AND(B55&gt;=2.9,(H55&lt;11.854),(G55&lt;0.613),H55&gt;=10.257,(A55&lt;7.45),D55&gt;=1.55),-0.005,IF(AND((A55&lt;6.4),(G55&lt;0.711),G55&gt;=0.613,H55&gt;=10.257,(A55&lt;7.45),D55&gt;=1.55),0.001,IF(AND(A55&gt;=6.4,(G55&lt;0.711),G55&gt;=0.613,H55&gt;=10.257,(A55&lt;7.45),D55&gt;=1.55),-0.002,IF(AND((D55&lt;1.9),G55&gt;=0.711,G55&gt;=0.613,H55&gt;=10.257,(A55&lt;7.45),D55&gt;=1.55),0.007,IF(AND(D55&gt;=1.9,G55&gt;=0.711,G55&gt;=0.613,H55&gt;=10.257,(A55&lt;7.45),D55&gt;=1.55),0.023,"shouldnthappen"))))))))))))))))))))))))))</f>
        <v>0.034</v>
      </c>
      <c r="X55" s="1" t="n">
        <f aca="false">IF(AND(H55&gt;=15.155,(F55&lt;2.5)),0.049,IF(AND(A55&gt;=7.45,F55&gt;=2.5),0.089,IF(AND((G55&lt;0.107),(G55&lt;0.364),(A55&lt;7.45),F55&gt;=2.5),0.055,IF(AND(A55&gt;=5.75,(G55&lt;0.572),(D55&lt;1.25),(H55&lt;15.155),(F55&lt;2.5)),-0.018,IF(AND((A55&lt;5.7),(H55&lt;12.626),G55&gt;=0.364,(A55&lt;7.45),F55&gt;=2.5),0.012,IF(AND(A55&gt;=5.7,(H55&lt;12.626),G55&gt;=0.364,(A55&lt;7.45),F55&gt;=2.5),0.065,IF(AND((G55&lt;0.628),H55&gt;=12.626,G55&gt;=0.364,(A55&lt;7.45),F55&gt;=2.5),0.047,IF(AND((G55&lt;0.545),(A55&lt;5.75),(G55&lt;0.572),(D55&lt;1.25),(H55&lt;15.155),(F55&lt;2.5)),0.007,IF(AND(G55&gt;=0.545,(A55&lt;5.75),(G55&lt;0.572),(D55&lt;1.25),(H55&lt;15.155),(F55&lt;2.5)),-0.009,IF(AND((D55&lt;0.3),(H55&lt;11.788),G55&gt;=0.572,(D55&lt;1.25),(H55&lt;15.155),(F55&lt;2.5)),0.01,IF(AND(D55&gt;=0.3,(H55&lt;11.788),G55&gt;=0.572,(D55&lt;1.25),(H55&lt;15.155),(F55&lt;2.5)),0.03,IF(AND((A55&lt;4.75),H55&gt;=11.788,G55&gt;=0.572,(D55&lt;1.25),(H55&lt;15.155),(F55&lt;2.5)),0.001,IF(AND(A55&gt;=4.75,H55&gt;=11.788,G55&gt;=0.572,(D55&lt;1.25),(H55&lt;15.155),(F55&lt;2.5)),0.01,IF(AND((A55&lt;5.5),(A55&lt;6.15),(G55&lt;0.652),D55&gt;=1.25,(H55&lt;15.155),(F55&lt;2.5)),0.014,IF(AND(A55&gt;=5.5,(A55&lt;6.15),(G55&lt;0.652),D55&gt;=1.25,(H55&lt;15.155),(F55&lt;2.5)),0.049,IF(AND((H55&lt;12.206),A55&gt;=6.15,(G55&lt;0.652),D55&gt;=1.25,(H55&lt;15.155),(F55&lt;2.5)),-0.009,IF(AND(H55&gt;=12.206,A55&gt;=6.15,(G55&lt;0.652),D55&gt;=1.25,(H55&lt;15.155),(F55&lt;2.5)),0.021,IF(AND((A55&lt;5.55),(A55&lt;6.2),G55&gt;=0.652,D55&gt;=1.25,(H55&lt;15.155),(F55&lt;2.5)),0.011,IF(AND(A55&gt;=5.55,(A55&lt;6.2),G55&gt;=0.652,D55&gt;=1.25,(H55&lt;15.155),(F55&lt;2.5)),-0.019,IF(AND((B55&lt;3.2),A55&gt;=6.2,G55&gt;=0.652,D55&gt;=1.25,(H55&lt;15.155),(F55&lt;2.5)),0.025,IF(AND(B55&gt;=3.2,A55&gt;=6.2,G55&gt;=0.652,D55&gt;=1.25,(H55&lt;15.155),(F55&lt;2.5)),0.001,IF(AND((G55&lt;0.183),(G55&lt;0.301),G55&gt;=0.107,(G55&lt;0.364),(A55&lt;7.45),F55&gt;=2.5),-0.009,IF(AND(G55&gt;=0.183,(G55&lt;0.301),G55&gt;=0.107,(G55&lt;0.364),(A55&lt;7.45),F55&gt;=2.5),0.022,IF(AND((D55&lt;2.2),G55&gt;=0.301,G55&gt;=0.107,(G55&lt;0.364),(A55&lt;7.45),F55&gt;=2.5),0.004,IF(AND(D55&gt;=2.2,G55&gt;=0.301,G55&gt;=0.107,(G55&lt;0.364),(A55&lt;7.45),F55&gt;=2.5),-0.02,IF(AND((G55&lt;0.787),G55&gt;=0.628,H55&gt;=12.626,G55&gt;=0.364,(A55&lt;7.45),F55&gt;=2.5),-0.001,IF(AND(G55&gt;=0.787,G55&gt;=0.628,H55&gt;=12.626,G55&gt;=0.364,(A55&lt;7.45),F55&gt;=2.5),0.016,"shouldnthappen")))))))))))))))))))))))))))</f>
        <v>0.025</v>
      </c>
      <c r="Y55" s="1" t="n">
        <f aca="false">IF(AND(H55&gt;=15.155,(D55&lt;1.55)),0.037,IF(AND(D55&gt;=2.45,(A55&lt;7.45),D55&gt;=1.55),0.054,IF(AND((A55&lt;7.8),A55&gt;=7.45,D55&gt;=1.55),0.078,IF(AND(A55&gt;=7.8,A55&gt;=7.45,D55&gt;=1.55),0.021,IF(AND(A55&gt;=6.2,G55&gt;=0.68,D55&gt;=1.25,(H55&lt;15.155),(D55&lt;1.55)),0.019,IF(AND((B55&lt;2.65),(A55&lt;4.95),(G55&lt;0.572),(D55&lt;1.25),(H55&lt;15.155),(D55&lt;1.55)),0.021,IF(AND(B55&gt;=2.65,(A55&lt;4.95),(G55&lt;0.572),(D55&lt;1.25),(H55&lt;15.155),(D55&lt;1.55)),0.006,IF(AND((H55&lt;14.344),A55&gt;=4.95,(G55&lt;0.572),(D55&lt;1.25),(H55&lt;15.155),(D55&lt;1.55)),-0.005,IF(AND(H55&gt;=14.344,A55&gt;=4.95,(G55&lt;0.572),(D55&lt;1.25),(H55&lt;15.155),(D55&lt;1.55)),0.013,IF(AND((G55&lt;0.833),(H55&lt;11.788),G55&gt;=0.572,(D55&lt;1.25),(H55&lt;15.155),(D55&lt;1.55)),0.009,IF(AND(G55&gt;=0.833,(H55&lt;11.788),G55&gt;=0.572,(D55&lt;1.25),(H55&lt;15.155),(D55&lt;1.55)),0.024,IF(AND((A55&lt;4.75),H55&gt;=11.788,G55&gt;=0.572,(D55&lt;1.25),(H55&lt;15.155),(D55&lt;1.55)),0.001,IF(AND(A55&gt;=4.75,H55&gt;=11.788,G55&gt;=0.572,(D55&lt;1.25),(H55&lt;15.155),(D55&lt;1.55)),0.008,IF(AND((A55&lt;5.65),(A55&lt;6.15),(G55&lt;0.68),D55&gt;=1.25,(H55&lt;15.155),(D55&lt;1.55)),0.017,IF(AND(A55&gt;=5.65,(A55&lt;6.15),(G55&lt;0.68),D55&gt;=1.25,(H55&lt;15.155),(D55&lt;1.55)),0.039,IF(AND((G55&lt;0.436),A55&gt;=6.15,(G55&lt;0.68),D55&gt;=1.25,(H55&lt;15.155),(D55&lt;1.55)),-0.004,IF(AND(G55&gt;=0.436,A55&gt;=6.15,(G55&lt;0.68),D55&gt;=1.25,(H55&lt;15.155),(D55&lt;1.55)),0.022,IF(AND((A55&lt;5.55),(A55&lt;6.2),G55&gt;=0.68,D55&gt;=1.25,(H55&lt;15.155),(D55&lt;1.55)),0.009,IF(AND(A55&gt;=5.55,(A55&lt;6.2),G55&gt;=0.68,D55&gt;=1.25,(H55&lt;15.155),(D55&lt;1.55)),-0.016,IF(AND((G55&lt;0.107),(G55&lt;0.361),(G55&lt;0.613),(D55&lt;2.45),(A55&lt;7.45),D55&gt;=1.55),0.042,IF(AND(G55&gt;=0.107,(G55&lt;0.361),(G55&lt;0.613),(D55&lt;2.45),(A55&lt;7.45),D55&gt;=1.55),0.002,IF(AND((D55&lt;2.35),G55&gt;=0.361,(G55&lt;0.613),(D55&lt;2.45),(A55&lt;7.45),D55&gt;=1.55),0.051,IF(AND(D55&gt;=2.35,G55&gt;=0.361,(G55&lt;0.613),(D55&lt;2.45),(A55&lt;7.45),D55&gt;=1.55),0.016,IF(AND((A55&lt;6.4),(G55&lt;0.711),G55&gt;=0.613,(D55&lt;2.45),(A55&lt;7.45),D55&gt;=1.55),0.001,IF(AND(A55&gt;=6.4,(G55&lt;0.711),G55&gt;=0.613,(D55&lt;2.45),(A55&lt;7.45),D55&gt;=1.55),-0.002,IF(AND((B55&lt;2.95),G55&gt;=0.711,G55&gt;=0.613,(D55&lt;2.45),(A55&lt;7.45),D55&gt;=1.55),0.023,IF(AND(B55&gt;=2.95,G55&gt;=0.711,G55&gt;=0.613,(D55&lt;2.45),(A55&lt;7.45),D55&gt;=1.55),0.01,"shouldnthappen")))))))))))))))))))))))))))</f>
        <v>0.019</v>
      </c>
      <c r="Z55" s="1" t="n">
        <f aca="false">IF(AND(A55&gt;=7.45,D55&gt;=1.75),0.056,IF(AND(H55&gt;=15.059,A55&gt;=5.55,(D55&lt;1.75)),0.028,IF(AND((D55&lt;0.35),G55&gt;=0.905,(A55&lt;5.55),(D55&lt;1.75)),0.005,IF(AND(D55&gt;=0.35,G55&gt;=0.905,(A55&lt;5.55),(D55&lt;1.75)),0.026,IF(AND((H55&lt;8.711),D55&gt;=2.45,(A55&lt;7.45),D55&gt;=1.75),0.011,IF(AND(H55&gt;=8.711,D55&gt;=2.45,(A55&lt;7.45),D55&gt;=1.75),0.049,IF(AND((G55&lt;0.107),(G55&lt;0.487),(D55&lt;2.45),(A55&lt;7.45),D55&gt;=1.75),0.032,IF(AND((H55&lt;10.915),(A55&lt;4.5),(B55&lt;3.15),(G55&lt;0.905),(A55&lt;5.55),(D55&lt;1.75)),-0.001,IF(AND(H55&gt;=10.915,(A55&lt;4.5),(B55&lt;3.15),(G55&lt;0.905),(A55&lt;5.55),(D55&lt;1.75)),0.003,IF(AND((A55&lt;5.05),A55&gt;=4.5,(B55&lt;3.15),(G55&lt;0.905),(A55&lt;5.55),(D55&lt;1.75)),0.015,IF(AND(A55&gt;=5.05,A55&gt;=4.5,(B55&lt;3.15),(G55&lt;0.905),(A55&lt;5.55),(D55&lt;1.75)),0.006,IF(AND((G55&lt;0.05),(G55&lt;0.091),B55&gt;=3.15,(G55&lt;0.905),(A55&lt;5.55),(D55&lt;1.75)),0.001,IF(AND(G55&gt;=0.05,(G55&lt;0.091),B55&gt;=3.15,(G55&lt;0.905),(A55&lt;5.55),(D55&lt;1.75)),0.008,IF(AND((G55&lt;0.587),G55&gt;=0.091,B55&gt;=3.15,(G55&lt;0.905),(A55&lt;5.55),(D55&lt;1.75)),-0.003,IF(AND(G55&gt;=0.587,G55&gt;=0.091,B55&gt;=3.15,(G55&lt;0.905),(A55&lt;5.55),(D55&lt;1.75)),0.004,IF(AND((F55&lt;2.5),(B55&lt;2.85),(G55&lt;0.419),(H55&lt;15.059),A55&gt;=5.55,(D55&lt;1.75)),0.041,IF(AND(F55&gt;=2.5,(B55&lt;2.85),(G55&lt;0.419),(H55&lt;15.059),A55&gt;=5.55,(D55&lt;1.75)),0.015,IF(AND((G55&lt;0.164),B55&gt;=2.85,(G55&lt;0.419),(H55&lt;15.059),A55&gt;=5.55,(D55&lt;1.75)),0.01,IF(AND(G55&gt;=0.164,B55&gt;=2.85,(G55&lt;0.419),(H55&lt;15.059),A55&gt;=5.55,(D55&lt;1.75)),-0.001,IF(AND((B55&lt;2.55),(B55&lt;2.95),G55&gt;=0.419,(H55&lt;15.059),A55&gt;=5.55,(D55&lt;1.75)),0.014,IF(AND(B55&gt;=2.55,(B55&lt;2.95),G55&gt;=0.419,(H55&lt;15.059),A55&gt;=5.55,(D55&lt;1.75)),-0.013,IF(AND((D55&lt;1.55),B55&gt;=2.95,G55&gt;=0.419,(H55&lt;15.059),A55&gt;=5.55,(D55&lt;1.75)),0.023,IF(AND(D55&gt;=1.55,B55&gt;=2.95,G55&gt;=0.419,(H55&lt;15.059),A55&gt;=5.55,(D55&lt;1.75)),0.005,IF(AND((H55&lt;13.278),G55&gt;=0.107,(G55&lt;0.487),(D55&lt;2.45),(A55&lt;7.45),D55&gt;=1.75),-0.009,IF(AND(H55&gt;=13.278,G55&gt;=0.107,(G55&lt;0.487),(D55&lt;2.45),(A55&lt;7.45),D55&gt;=1.75),0.017,IF(AND((D55&lt;2.35),(G55&lt;0.571),G55&gt;=0.487,(D55&lt;2.45),(A55&lt;7.45),D55&gt;=1.75),0.053,IF(AND(D55&gt;=2.35,(G55&lt;0.571),G55&gt;=0.487,(D55&lt;2.45),(A55&lt;7.45),D55&gt;=1.75),0.009,IF(AND((G55&lt;0.779),G55&gt;=0.571,G55&gt;=0.487,(D55&lt;2.45),(A55&lt;7.45),D55&gt;=1.75),0.006,IF(AND(G55&gt;=0.779,G55&gt;=0.571,G55&gt;=0.487,(D55&lt;2.45),(A55&lt;7.45),D55&gt;=1.75),0.016,"shouldnthappen")))))))))))))))))))))))))))))</f>
        <v>0.023</v>
      </c>
      <c r="AA55" s="1" t="n">
        <f aca="false">IF(AND((A55&lt;7.8),A55&gt;=7.45,D55&gt;=1.75),0.051,IF(AND(A55&gt;=7.8,A55&gt;=7.45,D55&gt;=1.75),0.01,IF(AND(B55&gt;=3.35,B55&gt;=3.25,(A55&lt;7.45),D55&gt;=1.75),0.016,IF(AND((H55&lt;8.308),(D55&lt;0.15),(H55&lt;13.655),(D55&lt;0.35),(D55&lt;1.75)),0.009,IF(AND((H55&lt;14.529),(G55&lt;0.293),H55&gt;=13.655,(D55&lt;0.35),(D55&lt;1.75)),0.011,IF(AND(H55&gt;=14.529,(G55&lt;0.293),H55&gt;=13.655,(D55&lt;0.35),(D55&lt;1.75)),0.001,IF(AND(D55&gt;=0.25,G55&gt;=0.293,H55&gt;=13.655,(D55&lt;0.35),(D55&lt;1.75)),-0.004,IF(AND(H55&gt;=10.635,(H55&lt;10.696),(H55&lt;13.906),D55&gt;=0.35,(D55&lt;1.75)),0.036,IF(AND(G55&gt;=0.833,H55&gt;=10.696,(H55&lt;13.906),D55&gt;=0.35,(D55&lt;1.75)),0.016,IF(AND((A55&lt;6.65),(G55&lt;0.247),H55&gt;=13.906,D55&gt;=0.35,(D55&lt;1.75)),-0.008,IF(AND(A55&gt;=6.65,(G55&lt;0.247),H55&gt;=13.906,D55&gt;=0.35,(D55&lt;1.75)),0.011,IF(AND((B55&lt;2.45),G55&gt;=0.247,H55&gt;=13.906,D55&gt;=0.35,(D55&lt;1.75)),0,IF(AND((D55&lt;1.85),(B55&lt;2.95),(B55&lt;3.25),(A55&lt;7.45),D55&gt;=1.75),0.033,IF(AND((G55&lt;0.428),(B55&lt;3.35),B55&gt;=3.25,(A55&lt;7.45),D55&gt;=1.75),0.009,IF(AND(G55&gt;=0.428,(B55&lt;3.35),B55&gt;=3.25,(A55&lt;7.45),D55&gt;=1.75),0.042,IF(AND((A55&lt;4.6),H55&gt;=8.308,(D55&lt;0.15),(H55&lt;13.655),(D55&lt;0.35),(D55&lt;1.75)),0.003,IF(AND(A55&gt;=4.6,H55&gt;=8.308,(D55&lt;0.15),(H55&lt;13.655),(D55&lt;0.35),(D55&lt;1.75)),0,IF(AND((H55&lt;8.834),(A55&lt;5.05),D55&gt;=0.15,(H55&lt;13.655),(D55&lt;0.35),(D55&lt;1.75)),0.002,IF(AND(H55&gt;=8.834,(A55&lt;5.05),D55&gt;=0.15,(H55&lt;13.655),(D55&lt;0.35),(D55&lt;1.75)),-0.008,IF(AND((A55&lt;5.45),A55&gt;=5.05,D55&gt;=0.15,(H55&lt;13.655),(D55&lt;0.35),(D55&lt;1.75)),0.003,IF(AND(A55&gt;=5.45,A55&gt;=5.05,D55&gt;=0.15,(H55&lt;13.655),(D55&lt;0.35),(D55&lt;1.75)),-0.002,IF(AND((A55&lt;5.3),(D55&lt;0.25),G55&gt;=0.293,H55&gt;=13.655,(D55&lt;0.35),(D55&lt;1.75)),0.007,IF(AND(A55&gt;=5.3,(D55&lt;0.25),G55&gt;=0.293,H55&gt;=13.655,(D55&lt;0.35),(D55&lt;1.75)),0.001,IF(AND((H55&lt;7.309),(H55&lt;10.635),(H55&lt;10.696),(H55&lt;13.906),D55&gt;=0.35,(D55&lt;1.75)),0.014,IF(AND(H55&gt;=7.309,(H55&lt;10.635),(H55&lt;10.696),(H55&lt;13.906),D55&gt;=0.35,(D55&lt;1.75)),0.006,IF(AND((H55&lt;12.093),(G55&lt;0.833),H55&gt;=10.696,(H55&lt;13.906),D55&gt;=0.35,(D55&lt;1.75)),-0.01,IF(AND(H55&gt;=12.093,(G55&lt;0.833),H55&gt;=10.696,(H55&lt;13.906),D55&gt;=0.35,(D55&lt;1.75)),0.004,IF(AND((G55&lt;0.823),B55&gt;=2.45,G55&gt;=0.247,H55&gt;=13.906,D55&gt;=0.35,(D55&lt;1.75)),0.026,IF(AND(G55&gt;=0.823,B55&gt;=2.45,G55&gt;=0.247,H55&gt;=13.906,D55&gt;=0.35,(D55&lt;1.75)),0.006,IF(AND((H55&lt;11.121),D55&gt;=1.85,(B55&lt;2.95),(B55&lt;3.25),(A55&lt;7.45),D55&gt;=1.75),0.013,IF(AND(H55&gt;=11.121,D55&gt;=1.85,(B55&lt;2.95),(B55&lt;3.25),(A55&lt;7.45),D55&gt;=1.75),0.005,IF(AND((A55&lt;6.05),(A55&lt;6.45),B55&gt;=2.95,(B55&lt;3.25),(A55&lt;7.45),D55&gt;=1.75),0.001,IF(AND(A55&gt;=6.05,(A55&lt;6.45),B55&gt;=2.95,(B55&lt;3.25),(A55&lt;7.45),D55&gt;=1.75),-0.005,IF(AND((G55&lt;0.42),A55&gt;=6.45,B55&gt;=2.95,(B55&lt;3.25),(A55&lt;7.45),D55&gt;=1.75),0.004,IF(AND(G55&gt;=0.42,A55&gt;=6.45,B55&gt;=2.95,(B55&lt;3.25),(A55&lt;7.45),D55&gt;=1.75),0.019,"shouldnthappen")))))))))))))))))))))))))))))))))))</f>
        <v>0.026</v>
      </c>
      <c r="AB55" s="1" t="n">
        <f aca="false">+ 0.5</f>
        <v>0.5</v>
      </c>
    </row>
    <row r="56" customFormat="false" ht="13.8" hidden="false" customHeight="false" outlineLevel="0" collapsed="false">
      <c r="A56" s="11" t="n">
        <v>5.5</v>
      </c>
      <c r="B56" s="1" t="n">
        <v>2.3</v>
      </c>
      <c r="C56" s="1" t="n">
        <v>4</v>
      </c>
      <c r="D56" s="1" t="n">
        <v>1.3</v>
      </c>
      <c r="E56" s="1" t="s">
        <v>92</v>
      </c>
      <c r="F56" s="1" t="n">
        <v>2</v>
      </c>
      <c r="G56" s="1" t="n">
        <v>0.8917750059627</v>
      </c>
      <c r="H56" s="18" t="n">
        <v>5.70177880767733</v>
      </c>
      <c r="I56" s="1" t="n">
        <f aca="false">C56</f>
        <v>4</v>
      </c>
      <c r="J56" s="1" t="n">
        <f aca="false">SUM(M56:AB56)</f>
        <v>3.983</v>
      </c>
      <c r="K56" s="15" t="n">
        <f aca="false">1-SQRT(VAR(M56:AB56, I56)) / AVERAGE(M56:AB56)</f>
        <v>-2.85329952424443</v>
      </c>
      <c r="L56" s="1" t="n">
        <f aca="false">(J56-I56)/I56</f>
        <v>-0.00424999999999998</v>
      </c>
      <c r="M56" s="1" t="n">
        <f aca="false">IF(AND((H56&lt;5.245),(D56&lt;0.8)),0.075,IF(AND(H56&gt;=5.245,(D56&lt;0.8)),0.279,IF(AND((D56&lt;1.45),D56&gt;=0.8),1.043,IF(AND(D56&gt;=1.45,D56&gt;=0.8),1.423,"shouldnthappen"))))</f>
        <v>1.043</v>
      </c>
      <c r="N56" s="1" t="n">
        <f aca="false">IF(AND((A56&lt;4.35),(D56&lt;0.8)),0.048,IF(AND(A56&gt;=4.35,(D56&lt;0.8)),0.198,IF(AND(F56&gt;=2.5,D56&gt;=0.8),1.048,IF(AND((A56&lt;5.15),(F56&lt;2.5),D56&gt;=0.8),0.321,IF(AND(A56&gt;=5.15,(F56&lt;2.5),D56&gt;=0.8),0.783,"shouldnthappen")))))</f>
        <v>0.783</v>
      </c>
      <c r="O56" s="1" t="n">
        <f aca="false">IF(AND((H56&lt;5.245),(D56&lt;0.8)),0.034,IF(AND((A56&lt;5.9),D56&gt;=0.8),0.489,IF(AND(A56&gt;=5.9,D56&gt;=0.8),0.721,IF(AND((A56&lt;4.35),H56&gt;=5.245,(D56&lt;0.8)),0.041,IF(AND(A56&gt;=4.35,H56&gt;=5.245,(D56&lt;0.8)),0.142,"shouldnthappen")))))</f>
        <v>0.489</v>
      </c>
      <c r="P56" s="1" t="n">
        <f aca="false">IF(AND((B56&lt;2.8),(D56&lt;1.15)),0.244,IF(AND((D56&lt;1.75),D56&gt;=1.15),0.396,IF(AND(D56&gt;=1.75,D56&gt;=1.15),0.554,IF(AND((A56&lt;5.05),B56&gt;=2.8,(D56&lt;1.15)),0.078,IF(AND((H56&lt;14.877),A56&gt;=5.05,B56&gt;=2.8,(D56&lt;1.15)),0.118,IF(AND(H56&gt;=14.877,A56&gt;=5.05,B56&gt;=2.8,(D56&lt;1.15)),0.027,"shouldnthappen"))))))</f>
        <v>0.396</v>
      </c>
      <c r="Q56" s="1" t="n">
        <f aca="false">IF(AND(D56&gt;=0.45,(D56&lt;1.15)),0.17,IF(AND(A56&gt;=7.1,D56&gt;=1.15),0.539,IF(AND((A56&lt;6.25),(A56&lt;7.1),D56&gt;=1.15),0.258,IF(AND(A56&gt;=6.25,(A56&lt;7.1),D56&gt;=1.15),0.344,IF(AND(G56&gt;=0.418,(A56&lt;5.05),(D56&lt;0.45),(D56&lt;1.15)),0.033,IF(AND((H56&lt;14.494),(G56&lt;0.418),(A56&lt;5.05),(D56&lt;0.45),(D56&lt;1.15)),0.061,IF(AND(H56&gt;=14.494,(G56&lt;0.418),(A56&lt;5.05),(D56&lt;0.45),(D56&lt;1.15)),0.015,IF(AND(H56&gt;=14.877,(B56&lt;3.85),A56&gt;=5.05,(D56&lt;0.45),(D56&lt;1.15)),0.023,IF(AND((B56&lt;4),B56&gt;=3.85,A56&gt;=5.05,(D56&lt;0.45),(D56&lt;1.15)),0.009,IF(AND(B56&gt;=4,B56&gt;=3.85,A56&gt;=5.05,(D56&lt;0.45),(D56&lt;1.15)),0.052,IF(AND((G56&lt;0.05),(H56&lt;14.877),(B56&lt;3.85),A56&gt;=5.05,(D56&lt;0.45),(D56&lt;1.15)),0.024,IF(AND(G56&gt;=0.05,(H56&lt;14.877),(B56&lt;3.85),A56&gt;=5.05,(D56&lt;0.45),(D56&lt;1.15)),0.091,"shouldnthappen"))))))))))))</f>
        <v>0.258</v>
      </c>
      <c r="R56" s="1" t="n">
        <f aca="false">IF(AND(A56&gt;=7.1,D56&gt;=0.8),0.401,IF(AND((A56&lt;4.5),(G56&lt;0.905),(D56&lt;0.8)),0.024,IF(AND((H56&lt;9.966),G56&gt;=0.905,(D56&lt;0.8)),0.094,IF(AND(H56&gt;=9.966,G56&gt;=0.905,(D56&lt;0.8)),0.026,IF(AND(D56&gt;=2.05,(A56&lt;7.1),D56&gt;=0.8),0.277,IF(AND((H56&lt;5.523),A56&gt;=4.5,(G56&lt;0.905),(D56&lt;0.8)),0.012,IF(AND(H56&gt;=5.523,A56&gt;=4.5,(G56&lt;0.905),(D56&lt;0.8)),0.049,IF(AND((A56&lt;5.3),(D56&lt;2.05),(A56&lt;7.1),D56&gt;=0.8),0.095,IF(AND(A56&gt;=5.3,(D56&lt;2.05),(A56&lt;7.1),D56&gt;=0.8),0.196,"shouldnthappen")))))))))</f>
        <v>0.196</v>
      </c>
      <c r="S56" s="1" t="n">
        <f aca="false">IF(AND(A56&gt;=7.1,D56&gt;=1.35),0.298,IF(AND(G56&gt;=0.905,(D56&lt;0.8),(D56&lt;1.35)),0.068,IF(AND(H56&gt;=9.386,D56&gt;=0.8,(D56&lt;1.35)),0.126,IF(AND((H56&lt;7.426),(H56&lt;9.386),D56&gt;=0.8,(D56&lt;1.35)),0.091,IF(AND((A56&lt;5.3),(G56&lt;0.905),(A56&lt;7.1),D56&gt;=1.35),0.063,IF(AND((D56&lt;2.05),G56&gt;=0.905,(A56&lt;7.1),D56&gt;=1.35),0.015,IF(AND(D56&gt;=2.05,G56&gt;=0.905,(A56&lt;7.1),D56&gt;=1.35),0.089,IF(AND((H56&lt;10.505),(H56&lt;14.344),(G56&lt;0.905),(D56&lt;0.8),(D56&lt;1.35)),0.035,IF(AND((A56&lt;4.85),H56&gt;=14.344,(G56&lt;0.905),(D56&lt;0.8),(D56&lt;1.35)),0.006,IF(AND((B56&lt;2.75),H56&gt;=7.426,(H56&lt;9.386),D56&gt;=0.8,(D56&lt;1.35)),0.021,IF(AND(B56&gt;=2.75,H56&gt;=7.426,(H56&lt;9.386),D56&gt;=0.8,(D56&lt;1.35)),-0.01,IF(AND((B56&lt;2.35),A56&gt;=5.3,(G56&lt;0.905),(A56&lt;7.1),D56&gt;=1.35),0.068,IF(AND(B56&gt;=2.35,A56&gt;=5.3,(G56&lt;0.905),(A56&lt;7.1),D56&gt;=1.35),0.181,IF(AND((H56&lt;11.731),H56&gt;=10.505,(H56&lt;14.344),(G56&lt;0.905),(D56&lt;0.8),(D56&lt;1.35)),0.004,IF(AND(H56&gt;=11.731,H56&gt;=10.505,(H56&lt;14.344),(G56&lt;0.905),(D56&lt;0.8),(D56&lt;1.35)),0.024,IF(AND((H56&lt;14.877),A56&gt;=4.85,H56&gt;=14.344,(G56&lt;0.905),(D56&lt;0.8),(D56&lt;1.35)),0.063,IF(AND(H56&gt;=14.877,A56&gt;=4.85,H56&gt;=14.344,(G56&lt;0.905),(D56&lt;0.8),(D56&lt;1.35)),0.012,"shouldnthappen")))))))))))))))))</f>
        <v>0.091</v>
      </c>
      <c r="T56" s="1" t="n">
        <f aca="false">IF(AND(D56&gt;=0.45,(A56&lt;5.65)),0.067,IF(AND(A56&gt;=7.25,A56&gt;=5.65),0.244,IF(AND((H56&lt;9.966),G56&gt;=0.905,(D56&lt;0.45),(A56&lt;5.65)),0.062,IF(AND(H56&gt;=9.966,G56&gt;=0.905,(D56&lt;0.45),(A56&lt;5.65)),0.012,IF(AND((G56&lt;0.948),D56&gt;=2.05,(A56&lt;7.25),A56&gt;=5.65),0.157,IF(AND(G56&gt;=0.948,D56&gt;=2.05,(A56&lt;7.25),A56&gt;=5.65),0.037,IF(AND(G56&gt;=0.422,(B56&lt;3.15),(G56&lt;0.905),(D56&lt;0.45),(A56&lt;5.65)),0.011,IF(AND((D56&lt;0.25),(G56&lt;0.422),(B56&lt;3.15),(G56&lt;0.905),(D56&lt;0.45),(A56&lt;5.65)),0.04,IF(AND(D56&gt;=0.25,(G56&lt;0.422),(B56&lt;3.15),(G56&lt;0.905),(D56&lt;0.45),(A56&lt;5.65)),0.009,IF(AND((A56&lt;4.85),(B56&lt;3.25),B56&gt;=3.15,(G56&lt;0.905),(D56&lt;0.45),(A56&lt;5.65)),0.008,IF(AND(A56&gt;=4.85,(B56&lt;3.25),B56&gt;=3.15,(G56&lt;0.905),(D56&lt;0.45),(A56&lt;5.65)),-0.017,IF(AND((D56&lt;0.25),B56&gt;=3.25,B56&gt;=3.15,(G56&lt;0.905),(D56&lt;0.45),(A56&lt;5.65)),0.022,IF(AND(D56&gt;=0.25,B56&gt;=3.25,B56&gt;=3.15,(G56&lt;0.905),(D56&lt;0.45),(A56&lt;5.65)),0.009,IF(AND((F56&lt;2.5),(H56&lt;7.692),(G56&lt;0.644),(D56&lt;2.05),(A56&lt;7.25),A56&gt;=5.65),0.018,IF(AND(F56&gt;=2.5,(H56&lt;7.692),(G56&lt;0.644),(D56&lt;2.05),(A56&lt;7.25),A56&gt;=5.65),0.068,IF(AND((B56&lt;2.35),H56&gt;=7.692,(G56&lt;0.644),(D56&lt;2.05),(A56&lt;7.25),A56&gt;=5.65),0.023,IF(AND(B56&gt;=2.35,H56&gt;=7.692,(G56&lt;0.644),(D56&lt;2.05),(A56&lt;7.25),A56&gt;=5.65),0.125,IF(AND((G56&lt;0.766),(G56&lt;0.85),G56&gt;=0.644,(D56&lt;2.05),(A56&lt;7.25),A56&gt;=5.65),0.055,IF(AND(G56&gt;=0.766,(G56&lt;0.85),G56&gt;=0.644,(D56&lt;2.05),(A56&lt;7.25),A56&gt;=5.65),-0,IF(AND((B56&lt;2.95),G56&gt;=0.85,G56&gt;=0.644,(D56&lt;2.05),(A56&lt;7.25),A56&gt;=5.65),0.098,IF(AND(B56&gt;=2.95,G56&gt;=0.85,G56&gt;=0.644,(D56&lt;2.05),(A56&lt;7.25),A56&gt;=5.65),0.013,"shouldnthappen")))))))))))))))))))))</f>
        <v>0.067</v>
      </c>
      <c r="U56" s="1" t="n">
        <f aca="false">IF(AND(A56&gt;=7.25,D56&gt;=1.25),0.186,IF(AND((G56&lt;0.13),D56&gt;=0.35,(D56&lt;1.25)),-0.004,IF(AND(H56&gt;=14.246,(H56&lt;14.344),(D56&lt;0.35),(D56&lt;1.25)),-0.002,IF(AND((A56&lt;4.85),H56&gt;=14.344,(D56&lt;0.35),(D56&lt;1.25)),0.004,IF(AND(G56&gt;=0.446,(G56&lt;0.644),(A56&lt;7.25),D56&gt;=1.25),0.138,IF(AND(A56&gt;=5.45,(H56&lt;14.246),(H56&lt;14.344),(D56&lt;0.35),(D56&lt;1.25)),0.001,IF(AND((H56&lt;14.877),A56&gt;=4.85,H56&gt;=14.344,(D56&lt;0.35),(D56&lt;1.25)),0.035,IF(AND(H56&gt;=14.877,A56&gt;=4.85,H56&gt;=14.344,(D56&lt;0.35),(D56&lt;1.25)),0.007,IF(AND((B56&lt;3.35),H56&gt;=9.448,G56&gt;=0.13,D56&gt;=0.35,(D56&lt;1.25)),0.053,IF(AND(B56&gt;=3.35,H56&gt;=9.448,G56&gt;=0.13,D56&gt;=0.35,(D56&lt;1.25)),0.017,IF(AND((G56&lt;0.44),(G56&lt;0.446),(G56&lt;0.644),(A56&lt;7.25),D56&gt;=1.25),0.079,IF(AND(G56&gt;=0.44,(G56&lt;0.446),(G56&lt;0.644),(A56&lt;7.25),D56&gt;=1.25),0.02,IF(AND((A56&lt;5.95),(G56&lt;0.724),G56&gt;=0.644,(A56&lt;7.25),D56&gt;=1.25),-0.018,IF(AND(A56&gt;=5.95,(G56&lt;0.724),G56&gt;=0.644,(A56&lt;7.25),D56&gt;=1.25),0.027,IF(AND(A56&gt;=6.15,G56&gt;=0.724,G56&gt;=0.644,(A56&lt;7.25),D56&gt;=1.25),0.093,IF(AND((A56&lt;5.05),(A56&lt;5.45),(H56&lt;14.246),(H56&lt;14.344),(D56&lt;0.35),(D56&lt;1.25)),0.011,IF(AND(A56&gt;=5.05,(A56&lt;5.45),(H56&lt;14.246),(H56&lt;14.344),(D56&lt;0.35),(D56&lt;1.25)),0.021,IF(AND((A56&lt;5.4),(B56&lt;3.15),(H56&lt;9.448),G56&gt;=0.13,D56&gt;=0.35,(D56&lt;1.25)),0.007,IF(AND(A56&gt;=5.4,(B56&lt;3.15),(H56&lt;9.448),G56&gt;=0.13,D56&gt;=0.35,(D56&lt;1.25)),-0.011,IF(AND((B56&lt;3.75),B56&gt;=3.15,(H56&lt;9.448),G56&gt;=0.13,D56&gt;=0.35,(D56&lt;1.25)),0.012,IF(AND(B56&gt;=3.75,B56&gt;=3.15,(H56&lt;9.448),G56&gt;=0.13,D56&gt;=0.35,(D56&lt;1.25)),0.046,IF(AND((A56&lt;5.9),(A56&lt;6.15),G56&gt;=0.724,G56&gt;=0.644,(A56&lt;7.25),D56&gt;=1.25),0.06,IF(AND(A56&gt;=5.9,(A56&lt;6.15),G56&gt;=0.724,G56&gt;=0.644,(A56&lt;7.25),D56&gt;=1.25),0.005,"shouldnthappen")))))))))))))))))))))))</f>
        <v>0.06</v>
      </c>
      <c r="V56" s="1" t="n">
        <f aca="false">IF(AND(H56&gt;=15.155,(D56&lt;1.55)),0.084,IF(AND(A56&gt;=7.25,D56&gt;=1.55),0.141,IF(AND((G56&lt;0.043),D56&gt;=1.05,(H56&lt;15.155),(D56&lt;1.55)),-0.007,IF(AND(D56&gt;=1.85,G56&gt;=0.755,(A56&lt;7.25),D56&gt;=1.55),0.051,IF(AND((H56&lt;9.966),G56&gt;=0.905,(D56&lt;1.05),(H56&lt;15.155),(D56&lt;1.55)),0.043,IF(AND(H56&gt;=9.966,G56&gt;=0.905,(D56&lt;1.05),(H56&lt;15.155),(D56&lt;1.55)),0.007,IF(AND((G56&lt;0.278),(G56&lt;0.361),(G56&lt;0.755),(A56&lt;7.25),D56&gt;=1.55),0.08,IF(AND((A56&lt;5.8),G56&gt;=0.361,(G56&lt;0.755),(A56&lt;7.25),D56&gt;=1.55),0.019,IF(AND((A56&lt;6.05),(D56&lt;1.85),G56&gt;=0.755,(A56&lt;7.25),D56&gt;=1.55),0.01,IF(AND(A56&gt;=6.05,(D56&lt;1.85),G56&gt;=0.755,(A56&lt;7.25),D56&gt;=1.55),0.002,IF(AND((G56&lt;0.486),(B56&lt;3.15),(G56&lt;0.905),(D56&lt;1.05),(H56&lt;15.155),(D56&lt;1.55)),0.026,IF(AND(G56&gt;=0.486,(B56&lt;3.15),(G56&lt;0.905),(D56&lt;1.05),(H56&lt;15.155),(D56&lt;1.55)),0.001,IF(AND((B56&lt;3.25),B56&gt;=3.15,(G56&lt;0.905),(D56&lt;1.05),(H56&lt;15.155),(D56&lt;1.55)),-0.003,IF(AND(B56&gt;=3.25,B56&gt;=3.15,(G56&lt;0.905),(D56&lt;1.05),(H56&lt;15.155),(D56&lt;1.55)),0.012,IF(AND((H56&lt;7.426),(H56&lt;8.769),G56&gt;=0.043,D56&gt;=1.05,(H56&lt;15.155),(D56&lt;1.55)),0.041,IF(AND(H56&gt;=7.426,(H56&lt;8.769),G56&gt;=0.043,D56&gt;=1.05,(H56&lt;15.155),(D56&lt;1.55)),-0.008,IF(AND((H56&lt;10.696),H56&gt;=8.769,G56&gt;=0.043,D56&gt;=1.05,(H56&lt;15.155),(D56&lt;1.55)),0.069,IF(AND(H56&gt;=10.696,H56&gt;=8.769,G56&gt;=0.043,D56&gt;=1.05,(H56&lt;15.155),(D56&lt;1.55)),0.033,IF(AND((D56&lt;2.2),G56&gt;=0.278,(G56&lt;0.361),(G56&lt;0.755),(A56&lt;7.25),D56&gt;=1.55),0.022,IF(AND(D56&gt;=2.2,G56&gt;=0.278,(G56&lt;0.361),(G56&lt;0.755),(A56&lt;7.25),D56&gt;=1.55),-0.027,IF(AND((H56&lt;12.626),A56&gt;=5.8,G56&gt;=0.361,(G56&lt;0.755),(A56&lt;7.25),D56&gt;=1.55),0.126,IF(AND(H56&gt;=12.626,A56&gt;=5.8,G56&gt;=0.361,(G56&lt;0.755),(A56&lt;7.25),D56&gt;=1.55),0.065,"shouldnthappen"))))))))))))))))))))))</f>
        <v>0.041</v>
      </c>
      <c r="W56" s="1" t="n">
        <f aca="false">IF(AND(H56&gt;=15.155,(D56&lt;1.55)),0.064,IF(AND(A56&gt;=7.45,D56&gt;=1.55),0.115,IF(AND(B56&gt;=3.15,(H56&lt;10.257),(A56&lt;7.45),D56&gt;=1.55),0.097,IF(AND((A56&lt;4.85),H56&gt;=14.344,(D56&lt;0.35),(H56&lt;15.155),(D56&lt;1.55)),0.003,IF(AND(A56&gt;=6.05,(G56&lt;0.169),D56&gt;=0.35,(H56&lt;15.155),(D56&lt;1.55)),-0.008,IF(AND((G56&lt;0.181),G56&gt;=0.169,D56&gt;=0.35,(H56&lt;15.155),(D56&lt;1.55)),0.065,IF(AND(B56&gt;=3.05,(B56&lt;3.15),(H56&lt;10.257),(A56&lt;7.45),D56&gt;=1.55),-0.023,IF(AND(H56&gt;=11.854,(G56&lt;0.613),H56&gt;=10.257,(A56&lt;7.45),D56&gt;=1.55),0.068,IF(AND((D56&lt;0.25),(B56&lt;3.15),(H56&lt;14.344),(D56&lt;0.35),(H56&lt;15.155),(D56&lt;1.55)),0.014,IF(AND(D56&gt;=0.25,(B56&lt;3.15),(H56&lt;14.344),(D56&lt;0.35),(H56&lt;15.155),(D56&lt;1.55)),0.002,IF(AND((A56&lt;5.05),B56&gt;=3.15,(H56&lt;14.344),(D56&lt;0.35),(H56&lt;15.155),(D56&lt;1.55)),-0.001,IF(AND(A56&gt;=5.05,B56&gt;=3.15,(H56&lt;14.344),(D56&lt;0.35),(H56&lt;15.155),(D56&lt;1.55)),0.009,IF(AND((H56&lt;14.877),A56&gt;=4.85,H56&gt;=14.344,(D56&lt;0.35),(H56&lt;15.155),(D56&lt;1.55)),0.023,IF(AND(H56&gt;=14.877,A56&gt;=4.85,H56&gt;=14.344,(D56&lt;0.35),(H56&lt;15.155),(D56&lt;1.55)),0.004,IF(AND((H56&lt;13.602),(A56&lt;6.05),(G56&lt;0.169),D56&gt;=0.35,(H56&lt;15.155),(D56&lt;1.55)),0.023,IF(AND(H56&gt;=13.602,(A56&lt;6.05),(G56&lt;0.169),D56&gt;=0.35,(H56&lt;15.155),(D56&lt;1.55)),-0.006,IF(AND((B56&lt;2.95),G56&gt;=0.181,G56&gt;=0.169,D56&gt;=0.35,(H56&lt;15.155),(D56&lt;1.55)),0.019,IF(AND(B56&gt;=2.95,G56&gt;=0.181,G56&gt;=0.169,D56&gt;=0.35,(H56&lt;15.155),(D56&lt;1.55)),0.034,IF(AND((A56&lt;5.35),(B56&lt;3.05),(B56&lt;3.15),(H56&lt;10.257),(A56&lt;7.45),D56&gt;=1.55),0.009,IF(AND(A56&gt;=5.35,(B56&lt;3.05),(B56&lt;3.15),(H56&lt;10.257),(A56&lt;7.45),D56&gt;=1.55),0.058,IF(AND((B56&lt;2.9),(H56&lt;11.854),(G56&lt;0.613),H56&gt;=10.257,(A56&lt;7.45),D56&gt;=1.55),0.037,IF(AND(B56&gt;=2.9,(H56&lt;11.854),(G56&lt;0.613),H56&gt;=10.257,(A56&lt;7.45),D56&gt;=1.55),-0.005,IF(AND((A56&lt;6.4),(G56&lt;0.711),G56&gt;=0.613,H56&gt;=10.257,(A56&lt;7.45),D56&gt;=1.55),0.001,IF(AND(A56&gt;=6.4,(G56&lt;0.711),G56&gt;=0.613,H56&gt;=10.257,(A56&lt;7.45),D56&gt;=1.55),-0.002,IF(AND((D56&lt;1.9),G56&gt;=0.711,G56&gt;=0.613,H56&gt;=10.257,(A56&lt;7.45),D56&gt;=1.55),0.007,IF(AND(D56&gt;=1.9,G56&gt;=0.711,G56&gt;=0.613,H56&gt;=10.257,(A56&lt;7.45),D56&gt;=1.55),0.023,"shouldnthappen"))))))))))))))))))))))))))</f>
        <v>0.019</v>
      </c>
      <c r="X56" s="1" t="n">
        <f aca="false">IF(AND(H56&gt;=15.155,(F56&lt;2.5)),0.049,IF(AND(A56&gt;=7.45,F56&gt;=2.5),0.089,IF(AND((G56&lt;0.107),(G56&lt;0.364),(A56&lt;7.45),F56&gt;=2.5),0.055,IF(AND(A56&gt;=5.75,(G56&lt;0.572),(D56&lt;1.25),(H56&lt;15.155),(F56&lt;2.5)),-0.018,IF(AND((A56&lt;5.7),(H56&lt;12.626),G56&gt;=0.364,(A56&lt;7.45),F56&gt;=2.5),0.012,IF(AND(A56&gt;=5.7,(H56&lt;12.626),G56&gt;=0.364,(A56&lt;7.45),F56&gt;=2.5),0.065,IF(AND((G56&lt;0.628),H56&gt;=12.626,G56&gt;=0.364,(A56&lt;7.45),F56&gt;=2.5),0.047,IF(AND((G56&lt;0.545),(A56&lt;5.75),(G56&lt;0.572),(D56&lt;1.25),(H56&lt;15.155),(F56&lt;2.5)),0.007,IF(AND(G56&gt;=0.545,(A56&lt;5.75),(G56&lt;0.572),(D56&lt;1.25),(H56&lt;15.155),(F56&lt;2.5)),-0.009,IF(AND((D56&lt;0.3),(H56&lt;11.788),G56&gt;=0.572,(D56&lt;1.25),(H56&lt;15.155),(F56&lt;2.5)),0.01,IF(AND(D56&gt;=0.3,(H56&lt;11.788),G56&gt;=0.572,(D56&lt;1.25),(H56&lt;15.155),(F56&lt;2.5)),0.03,IF(AND((A56&lt;4.75),H56&gt;=11.788,G56&gt;=0.572,(D56&lt;1.25),(H56&lt;15.155),(F56&lt;2.5)),0.001,IF(AND(A56&gt;=4.75,H56&gt;=11.788,G56&gt;=0.572,(D56&lt;1.25),(H56&lt;15.155),(F56&lt;2.5)),0.01,IF(AND((A56&lt;5.5),(A56&lt;6.15),(G56&lt;0.652),D56&gt;=1.25,(H56&lt;15.155),(F56&lt;2.5)),0.014,IF(AND(A56&gt;=5.5,(A56&lt;6.15),(G56&lt;0.652),D56&gt;=1.25,(H56&lt;15.155),(F56&lt;2.5)),0.049,IF(AND((H56&lt;12.206),A56&gt;=6.15,(G56&lt;0.652),D56&gt;=1.25,(H56&lt;15.155),(F56&lt;2.5)),-0.009,IF(AND(H56&gt;=12.206,A56&gt;=6.15,(G56&lt;0.652),D56&gt;=1.25,(H56&lt;15.155),(F56&lt;2.5)),0.021,IF(AND((A56&lt;5.55),(A56&lt;6.2),G56&gt;=0.652,D56&gt;=1.25,(H56&lt;15.155),(F56&lt;2.5)),0.011,IF(AND(A56&gt;=5.55,(A56&lt;6.2),G56&gt;=0.652,D56&gt;=1.25,(H56&lt;15.155),(F56&lt;2.5)),-0.019,IF(AND((B56&lt;3.2),A56&gt;=6.2,G56&gt;=0.652,D56&gt;=1.25,(H56&lt;15.155),(F56&lt;2.5)),0.025,IF(AND(B56&gt;=3.2,A56&gt;=6.2,G56&gt;=0.652,D56&gt;=1.25,(H56&lt;15.155),(F56&lt;2.5)),0.001,IF(AND((G56&lt;0.183),(G56&lt;0.301),G56&gt;=0.107,(G56&lt;0.364),(A56&lt;7.45),F56&gt;=2.5),-0.009,IF(AND(G56&gt;=0.183,(G56&lt;0.301),G56&gt;=0.107,(G56&lt;0.364),(A56&lt;7.45),F56&gt;=2.5),0.022,IF(AND((D56&lt;2.2),G56&gt;=0.301,G56&gt;=0.107,(G56&lt;0.364),(A56&lt;7.45),F56&gt;=2.5),0.004,IF(AND(D56&gt;=2.2,G56&gt;=0.301,G56&gt;=0.107,(G56&lt;0.364),(A56&lt;7.45),F56&gt;=2.5),-0.02,IF(AND((G56&lt;0.787),G56&gt;=0.628,H56&gt;=12.626,G56&gt;=0.364,(A56&lt;7.45),F56&gt;=2.5),-0.001,IF(AND(G56&gt;=0.787,G56&gt;=0.628,H56&gt;=12.626,G56&gt;=0.364,(A56&lt;7.45),F56&gt;=2.5),0.016,"shouldnthappen")))))))))))))))))))))))))))</f>
        <v>0.011</v>
      </c>
      <c r="Y56" s="1" t="n">
        <f aca="false">IF(AND(H56&gt;=15.155,(D56&lt;1.55)),0.037,IF(AND(D56&gt;=2.45,(A56&lt;7.45),D56&gt;=1.55),0.054,IF(AND((A56&lt;7.8),A56&gt;=7.45,D56&gt;=1.55),0.078,IF(AND(A56&gt;=7.8,A56&gt;=7.45,D56&gt;=1.55),0.021,IF(AND(A56&gt;=6.2,G56&gt;=0.68,D56&gt;=1.25,(H56&lt;15.155),(D56&lt;1.55)),0.019,IF(AND((B56&lt;2.65),(A56&lt;4.95),(G56&lt;0.572),(D56&lt;1.25),(H56&lt;15.155),(D56&lt;1.55)),0.021,IF(AND(B56&gt;=2.65,(A56&lt;4.95),(G56&lt;0.572),(D56&lt;1.25),(H56&lt;15.155),(D56&lt;1.55)),0.006,IF(AND((H56&lt;14.344),A56&gt;=4.95,(G56&lt;0.572),(D56&lt;1.25),(H56&lt;15.155),(D56&lt;1.55)),-0.005,IF(AND(H56&gt;=14.344,A56&gt;=4.95,(G56&lt;0.572),(D56&lt;1.25),(H56&lt;15.155),(D56&lt;1.55)),0.013,IF(AND((G56&lt;0.833),(H56&lt;11.788),G56&gt;=0.572,(D56&lt;1.25),(H56&lt;15.155),(D56&lt;1.55)),0.009,IF(AND(G56&gt;=0.833,(H56&lt;11.788),G56&gt;=0.572,(D56&lt;1.25),(H56&lt;15.155),(D56&lt;1.55)),0.024,IF(AND((A56&lt;4.75),H56&gt;=11.788,G56&gt;=0.572,(D56&lt;1.25),(H56&lt;15.155),(D56&lt;1.55)),0.001,IF(AND(A56&gt;=4.75,H56&gt;=11.788,G56&gt;=0.572,(D56&lt;1.25),(H56&lt;15.155),(D56&lt;1.55)),0.008,IF(AND((A56&lt;5.65),(A56&lt;6.15),(G56&lt;0.68),D56&gt;=1.25,(H56&lt;15.155),(D56&lt;1.55)),0.017,IF(AND(A56&gt;=5.65,(A56&lt;6.15),(G56&lt;0.68),D56&gt;=1.25,(H56&lt;15.155),(D56&lt;1.55)),0.039,IF(AND((G56&lt;0.436),A56&gt;=6.15,(G56&lt;0.68),D56&gt;=1.25,(H56&lt;15.155),(D56&lt;1.55)),-0.004,IF(AND(G56&gt;=0.436,A56&gt;=6.15,(G56&lt;0.68),D56&gt;=1.25,(H56&lt;15.155),(D56&lt;1.55)),0.022,IF(AND((A56&lt;5.55),(A56&lt;6.2),G56&gt;=0.68,D56&gt;=1.25,(H56&lt;15.155),(D56&lt;1.55)),0.009,IF(AND(A56&gt;=5.55,(A56&lt;6.2),G56&gt;=0.68,D56&gt;=1.25,(H56&lt;15.155),(D56&lt;1.55)),-0.016,IF(AND((G56&lt;0.107),(G56&lt;0.361),(G56&lt;0.613),(D56&lt;2.45),(A56&lt;7.45),D56&gt;=1.55),0.042,IF(AND(G56&gt;=0.107,(G56&lt;0.361),(G56&lt;0.613),(D56&lt;2.45),(A56&lt;7.45),D56&gt;=1.55),0.002,IF(AND((D56&lt;2.35),G56&gt;=0.361,(G56&lt;0.613),(D56&lt;2.45),(A56&lt;7.45),D56&gt;=1.55),0.051,IF(AND(D56&gt;=2.35,G56&gt;=0.361,(G56&lt;0.613),(D56&lt;2.45),(A56&lt;7.45),D56&gt;=1.55),0.016,IF(AND((A56&lt;6.4),(G56&lt;0.711),G56&gt;=0.613,(D56&lt;2.45),(A56&lt;7.45),D56&gt;=1.55),0.001,IF(AND(A56&gt;=6.4,(G56&lt;0.711),G56&gt;=0.613,(D56&lt;2.45),(A56&lt;7.45),D56&gt;=1.55),-0.002,IF(AND((B56&lt;2.95),G56&gt;=0.711,G56&gt;=0.613,(D56&lt;2.45),(A56&lt;7.45),D56&gt;=1.55),0.023,IF(AND(B56&gt;=2.95,G56&gt;=0.711,G56&gt;=0.613,(D56&lt;2.45),(A56&lt;7.45),D56&gt;=1.55),0.01,"shouldnthappen")))))))))))))))))))))))))))</f>
        <v>0.009</v>
      </c>
      <c r="Z56" s="1" t="n">
        <f aca="false">IF(AND(A56&gt;=7.45,D56&gt;=1.75),0.056,IF(AND(H56&gt;=15.059,A56&gt;=5.55,(D56&lt;1.75)),0.028,IF(AND((D56&lt;0.35),G56&gt;=0.905,(A56&lt;5.55),(D56&lt;1.75)),0.005,IF(AND(D56&gt;=0.35,G56&gt;=0.905,(A56&lt;5.55),(D56&lt;1.75)),0.026,IF(AND((H56&lt;8.711),D56&gt;=2.45,(A56&lt;7.45),D56&gt;=1.75),0.011,IF(AND(H56&gt;=8.711,D56&gt;=2.45,(A56&lt;7.45),D56&gt;=1.75),0.049,IF(AND((G56&lt;0.107),(G56&lt;0.487),(D56&lt;2.45),(A56&lt;7.45),D56&gt;=1.75),0.032,IF(AND((H56&lt;10.915),(A56&lt;4.5),(B56&lt;3.15),(G56&lt;0.905),(A56&lt;5.55),(D56&lt;1.75)),-0.001,IF(AND(H56&gt;=10.915,(A56&lt;4.5),(B56&lt;3.15),(G56&lt;0.905),(A56&lt;5.55),(D56&lt;1.75)),0.003,IF(AND((A56&lt;5.05),A56&gt;=4.5,(B56&lt;3.15),(G56&lt;0.905),(A56&lt;5.55),(D56&lt;1.75)),0.015,IF(AND(A56&gt;=5.05,A56&gt;=4.5,(B56&lt;3.15),(G56&lt;0.905),(A56&lt;5.55),(D56&lt;1.75)),0.006,IF(AND((G56&lt;0.05),(G56&lt;0.091),B56&gt;=3.15,(G56&lt;0.905),(A56&lt;5.55),(D56&lt;1.75)),0.001,IF(AND(G56&gt;=0.05,(G56&lt;0.091),B56&gt;=3.15,(G56&lt;0.905),(A56&lt;5.55),(D56&lt;1.75)),0.008,IF(AND((G56&lt;0.587),G56&gt;=0.091,B56&gt;=3.15,(G56&lt;0.905),(A56&lt;5.55),(D56&lt;1.75)),-0.003,IF(AND(G56&gt;=0.587,G56&gt;=0.091,B56&gt;=3.15,(G56&lt;0.905),(A56&lt;5.55),(D56&lt;1.75)),0.004,IF(AND((F56&lt;2.5),(B56&lt;2.85),(G56&lt;0.419),(H56&lt;15.059),A56&gt;=5.55,(D56&lt;1.75)),0.041,IF(AND(F56&gt;=2.5,(B56&lt;2.85),(G56&lt;0.419),(H56&lt;15.059),A56&gt;=5.55,(D56&lt;1.75)),0.015,IF(AND((G56&lt;0.164),B56&gt;=2.85,(G56&lt;0.419),(H56&lt;15.059),A56&gt;=5.55,(D56&lt;1.75)),0.01,IF(AND(G56&gt;=0.164,B56&gt;=2.85,(G56&lt;0.419),(H56&lt;15.059),A56&gt;=5.55,(D56&lt;1.75)),-0.001,IF(AND((B56&lt;2.55),(B56&lt;2.95),G56&gt;=0.419,(H56&lt;15.059),A56&gt;=5.55,(D56&lt;1.75)),0.014,IF(AND(B56&gt;=2.55,(B56&lt;2.95),G56&gt;=0.419,(H56&lt;15.059),A56&gt;=5.55,(D56&lt;1.75)),-0.013,IF(AND((D56&lt;1.55),B56&gt;=2.95,G56&gt;=0.419,(H56&lt;15.059),A56&gt;=5.55,(D56&lt;1.75)),0.023,IF(AND(D56&gt;=1.55,B56&gt;=2.95,G56&gt;=0.419,(H56&lt;15.059),A56&gt;=5.55,(D56&lt;1.75)),0.005,IF(AND((H56&lt;13.278),G56&gt;=0.107,(G56&lt;0.487),(D56&lt;2.45),(A56&lt;7.45),D56&gt;=1.75),-0.009,IF(AND(H56&gt;=13.278,G56&gt;=0.107,(G56&lt;0.487),(D56&lt;2.45),(A56&lt;7.45),D56&gt;=1.75),0.017,IF(AND((D56&lt;2.35),(G56&lt;0.571),G56&gt;=0.487,(D56&lt;2.45),(A56&lt;7.45),D56&gt;=1.75),0.053,IF(AND(D56&gt;=2.35,(G56&lt;0.571),G56&gt;=0.487,(D56&lt;2.45),(A56&lt;7.45),D56&gt;=1.75),0.009,IF(AND((G56&lt;0.779),G56&gt;=0.571,G56&gt;=0.487,(D56&lt;2.45),(A56&lt;7.45),D56&gt;=1.75),0.006,IF(AND(G56&gt;=0.779,G56&gt;=0.571,G56&gt;=0.487,(D56&lt;2.45),(A56&lt;7.45),D56&gt;=1.75),0.016,"shouldnthappen")))))))))))))))))))))))))))))</f>
        <v>0.006</v>
      </c>
      <c r="AA56" s="1" t="n">
        <f aca="false">IF(AND((A56&lt;7.8),A56&gt;=7.45,D56&gt;=1.75),0.051,IF(AND(A56&gt;=7.8,A56&gt;=7.45,D56&gt;=1.75),0.01,IF(AND(B56&gt;=3.35,B56&gt;=3.25,(A56&lt;7.45),D56&gt;=1.75),0.016,IF(AND((H56&lt;8.308),(D56&lt;0.15),(H56&lt;13.655),(D56&lt;0.35),(D56&lt;1.75)),0.009,IF(AND((H56&lt;14.529),(G56&lt;0.293),H56&gt;=13.655,(D56&lt;0.35),(D56&lt;1.75)),0.011,IF(AND(H56&gt;=14.529,(G56&lt;0.293),H56&gt;=13.655,(D56&lt;0.35),(D56&lt;1.75)),0.001,IF(AND(D56&gt;=0.25,G56&gt;=0.293,H56&gt;=13.655,(D56&lt;0.35),(D56&lt;1.75)),-0.004,IF(AND(H56&gt;=10.635,(H56&lt;10.696),(H56&lt;13.906),D56&gt;=0.35,(D56&lt;1.75)),0.036,IF(AND(G56&gt;=0.833,H56&gt;=10.696,(H56&lt;13.906),D56&gt;=0.35,(D56&lt;1.75)),0.016,IF(AND((A56&lt;6.65),(G56&lt;0.247),H56&gt;=13.906,D56&gt;=0.35,(D56&lt;1.75)),-0.008,IF(AND(A56&gt;=6.65,(G56&lt;0.247),H56&gt;=13.906,D56&gt;=0.35,(D56&lt;1.75)),0.011,IF(AND((B56&lt;2.45),G56&gt;=0.247,H56&gt;=13.906,D56&gt;=0.35,(D56&lt;1.75)),0,IF(AND((D56&lt;1.85),(B56&lt;2.95),(B56&lt;3.25),(A56&lt;7.45),D56&gt;=1.75),0.033,IF(AND((G56&lt;0.428),(B56&lt;3.35),B56&gt;=3.25,(A56&lt;7.45),D56&gt;=1.75),0.009,IF(AND(G56&gt;=0.428,(B56&lt;3.35),B56&gt;=3.25,(A56&lt;7.45),D56&gt;=1.75),0.042,IF(AND((A56&lt;4.6),H56&gt;=8.308,(D56&lt;0.15),(H56&lt;13.655),(D56&lt;0.35),(D56&lt;1.75)),0.003,IF(AND(A56&gt;=4.6,H56&gt;=8.308,(D56&lt;0.15),(H56&lt;13.655),(D56&lt;0.35),(D56&lt;1.75)),0,IF(AND((H56&lt;8.834),(A56&lt;5.05),D56&gt;=0.15,(H56&lt;13.655),(D56&lt;0.35),(D56&lt;1.75)),0.002,IF(AND(H56&gt;=8.834,(A56&lt;5.05),D56&gt;=0.15,(H56&lt;13.655),(D56&lt;0.35),(D56&lt;1.75)),-0.008,IF(AND((A56&lt;5.45),A56&gt;=5.05,D56&gt;=0.15,(H56&lt;13.655),(D56&lt;0.35),(D56&lt;1.75)),0.003,IF(AND(A56&gt;=5.45,A56&gt;=5.05,D56&gt;=0.15,(H56&lt;13.655),(D56&lt;0.35),(D56&lt;1.75)),-0.002,IF(AND((A56&lt;5.3),(D56&lt;0.25),G56&gt;=0.293,H56&gt;=13.655,(D56&lt;0.35),(D56&lt;1.75)),0.007,IF(AND(A56&gt;=5.3,(D56&lt;0.25),G56&gt;=0.293,H56&gt;=13.655,(D56&lt;0.35),(D56&lt;1.75)),0.001,IF(AND((H56&lt;7.309),(H56&lt;10.635),(H56&lt;10.696),(H56&lt;13.906),D56&gt;=0.35,(D56&lt;1.75)),0.014,IF(AND(H56&gt;=7.309,(H56&lt;10.635),(H56&lt;10.696),(H56&lt;13.906),D56&gt;=0.35,(D56&lt;1.75)),0.006,IF(AND((H56&lt;12.093),(G56&lt;0.833),H56&gt;=10.696,(H56&lt;13.906),D56&gt;=0.35,(D56&lt;1.75)),-0.01,IF(AND(H56&gt;=12.093,(G56&lt;0.833),H56&gt;=10.696,(H56&lt;13.906),D56&gt;=0.35,(D56&lt;1.75)),0.004,IF(AND((G56&lt;0.823),B56&gt;=2.45,G56&gt;=0.247,H56&gt;=13.906,D56&gt;=0.35,(D56&lt;1.75)),0.026,IF(AND(G56&gt;=0.823,B56&gt;=2.45,G56&gt;=0.247,H56&gt;=13.906,D56&gt;=0.35,(D56&lt;1.75)),0.006,IF(AND((H56&lt;11.121),D56&gt;=1.85,(B56&lt;2.95),(B56&lt;3.25),(A56&lt;7.45),D56&gt;=1.75),0.013,IF(AND(H56&gt;=11.121,D56&gt;=1.85,(B56&lt;2.95),(B56&lt;3.25),(A56&lt;7.45),D56&gt;=1.75),0.005,IF(AND((A56&lt;6.05),(A56&lt;6.45),B56&gt;=2.95,(B56&lt;3.25),(A56&lt;7.45),D56&gt;=1.75),0.001,IF(AND(A56&gt;=6.05,(A56&lt;6.45),B56&gt;=2.95,(B56&lt;3.25),(A56&lt;7.45),D56&gt;=1.75),-0.005,IF(AND((G56&lt;0.42),A56&gt;=6.45,B56&gt;=2.95,(B56&lt;3.25),(A56&lt;7.45),D56&gt;=1.75),0.004,IF(AND(G56&gt;=0.42,A56&gt;=6.45,B56&gt;=2.95,(B56&lt;3.25),(A56&lt;7.45),D56&gt;=1.75),0.019,"shouldnthappen")))))))))))))))))))))))))))))))))))</f>
        <v>0.014</v>
      </c>
      <c r="AB56" s="1" t="n">
        <f aca="false">+ 0.5</f>
        <v>0.5</v>
      </c>
    </row>
    <row r="57" customFormat="false" ht="13.8" hidden="false" customHeight="false" outlineLevel="0" collapsed="false">
      <c r="A57" s="11" t="n">
        <v>6.5</v>
      </c>
      <c r="B57" s="1" t="n">
        <v>2.8</v>
      </c>
      <c r="C57" s="1" t="n">
        <v>4.6</v>
      </c>
      <c r="D57" s="1" t="n">
        <v>1.5</v>
      </c>
      <c r="E57" s="1" t="s">
        <v>92</v>
      </c>
      <c r="F57" s="1" t="n">
        <v>2</v>
      </c>
      <c r="G57" s="1" t="n">
        <v>0.426694232737646</v>
      </c>
      <c r="H57" s="18" t="n">
        <v>7.66422738647088</v>
      </c>
      <c r="I57" s="1" t="n">
        <f aca="false">C57</f>
        <v>4.6</v>
      </c>
      <c r="J57" s="1" t="n">
        <f aca="false">SUM(M57:AB57)</f>
        <v>4.632</v>
      </c>
      <c r="K57" s="15" t="n">
        <f aca="false">1-SQRT(VAR(M57:AB57, I57)) / AVERAGE(M57:AB57)</f>
        <v>-2.85305164872946</v>
      </c>
      <c r="L57" s="1" t="n">
        <f aca="false">(J57-I57)/I57</f>
        <v>0.00695652173913044</v>
      </c>
      <c r="M57" s="1" t="n">
        <f aca="false">IF(AND((H57&lt;5.245),(D57&lt;0.8)),0.075,IF(AND(H57&gt;=5.245,(D57&lt;0.8)),0.279,IF(AND((D57&lt;1.45),D57&gt;=0.8),1.043,IF(AND(D57&gt;=1.45,D57&gt;=0.8),1.423,"shouldnthappen"))))</f>
        <v>1.423</v>
      </c>
      <c r="N57" s="1" t="n">
        <f aca="false">IF(AND((A57&lt;4.35),(D57&lt;0.8)),0.048,IF(AND(A57&gt;=4.35,(D57&lt;0.8)),0.198,IF(AND(F57&gt;=2.5,D57&gt;=0.8),1.048,IF(AND((A57&lt;5.15),(F57&lt;2.5),D57&gt;=0.8),0.321,IF(AND(A57&gt;=5.15,(F57&lt;2.5),D57&gt;=0.8),0.783,"shouldnthappen")))))</f>
        <v>0.783</v>
      </c>
      <c r="O57" s="1" t="n">
        <f aca="false">IF(AND((H57&lt;5.245),(D57&lt;0.8)),0.034,IF(AND((A57&lt;5.9),D57&gt;=0.8),0.489,IF(AND(A57&gt;=5.9,D57&gt;=0.8),0.721,IF(AND((A57&lt;4.35),H57&gt;=5.245,(D57&lt;0.8)),0.041,IF(AND(A57&gt;=4.35,H57&gt;=5.245,(D57&lt;0.8)),0.142,"shouldnthappen")))))</f>
        <v>0.721</v>
      </c>
      <c r="P57" s="1" t="n">
        <f aca="false">IF(AND((B57&lt;2.8),(D57&lt;1.15)),0.244,IF(AND((D57&lt;1.75),D57&gt;=1.15),0.396,IF(AND(D57&gt;=1.75,D57&gt;=1.15),0.554,IF(AND((A57&lt;5.05),B57&gt;=2.8,(D57&lt;1.15)),0.078,IF(AND((H57&lt;14.877),A57&gt;=5.05,B57&gt;=2.8,(D57&lt;1.15)),0.118,IF(AND(H57&gt;=14.877,A57&gt;=5.05,B57&gt;=2.8,(D57&lt;1.15)),0.027,"shouldnthappen"))))))</f>
        <v>0.396</v>
      </c>
      <c r="Q57" s="1" t="n">
        <f aca="false">IF(AND(D57&gt;=0.45,(D57&lt;1.15)),0.17,IF(AND(A57&gt;=7.1,D57&gt;=1.15),0.539,IF(AND((A57&lt;6.25),(A57&lt;7.1),D57&gt;=1.15),0.258,IF(AND(A57&gt;=6.25,(A57&lt;7.1),D57&gt;=1.15),0.344,IF(AND(G57&gt;=0.418,(A57&lt;5.05),(D57&lt;0.45),(D57&lt;1.15)),0.033,IF(AND((H57&lt;14.494),(G57&lt;0.418),(A57&lt;5.05),(D57&lt;0.45),(D57&lt;1.15)),0.061,IF(AND(H57&gt;=14.494,(G57&lt;0.418),(A57&lt;5.05),(D57&lt;0.45),(D57&lt;1.15)),0.015,IF(AND(H57&gt;=14.877,(B57&lt;3.85),A57&gt;=5.05,(D57&lt;0.45),(D57&lt;1.15)),0.023,IF(AND((B57&lt;4),B57&gt;=3.85,A57&gt;=5.05,(D57&lt;0.45),(D57&lt;1.15)),0.009,IF(AND(B57&gt;=4,B57&gt;=3.85,A57&gt;=5.05,(D57&lt;0.45),(D57&lt;1.15)),0.052,IF(AND((G57&lt;0.05),(H57&lt;14.877),(B57&lt;3.85),A57&gt;=5.05,(D57&lt;0.45),(D57&lt;1.15)),0.024,IF(AND(G57&gt;=0.05,(H57&lt;14.877),(B57&lt;3.85),A57&gt;=5.05,(D57&lt;0.45),(D57&lt;1.15)),0.091,"shouldnthappen"))))))))))))</f>
        <v>0.344</v>
      </c>
      <c r="R57" s="1" t="n">
        <f aca="false">IF(AND(A57&gt;=7.1,D57&gt;=0.8),0.401,IF(AND((A57&lt;4.5),(G57&lt;0.905),(D57&lt;0.8)),0.024,IF(AND((H57&lt;9.966),G57&gt;=0.905,(D57&lt;0.8)),0.094,IF(AND(H57&gt;=9.966,G57&gt;=0.905,(D57&lt;0.8)),0.026,IF(AND(D57&gt;=2.05,(A57&lt;7.1),D57&gt;=0.8),0.277,IF(AND((H57&lt;5.523),A57&gt;=4.5,(G57&lt;0.905),(D57&lt;0.8)),0.012,IF(AND(H57&gt;=5.523,A57&gt;=4.5,(G57&lt;0.905),(D57&lt;0.8)),0.049,IF(AND((A57&lt;5.3),(D57&lt;2.05),(A57&lt;7.1),D57&gt;=0.8),0.095,IF(AND(A57&gt;=5.3,(D57&lt;2.05),(A57&lt;7.1),D57&gt;=0.8),0.196,"shouldnthappen")))))))))</f>
        <v>0.196</v>
      </c>
      <c r="S57" s="1" t="n">
        <f aca="false">IF(AND(A57&gt;=7.1,D57&gt;=1.35),0.298,IF(AND(G57&gt;=0.905,(D57&lt;0.8),(D57&lt;1.35)),0.068,IF(AND(H57&gt;=9.386,D57&gt;=0.8,(D57&lt;1.35)),0.126,IF(AND((H57&lt;7.426),(H57&lt;9.386),D57&gt;=0.8,(D57&lt;1.35)),0.091,IF(AND((A57&lt;5.3),(G57&lt;0.905),(A57&lt;7.1),D57&gt;=1.35),0.063,IF(AND((D57&lt;2.05),G57&gt;=0.905,(A57&lt;7.1),D57&gt;=1.35),0.015,IF(AND(D57&gt;=2.05,G57&gt;=0.905,(A57&lt;7.1),D57&gt;=1.35),0.089,IF(AND((H57&lt;10.505),(H57&lt;14.344),(G57&lt;0.905),(D57&lt;0.8),(D57&lt;1.35)),0.035,IF(AND((A57&lt;4.85),H57&gt;=14.344,(G57&lt;0.905),(D57&lt;0.8),(D57&lt;1.35)),0.006,IF(AND((B57&lt;2.75),H57&gt;=7.426,(H57&lt;9.386),D57&gt;=0.8,(D57&lt;1.35)),0.021,IF(AND(B57&gt;=2.75,H57&gt;=7.426,(H57&lt;9.386),D57&gt;=0.8,(D57&lt;1.35)),-0.01,IF(AND((B57&lt;2.35),A57&gt;=5.3,(G57&lt;0.905),(A57&lt;7.1),D57&gt;=1.35),0.068,IF(AND(B57&gt;=2.35,A57&gt;=5.3,(G57&lt;0.905),(A57&lt;7.1),D57&gt;=1.35),0.181,IF(AND((H57&lt;11.731),H57&gt;=10.505,(H57&lt;14.344),(G57&lt;0.905),(D57&lt;0.8),(D57&lt;1.35)),0.004,IF(AND(H57&gt;=11.731,H57&gt;=10.505,(H57&lt;14.344),(G57&lt;0.905),(D57&lt;0.8),(D57&lt;1.35)),0.024,IF(AND((H57&lt;14.877),A57&gt;=4.85,H57&gt;=14.344,(G57&lt;0.905),(D57&lt;0.8),(D57&lt;1.35)),0.063,IF(AND(H57&gt;=14.877,A57&gt;=4.85,H57&gt;=14.344,(G57&lt;0.905),(D57&lt;0.8),(D57&lt;1.35)),0.012,"shouldnthappen")))))))))))))))))</f>
        <v>0.181</v>
      </c>
      <c r="T57" s="1" t="n">
        <f aca="false">IF(AND(D57&gt;=0.45,(A57&lt;5.65)),0.067,IF(AND(A57&gt;=7.25,A57&gt;=5.65),0.244,IF(AND((H57&lt;9.966),G57&gt;=0.905,(D57&lt;0.45),(A57&lt;5.65)),0.062,IF(AND(H57&gt;=9.966,G57&gt;=0.905,(D57&lt;0.45),(A57&lt;5.65)),0.012,IF(AND((G57&lt;0.948),D57&gt;=2.05,(A57&lt;7.25),A57&gt;=5.65),0.157,IF(AND(G57&gt;=0.948,D57&gt;=2.05,(A57&lt;7.25),A57&gt;=5.65),0.037,IF(AND(G57&gt;=0.422,(B57&lt;3.15),(G57&lt;0.905),(D57&lt;0.45),(A57&lt;5.65)),0.011,IF(AND((D57&lt;0.25),(G57&lt;0.422),(B57&lt;3.15),(G57&lt;0.905),(D57&lt;0.45),(A57&lt;5.65)),0.04,IF(AND(D57&gt;=0.25,(G57&lt;0.422),(B57&lt;3.15),(G57&lt;0.905),(D57&lt;0.45),(A57&lt;5.65)),0.009,IF(AND((A57&lt;4.85),(B57&lt;3.25),B57&gt;=3.15,(G57&lt;0.905),(D57&lt;0.45),(A57&lt;5.65)),0.008,IF(AND(A57&gt;=4.85,(B57&lt;3.25),B57&gt;=3.15,(G57&lt;0.905),(D57&lt;0.45),(A57&lt;5.65)),-0.017,IF(AND((D57&lt;0.25),B57&gt;=3.25,B57&gt;=3.15,(G57&lt;0.905),(D57&lt;0.45),(A57&lt;5.65)),0.022,IF(AND(D57&gt;=0.25,B57&gt;=3.25,B57&gt;=3.15,(G57&lt;0.905),(D57&lt;0.45),(A57&lt;5.65)),0.009,IF(AND((F57&lt;2.5),(H57&lt;7.692),(G57&lt;0.644),(D57&lt;2.05),(A57&lt;7.25),A57&gt;=5.65),0.018,IF(AND(F57&gt;=2.5,(H57&lt;7.692),(G57&lt;0.644),(D57&lt;2.05),(A57&lt;7.25),A57&gt;=5.65),0.068,IF(AND((B57&lt;2.35),H57&gt;=7.692,(G57&lt;0.644),(D57&lt;2.05),(A57&lt;7.25),A57&gt;=5.65),0.023,IF(AND(B57&gt;=2.35,H57&gt;=7.692,(G57&lt;0.644),(D57&lt;2.05),(A57&lt;7.25),A57&gt;=5.65),0.125,IF(AND((G57&lt;0.766),(G57&lt;0.85),G57&gt;=0.644,(D57&lt;2.05),(A57&lt;7.25),A57&gt;=5.65),0.055,IF(AND(G57&gt;=0.766,(G57&lt;0.85),G57&gt;=0.644,(D57&lt;2.05),(A57&lt;7.25),A57&gt;=5.65),-0,IF(AND((B57&lt;2.95),G57&gt;=0.85,G57&gt;=0.644,(D57&lt;2.05),(A57&lt;7.25),A57&gt;=5.65),0.098,IF(AND(B57&gt;=2.95,G57&gt;=0.85,G57&gt;=0.644,(D57&lt;2.05),(A57&lt;7.25),A57&gt;=5.65),0.013,"shouldnthappen")))))))))))))))))))))</f>
        <v>0.018</v>
      </c>
      <c r="U57" s="1" t="n">
        <f aca="false">IF(AND(A57&gt;=7.25,D57&gt;=1.25),0.186,IF(AND((G57&lt;0.13),D57&gt;=0.35,(D57&lt;1.25)),-0.004,IF(AND(H57&gt;=14.246,(H57&lt;14.344),(D57&lt;0.35),(D57&lt;1.25)),-0.002,IF(AND((A57&lt;4.85),H57&gt;=14.344,(D57&lt;0.35),(D57&lt;1.25)),0.004,IF(AND(G57&gt;=0.446,(G57&lt;0.644),(A57&lt;7.25),D57&gt;=1.25),0.138,IF(AND(A57&gt;=5.45,(H57&lt;14.246),(H57&lt;14.344),(D57&lt;0.35),(D57&lt;1.25)),0.001,IF(AND((H57&lt;14.877),A57&gt;=4.85,H57&gt;=14.344,(D57&lt;0.35),(D57&lt;1.25)),0.035,IF(AND(H57&gt;=14.877,A57&gt;=4.85,H57&gt;=14.344,(D57&lt;0.35),(D57&lt;1.25)),0.007,IF(AND((B57&lt;3.35),H57&gt;=9.448,G57&gt;=0.13,D57&gt;=0.35,(D57&lt;1.25)),0.053,IF(AND(B57&gt;=3.35,H57&gt;=9.448,G57&gt;=0.13,D57&gt;=0.35,(D57&lt;1.25)),0.017,IF(AND((G57&lt;0.44),(G57&lt;0.446),(G57&lt;0.644),(A57&lt;7.25),D57&gt;=1.25),0.079,IF(AND(G57&gt;=0.44,(G57&lt;0.446),(G57&lt;0.644),(A57&lt;7.25),D57&gt;=1.25),0.02,IF(AND((A57&lt;5.95),(G57&lt;0.724),G57&gt;=0.644,(A57&lt;7.25),D57&gt;=1.25),-0.018,IF(AND(A57&gt;=5.95,(G57&lt;0.724),G57&gt;=0.644,(A57&lt;7.25),D57&gt;=1.25),0.027,IF(AND(A57&gt;=6.15,G57&gt;=0.724,G57&gt;=0.644,(A57&lt;7.25),D57&gt;=1.25),0.093,IF(AND((A57&lt;5.05),(A57&lt;5.45),(H57&lt;14.246),(H57&lt;14.344),(D57&lt;0.35),(D57&lt;1.25)),0.011,IF(AND(A57&gt;=5.05,(A57&lt;5.45),(H57&lt;14.246),(H57&lt;14.344),(D57&lt;0.35),(D57&lt;1.25)),0.021,IF(AND((A57&lt;5.4),(B57&lt;3.15),(H57&lt;9.448),G57&gt;=0.13,D57&gt;=0.35,(D57&lt;1.25)),0.007,IF(AND(A57&gt;=5.4,(B57&lt;3.15),(H57&lt;9.448),G57&gt;=0.13,D57&gt;=0.35,(D57&lt;1.25)),-0.011,IF(AND((B57&lt;3.75),B57&gt;=3.15,(H57&lt;9.448),G57&gt;=0.13,D57&gt;=0.35,(D57&lt;1.25)),0.012,IF(AND(B57&gt;=3.75,B57&gt;=3.15,(H57&lt;9.448),G57&gt;=0.13,D57&gt;=0.35,(D57&lt;1.25)),0.046,IF(AND((A57&lt;5.9),(A57&lt;6.15),G57&gt;=0.724,G57&gt;=0.644,(A57&lt;7.25),D57&gt;=1.25),0.06,IF(AND(A57&gt;=5.9,(A57&lt;6.15),G57&gt;=0.724,G57&gt;=0.644,(A57&lt;7.25),D57&gt;=1.25),0.005,"shouldnthappen")))))))))))))))))))))))</f>
        <v>0.079</v>
      </c>
      <c r="V57" s="1" t="n">
        <f aca="false">IF(AND(H57&gt;=15.155,(D57&lt;1.55)),0.084,IF(AND(A57&gt;=7.25,D57&gt;=1.55),0.141,IF(AND((G57&lt;0.043),D57&gt;=1.05,(H57&lt;15.155),(D57&lt;1.55)),-0.007,IF(AND(D57&gt;=1.85,G57&gt;=0.755,(A57&lt;7.25),D57&gt;=1.55),0.051,IF(AND((H57&lt;9.966),G57&gt;=0.905,(D57&lt;1.05),(H57&lt;15.155),(D57&lt;1.55)),0.043,IF(AND(H57&gt;=9.966,G57&gt;=0.905,(D57&lt;1.05),(H57&lt;15.155),(D57&lt;1.55)),0.007,IF(AND((G57&lt;0.278),(G57&lt;0.361),(G57&lt;0.755),(A57&lt;7.25),D57&gt;=1.55),0.08,IF(AND((A57&lt;5.8),G57&gt;=0.361,(G57&lt;0.755),(A57&lt;7.25),D57&gt;=1.55),0.019,IF(AND((A57&lt;6.05),(D57&lt;1.85),G57&gt;=0.755,(A57&lt;7.25),D57&gt;=1.55),0.01,IF(AND(A57&gt;=6.05,(D57&lt;1.85),G57&gt;=0.755,(A57&lt;7.25),D57&gt;=1.55),0.002,IF(AND((G57&lt;0.486),(B57&lt;3.15),(G57&lt;0.905),(D57&lt;1.05),(H57&lt;15.155),(D57&lt;1.55)),0.026,IF(AND(G57&gt;=0.486,(B57&lt;3.15),(G57&lt;0.905),(D57&lt;1.05),(H57&lt;15.155),(D57&lt;1.55)),0.001,IF(AND((B57&lt;3.25),B57&gt;=3.15,(G57&lt;0.905),(D57&lt;1.05),(H57&lt;15.155),(D57&lt;1.55)),-0.003,IF(AND(B57&gt;=3.25,B57&gt;=3.15,(G57&lt;0.905),(D57&lt;1.05),(H57&lt;15.155),(D57&lt;1.55)),0.012,IF(AND((H57&lt;7.426),(H57&lt;8.769),G57&gt;=0.043,D57&gt;=1.05,(H57&lt;15.155),(D57&lt;1.55)),0.041,IF(AND(H57&gt;=7.426,(H57&lt;8.769),G57&gt;=0.043,D57&gt;=1.05,(H57&lt;15.155),(D57&lt;1.55)),-0.008,IF(AND((H57&lt;10.696),H57&gt;=8.769,G57&gt;=0.043,D57&gt;=1.05,(H57&lt;15.155),(D57&lt;1.55)),0.069,IF(AND(H57&gt;=10.696,H57&gt;=8.769,G57&gt;=0.043,D57&gt;=1.05,(H57&lt;15.155),(D57&lt;1.55)),0.033,IF(AND((D57&lt;2.2),G57&gt;=0.278,(G57&lt;0.361),(G57&lt;0.755),(A57&lt;7.25),D57&gt;=1.55),0.022,IF(AND(D57&gt;=2.2,G57&gt;=0.278,(G57&lt;0.361),(G57&lt;0.755),(A57&lt;7.25),D57&gt;=1.55),-0.027,IF(AND((H57&lt;12.626),A57&gt;=5.8,G57&gt;=0.361,(G57&lt;0.755),(A57&lt;7.25),D57&gt;=1.55),0.126,IF(AND(H57&gt;=12.626,A57&gt;=5.8,G57&gt;=0.361,(G57&lt;0.755),(A57&lt;7.25),D57&gt;=1.55),0.065,"shouldnthappen"))))))))))))))))))))))</f>
        <v>-0.008</v>
      </c>
      <c r="W57" s="1" t="n">
        <f aca="false">IF(AND(H57&gt;=15.155,(D57&lt;1.55)),0.064,IF(AND(A57&gt;=7.45,D57&gt;=1.55),0.115,IF(AND(B57&gt;=3.15,(H57&lt;10.257),(A57&lt;7.45),D57&gt;=1.55),0.097,IF(AND((A57&lt;4.85),H57&gt;=14.344,(D57&lt;0.35),(H57&lt;15.155),(D57&lt;1.55)),0.003,IF(AND(A57&gt;=6.05,(G57&lt;0.169),D57&gt;=0.35,(H57&lt;15.155),(D57&lt;1.55)),-0.008,IF(AND((G57&lt;0.181),G57&gt;=0.169,D57&gt;=0.35,(H57&lt;15.155),(D57&lt;1.55)),0.065,IF(AND(B57&gt;=3.05,(B57&lt;3.15),(H57&lt;10.257),(A57&lt;7.45),D57&gt;=1.55),-0.023,IF(AND(H57&gt;=11.854,(G57&lt;0.613),H57&gt;=10.257,(A57&lt;7.45),D57&gt;=1.55),0.068,IF(AND((D57&lt;0.25),(B57&lt;3.15),(H57&lt;14.344),(D57&lt;0.35),(H57&lt;15.155),(D57&lt;1.55)),0.014,IF(AND(D57&gt;=0.25,(B57&lt;3.15),(H57&lt;14.344),(D57&lt;0.35),(H57&lt;15.155),(D57&lt;1.55)),0.002,IF(AND((A57&lt;5.05),B57&gt;=3.15,(H57&lt;14.344),(D57&lt;0.35),(H57&lt;15.155),(D57&lt;1.55)),-0.001,IF(AND(A57&gt;=5.05,B57&gt;=3.15,(H57&lt;14.344),(D57&lt;0.35),(H57&lt;15.155),(D57&lt;1.55)),0.009,IF(AND((H57&lt;14.877),A57&gt;=4.85,H57&gt;=14.344,(D57&lt;0.35),(H57&lt;15.155),(D57&lt;1.55)),0.023,IF(AND(H57&gt;=14.877,A57&gt;=4.85,H57&gt;=14.344,(D57&lt;0.35),(H57&lt;15.155),(D57&lt;1.55)),0.004,IF(AND((H57&lt;13.602),(A57&lt;6.05),(G57&lt;0.169),D57&gt;=0.35,(H57&lt;15.155),(D57&lt;1.55)),0.023,IF(AND(H57&gt;=13.602,(A57&lt;6.05),(G57&lt;0.169),D57&gt;=0.35,(H57&lt;15.155),(D57&lt;1.55)),-0.006,IF(AND((B57&lt;2.95),G57&gt;=0.181,G57&gt;=0.169,D57&gt;=0.35,(H57&lt;15.155),(D57&lt;1.55)),0.019,IF(AND(B57&gt;=2.95,G57&gt;=0.181,G57&gt;=0.169,D57&gt;=0.35,(H57&lt;15.155),(D57&lt;1.55)),0.034,IF(AND((A57&lt;5.35),(B57&lt;3.05),(B57&lt;3.15),(H57&lt;10.257),(A57&lt;7.45),D57&gt;=1.55),0.009,IF(AND(A57&gt;=5.35,(B57&lt;3.05),(B57&lt;3.15),(H57&lt;10.257),(A57&lt;7.45),D57&gt;=1.55),0.058,IF(AND((B57&lt;2.9),(H57&lt;11.854),(G57&lt;0.613),H57&gt;=10.257,(A57&lt;7.45),D57&gt;=1.55),0.037,IF(AND(B57&gt;=2.9,(H57&lt;11.854),(G57&lt;0.613),H57&gt;=10.257,(A57&lt;7.45),D57&gt;=1.55),-0.005,IF(AND((A57&lt;6.4),(G57&lt;0.711),G57&gt;=0.613,H57&gt;=10.257,(A57&lt;7.45),D57&gt;=1.55),0.001,IF(AND(A57&gt;=6.4,(G57&lt;0.711),G57&gt;=0.613,H57&gt;=10.257,(A57&lt;7.45),D57&gt;=1.55),-0.002,IF(AND((D57&lt;1.9),G57&gt;=0.711,G57&gt;=0.613,H57&gt;=10.257,(A57&lt;7.45),D57&gt;=1.55),0.007,IF(AND(D57&gt;=1.9,G57&gt;=0.711,G57&gt;=0.613,H57&gt;=10.257,(A57&lt;7.45),D57&gt;=1.55),0.023,"shouldnthappen"))))))))))))))))))))))))))</f>
        <v>0.019</v>
      </c>
      <c r="X57" s="1" t="n">
        <f aca="false">IF(AND(H57&gt;=15.155,(F57&lt;2.5)),0.049,IF(AND(A57&gt;=7.45,F57&gt;=2.5),0.089,IF(AND((G57&lt;0.107),(G57&lt;0.364),(A57&lt;7.45),F57&gt;=2.5),0.055,IF(AND(A57&gt;=5.75,(G57&lt;0.572),(D57&lt;1.25),(H57&lt;15.155),(F57&lt;2.5)),-0.018,IF(AND((A57&lt;5.7),(H57&lt;12.626),G57&gt;=0.364,(A57&lt;7.45),F57&gt;=2.5),0.012,IF(AND(A57&gt;=5.7,(H57&lt;12.626),G57&gt;=0.364,(A57&lt;7.45),F57&gt;=2.5),0.065,IF(AND((G57&lt;0.628),H57&gt;=12.626,G57&gt;=0.364,(A57&lt;7.45),F57&gt;=2.5),0.047,IF(AND((G57&lt;0.545),(A57&lt;5.75),(G57&lt;0.572),(D57&lt;1.25),(H57&lt;15.155),(F57&lt;2.5)),0.007,IF(AND(G57&gt;=0.545,(A57&lt;5.75),(G57&lt;0.572),(D57&lt;1.25),(H57&lt;15.155),(F57&lt;2.5)),-0.009,IF(AND((D57&lt;0.3),(H57&lt;11.788),G57&gt;=0.572,(D57&lt;1.25),(H57&lt;15.155),(F57&lt;2.5)),0.01,IF(AND(D57&gt;=0.3,(H57&lt;11.788),G57&gt;=0.572,(D57&lt;1.25),(H57&lt;15.155),(F57&lt;2.5)),0.03,IF(AND((A57&lt;4.75),H57&gt;=11.788,G57&gt;=0.572,(D57&lt;1.25),(H57&lt;15.155),(F57&lt;2.5)),0.001,IF(AND(A57&gt;=4.75,H57&gt;=11.788,G57&gt;=0.572,(D57&lt;1.25),(H57&lt;15.155),(F57&lt;2.5)),0.01,IF(AND((A57&lt;5.5),(A57&lt;6.15),(G57&lt;0.652),D57&gt;=1.25,(H57&lt;15.155),(F57&lt;2.5)),0.014,IF(AND(A57&gt;=5.5,(A57&lt;6.15),(G57&lt;0.652),D57&gt;=1.25,(H57&lt;15.155),(F57&lt;2.5)),0.049,IF(AND((H57&lt;12.206),A57&gt;=6.15,(G57&lt;0.652),D57&gt;=1.25,(H57&lt;15.155),(F57&lt;2.5)),-0.009,IF(AND(H57&gt;=12.206,A57&gt;=6.15,(G57&lt;0.652),D57&gt;=1.25,(H57&lt;15.155),(F57&lt;2.5)),0.021,IF(AND((A57&lt;5.55),(A57&lt;6.2),G57&gt;=0.652,D57&gt;=1.25,(H57&lt;15.155),(F57&lt;2.5)),0.011,IF(AND(A57&gt;=5.55,(A57&lt;6.2),G57&gt;=0.652,D57&gt;=1.25,(H57&lt;15.155),(F57&lt;2.5)),-0.019,IF(AND((B57&lt;3.2),A57&gt;=6.2,G57&gt;=0.652,D57&gt;=1.25,(H57&lt;15.155),(F57&lt;2.5)),0.025,IF(AND(B57&gt;=3.2,A57&gt;=6.2,G57&gt;=0.652,D57&gt;=1.25,(H57&lt;15.155),(F57&lt;2.5)),0.001,IF(AND((G57&lt;0.183),(G57&lt;0.301),G57&gt;=0.107,(G57&lt;0.364),(A57&lt;7.45),F57&gt;=2.5),-0.009,IF(AND(G57&gt;=0.183,(G57&lt;0.301),G57&gt;=0.107,(G57&lt;0.364),(A57&lt;7.45),F57&gt;=2.5),0.022,IF(AND((D57&lt;2.2),G57&gt;=0.301,G57&gt;=0.107,(G57&lt;0.364),(A57&lt;7.45),F57&gt;=2.5),0.004,IF(AND(D57&gt;=2.2,G57&gt;=0.301,G57&gt;=0.107,(G57&lt;0.364),(A57&lt;7.45),F57&gt;=2.5),-0.02,IF(AND((G57&lt;0.787),G57&gt;=0.628,H57&gt;=12.626,G57&gt;=0.364,(A57&lt;7.45),F57&gt;=2.5),-0.001,IF(AND(G57&gt;=0.787,G57&gt;=0.628,H57&gt;=12.626,G57&gt;=0.364,(A57&lt;7.45),F57&gt;=2.5),0.016,"shouldnthappen")))))))))))))))))))))))))))</f>
        <v>-0.009</v>
      </c>
      <c r="Y57" s="1" t="n">
        <f aca="false">IF(AND(H57&gt;=15.155,(D57&lt;1.55)),0.037,IF(AND(D57&gt;=2.45,(A57&lt;7.45),D57&gt;=1.55),0.054,IF(AND((A57&lt;7.8),A57&gt;=7.45,D57&gt;=1.55),0.078,IF(AND(A57&gt;=7.8,A57&gt;=7.45,D57&gt;=1.55),0.021,IF(AND(A57&gt;=6.2,G57&gt;=0.68,D57&gt;=1.25,(H57&lt;15.155),(D57&lt;1.55)),0.019,IF(AND((B57&lt;2.65),(A57&lt;4.95),(G57&lt;0.572),(D57&lt;1.25),(H57&lt;15.155),(D57&lt;1.55)),0.021,IF(AND(B57&gt;=2.65,(A57&lt;4.95),(G57&lt;0.572),(D57&lt;1.25),(H57&lt;15.155),(D57&lt;1.55)),0.006,IF(AND((H57&lt;14.344),A57&gt;=4.95,(G57&lt;0.572),(D57&lt;1.25),(H57&lt;15.155),(D57&lt;1.55)),-0.005,IF(AND(H57&gt;=14.344,A57&gt;=4.95,(G57&lt;0.572),(D57&lt;1.25),(H57&lt;15.155),(D57&lt;1.55)),0.013,IF(AND((G57&lt;0.833),(H57&lt;11.788),G57&gt;=0.572,(D57&lt;1.25),(H57&lt;15.155),(D57&lt;1.55)),0.009,IF(AND(G57&gt;=0.833,(H57&lt;11.788),G57&gt;=0.572,(D57&lt;1.25),(H57&lt;15.155),(D57&lt;1.55)),0.024,IF(AND((A57&lt;4.75),H57&gt;=11.788,G57&gt;=0.572,(D57&lt;1.25),(H57&lt;15.155),(D57&lt;1.55)),0.001,IF(AND(A57&gt;=4.75,H57&gt;=11.788,G57&gt;=0.572,(D57&lt;1.25),(H57&lt;15.155),(D57&lt;1.55)),0.008,IF(AND((A57&lt;5.65),(A57&lt;6.15),(G57&lt;0.68),D57&gt;=1.25,(H57&lt;15.155),(D57&lt;1.55)),0.017,IF(AND(A57&gt;=5.65,(A57&lt;6.15),(G57&lt;0.68),D57&gt;=1.25,(H57&lt;15.155),(D57&lt;1.55)),0.039,IF(AND((G57&lt;0.436),A57&gt;=6.15,(G57&lt;0.68),D57&gt;=1.25,(H57&lt;15.155),(D57&lt;1.55)),-0.004,IF(AND(G57&gt;=0.436,A57&gt;=6.15,(G57&lt;0.68),D57&gt;=1.25,(H57&lt;15.155),(D57&lt;1.55)),0.022,IF(AND((A57&lt;5.55),(A57&lt;6.2),G57&gt;=0.68,D57&gt;=1.25,(H57&lt;15.155),(D57&lt;1.55)),0.009,IF(AND(A57&gt;=5.55,(A57&lt;6.2),G57&gt;=0.68,D57&gt;=1.25,(H57&lt;15.155),(D57&lt;1.55)),-0.016,IF(AND((G57&lt;0.107),(G57&lt;0.361),(G57&lt;0.613),(D57&lt;2.45),(A57&lt;7.45),D57&gt;=1.55),0.042,IF(AND(G57&gt;=0.107,(G57&lt;0.361),(G57&lt;0.613),(D57&lt;2.45),(A57&lt;7.45),D57&gt;=1.55),0.002,IF(AND((D57&lt;2.35),G57&gt;=0.361,(G57&lt;0.613),(D57&lt;2.45),(A57&lt;7.45),D57&gt;=1.55),0.051,IF(AND(D57&gt;=2.35,G57&gt;=0.361,(G57&lt;0.613),(D57&lt;2.45),(A57&lt;7.45),D57&gt;=1.55),0.016,IF(AND((A57&lt;6.4),(G57&lt;0.711),G57&gt;=0.613,(D57&lt;2.45),(A57&lt;7.45),D57&gt;=1.55),0.001,IF(AND(A57&gt;=6.4,(G57&lt;0.711),G57&gt;=0.613,(D57&lt;2.45),(A57&lt;7.45),D57&gt;=1.55),-0.002,IF(AND((B57&lt;2.95),G57&gt;=0.711,G57&gt;=0.613,(D57&lt;2.45),(A57&lt;7.45),D57&gt;=1.55),0.023,IF(AND(B57&gt;=2.95,G57&gt;=0.711,G57&gt;=0.613,(D57&lt;2.45),(A57&lt;7.45),D57&gt;=1.55),0.01,"shouldnthappen")))))))))))))))))))))))))))</f>
        <v>-0.004</v>
      </c>
      <c r="Z57" s="1" t="n">
        <f aca="false">IF(AND(A57&gt;=7.45,D57&gt;=1.75),0.056,IF(AND(H57&gt;=15.059,A57&gt;=5.55,(D57&lt;1.75)),0.028,IF(AND((D57&lt;0.35),G57&gt;=0.905,(A57&lt;5.55),(D57&lt;1.75)),0.005,IF(AND(D57&gt;=0.35,G57&gt;=0.905,(A57&lt;5.55),(D57&lt;1.75)),0.026,IF(AND((H57&lt;8.711),D57&gt;=2.45,(A57&lt;7.45),D57&gt;=1.75),0.011,IF(AND(H57&gt;=8.711,D57&gt;=2.45,(A57&lt;7.45),D57&gt;=1.75),0.049,IF(AND((G57&lt;0.107),(G57&lt;0.487),(D57&lt;2.45),(A57&lt;7.45),D57&gt;=1.75),0.032,IF(AND((H57&lt;10.915),(A57&lt;4.5),(B57&lt;3.15),(G57&lt;0.905),(A57&lt;5.55),(D57&lt;1.75)),-0.001,IF(AND(H57&gt;=10.915,(A57&lt;4.5),(B57&lt;3.15),(G57&lt;0.905),(A57&lt;5.55),(D57&lt;1.75)),0.003,IF(AND((A57&lt;5.05),A57&gt;=4.5,(B57&lt;3.15),(G57&lt;0.905),(A57&lt;5.55),(D57&lt;1.75)),0.015,IF(AND(A57&gt;=5.05,A57&gt;=4.5,(B57&lt;3.15),(G57&lt;0.905),(A57&lt;5.55),(D57&lt;1.75)),0.006,IF(AND((G57&lt;0.05),(G57&lt;0.091),B57&gt;=3.15,(G57&lt;0.905),(A57&lt;5.55),(D57&lt;1.75)),0.001,IF(AND(G57&gt;=0.05,(G57&lt;0.091),B57&gt;=3.15,(G57&lt;0.905),(A57&lt;5.55),(D57&lt;1.75)),0.008,IF(AND((G57&lt;0.587),G57&gt;=0.091,B57&gt;=3.15,(G57&lt;0.905),(A57&lt;5.55),(D57&lt;1.75)),-0.003,IF(AND(G57&gt;=0.587,G57&gt;=0.091,B57&gt;=3.15,(G57&lt;0.905),(A57&lt;5.55),(D57&lt;1.75)),0.004,IF(AND((F57&lt;2.5),(B57&lt;2.85),(G57&lt;0.419),(H57&lt;15.059),A57&gt;=5.55,(D57&lt;1.75)),0.041,IF(AND(F57&gt;=2.5,(B57&lt;2.85),(G57&lt;0.419),(H57&lt;15.059),A57&gt;=5.55,(D57&lt;1.75)),0.015,IF(AND((G57&lt;0.164),B57&gt;=2.85,(G57&lt;0.419),(H57&lt;15.059),A57&gt;=5.55,(D57&lt;1.75)),0.01,IF(AND(G57&gt;=0.164,B57&gt;=2.85,(G57&lt;0.419),(H57&lt;15.059),A57&gt;=5.55,(D57&lt;1.75)),-0.001,IF(AND((B57&lt;2.55),(B57&lt;2.95),G57&gt;=0.419,(H57&lt;15.059),A57&gt;=5.55,(D57&lt;1.75)),0.014,IF(AND(B57&gt;=2.55,(B57&lt;2.95),G57&gt;=0.419,(H57&lt;15.059),A57&gt;=5.55,(D57&lt;1.75)),-0.013,IF(AND((D57&lt;1.55),B57&gt;=2.95,G57&gt;=0.419,(H57&lt;15.059),A57&gt;=5.55,(D57&lt;1.75)),0.023,IF(AND(D57&gt;=1.55,B57&gt;=2.95,G57&gt;=0.419,(H57&lt;15.059),A57&gt;=5.55,(D57&lt;1.75)),0.005,IF(AND((H57&lt;13.278),G57&gt;=0.107,(G57&lt;0.487),(D57&lt;2.45),(A57&lt;7.45),D57&gt;=1.75),-0.009,IF(AND(H57&gt;=13.278,G57&gt;=0.107,(G57&lt;0.487),(D57&lt;2.45),(A57&lt;7.45),D57&gt;=1.75),0.017,IF(AND((D57&lt;2.35),(G57&lt;0.571),G57&gt;=0.487,(D57&lt;2.45),(A57&lt;7.45),D57&gt;=1.75),0.053,IF(AND(D57&gt;=2.35,(G57&lt;0.571),G57&gt;=0.487,(D57&lt;2.45),(A57&lt;7.45),D57&gt;=1.75),0.009,IF(AND((G57&lt;0.779),G57&gt;=0.571,G57&gt;=0.487,(D57&lt;2.45),(A57&lt;7.45),D57&gt;=1.75),0.006,IF(AND(G57&gt;=0.779,G57&gt;=0.571,G57&gt;=0.487,(D57&lt;2.45),(A57&lt;7.45),D57&gt;=1.75),0.016,"shouldnthappen")))))))))))))))))))))))))))))</f>
        <v>-0.013</v>
      </c>
      <c r="AA57" s="1" t="n">
        <f aca="false">IF(AND((A57&lt;7.8),A57&gt;=7.45,D57&gt;=1.75),0.051,IF(AND(A57&gt;=7.8,A57&gt;=7.45,D57&gt;=1.75),0.01,IF(AND(B57&gt;=3.35,B57&gt;=3.25,(A57&lt;7.45),D57&gt;=1.75),0.016,IF(AND((H57&lt;8.308),(D57&lt;0.15),(H57&lt;13.655),(D57&lt;0.35),(D57&lt;1.75)),0.009,IF(AND((H57&lt;14.529),(G57&lt;0.293),H57&gt;=13.655,(D57&lt;0.35),(D57&lt;1.75)),0.011,IF(AND(H57&gt;=14.529,(G57&lt;0.293),H57&gt;=13.655,(D57&lt;0.35),(D57&lt;1.75)),0.001,IF(AND(D57&gt;=0.25,G57&gt;=0.293,H57&gt;=13.655,(D57&lt;0.35),(D57&lt;1.75)),-0.004,IF(AND(H57&gt;=10.635,(H57&lt;10.696),(H57&lt;13.906),D57&gt;=0.35,(D57&lt;1.75)),0.036,IF(AND(G57&gt;=0.833,H57&gt;=10.696,(H57&lt;13.906),D57&gt;=0.35,(D57&lt;1.75)),0.016,IF(AND((A57&lt;6.65),(G57&lt;0.247),H57&gt;=13.906,D57&gt;=0.35,(D57&lt;1.75)),-0.008,IF(AND(A57&gt;=6.65,(G57&lt;0.247),H57&gt;=13.906,D57&gt;=0.35,(D57&lt;1.75)),0.011,IF(AND((B57&lt;2.45),G57&gt;=0.247,H57&gt;=13.906,D57&gt;=0.35,(D57&lt;1.75)),0,IF(AND((D57&lt;1.85),(B57&lt;2.95),(B57&lt;3.25),(A57&lt;7.45),D57&gt;=1.75),0.033,IF(AND((G57&lt;0.428),(B57&lt;3.35),B57&gt;=3.25,(A57&lt;7.45),D57&gt;=1.75),0.009,IF(AND(G57&gt;=0.428,(B57&lt;3.35),B57&gt;=3.25,(A57&lt;7.45),D57&gt;=1.75),0.042,IF(AND((A57&lt;4.6),H57&gt;=8.308,(D57&lt;0.15),(H57&lt;13.655),(D57&lt;0.35),(D57&lt;1.75)),0.003,IF(AND(A57&gt;=4.6,H57&gt;=8.308,(D57&lt;0.15),(H57&lt;13.655),(D57&lt;0.35),(D57&lt;1.75)),0,IF(AND((H57&lt;8.834),(A57&lt;5.05),D57&gt;=0.15,(H57&lt;13.655),(D57&lt;0.35),(D57&lt;1.75)),0.002,IF(AND(H57&gt;=8.834,(A57&lt;5.05),D57&gt;=0.15,(H57&lt;13.655),(D57&lt;0.35),(D57&lt;1.75)),-0.008,IF(AND((A57&lt;5.45),A57&gt;=5.05,D57&gt;=0.15,(H57&lt;13.655),(D57&lt;0.35),(D57&lt;1.75)),0.003,IF(AND(A57&gt;=5.45,A57&gt;=5.05,D57&gt;=0.15,(H57&lt;13.655),(D57&lt;0.35),(D57&lt;1.75)),-0.002,IF(AND((A57&lt;5.3),(D57&lt;0.25),G57&gt;=0.293,H57&gt;=13.655,(D57&lt;0.35),(D57&lt;1.75)),0.007,IF(AND(A57&gt;=5.3,(D57&lt;0.25),G57&gt;=0.293,H57&gt;=13.655,(D57&lt;0.35),(D57&lt;1.75)),0.001,IF(AND((H57&lt;7.309),(H57&lt;10.635),(H57&lt;10.696),(H57&lt;13.906),D57&gt;=0.35,(D57&lt;1.75)),0.014,IF(AND(H57&gt;=7.309,(H57&lt;10.635),(H57&lt;10.696),(H57&lt;13.906),D57&gt;=0.35,(D57&lt;1.75)),0.006,IF(AND((H57&lt;12.093),(G57&lt;0.833),H57&gt;=10.696,(H57&lt;13.906),D57&gt;=0.35,(D57&lt;1.75)),-0.01,IF(AND(H57&gt;=12.093,(G57&lt;0.833),H57&gt;=10.696,(H57&lt;13.906),D57&gt;=0.35,(D57&lt;1.75)),0.004,IF(AND((G57&lt;0.823),B57&gt;=2.45,G57&gt;=0.247,H57&gt;=13.906,D57&gt;=0.35,(D57&lt;1.75)),0.026,IF(AND(G57&gt;=0.823,B57&gt;=2.45,G57&gt;=0.247,H57&gt;=13.906,D57&gt;=0.35,(D57&lt;1.75)),0.006,IF(AND((H57&lt;11.121),D57&gt;=1.85,(B57&lt;2.95),(B57&lt;3.25),(A57&lt;7.45),D57&gt;=1.75),0.013,IF(AND(H57&gt;=11.121,D57&gt;=1.85,(B57&lt;2.95),(B57&lt;3.25),(A57&lt;7.45),D57&gt;=1.75),0.005,IF(AND((A57&lt;6.05),(A57&lt;6.45),B57&gt;=2.95,(B57&lt;3.25),(A57&lt;7.45),D57&gt;=1.75),0.001,IF(AND(A57&gt;=6.05,(A57&lt;6.45),B57&gt;=2.95,(B57&lt;3.25),(A57&lt;7.45),D57&gt;=1.75),-0.005,IF(AND((G57&lt;0.42),A57&gt;=6.45,B57&gt;=2.95,(B57&lt;3.25),(A57&lt;7.45),D57&gt;=1.75),0.004,IF(AND(G57&gt;=0.42,A57&gt;=6.45,B57&gt;=2.95,(B57&lt;3.25),(A57&lt;7.45),D57&gt;=1.75),0.019,"shouldnthappen")))))))))))))))))))))))))))))))))))</f>
        <v>0.006</v>
      </c>
      <c r="AB57" s="1" t="n">
        <f aca="false">+ 0.5</f>
        <v>0.5</v>
      </c>
    </row>
    <row r="58" customFormat="false" ht="13.8" hidden="false" customHeight="false" outlineLevel="0" collapsed="false">
      <c r="A58" s="11" t="n">
        <v>5.7</v>
      </c>
      <c r="B58" s="1" t="n">
        <v>2.8</v>
      </c>
      <c r="C58" s="1" t="n">
        <v>4.5</v>
      </c>
      <c r="D58" s="1" t="n">
        <v>1.3</v>
      </c>
      <c r="E58" s="1" t="s">
        <v>92</v>
      </c>
      <c r="F58" s="1" t="n">
        <v>2</v>
      </c>
      <c r="G58" s="1" t="n">
        <v>0.169574955711141</v>
      </c>
      <c r="H58" s="18" t="n">
        <v>10.642974888254</v>
      </c>
      <c r="I58" s="1" t="n">
        <f aca="false">C58</f>
        <v>4.5</v>
      </c>
      <c r="J58" s="1" t="n">
        <f aca="false">SUM(M58:AB58)</f>
        <v>4.294</v>
      </c>
      <c r="K58" s="15" t="n">
        <f aca="false">1-SQRT(VAR(M58:AB58, I58)) / AVERAGE(M58:AB58)</f>
        <v>-2.97475131595041</v>
      </c>
      <c r="L58" s="1" t="n">
        <f aca="false">(J58-I58)/I58</f>
        <v>-0.0457777777777779</v>
      </c>
      <c r="M58" s="1" t="n">
        <f aca="false">IF(AND((H58&lt;5.245),(D58&lt;0.8)),0.075,IF(AND(H58&gt;=5.245,(D58&lt;0.8)),0.279,IF(AND((D58&lt;1.45),D58&gt;=0.8),1.043,IF(AND(D58&gt;=1.45,D58&gt;=0.8),1.423,"shouldnthappen"))))</f>
        <v>1.043</v>
      </c>
      <c r="N58" s="1" t="n">
        <f aca="false">IF(AND((A58&lt;4.35),(D58&lt;0.8)),0.048,IF(AND(A58&gt;=4.35,(D58&lt;0.8)),0.198,IF(AND(F58&gt;=2.5,D58&gt;=0.8),1.048,IF(AND((A58&lt;5.15),(F58&lt;2.5),D58&gt;=0.8),0.321,IF(AND(A58&gt;=5.15,(F58&lt;2.5),D58&gt;=0.8),0.783,"shouldnthappen")))))</f>
        <v>0.783</v>
      </c>
      <c r="O58" s="1" t="n">
        <f aca="false">IF(AND((H58&lt;5.245),(D58&lt;0.8)),0.034,IF(AND((A58&lt;5.9),D58&gt;=0.8),0.489,IF(AND(A58&gt;=5.9,D58&gt;=0.8),0.721,IF(AND((A58&lt;4.35),H58&gt;=5.245,(D58&lt;0.8)),0.041,IF(AND(A58&gt;=4.35,H58&gt;=5.245,(D58&lt;0.8)),0.142,"shouldnthappen")))))</f>
        <v>0.489</v>
      </c>
      <c r="P58" s="1" t="n">
        <f aca="false">IF(AND((B58&lt;2.8),(D58&lt;1.15)),0.244,IF(AND((D58&lt;1.75),D58&gt;=1.15),0.396,IF(AND(D58&gt;=1.75,D58&gt;=1.15),0.554,IF(AND((A58&lt;5.05),B58&gt;=2.8,(D58&lt;1.15)),0.078,IF(AND((H58&lt;14.877),A58&gt;=5.05,B58&gt;=2.8,(D58&lt;1.15)),0.118,IF(AND(H58&gt;=14.877,A58&gt;=5.05,B58&gt;=2.8,(D58&lt;1.15)),0.027,"shouldnthappen"))))))</f>
        <v>0.396</v>
      </c>
      <c r="Q58" s="1" t="n">
        <f aca="false">IF(AND(D58&gt;=0.45,(D58&lt;1.15)),0.17,IF(AND(A58&gt;=7.1,D58&gt;=1.15),0.539,IF(AND((A58&lt;6.25),(A58&lt;7.1),D58&gt;=1.15),0.258,IF(AND(A58&gt;=6.25,(A58&lt;7.1),D58&gt;=1.15),0.344,IF(AND(G58&gt;=0.418,(A58&lt;5.05),(D58&lt;0.45),(D58&lt;1.15)),0.033,IF(AND((H58&lt;14.494),(G58&lt;0.418),(A58&lt;5.05),(D58&lt;0.45),(D58&lt;1.15)),0.061,IF(AND(H58&gt;=14.494,(G58&lt;0.418),(A58&lt;5.05),(D58&lt;0.45),(D58&lt;1.15)),0.015,IF(AND(H58&gt;=14.877,(B58&lt;3.85),A58&gt;=5.05,(D58&lt;0.45),(D58&lt;1.15)),0.023,IF(AND((B58&lt;4),B58&gt;=3.85,A58&gt;=5.05,(D58&lt;0.45),(D58&lt;1.15)),0.009,IF(AND(B58&gt;=4,B58&gt;=3.85,A58&gt;=5.05,(D58&lt;0.45),(D58&lt;1.15)),0.052,IF(AND((G58&lt;0.05),(H58&lt;14.877),(B58&lt;3.85),A58&gt;=5.05,(D58&lt;0.45),(D58&lt;1.15)),0.024,IF(AND(G58&gt;=0.05,(H58&lt;14.877),(B58&lt;3.85),A58&gt;=5.05,(D58&lt;0.45),(D58&lt;1.15)),0.091,"shouldnthappen"))))))))))))</f>
        <v>0.258</v>
      </c>
      <c r="R58" s="1" t="n">
        <f aca="false">IF(AND(A58&gt;=7.1,D58&gt;=0.8),0.401,IF(AND((A58&lt;4.5),(G58&lt;0.905),(D58&lt;0.8)),0.024,IF(AND((H58&lt;9.966),G58&gt;=0.905,(D58&lt;0.8)),0.094,IF(AND(H58&gt;=9.966,G58&gt;=0.905,(D58&lt;0.8)),0.026,IF(AND(D58&gt;=2.05,(A58&lt;7.1),D58&gt;=0.8),0.277,IF(AND((H58&lt;5.523),A58&gt;=4.5,(G58&lt;0.905),(D58&lt;0.8)),0.012,IF(AND(H58&gt;=5.523,A58&gt;=4.5,(G58&lt;0.905),(D58&lt;0.8)),0.049,IF(AND((A58&lt;5.3),(D58&lt;2.05),(A58&lt;7.1),D58&gt;=0.8),0.095,IF(AND(A58&gt;=5.3,(D58&lt;2.05),(A58&lt;7.1),D58&gt;=0.8),0.196,"shouldnthappen")))))))))</f>
        <v>0.196</v>
      </c>
      <c r="S58" s="1" t="n">
        <f aca="false">IF(AND(A58&gt;=7.1,D58&gt;=1.35),0.298,IF(AND(G58&gt;=0.905,(D58&lt;0.8),(D58&lt;1.35)),0.068,IF(AND(H58&gt;=9.386,D58&gt;=0.8,(D58&lt;1.35)),0.126,IF(AND((H58&lt;7.426),(H58&lt;9.386),D58&gt;=0.8,(D58&lt;1.35)),0.091,IF(AND((A58&lt;5.3),(G58&lt;0.905),(A58&lt;7.1),D58&gt;=1.35),0.063,IF(AND((D58&lt;2.05),G58&gt;=0.905,(A58&lt;7.1),D58&gt;=1.35),0.015,IF(AND(D58&gt;=2.05,G58&gt;=0.905,(A58&lt;7.1),D58&gt;=1.35),0.089,IF(AND((H58&lt;10.505),(H58&lt;14.344),(G58&lt;0.905),(D58&lt;0.8),(D58&lt;1.35)),0.035,IF(AND((A58&lt;4.85),H58&gt;=14.344,(G58&lt;0.905),(D58&lt;0.8),(D58&lt;1.35)),0.006,IF(AND((B58&lt;2.75),H58&gt;=7.426,(H58&lt;9.386),D58&gt;=0.8,(D58&lt;1.35)),0.021,IF(AND(B58&gt;=2.75,H58&gt;=7.426,(H58&lt;9.386),D58&gt;=0.8,(D58&lt;1.35)),-0.01,IF(AND((B58&lt;2.35),A58&gt;=5.3,(G58&lt;0.905),(A58&lt;7.1),D58&gt;=1.35),0.068,IF(AND(B58&gt;=2.35,A58&gt;=5.3,(G58&lt;0.905),(A58&lt;7.1),D58&gt;=1.35),0.181,IF(AND((H58&lt;11.731),H58&gt;=10.505,(H58&lt;14.344),(G58&lt;0.905),(D58&lt;0.8),(D58&lt;1.35)),0.004,IF(AND(H58&gt;=11.731,H58&gt;=10.505,(H58&lt;14.344),(G58&lt;0.905),(D58&lt;0.8),(D58&lt;1.35)),0.024,IF(AND((H58&lt;14.877),A58&gt;=4.85,H58&gt;=14.344,(G58&lt;0.905),(D58&lt;0.8),(D58&lt;1.35)),0.063,IF(AND(H58&gt;=14.877,A58&gt;=4.85,H58&gt;=14.344,(G58&lt;0.905),(D58&lt;0.8),(D58&lt;1.35)),0.012,"shouldnthappen")))))))))))))))))</f>
        <v>0.126</v>
      </c>
      <c r="T58" s="1" t="n">
        <f aca="false">IF(AND(D58&gt;=0.45,(A58&lt;5.65)),0.067,IF(AND(A58&gt;=7.25,A58&gt;=5.65),0.244,IF(AND((H58&lt;9.966),G58&gt;=0.905,(D58&lt;0.45),(A58&lt;5.65)),0.062,IF(AND(H58&gt;=9.966,G58&gt;=0.905,(D58&lt;0.45),(A58&lt;5.65)),0.012,IF(AND((G58&lt;0.948),D58&gt;=2.05,(A58&lt;7.25),A58&gt;=5.65),0.157,IF(AND(G58&gt;=0.948,D58&gt;=2.05,(A58&lt;7.25),A58&gt;=5.65),0.037,IF(AND(G58&gt;=0.422,(B58&lt;3.15),(G58&lt;0.905),(D58&lt;0.45),(A58&lt;5.65)),0.011,IF(AND((D58&lt;0.25),(G58&lt;0.422),(B58&lt;3.15),(G58&lt;0.905),(D58&lt;0.45),(A58&lt;5.65)),0.04,IF(AND(D58&gt;=0.25,(G58&lt;0.422),(B58&lt;3.15),(G58&lt;0.905),(D58&lt;0.45),(A58&lt;5.65)),0.009,IF(AND((A58&lt;4.85),(B58&lt;3.25),B58&gt;=3.15,(G58&lt;0.905),(D58&lt;0.45),(A58&lt;5.65)),0.008,IF(AND(A58&gt;=4.85,(B58&lt;3.25),B58&gt;=3.15,(G58&lt;0.905),(D58&lt;0.45),(A58&lt;5.65)),-0.017,IF(AND((D58&lt;0.25),B58&gt;=3.25,B58&gt;=3.15,(G58&lt;0.905),(D58&lt;0.45),(A58&lt;5.65)),0.022,IF(AND(D58&gt;=0.25,B58&gt;=3.25,B58&gt;=3.15,(G58&lt;0.905),(D58&lt;0.45),(A58&lt;5.65)),0.009,IF(AND((F58&lt;2.5),(H58&lt;7.692),(G58&lt;0.644),(D58&lt;2.05),(A58&lt;7.25),A58&gt;=5.65),0.018,IF(AND(F58&gt;=2.5,(H58&lt;7.692),(G58&lt;0.644),(D58&lt;2.05),(A58&lt;7.25),A58&gt;=5.65),0.068,IF(AND((B58&lt;2.35),H58&gt;=7.692,(G58&lt;0.644),(D58&lt;2.05),(A58&lt;7.25),A58&gt;=5.65),0.023,IF(AND(B58&gt;=2.35,H58&gt;=7.692,(G58&lt;0.644),(D58&lt;2.05),(A58&lt;7.25),A58&gt;=5.65),0.125,IF(AND((G58&lt;0.766),(G58&lt;0.85),G58&gt;=0.644,(D58&lt;2.05),(A58&lt;7.25),A58&gt;=5.65),0.055,IF(AND(G58&gt;=0.766,(G58&lt;0.85),G58&gt;=0.644,(D58&lt;2.05),(A58&lt;7.25),A58&gt;=5.65),-0,IF(AND((B58&lt;2.95),G58&gt;=0.85,G58&gt;=0.644,(D58&lt;2.05),(A58&lt;7.25),A58&gt;=5.65),0.098,IF(AND(B58&gt;=2.95,G58&gt;=0.85,G58&gt;=0.644,(D58&lt;2.05),(A58&lt;7.25),A58&gt;=5.65),0.013,"shouldnthappen")))))))))))))))))))))</f>
        <v>0.125</v>
      </c>
      <c r="U58" s="1" t="n">
        <f aca="false">IF(AND(A58&gt;=7.25,D58&gt;=1.25),0.186,IF(AND((G58&lt;0.13),D58&gt;=0.35,(D58&lt;1.25)),-0.004,IF(AND(H58&gt;=14.246,(H58&lt;14.344),(D58&lt;0.35),(D58&lt;1.25)),-0.002,IF(AND((A58&lt;4.85),H58&gt;=14.344,(D58&lt;0.35),(D58&lt;1.25)),0.004,IF(AND(G58&gt;=0.446,(G58&lt;0.644),(A58&lt;7.25),D58&gt;=1.25),0.138,IF(AND(A58&gt;=5.45,(H58&lt;14.246),(H58&lt;14.344),(D58&lt;0.35),(D58&lt;1.25)),0.001,IF(AND((H58&lt;14.877),A58&gt;=4.85,H58&gt;=14.344,(D58&lt;0.35),(D58&lt;1.25)),0.035,IF(AND(H58&gt;=14.877,A58&gt;=4.85,H58&gt;=14.344,(D58&lt;0.35),(D58&lt;1.25)),0.007,IF(AND((B58&lt;3.35),H58&gt;=9.448,G58&gt;=0.13,D58&gt;=0.35,(D58&lt;1.25)),0.053,IF(AND(B58&gt;=3.35,H58&gt;=9.448,G58&gt;=0.13,D58&gt;=0.35,(D58&lt;1.25)),0.017,IF(AND((G58&lt;0.44),(G58&lt;0.446),(G58&lt;0.644),(A58&lt;7.25),D58&gt;=1.25),0.079,IF(AND(G58&gt;=0.44,(G58&lt;0.446),(G58&lt;0.644),(A58&lt;7.25),D58&gt;=1.25),0.02,IF(AND((A58&lt;5.95),(G58&lt;0.724),G58&gt;=0.644,(A58&lt;7.25),D58&gt;=1.25),-0.018,IF(AND(A58&gt;=5.95,(G58&lt;0.724),G58&gt;=0.644,(A58&lt;7.25),D58&gt;=1.25),0.027,IF(AND(A58&gt;=6.15,G58&gt;=0.724,G58&gt;=0.644,(A58&lt;7.25),D58&gt;=1.25),0.093,IF(AND((A58&lt;5.05),(A58&lt;5.45),(H58&lt;14.246),(H58&lt;14.344),(D58&lt;0.35),(D58&lt;1.25)),0.011,IF(AND(A58&gt;=5.05,(A58&lt;5.45),(H58&lt;14.246),(H58&lt;14.344),(D58&lt;0.35),(D58&lt;1.25)),0.021,IF(AND((A58&lt;5.4),(B58&lt;3.15),(H58&lt;9.448),G58&gt;=0.13,D58&gt;=0.35,(D58&lt;1.25)),0.007,IF(AND(A58&gt;=5.4,(B58&lt;3.15),(H58&lt;9.448),G58&gt;=0.13,D58&gt;=0.35,(D58&lt;1.25)),-0.011,IF(AND((B58&lt;3.75),B58&gt;=3.15,(H58&lt;9.448),G58&gt;=0.13,D58&gt;=0.35,(D58&lt;1.25)),0.012,IF(AND(B58&gt;=3.75,B58&gt;=3.15,(H58&lt;9.448),G58&gt;=0.13,D58&gt;=0.35,(D58&lt;1.25)),0.046,IF(AND((A58&lt;5.9),(A58&lt;6.15),G58&gt;=0.724,G58&gt;=0.644,(A58&lt;7.25),D58&gt;=1.25),0.06,IF(AND(A58&gt;=5.9,(A58&lt;6.15),G58&gt;=0.724,G58&gt;=0.644,(A58&lt;7.25),D58&gt;=1.25),0.005,"shouldnthappen")))))))))))))))))))))))</f>
        <v>0.079</v>
      </c>
      <c r="V58" s="1" t="n">
        <f aca="false">IF(AND(H58&gt;=15.155,(D58&lt;1.55)),0.084,IF(AND(A58&gt;=7.25,D58&gt;=1.55),0.141,IF(AND((G58&lt;0.043),D58&gt;=1.05,(H58&lt;15.155),(D58&lt;1.55)),-0.007,IF(AND(D58&gt;=1.85,G58&gt;=0.755,(A58&lt;7.25),D58&gt;=1.55),0.051,IF(AND((H58&lt;9.966),G58&gt;=0.905,(D58&lt;1.05),(H58&lt;15.155),(D58&lt;1.55)),0.043,IF(AND(H58&gt;=9.966,G58&gt;=0.905,(D58&lt;1.05),(H58&lt;15.155),(D58&lt;1.55)),0.007,IF(AND((G58&lt;0.278),(G58&lt;0.361),(G58&lt;0.755),(A58&lt;7.25),D58&gt;=1.55),0.08,IF(AND((A58&lt;5.8),G58&gt;=0.361,(G58&lt;0.755),(A58&lt;7.25),D58&gt;=1.55),0.019,IF(AND((A58&lt;6.05),(D58&lt;1.85),G58&gt;=0.755,(A58&lt;7.25),D58&gt;=1.55),0.01,IF(AND(A58&gt;=6.05,(D58&lt;1.85),G58&gt;=0.755,(A58&lt;7.25),D58&gt;=1.55),0.002,IF(AND((G58&lt;0.486),(B58&lt;3.15),(G58&lt;0.905),(D58&lt;1.05),(H58&lt;15.155),(D58&lt;1.55)),0.026,IF(AND(G58&gt;=0.486,(B58&lt;3.15),(G58&lt;0.905),(D58&lt;1.05),(H58&lt;15.155),(D58&lt;1.55)),0.001,IF(AND((B58&lt;3.25),B58&gt;=3.15,(G58&lt;0.905),(D58&lt;1.05),(H58&lt;15.155),(D58&lt;1.55)),-0.003,IF(AND(B58&gt;=3.25,B58&gt;=3.15,(G58&lt;0.905),(D58&lt;1.05),(H58&lt;15.155),(D58&lt;1.55)),0.012,IF(AND((H58&lt;7.426),(H58&lt;8.769),G58&gt;=0.043,D58&gt;=1.05,(H58&lt;15.155),(D58&lt;1.55)),0.041,IF(AND(H58&gt;=7.426,(H58&lt;8.769),G58&gt;=0.043,D58&gt;=1.05,(H58&lt;15.155),(D58&lt;1.55)),-0.008,IF(AND((H58&lt;10.696),H58&gt;=8.769,G58&gt;=0.043,D58&gt;=1.05,(H58&lt;15.155),(D58&lt;1.55)),0.069,IF(AND(H58&gt;=10.696,H58&gt;=8.769,G58&gt;=0.043,D58&gt;=1.05,(H58&lt;15.155),(D58&lt;1.55)),0.033,IF(AND((D58&lt;2.2),G58&gt;=0.278,(G58&lt;0.361),(G58&lt;0.755),(A58&lt;7.25),D58&gt;=1.55),0.022,IF(AND(D58&gt;=2.2,G58&gt;=0.278,(G58&lt;0.361),(G58&lt;0.755),(A58&lt;7.25),D58&gt;=1.55),-0.027,IF(AND((H58&lt;12.626),A58&gt;=5.8,G58&gt;=0.361,(G58&lt;0.755),(A58&lt;7.25),D58&gt;=1.55),0.126,IF(AND(H58&gt;=12.626,A58&gt;=5.8,G58&gt;=0.361,(G58&lt;0.755),(A58&lt;7.25),D58&gt;=1.55),0.065,"shouldnthappen"))))))))))))))))))))))</f>
        <v>0.069</v>
      </c>
      <c r="W58" s="1" t="n">
        <f aca="false">IF(AND(H58&gt;=15.155,(D58&lt;1.55)),0.064,IF(AND(A58&gt;=7.45,D58&gt;=1.55),0.115,IF(AND(B58&gt;=3.15,(H58&lt;10.257),(A58&lt;7.45),D58&gt;=1.55),0.097,IF(AND((A58&lt;4.85),H58&gt;=14.344,(D58&lt;0.35),(H58&lt;15.155),(D58&lt;1.55)),0.003,IF(AND(A58&gt;=6.05,(G58&lt;0.169),D58&gt;=0.35,(H58&lt;15.155),(D58&lt;1.55)),-0.008,IF(AND((G58&lt;0.181),G58&gt;=0.169,D58&gt;=0.35,(H58&lt;15.155),(D58&lt;1.55)),0.065,IF(AND(B58&gt;=3.05,(B58&lt;3.15),(H58&lt;10.257),(A58&lt;7.45),D58&gt;=1.55),-0.023,IF(AND(H58&gt;=11.854,(G58&lt;0.613),H58&gt;=10.257,(A58&lt;7.45),D58&gt;=1.55),0.068,IF(AND((D58&lt;0.25),(B58&lt;3.15),(H58&lt;14.344),(D58&lt;0.35),(H58&lt;15.155),(D58&lt;1.55)),0.014,IF(AND(D58&gt;=0.25,(B58&lt;3.15),(H58&lt;14.344),(D58&lt;0.35),(H58&lt;15.155),(D58&lt;1.55)),0.002,IF(AND((A58&lt;5.05),B58&gt;=3.15,(H58&lt;14.344),(D58&lt;0.35),(H58&lt;15.155),(D58&lt;1.55)),-0.001,IF(AND(A58&gt;=5.05,B58&gt;=3.15,(H58&lt;14.344),(D58&lt;0.35),(H58&lt;15.155),(D58&lt;1.55)),0.009,IF(AND((H58&lt;14.877),A58&gt;=4.85,H58&gt;=14.344,(D58&lt;0.35),(H58&lt;15.155),(D58&lt;1.55)),0.023,IF(AND(H58&gt;=14.877,A58&gt;=4.85,H58&gt;=14.344,(D58&lt;0.35),(H58&lt;15.155),(D58&lt;1.55)),0.004,IF(AND((H58&lt;13.602),(A58&lt;6.05),(G58&lt;0.169),D58&gt;=0.35,(H58&lt;15.155),(D58&lt;1.55)),0.023,IF(AND(H58&gt;=13.602,(A58&lt;6.05),(G58&lt;0.169),D58&gt;=0.35,(H58&lt;15.155),(D58&lt;1.55)),-0.006,IF(AND((B58&lt;2.95),G58&gt;=0.181,G58&gt;=0.169,D58&gt;=0.35,(H58&lt;15.155),(D58&lt;1.55)),0.019,IF(AND(B58&gt;=2.95,G58&gt;=0.181,G58&gt;=0.169,D58&gt;=0.35,(H58&lt;15.155),(D58&lt;1.55)),0.034,IF(AND((A58&lt;5.35),(B58&lt;3.05),(B58&lt;3.15),(H58&lt;10.257),(A58&lt;7.45),D58&gt;=1.55),0.009,IF(AND(A58&gt;=5.35,(B58&lt;3.05),(B58&lt;3.15),(H58&lt;10.257),(A58&lt;7.45),D58&gt;=1.55),0.058,IF(AND((B58&lt;2.9),(H58&lt;11.854),(G58&lt;0.613),H58&gt;=10.257,(A58&lt;7.45),D58&gt;=1.55),0.037,IF(AND(B58&gt;=2.9,(H58&lt;11.854),(G58&lt;0.613),H58&gt;=10.257,(A58&lt;7.45),D58&gt;=1.55),-0.005,IF(AND((A58&lt;6.4),(G58&lt;0.711),G58&gt;=0.613,H58&gt;=10.257,(A58&lt;7.45),D58&gt;=1.55),0.001,IF(AND(A58&gt;=6.4,(G58&lt;0.711),G58&gt;=0.613,H58&gt;=10.257,(A58&lt;7.45),D58&gt;=1.55),-0.002,IF(AND((D58&lt;1.9),G58&gt;=0.711,G58&gt;=0.613,H58&gt;=10.257,(A58&lt;7.45),D58&gt;=1.55),0.007,IF(AND(D58&gt;=1.9,G58&gt;=0.711,G58&gt;=0.613,H58&gt;=10.257,(A58&lt;7.45),D58&gt;=1.55),0.023,"shouldnthappen"))))))))))))))))))))))))))</f>
        <v>0.065</v>
      </c>
      <c r="X58" s="1" t="n">
        <f aca="false">IF(AND(H58&gt;=15.155,(F58&lt;2.5)),0.049,IF(AND(A58&gt;=7.45,F58&gt;=2.5),0.089,IF(AND((G58&lt;0.107),(G58&lt;0.364),(A58&lt;7.45),F58&gt;=2.5),0.055,IF(AND(A58&gt;=5.75,(G58&lt;0.572),(D58&lt;1.25),(H58&lt;15.155),(F58&lt;2.5)),-0.018,IF(AND((A58&lt;5.7),(H58&lt;12.626),G58&gt;=0.364,(A58&lt;7.45),F58&gt;=2.5),0.012,IF(AND(A58&gt;=5.7,(H58&lt;12.626),G58&gt;=0.364,(A58&lt;7.45),F58&gt;=2.5),0.065,IF(AND((G58&lt;0.628),H58&gt;=12.626,G58&gt;=0.364,(A58&lt;7.45),F58&gt;=2.5),0.047,IF(AND((G58&lt;0.545),(A58&lt;5.75),(G58&lt;0.572),(D58&lt;1.25),(H58&lt;15.155),(F58&lt;2.5)),0.007,IF(AND(G58&gt;=0.545,(A58&lt;5.75),(G58&lt;0.572),(D58&lt;1.25),(H58&lt;15.155),(F58&lt;2.5)),-0.009,IF(AND((D58&lt;0.3),(H58&lt;11.788),G58&gt;=0.572,(D58&lt;1.25),(H58&lt;15.155),(F58&lt;2.5)),0.01,IF(AND(D58&gt;=0.3,(H58&lt;11.788),G58&gt;=0.572,(D58&lt;1.25),(H58&lt;15.155),(F58&lt;2.5)),0.03,IF(AND((A58&lt;4.75),H58&gt;=11.788,G58&gt;=0.572,(D58&lt;1.25),(H58&lt;15.155),(F58&lt;2.5)),0.001,IF(AND(A58&gt;=4.75,H58&gt;=11.788,G58&gt;=0.572,(D58&lt;1.25),(H58&lt;15.155),(F58&lt;2.5)),0.01,IF(AND((A58&lt;5.5),(A58&lt;6.15),(G58&lt;0.652),D58&gt;=1.25,(H58&lt;15.155),(F58&lt;2.5)),0.014,IF(AND(A58&gt;=5.5,(A58&lt;6.15),(G58&lt;0.652),D58&gt;=1.25,(H58&lt;15.155),(F58&lt;2.5)),0.049,IF(AND((H58&lt;12.206),A58&gt;=6.15,(G58&lt;0.652),D58&gt;=1.25,(H58&lt;15.155),(F58&lt;2.5)),-0.009,IF(AND(H58&gt;=12.206,A58&gt;=6.15,(G58&lt;0.652),D58&gt;=1.25,(H58&lt;15.155),(F58&lt;2.5)),0.021,IF(AND((A58&lt;5.55),(A58&lt;6.2),G58&gt;=0.652,D58&gt;=1.25,(H58&lt;15.155),(F58&lt;2.5)),0.011,IF(AND(A58&gt;=5.55,(A58&lt;6.2),G58&gt;=0.652,D58&gt;=1.25,(H58&lt;15.155),(F58&lt;2.5)),-0.019,IF(AND((B58&lt;3.2),A58&gt;=6.2,G58&gt;=0.652,D58&gt;=1.25,(H58&lt;15.155),(F58&lt;2.5)),0.025,IF(AND(B58&gt;=3.2,A58&gt;=6.2,G58&gt;=0.652,D58&gt;=1.25,(H58&lt;15.155),(F58&lt;2.5)),0.001,IF(AND((G58&lt;0.183),(G58&lt;0.301),G58&gt;=0.107,(G58&lt;0.364),(A58&lt;7.45),F58&gt;=2.5),-0.009,IF(AND(G58&gt;=0.183,(G58&lt;0.301),G58&gt;=0.107,(G58&lt;0.364),(A58&lt;7.45),F58&gt;=2.5),0.022,IF(AND((D58&lt;2.2),G58&gt;=0.301,G58&gt;=0.107,(G58&lt;0.364),(A58&lt;7.45),F58&gt;=2.5),0.004,IF(AND(D58&gt;=2.2,G58&gt;=0.301,G58&gt;=0.107,(G58&lt;0.364),(A58&lt;7.45),F58&gt;=2.5),-0.02,IF(AND((G58&lt;0.787),G58&gt;=0.628,H58&gt;=12.626,G58&gt;=0.364,(A58&lt;7.45),F58&gt;=2.5),-0.001,IF(AND(G58&gt;=0.787,G58&gt;=0.628,H58&gt;=12.626,G58&gt;=0.364,(A58&lt;7.45),F58&gt;=2.5),0.016,"shouldnthappen")))))))))))))))))))))))))))</f>
        <v>0.049</v>
      </c>
      <c r="Y58" s="1" t="n">
        <f aca="false">IF(AND(H58&gt;=15.155,(D58&lt;1.55)),0.037,IF(AND(D58&gt;=2.45,(A58&lt;7.45),D58&gt;=1.55),0.054,IF(AND((A58&lt;7.8),A58&gt;=7.45,D58&gt;=1.55),0.078,IF(AND(A58&gt;=7.8,A58&gt;=7.45,D58&gt;=1.55),0.021,IF(AND(A58&gt;=6.2,G58&gt;=0.68,D58&gt;=1.25,(H58&lt;15.155),(D58&lt;1.55)),0.019,IF(AND((B58&lt;2.65),(A58&lt;4.95),(G58&lt;0.572),(D58&lt;1.25),(H58&lt;15.155),(D58&lt;1.55)),0.021,IF(AND(B58&gt;=2.65,(A58&lt;4.95),(G58&lt;0.572),(D58&lt;1.25),(H58&lt;15.155),(D58&lt;1.55)),0.006,IF(AND((H58&lt;14.344),A58&gt;=4.95,(G58&lt;0.572),(D58&lt;1.25),(H58&lt;15.155),(D58&lt;1.55)),-0.005,IF(AND(H58&gt;=14.344,A58&gt;=4.95,(G58&lt;0.572),(D58&lt;1.25),(H58&lt;15.155),(D58&lt;1.55)),0.013,IF(AND((G58&lt;0.833),(H58&lt;11.788),G58&gt;=0.572,(D58&lt;1.25),(H58&lt;15.155),(D58&lt;1.55)),0.009,IF(AND(G58&gt;=0.833,(H58&lt;11.788),G58&gt;=0.572,(D58&lt;1.25),(H58&lt;15.155),(D58&lt;1.55)),0.024,IF(AND((A58&lt;4.75),H58&gt;=11.788,G58&gt;=0.572,(D58&lt;1.25),(H58&lt;15.155),(D58&lt;1.55)),0.001,IF(AND(A58&gt;=4.75,H58&gt;=11.788,G58&gt;=0.572,(D58&lt;1.25),(H58&lt;15.155),(D58&lt;1.55)),0.008,IF(AND((A58&lt;5.65),(A58&lt;6.15),(G58&lt;0.68),D58&gt;=1.25,(H58&lt;15.155),(D58&lt;1.55)),0.017,IF(AND(A58&gt;=5.65,(A58&lt;6.15),(G58&lt;0.68),D58&gt;=1.25,(H58&lt;15.155),(D58&lt;1.55)),0.039,IF(AND((G58&lt;0.436),A58&gt;=6.15,(G58&lt;0.68),D58&gt;=1.25,(H58&lt;15.155),(D58&lt;1.55)),-0.004,IF(AND(G58&gt;=0.436,A58&gt;=6.15,(G58&lt;0.68),D58&gt;=1.25,(H58&lt;15.155),(D58&lt;1.55)),0.022,IF(AND((A58&lt;5.55),(A58&lt;6.2),G58&gt;=0.68,D58&gt;=1.25,(H58&lt;15.155),(D58&lt;1.55)),0.009,IF(AND(A58&gt;=5.55,(A58&lt;6.2),G58&gt;=0.68,D58&gt;=1.25,(H58&lt;15.155),(D58&lt;1.55)),-0.016,IF(AND((G58&lt;0.107),(G58&lt;0.361),(G58&lt;0.613),(D58&lt;2.45),(A58&lt;7.45),D58&gt;=1.55),0.042,IF(AND(G58&gt;=0.107,(G58&lt;0.361),(G58&lt;0.613),(D58&lt;2.45),(A58&lt;7.45),D58&gt;=1.55),0.002,IF(AND((D58&lt;2.35),G58&gt;=0.361,(G58&lt;0.613),(D58&lt;2.45),(A58&lt;7.45),D58&gt;=1.55),0.051,IF(AND(D58&gt;=2.35,G58&gt;=0.361,(G58&lt;0.613),(D58&lt;2.45),(A58&lt;7.45),D58&gt;=1.55),0.016,IF(AND((A58&lt;6.4),(G58&lt;0.711),G58&gt;=0.613,(D58&lt;2.45),(A58&lt;7.45),D58&gt;=1.55),0.001,IF(AND(A58&gt;=6.4,(G58&lt;0.711),G58&gt;=0.613,(D58&lt;2.45),(A58&lt;7.45),D58&gt;=1.55),-0.002,IF(AND((B58&lt;2.95),G58&gt;=0.711,G58&gt;=0.613,(D58&lt;2.45),(A58&lt;7.45),D58&gt;=1.55),0.023,IF(AND(B58&gt;=2.95,G58&gt;=0.711,G58&gt;=0.613,(D58&lt;2.45),(A58&lt;7.45),D58&gt;=1.55),0.01,"shouldnthappen")))))))))))))))))))))))))))</f>
        <v>0.039</v>
      </c>
      <c r="Z58" s="1" t="n">
        <f aca="false">IF(AND(A58&gt;=7.45,D58&gt;=1.75),0.056,IF(AND(H58&gt;=15.059,A58&gt;=5.55,(D58&lt;1.75)),0.028,IF(AND((D58&lt;0.35),G58&gt;=0.905,(A58&lt;5.55),(D58&lt;1.75)),0.005,IF(AND(D58&gt;=0.35,G58&gt;=0.905,(A58&lt;5.55),(D58&lt;1.75)),0.026,IF(AND((H58&lt;8.711),D58&gt;=2.45,(A58&lt;7.45),D58&gt;=1.75),0.011,IF(AND(H58&gt;=8.711,D58&gt;=2.45,(A58&lt;7.45),D58&gt;=1.75),0.049,IF(AND((G58&lt;0.107),(G58&lt;0.487),(D58&lt;2.45),(A58&lt;7.45),D58&gt;=1.75),0.032,IF(AND((H58&lt;10.915),(A58&lt;4.5),(B58&lt;3.15),(G58&lt;0.905),(A58&lt;5.55),(D58&lt;1.75)),-0.001,IF(AND(H58&gt;=10.915,(A58&lt;4.5),(B58&lt;3.15),(G58&lt;0.905),(A58&lt;5.55),(D58&lt;1.75)),0.003,IF(AND((A58&lt;5.05),A58&gt;=4.5,(B58&lt;3.15),(G58&lt;0.905),(A58&lt;5.55),(D58&lt;1.75)),0.015,IF(AND(A58&gt;=5.05,A58&gt;=4.5,(B58&lt;3.15),(G58&lt;0.905),(A58&lt;5.55),(D58&lt;1.75)),0.006,IF(AND((G58&lt;0.05),(G58&lt;0.091),B58&gt;=3.15,(G58&lt;0.905),(A58&lt;5.55),(D58&lt;1.75)),0.001,IF(AND(G58&gt;=0.05,(G58&lt;0.091),B58&gt;=3.15,(G58&lt;0.905),(A58&lt;5.55),(D58&lt;1.75)),0.008,IF(AND((G58&lt;0.587),G58&gt;=0.091,B58&gt;=3.15,(G58&lt;0.905),(A58&lt;5.55),(D58&lt;1.75)),-0.003,IF(AND(G58&gt;=0.587,G58&gt;=0.091,B58&gt;=3.15,(G58&lt;0.905),(A58&lt;5.55),(D58&lt;1.75)),0.004,IF(AND((F58&lt;2.5),(B58&lt;2.85),(G58&lt;0.419),(H58&lt;15.059),A58&gt;=5.55,(D58&lt;1.75)),0.041,IF(AND(F58&gt;=2.5,(B58&lt;2.85),(G58&lt;0.419),(H58&lt;15.059),A58&gt;=5.55,(D58&lt;1.75)),0.015,IF(AND((G58&lt;0.164),B58&gt;=2.85,(G58&lt;0.419),(H58&lt;15.059),A58&gt;=5.55,(D58&lt;1.75)),0.01,IF(AND(G58&gt;=0.164,B58&gt;=2.85,(G58&lt;0.419),(H58&lt;15.059),A58&gt;=5.55,(D58&lt;1.75)),-0.001,IF(AND((B58&lt;2.55),(B58&lt;2.95),G58&gt;=0.419,(H58&lt;15.059),A58&gt;=5.55,(D58&lt;1.75)),0.014,IF(AND(B58&gt;=2.55,(B58&lt;2.95),G58&gt;=0.419,(H58&lt;15.059),A58&gt;=5.55,(D58&lt;1.75)),-0.013,IF(AND((D58&lt;1.55),B58&gt;=2.95,G58&gt;=0.419,(H58&lt;15.059),A58&gt;=5.55,(D58&lt;1.75)),0.023,IF(AND(D58&gt;=1.55,B58&gt;=2.95,G58&gt;=0.419,(H58&lt;15.059),A58&gt;=5.55,(D58&lt;1.75)),0.005,IF(AND((H58&lt;13.278),G58&gt;=0.107,(G58&lt;0.487),(D58&lt;2.45),(A58&lt;7.45),D58&gt;=1.75),-0.009,IF(AND(H58&gt;=13.278,G58&gt;=0.107,(G58&lt;0.487),(D58&lt;2.45),(A58&lt;7.45),D58&gt;=1.75),0.017,IF(AND((D58&lt;2.35),(G58&lt;0.571),G58&gt;=0.487,(D58&lt;2.45),(A58&lt;7.45),D58&gt;=1.75),0.053,IF(AND(D58&gt;=2.35,(G58&lt;0.571),G58&gt;=0.487,(D58&lt;2.45),(A58&lt;7.45),D58&gt;=1.75),0.009,IF(AND((G58&lt;0.779),G58&gt;=0.571,G58&gt;=0.487,(D58&lt;2.45),(A58&lt;7.45),D58&gt;=1.75),0.006,IF(AND(G58&gt;=0.779,G58&gt;=0.571,G58&gt;=0.487,(D58&lt;2.45),(A58&lt;7.45),D58&gt;=1.75),0.016,"shouldnthappen")))))))))))))))))))))))))))))</f>
        <v>0.041</v>
      </c>
      <c r="AA58" s="1" t="n">
        <f aca="false">IF(AND((A58&lt;7.8),A58&gt;=7.45,D58&gt;=1.75),0.051,IF(AND(A58&gt;=7.8,A58&gt;=7.45,D58&gt;=1.75),0.01,IF(AND(B58&gt;=3.35,B58&gt;=3.25,(A58&lt;7.45),D58&gt;=1.75),0.016,IF(AND((H58&lt;8.308),(D58&lt;0.15),(H58&lt;13.655),(D58&lt;0.35),(D58&lt;1.75)),0.009,IF(AND((H58&lt;14.529),(G58&lt;0.293),H58&gt;=13.655,(D58&lt;0.35),(D58&lt;1.75)),0.011,IF(AND(H58&gt;=14.529,(G58&lt;0.293),H58&gt;=13.655,(D58&lt;0.35),(D58&lt;1.75)),0.001,IF(AND(D58&gt;=0.25,G58&gt;=0.293,H58&gt;=13.655,(D58&lt;0.35),(D58&lt;1.75)),-0.004,IF(AND(H58&gt;=10.635,(H58&lt;10.696),(H58&lt;13.906),D58&gt;=0.35,(D58&lt;1.75)),0.036,IF(AND(G58&gt;=0.833,H58&gt;=10.696,(H58&lt;13.906),D58&gt;=0.35,(D58&lt;1.75)),0.016,IF(AND((A58&lt;6.65),(G58&lt;0.247),H58&gt;=13.906,D58&gt;=0.35,(D58&lt;1.75)),-0.008,IF(AND(A58&gt;=6.65,(G58&lt;0.247),H58&gt;=13.906,D58&gt;=0.35,(D58&lt;1.75)),0.011,IF(AND((B58&lt;2.45),G58&gt;=0.247,H58&gt;=13.906,D58&gt;=0.35,(D58&lt;1.75)),0,IF(AND((D58&lt;1.85),(B58&lt;2.95),(B58&lt;3.25),(A58&lt;7.45),D58&gt;=1.75),0.033,IF(AND((G58&lt;0.428),(B58&lt;3.35),B58&gt;=3.25,(A58&lt;7.45),D58&gt;=1.75),0.009,IF(AND(G58&gt;=0.428,(B58&lt;3.35),B58&gt;=3.25,(A58&lt;7.45),D58&gt;=1.75),0.042,IF(AND((A58&lt;4.6),H58&gt;=8.308,(D58&lt;0.15),(H58&lt;13.655),(D58&lt;0.35),(D58&lt;1.75)),0.003,IF(AND(A58&gt;=4.6,H58&gt;=8.308,(D58&lt;0.15),(H58&lt;13.655),(D58&lt;0.35),(D58&lt;1.75)),0,IF(AND((H58&lt;8.834),(A58&lt;5.05),D58&gt;=0.15,(H58&lt;13.655),(D58&lt;0.35),(D58&lt;1.75)),0.002,IF(AND(H58&gt;=8.834,(A58&lt;5.05),D58&gt;=0.15,(H58&lt;13.655),(D58&lt;0.35),(D58&lt;1.75)),-0.008,IF(AND((A58&lt;5.45),A58&gt;=5.05,D58&gt;=0.15,(H58&lt;13.655),(D58&lt;0.35),(D58&lt;1.75)),0.003,IF(AND(A58&gt;=5.45,A58&gt;=5.05,D58&gt;=0.15,(H58&lt;13.655),(D58&lt;0.35),(D58&lt;1.75)),-0.002,IF(AND((A58&lt;5.3),(D58&lt;0.25),G58&gt;=0.293,H58&gt;=13.655,(D58&lt;0.35),(D58&lt;1.75)),0.007,IF(AND(A58&gt;=5.3,(D58&lt;0.25),G58&gt;=0.293,H58&gt;=13.655,(D58&lt;0.35),(D58&lt;1.75)),0.001,IF(AND((H58&lt;7.309),(H58&lt;10.635),(H58&lt;10.696),(H58&lt;13.906),D58&gt;=0.35,(D58&lt;1.75)),0.014,IF(AND(H58&gt;=7.309,(H58&lt;10.635),(H58&lt;10.696),(H58&lt;13.906),D58&gt;=0.35,(D58&lt;1.75)),0.006,IF(AND((H58&lt;12.093),(G58&lt;0.833),H58&gt;=10.696,(H58&lt;13.906),D58&gt;=0.35,(D58&lt;1.75)),-0.01,IF(AND(H58&gt;=12.093,(G58&lt;0.833),H58&gt;=10.696,(H58&lt;13.906),D58&gt;=0.35,(D58&lt;1.75)),0.004,IF(AND((G58&lt;0.823),B58&gt;=2.45,G58&gt;=0.247,H58&gt;=13.906,D58&gt;=0.35,(D58&lt;1.75)),0.026,IF(AND(G58&gt;=0.823,B58&gt;=2.45,G58&gt;=0.247,H58&gt;=13.906,D58&gt;=0.35,(D58&lt;1.75)),0.006,IF(AND((H58&lt;11.121),D58&gt;=1.85,(B58&lt;2.95),(B58&lt;3.25),(A58&lt;7.45),D58&gt;=1.75),0.013,IF(AND(H58&gt;=11.121,D58&gt;=1.85,(B58&lt;2.95),(B58&lt;3.25),(A58&lt;7.45),D58&gt;=1.75),0.005,IF(AND((A58&lt;6.05),(A58&lt;6.45),B58&gt;=2.95,(B58&lt;3.25),(A58&lt;7.45),D58&gt;=1.75),0.001,IF(AND(A58&gt;=6.05,(A58&lt;6.45),B58&gt;=2.95,(B58&lt;3.25),(A58&lt;7.45),D58&gt;=1.75),-0.005,IF(AND((G58&lt;0.42),A58&gt;=6.45,B58&gt;=2.95,(B58&lt;3.25),(A58&lt;7.45),D58&gt;=1.75),0.004,IF(AND(G58&gt;=0.42,A58&gt;=6.45,B58&gt;=2.95,(B58&lt;3.25),(A58&lt;7.45),D58&gt;=1.75),0.019,"shouldnthappen")))))))))))))))))))))))))))))))))))</f>
        <v>0.036</v>
      </c>
      <c r="AB58" s="1" t="n">
        <f aca="false">+ 0.5</f>
        <v>0.5</v>
      </c>
    </row>
    <row r="59" customFormat="false" ht="13.8" hidden="false" customHeight="false" outlineLevel="0" collapsed="false">
      <c r="A59" s="11" t="n">
        <v>6.3</v>
      </c>
      <c r="B59" s="1" t="n">
        <v>3.3</v>
      </c>
      <c r="C59" s="1" t="n">
        <v>4.7</v>
      </c>
      <c r="D59" s="1" t="n">
        <v>1.6</v>
      </c>
      <c r="E59" s="1" t="s">
        <v>92</v>
      </c>
      <c r="F59" s="1" t="n">
        <v>2</v>
      </c>
      <c r="G59" s="1" t="n">
        <v>0.654123605461791</v>
      </c>
      <c r="H59" s="18" t="n">
        <v>13.8763980392367</v>
      </c>
      <c r="I59" s="1" t="n">
        <f aca="false">C59</f>
        <v>4.7</v>
      </c>
      <c r="J59" s="1" t="n">
        <f aca="false">SUM(M59:AB59)</f>
        <v>4.703</v>
      </c>
      <c r="K59" s="15" t="n">
        <f aca="false">1-SQRT(VAR(M59:AB59, I59)) / AVERAGE(M59:AB59)</f>
        <v>-2.86507690926245</v>
      </c>
      <c r="L59" s="1" t="n">
        <f aca="false">(J59-I59)/I59</f>
        <v>0.00063829787234045</v>
      </c>
      <c r="M59" s="1" t="n">
        <f aca="false">IF(AND((H59&lt;5.245),(D59&lt;0.8)),0.075,IF(AND(H59&gt;=5.245,(D59&lt;0.8)),0.279,IF(AND((D59&lt;1.45),D59&gt;=0.8),1.043,IF(AND(D59&gt;=1.45,D59&gt;=0.8),1.423,"shouldnthappen"))))</f>
        <v>1.423</v>
      </c>
      <c r="N59" s="1" t="n">
        <f aca="false">IF(AND((A59&lt;4.35),(D59&lt;0.8)),0.048,IF(AND(A59&gt;=4.35,(D59&lt;0.8)),0.198,IF(AND(F59&gt;=2.5,D59&gt;=0.8),1.048,IF(AND((A59&lt;5.15),(F59&lt;2.5),D59&gt;=0.8),0.321,IF(AND(A59&gt;=5.15,(F59&lt;2.5),D59&gt;=0.8),0.783,"shouldnthappen")))))</f>
        <v>0.783</v>
      </c>
      <c r="O59" s="1" t="n">
        <f aca="false">IF(AND((H59&lt;5.245),(D59&lt;0.8)),0.034,IF(AND((A59&lt;5.9),D59&gt;=0.8),0.489,IF(AND(A59&gt;=5.9,D59&gt;=0.8),0.721,IF(AND((A59&lt;4.35),H59&gt;=5.245,(D59&lt;0.8)),0.041,IF(AND(A59&gt;=4.35,H59&gt;=5.245,(D59&lt;0.8)),0.142,"shouldnthappen")))))</f>
        <v>0.721</v>
      </c>
      <c r="P59" s="1" t="n">
        <f aca="false">IF(AND((B59&lt;2.8),(D59&lt;1.15)),0.244,IF(AND((D59&lt;1.75),D59&gt;=1.15),0.396,IF(AND(D59&gt;=1.75,D59&gt;=1.15),0.554,IF(AND((A59&lt;5.05),B59&gt;=2.8,(D59&lt;1.15)),0.078,IF(AND((H59&lt;14.877),A59&gt;=5.05,B59&gt;=2.8,(D59&lt;1.15)),0.118,IF(AND(H59&gt;=14.877,A59&gt;=5.05,B59&gt;=2.8,(D59&lt;1.15)),0.027,"shouldnthappen"))))))</f>
        <v>0.396</v>
      </c>
      <c r="Q59" s="1" t="n">
        <f aca="false">IF(AND(D59&gt;=0.45,(D59&lt;1.15)),0.17,IF(AND(A59&gt;=7.1,D59&gt;=1.15),0.539,IF(AND((A59&lt;6.25),(A59&lt;7.1),D59&gt;=1.15),0.258,IF(AND(A59&gt;=6.25,(A59&lt;7.1),D59&gt;=1.15),0.344,IF(AND(G59&gt;=0.418,(A59&lt;5.05),(D59&lt;0.45),(D59&lt;1.15)),0.033,IF(AND((H59&lt;14.494),(G59&lt;0.418),(A59&lt;5.05),(D59&lt;0.45),(D59&lt;1.15)),0.061,IF(AND(H59&gt;=14.494,(G59&lt;0.418),(A59&lt;5.05),(D59&lt;0.45),(D59&lt;1.15)),0.015,IF(AND(H59&gt;=14.877,(B59&lt;3.85),A59&gt;=5.05,(D59&lt;0.45),(D59&lt;1.15)),0.023,IF(AND((B59&lt;4),B59&gt;=3.85,A59&gt;=5.05,(D59&lt;0.45),(D59&lt;1.15)),0.009,IF(AND(B59&gt;=4,B59&gt;=3.85,A59&gt;=5.05,(D59&lt;0.45),(D59&lt;1.15)),0.052,IF(AND((G59&lt;0.05),(H59&lt;14.877),(B59&lt;3.85),A59&gt;=5.05,(D59&lt;0.45),(D59&lt;1.15)),0.024,IF(AND(G59&gt;=0.05,(H59&lt;14.877),(B59&lt;3.85),A59&gt;=5.05,(D59&lt;0.45),(D59&lt;1.15)),0.091,"shouldnthappen"))))))))))))</f>
        <v>0.344</v>
      </c>
      <c r="R59" s="1" t="n">
        <f aca="false">IF(AND(A59&gt;=7.1,D59&gt;=0.8),0.401,IF(AND((A59&lt;4.5),(G59&lt;0.905),(D59&lt;0.8)),0.024,IF(AND((H59&lt;9.966),G59&gt;=0.905,(D59&lt;0.8)),0.094,IF(AND(H59&gt;=9.966,G59&gt;=0.905,(D59&lt;0.8)),0.026,IF(AND(D59&gt;=2.05,(A59&lt;7.1),D59&gt;=0.8),0.277,IF(AND((H59&lt;5.523),A59&gt;=4.5,(G59&lt;0.905),(D59&lt;0.8)),0.012,IF(AND(H59&gt;=5.523,A59&gt;=4.5,(G59&lt;0.905),(D59&lt;0.8)),0.049,IF(AND((A59&lt;5.3),(D59&lt;2.05),(A59&lt;7.1),D59&gt;=0.8),0.095,IF(AND(A59&gt;=5.3,(D59&lt;2.05),(A59&lt;7.1),D59&gt;=0.8),0.196,"shouldnthappen")))))))))</f>
        <v>0.196</v>
      </c>
      <c r="S59" s="1" t="n">
        <f aca="false">IF(AND(A59&gt;=7.1,D59&gt;=1.35),0.298,IF(AND(G59&gt;=0.905,(D59&lt;0.8),(D59&lt;1.35)),0.068,IF(AND(H59&gt;=9.386,D59&gt;=0.8,(D59&lt;1.35)),0.126,IF(AND((H59&lt;7.426),(H59&lt;9.386),D59&gt;=0.8,(D59&lt;1.35)),0.091,IF(AND((A59&lt;5.3),(G59&lt;0.905),(A59&lt;7.1),D59&gt;=1.35),0.063,IF(AND((D59&lt;2.05),G59&gt;=0.905,(A59&lt;7.1),D59&gt;=1.35),0.015,IF(AND(D59&gt;=2.05,G59&gt;=0.905,(A59&lt;7.1),D59&gt;=1.35),0.089,IF(AND((H59&lt;10.505),(H59&lt;14.344),(G59&lt;0.905),(D59&lt;0.8),(D59&lt;1.35)),0.035,IF(AND((A59&lt;4.85),H59&gt;=14.344,(G59&lt;0.905),(D59&lt;0.8),(D59&lt;1.35)),0.006,IF(AND((B59&lt;2.75),H59&gt;=7.426,(H59&lt;9.386),D59&gt;=0.8,(D59&lt;1.35)),0.021,IF(AND(B59&gt;=2.75,H59&gt;=7.426,(H59&lt;9.386),D59&gt;=0.8,(D59&lt;1.35)),-0.01,IF(AND((B59&lt;2.35),A59&gt;=5.3,(G59&lt;0.905),(A59&lt;7.1),D59&gt;=1.35),0.068,IF(AND(B59&gt;=2.35,A59&gt;=5.3,(G59&lt;0.905),(A59&lt;7.1),D59&gt;=1.35),0.181,IF(AND((H59&lt;11.731),H59&gt;=10.505,(H59&lt;14.344),(G59&lt;0.905),(D59&lt;0.8),(D59&lt;1.35)),0.004,IF(AND(H59&gt;=11.731,H59&gt;=10.505,(H59&lt;14.344),(G59&lt;0.905),(D59&lt;0.8),(D59&lt;1.35)),0.024,IF(AND((H59&lt;14.877),A59&gt;=4.85,H59&gt;=14.344,(G59&lt;0.905),(D59&lt;0.8),(D59&lt;1.35)),0.063,IF(AND(H59&gt;=14.877,A59&gt;=4.85,H59&gt;=14.344,(G59&lt;0.905),(D59&lt;0.8),(D59&lt;1.35)),0.012,"shouldnthappen")))))))))))))))))</f>
        <v>0.181</v>
      </c>
      <c r="T59" s="1" t="n">
        <f aca="false">IF(AND(D59&gt;=0.45,(A59&lt;5.65)),0.067,IF(AND(A59&gt;=7.25,A59&gt;=5.65),0.244,IF(AND((H59&lt;9.966),G59&gt;=0.905,(D59&lt;0.45),(A59&lt;5.65)),0.062,IF(AND(H59&gt;=9.966,G59&gt;=0.905,(D59&lt;0.45),(A59&lt;5.65)),0.012,IF(AND((G59&lt;0.948),D59&gt;=2.05,(A59&lt;7.25),A59&gt;=5.65),0.157,IF(AND(G59&gt;=0.948,D59&gt;=2.05,(A59&lt;7.25),A59&gt;=5.65),0.037,IF(AND(G59&gt;=0.422,(B59&lt;3.15),(G59&lt;0.905),(D59&lt;0.45),(A59&lt;5.65)),0.011,IF(AND((D59&lt;0.25),(G59&lt;0.422),(B59&lt;3.15),(G59&lt;0.905),(D59&lt;0.45),(A59&lt;5.65)),0.04,IF(AND(D59&gt;=0.25,(G59&lt;0.422),(B59&lt;3.15),(G59&lt;0.905),(D59&lt;0.45),(A59&lt;5.65)),0.009,IF(AND((A59&lt;4.85),(B59&lt;3.25),B59&gt;=3.15,(G59&lt;0.905),(D59&lt;0.45),(A59&lt;5.65)),0.008,IF(AND(A59&gt;=4.85,(B59&lt;3.25),B59&gt;=3.15,(G59&lt;0.905),(D59&lt;0.45),(A59&lt;5.65)),-0.017,IF(AND((D59&lt;0.25),B59&gt;=3.25,B59&gt;=3.15,(G59&lt;0.905),(D59&lt;0.45),(A59&lt;5.65)),0.022,IF(AND(D59&gt;=0.25,B59&gt;=3.25,B59&gt;=3.15,(G59&lt;0.905),(D59&lt;0.45),(A59&lt;5.65)),0.009,IF(AND((F59&lt;2.5),(H59&lt;7.692),(G59&lt;0.644),(D59&lt;2.05),(A59&lt;7.25),A59&gt;=5.65),0.018,IF(AND(F59&gt;=2.5,(H59&lt;7.692),(G59&lt;0.644),(D59&lt;2.05),(A59&lt;7.25),A59&gt;=5.65),0.068,IF(AND((B59&lt;2.35),H59&gt;=7.692,(G59&lt;0.644),(D59&lt;2.05),(A59&lt;7.25),A59&gt;=5.65),0.023,IF(AND(B59&gt;=2.35,H59&gt;=7.692,(G59&lt;0.644),(D59&lt;2.05),(A59&lt;7.25),A59&gt;=5.65),0.125,IF(AND((G59&lt;0.766),(G59&lt;0.85),G59&gt;=0.644,(D59&lt;2.05),(A59&lt;7.25),A59&gt;=5.65),0.055,IF(AND(G59&gt;=0.766,(G59&lt;0.85),G59&gt;=0.644,(D59&lt;2.05),(A59&lt;7.25),A59&gt;=5.65),-0,IF(AND((B59&lt;2.95),G59&gt;=0.85,G59&gt;=0.644,(D59&lt;2.05),(A59&lt;7.25),A59&gt;=5.65),0.098,IF(AND(B59&gt;=2.95,G59&gt;=0.85,G59&gt;=0.644,(D59&lt;2.05),(A59&lt;7.25),A59&gt;=5.65),0.013,"shouldnthappen")))))))))))))))))))))</f>
        <v>0.055</v>
      </c>
      <c r="U59" s="1" t="n">
        <f aca="false">IF(AND(A59&gt;=7.25,D59&gt;=1.25),0.186,IF(AND((G59&lt;0.13),D59&gt;=0.35,(D59&lt;1.25)),-0.004,IF(AND(H59&gt;=14.246,(H59&lt;14.344),(D59&lt;0.35),(D59&lt;1.25)),-0.002,IF(AND((A59&lt;4.85),H59&gt;=14.344,(D59&lt;0.35),(D59&lt;1.25)),0.004,IF(AND(G59&gt;=0.446,(G59&lt;0.644),(A59&lt;7.25),D59&gt;=1.25),0.138,IF(AND(A59&gt;=5.45,(H59&lt;14.246),(H59&lt;14.344),(D59&lt;0.35),(D59&lt;1.25)),0.001,IF(AND((H59&lt;14.877),A59&gt;=4.85,H59&gt;=14.344,(D59&lt;0.35),(D59&lt;1.25)),0.035,IF(AND(H59&gt;=14.877,A59&gt;=4.85,H59&gt;=14.344,(D59&lt;0.35),(D59&lt;1.25)),0.007,IF(AND((B59&lt;3.35),H59&gt;=9.448,G59&gt;=0.13,D59&gt;=0.35,(D59&lt;1.25)),0.053,IF(AND(B59&gt;=3.35,H59&gt;=9.448,G59&gt;=0.13,D59&gt;=0.35,(D59&lt;1.25)),0.017,IF(AND((G59&lt;0.44),(G59&lt;0.446),(G59&lt;0.644),(A59&lt;7.25),D59&gt;=1.25),0.079,IF(AND(G59&gt;=0.44,(G59&lt;0.446),(G59&lt;0.644),(A59&lt;7.25),D59&gt;=1.25),0.02,IF(AND((A59&lt;5.95),(G59&lt;0.724),G59&gt;=0.644,(A59&lt;7.25),D59&gt;=1.25),-0.018,IF(AND(A59&gt;=5.95,(G59&lt;0.724),G59&gt;=0.644,(A59&lt;7.25),D59&gt;=1.25),0.027,IF(AND(A59&gt;=6.15,G59&gt;=0.724,G59&gt;=0.644,(A59&lt;7.25),D59&gt;=1.25),0.093,IF(AND((A59&lt;5.05),(A59&lt;5.45),(H59&lt;14.246),(H59&lt;14.344),(D59&lt;0.35),(D59&lt;1.25)),0.011,IF(AND(A59&gt;=5.05,(A59&lt;5.45),(H59&lt;14.246),(H59&lt;14.344),(D59&lt;0.35),(D59&lt;1.25)),0.021,IF(AND((A59&lt;5.4),(B59&lt;3.15),(H59&lt;9.448),G59&gt;=0.13,D59&gt;=0.35,(D59&lt;1.25)),0.007,IF(AND(A59&gt;=5.4,(B59&lt;3.15),(H59&lt;9.448),G59&gt;=0.13,D59&gt;=0.35,(D59&lt;1.25)),-0.011,IF(AND((B59&lt;3.75),B59&gt;=3.15,(H59&lt;9.448),G59&gt;=0.13,D59&gt;=0.35,(D59&lt;1.25)),0.012,IF(AND(B59&gt;=3.75,B59&gt;=3.15,(H59&lt;9.448),G59&gt;=0.13,D59&gt;=0.35,(D59&lt;1.25)),0.046,IF(AND((A59&lt;5.9),(A59&lt;6.15),G59&gt;=0.724,G59&gt;=0.644,(A59&lt;7.25),D59&gt;=1.25),0.06,IF(AND(A59&gt;=5.9,(A59&lt;6.15),G59&gt;=0.724,G59&gt;=0.644,(A59&lt;7.25),D59&gt;=1.25),0.005,"shouldnthappen")))))))))))))))))))))))</f>
        <v>0.027</v>
      </c>
      <c r="V59" s="1" t="n">
        <f aca="false">IF(AND(H59&gt;=15.155,(D59&lt;1.55)),0.084,IF(AND(A59&gt;=7.25,D59&gt;=1.55),0.141,IF(AND((G59&lt;0.043),D59&gt;=1.05,(H59&lt;15.155),(D59&lt;1.55)),-0.007,IF(AND(D59&gt;=1.85,G59&gt;=0.755,(A59&lt;7.25),D59&gt;=1.55),0.051,IF(AND((H59&lt;9.966),G59&gt;=0.905,(D59&lt;1.05),(H59&lt;15.155),(D59&lt;1.55)),0.043,IF(AND(H59&gt;=9.966,G59&gt;=0.905,(D59&lt;1.05),(H59&lt;15.155),(D59&lt;1.55)),0.007,IF(AND((G59&lt;0.278),(G59&lt;0.361),(G59&lt;0.755),(A59&lt;7.25),D59&gt;=1.55),0.08,IF(AND((A59&lt;5.8),G59&gt;=0.361,(G59&lt;0.755),(A59&lt;7.25),D59&gt;=1.55),0.019,IF(AND((A59&lt;6.05),(D59&lt;1.85),G59&gt;=0.755,(A59&lt;7.25),D59&gt;=1.55),0.01,IF(AND(A59&gt;=6.05,(D59&lt;1.85),G59&gt;=0.755,(A59&lt;7.25),D59&gt;=1.55),0.002,IF(AND((G59&lt;0.486),(B59&lt;3.15),(G59&lt;0.905),(D59&lt;1.05),(H59&lt;15.155),(D59&lt;1.55)),0.026,IF(AND(G59&gt;=0.486,(B59&lt;3.15),(G59&lt;0.905),(D59&lt;1.05),(H59&lt;15.155),(D59&lt;1.55)),0.001,IF(AND((B59&lt;3.25),B59&gt;=3.15,(G59&lt;0.905),(D59&lt;1.05),(H59&lt;15.155),(D59&lt;1.55)),-0.003,IF(AND(B59&gt;=3.25,B59&gt;=3.15,(G59&lt;0.905),(D59&lt;1.05),(H59&lt;15.155),(D59&lt;1.55)),0.012,IF(AND((H59&lt;7.426),(H59&lt;8.769),G59&gt;=0.043,D59&gt;=1.05,(H59&lt;15.155),(D59&lt;1.55)),0.041,IF(AND(H59&gt;=7.426,(H59&lt;8.769),G59&gt;=0.043,D59&gt;=1.05,(H59&lt;15.155),(D59&lt;1.55)),-0.008,IF(AND((H59&lt;10.696),H59&gt;=8.769,G59&gt;=0.043,D59&gt;=1.05,(H59&lt;15.155),(D59&lt;1.55)),0.069,IF(AND(H59&gt;=10.696,H59&gt;=8.769,G59&gt;=0.043,D59&gt;=1.05,(H59&lt;15.155),(D59&lt;1.55)),0.033,IF(AND((D59&lt;2.2),G59&gt;=0.278,(G59&lt;0.361),(G59&lt;0.755),(A59&lt;7.25),D59&gt;=1.55),0.022,IF(AND(D59&gt;=2.2,G59&gt;=0.278,(G59&lt;0.361),(G59&lt;0.755),(A59&lt;7.25),D59&gt;=1.55),-0.027,IF(AND((H59&lt;12.626),A59&gt;=5.8,G59&gt;=0.361,(G59&lt;0.755),(A59&lt;7.25),D59&gt;=1.55),0.126,IF(AND(H59&gt;=12.626,A59&gt;=5.8,G59&gt;=0.361,(G59&lt;0.755),(A59&lt;7.25),D59&gt;=1.55),0.065,"shouldnthappen"))))))))))))))))))))))</f>
        <v>0.065</v>
      </c>
      <c r="W59" s="1" t="n">
        <f aca="false">IF(AND(H59&gt;=15.155,(D59&lt;1.55)),0.064,IF(AND(A59&gt;=7.45,D59&gt;=1.55),0.115,IF(AND(B59&gt;=3.15,(H59&lt;10.257),(A59&lt;7.45),D59&gt;=1.55),0.097,IF(AND((A59&lt;4.85),H59&gt;=14.344,(D59&lt;0.35),(H59&lt;15.155),(D59&lt;1.55)),0.003,IF(AND(A59&gt;=6.05,(G59&lt;0.169),D59&gt;=0.35,(H59&lt;15.155),(D59&lt;1.55)),-0.008,IF(AND((G59&lt;0.181),G59&gt;=0.169,D59&gt;=0.35,(H59&lt;15.155),(D59&lt;1.55)),0.065,IF(AND(B59&gt;=3.05,(B59&lt;3.15),(H59&lt;10.257),(A59&lt;7.45),D59&gt;=1.55),-0.023,IF(AND(H59&gt;=11.854,(G59&lt;0.613),H59&gt;=10.257,(A59&lt;7.45),D59&gt;=1.55),0.068,IF(AND((D59&lt;0.25),(B59&lt;3.15),(H59&lt;14.344),(D59&lt;0.35),(H59&lt;15.155),(D59&lt;1.55)),0.014,IF(AND(D59&gt;=0.25,(B59&lt;3.15),(H59&lt;14.344),(D59&lt;0.35),(H59&lt;15.155),(D59&lt;1.55)),0.002,IF(AND((A59&lt;5.05),B59&gt;=3.15,(H59&lt;14.344),(D59&lt;0.35),(H59&lt;15.155),(D59&lt;1.55)),-0.001,IF(AND(A59&gt;=5.05,B59&gt;=3.15,(H59&lt;14.344),(D59&lt;0.35),(H59&lt;15.155),(D59&lt;1.55)),0.009,IF(AND((H59&lt;14.877),A59&gt;=4.85,H59&gt;=14.344,(D59&lt;0.35),(H59&lt;15.155),(D59&lt;1.55)),0.023,IF(AND(H59&gt;=14.877,A59&gt;=4.85,H59&gt;=14.344,(D59&lt;0.35),(H59&lt;15.155),(D59&lt;1.55)),0.004,IF(AND((H59&lt;13.602),(A59&lt;6.05),(G59&lt;0.169),D59&gt;=0.35,(H59&lt;15.155),(D59&lt;1.55)),0.023,IF(AND(H59&gt;=13.602,(A59&lt;6.05),(G59&lt;0.169),D59&gt;=0.35,(H59&lt;15.155),(D59&lt;1.55)),-0.006,IF(AND((B59&lt;2.95),G59&gt;=0.181,G59&gt;=0.169,D59&gt;=0.35,(H59&lt;15.155),(D59&lt;1.55)),0.019,IF(AND(B59&gt;=2.95,G59&gt;=0.181,G59&gt;=0.169,D59&gt;=0.35,(H59&lt;15.155),(D59&lt;1.55)),0.034,IF(AND((A59&lt;5.35),(B59&lt;3.05),(B59&lt;3.15),(H59&lt;10.257),(A59&lt;7.45),D59&gt;=1.55),0.009,IF(AND(A59&gt;=5.35,(B59&lt;3.05),(B59&lt;3.15),(H59&lt;10.257),(A59&lt;7.45),D59&gt;=1.55),0.058,IF(AND((B59&lt;2.9),(H59&lt;11.854),(G59&lt;0.613),H59&gt;=10.257,(A59&lt;7.45),D59&gt;=1.55),0.037,IF(AND(B59&gt;=2.9,(H59&lt;11.854),(G59&lt;0.613),H59&gt;=10.257,(A59&lt;7.45),D59&gt;=1.55),-0.005,IF(AND((A59&lt;6.4),(G59&lt;0.711),G59&gt;=0.613,H59&gt;=10.257,(A59&lt;7.45),D59&gt;=1.55),0.001,IF(AND(A59&gt;=6.4,(G59&lt;0.711),G59&gt;=0.613,H59&gt;=10.257,(A59&lt;7.45),D59&gt;=1.55),-0.002,IF(AND((D59&lt;1.9),G59&gt;=0.711,G59&gt;=0.613,H59&gt;=10.257,(A59&lt;7.45),D59&gt;=1.55),0.007,IF(AND(D59&gt;=1.9,G59&gt;=0.711,G59&gt;=0.613,H59&gt;=10.257,(A59&lt;7.45),D59&gt;=1.55),0.023,"shouldnthappen"))))))))))))))))))))))))))</f>
        <v>0.001</v>
      </c>
      <c r="X59" s="1" t="n">
        <f aca="false">IF(AND(H59&gt;=15.155,(F59&lt;2.5)),0.049,IF(AND(A59&gt;=7.45,F59&gt;=2.5),0.089,IF(AND((G59&lt;0.107),(G59&lt;0.364),(A59&lt;7.45),F59&gt;=2.5),0.055,IF(AND(A59&gt;=5.75,(G59&lt;0.572),(D59&lt;1.25),(H59&lt;15.155),(F59&lt;2.5)),-0.018,IF(AND((A59&lt;5.7),(H59&lt;12.626),G59&gt;=0.364,(A59&lt;7.45),F59&gt;=2.5),0.012,IF(AND(A59&gt;=5.7,(H59&lt;12.626),G59&gt;=0.364,(A59&lt;7.45),F59&gt;=2.5),0.065,IF(AND((G59&lt;0.628),H59&gt;=12.626,G59&gt;=0.364,(A59&lt;7.45),F59&gt;=2.5),0.047,IF(AND((G59&lt;0.545),(A59&lt;5.75),(G59&lt;0.572),(D59&lt;1.25),(H59&lt;15.155),(F59&lt;2.5)),0.007,IF(AND(G59&gt;=0.545,(A59&lt;5.75),(G59&lt;0.572),(D59&lt;1.25),(H59&lt;15.155),(F59&lt;2.5)),-0.009,IF(AND((D59&lt;0.3),(H59&lt;11.788),G59&gt;=0.572,(D59&lt;1.25),(H59&lt;15.155),(F59&lt;2.5)),0.01,IF(AND(D59&gt;=0.3,(H59&lt;11.788),G59&gt;=0.572,(D59&lt;1.25),(H59&lt;15.155),(F59&lt;2.5)),0.03,IF(AND((A59&lt;4.75),H59&gt;=11.788,G59&gt;=0.572,(D59&lt;1.25),(H59&lt;15.155),(F59&lt;2.5)),0.001,IF(AND(A59&gt;=4.75,H59&gt;=11.788,G59&gt;=0.572,(D59&lt;1.25),(H59&lt;15.155),(F59&lt;2.5)),0.01,IF(AND((A59&lt;5.5),(A59&lt;6.15),(G59&lt;0.652),D59&gt;=1.25,(H59&lt;15.155),(F59&lt;2.5)),0.014,IF(AND(A59&gt;=5.5,(A59&lt;6.15),(G59&lt;0.652),D59&gt;=1.25,(H59&lt;15.155),(F59&lt;2.5)),0.049,IF(AND((H59&lt;12.206),A59&gt;=6.15,(G59&lt;0.652),D59&gt;=1.25,(H59&lt;15.155),(F59&lt;2.5)),-0.009,IF(AND(H59&gt;=12.206,A59&gt;=6.15,(G59&lt;0.652),D59&gt;=1.25,(H59&lt;15.155),(F59&lt;2.5)),0.021,IF(AND((A59&lt;5.55),(A59&lt;6.2),G59&gt;=0.652,D59&gt;=1.25,(H59&lt;15.155),(F59&lt;2.5)),0.011,IF(AND(A59&gt;=5.55,(A59&lt;6.2),G59&gt;=0.652,D59&gt;=1.25,(H59&lt;15.155),(F59&lt;2.5)),-0.019,IF(AND((B59&lt;3.2),A59&gt;=6.2,G59&gt;=0.652,D59&gt;=1.25,(H59&lt;15.155),(F59&lt;2.5)),0.025,IF(AND(B59&gt;=3.2,A59&gt;=6.2,G59&gt;=0.652,D59&gt;=1.25,(H59&lt;15.155),(F59&lt;2.5)),0.001,IF(AND((G59&lt;0.183),(G59&lt;0.301),G59&gt;=0.107,(G59&lt;0.364),(A59&lt;7.45),F59&gt;=2.5),-0.009,IF(AND(G59&gt;=0.183,(G59&lt;0.301),G59&gt;=0.107,(G59&lt;0.364),(A59&lt;7.45),F59&gt;=2.5),0.022,IF(AND((D59&lt;2.2),G59&gt;=0.301,G59&gt;=0.107,(G59&lt;0.364),(A59&lt;7.45),F59&gt;=2.5),0.004,IF(AND(D59&gt;=2.2,G59&gt;=0.301,G59&gt;=0.107,(G59&lt;0.364),(A59&lt;7.45),F59&gt;=2.5),-0.02,IF(AND((G59&lt;0.787),G59&gt;=0.628,H59&gt;=12.626,G59&gt;=0.364,(A59&lt;7.45),F59&gt;=2.5),-0.001,IF(AND(G59&gt;=0.787,G59&gt;=0.628,H59&gt;=12.626,G59&gt;=0.364,(A59&lt;7.45),F59&gt;=2.5),0.016,"shouldnthappen")))))))))))))))))))))))))))</f>
        <v>0.001</v>
      </c>
      <c r="Y59" s="1" t="n">
        <f aca="false">IF(AND(H59&gt;=15.155,(D59&lt;1.55)),0.037,IF(AND(D59&gt;=2.45,(A59&lt;7.45),D59&gt;=1.55),0.054,IF(AND((A59&lt;7.8),A59&gt;=7.45,D59&gt;=1.55),0.078,IF(AND(A59&gt;=7.8,A59&gt;=7.45,D59&gt;=1.55),0.021,IF(AND(A59&gt;=6.2,G59&gt;=0.68,D59&gt;=1.25,(H59&lt;15.155),(D59&lt;1.55)),0.019,IF(AND((B59&lt;2.65),(A59&lt;4.95),(G59&lt;0.572),(D59&lt;1.25),(H59&lt;15.155),(D59&lt;1.55)),0.021,IF(AND(B59&gt;=2.65,(A59&lt;4.95),(G59&lt;0.572),(D59&lt;1.25),(H59&lt;15.155),(D59&lt;1.55)),0.006,IF(AND((H59&lt;14.344),A59&gt;=4.95,(G59&lt;0.572),(D59&lt;1.25),(H59&lt;15.155),(D59&lt;1.55)),-0.005,IF(AND(H59&gt;=14.344,A59&gt;=4.95,(G59&lt;0.572),(D59&lt;1.25),(H59&lt;15.155),(D59&lt;1.55)),0.013,IF(AND((G59&lt;0.833),(H59&lt;11.788),G59&gt;=0.572,(D59&lt;1.25),(H59&lt;15.155),(D59&lt;1.55)),0.009,IF(AND(G59&gt;=0.833,(H59&lt;11.788),G59&gt;=0.572,(D59&lt;1.25),(H59&lt;15.155),(D59&lt;1.55)),0.024,IF(AND((A59&lt;4.75),H59&gt;=11.788,G59&gt;=0.572,(D59&lt;1.25),(H59&lt;15.155),(D59&lt;1.55)),0.001,IF(AND(A59&gt;=4.75,H59&gt;=11.788,G59&gt;=0.572,(D59&lt;1.25),(H59&lt;15.155),(D59&lt;1.55)),0.008,IF(AND((A59&lt;5.65),(A59&lt;6.15),(G59&lt;0.68),D59&gt;=1.25,(H59&lt;15.155),(D59&lt;1.55)),0.017,IF(AND(A59&gt;=5.65,(A59&lt;6.15),(G59&lt;0.68),D59&gt;=1.25,(H59&lt;15.155),(D59&lt;1.55)),0.039,IF(AND((G59&lt;0.436),A59&gt;=6.15,(G59&lt;0.68),D59&gt;=1.25,(H59&lt;15.155),(D59&lt;1.55)),-0.004,IF(AND(G59&gt;=0.436,A59&gt;=6.15,(G59&lt;0.68),D59&gt;=1.25,(H59&lt;15.155),(D59&lt;1.55)),0.022,IF(AND((A59&lt;5.55),(A59&lt;6.2),G59&gt;=0.68,D59&gt;=1.25,(H59&lt;15.155),(D59&lt;1.55)),0.009,IF(AND(A59&gt;=5.55,(A59&lt;6.2),G59&gt;=0.68,D59&gt;=1.25,(H59&lt;15.155),(D59&lt;1.55)),-0.016,IF(AND((G59&lt;0.107),(G59&lt;0.361),(G59&lt;0.613),(D59&lt;2.45),(A59&lt;7.45),D59&gt;=1.55),0.042,IF(AND(G59&gt;=0.107,(G59&lt;0.361),(G59&lt;0.613),(D59&lt;2.45),(A59&lt;7.45),D59&gt;=1.55),0.002,IF(AND((D59&lt;2.35),G59&gt;=0.361,(G59&lt;0.613),(D59&lt;2.45),(A59&lt;7.45),D59&gt;=1.55),0.051,IF(AND(D59&gt;=2.35,G59&gt;=0.361,(G59&lt;0.613),(D59&lt;2.45),(A59&lt;7.45),D59&gt;=1.55),0.016,IF(AND((A59&lt;6.4),(G59&lt;0.711),G59&gt;=0.613,(D59&lt;2.45),(A59&lt;7.45),D59&gt;=1.55),0.001,IF(AND(A59&gt;=6.4,(G59&lt;0.711),G59&gt;=0.613,(D59&lt;2.45),(A59&lt;7.45),D59&gt;=1.55),-0.002,IF(AND((B59&lt;2.95),G59&gt;=0.711,G59&gt;=0.613,(D59&lt;2.45),(A59&lt;7.45),D59&gt;=1.55),0.023,IF(AND(B59&gt;=2.95,G59&gt;=0.711,G59&gt;=0.613,(D59&lt;2.45),(A59&lt;7.45),D59&gt;=1.55),0.01,"shouldnthappen")))))))))))))))))))))))))))</f>
        <v>0.001</v>
      </c>
      <c r="Z59" s="1" t="n">
        <f aca="false">IF(AND(A59&gt;=7.45,D59&gt;=1.75),0.056,IF(AND(H59&gt;=15.059,A59&gt;=5.55,(D59&lt;1.75)),0.028,IF(AND((D59&lt;0.35),G59&gt;=0.905,(A59&lt;5.55),(D59&lt;1.75)),0.005,IF(AND(D59&gt;=0.35,G59&gt;=0.905,(A59&lt;5.55),(D59&lt;1.75)),0.026,IF(AND((H59&lt;8.711),D59&gt;=2.45,(A59&lt;7.45),D59&gt;=1.75),0.011,IF(AND(H59&gt;=8.711,D59&gt;=2.45,(A59&lt;7.45),D59&gt;=1.75),0.049,IF(AND((G59&lt;0.107),(G59&lt;0.487),(D59&lt;2.45),(A59&lt;7.45),D59&gt;=1.75),0.032,IF(AND((H59&lt;10.915),(A59&lt;4.5),(B59&lt;3.15),(G59&lt;0.905),(A59&lt;5.55),(D59&lt;1.75)),-0.001,IF(AND(H59&gt;=10.915,(A59&lt;4.5),(B59&lt;3.15),(G59&lt;0.905),(A59&lt;5.55),(D59&lt;1.75)),0.003,IF(AND((A59&lt;5.05),A59&gt;=4.5,(B59&lt;3.15),(G59&lt;0.905),(A59&lt;5.55),(D59&lt;1.75)),0.015,IF(AND(A59&gt;=5.05,A59&gt;=4.5,(B59&lt;3.15),(G59&lt;0.905),(A59&lt;5.55),(D59&lt;1.75)),0.006,IF(AND((G59&lt;0.05),(G59&lt;0.091),B59&gt;=3.15,(G59&lt;0.905),(A59&lt;5.55),(D59&lt;1.75)),0.001,IF(AND(G59&gt;=0.05,(G59&lt;0.091),B59&gt;=3.15,(G59&lt;0.905),(A59&lt;5.55),(D59&lt;1.75)),0.008,IF(AND((G59&lt;0.587),G59&gt;=0.091,B59&gt;=3.15,(G59&lt;0.905),(A59&lt;5.55),(D59&lt;1.75)),-0.003,IF(AND(G59&gt;=0.587,G59&gt;=0.091,B59&gt;=3.15,(G59&lt;0.905),(A59&lt;5.55),(D59&lt;1.75)),0.004,IF(AND((F59&lt;2.5),(B59&lt;2.85),(G59&lt;0.419),(H59&lt;15.059),A59&gt;=5.55,(D59&lt;1.75)),0.041,IF(AND(F59&gt;=2.5,(B59&lt;2.85),(G59&lt;0.419),(H59&lt;15.059),A59&gt;=5.55,(D59&lt;1.75)),0.015,IF(AND((G59&lt;0.164),B59&gt;=2.85,(G59&lt;0.419),(H59&lt;15.059),A59&gt;=5.55,(D59&lt;1.75)),0.01,IF(AND(G59&gt;=0.164,B59&gt;=2.85,(G59&lt;0.419),(H59&lt;15.059),A59&gt;=5.55,(D59&lt;1.75)),-0.001,IF(AND((B59&lt;2.55),(B59&lt;2.95),G59&gt;=0.419,(H59&lt;15.059),A59&gt;=5.55,(D59&lt;1.75)),0.014,IF(AND(B59&gt;=2.55,(B59&lt;2.95),G59&gt;=0.419,(H59&lt;15.059),A59&gt;=5.55,(D59&lt;1.75)),-0.013,IF(AND((D59&lt;1.55),B59&gt;=2.95,G59&gt;=0.419,(H59&lt;15.059),A59&gt;=5.55,(D59&lt;1.75)),0.023,IF(AND(D59&gt;=1.55,B59&gt;=2.95,G59&gt;=0.419,(H59&lt;15.059),A59&gt;=5.55,(D59&lt;1.75)),0.005,IF(AND((H59&lt;13.278),G59&gt;=0.107,(G59&lt;0.487),(D59&lt;2.45),(A59&lt;7.45),D59&gt;=1.75),-0.009,IF(AND(H59&gt;=13.278,G59&gt;=0.107,(G59&lt;0.487),(D59&lt;2.45),(A59&lt;7.45),D59&gt;=1.75),0.017,IF(AND((D59&lt;2.35),(G59&lt;0.571),G59&gt;=0.487,(D59&lt;2.45),(A59&lt;7.45),D59&gt;=1.75),0.053,IF(AND(D59&gt;=2.35,(G59&lt;0.571),G59&gt;=0.487,(D59&lt;2.45),(A59&lt;7.45),D59&gt;=1.75),0.009,IF(AND((G59&lt;0.779),G59&gt;=0.571,G59&gt;=0.487,(D59&lt;2.45),(A59&lt;7.45),D59&gt;=1.75),0.006,IF(AND(G59&gt;=0.779,G59&gt;=0.571,G59&gt;=0.487,(D59&lt;2.45),(A59&lt;7.45),D59&gt;=1.75),0.016,"shouldnthappen")))))))))))))))))))))))))))))</f>
        <v>0.005</v>
      </c>
      <c r="AA59" s="1" t="n">
        <f aca="false">IF(AND((A59&lt;7.8),A59&gt;=7.45,D59&gt;=1.75),0.051,IF(AND(A59&gt;=7.8,A59&gt;=7.45,D59&gt;=1.75),0.01,IF(AND(B59&gt;=3.35,B59&gt;=3.25,(A59&lt;7.45),D59&gt;=1.75),0.016,IF(AND((H59&lt;8.308),(D59&lt;0.15),(H59&lt;13.655),(D59&lt;0.35),(D59&lt;1.75)),0.009,IF(AND((H59&lt;14.529),(G59&lt;0.293),H59&gt;=13.655,(D59&lt;0.35),(D59&lt;1.75)),0.011,IF(AND(H59&gt;=14.529,(G59&lt;0.293),H59&gt;=13.655,(D59&lt;0.35),(D59&lt;1.75)),0.001,IF(AND(D59&gt;=0.25,G59&gt;=0.293,H59&gt;=13.655,(D59&lt;0.35),(D59&lt;1.75)),-0.004,IF(AND(H59&gt;=10.635,(H59&lt;10.696),(H59&lt;13.906),D59&gt;=0.35,(D59&lt;1.75)),0.036,IF(AND(G59&gt;=0.833,H59&gt;=10.696,(H59&lt;13.906),D59&gt;=0.35,(D59&lt;1.75)),0.016,IF(AND((A59&lt;6.65),(G59&lt;0.247),H59&gt;=13.906,D59&gt;=0.35,(D59&lt;1.75)),-0.008,IF(AND(A59&gt;=6.65,(G59&lt;0.247),H59&gt;=13.906,D59&gt;=0.35,(D59&lt;1.75)),0.011,IF(AND((B59&lt;2.45),G59&gt;=0.247,H59&gt;=13.906,D59&gt;=0.35,(D59&lt;1.75)),0,IF(AND((D59&lt;1.85),(B59&lt;2.95),(B59&lt;3.25),(A59&lt;7.45),D59&gt;=1.75),0.033,IF(AND((G59&lt;0.428),(B59&lt;3.35),B59&gt;=3.25,(A59&lt;7.45),D59&gt;=1.75),0.009,IF(AND(G59&gt;=0.428,(B59&lt;3.35),B59&gt;=3.25,(A59&lt;7.45),D59&gt;=1.75),0.042,IF(AND((A59&lt;4.6),H59&gt;=8.308,(D59&lt;0.15),(H59&lt;13.655),(D59&lt;0.35),(D59&lt;1.75)),0.003,IF(AND(A59&gt;=4.6,H59&gt;=8.308,(D59&lt;0.15),(H59&lt;13.655),(D59&lt;0.35),(D59&lt;1.75)),0,IF(AND((H59&lt;8.834),(A59&lt;5.05),D59&gt;=0.15,(H59&lt;13.655),(D59&lt;0.35),(D59&lt;1.75)),0.002,IF(AND(H59&gt;=8.834,(A59&lt;5.05),D59&gt;=0.15,(H59&lt;13.655),(D59&lt;0.35),(D59&lt;1.75)),-0.008,IF(AND((A59&lt;5.45),A59&gt;=5.05,D59&gt;=0.15,(H59&lt;13.655),(D59&lt;0.35),(D59&lt;1.75)),0.003,IF(AND(A59&gt;=5.45,A59&gt;=5.05,D59&gt;=0.15,(H59&lt;13.655),(D59&lt;0.35),(D59&lt;1.75)),-0.002,IF(AND((A59&lt;5.3),(D59&lt;0.25),G59&gt;=0.293,H59&gt;=13.655,(D59&lt;0.35),(D59&lt;1.75)),0.007,IF(AND(A59&gt;=5.3,(D59&lt;0.25),G59&gt;=0.293,H59&gt;=13.655,(D59&lt;0.35),(D59&lt;1.75)),0.001,IF(AND((H59&lt;7.309),(H59&lt;10.635),(H59&lt;10.696),(H59&lt;13.906),D59&gt;=0.35,(D59&lt;1.75)),0.014,IF(AND(H59&gt;=7.309,(H59&lt;10.635),(H59&lt;10.696),(H59&lt;13.906),D59&gt;=0.35,(D59&lt;1.75)),0.006,IF(AND((H59&lt;12.093),(G59&lt;0.833),H59&gt;=10.696,(H59&lt;13.906),D59&gt;=0.35,(D59&lt;1.75)),-0.01,IF(AND(H59&gt;=12.093,(G59&lt;0.833),H59&gt;=10.696,(H59&lt;13.906),D59&gt;=0.35,(D59&lt;1.75)),0.004,IF(AND((G59&lt;0.823),B59&gt;=2.45,G59&gt;=0.247,H59&gt;=13.906,D59&gt;=0.35,(D59&lt;1.75)),0.026,IF(AND(G59&gt;=0.823,B59&gt;=2.45,G59&gt;=0.247,H59&gt;=13.906,D59&gt;=0.35,(D59&lt;1.75)),0.006,IF(AND((H59&lt;11.121),D59&gt;=1.85,(B59&lt;2.95),(B59&lt;3.25),(A59&lt;7.45),D59&gt;=1.75),0.013,IF(AND(H59&gt;=11.121,D59&gt;=1.85,(B59&lt;2.95),(B59&lt;3.25),(A59&lt;7.45),D59&gt;=1.75),0.005,IF(AND((A59&lt;6.05),(A59&lt;6.45),B59&gt;=2.95,(B59&lt;3.25),(A59&lt;7.45),D59&gt;=1.75),0.001,IF(AND(A59&gt;=6.05,(A59&lt;6.45),B59&gt;=2.95,(B59&lt;3.25),(A59&lt;7.45),D59&gt;=1.75),-0.005,IF(AND((G59&lt;0.42),A59&gt;=6.45,B59&gt;=2.95,(B59&lt;3.25),(A59&lt;7.45),D59&gt;=1.75),0.004,IF(AND(G59&gt;=0.42,A59&gt;=6.45,B59&gt;=2.95,(B59&lt;3.25),(A59&lt;7.45),D59&gt;=1.75),0.019,"shouldnthappen")))))))))))))))))))))))))))))))))))</f>
        <v>0.004</v>
      </c>
      <c r="AB59" s="1" t="n">
        <f aca="false">+ 0.5</f>
        <v>0.5</v>
      </c>
    </row>
    <row r="60" customFormat="false" ht="13.8" hidden="false" customHeight="false" outlineLevel="0" collapsed="false">
      <c r="A60" s="11" t="n">
        <v>4.9</v>
      </c>
      <c r="B60" s="1" t="n">
        <v>2.4</v>
      </c>
      <c r="C60" s="1" t="n">
        <v>3.3</v>
      </c>
      <c r="D60" s="1" t="n">
        <v>1</v>
      </c>
      <c r="E60" s="1" t="s">
        <v>92</v>
      </c>
      <c r="F60" s="1" t="n">
        <v>2</v>
      </c>
      <c r="G60" s="1" t="n">
        <v>0.475153377745301</v>
      </c>
      <c r="H60" s="18" t="n">
        <v>9.88880392406136</v>
      </c>
      <c r="I60" s="1" t="n">
        <f aca="false">C60</f>
        <v>3.3</v>
      </c>
      <c r="J60" s="1" t="n">
        <f aca="false">SUM(M60:AB60)</f>
        <v>3.202</v>
      </c>
      <c r="K60" s="15" t="n">
        <f aca="false">1-SQRT(VAR(M60:AB60, I60)) / AVERAGE(M60:AB60)</f>
        <v>-2.99078336064817</v>
      </c>
      <c r="L60" s="1" t="n">
        <f aca="false">(J60-I60)/I60</f>
        <v>-0.0296969696969697</v>
      </c>
      <c r="M60" s="1" t="n">
        <f aca="false">IF(AND((H60&lt;5.245),(D60&lt;0.8)),0.075,IF(AND(H60&gt;=5.245,(D60&lt;0.8)),0.279,IF(AND((D60&lt;1.45),D60&gt;=0.8),1.043,IF(AND(D60&gt;=1.45,D60&gt;=0.8),1.423,"shouldnthappen"))))</f>
        <v>1.043</v>
      </c>
      <c r="N60" s="1" t="n">
        <f aca="false">IF(AND((A60&lt;4.35),(D60&lt;0.8)),0.048,IF(AND(A60&gt;=4.35,(D60&lt;0.8)),0.198,IF(AND(F60&gt;=2.5,D60&gt;=0.8),1.048,IF(AND((A60&lt;5.15),(F60&lt;2.5),D60&gt;=0.8),0.321,IF(AND(A60&gt;=5.15,(F60&lt;2.5),D60&gt;=0.8),0.783,"shouldnthappen")))))</f>
        <v>0.321</v>
      </c>
      <c r="O60" s="1" t="n">
        <f aca="false">IF(AND((H60&lt;5.245),(D60&lt;0.8)),0.034,IF(AND((A60&lt;5.9),D60&gt;=0.8),0.489,IF(AND(A60&gt;=5.9,D60&gt;=0.8),0.721,IF(AND((A60&lt;4.35),H60&gt;=5.245,(D60&lt;0.8)),0.041,IF(AND(A60&gt;=4.35,H60&gt;=5.245,(D60&lt;0.8)),0.142,"shouldnthappen")))))</f>
        <v>0.489</v>
      </c>
      <c r="P60" s="1" t="n">
        <f aca="false">IF(AND((B60&lt;2.8),(D60&lt;1.15)),0.244,IF(AND((D60&lt;1.75),D60&gt;=1.15),0.396,IF(AND(D60&gt;=1.75,D60&gt;=1.15),0.554,IF(AND((A60&lt;5.05),B60&gt;=2.8,(D60&lt;1.15)),0.078,IF(AND((H60&lt;14.877),A60&gt;=5.05,B60&gt;=2.8,(D60&lt;1.15)),0.118,IF(AND(H60&gt;=14.877,A60&gt;=5.05,B60&gt;=2.8,(D60&lt;1.15)),0.027,"shouldnthappen"))))))</f>
        <v>0.244</v>
      </c>
      <c r="Q60" s="1" t="n">
        <f aca="false">IF(AND(D60&gt;=0.45,(D60&lt;1.15)),0.17,IF(AND(A60&gt;=7.1,D60&gt;=1.15),0.539,IF(AND((A60&lt;6.25),(A60&lt;7.1),D60&gt;=1.15),0.258,IF(AND(A60&gt;=6.25,(A60&lt;7.1),D60&gt;=1.15),0.344,IF(AND(G60&gt;=0.418,(A60&lt;5.05),(D60&lt;0.45),(D60&lt;1.15)),0.033,IF(AND((H60&lt;14.494),(G60&lt;0.418),(A60&lt;5.05),(D60&lt;0.45),(D60&lt;1.15)),0.061,IF(AND(H60&gt;=14.494,(G60&lt;0.418),(A60&lt;5.05),(D60&lt;0.45),(D60&lt;1.15)),0.015,IF(AND(H60&gt;=14.877,(B60&lt;3.85),A60&gt;=5.05,(D60&lt;0.45),(D60&lt;1.15)),0.023,IF(AND((B60&lt;4),B60&gt;=3.85,A60&gt;=5.05,(D60&lt;0.45),(D60&lt;1.15)),0.009,IF(AND(B60&gt;=4,B60&gt;=3.85,A60&gt;=5.05,(D60&lt;0.45),(D60&lt;1.15)),0.052,IF(AND((G60&lt;0.05),(H60&lt;14.877),(B60&lt;3.85),A60&gt;=5.05,(D60&lt;0.45),(D60&lt;1.15)),0.024,IF(AND(G60&gt;=0.05,(H60&lt;14.877),(B60&lt;3.85),A60&gt;=5.05,(D60&lt;0.45),(D60&lt;1.15)),0.091,"shouldnthappen"))))))))))))</f>
        <v>0.17</v>
      </c>
      <c r="R60" s="1" t="n">
        <f aca="false">IF(AND(A60&gt;=7.1,D60&gt;=0.8),0.401,IF(AND((A60&lt;4.5),(G60&lt;0.905),(D60&lt;0.8)),0.024,IF(AND((H60&lt;9.966),G60&gt;=0.905,(D60&lt;0.8)),0.094,IF(AND(H60&gt;=9.966,G60&gt;=0.905,(D60&lt;0.8)),0.026,IF(AND(D60&gt;=2.05,(A60&lt;7.1),D60&gt;=0.8),0.277,IF(AND((H60&lt;5.523),A60&gt;=4.5,(G60&lt;0.905),(D60&lt;0.8)),0.012,IF(AND(H60&gt;=5.523,A60&gt;=4.5,(G60&lt;0.905),(D60&lt;0.8)),0.049,IF(AND((A60&lt;5.3),(D60&lt;2.05),(A60&lt;7.1),D60&gt;=0.8),0.095,IF(AND(A60&gt;=5.3,(D60&lt;2.05),(A60&lt;7.1),D60&gt;=0.8),0.196,"shouldnthappen")))))))))</f>
        <v>0.095</v>
      </c>
      <c r="S60" s="1" t="n">
        <f aca="false">IF(AND(A60&gt;=7.1,D60&gt;=1.35),0.298,IF(AND(G60&gt;=0.905,(D60&lt;0.8),(D60&lt;1.35)),0.068,IF(AND(H60&gt;=9.386,D60&gt;=0.8,(D60&lt;1.35)),0.126,IF(AND((H60&lt;7.426),(H60&lt;9.386),D60&gt;=0.8,(D60&lt;1.35)),0.091,IF(AND((A60&lt;5.3),(G60&lt;0.905),(A60&lt;7.1),D60&gt;=1.35),0.063,IF(AND((D60&lt;2.05),G60&gt;=0.905,(A60&lt;7.1),D60&gt;=1.35),0.015,IF(AND(D60&gt;=2.05,G60&gt;=0.905,(A60&lt;7.1),D60&gt;=1.35),0.089,IF(AND((H60&lt;10.505),(H60&lt;14.344),(G60&lt;0.905),(D60&lt;0.8),(D60&lt;1.35)),0.035,IF(AND((A60&lt;4.85),H60&gt;=14.344,(G60&lt;0.905),(D60&lt;0.8),(D60&lt;1.35)),0.006,IF(AND((B60&lt;2.75),H60&gt;=7.426,(H60&lt;9.386),D60&gt;=0.8,(D60&lt;1.35)),0.021,IF(AND(B60&gt;=2.75,H60&gt;=7.426,(H60&lt;9.386),D60&gt;=0.8,(D60&lt;1.35)),-0.01,IF(AND((B60&lt;2.35),A60&gt;=5.3,(G60&lt;0.905),(A60&lt;7.1),D60&gt;=1.35),0.068,IF(AND(B60&gt;=2.35,A60&gt;=5.3,(G60&lt;0.905),(A60&lt;7.1),D60&gt;=1.35),0.181,IF(AND((H60&lt;11.731),H60&gt;=10.505,(H60&lt;14.344),(G60&lt;0.905),(D60&lt;0.8),(D60&lt;1.35)),0.004,IF(AND(H60&gt;=11.731,H60&gt;=10.505,(H60&lt;14.344),(G60&lt;0.905),(D60&lt;0.8),(D60&lt;1.35)),0.024,IF(AND((H60&lt;14.877),A60&gt;=4.85,H60&gt;=14.344,(G60&lt;0.905),(D60&lt;0.8),(D60&lt;1.35)),0.063,IF(AND(H60&gt;=14.877,A60&gt;=4.85,H60&gt;=14.344,(G60&lt;0.905),(D60&lt;0.8),(D60&lt;1.35)),0.012,"shouldnthappen")))))))))))))))))</f>
        <v>0.126</v>
      </c>
      <c r="T60" s="1" t="n">
        <f aca="false">IF(AND(D60&gt;=0.45,(A60&lt;5.65)),0.067,IF(AND(A60&gt;=7.25,A60&gt;=5.65),0.244,IF(AND((H60&lt;9.966),G60&gt;=0.905,(D60&lt;0.45),(A60&lt;5.65)),0.062,IF(AND(H60&gt;=9.966,G60&gt;=0.905,(D60&lt;0.45),(A60&lt;5.65)),0.012,IF(AND((G60&lt;0.948),D60&gt;=2.05,(A60&lt;7.25),A60&gt;=5.65),0.157,IF(AND(G60&gt;=0.948,D60&gt;=2.05,(A60&lt;7.25),A60&gt;=5.65),0.037,IF(AND(G60&gt;=0.422,(B60&lt;3.15),(G60&lt;0.905),(D60&lt;0.45),(A60&lt;5.65)),0.011,IF(AND((D60&lt;0.25),(G60&lt;0.422),(B60&lt;3.15),(G60&lt;0.905),(D60&lt;0.45),(A60&lt;5.65)),0.04,IF(AND(D60&gt;=0.25,(G60&lt;0.422),(B60&lt;3.15),(G60&lt;0.905),(D60&lt;0.45),(A60&lt;5.65)),0.009,IF(AND((A60&lt;4.85),(B60&lt;3.25),B60&gt;=3.15,(G60&lt;0.905),(D60&lt;0.45),(A60&lt;5.65)),0.008,IF(AND(A60&gt;=4.85,(B60&lt;3.25),B60&gt;=3.15,(G60&lt;0.905),(D60&lt;0.45),(A60&lt;5.65)),-0.017,IF(AND((D60&lt;0.25),B60&gt;=3.25,B60&gt;=3.15,(G60&lt;0.905),(D60&lt;0.45),(A60&lt;5.65)),0.022,IF(AND(D60&gt;=0.25,B60&gt;=3.25,B60&gt;=3.15,(G60&lt;0.905),(D60&lt;0.45),(A60&lt;5.65)),0.009,IF(AND((F60&lt;2.5),(H60&lt;7.692),(G60&lt;0.644),(D60&lt;2.05),(A60&lt;7.25),A60&gt;=5.65),0.018,IF(AND(F60&gt;=2.5,(H60&lt;7.692),(G60&lt;0.644),(D60&lt;2.05),(A60&lt;7.25),A60&gt;=5.65),0.068,IF(AND((B60&lt;2.35),H60&gt;=7.692,(G60&lt;0.644),(D60&lt;2.05),(A60&lt;7.25),A60&gt;=5.65),0.023,IF(AND(B60&gt;=2.35,H60&gt;=7.692,(G60&lt;0.644),(D60&lt;2.05),(A60&lt;7.25),A60&gt;=5.65),0.125,IF(AND((G60&lt;0.766),(G60&lt;0.85),G60&gt;=0.644,(D60&lt;2.05),(A60&lt;7.25),A60&gt;=5.65),0.055,IF(AND(G60&gt;=0.766,(G60&lt;0.85),G60&gt;=0.644,(D60&lt;2.05),(A60&lt;7.25),A60&gt;=5.65),-0,IF(AND((B60&lt;2.95),G60&gt;=0.85,G60&gt;=0.644,(D60&lt;2.05),(A60&lt;7.25),A60&gt;=5.65),0.098,IF(AND(B60&gt;=2.95,G60&gt;=0.85,G60&gt;=0.644,(D60&lt;2.05),(A60&lt;7.25),A60&gt;=5.65),0.013,"shouldnthappen")))))))))))))))))))))</f>
        <v>0.067</v>
      </c>
      <c r="U60" s="1" t="n">
        <f aca="false">IF(AND(A60&gt;=7.25,D60&gt;=1.25),0.186,IF(AND((G60&lt;0.13),D60&gt;=0.35,(D60&lt;1.25)),-0.004,IF(AND(H60&gt;=14.246,(H60&lt;14.344),(D60&lt;0.35),(D60&lt;1.25)),-0.002,IF(AND((A60&lt;4.85),H60&gt;=14.344,(D60&lt;0.35),(D60&lt;1.25)),0.004,IF(AND(G60&gt;=0.446,(G60&lt;0.644),(A60&lt;7.25),D60&gt;=1.25),0.138,IF(AND(A60&gt;=5.45,(H60&lt;14.246),(H60&lt;14.344),(D60&lt;0.35),(D60&lt;1.25)),0.001,IF(AND((H60&lt;14.877),A60&gt;=4.85,H60&gt;=14.344,(D60&lt;0.35),(D60&lt;1.25)),0.035,IF(AND(H60&gt;=14.877,A60&gt;=4.85,H60&gt;=14.344,(D60&lt;0.35),(D60&lt;1.25)),0.007,IF(AND((B60&lt;3.35),H60&gt;=9.448,G60&gt;=0.13,D60&gt;=0.35,(D60&lt;1.25)),0.053,IF(AND(B60&gt;=3.35,H60&gt;=9.448,G60&gt;=0.13,D60&gt;=0.35,(D60&lt;1.25)),0.017,IF(AND((G60&lt;0.44),(G60&lt;0.446),(G60&lt;0.644),(A60&lt;7.25),D60&gt;=1.25),0.079,IF(AND(G60&gt;=0.44,(G60&lt;0.446),(G60&lt;0.644),(A60&lt;7.25),D60&gt;=1.25),0.02,IF(AND((A60&lt;5.95),(G60&lt;0.724),G60&gt;=0.644,(A60&lt;7.25),D60&gt;=1.25),-0.018,IF(AND(A60&gt;=5.95,(G60&lt;0.724),G60&gt;=0.644,(A60&lt;7.25),D60&gt;=1.25),0.027,IF(AND(A60&gt;=6.15,G60&gt;=0.724,G60&gt;=0.644,(A60&lt;7.25),D60&gt;=1.25),0.093,IF(AND((A60&lt;5.05),(A60&lt;5.45),(H60&lt;14.246),(H60&lt;14.344),(D60&lt;0.35),(D60&lt;1.25)),0.011,IF(AND(A60&gt;=5.05,(A60&lt;5.45),(H60&lt;14.246),(H60&lt;14.344),(D60&lt;0.35),(D60&lt;1.25)),0.021,IF(AND((A60&lt;5.4),(B60&lt;3.15),(H60&lt;9.448),G60&gt;=0.13,D60&gt;=0.35,(D60&lt;1.25)),0.007,IF(AND(A60&gt;=5.4,(B60&lt;3.15),(H60&lt;9.448),G60&gt;=0.13,D60&gt;=0.35,(D60&lt;1.25)),-0.011,IF(AND((B60&lt;3.75),B60&gt;=3.15,(H60&lt;9.448),G60&gt;=0.13,D60&gt;=0.35,(D60&lt;1.25)),0.012,IF(AND(B60&gt;=3.75,B60&gt;=3.15,(H60&lt;9.448),G60&gt;=0.13,D60&gt;=0.35,(D60&lt;1.25)),0.046,IF(AND((A60&lt;5.9),(A60&lt;6.15),G60&gt;=0.724,G60&gt;=0.644,(A60&lt;7.25),D60&gt;=1.25),0.06,IF(AND(A60&gt;=5.9,(A60&lt;6.15),G60&gt;=0.724,G60&gt;=0.644,(A60&lt;7.25),D60&gt;=1.25),0.005,"shouldnthappen")))))))))))))))))))))))</f>
        <v>0.053</v>
      </c>
      <c r="V60" s="1" t="n">
        <f aca="false">IF(AND(H60&gt;=15.155,(D60&lt;1.55)),0.084,IF(AND(A60&gt;=7.25,D60&gt;=1.55),0.141,IF(AND((G60&lt;0.043),D60&gt;=1.05,(H60&lt;15.155),(D60&lt;1.55)),-0.007,IF(AND(D60&gt;=1.85,G60&gt;=0.755,(A60&lt;7.25),D60&gt;=1.55),0.051,IF(AND((H60&lt;9.966),G60&gt;=0.905,(D60&lt;1.05),(H60&lt;15.155),(D60&lt;1.55)),0.043,IF(AND(H60&gt;=9.966,G60&gt;=0.905,(D60&lt;1.05),(H60&lt;15.155),(D60&lt;1.55)),0.007,IF(AND((G60&lt;0.278),(G60&lt;0.361),(G60&lt;0.755),(A60&lt;7.25),D60&gt;=1.55),0.08,IF(AND((A60&lt;5.8),G60&gt;=0.361,(G60&lt;0.755),(A60&lt;7.25),D60&gt;=1.55),0.019,IF(AND((A60&lt;6.05),(D60&lt;1.85),G60&gt;=0.755,(A60&lt;7.25),D60&gt;=1.55),0.01,IF(AND(A60&gt;=6.05,(D60&lt;1.85),G60&gt;=0.755,(A60&lt;7.25),D60&gt;=1.55),0.002,IF(AND((G60&lt;0.486),(B60&lt;3.15),(G60&lt;0.905),(D60&lt;1.05),(H60&lt;15.155),(D60&lt;1.55)),0.026,IF(AND(G60&gt;=0.486,(B60&lt;3.15),(G60&lt;0.905),(D60&lt;1.05),(H60&lt;15.155),(D60&lt;1.55)),0.001,IF(AND((B60&lt;3.25),B60&gt;=3.15,(G60&lt;0.905),(D60&lt;1.05),(H60&lt;15.155),(D60&lt;1.55)),-0.003,IF(AND(B60&gt;=3.25,B60&gt;=3.15,(G60&lt;0.905),(D60&lt;1.05),(H60&lt;15.155),(D60&lt;1.55)),0.012,IF(AND((H60&lt;7.426),(H60&lt;8.769),G60&gt;=0.043,D60&gt;=1.05,(H60&lt;15.155),(D60&lt;1.55)),0.041,IF(AND(H60&gt;=7.426,(H60&lt;8.769),G60&gt;=0.043,D60&gt;=1.05,(H60&lt;15.155),(D60&lt;1.55)),-0.008,IF(AND((H60&lt;10.696),H60&gt;=8.769,G60&gt;=0.043,D60&gt;=1.05,(H60&lt;15.155),(D60&lt;1.55)),0.069,IF(AND(H60&gt;=10.696,H60&gt;=8.769,G60&gt;=0.043,D60&gt;=1.05,(H60&lt;15.155),(D60&lt;1.55)),0.033,IF(AND((D60&lt;2.2),G60&gt;=0.278,(G60&lt;0.361),(G60&lt;0.755),(A60&lt;7.25),D60&gt;=1.55),0.022,IF(AND(D60&gt;=2.2,G60&gt;=0.278,(G60&lt;0.361),(G60&lt;0.755),(A60&lt;7.25),D60&gt;=1.55),-0.027,IF(AND((H60&lt;12.626),A60&gt;=5.8,G60&gt;=0.361,(G60&lt;0.755),(A60&lt;7.25),D60&gt;=1.55),0.126,IF(AND(H60&gt;=12.626,A60&gt;=5.8,G60&gt;=0.361,(G60&lt;0.755),(A60&lt;7.25),D60&gt;=1.55),0.065,"shouldnthappen"))))))))))))))))))))))</f>
        <v>0.026</v>
      </c>
      <c r="W60" s="1" t="n">
        <f aca="false">IF(AND(H60&gt;=15.155,(D60&lt;1.55)),0.064,IF(AND(A60&gt;=7.45,D60&gt;=1.55),0.115,IF(AND(B60&gt;=3.15,(H60&lt;10.257),(A60&lt;7.45),D60&gt;=1.55),0.097,IF(AND((A60&lt;4.85),H60&gt;=14.344,(D60&lt;0.35),(H60&lt;15.155),(D60&lt;1.55)),0.003,IF(AND(A60&gt;=6.05,(G60&lt;0.169),D60&gt;=0.35,(H60&lt;15.155),(D60&lt;1.55)),-0.008,IF(AND((G60&lt;0.181),G60&gt;=0.169,D60&gt;=0.35,(H60&lt;15.155),(D60&lt;1.55)),0.065,IF(AND(B60&gt;=3.05,(B60&lt;3.15),(H60&lt;10.257),(A60&lt;7.45),D60&gt;=1.55),-0.023,IF(AND(H60&gt;=11.854,(G60&lt;0.613),H60&gt;=10.257,(A60&lt;7.45),D60&gt;=1.55),0.068,IF(AND((D60&lt;0.25),(B60&lt;3.15),(H60&lt;14.344),(D60&lt;0.35),(H60&lt;15.155),(D60&lt;1.55)),0.014,IF(AND(D60&gt;=0.25,(B60&lt;3.15),(H60&lt;14.344),(D60&lt;0.35),(H60&lt;15.155),(D60&lt;1.55)),0.002,IF(AND((A60&lt;5.05),B60&gt;=3.15,(H60&lt;14.344),(D60&lt;0.35),(H60&lt;15.155),(D60&lt;1.55)),-0.001,IF(AND(A60&gt;=5.05,B60&gt;=3.15,(H60&lt;14.344),(D60&lt;0.35),(H60&lt;15.155),(D60&lt;1.55)),0.009,IF(AND((H60&lt;14.877),A60&gt;=4.85,H60&gt;=14.344,(D60&lt;0.35),(H60&lt;15.155),(D60&lt;1.55)),0.023,IF(AND(H60&gt;=14.877,A60&gt;=4.85,H60&gt;=14.344,(D60&lt;0.35),(H60&lt;15.155),(D60&lt;1.55)),0.004,IF(AND((H60&lt;13.602),(A60&lt;6.05),(G60&lt;0.169),D60&gt;=0.35,(H60&lt;15.155),(D60&lt;1.55)),0.023,IF(AND(H60&gt;=13.602,(A60&lt;6.05),(G60&lt;0.169),D60&gt;=0.35,(H60&lt;15.155),(D60&lt;1.55)),-0.006,IF(AND((B60&lt;2.95),G60&gt;=0.181,G60&gt;=0.169,D60&gt;=0.35,(H60&lt;15.155),(D60&lt;1.55)),0.019,IF(AND(B60&gt;=2.95,G60&gt;=0.181,G60&gt;=0.169,D60&gt;=0.35,(H60&lt;15.155),(D60&lt;1.55)),0.034,IF(AND((A60&lt;5.35),(B60&lt;3.05),(B60&lt;3.15),(H60&lt;10.257),(A60&lt;7.45),D60&gt;=1.55),0.009,IF(AND(A60&gt;=5.35,(B60&lt;3.05),(B60&lt;3.15),(H60&lt;10.257),(A60&lt;7.45),D60&gt;=1.55),0.058,IF(AND((B60&lt;2.9),(H60&lt;11.854),(G60&lt;0.613),H60&gt;=10.257,(A60&lt;7.45),D60&gt;=1.55),0.037,IF(AND(B60&gt;=2.9,(H60&lt;11.854),(G60&lt;0.613),H60&gt;=10.257,(A60&lt;7.45),D60&gt;=1.55),-0.005,IF(AND((A60&lt;6.4),(G60&lt;0.711),G60&gt;=0.613,H60&gt;=10.257,(A60&lt;7.45),D60&gt;=1.55),0.001,IF(AND(A60&gt;=6.4,(G60&lt;0.711),G60&gt;=0.613,H60&gt;=10.257,(A60&lt;7.45),D60&gt;=1.55),-0.002,IF(AND((D60&lt;1.9),G60&gt;=0.711,G60&gt;=0.613,H60&gt;=10.257,(A60&lt;7.45),D60&gt;=1.55),0.007,IF(AND(D60&gt;=1.9,G60&gt;=0.711,G60&gt;=0.613,H60&gt;=10.257,(A60&lt;7.45),D60&gt;=1.55),0.023,"shouldnthappen"))))))))))))))))))))))))))</f>
        <v>0.019</v>
      </c>
      <c r="X60" s="1" t="n">
        <f aca="false">IF(AND(H60&gt;=15.155,(F60&lt;2.5)),0.049,IF(AND(A60&gt;=7.45,F60&gt;=2.5),0.089,IF(AND((G60&lt;0.107),(G60&lt;0.364),(A60&lt;7.45),F60&gt;=2.5),0.055,IF(AND(A60&gt;=5.75,(G60&lt;0.572),(D60&lt;1.25),(H60&lt;15.155),(F60&lt;2.5)),-0.018,IF(AND((A60&lt;5.7),(H60&lt;12.626),G60&gt;=0.364,(A60&lt;7.45),F60&gt;=2.5),0.012,IF(AND(A60&gt;=5.7,(H60&lt;12.626),G60&gt;=0.364,(A60&lt;7.45),F60&gt;=2.5),0.065,IF(AND((G60&lt;0.628),H60&gt;=12.626,G60&gt;=0.364,(A60&lt;7.45),F60&gt;=2.5),0.047,IF(AND((G60&lt;0.545),(A60&lt;5.75),(G60&lt;0.572),(D60&lt;1.25),(H60&lt;15.155),(F60&lt;2.5)),0.007,IF(AND(G60&gt;=0.545,(A60&lt;5.75),(G60&lt;0.572),(D60&lt;1.25),(H60&lt;15.155),(F60&lt;2.5)),-0.009,IF(AND((D60&lt;0.3),(H60&lt;11.788),G60&gt;=0.572,(D60&lt;1.25),(H60&lt;15.155),(F60&lt;2.5)),0.01,IF(AND(D60&gt;=0.3,(H60&lt;11.788),G60&gt;=0.572,(D60&lt;1.25),(H60&lt;15.155),(F60&lt;2.5)),0.03,IF(AND((A60&lt;4.75),H60&gt;=11.788,G60&gt;=0.572,(D60&lt;1.25),(H60&lt;15.155),(F60&lt;2.5)),0.001,IF(AND(A60&gt;=4.75,H60&gt;=11.788,G60&gt;=0.572,(D60&lt;1.25),(H60&lt;15.155),(F60&lt;2.5)),0.01,IF(AND((A60&lt;5.5),(A60&lt;6.15),(G60&lt;0.652),D60&gt;=1.25,(H60&lt;15.155),(F60&lt;2.5)),0.014,IF(AND(A60&gt;=5.5,(A60&lt;6.15),(G60&lt;0.652),D60&gt;=1.25,(H60&lt;15.155),(F60&lt;2.5)),0.049,IF(AND((H60&lt;12.206),A60&gt;=6.15,(G60&lt;0.652),D60&gt;=1.25,(H60&lt;15.155),(F60&lt;2.5)),-0.009,IF(AND(H60&gt;=12.206,A60&gt;=6.15,(G60&lt;0.652),D60&gt;=1.25,(H60&lt;15.155),(F60&lt;2.5)),0.021,IF(AND((A60&lt;5.55),(A60&lt;6.2),G60&gt;=0.652,D60&gt;=1.25,(H60&lt;15.155),(F60&lt;2.5)),0.011,IF(AND(A60&gt;=5.55,(A60&lt;6.2),G60&gt;=0.652,D60&gt;=1.25,(H60&lt;15.155),(F60&lt;2.5)),-0.019,IF(AND((B60&lt;3.2),A60&gt;=6.2,G60&gt;=0.652,D60&gt;=1.25,(H60&lt;15.155),(F60&lt;2.5)),0.025,IF(AND(B60&gt;=3.2,A60&gt;=6.2,G60&gt;=0.652,D60&gt;=1.25,(H60&lt;15.155),(F60&lt;2.5)),0.001,IF(AND((G60&lt;0.183),(G60&lt;0.301),G60&gt;=0.107,(G60&lt;0.364),(A60&lt;7.45),F60&gt;=2.5),-0.009,IF(AND(G60&gt;=0.183,(G60&lt;0.301),G60&gt;=0.107,(G60&lt;0.364),(A60&lt;7.45),F60&gt;=2.5),0.022,IF(AND((D60&lt;2.2),G60&gt;=0.301,G60&gt;=0.107,(G60&lt;0.364),(A60&lt;7.45),F60&gt;=2.5),0.004,IF(AND(D60&gt;=2.2,G60&gt;=0.301,G60&gt;=0.107,(G60&lt;0.364),(A60&lt;7.45),F60&gt;=2.5),-0.02,IF(AND((G60&lt;0.787),G60&gt;=0.628,H60&gt;=12.626,G60&gt;=0.364,(A60&lt;7.45),F60&gt;=2.5),-0.001,IF(AND(G60&gt;=0.787,G60&gt;=0.628,H60&gt;=12.626,G60&gt;=0.364,(A60&lt;7.45),F60&gt;=2.5),0.016,"shouldnthappen")))))))))))))))))))))))))))</f>
        <v>0.007</v>
      </c>
      <c r="Y60" s="1" t="n">
        <f aca="false">IF(AND(H60&gt;=15.155,(D60&lt;1.55)),0.037,IF(AND(D60&gt;=2.45,(A60&lt;7.45),D60&gt;=1.55),0.054,IF(AND((A60&lt;7.8),A60&gt;=7.45,D60&gt;=1.55),0.078,IF(AND(A60&gt;=7.8,A60&gt;=7.45,D60&gt;=1.55),0.021,IF(AND(A60&gt;=6.2,G60&gt;=0.68,D60&gt;=1.25,(H60&lt;15.155),(D60&lt;1.55)),0.019,IF(AND((B60&lt;2.65),(A60&lt;4.95),(G60&lt;0.572),(D60&lt;1.25),(H60&lt;15.155),(D60&lt;1.55)),0.021,IF(AND(B60&gt;=2.65,(A60&lt;4.95),(G60&lt;0.572),(D60&lt;1.25),(H60&lt;15.155),(D60&lt;1.55)),0.006,IF(AND((H60&lt;14.344),A60&gt;=4.95,(G60&lt;0.572),(D60&lt;1.25),(H60&lt;15.155),(D60&lt;1.55)),-0.005,IF(AND(H60&gt;=14.344,A60&gt;=4.95,(G60&lt;0.572),(D60&lt;1.25),(H60&lt;15.155),(D60&lt;1.55)),0.013,IF(AND((G60&lt;0.833),(H60&lt;11.788),G60&gt;=0.572,(D60&lt;1.25),(H60&lt;15.155),(D60&lt;1.55)),0.009,IF(AND(G60&gt;=0.833,(H60&lt;11.788),G60&gt;=0.572,(D60&lt;1.25),(H60&lt;15.155),(D60&lt;1.55)),0.024,IF(AND((A60&lt;4.75),H60&gt;=11.788,G60&gt;=0.572,(D60&lt;1.25),(H60&lt;15.155),(D60&lt;1.55)),0.001,IF(AND(A60&gt;=4.75,H60&gt;=11.788,G60&gt;=0.572,(D60&lt;1.25),(H60&lt;15.155),(D60&lt;1.55)),0.008,IF(AND((A60&lt;5.65),(A60&lt;6.15),(G60&lt;0.68),D60&gt;=1.25,(H60&lt;15.155),(D60&lt;1.55)),0.017,IF(AND(A60&gt;=5.65,(A60&lt;6.15),(G60&lt;0.68),D60&gt;=1.25,(H60&lt;15.155),(D60&lt;1.55)),0.039,IF(AND((G60&lt;0.436),A60&gt;=6.15,(G60&lt;0.68),D60&gt;=1.25,(H60&lt;15.155),(D60&lt;1.55)),-0.004,IF(AND(G60&gt;=0.436,A60&gt;=6.15,(G60&lt;0.68),D60&gt;=1.25,(H60&lt;15.155),(D60&lt;1.55)),0.022,IF(AND((A60&lt;5.55),(A60&lt;6.2),G60&gt;=0.68,D60&gt;=1.25,(H60&lt;15.155),(D60&lt;1.55)),0.009,IF(AND(A60&gt;=5.55,(A60&lt;6.2),G60&gt;=0.68,D60&gt;=1.25,(H60&lt;15.155),(D60&lt;1.55)),-0.016,IF(AND((G60&lt;0.107),(G60&lt;0.361),(G60&lt;0.613),(D60&lt;2.45),(A60&lt;7.45),D60&gt;=1.55),0.042,IF(AND(G60&gt;=0.107,(G60&lt;0.361),(G60&lt;0.613),(D60&lt;2.45),(A60&lt;7.45),D60&gt;=1.55),0.002,IF(AND((D60&lt;2.35),G60&gt;=0.361,(G60&lt;0.613),(D60&lt;2.45),(A60&lt;7.45),D60&gt;=1.55),0.051,IF(AND(D60&gt;=2.35,G60&gt;=0.361,(G60&lt;0.613),(D60&lt;2.45),(A60&lt;7.45),D60&gt;=1.55),0.016,IF(AND((A60&lt;6.4),(G60&lt;0.711),G60&gt;=0.613,(D60&lt;2.45),(A60&lt;7.45),D60&gt;=1.55),0.001,IF(AND(A60&gt;=6.4,(G60&lt;0.711),G60&gt;=0.613,(D60&lt;2.45),(A60&lt;7.45),D60&gt;=1.55),-0.002,IF(AND((B60&lt;2.95),G60&gt;=0.711,G60&gt;=0.613,(D60&lt;2.45),(A60&lt;7.45),D60&gt;=1.55),0.023,IF(AND(B60&gt;=2.95,G60&gt;=0.711,G60&gt;=0.613,(D60&lt;2.45),(A60&lt;7.45),D60&gt;=1.55),0.01,"shouldnthappen")))))))))))))))))))))))))))</f>
        <v>0.021</v>
      </c>
      <c r="Z60" s="1" t="n">
        <f aca="false">IF(AND(A60&gt;=7.45,D60&gt;=1.75),0.056,IF(AND(H60&gt;=15.059,A60&gt;=5.55,(D60&lt;1.75)),0.028,IF(AND((D60&lt;0.35),G60&gt;=0.905,(A60&lt;5.55),(D60&lt;1.75)),0.005,IF(AND(D60&gt;=0.35,G60&gt;=0.905,(A60&lt;5.55),(D60&lt;1.75)),0.026,IF(AND((H60&lt;8.711),D60&gt;=2.45,(A60&lt;7.45),D60&gt;=1.75),0.011,IF(AND(H60&gt;=8.711,D60&gt;=2.45,(A60&lt;7.45),D60&gt;=1.75),0.049,IF(AND((G60&lt;0.107),(G60&lt;0.487),(D60&lt;2.45),(A60&lt;7.45),D60&gt;=1.75),0.032,IF(AND((H60&lt;10.915),(A60&lt;4.5),(B60&lt;3.15),(G60&lt;0.905),(A60&lt;5.55),(D60&lt;1.75)),-0.001,IF(AND(H60&gt;=10.915,(A60&lt;4.5),(B60&lt;3.15),(G60&lt;0.905),(A60&lt;5.55),(D60&lt;1.75)),0.003,IF(AND((A60&lt;5.05),A60&gt;=4.5,(B60&lt;3.15),(G60&lt;0.905),(A60&lt;5.55),(D60&lt;1.75)),0.015,IF(AND(A60&gt;=5.05,A60&gt;=4.5,(B60&lt;3.15),(G60&lt;0.905),(A60&lt;5.55),(D60&lt;1.75)),0.006,IF(AND((G60&lt;0.05),(G60&lt;0.091),B60&gt;=3.15,(G60&lt;0.905),(A60&lt;5.55),(D60&lt;1.75)),0.001,IF(AND(G60&gt;=0.05,(G60&lt;0.091),B60&gt;=3.15,(G60&lt;0.905),(A60&lt;5.55),(D60&lt;1.75)),0.008,IF(AND((G60&lt;0.587),G60&gt;=0.091,B60&gt;=3.15,(G60&lt;0.905),(A60&lt;5.55),(D60&lt;1.75)),-0.003,IF(AND(G60&gt;=0.587,G60&gt;=0.091,B60&gt;=3.15,(G60&lt;0.905),(A60&lt;5.55),(D60&lt;1.75)),0.004,IF(AND((F60&lt;2.5),(B60&lt;2.85),(G60&lt;0.419),(H60&lt;15.059),A60&gt;=5.55,(D60&lt;1.75)),0.041,IF(AND(F60&gt;=2.5,(B60&lt;2.85),(G60&lt;0.419),(H60&lt;15.059),A60&gt;=5.55,(D60&lt;1.75)),0.015,IF(AND((G60&lt;0.164),B60&gt;=2.85,(G60&lt;0.419),(H60&lt;15.059),A60&gt;=5.55,(D60&lt;1.75)),0.01,IF(AND(G60&gt;=0.164,B60&gt;=2.85,(G60&lt;0.419),(H60&lt;15.059),A60&gt;=5.55,(D60&lt;1.75)),-0.001,IF(AND((B60&lt;2.55),(B60&lt;2.95),G60&gt;=0.419,(H60&lt;15.059),A60&gt;=5.55,(D60&lt;1.75)),0.014,IF(AND(B60&gt;=2.55,(B60&lt;2.95),G60&gt;=0.419,(H60&lt;15.059),A60&gt;=5.55,(D60&lt;1.75)),-0.013,IF(AND((D60&lt;1.55),B60&gt;=2.95,G60&gt;=0.419,(H60&lt;15.059),A60&gt;=5.55,(D60&lt;1.75)),0.023,IF(AND(D60&gt;=1.55,B60&gt;=2.95,G60&gt;=0.419,(H60&lt;15.059),A60&gt;=5.55,(D60&lt;1.75)),0.005,IF(AND((H60&lt;13.278),G60&gt;=0.107,(G60&lt;0.487),(D60&lt;2.45),(A60&lt;7.45),D60&gt;=1.75),-0.009,IF(AND(H60&gt;=13.278,G60&gt;=0.107,(G60&lt;0.487),(D60&lt;2.45),(A60&lt;7.45),D60&gt;=1.75),0.017,IF(AND((D60&lt;2.35),(G60&lt;0.571),G60&gt;=0.487,(D60&lt;2.45),(A60&lt;7.45),D60&gt;=1.75),0.053,IF(AND(D60&gt;=2.35,(G60&lt;0.571),G60&gt;=0.487,(D60&lt;2.45),(A60&lt;7.45),D60&gt;=1.75),0.009,IF(AND((G60&lt;0.779),G60&gt;=0.571,G60&gt;=0.487,(D60&lt;2.45),(A60&lt;7.45),D60&gt;=1.75),0.006,IF(AND(G60&gt;=0.779,G60&gt;=0.571,G60&gt;=0.487,(D60&lt;2.45),(A60&lt;7.45),D60&gt;=1.75),0.016,"shouldnthappen")))))))))))))))))))))))))))))</f>
        <v>0.015</v>
      </c>
      <c r="AA60" s="1" t="n">
        <f aca="false">IF(AND((A60&lt;7.8),A60&gt;=7.45,D60&gt;=1.75),0.051,IF(AND(A60&gt;=7.8,A60&gt;=7.45,D60&gt;=1.75),0.01,IF(AND(B60&gt;=3.35,B60&gt;=3.25,(A60&lt;7.45),D60&gt;=1.75),0.016,IF(AND((H60&lt;8.308),(D60&lt;0.15),(H60&lt;13.655),(D60&lt;0.35),(D60&lt;1.75)),0.009,IF(AND((H60&lt;14.529),(G60&lt;0.293),H60&gt;=13.655,(D60&lt;0.35),(D60&lt;1.75)),0.011,IF(AND(H60&gt;=14.529,(G60&lt;0.293),H60&gt;=13.655,(D60&lt;0.35),(D60&lt;1.75)),0.001,IF(AND(D60&gt;=0.25,G60&gt;=0.293,H60&gt;=13.655,(D60&lt;0.35),(D60&lt;1.75)),-0.004,IF(AND(H60&gt;=10.635,(H60&lt;10.696),(H60&lt;13.906),D60&gt;=0.35,(D60&lt;1.75)),0.036,IF(AND(G60&gt;=0.833,H60&gt;=10.696,(H60&lt;13.906),D60&gt;=0.35,(D60&lt;1.75)),0.016,IF(AND((A60&lt;6.65),(G60&lt;0.247),H60&gt;=13.906,D60&gt;=0.35,(D60&lt;1.75)),-0.008,IF(AND(A60&gt;=6.65,(G60&lt;0.247),H60&gt;=13.906,D60&gt;=0.35,(D60&lt;1.75)),0.011,IF(AND((B60&lt;2.45),G60&gt;=0.247,H60&gt;=13.906,D60&gt;=0.35,(D60&lt;1.75)),0,IF(AND((D60&lt;1.85),(B60&lt;2.95),(B60&lt;3.25),(A60&lt;7.45),D60&gt;=1.75),0.033,IF(AND((G60&lt;0.428),(B60&lt;3.35),B60&gt;=3.25,(A60&lt;7.45),D60&gt;=1.75),0.009,IF(AND(G60&gt;=0.428,(B60&lt;3.35),B60&gt;=3.25,(A60&lt;7.45),D60&gt;=1.75),0.042,IF(AND((A60&lt;4.6),H60&gt;=8.308,(D60&lt;0.15),(H60&lt;13.655),(D60&lt;0.35),(D60&lt;1.75)),0.003,IF(AND(A60&gt;=4.6,H60&gt;=8.308,(D60&lt;0.15),(H60&lt;13.655),(D60&lt;0.35),(D60&lt;1.75)),0,IF(AND((H60&lt;8.834),(A60&lt;5.05),D60&gt;=0.15,(H60&lt;13.655),(D60&lt;0.35),(D60&lt;1.75)),0.002,IF(AND(H60&gt;=8.834,(A60&lt;5.05),D60&gt;=0.15,(H60&lt;13.655),(D60&lt;0.35),(D60&lt;1.75)),-0.008,IF(AND((A60&lt;5.45),A60&gt;=5.05,D60&gt;=0.15,(H60&lt;13.655),(D60&lt;0.35),(D60&lt;1.75)),0.003,IF(AND(A60&gt;=5.45,A60&gt;=5.05,D60&gt;=0.15,(H60&lt;13.655),(D60&lt;0.35),(D60&lt;1.75)),-0.002,IF(AND((A60&lt;5.3),(D60&lt;0.25),G60&gt;=0.293,H60&gt;=13.655,(D60&lt;0.35),(D60&lt;1.75)),0.007,IF(AND(A60&gt;=5.3,(D60&lt;0.25),G60&gt;=0.293,H60&gt;=13.655,(D60&lt;0.35),(D60&lt;1.75)),0.001,IF(AND((H60&lt;7.309),(H60&lt;10.635),(H60&lt;10.696),(H60&lt;13.906),D60&gt;=0.35,(D60&lt;1.75)),0.014,IF(AND(H60&gt;=7.309,(H60&lt;10.635),(H60&lt;10.696),(H60&lt;13.906),D60&gt;=0.35,(D60&lt;1.75)),0.006,IF(AND((H60&lt;12.093),(G60&lt;0.833),H60&gt;=10.696,(H60&lt;13.906),D60&gt;=0.35,(D60&lt;1.75)),-0.01,IF(AND(H60&gt;=12.093,(G60&lt;0.833),H60&gt;=10.696,(H60&lt;13.906),D60&gt;=0.35,(D60&lt;1.75)),0.004,IF(AND((G60&lt;0.823),B60&gt;=2.45,G60&gt;=0.247,H60&gt;=13.906,D60&gt;=0.35,(D60&lt;1.75)),0.026,IF(AND(G60&gt;=0.823,B60&gt;=2.45,G60&gt;=0.247,H60&gt;=13.906,D60&gt;=0.35,(D60&lt;1.75)),0.006,IF(AND((H60&lt;11.121),D60&gt;=1.85,(B60&lt;2.95),(B60&lt;3.25),(A60&lt;7.45),D60&gt;=1.75),0.013,IF(AND(H60&gt;=11.121,D60&gt;=1.85,(B60&lt;2.95),(B60&lt;3.25),(A60&lt;7.45),D60&gt;=1.75),0.005,IF(AND((A60&lt;6.05),(A60&lt;6.45),B60&gt;=2.95,(B60&lt;3.25),(A60&lt;7.45),D60&gt;=1.75),0.001,IF(AND(A60&gt;=6.05,(A60&lt;6.45),B60&gt;=2.95,(B60&lt;3.25),(A60&lt;7.45),D60&gt;=1.75),-0.005,IF(AND((G60&lt;0.42),A60&gt;=6.45,B60&gt;=2.95,(B60&lt;3.25),(A60&lt;7.45),D60&gt;=1.75),0.004,IF(AND(G60&gt;=0.42,A60&gt;=6.45,B60&gt;=2.95,(B60&lt;3.25),(A60&lt;7.45),D60&gt;=1.75),0.019,"shouldnthappen")))))))))))))))))))))))))))))))))))</f>
        <v>0.006</v>
      </c>
      <c r="AB60" s="1" t="n">
        <f aca="false">+ 0.5</f>
        <v>0.5</v>
      </c>
    </row>
    <row r="61" customFormat="false" ht="13.8" hidden="false" customHeight="false" outlineLevel="0" collapsed="false">
      <c r="A61" s="11" t="n">
        <v>6.6</v>
      </c>
      <c r="B61" s="1" t="n">
        <v>2.9</v>
      </c>
      <c r="C61" s="1" t="n">
        <v>4.6</v>
      </c>
      <c r="D61" s="1" t="n">
        <v>1.3</v>
      </c>
      <c r="E61" s="1" t="s">
        <v>92</v>
      </c>
      <c r="F61" s="1" t="n">
        <v>2</v>
      </c>
      <c r="G61" s="1" t="n">
        <v>0.880664389580488</v>
      </c>
      <c r="H61" s="18" t="n">
        <v>16.1155717409216</v>
      </c>
      <c r="I61" s="1" t="n">
        <f aca="false">C61</f>
        <v>4.6</v>
      </c>
      <c r="J61" s="1" t="n">
        <f aca="false">SUM(M61:AB61)</f>
        <v>4.568</v>
      </c>
      <c r="K61" s="15" t="n">
        <f aca="false">1-SQRT(VAR(M61:AB61, I61)) / AVERAGE(M61:AB61)</f>
        <v>-2.8219151295371</v>
      </c>
      <c r="L61" s="1" t="n">
        <f aca="false">(J61-I61)/I61</f>
        <v>-0.00695652173913044</v>
      </c>
      <c r="M61" s="1" t="n">
        <f aca="false">IF(AND((H61&lt;5.245),(D61&lt;0.8)),0.075,IF(AND(H61&gt;=5.245,(D61&lt;0.8)),0.279,IF(AND((D61&lt;1.45),D61&gt;=0.8),1.043,IF(AND(D61&gt;=1.45,D61&gt;=0.8),1.423,"shouldnthappen"))))</f>
        <v>1.043</v>
      </c>
      <c r="N61" s="1" t="n">
        <f aca="false">IF(AND((A61&lt;4.35),(D61&lt;0.8)),0.048,IF(AND(A61&gt;=4.35,(D61&lt;0.8)),0.198,IF(AND(F61&gt;=2.5,D61&gt;=0.8),1.048,IF(AND((A61&lt;5.15),(F61&lt;2.5),D61&gt;=0.8),0.321,IF(AND(A61&gt;=5.15,(F61&lt;2.5),D61&gt;=0.8),0.783,"shouldnthappen")))))</f>
        <v>0.783</v>
      </c>
      <c r="O61" s="1" t="n">
        <f aca="false">IF(AND((H61&lt;5.245),(D61&lt;0.8)),0.034,IF(AND((A61&lt;5.9),D61&gt;=0.8),0.489,IF(AND(A61&gt;=5.9,D61&gt;=0.8),0.721,IF(AND((A61&lt;4.35),H61&gt;=5.245,(D61&lt;0.8)),0.041,IF(AND(A61&gt;=4.35,H61&gt;=5.245,(D61&lt;0.8)),0.142,"shouldnthappen")))))</f>
        <v>0.721</v>
      </c>
      <c r="P61" s="1" t="n">
        <f aca="false">IF(AND((B61&lt;2.8),(D61&lt;1.15)),0.244,IF(AND((D61&lt;1.75),D61&gt;=1.15),0.396,IF(AND(D61&gt;=1.75,D61&gt;=1.15),0.554,IF(AND((A61&lt;5.05),B61&gt;=2.8,(D61&lt;1.15)),0.078,IF(AND((H61&lt;14.877),A61&gt;=5.05,B61&gt;=2.8,(D61&lt;1.15)),0.118,IF(AND(H61&gt;=14.877,A61&gt;=5.05,B61&gt;=2.8,(D61&lt;1.15)),0.027,"shouldnthappen"))))))</f>
        <v>0.396</v>
      </c>
      <c r="Q61" s="1" t="n">
        <f aca="false">IF(AND(D61&gt;=0.45,(D61&lt;1.15)),0.17,IF(AND(A61&gt;=7.1,D61&gt;=1.15),0.539,IF(AND((A61&lt;6.25),(A61&lt;7.1),D61&gt;=1.15),0.258,IF(AND(A61&gt;=6.25,(A61&lt;7.1),D61&gt;=1.15),0.344,IF(AND(G61&gt;=0.418,(A61&lt;5.05),(D61&lt;0.45),(D61&lt;1.15)),0.033,IF(AND((H61&lt;14.494),(G61&lt;0.418),(A61&lt;5.05),(D61&lt;0.45),(D61&lt;1.15)),0.061,IF(AND(H61&gt;=14.494,(G61&lt;0.418),(A61&lt;5.05),(D61&lt;0.45),(D61&lt;1.15)),0.015,IF(AND(H61&gt;=14.877,(B61&lt;3.85),A61&gt;=5.05,(D61&lt;0.45),(D61&lt;1.15)),0.023,IF(AND((B61&lt;4),B61&gt;=3.85,A61&gt;=5.05,(D61&lt;0.45),(D61&lt;1.15)),0.009,IF(AND(B61&gt;=4,B61&gt;=3.85,A61&gt;=5.05,(D61&lt;0.45),(D61&lt;1.15)),0.052,IF(AND((G61&lt;0.05),(H61&lt;14.877),(B61&lt;3.85),A61&gt;=5.05,(D61&lt;0.45),(D61&lt;1.15)),0.024,IF(AND(G61&gt;=0.05,(H61&lt;14.877),(B61&lt;3.85),A61&gt;=5.05,(D61&lt;0.45),(D61&lt;1.15)),0.091,"shouldnthappen"))))))))))))</f>
        <v>0.344</v>
      </c>
      <c r="R61" s="1" t="n">
        <f aca="false">IF(AND(A61&gt;=7.1,D61&gt;=0.8),0.401,IF(AND((A61&lt;4.5),(G61&lt;0.905),(D61&lt;0.8)),0.024,IF(AND((H61&lt;9.966),G61&gt;=0.905,(D61&lt;0.8)),0.094,IF(AND(H61&gt;=9.966,G61&gt;=0.905,(D61&lt;0.8)),0.026,IF(AND(D61&gt;=2.05,(A61&lt;7.1),D61&gt;=0.8),0.277,IF(AND((H61&lt;5.523),A61&gt;=4.5,(G61&lt;0.905),(D61&lt;0.8)),0.012,IF(AND(H61&gt;=5.523,A61&gt;=4.5,(G61&lt;0.905),(D61&lt;0.8)),0.049,IF(AND((A61&lt;5.3),(D61&lt;2.05),(A61&lt;7.1),D61&gt;=0.8),0.095,IF(AND(A61&gt;=5.3,(D61&lt;2.05),(A61&lt;7.1),D61&gt;=0.8),0.196,"shouldnthappen")))))))))</f>
        <v>0.196</v>
      </c>
      <c r="S61" s="1" t="n">
        <f aca="false">IF(AND(A61&gt;=7.1,D61&gt;=1.35),0.298,IF(AND(G61&gt;=0.905,(D61&lt;0.8),(D61&lt;1.35)),0.068,IF(AND(H61&gt;=9.386,D61&gt;=0.8,(D61&lt;1.35)),0.126,IF(AND((H61&lt;7.426),(H61&lt;9.386),D61&gt;=0.8,(D61&lt;1.35)),0.091,IF(AND((A61&lt;5.3),(G61&lt;0.905),(A61&lt;7.1),D61&gt;=1.35),0.063,IF(AND((D61&lt;2.05),G61&gt;=0.905,(A61&lt;7.1),D61&gt;=1.35),0.015,IF(AND(D61&gt;=2.05,G61&gt;=0.905,(A61&lt;7.1),D61&gt;=1.35),0.089,IF(AND((H61&lt;10.505),(H61&lt;14.344),(G61&lt;0.905),(D61&lt;0.8),(D61&lt;1.35)),0.035,IF(AND((A61&lt;4.85),H61&gt;=14.344,(G61&lt;0.905),(D61&lt;0.8),(D61&lt;1.35)),0.006,IF(AND((B61&lt;2.75),H61&gt;=7.426,(H61&lt;9.386),D61&gt;=0.8,(D61&lt;1.35)),0.021,IF(AND(B61&gt;=2.75,H61&gt;=7.426,(H61&lt;9.386),D61&gt;=0.8,(D61&lt;1.35)),-0.01,IF(AND((B61&lt;2.35),A61&gt;=5.3,(G61&lt;0.905),(A61&lt;7.1),D61&gt;=1.35),0.068,IF(AND(B61&gt;=2.35,A61&gt;=5.3,(G61&lt;0.905),(A61&lt;7.1),D61&gt;=1.35),0.181,IF(AND((H61&lt;11.731),H61&gt;=10.505,(H61&lt;14.344),(G61&lt;0.905),(D61&lt;0.8),(D61&lt;1.35)),0.004,IF(AND(H61&gt;=11.731,H61&gt;=10.505,(H61&lt;14.344),(G61&lt;0.905),(D61&lt;0.8),(D61&lt;1.35)),0.024,IF(AND((H61&lt;14.877),A61&gt;=4.85,H61&gt;=14.344,(G61&lt;0.905),(D61&lt;0.8),(D61&lt;1.35)),0.063,IF(AND(H61&gt;=14.877,A61&gt;=4.85,H61&gt;=14.344,(G61&lt;0.905),(D61&lt;0.8),(D61&lt;1.35)),0.012,"shouldnthappen")))))))))))))))))</f>
        <v>0.126</v>
      </c>
      <c r="T61" s="1" t="n">
        <f aca="false">IF(AND(D61&gt;=0.45,(A61&lt;5.65)),0.067,IF(AND(A61&gt;=7.25,A61&gt;=5.65),0.244,IF(AND((H61&lt;9.966),G61&gt;=0.905,(D61&lt;0.45),(A61&lt;5.65)),0.062,IF(AND(H61&gt;=9.966,G61&gt;=0.905,(D61&lt;0.45),(A61&lt;5.65)),0.012,IF(AND((G61&lt;0.948),D61&gt;=2.05,(A61&lt;7.25),A61&gt;=5.65),0.157,IF(AND(G61&gt;=0.948,D61&gt;=2.05,(A61&lt;7.25),A61&gt;=5.65),0.037,IF(AND(G61&gt;=0.422,(B61&lt;3.15),(G61&lt;0.905),(D61&lt;0.45),(A61&lt;5.65)),0.011,IF(AND((D61&lt;0.25),(G61&lt;0.422),(B61&lt;3.15),(G61&lt;0.905),(D61&lt;0.45),(A61&lt;5.65)),0.04,IF(AND(D61&gt;=0.25,(G61&lt;0.422),(B61&lt;3.15),(G61&lt;0.905),(D61&lt;0.45),(A61&lt;5.65)),0.009,IF(AND((A61&lt;4.85),(B61&lt;3.25),B61&gt;=3.15,(G61&lt;0.905),(D61&lt;0.45),(A61&lt;5.65)),0.008,IF(AND(A61&gt;=4.85,(B61&lt;3.25),B61&gt;=3.15,(G61&lt;0.905),(D61&lt;0.45),(A61&lt;5.65)),-0.017,IF(AND((D61&lt;0.25),B61&gt;=3.25,B61&gt;=3.15,(G61&lt;0.905),(D61&lt;0.45),(A61&lt;5.65)),0.022,IF(AND(D61&gt;=0.25,B61&gt;=3.25,B61&gt;=3.15,(G61&lt;0.905),(D61&lt;0.45),(A61&lt;5.65)),0.009,IF(AND((F61&lt;2.5),(H61&lt;7.692),(G61&lt;0.644),(D61&lt;2.05),(A61&lt;7.25),A61&gt;=5.65),0.018,IF(AND(F61&gt;=2.5,(H61&lt;7.692),(G61&lt;0.644),(D61&lt;2.05),(A61&lt;7.25),A61&gt;=5.65),0.068,IF(AND((B61&lt;2.35),H61&gt;=7.692,(G61&lt;0.644),(D61&lt;2.05),(A61&lt;7.25),A61&gt;=5.65),0.023,IF(AND(B61&gt;=2.35,H61&gt;=7.692,(G61&lt;0.644),(D61&lt;2.05),(A61&lt;7.25),A61&gt;=5.65),0.125,IF(AND((G61&lt;0.766),(G61&lt;0.85),G61&gt;=0.644,(D61&lt;2.05),(A61&lt;7.25),A61&gt;=5.65),0.055,IF(AND(G61&gt;=0.766,(G61&lt;0.85),G61&gt;=0.644,(D61&lt;2.05),(A61&lt;7.25),A61&gt;=5.65),-0,IF(AND((B61&lt;2.95),G61&gt;=0.85,G61&gt;=0.644,(D61&lt;2.05),(A61&lt;7.25),A61&gt;=5.65),0.098,IF(AND(B61&gt;=2.95,G61&gt;=0.85,G61&gt;=0.644,(D61&lt;2.05),(A61&lt;7.25),A61&gt;=5.65),0.013,"shouldnthappen")))))))))))))))))))))</f>
        <v>0.098</v>
      </c>
      <c r="U61" s="1" t="n">
        <f aca="false">IF(AND(A61&gt;=7.25,D61&gt;=1.25),0.186,IF(AND((G61&lt;0.13),D61&gt;=0.35,(D61&lt;1.25)),-0.004,IF(AND(H61&gt;=14.246,(H61&lt;14.344),(D61&lt;0.35),(D61&lt;1.25)),-0.002,IF(AND((A61&lt;4.85),H61&gt;=14.344,(D61&lt;0.35),(D61&lt;1.25)),0.004,IF(AND(G61&gt;=0.446,(G61&lt;0.644),(A61&lt;7.25),D61&gt;=1.25),0.138,IF(AND(A61&gt;=5.45,(H61&lt;14.246),(H61&lt;14.344),(D61&lt;0.35),(D61&lt;1.25)),0.001,IF(AND((H61&lt;14.877),A61&gt;=4.85,H61&gt;=14.344,(D61&lt;0.35),(D61&lt;1.25)),0.035,IF(AND(H61&gt;=14.877,A61&gt;=4.85,H61&gt;=14.344,(D61&lt;0.35),(D61&lt;1.25)),0.007,IF(AND((B61&lt;3.35),H61&gt;=9.448,G61&gt;=0.13,D61&gt;=0.35,(D61&lt;1.25)),0.053,IF(AND(B61&gt;=3.35,H61&gt;=9.448,G61&gt;=0.13,D61&gt;=0.35,(D61&lt;1.25)),0.017,IF(AND((G61&lt;0.44),(G61&lt;0.446),(G61&lt;0.644),(A61&lt;7.25),D61&gt;=1.25),0.079,IF(AND(G61&gt;=0.44,(G61&lt;0.446),(G61&lt;0.644),(A61&lt;7.25),D61&gt;=1.25),0.02,IF(AND((A61&lt;5.95),(G61&lt;0.724),G61&gt;=0.644,(A61&lt;7.25),D61&gt;=1.25),-0.018,IF(AND(A61&gt;=5.95,(G61&lt;0.724),G61&gt;=0.644,(A61&lt;7.25),D61&gt;=1.25),0.027,IF(AND(A61&gt;=6.15,G61&gt;=0.724,G61&gt;=0.644,(A61&lt;7.25),D61&gt;=1.25),0.093,IF(AND((A61&lt;5.05),(A61&lt;5.45),(H61&lt;14.246),(H61&lt;14.344),(D61&lt;0.35),(D61&lt;1.25)),0.011,IF(AND(A61&gt;=5.05,(A61&lt;5.45),(H61&lt;14.246),(H61&lt;14.344),(D61&lt;0.35),(D61&lt;1.25)),0.021,IF(AND((A61&lt;5.4),(B61&lt;3.15),(H61&lt;9.448),G61&gt;=0.13,D61&gt;=0.35,(D61&lt;1.25)),0.007,IF(AND(A61&gt;=5.4,(B61&lt;3.15),(H61&lt;9.448),G61&gt;=0.13,D61&gt;=0.35,(D61&lt;1.25)),-0.011,IF(AND((B61&lt;3.75),B61&gt;=3.15,(H61&lt;9.448),G61&gt;=0.13,D61&gt;=0.35,(D61&lt;1.25)),0.012,IF(AND(B61&gt;=3.75,B61&gt;=3.15,(H61&lt;9.448),G61&gt;=0.13,D61&gt;=0.35,(D61&lt;1.25)),0.046,IF(AND((A61&lt;5.9),(A61&lt;6.15),G61&gt;=0.724,G61&gt;=0.644,(A61&lt;7.25),D61&gt;=1.25),0.06,IF(AND(A61&gt;=5.9,(A61&lt;6.15),G61&gt;=0.724,G61&gt;=0.644,(A61&lt;7.25),D61&gt;=1.25),0.005,"shouldnthappen")))))))))))))))))))))))</f>
        <v>0.093</v>
      </c>
      <c r="V61" s="1" t="n">
        <f aca="false">IF(AND(H61&gt;=15.155,(D61&lt;1.55)),0.084,IF(AND(A61&gt;=7.25,D61&gt;=1.55),0.141,IF(AND((G61&lt;0.043),D61&gt;=1.05,(H61&lt;15.155),(D61&lt;1.55)),-0.007,IF(AND(D61&gt;=1.85,G61&gt;=0.755,(A61&lt;7.25),D61&gt;=1.55),0.051,IF(AND((H61&lt;9.966),G61&gt;=0.905,(D61&lt;1.05),(H61&lt;15.155),(D61&lt;1.55)),0.043,IF(AND(H61&gt;=9.966,G61&gt;=0.905,(D61&lt;1.05),(H61&lt;15.155),(D61&lt;1.55)),0.007,IF(AND((G61&lt;0.278),(G61&lt;0.361),(G61&lt;0.755),(A61&lt;7.25),D61&gt;=1.55),0.08,IF(AND((A61&lt;5.8),G61&gt;=0.361,(G61&lt;0.755),(A61&lt;7.25),D61&gt;=1.55),0.019,IF(AND((A61&lt;6.05),(D61&lt;1.85),G61&gt;=0.755,(A61&lt;7.25),D61&gt;=1.55),0.01,IF(AND(A61&gt;=6.05,(D61&lt;1.85),G61&gt;=0.755,(A61&lt;7.25),D61&gt;=1.55),0.002,IF(AND((G61&lt;0.486),(B61&lt;3.15),(G61&lt;0.905),(D61&lt;1.05),(H61&lt;15.155),(D61&lt;1.55)),0.026,IF(AND(G61&gt;=0.486,(B61&lt;3.15),(G61&lt;0.905),(D61&lt;1.05),(H61&lt;15.155),(D61&lt;1.55)),0.001,IF(AND((B61&lt;3.25),B61&gt;=3.15,(G61&lt;0.905),(D61&lt;1.05),(H61&lt;15.155),(D61&lt;1.55)),-0.003,IF(AND(B61&gt;=3.25,B61&gt;=3.15,(G61&lt;0.905),(D61&lt;1.05),(H61&lt;15.155),(D61&lt;1.55)),0.012,IF(AND((H61&lt;7.426),(H61&lt;8.769),G61&gt;=0.043,D61&gt;=1.05,(H61&lt;15.155),(D61&lt;1.55)),0.041,IF(AND(H61&gt;=7.426,(H61&lt;8.769),G61&gt;=0.043,D61&gt;=1.05,(H61&lt;15.155),(D61&lt;1.55)),-0.008,IF(AND((H61&lt;10.696),H61&gt;=8.769,G61&gt;=0.043,D61&gt;=1.05,(H61&lt;15.155),(D61&lt;1.55)),0.069,IF(AND(H61&gt;=10.696,H61&gt;=8.769,G61&gt;=0.043,D61&gt;=1.05,(H61&lt;15.155),(D61&lt;1.55)),0.033,IF(AND((D61&lt;2.2),G61&gt;=0.278,(G61&lt;0.361),(G61&lt;0.755),(A61&lt;7.25),D61&gt;=1.55),0.022,IF(AND(D61&gt;=2.2,G61&gt;=0.278,(G61&lt;0.361),(G61&lt;0.755),(A61&lt;7.25),D61&gt;=1.55),-0.027,IF(AND((H61&lt;12.626),A61&gt;=5.8,G61&gt;=0.361,(G61&lt;0.755),(A61&lt;7.25),D61&gt;=1.55),0.126,IF(AND(H61&gt;=12.626,A61&gt;=5.8,G61&gt;=0.361,(G61&lt;0.755),(A61&lt;7.25),D61&gt;=1.55),0.065,"shouldnthappen"))))))))))))))))))))))</f>
        <v>0.084</v>
      </c>
      <c r="W61" s="1" t="n">
        <f aca="false">IF(AND(H61&gt;=15.155,(D61&lt;1.55)),0.064,IF(AND(A61&gt;=7.45,D61&gt;=1.55),0.115,IF(AND(B61&gt;=3.15,(H61&lt;10.257),(A61&lt;7.45),D61&gt;=1.55),0.097,IF(AND((A61&lt;4.85),H61&gt;=14.344,(D61&lt;0.35),(H61&lt;15.155),(D61&lt;1.55)),0.003,IF(AND(A61&gt;=6.05,(G61&lt;0.169),D61&gt;=0.35,(H61&lt;15.155),(D61&lt;1.55)),-0.008,IF(AND((G61&lt;0.181),G61&gt;=0.169,D61&gt;=0.35,(H61&lt;15.155),(D61&lt;1.55)),0.065,IF(AND(B61&gt;=3.05,(B61&lt;3.15),(H61&lt;10.257),(A61&lt;7.45),D61&gt;=1.55),-0.023,IF(AND(H61&gt;=11.854,(G61&lt;0.613),H61&gt;=10.257,(A61&lt;7.45),D61&gt;=1.55),0.068,IF(AND((D61&lt;0.25),(B61&lt;3.15),(H61&lt;14.344),(D61&lt;0.35),(H61&lt;15.155),(D61&lt;1.55)),0.014,IF(AND(D61&gt;=0.25,(B61&lt;3.15),(H61&lt;14.344),(D61&lt;0.35),(H61&lt;15.155),(D61&lt;1.55)),0.002,IF(AND((A61&lt;5.05),B61&gt;=3.15,(H61&lt;14.344),(D61&lt;0.35),(H61&lt;15.155),(D61&lt;1.55)),-0.001,IF(AND(A61&gt;=5.05,B61&gt;=3.15,(H61&lt;14.344),(D61&lt;0.35),(H61&lt;15.155),(D61&lt;1.55)),0.009,IF(AND((H61&lt;14.877),A61&gt;=4.85,H61&gt;=14.344,(D61&lt;0.35),(H61&lt;15.155),(D61&lt;1.55)),0.023,IF(AND(H61&gt;=14.877,A61&gt;=4.85,H61&gt;=14.344,(D61&lt;0.35),(H61&lt;15.155),(D61&lt;1.55)),0.004,IF(AND((H61&lt;13.602),(A61&lt;6.05),(G61&lt;0.169),D61&gt;=0.35,(H61&lt;15.155),(D61&lt;1.55)),0.023,IF(AND(H61&gt;=13.602,(A61&lt;6.05),(G61&lt;0.169),D61&gt;=0.35,(H61&lt;15.155),(D61&lt;1.55)),-0.006,IF(AND((B61&lt;2.95),G61&gt;=0.181,G61&gt;=0.169,D61&gt;=0.35,(H61&lt;15.155),(D61&lt;1.55)),0.019,IF(AND(B61&gt;=2.95,G61&gt;=0.181,G61&gt;=0.169,D61&gt;=0.35,(H61&lt;15.155),(D61&lt;1.55)),0.034,IF(AND((A61&lt;5.35),(B61&lt;3.05),(B61&lt;3.15),(H61&lt;10.257),(A61&lt;7.45),D61&gt;=1.55),0.009,IF(AND(A61&gt;=5.35,(B61&lt;3.05),(B61&lt;3.15),(H61&lt;10.257),(A61&lt;7.45),D61&gt;=1.55),0.058,IF(AND((B61&lt;2.9),(H61&lt;11.854),(G61&lt;0.613),H61&gt;=10.257,(A61&lt;7.45),D61&gt;=1.55),0.037,IF(AND(B61&gt;=2.9,(H61&lt;11.854),(G61&lt;0.613),H61&gt;=10.257,(A61&lt;7.45),D61&gt;=1.55),-0.005,IF(AND((A61&lt;6.4),(G61&lt;0.711),G61&gt;=0.613,H61&gt;=10.257,(A61&lt;7.45),D61&gt;=1.55),0.001,IF(AND(A61&gt;=6.4,(G61&lt;0.711),G61&gt;=0.613,H61&gt;=10.257,(A61&lt;7.45),D61&gt;=1.55),-0.002,IF(AND((D61&lt;1.9),G61&gt;=0.711,G61&gt;=0.613,H61&gt;=10.257,(A61&lt;7.45),D61&gt;=1.55),0.007,IF(AND(D61&gt;=1.9,G61&gt;=0.711,G61&gt;=0.613,H61&gt;=10.257,(A61&lt;7.45),D61&gt;=1.55),0.023,"shouldnthappen"))))))))))))))))))))))))))</f>
        <v>0.064</v>
      </c>
      <c r="X61" s="1" t="n">
        <f aca="false">IF(AND(H61&gt;=15.155,(F61&lt;2.5)),0.049,IF(AND(A61&gt;=7.45,F61&gt;=2.5),0.089,IF(AND((G61&lt;0.107),(G61&lt;0.364),(A61&lt;7.45),F61&gt;=2.5),0.055,IF(AND(A61&gt;=5.75,(G61&lt;0.572),(D61&lt;1.25),(H61&lt;15.155),(F61&lt;2.5)),-0.018,IF(AND((A61&lt;5.7),(H61&lt;12.626),G61&gt;=0.364,(A61&lt;7.45),F61&gt;=2.5),0.012,IF(AND(A61&gt;=5.7,(H61&lt;12.626),G61&gt;=0.364,(A61&lt;7.45),F61&gt;=2.5),0.065,IF(AND((G61&lt;0.628),H61&gt;=12.626,G61&gt;=0.364,(A61&lt;7.45),F61&gt;=2.5),0.047,IF(AND((G61&lt;0.545),(A61&lt;5.75),(G61&lt;0.572),(D61&lt;1.25),(H61&lt;15.155),(F61&lt;2.5)),0.007,IF(AND(G61&gt;=0.545,(A61&lt;5.75),(G61&lt;0.572),(D61&lt;1.25),(H61&lt;15.155),(F61&lt;2.5)),-0.009,IF(AND((D61&lt;0.3),(H61&lt;11.788),G61&gt;=0.572,(D61&lt;1.25),(H61&lt;15.155),(F61&lt;2.5)),0.01,IF(AND(D61&gt;=0.3,(H61&lt;11.788),G61&gt;=0.572,(D61&lt;1.25),(H61&lt;15.155),(F61&lt;2.5)),0.03,IF(AND((A61&lt;4.75),H61&gt;=11.788,G61&gt;=0.572,(D61&lt;1.25),(H61&lt;15.155),(F61&lt;2.5)),0.001,IF(AND(A61&gt;=4.75,H61&gt;=11.788,G61&gt;=0.572,(D61&lt;1.25),(H61&lt;15.155),(F61&lt;2.5)),0.01,IF(AND((A61&lt;5.5),(A61&lt;6.15),(G61&lt;0.652),D61&gt;=1.25,(H61&lt;15.155),(F61&lt;2.5)),0.014,IF(AND(A61&gt;=5.5,(A61&lt;6.15),(G61&lt;0.652),D61&gt;=1.25,(H61&lt;15.155),(F61&lt;2.5)),0.049,IF(AND((H61&lt;12.206),A61&gt;=6.15,(G61&lt;0.652),D61&gt;=1.25,(H61&lt;15.155),(F61&lt;2.5)),-0.009,IF(AND(H61&gt;=12.206,A61&gt;=6.15,(G61&lt;0.652),D61&gt;=1.25,(H61&lt;15.155),(F61&lt;2.5)),0.021,IF(AND((A61&lt;5.55),(A61&lt;6.2),G61&gt;=0.652,D61&gt;=1.25,(H61&lt;15.155),(F61&lt;2.5)),0.011,IF(AND(A61&gt;=5.55,(A61&lt;6.2),G61&gt;=0.652,D61&gt;=1.25,(H61&lt;15.155),(F61&lt;2.5)),-0.019,IF(AND((B61&lt;3.2),A61&gt;=6.2,G61&gt;=0.652,D61&gt;=1.25,(H61&lt;15.155),(F61&lt;2.5)),0.025,IF(AND(B61&gt;=3.2,A61&gt;=6.2,G61&gt;=0.652,D61&gt;=1.25,(H61&lt;15.155),(F61&lt;2.5)),0.001,IF(AND((G61&lt;0.183),(G61&lt;0.301),G61&gt;=0.107,(G61&lt;0.364),(A61&lt;7.45),F61&gt;=2.5),-0.009,IF(AND(G61&gt;=0.183,(G61&lt;0.301),G61&gt;=0.107,(G61&lt;0.364),(A61&lt;7.45),F61&gt;=2.5),0.022,IF(AND((D61&lt;2.2),G61&gt;=0.301,G61&gt;=0.107,(G61&lt;0.364),(A61&lt;7.45),F61&gt;=2.5),0.004,IF(AND(D61&gt;=2.2,G61&gt;=0.301,G61&gt;=0.107,(G61&lt;0.364),(A61&lt;7.45),F61&gt;=2.5),-0.02,IF(AND((G61&lt;0.787),G61&gt;=0.628,H61&gt;=12.626,G61&gt;=0.364,(A61&lt;7.45),F61&gt;=2.5),-0.001,IF(AND(G61&gt;=0.787,G61&gt;=0.628,H61&gt;=12.626,G61&gt;=0.364,(A61&lt;7.45),F61&gt;=2.5),0.016,"shouldnthappen")))))))))))))))))))))))))))</f>
        <v>0.049</v>
      </c>
      <c r="Y61" s="1" t="n">
        <f aca="false">IF(AND(H61&gt;=15.155,(D61&lt;1.55)),0.037,IF(AND(D61&gt;=2.45,(A61&lt;7.45),D61&gt;=1.55),0.054,IF(AND((A61&lt;7.8),A61&gt;=7.45,D61&gt;=1.55),0.078,IF(AND(A61&gt;=7.8,A61&gt;=7.45,D61&gt;=1.55),0.021,IF(AND(A61&gt;=6.2,G61&gt;=0.68,D61&gt;=1.25,(H61&lt;15.155),(D61&lt;1.55)),0.019,IF(AND((B61&lt;2.65),(A61&lt;4.95),(G61&lt;0.572),(D61&lt;1.25),(H61&lt;15.155),(D61&lt;1.55)),0.021,IF(AND(B61&gt;=2.65,(A61&lt;4.95),(G61&lt;0.572),(D61&lt;1.25),(H61&lt;15.155),(D61&lt;1.55)),0.006,IF(AND((H61&lt;14.344),A61&gt;=4.95,(G61&lt;0.572),(D61&lt;1.25),(H61&lt;15.155),(D61&lt;1.55)),-0.005,IF(AND(H61&gt;=14.344,A61&gt;=4.95,(G61&lt;0.572),(D61&lt;1.25),(H61&lt;15.155),(D61&lt;1.55)),0.013,IF(AND((G61&lt;0.833),(H61&lt;11.788),G61&gt;=0.572,(D61&lt;1.25),(H61&lt;15.155),(D61&lt;1.55)),0.009,IF(AND(G61&gt;=0.833,(H61&lt;11.788),G61&gt;=0.572,(D61&lt;1.25),(H61&lt;15.155),(D61&lt;1.55)),0.024,IF(AND((A61&lt;4.75),H61&gt;=11.788,G61&gt;=0.572,(D61&lt;1.25),(H61&lt;15.155),(D61&lt;1.55)),0.001,IF(AND(A61&gt;=4.75,H61&gt;=11.788,G61&gt;=0.572,(D61&lt;1.25),(H61&lt;15.155),(D61&lt;1.55)),0.008,IF(AND((A61&lt;5.65),(A61&lt;6.15),(G61&lt;0.68),D61&gt;=1.25,(H61&lt;15.155),(D61&lt;1.55)),0.017,IF(AND(A61&gt;=5.65,(A61&lt;6.15),(G61&lt;0.68),D61&gt;=1.25,(H61&lt;15.155),(D61&lt;1.55)),0.039,IF(AND((G61&lt;0.436),A61&gt;=6.15,(G61&lt;0.68),D61&gt;=1.25,(H61&lt;15.155),(D61&lt;1.55)),-0.004,IF(AND(G61&gt;=0.436,A61&gt;=6.15,(G61&lt;0.68),D61&gt;=1.25,(H61&lt;15.155),(D61&lt;1.55)),0.022,IF(AND((A61&lt;5.55),(A61&lt;6.2),G61&gt;=0.68,D61&gt;=1.25,(H61&lt;15.155),(D61&lt;1.55)),0.009,IF(AND(A61&gt;=5.55,(A61&lt;6.2),G61&gt;=0.68,D61&gt;=1.25,(H61&lt;15.155),(D61&lt;1.55)),-0.016,IF(AND((G61&lt;0.107),(G61&lt;0.361),(G61&lt;0.613),(D61&lt;2.45),(A61&lt;7.45),D61&gt;=1.55),0.042,IF(AND(G61&gt;=0.107,(G61&lt;0.361),(G61&lt;0.613),(D61&lt;2.45),(A61&lt;7.45),D61&gt;=1.55),0.002,IF(AND((D61&lt;2.35),G61&gt;=0.361,(G61&lt;0.613),(D61&lt;2.45),(A61&lt;7.45),D61&gt;=1.55),0.051,IF(AND(D61&gt;=2.35,G61&gt;=0.361,(G61&lt;0.613),(D61&lt;2.45),(A61&lt;7.45),D61&gt;=1.55),0.016,IF(AND((A61&lt;6.4),(G61&lt;0.711),G61&gt;=0.613,(D61&lt;2.45),(A61&lt;7.45),D61&gt;=1.55),0.001,IF(AND(A61&gt;=6.4,(G61&lt;0.711),G61&gt;=0.613,(D61&lt;2.45),(A61&lt;7.45),D61&gt;=1.55),-0.002,IF(AND((B61&lt;2.95),G61&gt;=0.711,G61&gt;=0.613,(D61&lt;2.45),(A61&lt;7.45),D61&gt;=1.55),0.023,IF(AND(B61&gt;=2.95,G61&gt;=0.711,G61&gt;=0.613,(D61&lt;2.45),(A61&lt;7.45),D61&gt;=1.55),0.01,"shouldnthappen")))))))))))))))))))))))))))</f>
        <v>0.037</v>
      </c>
      <c r="Z61" s="1" t="n">
        <f aca="false">IF(AND(A61&gt;=7.45,D61&gt;=1.75),0.056,IF(AND(H61&gt;=15.059,A61&gt;=5.55,(D61&lt;1.75)),0.028,IF(AND((D61&lt;0.35),G61&gt;=0.905,(A61&lt;5.55),(D61&lt;1.75)),0.005,IF(AND(D61&gt;=0.35,G61&gt;=0.905,(A61&lt;5.55),(D61&lt;1.75)),0.026,IF(AND((H61&lt;8.711),D61&gt;=2.45,(A61&lt;7.45),D61&gt;=1.75),0.011,IF(AND(H61&gt;=8.711,D61&gt;=2.45,(A61&lt;7.45),D61&gt;=1.75),0.049,IF(AND((G61&lt;0.107),(G61&lt;0.487),(D61&lt;2.45),(A61&lt;7.45),D61&gt;=1.75),0.032,IF(AND((H61&lt;10.915),(A61&lt;4.5),(B61&lt;3.15),(G61&lt;0.905),(A61&lt;5.55),(D61&lt;1.75)),-0.001,IF(AND(H61&gt;=10.915,(A61&lt;4.5),(B61&lt;3.15),(G61&lt;0.905),(A61&lt;5.55),(D61&lt;1.75)),0.003,IF(AND((A61&lt;5.05),A61&gt;=4.5,(B61&lt;3.15),(G61&lt;0.905),(A61&lt;5.55),(D61&lt;1.75)),0.015,IF(AND(A61&gt;=5.05,A61&gt;=4.5,(B61&lt;3.15),(G61&lt;0.905),(A61&lt;5.55),(D61&lt;1.75)),0.006,IF(AND((G61&lt;0.05),(G61&lt;0.091),B61&gt;=3.15,(G61&lt;0.905),(A61&lt;5.55),(D61&lt;1.75)),0.001,IF(AND(G61&gt;=0.05,(G61&lt;0.091),B61&gt;=3.15,(G61&lt;0.905),(A61&lt;5.55),(D61&lt;1.75)),0.008,IF(AND((G61&lt;0.587),G61&gt;=0.091,B61&gt;=3.15,(G61&lt;0.905),(A61&lt;5.55),(D61&lt;1.75)),-0.003,IF(AND(G61&gt;=0.587,G61&gt;=0.091,B61&gt;=3.15,(G61&lt;0.905),(A61&lt;5.55),(D61&lt;1.75)),0.004,IF(AND((F61&lt;2.5),(B61&lt;2.85),(G61&lt;0.419),(H61&lt;15.059),A61&gt;=5.55,(D61&lt;1.75)),0.041,IF(AND(F61&gt;=2.5,(B61&lt;2.85),(G61&lt;0.419),(H61&lt;15.059),A61&gt;=5.55,(D61&lt;1.75)),0.015,IF(AND((G61&lt;0.164),B61&gt;=2.85,(G61&lt;0.419),(H61&lt;15.059),A61&gt;=5.55,(D61&lt;1.75)),0.01,IF(AND(G61&gt;=0.164,B61&gt;=2.85,(G61&lt;0.419),(H61&lt;15.059),A61&gt;=5.55,(D61&lt;1.75)),-0.001,IF(AND((B61&lt;2.55),(B61&lt;2.95),G61&gt;=0.419,(H61&lt;15.059),A61&gt;=5.55,(D61&lt;1.75)),0.014,IF(AND(B61&gt;=2.55,(B61&lt;2.95),G61&gt;=0.419,(H61&lt;15.059),A61&gt;=5.55,(D61&lt;1.75)),-0.013,IF(AND((D61&lt;1.55),B61&gt;=2.95,G61&gt;=0.419,(H61&lt;15.059),A61&gt;=5.55,(D61&lt;1.75)),0.023,IF(AND(D61&gt;=1.55,B61&gt;=2.95,G61&gt;=0.419,(H61&lt;15.059),A61&gt;=5.55,(D61&lt;1.75)),0.005,IF(AND((H61&lt;13.278),G61&gt;=0.107,(G61&lt;0.487),(D61&lt;2.45),(A61&lt;7.45),D61&gt;=1.75),-0.009,IF(AND(H61&gt;=13.278,G61&gt;=0.107,(G61&lt;0.487),(D61&lt;2.45),(A61&lt;7.45),D61&gt;=1.75),0.017,IF(AND((D61&lt;2.35),(G61&lt;0.571),G61&gt;=0.487,(D61&lt;2.45),(A61&lt;7.45),D61&gt;=1.75),0.053,IF(AND(D61&gt;=2.35,(G61&lt;0.571),G61&gt;=0.487,(D61&lt;2.45),(A61&lt;7.45),D61&gt;=1.75),0.009,IF(AND((G61&lt;0.779),G61&gt;=0.571,G61&gt;=0.487,(D61&lt;2.45),(A61&lt;7.45),D61&gt;=1.75),0.006,IF(AND(G61&gt;=0.779,G61&gt;=0.571,G61&gt;=0.487,(D61&lt;2.45),(A61&lt;7.45),D61&gt;=1.75),0.016,"shouldnthappen")))))))))))))))))))))))))))))</f>
        <v>0.028</v>
      </c>
      <c r="AA61" s="1" t="n">
        <f aca="false">IF(AND((A61&lt;7.8),A61&gt;=7.45,D61&gt;=1.75),0.051,IF(AND(A61&gt;=7.8,A61&gt;=7.45,D61&gt;=1.75),0.01,IF(AND(B61&gt;=3.35,B61&gt;=3.25,(A61&lt;7.45),D61&gt;=1.75),0.016,IF(AND((H61&lt;8.308),(D61&lt;0.15),(H61&lt;13.655),(D61&lt;0.35),(D61&lt;1.75)),0.009,IF(AND((H61&lt;14.529),(G61&lt;0.293),H61&gt;=13.655,(D61&lt;0.35),(D61&lt;1.75)),0.011,IF(AND(H61&gt;=14.529,(G61&lt;0.293),H61&gt;=13.655,(D61&lt;0.35),(D61&lt;1.75)),0.001,IF(AND(D61&gt;=0.25,G61&gt;=0.293,H61&gt;=13.655,(D61&lt;0.35),(D61&lt;1.75)),-0.004,IF(AND(H61&gt;=10.635,(H61&lt;10.696),(H61&lt;13.906),D61&gt;=0.35,(D61&lt;1.75)),0.036,IF(AND(G61&gt;=0.833,H61&gt;=10.696,(H61&lt;13.906),D61&gt;=0.35,(D61&lt;1.75)),0.016,IF(AND((A61&lt;6.65),(G61&lt;0.247),H61&gt;=13.906,D61&gt;=0.35,(D61&lt;1.75)),-0.008,IF(AND(A61&gt;=6.65,(G61&lt;0.247),H61&gt;=13.906,D61&gt;=0.35,(D61&lt;1.75)),0.011,IF(AND((B61&lt;2.45),G61&gt;=0.247,H61&gt;=13.906,D61&gt;=0.35,(D61&lt;1.75)),0,IF(AND((D61&lt;1.85),(B61&lt;2.95),(B61&lt;3.25),(A61&lt;7.45),D61&gt;=1.75),0.033,IF(AND((G61&lt;0.428),(B61&lt;3.35),B61&gt;=3.25,(A61&lt;7.45),D61&gt;=1.75),0.009,IF(AND(G61&gt;=0.428,(B61&lt;3.35),B61&gt;=3.25,(A61&lt;7.45),D61&gt;=1.75),0.042,IF(AND((A61&lt;4.6),H61&gt;=8.308,(D61&lt;0.15),(H61&lt;13.655),(D61&lt;0.35),(D61&lt;1.75)),0.003,IF(AND(A61&gt;=4.6,H61&gt;=8.308,(D61&lt;0.15),(H61&lt;13.655),(D61&lt;0.35),(D61&lt;1.75)),0,IF(AND((H61&lt;8.834),(A61&lt;5.05),D61&gt;=0.15,(H61&lt;13.655),(D61&lt;0.35),(D61&lt;1.75)),0.002,IF(AND(H61&gt;=8.834,(A61&lt;5.05),D61&gt;=0.15,(H61&lt;13.655),(D61&lt;0.35),(D61&lt;1.75)),-0.008,IF(AND((A61&lt;5.45),A61&gt;=5.05,D61&gt;=0.15,(H61&lt;13.655),(D61&lt;0.35),(D61&lt;1.75)),0.003,IF(AND(A61&gt;=5.45,A61&gt;=5.05,D61&gt;=0.15,(H61&lt;13.655),(D61&lt;0.35),(D61&lt;1.75)),-0.002,IF(AND((A61&lt;5.3),(D61&lt;0.25),G61&gt;=0.293,H61&gt;=13.655,(D61&lt;0.35),(D61&lt;1.75)),0.007,IF(AND(A61&gt;=5.3,(D61&lt;0.25),G61&gt;=0.293,H61&gt;=13.655,(D61&lt;0.35),(D61&lt;1.75)),0.001,IF(AND((H61&lt;7.309),(H61&lt;10.635),(H61&lt;10.696),(H61&lt;13.906),D61&gt;=0.35,(D61&lt;1.75)),0.014,IF(AND(H61&gt;=7.309,(H61&lt;10.635),(H61&lt;10.696),(H61&lt;13.906),D61&gt;=0.35,(D61&lt;1.75)),0.006,IF(AND((H61&lt;12.093),(G61&lt;0.833),H61&gt;=10.696,(H61&lt;13.906),D61&gt;=0.35,(D61&lt;1.75)),-0.01,IF(AND(H61&gt;=12.093,(G61&lt;0.833),H61&gt;=10.696,(H61&lt;13.906),D61&gt;=0.35,(D61&lt;1.75)),0.004,IF(AND((G61&lt;0.823),B61&gt;=2.45,G61&gt;=0.247,H61&gt;=13.906,D61&gt;=0.35,(D61&lt;1.75)),0.026,IF(AND(G61&gt;=0.823,B61&gt;=2.45,G61&gt;=0.247,H61&gt;=13.906,D61&gt;=0.35,(D61&lt;1.75)),0.006,IF(AND((H61&lt;11.121),D61&gt;=1.85,(B61&lt;2.95),(B61&lt;3.25),(A61&lt;7.45),D61&gt;=1.75),0.013,IF(AND(H61&gt;=11.121,D61&gt;=1.85,(B61&lt;2.95),(B61&lt;3.25),(A61&lt;7.45),D61&gt;=1.75),0.005,IF(AND((A61&lt;6.05),(A61&lt;6.45),B61&gt;=2.95,(B61&lt;3.25),(A61&lt;7.45),D61&gt;=1.75),0.001,IF(AND(A61&gt;=6.05,(A61&lt;6.45),B61&gt;=2.95,(B61&lt;3.25),(A61&lt;7.45),D61&gt;=1.75),-0.005,IF(AND((G61&lt;0.42),A61&gt;=6.45,B61&gt;=2.95,(B61&lt;3.25),(A61&lt;7.45),D61&gt;=1.75),0.004,IF(AND(G61&gt;=0.42,A61&gt;=6.45,B61&gt;=2.95,(B61&lt;3.25),(A61&lt;7.45),D61&gt;=1.75),0.019,"shouldnthappen")))))))))))))))))))))))))))))))))))</f>
        <v>0.006</v>
      </c>
      <c r="AB61" s="1" t="n">
        <f aca="false">+ 0.5</f>
        <v>0.5</v>
      </c>
    </row>
    <row r="62" customFormat="false" ht="13.8" hidden="false" customHeight="false" outlineLevel="0" collapsed="false">
      <c r="A62" s="11" t="n">
        <v>5.2</v>
      </c>
      <c r="B62" s="1" t="n">
        <v>2.7</v>
      </c>
      <c r="C62" s="1" t="n">
        <v>3.9</v>
      </c>
      <c r="D62" s="1" t="n">
        <v>1.4</v>
      </c>
      <c r="E62" s="1" t="s">
        <v>92</v>
      </c>
      <c r="F62" s="1" t="n">
        <v>2</v>
      </c>
      <c r="G62" s="1" t="n">
        <v>0.363750986289233</v>
      </c>
      <c r="H62" s="18" t="n">
        <v>6.57672703713179</v>
      </c>
      <c r="I62" s="1" t="n">
        <f aca="false">C62</f>
        <v>3.9</v>
      </c>
      <c r="J62" s="1" t="n">
        <f aca="false">SUM(M62:AB62)</f>
        <v>3.884</v>
      </c>
      <c r="K62" s="15" t="n">
        <f aca="false">1-SQRT(VAR(M62:AB62, I62)) / AVERAGE(M62:AB62)</f>
        <v>-2.86519136966997</v>
      </c>
      <c r="L62" s="1" t="n">
        <f aca="false">(J62-I62)/I62</f>
        <v>-0.00410256410256411</v>
      </c>
      <c r="M62" s="1" t="n">
        <f aca="false">IF(AND((H62&lt;5.245),(D62&lt;0.8)),0.075,IF(AND(H62&gt;=5.245,(D62&lt;0.8)),0.279,IF(AND((D62&lt;1.45),D62&gt;=0.8),1.043,IF(AND(D62&gt;=1.45,D62&gt;=0.8),1.423,"shouldnthappen"))))</f>
        <v>1.043</v>
      </c>
      <c r="N62" s="1" t="n">
        <f aca="false">IF(AND((A62&lt;4.35),(D62&lt;0.8)),0.048,IF(AND(A62&gt;=4.35,(D62&lt;0.8)),0.198,IF(AND(F62&gt;=2.5,D62&gt;=0.8),1.048,IF(AND((A62&lt;5.15),(F62&lt;2.5),D62&gt;=0.8),0.321,IF(AND(A62&gt;=5.15,(F62&lt;2.5),D62&gt;=0.8),0.783,"shouldnthappen")))))</f>
        <v>0.783</v>
      </c>
      <c r="O62" s="1" t="n">
        <f aca="false">IF(AND((H62&lt;5.245),(D62&lt;0.8)),0.034,IF(AND((A62&lt;5.9),D62&gt;=0.8),0.489,IF(AND(A62&gt;=5.9,D62&gt;=0.8),0.721,IF(AND((A62&lt;4.35),H62&gt;=5.245,(D62&lt;0.8)),0.041,IF(AND(A62&gt;=4.35,H62&gt;=5.245,(D62&lt;0.8)),0.142,"shouldnthappen")))))</f>
        <v>0.489</v>
      </c>
      <c r="P62" s="1" t="n">
        <f aca="false">IF(AND((B62&lt;2.8),(D62&lt;1.15)),0.244,IF(AND((D62&lt;1.75),D62&gt;=1.15),0.396,IF(AND(D62&gt;=1.75,D62&gt;=1.15),0.554,IF(AND((A62&lt;5.05),B62&gt;=2.8,(D62&lt;1.15)),0.078,IF(AND((H62&lt;14.877),A62&gt;=5.05,B62&gt;=2.8,(D62&lt;1.15)),0.118,IF(AND(H62&gt;=14.877,A62&gt;=5.05,B62&gt;=2.8,(D62&lt;1.15)),0.027,"shouldnthappen"))))))</f>
        <v>0.396</v>
      </c>
      <c r="Q62" s="1" t="n">
        <f aca="false">IF(AND(D62&gt;=0.45,(D62&lt;1.15)),0.17,IF(AND(A62&gt;=7.1,D62&gt;=1.15),0.539,IF(AND((A62&lt;6.25),(A62&lt;7.1),D62&gt;=1.15),0.258,IF(AND(A62&gt;=6.25,(A62&lt;7.1),D62&gt;=1.15),0.344,IF(AND(G62&gt;=0.418,(A62&lt;5.05),(D62&lt;0.45),(D62&lt;1.15)),0.033,IF(AND((H62&lt;14.494),(G62&lt;0.418),(A62&lt;5.05),(D62&lt;0.45),(D62&lt;1.15)),0.061,IF(AND(H62&gt;=14.494,(G62&lt;0.418),(A62&lt;5.05),(D62&lt;0.45),(D62&lt;1.15)),0.015,IF(AND(H62&gt;=14.877,(B62&lt;3.85),A62&gt;=5.05,(D62&lt;0.45),(D62&lt;1.15)),0.023,IF(AND((B62&lt;4),B62&gt;=3.85,A62&gt;=5.05,(D62&lt;0.45),(D62&lt;1.15)),0.009,IF(AND(B62&gt;=4,B62&gt;=3.85,A62&gt;=5.05,(D62&lt;0.45),(D62&lt;1.15)),0.052,IF(AND((G62&lt;0.05),(H62&lt;14.877),(B62&lt;3.85),A62&gt;=5.05,(D62&lt;0.45),(D62&lt;1.15)),0.024,IF(AND(G62&gt;=0.05,(H62&lt;14.877),(B62&lt;3.85),A62&gt;=5.05,(D62&lt;0.45),(D62&lt;1.15)),0.091,"shouldnthappen"))))))))))))</f>
        <v>0.258</v>
      </c>
      <c r="R62" s="1" t="n">
        <f aca="false">IF(AND(A62&gt;=7.1,D62&gt;=0.8),0.401,IF(AND((A62&lt;4.5),(G62&lt;0.905),(D62&lt;0.8)),0.024,IF(AND((H62&lt;9.966),G62&gt;=0.905,(D62&lt;0.8)),0.094,IF(AND(H62&gt;=9.966,G62&gt;=0.905,(D62&lt;0.8)),0.026,IF(AND(D62&gt;=2.05,(A62&lt;7.1),D62&gt;=0.8),0.277,IF(AND((H62&lt;5.523),A62&gt;=4.5,(G62&lt;0.905),(D62&lt;0.8)),0.012,IF(AND(H62&gt;=5.523,A62&gt;=4.5,(G62&lt;0.905),(D62&lt;0.8)),0.049,IF(AND((A62&lt;5.3),(D62&lt;2.05),(A62&lt;7.1),D62&gt;=0.8),0.095,IF(AND(A62&gt;=5.3,(D62&lt;2.05),(A62&lt;7.1),D62&gt;=0.8),0.196,"shouldnthappen")))))))))</f>
        <v>0.095</v>
      </c>
      <c r="S62" s="1" t="n">
        <f aca="false">IF(AND(A62&gt;=7.1,D62&gt;=1.35),0.298,IF(AND(G62&gt;=0.905,(D62&lt;0.8),(D62&lt;1.35)),0.068,IF(AND(H62&gt;=9.386,D62&gt;=0.8,(D62&lt;1.35)),0.126,IF(AND((H62&lt;7.426),(H62&lt;9.386),D62&gt;=0.8,(D62&lt;1.35)),0.091,IF(AND((A62&lt;5.3),(G62&lt;0.905),(A62&lt;7.1),D62&gt;=1.35),0.063,IF(AND((D62&lt;2.05),G62&gt;=0.905,(A62&lt;7.1),D62&gt;=1.35),0.015,IF(AND(D62&gt;=2.05,G62&gt;=0.905,(A62&lt;7.1),D62&gt;=1.35),0.089,IF(AND((H62&lt;10.505),(H62&lt;14.344),(G62&lt;0.905),(D62&lt;0.8),(D62&lt;1.35)),0.035,IF(AND((A62&lt;4.85),H62&gt;=14.344,(G62&lt;0.905),(D62&lt;0.8),(D62&lt;1.35)),0.006,IF(AND((B62&lt;2.75),H62&gt;=7.426,(H62&lt;9.386),D62&gt;=0.8,(D62&lt;1.35)),0.021,IF(AND(B62&gt;=2.75,H62&gt;=7.426,(H62&lt;9.386),D62&gt;=0.8,(D62&lt;1.35)),-0.01,IF(AND((B62&lt;2.35),A62&gt;=5.3,(G62&lt;0.905),(A62&lt;7.1),D62&gt;=1.35),0.068,IF(AND(B62&gt;=2.35,A62&gt;=5.3,(G62&lt;0.905),(A62&lt;7.1),D62&gt;=1.35),0.181,IF(AND((H62&lt;11.731),H62&gt;=10.505,(H62&lt;14.344),(G62&lt;0.905),(D62&lt;0.8),(D62&lt;1.35)),0.004,IF(AND(H62&gt;=11.731,H62&gt;=10.505,(H62&lt;14.344),(G62&lt;0.905),(D62&lt;0.8),(D62&lt;1.35)),0.024,IF(AND((H62&lt;14.877),A62&gt;=4.85,H62&gt;=14.344,(G62&lt;0.905),(D62&lt;0.8),(D62&lt;1.35)),0.063,IF(AND(H62&gt;=14.877,A62&gt;=4.85,H62&gt;=14.344,(G62&lt;0.905),(D62&lt;0.8),(D62&lt;1.35)),0.012,"shouldnthappen")))))))))))))))))</f>
        <v>0.063</v>
      </c>
      <c r="T62" s="1" t="n">
        <f aca="false">IF(AND(D62&gt;=0.45,(A62&lt;5.65)),0.067,IF(AND(A62&gt;=7.25,A62&gt;=5.65),0.244,IF(AND((H62&lt;9.966),G62&gt;=0.905,(D62&lt;0.45),(A62&lt;5.65)),0.062,IF(AND(H62&gt;=9.966,G62&gt;=0.905,(D62&lt;0.45),(A62&lt;5.65)),0.012,IF(AND((G62&lt;0.948),D62&gt;=2.05,(A62&lt;7.25),A62&gt;=5.65),0.157,IF(AND(G62&gt;=0.948,D62&gt;=2.05,(A62&lt;7.25),A62&gt;=5.65),0.037,IF(AND(G62&gt;=0.422,(B62&lt;3.15),(G62&lt;0.905),(D62&lt;0.45),(A62&lt;5.65)),0.011,IF(AND((D62&lt;0.25),(G62&lt;0.422),(B62&lt;3.15),(G62&lt;0.905),(D62&lt;0.45),(A62&lt;5.65)),0.04,IF(AND(D62&gt;=0.25,(G62&lt;0.422),(B62&lt;3.15),(G62&lt;0.905),(D62&lt;0.45),(A62&lt;5.65)),0.009,IF(AND((A62&lt;4.85),(B62&lt;3.25),B62&gt;=3.15,(G62&lt;0.905),(D62&lt;0.45),(A62&lt;5.65)),0.008,IF(AND(A62&gt;=4.85,(B62&lt;3.25),B62&gt;=3.15,(G62&lt;0.905),(D62&lt;0.45),(A62&lt;5.65)),-0.017,IF(AND((D62&lt;0.25),B62&gt;=3.25,B62&gt;=3.15,(G62&lt;0.905),(D62&lt;0.45),(A62&lt;5.65)),0.022,IF(AND(D62&gt;=0.25,B62&gt;=3.25,B62&gt;=3.15,(G62&lt;0.905),(D62&lt;0.45),(A62&lt;5.65)),0.009,IF(AND((F62&lt;2.5),(H62&lt;7.692),(G62&lt;0.644),(D62&lt;2.05),(A62&lt;7.25),A62&gt;=5.65),0.018,IF(AND(F62&gt;=2.5,(H62&lt;7.692),(G62&lt;0.644),(D62&lt;2.05),(A62&lt;7.25),A62&gt;=5.65),0.068,IF(AND((B62&lt;2.35),H62&gt;=7.692,(G62&lt;0.644),(D62&lt;2.05),(A62&lt;7.25),A62&gt;=5.65),0.023,IF(AND(B62&gt;=2.35,H62&gt;=7.692,(G62&lt;0.644),(D62&lt;2.05),(A62&lt;7.25),A62&gt;=5.65),0.125,IF(AND((G62&lt;0.766),(G62&lt;0.85),G62&gt;=0.644,(D62&lt;2.05),(A62&lt;7.25),A62&gt;=5.65),0.055,IF(AND(G62&gt;=0.766,(G62&lt;0.85),G62&gt;=0.644,(D62&lt;2.05),(A62&lt;7.25),A62&gt;=5.65),-0,IF(AND((B62&lt;2.95),G62&gt;=0.85,G62&gt;=0.644,(D62&lt;2.05),(A62&lt;7.25),A62&gt;=5.65),0.098,IF(AND(B62&gt;=2.95,G62&gt;=0.85,G62&gt;=0.644,(D62&lt;2.05),(A62&lt;7.25),A62&gt;=5.65),0.013,"shouldnthappen")))))))))))))))))))))</f>
        <v>0.067</v>
      </c>
      <c r="U62" s="1" t="n">
        <f aca="false">IF(AND(A62&gt;=7.25,D62&gt;=1.25),0.186,IF(AND((G62&lt;0.13),D62&gt;=0.35,(D62&lt;1.25)),-0.004,IF(AND(H62&gt;=14.246,(H62&lt;14.344),(D62&lt;0.35),(D62&lt;1.25)),-0.002,IF(AND((A62&lt;4.85),H62&gt;=14.344,(D62&lt;0.35),(D62&lt;1.25)),0.004,IF(AND(G62&gt;=0.446,(G62&lt;0.644),(A62&lt;7.25),D62&gt;=1.25),0.138,IF(AND(A62&gt;=5.45,(H62&lt;14.246),(H62&lt;14.344),(D62&lt;0.35),(D62&lt;1.25)),0.001,IF(AND((H62&lt;14.877),A62&gt;=4.85,H62&gt;=14.344,(D62&lt;0.35),(D62&lt;1.25)),0.035,IF(AND(H62&gt;=14.877,A62&gt;=4.85,H62&gt;=14.344,(D62&lt;0.35),(D62&lt;1.25)),0.007,IF(AND((B62&lt;3.35),H62&gt;=9.448,G62&gt;=0.13,D62&gt;=0.35,(D62&lt;1.25)),0.053,IF(AND(B62&gt;=3.35,H62&gt;=9.448,G62&gt;=0.13,D62&gt;=0.35,(D62&lt;1.25)),0.017,IF(AND((G62&lt;0.44),(G62&lt;0.446),(G62&lt;0.644),(A62&lt;7.25),D62&gt;=1.25),0.079,IF(AND(G62&gt;=0.44,(G62&lt;0.446),(G62&lt;0.644),(A62&lt;7.25),D62&gt;=1.25),0.02,IF(AND((A62&lt;5.95),(G62&lt;0.724),G62&gt;=0.644,(A62&lt;7.25),D62&gt;=1.25),-0.018,IF(AND(A62&gt;=5.95,(G62&lt;0.724),G62&gt;=0.644,(A62&lt;7.25),D62&gt;=1.25),0.027,IF(AND(A62&gt;=6.15,G62&gt;=0.724,G62&gt;=0.644,(A62&lt;7.25),D62&gt;=1.25),0.093,IF(AND((A62&lt;5.05),(A62&lt;5.45),(H62&lt;14.246),(H62&lt;14.344),(D62&lt;0.35),(D62&lt;1.25)),0.011,IF(AND(A62&gt;=5.05,(A62&lt;5.45),(H62&lt;14.246),(H62&lt;14.344),(D62&lt;0.35),(D62&lt;1.25)),0.021,IF(AND((A62&lt;5.4),(B62&lt;3.15),(H62&lt;9.448),G62&gt;=0.13,D62&gt;=0.35,(D62&lt;1.25)),0.007,IF(AND(A62&gt;=5.4,(B62&lt;3.15),(H62&lt;9.448),G62&gt;=0.13,D62&gt;=0.35,(D62&lt;1.25)),-0.011,IF(AND((B62&lt;3.75),B62&gt;=3.15,(H62&lt;9.448),G62&gt;=0.13,D62&gt;=0.35,(D62&lt;1.25)),0.012,IF(AND(B62&gt;=3.75,B62&gt;=3.15,(H62&lt;9.448),G62&gt;=0.13,D62&gt;=0.35,(D62&lt;1.25)),0.046,IF(AND((A62&lt;5.9),(A62&lt;6.15),G62&gt;=0.724,G62&gt;=0.644,(A62&lt;7.25),D62&gt;=1.25),0.06,IF(AND(A62&gt;=5.9,(A62&lt;6.15),G62&gt;=0.724,G62&gt;=0.644,(A62&lt;7.25),D62&gt;=1.25),0.005,"shouldnthappen")))))))))))))))))))))))</f>
        <v>0.079</v>
      </c>
      <c r="V62" s="1" t="n">
        <f aca="false">IF(AND(H62&gt;=15.155,(D62&lt;1.55)),0.084,IF(AND(A62&gt;=7.25,D62&gt;=1.55),0.141,IF(AND((G62&lt;0.043),D62&gt;=1.05,(H62&lt;15.155),(D62&lt;1.55)),-0.007,IF(AND(D62&gt;=1.85,G62&gt;=0.755,(A62&lt;7.25),D62&gt;=1.55),0.051,IF(AND((H62&lt;9.966),G62&gt;=0.905,(D62&lt;1.05),(H62&lt;15.155),(D62&lt;1.55)),0.043,IF(AND(H62&gt;=9.966,G62&gt;=0.905,(D62&lt;1.05),(H62&lt;15.155),(D62&lt;1.55)),0.007,IF(AND((G62&lt;0.278),(G62&lt;0.361),(G62&lt;0.755),(A62&lt;7.25),D62&gt;=1.55),0.08,IF(AND((A62&lt;5.8),G62&gt;=0.361,(G62&lt;0.755),(A62&lt;7.25),D62&gt;=1.55),0.019,IF(AND((A62&lt;6.05),(D62&lt;1.85),G62&gt;=0.755,(A62&lt;7.25),D62&gt;=1.55),0.01,IF(AND(A62&gt;=6.05,(D62&lt;1.85),G62&gt;=0.755,(A62&lt;7.25),D62&gt;=1.55),0.002,IF(AND((G62&lt;0.486),(B62&lt;3.15),(G62&lt;0.905),(D62&lt;1.05),(H62&lt;15.155),(D62&lt;1.55)),0.026,IF(AND(G62&gt;=0.486,(B62&lt;3.15),(G62&lt;0.905),(D62&lt;1.05),(H62&lt;15.155),(D62&lt;1.55)),0.001,IF(AND((B62&lt;3.25),B62&gt;=3.15,(G62&lt;0.905),(D62&lt;1.05),(H62&lt;15.155),(D62&lt;1.55)),-0.003,IF(AND(B62&gt;=3.25,B62&gt;=3.15,(G62&lt;0.905),(D62&lt;1.05),(H62&lt;15.155),(D62&lt;1.55)),0.012,IF(AND((H62&lt;7.426),(H62&lt;8.769),G62&gt;=0.043,D62&gt;=1.05,(H62&lt;15.155),(D62&lt;1.55)),0.041,IF(AND(H62&gt;=7.426,(H62&lt;8.769),G62&gt;=0.043,D62&gt;=1.05,(H62&lt;15.155),(D62&lt;1.55)),-0.008,IF(AND((H62&lt;10.696),H62&gt;=8.769,G62&gt;=0.043,D62&gt;=1.05,(H62&lt;15.155),(D62&lt;1.55)),0.069,IF(AND(H62&gt;=10.696,H62&gt;=8.769,G62&gt;=0.043,D62&gt;=1.05,(H62&lt;15.155),(D62&lt;1.55)),0.033,IF(AND((D62&lt;2.2),G62&gt;=0.278,(G62&lt;0.361),(G62&lt;0.755),(A62&lt;7.25),D62&gt;=1.55),0.022,IF(AND(D62&gt;=2.2,G62&gt;=0.278,(G62&lt;0.361),(G62&lt;0.755),(A62&lt;7.25),D62&gt;=1.55),-0.027,IF(AND((H62&lt;12.626),A62&gt;=5.8,G62&gt;=0.361,(G62&lt;0.755),(A62&lt;7.25),D62&gt;=1.55),0.126,IF(AND(H62&gt;=12.626,A62&gt;=5.8,G62&gt;=0.361,(G62&lt;0.755),(A62&lt;7.25),D62&gt;=1.55),0.065,"shouldnthappen"))))))))))))))))))))))</f>
        <v>0.041</v>
      </c>
      <c r="W62" s="1" t="n">
        <f aca="false">IF(AND(H62&gt;=15.155,(D62&lt;1.55)),0.064,IF(AND(A62&gt;=7.45,D62&gt;=1.55),0.115,IF(AND(B62&gt;=3.15,(H62&lt;10.257),(A62&lt;7.45),D62&gt;=1.55),0.097,IF(AND((A62&lt;4.85),H62&gt;=14.344,(D62&lt;0.35),(H62&lt;15.155),(D62&lt;1.55)),0.003,IF(AND(A62&gt;=6.05,(G62&lt;0.169),D62&gt;=0.35,(H62&lt;15.155),(D62&lt;1.55)),-0.008,IF(AND((G62&lt;0.181),G62&gt;=0.169,D62&gt;=0.35,(H62&lt;15.155),(D62&lt;1.55)),0.065,IF(AND(B62&gt;=3.05,(B62&lt;3.15),(H62&lt;10.257),(A62&lt;7.45),D62&gt;=1.55),-0.023,IF(AND(H62&gt;=11.854,(G62&lt;0.613),H62&gt;=10.257,(A62&lt;7.45),D62&gt;=1.55),0.068,IF(AND((D62&lt;0.25),(B62&lt;3.15),(H62&lt;14.344),(D62&lt;0.35),(H62&lt;15.155),(D62&lt;1.55)),0.014,IF(AND(D62&gt;=0.25,(B62&lt;3.15),(H62&lt;14.344),(D62&lt;0.35),(H62&lt;15.155),(D62&lt;1.55)),0.002,IF(AND((A62&lt;5.05),B62&gt;=3.15,(H62&lt;14.344),(D62&lt;0.35),(H62&lt;15.155),(D62&lt;1.55)),-0.001,IF(AND(A62&gt;=5.05,B62&gt;=3.15,(H62&lt;14.344),(D62&lt;0.35),(H62&lt;15.155),(D62&lt;1.55)),0.009,IF(AND((H62&lt;14.877),A62&gt;=4.85,H62&gt;=14.344,(D62&lt;0.35),(H62&lt;15.155),(D62&lt;1.55)),0.023,IF(AND(H62&gt;=14.877,A62&gt;=4.85,H62&gt;=14.344,(D62&lt;0.35),(H62&lt;15.155),(D62&lt;1.55)),0.004,IF(AND((H62&lt;13.602),(A62&lt;6.05),(G62&lt;0.169),D62&gt;=0.35,(H62&lt;15.155),(D62&lt;1.55)),0.023,IF(AND(H62&gt;=13.602,(A62&lt;6.05),(G62&lt;0.169),D62&gt;=0.35,(H62&lt;15.155),(D62&lt;1.55)),-0.006,IF(AND((B62&lt;2.95),G62&gt;=0.181,G62&gt;=0.169,D62&gt;=0.35,(H62&lt;15.155),(D62&lt;1.55)),0.019,IF(AND(B62&gt;=2.95,G62&gt;=0.181,G62&gt;=0.169,D62&gt;=0.35,(H62&lt;15.155),(D62&lt;1.55)),0.034,IF(AND((A62&lt;5.35),(B62&lt;3.05),(B62&lt;3.15),(H62&lt;10.257),(A62&lt;7.45),D62&gt;=1.55),0.009,IF(AND(A62&gt;=5.35,(B62&lt;3.05),(B62&lt;3.15),(H62&lt;10.257),(A62&lt;7.45),D62&gt;=1.55),0.058,IF(AND((B62&lt;2.9),(H62&lt;11.854),(G62&lt;0.613),H62&gt;=10.257,(A62&lt;7.45),D62&gt;=1.55),0.037,IF(AND(B62&gt;=2.9,(H62&lt;11.854),(G62&lt;0.613),H62&gt;=10.257,(A62&lt;7.45),D62&gt;=1.55),-0.005,IF(AND((A62&lt;6.4),(G62&lt;0.711),G62&gt;=0.613,H62&gt;=10.257,(A62&lt;7.45),D62&gt;=1.55),0.001,IF(AND(A62&gt;=6.4,(G62&lt;0.711),G62&gt;=0.613,H62&gt;=10.257,(A62&lt;7.45),D62&gt;=1.55),-0.002,IF(AND((D62&lt;1.9),G62&gt;=0.711,G62&gt;=0.613,H62&gt;=10.257,(A62&lt;7.45),D62&gt;=1.55),0.007,IF(AND(D62&gt;=1.9,G62&gt;=0.711,G62&gt;=0.613,H62&gt;=10.257,(A62&lt;7.45),D62&gt;=1.55),0.023,"shouldnthappen"))))))))))))))))))))))))))</f>
        <v>0.019</v>
      </c>
      <c r="X62" s="1" t="n">
        <f aca="false">IF(AND(H62&gt;=15.155,(F62&lt;2.5)),0.049,IF(AND(A62&gt;=7.45,F62&gt;=2.5),0.089,IF(AND((G62&lt;0.107),(G62&lt;0.364),(A62&lt;7.45),F62&gt;=2.5),0.055,IF(AND(A62&gt;=5.75,(G62&lt;0.572),(D62&lt;1.25),(H62&lt;15.155),(F62&lt;2.5)),-0.018,IF(AND((A62&lt;5.7),(H62&lt;12.626),G62&gt;=0.364,(A62&lt;7.45),F62&gt;=2.5),0.012,IF(AND(A62&gt;=5.7,(H62&lt;12.626),G62&gt;=0.364,(A62&lt;7.45),F62&gt;=2.5),0.065,IF(AND((G62&lt;0.628),H62&gt;=12.626,G62&gt;=0.364,(A62&lt;7.45),F62&gt;=2.5),0.047,IF(AND((G62&lt;0.545),(A62&lt;5.75),(G62&lt;0.572),(D62&lt;1.25),(H62&lt;15.155),(F62&lt;2.5)),0.007,IF(AND(G62&gt;=0.545,(A62&lt;5.75),(G62&lt;0.572),(D62&lt;1.25),(H62&lt;15.155),(F62&lt;2.5)),-0.009,IF(AND((D62&lt;0.3),(H62&lt;11.788),G62&gt;=0.572,(D62&lt;1.25),(H62&lt;15.155),(F62&lt;2.5)),0.01,IF(AND(D62&gt;=0.3,(H62&lt;11.788),G62&gt;=0.572,(D62&lt;1.25),(H62&lt;15.155),(F62&lt;2.5)),0.03,IF(AND((A62&lt;4.75),H62&gt;=11.788,G62&gt;=0.572,(D62&lt;1.25),(H62&lt;15.155),(F62&lt;2.5)),0.001,IF(AND(A62&gt;=4.75,H62&gt;=11.788,G62&gt;=0.572,(D62&lt;1.25),(H62&lt;15.155),(F62&lt;2.5)),0.01,IF(AND((A62&lt;5.5),(A62&lt;6.15),(G62&lt;0.652),D62&gt;=1.25,(H62&lt;15.155),(F62&lt;2.5)),0.014,IF(AND(A62&gt;=5.5,(A62&lt;6.15),(G62&lt;0.652),D62&gt;=1.25,(H62&lt;15.155),(F62&lt;2.5)),0.049,IF(AND((H62&lt;12.206),A62&gt;=6.15,(G62&lt;0.652),D62&gt;=1.25,(H62&lt;15.155),(F62&lt;2.5)),-0.009,IF(AND(H62&gt;=12.206,A62&gt;=6.15,(G62&lt;0.652),D62&gt;=1.25,(H62&lt;15.155),(F62&lt;2.5)),0.021,IF(AND((A62&lt;5.55),(A62&lt;6.2),G62&gt;=0.652,D62&gt;=1.25,(H62&lt;15.155),(F62&lt;2.5)),0.011,IF(AND(A62&gt;=5.55,(A62&lt;6.2),G62&gt;=0.652,D62&gt;=1.25,(H62&lt;15.155),(F62&lt;2.5)),-0.019,IF(AND((B62&lt;3.2),A62&gt;=6.2,G62&gt;=0.652,D62&gt;=1.25,(H62&lt;15.155),(F62&lt;2.5)),0.025,IF(AND(B62&gt;=3.2,A62&gt;=6.2,G62&gt;=0.652,D62&gt;=1.25,(H62&lt;15.155),(F62&lt;2.5)),0.001,IF(AND((G62&lt;0.183),(G62&lt;0.301),G62&gt;=0.107,(G62&lt;0.364),(A62&lt;7.45),F62&gt;=2.5),-0.009,IF(AND(G62&gt;=0.183,(G62&lt;0.301),G62&gt;=0.107,(G62&lt;0.364),(A62&lt;7.45),F62&gt;=2.5),0.022,IF(AND((D62&lt;2.2),G62&gt;=0.301,G62&gt;=0.107,(G62&lt;0.364),(A62&lt;7.45),F62&gt;=2.5),0.004,IF(AND(D62&gt;=2.2,G62&gt;=0.301,G62&gt;=0.107,(G62&lt;0.364),(A62&lt;7.45),F62&gt;=2.5),-0.02,IF(AND((G62&lt;0.787),G62&gt;=0.628,H62&gt;=12.626,G62&gt;=0.364,(A62&lt;7.45),F62&gt;=2.5),-0.001,IF(AND(G62&gt;=0.787,G62&gt;=0.628,H62&gt;=12.626,G62&gt;=0.364,(A62&lt;7.45),F62&gt;=2.5),0.016,"shouldnthappen")))))))))))))))))))))))))))</f>
        <v>0.014</v>
      </c>
      <c r="Y62" s="1" t="n">
        <f aca="false">IF(AND(H62&gt;=15.155,(D62&lt;1.55)),0.037,IF(AND(D62&gt;=2.45,(A62&lt;7.45),D62&gt;=1.55),0.054,IF(AND((A62&lt;7.8),A62&gt;=7.45,D62&gt;=1.55),0.078,IF(AND(A62&gt;=7.8,A62&gt;=7.45,D62&gt;=1.55),0.021,IF(AND(A62&gt;=6.2,G62&gt;=0.68,D62&gt;=1.25,(H62&lt;15.155),(D62&lt;1.55)),0.019,IF(AND((B62&lt;2.65),(A62&lt;4.95),(G62&lt;0.572),(D62&lt;1.25),(H62&lt;15.155),(D62&lt;1.55)),0.021,IF(AND(B62&gt;=2.65,(A62&lt;4.95),(G62&lt;0.572),(D62&lt;1.25),(H62&lt;15.155),(D62&lt;1.55)),0.006,IF(AND((H62&lt;14.344),A62&gt;=4.95,(G62&lt;0.572),(D62&lt;1.25),(H62&lt;15.155),(D62&lt;1.55)),-0.005,IF(AND(H62&gt;=14.344,A62&gt;=4.95,(G62&lt;0.572),(D62&lt;1.25),(H62&lt;15.155),(D62&lt;1.55)),0.013,IF(AND((G62&lt;0.833),(H62&lt;11.788),G62&gt;=0.572,(D62&lt;1.25),(H62&lt;15.155),(D62&lt;1.55)),0.009,IF(AND(G62&gt;=0.833,(H62&lt;11.788),G62&gt;=0.572,(D62&lt;1.25),(H62&lt;15.155),(D62&lt;1.55)),0.024,IF(AND((A62&lt;4.75),H62&gt;=11.788,G62&gt;=0.572,(D62&lt;1.25),(H62&lt;15.155),(D62&lt;1.55)),0.001,IF(AND(A62&gt;=4.75,H62&gt;=11.788,G62&gt;=0.572,(D62&lt;1.25),(H62&lt;15.155),(D62&lt;1.55)),0.008,IF(AND((A62&lt;5.65),(A62&lt;6.15),(G62&lt;0.68),D62&gt;=1.25,(H62&lt;15.155),(D62&lt;1.55)),0.017,IF(AND(A62&gt;=5.65,(A62&lt;6.15),(G62&lt;0.68),D62&gt;=1.25,(H62&lt;15.155),(D62&lt;1.55)),0.039,IF(AND((G62&lt;0.436),A62&gt;=6.15,(G62&lt;0.68),D62&gt;=1.25,(H62&lt;15.155),(D62&lt;1.55)),-0.004,IF(AND(G62&gt;=0.436,A62&gt;=6.15,(G62&lt;0.68),D62&gt;=1.25,(H62&lt;15.155),(D62&lt;1.55)),0.022,IF(AND((A62&lt;5.55),(A62&lt;6.2),G62&gt;=0.68,D62&gt;=1.25,(H62&lt;15.155),(D62&lt;1.55)),0.009,IF(AND(A62&gt;=5.55,(A62&lt;6.2),G62&gt;=0.68,D62&gt;=1.25,(H62&lt;15.155),(D62&lt;1.55)),-0.016,IF(AND((G62&lt;0.107),(G62&lt;0.361),(G62&lt;0.613),(D62&lt;2.45),(A62&lt;7.45),D62&gt;=1.55),0.042,IF(AND(G62&gt;=0.107,(G62&lt;0.361),(G62&lt;0.613),(D62&lt;2.45),(A62&lt;7.45),D62&gt;=1.55),0.002,IF(AND((D62&lt;2.35),G62&gt;=0.361,(G62&lt;0.613),(D62&lt;2.45),(A62&lt;7.45),D62&gt;=1.55),0.051,IF(AND(D62&gt;=2.35,G62&gt;=0.361,(G62&lt;0.613),(D62&lt;2.45),(A62&lt;7.45),D62&gt;=1.55),0.016,IF(AND((A62&lt;6.4),(G62&lt;0.711),G62&gt;=0.613,(D62&lt;2.45),(A62&lt;7.45),D62&gt;=1.55),0.001,IF(AND(A62&gt;=6.4,(G62&lt;0.711),G62&gt;=0.613,(D62&lt;2.45),(A62&lt;7.45),D62&gt;=1.55),-0.002,IF(AND((B62&lt;2.95),G62&gt;=0.711,G62&gt;=0.613,(D62&lt;2.45),(A62&lt;7.45),D62&gt;=1.55),0.023,IF(AND(B62&gt;=2.95,G62&gt;=0.711,G62&gt;=0.613,(D62&lt;2.45),(A62&lt;7.45),D62&gt;=1.55),0.01,"shouldnthappen")))))))))))))))))))))))))))</f>
        <v>0.017</v>
      </c>
      <c r="Z62" s="1" t="n">
        <f aca="false">IF(AND(A62&gt;=7.45,D62&gt;=1.75),0.056,IF(AND(H62&gt;=15.059,A62&gt;=5.55,(D62&lt;1.75)),0.028,IF(AND((D62&lt;0.35),G62&gt;=0.905,(A62&lt;5.55),(D62&lt;1.75)),0.005,IF(AND(D62&gt;=0.35,G62&gt;=0.905,(A62&lt;5.55),(D62&lt;1.75)),0.026,IF(AND((H62&lt;8.711),D62&gt;=2.45,(A62&lt;7.45),D62&gt;=1.75),0.011,IF(AND(H62&gt;=8.711,D62&gt;=2.45,(A62&lt;7.45),D62&gt;=1.75),0.049,IF(AND((G62&lt;0.107),(G62&lt;0.487),(D62&lt;2.45),(A62&lt;7.45),D62&gt;=1.75),0.032,IF(AND((H62&lt;10.915),(A62&lt;4.5),(B62&lt;3.15),(G62&lt;0.905),(A62&lt;5.55),(D62&lt;1.75)),-0.001,IF(AND(H62&gt;=10.915,(A62&lt;4.5),(B62&lt;3.15),(G62&lt;0.905),(A62&lt;5.55),(D62&lt;1.75)),0.003,IF(AND((A62&lt;5.05),A62&gt;=4.5,(B62&lt;3.15),(G62&lt;0.905),(A62&lt;5.55),(D62&lt;1.75)),0.015,IF(AND(A62&gt;=5.05,A62&gt;=4.5,(B62&lt;3.15),(G62&lt;0.905),(A62&lt;5.55),(D62&lt;1.75)),0.006,IF(AND((G62&lt;0.05),(G62&lt;0.091),B62&gt;=3.15,(G62&lt;0.905),(A62&lt;5.55),(D62&lt;1.75)),0.001,IF(AND(G62&gt;=0.05,(G62&lt;0.091),B62&gt;=3.15,(G62&lt;0.905),(A62&lt;5.55),(D62&lt;1.75)),0.008,IF(AND((G62&lt;0.587),G62&gt;=0.091,B62&gt;=3.15,(G62&lt;0.905),(A62&lt;5.55),(D62&lt;1.75)),-0.003,IF(AND(G62&gt;=0.587,G62&gt;=0.091,B62&gt;=3.15,(G62&lt;0.905),(A62&lt;5.55),(D62&lt;1.75)),0.004,IF(AND((F62&lt;2.5),(B62&lt;2.85),(G62&lt;0.419),(H62&lt;15.059),A62&gt;=5.55,(D62&lt;1.75)),0.041,IF(AND(F62&gt;=2.5,(B62&lt;2.85),(G62&lt;0.419),(H62&lt;15.059),A62&gt;=5.55,(D62&lt;1.75)),0.015,IF(AND((G62&lt;0.164),B62&gt;=2.85,(G62&lt;0.419),(H62&lt;15.059),A62&gt;=5.55,(D62&lt;1.75)),0.01,IF(AND(G62&gt;=0.164,B62&gt;=2.85,(G62&lt;0.419),(H62&lt;15.059),A62&gt;=5.55,(D62&lt;1.75)),-0.001,IF(AND((B62&lt;2.55),(B62&lt;2.95),G62&gt;=0.419,(H62&lt;15.059),A62&gt;=5.55,(D62&lt;1.75)),0.014,IF(AND(B62&gt;=2.55,(B62&lt;2.95),G62&gt;=0.419,(H62&lt;15.059),A62&gt;=5.55,(D62&lt;1.75)),-0.013,IF(AND((D62&lt;1.55),B62&gt;=2.95,G62&gt;=0.419,(H62&lt;15.059),A62&gt;=5.55,(D62&lt;1.75)),0.023,IF(AND(D62&gt;=1.55,B62&gt;=2.95,G62&gt;=0.419,(H62&lt;15.059),A62&gt;=5.55,(D62&lt;1.75)),0.005,IF(AND((H62&lt;13.278),G62&gt;=0.107,(G62&lt;0.487),(D62&lt;2.45),(A62&lt;7.45),D62&gt;=1.75),-0.009,IF(AND(H62&gt;=13.278,G62&gt;=0.107,(G62&lt;0.487),(D62&lt;2.45),(A62&lt;7.45),D62&gt;=1.75),0.017,IF(AND((D62&lt;2.35),(G62&lt;0.571),G62&gt;=0.487,(D62&lt;2.45),(A62&lt;7.45),D62&gt;=1.75),0.053,IF(AND(D62&gt;=2.35,(G62&lt;0.571),G62&gt;=0.487,(D62&lt;2.45),(A62&lt;7.45),D62&gt;=1.75),0.009,IF(AND((G62&lt;0.779),G62&gt;=0.571,G62&gt;=0.487,(D62&lt;2.45),(A62&lt;7.45),D62&gt;=1.75),0.006,IF(AND(G62&gt;=0.779,G62&gt;=0.571,G62&gt;=0.487,(D62&lt;2.45),(A62&lt;7.45),D62&gt;=1.75),0.016,"shouldnthappen")))))))))))))))))))))))))))))</f>
        <v>0.006</v>
      </c>
      <c r="AA62" s="1" t="n">
        <f aca="false">IF(AND((A62&lt;7.8),A62&gt;=7.45,D62&gt;=1.75),0.051,IF(AND(A62&gt;=7.8,A62&gt;=7.45,D62&gt;=1.75),0.01,IF(AND(B62&gt;=3.35,B62&gt;=3.25,(A62&lt;7.45),D62&gt;=1.75),0.016,IF(AND((H62&lt;8.308),(D62&lt;0.15),(H62&lt;13.655),(D62&lt;0.35),(D62&lt;1.75)),0.009,IF(AND((H62&lt;14.529),(G62&lt;0.293),H62&gt;=13.655,(D62&lt;0.35),(D62&lt;1.75)),0.011,IF(AND(H62&gt;=14.529,(G62&lt;0.293),H62&gt;=13.655,(D62&lt;0.35),(D62&lt;1.75)),0.001,IF(AND(D62&gt;=0.25,G62&gt;=0.293,H62&gt;=13.655,(D62&lt;0.35),(D62&lt;1.75)),-0.004,IF(AND(H62&gt;=10.635,(H62&lt;10.696),(H62&lt;13.906),D62&gt;=0.35,(D62&lt;1.75)),0.036,IF(AND(G62&gt;=0.833,H62&gt;=10.696,(H62&lt;13.906),D62&gt;=0.35,(D62&lt;1.75)),0.016,IF(AND((A62&lt;6.65),(G62&lt;0.247),H62&gt;=13.906,D62&gt;=0.35,(D62&lt;1.75)),-0.008,IF(AND(A62&gt;=6.65,(G62&lt;0.247),H62&gt;=13.906,D62&gt;=0.35,(D62&lt;1.75)),0.011,IF(AND((B62&lt;2.45),G62&gt;=0.247,H62&gt;=13.906,D62&gt;=0.35,(D62&lt;1.75)),0,IF(AND((D62&lt;1.85),(B62&lt;2.95),(B62&lt;3.25),(A62&lt;7.45),D62&gt;=1.75),0.033,IF(AND((G62&lt;0.428),(B62&lt;3.35),B62&gt;=3.25,(A62&lt;7.45),D62&gt;=1.75),0.009,IF(AND(G62&gt;=0.428,(B62&lt;3.35),B62&gt;=3.25,(A62&lt;7.45),D62&gt;=1.75),0.042,IF(AND((A62&lt;4.6),H62&gt;=8.308,(D62&lt;0.15),(H62&lt;13.655),(D62&lt;0.35),(D62&lt;1.75)),0.003,IF(AND(A62&gt;=4.6,H62&gt;=8.308,(D62&lt;0.15),(H62&lt;13.655),(D62&lt;0.35),(D62&lt;1.75)),0,IF(AND((H62&lt;8.834),(A62&lt;5.05),D62&gt;=0.15,(H62&lt;13.655),(D62&lt;0.35),(D62&lt;1.75)),0.002,IF(AND(H62&gt;=8.834,(A62&lt;5.05),D62&gt;=0.15,(H62&lt;13.655),(D62&lt;0.35),(D62&lt;1.75)),-0.008,IF(AND((A62&lt;5.45),A62&gt;=5.05,D62&gt;=0.15,(H62&lt;13.655),(D62&lt;0.35),(D62&lt;1.75)),0.003,IF(AND(A62&gt;=5.45,A62&gt;=5.05,D62&gt;=0.15,(H62&lt;13.655),(D62&lt;0.35),(D62&lt;1.75)),-0.002,IF(AND((A62&lt;5.3),(D62&lt;0.25),G62&gt;=0.293,H62&gt;=13.655,(D62&lt;0.35),(D62&lt;1.75)),0.007,IF(AND(A62&gt;=5.3,(D62&lt;0.25),G62&gt;=0.293,H62&gt;=13.655,(D62&lt;0.35),(D62&lt;1.75)),0.001,IF(AND((H62&lt;7.309),(H62&lt;10.635),(H62&lt;10.696),(H62&lt;13.906),D62&gt;=0.35,(D62&lt;1.75)),0.014,IF(AND(H62&gt;=7.309,(H62&lt;10.635),(H62&lt;10.696),(H62&lt;13.906),D62&gt;=0.35,(D62&lt;1.75)),0.006,IF(AND((H62&lt;12.093),(G62&lt;0.833),H62&gt;=10.696,(H62&lt;13.906),D62&gt;=0.35,(D62&lt;1.75)),-0.01,IF(AND(H62&gt;=12.093,(G62&lt;0.833),H62&gt;=10.696,(H62&lt;13.906),D62&gt;=0.35,(D62&lt;1.75)),0.004,IF(AND((G62&lt;0.823),B62&gt;=2.45,G62&gt;=0.247,H62&gt;=13.906,D62&gt;=0.35,(D62&lt;1.75)),0.026,IF(AND(G62&gt;=0.823,B62&gt;=2.45,G62&gt;=0.247,H62&gt;=13.906,D62&gt;=0.35,(D62&lt;1.75)),0.006,IF(AND((H62&lt;11.121),D62&gt;=1.85,(B62&lt;2.95),(B62&lt;3.25),(A62&lt;7.45),D62&gt;=1.75),0.013,IF(AND(H62&gt;=11.121,D62&gt;=1.85,(B62&lt;2.95),(B62&lt;3.25),(A62&lt;7.45),D62&gt;=1.75),0.005,IF(AND((A62&lt;6.05),(A62&lt;6.45),B62&gt;=2.95,(B62&lt;3.25),(A62&lt;7.45),D62&gt;=1.75),0.001,IF(AND(A62&gt;=6.05,(A62&lt;6.45),B62&gt;=2.95,(B62&lt;3.25),(A62&lt;7.45),D62&gt;=1.75),-0.005,IF(AND((G62&lt;0.42),A62&gt;=6.45,B62&gt;=2.95,(B62&lt;3.25),(A62&lt;7.45),D62&gt;=1.75),0.004,IF(AND(G62&gt;=0.42,A62&gt;=6.45,B62&gt;=2.95,(B62&lt;3.25),(A62&lt;7.45),D62&gt;=1.75),0.019,"shouldnthappen")))))))))))))))))))))))))))))))))))</f>
        <v>0.014</v>
      </c>
      <c r="AB62" s="1" t="n">
        <f aca="false">+ 0.5</f>
        <v>0.5</v>
      </c>
    </row>
    <row r="63" customFormat="false" ht="13.8" hidden="false" customHeight="false" outlineLevel="0" collapsed="false">
      <c r="A63" s="11" t="n">
        <v>5</v>
      </c>
      <c r="B63" s="1" t="n">
        <v>2</v>
      </c>
      <c r="C63" s="1" t="n">
        <v>3.5</v>
      </c>
      <c r="D63" s="1" t="n">
        <v>1</v>
      </c>
      <c r="E63" s="1" t="s">
        <v>92</v>
      </c>
      <c r="F63" s="1" t="n">
        <v>2</v>
      </c>
      <c r="G63" s="1" t="n">
        <v>0.0833055928815156</v>
      </c>
      <c r="H63" s="18" t="n">
        <v>11.4346477552317</v>
      </c>
      <c r="I63" s="1" t="n">
        <f aca="false">C63</f>
        <v>3.5</v>
      </c>
      <c r="J63" s="1" t="n">
        <f aca="false">SUM(M63:AB63)</f>
        <v>3.107</v>
      </c>
      <c r="K63" s="15" t="n">
        <f aca="false">1-SQRT(VAR(M63:AB63, I63)) / AVERAGE(M63:AB63)</f>
        <v>-3.36235686529388</v>
      </c>
      <c r="L63" s="1" t="n">
        <f aca="false">(J63-I63)/I63</f>
        <v>-0.112285714285714</v>
      </c>
      <c r="M63" s="1" t="n">
        <f aca="false">IF(AND((H63&lt;5.245),(D63&lt;0.8)),0.075,IF(AND(H63&gt;=5.245,(D63&lt;0.8)),0.279,IF(AND((D63&lt;1.45),D63&gt;=0.8),1.043,IF(AND(D63&gt;=1.45,D63&gt;=0.8),1.423,"shouldnthappen"))))</f>
        <v>1.043</v>
      </c>
      <c r="N63" s="1" t="n">
        <f aca="false">IF(AND((A63&lt;4.35),(D63&lt;0.8)),0.048,IF(AND(A63&gt;=4.35,(D63&lt;0.8)),0.198,IF(AND(F63&gt;=2.5,D63&gt;=0.8),1.048,IF(AND((A63&lt;5.15),(F63&lt;2.5),D63&gt;=0.8),0.321,IF(AND(A63&gt;=5.15,(F63&lt;2.5),D63&gt;=0.8),0.783,"shouldnthappen")))))</f>
        <v>0.321</v>
      </c>
      <c r="O63" s="1" t="n">
        <f aca="false">IF(AND((H63&lt;5.245),(D63&lt;0.8)),0.034,IF(AND((A63&lt;5.9),D63&gt;=0.8),0.489,IF(AND(A63&gt;=5.9,D63&gt;=0.8),0.721,IF(AND((A63&lt;4.35),H63&gt;=5.245,(D63&lt;0.8)),0.041,IF(AND(A63&gt;=4.35,H63&gt;=5.245,(D63&lt;0.8)),0.142,"shouldnthappen")))))</f>
        <v>0.489</v>
      </c>
      <c r="P63" s="1" t="n">
        <f aca="false">IF(AND((B63&lt;2.8),(D63&lt;1.15)),0.244,IF(AND((D63&lt;1.75),D63&gt;=1.15),0.396,IF(AND(D63&gt;=1.75,D63&gt;=1.15),0.554,IF(AND((A63&lt;5.05),B63&gt;=2.8,(D63&lt;1.15)),0.078,IF(AND((H63&lt;14.877),A63&gt;=5.05,B63&gt;=2.8,(D63&lt;1.15)),0.118,IF(AND(H63&gt;=14.877,A63&gt;=5.05,B63&gt;=2.8,(D63&lt;1.15)),0.027,"shouldnthappen"))))))</f>
        <v>0.244</v>
      </c>
      <c r="Q63" s="1" t="n">
        <f aca="false">IF(AND(D63&gt;=0.45,(D63&lt;1.15)),0.17,IF(AND(A63&gt;=7.1,D63&gt;=1.15),0.539,IF(AND((A63&lt;6.25),(A63&lt;7.1),D63&gt;=1.15),0.258,IF(AND(A63&gt;=6.25,(A63&lt;7.1),D63&gt;=1.15),0.344,IF(AND(G63&gt;=0.418,(A63&lt;5.05),(D63&lt;0.45),(D63&lt;1.15)),0.033,IF(AND((H63&lt;14.494),(G63&lt;0.418),(A63&lt;5.05),(D63&lt;0.45),(D63&lt;1.15)),0.061,IF(AND(H63&gt;=14.494,(G63&lt;0.418),(A63&lt;5.05),(D63&lt;0.45),(D63&lt;1.15)),0.015,IF(AND(H63&gt;=14.877,(B63&lt;3.85),A63&gt;=5.05,(D63&lt;0.45),(D63&lt;1.15)),0.023,IF(AND((B63&lt;4),B63&gt;=3.85,A63&gt;=5.05,(D63&lt;0.45),(D63&lt;1.15)),0.009,IF(AND(B63&gt;=4,B63&gt;=3.85,A63&gt;=5.05,(D63&lt;0.45),(D63&lt;1.15)),0.052,IF(AND((G63&lt;0.05),(H63&lt;14.877),(B63&lt;3.85),A63&gt;=5.05,(D63&lt;0.45),(D63&lt;1.15)),0.024,IF(AND(G63&gt;=0.05,(H63&lt;14.877),(B63&lt;3.85),A63&gt;=5.05,(D63&lt;0.45),(D63&lt;1.15)),0.091,"shouldnthappen"))))))))))))</f>
        <v>0.17</v>
      </c>
      <c r="R63" s="1" t="n">
        <f aca="false">IF(AND(A63&gt;=7.1,D63&gt;=0.8),0.401,IF(AND((A63&lt;4.5),(G63&lt;0.905),(D63&lt;0.8)),0.024,IF(AND((H63&lt;9.966),G63&gt;=0.905,(D63&lt;0.8)),0.094,IF(AND(H63&gt;=9.966,G63&gt;=0.905,(D63&lt;0.8)),0.026,IF(AND(D63&gt;=2.05,(A63&lt;7.1),D63&gt;=0.8),0.277,IF(AND((H63&lt;5.523),A63&gt;=4.5,(G63&lt;0.905),(D63&lt;0.8)),0.012,IF(AND(H63&gt;=5.523,A63&gt;=4.5,(G63&lt;0.905),(D63&lt;0.8)),0.049,IF(AND((A63&lt;5.3),(D63&lt;2.05),(A63&lt;7.1),D63&gt;=0.8),0.095,IF(AND(A63&gt;=5.3,(D63&lt;2.05),(A63&lt;7.1),D63&gt;=0.8),0.196,"shouldnthappen")))))))))</f>
        <v>0.095</v>
      </c>
      <c r="S63" s="1" t="n">
        <f aca="false">IF(AND(A63&gt;=7.1,D63&gt;=1.35),0.298,IF(AND(G63&gt;=0.905,(D63&lt;0.8),(D63&lt;1.35)),0.068,IF(AND(H63&gt;=9.386,D63&gt;=0.8,(D63&lt;1.35)),0.126,IF(AND((H63&lt;7.426),(H63&lt;9.386),D63&gt;=0.8,(D63&lt;1.35)),0.091,IF(AND((A63&lt;5.3),(G63&lt;0.905),(A63&lt;7.1),D63&gt;=1.35),0.063,IF(AND((D63&lt;2.05),G63&gt;=0.905,(A63&lt;7.1),D63&gt;=1.35),0.015,IF(AND(D63&gt;=2.05,G63&gt;=0.905,(A63&lt;7.1),D63&gt;=1.35),0.089,IF(AND((H63&lt;10.505),(H63&lt;14.344),(G63&lt;0.905),(D63&lt;0.8),(D63&lt;1.35)),0.035,IF(AND((A63&lt;4.85),H63&gt;=14.344,(G63&lt;0.905),(D63&lt;0.8),(D63&lt;1.35)),0.006,IF(AND((B63&lt;2.75),H63&gt;=7.426,(H63&lt;9.386),D63&gt;=0.8,(D63&lt;1.35)),0.021,IF(AND(B63&gt;=2.75,H63&gt;=7.426,(H63&lt;9.386),D63&gt;=0.8,(D63&lt;1.35)),-0.01,IF(AND((B63&lt;2.35),A63&gt;=5.3,(G63&lt;0.905),(A63&lt;7.1),D63&gt;=1.35),0.068,IF(AND(B63&gt;=2.35,A63&gt;=5.3,(G63&lt;0.905),(A63&lt;7.1),D63&gt;=1.35),0.181,IF(AND((H63&lt;11.731),H63&gt;=10.505,(H63&lt;14.344),(G63&lt;0.905),(D63&lt;0.8),(D63&lt;1.35)),0.004,IF(AND(H63&gt;=11.731,H63&gt;=10.505,(H63&lt;14.344),(G63&lt;0.905),(D63&lt;0.8),(D63&lt;1.35)),0.024,IF(AND((H63&lt;14.877),A63&gt;=4.85,H63&gt;=14.344,(G63&lt;0.905),(D63&lt;0.8),(D63&lt;1.35)),0.063,IF(AND(H63&gt;=14.877,A63&gt;=4.85,H63&gt;=14.344,(G63&lt;0.905),(D63&lt;0.8),(D63&lt;1.35)),0.012,"shouldnthappen")))))))))))))))))</f>
        <v>0.126</v>
      </c>
      <c r="T63" s="1" t="n">
        <f aca="false">IF(AND(D63&gt;=0.45,(A63&lt;5.65)),0.067,IF(AND(A63&gt;=7.25,A63&gt;=5.65),0.244,IF(AND((H63&lt;9.966),G63&gt;=0.905,(D63&lt;0.45),(A63&lt;5.65)),0.062,IF(AND(H63&gt;=9.966,G63&gt;=0.905,(D63&lt;0.45),(A63&lt;5.65)),0.012,IF(AND((G63&lt;0.948),D63&gt;=2.05,(A63&lt;7.25),A63&gt;=5.65),0.157,IF(AND(G63&gt;=0.948,D63&gt;=2.05,(A63&lt;7.25),A63&gt;=5.65),0.037,IF(AND(G63&gt;=0.422,(B63&lt;3.15),(G63&lt;0.905),(D63&lt;0.45),(A63&lt;5.65)),0.011,IF(AND((D63&lt;0.25),(G63&lt;0.422),(B63&lt;3.15),(G63&lt;0.905),(D63&lt;0.45),(A63&lt;5.65)),0.04,IF(AND(D63&gt;=0.25,(G63&lt;0.422),(B63&lt;3.15),(G63&lt;0.905),(D63&lt;0.45),(A63&lt;5.65)),0.009,IF(AND((A63&lt;4.85),(B63&lt;3.25),B63&gt;=3.15,(G63&lt;0.905),(D63&lt;0.45),(A63&lt;5.65)),0.008,IF(AND(A63&gt;=4.85,(B63&lt;3.25),B63&gt;=3.15,(G63&lt;0.905),(D63&lt;0.45),(A63&lt;5.65)),-0.017,IF(AND((D63&lt;0.25),B63&gt;=3.25,B63&gt;=3.15,(G63&lt;0.905),(D63&lt;0.45),(A63&lt;5.65)),0.022,IF(AND(D63&gt;=0.25,B63&gt;=3.25,B63&gt;=3.15,(G63&lt;0.905),(D63&lt;0.45),(A63&lt;5.65)),0.009,IF(AND((F63&lt;2.5),(H63&lt;7.692),(G63&lt;0.644),(D63&lt;2.05),(A63&lt;7.25),A63&gt;=5.65),0.018,IF(AND(F63&gt;=2.5,(H63&lt;7.692),(G63&lt;0.644),(D63&lt;2.05),(A63&lt;7.25),A63&gt;=5.65),0.068,IF(AND((B63&lt;2.35),H63&gt;=7.692,(G63&lt;0.644),(D63&lt;2.05),(A63&lt;7.25),A63&gt;=5.65),0.023,IF(AND(B63&gt;=2.35,H63&gt;=7.692,(G63&lt;0.644),(D63&lt;2.05),(A63&lt;7.25),A63&gt;=5.65),0.125,IF(AND((G63&lt;0.766),(G63&lt;0.85),G63&gt;=0.644,(D63&lt;2.05),(A63&lt;7.25),A63&gt;=5.65),0.055,IF(AND(G63&gt;=0.766,(G63&lt;0.85),G63&gt;=0.644,(D63&lt;2.05),(A63&lt;7.25),A63&gt;=5.65),-0,IF(AND((B63&lt;2.95),G63&gt;=0.85,G63&gt;=0.644,(D63&lt;2.05),(A63&lt;7.25),A63&gt;=5.65),0.098,IF(AND(B63&gt;=2.95,G63&gt;=0.85,G63&gt;=0.644,(D63&lt;2.05),(A63&lt;7.25),A63&gt;=5.65),0.013,"shouldnthappen")))))))))))))))))))))</f>
        <v>0.067</v>
      </c>
      <c r="U63" s="1" t="n">
        <f aca="false">IF(AND(A63&gt;=7.25,D63&gt;=1.25),0.186,IF(AND((G63&lt;0.13),D63&gt;=0.35,(D63&lt;1.25)),-0.004,IF(AND(H63&gt;=14.246,(H63&lt;14.344),(D63&lt;0.35),(D63&lt;1.25)),-0.002,IF(AND((A63&lt;4.85),H63&gt;=14.344,(D63&lt;0.35),(D63&lt;1.25)),0.004,IF(AND(G63&gt;=0.446,(G63&lt;0.644),(A63&lt;7.25),D63&gt;=1.25),0.138,IF(AND(A63&gt;=5.45,(H63&lt;14.246),(H63&lt;14.344),(D63&lt;0.35),(D63&lt;1.25)),0.001,IF(AND((H63&lt;14.877),A63&gt;=4.85,H63&gt;=14.344,(D63&lt;0.35),(D63&lt;1.25)),0.035,IF(AND(H63&gt;=14.877,A63&gt;=4.85,H63&gt;=14.344,(D63&lt;0.35),(D63&lt;1.25)),0.007,IF(AND((B63&lt;3.35),H63&gt;=9.448,G63&gt;=0.13,D63&gt;=0.35,(D63&lt;1.25)),0.053,IF(AND(B63&gt;=3.35,H63&gt;=9.448,G63&gt;=0.13,D63&gt;=0.35,(D63&lt;1.25)),0.017,IF(AND((G63&lt;0.44),(G63&lt;0.446),(G63&lt;0.644),(A63&lt;7.25),D63&gt;=1.25),0.079,IF(AND(G63&gt;=0.44,(G63&lt;0.446),(G63&lt;0.644),(A63&lt;7.25),D63&gt;=1.25),0.02,IF(AND((A63&lt;5.95),(G63&lt;0.724),G63&gt;=0.644,(A63&lt;7.25),D63&gt;=1.25),-0.018,IF(AND(A63&gt;=5.95,(G63&lt;0.724),G63&gt;=0.644,(A63&lt;7.25),D63&gt;=1.25),0.027,IF(AND(A63&gt;=6.15,G63&gt;=0.724,G63&gt;=0.644,(A63&lt;7.25),D63&gt;=1.25),0.093,IF(AND((A63&lt;5.05),(A63&lt;5.45),(H63&lt;14.246),(H63&lt;14.344),(D63&lt;0.35),(D63&lt;1.25)),0.011,IF(AND(A63&gt;=5.05,(A63&lt;5.45),(H63&lt;14.246),(H63&lt;14.344),(D63&lt;0.35),(D63&lt;1.25)),0.021,IF(AND((A63&lt;5.4),(B63&lt;3.15),(H63&lt;9.448),G63&gt;=0.13,D63&gt;=0.35,(D63&lt;1.25)),0.007,IF(AND(A63&gt;=5.4,(B63&lt;3.15),(H63&lt;9.448),G63&gt;=0.13,D63&gt;=0.35,(D63&lt;1.25)),-0.011,IF(AND((B63&lt;3.75),B63&gt;=3.15,(H63&lt;9.448),G63&gt;=0.13,D63&gt;=0.35,(D63&lt;1.25)),0.012,IF(AND(B63&gt;=3.75,B63&gt;=3.15,(H63&lt;9.448),G63&gt;=0.13,D63&gt;=0.35,(D63&lt;1.25)),0.046,IF(AND((A63&lt;5.9),(A63&lt;6.15),G63&gt;=0.724,G63&gt;=0.644,(A63&lt;7.25),D63&gt;=1.25),0.06,IF(AND(A63&gt;=5.9,(A63&lt;6.15),G63&gt;=0.724,G63&gt;=0.644,(A63&lt;7.25),D63&gt;=1.25),0.005,"shouldnthappen")))))))))))))))))))))))</f>
        <v>-0.004</v>
      </c>
      <c r="V63" s="1" t="n">
        <f aca="false">IF(AND(H63&gt;=15.155,(D63&lt;1.55)),0.084,IF(AND(A63&gt;=7.25,D63&gt;=1.55),0.141,IF(AND((G63&lt;0.043),D63&gt;=1.05,(H63&lt;15.155),(D63&lt;1.55)),-0.007,IF(AND(D63&gt;=1.85,G63&gt;=0.755,(A63&lt;7.25),D63&gt;=1.55),0.051,IF(AND((H63&lt;9.966),G63&gt;=0.905,(D63&lt;1.05),(H63&lt;15.155),(D63&lt;1.55)),0.043,IF(AND(H63&gt;=9.966,G63&gt;=0.905,(D63&lt;1.05),(H63&lt;15.155),(D63&lt;1.55)),0.007,IF(AND((G63&lt;0.278),(G63&lt;0.361),(G63&lt;0.755),(A63&lt;7.25),D63&gt;=1.55),0.08,IF(AND((A63&lt;5.8),G63&gt;=0.361,(G63&lt;0.755),(A63&lt;7.25),D63&gt;=1.55),0.019,IF(AND((A63&lt;6.05),(D63&lt;1.85),G63&gt;=0.755,(A63&lt;7.25),D63&gt;=1.55),0.01,IF(AND(A63&gt;=6.05,(D63&lt;1.85),G63&gt;=0.755,(A63&lt;7.25),D63&gt;=1.55),0.002,IF(AND((G63&lt;0.486),(B63&lt;3.15),(G63&lt;0.905),(D63&lt;1.05),(H63&lt;15.155),(D63&lt;1.55)),0.026,IF(AND(G63&gt;=0.486,(B63&lt;3.15),(G63&lt;0.905),(D63&lt;1.05),(H63&lt;15.155),(D63&lt;1.55)),0.001,IF(AND((B63&lt;3.25),B63&gt;=3.15,(G63&lt;0.905),(D63&lt;1.05),(H63&lt;15.155),(D63&lt;1.55)),-0.003,IF(AND(B63&gt;=3.25,B63&gt;=3.15,(G63&lt;0.905),(D63&lt;1.05),(H63&lt;15.155),(D63&lt;1.55)),0.012,IF(AND((H63&lt;7.426),(H63&lt;8.769),G63&gt;=0.043,D63&gt;=1.05,(H63&lt;15.155),(D63&lt;1.55)),0.041,IF(AND(H63&gt;=7.426,(H63&lt;8.769),G63&gt;=0.043,D63&gt;=1.05,(H63&lt;15.155),(D63&lt;1.55)),-0.008,IF(AND((H63&lt;10.696),H63&gt;=8.769,G63&gt;=0.043,D63&gt;=1.05,(H63&lt;15.155),(D63&lt;1.55)),0.069,IF(AND(H63&gt;=10.696,H63&gt;=8.769,G63&gt;=0.043,D63&gt;=1.05,(H63&lt;15.155),(D63&lt;1.55)),0.033,IF(AND((D63&lt;2.2),G63&gt;=0.278,(G63&lt;0.361),(G63&lt;0.755),(A63&lt;7.25),D63&gt;=1.55),0.022,IF(AND(D63&gt;=2.2,G63&gt;=0.278,(G63&lt;0.361),(G63&lt;0.755),(A63&lt;7.25),D63&gt;=1.55),-0.027,IF(AND((H63&lt;12.626),A63&gt;=5.8,G63&gt;=0.361,(G63&lt;0.755),(A63&lt;7.25),D63&gt;=1.55),0.126,IF(AND(H63&gt;=12.626,A63&gt;=5.8,G63&gt;=0.361,(G63&lt;0.755),(A63&lt;7.25),D63&gt;=1.55),0.065,"shouldnthappen"))))))))))))))))))))))</f>
        <v>0.026</v>
      </c>
      <c r="W63" s="1" t="n">
        <f aca="false">IF(AND(H63&gt;=15.155,(D63&lt;1.55)),0.064,IF(AND(A63&gt;=7.45,D63&gt;=1.55),0.115,IF(AND(B63&gt;=3.15,(H63&lt;10.257),(A63&lt;7.45),D63&gt;=1.55),0.097,IF(AND((A63&lt;4.85),H63&gt;=14.344,(D63&lt;0.35),(H63&lt;15.155),(D63&lt;1.55)),0.003,IF(AND(A63&gt;=6.05,(G63&lt;0.169),D63&gt;=0.35,(H63&lt;15.155),(D63&lt;1.55)),-0.008,IF(AND((G63&lt;0.181),G63&gt;=0.169,D63&gt;=0.35,(H63&lt;15.155),(D63&lt;1.55)),0.065,IF(AND(B63&gt;=3.05,(B63&lt;3.15),(H63&lt;10.257),(A63&lt;7.45),D63&gt;=1.55),-0.023,IF(AND(H63&gt;=11.854,(G63&lt;0.613),H63&gt;=10.257,(A63&lt;7.45),D63&gt;=1.55),0.068,IF(AND((D63&lt;0.25),(B63&lt;3.15),(H63&lt;14.344),(D63&lt;0.35),(H63&lt;15.155),(D63&lt;1.55)),0.014,IF(AND(D63&gt;=0.25,(B63&lt;3.15),(H63&lt;14.344),(D63&lt;0.35),(H63&lt;15.155),(D63&lt;1.55)),0.002,IF(AND((A63&lt;5.05),B63&gt;=3.15,(H63&lt;14.344),(D63&lt;0.35),(H63&lt;15.155),(D63&lt;1.55)),-0.001,IF(AND(A63&gt;=5.05,B63&gt;=3.15,(H63&lt;14.344),(D63&lt;0.35),(H63&lt;15.155),(D63&lt;1.55)),0.009,IF(AND((H63&lt;14.877),A63&gt;=4.85,H63&gt;=14.344,(D63&lt;0.35),(H63&lt;15.155),(D63&lt;1.55)),0.023,IF(AND(H63&gt;=14.877,A63&gt;=4.85,H63&gt;=14.344,(D63&lt;0.35),(H63&lt;15.155),(D63&lt;1.55)),0.004,IF(AND((H63&lt;13.602),(A63&lt;6.05),(G63&lt;0.169),D63&gt;=0.35,(H63&lt;15.155),(D63&lt;1.55)),0.023,IF(AND(H63&gt;=13.602,(A63&lt;6.05),(G63&lt;0.169),D63&gt;=0.35,(H63&lt;15.155),(D63&lt;1.55)),-0.006,IF(AND((B63&lt;2.95),G63&gt;=0.181,G63&gt;=0.169,D63&gt;=0.35,(H63&lt;15.155),(D63&lt;1.55)),0.019,IF(AND(B63&gt;=2.95,G63&gt;=0.181,G63&gt;=0.169,D63&gt;=0.35,(H63&lt;15.155),(D63&lt;1.55)),0.034,IF(AND((A63&lt;5.35),(B63&lt;3.05),(B63&lt;3.15),(H63&lt;10.257),(A63&lt;7.45),D63&gt;=1.55),0.009,IF(AND(A63&gt;=5.35,(B63&lt;3.05),(B63&lt;3.15),(H63&lt;10.257),(A63&lt;7.45),D63&gt;=1.55),0.058,IF(AND((B63&lt;2.9),(H63&lt;11.854),(G63&lt;0.613),H63&gt;=10.257,(A63&lt;7.45),D63&gt;=1.55),0.037,IF(AND(B63&gt;=2.9,(H63&lt;11.854),(G63&lt;0.613),H63&gt;=10.257,(A63&lt;7.45),D63&gt;=1.55),-0.005,IF(AND((A63&lt;6.4),(G63&lt;0.711),G63&gt;=0.613,H63&gt;=10.257,(A63&lt;7.45),D63&gt;=1.55),0.001,IF(AND(A63&gt;=6.4,(G63&lt;0.711),G63&gt;=0.613,H63&gt;=10.257,(A63&lt;7.45),D63&gt;=1.55),-0.002,IF(AND((D63&lt;1.9),G63&gt;=0.711,G63&gt;=0.613,H63&gt;=10.257,(A63&lt;7.45),D63&gt;=1.55),0.007,IF(AND(D63&gt;=1.9,G63&gt;=0.711,G63&gt;=0.613,H63&gt;=10.257,(A63&lt;7.45),D63&gt;=1.55),0.023,"shouldnthappen"))))))))))))))))))))))))))</f>
        <v>0.023</v>
      </c>
      <c r="X63" s="1" t="n">
        <f aca="false">IF(AND(H63&gt;=15.155,(F63&lt;2.5)),0.049,IF(AND(A63&gt;=7.45,F63&gt;=2.5),0.089,IF(AND((G63&lt;0.107),(G63&lt;0.364),(A63&lt;7.45),F63&gt;=2.5),0.055,IF(AND(A63&gt;=5.75,(G63&lt;0.572),(D63&lt;1.25),(H63&lt;15.155),(F63&lt;2.5)),-0.018,IF(AND((A63&lt;5.7),(H63&lt;12.626),G63&gt;=0.364,(A63&lt;7.45),F63&gt;=2.5),0.012,IF(AND(A63&gt;=5.7,(H63&lt;12.626),G63&gt;=0.364,(A63&lt;7.45),F63&gt;=2.5),0.065,IF(AND((G63&lt;0.628),H63&gt;=12.626,G63&gt;=0.364,(A63&lt;7.45),F63&gt;=2.5),0.047,IF(AND((G63&lt;0.545),(A63&lt;5.75),(G63&lt;0.572),(D63&lt;1.25),(H63&lt;15.155),(F63&lt;2.5)),0.007,IF(AND(G63&gt;=0.545,(A63&lt;5.75),(G63&lt;0.572),(D63&lt;1.25),(H63&lt;15.155),(F63&lt;2.5)),-0.009,IF(AND((D63&lt;0.3),(H63&lt;11.788),G63&gt;=0.572,(D63&lt;1.25),(H63&lt;15.155),(F63&lt;2.5)),0.01,IF(AND(D63&gt;=0.3,(H63&lt;11.788),G63&gt;=0.572,(D63&lt;1.25),(H63&lt;15.155),(F63&lt;2.5)),0.03,IF(AND((A63&lt;4.75),H63&gt;=11.788,G63&gt;=0.572,(D63&lt;1.25),(H63&lt;15.155),(F63&lt;2.5)),0.001,IF(AND(A63&gt;=4.75,H63&gt;=11.788,G63&gt;=0.572,(D63&lt;1.25),(H63&lt;15.155),(F63&lt;2.5)),0.01,IF(AND((A63&lt;5.5),(A63&lt;6.15),(G63&lt;0.652),D63&gt;=1.25,(H63&lt;15.155),(F63&lt;2.5)),0.014,IF(AND(A63&gt;=5.5,(A63&lt;6.15),(G63&lt;0.652),D63&gt;=1.25,(H63&lt;15.155),(F63&lt;2.5)),0.049,IF(AND((H63&lt;12.206),A63&gt;=6.15,(G63&lt;0.652),D63&gt;=1.25,(H63&lt;15.155),(F63&lt;2.5)),-0.009,IF(AND(H63&gt;=12.206,A63&gt;=6.15,(G63&lt;0.652),D63&gt;=1.25,(H63&lt;15.155),(F63&lt;2.5)),0.021,IF(AND((A63&lt;5.55),(A63&lt;6.2),G63&gt;=0.652,D63&gt;=1.25,(H63&lt;15.155),(F63&lt;2.5)),0.011,IF(AND(A63&gt;=5.55,(A63&lt;6.2),G63&gt;=0.652,D63&gt;=1.25,(H63&lt;15.155),(F63&lt;2.5)),-0.019,IF(AND((B63&lt;3.2),A63&gt;=6.2,G63&gt;=0.652,D63&gt;=1.25,(H63&lt;15.155),(F63&lt;2.5)),0.025,IF(AND(B63&gt;=3.2,A63&gt;=6.2,G63&gt;=0.652,D63&gt;=1.25,(H63&lt;15.155),(F63&lt;2.5)),0.001,IF(AND((G63&lt;0.183),(G63&lt;0.301),G63&gt;=0.107,(G63&lt;0.364),(A63&lt;7.45),F63&gt;=2.5),-0.009,IF(AND(G63&gt;=0.183,(G63&lt;0.301),G63&gt;=0.107,(G63&lt;0.364),(A63&lt;7.45),F63&gt;=2.5),0.022,IF(AND((D63&lt;2.2),G63&gt;=0.301,G63&gt;=0.107,(G63&lt;0.364),(A63&lt;7.45),F63&gt;=2.5),0.004,IF(AND(D63&gt;=2.2,G63&gt;=0.301,G63&gt;=0.107,(G63&lt;0.364),(A63&lt;7.45),F63&gt;=2.5),-0.02,IF(AND((G63&lt;0.787),G63&gt;=0.628,H63&gt;=12.626,G63&gt;=0.364,(A63&lt;7.45),F63&gt;=2.5),-0.001,IF(AND(G63&gt;=0.787,G63&gt;=0.628,H63&gt;=12.626,G63&gt;=0.364,(A63&lt;7.45),F63&gt;=2.5),0.016,"shouldnthappen")))))))))))))))))))))))))))</f>
        <v>0.007</v>
      </c>
      <c r="Y63" s="1" t="n">
        <f aca="false">IF(AND(H63&gt;=15.155,(D63&lt;1.55)),0.037,IF(AND(D63&gt;=2.45,(A63&lt;7.45),D63&gt;=1.55),0.054,IF(AND((A63&lt;7.8),A63&gt;=7.45,D63&gt;=1.55),0.078,IF(AND(A63&gt;=7.8,A63&gt;=7.45,D63&gt;=1.55),0.021,IF(AND(A63&gt;=6.2,G63&gt;=0.68,D63&gt;=1.25,(H63&lt;15.155),(D63&lt;1.55)),0.019,IF(AND((B63&lt;2.65),(A63&lt;4.95),(G63&lt;0.572),(D63&lt;1.25),(H63&lt;15.155),(D63&lt;1.55)),0.021,IF(AND(B63&gt;=2.65,(A63&lt;4.95),(G63&lt;0.572),(D63&lt;1.25),(H63&lt;15.155),(D63&lt;1.55)),0.006,IF(AND((H63&lt;14.344),A63&gt;=4.95,(G63&lt;0.572),(D63&lt;1.25),(H63&lt;15.155),(D63&lt;1.55)),-0.005,IF(AND(H63&gt;=14.344,A63&gt;=4.95,(G63&lt;0.572),(D63&lt;1.25),(H63&lt;15.155),(D63&lt;1.55)),0.013,IF(AND((G63&lt;0.833),(H63&lt;11.788),G63&gt;=0.572,(D63&lt;1.25),(H63&lt;15.155),(D63&lt;1.55)),0.009,IF(AND(G63&gt;=0.833,(H63&lt;11.788),G63&gt;=0.572,(D63&lt;1.25),(H63&lt;15.155),(D63&lt;1.55)),0.024,IF(AND((A63&lt;4.75),H63&gt;=11.788,G63&gt;=0.572,(D63&lt;1.25),(H63&lt;15.155),(D63&lt;1.55)),0.001,IF(AND(A63&gt;=4.75,H63&gt;=11.788,G63&gt;=0.572,(D63&lt;1.25),(H63&lt;15.155),(D63&lt;1.55)),0.008,IF(AND((A63&lt;5.65),(A63&lt;6.15),(G63&lt;0.68),D63&gt;=1.25,(H63&lt;15.155),(D63&lt;1.55)),0.017,IF(AND(A63&gt;=5.65,(A63&lt;6.15),(G63&lt;0.68),D63&gt;=1.25,(H63&lt;15.155),(D63&lt;1.55)),0.039,IF(AND((G63&lt;0.436),A63&gt;=6.15,(G63&lt;0.68),D63&gt;=1.25,(H63&lt;15.155),(D63&lt;1.55)),-0.004,IF(AND(G63&gt;=0.436,A63&gt;=6.15,(G63&lt;0.68),D63&gt;=1.25,(H63&lt;15.155),(D63&lt;1.55)),0.022,IF(AND((A63&lt;5.55),(A63&lt;6.2),G63&gt;=0.68,D63&gt;=1.25,(H63&lt;15.155),(D63&lt;1.55)),0.009,IF(AND(A63&gt;=5.55,(A63&lt;6.2),G63&gt;=0.68,D63&gt;=1.25,(H63&lt;15.155),(D63&lt;1.55)),-0.016,IF(AND((G63&lt;0.107),(G63&lt;0.361),(G63&lt;0.613),(D63&lt;2.45),(A63&lt;7.45),D63&gt;=1.55),0.042,IF(AND(G63&gt;=0.107,(G63&lt;0.361),(G63&lt;0.613),(D63&lt;2.45),(A63&lt;7.45),D63&gt;=1.55),0.002,IF(AND((D63&lt;2.35),G63&gt;=0.361,(G63&lt;0.613),(D63&lt;2.45),(A63&lt;7.45),D63&gt;=1.55),0.051,IF(AND(D63&gt;=2.35,G63&gt;=0.361,(G63&lt;0.613),(D63&lt;2.45),(A63&lt;7.45),D63&gt;=1.55),0.016,IF(AND((A63&lt;6.4),(G63&lt;0.711),G63&gt;=0.613,(D63&lt;2.45),(A63&lt;7.45),D63&gt;=1.55),0.001,IF(AND(A63&gt;=6.4,(G63&lt;0.711),G63&gt;=0.613,(D63&lt;2.45),(A63&lt;7.45),D63&gt;=1.55),-0.002,IF(AND((B63&lt;2.95),G63&gt;=0.711,G63&gt;=0.613,(D63&lt;2.45),(A63&lt;7.45),D63&gt;=1.55),0.023,IF(AND(B63&gt;=2.95,G63&gt;=0.711,G63&gt;=0.613,(D63&lt;2.45),(A63&lt;7.45),D63&gt;=1.55),0.01,"shouldnthappen")))))))))))))))))))))))))))</f>
        <v>-0.005</v>
      </c>
      <c r="Z63" s="1" t="n">
        <f aca="false">IF(AND(A63&gt;=7.45,D63&gt;=1.75),0.056,IF(AND(H63&gt;=15.059,A63&gt;=5.55,(D63&lt;1.75)),0.028,IF(AND((D63&lt;0.35),G63&gt;=0.905,(A63&lt;5.55),(D63&lt;1.75)),0.005,IF(AND(D63&gt;=0.35,G63&gt;=0.905,(A63&lt;5.55),(D63&lt;1.75)),0.026,IF(AND((H63&lt;8.711),D63&gt;=2.45,(A63&lt;7.45),D63&gt;=1.75),0.011,IF(AND(H63&gt;=8.711,D63&gt;=2.45,(A63&lt;7.45),D63&gt;=1.75),0.049,IF(AND((G63&lt;0.107),(G63&lt;0.487),(D63&lt;2.45),(A63&lt;7.45),D63&gt;=1.75),0.032,IF(AND((H63&lt;10.915),(A63&lt;4.5),(B63&lt;3.15),(G63&lt;0.905),(A63&lt;5.55),(D63&lt;1.75)),-0.001,IF(AND(H63&gt;=10.915,(A63&lt;4.5),(B63&lt;3.15),(G63&lt;0.905),(A63&lt;5.55),(D63&lt;1.75)),0.003,IF(AND((A63&lt;5.05),A63&gt;=4.5,(B63&lt;3.15),(G63&lt;0.905),(A63&lt;5.55),(D63&lt;1.75)),0.015,IF(AND(A63&gt;=5.05,A63&gt;=4.5,(B63&lt;3.15),(G63&lt;0.905),(A63&lt;5.55),(D63&lt;1.75)),0.006,IF(AND((G63&lt;0.05),(G63&lt;0.091),B63&gt;=3.15,(G63&lt;0.905),(A63&lt;5.55),(D63&lt;1.75)),0.001,IF(AND(G63&gt;=0.05,(G63&lt;0.091),B63&gt;=3.15,(G63&lt;0.905),(A63&lt;5.55),(D63&lt;1.75)),0.008,IF(AND((G63&lt;0.587),G63&gt;=0.091,B63&gt;=3.15,(G63&lt;0.905),(A63&lt;5.55),(D63&lt;1.75)),-0.003,IF(AND(G63&gt;=0.587,G63&gt;=0.091,B63&gt;=3.15,(G63&lt;0.905),(A63&lt;5.55),(D63&lt;1.75)),0.004,IF(AND((F63&lt;2.5),(B63&lt;2.85),(G63&lt;0.419),(H63&lt;15.059),A63&gt;=5.55,(D63&lt;1.75)),0.041,IF(AND(F63&gt;=2.5,(B63&lt;2.85),(G63&lt;0.419),(H63&lt;15.059),A63&gt;=5.55,(D63&lt;1.75)),0.015,IF(AND((G63&lt;0.164),B63&gt;=2.85,(G63&lt;0.419),(H63&lt;15.059),A63&gt;=5.55,(D63&lt;1.75)),0.01,IF(AND(G63&gt;=0.164,B63&gt;=2.85,(G63&lt;0.419),(H63&lt;15.059),A63&gt;=5.55,(D63&lt;1.75)),-0.001,IF(AND((B63&lt;2.55),(B63&lt;2.95),G63&gt;=0.419,(H63&lt;15.059),A63&gt;=5.55,(D63&lt;1.75)),0.014,IF(AND(B63&gt;=2.55,(B63&lt;2.95),G63&gt;=0.419,(H63&lt;15.059),A63&gt;=5.55,(D63&lt;1.75)),-0.013,IF(AND((D63&lt;1.55),B63&gt;=2.95,G63&gt;=0.419,(H63&lt;15.059),A63&gt;=5.55,(D63&lt;1.75)),0.023,IF(AND(D63&gt;=1.55,B63&gt;=2.95,G63&gt;=0.419,(H63&lt;15.059),A63&gt;=5.55,(D63&lt;1.75)),0.005,IF(AND((H63&lt;13.278),G63&gt;=0.107,(G63&lt;0.487),(D63&lt;2.45),(A63&lt;7.45),D63&gt;=1.75),-0.009,IF(AND(H63&gt;=13.278,G63&gt;=0.107,(G63&lt;0.487),(D63&lt;2.45),(A63&lt;7.45),D63&gt;=1.75),0.017,IF(AND((D63&lt;2.35),(G63&lt;0.571),G63&gt;=0.487,(D63&lt;2.45),(A63&lt;7.45),D63&gt;=1.75),0.053,IF(AND(D63&gt;=2.35,(G63&lt;0.571),G63&gt;=0.487,(D63&lt;2.45),(A63&lt;7.45),D63&gt;=1.75),0.009,IF(AND((G63&lt;0.779),G63&gt;=0.571,G63&gt;=0.487,(D63&lt;2.45),(A63&lt;7.45),D63&gt;=1.75),0.006,IF(AND(G63&gt;=0.779,G63&gt;=0.571,G63&gt;=0.487,(D63&lt;2.45),(A63&lt;7.45),D63&gt;=1.75),0.016,"shouldnthappen")))))))))))))))))))))))))))))</f>
        <v>0.015</v>
      </c>
      <c r="AA63" s="1" t="n">
        <f aca="false">IF(AND((A63&lt;7.8),A63&gt;=7.45,D63&gt;=1.75),0.051,IF(AND(A63&gt;=7.8,A63&gt;=7.45,D63&gt;=1.75),0.01,IF(AND(B63&gt;=3.35,B63&gt;=3.25,(A63&lt;7.45),D63&gt;=1.75),0.016,IF(AND((H63&lt;8.308),(D63&lt;0.15),(H63&lt;13.655),(D63&lt;0.35),(D63&lt;1.75)),0.009,IF(AND((H63&lt;14.529),(G63&lt;0.293),H63&gt;=13.655,(D63&lt;0.35),(D63&lt;1.75)),0.011,IF(AND(H63&gt;=14.529,(G63&lt;0.293),H63&gt;=13.655,(D63&lt;0.35),(D63&lt;1.75)),0.001,IF(AND(D63&gt;=0.25,G63&gt;=0.293,H63&gt;=13.655,(D63&lt;0.35),(D63&lt;1.75)),-0.004,IF(AND(H63&gt;=10.635,(H63&lt;10.696),(H63&lt;13.906),D63&gt;=0.35,(D63&lt;1.75)),0.036,IF(AND(G63&gt;=0.833,H63&gt;=10.696,(H63&lt;13.906),D63&gt;=0.35,(D63&lt;1.75)),0.016,IF(AND((A63&lt;6.65),(G63&lt;0.247),H63&gt;=13.906,D63&gt;=0.35,(D63&lt;1.75)),-0.008,IF(AND(A63&gt;=6.65,(G63&lt;0.247),H63&gt;=13.906,D63&gt;=0.35,(D63&lt;1.75)),0.011,IF(AND((B63&lt;2.45),G63&gt;=0.247,H63&gt;=13.906,D63&gt;=0.35,(D63&lt;1.75)),0,IF(AND((D63&lt;1.85),(B63&lt;2.95),(B63&lt;3.25),(A63&lt;7.45),D63&gt;=1.75),0.033,IF(AND((G63&lt;0.428),(B63&lt;3.35),B63&gt;=3.25,(A63&lt;7.45),D63&gt;=1.75),0.009,IF(AND(G63&gt;=0.428,(B63&lt;3.35),B63&gt;=3.25,(A63&lt;7.45),D63&gt;=1.75),0.042,IF(AND((A63&lt;4.6),H63&gt;=8.308,(D63&lt;0.15),(H63&lt;13.655),(D63&lt;0.35),(D63&lt;1.75)),0.003,IF(AND(A63&gt;=4.6,H63&gt;=8.308,(D63&lt;0.15),(H63&lt;13.655),(D63&lt;0.35),(D63&lt;1.75)),0,IF(AND((H63&lt;8.834),(A63&lt;5.05),D63&gt;=0.15,(H63&lt;13.655),(D63&lt;0.35),(D63&lt;1.75)),0.002,IF(AND(H63&gt;=8.834,(A63&lt;5.05),D63&gt;=0.15,(H63&lt;13.655),(D63&lt;0.35),(D63&lt;1.75)),-0.008,IF(AND((A63&lt;5.45),A63&gt;=5.05,D63&gt;=0.15,(H63&lt;13.655),(D63&lt;0.35),(D63&lt;1.75)),0.003,IF(AND(A63&gt;=5.45,A63&gt;=5.05,D63&gt;=0.15,(H63&lt;13.655),(D63&lt;0.35),(D63&lt;1.75)),-0.002,IF(AND((A63&lt;5.3),(D63&lt;0.25),G63&gt;=0.293,H63&gt;=13.655,(D63&lt;0.35),(D63&lt;1.75)),0.007,IF(AND(A63&gt;=5.3,(D63&lt;0.25),G63&gt;=0.293,H63&gt;=13.655,(D63&lt;0.35),(D63&lt;1.75)),0.001,IF(AND((H63&lt;7.309),(H63&lt;10.635),(H63&lt;10.696),(H63&lt;13.906),D63&gt;=0.35,(D63&lt;1.75)),0.014,IF(AND(H63&gt;=7.309,(H63&lt;10.635),(H63&lt;10.696),(H63&lt;13.906),D63&gt;=0.35,(D63&lt;1.75)),0.006,IF(AND((H63&lt;12.093),(G63&lt;0.833),H63&gt;=10.696,(H63&lt;13.906),D63&gt;=0.35,(D63&lt;1.75)),-0.01,IF(AND(H63&gt;=12.093,(G63&lt;0.833),H63&gt;=10.696,(H63&lt;13.906),D63&gt;=0.35,(D63&lt;1.75)),0.004,IF(AND((G63&lt;0.823),B63&gt;=2.45,G63&gt;=0.247,H63&gt;=13.906,D63&gt;=0.35,(D63&lt;1.75)),0.026,IF(AND(G63&gt;=0.823,B63&gt;=2.45,G63&gt;=0.247,H63&gt;=13.906,D63&gt;=0.35,(D63&lt;1.75)),0.006,IF(AND((H63&lt;11.121),D63&gt;=1.85,(B63&lt;2.95),(B63&lt;3.25),(A63&lt;7.45),D63&gt;=1.75),0.013,IF(AND(H63&gt;=11.121,D63&gt;=1.85,(B63&lt;2.95),(B63&lt;3.25),(A63&lt;7.45),D63&gt;=1.75),0.005,IF(AND((A63&lt;6.05),(A63&lt;6.45),B63&gt;=2.95,(B63&lt;3.25),(A63&lt;7.45),D63&gt;=1.75),0.001,IF(AND(A63&gt;=6.05,(A63&lt;6.45),B63&gt;=2.95,(B63&lt;3.25),(A63&lt;7.45),D63&gt;=1.75),-0.005,IF(AND((G63&lt;0.42),A63&gt;=6.45,B63&gt;=2.95,(B63&lt;3.25),(A63&lt;7.45),D63&gt;=1.75),0.004,IF(AND(G63&gt;=0.42,A63&gt;=6.45,B63&gt;=2.95,(B63&lt;3.25),(A63&lt;7.45),D63&gt;=1.75),0.019,"shouldnthappen")))))))))))))))))))))))))))))))))))</f>
        <v>-0.01</v>
      </c>
      <c r="AB63" s="1" t="n">
        <f aca="false">+ 0.5</f>
        <v>0.5</v>
      </c>
    </row>
    <row r="64" customFormat="false" ht="13.8" hidden="false" customHeight="false" outlineLevel="0" collapsed="false">
      <c r="A64" s="11" t="n">
        <v>5.9</v>
      </c>
      <c r="B64" s="1" t="n">
        <v>3</v>
      </c>
      <c r="C64" s="1" t="n">
        <v>4.2</v>
      </c>
      <c r="D64" s="1" t="n">
        <v>1.5</v>
      </c>
      <c r="E64" s="1" t="s">
        <v>92</v>
      </c>
      <c r="F64" s="1" t="n">
        <v>2</v>
      </c>
      <c r="G64" s="1" t="n">
        <v>0.795005847932771</v>
      </c>
      <c r="H64" s="18" t="n">
        <v>8.33750034831464</v>
      </c>
      <c r="I64" s="1" t="n">
        <f aca="false">C64</f>
        <v>4.2</v>
      </c>
      <c r="J64" s="1" t="n">
        <f aca="false">SUM(M64:AB64)</f>
        <v>4.483</v>
      </c>
      <c r="K64" s="15" t="n">
        <f aca="false">1-SQRT(VAR(M64:AB64, I64)) / AVERAGE(M64:AB64)</f>
        <v>-2.66911586363743</v>
      </c>
      <c r="L64" s="1" t="n">
        <f aca="false">(J64-I64)/I64</f>
        <v>0.0673809523809523</v>
      </c>
      <c r="M64" s="1" t="n">
        <f aca="false">IF(AND((H64&lt;5.245),(D64&lt;0.8)),0.075,IF(AND(H64&gt;=5.245,(D64&lt;0.8)),0.279,IF(AND((D64&lt;1.45),D64&gt;=0.8),1.043,IF(AND(D64&gt;=1.45,D64&gt;=0.8),1.423,"shouldnthappen"))))</f>
        <v>1.423</v>
      </c>
      <c r="N64" s="1" t="n">
        <f aca="false">IF(AND((A64&lt;4.35),(D64&lt;0.8)),0.048,IF(AND(A64&gt;=4.35,(D64&lt;0.8)),0.198,IF(AND(F64&gt;=2.5,D64&gt;=0.8),1.048,IF(AND((A64&lt;5.15),(F64&lt;2.5),D64&gt;=0.8),0.321,IF(AND(A64&gt;=5.15,(F64&lt;2.5),D64&gt;=0.8),0.783,"shouldnthappen")))))</f>
        <v>0.783</v>
      </c>
      <c r="O64" s="1" t="n">
        <f aca="false">IF(AND((H64&lt;5.245),(D64&lt;0.8)),0.034,IF(AND((A64&lt;5.9),D64&gt;=0.8),0.489,IF(AND(A64&gt;=5.9,D64&gt;=0.8),0.721,IF(AND((A64&lt;4.35),H64&gt;=5.245,(D64&lt;0.8)),0.041,IF(AND(A64&gt;=4.35,H64&gt;=5.245,(D64&lt;0.8)),0.142,"shouldnthappen")))))</f>
        <v>0.721</v>
      </c>
      <c r="P64" s="1" t="n">
        <f aca="false">IF(AND((B64&lt;2.8),(D64&lt;1.15)),0.244,IF(AND((D64&lt;1.75),D64&gt;=1.15),0.396,IF(AND(D64&gt;=1.75,D64&gt;=1.15),0.554,IF(AND((A64&lt;5.05),B64&gt;=2.8,(D64&lt;1.15)),0.078,IF(AND((H64&lt;14.877),A64&gt;=5.05,B64&gt;=2.8,(D64&lt;1.15)),0.118,IF(AND(H64&gt;=14.877,A64&gt;=5.05,B64&gt;=2.8,(D64&lt;1.15)),0.027,"shouldnthappen"))))))</f>
        <v>0.396</v>
      </c>
      <c r="Q64" s="1" t="n">
        <f aca="false">IF(AND(D64&gt;=0.45,(D64&lt;1.15)),0.17,IF(AND(A64&gt;=7.1,D64&gt;=1.15),0.539,IF(AND((A64&lt;6.25),(A64&lt;7.1),D64&gt;=1.15),0.258,IF(AND(A64&gt;=6.25,(A64&lt;7.1),D64&gt;=1.15),0.344,IF(AND(G64&gt;=0.418,(A64&lt;5.05),(D64&lt;0.45),(D64&lt;1.15)),0.033,IF(AND((H64&lt;14.494),(G64&lt;0.418),(A64&lt;5.05),(D64&lt;0.45),(D64&lt;1.15)),0.061,IF(AND(H64&gt;=14.494,(G64&lt;0.418),(A64&lt;5.05),(D64&lt;0.45),(D64&lt;1.15)),0.015,IF(AND(H64&gt;=14.877,(B64&lt;3.85),A64&gt;=5.05,(D64&lt;0.45),(D64&lt;1.15)),0.023,IF(AND((B64&lt;4),B64&gt;=3.85,A64&gt;=5.05,(D64&lt;0.45),(D64&lt;1.15)),0.009,IF(AND(B64&gt;=4,B64&gt;=3.85,A64&gt;=5.05,(D64&lt;0.45),(D64&lt;1.15)),0.052,IF(AND((G64&lt;0.05),(H64&lt;14.877),(B64&lt;3.85),A64&gt;=5.05,(D64&lt;0.45),(D64&lt;1.15)),0.024,IF(AND(G64&gt;=0.05,(H64&lt;14.877),(B64&lt;3.85),A64&gt;=5.05,(D64&lt;0.45),(D64&lt;1.15)),0.091,"shouldnthappen"))))))))))))</f>
        <v>0.258</v>
      </c>
      <c r="R64" s="1" t="n">
        <f aca="false">IF(AND(A64&gt;=7.1,D64&gt;=0.8),0.401,IF(AND((A64&lt;4.5),(G64&lt;0.905),(D64&lt;0.8)),0.024,IF(AND((H64&lt;9.966),G64&gt;=0.905,(D64&lt;0.8)),0.094,IF(AND(H64&gt;=9.966,G64&gt;=0.905,(D64&lt;0.8)),0.026,IF(AND(D64&gt;=2.05,(A64&lt;7.1),D64&gt;=0.8),0.277,IF(AND((H64&lt;5.523),A64&gt;=4.5,(G64&lt;0.905),(D64&lt;0.8)),0.012,IF(AND(H64&gt;=5.523,A64&gt;=4.5,(G64&lt;0.905),(D64&lt;0.8)),0.049,IF(AND((A64&lt;5.3),(D64&lt;2.05),(A64&lt;7.1),D64&gt;=0.8),0.095,IF(AND(A64&gt;=5.3,(D64&lt;2.05),(A64&lt;7.1),D64&gt;=0.8),0.196,"shouldnthappen")))))))))</f>
        <v>0.196</v>
      </c>
      <c r="S64" s="1" t="n">
        <f aca="false">IF(AND(A64&gt;=7.1,D64&gt;=1.35),0.298,IF(AND(G64&gt;=0.905,(D64&lt;0.8),(D64&lt;1.35)),0.068,IF(AND(H64&gt;=9.386,D64&gt;=0.8,(D64&lt;1.35)),0.126,IF(AND((H64&lt;7.426),(H64&lt;9.386),D64&gt;=0.8,(D64&lt;1.35)),0.091,IF(AND((A64&lt;5.3),(G64&lt;0.905),(A64&lt;7.1),D64&gt;=1.35),0.063,IF(AND((D64&lt;2.05),G64&gt;=0.905,(A64&lt;7.1),D64&gt;=1.35),0.015,IF(AND(D64&gt;=2.05,G64&gt;=0.905,(A64&lt;7.1),D64&gt;=1.35),0.089,IF(AND((H64&lt;10.505),(H64&lt;14.344),(G64&lt;0.905),(D64&lt;0.8),(D64&lt;1.35)),0.035,IF(AND((A64&lt;4.85),H64&gt;=14.344,(G64&lt;0.905),(D64&lt;0.8),(D64&lt;1.35)),0.006,IF(AND((B64&lt;2.75),H64&gt;=7.426,(H64&lt;9.386),D64&gt;=0.8,(D64&lt;1.35)),0.021,IF(AND(B64&gt;=2.75,H64&gt;=7.426,(H64&lt;9.386),D64&gt;=0.8,(D64&lt;1.35)),-0.01,IF(AND((B64&lt;2.35),A64&gt;=5.3,(G64&lt;0.905),(A64&lt;7.1),D64&gt;=1.35),0.068,IF(AND(B64&gt;=2.35,A64&gt;=5.3,(G64&lt;0.905),(A64&lt;7.1),D64&gt;=1.35),0.181,IF(AND((H64&lt;11.731),H64&gt;=10.505,(H64&lt;14.344),(G64&lt;0.905),(D64&lt;0.8),(D64&lt;1.35)),0.004,IF(AND(H64&gt;=11.731,H64&gt;=10.505,(H64&lt;14.344),(G64&lt;0.905),(D64&lt;0.8),(D64&lt;1.35)),0.024,IF(AND((H64&lt;14.877),A64&gt;=4.85,H64&gt;=14.344,(G64&lt;0.905),(D64&lt;0.8),(D64&lt;1.35)),0.063,IF(AND(H64&gt;=14.877,A64&gt;=4.85,H64&gt;=14.344,(G64&lt;0.905),(D64&lt;0.8),(D64&lt;1.35)),0.012,"shouldnthappen")))))))))))))))))</f>
        <v>0.181</v>
      </c>
      <c r="T64" s="1" t="n">
        <f aca="false">IF(AND(D64&gt;=0.45,(A64&lt;5.65)),0.067,IF(AND(A64&gt;=7.25,A64&gt;=5.65),0.244,IF(AND((H64&lt;9.966),G64&gt;=0.905,(D64&lt;0.45),(A64&lt;5.65)),0.062,IF(AND(H64&gt;=9.966,G64&gt;=0.905,(D64&lt;0.45),(A64&lt;5.65)),0.012,IF(AND((G64&lt;0.948),D64&gt;=2.05,(A64&lt;7.25),A64&gt;=5.65),0.157,IF(AND(G64&gt;=0.948,D64&gt;=2.05,(A64&lt;7.25),A64&gt;=5.65),0.037,IF(AND(G64&gt;=0.422,(B64&lt;3.15),(G64&lt;0.905),(D64&lt;0.45),(A64&lt;5.65)),0.011,IF(AND((D64&lt;0.25),(G64&lt;0.422),(B64&lt;3.15),(G64&lt;0.905),(D64&lt;0.45),(A64&lt;5.65)),0.04,IF(AND(D64&gt;=0.25,(G64&lt;0.422),(B64&lt;3.15),(G64&lt;0.905),(D64&lt;0.45),(A64&lt;5.65)),0.009,IF(AND((A64&lt;4.85),(B64&lt;3.25),B64&gt;=3.15,(G64&lt;0.905),(D64&lt;0.45),(A64&lt;5.65)),0.008,IF(AND(A64&gt;=4.85,(B64&lt;3.25),B64&gt;=3.15,(G64&lt;0.905),(D64&lt;0.45),(A64&lt;5.65)),-0.017,IF(AND((D64&lt;0.25),B64&gt;=3.25,B64&gt;=3.15,(G64&lt;0.905),(D64&lt;0.45),(A64&lt;5.65)),0.022,IF(AND(D64&gt;=0.25,B64&gt;=3.25,B64&gt;=3.15,(G64&lt;0.905),(D64&lt;0.45),(A64&lt;5.65)),0.009,IF(AND((F64&lt;2.5),(H64&lt;7.692),(G64&lt;0.644),(D64&lt;2.05),(A64&lt;7.25),A64&gt;=5.65),0.018,IF(AND(F64&gt;=2.5,(H64&lt;7.692),(G64&lt;0.644),(D64&lt;2.05),(A64&lt;7.25),A64&gt;=5.65),0.068,IF(AND((B64&lt;2.35),H64&gt;=7.692,(G64&lt;0.644),(D64&lt;2.05),(A64&lt;7.25),A64&gt;=5.65),0.023,IF(AND(B64&gt;=2.35,H64&gt;=7.692,(G64&lt;0.644),(D64&lt;2.05),(A64&lt;7.25),A64&gt;=5.65),0.125,IF(AND((G64&lt;0.766),(G64&lt;0.85),G64&gt;=0.644,(D64&lt;2.05),(A64&lt;7.25),A64&gt;=5.65),0.055,IF(AND(G64&gt;=0.766,(G64&lt;0.85),G64&gt;=0.644,(D64&lt;2.05),(A64&lt;7.25),A64&gt;=5.65),-0,IF(AND((B64&lt;2.95),G64&gt;=0.85,G64&gt;=0.644,(D64&lt;2.05),(A64&lt;7.25),A64&gt;=5.65),0.098,IF(AND(B64&gt;=2.95,G64&gt;=0.85,G64&gt;=0.644,(D64&lt;2.05),(A64&lt;7.25),A64&gt;=5.65),0.013,"shouldnthappen")))))))))))))))))))))</f>
        <v>-0</v>
      </c>
      <c r="U64" s="1" t="n">
        <f aca="false">IF(AND(A64&gt;=7.25,D64&gt;=1.25),0.186,IF(AND((G64&lt;0.13),D64&gt;=0.35,(D64&lt;1.25)),-0.004,IF(AND(H64&gt;=14.246,(H64&lt;14.344),(D64&lt;0.35),(D64&lt;1.25)),-0.002,IF(AND((A64&lt;4.85),H64&gt;=14.344,(D64&lt;0.35),(D64&lt;1.25)),0.004,IF(AND(G64&gt;=0.446,(G64&lt;0.644),(A64&lt;7.25),D64&gt;=1.25),0.138,IF(AND(A64&gt;=5.45,(H64&lt;14.246),(H64&lt;14.344),(D64&lt;0.35),(D64&lt;1.25)),0.001,IF(AND((H64&lt;14.877),A64&gt;=4.85,H64&gt;=14.344,(D64&lt;0.35),(D64&lt;1.25)),0.035,IF(AND(H64&gt;=14.877,A64&gt;=4.85,H64&gt;=14.344,(D64&lt;0.35),(D64&lt;1.25)),0.007,IF(AND((B64&lt;3.35),H64&gt;=9.448,G64&gt;=0.13,D64&gt;=0.35,(D64&lt;1.25)),0.053,IF(AND(B64&gt;=3.35,H64&gt;=9.448,G64&gt;=0.13,D64&gt;=0.35,(D64&lt;1.25)),0.017,IF(AND((G64&lt;0.44),(G64&lt;0.446),(G64&lt;0.644),(A64&lt;7.25),D64&gt;=1.25),0.079,IF(AND(G64&gt;=0.44,(G64&lt;0.446),(G64&lt;0.644),(A64&lt;7.25),D64&gt;=1.25),0.02,IF(AND((A64&lt;5.95),(G64&lt;0.724),G64&gt;=0.644,(A64&lt;7.25),D64&gt;=1.25),-0.018,IF(AND(A64&gt;=5.95,(G64&lt;0.724),G64&gt;=0.644,(A64&lt;7.25),D64&gt;=1.25),0.027,IF(AND(A64&gt;=6.15,G64&gt;=0.724,G64&gt;=0.644,(A64&lt;7.25),D64&gt;=1.25),0.093,IF(AND((A64&lt;5.05),(A64&lt;5.45),(H64&lt;14.246),(H64&lt;14.344),(D64&lt;0.35),(D64&lt;1.25)),0.011,IF(AND(A64&gt;=5.05,(A64&lt;5.45),(H64&lt;14.246),(H64&lt;14.344),(D64&lt;0.35),(D64&lt;1.25)),0.021,IF(AND((A64&lt;5.4),(B64&lt;3.15),(H64&lt;9.448),G64&gt;=0.13,D64&gt;=0.35,(D64&lt;1.25)),0.007,IF(AND(A64&gt;=5.4,(B64&lt;3.15),(H64&lt;9.448),G64&gt;=0.13,D64&gt;=0.35,(D64&lt;1.25)),-0.011,IF(AND((B64&lt;3.75),B64&gt;=3.15,(H64&lt;9.448),G64&gt;=0.13,D64&gt;=0.35,(D64&lt;1.25)),0.012,IF(AND(B64&gt;=3.75,B64&gt;=3.15,(H64&lt;9.448),G64&gt;=0.13,D64&gt;=0.35,(D64&lt;1.25)),0.046,IF(AND((A64&lt;5.9),(A64&lt;6.15),G64&gt;=0.724,G64&gt;=0.644,(A64&lt;7.25),D64&gt;=1.25),0.06,IF(AND(A64&gt;=5.9,(A64&lt;6.15),G64&gt;=0.724,G64&gt;=0.644,(A64&lt;7.25),D64&gt;=1.25),0.005,"shouldnthappen")))))))))))))))))))))))</f>
        <v>0.005</v>
      </c>
      <c r="V64" s="1" t="n">
        <f aca="false">IF(AND(H64&gt;=15.155,(D64&lt;1.55)),0.084,IF(AND(A64&gt;=7.25,D64&gt;=1.55),0.141,IF(AND((G64&lt;0.043),D64&gt;=1.05,(H64&lt;15.155),(D64&lt;1.55)),-0.007,IF(AND(D64&gt;=1.85,G64&gt;=0.755,(A64&lt;7.25),D64&gt;=1.55),0.051,IF(AND((H64&lt;9.966),G64&gt;=0.905,(D64&lt;1.05),(H64&lt;15.155),(D64&lt;1.55)),0.043,IF(AND(H64&gt;=9.966,G64&gt;=0.905,(D64&lt;1.05),(H64&lt;15.155),(D64&lt;1.55)),0.007,IF(AND((G64&lt;0.278),(G64&lt;0.361),(G64&lt;0.755),(A64&lt;7.25),D64&gt;=1.55),0.08,IF(AND((A64&lt;5.8),G64&gt;=0.361,(G64&lt;0.755),(A64&lt;7.25),D64&gt;=1.55),0.019,IF(AND((A64&lt;6.05),(D64&lt;1.85),G64&gt;=0.755,(A64&lt;7.25),D64&gt;=1.55),0.01,IF(AND(A64&gt;=6.05,(D64&lt;1.85),G64&gt;=0.755,(A64&lt;7.25),D64&gt;=1.55),0.002,IF(AND((G64&lt;0.486),(B64&lt;3.15),(G64&lt;0.905),(D64&lt;1.05),(H64&lt;15.155),(D64&lt;1.55)),0.026,IF(AND(G64&gt;=0.486,(B64&lt;3.15),(G64&lt;0.905),(D64&lt;1.05),(H64&lt;15.155),(D64&lt;1.55)),0.001,IF(AND((B64&lt;3.25),B64&gt;=3.15,(G64&lt;0.905),(D64&lt;1.05),(H64&lt;15.155),(D64&lt;1.55)),-0.003,IF(AND(B64&gt;=3.25,B64&gt;=3.15,(G64&lt;0.905),(D64&lt;1.05),(H64&lt;15.155),(D64&lt;1.55)),0.012,IF(AND((H64&lt;7.426),(H64&lt;8.769),G64&gt;=0.043,D64&gt;=1.05,(H64&lt;15.155),(D64&lt;1.55)),0.041,IF(AND(H64&gt;=7.426,(H64&lt;8.769),G64&gt;=0.043,D64&gt;=1.05,(H64&lt;15.155),(D64&lt;1.55)),-0.008,IF(AND((H64&lt;10.696),H64&gt;=8.769,G64&gt;=0.043,D64&gt;=1.05,(H64&lt;15.155),(D64&lt;1.55)),0.069,IF(AND(H64&gt;=10.696,H64&gt;=8.769,G64&gt;=0.043,D64&gt;=1.05,(H64&lt;15.155),(D64&lt;1.55)),0.033,IF(AND((D64&lt;2.2),G64&gt;=0.278,(G64&lt;0.361),(G64&lt;0.755),(A64&lt;7.25),D64&gt;=1.55),0.022,IF(AND(D64&gt;=2.2,G64&gt;=0.278,(G64&lt;0.361),(G64&lt;0.755),(A64&lt;7.25),D64&gt;=1.55),-0.027,IF(AND((H64&lt;12.626),A64&gt;=5.8,G64&gt;=0.361,(G64&lt;0.755),(A64&lt;7.25),D64&gt;=1.55),0.126,IF(AND(H64&gt;=12.626,A64&gt;=5.8,G64&gt;=0.361,(G64&lt;0.755),(A64&lt;7.25),D64&gt;=1.55),0.065,"shouldnthappen"))))))))))))))))))))))</f>
        <v>-0.008</v>
      </c>
      <c r="W64" s="1" t="n">
        <f aca="false">IF(AND(H64&gt;=15.155,(D64&lt;1.55)),0.064,IF(AND(A64&gt;=7.45,D64&gt;=1.55),0.115,IF(AND(B64&gt;=3.15,(H64&lt;10.257),(A64&lt;7.45),D64&gt;=1.55),0.097,IF(AND((A64&lt;4.85),H64&gt;=14.344,(D64&lt;0.35),(H64&lt;15.155),(D64&lt;1.55)),0.003,IF(AND(A64&gt;=6.05,(G64&lt;0.169),D64&gt;=0.35,(H64&lt;15.155),(D64&lt;1.55)),-0.008,IF(AND((G64&lt;0.181),G64&gt;=0.169,D64&gt;=0.35,(H64&lt;15.155),(D64&lt;1.55)),0.065,IF(AND(B64&gt;=3.05,(B64&lt;3.15),(H64&lt;10.257),(A64&lt;7.45),D64&gt;=1.55),-0.023,IF(AND(H64&gt;=11.854,(G64&lt;0.613),H64&gt;=10.257,(A64&lt;7.45),D64&gt;=1.55),0.068,IF(AND((D64&lt;0.25),(B64&lt;3.15),(H64&lt;14.344),(D64&lt;0.35),(H64&lt;15.155),(D64&lt;1.55)),0.014,IF(AND(D64&gt;=0.25,(B64&lt;3.15),(H64&lt;14.344),(D64&lt;0.35),(H64&lt;15.155),(D64&lt;1.55)),0.002,IF(AND((A64&lt;5.05),B64&gt;=3.15,(H64&lt;14.344),(D64&lt;0.35),(H64&lt;15.155),(D64&lt;1.55)),-0.001,IF(AND(A64&gt;=5.05,B64&gt;=3.15,(H64&lt;14.344),(D64&lt;0.35),(H64&lt;15.155),(D64&lt;1.55)),0.009,IF(AND((H64&lt;14.877),A64&gt;=4.85,H64&gt;=14.344,(D64&lt;0.35),(H64&lt;15.155),(D64&lt;1.55)),0.023,IF(AND(H64&gt;=14.877,A64&gt;=4.85,H64&gt;=14.344,(D64&lt;0.35),(H64&lt;15.155),(D64&lt;1.55)),0.004,IF(AND((H64&lt;13.602),(A64&lt;6.05),(G64&lt;0.169),D64&gt;=0.35,(H64&lt;15.155),(D64&lt;1.55)),0.023,IF(AND(H64&gt;=13.602,(A64&lt;6.05),(G64&lt;0.169),D64&gt;=0.35,(H64&lt;15.155),(D64&lt;1.55)),-0.006,IF(AND((B64&lt;2.95),G64&gt;=0.181,G64&gt;=0.169,D64&gt;=0.35,(H64&lt;15.155),(D64&lt;1.55)),0.019,IF(AND(B64&gt;=2.95,G64&gt;=0.181,G64&gt;=0.169,D64&gt;=0.35,(H64&lt;15.155),(D64&lt;1.55)),0.034,IF(AND((A64&lt;5.35),(B64&lt;3.05),(B64&lt;3.15),(H64&lt;10.257),(A64&lt;7.45),D64&gt;=1.55),0.009,IF(AND(A64&gt;=5.35,(B64&lt;3.05),(B64&lt;3.15),(H64&lt;10.257),(A64&lt;7.45),D64&gt;=1.55),0.058,IF(AND((B64&lt;2.9),(H64&lt;11.854),(G64&lt;0.613),H64&gt;=10.257,(A64&lt;7.45),D64&gt;=1.55),0.037,IF(AND(B64&gt;=2.9,(H64&lt;11.854),(G64&lt;0.613),H64&gt;=10.257,(A64&lt;7.45),D64&gt;=1.55),-0.005,IF(AND((A64&lt;6.4),(G64&lt;0.711),G64&gt;=0.613,H64&gt;=10.257,(A64&lt;7.45),D64&gt;=1.55),0.001,IF(AND(A64&gt;=6.4,(G64&lt;0.711),G64&gt;=0.613,H64&gt;=10.257,(A64&lt;7.45),D64&gt;=1.55),-0.002,IF(AND((D64&lt;1.9),G64&gt;=0.711,G64&gt;=0.613,H64&gt;=10.257,(A64&lt;7.45),D64&gt;=1.55),0.007,IF(AND(D64&gt;=1.9,G64&gt;=0.711,G64&gt;=0.613,H64&gt;=10.257,(A64&lt;7.45),D64&gt;=1.55),0.023,"shouldnthappen"))))))))))))))))))))))))))</f>
        <v>0.034</v>
      </c>
      <c r="X64" s="1" t="n">
        <f aca="false">IF(AND(H64&gt;=15.155,(F64&lt;2.5)),0.049,IF(AND(A64&gt;=7.45,F64&gt;=2.5),0.089,IF(AND((G64&lt;0.107),(G64&lt;0.364),(A64&lt;7.45),F64&gt;=2.5),0.055,IF(AND(A64&gt;=5.75,(G64&lt;0.572),(D64&lt;1.25),(H64&lt;15.155),(F64&lt;2.5)),-0.018,IF(AND((A64&lt;5.7),(H64&lt;12.626),G64&gt;=0.364,(A64&lt;7.45),F64&gt;=2.5),0.012,IF(AND(A64&gt;=5.7,(H64&lt;12.626),G64&gt;=0.364,(A64&lt;7.45),F64&gt;=2.5),0.065,IF(AND((G64&lt;0.628),H64&gt;=12.626,G64&gt;=0.364,(A64&lt;7.45),F64&gt;=2.5),0.047,IF(AND((G64&lt;0.545),(A64&lt;5.75),(G64&lt;0.572),(D64&lt;1.25),(H64&lt;15.155),(F64&lt;2.5)),0.007,IF(AND(G64&gt;=0.545,(A64&lt;5.75),(G64&lt;0.572),(D64&lt;1.25),(H64&lt;15.155),(F64&lt;2.5)),-0.009,IF(AND((D64&lt;0.3),(H64&lt;11.788),G64&gt;=0.572,(D64&lt;1.25),(H64&lt;15.155),(F64&lt;2.5)),0.01,IF(AND(D64&gt;=0.3,(H64&lt;11.788),G64&gt;=0.572,(D64&lt;1.25),(H64&lt;15.155),(F64&lt;2.5)),0.03,IF(AND((A64&lt;4.75),H64&gt;=11.788,G64&gt;=0.572,(D64&lt;1.25),(H64&lt;15.155),(F64&lt;2.5)),0.001,IF(AND(A64&gt;=4.75,H64&gt;=11.788,G64&gt;=0.572,(D64&lt;1.25),(H64&lt;15.155),(F64&lt;2.5)),0.01,IF(AND((A64&lt;5.5),(A64&lt;6.15),(G64&lt;0.652),D64&gt;=1.25,(H64&lt;15.155),(F64&lt;2.5)),0.014,IF(AND(A64&gt;=5.5,(A64&lt;6.15),(G64&lt;0.652),D64&gt;=1.25,(H64&lt;15.155),(F64&lt;2.5)),0.049,IF(AND((H64&lt;12.206),A64&gt;=6.15,(G64&lt;0.652),D64&gt;=1.25,(H64&lt;15.155),(F64&lt;2.5)),-0.009,IF(AND(H64&gt;=12.206,A64&gt;=6.15,(G64&lt;0.652),D64&gt;=1.25,(H64&lt;15.155),(F64&lt;2.5)),0.021,IF(AND((A64&lt;5.55),(A64&lt;6.2),G64&gt;=0.652,D64&gt;=1.25,(H64&lt;15.155),(F64&lt;2.5)),0.011,IF(AND(A64&gt;=5.55,(A64&lt;6.2),G64&gt;=0.652,D64&gt;=1.25,(H64&lt;15.155),(F64&lt;2.5)),-0.019,IF(AND((B64&lt;3.2),A64&gt;=6.2,G64&gt;=0.652,D64&gt;=1.25,(H64&lt;15.155),(F64&lt;2.5)),0.025,IF(AND(B64&gt;=3.2,A64&gt;=6.2,G64&gt;=0.652,D64&gt;=1.25,(H64&lt;15.155),(F64&lt;2.5)),0.001,IF(AND((G64&lt;0.183),(G64&lt;0.301),G64&gt;=0.107,(G64&lt;0.364),(A64&lt;7.45),F64&gt;=2.5),-0.009,IF(AND(G64&gt;=0.183,(G64&lt;0.301),G64&gt;=0.107,(G64&lt;0.364),(A64&lt;7.45),F64&gt;=2.5),0.022,IF(AND((D64&lt;2.2),G64&gt;=0.301,G64&gt;=0.107,(G64&lt;0.364),(A64&lt;7.45),F64&gt;=2.5),0.004,IF(AND(D64&gt;=2.2,G64&gt;=0.301,G64&gt;=0.107,(G64&lt;0.364),(A64&lt;7.45),F64&gt;=2.5),-0.02,IF(AND((G64&lt;0.787),G64&gt;=0.628,H64&gt;=12.626,G64&gt;=0.364,(A64&lt;7.45),F64&gt;=2.5),-0.001,IF(AND(G64&gt;=0.787,G64&gt;=0.628,H64&gt;=12.626,G64&gt;=0.364,(A64&lt;7.45),F64&gt;=2.5),0.016,"shouldnthappen")))))))))))))))))))))))))))</f>
        <v>-0.019</v>
      </c>
      <c r="Y64" s="1" t="n">
        <f aca="false">IF(AND(H64&gt;=15.155,(D64&lt;1.55)),0.037,IF(AND(D64&gt;=2.45,(A64&lt;7.45),D64&gt;=1.55),0.054,IF(AND((A64&lt;7.8),A64&gt;=7.45,D64&gt;=1.55),0.078,IF(AND(A64&gt;=7.8,A64&gt;=7.45,D64&gt;=1.55),0.021,IF(AND(A64&gt;=6.2,G64&gt;=0.68,D64&gt;=1.25,(H64&lt;15.155),(D64&lt;1.55)),0.019,IF(AND((B64&lt;2.65),(A64&lt;4.95),(G64&lt;0.572),(D64&lt;1.25),(H64&lt;15.155),(D64&lt;1.55)),0.021,IF(AND(B64&gt;=2.65,(A64&lt;4.95),(G64&lt;0.572),(D64&lt;1.25),(H64&lt;15.155),(D64&lt;1.55)),0.006,IF(AND((H64&lt;14.344),A64&gt;=4.95,(G64&lt;0.572),(D64&lt;1.25),(H64&lt;15.155),(D64&lt;1.55)),-0.005,IF(AND(H64&gt;=14.344,A64&gt;=4.95,(G64&lt;0.572),(D64&lt;1.25),(H64&lt;15.155),(D64&lt;1.55)),0.013,IF(AND((G64&lt;0.833),(H64&lt;11.788),G64&gt;=0.572,(D64&lt;1.25),(H64&lt;15.155),(D64&lt;1.55)),0.009,IF(AND(G64&gt;=0.833,(H64&lt;11.788),G64&gt;=0.572,(D64&lt;1.25),(H64&lt;15.155),(D64&lt;1.55)),0.024,IF(AND((A64&lt;4.75),H64&gt;=11.788,G64&gt;=0.572,(D64&lt;1.25),(H64&lt;15.155),(D64&lt;1.55)),0.001,IF(AND(A64&gt;=4.75,H64&gt;=11.788,G64&gt;=0.572,(D64&lt;1.25),(H64&lt;15.155),(D64&lt;1.55)),0.008,IF(AND((A64&lt;5.65),(A64&lt;6.15),(G64&lt;0.68),D64&gt;=1.25,(H64&lt;15.155),(D64&lt;1.55)),0.017,IF(AND(A64&gt;=5.65,(A64&lt;6.15),(G64&lt;0.68),D64&gt;=1.25,(H64&lt;15.155),(D64&lt;1.55)),0.039,IF(AND((G64&lt;0.436),A64&gt;=6.15,(G64&lt;0.68),D64&gt;=1.25,(H64&lt;15.155),(D64&lt;1.55)),-0.004,IF(AND(G64&gt;=0.436,A64&gt;=6.15,(G64&lt;0.68),D64&gt;=1.25,(H64&lt;15.155),(D64&lt;1.55)),0.022,IF(AND((A64&lt;5.55),(A64&lt;6.2),G64&gt;=0.68,D64&gt;=1.25,(H64&lt;15.155),(D64&lt;1.55)),0.009,IF(AND(A64&gt;=5.55,(A64&lt;6.2),G64&gt;=0.68,D64&gt;=1.25,(H64&lt;15.155),(D64&lt;1.55)),-0.016,IF(AND((G64&lt;0.107),(G64&lt;0.361),(G64&lt;0.613),(D64&lt;2.45),(A64&lt;7.45),D64&gt;=1.55),0.042,IF(AND(G64&gt;=0.107,(G64&lt;0.361),(G64&lt;0.613),(D64&lt;2.45),(A64&lt;7.45),D64&gt;=1.55),0.002,IF(AND((D64&lt;2.35),G64&gt;=0.361,(G64&lt;0.613),(D64&lt;2.45),(A64&lt;7.45),D64&gt;=1.55),0.051,IF(AND(D64&gt;=2.35,G64&gt;=0.361,(G64&lt;0.613),(D64&lt;2.45),(A64&lt;7.45),D64&gt;=1.55),0.016,IF(AND((A64&lt;6.4),(G64&lt;0.711),G64&gt;=0.613,(D64&lt;2.45),(A64&lt;7.45),D64&gt;=1.55),0.001,IF(AND(A64&gt;=6.4,(G64&lt;0.711),G64&gt;=0.613,(D64&lt;2.45),(A64&lt;7.45),D64&gt;=1.55),-0.002,IF(AND((B64&lt;2.95),G64&gt;=0.711,G64&gt;=0.613,(D64&lt;2.45),(A64&lt;7.45),D64&gt;=1.55),0.023,IF(AND(B64&gt;=2.95,G64&gt;=0.711,G64&gt;=0.613,(D64&lt;2.45),(A64&lt;7.45),D64&gt;=1.55),0.01,"shouldnthappen")))))))))))))))))))))))))))</f>
        <v>-0.016</v>
      </c>
      <c r="Z64" s="1" t="n">
        <f aca="false">IF(AND(A64&gt;=7.45,D64&gt;=1.75),0.056,IF(AND(H64&gt;=15.059,A64&gt;=5.55,(D64&lt;1.75)),0.028,IF(AND((D64&lt;0.35),G64&gt;=0.905,(A64&lt;5.55),(D64&lt;1.75)),0.005,IF(AND(D64&gt;=0.35,G64&gt;=0.905,(A64&lt;5.55),(D64&lt;1.75)),0.026,IF(AND((H64&lt;8.711),D64&gt;=2.45,(A64&lt;7.45),D64&gt;=1.75),0.011,IF(AND(H64&gt;=8.711,D64&gt;=2.45,(A64&lt;7.45),D64&gt;=1.75),0.049,IF(AND((G64&lt;0.107),(G64&lt;0.487),(D64&lt;2.45),(A64&lt;7.45),D64&gt;=1.75),0.032,IF(AND((H64&lt;10.915),(A64&lt;4.5),(B64&lt;3.15),(G64&lt;0.905),(A64&lt;5.55),(D64&lt;1.75)),-0.001,IF(AND(H64&gt;=10.915,(A64&lt;4.5),(B64&lt;3.15),(G64&lt;0.905),(A64&lt;5.55),(D64&lt;1.75)),0.003,IF(AND((A64&lt;5.05),A64&gt;=4.5,(B64&lt;3.15),(G64&lt;0.905),(A64&lt;5.55),(D64&lt;1.75)),0.015,IF(AND(A64&gt;=5.05,A64&gt;=4.5,(B64&lt;3.15),(G64&lt;0.905),(A64&lt;5.55),(D64&lt;1.75)),0.006,IF(AND((G64&lt;0.05),(G64&lt;0.091),B64&gt;=3.15,(G64&lt;0.905),(A64&lt;5.55),(D64&lt;1.75)),0.001,IF(AND(G64&gt;=0.05,(G64&lt;0.091),B64&gt;=3.15,(G64&lt;0.905),(A64&lt;5.55),(D64&lt;1.75)),0.008,IF(AND((G64&lt;0.587),G64&gt;=0.091,B64&gt;=3.15,(G64&lt;0.905),(A64&lt;5.55),(D64&lt;1.75)),-0.003,IF(AND(G64&gt;=0.587,G64&gt;=0.091,B64&gt;=3.15,(G64&lt;0.905),(A64&lt;5.55),(D64&lt;1.75)),0.004,IF(AND((F64&lt;2.5),(B64&lt;2.85),(G64&lt;0.419),(H64&lt;15.059),A64&gt;=5.55,(D64&lt;1.75)),0.041,IF(AND(F64&gt;=2.5,(B64&lt;2.85),(G64&lt;0.419),(H64&lt;15.059),A64&gt;=5.55,(D64&lt;1.75)),0.015,IF(AND((G64&lt;0.164),B64&gt;=2.85,(G64&lt;0.419),(H64&lt;15.059),A64&gt;=5.55,(D64&lt;1.75)),0.01,IF(AND(G64&gt;=0.164,B64&gt;=2.85,(G64&lt;0.419),(H64&lt;15.059),A64&gt;=5.55,(D64&lt;1.75)),-0.001,IF(AND((B64&lt;2.55),(B64&lt;2.95),G64&gt;=0.419,(H64&lt;15.059),A64&gt;=5.55,(D64&lt;1.75)),0.014,IF(AND(B64&gt;=2.55,(B64&lt;2.95),G64&gt;=0.419,(H64&lt;15.059),A64&gt;=5.55,(D64&lt;1.75)),-0.013,IF(AND((D64&lt;1.55),B64&gt;=2.95,G64&gt;=0.419,(H64&lt;15.059),A64&gt;=5.55,(D64&lt;1.75)),0.023,IF(AND(D64&gt;=1.55,B64&gt;=2.95,G64&gt;=0.419,(H64&lt;15.059),A64&gt;=5.55,(D64&lt;1.75)),0.005,IF(AND((H64&lt;13.278),G64&gt;=0.107,(G64&lt;0.487),(D64&lt;2.45),(A64&lt;7.45),D64&gt;=1.75),-0.009,IF(AND(H64&gt;=13.278,G64&gt;=0.107,(G64&lt;0.487),(D64&lt;2.45),(A64&lt;7.45),D64&gt;=1.75),0.017,IF(AND((D64&lt;2.35),(G64&lt;0.571),G64&gt;=0.487,(D64&lt;2.45),(A64&lt;7.45),D64&gt;=1.75),0.053,IF(AND(D64&gt;=2.35,(G64&lt;0.571),G64&gt;=0.487,(D64&lt;2.45),(A64&lt;7.45),D64&gt;=1.75),0.009,IF(AND((G64&lt;0.779),G64&gt;=0.571,G64&gt;=0.487,(D64&lt;2.45),(A64&lt;7.45),D64&gt;=1.75),0.006,IF(AND(G64&gt;=0.779,G64&gt;=0.571,G64&gt;=0.487,(D64&lt;2.45),(A64&lt;7.45),D64&gt;=1.75),0.016,"shouldnthappen")))))))))))))))))))))))))))))</f>
        <v>0.023</v>
      </c>
      <c r="AA64" s="1" t="n">
        <f aca="false">IF(AND((A64&lt;7.8),A64&gt;=7.45,D64&gt;=1.75),0.051,IF(AND(A64&gt;=7.8,A64&gt;=7.45,D64&gt;=1.75),0.01,IF(AND(B64&gt;=3.35,B64&gt;=3.25,(A64&lt;7.45),D64&gt;=1.75),0.016,IF(AND((H64&lt;8.308),(D64&lt;0.15),(H64&lt;13.655),(D64&lt;0.35),(D64&lt;1.75)),0.009,IF(AND((H64&lt;14.529),(G64&lt;0.293),H64&gt;=13.655,(D64&lt;0.35),(D64&lt;1.75)),0.011,IF(AND(H64&gt;=14.529,(G64&lt;0.293),H64&gt;=13.655,(D64&lt;0.35),(D64&lt;1.75)),0.001,IF(AND(D64&gt;=0.25,G64&gt;=0.293,H64&gt;=13.655,(D64&lt;0.35),(D64&lt;1.75)),-0.004,IF(AND(H64&gt;=10.635,(H64&lt;10.696),(H64&lt;13.906),D64&gt;=0.35,(D64&lt;1.75)),0.036,IF(AND(G64&gt;=0.833,H64&gt;=10.696,(H64&lt;13.906),D64&gt;=0.35,(D64&lt;1.75)),0.016,IF(AND((A64&lt;6.65),(G64&lt;0.247),H64&gt;=13.906,D64&gt;=0.35,(D64&lt;1.75)),-0.008,IF(AND(A64&gt;=6.65,(G64&lt;0.247),H64&gt;=13.906,D64&gt;=0.35,(D64&lt;1.75)),0.011,IF(AND((B64&lt;2.45),G64&gt;=0.247,H64&gt;=13.906,D64&gt;=0.35,(D64&lt;1.75)),0,IF(AND((D64&lt;1.85),(B64&lt;2.95),(B64&lt;3.25),(A64&lt;7.45),D64&gt;=1.75),0.033,IF(AND((G64&lt;0.428),(B64&lt;3.35),B64&gt;=3.25,(A64&lt;7.45),D64&gt;=1.75),0.009,IF(AND(G64&gt;=0.428,(B64&lt;3.35),B64&gt;=3.25,(A64&lt;7.45),D64&gt;=1.75),0.042,IF(AND((A64&lt;4.6),H64&gt;=8.308,(D64&lt;0.15),(H64&lt;13.655),(D64&lt;0.35),(D64&lt;1.75)),0.003,IF(AND(A64&gt;=4.6,H64&gt;=8.308,(D64&lt;0.15),(H64&lt;13.655),(D64&lt;0.35),(D64&lt;1.75)),0,IF(AND((H64&lt;8.834),(A64&lt;5.05),D64&gt;=0.15,(H64&lt;13.655),(D64&lt;0.35),(D64&lt;1.75)),0.002,IF(AND(H64&gt;=8.834,(A64&lt;5.05),D64&gt;=0.15,(H64&lt;13.655),(D64&lt;0.35),(D64&lt;1.75)),-0.008,IF(AND((A64&lt;5.45),A64&gt;=5.05,D64&gt;=0.15,(H64&lt;13.655),(D64&lt;0.35),(D64&lt;1.75)),0.003,IF(AND(A64&gt;=5.45,A64&gt;=5.05,D64&gt;=0.15,(H64&lt;13.655),(D64&lt;0.35),(D64&lt;1.75)),-0.002,IF(AND((A64&lt;5.3),(D64&lt;0.25),G64&gt;=0.293,H64&gt;=13.655,(D64&lt;0.35),(D64&lt;1.75)),0.007,IF(AND(A64&gt;=5.3,(D64&lt;0.25),G64&gt;=0.293,H64&gt;=13.655,(D64&lt;0.35),(D64&lt;1.75)),0.001,IF(AND((H64&lt;7.309),(H64&lt;10.635),(H64&lt;10.696),(H64&lt;13.906),D64&gt;=0.35,(D64&lt;1.75)),0.014,IF(AND(H64&gt;=7.309,(H64&lt;10.635),(H64&lt;10.696),(H64&lt;13.906),D64&gt;=0.35,(D64&lt;1.75)),0.006,IF(AND((H64&lt;12.093),(G64&lt;0.833),H64&gt;=10.696,(H64&lt;13.906),D64&gt;=0.35,(D64&lt;1.75)),-0.01,IF(AND(H64&gt;=12.093,(G64&lt;0.833),H64&gt;=10.696,(H64&lt;13.906),D64&gt;=0.35,(D64&lt;1.75)),0.004,IF(AND((G64&lt;0.823),B64&gt;=2.45,G64&gt;=0.247,H64&gt;=13.906,D64&gt;=0.35,(D64&lt;1.75)),0.026,IF(AND(G64&gt;=0.823,B64&gt;=2.45,G64&gt;=0.247,H64&gt;=13.906,D64&gt;=0.35,(D64&lt;1.75)),0.006,IF(AND((H64&lt;11.121),D64&gt;=1.85,(B64&lt;2.95),(B64&lt;3.25),(A64&lt;7.45),D64&gt;=1.75),0.013,IF(AND(H64&gt;=11.121,D64&gt;=1.85,(B64&lt;2.95),(B64&lt;3.25),(A64&lt;7.45),D64&gt;=1.75),0.005,IF(AND((A64&lt;6.05),(A64&lt;6.45),B64&gt;=2.95,(B64&lt;3.25),(A64&lt;7.45),D64&gt;=1.75),0.001,IF(AND(A64&gt;=6.05,(A64&lt;6.45),B64&gt;=2.95,(B64&lt;3.25),(A64&lt;7.45),D64&gt;=1.75),-0.005,IF(AND((G64&lt;0.42),A64&gt;=6.45,B64&gt;=2.95,(B64&lt;3.25),(A64&lt;7.45),D64&gt;=1.75),0.004,IF(AND(G64&gt;=0.42,A64&gt;=6.45,B64&gt;=2.95,(B64&lt;3.25),(A64&lt;7.45),D64&gt;=1.75),0.019,"shouldnthappen")))))))))))))))))))))))))))))))))))</f>
        <v>0.006</v>
      </c>
      <c r="AB64" s="1" t="n">
        <f aca="false">+ 0.5</f>
        <v>0.5</v>
      </c>
    </row>
    <row r="65" customFormat="false" ht="13.8" hidden="false" customHeight="false" outlineLevel="0" collapsed="false">
      <c r="A65" s="11" t="n">
        <v>6</v>
      </c>
      <c r="B65" s="1" t="n">
        <v>2.2</v>
      </c>
      <c r="C65" s="1" t="n">
        <v>4</v>
      </c>
      <c r="D65" s="1" t="n">
        <v>1</v>
      </c>
      <c r="E65" s="1" t="s">
        <v>92</v>
      </c>
      <c r="F65" s="1" t="n">
        <v>2</v>
      </c>
      <c r="G65" s="1" t="n">
        <v>0.75789976422675</v>
      </c>
      <c r="H65" s="18" t="n">
        <v>12.999419494532</v>
      </c>
      <c r="I65" s="1" t="n">
        <f aca="false">C65</f>
        <v>4</v>
      </c>
      <c r="J65" s="1" t="n">
        <f aca="false">SUM(M65:AB65)</f>
        <v>3.947</v>
      </c>
      <c r="K65" s="15" t="n">
        <f aca="false">1-SQRT(VAR(M65:AB65, I65)) / AVERAGE(M65:AB65)</f>
        <v>-2.91255242449817</v>
      </c>
      <c r="L65" s="1" t="n">
        <f aca="false">(J65-I65)/I65</f>
        <v>-0.01325</v>
      </c>
      <c r="M65" s="1" t="n">
        <f aca="false">IF(AND((H65&lt;5.245),(D65&lt;0.8)),0.075,IF(AND(H65&gt;=5.245,(D65&lt;0.8)),0.279,IF(AND((D65&lt;1.45),D65&gt;=0.8),1.043,IF(AND(D65&gt;=1.45,D65&gt;=0.8),1.423,"shouldnthappen"))))</f>
        <v>1.043</v>
      </c>
      <c r="N65" s="1" t="n">
        <f aca="false">IF(AND((A65&lt;4.35),(D65&lt;0.8)),0.048,IF(AND(A65&gt;=4.35,(D65&lt;0.8)),0.198,IF(AND(F65&gt;=2.5,D65&gt;=0.8),1.048,IF(AND((A65&lt;5.15),(F65&lt;2.5),D65&gt;=0.8),0.321,IF(AND(A65&gt;=5.15,(F65&lt;2.5),D65&gt;=0.8),0.783,"shouldnthappen")))))</f>
        <v>0.783</v>
      </c>
      <c r="O65" s="1" t="n">
        <f aca="false">IF(AND((H65&lt;5.245),(D65&lt;0.8)),0.034,IF(AND((A65&lt;5.9),D65&gt;=0.8),0.489,IF(AND(A65&gt;=5.9,D65&gt;=0.8),0.721,IF(AND((A65&lt;4.35),H65&gt;=5.245,(D65&lt;0.8)),0.041,IF(AND(A65&gt;=4.35,H65&gt;=5.245,(D65&lt;0.8)),0.142,"shouldnthappen")))))</f>
        <v>0.721</v>
      </c>
      <c r="P65" s="1" t="n">
        <f aca="false">IF(AND((B65&lt;2.8),(D65&lt;1.15)),0.244,IF(AND((D65&lt;1.75),D65&gt;=1.15),0.396,IF(AND(D65&gt;=1.75,D65&gt;=1.15),0.554,IF(AND((A65&lt;5.05),B65&gt;=2.8,(D65&lt;1.15)),0.078,IF(AND((H65&lt;14.877),A65&gt;=5.05,B65&gt;=2.8,(D65&lt;1.15)),0.118,IF(AND(H65&gt;=14.877,A65&gt;=5.05,B65&gt;=2.8,(D65&lt;1.15)),0.027,"shouldnthappen"))))))</f>
        <v>0.244</v>
      </c>
      <c r="Q65" s="1" t="n">
        <f aca="false">IF(AND(D65&gt;=0.45,(D65&lt;1.15)),0.17,IF(AND(A65&gt;=7.1,D65&gt;=1.15),0.539,IF(AND((A65&lt;6.25),(A65&lt;7.1),D65&gt;=1.15),0.258,IF(AND(A65&gt;=6.25,(A65&lt;7.1),D65&gt;=1.15),0.344,IF(AND(G65&gt;=0.418,(A65&lt;5.05),(D65&lt;0.45),(D65&lt;1.15)),0.033,IF(AND((H65&lt;14.494),(G65&lt;0.418),(A65&lt;5.05),(D65&lt;0.45),(D65&lt;1.15)),0.061,IF(AND(H65&gt;=14.494,(G65&lt;0.418),(A65&lt;5.05),(D65&lt;0.45),(D65&lt;1.15)),0.015,IF(AND(H65&gt;=14.877,(B65&lt;3.85),A65&gt;=5.05,(D65&lt;0.45),(D65&lt;1.15)),0.023,IF(AND((B65&lt;4),B65&gt;=3.85,A65&gt;=5.05,(D65&lt;0.45),(D65&lt;1.15)),0.009,IF(AND(B65&gt;=4,B65&gt;=3.85,A65&gt;=5.05,(D65&lt;0.45),(D65&lt;1.15)),0.052,IF(AND((G65&lt;0.05),(H65&lt;14.877),(B65&lt;3.85),A65&gt;=5.05,(D65&lt;0.45),(D65&lt;1.15)),0.024,IF(AND(G65&gt;=0.05,(H65&lt;14.877),(B65&lt;3.85),A65&gt;=5.05,(D65&lt;0.45),(D65&lt;1.15)),0.091,"shouldnthappen"))))))))))))</f>
        <v>0.17</v>
      </c>
      <c r="R65" s="1" t="n">
        <f aca="false">IF(AND(A65&gt;=7.1,D65&gt;=0.8),0.401,IF(AND((A65&lt;4.5),(G65&lt;0.905),(D65&lt;0.8)),0.024,IF(AND((H65&lt;9.966),G65&gt;=0.905,(D65&lt;0.8)),0.094,IF(AND(H65&gt;=9.966,G65&gt;=0.905,(D65&lt;0.8)),0.026,IF(AND(D65&gt;=2.05,(A65&lt;7.1),D65&gt;=0.8),0.277,IF(AND((H65&lt;5.523),A65&gt;=4.5,(G65&lt;0.905),(D65&lt;0.8)),0.012,IF(AND(H65&gt;=5.523,A65&gt;=4.5,(G65&lt;0.905),(D65&lt;0.8)),0.049,IF(AND((A65&lt;5.3),(D65&lt;2.05),(A65&lt;7.1),D65&gt;=0.8),0.095,IF(AND(A65&gt;=5.3,(D65&lt;2.05),(A65&lt;7.1),D65&gt;=0.8),0.196,"shouldnthappen")))))))))</f>
        <v>0.196</v>
      </c>
      <c r="S65" s="1" t="n">
        <f aca="false">IF(AND(A65&gt;=7.1,D65&gt;=1.35),0.298,IF(AND(G65&gt;=0.905,(D65&lt;0.8),(D65&lt;1.35)),0.068,IF(AND(H65&gt;=9.386,D65&gt;=0.8,(D65&lt;1.35)),0.126,IF(AND((H65&lt;7.426),(H65&lt;9.386),D65&gt;=0.8,(D65&lt;1.35)),0.091,IF(AND((A65&lt;5.3),(G65&lt;0.905),(A65&lt;7.1),D65&gt;=1.35),0.063,IF(AND((D65&lt;2.05),G65&gt;=0.905,(A65&lt;7.1),D65&gt;=1.35),0.015,IF(AND(D65&gt;=2.05,G65&gt;=0.905,(A65&lt;7.1),D65&gt;=1.35),0.089,IF(AND((H65&lt;10.505),(H65&lt;14.344),(G65&lt;0.905),(D65&lt;0.8),(D65&lt;1.35)),0.035,IF(AND((A65&lt;4.85),H65&gt;=14.344,(G65&lt;0.905),(D65&lt;0.8),(D65&lt;1.35)),0.006,IF(AND((B65&lt;2.75),H65&gt;=7.426,(H65&lt;9.386),D65&gt;=0.8,(D65&lt;1.35)),0.021,IF(AND(B65&gt;=2.75,H65&gt;=7.426,(H65&lt;9.386),D65&gt;=0.8,(D65&lt;1.35)),-0.01,IF(AND((B65&lt;2.35),A65&gt;=5.3,(G65&lt;0.905),(A65&lt;7.1),D65&gt;=1.35),0.068,IF(AND(B65&gt;=2.35,A65&gt;=5.3,(G65&lt;0.905),(A65&lt;7.1),D65&gt;=1.35),0.181,IF(AND((H65&lt;11.731),H65&gt;=10.505,(H65&lt;14.344),(G65&lt;0.905),(D65&lt;0.8),(D65&lt;1.35)),0.004,IF(AND(H65&gt;=11.731,H65&gt;=10.505,(H65&lt;14.344),(G65&lt;0.905),(D65&lt;0.8),(D65&lt;1.35)),0.024,IF(AND((H65&lt;14.877),A65&gt;=4.85,H65&gt;=14.344,(G65&lt;0.905),(D65&lt;0.8),(D65&lt;1.35)),0.063,IF(AND(H65&gt;=14.877,A65&gt;=4.85,H65&gt;=14.344,(G65&lt;0.905),(D65&lt;0.8),(D65&lt;1.35)),0.012,"shouldnthappen")))))))))))))))))</f>
        <v>0.126</v>
      </c>
      <c r="T65" s="1" t="n">
        <f aca="false">IF(AND(D65&gt;=0.45,(A65&lt;5.65)),0.067,IF(AND(A65&gt;=7.25,A65&gt;=5.65),0.244,IF(AND((H65&lt;9.966),G65&gt;=0.905,(D65&lt;0.45),(A65&lt;5.65)),0.062,IF(AND(H65&gt;=9.966,G65&gt;=0.905,(D65&lt;0.45),(A65&lt;5.65)),0.012,IF(AND((G65&lt;0.948),D65&gt;=2.05,(A65&lt;7.25),A65&gt;=5.65),0.157,IF(AND(G65&gt;=0.948,D65&gt;=2.05,(A65&lt;7.25),A65&gt;=5.65),0.037,IF(AND(G65&gt;=0.422,(B65&lt;3.15),(G65&lt;0.905),(D65&lt;0.45),(A65&lt;5.65)),0.011,IF(AND((D65&lt;0.25),(G65&lt;0.422),(B65&lt;3.15),(G65&lt;0.905),(D65&lt;0.45),(A65&lt;5.65)),0.04,IF(AND(D65&gt;=0.25,(G65&lt;0.422),(B65&lt;3.15),(G65&lt;0.905),(D65&lt;0.45),(A65&lt;5.65)),0.009,IF(AND((A65&lt;4.85),(B65&lt;3.25),B65&gt;=3.15,(G65&lt;0.905),(D65&lt;0.45),(A65&lt;5.65)),0.008,IF(AND(A65&gt;=4.85,(B65&lt;3.25),B65&gt;=3.15,(G65&lt;0.905),(D65&lt;0.45),(A65&lt;5.65)),-0.017,IF(AND((D65&lt;0.25),B65&gt;=3.25,B65&gt;=3.15,(G65&lt;0.905),(D65&lt;0.45),(A65&lt;5.65)),0.022,IF(AND(D65&gt;=0.25,B65&gt;=3.25,B65&gt;=3.15,(G65&lt;0.905),(D65&lt;0.45),(A65&lt;5.65)),0.009,IF(AND((F65&lt;2.5),(H65&lt;7.692),(G65&lt;0.644),(D65&lt;2.05),(A65&lt;7.25),A65&gt;=5.65),0.018,IF(AND(F65&gt;=2.5,(H65&lt;7.692),(G65&lt;0.644),(D65&lt;2.05),(A65&lt;7.25),A65&gt;=5.65),0.068,IF(AND((B65&lt;2.35),H65&gt;=7.692,(G65&lt;0.644),(D65&lt;2.05),(A65&lt;7.25),A65&gt;=5.65),0.023,IF(AND(B65&gt;=2.35,H65&gt;=7.692,(G65&lt;0.644),(D65&lt;2.05),(A65&lt;7.25),A65&gt;=5.65),0.125,IF(AND((G65&lt;0.766),(G65&lt;0.85),G65&gt;=0.644,(D65&lt;2.05),(A65&lt;7.25),A65&gt;=5.65),0.055,IF(AND(G65&gt;=0.766,(G65&lt;0.85),G65&gt;=0.644,(D65&lt;2.05),(A65&lt;7.25),A65&gt;=5.65),-0,IF(AND((B65&lt;2.95),G65&gt;=0.85,G65&gt;=0.644,(D65&lt;2.05),(A65&lt;7.25),A65&gt;=5.65),0.098,IF(AND(B65&gt;=2.95,G65&gt;=0.85,G65&gt;=0.644,(D65&lt;2.05),(A65&lt;7.25),A65&gt;=5.65),0.013,"shouldnthappen")))))))))))))))))))))</f>
        <v>0.055</v>
      </c>
      <c r="U65" s="1" t="n">
        <f aca="false">IF(AND(A65&gt;=7.25,D65&gt;=1.25),0.186,IF(AND((G65&lt;0.13),D65&gt;=0.35,(D65&lt;1.25)),-0.004,IF(AND(H65&gt;=14.246,(H65&lt;14.344),(D65&lt;0.35),(D65&lt;1.25)),-0.002,IF(AND((A65&lt;4.85),H65&gt;=14.344,(D65&lt;0.35),(D65&lt;1.25)),0.004,IF(AND(G65&gt;=0.446,(G65&lt;0.644),(A65&lt;7.25),D65&gt;=1.25),0.138,IF(AND(A65&gt;=5.45,(H65&lt;14.246),(H65&lt;14.344),(D65&lt;0.35),(D65&lt;1.25)),0.001,IF(AND((H65&lt;14.877),A65&gt;=4.85,H65&gt;=14.344,(D65&lt;0.35),(D65&lt;1.25)),0.035,IF(AND(H65&gt;=14.877,A65&gt;=4.85,H65&gt;=14.344,(D65&lt;0.35),(D65&lt;1.25)),0.007,IF(AND((B65&lt;3.35),H65&gt;=9.448,G65&gt;=0.13,D65&gt;=0.35,(D65&lt;1.25)),0.053,IF(AND(B65&gt;=3.35,H65&gt;=9.448,G65&gt;=0.13,D65&gt;=0.35,(D65&lt;1.25)),0.017,IF(AND((G65&lt;0.44),(G65&lt;0.446),(G65&lt;0.644),(A65&lt;7.25),D65&gt;=1.25),0.079,IF(AND(G65&gt;=0.44,(G65&lt;0.446),(G65&lt;0.644),(A65&lt;7.25),D65&gt;=1.25),0.02,IF(AND((A65&lt;5.95),(G65&lt;0.724),G65&gt;=0.644,(A65&lt;7.25),D65&gt;=1.25),-0.018,IF(AND(A65&gt;=5.95,(G65&lt;0.724),G65&gt;=0.644,(A65&lt;7.25),D65&gt;=1.25),0.027,IF(AND(A65&gt;=6.15,G65&gt;=0.724,G65&gt;=0.644,(A65&lt;7.25),D65&gt;=1.25),0.093,IF(AND((A65&lt;5.05),(A65&lt;5.45),(H65&lt;14.246),(H65&lt;14.344),(D65&lt;0.35),(D65&lt;1.25)),0.011,IF(AND(A65&gt;=5.05,(A65&lt;5.45),(H65&lt;14.246),(H65&lt;14.344),(D65&lt;0.35),(D65&lt;1.25)),0.021,IF(AND((A65&lt;5.4),(B65&lt;3.15),(H65&lt;9.448),G65&gt;=0.13,D65&gt;=0.35,(D65&lt;1.25)),0.007,IF(AND(A65&gt;=5.4,(B65&lt;3.15),(H65&lt;9.448),G65&gt;=0.13,D65&gt;=0.35,(D65&lt;1.25)),-0.011,IF(AND((B65&lt;3.75),B65&gt;=3.15,(H65&lt;9.448),G65&gt;=0.13,D65&gt;=0.35,(D65&lt;1.25)),0.012,IF(AND(B65&gt;=3.75,B65&gt;=3.15,(H65&lt;9.448),G65&gt;=0.13,D65&gt;=0.35,(D65&lt;1.25)),0.046,IF(AND((A65&lt;5.9),(A65&lt;6.15),G65&gt;=0.724,G65&gt;=0.644,(A65&lt;7.25),D65&gt;=1.25),0.06,IF(AND(A65&gt;=5.9,(A65&lt;6.15),G65&gt;=0.724,G65&gt;=0.644,(A65&lt;7.25),D65&gt;=1.25),0.005,"shouldnthappen")))))))))))))))))))))))</f>
        <v>0.053</v>
      </c>
      <c r="V65" s="1" t="n">
        <f aca="false">IF(AND(H65&gt;=15.155,(D65&lt;1.55)),0.084,IF(AND(A65&gt;=7.25,D65&gt;=1.55),0.141,IF(AND((G65&lt;0.043),D65&gt;=1.05,(H65&lt;15.155),(D65&lt;1.55)),-0.007,IF(AND(D65&gt;=1.85,G65&gt;=0.755,(A65&lt;7.25),D65&gt;=1.55),0.051,IF(AND((H65&lt;9.966),G65&gt;=0.905,(D65&lt;1.05),(H65&lt;15.155),(D65&lt;1.55)),0.043,IF(AND(H65&gt;=9.966,G65&gt;=0.905,(D65&lt;1.05),(H65&lt;15.155),(D65&lt;1.55)),0.007,IF(AND((G65&lt;0.278),(G65&lt;0.361),(G65&lt;0.755),(A65&lt;7.25),D65&gt;=1.55),0.08,IF(AND((A65&lt;5.8),G65&gt;=0.361,(G65&lt;0.755),(A65&lt;7.25),D65&gt;=1.55),0.019,IF(AND((A65&lt;6.05),(D65&lt;1.85),G65&gt;=0.755,(A65&lt;7.25),D65&gt;=1.55),0.01,IF(AND(A65&gt;=6.05,(D65&lt;1.85),G65&gt;=0.755,(A65&lt;7.25),D65&gt;=1.55),0.002,IF(AND((G65&lt;0.486),(B65&lt;3.15),(G65&lt;0.905),(D65&lt;1.05),(H65&lt;15.155),(D65&lt;1.55)),0.026,IF(AND(G65&gt;=0.486,(B65&lt;3.15),(G65&lt;0.905),(D65&lt;1.05),(H65&lt;15.155),(D65&lt;1.55)),0.001,IF(AND((B65&lt;3.25),B65&gt;=3.15,(G65&lt;0.905),(D65&lt;1.05),(H65&lt;15.155),(D65&lt;1.55)),-0.003,IF(AND(B65&gt;=3.25,B65&gt;=3.15,(G65&lt;0.905),(D65&lt;1.05),(H65&lt;15.155),(D65&lt;1.55)),0.012,IF(AND((H65&lt;7.426),(H65&lt;8.769),G65&gt;=0.043,D65&gt;=1.05,(H65&lt;15.155),(D65&lt;1.55)),0.041,IF(AND(H65&gt;=7.426,(H65&lt;8.769),G65&gt;=0.043,D65&gt;=1.05,(H65&lt;15.155),(D65&lt;1.55)),-0.008,IF(AND((H65&lt;10.696),H65&gt;=8.769,G65&gt;=0.043,D65&gt;=1.05,(H65&lt;15.155),(D65&lt;1.55)),0.069,IF(AND(H65&gt;=10.696,H65&gt;=8.769,G65&gt;=0.043,D65&gt;=1.05,(H65&lt;15.155),(D65&lt;1.55)),0.033,IF(AND((D65&lt;2.2),G65&gt;=0.278,(G65&lt;0.361),(G65&lt;0.755),(A65&lt;7.25),D65&gt;=1.55),0.022,IF(AND(D65&gt;=2.2,G65&gt;=0.278,(G65&lt;0.361),(G65&lt;0.755),(A65&lt;7.25),D65&gt;=1.55),-0.027,IF(AND((H65&lt;12.626),A65&gt;=5.8,G65&gt;=0.361,(G65&lt;0.755),(A65&lt;7.25),D65&gt;=1.55),0.126,IF(AND(H65&gt;=12.626,A65&gt;=5.8,G65&gt;=0.361,(G65&lt;0.755),(A65&lt;7.25),D65&gt;=1.55),0.065,"shouldnthappen"))))))))))))))))))))))</f>
        <v>0.001</v>
      </c>
      <c r="W65" s="1" t="n">
        <f aca="false">IF(AND(H65&gt;=15.155,(D65&lt;1.55)),0.064,IF(AND(A65&gt;=7.45,D65&gt;=1.55),0.115,IF(AND(B65&gt;=3.15,(H65&lt;10.257),(A65&lt;7.45),D65&gt;=1.55),0.097,IF(AND((A65&lt;4.85),H65&gt;=14.344,(D65&lt;0.35),(H65&lt;15.155),(D65&lt;1.55)),0.003,IF(AND(A65&gt;=6.05,(G65&lt;0.169),D65&gt;=0.35,(H65&lt;15.155),(D65&lt;1.55)),-0.008,IF(AND((G65&lt;0.181),G65&gt;=0.169,D65&gt;=0.35,(H65&lt;15.155),(D65&lt;1.55)),0.065,IF(AND(B65&gt;=3.05,(B65&lt;3.15),(H65&lt;10.257),(A65&lt;7.45),D65&gt;=1.55),-0.023,IF(AND(H65&gt;=11.854,(G65&lt;0.613),H65&gt;=10.257,(A65&lt;7.45),D65&gt;=1.55),0.068,IF(AND((D65&lt;0.25),(B65&lt;3.15),(H65&lt;14.344),(D65&lt;0.35),(H65&lt;15.155),(D65&lt;1.55)),0.014,IF(AND(D65&gt;=0.25,(B65&lt;3.15),(H65&lt;14.344),(D65&lt;0.35),(H65&lt;15.155),(D65&lt;1.55)),0.002,IF(AND((A65&lt;5.05),B65&gt;=3.15,(H65&lt;14.344),(D65&lt;0.35),(H65&lt;15.155),(D65&lt;1.55)),-0.001,IF(AND(A65&gt;=5.05,B65&gt;=3.15,(H65&lt;14.344),(D65&lt;0.35),(H65&lt;15.155),(D65&lt;1.55)),0.009,IF(AND((H65&lt;14.877),A65&gt;=4.85,H65&gt;=14.344,(D65&lt;0.35),(H65&lt;15.155),(D65&lt;1.55)),0.023,IF(AND(H65&gt;=14.877,A65&gt;=4.85,H65&gt;=14.344,(D65&lt;0.35),(H65&lt;15.155),(D65&lt;1.55)),0.004,IF(AND((H65&lt;13.602),(A65&lt;6.05),(G65&lt;0.169),D65&gt;=0.35,(H65&lt;15.155),(D65&lt;1.55)),0.023,IF(AND(H65&gt;=13.602,(A65&lt;6.05),(G65&lt;0.169),D65&gt;=0.35,(H65&lt;15.155),(D65&lt;1.55)),-0.006,IF(AND((B65&lt;2.95),G65&gt;=0.181,G65&gt;=0.169,D65&gt;=0.35,(H65&lt;15.155),(D65&lt;1.55)),0.019,IF(AND(B65&gt;=2.95,G65&gt;=0.181,G65&gt;=0.169,D65&gt;=0.35,(H65&lt;15.155),(D65&lt;1.55)),0.034,IF(AND((A65&lt;5.35),(B65&lt;3.05),(B65&lt;3.15),(H65&lt;10.257),(A65&lt;7.45),D65&gt;=1.55),0.009,IF(AND(A65&gt;=5.35,(B65&lt;3.05),(B65&lt;3.15),(H65&lt;10.257),(A65&lt;7.45),D65&gt;=1.55),0.058,IF(AND((B65&lt;2.9),(H65&lt;11.854),(G65&lt;0.613),H65&gt;=10.257,(A65&lt;7.45),D65&gt;=1.55),0.037,IF(AND(B65&gt;=2.9,(H65&lt;11.854),(G65&lt;0.613),H65&gt;=10.257,(A65&lt;7.45),D65&gt;=1.55),-0.005,IF(AND((A65&lt;6.4),(G65&lt;0.711),G65&gt;=0.613,H65&gt;=10.257,(A65&lt;7.45),D65&gt;=1.55),0.001,IF(AND(A65&gt;=6.4,(G65&lt;0.711),G65&gt;=0.613,H65&gt;=10.257,(A65&lt;7.45),D65&gt;=1.55),-0.002,IF(AND((D65&lt;1.9),G65&gt;=0.711,G65&gt;=0.613,H65&gt;=10.257,(A65&lt;7.45),D65&gt;=1.55),0.007,IF(AND(D65&gt;=1.9,G65&gt;=0.711,G65&gt;=0.613,H65&gt;=10.257,(A65&lt;7.45),D65&gt;=1.55),0.023,"shouldnthappen"))))))))))))))))))))))))))</f>
        <v>0.019</v>
      </c>
      <c r="X65" s="1" t="n">
        <f aca="false">IF(AND(H65&gt;=15.155,(F65&lt;2.5)),0.049,IF(AND(A65&gt;=7.45,F65&gt;=2.5),0.089,IF(AND((G65&lt;0.107),(G65&lt;0.364),(A65&lt;7.45),F65&gt;=2.5),0.055,IF(AND(A65&gt;=5.75,(G65&lt;0.572),(D65&lt;1.25),(H65&lt;15.155),(F65&lt;2.5)),-0.018,IF(AND((A65&lt;5.7),(H65&lt;12.626),G65&gt;=0.364,(A65&lt;7.45),F65&gt;=2.5),0.012,IF(AND(A65&gt;=5.7,(H65&lt;12.626),G65&gt;=0.364,(A65&lt;7.45),F65&gt;=2.5),0.065,IF(AND((G65&lt;0.628),H65&gt;=12.626,G65&gt;=0.364,(A65&lt;7.45),F65&gt;=2.5),0.047,IF(AND((G65&lt;0.545),(A65&lt;5.75),(G65&lt;0.572),(D65&lt;1.25),(H65&lt;15.155),(F65&lt;2.5)),0.007,IF(AND(G65&gt;=0.545,(A65&lt;5.75),(G65&lt;0.572),(D65&lt;1.25),(H65&lt;15.155),(F65&lt;2.5)),-0.009,IF(AND((D65&lt;0.3),(H65&lt;11.788),G65&gt;=0.572,(D65&lt;1.25),(H65&lt;15.155),(F65&lt;2.5)),0.01,IF(AND(D65&gt;=0.3,(H65&lt;11.788),G65&gt;=0.572,(D65&lt;1.25),(H65&lt;15.155),(F65&lt;2.5)),0.03,IF(AND((A65&lt;4.75),H65&gt;=11.788,G65&gt;=0.572,(D65&lt;1.25),(H65&lt;15.155),(F65&lt;2.5)),0.001,IF(AND(A65&gt;=4.75,H65&gt;=11.788,G65&gt;=0.572,(D65&lt;1.25),(H65&lt;15.155),(F65&lt;2.5)),0.01,IF(AND((A65&lt;5.5),(A65&lt;6.15),(G65&lt;0.652),D65&gt;=1.25,(H65&lt;15.155),(F65&lt;2.5)),0.014,IF(AND(A65&gt;=5.5,(A65&lt;6.15),(G65&lt;0.652),D65&gt;=1.25,(H65&lt;15.155),(F65&lt;2.5)),0.049,IF(AND((H65&lt;12.206),A65&gt;=6.15,(G65&lt;0.652),D65&gt;=1.25,(H65&lt;15.155),(F65&lt;2.5)),-0.009,IF(AND(H65&gt;=12.206,A65&gt;=6.15,(G65&lt;0.652),D65&gt;=1.25,(H65&lt;15.155),(F65&lt;2.5)),0.021,IF(AND((A65&lt;5.55),(A65&lt;6.2),G65&gt;=0.652,D65&gt;=1.25,(H65&lt;15.155),(F65&lt;2.5)),0.011,IF(AND(A65&gt;=5.55,(A65&lt;6.2),G65&gt;=0.652,D65&gt;=1.25,(H65&lt;15.155),(F65&lt;2.5)),-0.019,IF(AND((B65&lt;3.2),A65&gt;=6.2,G65&gt;=0.652,D65&gt;=1.25,(H65&lt;15.155),(F65&lt;2.5)),0.025,IF(AND(B65&gt;=3.2,A65&gt;=6.2,G65&gt;=0.652,D65&gt;=1.25,(H65&lt;15.155),(F65&lt;2.5)),0.001,IF(AND((G65&lt;0.183),(G65&lt;0.301),G65&gt;=0.107,(G65&lt;0.364),(A65&lt;7.45),F65&gt;=2.5),-0.009,IF(AND(G65&gt;=0.183,(G65&lt;0.301),G65&gt;=0.107,(G65&lt;0.364),(A65&lt;7.45),F65&gt;=2.5),0.022,IF(AND((D65&lt;2.2),G65&gt;=0.301,G65&gt;=0.107,(G65&lt;0.364),(A65&lt;7.45),F65&gt;=2.5),0.004,IF(AND(D65&gt;=2.2,G65&gt;=0.301,G65&gt;=0.107,(G65&lt;0.364),(A65&lt;7.45),F65&gt;=2.5),-0.02,IF(AND((G65&lt;0.787),G65&gt;=0.628,H65&gt;=12.626,G65&gt;=0.364,(A65&lt;7.45),F65&gt;=2.5),-0.001,IF(AND(G65&gt;=0.787,G65&gt;=0.628,H65&gt;=12.626,G65&gt;=0.364,(A65&lt;7.45),F65&gt;=2.5),0.016,"shouldnthappen")))))))))))))))))))))))))))</f>
        <v>0.01</v>
      </c>
      <c r="Y65" s="1" t="n">
        <f aca="false">IF(AND(H65&gt;=15.155,(D65&lt;1.55)),0.037,IF(AND(D65&gt;=2.45,(A65&lt;7.45),D65&gt;=1.55),0.054,IF(AND((A65&lt;7.8),A65&gt;=7.45,D65&gt;=1.55),0.078,IF(AND(A65&gt;=7.8,A65&gt;=7.45,D65&gt;=1.55),0.021,IF(AND(A65&gt;=6.2,G65&gt;=0.68,D65&gt;=1.25,(H65&lt;15.155),(D65&lt;1.55)),0.019,IF(AND((B65&lt;2.65),(A65&lt;4.95),(G65&lt;0.572),(D65&lt;1.25),(H65&lt;15.155),(D65&lt;1.55)),0.021,IF(AND(B65&gt;=2.65,(A65&lt;4.95),(G65&lt;0.572),(D65&lt;1.25),(H65&lt;15.155),(D65&lt;1.55)),0.006,IF(AND((H65&lt;14.344),A65&gt;=4.95,(G65&lt;0.572),(D65&lt;1.25),(H65&lt;15.155),(D65&lt;1.55)),-0.005,IF(AND(H65&gt;=14.344,A65&gt;=4.95,(G65&lt;0.572),(D65&lt;1.25),(H65&lt;15.155),(D65&lt;1.55)),0.013,IF(AND((G65&lt;0.833),(H65&lt;11.788),G65&gt;=0.572,(D65&lt;1.25),(H65&lt;15.155),(D65&lt;1.55)),0.009,IF(AND(G65&gt;=0.833,(H65&lt;11.788),G65&gt;=0.572,(D65&lt;1.25),(H65&lt;15.155),(D65&lt;1.55)),0.024,IF(AND((A65&lt;4.75),H65&gt;=11.788,G65&gt;=0.572,(D65&lt;1.25),(H65&lt;15.155),(D65&lt;1.55)),0.001,IF(AND(A65&gt;=4.75,H65&gt;=11.788,G65&gt;=0.572,(D65&lt;1.25),(H65&lt;15.155),(D65&lt;1.55)),0.008,IF(AND((A65&lt;5.65),(A65&lt;6.15),(G65&lt;0.68),D65&gt;=1.25,(H65&lt;15.155),(D65&lt;1.55)),0.017,IF(AND(A65&gt;=5.65,(A65&lt;6.15),(G65&lt;0.68),D65&gt;=1.25,(H65&lt;15.155),(D65&lt;1.55)),0.039,IF(AND((G65&lt;0.436),A65&gt;=6.15,(G65&lt;0.68),D65&gt;=1.25,(H65&lt;15.155),(D65&lt;1.55)),-0.004,IF(AND(G65&gt;=0.436,A65&gt;=6.15,(G65&lt;0.68),D65&gt;=1.25,(H65&lt;15.155),(D65&lt;1.55)),0.022,IF(AND((A65&lt;5.55),(A65&lt;6.2),G65&gt;=0.68,D65&gt;=1.25,(H65&lt;15.155),(D65&lt;1.55)),0.009,IF(AND(A65&gt;=5.55,(A65&lt;6.2),G65&gt;=0.68,D65&gt;=1.25,(H65&lt;15.155),(D65&lt;1.55)),-0.016,IF(AND((G65&lt;0.107),(G65&lt;0.361),(G65&lt;0.613),(D65&lt;2.45),(A65&lt;7.45),D65&gt;=1.55),0.042,IF(AND(G65&gt;=0.107,(G65&lt;0.361),(G65&lt;0.613),(D65&lt;2.45),(A65&lt;7.45),D65&gt;=1.55),0.002,IF(AND((D65&lt;2.35),G65&gt;=0.361,(G65&lt;0.613),(D65&lt;2.45),(A65&lt;7.45),D65&gt;=1.55),0.051,IF(AND(D65&gt;=2.35,G65&gt;=0.361,(G65&lt;0.613),(D65&lt;2.45),(A65&lt;7.45),D65&gt;=1.55),0.016,IF(AND((A65&lt;6.4),(G65&lt;0.711),G65&gt;=0.613,(D65&lt;2.45),(A65&lt;7.45),D65&gt;=1.55),0.001,IF(AND(A65&gt;=6.4,(G65&lt;0.711),G65&gt;=0.613,(D65&lt;2.45),(A65&lt;7.45),D65&gt;=1.55),-0.002,IF(AND((B65&lt;2.95),G65&gt;=0.711,G65&gt;=0.613,(D65&lt;2.45),(A65&lt;7.45),D65&gt;=1.55),0.023,IF(AND(B65&gt;=2.95,G65&gt;=0.711,G65&gt;=0.613,(D65&lt;2.45),(A65&lt;7.45),D65&gt;=1.55),0.01,"shouldnthappen")))))))))))))))))))))))))))</f>
        <v>0.008</v>
      </c>
      <c r="Z65" s="1" t="n">
        <f aca="false">IF(AND(A65&gt;=7.45,D65&gt;=1.75),0.056,IF(AND(H65&gt;=15.059,A65&gt;=5.55,(D65&lt;1.75)),0.028,IF(AND((D65&lt;0.35),G65&gt;=0.905,(A65&lt;5.55),(D65&lt;1.75)),0.005,IF(AND(D65&gt;=0.35,G65&gt;=0.905,(A65&lt;5.55),(D65&lt;1.75)),0.026,IF(AND((H65&lt;8.711),D65&gt;=2.45,(A65&lt;7.45),D65&gt;=1.75),0.011,IF(AND(H65&gt;=8.711,D65&gt;=2.45,(A65&lt;7.45),D65&gt;=1.75),0.049,IF(AND((G65&lt;0.107),(G65&lt;0.487),(D65&lt;2.45),(A65&lt;7.45),D65&gt;=1.75),0.032,IF(AND((H65&lt;10.915),(A65&lt;4.5),(B65&lt;3.15),(G65&lt;0.905),(A65&lt;5.55),(D65&lt;1.75)),-0.001,IF(AND(H65&gt;=10.915,(A65&lt;4.5),(B65&lt;3.15),(G65&lt;0.905),(A65&lt;5.55),(D65&lt;1.75)),0.003,IF(AND((A65&lt;5.05),A65&gt;=4.5,(B65&lt;3.15),(G65&lt;0.905),(A65&lt;5.55),(D65&lt;1.75)),0.015,IF(AND(A65&gt;=5.05,A65&gt;=4.5,(B65&lt;3.15),(G65&lt;0.905),(A65&lt;5.55),(D65&lt;1.75)),0.006,IF(AND((G65&lt;0.05),(G65&lt;0.091),B65&gt;=3.15,(G65&lt;0.905),(A65&lt;5.55),(D65&lt;1.75)),0.001,IF(AND(G65&gt;=0.05,(G65&lt;0.091),B65&gt;=3.15,(G65&lt;0.905),(A65&lt;5.55),(D65&lt;1.75)),0.008,IF(AND((G65&lt;0.587),G65&gt;=0.091,B65&gt;=3.15,(G65&lt;0.905),(A65&lt;5.55),(D65&lt;1.75)),-0.003,IF(AND(G65&gt;=0.587,G65&gt;=0.091,B65&gt;=3.15,(G65&lt;0.905),(A65&lt;5.55),(D65&lt;1.75)),0.004,IF(AND((F65&lt;2.5),(B65&lt;2.85),(G65&lt;0.419),(H65&lt;15.059),A65&gt;=5.55,(D65&lt;1.75)),0.041,IF(AND(F65&gt;=2.5,(B65&lt;2.85),(G65&lt;0.419),(H65&lt;15.059),A65&gt;=5.55,(D65&lt;1.75)),0.015,IF(AND((G65&lt;0.164),B65&gt;=2.85,(G65&lt;0.419),(H65&lt;15.059),A65&gt;=5.55,(D65&lt;1.75)),0.01,IF(AND(G65&gt;=0.164,B65&gt;=2.85,(G65&lt;0.419),(H65&lt;15.059),A65&gt;=5.55,(D65&lt;1.75)),-0.001,IF(AND((B65&lt;2.55),(B65&lt;2.95),G65&gt;=0.419,(H65&lt;15.059),A65&gt;=5.55,(D65&lt;1.75)),0.014,IF(AND(B65&gt;=2.55,(B65&lt;2.95),G65&gt;=0.419,(H65&lt;15.059),A65&gt;=5.55,(D65&lt;1.75)),-0.013,IF(AND((D65&lt;1.55),B65&gt;=2.95,G65&gt;=0.419,(H65&lt;15.059),A65&gt;=5.55,(D65&lt;1.75)),0.023,IF(AND(D65&gt;=1.55,B65&gt;=2.95,G65&gt;=0.419,(H65&lt;15.059),A65&gt;=5.55,(D65&lt;1.75)),0.005,IF(AND((H65&lt;13.278),G65&gt;=0.107,(G65&lt;0.487),(D65&lt;2.45),(A65&lt;7.45),D65&gt;=1.75),-0.009,IF(AND(H65&gt;=13.278,G65&gt;=0.107,(G65&lt;0.487),(D65&lt;2.45),(A65&lt;7.45),D65&gt;=1.75),0.017,IF(AND((D65&lt;2.35),(G65&lt;0.571),G65&gt;=0.487,(D65&lt;2.45),(A65&lt;7.45),D65&gt;=1.75),0.053,IF(AND(D65&gt;=2.35,(G65&lt;0.571),G65&gt;=0.487,(D65&lt;2.45),(A65&lt;7.45),D65&gt;=1.75),0.009,IF(AND((G65&lt;0.779),G65&gt;=0.571,G65&gt;=0.487,(D65&lt;2.45),(A65&lt;7.45),D65&gt;=1.75),0.006,IF(AND(G65&gt;=0.779,G65&gt;=0.571,G65&gt;=0.487,(D65&lt;2.45),(A65&lt;7.45),D65&gt;=1.75),0.016,"shouldnthappen")))))))))))))))))))))))))))))</f>
        <v>0.014</v>
      </c>
      <c r="AA65" s="1" t="n">
        <f aca="false">IF(AND((A65&lt;7.8),A65&gt;=7.45,D65&gt;=1.75),0.051,IF(AND(A65&gt;=7.8,A65&gt;=7.45,D65&gt;=1.75),0.01,IF(AND(B65&gt;=3.35,B65&gt;=3.25,(A65&lt;7.45),D65&gt;=1.75),0.016,IF(AND((H65&lt;8.308),(D65&lt;0.15),(H65&lt;13.655),(D65&lt;0.35),(D65&lt;1.75)),0.009,IF(AND((H65&lt;14.529),(G65&lt;0.293),H65&gt;=13.655,(D65&lt;0.35),(D65&lt;1.75)),0.011,IF(AND(H65&gt;=14.529,(G65&lt;0.293),H65&gt;=13.655,(D65&lt;0.35),(D65&lt;1.75)),0.001,IF(AND(D65&gt;=0.25,G65&gt;=0.293,H65&gt;=13.655,(D65&lt;0.35),(D65&lt;1.75)),-0.004,IF(AND(H65&gt;=10.635,(H65&lt;10.696),(H65&lt;13.906),D65&gt;=0.35,(D65&lt;1.75)),0.036,IF(AND(G65&gt;=0.833,H65&gt;=10.696,(H65&lt;13.906),D65&gt;=0.35,(D65&lt;1.75)),0.016,IF(AND((A65&lt;6.65),(G65&lt;0.247),H65&gt;=13.906,D65&gt;=0.35,(D65&lt;1.75)),-0.008,IF(AND(A65&gt;=6.65,(G65&lt;0.247),H65&gt;=13.906,D65&gt;=0.35,(D65&lt;1.75)),0.011,IF(AND((B65&lt;2.45),G65&gt;=0.247,H65&gt;=13.906,D65&gt;=0.35,(D65&lt;1.75)),0,IF(AND((D65&lt;1.85),(B65&lt;2.95),(B65&lt;3.25),(A65&lt;7.45),D65&gt;=1.75),0.033,IF(AND((G65&lt;0.428),(B65&lt;3.35),B65&gt;=3.25,(A65&lt;7.45),D65&gt;=1.75),0.009,IF(AND(G65&gt;=0.428,(B65&lt;3.35),B65&gt;=3.25,(A65&lt;7.45),D65&gt;=1.75),0.042,IF(AND((A65&lt;4.6),H65&gt;=8.308,(D65&lt;0.15),(H65&lt;13.655),(D65&lt;0.35),(D65&lt;1.75)),0.003,IF(AND(A65&gt;=4.6,H65&gt;=8.308,(D65&lt;0.15),(H65&lt;13.655),(D65&lt;0.35),(D65&lt;1.75)),0,IF(AND((H65&lt;8.834),(A65&lt;5.05),D65&gt;=0.15,(H65&lt;13.655),(D65&lt;0.35),(D65&lt;1.75)),0.002,IF(AND(H65&gt;=8.834,(A65&lt;5.05),D65&gt;=0.15,(H65&lt;13.655),(D65&lt;0.35),(D65&lt;1.75)),-0.008,IF(AND((A65&lt;5.45),A65&gt;=5.05,D65&gt;=0.15,(H65&lt;13.655),(D65&lt;0.35),(D65&lt;1.75)),0.003,IF(AND(A65&gt;=5.45,A65&gt;=5.05,D65&gt;=0.15,(H65&lt;13.655),(D65&lt;0.35),(D65&lt;1.75)),-0.002,IF(AND((A65&lt;5.3),(D65&lt;0.25),G65&gt;=0.293,H65&gt;=13.655,(D65&lt;0.35),(D65&lt;1.75)),0.007,IF(AND(A65&gt;=5.3,(D65&lt;0.25),G65&gt;=0.293,H65&gt;=13.655,(D65&lt;0.35),(D65&lt;1.75)),0.001,IF(AND((H65&lt;7.309),(H65&lt;10.635),(H65&lt;10.696),(H65&lt;13.906),D65&gt;=0.35,(D65&lt;1.75)),0.014,IF(AND(H65&gt;=7.309,(H65&lt;10.635),(H65&lt;10.696),(H65&lt;13.906),D65&gt;=0.35,(D65&lt;1.75)),0.006,IF(AND((H65&lt;12.093),(G65&lt;0.833),H65&gt;=10.696,(H65&lt;13.906),D65&gt;=0.35,(D65&lt;1.75)),-0.01,IF(AND(H65&gt;=12.093,(G65&lt;0.833),H65&gt;=10.696,(H65&lt;13.906),D65&gt;=0.35,(D65&lt;1.75)),0.004,IF(AND((G65&lt;0.823),B65&gt;=2.45,G65&gt;=0.247,H65&gt;=13.906,D65&gt;=0.35,(D65&lt;1.75)),0.026,IF(AND(G65&gt;=0.823,B65&gt;=2.45,G65&gt;=0.247,H65&gt;=13.906,D65&gt;=0.35,(D65&lt;1.75)),0.006,IF(AND((H65&lt;11.121),D65&gt;=1.85,(B65&lt;2.95),(B65&lt;3.25),(A65&lt;7.45),D65&gt;=1.75),0.013,IF(AND(H65&gt;=11.121,D65&gt;=1.85,(B65&lt;2.95),(B65&lt;3.25),(A65&lt;7.45),D65&gt;=1.75),0.005,IF(AND((A65&lt;6.05),(A65&lt;6.45),B65&gt;=2.95,(B65&lt;3.25),(A65&lt;7.45),D65&gt;=1.75),0.001,IF(AND(A65&gt;=6.05,(A65&lt;6.45),B65&gt;=2.95,(B65&lt;3.25),(A65&lt;7.45),D65&gt;=1.75),-0.005,IF(AND((G65&lt;0.42),A65&gt;=6.45,B65&gt;=2.95,(B65&lt;3.25),(A65&lt;7.45),D65&gt;=1.75),0.004,IF(AND(G65&gt;=0.42,A65&gt;=6.45,B65&gt;=2.95,(B65&lt;3.25),(A65&lt;7.45),D65&gt;=1.75),0.019,"shouldnthappen")))))))))))))))))))))))))))))))))))</f>
        <v>0.004</v>
      </c>
      <c r="AB65" s="1" t="n">
        <f aca="false">+ 0.5</f>
        <v>0.5</v>
      </c>
    </row>
    <row r="66" customFormat="false" ht="13.8" hidden="false" customHeight="false" outlineLevel="0" collapsed="false">
      <c r="A66" s="11" t="n">
        <v>6.1</v>
      </c>
      <c r="B66" s="1" t="n">
        <v>2.9</v>
      </c>
      <c r="C66" s="1" t="n">
        <v>4.7</v>
      </c>
      <c r="D66" s="1" t="n">
        <v>1.4</v>
      </c>
      <c r="E66" s="1" t="s">
        <v>92</v>
      </c>
      <c r="F66" s="1" t="n">
        <v>2</v>
      </c>
      <c r="G66" s="1" t="n">
        <v>0.484378943219781</v>
      </c>
      <c r="H66" s="18" t="n">
        <v>15.4437113054097</v>
      </c>
      <c r="I66" s="1" t="n">
        <f aca="false">C66</f>
        <v>4.7</v>
      </c>
      <c r="J66" s="1" t="n">
        <f aca="false">SUM(M66:AB66)</f>
        <v>4.629</v>
      </c>
      <c r="K66" s="15" t="n">
        <f aca="false">1-SQRT(VAR(M66:AB66, I66)) / AVERAGE(M66:AB66)</f>
        <v>-2.84381396319645</v>
      </c>
      <c r="L66" s="1" t="n">
        <f aca="false">(J66-I66)/I66</f>
        <v>-0.0151063829787235</v>
      </c>
      <c r="M66" s="1" t="n">
        <f aca="false">IF(AND((H66&lt;5.245),(D66&lt;0.8)),0.075,IF(AND(H66&gt;=5.245,(D66&lt;0.8)),0.279,IF(AND((D66&lt;1.45),D66&gt;=0.8),1.043,IF(AND(D66&gt;=1.45,D66&gt;=0.8),1.423,"shouldnthappen"))))</f>
        <v>1.043</v>
      </c>
      <c r="N66" s="1" t="n">
        <f aca="false">IF(AND((A66&lt;4.35),(D66&lt;0.8)),0.048,IF(AND(A66&gt;=4.35,(D66&lt;0.8)),0.198,IF(AND(F66&gt;=2.5,D66&gt;=0.8),1.048,IF(AND((A66&lt;5.15),(F66&lt;2.5),D66&gt;=0.8),0.321,IF(AND(A66&gt;=5.15,(F66&lt;2.5),D66&gt;=0.8),0.783,"shouldnthappen")))))</f>
        <v>0.783</v>
      </c>
      <c r="O66" s="1" t="n">
        <f aca="false">IF(AND((H66&lt;5.245),(D66&lt;0.8)),0.034,IF(AND((A66&lt;5.9),D66&gt;=0.8),0.489,IF(AND(A66&gt;=5.9,D66&gt;=0.8),0.721,IF(AND((A66&lt;4.35),H66&gt;=5.245,(D66&lt;0.8)),0.041,IF(AND(A66&gt;=4.35,H66&gt;=5.245,(D66&lt;0.8)),0.142,"shouldnthappen")))))</f>
        <v>0.721</v>
      </c>
      <c r="P66" s="1" t="n">
        <f aca="false">IF(AND((B66&lt;2.8),(D66&lt;1.15)),0.244,IF(AND((D66&lt;1.75),D66&gt;=1.15),0.396,IF(AND(D66&gt;=1.75,D66&gt;=1.15),0.554,IF(AND((A66&lt;5.05),B66&gt;=2.8,(D66&lt;1.15)),0.078,IF(AND((H66&lt;14.877),A66&gt;=5.05,B66&gt;=2.8,(D66&lt;1.15)),0.118,IF(AND(H66&gt;=14.877,A66&gt;=5.05,B66&gt;=2.8,(D66&lt;1.15)),0.027,"shouldnthappen"))))))</f>
        <v>0.396</v>
      </c>
      <c r="Q66" s="1" t="n">
        <f aca="false">IF(AND(D66&gt;=0.45,(D66&lt;1.15)),0.17,IF(AND(A66&gt;=7.1,D66&gt;=1.15),0.539,IF(AND((A66&lt;6.25),(A66&lt;7.1),D66&gt;=1.15),0.258,IF(AND(A66&gt;=6.25,(A66&lt;7.1),D66&gt;=1.15),0.344,IF(AND(G66&gt;=0.418,(A66&lt;5.05),(D66&lt;0.45),(D66&lt;1.15)),0.033,IF(AND((H66&lt;14.494),(G66&lt;0.418),(A66&lt;5.05),(D66&lt;0.45),(D66&lt;1.15)),0.061,IF(AND(H66&gt;=14.494,(G66&lt;0.418),(A66&lt;5.05),(D66&lt;0.45),(D66&lt;1.15)),0.015,IF(AND(H66&gt;=14.877,(B66&lt;3.85),A66&gt;=5.05,(D66&lt;0.45),(D66&lt;1.15)),0.023,IF(AND((B66&lt;4),B66&gt;=3.85,A66&gt;=5.05,(D66&lt;0.45),(D66&lt;1.15)),0.009,IF(AND(B66&gt;=4,B66&gt;=3.85,A66&gt;=5.05,(D66&lt;0.45),(D66&lt;1.15)),0.052,IF(AND((G66&lt;0.05),(H66&lt;14.877),(B66&lt;3.85),A66&gt;=5.05,(D66&lt;0.45),(D66&lt;1.15)),0.024,IF(AND(G66&gt;=0.05,(H66&lt;14.877),(B66&lt;3.85),A66&gt;=5.05,(D66&lt;0.45),(D66&lt;1.15)),0.091,"shouldnthappen"))))))))))))</f>
        <v>0.258</v>
      </c>
      <c r="R66" s="1" t="n">
        <f aca="false">IF(AND(A66&gt;=7.1,D66&gt;=0.8),0.401,IF(AND((A66&lt;4.5),(G66&lt;0.905),(D66&lt;0.8)),0.024,IF(AND((H66&lt;9.966),G66&gt;=0.905,(D66&lt;0.8)),0.094,IF(AND(H66&gt;=9.966,G66&gt;=0.905,(D66&lt;0.8)),0.026,IF(AND(D66&gt;=2.05,(A66&lt;7.1),D66&gt;=0.8),0.277,IF(AND((H66&lt;5.523),A66&gt;=4.5,(G66&lt;0.905),(D66&lt;0.8)),0.012,IF(AND(H66&gt;=5.523,A66&gt;=4.5,(G66&lt;0.905),(D66&lt;0.8)),0.049,IF(AND((A66&lt;5.3),(D66&lt;2.05),(A66&lt;7.1),D66&gt;=0.8),0.095,IF(AND(A66&gt;=5.3,(D66&lt;2.05),(A66&lt;7.1),D66&gt;=0.8),0.196,"shouldnthappen")))))))))</f>
        <v>0.196</v>
      </c>
      <c r="S66" s="1" t="n">
        <f aca="false">IF(AND(A66&gt;=7.1,D66&gt;=1.35),0.298,IF(AND(G66&gt;=0.905,(D66&lt;0.8),(D66&lt;1.35)),0.068,IF(AND(H66&gt;=9.386,D66&gt;=0.8,(D66&lt;1.35)),0.126,IF(AND((H66&lt;7.426),(H66&lt;9.386),D66&gt;=0.8,(D66&lt;1.35)),0.091,IF(AND((A66&lt;5.3),(G66&lt;0.905),(A66&lt;7.1),D66&gt;=1.35),0.063,IF(AND((D66&lt;2.05),G66&gt;=0.905,(A66&lt;7.1),D66&gt;=1.35),0.015,IF(AND(D66&gt;=2.05,G66&gt;=0.905,(A66&lt;7.1),D66&gt;=1.35),0.089,IF(AND((H66&lt;10.505),(H66&lt;14.344),(G66&lt;0.905),(D66&lt;0.8),(D66&lt;1.35)),0.035,IF(AND((A66&lt;4.85),H66&gt;=14.344,(G66&lt;0.905),(D66&lt;0.8),(D66&lt;1.35)),0.006,IF(AND((B66&lt;2.75),H66&gt;=7.426,(H66&lt;9.386),D66&gt;=0.8,(D66&lt;1.35)),0.021,IF(AND(B66&gt;=2.75,H66&gt;=7.426,(H66&lt;9.386),D66&gt;=0.8,(D66&lt;1.35)),-0.01,IF(AND((B66&lt;2.35),A66&gt;=5.3,(G66&lt;0.905),(A66&lt;7.1),D66&gt;=1.35),0.068,IF(AND(B66&gt;=2.35,A66&gt;=5.3,(G66&lt;0.905),(A66&lt;7.1),D66&gt;=1.35),0.181,IF(AND((H66&lt;11.731),H66&gt;=10.505,(H66&lt;14.344),(G66&lt;0.905),(D66&lt;0.8),(D66&lt;1.35)),0.004,IF(AND(H66&gt;=11.731,H66&gt;=10.505,(H66&lt;14.344),(G66&lt;0.905),(D66&lt;0.8),(D66&lt;1.35)),0.024,IF(AND((H66&lt;14.877),A66&gt;=4.85,H66&gt;=14.344,(G66&lt;0.905),(D66&lt;0.8),(D66&lt;1.35)),0.063,IF(AND(H66&gt;=14.877,A66&gt;=4.85,H66&gt;=14.344,(G66&lt;0.905),(D66&lt;0.8),(D66&lt;1.35)),0.012,"shouldnthappen")))))))))))))))))</f>
        <v>0.181</v>
      </c>
      <c r="T66" s="1" t="n">
        <f aca="false">IF(AND(D66&gt;=0.45,(A66&lt;5.65)),0.067,IF(AND(A66&gt;=7.25,A66&gt;=5.65),0.244,IF(AND((H66&lt;9.966),G66&gt;=0.905,(D66&lt;0.45),(A66&lt;5.65)),0.062,IF(AND(H66&gt;=9.966,G66&gt;=0.905,(D66&lt;0.45),(A66&lt;5.65)),0.012,IF(AND((G66&lt;0.948),D66&gt;=2.05,(A66&lt;7.25),A66&gt;=5.65),0.157,IF(AND(G66&gt;=0.948,D66&gt;=2.05,(A66&lt;7.25),A66&gt;=5.65),0.037,IF(AND(G66&gt;=0.422,(B66&lt;3.15),(G66&lt;0.905),(D66&lt;0.45),(A66&lt;5.65)),0.011,IF(AND((D66&lt;0.25),(G66&lt;0.422),(B66&lt;3.15),(G66&lt;0.905),(D66&lt;0.45),(A66&lt;5.65)),0.04,IF(AND(D66&gt;=0.25,(G66&lt;0.422),(B66&lt;3.15),(G66&lt;0.905),(D66&lt;0.45),(A66&lt;5.65)),0.009,IF(AND((A66&lt;4.85),(B66&lt;3.25),B66&gt;=3.15,(G66&lt;0.905),(D66&lt;0.45),(A66&lt;5.65)),0.008,IF(AND(A66&gt;=4.85,(B66&lt;3.25),B66&gt;=3.15,(G66&lt;0.905),(D66&lt;0.45),(A66&lt;5.65)),-0.017,IF(AND((D66&lt;0.25),B66&gt;=3.25,B66&gt;=3.15,(G66&lt;0.905),(D66&lt;0.45),(A66&lt;5.65)),0.022,IF(AND(D66&gt;=0.25,B66&gt;=3.25,B66&gt;=3.15,(G66&lt;0.905),(D66&lt;0.45),(A66&lt;5.65)),0.009,IF(AND((F66&lt;2.5),(H66&lt;7.692),(G66&lt;0.644),(D66&lt;2.05),(A66&lt;7.25),A66&gt;=5.65),0.018,IF(AND(F66&gt;=2.5,(H66&lt;7.692),(G66&lt;0.644),(D66&lt;2.05),(A66&lt;7.25),A66&gt;=5.65),0.068,IF(AND((B66&lt;2.35),H66&gt;=7.692,(G66&lt;0.644),(D66&lt;2.05),(A66&lt;7.25),A66&gt;=5.65),0.023,IF(AND(B66&gt;=2.35,H66&gt;=7.692,(G66&lt;0.644),(D66&lt;2.05),(A66&lt;7.25),A66&gt;=5.65),0.125,IF(AND((G66&lt;0.766),(G66&lt;0.85),G66&gt;=0.644,(D66&lt;2.05),(A66&lt;7.25),A66&gt;=5.65),0.055,IF(AND(G66&gt;=0.766,(G66&lt;0.85),G66&gt;=0.644,(D66&lt;2.05),(A66&lt;7.25),A66&gt;=5.65),-0,IF(AND((B66&lt;2.95),G66&gt;=0.85,G66&gt;=0.644,(D66&lt;2.05),(A66&lt;7.25),A66&gt;=5.65),0.098,IF(AND(B66&gt;=2.95,G66&gt;=0.85,G66&gt;=0.644,(D66&lt;2.05),(A66&lt;7.25),A66&gt;=5.65),0.013,"shouldnthappen")))))))))))))))))))))</f>
        <v>0.125</v>
      </c>
      <c r="U66" s="1" t="n">
        <f aca="false">IF(AND(A66&gt;=7.25,D66&gt;=1.25),0.186,IF(AND((G66&lt;0.13),D66&gt;=0.35,(D66&lt;1.25)),-0.004,IF(AND(H66&gt;=14.246,(H66&lt;14.344),(D66&lt;0.35),(D66&lt;1.25)),-0.002,IF(AND((A66&lt;4.85),H66&gt;=14.344,(D66&lt;0.35),(D66&lt;1.25)),0.004,IF(AND(G66&gt;=0.446,(G66&lt;0.644),(A66&lt;7.25),D66&gt;=1.25),0.138,IF(AND(A66&gt;=5.45,(H66&lt;14.246),(H66&lt;14.344),(D66&lt;0.35),(D66&lt;1.25)),0.001,IF(AND((H66&lt;14.877),A66&gt;=4.85,H66&gt;=14.344,(D66&lt;0.35),(D66&lt;1.25)),0.035,IF(AND(H66&gt;=14.877,A66&gt;=4.85,H66&gt;=14.344,(D66&lt;0.35),(D66&lt;1.25)),0.007,IF(AND((B66&lt;3.35),H66&gt;=9.448,G66&gt;=0.13,D66&gt;=0.35,(D66&lt;1.25)),0.053,IF(AND(B66&gt;=3.35,H66&gt;=9.448,G66&gt;=0.13,D66&gt;=0.35,(D66&lt;1.25)),0.017,IF(AND((G66&lt;0.44),(G66&lt;0.446),(G66&lt;0.644),(A66&lt;7.25),D66&gt;=1.25),0.079,IF(AND(G66&gt;=0.44,(G66&lt;0.446),(G66&lt;0.644),(A66&lt;7.25),D66&gt;=1.25),0.02,IF(AND((A66&lt;5.95),(G66&lt;0.724),G66&gt;=0.644,(A66&lt;7.25),D66&gt;=1.25),-0.018,IF(AND(A66&gt;=5.95,(G66&lt;0.724),G66&gt;=0.644,(A66&lt;7.25),D66&gt;=1.25),0.027,IF(AND(A66&gt;=6.15,G66&gt;=0.724,G66&gt;=0.644,(A66&lt;7.25),D66&gt;=1.25),0.093,IF(AND((A66&lt;5.05),(A66&lt;5.45),(H66&lt;14.246),(H66&lt;14.344),(D66&lt;0.35),(D66&lt;1.25)),0.011,IF(AND(A66&gt;=5.05,(A66&lt;5.45),(H66&lt;14.246),(H66&lt;14.344),(D66&lt;0.35),(D66&lt;1.25)),0.021,IF(AND((A66&lt;5.4),(B66&lt;3.15),(H66&lt;9.448),G66&gt;=0.13,D66&gt;=0.35,(D66&lt;1.25)),0.007,IF(AND(A66&gt;=5.4,(B66&lt;3.15),(H66&lt;9.448),G66&gt;=0.13,D66&gt;=0.35,(D66&lt;1.25)),-0.011,IF(AND((B66&lt;3.75),B66&gt;=3.15,(H66&lt;9.448),G66&gt;=0.13,D66&gt;=0.35,(D66&lt;1.25)),0.012,IF(AND(B66&gt;=3.75,B66&gt;=3.15,(H66&lt;9.448),G66&gt;=0.13,D66&gt;=0.35,(D66&lt;1.25)),0.046,IF(AND((A66&lt;5.9),(A66&lt;6.15),G66&gt;=0.724,G66&gt;=0.644,(A66&lt;7.25),D66&gt;=1.25),0.06,IF(AND(A66&gt;=5.9,(A66&lt;6.15),G66&gt;=0.724,G66&gt;=0.644,(A66&lt;7.25),D66&gt;=1.25),0.005,"shouldnthappen")))))))))))))))))))))))</f>
        <v>0.138</v>
      </c>
      <c r="V66" s="1" t="n">
        <f aca="false">IF(AND(H66&gt;=15.155,(D66&lt;1.55)),0.084,IF(AND(A66&gt;=7.25,D66&gt;=1.55),0.141,IF(AND((G66&lt;0.043),D66&gt;=1.05,(H66&lt;15.155),(D66&lt;1.55)),-0.007,IF(AND(D66&gt;=1.85,G66&gt;=0.755,(A66&lt;7.25),D66&gt;=1.55),0.051,IF(AND((H66&lt;9.966),G66&gt;=0.905,(D66&lt;1.05),(H66&lt;15.155),(D66&lt;1.55)),0.043,IF(AND(H66&gt;=9.966,G66&gt;=0.905,(D66&lt;1.05),(H66&lt;15.155),(D66&lt;1.55)),0.007,IF(AND((G66&lt;0.278),(G66&lt;0.361),(G66&lt;0.755),(A66&lt;7.25),D66&gt;=1.55),0.08,IF(AND((A66&lt;5.8),G66&gt;=0.361,(G66&lt;0.755),(A66&lt;7.25),D66&gt;=1.55),0.019,IF(AND((A66&lt;6.05),(D66&lt;1.85),G66&gt;=0.755,(A66&lt;7.25),D66&gt;=1.55),0.01,IF(AND(A66&gt;=6.05,(D66&lt;1.85),G66&gt;=0.755,(A66&lt;7.25),D66&gt;=1.55),0.002,IF(AND((G66&lt;0.486),(B66&lt;3.15),(G66&lt;0.905),(D66&lt;1.05),(H66&lt;15.155),(D66&lt;1.55)),0.026,IF(AND(G66&gt;=0.486,(B66&lt;3.15),(G66&lt;0.905),(D66&lt;1.05),(H66&lt;15.155),(D66&lt;1.55)),0.001,IF(AND((B66&lt;3.25),B66&gt;=3.15,(G66&lt;0.905),(D66&lt;1.05),(H66&lt;15.155),(D66&lt;1.55)),-0.003,IF(AND(B66&gt;=3.25,B66&gt;=3.15,(G66&lt;0.905),(D66&lt;1.05),(H66&lt;15.155),(D66&lt;1.55)),0.012,IF(AND((H66&lt;7.426),(H66&lt;8.769),G66&gt;=0.043,D66&gt;=1.05,(H66&lt;15.155),(D66&lt;1.55)),0.041,IF(AND(H66&gt;=7.426,(H66&lt;8.769),G66&gt;=0.043,D66&gt;=1.05,(H66&lt;15.155),(D66&lt;1.55)),-0.008,IF(AND((H66&lt;10.696),H66&gt;=8.769,G66&gt;=0.043,D66&gt;=1.05,(H66&lt;15.155),(D66&lt;1.55)),0.069,IF(AND(H66&gt;=10.696,H66&gt;=8.769,G66&gt;=0.043,D66&gt;=1.05,(H66&lt;15.155),(D66&lt;1.55)),0.033,IF(AND((D66&lt;2.2),G66&gt;=0.278,(G66&lt;0.361),(G66&lt;0.755),(A66&lt;7.25),D66&gt;=1.55),0.022,IF(AND(D66&gt;=2.2,G66&gt;=0.278,(G66&lt;0.361),(G66&lt;0.755),(A66&lt;7.25),D66&gt;=1.55),-0.027,IF(AND((H66&lt;12.626),A66&gt;=5.8,G66&gt;=0.361,(G66&lt;0.755),(A66&lt;7.25),D66&gt;=1.55),0.126,IF(AND(H66&gt;=12.626,A66&gt;=5.8,G66&gt;=0.361,(G66&lt;0.755),(A66&lt;7.25),D66&gt;=1.55),0.065,"shouldnthappen"))))))))))))))))))))))</f>
        <v>0.084</v>
      </c>
      <c r="W66" s="1" t="n">
        <f aca="false">IF(AND(H66&gt;=15.155,(D66&lt;1.55)),0.064,IF(AND(A66&gt;=7.45,D66&gt;=1.55),0.115,IF(AND(B66&gt;=3.15,(H66&lt;10.257),(A66&lt;7.45),D66&gt;=1.55),0.097,IF(AND((A66&lt;4.85),H66&gt;=14.344,(D66&lt;0.35),(H66&lt;15.155),(D66&lt;1.55)),0.003,IF(AND(A66&gt;=6.05,(G66&lt;0.169),D66&gt;=0.35,(H66&lt;15.155),(D66&lt;1.55)),-0.008,IF(AND((G66&lt;0.181),G66&gt;=0.169,D66&gt;=0.35,(H66&lt;15.155),(D66&lt;1.55)),0.065,IF(AND(B66&gt;=3.05,(B66&lt;3.15),(H66&lt;10.257),(A66&lt;7.45),D66&gt;=1.55),-0.023,IF(AND(H66&gt;=11.854,(G66&lt;0.613),H66&gt;=10.257,(A66&lt;7.45),D66&gt;=1.55),0.068,IF(AND((D66&lt;0.25),(B66&lt;3.15),(H66&lt;14.344),(D66&lt;0.35),(H66&lt;15.155),(D66&lt;1.55)),0.014,IF(AND(D66&gt;=0.25,(B66&lt;3.15),(H66&lt;14.344),(D66&lt;0.35),(H66&lt;15.155),(D66&lt;1.55)),0.002,IF(AND((A66&lt;5.05),B66&gt;=3.15,(H66&lt;14.344),(D66&lt;0.35),(H66&lt;15.155),(D66&lt;1.55)),-0.001,IF(AND(A66&gt;=5.05,B66&gt;=3.15,(H66&lt;14.344),(D66&lt;0.35),(H66&lt;15.155),(D66&lt;1.55)),0.009,IF(AND((H66&lt;14.877),A66&gt;=4.85,H66&gt;=14.344,(D66&lt;0.35),(H66&lt;15.155),(D66&lt;1.55)),0.023,IF(AND(H66&gt;=14.877,A66&gt;=4.85,H66&gt;=14.344,(D66&lt;0.35),(H66&lt;15.155),(D66&lt;1.55)),0.004,IF(AND((H66&lt;13.602),(A66&lt;6.05),(G66&lt;0.169),D66&gt;=0.35,(H66&lt;15.155),(D66&lt;1.55)),0.023,IF(AND(H66&gt;=13.602,(A66&lt;6.05),(G66&lt;0.169),D66&gt;=0.35,(H66&lt;15.155),(D66&lt;1.55)),-0.006,IF(AND((B66&lt;2.95),G66&gt;=0.181,G66&gt;=0.169,D66&gt;=0.35,(H66&lt;15.155),(D66&lt;1.55)),0.019,IF(AND(B66&gt;=2.95,G66&gt;=0.181,G66&gt;=0.169,D66&gt;=0.35,(H66&lt;15.155),(D66&lt;1.55)),0.034,IF(AND((A66&lt;5.35),(B66&lt;3.05),(B66&lt;3.15),(H66&lt;10.257),(A66&lt;7.45),D66&gt;=1.55),0.009,IF(AND(A66&gt;=5.35,(B66&lt;3.05),(B66&lt;3.15),(H66&lt;10.257),(A66&lt;7.45),D66&gt;=1.55),0.058,IF(AND((B66&lt;2.9),(H66&lt;11.854),(G66&lt;0.613),H66&gt;=10.257,(A66&lt;7.45),D66&gt;=1.55),0.037,IF(AND(B66&gt;=2.9,(H66&lt;11.854),(G66&lt;0.613),H66&gt;=10.257,(A66&lt;7.45),D66&gt;=1.55),-0.005,IF(AND((A66&lt;6.4),(G66&lt;0.711),G66&gt;=0.613,H66&gt;=10.257,(A66&lt;7.45),D66&gt;=1.55),0.001,IF(AND(A66&gt;=6.4,(G66&lt;0.711),G66&gt;=0.613,H66&gt;=10.257,(A66&lt;7.45),D66&gt;=1.55),-0.002,IF(AND((D66&lt;1.9),G66&gt;=0.711,G66&gt;=0.613,H66&gt;=10.257,(A66&lt;7.45),D66&gt;=1.55),0.007,IF(AND(D66&gt;=1.9,G66&gt;=0.711,G66&gt;=0.613,H66&gt;=10.257,(A66&lt;7.45),D66&gt;=1.55),0.023,"shouldnthappen"))))))))))))))))))))))))))</f>
        <v>0.064</v>
      </c>
      <c r="X66" s="1" t="n">
        <f aca="false">IF(AND(H66&gt;=15.155,(F66&lt;2.5)),0.049,IF(AND(A66&gt;=7.45,F66&gt;=2.5),0.089,IF(AND((G66&lt;0.107),(G66&lt;0.364),(A66&lt;7.45),F66&gt;=2.5),0.055,IF(AND(A66&gt;=5.75,(G66&lt;0.572),(D66&lt;1.25),(H66&lt;15.155),(F66&lt;2.5)),-0.018,IF(AND((A66&lt;5.7),(H66&lt;12.626),G66&gt;=0.364,(A66&lt;7.45),F66&gt;=2.5),0.012,IF(AND(A66&gt;=5.7,(H66&lt;12.626),G66&gt;=0.364,(A66&lt;7.45),F66&gt;=2.5),0.065,IF(AND((G66&lt;0.628),H66&gt;=12.626,G66&gt;=0.364,(A66&lt;7.45),F66&gt;=2.5),0.047,IF(AND((G66&lt;0.545),(A66&lt;5.75),(G66&lt;0.572),(D66&lt;1.25),(H66&lt;15.155),(F66&lt;2.5)),0.007,IF(AND(G66&gt;=0.545,(A66&lt;5.75),(G66&lt;0.572),(D66&lt;1.25),(H66&lt;15.155),(F66&lt;2.5)),-0.009,IF(AND((D66&lt;0.3),(H66&lt;11.788),G66&gt;=0.572,(D66&lt;1.25),(H66&lt;15.155),(F66&lt;2.5)),0.01,IF(AND(D66&gt;=0.3,(H66&lt;11.788),G66&gt;=0.572,(D66&lt;1.25),(H66&lt;15.155),(F66&lt;2.5)),0.03,IF(AND((A66&lt;4.75),H66&gt;=11.788,G66&gt;=0.572,(D66&lt;1.25),(H66&lt;15.155),(F66&lt;2.5)),0.001,IF(AND(A66&gt;=4.75,H66&gt;=11.788,G66&gt;=0.572,(D66&lt;1.25),(H66&lt;15.155),(F66&lt;2.5)),0.01,IF(AND((A66&lt;5.5),(A66&lt;6.15),(G66&lt;0.652),D66&gt;=1.25,(H66&lt;15.155),(F66&lt;2.5)),0.014,IF(AND(A66&gt;=5.5,(A66&lt;6.15),(G66&lt;0.652),D66&gt;=1.25,(H66&lt;15.155),(F66&lt;2.5)),0.049,IF(AND((H66&lt;12.206),A66&gt;=6.15,(G66&lt;0.652),D66&gt;=1.25,(H66&lt;15.155),(F66&lt;2.5)),-0.009,IF(AND(H66&gt;=12.206,A66&gt;=6.15,(G66&lt;0.652),D66&gt;=1.25,(H66&lt;15.155),(F66&lt;2.5)),0.021,IF(AND((A66&lt;5.55),(A66&lt;6.2),G66&gt;=0.652,D66&gt;=1.25,(H66&lt;15.155),(F66&lt;2.5)),0.011,IF(AND(A66&gt;=5.55,(A66&lt;6.2),G66&gt;=0.652,D66&gt;=1.25,(H66&lt;15.155),(F66&lt;2.5)),-0.019,IF(AND((B66&lt;3.2),A66&gt;=6.2,G66&gt;=0.652,D66&gt;=1.25,(H66&lt;15.155),(F66&lt;2.5)),0.025,IF(AND(B66&gt;=3.2,A66&gt;=6.2,G66&gt;=0.652,D66&gt;=1.25,(H66&lt;15.155),(F66&lt;2.5)),0.001,IF(AND((G66&lt;0.183),(G66&lt;0.301),G66&gt;=0.107,(G66&lt;0.364),(A66&lt;7.45),F66&gt;=2.5),-0.009,IF(AND(G66&gt;=0.183,(G66&lt;0.301),G66&gt;=0.107,(G66&lt;0.364),(A66&lt;7.45),F66&gt;=2.5),0.022,IF(AND((D66&lt;2.2),G66&gt;=0.301,G66&gt;=0.107,(G66&lt;0.364),(A66&lt;7.45),F66&gt;=2.5),0.004,IF(AND(D66&gt;=2.2,G66&gt;=0.301,G66&gt;=0.107,(G66&lt;0.364),(A66&lt;7.45),F66&gt;=2.5),-0.02,IF(AND((G66&lt;0.787),G66&gt;=0.628,H66&gt;=12.626,G66&gt;=0.364,(A66&lt;7.45),F66&gt;=2.5),-0.001,IF(AND(G66&gt;=0.787,G66&gt;=0.628,H66&gt;=12.626,G66&gt;=0.364,(A66&lt;7.45),F66&gt;=2.5),0.016,"shouldnthappen")))))))))))))))))))))))))))</f>
        <v>0.049</v>
      </c>
      <c r="Y66" s="1" t="n">
        <f aca="false">IF(AND(H66&gt;=15.155,(D66&lt;1.55)),0.037,IF(AND(D66&gt;=2.45,(A66&lt;7.45),D66&gt;=1.55),0.054,IF(AND((A66&lt;7.8),A66&gt;=7.45,D66&gt;=1.55),0.078,IF(AND(A66&gt;=7.8,A66&gt;=7.45,D66&gt;=1.55),0.021,IF(AND(A66&gt;=6.2,G66&gt;=0.68,D66&gt;=1.25,(H66&lt;15.155),(D66&lt;1.55)),0.019,IF(AND((B66&lt;2.65),(A66&lt;4.95),(G66&lt;0.572),(D66&lt;1.25),(H66&lt;15.155),(D66&lt;1.55)),0.021,IF(AND(B66&gt;=2.65,(A66&lt;4.95),(G66&lt;0.572),(D66&lt;1.25),(H66&lt;15.155),(D66&lt;1.55)),0.006,IF(AND((H66&lt;14.344),A66&gt;=4.95,(G66&lt;0.572),(D66&lt;1.25),(H66&lt;15.155),(D66&lt;1.55)),-0.005,IF(AND(H66&gt;=14.344,A66&gt;=4.95,(G66&lt;0.572),(D66&lt;1.25),(H66&lt;15.155),(D66&lt;1.55)),0.013,IF(AND((G66&lt;0.833),(H66&lt;11.788),G66&gt;=0.572,(D66&lt;1.25),(H66&lt;15.155),(D66&lt;1.55)),0.009,IF(AND(G66&gt;=0.833,(H66&lt;11.788),G66&gt;=0.572,(D66&lt;1.25),(H66&lt;15.155),(D66&lt;1.55)),0.024,IF(AND((A66&lt;4.75),H66&gt;=11.788,G66&gt;=0.572,(D66&lt;1.25),(H66&lt;15.155),(D66&lt;1.55)),0.001,IF(AND(A66&gt;=4.75,H66&gt;=11.788,G66&gt;=0.572,(D66&lt;1.25),(H66&lt;15.155),(D66&lt;1.55)),0.008,IF(AND((A66&lt;5.65),(A66&lt;6.15),(G66&lt;0.68),D66&gt;=1.25,(H66&lt;15.155),(D66&lt;1.55)),0.017,IF(AND(A66&gt;=5.65,(A66&lt;6.15),(G66&lt;0.68),D66&gt;=1.25,(H66&lt;15.155),(D66&lt;1.55)),0.039,IF(AND((G66&lt;0.436),A66&gt;=6.15,(G66&lt;0.68),D66&gt;=1.25,(H66&lt;15.155),(D66&lt;1.55)),-0.004,IF(AND(G66&gt;=0.436,A66&gt;=6.15,(G66&lt;0.68),D66&gt;=1.25,(H66&lt;15.155),(D66&lt;1.55)),0.022,IF(AND((A66&lt;5.55),(A66&lt;6.2),G66&gt;=0.68,D66&gt;=1.25,(H66&lt;15.155),(D66&lt;1.55)),0.009,IF(AND(A66&gt;=5.55,(A66&lt;6.2),G66&gt;=0.68,D66&gt;=1.25,(H66&lt;15.155),(D66&lt;1.55)),-0.016,IF(AND((G66&lt;0.107),(G66&lt;0.361),(G66&lt;0.613),(D66&lt;2.45),(A66&lt;7.45),D66&gt;=1.55),0.042,IF(AND(G66&gt;=0.107,(G66&lt;0.361),(G66&lt;0.613),(D66&lt;2.45),(A66&lt;7.45),D66&gt;=1.55),0.002,IF(AND((D66&lt;2.35),G66&gt;=0.361,(G66&lt;0.613),(D66&lt;2.45),(A66&lt;7.45),D66&gt;=1.55),0.051,IF(AND(D66&gt;=2.35,G66&gt;=0.361,(G66&lt;0.613),(D66&lt;2.45),(A66&lt;7.45),D66&gt;=1.55),0.016,IF(AND((A66&lt;6.4),(G66&lt;0.711),G66&gt;=0.613,(D66&lt;2.45),(A66&lt;7.45),D66&gt;=1.55),0.001,IF(AND(A66&gt;=6.4,(G66&lt;0.711),G66&gt;=0.613,(D66&lt;2.45),(A66&lt;7.45),D66&gt;=1.55),-0.002,IF(AND((B66&lt;2.95),G66&gt;=0.711,G66&gt;=0.613,(D66&lt;2.45),(A66&lt;7.45),D66&gt;=1.55),0.023,IF(AND(B66&gt;=2.95,G66&gt;=0.711,G66&gt;=0.613,(D66&lt;2.45),(A66&lt;7.45),D66&gt;=1.55),0.01,"shouldnthappen")))))))))))))))))))))))))))</f>
        <v>0.037</v>
      </c>
      <c r="Z66" s="1" t="n">
        <f aca="false">IF(AND(A66&gt;=7.45,D66&gt;=1.75),0.056,IF(AND(H66&gt;=15.059,A66&gt;=5.55,(D66&lt;1.75)),0.028,IF(AND((D66&lt;0.35),G66&gt;=0.905,(A66&lt;5.55),(D66&lt;1.75)),0.005,IF(AND(D66&gt;=0.35,G66&gt;=0.905,(A66&lt;5.55),(D66&lt;1.75)),0.026,IF(AND((H66&lt;8.711),D66&gt;=2.45,(A66&lt;7.45),D66&gt;=1.75),0.011,IF(AND(H66&gt;=8.711,D66&gt;=2.45,(A66&lt;7.45),D66&gt;=1.75),0.049,IF(AND((G66&lt;0.107),(G66&lt;0.487),(D66&lt;2.45),(A66&lt;7.45),D66&gt;=1.75),0.032,IF(AND((H66&lt;10.915),(A66&lt;4.5),(B66&lt;3.15),(G66&lt;0.905),(A66&lt;5.55),(D66&lt;1.75)),-0.001,IF(AND(H66&gt;=10.915,(A66&lt;4.5),(B66&lt;3.15),(G66&lt;0.905),(A66&lt;5.55),(D66&lt;1.75)),0.003,IF(AND((A66&lt;5.05),A66&gt;=4.5,(B66&lt;3.15),(G66&lt;0.905),(A66&lt;5.55),(D66&lt;1.75)),0.015,IF(AND(A66&gt;=5.05,A66&gt;=4.5,(B66&lt;3.15),(G66&lt;0.905),(A66&lt;5.55),(D66&lt;1.75)),0.006,IF(AND((G66&lt;0.05),(G66&lt;0.091),B66&gt;=3.15,(G66&lt;0.905),(A66&lt;5.55),(D66&lt;1.75)),0.001,IF(AND(G66&gt;=0.05,(G66&lt;0.091),B66&gt;=3.15,(G66&lt;0.905),(A66&lt;5.55),(D66&lt;1.75)),0.008,IF(AND((G66&lt;0.587),G66&gt;=0.091,B66&gt;=3.15,(G66&lt;0.905),(A66&lt;5.55),(D66&lt;1.75)),-0.003,IF(AND(G66&gt;=0.587,G66&gt;=0.091,B66&gt;=3.15,(G66&lt;0.905),(A66&lt;5.55),(D66&lt;1.75)),0.004,IF(AND((F66&lt;2.5),(B66&lt;2.85),(G66&lt;0.419),(H66&lt;15.059),A66&gt;=5.55,(D66&lt;1.75)),0.041,IF(AND(F66&gt;=2.5,(B66&lt;2.85),(G66&lt;0.419),(H66&lt;15.059),A66&gt;=5.55,(D66&lt;1.75)),0.015,IF(AND((G66&lt;0.164),B66&gt;=2.85,(G66&lt;0.419),(H66&lt;15.059),A66&gt;=5.55,(D66&lt;1.75)),0.01,IF(AND(G66&gt;=0.164,B66&gt;=2.85,(G66&lt;0.419),(H66&lt;15.059),A66&gt;=5.55,(D66&lt;1.75)),-0.001,IF(AND((B66&lt;2.55),(B66&lt;2.95),G66&gt;=0.419,(H66&lt;15.059),A66&gt;=5.55,(D66&lt;1.75)),0.014,IF(AND(B66&gt;=2.55,(B66&lt;2.95),G66&gt;=0.419,(H66&lt;15.059),A66&gt;=5.55,(D66&lt;1.75)),-0.013,IF(AND((D66&lt;1.55),B66&gt;=2.95,G66&gt;=0.419,(H66&lt;15.059),A66&gt;=5.55,(D66&lt;1.75)),0.023,IF(AND(D66&gt;=1.55,B66&gt;=2.95,G66&gt;=0.419,(H66&lt;15.059),A66&gt;=5.55,(D66&lt;1.75)),0.005,IF(AND((H66&lt;13.278),G66&gt;=0.107,(G66&lt;0.487),(D66&lt;2.45),(A66&lt;7.45),D66&gt;=1.75),-0.009,IF(AND(H66&gt;=13.278,G66&gt;=0.107,(G66&lt;0.487),(D66&lt;2.45),(A66&lt;7.45),D66&gt;=1.75),0.017,IF(AND((D66&lt;2.35),(G66&lt;0.571),G66&gt;=0.487,(D66&lt;2.45),(A66&lt;7.45),D66&gt;=1.75),0.053,IF(AND(D66&gt;=2.35,(G66&lt;0.571),G66&gt;=0.487,(D66&lt;2.45),(A66&lt;7.45),D66&gt;=1.75),0.009,IF(AND((G66&lt;0.779),G66&gt;=0.571,G66&gt;=0.487,(D66&lt;2.45),(A66&lt;7.45),D66&gt;=1.75),0.006,IF(AND(G66&gt;=0.779,G66&gt;=0.571,G66&gt;=0.487,(D66&lt;2.45),(A66&lt;7.45),D66&gt;=1.75),0.016,"shouldnthappen")))))))))))))))))))))))))))))</f>
        <v>0.028</v>
      </c>
      <c r="AA66" s="1" t="n">
        <f aca="false">IF(AND((A66&lt;7.8),A66&gt;=7.45,D66&gt;=1.75),0.051,IF(AND(A66&gt;=7.8,A66&gt;=7.45,D66&gt;=1.75),0.01,IF(AND(B66&gt;=3.35,B66&gt;=3.25,(A66&lt;7.45),D66&gt;=1.75),0.016,IF(AND((H66&lt;8.308),(D66&lt;0.15),(H66&lt;13.655),(D66&lt;0.35),(D66&lt;1.75)),0.009,IF(AND((H66&lt;14.529),(G66&lt;0.293),H66&gt;=13.655,(D66&lt;0.35),(D66&lt;1.75)),0.011,IF(AND(H66&gt;=14.529,(G66&lt;0.293),H66&gt;=13.655,(D66&lt;0.35),(D66&lt;1.75)),0.001,IF(AND(D66&gt;=0.25,G66&gt;=0.293,H66&gt;=13.655,(D66&lt;0.35),(D66&lt;1.75)),-0.004,IF(AND(H66&gt;=10.635,(H66&lt;10.696),(H66&lt;13.906),D66&gt;=0.35,(D66&lt;1.75)),0.036,IF(AND(G66&gt;=0.833,H66&gt;=10.696,(H66&lt;13.906),D66&gt;=0.35,(D66&lt;1.75)),0.016,IF(AND((A66&lt;6.65),(G66&lt;0.247),H66&gt;=13.906,D66&gt;=0.35,(D66&lt;1.75)),-0.008,IF(AND(A66&gt;=6.65,(G66&lt;0.247),H66&gt;=13.906,D66&gt;=0.35,(D66&lt;1.75)),0.011,IF(AND((B66&lt;2.45),G66&gt;=0.247,H66&gt;=13.906,D66&gt;=0.35,(D66&lt;1.75)),0,IF(AND((D66&lt;1.85),(B66&lt;2.95),(B66&lt;3.25),(A66&lt;7.45),D66&gt;=1.75),0.033,IF(AND((G66&lt;0.428),(B66&lt;3.35),B66&gt;=3.25,(A66&lt;7.45),D66&gt;=1.75),0.009,IF(AND(G66&gt;=0.428,(B66&lt;3.35),B66&gt;=3.25,(A66&lt;7.45),D66&gt;=1.75),0.042,IF(AND((A66&lt;4.6),H66&gt;=8.308,(D66&lt;0.15),(H66&lt;13.655),(D66&lt;0.35),(D66&lt;1.75)),0.003,IF(AND(A66&gt;=4.6,H66&gt;=8.308,(D66&lt;0.15),(H66&lt;13.655),(D66&lt;0.35),(D66&lt;1.75)),0,IF(AND((H66&lt;8.834),(A66&lt;5.05),D66&gt;=0.15,(H66&lt;13.655),(D66&lt;0.35),(D66&lt;1.75)),0.002,IF(AND(H66&gt;=8.834,(A66&lt;5.05),D66&gt;=0.15,(H66&lt;13.655),(D66&lt;0.35),(D66&lt;1.75)),-0.008,IF(AND((A66&lt;5.45),A66&gt;=5.05,D66&gt;=0.15,(H66&lt;13.655),(D66&lt;0.35),(D66&lt;1.75)),0.003,IF(AND(A66&gt;=5.45,A66&gt;=5.05,D66&gt;=0.15,(H66&lt;13.655),(D66&lt;0.35),(D66&lt;1.75)),-0.002,IF(AND((A66&lt;5.3),(D66&lt;0.25),G66&gt;=0.293,H66&gt;=13.655,(D66&lt;0.35),(D66&lt;1.75)),0.007,IF(AND(A66&gt;=5.3,(D66&lt;0.25),G66&gt;=0.293,H66&gt;=13.655,(D66&lt;0.35),(D66&lt;1.75)),0.001,IF(AND((H66&lt;7.309),(H66&lt;10.635),(H66&lt;10.696),(H66&lt;13.906),D66&gt;=0.35,(D66&lt;1.75)),0.014,IF(AND(H66&gt;=7.309,(H66&lt;10.635),(H66&lt;10.696),(H66&lt;13.906),D66&gt;=0.35,(D66&lt;1.75)),0.006,IF(AND((H66&lt;12.093),(G66&lt;0.833),H66&gt;=10.696,(H66&lt;13.906),D66&gt;=0.35,(D66&lt;1.75)),-0.01,IF(AND(H66&gt;=12.093,(G66&lt;0.833),H66&gt;=10.696,(H66&lt;13.906),D66&gt;=0.35,(D66&lt;1.75)),0.004,IF(AND((G66&lt;0.823),B66&gt;=2.45,G66&gt;=0.247,H66&gt;=13.906,D66&gt;=0.35,(D66&lt;1.75)),0.026,IF(AND(G66&gt;=0.823,B66&gt;=2.45,G66&gt;=0.247,H66&gt;=13.906,D66&gt;=0.35,(D66&lt;1.75)),0.006,IF(AND((H66&lt;11.121),D66&gt;=1.85,(B66&lt;2.95),(B66&lt;3.25),(A66&lt;7.45),D66&gt;=1.75),0.013,IF(AND(H66&gt;=11.121,D66&gt;=1.85,(B66&lt;2.95),(B66&lt;3.25),(A66&lt;7.45),D66&gt;=1.75),0.005,IF(AND((A66&lt;6.05),(A66&lt;6.45),B66&gt;=2.95,(B66&lt;3.25),(A66&lt;7.45),D66&gt;=1.75),0.001,IF(AND(A66&gt;=6.05,(A66&lt;6.45),B66&gt;=2.95,(B66&lt;3.25),(A66&lt;7.45),D66&gt;=1.75),-0.005,IF(AND((G66&lt;0.42),A66&gt;=6.45,B66&gt;=2.95,(B66&lt;3.25),(A66&lt;7.45),D66&gt;=1.75),0.004,IF(AND(G66&gt;=0.42,A66&gt;=6.45,B66&gt;=2.95,(B66&lt;3.25),(A66&lt;7.45),D66&gt;=1.75),0.019,"shouldnthappen")))))))))))))))))))))))))))))))))))</f>
        <v>0.026</v>
      </c>
      <c r="AB66" s="1" t="n">
        <f aca="false">+ 0.5</f>
        <v>0.5</v>
      </c>
    </row>
    <row r="67" customFormat="false" ht="13.8" hidden="false" customHeight="false" outlineLevel="0" collapsed="false">
      <c r="A67" s="11" t="n">
        <v>5.6</v>
      </c>
      <c r="B67" s="1" t="n">
        <v>2.9</v>
      </c>
      <c r="C67" s="1" t="n">
        <v>3.6</v>
      </c>
      <c r="D67" s="1" t="n">
        <v>1.3</v>
      </c>
      <c r="E67" s="1" t="s">
        <v>92</v>
      </c>
      <c r="F67" s="1" t="n">
        <v>2</v>
      </c>
      <c r="G67" s="1" t="n">
        <v>0.710378699470311</v>
      </c>
      <c r="H67" s="18" t="n">
        <v>7.46374075012282</v>
      </c>
      <c r="I67" s="1" t="n">
        <f aca="false">C67</f>
        <v>3.6</v>
      </c>
      <c r="J67" s="1" t="n">
        <f aca="false">SUM(M67:AB67)</f>
        <v>3.673</v>
      </c>
      <c r="K67" s="15" t="n">
        <f aca="false">1-SQRT(VAR(M67:AB67, I67)) / AVERAGE(M67:AB67)</f>
        <v>-2.82037098160773</v>
      </c>
      <c r="L67" s="1" t="n">
        <f aca="false">(J67-I67)/I67</f>
        <v>0.0202777777777778</v>
      </c>
      <c r="M67" s="1" t="n">
        <f aca="false">IF(AND((H67&lt;5.245),(D67&lt;0.8)),0.075,IF(AND(H67&gt;=5.245,(D67&lt;0.8)),0.279,IF(AND((D67&lt;1.45),D67&gt;=0.8),1.043,IF(AND(D67&gt;=1.45,D67&gt;=0.8),1.423,"shouldnthappen"))))</f>
        <v>1.043</v>
      </c>
      <c r="N67" s="1" t="n">
        <f aca="false">IF(AND((A67&lt;4.35),(D67&lt;0.8)),0.048,IF(AND(A67&gt;=4.35,(D67&lt;0.8)),0.198,IF(AND(F67&gt;=2.5,D67&gt;=0.8),1.048,IF(AND((A67&lt;5.15),(F67&lt;2.5),D67&gt;=0.8),0.321,IF(AND(A67&gt;=5.15,(F67&lt;2.5),D67&gt;=0.8),0.783,"shouldnthappen")))))</f>
        <v>0.783</v>
      </c>
      <c r="O67" s="1" t="n">
        <f aca="false">IF(AND((H67&lt;5.245),(D67&lt;0.8)),0.034,IF(AND((A67&lt;5.9),D67&gt;=0.8),0.489,IF(AND(A67&gt;=5.9,D67&gt;=0.8),0.721,IF(AND((A67&lt;4.35),H67&gt;=5.245,(D67&lt;0.8)),0.041,IF(AND(A67&gt;=4.35,H67&gt;=5.245,(D67&lt;0.8)),0.142,"shouldnthappen")))))</f>
        <v>0.489</v>
      </c>
      <c r="P67" s="1" t="n">
        <f aca="false">IF(AND((B67&lt;2.8),(D67&lt;1.15)),0.244,IF(AND((D67&lt;1.75),D67&gt;=1.15),0.396,IF(AND(D67&gt;=1.75,D67&gt;=1.15),0.554,IF(AND((A67&lt;5.05),B67&gt;=2.8,(D67&lt;1.15)),0.078,IF(AND((H67&lt;14.877),A67&gt;=5.05,B67&gt;=2.8,(D67&lt;1.15)),0.118,IF(AND(H67&gt;=14.877,A67&gt;=5.05,B67&gt;=2.8,(D67&lt;1.15)),0.027,"shouldnthappen"))))))</f>
        <v>0.396</v>
      </c>
      <c r="Q67" s="1" t="n">
        <f aca="false">IF(AND(D67&gt;=0.45,(D67&lt;1.15)),0.17,IF(AND(A67&gt;=7.1,D67&gt;=1.15),0.539,IF(AND((A67&lt;6.25),(A67&lt;7.1),D67&gt;=1.15),0.258,IF(AND(A67&gt;=6.25,(A67&lt;7.1),D67&gt;=1.15),0.344,IF(AND(G67&gt;=0.418,(A67&lt;5.05),(D67&lt;0.45),(D67&lt;1.15)),0.033,IF(AND((H67&lt;14.494),(G67&lt;0.418),(A67&lt;5.05),(D67&lt;0.45),(D67&lt;1.15)),0.061,IF(AND(H67&gt;=14.494,(G67&lt;0.418),(A67&lt;5.05),(D67&lt;0.45),(D67&lt;1.15)),0.015,IF(AND(H67&gt;=14.877,(B67&lt;3.85),A67&gt;=5.05,(D67&lt;0.45),(D67&lt;1.15)),0.023,IF(AND((B67&lt;4),B67&gt;=3.85,A67&gt;=5.05,(D67&lt;0.45),(D67&lt;1.15)),0.009,IF(AND(B67&gt;=4,B67&gt;=3.85,A67&gt;=5.05,(D67&lt;0.45),(D67&lt;1.15)),0.052,IF(AND((G67&lt;0.05),(H67&lt;14.877),(B67&lt;3.85),A67&gt;=5.05,(D67&lt;0.45),(D67&lt;1.15)),0.024,IF(AND(G67&gt;=0.05,(H67&lt;14.877),(B67&lt;3.85),A67&gt;=5.05,(D67&lt;0.45),(D67&lt;1.15)),0.091,"shouldnthappen"))))))))))))</f>
        <v>0.258</v>
      </c>
      <c r="R67" s="1" t="n">
        <f aca="false">IF(AND(A67&gt;=7.1,D67&gt;=0.8),0.401,IF(AND((A67&lt;4.5),(G67&lt;0.905),(D67&lt;0.8)),0.024,IF(AND((H67&lt;9.966),G67&gt;=0.905,(D67&lt;0.8)),0.094,IF(AND(H67&gt;=9.966,G67&gt;=0.905,(D67&lt;0.8)),0.026,IF(AND(D67&gt;=2.05,(A67&lt;7.1),D67&gt;=0.8),0.277,IF(AND((H67&lt;5.523),A67&gt;=4.5,(G67&lt;0.905),(D67&lt;0.8)),0.012,IF(AND(H67&gt;=5.523,A67&gt;=4.5,(G67&lt;0.905),(D67&lt;0.8)),0.049,IF(AND((A67&lt;5.3),(D67&lt;2.05),(A67&lt;7.1),D67&gt;=0.8),0.095,IF(AND(A67&gt;=5.3,(D67&lt;2.05),(A67&lt;7.1),D67&gt;=0.8),0.196,"shouldnthappen")))))))))</f>
        <v>0.196</v>
      </c>
      <c r="S67" s="1" t="n">
        <f aca="false">IF(AND(A67&gt;=7.1,D67&gt;=1.35),0.298,IF(AND(G67&gt;=0.905,(D67&lt;0.8),(D67&lt;1.35)),0.068,IF(AND(H67&gt;=9.386,D67&gt;=0.8,(D67&lt;1.35)),0.126,IF(AND((H67&lt;7.426),(H67&lt;9.386),D67&gt;=0.8,(D67&lt;1.35)),0.091,IF(AND((A67&lt;5.3),(G67&lt;0.905),(A67&lt;7.1),D67&gt;=1.35),0.063,IF(AND((D67&lt;2.05),G67&gt;=0.905,(A67&lt;7.1),D67&gt;=1.35),0.015,IF(AND(D67&gt;=2.05,G67&gt;=0.905,(A67&lt;7.1),D67&gt;=1.35),0.089,IF(AND((H67&lt;10.505),(H67&lt;14.344),(G67&lt;0.905),(D67&lt;0.8),(D67&lt;1.35)),0.035,IF(AND((A67&lt;4.85),H67&gt;=14.344,(G67&lt;0.905),(D67&lt;0.8),(D67&lt;1.35)),0.006,IF(AND((B67&lt;2.75),H67&gt;=7.426,(H67&lt;9.386),D67&gt;=0.8,(D67&lt;1.35)),0.021,IF(AND(B67&gt;=2.75,H67&gt;=7.426,(H67&lt;9.386),D67&gt;=0.8,(D67&lt;1.35)),-0.01,IF(AND((B67&lt;2.35),A67&gt;=5.3,(G67&lt;0.905),(A67&lt;7.1),D67&gt;=1.35),0.068,IF(AND(B67&gt;=2.35,A67&gt;=5.3,(G67&lt;0.905),(A67&lt;7.1),D67&gt;=1.35),0.181,IF(AND((H67&lt;11.731),H67&gt;=10.505,(H67&lt;14.344),(G67&lt;0.905),(D67&lt;0.8),(D67&lt;1.35)),0.004,IF(AND(H67&gt;=11.731,H67&gt;=10.505,(H67&lt;14.344),(G67&lt;0.905),(D67&lt;0.8),(D67&lt;1.35)),0.024,IF(AND((H67&lt;14.877),A67&gt;=4.85,H67&gt;=14.344,(G67&lt;0.905),(D67&lt;0.8),(D67&lt;1.35)),0.063,IF(AND(H67&gt;=14.877,A67&gt;=4.85,H67&gt;=14.344,(G67&lt;0.905),(D67&lt;0.8),(D67&lt;1.35)),0.012,"shouldnthappen")))))))))))))))))</f>
        <v>-0.01</v>
      </c>
      <c r="T67" s="1" t="n">
        <f aca="false">IF(AND(D67&gt;=0.45,(A67&lt;5.65)),0.067,IF(AND(A67&gt;=7.25,A67&gt;=5.65),0.244,IF(AND((H67&lt;9.966),G67&gt;=0.905,(D67&lt;0.45),(A67&lt;5.65)),0.062,IF(AND(H67&gt;=9.966,G67&gt;=0.905,(D67&lt;0.45),(A67&lt;5.65)),0.012,IF(AND((G67&lt;0.948),D67&gt;=2.05,(A67&lt;7.25),A67&gt;=5.65),0.157,IF(AND(G67&gt;=0.948,D67&gt;=2.05,(A67&lt;7.25),A67&gt;=5.65),0.037,IF(AND(G67&gt;=0.422,(B67&lt;3.15),(G67&lt;0.905),(D67&lt;0.45),(A67&lt;5.65)),0.011,IF(AND((D67&lt;0.25),(G67&lt;0.422),(B67&lt;3.15),(G67&lt;0.905),(D67&lt;0.45),(A67&lt;5.65)),0.04,IF(AND(D67&gt;=0.25,(G67&lt;0.422),(B67&lt;3.15),(G67&lt;0.905),(D67&lt;0.45),(A67&lt;5.65)),0.009,IF(AND((A67&lt;4.85),(B67&lt;3.25),B67&gt;=3.15,(G67&lt;0.905),(D67&lt;0.45),(A67&lt;5.65)),0.008,IF(AND(A67&gt;=4.85,(B67&lt;3.25),B67&gt;=3.15,(G67&lt;0.905),(D67&lt;0.45),(A67&lt;5.65)),-0.017,IF(AND((D67&lt;0.25),B67&gt;=3.25,B67&gt;=3.15,(G67&lt;0.905),(D67&lt;0.45),(A67&lt;5.65)),0.022,IF(AND(D67&gt;=0.25,B67&gt;=3.25,B67&gt;=3.15,(G67&lt;0.905),(D67&lt;0.45),(A67&lt;5.65)),0.009,IF(AND((F67&lt;2.5),(H67&lt;7.692),(G67&lt;0.644),(D67&lt;2.05),(A67&lt;7.25),A67&gt;=5.65),0.018,IF(AND(F67&gt;=2.5,(H67&lt;7.692),(G67&lt;0.644),(D67&lt;2.05),(A67&lt;7.25),A67&gt;=5.65),0.068,IF(AND((B67&lt;2.35),H67&gt;=7.692,(G67&lt;0.644),(D67&lt;2.05),(A67&lt;7.25),A67&gt;=5.65),0.023,IF(AND(B67&gt;=2.35,H67&gt;=7.692,(G67&lt;0.644),(D67&lt;2.05),(A67&lt;7.25),A67&gt;=5.65),0.125,IF(AND((G67&lt;0.766),(G67&lt;0.85),G67&gt;=0.644,(D67&lt;2.05),(A67&lt;7.25),A67&gt;=5.65),0.055,IF(AND(G67&gt;=0.766,(G67&lt;0.85),G67&gt;=0.644,(D67&lt;2.05),(A67&lt;7.25),A67&gt;=5.65),-0,IF(AND((B67&lt;2.95),G67&gt;=0.85,G67&gt;=0.644,(D67&lt;2.05),(A67&lt;7.25),A67&gt;=5.65),0.098,IF(AND(B67&gt;=2.95,G67&gt;=0.85,G67&gt;=0.644,(D67&lt;2.05),(A67&lt;7.25),A67&gt;=5.65),0.013,"shouldnthappen")))))))))))))))))))))</f>
        <v>0.067</v>
      </c>
      <c r="U67" s="1" t="n">
        <f aca="false">IF(AND(A67&gt;=7.25,D67&gt;=1.25),0.186,IF(AND((G67&lt;0.13),D67&gt;=0.35,(D67&lt;1.25)),-0.004,IF(AND(H67&gt;=14.246,(H67&lt;14.344),(D67&lt;0.35),(D67&lt;1.25)),-0.002,IF(AND((A67&lt;4.85),H67&gt;=14.344,(D67&lt;0.35),(D67&lt;1.25)),0.004,IF(AND(G67&gt;=0.446,(G67&lt;0.644),(A67&lt;7.25),D67&gt;=1.25),0.138,IF(AND(A67&gt;=5.45,(H67&lt;14.246),(H67&lt;14.344),(D67&lt;0.35),(D67&lt;1.25)),0.001,IF(AND((H67&lt;14.877),A67&gt;=4.85,H67&gt;=14.344,(D67&lt;0.35),(D67&lt;1.25)),0.035,IF(AND(H67&gt;=14.877,A67&gt;=4.85,H67&gt;=14.344,(D67&lt;0.35),(D67&lt;1.25)),0.007,IF(AND((B67&lt;3.35),H67&gt;=9.448,G67&gt;=0.13,D67&gt;=0.35,(D67&lt;1.25)),0.053,IF(AND(B67&gt;=3.35,H67&gt;=9.448,G67&gt;=0.13,D67&gt;=0.35,(D67&lt;1.25)),0.017,IF(AND((G67&lt;0.44),(G67&lt;0.446),(G67&lt;0.644),(A67&lt;7.25),D67&gt;=1.25),0.079,IF(AND(G67&gt;=0.44,(G67&lt;0.446),(G67&lt;0.644),(A67&lt;7.25),D67&gt;=1.25),0.02,IF(AND((A67&lt;5.95),(G67&lt;0.724),G67&gt;=0.644,(A67&lt;7.25),D67&gt;=1.25),-0.018,IF(AND(A67&gt;=5.95,(G67&lt;0.724),G67&gt;=0.644,(A67&lt;7.25),D67&gt;=1.25),0.027,IF(AND(A67&gt;=6.15,G67&gt;=0.724,G67&gt;=0.644,(A67&lt;7.25),D67&gt;=1.25),0.093,IF(AND((A67&lt;5.05),(A67&lt;5.45),(H67&lt;14.246),(H67&lt;14.344),(D67&lt;0.35),(D67&lt;1.25)),0.011,IF(AND(A67&gt;=5.05,(A67&lt;5.45),(H67&lt;14.246),(H67&lt;14.344),(D67&lt;0.35),(D67&lt;1.25)),0.021,IF(AND((A67&lt;5.4),(B67&lt;3.15),(H67&lt;9.448),G67&gt;=0.13,D67&gt;=0.35,(D67&lt;1.25)),0.007,IF(AND(A67&gt;=5.4,(B67&lt;3.15),(H67&lt;9.448),G67&gt;=0.13,D67&gt;=0.35,(D67&lt;1.25)),-0.011,IF(AND((B67&lt;3.75),B67&gt;=3.15,(H67&lt;9.448),G67&gt;=0.13,D67&gt;=0.35,(D67&lt;1.25)),0.012,IF(AND(B67&gt;=3.75,B67&gt;=3.15,(H67&lt;9.448),G67&gt;=0.13,D67&gt;=0.35,(D67&lt;1.25)),0.046,IF(AND((A67&lt;5.9),(A67&lt;6.15),G67&gt;=0.724,G67&gt;=0.644,(A67&lt;7.25),D67&gt;=1.25),0.06,IF(AND(A67&gt;=5.9,(A67&lt;6.15),G67&gt;=0.724,G67&gt;=0.644,(A67&lt;7.25),D67&gt;=1.25),0.005,"shouldnthappen")))))))))))))))))))))))</f>
        <v>-0.018</v>
      </c>
      <c r="V67" s="1" t="n">
        <f aca="false">IF(AND(H67&gt;=15.155,(D67&lt;1.55)),0.084,IF(AND(A67&gt;=7.25,D67&gt;=1.55),0.141,IF(AND((G67&lt;0.043),D67&gt;=1.05,(H67&lt;15.155),(D67&lt;1.55)),-0.007,IF(AND(D67&gt;=1.85,G67&gt;=0.755,(A67&lt;7.25),D67&gt;=1.55),0.051,IF(AND((H67&lt;9.966),G67&gt;=0.905,(D67&lt;1.05),(H67&lt;15.155),(D67&lt;1.55)),0.043,IF(AND(H67&gt;=9.966,G67&gt;=0.905,(D67&lt;1.05),(H67&lt;15.155),(D67&lt;1.55)),0.007,IF(AND((G67&lt;0.278),(G67&lt;0.361),(G67&lt;0.755),(A67&lt;7.25),D67&gt;=1.55),0.08,IF(AND((A67&lt;5.8),G67&gt;=0.361,(G67&lt;0.755),(A67&lt;7.25),D67&gt;=1.55),0.019,IF(AND((A67&lt;6.05),(D67&lt;1.85),G67&gt;=0.755,(A67&lt;7.25),D67&gt;=1.55),0.01,IF(AND(A67&gt;=6.05,(D67&lt;1.85),G67&gt;=0.755,(A67&lt;7.25),D67&gt;=1.55),0.002,IF(AND((G67&lt;0.486),(B67&lt;3.15),(G67&lt;0.905),(D67&lt;1.05),(H67&lt;15.155),(D67&lt;1.55)),0.026,IF(AND(G67&gt;=0.486,(B67&lt;3.15),(G67&lt;0.905),(D67&lt;1.05),(H67&lt;15.155),(D67&lt;1.55)),0.001,IF(AND((B67&lt;3.25),B67&gt;=3.15,(G67&lt;0.905),(D67&lt;1.05),(H67&lt;15.155),(D67&lt;1.55)),-0.003,IF(AND(B67&gt;=3.25,B67&gt;=3.15,(G67&lt;0.905),(D67&lt;1.05),(H67&lt;15.155),(D67&lt;1.55)),0.012,IF(AND((H67&lt;7.426),(H67&lt;8.769),G67&gt;=0.043,D67&gt;=1.05,(H67&lt;15.155),(D67&lt;1.55)),0.041,IF(AND(H67&gt;=7.426,(H67&lt;8.769),G67&gt;=0.043,D67&gt;=1.05,(H67&lt;15.155),(D67&lt;1.55)),-0.008,IF(AND((H67&lt;10.696),H67&gt;=8.769,G67&gt;=0.043,D67&gt;=1.05,(H67&lt;15.155),(D67&lt;1.55)),0.069,IF(AND(H67&gt;=10.696,H67&gt;=8.769,G67&gt;=0.043,D67&gt;=1.05,(H67&lt;15.155),(D67&lt;1.55)),0.033,IF(AND((D67&lt;2.2),G67&gt;=0.278,(G67&lt;0.361),(G67&lt;0.755),(A67&lt;7.25),D67&gt;=1.55),0.022,IF(AND(D67&gt;=2.2,G67&gt;=0.278,(G67&lt;0.361),(G67&lt;0.755),(A67&lt;7.25),D67&gt;=1.55),-0.027,IF(AND((H67&lt;12.626),A67&gt;=5.8,G67&gt;=0.361,(G67&lt;0.755),(A67&lt;7.25),D67&gt;=1.55),0.126,IF(AND(H67&gt;=12.626,A67&gt;=5.8,G67&gt;=0.361,(G67&lt;0.755),(A67&lt;7.25),D67&gt;=1.55),0.065,"shouldnthappen"))))))))))))))))))))))</f>
        <v>-0.008</v>
      </c>
      <c r="W67" s="1" t="n">
        <f aca="false">IF(AND(H67&gt;=15.155,(D67&lt;1.55)),0.064,IF(AND(A67&gt;=7.45,D67&gt;=1.55),0.115,IF(AND(B67&gt;=3.15,(H67&lt;10.257),(A67&lt;7.45),D67&gt;=1.55),0.097,IF(AND((A67&lt;4.85),H67&gt;=14.344,(D67&lt;0.35),(H67&lt;15.155),(D67&lt;1.55)),0.003,IF(AND(A67&gt;=6.05,(G67&lt;0.169),D67&gt;=0.35,(H67&lt;15.155),(D67&lt;1.55)),-0.008,IF(AND((G67&lt;0.181),G67&gt;=0.169,D67&gt;=0.35,(H67&lt;15.155),(D67&lt;1.55)),0.065,IF(AND(B67&gt;=3.05,(B67&lt;3.15),(H67&lt;10.257),(A67&lt;7.45),D67&gt;=1.55),-0.023,IF(AND(H67&gt;=11.854,(G67&lt;0.613),H67&gt;=10.257,(A67&lt;7.45),D67&gt;=1.55),0.068,IF(AND((D67&lt;0.25),(B67&lt;3.15),(H67&lt;14.344),(D67&lt;0.35),(H67&lt;15.155),(D67&lt;1.55)),0.014,IF(AND(D67&gt;=0.25,(B67&lt;3.15),(H67&lt;14.344),(D67&lt;0.35),(H67&lt;15.155),(D67&lt;1.55)),0.002,IF(AND((A67&lt;5.05),B67&gt;=3.15,(H67&lt;14.344),(D67&lt;0.35),(H67&lt;15.155),(D67&lt;1.55)),-0.001,IF(AND(A67&gt;=5.05,B67&gt;=3.15,(H67&lt;14.344),(D67&lt;0.35),(H67&lt;15.155),(D67&lt;1.55)),0.009,IF(AND((H67&lt;14.877),A67&gt;=4.85,H67&gt;=14.344,(D67&lt;0.35),(H67&lt;15.155),(D67&lt;1.55)),0.023,IF(AND(H67&gt;=14.877,A67&gt;=4.85,H67&gt;=14.344,(D67&lt;0.35),(H67&lt;15.155),(D67&lt;1.55)),0.004,IF(AND((H67&lt;13.602),(A67&lt;6.05),(G67&lt;0.169),D67&gt;=0.35,(H67&lt;15.155),(D67&lt;1.55)),0.023,IF(AND(H67&gt;=13.602,(A67&lt;6.05),(G67&lt;0.169),D67&gt;=0.35,(H67&lt;15.155),(D67&lt;1.55)),-0.006,IF(AND((B67&lt;2.95),G67&gt;=0.181,G67&gt;=0.169,D67&gt;=0.35,(H67&lt;15.155),(D67&lt;1.55)),0.019,IF(AND(B67&gt;=2.95,G67&gt;=0.181,G67&gt;=0.169,D67&gt;=0.35,(H67&lt;15.155),(D67&lt;1.55)),0.034,IF(AND((A67&lt;5.35),(B67&lt;3.05),(B67&lt;3.15),(H67&lt;10.257),(A67&lt;7.45),D67&gt;=1.55),0.009,IF(AND(A67&gt;=5.35,(B67&lt;3.05),(B67&lt;3.15),(H67&lt;10.257),(A67&lt;7.45),D67&gt;=1.55),0.058,IF(AND((B67&lt;2.9),(H67&lt;11.854),(G67&lt;0.613),H67&gt;=10.257,(A67&lt;7.45),D67&gt;=1.55),0.037,IF(AND(B67&gt;=2.9,(H67&lt;11.854),(G67&lt;0.613),H67&gt;=10.257,(A67&lt;7.45),D67&gt;=1.55),-0.005,IF(AND((A67&lt;6.4),(G67&lt;0.711),G67&gt;=0.613,H67&gt;=10.257,(A67&lt;7.45),D67&gt;=1.55),0.001,IF(AND(A67&gt;=6.4,(G67&lt;0.711),G67&gt;=0.613,H67&gt;=10.257,(A67&lt;7.45),D67&gt;=1.55),-0.002,IF(AND((D67&lt;1.9),G67&gt;=0.711,G67&gt;=0.613,H67&gt;=10.257,(A67&lt;7.45),D67&gt;=1.55),0.007,IF(AND(D67&gt;=1.9,G67&gt;=0.711,G67&gt;=0.613,H67&gt;=10.257,(A67&lt;7.45),D67&gt;=1.55),0.023,"shouldnthappen"))))))))))))))))))))))))))</f>
        <v>0.019</v>
      </c>
      <c r="X67" s="1" t="n">
        <f aca="false">IF(AND(H67&gt;=15.155,(F67&lt;2.5)),0.049,IF(AND(A67&gt;=7.45,F67&gt;=2.5),0.089,IF(AND((G67&lt;0.107),(G67&lt;0.364),(A67&lt;7.45),F67&gt;=2.5),0.055,IF(AND(A67&gt;=5.75,(G67&lt;0.572),(D67&lt;1.25),(H67&lt;15.155),(F67&lt;2.5)),-0.018,IF(AND((A67&lt;5.7),(H67&lt;12.626),G67&gt;=0.364,(A67&lt;7.45),F67&gt;=2.5),0.012,IF(AND(A67&gt;=5.7,(H67&lt;12.626),G67&gt;=0.364,(A67&lt;7.45),F67&gt;=2.5),0.065,IF(AND((G67&lt;0.628),H67&gt;=12.626,G67&gt;=0.364,(A67&lt;7.45),F67&gt;=2.5),0.047,IF(AND((G67&lt;0.545),(A67&lt;5.75),(G67&lt;0.572),(D67&lt;1.25),(H67&lt;15.155),(F67&lt;2.5)),0.007,IF(AND(G67&gt;=0.545,(A67&lt;5.75),(G67&lt;0.572),(D67&lt;1.25),(H67&lt;15.155),(F67&lt;2.5)),-0.009,IF(AND((D67&lt;0.3),(H67&lt;11.788),G67&gt;=0.572,(D67&lt;1.25),(H67&lt;15.155),(F67&lt;2.5)),0.01,IF(AND(D67&gt;=0.3,(H67&lt;11.788),G67&gt;=0.572,(D67&lt;1.25),(H67&lt;15.155),(F67&lt;2.5)),0.03,IF(AND((A67&lt;4.75),H67&gt;=11.788,G67&gt;=0.572,(D67&lt;1.25),(H67&lt;15.155),(F67&lt;2.5)),0.001,IF(AND(A67&gt;=4.75,H67&gt;=11.788,G67&gt;=0.572,(D67&lt;1.25),(H67&lt;15.155),(F67&lt;2.5)),0.01,IF(AND((A67&lt;5.5),(A67&lt;6.15),(G67&lt;0.652),D67&gt;=1.25,(H67&lt;15.155),(F67&lt;2.5)),0.014,IF(AND(A67&gt;=5.5,(A67&lt;6.15),(G67&lt;0.652),D67&gt;=1.25,(H67&lt;15.155),(F67&lt;2.5)),0.049,IF(AND((H67&lt;12.206),A67&gt;=6.15,(G67&lt;0.652),D67&gt;=1.25,(H67&lt;15.155),(F67&lt;2.5)),-0.009,IF(AND(H67&gt;=12.206,A67&gt;=6.15,(G67&lt;0.652),D67&gt;=1.25,(H67&lt;15.155),(F67&lt;2.5)),0.021,IF(AND((A67&lt;5.55),(A67&lt;6.2),G67&gt;=0.652,D67&gt;=1.25,(H67&lt;15.155),(F67&lt;2.5)),0.011,IF(AND(A67&gt;=5.55,(A67&lt;6.2),G67&gt;=0.652,D67&gt;=1.25,(H67&lt;15.155),(F67&lt;2.5)),-0.019,IF(AND((B67&lt;3.2),A67&gt;=6.2,G67&gt;=0.652,D67&gt;=1.25,(H67&lt;15.155),(F67&lt;2.5)),0.025,IF(AND(B67&gt;=3.2,A67&gt;=6.2,G67&gt;=0.652,D67&gt;=1.25,(H67&lt;15.155),(F67&lt;2.5)),0.001,IF(AND((G67&lt;0.183),(G67&lt;0.301),G67&gt;=0.107,(G67&lt;0.364),(A67&lt;7.45),F67&gt;=2.5),-0.009,IF(AND(G67&gt;=0.183,(G67&lt;0.301),G67&gt;=0.107,(G67&lt;0.364),(A67&lt;7.45),F67&gt;=2.5),0.022,IF(AND((D67&lt;2.2),G67&gt;=0.301,G67&gt;=0.107,(G67&lt;0.364),(A67&lt;7.45),F67&gt;=2.5),0.004,IF(AND(D67&gt;=2.2,G67&gt;=0.301,G67&gt;=0.107,(G67&lt;0.364),(A67&lt;7.45),F67&gt;=2.5),-0.02,IF(AND((G67&lt;0.787),G67&gt;=0.628,H67&gt;=12.626,G67&gt;=0.364,(A67&lt;7.45),F67&gt;=2.5),-0.001,IF(AND(G67&gt;=0.787,G67&gt;=0.628,H67&gt;=12.626,G67&gt;=0.364,(A67&lt;7.45),F67&gt;=2.5),0.016,"shouldnthappen")))))))))))))))))))))))))))</f>
        <v>-0.019</v>
      </c>
      <c r="Y67" s="1" t="n">
        <f aca="false">IF(AND(H67&gt;=15.155,(D67&lt;1.55)),0.037,IF(AND(D67&gt;=2.45,(A67&lt;7.45),D67&gt;=1.55),0.054,IF(AND((A67&lt;7.8),A67&gt;=7.45,D67&gt;=1.55),0.078,IF(AND(A67&gt;=7.8,A67&gt;=7.45,D67&gt;=1.55),0.021,IF(AND(A67&gt;=6.2,G67&gt;=0.68,D67&gt;=1.25,(H67&lt;15.155),(D67&lt;1.55)),0.019,IF(AND((B67&lt;2.65),(A67&lt;4.95),(G67&lt;0.572),(D67&lt;1.25),(H67&lt;15.155),(D67&lt;1.55)),0.021,IF(AND(B67&gt;=2.65,(A67&lt;4.95),(G67&lt;0.572),(D67&lt;1.25),(H67&lt;15.155),(D67&lt;1.55)),0.006,IF(AND((H67&lt;14.344),A67&gt;=4.95,(G67&lt;0.572),(D67&lt;1.25),(H67&lt;15.155),(D67&lt;1.55)),-0.005,IF(AND(H67&gt;=14.344,A67&gt;=4.95,(G67&lt;0.572),(D67&lt;1.25),(H67&lt;15.155),(D67&lt;1.55)),0.013,IF(AND((G67&lt;0.833),(H67&lt;11.788),G67&gt;=0.572,(D67&lt;1.25),(H67&lt;15.155),(D67&lt;1.55)),0.009,IF(AND(G67&gt;=0.833,(H67&lt;11.788),G67&gt;=0.572,(D67&lt;1.25),(H67&lt;15.155),(D67&lt;1.55)),0.024,IF(AND((A67&lt;4.75),H67&gt;=11.788,G67&gt;=0.572,(D67&lt;1.25),(H67&lt;15.155),(D67&lt;1.55)),0.001,IF(AND(A67&gt;=4.75,H67&gt;=11.788,G67&gt;=0.572,(D67&lt;1.25),(H67&lt;15.155),(D67&lt;1.55)),0.008,IF(AND((A67&lt;5.65),(A67&lt;6.15),(G67&lt;0.68),D67&gt;=1.25,(H67&lt;15.155),(D67&lt;1.55)),0.017,IF(AND(A67&gt;=5.65,(A67&lt;6.15),(G67&lt;0.68),D67&gt;=1.25,(H67&lt;15.155),(D67&lt;1.55)),0.039,IF(AND((G67&lt;0.436),A67&gt;=6.15,(G67&lt;0.68),D67&gt;=1.25,(H67&lt;15.155),(D67&lt;1.55)),-0.004,IF(AND(G67&gt;=0.436,A67&gt;=6.15,(G67&lt;0.68),D67&gt;=1.25,(H67&lt;15.155),(D67&lt;1.55)),0.022,IF(AND((A67&lt;5.55),(A67&lt;6.2),G67&gt;=0.68,D67&gt;=1.25,(H67&lt;15.155),(D67&lt;1.55)),0.009,IF(AND(A67&gt;=5.55,(A67&lt;6.2),G67&gt;=0.68,D67&gt;=1.25,(H67&lt;15.155),(D67&lt;1.55)),-0.016,IF(AND((G67&lt;0.107),(G67&lt;0.361),(G67&lt;0.613),(D67&lt;2.45),(A67&lt;7.45),D67&gt;=1.55),0.042,IF(AND(G67&gt;=0.107,(G67&lt;0.361),(G67&lt;0.613),(D67&lt;2.45),(A67&lt;7.45),D67&gt;=1.55),0.002,IF(AND((D67&lt;2.35),G67&gt;=0.361,(G67&lt;0.613),(D67&lt;2.45),(A67&lt;7.45),D67&gt;=1.55),0.051,IF(AND(D67&gt;=2.35,G67&gt;=0.361,(G67&lt;0.613),(D67&lt;2.45),(A67&lt;7.45),D67&gt;=1.55),0.016,IF(AND((A67&lt;6.4),(G67&lt;0.711),G67&gt;=0.613,(D67&lt;2.45),(A67&lt;7.45),D67&gt;=1.55),0.001,IF(AND(A67&gt;=6.4,(G67&lt;0.711),G67&gt;=0.613,(D67&lt;2.45),(A67&lt;7.45),D67&gt;=1.55),-0.002,IF(AND((B67&lt;2.95),G67&gt;=0.711,G67&gt;=0.613,(D67&lt;2.45),(A67&lt;7.45),D67&gt;=1.55),0.023,IF(AND(B67&gt;=2.95,G67&gt;=0.711,G67&gt;=0.613,(D67&lt;2.45),(A67&lt;7.45),D67&gt;=1.55),0.01,"shouldnthappen")))))))))))))))))))))))))))</f>
        <v>-0.016</v>
      </c>
      <c r="Z67" s="1" t="n">
        <f aca="false">IF(AND(A67&gt;=7.45,D67&gt;=1.75),0.056,IF(AND(H67&gt;=15.059,A67&gt;=5.55,(D67&lt;1.75)),0.028,IF(AND((D67&lt;0.35),G67&gt;=0.905,(A67&lt;5.55),(D67&lt;1.75)),0.005,IF(AND(D67&gt;=0.35,G67&gt;=0.905,(A67&lt;5.55),(D67&lt;1.75)),0.026,IF(AND((H67&lt;8.711),D67&gt;=2.45,(A67&lt;7.45),D67&gt;=1.75),0.011,IF(AND(H67&gt;=8.711,D67&gt;=2.45,(A67&lt;7.45),D67&gt;=1.75),0.049,IF(AND((G67&lt;0.107),(G67&lt;0.487),(D67&lt;2.45),(A67&lt;7.45),D67&gt;=1.75),0.032,IF(AND((H67&lt;10.915),(A67&lt;4.5),(B67&lt;3.15),(G67&lt;0.905),(A67&lt;5.55),(D67&lt;1.75)),-0.001,IF(AND(H67&gt;=10.915,(A67&lt;4.5),(B67&lt;3.15),(G67&lt;0.905),(A67&lt;5.55),(D67&lt;1.75)),0.003,IF(AND((A67&lt;5.05),A67&gt;=4.5,(B67&lt;3.15),(G67&lt;0.905),(A67&lt;5.55),(D67&lt;1.75)),0.015,IF(AND(A67&gt;=5.05,A67&gt;=4.5,(B67&lt;3.15),(G67&lt;0.905),(A67&lt;5.55),(D67&lt;1.75)),0.006,IF(AND((G67&lt;0.05),(G67&lt;0.091),B67&gt;=3.15,(G67&lt;0.905),(A67&lt;5.55),(D67&lt;1.75)),0.001,IF(AND(G67&gt;=0.05,(G67&lt;0.091),B67&gt;=3.15,(G67&lt;0.905),(A67&lt;5.55),(D67&lt;1.75)),0.008,IF(AND((G67&lt;0.587),G67&gt;=0.091,B67&gt;=3.15,(G67&lt;0.905),(A67&lt;5.55),(D67&lt;1.75)),-0.003,IF(AND(G67&gt;=0.587,G67&gt;=0.091,B67&gt;=3.15,(G67&lt;0.905),(A67&lt;5.55),(D67&lt;1.75)),0.004,IF(AND((F67&lt;2.5),(B67&lt;2.85),(G67&lt;0.419),(H67&lt;15.059),A67&gt;=5.55,(D67&lt;1.75)),0.041,IF(AND(F67&gt;=2.5,(B67&lt;2.85),(G67&lt;0.419),(H67&lt;15.059),A67&gt;=5.55,(D67&lt;1.75)),0.015,IF(AND((G67&lt;0.164),B67&gt;=2.85,(G67&lt;0.419),(H67&lt;15.059),A67&gt;=5.55,(D67&lt;1.75)),0.01,IF(AND(G67&gt;=0.164,B67&gt;=2.85,(G67&lt;0.419),(H67&lt;15.059),A67&gt;=5.55,(D67&lt;1.75)),-0.001,IF(AND((B67&lt;2.55),(B67&lt;2.95),G67&gt;=0.419,(H67&lt;15.059),A67&gt;=5.55,(D67&lt;1.75)),0.014,IF(AND(B67&gt;=2.55,(B67&lt;2.95),G67&gt;=0.419,(H67&lt;15.059),A67&gt;=5.55,(D67&lt;1.75)),-0.013,IF(AND((D67&lt;1.55),B67&gt;=2.95,G67&gt;=0.419,(H67&lt;15.059),A67&gt;=5.55,(D67&lt;1.75)),0.023,IF(AND(D67&gt;=1.55,B67&gt;=2.95,G67&gt;=0.419,(H67&lt;15.059),A67&gt;=5.55,(D67&lt;1.75)),0.005,IF(AND((H67&lt;13.278),G67&gt;=0.107,(G67&lt;0.487),(D67&lt;2.45),(A67&lt;7.45),D67&gt;=1.75),-0.009,IF(AND(H67&gt;=13.278,G67&gt;=0.107,(G67&lt;0.487),(D67&lt;2.45),(A67&lt;7.45),D67&gt;=1.75),0.017,IF(AND((D67&lt;2.35),(G67&lt;0.571),G67&gt;=0.487,(D67&lt;2.45),(A67&lt;7.45),D67&gt;=1.75),0.053,IF(AND(D67&gt;=2.35,(G67&lt;0.571),G67&gt;=0.487,(D67&lt;2.45),(A67&lt;7.45),D67&gt;=1.75),0.009,IF(AND((G67&lt;0.779),G67&gt;=0.571,G67&gt;=0.487,(D67&lt;2.45),(A67&lt;7.45),D67&gt;=1.75),0.006,IF(AND(G67&gt;=0.779,G67&gt;=0.571,G67&gt;=0.487,(D67&lt;2.45),(A67&lt;7.45),D67&gt;=1.75),0.016,"shouldnthappen")))))))))))))))))))))))))))))</f>
        <v>-0.013</v>
      </c>
      <c r="AA67" s="1" t="n">
        <f aca="false">IF(AND((A67&lt;7.8),A67&gt;=7.45,D67&gt;=1.75),0.051,IF(AND(A67&gt;=7.8,A67&gt;=7.45,D67&gt;=1.75),0.01,IF(AND(B67&gt;=3.35,B67&gt;=3.25,(A67&lt;7.45),D67&gt;=1.75),0.016,IF(AND((H67&lt;8.308),(D67&lt;0.15),(H67&lt;13.655),(D67&lt;0.35),(D67&lt;1.75)),0.009,IF(AND((H67&lt;14.529),(G67&lt;0.293),H67&gt;=13.655,(D67&lt;0.35),(D67&lt;1.75)),0.011,IF(AND(H67&gt;=14.529,(G67&lt;0.293),H67&gt;=13.655,(D67&lt;0.35),(D67&lt;1.75)),0.001,IF(AND(D67&gt;=0.25,G67&gt;=0.293,H67&gt;=13.655,(D67&lt;0.35),(D67&lt;1.75)),-0.004,IF(AND(H67&gt;=10.635,(H67&lt;10.696),(H67&lt;13.906),D67&gt;=0.35,(D67&lt;1.75)),0.036,IF(AND(G67&gt;=0.833,H67&gt;=10.696,(H67&lt;13.906),D67&gt;=0.35,(D67&lt;1.75)),0.016,IF(AND((A67&lt;6.65),(G67&lt;0.247),H67&gt;=13.906,D67&gt;=0.35,(D67&lt;1.75)),-0.008,IF(AND(A67&gt;=6.65,(G67&lt;0.247),H67&gt;=13.906,D67&gt;=0.35,(D67&lt;1.75)),0.011,IF(AND((B67&lt;2.45),G67&gt;=0.247,H67&gt;=13.906,D67&gt;=0.35,(D67&lt;1.75)),0,IF(AND((D67&lt;1.85),(B67&lt;2.95),(B67&lt;3.25),(A67&lt;7.45),D67&gt;=1.75),0.033,IF(AND((G67&lt;0.428),(B67&lt;3.35),B67&gt;=3.25,(A67&lt;7.45),D67&gt;=1.75),0.009,IF(AND(G67&gt;=0.428,(B67&lt;3.35),B67&gt;=3.25,(A67&lt;7.45),D67&gt;=1.75),0.042,IF(AND((A67&lt;4.6),H67&gt;=8.308,(D67&lt;0.15),(H67&lt;13.655),(D67&lt;0.35),(D67&lt;1.75)),0.003,IF(AND(A67&gt;=4.6,H67&gt;=8.308,(D67&lt;0.15),(H67&lt;13.655),(D67&lt;0.35),(D67&lt;1.75)),0,IF(AND((H67&lt;8.834),(A67&lt;5.05),D67&gt;=0.15,(H67&lt;13.655),(D67&lt;0.35),(D67&lt;1.75)),0.002,IF(AND(H67&gt;=8.834,(A67&lt;5.05),D67&gt;=0.15,(H67&lt;13.655),(D67&lt;0.35),(D67&lt;1.75)),-0.008,IF(AND((A67&lt;5.45),A67&gt;=5.05,D67&gt;=0.15,(H67&lt;13.655),(D67&lt;0.35),(D67&lt;1.75)),0.003,IF(AND(A67&gt;=5.45,A67&gt;=5.05,D67&gt;=0.15,(H67&lt;13.655),(D67&lt;0.35),(D67&lt;1.75)),-0.002,IF(AND((A67&lt;5.3),(D67&lt;0.25),G67&gt;=0.293,H67&gt;=13.655,(D67&lt;0.35),(D67&lt;1.75)),0.007,IF(AND(A67&gt;=5.3,(D67&lt;0.25),G67&gt;=0.293,H67&gt;=13.655,(D67&lt;0.35),(D67&lt;1.75)),0.001,IF(AND((H67&lt;7.309),(H67&lt;10.635),(H67&lt;10.696),(H67&lt;13.906),D67&gt;=0.35,(D67&lt;1.75)),0.014,IF(AND(H67&gt;=7.309,(H67&lt;10.635),(H67&lt;10.696),(H67&lt;13.906),D67&gt;=0.35,(D67&lt;1.75)),0.006,IF(AND((H67&lt;12.093),(G67&lt;0.833),H67&gt;=10.696,(H67&lt;13.906),D67&gt;=0.35,(D67&lt;1.75)),-0.01,IF(AND(H67&gt;=12.093,(G67&lt;0.833),H67&gt;=10.696,(H67&lt;13.906),D67&gt;=0.35,(D67&lt;1.75)),0.004,IF(AND((G67&lt;0.823),B67&gt;=2.45,G67&gt;=0.247,H67&gt;=13.906,D67&gt;=0.35,(D67&lt;1.75)),0.026,IF(AND(G67&gt;=0.823,B67&gt;=2.45,G67&gt;=0.247,H67&gt;=13.906,D67&gt;=0.35,(D67&lt;1.75)),0.006,IF(AND((H67&lt;11.121),D67&gt;=1.85,(B67&lt;2.95),(B67&lt;3.25),(A67&lt;7.45),D67&gt;=1.75),0.013,IF(AND(H67&gt;=11.121,D67&gt;=1.85,(B67&lt;2.95),(B67&lt;3.25),(A67&lt;7.45),D67&gt;=1.75),0.005,IF(AND((A67&lt;6.05),(A67&lt;6.45),B67&gt;=2.95,(B67&lt;3.25),(A67&lt;7.45),D67&gt;=1.75),0.001,IF(AND(A67&gt;=6.05,(A67&lt;6.45),B67&gt;=2.95,(B67&lt;3.25),(A67&lt;7.45),D67&gt;=1.75),-0.005,IF(AND((G67&lt;0.42),A67&gt;=6.45,B67&gt;=2.95,(B67&lt;3.25),(A67&lt;7.45),D67&gt;=1.75),0.004,IF(AND(G67&gt;=0.42,A67&gt;=6.45,B67&gt;=2.95,(B67&lt;3.25),(A67&lt;7.45),D67&gt;=1.75),0.019,"shouldnthappen")))))))))))))))))))))))))))))))))))</f>
        <v>0.006</v>
      </c>
      <c r="AB67" s="1" t="n">
        <f aca="false">+ 0.5</f>
        <v>0.5</v>
      </c>
    </row>
    <row r="68" customFormat="false" ht="13.8" hidden="false" customHeight="false" outlineLevel="0" collapsed="false">
      <c r="A68" s="11" t="n">
        <v>6.7</v>
      </c>
      <c r="B68" s="1" t="n">
        <v>3.1</v>
      </c>
      <c r="C68" s="1" t="n">
        <v>4.4</v>
      </c>
      <c r="D68" s="1" t="n">
        <v>1.4</v>
      </c>
      <c r="E68" s="1" t="s">
        <v>92</v>
      </c>
      <c r="F68" s="1" t="n">
        <v>2</v>
      </c>
      <c r="G68" s="1" t="n">
        <v>0.649047274375334</v>
      </c>
      <c r="H68" s="18" t="n">
        <v>13.1848997048102</v>
      </c>
      <c r="I68" s="1" t="n">
        <f aca="false">C68</f>
        <v>4.4</v>
      </c>
      <c r="J68" s="1" t="n">
        <f aca="false">SUM(M68:AB68)</f>
        <v>4.383</v>
      </c>
      <c r="K68" s="15" t="n">
        <f aca="false">1-SQRT(VAR(M68:AB68, I68)) / AVERAGE(M68:AB68)</f>
        <v>-2.83373697232752</v>
      </c>
      <c r="L68" s="1" t="n">
        <f aca="false">(J68-I68)/I68</f>
        <v>-0.00386363636363644</v>
      </c>
      <c r="M68" s="1" t="n">
        <f aca="false">IF(AND((H68&lt;5.245),(D68&lt;0.8)),0.075,IF(AND(H68&gt;=5.245,(D68&lt;0.8)),0.279,IF(AND((D68&lt;1.45),D68&gt;=0.8),1.043,IF(AND(D68&gt;=1.45,D68&gt;=0.8),1.423,"shouldnthappen"))))</f>
        <v>1.043</v>
      </c>
      <c r="N68" s="1" t="n">
        <f aca="false">IF(AND((A68&lt;4.35),(D68&lt;0.8)),0.048,IF(AND(A68&gt;=4.35,(D68&lt;0.8)),0.198,IF(AND(F68&gt;=2.5,D68&gt;=0.8),1.048,IF(AND((A68&lt;5.15),(F68&lt;2.5),D68&gt;=0.8),0.321,IF(AND(A68&gt;=5.15,(F68&lt;2.5),D68&gt;=0.8),0.783,"shouldnthappen")))))</f>
        <v>0.783</v>
      </c>
      <c r="O68" s="1" t="n">
        <f aca="false">IF(AND((H68&lt;5.245),(D68&lt;0.8)),0.034,IF(AND((A68&lt;5.9),D68&gt;=0.8),0.489,IF(AND(A68&gt;=5.9,D68&gt;=0.8),0.721,IF(AND((A68&lt;4.35),H68&gt;=5.245,(D68&lt;0.8)),0.041,IF(AND(A68&gt;=4.35,H68&gt;=5.245,(D68&lt;0.8)),0.142,"shouldnthappen")))))</f>
        <v>0.721</v>
      </c>
      <c r="P68" s="1" t="n">
        <f aca="false">IF(AND((B68&lt;2.8),(D68&lt;1.15)),0.244,IF(AND((D68&lt;1.75),D68&gt;=1.15),0.396,IF(AND(D68&gt;=1.75,D68&gt;=1.15),0.554,IF(AND((A68&lt;5.05),B68&gt;=2.8,(D68&lt;1.15)),0.078,IF(AND((H68&lt;14.877),A68&gt;=5.05,B68&gt;=2.8,(D68&lt;1.15)),0.118,IF(AND(H68&gt;=14.877,A68&gt;=5.05,B68&gt;=2.8,(D68&lt;1.15)),0.027,"shouldnthappen"))))))</f>
        <v>0.396</v>
      </c>
      <c r="Q68" s="1" t="n">
        <f aca="false">IF(AND(D68&gt;=0.45,(D68&lt;1.15)),0.17,IF(AND(A68&gt;=7.1,D68&gt;=1.15),0.539,IF(AND((A68&lt;6.25),(A68&lt;7.1),D68&gt;=1.15),0.258,IF(AND(A68&gt;=6.25,(A68&lt;7.1),D68&gt;=1.15),0.344,IF(AND(G68&gt;=0.418,(A68&lt;5.05),(D68&lt;0.45),(D68&lt;1.15)),0.033,IF(AND((H68&lt;14.494),(G68&lt;0.418),(A68&lt;5.05),(D68&lt;0.45),(D68&lt;1.15)),0.061,IF(AND(H68&gt;=14.494,(G68&lt;0.418),(A68&lt;5.05),(D68&lt;0.45),(D68&lt;1.15)),0.015,IF(AND(H68&gt;=14.877,(B68&lt;3.85),A68&gt;=5.05,(D68&lt;0.45),(D68&lt;1.15)),0.023,IF(AND((B68&lt;4),B68&gt;=3.85,A68&gt;=5.05,(D68&lt;0.45),(D68&lt;1.15)),0.009,IF(AND(B68&gt;=4,B68&gt;=3.85,A68&gt;=5.05,(D68&lt;0.45),(D68&lt;1.15)),0.052,IF(AND((G68&lt;0.05),(H68&lt;14.877),(B68&lt;3.85),A68&gt;=5.05,(D68&lt;0.45),(D68&lt;1.15)),0.024,IF(AND(G68&gt;=0.05,(H68&lt;14.877),(B68&lt;3.85),A68&gt;=5.05,(D68&lt;0.45),(D68&lt;1.15)),0.091,"shouldnthappen"))))))))))))</f>
        <v>0.344</v>
      </c>
      <c r="R68" s="1" t="n">
        <f aca="false">IF(AND(A68&gt;=7.1,D68&gt;=0.8),0.401,IF(AND((A68&lt;4.5),(G68&lt;0.905),(D68&lt;0.8)),0.024,IF(AND((H68&lt;9.966),G68&gt;=0.905,(D68&lt;0.8)),0.094,IF(AND(H68&gt;=9.966,G68&gt;=0.905,(D68&lt;0.8)),0.026,IF(AND(D68&gt;=2.05,(A68&lt;7.1),D68&gt;=0.8),0.277,IF(AND((H68&lt;5.523),A68&gt;=4.5,(G68&lt;0.905),(D68&lt;0.8)),0.012,IF(AND(H68&gt;=5.523,A68&gt;=4.5,(G68&lt;0.905),(D68&lt;0.8)),0.049,IF(AND((A68&lt;5.3),(D68&lt;2.05),(A68&lt;7.1),D68&gt;=0.8),0.095,IF(AND(A68&gt;=5.3,(D68&lt;2.05),(A68&lt;7.1),D68&gt;=0.8),0.196,"shouldnthappen")))))))))</f>
        <v>0.196</v>
      </c>
      <c r="S68" s="1" t="n">
        <f aca="false">IF(AND(A68&gt;=7.1,D68&gt;=1.35),0.298,IF(AND(G68&gt;=0.905,(D68&lt;0.8),(D68&lt;1.35)),0.068,IF(AND(H68&gt;=9.386,D68&gt;=0.8,(D68&lt;1.35)),0.126,IF(AND((H68&lt;7.426),(H68&lt;9.386),D68&gt;=0.8,(D68&lt;1.35)),0.091,IF(AND((A68&lt;5.3),(G68&lt;0.905),(A68&lt;7.1),D68&gt;=1.35),0.063,IF(AND((D68&lt;2.05),G68&gt;=0.905,(A68&lt;7.1),D68&gt;=1.35),0.015,IF(AND(D68&gt;=2.05,G68&gt;=0.905,(A68&lt;7.1),D68&gt;=1.35),0.089,IF(AND((H68&lt;10.505),(H68&lt;14.344),(G68&lt;0.905),(D68&lt;0.8),(D68&lt;1.35)),0.035,IF(AND((A68&lt;4.85),H68&gt;=14.344,(G68&lt;0.905),(D68&lt;0.8),(D68&lt;1.35)),0.006,IF(AND((B68&lt;2.75),H68&gt;=7.426,(H68&lt;9.386),D68&gt;=0.8,(D68&lt;1.35)),0.021,IF(AND(B68&gt;=2.75,H68&gt;=7.426,(H68&lt;9.386),D68&gt;=0.8,(D68&lt;1.35)),-0.01,IF(AND((B68&lt;2.35),A68&gt;=5.3,(G68&lt;0.905),(A68&lt;7.1),D68&gt;=1.35),0.068,IF(AND(B68&gt;=2.35,A68&gt;=5.3,(G68&lt;0.905),(A68&lt;7.1),D68&gt;=1.35),0.181,IF(AND((H68&lt;11.731),H68&gt;=10.505,(H68&lt;14.344),(G68&lt;0.905),(D68&lt;0.8),(D68&lt;1.35)),0.004,IF(AND(H68&gt;=11.731,H68&gt;=10.505,(H68&lt;14.344),(G68&lt;0.905),(D68&lt;0.8),(D68&lt;1.35)),0.024,IF(AND((H68&lt;14.877),A68&gt;=4.85,H68&gt;=14.344,(G68&lt;0.905),(D68&lt;0.8),(D68&lt;1.35)),0.063,IF(AND(H68&gt;=14.877,A68&gt;=4.85,H68&gt;=14.344,(G68&lt;0.905),(D68&lt;0.8),(D68&lt;1.35)),0.012,"shouldnthappen")))))))))))))))))</f>
        <v>0.181</v>
      </c>
      <c r="T68" s="1" t="n">
        <f aca="false">IF(AND(D68&gt;=0.45,(A68&lt;5.65)),0.067,IF(AND(A68&gt;=7.25,A68&gt;=5.65),0.244,IF(AND((H68&lt;9.966),G68&gt;=0.905,(D68&lt;0.45),(A68&lt;5.65)),0.062,IF(AND(H68&gt;=9.966,G68&gt;=0.905,(D68&lt;0.45),(A68&lt;5.65)),0.012,IF(AND((G68&lt;0.948),D68&gt;=2.05,(A68&lt;7.25),A68&gt;=5.65),0.157,IF(AND(G68&gt;=0.948,D68&gt;=2.05,(A68&lt;7.25),A68&gt;=5.65),0.037,IF(AND(G68&gt;=0.422,(B68&lt;3.15),(G68&lt;0.905),(D68&lt;0.45),(A68&lt;5.65)),0.011,IF(AND((D68&lt;0.25),(G68&lt;0.422),(B68&lt;3.15),(G68&lt;0.905),(D68&lt;0.45),(A68&lt;5.65)),0.04,IF(AND(D68&gt;=0.25,(G68&lt;0.422),(B68&lt;3.15),(G68&lt;0.905),(D68&lt;0.45),(A68&lt;5.65)),0.009,IF(AND((A68&lt;4.85),(B68&lt;3.25),B68&gt;=3.15,(G68&lt;0.905),(D68&lt;0.45),(A68&lt;5.65)),0.008,IF(AND(A68&gt;=4.85,(B68&lt;3.25),B68&gt;=3.15,(G68&lt;0.905),(D68&lt;0.45),(A68&lt;5.65)),-0.017,IF(AND((D68&lt;0.25),B68&gt;=3.25,B68&gt;=3.15,(G68&lt;0.905),(D68&lt;0.45),(A68&lt;5.65)),0.022,IF(AND(D68&gt;=0.25,B68&gt;=3.25,B68&gt;=3.15,(G68&lt;0.905),(D68&lt;0.45),(A68&lt;5.65)),0.009,IF(AND((F68&lt;2.5),(H68&lt;7.692),(G68&lt;0.644),(D68&lt;2.05),(A68&lt;7.25),A68&gt;=5.65),0.018,IF(AND(F68&gt;=2.5,(H68&lt;7.692),(G68&lt;0.644),(D68&lt;2.05),(A68&lt;7.25),A68&gt;=5.65),0.068,IF(AND((B68&lt;2.35),H68&gt;=7.692,(G68&lt;0.644),(D68&lt;2.05),(A68&lt;7.25),A68&gt;=5.65),0.023,IF(AND(B68&gt;=2.35,H68&gt;=7.692,(G68&lt;0.644),(D68&lt;2.05),(A68&lt;7.25),A68&gt;=5.65),0.125,IF(AND((G68&lt;0.766),(G68&lt;0.85),G68&gt;=0.644,(D68&lt;2.05),(A68&lt;7.25),A68&gt;=5.65),0.055,IF(AND(G68&gt;=0.766,(G68&lt;0.85),G68&gt;=0.644,(D68&lt;2.05),(A68&lt;7.25),A68&gt;=5.65),-0,IF(AND((B68&lt;2.95),G68&gt;=0.85,G68&gt;=0.644,(D68&lt;2.05),(A68&lt;7.25),A68&gt;=5.65),0.098,IF(AND(B68&gt;=2.95,G68&gt;=0.85,G68&gt;=0.644,(D68&lt;2.05),(A68&lt;7.25),A68&gt;=5.65),0.013,"shouldnthappen")))))))))))))))))))))</f>
        <v>0.055</v>
      </c>
      <c r="U68" s="1" t="n">
        <f aca="false">IF(AND(A68&gt;=7.25,D68&gt;=1.25),0.186,IF(AND((G68&lt;0.13),D68&gt;=0.35,(D68&lt;1.25)),-0.004,IF(AND(H68&gt;=14.246,(H68&lt;14.344),(D68&lt;0.35),(D68&lt;1.25)),-0.002,IF(AND((A68&lt;4.85),H68&gt;=14.344,(D68&lt;0.35),(D68&lt;1.25)),0.004,IF(AND(G68&gt;=0.446,(G68&lt;0.644),(A68&lt;7.25),D68&gt;=1.25),0.138,IF(AND(A68&gt;=5.45,(H68&lt;14.246),(H68&lt;14.344),(D68&lt;0.35),(D68&lt;1.25)),0.001,IF(AND((H68&lt;14.877),A68&gt;=4.85,H68&gt;=14.344,(D68&lt;0.35),(D68&lt;1.25)),0.035,IF(AND(H68&gt;=14.877,A68&gt;=4.85,H68&gt;=14.344,(D68&lt;0.35),(D68&lt;1.25)),0.007,IF(AND((B68&lt;3.35),H68&gt;=9.448,G68&gt;=0.13,D68&gt;=0.35,(D68&lt;1.25)),0.053,IF(AND(B68&gt;=3.35,H68&gt;=9.448,G68&gt;=0.13,D68&gt;=0.35,(D68&lt;1.25)),0.017,IF(AND((G68&lt;0.44),(G68&lt;0.446),(G68&lt;0.644),(A68&lt;7.25),D68&gt;=1.25),0.079,IF(AND(G68&gt;=0.44,(G68&lt;0.446),(G68&lt;0.644),(A68&lt;7.25),D68&gt;=1.25),0.02,IF(AND((A68&lt;5.95),(G68&lt;0.724),G68&gt;=0.644,(A68&lt;7.25),D68&gt;=1.25),-0.018,IF(AND(A68&gt;=5.95,(G68&lt;0.724),G68&gt;=0.644,(A68&lt;7.25),D68&gt;=1.25),0.027,IF(AND(A68&gt;=6.15,G68&gt;=0.724,G68&gt;=0.644,(A68&lt;7.25),D68&gt;=1.25),0.093,IF(AND((A68&lt;5.05),(A68&lt;5.45),(H68&lt;14.246),(H68&lt;14.344),(D68&lt;0.35),(D68&lt;1.25)),0.011,IF(AND(A68&gt;=5.05,(A68&lt;5.45),(H68&lt;14.246),(H68&lt;14.344),(D68&lt;0.35),(D68&lt;1.25)),0.021,IF(AND((A68&lt;5.4),(B68&lt;3.15),(H68&lt;9.448),G68&gt;=0.13,D68&gt;=0.35,(D68&lt;1.25)),0.007,IF(AND(A68&gt;=5.4,(B68&lt;3.15),(H68&lt;9.448),G68&gt;=0.13,D68&gt;=0.35,(D68&lt;1.25)),-0.011,IF(AND((B68&lt;3.75),B68&gt;=3.15,(H68&lt;9.448),G68&gt;=0.13,D68&gt;=0.35,(D68&lt;1.25)),0.012,IF(AND(B68&gt;=3.75,B68&gt;=3.15,(H68&lt;9.448),G68&gt;=0.13,D68&gt;=0.35,(D68&lt;1.25)),0.046,IF(AND((A68&lt;5.9),(A68&lt;6.15),G68&gt;=0.724,G68&gt;=0.644,(A68&lt;7.25),D68&gt;=1.25),0.06,IF(AND(A68&gt;=5.9,(A68&lt;6.15),G68&gt;=0.724,G68&gt;=0.644,(A68&lt;7.25),D68&gt;=1.25),0.005,"shouldnthappen")))))))))))))))))))))))</f>
        <v>0.027</v>
      </c>
      <c r="V68" s="1" t="n">
        <f aca="false">IF(AND(H68&gt;=15.155,(D68&lt;1.55)),0.084,IF(AND(A68&gt;=7.25,D68&gt;=1.55),0.141,IF(AND((G68&lt;0.043),D68&gt;=1.05,(H68&lt;15.155),(D68&lt;1.55)),-0.007,IF(AND(D68&gt;=1.85,G68&gt;=0.755,(A68&lt;7.25),D68&gt;=1.55),0.051,IF(AND((H68&lt;9.966),G68&gt;=0.905,(D68&lt;1.05),(H68&lt;15.155),(D68&lt;1.55)),0.043,IF(AND(H68&gt;=9.966,G68&gt;=0.905,(D68&lt;1.05),(H68&lt;15.155),(D68&lt;1.55)),0.007,IF(AND((G68&lt;0.278),(G68&lt;0.361),(G68&lt;0.755),(A68&lt;7.25),D68&gt;=1.55),0.08,IF(AND((A68&lt;5.8),G68&gt;=0.361,(G68&lt;0.755),(A68&lt;7.25),D68&gt;=1.55),0.019,IF(AND((A68&lt;6.05),(D68&lt;1.85),G68&gt;=0.755,(A68&lt;7.25),D68&gt;=1.55),0.01,IF(AND(A68&gt;=6.05,(D68&lt;1.85),G68&gt;=0.755,(A68&lt;7.25),D68&gt;=1.55),0.002,IF(AND((G68&lt;0.486),(B68&lt;3.15),(G68&lt;0.905),(D68&lt;1.05),(H68&lt;15.155),(D68&lt;1.55)),0.026,IF(AND(G68&gt;=0.486,(B68&lt;3.15),(G68&lt;0.905),(D68&lt;1.05),(H68&lt;15.155),(D68&lt;1.55)),0.001,IF(AND((B68&lt;3.25),B68&gt;=3.15,(G68&lt;0.905),(D68&lt;1.05),(H68&lt;15.155),(D68&lt;1.55)),-0.003,IF(AND(B68&gt;=3.25,B68&gt;=3.15,(G68&lt;0.905),(D68&lt;1.05),(H68&lt;15.155),(D68&lt;1.55)),0.012,IF(AND((H68&lt;7.426),(H68&lt;8.769),G68&gt;=0.043,D68&gt;=1.05,(H68&lt;15.155),(D68&lt;1.55)),0.041,IF(AND(H68&gt;=7.426,(H68&lt;8.769),G68&gt;=0.043,D68&gt;=1.05,(H68&lt;15.155),(D68&lt;1.55)),-0.008,IF(AND((H68&lt;10.696),H68&gt;=8.769,G68&gt;=0.043,D68&gt;=1.05,(H68&lt;15.155),(D68&lt;1.55)),0.069,IF(AND(H68&gt;=10.696,H68&gt;=8.769,G68&gt;=0.043,D68&gt;=1.05,(H68&lt;15.155),(D68&lt;1.55)),0.033,IF(AND((D68&lt;2.2),G68&gt;=0.278,(G68&lt;0.361),(G68&lt;0.755),(A68&lt;7.25),D68&gt;=1.55),0.022,IF(AND(D68&gt;=2.2,G68&gt;=0.278,(G68&lt;0.361),(G68&lt;0.755),(A68&lt;7.25),D68&gt;=1.55),-0.027,IF(AND((H68&lt;12.626),A68&gt;=5.8,G68&gt;=0.361,(G68&lt;0.755),(A68&lt;7.25),D68&gt;=1.55),0.126,IF(AND(H68&gt;=12.626,A68&gt;=5.8,G68&gt;=0.361,(G68&lt;0.755),(A68&lt;7.25),D68&gt;=1.55),0.065,"shouldnthappen"))))))))))))))))))))))</f>
        <v>0.033</v>
      </c>
      <c r="W68" s="1" t="n">
        <f aca="false">IF(AND(H68&gt;=15.155,(D68&lt;1.55)),0.064,IF(AND(A68&gt;=7.45,D68&gt;=1.55),0.115,IF(AND(B68&gt;=3.15,(H68&lt;10.257),(A68&lt;7.45),D68&gt;=1.55),0.097,IF(AND((A68&lt;4.85),H68&gt;=14.344,(D68&lt;0.35),(H68&lt;15.155),(D68&lt;1.55)),0.003,IF(AND(A68&gt;=6.05,(G68&lt;0.169),D68&gt;=0.35,(H68&lt;15.155),(D68&lt;1.55)),-0.008,IF(AND((G68&lt;0.181),G68&gt;=0.169,D68&gt;=0.35,(H68&lt;15.155),(D68&lt;1.55)),0.065,IF(AND(B68&gt;=3.05,(B68&lt;3.15),(H68&lt;10.257),(A68&lt;7.45),D68&gt;=1.55),-0.023,IF(AND(H68&gt;=11.854,(G68&lt;0.613),H68&gt;=10.257,(A68&lt;7.45),D68&gt;=1.55),0.068,IF(AND((D68&lt;0.25),(B68&lt;3.15),(H68&lt;14.344),(D68&lt;0.35),(H68&lt;15.155),(D68&lt;1.55)),0.014,IF(AND(D68&gt;=0.25,(B68&lt;3.15),(H68&lt;14.344),(D68&lt;0.35),(H68&lt;15.155),(D68&lt;1.55)),0.002,IF(AND((A68&lt;5.05),B68&gt;=3.15,(H68&lt;14.344),(D68&lt;0.35),(H68&lt;15.155),(D68&lt;1.55)),-0.001,IF(AND(A68&gt;=5.05,B68&gt;=3.15,(H68&lt;14.344),(D68&lt;0.35),(H68&lt;15.155),(D68&lt;1.55)),0.009,IF(AND((H68&lt;14.877),A68&gt;=4.85,H68&gt;=14.344,(D68&lt;0.35),(H68&lt;15.155),(D68&lt;1.55)),0.023,IF(AND(H68&gt;=14.877,A68&gt;=4.85,H68&gt;=14.344,(D68&lt;0.35),(H68&lt;15.155),(D68&lt;1.55)),0.004,IF(AND((H68&lt;13.602),(A68&lt;6.05),(G68&lt;0.169),D68&gt;=0.35,(H68&lt;15.155),(D68&lt;1.55)),0.023,IF(AND(H68&gt;=13.602,(A68&lt;6.05),(G68&lt;0.169),D68&gt;=0.35,(H68&lt;15.155),(D68&lt;1.55)),-0.006,IF(AND((B68&lt;2.95),G68&gt;=0.181,G68&gt;=0.169,D68&gt;=0.35,(H68&lt;15.155),(D68&lt;1.55)),0.019,IF(AND(B68&gt;=2.95,G68&gt;=0.181,G68&gt;=0.169,D68&gt;=0.35,(H68&lt;15.155),(D68&lt;1.55)),0.034,IF(AND((A68&lt;5.35),(B68&lt;3.05),(B68&lt;3.15),(H68&lt;10.257),(A68&lt;7.45),D68&gt;=1.55),0.009,IF(AND(A68&gt;=5.35,(B68&lt;3.05),(B68&lt;3.15),(H68&lt;10.257),(A68&lt;7.45),D68&gt;=1.55),0.058,IF(AND((B68&lt;2.9),(H68&lt;11.854),(G68&lt;0.613),H68&gt;=10.257,(A68&lt;7.45),D68&gt;=1.55),0.037,IF(AND(B68&gt;=2.9,(H68&lt;11.854),(G68&lt;0.613),H68&gt;=10.257,(A68&lt;7.45),D68&gt;=1.55),-0.005,IF(AND((A68&lt;6.4),(G68&lt;0.711),G68&gt;=0.613,H68&gt;=10.257,(A68&lt;7.45),D68&gt;=1.55),0.001,IF(AND(A68&gt;=6.4,(G68&lt;0.711),G68&gt;=0.613,H68&gt;=10.257,(A68&lt;7.45),D68&gt;=1.55),-0.002,IF(AND((D68&lt;1.9),G68&gt;=0.711,G68&gt;=0.613,H68&gt;=10.257,(A68&lt;7.45),D68&gt;=1.55),0.007,IF(AND(D68&gt;=1.9,G68&gt;=0.711,G68&gt;=0.613,H68&gt;=10.257,(A68&lt;7.45),D68&gt;=1.55),0.023,"shouldnthappen"))))))))))))))))))))))))))</f>
        <v>0.034</v>
      </c>
      <c r="X68" s="1" t="n">
        <f aca="false">IF(AND(H68&gt;=15.155,(F68&lt;2.5)),0.049,IF(AND(A68&gt;=7.45,F68&gt;=2.5),0.089,IF(AND((G68&lt;0.107),(G68&lt;0.364),(A68&lt;7.45),F68&gt;=2.5),0.055,IF(AND(A68&gt;=5.75,(G68&lt;0.572),(D68&lt;1.25),(H68&lt;15.155),(F68&lt;2.5)),-0.018,IF(AND((A68&lt;5.7),(H68&lt;12.626),G68&gt;=0.364,(A68&lt;7.45),F68&gt;=2.5),0.012,IF(AND(A68&gt;=5.7,(H68&lt;12.626),G68&gt;=0.364,(A68&lt;7.45),F68&gt;=2.5),0.065,IF(AND((G68&lt;0.628),H68&gt;=12.626,G68&gt;=0.364,(A68&lt;7.45),F68&gt;=2.5),0.047,IF(AND((G68&lt;0.545),(A68&lt;5.75),(G68&lt;0.572),(D68&lt;1.25),(H68&lt;15.155),(F68&lt;2.5)),0.007,IF(AND(G68&gt;=0.545,(A68&lt;5.75),(G68&lt;0.572),(D68&lt;1.25),(H68&lt;15.155),(F68&lt;2.5)),-0.009,IF(AND((D68&lt;0.3),(H68&lt;11.788),G68&gt;=0.572,(D68&lt;1.25),(H68&lt;15.155),(F68&lt;2.5)),0.01,IF(AND(D68&gt;=0.3,(H68&lt;11.788),G68&gt;=0.572,(D68&lt;1.25),(H68&lt;15.155),(F68&lt;2.5)),0.03,IF(AND((A68&lt;4.75),H68&gt;=11.788,G68&gt;=0.572,(D68&lt;1.25),(H68&lt;15.155),(F68&lt;2.5)),0.001,IF(AND(A68&gt;=4.75,H68&gt;=11.788,G68&gt;=0.572,(D68&lt;1.25),(H68&lt;15.155),(F68&lt;2.5)),0.01,IF(AND((A68&lt;5.5),(A68&lt;6.15),(G68&lt;0.652),D68&gt;=1.25,(H68&lt;15.155),(F68&lt;2.5)),0.014,IF(AND(A68&gt;=5.5,(A68&lt;6.15),(G68&lt;0.652),D68&gt;=1.25,(H68&lt;15.155),(F68&lt;2.5)),0.049,IF(AND((H68&lt;12.206),A68&gt;=6.15,(G68&lt;0.652),D68&gt;=1.25,(H68&lt;15.155),(F68&lt;2.5)),-0.009,IF(AND(H68&gt;=12.206,A68&gt;=6.15,(G68&lt;0.652),D68&gt;=1.25,(H68&lt;15.155),(F68&lt;2.5)),0.021,IF(AND((A68&lt;5.55),(A68&lt;6.2),G68&gt;=0.652,D68&gt;=1.25,(H68&lt;15.155),(F68&lt;2.5)),0.011,IF(AND(A68&gt;=5.55,(A68&lt;6.2),G68&gt;=0.652,D68&gt;=1.25,(H68&lt;15.155),(F68&lt;2.5)),-0.019,IF(AND((B68&lt;3.2),A68&gt;=6.2,G68&gt;=0.652,D68&gt;=1.25,(H68&lt;15.155),(F68&lt;2.5)),0.025,IF(AND(B68&gt;=3.2,A68&gt;=6.2,G68&gt;=0.652,D68&gt;=1.25,(H68&lt;15.155),(F68&lt;2.5)),0.001,IF(AND((G68&lt;0.183),(G68&lt;0.301),G68&gt;=0.107,(G68&lt;0.364),(A68&lt;7.45),F68&gt;=2.5),-0.009,IF(AND(G68&gt;=0.183,(G68&lt;0.301),G68&gt;=0.107,(G68&lt;0.364),(A68&lt;7.45),F68&gt;=2.5),0.022,IF(AND((D68&lt;2.2),G68&gt;=0.301,G68&gt;=0.107,(G68&lt;0.364),(A68&lt;7.45),F68&gt;=2.5),0.004,IF(AND(D68&gt;=2.2,G68&gt;=0.301,G68&gt;=0.107,(G68&lt;0.364),(A68&lt;7.45),F68&gt;=2.5),-0.02,IF(AND((G68&lt;0.787),G68&gt;=0.628,H68&gt;=12.626,G68&gt;=0.364,(A68&lt;7.45),F68&gt;=2.5),-0.001,IF(AND(G68&gt;=0.787,G68&gt;=0.628,H68&gt;=12.626,G68&gt;=0.364,(A68&lt;7.45),F68&gt;=2.5),0.016,"shouldnthappen")))))))))))))))))))))))))))</f>
        <v>0.021</v>
      </c>
      <c r="Y68" s="1" t="n">
        <f aca="false">IF(AND(H68&gt;=15.155,(D68&lt;1.55)),0.037,IF(AND(D68&gt;=2.45,(A68&lt;7.45),D68&gt;=1.55),0.054,IF(AND((A68&lt;7.8),A68&gt;=7.45,D68&gt;=1.55),0.078,IF(AND(A68&gt;=7.8,A68&gt;=7.45,D68&gt;=1.55),0.021,IF(AND(A68&gt;=6.2,G68&gt;=0.68,D68&gt;=1.25,(H68&lt;15.155),(D68&lt;1.55)),0.019,IF(AND((B68&lt;2.65),(A68&lt;4.95),(G68&lt;0.572),(D68&lt;1.25),(H68&lt;15.155),(D68&lt;1.55)),0.021,IF(AND(B68&gt;=2.65,(A68&lt;4.95),(G68&lt;0.572),(D68&lt;1.25),(H68&lt;15.155),(D68&lt;1.55)),0.006,IF(AND((H68&lt;14.344),A68&gt;=4.95,(G68&lt;0.572),(D68&lt;1.25),(H68&lt;15.155),(D68&lt;1.55)),-0.005,IF(AND(H68&gt;=14.344,A68&gt;=4.95,(G68&lt;0.572),(D68&lt;1.25),(H68&lt;15.155),(D68&lt;1.55)),0.013,IF(AND((G68&lt;0.833),(H68&lt;11.788),G68&gt;=0.572,(D68&lt;1.25),(H68&lt;15.155),(D68&lt;1.55)),0.009,IF(AND(G68&gt;=0.833,(H68&lt;11.788),G68&gt;=0.572,(D68&lt;1.25),(H68&lt;15.155),(D68&lt;1.55)),0.024,IF(AND((A68&lt;4.75),H68&gt;=11.788,G68&gt;=0.572,(D68&lt;1.25),(H68&lt;15.155),(D68&lt;1.55)),0.001,IF(AND(A68&gt;=4.75,H68&gt;=11.788,G68&gt;=0.572,(D68&lt;1.25),(H68&lt;15.155),(D68&lt;1.55)),0.008,IF(AND((A68&lt;5.65),(A68&lt;6.15),(G68&lt;0.68),D68&gt;=1.25,(H68&lt;15.155),(D68&lt;1.55)),0.017,IF(AND(A68&gt;=5.65,(A68&lt;6.15),(G68&lt;0.68),D68&gt;=1.25,(H68&lt;15.155),(D68&lt;1.55)),0.039,IF(AND((G68&lt;0.436),A68&gt;=6.15,(G68&lt;0.68),D68&gt;=1.25,(H68&lt;15.155),(D68&lt;1.55)),-0.004,IF(AND(G68&gt;=0.436,A68&gt;=6.15,(G68&lt;0.68),D68&gt;=1.25,(H68&lt;15.155),(D68&lt;1.55)),0.022,IF(AND((A68&lt;5.55),(A68&lt;6.2),G68&gt;=0.68,D68&gt;=1.25,(H68&lt;15.155),(D68&lt;1.55)),0.009,IF(AND(A68&gt;=5.55,(A68&lt;6.2),G68&gt;=0.68,D68&gt;=1.25,(H68&lt;15.155),(D68&lt;1.55)),-0.016,IF(AND((G68&lt;0.107),(G68&lt;0.361),(G68&lt;0.613),(D68&lt;2.45),(A68&lt;7.45),D68&gt;=1.55),0.042,IF(AND(G68&gt;=0.107,(G68&lt;0.361),(G68&lt;0.613),(D68&lt;2.45),(A68&lt;7.45),D68&gt;=1.55),0.002,IF(AND((D68&lt;2.35),G68&gt;=0.361,(G68&lt;0.613),(D68&lt;2.45),(A68&lt;7.45),D68&gt;=1.55),0.051,IF(AND(D68&gt;=2.35,G68&gt;=0.361,(G68&lt;0.613),(D68&lt;2.45),(A68&lt;7.45),D68&gt;=1.55),0.016,IF(AND((A68&lt;6.4),(G68&lt;0.711),G68&gt;=0.613,(D68&lt;2.45),(A68&lt;7.45),D68&gt;=1.55),0.001,IF(AND(A68&gt;=6.4,(G68&lt;0.711),G68&gt;=0.613,(D68&lt;2.45),(A68&lt;7.45),D68&gt;=1.55),-0.002,IF(AND((B68&lt;2.95),G68&gt;=0.711,G68&gt;=0.613,(D68&lt;2.45),(A68&lt;7.45),D68&gt;=1.55),0.023,IF(AND(B68&gt;=2.95,G68&gt;=0.711,G68&gt;=0.613,(D68&lt;2.45),(A68&lt;7.45),D68&gt;=1.55),0.01,"shouldnthappen")))))))))))))))))))))))))))</f>
        <v>0.022</v>
      </c>
      <c r="Z68" s="1" t="n">
        <f aca="false">IF(AND(A68&gt;=7.45,D68&gt;=1.75),0.056,IF(AND(H68&gt;=15.059,A68&gt;=5.55,(D68&lt;1.75)),0.028,IF(AND((D68&lt;0.35),G68&gt;=0.905,(A68&lt;5.55),(D68&lt;1.75)),0.005,IF(AND(D68&gt;=0.35,G68&gt;=0.905,(A68&lt;5.55),(D68&lt;1.75)),0.026,IF(AND((H68&lt;8.711),D68&gt;=2.45,(A68&lt;7.45),D68&gt;=1.75),0.011,IF(AND(H68&gt;=8.711,D68&gt;=2.45,(A68&lt;7.45),D68&gt;=1.75),0.049,IF(AND((G68&lt;0.107),(G68&lt;0.487),(D68&lt;2.45),(A68&lt;7.45),D68&gt;=1.75),0.032,IF(AND((H68&lt;10.915),(A68&lt;4.5),(B68&lt;3.15),(G68&lt;0.905),(A68&lt;5.55),(D68&lt;1.75)),-0.001,IF(AND(H68&gt;=10.915,(A68&lt;4.5),(B68&lt;3.15),(G68&lt;0.905),(A68&lt;5.55),(D68&lt;1.75)),0.003,IF(AND((A68&lt;5.05),A68&gt;=4.5,(B68&lt;3.15),(G68&lt;0.905),(A68&lt;5.55),(D68&lt;1.75)),0.015,IF(AND(A68&gt;=5.05,A68&gt;=4.5,(B68&lt;3.15),(G68&lt;0.905),(A68&lt;5.55),(D68&lt;1.75)),0.006,IF(AND((G68&lt;0.05),(G68&lt;0.091),B68&gt;=3.15,(G68&lt;0.905),(A68&lt;5.55),(D68&lt;1.75)),0.001,IF(AND(G68&gt;=0.05,(G68&lt;0.091),B68&gt;=3.15,(G68&lt;0.905),(A68&lt;5.55),(D68&lt;1.75)),0.008,IF(AND((G68&lt;0.587),G68&gt;=0.091,B68&gt;=3.15,(G68&lt;0.905),(A68&lt;5.55),(D68&lt;1.75)),-0.003,IF(AND(G68&gt;=0.587,G68&gt;=0.091,B68&gt;=3.15,(G68&lt;0.905),(A68&lt;5.55),(D68&lt;1.75)),0.004,IF(AND((F68&lt;2.5),(B68&lt;2.85),(G68&lt;0.419),(H68&lt;15.059),A68&gt;=5.55,(D68&lt;1.75)),0.041,IF(AND(F68&gt;=2.5,(B68&lt;2.85),(G68&lt;0.419),(H68&lt;15.059),A68&gt;=5.55,(D68&lt;1.75)),0.015,IF(AND((G68&lt;0.164),B68&gt;=2.85,(G68&lt;0.419),(H68&lt;15.059),A68&gt;=5.55,(D68&lt;1.75)),0.01,IF(AND(G68&gt;=0.164,B68&gt;=2.85,(G68&lt;0.419),(H68&lt;15.059),A68&gt;=5.55,(D68&lt;1.75)),-0.001,IF(AND((B68&lt;2.55),(B68&lt;2.95),G68&gt;=0.419,(H68&lt;15.059),A68&gt;=5.55,(D68&lt;1.75)),0.014,IF(AND(B68&gt;=2.55,(B68&lt;2.95),G68&gt;=0.419,(H68&lt;15.059),A68&gt;=5.55,(D68&lt;1.75)),-0.013,IF(AND((D68&lt;1.55),B68&gt;=2.95,G68&gt;=0.419,(H68&lt;15.059),A68&gt;=5.55,(D68&lt;1.75)),0.023,IF(AND(D68&gt;=1.55,B68&gt;=2.95,G68&gt;=0.419,(H68&lt;15.059),A68&gt;=5.55,(D68&lt;1.75)),0.005,IF(AND((H68&lt;13.278),G68&gt;=0.107,(G68&lt;0.487),(D68&lt;2.45),(A68&lt;7.45),D68&gt;=1.75),-0.009,IF(AND(H68&gt;=13.278,G68&gt;=0.107,(G68&lt;0.487),(D68&lt;2.45),(A68&lt;7.45),D68&gt;=1.75),0.017,IF(AND((D68&lt;2.35),(G68&lt;0.571),G68&gt;=0.487,(D68&lt;2.45),(A68&lt;7.45),D68&gt;=1.75),0.053,IF(AND(D68&gt;=2.35,(G68&lt;0.571),G68&gt;=0.487,(D68&lt;2.45),(A68&lt;7.45),D68&gt;=1.75),0.009,IF(AND((G68&lt;0.779),G68&gt;=0.571,G68&gt;=0.487,(D68&lt;2.45),(A68&lt;7.45),D68&gt;=1.75),0.006,IF(AND(G68&gt;=0.779,G68&gt;=0.571,G68&gt;=0.487,(D68&lt;2.45),(A68&lt;7.45),D68&gt;=1.75),0.016,"shouldnthappen")))))))))))))))))))))))))))))</f>
        <v>0.023</v>
      </c>
      <c r="AA68" s="1" t="n">
        <f aca="false">IF(AND((A68&lt;7.8),A68&gt;=7.45,D68&gt;=1.75),0.051,IF(AND(A68&gt;=7.8,A68&gt;=7.45,D68&gt;=1.75),0.01,IF(AND(B68&gt;=3.35,B68&gt;=3.25,(A68&lt;7.45),D68&gt;=1.75),0.016,IF(AND((H68&lt;8.308),(D68&lt;0.15),(H68&lt;13.655),(D68&lt;0.35),(D68&lt;1.75)),0.009,IF(AND((H68&lt;14.529),(G68&lt;0.293),H68&gt;=13.655,(D68&lt;0.35),(D68&lt;1.75)),0.011,IF(AND(H68&gt;=14.529,(G68&lt;0.293),H68&gt;=13.655,(D68&lt;0.35),(D68&lt;1.75)),0.001,IF(AND(D68&gt;=0.25,G68&gt;=0.293,H68&gt;=13.655,(D68&lt;0.35),(D68&lt;1.75)),-0.004,IF(AND(H68&gt;=10.635,(H68&lt;10.696),(H68&lt;13.906),D68&gt;=0.35,(D68&lt;1.75)),0.036,IF(AND(G68&gt;=0.833,H68&gt;=10.696,(H68&lt;13.906),D68&gt;=0.35,(D68&lt;1.75)),0.016,IF(AND((A68&lt;6.65),(G68&lt;0.247),H68&gt;=13.906,D68&gt;=0.35,(D68&lt;1.75)),-0.008,IF(AND(A68&gt;=6.65,(G68&lt;0.247),H68&gt;=13.906,D68&gt;=0.35,(D68&lt;1.75)),0.011,IF(AND((B68&lt;2.45),G68&gt;=0.247,H68&gt;=13.906,D68&gt;=0.35,(D68&lt;1.75)),0,IF(AND((D68&lt;1.85),(B68&lt;2.95),(B68&lt;3.25),(A68&lt;7.45),D68&gt;=1.75),0.033,IF(AND((G68&lt;0.428),(B68&lt;3.35),B68&gt;=3.25,(A68&lt;7.45),D68&gt;=1.75),0.009,IF(AND(G68&gt;=0.428,(B68&lt;3.35),B68&gt;=3.25,(A68&lt;7.45),D68&gt;=1.75),0.042,IF(AND((A68&lt;4.6),H68&gt;=8.308,(D68&lt;0.15),(H68&lt;13.655),(D68&lt;0.35),(D68&lt;1.75)),0.003,IF(AND(A68&gt;=4.6,H68&gt;=8.308,(D68&lt;0.15),(H68&lt;13.655),(D68&lt;0.35),(D68&lt;1.75)),0,IF(AND((H68&lt;8.834),(A68&lt;5.05),D68&gt;=0.15,(H68&lt;13.655),(D68&lt;0.35),(D68&lt;1.75)),0.002,IF(AND(H68&gt;=8.834,(A68&lt;5.05),D68&gt;=0.15,(H68&lt;13.655),(D68&lt;0.35),(D68&lt;1.75)),-0.008,IF(AND((A68&lt;5.45),A68&gt;=5.05,D68&gt;=0.15,(H68&lt;13.655),(D68&lt;0.35),(D68&lt;1.75)),0.003,IF(AND(A68&gt;=5.45,A68&gt;=5.05,D68&gt;=0.15,(H68&lt;13.655),(D68&lt;0.35),(D68&lt;1.75)),-0.002,IF(AND((A68&lt;5.3),(D68&lt;0.25),G68&gt;=0.293,H68&gt;=13.655,(D68&lt;0.35),(D68&lt;1.75)),0.007,IF(AND(A68&gt;=5.3,(D68&lt;0.25),G68&gt;=0.293,H68&gt;=13.655,(D68&lt;0.35),(D68&lt;1.75)),0.001,IF(AND((H68&lt;7.309),(H68&lt;10.635),(H68&lt;10.696),(H68&lt;13.906),D68&gt;=0.35,(D68&lt;1.75)),0.014,IF(AND(H68&gt;=7.309,(H68&lt;10.635),(H68&lt;10.696),(H68&lt;13.906),D68&gt;=0.35,(D68&lt;1.75)),0.006,IF(AND((H68&lt;12.093),(G68&lt;0.833),H68&gt;=10.696,(H68&lt;13.906),D68&gt;=0.35,(D68&lt;1.75)),-0.01,IF(AND(H68&gt;=12.093,(G68&lt;0.833),H68&gt;=10.696,(H68&lt;13.906),D68&gt;=0.35,(D68&lt;1.75)),0.004,IF(AND((G68&lt;0.823),B68&gt;=2.45,G68&gt;=0.247,H68&gt;=13.906,D68&gt;=0.35,(D68&lt;1.75)),0.026,IF(AND(G68&gt;=0.823,B68&gt;=2.45,G68&gt;=0.247,H68&gt;=13.906,D68&gt;=0.35,(D68&lt;1.75)),0.006,IF(AND((H68&lt;11.121),D68&gt;=1.85,(B68&lt;2.95),(B68&lt;3.25),(A68&lt;7.45),D68&gt;=1.75),0.013,IF(AND(H68&gt;=11.121,D68&gt;=1.85,(B68&lt;2.95),(B68&lt;3.25),(A68&lt;7.45),D68&gt;=1.75),0.005,IF(AND((A68&lt;6.05),(A68&lt;6.45),B68&gt;=2.95,(B68&lt;3.25),(A68&lt;7.45),D68&gt;=1.75),0.001,IF(AND(A68&gt;=6.05,(A68&lt;6.45),B68&gt;=2.95,(B68&lt;3.25),(A68&lt;7.45),D68&gt;=1.75),-0.005,IF(AND((G68&lt;0.42),A68&gt;=6.45,B68&gt;=2.95,(B68&lt;3.25),(A68&lt;7.45),D68&gt;=1.75),0.004,IF(AND(G68&gt;=0.42,A68&gt;=6.45,B68&gt;=2.95,(B68&lt;3.25),(A68&lt;7.45),D68&gt;=1.75),0.019,"shouldnthappen")))))))))))))))))))))))))))))))))))</f>
        <v>0.004</v>
      </c>
      <c r="AB68" s="1" t="n">
        <f aca="false">+ 0.5</f>
        <v>0.5</v>
      </c>
    </row>
    <row r="69" customFormat="false" ht="13.8" hidden="false" customHeight="false" outlineLevel="0" collapsed="false">
      <c r="A69" s="11" t="n">
        <v>5.6</v>
      </c>
      <c r="B69" s="1" t="n">
        <v>3</v>
      </c>
      <c r="C69" s="1" t="n">
        <v>4.5</v>
      </c>
      <c r="D69" s="1" t="n">
        <v>1.5</v>
      </c>
      <c r="E69" s="1" t="s">
        <v>92</v>
      </c>
      <c r="F69" s="1" t="n">
        <v>2</v>
      </c>
      <c r="G69" s="1" t="n">
        <v>0.267783688148484</v>
      </c>
      <c r="H69" s="18" t="n">
        <v>12.2580531117506</v>
      </c>
      <c r="I69" s="1" t="n">
        <f aca="false">C69</f>
        <v>4.5</v>
      </c>
      <c r="J69" s="1" t="n">
        <f aca="false">SUM(M69:AB69)</f>
        <v>4.508</v>
      </c>
      <c r="K69" s="15" t="n">
        <f aca="false">1-SQRT(VAR(M69:AB69, I69)) / AVERAGE(M69:AB69)</f>
        <v>-2.85895795508938</v>
      </c>
      <c r="L69" s="1" t="n">
        <f aca="false">(J69-I69)/I69</f>
        <v>0.00177777777777778</v>
      </c>
      <c r="M69" s="1" t="n">
        <f aca="false">IF(AND((H69&lt;5.245),(D69&lt;0.8)),0.075,IF(AND(H69&gt;=5.245,(D69&lt;0.8)),0.279,IF(AND((D69&lt;1.45),D69&gt;=0.8),1.043,IF(AND(D69&gt;=1.45,D69&gt;=0.8),1.423,"shouldnthappen"))))</f>
        <v>1.423</v>
      </c>
      <c r="N69" s="1" t="n">
        <f aca="false">IF(AND((A69&lt;4.35),(D69&lt;0.8)),0.048,IF(AND(A69&gt;=4.35,(D69&lt;0.8)),0.198,IF(AND(F69&gt;=2.5,D69&gt;=0.8),1.048,IF(AND((A69&lt;5.15),(F69&lt;2.5),D69&gt;=0.8),0.321,IF(AND(A69&gt;=5.15,(F69&lt;2.5),D69&gt;=0.8),0.783,"shouldnthappen")))))</f>
        <v>0.783</v>
      </c>
      <c r="O69" s="1" t="n">
        <f aca="false">IF(AND((H69&lt;5.245),(D69&lt;0.8)),0.034,IF(AND((A69&lt;5.9),D69&gt;=0.8),0.489,IF(AND(A69&gt;=5.9,D69&gt;=0.8),0.721,IF(AND((A69&lt;4.35),H69&gt;=5.245,(D69&lt;0.8)),0.041,IF(AND(A69&gt;=4.35,H69&gt;=5.245,(D69&lt;0.8)),0.142,"shouldnthappen")))))</f>
        <v>0.489</v>
      </c>
      <c r="P69" s="1" t="n">
        <f aca="false">IF(AND((B69&lt;2.8),(D69&lt;1.15)),0.244,IF(AND((D69&lt;1.75),D69&gt;=1.15),0.396,IF(AND(D69&gt;=1.75,D69&gt;=1.15),0.554,IF(AND((A69&lt;5.05),B69&gt;=2.8,(D69&lt;1.15)),0.078,IF(AND((H69&lt;14.877),A69&gt;=5.05,B69&gt;=2.8,(D69&lt;1.15)),0.118,IF(AND(H69&gt;=14.877,A69&gt;=5.05,B69&gt;=2.8,(D69&lt;1.15)),0.027,"shouldnthappen"))))))</f>
        <v>0.396</v>
      </c>
      <c r="Q69" s="1" t="n">
        <f aca="false">IF(AND(D69&gt;=0.45,(D69&lt;1.15)),0.17,IF(AND(A69&gt;=7.1,D69&gt;=1.15),0.539,IF(AND((A69&lt;6.25),(A69&lt;7.1),D69&gt;=1.15),0.258,IF(AND(A69&gt;=6.25,(A69&lt;7.1),D69&gt;=1.15),0.344,IF(AND(G69&gt;=0.418,(A69&lt;5.05),(D69&lt;0.45),(D69&lt;1.15)),0.033,IF(AND((H69&lt;14.494),(G69&lt;0.418),(A69&lt;5.05),(D69&lt;0.45),(D69&lt;1.15)),0.061,IF(AND(H69&gt;=14.494,(G69&lt;0.418),(A69&lt;5.05),(D69&lt;0.45),(D69&lt;1.15)),0.015,IF(AND(H69&gt;=14.877,(B69&lt;3.85),A69&gt;=5.05,(D69&lt;0.45),(D69&lt;1.15)),0.023,IF(AND((B69&lt;4),B69&gt;=3.85,A69&gt;=5.05,(D69&lt;0.45),(D69&lt;1.15)),0.009,IF(AND(B69&gt;=4,B69&gt;=3.85,A69&gt;=5.05,(D69&lt;0.45),(D69&lt;1.15)),0.052,IF(AND((G69&lt;0.05),(H69&lt;14.877),(B69&lt;3.85),A69&gt;=5.05,(D69&lt;0.45),(D69&lt;1.15)),0.024,IF(AND(G69&gt;=0.05,(H69&lt;14.877),(B69&lt;3.85),A69&gt;=5.05,(D69&lt;0.45),(D69&lt;1.15)),0.091,"shouldnthappen"))))))))))))</f>
        <v>0.258</v>
      </c>
      <c r="R69" s="1" t="n">
        <f aca="false">IF(AND(A69&gt;=7.1,D69&gt;=0.8),0.401,IF(AND((A69&lt;4.5),(G69&lt;0.905),(D69&lt;0.8)),0.024,IF(AND((H69&lt;9.966),G69&gt;=0.905,(D69&lt;0.8)),0.094,IF(AND(H69&gt;=9.966,G69&gt;=0.905,(D69&lt;0.8)),0.026,IF(AND(D69&gt;=2.05,(A69&lt;7.1),D69&gt;=0.8),0.277,IF(AND((H69&lt;5.523),A69&gt;=4.5,(G69&lt;0.905),(D69&lt;0.8)),0.012,IF(AND(H69&gt;=5.523,A69&gt;=4.5,(G69&lt;0.905),(D69&lt;0.8)),0.049,IF(AND((A69&lt;5.3),(D69&lt;2.05),(A69&lt;7.1),D69&gt;=0.8),0.095,IF(AND(A69&gt;=5.3,(D69&lt;2.05),(A69&lt;7.1),D69&gt;=0.8),0.196,"shouldnthappen")))))))))</f>
        <v>0.196</v>
      </c>
      <c r="S69" s="1" t="n">
        <f aca="false">IF(AND(A69&gt;=7.1,D69&gt;=1.35),0.298,IF(AND(G69&gt;=0.905,(D69&lt;0.8),(D69&lt;1.35)),0.068,IF(AND(H69&gt;=9.386,D69&gt;=0.8,(D69&lt;1.35)),0.126,IF(AND((H69&lt;7.426),(H69&lt;9.386),D69&gt;=0.8,(D69&lt;1.35)),0.091,IF(AND((A69&lt;5.3),(G69&lt;0.905),(A69&lt;7.1),D69&gt;=1.35),0.063,IF(AND((D69&lt;2.05),G69&gt;=0.905,(A69&lt;7.1),D69&gt;=1.35),0.015,IF(AND(D69&gt;=2.05,G69&gt;=0.905,(A69&lt;7.1),D69&gt;=1.35),0.089,IF(AND((H69&lt;10.505),(H69&lt;14.344),(G69&lt;0.905),(D69&lt;0.8),(D69&lt;1.35)),0.035,IF(AND((A69&lt;4.85),H69&gt;=14.344,(G69&lt;0.905),(D69&lt;0.8),(D69&lt;1.35)),0.006,IF(AND((B69&lt;2.75),H69&gt;=7.426,(H69&lt;9.386),D69&gt;=0.8,(D69&lt;1.35)),0.021,IF(AND(B69&gt;=2.75,H69&gt;=7.426,(H69&lt;9.386),D69&gt;=0.8,(D69&lt;1.35)),-0.01,IF(AND((B69&lt;2.35),A69&gt;=5.3,(G69&lt;0.905),(A69&lt;7.1),D69&gt;=1.35),0.068,IF(AND(B69&gt;=2.35,A69&gt;=5.3,(G69&lt;0.905),(A69&lt;7.1),D69&gt;=1.35),0.181,IF(AND((H69&lt;11.731),H69&gt;=10.505,(H69&lt;14.344),(G69&lt;0.905),(D69&lt;0.8),(D69&lt;1.35)),0.004,IF(AND(H69&gt;=11.731,H69&gt;=10.505,(H69&lt;14.344),(G69&lt;0.905),(D69&lt;0.8),(D69&lt;1.35)),0.024,IF(AND((H69&lt;14.877),A69&gt;=4.85,H69&gt;=14.344,(G69&lt;0.905),(D69&lt;0.8),(D69&lt;1.35)),0.063,IF(AND(H69&gt;=14.877,A69&gt;=4.85,H69&gt;=14.344,(G69&lt;0.905),(D69&lt;0.8),(D69&lt;1.35)),0.012,"shouldnthappen")))))))))))))))))</f>
        <v>0.181</v>
      </c>
      <c r="T69" s="1" t="n">
        <f aca="false">IF(AND(D69&gt;=0.45,(A69&lt;5.65)),0.067,IF(AND(A69&gt;=7.25,A69&gt;=5.65),0.244,IF(AND((H69&lt;9.966),G69&gt;=0.905,(D69&lt;0.45),(A69&lt;5.65)),0.062,IF(AND(H69&gt;=9.966,G69&gt;=0.905,(D69&lt;0.45),(A69&lt;5.65)),0.012,IF(AND((G69&lt;0.948),D69&gt;=2.05,(A69&lt;7.25),A69&gt;=5.65),0.157,IF(AND(G69&gt;=0.948,D69&gt;=2.05,(A69&lt;7.25),A69&gt;=5.65),0.037,IF(AND(G69&gt;=0.422,(B69&lt;3.15),(G69&lt;0.905),(D69&lt;0.45),(A69&lt;5.65)),0.011,IF(AND((D69&lt;0.25),(G69&lt;0.422),(B69&lt;3.15),(G69&lt;0.905),(D69&lt;0.45),(A69&lt;5.65)),0.04,IF(AND(D69&gt;=0.25,(G69&lt;0.422),(B69&lt;3.15),(G69&lt;0.905),(D69&lt;0.45),(A69&lt;5.65)),0.009,IF(AND((A69&lt;4.85),(B69&lt;3.25),B69&gt;=3.15,(G69&lt;0.905),(D69&lt;0.45),(A69&lt;5.65)),0.008,IF(AND(A69&gt;=4.85,(B69&lt;3.25),B69&gt;=3.15,(G69&lt;0.905),(D69&lt;0.45),(A69&lt;5.65)),-0.017,IF(AND((D69&lt;0.25),B69&gt;=3.25,B69&gt;=3.15,(G69&lt;0.905),(D69&lt;0.45),(A69&lt;5.65)),0.022,IF(AND(D69&gt;=0.25,B69&gt;=3.25,B69&gt;=3.15,(G69&lt;0.905),(D69&lt;0.45),(A69&lt;5.65)),0.009,IF(AND((F69&lt;2.5),(H69&lt;7.692),(G69&lt;0.644),(D69&lt;2.05),(A69&lt;7.25),A69&gt;=5.65),0.018,IF(AND(F69&gt;=2.5,(H69&lt;7.692),(G69&lt;0.644),(D69&lt;2.05),(A69&lt;7.25),A69&gt;=5.65),0.068,IF(AND((B69&lt;2.35),H69&gt;=7.692,(G69&lt;0.644),(D69&lt;2.05),(A69&lt;7.25),A69&gt;=5.65),0.023,IF(AND(B69&gt;=2.35,H69&gt;=7.692,(G69&lt;0.644),(D69&lt;2.05),(A69&lt;7.25),A69&gt;=5.65),0.125,IF(AND((G69&lt;0.766),(G69&lt;0.85),G69&gt;=0.644,(D69&lt;2.05),(A69&lt;7.25),A69&gt;=5.65),0.055,IF(AND(G69&gt;=0.766,(G69&lt;0.85),G69&gt;=0.644,(D69&lt;2.05),(A69&lt;7.25),A69&gt;=5.65),-0,IF(AND((B69&lt;2.95),G69&gt;=0.85,G69&gt;=0.644,(D69&lt;2.05),(A69&lt;7.25),A69&gt;=5.65),0.098,IF(AND(B69&gt;=2.95,G69&gt;=0.85,G69&gt;=0.644,(D69&lt;2.05),(A69&lt;7.25),A69&gt;=5.65),0.013,"shouldnthappen")))))))))))))))))))))</f>
        <v>0.067</v>
      </c>
      <c r="U69" s="1" t="n">
        <f aca="false">IF(AND(A69&gt;=7.25,D69&gt;=1.25),0.186,IF(AND((G69&lt;0.13),D69&gt;=0.35,(D69&lt;1.25)),-0.004,IF(AND(H69&gt;=14.246,(H69&lt;14.344),(D69&lt;0.35),(D69&lt;1.25)),-0.002,IF(AND((A69&lt;4.85),H69&gt;=14.344,(D69&lt;0.35),(D69&lt;1.25)),0.004,IF(AND(G69&gt;=0.446,(G69&lt;0.644),(A69&lt;7.25),D69&gt;=1.25),0.138,IF(AND(A69&gt;=5.45,(H69&lt;14.246),(H69&lt;14.344),(D69&lt;0.35),(D69&lt;1.25)),0.001,IF(AND((H69&lt;14.877),A69&gt;=4.85,H69&gt;=14.344,(D69&lt;0.35),(D69&lt;1.25)),0.035,IF(AND(H69&gt;=14.877,A69&gt;=4.85,H69&gt;=14.344,(D69&lt;0.35),(D69&lt;1.25)),0.007,IF(AND((B69&lt;3.35),H69&gt;=9.448,G69&gt;=0.13,D69&gt;=0.35,(D69&lt;1.25)),0.053,IF(AND(B69&gt;=3.35,H69&gt;=9.448,G69&gt;=0.13,D69&gt;=0.35,(D69&lt;1.25)),0.017,IF(AND((G69&lt;0.44),(G69&lt;0.446),(G69&lt;0.644),(A69&lt;7.25),D69&gt;=1.25),0.079,IF(AND(G69&gt;=0.44,(G69&lt;0.446),(G69&lt;0.644),(A69&lt;7.25),D69&gt;=1.25),0.02,IF(AND((A69&lt;5.95),(G69&lt;0.724),G69&gt;=0.644,(A69&lt;7.25),D69&gt;=1.25),-0.018,IF(AND(A69&gt;=5.95,(G69&lt;0.724),G69&gt;=0.644,(A69&lt;7.25),D69&gt;=1.25),0.027,IF(AND(A69&gt;=6.15,G69&gt;=0.724,G69&gt;=0.644,(A69&lt;7.25),D69&gt;=1.25),0.093,IF(AND((A69&lt;5.05),(A69&lt;5.45),(H69&lt;14.246),(H69&lt;14.344),(D69&lt;0.35),(D69&lt;1.25)),0.011,IF(AND(A69&gt;=5.05,(A69&lt;5.45),(H69&lt;14.246),(H69&lt;14.344),(D69&lt;0.35),(D69&lt;1.25)),0.021,IF(AND((A69&lt;5.4),(B69&lt;3.15),(H69&lt;9.448),G69&gt;=0.13,D69&gt;=0.35,(D69&lt;1.25)),0.007,IF(AND(A69&gt;=5.4,(B69&lt;3.15),(H69&lt;9.448),G69&gt;=0.13,D69&gt;=0.35,(D69&lt;1.25)),-0.011,IF(AND((B69&lt;3.75),B69&gt;=3.15,(H69&lt;9.448),G69&gt;=0.13,D69&gt;=0.35,(D69&lt;1.25)),0.012,IF(AND(B69&gt;=3.75,B69&gt;=3.15,(H69&lt;9.448),G69&gt;=0.13,D69&gt;=0.35,(D69&lt;1.25)),0.046,IF(AND((A69&lt;5.9),(A69&lt;6.15),G69&gt;=0.724,G69&gt;=0.644,(A69&lt;7.25),D69&gt;=1.25),0.06,IF(AND(A69&gt;=5.9,(A69&lt;6.15),G69&gt;=0.724,G69&gt;=0.644,(A69&lt;7.25),D69&gt;=1.25),0.005,"shouldnthappen")))))))))))))))))))))))</f>
        <v>0.079</v>
      </c>
      <c r="V69" s="1" t="n">
        <f aca="false">IF(AND(H69&gt;=15.155,(D69&lt;1.55)),0.084,IF(AND(A69&gt;=7.25,D69&gt;=1.55),0.141,IF(AND((G69&lt;0.043),D69&gt;=1.05,(H69&lt;15.155),(D69&lt;1.55)),-0.007,IF(AND(D69&gt;=1.85,G69&gt;=0.755,(A69&lt;7.25),D69&gt;=1.55),0.051,IF(AND((H69&lt;9.966),G69&gt;=0.905,(D69&lt;1.05),(H69&lt;15.155),(D69&lt;1.55)),0.043,IF(AND(H69&gt;=9.966,G69&gt;=0.905,(D69&lt;1.05),(H69&lt;15.155),(D69&lt;1.55)),0.007,IF(AND((G69&lt;0.278),(G69&lt;0.361),(G69&lt;0.755),(A69&lt;7.25),D69&gt;=1.55),0.08,IF(AND((A69&lt;5.8),G69&gt;=0.361,(G69&lt;0.755),(A69&lt;7.25),D69&gt;=1.55),0.019,IF(AND((A69&lt;6.05),(D69&lt;1.85),G69&gt;=0.755,(A69&lt;7.25),D69&gt;=1.55),0.01,IF(AND(A69&gt;=6.05,(D69&lt;1.85),G69&gt;=0.755,(A69&lt;7.25),D69&gt;=1.55),0.002,IF(AND((G69&lt;0.486),(B69&lt;3.15),(G69&lt;0.905),(D69&lt;1.05),(H69&lt;15.155),(D69&lt;1.55)),0.026,IF(AND(G69&gt;=0.486,(B69&lt;3.15),(G69&lt;0.905),(D69&lt;1.05),(H69&lt;15.155),(D69&lt;1.55)),0.001,IF(AND((B69&lt;3.25),B69&gt;=3.15,(G69&lt;0.905),(D69&lt;1.05),(H69&lt;15.155),(D69&lt;1.55)),-0.003,IF(AND(B69&gt;=3.25,B69&gt;=3.15,(G69&lt;0.905),(D69&lt;1.05),(H69&lt;15.155),(D69&lt;1.55)),0.012,IF(AND((H69&lt;7.426),(H69&lt;8.769),G69&gt;=0.043,D69&gt;=1.05,(H69&lt;15.155),(D69&lt;1.55)),0.041,IF(AND(H69&gt;=7.426,(H69&lt;8.769),G69&gt;=0.043,D69&gt;=1.05,(H69&lt;15.155),(D69&lt;1.55)),-0.008,IF(AND((H69&lt;10.696),H69&gt;=8.769,G69&gt;=0.043,D69&gt;=1.05,(H69&lt;15.155),(D69&lt;1.55)),0.069,IF(AND(H69&gt;=10.696,H69&gt;=8.769,G69&gt;=0.043,D69&gt;=1.05,(H69&lt;15.155),(D69&lt;1.55)),0.033,IF(AND((D69&lt;2.2),G69&gt;=0.278,(G69&lt;0.361),(G69&lt;0.755),(A69&lt;7.25),D69&gt;=1.55),0.022,IF(AND(D69&gt;=2.2,G69&gt;=0.278,(G69&lt;0.361),(G69&lt;0.755),(A69&lt;7.25),D69&gt;=1.55),-0.027,IF(AND((H69&lt;12.626),A69&gt;=5.8,G69&gt;=0.361,(G69&lt;0.755),(A69&lt;7.25),D69&gt;=1.55),0.126,IF(AND(H69&gt;=12.626,A69&gt;=5.8,G69&gt;=0.361,(G69&lt;0.755),(A69&lt;7.25),D69&gt;=1.55),0.065,"shouldnthappen"))))))))))))))))))))))</f>
        <v>0.033</v>
      </c>
      <c r="W69" s="1" t="n">
        <f aca="false">IF(AND(H69&gt;=15.155,(D69&lt;1.55)),0.064,IF(AND(A69&gt;=7.45,D69&gt;=1.55),0.115,IF(AND(B69&gt;=3.15,(H69&lt;10.257),(A69&lt;7.45),D69&gt;=1.55),0.097,IF(AND((A69&lt;4.85),H69&gt;=14.344,(D69&lt;0.35),(H69&lt;15.155),(D69&lt;1.55)),0.003,IF(AND(A69&gt;=6.05,(G69&lt;0.169),D69&gt;=0.35,(H69&lt;15.155),(D69&lt;1.55)),-0.008,IF(AND((G69&lt;0.181),G69&gt;=0.169,D69&gt;=0.35,(H69&lt;15.155),(D69&lt;1.55)),0.065,IF(AND(B69&gt;=3.05,(B69&lt;3.15),(H69&lt;10.257),(A69&lt;7.45),D69&gt;=1.55),-0.023,IF(AND(H69&gt;=11.854,(G69&lt;0.613),H69&gt;=10.257,(A69&lt;7.45),D69&gt;=1.55),0.068,IF(AND((D69&lt;0.25),(B69&lt;3.15),(H69&lt;14.344),(D69&lt;0.35),(H69&lt;15.155),(D69&lt;1.55)),0.014,IF(AND(D69&gt;=0.25,(B69&lt;3.15),(H69&lt;14.344),(D69&lt;0.35),(H69&lt;15.155),(D69&lt;1.55)),0.002,IF(AND((A69&lt;5.05),B69&gt;=3.15,(H69&lt;14.344),(D69&lt;0.35),(H69&lt;15.155),(D69&lt;1.55)),-0.001,IF(AND(A69&gt;=5.05,B69&gt;=3.15,(H69&lt;14.344),(D69&lt;0.35),(H69&lt;15.155),(D69&lt;1.55)),0.009,IF(AND((H69&lt;14.877),A69&gt;=4.85,H69&gt;=14.344,(D69&lt;0.35),(H69&lt;15.155),(D69&lt;1.55)),0.023,IF(AND(H69&gt;=14.877,A69&gt;=4.85,H69&gt;=14.344,(D69&lt;0.35),(H69&lt;15.155),(D69&lt;1.55)),0.004,IF(AND((H69&lt;13.602),(A69&lt;6.05),(G69&lt;0.169),D69&gt;=0.35,(H69&lt;15.155),(D69&lt;1.55)),0.023,IF(AND(H69&gt;=13.602,(A69&lt;6.05),(G69&lt;0.169),D69&gt;=0.35,(H69&lt;15.155),(D69&lt;1.55)),-0.006,IF(AND((B69&lt;2.95),G69&gt;=0.181,G69&gt;=0.169,D69&gt;=0.35,(H69&lt;15.155),(D69&lt;1.55)),0.019,IF(AND(B69&gt;=2.95,G69&gt;=0.181,G69&gt;=0.169,D69&gt;=0.35,(H69&lt;15.155),(D69&lt;1.55)),0.034,IF(AND((A69&lt;5.35),(B69&lt;3.05),(B69&lt;3.15),(H69&lt;10.257),(A69&lt;7.45),D69&gt;=1.55),0.009,IF(AND(A69&gt;=5.35,(B69&lt;3.05),(B69&lt;3.15),(H69&lt;10.257),(A69&lt;7.45),D69&gt;=1.55),0.058,IF(AND((B69&lt;2.9),(H69&lt;11.854),(G69&lt;0.613),H69&gt;=10.257,(A69&lt;7.45),D69&gt;=1.55),0.037,IF(AND(B69&gt;=2.9,(H69&lt;11.854),(G69&lt;0.613),H69&gt;=10.257,(A69&lt;7.45),D69&gt;=1.55),-0.005,IF(AND((A69&lt;6.4),(G69&lt;0.711),G69&gt;=0.613,H69&gt;=10.257,(A69&lt;7.45),D69&gt;=1.55),0.001,IF(AND(A69&gt;=6.4,(G69&lt;0.711),G69&gt;=0.613,H69&gt;=10.257,(A69&lt;7.45),D69&gt;=1.55),-0.002,IF(AND((D69&lt;1.9),G69&gt;=0.711,G69&gt;=0.613,H69&gt;=10.257,(A69&lt;7.45),D69&gt;=1.55),0.007,IF(AND(D69&gt;=1.9,G69&gt;=0.711,G69&gt;=0.613,H69&gt;=10.257,(A69&lt;7.45),D69&gt;=1.55),0.023,"shouldnthappen"))))))))))))))))))))))))))</f>
        <v>0.034</v>
      </c>
      <c r="X69" s="1" t="n">
        <f aca="false">IF(AND(H69&gt;=15.155,(F69&lt;2.5)),0.049,IF(AND(A69&gt;=7.45,F69&gt;=2.5),0.089,IF(AND((G69&lt;0.107),(G69&lt;0.364),(A69&lt;7.45),F69&gt;=2.5),0.055,IF(AND(A69&gt;=5.75,(G69&lt;0.572),(D69&lt;1.25),(H69&lt;15.155),(F69&lt;2.5)),-0.018,IF(AND((A69&lt;5.7),(H69&lt;12.626),G69&gt;=0.364,(A69&lt;7.45),F69&gt;=2.5),0.012,IF(AND(A69&gt;=5.7,(H69&lt;12.626),G69&gt;=0.364,(A69&lt;7.45),F69&gt;=2.5),0.065,IF(AND((G69&lt;0.628),H69&gt;=12.626,G69&gt;=0.364,(A69&lt;7.45),F69&gt;=2.5),0.047,IF(AND((G69&lt;0.545),(A69&lt;5.75),(G69&lt;0.572),(D69&lt;1.25),(H69&lt;15.155),(F69&lt;2.5)),0.007,IF(AND(G69&gt;=0.545,(A69&lt;5.75),(G69&lt;0.572),(D69&lt;1.25),(H69&lt;15.155),(F69&lt;2.5)),-0.009,IF(AND((D69&lt;0.3),(H69&lt;11.788),G69&gt;=0.572,(D69&lt;1.25),(H69&lt;15.155),(F69&lt;2.5)),0.01,IF(AND(D69&gt;=0.3,(H69&lt;11.788),G69&gt;=0.572,(D69&lt;1.25),(H69&lt;15.155),(F69&lt;2.5)),0.03,IF(AND((A69&lt;4.75),H69&gt;=11.788,G69&gt;=0.572,(D69&lt;1.25),(H69&lt;15.155),(F69&lt;2.5)),0.001,IF(AND(A69&gt;=4.75,H69&gt;=11.788,G69&gt;=0.572,(D69&lt;1.25),(H69&lt;15.155),(F69&lt;2.5)),0.01,IF(AND((A69&lt;5.5),(A69&lt;6.15),(G69&lt;0.652),D69&gt;=1.25,(H69&lt;15.155),(F69&lt;2.5)),0.014,IF(AND(A69&gt;=5.5,(A69&lt;6.15),(G69&lt;0.652),D69&gt;=1.25,(H69&lt;15.155),(F69&lt;2.5)),0.049,IF(AND((H69&lt;12.206),A69&gt;=6.15,(G69&lt;0.652),D69&gt;=1.25,(H69&lt;15.155),(F69&lt;2.5)),-0.009,IF(AND(H69&gt;=12.206,A69&gt;=6.15,(G69&lt;0.652),D69&gt;=1.25,(H69&lt;15.155),(F69&lt;2.5)),0.021,IF(AND((A69&lt;5.55),(A69&lt;6.2),G69&gt;=0.652,D69&gt;=1.25,(H69&lt;15.155),(F69&lt;2.5)),0.011,IF(AND(A69&gt;=5.55,(A69&lt;6.2),G69&gt;=0.652,D69&gt;=1.25,(H69&lt;15.155),(F69&lt;2.5)),-0.019,IF(AND((B69&lt;3.2),A69&gt;=6.2,G69&gt;=0.652,D69&gt;=1.25,(H69&lt;15.155),(F69&lt;2.5)),0.025,IF(AND(B69&gt;=3.2,A69&gt;=6.2,G69&gt;=0.652,D69&gt;=1.25,(H69&lt;15.155),(F69&lt;2.5)),0.001,IF(AND((G69&lt;0.183),(G69&lt;0.301),G69&gt;=0.107,(G69&lt;0.364),(A69&lt;7.45),F69&gt;=2.5),-0.009,IF(AND(G69&gt;=0.183,(G69&lt;0.301),G69&gt;=0.107,(G69&lt;0.364),(A69&lt;7.45),F69&gt;=2.5),0.022,IF(AND((D69&lt;2.2),G69&gt;=0.301,G69&gt;=0.107,(G69&lt;0.364),(A69&lt;7.45),F69&gt;=2.5),0.004,IF(AND(D69&gt;=2.2,G69&gt;=0.301,G69&gt;=0.107,(G69&lt;0.364),(A69&lt;7.45),F69&gt;=2.5),-0.02,IF(AND((G69&lt;0.787),G69&gt;=0.628,H69&gt;=12.626,G69&gt;=0.364,(A69&lt;7.45),F69&gt;=2.5),-0.001,IF(AND(G69&gt;=0.787,G69&gt;=0.628,H69&gt;=12.626,G69&gt;=0.364,(A69&lt;7.45),F69&gt;=2.5),0.016,"shouldnthappen")))))))))))))))))))))))))))</f>
        <v>0.049</v>
      </c>
      <c r="Y69" s="1" t="n">
        <f aca="false">IF(AND(H69&gt;=15.155,(D69&lt;1.55)),0.037,IF(AND(D69&gt;=2.45,(A69&lt;7.45),D69&gt;=1.55),0.054,IF(AND((A69&lt;7.8),A69&gt;=7.45,D69&gt;=1.55),0.078,IF(AND(A69&gt;=7.8,A69&gt;=7.45,D69&gt;=1.55),0.021,IF(AND(A69&gt;=6.2,G69&gt;=0.68,D69&gt;=1.25,(H69&lt;15.155),(D69&lt;1.55)),0.019,IF(AND((B69&lt;2.65),(A69&lt;4.95),(G69&lt;0.572),(D69&lt;1.25),(H69&lt;15.155),(D69&lt;1.55)),0.021,IF(AND(B69&gt;=2.65,(A69&lt;4.95),(G69&lt;0.572),(D69&lt;1.25),(H69&lt;15.155),(D69&lt;1.55)),0.006,IF(AND((H69&lt;14.344),A69&gt;=4.95,(G69&lt;0.572),(D69&lt;1.25),(H69&lt;15.155),(D69&lt;1.55)),-0.005,IF(AND(H69&gt;=14.344,A69&gt;=4.95,(G69&lt;0.572),(D69&lt;1.25),(H69&lt;15.155),(D69&lt;1.55)),0.013,IF(AND((G69&lt;0.833),(H69&lt;11.788),G69&gt;=0.572,(D69&lt;1.25),(H69&lt;15.155),(D69&lt;1.55)),0.009,IF(AND(G69&gt;=0.833,(H69&lt;11.788),G69&gt;=0.572,(D69&lt;1.25),(H69&lt;15.155),(D69&lt;1.55)),0.024,IF(AND((A69&lt;4.75),H69&gt;=11.788,G69&gt;=0.572,(D69&lt;1.25),(H69&lt;15.155),(D69&lt;1.55)),0.001,IF(AND(A69&gt;=4.75,H69&gt;=11.788,G69&gt;=0.572,(D69&lt;1.25),(H69&lt;15.155),(D69&lt;1.55)),0.008,IF(AND((A69&lt;5.65),(A69&lt;6.15),(G69&lt;0.68),D69&gt;=1.25,(H69&lt;15.155),(D69&lt;1.55)),0.017,IF(AND(A69&gt;=5.65,(A69&lt;6.15),(G69&lt;0.68),D69&gt;=1.25,(H69&lt;15.155),(D69&lt;1.55)),0.039,IF(AND((G69&lt;0.436),A69&gt;=6.15,(G69&lt;0.68),D69&gt;=1.25,(H69&lt;15.155),(D69&lt;1.55)),-0.004,IF(AND(G69&gt;=0.436,A69&gt;=6.15,(G69&lt;0.68),D69&gt;=1.25,(H69&lt;15.155),(D69&lt;1.55)),0.022,IF(AND((A69&lt;5.55),(A69&lt;6.2),G69&gt;=0.68,D69&gt;=1.25,(H69&lt;15.155),(D69&lt;1.55)),0.009,IF(AND(A69&gt;=5.55,(A69&lt;6.2),G69&gt;=0.68,D69&gt;=1.25,(H69&lt;15.155),(D69&lt;1.55)),-0.016,IF(AND((G69&lt;0.107),(G69&lt;0.361),(G69&lt;0.613),(D69&lt;2.45),(A69&lt;7.45),D69&gt;=1.55),0.042,IF(AND(G69&gt;=0.107,(G69&lt;0.361),(G69&lt;0.613),(D69&lt;2.45),(A69&lt;7.45),D69&gt;=1.55),0.002,IF(AND((D69&lt;2.35),G69&gt;=0.361,(G69&lt;0.613),(D69&lt;2.45),(A69&lt;7.45),D69&gt;=1.55),0.051,IF(AND(D69&gt;=2.35,G69&gt;=0.361,(G69&lt;0.613),(D69&lt;2.45),(A69&lt;7.45),D69&gt;=1.55),0.016,IF(AND((A69&lt;6.4),(G69&lt;0.711),G69&gt;=0.613,(D69&lt;2.45),(A69&lt;7.45),D69&gt;=1.55),0.001,IF(AND(A69&gt;=6.4,(G69&lt;0.711),G69&gt;=0.613,(D69&lt;2.45),(A69&lt;7.45),D69&gt;=1.55),-0.002,IF(AND((B69&lt;2.95),G69&gt;=0.711,G69&gt;=0.613,(D69&lt;2.45),(A69&lt;7.45),D69&gt;=1.55),0.023,IF(AND(B69&gt;=2.95,G69&gt;=0.711,G69&gt;=0.613,(D69&lt;2.45),(A69&lt;7.45),D69&gt;=1.55),0.01,"shouldnthappen")))))))))))))))))))))))))))</f>
        <v>0.017</v>
      </c>
      <c r="Z69" s="1" t="n">
        <f aca="false">IF(AND(A69&gt;=7.45,D69&gt;=1.75),0.056,IF(AND(H69&gt;=15.059,A69&gt;=5.55,(D69&lt;1.75)),0.028,IF(AND((D69&lt;0.35),G69&gt;=0.905,(A69&lt;5.55),(D69&lt;1.75)),0.005,IF(AND(D69&gt;=0.35,G69&gt;=0.905,(A69&lt;5.55),(D69&lt;1.75)),0.026,IF(AND((H69&lt;8.711),D69&gt;=2.45,(A69&lt;7.45),D69&gt;=1.75),0.011,IF(AND(H69&gt;=8.711,D69&gt;=2.45,(A69&lt;7.45),D69&gt;=1.75),0.049,IF(AND((G69&lt;0.107),(G69&lt;0.487),(D69&lt;2.45),(A69&lt;7.45),D69&gt;=1.75),0.032,IF(AND((H69&lt;10.915),(A69&lt;4.5),(B69&lt;3.15),(G69&lt;0.905),(A69&lt;5.55),(D69&lt;1.75)),-0.001,IF(AND(H69&gt;=10.915,(A69&lt;4.5),(B69&lt;3.15),(G69&lt;0.905),(A69&lt;5.55),(D69&lt;1.75)),0.003,IF(AND((A69&lt;5.05),A69&gt;=4.5,(B69&lt;3.15),(G69&lt;0.905),(A69&lt;5.55),(D69&lt;1.75)),0.015,IF(AND(A69&gt;=5.05,A69&gt;=4.5,(B69&lt;3.15),(G69&lt;0.905),(A69&lt;5.55),(D69&lt;1.75)),0.006,IF(AND((G69&lt;0.05),(G69&lt;0.091),B69&gt;=3.15,(G69&lt;0.905),(A69&lt;5.55),(D69&lt;1.75)),0.001,IF(AND(G69&gt;=0.05,(G69&lt;0.091),B69&gt;=3.15,(G69&lt;0.905),(A69&lt;5.55),(D69&lt;1.75)),0.008,IF(AND((G69&lt;0.587),G69&gt;=0.091,B69&gt;=3.15,(G69&lt;0.905),(A69&lt;5.55),(D69&lt;1.75)),-0.003,IF(AND(G69&gt;=0.587,G69&gt;=0.091,B69&gt;=3.15,(G69&lt;0.905),(A69&lt;5.55),(D69&lt;1.75)),0.004,IF(AND((F69&lt;2.5),(B69&lt;2.85),(G69&lt;0.419),(H69&lt;15.059),A69&gt;=5.55,(D69&lt;1.75)),0.041,IF(AND(F69&gt;=2.5,(B69&lt;2.85),(G69&lt;0.419),(H69&lt;15.059),A69&gt;=5.55,(D69&lt;1.75)),0.015,IF(AND((G69&lt;0.164),B69&gt;=2.85,(G69&lt;0.419),(H69&lt;15.059),A69&gt;=5.55,(D69&lt;1.75)),0.01,IF(AND(G69&gt;=0.164,B69&gt;=2.85,(G69&lt;0.419),(H69&lt;15.059),A69&gt;=5.55,(D69&lt;1.75)),-0.001,IF(AND((B69&lt;2.55),(B69&lt;2.95),G69&gt;=0.419,(H69&lt;15.059),A69&gt;=5.55,(D69&lt;1.75)),0.014,IF(AND(B69&gt;=2.55,(B69&lt;2.95),G69&gt;=0.419,(H69&lt;15.059),A69&gt;=5.55,(D69&lt;1.75)),-0.013,IF(AND((D69&lt;1.55),B69&gt;=2.95,G69&gt;=0.419,(H69&lt;15.059),A69&gt;=5.55,(D69&lt;1.75)),0.023,IF(AND(D69&gt;=1.55,B69&gt;=2.95,G69&gt;=0.419,(H69&lt;15.059),A69&gt;=5.55,(D69&lt;1.75)),0.005,IF(AND((H69&lt;13.278),G69&gt;=0.107,(G69&lt;0.487),(D69&lt;2.45),(A69&lt;7.45),D69&gt;=1.75),-0.009,IF(AND(H69&gt;=13.278,G69&gt;=0.107,(G69&lt;0.487),(D69&lt;2.45),(A69&lt;7.45),D69&gt;=1.75),0.017,IF(AND((D69&lt;2.35),(G69&lt;0.571),G69&gt;=0.487,(D69&lt;2.45),(A69&lt;7.45),D69&gt;=1.75),0.053,IF(AND(D69&gt;=2.35,(G69&lt;0.571),G69&gt;=0.487,(D69&lt;2.45),(A69&lt;7.45),D69&gt;=1.75),0.009,IF(AND((G69&lt;0.779),G69&gt;=0.571,G69&gt;=0.487,(D69&lt;2.45),(A69&lt;7.45),D69&gt;=1.75),0.006,IF(AND(G69&gt;=0.779,G69&gt;=0.571,G69&gt;=0.487,(D69&lt;2.45),(A69&lt;7.45),D69&gt;=1.75),0.016,"shouldnthappen")))))))))))))))))))))))))))))</f>
        <v>-0.001</v>
      </c>
      <c r="AA69" s="1" t="n">
        <f aca="false">IF(AND((A69&lt;7.8),A69&gt;=7.45,D69&gt;=1.75),0.051,IF(AND(A69&gt;=7.8,A69&gt;=7.45,D69&gt;=1.75),0.01,IF(AND(B69&gt;=3.35,B69&gt;=3.25,(A69&lt;7.45),D69&gt;=1.75),0.016,IF(AND((H69&lt;8.308),(D69&lt;0.15),(H69&lt;13.655),(D69&lt;0.35),(D69&lt;1.75)),0.009,IF(AND((H69&lt;14.529),(G69&lt;0.293),H69&gt;=13.655,(D69&lt;0.35),(D69&lt;1.75)),0.011,IF(AND(H69&gt;=14.529,(G69&lt;0.293),H69&gt;=13.655,(D69&lt;0.35),(D69&lt;1.75)),0.001,IF(AND(D69&gt;=0.25,G69&gt;=0.293,H69&gt;=13.655,(D69&lt;0.35),(D69&lt;1.75)),-0.004,IF(AND(H69&gt;=10.635,(H69&lt;10.696),(H69&lt;13.906),D69&gt;=0.35,(D69&lt;1.75)),0.036,IF(AND(G69&gt;=0.833,H69&gt;=10.696,(H69&lt;13.906),D69&gt;=0.35,(D69&lt;1.75)),0.016,IF(AND((A69&lt;6.65),(G69&lt;0.247),H69&gt;=13.906,D69&gt;=0.35,(D69&lt;1.75)),-0.008,IF(AND(A69&gt;=6.65,(G69&lt;0.247),H69&gt;=13.906,D69&gt;=0.35,(D69&lt;1.75)),0.011,IF(AND((B69&lt;2.45),G69&gt;=0.247,H69&gt;=13.906,D69&gt;=0.35,(D69&lt;1.75)),0,IF(AND((D69&lt;1.85),(B69&lt;2.95),(B69&lt;3.25),(A69&lt;7.45),D69&gt;=1.75),0.033,IF(AND((G69&lt;0.428),(B69&lt;3.35),B69&gt;=3.25,(A69&lt;7.45),D69&gt;=1.75),0.009,IF(AND(G69&gt;=0.428,(B69&lt;3.35),B69&gt;=3.25,(A69&lt;7.45),D69&gt;=1.75),0.042,IF(AND((A69&lt;4.6),H69&gt;=8.308,(D69&lt;0.15),(H69&lt;13.655),(D69&lt;0.35),(D69&lt;1.75)),0.003,IF(AND(A69&gt;=4.6,H69&gt;=8.308,(D69&lt;0.15),(H69&lt;13.655),(D69&lt;0.35),(D69&lt;1.75)),0,IF(AND((H69&lt;8.834),(A69&lt;5.05),D69&gt;=0.15,(H69&lt;13.655),(D69&lt;0.35),(D69&lt;1.75)),0.002,IF(AND(H69&gt;=8.834,(A69&lt;5.05),D69&gt;=0.15,(H69&lt;13.655),(D69&lt;0.35),(D69&lt;1.75)),-0.008,IF(AND((A69&lt;5.45),A69&gt;=5.05,D69&gt;=0.15,(H69&lt;13.655),(D69&lt;0.35),(D69&lt;1.75)),0.003,IF(AND(A69&gt;=5.45,A69&gt;=5.05,D69&gt;=0.15,(H69&lt;13.655),(D69&lt;0.35),(D69&lt;1.75)),-0.002,IF(AND((A69&lt;5.3),(D69&lt;0.25),G69&gt;=0.293,H69&gt;=13.655,(D69&lt;0.35),(D69&lt;1.75)),0.007,IF(AND(A69&gt;=5.3,(D69&lt;0.25),G69&gt;=0.293,H69&gt;=13.655,(D69&lt;0.35),(D69&lt;1.75)),0.001,IF(AND((H69&lt;7.309),(H69&lt;10.635),(H69&lt;10.696),(H69&lt;13.906),D69&gt;=0.35,(D69&lt;1.75)),0.014,IF(AND(H69&gt;=7.309,(H69&lt;10.635),(H69&lt;10.696),(H69&lt;13.906),D69&gt;=0.35,(D69&lt;1.75)),0.006,IF(AND((H69&lt;12.093),(G69&lt;0.833),H69&gt;=10.696,(H69&lt;13.906),D69&gt;=0.35,(D69&lt;1.75)),-0.01,IF(AND(H69&gt;=12.093,(G69&lt;0.833),H69&gt;=10.696,(H69&lt;13.906),D69&gt;=0.35,(D69&lt;1.75)),0.004,IF(AND((G69&lt;0.823),B69&gt;=2.45,G69&gt;=0.247,H69&gt;=13.906,D69&gt;=0.35,(D69&lt;1.75)),0.026,IF(AND(G69&gt;=0.823,B69&gt;=2.45,G69&gt;=0.247,H69&gt;=13.906,D69&gt;=0.35,(D69&lt;1.75)),0.006,IF(AND((H69&lt;11.121),D69&gt;=1.85,(B69&lt;2.95),(B69&lt;3.25),(A69&lt;7.45),D69&gt;=1.75),0.013,IF(AND(H69&gt;=11.121,D69&gt;=1.85,(B69&lt;2.95),(B69&lt;3.25),(A69&lt;7.45),D69&gt;=1.75),0.005,IF(AND((A69&lt;6.05),(A69&lt;6.45),B69&gt;=2.95,(B69&lt;3.25),(A69&lt;7.45),D69&gt;=1.75),0.001,IF(AND(A69&gt;=6.05,(A69&lt;6.45),B69&gt;=2.95,(B69&lt;3.25),(A69&lt;7.45),D69&gt;=1.75),-0.005,IF(AND((G69&lt;0.42),A69&gt;=6.45,B69&gt;=2.95,(B69&lt;3.25),(A69&lt;7.45),D69&gt;=1.75),0.004,IF(AND(G69&gt;=0.42,A69&gt;=6.45,B69&gt;=2.95,(B69&lt;3.25),(A69&lt;7.45),D69&gt;=1.75),0.019,"shouldnthappen")))))))))))))))))))))))))))))))))))</f>
        <v>0.004</v>
      </c>
      <c r="AB69" s="1" t="n">
        <f aca="false">+ 0.5</f>
        <v>0.5</v>
      </c>
    </row>
    <row r="70" customFormat="false" ht="13.8" hidden="false" customHeight="false" outlineLevel="0" collapsed="false">
      <c r="A70" s="11" t="n">
        <v>5.8</v>
      </c>
      <c r="B70" s="1" t="n">
        <v>2.7</v>
      </c>
      <c r="C70" s="1" t="n">
        <v>4.1</v>
      </c>
      <c r="D70" s="1" t="n">
        <v>1</v>
      </c>
      <c r="E70" s="1" t="s">
        <v>92</v>
      </c>
      <c r="F70" s="1" t="n">
        <v>2</v>
      </c>
      <c r="G70" s="1" t="n">
        <v>0.278883324703202</v>
      </c>
      <c r="H70" s="18" t="n">
        <v>15.2263166491874</v>
      </c>
      <c r="I70" s="1" t="n">
        <f aca="false">C70</f>
        <v>4.1</v>
      </c>
      <c r="J70" s="1" t="n">
        <f aca="false">SUM(M70:AB70)</f>
        <v>4.017</v>
      </c>
      <c r="K70" s="15" t="n">
        <f aca="false">1-SQRT(VAR(M70:AB70, I70)) / AVERAGE(M70:AB70)</f>
        <v>-2.89521911529961</v>
      </c>
      <c r="L70" s="1" t="n">
        <f aca="false">(J70-I70)/I70</f>
        <v>-0.0202439024390242</v>
      </c>
      <c r="M70" s="1" t="n">
        <f aca="false">IF(AND((H70&lt;5.245),(D70&lt;0.8)),0.075,IF(AND(H70&gt;=5.245,(D70&lt;0.8)),0.279,IF(AND((D70&lt;1.45),D70&gt;=0.8),1.043,IF(AND(D70&gt;=1.45,D70&gt;=0.8),1.423,"shouldnthappen"))))</f>
        <v>1.043</v>
      </c>
      <c r="N70" s="1" t="n">
        <f aca="false">IF(AND((A70&lt;4.35),(D70&lt;0.8)),0.048,IF(AND(A70&gt;=4.35,(D70&lt;0.8)),0.198,IF(AND(F70&gt;=2.5,D70&gt;=0.8),1.048,IF(AND((A70&lt;5.15),(F70&lt;2.5),D70&gt;=0.8),0.321,IF(AND(A70&gt;=5.15,(F70&lt;2.5),D70&gt;=0.8),0.783,"shouldnthappen")))))</f>
        <v>0.783</v>
      </c>
      <c r="O70" s="1" t="n">
        <f aca="false">IF(AND((H70&lt;5.245),(D70&lt;0.8)),0.034,IF(AND((A70&lt;5.9),D70&gt;=0.8),0.489,IF(AND(A70&gt;=5.9,D70&gt;=0.8),0.721,IF(AND((A70&lt;4.35),H70&gt;=5.245,(D70&lt;0.8)),0.041,IF(AND(A70&gt;=4.35,H70&gt;=5.245,(D70&lt;0.8)),0.142,"shouldnthappen")))))</f>
        <v>0.489</v>
      </c>
      <c r="P70" s="1" t="n">
        <f aca="false">IF(AND((B70&lt;2.8),(D70&lt;1.15)),0.244,IF(AND((D70&lt;1.75),D70&gt;=1.15),0.396,IF(AND(D70&gt;=1.75,D70&gt;=1.15),0.554,IF(AND((A70&lt;5.05),B70&gt;=2.8,(D70&lt;1.15)),0.078,IF(AND((H70&lt;14.877),A70&gt;=5.05,B70&gt;=2.8,(D70&lt;1.15)),0.118,IF(AND(H70&gt;=14.877,A70&gt;=5.05,B70&gt;=2.8,(D70&lt;1.15)),0.027,"shouldnthappen"))))))</f>
        <v>0.244</v>
      </c>
      <c r="Q70" s="1" t="n">
        <f aca="false">IF(AND(D70&gt;=0.45,(D70&lt;1.15)),0.17,IF(AND(A70&gt;=7.1,D70&gt;=1.15),0.539,IF(AND((A70&lt;6.25),(A70&lt;7.1),D70&gt;=1.15),0.258,IF(AND(A70&gt;=6.25,(A70&lt;7.1),D70&gt;=1.15),0.344,IF(AND(G70&gt;=0.418,(A70&lt;5.05),(D70&lt;0.45),(D70&lt;1.15)),0.033,IF(AND((H70&lt;14.494),(G70&lt;0.418),(A70&lt;5.05),(D70&lt;0.45),(D70&lt;1.15)),0.061,IF(AND(H70&gt;=14.494,(G70&lt;0.418),(A70&lt;5.05),(D70&lt;0.45),(D70&lt;1.15)),0.015,IF(AND(H70&gt;=14.877,(B70&lt;3.85),A70&gt;=5.05,(D70&lt;0.45),(D70&lt;1.15)),0.023,IF(AND((B70&lt;4),B70&gt;=3.85,A70&gt;=5.05,(D70&lt;0.45),(D70&lt;1.15)),0.009,IF(AND(B70&gt;=4,B70&gt;=3.85,A70&gt;=5.05,(D70&lt;0.45),(D70&lt;1.15)),0.052,IF(AND((G70&lt;0.05),(H70&lt;14.877),(B70&lt;3.85),A70&gt;=5.05,(D70&lt;0.45),(D70&lt;1.15)),0.024,IF(AND(G70&gt;=0.05,(H70&lt;14.877),(B70&lt;3.85),A70&gt;=5.05,(D70&lt;0.45),(D70&lt;1.15)),0.091,"shouldnthappen"))))))))))))</f>
        <v>0.17</v>
      </c>
      <c r="R70" s="1" t="n">
        <f aca="false">IF(AND(A70&gt;=7.1,D70&gt;=0.8),0.401,IF(AND((A70&lt;4.5),(G70&lt;0.905),(D70&lt;0.8)),0.024,IF(AND((H70&lt;9.966),G70&gt;=0.905,(D70&lt;0.8)),0.094,IF(AND(H70&gt;=9.966,G70&gt;=0.905,(D70&lt;0.8)),0.026,IF(AND(D70&gt;=2.05,(A70&lt;7.1),D70&gt;=0.8),0.277,IF(AND((H70&lt;5.523),A70&gt;=4.5,(G70&lt;0.905),(D70&lt;0.8)),0.012,IF(AND(H70&gt;=5.523,A70&gt;=4.5,(G70&lt;0.905),(D70&lt;0.8)),0.049,IF(AND((A70&lt;5.3),(D70&lt;2.05),(A70&lt;7.1),D70&gt;=0.8),0.095,IF(AND(A70&gt;=5.3,(D70&lt;2.05),(A70&lt;7.1),D70&gt;=0.8),0.196,"shouldnthappen")))))))))</f>
        <v>0.196</v>
      </c>
      <c r="S70" s="1" t="n">
        <f aca="false">IF(AND(A70&gt;=7.1,D70&gt;=1.35),0.298,IF(AND(G70&gt;=0.905,(D70&lt;0.8),(D70&lt;1.35)),0.068,IF(AND(H70&gt;=9.386,D70&gt;=0.8,(D70&lt;1.35)),0.126,IF(AND((H70&lt;7.426),(H70&lt;9.386),D70&gt;=0.8,(D70&lt;1.35)),0.091,IF(AND((A70&lt;5.3),(G70&lt;0.905),(A70&lt;7.1),D70&gt;=1.35),0.063,IF(AND((D70&lt;2.05),G70&gt;=0.905,(A70&lt;7.1),D70&gt;=1.35),0.015,IF(AND(D70&gt;=2.05,G70&gt;=0.905,(A70&lt;7.1),D70&gt;=1.35),0.089,IF(AND((H70&lt;10.505),(H70&lt;14.344),(G70&lt;0.905),(D70&lt;0.8),(D70&lt;1.35)),0.035,IF(AND((A70&lt;4.85),H70&gt;=14.344,(G70&lt;0.905),(D70&lt;0.8),(D70&lt;1.35)),0.006,IF(AND((B70&lt;2.75),H70&gt;=7.426,(H70&lt;9.386),D70&gt;=0.8,(D70&lt;1.35)),0.021,IF(AND(B70&gt;=2.75,H70&gt;=7.426,(H70&lt;9.386),D70&gt;=0.8,(D70&lt;1.35)),-0.01,IF(AND((B70&lt;2.35),A70&gt;=5.3,(G70&lt;0.905),(A70&lt;7.1),D70&gt;=1.35),0.068,IF(AND(B70&gt;=2.35,A70&gt;=5.3,(G70&lt;0.905),(A70&lt;7.1),D70&gt;=1.35),0.181,IF(AND((H70&lt;11.731),H70&gt;=10.505,(H70&lt;14.344),(G70&lt;0.905),(D70&lt;0.8),(D70&lt;1.35)),0.004,IF(AND(H70&gt;=11.731,H70&gt;=10.505,(H70&lt;14.344),(G70&lt;0.905),(D70&lt;0.8),(D70&lt;1.35)),0.024,IF(AND((H70&lt;14.877),A70&gt;=4.85,H70&gt;=14.344,(G70&lt;0.905),(D70&lt;0.8),(D70&lt;1.35)),0.063,IF(AND(H70&gt;=14.877,A70&gt;=4.85,H70&gt;=14.344,(G70&lt;0.905),(D70&lt;0.8),(D70&lt;1.35)),0.012,"shouldnthappen")))))))))))))))))</f>
        <v>0.126</v>
      </c>
      <c r="T70" s="1" t="n">
        <f aca="false">IF(AND(D70&gt;=0.45,(A70&lt;5.65)),0.067,IF(AND(A70&gt;=7.25,A70&gt;=5.65),0.244,IF(AND((H70&lt;9.966),G70&gt;=0.905,(D70&lt;0.45),(A70&lt;5.65)),0.062,IF(AND(H70&gt;=9.966,G70&gt;=0.905,(D70&lt;0.45),(A70&lt;5.65)),0.012,IF(AND((G70&lt;0.948),D70&gt;=2.05,(A70&lt;7.25),A70&gt;=5.65),0.157,IF(AND(G70&gt;=0.948,D70&gt;=2.05,(A70&lt;7.25),A70&gt;=5.65),0.037,IF(AND(G70&gt;=0.422,(B70&lt;3.15),(G70&lt;0.905),(D70&lt;0.45),(A70&lt;5.65)),0.011,IF(AND((D70&lt;0.25),(G70&lt;0.422),(B70&lt;3.15),(G70&lt;0.905),(D70&lt;0.45),(A70&lt;5.65)),0.04,IF(AND(D70&gt;=0.25,(G70&lt;0.422),(B70&lt;3.15),(G70&lt;0.905),(D70&lt;0.45),(A70&lt;5.65)),0.009,IF(AND((A70&lt;4.85),(B70&lt;3.25),B70&gt;=3.15,(G70&lt;0.905),(D70&lt;0.45),(A70&lt;5.65)),0.008,IF(AND(A70&gt;=4.85,(B70&lt;3.25),B70&gt;=3.15,(G70&lt;0.905),(D70&lt;0.45),(A70&lt;5.65)),-0.017,IF(AND((D70&lt;0.25),B70&gt;=3.25,B70&gt;=3.15,(G70&lt;0.905),(D70&lt;0.45),(A70&lt;5.65)),0.022,IF(AND(D70&gt;=0.25,B70&gt;=3.25,B70&gt;=3.15,(G70&lt;0.905),(D70&lt;0.45),(A70&lt;5.65)),0.009,IF(AND((F70&lt;2.5),(H70&lt;7.692),(G70&lt;0.644),(D70&lt;2.05),(A70&lt;7.25),A70&gt;=5.65),0.018,IF(AND(F70&gt;=2.5,(H70&lt;7.692),(G70&lt;0.644),(D70&lt;2.05),(A70&lt;7.25),A70&gt;=5.65),0.068,IF(AND((B70&lt;2.35),H70&gt;=7.692,(G70&lt;0.644),(D70&lt;2.05),(A70&lt;7.25),A70&gt;=5.65),0.023,IF(AND(B70&gt;=2.35,H70&gt;=7.692,(G70&lt;0.644),(D70&lt;2.05),(A70&lt;7.25),A70&gt;=5.65),0.125,IF(AND((G70&lt;0.766),(G70&lt;0.85),G70&gt;=0.644,(D70&lt;2.05),(A70&lt;7.25),A70&gt;=5.65),0.055,IF(AND(G70&gt;=0.766,(G70&lt;0.85),G70&gt;=0.644,(D70&lt;2.05),(A70&lt;7.25),A70&gt;=5.65),-0,IF(AND((B70&lt;2.95),G70&gt;=0.85,G70&gt;=0.644,(D70&lt;2.05),(A70&lt;7.25),A70&gt;=5.65),0.098,IF(AND(B70&gt;=2.95,G70&gt;=0.85,G70&gt;=0.644,(D70&lt;2.05),(A70&lt;7.25),A70&gt;=5.65),0.013,"shouldnthappen")))))))))))))))))))))</f>
        <v>0.125</v>
      </c>
      <c r="U70" s="1" t="n">
        <f aca="false">IF(AND(A70&gt;=7.25,D70&gt;=1.25),0.186,IF(AND((G70&lt;0.13),D70&gt;=0.35,(D70&lt;1.25)),-0.004,IF(AND(H70&gt;=14.246,(H70&lt;14.344),(D70&lt;0.35),(D70&lt;1.25)),-0.002,IF(AND((A70&lt;4.85),H70&gt;=14.344,(D70&lt;0.35),(D70&lt;1.25)),0.004,IF(AND(G70&gt;=0.446,(G70&lt;0.644),(A70&lt;7.25),D70&gt;=1.25),0.138,IF(AND(A70&gt;=5.45,(H70&lt;14.246),(H70&lt;14.344),(D70&lt;0.35),(D70&lt;1.25)),0.001,IF(AND((H70&lt;14.877),A70&gt;=4.85,H70&gt;=14.344,(D70&lt;0.35),(D70&lt;1.25)),0.035,IF(AND(H70&gt;=14.877,A70&gt;=4.85,H70&gt;=14.344,(D70&lt;0.35),(D70&lt;1.25)),0.007,IF(AND((B70&lt;3.35),H70&gt;=9.448,G70&gt;=0.13,D70&gt;=0.35,(D70&lt;1.25)),0.053,IF(AND(B70&gt;=3.35,H70&gt;=9.448,G70&gt;=0.13,D70&gt;=0.35,(D70&lt;1.25)),0.017,IF(AND((G70&lt;0.44),(G70&lt;0.446),(G70&lt;0.644),(A70&lt;7.25),D70&gt;=1.25),0.079,IF(AND(G70&gt;=0.44,(G70&lt;0.446),(G70&lt;0.644),(A70&lt;7.25),D70&gt;=1.25),0.02,IF(AND((A70&lt;5.95),(G70&lt;0.724),G70&gt;=0.644,(A70&lt;7.25),D70&gt;=1.25),-0.018,IF(AND(A70&gt;=5.95,(G70&lt;0.724),G70&gt;=0.644,(A70&lt;7.25),D70&gt;=1.25),0.027,IF(AND(A70&gt;=6.15,G70&gt;=0.724,G70&gt;=0.644,(A70&lt;7.25),D70&gt;=1.25),0.093,IF(AND((A70&lt;5.05),(A70&lt;5.45),(H70&lt;14.246),(H70&lt;14.344),(D70&lt;0.35),(D70&lt;1.25)),0.011,IF(AND(A70&gt;=5.05,(A70&lt;5.45),(H70&lt;14.246),(H70&lt;14.344),(D70&lt;0.35),(D70&lt;1.25)),0.021,IF(AND((A70&lt;5.4),(B70&lt;3.15),(H70&lt;9.448),G70&gt;=0.13,D70&gt;=0.35,(D70&lt;1.25)),0.007,IF(AND(A70&gt;=5.4,(B70&lt;3.15),(H70&lt;9.448),G70&gt;=0.13,D70&gt;=0.35,(D70&lt;1.25)),-0.011,IF(AND((B70&lt;3.75),B70&gt;=3.15,(H70&lt;9.448),G70&gt;=0.13,D70&gt;=0.35,(D70&lt;1.25)),0.012,IF(AND(B70&gt;=3.75,B70&gt;=3.15,(H70&lt;9.448),G70&gt;=0.13,D70&gt;=0.35,(D70&lt;1.25)),0.046,IF(AND((A70&lt;5.9),(A70&lt;6.15),G70&gt;=0.724,G70&gt;=0.644,(A70&lt;7.25),D70&gt;=1.25),0.06,IF(AND(A70&gt;=5.9,(A70&lt;6.15),G70&gt;=0.724,G70&gt;=0.644,(A70&lt;7.25),D70&gt;=1.25),0.005,"shouldnthappen")))))))))))))))))))))))</f>
        <v>0.053</v>
      </c>
      <c r="V70" s="1" t="n">
        <f aca="false">IF(AND(H70&gt;=15.155,(D70&lt;1.55)),0.084,IF(AND(A70&gt;=7.25,D70&gt;=1.55),0.141,IF(AND((G70&lt;0.043),D70&gt;=1.05,(H70&lt;15.155),(D70&lt;1.55)),-0.007,IF(AND(D70&gt;=1.85,G70&gt;=0.755,(A70&lt;7.25),D70&gt;=1.55),0.051,IF(AND((H70&lt;9.966),G70&gt;=0.905,(D70&lt;1.05),(H70&lt;15.155),(D70&lt;1.55)),0.043,IF(AND(H70&gt;=9.966,G70&gt;=0.905,(D70&lt;1.05),(H70&lt;15.155),(D70&lt;1.55)),0.007,IF(AND((G70&lt;0.278),(G70&lt;0.361),(G70&lt;0.755),(A70&lt;7.25),D70&gt;=1.55),0.08,IF(AND((A70&lt;5.8),G70&gt;=0.361,(G70&lt;0.755),(A70&lt;7.25),D70&gt;=1.55),0.019,IF(AND((A70&lt;6.05),(D70&lt;1.85),G70&gt;=0.755,(A70&lt;7.25),D70&gt;=1.55),0.01,IF(AND(A70&gt;=6.05,(D70&lt;1.85),G70&gt;=0.755,(A70&lt;7.25),D70&gt;=1.55),0.002,IF(AND((G70&lt;0.486),(B70&lt;3.15),(G70&lt;0.905),(D70&lt;1.05),(H70&lt;15.155),(D70&lt;1.55)),0.026,IF(AND(G70&gt;=0.486,(B70&lt;3.15),(G70&lt;0.905),(D70&lt;1.05),(H70&lt;15.155),(D70&lt;1.55)),0.001,IF(AND((B70&lt;3.25),B70&gt;=3.15,(G70&lt;0.905),(D70&lt;1.05),(H70&lt;15.155),(D70&lt;1.55)),-0.003,IF(AND(B70&gt;=3.25,B70&gt;=3.15,(G70&lt;0.905),(D70&lt;1.05),(H70&lt;15.155),(D70&lt;1.55)),0.012,IF(AND((H70&lt;7.426),(H70&lt;8.769),G70&gt;=0.043,D70&gt;=1.05,(H70&lt;15.155),(D70&lt;1.55)),0.041,IF(AND(H70&gt;=7.426,(H70&lt;8.769),G70&gt;=0.043,D70&gt;=1.05,(H70&lt;15.155),(D70&lt;1.55)),-0.008,IF(AND((H70&lt;10.696),H70&gt;=8.769,G70&gt;=0.043,D70&gt;=1.05,(H70&lt;15.155),(D70&lt;1.55)),0.069,IF(AND(H70&gt;=10.696,H70&gt;=8.769,G70&gt;=0.043,D70&gt;=1.05,(H70&lt;15.155),(D70&lt;1.55)),0.033,IF(AND((D70&lt;2.2),G70&gt;=0.278,(G70&lt;0.361),(G70&lt;0.755),(A70&lt;7.25),D70&gt;=1.55),0.022,IF(AND(D70&gt;=2.2,G70&gt;=0.278,(G70&lt;0.361),(G70&lt;0.755),(A70&lt;7.25),D70&gt;=1.55),-0.027,IF(AND((H70&lt;12.626),A70&gt;=5.8,G70&gt;=0.361,(G70&lt;0.755),(A70&lt;7.25),D70&gt;=1.55),0.126,IF(AND(H70&gt;=12.626,A70&gt;=5.8,G70&gt;=0.361,(G70&lt;0.755),(A70&lt;7.25),D70&gt;=1.55),0.065,"shouldnthappen"))))))))))))))))))))))</f>
        <v>0.084</v>
      </c>
      <c r="W70" s="1" t="n">
        <f aca="false">IF(AND(H70&gt;=15.155,(D70&lt;1.55)),0.064,IF(AND(A70&gt;=7.45,D70&gt;=1.55),0.115,IF(AND(B70&gt;=3.15,(H70&lt;10.257),(A70&lt;7.45),D70&gt;=1.55),0.097,IF(AND((A70&lt;4.85),H70&gt;=14.344,(D70&lt;0.35),(H70&lt;15.155),(D70&lt;1.55)),0.003,IF(AND(A70&gt;=6.05,(G70&lt;0.169),D70&gt;=0.35,(H70&lt;15.155),(D70&lt;1.55)),-0.008,IF(AND((G70&lt;0.181),G70&gt;=0.169,D70&gt;=0.35,(H70&lt;15.155),(D70&lt;1.55)),0.065,IF(AND(B70&gt;=3.05,(B70&lt;3.15),(H70&lt;10.257),(A70&lt;7.45),D70&gt;=1.55),-0.023,IF(AND(H70&gt;=11.854,(G70&lt;0.613),H70&gt;=10.257,(A70&lt;7.45),D70&gt;=1.55),0.068,IF(AND((D70&lt;0.25),(B70&lt;3.15),(H70&lt;14.344),(D70&lt;0.35),(H70&lt;15.155),(D70&lt;1.55)),0.014,IF(AND(D70&gt;=0.25,(B70&lt;3.15),(H70&lt;14.344),(D70&lt;0.35),(H70&lt;15.155),(D70&lt;1.55)),0.002,IF(AND((A70&lt;5.05),B70&gt;=3.15,(H70&lt;14.344),(D70&lt;0.35),(H70&lt;15.155),(D70&lt;1.55)),-0.001,IF(AND(A70&gt;=5.05,B70&gt;=3.15,(H70&lt;14.344),(D70&lt;0.35),(H70&lt;15.155),(D70&lt;1.55)),0.009,IF(AND((H70&lt;14.877),A70&gt;=4.85,H70&gt;=14.344,(D70&lt;0.35),(H70&lt;15.155),(D70&lt;1.55)),0.023,IF(AND(H70&gt;=14.877,A70&gt;=4.85,H70&gt;=14.344,(D70&lt;0.35),(H70&lt;15.155),(D70&lt;1.55)),0.004,IF(AND((H70&lt;13.602),(A70&lt;6.05),(G70&lt;0.169),D70&gt;=0.35,(H70&lt;15.155),(D70&lt;1.55)),0.023,IF(AND(H70&gt;=13.602,(A70&lt;6.05),(G70&lt;0.169),D70&gt;=0.35,(H70&lt;15.155),(D70&lt;1.55)),-0.006,IF(AND((B70&lt;2.95),G70&gt;=0.181,G70&gt;=0.169,D70&gt;=0.35,(H70&lt;15.155),(D70&lt;1.55)),0.019,IF(AND(B70&gt;=2.95,G70&gt;=0.181,G70&gt;=0.169,D70&gt;=0.35,(H70&lt;15.155),(D70&lt;1.55)),0.034,IF(AND((A70&lt;5.35),(B70&lt;3.05),(B70&lt;3.15),(H70&lt;10.257),(A70&lt;7.45),D70&gt;=1.55),0.009,IF(AND(A70&gt;=5.35,(B70&lt;3.05),(B70&lt;3.15),(H70&lt;10.257),(A70&lt;7.45),D70&gt;=1.55),0.058,IF(AND((B70&lt;2.9),(H70&lt;11.854),(G70&lt;0.613),H70&gt;=10.257,(A70&lt;7.45),D70&gt;=1.55),0.037,IF(AND(B70&gt;=2.9,(H70&lt;11.854),(G70&lt;0.613),H70&gt;=10.257,(A70&lt;7.45),D70&gt;=1.55),-0.005,IF(AND((A70&lt;6.4),(G70&lt;0.711),G70&gt;=0.613,H70&gt;=10.257,(A70&lt;7.45),D70&gt;=1.55),0.001,IF(AND(A70&gt;=6.4,(G70&lt;0.711),G70&gt;=0.613,H70&gt;=10.257,(A70&lt;7.45),D70&gt;=1.55),-0.002,IF(AND((D70&lt;1.9),G70&gt;=0.711,G70&gt;=0.613,H70&gt;=10.257,(A70&lt;7.45),D70&gt;=1.55),0.007,IF(AND(D70&gt;=1.9,G70&gt;=0.711,G70&gt;=0.613,H70&gt;=10.257,(A70&lt;7.45),D70&gt;=1.55),0.023,"shouldnthappen"))))))))))))))))))))))))))</f>
        <v>0.064</v>
      </c>
      <c r="X70" s="1" t="n">
        <f aca="false">IF(AND(H70&gt;=15.155,(F70&lt;2.5)),0.049,IF(AND(A70&gt;=7.45,F70&gt;=2.5),0.089,IF(AND((G70&lt;0.107),(G70&lt;0.364),(A70&lt;7.45),F70&gt;=2.5),0.055,IF(AND(A70&gt;=5.75,(G70&lt;0.572),(D70&lt;1.25),(H70&lt;15.155),(F70&lt;2.5)),-0.018,IF(AND((A70&lt;5.7),(H70&lt;12.626),G70&gt;=0.364,(A70&lt;7.45),F70&gt;=2.5),0.012,IF(AND(A70&gt;=5.7,(H70&lt;12.626),G70&gt;=0.364,(A70&lt;7.45),F70&gt;=2.5),0.065,IF(AND((G70&lt;0.628),H70&gt;=12.626,G70&gt;=0.364,(A70&lt;7.45),F70&gt;=2.5),0.047,IF(AND((G70&lt;0.545),(A70&lt;5.75),(G70&lt;0.572),(D70&lt;1.25),(H70&lt;15.155),(F70&lt;2.5)),0.007,IF(AND(G70&gt;=0.545,(A70&lt;5.75),(G70&lt;0.572),(D70&lt;1.25),(H70&lt;15.155),(F70&lt;2.5)),-0.009,IF(AND((D70&lt;0.3),(H70&lt;11.788),G70&gt;=0.572,(D70&lt;1.25),(H70&lt;15.155),(F70&lt;2.5)),0.01,IF(AND(D70&gt;=0.3,(H70&lt;11.788),G70&gt;=0.572,(D70&lt;1.25),(H70&lt;15.155),(F70&lt;2.5)),0.03,IF(AND((A70&lt;4.75),H70&gt;=11.788,G70&gt;=0.572,(D70&lt;1.25),(H70&lt;15.155),(F70&lt;2.5)),0.001,IF(AND(A70&gt;=4.75,H70&gt;=11.788,G70&gt;=0.572,(D70&lt;1.25),(H70&lt;15.155),(F70&lt;2.5)),0.01,IF(AND((A70&lt;5.5),(A70&lt;6.15),(G70&lt;0.652),D70&gt;=1.25,(H70&lt;15.155),(F70&lt;2.5)),0.014,IF(AND(A70&gt;=5.5,(A70&lt;6.15),(G70&lt;0.652),D70&gt;=1.25,(H70&lt;15.155),(F70&lt;2.5)),0.049,IF(AND((H70&lt;12.206),A70&gt;=6.15,(G70&lt;0.652),D70&gt;=1.25,(H70&lt;15.155),(F70&lt;2.5)),-0.009,IF(AND(H70&gt;=12.206,A70&gt;=6.15,(G70&lt;0.652),D70&gt;=1.25,(H70&lt;15.155),(F70&lt;2.5)),0.021,IF(AND((A70&lt;5.55),(A70&lt;6.2),G70&gt;=0.652,D70&gt;=1.25,(H70&lt;15.155),(F70&lt;2.5)),0.011,IF(AND(A70&gt;=5.55,(A70&lt;6.2),G70&gt;=0.652,D70&gt;=1.25,(H70&lt;15.155),(F70&lt;2.5)),-0.019,IF(AND((B70&lt;3.2),A70&gt;=6.2,G70&gt;=0.652,D70&gt;=1.25,(H70&lt;15.155),(F70&lt;2.5)),0.025,IF(AND(B70&gt;=3.2,A70&gt;=6.2,G70&gt;=0.652,D70&gt;=1.25,(H70&lt;15.155),(F70&lt;2.5)),0.001,IF(AND((G70&lt;0.183),(G70&lt;0.301),G70&gt;=0.107,(G70&lt;0.364),(A70&lt;7.45),F70&gt;=2.5),-0.009,IF(AND(G70&gt;=0.183,(G70&lt;0.301),G70&gt;=0.107,(G70&lt;0.364),(A70&lt;7.45),F70&gt;=2.5),0.022,IF(AND((D70&lt;2.2),G70&gt;=0.301,G70&gt;=0.107,(G70&lt;0.364),(A70&lt;7.45),F70&gt;=2.5),0.004,IF(AND(D70&gt;=2.2,G70&gt;=0.301,G70&gt;=0.107,(G70&lt;0.364),(A70&lt;7.45),F70&gt;=2.5),-0.02,IF(AND((G70&lt;0.787),G70&gt;=0.628,H70&gt;=12.626,G70&gt;=0.364,(A70&lt;7.45),F70&gt;=2.5),-0.001,IF(AND(G70&gt;=0.787,G70&gt;=0.628,H70&gt;=12.626,G70&gt;=0.364,(A70&lt;7.45),F70&gt;=2.5),0.016,"shouldnthappen")))))))))))))))))))))))))))</f>
        <v>0.049</v>
      </c>
      <c r="Y70" s="1" t="n">
        <f aca="false">IF(AND(H70&gt;=15.155,(D70&lt;1.55)),0.037,IF(AND(D70&gt;=2.45,(A70&lt;7.45),D70&gt;=1.55),0.054,IF(AND((A70&lt;7.8),A70&gt;=7.45,D70&gt;=1.55),0.078,IF(AND(A70&gt;=7.8,A70&gt;=7.45,D70&gt;=1.55),0.021,IF(AND(A70&gt;=6.2,G70&gt;=0.68,D70&gt;=1.25,(H70&lt;15.155),(D70&lt;1.55)),0.019,IF(AND((B70&lt;2.65),(A70&lt;4.95),(G70&lt;0.572),(D70&lt;1.25),(H70&lt;15.155),(D70&lt;1.55)),0.021,IF(AND(B70&gt;=2.65,(A70&lt;4.95),(G70&lt;0.572),(D70&lt;1.25),(H70&lt;15.155),(D70&lt;1.55)),0.006,IF(AND((H70&lt;14.344),A70&gt;=4.95,(G70&lt;0.572),(D70&lt;1.25),(H70&lt;15.155),(D70&lt;1.55)),-0.005,IF(AND(H70&gt;=14.344,A70&gt;=4.95,(G70&lt;0.572),(D70&lt;1.25),(H70&lt;15.155),(D70&lt;1.55)),0.013,IF(AND((G70&lt;0.833),(H70&lt;11.788),G70&gt;=0.572,(D70&lt;1.25),(H70&lt;15.155),(D70&lt;1.55)),0.009,IF(AND(G70&gt;=0.833,(H70&lt;11.788),G70&gt;=0.572,(D70&lt;1.25),(H70&lt;15.155),(D70&lt;1.55)),0.024,IF(AND((A70&lt;4.75),H70&gt;=11.788,G70&gt;=0.572,(D70&lt;1.25),(H70&lt;15.155),(D70&lt;1.55)),0.001,IF(AND(A70&gt;=4.75,H70&gt;=11.788,G70&gt;=0.572,(D70&lt;1.25),(H70&lt;15.155),(D70&lt;1.55)),0.008,IF(AND((A70&lt;5.65),(A70&lt;6.15),(G70&lt;0.68),D70&gt;=1.25,(H70&lt;15.155),(D70&lt;1.55)),0.017,IF(AND(A70&gt;=5.65,(A70&lt;6.15),(G70&lt;0.68),D70&gt;=1.25,(H70&lt;15.155),(D70&lt;1.55)),0.039,IF(AND((G70&lt;0.436),A70&gt;=6.15,(G70&lt;0.68),D70&gt;=1.25,(H70&lt;15.155),(D70&lt;1.55)),-0.004,IF(AND(G70&gt;=0.436,A70&gt;=6.15,(G70&lt;0.68),D70&gt;=1.25,(H70&lt;15.155),(D70&lt;1.55)),0.022,IF(AND((A70&lt;5.55),(A70&lt;6.2),G70&gt;=0.68,D70&gt;=1.25,(H70&lt;15.155),(D70&lt;1.55)),0.009,IF(AND(A70&gt;=5.55,(A70&lt;6.2),G70&gt;=0.68,D70&gt;=1.25,(H70&lt;15.155),(D70&lt;1.55)),-0.016,IF(AND((G70&lt;0.107),(G70&lt;0.361),(G70&lt;0.613),(D70&lt;2.45),(A70&lt;7.45),D70&gt;=1.55),0.042,IF(AND(G70&gt;=0.107,(G70&lt;0.361),(G70&lt;0.613),(D70&lt;2.45),(A70&lt;7.45),D70&gt;=1.55),0.002,IF(AND((D70&lt;2.35),G70&gt;=0.361,(G70&lt;0.613),(D70&lt;2.45),(A70&lt;7.45),D70&gt;=1.55),0.051,IF(AND(D70&gt;=2.35,G70&gt;=0.361,(G70&lt;0.613),(D70&lt;2.45),(A70&lt;7.45),D70&gt;=1.55),0.016,IF(AND((A70&lt;6.4),(G70&lt;0.711),G70&gt;=0.613,(D70&lt;2.45),(A70&lt;7.45),D70&gt;=1.55),0.001,IF(AND(A70&gt;=6.4,(G70&lt;0.711),G70&gt;=0.613,(D70&lt;2.45),(A70&lt;7.45),D70&gt;=1.55),-0.002,IF(AND((B70&lt;2.95),G70&gt;=0.711,G70&gt;=0.613,(D70&lt;2.45),(A70&lt;7.45),D70&gt;=1.55),0.023,IF(AND(B70&gt;=2.95,G70&gt;=0.711,G70&gt;=0.613,(D70&lt;2.45),(A70&lt;7.45),D70&gt;=1.55),0.01,"shouldnthappen")))))))))))))))))))))))))))</f>
        <v>0.037</v>
      </c>
      <c r="Z70" s="1" t="n">
        <f aca="false">IF(AND(A70&gt;=7.45,D70&gt;=1.75),0.056,IF(AND(H70&gt;=15.059,A70&gt;=5.55,(D70&lt;1.75)),0.028,IF(AND((D70&lt;0.35),G70&gt;=0.905,(A70&lt;5.55),(D70&lt;1.75)),0.005,IF(AND(D70&gt;=0.35,G70&gt;=0.905,(A70&lt;5.55),(D70&lt;1.75)),0.026,IF(AND((H70&lt;8.711),D70&gt;=2.45,(A70&lt;7.45),D70&gt;=1.75),0.011,IF(AND(H70&gt;=8.711,D70&gt;=2.45,(A70&lt;7.45),D70&gt;=1.75),0.049,IF(AND((G70&lt;0.107),(G70&lt;0.487),(D70&lt;2.45),(A70&lt;7.45),D70&gt;=1.75),0.032,IF(AND((H70&lt;10.915),(A70&lt;4.5),(B70&lt;3.15),(G70&lt;0.905),(A70&lt;5.55),(D70&lt;1.75)),-0.001,IF(AND(H70&gt;=10.915,(A70&lt;4.5),(B70&lt;3.15),(G70&lt;0.905),(A70&lt;5.55),(D70&lt;1.75)),0.003,IF(AND((A70&lt;5.05),A70&gt;=4.5,(B70&lt;3.15),(G70&lt;0.905),(A70&lt;5.55),(D70&lt;1.75)),0.015,IF(AND(A70&gt;=5.05,A70&gt;=4.5,(B70&lt;3.15),(G70&lt;0.905),(A70&lt;5.55),(D70&lt;1.75)),0.006,IF(AND((G70&lt;0.05),(G70&lt;0.091),B70&gt;=3.15,(G70&lt;0.905),(A70&lt;5.55),(D70&lt;1.75)),0.001,IF(AND(G70&gt;=0.05,(G70&lt;0.091),B70&gt;=3.15,(G70&lt;0.905),(A70&lt;5.55),(D70&lt;1.75)),0.008,IF(AND((G70&lt;0.587),G70&gt;=0.091,B70&gt;=3.15,(G70&lt;0.905),(A70&lt;5.55),(D70&lt;1.75)),-0.003,IF(AND(G70&gt;=0.587,G70&gt;=0.091,B70&gt;=3.15,(G70&lt;0.905),(A70&lt;5.55),(D70&lt;1.75)),0.004,IF(AND((F70&lt;2.5),(B70&lt;2.85),(G70&lt;0.419),(H70&lt;15.059),A70&gt;=5.55,(D70&lt;1.75)),0.041,IF(AND(F70&gt;=2.5,(B70&lt;2.85),(G70&lt;0.419),(H70&lt;15.059),A70&gt;=5.55,(D70&lt;1.75)),0.015,IF(AND((G70&lt;0.164),B70&gt;=2.85,(G70&lt;0.419),(H70&lt;15.059),A70&gt;=5.55,(D70&lt;1.75)),0.01,IF(AND(G70&gt;=0.164,B70&gt;=2.85,(G70&lt;0.419),(H70&lt;15.059),A70&gt;=5.55,(D70&lt;1.75)),-0.001,IF(AND((B70&lt;2.55),(B70&lt;2.95),G70&gt;=0.419,(H70&lt;15.059),A70&gt;=5.55,(D70&lt;1.75)),0.014,IF(AND(B70&gt;=2.55,(B70&lt;2.95),G70&gt;=0.419,(H70&lt;15.059),A70&gt;=5.55,(D70&lt;1.75)),-0.013,IF(AND((D70&lt;1.55),B70&gt;=2.95,G70&gt;=0.419,(H70&lt;15.059),A70&gt;=5.55,(D70&lt;1.75)),0.023,IF(AND(D70&gt;=1.55,B70&gt;=2.95,G70&gt;=0.419,(H70&lt;15.059),A70&gt;=5.55,(D70&lt;1.75)),0.005,IF(AND((H70&lt;13.278),G70&gt;=0.107,(G70&lt;0.487),(D70&lt;2.45),(A70&lt;7.45),D70&gt;=1.75),-0.009,IF(AND(H70&gt;=13.278,G70&gt;=0.107,(G70&lt;0.487),(D70&lt;2.45),(A70&lt;7.45),D70&gt;=1.75),0.017,IF(AND((D70&lt;2.35),(G70&lt;0.571),G70&gt;=0.487,(D70&lt;2.45),(A70&lt;7.45),D70&gt;=1.75),0.053,IF(AND(D70&gt;=2.35,(G70&lt;0.571),G70&gt;=0.487,(D70&lt;2.45),(A70&lt;7.45),D70&gt;=1.75),0.009,IF(AND((G70&lt;0.779),G70&gt;=0.571,G70&gt;=0.487,(D70&lt;2.45),(A70&lt;7.45),D70&gt;=1.75),0.006,IF(AND(G70&gt;=0.779,G70&gt;=0.571,G70&gt;=0.487,(D70&lt;2.45),(A70&lt;7.45),D70&gt;=1.75),0.016,"shouldnthappen")))))))))))))))))))))))))))))</f>
        <v>0.028</v>
      </c>
      <c r="AA70" s="1" t="n">
        <f aca="false">IF(AND((A70&lt;7.8),A70&gt;=7.45,D70&gt;=1.75),0.051,IF(AND(A70&gt;=7.8,A70&gt;=7.45,D70&gt;=1.75),0.01,IF(AND(B70&gt;=3.35,B70&gt;=3.25,(A70&lt;7.45),D70&gt;=1.75),0.016,IF(AND((H70&lt;8.308),(D70&lt;0.15),(H70&lt;13.655),(D70&lt;0.35),(D70&lt;1.75)),0.009,IF(AND((H70&lt;14.529),(G70&lt;0.293),H70&gt;=13.655,(D70&lt;0.35),(D70&lt;1.75)),0.011,IF(AND(H70&gt;=14.529,(G70&lt;0.293),H70&gt;=13.655,(D70&lt;0.35),(D70&lt;1.75)),0.001,IF(AND(D70&gt;=0.25,G70&gt;=0.293,H70&gt;=13.655,(D70&lt;0.35),(D70&lt;1.75)),-0.004,IF(AND(H70&gt;=10.635,(H70&lt;10.696),(H70&lt;13.906),D70&gt;=0.35,(D70&lt;1.75)),0.036,IF(AND(G70&gt;=0.833,H70&gt;=10.696,(H70&lt;13.906),D70&gt;=0.35,(D70&lt;1.75)),0.016,IF(AND((A70&lt;6.65),(G70&lt;0.247),H70&gt;=13.906,D70&gt;=0.35,(D70&lt;1.75)),-0.008,IF(AND(A70&gt;=6.65,(G70&lt;0.247),H70&gt;=13.906,D70&gt;=0.35,(D70&lt;1.75)),0.011,IF(AND((B70&lt;2.45),G70&gt;=0.247,H70&gt;=13.906,D70&gt;=0.35,(D70&lt;1.75)),0,IF(AND((D70&lt;1.85),(B70&lt;2.95),(B70&lt;3.25),(A70&lt;7.45),D70&gt;=1.75),0.033,IF(AND((G70&lt;0.428),(B70&lt;3.35),B70&gt;=3.25,(A70&lt;7.45),D70&gt;=1.75),0.009,IF(AND(G70&gt;=0.428,(B70&lt;3.35),B70&gt;=3.25,(A70&lt;7.45),D70&gt;=1.75),0.042,IF(AND((A70&lt;4.6),H70&gt;=8.308,(D70&lt;0.15),(H70&lt;13.655),(D70&lt;0.35),(D70&lt;1.75)),0.003,IF(AND(A70&gt;=4.6,H70&gt;=8.308,(D70&lt;0.15),(H70&lt;13.655),(D70&lt;0.35),(D70&lt;1.75)),0,IF(AND((H70&lt;8.834),(A70&lt;5.05),D70&gt;=0.15,(H70&lt;13.655),(D70&lt;0.35),(D70&lt;1.75)),0.002,IF(AND(H70&gt;=8.834,(A70&lt;5.05),D70&gt;=0.15,(H70&lt;13.655),(D70&lt;0.35),(D70&lt;1.75)),-0.008,IF(AND((A70&lt;5.45),A70&gt;=5.05,D70&gt;=0.15,(H70&lt;13.655),(D70&lt;0.35),(D70&lt;1.75)),0.003,IF(AND(A70&gt;=5.45,A70&gt;=5.05,D70&gt;=0.15,(H70&lt;13.655),(D70&lt;0.35),(D70&lt;1.75)),-0.002,IF(AND((A70&lt;5.3),(D70&lt;0.25),G70&gt;=0.293,H70&gt;=13.655,(D70&lt;0.35),(D70&lt;1.75)),0.007,IF(AND(A70&gt;=5.3,(D70&lt;0.25),G70&gt;=0.293,H70&gt;=13.655,(D70&lt;0.35),(D70&lt;1.75)),0.001,IF(AND((H70&lt;7.309),(H70&lt;10.635),(H70&lt;10.696),(H70&lt;13.906),D70&gt;=0.35,(D70&lt;1.75)),0.014,IF(AND(H70&gt;=7.309,(H70&lt;10.635),(H70&lt;10.696),(H70&lt;13.906),D70&gt;=0.35,(D70&lt;1.75)),0.006,IF(AND((H70&lt;12.093),(G70&lt;0.833),H70&gt;=10.696,(H70&lt;13.906),D70&gt;=0.35,(D70&lt;1.75)),-0.01,IF(AND(H70&gt;=12.093,(G70&lt;0.833),H70&gt;=10.696,(H70&lt;13.906),D70&gt;=0.35,(D70&lt;1.75)),0.004,IF(AND((G70&lt;0.823),B70&gt;=2.45,G70&gt;=0.247,H70&gt;=13.906,D70&gt;=0.35,(D70&lt;1.75)),0.026,IF(AND(G70&gt;=0.823,B70&gt;=2.45,G70&gt;=0.247,H70&gt;=13.906,D70&gt;=0.35,(D70&lt;1.75)),0.006,IF(AND((H70&lt;11.121),D70&gt;=1.85,(B70&lt;2.95),(B70&lt;3.25),(A70&lt;7.45),D70&gt;=1.75),0.013,IF(AND(H70&gt;=11.121,D70&gt;=1.85,(B70&lt;2.95),(B70&lt;3.25),(A70&lt;7.45),D70&gt;=1.75),0.005,IF(AND((A70&lt;6.05),(A70&lt;6.45),B70&gt;=2.95,(B70&lt;3.25),(A70&lt;7.45),D70&gt;=1.75),0.001,IF(AND(A70&gt;=6.05,(A70&lt;6.45),B70&gt;=2.95,(B70&lt;3.25),(A70&lt;7.45),D70&gt;=1.75),-0.005,IF(AND((G70&lt;0.42),A70&gt;=6.45,B70&gt;=2.95,(B70&lt;3.25),(A70&lt;7.45),D70&gt;=1.75),0.004,IF(AND(G70&gt;=0.42,A70&gt;=6.45,B70&gt;=2.95,(B70&lt;3.25),(A70&lt;7.45),D70&gt;=1.75),0.019,"shouldnthappen")))))))))))))))))))))))))))))))))))</f>
        <v>0.026</v>
      </c>
      <c r="AB70" s="1" t="n">
        <f aca="false">+ 0.5</f>
        <v>0.5</v>
      </c>
    </row>
    <row r="71" customFormat="false" ht="13.8" hidden="false" customHeight="false" outlineLevel="0" collapsed="false">
      <c r="A71" s="11" t="n">
        <v>6.2</v>
      </c>
      <c r="B71" s="1" t="n">
        <v>2.2</v>
      </c>
      <c r="C71" s="1" t="n">
        <v>4.5</v>
      </c>
      <c r="D71" s="1" t="n">
        <v>1.5</v>
      </c>
      <c r="E71" s="1" t="s">
        <v>92</v>
      </c>
      <c r="F71" s="1" t="n">
        <v>2</v>
      </c>
      <c r="G71" s="1" t="n">
        <v>0.4444323501084</v>
      </c>
      <c r="H71" s="18" t="n">
        <v>14.2726545862854</v>
      </c>
      <c r="I71" s="1" t="n">
        <f aca="false">C71</f>
        <v>4.5</v>
      </c>
      <c r="J71" s="1" t="n">
        <f aca="false">SUM(M71:AB71)</f>
        <v>4.497</v>
      </c>
      <c r="K71" s="15" t="n">
        <f aca="false">1-SQRT(VAR(M71:AB71, I71)) / AVERAGE(M71:AB71)</f>
        <v>-2.89408715536412</v>
      </c>
      <c r="L71" s="1" t="n">
        <f aca="false">(J71-I71)/I71</f>
        <v>-0.000666666666666692</v>
      </c>
      <c r="M71" s="1" t="n">
        <f aca="false">IF(AND((H71&lt;5.245),(D71&lt;0.8)),0.075,IF(AND(H71&gt;=5.245,(D71&lt;0.8)),0.279,IF(AND((D71&lt;1.45),D71&gt;=0.8),1.043,IF(AND(D71&gt;=1.45,D71&gt;=0.8),1.423,"shouldnthappen"))))</f>
        <v>1.423</v>
      </c>
      <c r="N71" s="1" t="n">
        <f aca="false">IF(AND((A71&lt;4.35),(D71&lt;0.8)),0.048,IF(AND(A71&gt;=4.35,(D71&lt;0.8)),0.198,IF(AND(F71&gt;=2.5,D71&gt;=0.8),1.048,IF(AND((A71&lt;5.15),(F71&lt;2.5),D71&gt;=0.8),0.321,IF(AND(A71&gt;=5.15,(F71&lt;2.5),D71&gt;=0.8),0.783,"shouldnthappen")))))</f>
        <v>0.783</v>
      </c>
      <c r="O71" s="1" t="n">
        <f aca="false">IF(AND((H71&lt;5.245),(D71&lt;0.8)),0.034,IF(AND((A71&lt;5.9),D71&gt;=0.8),0.489,IF(AND(A71&gt;=5.9,D71&gt;=0.8),0.721,IF(AND((A71&lt;4.35),H71&gt;=5.245,(D71&lt;0.8)),0.041,IF(AND(A71&gt;=4.35,H71&gt;=5.245,(D71&lt;0.8)),0.142,"shouldnthappen")))))</f>
        <v>0.721</v>
      </c>
      <c r="P71" s="1" t="n">
        <f aca="false">IF(AND((B71&lt;2.8),(D71&lt;1.15)),0.244,IF(AND((D71&lt;1.75),D71&gt;=1.15),0.396,IF(AND(D71&gt;=1.75,D71&gt;=1.15),0.554,IF(AND((A71&lt;5.05),B71&gt;=2.8,(D71&lt;1.15)),0.078,IF(AND((H71&lt;14.877),A71&gt;=5.05,B71&gt;=2.8,(D71&lt;1.15)),0.118,IF(AND(H71&gt;=14.877,A71&gt;=5.05,B71&gt;=2.8,(D71&lt;1.15)),0.027,"shouldnthappen"))))))</f>
        <v>0.396</v>
      </c>
      <c r="Q71" s="1" t="n">
        <f aca="false">IF(AND(D71&gt;=0.45,(D71&lt;1.15)),0.17,IF(AND(A71&gt;=7.1,D71&gt;=1.15),0.539,IF(AND((A71&lt;6.25),(A71&lt;7.1),D71&gt;=1.15),0.258,IF(AND(A71&gt;=6.25,(A71&lt;7.1),D71&gt;=1.15),0.344,IF(AND(G71&gt;=0.418,(A71&lt;5.05),(D71&lt;0.45),(D71&lt;1.15)),0.033,IF(AND((H71&lt;14.494),(G71&lt;0.418),(A71&lt;5.05),(D71&lt;0.45),(D71&lt;1.15)),0.061,IF(AND(H71&gt;=14.494,(G71&lt;0.418),(A71&lt;5.05),(D71&lt;0.45),(D71&lt;1.15)),0.015,IF(AND(H71&gt;=14.877,(B71&lt;3.85),A71&gt;=5.05,(D71&lt;0.45),(D71&lt;1.15)),0.023,IF(AND((B71&lt;4),B71&gt;=3.85,A71&gt;=5.05,(D71&lt;0.45),(D71&lt;1.15)),0.009,IF(AND(B71&gt;=4,B71&gt;=3.85,A71&gt;=5.05,(D71&lt;0.45),(D71&lt;1.15)),0.052,IF(AND((G71&lt;0.05),(H71&lt;14.877),(B71&lt;3.85),A71&gt;=5.05,(D71&lt;0.45),(D71&lt;1.15)),0.024,IF(AND(G71&gt;=0.05,(H71&lt;14.877),(B71&lt;3.85),A71&gt;=5.05,(D71&lt;0.45),(D71&lt;1.15)),0.091,"shouldnthappen"))))))))))))</f>
        <v>0.258</v>
      </c>
      <c r="R71" s="1" t="n">
        <f aca="false">IF(AND(A71&gt;=7.1,D71&gt;=0.8),0.401,IF(AND((A71&lt;4.5),(G71&lt;0.905),(D71&lt;0.8)),0.024,IF(AND((H71&lt;9.966),G71&gt;=0.905,(D71&lt;0.8)),0.094,IF(AND(H71&gt;=9.966,G71&gt;=0.905,(D71&lt;0.8)),0.026,IF(AND(D71&gt;=2.05,(A71&lt;7.1),D71&gt;=0.8),0.277,IF(AND((H71&lt;5.523),A71&gt;=4.5,(G71&lt;0.905),(D71&lt;0.8)),0.012,IF(AND(H71&gt;=5.523,A71&gt;=4.5,(G71&lt;0.905),(D71&lt;0.8)),0.049,IF(AND((A71&lt;5.3),(D71&lt;2.05),(A71&lt;7.1),D71&gt;=0.8),0.095,IF(AND(A71&gt;=5.3,(D71&lt;2.05),(A71&lt;7.1),D71&gt;=0.8),0.196,"shouldnthappen")))))))))</f>
        <v>0.196</v>
      </c>
      <c r="S71" s="1" t="n">
        <f aca="false">IF(AND(A71&gt;=7.1,D71&gt;=1.35),0.298,IF(AND(G71&gt;=0.905,(D71&lt;0.8),(D71&lt;1.35)),0.068,IF(AND(H71&gt;=9.386,D71&gt;=0.8,(D71&lt;1.35)),0.126,IF(AND((H71&lt;7.426),(H71&lt;9.386),D71&gt;=0.8,(D71&lt;1.35)),0.091,IF(AND((A71&lt;5.3),(G71&lt;0.905),(A71&lt;7.1),D71&gt;=1.35),0.063,IF(AND((D71&lt;2.05),G71&gt;=0.905,(A71&lt;7.1),D71&gt;=1.35),0.015,IF(AND(D71&gt;=2.05,G71&gt;=0.905,(A71&lt;7.1),D71&gt;=1.35),0.089,IF(AND((H71&lt;10.505),(H71&lt;14.344),(G71&lt;0.905),(D71&lt;0.8),(D71&lt;1.35)),0.035,IF(AND((A71&lt;4.85),H71&gt;=14.344,(G71&lt;0.905),(D71&lt;0.8),(D71&lt;1.35)),0.006,IF(AND((B71&lt;2.75),H71&gt;=7.426,(H71&lt;9.386),D71&gt;=0.8,(D71&lt;1.35)),0.021,IF(AND(B71&gt;=2.75,H71&gt;=7.426,(H71&lt;9.386),D71&gt;=0.8,(D71&lt;1.35)),-0.01,IF(AND((B71&lt;2.35),A71&gt;=5.3,(G71&lt;0.905),(A71&lt;7.1),D71&gt;=1.35),0.068,IF(AND(B71&gt;=2.35,A71&gt;=5.3,(G71&lt;0.905),(A71&lt;7.1),D71&gt;=1.35),0.181,IF(AND((H71&lt;11.731),H71&gt;=10.505,(H71&lt;14.344),(G71&lt;0.905),(D71&lt;0.8),(D71&lt;1.35)),0.004,IF(AND(H71&gt;=11.731,H71&gt;=10.505,(H71&lt;14.344),(G71&lt;0.905),(D71&lt;0.8),(D71&lt;1.35)),0.024,IF(AND((H71&lt;14.877),A71&gt;=4.85,H71&gt;=14.344,(G71&lt;0.905),(D71&lt;0.8),(D71&lt;1.35)),0.063,IF(AND(H71&gt;=14.877,A71&gt;=4.85,H71&gt;=14.344,(G71&lt;0.905),(D71&lt;0.8),(D71&lt;1.35)),0.012,"shouldnthappen")))))))))))))))))</f>
        <v>0.068</v>
      </c>
      <c r="T71" s="1" t="n">
        <f aca="false">IF(AND(D71&gt;=0.45,(A71&lt;5.65)),0.067,IF(AND(A71&gt;=7.25,A71&gt;=5.65),0.244,IF(AND((H71&lt;9.966),G71&gt;=0.905,(D71&lt;0.45),(A71&lt;5.65)),0.062,IF(AND(H71&gt;=9.966,G71&gt;=0.905,(D71&lt;0.45),(A71&lt;5.65)),0.012,IF(AND((G71&lt;0.948),D71&gt;=2.05,(A71&lt;7.25),A71&gt;=5.65),0.157,IF(AND(G71&gt;=0.948,D71&gt;=2.05,(A71&lt;7.25),A71&gt;=5.65),0.037,IF(AND(G71&gt;=0.422,(B71&lt;3.15),(G71&lt;0.905),(D71&lt;0.45),(A71&lt;5.65)),0.011,IF(AND((D71&lt;0.25),(G71&lt;0.422),(B71&lt;3.15),(G71&lt;0.905),(D71&lt;0.45),(A71&lt;5.65)),0.04,IF(AND(D71&gt;=0.25,(G71&lt;0.422),(B71&lt;3.15),(G71&lt;0.905),(D71&lt;0.45),(A71&lt;5.65)),0.009,IF(AND((A71&lt;4.85),(B71&lt;3.25),B71&gt;=3.15,(G71&lt;0.905),(D71&lt;0.45),(A71&lt;5.65)),0.008,IF(AND(A71&gt;=4.85,(B71&lt;3.25),B71&gt;=3.15,(G71&lt;0.905),(D71&lt;0.45),(A71&lt;5.65)),-0.017,IF(AND((D71&lt;0.25),B71&gt;=3.25,B71&gt;=3.15,(G71&lt;0.905),(D71&lt;0.45),(A71&lt;5.65)),0.022,IF(AND(D71&gt;=0.25,B71&gt;=3.25,B71&gt;=3.15,(G71&lt;0.905),(D71&lt;0.45),(A71&lt;5.65)),0.009,IF(AND((F71&lt;2.5),(H71&lt;7.692),(G71&lt;0.644),(D71&lt;2.05),(A71&lt;7.25),A71&gt;=5.65),0.018,IF(AND(F71&gt;=2.5,(H71&lt;7.692),(G71&lt;0.644),(D71&lt;2.05),(A71&lt;7.25),A71&gt;=5.65),0.068,IF(AND((B71&lt;2.35),H71&gt;=7.692,(G71&lt;0.644),(D71&lt;2.05),(A71&lt;7.25),A71&gt;=5.65),0.023,IF(AND(B71&gt;=2.35,H71&gt;=7.692,(G71&lt;0.644),(D71&lt;2.05),(A71&lt;7.25),A71&gt;=5.65),0.125,IF(AND((G71&lt;0.766),(G71&lt;0.85),G71&gt;=0.644,(D71&lt;2.05),(A71&lt;7.25),A71&gt;=5.65),0.055,IF(AND(G71&gt;=0.766,(G71&lt;0.85),G71&gt;=0.644,(D71&lt;2.05),(A71&lt;7.25),A71&gt;=5.65),-0,IF(AND((B71&lt;2.95),G71&gt;=0.85,G71&gt;=0.644,(D71&lt;2.05),(A71&lt;7.25),A71&gt;=5.65),0.098,IF(AND(B71&gt;=2.95,G71&gt;=0.85,G71&gt;=0.644,(D71&lt;2.05),(A71&lt;7.25),A71&gt;=5.65),0.013,"shouldnthappen")))))))))))))))))))))</f>
        <v>0.023</v>
      </c>
      <c r="U71" s="1" t="n">
        <f aca="false">IF(AND(A71&gt;=7.25,D71&gt;=1.25),0.186,IF(AND((G71&lt;0.13),D71&gt;=0.35,(D71&lt;1.25)),-0.004,IF(AND(H71&gt;=14.246,(H71&lt;14.344),(D71&lt;0.35),(D71&lt;1.25)),-0.002,IF(AND((A71&lt;4.85),H71&gt;=14.344,(D71&lt;0.35),(D71&lt;1.25)),0.004,IF(AND(G71&gt;=0.446,(G71&lt;0.644),(A71&lt;7.25),D71&gt;=1.25),0.138,IF(AND(A71&gt;=5.45,(H71&lt;14.246),(H71&lt;14.344),(D71&lt;0.35),(D71&lt;1.25)),0.001,IF(AND((H71&lt;14.877),A71&gt;=4.85,H71&gt;=14.344,(D71&lt;0.35),(D71&lt;1.25)),0.035,IF(AND(H71&gt;=14.877,A71&gt;=4.85,H71&gt;=14.344,(D71&lt;0.35),(D71&lt;1.25)),0.007,IF(AND((B71&lt;3.35),H71&gt;=9.448,G71&gt;=0.13,D71&gt;=0.35,(D71&lt;1.25)),0.053,IF(AND(B71&gt;=3.35,H71&gt;=9.448,G71&gt;=0.13,D71&gt;=0.35,(D71&lt;1.25)),0.017,IF(AND((G71&lt;0.44),(G71&lt;0.446),(G71&lt;0.644),(A71&lt;7.25),D71&gt;=1.25),0.079,IF(AND(G71&gt;=0.44,(G71&lt;0.446),(G71&lt;0.644),(A71&lt;7.25),D71&gt;=1.25),0.02,IF(AND((A71&lt;5.95),(G71&lt;0.724),G71&gt;=0.644,(A71&lt;7.25),D71&gt;=1.25),-0.018,IF(AND(A71&gt;=5.95,(G71&lt;0.724),G71&gt;=0.644,(A71&lt;7.25),D71&gt;=1.25),0.027,IF(AND(A71&gt;=6.15,G71&gt;=0.724,G71&gt;=0.644,(A71&lt;7.25),D71&gt;=1.25),0.093,IF(AND((A71&lt;5.05),(A71&lt;5.45),(H71&lt;14.246),(H71&lt;14.344),(D71&lt;0.35),(D71&lt;1.25)),0.011,IF(AND(A71&gt;=5.05,(A71&lt;5.45),(H71&lt;14.246),(H71&lt;14.344),(D71&lt;0.35),(D71&lt;1.25)),0.021,IF(AND((A71&lt;5.4),(B71&lt;3.15),(H71&lt;9.448),G71&gt;=0.13,D71&gt;=0.35,(D71&lt;1.25)),0.007,IF(AND(A71&gt;=5.4,(B71&lt;3.15),(H71&lt;9.448),G71&gt;=0.13,D71&gt;=0.35,(D71&lt;1.25)),-0.011,IF(AND((B71&lt;3.75),B71&gt;=3.15,(H71&lt;9.448),G71&gt;=0.13,D71&gt;=0.35,(D71&lt;1.25)),0.012,IF(AND(B71&gt;=3.75,B71&gt;=3.15,(H71&lt;9.448),G71&gt;=0.13,D71&gt;=0.35,(D71&lt;1.25)),0.046,IF(AND((A71&lt;5.9),(A71&lt;6.15),G71&gt;=0.724,G71&gt;=0.644,(A71&lt;7.25),D71&gt;=1.25),0.06,IF(AND(A71&gt;=5.9,(A71&lt;6.15),G71&gt;=0.724,G71&gt;=0.644,(A71&lt;7.25),D71&gt;=1.25),0.005,"shouldnthappen")))))))))))))))))))))))</f>
        <v>0.02</v>
      </c>
      <c r="V71" s="1" t="n">
        <f aca="false">IF(AND(H71&gt;=15.155,(D71&lt;1.55)),0.084,IF(AND(A71&gt;=7.25,D71&gt;=1.55),0.141,IF(AND((G71&lt;0.043),D71&gt;=1.05,(H71&lt;15.155),(D71&lt;1.55)),-0.007,IF(AND(D71&gt;=1.85,G71&gt;=0.755,(A71&lt;7.25),D71&gt;=1.55),0.051,IF(AND((H71&lt;9.966),G71&gt;=0.905,(D71&lt;1.05),(H71&lt;15.155),(D71&lt;1.55)),0.043,IF(AND(H71&gt;=9.966,G71&gt;=0.905,(D71&lt;1.05),(H71&lt;15.155),(D71&lt;1.55)),0.007,IF(AND((G71&lt;0.278),(G71&lt;0.361),(G71&lt;0.755),(A71&lt;7.25),D71&gt;=1.55),0.08,IF(AND((A71&lt;5.8),G71&gt;=0.361,(G71&lt;0.755),(A71&lt;7.25),D71&gt;=1.55),0.019,IF(AND((A71&lt;6.05),(D71&lt;1.85),G71&gt;=0.755,(A71&lt;7.25),D71&gt;=1.55),0.01,IF(AND(A71&gt;=6.05,(D71&lt;1.85),G71&gt;=0.755,(A71&lt;7.25),D71&gt;=1.55),0.002,IF(AND((G71&lt;0.486),(B71&lt;3.15),(G71&lt;0.905),(D71&lt;1.05),(H71&lt;15.155),(D71&lt;1.55)),0.026,IF(AND(G71&gt;=0.486,(B71&lt;3.15),(G71&lt;0.905),(D71&lt;1.05),(H71&lt;15.155),(D71&lt;1.55)),0.001,IF(AND((B71&lt;3.25),B71&gt;=3.15,(G71&lt;0.905),(D71&lt;1.05),(H71&lt;15.155),(D71&lt;1.55)),-0.003,IF(AND(B71&gt;=3.25,B71&gt;=3.15,(G71&lt;0.905),(D71&lt;1.05),(H71&lt;15.155),(D71&lt;1.55)),0.012,IF(AND((H71&lt;7.426),(H71&lt;8.769),G71&gt;=0.043,D71&gt;=1.05,(H71&lt;15.155),(D71&lt;1.55)),0.041,IF(AND(H71&gt;=7.426,(H71&lt;8.769),G71&gt;=0.043,D71&gt;=1.05,(H71&lt;15.155),(D71&lt;1.55)),-0.008,IF(AND((H71&lt;10.696),H71&gt;=8.769,G71&gt;=0.043,D71&gt;=1.05,(H71&lt;15.155),(D71&lt;1.55)),0.069,IF(AND(H71&gt;=10.696,H71&gt;=8.769,G71&gt;=0.043,D71&gt;=1.05,(H71&lt;15.155),(D71&lt;1.55)),0.033,IF(AND((D71&lt;2.2),G71&gt;=0.278,(G71&lt;0.361),(G71&lt;0.755),(A71&lt;7.25),D71&gt;=1.55),0.022,IF(AND(D71&gt;=2.2,G71&gt;=0.278,(G71&lt;0.361),(G71&lt;0.755),(A71&lt;7.25),D71&gt;=1.55),-0.027,IF(AND((H71&lt;12.626),A71&gt;=5.8,G71&gt;=0.361,(G71&lt;0.755),(A71&lt;7.25),D71&gt;=1.55),0.126,IF(AND(H71&gt;=12.626,A71&gt;=5.8,G71&gt;=0.361,(G71&lt;0.755),(A71&lt;7.25),D71&gt;=1.55),0.065,"shouldnthappen"))))))))))))))))))))))</f>
        <v>0.033</v>
      </c>
      <c r="W71" s="1" t="n">
        <f aca="false">IF(AND(H71&gt;=15.155,(D71&lt;1.55)),0.064,IF(AND(A71&gt;=7.45,D71&gt;=1.55),0.115,IF(AND(B71&gt;=3.15,(H71&lt;10.257),(A71&lt;7.45),D71&gt;=1.55),0.097,IF(AND((A71&lt;4.85),H71&gt;=14.344,(D71&lt;0.35),(H71&lt;15.155),(D71&lt;1.55)),0.003,IF(AND(A71&gt;=6.05,(G71&lt;0.169),D71&gt;=0.35,(H71&lt;15.155),(D71&lt;1.55)),-0.008,IF(AND((G71&lt;0.181),G71&gt;=0.169,D71&gt;=0.35,(H71&lt;15.155),(D71&lt;1.55)),0.065,IF(AND(B71&gt;=3.05,(B71&lt;3.15),(H71&lt;10.257),(A71&lt;7.45),D71&gt;=1.55),-0.023,IF(AND(H71&gt;=11.854,(G71&lt;0.613),H71&gt;=10.257,(A71&lt;7.45),D71&gt;=1.55),0.068,IF(AND((D71&lt;0.25),(B71&lt;3.15),(H71&lt;14.344),(D71&lt;0.35),(H71&lt;15.155),(D71&lt;1.55)),0.014,IF(AND(D71&gt;=0.25,(B71&lt;3.15),(H71&lt;14.344),(D71&lt;0.35),(H71&lt;15.155),(D71&lt;1.55)),0.002,IF(AND((A71&lt;5.05),B71&gt;=3.15,(H71&lt;14.344),(D71&lt;0.35),(H71&lt;15.155),(D71&lt;1.55)),-0.001,IF(AND(A71&gt;=5.05,B71&gt;=3.15,(H71&lt;14.344),(D71&lt;0.35),(H71&lt;15.155),(D71&lt;1.55)),0.009,IF(AND((H71&lt;14.877),A71&gt;=4.85,H71&gt;=14.344,(D71&lt;0.35),(H71&lt;15.155),(D71&lt;1.55)),0.023,IF(AND(H71&gt;=14.877,A71&gt;=4.85,H71&gt;=14.344,(D71&lt;0.35),(H71&lt;15.155),(D71&lt;1.55)),0.004,IF(AND((H71&lt;13.602),(A71&lt;6.05),(G71&lt;0.169),D71&gt;=0.35,(H71&lt;15.155),(D71&lt;1.55)),0.023,IF(AND(H71&gt;=13.602,(A71&lt;6.05),(G71&lt;0.169),D71&gt;=0.35,(H71&lt;15.155),(D71&lt;1.55)),-0.006,IF(AND((B71&lt;2.95),G71&gt;=0.181,G71&gt;=0.169,D71&gt;=0.35,(H71&lt;15.155),(D71&lt;1.55)),0.019,IF(AND(B71&gt;=2.95,G71&gt;=0.181,G71&gt;=0.169,D71&gt;=0.35,(H71&lt;15.155),(D71&lt;1.55)),0.034,IF(AND((A71&lt;5.35),(B71&lt;3.05),(B71&lt;3.15),(H71&lt;10.257),(A71&lt;7.45),D71&gt;=1.55),0.009,IF(AND(A71&gt;=5.35,(B71&lt;3.05),(B71&lt;3.15),(H71&lt;10.257),(A71&lt;7.45),D71&gt;=1.55),0.058,IF(AND((B71&lt;2.9),(H71&lt;11.854),(G71&lt;0.613),H71&gt;=10.257,(A71&lt;7.45),D71&gt;=1.55),0.037,IF(AND(B71&gt;=2.9,(H71&lt;11.854),(G71&lt;0.613),H71&gt;=10.257,(A71&lt;7.45),D71&gt;=1.55),-0.005,IF(AND((A71&lt;6.4),(G71&lt;0.711),G71&gt;=0.613,H71&gt;=10.257,(A71&lt;7.45),D71&gt;=1.55),0.001,IF(AND(A71&gt;=6.4,(G71&lt;0.711),G71&gt;=0.613,H71&gt;=10.257,(A71&lt;7.45),D71&gt;=1.55),-0.002,IF(AND((D71&lt;1.9),G71&gt;=0.711,G71&gt;=0.613,H71&gt;=10.257,(A71&lt;7.45),D71&gt;=1.55),0.007,IF(AND(D71&gt;=1.9,G71&gt;=0.711,G71&gt;=0.613,H71&gt;=10.257,(A71&lt;7.45),D71&gt;=1.55),0.023,"shouldnthappen"))))))))))))))))))))))))))</f>
        <v>0.019</v>
      </c>
      <c r="X71" s="1" t="n">
        <f aca="false">IF(AND(H71&gt;=15.155,(F71&lt;2.5)),0.049,IF(AND(A71&gt;=7.45,F71&gt;=2.5),0.089,IF(AND((G71&lt;0.107),(G71&lt;0.364),(A71&lt;7.45),F71&gt;=2.5),0.055,IF(AND(A71&gt;=5.75,(G71&lt;0.572),(D71&lt;1.25),(H71&lt;15.155),(F71&lt;2.5)),-0.018,IF(AND((A71&lt;5.7),(H71&lt;12.626),G71&gt;=0.364,(A71&lt;7.45),F71&gt;=2.5),0.012,IF(AND(A71&gt;=5.7,(H71&lt;12.626),G71&gt;=0.364,(A71&lt;7.45),F71&gt;=2.5),0.065,IF(AND((G71&lt;0.628),H71&gt;=12.626,G71&gt;=0.364,(A71&lt;7.45),F71&gt;=2.5),0.047,IF(AND((G71&lt;0.545),(A71&lt;5.75),(G71&lt;0.572),(D71&lt;1.25),(H71&lt;15.155),(F71&lt;2.5)),0.007,IF(AND(G71&gt;=0.545,(A71&lt;5.75),(G71&lt;0.572),(D71&lt;1.25),(H71&lt;15.155),(F71&lt;2.5)),-0.009,IF(AND((D71&lt;0.3),(H71&lt;11.788),G71&gt;=0.572,(D71&lt;1.25),(H71&lt;15.155),(F71&lt;2.5)),0.01,IF(AND(D71&gt;=0.3,(H71&lt;11.788),G71&gt;=0.572,(D71&lt;1.25),(H71&lt;15.155),(F71&lt;2.5)),0.03,IF(AND((A71&lt;4.75),H71&gt;=11.788,G71&gt;=0.572,(D71&lt;1.25),(H71&lt;15.155),(F71&lt;2.5)),0.001,IF(AND(A71&gt;=4.75,H71&gt;=11.788,G71&gt;=0.572,(D71&lt;1.25),(H71&lt;15.155),(F71&lt;2.5)),0.01,IF(AND((A71&lt;5.5),(A71&lt;6.15),(G71&lt;0.652),D71&gt;=1.25,(H71&lt;15.155),(F71&lt;2.5)),0.014,IF(AND(A71&gt;=5.5,(A71&lt;6.15),(G71&lt;0.652),D71&gt;=1.25,(H71&lt;15.155),(F71&lt;2.5)),0.049,IF(AND((H71&lt;12.206),A71&gt;=6.15,(G71&lt;0.652),D71&gt;=1.25,(H71&lt;15.155),(F71&lt;2.5)),-0.009,IF(AND(H71&gt;=12.206,A71&gt;=6.15,(G71&lt;0.652),D71&gt;=1.25,(H71&lt;15.155),(F71&lt;2.5)),0.021,IF(AND((A71&lt;5.55),(A71&lt;6.2),G71&gt;=0.652,D71&gt;=1.25,(H71&lt;15.155),(F71&lt;2.5)),0.011,IF(AND(A71&gt;=5.55,(A71&lt;6.2),G71&gt;=0.652,D71&gt;=1.25,(H71&lt;15.155),(F71&lt;2.5)),-0.019,IF(AND((B71&lt;3.2),A71&gt;=6.2,G71&gt;=0.652,D71&gt;=1.25,(H71&lt;15.155),(F71&lt;2.5)),0.025,IF(AND(B71&gt;=3.2,A71&gt;=6.2,G71&gt;=0.652,D71&gt;=1.25,(H71&lt;15.155),(F71&lt;2.5)),0.001,IF(AND((G71&lt;0.183),(G71&lt;0.301),G71&gt;=0.107,(G71&lt;0.364),(A71&lt;7.45),F71&gt;=2.5),-0.009,IF(AND(G71&gt;=0.183,(G71&lt;0.301),G71&gt;=0.107,(G71&lt;0.364),(A71&lt;7.45),F71&gt;=2.5),0.022,IF(AND((D71&lt;2.2),G71&gt;=0.301,G71&gt;=0.107,(G71&lt;0.364),(A71&lt;7.45),F71&gt;=2.5),0.004,IF(AND(D71&gt;=2.2,G71&gt;=0.301,G71&gt;=0.107,(G71&lt;0.364),(A71&lt;7.45),F71&gt;=2.5),-0.02,IF(AND((G71&lt;0.787),G71&gt;=0.628,H71&gt;=12.626,G71&gt;=0.364,(A71&lt;7.45),F71&gt;=2.5),-0.001,IF(AND(G71&gt;=0.787,G71&gt;=0.628,H71&gt;=12.626,G71&gt;=0.364,(A71&lt;7.45),F71&gt;=2.5),0.016,"shouldnthappen")))))))))))))))))))))))))))</f>
        <v>0.021</v>
      </c>
      <c r="Y71" s="1" t="n">
        <f aca="false">IF(AND(H71&gt;=15.155,(D71&lt;1.55)),0.037,IF(AND(D71&gt;=2.45,(A71&lt;7.45),D71&gt;=1.55),0.054,IF(AND((A71&lt;7.8),A71&gt;=7.45,D71&gt;=1.55),0.078,IF(AND(A71&gt;=7.8,A71&gt;=7.45,D71&gt;=1.55),0.021,IF(AND(A71&gt;=6.2,G71&gt;=0.68,D71&gt;=1.25,(H71&lt;15.155),(D71&lt;1.55)),0.019,IF(AND((B71&lt;2.65),(A71&lt;4.95),(G71&lt;0.572),(D71&lt;1.25),(H71&lt;15.155),(D71&lt;1.55)),0.021,IF(AND(B71&gt;=2.65,(A71&lt;4.95),(G71&lt;0.572),(D71&lt;1.25),(H71&lt;15.155),(D71&lt;1.55)),0.006,IF(AND((H71&lt;14.344),A71&gt;=4.95,(G71&lt;0.572),(D71&lt;1.25),(H71&lt;15.155),(D71&lt;1.55)),-0.005,IF(AND(H71&gt;=14.344,A71&gt;=4.95,(G71&lt;0.572),(D71&lt;1.25),(H71&lt;15.155),(D71&lt;1.55)),0.013,IF(AND((G71&lt;0.833),(H71&lt;11.788),G71&gt;=0.572,(D71&lt;1.25),(H71&lt;15.155),(D71&lt;1.55)),0.009,IF(AND(G71&gt;=0.833,(H71&lt;11.788),G71&gt;=0.572,(D71&lt;1.25),(H71&lt;15.155),(D71&lt;1.55)),0.024,IF(AND((A71&lt;4.75),H71&gt;=11.788,G71&gt;=0.572,(D71&lt;1.25),(H71&lt;15.155),(D71&lt;1.55)),0.001,IF(AND(A71&gt;=4.75,H71&gt;=11.788,G71&gt;=0.572,(D71&lt;1.25),(H71&lt;15.155),(D71&lt;1.55)),0.008,IF(AND((A71&lt;5.65),(A71&lt;6.15),(G71&lt;0.68),D71&gt;=1.25,(H71&lt;15.155),(D71&lt;1.55)),0.017,IF(AND(A71&gt;=5.65,(A71&lt;6.15),(G71&lt;0.68),D71&gt;=1.25,(H71&lt;15.155),(D71&lt;1.55)),0.039,IF(AND((G71&lt;0.436),A71&gt;=6.15,(G71&lt;0.68),D71&gt;=1.25,(H71&lt;15.155),(D71&lt;1.55)),-0.004,IF(AND(G71&gt;=0.436,A71&gt;=6.15,(G71&lt;0.68),D71&gt;=1.25,(H71&lt;15.155),(D71&lt;1.55)),0.022,IF(AND((A71&lt;5.55),(A71&lt;6.2),G71&gt;=0.68,D71&gt;=1.25,(H71&lt;15.155),(D71&lt;1.55)),0.009,IF(AND(A71&gt;=5.55,(A71&lt;6.2),G71&gt;=0.68,D71&gt;=1.25,(H71&lt;15.155),(D71&lt;1.55)),-0.016,IF(AND((G71&lt;0.107),(G71&lt;0.361),(G71&lt;0.613),(D71&lt;2.45),(A71&lt;7.45),D71&gt;=1.55),0.042,IF(AND(G71&gt;=0.107,(G71&lt;0.361),(G71&lt;0.613),(D71&lt;2.45),(A71&lt;7.45),D71&gt;=1.55),0.002,IF(AND((D71&lt;2.35),G71&gt;=0.361,(G71&lt;0.613),(D71&lt;2.45),(A71&lt;7.45),D71&gt;=1.55),0.051,IF(AND(D71&gt;=2.35,G71&gt;=0.361,(G71&lt;0.613),(D71&lt;2.45),(A71&lt;7.45),D71&gt;=1.55),0.016,IF(AND((A71&lt;6.4),(G71&lt;0.711),G71&gt;=0.613,(D71&lt;2.45),(A71&lt;7.45),D71&gt;=1.55),0.001,IF(AND(A71&gt;=6.4,(G71&lt;0.711),G71&gt;=0.613,(D71&lt;2.45),(A71&lt;7.45),D71&gt;=1.55),-0.002,IF(AND((B71&lt;2.95),G71&gt;=0.711,G71&gt;=0.613,(D71&lt;2.45),(A71&lt;7.45),D71&gt;=1.55),0.023,IF(AND(B71&gt;=2.95,G71&gt;=0.711,G71&gt;=0.613,(D71&lt;2.45),(A71&lt;7.45),D71&gt;=1.55),0.01,"shouldnthappen")))))))))))))))))))))))))))</f>
        <v>0.022</v>
      </c>
      <c r="Z71" s="1" t="n">
        <f aca="false">IF(AND(A71&gt;=7.45,D71&gt;=1.75),0.056,IF(AND(H71&gt;=15.059,A71&gt;=5.55,(D71&lt;1.75)),0.028,IF(AND((D71&lt;0.35),G71&gt;=0.905,(A71&lt;5.55),(D71&lt;1.75)),0.005,IF(AND(D71&gt;=0.35,G71&gt;=0.905,(A71&lt;5.55),(D71&lt;1.75)),0.026,IF(AND((H71&lt;8.711),D71&gt;=2.45,(A71&lt;7.45),D71&gt;=1.75),0.011,IF(AND(H71&gt;=8.711,D71&gt;=2.45,(A71&lt;7.45),D71&gt;=1.75),0.049,IF(AND((G71&lt;0.107),(G71&lt;0.487),(D71&lt;2.45),(A71&lt;7.45),D71&gt;=1.75),0.032,IF(AND((H71&lt;10.915),(A71&lt;4.5),(B71&lt;3.15),(G71&lt;0.905),(A71&lt;5.55),(D71&lt;1.75)),-0.001,IF(AND(H71&gt;=10.915,(A71&lt;4.5),(B71&lt;3.15),(G71&lt;0.905),(A71&lt;5.55),(D71&lt;1.75)),0.003,IF(AND((A71&lt;5.05),A71&gt;=4.5,(B71&lt;3.15),(G71&lt;0.905),(A71&lt;5.55),(D71&lt;1.75)),0.015,IF(AND(A71&gt;=5.05,A71&gt;=4.5,(B71&lt;3.15),(G71&lt;0.905),(A71&lt;5.55),(D71&lt;1.75)),0.006,IF(AND((G71&lt;0.05),(G71&lt;0.091),B71&gt;=3.15,(G71&lt;0.905),(A71&lt;5.55),(D71&lt;1.75)),0.001,IF(AND(G71&gt;=0.05,(G71&lt;0.091),B71&gt;=3.15,(G71&lt;0.905),(A71&lt;5.55),(D71&lt;1.75)),0.008,IF(AND((G71&lt;0.587),G71&gt;=0.091,B71&gt;=3.15,(G71&lt;0.905),(A71&lt;5.55),(D71&lt;1.75)),-0.003,IF(AND(G71&gt;=0.587,G71&gt;=0.091,B71&gt;=3.15,(G71&lt;0.905),(A71&lt;5.55),(D71&lt;1.75)),0.004,IF(AND((F71&lt;2.5),(B71&lt;2.85),(G71&lt;0.419),(H71&lt;15.059),A71&gt;=5.55,(D71&lt;1.75)),0.041,IF(AND(F71&gt;=2.5,(B71&lt;2.85),(G71&lt;0.419),(H71&lt;15.059),A71&gt;=5.55,(D71&lt;1.75)),0.015,IF(AND((G71&lt;0.164),B71&gt;=2.85,(G71&lt;0.419),(H71&lt;15.059),A71&gt;=5.55,(D71&lt;1.75)),0.01,IF(AND(G71&gt;=0.164,B71&gt;=2.85,(G71&lt;0.419),(H71&lt;15.059),A71&gt;=5.55,(D71&lt;1.75)),-0.001,IF(AND((B71&lt;2.55),(B71&lt;2.95),G71&gt;=0.419,(H71&lt;15.059),A71&gt;=5.55,(D71&lt;1.75)),0.014,IF(AND(B71&gt;=2.55,(B71&lt;2.95),G71&gt;=0.419,(H71&lt;15.059),A71&gt;=5.55,(D71&lt;1.75)),-0.013,IF(AND((D71&lt;1.55),B71&gt;=2.95,G71&gt;=0.419,(H71&lt;15.059),A71&gt;=5.55,(D71&lt;1.75)),0.023,IF(AND(D71&gt;=1.55,B71&gt;=2.95,G71&gt;=0.419,(H71&lt;15.059),A71&gt;=5.55,(D71&lt;1.75)),0.005,IF(AND((H71&lt;13.278),G71&gt;=0.107,(G71&lt;0.487),(D71&lt;2.45),(A71&lt;7.45),D71&gt;=1.75),-0.009,IF(AND(H71&gt;=13.278,G71&gt;=0.107,(G71&lt;0.487),(D71&lt;2.45),(A71&lt;7.45),D71&gt;=1.75),0.017,IF(AND((D71&lt;2.35),(G71&lt;0.571),G71&gt;=0.487,(D71&lt;2.45),(A71&lt;7.45),D71&gt;=1.75),0.053,IF(AND(D71&gt;=2.35,(G71&lt;0.571),G71&gt;=0.487,(D71&lt;2.45),(A71&lt;7.45),D71&gt;=1.75),0.009,IF(AND((G71&lt;0.779),G71&gt;=0.571,G71&gt;=0.487,(D71&lt;2.45),(A71&lt;7.45),D71&gt;=1.75),0.006,IF(AND(G71&gt;=0.779,G71&gt;=0.571,G71&gt;=0.487,(D71&lt;2.45),(A71&lt;7.45),D71&gt;=1.75),0.016,"shouldnthappen")))))))))))))))))))))))))))))</f>
        <v>0.014</v>
      </c>
      <c r="AA71" s="1" t="n">
        <f aca="false">IF(AND((A71&lt;7.8),A71&gt;=7.45,D71&gt;=1.75),0.051,IF(AND(A71&gt;=7.8,A71&gt;=7.45,D71&gt;=1.75),0.01,IF(AND(B71&gt;=3.35,B71&gt;=3.25,(A71&lt;7.45),D71&gt;=1.75),0.016,IF(AND((H71&lt;8.308),(D71&lt;0.15),(H71&lt;13.655),(D71&lt;0.35),(D71&lt;1.75)),0.009,IF(AND((H71&lt;14.529),(G71&lt;0.293),H71&gt;=13.655,(D71&lt;0.35),(D71&lt;1.75)),0.011,IF(AND(H71&gt;=14.529,(G71&lt;0.293),H71&gt;=13.655,(D71&lt;0.35),(D71&lt;1.75)),0.001,IF(AND(D71&gt;=0.25,G71&gt;=0.293,H71&gt;=13.655,(D71&lt;0.35),(D71&lt;1.75)),-0.004,IF(AND(H71&gt;=10.635,(H71&lt;10.696),(H71&lt;13.906),D71&gt;=0.35,(D71&lt;1.75)),0.036,IF(AND(G71&gt;=0.833,H71&gt;=10.696,(H71&lt;13.906),D71&gt;=0.35,(D71&lt;1.75)),0.016,IF(AND((A71&lt;6.65),(G71&lt;0.247),H71&gt;=13.906,D71&gt;=0.35,(D71&lt;1.75)),-0.008,IF(AND(A71&gt;=6.65,(G71&lt;0.247),H71&gt;=13.906,D71&gt;=0.35,(D71&lt;1.75)),0.011,IF(AND((B71&lt;2.45),G71&gt;=0.247,H71&gt;=13.906,D71&gt;=0.35,(D71&lt;1.75)),0,IF(AND((D71&lt;1.85),(B71&lt;2.95),(B71&lt;3.25),(A71&lt;7.45),D71&gt;=1.75),0.033,IF(AND((G71&lt;0.428),(B71&lt;3.35),B71&gt;=3.25,(A71&lt;7.45),D71&gt;=1.75),0.009,IF(AND(G71&gt;=0.428,(B71&lt;3.35),B71&gt;=3.25,(A71&lt;7.45),D71&gt;=1.75),0.042,IF(AND((A71&lt;4.6),H71&gt;=8.308,(D71&lt;0.15),(H71&lt;13.655),(D71&lt;0.35),(D71&lt;1.75)),0.003,IF(AND(A71&gt;=4.6,H71&gt;=8.308,(D71&lt;0.15),(H71&lt;13.655),(D71&lt;0.35),(D71&lt;1.75)),0,IF(AND((H71&lt;8.834),(A71&lt;5.05),D71&gt;=0.15,(H71&lt;13.655),(D71&lt;0.35),(D71&lt;1.75)),0.002,IF(AND(H71&gt;=8.834,(A71&lt;5.05),D71&gt;=0.15,(H71&lt;13.655),(D71&lt;0.35),(D71&lt;1.75)),-0.008,IF(AND((A71&lt;5.45),A71&gt;=5.05,D71&gt;=0.15,(H71&lt;13.655),(D71&lt;0.35),(D71&lt;1.75)),0.003,IF(AND(A71&gt;=5.45,A71&gt;=5.05,D71&gt;=0.15,(H71&lt;13.655),(D71&lt;0.35),(D71&lt;1.75)),-0.002,IF(AND((A71&lt;5.3),(D71&lt;0.25),G71&gt;=0.293,H71&gt;=13.655,(D71&lt;0.35),(D71&lt;1.75)),0.007,IF(AND(A71&gt;=5.3,(D71&lt;0.25),G71&gt;=0.293,H71&gt;=13.655,(D71&lt;0.35),(D71&lt;1.75)),0.001,IF(AND((H71&lt;7.309),(H71&lt;10.635),(H71&lt;10.696),(H71&lt;13.906),D71&gt;=0.35,(D71&lt;1.75)),0.014,IF(AND(H71&gt;=7.309,(H71&lt;10.635),(H71&lt;10.696),(H71&lt;13.906),D71&gt;=0.35,(D71&lt;1.75)),0.006,IF(AND((H71&lt;12.093),(G71&lt;0.833),H71&gt;=10.696,(H71&lt;13.906),D71&gt;=0.35,(D71&lt;1.75)),-0.01,IF(AND(H71&gt;=12.093,(G71&lt;0.833),H71&gt;=10.696,(H71&lt;13.906),D71&gt;=0.35,(D71&lt;1.75)),0.004,IF(AND((G71&lt;0.823),B71&gt;=2.45,G71&gt;=0.247,H71&gt;=13.906,D71&gt;=0.35,(D71&lt;1.75)),0.026,IF(AND(G71&gt;=0.823,B71&gt;=2.45,G71&gt;=0.247,H71&gt;=13.906,D71&gt;=0.35,(D71&lt;1.75)),0.006,IF(AND((H71&lt;11.121),D71&gt;=1.85,(B71&lt;2.95),(B71&lt;3.25),(A71&lt;7.45),D71&gt;=1.75),0.013,IF(AND(H71&gt;=11.121,D71&gt;=1.85,(B71&lt;2.95),(B71&lt;3.25),(A71&lt;7.45),D71&gt;=1.75),0.005,IF(AND((A71&lt;6.05),(A71&lt;6.45),B71&gt;=2.95,(B71&lt;3.25),(A71&lt;7.45),D71&gt;=1.75),0.001,IF(AND(A71&gt;=6.05,(A71&lt;6.45),B71&gt;=2.95,(B71&lt;3.25),(A71&lt;7.45),D71&gt;=1.75),-0.005,IF(AND((G71&lt;0.42),A71&gt;=6.45,B71&gt;=2.95,(B71&lt;3.25),(A71&lt;7.45),D71&gt;=1.75),0.004,IF(AND(G71&gt;=0.42,A71&gt;=6.45,B71&gt;=2.95,(B71&lt;3.25),(A71&lt;7.45),D71&gt;=1.75),0.019,"shouldnthappen")))))))))))))))))))))))))))))))))))</f>
        <v>0</v>
      </c>
      <c r="AB71" s="1" t="n">
        <f aca="false">+ 0.5</f>
        <v>0.5</v>
      </c>
    </row>
    <row r="72" customFormat="false" ht="13.8" hidden="false" customHeight="false" outlineLevel="0" collapsed="false">
      <c r="A72" s="11" t="n">
        <v>5.6</v>
      </c>
      <c r="B72" s="1" t="n">
        <v>2.5</v>
      </c>
      <c r="C72" s="1" t="n">
        <v>3.9</v>
      </c>
      <c r="D72" s="1" t="n">
        <v>1.1</v>
      </c>
      <c r="E72" s="1" t="s">
        <v>92</v>
      </c>
      <c r="F72" s="1" t="n">
        <v>2</v>
      </c>
      <c r="G72" s="1" t="n">
        <v>0.834165521664545</v>
      </c>
      <c r="H72" s="18" t="n">
        <v>11.3205314259045</v>
      </c>
      <c r="I72" s="1" t="n">
        <f aca="false">C72</f>
        <v>3.9</v>
      </c>
      <c r="J72" s="1" t="n">
        <f aca="false">SUM(M72:AB72)</f>
        <v>3.807</v>
      </c>
      <c r="K72" s="15" t="n">
        <f aca="false">1-SQRT(VAR(M72:AB72, I72)) / AVERAGE(M72:AB72)</f>
        <v>-2.93968608273491</v>
      </c>
      <c r="L72" s="1" t="n">
        <f aca="false">(J72-I72)/I72</f>
        <v>-0.0238461538461538</v>
      </c>
      <c r="M72" s="1" t="n">
        <f aca="false">IF(AND((H72&lt;5.245),(D72&lt;0.8)),0.075,IF(AND(H72&gt;=5.245,(D72&lt;0.8)),0.279,IF(AND((D72&lt;1.45),D72&gt;=0.8),1.043,IF(AND(D72&gt;=1.45,D72&gt;=0.8),1.423,"shouldnthappen"))))</f>
        <v>1.043</v>
      </c>
      <c r="N72" s="1" t="n">
        <f aca="false">IF(AND((A72&lt;4.35),(D72&lt;0.8)),0.048,IF(AND(A72&gt;=4.35,(D72&lt;0.8)),0.198,IF(AND(F72&gt;=2.5,D72&gt;=0.8),1.048,IF(AND((A72&lt;5.15),(F72&lt;2.5),D72&gt;=0.8),0.321,IF(AND(A72&gt;=5.15,(F72&lt;2.5),D72&gt;=0.8),0.783,"shouldnthappen")))))</f>
        <v>0.783</v>
      </c>
      <c r="O72" s="1" t="n">
        <f aca="false">IF(AND((H72&lt;5.245),(D72&lt;0.8)),0.034,IF(AND((A72&lt;5.9),D72&gt;=0.8),0.489,IF(AND(A72&gt;=5.9,D72&gt;=0.8),0.721,IF(AND((A72&lt;4.35),H72&gt;=5.245,(D72&lt;0.8)),0.041,IF(AND(A72&gt;=4.35,H72&gt;=5.245,(D72&lt;0.8)),0.142,"shouldnthappen")))))</f>
        <v>0.489</v>
      </c>
      <c r="P72" s="1" t="n">
        <f aca="false">IF(AND((B72&lt;2.8),(D72&lt;1.15)),0.244,IF(AND((D72&lt;1.75),D72&gt;=1.15),0.396,IF(AND(D72&gt;=1.75,D72&gt;=1.15),0.554,IF(AND((A72&lt;5.05),B72&gt;=2.8,(D72&lt;1.15)),0.078,IF(AND((H72&lt;14.877),A72&gt;=5.05,B72&gt;=2.8,(D72&lt;1.15)),0.118,IF(AND(H72&gt;=14.877,A72&gt;=5.05,B72&gt;=2.8,(D72&lt;1.15)),0.027,"shouldnthappen"))))))</f>
        <v>0.244</v>
      </c>
      <c r="Q72" s="1" t="n">
        <f aca="false">IF(AND(D72&gt;=0.45,(D72&lt;1.15)),0.17,IF(AND(A72&gt;=7.1,D72&gt;=1.15),0.539,IF(AND((A72&lt;6.25),(A72&lt;7.1),D72&gt;=1.15),0.258,IF(AND(A72&gt;=6.25,(A72&lt;7.1),D72&gt;=1.15),0.344,IF(AND(G72&gt;=0.418,(A72&lt;5.05),(D72&lt;0.45),(D72&lt;1.15)),0.033,IF(AND((H72&lt;14.494),(G72&lt;0.418),(A72&lt;5.05),(D72&lt;0.45),(D72&lt;1.15)),0.061,IF(AND(H72&gt;=14.494,(G72&lt;0.418),(A72&lt;5.05),(D72&lt;0.45),(D72&lt;1.15)),0.015,IF(AND(H72&gt;=14.877,(B72&lt;3.85),A72&gt;=5.05,(D72&lt;0.45),(D72&lt;1.15)),0.023,IF(AND((B72&lt;4),B72&gt;=3.85,A72&gt;=5.05,(D72&lt;0.45),(D72&lt;1.15)),0.009,IF(AND(B72&gt;=4,B72&gt;=3.85,A72&gt;=5.05,(D72&lt;0.45),(D72&lt;1.15)),0.052,IF(AND((G72&lt;0.05),(H72&lt;14.877),(B72&lt;3.85),A72&gt;=5.05,(D72&lt;0.45),(D72&lt;1.15)),0.024,IF(AND(G72&gt;=0.05,(H72&lt;14.877),(B72&lt;3.85),A72&gt;=5.05,(D72&lt;0.45),(D72&lt;1.15)),0.091,"shouldnthappen"))))))))))))</f>
        <v>0.17</v>
      </c>
      <c r="R72" s="1" t="n">
        <f aca="false">IF(AND(A72&gt;=7.1,D72&gt;=0.8),0.401,IF(AND((A72&lt;4.5),(G72&lt;0.905),(D72&lt;0.8)),0.024,IF(AND((H72&lt;9.966),G72&gt;=0.905,(D72&lt;0.8)),0.094,IF(AND(H72&gt;=9.966,G72&gt;=0.905,(D72&lt;0.8)),0.026,IF(AND(D72&gt;=2.05,(A72&lt;7.1),D72&gt;=0.8),0.277,IF(AND((H72&lt;5.523),A72&gt;=4.5,(G72&lt;0.905),(D72&lt;0.8)),0.012,IF(AND(H72&gt;=5.523,A72&gt;=4.5,(G72&lt;0.905),(D72&lt;0.8)),0.049,IF(AND((A72&lt;5.3),(D72&lt;2.05),(A72&lt;7.1),D72&gt;=0.8),0.095,IF(AND(A72&gt;=5.3,(D72&lt;2.05),(A72&lt;7.1),D72&gt;=0.8),0.196,"shouldnthappen")))))))))</f>
        <v>0.196</v>
      </c>
      <c r="S72" s="1" t="n">
        <f aca="false">IF(AND(A72&gt;=7.1,D72&gt;=1.35),0.298,IF(AND(G72&gt;=0.905,(D72&lt;0.8),(D72&lt;1.35)),0.068,IF(AND(H72&gt;=9.386,D72&gt;=0.8,(D72&lt;1.35)),0.126,IF(AND((H72&lt;7.426),(H72&lt;9.386),D72&gt;=0.8,(D72&lt;1.35)),0.091,IF(AND((A72&lt;5.3),(G72&lt;0.905),(A72&lt;7.1),D72&gt;=1.35),0.063,IF(AND((D72&lt;2.05),G72&gt;=0.905,(A72&lt;7.1),D72&gt;=1.35),0.015,IF(AND(D72&gt;=2.05,G72&gt;=0.905,(A72&lt;7.1),D72&gt;=1.35),0.089,IF(AND((H72&lt;10.505),(H72&lt;14.344),(G72&lt;0.905),(D72&lt;0.8),(D72&lt;1.35)),0.035,IF(AND((A72&lt;4.85),H72&gt;=14.344,(G72&lt;0.905),(D72&lt;0.8),(D72&lt;1.35)),0.006,IF(AND((B72&lt;2.75),H72&gt;=7.426,(H72&lt;9.386),D72&gt;=0.8,(D72&lt;1.35)),0.021,IF(AND(B72&gt;=2.75,H72&gt;=7.426,(H72&lt;9.386),D72&gt;=0.8,(D72&lt;1.35)),-0.01,IF(AND((B72&lt;2.35),A72&gt;=5.3,(G72&lt;0.905),(A72&lt;7.1),D72&gt;=1.35),0.068,IF(AND(B72&gt;=2.35,A72&gt;=5.3,(G72&lt;0.905),(A72&lt;7.1),D72&gt;=1.35),0.181,IF(AND((H72&lt;11.731),H72&gt;=10.505,(H72&lt;14.344),(G72&lt;0.905),(D72&lt;0.8),(D72&lt;1.35)),0.004,IF(AND(H72&gt;=11.731,H72&gt;=10.505,(H72&lt;14.344),(G72&lt;0.905),(D72&lt;0.8),(D72&lt;1.35)),0.024,IF(AND((H72&lt;14.877),A72&gt;=4.85,H72&gt;=14.344,(G72&lt;0.905),(D72&lt;0.8),(D72&lt;1.35)),0.063,IF(AND(H72&gt;=14.877,A72&gt;=4.85,H72&gt;=14.344,(G72&lt;0.905),(D72&lt;0.8),(D72&lt;1.35)),0.012,"shouldnthappen")))))))))))))))))</f>
        <v>0.126</v>
      </c>
      <c r="T72" s="1" t="n">
        <f aca="false">IF(AND(D72&gt;=0.45,(A72&lt;5.65)),0.067,IF(AND(A72&gt;=7.25,A72&gt;=5.65),0.244,IF(AND((H72&lt;9.966),G72&gt;=0.905,(D72&lt;0.45),(A72&lt;5.65)),0.062,IF(AND(H72&gt;=9.966,G72&gt;=0.905,(D72&lt;0.45),(A72&lt;5.65)),0.012,IF(AND((G72&lt;0.948),D72&gt;=2.05,(A72&lt;7.25),A72&gt;=5.65),0.157,IF(AND(G72&gt;=0.948,D72&gt;=2.05,(A72&lt;7.25),A72&gt;=5.65),0.037,IF(AND(G72&gt;=0.422,(B72&lt;3.15),(G72&lt;0.905),(D72&lt;0.45),(A72&lt;5.65)),0.011,IF(AND((D72&lt;0.25),(G72&lt;0.422),(B72&lt;3.15),(G72&lt;0.905),(D72&lt;0.45),(A72&lt;5.65)),0.04,IF(AND(D72&gt;=0.25,(G72&lt;0.422),(B72&lt;3.15),(G72&lt;0.905),(D72&lt;0.45),(A72&lt;5.65)),0.009,IF(AND((A72&lt;4.85),(B72&lt;3.25),B72&gt;=3.15,(G72&lt;0.905),(D72&lt;0.45),(A72&lt;5.65)),0.008,IF(AND(A72&gt;=4.85,(B72&lt;3.25),B72&gt;=3.15,(G72&lt;0.905),(D72&lt;0.45),(A72&lt;5.65)),-0.017,IF(AND((D72&lt;0.25),B72&gt;=3.25,B72&gt;=3.15,(G72&lt;0.905),(D72&lt;0.45),(A72&lt;5.65)),0.022,IF(AND(D72&gt;=0.25,B72&gt;=3.25,B72&gt;=3.15,(G72&lt;0.905),(D72&lt;0.45),(A72&lt;5.65)),0.009,IF(AND((F72&lt;2.5),(H72&lt;7.692),(G72&lt;0.644),(D72&lt;2.05),(A72&lt;7.25),A72&gt;=5.65),0.018,IF(AND(F72&gt;=2.5,(H72&lt;7.692),(G72&lt;0.644),(D72&lt;2.05),(A72&lt;7.25),A72&gt;=5.65),0.068,IF(AND((B72&lt;2.35),H72&gt;=7.692,(G72&lt;0.644),(D72&lt;2.05),(A72&lt;7.25),A72&gt;=5.65),0.023,IF(AND(B72&gt;=2.35,H72&gt;=7.692,(G72&lt;0.644),(D72&lt;2.05),(A72&lt;7.25),A72&gt;=5.65),0.125,IF(AND((G72&lt;0.766),(G72&lt;0.85),G72&gt;=0.644,(D72&lt;2.05),(A72&lt;7.25),A72&gt;=5.65),0.055,IF(AND(G72&gt;=0.766,(G72&lt;0.85),G72&gt;=0.644,(D72&lt;2.05),(A72&lt;7.25),A72&gt;=5.65),-0,IF(AND((B72&lt;2.95),G72&gt;=0.85,G72&gt;=0.644,(D72&lt;2.05),(A72&lt;7.25),A72&gt;=5.65),0.098,IF(AND(B72&gt;=2.95,G72&gt;=0.85,G72&gt;=0.644,(D72&lt;2.05),(A72&lt;7.25),A72&gt;=5.65),0.013,"shouldnthappen")))))))))))))))))))))</f>
        <v>0.067</v>
      </c>
      <c r="U72" s="1" t="n">
        <f aca="false">IF(AND(A72&gt;=7.25,D72&gt;=1.25),0.186,IF(AND((G72&lt;0.13),D72&gt;=0.35,(D72&lt;1.25)),-0.004,IF(AND(H72&gt;=14.246,(H72&lt;14.344),(D72&lt;0.35),(D72&lt;1.25)),-0.002,IF(AND((A72&lt;4.85),H72&gt;=14.344,(D72&lt;0.35),(D72&lt;1.25)),0.004,IF(AND(G72&gt;=0.446,(G72&lt;0.644),(A72&lt;7.25),D72&gt;=1.25),0.138,IF(AND(A72&gt;=5.45,(H72&lt;14.246),(H72&lt;14.344),(D72&lt;0.35),(D72&lt;1.25)),0.001,IF(AND((H72&lt;14.877),A72&gt;=4.85,H72&gt;=14.344,(D72&lt;0.35),(D72&lt;1.25)),0.035,IF(AND(H72&gt;=14.877,A72&gt;=4.85,H72&gt;=14.344,(D72&lt;0.35),(D72&lt;1.25)),0.007,IF(AND((B72&lt;3.35),H72&gt;=9.448,G72&gt;=0.13,D72&gt;=0.35,(D72&lt;1.25)),0.053,IF(AND(B72&gt;=3.35,H72&gt;=9.448,G72&gt;=0.13,D72&gt;=0.35,(D72&lt;1.25)),0.017,IF(AND((G72&lt;0.44),(G72&lt;0.446),(G72&lt;0.644),(A72&lt;7.25),D72&gt;=1.25),0.079,IF(AND(G72&gt;=0.44,(G72&lt;0.446),(G72&lt;0.644),(A72&lt;7.25),D72&gt;=1.25),0.02,IF(AND((A72&lt;5.95),(G72&lt;0.724),G72&gt;=0.644,(A72&lt;7.25),D72&gt;=1.25),-0.018,IF(AND(A72&gt;=5.95,(G72&lt;0.724),G72&gt;=0.644,(A72&lt;7.25),D72&gt;=1.25),0.027,IF(AND(A72&gt;=6.15,G72&gt;=0.724,G72&gt;=0.644,(A72&lt;7.25),D72&gt;=1.25),0.093,IF(AND((A72&lt;5.05),(A72&lt;5.45),(H72&lt;14.246),(H72&lt;14.344),(D72&lt;0.35),(D72&lt;1.25)),0.011,IF(AND(A72&gt;=5.05,(A72&lt;5.45),(H72&lt;14.246),(H72&lt;14.344),(D72&lt;0.35),(D72&lt;1.25)),0.021,IF(AND((A72&lt;5.4),(B72&lt;3.15),(H72&lt;9.448),G72&gt;=0.13,D72&gt;=0.35,(D72&lt;1.25)),0.007,IF(AND(A72&gt;=5.4,(B72&lt;3.15),(H72&lt;9.448),G72&gt;=0.13,D72&gt;=0.35,(D72&lt;1.25)),-0.011,IF(AND((B72&lt;3.75),B72&gt;=3.15,(H72&lt;9.448),G72&gt;=0.13,D72&gt;=0.35,(D72&lt;1.25)),0.012,IF(AND(B72&gt;=3.75,B72&gt;=3.15,(H72&lt;9.448),G72&gt;=0.13,D72&gt;=0.35,(D72&lt;1.25)),0.046,IF(AND((A72&lt;5.9),(A72&lt;6.15),G72&gt;=0.724,G72&gt;=0.644,(A72&lt;7.25),D72&gt;=1.25),0.06,IF(AND(A72&gt;=5.9,(A72&lt;6.15),G72&gt;=0.724,G72&gt;=0.644,(A72&lt;7.25),D72&gt;=1.25),0.005,"shouldnthappen")))))))))))))))))))))))</f>
        <v>0.053</v>
      </c>
      <c r="V72" s="1" t="n">
        <f aca="false">IF(AND(H72&gt;=15.155,(D72&lt;1.55)),0.084,IF(AND(A72&gt;=7.25,D72&gt;=1.55),0.141,IF(AND((G72&lt;0.043),D72&gt;=1.05,(H72&lt;15.155),(D72&lt;1.55)),-0.007,IF(AND(D72&gt;=1.85,G72&gt;=0.755,(A72&lt;7.25),D72&gt;=1.55),0.051,IF(AND((H72&lt;9.966),G72&gt;=0.905,(D72&lt;1.05),(H72&lt;15.155),(D72&lt;1.55)),0.043,IF(AND(H72&gt;=9.966,G72&gt;=0.905,(D72&lt;1.05),(H72&lt;15.155),(D72&lt;1.55)),0.007,IF(AND((G72&lt;0.278),(G72&lt;0.361),(G72&lt;0.755),(A72&lt;7.25),D72&gt;=1.55),0.08,IF(AND((A72&lt;5.8),G72&gt;=0.361,(G72&lt;0.755),(A72&lt;7.25),D72&gt;=1.55),0.019,IF(AND((A72&lt;6.05),(D72&lt;1.85),G72&gt;=0.755,(A72&lt;7.25),D72&gt;=1.55),0.01,IF(AND(A72&gt;=6.05,(D72&lt;1.85),G72&gt;=0.755,(A72&lt;7.25),D72&gt;=1.55),0.002,IF(AND((G72&lt;0.486),(B72&lt;3.15),(G72&lt;0.905),(D72&lt;1.05),(H72&lt;15.155),(D72&lt;1.55)),0.026,IF(AND(G72&gt;=0.486,(B72&lt;3.15),(G72&lt;0.905),(D72&lt;1.05),(H72&lt;15.155),(D72&lt;1.55)),0.001,IF(AND((B72&lt;3.25),B72&gt;=3.15,(G72&lt;0.905),(D72&lt;1.05),(H72&lt;15.155),(D72&lt;1.55)),-0.003,IF(AND(B72&gt;=3.25,B72&gt;=3.15,(G72&lt;0.905),(D72&lt;1.05),(H72&lt;15.155),(D72&lt;1.55)),0.012,IF(AND((H72&lt;7.426),(H72&lt;8.769),G72&gt;=0.043,D72&gt;=1.05,(H72&lt;15.155),(D72&lt;1.55)),0.041,IF(AND(H72&gt;=7.426,(H72&lt;8.769),G72&gt;=0.043,D72&gt;=1.05,(H72&lt;15.155),(D72&lt;1.55)),-0.008,IF(AND((H72&lt;10.696),H72&gt;=8.769,G72&gt;=0.043,D72&gt;=1.05,(H72&lt;15.155),(D72&lt;1.55)),0.069,IF(AND(H72&gt;=10.696,H72&gt;=8.769,G72&gt;=0.043,D72&gt;=1.05,(H72&lt;15.155),(D72&lt;1.55)),0.033,IF(AND((D72&lt;2.2),G72&gt;=0.278,(G72&lt;0.361),(G72&lt;0.755),(A72&lt;7.25),D72&gt;=1.55),0.022,IF(AND(D72&gt;=2.2,G72&gt;=0.278,(G72&lt;0.361),(G72&lt;0.755),(A72&lt;7.25),D72&gt;=1.55),-0.027,IF(AND((H72&lt;12.626),A72&gt;=5.8,G72&gt;=0.361,(G72&lt;0.755),(A72&lt;7.25),D72&gt;=1.55),0.126,IF(AND(H72&gt;=12.626,A72&gt;=5.8,G72&gt;=0.361,(G72&lt;0.755),(A72&lt;7.25),D72&gt;=1.55),0.065,"shouldnthappen"))))))))))))))))))))))</f>
        <v>0.033</v>
      </c>
      <c r="W72" s="1" t="n">
        <f aca="false">IF(AND(H72&gt;=15.155,(D72&lt;1.55)),0.064,IF(AND(A72&gt;=7.45,D72&gt;=1.55),0.115,IF(AND(B72&gt;=3.15,(H72&lt;10.257),(A72&lt;7.45),D72&gt;=1.55),0.097,IF(AND((A72&lt;4.85),H72&gt;=14.344,(D72&lt;0.35),(H72&lt;15.155),(D72&lt;1.55)),0.003,IF(AND(A72&gt;=6.05,(G72&lt;0.169),D72&gt;=0.35,(H72&lt;15.155),(D72&lt;1.55)),-0.008,IF(AND((G72&lt;0.181),G72&gt;=0.169,D72&gt;=0.35,(H72&lt;15.155),(D72&lt;1.55)),0.065,IF(AND(B72&gt;=3.05,(B72&lt;3.15),(H72&lt;10.257),(A72&lt;7.45),D72&gt;=1.55),-0.023,IF(AND(H72&gt;=11.854,(G72&lt;0.613),H72&gt;=10.257,(A72&lt;7.45),D72&gt;=1.55),0.068,IF(AND((D72&lt;0.25),(B72&lt;3.15),(H72&lt;14.344),(D72&lt;0.35),(H72&lt;15.155),(D72&lt;1.55)),0.014,IF(AND(D72&gt;=0.25,(B72&lt;3.15),(H72&lt;14.344),(D72&lt;0.35),(H72&lt;15.155),(D72&lt;1.55)),0.002,IF(AND((A72&lt;5.05),B72&gt;=3.15,(H72&lt;14.344),(D72&lt;0.35),(H72&lt;15.155),(D72&lt;1.55)),-0.001,IF(AND(A72&gt;=5.05,B72&gt;=3.15,(H72&lt;14.344),(D72&lt;0.35),(H72&lt;15.155),(D72&lt;1.55)),0.009,IF(AND((H72&lt;14.877),A72&gt;=4.85,H72&gt;=14.344,(D72&lt;0.35),(H72&lt;15.155),(D72&lt;1.55)),0.023,IF(AND(H72&gt;=14.877,A72&gt;=4.85,H72&gt;=14.344,(D72&lt;0.35),(H72&lt;15.155),(D72&lt;1.55)),0.004,IF(AND((H72&lt;13.602),(A72&lt;6.05),(G72&lt;0.169),D72&gt;=0.35,(H72&lt;15.155),(D72&lt;1.55)),0.023,IF(AND(H72&gt;=13.602,(A72&lt;6.05),(G72&lt;0.169),D72&gt;=0.35,(H72&lt;15.155),(D72&lt;1.55)),-0.006,IF(AND((B72&lt;2.95),G72&gt;=0.181,G72&gt;=0.169,D72&gt;=0.35,(H72&lt;15.155),(D72&lt;1.55)),0.019,IF(AND(B72&gt;=2.95,G72&gt;=0.181,G72&gt;=0.169,D72&gt;=0.35,(H72&lt;15.155),(D72&lt;1.55)),0.034,IF(AND((A72&lt;5.35),(B72&lt;3.05),(B72&lt;3.15),(H72&lt;10.257),(A72&lt;7.45),D72&gt;=1.55),0.009,IF(AND(A72&gt;=5.35,(B72&lt;3.05),(B72&lt;3.15),(H72&lt;10.257),(A72&lt;7.45),D72&gt;=1.55),0.058,IF(AND((B72&lt;2.9),(H72&lt;11.854),(G72&lt;0.613),H72&gt;=10.257,(A72&lt;7.45),D72&gt;=1.55),0.037,IF(AND(B72&gt;=2.9,(H72&lt;11.854),(G72&lt;0.613),H72&gt;=10.257,(A72&lt;7.45),D72&gt;=1.55),-0.005,IF(AND((A72&lt;6.4),(G72&lt;0.711),G72&gt;=0.613,H72&gt;=10.257,(A72&lt;7.45),D72&gt;=1.55),0.001,IF(AND(A72&gt;=6.4,(G72&lt;0.711),G72&gt;=0.613,H72&gt;=10.257,(A72&lt;7.45),D72&gt;=1.55),-0.002,IF(AND((D72&lt;1.9),G72&gt;=0.711,G72&gt;=0.613,H72&gt;=10.257,(A72&lt;7.45),D72&gt;=1.55),0.007,IF(AND(D72&gt;=1.9,G72&gt;=0.711,G72&gt;=0.613,H72&gt;=10.257,(A72&lt;7.45),D72&gt;=1.55),0.023,"shouldnthappen"))))))))))))))))))))))))))</f>
        <v>0.019</v>
      </c>
      <c r="X72" s="1" t="n">
        <f aca="false">IF(AND(H72&gt;=15.155,(F72&lt;2.5)),0.049,IF(AND(A72&gt;=7.45,F72&gt;=2.5),0.089,IF(AND((G72&lt;0.107),(G72&lt;0.364),(A72&lt;7.45),F72&gt;=2.5),0.055,IF(AND(A72&gt;=5.75,(G72&lt;0.572),(D72&lt;1.25),(H72&lt;15.155),(F72&lt;2.5)),-0.018,IF(AND((A72&lt;5.7),(H72&lt;12.626),G72&gt;=0.364,(A72&lt;7.45),F72&gt;=2.5),0.012,IF(AND(A72&gt;=5.7,(H72&lt;12.626),G72&gt;=0.364,(A72&lt;7.45),F72&gt;=2.5),0.065,IF(AND((G72&lt;0.628),H72&gt;=12.626,G72&gt;=0.364,(A72&lt;7.45),F72&gt;=2.5),0.047,IF(AND((G72&lt;0.545),(A72&lt;5.75),(G72&lt;0.572),(D72&lt;1.25),(H72&lt;15.155),(F72&lt;2.5)),0.007,IF(AND(G72&gt;=0.545,(A72&lt;5.75),(G72&lt;0.572),(D72&lt;1.25),(H72&lt;15.155),(F72&lt;2.5)),-0.009,IF(AND((D72&lt;0.3),(H72&lt;11.788),G72&gt;=0.572,(D72&lt;1.25),(H72&lt;15.155),(F72&lt;2.5)),0.01,IF(AND(D72&gt;=0.3,(H72&lt;11.788),G72&gt;=0.572,(D72&lt;1.25),(H72&lt;15.155),(F72&lt;2.5)),0.03,IF(AND((A72&lt;4.75),H72&gt;=11.788,G72&gt;=0.572,(D72&lt;1.25),(H72&lt;15.155),(F72&lt;2.5)),0.001,IF(AND(A72&gt;=4.75,H72&gt;=11.788,G72&gt;=0.572,(D72&lt;1.25),(H72&lt;15.155),(F72&lt;2.5)),0.01,IF(AND((A72&lt;5.5),(A72&lt;6.15),(G72&lt;0.652),D72&gt;=1.25,(H72&lt;15.155),(F72&lt;2.5)),0.014,IF(AND(A72&gt;=5.5,(A72&lt;6.15),(G72&lt;0.652),D72&gt;=1.25,(H72&lt;15.155),(F72&lt;2.5)),0.049,IF(AND((H72&lt;12.206),A72&gt;=6.15,(G72&lt;0.652),D72&gt;=1.25,(H72&lt;15.155),(F72&lt;2.5)),-0.009,IF(AND(H72&gt;=12.206,A72&gt;=6.15,(G72&lt;0.652),D72&gt;=1.25,(H72&lt;15.155),(F72&lt;2.5)),0.021,IF(AND((A72&lt;5.55),(A72&lt;6.2),G72&gt;=0.652,D72&gt;=1.25,(H72&lt;15.155),(F72&lt;2.5)),0.011,IF(AND(A72&gt;=5.55,(A72&lt;6.2),G72&gt;=0.652,D72&gt;=1.25,(H72&lt;15.155),(F72&lt;2.5)),-0.019,IF(AND((B72&lt;3.2),A72&gt;=6.2,G72&gt;=0.652,D72&gt;=1.25,(H72&lt;15.155),(F72&lt;2.5)),0.025,IF(AND(B72&gt;=3.2,A72&gt;=6.2,G72&gt;=0.652,D72&gt;=1.25,(H72&lt;15.155),(F72&lt;2.5)),0.001,IF(AND((G72&lt;0.183),(G72&lt;0.301),G72&gt;=0.107,(G72&lt;0.364),(A72&lt;7.45),F72&gt;=2.5),-0.009,IF(AND(G72&gt;=0.183,(G72&lt;0.301),G72&gt;=0.107,(G72&lt;0.364),(A72&lt;7.45),F72&gt;=2.5),0.022,IF(AND((D72&lt;2.2),G72&gt;=0.301,G72&gt;=0.107,(G72&lt;0.364),(A72&lt;7.45),F72&gt;=2.5),0.004,IF(AND(D72&gt;=2.2,G72&gt;=0.301,G72&gt;=0.107,(G72&lt;0.364),(A72&lt;7.45),F72&gt;=2.5),-0.02,IF(AND((G72&lt;0.787),G72&gt;=0.628,H72&gt;=12.626,G72&gt;=0.364,(A72&lt;7.45),F72&gt;=2.5),-0.001,IF(AND(G72&gt;=0.787,G72&gt;=0.628,H72&gt;=12.626,G72&gt;=0.364,(A72&lt;7.45),F72&gt;=2.5),0.016,"shouldnthappen")))))))))))))))))))))))))))</f>
        <v>0.03</v>
      </c>
      <c r="Y72" s="1" t="n">
        <f aca="false">IF(AND(H72&gt;=15.155,(D72&lt;1.55)),0.037,IF(AND(D72&gt;=2.45,(A72&lt;7.45),D72&gt;=1.55),0.054,IF(AND((A72&lt;7.8),A72&gt;=7.45,D72&gt;=1.55),0.078,IF(AND(A72&gt;=7.8,A72&gt;=7.45,D72&gt;=1.55),0.021,IF(AND(A72&gt;=6.2,G72&gt;=0.68,D72&gt;=1.25,(H72&lt;15.155),(D72&lt;1.55)),0.019,IF(AND((B72&lt;2.65),(A72&lt;4.95),(G72&lt;0.572),(D72&lt;1.25),(H72&lt;15.155),(D72&lt;1.55)),0.021,IF(AND(B72&gt;=2.65,(A72&lt;4.95),(G72&lt;0.572),(D72&lt;1.25),(H72&lt;15.155),(D72&lt;1.55)),0.006,IF(AND((H72&lt;14.344),A72&gt;=4.95,(G72&lt;0.572),(D72&lt;1.25),(H72&lt;15.155),(D72&lt;1.55)),-0.005,IF(AND(H72&gt;=14.344,A72&gt;=4.95,(G72&lt;0.572),(D72&lt;1.25),(H72&lt;15.155),(D72&lt;1.55)),0.013,IF(AND((G72&lt;0.833),(H72&lt;11.788),G72&gt;=0.572,(D72&lt;1.25),(H72&lt;15.155),(D72&lt;1.55)),0.009,IF(AND(G72&gt;=0.833,(H72&lt;11.788),G72&gt;=0.572,(D72&lt;1.25),(H72&lt;15.155),(D72&lt;1.55)),0.024,IF(AND((A72&lt;4.75),H72&gt;=11.788,G72&gt;=0.572,(D72&lt;1.25),(H72&lt;15.155),(D72&lt;1.55)),0.001,IF(AND(A72&gt;=4.75,H72&gt;=11.788,G72&gt;=0.572,(D72&lt;1.25),(H72&lt;15.155),(D72&lt;1.55)),0.008,IF(AND((A72&lt;5.65),(A72&lt;6.15),(G72&lt;0.68),D72&gt;=1.25,(H72&lt;15.155),(D72&lt;1.55)),0.017,IF(AND(A72&gt;=5.65,(A72&lt;6.15),(G72&lt;0.68),D72&gt;=1.25,(H72&lt;15.155),(D72&lt;1.55)),0.039,IF(AND((G72&lt;0.436),A72&gt;=6.15,(G72&lt;0.68),D72&gt;=1.25,(H72&lt;15.155),(D72&lt;1.55)),-0.004,IF(AND(G72&gt;=0.436,A72&gt;=6.15,(G72&lt;0.68),D72&gt;=1.25,(H72&lt;15.155),(D72&lt;1.55)),0.022,IF(AND((A72&lt;5.55),(A72&lt;6.2),G72&gt;=0.68,D72&gt;=1.25,(H72&lt;15.155),(D72&lt;1.55)),0.009,IF(AND(A72&gt;=5.55,(A72&lt;6.2),G72&gt;=0.68,D72&gt;=1.25,(H72&lt;15.155),(D72&lt;1.55)),-0.016,IF(AND((G72&lt;0.107),(G72&lt;0.361),(G72&lt;0.613),(D72&lt;2.45),(A72&lt;7.45),D72&gt;=1.55),0.042,IF(AND(G72&gt;=0.107,(G72&lt;0.361),(G72&lt;0.613),(D72&lt;2.45),(A72&lt;7.45),D72&gt;=1.55),0.002,IF(AND((D72&lt;2.35),G72&gt;=0.361,(G72&lt;0.613),(D72&lt;2.45),(A72&lt;7.45),D72&gt;=1.55),0.051,IF(AND(D72&gt;=2.35,G72&gt;=0.361,(G72&lt;0.613),(D72&lt;2.45),(A72&lt;7.45),D72&gt;=1.55),0.016,IF(AND((A72&lt;6.4),(G72&lt;0.711),G72&gt;=0.613,(D72&lt;2.45),(A72&lt;7.45),D72&gt;=1.55),0.001,IF(AND(A72&gt;=6.4,(G72&lt;0.711),G72&gt;=0.613,(D72&lt;2.45),(A72&lt;7.45),D72&gt;=1.55),-0.002,IF(AND((B72&lt;2.95),G72&gt;=0.711,G72&gt;=0.613,(D72&lt;2.45),(A72&lt;7.45),D72&gt;=1.55),0.023,IF(AND(B72&gt;=2.95,G72&gt;=0.711,G72&gt;=0.613,(D72&lt;2.45),(A72&lt;7.45),D72&gt;=1.55),0.01,"shouldnthappen")))))))))))))))))))))))))))</f>
        <v>0.024</v>
      </c>
      <c r="Z72" s="1" t="n">
        <f aca="false">IF(AND(A72&gt;=7.45,D72&gt;=1.75),0.056,IF(AND(H72&gt;=15.059,A72&gt;=5.55,(D72&lt;1.75)),0.028,IF(AND((D72&lt;0.35),G72&gt;=0.905,(A72&lt;5.55),(D72&lt;1.75)),0.005,IF(AND(D72&gt;=0.35,G72&gt;=0.905,(A72&lt;5.55),(D72&lt;1.75)),0.026,IF(AND((H72&lt;8.711),D72&gt;=2.45,(A72&lt;7.45),D72&gt;=1.75),0.011,IF(AND(H72&gt;=8.711,D72&gt;=2.45,(A72&lt;7.45),D72&gt;=1.75),0.049,IF(AND((G72&lt;0.107),(G72&lt;0.487),(D72&lt;2.45),(A72&lt;7.45),D72&gt;=1.75),0.032,IF(AND((H72&lt;10.915),(A72&lt;4.5),(B72&lt;3.15),(G72&lt;0.905),(A72&lt;5.55),(D72&lt;1.75)),-0.001,IF(AND(H72&gt;=10.915,(A72&lt;4.5),(B72&lt;3.15),(G72&lt;0.905),(A72&lt;5.55),(D72&lt;1.75)),0.003,IF(AND((A72&lt;5.05),A72&gt;=4.5,(B72&lt;3.15),(G72&lt;0.905),(A72&lt;5.55),(D72&lt;1.75)),0.015,IF(AND(A72&gt;=5.05,A72&gt;=4.5,(B72&lt;3.15),(G72&lt;0.905),(A72&lt;5.55),(D72&lt;1.75)),0.006,IF(AND((G72&lt;0.05),(G72&lt;0.091),B72&gt;=3.15,(G72&lt;0.905),(A72&lt;5.55),(D72&lt;1.75)),0.001,IF(AND(G72&gt;=0.05,(G72&lt;0.091),B72&gt;=3.15,(G72&lt;0.905),(A72&lt;5.55),(D72&lt;1.75)),0.008,IF(AND((G72&lt;0.587),G72&gt;=0.091,B72&gt;=3.15,(G72&lt;0.905),(A72&lt;5.55),(D72&lt;1.75)),-0.003,IF(AND(G72&gt;=0.587,G72&gt;=0.091,B72&gt;=3.15,(G72&lt;0.905),(A72&lt;5.55),(D72&lt;1.75)),0.004,IF(AND((F72&lt;2.5),(B72&lt;2.85),(G72&lt;0.419),(H72&lt;15.059),A72&gt;=5.55,(D72&lt;1.75)),0.041,IF(AND(F72&gt;=2.5,(B72&lt;2.85),(G72&lt;0.419),(H72&lt;15.059),A72&gt;=5.55,(D72&lt;1.75)),0.015,IF(AND((G72&lt;0.164),B72&gt;=2.85,(G72&lt;0.419),(H72&lt;15.059),A72&gt;=5.55,(D72&lt;1.75)),0.01,IF(AND(G72&gt;=0.164,B72&gt;=2.85,(G72&lt;0.419),(H72&lt;15.059),A72&gt;=5.55,(D72&lt;1.75)),-0.001,IF(AND((B72&lt;2.55),(B72&lt;2.95),G72&gt;=0.419,(H72&lt;15.059),A72&gt;=5.55,(D72&lt;1.75)),0.014,IF(AND(B72&gt;=2.55,(B72&lt;2.95),G72&gt;=0.419,(H72&lt;15.059),A72&gt;=5.55,(D72&lt;1.75)),-0.013,IF(AND((D72&lt;1.55),B72&gt;=2.95,G72&gt;=0.419,(H72&lt;15.059),A72&gt;=5.55,(D72&lt;1.75)),0.023,IF(AND(D72&gt;=1.55,B72&gt;=2.95,G72&gt;=0.419,(H72&lt;15.059),A72&gt;=5.55,(D72&lt;1.75)),0.005,IF(AND((H72&lt;13.278),G72&gt;=0.107,(G72&lt;0.487),(D72&lt;2.45),(A72&lt;7.45),D72&gt;=1.75),-0.009,IF(AND(H72&gt;=13.278,G72&gt;=0.107,(G72&lt;0.487),(D72&lt;2.45),(A72&lt;7.45),D72&gt;=1.75),0.017,IF(AND((D72&lt;2.35),(G72&lt;0.571),G72&gt;=0.487,(D72&lt;2.45),(A72&lt;7.45),D72&gt;=1.75),0.053,IF(AND(D72&gt;=2.35,(G72&lt;0.571),G72&gt;=0.487,(D72&lt;2.45),(A72&lt;7.45),D72&gt;=1.75),0.009,IF(AND((G72&lt;0.779),G72&gt;=0.571,G72&gt;=0.487,(D72&lt;2.45),(A72&lt;7.45),D72&gt;=1.75),0.006,IF(AND(G72&gt;=0.779,G72&gt;=0.571,G72&gt;=0.487,(D72&lt;2.45),(A72&lt;7.45),D72&gt;=1.75),0.016,"shouldnthappen")))))))))))))))))))))))))))))</f>
        <v>0.014</v>
      </c>
      <c r="AA72" s="1" t="n">
        <f aca="false">IF(AND((A72&lt;7.8),A72&gt;=7.45,D72&gt;=1.75),0.051,IF(AND(A72&gt;=7.8,A72&gt;=7.45,D72&gt;=1.75),0.01,IF(AND(B72&gt;=3.35,B72&gt;=3.25,(A72&lt;7.45),D72&gt;=1.75),0.016,IF(AND((H72&lt;8.308),(D72&lt;0.15),(H72&lt;13.655),(D72&lt;0.35),(D72&lt;1.75)),0.009,IF(AND((H72&lt;14.529),(G72&lt;0.293),H72&gt;=13.655,(D72&lt;0.35),(D72&lt;1.75)),0.011,IF(AND(H72&gt;=14.529,(G72&lt;0.293),H72&gt;=13.655,(D72&lt;0.35),(D72&lt;1.75)),0.001,IF(AND(D72&gt;=0.25,G72&gt;=0.293,H72&gt;=13.655,(D72&lt;0.35),(D72&lt;1.75)),-0.004,IF(AND(H72&gt;=10.635,(H72&lt;10.696),(H72&lt;13.906),D72&gt;=0.35,(D72&lt;1.75)),0.036,IF(AND(G72&gt;=0.833,H72&gt;=10.696,(H72&lt;13.906),D72&gt;=0.35,(D72&lt;1.75)),0.016,IF(AND((A72&lt;6.65),(G72&lt;0.247),H72&gt;=13.906,D72&gt;=0.35,(D72&lt;1.75)),-0.008,IF(AND(A72&gt;=6.65,(G72&lt;0.247),H72&gt;=13.906,D72&gt;=0.35,(D72&lt;1.75)),0.011,IF(AND((B72&lt;2.45),G72&gt;=0.247,H72&gt;=13.906,D72&gt;=0.35,(D72&lt;1.75)),0,IF(AND((D72&lt;1.85),(B72&lt;2.95),(B72&lt;3.25),(A72&lt;7.45),D72&gt;=1.75),0.033,IF(AND((G72&lt;0.428),(B72&lt;3.35),B72&gt;=3.25,(A72&lt;7.45),D72&gt;=1.75),0.009,IF(AND(G72&gt;=0.428,(B72&lt;3.35),B72&gt;=3.25,(A72&lt;7.45),D72&gt;=1.75),0.042,IF(AND((A72&lt;4.6),H72&gt;=8.308,(D72&lt;0.15),(H72&lt;13.655),(D72&lt;0.35),(D72&lt;1.75)),0.003,IF(AND(A72&gt;=4.6,H72&gt;=8.308,(D72&lt;0.15),(H72&lt;13.655),(D72&lt;0.35),(D72&lt;1.75)),0,IF(AND((H72&lt;8.834),(A72&lt;5.05),D72&gt;=0.15,(H72&lt;13.655),(D72&lt;0.35),(D72&lt;1.75)),0.002,IF(AND(H72&gt;=8.834,(A72&lt;5.05),D72&gt;=0.15,(H72&lt;13.655),(D72&lt;0.35),(D72&lt;1.75)),-0.008,IF(AND((A72&lt;5.45),A72&gt;=5.05,D72&gt;=0.15,(H72&lt;13.655),(D72&lt;0.35),(D72&lt;1.75)),0.003,IF(AND(A72&gt;=5.45,A72&gt;=5.05,D72&gt;=0.15,(H72&lt;13.655),(D72&lt;0.35),(D72&lt;1.75)),-0.002,IF(AND((A72&lt;5.3),(D72&lt;0.25),G72&gt;=0.293,H72&gt;=13.655,(D72&lt;0.35),(D72&lt;1.75)),0.007,IF(AND(A72&gt;=5.3,(D72&lt;0.25),G72&gt;=0.293,H72&gt;=13.655,(D72&lt;0.35),(D72&lt;1.75)),0.001,IF(AND((H72&lt;7.309),(H72&lt;10.635),(H72&lt;10.696),(H72&lt;13.906),D72&gt;=0.35,(D72&lt;1.75)),0.014,IF(AND(H72&gt;=7.309,(H72&lt;10.635),(H72&lt;10.696),(H72&lt;13.906),D72&gt;=0.35,(D72&lt;1.75)),0.006,IF(AND((H72&lt;12.093),(G72&lt;0.833),H72&gt;=10.696,(H72&lt;13.906),D72&gt;=0.35,(D72&lt;1.75)),-0.01,IF(AND(H72&gt;=12.093,(G72&lt;0.833),H72&gt;=10.696,(H72&lt;13.906),D72&gt;=0.35,(D72&lt;1.75)),0.004,IF(AND((G72&lt;0.823),B72&gt;=2.45,G72&gt;=0.247,H72&gt;=13.906,D72&gt;=0.35,(D72&lt;1.75)),0.026,IF(AND(G72&gt;=0.823,B72&gt;=2.45,G72&gt;=0.247,H72&gt;=13.906,D72&gt;=0.35,(D72&lt;1.75)),0.006,IF(AND((H72&lt;11.121),D72&gt;=1.85,(B72&lt;2.95),(B72&lt;3.25),(A72&lt;7.45),D72&gt;=1.75),0.013,IF(AND(H72&gt;=11.121,D72&gt;=1.85,(B72&lt;2.95),(B72&lt;3.25),(A72&lt;7.45),D72&gt;=1.75),0.005,IF(AND((A72&lt;6.05),(A72&lt;6.45),B72&gt;=2.95,(B72&lt;3.25),(A72&lt;7.45),D72&gt;=1.75),0.001,IF(AND(A72&gt;=6.05,(A72&lt;6.45),B72&gt;=2.95,(B72&lt;3.25),(A72&lt;7.45),D72&gt;=1.75),-0.005,IF(AND((G72&lt;0.42),A72&gt;=6.45,B72&gt;=2.95,(B72&lt;3.25),(A72&lt;7.45),D72&gt;=1.75),0.004,IF(AND(G72&gt;=0.42,A72&gt;=6.45,B72&gt;=2.95,(B72&lt;3.25),(A72&lt;7.45),D72&gt;=1.75),0.019,"shouldnthappen")))))))))))))))))))))))))))))))))))</f>
        <v>0.016</v>
      </c>
      <c r="AB72" s="1" t="n">
        <f aca="false">+ 0.5</f>
        <v>0.5</v>
      </c>
    </row>
    <row r="73" customFormat="false" ht="13.8" hidden="false" customHeight="false" outlineLevel="0" collapsed="false">
      <c r="A73" s="11" t="n">
        <v>5.9</v>
      </c>
      <c r="B73" s="1" t="n">
        <v>3.2</v>
      </c>
      <c r="C73" s="1" t="n">
        <v>4.8</v>
      </c>
      <c r="D73" s="1" t="n">
        <v>1.8</v>
      </c>
      <c r="E73" s="1" t="s">
        <v>92</v>
      </c>
      <c r="F73" s="1" t="n">
        <v>2</v>
      </c>
      <c r="G73" s="1" t="n">
        <v>0.989112997893244</v>
      </c>
      <c r="H73" s="18" t="n">
        <v>9.50548180062324</v>
      </c>
      <c r="I73" s="1" t="n">
        <f aca="false">C73</f>
        <v>4.8</v>
      </c>
      <c r="J73" s="1" t="n">
        <f aca="false">SUM(M73:AB73)</f>
        <v>4.583</v>
      </c>
      <c r="K73" s="15" t="n">
        <f aca="false">1-SQRT(VAR(M73:AB73, I73)) / AVERAGE(M73:AB73)</f>
        <v>-3.06495082792547</v>
      </c>
      <c r="L73" s="1" t="n">
        <f aca="false">(J73-I73)/I73</f>
        <v>-0.0452083333333333</v>
      </c>
      <c r="M73" s="1" t="n">
        <f aca="false">IF(AND((H73&lt;5.245),(D73&lt;0.8)),0.075,IF(AND(H73&gt;=5.245,(D73&lt;0.8)),0.279,IF(AND((D73&lt;1.45),D73&gt;=0.8),1.043,IF(AND(D73&gt;=1.45,D73&gt;=0.8),1.423,"shouldnthappen"))))</f>
        <v>1.423</v>
      </c>
      <c r="N73" s="1" t="n">
        <f aca="false">IF(AND((A73&lt;4.35),(D73&lt;0.8)),0.048,IF(AND(A73&gt;=4.35,(D73&lt;0.8)),0.198,IF(AND(F73&gt;=2.5,D73&gt;=0.8),1.048,IF(AND((A73&lt;5.15),(F73&lt;2.5),D73&gt;=0.8),0.321,IF(AND(A73&gt;=5.15,(F73&lt;2.5),D73&gt;=0.8),0.783,"shouldnthappen")))))</f>
        <v>0.783</v>
      </c>
      <c r="O73" s="1" t="n">
        <f aca="false">IF(AND((H73&lt;5.245),(D73&lt;0.8)),0.034,IF(AND((A73&lt;5.9),D73&gt;=0.8),0.489,IF(AND(A73&gt;=5.9,D73&gt;=0.8),0.721,IF(AND((A73&lt;4.35),H73&gt;=5.245,(D73&lt;0.8)),0.041,IF(AND(A73&gt;=4.35,H73&gt;=5.245,(D73&lt;0.8)),0.142,"shouldnthappen")))))</f>
        <v>0.721</v>
      </c>
      <c r="P73" s="1" t="n">
        <f aca="false">IF(AND((B73&lt;2.8),(D73&lt;1.15)),0.244,IF(AND((D73&lt;1.75),D73&gt;=1.15),0.396,IF(AND(D73&gt;=1.75,D73&gt;=1.15),0.554,IF(AND((A73&lt;5.05),B73&gt;=2.8,(D73&lt;1.15)),0.078,IF(AND((H73&lt;14.877),A73&gt;=5.05,B73&gt;=2.8,(D73&lt;1.15)),0.118,IF(AND(H73&gt;=14.877,A73&gt;=5.05,B73&gt;=2.8,(D73&lt;1.15)),0.027,"shouldnthappen"))))))</f>
        <v>0.554</v>
      </c>
      <c r="Q73" s="1" t="n">
        <f aca="false">IF(AND(D73&gt;=0.45,(D73&lt;1.15)),0.17,IF(AND(A73&gt;=7.1,D73&gt;=1.15),0.539,IF(AND((A73&lt;6.25),(A73&lt;7.1),D73&gt;=1.15),0.258,IF(AND(A73&gt;=6.25,(A73&lt;7.1),D73&gt;=1.15),0.344,IF(AND(G73&gt;=0.418,(A73&lt;5.05),(D73&lt;0.45),(D73&lt;1.15)),0.033,IF(AND((H73&lt;14.494),(G73&lt;0.418),(A73&lt;5.05),(D73&lt;0.45),(D73&lt;1.15)),0.061,IF(AND(H73&gt;=14.494,(G73&lt;0.418),(A73&lt;5.05),(D73&lt;0.45),(D73&lt;1.15)),0.015,IF(AND(H73&gt;=14.877,(B73&lt;3.85),A73&gt;=5.05,(D73&lt;0.45),(D73&lt;1.15)),0.023,IF(AND((B73&lt;4),B73&gt;=3.85,A73&gt;=5.05,(D73&lt;0.45),(D73&lt;1.15)),0.009,IF(AND(B73&gt;=4,B73&gt;=3.85,A73&gt;=5.05,(D73&lt;0.45),(D73&lt;1.15)),0.052,IF(AND((G73&lt;0.05),(H73&lt;14.877),(B73&lt;3.85),A73&gt;=5.05,(D73&lt;0.45),(D73&lt;1.15)),0.024,IF(AND(G73&gt;=0.05,(H73&lt;14.877),(B73&lt;3.85),A73&gt;=5.05,(D73&lt;0.45),(D73&lt;1.15)),0.091,"shouldnthappen"))))))))))))</f>
        <v>0.258</v>
      </c>
      <c r="R73" s="1" t="n">
        <f aca="false">IF(AND(A73&gt;=7.1,D73&gt;=0.8),0.401,IF(AND((A73&lt;4.5),(G73&lt;0.905),(D73&lt;0.8)),0.024,IF(AND((H73&lt;9.966),G73&gt;=0.905,(D73&lt;0.8)),0.094,IF(AND(H73&gt;=9.966,G73&gt;=0.905,(D73&lt;0.8)),0.026,IF(AND(D73&gt;=2.05,(A73&lt;7.1),D73&gt;=0.8),0.277,IF(AND((H73&lt;5.523),A73&gt;=4.5,(G73&lt;0.905),(D73&lt;0.8)),0.012,IF(AND(H73&gt;=5.523,A73&gt;=4.5,(G73&lt;0.905),(D73&lt;0.8)),0.049,IF(AND((A73&lt;5.3),(D73&lt;2.05),(A73&lt;7.1),D73&gt;=0.8),0.095,IF(AND(A73&gt;=5.3,(D73&lt;2.05),(A73&lt;7.1),D73&gt;=0.8),0.196,"shouldnthappen")))))))))</f>
        <v>0.196</v>
      </c>
      <c r="S73" s="1" t="n">
        <f aca="false">IF(AND(A73&gt;=7.1,D73&gt;=1.35),0.298,IF(AND(G73&gt;=0.905,(D73&lt;0.8),(D73&lt;1.35)),0.068,IF(AND(H73&gt;=9.386,D73&gt;=0.8,(D73&lt;1.35)),0.126,IF(AND((H73&lt;7.426),(H73&lt;9.386),D73&gt;=0.8,(D73&lt;1.35)),0.091,IF(AND((A73&lt;5.3),(G73&lt;0.905),(A73&lt;7.1),D73&gt;=1.35),0.063,IF(AND((D73&lt;2.05),G73&gt;=0.905,(A73&lt;7.1),D73&gt;=1.35),0.015,IF(AND(D73&gt;=2.05,G73&gt;=0.905,(A73&lt;7.1),D73&gt;=1.35),0.089,IF(AND((H73&lt;10.505),(H73&lt;14.344),(G73&lt;0.905),(D73&lt;0.8),(D73&lt;1.35)),0.035,IF(AND((A73&lt;4.85),H73&gt;=14.344,(G73&lt;0.905),(D73&lt;0.8),(D73&lt;1.35)),0.006,IF(AND((B73&lt;2.75),H73&gt;=7.426,(H73&lt;9.386),D73&gt;=0.8,(D73&lt;1.35)),0.021,IF(AND(B73&gt;=2.75,H73&gt;=7.426,(H73&lt;9.386),D73&gt;=0.8,(D73&lt;1.35)),-0.01,IF(AND((B73&lt;2.35),A73&gt;=5.3,(G73&lt;0.905),(A73&lt;7.1),D73&gt;=1.35),0.068,IF(AND(B73&gt;=2.35,A73&gt;=5.3,(G73&lt;0.905),(A73&lt;7.1),D73&gt;=1.35),0.181,IF(AND((H73&lt;11.731),H73&gt;=10.505,(H73&lt;14.344),(G73&lt;0.905),(D73&lt;0.8),(D73&lt;1.35)),0.004,IF(AND(H73&gt;=11.731,H73&gt;=10.505,(H73&lt;14.344),(G73&lt;0.905),(D73&lt;0.8),(D73&lt;1.35)),0.024,IF(AND((H73&lt;14.877),A73&gt;=4.85,H73&gt;=14.344,(G73&lt;0.905),(D73&lt;0.8),(D73&lt;1.35)),0.063,IF(AND(H73&gt;=14.877,A73&gt;=4.85,H73&gt;=14.344,(G73&lt;0.905),(D73&lt;0.8),(D73&lt;1.35)),0.012,"shouldnthappen")))))))))))))))))</f>
        <v>0.015</v>
      </c>
      <c r="T73" s="1" t="n">
        <f aca="false">IF(AND(D73&gt;=0.45,(A73&lt;5.65)),0.067,IF(AND(A73&gt;=7.25,A73&gt;=5.65),0.244,IF(AND((H73&lt;9.966),G73&gt;=0.905,(D73&lt;0.45),(A73&lt;5.65)),0.062,IF(AND(H73&gt;=9.966,G73&gt;=0.905,(D73&lt;0.45),(A73&lt;5.65)),0.012,IF(AND((G73&lt;0.948),D73&gt;=2.05,(A73&lt;7.25),A73&gt;=5.65),0.157,IF(AND(G73&gt;=0.948,D73&gt;=2.05,(A73&lt;7.25),A73&gt;=5.65),0.037,IF(AND(G73&gt;=0.422,(B73&lt;3.15),(G73&lt;0.905),(D73&lt;0.45),(A73&lt;5.65)),0.011,IF(AND((D73&lt;0.25),(G73&lt;0.422),(B73&lt;3.15),(G73&lt;0.905),(D73&lt;0.45),(A73&lt;5.65)),0.04,IF(AND(D73&gt;=0.25,(G73&lt;0.422),(B73&lt;3.15),(G73&lt;0.905),(D73&lt;0.45),(A73&lt;5.65)),0.009,IF(AND((A73&lt;4.85),(B73&lt;3.25),B73&gt;=3.15,(G73&lt;0.905),(D73&lt;0.45),(A73&lt;5.65)),0.008,IF(AND(A73&gt;=4.85,(B73&lt;3.25),B73&gt;=3.15,(G73&lt;0.905),(D73&lt;0.45),(A73&lt;5.65)),-0.017,IF(AND((D73&lt;0.25),B73&gt;=3.25,B73&gt;=3.15,(G73&lt;0.905),(D73&lt;0.45),(A73&lt;5.65)),0.022,IF(AND(D73&gt;=0.25,B73&gt;=3.25,B73&gt;=3.15,(G73&lt;0.905),(D73&lt;0.45),(A73&lt;5.65)),0.009,IF(AND((F73&lt;2.5),(H73&lt;7.692),(G73&lt;0.644),(D73&lt;2.05),(A73&lt;7.25),A73&gt;=5.65),0.018,IF(AND(F73&gt;=2.5,(H73&lt;7.692),(G73&lt;0.644),(D73&lt;2.05),(A73&lt;7.25),A73&gt;=5.65),0.068,IF(AND((B73&lt;2.35),H73&gt;=7.692,(G73&lt;0.644),(D73&lt;2.05),(A73&lt;7.25),A73&gt;=5.65),0.023,IF(AND(B73&gt;=2.35,H73&gt;=7.692,(G73&lt;0.644),(D73&lt;2.05),(A73&lt;7.25),A73&gt;=5.65),0.125,IF(AND((G73&lt;0.766),(G73&lt;0.85),G73&gt;=0.644,(D73&lt;2.05),(A73&lt;7.25),A73&gt;=5.65),0.055,IF(AND(G73&gt;=0.766,(G73&lt;0.85),G73&gt;=0.644,(D73&lt;2.05),(A73&lt;7.25),A73&gt;=5.65),-0,IF(AND((B73&lt;2.95),G73&gt;=0.85,G73&gt;=0.644,(D73&lt;2.05),(A73&lt;7.25),A73&gt;=5.65),0.098,IF(AND(B73&gt;=2.95,G73&gt;=0.85,G73&gt;=0.644,(D73&lt;2.05),(A73&lt;7.25),A73&gt;=5.65),0.013,"shouldnthappen")))))))))))))))))))))</f>
        <v>0.013</v>
      </c>
      <c r="U73" s="1" t="n">
        <f aca="false">IF(AND(A73&gt;=7.25,D73&gt;=1.25),0.186,IF(AND((G73&lt;0.13),D73&gt;=0.35,(D73&lt;1.25)),-0.004,IF(AND(H73&gt;=14.246,(H73&lt;14.344),(D73&lt;0.35),(D73&lt;1.25)),-0.002,IF(AND((A73&lt;4.85),H73&gt;=14.344,(D73&lt;0.35),(D73&lt;1.25)),0.004,IF(AND(G73&gt;=0.446,(G73&lt;0.644),(A73&lt;7.25),D73&gt;=1.25),0.138,IF(AND(A73&gt;=5.45,(H73&lt;14.246),(H73&lt;14.344),(D73&lt;0.35),(D73&lt;1.25)),0.001,IF(AND((H73&lt;14.877),A73&gt;=4.85,H73&gt;=14.344,(D73&lt;0.35),(D73&lt;1.25)),0.035,IF(AND(H73&gt;=14.877,A73&gt;=4.85,H73&gt;=14.344,(D73&lt;0.35),(D73&lt;1.25)),0.007,IF(AND((B73&lt;3.35),H73&gt;=9.448,G73&gt;=0.13,D73&gt;=0.35,(D73&lt;1.25)),0.053,IF(AND(B73&gt;=3.35,H73&gt;=9.448,G73&gt;=0.13,D73&gt;=0.35,(D73&lt;1.25)),0.017,IF(AND((G73&lt;0.44),(G73&lt;0.446),(G73&lt;0.644),(A73&lt;7.25),D73&gt;=1.25),0.079,IF(AND(G73&gt;=0.44,(G73&lt;0.446),(G73&lt;0.644),(A73&lt;7.25),D73&gt;=1.25),0.02,IF(AND((A73&lt;5.95),(G73&lt;0.724),G73&gt;=0.644,(A73&lt;7.25),D73&gt;=1.25),-0.018,IF(AND(A73&gt;=5.95,(G73&lt;0.724),G73&gt;=0.644,(A73&lt;7.25),D73&gt;=1.25),0.027,IF(AND(A73&gt;=6.15,G73&gt;=0.724,G73&gt;=0.644,(A73&lt;7.25),D73&gt;=1.25),0.093,IF(AND((A73&lt;5.05),(A73&lt;5.45),(H73&lt;14.246),(H73&lt;14.344),(D73&lt;0.35),(D73&lt;1.25)),0.011,IF(AND(A73&gt;=5.05,(A73&lt;5.45),(H73&lt;14.246),(H73&lt;14.344),(D73&lt;0.35),(D73&lt;1.25)),0.021,IF(AND((A73&lt;5.4),(B73&lt;3.15),(H73&lt;9.448),G73&gt;=0.13,D73&gt;=0.35,(D73&lt;1.25)),0.007,IF(AND(A73&gt;=5.4,(B73&lt;3.15),(H73&lt;9.448),G73&gt;=0.13,D73&gt;=0.35,(D73&lt;1.25)),-0.011,IF(AND((B73&lt;3.75),B73&gt;=3.15,(H73&lt;9.448),G73&gt;=0.13,D73&gt;=0.35,(D73&lt;1.25)),0.012,IF(AND(B73&gt;=3.75,B73&gt;=3.15,(H73&lt;9.448),G73&gt;=0.13,D73&gt;=0.35,(D73&lt;1.25)),0.046,IF(AND((A73&lt;5.9),(A73&lt;6.15),G73&gt;=0.724,G73&gt;=0.644,(A73&lt;7.25),D73&gt;=1.25),0.06,IF(AND(A73&gt;=5.9,(A73&lt;6.15),G73&gt;=0.724,G73&gt;=0.644,(A73&lt;7.25),D73&gt;=1.25),0.005,"shouldnthappen")))))))))))))))))))))))</f>
        <v>0.005</v>
      </c>
      <c r="V73" s="1" t="n">
        <f aca="false">IF(AND(H73&gt;=15.155,(D73&lt;1.55)),0.084,IF(AND(A73&gt;=7.25,D73&gt;=1.55),0.141,IF(AND((G73&lt;0.043),D73&gt;=1.05,(H73&lt;15.155),(D73&lt;1.55)),-0.007,IF(AND(D73&gt;=1.85,G73&gt;=0.755,(A73&lt;7.25),D73&gt;=1.55),0.051,IF(AND((H73&lt;9.966),G73&gt;=0.905,(D73&lt;1.05),(H73&lt;15.155),(D73&lt;1.55)),0.043,IF(AND(H73&gt;=9.966,G73&gt;=0.905,(D73&lt;1.05),(H73&lt;15.155),(D73&lt;1.55)),0.007,IF(AND((G73&lt;0.278),(G73&lt;0.361),(G73&lt;0.755),(A73&lt;7.25),D73&gt;=1.55),0.08,IF(AND((A73&lt;5.8),G73&gt;=0.361,(G73&lt;0.755),(A73&lt;7.25),D73&gt;=1.55),0.019,IF(AND((A73&lt;6.05),(D73&lt;1.85),G73&gt;=0.755,(A73&lt;7.25),D73&gt;=1.55),0.01,IF(AND(A73&gt;=6.05,(D73&lt;1.85),G73&gt;=0.755,(A73&lt;7.25),D73&gt;=1.55),0.002,IF(AND((G73&lt;0.486),(B73&lt;3.15),(G73&lt;0.905),(D73&lt;1.05),(H73&lt;15.155),(D73&lt;1.55)),0.026,IF(AND(G73&gt;=0.486,(B73&lt;3.15),(G73&lt;0.905),(D73&lt;1.05),(H73&lt;15.155),(D73&lt;1.55)),0.001,IF(AND((B73&lt;3.25),B73&gt;=3.15,(G73&lt;0.905),(D73&lt;1.05),(H73&lt;15.155),(D73&lt;1.55)),-0.003,IF(AND(B73&gt;=3.25,B73&gt;=3.15,(G73&lt;0.905),(D73&lt;1.05),(H73&lt;15.155),(D73&lt;1.55)),0.012,IF(AND((H73&lt;7.426),(H73&lt;8.769),G73&gt;=0.043,D73&gt;=1.05,(H73&lt;15.155),(D73&lt;1.55)),0.041,IF(AND(H73&gt;=7.426,(H73&lt;8.769),G73&gt;=0.043,D73&gt;=1.05,(H73&lt;15.155),(D73&lt;1.55)),-0.008,IF(AND((H73&lt;10.696),H73&gt;=8.769,G73&gt;=0.043,D73&gt;=1.05,(H73&lt;15.155),(D73&lt;1.55)),0.069,IF(AND(H73&gt;=10.696,H73&gt;=8.769,G73&gt;=0.043,D73&gt;=1.05,(H73&lt;15.155),(D73&lt;1.55)),0.033,IF(AND((D73&lt;2.2),G73&gt;=0.278,(G73&lt;0.361),(G73&lt;0.755),(A73&lt;7.25),D73&gt;=1.55),0.022,IF(AND(D73&gt;=2.2,G73&gt;=0.278,(G73&lt;0.361),(G73&lt;0.755),(A73&lt;7.25),D73&gt;=1.55),-0.027,IF(AND((H73&lt;12.626),A73&gt;=5.8,G73&gt;=0.361,(G73&lt;0.755),(A73&lt;7.25),D73&gt;=1.55),0.126,IF(AND(H73&gt;=12.626,A73&gt;=5.8,G73&gt;=0.361,(G73&lt;0.755),(A73&lt;7.25),D73&gt;=1.55),0.065,"shouldnthappen"))))))))))))))))))))))</f>
        <v>0.01</v>
      </c>
      <c r="W73" s="1" t="n">
        <f aca="false">IF(AND(H73&gt;=15.155,(D73&lt;1.55)),0.064,IF(AND(A73&gt;=7.45,D73&gt;=1.55),0.115,IF(AND(B73&gt;=3.15,(H73&lt;10.257),(A73&lt;7.45),D73&gt;=1.55),0.097,IF(AND((A73&lt;4.85),H73&gt;=14.344,(D73&lt;0.35),(H73&lt;15.155),(D73&lt;1.55)),0.003,IF(AND(A73&gt;=6.05,(G73&lt;0.169),D73&gt;=0.35,(H73&lt;15.155),(D73&lt;1.55)),-0.008,IF(AND((G73&lt;0.181),G73&gt;=0.169,D73&gt;=0.35,(H73&lt;15.155),(D73&lt;1.55)),0.065,IF(AND(B73&gt;=3.05,(B73&lt;3.15),(H73&lt;10.257),(A73&lt;7.45),D73&gt;=1.55),-0.023,IF(AND(H73&gt;=11.854,(G73&lt;0.613),H73&gt;=10.257,(A73&lt;7.45),D73&gt;=1.55),0.068,IF(AND((D73&lt;0.25),(B73&lt;3.15),(H73&lt;14.344),(D73&lt;0.35),(H73&lt;15.155),(D73&lt;1.55)),0.014,IF(AND(D73&gt;=0.25,(B73&lt;3.15),(H73&lt;14.344),(D73&lt;0.35),(H73&lt;15.155),(D73&lt;1.55)),0.002,IF(AND((A73&lt;5.05),B73&gt;=3.15,(H73&lt;14.344),(D73&lt;0.35),(H73&lt;15.155),(D73&lt;1.55)),-0.001,IF(AND(A73&gt;=5.05,B73&gt;=3.15,(H73&lt;14.344),(D73&lt;0.35),(H73&lt;15.155),(D73&lt;1.55)),0.009,IF(AND((H73&lt;14.877),A73&gt;=4.85,H73&gt;=14.344,(D73&lt;0.35),(H73&lt;15.155),(D73&lt;1.55)),0.023,IF(AND(H73&gt;=14.877,A73&gt;=4.85,H73&gt;=14.344,(D73&lt;0.35),(H73&lt;15.155),(D73&lt;1.55)),0.004,IF(AND((H73&lt;13.602),(A73&lt;6.05),(G73&lt;0.169),D73&gt;=0.35,(H73&lt;15.155),(D73&lt;1.55)),0.023,IF(AND(H73&gt;=13.602,(A73&lt;6.05),(G73&lt;0.169),D73&gt;=0.35,(H73&lt;15.155),(D73&lt;1.55)),-0.006,IF(AND((B73&lt;2.95),G73&gt;=0.181,G73&gt;=0.169,D73&gt;=0.35,(H73&lt;15.155),(D73&lt;1.55)),0.019,IF(AND(B73&gt;=2.95,G73&gt;=0.181,G73&gt;=0.169,D73&gt;=0.35,(H73&lt;15.155),(D73&lt;1.55)),0.034,IF(AND((A73&lt;5.35),(B73&lt;3.05),(B73&lt;3.15),(H73&lt;10.257),(A73&lt;7.45),D73&gt;=1.55),0.009,IF(AND(A73&gt;=5.35,(B73&lt;3.05),(B73&lt;3.15),(H73&lt;10.257),(A73&lt;7.45),D73&gt;=1.55),0.058,IF(AND((B73&lt;2.9),(H73&lt;11.854),(G73&lt;0.613),H73&gt;=10.257,(A73&lt;7.45),D73&gt;=1.55),0.037,IF(AND(B73&gt;=2.9,(H73&lt;11.854),(G73&lt;0.613),H73&gt;=10.257,(A73&lt;7.45),D73&gt;=1.55),-0.005,IF(AND((A73&lt;6.4),(G73&lt;0.711),G73&gt;=0.613,H73&gt;=10.257,(A73&lt;7.45),D73&gt;=1.55),0.001,IF(AND(A73&gt;=6.4,(G73&lt;0.711),G73&gt;=0.613,H73&gt;=10.257,(A73&lt;7.45),D73&gt;=1.55),-0.002,IF(AND((D73&lt;1.9),G73&gt;=0.711,G73&gt;=0.613,H73&gt;=10.257,(A73&lt;7.45),D73&gt;=1.55),0.007,IF(AND(D73&gt;=1.9,G73&gt;=0.711,G73&gt;=0.613,H73&gt;=10.257,(A73&lt;7.45),D73&gt;=1.55),0.023,"shouldnthappen"))))))))))))))))))))))))))</f>
        <v>0.097</v>
      </c>
      <c r="X73" s="1" t="n">
        <f aca="false">IF(AND(H73&gt;=15.155,(F73&lt;2.5)),0.049,IF(AND(A73&gt;=7.45,F73&gt;=2.5),0.089,IF(AND((G73&lt;0.107),(G73&lt;0.364),(A73&lt;7.45),F73&gt;=2.5),0.055,IF(AND(A73&gt;=5.75,(G73&lt;0.572),(D73&lt;1.25),(H73&lt;15.155),(F73&lt;2.5)),-0.018,IF(AND((A73&lt;5.7),(H73&lt;12.626),G73&gt;=0.364,(A73&lt;7.45),F73&gt;=2.5),0.012,IF(AND(A73&gt;=5.7,(H73&lt;12.626),G73&gt;=0.364,(A73&lt;7.45),F73&gt;=2.5),0.065,IF(AND((G73&lt;0.628),H73&gt;=12.626,G73&gt;=0.364,(A73&lt;7.45),F73&gt;=2.5),0.047,IF(AND((G73&lt;0.545),(A73&lt;5.75),(G73&lt;0.572),(D73&lt;1.25),(H73&lt;15.155),(F73&lt;2.5)),0.007,IF(AND(G73&gt;=0.545,(A73&lt;5.75),(G73&lt;0.572),(D73&lt;1.25),(H73&lt;15.155),(F73&lt;2.5)),-0.009,IF(AND((D73&lt;0.3),(H73&lt;11.788),G73&gt;=0.572,(D73&lt;1.25),(H73&lt;15.155),(F73&lt;2.5)),0.01,IF(AND(D73&gt;=0.3,(H73&lt;11.788),G73&gt;=0.572,(D73&lt;1.25),(H73&lt;15.155),(F73&lt;2.5)),0.03,IF(AND((A73&lt;4.75),H73&gt;=11.788,G73&gt;=0.572,(D73&lt;1.25),(H73&lt;15.155),(F73&lt;2.5)),0.001,IF(AND(A73&gt;=4.75,H73&gt;=11.788,G73&gt;=0.572,(D73&lt;1.25),(H73&lt;15.155),(F73&lt;2.5)),0.01,IF(AND((A73&lt;5.5),(A73&lt;6.15),(G73&lt;0.652),D73&gt;=1.25,(H73&lt;15.155),(F73&lt;2.5)),0.014,IF(AND(A73&gt;=5.5,(A73&lt;6.15),(G73&lt;0.652),D73&gt;=1.25,(H73&lt;15.155),(F73&lt;2.5)),0.049,IF(AND((H73&lt;12.206),A73&gt;=6.15,(G73&lt;0.652),D73&gt;=1.25,(H73&lt;15.155),(F73&lt;2.5)),-0.009,IF(AND(H73&gt;=12.206,A73&gt;=6.15,(G73&lt;0.652),D73&gt;=1.25,(H73&lt;15.155),(F73&lt;2.5)),0.021,IF(AND((A73&lt;5.55),(A73&lt;6.2),G73&gt;=0.652,D73&gt;=1.25,(H73&lt;15.155),(F73&lt;2.5)),0.011,IF(AND(A73&gt;=5.55,(A73&lt;6.2),G73&gt;=0.652,D73&gt;=1.25,(H73&lt;15.155),(F73&lt;2.5)),-0.019,IF(AND((B73&lt;3.2),A73&gt;=6.2,G73&gt;=0.652,D73&gt;=1.25,(H73&lt;15.155),(F73&lt;2.5)),0.025,IF(AND(B73&gt;=3.2,A73&gt;=6.2,G73&gt;=0.652,D73&gt;=1.25,(H73&lt;15.155),(F73&lt;2.5)),0.001,IF(AND((G73&lt;0.183),(G73&lt;0.301),G73&gt;=0.107,(G73&lt;0.364),(A73&lt;7.45),F73&gt;=2.5),-0.009,IF(AND(G73&gt;=0.183,(G73&lt;0.301),G73&gt;=0.107,(G73&lt;0.364),(A73&lt;7.45),F73&gt;=2.5),0.022,IF(AND((D73&lt;2.2),G73&gt;=0.301,G73&gt;=0.107,(G73&lt;0.364),(A73&lt;7.45),F73&gt;=2.5),0.004,IF(AND(D73&gt;=2.2,G73&gt;=0.301,G73&gt;=0.107,(G73&lt;0.364),(A73&lt;7.45),F73&gt;=2.5),-0.02,IF(AND((G73&lt;0.787),G73&gt;=0.628,H73&gt;=12.626,G73&gt;=0.364,(A73&lt;7.45),F73&gt;=2.5),-0.001,IF(AND(G73&gt;=0.787,G73&gt;=0.628,H73&gt;=12.626,G73&gt;=0.364,(A73&lt;7.45),F73&gt;=2.5),0.016,"shouldnthappen")))))))))))))))))))))))))))</f>
        <v>-0.019</v>
      </c>
      <c r="Y73" s="1" t="n">
        <f aca="false">IF(AND(H73&gt;=15.155,(D73&lt;1.55)),0.037,IF(AND(D73&gt;=2.45,(A73&lt;7.45),D73&gt;=1.55),0.054,IF(AND((A73&lt;7.8),A73&gt;=7.45,D73&gt;=1.55),0.078,IF(AND(A73&gt;=7.8,A73&gt;=7.45,D73&gt;=1.55),0.021,IF(AND(A73&gt;=6.2,G73&gt;=0.68,D73&gt;=1.25,(H73&lt;15.155),(D73&lt;1.55)),0.019,IF(AND((B73&lt;2.65),(A73&lt;4.95),(G73&lt;0.572),(D73&lt;1.25),(H73&lt;15.155),(D73&lt;1.55)),0.021,IF(AND(B73&gt;=2.65,(A73&lt;4.95),(G73&lt;0.572),(D73&lt;1.25),(H73&lt;15.155),(D73&lt;1.55)),0.006,IF(AND((H73&lt;14.344),A73&gt;=4.95,(G73&lt;0.572),(D73&lt;1.25),(H73&lt;15.155),(D73&lt;1.55)),-0.005,IF(AND(H73&gt;=14.344,A73&gt;=4.95,(G73&lt;0.572),(D73&lt;1.25),(H73&lt;15.155),(D73&lt;1.55)),0.013,IF(AND((G73&lt;0.833),(H73&lt;11.788),G73&gt;=0.572,(D73&lt;1.25),(H73&lt;15.155),(D73&lt;1.55)),0.009,IF(AND(G73&gt;=0.833,(H73&lt;11.788),G73&gt;=0.572,(D73&lt;1.25),(H73&lt;15.155),(D73&lt;1.55)),0.024,IF(AND((A73&lt;4.75),H73&gt;=11.788,G73&gt;=0.572,(D73&lt;1.25),(H73&lt;15.155),(D73&lt;1.55)),0.001,IF(AND(A73&gt;=4.75,H73&gt;=11.788,G73&gt;=0.572,(D73&lt;1.25),(H73&lt;15.155),(D73&lt;1.55)),0.008,IF(AND((A73&lt;5.65),(A73&lt;6.15),(G73&lt;0.68),D73&gt;=1.25,(H73&lt;15.155),(D73&lt;1.55)),0.017,IF(AND(A73&gt;=5.65,(A73&lt;6.15),(G73&lt;0.68),D73&gt;=1.25,(H73&lt;15.155),(D73&lt;1.55)),0.039,IF(AND((G73&lt;0.436),A73&gt;=6.15,(G73&lt;0.68),D73&gt;=1.25,(H73&lt;15.155),(D73&lt;1.55)),-0.004,IF(AND(G73&gt;=0.436,A73&gt;=6.15,(G73&lt;0.68),D73&gt;=1.25,(H73&lt;15.155),(D73&lt;1.55)),0.022,IF(AND((A73&lt;5.55),(A73&lt;6.2),G73&gt;=0.68,D73&gt;=1.25,(H73&lt;15.155),(D73&lt;1.55)),0.009,IF(AND(A73&gt;=5.55,(A73&lt;6.2),G73&gt;=0.68,D73&gt;=1.25,(H73&lt;15.155),(D73&lt;1.55)),-0.016,IF(AND((G73&lt;0.107),(G73&lt;0.361),(G73&lt;0.613),(D73&lt;2.45),(A73&lt;7.45),D73&gt;=1.55),0.042,IF(AND(G73&gt;=0.107,(G73&lt;0.361),(G73&lt;0.613),(D73&lt;2.45),(A73&lt;7.45),D73&gt;=1.55),0.002,IF(AND((D73&lt;2.35),G73&gt;=0.361,(G73&lt;0.613),(D73&lt;2.45),(A73&lt;7.45),D73&gt;=1.55),0.051,IF(AND(D73&gt;=2.35,G73&gt;=0.361,(G73&lt;0.613),(D73&lt;2.45),(A73&lt;7.45),D73&gt;=1.55),0.016,IF(AND((A73&lt;6.4),(G73&lt;0.711),G73&gt;=0.613,(D73&lt;2.45),(A73&lt;7.45),D73&gt;=1.55),0.001,IF(AND(A73&gt;=6.4,(G73&lt;0.711),G73&gt;=0.613,(D73&lt;2.45),(A73&lt;7.45),D73&gt;=1.55),-0.002,IF(AND((B73&lt;2.95),G73&gt;=0.711,G73&gt;=0.613,(D73&lt;2.45),(A73&lt;7.45),D73&gt;=1.55),0.023,IF(AND(B73&gt;=2.95,G73&gt;=0.711,G73&gt;=0.613,(D73&lt;2.45),(A73&lt;7.45),D73&gt;=1.55),0.01,"shouldnthappen")))))))))))))))))))))))))))</f>
        <v>0.01</v>
      </c>
      <c r="Z73" s="1" t="n">
        <f aca="false">IF(AND(A73&gt;=7.45,D73&gt;=1.75),0.056,IF(AND(H73&gt;=15.059,A73&gt;=5.55,(D73&lt;1.75)),0.028,IF(AND((D73&lt;0.35),G73&gt;=0.905,(A73&lt;5.55),(D73&lt;1.75)),0.005,IF(AND(D73&gt;=0.35,G73&gt;=0.905,(A73&lt;5.55),(D73&lt;1.75)),0.026,IF(AND((H73&lt;8.711),D73&gt;=2.45,(A73&lt;7.45),D73&gt;=1.75),0.011,IF(AND(H73&gt;=8.711,D73&gt;=2.45,(A73&lt;7.45),D73&gt;=1.75),0.049,IF(AND((G73&lt;0.107),(G73&lt;0.487),(D73&lt;2.45),(A73&lt;7.45),D73&gt;=1.75),0.032,IF(AND((H73&lt;10.915),(A73&lt;4.5),(B73&lt;3.15),(G73&lt;0.905),(A73&lt;5.55),(D73&lt;1.75)),-0.001,IF(AND(H73&gt;=10.915,(A73&lt;4.5),(B73&lt;3.15),(G73&lt;0.905),(A73&lt;5.55),(D73&lt;1.75)),0.003,IF(AND((A73&lt;5.05),A73&gt;=4.5,(B73&lt;3.15),(G73&lt;0.905),(A73&lt;5.55),(D73&lt;1.75)),0.015,IF(AND(A73&gt;=5.05,A73&gt;=4.5,(B73&lt;3.15),(G73&lt;0.905),(A73&lt;5.55),(D73&lt;1.75)),0.006,IF(AND((G73&lt;0.05),(G73&lt;0.091),B73&gt;=3.15,(G73&lt;0.905),(A73&lt;5.55),(D73&lt;1.75)),0.001,IF(AND(G73&gt;=0.05,(G73&lt;0.091),B73&gt;=3.15,(G73&lt;0.905),(A73&lt;5.55),(D73&lt;1.75)),0.008,IF(AND((G73&lt;0.587),G73&gt;=0.091,B73&gt;=3.15,(G73&lt;0.905),(A73&lt;5.55),(D73&lt;1.75)),-0.003,IF(AND(G73&gt;=0.587,G73&gt;=0.091,B73&gt;=3.15,(G73&lt;0.905),(A73&lt;5.55),(D73&lt;1.75)),0.004,IF(AND((F73&lt;2.5),(B73&lt;2.85),(G73&lt;0.419),(H73&lt;15.059),A73&gt;=5.55,(D73&lt;1.75)),0.041,IF(AND(F73&gt;=2.5,(B73&lt;2.85),(G73&lt;0.419),(H73&lt;15.059),A73&gt;=5.55,(D73&lt;1.75)),0.015,IF(AND((G73&lt;0.164),B73&gt;=2.85,(G73&lt;0.419),(H73&lt;15.059),A73&gt;=5.55,(D73&lt;1.75)),0.01,IF(AND(G73&gt;=0.164,B73&gt;=2.85,(G73&lt;0.419),(H73&lt;15.059),A73&gt;=5.55,(D73&lt;1.75)),-0.001,IF(AND((B73&lt;2.55),(B73&lt;2.95),G73&gt;=0.419,(H73&lt;15.059),A73&gt;=5.55,(D73&lt;1.75)),0.014,IF(AND(B73&gt;=2.55,(B73&lt;2.95),G73&gt;=0.419,(H73&lt;15.059),A73&gt;=5.55,(D73&lt;1.75)),-0.013,IF(AND((D73&lt;1.55),B73&gt;=2.95,G73&gt;=0.419,(H73&lt;15.059),A73&gt;=5.55,(D73&lt;1.75)),0.023,IF(AND(D73&gt;=1.55,B73&gt;=2.95,G73&gt;=0.419,(H73&lt;15.059),A73&gt;=5.55,(D73&lt;1.75)),0.005,IF(AND((H73&lt;13.278),G73&gt;=0.107,(G73&lt;0.487),(D73&lt;2.45),(A73&lt;7.45),D73&gt;=1.75),-0.009,IF(AND(H73&gt;=13.278,G73&gt;=0.107,(G73&lt;0.487),(D73&lt;2.45),(A73&lt;7.45),D73&gt;=1.75),0.017,IF(AND((D73&lt;2.35),(G73&lt;0.571),G73&gt;=0.487,(D73&lt;2.45),(A73&lt;7.45),D73&gt;=1.75),0.053,IF(AND(D73&gt;=2.35,(G73&lt;0.571),G73&gt;=0.487,(D73&lt;2.45),(A73&lt;7.45),D73&gt;=1.75),0.009,IF(AND((G73&lt;0.779),G73&gt;=0.571,G73&gt;=0.487,(D73&lt;2.45),(A73&lt;7.45),D73&gt;=1.75),0.006,IF(AND(G73&gt;=0.779,G73&gt;=0.571,G73&gt;=0.487,(D73&lt;2.45),(A73&lt;7.45),D73&gt;=1.75),0.016,"shouldnthappen")))))))))))))))))))))))))))))</f>
        <v>0.016</v>
      </c>
      <c r="AA73" s="1" t="n">
        <f aca="false">IF(AND((A73&lt;7.8),A73&gt;=7.45,D73&gt;=1.75),0.051,IF(AND(A73&gt;=7.8,A73&gt;=7.45,D73&gt;=1.75),0.01,IF(AND(B73&gt;=3.35,B73&gt;=3.25,(A73&lt;7.45),D73&gt;=1.75),0.016,IF(AND((H73&lt;8.308),(D73&lt;0.15),(H73&lt;13.655),(D73&lt;0.35),(D73&lt;1.75)),0.009,IF(AND((H73&lt;14.529),(G73&lt;0.293),H73&gt;=13.655,(D73&lt;0.35),(D73&lt;1.75)),0.011,IF(AND(H73&gt;=14.529,(G73&lt;0.293),H73&gt;=13.655,(D73&lt;0.35),(D73&lt;1.75)),0.001,IF(AND(D73&gt;=0.25,G73&gt;=0.293,H73&gt;=13.655,(D73&lt;0.35),(D73&lt;1.75)),-0.004,IF(AND(H73&gt;=10.635,(H73&lt;10.696),(H73&lt;13.906),D73&gt;=0.35,(D73&lt;1.75)),0.036,IF(AND(G73&gt;=0.833,H73&gt;=10.696,(H73&lt;13.906),D73&gt;=0.35,(D73&lt;1.75)),0.016,IF(AND((A73&lt;6.65),(G73&lt;0.247),H73&gt;=13.906,D73&gt;=0.35,(D73&lt;1.75)),-0.008,IF(AND(A73&gt;=6.65,(G73&lt;0.247),H73&gt;=13.906,D73&gt;=0.35,(D73&lt;1.75)),0.011,IF(AND((B73&lt;2.45),G73&gt;=0.247,H73&gt;=13.906,D73&gt;=0.35,(D73&lt;1.75)),0,IF(AND((D73&lt;1.85),(B73&lt;2.95),(B73&lt;3.25),(A73&lt;7.45),D73&gt;=1.75),0.033,IF(AND((G73&lt;0.428),(B73&lt;3.35),B73&gt;=3.25,(A73&lt;7.45),D73&gt;=1.75),0.009,IF(AND(G73&gt;=0.428,(B73&lt;3.35),B73&gt;=3.25,(A73&lt;7.45),D73&gt;=1.75),0.042,IF(AND((A73&lt;4.6),H73&gt;=8.308,(D73&lt;0.15),(H73&lt;13.655),(D73&lt;0.35),(D73&lt;1.75)),0.003,IF(AND(A73&gt;=4.6,H73&gt;=8.308,(D73&lt;0.15),(H73&lt;13.655),(D73&lt;0.35),(D73&lt;1.75)),0,IF(AND((H73&lt;8.834),(A73&lt;5.05),D73&gt;=0.15,(H73&lt;13.655),(D73&lt;0.35),(D73&lt;1.75)),0.002,IF(AND(H73&gt;=8.834,(A73&lt;5.05),D73&gt;=0.15,(H73&lt;13.655),(D73&lt;0.35),(D73&lt;1.75)),-0.008,IF(AND((A73&lt;5.45),A73&gt;=5.05,D73&gt;=0.15,(H73&lt;13.655),(D73&lt;0.35),(D73&lt;1.75)),0.003,IF(AND(A73&gt;=5.45,A73&gt;=5.05,D73&gt;=0.15,(H73&lt;13.655),(D73&lt;0.35),(D73&lt;1.75)),-0.002,IF(AND((A73&lt;5.3),(D73&lt;0.25),G73&gt;=0.293,H73&gt;=13.655,(D73&lt;0.35),(D73&lt;1.75)),0.007,IF(AND(A73&gt;=5.3,(D73&lt;0.25),G73&gt;=0.293,H73&gt;=13.655,(D73&lt;0.35),(D73&lt;1.75)),0.001,IF(AND((H73&lt;7.309),(H73&lt;10.635),(H73&lt;10.696),(H73&lt;13.906),D73&gt;=0.35,(D73&lt;1.75)),0.014,IF(AND(H73&gt;=7.309,(H73&lt;10.635),(H73&lt;10.696),(H73&lt;13.906),D73&gt;=0.35,(D73&lt;1.75)),0.006,IF(AND((H73&lt;12.093),(G73&lt;0.833),H73&gt;=10.696,(H73&lt;13.906),D73&gt;=0.35,(D73&lt;1.75)),-0.01,IF(AND(H73&gt;=12.093,(G73&lt;0.833),H73&gt;=10.696,(H73&lt;13.906),D73&gt;=0.35,(D73&lt;1.75)),0.004,IF(AND((G73&lt;0.823),B73&gt;=2.45,G73&gt;=0.247,H73&gt;=13.906,D73&gt;=0.35,(D73&lt;1.75)),0.026,IF(AND(G73&gt;=0.823,B73&gt;=2.45,G73&gt;=0.247,H73&gt;=13.906,D73&gt;=0.35,(D73&lt;1.75)),0.006,IF(AND((H73&lt;11.121),D73&gt;=1.85,(B73&lt;2.95),(B73&lt;3.25),(A73&lt;7.45),D73&gt;=1.75),0.013,IF(AND(H73&gt;=11.121,D73&gt;=1.85,(B73&lt;2.95),(B73&lt;3.25),(A73&lt;7.45),D73&gt;=1.75),0.005,IF(AND((A73&lt;6.05),(A73&lt;6.45),B73&gt;=2.95,(B73&lt;3.25),(A73&lt;7.45),D73&gt;=1.75),0.001,IF(AND(A73&gt;=6.05,(A73&lt;6.45),B73&gt;=2.95,(B73&lt;3.25),(A73&lt;7.45),D73&gt;=1.75),-0.005,IF(AND((G73&lt;0.42),A73&gt;=6.45,B73&gt;=2.95,(B73&lt;3.25),(A73&lt;7.45),D73&gt;=1.75),0.004,IF(AND(G73&gt;=0.42,A73&gt;=6.45,B73&gt;=2.95,(B73&lt;3.25),(A73&lt;7.45),D73&gt;=1.75),0.019,"shouldnthappen")))))))))))))))))))))))))))))))))))</f>
        <v>0.001</v>
      </c>
      <c r="AB73" s="1" t="n">
        <f aca="false">+ 0.5</f>
        <v>0.5</v>
      </c>
    </row>
    <row r="74" customFormat="false" ht="13.8" hidden="false" customHeight="false" outlineLevel="0" collapsed="false">
      <c r="A74" s="11" t="n">
        <v>6.1</v>
      </c>
      <c r="B74" s="1" t="n">
        <v>2.8</v>
      </c>
      <c r="C74" s="1" t="n">
        <v>4</v>
      </c>
      <c r="D74" s="1" t="n">
        <v>1.3</v>
      </c>
      <c r="E74" s="1" t="s">
        <v>92</v>
      </c>
      <c r="F74" s="1" t="n">
        <v>2</v>
      </c>
      <c r="G74" s="1" t="n">
        <v>0.831687381258234</v>
      </c>
      <c r="H74" s="18" t="n">
        <v>11.3222076733597</v>
      </c>
      <c r="I74" s="1" t="n">
        <f aca="false">C74</f>
        <v>4</v>
      </c>
      <c r="J74" s="1" t="n">
        <f aca="false">SUM(M74:AB74)</f>
        <v>4.022</v>
      </c>
      <c r="K74" s="15" t="n">
        <f aca="false">1-SQRT(VAR(M74:AB74, I74)) / AVERAGE(M74:AB74)</f>
        <v>-2.8473498529961</v>
      </c>
      <c r="L74" s="1" t="n">
        <f aca="false">(J74-I74)/I74</f>
        <v>0.00550000000000006</v>
      </c>
      <c r="M74" s="1" t="n">
        <f aca="false">IF(AND((H74&lt;5.245),(D74&lt;0.8)),0.075,IF(AND(H74&gt;=5.245,(D74&lt;0.8)),0.279,IF(AND((D74&lt;1.45),D74&gt;=0.8),1.043,IF(AND(D74&gt;=1.45,D74&gt;=0.8),1.423,"shouldnthappen"))))</f>
        <v>1.043</v>
      </c>
      <c r="N74" s="1" t="n">
        <f aca="false">IF(AND((A74&lt;4.35),(D74&lt;0.8)),0.048,IF(AND(A74&gt;=4.35,(D74&lt;0.8)),0.198,IF(AND(F74&gt;=2.5,D74&gt;=0.8),1.048,IF(AND((A74&lt;5.15),(F74&lt;2.5),D74&gt;=0.8),0.321,IF(AND(A74&gt;=5.15,(F74&lt;2.5),D74&gt;=0.8),0.783,"shouldnthappen")))))</f>
        <v>0.783</v>
      </c>
      <c r="O74" s="1" t="n">
        <f aca="false">IF(AND((H74&lt;5.245),(D74&lt;0.8)),0.034,IF(AND((A74&lt;5.9),D74&gt;=0.8),0.489,IF(AND(A74&gt;=5.9,D74&gt;=0.8),0.721,IF(AND((A74&lt;4.35),H74&gt;=5.245,(D74&lt;0.8)),0.041,IF(AND(A74&gt;=4.35,H74&gt;=5.245,(D74&lt;0.8)),0.142,"shouldnthappen")))))</f>
        <v>0.721</v>
      </c>
      <c r="P74" s="1" t="n">
        <f aca="false">IF(AND((B74&lt;2.8),(D74&lt;1.15)),0.244,IF(AND((D74&lt;1.75),D74&gt;=1.15),0.396,IF(AND(D74&gt;=1.75,D74&gt;=1.15),0.554,IF(AND((A74&lt;5.05),B74&gt;=2.8,(D74&lt;1.15)),0.078,IF(AND((H74&lt;14.877),A74&gt;=5.05,B74&gt;=2.8,(D74&lt;1.15)),0.118,IF(AND(H74&gt;=14.877,A74&gt;=5.05,B74&gt;=2.8,(D74&lt;1.15)),0.027,"shouldnthappen"))))))</f>
        <v>0.396</v>
      </c>
      <c r="Q74" s="1" t="n">
        <f aca="false">IF(AND(D74&gt;=0.45,(D74&lt;1.15)),0.17,IF(AND(A74&gt;=7.1,D74&gt;=1.15),0.539,IF(AND((A74&lt;6.25),(A74&lt;7.1),D74&gt;=1.15),0.258,IF(AND(A74&gt;=6.25,(A74&lt;7.1),D74&gt;=1.15),0.344,IF(AND(G74&gt;=0.418,(A74&lt;5.05),(D74&lt;0.45),(D74&lt;1.15)),0.033,IF(AND((H74&lt;14.494),(G74&lt;0.418),(A74&lt;5.05),(D74&lt;0.45),(D74&lt;1.15)),0.061,IF(AND(H74&gt;=14.494,(G74&lt;0.418),(A74&lt;5.05),(D74&lt;0.45),(D74&lt;1.15)),0.015,IF(AND(H74&gt;=14.877,(B74&lt;3.85),A74&gt;=5.05,(D74&lt;0.45),(D74&lt;1.15)),0.023,IF(AND((B74&lt;4),B74&gt;=3.85,A74&gt;=5.05,(D74&lt;0.45),(D74&lt;1.15)),0.009,IF(AND(B74&gt;=4,B74&gt;=3.85,A74&gt;=5.05,(D74&lt;0.45),(D74&lt;1.15)),0.052,IF(AND((G74&lt;0.05),(H74&lt;14.877),(B74&lt;3.85),A74&gt;=5.05,(D74&lt;0.45),(D74&lt;1.15)),0.024,IF(AND(G74&gt;=0.05,(H74&lt;14.877),(B74&lt;3.85),A74&gt;=5.05,(D74&lt;0.45),(D74&lt;1.15)),0.091,"shouldnthappen"))))))))))))</f>
        <v>0.258</v>
      </c>
      <c r="R74" s="1" t="n">
        <f aca="false">IF(AND(A74&gt;=7.1,D74&gt;=0.8),0.401,IF(AND((A74&lt;4.5),(G74&lt;0.905),(D74&lt;0.8)),0.024,IF(AND((H74&lt;9.966),G74&gt;=0.905,(D74&lt;0.8)),0.094,IF(AND(H74&gt;=9.966,G74&gt;=0.905,(D74&lt;0.8)),0.026,IF(AND(D74&gt;=2.05,(A74&lt;7.1),D74&gt;=0.8),0.277,IF(AND((H74&lt;5.523),A74&gt;=4.5,(G74&lt;0.905),(D74&lt;0.8)),0.012,IF(AND(H74&gt;=5.523,A74&gt;=4.5,(G74&lt;0.905),(D74&lt;0.8)),0.049,IF(AND((A74&lt;5.3),(D74&lt;2.05),(A74&lt;7.1),D74&gt;=0.8),0.095,IF(AND(A74&gt;=5.3,(D74&lt;2.05),(A74&lt;7.1),D74&gt;=0.8),0.196,"shouldnthappen")))))))))</f>
        <v>0.196</v>
      </c>
      <c r="S74" s="1" t="n">
        <f aca="false">IF(AND(A74&gt;=7.1,D74&gt;=1.35),0.298,IF(AND(G74&gt;=0.905,(D74&lt;0.8),(D74&lt;1.35)),0.068,IF(AND(H74&gt;=9.386,D74&gt;=0.8,(D74&lt;1.35)),0.126,IF(AND((H74&lt;7.426),(H74&lt;9.386),D74&gt;=0.8,(D74&lt;1.35)),0.091,IF(AND((A74&lt;5.3),(G74&lt;0.905),(A74&lt;7.1),D74&gt;=1.35),0.063,IF(AND((D74&lt;2.05),G74&gt;=0.905,(A74&lt;7.1),D74&gt;=1.35),0.015,IF(AND(D74&gt;=2.05,G74&gt;=0.905,(A74&lt;7.1),D74&gt;=1.35),0.089,IF(AND((H74&lt;10.505),(H74&lt;14.344),(G74&lt;0.905),(D74&lt;0.8),(D74&lt;1.35)),0.035,IF(AND((A74&lt;4.85),H74&gt;=14.344,(G74&lt;0.905),(D74&lt;0.8),(D74&lt;1.35)),0.006,IF(AND((B74&lt;2.75),H74&gt;=7.426,(H74&lt;9.386),D74&gt;=0.8,(D74&lt;1.35)),0.021,IF(AND(B74&gt;=2.75,H74&gt;=7.426,(H74&lt;9.386),D74&gt;=0.8,(D74&lt;1.35)),-0.01,IF(AND((B74&lt;2.35),A74&gt;=5.3,(G74&lt;0.905),(A74&lt;7.1),D74&gt;=1.35),0.068,IF(AND(B74&gt;=2.35,A74&gt;=5.3,(G74&lt;0.905),(A74&lt;7.1),D74&gt;=1.35),0.181,IF(AND((H74&lt;11.731),H74&gt;=10.505,(H74&lt;14.344),(G74&lt;0.905),(D74&lt;0.8),(D74&lt;1.35)),0.004,IF(AND(H74&gt;=11.731,H74&gt;=10.505,(H74&lt;14.344),(G74&lt;0.905),(D74&lt;0.8),(D74&lt;1.35)),0.024,IF(AND((H74&lt;14.877),A74&gt;=4.85,H74&gt;=14.344,(G74&lt;0.905),(D74&lt;0.8),(D74&lt;1.35)),0.063,IF(AND(H74&gt;=14.877,A74&gt;=4.85,H74&gt;=14.344,(G74&lt;0.905),(D74&lt;0.8),(D74&lt;1.35)),0.012,"shouldnthappen")))))))))))))))))</f>
        <v>0.126</v>
      </c>
      <c r="T74" s="1" t="n">
        <f aca="false">IF(AND(D74&gt;=0.45,(A74&lt;5.65)),0.067,IF(AND(A74&gt;=7.25,A74&gt;=5.65),0.244,IF(AND((H74&lt;9.966),G74&gt;=0.905,(D74&lt;0.45),(A74&lt;5.65)),0.062,IF(AND(H74&gt;=9.966,G74&gt;=0.905,(D74&lt;0.45),(A74&lt;5.65)),0.012,IF(AND((G74&lt;0.948),D74&gt;=2.05,(A74&lt;7.25),A74&gt;=5.65),0.157,IF(AND(G74&gt;=0.948,D74&gt;=2.05,(A74&lt;7.25),A74&gt;=5.65),0.037,IF(AND(G74&gt;=0.422,(B74&lt;3.15),(G74&lt;0.905),(D74&lt;0.45),(A74&lt;5.65)),0.011,IF(AND((D74&lt;0.25),(G74&lt;0.422),(B74&lt;3.15),(G74&lt;0.905),(D74&lt;0.45),(A74&lt;5.65)),0.04,IF(AND(D74&gt;=0.25,(G74&lt;0.422),(B74&lt;3.15),(G74&lt;0.905),(D74&lt;0.45),(A74&lt;5.65)),0.009,IF(AND((A74&lt;4.85),(B74&lt;3.25),B74&gt;=3.15,(G74&lt;0.905),(D74&lt;0.45),(A74&lt;5.65)),0.008,IF(AND(A74&gt;=4.85,(B74&lt;3.25),B74&gt;=3.15,(G74&lt;0.905),(D74&lt;0.45),(A74&lt;5.65)),-0.017,IF(AND((D74&lt;0.25),B74&gt;=3.25,B74&gt;=3.15,(G74&lt;0.905),(D74&lt;0.45),(A74&lt;5.65)),0.022,IF(AND(D74&gt;=0.25,B74&gt;=3.25,B74&gt;=3.15,(G74&lt;0.905),(D74&lt;0.45),(A74&lt;5.65)),0.009,IF(AND((F74&lt;2.5),(H74&lt;7.692),(G74&lt;0.644),(D74&lt;2.05),(A74&lt;7.25),A74&gt;=5.65),0.018,IF(AND(F74&gt;=2.5,(H74&lt;7.692),(G74&lt;0.644),(D74&lt;2.05),(A74&lt;7.25),A74&gt;=5.65),0.068,IF(AND((B74&lt;2.35),H74&gt;=7.692,(G74&lt;0.644),(D74&lt;2.05),(A74&lt;7.25),A74&gt;=5.65),0.023,IF(AND(B74&gt;=2.35,H74&gt;=7.692,(G74&lt;0.644),(D74&lt;2.05),(A74&lt;7.25),A74&gt;=5.65),0.125,IF(AND((G74&lt;0.766),(G74&lt;0.85),G74&gt;=0.644,(D74&lt;2.05),(A74&lt;7.25),A74&gt;=5.65),0.055,IF(AND(G74&gt;=0.766,(G74&lt;0.85),G74&gt;=0.644,(D74&lt;2.05),(A74&lt;7.25),A74&gt;=5.65),-0,IF(AND((B74&lt;2.95),G74&gt;=0.85,G74&gt;=0.644,(D74&lt;2.05),(A74&lt;7.25),A74&gt;=5.65),0.098,IF(AND(B74&gt;=2.95,G74&gt;=0.85,G74&gt;=0.644,(D74&lt;2.05),(A74&lt;7.25),A74&gt;=5.65),0.013,"shouldnthappen")))))))))))))))))))))</f>
        <v>-0</v>
      </c>
      <c r="U74" s="1" t="n">
        <f aca="false">IF(AND(A74&gt;=7.25,D74&gt;=1.25),0.186,IF(AND((G74&lt;0.13),D74&gt;=0.35,(D74&lt;1.25)),-0.004,IF(AND(H74&gt;=14.246,(H74&lt;14.344),(D74&lt;0.35),(D74&lt;1.25)),-0.002,IF(AND((A74&lt;4.85),H74&gt;=14.344,(D74&lt;0.35),(D74&lt;1.25)),0.004,IF(AND(G74&gt;=0.446,(G74&lt;0.644),(A74&lt;7.25),D74&gt;=1.25),0.138,IF(AND(A74&gt;=5.45,(H74&lt;14.246),(H74&lt;14.344),(D74&lt;0.35),(D74&lt;1.25)),0.001,IF(AND((H74&lt;14.877),A74&gt;=4.85,H74&gt;=14.344,(D74&lt;0.35),(D74&lt;1.25)),0.035,IF(AND(H74&gt;=14.877,A74&gt;=4.85,H74&gt;=14.344,(D74&lt;0.35),(D74&lt;1.25)),0.007,IF(AND((B74&lt;3.35),H74&gt;=9.448,G74&gt;=0.13,D74&gt;=0.35,(D74&lt;1.25)),0.053,IF(AND(B74&gt;=3.35,H74&gt;=9.448,G74&gt;=0.13,D74&gt;=0.35,(D74&lt;1.25)),0.017,IF(AND((G74&lt;0.44),(G74&lt;0.446),(G74&lt;0.644),(A74&lt;7.25),D74&gt;=1.25),0.079,IF(AND(G74&gt;=0.44,(G74&lt;0.446),(G74&lt;0.644),(A74&lt;7.25),D74&gt;=1.25),0.02,IF(AND((A74&lt;5.95),(G74&lt;0.724),G74&gt;=0.644,(A74&lt;7.25),D74&gt;=1.25),-0.018,IF(AND(A74&gt;=5.95,(G74&lt;0.724),G74&gt;=0.644,(A74&lt;7.25),D74&gt;=1.25),0.027,IF(AND(A74&gt;=6.15,G74&gt;=0.724,G74&gt;=0.644,(A74&lt;7.25),D74&gt;=1.25),0.093,IF(AND((A74&lt;5.05),(A74&lt;5.45),(H74&lt;14.246),(H74&lt;14.344),(D74&lt;0.35),(D74&lt;1.25)),0.011,IF(AND(A74&gt;=5.05,(A74&lt;5.45),(H74&lt;14.246),(H74&lt;14.344),(D74&lt;0.35),(D74&lt;1.25)),0.021,IF(AND((A74&lt;5.4),(B74&lt;3.15),(H74&lt;9.448),G74&gt;=0.13,D74&gt;=0.35,(D74&lt;1.25)),0.007,IF(AND(A74&gt;=5.4,(B74&lt;3.15),(H74&lt;9.448),G74&gt;=0.13,D74&gt;=0.35,(D74&lt;1.25)),-0.011,IF(AND((B74&lt;3.75),B74&gt;=3.15,(H74&lt;9.448),G74&gt;=0.13,D74&gt;=0.35,(D74&lt;1.25)),0.012,IF(AND(B74&gt;=3.75,B74&gt;=3.15,(H74&lt;9.448),G74&gt;=0.13,D74&gt;=0.35,(D74&lt;1.25)),0.046,IF(AND((A74&lt;5.9),(A74&lt;6.15),G74&gt;=0.724,G74&gt;=0.644,(A74&lt;7.25),D74&gt;=1.25),0.06,IF(AND(A74&gt;=5.9,(A74&lt;6.15),G74&gt;=0.724,G74&gt;=0.644,(A74&lt;7.25),D74&gt;=1.25),0.005,"shouldnthappen")))))))))))))))))))))))</f>
        <v>0.005</v>
      </c>
      <c r="V74" s="1" t="n">
        <f aca="false">IF(AND(H74&gt;=15.155,(D74&lt;1.55)),0.084,IF(AND(A74&gt;=7.25,D74&gt;=1.55),0.141,IF(AND((G74&lt;0.043),D74&gt;=1.05,(H74&lt;15.155),(D74&lt;1.55)),-0.007,IF(AND(D74&gt;=1.85,G74&gt;=0.755,(A74&lt;7.25),D74&gt;=1.55),0.051,IF(AND((H74&lt;9.966),G74&gt;=0.905,(D74&lt;1.05),(H74&lt;15.155),(D74&lt;1.55)),0.043,IF(AND(H74&gt;=9.966,G74&gt;=0.905,(D74&lt;1.05),(H74&lt;15.155),(D74&lt;1.55)),0.007,IF(AND((G74&lt;0.278),(G74&lt;0.361),(G74&lt;0.755),(A74&lt;7.25),D74&gt;=1.55),0.08,IF(AND((A74&lt;5.8),G74&gt;=0.361,(G74&lt;0.755),(A74&lt;7.25),D74&gt;=1.55),0.019,IF(AND((A74&lt;6.05),(D74&lt;1.85),G74&gt;=0.755,(A74&lt;7.25),D74&gt;=1.55),0.01,IF(AND(A74&gt;=6.05,(D74&lt;1.85),G74&gt;=0.755,(A74&lt;7.25),D74&gt;=1.55),0.002,IF(AND((G74&lt;0.486),(B74&lt;3.15),(G74&lt;0.905),(D74&lt;1.05),(H74&lt;15.155),(D74&lt;1.55)),0.026,IF(AND(G74&gt;=0.486,(B74&lt;3.15),(G74&lt;0.905),(D74&lt;1.05),(H74&lt;15.155),(D74&lt;1.55)),0.001,IF(AND((B74&lt;3.25),B74&gt;=3.15,(G74&lt;0.905),(D74&lt;1.05),(H74&lt;15.155),(D74&lt;1.55)),-0.003,IF(AND(B74&gt;=3.25,B74&gt;=3.15,(G74&lt;0.905),(D74&lt;1.05),(H74&lt;15.155),(D74&lt;1.55)),0.012,IF(AND((H74&lt;7.426),(H74&lt;8.769),G74&gt;=0.043,D74&gt;=1.05,(H74&lt;15.155),(D74&lt;1.55)),0.041,IF(AND(H74&gt;=7.426,(H74&lt;8.769),G74&gt;=0.043,D74&gt;=1.05,(H74&lt;15.155),(D74&lt;1.55)),-0.008,IF(AND((H74&lt;10.696),H74&gt;=8.769,G74&gt;=0.043,D74&gt;=1.05,(H74&lt;15.155),(D74&lt;1.55)),0.069,IF(AND(H74&gt;=10.696,H74&gt;=8.769,G74&gt;=0.043,D74&gt;=1.05,(H74&lt;15.155),(D74&lt;1.55)),0.033,IF(AND((D74&lt;2.2),G74&gt;=0.278,(G74&lt;0.361),(G74&lt;0.755),(A74&lt;7.25),D74&gt;=1.55),0.022,IF(AND(D74&gt;=2.2,G74&gt;=0.278,(G74&lt;0.361),(G74&lt;0.755),(A74&lt;7.25),D74&gt;=1.55),-0.027,IF(AND((H74&lt;12.626),A74&gt;=5.8,G74&gt;=0.361,(G74&lt;0.755),(A74&lt;7.25),D74&gt;=1.55),0.126,IF(AND(H74&gt;=12.626,A74&gt;=5.8,G74&gt;=0.361,(G74&lt;0.755),(A74&lt;7.25),D74&gt;=1.55),0.065,"shouldnthappen"))))))))))))))))))))))</f>
        <v>0.033</v>
      </c>
      <c r="W74" s="1" t="n">
        <f aca="false">IF(AND(H74&gt;=15.155,(D74&lt;1.55)),0.064,IF(AND(A74&gt;=7.45,D74&gt;=1.55),0.115,IF(AND(B74&gt;=3.15,(H74&lt;10.257),(A74&lt;7.45),D74&gt;=1.55),0.097,IF(AND((A74&lt;4.85),H74&gt;=14.344,(D74&lt;0.35),(H74&lt;15.155),(D74&lt;1.55)),0.003,IF(AND(A74&gt;=6.05,(G74&lt;0.169),D74&gt;=0.35,(H74&lt;15.155),(D74&lt;1.55)),-0.008,IF(AND((G74&lt;0.181),G74&gt;=0.169,D74&gt;=0.35,(H74&lt;15.155),(D74&lt;1.55)),0.065,IF(AND(B74&gt;=3.05,(B74&lt;3.15),(H74&lt;10.257),(A74&lt;7.45),D74&gt;=1.55),-0.023,IF(AND(H74&gt;=11.854,(G74&lt;0.613),H74&gt;=10.257,(A74&lt;7.45),D74&gt;=1.55),0.068,IF(AND((D74&lt;0.25),(B74&lt;3.15),(H74&lt;14.344),(D74&lt;0.35),(H74&lt;15.155),(D74&lt;1.55)),0.014,IF(AND(D74&gt;=0.25,(B74&lt;3.15),(H74&lt;14.344),(D74&lt;0.35),(H74&lt;15.155),(D74&lt;1.55)),0.002,IF(AND((A74&lt;5.05),B74&gt;=3.15,(H74&lt;14.344),(D74&lt;0.35),(H74&lt;15.155),(D74&lt;1.55)),-0.001,IF(AND(A74&gt;=5.05,B74&gt;=3.15,(H74&lt;14.344),(D74&lt;0.35),(H74&lt;15.155),(D74&lt;1.55)),0.009,IF(AND((H74&lt;14.877),A74&gt;=4.85,H74&gt;=14.344,(D74&lt;0.35),(H74&lt;15.155),(D74&lt;1.55)),0.023,IF(AND(H74&gt;=14.877,A74&gt;=4.85,H74&gt;=14.344,(D74&lt;0.35),(H74&lt;15.155),(D74&lt;1.55)),0.004,IF(AND((H74&lt;13.602),(A74&lt;6.05),(G74&lt;0.169),D74&gt;=0.35,(H74&lt;15.155),(D74&lt;1.55)),0.023,IF(AND(H74&gt;=13.602,(A74&lt;6.05),(G74&lt;0.169),D74&gt;=0.35,(H74&lt;15.155),(D74&lt;1.55)),-0.006,IF(AND((B74&lt;2.95),G74&gt;=0.181,G74&gt;=0.169,D74&gt;=0.35,(H74&lt;15.155),(D74&lt;1.55)),0.019,IF(AND(B74&gt;=2.95,G74&gt;=0.181,G74&gt;=0.169,D74&gt;=0.35,(H74&lt;15.155),(D74&lt;1.55)),0.034,IF(AND((A74&lt;5.35),(B74&lt;3.05),(B74&lt;3.15),(H74&lt;10.257),(A74&lt;7.45),D74&gt;=1.55),0.009,IF(AND(A74&gt;=5.35,(B74&lt;3.05),(B74&lt;3.15),(H74&lt;10.257),(A74&lt;7.45),D74&gt;=1.55),0.058,IF(AND((B74&lt;2.9),(H74&lt;11.854),(G74&lt;0.613),H74&gt;=10.257,(A74&lt;7.45),D74&gt;=1.55),0.037,IF(AND(B74&gt;=2.9,(H74&lt;11.854),(G74&lt;0.613),H74&gt;=10.257,(A74&lt;7.45),D74&gt;=1.55),-0.005,IF(AND((A74&lt;6.4),(G74&lt;0.711),G74&gt;=0.613,H74&gt;=10.257,(A74&lt;7.45),D74&gt;=1.55),0.001,IF(AND(A74&gt;=6.4,(G74&lt;0.711),G74&gt;=0.613,H74&gt;=10.257,(A74&lt;7.45),D74&gt;=1.55),-0.002,IF(AND((D74&lt;1.9),G74&gt;=0.711,G74&gt;=0.613,H74&gt;=10.257,(A74&lt;7.45),D74&gt;=1.55),0.007,IF(AND(D74&gt;=1.9,G74&gt;=0.711,G74&gt;=0.613,H74&gt;=10.257,(A74&lt;7.45),D74&gt;=1.55),0.023,"shouldnthappen"))))))))))))))))))))))))))</f>
        <v>0.019</v>
      </c>
      <c r="X74" s="1" t="n">
        <f aca="false">IF(AND(H74&gt;=15.155,(F74&lt;2.5)),0.049,IF(AND(A74&gt;=7.45,F74&gt;=2.5),0.089,IF(AND((G74&lt;0.107),(G74&lt;0.364),(A74&lt;7.45),F74&gt;=2.5),0.055,IF(AND(A74&gt;=5.75,(G74&lt;0.572),(D74&lt;1.25),(H74&lt;15.155),(F74&lt;2.5)),-0.018,IF(AND((A74&lt;5.7),(H74&lt;12.626),G74&gt;=0.364,(A74&lt;7.45),F74&gt;=2.5),0.012,IF(AND(A74&gt;=5.7,(H74&lt;12.626),G74&gt;=0.364,(A74&lt;7.45),F74&gt;=2.5),0.065,IF(AND((G74&lt;0.628),H74&gt;=12.626,G74&gt;=0.364,(A74&lt;7.45),F74&gt;=2.5),0.047,IF(AND((G74&lt;0.545),(A74&lt;5.75),(G74&lt;0.572),(D74&lt;1.25),(H74&lt;15.155),(F74&lt;2.5)),0.007,IF(AND(G74&gt;=0.545,(A74&lt;5.75),(G74&lt;0.572),(D74&lt;1.25),(H74&lt;15.155),(F74&lt;2.5)),-0.009,IF(AND((D74&lt;0.3),(H74&lt;11.788),G74&gt;=0.572,(D74&lt;1.25),(H74&lt;15.155),(F74&lt;2.5)),0.01,IF(AND(D74&gt;=0.3,(H74&lt;11.788),G74&gt;=0.572,(D74&lt;1.25),(H74&lt;15.155),(F74&lt;2.5)),0.03,IF(AND((A74&lt;4.75),H74&gt;=11.788,G74&gt;=0.572,(D74&lt;1.25),(H74&lt;15.155),(F74&lt;2.5)),0.001,IF(AND(A74&gt;=4.75,H74&gt;=11.788,G74&gt;=0.572,(D74&lt;1.25),(H74&lt;15.155),(F74&lt;2.5)),0.01,IF(AND((A74&lt;5.5),(A74&lt;6.15),(G74&lt;0.652),D74&gt;=1.25,(H74&lt;15.155),(F74&lt;2.5)),0.014,IF(AND(A74&gt;=5.5,(A74&lt;6.15),(G74&lt;0.652),D74&gt;=1.25,(H74&lt;15.155),(F74&lt;2.5)),0.049,IF(AND((H74&lt;12.206),A74&gt;=6.15,(G74&lt;0.652),D74&gt;=1.25,(H74&lt;15.155),(F74&lt;2.5)),-0.009,IF(AND(H74&gt;=12.206,A74&gt;=6.15,(G74&lt;0.652),D74&gt;=1.25,(H74&lt;15.155),(F74&lt;2.5)),0.021,IF(AND((A74&lt;5.55),(A74&lt;6.2),G74&gt;=0.652,D74&gt;=1.25,(H74&lt;15.155),(F74&lt;2.5)),0.011,IF(AND(A74&gt;=5.55,(A74&lt;6.2),G74&gt;=0.652,D74&gt;=1.25,(H74&lt;15.155),(F74&lt;2.5)),-0.019,IF(AND((B74&lt;3.2),A74&gt;=6.2,G74&gt;=0.652,D74&gt;=1.25,(H74&lt;15.155),(F74&lt;2.5)),0.025,IF(AND(B74&gt;=3.2,A74&gt;=6.2,G74&gt;=0.652,D74&gt;=1.25,(H74&lt;15.155),(F74&lt;2.5)),0.001,IF(AND((G74&lt;0.183),(G74&lt;0.301),G74&gt;=0.107,(G74&lt;0.364),(A74&lt;7.45),F74&gt;=2.5),-0.009,IF(AND(G74&gt;=0.183,(G74&lt;0.301),G74&gt;=0.107,(G74&lt;0.364),(A74&lt;7.45),F74&gt;=2.5),0.022,IF(AND((D74&lt;2.2),G74&gt;=0.301,G74&gt;=0.107,(G74&lt;0.364),(A74&lt;7.45),F74&gt;=2.5),0.004,IF(AND(D74&gt;=2.2,G74&gt;=0.301,G74&gt;=0.107,(G74&lt;0.364),(A74&lt;7.45),F74&gt;=2.5),-0.02,IF(AND((G74&lt;0.787),G74&gt;=0.628,H74&gt;=12.626,G74&gt;=0.364,(A74&lt;7.45),F74&gt;=2.5),-0.001,IF(AND(G74&gt;=0.787,G74&gt;=0.628,H74&gt;=12.626,G74&gt;=0.364,(A74&lt;7.45),F74&gt;=2.5),0.016,"shouldnthappen")))))))))))))))))))))))))))</f>
        <v>-0.019</v>
      </c>
      <c r="Y74" s="1" t="n">
        <f aca="false">IF(AND(H74&gt;=15.155,(D74&lt;1.55)),0.037,IF(AND(D74&gt;=2.45,(A74&lt;7.45),D74&gt;=1.55),0.054,IF(AND((A74&lt;7.8),A74&gt;=7.45,D74&gt;=1.55),0.078,IF(AND(A74&gt;=7.8,A74&gt;=7.45,D74&gt;=1.55),0.021,IF(AND(A74&gt;=6.2,G74&gt;=0.68,D74&gt;=1.25,(H74&lt;15.155),(D74&lt;1.55)),0.019,IF(AND((B74&lt;2.65),(A74&lt;4.95),(G74&lt;0.572),(D74&lt;1.25),(H74&lt;15.155),(D74&lt;1.55)),0.021,IF(AND(B74&gt;=2.65,(A74&lt;4.95),(G74&lt;0.572),(D74&lt;1.25),(H74&lt;15.155),(D74&lt;1.55)),0.006,IF(AND((H74&lt;14.344),A74&gt;=4.95,(G74&lt;0.572),(D74&lt;1.25),(H74&lt;15.155),(D74&lt;1.55)),-0.005,IF(AND(H74&gt;=14.344,A74&gt;=4.95,(G74&lt;0.572),(D74&lt;1.25),(H74&lt;15.155),(D74&lt;1.55)),0.013,IF(AND((G74&lt;0.833),(H74&lt;11.788),G74&gt;=0.572,(D74&lt;1.25),(H74&lt;15.155),(D74&lt;1.55)),0.009,IF(AND(G74&gt;=0.833,(H74&lt;11.788),G74&gt;=0.572,(D74&lt;1.25),(H74&lt;15.155),(D74&lt;1.55)),0.024,IF(AND((A74&lt;4.75),H74&gt;=11.788,G74&gt;=0.572,(D74&lt;1.25),(H74&lt;15.155),(D74&lt;1.55)),0.001,IF(AND(A74&gt;=4.75,H74&gt;=11.788,G74&gt;=0.572,(D74&lt;1.25),(H74&lt;15.155),(D74&lt;1.55)),0.008,IF(AND((A74&lt;5.65),(A74&lt;6.15),(G74&lt;0.68),D74&gt;=1.25,(H74&lt;15.155),(D74&lt;1.55)),0.017,IF(AND(A74&gt;=5.65,(A74&lt;6.15),(G74&lt;0.68),D74&gt;=1.25,(H74&lt;15.155),(D74&lt;1.55)),0.039,IF(AND((G74&lt;0.436),A74&gt;=6.15,(G74&lt;0.68),D74&gt;=1.25,(H74&lt;15.155),(D74&lt;1.55)),-0.004,IF(AND(G74&gt;=0.436,A74&gt;=6.15,(G74&lt;0.68),D74&gt;=1.25,(H74&lt;15.155),(D74&lt;1.55)),0.022,IF(AND((A74&lt;5.55),(A74&lt;6.2),G74&gt;=0.68,D74&gt;=1.25,(H74&lt;15.155),(D74&lt;1.55)),0.009,IF(AND(A74&gt;=5.55,(A74&lt;6.2),G74&gt;=0.68,D74&gt;=1.25,(H74&lt;15.155),(D74&lt;1.55)),-0.016,IF(AND((G74&lt;0.107),(G74&lt;0.361),(G74&lt;0.613),(D74&lt;2.45),(A74&lt;7.45),D74&gt;=1.55),0.042,IF(AND(G74&gt;=0.107,(G74&lt;0.361),(G74&lt;0.613),(D74&lt;2.45),(A74&lt;7.45),D74&gt;=1.55),0.002,IF(AND((D74&lt;2.35),G74&gt;=0.361,(G74&lt;0.613),(D74&lt;2.45),(A74&lt;7.45),D74&gt;=1.55),0.051,IF(AND(D74&gt;=2.35,G74&gt;=0.361,(G74&lt;0.613),(D74&lt;2.45),(A74&lt;7.45),D74&gt;=1.55),0.016,IF(AND((A74&lt;6.4),(G74&lt;0.711),G74&gt;=0.613,(D74&lt;2.45),(A74&lt;7.45),D74&gt;=1.55),0.001,IF(AND(A74&gt;=6.4,(G74&lt;0.711),G74&gt;=0.613,(D74&lt;2.45),(A74&lt;7.45),D74&gt;=1.55),-0.002,IF(AND((B74&lt;2.95),G74&gt;=0.711,G74&gt;=0.613,(D74&lt;2.45),(A74&lt;7.45),D74&gt;=1.55),0.023,IF(AND(B74&gt;=2.95,G74&gt;=0.711,G74&gt;=0.613,(D74&lt;2.45),(A74&lt;7.45),D74&gt;=1.55),0.01,"shouldnthappen")))))))))))))))))))))))))))</f>
        <v>-0.016</v>
      </c>
      <c r="Z74" s="1" t="n">
        <f aca="false">IF(AND(A74&gt;=7.45,D74&gt;=1.75),0.056,IF(AND(H74&gt;=15.059,A74&gt;=5.55,(D74&lt;1.75)),0.028,IF(AND((D74&lt;0.35),G74&gt;=0.905,(A74&lt;5.55),(D74&lt;1.75)),0.005,IF(AND(D74&gt;=0.35,G74&gt;=0.905,(A74&lt;5.55),(D74&lt;1.75)),0.026,IF(AND((H74&lt;8.711),D74&gt;=2.45,(A74&lt;7.45),D74&gt;=1.75),0.011,IF(AND(H74&gt;=8.711,D74&gt;=2.45,(A74&lt;7.45),D74&gt;=1.75),0.049,IF(AND((G74&lt;0.107),(G74&lt;0.487),(D74&lt;2.45),(A74&lt;7.45),D74&gt;=1.75),0.032,IF(AND((H74&lt;10.915),(A74&lt;4.5),(B74&lt;3.15),(G74&lt;0.905),(A74&lt;5.55),(D74&lt;1.75)),-0.001,IF(AND(H74&gt;=10.915,(A74&lt;4.5),(B74&lt;3.15),(G74&lt;0.905),(A74&lt;5.55),(D74&lt;1.75)),0.003,IF(AND((A74&lt;5.05),A74&gt;=4.5,(B74&lt;3.15),(G74&lt;0.905),(A74&lt;5.55),(D74&lt;1.75)),0.015,IF(AND(A74&gt;=5.05,A74&gt;=4.5,(B74&lt;3.15),(G74&lt;0.905),(A74&lt;5.55),(D74&lt;1.75)),0.006,IF(AND((G74&lt;0.05),(G74&lt;0.091),B74&gt;=3.15,(G74&lt;0.905),(A74&lt;5.55),(D74&lt;1.75)),0.001,IF(AND(G74&gt;=0.05,(G74&lt;0.091),B74&gt;=3.15,(G74&lt;0.905),(A74&lt;5.55),(D74&lt;1.75)),0.008,IF(AND((G74&lt;0.587),G74&gt;=0.091,B74&gt;=3.15,(G74&lt;0.905),(A74&lt;5.55),(D74&lt;1.75)),-0.003,IF(AND(G74&gt;=0.587,G74&gt;=0.091,B74&gt;=3.15,(G74&lt;0.905),(A74&lt;5.55),(D74&lt;1.75)),0.004,IF(AND((F74&lt;2.5),(B74&lt;2.85),(G74&lt;0.419),(H74&lt;15.059),A74&gt;=5.55,(D74&lt;1.75)),0.041,IF(AND(F74&gt;=2.5,(B74&lt;2.85),(G74&lt;0.419),(H74&lt;15.059),A74&gt;=5.55,(D74&lt;1.75)),0.015,IF(AND((G74&lt;0.164),B74&gt;=2.85,(G74&lt;0.419),(H74&lt;15.059),A74&gt;=5.55,(D74&lt;1.75)),0.01,IF(AND(G74&gt;=0.164,B74&gt;=2.85,(G74&lt;0.419),(H74&lt;15.059),A74&gt;=5.55,(D74&lt;1.75)),-0.001,IF(AND((B74&lt;2.55),(B74&lt;2.95),G74&gt;=0.419,(H74&lt;15.059),A74&gt;=5.55,(D74&lt;1.75)),0.014,IF(AND(B74&gt;=2.55,(B74&lt;2.95),G74&gt;=0.419,(H74&lt;15.059),A74&gt;=5.55,(D74&lt;1.75)),-0.013,IF(AND((D74&lt;1.55),B74&gt;=2.95,G74&gt;=0.419,(H74&lt;15.059),A74&gt;=5.55,(D74&lt;1.75)),0.023,IF(AND(D74&gt;=1.55,B74&gt;=2.95,G74&gt;=0.419,(H74&lt;15.059),A74&gt;=5.55,(D74&lt;1.75)),0.005,IF(AND((H74&lt;13.278),G74&gt;=0.107,(G74&lt;0.487),(D74&lt;2.45),(A74&lt;7.45),D74&gt;=1.75),-0.009,IF(AND(H74&gt;=13.278,G74&gt;=0.107,(G74&lt;0.487),(D74&lt;2.45),(A74&lt;7.45),D74&gt;=1.75),0.017,IF(AND((D74&lt;2.35),(G74&lt;0.571),G74&gt;=0.487,(D74&lt;2.45),(A74&lt;7.45),D74&gt;=1.75),0.053,IF(AND(D74&gt;=2.35,(G74&lt;0.571),G74&gt;=0.487,(D74&lt;2.45),(A74&lt;7.45),D74&gt;=1.75),0.009,IF(AND((G74&lt;0.779),G74&gt;=0.571,G74&gt;=0.487,(D74&lt;2.45),(A74&lt;7.45),D74&gt;=1.75),0.006,IF(AND(G74&gt;=0.779,G74&gt;=0.571,G74&gt;=0.487,(D74&lt;2.45),(A74&lt;7.45),D74&gt;=1.75),0.016,"shouldnthappen")))))))))))))))))))))))))))))</f>
        <v>-0.013</v>
      </c>
      <c r="AA74" s="1" t="n">
        <f aca="false">IF(AND((A74&lt;7.8),A74&gt;=7.45,D74&gt;=1.75),0.051,IF(AND(A74&gt;=7.8,A74&gt;=7.45,D74&gt;=1.75),0.01,IF(AND(B74&gt;=3.35,B74&gt;=3.25,(A74&lt;7.45),D74&gt;=1.75),0.016,IF(AND((H74&lt;8.308),(D74&lt;0.15),(H74&lt;13.655),(D74&lt;0.35),(D74&lt;1.75)),0.009,IF(AND((H74&lt;14.529),(G74&lt;0.293),H74&gt;=13.655,(D74&lt;0.35),(D74&lt;1.75)),0.011,IF(AND(H74&gt;=14.529,(G74&lt;0.293),H74&gt;=13.655,(D74&lt;0.35),(D74&lt;1.75)),0.001,IF(AND(D74&gt;=0.25,G74&gt;=0.293,H74&gt;=13.655,(D74&lt;0.35),(D74&lt;1.75)),-0.004,IF(AND(H74&gt;=10.635,(H74&lt;10.696),(H74&lt;13.906),D74&gt;=0.35,(D74&lt;1.75)),0.036,IF(AND(G74&gt;=0.833,H74&gt;=10.696,(H74&lt;13.906),D74&gt;=0.35,(D74&lt;1.75)),0.016,IF(AND((A74&lt;6.65),(G74&lt;0.247),H74&gt;=13.906,D74&gt;=0.35,(D74&lt;1.75)),-0.008,IF(AND(A74&gt;=6.65,(G74&lt;0.247),H74&gt;=13.906,D74&gt;=0.35,(D74&lt;1.75)),0.011,IF(AND((B74&lt;2.45),G74&gt;=0.247,H74&gt;=13.906,D74&gt;=0.35,(D74&lt;1.75)),0,IF(AND((D74&lt;1.85),(B74&lt;2.95),(B74&lt;3.25),(A74&lt;7.45),D74&gt;=1.75),0.033,IF(AND((G74&lt;0.428),(B74&lt;3.35),B74&gt;=3.25,(A74&lt;7.45),D74&gt;=1.75),0.009,IF(AND(G74&gt;=0.428,(B74&lt;3.35),B74&gt;=3.25,(A74&lt;7.45),D74&gt;=1.75),0.042,IF(AND((A74&lt;4.6),H74&gt;=8.308,(D74&lt;0.15),(H74&lt;13.655),(D74&lt;0.35),(D74&lt;1.75)),0.003,IF(AND(A74&gt;=4.6,H74&gt;=8.308,(D74&lt;0.15),(H74&lt;13.655),(D74&lt;0.35),(D74&lt;1.75)),0,IF(AND((H74&lt;8.834),(A74&lt;5.05),D74&gt;=0.15,(H74&lt;13.655),(D74&lt;0.35),(D74&lt;1.75)),0.002,IF(AND(H74&gt;=8.834,(A74&lt;5.05),D74&gt;=0.15,(H74&lt;13.655),(D74&lt;0.35),(D74&lt;1.75)),-0.008,IF(AND((A74&lt;5.45),A74&gt;=5.05,D74&gt;=0.15,(H74&lt;13.655),(D74&lt;0.35),(D74&lt;1.75)),0.003,IF(AND(A74&gt;=5.45,A74&gt;=5.05,D74&gt;=0.15,(H74&lt;13.655),(D74&lt;0.35),(D74&lt;1.75)),-0.002,IF(AND((A74&lt;5.3),(D74&lt;0.25),G74&gt;=0.293,H74&gt;=13.655,(D74&lt;0.35),(D74&lt;1.75)),0.007,IF(AND(A74&gt;=5.3,(D74&lt;0.25),G74&gt;=0.293,H74&gt;=13.655,(D74&lt;0.35),(D74&lt;1.75)),0.001,IF(AND((H74&lt;7.309),(H74&lt;10.635),(H74&lt;10.696),(H74&lt;13.906),D74&gt;=0.35,(D74&lt;1.75)),0.014,IF(AND(H74&gt;=7.309,(H74&lt;10.635),(H74&lt;10.696),(H74&lt;13.906),D74&gt;=0.35,(D74&lt;1.75)),0.006,IF(AND((H74&lt;12.093),(G74&lt;0.833),H74&gt;=10.696,(H74&lt;13.906),D74&gt;=0.35,(D74&lt;1.75)),-0.01,IF(AND(H74&gt;=12.093,(G74&lt;0.833),H74&gt;=10.696,(H74&lt;13.906),D74&gt;=0.35,(D74&lt;1.75)),0.004,IF(AND((G74&lt;0.823),B74&gt;=2.45,G74&gt;=0.247,H74&gt;=13.906,D74&gt;=0.35,(D74&lt;1.75)),0.026,IF(AND(G74&gt;=0.823,B74&gt;=2.45,G74&gt;=0.247,H74&gt;=13.906,D74&gt;=0.35,(D74&lt;1.75)),0.006,IF(AND((H74&lt;11.121),D74&gt;=1.85,(B74&lt;2.95),(B74&lt;3.25),(A74&lt;7.45),D74&gt;=1.75),0.013,IF(AND(H74&gt;=11.121,D74&gt;=1.85,(B74&lt;2.95),(B74&lt;3.25),(A74&lt;7.45),D74&gt;=1.75),0.005,IF(AND((A74&lt;6.05),(A74&lt;6.45),B74&gt;=2.95,(B74&lt;3.25),(A74&lt;7.45),D74&gt;=1.75),0.001,IF(AND(A74&gt;=6.05,(A74&lt;6.45),B74&gt;=2.95,(B74&lt;3.25),(A74&lt;7.45),D74&gt;=1.75),-0.005,IF(AND((G74&lt;0.42),A74&gt;=6.45,B74&gt;=2.95,(B74&lt;3.25),(A74&lt;7.45),D74&gt;=1.75),0.004,IF(AND(G74&gt;=0.42,A74&gt;=6.45,B74&gt;=2.95,(B74&lt;3.25),(A74&lt;7.45),D74&gt;=1.75),0.019,"shouldnthappen")))))))))))))))))))))))))))))))))))</f>
        <v>-0.01</v>
      </c>
      <c r="AB74" s="1" t="n">
        <f aca="false">+ 0.5</f>
        <v>0.5</v>
      </c>
    </row>
    <row r="75" customFormat="false" ht="13.8" hidden="false" customHeight="false" outlineLevel="0" collapsed="false">
      <c r="A75" s="11" t="n">
        <v>6.3</v>
      </c>
      <c r="B75" s="1" t="n">
        <v>2.5</v>
      </c>
      <c r="C75" s="1" t="n">
        <v>4.9</v>
      </c>
      <c r="D75" s="1" t="n">
        <v>1.5</v>
      </c>
      <c r="E75" s="1" t="s">
        <v>92</v>
      </c>
      <c r="F75" s="1" t="n">
        <v>2</v>
      </c>
      <c r="G75" s="1" t="n">
        <v>0.901520918123424</v>
      </c>
      <c r="H75" s="18" t="n">
        <v>11.1035878082737</v>
      </c>
      <c r="I75" s="1" t="n">
        <f aca="false">C75</f>
        <v>4.9</v>
      </c>
      <c r="J75" s="1" t="n">
        <f aca="false">SUM(M75:AB75)</f>
        <v>4.861</v>
      </c>
      <c r="K75" s="15" t="n">
        <f aca="false">1-SQRT(VAR(M75:AB75, I75)) / AVERAGE(M75:AB75)</f>
        <v>-2.8754567941902</v>
      </c>
      <c r="L75" s="1" t="n">
        <f aca="false">(J75-I75)/I75</f>
        <v>-0.00795918367346951</v>
      </c>
      <c r="M75" s="1" t="n">
        <f aca="false">IF(AND((H75&lt;5.245),(D75&lt;0.8)),0.075,IF(AND(H75&gt;=5.245,(D75&lt;0.8)),0.279,IF(AND((D75&lt;1.45),D75&gt;=0.8),1.043,IF(AND(D75&gt;=1.45,D75&gt;=0.8),1.423,"shouldnthappen"))))</f>
        <v>1.423</v>
      </c>
      <c r="N75" s="1" t="n">
        <f aca="false">IF(AND((A75&lt;4.35),(D75&lt;0.8)),0.048,IF(AND(A75&gt;=4.35,(D75&lt;0.8)),0.198,IF(AND(F75&gt;=2.5,D75&gt;=0.8),1.048,IF(AND((A75&lt;5.15),(F75&lt;2.5),D75&gt;=0.8),0.321,IF(AND(A75&gt;=5.15,(F75&lt;2.5),D75&gt;=0.8),0.783,"shouldnthappen")))))</f>
        <v>0.783</v>
      </c>
      <c r="O75" s="1" t="n">
        <f aca="false">IF(AND((H75&lt;5.245),(D75&lt;0.8)),0.034,IF(AND((A75&lt;5.9),D75&gt;=0.8),0.489,IF(AND(A75&gt;=5.9,D75&gt;=0.8),0.721,IF(AND((A75&lt;4.35),H75&gt;=5.245,(D75&lt;0.8)),0.041,IF(AND(A75&gt;=4.35,H75&gt;=5.245,(D75&lt;0.8)),0.142,"shouldnthappen")))))</f>
        <v>0.721</v>
      </c>
      <c r="P75" s="1" t="n">
        <f aca="false">IF(AND((B75&lt;2.8),(D75&lt;1.15)),0.244,IF(AND((D75&lt;1.75),D75&gt;=1.15),0.396,IF(AND(D75&gt;=1.75,D75&gt;=1.15),0.554,IF(AND((A75&lt;5.05),B75&gt;=2.8,(D75&lt;1.15)),0.078,IF(AND((H75&lt;14.877),A75&gt;=5.05,B75&gt;=2.8,(D75&lt;1.15)),0.118,IF(AND(H75&gt;=14.877,A75&gt;=5.05,B75&gt;=2.8,(D75&lt;1.15)),0.027,"shouldnthappen"))))))</f>
        <v>0.396</v>
      </c>
      <c r="Q75" s="1" t="n">
        <f aca="false">IF(AND(D75&gt;=0.45,(D75&lt;1.15)),0.17,IF(AND(A75&gt;=7.1,D75&gt;=1.15),0.539,IF(AND((A75&lt;6.25),(A75&lt;7.1),D75&gt;=1.15),0.258,IF(AND(A75&gt;=6.25,(A75&lt;7.1),D75&gt;=1.15),0.344,IF(AND(G75&gt;=0.418,(A75&lt;5.05),(D75&lt;0.45),(D75&lt;1.15)),0.033,IF(AND((H75&lt;14.494),(G75&lt;0.418),(A75&lt;5.05),(D75&lt;0.45),(D75&lt;1.15)),0.061,IF(AND(H75&gt;=14.494,(G75&lt;0.418),(A75&lt;5.05),(D75&lt;0.45),(D75&lt;1.15)),0.015,IF(AND(H75&gt;=14.877,(B75&lt;3.85),A75&gt;=5.05,(D75&lt;0.45),(D75&lt;1.15)),0.023,IF(AND((B75&lt;4),B75&gt;=3.85,A75&gt;=5.05,(D75&lt;0.45),(D75&lt;1.15)),0.009,IF(AND(B75&gt;=4,B75&gt;=3.85,A75&gt;=5.05,(D75&lt;0.45),(D75&lt;1.15)),0.052,IF(AND((G75&lt;0.05),(H75&lt;14.877),(B75&lt;3.85),A75&gt;=5.05,(D75&lt;0.45),(D75&lt;1.15)),0.024,IF(AND(G75&gt;=0.05,(H75&lt;14.877),(B75&lt;3.85),A75&gt;=5.05,(D75&lt;0.45),(D75&lt;1.15)),0.091,"shouldnthappen"))))))))))))</f>
        <v>0.344</v>
      </c>
      <c r="R75" s="1" t="n">
        <f aca="false">IF(AND(A75&gt;=7.1,D75&gt;=0.8),0.401,IF(AND((A75&lt;4.5),(G75&lt;0.905),(D75&lt;0.8)),0.024,IF(AND((H75&lt;9.966),G75&gt;=0.905,(D75&lt;0.8)),0.094,IF(AND(H75&gt;=9.966,G75&gt;=0.905,(D75&lt;0.8)),0.026,IF(AND(D75&gt;=2.05,(A75&lt;7.1),D75&gt;=0.8),0.277,IF(AND((H75&lt;5.523),A75&gt;=4.5,(G75&lt;0.905),(D75&lt;0.8)),0.012,IF(AND(H75&gt;=5.523,A75&gt;=4.5,(G75&lt;0.905),(D75&lt;0.8)),0.049,IF(AND((A75&lt;5.3),(D75&lt;2.05),(A75&lt;7.1),D75&gt;=0.8),0.095,IF(AND(A75&gt;=5.3,(D75&lt;2.05),(A75&lt;7.1),D75&gt;=0.8),0.196,"shouldnthappen")))))))))</f>
        <v>0.196</v>
      </c>
      <c r="S75" s="1" t="n">
        <f aca="false">IF(AND(A75&gt;=7.1,D75&gt;=1.35),0.298,IF(AND(G75&gt;=0.905,(D75&lt;0.8),(D75&lt;1.35)),0.068,IF(AND(H75&gt;=9.386,D75&gt;=0.8,(D75&lt;1.35)),0.126,IF(AND((H75&lt;7.426),(H75&lt;9.386),D75&gt;=0.8,(D75&lt;1.35)),0.091,IF(AND((A75&lt;5.3),(G75&lt;0.905),(A75&lt;7.1),D75&gt;=1.35),0.063,IF(AND((D75&lt;2.05),G75&gt;=0.905,(A75&lt;7.1),D75&gt;=1.35),0.015,IF(AND(D75&gt;=2.05,G75&gt;=0.905,(A75&lt;7.1),D75&gt;=1.35),0.089,IF(AND((H75&lt;10.505),(H75&lt;14.344),(G75&lt;0.905),(D75&lt;0.8),(D75&lt;1.35)),0.035,IF(AND((A75&lt;4.85),H75&gt;=14.344,(G75&lt;0.905),(D75&lt;0.8),(D75&lt;1.35)),0.006,IF(AND((B75&lt;2.75),H75&gt;=7.426,(H75&lt;9.386),D75&gt;=0.8,(D75&lt;1.35)),0.021,IF(AND(B75&gt;=2.75,H75&gt;=7.426,(H75&lt;9.386),D75&gt;=0.8,(D75&lt;1.35)),-0.01,IF(AND((B75&lt;2.35),A75&gt;=5.3,(G75&lt;0.905),(A75&lt;7.1),D75&gt;=1.35),0.068,IF(AND(B75&gt;=2.35,A75&gt;=5.3,(G75&lt;0.905),(A75&lt;7.1),D75&gt;=1.35),0.181,IF(AND((H75&lt;11.731),H75&gt;=10.505,(H75&lt;14.344),(G75&lt;0.905),(D75&lt;0.8),(D75&lt;1.35)),0.004,IF(AND(H75&gt;=11.731,H75&gt;=10.505,(H75&lt;14.344),(G75&lt;0.905),(D75&lt;0.8),(D75&lt;1.35)),0.024,IF(AND((H75&lt;14.877),A75&gt;=4.85,H75&gt;=14.344,(G75&lt;0.905),(D75&lt;0.8),(D75&lt;1.35)),0.063,IF(AND(H75&gt;=14.877,A75&gt;=4.85,H75&gt;=14.344,(G75&lt;0.905),(D75&lt;0.8),(D75&lt;1.35)),0.012,"shouldnthappen")))))))))))))))))</f>
        <v>0.181</v>
      </c>
      <c r="T75" s="1" t="n">
        <f aca="false">IF(AND(D75&gt;=0.45,(A75&lt;5.65)),0.067,IF(AND(A75&gt;=7.25,A75&gt;=5.65),0.244,IF(AND((H75&lt;9.966),G75&gt;=0.905,(D75&lt;0.45),(A75&lt;5.65)),0.062,IF(AND(H75&gt;=9.966,G75&gt;=0.905,(D75&lt;0.45),(A75&lt;5.65)),0.012,IF(AND((G75&lt;0.948),D75&gt;=2.05,(A75&lt;7.25),A75&gt;=5.65),0.157,IF(AND(G75&gt;=0.948,D75&gt;=2.05,(A75&lt;7.25),A75&gt;=5.65),0.037,IF(AND(G75&gt;=0.422,(B75&lt;3.15),(G75&lt;0.905),(D75&lt;0.45),(A75&lt;5.65)),0.011,IF(AND((D75&lt;0.25),(G75&lt;0.422),(B75&lt;3.15),(G75&lt;0.905),(D75&lt;0.45),(A75&lt;5.65)),0.04,IF(AND(D75&gt;=0.25,(G75&lt;0.422),(B75&lt;3.15),(G75&lt;0.905),(D75&lt;0.45),(A75&lt;5.65)),0.009,IF(AND((A75&lt;4.85),(B75&lt;3.25),B75&gt;=3.15,(G75&lt;0.905),(D75&lt;0.45),(A75&lt;5.65)),0.008,IF(AND(A75&gt;=4.85,(B75&lt;3.25),B75&gt;=3.15,(G75&lt;0.905),(D75&lt;0.45),(A75&lt;5.65)),-0.017,IF(AND((D75&lt;0.25),B75&gt;=3.25,B75&gt;=3.15,(G75&lt;0.905),(D75&lt;0.45),(A75&lt;5.65)),0.022,IF(AND(D75&gt;=0.25,B75&gt;=3.25,B75&gt;=3.15,(G75&lt;0.905),(D75&lt;0.45),(A75&lt;5.65)),0.009,IF(AND((F75&lt;2.5),(H75&lt;7.692),(G75&lt;0.644),(D75&lt;2.05),(A75&lt;7.25),A75&gt;=5.65),0.018,IF(AND(F75&gt;=2.5,(H75&lt;7.692),(G75&lt;0.644),(D75&lt;2.05),(A75&lt;7.25),A75&gt;=5.65),0.068,IF(AND((B75&lt;2.35),H75&gt;=7.692,(G75&lt;0.644),(D75&lt;2.05),(A75&lt;7.25),A75&gt;=5.65),0.023,IF(AND(B75&gt;=2.35,H75&gt;=7.692,(G75&lt;0.644),(D75&lt;2.05),(A75&lt;7.25),A75&gt;=5.65),0.125,IF(AND((G75&lt;0.766),(G75&lt;0.85),G75&gt;=0.644,(D75&lt;2.05),(A75&lt;7.25),A75&gt;=5.65),0.055,IF(AND(G75&gt;=0.766,(G75&lt;0.85),G75&gt;=0.644,(D75&lt;2.05),(A75&lt;7.25),A75&gt;=5.65),-0,IF(AND((B75&lt;2.95),G75&gt;=0.85,G75&gt;=0.644,(D75&lt;2.05),(A75&lt;7.25),A75&gt;=5.65),0.098,IF(AND(B75&gt;=2.95,G75&gt;=0.85,G75&gt;=0.644,(D75&lt;2.05),(A75&lt;7.25),A75&gt;=5.65),0.013,"shouldnthappen")))))))))))))))))))))</f>
        <v>0.098</v>
      </c>
      <c r="U75" s="1" t="n">
        <f aca="false">IF(AND(A75&gt;=7.25,D75&gt;=1.25),0.186,IF(AND((G75&lt;0.13),D75&gt;=0.35,(D75&lt;1.25)),-0.004,IF(AND(H75&gt;=14.246,(H75&lt;14.344),(D75&lt;0.35),(D75&lt;1.25)),-0.002,IF(AND((A75&lt;4.85),H75&gt;=14.344,(D75&lt;0.35),(D75&lt;1.25)),0.004,IF(AND(G75&gt;=0.446,(G75&lt;0.644),(A75&lt;7.25),D75&gt;=1.25),0.138,IF(AND(A75&gt;=5.45,(H75&lt;14.246),(H75&lt;14.344),(D75&lt;0.35),(D75&lt;1.25)),0.001,IF(AND((H75&lt;14.877),A75&gt;=4.85,H75&gt;=14.344,(D75&lt;0.35),(D75&lt;1.25)),0.035,IF(AND(H75&gt;=14.877,A75&gt;=4.85,H75&gt;=14.344,(D75&lt;0.35),(D75&lt;1.25)),0.007,IF(AND((B75&lt;3.35),H75&gt;=9.448,G75&gt;=0.13,D75&gt;=0.35,(D75&lt;1.25)),0.053,IF(AND(B75&gt;=3.35,H75&gt;=9.448,G75&gt;=0.13,D75&gt;=0.35,(D75&lt;1.25)),0.017,IF(AND((G75&lt;0.44),(G75&lt;0.446),(G75&lt;0.644),(A75&lt;7.25),D75&gt;=1.25),0.079,IF(AND(G75&gt;=0.44,(G75&lt;0.446),(G75&lt;0.644),(A75&lt;7.25),D75&gt;=1.25),0.02,IF(AND((A75&lt;5.95),(G75&lt;0.724),G75&gt;=0.644,(A75&lt;7.25),D75&gt;=1.25),-0.018,IF(AND(A75&gt;=5.95,(G75&lt;0.724),G75&gt;=0.644,(A75&lt;7.25),D75&gt;=1.25),0.027,IF(AND(A75&gt;=6.15,G75&gt;=0.724,G75&gt;=0.644,(A75&lt;7.25),D75&gt;=1.25),0.093,IF(AND((A75&lt;5.05),(A75&lt;5.45),(H75&lt;14.246),(H75&lt;14.344),(D75&lt;0.35),(D75&lt;1.25)),0.011,IF(AND(A75&gt;=5.05,(A75&lt;5.45),(H75&lt;14.246),(H75&lt;14.344),(D75&lt;0.35),(D75&lt;1.25)),0.021,IF(AND((A75&lt;5.4),(B75&lt;3.15),(H75&lt;9.448),G75&gt;=0.13,D75&gt;=0.35,(D75&lt;1.25)),0.007,IF(AND(A75&gt;=5.4,(B75&lt;3.15),(H75&lt;9.448),G75&gt;=0.13,D75&gt;=0.35,(D75&lt;1.25)),-0.011,IF(AND((B75&lt;3.75),B75&gt;=3.15,(H75&lt;9.448),G75&gt;=0.13,D75&gt;=0.35,(D75&lt;1.25)),0.012,IF(AND(B75&gt;=3.75,B75&gt;=3.15,(H75&lt;9.448),G75&gt;=0.13,D75&gt;=0.35,(D75&lt;1.25)),0.046,IF(AND((A75&lt;5.9),(A75&lt;6.15),G75&gt;=0.724,G75&gt;=0.644,(A75&lt;7.25),D75&gt;=1.25),0.06,IF(AND(A75&gt;=5.9,(A75&lt;6.15),G75&gt;=0.724,G75&gt;=0.644,(A75&lt;7.25),D75&gt;=1.25),0.005,"shouldnthappen")))))))))))))))))))))))</f>
        <v>0.093</v>
      </c>
      <c r="V75" s="1" t="n">
        <f aca="false">IF(AND(H75&gt;=15.155,(D75&lt;1.55)),0.084,IF(AND(A75&gt;=7.25,D75&gt;=1.55),0.141,IF(AND((G75&lt;0.043),D75&gt;=1.05,(H75&lt;15.155),(D75&lt;1.55)),-0.007,IF(AND(D75&gt;=1.85,G75&gt;=0.755,(A75&lt;7.25),D75&gt;=1.55),0.051,IF(AND((H75&lt;9.966),G75&gt;=0.905,(D75&lt;1.05),(H75&lt;15.155),(D75&lt;1.55)),0.043,IF(AND(H75&gt;=9.966,G75&gt;=0.905,(D75&lt;1.05),(H75&lt;15.155),(D75&lt;1.55)),0.007,IF(AND((G75&lt;0.278),(G75&lt;0.361),(G75&lt;0.755),(A75&lt;7.25),D75&gt;=1.55),0.08,IF(AND((A75&lt;5.8),G75&gt;=0.361,(G75&lt;0.755),(A75&lt;7.25),D75&gt;=1.55),0.019,IF(AND((A75&lt;6.05),(D75&lt;1.85),G75&gt;=0.755,(A75&lt;7.25),D75&gt;=1.55),0.01,IF(AND(A75&gt;=6.05,(D75&lt;1.85),G75&gt;=0.755,(A75&lt;7.25),D75&gt;=1.55),0.002,IF(AND((G75&lt;0.486),(B75&lt;3.15),(G75&lt;0.905),(D75&lt;1.05),(H75&lt;15.155),(D75&lt;1.55)),0.026,IF(AND(G75&gt;=0.486,(B75&lt;3.15),(G75&lt;0.905),(D75&lt;1.05),(H75&lt;15.155),(D75&lt;1.55)),0.001,IF(AND((B75&lt;3.25),B75&gt;=3.15,(G75&lt;0.905),(D75&lt;1.05),(H75&lt;15.155),(D75&lt;1.55)),-0.003,IF(AND(B75&gt;=3.25,B75&gt;=3.15,(G75&lt;0.905),(D75&lt;1.05),(H75&lt;15.155),(D75&lt;1.55)),0.012,IF(AND((H75&lt;7.426),(H75&lt;8.769),G75&gt;=0.043,D75&gt;=1.05,(H75&lt;15.155),(D75&lt;1.55)),0.041,IF(AND(H75&gt;=7.426,(H75&lt;8.769),G75&gt;=0.043,D75&gt;=1.05,(H75&lt;15.155),(D75&lt;1.55)),-0.008,IF(AND((H75&lt;10.696),H75&gt;=8.769,G75&gt;=0.043,D75&gt;=1.05,(H75&lt;15.155),(D75&lt;1.55)),0.069,IF(AND(H75&gt;=10.696,H75&gt;=8.769,G75&gt;=0.043,D75&gt;=1.05,(H75&lt;15.155),(D75&lt;1.55)),0.033,IF(AND((D75&lt;2.2),G75&gt;=0.278,(G75&lt;0.361),(G75&lt;0.755),(A75&lt;7.25),D75&gt;=1.55),0.022,IF(AND(D75&gt;=2.2,G75&gt;=0.278,(G75&lt;0.361),(G75&lt;0.755),(A75&lt;7.25),D75&gt;=1.55),-0.027,IF(AND((H75&lt;12.626),A75&gt;=5.8,G75&gt;=0.361,(G75&lt;0.755),(A75&lt;7.25),D75&gt;=1.55),0.126,IF(AND(H75&gt;=12.626,A75&gt;=5.8,G75&gt;=0.361,(G75&lt;0.755),(A75&lt;7.25),D75&gt;=1.55),0.065,"shouldnthappen"))))))))))))))))))))))</f>
        <v>0.033</v>
      </c>
      <c r="W75" s="1" t="n">
        <f aca="false">IF(AND(H75&gt;=15.155,(D75&lt;1.55)),0.064,IF(AND(A75&gt;=7.45,D75&gt;=1.55),0.115,IF(AND(B75&gt;=3.15,(H75&lt;10.257),(A75&lt;7.45),D75&gt;=1.55),0.097,IF(AND((A75&lt;4.85),H75&gt;=14.344,(D75&lt;0.35),(H75&lt;15.155),(D75&lt;1.55)),0.003,IF(AND(A75&gt;=6.05,(G75&lt;0.169),D75&gt;=0.35,(H75&lt;15.155),(D75&lt;1.55)),-0.008,IF(AND((G75&lt;0.181),G75&gt;=0.169,D75&gt;=0.35,(H75&lt;15.155),(D75&lt;1.55)),0.065,IF(AND(B75&gt;=3.05,(B75&lt;3.15),(H75&lt;10.257),(A75&lt;7.45),D75&gt;=1.55),-0.023,IF(AND(H75&gt;=11.854,(G75&lt;0.613),H75&gt;=10.257,(A75&lt;7.45),D75&gt;=1.55),0.068,IF(AND((D75&lt;0.25),(B75&lt;3.15),(H75&lt;14.344),(D75&lt;0.35),(H75&lt;15.155),(D75&lt;1.55)),0.014,IF(AND(D75&gt;=0.25,(B75&lt;3.15),(H75&lt;14.344),(D75&lt;0.35),(H75&lt;15.155),(D75&lt;1.55)),0.002,IF(AND((A75&lt;5.05),B75&gt;=3.15,(H75&lt;14.344),(D75&lt;0.35),(H75&lt;15.155),(D75&lt;1.55)),-0.001,IF(AND(A75&gt;=5.05,B75&gt;=3.15,(H75&lt;14.344),(D75&lt;0.35),(H75&lt;15.155),(D75&lt;1.55)),0.009,IF(AND((H75&lt;14.877),A75&gt;=4.85,H75&gt;=14.344,(D75&lt;0.35),(H75&lt;15.155),(D75&lt;1.55)),0.023,IF(AND(H75&gt;=14.877,A75&gt;=4.85,H75&gt;=14.344,(D75&lt;0.35),(H75&lt;15.155),(D75&lt;1.55)),0.004,IF(AND((H75&lt;13.602),(A75&lt;6.05),(G75&lt;0.169),D75&gt;=0.35,(H75&lt;15.155),(D75&lt;1.55)),0.023,IF(AND(H75&gt;=13.602,(A75&lt;6.05),(G75&lt;0.169),D75&gt;=0.35,(H75&lt;15.155),(D75&lt;1.55)),-0.006,IF(AND((B75&lt;2.95),G75&gt;=0.181,G75&gt;=0.169,D75&gt;=0.35,(H75&lt;15.155),(D75&lt;1.55)),0.019,IF(AND(B75&gt;=2.95,G75&gt;=0.181,G75&gt;=0.169,D75&gt;=0.35,(H75&lt;15.155),(D75&lt;1.55)),0.034,IF(AND((A75&lt;5.35),(B75&lt;3.05),(B75&lt;3.15),(H75&lt;10.257),(A75&lt;7.45),D75&gt;=1.55),0.009,IF(AND(A75&gt;=5.35,(B75&lt;3.05),(B75&lt;3.15),(H75&lt;10.257),(A75&lt;7.45),D75&gt;=1.55),0.058,IF(AND((B75&lt;2.9),(H75&lt;11.854),(G75&lt;0.613),H75&gt;=10.257,(A75&lt;7.45),D75&gt;=1.55),0.037,IF(AND(B75&gt;=2.9,(H75&lt;11.854),(G75&lt;0.613),H75&gt;=10.257,(A75&lt;7.45),D75&gt;=1.55),-0.005,IF(AND((A75&lt;6.4),(G75&lt;0.711),G75&gt;=0.613,H75&gt;=10.257,(A75&lt;7.45),D75&gt;=1.55),0.001,IF(AND(A75&gt;=6.4,(G75&lt;0.711),G75&gt;=0.613,H75&gt;=10.257,(A75&lt;7.45),D75&gt;=1.55),-0.002,IF(AND((D75&lt;1.9),G75&gt;=0.711,G75&gt;=0.613,H75&gt;=10.257,(A75&lt;7.45),D75&gt;=1.55),0.007,IF(AND(D75&gt;=1.9,G75&gt;=0.711,G75&gt;=0.613,H75&gt;=10.257,(A75&lt;7.45),D75&gt;=1.55),0.023,"shouldnthappen"))))))))))))))))))))))))))</f>
        <v>0.019</v>
      </c>
      <c r="X75" s="1" t="n">
        <f aca="false">IF(AND(H75&gt;=15.155,(F75&lt;2.5)),0.049,IF(AND(A75&gt;=7.45,F75&gt;=2.5),0.089,IF(AND((G75&lt;0.107),(G75&lt;0.364),(A75&lt;7.45),F75&gt;=2.5),0.055,IF(AND(A75&gt;=5.75,(G75&lt;0.572),(D75&lt;1.25),(H75&lt;15.155),(F75&lt;2.5)),-0.018,IF(AND((A75&lt;5.7),(H75&lt;12.626),G75&gt;=0.364,(A75&lt;7.45),F75&gt;=2.5),0.012,IF(AND(A75&gt;=5.7,(H75&lt;12.626),G75&gt;=0.364,(A75&lt;7.45),F75&gt;=2.5),0.065,IF(AND((G75&lt;0.628),H75&gt;=12.626,G75&gt;=0.364,(A75&lt;7.45),F75&gt;=2.5),0.047,IF(AND((G75&lt;0.545),(A75&lt;5.75),(G75&lt;0.572),(D75&lt;1.25),(H75&lt;15.155),(F75&lt;2.5)),0.007,IF(AND(G75&gt;=0.545,(A75&lt;5.75),(G75&lt;0.572),(D75&lt;1.25),(H75&lt;15.155),(F75&lt;2.5)),-0.009,IF(AND((D75&lt;0.3),(H75&lt;11.788),G75&gt;=0.572,(D75&lt;1.25),(H75&lt;15.155),(F75&lt;2.5)),0.01,IF(AND(D75&gt;=0.3,(H75&lt;11.788),G75&gt;=0.572,(D75&lt;1.25),(H75&lt;15.155),(F75&lt;2.5)),0.03,IF(AND((A75&lt;4.75),H75&gt;=11.788,G75&gt;=0.572,(D75&lt;1.25),(H75&lt;15.155),(F75&lt;2.5)),0.001,IF(AND(A75&gt;=4.75,H75&gt;=11.788,G75&gt;=0.572,(D75&lt;1.25),(H75&lt;15.155),(F75&lt;2.5)),0.01,IF(AND((A75&lt;5.5),(A75&lt;6.15),(G75&lt;0.652),D75&gt;=1.25,(H75&lt;15.155),(F75&lt;2.5)),0.014,IF(AND(A75&gt;=5.5,(A75&lt;6.15),(G75&lt;0.652),D75&gt;=1.25,(H75&lt;15.155),(F75&lt;2.5)),0.049,IF(AND((H75&lt;12.206),A75&gt;=6.15,(G75&lt;0.652),D75&gt;=1.25,(H75&lt;15.155),(F75&lt;2.5)),-0.009,IF(AND(H75&gt;=12.206,A75&gt;=6.15,(G75&lt;0.652),D75&gt;=1.25,(H75&lt;15.155),(F75&lt;2.5)),0.021,IF(AND((A75&lt;5.55),(A75&lt;6.2),G75&gt;=0.652,D75&gt;=1.25,(H75&lt;15.155),(F75&lt;2.5)),0.011,IF(AND(A75&gt;=5.55,(A75&lt;6.2),G75&gt;=0.652,D75&gt;=1.25,(H75&lt;15.155),(F75&lt;2.5)),-0.019,IF(AND((B75&lt;3.2),A75&gt;=6.2,G75&gt;=0.652,D75&gt;=1.25,(H75&lt;15.155),(F75&lt;2.5)),0.025,IF(AND(B75&gt;=3.2,A75&gt;=6.2,G75&gt;=0.652,D75&gt;=1.25,(H75&lt;15.155),(F75&lt;2.5)),0.001,IF(AND((G75&lt;0.183),(G75&lt;0.301),G75&gt;=0.107,(G75&lt;0.364),(A75&lt;7.45),F75&gt;=2.5),-0.009,IF(AND(G75&gt;=0.183,(G75&lt;0.301),G75&gt;=0.107,(G75&lt;0.364),(A75&lt;7.45),F75&gt;=2.5),0.022,IF(AND((D75&lt;2.2),G75&gt;=0.301,G75&gt;=0.107,(G75&lt;0.364),(A75&lt;7.45),F75&gt;=2.5),0.004,IF(AND(D75&gt;=2.2,G75&gt;=0.301,G75&gt;=0.107,(G75&lt;0.364),(A75&lt;7.45),F75&gt;=2.5),-0.02,IF(AND((G75&lt;0.787),G75&gt;=0.628,H75&gt;=12.626,G75&gt;=0.364,(A75&lt;7.45),F75&gt;=2.5),-0.001,IF(AND(G75&gt;=0.787,G75&gt;=0.628,H75&gt;=12.626,G75&gt;=0.364,(A75&lt;7.45),F75&gt;=2.5),0.016,"shouldnthappen")))))))))))))))))))))))))))</f>
        <v>0.025</v>
      </c>
      <c r="Y75" s="1" t="n">
        <f aca="false">IF(AND(H75&gt;=15.155,(D75&lt;1.55)),0.037,IF(AND(D75&gt;=2.45,(A75&lt;7.45),D75&gt;=1.55),0.054,IF(AND((A75&lt;7.8),A75&gt;=7.45,D75&gt;=1.55),0.078,IF(AND(A75&gt;=7.8,A75&gt;=7.45,D75&gt;=1.55),0.021,IF(AND(A75&gt;=6.2,G75&gt;=0.68,D75&gt;=1.25,(H75&lt;15.155),(D75&lt;1.55)),0.019,IF(AND((B75&lt;2.65),(A75&lt;4.95),(G75&lt;0.572),(D75&lt;1.25),(H75&lt;15.155),(D75&lt;1.55)),0.021,IF(AND(B75&gt;=2.65,(A75&lt;4.95),(G75&lt;0.572),(D75&lt;1.25),(H75&lt;15.155),(D75&lt;1.55)),0.006,IF(AND((H75&lt;14.344),A75&gt;=4.95,(G75&lt;0.572),(D75&lt;1.25),(H75&lt;15.155),(D75&lt;1.55)),-0.005,IF(AND(H75&gt;=14.344,A75&gt;=4.95,(G75&lt;0.572),(D75&lt;1.25),(H75&lt;15.155),(D75&lt;1.55)),0.013,IF(AND((G75&lt;0.833),(H75&lt;11.788),G75&gt;=0.572,(D75&lt;1.25),(H75&lt;15.155),(D75&lt;1.55)),0.009,IF(AND(G75&gt;=0.833,(H75&lt;11.788),G75&gt;=0.572,(D75&lt;1.25),(H75&lt;15.155),(D75&lt;1.55)),0.024,IF(AND((A75&lt;4.75),H75&gt;=11.788,G75&gt;=0.572,(D75&lt;1.25),(H75&lt;15.155),(D75&lt;1.55)),0.001,IF(AND(A75&gt;=4.75,H75&gt;=11.788,G75&gt;=0.572,(D75&lt;1.25),(H75&lt;15.155),(D75&lt;1.55)),0.008,IF(AND((A75&lt;5.65),(A75&lt;6.15),(G75&lt;0.68),D75&gt;=1.25,(H75&lt;15.155),(D75&lt;1.55)),0.017,IF(AND(A75&gt;=5.65,(A75&lt;6.15),(G75&lt;0.68),D75&gt;=1.25,(H75&lt;15.155),(D75&lt;1.55)),0.039,IF(AND((G75&lt;0.436),A75&gt;=6.15,(G75&lt;0.68),D75&gt;=1.25,(H75&lt;15.155),(D75&lt;1.55)),-0.004,IF(AND(G75&gt;=0.436,A75&gt;=6.15,(G75&lt;0.68),D75&gt;=1.25,(H75&lt;15.155),(D75&lt;1.55)),0.022,IF(AND((A75&lt;5.55),(A75&lt;6.2),G75&gt;=0.68,D75&gt;=1.25,(H75&lt;15.155),(D75&lt;1.55)),0.009,IF(AND(A75&gt;=5.55,(A75&lt;6.2),G75&gt;=0.68,D75&gt;=1.25,(H75&lt;15.155),(D75&lt;1.55)),-0.016,IF(AND((G75&lt;0.107),(G75&lt;0.361),(G75&lt;0.613),(D75&lt;2.45),(A75&lt;7.45),D75&gt;=1.55),0.042,IF(AND(G75&gt;=0.107,(G75&lt;0.361),(G75&lt;0.613),(D75&lt;2.45),(A75&lt;7.45),D75&gt;=1.55),0.002,IF(AND((D75&lt;2.35),G75&gt;=0.361,(G75&lt;0.613),(D75&lt;2.45),(A75&lt;7.45),D75&gt;=1.55),0.051,IF(AND(D75&gt;=2.35,G75&gt;=0.361,(G75&lt;0.613),(D75&lt;2.45),(A75&lt;7.45),D75&gt;=1.55),0.016,IF(AND((A75&lt;6.4),(G75&lt;0.711),G75&gt;=0.613,(D75&lt;2.45),(A75&lt;7.45),D75&gt;=1.55),0.001,IF(AND(A75&gt;=6.4,(G75&lt;0.711),G75&gt;=0.613,(D75&lt;2.45),(A75&lt;7.45),D75&gt;=1.55),-0.002,IF(AND((B75&lt;2.95),G75&gt;=0.711,G75&gt;=0.613,(D75&lt;2.45),(A75&lt;7.45),D75&gt;=1.55),0.023,IF(AND(B75&gt;=2.95,G75&gt;=0.711,G75&gt;=0.613,(D75&lt;2.45),(A75&lt;7.45),D75&gt;=1.55),0.01,"shouldnthappen")))))))))))))))))))))))))))</f>
        <v>0.019</v>
      </c>
      <c r="Z75" s="1" t="n">
        <f aca="false">IF(AND(A75&gt;=7.45,D75&gt;=1.75),0.056,IF(AND(H75&gt;=15.059,A75&gt;=5.55,(D75&lt;1.75)),0.028,IF(AND((D75&lt;0.35),G75&gt;=0.905,(A75&lt;5.55),(D75&lt;1.75)),0.005,IF(AND(D75&gt;=0.35,G75&gt;=0.905,(A75&lt;5.55),(D75&lt;1.75)),0.026,IF(AND((H75&lt;8.711),D75&gt;=2.45,(A75&lt;7.45),D75&gt;=1.75),0.011,IF(AND(H75&gt;=8.711,D75&gt;=2.45,(A75&lt;7.45),D75&gt;=1.75),0.049,IF(AND((G75&lt;0.107),(G75&lt;0.487),(D75&lt;2.45),(A75&lt;7.45),D75&gt;=1.75),0.032,IF(AND((H75&lt;10.915),(A75&lt;4.5),(B75&lt;3.15),(G75&lt;0.905),(A75&lt;5.55),(D75&lt;1.75)),-0.001,IF(AND(H75&gt;=10.915,(A75&lt;4.5),(B75&lt;3.15),(G75&lt;0.905),(A75&lt;5.55),(D75&lt;1.75)),0.003,IF(AND((A75&lt;5.05),A75&gt;=4.5,(B75&lt;3.15),(G75&lt;0.905),(A75&lt;5.55),(D75&lt;1.75)),0.015,IF(AND(A75&gt;=5.05,A75&gt;=4.5,(B75&lt;3.15),(G75&lt;0.905),(A75&lt;5.55),(D75&lt;1.75)),0.006,IF(AND((G75&lt;0.05),(G75&lt;0.091),B75&gt;=3.15,(G75&lt;0.905),(A75&lt;5.55),(D75&lt;1.75)),0.001,IF(AND(G75&gt;=0.05,(G75&lt;0.091),B75&gt;=3.15,(G75&lt;0.905),(A75&lt;5.55),(D75&lt;1.75)),0.008,IF(AND((G75&lt;0.587),G75&gt;=0.091,B75&gt;=3.15,(G75&lt;0.905),(A75&lt;5.55),(D75&lt;1.75)),-0.003,IF(AND(G75&gt;=0.587,G75&gt;=0.091,B75&gt;=3.15,(G75&lt;0.905),(A75&lt;5.55),(D75&lt;1.75)),0.004,IF(AND((F75&lt;2.5),(B75&lt;2.85),(G75&lt;0.419),(H75&lt;15.059),A75&gt;=5.55,(D75&lt;1.75)),0.041,IF(AND(F75&gt;=2.5,(B75&lt;2.85),(G75&lt;0.419),(H75&lt;15.059),A75&gt;=5.55,(D75&lt;1.75)),0.015,IF(AND((G75&lt;0.164),B75&gt;=2.85,(G75&lt;0.419),(H75&lt;15.059),A75&gt;=5.55,(D75&lt;1.75)),0.01,IF(AND(G75&gt;=0.164,B75&gt;=2.85,(G75&lt;0.419),(H75&lt;15.059),A75&gt;=5.55,(D75&lt;1.75)),-0.001,IF(AND((B75&lt;2.55),(B75&lt;2.95),G75&gt;=0.419,(H75&lt;15.059),A75&gt;=5.55,(D75&lt;1.75)),0.014,IF(AND(B75&gt;=2.55,(B75&lt;2.95),G75&gt;=0.419,(H75&lt;15.059),A75&gt;=5.55,(D75&lt;1.75)),-0.013,IF(AND((D75&lt;1.55),B75&gt;=2.95,G75&gt;=0.419,(H75&lt;15.059),A75&gt;=5.55,(D75&lt;1.75)),0.023,IF(AND(D75&gt;=1.55,B75&gt;=2.95,G75&gt;=0.419,(H75&lt;15.059),A75&gt;=5.55,(D75&lt;1.75)),0.005,IF(AND((H75&lt;13.278),G75&gt;=0.107,(G75&lt;0.487),(D75&lt;2.45),(A75&lt;7.45),D75&gt;=1.75),-0.009,IF(AND(H75&gt;=13.278,G75&gt;=0.107,(G75&lt;0.487),(D75&lt;2.45),(A75&lt;7.45),D75&gt;=1.75),0.017,IF(AND((D75&lt;2.35),(G75&lt;0.571),G75&gt;=0.487,(D75&lt;2.45),(A75&lt;7.45),D75&gt;=1.75),0.053,IF(AND(D75&gt;=2.35,(G75&lt;0.571),G75&gt;=0.487,(D75&lt;2.45),(A75&lt;7.45),D75&gt;=1.75),0.009,IF(AND((G75&lt;0.779),G75&gt;=0.571,G75&gt;=0.487,(D75&lt;2.45),(A75&lt;7.45),D75&gt;=1.75),0.006,IF(AND(G75&gt;=0.779,G75&gt;=0.571,G75&gt;=0.487,(D75&lt;2.45),(A75&lt;7.45),D75&gt;=1.75),0.016,"shouldnthappen")))))))))))))))))))))))))))))</f>
        <v>0.014</v>
      </c>
      <c r="AA75" s="1" t="n">
        <f aca="false">IF(AND((A75&lt;7.8),A75&gt;=7.45,D75&gt;=1.75),0.051,IF(AND(A75&gt;=7.8,A75&gt;=7.45,D75&gt;=1.75),0.01,IF(AND(B75&gt;=3.35,B75&gt;=3.25,(A75&lt;7.45),D75&gt;=1.75),0.016,IF(AND((H75&lt;8.308),(D75&lt;0.15),(H75&lt;13.655),(D75&lt;0.35),(D75&lt;1.75)),0.009,IF(AND((H75&lt;14.529),(G75&lt;0.293),H75&gt;=13.655,(D75&lt;0.35),(D75&lt;1.75)),0.011,IF(AND(H75&gt;=14.529,(G75&lt;0.293),H75&gt;=13.655,(D75&lt;0.35),(D75&lt;1.75)),0.001,IF(AND(D75&gt;=0.25,G75&gt;=0.293,H75&gt;=13.655,(D75&lt;0.35),(D75&lt;1.75)),-0.004,IF(AND(H75&gt;=10.635,(H75&lt;10.696),(H75&lt;13.906),D75&gt;=0.35,(D75&lt;1.75)),0.036,IF(AND(G75&gt;=0.833,H75&gt;=10.696,(H75&lt;13.906),D75&gt;=0.35,(D75&lt;1.75)),0.016,IF(AND((A75&lt;6.65),(G75&lt;0.247),H75&gt;=13.906,D75&gt;=0.35,(D75&lt;1.75)),-0.008,IF(AND(A75&gt;=6.65,(G75&lt;0.247),H75&gt;=13.906,D75&gt;=0.35,(D75&lt;1.75)),0.011,IF(AND((B75&lt;2.45),G75&gt;=0.247,H75&gt;=13.906,D75&gt;=0.35,(D75&lt;1.75)),0,IF(AND((D75&lt;1.85),(B75&lt;2.95),(B75&lt;3.25),(A75&lt;7.45),D75&gt;=1.75),0.033,IF(AND((G75&lt;0.428),(B75&lt;3.35),B75&gt;=3.25,(A75&lt;7.45),D75&gt;=1.75),0.009,IF(AND(G75&gt;=0.428,(B75&lt;3.35),B75&gt;=3.25,(A75&lt;7.45),D75&gt;=1.75),0.042,IF(AND((A75&lt;4.6),H75&gt;=8.308,(D75&lt;0.15),(H75&lt;13.655),(D75&lt;0.35),(D75&lt;1.75)),0.003,IF(AND(A75&gt;=4.6,H75&gt;=8.308,(D75&lt;0.15),(H75&lt;13.655),(D75&lt;0.35),(D75&lt;1.75)),0,IF(AND((H75&lt;8.834),(A75&lt;5.05),D75&gt;=0.15,(H75&lt;13.655),(D75&lt;0.35),(D75&lt;1.75)),0.002,IF(AND(H75&gt;=8.834,(A75&lt;5.05),D75&gt;=0.15,(H75&lt;13.655),(D75&lt;0.35),(D75&lt;1.75)),-0.008,IF(AND((A75&lt;5.45),A75&gt;=5.05,D75&gt;=0.15,(H75&lt;13.655),(D75&lt;0.35),(D75&lt;1.75)),0.003,IF(AND(A75&gt;=5.45,A75&gt;=5.05,D75&gt;=0.15,(H75&lt;13.655),(D75&lt;0.35),(D75&lt;1.75)),-0.002,IF(AND((A75&lt;5.3),(D75&lt;0.25),G75&gt;=0.293,H75&gt;=13.655,(D75&lt;0.35),(D75&lt;1.75)),0.007,IF(AND(A75&gt;=5.3,(D75&lt;0.25),G75&gt;=0.293,H75&gt;=13.655,(D75&lt;0.35),(D75&lt;1.75)),0.001,IF(AND((H75&lt;7.309),(H75&lt;10.635),(H75&lt;10.696),(H75&lt;13.906),D75&gt;=0.35,(D75&lt;1.75)),0.014,IF(AND(H75&gt;=7.309,(H75&lt;10.635),(H75&lt;10.696),(H75&lt;13.906),D75&gt;=0.35,(D75&lt;1.75)),0.006,IF(AND((H75&lt;12.093),(G75&lt;0.833),H75&gt;=10.696,(H75&lt;13.906),D75&gt;=0.35,(D75&lt;1.75)),-0.01,IF(AND(H75&gt;=12.093,(G75&lt;0.833),H75&gt;=10.696,(H75&lt;13.906),D75&gt;=0.35,(D75&lt;1.75)),0.004,IF(AND((G75&lt;0.823),B75&gt;=2.45,G75&gt;=0.247,H75&gt;=13.906,D75&gt;=0.35,(D75&lt;1.75)),0.026,IF(AND(G75&gt;=0.823,B75&gt;=2.45,G75&gt;=0.247,H75&gt;=13.906,D75&gt;=0.35,(D75&lt;1.75)),0.006,IF(AND((H75&lt;11.121),D75&gt;=1.85,(B75&lt;2.95),(B75&lt;3.25),(A75&lt;7.45),D75&gt;=1.75),0.013,IF(AND(H75&gt;=11.121,D75&gt;=1.85,(B75&lt;2.95),(B75&lt;3.25),(A75&lt;7.45),D75&gt;=1.75),0.005,IF(AND((A75&lt;6.05),(A75&lt;6.45),B75&gt;=2.95,(B75&lt;3.25),(A75&lt;7.45),D75&gt;=1.75),0.001,IF(AND(A75&gt;=6.05,(A75&lt;6.45),B75&gt;=2.95,(B75&lt;3.25),(A75&lt;7.45),D75&gt;=1.75),-0.005,IF(AND((G75&lt;0.42),A75&gt;=6.45,B75&gt;=2.95,(B75&lt;3.25),(A75&lt;7.45),D75&gt;=1.75),0.004,IF(AND(G75&gt;=0.42,A75&gt;=6.45,B75&gt;=2.95,(B75&lt;3.25),(A75&lt;7.45),D75&gt;=1.75),0.019,"shouldnthappen")))))))))))))))))))))))))))))))))))</f>
        <v>0.016</v>
      </c>
      <c r="AB75" s="1" t="n">
        <f aca="false">+ 0.5</f>
        <v>0.5</v>
      </c>
    </row>
    <row r="76" customFormat="false" ht="13.8" hidden="false" customHeight="false" outlineLevel="0" collapsed="false">
      <c r="A76" s="11" t="n">
        <v>6.1</v>
      </c>
      <c r="B76" s="1" t="n">
        <v>2.8</v>
      </c>
      <c r="C76" s="1" t="n">
        <v>4.7</v>
      </c>
      <c r="D76" s="1" t="n">
        <v>1.2</v>
      </c>
      <c r="E76" s="1" t="s">
        <v>92</v>
      </c>
      <c r="F76" s="1" t="n">
        <v>2</v>
      </c>
      <c r="G76" s="1" t="n">
        <v>0.103046066826209</v>
      </c>
      <c r="H76" s="18" t="n">
        <v>10.6256678014994</v>
      </c>
      <c r="I76" s="1" t="n">
        <f aca="false">C76</f>
        <v>4.7</v>
      </c>
      <c r="J76" s="1" t="n">
        <f aca="false">SUM(M76:AB76)</f>
        <v>4.229</v>
      </c>
      <c r="K76" s="15" t="n">
        <f aca="false">1-SQRT(VAR(M76:AB76, I76)) / AVERAGE(M76:AB76)</f>
        <v>-3.24803133556492</v>
      </c>
      <c r="L76" s="1" t="n">
        <f aca="false">(J76-I76)/I76</f>
        <v>-0.100212765957447</v>
      </c>
      <c r="M76" s="1" t="n">
        <f aca="false">IF(AND((H76&lt;5.245),(D76&lt;0.8)),0.075,IF(AND(H76&gt;=5.245,(D76&lt;0.8)),0.279,IF(AND((D76&lt;1.45),D76&gt;=0.8),1.043,IF(AND(D76&gt;=1.45,D76&gt;=0.8),1.423,"shouldnthappen"))))</f>
        <v>1.043</v>
      </c>
      <c r="N76" s="1" t="n">
        <f aca="false">IF(AND((A76&lt;4.35),(D76&lt;0.8)),0.048,IF(AND(A76&gt;=4.35,(D76&lt;0.8)),0.198,IF(AND(F76&gt;=2.5,D76&gt;=0.8),1.048,IF(AND((A76&lt;5.15),(F76&lt;2.5),D76&gt;=0.8),0.321,IF(AND(A76&gt;=5.15,(F76&lt;2.5),D76&gt;=0.8),0.783,"shouldnthappen")))))</f>
        <v>0.783</v>
      </c>
      <c r="O76" s="1" t="n">
        <f aca="false">IF(AND((H76&lt;5.245),(D76&lt;0.8)),0.034,IF(AND((A76&lt;5.9),D76&gt;=0.8),0.489,IF(AND(A76&gt;=5.9,D76&gt;=0.8),0.721,IF(AND((A76&lt;4.35),H76&gt;=5.245,(D76&lt;0.8)),0.041,IF(AND(A76&gt;=4.35,H76&gt;=5.245,(D76&lt;0.8)),0.142,"shouldnthappen")))))</f>
        <v>0.721</v>
      </c>
      <c r="P76" s="1" t="n">
        <f aca="false">IF(AND((B76&lt;2.8),(D76&lt;1.15)),0.244,IF(AND((D76&lt;1.75),D76&gt;=1.15),0.396,IF(AND(D76&gt;=1.75,D76&gt;=1.15),0.554,IF(AND((A76&lt;5.05),B76&gt;=2.8,(D76&lt;1.15)),0.078,IF(AND((H76&lt;14.877),A76&gt;=5.05,B76&gt;=2.8,(D76&lt;1.15)),0.118,IF(AND(H76&gt;=14.877,A76&gt;=5.05,B76&gt;=2.8,(D76&lt;1.15)),0.027,"shouldnthappen"))))))</f>
        <v>0.396</v>
      </c>
      <c r="Q76" s="1" t="n">
        <f aca="false">IF(AND(D76&gt;=0.45,(D76&lt;1.15)),0.17,IF(AND(A76&gt;=7.1,D76&gt;=1.15),0.539,IF(AND((A76&lt;6.25),(A76&lt;7.1),D76&gt;=1.15),0.258,IF(AND(A76&gt;=6.25,(A76&lt;7.1),D76&gt;=1.15),0.344,IF(AND(G76&gt;=0.418,(A76&lt;5.05),(D76&lt;0.45),(D76&lt;1.15)),0.033,IF(AND((H76&lt;14.494),(G76&lt;0.418),(A76&lt;5.05),(D76&lt;0.45),(D76&lt;1.15)),0.061,IF(AND(H76&gt;=14.494,(G76&lt;0.418),(A76&lt;5.05),(D76&lt;0.45),(D76&lt;1.15)),0.015,IF(AND(H76&gt;=14.877,(B76&lt;3.85),A76&gt;=5.05,(D76&lt;0.45),(D76&lt;1.15)),0.023,IF(AND((B76&lt;4),B76&gt;=3.85,A76&gt;=5.05,(D76&lt;0.45),(D76&lt;1.15)),0.009,IF(AND(B76&gt;=4,B76&gt;=3.85,A76&gt;=5.05,(D76&lt;0.45),(D76&lt;1.15)),0.052,IF(AND((G76&lt;0.05),(H76&lt;14.877),(B76&lt;3.85),A76&gt;=5.05,(D76&lt;0.45),(D76&lt;1.15)),0.024,IF(AND(G76&gt;=0.05,(H76&lt;14.877),(B76&lt;3.85),A76&gt;=5.05,(D76&lt;0.45),(D76&lt;1.15)),0.091,"shouldnthappen"))))))))))))</f>
        <v>0.258</v>
      </c>
      <c r="R76" s="1" t="n">
        <f aca="false">IF(AND(A76&gt;=7.1,D76&gt;=0.8),0.401,IF(AND((A76&lt;4.5),(G76&lt;0.905),(D76&lt;0.8)),0.024,IF(AND((H76&lt;9.966),G76&gt;=0.905,(D76&lt;0.8)),0.094,IF(AND(H76&gt;=9.966,G76&gt;=0.905,(D76&lt;0.8)),0.026,IF(AND(D76&gt;=2.05,(A76&lt;7.1),D76&gt;=0.8),0.277,IF(AND((H76&lt;5.523),A76&gt;=4.5,(G76&lt;0.905),(D76&lt;0.8)),0.012,IF(AND(H76&gt;=5.523,A76&gt;=4.5,(G76&lt;0.905),(D76&lt;0.8)),0.049,IF(AND((A76&lt;5.3),(D76&lt;2.05),(A76&lt;7.1),D76&gt;=0.8),0.095,IF(AND(A76&gt;=5.3,(D76&lt;2.05),(A76&lt;7.1),D76&gt;=0.8),0.196,"shouldnthappen")))))))))</f>
        <v>0.196</v>
      </c>
      <c r="S76" s="1" t="n">
        <f aca="false">IF(AND(A76&gt;=7.1,D76&gt;=1.35),0.298,IF(AND(G76&gt;=0.905,(D76&lt;0.8),(D76&lt;1.35)),0.068,IF(AND(H76&gt;=9.386,D76&gt;=0.8,(D76&lt;1.35)),0.126,IF(AND((H76&lt;7.426),(H76&lt;9.386),D76&gt;=0.8,(D76&lt;1.35)),0.091,IF(AND((A76&lt;5.3),(G76&lt;0.905),(A76&lt;7.1),D76&gt;=1.35),0.063,IF(AND((D76&lt;2.05),G76&gt;=0.905,(A76&lt;7.1),D76&gt;=1.35),0.015,IF(AND(D76&gt;=2.05,G76&gt;=0.905,(A76&lt;7.1),D76&gt;=1.35),0.089,IF(AND((H76&lt;10.505),(H76&lt;14.344),(G76&lt;0.905),(D76&lt;0.8),(D76&lt;1.35)),0.035,IF(AND((A76&lt;4.85),H76&gt;=14.344,(G76&lt;0.905),(D76&lt;0.8),(D76&lt;1.35)),0.006,IF(AND((B76&lt;2.75),H76&gt;=7.426,(H76&lt;9.386),D76&gt;=0.8,(D76&lt;1.35)),0.021,IF(AND(B76&gt;=2.75,H76&gt;=7.426,(H76&lt;9.386),D76&gt;=0.8,(D76&lt;1.35)),-0.01,IF(AND((B76&lt;2.35),A76&gt;=5.3,(G76&lt;0.905),(A76&lt;7.1),D76&gt;=1.35),0.068,IF(AND(B76&gt;=2.35,A76&gt;=5.3,(G76&lt;0.905),(A76&lt;7.1),D76&gt;=1.35),0.181,IF(AND((H76&lt;11.731),H76&gt;=10.505,(H76&lt;14.344),(G76&lt;0.905),(D76&lt;0.8),(D76&lt;1.35)),0.004,IF(AND(H76&gt;=11.731,H76&gt;=10.505,(H76&lt;14.344),(G76&lt;0.905),(D76&lt;0.8),(D76&lt;1.35)),0.024,IF(AND((H76&lt;14.877),A76&gt;=4.85,H76&gt;=14.344,(G76&lt;0.905),(D76&lt;0.8),(D76&lt;1.35)),0.063,IF(AND(H76&gt;=14.877,A76&gt;=4.85,H76&gt;=14.344,(G76&lt;0.905),(D76&lt;0.8),(D76&lt;1.35)),0.012,"shouldnthappen")))))))))))))))))</f>
        <v>0.126</v>
      </c>
      <c r="T76" s="1" t="n">
        <f aca="false">IF(AND(D76&gt;=0.45,(A76&lt;5.65)),0.067,IF(AND(A76&gt;=7.25,A76&gt;=5.65),0.244,IF(AND((H76&lt;9.966),G76&gt;=0.905,(D76&lt;0.45),(A76&lt;5.65)),0.062,IF(AND(H76&gt;=9.966,G76&gt;=0.905,(D76&lt;0.45),(A76&lt;5.65)),0.012,IF(AND((G76&lt;0.948),D76&gt;=2.05,(A76&lt;7.25),A76&gt;=5.65),0.157,IF(AND(G76&gt;=0.948,D76&gt;=2.05,(A76&lt;7.25),A76&gt;=5.65),0.037,IF(AND(G76&gt;=0.422,(B76&lt;3.15),(G76&lt;0.905),(D76&lt;0.45),(A76&lt;5.65)),0.011,IF(AND((D76&lt;0.25),(G76&lt;0.422),(B76&lt;3.15),(G76&lt;0.905),(D76&lt;0.45),(A76&lt;5.65)),0.04,IF(AND(D76&gt;=0.25,(G76&lt;0.422),(B76&lt;3.15),(G76&lt;0.905),(D76&lt;0.45),(A76&lt;5.65)),0.009,IF(AND((A76&lt;4.85),(B76&lt;3.25),B76&gt;=3.15,(G76&lt;0.905),(D76&lt;0.45),(A76&lt;5.65)),0.008,IF(AND(A76&gt;=4.85,(B76&lt;3.25),B76&gt;=3.15,(G76&lt;0.905),(D76&lt;0.45),(A76&lt;5.65)),-0.017,IF(AND((D76&lt;0.25),B76&gt;=3.25,B76&gt;=3.15,(G76&lt;0.905),(D76&lt;0.45),(A76&lt;5.65)),0.022,IF(AND(D76&gt;=0.25,B76&gt;=3.25,B76&gt;=3.15,(G76&lt;0.905),(D76&lt;0.45),(A76&lt;5.65)),0.009,IF(AND((F76&lt;2.5),(H76&lt;7.692),(G76&lt;0.644),(D76&lt;2.05),(A76&lt;7.25),A76&gt;=5.65),0.018,IF(AND(F76&gt;=2.5,(H76&lt;7.692),(G76&lt;0.644),(D76&lt;2.05),(A76&lt;7.25),A76&gt;=5.65),0.068,IF(AND((B76&lt;2.35),H76&gt;=7.692,(G76&lt;0.644),(D76&lt;2.05),(A76&lt;7.25),A76&gt;=5.65),0.023,IF(AND(B76&gt;=2.35,H76&gt;=7.692,(G76&lt;0.644),(D76&lt;2.05),(A76&lt;7.25),A76&gt;=5.65),0.125,IF(AND((G76&lt;0.766),(G76&lt;0.85),G76&gt;=0.644,(D76&lt;2.05),(A76&lt;7.25),A76&gt;=5.65),0.055,IF(AND(G76&gt;=0.766,(G76&lt;0.85),G76&gt;=0.644,(D76&lt;2.05),(A76&lt;7.25),A76&gt;=5.65),-0,IF(AND((B76&lt;2.95),G76&gt;=0.85,G76&gt;=0.644,(D76&lt;2.05),(A76&lt;7.25),A76&gt;=5.65),0.098,IF(AND(B76&gt;=2.95,G76&gt;=0.85,G76&gt;=0.644,(D76&lt;2.05),(A76&lt;7.25),A76&gt;=5.65),0.013,"shouldnthappen")))))))))))))))))))))</f>
        <v>0.125</v>
      </c>
      <c r="U76" s="1" t="n">
        <f aca="false">IF(AND(A76&gt;=7.25,D76&gt;=1.25),0.186,IF(AND((G76&lt;0.13),D76&gt;=0.35,(D76&lt;1.25)),-0.004,IF(AND(H76&gt;=14.246,(H76&lt;14.344),(D76&lt;0.35),(D76&lt;1.25)),-0.002,IF(AND((A76&lt;4.85),H76&gt;=14.344,(D76&lt;0.35),(D76&lt;1.25)),0.004,IF(AND(G76&gt;=0.446,(G76&lt;0.644),(A76&lt;7.25),D76&gt;=1.25),0.138,IF(AND(A76&gt;=5.45,(H76&lt;14.246),(H76&lt;14.344),(D76&lt;0.35),(D76&lt;1.25)),0.001,IF(AND((H76&lt;14.877),A76&gt;=4.85,H76&gt;=14.344,(D76&lt;0.35),(D76&lt;1.25)),0.035,IF(AND(H76&gt;=14.877,A76&gt;=4.85,H76&gt;=14.344,(D76&lt;0.35),(D76&lt;1.25)),0.007,IF(AND((B76&lt;3.35),H76&gt;=9.448,G76&gt;=0.13,D76&gt;=0.35,(D76&lt;1.25)),0.053,IF(AND(B76&gt;=3.35,H76&gt;=9.448,G76&gt;=0.13,D76&gt;=0.35,(D76&lt;1.25)),0.017,IF(AND((G76&lt;0.44),(G76&lt;0.446),(G76&lt;0.644),(A76&lt;7.25),D76&gt;=1.25),0.079,IF(AND(G76&gt;=0.44,(G76&lt;0.446),(G76&lt;0.644),(A76&lt;7.25),D76&gt;=1.25),0.02,IF(AND((A76&lt;5.95),(G76&lt;0.724),G76&gt;=0.644,(A76&lt;7.25),D76&gt;=1.25),-0.018,IF(AND(A76&gt;=5.95,(G76&lt;0.724),G76&gt;=0.644,(A76&lt;7.25),D76&gt;=1.25),0.027,IF(AND(A76&gt;=6.15,G76&gt;=0.724,G76&gt;=0.644,(A76&lt;7.25),D76&gt;=1.25),0.093,IF(AND((A76&lt;5.05),(A76&lt;5.45),(H76&lt;14.246),(H76&lt;14.344),(D76&lt;0.35),(D76&lt;1.25)),0.011,IF(AND(A76&gt;=5.05,(A76&lt;5.45),(H76&lt;14.246),(H76&lt;14.344),(D76&lt;0.35),(D76&lt;1.25)),0.021,IF(AND((A76&lt;5.4),(B76&lt;3.15),(H76&lt;9.448),G76&gt;=0.13,D76&gt;=0.35,(D76&lt;1.25)),0.007,IF(AND(A76&gt;=5.4,(B76&lt;3.15),(H76&lt;9.448),G76&gt;=0.13,D76&gt;=0.35,(D76&lt;1.25)),-0.011,IF(AND((B76&lt;3.75),B76&gt;=3.15,(H76&lt;9.448),G76&gt;=0.13,D76&gt;=0.35,(D76&lt;1.25)),0.012,IF(AND(B76&gt;=3.75,B76&gt;=3.15,(H76&lt;9.448),G76&gt;=0.13,D76&gt;=0.35,(D76&lt;1.25)),0.046,IF(AND((A76&lt;5.9),(A76&lt;6.15),G76&gt;=0.724,G76&gt;=0.644,(A76&lt;7.25),D76&gt;=1.25),0.06,IF(AND(A76&gt;=5.9,(A76&lt;6.15),G76&gt;=0.724,G76&gt;=0.644,(A76&lt;7.25),D76&gt;=1.25),0.005,"shouldnthappen")))))))))))))))))))))))</f>
        <v>-0.004</v>
      </c>
      <c r="V76" s="1" t="n">
        <f aca="false">IF(AND(H76&gt;=15.155,(D76&lt;1.55)),0.084,IF(AND(A76&gt;=7.25,D76&gt;=1.55),0.141,IF(AND((G76&lt;0.043),D76&gt;=1.05,(H76&lt;15.155),(D76&lt;1.55)),-0.007,IF(AND(D76&gt;=1.85,G76&gt;=0.755,(A76&lt;7.25),D76&gt;=1.55),0.051,IF(AND((H76&lt;9.966),G76&gt;=0.905,(D76&lt;1.05),(H76&lt;15.155),(D76&lt;1.55)),0.043,IF(AND(H76&gt;=9.966,G76&gt;=0.905,(D76&lt;1.05),(H76&lt;15.155),(D76&lt;1.55)),0.007,IF(AND((G76&lt;0.278),(G76&lt;0.361),(G76&lt;0.755),(A76&lt;7.25),D76&gt;=1.55),0.08,IF(AND((A76&lt;5.8),G76&gt;=0.361,(G76&lt;0.755),(A76&lt;7.25),D76&gt;=1.55),0.019,IF(AND((A76&lt;6.05),(D76&lt;1.85),G76&gt;=0.755,(A76&lt;7.25),D76&gt;=1.55),0.01,IF(AND(A76&gt;=6.05,(D76&lt;1.85),G76&gt;=0.755,(A76&lt;7.25),D76&gt;=1.55),0.002,IF(AND((G76&lt;0.486),(B76&lt;3.15),(G76&lt;0.905),(D76&lt;1.05),(H76&lt;15.155),(D76&lt;1.55)),0.026,IF(AND(G76&gt;=0.486,(B76&lt;3.15),(G76&lt;0.905),(D76&lt;1.05),(H76&lt;15.155),(D76&lt;1.55)),0.001,IF(AND((B76&lt;3.25),B76&gt;=3.15,(G76&lt;0.905),(D76&lt;1.05),(H76&lt;15.155),(D76&lt;1.55)),-0.003,IF(AND(B76&gt;=3.25,B76&gt;=3.15,(G76&lt;0.905),(D76&lt;1.05),(H76&lt;15.155),(D76&lt;1.55)),0.012,IF(AND((H76&lt;7.426),(H76&lt;8.769),G76&gt;=0.043,D76&gt;=1.05,(H76&lt;15.155),(D76&lt;1.55)),0.041,IF(AND(H76&gt;=7.426,(H76&lt;8.769),G76&gt;=0.043,D76&gt;=1.05,(H76&lt;15.155),(D76&lt;1.55)),-0.008,IF(AND((H76&lt;10.696),H76&gt;=8.769,G76&gt;=0.043,D76&gt;=1.05,(H76&lt;15.155),(D76&lt;1.55)),0.069,IF(AND(H76&gt;=10.696,H76&gt;=8.769,G76&gt;=0.043,D76&gt;=1.05,(H76&lt;15.155),(D76&lt;1.55)),0.033,IF(AND((D76&lt;2.2),G76&gt;=0.278,(G76&lt;0.361),(G76&lt;0.755),(A76&lt;7.25),D76&gt;=1.55),0.022,IF(AND(D76&gt;=2.2,G76&gt;=0.278,(G76&lt;0.361),(G76&lt;0.755),(A76&lt;7.25),D76&gt;=1.55),-0.027,IF(AND((H76&lt;12.626),A76&gt;=5.8,G76&gt;=0.361,(G76&lt;0.755),(A76&lt;7.25),D76&gt;=1.55),0.126,IF(AND(H76&gt;=12.626,A76&gt;=5.8,G76&gt;=0.361,(G76&lt;0.755),(A76&lt;7.25),D76&gt;=1.55),0.065,"shouldnthappen"))))))))))))))))))))))</f>
        <v>0.069</v>
      </c>
      <c r="W76" s="1" t="n">
        <f aca="false">IF(AND(H76&gt;=15.155,(D76&lt;1.55)),0.064,IF(AND(A76&gt;=7.45,D76&gt;=1.55),0.115,IF(AND(B76&gt;=3.15,(H76&lt;10.257),(A76&lt;7.45),D76&gt;=1.55),0.097,IF(AND((A76&lt;4.85),H76&gt;=14.344,(D76&lt;0.35),(H76&lt;15.155),(D76&lt;1.55)),0.003,IF(AND(A76&gt;=6.05,(G76&lt;0.169),D76&gt;=0.35,(H76&lt;15.155),(D76&lt;1.55)),-0.008,IF(AND((G76&lt;0.181),G76&gt;=0.169,D76&gt;=0.35,(H76&lt;15.155),(D76&lt;1.55)),0.065,IF(AND(B76&gt;=3.05,(B76&lt;3.15),(H76&lt;10.257),(A76&lt;7.45),D76&gt;=1.55),-0.023,IF(AND(H76&gt;=11.854,(G76&lt;0.613),H76&gt;=10.257,(A76&lt;7.45),D76&gt;=1.55),0.068,IF(AND((D76&lt;0.25),(B76&lt;3.15),(H76&lt;14.344),(D76&lt;0.35),(H76&lt;15.155),(D76&lt;1.55)),0.014,IF(AND(D76&gt;=0.25,(B76&lt;3.15),(H76&lt;14.344),(D76&lt;0.35),(H76&lt;15.155),(D76&lt;1.55)),0.002,IF(AND((A76&lt;5.05),B76&gt;=3.15,(H76&lt;14.344),(D76&lt;0.35),(H76&lt;15.155),(D76&lt;1.55)),-0.001,IF(AND(A76&gt;=5.05,B76&gt;=3.15,(H76&lt;14.344),(D76&lt;0.35),(H76&lt;15.155),(D76&lt;1.55)),0.009,IF(AND((H76&lt;14.877),A76&gt;=4.85,H76&gt;=14.344,(D76&lt;0.35),(H76&lt;15.155),(D76&lt;1.55)),0.023,IF(AND(H76&gt;=14.877,A76&gt;=4.85,H76&gt;=14.344,(D76&lt;0.35),(H76&lt;15.155),(D76&lt;1.55)),0.004,IF(AND((H76&lt;13.602),(A76&lt;6.05),(G76&lt;0.169),D76&gt;=0.35,(H76&lt;15.155),(D76&lt;1.55)),0.023,IF(AND(H76&gt;=13.602,(A76&lt;6.05),(G76&lt;0.169),D76&gt;=0.35,(H76&lt;15.155),(D76&lt;1.55)),-0.006,IF(AND((B76&lt;2.95),G76&gt;=0.181,G76&gt;=0.169,D76&gt;=0.35,(H76&lt;15.155),(D76&lt;1.55)),0.019,IF(AND(B76&gt;=2.95,G76&gt;=0.181,G76&gt;=0.169,D76&gt;=0.35,(H76&lt;15.155),(D76&lt;1.55)),0.034,IF(AND((A76&lt;5.35),(B76&lt;3.05),(B76&lt;3.15),(H76&lt;10.257),(A76&lt;7.45),D76&gt;=1.55),0.009,IF(AND(A76&gt;=5.35,(B76&lt;3.05),(B76&lt;3.15),(H76&lt;10.257),(A76&lt;7.45),D76&gt;=1.55),0.058,IF(AND((B76&lt;2.9),(H76&lt;11.854),(G76&lt;0.613),H76&gt;=10.257,(A76&lt;7.45),D76&gt;=1.55),0.037,IF(AND(B76&gt;=2.9,(H76&lt;11.854),(G76&lt;0.613),H76&gt;=10.257,(A76&lt;7.45),D76&gt;=1.55),-0.005,IF(AND((A76&lt;6.4),(G76&lt;0.711),G76&gt;=0.613,H76&gt;=10.257,(A76&lt;7.45),D76&gt;=1.55),0.001,IF(AND(A76&gt;=6.4,(G76&lt;0.711),G76&gt;=0.613,H76&gt;=10.257,(A76&lt;7.45),D76&gt;=1.55),-0.002,IF(AND((D76&lt;1.9),G76&gt;=0.711,G76&gt;=0.613,H76&gt;=10.257,(A76&lt;7.45),D76&gt;=1.55),0.007,IF(AND(D76&gt;=1.9,G76&gt;=0.711,G76&gt;=0.613,H76&gt;=10.257,(A76&lt;7.45),D76&gt;=1.55),0.023,"shouldnthappen"))))))))))))))))))))))))))</f>
        <v>-0.008</v>
      </c>
      <c r="X76" s="1" t="n">
        <f aca="false">IF(AND(H76&gt;=15.155,(F76&lt;2.5)),0.049,IF(AND(A76&gt;=7.45,F76&gt;=2.5),0.089,IF(AND((G76&lt;0.107),(G76&lt;0.364),(A76&lt;7.45),F76&gt;=2.5),0.055,IF(AND(A76&gt;=5.75,(G76&lt;0.572),(D76&lt;1.25),(H76&lt;15.155),(F76&lt;2.5)),-0.018,IF(AND((A76&lt;5.7),(H76&lt;12.626),G76&gt;=0.364,(A76&lt;7.45),F76&gt;=2.5),0.012,IF(AND(A76&gt;=5.7,(H76&lt;12.626),G76&gt;=0.364,(A76&lt;7.45),F76&gt;=2.5),0.065,IF(AND((G76&lt;0.628),H76&gt;=12.626,G76&gt;=0.364,(A76&lt;7.45),F76&gt;=2.5),0.047,IF(AND((G76&lt;0.545),(A76&lt;5.75),(G76&lt;0.572),(D76&lt;1.25),(H76&lt;15.155),(F76&lt;2.5)),0.007,IF(AND(G76&gt;=0.545,(A76&lt;5.75),(G76&lt;0.572),(D76&lt;1.25),(H76&lt;15.155),(F76&lt;2.5)),-0.009,IF(AND((D76&lt;0.3),(H76&lt;11.788),G76&gt;=0.572,(D76&lt;1.25),(H76&lt;15.155),(F76&lt;2.5)),0.01,IF(AND(D76&gt;=0.3,(H76&lt;11.788),G76&gt;=0.572,(D76&lt;1.25),(H76&lt;15.155),(F76&lt;2.5)),0.03,IF(AND((A76&lt;4.75),H76&gt;=11.788,G76&gt;=0.572,(D76&lt;1.25),(H76&lt;15.155),(F76&lt;2.5)),0.001,IF(AND(A76&gt;=4.75,H76&gt;=11.788,G76&gt;=0.572,(D76&lt;1.25),(H76&lt;15.155),(F76&lt;2.5)),0.01,IF(AND((A76&lt;5.5),(A76&lt;6.15),(G76&lt;0.652),D76&gt;=1.25,(H76&lt;15.155),(F76&lt;2.5)),0.014,IF(AND(A76&gt;=5.5,(A76&lt;6.15),(G76&lt;0.652),D76&gt;=1.25,(H76&lt;15.155),(F76&lt;2.5)),0.049,IF(AND((H76&lt;12.206),A76&gt;=6.15,(G76&lt;0.652),D76&gt;=1.25,(H76&lt;15.155),(F76&lt;2.5)),-0.009,IF(AND(H76&gt;=12.206,A76&gt;=6.15,(G76&lt;0.652),D76&gt;=1.25,(H76&lt;15.155),(F76&lt;2.5)),0.021,IF(AND((A76&lt;5.55),(A76&lt;6.2),G76&gt;=0.652,D76&gt;=1.25,(H76&lt;15.155),(F76&lt;2.5)),0.011,IF(AND(A76&gt;=5.55,(A76&lt;6.2),G76&gt;=0.652,D76&gt;=1.25,(H76&lt;15.155),(F76&lt;2.5)),-0.019,IF(AND((B76&lt;3.2),A76&gt;=6.2,G76&gt;=0.652,D76&gt;=1.25,(H76&lt;15.155),(F76&lt;2.5)),0.025,IF(AND(B76&gt;=3.2,A76&gt;=6.2,G76&gt;=0.652,D76&gt;=1.25,(H76&lt;15.155),(F76&lt;2.5)),0.001,IF(AND((G76&lt;0.183),(G76&lt;0.301),G76&gt;=0.107,(G76&lt;0.364),(A76&lt;7.45),F76&gt;=2.5),-0.009,IF(AND(G76&gt;=0.183,(G76&lt;0.301),G76&gt;=0.107,(G76&lt;0.364),(A76&lt;7.45),F76&gt;=2.5),0.022,IF(AND((D76&lt;2.2),G76&gt;=0.301,G76&gt;=0.107,(G76&lt;0.364),(A76&lt;7.45),F76&gt;=2.5),0.004,IF(AND(D76&gt;=2.2,G76&gt;=0.301,G76&gt;=0.107,(G76&lt;0.364),(A76&lt;7.45),F76&gt;=2.5),-0.02,IF(AND((G76&lt;0.787),G76&gt;=0.628,H76&gt;=12.626,G76&gt;=0.364,(A76&lt;7.45),F76&gt;=2.5),-0.001,IF(AND(G76&gt;=0.787,G76&gt;=0.628,H76&gt;=12.626,G76&gt;=0.364,(A76&lt;7.45),F76&gt;=2.5),0.016,"shouldnthappen")))))))))))))))))))))))))))</f>
        <v>-0.018</v>
      </c>
      <c r="Y76" s="1" t="n">
        <f aca="false">IF(AND(H76&gt;=15.155,(D76&lt;1.55)),0.037,IF(AND(D76&gt;=2.45,(A76&lt;7.45),D76&gt;=1.55),0.054,IF(AND((A76&lt;7.8),A76&gt;=7.45,D76&gt;=1.55),0.078,IF(AND(A76&gt;=7.8,A76&gt;=7.45,D76&gt;=1.55),0.021,IF(AND(A76&gt;=6.2,G76&gt;=0.68,D76&gt;=1.25,(H76&lt;15.155),(D76&lt;1.55)),0.019,IF(AND((B76&lt;2.65),(A76&lt;4.95),(G76&lt;0.572),(D76&lt;1.25),(H76&lt;15.155),(D76&lt;1.55)),0.021,IF(AND(B76&gt;=2.65,(A76&lt;4.95),(G76&lt;0.572),(D76&lt;1.25),(H76&lt;15.155),(D76&lt;1.55)),0.006,IF(AND((H76&lt;14.344),A76&gt;=4.95,(G76&lt;0.572),(D76&lt;1.25),(H76&lt;15.155),(D76&lt;1.55)),-0.005,IF(AND(H76&gt;=14.344,A76&gt;=4.95,(G76&lt;0.572),(D76&lt;1.25),(H76&lt;15.155),(D76&lt;1.55)),0.013,IF(AND((G76&lt;0.833),(H76&lt;11.788),G76&gt;=0.572,(D76&lt;1.25),(H76&lt;15.155),(D76&lt;1.55)),0.009,IF(AND(G76&gt;=0.833,(H76&lt;11.788),G76&gt;=0.572,(D76&lt;1.25),(H76&lt;15.155),(D76&lt;1.55)),0.024,IF(AND((A76&lt;4.75),H76&gt;=11.788,G76&gt;=0.572,(D76&lt;1.25),(H76&lt;15.155),(D76&lt;1.55)),0.001,IF(AND(A76&gt;=4.75,H76&gt;=11.788,G76&gt;=0.572,(D76&lt;1.25),(H76&lt;15.155),(D76&lt;1.55)),0.008,IF(AND((A76&lt;5.65),(A76&lt;6.15),(G76&lt;0.68),D76&gt;=1.25,(H76&lt;15.155),(D76&lt;1.55)),0.017,IF(AND(A76&gt;=5.65,(A76&lt;6.15),(G76&lt;0.68),D76&gt;=1.25,(H76&lt;15.155),(D76&lt;1.55)),0.039,IF(AND((G76&lt;0.436),A76&gt;=6.15,(G76&lt;0.68),D76&gt;=1.25,(H76&lt;15.155),(D76&lt;1.55)),-0.004,IF(AND(G76&gt;=0.436,A76&gt;=6.15,(G76&lt;0.68),D76&gt;=1.25,(H76&lt;15.155),(D76&lt;1.55)),0.022,IF(AND((A76&lt;5.55),(A76&lt;6.2),G76&gt;=0.68,D76&gt;=1.25,(H76&lt;15.155),(D76&lt;1.55)),0.009,IF(AND(A76&gt;=5.55,(A76&lt;6.2),G76&gt;=0.68,D76&gt;=1.25,(H76&lt;15.155),(D76&lt;1.55)),-0.016,IF(AND((G76&lt;0.107),(G76&lt;0.361),(G76&lt;0.613),(D76&lt;2.45),(A76&lt;7.45),D76&gt;=1.55),0.042,IF(AND(G76&gt;=0.107,(G76&lt;0.361),(G76&lt;0.613),(D76&lt;2.45),(A76&lt;7.45),D76&gt;=1.55),0.002,IF(AND((D76&lt;2.35),G76&gt;=0.361,(G76&lt;0.613),(D76&lt;2.45),(A76&lt;7.45),D76&gt;=1.55),0.051,IF(AND(D76&gt;=2.35,G76&gt;=0.361,(G76&lt;0.613),(D76&lt;2.45),(A76&lt;7.45),D76&gt;=1.55),0.016,IF(AND((A76&lt;6.4),(G76&lt;0.711),G76&gt;=0.613,(D76&lt;2.45),(A76&lt;7.45),D76&gt;=1.55),0.001,IF(AND(A76&gt;=6.4,(G76&lt;0.711),G76&gt;=0.613,(D76&lt;2.45),(A76&lt;7.45),D76&gt;=1.55),-0.002,IF(AND((B76&lt;2.95),G76&gt;=0.711,G76&gt;=0.613,(D76&lt;2.45),(A76&lt;7.45),D76&gt;=1.55),0.023,IF(AND(B76&gt;=2.95,G76&gt;=0.711,G76&gt;=0.613,(D76&lt;2.45),(A76&lt;7.45),D76&gt;=1.55),0.01,"shouldnthappen")))))))))))))))))))))))))))</f>
        <v>-0.005</v>
      </c>
      <c r="Z76" s="1" t="n">
        <f aca="false">IF(AND(A76&gt;=7.45,D76&gt;=1.75),0.056,IF(AND(H76&gt;=15.059,A76&gt;=5.55,(D76&lt;1.75)),0.028,IF(AND((D76&lt;0.35),G76&gt;=0.905,(A76&lt;5.55),(D76&lt;1.75)),0.005,IF(AND(D76&gt;=0.35,G76&gt;=0.905,(A76&lt;5.55),(D76&lt;1.75)),0.026,IF(AND((H76&lt;8.711),D76&gt;=2.45,(A76&lt;7.45),D76&gt;=1.75),0.011,IF(AND(H76&gt;=8.711,D76&gt;=2.45,(A76&lt;7.45),D76&gt;=1.75),0.049,IF(AND((G76&lt;0.107),(G76&lt;0.487),(D76&lt;2.45),(A76&lt;7.45),D76&gt;=1.75),0.032,IF(AND((H76&lt;10.915),(A76&lt;4.5),(B76&lt;3.15),(G76&lt;0.905),(A76&lt;5.55),(D76&lt;1.75)),-0.001,IF(AND(H76&gt;=10.915,(A76&lt;4.5),(B76&lt;3.15),(G76&lt;0.905),(A76&lt;5.55),(D76&lt;1.75)),0.003,IF(AND((A76&lt;5.05),A76&gt;=4.5,(B76&lt;3.15),(G76&lt;0.905),(A76&lt;5.55),(D76&lt;1.75)),0.015,IF(AND(A76&gt;=5.05,A76&gt;=4.5,(B76&lt;3.15),(G76&lt;0.905),(A76&lt;5.55),(D76&lt;1.75)),0.006,IF(AND((G76&lt;0.05),(G76&lt;0.091),B76&gt;=3.15,(G76&lt;0.905),(A76&lt;5.55),(D76&lt;1.75)),0.001,IF(AND(G76&gt;=0.05,(G76&lt;0.091),B76&gt;=3.15,(G76&lt;0.905),(A76&lt;5.55),(D76&lt;1.75)),0.008,IF(AND((G76&lt;0.587),G76&gt;=0.091,B76&gt;=3.15,(G76&lt;0.905),(A76&lt;5.55),(D76&lt;1.75)),-0.003,IF(AND(G76&gt;=0.587,G76&gt;=0.091,B76&gt;=3.15,(G76&lt;0.905),(A76&lt;5.55),(D76&lt;1.75)),0.004,IF(AND((F76&lt;2.5),(B76&lt;2.85),(G76&lt;0.419),(H76&lt;15.059),A76&gt;=5.55,(D76&lt;1.75)),0.041,IF(AND(F76&gt;=2.5,(B76&lt;2.85),(G76&lt;0.419),(H76&lt;15.059),A76&gt;=5.55,(D76&lt;1.75)),0.015,IF(AND((G76&lt;0.164),B76&gt;=2.85,(G76&lt;0.419),(H76&lt;15.059),A76&gt;=5.55,(D76&lt;1.75)),0.01,IF(AND(G76&gt;=0.164,B76&gt;=2.85,(G76&lt;0.419),(H76&lt;15.059),A76&gt;=5.55,(D76&lt;1.75)),-0.001,IF(AND((B76&lt;2.55),(B76&lt;2.95),G76&gt;=0.419,(H76&lt;15.059),A76&gt;=5.55,(D76&lt;1.75)),0.014,IF(AND(B76&gt;=2.55,(B76&lt;2.95),G76&gt;=0.419,(H76&lt;15.059),A76&gt;=5.55,(D76&lt;1.75)),-0.013,IF(AND((D76&lt;1.55),B76&gt;=2.95,G76&gt;=0.419,(H76&lt;15.059),A76&gt;=5.55,(D76&lt;1.75)),0.023,IF(AND(D76&gt;=1.55,B76&gt;=2.95,G76&gt;=0.419,(H76&lt;15.059),A76&gt;=5.55,(D76&lt;1.75)),0.005,IF(AND((H76&lt;13.278),G76&gt;=0.107,(G76&lt;0.487),(D76&lt;2.45),(A76&lt;7.45),D76&gt;=1.75),-0.009,IF(AND(H76&gt;=13.278,G76&gt;=0.107,(G76&lt;0.487),(D76&lt;2.45),(A76&lt;7.45),D76&gt;=1.75),0.017,IF(AND((D76&lt;2.35),(G76&lt;0.571),G76&gt;=0.487,(D76&lt;2.45),(A76&lt;7.45),D76&gt;=1.75),0.053,IF(AND(D76&gt;=2.35,(G76&lt;0.571),G76&gt;=0.487,(D76&lt;2.45),(A76&lt;7.45),D76&gt;=1.75),0.009,IF(AND((G76&lt;0.779),G76&gt;=0.571,G76&gt;=0.487,(D76&lt;2.45),(A76&lt;7.45),D76&gt;=1.75),0.006,IF(AND(G76&gt;=0.779,G76&gt;=0.571,G76&gt;=0.487,(D76&lt;2.45),(A76&lt;7.45),D76&gt;=1.75),0.016,"shouldnthappen")))))))))))))))))))))))))))))</f>
        <v>0.041</v>
      </c>
      <c r="AA76" s="1" t="n">
        <f aca="false">IF(AND((A76&lt;7.8),A76&gt;=7.45,D76&gt;=1.75),0.051,IF(AND(A76&gt;=7.8,A76&gt;=7.45,D76&gt;=1.75),0.01,IF(AND(B76&gt;=3.35,B76&gt;=3.25,(A76&lt;7.45),D76&gt;=1.75),0.016,IF(AND((H76&lt;8.308),(D76&lt;0.15),(H76&lt;13.655),(D76&lt;0.35),(D76&lt;1.75)),0.009,IF(AND((H76&lt;14.529),(G76&lt;0.293),H76&gt;=13.655,(D76&lt;0.35),(D76&lt;1.75)),0.011,IF(AND(H76&gt;=14.529,(G76&lt;0.293),H76&gt;=13.655,(D76&lt;0.35),(D76&lt;1.75)),0.001,IF(AND(D76&gt;=0.25,G76&gt;=0.293,H76&gt;=13.655,(D76&lt;0.35),(D76&lt;1.75)),-0.004,IF(AND(H76&gt;=10.635,(H76&lt;10.696),(H76&lt;13.906),D76&gt;=0.35,(D76&lt;1.75)),0.036,IF(AND(G76&gt;=0.833,H76&gt;=10.696,(H76&lt;13.906),D76&gt;=0.35,(D76&lt;1.75)),0.016,IF(AND((A76&lt;6.65),(G76&lt;0.247),H76&gt;=13.906,D76&gt;=0.35,(D76&lt;1.75)),-0.008,IF(AND(A76&gt;=6.65,(G76&lt;0.247),H76&gt;=13.906,D76&gt;=0.35,(D76&lt;1.75)),0.011,IF(AND((B76&lt;2.45),G76&gt;=0.247,H76&gt;=13.906,D76&gt;=0.35,(D76&lt;1.75)),0,IF(AND((D76&lt;1.85),(B76&lt;2.95),(B76&lt;3.25),(A76&lt;7.45),D76&gt;=1.75),0.033,IF(AND((G76&lt;0.428),(B76&lt;3.35),B76&gt;=3.25,(A76&lt;7.45),D76&gt;=1.75),0.009,IF(AND(G76&gt;=0.428,(B76&lt;3.35),B76&gt;=3.25,(A76&lt;7.45),D76&gt;=1.75),0.042,IF(AND((A76&lt;4.6),H76&gt;=8.308,(D76&lt;0.15),(H76&lt;13.655),(D76&lt;0.35),(D76&lt;1.75)),0.003,IF(AND(A76&gt;=4.6,H76&gt;=8.308,(D76&lt;0.15),(H76&lt;13.655),(D76&lt;0.35),(D76&lt;1.75)),0,IF(AND((H76&lt;8.834),(A76&lt;5.05),D76&gt;=0.15,(H76&lt;13.655),(D76&lt;0.35),(D76&lt;1.75)),0.002,IF(AND(H76&gt;=8.834,(A76&lt;5.05),D76&gt;=0.15,(H76&lt;13.655),(D76&lt;0.35),(D76&lt;1.75)),-0.008,IF(AND((A76&lt;5.45),A76&gt;=5.05,D76&gt;=0.15,(H76&lt;13.655),(D76&lt;0.35),(D76&lt;1.75)),0.003,IF(AND(A76&gt;=5.45,A76&gt;=5.05,D76&gt;=0.15,(H76&lt;13.655),(D76&lt;0.35),(D76&lt;1.75)),-0.002,IF(AND((A76&lt;5.3),(D76&lt;0.25),G76&gt;=0.293,H76&gt;=13.655,(D76&lt;0.35),(D76&lt;1.75)),0.007,IF(AND(A76&gt;=5.3,(D76&lt;0.25),G76&gt;=0.293,H76&gt;=13.655,(D76&lt;0.35),(D76&lt;1.75)),0.001,IF(AND((H76&lt;7.309),(H76&lt;10.635),(H76&lt;10.696),(H76&lt;13.906),D76&gt;=0.35,(D76&lt;1.75)),0.014,IF(AND(H76&gt;=7.309,(H76&lt;10.635),(H76&lt;10.696),(H76&lt;13.906),D76&gt;=0.35,(D76&lt;1.75)),0.006,IF(AND((H76&lt;12.093),(G76&lt;0.833),H76&gt;=10.696,(H76&lt;13.906),D76&gt;=0.35,(D76&lt;1.75)),-0.01,IF(AND(H76&gt;=12.093,(G76&lt;0.833),H76&gt;=10.696,(H76&lt;13.906),D76&gt;=0.35,(D76&lt;1.75)),0.004,IF(AND((G76&lt;0.823),B76&gt;=2.45,G76&gt;=0.247,H76&gt;=13.906,D76&gt;=0.35,(D76&lt;1.75)),0.026,IF(AND(G76&gt;=0.823,B76&gt;=2.45,G76&gt;=0.247,H76&gt;=13.906,D76&gt;=0.35,(D76&lt;1.75)),0.006,IF(AND((H76&lt;11.121),D76&gt;=1.85,(B76&lt;2.95),(B76&lt;3.25),(A76&lt;7.45),D76&gt;=1.75),0.013,IF(AND(H76&gt;=11.121,D76&gt;=1.85,(B76&lt;2.95),(B76&lt;3.25),(A76&lt;7.45),D76&gt;=1.75),0.005,IF(AND((A76&lt;6.05),(A76&lt;6.45),B76&gt;=2.95,(B76&lt;3.25),(A76&lt;7.45),D76&gt;=1.75),0.001,IF(AND(A76&gt;=6.05,(A76&lt;6.45),B76&gt;=2.95,(B76&lt;3.25),(A76&lt;7.45),D76&gt;=1.75),-0.005,IF(AND((G76&lt;0.42),A76&gt;=6.45,B76&gt;=2.95,(B76&lt;3.25),(A76&lt;7.45),D76&gt;=1.75),0.004,IF(AND(G76&gt;=0.42,A76&gt;=6.45,B76&gt;=2.95,(B76&lt;3.25),(A76&lt;7.45),D76&gt;=1.75),0.019,"shouldnthappen")))))))))))))))))))))))))))))))))))</f>
        <v>0.006</v>
      </c>
      <c r="AB76" s="1" t="n">
        <f aca="false">+ 0.5</f>
        <v>0.5</v>
      </c>
    </row>
    <row r="77" customFormat="false" ht="13.8" hidden="false" customHeight="false" outlineLevel="0" collapsed="false">
      <c r="A77" s="11" t="n">
        <v>6.4</v>
      </c>
      <c r="B77" s="1" t="n">
        <v>2.9</v>
      </c>
      <c r="C77" s="1" t="n">
        <v>4.3</v>
      </c>
      <c r="D77" s="1" t="n">
        <v>1.3</v>
      </c>
      <c r="E77" s="1" t="s">
        <v>92</v>
      </c>
      <c r="F77" s="1" t="n">
        <v>2</v>
      </c>
      <c r="G77" s="1" t="n">
        <v>0.168181639630347</v>
      </c>
      <c r="H77" s="18" t="n">
        <v>10.7495079572313</v>
      </c>
      <c r="I77" s="1" t="n">
        <f aca="false">C77</f>
        <v>4.3</v>
      </c>
      <c r="J77" s="1" t="n">
        <f aca="false">SUM(M77:AB77)</f>
        <v>4.314</v>
      </c>
      <c r="K77" s="15" t="n">
        <f aca="false">1-SQRT(VAR(M77:AB77, I77)) / AVERAGE(M77:AB77)</f>
        <v>-2.81722477008126</v>
      </c>
      <c r="L77" s="1" t="n">
        <f aca="false">(J77-I77)/I77</f>
        <v>0.00325581395348843</v>
      </c>
      <c r="M77" s="1" t="n">
        <f aca="false">IF(AND((H77&lt;5.245),(D77&lt;0.8)),0.075,IF(AND(H77&gt;=5.245,(D77&lt;0.8)),0.279,IF(AND((D77&lt;1.45),D77&gt;=0.8),1.043,IF(AND(D77&gt;=1.45,D77&gt;=0.8),1.423,"shouldnthappen"))))</f>
        <v>1.043</v>
      </c>
      <c r="N77" s="1" t="n">
        <f aca="false">IF(AND((A77&lt;4.35),(D77&lt;0.8)),0.048,IF(AND(A77&gt;=4.35,(D77&lt;0.8)),0.198,IF(AND(F77&gt;=2.5,D77&gt;=0.8),1.048,IF(AND((A77&lt;5.15),(F77&lt;2.5),D77&gt;=0.8),0.321,IF(AND(A77&gt;=5.15,(F77&lt;2.5),D77&gt;=0.8),0.783,"shouldnthappen")))))</f>
        <v>0.783</v>
      </c>
      <c r="O77" s="1" t="n">
        <f aca="false">IF(AND((H77&lt;5.245),(D77&lt;0.8)),0.034,IF(AND((A77&lt;5.9),D77&gt;=0.8),0.489,IF(AND(A77&gt;=5.9,D77&gt;=0.8),0.721,IF(AND((A77&lt;4.35),H77&gt;=5.245,(D77&lt;0.8)),0.041,IF(AND(A77&gt;=4.35,H77&gt;=5.245,(D77&lt;0.8)),0.142,"shouldnthappen")))))</f>
        <v>0.721</v>
      </c>
      <c r="P77" s="1" t="n">
        <f aca="false">IF(AND((B77&lt;2.8),(D77&lt;1.15)),0.244,IF(AND((D77&lt;1.75),D77&gt;=1.15),0.396,IF(AND(D77&gt;=1.75,D77&gt;=1.15),0.554,IF(AND((A77&lt;5.05),B77&gt;=2.8,(D77&lt;1.15)),0.078,IF(AND((H77&lt;14.877),A77&gt;=5.05,B77&gt;=2.8,(D77&lt;1.15)),0.118,IF(AND(H77&gt;=14.877,A77&gt;=5.05,B77&gt;=2.8,(D77&lt;1.15)),0.027,"shouldnthappen"))))))</f>
        <v>0.396</v>
      </c>
      <c r="Q77" s="1" t="n">
        <f aca="false">IF(AND(D77&gt;=0.45,(D77&lt;1.15)),0.17,IF(AND(A77&gt;=7.1,D77&gt;=1.15),0.539,IF(AND((A77&lt;6.25),(A77&lt;7.1),D77&gt;=1.15),0.258,IF(AND(A77&gt;=6.25,(A77&lt;7.1),D77&gt;=1.15),0.344,IF(AND(G77&gt;=0.418,(A77&lt;5.05),(D77&lt;0.45),(D77&lt;1.15)),0.033,IF(AND((H77&lt;14.494),(G77&lt;0.418),(A77&lt;5.05),(D77&lt;0.45),(D77&lt;1.15)),0.061,IF(AND(H77&gt;=14.494,(G77&lt;0.418),(A77&lt;5.05),(D77&lt;0.45),(D77&lt;1.15)),0.015,IF(AND(H77&gt;=14.877,(B77&lt;3.85),A77&gt;=5.05,(D77&lt;0.45),(D77&lt;1.15)),0.023,IF(AND((B77&lt;4),B77&gt;=3.85,A77&gt;=5.05,(D77&lt;0.45),(D77&lt;1.15)),0.009,IF(AND(B77&gt;=4,B77&gt;=3.85,A77&gt;=5.05,(D77&lt;0.45),(D77&lt;1.15)),0.052,IF(AND((G77&lt;0.05),(H77&lt;14.877),(B77&lt;3.85),A77&gt;=5.05,(D77&lt;0.45),(D77&lt;1.15)),0.024,IF(AND(G77&gt;=0.05,(H77&lt;14.877),(B77&lt;3.85),A77&gt;=5.05,(D77&lt;0.45),(D77&lt;1.15)),0.091,"shouldnthappen"))))))))))))</f>
        <v>0.344</v>
      </c>
      <c r="R77" s="1" t="n">
        <f aca="false">IF(AND(A77&gt;=7.1,D77&gt;=0.8),0.401,IF(AND((A77&lt;4.5),(G77&lt;0.905),(D77&lt;0.8)),0.024,IF(AND((H77&lt;9.966),G77&gt;=0.905,(D77&lt;0.8)),0.094,IF(AND(H77&gt;=9.966,G77&gt;=0.905,(D77&lt;0.8)),0.026,IF(AND(D77&gt;=2.05,(A77&lt;7.1),D77&gt;=0.8),0.277,IF(AND((H77&lt;5.523),A77&gt;=4.5,(G77&lt;0.905),(D77&lt;0.8)),0.012,IF(AND(H77&gt;=5.523,A77&gt;=4.5,(G77&lt;0.905),(D77&lt;0.8)),0.049,IF(AND((A77&lt;5.3),(D77&lt;2.05),(A77&lt;7.1),D77&gt;=0.8),0.095,IF(AND(A77&gt;=5.3,(D77&lt;2.05),(A77&lt;7.1),D77&gt;=0.8),0.196,"shouldnthappen")))))))))</f>
        <v>0.196</v>
      </c>
      <c r="S77" s="1" t="n">
        <f aca="false">IF(AND(A77&gt;=7.1,D77&gt;=1.35),0.298,IF(AND(G77&gt;=0.905,(D77&lt;0.8),(D77&lt;1.35)),0.068,IF(AND(H77&gt;=9.386,D77&gt;=0.8,(D77&lt;1.35)),0.126,IF(AND((H77&lt;7.426),(H77&lt;9.386),D77&gt;=0.8,(D77&lt;1.35)),0.091,IF(AND((A77&lt;5.3),(G77&lt;0.905),(A77&lt;7.1),D77&gt;=1.35),0.063,IF(AND((D77&lt;2.05),G77&gt;=0.905,(A77&lt;7.1),D77&gt;=1.35),0.015,IF(AND(D77&gt;=2.05,G77&gt;=0.905,(A77&lt;7.1),D77&gt;=1.35),0.089,IF(AND((H77&lt;10.505),(H77&lt;14.344),(G77&lt;0.905),(D77&lt;0.8),(D77&lt;1.35)),0.035,IF(AND((A77&lt;4.85),H77&gt;=14.344,(G77&lt;0.905),(D77&lt;0.8),(D77&lt;1.35)),0.006,IF(AND((B77&lt;2.75),H77&gt;=7.426,(H77&lt;9.386),D77&gt;=0.8,(D77&lt;1.35)),0.021,IF(AND(B77&gt;=2.75,H77&gt;=7.426,(H77&lt;9.386),D77&gt;=0.8,(D77&lt;1.35)),-0.01,IF(AND((B77&lt;2.35),A77&gt;=5.3,(G77&lt;0.905),(A77&lt;7.1),D77&gt;=1.35),0.068,IF(AND(B77&gt;=2.35,A77&gt;=5.3,(G77&lt;0.905),(A77&lt;7.1),D77&gt;=1.35),0.181,IF(AND((H77&lt;11.731),H77&gt;=10.505,(H77&lt;14.344),(G77&lt;0.905),(D77&lt;0.8),(D77&lt;1.35)),0.004,IF(AND(H77&gt;=11.731,H77&gt;=10.505,(H77&lt;14.344),(G77&lt;0.905),(D77&lt;0.8),(D77&lt;1.35)),0.024,IF(AND((H77&lt;14.877),A77&gt;=4.85,H77&gt;=14.344,(G77&lt;0.905),(D77&lt;0.8),(D77&lt;1.35)),0.063,IF(AND(H77&gt;=14.877,A77&gt;=4.85,H77&gt;=14.344,(G77&lt;0.905),(D77&lt;0.8),(D77&lt;1.35)),0.012,"shouldnthappen")))))))))))))))))</f>
        <v>0.126</v>
      </c>
      <c r="T77" s="1" t="n">
        <f aca="false">IF(AND(D77&gt;=0.45,(A77&lt;5.65)),0.067,IF(AND(A77&gt;=7.25,A77&gt;=5.65),0.244,IF(AND((H77&lt;9.966),G77&gt;=0.905,(D77&lt;0.45),(A77&lt;5.65)),0.062,IF(AND(H77&gt;=9.966,G77&gt;=0.905,(D77&lt;0.45),(A77&lt;5.65)),0.012,IF(AND((G77&lt;0.948),D77&gt;=2.05,(A77&lt;7.25),A77&gt;=5.65),0.157,IF(AND(G77&gt;=0.948,D77&gt;=2.05,(A77&lt;7.25),A77&gt;=5.65),0.037,IF(AND(G77&gt;=0.422,(B77&lt;3.15),(G77&lt;0.905),(D77&lt;0.45),(A77&lt;5.65)),0.011,IF(AND((D77&lt;0.25),(G77&lt;0.422),(B77&lt;3.15),(G77&lt;0.905),(D77&lt;0.45),(A77&lt;5.65)),0.04,IF(AND(D77&gt;=0.25,(G77&lt;0.422),(B77&lt;3.15),(G77&lt;0.905),(D77&lt;0.45),(A77&lt;5.65)),0.009,IF(AND((A77&lt;4.85),(B77&lt;3.25),B77&gt;=3.15,(G77&lt;0.905),(D77&lt;0.45),(A77&lt;5.65)),0.008,IF(AND(A77&gt;=4.85,(B77&lt;3.25),B77&gt;=3.15,(G77&lt;0.905),(D77&lt;0.45),(A77&lt;5.65)),-0.017,IF(AND((D77&lt;0.25),B77&gt;=3.25,B77&gt;=3.15,(G77&lt;0.905),(D77&lt;0.45),(A77&lt;5.65)),0.022,IF(AND(D77&gt;=0.25,B77&gt;=3.25,B77&gt;=3.15,(G77&lt;0.905),(D77&lt;0.45),(A77&lt;5.65)),0.009,IF(AND((F77&lt;2.5),(H77&lt;7.692),(G77&lt;0.644),(D77&lt;2.05),(A77&lt;7.25),A77&gt;=5.65),0.018,IF(AND(F77&gt;=2.5,(H77&lt;7.692),(G77&lt;0.644),(D77&lt;2.05),(A77&lt;7.25),A77&gt;=5.65),0.068,IF(AND((B77&lt;2.35),H77&gt;=7.692,(G77&lt;0.644),(D77&lt;2.05),(A77&lt;7.25),A77&gt;=5.65),0.023,IF(AND(B77&gt;=2.35,H77&gt;=7.692,(G77&lt;0.644),(D77&lt;2.05),(A77&lt;7.25),A77&gt;=5.65),0.125,IF(AND((G77&lt;0.766),(G77&lt;0.85),G77&gt;=0.644,(D77&lt;2.05),(A77&lt;7.25),A77&gt;=5.65),0.055,IF(AND(G77&gt;=0.766,(G77&lt;0.85),G77&gt;=0.644,(D77&lt;2.05),(A77&lt;7.25),A77&gt;=5.65),-0,IF(AND((B77&lt;2.95),G77&gt;=0.85,G77&gt;=0.644,(D77&lt;2.05),(A77&lt;7.25),A77&gt;=5.65),0.098,IF(AND(B77&gt;=2.95,G77&gt;=0.85,G77&gt;=0.644,(D77&lt;2.05),(A77&lt;7.25),A77&gt;=5.65),0.013,"shouldnthappen")))))))))))))))))))))</f>
        <v>0.125</v>
      </c>
      <c r="U77" s="1" t="n">
        <f aca="false">IF(AND(A77&gt;=7.25,D77&gt;=1.25),0.186,IF(AND((G77&lt;0.13),D77&gt;=0.35,(D77&lt;1.25)),-0.004,IF(AND(H77&gt;=14.246,(H77&lt;14.344),(D77&lt;0.35),(D77&lt;1.25)),-0.002,IF(AND((A77&lt;4.85),H77&gt;=14.344,(D77&lt;0.35),(D77&lt;1.25)),0.004,IF(AND(G77&gt;=0.446,(G77&lt;0.644),(A77&lt;7.25),D77&gt;=1.25),0.138,IF(AND(A77&gt;=5.45,(H77&lt;14.246),(H77&lt;14.344),(D77&lt;0.35),(D77&lt;1.25)),0.001,IF(AND((H77&lt;14.877),A77&gt;=4.85,H77&gt;=14.344,(D77&lt;0.35),(D77&lt;1.25)),0.035,IF(AND(H77&gt;=14.877,A77&gt;=4.85,H77&gt;=14.344,(D77&lt;0.35),(D77&lt;1.25)),0.007,IF(AND((B77&lt;3.35),H77&gt;=9.448,G77&gt;=0.13,D77&gt;=0.35,(D77&lt;1.25)),0.053,IF(AND(B77&gt;=3.35,H77&gt;=9.448,G77&gt;=0.13,D77&gt;=0.35,(D77&lt;1.25)),0.017,IF(AND((G77&lt;0.44),(G77&lt;0.446),(G77&lt;0.644),(A77&lt;7.25),D77&gt;=1.25),0.079,IF(AND(G77&gt;=0.44,(G77&lt;0.446),(G77&lt;0.644),(A77&lt;7.25),D77&gt;=1.25),0.02,IF(AND((A77&lt;5.95),(G77&lt;0.724),G77&gt;=0.644,(A77&lt;7.25),D77&gt;=1.25),-0.018,IF(AND(A77&gt;=5.95,(G77&lt;0.724),G77&gt;=0.644,(A77&lt;7.25),D77&gt;=1.25),0.027,IF(AND(A77&gt;=6.15,G77&gt;=0.724,G77&gt;=0.644,(A77&lt;7.25),D77&gt;=1.25),0.093,IF(AND((A77&lt;5.05),(A77&lt;5.45),(H77&lt;14.246),(H77&lt;14.344),(D77&lt;0.35),(D77&lt;1.25)),0.011,IF(AND(A77&gt;=5.05,(A77&lt;5.45),(H77&lt;14.246),(H77&lt;14.344),(D77&lt;0.35),(D77&lt;1.25)),0.021,IF(AND((A77&lt;5.4),(B77&lt;3.15),(H77&lt;9.448),G77&gt;=0.13,D77&gt;=0.35,(D77&lt;1.25)),0.007,IF(AND(A77&gt;=5.4,(B77&lt;3.15),(H77&lt;9.448),G77&gt;=0.13,D77&gt;=0.35,(D77&lt;1.25)),-0.011,IF(AND((B77&lt;3.75),B77&gt;=3.15,(H77&lt;9.448),G77&gt;=0.13,D77&gt;=0.35,(D77&lt;1.25)),0.012,IF(AND(B77&gt;=3.75,B77&gt;=3.15,(H77&lt;9.448),G77&gt;=0.13,D77&gt;=0.35,(D77&lt;1.25)),0.046,IF(AND((A77&lt;5.9),(A77&lt;6.15),G77&gt;=0.724,G77&gt;=0.644,(A77&lt;7.25),D77&gt;=1.25),0.06,IF(AND(A77&gt;=5.9,(A77&lt;6.15),G77&gt;=0.724,G77&gt;=0.644,(A77&lt;7.25),D77&gt;=1.25),0.005,"shouldnthappen")))))))))))))))))))))))</f>
        <v>0.079</v>
      </c>
      <c r="V77" s="1" t="n">
        <f aca="false">IF(AND(H77&gt;=15.155,(D77&lt;1.55)),0.084,IF(AND(A77&gt;=7.25,D77&gt;=1.55),0.141,IF(AND((G77&lt;0.043),D77&gt;=1.05,(H77&lt;15.155),(D77&lt;1.55)),-0.007,IF(AND(D77&gt;=1.85,G77&gt;=0.755,(A77&lt;7.25),D77&gt;=1.55),0.051,IF(AND((H77&lt;9.966),G77&gt;=0.905,(D77&lt;1.05),(H77&lt;15.155),(D77&lt;1.55)),0.043,IF(AND(H77&gt;=9.966,G77&gt;=0.905,(D77&lt;1.05),(H77&lt;15.155),(D77&lt;1.55)),0.007,IF(AND((G77&lt;0.278),(G77&lt;0.361),(G77&lt;0.755),(A77&lt;7.25),D77&gt;=1.55),0.08,IF(AND((A77&lt;5.8),G77&gt;=0.361,(G77&lt;0.755),(A77&lt;7.25),D77&gt;=1.55),0.019,IF(AND((A77&lt;6.05),(D77&lt;1.85),G77&gt;=0.755,(A77&lt;7.25),D77&gt;=1.55),0.01,IF(AND(A77&gt;=6.05,(D77&lt;1.85),G77&gt;=0.755,(A77&lt;7.25),D77&gt;=1.55),0.002,IF(AND((G77&lt;0.486),(B77&lt;3.15),(G77&lt;0.905),(D77&lt;1.05),(H77&lt;15.155),(D77&lt;1.55)),0.026,IF(AND(G77&gt;=0.486,(B77&lt;3.15),(G77&lt;0.905),(D77&lt;1.05),(H77&lt;15.155),(D77&lt;1.55)),0.001,IF(AND((B77&lt;3.25),B77&gt;=3.15,(G77&lt;0.905),(D77&lt;1.05),(H77&lt;15.155),(D77&lt;1.55)),-0.003,IF(AND(B77&gt;=3.25,B77&gt;=3.15,(G77&lt;0.905),(D77&lt;1.05),(H77&lt;15.155),(D77&lt;1.55)),0.012,IF(AND((H77&lt;7.426),(H77&lt;8.769),G77&gt;=0.043,D77&gt;=1.05,(H77&lt;15.155),(D77&lt;1.55)),0.041,IF(AND(H77&gt;=7.426,(H77&lt;8.769),G77&gt;=0.043,D77&gt;=1.05,(H77&lt;15.155),(D77&lt;1.55)),-0.008,IF(AND((H77&lt;10.696),H77&gt;=8.769,G77&gt;=0.043,D77&gt;=1.05,(H77&lt;15.155),(D77&lt;1.55)),0.069,IF(AND(H77&gt;=10.696,H77&gt;=8.769,G77&gt;=0.043,D77&gt;=1.05,(H77&lt;15.155),(D77&lt;1.55)),0.033,IF(AND((D77&lt;2.2),G77&gt;=0.278,(G77&lt;0.361),(G77&lt;0.755),(A77&lt;7.25),D77&gt;=1.55),0.022,IF(AND(D77&gt;=2.2,G77&gt;=0.278,(G77&lt;0.361),(G77&lt;0.755),(A77&lt;7.25),D77&gt;=1.55),-0.027,IF(AND((H77&lt;12.626),A77&gt;=5.8,G77&gt;=0.361,(G77&lt;0.755),(A77&lt;7.25),D77&gt;=1.55),0.126,IF(AND(H77&gt;=12.626,A77&gt;=5.8,G77&gt;=0.361,(G77&lt;0.755),(A77&lt;7.25),D77&gt;=1.55),0.065,"shouldnthappen"))))))))))))))))))))))</f>
        <v>0.033</v>
      </c>
      <c r="W77" s="1" t="n">
        <f aca="false">IF(AND(H77&gt;=15.155,(D77&lt;1.55)),0.064,IF(AND(A77&gt;=7.45,D77&gt;=1.55),0.115,IF(AND(B77&gt;=3.15,(H77&lt;10.257),(A77&lt;7.45),D77&gt;=1.55),0.097,IF(AND((A77&lt;4.85),H77&gt;=14.344,(D77&lt;0.35),(H77&lt;15.155),(D77&lt;1.55)),0.003,IF(AND(A77&gt;=6.05,(G77&lt;0.169),D77&gt;=0.35,(H77&lt;15.155),(D77&lt;1.55)),-0.008,IF(AND((G77&lt;0.181),G77&gt;=0.169,D77&gt;=0.35,(H77&lt;15.155),(D77&lt;1.55)),0.065,IF(AND(B77&gt;=3.05,(B77&lt;3.15),(H77&lt;10.257),(A77&lt;7.45),D77&gt;=1.55),-0.023,IF(AND(H77&gt;=11.854,(G77&lt;0.613),H77&gt;=10.257,(A77&lt;7.45),D77&gt;=1.55),0.068,IF(AND((D77&lt;0.25),(B77&lt;3.15),(H77&lt;14.344),(D77&lt;0.35),(H77&lt;15.155),(D77&lt;1.55)),0.014,IF(AND(D77&gt;=0.25,(B77&lt;3.15),(H77&lt;14.344),(D77&lt;0.35),(H77&lt;15.155),(D77&lt;1.55)),0.002,IF(AND((A77&lt;5.05),B77&gt;=3.15,(H77&lt;14.344),(D77&lt;0.35),(H77&lt;15.155),(D77&lt;1.55)),-0.001,IF(AND(A77&gt;=5.05,B77&gt;=3.15,(H77&lt;14.344),(D77&lt;0.35),(H77&lt;15.155),(D77&lt;1.55)),0.009,IF(AND((H77&lt;14.877),A77&gt;=4.85,H77&gt;=14.344,(D77&lt;0.35),(H77&lt;15.155),(D77&lt;1.55)),0.023,IF(AND(H77&gt;=14.877,A77&gt;=4.85,H77&gt;=14.344,(D77&lt;0.35),(H77&lt;15.155),(D77&lt;1.55)),0.004,IF(AND((H77&lt;13.602),(A77&lt;6.05),(G77&lt;0.169),D77&gt;=0.35,(H77&lt;15.155),(D77&lt;1.55)),0.023,IF(AND(H77&gt;=13.602,(A77&lt;6.05),(G77&lt;0.169),D77&gt;=0.35,(H77&lt;15.155),(D77&lt;1.55)),-0.006,IF(AND((B77&lt;2.95),G77&gt;=0.181,G77&gt;=0.169,D77&gt;=0.35,(H77&lt;15.155),(D77&lt;1.55)),0.019,IF(AND(B77&gt;=2.95,G77&gt;=0.181,G77&gt;=0.169,D77&gt;=0.35,(H77&lt;15.155),(D77&lt;1.55)),0.034,IF(AND((A77&lt;5.35),(B77&lt;3.05),(B77&lt;3.15),(H77&lt;10.257),(A77&lt;7.45),D77&gt;=1.55),0.009,IF(AND(A77&gt;=5.35,(B77&lt;3.05),(B77&lt;3.15),(H77&lt;10.257),(A77&lt;7.45),D77&gt;=1.55),0.058,IF(AND((B77&lt;2.9),(H77&lt;11.854),(G77&lt;0.613),H77&gt;=10.257,(A77&lt;7.45),D77&gt;=1.55),0.037,IF(AND(B77&gt;=2.9,(H77&lt;11.854),(G77&lt;0.613),H77&gt;=10.257,(A77&lt;7.45),D77&gt;=1.55),-0.005,IF(AND((A77&lt;6.4),(G77&lt;0.711),G77&gt;=0.613,H77&gt;=10.257,(A77&lt;7.45),D77&gt;=1.55),0.001,IF(AND(A77&gt;=6.4,(G77&lt;0.711),G77&gt;=0.613,H77&gt;=10.257,(A77&lt;7.45),D77&gt;=1.55),-0.002,IF(AND((D77&lt;1.9),G77&gt;=0.711,G77&gt;=0.613,H77&gt;=10.257,(A77&lt;7.45),D77&gt;=1.55),0.007,IF(AND(D77&gt;=1.9,G77&gt;=0.711,G77&gt;=0.613,H77&gt;=10.257,(A77&lt;7.45),D77&gt;=1.55),0.023,"shouldnthappen"))))))))))))))))))))))))))</f>
        <v>-0.008</v>
      </c>
      <c r="X77" s="1" t="n">
        <f aca="false">IF(AND(H77&gt;=15.155,(F77&lt;2.5)),0.049,IF(AND(A77&gt;=7.45,F77&gt;=2.5),0.089,IF(AND((G77&lt;0.107),(G77&lt;0.364),(A77&lt;7.45),F77&gt;=2.5),0.055,IF(AND(A77&gt;=5.75,(G77&lt;0.572),(D77&lt;1.25),(H77&lt;15.155),(F77&lt;2.5)),-0.018,IF(AND((A77&lt;5.7),(H77&lt;12.626),G77&gt;=0.364,(A77&lt;7.45),F77&gt;=2.5),0.012,IF(AND(A77&gt;=5.7,(H77&lt;12.626),G77&gt;=0.364,(A77&lt;7.45),F77&gt;=2.5),0.065,IF(AND((G77&lt;0.628),H77&gt;=12.626,G77&gt;=0.364,(A77&lt;7.45),F77&gt;=2.5),0.047,IF(AND((G77&lt;0.545),(A77&lt;5.75),(G77&lt;0.572),(D77&lt;1.25),(H77&lt;15.155),(F77&lt;2.5)),0.007,IF(AND(G77&gt;=0.545,(A77&lt;5.75),(G77&lt;0.572),(D77&lt;1.25),(H77&lt;15.155),(F77&lt;2.5)),-0.009,IF(AND((D77&lt;0.3),(H77&lt;11.788),G77&gt;=0.572,(D77&lt;1.25),(H77&lt;15.155),(F77&lt;2.5)),0.01,IF(AND(D77&gt;=0.3,(H77&lt;11.788),G77&gt;=0.572,(D77&lt;1.25),(H77&lt;15.155),(F77&lt;2.5)),0.03,IF(AND((A77&lt;4.75),H77&gt;=11.788,G77&gt;=0.572,(D77&lt;1.25),(H77&lt;15.155),(F77&lt;2.5)),0.001,IF(AND(A77&gt;=4.75,H77&gt;=11.788,G77&gt;=0.572,(D77&lt;1.25),(H77&lt;15.155),(F77&lt;2.5)),0.01,IF(AND((A77&lt;5.5),(A77&lt;6.15),(G77&lt;0.652),D77&gt;=1.25,(H77&lt;15.155),(F77&lt;2.5)),0.014,IF(AND(A77&gt;=5.5,(A77&lt;6.15),(G77&lt;0.652),D77&gt;=1.25,(H77&lt;15.155),(F77&lt;2.5)),0.049,IF(AND((H77&lt;12.206),A77&gt;=6.15,(G77&lt;0.652),D77&gt;=1.25,(H77&lt;15.155),(F77&lt;2.5)),-0.009,IF(AND(H77&gt;=12.206,A77&gt;=6.15,(G77&lt;0.652),D77&gt;=1.25,(H77&lt;15.155),(F77&lt;2.5)),0.021,IF(AND((A77&lt;5.55),(A77&lt;6.2),G77&gt;=0.652,D77&gt;=1.25,(H77&lt;15.155),(F77&lt;2.5)),0.011,IF(AND(A77&gt;=5.55,(A77&lt;6.2),G77&gt;=0.652,D77&gt;=1.25,(H77&lt;15.155),(F77&lt;2.5)),-0.019,IF(AND((B77&lt;3.2),A77&gt;=6.2,G77&gt;=0.652,D77&gt;=1.25,(H77&lt;15.155),(F77&lt;2.5)),0.025,IF(AND(B77&gt;=3.2,A77&gt;=6.2,G77&gt;=0.652,D77&gt;=1.25,(H77&lt;15.155),(F77&lt;2.5)),0.001,IF(AND((G77&lt;0.183),(G77&lt;0.301),G77&gt;=0.107,(G77&lt;0.364),(A77&lt;7.45),F77&gt;=2.5),-0.009,IF(AND(G77&gt;=0.183,(G77&lt;0.301),G77&gt;=0.107,(G77&lt;0.364),(A77&lt;7.45),F77&gt;=2.5),0.022,IF(AND((D77&lt;2.2),G77&gt;=0.301,G77&gt;=0.107,(G77&lt;0.364),(A77&lt;7.45),F77&gt;=2.5),0.004,IF(AND(D77&gt;=2.2,G77&gt;=0.301,G77&gt;=0.107,(G77&lt;0.364),(A77&lt;7.45),F77&gt;=2.5),-0.02,IF(AND((G77&lt;0.787),G77&gt;=0.628,H77&gt;=12.626,G77&gt;=0.364,(A77&lt;7.45),F77&gt;=2.5),-0.001,IF(AND(G77&gt;=0.787,G77&gt;=0.628,H77&gt;=12.626,G77&gt;=0.364,(A77&lt;7.45),F77&gt;=2.5),0.016,"shouldnthappen")))))))))))))))))))))))))))</f>
        <v>-0.009</v>
      </c>
      <c r="Y77" s="1" t="n">
        <f aca="false">IF(AND(H77&gt;=15.155,(D77&lt;1.55)),0.037,IF(AND(D77&gt;=2.45,(A77&lt;7.45),D77&gt;=1.55),0.054,IF(AND((A77&lt;7.8),A77&gt;=7.45,D77&gt;=1.55),0.078,IF(AND(A77&gt;=7.8,A77&gt;=7.45,D77&gt;=1.55),0.021,IF(AND(A77&gt;=6.2,G77&gt;=0.68,D77&gt;=1.25,(H77&lt;15.155),(D77&lt;1.55)),0.019,IF(AND((B77&lt;2.65),(A77&lt;4.95),(G77&lt;0.572),(D77&lt;1.25),(H77&lt;15.155),(D77&lt;1.55)),0.021,IF(AND(B77&gt;=2.65,(A77&lt;4.95),(G77&lt;0.572),(D77&lt;1.25),(H77&lt;15.155),(D77&lt;1.55)),0.006,IF(AND((H77&lt;14.344),A77&gt;=4.95,(G77&lt;0.572),(D77&lt;1.25),(H77&lt;15.155),(D77&lt;1.55)),-0.005,IF(AND(H77&gt;=14.344,A77&gt;=4.95,(G77&lt;0.572),(D77&lt;1.25),(H77&lt;15.155),(D77&lt;1.55)),0.013,IF(AND((G77&lt;0.833),(H77&lt;11.788),G77&gt;=0.572,(D77&lt;1.25),(H77&lt;15.155),(D77&lt;1.55)),0.009,IF(AND(G77&gt;=0.833,(H77&lt;11.788),G77&gt;=0.572,(D77&lt;1.25),(H77&lt;15.155),(D77&lt;1.55)),0.024,IF(AND((A77&lt;4.75),H77&gt;=11.788,G77&gt;=0.572,(D77&lt;1.25),(H77&lt;15.155),(D77&lt;1.55)),0.001,IF(AND(A77&gt;=4.75,H77&gt;=11.788,G77&gt;=0.572,(D77&lt;1.25),(H77&lt;15.155),(D77&lt;1.55)),0.008,IF(AND((A77&lt;5.65),(A77&lt;6.15),(G77&lt;0.68),D77&gt;=1.25,(H77&lt;15.155),(D77&lt;1.55)),0.017,IF(AND(A77&gt;=5.65,(A77&lt;6.15),(G77&lt;0.68),D77&gt;=1.25,(H77&lt;15.155),(D77&lt;1.55)),0.039,IF(AND((G77&lt;0.436),A77&gt;=6.15,(G77&lt;0.68),D77&gt;=1.25,(H77&lt;15.155),(D77&lt;1.55)),-0.004,IF(AND(G77&gt;=0.436,A77&gt;=6.15,(G77&lt;0.68),D77&gt;=1.25,(H77&lt;15.155),(D77&lt;1.55)),0.022,IF(AND((A77&lt;5.55),(A77&lt;6.2),G77&gt;=0.68,D77&gt;=1.25,(H77&lt;15.155),(D77&lt;1.55)),0.009,IF(AND(A77&gt;=5.55,(A77&lt;6.2),G77&gt;=0.68,D77&gt;=1.25,(H77&lt;15.155),(D77&lt;1.55)),-0.016,IF(AND((G77&lt;0.107),(G77&lt;0.361),(G77&lt;0.613),(D77&lt;2.45),(A77&lt;7.45),D77&gt;=1.55),0.042,IF(AND(G77&gt;=0.107,(G77&lt;0.361),(G77&lt;0.613),(D77&lt;2.45),(A77&lt;7.45),D77&gt;=1.55),0.002,IF(AND((D77&lt;2.35),G77&gt;=0.361,(G77&lt;0.613),(D77&lt;2.45),(A77&lt;7.45),D77&gt;=1.55),0.051,IF(AND(D77&gt;=2.35,G77&gt;=0.361,(G77&lt;0.613),(D77&lt;2.45),(A77&lt;7.45),D77&gt;=1.55),0.016,IF(AND((A77&lt;6.4),(G77&lt;0.711),G77&gt;=0.613,(D77&lt;2.45),(A77&lt;7.45),D77&gt;=1.55),0.001,IF(AND(A77&gt;=6.4,(G77&lt;0.711),G77&gt;=0.613,(D77&lt;2.45),(A77&lt;7.45),D77&gt;=1.55),-0.002,IF(AND((B77&lt;2.95),G77&gt;=0.711,G77&gt;=0.613,(D77&lt;2.45),(A77&lt;7.45),D77&gt;=1.55),0.023,IF(AND(B77&gt;=2.95,G77&gt;=0.711,G77&gt;=0.613,(D77&lt;2.45),(A77&lt;7.45),D77&gt;=1.55),0.01,"shouldnthappen")))))))))))))))))))))))))))</f>
        <v>-0.004</v>
      </c>
      <c r="Z77" s="1" t="n">
        <f aca="false">IF(AND(A77&gt;=7.45,D77&gt;=1.75),0.056,IF(AND(H77&gt;=15.059,A77&gt;=5.55,(D77&lt;1.75)),0.028,IF(AND((D77&lt;0.35),G77&gt;=0.905,(A77&lt;5.55),(D77&lt;1.75)),0.005,IF(AND(D77&gt;=0.35,G77&gt;=0.905,(A77&lt;5.55),(D77&lt;1.75)),0.026,IF(AND((H77&lt;8.711),D77&gt;=2.45,(A77&lt;7.45),D77&gt;=1.75),0.011,IF(AND(H77&gt;=8.711,D77&gt;=2.45,(A77&lt;7.45),D77&gt;=1.75),0.049,IF(AND((G77&lt;0.107),(G77&lt;0.487),(D77&lt;2.45),(A77&lt;7.45),D77&gt;=1.75),0.032,IF(AND((H77&lt;10.915),(A77&lt;4.5),(B77&lt;3.15),(G77&lt;0.905),(A77&lt;5.55),(D77&lt;1.75)),-0.001,IF(AND(H77&gt;=10.915,(A77&lt;4.5),(B77&lt;3.15),(G77&lt;0.905),(A77&lt;5.55),(D77&lt;1.75)),0.003,IF(AND((A77&lt;5.05),A77&gt;=4.5,(B77&lt;3.15),(G77&lt;0.905),(A77&lt;5.55),(D77&lt;1.75)),0.015,IF(AND(A77&gt;=5.05,A77&gt;=4.5,(B77&lt;3.15),(G77&lt;0.905),(A77&lt;5.55),(D77&lt;1.75)),0.006,IF(AND((G77&lt;0.05),(G77&lt;0.091),B77&gt;=3.15,(G77&lt;0.905),(A77&lt;5.55),(D77&lt;1.75)),0.001,IF(AND(G77&gt;=0.05,(G77&lt;0.091),B77&gt;=3.15,(G77&lt;0.905),(A77&lt;5.55),(D77&lt;1.75)),0.008,IF(AND((G77&lt;0.587),G77&gt;=0.091,B77&gt;=3.15,(G77&lt;0.905),(A77&lt;5.55),(D77&lt;1.75)),-0.003,IF(AND(G77&gt;=0.587,G77&gt;=0.091,B77&gt;=3.15,(G77&lt;0.905),(A77&lt;5.55),(D77&lt;1.75)),0.004,IF(AND((F77&lt;2.5),(B77&lt;2.85),(G77&lt;0.419),(H77&lt;15.059),A77&gt;=5.55,(D77&lt;1.75)),0.041,IF(AND(F77&gt;=2.5,(B77&lt;2.85),(G77&lt;0.419),(H77&lt;15.059),A77&gt;=5.55,(D77&lt;1.75)),0.015,IF(AND((G77&lt;0.164),B77&gt;=2.85,(G77&lt;0.419),(H77&lt;15.059),A77&gt;=5.55,(D77&lt;1.75)),0.01,IF(AND(G77&gt;=0.164,B77&gt;=2.85,(G77&lt;0.419),(H77&lt;15.059),A77&gt;=5.55,(D77&lt;1.75)),-0.001,IF(AND((B77&lt;2.55),(B77&lt;2.95),G77&gt;=0.419,(H77&lt;15.059),A77&gt;=5.55,(D77&lt;1.75)),0.014,IF(AND(B77&gt;=2.55,(B77&lt;2.95),G77&gt;=0.419,(H77&lt;15.059),A77&gt;=5.55,(D77&lt;1.75)),-0.013,IF(AND((D77&lt;1.55),B77&gt;=2.95,G77&gt;=0.419,(H77&lt;15.059),A77&gt;=5.55,(D77&lt;1.75)),0.023,IF(AND(D77&gt;=1.55,B77&gt;=2.95,G77&gt;=0.419,(H77&lt;15.059),A77&gt;=5.55,(D77&lt;1.75)),0.005,IF(AND((H77&lt;13.278),G77&gt;=0.107,(G77&lt;0.487),(D77&lt;2.45),(A77&lt;7.45),D77&gt;=1.75),-0.009,IF(AND(H77&gt;=13.278,G77&gt;=0.107,(G77&lt;0.487),(D77&lt;2.45),(A77&lt;7.45),D77&gt;=1.75),0.017,IF(AND((D77&lt;2.35),(G77&lt;0.571),G77&gt;=0.487,(D77&lt;2.45),(A77&lt;7.45),D77&gt;=1.75),0.053,IF(AND(D77&gt;=2.35,(G77&lt;0.571),G77&gt;=0.487,(D77&lt;2.45),(A77&lt;7.45),D77&gt;=1.75),0.009,IF(AND((G77&lt;0.779),G77&gt;=0.571,G77&gt;=0.487,(D77&lt;2.45),(A77&lt;7.45),D77&gt;=1.75),0.006,IF(AND(G77&gt;=0.779,G77&gt;=0.571,G77&gt;=0.487,(D77&lt;2.45),(A77&lt;7.45),D77&gt;=1.75),0.016,"shouldnthappen")))))))))))))))))))))))))))))</f>
        <v>-0.001</v>
      </c>
      <c r="AA77" s="1" t="n">
        <f aca="false">IF(AND((A77&lt;7.8),A77&gt;=7.45,D77&gt;=1.75),0.051,IF(AND(A77&gt;=7.8,A77&gt;=7.45,D77&gt;=1.75),0.01,IF(AND(B77&gt;=3.35,B77&gt;=3.25,(A77&lt;7.45),D77&gt;=1.75),0.016,IF(AND((H77&lt;8.308),(D77&lt;0.15),(H77&lt;13.655),(D77&lt;0.35),(D77&lt;1.75)),0.009,IF(AND((H77&lt;14.529),(G77&lt;0.293),H77&gt;=13.655,(D77&lt;0.35),(D77&lt;1.75)),0.011,IF(AND(H77&gt;=14.529,(G77&lt;0.293),H77&gt;=13.655,(D77&lt;0.35),(D77&lt;1.75)),0.001,IF(AND(D77&gt;=0.25,G77&gt;=0.293,H77&gt;=13.655,(D77&lt;0.35),(D77&lt;1.75)),-0.004,IF(AND(H77&gt;=10.635,(H77&lt;10.696),(H77&lt;13.906),D77&gt;=0.35,(D77&lt;1.75)),0.036,IF(AND(G77&gt;=0.833,H77&gt;=10.696,(H77&lt;13.906),D77&gt;=0.35,(D77&lt;1.75)),0.016,IF(AND((A77&lt;6.65),(G77&lt;0.247),H77&gt;=13.906,D77&gt;=0.35,(D77&lt;1.75)),-0.008,IF(AND(A77&gt;=6.65,(G77&lt;0.247),H77&gt;=13.906,D77&gt;=0.35,(D77&lt;1.75)),0.011,IF(AND((B77&lt;2.45),G77&gt;=0.247,H77&gt;=13.906,D77&gt;=0.35,(D77&lt;1.75)),0,IF(AND((D77&lt;1.85),(B77&lt;2.95),(B77&lt;3.25),(A77&lt;7.45),D77&gt;=1.75),0.033,IF(AND((G77&lt;0.428),(B77&lt;3.35),B77&gt;=3.25,(A77&lt;7.45),D77&gt;=1.75),0.009,IF(AND(G77&gt;=0.428,(B77&lt;3.35),B77&gt;=3.25,(A77&lt;7.45),D77&gt;=1.75),0.042,IF(AND((A77&lt;4.6),H77&gt;=8.308,(D77&lt;0.15),(H77&lt;13.655),(D77&lt;0.35),(D77&lt;1.75)),0.003,IF(AND(A77&gt;=4.6,H77&gt;=8.308,(D77&lt;0.15),(H77&lt;13.655),(D77&lt;0.35),(D77&lt;1.75)),0,IF(AND((H77&lt;8.834),(A77&lt;5.05),D77&gt;=0.15,(H77&lt;13.655),(D77&lt;0.35),(D77&lt;1.75)),0.002,IF(AND(H77&gt;=8.834,(A77&lt;5.05),D77&gt;=0.15,(H77&lt;13.655),(D77&lt;0.35),(D77&lt;1.75)),-0.008,IF(AND((A77&lt;5.45),A77&gt;=5.05,D77&gt;=0.15,(H77&lt;13.655),(D77&lt;0.35),(D77&lt;1.75)),0.003,IF(AND(A77&gt;=5.45,A77&gt;=5.05,D77&gt;=0.15,(H77&lt;13.655),(D77&lt;0.35),(D77&lt;1.75)),-0.002,IF(AND((A77&lt;5.3),(D77&lt;0.25),G77&gt;=0.293,H77&gt;=13.655,(D77&lt;0.35),(D77&lt;1.75)),0.007,IF(AND(A77&gt;=5.3,(D77&lt;0.25),G77&gt;=0.293,H77&gt;=13.655,(D77&lt;0.35),(D77&lt;1.75)),0.001,IF(AND((H77&lt;7.309),(H77&lt;10.635),(H77&lt;10.696),(H77&lt;13.906),D77&gt;=0.35,(D77&lt;1.75)),0.014,IF(AND(H77&gt;=7.309,(H77&lt;10.635),(H77&lt;10.696),(H77&lt;13.906),D77&gt;=0.35,(D77&lt;1.75)),0.006,IF(AND((H77&lt;12.093),(G77&lt;0.833),H77&gt;=10.696,(H77&lt;13.906),D77&gt;=0.35,(D77&lt;1.75)),-0.01,IF(AND(H77&gt;=12.093,(G77&lt;0.833),H77&gt;=10.696,(H77&lt;13.906),D77&gt;=0.35,(D77&lt;1.75)),0.004,IF(AND((G77&lt;0.823),B77&gt;=2.45,G77&gt;=0.247,H77&gt;=13.906,D77&gt;=0.35,(D77&lt;1.75)),0.026,IF(AND(G77&gt;=0.823,B77&gt;=2.45,G77&gt;=0.247,H77&gt;=13.906,D77&gt;=0.35,(D77&lt;1.75)),0.006,IF(AND((H77&lt;11.121),D77&gt;=1.85,(B77&lt;2.95),(B77&lt;3.25),(A77&lt;7.45),D77&gt;=1.75),0.013,IF(AND(H77&gt;=11.121,D77&gt;=1.85,(B77&lt;2.95),(B77&lt;3.25),(A77&lt;7.45),D77&gt;=1.75),0.005,IF(AND((A77&lt;6.05),(A77&lt;6.45),B77&gt;=2.95,(B77&lt;3.25),(A77&lt;7.45),D77&gt;=1.75),0.001,IF(AND(A77&gt;=6.05,(A77&lt;6.45),B77&gt;=2.95,(B77&lt;3.25),(A77&lt;7.45),D77&gt;=1.75),-0.005,IF(AND((G77&lt;0.42),A77&gt;=6.45,B77&gt;=2.95,(B77&lt;3.25),(A77&lt;7.45),D77&gt;=1.75),0.004,IF(AND(G77&gt;=0.42,A77&gt;=6.45,B77&gt;=2.95,(B77&lt;3.25),(A77&lt;7.45),D77&gt;=1.75),0.019,"shouldnthappen")))))))))))))))))))))))))))))))))))</f>
        <v>-0.01</v>
      </c>
      <c r="AB77" s="1" t="n">
        <f aca="false">+ 0.5</f>
        <v>0.5</v>
      </c>
    </row>
    <row r="78" customFormat="false" ht="13.8" hidden="false" customHeight="false" outlineLevel="0" collapsed="false">
      <c r="A78" s="11" t="n">
        <v>6.6</v>
      </c>
      <c r="B78" s="1" t="n">
        <v>3</v>
      </c>
      <c r="C78" s="1" t="n">
        <v>4.4</v>
      </c>
      <c r="D78" s="1" t="n">
        <v>1.4</v>
      </c>
      <c r="E78" s="1" t="s">
        <v>92</v>
      </c>
      <c r="F78" s="1" t="n">
        <v>2</v>
      </c>
      <c r="G78" s="1" t="n">
        <v>0.215641326270998</v>
      </c>
      <c r="H78" s="18" t="n">
        <v>14.7274929759093</v>
      </c>
      <c r="I78" s="1" t="n">
        <f aca="false">C78</f>
        <v>4.4</v>
      </c>
      <c r="J78" s="1" t="n">
        <f aca="false">SUM(M78:AB78)</f>
        <v>4.443</v>
      </c>
      <c r="K78" s="15" t="n">
        <f aca="false">1-SQRT(VAR(M78:AB78, I78)) / AVERAGE(M78:AB78)</f>
        <v>-2.77713468907981</v>
      </c>
      <c r="L78" s="1" t="n">
        <f aca="false">(J78-I78)/I78</f>
        <v>0.0097727272727271</v>
      </c>
      <c r="M78" s="1" t="n">
        <f aca="false">IF(AND((H78&lt;5.245),(D78&lt;0.8)),0.075,IF(AND(H78&gt;=5.245,(D78&lt;0.8)),0.279,IF(AND((D78&lt;1.45),D78&gt;=0.8),1.043,IF(AND(D78&gt;=1.45,D78&gt;=0.8),1.423,"shouldnthappen"))))</f>
        <v>1.043</v>
      </c>
      <c r="N78" s="1" t="n">
        <f aca="false">IF(AND((A78&lt;4.35),(D78&lt;0.8)),0.048,IF(AND(A78&gt;=4.35,(D78&lt;0.8)),0.198,IF(AND(F78&gt;=2.5,D78&gt;=0.8),1.048,IF(AND((A78&lt;5.15),(F78&lt;2.5),D78&gt;=0.8),0.321,IF(AND(A78&gt;=5.15,(F78&lt;2.5),D78&gt;=0.8),0.783,"shouldnthappen")))))</f>
        <v>0.783</v>
      </c>
      <c r="O78" s="1" t="n">
        <f aca="false">IF(AND((H78&lt;5.245),(D78&lt;0.8)),0.034,IF(AND((A78&lt;5.9),D78&gt;=0.8),0.489,IF(AND(A78&gt;=5.9,D78&gt;=0.8),0.721,IF(AND((A78&lt;4.35),H78&gt;=5.245,(D78&lt;0.8)),0.041,IF(AND(A78&gt;=4.35,H78&gt;=5.245,(D78&lt;0.8)),0.142,"shouldnthappen")))))</f>
        <v>0.721</v>
      </c>
      <c r="P78" s="1" t="n">
        <f aca="false">IF(AND((B78&lt;2.8),(D78&lt;1.15)),0.244,IF(AND((D78&lt;1.75),D78&gt;=1.15),0.396,IF(AND(D78&gt;=1.75,D78&gt;=1.15),0.554,IF(AND((A78&lt;5.05),B78&gt;=2.8,(D78&lt;1.15)),0.078,IF(AND((H78&lt;14.877),A78&gt;=5.05,B78&gt;=2.8,(D78&lt;1.15)),0.118,IF(AND(H78&gt;=14.877,A78&gt;=5.05,B78&gt;=2.8,(D78&lt;1.15)),0.027,"shouldnthappen"))))))</f>
        <v>0.396</v>
      </c>
      <c r="Q78" s="1" t="n">
        <f aca="false">IF(AND(D78&gt;=0.45,(D78&lt;1.15)),0.17,IF(AND(A78&gt;=7.1,D78&gt;=1.15),0.539,IF(AND((A78&lt;6.25),(A78&lt;7.1),D78&gt;=1.15),0.258,IF(AND(A78&gt;=6.25,(A78&lt;7.1),D78&gt;=1.15),0.344,IF(AND(G78&gt;=0.418,(A78&lt;5.05),(D78&lt;0.45),(D78&lt;1.15)),0.033,IF(AND((H78&lt;14.494),(G78&lt;0.418),(A78&lt;5.05),(D78&lt;0.45),(D78&lt;1.15)),0.061,IF(AND(H78&gt;=14.494,(G78&lt;0.418),(A78&lt;5.05),(D78&lt;0.45),(D78&lt;1.15)),0.015,IF(AND(H78&gt;=14.877,(B78&lt;3.85),A78&gt;=5.05,(D78&lt;0.45),(D78&lt;1.15)),0.023,IF(AND((B78&lt;4),B78&gt;=3.85,A78&gt;=5.05,(D78&lt;0.45),(D78&lt;1.15)),0.009,IF(AND(B78&gt;=4,B78&gt;=3.85,A78&gt;=5.05,(D78&lt;0.45),(D78&lt;1.15)),0.052,IF(AND((G78&lt;0.05),(H78&lt;14.877),(B78&lt;3.85),A78&gt;=5.05,(D78&lt;0.45),(D78&lt;1.15)),0.024,IF(AND(G78&gt;=0.05,(H78&lt;14.877),(B78&lt;3.85),A78&gt;=5.05,(D78&lt;0.45),(D78&lt;1.15)),0.091,"shouldnthappen"))))))))))))</f>
        <v>0.344</v>
      </c>
      <c r="R78" s="1" t="n">
        <f aca="false">IF(AND(A78&gt;=7.1,D78&gt;=0.8),0.401,IF(AND((A78&lt;4.5),(G78&lt;0.905),(D78&lt;0.8)),0.024,IF(AND((H78&lt;9.966),G78&gt;=0.905,(D78&lt;0.8)),0.094,IF(AND(H78&gt;=9.966,G78&gt;=0.905,(D78&lt;0.8)),0.026,IF(AND(D78&gt;=2.05,(A78&lt;7.1),D78&gt;=0.8),0.277,IF(AND((H78&lt;5.523),A78&gt;=4.5,(G78&lt;0.905),(D78&lt;0.8)),0.012,IF(AND(H78&gt;=5.523,A78&gt;=4.5,(G78&lt;0.905),(D78&lt;0.8)),0.049,IF(AND((A78&lt;5.3),(D78&lt;2.05),(A78&lt;7.1),D78&gt;=0.8),0.095,IF(AND(A78&gt;=5.3,(D78&lt;2.05),(A78&lt;7.1),D78&gt;=0.8),0.196,"shouldnthappen")))))))))</f>
        <v>0.196</v>
      </c>
      <c r="S78" s="1" t="n">
        <f aca="false">IF(AND(A78&gt;=7.1,D78&gt;=1.35),0.298,IF(AND(G78&gt;=0.905,(D78&lt;0.8),(D78&lt;1.35)),0.068,IF(AND(H78&gt;=9.386,D78&gt;=0.8,(D78&lt;1.35)),0.126,IF(AND((H78&lt;7.426),(H78&lt;9.386),D78&gt;=0.8,(D78&lt;1.35)),0.091,IF(AND((A78&lt;5.3),(G78&lt;0.905),(A78&lt;7.1),D78&gt;=1.35),0.063,IF(AND((D78&lt;2.05),G78&gt;=0.905,(A78&lt;7.1),D78&gt;=1.35),0.015,IF(AND(D78&gt;=2.05,G78&gt;=0.905,(A78&lt;7.1),D78&gt;=1.35),0.089,IF(AND((H78&lt;10.505),(H78&lt;14.344),(G78&lt;0.905),(D78&lt;0.8),(D78&lt;1.35)),0.035,IF(AND((A78&lt;4.85),H78&gt;=14.344,(G78&lt;0.905),(D78&lt;0.8),(D78&lt;1.35)),0.006,IF(AND((B78&lt;2.75),H78&gt;=7.426,(H78&lt;9.386),D78&gt;=0.8,(D78&lt;1.35)),0.021,IF(AND(B78&gt;=2.75,H78&gt;=7.426,(H78&lt;9.386),D78&gt;=0.8,(D78&lt;1.35)),-0.01,IF(AND((B78&lt;2.35),A78&gt;=5.3,(G78&lt;0.905),(A78&lt;7.1),D78&gt;=1.35),0.068,IF(AND(B78&gt;=2.35,A78&gt;=5.3,(G78&lt;0.905),(A78&lt;7.1),D78&gt;=1.35),0.181,IF(AND((H78&lt;11.731),H78&gt;=10.505,(H78&lt;14.344),(G78&lt;0.905),(D78&lt;0.8),(D78&lt;1.35)),0.004,IF(AND(H78&gt;=11.731,H78&gt;=10.505,(H78&lt;14.344),(G78&lt;0.905),(D78&lt;0.8),(D78&lt;1.35)),0.024,IF(AND((H78&lt;14.877),A78&gt;=4.85,H78&gt;=14.344,(G78&lt;0.905),(D78&lt;0.8),(D78&lt;1.35)),0.063,IF(AND(H78&gt;=14.877,A78&gt;=4.85,H78&gt;=14.344,(G78&lt;0.905),(D78&lt;0.8),(D78&lt;1.35)),0.012,"shouldnthappen")))))))))))))))))</f>
        <v>0.181</v>
      </c>
      <c r="T78" s="1" t="n">
        <f aca="false">IF(AND(D78&gt;=0.45,(A78&lt;5.65)),0.067,IF(AND(A78&gt;=7.25,A78&gt;=5.65),0.244,IF(AND((H78&lt;9.966),G78&gt;=0.905,(D78&lt;0.45),(A78&lt;5.65)),0.062,IF(AND(H78&gt;=9.966,G78&gt;=0.905,(D78&lt;0.45),(A78&lt;5.65)),0.012,IF(AND((G78&lt;0.948),D78&gt;=2.05,(A78&lt;7.25),A78&gt;=5.65),0.157,IF(AND(G78&gt;=0.948,D78&gt;=2.05,(A78&lt;7.25),A78&gt;=5.65),0.037,IF(AND(G78&gt;=0.422,(B78&lt;3.15),(G78&lt;0.905),(D78&lt;0.45),(A78&lt;5.65)),0.011,IF(AND((D78&lt;0.25),(G78&lt;0.422),(B78&lt;3.15),(G78&lt;0.905),(D78&lt;0.45),(A78&lt;5.65)),0.04,IF(AND(D78&gt;=0.25,(G78&lt;0.422),(B78&lt;3.15),(G78&lt;0.905),(D78&lt;0.45),(A78&lt;5.65)),0.009,IF(AND((A78&lt;4.85),(B78&lt;3.25),B78&gt;=3.15,(G78&lt;0.905),(D78&lt;0.45),(A78&lt;5.65)),0.008,IF(AND(A78&gt;=4.85,(B78&lt;3.25),B78&gt;=3.15,(G78&lt;0.905),(D78&lt;0.45),(A78&lt;5.65)),-0.017,IF(AND((D78&lt;0.25),B78&gt;=3.25,B78&gt;=3.15,(G78&lt;0.905),(D78&lt;0.45),(A78&lt;5.65)),0.022,IF(AND(D78&gt;=0.25,B78&gt;=3.25,B78&gt;=3.15,(G78&lt;0.905),(D78&lt;0.45),(A78&lt;5.65)),0.009,IF(AND((F78&lt;2.5),(H78&lt;7.692),(G78&lt;0.644),(D78&lt;2.05),(A78&lt;7.25),A78&gt;=5.65),0.018,IF(AND(F78&gt;=2.5,(H78&lt;7.692),(G78&lt;0.644),(D78&lt;2.05),(A78&lt;7.25),A78&gt;=5.65),0.068,IF(AND((B78&lt;2.35),H78&gt;=7.692,(G78&lt;0.644),(D78&lt;2.05),(A78&lt;7.25),A78&gt;=5.65),0.023,IF(AND(B78&gt;=2.35,H78&gt;=7.692,(G78&lt;0.644),(D78&lt;2.05),(A78&lt;7.25),A78&gt;=5.65),0.125,IF(AND((G78&lt;0.766),(G78&lt;0.85),G78&gt;=0.644,(D78&lt;2.05),(A78&lt;7.25),A78&gt;=5.65),0.055,IF(AND(G78&gt;=0.766,(G78&lt;0.85),G78&gt;=0.644,(D78&lt;2.05),(A78&lt;7.25),A78&gt;=5.65),-0,IF(AND((B78&lt;2.95),G78&gt;=0.85,G78&gt;=0.644,(D78&lt;2.05),(A78&lt;7.25),A78&gt;=5.65),0.098,IF(AND(B78&gt;=2.95,G78&gt;=0.85,G78&gt;=0.644,(D78&lt;2.05),(A78&lt;7.25),A78&gt;=5.65),0.013,"shouldnthappen")))))))))))))))))))))</f>
        <v>0.125</v>
      </c>
      <c r="U78" s="1" t="n">
        <f aca="false">IF(AND(A78&gt;=7.25,D78&gt;=1.25),0.186,IF(AND((G78&lt;0.13),D78&gt;=0.35,(D78&lt;1.25)),-0.004,IF(AND(H78&gt;=14.246,(H78&lt;14.344),(D78&lt;0.35),(D78&lt;1.25)),-0.002,IF(AND((A78&lt;4.85),H78&gt;=14.344,(D78&lt;0.35),(D78&lt;1.25)),0.004,IF(AND(G78&gt;=0.446,(G78&lt;0.644),(A78&lt;7.25),D78&gt;=1.25),0.138,IF(AND(A78&gt;=5.45,(H78&lt;14.246),(H78&lt;14.344),(D78&lt;0.35),(D78&lt;1.25)),0.001,IF(AND((H78&lt;14.877),A78&gt;=4.85,H78&gt;=14.344,(D78&lt;0.35),(D78&lt;1.25)),0.035,IF(AND(H78&gt;=14.877,A78&gt;=4.85,H78&gt;=14.344,(D78&lt;0.35),(D78&lt;1.25)),0.007,IF(AND((B78&lt;3.35),H78&gt;=9.448,G78&gt;=0.13,D78&gt;=0.35,(D78&lt;1.25)),0.053,IF(AND(B78&gt;=3.35,H78&gt;=9.448,G78&gt;=0.13,D78&gt;=0.35,(D78&lt;1.25)),0.017,IF(AND((G78&lt;0.44),(G78&lt;0.446),(G78&lt;0.644),(A78&lt;7.25),D78&gt;=1.25),0.079,IF(AND(G78&gt;=0.44,(G78&lt;0.446),(G78&lt;0.644),(A78&lt;7.25),D78&gt;=1.25),0.02,IF(AND((A78&lt;5.95),(G78&lt;0.724),G78&gt;=0.644,(A78&lt;7.25),D78&gt;=1.25),-0.018,IF(AND(A78&gt;=5.95,(G78&lt;0.724),G78&gt;=0.644,(A78&lt;7.25),D78&gt;=1.25),0.027,IF(AND(A78&gt;=6.15,G78&gt;=0.724,G78&gt;=0.644,(A78&lt;7.25),D78&gt;=1.25),0.093,IF(AND((A78&lt;5.05),(A78&lt;5.45),(H78&lt;14.246),(H78&lt;14.344),(D78&lt;0.35),(D78&lt;1.25)),0.011,IF(AND(A78&gt;=5.05,(A78&lt;5.45),(H78&lt;14.246),(H78&lt;14.344),(D78&lt;0.35),(D78&lt;1.25)),0.021,IF(AND((A78&lt;5.4),(B78&lt;3.15),(H78&lt;9.448),G78&gt;=0.13,D78&gt;=0.35,(D78&lt;1.25)),0.007,IF(AND(A78&gt;=5.4,(B78&lt;3.15),(H78&lt;9.448),G78&gt;=0.13,D78&gt;=0.35,(D78&lt;1.25)),-0.011,IF(AND((B78&lt;3.75),B78&gt;=3.15,(H78&lt;9.448),G78&gt;=0.13,D78&gt;=0.35,(D78&lt;1.25)),0.012,IF(AND(B78&gt;=3.75,B78&gt;=3.15,(H78&lt;9.448),G78&gt;=0.13,D78&gt;=0.35,(D78&lt;1.25)),0.046,IF(AND((A78&lt;5.9),(A78&lt;6.15),G78&gt;=0.724,G78&gt;=0.644,(A78&lt;7.25),D78&gt;=1.25),0.06,IF(AND(A78&gt;=5.9,(A78&lt;6.15),G78&gt;=0.724,G78&gt;=0.644,(A78&lt;7.25),D78&gt;=1.25),0.005,"shouldnthappen")))))))))))))))))))))))</f>
        <v>0.079</v>
      </c>
      <c r="V78" s="1" t="n">
        <f aca="false">IF(AND(H78&gt;=15.155,(D78&lt;1.55)),0.084,IF(AND(A78&gt;=7.25,D78&gt;=1.55),0.141,IF(AND((G78&lt;0.043),D78&gt;=1.05,(H78&lt;15.155),(D78&lt;1.55)),-0.007,IF(AND(D78&gt;=1.85,G78&gt;=0.755,(A78&lt;7.25),D78&gt;=1.55),0.051,IF(AND((H78&lt;9.966),G78&gt;=0.905,(D78&lt;1.05),(H78&lt;15.155),(D78&lt;1.55)),0.043,IF(AND(H78&gt;=9.966,G78&gt;=0.905,(D78&lt;1.05),(H78&lt;15.155),(D78&lt;1.55)),0.007,IF(AND((G78&lt;0.278),(G78&lt;0.361),(G78&lt;0.755),(A78&lt;7.25),D78&gt;=1.55),0.08,IF(AND((A78&lt;5.8),G78&gt;=0.361,(G78&lt;0.755),(A78&lt;7.25),D78&gt;=1.55),0.019,IF(AND((A78&lt;6.05),(D78&lt;1.85),G78&gt;=0.755,(A78&lt;7.25),D78&gt;=1.55),0.01,IF(AND(A78&gt;=6.05,(D78&lt;1.85),G78&gt;=0.755,(A78&lt;7.25),D78&gt;=1.55),0.002,IF(AND((G78&lt;0.486),(B78&lt;3.15),(G78&lt;0.905),(D78&lt;1.05),(H78&lt;15.155),(D78&lt;1.55)),0.026,IF(AND(G78&gt;=0.486,(B78&lt;3.15),(G78&lt;0.905),(D78&lt;1.05),(H78&lt;15.155),(D78&lt;1.55)),0.001,IF(AND((B78&lt;3.25),B78&gt;=3.15,(G78&lt;0.905),(D78&lt;1.05),(H78&lt;15.155),(D78&lt;1.55)),-0.003,IF(AND(B78&gt;=3.25,B78&gt;=3.15,(G78&lt;0.905),(D78&lt;1.05),(H78&lt;15.155),(D78&lt;1.55)),0.012,IF(AND((H78&lt;7.426),(H78&lt;8.769),G78&gt;=0.043,D78&gt;=1.05,(H78&lt;15.155),(D78&lt;1.55)),0.041,IF(AND(H78&gt;=7.426,(H78&lt;8.769),G78&gt;=0.043,D78&gt;=1.05,(H78&lt;15.155),(D78&lt;1.55)),-0.008,IF(AND((H78&lt;10.696),H78&gt;=8.769,G78&gt;=0.043,D78&gt;=1.05,(H78&lt;15.155),(D78&lt;1.55)),0.069,IF(AND(H78&gt;=10.696,H78&gt;=8.769,G78&gt;=0.043,D78&gt;=1.05,(H78&lt;15.155),(D78&lt;1.55)),0.033,IF(AND((D78&lt;2.2),G78&gt;=0.278,(G78&lt;0.361),(G78&lt;0.755),(A78&lt;7.25),D78&gt;=1.55),0.022,IF(AND(D78&gt;=2.2,G78&gt;=0.278,(G78&lt;0.361),(G78&lt;0.755),(A78&lt;7.25),D78&gt;=1.55),-0.027,IF(AND((H78&lt;12.626),A78&gt;=5.8,G78&gt;=0.361,(G78&lt;0.755),(A78&lt;7.25),D78&gt;=1.55),0.126,IF(AND(H78&gt;=12.626,A78&gt;=5.8,G78&gt;=0.361,(G78&lt;0.755),(A78&lt;7.25),D78&gt;=1.55),0.065,"shouldnthappen"))))))))))))))))))))))</f>
        <v>0.033</v>
      </c>
      <c r="W78" s="1" t="n">
        <f aca="false">IF(AND(H78&gt;=15.155,(D78&lt;1.55)),0.064,IF(AND(A78&gt;=7.45,D78&gt;=1.55),0.115,IF(AND(B78&gt;=3.15,(H78&lt;10.257),(A78&lt;7.45),D78&gt;=1.55),0.097,IF(AND((A78&lt;4.85),H78&gt;=14.344,(D78&lt;0.35),(H78&lt;15.155),(D78&lt;1.55)),0.003,IF(AND(A78&gt;=6.05,(G78&lt;0.169),D78&gt;=0.35,(H78&lt;15.155),(D78&lt;1.55)),-0.008,IF(AND((G78&lt;0.181),G78&gt;=0.169,D78&gt;=0.35,(H78&lt;15.155),(D78&lt;1.55)),0.065,IF(AND(B78&gt;=3.05,(B78&lt;3.15),(H78&lt;10.257),(A78&lt;7.45),D78&gt;=1.55),-0.023,IF(AND(H78&gt;=11.854,(G78&lt;0.613),H78&gt;=10.257,(A78&lt;7.45),D78&gt;=1.55),0.068,IF(AND((D78&lt;0.25),(B78&lt;3.15),(H78&lt;14.344),(D78&lt;0.35),(H78&lt;15.155),(D78&lt;1.55)),0.014,IF(AND(D78&gt;=0.25,(B78&lt;3.15),(H78&lt;14.344),(D78&lt;0.35),(H78&lt;15.155),(D78&lt;1.55)),0.002,IF(AND((A78&lt;5.05),B78&gt;=3.15,(H78&lt;14.344),(D78&lt;0.35),(H78&lt;15.155),(D78&lt;1.55)),-0.001,IF(AND(A78&gt;=5.05,B78&gt;=3.15,(H78&lt;14.344),(D78&lt;0.35),(H78&lt;15.155),(D78&lt;1.55)),0.009,IF(AND((H78&lt;14.877),A78&gt;=4.85,H78&gt;=14.344,(D78&lt;0.35),(H78&lt;15.155),(D78&lt;1.55)),0.023,IF(AND(H78&gt;=14.877,A78&gt;=4.85,H78&gt;=14.344,(D78&lt;0.35),(H78&lt;15.155),(D78&lt;1.55)),0.004,IF(AND((H78&lt;13.602),(A78&lt;6.05),(G78&lt;0.169),D78&gt;=0.35,(H78&lt;15.155),(D78&lt;1.55)),0.023,IF(AND(H78&gt;=13.602,(A78&lt;6.05),(G78&lt;0.169),D78&gt;=0.35,(H78&lt;15.155),(D78&lt;1.55)),-0.006,IF(AND((B78&lt;2.95),G78&gt;=0.181,G78&gt;=0.169,D78&gt;=0.35,(H78&lt;15.155),(D78&lt;1.55)),0.019,IF(AND(B78&gt;=2.95,G78&gt;=0.181,G78&gt;=0.169,D78&gt;=0.35,(H78&lt;15.155),(D78&lt;1.55)),0.034,IF(AND((A78&lt;5.35),(B78&lt;3.05),(B78&lt;3.15),(H78&lt;10.257),(A78&lt;7.45),D78&gt;=1.55),0.009,IF(AND(A78&gt;=5.35,(B78&lt;3.05),(B78&lt;3.15),(H78&lt;10.257),(A78&lt;7.45),D78&gt;=1.55),0.058,IF(AND((B78&lt;2.9),(H78&lt;11.854),(G78&lt;0.613),H78&gt;=10.257,(A78&lt;7.45),D78&gt;=1.55),0.037,IF(AND(B78&gt;=2.9,(H78&lt;11.854),(G78&lt;0.613),H78&gt;=10.257,(A78&lt;7.45),D78&gt;=1.55),-0.005,IF(AND((A78&lt;6.4),(G78&lt;0.711),G78&gt;=0.613,H78&gt;=10.257,(A78&lt;7.45),D78&gt;=1.55),0.001,IF(AND(A78&gt;=6.4,(G78&lt;0.711),G78&gt;=0.613,H78&gt;=10.257,(A78&lt;7.45),D78&gt;=1.55),-0.002,IF(AND((D78&lt;1.9),G78&gt;=0.711,G78&gt;=0.613,H78&gt;=10.257,(A78&lt;7.45),D78&gt;=1.55),0.007,IF(AND(D78&gt;=1.9,G78&gt;=0.711,G78&gt;=0.613,H78&gt;=10.257,(A78&lt;7.45),D78&gt;=1.55),0.023,"shouldnthappen"))))))))))))))))))))))))))</f>
        <v>0.034</v>
      </c>
      <c r="X78" s="1" t="n">
        <f aca="false">IF(AND(H78&gt;=15.155,(F78&lt;2.5)),0.049,IF(AND(A78&gt;=7.45,F78&gt;=2.5),0.089,IF(AND((G78&lt;0.107),(G78&lt;0.364),(A78&lt;7.45),F78&gt;=2.5),0.055,IF(AND(A78&gt;=5.75,(G78&lt;0.572),(D78&lt;1.25),(H78&lt;15.155),(F78&lt;2.5)),-0.018,IF(AND((A78&lt;5.7),(H78&lt;12.626),G78&gt;=0.364,(A78&lt;7.45),F78&gt;=2.5),0.012,IF(AND(A78&gt;=5.7,(H78&lt;12.626),G78&gt;=0.364,(A78&lt;7.45),F78&gt;=2.5),0.065,IF(AND((G78&lt;0.628),H78&gt;=12.626,G78&gt;=0.364,(A78&lt;7.45),F78&gt;=2.5),0.047,IF(AND((G78&lt;0.545),(A78&lt;5.75),(G78&lt;0.572),(D78&lt;1.25),(H78&lt;15.155),(F78&lt;2.5)),0.007,IF(AND(G78&gt;=0.545,(A78&lt;5.75),(G78&lt;0.572),(D78&lt;1.25),(H78&lt;15.155),(F78&lt;2.5)),-0.009,IF(AND((D78&lt;0.3),(H78&lt;11.788),G78&gt;=0.572,(D78&lt;1.25),(H78&lt;15.155),(F78&lt;2.5)),0.01,IF(AND(D78&gt;=0.3,(H78&lt;11.788),G78&gt;=0.572,(D78&lt;1.25),(H78&lt;15.155),(F78&lt;2.5)),0.03,IF(AND((A78&lt;4.75),H78&gt;=11.788,G78&gt;=0.572,(D78&lt;1.25),(H78&lt;15.155),(F78&lt;2.5)),0.001,IF(AND(A78&gt;=4.75,H78&gt;=11.788,G78&gt;=0.572,(D78&lt;1.25),(H78&lt;15.155),(F78&lt;2.5)),0.01,IF(AND((A78&lt;5.5),(A78&lt;6.15),(G78&lt;0.652),D78&gt;=1.25,(H78&lt;15.155),(F78&lt;2.5)),0.014,IF(AND(A78&gt;=5.5,(A78&lt;6.15),(G78&lt;0.652),D78&gt;=1.25,(H78&lt;15.155),(F78&lt;2.5)),0.049,IF(AND((H78&lt;12.206),A78&gt;=6.15,(G78&lt;0.652),D78&gt;=1.25,(H78&lt;15.155),(F78&lt;2.5)),-0.009,IF(AND(H78&gt;=12.206,A78&gt;=6.15,(G78&lt;0.652),D78&gt;=1.25,(H78&lt;15.155),(F78&lt;2.5)),0.021,IF(AND((A78&lt;5.55),(A78&lt;6.2),G78&gt;=0.652,D78&gt;=1.25,(H78&lt;15.155),(F78&lt;2.5)),0.011,IF(AND(A78&gt;=5.55,(A78&lt;6.2),G78&gt;=0.652,D78&gt;=1.25,(H78&lt;15.155),(F78&lt;2.5)),-0.019,IF(AND((B78&lt;3.2),A78&gt;=6.2,G78&gt;=0.652,D78&gt;=1.25,(H78&lt;15.155),(F78&lt;2.5)),0.025,IF(AND(B78&gt;=3.2,A78&gt;=6.2,G78&gt;=0.652,D78&gt;=1.25,(H78&lt;15.155),(F78&lt;2.5)),0.001,IF(AND((G78&lt;0.183),(G78&lt;0.301),G78&gt;=0.107,(G78&lt;0.364),(A78&lt;7.45),F78&gt;=2.5),-0.009,IF(AND(G78&gt;=0.183,(G78&lt;0.301),G78&gt;=0.107,(G78&lt;0.364),(A78&lt;7.45),F78&gt;=2.5),0.022,IF(AND((D78&lt;2.2),G78&gt;=0.301,G78&gt;=0.107,(G78&lt;0.364),(A78&lt;7.45),F78&gt;=2.5),0.004,IF(AND(D78&gt;=2.2,G78&gt;=0.301,G78&gt;=0.107,(G78&lt;0.364),(A78&lt;7.45),F78&gt;=2.5),-0.02,IF(AND((G78&lt;0.787),G78&gt;=0.628,H78&gt;=12.626,G78&gt;=0.364,(A78&lt;7.45),F78&gt;=2.5),-0.001,IF(AND(G78&gt;=0.787,G78&gt;=0.628,H78&gt;=12.626,G78&gt;=0.364,(A78&lt;7.45),F78&gt;=2.5),0.016,"shouldnthappen")))))))))))))))))))))))))))</f>
        <v>0.021</v>
      </c>
      <c r="Y78" s="1" t="n">
        <f aca="false">IF(AND(H78&gt;=15.155,(D78&lt;1.55)),0.037,IF(AND(D78&gt;=2.45,(A78&lt;7.45),D78&gt;=1.55),0.054,IF(AND((A78&lt;7.8),A78&gt;=7.45,D78&gt;=1.55),0.078,IF(AND(A78&gt;=7.8,A78&gt;=7.45,D78&gt;=1.55),0.021,IF(AND(A78&gt;=6.2,G78&gt;=0.68,D78&gt;=1.25,(H78&lt;15.155),(D78&lt;1.55)),0.019,IF(AND((B78&lt;2.65),(A78&lt;4.95),(G78&lt;0.572),(D78&lt;1.25),(H78&lt;15.155),(D78&lt;1.55)),0.021,IF(AND(B78&gt;=2.65,(A78&lt;4.95),(G78&lt;0.572),(D78&lt;1.25),(H78&lt;15.155),(D78&lt;1.55)),0.006,IF(AND((H78&lt;14.344),A78&gt;=4.95,(G78&lt;0.572),(D78&lt;1.25),(H78&lt;15.155),(D78&lt;1.55)),-0.005,IF(AND(H78&gt;=14.344,A78&gt;=4.95,(G78&lt;0.572),(D78&lt;1.25),(H78&lt;15.155),(D78&lt;1.55)),0.013,IF(AND((G78&lt;0.833),(H78&lt;11.788),G78&gt;=0.572,(D78&lt;1.25),(H78&lt;15.155),(D78&lt;1.55)),0.009,IF(AND(G78&gt;=0.833,(H78&lt;11.788),G78&gt;=0.572,(D78&lt;1.25),(H78&lt;15.155),(D78&lt;1.55)),0.024,IF(AND((A78&lt;4.75),H78&gt;=11.788,G78&gt;=0.572,(D78&lt;1.25),(H78&lt;15.155),(D78&lt;1.55)),0.001,IF(AND(A78&gt;=4.75,H78&gt;=11.788,G78&gt;=0.572,(D78&lt;1.25),(H78&lt;15.155),(D78&lt;1.55)),0.008,IF(AND((A78&lt;5.65),(A78&lt;6.15),(G78&lt;0.68),D78&gt;=1.25,(H78&lt;15.155),(D78&lt;1.55)),0.017,IF(AND(A78&gt;=5.65,(A78&lt;6.15),(G78&lt;0.68),D78&gt;=1.25,(H78&lt;15.155),(D78&lt;1.55)),0.039,IF(AND((G78&lt;0.436),A78&gt;=6.15,(G78&lt;0.68),D78&gt;=1.25,(H78&lt;15.155),(D78&lt;1.55)),-0.004,IF(AND(G78&gt;=0.436,A78&gt;=6.15,(G78&lt;0.68),D78&gt;=1.25,(H78&lt;15.155),(D78&lt;1.55)),0.022,IF(AND((A78&lt;5.55),(A78&lt;6.2),G78&gt;=0.68,D78&gt;=1.25,(H78&lt;15.155),(D78&lt;1.55)),0.009,IF(AND(A78&gt;=5.55,(A78&lt;6.2),G78&gt;=0.68,D78&gt;=1.25,(H78&lt;15.155),(D78&lt;1.55)),-0.016,IF(AND((G78&lt;0.107),(G78&lt;0.361),(G78&lt;0.613),(D78&lt;2.45),(A78&lt;7.45),D78&gt;=1.55),0.042,IF(AND(G78&gt;=0.107,(G78&lt;0.361),(G78&lt;0.613),(D78&lt;2.45),(A78&lt;7.45),D78&gt;=1.55),0.002,IF(AND((D78&lt;2.35),G78&gt;=0.361,(G78&lt;0.613),(D78&lt;2.45),(A78&lt;7.45),D78&gt;=1.55),0.051,IF(AND(D78&gt;=2.35,G78&gt;=0.361,(G78&lt;0.613),(D78&lt;2.45),(A78&lt;7.45),D78&gt;=1.55),0.016,IF(AND((A78&lt;6.4),(G78&lt;0.711),G78&gt;=0.613,(D78&lt;2.45),(A78&lt;7.45),D78&gt;=1.55),0.001,IF(AND(A78&gt;=6.4,(G78&lt;0.711),G78&gt;=0.613,(D78&lt;2.45),(A78&lt;7.45),D78&gt;=1.55),-0.002,IF(AND((B78&lt;2.95),G78&gt;=0.711,G78&gt;=0.613,(D78&lt;2.45),(A78&lt;7.45),D78&gt;=1.55),0.023,IF(AND(B78&gt;=2.95,G78&gt;=0.711,G78&gt;=0.613,(D78&lt;2.45),(A78&lt;7.45),D78&gt;=1.55),0.01,"shouldnthappen")))))))))))))))))))))))))))</f>
        <v>-0.004</v>
      </c>
      <c r="Z78" s="1" t="n">
        <f aca="false">IF(AND(A78&gt;=7.45,D78&gt;=1.75),0.056,IF(AND(H78&gt;=15.059,A78&gt;=5.55,(D78&lt;1.75)),0.028,IF(AND((D78&lt;0.35),G78&gt;=0.905,(A78&lt;5.55),(D78&lt;1.75)),0.005,IF(AND(D78&gt;=0.35,G78&gt;=0.905,(A78&lt;5.55),(D78&lt;1.75)),0.026,IF(AND((H78&lt;8.711),D78&gt;=2.45,(A78&lt;7.45),D78&gt;=1.75),0.011,IF(AND(H78&gt;=8.711,D78&gt;=2.45,(A78&lt;7.45),D78&gt;=1.75),0.049,IF(AND((G78&lt;0.107),(G78&lt;0.487),(D78&lt;2.45),(A78&lt;7.45),D78&gt;=1.75),0.032,IF(AND((H78&lt;10.915),(A78&lt;4.5),(B78&lt;3.15),(G78&lt;0.905),(A78&lt;5.55),(D78&lt;1.75)),-0.001,IF(AND(H78&gt;=10.915,(A78&lt;4.5),(B78&lt;3.15),(G78&lt;0.905),(A78&lt;5.55),(D78&lt;1.75)),0.003,IF(AND((A78&lt;5.05),A78&gt;=4.5,(B78&lt;3.15),(G78&lt;0.905),(A78&lt;5.55),(D78&lt;1.75)),0.015,IF(AND(A78&gt;=5.05,A78&gt;=4.5,(B78&lt;3.15),(G78&lt;0.905),(A78&lt;5.55),(D78&lt;1.75)),0.006,IF(AND((G78&lt;0.05),(G78&lt;0.091),B78&gt;=3.15,(G78&lt;0.905),(A78&lt;5.55),(D78&lt;1.75)),0.001,IF(AND(G78&gt;=0.05,(G78&lt;0.091),B78&gt;=3.15,(G78&lt;0.905),(A78&lt;5.55),(D78&lt;1.75)),0.008,IF(AND((G78&lt;0.587),G78&gt;=0.091,B78&gt;=3.15,(G78&lt;0.905),(A78&lt;5.55),(D78&lt;1.75)),-0.003,IF(AND(G78&gt;=0.587,G78&gt;=0.091,B78&gt;=3.15,(G78&lt;0.905),(A78&lt;5.55),(D78&lt;1.75)),0.004,IF(AND((F78&lt;2.5),(B78&lt;2.85),(G78&lt;0.419),(H78&lt;15.059),A78&gt;=5.55,(D78&lt;1.75)),0.041,IF(AND(F78&gt;=2.5,(B78&lt;2.85),(G78&lt;0.419),(H78&lt;15.059),A78&gt;=5.55,(D78&lt;1.75)),0.015,IF(AND((G78&lt;0.164),B78&gt;=2.85,(G78&lt;0.419),(H78&lt;15.059),A78&gt;=5.55,(D78&lt;1.75)),0.01,IF(AND(G78&gt;=0.164,B78&gt;=2.85,(G78&lt;0.419),(H78&lt;15.059),A78&gt;=5.55,(D78&lt;1.75)),-0.001,IF(AND((B78&lt;2.55),(B78&lt;2.95),G78&gt;=0.419,(H78&lt;15.059),A78&gt;=5.55,(D78&lt;1.75)),0.014,IF(AND(B78&gt;=2.55,(B78&lt;2.95),G78&gt;=0.419,(H78&lt;15.059),A78&gt;=5.55,(D78&lt;1.75)),-0.013,IF(AND((D78&lt;1.55),B78&gt;=2.95,G78&gt;=0.419,(H78&lt;15.059),A78&gt;=5.55,(D78&lt;1.75)),0.023,IF(AND(D78&gt;=1.55,B78&gt;=2.95,G78&gt;=0.419,(H78&lt;15.059),A78&gt;=5.55,(D78&lt;1.75)),0.005,IF(AND((H78&lt;13.278),G78&gt;=0.107,(G78&lt;0.487),(D78&lt;2.45),(A78&lt;7.45),D78&gt;=1.75),-0.009,IF(AND(H78&gt;=13.278,G78&gt;=0.107,(G78&lt;0.487),(D78&lt;2.45),(A78&lt;7.45),D78&gt;=1.75),0.017,IF(AND((D78&lt;2.35),(G78&lt;0.571),G78&gt;=0.487,(D78&lt;2.45),(A78&lt;7.45),D78&gt;=1.75),0.053,IF(AND(D78&gt;=2.35,(G78&lt;0.571),G78&gt;=0.487,(D78&lt;2.45),(A78&lt;7.45),D78&gt;=1.75),0.009,IF(AND((G78&lt;0.779),G78&gt;=0.571,G78&gt;=0.487,(D78&lt;2.45),(A78&lt;7.45),D78&gt;=1.75),0.006,IF(AND(G78&gt;=0.779,G78&gt;=0.571,G78&gt;=0.487,(D78&lt;2.45),(A78&lt;7.45),D78&gt;=1.75),0.016,"shouldnthappen")))))))))))))))))))))))))))))</f>
        <v>-0.001</v>
      </c>
      <c r="AA78" s="1" t="n">
        <f aca="false">IF(AND((A78&lt;7.8),A78&gt;=7.45,D78&gt;=1.75),0.051,IF(AND(A78&gt;=7.8,A78&gt;=7.45,D78&gt;=1.75),0.01,IF(AND(B78&gt;=3.35,B78&gt;=3.25,(A78&lt;7.45),D78&gt;=1.75),0.016,IF(AND((H78&lt;8.308),(D78&lt;0.15),(H78&lt;13.655),(D78&lt;0.35),(D78&lt;1.75)),0.009,IF(AND((H78&lt;14.529),(G78&lt;0.293),H78&gt;=13.655,(D78&lt;0.35),(D78&lt;1.75)),0.011,IF(AND(H78&gt;=14.529,(G78&lt;0.293),H78&gt;=13.655,(D78&lt;0.35),(D78&lt;1.75)),0.001,IF(AND(D78&gt;=0.25,G78&gt;=0.293,H78&gt;=13.655,(D78&lt;0.35),(D78&lt;1.75)),-0.004,IF(AND(H78&gt;=10.635,(H78&lt;10.696),(H78&lt;13.906),D78&gt;=0.35,(D78&lt;1.75)),0.036,IF(AND(G78&gt;=0.833,H78&gt;=10.696,(H78&lt;13.906),D78&gt;=0.35,(D78&lt;1.75)),0.016,IF(AND((A78&lt;6.65),(G78&lt;0.247),H78&gt;=13.906,D78&gt;=0.35,(D78&lt;1.75)),-0.008,IF(AND(A78&gt;=6.65,(G78&lt;0.247),H78&gt;=13.906,D78&gt;=0.35,(D78&lt;1.75)),0.011,IF(AND((B78&lt;2.45),G78&gt;=0.247,H78&gt;=13.906,D78&gt;=0.35,(D78&lt;1.75)),0,IF(AND((D78&lt;1.85),(B78&lt;2.95),(B78&lt;3.25),(A78&lt;7.45),D78&gt;=1.75),0.033,IF(AND((G78&lt;0.428),(B78&lt;3.35),B78&gt;=3.25,(A78&lt;7.45),D78&gt;=1.75),0.009,IF(AND(G78&gt;=0.428,(B78&lt;3.35),B78&gt;=3.25,(A78&lt;7.45),D78&gt;=1.75),0.042,IF(AND((A78&lt;4.6),H78&gt;=8.308,(D78&lt;0.15),(H78&lt;13.655),(D78&lt;0.35),(D78&lt;1.75)),0.003,IF(AND(A78&gt;=4.6,H78&gt;=8.308,(D78&lt;0.15),(H78&lt;13.655),(D78&lt;0.35),(D78&lt;1.75)),0,IF(AND((H78&lt;8.834),(A78&lt;5.05),D78&gt;=0.15,(H78&lt;13.655),(D78&lt;0.35),(D78&lt;1.75)),0.002,IF(AND(H78&gt;=8.834,(A78&lt;5.05),D78&gt;=0.15,(H78&lt;13.655),(D78&lt;0.35),(D78&lt;1.75)),-0.008,IF(AND((A78&lt;5.45),A78&gt;=5.05,D78&gt;=0.15,(H78&lt;13.655),(D78&lt;0.35),(D78&lt;1.75)),0.003,IF(AND(A78&gt;=5.45,A78&gt;=5.05,D78&gt;=0.15,(H78&lt;13.655),(D78&lt;0.35),(D78&lt;1.75)),-0.002,IF(AND((A78&lt;5.3),(D78&lt;0.25),G78&gt;=0.293,H78&gt;=13.655,(D78&lt;0.35),(D78&lt;1.75)),0.007,IF(AND(A78&gt;=5.3,(D78&lt;0.25),G78&gt;=0.293,H78&gt;=13.655,(D78&lt;0.35),(D78&lt;1.75)),0.001,IF(AND((H78&lt;7.309),(H78&lt;10.635),(H78&lt;10.696),(H78&lt;13.906),D78&gt;=0.35,(D78&lt;1.75)),0.014,IF(AND(H78&gt;=7.309,(H78&lt;10.635),(H78&lt;10.696),(H78&lt;13.906),D78&gt;=0.35,(D78&lt;1.75)),0.006,IF(AND((H78&lt;12.093),(G78&lt;0.833),H78&gt;=10.696,(H78&lt;13.906),D78&gt;=0.35,(D78&lt;1.75)),-0.01,IF(AND(H78&gt;=12.093,(G78&lt;0.833),H78&gt;=10.696,(H78&lt;13.906),D78&gt;=0.35,(D78&lt;1.75)),0.004,IF(AND((G78&lt;0.823),B78&gt;=2.45,G78&gt;=0.247,H78&gt;=13.906,D78&gt;=0.35,(D78&lt;1.75)),0.026,IF(AND(G78&gt;=0.823,B78&gt;=2.45,G78&gt;=0.247,H78&gt;=13.906,D78&gt;=0.35,(D78&lt;1.75)),0.006,IF(AND((H78&lt;11.121),D78&gt;=1.85,(B78&lt;2.95),(B78&lt;3.25),(A78&lt;7.45),D78&gt;=1.75),0.013,IF(AND(H78&gt;=11.121,D78&gt;=1.85,(B78&lt;2.95),(B78&lt;3.25),(A78&lt;7.45),D78&gt;=1.75),0.005,IF(AND((A78&lt;6.05),(A78&lt;6.45),B78&gt;=2.95,(B78&lt;3.25),(A78&lt;7.45),D78&gt;=1.75),0.001,IF(AND(A78&gt;=6.05,(A78&lt;6.45),B78&gt;=2.95,(B78&lt;3.25),(A78&lt;7.45),D78&gt;=1.75),-0.005,IF(AND((G78&lt;0.42),A78&gt;=6.45,B78&gt;=2.95,(B78&lt;3.25),(A78&lt;7.45),D78&gt;=1.75),0.004,IF(AND(G78&gt;=0.42,A78&gt;=6.45,B78&gt;=2.95,(B78&lt;3.25),(A78&lt;7.45),D78&gt;=1.75),0.019,"shouldnthappen")))))))))))))))))))))))))))))))))))</f>
        <v>-0.008</v>
      </c>
      <c r="AB78" s="1" t="n">
        <f aca="false">+ 0.5</f>
        <v>0.5</v>
      </c>
    </row>
    <row r="79" customFormat="false" ht="13.8" hidden="false" customHeight="false" outlineLevel="0" collapsed="false">
      <c r="A79" s="11" t="n">
        <v>6.8</v>
      </c>
      <c r="B79" s="1" t="n">
        <v>2.8</v>
      </c>
      <c r="C79" s="1" t="n">
        <v>4.8</v>
      </c>
      <c r="D79" s="1" t="n">
        <v>1.4</v>
      </c>
      <c r="E79" s="1" t="s">
        <v>92</v>
      </c>
      <c r="F79" s="1" t="n">
        <v>2</v>
      </c>
      <c r="G79" s="1" t="n">
        <v>0.448231013258919</v>
      </c>
      <c r="H79" s="18" t="n">
        <v>16.5182707535103</v>
      </c>
      <c r="I79" s="1" t="n">
        <f aca="false">C79</f>
        <v>4.8</v>
      </c>
      <c r="J79" s="1" t="n">
        <f aca="false">SUM(M79:AB79)</f>
        <v>4.715</v>
      </c>
      <c r="K79" s="15" t="n">
        <f aca="false">1-SQRT(VAR(M79:AB79, I79)) / AVERAGE(M79:AB79)</f>
        <v>-2.84882321317118</v>
      </c>
      <c r="L79" s="1" t="n">
        <f aca="false">(J79-I79)/I79</f>
        <v>-0.0177083333333333</v>
      </c>
      <c r="M79" s="1" t="n">
        <f aca="false">IF(AND((H79&lt;5.245),(D79&lt;0.8)),0.075,IF(AND(H79&gt;=5.245,(D79&lt;0.8)),0.279,IF(AND((D79&lt;1.45),D79&gt;=0.8),1.043,IF(AND(D79&gt;=1.45,D79&gt;=0.8),1.423,"shouldnthappen"))))</f>
        <v>1.043</v>
      </c>
      <c r="N79" s="1" t="n">
        <f aca="false">IF(AND((A79&lt;4.35),(D79&lt;0.8)),0.048,IF(AND(A79&gt;=4.35,(D79&lt;0.8)),0.198,IF(AND(F79&gt;=2.5,D79&gt;=0.8),1.048,IF(AND((A79&lt;5.15),(F79&lt;2.5),D79&gt;=0.8),0.321,IF(AND(A79&gt;=5.15,(F79&lt;2.5),D79&gt;=0.8),0.783,"shouldnthappen")))))</f>
        <v>0.783</v>
      </c>
      <c r="O79" s="1" t="n">
        <f aca="false">IF(AND((H79&lt;5.245),(D79&lt;0.8)),0.034,IF(AND((A79&lt;5.9),D79&gt;=0.8),0.489,IF(AND(A79&gt;=5.9,D79&gt;=0.8),0.721,IF(AND((A79&lt;4.35),H79&gt;=5.245,(D79&lt;0.8)),0.041,IF(AND(A79&gt;=4.35,H79&gt;=5.245,(D79&lt;0.8)),0.142,"shouldnthappen")))))</f>
        <v>0.721</v>
      </c>
      <c r="P79" s="1" t="n">
        <f aca="false">IF(AND((B79&lt;2.8),(D79&lt;1.15)),0.244,IF(AND((D79&lt;1.75),D79&gt;=1.15),0.396,IF(AND(D79&gt;=1.75,D79&gt;=1.15),0.554,IF(AND((A79&lt;5.05),B79&gt;=2.8,(D79&lt;1.15)),0.078,IF(AND((H79&lt;14.877),A79&gt;=5.05,B79&gt;=2.8,(D79&lt;1.15)),0.118,IF(AND(H79&gt;=14.877,A79&gt;=5.05,B79&gt;=2.8,(D79&lt;1.15)),0.027,"shouldnthappen"))))))</f>
        <v>0.396</v>
      </c>
      <c r="Q79" s="1" t="n">
        <f aca="false">IF(AND(D79&gt;=0.45,(D79&lt;1.15)),0.17,IF(AND(A79&gt;=7.1,D79&gt;=1.15),0.539,IF(AND((A79&lt;6.25),(A79&lt;7.1),D79&gt;=1.15),0.258,IF(AND(A79&gt;=6.25,(A79&lt;7.1),D79&gt;=1.15),0.344,IF(AND(G79&gt;=0.418,(A79&lt;5.05),(D79&lt;0.45),(D79&lt;1.15)),0.033,IF(AND((H79&lt;14.494),(G79&lt;0.418),(A79&lt;5.05),(D79&lt;0.45),(D79&lt;1.15)),0.061,IF(AND(H79&gt;=14.494,(G79&lt;0.418),(A79&lt;5.05),(D79&lt;0.45),(D79&lt;1.15)),0.015,IF(AND(H79&gt;=14.877,(B79&lt;3.85),A79&gt;=5.05,(D79&lt;0.45),(D79&lt;1.15)),0.023,IF(AND((B79&lt;4),B79&gt;=3.85,A79&gt;=5.05,(D79&lt;0.45),(D79&lt;1.15)),0.009,IF(AND(B79&gt;=4,B79&gt;=3.85,A79&gt;=5.05,(D79&lt;0.45),(D79&lt;1.15)),0.052,IF(AND((G79&lt;0.05),(H79&lt;14.877),(B79&lt;3.85),A79&gt;=5.05,(D79&lt;0.45),(D79&lt;1.15)),0.024,IF(AND(G79&gt;=0.05,(H79&lt;14.877),(B79&lt;3.85),A79&gt;=5.05,(D79&lt;0.45),(D79&lt;1.15)),0.091,"shouldnthappen"))))))))))))</f>
        <v>0.344</v>
      </c>
      <c r="R79" s="1" t="n">
        <f aca="false">IF(AND(A79&gt;=7.1,D79&gt;=0.8),0.401,IF(AND((A79&lt;4.5),(G79&lt;0.905),(D79&lt;0.8)),0.024,IF(AND((H79&lt;9.966),G79&gt;=0.905,(D79&lt;0.8)),0.094,IF(AND(H79&gt;=9.966,G79&gt;=0.905,(D79&lt;0.8)),0.026,IF(AND(D79&gt;=2.05,(A79&lt;7.1),D79&gt;=0.8),0.277,IF(AND((H79&lt;5.523),A79&gt;=4.5,(G79&lt;0.905),(D79&lt;0.8)),0.012,IF(AND(H79&gt;=5.523,A79&gt;=4.5,(G79&lt;0.905),(D79&lt;0.8)),0.049,IF(AND((A79&lt;5.3),(D79&lt;2.05),(A79&lt;7.1),D79&gt;=0.8),0.095,IF(AND(A79&gt;=5.3,(D79&lt;2.05),(A79&lt;7.1),D79&gt;=0.8),0.196,"shouldnthappen")))))))))</f>
        <v>0.196</v>
      </c>
      <c r="S79" s="1" t="n">
        <f aca="false">IF(AND(A79&gt;=7.1,D79&gt;=1.35),0.298,IF(AND(G79&gt;=0.905,(D79&lt;0.8),(D79&lt;1.35)),0.068,IF(AND(H79&gt;=9.386,D79&gt;=0.8,(D79&lt;1.35)),0.126,IF(AND((H79&lt;7.426),(H79&lt;9.386),D79&gt;=0.8,(D79&lt;1.35)),0.091,IF(AND((A79&lt;5.3),(G79&lt;0.905),(A79&lt;7.1),D79&gt;=1.35),0.063,IF(AND((D79&lt;2.05),G79&gt;=0.905,(A79&lt;7.1),D79&gt;=1.35),0.015,IF(AND(D79&gt;=2.05,G79&gt;=0.905,(A79&lt;7.1),D79&gt;=1.35),0.089,IF(AND((H79&lt;10.505),(H79&lt;14.344),(G79&lt;0.905),(D79&lt;0.8),(D79&lt;1.35)),0.035,IF(AND((A79&lt;4.85),H79&gt;=14.344,(G79&lt;0.905),(D79&lt;0.8),(D79&lt;1.35)),0.006,IF(AND((B79&lt;2.75),H79&gt;=7.426,(H79&lt;9.386),D79&gt;=0.8,(D79&lt;1.35)),0.021,IF(AND(B79&gt;=2.75,H79&gt;=7.426,(H79&lt;9.386),D79&gt;=0.8,(D79&lt;1.35)),-0.01,IF(AND((B79&lt;2.35),A79&gt;=5.3,(G79&lt;0.905),(A79&lt;7.1),D79&gt;=1.35),0.068,IF(AND(B79&gt;=2.35,A79&gt;=5.3,(G79&lt;0.905),(A79&lt;7.1),D79&gt;=1.35),0.181,IF(AND((H79&lt;11.731),H79&gt;=10.505,(H79&lt;14.344),(G79&lt;0.905),(D79&lt;0.8),(D79&lt;1.35)),0.004,IF(AND(H79&gt;=11.731,H79&gt;=10.505,(H79&lt;14.344),(G79&lt;0.905),(D79&lt;0.8),(D79&lt;1.35)),0.024,IF(AND((H79&lt;14.877),A79&gt;=4.85,H79&gt;=14.344,(G79&lt;0.905),(D79&lt;0.8),(D79&lt;1.35)),0.063,IF(AND(H79&gt;=14.877,A79&gt;=4.85,H79&gt;=14.344,(G79&lt;0.905),(D79&lt;0.8),(D79&lt;1.35)),0.012,"shouldnthappen")))))))))))))))))</f>
        <v>0.181</v>
      </c>
      <c r="T79" s="1" t="n">
        <f aca="false">IF(AND(D79&gt;=0.45,(A79&lt;5.65)),0.067,IF(AND(A79&gt;=7.25,A79&gt;=5.65),0.244,IF(AND((H79&lt;9.966),G79&gt;=0.905,(D79&lt;0.45),(A79&lt;5.65)),0.062,IF(AND(H79&gt;=9.966,G79&gt;=0.905,(D79&lt;0.45),(A79&lt;5.65)),0.012,IF(AND((G79&lt;0.948),D79&gt;=2.05,(A79&lt;7.25),A79&gt;=5.65),0.157,IF(AND(G79&gt;=0.948,D79&gt;=2.05,(A79&lt;7.25),A79&gt;=5.65),0.037,IF(AND(G79&gt;=0.422,(B79&lt;3.15),(G79&lt;0.905),(D79&lt;0.45),(A79&lt;5.65)),0.011,IF(AND((D79&lt;0.25),(G79&lt;0.422),(B79&lt;3.15),(G79&lt;0.905),(D79&lt;0.45),(A79&lt;5.65)),0.04,IF(AND(D79&gt;=0.25,(G79&lt;0.422),(B79&lt;3.15),(G79&lt;0.905),(D79&lt;0.45),(A79&lt;5.65)),0.009,IF(AND((A79&lt;4.85),(B79&lt;3.25),B79&gt;=3.15,(G79&lt;0.905),(D79&lt;0.45),(A79&lt;5.65)),0.008,IF(AND(A79&gt;=4.85,(B79&lt;3.25),B79&gt;=3.15,(G79&lt;0.905),(D79&lt;0.45),(A79&lt;5.65)),-0.017,IF(AND((D79&lt;0.25),B79&gt;=3.25,B79&gt;=3.15,(G79&lt;0.905),(D79&lt;0.45),(A79&lt;5.65)),0.022,IF(AND(D79&gt;=0.25,B79&gt;=3.25,B79&gt;=3.15,(G79&lt;0.905),(D79&lt;0.45),(A79&lt;5.65)),0.009,IF(AND((F79&lt;2.5),(H79&lt;7.692),(G79&lt;0.644),(D79&lt;2.05),(A79&lt;7.25),A79&gt;=5.65),0.018,IF(AND(F79&gt;=2.5,(H79&lt;7.692),(G79&lt;0.644),(D79&lt;2.05),(A79&lt;7.25),A79&gt;=5.65),0.068,IF(AND((B79&lt;2.35),H79&gt;=7.692,(G79&lt;0.644),(D79&lt;2.05),(A79&lt;7.25),A79&gt;=5.65),0.023,IF(AND(B79&gt;=2.35,H79&gt;=7.692,(G79&lt;0.644),(D79&lt;2.05),(A79&lt;7.25),A79&gt;=5.65),0.125,IF(AND((G79&lt;0.766),(G79&lt;0.85),G79&gt;=0.644,(D79&lt;2.05),(A79&lt;7.25),A79&gt;=5.65),0.055,IF(AND(G79&gt;=0.766,(G79&lt;0.85),G79&gt;=0.644,(D79&lt;2.05),(A79&lt;7.25),A79&gt;=5.65),-0,IF(AND((B79&lt;2.95),G79&gt;=0.85,G79&gt;=0.644,(D79&lt;2.05),(A79&lt;7.25),A79&gt;=5.65),0.098,IF(AND(B79&gt;=2.95,G79&gt;=0.85,G79&gt;=0.644,(D79&lt;2.05),(A79&lt;7.25),A79&gt;=5.65),0.013,"shouldnthappen")))))))))))))))))))))</f>
        <v>0.125</v>
      </c>
      <c r="U79" s="1" t="n">
        <f aca="false">IF(AND(A79&gt;=7.25,D79&gt;=1.25),0.186,IF(AND((G79&lt;0.13),D79&gt;=0.35,(D79&lt;1.25)),-0.004,IF(AND(H79&gt;=14.246,(H79&lt;14.344),(D79&lt;0.35),(D79&lt;1.25)),-0.002,IF(AND((A79&lt;4.85),H79&gt;=14.344,(D79&lt;0.35),(D79&lt;1.25)),0.004,IF(AND(G79&gt;=0.446,(G79&lt;0.644),(A79&lt;7.25),D79&gt;=1.25),0.138,IF(AND(A79&gt;=5.45,(H79&lt;14.246),(H79&lt;14.344),(D79&lt;0.35),(D79&lt;1.25)),0.001,IF(AND((H79&lt;14.877),A79&gt;=4.85,H79&gt;=14.344,(D79&lt;0.35),(D79&lt;1.25)),0.035,IF(AND(H79&gt;=14.877,A79&gt;=4.85,H79&gt;=14.344,(D79&lt;0.35),(D79&lt;1.25)),0.007,IF(AND((B79&lt;3.35),H79&gt;=9.448,G79&gt;=0.13,D79&gt;=0.35,(D79&lt;1.25)),0.053,IF(AND(B79&gt;=3.35,H79&gt;=9.448,G79&gt;=0.13,D79&gt;=0.35,(D79&lt;1.25)),0.017,IF(AND((G79&lt;0.44),(G79&lt;0.446),(G79&lt;0.644),(A79&lt;7.25),D79&gt;=1.25),0.079,IF(AND(G79&gt;=0.44,(G79&lt;0.446),(G79&lt;0.644),(A79&lt;7.25),D79&gt;=1.25),0.02,IF(AND((A79&lt;5.95),(G79&lt;0.724),G79&gt;=0.644,(A79&lt;7.25),D79&gt;=1.25),-0.018,IF(AND(A79&gt;=5.95,(G79&lt;0.724),G79&gt;=0.644,(A79&lt;7.25),D79&gt;=1.25),0.027,IF(AND(A79&gt;=6.15,G79&gt;=0.724,G79&gt;=0.644,(A79&lt;7.25),D79&gt;=1.25),0.093,IF(AND((A79&lt;5.05),(A79&lt;5.45),(H79&lt;14.246),(H79&lt;14.344),(D79&lt;0.35),(D79&lt;1.25)),0.011,IF(AND(A79&gt;=5.05,(A79&lt;5.45),(H79&lt;14.246),(H79&lt;14.344),(D79&lt;0.35),(D79&lt;1.25)),0.021,IF(AND((A79&lt;5.4),(B79&lt;3.15),(H79&lt;9.448),G79&gt;=0.13,D79&gt;=0.35,(D79&lt;1.25)),0.007,IF(AND(A79&gt;=5.4,(B79&lt;3.15),(H79&lt;9.448),G79&gt;=0.13,D79&gt;=0.35,(D79&lt;1.25)),-0.011,IF(AND((B79&lt;3.75),B79&gt;=3.15,(H79&lt;9.448),G79&gt;=0.13,D79&gt;=0.35,(D79&lt;1.25)),0.012,IF(AND(B79&gt;=3.75,B79&gt;=3.15,(H79&lt;9.448),G79&gt;=0.13,D79&gt;=0.35,(D79&lt;1.25)),0.046,IF(AND((A79&lt;5.9),(A79&lt;6.15),G79&gt;=0.724,G79&gt;=0.644,(A79&lt;7.25),D79&gt;=1.25),0.06,IF(AND(A79&gt;=5.9,(A79&lt;6.15),G79&gt;=0.724,G79&gt;=0.644,(A79&lt;7.25),D79&gt;=1.25),0.005,"shouldnthappen")))))))))))))))))))))))</f>
        <v>0.138</v>
      </c>
      <c r="V79" s="1" t="n">
        <f aca="false">IF(AND(H79&gt;=15.155,(D79&lt;1.55)),0.084,IF(AND(A79&gt;=7.25,D79&gt;=1.55),0.141,IF(AND((G79&lt;0.043),D79&gt;=1.05,(H79&lt;15.155),(D79&lt;1.55)),-0.007,IF(AND(D79&gt;=1.85,G79&gt;=0.755,(A79&lt;7.25),D79&gt;=1.55),0.051,IF(AND((H79&lt;9.966),G79&gt;=0.905,(D79&lt;1.05),(H79&lt;15.155),(D79&lt;1.55)),0.043,IF(AND(H79&gt;=9.966,G79&gt;=0.905,(D79&lt;1.05),(H79&lt;15.155),(D79&lt;1.55)),0.007,IF(AND((G79&lt;0.278),(G79&lt;0.361),(G79&lt;0.755),(A79&lt;7.25),D79&gt;=1.55),0.08,IF(AND((A79&lt;5.8),G79&gt;=0.361,(G79&lt;0.755),(A79&lt;7.25),D79&gt;=1.55),0.019,IF(AND((A79&lt;6.05),(D79&lt;1.85),G79&gt;=0.755,(A79&lt;7.25),D79&gt;=1.55),0.01,IF(AND(A79&gt;=6.05,(D79&lt;1.85),G79&gt;=0.755,(A79&lt;7.25),D79&gt;=1.55),0.002,IF(AND((G79&lt;0.486),(B79&lt;3.15),(G79&lt;0.905),(D79&lt;1.05),(H79&lt;15.155),(D79&lt;1.55)),0.026,IF(AND(G79&gt;=0.486,(B79&lt;3.15),(G79&lt;0.905),(D79&lt;1.05),(H79&lt;15.155),(D79&lt;1.55)),0.001,IF(AND((B79&lt;3.25),B79&gt;=3.15,(G79&lt;0.905),(D79&lt;1.05),(H79&lt;15.155),(D79&lt;1.55)),-0.003,IF(AND(B79&gt;=3.25,B79&gt;=3.15,(G79&lt;0.905),(D79&lt;1.05),(H79&lt;15.155),(D79&lt;1.55)),0.012,IF(AND((H79&lt;7.426),(H79&lt;8.769),G79&gt;=0.043,D79&gt;=1.05,(H79&lt;15.155),(D79&lt;1.55)),0.041,IF(AND(H79&gt;=7.426,(H79&lt;8.769),G79&gt;=0.043,D79&gt;=1.05,(H79&lt;15.155),(D79&lt;1.55)),-0.008,IF(AND((H79&lt;10.696),H79&gt;=8.769,G79&gt;=0.043,D79&gt;=1.05,(H79&lt;15.155),(D79&lt;1.55)),0.069,IF(AND(H79&gt;=10.696,H79&gt;=8.769,G79&gt;=0.043,D79&gt;=1.05,(H79&lt;15.155),(D79&lt;1.55)),0.033,IF(AND((D79&lt;2.2),G79&gt;=0.278,(G79&lt;0.361),(G79&lt;0.755),(A79&lt;7.25),D79&gt;=1.55),0.022,IF(AND(D79&gt;=2.2,G79&gt;=0.278,(G79&lt;0.361),(G79&lt;0.755),(A79&lt;7.25),D79&gt;=1.55),-0.027,IF(AND((H79&lt;12.626),A79&gt;=5.8,G79&gt;=0.361,(G79&lt;0.755),(A79&lt;7.25),D79&gt;=1.55),0.126,IF(AND(H79&gt;=12.626,A79&gt;=5.8,G79&gt;=0.361,(G79&lt;0.755),(A79&lt;7.25),D79&gt;=1.55),0.065,"shouldnthappen"))))))))))))))))))))))</f>
        <v>0.084</v>
      </c>
      <c r="W79" s="1" t="n">
        <f aca="false">IF(AND(H79&gt;=15.155,(D79&lt;1.55)),0.064,IF(AND(A79&gt;=7.45,D79&gt;=1.55),0.115,IF(AND(B79&gt;=3.15,(H79&lt;10.257),(A79&lt;7.45),D79&gt;=1.55),0.097,IF(AND((A79&lt;4.85),H79&gt;=14.344,(D79&lt;0.35),(H79&lt;15.155),(D79&lt;1.55)),0.003,IF(AND(A79&gt;=6.05,(G79&lt;0.169),D79&gt;=0.35,(H79&lt;15.155),(D79&lt;1.55)),-0.008,IF(AND((G79&lt;0.181),G79&gt;=0.169,D79&gt;=0.35,(H79&lt;15.155),(D79&lt;1.55)),0.065,IF(AND(B79&gt;=3.05,(B79&lt;3.15),(H79&lt;10.257),(A79&lt;7.45),D79&gt;=1.55),-0.023,IF(AND(H79&gt;=11.854,(G79&lt;0.613),H79&gt;=10.257,(A79&lt;7.45),D79&gt;=1.55),0.068,IF(AND((D79&lt;0.25),(B79&lt;3.15),(H79&lt;14.344),(D79&lt;0.35),(H79&lt;15.155),(D79&lt;1.55)),0.014,IF(AND(D79&gt;=0.25,(B79&lt;3.15),(H79&lt;14.344),(D79&lt;0.35),(H79&lt;15.155),(D79&lt;1.55)),0.002,IF(AND((A79&lt;5.05),B79&gt;=3.15,(H79&lt;14.344),(D79&lt;0.35),(H79&lt;15.155),(D79&lt;1.55)),-0.001,IF(AND(A79&gt;=5.05,B79&gt;=3.15,(H79&lt;14.344),(D79&lt;0.35),(H79&lt;15.155),(D79&lt;1.55)),0.009,IF(AND((H79&lt;14.877),A79&gt;=4.85,H79&gt;=14.344,(D79&lt;0.35),(H79&lt;15.155),(D79&lt;1.55)),0.023,IF(AND(H79&gt;=14.877,A79&gt;=4.85,H79&gt;=14.344,(D79&lt;0.35),(H79&lt;15.155),(D79&lt;1.55)),0.004,IF(AND((H79&lt;13.602),(A79&lt;6.05),(G79&lt;0.169),D79&gt;=0.35,(H79&lt;15.155),(D79&lt;1.55)),0.023,IF(AND(H79&gt;=13.602,(A79&lt;6.05),(G79&lt;0.169),D79&gt;=0.35,(H79&lt;15.155),(D79&lt;1.55)),-0.006,IF(AND((B79&lt;2.95),G79&gt;=0.181,G79&gt;=0.169,D79&gt;=0.35,(H79&lt;15.155),(D79&lt;1.55)),0.019,IF(AND(B79&gt;=2.95,G79&gt;=0.181,G79&gt;=0.169,D79&gt;=0.35,(H79&lt;15.155),(D79&lt;1.55)),0.034,IF(AND((A79&lt;5.35),(B79&lt;3.05),(B79&lt;3.15),(H79&lt;10.257),(A79&lt;7.45),D79&gt;=1.55),0.009,IF(AND(A79&gt;=5.35,(B79&lt;3.05),(B79&lt;3.15),(H79&lt;10.257),(A79&lt;7.45),D79&gt;=1.55),0.058,IF(AND((B79&lt;2.9),(H79&lt;11.854),(G79&lt;0.613),H79&gt;=10.257,(A79&lt;7.45),D79&gt;=1.55),0.037,IF(AND(B79&gt;=2.9,(H79&lt;11.854),(G79&lt;0.613),H79&gt;=10.257,(A79&lt;7.45),D79&gt;=1.55),-0.005,IF(AND((A79&lt;6.4),(G79&lt;0.711),G79&gt;=0.613,H79&gt;=10.257,(A79&lt;7.45),D79&gt;=1.55),0.001,IF(AND(A79&gt;=6.4,(G79&lt;0.711),G79&gt;=0.613,H79&gt;=10.257,(A79&lt;7.45),D79&gt;=1.55),-0.002,IF(AND((D79&lt;1.9),G79&gt;=0.711,G79&gt;=0.613,H79&gt;=10.257,(A79&lt;7.45),D79&gt;=1.55),0.007,IF(AND(D79&gt;=1.9,G79&gt;=0.711,G79&gt;=0.613,H79&gt;=10.257,(A79&lt;7.45),D79&gt;=1.55),0.023,"shouldnthappen"))))))))))))))))))))))))))</f>
        <v>0.064</v>
      </c>
      <c r="X79" s="1" t="n">
        <f aca="false">IF(AND(H79&gt;=15.155,(F79&lt;2.5)),0.049,IF(AND(A79&gt;=7.45,F79&gt;=2.5),0.089,IF(AND((G79&lt;0.107),(G79&lt;0.364),(A79&lt;7.45),F79&gt;=2.5),0.055,IF(AND(A79&gt;=5.75,(G79&lt;0.572),(D79&lt;1.25),(H79&lt;15.155),(F79&lt;2.5)),-0.018,IF(AND((A79&lt;5.7),(H79&lt;12.626),G79&gt;=0.364,(A79&lt;7.45),F79&gt;=2.5),0.012,IF(AND(A79&gt;=5.7,(H79&lt;12.626),G79&gt;=0.364,(A79&lt;7.45),F79&gt;=2.5),0.065,IF(AND((G79&lt;0.628),H79&gt;=12.626,G79&gt;=0.364,(A79&lt;7.45),F79&gt;=2.5),0.047,IF(AND((G79&lt;0.545),(A79&lt;5.75),(G79&lt;0.572),(D79&lt;1.25),(H79&lt;15.155),(F79&lt;2.5)),0.007,IF(AND(G79&gt;=0.545,(A79&lt;5.75),(G79&lt;0.572),(D79&lt;1.25),(H79&lt;15.155),(F79&lt;2.5)),-0.009,IF(AND((D79&lt;0.3),(H79&lt;11.788),G79&gt;=0.572,(D79&lt;1.25),(H79&lt;15.155),(F79&lt;2.5)),0.01,IF(AND(D79&gt;=0.3,(H79&lt;11.788),G79&gt;=0.572,(D79&lt;1.25),(H79&lt;15.155),(F79&lt;2.5)),0.03,IF(AND((A79&lt;4.75),H79&gt;=11.788,G79&gt;=0.572,(D79&lt;1.25),(H79&lt;15.155),(F79&lt;2.5)),0.001,IF(AND(A79&gt;=4.75,H79&gt;=11.788,G79&gt;=0.572,(D79&lt;1.25),(H79&lt;15.155),(F79&lt;2.5)),0.01,IF(AND((A79&lt;5.5),(A79&lt;6.15),(G79&lt;0.652),D79&gt;=1.25,(H79&lt;15.155),(F79&lt;2.5)),0.014,IF(AND(A79&gt;=5.5,(A79&lt;6.15),(G79&lt;0.652),D79&gt;=1.25,(H79&lt;15.155),(F79&lt;2.5)),0.049,IF(AND((H79&lt;12.206),A79&gt;=6.15,(G79&lt;0.652),D79&gt;=1.25,(H79&lt;15.155),(F79&lt;2.5)),-0.009,IF(AND(H79&gt;=12.206,A79&gt;=6.15,(G79&lt;0.652),D79&gt;=1.25,(H79&lt;15.155),(F79&lt;2.5)),0.021,IF(AND((A79&lt;5.55),(A79&lt;6.2),G79&gt;=0.652,D79&gt;=1.25,(H79&lt;15.155),(F79&lt;2.5)),0.011,IF(AND(A79&gt;=5.55,(A79&lt;6.2),G79&gt;=0.652,D79&gt;=1.25,(H79&lt;15.155),(F79&lt;2.5)),-0.019,IF(AND((B79&lt;3.2),A79&gt;=6.2,G79&gt;=0.652,D79&gt;=1.25,(H79&lt;15.155),(F79&lt;2.5)),0.025,IF(AND(B79&gt;=3.2,A79&gt;=6.2,G79&gt;=0.652,D79&gt;=1.25,(H79&lt;15.155),(F79&lt;2.5)),0.001,IF(AND((G79&lt;0.183),(G79&lt;0.301),G79&gt;=0.107,(G79&lt;0.364),(A79&lt;7.45),F79&gt;=2.5),-0.009,IF(AND(G79&gt;=0.183,(G79&lt;0.301),G79&gt;=0.107,(G79&lt;0.364),(A79&lt;7.45),F79&gt;=2.5),0.022,IF(AND((D79&lt;2.2),G79&gt;=0.301,G79&gt;=0.107,(G79&lt;0.364),(A79&lt;7.45),F79&gt;=2.5),0.004,IF(AND(D79&gt;=2.2,G79&gt;=0.301,G79&gt;=0.107,(G79&lt;0.364),(A79&lt;7.45),F79&gt;=2.5),-0.02,IF(AND((G79&lt;0.787),G79&gt;=0.628,H79&gt;=12.626,G79&gt;=0.364,(A79&lt;7.45),F79&gt;=2.5),-0.001,IF(AND(G79&gt;=0.787,G79&gt;=0.628,H79&gt;=12.626,G79&gt;=0.364,(A79&lt;7.45),F79&gt;=2.5),0.016,"shouldnthappen")))))))))))))))))))))))))))</f>
        <v>0.049</v>
      </c>
      <c r="Y79" s="1" t="n">
        <f aca="false">IF(AND(H79&gt;=15.155,(D79&lt;1.55)),0.037,IF(AND(D79&gt;=2.45,(A79&lt;7.45),D79&gt;=1.55),0.054,IF(AND((A79&lt;7.8),A79&gt;=7.45,D79&gt;=1.55),0.078,IF(AND(A79&gt;=7.8,A79&gt;=7.45,D79&gt;=1.55),0.021,IF(AND(A79&gt;=6.2,G79&gt;=0.68,D79&gt;=1.25,(H79&lt;15.155),(D79&lt;1.55)),0.019,IF(AND((B79&lt;2.65),(A79&lt;4.95),(G79&lt;0.572),(D79&lt;1.25),(H79&lt;15.155),(D79&lt;1.55)),0.021,IF(AND(B79&gt;=2.65,(A79&lt;4.95),(G79&lt;0.572),(D79&lt;1.25),(H79&lt;15.155),(D79&lt;1.55)),0.006,IF(AND((H79&lt;14.344),A79&gt;=4.95,(G79&lt;0.572),(D79&lt;1.25),(H79&lt;15.155),(D79&lt;1.55)),-0.005,IF(AND(H79&gt;=14.344,A79&gt;=4.95,(G79&lt;0.572),(D79&lt;1.25),(H79&lt;15.155),(D79&lt;1.55)),0.013,IF(AND((G79&lt;0.833),(H79&lt;11.788),G79&gt;=0.572,(D79&lt;1.25),(H79&lt;15.155),(D79&lt;1.55)),0.009,IF(AND(G79&gt;=0.833,(H79&lt;11.788),G79&gt;=0.572,(D79&lt;1.25),(H79&lt;15.155),(D79&lt;1.55)),0.024,IF(AND((A79&lt;4.75),H79&gt;=11.788,G79&gt;=0.572,(D79&lt;1.25),(H79&lt;15.155),(D79&lt;1.55)),0.001,IF(AND(A79&gt;=4.75,H79&gt;=11.788,G79&gt;=0.572,(D79&lt;1.25),(H79&lt;15.155),(D79&lt;1.55)),0.008,IF(AND((A79&lt;5.65),(A79&lt;6.15),(G79&lt;0.68),D79&gt;=1.25,(H79&lt;15.155),(D79&lt;1.55)),0.017,IF(AND(A79&gt;=5.65,(A79&lt;6.15),(G79&lt;0.68),D79&gt;=1.25,(H79&lt;15.155),(D79&lt;1.55)),0.039,IF(AND((G79&lt;0.436),A79&gt;=6.15,(G79&lt;0.68),D79&gt;=1.25,(H79&lt;15.155),(D79&lt;1.55)),-0.004,IF(AND(G79&gt;=0.436,A79&gt;=6.15,(G79&lt;0.68),D79&gt;=1.25,(H79&lt;15.155),(D79&lt;1.55)),0.022,IF(AND((A79&lt;5.55),(A79&lt;6.2),G79&gt;=0.68,D79&gt;=1.25,(H79&lt;15.155),(D79&lt;1.55)),0.009,IF(AND(A79&gt;=5.55,(A79&lt;6.2),G79&gt;=0.68,D79&gt;=1.25,(H79&lt;15.155),(D79&lt;1.55)),-0.016,IF(AND((G79&lt;0.107),(G79&lt;0.361),(G79&lt;0.613),(D79&lt;2.45),(A79&lt;7.45),D79&gt;=1.55),0.042,IF(AND(G79&gt;=0.107,(G79&lt;0.361),(G79&lt;0.613),(D79&lt;2.45),(A79&lt;7.45),D79&gt;=1.55),0.002,IF(AND((D79&lt;2.35),G79&gt;=0.361,(G79&lt;0.613),(D79&lt;2.45),(A79&lt;7.45),D79&gt;=1.55),0.051,IF(AND(D79&gt;=2.35,G79&gt;=0.361,(G79&lt;0.613),(D79&lt;2.45),(A79&lt;7.45),D79&gt;=1.55),0.016,IF(AND((A79&lt;6.4),(G79&lt;0.711),G79&gt;=0.613,(D79&lt;2.45),(A79&lt;7.45),D79&gt;=1.55),0.001,IF(AND(A79&gt;=6.4,(G79&lt;0.711),G79&gt;=0.613,(D79&lt;2.45),(A79&lt;7.45),D79&gt;=1.55),-0.002,IF(AND((B79&lt;2.95),G79&gt;=0.711,G79&gt;=0.613,(D79&lt;2.45),(A79&lt;7.45),D79&gt;=1.55),0.023,IF(AND(B79&gt;=2.95,G79&gt;=0.711,G79&gt;=0.613,(D79&lt;2.45),(A79&lt;7.45),D79&gt;=1.55),0.01,"shouldnthappen")))))))))))))))))))))))))))</f>
        <v>0.037</v>
      </c>
      <c r="Z79" s="1" t="n">
        <f aca="false">IF(AND(A79&gt;=7.45,D79&gt;=1.75),0.056,IF(AND(H79&gt;=15.059,A79&gt;=5.55,(D79&lt;1.75)),0.028,IF(AND((D79&lt;0.35),G79&gt;=0.905,(A79&lt;5.55),(D79&lt;1.75)),0.005,IF(AND(D79&gt;=0.35,G79&gt;=0.905,(A79&lt;5.55),(D79&lt;1.75)),0.026,IF(AND((H79&lt;8.711),D79&gt;=2.45,(A79&lt;7.45),D79&gt;=1.75),0.011,IF(AND(H79&gt;=8.711,D79&gt;=2.45,(A79&lt;7.45),D79&gt;=1.75),0.049,IF(AND((G79&lt;0.107),(G79&lt;0.487),(D79&lt;2.45),(A79&lt;7.45),D79&gt;=1.75),0.032,IF(AND((H79&lt;10.915),(A79&lt;4.5),(B79&lt;3.15),(G79&lt;0.905),(A79&lt;5.55),(D79&lt;1.75)),-0.001,IF(AND(H79&gt;=10.915,(A79&lt;4.5),(B79&lt;3.15),(G79&lt;0.905),(A79&lt;5.55),(D79&lt;1.75)),0.003,IF(AND((A79&lt;5.05),A79&gt;=4.5,(B79&lt;3.15),(G79&lt;0.905),(A79&lt;5.55),(D79&lt;1.75)),0.015,IF(AND(A79&gt;=5.05,A79&gt;=4.5,(B79&lt;3.15),(G79&lt;0.905),(A79&lt;5.55),(D79&lt;1.75)),0.006,IF(AND((G79&lt;0.05),(G79&lt;0.091),B79&gt;=3.15,(G79&lt;0.905),(A79&lt;5.55),(D79&lt;1.75)),0.001,IF(AND(G79&gt;=0.05,(G79&lt;0.091),B79&gt;=3.15,(G79&lt;0.905),(A79&lt;5.55),(D79&lt;1.75)),0.008,IF(AND((G79&lt;0.587),G79&gt;=0.091,B79&gt;=3.15,(G79&lt;0.905),(A79&lt;5.55),(D79&lt;1.75)),-0.003,IF(AND(G79&gt;=0.587,G79&gt;=0.091,B79&gt;=3.15,(G79&lt;0.905),(A79&lt;5.55),(D79&lt;1.75)),0.004,IF(AND((F79&lt;2.5),(B79&lt;2.85),(G79&lt;0.419),(H79&lt;15.059),A79&gt;=5.55,(D79&lt;1.75)),0.041,IF(AND(F79&gt;=2.5,(B79&lt;2.85),(G79&lt;0.419),(H79&lt;15.059),A79&gt;=5.55,(D79&lt;1.75)),0.015,IF(AND((G79&lt;0.164),B79&gt;=2.85,(G79&lt;0.419),(H79&lt;15.059),A79&gt;=5.55,(D79&lt;1.75)),0.01,IF(AND(G79&gt;=0.164,B79&gt;=2.85,(G79&lt;0.419),(H79&lt;15.059),A79&gt;=5.55,(D79&lt;1.75)),-0.001,IF(AND((B79&lt;2.55),(B79&lt;2.95),G79&gt;=0.419,(H79&lt;15.059),A79&gt;=5.55,(D79&lt;1.75)),0.014,IF(AND(B79&gt;=2.55,(B79&lt;2.95),G79&gt;=0.419,(H79&lt;15.059),A79&gt;=5.55,(D79&lt;1.75)),-0.013,IF(AND((D79&lt;1.55),B79&gt;=2.95,G79&gt;=0.419,(H79&lt;15.059),A79&gt;=5.55,(D79&lt;1.75)),0.023,IF(AND(D79&gt;=1.55,B79&gt;=2.95,G79&gt;=0.419,(H79&lt;15.059),A79&gt;=5.55,(D79&lt;1.75)),0.005,IF(AND((H79&lt;13.278),G79&gt;=0.107,(G79&lt;0.487),(D79&lt;2.45),(A79&lt;7.45),D79&gt;=1.75),-0.009,IF(AND(H79&gt;=13.278,G79&gt;=0.107,(G79&lt;0.487),(D79&lt;2.45),(A79&lt;7.45),D79&gt;=1.75),0.017,IF(AND((D79&lt;2.35),(G79&lt;0.571),G79&gt;=0.487,(D79&lt;2.45),(A79&lt;7.45),D79&gt;=1.75),0.053,IF(AND(D79&gt;=2.35,(G79&lt;0.571),G79&gt;=0.487,(D79&lt;2.45),(A79&lt;7.45),D79&gt;=1.75),0.009,IF(AND((G79&lt;0.779),G79&gt;=0.571,G79&gt;=0.487,(D79&lt;2.45),(A79&lt;7.45),D79&gt;=1.75),0.006,IF(AND(G79&gt;=0.779,G79&gt;=0.571,G79&gt;=0.487,(D79&lt;2.45),(A79&lt;7.45),D79&gt;=1.75),0.016,"shouldnthappen")))))))))))))))))))))))))))))</f>
        <v>0.028</v>
      </c>
      <c r="AA79" s="1" t="n">
        <f aca="false">IF(AND((A79&lt;7.8),A79&gt;=7.45,D79&gt;=1.75),0.051,IF(AND(A79&gt;=7.8,A79&gt;=7.45,D79&gt;=1.75),0.01,IF(AND(B79&gt;=3.35,B79&gt;=3.25,(A79&lt;7.45),D79&gt;=1.75),0.016,IF(AND((H79&lt;8.308),(D79&lt;0.15),(H79&lt;13.655),(D79&lt;0.35),(D79&lt;1.75)),0.009,IF(AND((H79&lt;14.529),(G79&lt;0.293),H79&gt;=13.655,(D79&lt;0.35),(D79&lt;1.75)),0.011,IF(AND(H79&gt;=14.529,(G79&lt;0.293),H79&gt;=13.655,(D79&lt;0.35),(D79&lt;1.75)),0.001,IF(AND(D79&gt;=0.25,G79&gt;=0.293,H79&gt;=13.655,(D79&lt;0.35),(D79&lt;1.75)),-0.004,IF(AND(H79&gt;=10.635,(H79&lt;10.696),(H79&lt;13.906),D79&gt;=0.35,(D79&lt;1.75)),0.036,IF(AND(G79&gt;=0.833,H79&gt;=10.696,(H79&lt;13.906),D79&gt;=0.35,(D79&lt;1.75)),0.016,IF(AND((A79&lt;6.65),(G79&lt;0.247),H79&gt;=13.906,D79&gt;=0.35,(D79&lt;1.75)),-0.008,IF(AND(A79&gt;=6.65,(G79&lt;0.247),H79&gt;=13.906,D79&gt;=0.35,(D79&lt;1.75)),0.011,IF(AND((B79&lt;2.45),G79&gt;=0.247,H79&gt;=13.906,D79&gt;=0.35,(D79&lt;1.75)),0,IF(AND((D79&lt;1.85),(B79&lt;2.95),(B79&lt;3.25),(A79&lt;7.45),D79&gt;=1.75),0.033,IF(AND((G79&lt;0.428),(B79&lt;3.35),B79&gt;=3.25,(A79&lt;7.45),D79&gt;=1.75),0.009,IF(AND(G79&gt;=0.428,(B79&lt;3.35),B79&gt;=3.25,(A79&lt;7.45),D79&gt;=1.75),0.042,IF(AND((A79&lt;4.6),H79&gt;=8.308,(D79&lt;0.15),(H79&lt;13.655),(D79&lt;0.35),(D79&lt;1.75)),0.003,IF(AND(A79&gt;=4.6,H79&gt;=8.308,(D79&lt;0.15),(H79&lt;13.655),(D79&lt;0.35),(D79&lt;1.75)),0,IF(AND((H79&lt;8.834),(A79&lt;5.05),D79&gt;=0.15,(H79&lt;13.655),(D79&lt;0.35),(D79&lt;1.75)),0.002,IF(AND(H79&gt;=8.834,(A79&lt;5.05),D79&gt;=0.15,(H79&lt;13.655),(D79&lt;0.35),(D79&lt;1.75)),-0.008,IF(AND((A79&lt;5.45),A79&gt;=5.05,D79&gt;=0.15,(H79&lt;13.655),(D79&lt;0.35),(D79&lt;1.75)),0.003,IF(AND(A79&gt;=5.45,A79&gt;=5.05,D79&gt;=0.15,(H79&lt;13.655),(D79&lt;0.35),(D79&lt;1.75)),-0.002,IF(AND((A79&lt;5.3),(D79&lt;0.25),G79&gt;=0.293,H79&gt;=13.655,(D79&lt;0.35),(D79&lt;1.75)),0.007,IF(AND(A79&gt;=5.3,(D79&lt;0.25),G79&gt;=0.293,H79&gt;=13.655,(D79&lt;0.35),(D79&lt;1.75)),0.001,IF(AND((H79&lt;7.309),(H79&lt;10.635),(H79&lt;10.696),(H79&lt;13.906),D79&gt;=0.35,(D79&lt;1.75)),0.014,IF(AND(H79&gt;=7.309,(H79&lt;10.635),(H79&lt;10.696),(H79&lt;13.906),D79&gt;=0.35,(D79&lt;1.75)),0.006,IF(AND((H79&lt;12.093),(G79&lt;0.833),H79&gt;=10.696,(H79&lt;13.906),D79&gt;=0.35,(D79&lt;1.75)),-0.01,IF(AND(H79&gt;=12.093,(G79&lt;0.833),H79&gt;=10.696,(H79&lt;13.906),D79&gt;=0.35,(D79&lt;1.75)),0.004,IF(AND((G79&lt;0.823),B79&gt;=2.45,G79&gt;=0.247,H79&gt;=13.906,D79&gt;=0.35,(D79&lt;1.75)),0.026,IF(AND(G79&gt;=0.823,B79&gt;=2.45,G79&gt;=0.247,H79&gt;=13.906,D79&gt;=0.35,(D79&lt;1.75)),0.006,IF(AND((H79&lt;11.121),D79&gt;=1.85,(B79&lt;2.95),(B79&lt;3.25),(A79&lt;7.45),D79&gt;=1.75),0.013,IF(AND(H79&gt;=11.121,D79&gt;=1.85,(B79&lt;2.95),(B79&lt;3.25),(A79&lt;7.45),D79&gt;=1.75),0.005,IF(AND((A79&lt;6.05),(A79&lt;6.45),B79&gt;=2.95,(B79&lt;3.25),(A79&lt;7.45),D79&gt;=1.75),0.001,IF(AND(A79&gt;=6.05,(A79&lt;6.45),B79&gt;=2.95,(B79&lt;3.25),(A79&lt;7.45),D79&gt;=1.75),-0.005,IF(AND((G79&lt;0.42),A79&gt;=6.45,B79&gt;=2.95,(B79&lt;3.25),(A79&lt;7.45),D79&gt;=1.75),0.004,IF(AND(G79&gt;=0.42,A79&gt;=6.45,B79&gt;=2.95,(B79&lt;3.25),(A79&lt;7.45),D79&gt;=1.75),0.019,"shouldnthappen")))))))))))))))))))))))))))))))))))</f>
        <v>0.026</v>
      </c>
      <c r="AB79" s="1" t="n">
        <f aca="false">+ 0.5</f>
        <v>0.5</v>
      </c>
    </row>
    <row r="80" customFormat="false" ht="13.8" hidden="false" customHeight="false" outlineLevel="0" collapsed="false">
      <c r="A80" s="11" t="n">
        <v>6.7</v>
      </c>
      <c r="B80" s="1" t="n">
        <v>3</v>
      </c>
      <c r="C80" s="1" t="n">
        <v>5</v>
      </c>
      <c r="D80" s="1" t="n">
        <v>1.7</v>
      </c>
      <c r="E80" s="1" t="s">
        <v>92</v>
      </c>
      <c r="F80" s="1" t="n">
        <v>2</v>
      </c>
      <c r="G80" s="1" t="n">
        <v>0.159177800640464</v>
      </c>
      <c r="H80" s="18" t="n">
        <v>14.0445256613195</v>
      </c>
      <c r="I80" s="1" t="n">
        <f aca="false">C80</f>
        <v>5</v>
      </c>
      <c r="J80" s="1" t="n">
        <f aca="false">SUM(M80:AB80)</f>
        <v>4.94</v>
      </c>
      <c r="K80" s="15" t="n">
        <f aca="false">1-SQRT(VAR(M80:AB80, I80)) / AVERAGE(M80:AB80)</f>
        <v>-2.88121817636578</v>
      </c>
      <c r="L80" s="1" t="n">
        <f aca="false">(J80-I80)/I80</f>
        <v>-0.0119999999999999</v>
      </c>
      <c r="M80" s="1" t="n">
        <f aca="false">IF(AND((H80&lt;5.245),(D80&lt;0.8)),0.075,IF(AND(H80&gt;=5.245,(D80&lt;0.8)),0.279,IF(AND((D80&lt;1.45),D80&gt;=0.8),1.043,IF(AND(D80&gt;=1.45,D80&gt;=0.8),1.423,"shouldnthappen"))))</f>
        <v>1.423</v>
      </c>
      <c r="N80" s="1" t="n">
        <f aca="false">IF(AND((A80&lt;4.35),(D80&lt;0.8)),0.048,IF(AND(A80&gt;=4.35,(D80&lt;0.8)),0.198,IF(AND(F80&gt;=2.5,D80&gt;=0.8),1.048,IF(AND((A80&lt;5.15),(F80&lt;2.5),D80&gt;=0.8),0.321,IF(AND(A80&gt;=5.15,(F80&lt;2.5),D80&gt;=0.8),0.783,"shouldnthappen")))))</f>
        <v>0.783</v>
      </c>
      <c r="O80" s="1" t="n">
        <f aca="false">IF(AND((H80&lt;5.245),(D80&lt;0.8)),0.034,IF(AND((A80&lt;5.9),D80&gt;=0.8),0.489,IF(AND(A80&gt;=5.9,D80&gt;=0.8),0.721,IF(AND((A80&lt;4.35),H80&gt;=5.245,(D80&lt;0.8)),0.041,IF(AND(A80&gt;=4.35,H80&gt;=5.245,(D80&lt;0.8)),0.142,"shouldnthappen")))))</f>
        <v>0.721</v>
      </c>
      <c r="P80" s="1" t="n">
        <f aca="false">IF(AND((B80&lt;2.8),(D80&lt;1.15)),0.244,IF(AND((D80&lt;1.75),D80&gt;=1.15),0.396,IF(AND(D80&gt;=1.75,D80&gt;=1.15),0.554,IF(AND((A80&lt;5.05),B80&gt;=2.8,(D80&lt;1.15)),0.078,IF(AND((H80&lt;14.877),A80&gt;=5.05,B80&gt;=2.8,(D80&lt;1.15)),0.118,IF(AND(H80&gt;=14.877,A80&gt;=5.05,B80&gt;=2.8,(D80&lt;1.15)),0.027,"shouldnthappen"))))))</f>
        <v>0.396</v>
      </c>
      <c r="Q80" s="1" t="n">
        <f aca="false">IF(AND(D80&gt;=0.45,(D80&lt;1.15)),0.17,IF(AND(A80&gt;=7.1,D80&gt;=1.15),0.539,IF(AND((A80&lt;6.25),(A80&lt;7.1),D80&gt;=1.15),0.258,IF(AND(A80&gt;=6.25,(A80&lt;7.1),D80&gt;=1.15),0.344,IF(AND(G80&gt;=0.418,(A80&lt;5.05),(D80&lt;0.45),(D80&lt;1.15)),0.033,IF(AND((H80&lt;14.494),(G80&lt;0.418),(A80&lt;5.05),(D80&lt;0.45),(D80&lt;1.15)),0.061,IF(AND(H80&gt;=14.494,(G80&lt;0.418),(A80&lt;5.05),(D80&lt;0.45),(D80&lt;1.15)),0.015,IF(AND(H80&gt;=14.877,(B80&lt;3.85),A80&gt;=5.05,(D80&lt;0.45),(D80&lt;1.15)),0.023,IF(AND((B80&lt;4),B80&gt;=3.85,A80&gt;=5.05,(D80&lt;0.45),(D80&lt;1.15)),0.009,IF(AND(B80&gt;=4,B80&gt;=3.85,A80&gt;=5.05,(D80&lt;0.45),(D80&lt;1.15)),0.052,IF(AND((G80&lt;0.05),(H80&lt;14.877),(B80&lt;3.85),A80&gt;=5.05,(D80&lt;0.45),(D80&lt;1.15)),0.024,IF(AND(G80&gt;=0.05,(H80&lt;14.877),(B80&lt;3.85),A80&gt;=5.05,(D80&lt;0.45),(D80&lt;1.15)),0.091,"shouldnthappen"))))))))))))</f>
        <v>0.344</v>
      </c>
      <c r="R80" s="1" t="n">
        <f aca="false">IF(AND(A80&gt;=7.1,D80&gt;=0.8),0.401,IF(AND((A80&lt;4.5),(G80&lt;0.905),(D80&lt;0.8)),0.024,IF(AND((H80&lt;9.966),G80&gt;=0.905,(D80&lt;0.8)),0.094,IF(AND(H80&gt;=9.966,G80&gt;=0.905,(D80&lt;0.8)),0.026,IF(AND(D80&gt;=2.05,(A80&lt;7.1),D80&gt;=0.8),0.277,IF(AND((H80&lt;5.523),A80&gt;=4.5,(G80&lt;0.905),(D80&lt;0.8)),0.012,IF(AND(H80&gt;=5.523,A80&gt;=4.5,(G80&lt;0.905),(D80&lt;0.8)),0.049,IF(AND((A80&lt;5.3),(D80&lt;2.05),(A80&lt;7.1),D80&gt;=0.8),0.095,IF(AND(A80&gt;=5.3,(D80&lt;2.05),(A80&lt;7.1),D80&gt;=0.8),0.196,"shouldnthappen")))))))))</f>
        <v>0.196</v>
      </c>
      <c r="S80" s="1" t="n">
        <f aca="false">IF(AND(A80&gt;=7.1,D80&gt;=1.35),0.298,IF(AND(G80&gt;=0.905,(D80&lt;0.8),(D80&lt;1.35)),0.068,IF(AND(H80&gt;=9.386,D80&gt;=0.8,(D80&lt;1.35)),0.126,IF(AND((H80&lt;7.426),(H80&lt;9.386),D80&gt;=0.8,(D80&lt;1.35)),0.091,IF(AND((A80&lt;5.3),(G80&lt;0.905),(A80&lt;7.1),D80&gt;=1.35),0.063,IF(AND((D80&lt;2.05),G80&gt;=0.905,(A80&lt;7.1),D80&gt;=1.35),0.015,IF(AND(D80&gt;=2.05,G80&gt;=0.905,(A80&lt;7.1),D80&gt;=1.35),0.089,IF(AND((H80&lt;10.505),(H80&lt;14.344),(G80&lt;0.905),(D80&lt;0.8),(D80&lt;1.35)),0.035,IF(AND((A80&lt;4.85),H80&gt;=14.344,(G80&lt;0.905),(D80&lt;0.8),(D80&lt;1.35)),0.006,IF(AND((B80&lt;2.75),H80&gt;=7.426,(H80&lt;9.386),D80&gt;=0.8,(D80&lt;1.35)),0.021,IF(AND(B80&gt;=2.75,H80&gt;=7.426,(H80&lt;9.386),D80&gt;=0.8,(D80&lt;1.35)),-0.01,IF(AND((B80&lt;2.35),A80&gt;=5.3,(G80&lt;0.905),(A80&lt;7.1),D80&gt;=1.35),0.068,IF(AND(B80&gt;=2.35,A80&gt;=5.3,(G80&lt;0.905),(A80&lt;7.1),D80&gt;=1.35),0.181,IF(AND((H80&lt;11.731),H80&gt;=10.505,(H80&lt;14.344),(G80&lt;0.905),(D80&lt;0.8),(D80&lt;1.35)),0.004,IF(AND(H80&gt;=11.731,H80&gt;=10.505,(H80&lt;14.344),(G80&lt;0.905),(D80&lt;0.8),(D80&lt;1.35)),0.024,IF(AND((H80&lt;14.877),A80&gt;=4.85,H80&gt;=14.344,(G80&lt;0.905),(D80&lt;0.8),(D80&lt;1.35)),0.063,IF(AND(H80&gt;=14.877,A80&gt;=4.85,H80&gt;=14.344,(G80&lt;0.905),(D80&lt;0.8),(D80&lt;1.35)),0.012,"shouldnthappen")))))))))))))))))</f>
        <v>0.181</v>
      </c>
      <c r="T80" s="1" t="n">
        <f aca="false">IF(AND(D80&gt;=0.45,(A80&lt;5.65)),0.067,IF(AND(A80&gt;=7.25,A80&gt;=5.65),0.244,IF(AND((H80&lt;9.966),G80&gt;=0.905,(D80&lt;0.45),(A80&lt;5.65)),0.062,IF(AND(H80&gt;=9.966,G80&gt;=0.905,(D80&lt;0.45),(A80&lt;5.65)),0.012,IF(AND((G80&lt;0.948),D80&gt;=2.05,(A80&lt;7.25),A80&gt;=5.65),0.157,IF(AND(G80&gt;=0.948,D80&gt;=2.05,(A80&lt;7.25),A80&gt;=5.65),0.037,IF(AND(G80&gt;=0.422,(B80&lt;3.15),(G80&lt;0.905),(D80&lt;0.45),(A80&lt;5.65)),0.011,IF(AND((D80&lt;0.25),(G80&lt;0.422),(B80&lt;3.15),(G80&lt;0.905),(D80&lt;0.45),(A80&lt;5.65)),0.04,IF(AND(D80&gt;=0.25,(G80&lt;0.422),(B80&lt;3.15),(G80&lt;0.905),(D80&lt;0.45),(A80&lt;5.65)),0.009,IF(AND((A80&lt;4.85),(B80&lt;3.25),B80&gt;=3.15,(G80&lt;0.905),(D80&lt;0.45),(A80&lt;5.65)),0.008,IF(AND(A80&gt;=4.85,(B80&lt;3.25),B80&gt;=3.15,(G80&lt;0.905),(D80&lt;0.45),(A80&lt;5.65)),-0.017,IF(AND((D80&lt;0.25),B80&gt;=3.25,B80&gt;=3.15,(G80&lt;0.905),(D80&lt;0.45),(A80&lt;5.65)),0.022,IF(AND(D80&gt;=0.25,B80&gt;=3.25,B80&gt;=3.15,(G80&lt;0.905),(D80&lt;0.45),(A80&lt;5.65)),0.009,IF(AND((F80&lt;2.5),(H80&lt;7.692),(G80&lt;0.644),(D80&lt;2.05),(A80&lt;7.25),A80&gt;=5.65),0.018,IF(AND(F80&gt;=2.5,(H80&lt;7.692),(G80&lt;0.644),(D80&lt;2.05),(A80&lt;7.25),A80&gt;=5.65),0.068,IF(AND((B80&lt;2.35),H80&gt;=7.692,(G80&lt;0.644),(D80&lt;2.05),(A80&lt;7.25),A80&gt;=5.65),0.023,IF(AND(B80&gt;=2.35,H80&gt;=7.692,(G80&lt;0.644),(D80&lt;2.05),(A80&lt;7.25),A80&gt;=5.65),0.125,IF(AND((G80&lt;0.766),(G80&lt;0.85),G80&gt;=0.644,(D80&lt;2.05),(A80&lt;7.25),A80&gt;=5.65),0.055,IF(AND(G80&gt;=0.766,(G80&lt;0.85),G80&gt;=0.644,(D80&lt;2.05),(A80&lt;7.25),A80&gt;=5.65),-0,IF(AND((B80&lt;2.95),G80&gt;=0.85,G80&gt;=0.644,(D80&lt;2.05),(A80&lt;7.25),A80&gt;=5.65),0.098,IF(AND(B80&gt;=2.95,G80&gt;=0.85,G80&gt;=0.644,(D80&lt;2.05),(A80&lt;7.25),A80&gt;=5.65),0.013,"shouldnthappen")))))))))))))))))))))</f>
        <v>0.125</v>
      </c>
      <c r="U80" s="1" t="n">
        <f aca="false">IF(AND(A80&gt;=7.25,D80&gt;=1.25),0.186,IF(AND((G80&lt;0.13),D80&gt;=0.35,(D80&lt;1.25)),-0.004,IF(AND(H80&gt;=14.246,(H80&lt;14.344),(D80&lt;0.35),(D80&lt;1.25)),-0.002,IF(AND((A80&lt;4.85),H80&gt;=14.344,(D80&lt;0.35),(D80&lt;1.25)),0.004,IF(AND(G80&gt;=0.446,(G80&lt;0.644),(A80&lt;7.25),D80&gt;=1.25),0.138,IF(AND(A80&gt;=5.45,(H80&lt;14.246),(H80&lt;14.344),(D80&lt;0.35),(D80&lt;1.25)),0.001,IF(AND((H80&lt;14.877),A80&gt;=4.85,H80&gt;=14.344,(D80&lt;0.35),(D80&lt;1.25)),0.035,IF(AND(H80&gt;=14.877,A80&gt;=4.85,H80&gt;=14.344,(D80&lt;0.35),(D80&lt;1.25)),0.007,IF(AND((B80&lt;3.35),H80&gt;=9.448,G80&gt;=0.13,D80&gt;=0.35,(D80&lt;1.25)),0.053,IF(AND(B80&gt;=3.35,H80&gt;=9.448,G80&gt;=0.13,D80&gt;=0.35,(D80&lt;1.25)),0.017,IF(AND((G80&lt;0.44),(G80&lt;0.446),(G80&lt;0.644),(A80&lt;7.25),D80&gt;=1.25),0.079,IF(AND(G80&gt;=0.44,(G80&lt;0.446),(G80&lt;0.644),(A80&lt;7.25),D80&gt;=1.25),0.02,IF(AND((A80&lt;5.95),(G80&lt;0.724),G80&gt;=0.644,(A80&lt;7.25),D80&gt;=1.25),-0.018,IF(AND(A80&gt;=5.95,(G80&lt;0.724),G80&gt;=0.644,(A80&lt;7.25),D80&gt;=1.25),0.027,IF(AND(A80&gt;=6.15,G80&gt;=0.724,G80&gt;=0.644,(A80&lt;7.25),D80&gt;=1.25),0.093,IF(AND((A80&lt;5.05),(A80&lt;5.45),(H80&lt;14.246),(H80&lt;14.344),(D80&lt;0.35),(D80&lt;1.25)),0.011,IF(AND(A80&gt;=5.05,(A80&lt;5.45),(H80&lt;14.246),(H80&lt;14.344),(D80&lt;0.35),(D80&lt;1.25)),0.021,IF(AND((A80&lt;5.4),(B80&lt;3.15),(H80&lt;9.448),G80&gt;=0.13,D80&gt;=0.35,(D80&lt;1.25)),0.007,IF(AND(A80&gt;=5.4,(B80&lt;3.15),(H80&lt;9.448),G80&gt;=0.13,D80&gt;=0.35,(D80&lt;1.25)),-0.011,IF(AND((B80&lt;3.75),B80&gt;=3.15,(H80&lt;9.448),G80&gt;=0.13,D80&gt;=0.35,(D80&lt;1.25)),0.012,IF(AND(B80&gt;=3.75,B80&gt;=3.15,(H80&lt;9.448),G80&gt;=0.13,D80&gt;=0.35,(D80&lt;1.25)),0.046,IF(AND((A80&lt;5.9),(A80&lt;6.15),G80&gt;=0.724,G80&gt;=0.644,(A80&lt;7.25),D80&gt;=1.25),0.06,IF(AND(A80&gt;=5.9,(A80&lt;6.15),G80&gt;=0.724,G80&gt;=0.644,(A80&lt;7.25),D80&gt;=1.25),0.005,"shouldnthappen")))))))))))))))))))))))</f>
        <v>0.079</v>
      </c>
      <c r="V80" s="1" t="n">
        <f aca="false">IF(AND(H80&gt;=15.155,(D80&lt;1.55)),0.084,IF(AND(A80&gt;=7.25,D80&gt;=1.55),0.141,IF(AND((G80&lt;0.043),D80&gt;=1.05,(H80&lt;15.155),(D80&lt;1.55)),-0.007,IF(AND(D80&gt;=1.85,G80&gt;=0.755,(A80&lt;7.25),D80&gt;=1.55),0.051,IF(AND((H80&lt;9.966),G80&gt;=0.905,(D80&lt;1.05),(H80&lt;15.155),(D80&lt;1.55)),0.043,IF(AND(H80&gt;=9.966,G80&gt;=0.905,(D80&lt;1.05),(H80&lt;15.155),(D80&lt;1.55)),0.007,IF(AND((G80&lt;0.278),(G80&lt;0.361),(G80&lt;0.755),(A80&lt;7.25),D80&gt;=1.55),0.08,IF(AND((A80&lt;5.8),G80&gt;=0.361,(G80&lt;0.755),(A80&lt;7.25),D80&gt;=1.55),0.019,IF(AND((A80&lt;6.05),(D80&lt;1.85),G80&gt;=0.755,(A80&lt;7.25),D80&gt;=1.55),0.01,IF(AND(A80&gt;=6.05,(D80&lt;1.85),G80&gt;=0.755,(A80&lt;7.25),D80&gt;=1.55),0.002,IF(AND((G80&lt;0.486),(B80&lt;3.15),(G80&lt;0.905),(D80&lt;1.05),(H80&lt;15.155),(D80&lt;1.55)),0.026,IF(AND(G80&gt;=0.486,(B80&lt;3.15),(G80&lt;0.905),(D80&lt;1.05),(H80&lt;15.155),(D80&lt;1.55)),0.001,IF(AND((B80&lt;3.25),B80&gt;=3.15,(G80&lt;0.905),(D80&lt;1.05),(H80&lt;15.155),(D80&lt;1.55)),-0.003,IF(AND(B80&gt;=3.25,B80&gt;=3.15,(G80&lt;0.905),(D80&lt;1.05),(H80&lt;15.155),(D80&lt;1.55)),0.012,IF(AND((H80&lt;7.426),(H80&lt;8.769),G80&gt;=0.043,D80&gt;=1.05,(H80&lt;15.155),(D80&lt;1.55)),0.041,IF(AND(H80&gt;=7.426,(H80&lt;8.769),G80&gt;=0.043,D80&gt;=1.05,(H80&lt;15.155),(D80&lt;1.55)),-0.008,IF(AND((H80&lt;10.696),H80&gt;=8.769,G80&gt;=0.043,D80&gt;=1.05,(H80&lt;15.155),(D80&lt;1.55)),0.069,IF(AND(H80&gt;=10.696,H80&gt;=8.769,G80&gt;=0.043,D80&gt;=1.05,(H80&lt;15.155),(D80&lt;1.55)),0.033,IF(AND((D80&lt;2.2),G80&gt;=0.278,(G80&lt;0.361),(G80&lt;0.755),(A80&lt;7.25),D80&gt;=1.55),0.022,IF(AND(D80&gt;=2.2,G80&gt;=0.278,(G80&lt;0.361),(G80&lt;0.755),(A80&lt;7.25),D80&gt;=1.55),-0.027,IF(AND((H80&lt;12.626),A80&gt;=5.8,G80&gt;=0.361,(G80&lt;0.755),(A80&lt;7.25),D80&gt;=1.55),0.126,IF(AND(H80&gt;=12.626,A80&gt;=5.8,G80&gt;=0.361,(G80&lt;0.755),(A80&lt;7.25),D80&gt;=1.55),0.065,"shouldnthappen"))))))))))))))))))))))</f>
        <v>0.08</v>
      </c>
      <c r="W80" s="1" t="n">
        <f aca="false">IF(AND(H80&gt;=15.155,(D80&lt;1.55)),0.064,IF(AND(A80&gt;=7.45,D80&gt;=1.55),0.115,IF(AND(B80&gt;=3.15,(H80&lt;10.257),(A80&lt;7.45),D80&gt;=1.55),0.097,IF(AND((A80&lt;4.85),H80&gt;=14.344,(D80&lt;0.35),(H80&lt;15.155),(D80&lt;1.55)),0.003,IF(AND(A80&gt;=6.05,(G80&lt;0.169),D80&gt;=0.35,(H80&lt;15.155),(D80&lt;1.55)),-0.008,IF(AND((G80&lt;0.181),G80&gt;=0.169,D80&gt;=0.35,(H80&lt;15.155),(D80&lt;1.55)),0.065,IF(AND(B80&gt;=3.05,(B80&lt;3.15),(H80&lt;10.257),(A80&lt;7.45),D80&gt;=1.55),-0.023,IF(AND(H80&gt;=11.854,(G80&lt;0.613),H80&gt;=10.257,(A80&lt;7.45),D80&gt;=1.55),0.068,IF(AND((D80&lt;0.25),(B80&lt;3.15),(H80&lt;14.344),(D80&lt;0.35),(H80&lt;15.155),(D80&lt;1.55)),0.014,IF(AND(D80&gt;=0.25,(B80&lt;3.15),(H80&lt;14.344),(D80&lt;0.35),(H80&lt;15.155),(D80&lt;1.55)),0.002,IF(AND((A80&lt;5.05),B80&gt;=3.15,(H80&lt;14.344),(D80&lt;0.35),(H80&lt;15.155),(D80&lt;1.55)),-0.001,IF(AND(A80&gt;=5.05,B80&gt;=3.15,(H80&lt;14.344),(D80&lt;0.35),(H80&lt;15.155),(D80&lt;1.55)),0.009,IF(AND((H80&lt;14.877),A80&gt;=4.85,H80&gt;=14.344,(D80&lt;0.35),(H80&lt;15.155),(D80&lt;1.55)),0.023,IF(AND(H80&gt;=14.877,A80&gt;=4.85,H80&gt;=14.344,(D80&lt;0.35),(H80&lt;15.155),(D80&lt;1.55)),0.004,IF(AND((H80&lt;13.602),(A80&lt;6.05),(G80&lt;0.169),D80&gt;=0.35,(H80&lt;15.155),(D80&lt;1.55)),0.023,IF(AND(H80&gt;=13.602,(A80&lt;6.05),(G80&lt;0.169),D80&gt;=0.35,(H80&lt;15.155),(D80&lt;1.55)),-0.006,IF(AND((B80&lt;2.95),G80&gt;=0.181,G80&gt;=0.169,D80&gt;=0.35,(H80&lt;15.155),(D80&lt;1.55)),0.019,IF(AND(B80&gt;=2.95,G80&gt;=0.181,G80&gt;=0.169,D80&gt;=0.35,(H80&lt;15.155),(D80&lt;1.55)),0.034,IF(AND((A80&lt;5.35),(B80&lt;3.05),(B80&lt;3.15),(H80&lt;10.257),(A80&lt;7.45),D80&gt;=1.55),0.009,IF(AND(A80&gt;=5.35,(B80&lt;3.05),(B80&lt;3.15),(H80&lt;10.257),(A80&lt;7.45),D80&gt;=1.55),0.058,IF(AND((B80&lt;2.9),(H80&lt;11.854),(G80&lt;0.613),H80&gt;=10.257,(A80&lt;7.45),D80&gt;=1.55),0.037,IF(AND(B80&gt;=2.9,(H80&lt;11.854),(G80&lt;0.613),H80&gt;=10.257,(A80&lt;7.45),D80&gt;=1.55),-0.005,IF(AND((A80&lt;6.4),(G80&lt;0.711),G80&gt;=0.613,H80&gt;=10.257,(A80&lt;7.45),D80&gt;=1.55),0.001,IF(AND(A80&gt;=6.4,(G80&lt;0.711),G80&gt;=0.613,H80&gt;=10.257,(A80&lt;7.45),D80&gt;=1.55),-0.002,IF(AND((D80&lt;1.9),G80&gt;=0.711,G80&gt;=0.613,H80&gt;=10.257,(A80&lt;7.45),D80&gt;=1.55),0.007,IF(AND(D80&gt;=1.9,G80&gt;=0.711,G80&gt;=0.613,H80&gt;=10.257,(A80&lt;7.45),D80&gt;=1.55),0.023,"shouldnthappen"))))))))))))))))))))))))))</f>
        <v>0.068</v>
      </c>
      <c r="X80" s="1" t="n">
        <f aca="false">IF(AND(H80&gt;=15.155,(F80&lt;2.5)),0.049,IF(AND(A80&gt;=7.45,F80&gt;=2.5),0.089,IF(AND((G80&lt;0.107),(G80&lt;0.364),(A80&lt;7.45),F80&gt;=2.5),0.055,IF(AND(A80&gt;=5.75,(G80&lt;0.572),(D80&lt;1.25),(H80&lt;15.155),(F80&lt;2.5)),-0.018,IF(AND((A80&lt;5.7),(H80&lt;12.626),G80&gt;=0.364,(A80&lt;7.45),F80&gt;=2.5),0.012,IF(AND(A80&gt;=5.7,(H80&lt;12.626),G80&gt;=0.364,(A80&lt;7.45),F80&gt;=2.5),0.065,IF(AND((G80&lt;0.628),H80&gt;=12.626,G80&gt;=0.364,(A80&lt;7.45),F80&gt;=2.5),0.047,IF(AND((G80&lt;0.545),(A80&lt;5.75),(G80&lt;0.572),(D80&lt;1.25),(H80&lt;15.155),(F80&lt;2.5)),0.007,IF(AND(G80&gt;=0.545,(A80&lt;5.75),(G80&lt;0.572),(D80&lt;1.25),(H80&lt;15.155),(F80&lt;2.5)),-0.009,IF(AND((D80&lt;0.3),(H80&lt;11.788),G80&gt;=0.572,(D80&lt;1.25),(H80&lt;15.155),(F80&lt;2.5)),0.01,IF(AND(D80&gt;=0.3,(H80&lt;11.788),G80&gt;=0.572,(D80&lt;1.25),(H80&lt;15.155),(F80&lt;2.5)),0.03,IF(AND((A80&lt;4.75),H80&gt;=11.788,G80&gt;=0.572,(D80&lt;1.25),(H80&lt;15.155),(F80&lt;2.5)),0.001,IF(AND(A80&gt;=4.75,H80&gt;=11.788,G80&gt;=0.572,(D80&lt;1.25),(H80&lt;15.155),(F80&lt;2.5)),0.01,IF(AND((A80&lt;5.5),(A80&lt;6.15),(G80&lt;0.652),D80&gt;=1.25,(H80&lt;15.155),(F80&lt;2.5)),0.014,IF(AND(A80&gt;=5.5,(A80&lt;6.15),(G80&lt;0.652),D80&gt;=1.25,(H80&lt;15.155),(F80&lt;2.5)),0.049,IF(AND((H80&lt;12.206),A80&gt;=6.15,(G80&lt;0.652),D80&gt;=1.25,(H80&lt;15.155),(F80&lt;2.5)),-0.009,IF(AND(H80&gt;=12.206,A80&gt;=6.15,(G80&lt;0.652),D80&gt;=1.25,(H80&lt;15.155),(F80&lt;2.5)),0.021,IF(AND((A80&lt;5.55),(A80&lt;6.2),G80&gt;=0.652,D80&gt;=1.25,(H80&lt;15.155),(F80&lt;2.5)),0.011,IF(AND(A80&gt;=5.55,(A80&lt;6.2),G80&gt;=0.652,D80&gt;=1.25,(H80&lt;15.155),(F80&lt;2.5)),-0.019,IF(AND((B80&lt;3.2),A80&gt;=6.2,G80&gt;=0.652,D80&gt;=1.25,(H80&lt;15.155),(F80&lt;2.5)),0.025,IF(AND(B80&gt;=3.2,A80&gt;=6.2,G80&gt;=0.652,D80&gt;=1.25,(H80&lt;15.155),(F80&lt;2.5)),0.001,IF(AND((G80&lt;0.183),(G80&lt;0.301),G80&gt;=0.107,(G80&lt;0.364),(A80&lt;7.45),F80&gt;=2.5),-0.009,IF(AND(G80&gt;=0.183,(G80&lt;0.301),G80&gt;=0.107,(G80&lt;0.364),(A80&lt;7.45),F80&gt;=2.5),0.022,IF(AND((D80&lt;2.2),G80&gt;=0.301,G80&gt;=0.107,(G80&lt;0.364),(A80&lt;7.45),F80&gt;=2.5),0.004,IF(AND(D80&gt;=2.2,G80&gt;=0.301,G80&gt;=0.107,(G80&lt;0.364),(A80&lt;7.45),F80&gt;=2.5),-0.02,IF(AND((G80&lt;0.787),G80&gt;=0.628,H80&gt;=12.626,G80&gt;=0.364,(A80&lt;7.45),F80&gt;=2.5),-0.001,IF(AND(G80&gt;=0.787,G80&gt;=0.628,H80&gt;=12.626,G80&gt;=0.364,(A80&lt;7.45),F80&gt;=2.5),0.016,"shouldnthappen")))))))))))))))))))))))))))</f>
        <v>0.021</v>
      </c>
      <c r="Y80" s="1" t="n">
        <f aca="false">IF(AND(H80&gt;=15.155,(D80&lt;1.55)),0.037,IF(AND(D80&gt;=2.45,(A80&lt;7.45),D80&gt;=1.55),0.054,IF(AND((A80&lt;7.8),A80&gt;=7.45,D80&gt;=1.55),0.078,IF(AND(A80&gt;=7.8,A80&gt;=7.45,D80&gt;=1.55),0.021,IF(AND(A80&gt;=6.2,G80&gt;=0.68,D80&gt;=1.25,(H80&lt;15.155),(D80&lt;1.55)),0.019,IF(AND((B80&lt;2.65),(A80&lt;4.95),(G80&lt;0.572),(D80&lt;1.25),(H80&lt;15.155),(D80&lt;1.55)),0.021,IF(AND(B80&gt;=2.65,(A80&lt;4.95),(G80&lt;0.572),(D80&lt;1.25),(H80&lt;15.155),(D80&lt;1.55)),0.006,IF(AND((H80&lt;14.344),A80&gt;=4.95,(G80&lt;0.572),(D80&lt;1.25),(H80&lt;15.155),(D80&lt;1.55)),-0.005,IF(AND(H80&gt;=14.344,A80&gt;=4.95,(G80&lt;0.572),(D80&lt;1.25),(H80&lt;15.155),(D80&lt;1.55)),0.013,IF(AND((G80&lt;0.833),(H80&lt;11.788),G80&gt;=0.572,(D80&lt;1.25),(H80&lt;15.155),(D80&lt;1.55)),0.009,IF(AND(G80&gt;=0.833,(H80&lt;11.788),G80&gt;=0.572,(D80&lt;1.25),(H80&lt;15.155),(D80&lt;1.55)),0.024,IF(AND((A80&lt;4.75),H80&gt;=11.788,G80&gt;=0.572,(D80&lt;1.25),(H80&lt;15.155),(D80&lt;1.55)),0.001,IF(AND(A80&gt;=4.75,H80&gt;=11.788,G80&gt;=0.572,(D80&lt;1.25),(H80&lt;15.155),(D80&lt;1.55)),0.008,IF(AND((A80&lt;5.65),(A80&lt;6.15),(G80&lt;0.68),D80&gt;=1.25,(H80&lt;15.155),(D80&lt;1.55)),0.017,IF(AND(A80&gt;=5.65,(A80&lt;6.15),(G80&lt;0.68),D80&gt;=1.25,(H80&lt;15.155),(D80&lt;1.55)),0.039,IF(AND((G80&lt;0.436),A80&gt;=6.15,(G80&lt;0.68),D80&gt;=1.25,(H80&lt;15.155),(D80&lt;1.55)),-0.004,IF(AND(G80&gt;=0.436,A80&gt;=6.15,(G80&lt;0.68),D80&gt;=1.25,(H80&lt;15.155),(D80&lt;1.55)),0.022,IF(AND((A80&lt;5.55),(A80&lt;6.2),G80&gt;=0.68,D80&gt;=1.25,(H80&lt;15.155),(D80&lt;1.55)),0.009,IF(AND(A80&gt;=5.55,(A80&lt;6.2),G80&gt;=0.68,D80&gt;=1.25,(H80&lt;15.155),(D80&lt;1.55)),-0.016,IF(AND((G80&lt;0.107),(G80&lt;0.361),(G80&lt;0.613),(D80&lt;2.45),(A80&lt;7.45),D80&gt;=1.55),0.042,IF(AND(G80&gt;=0.107,(G80&lt;0.361),(G80&lt;0.613),(D80&lt;2.45),(A80&lt;7.45),D80&gt;=1.55),0.002,IF(AND((D80&lt;2.35),G80&gt;=0.361,(G80&lt;0.613),(D80&lt;2.45),(A80&lt;7.45),D80&gt;=1.55),0.051,IF(AND(D80&gt;=2.35,G80&gt;=0.361,(G80&lt;0.613),(D80&lt;2.45),(A80&lt;7.45),D80&gt;=1.55),0.016,IF(AND((A80&lt;6.4),(G80&lt;0.711),G80&gt;=0.613,(D80&lt;2.45),(A80&lt;7.45),D80&gt;=1.55),0.001,IF(AND(A80&gt;=6.4,(G80&lt;0.711),G80&gt;=0.613,(D80&lt;2.45),(A80&lt;7.45),D80&gt;=1.55),-0.002,IF(AND((B80&lt;2.95),G80&gt;=0.711,G80&gt;=0.613,(D80&lt;2.45),(A80&lt;7.45),D80&gt;=1.55),0.023,IF(AND(B80&gt;=2.95,G80&gt;=0.711,G80&gt;=0.613,(D80&lt;2.45),(A80&lt;7.45),D80&gt;=1.55),0.01,"shouldnthappen")))))))))))))))))))))))))))</f>
        <v>0.002</v>
      </c>
      <c r="Z80" s="1" t="n">
        <f aca="false">IF(AND(A80&gt;=7.45,D80&gt;=1.75),0.056,IF(AND(H80&gt;=15.059,A80&gt;=5.55,(D80&lt;1.75)),0.028,IF(AND((D80&lt;0.35),G80&gt;=0.905,(A80&lt;5.55),(D80&lt;1.75)),0.005,IF(AND(D80&gt;=0.35,G80&gt;=0.905,(A80&lt;5.55),(D80&lt;1.75)),0.026,IF(AND((H80&lt;8.711),D80&gt;=2.45,(A80&lt;7.45),D80&gt;=1.75),0.011,IF(AND(H80&gt;=8.711,D80&gt;=2.45,(A80&lt;7.45),D80&gt;=1.75),0.049,IF(AND((G80&lt;0.107),(G80&lt;0.487),(D80&lt;2.45),(A80&lt;7.45),D80&gt;=1.75),0.032,IF(AND((H80&lt;10.915),(A80&lt;4.5),(B80&lt;3.15),(G80&lt;0.905),(A80&lt;5.55),(D80&lt;1.75)),-0.001,IF(AND(H80&gt;=10.915,(A80&lt;4.5),(B80&lt;3.15),(G80&lt;0.905),(A80&lt;5.55),(D80&lt;1.75)),0.003,IF(AND((A80&lt;5.05),A80&gt;=4.5,(B80&lt;3.15),(G80&lt;0.905),(A80&lt;5.55),(D80&lt;1.75)),0.015,IF(AND(A80&gt;=5.05,A80&gt;=4.5,(B80&lt;3.15),(G80&lt;0.905),(A80&lt;5.55),(D80&lt;1.75)),0.006,IF(AND((G80&lt;0.05),(G80&lt;0.091),B80&gt;=3.15,(G80&lt;0.905),(A80&lt;5.55),(D80&lt;1.75)),0.001,IF(AND(G80&gt;=0.05,(G80&lt;0.091),B80&gt;=3.15,(G80&lt;0.905),(A80&lt;5.55),(D80&lt;1.75)),0.008,IF(AND((G80&lt;0.587),G80&gt;=0.091,B80&gt;=3.15,(G80&lt;0.905),(A80&lt;5.55),(D80&lt;1.75)),-0.003,IF(AND(G80&gt;=0.587,G80&gt;=0.091,B80&gt;=3.15,(G80&lt;0.905),(A80&lt;5.55),(D80&lt;1.75)),0.004,IF(AND((F80&lt;2.5),(B80&lt;2.85),(G80&lt;0.419),(H80&lt;15.059),A80&gt;=5.55,(D80&lt;1.75)),0.041,IF(AND(F80&gt;=2.5,(B80&lt;2.85),(G80&lt;0.419),(H80&lt;15.059),A80&gt;=5.55,(D80&lt;1.75)),0.015,IF(AND((G80&lt;0.164),B80&gt;=2.85,(G80&lt;0.419),(H80&lt;15.059),A80&gt;=5.55,(D80&lt;1.75)),0.01,IF(AND(G80&gt;=0.164,B80&gt;=2.85,(G80&lt;0.419),(H80&lt;15.059),A80&gt;=5.55,(D80&lt;1.75)),-0.001,IF(AND((B80&lt;2.55),(B80&lt;2.95),G80&gt;=0.419,(H80&lt;15.059),A80&gt;=5.55,(D80&lt;1.75)),0.014,IF(AND(B80&gt;=2.55,(B80&lt;2.95),G80&gt;=0.419,(H80&lt;15.059),A80&gt;=5.55,(D80&lt;1.75)),-0.013,IF(AND((D80&lt;1.55),B80&gt;=2.95,G80&gt;=0.419,(H80&lt;15.059),A80&gt;=5.55,(D80&lt;1.75)),0.023,IF(AND(D80&gt;=1.55,B80&gt;=2.95,G80&gt;=0.419,(H80&lt;15.059),A80&gt;=5.55,(D80&lt;1.75)),0.005,IF(AND((H80&lt;13.278),G80&gt;=0.107,(G80&lt;0.487),(D80&lt;2.45),(A80&lt;7.45),D80&gt;=1.75),-0.009,IF(AND(H80&gt;=13.278,G80&gt;=0.107,(G80&lt;0.487),(D80&lt;2.45),(A80&lt;7.45),D80&gt;=1.75),0.017,IF(AND((D80&lt;2.35),(G80&lt;0.571),G80&gt;=0.487,(D80&lt;2.45),(A80&lt;7.45),D80&gt;=1.75),0.053,IF(AND(D80&gt;=2.35,(G80&lt;0.571),G80&gt;=0.487,(D80&lt;2.45),(A80&lt;7.45),D80&gt;=1.75),0.009,IF(AND((G80&lt;0.779),G80&gt;=0.571,G80&gt;=0.487,(D80&lt;2.45),(A80&lt;7.45),D80&gt;=1.75),0.006,IF(AND(G80&gt;=0.779,G80&gt;=0.571,G80&gt;=0.487,(D80&lt;2.45),(A80&lt;7.45),D80&gt;=1.75),0.016,"shouldnthappen")))))))))))))))))))))))))))))</f>
        <v>0.01</v>
      </c>
      <c r="AA80" s="1" t="n">
        <f aca="false">IF(AND((A80&lt;7.8),A80&gt;=7.45,D80&gt;=1.75),0.051,IF(AND(A80&gt;=7.8,A80&gt;=7.45,D80&gt;=1.75),0.01,IF(AND(B80&gt;=3.35,B80&gt;=3.25,(A80&lt;7.45),D80&gt;=1.75),0.016,IF(AND((H80&lt;8.308),(D80&lt;0.15),(H80&lt;13.655),(D80&lt;0.35),(D80&lt;1.75)),0.009,IF(AND((H80&lt;14.529),(G80&lt;0.293),H80&gt;=13.655,(D80&lt;0.35),(D80&lt;1.75)),0.011,IF(AND(H80&gt;=14.529,(G80&lt;0.293),H80&gt;=13.655,(D80&lt;0.35),(D80&lt;1.75)),0.001,IF(AND(D80&gt;=0.25,G80&gt;=0.293,H80&gt;=13.655,(D80&lt;0.35),(D80&lt;1.75)),-0.004,IF(AND(H80&gt;=10.635,(H80&lt;10.696),(H80&lt;13.906),D80&gt;=0.35,(D80&lt;1.75)),0.036,IF(AND(G80&gt;=0.833,H80&gt;=10.696,(H80&lt;13.906),D80&gt;=0.35,(D80&lt;1.75)),0.016,IF(AND((A80&lt;6.65),(G80&lt;0.247),H80&gt;=13.906,D80&gt;=0.35,(D80&lt;1.75)),-0.008,IF(AND(A80&gt;=6.65,(G80&lt;0.247),H80&gt;=13.906,D80&gt;=0.35,(D80&lt;1.75)),0.011,IF(AND((B80&lt;2.45),G80&gt;=0.247,H80&gt;=13.906,D80&gt;=0.35,(D80&lt;1.75)),0,IF(AND((D80&lt;1.85),(B80&lt;2.95),(B80&lt;3.25),(A80&lt;7.45),D80&gt;=1.75),0.033,IF(AND((G80&lt;0.428),(B80&lt;3.35),B80&gt;=3.25,(A80&lt;7.45),D80&gt;=1.75),0.009,IF(AND(G80&gt;=0.428,(B80&lt;3.35),B80&gt;=3.25,(A80&lt;7.45),D80&gt;=1.75),0.042,IF(AND((A80&lt;4.6),H80&gt;=8.308,(D80&lt;0.15),(H80&lt;13.655),(D80&lt;0.35),(D80&lt;1.75)),0.003,IF(AND(A80&gt;=4.6,H80&gt;=8.308,(D80&lt;0.15),(H80&lt;13.655),(D80&lt;0.35),(D80&lt;1.75)),0,IF(AND((H80&lt;8.834),(A80&lt;5.05),D80&gt;=0.15,(H80&lt;13.655),(D80&lt;0.35),(D80&lt;1.75)),0.002,IF(AND(H80&gt;=8.834,(A80&lt;5.05),D80&gt;=0.15,(H80&lt;13.655),(D80&lt;0.35),(D80&lt;1.75)),-0.008,IF(AND((A80&lt;5.45),A80&gt;=5.05,D80&gt;=0.15,(H80&lt;13.655),(D80&lt;0.35),(D80&lt;1.75)),0.003,IF(AND(A80&gt;=5.45,A80&gt;=5.05,D80&gt;=0.15,(H80&lt;13.655),(D80&lt;0.35),(D80&lt;1.75)),-0.002,IF(AND((A80&lt;5.3),(D80&lt;0.25),G80&gt;=0.293,H80&gt;=13.655,(D80&lt;0.35),(D80&lt;1.75)),0.007,IF(AND(A80&gt;=5.3,(D80&lt;0.25),G80&gt;=0.293,H80&gt;=13.655,(D80&lt;0.35),(D80&lt;1.75)),0.001,IF(AND((H80&lt;7.309),(H80&lt;10.635),(H80&lt;10.696),(H80&lt;13.906),D80&gt;=0.35,(D80&lt;1.75)),0.014,IF(AND(H80&gt;=7.309,(H80&lt;10.635),(H80&lt;10.696),(H80&lt;13.906),D80&gt;=0.35,(D80&lt;1.75)),0.006,IF(AND((H80&lt;12.093),(G80&lt;0.833),H80&gt;=10.696,(H80&lt;13.906),D80&gt;=0.35,(D80&lt;1.75)),-0.01,IF(AND(H80&gt;=12.093,(G80&lt;0.833),H80&gt;=10.696,(H80&lt;13.906),D80&gt;=0.35,(D80&lt;1.75)),0.004,IF(AND((G80&lt;0.823),B80&gt;=2.45,G80&gt;=0.247,H80&gt;=13.906,D80&gt;=0.35,(D80&lt;1.75)),0.026,IF(AND(G80&gt;=0.823,B80&gt;=2.45,G80&gt;=0.247,H80&gt;=13.906,D80&gt;=0.35,(D80&lt;1.75)),0.006,IF(AND((H80&lt;11.121),D80&gt;=1.85,(B80&lt;2.95),(B80&lt;3.25),(A80&lt;7.45),D80&gt;=1.75),0.013,IF(AND(H80&gt;=11.121,D80&gt;=1.85,(B80&lt;2.95),(B80&lt;3.25),(A80&lt;7.45),D80&gt;=1.75),0.005,IF(AND((A80&lt;6.05),(A80&lt;6.45),B80&gt;=2.95,(B80&lt;3.25),(A80&lt;7.45),D80&gt;=1.75),0.001,IF(AND(A80&gt;=6.05,(A80&lt;6.45),B80&gt;=2.95,(B80&lt;3.25),(A80&lt;7.45),D80&gt;=1.75),-0.005,IF(AND((G80&lt;0.42),A80&gt;=6.45,B80&gt;=2.95,(B80&lt;3.25),(A80&lt;7.45),D80&gt;=1.75),0.004,IF(AND(G80&gt;=0.42,A80&gt;=6.45,B80&gt;=2.95,(B80&lt;3.25),(A80&lt;7.45),D80&gt;=1.75),0.019,"shouldnthappen")))))))))))))))))))))))))))))))))))</f>
        <v>0.011</v>
      </c>
      <c r="AB80" s="1" t="n">
        <f aca="false">+ 0.5</f>
        <v>0.5</v>
      </c>
    </row>
    <row r="81" customFormat="false" ht="13.8" hidden="false" customHeight="false" outlineLevel="0" collapsed="false">
      <c r="A81" s="11" t="n">
        <v>6</v>
      </c>
      <c r="B81" s="1" t="n">
        <v>2.9</v>
      </c>
      <c r="C81" s="1" t="n">
        <v>4.5</v>
      </c>
      <c r="D81" s="1" t="n">
        <v>1.5</v>
      </c>
      <c r="E81" s="1" t="s">
        <v>92</v>
      </c>
      <c r="F81" s="1" t="n">
        <v>2</v>
      </c>
      <c r="G81" s="1" t="n">
        <v>0.244005659362301</v>
      </c>
      <c r="H81" s="18" t="n">
        <v>8.84047660185024</v>
      </c>
      <c r="I81" s="1" t="n">
        <f aca="false">C81</f>
        <v>4.5</v>
      </c>
      <c r="J81" s="1" t="n">
        <f aca="false">SUM(M81:AB81)</f>
        <v>4.843</v>
      </c>
      <c r="K81" s="15" t="n">
        <f aca="false">1-SQRT(VAR(M81:AB81, I81)) / AVERAGE(M81:AB81)</f>
        <v>-2.58578801929554</v>
      </c>
      <c r="L81" s="1" t="n">
        <f aca="false">(J81-I81)/I81</f>
        <v>0.0762222222222222</v>
      </c>
      <c r="M81" s="1" t="n">
        <f aca="false">IF(AND((H81&lt;5.245),(D81&lt;0.8)),0.075,IF(AND(H81&gt;=5.245,(D81&lt;0.8)),0.279,IF(AND((D81&lt;1.45),D81&gt;=0.8),1.043,IF(AND(D81&gt;=1.45,D81&gt;=0.8),1.423,"shouldnthappen"))))</f>
        <v>1.423</v>
      </c>
      <c r="N81" s="1" t="n">
        <f aca="false">IF(AND((A81&lt;4.35),(D81&lt;0.8)),0.048,IF(AND(A81&gt;=4.35,(D81&lt;0.8)),0.198,IF(AND(F81&gt;=2.5,D81&gt;=0.8),1.048,IF(AND((A81&lt;5.15),(F81&lt;2.5),D81&gt;=0.8),0.321,IF(AND(A81&gt;=5.15,(F81&lt;2.5),D81&gt;=0.8),0.783,"shouldnthappen")))))</f>
        <v>0.783</v>
      </c>
      <c r="O81" s="1" t="n">
        <f aca="false">IF(AND((H81&lt;5.245),(D81&lt;0.8)),0.034,IF(AND((A81&lt;5.9),D81&gt;=0.8),0.489,IF(AND(A81&gt;=5.9,D81&gt;=0.8),0.721,IF(AND((A81&lt;4.35),H81&gt;=5.245,(D81&lt;0.8)),0.041,IF(AND(A81&gt;=4.35,H81&gt;=5.245,(D81&lt;0.8)),0.142,"shouldnthappen")))))</f>
        <v>0.721</v>
      </c>
      <c r="P81" s="1" t="n">
        <f aca="false">IF(AND((B81&lt;2.8),(D81&lt;1.15)),0.244,IF(AND((D81&lt;1.75),D81&gt;=1.15),0.396,IF(AND(D81&gt;=1.75,D81&gt;=1.15),0.554,IF(AND((A81&lt;5.05),B81&gt;=2.8,(D81&lt;1.15)),0.078,IF(AND((H81&lt;14.877),A81&gt;=5.05,B81&gt;=2.8,(D81&lt;1.15)),0.118,IF(AND(H81&gt;=14.877,A81&gt;=5.05,B81&gt;=2.8,(D81&lt;1.15)),0.027,"shouldnthappen"))))))</f>
        <v>0.396</v>
      </c>
      <c r="Q81" s="1" t="n">
        <f aca="false">IF(AND(D81&gt;=0.45,(D81&lt;1.15)),0.17,IF(AND(A81&gt;=7.1,D81&gt;=1.15),0.539,IF(AND((A81&lt;6.25),(A81&lt;7.1),D81&gt;=1.15),0.258,IF(AND(A81&gt;=6.25,(A81&lt;7.1),D81&gt;=1.15),0.344,IF(AND(G81&gt;=0.418,(A81&lt;5.05),(D81&lt;0.45),(D81&lt;1.15)),0.033,IF(AND((H81&lt;14.494),(G81&lt;0.418),(A81&lt;5.05),(D81&lt;0.45),(D81&lt;1.15)),0.061,IF(AND(H81&gt;=14.494,(G81&lt;0.418),(A81&lt;5.05),(D81&lt;0.45),(D81&lt;1.15)),0.015,IF(AND(H81&gt;=14.877,(B81&lt;3.85),A81&gt;=5.05,(D81&lt;0.45),(D81&lt;1.15)),0.023,IF(AND((B81&lt;4),B81&gt;=3.85,A81&gt;=5.05,(D81&lt;0.45),(D81&lt;1.15)),0.009,IF(AND(B81&gt;=4,B81&gt;=3.85,A81&gt;=5.05,(D81&lt;0.45),(D81&lt;1.15)),0.052,IF(AND((G81&lt;0.05),(H81&lt;14.877),(B81&lt;3.85),A81&gt;=5.05,(D81&lt;0.45),(D81&lt;1.15)),0.024,IF(AND(G81&gt;=0.05,(H81&lt;14.877),(B81&lt;3.85),A81&gt;=5.05,(D81&lt;0.45),(D81&lt;1.15)),0.091,"shouldnthappen"))))))))))))</f>
        <v>0.258</v>
      </c>
      <c r="R81" s="1" t="n">
        <f aca="false">IF(AND(A81&gt;=7.1,D81&gt;=0.8),0.401,IF(AND((A81&lt;4.5),(G81&lt;0.905),(D81&lt;0.8)),0.024,IF(AND((H81&lt;9.966),G81&gt;=0.905,(D81&lt;0.8)),0.094,IF(AND(H81&gt;=9.966,G81&gt;=0.905,(D81&lt;0.8)),0.026,IF(AND(D81&gt;=2.05,(A81&lt;7.1),D81&gt;=0.8),0.277,IF(AND((H81&lt;5.523),A81&gt;=4.5,(G81&lt;0.905),(D81&lt;0.8)),0.012,IF(AND(H81&gt;=5.523,A81&gt;=4.5,(G81&lt;0.905),(D81&lt;0.8)),0.049,IF(AND((A81&lt;5.3),(D81&lt;2.05),(A81&lt;7.1),D81&gt;=0.8),0.095,IF(AND(A81&gt;=5.3,(D81&lt;2.05),(A81&lt;7.1),D81&gt;=0.8),0.196,"shouldnthappen")))))))))</f>
        <v>0.196</v>
      </c>
      <c r="S81" s="1" t="n">
        <f aca="false">IF(AND(A81&gt;=7.1,D81&gt;=1.35),0.298,IF(AND(G81&gt;=0.905,(D81&lt;0.8),(D81&lt;1.35)),0.068,IF(AND(H81&gt;=9.386,D81&gt;=0.8,(D81&lt;1.35)),0.126,IF(AND((H81&lt;7.426),(H81&lt;9.386),D81&gt;=0.8,(D81&lt;1.35)),0.091,IF(AND((A81&lt;5.3),(G81&lt;0.905),(A81&lt;7.1),D81&gt;=1.35),0.063,IF(AND((D81&lt;2.05),G81&gt;=0.905,(A81&lt;7.1),D81&gt;=1.35),0.015,IF(AND(D81&gt;=2.05,G81&gt;=0.905,(A81&lt;7.1),D81&gt;=1.35),0.089,IF(AND((H81&lt;10.505),(H81&lt;14.344),(G81&lt;0.905),(D81&lt;0.8),(D81&lt;1.35)),0.035,IF(AND((A81&lt;4.85),H81&gt;=14.344,(G81&lt;0.905),(D81&lt;0.8),(D81&lt;1.35)),0.006,IF(AND((B81&lt;2.75),H81&gt;=7.426,(H81&lt;9.386),D81&gt;=0.8,(D81&lt;1.35)),0.021,IF(AND(B81&gt;=2.75,H81&gt;=7.426,(H81&lt;9.386),D81&gt;=0.8,(D81&lt;1.35)),-0.01,IF(AND((B81&lt;2.35),A81&gt;=5.3,(G81&lt;0.905),(A81&lt;7.1),D81&gt;=1.35),0.068,IF(AND(B81&gt;=2.35,A81&gt;=5.3,(G81&lt;0.905),(A81&lt;7.1),D81&gt;=1.35),0.181,IF(AND((H81&lt;11.731),H81&gt;=10.505,(H81&lt;14.344),(G81&lt;0.905),(D81&lt;0.8),(D81&lt;1.35)),0.004,IF(AND(H81&gt;=11.731,H81&gt;=10.505,(H81&lt;14.344),(G81&lt;0.905),(D81&lt;0.8),(D81&lt;1.35)),0.024,IF(AND((H81&lt;14.877),A81&gt;=4.85,H81&gt;=14.344,(G81&lt;0.905),(D81&lt;0.8),(D81&lt;1.35)),0.063,IF(AND(H81&gt;=14.877,A81&gt;=4.85,H81&gt;=14.344,(G81&lt;0.905),(D81&lt;0.8),(D81&lt;1.35)),0.012,"shouldnthappen")))))))))))))))))</f>
        <v>0.181</v>
      </c>
      <c r="T81" s="1" t="n">
        <f aca="false">IF(AND(D81&gt;=0.45,(A81&lt;5.65)),0.067,IF(AND(A81&gt;=7.25,A81&gt;=5.65),0.244,IF(AND((H81&lt;9.966),G81&gt;=0.905,(D81&lt;0.45),(A81&lt;5.65)),0.062,IF(AND(H81&gt;=9.966,G81&gt;=0.905,(D81&lt;0.45),(A81&lt;5.65)),0.012,IF(AND((G81&lt;0.948),D81&gt;=2.05,(A81&lt;7.25),A81&gt;=5.65),0.157,IF(AND(G81&gt;=0.948,D81&gt;=2.05,(A81&lt;7.25),A81&gt;=5.65),0.037,IF(AND(G81&gt;=0.422,(B81&lt;3.15),(G81&lt;0.905),(D81&lt;0.45),(A81&lt;5.65)),0.011,IF(AND((D81&lt;0.25),(G81&lt;0.422),(B81&lt;3.15),(G81&lt;0.905),(D81&lt;0.45),(A81&lt;5.65)),0.04,IF(AND(D81&gt;=0.25,(G81&lt;0.422),(B81&lt;3.15),(G81&lt;0.905),(D81&lt;0.45),(A81&lt;5.65)),0.009,IF(AND((A81&lt;4.85),(B81&lt;3.25),B81&gt;=3.15,(G81&lt;0.905),(D81&lt;0.45),(A81&lt;5.65)),0.008,IF(AND(A81&gt;=4.85,(B81&lt;3.25),B81&gt;=3.15,(G81&lt;0.905),(D81&lt;0.45),(A81&lt;5.65)),-0.017,IF(AND((D81&lt;0.25),B81&gt;=3.25,B81&gt;=3.15,(G81&lt;0.905),(D81&lt;0.45),(A81&lt;5.65)),0.022,IF(AND(D81&gt;=0.25,B81&gt;=3.25,B81&gt;=3.15,(G81&lt;0.905),(D81&lt;0.45),(A81&lt;5.65)),0.009,IF(AND((F81&lt;2.5),(H81&lt;7.692),(G81&lt;0.644),(D81&lt;2.05),(A81&lt;7.25),A81&gt;=5.65),0.018,IF(AND(F81&gt;=2.5,(H81&lt;7.692),(G81&lt;0.644),(D81&lt;2.05),(A81&lt;7.25),A81&gt;=5.65),0.068,IF(AND((B81&lt;2.35),H81&gt;=7.692,(G81&lt;0.644),(D81&lt;2.05),(A81&lt;7.25),A81&gt;=5.65),0.023,IF(AND(B81&gt;=2.35,H81&gt;=7.692,(G81&lt;0.644),(D81&lt;2.05),(A81&lt;7.25),A81&gt;=5.65),0.125,IF(AND((G81&lt;0.766),(G81&lt;0.85),G81&gt;=0.644,(D81&lt;2.05),(A81&lt;7.25),A81&gt;=5.65),0.055,IF(AND(G81&gt;=0.766,(G81&lt;0.85),G81&gt;=0.644,(D81&lt;2.05),(A81&lt;7.25),A81&gt;=5.65),-0,IF(AND((B81&lt;2.95),G81&gt;=0.85,G81&gt;=0.644,(D81&lt;2.05),(A81&lt;7.25),A81&gt;=5.65),0.098,IF(AND(B81&gt;=2.95,G81&gt;=0.85,G81&gt;=0.644,(D81&lt;2.05),(A81&lt;7.25),A81&gt;=5.65),0.013,"shouldnthappen")))))))))))))))))))))</f>
        <v>0.125</v>
      </c>
      <c r="U81" s="1" t="n">
        <f aca="false">IF(AND(A81&gt;=7.25,D81&gt;=1.25),0.186,IF(AND((G81&lt;0.13),D81&gt;=0.35,(D81&lt;1.25)),-0.004,IF(AND(H81&gt;=14.246,(H81&lt;14.344),(D81&lt;0.35),(D81&lt;1.25)),-0.002,IF(AND((A81&lt;4.85),H81&gt;=14.344,(D81&lt;0.35),(D81&lt;1.25)),0.004,IF(AND(G81&gt;=0.446,(G81&lt;0.644),(A81&lt;7.25),D81&gt;=1.25),0.138,IF(AND(A81&gt;=5.45,(H81&lt;14.246),(H81&lt;14.344),(D81&lt;0.35),(D81&lt;1.25)),0.001,IF(AND((H81&lt;14.877),A81&gt;=4.85,H81&gt;=14.344,(D81&lt;0.35),(D81&lt;1.25)),0.035,IF(AND(H81&gt;=14.877,A81&gt;=4.85,H81&gt;=14.344,(D81&lt;0.35),(D81&lt;1.25)),0.007,IF(AND((B81&lt;3.35),H81&gt;=9.448,G81&gt;=0.13,D81&gt;=0.35,(D81&lt;1.25)),0.053,IF(AND(B81&gt;=3.35,H81&gt;=9.448,G81&gt;=0.13,D81&gt;=0.35,(D81&lt;1.25)),0.017,IF(AND((G81&lt;0.44),(G81&lt;0.446),(G81&lt;0.644),(A81&lt;7.25),D81&gt;=1.25),0.079,IF(AND(G81&gt;=0.44,(G81&lt;0.446),(G81&lt;0.644),(A81&lt;7.25),D81&gt;=1.25),0.02,IF(AND((A81&lt;5.95),(G81&lt;0.724),G81&gt;=0.644,(A81&lt;7.25),D81&gt;=1.25),-0.018,IF(AND(A81&gt;=5.95,(G81&lt;0.724),G81&gt;=0.644,(A81&lt;7.25),D81&gt;=1.25),0.027,IF(AND(A81&gt;=6.15,G81&gt;=0.724,G81&gt;=0.644,(A81&lt;7.25),D81&gt;=1.25),0.093,IF(AND((A81&lt;5.05),(A81&lt;5.45),(H81&lt;14.246),(H81&lt;14.344),(D81&lt;0.35),(D81&lt;1.25)),0.011,IF(AND(A81&gt;=5.05,(A81&lt;5.45),(H81&lt;14.246),(H81&lt;14.344),(D81&lt;0.35),(D81&lt;1.25)),0.021,IF(AND((A81&lt;5.4),(B81&lt;3.15),(H81&lt;9.448),G81&gt;=0.13,D81&gt;=0.35,(D81&lt;1.25)),0.007,IF(AND(A81&gt;=5.4,(B81&lt;3.15),(H81&lt;9.448),G81&gt;=0.13,D81&gt;=0.35,(D81&lt;1.25)),-0.011,IF(AND((B81&lt;3.75),B81&gt;=3.15,(H81&lt;9.448),G81&gt;=0.13,D81&gt;=0.35,(D81&lt;1.25)),0.012,IF(AND(B81&gt;=3.75,B81&gt;=3.15,(H81&lt;9.448),G81&gt;=0.13,D81&gt;=0.35,(D81&lt;1.25)),0.046,IF(AND((A81&lt;5.9),(A81&lt;6.15),G81&gt;=0.724,G81&gt;=0.644,(A81&lt;7.25),D81&gt;=1.25),0.06,IF(AND(A81&gt;=5.9,(A81&lt;6.15),G81&gt;=0.724,G81&gt;=0.644,(A81&lt;7.25),D81&gt;=1.25),0.005,"shouldnthappen")))))))))))))))))))))))</f>
        <v>0.079</v>
      </c>
      <c r="V81" s="1" t="n">
        <f aca="false">IF(AND(H81&gt;=15.155,(D81&lt;1.55)),0.084,IF(AND(A81&gt;=7.25,D81&gt;=1.55),0.141,IF(AND((G81&lt;0.043),D81&gt;=1.05,(H81&lt;15.155),(D81&lt;1.55)),-0.007,IF(AND(D81&gt;=1.85,G81&gt;=0.755,(A81&lt;7.25),D81&gt;=1.55),0.051,IF(AND((H81&lt;9.966),G81&gt;=0.905,(D81&lt;1.05),(H81&lt;15.155),(D81&lt;1.55)),0.043,IF(AND(H81&gt;=9.966,G81&gt;=0.905,(D81&lt;1.05),(H81&lt;15.155),(D81&lt;1.55)),0.007,IF(AND((G81&lt;0.278),(G81&lt;0.361),(G81&lt;0.755),(A81&lt;7.25),D81&gt;=1.55),0.08,IF(AND((A81&lt;5.8),G81&gt;=0.361,(G81&lt;0.755),(A81&lt;7.25),D81&gt;=1.55),0.019,IF(AND((A81&lt;6.05),(D81&lt;1.85),G81&gt;=0.755,(A81&lt;7.25),D81&gt;=1.55),0.01,IF(AND(A81&gt;=6.05,(D81&lt;1.85),G81&gt;=0.755,(A81&lt;7.25),D81&gt;=1.55),0.002,IF(AND((G81&lt;0.486),(B81&lt;3.15),(G81&lt;0.905),(D81&lt;1.05),(H81&lt;15.155),(D81&lt;1.55)),0.026,IF(AND(G81&gt;=0.486,(B81&lt;3.15),(G81&lt;0.905),(D81&lt;1.05),(H81&lt;15.155),(D81&lt;1.55)),0.001,IF(AND((B81&lt;3.25),B81&gt;=3.15,(G81&lt;0.905),(D81&lt;1.05),(H81&lt;15.155),(D81&lt;1.55)),-0.003,IF(AND(B81&gt;=3.25,B81&gt;=3.15,(G81&lt;0.905),(D81&lt;1.05),(H81&lt;15.155),(D81&lt;1.55)),0.012,IF(AND((H81&lt;7.426),(H81&lt;8.769),G81&gt;=0.043,D81&gt;=1.05,(H81&lt;15.155),(D81&lt;1.55)),0.041,IF(AND(H81&gt;=7.426,(H81&lt;8.769),G81&gt;=0.043,D81&gt;=1.05,(H81&lt;15.155),(D81&lt;1.55)),-0.008,IF(AND((H81&lt;10.696),H81&gt;=8.769,G81&gt;=0.043,D81&gt;=1.05,(H81&lt;15.155),(D81&lt;1.55)),0.069,IF(AND(H81&gt;=10.696,H81&gt;=8.769,G81&gt;=0.043,D81&gt;=1.05,(H81&lt;15.155),(D81&lt;1.55)),0.033,IF(AND((D81&lt;2.2),G81&gt;=0.278,(G81&lt;0.361),(G81&lt;0.755),(A81&lt;7.25),D81&gt;=1.55),0.022,IF(AND(D81&gt;=2.2,G81&gt;=0.278,(G81&lt;0.361),(G81&lt;0.755),(A81&lt;7.25),D81&gt;=1.55),-0.027,IF(AND((H81&lt;12.626),A81&gt;=5.8,G81&gt;=0.361,(G81&lt;0.755),(A81&lt;7.25),D81&gt;=1.55),0.126,IF(AND(H81&gt;=12.626,A81&gt;=5.8,G81&gt;=0.361,(G81&lt;0.755),(A81&lt;7.25),D81&gt;=1.55),0.065,"shouldnthappen"))))))))))))))))))))))</f>
        <v>0.069</v>
      </c>
      <c r="W81" s="1" t="n">
        <f aca="false">IF(AND(H81&gt;=15.155,(D81&lt;1.55)),0.064,IF(AND(A81&gt;=7.45,D81&gt;=1.55),0.115,IF(AND(B81&gt;=3.15,(H81&lt;10.257),(A81&lt;7.45),D81&gt;=1.55),0.097,IF(AND((A81&lt;4.85),H81&gt;=14.344,(D81&lt;0.35),(H81&lt;15.155),(D81&lt;1.55)),0.003,IF(AND(A81&gt;=6.05,(G81&lt;0.169),D81&gt;=0.35,(H81&lt;15.155),(D81&lt;1.55)),-0.008,IF(AND((G81&lt;0.181),G81&gt;=0.169,D81&gt;=0.35,(H81&lt;15.155),(D81&lt;1.55)),0.065,IF(AND(B81&gt;=3.05,(B81&lt;3.15),(H81&lt;10.257),(A81&lt;7.45),D81&gt;=1.55),-0.023,IF(AND(H81&gt;=11.854,(G81&lt;0.613),H81&gt;=10.257,(A81&lt;7.45),D81&gt;=1.55),0.068,IF(AND((D81&lt;0.25),(B81&lt;3.15),(H81&lt;14.344),(D81&lt;0.35),(H81&lt;15.155),(D81&lt;1.55)),0.014,IF(AND(D81&gt;=0.25,(B81&lt;3.15),(H81&lt;14.344),(D81&lt;0.35),(H81&lt;15.155),(D81&lt;1.55)),0.002,IF(AND((A81&lt;5.05),B81&gt;=3.15,(H81&lt;14.344),(D81&lt;0.35),(H81&lt;15.155),(D81&lt;1.55)),-0.001,IF(AND(A81&gt;=5.05,B81&gt;=3.15,(H81&lt;14.344),(D81&lt;0.35),(H81&lt;15.155),(D81&lt;1.55)),0.009,IF(AND((H81&lt;14.877),A81&gt;=4.85,H81&gt;=14.344,(D81&lt;0.35),(H81&lt;15.155),(D81&lt;1.55)),0.023,IF(AND(H81&gt;=14.877,A81&gt;=4.85,H81&gt;=14.344,(D81&lt;0.35),(H81&lt;15.155),(D81&lt;1.55)),0.004,IF(AND((H81&lt;13.602),(A81&lt;6.05),(G81&lt;0.169),D81&gt;=0.35,(H81&lt;15.155),(D81&lt;1.55)),0.023,IF(AND(H81&gt;=13.602,(A81&lt;6.05),(G81&lt;0.169),D81&gt;=0.35,(H81&lt;15.155),(D81&lt;1.55)),-0.006,IF(AND((B81&lt;2.95),G81&gt;=0.181,G81&gt;=0.169,D81&gt;=0.35,(H81&lt;15.155),(D81&lt;1.55)),0.019,IF(AND(B81&gt;=2.95,G81&gt;=0.181,G81&gt;=0.169,D81&gt;=0.35,(H81&lt;15.155),(D81&lt;1.55)),0.034,IF(AND((A81&lt;5.35),(B81&lt;3.05),(B81&lt;3.15),(H81&lt;10.257),(A81&lt;7.45),D81&gt;=1.55),0.009,IF(AND(A81&gt;=5.35,(B81&lt;3.05),(B81&lt;3.15),(H81&lt;10.257),(A81&lt;7.45),D81&gt;=1.55),0.058,IF(AND((B81&lt;2.9),(H81&lt;11.854),(G81&lt;0.613),H81&gt;=10.257,(A81&lt;7.45),D81&gt;=1.55),0.037,IF(AND(B81&gt;=2.9,(H81&lt;11.854),(G81&lt;0.613),H81&gt;=10.257,(A81&lt;7.45),D81&gt;=1.55),-0.005,IF(AND((A81&lt;6.4),(G81&lt;0.711),G81&gt;=0.613,H81&gt;=10.257,(A81&lt;7.45),D81&gt;=1.55),0.001,IF(AND(A81&gt;=6.4,(G81&lt;0.711),G81&gt;=0.613,H81&gt;=10.257,(A81&lt;7.45),D81&gt;=1.55),-0.002,IF(AND((D81&lt;1.9),G81&gt;=0.711,G81&gt;=0.613,H81&gt;=10.257,(A81&lt;7.45),D81&gt;=1.55),0.007,IF(AND(D81&gt;=1.9,G81&gt;=0.711,G81&gt;=0.613,H81&gt;=10.257,(A81&lt;7.45),D81&gt;=1.55),0.023,"shouldnthappen"))))))))))))))))))))))))))</f>
        <v>0.019</v>
      </c>
      <c r="X81" s="1" t="n">
        <f aca="false">IF(AND(H81&gt;=15.155,(F81&lt;2.5)),0.049,IF(AND(A81&gt;=7.45,F81&gt;=2.5),0.089,IF(AND((G81&lt;0.107),(G81&lt;0.364),(A81&lt;7.45),F81&gt;=2.5),0.055,IF(AND(A81&gt;=5.75,(G81&lt;0.572),(D81&lt;1.25),(H81&lt;15.155),(F81&lt;2.5)),-0.018,IF(AND((A81&lt;5.7),(H81&lt;12.626),G81&gt;=0.364,(A81&lt;7.45),F81&gt;=2.5),0.012,IF(AND(A81&gt;=5.7,(H81&lt;12.626),G81&gt;=0.364,(A81&lt;7.45),F81&gt;=2.5),0.065,IF(AND((G81&lt;0.628),H81&gt;=12.626,G81&gt;=0.364,(A81&lt;7.45),F81&gt;=2.5),0.047,IF(AND((G81&lt;0.545),(A81&lt;5.75),(G81&lt;0.572),(D81&lt;1.25),(H81&lt;15.155),(F81&lt;2.5)),0.007,IF(AND(G81&gt;=0.545,(A81&lt;5.75),(G81&lt;0.572),(D81&lt;1.25),(H81&lt;15.155),(F81&lt;2.5)),-0.009,IF(AND((D81&lt;0.3),(H81&lt;11.788),G81&gt;=0.572,(D81&lt;1.25),(H81&lt;15.155),(F81&lt;2.5)),0.01,IF(AND(D81&gt;=0.3,(H81&lt;11.788),G81&gt;=0.572,(D81&lt;1.25),(H81&lt;15.155),(F81&lt;2.5)),0.03,IF(AND((A81&lt;4.75),H81&gt;=11.788,G81&gt;=0.572,(D81&lt;1.25),(H81&lt;15.155),(F81&lt;2.5)),0.001,IF(AND(A81&gt;=4.75,H81&gt;=11.788,G81&gt;=0.572,(D81&lt;1.25),(H81&lt;15.155),(F81&lt;2.5)),0.01,IF(AND((A81&lt;5.5),(A81&lt;6.15),(G81&lt;0.652),D81&gt;=1.25,(H81&lt;15.155),(F81&lt;2.5)),0.014,IF(AND(A81&gt;=5.5,(A81&lt;6.15),(G81&lt;0.652),D81&gt;=1.25,(H81&lt;15.155),(F81&lt;2.5)),0.049,IF(AND((H81&lt;12.206),A81&gt;=6.15,(G81&lt;0.652),D81&gt;=1.25,(H81&lt;15.155),(F81&lt;2.5)),-0.009,IF(AND(H81&gt;=12.206,A81&gt;=6.15,(G81&lt;0.652),D81&gt;=1.25,(H81&lt;15.155),(F81&lt;2.5)),0.021,IF(AND((A81&lt;5.55),(A81&lt;6.2),G81&gt;=0.652,D81&gt;=1.25,(H81&lt;15.155),(F81&lt;2.5)),0.011,IF(AND(A81&gt;=5.55,(A81&lt;6.2),G81&gt;=0.652,D81&gt;=1.25,(H81&lt;15.155),(F81&lt;2.5)),-0.019,IF(AND((B81&lt;3.2),A81&gt;=6.2,G81&gt;=0.652,D81&gt;=1.25,(H81&lt;15.155),(F81&lt;2.5)),0.025,IF(AND(B81&gt;=3.2,A81&gt;=6.2,G81&gt;=0.652,D81&gt;=1.25,(H81&lt;15.155),(F81&lt;2.5)),0.001,IF(AND((G81&lt;0.183),(G81&lt;0.301),G81&gt;=0.107,(G81&lt;0.364),(A81&lt;7.45),F81&gt;=2.5),-0.009,IF(AND(G81&gt;=0.183,(G81&lt;0.301),G81&gt;=0.107,(G81&lt;0.364),(A81&lt;7.45),F81&gt;=2.5),0.022,IF(AND((D81&lt;2.2),G81&gt;=0.301,G81&gt;=0.107,(G81&lt;0.364),(A81&lt;7.45),F81&gt;=2.5),0.004,IF(AND(D81&gt;=2.2,G81&gt;=0.301,G81&gt;=0.107,(G81&lt;0.364),(A81&lt;7.45),F81&gt;=2.5),-0.02,IF(AND((G81&lt;0.787),G81&gt;=0.628,H81&gt;=12.626,G81&gt;=0.364,(A81&lt;7.45),F81&gt;=2.5),-0.001,IF(AND(G81&gt;=0.787,G81&gt;=0.628,H81&gt;=12.626,G81&gt;=0.364,(A81&lt;7.45),F81&gt;=2.5),0.016,"shouldnthappen")))))))))))))))))))))))))))</f>
        <v>0.049</v>
      </c>
      <c r="Y81" s="1" t="n">
        <f aca="false">IF(AND(H81&gt;=15.155,(D81&lt;1.55)),0.037,IF(AND(D81&gt;=2.45,(A81&lt;7.45),D81&gt;=1.55),0.054,IF(AND((A81&lt;7.8),A81&gt;=7.45,D81&gt;=1.55),0.078,IF(AND(A81&gt;=7.8,A81&gt;=7.45,D81&gt;=1.55),0.021,IF(AND(A81&gt;=6.2,G81&gt;=0.68,D81&gt;=1.25,(H81&lt;15.155),(D81&lt;1.55)),0.019,IF(AND((B81&lt;2.65),(A81&lt;4.95),(G81&lt;0.572),(D81&lt;1.25),(H81&lt;15.155),(D81&lt;1.55)),0.021,IF(AND(B81&gt;=2.65,(A81&lt;4.95),(G81&lt;0.572),(D81&lt;1.25),(H81&lt;15.155),(D81&lt;1.55)),0.006,IF(AND((H81&lt;14.344),A81&gt;=4.95,(G81&lt;0.572),(D81&lt;1.25),(H81&lt;15.155),(D81&lt;1.55)),-0.005,IF(AND(H81&gt;=14.344,A81&gt;=4.95,(G81&lt;0.572),(D81&lt;1.25),(H81&lt;15.155),(D81&lt;1.55)),0.013,IF(AND((G81&lt;0.833),(H81&lt;11.788),G81&gt;=0.572,(D81&lt;1.25),(H81&lt;15.155),(D81&lt;1.55)),0.009,IF(AND(G81&gt;=0.833,(H81&lt;11.788),G81&gt;=0.572,(D81&lt;1.25),(H81&lt;15.155),(D81&lt;1.55)),0.024,IF(AND((A81&lt;4.75),H81&gt;=11.788,G81&gt;=0.572,(D81&lt;1.25),(H81&lt;15.155),(D81&lt;1.55)),0.001,IF(AND(A81&gt;=4.75,H81&gt;=11.788,G81&gt;=0.572,(D81&lt;1.25),(H81&lt;15.155),(D81&lt;1.55)),0.008,IF(AND((A81&lt;5.65),(A81&lt;6.15),(G81&lt;0.68),D81&gt;=1.25,(H81&lt;15.155),(D81&lt;1.55)),0.017,IF(AND(A81&gt;=5.65,(A81&lt;6.15),(G81&lt;0.68),D81&gt;=1.25,(H81&lt;15.155),(D81&lt;1.55)),0.039,IF(AND((G81&lt;0.436),A81&gt;=6.15,(G81&lt;0.68),D81&gt;=1.25,(H81&lt;15.155),(D81&lt;1.55)),-0.004,IF(AND(G81&gt;=0.436,A81&gt;=6.15,(G81&lt;0.68),D81&gt;=1.25,(H81&lt;15.155),(D81&lt;1.55)),0.022,IF(AND((A81&lt;5.55),(A81&lt;6.2),G81&gt;=0.68,D81&gt;=1.25,(H81&lt;15.155),(D81&lt;1.55)),0.009,IF(AND(A81&gt;=5.55,(A81&lt;6.2),G81&gt;=0.68,D81&gt;=1.25,(H81&lt;15.155),(D81&lt;1.55)),-0.016,IF(AND((G81&lt;0.107),(G81&lt;0.361),(G81&lt;0.613),(D81&lt;2.45),(A81&lt;7.45),D81&gt;=1.55),0.042,IF(AND(G81&gt;=0.107,(G81&lt;0.361),(G81&lt;0.613),(D81&lt;2.45),(A81&lt;7.45),D81&gt;=1.55),0.002,IF(AND((D81&lt;2.35),G81&gt;=0.361,(G81&lt;0.613),(D81&lt;2.45),(A81&lt;7.45),D81&gt;=1.55),0.051,IF(AND(D81&gt;=2.35,G81&gt;=0.361,(G81&lt;0.613),(D81&lt;2.45),(A81&lt;7.45),D81&gt;=1.55),0.016,IF(AND((A81&lt;6.4),(G81&lt;0.711),G81&gt;=0.613,(D81&lt;2.45),(A81&lt;7.45),D81&gt;=1.55),0.001,IF(AND(A81&gt;=6.4,(G81&lt;0.711),G81&gt;=0.613,(D81&lt;2.45),(A81&lt;7.45),D81&gt;=1.55),-0.002,IF(AND((B81&lt;2.95),G81&gt;=0.711,G81&gt;=0.613,(D81&lt;2.45),(A81&lt;7.45),D81&gt;=1.55),0.023,IF(AND(B81&gt;=2.95,G81&gt;=0.711,G81&gt;=0.613,(D81&lt;2.45),(A81&lt;7.45),D81&gt;=1.55),0.01,"shouldnthappen")))))))))))))))))))))))))))</f>
        <v>0.039</v>
      </c>
      <c r="Z81" s="1" t="n">
        <f aca="false">IF(AND(A81&gt;=7.45,D81&gt;=1.75),0.056,IF(AND(H81&gt;=15.059,A81&gt;=5.55,(D81&lt;1.75)),0.028,IF(AND((D81&lt;0.35),G81&gt;=0.905,(A81&lt;5.55),(D81&lt;1.75)),0.005,IF(AND(D81&gt;=0.35,G81&gt;=0.905,(A81&lt;5.55),(D81&lt;1.75)),0.026,IF(AND((H81&lt;8.711),D81&gt;=2.45,(A81&lt;7.45),D81&gt;=1.75),0.011,IF(AND(H81&gt;=8.711,D81&gt;=2.45,(A81&lt;7.45),D81&gt;=1.75),0.049,IF(AND((G81&lt;0.107),(G81&lt;0.487),(D81&lt;2.45),(A81&lt;7.45),D81&gt;=1.75),0.032,IF(AND((H81&lt;10.915),(A81&lt;4.5),(B81&lt;3.15),(G81&lt;0.905),(A81&lt;5.55),(D81&lt;1.75)),-0.001,IF(AND(H81&gt;=10.915,(A81&lt;4.5),(B81&lt;3.15),(G81&lt;0.905),(A81&lt;5.55),(D81&lt;1.75)),0.003,IF(AND((A81&lt;5.05),A81&gt;=4.5,(B81&lt;3.15),(G81&lt;0.905),(A81&lt;5.55),(D81&lt;1.75)),0.015,IF(AND(A81&gt;=5.05,A81&gt;=4.5,(B81&lt;3.15),(G81&lt;0.905),(A81&lt;5.55),(D81&lt;1.75)),0.006,IF(AND((G81&lt;0.05),(G81&lt;0.091),B81&gt;=3.15,(G81&lt;0.905),(A81&lt;5.55),(D81&lt;1.75)),0.001,IF(AND(G81&gt;=0.05,(G81&lt;0.091),B81&gt;=3.15,(G81&lt;0.905),(A81&lt;5.55),(D81&lt;1.75)),0.008,IF(AND((G81&lt;0.587),G81&gt;=0.091,B81&gt;=3.15,(G81&lt;0.905),(A81&lt;5.55),(D81&lt;1.75)),-0.003,IF(AND(G81&gt;=0.587,G81&gt;=0.091,B81&gt;=3.15,(G81&lt;0.905),(A81&lt;5.55),(D81&lt;1.75)),0.004,IF(AND((F81&lt;2.5),(B81&lt;2.85),(G81&lt;0.419),(H81&lt;15.059),A81&gt;=5.55,(D81&lt;1.75)),0.041,IF(AND(F81&gt;=2.5,(B81&lt;2.85),(G81&lt;0.419),(H81&lt;15.059),A81&gt;=5.55,(D81&lt;1.75)),0.015,IF(AND((G81&lt;0.164),B81&gt;=2.85,(G81&lt;0.419),(H81&lt;15.059),A81&gt;=5.55,(D81&lt;1.75)),0.01,IF(AND(G81&gt;=0.164,B81&gt;=2.85,(G81&lt;0.419),(H81&lt;15.059),A81&gt;=5.55,(D81&lt;1.75)),-0.001,IF(AND((B81&lt;2.55),(B81&lt;2.95),G81&gt;=0.419,(H81&lt;15.059),A81&gt;=5.55,(D81&lt;1.75)),0.014,IF(AND(B81&gt;=2.55,(B81&lt;2.95),G81&gt;=0.419,(H81&lt;15.059),A81&gt;=5.55,(D81&lt;1.75)),-0.013,IF(AND((D81&lt;1.55),B81&gt;=2.95,G81&gt;=0.419,(H81&lt;15.059),A81&gt;=5.55,(D81&lt;1.75)),0.023,IF(AND(D81&gt;=1.55,B81&gt;=2.95,G81&gt;=0.419,(H81&lt;15.059),A81&gt;=5.55,(D81&lt;1.75)),0.005,IF(AND((H81&lt;13.278),G81&gt;=0.107,(G81&lt;0.487),(D81&lt;2.45),(A81&lt;7.45),D81&gt;=1.75),-0.009,IF(AND(H81&gt;=13.278,G81&gt;=0.107,(G81&lt;0.487),(D81&lt;2.45),(A81&lt;7.45),D81&gt;=1.75),0.017,IF(AND((D81&lt;2.35),(G81&lt;0.571),G81&gt;=0.487,(D81&lt;2.45),(A81&lt;7.45),D81&gt;=1.75),0.053,IF(AND(D81&gt;=2.35,(G81&lt;0.571),G81&gt;=0.487,(D81&lt;2.45),(A81&lt;7.45),D81&gt;=1.75),0.009,IF(AND((G81&lt;0.779),G81&gt;=0.571,G81&gt;=0.487,(D81&lt;2.45),(A81&lt;7.45),D81&gt;=1.75),0.006,IF(AND(G81&gt;=0.779,G81&gt;=0.571,G81&gt;=0.487,(D81&lt;2.45),(A81&lt;7.45),D81&gt;=1.75),0.016,"shouldnthappen")))))))))))))))))))))))))))))</f>
        <v>-0.001</v>
      </c>
      <c r="AA81" s="1" t="n">
        <f aca="false">IF(AND((A81&lt;7.8),A81&gt;=7.45,D81&gt;=1.75),0.051,IF(AND(A81&gt;=7.8,A81&gt;=7.45,D81&gt;=1.75),0.01,IF(AND(B81&gt;=3.35,B81&gt;=3.25,(A81&lt;7.45),D81&gt;=1.75),0.016,IF(AND((H81&lt;8.308),(D81&lt;0.15),(H81&lt;13.655),(D81&lt;0.35),(D81&lt;1.75)),0.009,IF(AND((H81&lt;14.529),(G81&lt;0.293),H81&gt;=13.655,(D81&lt;0.35),(D81&lt;1.75)),0.011,IF(AND(H81&gt;=14.529,(G81&lt;0.293),H81&gt;=13.655,(D81&lt;0.35),(D81&lt;1.75)),0.001,IF(AND(D81&gt;=0.25,G81&gt;=0.293,H81&gt;=13.655,(D81&lt;0.35),(D81&lt;1.75)),-0.004,IF(AND(H81&gt;=10.635,(H81&lt;10.696),(H81&lt;13.906),D81&gt;=0.35,(D81&lt;1.75)),0.036,IF(AND(G81&gt;=0.833,H81&gt;=10.696,(H81&lt;13.906),D81&gt;=0.35,(D81&lt;1.75)),0.016,IF(AND((A81&lt;6.65),(G81&lt;0.247),H81&gt;=13.906,D81&gt;=0.35,(D81&lt;1.75)),-0.008,IF(AND(A81&gt;=6.65,(G81&lt;0.247),H81&gt;=13.906,D81&gt;=0.35,(D81&lt;1.75)),0.011,IF(AND((B81&lt;2.45),G81&gt;=0.247,H81&gt;=13.906,D81&gt;=0.35,(D81&lt;1.75)),0,IF(AND((D81&lt;1.85),(B81&lt;2.95),(B81&lt;3.25),(A81&lt;7.45),D81&gt;=1.75),0.033,IF(AND((G81&lt;0.428),(B81&lt;3.35),B81&gt;=3.25,(A81&lt;7.45),D81&gt;=1.75),0.009,IF(AND(G81&gt;=0.428,(B81&lt;3.35),B81&gt;=3.25,(A81&lt;7.45),D81&gt;=1.75),0.042,IF(AND((A81&lt;4.6),H81&gt;=8.308,(D81&lt;0.15),(H81&lt;13.655),(D81&lt;0.35),(D81&lt;1.75)),0.003,IF(AND(A81&gt;=4.6,H81&gt;=8.308,(D81&lt;0.15),(H81&lt;13.655),(D81&lt;0.35),(D81&lt;1.75)),0,IF(AND((H81&lt;8.834),(A81&lt;5.05),D81&gt;=0.15,(H81&lt;13.655),(D81&lt;0.35),(D81&lt;1.75)),0.002,IF(AND(H81&gt;=8.834,(A81&lt;5.05),D81&gt;=0.15,(H81&lt;13.655),(D81&lt;0.35),(D81&lt;1.75)),-0.008,IF(AND((A81&lt;5.45),A81&gt;=5.05,D81&gt;=0.15,(H81&lt;13.655),(D81&lt;0.35),(D81&lt;1.75)),0.003,IF(AND(A81&gt;=5.45,A81&gt;=5.05,D81&gt;=0.15,(H81&lt;13.655),(D81&lt;0.35),(D81&lt;1.75)),-0.002,IF(AND((A81&lt;5.3),(D81&lt;0.25),G81&gt;=0.293,H81&gt;=13.655,(D81&lt;0.35),(D81&lt;1.75)),0.007,IF(AND(A81&gt;=5.3,(D81&lt;0.25),G81&gt;=0.293,H81&gt;=13.655,(D81&lt;0.35),(D81&lt;1.75)),0.001,IF(AND((H81&lt;7.309),(H81&lt;10.635),(H81&lt;10.696),(H81&lt;13.906),D81&gt;=0.35,(D81&lt;1.75)),0.014,IF(AND(H81&gt;=7.309,(H81&lt;10.635),(H81&lt;10.696),(H81&lt;13.906),D81&gt;=0.35,(D81&lt;1.75)),0.006,IF(AND((H81&lt;12.093),(G81&lt;0.833),H81&gt;=10.696,(H81&lt;13.906),D81&gt;=0.35,(D81&lt;1.75)),-0.01,IF(AND(H81&gt;=12.093,(G81&lt;0.833),H81&gt;=10.696,(H81&lt;13.906),D81&gt;=0.35,(D81&lt;1.75)),0.004,IF(AND((G81&lt;0.823),B81&gt;=2.45,G81&gt;=0.247,H81&gt;=13.906,D81&gt;=0.35,(D81&lt;1.75)),0.026,IF(AND(G81&gt;=0.823,B81&gt;=2.45,G81&gt;=0.247,H81&gt;=13.906,D81&gt;=0.35,(D81&lt;1.75)),0.006,IF(AND((H81&lt;11.121),D81&gt;=1.85,(B81&lt;2.95),(B81&lt;3.25),(A81&lt;7.45),D81&gt;=1.75),0.013,IF(AND(H81&gt;=11.121,D81&gt;=1.85,(B81&lt;2.95),(B81&lt;3.25),(A81&lt;7.45),D81&gt;=1.75),0.005,IF(AND((A81&lt;6.05),(A81&lt;6.45),B81&gt;=2.95,(B81&lt;3.25),(A81&lt;7.45),D81&gt;=1.75),0.001,IF(AND(A81&gt;=6.05,(A81&lt;6.45),B81&gt;=2.95,(B81&lt;3.25),(A81&lt;7.45),D81&gt;=1.75),-0.005,IF(AND((G81&lt;0.42),A81&gt;=6.45,B81&gt;=2.95,(B81&lt;3.25),(A81&lt;7.45),D81&gt;=1.75),0.004,IF(AND(G81&gt;=0.42,A81&gt;=6.45,B81&gt;=2.95,(B81&lt;3.25),(A81&lt;7.45),D81&gt;=1.75),0.019,"shouldnthappen")))))))))))))))))))))))))))))))))))</f>
        <v>0.006</v>
      </c>
      <c r="AB81" s="1" t="n">
        <f aca="false">+ 0.5</f>
        <v>0.5</v>
      </c>
    </row>
    <row r="82" customFormat="false" ht="13.8" hidden="false" customHeight="false" outlineLevel="0" collapsed="false">
      <c r="A82" s="11" t="n">
        <v>5.7</v>
      </c>
      <c r="B82" s="1" t="n">
        <v>2.6</v>
      </c>
      <c r="C82" s="1" t="n">
        <v>3.5</v>
      </c>
      <c r="D82" s="1" t="n">
        <v>1</v>
      </c>
      <c r="E82" s="1" t="s">
        <v>92</v>
      </c>
      <c r="F82" s="1" t="n">
        <v>2</v>
      </c>
      <c r="G82" s="1" t="n">
        <v>0.550404036650434</v>
      </c>
      <c r="H82" s="18" t="n">
        <v>9.26332034803927</v>
      </c>
      <c r="I82" s="1" t="n">
        <f aca="false">C82</f>
        <v>3.5</v>
      </c>
      <c r="J82" s="1" t="n">
        <f aca="false">SUM(M82:AB82)</f>
        <v>3.559</v>
      </c>
      <c r="K82" s="15" t="n">
        <f aca="false">1-SQRT(VAR(M82:AB82, I82)) / AVERAGE(M82:AB82)</f>
        <v>-2.83657674127867</v>
      </c>
      <c r="L82" s="1" t="n">
        <f aca="false">(J82-I82)/I82</f>
        <v>0.0168571428571429</v>
      </c>
      <c r="M82" s="1" t="n">
        <f aca="false">IF(AND((H82&lt;5.245),(D82&lt;0.8)),0.075,IF(AND(H82&gt;=5.245,(D82&lt;0.8)),0.279,IF(AND((D82&lt;1.45),D82&gt;=0.8),1.043,IF(AND(D82&gt;=1.45,D82&gt;=0.8),1.423,"shouldnthappen"))))</f>
        <v>1.043</v>
      </c>
      <c r="N82" s="1" t="n">
        <f aca="false">IF(AND((A82&lt;4.35),(D82&lt;0.8)),0.048,IF(AND(A82&gt;=4.35,(D82&lt;0.8)),0.198,IF(AND(F82&gt;=2.5,D82&gt;=0.8),1.048,IF(AND((A82&lt;5.15),(F82&lt;2.5),D82&gt;=0.8),0.321,IF(AND(A82&gt;=5.15,(F82&lt;2.5),D82&gt;=0.8),0.783,"shouldnthappen")))))</f>
        <v>0.783</v>
      </c>
      <c r="O82" s="1" t="n">
        <f aca="false">IF(AND((H82&lt;5.245),(D82&lt;0.8)),0.034,IF(AND((A82&lt;5.9),D82&gt;=0.8),0.489,IF(AND(A82&gt;=5.9,D82&gt;=0.8),0.721,IF(AND((A82&lt;4.35),H82&gt;=5.245,(D82&lt;0.8)),0.041,IF(AND(A82&gt;=4.35,H82&gt;=5.245,(D82&lt;0.8)),0.142,"shouldnthappen")))))</f>
        <v>0.489</v>
      </c>
      <c r="P82" s="1" t="n">
        <f aca="false">IF(AND((B82&lt;2.8),(D82&lt;1.15)),0.244,IF(AND((D82&lt;1.75),D82&gt;=1.15),0.396,IF(AND(D82&gt;=1.75,D82&gt;=1.15),0.554,IF(AND((A82&lt;5.05),B82&gt;=2.8,(D82&lt;1.15)),0.078,IF(AND((H82&lt;14.877),A82&gt;=5.05,B82&gt;=2.8,(D82&lt;1.15)),0.118,IF(AND(H82&gt;=14.877,A82&gt;=5.05,B82&gt;=2.8,(D82&lt;1.15)),0.027,"shouldnthappen"))))))</f>
        <v>0.244</v>
      </c>
      <c r="Q82" s="1" t="n">
        <f aca="false">IF(AND(D82&gt;=0.45,(D82&lt;1.15)),0.17,IF(AND(A82&gt;=7.1,D82&gt;=1.15),0.539,IF(AND((A82&lt;6.25),(A82&lt;7.1),D82&gt;=1.15),0.258,IF(AND(A82&gt;=6.25,(A82&lt;7.1),D82&gt;=1.15),0.344,IF(AND(G82&gt;=0.418,(A82&lt;5.05),(D82&lt;0.45),(D82&lt;1.15)),0.033,IF(AND((H82&lt;14.494),(G82&lt;0.418),(A82&lt;5.05),(D82&lt;0.45),(D82&lt;1.15)),0.061,IF(AND(H82&gt;=14.494,(G82&lt;0.418),(A82&lt;5.05),(D82&lt;0.45),(D82&lt;1.15)),0.015,IF(AND(H82&gt;=14.877,(B82&lt;3.85),A82&gt;=5.05,(D82&lt;0.45),(D82&lt;1.15)),0.023,IF(AND((B82&lt;4),B82&gt;=3.85,A82&gt;=5.05,(D82&lt;0.45),(D82&lt;1.15)),0.009,IF(AND(B82&gt;=4,B82&gt;=3.85,A82&gt;=5.05,(D82&lt;0.45),(D82&lt;1.15)),0.052,IF(AND((G82&lt;0.05),(H82&lt;14.877),(B82&lt;3.85),A82&gt;=5.05,(D82&lt;0.45),(D82&lt;1.15)),0.024,IF(AND(G82&gt;=0.05,(H82&lt;14.877),(B82&lt;3.85),A82&gt;=5.05,(D82&lt;0.45),(D82&lt;1.15)),0.091,"shouldnthappen"))))))))))))</f>
        <v>0.17</v>
      </c>
      <c r="R82" s="1" t="n">
        <f aca="false">IF(AND(A82&gt;=7.1,D82&gt;=0.8),0.401,IF(AND((A82&lt;4.5),(G82&lt;0.905),(D82&lt;0.8)),0.024,IF(AND((H82&lt;9.966),G82&gt;=0.905,(D82&lt;0.8)),0.094,IF(AND(H82&gt;=9.966,G82&gt;=0.905,(D82&lt;0.8)),0.026,IF(AND(D82&gt;=2.05,(A82&lt;7.1),D82&gt;=0.8),0.277,IF(AND((H82&lt;5.523),A82&gt;=4.5,(G82&lt;0.905),(D82&lt;0.8)),0.012,IF(AND(H82&gt;=5.523,A82&gt;=4.5,(G82&lt;0.905),(D82&lt;0.8)),0.049,IF(AND((A82&lt;5.3),(D82&lt;2.05),(A82&lt;7.1),D82&gt;=0.8),0.095,IF(AND(A82&gt;=5.3,(D82&lt;2.05),(A82&lt;7.1),D82&gt;=0.8),0.196,"shouldnthappen")))))))))</f>
        <v>0.196</v>
      </c>
      <c r="S82" s="1" t="n">
        <f aca="false">IF(AND(A82&gt;=7.1,D82&gt;=1.35),0.298,IF(AND(G82&gt;=0.905,(D82&lt;0.8),(D82&lt;1.35)),0.068,IF(AND(H82&gt;=9.386,D82&gt;=0.8,(D82&lt;1.35)),0.126,IF(AND((H82&lt;7.426),(H82&lt;9.386),D82&gt;=0.8,(D82&lt;1.35)),0.091,IF(AND((A82&lt;5.3),(G82&lt;0.905),(A82&lt;7.1),D82&gt;=1.35),0.063,IF(AND((D82&lt;2.05),G82&gt;=0.905,(A82&lt;7.1),D82&gt;=1.35),0.015,IF(AND(D82&gt;=2.05,G82&gt;=0.905,(A82&lt;7.1),D82&gt;=1.35),0.089,IF(AND((H82&lt;10.505),(H82&lt;14.344),(G82&lt;0.905),(D82&lt;0.8),(D82&lt;1.35)),0.035,IF(AND((A82&lt;4.85),H82&gt;=14.344,(G82&lt;0.905),(D82&lt;0.8),(D82&lt;1.35)),0.006,IF(AND((B82&lt;2.75),H82&gt;=7.426,(H82&lt;9.386),D82&gt;=0.8,(D82&lt;1.35)),0.021,IF(AND(B82&gt;=2.75,H82&gt;=7.426,(H82&lt;9.386),D82&gt;=0.8,(D82&lt;1.35)),-0.01,IF(AND((B82&lt;2.35),A82&gt;=5.3,(G82&lt;0.905),(A82&lt;7.1),D82&gt;=1.35),0.068,IF(AND(B82&gt;=2.35,A82&gt;=5.3,(G82&lt;0.905),(A82&lt;7.1),D82&gt;=1.35),0.181,IF(AND((H82&lt;11.731),H82&gt;=10.505,(H82&lt;14.344),(G82&lt;0.905),(D82&lt;0.8),(D82&lt;1.35)),0.004,IF(AND(H82&gt;=11.731,H82&gt;=10.505,(H82&lt;14.344),(G82&lt;0.905),(D82&lt;0.8),(D82&lt;1.35)),0.024,IF(AND((H82&lt;14.877),A82&gt;=4.85,H82&gt;=14.344,(G82&lt;0.905),(D82&lt;0.8),(D82&lt;1.35)),0.063,IF(AND(H82&gt;=14.877,A82&gt;=4.85,H82&gt;=14.344,(G82&lt;0.905),(D82&lt;0.8),(D82&lt;1.35)),0.012,"shouldnthappen")))))))))))))))))</f>
        <v>0.021</v>
      </c>
      <c r="T82" s="1" t="n">
        <f aca="false">IF(AND(D82&gt;=0.45,(A82&lt;5.65)),0.067,IF(AND(A82&gt;=7.25,A82&gt;=5.65),0.244,IF(AND((H82&lt;9.966),G82&gt;=0.905,(D82&lt;0.45),(A82&lt;5.65)),0.062,IF(AND(H82&gt;=9.966,G82&gt;=0.905,(D82&lt;0.45),(A82&lt;5.65)),0.012,IF(AND((G82&lt;0.948),D82&gt;=2.05,(A82&lt;7.25),A82&gt;=5.65),0.157,IF(AND(G82&gt;=0.948,D82&gt;=2.05,(A82&lt;7.25),A82&gt;=5.65),0.037,IF(AND(G82&gt;=0.422,(B82&lt;3.15),(G82&lt;0.905),(D82&lt;0.45),(A82&lt;5.65)),0.011,IF(AND((D82&lt;0.25),(G82&lt;0.422),(B82&lt;3.15),(G82&lt;0.905),(D82&lt;0.45),(A82&lt;5.65)),0.04,IF(AND(D82&gt;=0.25,(G82&lt;0.422),(B82&lt;3.15),(G82&lt;0.905),(D82&lt;0.45),(A82&lt;5.65)),0.009,IF(AND((A82&lt;4.85),(B82&lt;3.25),B82&gt;=3.15,(G82&lt;0.905),(D82&lt;0.45),(A82&lt;5.65)),0.008,IF(AND(A82&gt;=4.85,(B82&lt;3.25),B82&gt;=3.15,(G82&lt;0.905),(D82&lt;0.45),(A82&lt;5.65)),-0.017,IF(AND((D82&lt;0.25),B82&gt;=3.25,B82&gt;=3.15,(G82&lt;0.905),(D82&lt;0.45),(A82&lt;5.65)),0.022,IF(AND(D82&gt;=0.25,B82&gt;=3.25,B82&gt;=3.15,(G82&lt;0.905),(D82&lt;0.45),(A82&lt;5.65)),0.009,IF(AND((F82&lt;2.5),(H82&lt;7.692),(G82&lt;0.644),(D82&lt;2.05),(A82&lt;7.25),A82&gt;=5.65),0.018,IF(AND(F82&gt;=2.5,(H82&lt;7.692),(G82&lt;0.644),(D82&lt;2.05),(A82&lt;7.25),A82&gt;=5.65),0.068,IF(AND((B82&lt;2.35),H82&gt;=7.692,(G82&lt;0.644),(D82&lt;2.05),(A82&lt;7.25),A82&gt;=5.65),0.023,IF(AND(B82&gt;=2.35,H82&gt;=7.692,(G82&lt;0.644),(D82&lt;2.05),(A82&lt;7.25),A82&gt;=5.65),0.125,IF(AND((G82&lt;0.766),(G82&lt;0.85),G82&gt;=0.644,(D82&lt;2.05),(A82&lt;7.25),A82&gt;=5.65),0.055,IF(AND(G82&gt;=0.766,(G82&lt;0.85),G82&gt;=0.644,(D82&lt;2.05),(A82&lt;7.25),A82&gt;=5.65),-0,IF(AND((B82&lt;2.95),G82&gt;=0.85,G82&gt;=0.644,(D82&lt;2.05),(A82&lt;7.25),A82&gt;=5.65),0.098,IF(AND(B82&gt;=2.95,G82&gt;=0.85,G82&gt;=0.644,(D82&lt;2.05),(A82&lt;7.25),A82&gt;=5.65),0.013,"shouldnthappen")))))))))))))))))))))</f>
        <v>0.125</v>
      </c>
      <c r="U82" s="1" t="n">
        <f aca="false">IF(AND(A82&gt;=7.25,D82&gt;=1.25),0.186,IF(AND((G82&lt;0.13),D82&gt;=0.35,(D82&lt;1.25)),-0.004,IF(AND(H82&gt;=14.246,(H82&lt;14.344),(D82&lt;0.35),(D82&lt;1.25)),-0.002,IF(AND((A82&lt;4.85),H82&gt;=14.344,(D82&lt;0.35),(D82&lt;1.25)),0.004,IF(AND(G82&gt;=0.446,(G82&lt;0.644),(A82&lt;7.25),D82&gt;=1.25),0.138,IF(AND(A82&gt;=5.45,(H82&lt;14.246),(H82&lt;14.344),(D82&lt;0.35),(D82&lt;1.25)),0.001,IF(AND((H82&lt;14.877),A82&gt;=4.85,H82&gt;=14.344,(D82&lt;0.35),(D82&lt;1.25)),0.035,IF(AND(H82&gt;=14.877,A82&gt;=4.85,H82&gt;=14.344,(D82&lt;0.35),(D82&lt;1.25)),0.007,IF(AND((B82&lt;3.35),H82&gt;=9.448,G82&gt;=0.13,D82&gt;=0.35,(D82&lt;1.25)),0.053,IF(AND(B82&gt;=3.35,H82&gt;=9.448,G82&gt;=0.13,D82&gt;=0.35,(D82&lt;1.25)),0.017,IF(AND((G82&lt;0.44),(G82&lt;0.446),(G82&lt;0.644),(A82&lt;7.25),D82&gt;=1.25),0.079,IF(AND(G82&gt;=0.44,(G82&lt;0.446),(G82&lt;0.644),(A82&lt;7.25),D82&gt;=1.25),0.02,IF(AND((A82&lt;5.95),(G82&lt;0.724),G82&gt;=0.644,(A82&lt;7.25),D82&gt;=1.25),-0.018,IF(AND(A82&gt;=5.95,(G82&lt;0.724),G82&gt;=0.644,(A82&lt;7.25),D82&gt;=1.25),0.027,IF(AND(A82&gt;=6.15,G82&gt;=0.724,G82&gt;=0.644,(A82&lt;7.25),D82&gt;=1.25),0.093,IF(AND((A82&lt;5.05),(A82&lt;5.45),(H82&lt;14.246),(H82&lt;14.344),(D82&lt;0.35),(D82&lt;1.25)),0.011,IF(AND(A82&gt;=5.05,(A82&lt;5.45),(H82&lt;14.246),(H82&lt;14.344),(D82&lt;0.35),(D82&lt;1.25)),0.021,IF(AND((A82&lt;5.4),(B82&lt;3.15),(H82&lt;9.448),G82&gt;=0.13,D82&gt;=0.35,(D82&lt;1.25)),0.007,IF(AND(A82&gt;=5.4,(B82&lt;3.15),(H82&lt;9.448),G82&gt;=0.13,D82&gt;=0.35,(D82&lt;1.25)),-0.011,IF(AND((B82&lt;3.75),B82&gt;=3.15,(H82&lt;9.448),G82&gt;=0.13,D82&gt;=0.35,(D82&lt;1.25)),0.012,IF(AND(B82&gt;=3.75,B82&gt;=3.15,(H82&lt;9.448),G82&gt;=0.13,D82&gt;=0.35,(D82&lt;1.25)),0.046,IF(AND((A82&lt;5.9),(A82&lt;6.15),G82&gt;=0.724,G82&gt;=0.644,(A82&lt;7.25),D82&gt;=1.25),0.06,IF(AND(A82&gt;=5.9,(A82&lt;6.15),G82&gt;=0.724,G82&gt;=0.644,(A82&lt;7.25),D82&gt;=1.25),0.005,"shouldnthappen")))))))))))))))))))))))</f>
        <v>-0.011</v>
      </c>
      <c r="V82" s="1" t="n">
        <f aca="false">IF(AND(H82&gt;=15.155,(D82&lt;1.55)),0.084,IF(AND(A82&gt;=7.25,D82&gt;=1.55),0.141,IF(AND((G82&lt;0.043),D82&gt;=1.05,(H82&lt;15.155),(D82&lt;1.55)),-0.007,IF(AND(D82&gt;=1.85,G82&gt;=0.755,(A82&lt;7.25),D82&gt;=1.55),0.051,IF(AND((H82&lt;9.966),G82&gt;=0.905,(D82&lt;1.05),(H82&lt;15.155),(D82&lt;1.55)),0.043,IF(AND(H82&gt;=9.966,G82&gt;=0.905,(D82&lt;1.05),(H82&lt;15.155),(D82&lt;1.55)),0.007,IF(AND((G82&lt;0.278),(G82&lt;0.361),(G82&lt;0.755),(A82&lt;7.25),D82&gt;=1.55),0.08,IF(AND((A82&lt;5.8),G82&gt;=0.361,(G82&lt;0.755),(A82&lt;7.25),D82&gt;=1.55),0.019,IF(AND((A82&lt;6.05),(D82&lt;1.85),G82&gt;=0.755,(A82&lt;7.25),D82&gt;=1.55),0.01,IF(AND(A82&gt;=6.05,(D82&lt;1.85),G82&gt;=0.755,(A82&lt;7.25),D82&gt;=1.55),0.002,IF(AND((G82&lt;0.486),(B82&lt;3.15),(G82&lt;0.905),(D82&lt;1.05),(H82&lt;15.155),(D82&lt;1.55)),0.026,IF(AND(G82&gt;=0.486,(B82&lt;3.15),(G82&lt;0.905),(D82&lt;1.05),(H82&lt;15.155),(D82&lt;1.55)),0.001,IF(AND((B82&lt;3.25),B82&gt;=3.15,(G82&lt;0.905),(D82&lt;1.05),(H82&lt;15.155),(D82&lt;1.55)),-0.003,IF(AND(B82&gt;=3.25,B82&gt;=3.15,(G82&lt;0.905),(D82&lt;1.05),(H82&lt;15.155),(D82&lt;1.55)),0.012,IF(AND((H82&lt;7.426),(H82&lt;8.769),G82&gt;=0.043,D82&gt;=1.05,(H82&lt;15.155),(D82&lt;1.55)),0.041,IF(AND(H82&gt;=7.426,(H82&lt;8.769),G82&gt;=0.043,D82&gt;=1.05,(H82&lt;15.155),(D82&lt;1.55)),-0.008,IF(AND((H82&lt;10.696),H82&gt;=8.769,G82&gt;=0.043,D82&gt;=1.05,(H82&lt;15.155),(D82&lt;1.55)),0.069,IF(AND(H82&gt;=10.696,H82&gt;=8.769,G82&gt;=0.043,D82&gt;=1.05,(H82&lt;15.155),(D82&lt;1.55)),0.033,IF(AND((D82&lt;2.2),G82&gt;=0.278,(G82&lt;0.361),(G82&lt;0.755),(A82&lt;7.25),D82&gt;=1.55),0.022,IF(AND(D82&gt;=2.2,G82&gt;=0.278,(G82&lt;0.361),(G82&lt;0.755),(A82&lt;7.25),D82&gt;=1.55),-0.027,IF(AND((H82&lt;12.626),A82&gt;=5.8,G82&gt;=0.361,(G82&lt;0.755),(A82&lt;7.25),D82&gt;=1.55),0.126,IF(AND(H82&gt;=12.626,A82&gt;=5.8,G82&gt;=0.361,(G82&lt;0.755),(A82&lt;7.25),D82&gt;=1.55),0.065,"shouldnthappen"))))))))))))))))))))))</f>
        <v>0.001</v>
      </c>
      <c r="W82" s="1" t="n">
        <f aca="false">IF(AND(H82&gt;=15.155,(D82&lt;1.55)),0.064,IF(AND(A82&gt;=7.45,D82&gt;=1.55),0.115,IF(AND(B82&gt;=3.15,(H82&lt;10.257),(A82&lt;7.45),D82&gt;=1.55),0.097,IF(AND((A82&lt;4.85),H82&gt;=14.344,(D82&lt;0.35),(H82&lt;15.155),(D82&lt;1.55)),0.003,IF(AND(A82&gt;=6.05,(G82&lt;0.169),D82&gt;=0.35,(H82&lt;15.155),(D82&lt;1.55)),-0.008,IF(AND((G82&lt;0.181),G82&gt;=0.169,D82&gt;=0.35,(H82&lt;15.155),(D82&lt;1.55)),0.065,IF(AND(B82&gt;=3.05,(B82&lt;3.15),(H82&lt;10.257),(A82&lt;7.45),D82&gt;=1.55),-0.023,IF(AND(H82&gt;=11.854,(G82&lt;0.613),H82&gt;=10.257,(A82&lt;7.45),D82&gt;=1.55),0.068,IF(AND((D82&lt;0.25),(B82&lt;3.15),(H82&lt;14.344),(D82&lt;0.35),(H82&lt;15.155),(D82&lt;1.55)),0.014,IF(AND(D82&gt;=0.25,(B82&lt;3.15),(H82&lt;14.344),(D82&lt;0.35),(H82&lt;15.155),(D82&lt;1.55)),0.002,IF(AND((A82&lt;5.05),B82&gt;=3.15,(H82&lt;14.344),(D82&lt;0.35),(H82&lt;15.155),(D82&lt;1.55)),-0.001,IF(AND(A82&gt;=5.05,B82&gt;=3.15,(H82&lt;14.344),(D82&lt;0.35),(H82&lt;15.155),(D82&lt;1.55)),0.009,IF(AND((H82&lt;14.877),A82&gt;=4.85,H82&gt;=14.344,(D82&lt;0.35),(H82&lt;15.155),(D82&lt;1.55)),0.023,IF(AND(H82&gt;=14.877,A82&gt;=4.85,H82&gt;=14.344,(D82&lt;0.35),(H82&lt;15.155),(D82&lt;1.55)),0.004,IF(AND((H82&lt;13.602),(A82&lt;6.05),(G82&lt;0.169),D82&gt;=0.35,(H82&lt;15.155),(D82&lt;1.55)),0.023,IF(AND(H82&gt;=13.602,(A82&lt;6.05),(G82&lt;0.169),D82&gt;=0.35,(H82&lt;15.155),(D82&lt;1.55)),-0.006,IF(AND((B82&lt;2.95),G82&gt;=0.181,G82&gt;=0.169,D82&gt;=0.35,(H82&lt;15.155),(D82&lt;1.55)),0.019,IF(AND(B82&gt;=2.95,G82&gt;=0.181,G82&gt;=0.169,D82&gt;=0.35,(H82&lt;15.155),(D82&lt;1.55)),0.034,IF(AND((A82&lt;5.35),(B82&lt;3.05),(B82&lt;3.15),(H82&lt;10.257),(A82&lt;7.45),D82&gt;=1.55),0.009,IF(AND(A82&gt;=5.35,(B82&lt;3.05),(B82&lt;3.15),(H82&lt;10.257),(A82&lt;7.45),D82&gt;=1.55),0.058,IF(AND((B82&lt;2.9),(H82&lt;11.854),(G82&lt;0.613),H82&gt;=10.257,(A82&lt;7.45),D82&gt;=1.55),0.037,IF(AND(B82&gt;=2.9,(H82&lt;11.854),(G82&lt;0.613),H82&gt;=10.257,(A82&lt;7.45),D82&gt;=1.55),-0.005,IF(AND((A82&lt;6.4),(G82&lt;0.711),G82&gt;=0.613,H82&gt;=10.257,(A82&lt;7.45),D82&gt;=1.55),0.001,IF(AND(A82&gt;=6.4,(G82&lt;0.711),G82&gt;=0.613,H82&gt;=10.257,(A82&lt;7.45),D82&gt;=1.55),-0.002,IF(AND((D82&lt;1.9),G82&gt;=0.711,G82&gt;=0.613,H82&gt;=10.257,(A82&lt;7.45),D82&gt;=1.55),0.007,IF(AND(D82&gt;=1.9,G82&gt;=0.711,G82&gt;=0.613,H82&gt;=10.257,(A82&lt;7.45),D82&gt;=1.55),0.023,"shouldnthappen"))))))))))))))))))))))))))</f>
        <v>0.019</v>
      </c>
      <c r="X82" s="1" t="n">
        <f aca="false">IF(AND(H82&gt;=15.155,(F82&lt;2.5)),0.049,IF(AND(A82&gt;=7.45,F82&gt;=2.5),0.089,IF(AND((G82&lt;0.107),(G82&lt;0.364),(A82&lt;7.45),F82&gt;=2.5),0.055,IF(AND(A82&gt;=5.75,(G82&lt;0.572),(D82&lt;1.25),(H82&lt;15.155),(F82&lt;2.5)),-0.018,IF(AND((A82&lt;5.7),(H82&lt;12.626),G82&gt;=0.364,(A82&lt;7.45),F82&gt;=2.5),0.012,IF(AND(A82&gt;=5.7,(H82&lt;12.626),G82&gt;=0.364,(A82&lt;7.45),F82&gt;=2.5),0.065,IF(AND((G82&lt;0.628),H82&gt;=12.626,G82&gt;=0.364,(A82&lt;7.45),F82&gt;=2.5),0.047,IF(AND((G82&lt;0.545),(A82&lt;5.75),(G82&lt;0.572),(D82&lt;1.25),(H82&lt;15.155),(F82&lt;2.5)),0.007,IF(AND(G82&gt;=0.545,(A82&lt;5.75),(G82&lt;0.572),(D82&lt;1.25),(H82&lt;15.155),(F82&lt;2.5)),-0.009,IF(AND((D82&lt;0.3),(H82&lt;11.788),G82&gt;=0.572,(D82&lt;1.25),(H82&lt;15.155),(F82&lt;2.5)),0.01,IF(AND(D82&gt;=0.3,(H82&lt;11.788),G82&gt;=0.572,(D82&lt;1.25),(H82&lt;15.155),(F82&lt;2.5)),0.03,IF(AND((A82&lt;4.75),H82&gt;=11.788,G82&gt;=0.572,(D82&lt;1.25),(H82&lt;15.155),(F82&lt;2.5)),0.001,IF(AND(A82&gt;=4.75,H82&gt;=11.788,G82&gt;=0.572,(D82&lt;1.25),(H82&lt;15.155),(F82&lt;2.5)),0.01,IF(AND((A82&lt;5.5),(A82&lt;6.15),(G82&lt;0.652),D82&gt;=1.25,(H82&lt;15.155),(F82&lt;2.5)),0.014,IF(AND(A82&gt;=5.5,(A82&lt;6.15),(G82&lt;0.652),D82&gt;=1.25,(H82&lt;15.155),(F82&lt;2.5)),0.049,IF(AND((H82&lt;12.206),A82&gt;=6.15,(G82&lt;0.652),D82&gt;=1.25,(H82&lt;15.155),(F82&lt;2.5)),-0.009,IF(AND(H82&gt;=12.206,A82&gt;=6.15,(G82&lt;0.652),D82&gt;=1.25,(H82&lt;15.155),(F82&lt;2.5)),0.021,IF(AND((A82&lt;5.55),(A82&lt;6.2),G82&gt;=0.652,D82&gt;=1.25,(H82&lt;15.155),(F82&lt;2.5)),0.011,IF(AND(A82&gt;=5.55,(A82&lt;6.2),G82&gt;=0.652,D82&gt;=1.25,(H82&lt;15.155),(F82&lt;2.5)),-0.019,IF(AND((B82&lt;3.2),A82&gt;=6.2,G82&gt;=0.652,D82&gt;=1.25,(H82&lt;15.155),(F82&lt;2.5)),0.025,IF(AND(B82&gt;=3.2,A82&gt;=6.2,G82&gt;=0.652,D82&gt;=1.25,(H82&lt;15.155),(F82&lt;2.5)),0.001,IF(AND((G82&lt;0.183),(G82&lt;0.301),G82&gt;=0.107,(G82&lt;0.364),(A82&lt;7.45),F82&gt;=2.5),-0.009,IF(AND(G82&gt;=0.183,(G82&lt;0.301),G82&gt;=0.107,(G82&lt;0.364),(A82&lt;7.45),F82&gt;=2.5),0.022,IF(AND((D82&lt;2.2),G82&gt;=0.301,G82&gt;=0.107,(G82&lt;0.364),(A82&lt;7.45),F82&gt;=2.5),0.004,IF(AND(D82&gt;=2.2,G82&gt;=0.301,G82&gt;=0.107,(G82&lt;0.364),(A82&lt;7.45),F82&gt;=2.5),-0.02,IF(AND((G82&lt;0.787),G82&gt;=0.628,H82&gt;=12.626,G82&gt;=0.364,(A82&lt;7.45),F82&gt;=2.5),-0.001,IF(AND(G82&gt;=0.787,G82&gt;=0.628,H82&gt;=12.626,G82&gt;=0.364,(A82&lt;7.45),F82&gt;=2.5),0.016,"shouldnthappen")))))))))))))))))))))))))))</f>
        <v>-0.009</v>
      </c>
      <c r="Y82" s="1" t="n">
        <f aca="false">IF(AND(H82&gt;=15.155,(D82&lt;1.55)),0.037,IF(AND(D82&gt;=2.45,(A82&lt;7.45),D82&gt;=1.55),0.054,IF(AND((A82&lt;7.8),A82&gt;=7.45,D82&gt;=1.55),0.078,IF(AND(A82&gt;=7.8,A82&gt;=7.45,D82&gt;=1.55),0.021,IF(AND(A82&gt;=6.2,G82&gt;=0.68,D82&gt;=1.25,(H82&lt;15.155),(D82&lt;1.55)),0.019,IF(AND((B82&lt;2.65),(A82&lt;4.95),(G82&lt;0.572),(D82&lt;1.25),(H82&lt;15.155),(D82&lt;1.55)),0.021,IF(AND(B82&gt;=2.65,(A82&lt;4.95),(G82&lt;0.572),(D82&lt;1.25),(H82&lt;15.155),(D82&lt;1.55)),0.006,IF(AND((H82&lt;14.344),A82&gt;=4.95,(G82&lt;0.572),(D82&lt;1.25),(H82&lt;15.155),(D82&lt;1.55)),-0.005,IF(AND(H82&gt;=14.344,A82&gt;=4.95,(G82&lt;0.572),(D82&lt;1.25),(H82&lt;15.155),(D82&lt;1.55)),0.013,IF(AND((G82&lt;0.833),(H82&lt;11.788),G82&gt;=0.572,(D82&lt;1.25),(H82&lt;15.155),(D82&lt;1.55)),0.009,IF(AND(G82&gt;=0.833,(H82&lt;11.788),G82&gt;=0.572,(D82&lt;1.25),(H82&lt;15.155),(D82&lt;1.55)),0.024,IF(AND((A82&lt;4.75),H82&gt;=11.788,G82&gt;=0.572,(D82&lt;1.25),(H82&lt;15.155),(D82&lt;1.55)),0.001,IF(AND(A82&gt;=4.75,H82&gt;=11.788,G82&gt;=0.572,(D82&lt;1.25),(H82&lt;15.155),(D82&lt;1.55)),0.008,IF(AND((A82&lt;5.65),(A82&lt;6.15),(G82&lt;0.68),D82&gt;=1.25,(H82&lt;15.155),(D82&lt;1.55)),0.017,IF(AND(A82&gt;=5.65,(A82&lt;6.15),(G82&lt;0.68),D82&gt;=1.25,(H82&lt;15.155),(D82&lt;1.55)),0.039,IF(AND((G82&lt;0.436),A82&gt;=6.15,(G82&lt;0.68),D82&gt;=1.25,(H82&lt;15.155),(D82&lt;1.55)),-0.004,IF(AND(G82&gt;=0.436,A82&gt;=6.15,(G82&lt;0.68),D82&gt;=1.25,(H82&lt;15.155),(D82&lt;1.55)),0.022,IF(AND((A82&lt;5.55),(A82&lt;6.2),G82&gt;=0.68,D82&gt;=1.25,(H82&lt;15.155),(D82&lt;1.55)),0.009,IF(AND(A82&gt;=5.55,(A82&lt;6.2),G82&gt;=0.68,D82&gt;=1.25,(H82&lt;15.155),(D82&lt;1.55)),-0.016,IF(AND((G82&lt;0.107),(G82&lt;0.361),(G82&lt;0.613),(D82&lt;2.45),(A82&lt;7.45),D82&gt;=1.55),0.042,IF(AND(G82&gt;=0.107,(G82&lt;0.361),(G82&lt;0.613),(D82&lt;2.45),(A82&lt;7.45),D82&gt;=1.55),0.002,IF(AND((D82&lt;2.35),G82&gt;=0.361,(G82&lt;0.613),(D82&lt;2.45),(A82&lt;7.45),D82&gt;=1.55),0.051,IF(AND(D82&gt;=2.35,G82&gt;=0.361,(G82&lt;0.613),(D82&lt;2.45),(A82&lt;7.45),D82&gt;=1.55),0.016,IF(AND((A82&lt;6.4),(G82&lt;0.711),G82&gt;=0.613,(D82&lt;2.45),(A82&lt;7.45),D82&gt;=1.55),0.001,IF(AND(A82&gt;=6.4,(G82&lt;0.711),G82&gt;=0.613,(D82&lt;2.45),(A82&lt;7.45),D82&gt;=1.55),-0.002,IF(AND((B82&lt;2.95),G82&gt;=0.711,G82&gt;=0.613,(D82&lt;2.45),(A82&lt;7.45),D82&gt;=1.55),0.023,IF(AND(B82&gt;=2.95,G82&gt;=0.711,G82&gt;=0.613,(D82&lt;2.45),(A82&lt;7.45),D82&gt;=1.55),0.01,"shouldnthappen")))))))))))))))))))))))))))</f>
        <v>-0.005</v>
      </c>
      <c r="Z82" s="1" t="n">
        <f aca="false">IF(AND(A82&gt;=7.45,D82&gt;=1.75),0.056,IF(AND(H82&gt;=15.059,A82&gt;=5.55,(D82&lt;1.75)),0.028,IF(AND((D82&lt;0.35),G82&gt;=0.905,(A82&lt;5.55),(D82&lt;1.75)),0.005,IF(AND(D82&gt;=0.35,G82&gt;=0.905,(A82&lt;5.55),(D82&lt;1.75)),0.026,IF(AND((H82&lt;8.711),D82&gt;=2.45,(A82&lt;7.45),D82&gt;=1.75),0.011,IF(AND(H82&gt;=8.711,D82&gt;=2.45,(A82&lt;7.45),D82&gt;=1.75),0.049,IF(AND((G82&lt;0.107),(G82&lt;0.487),(D82&lt;2.45),(A82&lt;7.45),D82&gt;=1.75),0.032,IF(AND((H82&lt;10.915),(A82&lt;4.5),(B82&lt;3.15),(G82&lt;0.905),(A82&lt;5.55),(D82&lt;1.75)),-0.001,IF(AND(H82&gt;=10.915,(A82&lt;4.5),(B82&lt;3.15),(G82&lt;0.905),(A82&lt;5.55),(D82&lt;1.75)),0.003,IF(AND((A82&lt;5.05),A82&gt;=4.5,(B82&lt;3.15),(G82&lt;0.905),(A82&lt;5.55),(D82&lt;1.75)),0.015,IF(AND(A82&gt;=5.05,A82&gt;=4.5,(B82&lt;3.15),(G82&lt;0.905),(A82&lt;5.55),(D82&lt;1.75)),0.006,IF(AND((G82&lt;0.05),(G82&lt;0.091),B82&gt;=3.15,(G82&lt;0.905),(A82&lt;5.55),(D82&lt;1.75)),0.001,IF(AND(G82&gt;=0.05,(G82&lt;0.091),B82&gt;=3.15,(G82&lt;0.905),(A82&lt;5.55),(D82&lt;1.75)),0.008,IF(AND((G82&lt;0.587),G82&gt;=0.091,B82&gt;=3.15,(G82&lt;0.905),(A82&lt;5.55),(D82&lt;1.75)),-0.003,IF(AND(G82&gt;=0.587,G82&gt;=0.091,B82&gt;=3.15,(G82&lt;0.905),(A82&lt;5.55),(D82&lt;1.75)),0.004,IF(AND((F82&lt;2.5),(B82&lt;2.85),(G82&lt;0.419),(H82&lt;15.059),A82&gt;=5.55,(D82&lt;1.75)),0.041,IF(AND(F82&gt;=2.5,(B82&lt;2.85),(G82&lt;0.419),(H82&lt;15.059),A82&gt;=5.55,(D82&lt;1.75)),0.015,IF(AND((G82&lt;0.164),B82&gt;=2.85,(G82&lt;0.419),(H82&lt;15.059),A82&gt;=5.55,(D82&lt;1.75)),0.01,IF(AND(G82&gt;=0.164,B82&gt;=2.85,(G82&lt;0.419),(H82&lt;15.059),A82&gt;=5.55,(D82&lt;1.75)),-0.001,IF(AND((B82&lt;2.55),(B82&lt;2.95),G82&gt;=0.419,(H82&lt;15.059),A82&gt;=5.55,(D82&lt;1.75)),0.014,IF(AND(B82&gt;=2.55,(B82&lt;2.95),G82&gt;=0.419,(H82&lt;15.059),A82&gt;=5.55,(D82&lt;1.75)),-0.013,IF(AND((D82&lt;1.55),B82&gt;=2.95,G82&gt;=0.419,(H82&lt;15.059),A82&gt;=5.55,(D82&lt;1.75)),0.023,IF(AND(D82&gt;=1.55,B82&gt;=2.95,G82&gt;=0.419,(H82&lt;15.059),A82&gt;=5.55,(D82&lt;1.75)),0.005,IF(AND((H82&lt;13.278),G82&gt;=0.107,(G82&lt;0.487),(D82&lt;2.45),(A82&lt;7.45),D82&gt;=1.75),-0.009,IF(AND(H82&gt;=13.278,G82&gt;=0.107,(G82&lt;0.487),(D82&lt;2.45),(A82&lt;7.45),D82&gt;=1.75),0.017,IF(AND((D82&lt;2.35),(G82&lt;0.571),G82&gt;=0.487,(D82&lt;2.45),(A82&lt;7.45),D82&gt;=1.75),0.053,IF(AND(D82&gt;=2.35,(G82&lt;0.571),G82&gt;=0.487,(D82&lt;2.45),(A82&lt;7.45),D82&gt;=1.75),0.009,IF(AND((G82&lt;0.779),G82&gt;=0.571,G82&gt;=0.487,(D82&lt;2.45),(A82&lt;7.45),D82&gt;=1.75),0.006,IF(AND(G82&gt;=0.779,G82&gt;=0.571,G82&gt;=0.487,(D82&lt;2.45),(A82&lt;7.45),D82&gt;=1.75),0.016,"shouldnthappen")))))))))))))))))))))))))))))</f>
        <v>-0.013</v>
      </c>
      <c r="AA82" s="1" t="n">
        <f aca="false">IF(AND((A82&lt;7.8),A82&gt;=7.45,D82&gt;=1.75),0.051,IF(AND(A82&gt;=7.8,A82&gt;=7.45,D82&gt;=1.75),0.01,IF(AND(B82&gt;=3.35,B82&gt;=3.25,(A82&lt;7.45),D82&gt;=1.75),0.016,IF(AND((H82&lt;8.308),(D82&lt;0.15),(H82&lt;13.655),(D82&lt;0.35),(D82&lt;1.75)),0.009,IF(AND((H82&lt;14.529),(G82&lt;0.293),H82&gt;=13.655,(D82&lt;0.35),(D82&lt;1.75)),0.011,IF(AND(H82&gt;=14.529,(G82&lt;0.293),H82&gt;=13.655,(D82&lt;0.35),(D82&lt;1.75)),0.001,IF(AND(D82&gt;=0.25,G82&gt;=0.293,H82&gt;=13.655,(D82&lt;0.35),(D82&lt;1.75)),-0.004,IF(AND(H82&gt;=10.635,(H82&lt;10.696),(H82&lt;13.906),D82&gt;=0.35,(D82&lt;1.75)),0.036,IF(AND(G82&gt;=0.833,H82&gt;=10.696,(H82&lt;13.906),D82&gt;=0.35,(D82&lt;1.75)),0.016,IF(AND((A82&lt;6.65),(G82&lt;0.247),H82&gt;=13.906,D82&gt;=0.35,(D82&lt;1.75)),-0.008,IF(AND(A82&gt;=6.65,(G82&lt;0.247),H82&gt;=13.906,D82&gt;=0.35,(D82&lt;1.75)),0.011,IF(AND((B82&lt;2.45),G82&gt;=0.247,H82&gt;=13.906,D82&gt;=0.35,(D82&lt;1.75)),0,IF(AND((D82&lt;1.85),(B82&lt;2.95),(B82&lt;3.25),(A82&lt;7.45),D82&gt;=1.75),0.033,IF(AND((G82&lt;0.428),(B82&lt;3.35),B82&gt;=3.25,(A82&lt;7.45),D82&gt;=1.75),0.009,IF(AND(G82&gt;=0.428,(B82&lt;3.35),B82&gt;=3.25,(A82&lt;7.45),D82&gt;=1.75),0.042,IF(AND((A82&lt;4.6),H82&gt;=8.308,(D82&lt;0.15),(H82&lt;13.655),(D82&lt;0.35),(D82&lt;1.75)),0.003,IF(AND(A82&gt;=4.6,H82&gt;=8.308,(D82&lt;0.15),(H82&lt;13.655),(D82&lt;0.35),(D82&lt;1.75)),0,IF(AND((H82&lt;8.834),(A82&lt;5.05),D82&gt;=0.15,(H82&lt;13.655),(D82&lt;0.35),(D82&lt;1.75)),0.002,IF(AND(H82&gt;=8.834,(A82&lt;5.05),D82&gt;=0.15,(H82&lt;13.655),(D82&lt;0.35),(D82&lt;1.75)),-0.008,IF(AND((A82&lt;5.45),A82&gt;=5.05,D82&gt;=0.15,(H82&lt;13.655),(D82&lt;0.35),(D82&lt;1.75)),0.003,IF(AND(A82&gt;=5.45,A82&gt;=5.05,D82&gt;=0.15,(H82&lt;13.655),(D82&lt;0.35),(D82&lt;1.75)),-0.002,IF(AND((A82&lt;5.3),(D82&lt;0.25),G82&gt;=0.293,H82&gt;=13.655,(D82&lt;0.35),(D82&lt;1.75)),0.007,IF(AND(A82&gt;=5.3,(D82&lt;0.25),G82&gt;=0.293,H82&gt;=13.655,(D82&lt;0.35),(D82&lt;1.75)),0.001,IF(AND((H82&lt;7.309),(H82&lt;10.635),(H82&lt;10.696),(H82&lt;13.906),D82&gt;=0.35,(D82&lt;1.75)),0.014,IF(AND(H82&gt;=7.309,(H82&lt;10.635),(H82&lt;10.696),(H82&lt;13.906),D82&gt;=0.35,(D82&lt;1.75)),0.006,IF(AND((H82&lt;12.093),(G82&lt;0.833),H82&gt;=10.696,(H82&lt;13.906),D82&gt;=0.35,(D82&lt;1.75)),-0.01,IF(AND(H82&gt;=12.093,(G82&lt;0.833),H82&gt;=10.696,(H82&lt;13.906),D82&gt;=0.35,(D82&lt;1.75)),0.004,IF(AND((G82&lt;0.823),B82&gt;=2.45,G82&gt;=0.247,H82&gt;=13.906,D82&gt;=0.35,(D82&lt;1.75)),0.026,IF(AND(G82&gt;=0.823,B82&gt;=2.45,G82&gt;=0.247,H82&gt;=13.906,D82&gt;=0.35,(D82&lt;1.75)),0.006,IF(AND((H82&lt;11.121),D82&gt;=1.85,(B82&lt;2.95),(B82&lt;3.25),(A82&lt;7.45),D82&gt;=1.75),0.013,IF(AND(H82&gt;=11.121,D82&gt;=1.85,(B82&lt;2.95),(B82&lt;3.25),(A82&lt;7.45),D82&gt;=1.75),0.005,IF(AND((A82&lt;6.05),(A82&lt;6.45),B82&gt;=2.95,(B82&lt;3.25),(A82&lt;7.45),D82&gt;=1.75),0.001,IF(AND(A82&gt;=6.05,(A82&lt;6.45),B82&gt;=2.95,(B82&lt;3.25),(A82&lt;7.45),D82&gt;=1.75),-0.005,IF(AND((G82&lt;0.42),A82&gt;=6.45,B82&gt;=2.95,(B82&lt;3.25),(A82&lt;7.45),D82&gt;=1.75),0.004,IF(AND(G82&gt;=0.42,A82&gt;=6.45,B82&gt;=2.95,(B82&lt;3.25),(A82&lt;7.45),D82&gt;=1.75),0.019,"shouldnthappen")))))))))))))))))))))))))))))))))))</f>
        <v>0.006</v>
      </c>
      <c r="AB82" s="1" t="n">
        <f aca="false">+ 0.5</f>
        <v>0.5</v>
      </c>
    </row>
    <row r="83" customFormat="false" ht="13.8" hidden="false" customHeight="false" outlineLevel="0" collapsed="false">
      <c r="A83" s="11" t="n">
        <v>5.5</v>
      </c>
      <c r="B83" s="1" t="n">
        <v>2.4</v>
      </c>
      <c r="C83" s="1" t="n">
        <v>3.8</v>
      </c>
      <c r="D83" s="1" t="n">
        <v>1.1</v>
      </c>
      <c r="E83" s="1" t="s">
        <v>92</v>
      </c>
      <c r="F83" s="1" t="n">
        <v>2</v>
      </c>
      <c r="G83" s="1" t="n">
        <v>0.530459380242974</v>
      </c>
      <c r="H83" s="18" t="n">
        <v>10.6269226893783</v>
      </c>
      <c r="I83" s="1" t="n">
        <f aca="false">C83</f>
        <v>3.8</v>
      </c>
      <c r="J83" s="1" t="n">
        <f aca="false">SUM(M83:AB83)</f>
        <v>3.773</v>
      </c>
      <c r="K83" s="15" t="n">
        <f aca="false">1-SQRT(VAR(M83:AB83, I83)) / AVERAGE(M83:AB83)</f>
        <v>-2.88254760062764</v>
      </c>
      <c r="L83" s="1" t="n">
        <f aca="false">(J83-I83)/I83</f>
        <v>-0.00710526315789466</v>
      </c>
      <c r="M83" s="1" t="n">
        <f aca="false">IF(AND((H83&lt;5.245),(D83&lt;0.8)),0.075,IF(AND(H83&gt;=5.245,(D83&lt;0.8)),0.279,IF(AND((D83&lt;1.45),D83&gt;=0.8),1.043,IF(AND(D83&gt;=1.45,D83&gt;=0.8),1.423,"shouldnthappen"))))</f>
        <v>1.043</v>
      </c>
      <c r="N83" s="1" t="n">
        <f aca="false">IF(AND((A83&lt;4.35),(D83&lt;0.8)),0.048,IF(AND(A83&gt;=4.35,(D83&lt;0.8)),0.198,IF(AND(F83&gt;=2.5,D83&gt;=0.8),1.048,IF(AND((A83&lt;5.15),(F83&lt;2.5),D83&gt;=0.8),0.321,IF(AND(A83&gt;=5.15,(F83&lt;2.5),D83&gt;=0.8),0.783,"shouldnthappen")))))</f>
        <v>0.783</v>
      </c>
      <c r="O83" s="1" t="n">
        <f aca="false">IF(AND((H83&lt;5.245),(D83&lt;0.8)),0.034,IF(AND((A83&lt;5.9),D83&gt;=0.8),0.489,IF(AND(A83&gt;=5.9,D83&gt;=0.8),0.721,IF(AND((A83&lt;4.35),H83&gt;=5.245,(D83&lt;0.8)),0.041,IF(AND(A83&gt;=4.35,H83&gt;=5.245,(D83&lt;0.8)),0.142,"shouldnthappen")))))</f>
        <v>0.489</v>
      </c>
      <c r="P83" s="1" t="n">
        <f aca="false">IF(AND((B83&lt;2.8),(D83&lt;1.15)),0.244,IF(AND((D83&lt;1.75),D83&gt;=1.15),0.396,IF(AND(D83&gt;=1.75,D83&gt;=1.15),0.554,IF(AND((A83&lt;5.05),B83&gt;=2.8,(D83&lt;1.15)),0.078,IF(AND((H83&lt;14.877),A83&gt;=5.05,B83&gt;=2.8,(D83&lt;1.15)),0.118,IF(AND(H83&gt;=14.877,A83&gt;=5.05,B83&gt;=2.8,(D83&lt;1.15)),0.027,"shouldnthappen"))))))</f>
        <v>0.244</v>
      </c>
      <c r="Q83" s="1" t="n">
        <f aca="false">IF(AND(D83&gt;=0.45,(D83&lt;1.15)),0.17,IF(AND(A83&gt;=7.1,D83&gt;=1.15),0.539,IF(AND((A83&lt;6.25),(A83&lt;7.1),D83&gt;=1.15),0.258,IF(AND(A83&gt;=6.25,(A83&lt;7.1),D83&gt;=1.15),0.344,IF(AND(G83&gt;=0.418,(A83&lt;5.05),(D83&lt;0.45),(D83&lt;1.15)),0.033,IF(AND((H83&lt;14.494),(G83&lt;0.418),(A83&lt;5.05),(D83&lt;0.45),(D83&lt;1.15)),0.061,IF(AND(H83&gt;=14.494,(G83&lt;0.418),(A83&lt;5.05),(D83&lt;0.45),(D83&lt;1.15)),0.015,IF(AND(H83&gt;=14.877,(B83&lt;3.85),A83&gt;=5.05,(D83&lt;0.45),(D83&lt;1.15)),0.023,IF(AND((B83&lt;4),B83&gt;=3.85,A83&gt;=5.05,(D83&lt;0.45),(D83&lt;1.15)),0.009,IF(AND(B83&gt;=4,B83&gt;=3.85,A83&gt;=5.05,(D83&lt;0.45),(D83&lt;1.15)),0.052,IF(AND((G83&lt;0.05),(H83&lt;14.877),(B83&lt;3.85),A83&gt;=5.05,(D83&lt;0.45),(D83&lt;1.15)),0.024,IF(AND(G83&gt;=0.05,(H83&lt;14.877),(B83&lt;3.85),A83&gt;=5.05,(D83&lt;0.45),(D83&lt;1.15)),0.091,"shouldnthappen"))))))))))))</f>
        <v>0.17</v>
      </c>
      <c r="R83" s="1" t="n">
        <f aca="false">IF(AND(A83&gt;=7.1,D83&gt;=0.8),0.401,IF(AND((A83&lt;4.5),(G83&lt;0.905),(D83&lt;0.8)),0.024,IF(AND((H83&lt;9.966),G83&gt;=0.905,(D83&lt;0.8)),0.094,IF(AND(H83&gt;=9.966,G83&gt;=0.905,(D83&lt;0.8)),0.026,IF(AND(D83&gt;=2.05,(A83&lt;7.1),D83&gt;=0.8),0.277,IF(AND((H83&lt;5.523),A83&gt;=4.5,(G83&lt;0.905),(D83&lt;0.8)),0.012,IF(AND(H83&gt;=5.523,A83&gt;=4.5,(G83&lt;0.905),(D83&lt;0.8)),0.049,IF(AND((A83&lt;5.3),(D83&lt;2.05),(A83&lt;7.1),D83&gt;=0.8),0.095,IF(AND(A83&gt;=5.3,(D83&lt;2.05),(A83&lt;7.1),D83&gt;=0.8),0.196,"shouldnthappen")))))))))</f>
        <v>0.196</v>
      </c>
      <c r="S83" s="1" t="n">
        <f aca="false">IF(AND(A83&gt;=7.1,D83&gt;=1.35),0.298,IF(AND(G83&gt;=0.905,(D83&lt;0.8),(D83&lt;1.35)),0.068,IF(AND(H83&gt;=9.386,D83&gt;=0.8,(D83&lt;1.35)),0.126,IF(AND((H83&lt;7.426),(H83&lt;9.386),D83&gt;=0.8,(D83&lt;1.35)),0.091,IF(AND((A83&lt;5.3),(G83&lt;0.905),(A83&lt;7.1),D83&gt;=1.35),0.063,IF(AND((D83&lt;2.05),G83&gt;=0.905,(A83&lt;7.1),D83&gt;=1.35),0.015,IF(AND(D83&gt;=2.05,G83&gt;=0.905,(A83&lt;7.1),D83&gt;=1.35),0.089,IF(AND((H83&lt;10.505),(H83&lt;14.344),(G83&lt;0.905),(D83&lt;0.8),(D83&lt;1.35)),0.035,IF(AND((A83&lt;4.85),H83&gt;=14.344,(G83&lt;0.905),(D83&lt;0.8),(D83&lt;1.35)),0.006,IF(AND((B83&lt;2.75),H83&gt;=7.426,(H83&lt;9.386),D83&gt;=0.8,(D83&lt;1.35)),0.021,IF(AND(B83&gt;=2.75,H83&gt;=7.426,(H83&lt;9.386),D83&gt;=0.8,(D83&lt;1.35)),-0.01,IF(AND((B83&lt;2.35),A83&gt;=5.3,(G83&lt;0.905),(A83&lt;7.1),D83&gt;=1.35),0.068,IF(AND(B83&gt;=2.35,A83&gt;=5.3,(G83&lt;0.905),(A83&lt;7.1),D83&gt;=1.35),0.181,IF(AND((H83&lt;11.731),H83&gt;=10.505,(H83&lt;14.344),(G83&lt;0.905),(D83&lt;0.8),(D83&lt;1.35)),0.004,IF(AND(H83&gt;=11.731,H83&gt;=10.505,(H83&lt;14.344),(G83&lt;0.905),(D83&lt;0.8),(D83&lt;1.35)),0.024,IF(AND((H83&lt;14.877),A83&gt;=4.85,H83&gt;=14.344,(G83&lt;0.905),(D83&lt;0.8),(D83&lt;1.35)),0.063,IF(AND(H83&gt;=14.877,A83&gt;=4.85,H83&gt;=14.344,(G83&lt;0.905),(D83&lt;0.8),(D83&lt;1.35)),0.012,"shouldnthappen")))))))))))))))))</f>
        <v>0.126</v>
      </c>
      <c r="T83" s="1" t="n">
        <f aca="false">IF(AND(D83&gt;=0.45,(A83&lt;5.65)),0.067,IF(AND(A83&gt;=7.25,A83&gt;=5.65),0.244,IF(AND((H83&lt;9.966),G83&gt;=0.905,(D83&lt;0.45),(A83&lt;5.65)),0.062,IF(AND(H83&gt;=9.966,G83&gt;=0.905,(D83&lt;0.45),(A83&lt;5.65)),0.012,IF(AND((G83&lt;0.948),D83&gt;=2.05,(A83&lt;7.25),A83&gt;=5.65),0.157,IF(AND(G83&gt;=0.948,D83&gt;=2.05,(A83&lt;7.25),A83&gt;=5.65),0.037,IF(AND(G83&gt;=0.422,(B83&lt;3.15),(G83&lt;0.905),(D83&lt;0.45),(A83&lt;5.65)),0.011,IF(AND((D83&lt;0.25),(G83&lt;0.422),(B83&lt;3.15),(G83&lt;0.905),(D83&lt;0.45),(A83&lt;5.65)),0.04,IF(AND(D83&gt;=0.25,(G83&lt;0.422),(B83&lt;3.15),(G83&lt;0.905),(D83&lt;0.45),(A83&lt;5.65)),0.009,IF(AND((A83&lt;4.85),(B83&lt;3.25),B83&gt;=3.15,(G83&lt;0.905),(D83&lt;0.45),(A83&lt;5.65)),0.008,IF(AND(A83&gt;=4.85,(B83&lt;3.25),B83&gt;=3.15,(G83&lt;0.905),(D83&lt;0.45),(A83&lt;5.65)),-0.017,IF(AND((D83&lt;0.25),B83&gt;=3.25,B83&gt;=3.15,(G83&lt;0.905),(D83&lt;0.45),(A83&lt;5.65)),0.022,IF(AND(D83&gt;=0.25,B83&gt;=3.25,B83&gt;=3.15,(G83&lt;0.905),(D83&lt;0.45),(A83&lt;5.65)),0.009,IF(AND((F83&lt;2.5),(H83&lt;7.692),(G83&lt;0.644),(D83&lt;2.05),(A83&lt;7.25),A83&gt;=5.65),0.018,IF(AND(F83&gt;=2.5,(H83&lt;7.692),(G83&lt;0.644),(D83&lt;2.05),(A83&lt;7.25),A83&gt;=5.65),0.068,IF(AND((B83&lt;2.35),H83&gt;=7.692,(G83&lt;0.644),(D83&lt;2.05),(A83&lt;7.25),A83&gt;=5.65),0.023,IF(AND(B83&gt;=2.35,H83&gt;=7.692,(G83&lt;0.644),(D83&lt;2.05),(A83&lt;7.25),A83&gt;=5.65),0.125,IF(AND((G83&lt;0.766),(G83&lt;0.85),G83&gt;=0.644,(D83&lt;2.05),(A83&lt;7.25),A83&gt;=5.65),0.055,IF(AND(G83&gt;=0.766,(G83&lt;0.85),G83&gt;=0.644,(D83&lt;2.05),(A83&lt;7.25),A83&gt;=5.65),-0,IF(AND((B83&lt;2.95),G83&gt;=0.85,G83&gt;=0.644,(D83&lt;2.05),(A83&lt;7.25),A83&gt;=5.65),0.098,IF(AND(B83&gt;=2.95,G83&gt;=0.85,G83&gt;=0.644,(D83&lt;2.05),(A83&lt;7.25),A83&gt;=5.65),0.013,"shouldnthappen")))))))))))))))))))))</f>
        <v>0.067</v>
      </c>
      <c r="U83" s="1" t="n">
        <f aca="false">IF(AND(A83&gt;=7.25,D83&gt;=1.25),0.186,IF(AND((G83&lt;0.13),D83&gt;=0.35,(D83&lt;1.25)),-0.004,IF(AND(H83&gt;=14.246,(H83&lt;14.344),(D83&lt;0.35),(D83&lt;1.25)),-0.002,IF(AND((A83&lt;4.85),H83&gt;=14.344,(D83&lt;0.35),(D83&lt;1.25)),0.004,IF(AND(G83&gt;=0.446,(G83&lt;0.644),(A83&lt;7.25),D83&gt;=1.25),0.138,IF(AND(A83&gt;=5.45,(H83&lt;14.246),(H83&lt;14.344),(D83&lt;0.35),(D83&lt;1.25)),0.001,IF(AND((H83&lt;14.877),A83&gt;=4.85,H83&gt;=14.344,(D83&lt;0.35),(D83&lt;1.25)),0.035,IF(AND(H83&gt;=14.877,A83&gt;=4.85,H83&gt;=14.344,(D83&lt;0.35),(D83&lt;1.25)),0.007,IF(AND((B83&lt;3.35),H83&gt;=9.448,G83&gt;=0.13,D83&gt;=0.35,(D83&lt;1.25)),0.053,IF(AND(B83&gt;=3.35,H83&gt;=9.448,G83&gt;=0.13,D83&gt;=0.35,(D83&lt;1.25)),0.017,IF(AND((G83&lt;0.44),(G83&lt;0.446),(G83&lt;0.644),(A83&lt;7.25),D83&gt;=1.25),0.079,IF(AND(G83&gt;=0.44,(G83&lt;0.446),(G83&lt;0.644),(A83&lt;7.25),D83&gt;=1.25),0.02,IF(AND((A83&lt;5.95),(G83&lt;0.724),G83&gt;=0.644,(A83&lt;7.25),D83&gt;=1.25),-0.018,IF(AND(A83&gt;=5.95,(G83&lt;0.724),G83&gt;=0.644,(A83&lt;7.25),D83&gt;=1.25),0.027,IF(AND(A83&gt;=6.15,G83&gt;=0.724,G83&gt;=0.644,(A83&lt;7.25),D83&gt;=1.25),0.093,IF(AND((A83&lt;5.05),(A83&lt;5.45),(H83&lt;14.246),(H83&lt;14.344),(D83&lt;0.35),(D83&lt;1.25)),0.011,IF(AND(A83&gt;=5.05,(A83&lt;5.45),(H83&lt;14.246),(H83&lt;14.344),(D83&lt;0.35),(D83&lt;1.25)),0.021,IF(AND((A83&lt;5.4),(B83&lt;3.15),(H83&lt;9.448),G83&gt;=0.13,D83&gt;=0.35,(D83&lt;1.25)),0.007,IF(AND(A83&gt;=5.4,(B83&lt;3.15),(H83&lt;9.448),G83&gt;=0.13,D83&gt;=0.35,(D83&lt;1.25)),-0.011,IF(AND((B83&lt;3.75),B83&gt;=3.15,(H83&lt;9.448),G83&gt;=0.13,D83&gt;=0.35,(D83&lt;1.25)),0.012,IF(AND(B83&gt;=3.75,B83&gt;=3.15,(H83&lt;9.448),G83&gt;=0.13,D83&gt;=0.35,(D83&lt;1.25)),0.046,IF(AND((A83&lt;5.9),(A83&lt;6.15),G83&gt;=0.724,G83&gt;=0.644,(A83&lt;7.25),D83&gt;=1.25),0.06,IF(AND(A83&gt;=5.9,(A83&lt;6.15),G83&gt;=0.724,G83&gt;=0.644,(A83&lt;7.25),D83&gt;=1.25),0.005,"shouldnthappen")))))))))))))))))))))))</f>
        <v>0.053</v>
      </c>
      <c r="V83" s="1" t="n">
        <f aca="false">IF(AND(H83&gt;=15.155,(D83&lt;1.55)),0.084,IF(AND(A83&gt;=7.25,D83&gt;=1.55),0.141,IF(AND((G83&lt;0.043),D83&gt;=1.05,(H83&lt;15.155),(D83&lt;1.55)),-0.007,IF(AND(D83&gt;=1.85,G83&gt;=0.755,(A83&lt;7.25),D83&gt;=1.55),0.051,IF(AND((H83&lt;9.966),G83&gt;=0.905,(D83&lt;1.05),(H83&lt;15.155),(D83&lt;1.55)),0.043,IF(AND(H83&gt;=9.966,G83&gt;=0.905,(D83&lt;1.05),(H83&lt;15.155),(D83&lt;1.55)),0.007,IF(AND((G83&lt;0.278),(G83&lt;0.361),(G83&lt;0.755),(A83&lt;7.25),D83&gt;=1.55),0.08,IF(AND((A83&lt;5.8),G83&gt;=0.361,(G83&lt;0.755),(A83&lt;7.25),D83&gt;=1.55),0.019,IF(AND((A83&lt;6.05),(D83&lt;1.85),G83&gt;=0.755,(A83&lt;7.25),D83&gt;=1.55),0.01,IF(AND(A83&gt;=6.05,(D83&lt;1.85),G83&gt;=0.755,(A83&lt;7.25),D83&gt;=1.55),0.002,IF(AND((G83&lt;0.486),(B83&lt;3.15),(G83&lt;0.905),(D83&lt;1.05),(H83&lt;15.155),(D83&lt;1.55)),0.026,IF(AND(G83&gt;=0.486,(B83&lt;3.15),(G83&lt;0.905),(D83&lt;1.05),(H83&lt;15.155),(D83&lt;1.55)),0.001,IF(AND((B83&lt;3.25),B83&gt;=3.15,(G83&lt;0.905),(D83&lt;1.05),(H83&lt;15.155),(D83&lt;1.55)),-0.003,IF(AND(B83&gt;=3.25,B83&gt;=3.15,(G83&lt;0.905),(D83&lt;1.05),(H83&lt;15.155),(D83&lt;1.55)),0.012,IF(AND((H83&lt;7.426),(H83&lt;8.769),G83&gt;=0.043,D83&gt;=1.05,(H83&lt;15.155),(D83&lt;1.55)),0.041,IF(AND(H83&gt;=7.426,(H83&lt;8.769),G83&gt;=0.043,D83&gt;=1.05,(H83&lt;15.155),(D83&lt;1.55)),-0.008,IF(AND((H83&lt;10.696),H83&gt;=8.769,G83&gt;=0.043,D83&gt;=1.05,(H83&lt;15.155),(D83&lt;1.55)),0.069,IF(AND(H83&gt;=10.696,H83&gt;=8.769,G83&gt;=0.043,D83&gt;=1.05,(H83&lt;15.155),(D83&lt;1.55)),0.033,IF(AND((D83&lt;2.2),G83&gt;=0.278,(G83&lt;0.361),(G83&lt;0.755),(A83&lt;7.25),D83&gt;=1.55),0.022,IF(AND(D83&gt;=2.2,G83&gt;=0.278,(G83&lt;0.361),(G83&lt;0.755),(A83&lt;7.25),D83&gt;=1.55),-0.027,IF(AND((H83&lt;12.626),A83&gt;=5.8,G83&gt;=0.361,(G83&lt;0.755),(A83&lt;7.25),D83&gt;=1.55),0.126,IF(AND(H83&gt;=12.626,A83&gt;=5.8,G83&gt;=0.361,(G83&lt;0.755),(A83&lt;7.25),D83&gt;=1.55),0.065,"shouldnthappen"))))))))))))))))))))))</f>
        <v>0.069</v>
      </c>
      <c r="W83" s="1" t="n">
        <f aca="false">IF(AND(H83&gt;=15.155,(D83&lt;1.55)),0.064,IF(AND(A83&gt;=7.45,D83&gt;=1.55),0.115,IF(AND(B83&gt;=3.15,(H83&lt;10.257),(A83&lt;7.45),D83&gt;=1.55),0.097,IF(AND((A83&lt;4.85),H83&gt;=14.344,(D83&lt;0.35),(H83&lt;15.155),(D83&lt;1.55)),0.003,IF(AND(A83&gt;=6.05,(G83&lt;0.169),D83&gt;=0.35,(H83&lt;15.155),(D83&lt;1.55)),-0.008,IF(AND((G83&lt;0.181),G83&gt;=0.169,D83&gt;=0.35,(H83&lt;15.155),(D83&lt;1.55)),0.065,IF(AND(B83&gt;=3.05,(B83&lt;3.15),(H83&lt;10.257),(A83&lt;7.45),D83&gt;=1.55),-0.023,IF(AND(H83&gt;=11.854,(G83&lt;0.613),H83&gt;=10.257,(A83&lt;7.45),D83&gt;=1.55),0.068,IF(AND((D83&lt;0.25),(B83&lt;3.15),(H83&lt;14.344),(D83&lt;0.35),(H83&lt;15.155),(D83&lt;1.55)),0.014,IF(AND(D83&gt;=0.25,(B83&lt;3.15),(H83&lt;14.344),(D83&lt;0.35),(H83&lt;15.155),(D83&lt;1.55)),0.002,IF(AND((A83&lt;5.05),B83&gt;=3.15,(H83&lt;14.344),(D83&lt;0.35),(H83&lt;15.155),(D83&lt;1.55)),-0.001,IF(AND(A83&gt;=5.05,B83&gt;=3.15,(H83&lt;14.344),(D83&lt;0.35),(H83&lt;15.155),(D83&lt;1.55)),0.009,IF(AND((H83&lt;14.877),A83&gt;=4.85,H83&gt;=14.344,(D83&lt;0.35),(H83&lt;15.155),(D83&lt;1.55)),0.023,IF(AND(H83&gt;=14.877,A83&gt;=4.85,H83&gt;=14.344,(D83&lt;0.35),(H83&lt;15.155),(D83&lt;1.55)),0.004,IF(AND((H83&lt;13.602),(A83&lt;6.05),(G83&lt;0.169),D83&gt;=0.35,(H83&lt;15.155),(D83&lt;1.55)),0.023,IF(AND(H83&gt;=13.602,(A83&lt;6.05),(G83&lt;0.169),D83&gt;=0.35,(H83&lt;15.155),(D83&lt;1.55)),-0.006,IF(AND((B83&lt;2.95),G83&gt;=0.181,G83&gt;=0.169,D83&gt;=0.35,(H83&lt;15.155),(D83&lt;1.55)),0.019,IF(AND(B83&gt;=2.95,G83&gt;=0.181,G83&gt;=0.169,D83&gt;=0.35,(H83&lt;15.155),(D83&lt;1.55)),0.034,IF(AND((A83&lt;5.35),(B83&lt;3.05),(B83&lt;3.15),(H83&lt;10.257),(A83&lt;7.45),D83&gt;=1.55),0.009,IF(AND(A83&gt;=5.35,(B83&lt;3.05),(B83&lt;3.15),(H83&lt;10.257),(A83&lt;7.45),D83&gt;=1.55),0.058,IF(AND((B83&lt;2.9),(H83&lt;11.854),(G83&lt;0.613),H83&gt;=10.257,(A83&lt;7.45),D83&gt;=1.55),0.037,IF(AND(B83&gt;=2.9,(H83&lt;11.854),(G83&lt;0.613),H83&gt;=10.257,(A83&lt;7.45),D83&gt;=1.55),-0.005,IF(AND((A83&lt;6.4),(G83&lt;0.711),G83&gt;=0.613,H83&gt;=10.257,(A83&lt;7.45),D83&gt;=1.55),0.001,IF(AND(A83&gt;=6.4,(G83&lt;0.711),G83&gt;=0.613,H83&gt;=10.257,(A83&lt;7.45),D83&gt;=1.55),-0.002,IF(AND((D83&lt;1.9),G83&gt;=0.711,G83&gt;=0.613,H83&gt;=10.257,(A83&lt;7.45),D83&gt;=1.55),0.007,IF(AND(D83&gt;=1.9,G83&gt;=0.711,G83&gt;=0.613,H83&gt;=10.257,(A83&lt;7.45),D83&gt;=1.55),0.023,"shouldnthappen"))))))))))))))))))))))))))</f>
        <v>0.019</v>
      </c>
      <c r="X83" s="1" t="n">
        <f aca="false">IF(AND(H83&gt;=15.155,(F83&lt;2.5)),0.049,IF(AND(A83&gt;=7.45,F83&gt;=2.5),0.089,IF(AND((G83&lt;0.107),(G83&lt;0.364),(A83&lt;7.45),F83&gt;=2.5),0.055,IF(AND(A83&gt;=5.75,(G83&lt;0.572),(D83&lt;1.25),(H83&lt;15.155),(F83&lt;2.5)),-0.018,IF(AND((A83&lt;5.7),(H83&lt;12.626),G83&gt;=0.364,(A83&lt;7.45),F83&gt;=2.5),0.012,IF(AND(A83&gt;=5.7,(H83&lt;12.626),G83&gt;=0.364,(A83&lt;7.45),F83&gt;=2.5),0.065,IF(AND((G83&lt;0.628),H83&gt;=12.626,G83&gt;=0.364,(A83&lt;7.45),F83&gt;=2.5),0.047,IF(AND((G83&lt;0.545),(A83&lt;5.75),(G83&lt;0.572),(D83&lt;1.25),(H83&lt;15.155),(F83&lt;2.5)),0.007,IF(AND(G83&gt;=0.545,(A83&lt;5.75),(G83&lt;0.572),(D83&lt;1.25),(H83&lt;15.155),(F83&lt;2.5)),-0.009,IF(AND((D83&lt;0.3),(H83&lt;11.788),G83&gt;=0.572,(D83&lt;1.25),(H83&lt;15.155),(F83&lt;2.5)),0.01,IF(AND(D83&gt;=0.3,(H83&lt;11.788),G83&gt;=0.572,(D83&lt;1.25),(H83&lt;15.155),(F83&lt;2.5)),0.03,IF(AND((A83&lt;4.75),H83&gt;=11.788,G83&gt;=0.572,(D83&lt;1.25),(H83&lt;15.155),(F83&lt;2.5)),0.001,IF(AND(A83&gt;=4.75,H83&gt;=11.788,G83&gt;=0.572,(D83&lt;1.25),(H83&lt;15.155),(F83&lt;2.5)),0.01,IF(AND((A83&lt;5.5),(A83&lt;6.15),(G83&lt;0.652),D83&gt;=1.25,(H83&lt;15.155),(F83&lt;2.5)),0.014,IF(AND(A83&gt;=5.5,(A83&lt;6.15),(G83&lt;0.652),D83&gt;=1.25,(H83&lt;15.155),(F83&lt;2.5)),0.049,IF(AND((H83&lt;12.206),A83&gt;=6.15,(G83&lt;0.652),D83&gt;=1.25,(H83&lt;15.155),(F83&lt;2.5)),-0.009,IF(AND(H83&gt;=12.206,A83&gt;=6.15,(G83&lt;0.652),D83&gt;=1.25,(H83&lt;15.155),(F83&lt;2.5)),0.021,IF(AND((A83&lt;5.55),(A83&lt;6.2),G83&gt;=0.652,D83&gt;=1.25,(H83&lt;15.155),(F83&lt;2.5)),0.011,IF(AND(A83&gt;=5.55,(A83&lt;6.2),G83&gt;=0.652,D83&gt;=1.25,(H83&lt;15.155),(F83&lt;2.5)),-0.019,IF(AND((B83&lt;3.2),A83&gt;=6.2,G83&gt;=0.652,D83&gt;=1.25,(H83&lt;15.155),(F83&lt;2.5)),0.025,IF(AND(B83&gt;=3.2,A83&gt;=6.2,G83&gt;=0.652,D83&gt;=1.25,(H83&lt;15.155),(F83&lt;2.5)),0.001,IF(AND((G83&lt;0.183),(G83&lt;0.301),G83&gt;=0.107,(G83&lt;0.364),(A83&lt;7.45),F83&gt;=2.5),-0.009,IF(AND(G83&gt;=0.183,(G83&lt;0.301),G83&gt;=0.107,(G83&lt;0.364),(A83&lt;7.45),F83&gt;=2.5),0.022,IF(AND((D83&lt;2.2),G83&gt;=0.301,G83&gt;=0.107,(G83&lt;0.364),(A83&lt;7.45),F83&gt;=2.5),0.004,IF(AND(D83&gt;=2.2,G83&gt;=0.301,G83&gt;=0.107,(G83&lt;0.364),(A83&lt;7.45),F83&gt;=2.5),-0.02,IF(AND((G83&lt;0.787),G83&gt;=0.628,H83&gt;=12.626,G83&gt;=0.364,(A83&lt;7.45),F83&gt;=2.5),-0.001,IF(AND(G83&gt;=0.787,G83&gt;=0.628,H83&gt;=12.626,G83&gt;=0.364,(A83&lt;7.45),F83&gt;=2.5),0.016,"shouldnthappen")))))))))))))))))))))))))))</f>
        <v>0.007</v>
      </c>
      <c r="Y83" s="1" t="n">
        <f aca="false">IF(AND(H83&gt;=15.155,(D83&lt;1.55)),0.037,IF(AND(D83&gt;=2.45,(A83&lt;7.45),D83&gt;=1.55),0.054,IF(AND((A83&lt;7.8),A83&gt;=7.45,D83&gt;=1.55),0.078,IF(AND(A83&gt;=7.8,A83&gt;=7.45,D83&gt;=1.55),0.021,IF(AND(A83&gt;=6.2,G83&gt;=0.68,D83&gt;=1.25,(H83&lt;15.155),(D83&lt;1.55)),0.019,IF(AND((B83&lt;2.65),(A83&lt;4.95),(G83&lt;0.572),(D83&lt;1.25),(H83&lt;15.155),(D83&lt;1.55)),0.021,IF(AND(B83&gt;=2.65,(A83&lt;4.95),(G83&lt;0.572),(D83&lt;1.25),(H83&lt;15.155),(D83&lt;1.55)),0.006,IF(AND((H83&lt;14.344),A83&gt;=4.95,(G83&lt;0.572),(D83&lt;1.25),(H83&lt;15.155),(D83&lt;1.55)),-0.005,IF(AND(H83&gt;=14.344,A83&gt;=4.95,(G83&lt;0.572),(D83&lt;1.25),(H83&lt;15.155),(D83&lt;1.55)),0.013,IF(AND((G83&lt;0.833),(H83&lt;11.788),G83&gt;=0.572,(D83&lt;1.25),(H83&lt;15.155),(D83&lt;1.55)),0.009,IF(AND(G83&gt;=0.833,(H83&lt;11.788),G83&gt;=0.572,(D83&lt;1.25),(H83&lt;15.155),(D83&lt;1.55)),0.024,IF(AND((A83&lt;4.75),H83&gt;=11.788,G83&gt;=0.572,(D83&lt;1.25),(H83&lt;15.155),(D83&lt;1.55)),0.001,IF(AND(A83&gt;=4.75,H83&gt;=11.788,G83&gt;=0.572,(D83&lt;1.25),(H83&lt;15.155),(D83&lt;1.55)),0.008,IF(AND((A83&lt;5.65),(A83&lt;6.15),(G83&lt;0.68),D83&gt;=1.25,(H83&lt;15.155),(D83&lt;1.55)),0.017,IF(AND(A83&gt;=5.65,(A83&lt;6.15),(G83&lt;0.68),D83&gt;=1.25,(H83&lt;15.155),(D83&lt;1.55)),0.039,IF(AND((G83&lt;0.436),A83&gt;=6.15,(G83&lt;0.68),D83&gt;=1.25,(H83&lt;15.155),(D83&lt;1.55)),-0.004,IF(AND(G83&gt;=0.436,A83&gt;=6.15,(G83&lt;0.68),D83&gt;=1.25,(H83&lt;15.155),(D83&lt;1.55)),0.022,IF(AND((A83&lt;5.55),(A83&lt;6.2),G83&gt;=0.68,D83&gt;=1.25,(H83&lt;15.155),(D83&lt;1.55)),0.009,IF(AND(A83&gt;=5.55,(A83&lt;6.2),G83&gt;=0.68,D83&gt;=1.25,(H83&lt;15.155),(D83&lt;1.55)),-0.016,IF(AND((G83&lt;0.107),(G83&lt;0.361),(G83&lt;0.613),(D83&lt;2.45),(A83&lt;7.45),D83&gt;=1.55),0.042,IF(AND(G83&gt;=0.107,(G83&lt;0.361),(G83&lt;0.613),(D83&lt;2.45),(A83&lt;7.45),D83&gt;=1.55),0.002,IF(AND((D83&lt;2.35),G83&gt;=0.361,(G83&lt;0.613),(D83&lt;2.45),(A83&lt;7.45),D83&gt;=1.55),0.051,IF(AND(D83&gt;=2.35,G83&gt;=0.361,(G83&lt;0.613),(D83&lt;2.45),(A83&lt;7.45),D83&gt;=1.55),0.016,IF(AND((A83&lt;6.4),(G83&lt;0.711),G83&gt;=0.613,(D83&lt;2.45),(A83&lt;7.45),D83&gt;=1.55),0.001,IF(AND(A83&gt;=6.4,(G83&lt;0.711),G83&gt;=0.613,(D83&lt;2.45),(A83&lt;7.45),D83&gt;=1.55),-0.002,IF(AND((B83&lt;2.95),G83&gt;=0.711,G83&gt;=0.613,(D83&lt;2.45),(A83&lt;7.45),D83&gt;=1.55),0.023,IF(AND(B83&gt;=2.95,G83&gt;=0.711,G83&gt;=0.613,(D83&lt;2.45),(A83&lt;7.45),D83&gt;=1.55),0.01,"shouldnthappen")))))))))))))))))))))))))))</f>
        <v>-0.005</v>
      </c>
      <c r="Z83" s="1" t="n">
        <f aca="false">IF(AND(A83&gt;=7.45,D83&gt;=1.75),0.056,IF(AND(H83&gt;=15.059,A83&gt;=5.55,(D83&lt;1.75)),0.028,IF(AND((D83&lt;0.35),G83&gt;=0.905,(A83&lt;5.55),(D83&lt;1.75)),0.005,IF(AND(D83&gt;=0.35,G83&gt;=0.905,(A83&lt;5.55),(D83&lt;1.75)),0.026,IF(AND((H83&lt;8.711),D83&gt;=2.45,(A83&lt;7.45),D83&gt;=1.75),0.011,IF(AND(H83&gt;=8.711,D83&gt;=2.45,(A83&lt;7.45),D83&gt;=1.75),0.049,IF(AND((G83&lt;0.107),(G83&lt;0.487),(D83&lt;2.45),(A83&lt;7.45),D83&gt;=1.75),0.032,IF(AND((H83&lt;10.915),(A83&lt;4.5),(B83&lt;3.15),(G83&lt;0.905),(A83&lt;5.55),(D83&lt;1.75)),-0.001,IF(AND(H83&gt;=10.915,(A83&lt;4.5),(B83&lt;3.15),(G83&lt;0.905),(A83&lt;5.55),(D83&lt;1.75)),0.003,IF(AND((A83&lt;5.05),A83&gt;=4.5,(B83&lt;3.15),(G83&lt;0.905),(A83&lt;5.55),(D83&lt;1.75)),0.015,IF(AND(A83&gt;=5.05,A83&gt;=4.5,(B83&lt;3.15),(G83&lt;0.905),(A83&lt;5.55),(D83&lt;1.75)),0.006,IF(AND((G83&lt;0.05),(G83&lt;0.091),B83&gt;=3.15,(G83&lt;0.905),(A83&lt;5.55),(D83&lt;1.75)),0.001,IF(AND(G83&gt;=0.05,(G83&lt;0.091),B83&gt;=3.15,(G83&lt;0.905),(A83&lt;5.55),(D83&lt;1.75)),0.008,IF(AND((G83&lt;0.587),G83&gt;=0.091,B83&gt;=3.15,(G83&lt;0.905),(A83&lt;5.55),(D83&lt;1.75)),-0.003,IF(AND(G83&gt;=0.587,G83&gt;=0.091,B83&gt;=3.15,(G83&lt;0.905),(A83&lt;5.55),(D83&lt;1.75)),0.004,IF(AND((F83&lt;2.5),(B83&lt;2.85),(G83&lt;0.419),(H83&lt;15.059),A83&gt;=5.55,(D83&lt;1.75)),0.041,IF(AND(F83&gt;=2.5,(B83&lt;2.85),(G83&lt;0.419),(H83&lt;15.059),A83&gt;=5.55,(D83&lt;1.75)),0.015,IF(AND((G83&lt;0.164),B83&gt;=2.85,(G83&lt;0.419),(H83&lt;15.059),A83&gt;=5.55,(D83&lt;1.75)),0.01,IF(AND(G83&gt;=0.164,B83&gt;=2.85,(G83&lt;0.419),(H83&lt;15.059),A83&gt;=5.55,(D83&lt;1.75)),-0.001,IF(AND((B83&lt;2.55),(B83&lt;2.95),G83&gt;=0.419,(H83&lt;15.059),A83&gt;=5.55,(D83&lt;1.75)),0.014,IF(AND(B83&gt;=2.55,(B83&lt;2.95),G83&gt;=0.419,(H83&lt;15.059),A83&gt;=5.55,(D83&lt;1.75)),-0.013,IF(AND((D83&lt;1.55),B83&gt;=2.95,G83&gt;=0.419,(H83&lt;15.059),A83&gt;=5.55,(D83&lt;1.75)),0.023,IF(AND(D83&gt;=1.55,B83&gt;=2.95,G83&gt;=0.419,(H83&lt;15.059),A83&gt;=5.55,(D83&lt;1.75)),0.005,IF(AND((H83&lt;13.278),G83&gt;=0.107,(G83&lt;0.487),(D83&lt;2.45),(A83&lt;7.45),D83&gt;=1.75),-0.009,IF(AND(H83&gt;=13.278,G83&gt;=0.107,(G83&lt;0.487),(D83&lt;2.45),(A83&lt;7.45),D83&gt;=1.75),0.017,IF(AND((D83&lt;2.35),(G83&lt;0.571),G83&gt;=0.487,(D83&lt;2.45),(A83&lt;7.45),D83&gt;=1.75),0.053,IF(AND(D83&gt;=2.35,(G83&lt;0.571),G83&gt;=0.487,(D83&lt;2.45),(A83&lt;7.45),D83&gt;=1.75),0.009,IF(AND((G83&lt;0.779),G83&gt;=0.571,G83&gt;=0.487,(D83&lt;2.45),(A83&lt;7.45),D83&gt;=1.75),0.006,IF(AND(G83&gt;=0.779,G83&gt;=0.571,G83&gt;=0.487,(D83&lt;2.45),(A83&lt;7.45),D83&gt;=1.75),0.016,"shouldnthappen")))))))))))))))))))))))))))))</f>
        <v>0.006</v>
      </c>
      <c r="AA83" s="1" t="n">
        <f aca="false">IF(AND((A83&lt;7.8),A83&gt;=7.45,D83&gt;=1.75),0.051,IF(AND(A83&gt;=7.8,A83&gt;=7.45,D83&gt;=1.75),0.01,IF(AND(B83&gt;=3.35,B83&gt;=3.25,(A83&lt;7.45),D83&gt;=1.75),0.016,IF(AND((H83&lt;8.308),(D83&lt;0.15),(H83&lt;13.655),(D83&lt;0.35),(D83&lt;1.75)),0.009,IF(AND((H83&lt;14.529),(G83&lt;0.293),H83&gt;=13.655,(D83&lt;0.35),(D83&lt;1.75)),0.011,IF(AND(H83&gt;=14.529,(G83&lt;0.293),H83&gt;=13.655,(D83&lt;0.35),(D83&lt;1.75)),0.001,IF(AND(D83&gt;=0.25,G83&gt;=0.293,H83&gt;=13.655,(D83&lt;0.35),(D83&lt;1.75)),-0.004,IF(AND(H83&gt;=10.635,(H83&lt;10.696),(H83&lt;13.906),D83&gt;=0.35,(D83&lt;1.75)),0.036,IF(AND(G83&gt;=0.833,H83&gt;=10.696,(H83&lt;13.906),D83&gt;=0.35,(D83&lt;1.75)),0.016,IF(AND((A83&lt;6.65),(G83&lt;0.247),H83&gt;=13.906,D83&gt;=0.35,(D83&lt;1.75)),-0.008,IF(AND(A83&gt;=6.65,(G83&lt;0.247),H83&gt;=13.906,D83&gt;=0.35,(D83&lt;1.75)),0.011,IF(AND((B83&lt;2.45),G83&gt;=0.247,H83&gt;=13.906,D83&gt;=0.35,(D83&lt;1.75)),0,IF(AND((D83&lt;1.85),(B83&lt;2.95),(B83&lt;3.25),(A83&lt;7.45),D83&gt;=1.75),0.033,IF(AND((G83&lt;0.428),(B83&lt;3.35),B83&gt;=3.25,(A83&lt;7.45),D83&gt;=1.75),0.009,IF(AND(G83&gt;=0.428,(B83&lt;3.35),B83&gt;=3.25,(A83&lt;7.45),D83&gt;=1.75),0.042,IF(AND((A83&lt;4.6),H83&gt;=8.308,(D83&lt;0.15),(H83&lt;13.655),(D83&lt;0.35),(D83&lt;1.75)),0.003,IF(AND(A83&gt;=4.6,H83&gt;=8.308,(D83&lt;0.15),(H83&lt;13.655),(D83&lt;0.35),(D83&lt;1.75)),0,IF(AND((H83&lt;8.834),(A83&lt;5.05),D83&gt;=0.15,(H83&lt;13.655),(D83&lt;0.35),(D83&lt;1.75)),0.002,IF(AND(H83&gt;=8.834,(A83&lt;5.05),D83&gt;=0.15,(H83&lt;13.655),(D83&lt;0.35),(D83&lt;1.75)),-0.008,IF(AND((A83&lt;5.45),A83&gt;=5.05,D83&gt;=0.15,(H83&lt;13.655),(D83&lt;0.35),(D83&lt;1.75)),0.003,IF(AND(A83&gt;=5.45,A83&gt;=5.05,D83&gt;=0.15,(H83&lt;13.655),(D83&lt;0.35),(D83&lt;1.75)),-0.002,IF(AND((A83&lt;5.3),(D83&lt;0.25),G83&gt;=0.293,H83&gt;=13.655,(D83&lt;0.35),(D83&lt;1.75)),0.007,IF(AND(A83&gt;=5.3,(D83&lt;0.25),G83&gt;=0.293,H83&gt;=13.655,(D83&lt;0.35),(D83&lt;1.75)),0.001,IF(AND((H83&lt;7.309),(H83&lt;10.635),(H83&lt;10.696),(H83&lt;13.906),D83&gt;=0.35,(D83&lt;1.75)),0.014,IF(AND(H83&gt;=7.309,(H83&lt;10.635),(H83&lt;10.696),(H83&lt;13.906),D83&gt;=0.35,(D83&lt;1.75)),0.006,IF(AND((H83&lt;12.093),(G83&lt;0.833),H83&gt;=10.696,(H83&lt;13.906),D83&gt;=0.35,(D83&lt;1.75)),-0.01,IF(AND(H83&gt;=12.093,(G83&lt;0.833),H83&gt;=10.696,(H83&lt;13.906),D83&gt;=0.35,(D83&lt;1.75)),0.004,IF(AND((G83&lt;0.823),B83&gt;=2.45,G83&gt;=0.247,H83&gt;=13.906,D83&gt;=0.35,(D83&lt;1.75)),0.026,IF(AND(G83&gt;=0.823,B83&gt;=2.45,G83&gt;=0.247,H83&gt;=13.906,D83&gt;=0.35,(D83&lt;1.75)),0.006,IF(AND((H83&lt;11.121),D83&gt;=1.85,(B83&lt;2.95),(B83&lt;3.25),(A83&lt;7.45),D83&gt;=1.75),0.013,IF(AND(H83&gt;=11.121,D83&gt;=1.85,(B83&lt;2.95),(B83&lt;3.25),(A83&lt;7.45),D83&gt;=1.75),0.005,IF(AND((A83&lt;6.05),(A83&lt;6.45),B83&gt;=2.95,(B83&lt;3.25),(A83&lt;7.45),D83&gt;=1.75),0.001,IF(AND(A83&gt;=6.05,(A83&lt;6.45),B83&gt;=2.95,(B83&lt;3.25),(A83&lt;7.45),D83&gt;=1.75),-0.005,IF(AND((G83&lt;0.42),A83&gt;=6.45,B83&gt;=2.95,(B83&lt;3.25),(A83&lt;7.45),D83&gt;=1.75),0.004,IF(AND(G83&gt;=0.42,A83&gt;=6.45,B83&gt;=2.95,(B83&lt;3.25),(A83&lt;7.45),D83&gt;=1.75),0.019,"shouldnthappen")))))))))))))))))))))))))))))))))))</f>
        <v>0.006</v>
      </c>
      <c r="AB83" s="1" t="n">
        <f aca="false">+ 0.5</f>
        <v>0.5</v>
      </c>
    </row>
    <row r="84" customFormat="false" ht="13.8" hidden="false" customHeight="false" outlineLevel="0" collapsed="false">
      <c r="A84" s="11" t="n">
        <v>5.5</v>
      </c>
      <c r="B84" s="1" t="n">
        <v>2.4</v>
      </c>
      <c r="C84" s="1" t="n">
        <v>3.7</v>
      </c>
      <c r="D84" s="1" t="n">
        <v>1</v>
      </c>
      <c r="E84" s="1" t="s">
        <v>92</v>
      </c>
      <c r="F84" s="1" t="n">
        <v>2</v>
      </c>
      <c r="G84" s="1" t="n">
        <v>0.396191071486101</v>
      </c>
      <c r="H84" s="18" t="n">
        <v>11.1157206511125</v>
      </c>
      <c r="I84" s="1" t="n">
        <f aca="false">C84</f>
        <v>3.7</v>
      </c>
      <c r="J84" s="1" t="n">
        <f aca="false">SUM(M84:AB84)</f>
        <v>3.714</v>
      </c>
      <c r="K84" s="15" t="n">
        <f aca="false">1-SQRT(VAR(M84:AB84, I84)) / AVERAGE(M84:AB84)</f>
        <v>-2.85290582878262</v>
      </c>
      <c r="L84" s="1" t="n">
        <f aca="false">(J84-I84)/I84</f>
        <v>0.00378378378378373</v>
      </c>
      <c r="M84" s="1" t="n">
        <f aca="false">IF(AND((H84&lt;5.245),(D84&lt;0.8)),0.075,IF(AND(H84&gt;=5.245,(D84&lt;0.8)),0.279,IF(AND((D84&lt;1.45),D84&gt;=0.8),1.043,IF(AND(D84&gt;=1.45,D84&gt;=0.8),1.423,"shouldnthappen"))))</f>
        <v>1.043</v>
      </c>
      <c r="N84" s="1" t="n">
        <f aca="false">IF(AND((A84&lt;4.35),(D84&lt;0.8)),0.048,IF(AND(A84&gt;=4.35,(D84&lt;0.8)),0.198,IF(AND(F84&gt;=2.5,D84&gt;=0.8),1.048,IF(AND((A84&lt;5.15),(F84&lt;2.5),D84&gt;=0.8),0.321,IF(AND(A84&gt;=5.15,(F84&lt;2.5),D84&gt;=0.8),0.783,"shouldnthappen")))))</f>
        <v>0.783</v>
      </c>
      <c r="O84" s="1" t="n">
        <f aca="false">IF(AND((H84&lt;5.245),(D84&lt;0.8)),0.034,IF(AND((A84&lt;5.9),D84&gt;=0.8),0.489,IF(AND(A84&gt;=5.9,D84&gt;=0.8),0.721,IF(AND((A84&lt;4.35),H84&gt;=5.245,(D84&lt;0.8)),0.041,IF(AND(A84&gt;=4.35,H84&gt;=5.245,(D84&lt;0.8)),0.142,"shouldnthappen")))))</f>
        <v>0.489</v>
      </c>
      <c r="P84" s="1" t="n">
        <f aca="false">IF(AND((B84&lt;2.8),(D84&lt;1.15)),0.244,IF(AND((D84&lt;1.75),D84&gt;=1.15),0.396,IF(AND(D84&gt;=1.75,D84&gt;=1.15),0.554,IF(AND((A84&lt;5.05),B84&gt;=2.8,(D84&lt;1.15)),0.078,IF(AND((H84&lt;14.877),A84&gt;=5.05,B84&gt;=2.8,(D84&lt;1.15)),0.118,IF(AND(H84&gt;=14.877,A84&gt;=5.05,B84&gt;=2.8,(D84&lt;1.15)),0.027,"shouldnthappen"))))))</f>
        <v>0.244</v>
      </c>
      <c r="Q84" s="1" t="n">
        <f aca="false">IF(AND(D84&gt;=0.45,(D84&lt;1.15)),0.17,IF(AND(A84&gt;=7.1,D84&gt;=1.15),0.539,IF(AND((A84&lt;6.25),(A84&lt;7.1),D84&gt;=1.15),0.258,IF(AND(A84&gt;=6.25,(A84&lt;7.1),D84&gt;=1.15),0.344,IF(AND(G84&gt;=0.418,(A84&lt;5.05),(D84&lt;0.45),(D84&lt;1.15)),0.033,IF(AND((H84&lt;14.494),(G84&lt;0.418),(A84&lt;5.05),(D84&lt;0.45),(D84&lt;1.15)),0.061,IF(AND(H84&gt;=14.494,(G84&lt;0.418),(A84&lt;5.05),(D84&lt;0.45),(D84&lt;1.15)),0.015,IF(AND(H84&gt;=14.877,(B84&lt;3.85),A84&gt;=5.05,(D84&lt;0.45),(D84&lt;1.15)),0.023,IF(AND((B84&lt;4),B84&gt;=3.85,A84&gt;=5.05,(D84&lt;0.45),(D84&lt;1.15)),0.009,IF(AND(B84&gt;=4,B84&gt;=3.85,A84&gt;=5.05,(D84&lt;0.45),(D84&lt;1.15)),0.052,IF(AND((G84&lt;0.05),(H84&lt;14.877),(B84&lt;3.85),A84&gt;=5.05,(D84&lt;0.45),(D84&lt;1.15)),0.024,IF(AND(G84&gt;=0.05,(H84&lt;14.877),(B84&lt;3.85),A84&gt;=5.05,(D84&lt;0.45),(D84&lt;1.15)),0.091,"shouldnthappen"))))))))))))</f>
        <v>0.17</v>
      </c>
      <c r="R84" s="1" t="n">
        <f aca="false">IF(AND(A84&gt;=7.1,D84&gt;=0.8),0.401,IF(AND((A84&lt;4.5),(G84&lt;0.905),(D84&lt;0.8)),0.024,IF(AND((H84&lt;9.966),G84&gt;=0.905,(D84&lt;0.8)),0.094,IF(AND(H84&gt;=9.966,G84&gt;=0.905,(D84&lt;0.8)),0.026,IF(AND(D84&gt;=2.05,(A84&lt;7.1),D84&gt;=0.8),0.277,IF(AND((H84&lt;5.523),A84&gt;=4.5,(G84&lt;0.905),(D84&lt;0.8)),0.012,IF(AND(H84&gt;=5.523,A84&gt;=4.5,(G84&lt;0.905),(D84&lt;0.8)),0.049,IF(AND((A84&lt;5.3),(D84&lt;2.05),(A84&lt;7.1),D84&gt;=0.8),0.095,IF(AND(A84&gt;=5.3,(D84&lt;2.05),(A84&lt;7.1),D84&gt;=0.8),0.196,"shouldnthappen")))))))))</f>
        <v>0.196</v>
      </c>
      <c r="S84" s="1" t="n">
        <f aca="false">IF(AND(A84&gt;=7.1,D84&gt;=1.35),0.298,IF(AND(G84&gt;=0.905,(D84&lt;0.8),(D84&lt;1.35)),0.068,IF(AND(H84&gt;=9.386,D84&gt;=0.8,(D84&lt;1.35)),0.126,IF(AND((H84&lt;7.426),(H84&lt;9.386),D84&gt;=0.8,(D84&lt;1.35)),0.091,IF(AND((A84&lt;5.3),(G84&lt;0.905),(A84&lt;7.1),D84&gt;=1.35),0.063,IF(AND((D84&lt;2.05),G84&gt;=0.905,(A84&lt;7.1),D84&gt;=1.35),0.015,IF(AND(D84&gt;=2.05,G84&gt;=0.905,(A84&lt;7.1),D84&gt;=1.35),0.089,IF(AND((H84&lt;10.505),(H84&lt;14.344),(G84&lt;0.905),(D84&lt;0.8),(D84&lt;1.35)),0.035,IF(AND((A84&lt;4.85),H84&gt;=14.344,(G84&lt;0.905),(D84&lt;0.8),(D84&lt;1.35)),0.006,IF(AND((B84&lt;2.75),H84&gt;=7.426,(H84&lt;9.386),D84&gt;=0.8,(D84&lt;1.35)),0.021,IF(AND(B84&gt;=2.75,H84&gt;=7.426,(H84&lt;9.386),D84&gt;=0.8,(D84&lt;1.35)),-0.01,IF(AND((B84&lt;2.35),A84&gt;=5.3,(G84&lt;0.905),(A84&lt;7.1),D84&gt;=1.35),0.068,IF(AND(B84&gt;=2.35,A84&gt;=5.3,(G84&lt;0.905),(A84&lt;7.1),D84&gt;=1.35),0.181,IF(AND((H84&lt;11.731),H84&gt;=10.505,(H84&lt;14.344),(G84&lt;0.905),(D84&lt;0.8),(D84&lt;1.35)),0.004,IF(AND(H84&gt;=11.731,H84&gt;=10.505,(H84&lt;14.344),(G84&lt;0.905),(D84&lt;0.8),(D84&lt;1.35)),0.024,IF(AND((H84&lt;14.877),A84&gt;=4.85,H84&gt;=14.344,(G84&lt;0.905),(D84&lt;0.8),(D84&lt;1.35)),0.063,IF(AND(H84&gt;=14.877,A84&gt;=4.85,H84&gt;=14.344,(G84&lt;0.905),(D84&lt;0.8),(D84&lt;1.35)),0.012,"shouldnthappen")))))))))))))))))</f>
        <v>0.126</v>
      </c>
      <c r="T84" s="1" t="n">
        <f aca="false">IF(AND(D84&gt;=0.45,(A84&lt;5.65)),0.067,IF(AND(A84&gt;=7.25,A84&gt;=5.65),0.244,IF(AND((H84&lt;9.966),G84&gt;=0.905,(D84&lt;0.45),(A84&lt;5.65)),0.062,IF(AND(H84&gt;=9.966,G84&gt;=0.905,(D84&lt;0.45),(A84&lt;5.65)),0.012,IF(AND((G84&lt;0.948),D84&gt;=2.05,(A84&lt;7.25),A84&gt;=5.65),0.157,IF(AND(G84&gt;=0.948,D84&gt;=2.05,(A84&lt;7.25),A84&gt;=5.65),0.037,IF(AND(G84&gt;=0.422,(B84&lt;3.15),(G84&lt;0.905),(D84&lt;0.45),(A84&lt;5.65)),0.011,IF(AND((D84&lt;0.25),(G84&lt;0.422),(B84&lt;3.15),(G84&lt;0.905),(D84&lt;0.45),(A84&lt;5.65)),0.04,IF(AND(D84&gt;=0.25,(G84&lt;0.422),(B84&lt;3.15),(G84&lt;0.905),(D84&lt;0.45),(A84&lt;5.65)),0.009,IF(AND((A84&lt;4.85),(B84&lt;3.25),B84&gt;=3.15,(G84&lt;0.905),(D84&lt;0.45),(A84&lt;5.65)),0.008,IF(AND(A84&gt;=4.85,(B84&lt;3.25),B84&gt;=3.15,(G84&lt;0.905),(D84&lt;0.45),(A84&lt;5.65)),-0.017,IF(AND((D84&lt;0.25),B84&gt;=3.25,B84&gt;=3.15,(G84&lt;0.905),(D84&lt;0.45),(A84&lt;5.65)),0.022,IF(AND(D84&gt;=0.25,B84&gt;=3.25,B84&gt;=3.15,(G84&lt;0.905),(D84&lt;0.45),(A84&lt;5.65)),0.009,IF(AND((F84&lt;2.5),(H84&lt;7.692),(G84&lt;0.644),(D84&lt;2.05),(A84&lt;7.25),A84&gt;=5.65),0.018,IF(AND(F84&gt;=2.5,(H84&lt;7.692),(G84&lt;0.644),(D84&lt;2.05),(A84&lt;7.25),A84&gt;=5.65),0.068,IF(AND((B84&lt;2.35),H84&gt;=7.692,(G84&lt;0.644),(D84&lt;2.05),(A84&lt;7.25),A84&gt;=5.65),0.023,IF(AND(B84&gt;=2.35,H84&gt;=7.692,(G84&lt;0.644),(D84&lt;2.05),(A84&lt;7.25),A84&gt;=5.65),0.125,IF(AND((G84&lt;0.766),(G84&lt;0.85),G84&gt;=0.644,(D84&lt;2.05),(A84&lt;7.25),A84&gt;=5.65),0.055,IF(AND(G84&gt;=0.766,(G84&lt;0.85),G84&gt;=0.644,(D84&lt;2.05),(A84&lt;7.25),A84&gt;=5.65),-0,IF(AND((B84&lt;2.95),G84&gt;=0.85,G84&gt;=0.644,(D84&lt;2.05),(A84&lt;7.25),A84&gt;=5.65),0.098,IF(AND(B84&gt;=2.95,G84&gt;=0.85,G84&gt;=0.644,(D84&lt;2.05),(A84&lt;7.25),A84&gt;=5.65),0.013,"shouldnthappen")))))))))))))))))))))</f>
        <v>0.067</v>
      </c>
      <c r="U84" s="1" t="n">
        <f aca="false">IF(AND(A84&gt;=7.25,D84&gt;=1.25),0.186,IF(AND((G84&lt;0.13),D84&gt;=0.35,(D84&lt;1.25)),-0.004,IF(AND(H84&gt;=14.246,(H84&lt;14.344),(D84&lt;0.35),(D84&lt;1.25)),-0.002,IF(AND((A84&lt;4.85),H84&gt;=14.344,(D84&lt;0.35),(D84&lt;1.25)),0.004,IF(AND(G84&gt;=0.446,(G84&lt;0.644),(A84&lt;7.25),D84&gt;=1.25),0.138,IF(AND(A84&gt;=5.45,(H84&lt;14.246),(H84&lt;14.344),(D84&lt;0.35),(D84&lt;1.25)),0.001,IF(AND((H84&lt;14.877),A84&gt;=4.85,H84&gt;=14.344,(D84&lt;0.35),(D84&lt;1.25)),0.035,IF(AND(H84&gt;=14.877,A84&gt;=4.85,H84&gt;=14.344,(D84&lt;0.35),(D84&lt;1.25)),0.007,IF(AND((B84&lt;3.35),H84&gt;=9.448,G84&gt;=0.13,D84&gt;=0.35,(D84&lt;1.25)),0.053,IF(AND(B84&gt;=3.35,H84&gt;=9.448,G84&gt;=0.13,D84&gt;=0.35,(D84&lt;1.25)),0.017,IF(AND((G84&lt;0.44),(G84&lt;0.446),(G84&lt;0.644),(A84&lt;7.25),D84&gt;=1.25),0.079,IF(AND(G84&gt;=0.44,(G84&lt;0.446),(G84&lt;0.644),(A84&lt;7.25),D84&gt;=1.25),0.02,IF(AND((A84&lt;5.95),(G84&lt;0.724),G84&gt;=0.644,(A84&lt;7.25),D84&gt;=1.25),-0.018,IF(AND(A84&gt;=5.95,(G84&lt;0.724),G84&gt;=0.644,(A84&lt;7.25),D84&gt;=1.25),0.027,IF(AND(A84&gt;=6.15,G84&gt;=0.724,G84&gt;=0.644,(A84&lt;7.25),D84&gt;=1.25),0.093,IF(AND((A84&lt;5.05),(A84&lt;5.45),(H84&lt;14.246),(H84&lt;14.344),(D84&lt;0.35),(D84&lt;1.25)),0.011,IF(AND(A84&gt;=5.05,(A84&lt;5.45),(H84&lt;14.246),(H84&lt;14.344),(D84&lt;0.35),(D84&lt;1.25)),0.021,IF(AND((A84&lt;5.4),(B84&lt;3.15),(H84&lt;9.448),G84&gt;=0.13,D84&gt;=0.35,(D84&lt;1.25)),0.007,IF(AND(A84&gt;=5.4,(B84&lt;3.15),(H84&lt;9.448),G84&gt;=0.13,D84&gt;=0.35,(D84&lt;1.25)),-0.011,IF(AND((B84&lt;3.75),B84&gt;=3.15,(H84&lt;9.448),G84&gt;=0.13,D84&gt;=0.35,(D84&lt;1.25)),0.012,IF(AND(B84&gt;=3.75,B84&gt;=3.15,(H84&lt;9.448),G84&gt;=0.13,D84&gt;=0.35,(D84&lt;1.25)),0.046,IF(AND((A84&lt;5.9),(A84&lt;6.15),G84&gt;=0.724,G84&gt;=0.644,(A84&lt;7.25),D84&gt;=1.25),0.06,IF(AND(A84&gt;=5.9,(A84&lt;6.15),G84&gt;=0.724,G84&gt;=0.644,(A84&lt;7.25),D84&gt;=1.25),0.005,"shouldnthappen")))))))))))))))))))))))</f>
        <v>0.053</v>
      </c>
      <c r="V84" s="1" t="n">
        <f aca="false">IF(AND(H84&gt;=15.155,(D84&lt;1.55)),0.084,IF(AND(A84&gt;=7.25,D84&gt;=1.55),0.141,IF(AND((G84&lt;0.043),D84&gt;=1.05,(H84&lt;15.155),(D84&lt;1.55)),-0.007,IF(AND(D84&gt;=1.85,G84&gt;=0.755,(A84&lt;7.25),D84&gt;=1.55),0.051,IF(AND((H84&lt;9.966),G84&gt;=0.905,(D84&lt;1.05),(H84&lt;15.155),(D84&lt;1.55)),0.043,IF(AND(H84&gt;=9.966,G84&gt;=0.905,(D84&lt;1.05),(H84&lt;15.155),(D84&lt;1.55)),0.007,IF(AND((G84&lt;0.278),(G84&lt;0.361),(G84&lt;0.755),(A84&lt;7.25),D84&gt;=1.55),0.08,IF(AND((A84&lt;5.8),G84&gt;=0.361,(G84&lt;0.755),(A84&lt;7.25),D84&gt;=1.55),0.019,IF(AND((A84&lt;6.05),(D84&lt;1.85),G84&gt;=0.755,(A84&lt;7.25),D84&gt;=1.55),0.01,IF(AND(A84&gt;=6.05,(D84&lt;1.85),G84&gt;=0.755,(A84&lt;7.25),D84&gt;=1.55),0.002,IF(AND((G84&lt;0.486),(B84&lt;3.15),(G84&lt;0.905),(D84&lt;1.05),(H84&lt;15.155),(D84&lt;1.55)),0.026,IF(AND(G84&gt;=0.486,(B84&lt;3.15),(G84&lt;0.905),(D84&lt;1.05),(H84&lt;15.155),(D84&lt;1.55)),0.001,IF(AND((B84&lt;3.25),B84&gt;=3.15,(G84&lt;0.905),(D84&lt;1.05),(H84&lt;15.155),(D84&lt;1.55)),-0.003,IF(AND(B84&gt;=3.25,B84&gt;=3.15,(G84&lt;0.905),(D84&lt;1.05),(H84&lt;15.155),(D84&lt;1.55)),0.012,IF(AND((H84&lt;7.426),(H84&lt;8.769),G84&gt;=0.043,D84&gt;=1.05,(H84&lt;15.155),(D84&lt;1.55)),0.041,IF(AND(H84&gt;=7.426,(H84&lt;8.769),G84&gt;=0.043,D84&gt;=1.05,(H84&lt;15.155),(D84&lt;1.55)),-0.008,IF(AND((H84&lt;10.696),H84&gt;=8.769,G84&gt;=0.043,D84&gt;=1.05,(H84&lt;15.155),(D84&lt;1.55)),0.069,IF(AND(H84&gt;=10.696,H84&gt;=8.769,G84&gt;=0.043,D84&gt;=1.05,(H84&lt;15.155),(D84&lt;1.55)),0.033,IF(AND((D84&lt;2.2),G84&gt;=0.278,(G84&lt;0.361),(G84&lt;0.755),(A84&lt;7.25),D84&gt;=1.55),0.022,IF(AND(D84&gt;=2.2,G84&gt;=0.278,(G84&lt;0.361),(G84&lt;0.755),(A84&lt;7.25),D84&gt;=1.55),-0.027,IF(AND((H84&lt;12.626),A84&gt;=5.8,G84&gt;=0.361,(G84&lt;0.755),(A84&lt;7.25),D84&gt;=1.55),0.126,IF(AND(H84&gt;=12.626,A84&gt;=5.8,G84&gt;=0.361,(G84&lt;0.755),(A84&lt;7.25),D84&gt;=1.55),0.065,"shouldnthappen"))))))))))))))))))))))</f>
        <v>0.026</v>
      </c>
      <c r="W84" s="1" t="n">
        <f aca="false">IF(AND(H84&gt;=15.155,(D84&lt;1.55)),0.064,IF(AND(A84&gt;=7.45,D84&gt;=1.55),0.115,IF(AND(B84&gt;=3.15,(H84&lt;10.257),(A84&lt;7.45),D84&gt;=1.55),0.097,IF(AND((A84&lt;4.85),H84&gt;=14.344,(D84&lt;0.35),(H84&lt;15.155),(D84&lt;1.55)),0.003,IF(AND(A84&gt;=6.05,(G84&lt;0.169),D84&gt;=0.35,(H84&lt;15.155),(D84&lt;1.55)),-0.008,IF(AND((G84&lt;0.181),G84&gt;=0.169,D84&gt;=0.35,(H84&lt;15.155),(D84&lt;1.55)),0.065,IF(AND(B84&gt;=3.05,(B84&lt;3.15),(H84&lt;10.257),(A84&lt;7.45),D84&gt;=1.55),-0.023,IF(AND(H84&gt;=11.854,(G84&lt;0.613),H84&gt;=10.257,(A84&lt;7.45),D84&gt;=1.55),0.068,IF(AND((D84&lt;0.25),(B84&lt;3.15),(H84&lt;14.344),(D84&lt;0.35),(H84&lt;15.155),(D84&lt;1.55)),0.014,IF(AND(D84&gt;=0.25,(B84&lt;3.15),(H84&lt;14.344),(D84&lt;0.35),(H84&lt;15.155),(D84&lt;1.55)),0.002,IF(AND((A84&lt;5.05),B84&gt;=3.15,(H84&lt;14.344),(D84&lt;0.35),(H84&lt;15.155),(D84&lt;1.55)),-0.001,IF(AND(A84&gt;=5.05,B84&gt;=3.15,(H84&lt;14.344),(D84&lt;0.35),(H84&lt;15.155),(D84&lt;1.55)),0.009,IF(AND((H84&lt;14.877),A84&gt;=4.85,H84&gt;=14.344,(D84&lt;0.35),(H84&lt;15.155),(D84&lt;1.55)),0.023,IF(AND(H84&gt;=14.877,A84&gt;=4.85,H84&gt;=14.344,(D84&lt;0.35),(H84&lt;15.155),(D84&lt;1.55)),0.004,IF(AND((H84&lt;13.602),(A84&lt;6.05),(G84&lt;0.169),D84&gt;=0.35,(H84&lt;15.155),(D84&lt;1.55)),0.023,IF(AND(H84&gt;=13.602,(A84&lt;6.05),(G84&lt;0.169),D84&gt;=0.35,(H84&lt;15.155),(D84&lt;1.55)),-0.006,IF(AND((B84&lt;2.95),G84&gt;=0.181,G84&gt;=0.169,D84&gt;=0.35,(H84&lt;15.155),(D84&lt;1.55)),0.019,IF(AND(B84&gt;=2.95,G84&gt;=0.181,G84&gt;=0.169,D84&gt;=0.35,(H84&lt;15.155),(D84&lt;1.55)),0.034,IF(AND((A84&lt;5.35),(B84&lt;3.05),(B84&lt;3.15),(H84&lt;10.257),(A84&lt;7.45),D84&gt;=1.55),0.009,IF(AND(A84&gt;=5.35,(B84&lt;3.05),(B84&lt;3.15),(H84&lt;10.257),(A84&lt;7.45),D84&gt;=1.55),0.058,IF(AND((B84&lt;2.9),(H84&lt;11.854),(G84&lt;0.613),H84&gt;=10.257,(A84&lt;7.45),D84&gt;=1.55),0.037,IF(AND(B84&gt;=2.9,(H84&lt;11.854),(G84&lt;0.613),H84&gt;=10.257,(A84&lt;7.45),D84&gt;=1.55),-0.005,IF(AND((A84&lt;6.4),(G84&lt;0.711),G84&gt;=0.613,H84&gt;=10.257,(A84&lt;7.45),D84&gt;=1.55),0.001,IF(AND(A84&gt;=6.4,(G84&lt;0.711),G84&gt;=0.613,H84&gt;=10.257,(A84&lt;7.45),D84&gt;=1.55),-0.002,IF(AND((D84&lt;1.9),G84&gt;=0.711,G84&gt;=0.613,H84&gt;=10.257,(A84&lt;7.45),D84&gt;=1.55),0.007,IF(AND(D84&gt;=1.9,G84&gt;=0.711,G84&gt;=0.613,H84&gt;=10.257,(A84&lt;7.45),D84&gt;=1.55),0.023,"shouldnthappen"))))))))))))))))))))))))))</f>
        <v>0.019</v>
      </c>
      <c r="X84" s="1" t="n">
        <f aca="false">IF(AND(H84&gt;=15.155,(F84&lt;2.5)),0.049,IF(AND(A84&gt;=7.45,F84&gt;=2.5),0.089,IF(AND((G84&lt;0.107),(G84&lt;0.364),(A84&lt;7.45),F84&gt;=2.5),0.055,IF(AND(A84&gt;=5.75,(G84&lt;0.572),(D84&lt;1.25),(H84&lt;15.155),(F84&lt;2.5)),-0.018,IF(AND((A84&lt;5.7),(H84&lt;12.626),G84&gt;=0.364,(A84&lt;7.45),F84&gt;=2.5),0.012,IF(AND(A84&gt;=5.7,(H84&lt;12.626),G84&gt;=0.364,(A84&lt;7.45),F84&gt;=2.5),0.065,IF(AND((G84&lt;0.628),H84&gt;=12.626,G84&gt;=0.364,(A84&lt;7.45),F84&gt;=2.5),0.047,IF(AND((G84&lt;0.545),(A84&lt;5.75),(G84&lt;0.572),(D84&lt;1.25),(H84&lt;15.155),(F84&lt;2.5)),0.007,IF(AND(G84&gt;=0.545,(A84&lt;5.75),(G84&lt;0.572),(D84&lt;1.25),(H84&lt;15.155),(F84&lt;2.5)),-0.009,IF(AND((D84&lt;0.3),(H84&lt;11.788),G84&gt;=0.572,(D84&lt;1.25),(H84&lt;15.155),(F84&lt;2.5)),0.01,IF(AND(D84&gt;=0.3,(H84&lt;11.788),G84&gt;=0.572,(D84&lt;1.25),(H84&lt;15.155),(F84&lt;2.5)),0.03,IF(AND((A84&lt;4.75),H84&gt;=11.788,G84&gt;=0.572,(D84&lt;1.25),(H84&lt;15.155),(F84&lt;2.5)),0.001,IF(AND(A84&gt;=4.75,H84&gt;=11.788,G84&gt;=0.572,(D84&lt;1.25),(H84&lt;15.155),(F84&lt;2.5)),0.01,IF(AND((A84&lt;5.5),(A84&lt;6.15),(G84&lt;0.652),D84&gt;=1.25,(H84&lt;15.155),(F84&lt;2.5)),0.014,IF(AND(A84&gt;=5.5,(A84&lt;6.15),(G84&lt;0.652),D84&gt;=1.25,(H84&lt;15.155),(F84&lt;2.5)),0.049,IF(AND((H84&lt;12.206),A84&gt;=6.15,(G84&lt;0.652),D84&gt;=1.25,(H84&lt;15.155),(F84&lt;2.5)),-0.009,IF(AND(H84&gt;=12.206,A84&gt;=6.15,(G84&lt;0.652),D84&gt;=1.25,(H84&lt;15.155),(F84&lt;2.5)),0.021,IF(AND((A84&lt;5.55),(A84&lt;6.2),G84&gt;=0.652,D84&gt;=1.25,(H84&lt;15.155),(F84&lt;2.5)),0.011,IF(AND(A84&gt;=5.55,(A84&lt;6.2),G84&gt;=0.652,D84&gt;=1.25,(H84&lt;15.155),(F84&lt;2.5)),-0.019,IF(AND((B84&lt;3.2),A84&gt;=6.2,G84&gt;=0.652,D84&gt;=1.25,(H84&lt;15.155),(F84&lt;2.5)),0.025,IF(AND(B84&gt;=3.2,A84&gt;=6.2,G84&gt;=0.652,D84&gt;=1.25,(H84&lt;15.155),(F84&lt;2.5)),0.001,IF(AND((G84&lt;0.183),(G84&lt;0.301),G84&gt;=0.107,(G84&lt;0.364),(A84&lt;7.45),F84&gt;=2.5),-0.009,IF(AND(G84&gt;=0.183,(G84&lt;0.301),G84&gt;=0.107,(G84&lt;0.364),(A84&lt;7.45),F84&gt;=2.5),0.022,IF(AND((D84&lt;2.2),G84&gt;=0.301,G84&gt;=0.107,(G84&lt;0.364),(A84&lt;7.45),F84&gt;=2.5),0.004,IF(AND(D84&gt;=2.2,G84&gt;=0.301,G84&gt;=0.107,(G84&lt;0.364),(A84&lt;7.45),F84&gt;=2.5),-0.02,IF(AND((G84&lt;0.787),G84&gt;=0.628,H84&gt;=12.626,G84&gt;=0.364,(A84&lt;7.45),F84&gt;=2.5),-0.001,IF(AND(G84&gt;=0.787,G84&gt;=0.628,H84&gt;=12.626,G84&gt;=0.364,(A84&lt;7.45),F84&gt;=2.5),0.016,"shouldnthappen")))))))))))))))))))))))))))</f>
        <v>0.007</v>
      </c>
      <c r="Y84" s="1" t="n">
        <f aca="false">IF(AND(H84&gt;=15.155,(D84&lt;1.55)),0.037,IF(AND(D84&gt;=2.45,(A84&lt;7.45),D84&gt;=1.55),0.054,IF(AND((A84&lt;7.8),A84&gt;=7.45,D84&gt;=1.55),0.078,IF(AND(A84&gt;=7.8,A84&gt;=7.45,D84&gt;=1.55),0.021,IF(AND(A84&gt;=6.2,G84&gt;=0.68,D84&gt;=1.25,(H84&lt;15.155),(D84&lt;1.55)),0.019,IF(AND((B84&lt;2.65),(A84&lt;4.95),(G84&lt;0.572),(D84&lt;1.25),(H84&lt;15.155),(D84&lt;1.55)),0.021,IF(AND(B84&gt;=2.65,(A84&lt;4.95),(G84&lt;0.572),(D84&lt;1.25),(H84&lt;15.155),(D84&lt;1.55)),0.006,IF(AND((H84&lt;14.344),A84&gt;=4.95,(G84&lt;0.572),(D84&lt;1.25),(H84&lt;15.155),(D84&lt;1.55)),-0.005,IF(AND(H84&gt;=14.344,A84&gt;=4.95,(G84&lt;0.572),(D84&lt;1.25),(H84&lt;15.155),(D84&lt;1.55)),0.013,IF(AND((G84&lt;0.833),(H84&lt;11.788),G84&gt;=0.572,(D84&lt;1.25),(H84&lt;15.155),(D84&lt;1.55)),0.009,IF(AND(G84&gt;=0.833,(H84&lt;11.788),G84&gt;=0.572,(D84&lt;1.25),(H84&lt;15.155),(D84&lt;1.55)),0.024,IF(AND((A84&lt;4.75),H84&gt;=11.788,G84&gt;=0.572,(D84&lt;1.25),(H84&lt;15.155),(D84&lt;1.55)),0.001,IF(AND(A84&gt;=4.75,H84&gt;=11.788,G84&gt;=0.572,(D84&lt;1.25),(H84&lt;15.155),(D84&lt;1.55)),0.008,IF(AND((A84&lt;5.65),(A84&lt;6.15),(G84&lt;0.68),D84&gt;=1.25,(H84&lt;15.155),(D84&lt;1.55)),0.017,IF(AND(A84&gt;=5.65,(A84&lt;6.15),(G84&lt;0.68),D84&gt;=1.25,(H84&lt;15.155),(D84&lt;1.55)),0.039,IF(AND((G84&lt;0.436),A84&gt;=6.15,(G84&lt;0.68),D84&gt;=1.25,(H84&lt;15.155),(D84&lt;1.55)),-0.004,IF(AND(G84&gt;=0.436,A84&gt;=6.15,(G84&lt;0.68),D84&gt;=1.25,(H84&lt;15.155),(D84&lt;1.55)),0.022,IF(AND((A84&lt;5.55),(A84&lt;6.2),G84&gt;=0.68,D84&gt;=1.25,(H84&lt;15.155),(D84&lt;1.55)),0.009,IF(AND(A84&gt;=5.55,(A84&lt;6.2),G84&gt;=0.68,D84&gt;=1.25,(H84&lt;15.155),(D84&lt;1.55)),-0.016,IF(AND((G84&lt;0.107),(G84&lt;0.361),(G84&lt;0.613),(D84&lt;2.45),(A84&lt;7.45),D84&gt;=1.55),0.042,IF(AND(G84&gt;=0.107,(G84&lt;0.361),(G84&lt;0.613),(D84&lt;2.45),(A84&lt;7.45),D84&gt;=1.55),0.002,IF(AND((D84&lt;2.35),G84&gt;=0.361,(G84&lt;0.613),(D84&lt;2.45),(A84&lt;7.45),D84&gt;=1.55),0.051,IF(AND(D84&gt;=2.35,G84&gt;=0.361,(G84&lt;0.613),(D84&lt;2.45),(A84&lt;7.45),D84&gt;=1.55),0.016,IF(AND((A84&lt;6.4),(G84&lt;0.711),G84&gt;=0.613,(D84&lt;2.45),(A84&lt;7.45),D84&gt;=1.55),0.001,IF(AND(A84&gt;=6.4,(G84&lt;0.711),G84&gt;=0.613,(D84&lt;2.45),(A84&lt;7.45),D84&gt;=1.55),-0.002,IF(AND((B84&lt;2.95),G84&gt;=0.711,G84&gt;=0.613,(D84&lt;2.45),(A84&lt;7.45),D84&gt;=1.55),0.023,IF(AND(B84&gt;=2.95,G84&gt;=0.711,G84&gt;=0.613,(D84&lt;2.45),(A84&lt;7.45),D84&gt;=1.55),0.01,"shouldnthappen")))))))))))))))))))))))))))</f>
        <v>-0.005</v>
      </c>
      <c r="Z84" s="1" t="n">
        <f aca="false">IF(AND(A84&gt;=7.45,D84&gt;=1.75),0.056,IF(AND(H84&gt;=15.059,A84&gt;=5.55,(D84&lt;1.75)),0.028,IF(AND((D84&lt;0.35),G84&gt;=0.905,(A84&lt;5.55),(D84&lt;1.75)),0.005,IF(AND(D84&gt;=0.35,G84&gt;=0.905,(A84&lt;5.55),(D84&lt;1.75)),0.026,IF(AND((H84&lt;8.711),D84&gt;=2.45,(A84&lt;7.45),D84&gt;=1.75),0.011,IF(AND(H84&gt;=8.711,D84&gt;=2.45,(A84&lt;7.45),D84&gt;=1.75),0.049,IF(AND((G84&lt;0.107),(G84&lt;0.487),(D84&lt;2.45),(A84&lt;7.45),D84&gt;=1.75),0.032,IF(AND((H84&lt;10.915),(A84&lt;4.5),(B84&lt;3.15),(G84&lt;0.905),(A84&lt;5.55),(D84&lt;1.75)),-0.001,IF(AND(H84&gt;=10.915,(A84&lt;4.5),(B84&lt;3.15),(G84&lt;0.905),(A84&lt;5.55),(D84&lt;1.75)),0.003,IF(AND((A84&lt;5.05),A84&gt;=4.5,(B84&lt;3.15),(G84&lt;0.905),(A84&lt;5.55),(D84&lt;1.75)),0.015,IF(AND(A84&gt;=5.05,A84&gt;=4.5,(B84&lt;3.15),(G84&lt;0.905),(A84&lt;5.55),(D84&lt;1.75)),0.006,IF(AND((G84&lt;0.05),(G84&lt;0.091),B84&gt;=3.15,(G84&lt;0.905),(A84&lt;5.55),(D84&lt;1.75)),0.001,IF(AND(G84&gt;=0.05,(G84&lt;0.091),B84&gt;=3.15,(G84&lt;0.905),(A84&lt;5.55),(D84&lt;1.75)),0.008,IF(AND((G84&lt;0.587),G84&gt;=0.091,B84&gt;=3.15,(G84&lt;0.905),(A84&lt;5.55),(D84&lt;1.75)),-0.003,IF(AND(G84&gt;=0.587,G84&gt;=0.091,B84&gt;=3.15,(G84&lt;0.905),(A84&lt;5.55),(D84&lt;1.75)),0.004,IF(AND((F84&lt;2.5),(B84&lt;2.85),(G84&lt;0.419),(H84&lt;15.059),A84&gt;=5.55,(D84&lt;1.75)),0.041,IF(AND(F84&gt;=2.5,(B84&lt;2.85),(G84&lt;0.419),(H84&lt;15.059),A84&gt;=5.55,(D84&lt;1.75)),0.015,IF(AND((G84&lt;0.164),B84&gt;=2.85,(G84&lt;0.419),(H84&lt;15.059),A84&gt;=5.55,(D84&lt;1.75)),0.01,IF(AND(G84&gt;=0.164,B84&gt;=2.85,(G84&lt;0.419),(H84&lt;15.059),A84&gt;=5.55,(D84&lt;1.75)),-0.001,IF(AND((B84&lt;2.55),(B84&lt;2.95),G84&gt;=0.419,(H84&lt;15.059),A84&gt;=5.55,(D84&lt;1.75)),0.014,IF(AND(B84&gt;=2.55,(B84&lt;2.95),G84&gt;=0.419,(H84&lt;15.059),A84&gt;=5.55,(D84&lt;1.75)),-0.013,IF(AND((D84&lt;1.55),B84&gt;=2.95,G84&gt;=0.419,(H84&lt;15.059),A84&gt;=5.55,(D84&lt;1.75)),0.023,IF(AND(D84&gt;=1.55,B84&gt;=2.95,G84&gt;=0.419,(H84&lt;15.059),A84&gt;=5.55,(D84&lt;1.75)),0.005,IF(AND((H84&lt;13.278),G84&gt;=0.107,(G84&lt;0.487),(D84&lt;2.45),(A84&lt;7.45),D84&gt;=1.75),-0.009,IF(AND(H84&gt;=13.278,G84&gt;=0.107,(G84&lt;0.487),(D84&lt;2.45),(A84&lt;7.45),D84&gt;=1.75),0.017,IF(AND((D84&lt;2.35),(G84&lt;0.571),G84&gt;=0.487,(D84&lt;2.45),(A84&lt;7.45),D84&gt;=1.75),0.053,IF(AND(D84&gt;=2.35,(G84&lt;0.571),G84&gt;=0.487,(D84&lt;2.45),(A84&lt;7.45),D84&gt;=1.75),0.009,IF(AND((G84&lt;0.779),G84&gt;=0.571,G84&gt;=0.487,(D84&lt;2.45),(A84&lt;7.45),D84&gt;=1.75),0.006,IF(AND(G84&gt;=0.779,G84&gt;=0.571,G84&gt;=0.487,(D84&lt;2.45),(A84&lt;7.45),D84&gt;=1.75),0.016,"shouldnthappen")))))))))))))))))))))))))))))</f>
        <v>0.006</v>
      </c>
      <c r="AA84" s="1" t="n">
        <f aca="false">IF(AND((A84&lt;7.8),A84&gt;=7.45,D84&gt;=1.75),0.051,IF(AND(A84&gt;=7.8,A84&gt;=7.45,D84&gt;=1.75),0.01,IF(AND(B84&gt;=3.35,B84&gt;=3.25,(A84&lt;7.45),D84&gt;=1.75),0.016,IF(AND((H84&lt;8.308),(D84&lt;0.15),(H84&lt;13.655),(D84&lt;0.35),(D84&lt;1.75)),0.009,IF(AND((H84&lt;14.529),(G84&lt;0.293),H84&gt;=13.655,(D84&lt;0.35),(D84&lt;1.75)),0.011,IF(AND(H84&gt;=14.529,(G84&lt;0.293),H84&gt;=13.655,(D84&lt;0.35),(D84&lt;1.75)),0.001,IF(AND(D84&gt;=0.25,G84&gt;=0.293,H84&gt;=13.655,(D84&lt;0.35),(D84&lt;1.75)),-0.004,IF(AND(H84&gt;=10.635,(H84&lt;10.696),(H84&lt;13.906),D84&gt;=0.35,(D84&lt;1.75)),0.036,IF(AND(G84&gt;=0.833,H84&gt;=10.696,(H84&lt;13.906),D84&gt;=0.35,(D84&lt;1.75)),0.016,IF(AND((A84&lt;6.65),(G84&lt;0.247),H84&gt;=13.906,D84&gt;=0.35,(D84&lt;1.75)),-0.008,IF(AND(A84&gt;=6.65,(G84&lt;0.247),H84&gt;=13.906,D84&gt;=0.35,(D84&lt;1.75)),0.011,IF(AND((B84&lt;2.45),G84&gt;=0.247,H84&gt;=13.906,D84&gt;=0.35,(D84&lt;1.75)),0,IF(AND((D84&lt;1.85),(B84&lt;2.95),(B84&lt;3.25),(A84&lt;7.45),D84&gt;=1.75),0.033,IF(AND((G84&lt;0.428),(B84&lt;3.35),B84&gt;=3.25,(A84&lt;7.45),D84&gt;=1.75),0.009,IF(AND(G84&gt;=0.428,(B84&lt;3.35),B84&gt;=3.25,(A84&lt;7.45),D84&gt;=1.75),0.042,IF(AND((A84&lt;4.6),H84&gt;=8.308,(D84&lt;0.15),(H84&lt;13.655),(D84&lt;0.35),(D84&lt;1.75)),0.003,IF(AND(A84&gt;=4.6,H84&gt;=8.308,(D84&lt;0.15),(H84&lt;13.655),(D84&lt;0.35),(D84&lt;1.75)),0,IF(AND((H84&lt;8.834),(A84&lt;5.05),D84&gt;=0.15,(H84&lt;13.655),(D84&lt;0.35),(D84&lt;1.75)),0.002,IF(AND(H84&gt;=8.834,(A84&lt;5.05),D84&gt;=0.15,(H84&lt;13.655),(D84&lt;0.35),(D84&lt;1.75)),-0.008,IF(AND((A84&lt;5.45),A84&gt;=5.05,D84&gt;=0.15,(H84&lt;13.655),(D84&lt;0.35),(D84&lt;1.75)),0.003,IF(AND(A84&gt;=5.45,A84&gt;=5.05,D84&gt;=0.15,(H84&lt;13.655),(D84&lt;0.35),(D84&lt;1.75)),-0.002,IF(AND((A84&lt;5.3),(D84&lt;0.25),G84&gt;=0.293,H84&gt;=13.655,(D84&lt;0.35),(D84&lt;1.75)),0.007,IF(AND(A84&gt;=5.3,(D84&lt;0.25),G84&gt;=0.293,H84&gt;=13.655,(D84&lt;0.35),(D84&lt;1.75)),0.001,IF(AND((H84&lt;7.309),(H84&lt;10.635),(H84&lt;10.696),(H84&lt;13.906),D84&gt;=0.35,(D84&lt;1.75)),0.014,IF(AND(H84&gt;=7.309,(H84&lt;10.635),(H84&lt;10.696),(H84&lt;13.906),D84&gt;=0.35,(D84&lt;1.75)),0.006,IF(AND((H84&lt;12.093),(G84&lt;0.833),H84&gt;=10.696,(H84&lt;13.906),D84&gt;=0.35,(D84&lt;1.75)),-0.01,IF(AND(H84&gt;=12.093,(G84&lt;0.833),H84&gt;=10.696,(H84&lt;13.906),D84&gt;=0.35,(D84&lt;1.75)),0.004,IF(AND((G84&lt;0.823),B84&gt;=2.45,G84&gt;=0.247,H84&gt;=13.906,D84&gt;=0.35,(D84&lt;1.75)),0.026,IF(AND(G84&gt;=0.823,B84&gt;=2.45,G84&gt;=0.247,H84&gt;=13.906,D84&gt;=0.35,(D84&lt;1.75)),0.006,IF(AND((H84&lt;11.121),D84&gt;=1.85,(B84&lt;2.95),(B84&lt;3.25),(A84&lt;7.45),D84&gt;=1.75),0.013,IF(AND(H84&gt;=11.121,D84&gt;=1.85,(B84&lt;2.95),(B84&lt;3.25),(A84&lt;7.45),D84&gt;=1.75),0.005,IF(AND((A84&lt;6.05),(A84&lt;6.45),B84&gt;=2.95,(B84&lt;3.25),(A84&lt;7.45),D84&gt;=1.75),0.001,IF(AND(A84&gt;=6.05,(A84&lt;6.45),B84&gt;=2.95,(B84&lt;3.25),(A84&lt;7.45),D84&gt;=1.75),-0.005,IF(AND((G84&lt;0.42),A84&gt;=6.45,B84&gt;=2.95,(B84&lt;3.25),(A84&lt;7.45),D84&gt;=1.75),0.004,IF(AND(G84&gt;=0.42,A84&gt;=6.45,B84&gt;=2.95,(B84&lt;3.25),(A84&lt;7.45),D84&gt;=1.75),0.019,"shouldnthappen")))))))))))))))))))))))))))))))))))</f>
        <v>-0.01</v>
      </c>
      <c r="AB84" s="1" t="n">
        <f aca="false">+ 0.5</f>
        <v>0.5</v>
      </c>
    </row>
    <row r="85" customFormat="false" ht="13.8" hidden="false" customHeight="false" outlineLevel="0" collapsed="false">
      <c r="A85" s="11" t="n">
        <v>5.8</v>
      </c>
      <c r="B85" s="1" t="n">
        <v>2.7</v>
      </c>
      <c r="C85" s="1" t="n">
        <v>3.9</v>
      </c>
      <c r="D85" s="1" t="n">
        <v>1.2</v>
      </c>
      <c r="E85" s="1" t="s">
        <v>92</v>
      </c>
      <c r="F85" s="1" t="n">
        <v>2</v>
      </c>
      <c r="G85" s="1" t="n">
        <v>0.45918940147385</v>
      </c>
      <c r="H85" s="18" t="n">
        <v>11.928819573205</v>
      </c>
      <c r="I85" s="1" t="n">
        <f aca="false">C85</f>
        <v>3.9</v>
      </c>
      <c r="J85" s="1" t="n">
        <f aca="false">SUM(M85:AB85)</f>
        <v>3.975</v>
      </c>
      <c r="K85" s="15" t="n">
        <f aca="false">1-SQRT(VAR(M85:AB85, I85)) / AVERAGE(M85:AB85)</f>
        <v>-2.7719416207413</v>
      </c>
      <c r="L85" s="1" t="n">
        <f aca="false">(J85-I85)/I85</f>
        <v>0.0192307692307693</v>
      </c>
      <c r="M85" s="1" t="n">
        <f aca="false">IF(AND((H85&lt;5.245),(D85&lt;0.8)),0.075,IF(AND(H85&gt;=5.245,(D85&lt;0.8)),0.279,IF(AND((D85&lt;1.45),D85&gt;=0.8),1.043,IF(AND(D85&gt;=1.45,D85&gt;=0.8),1.423,"shouldnthappen"))))</f>
        <v>1.043</v>
      </c>
      <c r="N85" s="1" t="n">
        <f aca="false">IF(AND((A85&lt;4.35),(D85&lt;0.8)),0.048,IF(AND(A85&gt;=4.35,(D85&lt;0.8)),0.198,IF(AND(F85&gt;=2.5,D85&gt;=0.8),1.048,IF(AND((A85&lt;5.15),(F85&lt;2.5),D85&gt;=0.8),0.321,IF(AND(A85&gt;=5.15,(F85&lt;2.5),D85&gt;=0.8),0.783,"shouldnthappen")))))</f>
        <v>0.783</v>
      </c>
      <c r="O85" s="1" t="n">
        <f aca="false">IF(AND((H85&lt;5.245),(D85&lt;0.8)),0.034,IF(AND((A85&lt;5.9),D85&gt;=0.8),0.489,IF(AND(A85&gt;=5.9,D85&gt;=0.8),0.721,IF(AND((A85&lt;4.35),H85&gt;=5.245,(D85&lt;0.8)),0.041,IF(AND(A85&gt;=4.35,H85&gt;=5.245,(D85&lt;0.8)),0.142,"shouldnthappen")))))</f>
        <v>0.489</v>
      </c>
      <c r="P85" s="1" t="n">
        <f aca="false">IF(AND((B85&lt;2.8),(D85&lt;1.15)),0.244,IF(AND((D85&lt;1.75),D85&gt;=1.15),0.396,IF(AND(D85&gt;=1.75,D85&gt;=1.15),0.554,IF(AND((A85&lt;5.05),B85&gt;=2.8,(D85&lt;1.15)),0.078,IF(AND((H85&lt;14.877),A85&gt;=5.05,B85&gt;=2.8,(D85&lt;1.15)),0.118,IF(AND(H85&gt;=14.877,A85&gt;=5.05,B85&gt;=2.8,(D85&lt;1.15)),0.027,"shouldnthappen"))))))</f>
        <v>0.396</v>
      </c>
      <c r="Q85" s="1" t="n">
        <f aca="false">IF(AND(D85&gt;=0.45,(D85&lt;1.15)),0.17,IF(AND(A85&gt;=7.1,D85&gt;=1.15),0.539,IF(AND((A85&lt;6.25),(A85&lt;7.1),D85&gt;=1.15),0.258,IF(AND(A85&gt;=6.25,(A85&lt;7.1),D85&gt;=1.15),0.344,IF(AND(G85&gt;=0.418,(A85&lt;5.05),(D85&lt;0.45),(D85&lt;1.15)),0.033,IF(AND((H85&lt;14.494),(G85&lt;0.418),(A85&lt;5.05),(D85&lt;0.45),(D85&lt;1.15)),0.061,IF(AND(H85&gt;=14.494,(G85&lt;0.418),(A85&lt;5.05),(D85&lt;0.45),(D85&lt;1.15)),0.015,IF(AND(H85&gt;=14.877,(B85&lt;3.85),A85&gt;=5.05,(D85&lt;0.45),(D85&lt;1.15)),0.023,IF(AND((B85&lt;4),B85&gt;=3.85,A85&gt;=5.05,(D85&lt;0.45),(D85&lt;1.15)),0.009,IF(AND(B85&gt;=4,B85&gt;=3.85,A85&gt;=5.05,(D85&lt;0.45),(D85&lt;1.15)),0.052,IF(AND((G85&lt;0.05),(H85&lt;14.877),(B85&lt;3.85),A85&gt;=5.05,(D85&lt;0.45),(D85&lt;1.15)),0.024,IF(AND(G85&gt;=0.05,(H85&lt;14.877),(B85&lt;3.85),A85&gt;=5.05,(D85&lt;0.45),(D85&lt;1.15)),0.091,"shouldnthappen"))))))))))))</f>
        <v>0.258</v>
      </c>
      <c r="R85" s="1" t="n">
        <f aca="false">IF(AND(A85&gt;=7.1,D85&gt;=0.8),0.401,IF(AND((A85&lt;4.5),(G85&lt;0.905),(D85&lt;0.8)),0.024,IF(AND((H85&lt;9.966),G85&gt;=0.905,(D85&lt;0.8)),0.094,IF(AND(H85&gt;=9.966,G85&gt;=0.905,(D85&lt;0.8)),0.026,IF(AND(D85&gt;=2.05,(A85&lt;7.1),D85&gt;=0.8),0.277,IF(AND((H85&lt;5.523),A85&gt;=4.5,(G85&lt;0.905),(D85&lt;0.8)),0.012,IF(AND(H85&gt;=5.523,A85&gt;=4.5,(G85&lt;0.905),(D85&lt;0.8)),0.049,IF(AND((A85&lt;5.3),(D85&lt;2.05),(A85&lt;7.1),D85&gt;=0.8),0.095,IF(AND(A85&gt;=5.3,(D85&lt;2.05),(A85&lt;7.1),D85&gt;=0.8),0.196,"shouldnthappen")))))))))</f>
        <v>0.196</v>
      </c>
      <c r="S85" s="1" t="n">
        <f aca="false">IF(AND(A85&gt;=7.1,D85&gt;=1.35),0.298,IF(AND(G85&gt;=0.905,(D85&lt;0.8),(D85&lt;1.35)),0.068,IF(AND(H85&gt;=9.386,D85&gt;=0.8,(D85&lt;1.35)),0.126,IF(AND((H85&lt;7.426),(H85&lt;9.386),D85&gt;=0.8,(D85&lt;1.35)),0.091,IF(AND((A85&lt;5.3),(G85&lt;0.905),(A85&lt;7.1),D85&gt;=1.35),0.063,IF(AND((D85&lt;2.05),G85&gt;=0.905,(A85&lt;7.1),D85&gt;=1.35),0.015,IF(AND(D85&gt;=2.05,G85&gt;=0.905,(A85&lt;7.1),D85&gt;=1.35),0.089,IF(AND((H85&lt;10.505),(H85&lt;14.344),(G85&lt;0.905),(D85&lt;0.8),(D85&lt;1.35)),0.035,IF(AND((A85&lt;4.85),H85&gt;=14.344,(G85&lt;0.905),(D85&lt;0.8),(D85&lt;1.35)),0.006,IF(AND((B85&lt;2.75),H85&gt;=7.426,(H85&lt;9.386),D85&gt;=0.8,(D85&lt;1.35)),0.021,IF(AND(B85&gt;=2.75,H85&gt;=7.426,(H85&lt;9.386),D85&gt;=0.8,(D85&lt;1.35)),-0.01,IF(AND((B85&lt;2.35),A85&gt;=5.3,(G85&lt;0.905),(A85&lt;7.1),D85&gt;=1.35),0.068,IF(AND(B85&gt;=2.35,A85&gt;=5.3,(G85&lt;0.905),(A85&lt;7.1),D85&gt;=1.35),0.181,IF(AND((H85&lt;11.731),H85&gt;=10.505,(H85&lt;14.344),(G85&lt;0.905),(D85&lt;0.8),(D85&lt;1.35)),0.004,IF(AND(H85&gt;=11.731,H85&gt;=10.505,(H85&lt;14.344),(G85&lt;0.905),(D85&lt;0.8),(D85&lt;1.35)),0.024,IF(AND((H85&lt;14.877),A85&gt;=4.85,H85&gt;=14.344,(G85&lt;0.905),(D85&lt;0.8),(D85&lt;1.35)),0.063,IF(AND(H85&gt;=14.877,A85&gt;=4.85,H85&gt;=14.344,(G85&lt;0.905),(D85&lt;0.8),(D85&lt;1.35)),0.012,"shouldnthappen")))))))))))))))))</f>
        <v>0.126</v>
      </c>
      <c r="T85" s="1" t="n">
        <f aca="false">IF(AND(D85&gt;=0.45,(A85&lt;5.65)),0.067,IF(AND(A85&gt;=7.25,A85&gt;=5.65),0.244,IF(AND((H85&lt;9.966),G85&gt;=0.905,(D85&lt;0.45),(A85&lt;5.65)),0.062,IF(AND(H85&gt;=9.966,G85&gt;=0.905,(D85&lt;0.45),(A85&lt;5.65)),0.012,IF(AND((G85&lt;0.948),D85&gt;=2.05,(A85&lt;7.25),A85&gt;=5.65),0.157,IF(AND(G85&gt;=0.948,D85&gt;=2.05,(A85&lt;7.25),A85&gt;=5.65),0.037,IF(AND(G85&gt;=0.422,(B85&lt;3.15),(G85&lt;0.905),(D85&lt;0.45),(A85&lt;5.65)),0.011,IF(AND((D85&lt;0.25),(G85&lt;0.422),(B85&lt;3.15),(G85&lt;0.905),(D85&lt;0.45),(A85&lt;5.65)),0.04,IF(AND(D85&gt;=0.25,(G85&lt;0.422),(B85&lt;3.15),(G85&lt;0.905),(D85&lt;0.45),(A85&lt;5.65)),0.009,IF(AND((A85&lt;4.85),(B85&lt;3.25),B85&gt;=3.15,(G85&lt;0.905),(D85&lt;0.45),(A85&lt;5.65)),0.008,IF(AND(A85&gt;=4.85,(B85&lt;3.25),B85&gt;=3.15,(G85&lt;0.905),(D85&lt;0.45),(A85&lt;5.65)),-0.017,IF(AND((D85&lt;0.25),B85&gt;=3.25,B85&gt;=3.15,(G85&lt;0.905),(D85&lt;0.45),(A85&lt;5.65)),0.022,IF(AND(D85&gt;=0.25,B85&gt;=3.25,B85&gt;=3.15,(G85&lt;0.905),(D85&lt;0.45),(A85&lt;5.65)),0.009,IF(AND((F85&lt;2.5),(H85&lt;7.692),(G85&lt;0.644),(D85&lt;2.05),(A85&lt;7.25),A85&gt;=5.65),0.018,IF(AND(F85&gt;=2.5,(H85&lt;7.692),(G85&lt;0.644),(D85&lt;2.05),(A85&lt;7.25),A85&gt;=5.65),0.068,IF(AND((B85&lt;2.35),H85&gt;=7.692,(G85&lt;0.644),(D85&lt;2.05),(A85&lt;7.25),A85&gt;=5.65),0.023,IF(AND(B85&gt;=2.35,H85&gt;=7.692,(G85&lt;0.644),(D85&lt;2.05),(A85&lt;7.25),A85&gt;=5.65),0.125,IF(AND((G85&lt;0.766),(G85&lt;0.85),G85&gt;=0.644,(D85&lt;2.05),(A85&lt;7.25),A85&gt;=5.65),0.055,IF(AND(G85&gt;=0.766,(G85&lt;0.85),G85&gt;=0.644,(D85&lt;2.05),(A85&lt;7.25),A85&gt;=5.65),-0,IF(AND((B85&lt;2.95),G85&gt;=0.85,G85&gt;=0.644,(D85&lt;2.05),(A85&lt;7.25),A85&gt;=5.65),0.098,IF(AND(B85&gt;=2.95,G85&gt;=0.85,G85&gt;=0.644,(D85&lt;2.05),(A85&lt;7.25),A85&gt;=5.65),0.013,"shouldnthappen")))))))))))))))))))))</f>
        <v>0.125</v>
      </c>
      <c r="U85" s="1" t="n">
        <f aca="false">IF(AND(A85&gt;=7.25,D85&gt;=1.25),0.186,IF(AND((G85&lt;0.13),D85&gt;=0.35,(D85&lt;1.25)),-0.004,IF(AND(H85&gt;=14.246,(H85&lt;14.344),(D85&lt;0.35),(D85&lt;1.25)),-0.002,IF(AND((A85&lt;4.85),H85&gt;=14.344,(D85&lt;0.35),(D85&lt;1.25)),0.004,IF(AND(G85&gt;=0.446,(G85&lt;0.644),(A85&lt;7.25),D85&gt;=1.25),0.138,IF(AND(A85&gt;=5.45,(H85&lt;14.246),(H85&lt;14.344),(D85&lt;0.35),(D85&lt;1.25)),0.001,IF(AND((H85&lt;14.877),A85&gt;=4.85,H85&gt;=14.344,(D85&lt;0.35),(D85&lt;1.25)),0.035,IF(AND(H85&gt;=14.877,A85&gt;=4.85,H85&gt;=14.344,(D85&lt;0.35),(D85&lt;1.25)),0.007,IF(AND((B85&lt;3.35),H85&gt;=9.448,G85&gt;=0.13,D85&gt;=0.35,(D85&lt;1.25)),0.053,IF(AND(B85&gt;=3.35,H85&gt;=9.448,G85&gt;=0.13,D85&gt;=0.35,(D85&lt;1.25)),0.017,IF(AND((G85&lt;0.44),(G85&lt;0.446),(G85&lt;0.644),(A85&lt;7.25),D85&gt;=1.25),0.079,IF(AND(G85&gt;=0.44,(G85&lt;0.446),(G85&lt;0.644),(A85&lt;7.25),D85&gt;=1.25),0.02,IF(AND((A85&lt;5.95),(G85&lt;0.724),G85&gt;=0.644,(A85&lt;7.25),D85&gt;=1.25),-0.018,IF(AND(A85&gt;=5.95,(G85&lt;0.724),G85&gt;=0.644,(A85&lt;7.25),D85&gt;=1.25),0.027,IF(AND(A85&gt;=6.15,G85&gt;=0.724,G85&gt;=0.644,(A85&lt;7.25),D85&gt;=1.25),0.093,IF(AND((A85&lt;5.05),(A85&lt;5.45),(H85&lt;14.246),(H85&lt;14.344),(D85&lt;0.35),(D85&lt;1.25)),0.011,IF(AND(A85&gt;=5.05,(A85&lt;5.45),(H85&lt;14.246),(H85&lt;14.344),(D85&lt;0.35),(D85&lt;1.25)),0.021,IF(AND((A85&lt;5.4),(B85&lt;3.15),(H85&lt;9.448),G85&gt;=0.13,D85&gt;=0.35,(D85&lt;1.25)),0.007,IF(AND(A85&gt;=5.4,(B85&lt;3.15),(H85&lt;9.448),G85&gt;=0.13,D85&gt;=0.35,(D85&lt;1.25)),-0.011,IF(AND((B85&lt;3.75),B85&gt;=3.15,(H85&lt;9.448),G85&gt;=0.13,D85&gt;=0.35,(D85&lt;1.25)),0.012,IF(AND(B85&gt;=3.75,B85&gt;=3.15,(H85&lt;9.448),G85&gt;=0.13,D85&gt;=0.35,(D85&lt;1.25)),0.046,IF(AND((A85&lt;5.9),(A85&lt;6.15),G85&gt;=0.724,G85&gt;=0.644,(A85&lt;7.25),D85&gt;=1.25),0.06,IF(AND(A85&gt;=5.9,(A85&lt;6.15),G85&gt;=0.724,G85&gt;=0.644,(A85&lt;7.25),D85&gt;=1.25),0.005,"shouldnthappen")))))))))))))))))))))))</f>
        <v>0.053</v>
      </c>
      <c r="V85" s="1" t="n">
        <f aca="false">IF(AND(H85&gt;=15.155,(D85&lt;1.55)),0.084,IF(AND(A85&gt;=7.25,D85&gt;=1.55),0.141,IF(AND((G85&lt;0.043),D85&gt;=1.05,(H85&lt;15.155),(D85&lt;1.55)),-0.007,IF(AND(D85&gt;=1.85,G85&gt;=0.755,(A85&lt;7.25),D85&gt;=1.55),0.051,IF(AND((H85&lt;9.966),G85&gt;=0.905,(D85&lt;1.05),(H85&lt;15.155),(D85&lt;1.55)),0.043,IF(AND(H85&gt;=9.966,G85&gt;=0.905,(D85&lt;1.05),(H85&lt;15.155),(D85&lt;1.55)),0.007,IF(AND((G85&lt;0.278),(G85&lt;0.361),(G85&lt;0.755),(A85&lt;7.25),D85&gt;=1.55),0.08,IF(AND((A85&lt;5.8),G85&gt;=0.361,(G85&lt;0.755),(A85&lt;7.25),D85&gt;=1.55),0.019,IF(AND((A85&lt;6.05),(D85&lt;1.85),G85&gt;=0.755,(A85&lt;7.25),D85&gt;=1.55),0.01,IF(AND(A85&gt;=6.05,(D85&lt;1.85),G85&gt;=0.755,(A85&lt;7.25),D85&gt;=1.55),0.002,IF(AND((G85&lt;0.486),(B85&lt;3.15),(G85&lt;0.905),(D85&lt;1.05),(H85&lt;15.155),(D85&lt;1.55)),0.026,IF(AND(G85&gt;=0.486,(B85&lt;3.15),(G85&lt;0.905),(D85&lt;1.05),(H85&lt;15.155),(D85&lt;1.55)),0.001,IF(AND((B85&lt;3.25),B85&gt;=3.15,(G85&lt;0.905),(D85&lt;1.05),(H85&lt;15.155),(D85&lt;1.55)),-0.003,IF(AND(B85&gt;=3.25,B85&gt;=3.15,(G85&lt;0.905),(D85&lt;1.05),(H85&lt;15.155),(D85&lt;1.55)),0.012,IF(AND((H85&lt;7.426),(H85&lt;8.769),G85&gt;=0.043,D85&gt;=1.05,(H85&lt;15.155),(D85&lt;1.55)),0.041,IF(AND(H85&gt;=7.426,(H85&lt;8.769),G85&gt;=0.043,D85&gt;=1.05,(H85&lt;15.155),(D85&lt;1.55)),-0.008,IF(AND((H85&lt;10.696),H85&gt;=8.769,G85&gt;=0.043,D85&gt;=1.05,(H85&lt;15.155),(D85&lt;1.55)),0.069,IF(AND(H85&gt;=10.696,H85&gt;=8.769,G85&gt;=0.043,D85&gt;=1.05,(H85&lt;15.155),(D85&lt;1.55)),0.033,IF(AND((D85&lt;2.2),G85&gt;=0.278,(G85&lt;0.361),(G85&lt;0.755),(A85&lt;7.25),D85&gt;=1.55),0.022,IF(AND(D85&gt;=2.2,G85&gt;=0.278,(G85&lt;0.361),(G85&lt;0.755),(A85&lt;7.25),D85&gt;=1.55),-0.027,IF(AND((H85&lt;12.626),A85&gt;=5.8,G85&gt;=0.361,(G85&lt;0.755),(A85&lt;7.25),D85&gt;=1.55),0.126,IF(AND(H85&gt;=12.626,A85&gt;=5.8,G85&gt;=0.361,(G85&lt;0.755),(A85&lt;7.25),D85&gt;=1.55),0.065,"shouldnthappen"))))))))))))))))))))))</f>
        <v>0.033</v>
      </c>
      <c r="W85" s="1" t="n">
        <f aca="false">IF(AND(H85&gt;=15.155,(D85&lt;1.55)),0.064,IF(AND(A85&gt;=7.45,D85&gt;=1.55),0.115,IF(AND(B85&gt;=3.15,(H85&lt;10.257),(A85&lt;7.45),D85&gt;=1.55),0.097,IF(AND((A85&lt;4.85),H85&gt;=14.344,(D85&lt;0.35),(H85&lt;15.155),(D85&lt;1.55)),0.003,IF(AND(A85&gt;=6.05,(G85&lt;0.169),D85&gt;=0.35,(H85&lt;15.155),(D85&lt;1.55)),-0.008,IF(AND((G85&lt;0.181),G85&gt;=0.169,D85&gt;=0.35,(H85&lt;15.155),(D85&lt;1.55)),0.065,IF(AND(B85&gt;=3.05,(B85&lt;3.15),(H85&lt;10.257),(A85&lt;7.45),D85&gt;=1.55),-0.023,IF(AND(H85&gt;=11.854,(G85&lt;0.613),H85&gt;=10.257,(A85&lt;7.45),D85&gt;=1.55),0.068,IF(AND((D85&lt;0.25),(B85&lt;3.15),(H85&lt;14.344),(D85&lt;0.35),(H85&lt;15.155),(D85&lt;1.55)),0.014,IF(AND(D85&gt;=0.25,(B85&lt;3.15),(H85&lt;14.344),(D85&lt;0.35),(H85&lt;15.155),(D85&lt;1.55)),0.002,IF(AND((A85&lt;5.05),B85&gt;=3.15,(H85&lt;14.344),(D85&lt;0.35),(H85&lt;15.155),(D85&lt;1.55)),-0.001,IF(AND(A85&gt;=5.05,B85&gt;=3.15,(H85&lt;14.344),(D85&lt;0.35),(H85&lt;15.155),(D85&lt;1.55)),0.009,IF(AND((H85&lt;14.877),A85&gt;=4.85,H85&gt;=14.344,(D85&lt;0.35),(H85&lt;15.155),(D85&lt;1.55)),0.023,IF(AND(H85&gt;=14.877,A85&gt;=4.85,H85&gt;=14.344,(D85&lt;0.35),(H85&lt;15.155),(D85&lt;1.55)),0.004,IF(AND((H85&lt;13.602),(A85&lt;6.05),(G85&lt;0.169),D85&gt;=0.35,(H85&lt;15.155),(D85&lt;1.55)),0.023,IF(AND(H85&gt;=13.602,(A85&lt;6.05),(G85&lt;0.169),D85&gt;=0.35,(H85&lt;15.155),(D85&lt;1.55)),-0.006,IF(AND((B85&lt;2.95),G85&gt;=0.181,G85&gt;=0.169,D85&gt;=0.35,(H85&lt;15.155),(D85&lt;1.55)),0.019,IF(AND(B85&gt;=2.95,G85&gt;=0.181,G85&gt;=0.169,D85&gt;=0.35,(H85&lt;15.155),(D85&lt;1.55)),0.034,IF(AND((A85&lt;5.35),(B85&lt;3.05),(B85&lt;3.15),(H85&lt;10.257),(A85&lt;7.45),D85&gt;=1.55),0.009,IF(AND(A85&gt;=5.35,(B85&lt;3.05),(B85&lt;3.15),(H85&lt;10.257),(A85&lt;7.45),D85&gt;=1.55),0.058,IF(AND((B85&lt;2.9),(H85&lt;11.854),(G85&lt;0.613),H85&gt;=10.257,(A85&lt;7.45),D85&gt;=1.55),0.037,IF(AND(B85&gt;=2.9,(H85&lt;11.854),(G85&lt;0.613),H85&gt;=10.257,(A85&lt;7.45),D85&gt;=1.55),-0.005,IF(AND((A85&lt;6.4),(G85&lt;0.711),G85&gt;=0.613,H85&gt;=10.257,(A85&lt;7.45),D85&gt;=1.55),0.001,IF(AND(A85&gt;=6.4,(G85&lt;0.711),G85&gt;=0.613,H85&gt;=10.257,(A85&lt;7.45),D85&gt;=1.55),-0.002,IF(AND((D85&lt;1.9),G85&gt;=0.711,G85&gt;=0.613,H85&gt;=10.257,(A85&lt;7.45),D85&gt;=1.55),0.007,IF(AND(D85&gt;=1.9,G85&gt;=0.711,G85&gt;=0.613,H85&gt;=10.257,(A85&lt;7.45),D85&gt;=1.55),0.023,"shouldnthappen"))))))))))))))))))))))))))</f>
        <v>0.019</v>
      </c>
      <c r="X85" s="1" t="n">
        <f aca="false">IF(AND(H85&gt;=15.155,(F85&lt;2.5)),0.049,IF(AND(A85&gt;=7.45,F85&gt;=2.5),0.089,IF(AND((G85&lt;0.107),(G85&lt;0.364),(A85&lt;7.45),F85&gt;=2.5),0.055,IF(AND(A85&gt;=5.75,(G85&lt;0.572),(D85&lt;1.25),(H85&lt;15.155),(F85&lt;2.5)),-0.018,IF(AND((A85&lt;5.7),(H85&lt;12.626),G85&gt;=0.364,(A85&lt;7.45),F85&gt;=2.5),0.012,IF(AND(A85&gt;=5.7,(H85&lt;12.626),G85&gt;=0.364,(A85&lt;7.45),F85&gt;=2.5),0.065,IF(AND((G85&lt;0.628),H85&gt;=12.626,G85&gt;=0.364,(A85&lt;7.45),F85&gt;=2.5),0.047,IF(AND((G85&lt;0.545),(A85&lt;5.75),(G85&lt;0.572),(D85&lt;1.25),(H85&lt;15.155),(F85&lt;2.5)),0.007,IF(AND(G85&gt;=0.545,(A85&lt;5.75),(G85&lt;0.572),(D85&lt;1.25),(H85&lt;15.155),(F85&lt;2.5)),-0.009,IF(AND((D85&lt;0.3),(H85&lt;11.788),G85&gt;=0.572,(D85&lt;1.25),(H85&lt;15.155),(F85&lt;2.5)),0.01,IF(AND(D85&gt;=0.3,(H85&lt;11.788),G85&gt;=0.572,(D85&lt;1.25),(H85&lt;15.155),(F85&lt;2.5)),0.03,IF(AND((A85&lt;4.75),H85&gt;=11.788,G85&gt;=0.572,(D85&lt;1.25),(H85&lt;15.155),(F85&lt;2.5)),0.001,IF(AND(A85&gt;=4.75,H85&gt;=11.788,G85&gt;=0.572,(D85&lt;1.25),(H85&lt;15.155),(F85&lt;2.5)),0.01,IF(AND((A85&lt;5.5),(A85&lt;6.15),(G85&lt;0.652),D85&gt;=1.25,(H85&lt;15.155),(F85&lt;2.5)),0.014,IF(AND(A85&gt;=5.5,(A85&lt;6.15),(G85&lt;0.652),D85&gt;=1.25,(H85&lt;15.155),(F85&lt;2.5)),0.049,IF(AND((H85&lt;12.206),A85&gt;=6.15,(G85&lt;0.652),D85&gt;=1.25,(H85&lt;15.155),(F85&lt;2.5)),-0.009,IF(AND(H85&gt;=12.206,A85&gt;=6.15,(G85&lt;0.652),D85&gt;=1.25,(H85&lt;15.155),(F85&lt;2.5)),0.021,IF(AND((A85&lt;5.55),(A85&lt;6.2),G85&gt;=0.652,D85&gt;=1.25,(H85&lt;15.155),(F85&lt;2.5)),0.011,IF(AND(A85&gt;=5.55,(A85&lt;6.2),G85&gt;=0.652,D85&gt;=1.25,(H85&lt;15.155),(F85&lt;2.5)),-0.019,IF(AND((B85&lt;3.2),A85&gt;=6.2,G85&gt;=0.652,D85&gt;=1.25,(H85&lt;15.155),(F85&lt;2.5)),0.025,IF(AND(B85&gt;=3.2,A85&gt;=6.2,G85&gt;=0.652,D85&gt;=1.25,(H85&lt;15.155),(F85&lt;2.5)),0.001,IF(AND((G85&lt;0.183),(G85&lt;0.301),G85&gt;=0.107,(G85&lt;0.364),(A85&lt;7.45),F85&gt;=2.5),-0.009,IF(AND(G85&gt;=0.183,(G85&lt;0.301),G85&gt;=0.107,(G85&lt;0.364),(A85&lt;7.45),F85&gt;=2.5),0.022,IF(AND((D85&lt;2.2),G85&gt;=0.301,G85&gt;=0.107,(G85&lt;0.364),(A85&lt;7.45),F85&gt;=2.5),0.004,IF(AND(D85&gt;=2.2,G85&gt;=0.301,G85&gt;=0.107,(G85&lt;0.364),(A85&lt;7.45),F85&gt;=2.5),-0.02,IF(AND((G85&lt;0.787),G85&gt;=0.628,H85&gt;=12.626,G85&gt;=0.364,(A85&lt;7.45),F85&gt;=2.5),-0.001,IF(AND(G85&gt;=0.787,G85&gt;=0.628,H85&gt;=12.626,G85&gt;=0.364,(A85&lt;7.45),F85&gt;=2.5),0.016,"shouldnthappen")))))))))))))))))))))))))))</f>
        <v>-0.018</v>
      </c>
      <c r="Y85" s="1" t="n">
        <f aca="false">IF(AND(H85&gt;=15.155,(D85&lt;1.55)),0.037,IF(AND(D85&gt;=2.45,(A85&lt;7.45),D85&gt;=1.55),0.054,IF(AND((A85&lt;7.8),A85&gt;=7.45,D85&gt;=1.55),0.078,IF(AND(A85&gt;=7.8,A85&gt;=7.45,D85&gt;=1.55),0.021,IF(AND(A85&gt;=6.2,G85&gt;=0.68,D85&gt;=1.25,(H85&lt;15.155),(D85&lt;1.55)),0.019,IF(AND((B85&lt;2.65),(A85&lt;4.95),(G85&lt;0.572),(D85&lt;1.25),(H85&lt;15.155),(D85&lt;1.55)),0.021,IF(AND(B85&gt;=2.65,(A85&lt;4.95),(G85&lt;0.572),(D85&lt;1.25),(H85&lt;15.155),(D85&lt;1.55)),0.006,IF(AND((H85&lt;14.344),A85&gt;=4.95,(G85&lt;0.572),(D85&lt;1.25),(H85&lt;15.155),(D85&lt;1.55)),-0.005,IF(AND(H85&gt;=14.344,A85&gt;=4.95,(G85&lt;0.572),(D85&lt;1.25),(H85&lt;15.155),(D85&lt;1.55)),0.013,IF(AND((G85&lt;0.833),(H85&lt;11.788),G85&gt;=0.572,(D85&lt;1.25),(H85&lt;15.155),(D85&lt;1.55)),0.009,IF(AND(G85&gt;=0.833,(H85&lt;11.788),G85&gt;=0.572,(D85&lt;1.25),(H85&lt;15.155),(D85&lt;1.55)),0.024,IF(AND((A85&lt;4.75),H85&gt;=11.788,G85&gt;=0.572,(D85&lt;1.25),(H85&lt;15.155),(D85&lt;1.55)),0.001,IF(AND(A85&gt;=4.75,H85&gt;=11.788,G85&gt;=0.572,(D85&lt;1.25),(H85&lt;15.155),(D85&lt;1.55)),0.008,IF(AND((A85&lt;5.65),(A85&lt;6.15),(G85&lt;0.68),D85&gt;=1.25,(H85&lt;15.155),(D85&lt;1.55)),0.017,IF(AND(A85&gt;=5.65,(A85&lt;6.15),(G85&lt;0.68),D85&gt;=1.25,(H85&lt;15.155),(D85&lt;1.55)),0.039,IF(AND((G85&lt;0.436),A85&gt;=6.15,(G85&lt;0.68),D85&gt;=1.25,(H85&lt;15.155),(D85&lt;1.55)),-0.004,IF(AND(G85&gt;=0.436,A85&gt;=6.15,(G85&lt;0.68),D85&gt;=1.25,(H85&lt;15.155),(D85&lt;1.55)),0.022,IF(AND((A85&lt;5.55),(A85&lt;6.2),G85&gt;=0.68,D85&gt;=1.25,(H85&lt;15.155),(D85&lt;1.55)),0.009,IF(AND(A85&gt;=5.55,(A85&lt;6.2),G85&gt;=0.68,D85&gt;=1.25,(H85&lt;15.155),(D85&lt;1.55)),-0.016,IF(AND((G85&lt;0.107),(G85&lt;0.361),(G85&lt;0.613),(D85&lt;2.45),(A85&lt;7.45),D85&gt;=1.55),0.042,IF(AND(G85&gt;=0.107,(G85&lt;0.361),(G85&lt;0.613),(D85&lt;2.45),(A85&lt;7.45),D85&gt;=1.55),0.002,IF(AND((D85&lt;2.35),G85&gt;=0.361,(G85&lt;0.613),(D85&lt;2.45),(A85&lt;7.45),D85&gt;=1.55),0.051,IF(AND(D85&gt;=2.35,G85&gt;=0.361,(G85&lt;0.613),(D85&lt;2.45),(A85&lt;7.45),D85&gt;=1.55),0.016,IF(AND((A85&lt;6.4),(G85&lt;0.711),G85&gt;=0.613,(D85&lt;2.45),(A85&lt;7.45),D85&gt;=1.55),0.001,IF(AND(A85&gt;=6.4,(G85&lt;0.711),G85&gt;=0.613,(D85&lt;2.45),(A85&lt;7.45),D85&gt;=1.55),-0.002,IF(AND((B85&lt;2.95),G85&gt;=0.711,G85&gt;=0.613,(D85&lt;2.45),(A85&lt;7.45),D85&gt;=1.55),0.023,IF(AND(B85&gt;=2.95,G85&gt;=0.711,G85&gt;=0.613,(D85&lt;2.45),(A85&lt;7.45),D85&gt;=1.55),0.01,"shouldnthappen")))))))))))))))))))))))))))</f>
        <v>-0.005</v>
      </c>
      <c r="Z85" s="1" t="n">
        <f aca="false">IF(AND(A85&gt;=7.45,D85&gt;=1.75),0.056,IF(AND(H85&gt;=15.059,A85&gt;=5.55,(D85&lt;1.75)),0.028,IF(AND((D85&lt;0.35),G85&gt;=0.905,(A85&lt;5.55),(D85&lt;1.75)),0.005,IF(AND(D85&gt;=0.35,G85&gt;=0.905,(A85&lt;5.55),(D85&lt;1.75)),0.026,IF(AND((H85&lt;8.711),D85&gt;=2.45,(A85&lt;7.45),D85&gt;=1.75),0.011,IF(AND(H85&gt;=8.711,D85&gt;=2.45,(A85&lt;7.45),D85&gt;=1.75),0.049,IF(AND((G85&lt;0.107),(G85&lt;0.487),(D85&lt;2.45),(A85&lt;7.45),D85&gt;=1.75),0.032,IF(AND((H85&lt;10.915),(A85&lt;4.5),(B85&lt;3.15),(G85&lt;0.905),(A85&lt;5.55),(D85&lt;1.75)),-0.001,IF(AND(H85&gt;=10.915,(A85&lt;4.5),(B85&lt;3.15),(G85&lt;0.905),(A85&lt;5.55),(D85&lt;1.75)),0.003,IF(AND((A85&lt;5.05),A85&gt;=4.5,(B85&lt;3.15),(G85&lt;0.905),(A85&lt;5.55),(D85&lt;1.75)),0.015,IF(AND(A85&gt;=5.05,A85&gt;=4.5,(B85&lt;3.15),(G85&lt;0.905),(A85&lt;5.55),(D85&lt;1.75)),0.006,IF(AND((G85&lt;0.05),(G85&lt;0.091),B85&gt;=3.15,(G85&lt;0.905),(A85&lt;5.55),(D85&lt;1.75)),0.001,IF(AND(G85&gt;=0.05,(G85&lt;0.091),B85&gt;=3.15,(G85&lt;0.905),(A85&lt;5.55),(D85&lt;1.75)),0.008,IF(AND((G85&lt;0.587),G85&gt;=0.091,B85&gt;=3.15,(G85&lt;0.905),(A85&lt;5.55),(D85&lt;1.75)),-0.003,IF(AND(G85&gt;=0.587,G85&gt;=0.091,B85&gt;=3.15,(G85&lt;0.905),(A85&lt;5.55),(D85&lt;1.75)),0.004,IF(AND((F85&lt;2.5),(B85&lt;2.85),(G85&lt;0.419),(H85&lt;15.059),A85&gt;=5.55,(D85&lt;1.75)),0.041,IF(AND(F85&gt;=2.5,(B85&lt;2.85),(G85&lt;0.419),(H85&lt;15.059),A85&gt;=5.55,(D85&lt;1.75)),0.015,IF(AND((G85&lt;0.164),B85&gt;=2.85,(G85&lt;0.419),(H85&lt;15.059),A85&gt;=5.55,(D85&lt;1.75)),0.01,IF(AND(G85&gt;=0.164,B85&gt;=2.85,(G85&lt;0.419),(H85&lt;15.059),A85&gt;=5.55,(D85&lt;1.75)),-0.001,IF(AND((B85&lt;2.55),(B85&lt;2.95),G85&gt;=0.419,(H85&lt;15.059),A85&gt;=5.55,(D85&lt;1.75)),0.014,IF(AND(B85&gt;=2.55,(B85&lt;2.95),G85&gt;=0.419,(H85&lt;15.059),A85&gt;=5.55,(D85&lt;1.75)),-0.013,IF(AND((D85&lt;1.55),B85&gt;=2.95,G85&gt;=0.419,(H85&lt;15.059),A85&gt;=5.55,(D85&lt;1.75)),0.023,IF(AND(D85&gt;=1.55,B85&gt;=2.95,G85&gt;=0.419,(H85&lt;15.059),A85&gt;=5.55,(D85&lt;1.75)),0.005,IF(AND((H85&lt;13.278),G85&gt;=0.107,(G85&lt;0.487),(D85&lt;2.45),(A85&lt;7.45),D85&gt;=1.75),-0.009,IF(AND(H85&gt;=13.278,G85&gt;=0.107,(G85&lt;0.487),(D85&lt;2.45),(A85&lt;7.45),D85&gt;=1.75),0.017,IF(AND((D85&lt;2.35),(G85&lt;0.571),G85&gt;=0.487,(D85&lt;2.45),(A85&lt;7.45),D85&gt;=1.75),0.053,IF(AND(D85&gt;=2.35,(G85&lt;0.571),G85&gt;=0.487,(D85&lt;2.45),(A85&lt;7.45),D85&gt;=1.75),0.009,IF(AND((G85&lt;0.779),G85&gt;=0.571,G85&gt;=0.487,(D85&lt;2.45),(A85&lt;7.45),D85&gt;=1.75),0.006,IF(AND(G85&gt;=0.779,G85&gt;=0.571,G85&gt;=0.487,(D85&lt;2.45),(A85&lt;7.45),D85&gt;=1.75),0.016,"shouldnthappen")))))))))))))))))))))))))))))</f>
        <v>-0.013</v>
      </c>
      <c r="AA85" s="1" t="n">
        <f aca="false">IF(AND((A85&lt;7.8),A85&gt;=7.45,D85&gt;=1.75),0.051,IF(AND(A85&gt;=7.8,A85&gt;=7.45,D85&gt;=1.75),0.01,IF(AND(B85&gt;=3.35,B85&gt;=3.25,(A85&lt;7.45),D85&gt;=1.75),0.016,IF(AND((H85&lt;8.308),(D85&lt;0.15),(H85&lt;13.655),(D85&lt;0.35),(D85&lt;1.75)),0.009,IF(AND((H85&lt;14.529),(G85&lt;0.293),H85&gt;=13.655,(D85&lt;0.35),(D85&lt;1.75)),0.011,IF(AND(H85&gt;=14.529,(G85&lt;0.293),H85&gt;=13.655,(D85&lt;0.35),(D85&lt;1.75)),0.001,IF(AND(D85&gt;=0.25,G85&gt;=0.293,H85&gt;=13.655,(D85&lt;0.35),(D85&lt;1.75)),-0.004,IF(AND(H85&gt;=10.635,(H85&lt;10.696),(H85&lt;13.906),D85&gt;=0.35,(D85&lt;1.75)),0.036,IF(AND(G85&gt;=0.833,H85&gt;=10.696,(H85&lt;13.906),D85&gt;=0.35,(D85&lt;1.75)),0.016,IF(AND((A85&lt;6.65),(G85&lt;0.247),H85&gt;=13.906,D85&gt;=0.35,(D85&lt;1.75)),-0.008,IF(AND(A85&gt;=6.65,(G85&lt;0.247),H85&gt;=13.906,D85&gt;=0.35,(D85&lt;1.75)),0.011,IF(AND((B85&lt;2.45),G85&gt;=0.247,H85&gt;=13.906,D85&gt;=0.35,(D85&lt;1.75)),0,IF(AND((D85&lt;1.85),(B85&lt;2.95),(B85&lt;3.25),(A85&lt;7.45),D85&gt;=1.75),0.033,IF(AND((G85&lt;0.428),(B85&lt;3.35),B85&gt;=3.25,(A85&lt;7.45),D85&gt;=1.75),0.009,IF(AND(G85&gt;=0.428,(B85&lt;3.35),B85&gt;=3.25,(A85&lt;7.45),D85&gt;=1.75),0.042,IF(AND((A85&lt;4.6),H85&gt;=8.308,(D85&lt;0.15),(H85&lt;13.655),(D85&lt;0.35),(D85&lt;1.75)),0.003,IF(AND(A85&gt;=4.6,H85&gt;=8.308,(D85&lt;0.15),(H85&lt;13.655),(D85&lt;0.35),(D85&lt;1.75)),0,IF(AND((H85&lt;8.834),(A85&lt;5.05),D85&gt;=0.15,(H85&lt;13.655),(D85&lt;0.35),(D85&lt;1.75)),0.002,IF(AND(H85&gt;=8.834,(A85&lt;5.05),D85&gt;=0.15,(H85&lt;13.655),(D85&lt;0.35),(D85&lt;1.75)),-0.008,IF(AND((A85&lt;5.45),A85&gt;=5.05,D85&gt;=0.15,(H85&lt;13.655),(D85&lt;0.35),(D85&lt;1.75)),0.003,IF(AND(A85&gt;=5.45,A85&gt;=5.05,D85&gt;=0.15,(H85&lt;13.655),(D85&lt;0.35),(D85&lt;1.75)),-0.002,IF(AND((A85&lt;5.3),(D85&lt;0.25),G85&gt;=0.293,H85&gt;=13.655,(D85&lt;0.35),(D85&lt;1.75)),0.007,IF(AND(A85&gt;=5.3,(D85&lt;0.25),G85&gt;=0.293,H85&gt;=13.655,(D85&lt;0.35),(D85&lt;1.75)),0.001,IF(AND((H85&lt;7.309),(H85&lt;10.635),(H85&lt;10.696),(H85&lt;13.906),D85&gt;=0.35,(D85&lt;1.75)),0.014,IF(AND(H85&gt;=7.309,(H85&lt;10.635),(H85&lt;10.696),(H85&lt;13.906),D85&gt;=0.35,(D85&lt;1.75)),0.006,IF(AND((H85&lt;12.093),(G85&lt;0.833),H85&gt;=10.696,(H85&lt;13.906),D85&gt;=0.35,(D85&lt;1.75)),-0.01,IF(AND(H85&gt;=12.093,(G85&lt;0.833),H85&gt;=10.696,(H85&lt;13.906),D85&gt;=0.35,(D85&lt;1.75)),0.004,IF(AND((G85&lt;0.823),B85&gt;=2.45,G85&gt;=0.247,H85&gt;=13.906,D85&gt;=0.35,(D85&lt;1.75)),0.026,IF(AND(G85&gt;=0.823,B85&gt;=2.45,G85&gt;=0.247,H85&gt;=13.906,D85&gt;=0.35,(D85&lt;1.75)),0.006,IF(AND((H85&lt;11.121),D85&gt;=1.85,(B85&lt;2.95),(B85&lt;3.25),(A85&lt;7.45),D85&gt;=1.75),0.013,IF(AND(H85&gt;=11.121,D85&gt;=1.85,(B85&lt;2.95),(B85&lt;3.25),(A85&lt;7.45),D85&gt;=1.75),0.005,IF(AND((A85&lt;6.05),(A85&lt;6.45),B85&gt;=2.95,(B85&lt;3.25),(A85&lt;7.45),D85&gt;=1.75),0.001,IF(AND(A85&gt;=6.05,(A85&lt;6.45),B85&gt;=2.95,(B85&lt;3.25),(A85&lt;7.45),D85&gt;=1.75),-0.005,IF(AND((G85&lt;0.42),A85&gt;=6.45,B85&gt;=2.95,(B85&lt;3.25),(A85&lt;7.45),D85&gt;=1.75),0.004,IF(AND(G85&gt;=0.42,A85&gt;=6.45,B85&gt;=2.95,(B85&lt;3.25),(A85&lt;7.45),D85&gt;=1.75),0.019,"shouldnthappen")))))))))))))))))))))))))))))))))))</f>
        <v>-0.01</v>
      </c>
      <c r="AB85" s="1" t="n">
        <f aca="false">+ 0.5</f>
        <v>0.5</v>
      </c>
    </row>
    <row r="86" customFormat="false" ht="13.8" hidden="false" customHeight="false" outlineLevel="0" collapsed="false">
      <c r="A86" s="11" t="n">
        <v>6</v>
      </c>
      <c r="B86" s="1" t="n">
        <v>2.7</v>
      </c>
      <c r="C86" s="1" t="n">
        <v>5.1</v>
      </c>
      <c r="D86" s="1" t="n">
        <v>1.6</v>
      </c>
      <c r="E86" s="1" t="s">
        <v>92</v>
      </c>
      <c r="F86" s="1" t="n">
        <v>2</v>
      </c>
      <c r="G86" s="1" t="n">
        <v>0.399111943785101</v>
      </c>
      <c r="H86" s="18" t="n">
        <v>7.71962718479335</v>
      </c>
      <c r="I86" s="1" t="n">
        <f aca="false">C86</f>
        <v>5.1</v>
      </c>
      <c r="J86" s="1" t="n">
        <f aca="false">SUM(M86:AB86)</f>
        <v>4.993</v>
      </c>
      <c r="K86" s="15" t="n">
        <f aca="false">1-SQRT(VAR(M86:AB86, I86)) / AVERAGE(M86:AB86)</f>
        <v>-2.90566012698311</v>
      </c>
      <c r="L86" s="1" t="n">
        <f aca="false">(J86-I86)/I86</f>
        <v>-0.0209803921568626</v>
      </c>
      <c r="M86" s="1" t="n">
        <f aca="false">IF(AND((H86&lt;5.245),(D86&lt;0.8)),0.075,IF(AND(H86&gt;=5.245,(D86&lt;0.8)),0.279,IF(AND((D86&lt;1.45),D86&gt;=0.8),1.043,IF(AND(D86&gt;=1.45,D86&gt;=0.8),1.423,"shouldnthappen"))))</f>
        <v>1.423</v>
      </c>
      <c r="N86" s="1" t="n">
        <f aca="false">IF(AND((A86&lt;4.35),(D86&lt;0.8)),0.048,IF(AND(A86&gt;=4.35,(D86&lt;0.8)),0.198,IF(AND(F86&gt;=2.5,D86&gt;=0.8),1.048,IF(AND((A86&lt;5.15),(F86&lt;2.5),D86&gt;=0.8),0.321,IF(AND(A86&gt;=5.15,(F86&lt;2.5),D86&gt;=0.8),0.783,"shouldnthappen")))))</f>
        <v>0.783</v>
      </c>
      <c r="O86" s="1" t="n">
        <f aca="false">IF(AND((H86&lt;5.245),(D86&lt;0.8)),0.034,IF(AND((A86&lt;5.9),D86&gt;=0.8),0.489,IF(AND(A86&gt;=5.9,D86&gt;=0.8),0.721,IF(AND((A86&lt;4.35),H86&gt;=5.245,(D86&lt;0.8)),0.041,IF(AND(A86&gt;=4.35,H86&gt;=5.245,(D86&lt;0.8)),0.142,"shouldnthappen")))))</f>
        <v>0.721</v>
      </c>
      <c r="P86" s="1" t="n">
        <f aca="false">IF(AND((B86&lt;2.8),(D86&lt;1.15)),0.244,IF(AND((D86&lt;1.75),D86&gt;=1.15),0.396,IF(AND(D86&gt;=1.75,D86&gt;=1.15),0.554,IF(AND((A86&lt;5.05),B86&gt;=2.8,(D86&lt;1.15)),0.078,IF(AND((H86&lt;14.877),A86&gt;=5.05,B86&gt;=2.8,(D86&lt;1.15)),0.118,IF(AND(H86&gt;=14.877,A86&gt;=5.05,B86&gt;=2.8,(D86&lt;1.15)),0.027,"shouldnthappen"))))))</f>
        <v>0.396</v>
      </c>
      <c r="Q86" s="1" t="n">
        <f aca="false">IF(AND(D86&gt;=0.45,(D86&lt;1.15)),0.17,IF(AND(A86&gt;=7.1,D86&gt;=1.15),0.539,IF(AND((A86&lt;6.25),(A86&lt;7.1),D86&gt;=1.15),0.258,IF(AND(A86&gt;=6.25,(A86&lt;7.1),D86&gt;=1.15),0.344,IF(AND(G86&gt;=0.418,(A86&lt;5.05),(D86&lt;0.45),(D86&lt;1.15)),0.033,IF(AND((H86&lt;14.494),(G86&lt;0.418),(A86&lt;5.05),(D86&lt;0.45),(D86&lt;1.15)),0.061,IF(AND(H86&gt;=14.494,(G86&lt;0.418),(A86&lt;5.05),(D86&lt;0.45),(D86&lt;1.15)),0.015,IF(AND(H86&gt;=14.877,(B86&lt;3.85),A86&gt;=5.05,(D86&lt;0.45),(D86&lt;1.15)),0.023,IF(AND((B86&lt;4),B86&gt;=3.85,A86&gt;=5.05,(D86&lt;0.45),(D86&lt;1.15)),0.009,IF(AND(B86&gt;=4,B86&gt;=3.85,A86&gt;=5.05,(D86&lt;0.45),(D86&lt;1.15)),0.052,IF(AND((G86&lt;0.05),(H86&lt;14.877),(B86&lt;3.85),A86&gt;=5.05,(D86&lt;0.45),(D86&lt;1.15)),0.024,IF(AND(G86&gt;=0.05,(H86&lt;14.877),(B86&lt;3.85),A86&gt;=5.05,(D86&lt;0.45),(D86&lt;1.15)),0.091,"shouldnthappen"))))))))))))</f>
        <v>0.258</v>
      </c>
      <c r="R86" s="1" t="n">
        <f aca="false">IF(AND(A86&gt;=7.1,D86&gt;=0.8),0.401,IF(AND((A86&lt;4.5),(G86&lt;0.905),(D86&lt;0.8)),0.024,IF(AND((H86&lt;9.966),G86&gt;=0.905,(D86&lt;0.8)),0.094,IF(AND(H86&gt;=9.966,G86&gt;=0.905,(D86&lt;0.8)),0.026,IF(AND(D86&gt;=2.05,(A86&lt;7.1),D86&gt;=0.8),0.277,IF(AND((H86&lt;5.523),A86&gt;=4.5,(G86&lt;0.905),(D86&lt;0.8)),0.012,IF(AND(H86&gt;=5.523,A86&gt;=4.5,(G86&lt;0.905),(D86&lt;0.8)),0.049,IF(AND((A86&lt;5.3),(D86&lt;2.05),(A86&lt;7.1),D86&gt;=0.8),0.095,IF(AND(A86&gt;=5.3,(D86&lt;2.05),(A86&lt;7.1),D86&gt;=0.8),0.196,"shouldnthappen")))))))))</f>
        <v>0.196</v>
      </c>
      <c r="S86" s="1" t="n">
        <f aca="false">IF(AND(A86&gt;=7.1,D86&gt;=1.35),0.298,IF(AND(G86&gt;=0.905,(D86&lt;0.8),(D86&lt;1.35)),0.068,IF(AND(H86&gt;=9.386,D86&gt;=0.8,(D86&lt;1.35)),0.126,IF(AND((H86&lt;7.426),(H86&lt;9.386),D86&gt;=0.8,(D86&lt;1.35)),0.091,IF(AND((A86&lt;5.3),(G86&lt;0.905),(A86&lt;7.1),D86&gt;=1.35),0.063,IF(AND((D86&lt;2.05),G86&gt;=0.905,(A86&lt;7.1),D86&gt;=1.35),0.015,IF(AND(D86&gt;=2.05,G86&gt;=0.905,(A86&lt;7.1),D86&gt;=1.35),0.089,IF(AND((H86&lt;10.505),(H86&lt;14.344),(G86&lt;0.905),(D86&lt;0.8),(D86&lt;1.35)),0.035,IF(AND((A86&lt;4.85),H86&gt;=14.344,(G86&lt;0.905),(D86&lt;0.8),(D86&lt;1.35)),0.006,IF(AND((B86&lt;2.75),H86&gt;=7.426,(H86&lt;9.386),D86&gt;=0.8,(D86&lt;1.35)),0.021,IF(AND(B86&gt;=2.75,H86&gt;=7.426,(H86&lt;9.386),D86&gt;=0.8,(D86&lt;1.35)),-0.01,IF(AND((B86&lt;2.35),A86&gt;=5.3,(G86&lt;0.905),(A86&lt;7.1),D86&gt;=1.35),0.068,IF(AND(B86&gt;=2.35,A86&gt;=5.3,(G86&lt;0.905),(A86&lt;7.1),D86&gt;=1.35),0.181,IF(AND((H86&lt;11.731),H86&gt;=10.505,(H86&lt;14.344),(G86&lt;0.905),(D86&lt;0.8),(D86&lt;1.35)),0.004,IF(AND(H86&gt;=11.731,H86&gt;=10.505,(H86&lt;14.344),(G86&lt;0.905),(D86&lt;0.8),(D86&lt;1.35)),0.024,IF(AND((H86&lt;14.877),A86&gt;=4.85,H86&gt;=14.344,(G86&lt;0.905),(D86&lt;0.8),(D86&lt;1.35)),0.063,IF(AND(H86&gt;=14.877,A86&gt;=4.85,H86&gt;=14.344,(G86&lt;0.905),(D86&lt;0.8),(D86&lt;1.35)),0.012,"shouldnthappen")))))))))))))))))</f>
        <v>0.181</v>
      </c>
      <c r="T86" s="1" t="n">
        <f aca="false">IF(AND(D86&gt;=0.45,(A86&lt;5.65)),0.067,IF(AND(A86&gt;=7.25,A86&gt;=5.65),0.244,IF(AND((H86&lt;9.966),G86&gt;=0.905,(D86&lt;0.45),(A86&lt;5.65)),0.062,IF(AND(H86&gt;=9.966,G86&gt;=0.905,(D86&lt;0.45),(A86&lt;5.65)),0.012,IF(AND((G86&lt;0.948),D86&gt;=2.05,(A86&lt;7.25),A86&gt;=5.65),0.157,IF(AND(G86&gt;=0.948,D86&gt;=2.05,(A86&lt;7.25),A86&gt;=5.65),0.037,IF(AND(G86&gt;=0.422,(B86&lt;3.15),(G86&lt;0.905),(D86&lt;0.45),(A86&lt;5.65)),0.011,IF(AND((D86&lt;0.25),(G86&lt;0.422),(B86&lt;3.15),(G86&lt;0.905),(D86&lt;0.45),(A86&lt;5.65)),0.04,IF(AND(D86&gt;=0.25,(G86&lt;0.422),(B86&lt;3.15),(G86&lt;0.905),(D86&lt;0.45),(A86&lt;5.65)),0.009,IF(AND((A86&lt;4.85),(B86&lt;3.25),B86&gt;=3.15,(G86&lt;0.905),(D86&lt;0.45),(A86&lt;5.65)),0.008,IF(AND(A86&gt;=4.85,(B86&lt;3.25),B86&gt;=3.15,(G86&lt;0.905),(D86&lt;0.45),(A86&lt;5.65)),-0.017,IF(AND((D86&lt;0.25),B86&gt;=3.25,B86&gt;=3.15,(G86&lt;0.905),(D86&lt;0.45),(A86&lt;5.65)),0.022,IF(AND(D86&gt;=0.25,B86&gt;=3.25,B86&gt;=3.15,(G86&lt;0.905),(D86&lt;0.45),(A86&lt;5.65)),0.009,IF(AND((F86&lt;2.5),(H86&lt;7.692),(G86&lt;0.644),(D86&lt;2.05),(A86&lt;7.25),A86&gt;=5.65),0.018,IF(AND(F86&gt;=2.5,(H86&lt;7.692),(G86&lt;0.644),(D86&lt;2.05),(A86&lt;7.25),A86&gt;=5.65),0.068,IF(AND((B86&lt;2.35),H86&gt;=7.692,(G86&lt;0.644),(D86&lt;2.05),(A86&lt;7.25),A86&gt;=5.65),0.023,IF(AND(B86&gt;=2.35,H86&gt;=7.692,(G86&lt;0.644),(D86&lt;2.05),(A86&lt;7.25),A86&gt;=5.65),0.125,IF(AND((G86&lt;0.766),(G86&lt;0.85),G86&gt;=0.644,(D86&lt;2.05),(A86&lt;7.25),A86&gt;=5.65),0.055,IF(AND(G86&gt;=0.766,(G86&lt;0.85),G86&gt;=0.644,(D86&lt;2.05),(A86&lt;7.25),A86&gt;=5.65),-0,IF(AND((B86&lt;2.95),G86&gt;=0.85,G86&gt;=0.644,(D86&lt;2.05),(A86&lt;7.25),A86&gt;=5.65),0.098,IF(AND(B86&gt;=2.95,G86&gt;=0.85,G86&gt;=0.644,(D86&lt;2.05),(A86&lt;7.25),A86&gt;=5.65),0.013,"shouldnthappen")))))))))))))))))))))</f>
        <v>0.125</v>
      </c>
      <c r="U86" s="1" t="n">
        <f aca="false">IF(AND(A86&gt;=7.25,D86&gt;=1.25),0.186,IF(AND((G86&lt;0.13),D86&gt;=0.35,(D86&lt;1.25)),-0.004,IF(AND(H86&gt;=14.246,(H86&lt;14.344),(D86&lt;0.35),(D86&lt;1.25)),-0.002,IF(AND((A86&lt;4.85),H86&gt;=14.344,(D86&lt;0.35),(D86&lt;1.25)),0.004,IF(AND(G86&gt;=0.446,(G86&lt;0.644),(A86&lt;7.25),D86&gt;=1.25),0.138,IF(AND(A86&gt;=5.45,(H86&lt;14.246),(H86&lt;14.344),(D86&lt;0.35),(D86&lt;1.25)),0.001,IF(AND((H86&lt;14.877),A86&gt;=4.85,H86&gt;=14.344,(D86&lt;0.35),(D86&lt;1.25)),0.035,IF(AND(H86&gt;=14.877,A86&gt;=4.85,H86&gt;=14.344,(D86&lt;0.35),(D86&lt;1.25)),0.007,IF(AND((B86&lt;3.35),H86&gt;=9.448,G86&gt;=0.13,D86&gt;=0.35,(D86&lt;1.25)),0.053,IF(AND(B86&gt;=3.35,H86&gt;=9.448,G86&gt;=0.13,D86&gt;=0.35,(D86&lt;1.25)),0.017,IF(AND((G86&lt;0.44),(G86&lt;0.446),(G86&lt;0.644),(A86&lt;7.25),D86&gt;=1.25),0.079,IF(AND(G86&gt;=0.44,(G86&lt;0.446),(G86&lt;0.644),(A86&lt;7.25),D86&gt;=1.25),0.02,IF(AND((A86&lt;5.95),(G86&lt;0.724),G86&gt;=0.644,(A86&lt;7.25),D86&gt;=1.25),-0.018,IF(AND(A86&gt;=5.95,(G86&lt;0.724),G86&gt;=0.644,(A86&lt;7.25),D86&gt;=1.25),0.027,IF(AND(A86&gt;=6.15,G86&gt;=0.724,G86&gt;=0.644,(A86&lt;7.25),D86&gt;=1.25),0.093,IF(AND((A86&lt;5.05),(A86&lt;5.45),(H86&lt;14.246),(H86&lt;14.344),(D86&lt;0.35),(D86&lt;1.25)),0.011,IF(AND(A86&gt;=5.05,(A86&lt;5.45),(H86&lt;14.246),(H86&lt;14.344),(D86&lt;0.35),(D86&lt;1.25)),0.021,IF(AND((A86&lt;5.4),(B86&lt;3.15),(H86&lt;9.448),G86&gt;=0.13,D86&gt;=0.35,(D86&lt;1.25)),0.007,IF(AND(A86&gt;=5.4,(B86&lt;3.15),(H86&lt;9.448),G86&gt;=0.13,D86&gt;=0.35,(D86&lt;1.25)),-0.011,IF(AND((B86&lt;3.75),B86&gt;=3.15,(H86&lt;9.448),G86&gt;=0.13,D86&gt;=0.35,(D86&lt;1.25)),0.012,IF(AND(B86&gt;=3.75,B86&gt;=3.15,(H86&lt;9.448),G86&gt;=0.13,D86&gt;=0.35,(D86&lt;1.25)),0.046,IF(AND((A86&lt;5.9),(A86&lt;6.15),G86&gt;=0.724,G86&gt;=0.644,(A86&lt;7.25),D86&gt;=1.25),0.06,IF(AND(A86&gt;=5.9,(A86&lt;6.15),G86&gt;=0.724,G86&gt;=0.644,(A86&lt;7.25),D86&gt;=1.25),0.005,"shouldnthappen")))))))))))))))))))))))</f>
        <v>0.079</v>
      </c>
      <c r="V86" s="1" t="n">
        <f aca="false">IF(AND(H86&gt;=15.155,(D86&lt;1.55)),0.084,IF(AND(A86&gt;=7.25,D86&gt;=1.55),0.141,IF(AND((G86&lt;0.043),D86&gt;=1.05,(H86&lt;15.155),(D86&lt;1.55)),-0.007,IF(AND(D86&gt;=1.85,G86&gt;=0.755,(A86&lt;7.25),D86&gt;=1.55),0.051,IF(AND((H86&lt;9.966),G86&gt;=0.905,(D86&lt;1.05),(H86&lt;15.155),(D86&lt;1.55)),0.043,IF(AND(H86&gt;=9.966,G86&gt;=0.905,(D86&lt;1.05),(H86&lt;15.155),(D86&lt;1.55)),0.007,IF(AND((G86&lt;0.278),(G86&lt;0.361),(G86&lt;0.755),(A86&lt;7.25),D86&gt;=1.55),0.08,IF(AND((A86&lt;5.8),G86&gt;=0.361,(G86&lt;0.755),(A86&lt;7.25),D86&gt;=1.55),0.019,IF(AND((A86&lt;6.05),(D86&lt;1.85),G86&gt;=0.755,(A86&lt;7.25),D86&gt;=1.55),0.01,IF(AND(A86&gt;=6.05,(D86&lt;1.85),G86&gt;=0.755,(A86&lt;7.25),D86&gt;=1.55),0.002,IF(AND((G86&lt;0.486),(B86&lt;3.15),(G86&lt;0.905),(D86&lt;1.05),(H86&lt;15.155),(D86&lt;1.55)),0.026,IF(AND(G86&gt;=0.486,(B86&lt;3.15),(G86&lt;0.905),(D86&lt;1.05),(H86&lt;15.155),(D86&lt;1.55)),0.001,IF(AND((B86&lt;3.25),B86&gt;=3.15,(G86&lt;0.905),(D86&lt;1.05),(H86&lt;15.155),(D86&lt;1.55)),-0.003,IF(AND(B86&gt;=3.25,B86&gt;=3.15,(G86&lt;0.905),(D86&lt;1.05),(H86&lt;15.155),(D86&lt;1.55)),0.012,IF(AND((H86&lt;7.426),(H86&lt;8.769),G86&gt;=0.043,D86&gt;=1.05,(H86&lt;15.155),(D86&lt;1.55)),0.041,IF(AND(H86&gt;=7.426,(H86&lt;8.769),G86&gt;=0.043,D86&gt;=1.05,(H86&lt;15.155),(D86&lt;1.55)),-0.008,IF(AND((H86&lt;10.696),H86&gt;=8.769,G86&gt;=0.043,D86&gt;=1.05,(H86&lt;15.155),(D86&lt;1.55)),0.069,IF(AND(H86&gt;=10.696,H86&gt;=8.769,G86&gt;=0.043,D86&gt;=1.05,(H86&lt;15.155),(D86&lt;1.55)),0.033,IF(AND((D86&lt;2.2),G86&gt;=0.278,(G86&lt;0.361),(G86&lt;0.755),(A86&lt;7.25),D86&gt;=1.55),0.022,IF(AND(D86&gt;=2.2,G86&gt;=0.278,(G86&lt;0.361),(G86&lt;0.755),(A86&lt;7.25),D86&gt;=1.55),-0.027,IF(AND((H86&lt;12.626),A86&gt;=5.8,G86&gt;=0.361,(G86&lt;0.755),(A86&lt;7.25),D86&gt;=1.55),0.126,IF(AND(H86&gt;=12.626,A86&gt;=5.8,G86&gt;=0.361,(G86&lt;0.755),(A86&lt;7.25),D86&gt;=1.55),0.065,"shouldnthappen"))))))))))))))))))))))</f>
        <v>0.126</v>
      </c>
      <c r="W86" s="1" t="n">
        <f aca="false">IF(AND(H86&gt;=15.155,(D86&lt;1.55)),0.064,IF(AND(A86&gt;=7.45,D86&gt;=1.55),0.115,IF(AND(B86&gt;=3.15,(H86&lt;10.257),(A86&lt;7.45),D86&gt;=1.55),0.097,IF(AND((A86&lt;4.85),H86&gt;=14.344,(D86&lt;0.35),(H86&lt;15.155),(D86&lt;1.55)),0.003,IF(AND(A86&gt;=6.05,(G86&lt;0.169),D86&gt;=0.35,(H86&lt;15.155),(D86&lt;1.55)),-0.008,IF(AND((G86&lt;0.181),G86&gt;=0.169,D86&gt;=0.35,(H86&lt;15.155),(D86&lt;1.55)),0.065,IF(AND(B86&gt;=3.05,(B86&lt;3.15),(H86&lt;10.257),(A86&lt;7.45),D86&gt;=1.55),-0.023,IF(AND(H86&gt;=11.854,(G86&lt;0.613),H86&gt;=10.257,(A86&lt;7.45),D86&gt;=1.55),0.068,IF(AND((D86&lt;0.25),(B86&lt;3.15),(H86&lt;14.344),(D86&lt;0.35),(H86&lt;15.155),(D86&lt;1.55)),0.014,IF(AND(D86&gt;=0.25,(B86&lt;3.15),(H86&lt;14.344),(D86&lt;0.35),(H86&lt;15.155),(D86&lt;1.55)),0.002,IF(AND((A86&lt;5.05),B86&gt;=3.15,(H86&lt;14.344),(D86&lt;0.35),(H86&lt;15.155),(D86&lt;1.55)),-0.001,IF(AND(A86&gt;=5.05,B86&gt;=3.15,(H86&lt;14.344),(D86&lt;0.35),(H86&lt;15.155),(D86&lt;1.55)),0.009,IF(AND((H86&lt;14.877),A86&gt;=4.85,H86&gt;=14.344,(D86&lt;0.35),(H86&lt;15.155),(D86&lt;1.55)),0.023,IF(AND(H86&gt;=14.877,A86&gt;=4.85,H86&gt;=14.344,(D86&lt;0.35),(H86&lt;15.155),(D86&lt;1.55)),0.004,IF(AND((H86&lt;13.602),(A86&lt;6.05),(G86&lt;0.169),D86&gt;=0.35,(H86&lt;15.155),(D86&lt;1.55)),0.023,IF(AND(H86&gt;=13.602,(A86&lt;6.05),(G86&lt;0.169),D86&gt;=0.35,(H86&lt;15.155),(D86&lt;1.55)),-0.006,IF(AND((B86&lt;2.95),G86&gt;=0.181,G86&gt;=0.169,D86&gt;=0.35,(H86&lt;15.155),(D86&lt;1.55)),0.019,IF(AND(B86&gt;=2.95,G86&gt;=0.181,G86&gt;=0.169,D86&gt;=0.35,(H86&lt;15.155),(D86&lt;1.55)),0.034,IF(AND((A86&lt;5.35),(B86&lt;3.05),(B86&lt;3.15),(H86&lt;10.257),(A86&lt;7.45),D86&gt;=1.55),0.009,IF(AND(A86&gt;=5.35,(B86&lt;3.05),(B86&lt;3.15),(H86&lt;10.257),(A86&lt;7.45),D86&gt;=1.55),0.058,IF(AND((B86&lt;2.9),(H86&lt;11.854),(G86&lt;0.613),H86&gt;=10.257,(A86&lt;7.45),D86&gt;=1.55),0.037,IF(AND(B86&gt;=2.9,(H86&lt;11.854),(G86&lt;0.613),H86&gt;=10.257,(A86&lt;7.45),D86&gt;=1.55),-0.005,IF(AND((A86&lt;6.4),(G86&lt;0.711),G86&gt;=0.613,H86&gt;=10.257,(A86&lt;7.45),D86&gt;=1.55),0.001,IF(AND(A86&gt;=6.4,(G86&lt;0.711),G86&gt;=0.613,H86&gt;=10.257,(A86&lt;7.45),D86&gt;=1.55),-0.002,IF(AND((D86&lt;1.9),G86&gt;=0.711,G86&gt;=0.613,H86&gt;=10.257,(A86&lt;7.45),D86&gt;=1.55),0.007,IF(AND(D86&gt;=1.9,G86&gt;=0.711,G86&gt;=0.613,H86&gt;=10.257,(A86&lt;7.45),D86&gt;=1.55),0.023,"shouldnthappen"))))))))))))))))))))))))))</f>
        <v>0.058</v>
      </c>
      <c r="X86" s="1" t="n">
        <f aca="false">IF(AND(H86&gt;=15.155,(F86&lt;2.5)),0.049,IF(AND(A86&gt;=7.45,F86&gt;=2.5),0.089,IF(AND((G86&lt;0.107),(G86&lt;0.364),(A86&lt;7.45),F86&gt;=2.5),0.055,IF(AND(A86&gt;=5.75,(G86&lt;0.572),(D86&lt;1.25),(H86&lt;15.155),(F86&lt;2.5)),-0.018,IF(AND((A86&lt;5.7),(H86&lt;12.626),G86&gt;=0.364,(A86&lt;7.45),F86&gt;=2.5),0.012,IF(AND(A86&gt;=5.7,(H86&lt;12.626),G86&gt;=0.364,(A86&lt;7.45),F86&gt;=2.5),0.065,IF(AND((G86&lt;0.628),H86&gt;=12.626,G86&gt;=0.364,(A86&lt;7.45),F86&gt;=2.5),0.047,IF(AND((G86&lt;0.545),(A86&lt;5.75),(G86&lt;0.572),(D86&lt;1.25),(H86&lt;15.155),(F86&lt;2.5)),0.007,IF(AND(G86&gt;=0.545,(A86&lt;5.75),(G86&lt;0.572),(D86&lt;1.25),(H86&lt;15.155),(F86&lt;2.5)),-0.009,IF(AND((D86&lt;0.3),(H86&lt;11.788),G86&gt;=0.572,(D86&lt;1.25),(H86&lt;15.155),(F86&lt;2.5)),0.01,IF(AND(D86&gt;=0.3,(H86&lt;11.788),G86&gt;=0.572,(D86&lt;1.25),(H86&lt;15.155),(F86&lt;2.5)),0.03,IF(AND((A86&lt;4.75),H86&gt;=11.788,G86&gt;=0.572,(D86&lt;1.25),(H86&lt;15.155),(F86&lt;2.5)),0.001,IF(AND(A86&gt;=4.75,H86&gt;=11.788,G86&gt;=0.572,(D86&lt;1.25),(H86&lt;15.155),(F86&lt;2.5)),0.01,IF(AND((A86&lt;5.5),(A86&lt;6.15),(G86&lt;0.652),D86&gt;=1.25,(H86&lt;15.155),(F86&lt;2.5)),0.014,IF(AND(A86&gt;=5.5,(A86&lt;6.15),(G86&lt;0.652),D86&gt;=1.25,(H86&lt;15.155),(F86&lt;2.5)),0.049,IF(AND((H86&lt;12.206),A86&gt;=6.15,(G86&lt;0.652),D86&gt;=1.25,(H86&lt;15.155),(F86&lt;2.5)),-0.009,IF(AND(H86&gt;=12.206,A86&gt;=6.15,(G86&lt;0.652),D86&gt;=1.25,(H86&lt;15.155),(F86&lt;2.5)),0.021,IF(AND((A86&lt;5.55),(A86&lt;6.2),G86&gt;=0.652,D86&gt;=1.25,(H86&lt;15.155),(F86&lt;2.5)),0.011,IF(AND(A86&gt;=5.55,(A86&lt;6.2),G86&gt;=0.652,D86&gt;=1.25,(H86&lt;15.155),(F86&lt;2.5)),-0.019,IF(AND((B86&lt;3.2),A86&gt;=6.2,G86&gt;=0.652,D86&gt;=1.25,(H86&lt;15.155),(F86&lt;2.5)),0.025,IF(AND(B86&gt;=3.2,A86&gt;=6.2,G86&gt;=0.652,D86&gt;=1.25,(H86&lt;15.155),(F86&lt;2.5)),0.001,IF(AND((G86&lt;0.183),(G86&lt;0.301),G86&gt;=0.107,(G86&lt;0.364),(A86&lt;7.45),F86&gt;=2.5),-0.009,IF(AND(G86&gt;=0.183,(G86&lt;0.301),G86&gt;=0.107,(G86&lt;0.364),(A86&lt;7.45),F86&gt;=2.5),0.022,IF(AND((D86&lt;2.2),G86&gt;=0.301,G86&gt;=0.107,(G86&lt;0.364),(A86&lt;7.45),F86&gt;=2.5),0.004,IF(AND(D86&gt;=2.2,G86&gt;=0.301,G86&gt;=0.107,(G86&lt;0.364),(A86&lt;7.45),F86&gt;=2.5),-0.02,IF(AND((G86&lt;0.787),G86&gt;=0.628,H86&gt;=12.626,G86&gt;=0.364,(A86&lt;7.45),F86&gt;=2.5),-0.001,IF(AND(G86&gt;=0.787,G86&gt;=0.628,H86&gt;=12.626,G86&gt;=0.364,(A86&lt;7.45),F86&gt;=2.5),0.016,"shouldnthappen")))))))))))))))))))))))))))</f>
        <v>0.049</v>
      </c>
      <c r="Y86" s="1" t="n">
        <f aca="false">IF(AND(H86&gt;=15.155,(D86&lt;1.55)),0.037,IF(AND(D86&gt;=2.45,(A86&lt;7.45),D86&gt;=1.55),0.054,IF(AND((A86&lt;7.8),A86&gt;=7.45,D86&gt;=1.55),0.078,IF(AND(A86&gt;=7.8,A86&gt;=7.45,D86&gt;=1.55),0.021,IF(AND(A86&gt;=6.2,G86&gt;=0.68,D86&gt;=1.25,(H86&lt;15.155),(D86&lt;1.55)),0.019,IF(AND((B86&lt;2.65),(A86&lt;4.95),(G86&lt;0.572),(D86&lt;1.25),(H86&lt;15.155),(D86&lt;1.55)),0.021,IF(AND(B86&gt;=2.65,(A86&lt;4.95),(G86&lt;0.572),(D86&lt;1.25),(H86&lt;15.155),(D86&lt;1.55)),0.006,IF(AND((H86&lt;14.344),A86&gt;=4.95,(G86&lt;0.572),(D86&lt;1.25),(H86&lt;15.155),(D86&lt;1.55)),-0.005,IF(AND(H86&gt;=14.344,A86&gt;=4.95,(G86&lt;0.572),(D86&lt;1.25),(H86&lt;15.155),(D86&lt;1.55)),0.013,IF(AND((G86&lt;0.833),(H86&lt;11.788),G86&gt;=0.572,(D86&lt;1.25),(H86&lt;15.155),(D86&lt;1.55)),0.009,IF(AND(G86&gt;=0.833,(H86&lt;11.788),G86&gt;=0.572,(D86&lt;1.25),(H86&lt;15.155),(D86&lt;1.55)),0.024,IF(AND((A86&lt;4.75),H86&gt;=11.788,G86&gt;=0.572,(D86&lt;1.25),(H86&lt;15.155),(D86&lt;1.55)),0.001,IF(AND(A86&gt;=4.75,H86&gt;=11.788,G86&gt;=0.572,(D86&lt;1.25),(H86&lt;15.155),(D86&lt;1.55)),0.008,IF(AND((A86&lt;5.65),(A86&lt;6.15),(G86&lt;0.68),D86&gt;=1.25,(H86&lt;15.155),(D86&lt;1.55)),0.017,IF(AND(A86&gt;=5.65,(A86&lt;6.15),(G86&lt;0.68),D86&gt;=1.25,(H86&lt;15.155),(D86&lt;1.55)),0.039,IF(AND((G86&lt;0.436),A86&gt;=6.15,(G86&lt;0.68),D86&gt;=1.25,(H86&lt;15.155),(D86&lt;1.55)),-0.004,IF(AND(G86&gt;=0.436,A86&gt;=6.15,(G86&lt;0.68),D86&gt;=1.25,(H86&lt;15.155),(D86&lt;1.55)),0.022,IF(AND((A86&lt;5.55),(A86&lt;6.2),G86&gt;=0.68,D86&gt;=1.25,(H86&lt;15.155),(D86&lt;1.55)),0.009,IF(AND(A86&gt;=5.55,(A86&lt;6.2),G86&gt;=0.68,D86&gt;=1.25,(H86&lt;15.155),(D86&lt;1.55)),-0.016,IF(AND((G86&lt;0.107),(G86&lt;0.361),(G86&lt;0.613),(D86&lt;2.45),(A86&lt;7.45),D86&gt;=1.55),0.042,IF(AND(G86&gt;=0.107,(G86&lt;0.361),(G86&lt;0.613),(D86&lt;2.45),(A86&lt;7.45),D86&gt;=1.55),0.002,IF(AND((D86&lt;2.35),G86&gt;=0.361,(G86&lt;0.613),(D86&lt;2.45),(A86&lt;7.45),D86&gt;=1.55),0.051,IF(AND(D86&gt;=2.35,G86&gt;=0.361,(G86&lt;0.613),(D86&lt;2.45),(A86&lt;7.45),D86&gt;=1.55),0.016,IF(AND((A86&lt;6.4),(G86&lt;0.711),G86&gt;=0.613,(D86&lt;2.45),(A86&lt;7.45),D86&gt;=1.55),0.001,IF(AND(A86&gt;=6.4,(G86&lt;0.711),G86&gt;=0.613,(D86&lt;2.45),(A86&lt;7.45),D86&gt;=1.55),-0.002,IF(AND((B86&lt;2.95),G86&gt;=0.711,G86&gt;=0.613,(D86&lt;2.45),(A86&lt;7.45),D86&gt;=1.55),0.023,IF(AND(B86&gt;=2.95,G86&gt;=0.711,G86&gt;=0.613,(D86&lt;2.45),(A86&lt;7.45),D86&gt;=1.55),0.01,"shouldnthappen")))))))))))))))))))))))))))</f>
        <v>0.051</v>
      </c>
      <c r="Z86" s="1" t="n">
        <f aca="false">IF(AND(A86&gt;=7.45,D86&gt;=1.75),0.056,IF(AND(H86&gt;=15.059,A86&gt;=5.55,(D86&lt;1.75)),0.028,IF(AND((D86&lt;0.35),G86&gt;=0.905,(A86&lt;5.55),(D86&lt;1.75)),0.005,IF(AND(D86&gt;=0.35,G86&gt;=0.905,(A86&lt;5.55),(D86&lt;1.75)),0.026,IF(AND((H86&lt;8.711),D86&gt;=2.45,(A86&lt;7.45),D86&gt;=1.75),0.011,IF(AND(H86&gt;=8.711,D86&gt;=2.45,(A86&lt;7.45),D86&gt;=1.75),0.049,IF(AND((G86&lt;0.107),(G86&lt;0.487),(D86&lt;2.45),(A86&lt;7.45),D86&gt;=1.75),0.032,IF(AND((H86&lt;10.915),(A86&lt;4.5),(B86&lt;3.15),(G86&lt;0.905),(A86&lt;5.55),(D86&lt;1.75)),-0.001,IF(AND(H86&gt;=10.915,(A86&lt;4.5),(B86&lt;3.15),(G86&lt;0.905),(A86&lt;5.55),(D86&lt;1.75)),0.003,IF(AND((A86&lt;5.05),A86&gt;=4.5,(B86&lt;3.15),(G86&lt;0.905),(A86&lt;5.55),(D86&lt;1.75)),0.015,IF(AND(A86&gt;=5.05,A86&gt;=4.5,(B86&lt;3.15),(G86&lt;0.905),(A86&lt;5.55),(D86&lt;1.75)),0.006,IF(AND((G86&lt;0.05),(G86&lt;0.091),B86&gt;=3.15,(G86&lt;0.905),(A86&lt;5.55),(D86&lt;1.75)),0.001,IF(AND(G86&gt;=0.05,(G86&lt;0.091),B86&gt;=3.15,(G86&lt;0.905),(A86&lt;5.55),(D86&lt;1.75)),0.008,IF(AND((G86&lt;0.587),G86&gt;=0.091,B86&gt;=3.15,(G86&lt;0.905),(A86&lt;5.55),(D86&lt;1.75)),-0.003,IF(AND(G86&gt;=0.587,G86&gt;=0.091,B86&gt;=3.15,(G86&lt;0.905),(A86&lt;5.55),(D86&lt;1.75)),0.004,IF(AND((F86&lt;2.5),(B86&lt;2.85),(G86&lt;0.419),(H86&lt;15.059),A86&gt;=5.55,(D86&lt;1.75)),0.041,IF(AND(F86&gt;=2.5,(B86&lt;2.85),(G86&lt;0.419),(H86&lt;15.059),A86&gt;=5.55,(D86&lt;1.75)),0.015,IF(AND((G86&lt;0.164),B86&gt;=2.85,(G86&lt;0.419),(H86&lt;15.059),A86&gt;=5.55,(D86&lt;1.75)),0.01,IF(AND(G86&gt;=0.164,B86&gt;=2.85,(G86&lt;0.419),(H86&lt;15.059),A86&gt;=5.55,(D86&lt;1.75)),-0.001,IF(AND((B86&lt;2.55),(B86&lt;2.95),G86&gt;=0.419,(H86&lt;15.059),A86&gt;=5.55,(D86&lt;1.75)),0.014,IF(AND(B86&gt;=2.55,(B86&lt;2.95),G86&gt;=0.419,(H86&lt;15.059),A86&gt;=5.55,(D86&lt;1.75)),-0.013,IF(AND((D86&lt;1.55),B86&gt;=2.95,G86&gt;=0.419,(H86&lt;15.059),A86&gt;=5.55,(D86&lt;1.75)),0.023,IF(AND(D86&gt;=1.55,B86&gt;=2.95,G86&gt;=0.419,(H86&lt;15.059),A86&gt;=5.55,(D86&lt;1.75)),0.005,IF(AND((H86&lt;13.278),G86&gt;=0.107,(G86&lt;0.487),(D86&lt;2.45),(A86&lt;7.45),D86&gt;=1.75),-0.009,IF(AND(H86&gt;=13.278,G86&gt;=0.107,(G86&lt;0.487),(D86&lt;2.45),(A86&lt;7.45),D86&gt;=1.75),0.017,IF(AND((D86&lt;2.35),(G86&lt;0.571),G86&gt;=0.487,(D86&lt;2.45),(A86&lt;7.45),D86&gt;=1.75),0.053,IF(AND(D86&gt;=2.35,(G86&lt;0.571),G86&gt;=0.487,(D86&lt;2.45),(A86&lt;7.45),D86&gt;=1.75),0.009,IF(AND((G86&lt;0.779),G86&gt;=0.571,G86&gt;=0.487,(D86&lt;2.45),(A86&lt;7.45),D86&gt;=1.75),0.006,IF(AND(G86&gt;=0.779,G86&gt;=0.571,G86&gt;=0.487,(D86&lt;2.45),(A86&lt;7.45),D86&gt;=1.75),0.016,"shouldnthappen")))))))))))))))))))))))))))))</f>
        <v>0.041</v>
      </c>
      <c r="AA86" s="1" t="n">
        <f aca="false">IF(AND((A86&lt;7.8),A86&gt;=7.45,D86&gt;=1.75),0.051,IF(AND(A86&gt;=7.8,A86&gt;=7.45,D86&gt;=1.75),0.01,IF(AND(B86&gt;=3.35,B86&gt;=3.25,(A86&lt;7.45),D86&gt;=1.75),0.016,IF(AND((H86&lt;8.308),(D86&lt;0.15),(H86&lt;13.655),(D86&lt;0.35),(D86&lt;1.75)),0.009,IF(AND((H86&lt;14.529),(G86&lt;0.293),H86&gt;=13.655,(D86&lt;0.35),(D86&lt;1.75)),0.011,IF(AND(H86&gt;=14.529,(G86&lt;0.293),H86&gt;=13.655,(D86&lt;0.35),(D86&lt;1.75)),0.001,IF(AND(D86&gt;=0.25,G86&gt;=0.293,H86&gt;=13.655,(D86&lt;0.35),(D86&lt;1.75)),-0.004,IF(AND(H86&gt;=10.635,(H86&lt;10.696),(H86&lt;13.906),D86&gt;=0.35,(D86&lt;1.75)),0.036,IF(AND(G86&gt;=0.833,H86&gt;=10.696,(H86&lt;13.906),D86&gt;=0.35,(D86&lt;1.75)),0.016,IF(AND((A86&lt;6.65),(G86&lt;0.247),H86&gt;=13.906,D86&gt;=0.35,(D86&lt;1.75)),-0.008,IF(AND(A86&gt;=6.65,(G86&lt;0.247),H86&gt;=13.906,D86&gt;=0.35,(D86&lt;1.75)),0.011,IF(AND((B86&lt;2.45),G86&gt;=0.247,H86&gt;=13.906,D86&gt;=0.35,(D86&lt;1.75)),0,IF(AND((D86&lt;1.85),(B86&lt;2.95),(B86&lt;3.25),(A86&lt;7.45),D86&gt;=1.75),0.033,IF(AND((G86&lt;0.428),(B86&lt;3.35),B86&gt;=3.25,(A86&lt;7.45),D86&gt;=1.75),0.009,IF(AND(G86&gt;=0.428,(B86&lt;3.35),B86&gt;=3.25,(A86&lt;7.45),D86&gt;=1.75),0.042,IF(AND((A86&lt;4.6),H86&gt;=8.308,(D86&lt;0.15),(H86&lt;13.655),(D86&lt;0.35),(D86&lt;1.75)),0.003,IF(AND(A86&gt;=4.6,H86&gt;=8.308,(D86&lt;0.15),(H86&lt;13.655),(D86&lt;0.35),(D86&lt;1.75)),0,IF(AND((H86&lt;8.834),(A86&lt;5.05),D86&gt;=0.15,(H86&lt;13.655),(D86&lt;0.35),(D86&lt;1.75)),0.002,IF(AND(H86&gt;=8.834,(A86&lt;5.05),D86&gt;=0.15,(H86&lt;13.655),(D86&lt;0.35),(D86&lt;1.75)),-0.008,IF(AND((A86&lt;5.45),A86&gt;=5.05,D86&gt;=0.15,(H86&lt;13.655),(D86&lt;0.35),(D86&lt;1.75)),0.003,IF(AND(A86&gt;=5.45,A86&gt;=5.05,D86&gt;=0.15,(H86&lt;13.655),(D86&lt;0.35),(D86&lt;1.75)),-0.002,IF(AND((A86&lt;5.3),(D86&lt;0.25),G86&gt;=0.293,H86&gt;=13.655,(D86&lt;0.35),(D86&lt;1.75)),0.007,IF(AND(A86&gt;=5.3,(D86&lt;0.25),G86&gt;=0.293,H86&gt;=13.655,(D86&lt;0.35),(D86&lt;1.75)),0.001,IF(AND((H86&lt;7.309),(H86&lt;10.635),(H86&lt;10.696),(H86&lt;13.906),D86&gt;=0.35,(D86&lt;1.75)),0.014,IF(AND(H86&gt;=7.309,(H86&lt;10.635),(H86&lt;10.696),(H86&lt;13.906),D86&gt;=0.35,(D86&lt;1.75)),0.006,IF(AND((H86&lt;12.093),(G86&lt;0.833),H86&gt;=10.696,(H86&lt;13.906),D86&gt;=0.35,(D86&lt;1.75)),-0.01,IF(AND(H86&gt;=12.093,(G86&lt;0.833),H86&gt;=10.696,(H86&lt;13.906),D86&gt;=0.35,(D86&lt;1.75)),0.004,IF(AND((G86&lt;0.823),B86&gt;=2.45,G86&gt;=0.247,H86&gt;=13.906,D86&gt;=0.35,(D86&lt;1.75)),0.026,IF(AND(G86&gt;=0.823,B86&gt;=2.45,G86&gt;=0.247,H86&gt;=13.906,D86&gt;=0.35,(D86&lt;1.75)),0.006,IF(AND((H86&lt;11.121),D86&gt;=1.85,(B86&lt;2.95),(B86&lt;3.25),(A86&lt;7.45),D86&gt;=1.75),0.013,IF(AND(H86&gt;=11.121,D86&gt;=1.85,(B86&lt;2.95),(B86&lt;3.25),(A86&lt;7.45),D86&gt;=1.75),0.005,IF(AND((A86&lt;6.05),(A86&lt;6.45),B86&gt;=2.95,(B86&lt;3.25),(A86&lt;7.45),D86&gt;=1.75),0.001,IF(AND(A86&gt;=6.05,(A86&lt;6.45),B86&gt;=2.95,(B86&lt;3.25),(A86&lt;7.45),D86&gt;=1.75),-0.005,IF(AND((G86&lt;0.42),A86&gt;=6.45,B86&gt;=2.95,(B86&lt;3.25),(A86&lt;7.45),D86&gt;=1.75),0.004,IF(AND(G86&gt;=0.42,A86&gt;=6.45,B86&gt;=2.95,(B86&lt;3.25),(A86&lt;7.45),D86&gt;=1.75),0.019,"shouldnthappen")))))))))))))))))))))))))))))))))))</f>
        <v>0.006</v>
      </c>
      <c r="AB86" s="1" t="n">
        <f aca="false">+ 0.5</f>
        <v>0.5</v>
      </c>
    </row>
    <row r="87" customFormat="false" ht="13.8" hidden="false" customHeight="false" outlineLevel="0" collapsed="false">
      <c r="A87" s="11" t="n">
        <v>5.4</v>
      </c>
      <c r="B87" s="1" t="n">
        <v>3</v>
      </c>
      <c r="C87" s="1" t="n">
        <v>4.5</v>
      </c>
      <c r="D87" s="1" t="n">
        <v>1.5</v>
      </c>
      <c r="E87" s="1" t="s">
        <v>92</v>
      </c>
      <c r="F87" s="1" t="n">
        <v>2</v>
      </c>
      <c r="G87" s="1" t="n">
        <v>0.0737048550508916</v>
      </c>
      <c r="H87" s="18" t="n">
        <v>13.4533616850153</v>
      </c>
      <c r="I87" s="1" t="n">
        <f aca="false">C87</f>
        <v>4.5</v>
      </c>
      <c r="J87" s="1" t="n">
        <f aca="false">SUM(M87:AB87)</f>
        <v>4.469</v>
      </c>
      <c r="K87" s="15" t="n">
        <f aca="false">1-SQRT(VAR(M87:AB87, I87)) / AVERAGE(M87:AB87)</f>
        <v>-2.89658825921271</v>
      </c>
      <c r="L87" s="1" t="n">
        <f aca="false">(J87-I87)/I87</f>
        <v>-0.00688888888888882</v>
      </c>
      <c r="M87" s="1" t="n">
        <f aca="false">IF(AND((H87&lt;5.245),(D87&lt;0.8)),0.075,IF(AND(H87&gt;=5.245,(D87&lt;0.8)),0.279,IF(AND((D87&lt;1.45),D87&gt;=0.8),1.043,IF(AND(D87&gt;=1.45,D87&gt;=0.8),1.423,"shouldnthappen"))))</f>
        <v>1.423</v>
      </c>
      <c r="N87" s="1" t="n">
        <f aca="false">IF(AND((A87&lt;4.35),(D87&lt;0.8)),0.048,IF(AND(A87&gt;=4.35,(D87&lt;0.8)),0.198,IF(AND(F87&gt;=2.5,D87&gt;=0.8),1.048,IF(AND((A87&lt;5.15),(F87&lt;2.5),D87&gt;=0.8),0.321,IF(AND(A87&gt;=5.15,(F87&lt;2.5),D87&gt;=0.8),0.783,"shouldnthappen")))))</f>
        <v>0.783</v>
      </c>
      <c r="O87" s="1" t="n">
        <f aca="false">IF(AND((H87&lt;5.245),(D87&lt;0.8)),0.034,IF(AND((A87&lt;5.9),D87&gt;=0.8),0.489,IF(AND(A87&gt;=5.9,D87&gt;=0.8),0.721,IF(AND((A87&lt;4.35),H87&gt;=5.245,(D87&lt;0.8)),0.041,IF(AND(A87&gt;=4.35,H87&gt;=5.245,(D87&lt;0.8)),0.142,"shouldnthappen")))))</f>
        <v>0.489</v>
      </c>
      <c r="P87" s="1" t="n">
        <f aca="false">IF(AND((B87&lt;2.8),(D87&lt;1.15)),0.244,IF(AND((D87&lt;1.75),D87&gt;=1.15),0.396,IF(AND(D87&gt;=1.75,D87&gt;=1.15),0.554,IF(AND((A87&lt;5.05),B87&gt;=2.8,(D87&lt;1.15)),0.078,IF(AND((H87&lt;14.877),A87&gt;=5.05,B87&gt;=2.8,(D87&lt;1.15)),0.118,IF(AND(H87&gt;=14.877,A87&gt;=5.05,B87&gt;=2.8,(D87&lt;1.15)),0.027,"shouldnthappen"))))))</f>
        <v>0.396</v>
      </c>
      <c r="Q87" s="1" t="n">
        <f aca="false">IF(AND(D87&gt;=0.45,(D87&lt;1.15)),0.17,IF(AND(A87&gt;=7.1,D87&gt;=1.15),0.539,IF(AND((A87&lt;6.25),(A87&lt;7.1),D87&gt;=1.15),0.258,IF(AND(A87&gt;=6.25,(A87&lt;7.1),D87&gt;=1.15),0.344,IF(AND(G87&gt;=0.418,(A87&lt;5.05),(D87&lt;0.45),(D87&lt;1.15)),0.033,IF(AND((H87&lt;14.494),(G87&lt;0.418),(A87&lt;5.05),(D87&lt;0.45),(D87&lt;1.15)),0.061,IF(AND(H87&gt;=14.494,(G87&lt;0.418),(A87&lt;5.05),(D87&lt;0.45),(D87&lt;1.15)),0.015,IF(AND(H87&gt;=14.877,(B87&lt;3.85),A87&gt;=5.05,(D87&lt;0.45),(D87&lt;1.15)),0.023,IF(AND((B87&lt;4),B87&gt;=3.85,A87&gt;=5.05,(D87&lt;0.45),(D87&lt;1.15)),0.009,IF(AND(B87&gt;=4,B87&gt;=3.85,A87&gt;=5.05,(D87&lt;0.45),(D87&lt;1.15)),0.052,IF(AND((G87&lt;0.05),(H87&lt;14.877),(B87&lt;3.85),A87&gt;=5.05,(D87&lt;0.45),(D87&lt;1.15)),0.024,IF(AND(G87&gt;=0.05,(H87&lt;14.877),(B87&lt;3.85),A87&gt;=5.05,(D87&lt;0.45),(D87&lt;1.15)),0.091,"shouldnthappen"))))))))))))</f>
        <v>0.258</v>
      </c>
      <c r="R87" s="1" t="n">
        <f aca="false">IF(AND(A87&gt;=7.1,D87&gt;=0.8),0.401,IF(AND((A87&lt;4.5),(G87&lt;0.905),(D87&lt;0.8)),0.024,IF(AND((H87&lt;9.966),G87&gt;=0.905,(D87&lt;0.8)),0.094,IF(AND(H87&gt;=9.966,G87&gt;=0.905,(D87&lt;0.8)),0.026,IF(AND(D87&gt;=2.05,(A87&lt;7.1),D87&gt;=0.8),0.277,IF(AND((H87&lt;5.523),A87&gt;=4.5,(G87&lt;0.905),(D87&lt;0.8)),0.012,IF(AND(H87&gt;=5.523,A87&gt;=4.5,(G87&lt;0.905),(D87&lt;0.8)),0.049,IF(AND((A87&lt;5.3),(D87&lt;2.05),(A87&lt;7.1),D87&gt;=0.8),0.095,IF(AND(A87&gt;=5.3,(D87&lt;2.05),(A87&lt;7.1),D87&gt;=0.8),0.196,"shouldnthappen")))))))))</f>
        <v>0.196</v>
      </c>
      <c r="S87" s="1" t="n">
        <f aca="false">IF(AND(A87&gt;=7.1,D87&gt;=1.35),0.298,IF(AND(G87&gt;=0.905,(D87&lt;0.8),(D87&lt;1.35)),0.068,IF(AND(H87&gt;=9.386,D87&gt;=0.8,(D87&lt;1.35)),0.126,IF(AND((H87&lt;7.426),(H87&lt;9.386),D87&gt;=0.8,(D87&lt;1.35)),0.091,IF(AND((A87&lt;5.3),(G87&lt;0.905),(A87&lt;7.1),D87&gt;=1.35),0.063,IF(AND((D87&lt;2.05),G87&gt;=0.905,(A87&lt;7.1),D87&gt;=1.35),0.015,IF(AND(D87&gt;=2.05,G87&gt;=0.905,(A87&lt;7.1),D87&gt;=1.35),0.089,IF(AND((H87&lt;10.505),(H87&lt;14.344),(G87&lt;0.905),(D87&lt;0.8),(D87&lt;1.35)),0.035,IF(AND((A87&lt;4.85),H87&gt;=14.344,(G87&lt;0.905),(D87&lt;0.8),(D87&lt;1.35)),0.006,IF(AND((B87&lt;2.75),H87&gt;=7.426,(H87&lt;9.386),D87&gt;=0.8,(D87&lt;1.35)),0.021,IF(AND(B87&gt;=2.75,H87&gt;=7.426,(H87&lt;9.386),D87&gt;=0.8,(D87&lt;1.35)),-0.01,IF(AND((B87&lt;2.35),A87&gt;=5.3,(G87&lt;0.905),(A87&lt;7.1),D87&gt;=1.35),0.068,IF(AND(B87&gt;=2.35,A87&gt;=5.3,(G87&lt;0.905),(A87&lt;7.1),D87&gt;=1.35),0.181,IF(AND((H87&lt;11.731),H87&gt;=10.505,(H87&lt;14.344),(G87&lt;0.905),(D87&lt;0.8),(D87&lt;1.35)),0.004,IF(AND(H87&gt;=11.731,H87&gt;=10.505,(H87&lt;14.344),(G87&lt;0.905),(D87&lt;0.8),(D87&lt;1.35)),0.024,IF(AND((H87&lt;14.877),A87&gt;=4.85,H87&gt;=14.344,(G87&lt;0.905),(D87&lt;0.8),(D87&lt;1.35)),0.063,IF(AND(H87&gt;=14.877,A87&gt;=4.85,H87&gt;=14.344,(G87&lt;0.905),(D87&lt;0.8),(D87&lt;1.35)),0.012,"shouldnthappen")))))))))))))))))</f>
        <v>0.181</v>
      </c>
      <c r="T87" s="1" t="n">
        <f aca="false">IF(AND(D87&gt;=0.45,(A87&lt;5.65)),0.067,IF(AND(A87&gt;=7.25,A87&gt;=5.65),0.244,IF(AND((H87&lt;9.966),G87&gt;=0.905,(D87&lt;0.45),(A87&lt;5.65)),0.062,IF(AND(H87&gt;=9.966,G87&gt;=0.905,(D87&lt;0.45),(A87&lt;5.65)),0.012,IF(AND((G87&lt;0.948),D87&gt;=2.05,(A87&lt;7.25),A87&gt;=5.65),0.157,IF(AND(G87&gt;=0.948,D87&gt;=2.05,(A87&lt;7.25),A87&gt;=5.65),0.037,IF(AND(G87&gt;=0.422,(B87&lt;3.15),(G87&lt;0.905),(D87&lt;0.45),(A87&lt;5.65)),0.011,IF(AND((D87&lt;0.25),(G87&lt;0.422),(B87&lt;3.15),(G87&lt;0.905),(D87&lt;0.45),(A87&lt;5.65)),0.04,IF(AND(D87&gt;=0.25,(G87&lt;0.422),(B87&lt;3.15),(G87&lt;0.905),(D87&lt;0.45),(A87&lt;5.65)),0.009,IF(AND((A87&lt;4.85),(B87&lt;3.25),B87&gt;=3.15,(G87&lt;0.905),(D87&lt;0.45),(A87&lt;5.65)),0.008,IF(AND(A87&gt;=4.85,(B87&lt;3.25),B87&gt;=3.15,(G87&lt;0.905),(D87&lt;0.45),(A87&lt;5.65)),-0.017,IF(AND((D87&lt;0.25),B87&gt;=3.25,B87&gt;=3.15,(G87&lt;0.905),(D87&lt;0.45),(A87&lt;5.65)),0.022,IF(AND(D87&gt;=0.25,B87&gt;=3.25,B87&gt;=3.15,(G87&lt;0.905),(D87&lt;0.45),(A87&lt;5.65)),0.009,IF(AND((F87&lt;2.5),(H87&lt;7.692),(G87&lt;0.644),(D87&lt;2.05),(A87&lt;7.25),A87&gt;=5.65),0.018,IF(AND(F87&gt;=2.5,(H87&lt;7.692),(G87&lt;0.644),(D87&lt;2.05),(A87&lt;7.25),A87&gt;=5.65),0.068,IF(AND((B87&lt;2.35),H87&gt;=7.692,(G87&lt;0.644),(D87&lt;2.05),(A87&lt;7.25),A87&gt;=5.65),0.023,IF(AND(B87&gt;=2.35,H87&gt;=7.692,(G87&lt;0.644),(D87&lt;2.05),(A87&lt;7.25),A87&gt;=5.65),0.125,IF(AND((G87&lt;0.766),(G87&lt;0.85),G87&gt;=0.644,(D87&lt;2.05),(A87&lt;7.25),A87&gt;=5.65),0.055,IF(AND(G87&gt;=0.766,(G87&lt;0.85),G87&gt;=0.644,(D87&lt;2.05),(A87&lt;7.25),A87&gt;=5.65),-0,IF(AND((B87&lt;2.95),G87&gt;=0.85,G87&gt;=0.644,(D87&lt;2.05),(A87&lt;7.25),A87&gt;=5.65),0.098,IF(AND(B87&gt;=2.95,G87&gt;=0.85,G87&gt;=0.644,(D87&lt;2.05),(A87&lt;7.25),A87&gt;=5.65),0.013,"shouldnthappen")))))))))))))))))))))</f>
        <v>0.067</v>
      </c>
      <c r="U87" s="1" t="n">
        <f aca="false">IF(AND(A87&gt;=7.25,D87&gt;=1.25),0.186,IF(AND((G87&lt;0.13),D87&gt;=0.35,(D87&lt;1.25)),-0.004,IF(AND(H87&gt;=14.246,(H87&lt;14.344),(D87&lt;0.35),(D87&lt;1.25)),-0.002,IF(AND((A87&lt;4.85),H87&gt;=14.344,(D87&lt;0.35),(D87&lt;1.25)),0.004,IF(AND(G87&gt;=0.446,(G87&lt;0.644),(A87&lt;7.25),D87&gt;=1.25),0.138,IF(AND(A87&gt;=5.45,(H87&lt;14.246),(H87&lt;14.344),(D87&lt;0.35),(D87&lt;1.25)),0.001,IF(AND((H87&lt;14.877),A87&gt;=4.85,H87&gt;=14.344,(D87&lt;0.35),(D87&lt;1.25)),0.035,IF(AND(H87&gt;=14.877,A87&gt;=4.85,H87&gt;=14.344,(D87&lt;0.35),(D87&lt;1.25)),0.007,IF(AND((B87&lt;3.35),H87&gt;=9.448,G87&gt;=0.13,D87&gt;=0.35,(D87&lt;1.25)),0.053,IF(AND(B87&gt;=3.35,H87&gt;=9.448,G87&gt;=0.13,D87&gt;=0.35,(D87&lt;1.25)),0.017,IF(AND((G87&lt;0.44),(G87&lt;0.446),(G87&lt;0.644),(A87&lt;7.25),D87&gt;=1.25),0.079,IF(AND(G87&gt;=0.44,(G87&lt;0.446),(G87&lt;0.644),(A87&lt;7.25),D87&gt;=1.25),0.02,IF(AND((A87&lt;5.95),(G87&lt;0.724),G87&gt;=0.644,(A87&lt;7.25),D87&gt;=1.25),-0.018,IF(AND(A87&gt;=5.95,(G87&lt;0.724),G87&gt;=0.644,(A87&lt;7.25),D87&gt;=1.25),0.027,IF(AND(A87&gt;=6.15,G87&gt;=0.724,G87&gt;=0.644,(A87&lt;7.25),D87&gt;=1.25),0.093,IF(AND((A87&lt;5.05),(A87&lt;5.45),(H87&lt;14.246),(H87&lt;14.344),(D87&lt;0.35),(D87&lt;1.25)),0.011,IF(AND(A87&gt;=5.05,(A87&lt;5.45),(H87&lt;14.246),(H87&lt;14.344),(D87&lt;0.35),(D87&lt;1.25)),0.021,IF(AND((A87&lt;5.4),(B87&lt;3.15),(H87&lt;9.448),G87&gt;=0.13,D87&gt;=0.35,(D87&lt;1.25)),0.007,IF(AND(A87&gt;=5.4,(B87&lt;3.15),(H87&lt;9.448),G87&gt;=0.13,D87&gt;=0.35,(D87&lt;1.25)),-0.011,IF(AND((B87&lt;3.75),B87&gt;=3.15,(H87&lt;9.448),G87&gt;=0.13,D87&gt;=0.35,(D87&lt;1.25)),0.012,IF(AND(B87&gt;=3.75,B87&gt;=3.15,(H87&lt;9.448),G87&gt;=0.13,D87&gt;=0.35,(D87&lt;1.25)),0.046,IF(AND((A87&lt;5.9),(A87&lt;6.15),G87&gt;=0.724,G87&gt;=0.644,(A87&lt;7.25),D87&gt;=1.25),0.06,IF(AND(A87&gt;=5.9,(A87&lt;6.15),G87&gt;=0.724,G87&gt;=0.644,(A87&lt;7.25),D87&gt;=1.25),0.005,"shouldnthappen")))))))))))))))))))))))</f>
        <v>0.079</v>
      </c>
      <c r="V87" s="1" t="n">
        <f aca="false">IF(AND(H87&gt;=15.155,(D87&lt;1.55)),0.084,IF(AND(A87&gt;=7.25,D87&gt;=1.55),0.141,IF(AND((G87&lt;0.043),D87&gt;=1.05,(H87&lt;15.155),(D87&lt;1.55)),-0.007,IF(AND(D87&gt;=1.85,G87&gt;=0.755,(A87&lt;7.25),D87&gt;=1.55),0.051,IF(AND((H87&lt;9.966),G87&gt;=0.905,(D87&lt;1.05),(H87&lt;15.155),(D87&lt;1.55)),0.043,IF(AND(H87&gt;=9.966,G87&gt;=0.905,(D87&lt;1.05),(H87&lt;15.155),(D87&lt;1.55)),0.007,IF(AND((G87&lt;0.278),(G87&lt;0.361),(G87&lt;0.755),(A87&lt;7.25),D87&gt;=1.55),0.08,IF(AND((A87&lt;5.8),G87&gt;=0.361,(G87&lt;0.755),(A87&lt;7.25),D87&gt;=1.55),0.019,IF(AND((A87&lt;6.05),(D87&lt;1.85),G87&gt;=0.755,(A87&lt;7.25),D87&gt;=1.55),0.01,IF(AND(A87&gt;=6.05,(D87&lt;1.85),G87&gt;=0.755,(A87&lt;7.25),D87&gt;=1.55),0.002,IF(AND((G87&lt;0.486),(B87&lt;3.15),(G87&lt;0.905),(D87&lt;1.05),(H87&lt;15.155),(D87&lt;1.55)),0.026,IF(AND(G87&gt;=0.486,(B87&lt;3.15),(G87&lt;0.905),(D87&lt;1.05),(H87&lt;15.155),(D87&lt;1.55)),0.001,IF(AND((B87&lt;3.25),B87&gt;=3.15,(G87&lt;0.905),(D87&lt;1.05),(H87&lt;15.155),(D87&lt;1.55)),-0.003,IF(AND(B87&gt;=3.25,B87&gt;=3.15,(G87&lt;0.905),(D87&lt;1.05),(H87&lt;15.155),(D87&lt;1.55)),0.012,IF(AND((H87&lt;7.426),(H87&lt;8.769),G87&gt;=0.043,D87&gt;=1.05,(H87&lt;15.155),(D87&lt;1.55)),0.041,IF(AND(H87&gt;=7.426,(H87&lt;8.769),G87&gt;=0.043,D87&gt;=1.05,(H87&lt;15.155),(D87&lt;1.55)),-0.008,IF(AND((H87&lt;10.696),H87&gt;=8.769,G87&gt;=0.043,D87&gt;=1.05,(H87&lt;15.155),(D87&lt;1.55)),0.069,IF(AND(H87&gt;=10.696,H87&gt;=8.769,G87&gt;=0.043,D87&gt;=1.05,(H87&lt;15.155),(D87&lt;1.55)),0.033,IF(AND((D87&lt;2.2),G87&gt;=0.278,(G87&lt;0.361),(G87&lt;0.755),(A87&lt;7.25),D87&gt;=1.55),0.022,IF(AND(D87&gt;=2.2,G87&gt;=0.278,(G87&lt;0.361),(G87&lt;0.755),(A87&lt;7.25),D87&gt;=1.55),-0.027,IF(AND((H87&lt;12.626),A87&gt;=5.8,G87&gt;=0.361,(G87&lt;0.755),(A87&lt;7.25),D87&gt;=1.55),0.126,IF(AND(H87&gt;=12.626,A87&gt;=5.8,G87&gt;=0.361,(G87&lt;0.755),(A87&lt;7.25),D87&gt;=1.55),0.065,"shouldnthappen"))))))))))))))))))))))</f>
        <v>0.033</v>
      </c>
      <c r="W87" s="1" t="n">
        <f aca="false">IF(AND(H87&gt;=15.155,(D87&lt;1.55)),0.064,IF(AND(A87&gt;=7.45,D87&gt;=1.55),0.115,IF(AND(B87&gt;=3.15,(H87&lt;10.257),(A87&lt;7.45),D87&gt;=1.55),0.097,IF(AND((A87&lt;4.85),H87&gt;=14.344,(D87&lt;0.35),(H87&lt;15.155),(D87&lt;1.55)),0.003,IF(AND(A87&gt;=6.05,(G87&lt;0.169),D87&gt;=0.35,(H87&lt;15.155),(D87&lt;1.55)),-0.008,IF(AND((G87&lt;0.181),G87&gt;=0.169,D87&gt;=0.35,(H87&lt;15.155),(D87&lt;1.55)),0.065,IF(AND(B87&gt;=3.05,(B87&lt;3.15),(H87&lt;10.257),(A87&lt;7.45),D87&gt;=1.55),-0.023,IF(AND(H87&gt;=11.854,(G87&lt;0.613),H87&gt;=10.257,(A87&lt;7.45),D87&gt;=1.55),0.068,IF(AND((D87&lt;0.25),(B87&lt;3.15),(H87&lt;14.344),(D87&lt;0.35),(H87&lt;15.155),(D87&lt;1.55)),0.014,IF(AND(D87&gt;=0.25,(B87&lt;3.15),(H87&lt;14.344),(D87&lt;0.35),(H87&lt;15.155),(D87&lt;1.55)),0.002,IF(AND((A87&lt;5.05),B87&gt;=3.15,(H87&lt;14.344),(D87&lt;0.35),(H87&lt;15.155),(D87&lt;1.55)),-0.001,IF(AND(A87&gt;=5.05,B87&gt;=3.15,(H87&lt;14.344),(D87&lt;0.35),(H87&lt;15.155),(D87&lt;1.55)),0.009,IF(AND((H87&lt;14.877),A87&gt;=4.85,H87&gt;=14.344,(D87&lt;0.35),(H87&lt;15.155),(D87&lt;1.55)),0.023,IF(AND(H87&gt;=14.877,A87&gt;=4.85,H87&gt;=14.344,(D87&lt;0.35),(H87&lt;15.155),(D87&lt;1.55)),0.004,IF(AND((H87&lt;13.602),(A87&lt;6.05),(G87&lt;0.169),D87&gt;=0.35,(H87&lt;15.155),(D87&lt;1.55)),0.023,IF(AND(H87&gt;=13.602,(A87&lt;6.05),(G87&lt;0.169),D87&gt;=0.35,(H87&lt;15.155),(D87&lt;1.55)),-0.006,IF(AND((B87&lt;2.95),G87&gt;=0.181,G87&gt;=0.169,D87&gt;=0.35,(H87&lt;15.155),(D87&lt;1.55)),0.019,IF(AND(B87&gt;=2.95,G87&gt;=0.181,G87&gt;=0.169,D87&gt;=0.35,(H87&lt;15.155),(D87&lt;1.55)),0.034,IF(AND((A87&lt;5.35),(B87&lt;3.05),(B87&lt;3.15),(H87&lt;10.257),(A87&lt;7.45),D87&gt;=1.55),0.009,IF(AND(A87&gt;=5.35,(B87&lt;3.05),(B87&lt;3.15),(H87&lt;10.257),(A87&lt;7.45),D87&gt;=1.55),0.058,IF(AND((B87&lt;2.9),(H87&lt;11.854),(G87&lt;0.613),H87&gt;=10.257,(A87&lt;7.45),D87&gt;=1.55),0.037,IF(AND(B87&gt;=2.9,(H87&lt;11.854),(G87&lt;0.613),H87&gt;=10.257,(A87&lt;7.45),D87&gt;=1.55),-0.005,IF(AND((A87&lt;6.4),(G87&lt;0.711),G87&gt;=0.613,H87&gt;=10.257,(A87&lt;7.45),D87&gt;=1.55),0.001,IF(AND(A87&gt;=6.4,(G87&lt;0.711),G87&gt;=0.613,H87&gt;=10.257,(A87&lt;7.45),D87&gt;=1.55),-0.002,IF(AND((D87&lt;1.9),G87&gt;=0.711,G87&gt;=0.613,H87&gt;=10.257,(A87&lt;7.45),D87&gt;=1.55),0.007,IF(AND(D87&gt;=1.9,G87&gt;=0.711,G87&gt;=0.613,H87&gt;=10.257,(A87&lt;7.45),D87&gt;=1.55),0.023,"shouldnthappen"))))))))))))))))))))))))))</f>
        <v>0.023</v>
      </c>
      <c r="X87" s="1" t="n">
        <f aca="false">IF(AND(H87&gt;=15.155,(F87&lt;2.5)),0.049,IF(AND(A87&gt;=7.45,F87&gt;=2.5),0.089,IF(AND((G87&lt;0.107),(G87&lt;0.364),(A87&lt;7.45),F87&gt;=2.5),0.055,IF(AND(A87&gt;=5.75,(G87&lt;0.572),(D87&lt;1.25),(H87&lt;15.155),(F87&lt;2.5)),-0.018,IF(AND((A87&lt;5.7),(H87&lt;12.626),G87&gt;=0.364,(A87&lt;7.45),F87&gt;=2.5),0.012,IF(AND(A87&gt;=5.7,(H87&lt;12.626),G87&gt;=0.364,(A87&lt;7.45),F87&gt;=2.5),0.065,IF(AND((G87&lt;0.628),H87&gt;=12.626,G87&gt;=0.364,(A87&lt;7.45),F87&gt;=2.5),0.047,IF(AND((G87&lt;0.545),(A87&lt;5.75),(G87&lt;0.572),(D87&lt;1.25),(H87&lt;15.155),(F87&lt;2.5)),0.007,IF(AND(G87&gt;=0.545,(A87&lt;5.75),(G87&lt;0.572),(D87&lt;1.25),(H87&lt;15.155),(F87&lt;2.5)),-0.009,IF(AND((D87&lt;0.3),(H87&lt;11.788),G87&gt;=0.572,(D87&lt;1.25),(H87&lt;15.155),(F87&lt;2.5)),0.01,IF(AND(D87&gt;=0.3,(H87&lt;11.788),G87&gt;=0.572,(D87&lt;1.25),(H87&lt;15.155),(F87&lt;2.5)),0.03,IF(AND((A87&lt;4.75),H87&gt;=11.788,G87&gt;=0.572,(D87&lt;1.25),(H87&lt;15.155),(F87&lt;2.5)),0.001,IF(AND(A87&gt;=4.75,H87&gt;=11.788,G87&gt;=0.572,(D87&lt;1.25),(H87&lt;15.155),(F87&lt;2.5)),0.01,IF(AND((A87&lt;5.5),(A87&lt;6.15),(G87&lt;0.652),D87&gt;=1.25,(H87&lt;15.155),(F87&lt;2.5)),0.014,IF(AND(A87&gt;=5.5,(A87&lt;6.15),(G87&lt;0.652),D87&gt;=1.25,(H87&lt;15.155),(F87&lt;2.5)),0.049,IF(AND((H87&lt;12.206),A87&gt;=6.15,(G87&lt;0.652),D87&gt;=1.25,(H87&lt;15.155),(F87&lt;2.5)),-0.009,IF(AND(H87&gt;=12.206,A87&gt;=6.15,(G87&lt;0.652),D87&gt;=1.25,(H87&lt;15.155),(F87&lt;2.5)),0.021,IF(AND((A87&lt;5.55),(A87&lt;6.2),G87&gt;=0.652,D87&gt;=1.25,(H87&lt;15.155),(F87&lt;2.5)),0.011,IF(AND(A87&gt;=5.55,(A87&lt;6.2),G87&gt;=0.652,D87&gt;=1.25,(H87&lt;15.155),(F87&lt;2.5)),-0.019,IF(AND((B87&lt;3.2),A87&gt;=6.2,G87&gt;=0.652,D87&gt;=1.25,(H87&lt;15.155),(F87&lt;2.5)),0.025,IF(AND(B87&gt;=3.2,A87&gt;=6.2,G87&gt;=0.652,D87&gt;=1.25,(H87&lt;15.155),(F87&lt;2.5)),0.001,IF(AND((G87&lt;0.183),(G87&lt;0.301),G87&gt;=0.107,(G87&lt;0.364),(A87&lt;7.45),F87&gt;=2.5),-0.009,IF(AND(G87&gt;=0.183,(G87&lt;0.301),G87&gt;=0.107,(G87&lt;0.364),(A87&lt;7.45),F87&gt;=2.5),0.022,IF(AND((D87&lt;2.2),G87&gt;=0.301,G87&gt;=0.107,(G87&lt;0.364),(A87&lt;7.45),F87&gt;=2.5),0.004,IF(AND(D87&gt;=2.2,G87&gt;=0.301,G87&gt;=0.107,(G87&lt;0.364),(A87&lt;7.45),F87&gt;=2.5),-0.02,IF(AND((G87&lt;0.787),G87&gt;=0.628,H87&gt;=12.626,G87&gt;=0.364,(A87&lt;7.45),F87&gt;=2.5),-0.001,IF(AND(G87&gt;=0.787,G87&gt;=0.628,H87&gt;=12.626,G87&gt;=0.364,(A87&lt;7.45),F87&gt;=2.5),0.016,"shouldnthappen")))))))))))))))))))))))))))</f>
        <v>0.014</v>
      </c>
      <c r="Y87" s="1" t="n">
        <f aca="false">IF(AND(H87&gt;=15.155,(D87&lt;1.55)),0.037,IF(AND(D87&gt;=2.45,(A87&lt;7.45),D87&gt;=1.55),0.054,IF(AND((A87&lt;7.8),A87&gt;=7.45,D87&gt;=1.55),0.078,IF(AND(A87&gt;=7.8,A87&gt;=7.45,D87&gt;=1.55),0.021,IF(AND(A87&gt;=6.2,G87&gt;=0.68,D87&gt;=1.25,(H87&lt;15.155),(D87&lt;1.55)),0.019,IF(AND((B87&lt;2.65),(A87&lt;4.95),(G87&lt;0.572),(D87&lt;1.25),(H87&lt;15.155),(D87&lt;1.55)),0.021,IF(AND(B87&gt;=2.65,(A87&lt;4.95),(G87&lt;0.572),(D87&lt;1.25),(H87&lt;15.155),(D87&lt;1.55)),0.006,IF(AND((H87&lt;14.344),A87&gt;=4.95,(G87&lt;0.572),(D87&lt;1.25),(H87&lt;15.155),(D87&lt;1.55)),-0.005,IF(AND(H87&gt;=14.344,A87&gt;=4.95,(G87&lt;0.572),(D87&lt;1.25),(H87&lt;15.155),(D87&lt;1.55)),0.013,IF(AND((G87&lt;0.833),(H87&lt;11.788),G87&gt;=0.572,(D87&lt;1.25),(H87&lt;15.155),(D87&lt;1.55)),0.009,IF(AND(G87&gt;=0.833,(H87&lt;11.788),G87&gt;=0.572,(D87&lt;1.25),(H87&lt;15.155),(D87&lt;1.55)),0.024,IF(AND((A87&lt;4.75),H87&gt;=11.788,G87&gt;=0.572,(D87&lt;1.25),(H87&lt;15.155),(D87&lt;1.55)),0.001,IF(AND(A87&gt;=4.75,H87&gt;=11.788,G87&gt;=0.572,(D87&lt;1.25),(H87&lt;15.155),(D87&lt;1.55)),0.008,IF(AND((A87&lt;5.65),(A87&lt;6.15),(G87&lt;0.68),D87&gt;=1.25,(H87&lt;15.155),(D87&lt;1.55)),0.017,IF(AND(A87&gt;=5.65,(A87&lt;6.15),(G87&lt;0.68),D87&gt;=1.25,(H87&lt;15.155),(D87&lt;1.55)),0.039,IF(AND((G87&lt;0.436),A87&gt;=6.15,(G87&lt;0.68),D87&gt;=1.25,(H87&lt;15.155),(D87&lt;1.55)),-0.004,IF(AND(G87&gt;=0.436,A87&gt;=6.15,(G87&lt;0.68),D87&gt;=1.25,(H87&lt;15.155),(D87&lt;1.55)),0.022,IF(AND((A87&lt;5.55),(A87&lt;6.2),G87&gt;=0.68,D87&gt;=1.25,(H87&lt;15.155),(D87&lt;1.55)),0.009,IF(AND(A87&gt;=5.55,(A87&lt;6.2),G87&gt;=0.68,D87&gt;=1.25,(H87&lt;15.155),(D87&lt;1.55)),-0.016,IF(AND((G87&lt;0.107),(G87&lt;0.361),(G87&lt;0.613),(D87&lt;2.45),(A87&lt;7.45),D87&gt;=1.55),0.042,IF(AND(G87&gt;=0.107,(G87&lt;0.361),(G87&lt;0.613),(D87&lt;2.45),(A87&lt;7.45),D87&gt;=1.55),0.002,IF(AND((D87&lt;2.35),G87&gt;=0.361,(G87&lt;0.613),(D87&lt;2.45),(A87&lt;7.45),D87&gt;=1.55),0.051,IF(AND(D87&gt;=2.35,G87&gt;=0.361,(G87&lt;0.613),(D87&lt;2.45),(A87&lt;7.45),D87&gt;=1.55),0.016,IF(AND((A87&lt;6.4),(G87&lt;0.711),G87&gt;=0.613,(D87&lt;2.45),(A87&lt;7.45),D87&gt;=1.55),0.001,IF(AND(A87&gt;=6.4,(G87&lt;0.711),G87&gt;=0.613,(D87&lt;2.45),(A87&lt;7.45),D87&gt;=1.55),-0.002,IF(AND((B87&lt;2.95),G87&gt;=0.711,G87&gt;=0.613,(D87&lt;2.45),(A87&lt;7.45),D87&gt;=1.55),0.023,IF(AND(B87&gt;=2.95,G87&gt;=0.711,G87&gt;=0.613,(D87&lt;2.45),(A87&lt;7.45),D87&gt;=1.55),0.01,"shouldnthappen")))))))))))))))))))))))))))</f>
        <v>0.017</v>
      </c>
      <c r="Z87" s="1" t="n">
        <f aca="false">IF(AND(A87&gt;=7.45,D87&gt;=1.75),0.056,IF(AND(H87&gt;=15.059,A87&gt;=5.55,(D87&lt;1.75)),0.028,IF(AND((D87&lt;0.35),G87&gt;=0.905,(A87&lt;5.55),(D87&lt;1.75)),0.005,IF(AND(D87&gt;=0.35,G87&gt;=0.905,(A87&lt;5.55),(D87&lt;1.75)),0.026,IF(AND((H87&lt;8.711),D87&gt;=2.45,(A87&lt;7.45),D87&gt;=1.75),0.011,IF(AND(H87&gt;=8.711,D87&gt;=2.45,(A87&lt;7.45),D87&gt;=1.75),0.049,IF(AND((G87&lt;0.107),(G87&lt;0.487),(D87&lt;2.45),(A87&lt;7.45),D87&gt;=1.75),0.032,IF(AND((H87&lt;10.915),(A87&lt;4.5),(B87&lt;3.15),(G87&lt;0.905),(A87&lt;5.55),(D87&lt;1.75)),-0.001,IF(AND(H87&gt;=10.915,(A87&lt;4.5),(B87&lt;3.15),(G87&lt;0.905),(A87&lt;5.55),(D87&lt;1.75)),0.003,IF(AND((A87&lt;5.05),A87&gt;=4.5,(B87&lt;3.15),(G87&lt;0.905),(A87&lt;5.55),(D87&lt;1.75)),0.015,IF(AND(A87&gt;=5.05,A87&gt;=4.5,(B87&lt;3.15),(G87&lt;0.905),(A87&lt;5.55),(D87&lt;1.75)),0.006,IF(AND((G87&lt;0.05),(G87&lt;0.091),B87&gt;=3.15,(G87&lt;0.905),(A87&lt;5.55),(D87&lt;1.75)),0.001,IF(AND(G87&gt;=0.05,(G87&lt;0.091),B87&gt;=3.15,(G87&lt;0.905),(A87&lt;5.55),(D87&lt;1.75)),0.008,IF(AND((G87&lt;0.587),G87&gt;=0.091,B87&gt;=3.15,(G87&lt;0.905),(A87&lt;5.55),(D87&lt;1.75)),-0.003,IF(AND(G87&gt;=0.587,G87&gt;=0.091,B87&gt;=3.15,(G87&lt;0.905),(A87&lt;5.55),(D87&lt;1.75)),0.004,IF(AND((F87&lt;2.5),(B87&lt;2.85),(G87&lt;0.419),(H87&lt;15.059),A87&gt;=5.55,(D87&lt;1.75)),0.041,IF(AND(F87&gt;=2.5,(B87&lt;2.85),(G87&lt;0.419),(H87&lt;15.059),A87&gt;=5.55,(D87&lt;1.75)),0.015,IF(AND((G87&lt;0.164),B87&gt;=2.85,(G87&lt;0.419),(H87&lt;15.059),A87&gt;=5.55,(D87&lt;1.75)),0.01,IF(AND(G87&gt;=0.164,B87&gt;=2.85,(G87&lt;0.419),(H87&lt;15.059),A87&gt;=5.55,(D87&lt;1.75)),-0.001,IF(AND((B87&lt;2.55),(B87&lt;2.95),G87&gt;=0.419,(H87&lt;15.059),A87&gt;=5.55,(D87&lt;1.75)),0.014,IF(AND(B87&gt;=2.55,(B87&lt;2.95),G87&gt;=0.419,(H87&lt;15.059),A87&gt;=5.55,(D87&lt;1.75)),-0.013,IF(AND((D87&lt;1.55),B87&gt;=2.95,G87&gt;=0.419,(H87&lt;15.059),A87&gt;=5.55,(D87&lt;1.75)),0.023,IF(AND(D87&gt;=1.55,B87&gt;=2.95,G87&gt;=0.419,(H87&lt;15.059),A87&gt;=5.55,(D87&lt;1.75)),0.005,IF(AND((H87&lt;13.278),G87&gt;=0.107,(G87&lt;0.487),(D87&lt;2.45),(A87&lt;7.45),D87&gt;=1.75),-0.009,IF(AND(H87&gt;=13.278,G87&gt;=0.107,(G87&lt;0.487),(D87&lt;2.45),(A87&lt;7.45),D87&gt;=1.75),0.017,IF(AND((D87&lt;2.35),(G87&lt;0.571),G87&gt;=0.487,(D87&lt;2.45),(A87&lt;7.45),D87&gt;=1.75),0.053,IF(AND(D87&gt;=2.35,(G87&lt;0.571),G87&gt;=0.487,(D87&lt;2.45),(A87&lt;7.45),D87&gt;=1.75),0.009,IF(AND((G87&lt;0.779),G87&gt;=0.571,G87&gt;=0.487,(D87&lt;2.45),(A87&lt;7.45),D87&gt;=1.75),0.006,IF(AND(G87&gt;=0.779,G87&gt;=0.571,G87&gt;=0.487,(D87&lt;2.45),(A87&lt;7.45),D87&gt;=1.75),0.016,"shouldnthappen")))))))))))))))))))))))))))))</f>
        <v>0.006</v>
      </c>
      <c r="AA87" s="1" t="n">
        <f aca="false">IF(AND((A87&lt;7.8),A87&gt;=7.45,D87&gt;=1.75),0.051,IF(AND(A87&gt;=7.8,A87&gt;=7.45,D87&gt;=1.75),0.01,IF(AND(B87&gt;=3.35,B87&gt;=3.25,(A87&lt;7.45),D87&gt;=1.75),0.016,IF(AND((H87&lt;8.308),(D87&lt;0.15),(H87&lt;13.655),(D87&lt;0.35),(D87&lt;1.75)),0.009,IF(AND((H87&lt;14.529),(G87&lt;0.293),H87&gt;=13.655,(D87&lt;0.35),(D87&lt;1.75)),0.011,IF(AND(H87&gt;=14.529,(G87&lt;0.293),H87&gt;=13.655,(D87&lt;0.35),(D87&lt;1.75)),0.001,IF(AND(D87&gt;=0.25,G87&gt;=0.293,H87&gt;=13.655,(D87&lt;0.35),(D87&lt;1.75)),-0.004,IF(AND(H87&gt;=10.635,(H87&lt;10.696),(H87&lt;13.906),D87&gt;=0.35,(D87&lt;1.75)),0.036,IF(AND(G87&gt;=0.833,H87&gt;=10.696,(H87&lt;13.906),D87&gt;=0.35,(D87&lt;1.75)),0.016,IF(AND((A87&lt;6.65),(G87&lt;0.247),H87&gt;=13.906,D87&gt;=0.35,(D87&lt;1.75)),-0.008,IF(AND(A87&gt;=6.65,(G87&lt;0.247),H87&gt;=13.906,D87&gt;=0.35,(D87&lt;1.75)),0.011,IF(AND((B87&lt;2.45),G87&gt;=0.247,H87&gt;=13.906,D87&gt;=0.35,(D87&lt;1.75)),0,IF(AND((D87&lt;1.85),(B87&lt;2.95),(B87&lt;3.25),(A87&lt;7.45),D87&gt;=1.75),0.033,IF(AND((G87&lt;0.428),(B87&lt;3.35),B87&gt;=3.25,(A87&lt;7.45),D87&gt;=1.75),0.009,IF(AND(G87&gt;=0.428,(B87&lt;3.35),B87&gt;=3.25,(A87&lt;7.45),D87&gt;=1.75),0.042,IF(AND((A87&lt;4.6),H87&gt;=8.308,(D87&lt;0.15),(H87&lt;13.655),(D87&lt;0.35),(D87&lt;1.75)),0.003,IF(AND(A87&gt;=4.6,H87&gt;=8.308,(D87&lt;0.15),(H87&lt;13.655),(D87&lt;0.35),(D87&lt;1.75)),0,IF(AND((H87&lt;8.834),(A87&lt;5.05),D87&gt;=0.15,(H87&lt;13.655),(D87&lt;0.35),(D87&lt;1.75)),0.002,IF(AND(H87&gt;=8.834,(A87&lt;5.05),D87&gt;=0.15,(H87&lt;13.655),(D87&lt;0.35),(D87&lt;1.75)),-0.008,IF(AND((A87&lt;5.45),A87&gt;=5.05,D87&gt;=0.15,(H87&lt;13.655),(D87&lt;0.35),(D87&lt;1.75)),0.003,IF(AND(A87&gt;=5.45,A87&gt;=5.05,D87&gt;=0.15,(H87&lt;13.655),(D87&lt;0.35),(D87&lt;1.75)),-0.002,IF(AND((A87&lt;5.3),(D87&lt;0.25),G87&gt;=0.293,H87&gt;=13.655,(D87&lt;0.35),(D87&lt;1.75)),0.007,IF(AND(A87&gt;=5.3,(D87&lt;0.25),G87&gt;=0.293,H87&gt;=13.655,(D87&lt;0.35),(D87&lt;1.75)),0.001,IF(AND((H87&lt;7.309),(H87&lt;10.635),(H87&lt;10.696),(H87&lt;13.906),D87&gt;=0.35,(D87&lt;1.75)),0.014,IF(AND(H87&gt;=7.309,(H87&lt;10.635),(H87&lt;10.696),(H87&lt;13.906),D87&gt;=0.35,(D87&lt;1.75)),0.006,IF(AND((H87&lt;12.093),(G87&lt;0.833),H87&gt;=10.696,(H87&lt;13.906),D87&gt;=0.35,(D87&lt;1.75)),-0.01,IF(AND(H87&gt;=12.093,(G87&lt;0.833),H87&gt;=10.696,(H87&lt;13.906),D87&gt;=0.35,(D87&lt;1.75)),0.004,IF(AND((G87&lt;0.823),B87&gt;=2.45,G87&gt;=0.247,H87&gt;=13.906,D87&gt;=0.35,(D87&lt;1.75)),0.026,IF(AND(G87&gt;=0.823,B87&gt;=2.45,G87&gt;=0.247,H87&gt;=13.906,D87&gt;=0.35,(D87&lt;1.75)),0.006,IF(AND((H87&lt;11.121),D87&gt;=1.85,(B87&lt;2.95),(B87&lt;3.25),(A87&lt;7.45),D87&gt;=1.75),0.013,IF(AND(H87&gt;=11.121,D87&gt;=1.85,(B87&lt;2.95),(B87&lt;3.25),(A87&lt;7.45),D87&gt;=1.75),0.005,IF(AND((A87&lt;6.05),(A87&lt;6.45),B87&gt;=2.95,(B87&lt;3.25),(A87&lt;7.45),D87&gt;=1.75),0.001,IF(AND(A87&gt;=6.05,(A87&lt;6.45),B87&gt;=2.95,(B87&lt;3.25),(A87&lt;7.45),D87&gt;=1.75),-0.005,IF(AND((G87&lt;0.42),A87&gt;=6.45,B87&gt;=2.95,(B87&lt;3.25),(A87&lt;7.45),D87&gt;=1.75),0.004,IF(AND(G87&gt;=0.42,A87&gt;=6.45,B87&gt;=2.95,(B87&lt;3.25),(A87&lt;7.45),D87&gt;=1.75),0.019,"shouldnthappen")))))))))))))))))))))))))))))))))))</f>
        <v>0.004</v>
      </c>
      <c r="AB87" s="1" t="n">
        <f aca="false">+ 0.5</f>
        <v>0.5</v>
      </c>
    </row>
    <row r="88" customFormat="false" ht="13.8" hidden="false" customHeight="false" outlineLevel="0" collapsed="false">
      <c r="A88" s="11" t="n">
        <v>6</v>
      </c>
      <c r="B88" s="1" t="n">
        <v>3.4</v>
      </c>
      <c r="C88" s="1" t="n">
        <v>4.5</v>
      </c>
      <c r="D88" s="1" t="n">
        <v>1.6</v>
      </c>
      <c r="E88" s="1" t="s">
        <v>92</v>
      </c>
      <c r="F88" s="1" t="n">
        <v>2</v>
      </c>
      <c r="G88" s="1" t="n">
        <v>0.152361918007955</v>
      </c>
      <c r="H88" s="18" t="n">
        <v>9.64788932958618</v>
      </c>
      <c r="I88" s="1" t="n">
        <f aca="false">C88</f>
        <v>4.5</v>
      </c>
      <c r="J88" s="1" t="n">
        <f aca="false">SUM(M88:AB88)</f>
        <v>4.906</v>
      </c>
      <c r="K88" s="15" t="n">
        <f aca="false">1-SQRT(VAR(M88:AB88, I88)) / AVERAGE(M88:AB88)</f>
        <v>-2.53408295840725</v>
      </c>
      <c r="L88" s="1" t="n">
        <f aca="false">(J88-I88)/I88</f>
        <v>0.0902222222222222</v>
      </c>
      <c r="M88" s="1" t="n">
        <f aca="false">IF(AND((H88&lt;5.245),(D88&lt;0.8)),0.075,IF(AND(H88&gt;=5.245,(D88&lt;0.8)),0.279,IF(AND((D88&lt;1.45),D88&gt;=0.8),1.043,IF(AND(D88&gt;=1.45,D88&gt;=0.8),1.423,"shouldnthappen"))))</f>
        <v>1.423</v>
      </c>
      <c r="N88" s="1" t="n">
        <f aca="false">IF(AND((A88&lt;4.35),(D88&lt;0.8)),0.048,IF(AND(A88&gt;=4.35,(D88&lt;0.8)),0.198,IF(AND(F88&gt;=2.5,D88&gt;=0.8),1.048,IF(AND((A88&lt;5.15),(F88&lt;2.5),D88&gt;=0.8),0.321,IF(AND(A88&gt;=5.15,(F88&lt;2.5),D88&gt;=0.8),0.783,"shouldnthappen")))))</f>
        <v>0.783</v>
      </c>
      <c r="O88" s="1" t="n">
        <f aca="false">IF(AND((H88&lt;5.245),(D88&lt;0.8)),0.034,IF(AND((A88&lt;5.9),D88&gt;=0.8),0.489,IF(AND(A88&gt;=5.9,D88&gt;=0.8),0.721,IF(AND((A88&lt;4.35),H88&gt;=5.245,(D88&lt;0.8)),0.041,IF(AND(A88&gt;=4.35,H88&gt;=5.245,(D88&lt;0.8)),0.142,"shouldnthappen")))))</f>
        <v>0.721</v>
      </c>
      <c r="P88" s="1" t="n">
        <f aca="false">IF(AND((B88&lt;2.8),(D88&lt;1.15)),0.244,IF(AND((D88&lt;1.75),D88&gt;=1.15),0.396,IF(AND(D88&gt;=1.75,D88&gt;=1.15),0.554,IF(AND((A88&lt;5.05),B88&gt;=2.8,(D88&lt;1.15)),0.078,IF(AND((H88&lt;14.877),A88&gt;=5.05,B88&gt;=2.8,(D88&lt;1.15)),0.118,IF(AND(H88&gt;=14.877,A88&gt;=5.05,B88&gt;=2.8,(D88&lt;1.15)),0.027,"shouldnthappen"))))))</f>
        <v>0.396</v>
      </c>
      <c r="Q88" s="1" t="n">
        <f aca="false">IF(AND(D88&gt;=0.45,(D88&lt;1.15)),0.17,IF(AND(A88&gt;=7.1,D88&gt;=1.15),0.539,IF(AND((A88&lt;6.25),(A88&lt;7.1),D88&gt;=1.15),0.258,IF(AND(A88&gt;=6.25,(A88&lt;7.1),D88&gt;=1.15),0.344,IF(AND(G88&gt;=0.418,(A88&lt;5.05),(D88&lt;0.45),(D88&lt;1.15)),0.033,IF(AND((H88&lt;14.494),(G88&lt;0.418),(A88&lt;5.05),(D88&lt;0.45),(D88&lt;1.15)),0.061,IF(AND(H88&gt;=14.494,(G88&lt;0.418),(A88&lt;5.05),(D88&lt;0.45),(D88&lt;1.15)),0.015,IF(AND(H88&gt;=14.877,(B88&lt;3.85),A88&gt;=5.05,(D88&lt;0.45),(D88&lt;1.15)),0.023,IF(AND((B88&lt;4),B88&gt;=3.85,A88&gt;=5.05,(D88&lt;0.45),(D88&lt;1.15)),0.009,IF(AND(B88&gt;=4,B88&gt;=3.85,A88&gt;=5.05,(D88&lt;0.45),(D88&lt;1.15)),0.052,IF(AND((G88&lt;0.05),(H88&lt;14.877),(B88&lt;3.85),A88&gt;=5.05,(D88&lt;0.45),(D88&lt;1.15)),0.024,IF(AND(G88&gt;=0.05,(H88&lt;14.877),(B88&lt;3.85),A88&gt;=5.05,(D88&lt;0.45),(D88&lt;1.15)),0.091,"shouldnthappen"))))))))))))</f>
        <v>0.258</v>
      </c>
      <c r="R88" s="1" t="n">
        <f aca="false">IF(AND(A88&gt;=7.1,D88&gt;=0.8),0.401,IF(AND((A88&lt;4.5),(G88&lt;0.905),(D88&lt;0.8)),0.024,IF(AND((H88&lt;9.966),G88&gt;=0.905,(D88&lt;0.8)),0.094,IF(AND(H88&gt;=9.966,G88&gt;=0.905,(D88&lt;0.8)),0.026,IF(AND(D88&gt;=2.05,(A88&lt;7.1),D88&gt;=0.8),0.277,IF(AND((H88&lt;5.523),A88&gt;=4.5,(G88&lt;0.905),(D88&lt;0.8)),0.012,IF(AND(H88&gt;=5.523,A88&gt;=4.5,(G88&lt;0.905),(D88&lt;0.8)),0.049,IF(AND((A88&lt;5.3),(D88&lt;2.05),(A88&lt;7.1),D88&gt;=0.8),0.095,IF(AND(A88&gt;=5.3,(D88&lt;2.05),(A88&lt;7.1),D88&gt;=0.8),0.196,"shouldnthappen")))))))))</f>
        <v>0.196</v>
      </c>
      <c r="S88" s="1" t="n">
        <f aca="false">IF(AND(A88&gt;=7.1,D88&gt;=1.35),0.298,IF(AND(G88&gt;=0.905,(D88&lt;0.8),(D88&lt;1.35)),0.068,IF(AND(H88&gt;=9.386,D88&gt;=0.8,(D88&lt;1.35)),0.126,IF(AND((H88&lt;7.426),(H88&lt;9.386),D88&gt;=0.8,(D88&lt;1.35)),0.091,IF(AND((A88&lt;5.3),(G88&lt;0.905),(A88&lt;7.1),D88&gt;=1.35),0.063,IF(AND((D88&lt;2.05),G88&gt;=0.905,(A88&lt;7.1),D88&gt;=1.35),0.015,IF(AND(D88&gt;=2.05,G88&gt;=0.905,(A88&lt;7.1),D88&gt;=1.35),0.089,IF(AND((H88&lt;10.505),(H88&lt;14.344),(G88&lt;0.905),(D88&lt;0.8),(D88&lt;1.35)),0.035,IF(AND((A88&lt;4.85),H88&gt;=14.344,(G88&lt;0.905),(D88&lt;0.8),(D88&lt;1.35)),0.006,IF(AND((B88&lt;2.75),H88&gt;=7.426,(H88&lt;9.386),D88&gt;=0.8,(D88&lt;1.35)),0.021,IF(AND(B88&gt;=2.75,H88&gt;=7.426,(H88&lt;9.386),D88&gt;=0.8,(D88&lt;1.35)),-0.01,IF(AND((B88&lt;2.35),A88&gt;=5.3,(G88&lt;0.905),(A88&lt;7.1),D88&gt;=1.35),0.068,IF(AND(B88&gt;=2.35,A88&gt;=5.3,(G88&lt;0.905),(A88&lt;7.1),D88&gt;=1.35),0.181,IF(AND((H88&lt;11.731),H88&gt;=10.505,(H88&lt;14.344),(G88&lt;0.905),(D88&lt;0.8),(D88&lt;1.35)),0.004,IF(AND(H88&gt;=11.731,H88&gt;=10.505,(H88&lt;14.344),(G88&lt;0.905),(D88&lt;0.8),(D88&lt;1.35)),0.024,IF(AND((H88&lt;14.877),A88&gt;=4.85,H88&gt;=14.344,(G88&lt;0.905),(D88&lt;0.8),(D88&lt;1.35)),0.063,IF(AND(H88&gt;=14.877,A88&gt;=4.85,H88&gt;=14.344,(G88&lt;0.905),(D88&lt;0.8),(D88&lt;1.35)),0.012,"shouldnthappen")))))))))))))))))</f>
        <v>0.181</v>
      </c>
      <c r="T88" s="1" t="n">
        <f aca="false">IF(AND(D88&gt;=0.45,(A88&lt;5.65)),0.067,IF(AND(A88&gt;=7.25,A88&gt;=5.65),0.244,IF(AND((H88&lt;9.966),G88&gt;=0.905,(D88&lt;0.45),(A88&lt;5.65)),0.062,IF(AND(H88&gt;=9.966,G88&gt;=0.905,(D88&lt;0.45),(A88&lt;5.65)),0.012,IF(AND((G88&lt;0.948),D88&gt;=2.05,(A88&lt;7.25),A88&gt;=5.65),0.157,IF(AND(G88&gt;=0.948,D88&gt;=2.05,(A88&lt;7.25),A88&gt;=5.65),0.037,IF(AND(G88&gt;=0.422,(B88&lt;3.15),(G88&lt;0.905),(D88&lt;0.45),(A88&lt;5.65)),0.011,IF(AND((D88&lt;0.25),(G88&lt;0.422),(B88&lt;3.15),(G88&lt;0.905),(D88&lt;0.45),(A88&lt;5.65)),0.04,IF(AND(D88&gt;=0.25,(G88&lt;0.422),(B88&lt;3.15),(G88&lt;0.905),(D88&lt;0.45),(A88&lt;5.65)),0.009,IF(AND((A88&lt;4.85),(B88&lt;3.25),B88&gt;=3.15,(G88&lt;0.905),(D88&lt;0.45),(A88&lt;5.65)),0.008,IF(AND(A88&gt;=4.85,(B88&lt;3.25),B88&gt;=3.15,(G88&lt;0.905),(D88&lt;0.45),(A88&lt;5.65)),-0.017,IF(AND((D88&lt;0.25),B88&gt;=3.25,B88&gt;=3.15,(G88&lt;0.905),(D88&lt;0.45),(A88&lt;5.65)),0.022,IF(AND(D88&gt;=0.25,B88&gt;=3.25,B88&gt;=3.15,(G88&lt;0.905),(D88&lt;0.45),(A88&lt;5.65)),0.009,IF(AND((F88&lt;2.5),(H88&lt;7.692),(G88&lt;0.644),(D88&lt;2.05),(A88&lt;7.25),A88&gt;=5.65),0.018,IF(AND(F88&gt;=2.5,(H88&lt;7.692),(G88&lt;0.644),(D88&lt;2.05),(A88&lt;7.25),A88&gt;=5.65),0.068,IF(AND((B88&lt;2.35),H88&gt;=7.692,(G88&lt;0.644),(D88&lt;2.05),(A88&lt;7.25),A88&gt;=5.65),0.023,IF(AND(B88&gt;=2.35,H88&gt;=7.692,(G88&lt;0.644),(D88&lt;2.05),(A88&lt;7.25),A88&gt;=5.65),0.125,IF(AND((G88&lt;0.766),(G88&lt;0.85),G88&gt;=0.644,(D88&lt;2.05),(A88&lt;7.25),A88&gt;=5.65),0.055,IF(AND(G88&gt;=0.766,(G88&lt;0.85),G88&gt;=0.644,(D88&lt;2.05),(A88&lt;7.25),A88&gt;=5.65),-0,IF(AND((B88&lt;2.95),G88&gt;=0.85,G88&gt;=0.644,(D88&lt;2.05),(A88&lt;7.25),A88&gt;=5.65),0.098,IF(AND(B88&gt;=2.95,G88&gt;=0.85,G88&gt;=0.644,(D88&lt;2.05),(A88&lt;7.25),A88&gt;=5.65),0.013,"shouldnthappen")))))))))))))))))))))</f>
        <v>0.125</v>
      </c>
      <c r="U88" s="1" t="n">
        <f aca="false">IF(AND(A88&gt;=7.25,D88&gt;=1.25),0.186,IF(AND((G88&lt;0.13),D88&gt;=0.35,(D88&lt;1.25)),-0.004,IF(AND(H88&gt;=14.246,(H88&lt;14.344),(D88&lt;0.35),(D88&lt;1.25)),-0.002,IF(AND((A88&lt;4.85),H88&gt;=14.344,(D88&lt;0.35),(D88&lt;1.25)),0.004,IF(AND(G88&gt;=0.446,(G88&lt;0.644),(A88&lt;7.25),D88&gt;=1.25),0.138,IF(AND(A88&gt;=5.45,(H88&lt;14.246),(H88&lt;14.344),(D88&lt;0.35),(D88&lt;1.25)),0.001,IF(AND((H88&lt;14.877),A88&gt;=4.85,H88&gt;=14.344,(D88&lt;0.35),(D88&lt;1.25)),0.035,IF(AND(H88&gt;=14.877,A88&gt;=4.85,H88&gt;=14.344,(D88&lt;0.35),(D88&lt;1.25)),0.007,IF(AND((B88&lt;3.35),H88&gt;=9.448,G88&gt;=0.13,D88&gt;=0.35,(D88&lt;1.25)),0.053,IF(AND(B88&gt;=3.35,H88&gt;=9.448,G88&gt;=0.13,D88&gt;=0.35,(D88&lt;1.25)),0.017,IF(AND((G88&lt;0.44),(G88&lt;0.446),(G88&lt;0.644),(A88&lt;7.25),D88&gt;=1.25),0.079,IF(AND(G88&gt;=0.44,(G88&lt;0.446),(G88&lt;0.644),(A88&lt;7.25),D88&gt;=1.25),0.02,IF(AND((A88&lt;5.95),(G88&lt;0.724),G88&gt;=0.644,(A88&lt;7.25),D88&gt;=1.25),-0.018,IF(AND(A88&gt;=5.95,(G88&lt;0.724),G88&gt;=0.644,(A88&lt;7.25),D88&gt;=1.25),0.027,IF(AND(A88&gt;=6.15,G88&gt;=0.724,G88&gt;=0.644,(A88&lt;7.25),D88&gt;=1.25),0.093,IF(AND((A88&lt;5.05),(A88&lt;5.45),(H88&lt;14.246),(H88&lt;14.344),(D88&lt;0.35),(D88&lt;1.25)),0.011,IF(AND(A88&gt;=5.05,(A88&lt;5.45),(H88&lt;14.246),(H88&lt;14.344),(D88&lt;0.35),(D88&lt;1.25)),0.021,IF(AND((A88&lt;5.4),(B88&lt;3.15),(H88&lt;9.448),G88&gt;=0.13,D88&gt;=0.35,(D88&lt;1.25)),0.007,IF(AND(A88&gt;=5.4,(B88&lt;3.15),(H88&lt;9.448),G88&gt;=0.13,D88&gt;=0.35,(D88&lt;1.25)),-0.011,IF(AND((B88&lt;3.75),B88&gt;=3.15,(H88&lt;9.448),G88&gt;=0.13,D88&gt;=0.35,(D88&lt;1.25)),0.012,IF(AND(B88&gt;=3.75,B88&gt;=3.15,(H88&lt;9.448),G88&gt;=0.13,D88&gt;=0.35,(D88&lt;1.25)),0.046,IF(AND((A88&lt;5.9),(A88&lt;6.15),G88&gt;=0.724,G88&gt;=0.644,(A88&lt;7.25),D88&gt;=1.25),0.06,IF(AND(A88&gt;=5.9,(A88&lt;6.15),G88&gt;=0.724,G88&gt;=0.644,(A88&lt;7.25),D88&gt;=1.25),0.005,"shouldnthappen")))))))))))))))))))))))</f>
        <v>0.079</v>
      </c>
      <c r="V88" s="1" t="n">
        <f aca="false">IF(AND(H88&gt;=15.155,(D88&lt;1.55)),0.084,IF(AND(A88&gt;=7.25,D88&gt;=1.55),0.141,IF(AND((G88&lt;0.043),D88&gt;=1.05,(H88&lt;15.155),(D88&lt;1.55)),-0.007,IF(AND(D88&gt;=1.85,G88&gt;=0.755,(A88&lt;7.25),D88&gt;=1.55),0.051,IF(AND((H88&lt;9.966),G88&gt;=0.905,(D88&lt;1.05),(H88&lt;15.155),(D88&lt;1.55)),0.043,IF(AND(H88&gt;=9.966,G88&gt;=0.905,(D88&lt;1.05),(H88&lt;15.155),(D88&lt;1.55)),0.007,IF(AND((G88&lt;0.278),(G88&lt;0.361),(G88&lt;0.755),(A88&lt;7.25),D88&gt;=1.55),0.08,IF(AND((A88&lt;5.8),G88&gt;=0.361,(G88&lt;0.755),(A88&lt;7.25),D88&gt;=1.55),0.019,IF(AND((A88&lt;6.05),(D88&lt;1.85),G88&gt;=0.755,(A88&lt;7.25),D88&gt;=1.55),0.01,IF(AND(A88&gt;=6.05,(D88&lt;1.85),G88&gt;=0.755,(A88&lt;7.25),D88&gt;=1.55),0.002,IF(AND((G88&lt;0.486),(B88&lt;3.15),(G88&lt;0.905),(D88&lt;1.05),(H88&lt;15.155),(D88&lt;1.55)),0.026,IF(AND(G88&gt;=0.486,(B88&lt;3.15),(G88&lt;0.905),(D88&lt;1.05),(H88&lt;15.155),(D88&lt;1.55)),0.001,IF(AND((B88&lt;3.25),B88&gt;=3.15,(G88&lt;0.905),(D88&lt;1.05),(H88&lt;15.155),(D88&lt;1.55)),-0.003,IF(AND(B88&gt;=3.25,B88&gt;=3.15,(G88&lt;0.905),(D88&lt;1.05),(H88&lt;15.155),(D88&lt;1.55)),0.012,IF(AND((H88&lt;7.426),(H88&lt;8.769),G88&gt;=0.043,D88&gt;=1.05,(H88&lt;15.155),(D88&lt;1.55)),0.041,IF(AND(H88&gt;=7.426,(H88&lt;8.769),G88&gt;=0.043,D88&gt;=1.05,(H88&lt;15.155),(D88&lt;1.55)),-0.008,IF(AND((H88&lt;10.696),H88&gt;=8.769,G88&gt;=0.043,D88&gt;=1.05,(H88&lt;15.155),(D88&lt;1.55)),0.069,IF(AND(H88&gt;=10.696,H88&gt;=8.769,G88&gt;=0.043,D88&gt;=1.05,(H88&lt;15.155),(D88&lt;1.55)),0.033,IF(AND((D88&lt;2.2),G88&gt;=0.278,(G88&lt;0.361),(G88&lt;0.755),(A88&lt;7.25),D88&gt;=1.55),0.022,IF(AND(D88&gt;=2.2,G88&gt;=0.278,(G88&lt;0.361),(G88&lt;0.755),(A88&lt;7.25),D88&gt;=1.55),-0.027,IF(AND((H88&lt;12.626),A88&gt;=5.8,G88&gt;=0.361,(G88&lt;0.755),(A88&lt;7.25),D88&gt;=1.55),0.126,IF(AND(H88&gt;=12.626,A88&gt;=5.8,G88&gt;=0.361,(G88&lt;0.755),(A88&lt;7.25),D88&gt;=1.55),0.065,"shouldnthappen"))))))))))))))))))))))</f>
        <v>0.08</v>
      </c>
      <c r="W88" s="1" t="n">
        <f aca="false">IF(AND(H88&gt;=15.155,(D88&lt;1.55)),0.064,IF(AND(A88&gt;=7.45,D88&gt;=1.55),0.115,IF(AND(B88&gt;=3.15,(H88&lt;10.257),(A88&lt;7.45),D88&gt;=1.55),0.097,IF(AND((A88&lt;4.85),H88&gt;=14.344,(D88&lt;0.35),(H88&lt;15.155),(D88&lt;1.55)),0.003,IF(AND(A88&gt;=6.05,(G88&lt;0.169),D88&gt;=0.35,(H88&lt;15.155),(D88&lt;1.55)),-0.008,IF(AND((G88&lt;0.181),G88&gt;=0.169,D88&gt;=0.35,(H88&lt;15.155),(D88&lt;1.55)),0.065,IF(AND(B88&gt;=3.05,(B88&lt;3.15),(H88&lt;10.257),(A88&lt;7.45),D88&gt;=1.55),-0.023,IF(AND(H88&gt;=11.854,(G88&lt;0.613),H88&gt;=10.257,(A88&lt;7.45),D88&gt;=1.55),0.068,IF(AND((D88&lt;0.25),(B88&lt;3.15),(H88&lt;14.344),(D88&lt;0.35),(H88&lt;15.155),(D88&lt;1.55)),0.014,IF(AND(D88&gt;=0.25,(B88&lt;3.15),(H88&lt;14.344),(D88&lt;0.35),(H88&lt;15.155),(D88&lt;1.55)),0.002,IF(AND((A88&lt;5.05),B88&gt;=3.15,(H88&lt;14.344),(D88&lt;0.35),(H88&lt;15.155),(D88&lt;1.55)),-0.001,IF(AND(A88&gt;=5.05,B88&gt;=3.15,(H88&lt;14.344),(D88&lt;0.35),(H88&lt;15.155),(D88&lt;1.55)),0.009,IF(AND((H88&lt;14.877),A88&gt;=4.85,H88&gt;=14.344,(D88&lt;0.35),(H88&lt;15.155),(D88&lt;1.55)),0.023,IF(AND(H88&gt;=14.877,A88&gt;=4.85,H88&gt;=14.344,(D88&lt;0.35),(H88&lt;15.155),(D88&lt;1.55)),0.004,IF(AND((H88&lt;13.602),(A88&lt;6.05),(G88&lt;0.169),D88&gt;=0.35,(H88&lt;15.155),(D88&lt;1.55)),0.023,IF(AND(H88&gt;=13.602,(A88&lt;6.05),(G88&lt;0.169),D88&gt;=0.35,(H88&lt;15.155),(D88&lt;1.55)),-0.006,IF(AND((B88&lt;2.95),G88&gt;=0.181,G88&gt;=0.169,D88&gt;=0.35,(H88&lt;15.155),(D88&lt;1.55)),0.019,IF(AND(B88&gt;=2.95,G88&gt;=0.181,G88&gt;=0.169,D88&gt;=0.35,(H88&lt;15.155),(D88&lt;1.55)),0.034,IF(AND((A88&lt;5.35),(B88&lt;3.05),(B88&lt;3.15),(H88&lt;10.257),(A88&lt;7.45),D88&gt;=1.55),0.009,IF(AND(A88&gt;=5.35,(B88&lt;3.05),(B88&lt;3.15),(H88&lt;10.257),(A88&lt;7.45),D88&gt;=1.55),0.058,IF(AND((B88&lt;2.9),(H88&lt;11.854),(G88&lt;0.613),H88&gt;=10.257,(A88&lt;7.45),D88&gt;=1.55),0.037,IF(AND(B88&gt;=2.9,(H88&lt;11.854),(G88&lt;0.613),H88&gt;=10.257,(A88&lt;7.45),D88&gt;=1.55),-0.005,IF(AND((A88&lt;6.4),(G88&lt;0.711),G88&gt;=0.613,H88&gt;=10.257,(A88&lt;7.45),D88&gt;=1.55),0.001,IF(AND(A88&gt;=6.4,(G88&lt;0.711),G88&gt;=0.613,H88&gt;=10.257,(A88&lt;7.45),D88&gt;=1.55),-0.002,IF(AND((D88&lt;1.9),G88&gt;=0.711,G88&gt;=0.613,H88&gt;=10.257,(A88&lt;7.45),D88&gt;=1.55),0.007,IF(AND(D88&gt;=1.9,G88&gt;=0.711,G88&gt;=0.613,H88&gt;=10.257,(A88&lt;7.45),D88&gt;=1.55),0.023,"shouldnthappen"))))))))))))))))))))))))))</f>
        <v>0.097</v>
      </c>
      <c r="X88" s="1" t="n">
        <f aca="false">IF(AND(H88&gt;=15.155,(F88&lt;2.5)),0.049,IF(AND(A88&gt;=7.45,F88&gt;=2.5),0.089,IF(AND((G88&lt;0.107),(G88&lt;0.364),(A88&lt;7.45),F88&gt;=2.5),0.055,IF(AND(A88&gt;=5.75,(G88&lt;0.572),(D88&lt;1.25),(H88&lt;15.155),(F88&lt;2.5)),-0.018,IF(AND((A88&lt;5.7),(H88&lt;12.626),G88&gt;=0.364,(A88&lt;7.45),F88&gt;=2.5),0.012,IF(AND(A88&gt;=5.7,(H88&lt;12.626),G88&gt;=0.364,(A88&lt;7.45),F88&gt;=2.5),0.065,IF(AND((G88&lt;0.628),H88&gt;=12.626,G88&gt;=0.364,(A88&lt;7.45),F88&gt;=2.5),0.047,IF(AND((G88&lt;0.545),(A88&lt;5.75),(G88&lt;0.572),(D88&lt;1.25),(H88&lt;15.155),(F88&lt;2.5)),0.007,IF(AND(G88&gt;=0.545,(A88&lt;5.75),(G88&lt;0.572),(D88&lt;1.25),(H88&lt;15.155),(F88&lt;2.5)),-0.009,IF(AND((D88&lt;0.3),(H88&lt;11.788),G88&gt;=0.572,(D88&lt;1.25),(H88&lt;15.155),(F88&lt;2.5)),0.01,IF(AND(D88&gt;=0.3,(H88&lt;11.788),G88&gt;=0.572,(D88&lt;1.25),(H88&lt;15.155),(F88&lt;2.5)),0.03,IF(AND((A88&lt;4.75),H88&gt;=11.788,G88&gt;=0.572,(D88&lt;1.25),(H88&lt;15.155),(F88&lt;2.5)),0.001,IF(AND(A88&gt;=4.75,H88&gt;=11.788,G88&gt;=0.572,(D88&lt;1.25),(H88&lt;15.155),(F88&lt;2.5)),0.01,IF(AND((A88&lt;5.5),(A88&lt;6.15),(G88&lt;0.652),D88&gt;=1.25,(H88&lt;15.155),(F88&lt;2.5)),0.014,IF(AND(A88&gt;=5.5,(A88&lt;6.15),(G88&lt;0.652),D88&gt;=1.25,(H88&lt;15.155),(F88&lt;2.5)),0.049,IF(AND((H88&lt;12.206),A88&gt;=6.15,(G88&lt;0.652),D88&gt;=1.25,(H88&lt;15.155),(F88&lt;2.5)),-0.009,IF(AND(H88&gt;=12.206,A88&gt;=6.15,(G88&lt;0.652),D88&gt;=1.25,(H88&lt;15.155),(F88&lt;2.5)),0.021,IF(AND((A88&lt;5.55),(A88&lt;6.2),G88&gt;=0.652,D88&gt;=1.25,(H88&lt;15.155),(F88&lt;2.5)),0.011,IF(AND(A88&gt;=5.55,(A88&lt;6.2),G88&gt;=0.652,D88&gt;=1.25,(H88&lt;15.155),(F88&lt;2.5)),-0.019,IF(AND((B88&lt;3.2),A88&gt;=6.2,G88&gt;=0.652,D88&gt;=1.25,(H88&lt;15.155),(F88&lt;2.5)),0.025,IF(AND(B88&gt;=3.2,A88&gt;=6.2,G88&gt;=0.652,D88&gt;=1.25,(H88&lt;15.155),(F88&lt;2.5)),0.001,IF(AND((G88&lt;0.183),(G88&lt;0.301),G88&gt;=0.107,(G88&lt;0.364),(A88&lt;7.45),F88&gt;=2.5),-0.009,IF(AND(G88&gt;=0.183,(G88&lt;0.301),G88&gt;=0.107,(G88&lt;0.364),(A88&lt;7.45),F88&gt;=2.5),0.022,IF(AND((D88&lt;2.2),G88&gt;=0.301,G88&gt;=0.107,(G88&lt;0.364),(A88&lt;7.45),F88&gt;=2.5),0.004,IF(AND(D88&gt;=2.2,G88&gt;=0.301,G88&gt;=0.107,(G88&lt;0.364),(A88&lt;7.45),F88&gt;=2.5),-0.02,IF(AND((G88&lt;0.787),G88&gt;=0.628,H88&gt;=12.626,G88&gt;=0.364,(A88&lt;7.45),F88&gt;=2.5),-0.001,IF(AND(G88&gt;=0.787,G88&gt;=0.628,H88&gt;=12.626,G88&gt;=0.364,(A88&lt;7.45),F88&gt;=2.5),0.016,"shouldnthappen")))))))))))))))))))))))))))</f>
        <v>0.049</v>
      </c>
      <c r="Y88" s="1" t="n">
        <f aca="false">IF(AND(H88&gt;=15.155,(D88&lt;1.55)),0.037,IF(AND(D88&gt;=2.45,(A88&lt;7.45),D88&gt;=1.55),0.054,IF(AND((A88&lt;7.8),A88&gt;=7.45,D88&gt;=1.55),0.078,IF(AND(A88&gt;=7.8,A88&gt;=7.45,D88&gt;=1.55),0.021,IF(AND(A88&gt;=6.2,G88&gt;=0.68,D88&gt;=1.25,(H88&lt;15.155),(D88&lt;1.55)),0.019,IF(AND((B88&lt;2.65),(A88&lt;4.95),(G88&lt;0.572),(D88&lt;1.25),(H88&lt;15.155),(D88&lt;1.55)),0.021,IF(AND(B88&gt;=2.65,(A88&lt;4.95),(G88&lt;0.572),(D88&lt;1.25),(H88&lt;15.155),(D88&lt;1.55)),0.006,IF(AND((H88&lt;14.344),A88&gt;=4.95,(G88&lt;0.572),(D88&lt;1.25),(H88&lt;15.155),(D88&lt;1.55)),-0.005,IF(AND(H88&gt;=14.344,A88&gt;=4.95,(G88&lt;0.572),(D88&lt;1.25),(H88&lt;15.155),(D88&lt;1.55)),0.013,IF(AND((G88&lt;0.833),(H88&lt;11.788),G88&gt;=0.572,(D88&lt;1.25),(H88&lt;15.155),(D88&lt;1.55)),0.009,IF(AND(G88&gt;=0.833,(H88&lt;11.788),G88&gt;=0.572,(D88&lt;1.25),(H88&lt;15.155),(D88&lt;1.55)),0.024,IF(AND((A88&lt;4.75),H88&gt;=11.788,G88&gt;=0.572,(D88&lt;1.25),(H88&lt;15.155),(D88&lt;1.55)),0.001,IF(AND(A88&gt;=4.75,H88&gt;=11.788,G88&gt;=0.572,(D88&lt;1.25),(H88&lt;15.155),(D88&lt;1.55)),0.008,IF(AND((A88&lt;5.65),(A88&lt;6.15),(G88&lt;0.68),D88&gt;=1.25,(H88&lt;15.155),(D88&lt;1.55)),0.017,IF(AND(A88&gt;=5.65,(A88&lt;6.15),(G88&lt;0.68),D88&gt;=1.25,(H88&lt;15.155),(D88&lt;1.55)),0.039,IF(AND((G88&lt;0.436),A88&gt;=6.15,(G88&lt;0.68),D88&gt;=1.25,(H88&lt;15.155),(D88&lt;1.55)),-0.004,IF(AND(G88&gt;=0.436,A88&gt;=6.15,(G88&lt;0.68),D88&gt;=1.25,(H88&lt;15.155),(D88&lt;1.55)),0.022,IF(AND((A88&lt;5.55),(A88&lt;6.2),G88&gt;=0.68,D88&gt;=1.25,(H88&lt;15.155),(D88&lt;1.55)),0.009,IF(AND(A88&gt;=5.55,(A88&lt;6.2),G88&gt;=0.68,D88&gt;=1.25,(H88&lt;15.155),(D88&lt;1.55)),-0.016,IF(AND((G88&lt;0.107),(G88&lt;0.361),(G88&lt;0.613),(D88&lt;2.45),(A88&lt;7.45),D88&gt;=1.55),0.042,IF(AND(G88&gt;=0.107,(G88&lt;0.361),(G88&lt;0.613),(D88&lt;2.45),(A88&lt;7.45),D88&gt;=1.55),0.002,IF(AND((D88&lt;2.35),G88&gt;=0.361,(G88&lt;0.613),(D88&lt;2.45),(A88&lt;7.45),D88&gt;=1.55),0.051,IF(AND(D88&gt;=2.35,G88&gt;=0.361,(G88&lt;0.613),(D88&lt;2.45),(A88&lt;7.45),D88&gt;=1.55),0.016,IF(AND((A88&lt;6.4),(G88&lt;0.711),G88&gt;=0.613,(D88&lt;2.45),(A88&lt;7.45),D88&gt;=1.55),0.001,IF(AND(A88&gt;=6.4,(G88&lt;0.711),G88&gt;=0.613,(D88&lt;2.45),(A88&lt;7.45),D88&gt;=1.55),-0.002,IF(AND((B88&lt;2.95),G88&gt;=0.711,G88&gt;=0.613,(D88&lt;2.45),(A88&lt;7.45),D88&gt;=1.55),0.023,IF(AND(B88&gt;=2.95,G88&gt;=0.711,G88&gt;=0.613,(D88&lt;2.45),(A88&lt;7.45),D88&gt;=1.55),0.01,"shouldnthappen")))))))))))))))))))))))))))</f>
        <v>0.002</v>
      </c>
      <c r="Z88" s="1" t="n">
        <f aca="false">IF(AND(A88&gt;=7.45,D88&gt;=1.75),0.056,IF(AND(H88&gt;=15.059,A88&gt;=5.55,(D88&lt;1.75)),0.028,IF(AND((D88&lt;0.35),G88&gt;=0.905,(A88&lt;5.55),(D88&lt;1.75)),0.005,IF(AND(D88&gt;=0.35,G88&gt;=0.905,(A88&lt;5.55),(D88&lt;1.75)),0.026,IF(AND((H88&lt;8.711),D88&gt;=2.45,(A88&lt;7.45),D88&gt;=1.75),0.011,IF(AND(H88&gt;=8.711,D88&gt;=2.45,(A88&lt;7.45),D88&gt;=1.75),0.049,IF(AND((G88&lt;0.107),(G88&lt;0.487),(D88&lt;2.45),(A88&lt;7.45),D88&gt;=1.75),0.032,IF(AND((H88&lt;10.915),(A88&lt;4.5),(B88&lt;3.15),(G88&lt;0.905),(A88&lt;5.55),(D88&lt;1.75)),-0.001,IF(AND(H88&gt;=10.915,(A88&lt;4.5),(B88&lt;3.15),(G88&lt;0.905),(A88&lt;5.55),(D88&lt;1.75)),0.003,IF(AND((A88&lt;5.05),A88&gt;=4.5,(B88&lt;3.15),(G88&lt;0.905),(A88&lt;5.55),(D88&lt;1.75)),0.015,IF(AND(A88&gt;=5.05,A88&gt;=4.5,(B88&lt;3.15),(G88&lt;0.905),(A88&lt;5.55),(D88&lt;1.75)),0.006,IF(AND((G88&lt;0.05),(G88&lt;0.091),B88&gt;=3.15,(G88&lt;0.905),(A88&lt;5.55),(D88&lt;1.75)),0.001,IF(AND(G88&gt;=0.05,(G88&lt;0.091),B88&gt;=3.15,(G88&lt;0.905),(A88&lt;5.55),(D88&lt;1.75)),0.008,IF(AND((G88&lt;0.587),G88&gt;=0.091,B88&gt;=3.15,(G88&lt;0.905),(A88&lt;5.55),(D88&lt;1.75)),-0.003,IF(AND(G88&gt;=0.587,G88&gt;=0.091,B88&gt;=3.15,(G88&lt;0.905),(A88&lt;5.55),(D88&lt;1.75)),0.004,IF(AND((F88&lt;2.5),(B88&lt;2.85),(G88&lt;0.419),(H88&lt;15.059),A88&gt;=5.55,(D88&lt;1.75)),0.041,IF(AND(F88&gt;=2.5,(B88&lt;2.85),(G88&lt;0.419),(H88&lt;15.059),A88&gt;=5.55,(D88&lt;1.75)),0.015,IF(AND((G88&lt;0.164),B88&gt;=2.85,(G88&lt;0.419),(H88&lt;15.059),A88&gt;=5.55,(D88&lt;1.75)),0.01,IF(AND(G88&gt;=0.164,B88&gt;=2.85,(G88&lt;0.419),(H88&lt;15.059),A88&gt;=5.55,(D88&lt;1.75)),-0.001,IF(AND((B88&lt;2.55),(B88&lt;2.95),G88&gt;=0.419,(H88&lt;15.059),A88&gt;=5.55,(D88&lt;1.75)),0.014,IF(AND(B88&gt;=2.55,(B88&lt;2.95),G88&gt;=0.419,(H88&lt;15.059),A88&gt;=5.55,(D88&lt;1.75)),-0.013,IF(AND((D88&lt;1.55),B88&gt;=2.95,G88&gt;=0.419,(H88&lt;15.059),A88&gt;=5.55,(D88&lt;1.75)),0.023,IF(AND(D88&gt;=1.55,B88&gt;=2.95,G88&gt;=0.419,(H88&lt;15.059),A88&gt;=5.55,(D88&lt;1.75)),0.005,IF(AND((H88&lt;13.278),G88&gt;=0.107,(G88&lt;0.487),(D88&lt;2.45),(A88&lt;7.45),D88&gt;=1.75),-0.009,IF(AND(H88&gt;=13.278,G88&gt;=0.107,(G88&lt;0.487),(D88&lt;2.45),(A88&lt;7.45),D88&gt;=1.75),0.017,IF(AND((D88&lt;2.35),(G88&lt;0.571),G88&gt;=0.487,(D88&lt;2.45),(A88&lt;7.45),D88&gt;=1.75),0.053,IF(AND(D88&gt;=2.35,(G88&lt;0.571),G88&gt;=0.487,(D88&lt;2.45),(A88&lt;7.45),D88&gt;=1.75),0.009,IF(AND((G88&lt;0.779),G88&gt;=0.571,G88&gt;=0.487,(D88&lt;2.45),(A88&lt;7.45),D88&gt;=1.75),0.006,IF(AND(G88&gt;=0.779,G88&gt;=0.571,G88&gt;=0.487,(D88&lt;2.45),(A88&lt;7.45),D88&gt;=1.75),0.016,"shouldnthappen")))))))))))))))))))))))))))))</f>
        <v>0.01</v>
      </c>
      <c r="AA88" s="1" t="n">
        <f aca="false">IF(AND((A88&lt;7.8),A88&gt;=7.45,D88&gt;=1.75),0.051,IF(AND(A88&gt;=7.8,A88&gt;=7.45,D88&gt;=1.75),0.01,IF(AND(B88&gt;=3.35,B88&gt;=3.25,(A88&lt;7.45),D88&gt;=1.75),0.016,IF(AND((H88&lt;8.308),(D88&lt;0.15),(H88&lt;13.655),(D88&lt;0.35),(D88&lt;1.75)),0.009,IF(AND((H88&lt;14.529),(G88&lt;0.293),H88&gt;=13.655,(D88&lt;0.35),(D88&lt;1.75)),0.011,IF(AND(H88&gt;=14.529,(G88&lt;0.293),H88&gt;=13.655,(D88&lt;0.35),(D88&lt;1.75)),0.001,IF(AND(D88&gt;=0.25,G88&gt;=0.293,H88&gt;=13.655,(D88&lt;0.35),(D88&lt;1.75)),-0.004,IF(AND(H88&gt;=10.635,(H88&lt;10.696),(H88&lt;13.906),D88&gt;=0.35,(D88&lt;1.75)),0.036,IF(AND(G88&gt;=0.833,H88&gt;=10.696,(H88&lt;13.906),D88&gt;=0.35,(D88&lt;1.75)),0.016,IF(AND((A88&lt;6.65),(G88&lt;0.247),H88&gt;=13.906,D88&gt;=0.35,(D88&lt;1.75)),-0.008,IF(AND(A88&gt;=6.65,(G88&lt;0.247),H88&gt;=13.906,D88&gt;=0.35,(D88&lt;1.75)),0.011,IF(AND((B88&lt;2.45),G88&gt;=0.247,H88&gt;=13.906,D88&gt;=0.35,(D88&lt;1.75)),0,IF(AND((D88&lt;1.85),(B88&lt;2.95),(B88&lt;3.25),(A88&lt;7.45),D88&gt;=1.75),0.033,IF(AND((G88&lt;0.428),(B88&lt;3.35),B88&gt;=3.25,(A88&lt;7.45),D88&gt;=1.75),0.009,IF(AND(G88&gt;=0.428,(B88&lt;3.35),B88&gt;=3.25,(A88&lt;7.45),D88&gt;=1.75),0.042,IF(AND((A88&lt;4.6),H88&gt;=8.308,(D88&lt;0.15),(H88&lt;13.655),(D88&lt;0.35),(D88&lt;1.75)),0.003,IF(AND(A88&gt;=4.6,H88&gt;=8.308,(D88&lt;0.15),(H88&lt;13.655),(D88&lt;0.35),(D88&lt;1.75)),0,IF(AND((H88&lt;8.834),(A88&lt;5.05),D88&gt;=0.15,(H88&lt;13.655),(D88&lt;0.35),(D88&lt;1.75)),0.002,IF(AND(H88&gt;=8.834,(A88&lt;5.05),D88&gt;=0.15,(H88&lt;13.655),(D88&lt;0.35),(D88&lt;1.75)),-0.008,IF(AND((A88&lt;5.45),A88&gt;=5.05,D88&gt;=0.15,(H88&lt;13.655),(D88&lt;0.35),(D88&lt;1.75)),0.003,IF(AND(A88&gt;=5.45,A88&gt;=5.05,D88&gt;=0.15,(H88&lt;13.655),(D88&lt;0.35),(D88&lt;1.75)),-0.002,IF(AND((A88&lt;5.3),(D88&lt;0.25),G88&gt;=0.293,H88&gt;=13.655,(D88&lt;0.35),(D88&lt;1.75)),0.007,IF(AND(A88&gt;=5.3,(D88&lt;0.25),G88&gt;=0.293,H88&gt;=13.655,(D88&lt;0.35),(D88&lt;1.75)),0.001,IF(AND((H88&lt;7.309),(H88&lt;10.635),(H88&lt;10.696),(H88&lt;13.906),D88&gt;=0.35,(D88&lt;1.75)),0.014,IF(AND(H88&gt;=7.309,(H88&lt;10.635),(H88&lt;10.696),(H88&lt;13.906),D88&gt;=0.35,(D88&lt;1.75)),0.006,IF(AND((H88&lt;12.093),(G88&lt;0.833),H88&gt;=10.696,(H88&lt;13.906),D88&gt;=0.35,(D88&lt;1.75)),-0.01,IF(AND(H88&gt;=12.093,(G88&lt;0.833),H88&gt;=10.696,(H88&lt;13.906),D88&gt;=0.35,(D88&lt;1.75)),0.004,IF(AND((G88&lt;0.823),B88&gt;=2.45,G88&gt;=0.247,H88&gt;=13.906,D88&gt;=0.35,(D88&lt;1.75)),0.026,IF(AND(G88&gt;=0.823,B88&gt;=2.45,G88&gt;=0.247,H88&gt;=13.906,D88&gt;=0.35,(D88&lt;1.75)),0.006,IF(AND((H88&lt;11.121),D88&gt;=1.85,(B88&lt;2.95),(B88&lt;3.25),(A88&lt;7.45),D88&gt;=1.75),0.013,IF(AND(H88&gt;=11.121,D88&gt;=1.85,(B88&lt;2.95),(B88&lt;3.25),(A88&lt;7.45),D88&gt;=1.75),0.005,IF(AND((A88&lt;6.05),(A88&lt;6.45),B88&gt;=2.95,(B88&lt;3.25),(A88&lt;7.45),D88&gt;=1.75),0.001,IF(AND(A88&gt;=6.05,(A88&lt;6.45),B88&gt;=2.95,(B88&lt;3.25),(A88&lt;7.45),D88&gt;=1.75),-0.005,IF(AND((G88&lt;0.42),A88&gt;=6.45,B88&gt;=2.95,(B88&lt;3.25),(A88&lt;7.45),D88&gt;=1.75),0.004,IF(AND(G88&gt;=0.42,A88&gt;=6.45,B88&gt;=2.95,(B88&lt;3.25),(A88&lt;7.45),D88&gt;=1.75),0.019,"shouldnthappen")))))))))))))))))))))))))))))))))))</f>
        <v>0.006</v>
      </c>
      <c r="AB88" s="1" t="n">
        <f aca="false">+ 0.5</f>
        <v>0.5</v>
      </c>
    </row>
    <row r="89" customFormat="false" ht="13.8" hidden="false" customHeight="false" outlineLevel="0" collapsed="false">
      <c r="A89" s="11" t="n">
        <v>6.7</v>
      </c>
      <c r="B89" s="1" t="n">
        <v>3.1</v>
      </c>
      <c r="C89" s="1" t="n">
        <v>4.7</v>
      </c>
      <c r="D89" s="1" t="n">
        <v>1.5</v>
      </c>
      <c r="E89" s="1" t="s">
        <v>92</v>
      </c>
      <c r="F89" s="1" t="n">
        <v>2</v>
      </c>
      <c r="G89" s="1" t="n">
        <v>0.0117863437626511</v>
      </c>
      <c r="H89" s="18" t="n">
        <v>11.2280968630686</v>
      </c>
      <c r="I89" s="1" t="n">
        <f aca="false">C89</f>
        <v>4.7</v>
      </c>
      <c r="J89" s="1" t="n">
        <f aca="false">SUM(M89:AB89)</f>
        <v>4.72</v>
      </c>
      <c r="K89" s="15" t="n">
        <f aca="false">1-SQRT(VAR(M89:AB89, I89)) / AVERAGE(M89:AB89)</f>
        <v>-2.85072993866711</v>
      </c>
      <c r="L89" s="1" t="n">
        <f aca="false">(J89-I89)/I89</f>
        <v>0.00425531914893608</v>
      </c>
      <c r="M89" s="1" t="n">
        <f aca="false">IF(AND((H89&lt;5.245),(D89&lt;0.8)),0.075,IF(AND(H89&gt;=5.245,(D89&lt;0.8)),0.279,IF(AND((D89&lt;1.45),D89&gt;=0.8),1.043,IF(AND(D89&gt;=1.45,D89&gt;=0.8),1.423,"shouldnthappen"))))</f>
        <v>1.423</v>
      </c>
      <c r="N89" s="1" t="n">
        <f aca="false">IF(AND((A89&lt;4.35),(D89&lt;0.8)),0.048,IF(AND(A89&gt;=4.35,(D89&lt;0.8)),0.198,IF(AND(F89&gt;=2.5,D89&gt;=0.8),1.048,IF(AND((A89&lt;5.15),(F89&lt;2.5),D89&gt;=0.8),0.321,IF(AND(A89&gt;=5.15,(F89&lt;2.5),D89&gt;=0.8),0.783,"shouldnthappen")))))</f>
        <v>0.783</v>
      </c>
      <c r="O89" s="1" t="n">
        <f aca="false">IF(AND((H89&lt;5.245),(D89&lt;0.8)),0.034,IF(AND((A89&lt;5.9),D89&gt;=0.8),0.489,IF(AND(A89&gt;=5.9,D89&gt;=0.8),0.721,IF(AND((A89&lt;4.35),H89&gt;=5.245,(D89&lt;0.8)),0.041,IF(AND(A89&gt;=4.35,H89&gt;=5.245,(D89&lt;0.8)),0.142,"shouldnthappen")))))</f>
        <v>0.721</v>
      </c>
      <c r="P89" s="1" t="n">
        <f aca="false">IF(AND((B89&lt;2.8),(D89&lt;1.15)),0.244,IF(AND((D89&lt;1.75),D89&gt;=1.15),0.396,IF(AND(D89&gt;=1.75,D89&gt;=1.15),0.554,IF(AND((A89&lt;5.05),B89&gt;=2.8,(D89&lt;1.15)),0.078,IF(AND((H89&lt;14.877),A89&gt;=5.05,B89&gt;=2.8,(D89&lt;1.15)),0.118,IF(AND(H89&gt;=14.877,A89&gt;=5.05,B89&gt;=2.8,(D89&lt;1.15)),0.027,"shouldnthappen"))))))</f>
        <v>0.396</v>
      </c>
      <c r="Q89" s="1" t="n">
        <f aca="false">IF(AND(D89&gt;=0.45,(D89&lt;1.15)),0.17,IF(AND(A89&gt;=7.1,D89&gt;=1.15),0.539,IF(AND((A89&lt;6.25),(A89&lt;7.1),D89&gt;=1.15),0.258,IF(AND(A89&gt;=6.25,(A89&lt;7.1),D89&gt;=1.15),0.344,IF(AND(G89&gt;=0.418,(A89&lt;5.05),(D89&lt;0.45),(D89&lt;1.15)),0.033,IF(AND((H89&lt;14.494),(G89&lt;0.418),(A89&lt;5.05),(D89&lt;0.45),(D89&lt;1.15)),0.061,IF(AND(H89&gt;=14.494,(G89&lt;0.418),(A89&lt;5.05),(D89&lt;0.45),(D89&lt;1.15)),0.015,IF(AND(H89&gt;=14.877,(B89&lt;3.85),A89&gt;=5.05,(D89&lt;0.45),(D89&lt;1.15)),0.023,IF(AND((B89&lt;4),B89&gt;=3.85,A89&gt;=5.05,(D89&lt;0.45),(D89&lt;1.15)),0.009,IF(AND(B89&gt;=4,B89&gt;=3.85,A89&gt;=5.05,(D89&lt;0.45),(D89&lt;1.15)),0.052,IF(AND((G89&lt;0.05),(H89&lt;14.877),(B89&lt;3.85),A89&gt;=5.05,(D89&lt;0.45),(D89&lt;1.15)),0.024,IF(AND(G89&gt;=0.05,(H89&lt;14.877),(B89&lt;3.85),A89&gt;=5.05,(D89&lt;0.45),(D89&lt;1.15)),0.091,"shouldnthappen"))))))))))))</f>
        <v>0.344</v>
      </c>
      <c r="R89" s="1" t="n">
        <f aca="false">IF(AND(A89&gt;=7.1,D89&gt;=0.8),0.401,IF(AND((A89&lt;4.5),(G89&lt;0.905),(D89&lt;0.8)),0.024,IF(AND((H89&lt;9.966),G89&gt;=0.905,(D89&lt;0.8)),0.094,IF(AND(H89&gt;=9.966,G89&gt;=0.905,(D89&lt;0.8)),0.026,IF(AND(D89&gt;=2.05,(A89&lt;7.1),D89&gt;=0.8),0.277,IF(AND((H89&lt;5.523),A89&gt;=4.5,(G89&lt;0.905),(D89&lt;0.8)),0.012,IF(AND(H89&gt;=5.523,A89&gt;=4.5,(G89&lt;0.905),(D89&lt;0.8)),0.049,IF(AND((A89&lt;5.3),(D89&lt;2.05),(A89&lt;7.1),D89&gt;=0.8),0.095,IF(AND(A89&gt;=5.3,(D89&lt;2.05),(A89&lt;7.1),D89&gt;=0.8),0.196,"shouldnthappen")))))))))</f>
        <v>0.196</v>
      </c>
      <c r="S89" s="1" t="n">
        <f aca="false">IF(AND(A89&gt;=7.1,D89&gt;=1.35),0.298,IF(AND(G89&gt;=0.905,(D89&lt;0.8),(D89&lt;1.35)),0.068,IF(AND(H89&gt;=9.386,D89&gt;=0.8,(D89&lt;1.35)),0.126,IF(AND((H89&lt;7.426),(H89&lt;9.386),D89&gt;=0.8,(D89&lt;1.35)),0.091,IF(AND((A89&lt;5.3),(G89&lt;0.905),(A89&lt;7.1),D89&gt;=1.35),0.063,IF(AND((D89&lt;2.05),G89&gt;=0.905,(A89&lt;7.1),D89&gt;=1.35),0.015,IF(AND(D89&gt;=2.05,G89&gt;=0.905,(A89&lt;7.1),D89&gt;=1.35),0.089,IF(AND((H89&lt;10.505),(H89&lt;14.344),(G89&lt;0.905),(D89&lt;0.8),(D89&lt;1.35)),0.035,IF(AND((A89&lt;4.85),H89&gt;=14.344,(G89&lt;0.905),(D89&lt;0.8),(D89&lt;1.35)),0.006,IF(AND((B89&lt;2.75),H89&gt;=7.426,(H89&lt;9.386),D89&gt;=0.8,(D89&lt;1.35)),0.021,IF(AND(B89&gt;=2.75,H89&gt;=7.426,(H89&lt;9.386),D89&gt;=0.8,(D89&lt;1.35)),-0.01,IF(AND((B89&lt;2.35),A89&gt;=5.3,(G89&lt;0.905),(A89&lt;7.1),D89&gt;=1.35),0.068,IF(AND(B89&gt;=2.35,A89&gt;=5.3,(G89&lt;0.905),(A89&lt;7.1),D89&gt;=1.35),0.181,IF(AND((H89&lt;11.731),H89&gt;=10.505,(H89&lt;14.344),(G89&lt;0.905),(D89&lt;0.8),(D89&lt;1.35)),0.004,IF(AND(H89&gt;=11.731,H89&gt;=10.505,(H89&lt;14.344),(G89&lt;0.905),(D89&lt;0.8),(D89&lt;1.35)),0.024,IF(AND((H89&lt;14.877),A89&gt;=4.85,H89&gt;=14.344,(G89&lt;0.905),(D89&lt;0.8),(D89&lt;1.35)),0.063,IF(AND(H89&gt;=14.877,A89&gt;=4.85,H89&gt;=14.344,(G89&lt;0.905),(D89&lt;0.8),(D89&lt;1.35)),0.012,"shouldnthappen")))))))))))))))))</f>
        <v>0.181</v>
      </c>
      <c r="T89" s="1" t="n">
        <f aca="false">IF(AND(D89&gt;=0.45,(A89&lt;5.65)),0.067,IF(AND(A89&gt;=7.25,A89&gt;=5.65),0.244,IF(AND((H89&lt;9.966),G89&gt;=0.905,(D89&lt;0.45),(A89&lt;5.65)),0.062,IF(AND(H89&gt;=9.966,G89&gt;=0.905,(D89&lt;0.45),(A89&lt;5.65)),0.012,IF(AND((G89&lt;0.948),D89&gt;=2.05,(A89&lt;7.25),A89&gt;=5.65),0.157,IF(AND(G89&gt;=0.948,D89&gt;=2.05,(A89&lt;7.25),A89&gt;=5.65),0.037,IF(AND(G89&gt;=0.422,(B89&lt;3.15),(G89&lt;0.905),(D89&lt;0.45),(A89&lt;5.65)),0.011,IF(AND((D89&lt;0.25),(G89&lt;0.422),(B89&lt;3.15),(G89&lt;0.905),(D89&lt;0.45),(A89&lt;5.65)),0.04,IF(AND(D89&gt;=0.25,(G89&lt;0.422),(B89&lt;3.15),(G89&lt;0.905),(D89&lt;0.45),(A89&lt;5.65)),0.009,IF(AND((A89&lt;4.85),(B89&lt;3.25),B89&gt;=3.15,(G89&lt;0.905),(D89&lt;0.45),(A89&lt;5.65)),0.008,IF(AND(A89&gt;=4.85,(B89&lt;3.25),B89&gt;=3.15,(G89&lt;0.905),(D89&lt;0.45),(A89&lt;5.65)),-0.017,IF(AND((D89&lt;0.25),B89&gt;=3.25,B89&gt;=3.15,(G89&lt;0.905),(D89&lt;0.45),(A89&lt;5.65)),0.022,IF(AND(D89&gt;=0.25,B89&gt;=3.25,B89&gt;=3.15,(G89&lt;0.905),(D89&lt;0.45),(A89&lt;5.65)),0.009,IF(AND((F89&lt;2.5),(H89&lt;7.692),(G89&lt;0.644),(D89&lt;2.05),(A89&lt;7.25),A89&gt;=5.65),0.018,IF(AND(F89&gt;=2.5,(H89&lt;7.692),(G89&lt;0.644),(D89&lt;2.05),(A89&lt;7.25),A89&gt;=5.65),0.068,IF(AND((B89&lt;2.35),H89&gt;=7.692,(G89&lt;0.644),(D89&lt;2.05),(A89&lt;7.25),A89&gt;=5.65),0.023,IF(AND(B89&gt;=2.35,H89&gt;=7.692,(G89&lt;0.644),(D89&lt;2.05),(A89&lt;7.25),A89&gt;=5.65),0.125,IF(AND((G89&lt;0.766),(G89&lt;0.85),G89&gt;=0.644,(D89&lt;2.05),(A89&lt;7.25),A89&gt;=5.65),0.055,IF(AND(G89&gt;=0.766,(G89&lt;0.85),G89&gt;=0.644,(D89&lt;2.05),(A89&lt;7.25),A89&gt;=5.65),-0,IF(AND((B89&lt;2.95),G89&gt;=0.85,G89&gt;=0.644,(D89&lt;2.05),(A89&lt;7.25),A89&gt;=5.65),0.098,IF(AND(B89&gt;=2.95,G89&gt;=0.85,G89&gt;=0.644,(D89&lt;2.05),(A89&lt;7.25),A89&gt;=5.65),0.013,"shouldnthappen")))))))))))))))))))))</f>
        <v>0.125</v>
      </c>
      <c r="U89" s="1" t="n">
        <f aca="false">IF(AND(A89&gt;=7.25,D89&gt;=1.25),0.186,IF(AND((G89&lt;0.13),D89&gt;=0.35,(D89&lt;1.25)),-0.004,IF(AND(H89&gt;=14.246,(H89&lt;14.344),(D89&lt;0.35),(D89&lt;1.25)),-0.002,IF(AND((A89&lt;4.85),H89&gt;=14.344,(D89&lt;0.35),(D89&lt;1.25)),0.004,IF(AND(G89&gt;=0.446,(G89&lt;0.644),(A89&lt;7.25),D89&gt;=1.25),0.138,IF(AND(A89&gt;=5.45,(H89&lt;14.246),(H89&lt;14.344),(D89&lt;0.35),(D89&lt;1.25)),0.001,IF(AND((H89&lt;14.877),A89&gt;=4.85,H89&gt;=14.344,(D89&lt;0.35),(D89&lt;1.25)),0.035,IF(AND(H89&gt;=14.877,A89&gt;=4.85,H89&gt;=14.344,(D89&lt;0.35),(D89&lt;1.25)),0.007,IF(AND((B89&lt;3.35),H89&gt;=9.448,G89&gt;=0.13,D89&gt;=0.35,(D89&lt;1.25)),0.053,IF(AND(B89&gt;=3.35,H89&gt;=9.448,G89&gt;=0.13,D89&gt;=0.35,(D89&lt;1.25)),0.017,IF(AND((G89&lt;0.44),(G89&lt;0.446),(G89&lt;0.644),(A89&lt;7.25),D89&gt;=1.25),0.079,IF(AND(G89&gt;=0.44,(G89&lt;0.446),(G89&lt;0.644),(A89&lt;7.25),D89&gt;=1.25),0.02,IF(AND((A89&lt;5.95),(G89&lt;0.724),G89&gt;=0.644,(A89&lt;7.25),D89&gt;=1.25),-0.018,IF(AND(A89&gt;=5.95,(G89&lt;0.724),G89&gt;=0.644,(A89&lt;7.25),D89&gt;=1.25),0.027,IF(AND(A89&gt;=6.15,G89&gt;=0.724,G89&gt;=0.644,(A89&lt;7.25),D89&gt;=1.25),0.093,IF(AND((A89&lt;5.05),(A89&lt;5.45),(H89&lt;14.246),(H89&lt;14.344),(D89&lt;0.35),(D89&lt;1.25)),0.011,IF(AND(A89&gt;=5.05,(A89&lt;5.45),(H89&lt;14.246),(H89&lt;14.344),(D89&lt;0.35),(D89&lt;1.25)),0.021,IF(AND((A89&lt;5.4),(B89&lt;3.15),(H89&lt;9.448),G89&gt;=0.13,D89&gt;=0.35,(D89&lt;1.25)),0.007,IF(AND(A89&gt;=5.4,(B89&lt;3.15),(H89&lt;9.448),G89&gt;=0.13,D89&gt;=0.35,(D89&lt;1.25)),-0.011,IF(AND((B89&lt;3.75),B89&gt;=3.15,(H89&lt;9.448),G89&gt;=0.13,D89&gt;=0.35,(D89&lt;1.25)),0.012,IF(AND(B89&gt;=3.75,B89&gt;=3.15,(H89&lt;9.448),G89&gt;=0.13,D89&gt;=0.35,(D89&lt;1.25)),0.046,IF(AND((A89&lt;5.9),(A89&lt;6.15),G89&gt;=0.724,G89&gt;=0.644,(A89&lt;7.25),D89&gt;=1.25),0.06,IF(AND(A89&gt;=5.9,(A89&lt;6.15),G89&gt;=0.724,G89&gt;=0.644,(A89&lt;7.25),D89&gt;=1.25),0.005,"shouldnthappen")))))))))))))))))))))))</f>
        <v>0.079</v>
      </c>
      <c r="V89" s="1" t="n">
        <f aca="false">IF(AND(H89&gt;=15.155,(D89&lt;1.55)),0.084,IF(AND(A89&gt;=7.25,D89&gt;=1.55),0.141,IF(AND((G89&lt;0.043),D89&gt;=1.05,(H89&lt;15.155),(D89&lt;1.55)),-0.007,IF(AND(D89&gt;=1.85,G89&gt;=0.755,(A89&lt;7.25),D89&gt;=1.55),0.051,IF(AND((H89&lt;9.966),G89&gt;=0.905,(D89&lt;1.05),(H89&lt;15.155),(D89&lt;1.55)),0.043,IF(AND(H89&gt;=9.966,G89&gt;=0.905,(D89&lt;1.05),(H89&lt;15.155),(D89&lt;1.55)),0.007,IF(AND((G89&lt;0.278),(G89&lt;0.361),(G89&lt;0.755),(A89&lt;7.25),D89&gt;=1.55),0.08,IF(AND((A89&lt;5.8),G89&gt;=0.361,(G89&lt;0.755),(A89&lt;7.25),D89&gt;=1.55),0.019,IF(AND((A89&lt;6.05),(D89&lt;1.85),G89&gt;=0.755,(A89&lt;7.25),D89&gt;=1.55),0.01,IF(AND(A89&gt;=6.05,(D89&lt;1.85),G89&gt;=0.755,(A89&lt;7.25),D89&gt;=1.55),0.002,IF(AND((G89&lt;0.486),(B89&lt;3.15),(G89&lt;0.905),(D89&lt;1.05),(H89&lt;15.155),(D89&lt;1.55)),0.026,IF(AND(G89&gt;=0.486,(B89&lt;3.15),(G89&lt;0.905),(D89&lt;1.05),(H89&lt;15.155),(D89&lt;1.55)),0.001,IF(AND((B89&lt;3.25),B89&gt;=3.15,(G89&lt;0.905),(D89&lt;1.05),(H89&lt;15.155),(D89&lt;1.55)),-0.003,IF(AND(B89&gt;=3.25,B89&gt;=3.15,(G89&lt;0.905),(D89&lt;1.05),(H89&lt;15.155),(D89&lt;1.55)),0.012,IF(AND((H89&lt;7.426),(H89&lt;8.769),G89&gt;=0.043,D89&gt;=1.05,(H89&lt;15.155),(D89&lt;1.55)),0.041,IF(AND(H89&gt;=7.426,(H89&lt;8.769),G89&gt;=0.043,D89&gt;=1.05,(H89&lt;15.155),(D89&lt;1.55)),-0.008,IF(AND((H89&lt;10.696),H89&gt;=8.769,G89&gt;=0.043,D89&gt;=1.05,(H89&lt;15.155),(D89&lt;1.55)),0.069,IF(AND(H89&gt;=10.696,H89&gt;=8.769,G89&gt;=0.043,D89&gt;=1.05,(H89&lt;15.155),(D89&lt;1.55)),0.033,IF(AND((D89&lt;2.2),G89&gt;=0.278,(G89&lt;0.361),(G89&lt;0.755),(A89&lt;7.25),D89&gt;=1.55),0.022,IF(AND(D89&gt;=2.2,G89&gt;=0.278,(G89&lt;0.361),(G89&lt;0.755),(A89&lt;7.25),D89&gt;=1.55),-0.027,IF(AND((H89&lt;12.626),A89&gt;=5.8,G89&gt;=0.361,(G89&lt;0.755),(A89&lt;7.25),D89&gt;=1.55),0.126,IF(AND(H89&gt;=12.626,A89&gt;=5.8,G89&gt;=0.361,(G89&lt;0.755),(A89&lt;7.25),D89&gt;=1.55),0.065,"shouldnthappen"))))))))))))))))))))))</f>
        <v>-0.007</v>
      </c>
      <c r="W89" s="1" t="n">
        <f aca="false">IF(AND(H89&gt;=15.155,(D89&lt;1.55)),0.064,IF(AND(A89&gt;=7.45,D89&gt;=1.55),0.115,IF(AND(B89&gt;=3.15,(H89&lt;10.257),(A89&lt;7.45),D89&gt;=1.55),0.097,IF(AND((A89&lt;4.85),H89&gt;=14.344,(D89&lt;0.35),(H89&lt;15.155),(D89&lt;1.55)),0.003,IF(AND(A89&gt;=6.05,(G89&lt;0.169),D89&gt;=0.35,(H89&lt;15.155),(D89&lt;1.55)),-0.008,IF(AND((G89&lt;0.181),G89&gt;=0.169,D89&gt;=0.35,(H89&lt;15.155),(D89&lt;1.55)),0.065,IF(AND(B89&gt;=3.05,(B89&lt;3.15),(H89&lt;10.257),(A89&lt;7.45),D89&gt;=1.55),-0.023,IF(AND(H89&gt;=11.854,(G89&lt;0.613),H89&gt;=10.257,(A89&lt;7.45),D89&gt;=1.55),0.068,IF(AND((D89&lt;0.25),(B89&lt;3.15),(H89&lt;14.344),(D89&lt;0.35),(H89&lt;15.155),(D89&lt;1.55)),0.014,IF(AND(D89&gt;=0.25,(B89&lt;3.15),(H89&lt;14.344),(D89&lt;0.35),(H89&lt;15.155),(D89&lt;1.55)),0.002,IF(AND((A89&lt;5.05),B89&gt;=3.15,(H89&lt;14.344),(D89&lt;0.35),(H89&lt;15.155),(D89&lt;1.55)),-0.001,IF(AND(A89&gt;=5.05,B89&gt;=3.15,(H89&lt;14.344),(D89&lt;0.35),(H89&lt;15.155),(D89&lt;1.55)),0.009,IF(AND((H89&lt;14.877),A89&gt;=4.85,H89&gt;=14.344,(D89&lt;0.35),(H89&lt;15.155),(D89&lt;1.55)),0.023,IF(AND(H89&gt;=14.877,A89&gt;=4.85,H89&gt;=14.344,(D89&lt;0.35),(H89&lt;15.155),(D89&lt;1.55)),0.004,IF(AND((H89&lt;13.602),(A89&lt;6.05),(G89&lt;0.169),D89&gt;=0.35,(H89&lt;15.155),(D89&lt;1.55)),0.023,IF(AND(H89&gt;=13.602,(A89&lt;6.05),(G89&lt;0.169),D89&gt;=0.35,(H89&lt;15.155),(D89&lt;1.55)),-0.006,IF(AND((B89&lt;2.95),G89&gt;=0.181,G89&gt;=0.169,D89&gt;=0.35,(H89&lt;15.155),(D89&lt;1.55)),0.019,IF(AND(B89&gt;=2.95,G89&gt;=0.181,G89&gt;=0.169,D89&gt;=0.35,(H89&lt;15.155),(D89&lt;1.55)),0.034,IF(AND((A89&lt;5.35),(B89&lt;3.05),(B89&lt;3.15),(H89&lt;10.257),(A89&lt;7.45),D89&gt;=1.55),0.009,IF(AND(A89&gt;=5.35,(B89&lt;3.05),(B89&lt;3.15),(H89&lt;10.257),(A89&lt;7.45),D89&gt;=1.55),0.058,IF(AND((B89&lt;2.9),(H89&lt;11.854),(G89&lt;0.613),H89&gt;=10.257,(A89&lt;7.45),D89&gt;=1.55),0.037,IF(AND(B89&gt;=2.9,(H89&lt;11.854),(G89&lt;0.613),H89&gt;=10.257,(A89&lt;7.45),D89&gt;=1.55),-0.005,IF(AND((A89&lt;6.4),(G89&lt;0.711),G89&gt;=0.613,H89&gt;=10.257,(A89&lt;7.45),D89&gt;=1.55),0.001,IF(AND(A89&gt;=6.4,(G89&lt;0.711),G89&gt;=0.613,H89&gt;=10.257,(A89&lt;7.45),D89&gt;=1.55),-0.002,IF(AND((D89&lt;1.9),G89&gt;=0.711,G89&gt;=0.613,H89&gt;=10.257,(A89&lt;7.45),D89&gt;=1.55),0.007,IF(AND(D89&gt;=1.9,G89&gt;=0.711,G89&gt;=0.613,H89&gt;=10.257,(A89&lt;7.45),D89&gt;=1.55),0.023,"shouldnthappen"))))))))))))))))))))))))))</f>
        <v>-0.008</v>
      </c>
      <c r="X89" s="1" t="n">
        <f aca="false">IF(AND(H89&gt;=15.155,(F89&lt;2.5)),0.049,IF(AND(A89&gt;=7.45,F89&gt;=2.5),0.089,IF(AND((G89&lt;0.107),(G89&lt;0.364),(A89&lt;7.45),F89&gt;=2.5),0.055,IF(AND(A89&gt;=5.75,(G89&lt;0.572),(D89&lt;1.25),(H89&lt;15.155),(F89&lt;2.5)),-0.018,IF(AND((A89&lt;5.7),(H89&lt;12.626),G89&gt;=0.364,(A89&lt;7.45),F89&gt;=2.5),0.012,IF(AND(A89&gt;=5.7,(H89&lt;12.626),G89&gt;=0.364,(A89&lt;7.45),F89&gt;=2.5),0.065,IF(AND((G89&lt;0.628),H89&gt;=12.626,G89&gt;=0.364,(A89&lt;7.45),F89&gt;=2.5),0.047,IF(AND((G89&lt;0.545),(A89&lt;5.75),(G89&lt;0.572),(D89&lt;1.25),(H89&lt;15.155),(F89&lt;2.5)),0.007,IF(AND(G89&gt;=0.545,(A89&lt;5.75),(G89&lt;0.572),(D89&lt;1.25),(H89&lt;15.155),(F89&lt;2.5)),-0.009,IF(AND((D89&lt;0.3),(H89&lt;11.788),G89&gt;=0.572,(D89&lt;1.25),(H89&lt;15.155),(F89&lt;2.5)),0.01,IF(AND(D89&gt;=0.3,(H89&lt;11.788),G89&gt;=0.572,(D89&lt;1.25),(H89&lt;15.155),(F89&lt;2.5)),0.03,IF(AND((A89&lt;4.75),H89&gt;=11.788,G89&gt;=0.572,(D89&lt;1.25),(H89&lt;15.155),(F89&lt;2.5)),0.001,IF(AND(A89&gt;=4.75,H89&gt;=11.788,G89&gt;=0.572,(D89&lt;1.25),(H89&lt;15.155),(F89&lt;2.5)),0.01,IF(AND((A89&lt;5.5),(A89&lt;6.15),(G89&lt;0.652),D89&gt;=1.25,(H89&lt;15.155),(F89&lt;2.5)),0.014,IF(AND(A89&gt;=5.5,(A89&lt;6.15),(G89&lt;0.652),D89&gt;=1.25,(H89&lt;15.155),(F89&lt;2.5)),0.049,IF(AND((H89&lt;12.206),A89&gt;=6.15,(G89&lt;0.652),D89&gt;=1.25,(H89&lt;15.155),(F89&lt;2.5)),-0.009,IF(AND(H89&gt;=12.206,A89&gt;=6.15,(G89&lt;0.652),D89&gt;=1.25,(H89&lt;15.155),(F89&lt;2.5)),0.021,IF(AND((A89&lt;5.55),(A89&lt;6.2),G89&gt;=0.652,D89&gt;=1.25,(H89&lt;15.155),(F89&lt;2.5)),0.011,IF(AND(A89&gt;=5.55,(A89&lt;6.2),G89&gt;=0.652,D89&gt;=1.25,(H89&lt;15.155),(F89&lt;2.5)),-0.019,IF(AND((B89&lt;3.2),A89&gt;=6.2,G89&gt;=0.652,D89&gt;=1.25,(H89&lt;15.155),(F89&lt;2.5)),0.025,IF(AND(B89&gt;=3.2,A89&gt;=6.2,G89&gt;=0.652,D89&gt;=1.25,(H89&lt;15.155),(F89&lt;2.5)),0.001,IF(AND((G89&lt;0.183),(G89&lt;0.301),G89&gt;=0.107,(G89&lt;0.364),(A89&lt;7.45),F89&gt;=2.5),-0.009,IF(AND(G89&gt;=0.183,(G89&lt;0.301),G89&gt;=0.107,(G89&lt;0.364),(A89&lt;7.45),F89&gt;=2.5),0.022,IF(AND((D89&lt;2.2),G89&gt;=0.301,G89&gt;=0.107,(G89&lt;0.364),(A89&lt;7.45),F89&gt;=2.5),0.004,IF(AND(D89&gt;=2.2,G89&gt;=0.301,G89&gt;=0.107,(G89&lt;0.364),(A89&lt;7.45),F89&gt;=2.5),-0.02,IF(AND((G89&lt;0.787),G89&gt;=0.628,H89&gt;=12.626,G89&gt;=0.364,(A89&lt;7.45),F89&gt;=2.5),-0.001,IF(AND(G89&gt;=0.787,G89&gt;=0.628,H89&gt;=12.626,G89&gt;=0.364,(A89&lt;7.45),F89&gt;=2.5),0.016,"shouldnthappen")))))))))))))))))))))))))))</f>
        <v>-0.009</v>
      </c>
      <c r="Y89" s="1" t="n">
        <f aca="false">IF(AND(H89&gt;=15.155,(D89&lt;1.55)),0.037,IF(AND(D89&gt;=2.45,(A89&lt;7.45),D89&gt;=1.55),0.054,IF(AND((A89&lt;7.8),A89&gt;=7.45,D89&gt;=1.55),0.078,IF(AND(A89&gt;=7.8,A89&gt;=7.45,D89&gt;=1.55),0.021,IF(AND(A89&gt;=6.2,G89&gt;=0.68,D89&gt;=1.25,(H89&lt;15.155),(D89&lt;1.55)),0.019,IF(AND((B89&lt;2.65),(A89&lt;4.95),(G89&lt;0.572),(D89&lt;1.25),(H89&lt;15.155),(D89&lt;1.55)),0.021,IF(AND(B89&gt;=2.65,(A89&lt;4.95),(G89&lt;0.572),(D89&lt;1.25),(H89&lt;15.155),(D89&lt;1.55)),0.006,IF(AND((H89&lt;14.344),A89&gt;=4.95,(G89&lt;0.572),(D89&lt;1.25),(H89&lt;15.155),(D89&lt;1.55)),-0.005,IF(AND(H89&gt;=14.344,A89&gt;=4.95,(G89&lt;0.572),(D89&lt;1.25),(H89&lt;15.155),(D89&lt;1.55)),0.013,IF(AND((G89&lt;0.833),(H89&lt;11.788),G89&gt;=0.572,(D89&lt;1.25),(H89&lt;15.155),(D89&lt;1.55)),0.009,IF(AND(G89&gt;=0.833,(H89&lt;11.788),G89&gt;=0.572,(D89&lt;1.25),(H89&lt;15.155),(D89&lt;1.55)),0.024,IF(AND((A89&lt;4.75),H89&gt;=11.788,G89&gt;=0.572,(D89&lt;1.25),(H89&lt;15.155),(D89&lt;1.55)),0.001,IF(AND(A89&gt;=4.75,H89&gt;=11.788,G89&gt;=0.572,(D89&lt;1.25),(H89&lt;15.155),(D89&lt;1.55)),0.008,IF(AND((A89&lt;5.65),(A89&lt;6.15),(G89&lt;0.68),D89&gt;=1.25,(H89&lt;15.155),(D89&lt;1.55)),0.017,IF(AND(A89&gt;=5.65,(A89&lt;6.15),(G89&lt;0.68),D89&gt;=1.25,(H89&lt;15.155),(D89&lt;1.55)),0.039,IF(AND((G89&lt;0.436),A89&gt;=6.15,(G89&lt;0.68),D89&gt;=1.25,(H89&lt;15.155),(D89&lt;1.55)),-0.004,IF(AND(G89&gt;=0.436,A89&gt;=6.15,(G89&lt;0.68),D89&gt;=1.25,(H89&lt;15.155),(D89&lt;1.55)),0.022,IF(AND((A89&lt;5.55),(A89&lt;6.2),G89&gt;=0.68,D89&gt;=1.25,(H89&lt;15.155),(D89&lt;1.55)),0.009,IF(AND(A89&gt;=5.55,(A89&lt;6.2),G89&gt;=0.68,D89&gt;=1.25,(H89&lt;15.155),(D89&lt;1.55)),-0.016,IF(AND((G89&lt;0.107),(G89&lt;0.361),(G89&lt;0.613),(D89&lt;2.45),(A89&lt;7.45),D89&gt;=1.55),0.042,IF(AND(G89&gt;=0.107,(G89&lt;0.361),(G89&lt;0.613),(D89&lt;2.45),(A89&lt;7.45),D89&gt;=1.55),0.002,IF(AND((D89&lt;2.35),G89&gt;=0.361,(G89&lt;0.613),(D89&lt;2.45),(A89&lt;7.45),D89&gt;=1.55),0.051,IF(AND(D89&gt;=2.35,G89&gt;=0.361,(G89&lt;0.613),(D89&lt;2.45),(A89&lt;7.45),D89&gt;=1.55),0.016,IF(AND((A89&lt;6.4),(G89&lt;0.711),G89&gt;=0.613,(D89&lt;2.45),(A89&lt;7.45),D89&gt;=1.55),0.001,IF(AND(A89&gt;=6.4,(G89&lt;0.711),G89&gt;=0.613,(D89&lt;2.45),(A89&lt;7.45),D89&gt;=1.55),-0.002,IF(AND((B89&lt;2.95),G89&gt;=0.711,G89&gt;=0.613,(D89&lt;2.45),(A89&lt;7.45),D89&gt;=1.55),0.023,IF(AND(B89&gt;=2.95,G89&gt;=0.711,G89&gt;=0.613,(D89&lt;2.45),(A89&lt;7.45),D89&gt;=1.55),0.01,"shouldnthappen")))))))))))))))))))))))))))</f>
        <v>-0.004</v>
      </c>
      <c r="Z89" s="1" t="n">
        <f aca="false">IF(AND(A89&gt;=7.45,D89&gt;=1.75),0.056,IF(AND(H89&gt;=15.059,A89&gt;=5.55,(D89&lt;1.75)),0.028,IF(AND((D89&lt;0.35),G89&gt;=0.905,(A89&lt;5.55),(D89&lt;1.75)),0.005,IF(AND(D89&gt;=0.35,G89&gt;=0.905,(A89&lt;5.55),(D89&lt;1.75)),0.026,IF(AND((H89&lt;8.711),D89&gt;=2.45,(A89&lt;7.45),D89&gt;=1.75),0.011,IF(AND(H89&gt;=8.711,D89&gt;=2.45,(A89&lt;7.45),D89&gt;=1.75),0.049,IF(AND((G89&lt;0.107),(G89&lt;0.487),(D89&lt;2.45),(A89&lt;7.45),D89&gt;=1.75),0.032,IF(AND((H89&lt;10.915),(A89&lt;4.5),(B89&lt;3.15),(G89&lt;0.905),(A89&lt;5.55),(D89&lt;1.75)),-0.001,IF(AND(H89&gt;=10.915,(A89&lt;4.5),(B89&lt;3.15),(G89&lt;0.905),(A89&lt;5.55),(D89&lt;1.75)),0.003,IF(AND((A89&lt;5.05),A89&gt;=4.5,(B89&lt;3.15),(G89&lt;0.905),(A89&lt;5.55),(D89&lt;1.75)),0.015,IF(AND(A89&gt;=5.05,A89&gt;=4.5,(B89&lt;3.15),(G89&lt;0.905),(A89&lt;5.55),(D89&lt;1.75)),0.006,IF(AND((G89&lt;0.05),(G89&lt;0.091),B89&gt;=3.15,(G89&lt;0.905),(A89&lt;5.55),(D89&lt;1.75)),0.001,IF(AND(G89&gt;=0.05,(G89&lt;0.091),B89&gt;=3.15,(G89&lt;0.905),(A89&lt;5.55),(D89&lt;1.75)),0.008,IF(AND((G89&lt;0.587),G89&gt;=0.091,B89&gt;=3.15,(G89&lt;0.905),(A89&lt;5.55),(D89&lt;1.75)),-0.003,IF(AND(G89&gt;=0.587,G89&gt;=0.091,B89&gt;=3.15,(G89&lt;0.905),(A89&lt;5.55),(D89&lt;1.75)),0.004,IF(AND((F89&lt;2.5),(B89&lt;2.85),(G89&lt;0.419),(H89&lt;15.059),A89&gt;=5.55,(D89&lt;1.75)),0.041,IF(AND(F89&gt;=2.5,(B89&lt;2.85),(G89&lt;0.419),(H89&lt;15.059),A89&gt;=5.55,(D89&lt;1.75)),0.015,IF(AND((G89&lt;0.164),B89&gt;=2.85,(G89&lt;0.419),(H89&lt;15.059),A89&gt;=5.55,(D89&lt;1.75)),0.01,IF(AND(G89&gt;=0.164,B89&gt;=2.85,(G89&lt;0.419),(H89&lt;15.059),A89&gt;=5.55,(D89&lt;1.75)),-0.001,IF(AND((B89&lt;2.55),(B89&lt;2.95),G89&gt;=0.419,(H89&lt;15.059),A89&gt;=5.55,(D89&lt;1.75)),0.014,IF(AND(B89&gt;=2.55,(B89&lt;2.95),G89&gt;=0.419,(H89&lt;15.059),A89&gt;=5.55,(D89&lt;1.75)),-0.013,IF(AND((D89&lt;1.55),B89&gt;=2.95,G89&gt;=0.419,(H89&lt;15.059),A89&gt;=5.55,(D89&lt;1.75)),0.023,IF(AND(D89&gt;=1.55,B89&gt;=2.95,G89&gt;=0.419,(H89&lt;15.059),A89&gt;=5.55,(D89&lt;1.75)),0.005,IF(AND((H89&lt;13.278),G89&gt;=0.107,(G89&lt;0.487),(D89&lt;2.45),(A89&lt;7.45),D89&gt;=1.75),-0.009,IF(AND(H89&gt;=13.278,G89&gt;=0.107,(G89&lt;0.487),(D89&lt;2.45),(A89&lt;7.45),D89&gt;=1.75),0.017,IF(AND((D89&lt;2.35),(G89&lt;0.571),G89&gt;=0.487,(D89&lt;2.45),(A89&lt;7.45),D89&gt;=1.75),0.053,IF(AND(D89&gt;=2.35,(G89&lt;0.571),G89&gt;=0.487,(D89&lt;2.45),(A89&lt;7.45),D89&gt;=1.75),0.009,IF(AND((G89&lt;0.779),G89&gt;=0.571,G89&gt;=0.487,(D89&lt;2.45),(A89&lt;7.45),D89&gt;=1.75),0.006,IF(AND(G89&gt;=0.779,G89&gt;=0.571,G89&gt;=0.487,(D89&lt;2.45),(A89&lt;7.45),D89&gt;=1.75),0.016,"shouldnthappen")))))))))))))))))))))))))))))</f>
        <v>0.01</v>
      </c>
      <c r="AA89" s="1" t="n">
        <f aca="false">IF(AND((A89&lt;7.8),A89&gt;=7.45,D89&gt;=1.75),0.051,IF(AND(A89&gt;=7.8,A89&gt;=7.45,D89&gt;=1.75),0.01,IF(AND(B89&gt;=3.35,B89&gt;=3.25,(A89&lt;7.45),D89&gt;=1.75),0.016,IF(AND((H89&lt;8.308),(D89&lt;0.15),(H89&lt;13.655),(D89&lt;0.35),(D89&lt;1.75)),0.009,IF(AND((H89&lt;14.529),(G89&lt;0.293),H89&gt;=13.655,(D89&lt;0.35),(D89&lt;1.75)),0.011,IF(AND(H89&gt;=14.529,(G89&lt;0.293),H89&gt;=13.655,(D89&lt;0.35),(D89&lt;1.75)),0.001,IF(AND(D89&gt;=0.25,G89&gt;=0.293,H89&gt;=13.655,(D89&lt;0.35),(D89&lt;1.75)),-0.004,IF(AND(H89&gt;=10.635,(H89&lt;10.696),(H89&lt;13.906),D89&gt;=0.35,(D89&lt;1.75)),0.036,IF(AND(G89&gt;=0.833,H89&gt;=10.696,(H89&lt;13.906),D89&gt;=0.35,(D89&lt;1.75)),0.016,IF(AND((A89&lt;6.65),(G89&lt;0.247),H89&gt;=13.906,D89&gt;=0.35,(D89&lt;1.75)),-0.008,IF(AND(A89&gt;=6.65,(G89&lt;0.247),H89&gt;=13.906,D89&gt;=0.35,(D89&lt;1.75)),0.011,IF(AND((B89&lt;2.45),G89&gt;=0.247,H89&gt;=13.906,D89&gt;=0.35,(D89&lt;1.75)),0,IF(AND((D89&lt;1.85),(B89&lt;2.95),(B89&lt;3.25),(A89&lt;7.45),D89&gt;=1.75),0.033,IF(AND((G89&lt;0.428),(B89&lt;3.35),B89&gt;=3.25,(A89&lt;7.45),D89&gt;=1.75),0.009,IF(AND(G89&gt;=0.428,(B89&lt;3.35),B89&gt;=3.25,(A89&lt;7.45),D89&gt;=1.75),0.042,IF(AND((A89&lt;4.6),H89&gt;=8.308,(D89&lt;0.15),(H89&lt;13.655),(D89&lt;0.35),(D89&lt;1.75)),0.003,IF(AND(A89&gt;=4.6,H89&gt;=8.308,(D89&lt;0.15),(H89&lt;13.655),(D89&lt;0.35),(D89&lt;1.75)),0,IF(AND((H89&lt;8.834),(A89&lt;5.05),D89&gt;=0.15,(H89&lt;13.655),(D89&lt;0.35),(D89&lt;1.75)),0.002,IF(AND(H89&gt;=8.834,(A89&lt;5.05),D89&gt;=0.15,(H89&lt;13.655),(D89&lt;0.35),(D89&lt;1.75)),-0.008,IF(AND((A89&lt;5.45),A89&gt;=5.05,D89&gt;=0.15,(H89&lt;13.655),(D89&lt;0.35),(D89&lt;1.75)),0.003,IF(AND(A89&gt;=5.45,A89&gt;=5.05,D89&gt;=0.15,(H89&lt;13.655),(D89&lt;0.35),(D89&lt;1.75)),-0.002,IF(AND((A89&lt;5.3),(D89&lt;0.25),G89&gt;=0.293,H89&gt;=13.655,(D89&lt;0.35),(D89&lt;1.75)),0.007,IF(AND(A89&gt;=5.3,(D89&lt;0.25),G89&gt;=0.293,H89&gt;=13.655,(D89&lt;0.35),(D89&lt;1.75)),0.001,IF(AND((H89&lt;7.309),(H89&lt;10.635),(H89&lt;10.696),(H89&lt;13.906),D89&gt;=0.35,(D89&lt;1.75)),0.014,IF(AND(H89&gt;=7.309,(H89&lt;10.635),(H89&lt;10.696),(H89&lt;13.906),D89&gt;=0.35,(D89&lt;1.75)),0.006,IF(AND((H89&lt;12.093),(G89&lt;0.833),H89&gt;=10.696,(H89&lt;13.906),D89&gt;=0.35,(D89&lt;1.75)),-0.01,IF(AND(H89&gt;=12.093,(G89&lt;0.833),H89&gt;=10.696,(H89&lt;13.906),D89&gt;=0.35,(D89&lt;1.75)),0.004,IF(AND((G89&lt;0.823),B89&gt;=2.45,G89&gt;=0.247,H89&gt;=13.906,D89&gt;=0.35,(D89&lt;1.75)),0.026,IF(AND(G89&gt;=0.823,B89&gt;=2.45,G89&gt;=0.247,H89&gt;=13.906,D89&gt;=0.35,(D89&lt;1.75)),0.006,IF(AND((H89&lt;11.121),D89&gt;=1.85,(B89&lt;2.95),(B89&lt;3.25),(A89&lt;7.45),D89&gt;=1.75),0.013,IF(AND(H89&gt;=11.121,D89&gt;=1.85,(B89&lt;2.95),(B89&lt;3.25),(A89&lt;7.45),D89&gt;=1.75),0.005,IF(AND((A89&lt;6.05),(A89&lt;6.45),B89&gt;=2.95,(B89&lt;3.25),(A89&lt;7.45),D89&gt;=1.75),0.001,IF(AND(A89&gt;=6.05,(A89&lt;6.45),B89&gt;=2.95,(B89&lt;3.25),(A89&lt;7.45),D89&gt;=1.75),-0.005,IF(AND((G89&lt;0.42),A89&gt;=6.45,B89&gt;=2.95,(B89&lt;3.25),(A89&lt;7.45),D89&gt;=1.75),0.004,IF(AND(G89&gt;=0.42,A89&gt;=6.45,B89&gt;=2.95,(B89&lt;3.25),(A89&lt;7.45),D89&gt;=1.75),0.019,"shouldnthappen")))))))))))))))))))))))))))))))))))</f>
        <v>-0.01</v>
      </c>
      <c r="AB89" s="1" t="n">
        <f aca="false">+ 0.5</f>
        <v>0.5</v>
      </c>
    </row>
    <row r="90" customFormat="false" ht="13.8" hidden="false" customHeight="false" outlineLevel="0" collapsed="false">
      <c r="A90" s="11" t="n">
        <v>6.3</v>
      </c>
      <c r="B90" s="1" t="n">
        <v>2.3</v>
      </c>
      <c r="C90" s="1" t="n">
        <v>4.4</v>
      </c>
      <c r="D90" s="1" t="n">
        <v>1.3</v>
      </c>
      <c r="E90" s="1" t="s">
        <v>92</v>
      </c>
      <c r="F90" s="1" t="n">
        <v>2</v>
      </c>
      <c r="G90" s="1" t="n">
        <v>0.92282635346055</v>
      </c>
      <c r="H90" s="18" t="n">
        <v>7.38778733527288</v>
      </c>
      <c r="I90" s="1" t="n">
        <f aca="false">C90</f>
        <v>4.4</v>
      </c>
      <c r="J90" s="1" t="n">
        <f aca="false">SUM(M90:AB90)</f>
        <v>4.389</v>
      </c>
      <c r="K90" s="15" t="n">
        <f aca="false">1-SQRT(VAR(M90:AB90, I90)) / AVERAGE(M90:AB90)</f>
        <v>-2.82669082297525</v>
      </c>
      <c r="L90" s="1" t="n">
        <f aca="false">(J90-I90)/I90</f>
        <v>-0.00250000000000003</v>
      </c>
      <c r="M90" s="1" t="n">
        <f aca="false">IF(AND((H90&lt;5.245),(D90&lt;0.8)),0.075,IF(AND(H90&gt;=5.245,(D90&lt;0.8)),0.279,IF(AND((D90&lt;1.45),D90&gt;=0.8),1.043,IF(AND(D90&gt;=1.45,D90&gt;=0.8),1.423,"shouldnthappen"))))</f>
        <v>1.043</v>
      </c>
      <c r="N90" s="1" t="n">
        <f aca="false">IF(AND((A90&lt;4.35),(D90&lt;0.8)),0.048,IF(AND(A90&gt;=4.35,(D90&lt;0.8)),0.198,IF(AND(F90&gt;=2.5,D90&gt;=0.8),1.048,IF(AND((A90&lt;5.15),(F90&lt;2.5),D90&gt;=0.8),0.321,IF(AND(A90&gt;=5.15,(F90&lt;2.5),D90&gt;=0.8),0.783,"shouldnthappen")))))</f>
        <v>0.783</v>
      </c>
      <c r="O90" s="1" t="n">
        <f aca="false">IF(AND((H90&lt;5.245),(D90&lt;0.8)),0.034,IF(AND((A90&lt;5.9),D90&gt;=0.8),0.489,IF(AND(A90&gt;=5.9,D90&gt;=0.8),0.721,IF(AND((A90&lt;4.35),H90&gt;=5.245,(D90&lt;0.8)),0.041,IF(AND(A90&gt;=4.35,H90&gt;=5.245,(D90&lt;0.8)),0.142,"shouldnthappen")))))</f>
        <v>0.721</v>
      </c>
      <c r="P90" s="1" t="n">
        <f aca="false">IF(AND((B90&lt;2.8),(D90&lt;1.15)),0.244,IF(AND((D90&lt;1.75),D90&gt;=1.15),0.396,IF(AND(D90&gt;=1.75,D90&gt;=1.15),0.554,IF(AND((A90&lt;5.05),B90&gt;=2.8,(D90&lt;1.15)),0.078,IF(AND((H90&lt;14.877),A90&gt;=5.05,B90&gt;=2.8,(D90&lt;1.15)),0.118,IF(AND(H90&gt;=14.877,A90&gt;=5.05,B90&gt;=2.8,(D90&lt;1.15)),0.027,"shouldnthappen"))))))</f>
        <v>0.396</v>
      </c>
      <c r="Q90" s="1" t="n">
        <f aca="false">IF(AND(D90&gt;=0.45,(D90&lt;1.15)),0.17,IF(AND(A90&gt;=7.1,D90&gt;=1.15),0.539,IF(AND((A90&lt;6.25),(A90&lt;7.1),D90&gt;=1.15),0.258,IF(AND(A90&gt;=6.25,(A90&lt;7.1),D90&gt;=1.15),0.344,IF(AND(G90&gt;=0.418,(A90&lt;5.05),(D90&lt;0.45),(D90&lt;1.15)),0.033,IF(AND((H90&lt;14.494),(G90&lt;0.418),(A90&lt;5.05),(D90&lt;0.45),(D90&lt;1.15)),0.061,IF(AND(H90&gt;=14.494,(G90&lt;0.418),(A90&lt;5.05),(D90&lt;0.45),(D90&lt;1.15)),0.015,IF(AND(H90&gt;=14.877,(B90&lt;3.85),A90&gt;=5.05,(D90&lt;0.45),(D90&lt;1.15)),0.023,IF(AND((B90&lt;4),B90&gt;=3.85,A90&gt;=5.05,(D90&lt;0.45),(D90&lt;1.15)),0.009,IF(AND(B90&gt;=4,B90&gt;=3.85,A90&gt;=5.05,(D90&lt;0.45),(D90&lt;1.15)),0.052,IF(AND((G90&lt;0.05),(H90&lt;14.877),(B90&lt;3.85),A90&gt;=5.05,(D90&lt;0.45),(D90&lt;1.15)),0.024,IF(AND(G90&gt;=0.05,(H90&lt;14.877),(B90&lt;3.85),A90&gt;=5.05,(D90&lt;0.45),(D90&lt;1.15)),0.091,"shouldnthappen"))))))))))))</f>
        <v>0.344</v>
      </c>
      <c r="R90" s="1" t="n">
        <f aca="false">IF(AND(A90&gt;=7.1,D90&gt;=0.8),0.401,IF(AND((A90&lt;4.5),(G90&lt;0.905),(D90&lt;0.8)),0.024,IF(AND((H90&lt;9.966),G90&gt;=0.905,(D90&lt;0.8)),0.094,IF(AND(H90&gt;=9.966,G90&gt;=0.905,(D90&lt;0.8)),0.026,IF(AND(D90&gt;=2.05,(A90&lt;7.1),D90&gt;=0.8),0.277,IF(AND((H90&lt;5.523),A90&gt;=4.5,(G90&lt;0.905),(D90&lt;0.8)),0.012,IF(AND(H90&gt;=5.523,A90&gt;=4.5,(G90&lt;0.905),(D90&lt;0.8)),0.049,IF(AND((A90&lt;5.3),(D90&lt;2.05),(A90&lt;7.1),D90&gt;=0.8),0.095,IF(AND(A90&gt;=5.3,(D90&lt;2.05),(A90&lt;7.1),D90&gt;=0.8),0.196,"shouldnthappen")))))))))</f>
        <v>0.196</v>
      </c>
      <c r="S90" s="1" t="n">
        <f aca="false">IF(AND(A90&gt;=7.1,D90&gt;=1.35),0.298,IF(AND(G90&gt;=0.905,(D90&lt;0.8),(D90&lt;1.35)),0.068,IF(AND(H90&gt;=9.386,D90&gt;=0.8,(D90&lt;1.35)),0.126,IF(AND((H90&lt;7.426),(H90&lt;9.386),D90&gt;=0.8,(D90&lt;1.35)),0.091,IF(AND((A90&lt;5.3),(G90&lt;0.905),(A90&lt;7.1),D90&gt;=1.35),0.063,IF(AND((D90&lt;2.05),G90&gt;=0.905,(A90&lt;7.1),D90&gt;=1.35),0.015,IF(AND(D90&gt;=2.05,G90&gt;=0.905,(A90&lt;7.1),D90&gt;=1.35),0.089,IF(AND((H90&lt;10.505),(H90&lt;14.344),(G90&lt;0.905),(D90&lt;0.8),(D90&lt;1.35)),0.035,IF(AND((A90&lt;4.85),H90&gt;=14.344,(G90&lt;0.905),(D90&lt;0.8),(D90&lt;1.35)),0.006,IF(AND((B90&lt;2.75),H90&gt;=7.426,(H90&lt;9.386),D90&gt;=0.8,(D90&lt;1.35)),0.021,IF(AND(B90&gt;=2.75,H90&gt;=7.426,(H90&lt;9.386),D90&gt;=0.8,(D90&lt;1.35)),-0.01,IF(AND((B90&lt;2.35),A90&gt;=5.3,(G90&lt;0.905),(A90&lt;7.1),D90&gt;=1.35),0.068,IF(AND(B90&gt;=2.35,A90&gt;=5.3,(G90&lt;0.905),(A90&lt;7.1),D90&gt;=1.35),0.181,IF(AND((H90&lt;11.731),H90&gt;=10.505,(H90&lt;14.344),(G90&lt;0.905),(D90&lt;0.8),(D90&lt;1.35)),0.004,IF(AND(H90&gt;=11.731,H90&gt;=10.505,(H90&lt;14.344),(G90&lt;0.905),(D90&lt;0.8),(D90&lt;1.35)),0.024,IF(AND((H90&lt;14.877),A90&gt;=4.85,H90&gt;=14.344,(G90&lt;0.905),(D90&lt;0.8),(D90&lt;1.35)),0.063,IF(AND(H90&gt;=14.877,A90&gt;=4.85,H90&gt;=14.344,(G90&lt;0.905),(D90&lt;0.8),(D90&lt;1.35)),0.012,"shouldnthappen")))))))))))))))))</f>
        <v>0.091</v>
      </c>
      <c r="T90" s="1" t="n">
        <f aca="false">IF(AND(D90&gt;=0.45,(A90&lt;5.65)),0.067,IF(AND(A90&gt;=7.25,A90&gt;=5.65),0.244,IF(AND((H90&lt;9.966),G90&gt;=0.905,(D90&lt;0.45),(A90&lt;5.65)),0.062,IF(AND(H90&gt;=9.966,G90&gt;=0.905,(D90&lt;0.45),(A90&lt;5.65)),0.012,IF(AND((G90&lt;0.948),D90&gt;=2.05,(A90&lt;7.25),A90&gt;=5.65),0.157,IF(AND(G90&gt;=0.948,D90&gt;=2.05,(A90&lt;7.25),A90&gt;=5.65),0.037,IF(AND(G90&gt;=0.422,(B90&lt;3.15),(G90&lt;0.905),(D90&lt;0.45),(A90&lt;5.65)),0.011,IF(AND((D90&lt;0.25),(G90&lt;0.422),(B90&lt;3.15),(G90&lt;0.905),(D90&lt;0.45),(A90&lt;5.65)),0.04,IF(AND(D90&gt;=0.25,(G90&lt;0.422),(B90&lt;3.15),(G90&lt;0.905),(D90&lt;0.45),(A90&lt;5.65)),0.009,IF(AND((A90&lt;4.85),(B90&lt;3.25),B90&gt;=3.15,(G90&lt;0.905),(D90&lt;0.45),(A90&lt;5.65)),0.008,IF(AND(A90&gt;=4.85,(B90&lt;3.25),B90&gt;=3.15,(G90&lt;0.905),(D90&lt;0.45),(A90&lt;5.65)),-0.017,IF(AND((D90&lt;0.25),B90&gt;=3.25,B90&gt;=3.15,(G90&lt;0.905),(D90&lt;0.45),(A90&lt;5.65)),0.022,IF(AND(D90&gt;=0.25,B90&gt;=3.25,B90&gt;=3.15,(G90&lt;0.905),(D90&lt;0.45),(A90&lt;5.65)),0.009,IF(AND((F90&lt;2.5),(H90&lt;7.692),(G90&lt;0.644),(D90&lt;2.05),(A90&lt;7.25),A90&gt;=5.65),0.018,IF(AND(F90&gt;=2.5,(H90&lt;7.692),(G90&lt;0.644),(D90&lt;2.05),(A90&lt;7.25),A90&gt;=5.65),0.068,IF(AND((B90&lt;2.35),H90&gt;=7.692,(G90&lt;0.644),(D90&lt;2.05),(A90&lt;7.25),A90&gt;=5.65),0.023,IF(AND(B90&gt;=2.35,H90&gt;=7.692,(G90&lt;0.644),(D90&lt;2.05),(A90&lt;7.25),A90&gt;=5.65),0.125,IF(AND((G90&lt;0.766),(G90&lt;0.85),G90&gt;=0.644,(D90&lt;2.05),(A90&lt;7.25),A90&gt;=5.65),0.055,IF(AND(G90&gt;=0.766,(G90&lt;0.85),G90&gt;=0.644,(D90&lt;2.05),(A90&lt;7.25),A90&gt;=5.65),-0,IF(AND((B90&lt;2.95),G90&gt;=0.85,G90&gt;=0.644,(D90&lt;2.05),(A90&lt;7.25),A90&gt;=5.65),0.098,IF(AND(B90&gt;=2.95,G90&gt;=0.85,G90&gt;=0.644,(D90&lt;2.05),(A90&lt;7.25),A90&gt;=5.65),0.013,"shouldnthappen")))))))))))))))))))))</f>
        <v>0.098</v>
      </c>
      <c r="U90" s="1" t="n">
        <f aca="false">IF(AND(A90&gt;=7.25,D90&gt;=1.25),0.186,IF(AND((G90&lt;0.13),D90&gt;=0.35,(D90&lt;1.25)),-0.004,IF(AND(H90&gt;=14.246,(H90&lt;14.344),(D90&lt;0.35),(D90&lt;1.25)),-0.002,IF(AND((A90&lt;4.85),H90&gt;=14.344,(D90&lt;0.35),(D90&lt;1.25)),0.004,IF(AND(G90&gt;=0.446,(G90&lt;0.644),(A90&lt;7.25),D90&gt;=1.25),0.138,IF(AND(A90&gt;=5.45,(H90&lt;14.246),(H90&lt;14.344),(D90&lt;0.35),(D90&lt;1.25)),0.001,IF(AND((H90&lt;14.877),A90&gt;=4.85,H90&gt;=14.344,(D90&lt;0.35),(D90&lt;1.25)),0.035,IF(AND(H90&gt;=14.877,A90&gt;=4.85,H90&gt;=14.344,(D90&lt;0.35),(D90&lt;1.25)),0.007,IF(AND((B90&lt;3.35),H90&gt;=9.448,G90&gt;=0.13,D90&gt;=0.35,(D90&lt;1.25)),0.053,IF(AND(B90&gt;=3.35,H90&gt;=9.448,G90&gt;=0.13,D90&gt;=0.35,(D90&lt;1.25)),0.017,IF(AND((G90&lt;0.44),(G90&lt;0.446),(G90&lt;0.644),(A90&lt;7.25),D90&gt;=1.25),0.079,IF(AND(G90&gt;=0.44,(G90&lt;0.446),(G90&lt;0.644),(A90&lt;7.25),D90&gt;=1.25),0.02,IF(AND((A90&lt;5.95),(G90&lt;0.724),G90&gt;=0.644,(A90&lt;7.25),D90&gt;=1.25),-0.018,IF(AND(A90&gt;=5.95,(G90&lt;0.724),G90&gt;=0.644,(A90&lt;7.25),D90&gt;=1.25),0.027,IF(AND(A90&gt;=6.15,G90&gt;=0.724,G90&gt;=0.644,(A90&lt;7.25),D90&gt;=1.25),0.093,IF(AND((A90&lt;5.05),(A90&lt;5.45),(H90&lt;14.246),(H90&lt;14.344),(D90&lt;0.35),(D90&lt;1.25)),0.011,IF(AND(A90&gt;=5.05,(A90&lt;5.45),(H90&lt;14.246),(H90&lt;14.344),(D90&lt;0.35),(D90&lt;1.25)),0.021,IF(AND((A90&lt;5.4),(B90&lt;3.15),(H90&lt;9.448),G90&gt;=0.13,D90&gt;=0.35,(D90&lt;1.25)),0.007,IF(AND(A90&gt;=5.4,(B90&lt;3.15),(H90&lt;9.448),G90&gt;=0.13,D90&gt;=0.35,(D90&lt;1.25)),-0.011,IF(AND((B90&lt;3.75),B90&gt;=3.15,(H90&lt;9.448),G90&gt;=0.13,D90&gt;=0.35,(D90&lt;1.25)),0.012,IF(AND(B90&gt;=3.75,B90&gt;=3.15,(H90&lt;9.448),G90&gt;=0.13,D90&gt;=0.35,(D90&lt;1.25)),0.046,IF(AND((A90&lt;5.9),(A90&lt;6.15),G90&gt;=0.724,G90&gt;=0.644,(A90&lt;7.25),D90&gt;=1.25),0.06,IF(AND(A90&gt;=5.9,(A90&lt;6.15),G90&gt;=0.724,G90&gt;=0.644,(A90&lt;7.25),D90&gt;=1.25),0.005,"shouldnthappen")))))))))))))))))))))))</f>
        <v>0.093</v>
      </c>
      <c r="V90" s="1" t="n">
        <f aca="false">IF(AND(H90&gt;=15.155,(D90&lt;1.55)),0.084,IF(AND(A90&gt;=7.25,D90&gt;=1.55),0.141,IF(AND((G90&lt;0.043),D90&gt;=1.05,(H90&lt;15.155),(D90&lt;1.55)),-0.007,IF(AND(D90&gt;=1.85,G90&gt;=0.755,(A90&lt;7.25),D90&gt;=1.55),0.051,IF(AND((H90&lt;9.966),G90&gt;=0.905,(D90&lt;1.05),(H90&lt;15.155),(D90&lt;1.55)),0.043,IF(AND(H90&gt;=9.966,G90&gt;=0.905,(D90&lt;1.05),(H90&lt;15.155),(D90&lt;1.55)),0.007,IF(AND((G90&lt;0.278),(G90&lt;0.361),(G90&lt;0.755),(A90&lt;7.25),D90&gt;=1.55),0.08,IF(AND((A90&lt;5.8),G90&gt;=0.361,(G90&lt;0.755),(A90&lt;7.25),D90&gt;=1.55),0.019,IF(AND((A90&lt;6.05),(D90&lt;1.85),G90&gt;=0.755,(A90&lt;7.25),D90&gt;=1.55),0.01,IF(AND(A90&gt;=6.05,(D90&lt;1.85),G90&gt;=0.755,(A90&lt;7.25),D90&gt;=1.55),0.002,IF(AND((G90&lt;0.486),(B90&lt;3.15),(G90&lt;0.905),(D90&lt;1.05),(H90&lt;15.155),(D90&lt;1.55)),0.026,IF(AND(G90&gt;=0.486,(B90&lt;3.15),(G90&lt;0.905),(D90&lt;1.05),(H90&lt;15.155),(D90&lt;1.55)),0.001,IF(AND((B90&lt;3.25),B90&gt;=3.15,(G90&lt;0.905),(D90&lt;1.05),(H90&lt;15.155),(D90&lt;1.55)),-0.003,IF(AND(B90&gt;=3.25,B90&gt;=3.15,(G90&lt;0.905),(D90&lt;1.05),(H90&lt;15.155),(D90&lt;1.55)),0.012,IF(AND((H90&lt;7.426),(H90&lt;8.769),G90&gt;=0.043,D90&gt;=1.05,(H90&lt;15.155),(D90&lt;1.55)),0.041,IF(AND(H90&gt;=7.426,(H90&lt;8.769),G90&gt;=0.043,D90&gt;=1.05,(H90&lt;15.155),(D90&lt;1.55)),-0.008,IF(AND((H90&lt;10.696),H90&gt;=8.769,G90&gt;=0.043,D90&gt;=1.05,(H90&lt;15.155),(D90&lt;1.55)),0.069,IF(AND(H90&gt;=10.696,H90&gt;=8.769,G90&gt;=0.043,D90&gt;=1.05,(H90&lt;15.155),(D90&lt;1.55)),0.033,IF(AND((D90&lt;2.2),G90&gt;=0.278,(G90&lt;0.361),(G90&lt;0.755),(A90&lt;7.25),D90&gt;=1.55),0.022,IF(AND(D90&gt;=2.2,G90&gt;=0.278,(G90&lt;0.361),(G90&lt;0.755),(A90&lt;7.25),D90&gt;=1.55),-0.027,IF(AND((H90&lt;12.626),A90&gt;=5.8,G90&gt;=0.361,(G90&lt;0.755),(A90&lt;7.25),D90&gt;=1.55),0.126,IF(AND(H90&gt;=12.626,A90&gt;=5.8,G90&gt;=0.361,(G90&lt;0.755),(A90&lt;7.25),D90&gt;=1.55),0.065,"shouldnthappen"))))))))))))))))))))))</f>
        <v>0.041</v>
      </c>
      <c r="W90" s="1" t="n">
        <f aca="false">IF(AND(H90&gt;=15.155,(D90&lt;1.55)),0.064,IF(AND(A90&gt;=7.45,D90&gt;=1.55),0.115,IF(AND(B90&gt;=3.15,(H90&lt;10.257),(A90&lt;7.45),D90&gt;=1.55),0.097,IF(AND((A90&lt;4.85),H90&gt;=14.344,(D90&lt;0.35),(H90&lt;15.155),(D90&lt;1.55)),0.003,IF(AND(A90&gt;=6.05,(G90&lt;0.169),D90&gt;=0.35,(H90&lt;15.155),(D90&lt;1.55)),-0.008,IF(AND((G90&lt;0.181),G90&gt;=0.169,D90&gt;=0.35,(H90&lt;15.155),(D90&lt;1.55)),0.065,IF(AND(B90&gt;=3.05,(B90&lt;3.15),(H90&lt;10.257),(A90&lt;7.45),D90&gt;=1.55),-0.023,IF(AND(H90&gt;=11.854,(G90&lt;0.613),H90&gt;=10.257,(A90&lt;7.45),D90&gt;=1.55),0.068,IF(AND((D90&lt;0.25),(B90&lt;3.15),(H90&lt;14.344),(D90&lt;0.35),(H90&lt;15.155),(D90&lt;1.55)),0.014,IF(AND(D90&gt;=0.25,(B90&lt;3.15),(H90&lt;14.344),(D90&lt;0.35),(H90&lt;15.155),(D90&lt;1.55)),0.002,IF(AND((A90&lt;5.05),B90&gt;=3.15,(H90&lt;14.344),(D90&lt;0.35),(H90&lt;15.155),(D90&lt;1.55)),-0.001,IF(AND(A90&gt;=5.05,B90&gt;=3.15,(H90&lt;14.344),(D90&lt;0.35),(H90&lt;15.155),(D90&lt;1.55)),0.009,IF(AND((H90&lt;14.877),A90&gt;=4.85,H90&gt;=14.344,(D90&lt;0.35),(H90&lt;15.155),(D90&lt;1.55)),0.023,IF(AND(H90&gt;=14.877,A90&gt;=4.85,H90&gt;=14.344,(D90&lt;0.35),(H90&lt;15.155),(D90&lt;1.55)),0.004,IF(AND((H90&lt;13.602),(A90&lt;6.05),(G90&lt;0.169),D90&gt;=0.35,(H90&lt;15.155),(D90&lt;1.55)),0.023,IF(AND(H90&gt;=13.602,(A90&lt;6.05),(G90&lt;0.169),D90&gt;=0.35,(H90&lt;15.155),(D90&lt;1.55)),-0.006,IF(AND((B90&lt;2.95),G90&gt;=0.181,G90&gt;=0.169,D90&gt;=0.35,(H90&lt;15.155),(D90&lt;1.55)),0.019,IF(AND(B90&gt;=2.95,G90&gt;=0.181,G90&gt;=0.169,D90&gt;=0.35,(H90&lt;15.155),(D90&lt;1.55)),0.034,IF(AND((A90&lt;5.35),(B90&lt;3.05),(B90&lt;3.15),(H90&lt;10.257),(A90&lt;7.45),D90&gt;=1.55),0.009,IF(AND(A90&gt;=5.35,(B90&lt;3.05),(B90&lt;3.15),(H90&lt;10.257),(A90&lt;7.45),D90&gt;=1.55),0.058,IF(AND((B90&lt;2.9),(H90&lt;11.854),(G90&lt;0.613),H90&gt;=10.257,(A90&lt;7.45),D90&gt;=1.55),0.037,IF(AND(B90&gt;=2.9,(H90&lt;11.854),(G90&lt;0.613),H90&gt;=10.257,(A90&lt;7.45),D90&gt;=1.55),-0.005,IF(AND((A90&lt;6.4),(G90&lt;0.711),G90&gt;=0.613,H90&gt;=10.257,(A90&lt;7.45),D90&gt;=1.55),0.001,IF(AND(A90&gt;=6.4,(G90&lt;0.711),G90&gt;=0.613,H90&gt;=10.257,(A90&lt;7.45),D90&gt;=1.55),-0.002,IF(AND((D90&lt;1.9),G90&gt;=0.711,G90&gt;=0.613,H90&gt;=10.257,(A90&lt;7.45),D90&gt;=1.55),0.007,IF(AND(D90&gt;=1.9,G90&gt;=0.711,G90&gt;=0.613,H90&gt;=10.257,(A90&lt;7.45),D90&gt;=1.55),0.023,"shouldnthappen"))))))))))))))))))))))))))</f>
        <v>0.019</v>
      </c>
      <c r="X90" s="1" t="n">
        <f aca="false">IF(AND(H90&gt;=15.155,(F90&lt;2.5)),0.049,IF(AND(A90&gt;=7.45,F90&gt;=2.5),0.089,IF(AND((G90&lt;0.107),(G90&lt;0.364),(A90&lt;7.45),F90&gt;=2.5),0.055,IF(AND(A90&gt;=5.75,(G90&lt;0.572),(D90&lt;1.25),(H90&lt;15.155),(F90&lt;2.5)),-0.018,IF(AND((A90&lt;5.7),(H90&lt;12.626),G90&gt;=0.364,(A90&lt;7.45),F90&gt;=2.5),0.012,IF(AND(A90&gt;=5.7,(H90&lt;12.626),G90&gt;=0.364,(A90&lt;7.45),F90&gt;=2.5),0.065,IF(AND((G90&lt;0.628),H90&gt;=12.626,G90&gt;=0.364,(A90&lt;7.45),F90&gt;=2.5),0.047,IF(AND((G90&lt;0.545),(A90&lt;5.75),(G90&lt;0.572),(D90&lt;1.25),(H90&lt;15.155),(F90&lt;2.5)),0.007,IF(AND(G90&gt;=0.545,(A90&lt;5.75),(G90&lt;0.572),(D90&lt;1.25),(H90&lt;15.155),(F90&lt;2.5)),-0.009,IF(AND((D90&lt;0.3),(H90&lt;11.788),G90&gt;=0.572,(D90&lt;1.25),(H90&lt;15.155),(F90&lt;2.5)),0.01,IF(AND(D90&gt;=0.3,(H90&lt;11.788),G90&gt;=0.572,(D90&lt;1.25),(H90&lt;15.155),(F90&lt;2.5)),0.03,IF(AND((A90&lt;4.75),H90&gt;=11.788,G90&gt;=0.572,(D90&lt;1.25),(H90&lt;15.155),(F90&lt;2.5)),0.001,IF(AND(A90&gt;=4.75,H90&gt;=11.788,G90&gt;=0.572,(D90&lt;1.25),(H90&lt;15.155),(F90&lt;2.5)),0.01,IF(AND((A90&lt;5.5),(A90&lt;6.15),(G90&lt;0.652),D90&gt;=1.25,(H90&lt;15.155),(F90&lt;2.5)),0.014,IF(AND(A90&gt;=5.5,(A90&lt;6.15),(G90&lt;0.652),D90&gt;=1.25,(H90&lt;15.155),(F90&lt;2.5)),0.049,IF(AND((H90&lt;12.206),A90&gt;=6.15,(G90&lt;0.652),D90&gt;=1.25,(H90&lt;15.155),(F90&lt;2.5)),-0.009,IF(AND(H90&gt;=12.206,A90&gt;=6.15,(G90&lt;0.652),D90&gt;=1.25,(H90&lt;15.155),(F90&lt;2.5)),0.021,IF(AND((A90&lt;5.55),(A90&lt;6.2),G90&gt;=0.652,D90&gt;=1.25,(H90&lt;15.155),(F90&lt;2.5)),0.011,IF(AND(A90&gt;=5.55,(A90&lt;6.2),G90&gt;=0.652,D90&gt;=1.25,(H90&lt;15.155),(F90&lt;2.5)),-0.019,IF(AND((B90&lt;3.2),A90&gt;=6.2,G90&gt;=0.652,D90&gt;=1.25,(H90&lt;15.155),(F90&lt;2.5)),0.025,IF(AND(B90&gt;=3.2,A90&gt;=6.2,G90&gt;=0.652,D90&gt;=1.25,(H90&lt;15.155),(F90&lt;2.5)),0.001,IF(AND((G90&lt;0.183),(G90&lt;0.301),G90&gt;=0.107,(G90&lt;0.364),(A90&lt;7.45),F90&gt;=2.5),-0.009,IF(AND(G90&gt;=0.183,(G90&lt;0.301),G90&gt;=0.107,(G90&lt;0.364),(A90&lt;7.45),F90&gt;=2.5),0.022,IF(AND((D90&lt;2.2),G90&gt;=0.301,G90&gt;=0.107,(G90&lt;0.364),(A90&lt;7.45),F90&gt;=2.5),0.004,IF(AND(D90&gt;=2.2,G90&gt;=0.301,G90&gt;=0.107,(G90&lt;0.364),(A90&lt;7.45),F90&gt;=2.5),-0.02,IF(AND((G90&lt;0.787),G90&gt;=0.628,H90&gt;=12.626,G90&gt;=0.364,(A90&lt;7.45),F90&gt;=2.5),-0.001,IF(AND(G90&gt;=0.787,G90&gt;=0.628,H90&gt;=12.626,G90&gt;=0.364,(A90&lt;7.45),F90&gt;=2.5),0.016,"shouldnthappen")))))))))))))))))))))))))))</f>
        <v>0.025</v>
      </c>
      <c r="Y90" s="1" t="n">
        <f aca="false">IF(AND(H90&gt;=15.155,(D90&lt;1.55)),0.037,IF(AND(D90&gt;=2.45,(A90&lt;7.45),D90&gt;=1.55),0.054,IF(AND((A90&lt;7.8),A90&gt;=7.45,D90&gt;=1.55),0.078,IF(AND(A90&gt;=7.8,A90&gt;=7.45,D90&gt;=1.55),0.021,IF(AND(A90&gt;=6.2,G90&gt;=0.68,D90&gt;=1.25,(H90&lt;15.155),(D90&lt;1.55)),0.019,IF(AND((B90&lt;2.65),(A90&lt;4.95),(G90&lt;0.572),(D90&lt;1.25),(H90&lt;15.155),(D90&lt;1.55)),0.021,IF(AND(B90&gt;=2.65,(A90&lt;4.95),(G90&lt;0.572),(D90&lt;1.25),(H90&lt;15.155),(D90&lt;1.55)),0.006,IF(AND((H90&lt;14.344),A90&gt;=4.95,(G90&lt;0.572),(D90&lt;1.25),(H90&lt;15.155),(D90&lt;1.55)),-0.005,IF(AND(H90&gt;=14.344,A90&gt;=4.95,(G90&lt;0.572),(D90&lt;1.25),(H90&lt;15.155),(D90&lt;1.55)),0.013,IF(AND((G90&lt;0.833),(H90&lt;11.788),G90&gt;=0.572,(D90&lt;1.25),(H90&lt;15.155),(D90&lt;1.55)),0.009,IF(AND(G90&gt;=0.833,(H90&lt;11.788),G90&gt;=0.572,(D90&lt;1.25),(H90&lt;15.155),(D90&lt;1.55)),0.024,IF(AND((A90&lt;4.75),H90&gt;=11.788,G90&gt;=0.572,(D90&lt;1.25),(H90&lt;15.155),(D90&lt;1.55)),0.001,IF(AND(A90&gt;=4.75,H90&gt;=11.788,G90&gt;=0.572,(D90&lt;1.25),(H90&lt;15.155),(D90&lt;1.55)),0.008,IF(AND((A90&lt;5.65),(A90&lt;6.15),(G90&lt;0.68),D90&gt;=1.25,(H90&lt;15.155),(D90&lt;1.55)),0.017,IF(AND(A90&gt;=5.65,(A90&lt;6.15),(G90&lt;0.68),D90&gt;=1.25,(H90&lt;15.155),(D90&lt;1.55)),0.039,IF(AND((G90&lt;0.436),A90&gt;=6.15,(G90&lt;0.68),D90&gt;=1.25,(H90&lt;15.155),(D90&lt;1.55)),-0.004,IF(AND(G90&gt;=0.436,A90&gt;=6.15,(G90&lt;0.68),D90&gt;=1.25,(H90&lt;15.155),(D90&lt;1.55)),0.022,IF(AND((A90&lt;5.55),(A90&lt;6.2),G90&gt;=0.68,D90&gt;=1.25,(H90&lt;15.155),(D90&lt;1.55)),0.009,IF(AND(A90&gt;=5.55,(A90&lt;6.2),G90&gt;=0.68,D90&gt;=1.25,(H90&lt;15.155),(D90&lt;1.55)),-0.016,IF(AND((G90&lt;0.107),(G90&lt;0.361),(G90&lt;0.613),(D90&lt;2.45),(A90&lt;7.45),D90&gt;=1.55),0.042,IF(AND(G90&gt;=0.107,(G90&lt;0.361),(G90&lt;0.613),(D90&lt;2.45),(A90&lt;7.45),D90&gt;=1.55),0.002,IF(AND((D90&lt;2.35),G90&gt;=0.361,(G90&lt;0.613),(D90&lt;2.45),(A90&lt;7.45),D90&gt;=1.55),0.051,IF(AND(D90&gt;=2.35,G90&gt;=0.361,(G90&lt;0.613),(D90&lt;2.45),(A90&lt;7.45),D90&gt;=1.55),0.016,IF(AND((A90&lt;6.4),(G90&lt;0.711),G90&gt;=0.613,(D90&lt;2.45),(A90&lt;7.45),D90&gt;=1.55),0.001,IF(AND(A90&gt;=6.4,(G90&lt;0.711),G90&gt;=0.613,(D90&lt;2.45),(A90&lt;7.45),D90&gt;=1.55),-0.002,IF(AND((B90&lt;2.95),G90&gt;=0.711,G90&gt;=0.613,(D90&lt;2.45),(A90&lt;7.45),D90&gt;=1.55),0.023,IF(AND(B90&gt;=2.95,G90&gt;=0.711,G90&gt;=0.613,(D90&lt;2.45),(A90&lt;7.45),D90&gt;=1.55),0.01,"shouldnthappen")))))))))))))))))))))))))))</f>
        <v>0.019</v>
      </c>
      <c r="Z90" s="1" t="n">
        <f aca="false">IF(AND(A90&gt;=7.45,D90&gt;=1.75),0.056,IF(AND(H90&gt;=15.059,A90&gt;=5.55,(D90&lt;1.75)),0.028,IF(AND((D90&lt;0.35),G90&gt;=0.905,(A90&lt;5.55),(D90&lt;1.75)),0.005,IF(AND(D90&gt;=0.35,G90&gt;=0.905,(A90&lt;5.55),(D90&lt;1.75)),0.026,IF(AND((H90&lt;8.711),D90&gt;=2.45,(A90&lt;7.45),D90&gt;=1.75),0.011,IF(AND(H90&gt;=8.711,D90&gt;=2.45,(A90&lt;7.45),D90&gt;=1.75),0.049,IF(AND((G90&lt;0.107),(G90&lt;0.487),(D90&lt;2.45),(A90&lt;7.45),D90&gt;=1.75),0.032,IF(AND((H90&lt;10.915),(A90&lt;4.5),(B90&lt;3.15),(G90&lt;0.905),(A90&lt;5.55),(D90&lt;1.75)),-0.001,IF(AND(H90&gt;=10.915,(A90&lt;4.5),(B90&lt;3.15),(G90&lt;0.905),(A90&lt;5.55),(D90&lt;1.75)),0.003,IF(AND((A90&lt;5.05),A90&gt;=4.5,(B90&lt;3.15),(G90&lt;0.905),(A90&lt;5.55),(D90&lt;1.75)),0.015,IF(AND(A90&gt;=5.05,A90&gt;=4.5,(B90&lt;3.15),(G90&lt;0.905),(A90&lt;5.55),(D90&lt;1.75)),0.006,IF(AND((G90&lt;0.05),(G90&lt;0.091),B90&gt;=3.15,(G90&lt;0.905),(A90&lt;5.55),(D90&lt;1.75)),0.001,IF(AND(G90&gt;=0.05,(G90&lt;0.091),B90&gt;=3.15,(G90&lt;0.905),(A90&lt;5.55),(D90&lt;1.75)),0.008,IF(AND((G90&lt;0.587),G90&gt;=0.091,B90&gt;=3.15,(G90&lt;0.905),(A90&lt;5.55),(D90&lt;1.75)),-0.003,IF(AND(G90&gt;=0.587,G90&gt;=0.091,B90&gt;=3.15,(G90&lt;0.905),(A90&lt;5.55),(D90&lt;1.75)),0.004,IF(AND((F90&lt;2.5),(B90&lt;2.85),(G90&lt;0.419),(H90&lt;15.059),A90&gt;=5.55,(D90&lt;1.75)),0.041,IF(AND(F90&gt;=2.5,(B90&lt;2.85),(G90&lt;0.419),(H90&lt;15.059),A90&gt;=5.55,(D90&lt;1.75)),0.015,IF(AND((G90&lt;0.164),B90&gt;=2.85,(G90&lt;0.419),(H90&lt;15.059),A90&gt;=5.55,(D90&lt;1.75)),0.01,IF(AND(G90&gt;=0.164,B90&gt;=2.85,(G90&lt;0.419),(H90&lt;15.059),A90&gt;=5.55,(D90&lt;1.75)),-0.001,IF(AND((B90&lt;2.55),(B90&lt;2.95),G90&gt;=0.419,(H90&lt;15.059),A90&gt;=5.55,(D90&lt;1.75)),0.014,IF(AND(B90&gt;=2.55,(B90&lt;2.95),G90&gt;=0.419,(H90&lt;15.059),A90&gt;=5.55,(D90&lt;1.75)),-0.013,IF(AND((D90&lt;1.55),B90&gt;=2.95,G90&gt;=0.419,(H90&lt;15.059),A90&gt;=5.55,(D90&lt;1.75)),0.023,IF(AND(D90&gt;=1.55,B90&gt;=2.95,G90&gt;=0.419,(H90&lt;15.059),A90&gt;=5.55,(D90&lt;1.75)),0.005,IF(AND((H90&lt;13.278),G90&gt;=0.107,(G90&lt;0.487),(D90&lt;2.45),(A90&lt;7.45),D90&gt;=1.75),-0.009,IF(AND(H90&gt;=13.278,G90&gt;=0.107,(G90&lt;0.487),(D90&lt;2.45),(A90&lt;7.45),D90&gt;=1.75),0.017,IF(AND((D90&lt;2.35),(G90&lt;0.571),G90&gt;=0.487,(D90&lt;2.45),(A90&lt;7.45),D90&gt;=1.75),0.053,IF(AND(D90&gt;=2.35,(G90&lt;0.571),G90&gt;=0.487,(D90&lt;2.45),(A90&lt;7.45),D90&gt;=1.75),0.009,IF(AND((G90&lt;0.779),G90&gt;=0.571,G90&gt;=0.487,(D90&lt;2.45),(A90&lt;7.45),D90&gt;=1.75),0.006,IF(AND(G90&gt;=0.779,G90&gt;=0.571,G90&gt;=0.487,(D90&lt;2.45),(A90&lt;7.45),D90&gt;=1.75),0.016,"shouldnthappen")))))))))))))))))))))))))))))</f>
        <v>0.014</v>
      </c>
      <c r="AA90" s="1" t="n">
        <f aca="false">IF(AND((A90&lt;7.8),A90&gt;=7.45,D90&gt;=1.75),0.051,IF(AND(A90&gt;=7.8,A90&gt;=7.45,D90&gt;=1.75),0.01,IF(AND(B90&gt;=3.35,B90&gt;=3.25,(A90&lt;7.45),D90&gt;=1.75),0.016,IF(AND((H90&lt;8.308),(D90&lt;0.15),(H90&lt;13.655),(D90&lt;0.35),(D90&lt;1.75)),0.009,IF(AND((H90&lt;14.529),(G90&lt;0.293),H90&gt;=13.655,(D90&lt;0.35),(D90&lt;1.75)),0.011,IF(AND(H90&gt;=14.529,(G90&lt;0.293),H90&gt;=13.655,(D90&lt;0.35),(D90&lt;1.75)),0.001,IF(AND(D90&gt;=0.25,G90&gt;=0.293,H90&gt;=13.655,(D90&lt;0.35),(D90&lt;1.75)),-0.004,IF(AND(H90&gt;=10.635,(H90&lt;10.696),(H90&lt;13.906),D90&gt;=0.35,(D90&lt;1.75)),0.036,IF(AND(G90&gt;=0.833,H90&gt;=10.696,(H90&lt;13.906),D90&gt;=0.35,(D90&lt;1.75)),0.016,IF(AND((A90&lt;6.65),(G90&lt;0.247),H90&gt;=13.906,D90&gt;=0.35,(D90&lt;1.75)),-0.008,IF(AND(A90&gt;=6.65,(G90&lt;0.247),H90&gt;=13.906,D90&gt;=0.35,(D90&lt;1.75)),0.011,IF(AND((B90&lt;2.45),G90&gt;=0.247,H90&gt;=13.906,D90&gt;=0.35,(D90&lt;1.75)),0,IF(AND((D90&lt;1.85),(B90&lt;2.95),(B90&lt;3.25),(A90&lt;7.45),D90&gt;=1.75),0.033,IF(AND((G90&lt;0.428),(B90&lt;3.35),B90&gt;=3.25,(A90&lt;7.45),D90&gt;=1.75),0.009,IF(AND(G90&gt;=0.428,(B90&lt;3.35),B90&gt;=3.25,(A90&lt;7.45),D90&gt;=1.75),0.042,IF(AND((A90&lt;4.6),H90&gt;=8.308,(D90&lt;0.15),(H90&lt;13.655),(D90&lt;0.35),(D90&lt;1.75)),0.003,IF(AND(A90&gt;=4.6,H90&gt;=8.308,(D90&lt;0.15),(H90&lt;13.655),(D90&lt;0.35),(D90&lt;1.75)),0,IF(AND((H90&lt;8.834),(A90&lt;5.05),D90&gt;=0.15,(H90&lt;13.655),(D90&lt;0.35),(D90&lt;1.75)),0.002,IF(AND(H90&gt;=8.834,(A90&lt;5.05),D90&gt;=0.15,(H90&lt;13.655),(D90&lt;0.35),(D90&lt;1.75)),-0.008,IF(AND((A90&lt;5.45),A90&gt;=5.05,D90&gt;=0.15,(H90&lt;13.655),(D90&lt;0.35),(D90&lt;1.75)),0.003,IF(AND(A90&gt;=5.45,A90&gt;=5.05,D90&gt;=0.15,(H90&lt;13.655),(D90&lt;0.35),(D90&lt;1.75)),-0.002,IF(AND((A90&lt;5.3),(D90&lt;0.25),G90&gt;=0.293,H90&gt;=13.655,(D90&lt;0.35),(D90&lt;1.75)),0.007,IF(AND(A90&gt;=5.3,(D90&lt;0.25),G90&gt;=0.293,H90&gt;=13.655,(D90&lt;0.35),(D90&lt;1.75)),0.001,IF(AND((H90&lt;7.309),(H90&lt;10.635),(H90&lt;10.696),(H90&lt;13.906),D90&gt;=0.35,(D90&lt;1.75)),0.014,IF(AND(H90&gt;=7.309,(H90&lt;10.635),(H90&lt;10.696),(H90&lt;13.906),D90&gt;=0.35,(D90&lt;1.75)),0.006,IF(AND((H90&lt;12.093),(G90&lt;0.833),H90&gt;=10.696,(H90&lt;13.906),D90&gt;=0.35,(D90&lt;1.75)),-0.01,IF(AND(H90&gt;=12.093,(G90&lt;0.833),H90&gt;=10.696,(H90&lt;13.906),D90&gt;=0.35,(D90&lt;1.75)),0.004,IF(AND((G90&lt;0.823),B90&gt;=2.45,G90&gt;=0.247,H90&gt;=13.906,D90&gt;=0.35,(D90&lt;1.75)),0.026,IF(AND(G90&gt;=0.823,B90&gt;=2.45,G90&gt;=0.247,H90&gt;=13.906,D90&gt;=0.35,(D90&lt;1.75)),0.006,IF(AND((H90&lt;11.121),D90&gt;=1.85,(B90&lt;2.95),(B90&lt;3.25),(A90&lt;7.45),D90&gt;=1.75),0.013,IF(AND(H90&gt;=11.121,D90&gt;=1.85,(B90&lt;2.95),(B90&lt;3.25),(A90&lt;7.45),D90&gt;=1.75),0.005,IF(AND((A90&lt;6.05),(A90&lt;6.45),B90&gt;=2.95,(B90&lt;3.25),(A90&lt;7.45),D90&gt;=1.75),0.001,IF(AND(A90&gt;=6.05,(A90&lt;6.45),B90&gt;=2.95,(B90&lt;3.25),(A90&lt;7.45),D90&gt;=1.75),-0.005,IF(AND((G90&lt;0.42),A90&gt;=6.45,B90&gt;=2.95,(B90&lt;3.25),(A90&lt;7.45),D90&gt;=1.75),0.004,IF(AND(G90&gt;=0.42,A90&gt;=6.45,B90&gt;=2.95,(B90&lt;3.25),(A90&lt;7.45),D90&gt;=1.75),0.019,"shouldnthappen")))))))))))))))))))))))))))))))))))</f>
        <v>0.006</v>
      </c>
      <c r="AB90" s="1" t="n">
        <f aca="false">+ 0.5</f>
        <v>0.5</v>
      </c>
    </row>
    <row r="91" customFormat="false" ht="13.8" hidden="false" customHeight="false" outlineLevel="0" collapsed="false">
      <c r="A91" s="11" t="n">
        <v>5.6</v>
      </c>
      <c r="B91" s="1" t="n">
        <v>3</v>
      </c>
      <c r="C91" s="1" t="n">
        <v>4.1</v>
      </c>
      <c r="D91" s="1" t="n">
        <v>1.3</v>
      </c>
      <c r="E91" s="1" t="s">
        <v>92</v>
      </c>
      <c r="F91" s="1" t="n">
        <v>2</v>
      </c>
      <c r="G91" s="1" t="n">
        <v>0.160075738094747</v>
      </c>
      <c r="H91" s="18" t="n">
        <v>5.91632207566872</v>
      </c>
      <c r="I91" s="1" t="n">
        <f aca="false">C91</f>
        <v>4.1</v>
      </c>
      <c r="J91" s="1" t="n">
        <f aca="false">SUM(M91:AB91)</f>
        <v>4.056</v>
      </c>
      <c r="K91" s="15" t="n">
        <f aca="false">1-SQRT(VAR(M91:AB91, I91)) / AVERAGE(M91:AB91)</f>
        <v>-2.86672054608249</v>
      </c>
      <c r="L91" s="1" t="n">
        <f aca="false">(J91-I91)/I91</f>
        <v>-0.0107317073170731</v>
      </c>
      <c r="M91" s="1" t="n">
        <f aca="false">IF(AND((H91&lt;5.245),(D91&lt;0.8)),0.075,IF(AND(H91&gt;=5.245,(D91&lt;0.8)),0.279,IF(AND((D91&lt;1.45),D91&gt;=0.8),1.043,IF(AND(D91&gt;=1.45,D91&gt;=0.8),1.423,"shouldnthappen"))))</f>
        <v>1.043</v>
      </c>
      <c r="N91" s="1" t="n">
        <f aca="false">IF(AND((A91&lt;4.35),(D91&lt;0.8)),0.048,IF(AND(A91&gt;=4.35,(D91&lt;0.8)),0.198,IF(AND(F91&gt;=2.5,D91&gt;=0.8),1.048,IF(AND((A91&lt;5.15),(F91&lt;2.5),D91&gt;=0.8),0.321,IF(AND(A91&gt;=5.15,(F91&lt;2.5),D91&gt;=0.8),0.783,"shouldnthappen")))))</f>
        <v>0.783</v>
      </c>
      <c r="O91" s="1" t="n">
        <f aca="false">IF(AND((H91&lt;5.245),(D91&lt;0.8)),0.034,IF(AND((A91&lt;5.9),D91&gt;=0.8),0.489,IF(AND(A91&gt;=5.9,D91&gt;=0.8),0.721,IF(AND((A91&lt;4.35),H91&gt;=5.245,(D91&lt;0.8)),0.041,IF(AND(A91&gt;=4.35,H91&gt;=5.245,(D91&lt;0.8)),0.142,"shouldnthappen")))))</f>
        <v>0.489</v>
      </c>
      <c r="P91" s="1" t="n">
        <f aca="false">IF(AND((B91&lt;2.8),(D91&lt;1.15)),0.244,IF(AND((D91&lt;1.75),D91&gt;=1.15),0.396,IF(AND(D91&gt;=1.75,D91&gt;=1.15),0.554,IF(AND((A91&lt;5.05),B91&gt;=2.8,(D91&lt;1.15)),0.078,IF(AND((H91&lt;14.877),A91&gt;=5.05,B91&gt;=2.8,(D91&lt;1.15)),0.118,IF(AND(H91&gt;=14.877,A91&gt;=5.05,B91&gt;=2.8,(D91&lt;1.15)),0.027,"shouldnthappen"))))))</f>
        <v>0.396</v>
      </c>
      <c r="Q91" s="1" t="n">
        <f aca="false">IF(AND(D91&gt;=0.45,(D91&lt;1.15)),0.17,IF(AND(A91&gt;=7.1,D91&gt;=1.15),0.539,IF(AND((A91&lt;6.25),(A91&lt;7.1),D91&gt;=1.15),0.258,IF(AND(A91&gt;=6.25,(A91&lt;7.1),D91&gt;=1.15),0.344,IF(AND(G91&gt;=0.418,(A91&lt;5.05),(D91&lt;0.45),(D91&lt;1.15)),0.033,IF(AND((H91&lt;14.494),(G91&lt;0.418),(A91&lt;5.05),(D91&lt;0.45),(D91&lt;1.15)),0.061,IF(AND(H91&gt;=14.494,(G91&lt;0.418),(A91&lt;5.05),(D91&lt;0.45),(D91&lt;1.15)),0.015,IF(AND(H91&gt;=14.877,(B91&lt;3.85),A91&gt;=5.05,(D91&lt;0.45),(D91&lt;1.15)),0.023,IF(AND((B91&lt;4),B91&gt;=3.85,A91&gt;=5.05,(D91&lt;0.45),(D91&lt;1.15)),0.009,IF(AND(B91&gt;=4,B91&gt;=3.85,A91&gt;=5.05,(D91&lt;0.45),(D91&lt;1.15)),0.052,IF(AND((G91&lt;0.05),(H91&lt;14.877),(B91&lt;3.85),A91&gt;=5.05,(D91&lt;0.45),(D91&lt;1.15)),0.024,IF(AND(G91&gt;=0.05,(H91&lt;14.877),(B91&lt;3.85),A91&gt;=5.05,(D91&lt;0.45),(D91&lt;1.15)),0.091,"shouldnthappen"))))))))))))</f>
        <v>0.258</v>
      </c>
      <c r="R91" s="1" t="n">
        <f aca="false">IF(AND(A91&gt;=7.1,D91&gt;=0.8),0.401,IF(AND((A91&lt;4.5),(G91&lt;0.905),(D91&lt;0.8)),0.024,IF(AND((H91&lt;9.966),G91&gt;=0.905,(D91&lt;0.8)),0.094,IF(AND(H91&gt;=9.966,G91&gt;=0.905,(D91&lt;0.8)),0.026,IF(AND(D91&gt;=2.05,(A91&lt;7.1),D91&gt;=0.8),0.277,IF(AND((H91&lt;5.523),A91&gt;=4.5,(G91&lt;0.905),(D91&lt;0.8)),0.012,IF(AND(H91&gt;=5.523,A91&gt;=4.5,(G91&lt;0.905),(D91&lt;0.8)),0.049,IF(AND((A91&lt;5.3),(D91&lt;2.05),(A91&lt;7.1),D91&gt;=0.8),0.095,IF(AND(A91&gt;=5.3,(D91&lt;2.05),(A91&lt;7.1),D91&gt;=0.8),0.196,"shouldnthappen")))))))))</f>
        <v>0.196</v>
      </c>
      <c r="S91" s="1" t="n">
        <f aca="false">IF(AND(A91&gt;=7.1,D91&gt;=1.35),0.298,IF(AND(G91&gt;=0.905,(D91&lt;0.8),(D91&lt;1.35)),0.068,IF(AND(H91&gt;=9.386,D91&gt;=0.8,(D91&lt;1.35)),0.126,IF(AND((H91&lt;7.426),(H91&lt;9.386),D91&gt;=0.8,(D91&lt;1.35)),0.091,IF(AND((A91&lt;5.3),(G91&lt;0.905),(A91&lt;7.1),D91&gt;=1.35),0.063,IF(AND((D91&lt;2.05),G91&gt;=0.905,(A91&lt;7.1),D91&gt;=1.35),0.015,IF(AND(D91&gt;=2.05,G91&gt;=0.905,(A91&lt;7.1),D91&gt;=1.35),0.089,IF(AND((H91&lt;10.505),(H91&lt;14.344),(G91&lt;0.905),(D91&lt;0.8),(D91&lt;1.35)),0.035,IF(AND((A91&lt;4.85),H91&gt;=14.344,(G91&lt;0.905),(D91&lt;0.8),(D91&lt;1.35)),0.006,IF(AND((B91&lt;2.75),H91&gt;=7.426,(H91&lt;9.386),D91&gt;=0.8,(D91&lt;1.35)),0.021,IF(AND(B91&gt;=2.75,H91&gt;=7.426,(H91&lt;9.386),D91&gt;=0.8,(D91&lt;1.35)),-0.01,IF(AND((B91&lt;2.35),A91&gt;=5.3,(G91&lt;0.905),(A91&lt;7.1),D91&gt;=1.35),0.068,IF(AND(B91&gt;=2.35,A91&gt;=5.3,(G91&lt;0.905),(A91&lt;7.1),D91&gt;=1.35),0.181,IF(AND((H91&lt;11.731),H91&gt;=10.505,(H91&lt;14.344),(G91&lt;0.905),(D91&lt;0.8),(D91&lt;1.35)),0.004,IF(AND(H91&gt;=11.731,H91&gt;=10.505,(H91&lt;14.344),(G91&lt;0.905),(D91&lt;0.8),(D91&lt;1.35)),0.024,IF(AND((H91&lt;14.877),A91&gt;=4.85,H91&gt;=14.344,(G91&lt;0.905),(D91&lt;0.8),(D91&lt;1.35)),0.063,IF(AND(H91&gt;=14.877,A91&gt;=4.85,H91&gt;=14.344,(G91&lt;0.905),(D91&lt;0.8),(D91&lt;1.35)),0.012,"shouldnthappen")))))))))))))))))</f>
        <v>0.091</v>
      </c>
      <c r="T91" s="1" t="n">
        <f aca="false">IF(AND(D91&gt;=0.45,(A91&lt;5.65)),0.067,IF(AND(A91&gt;=7.25,A91&gt;=5.65),0.244,IF(AND((H91&lt;9.966),G91&gt;=0.905,(D91&lt;0.45),(A91&lt;5.65)),0.062,IF(AND(H91&gt;=9.966,G91&gt;=0.905,(D91&lt;0.45),(A91&lt;5.65)),0.012,IF(AND((G91&lt;0.948),D91&gt;=2.05,(A91&lt;7.25),A91&gt;=5.65),0.157,IF(AND(G91&gt;=0.948,D91&gt;=2.05,(A91&lt;7.25),A91&gt;=5.65),0.037,IF(AND(G91&gt;=0.422,(B91&lt;3.15),(G91&lt;0.905),(D91&lt;0.45),(A91&lt;5.65)),0.011,IF(AND((D91&lt;0.25),(G91&lt;0.422),(B91&lt;3.15),(G91&lt;0.905),(D91&lt;0.45),(A91&lt;5.65)),0.04,IF(AND(D91&gt;=0.25,(G91&lt;0.422),(B91&lt;3.15),(G91&lt;0.905),(D91&lt;0.45),(A91&lt;5.65)),0.009,IF(AND((A91&lt;4.85),(B91&lt;3.25),B91&gt;=3.15,(G91&lt;0.905),(D91&lt;0.45),(A91&lt;5.65)),0.008,IF(AND(A91&gt;=4.85,(B91&lt;3.25),B91&gt;=3.15,(G91&lt;0.905),(D91&lt;0.45),(A91&lt;5.65)),-0.017,IF(AND((D91&lt;0.25),B91&gt;=3.25,B91&gt;=3.15,(G91&lt;0.905),(D91&lt;0.45),(A91&lt;5.65)),0.022,IF(AND(D91&gt;=0.25,B91&gt;=3.25,B91&gt;=3.15,(G91&lt;0.905),(D91&lt;0.45),(A91&lt;5.65)),0.009,IF(AND((F91&lt;2.5),(H91&lt;7.692),(G91&lt;0.644),(D91&lt;2.05),(A91&lt;7.25),A91&gt;=5.65),0.018,IF(AND(F91&gt;=2.5,(H91&lt;7.692),(G91&lt;0.644),(D91&lt;2.05),(A91&lt;7.25),A91&gt;=5.65),0.068,IF(AND((B91&lt;2.35),H91&gt;=7.692,(G91&lt;0.644),(D91&lt;2.05),(A91&lt;7.25),A91&gt;=5.65),0.023,IF(AND(B91&gt;=2.35,H91&gt;=7.692,(G91&lt;0.644),(D91&lt;2.05),(A91&lt;7.25),A91&gt;=5.65),0.125,IF(AND((G91&lt;0.766),(G91&lt;0.85),G91&gt;=0.644,(D91&lt;2.05),(A91&lt;7.25),A91&gt;=5.65),0.055,IF(AND(G91&gt;=0.766,(G91&lt;0.85),G91&gt;=0.644,(D91&lt;2.05),(A91&lt;7.25),A91&gt;=5.65),-0,IF(AND((B91&lt;2.95),G91&gt;=0.85,G91&gt;=0.644,(D91&lt;2.05),(A91&lt;7.25),A91&gt;=5.65),0.098,IF(AND(B91&gt;=2.95,G91&gt;=0.85,G91&gt;=0.644,(D91&lt;2.05),(A91&lt;7.25),A91&gt;=5.65),0.013,"shouldnthappen")))))))))))))))))))))</f>
        <v>0.067</v>
      </c>
      <c r="U91" s="1" t="n">
        <f aca="false">IF(AND(A91&gt;=7.25,D91&gt;=1.25),0.186,IF(AND((G91&lt;0.13),D91&gt;=0.35,(D91&lt;1.25)),-0.004,IF(AND(H91&gt;=14.246,(H91&lt;14.344),(D91&lt;0.35),(D91&lt;1.25)),-0.002,IF(AND((A91&lt;4.85),H91&gt;=14.344,(D91&lt;0.35),(D91&lt;1.25)),0.004,IF(AND(G91&gt;=0.446,(G91&lt;0.644),(A91&lt;7.25),D91&gt;=1.25),0.138,IF(AND(A91&gt;=5.45,(H91&lt;14.246),(H91&lt;14.344),(D91&lt;0.35),(D91&lt;1.25)),0.001,IF(AND((H91&lt;14.877),A91&gt;=4.85,H91&gt;=14.344,(D91&lt;0.35),(D91&lt;1.25)),0.035,IF(AND(H91&gt;=14.877,A91&gt;=4.85,H91&gt;=14.344,(D91&lt;0.35),(D91&lt;1.25)),0.007,IF(AND((B91&lt;3.35),H91&gt;=9.448,G91&gt;=0.13,D91&gt;=0.35,(D91&lt;1.25)),0.053,IF(AND(B91&gt;=3.35,H91&gt;=9.448,G91&gt;=0.13,D91&gt;=0.35,(D91&lt;1.25)),0.017,IF(AND((G91&lt;0.44),(G91&lt;0.446),(G91&lt;0.644),(A91&lt;7.25),D91&gt;=1.25),0.079,IF(AND(G91&gt;=0.44,(G91&lt;0.446),(G91&lt;0.644),(A91&lt;7.25),D91&gt;=1.25),0.02,IF(AND((A91&lt;5.95),(G91&lt;0.724),G91&gt;=0.644,(A91&lt;7.25),D91&gt;=1.25),-0.018,IF(AND(A91&gt;=5.95,(G91&lt;0.724),G91&gt;=0.644,(A91&lt;7.25),D91&gt;=1.25),0.027,IF(AND(A91&gt;=6.15,G91&gt;=0.724,G91&gt;=0.644,(A91&lt;7.25),D91&gt;=1.25),0.093,IF(AND((A91&lt;5.05),(A91&lt;5.45),(H91&lt;14.246),(H91&lt;14.344),(D91&lt;0.35),(D91&lt;1.25)),0.011,IF(AND(A91&gt;=5.05,(A91&lt;5.45),(H91&lt;14.246),(H91&lt;14.344),(D91&lt;0.35),(D91&lt;1.25)),0.021,IF(AND((A91&lt;5.4),(B91&lt;3.15),(H91&lt;9.448),G91&gt;=0.13,D91&gt;=0.35,(D91&lt;1.25)),0.007,IF(AND(A91&gt;=5.4,(B91&lt;3.15),(H91&lt;9.448),G91&gt;=0.13,D91&gt;=0.35,(D91&lt;1.25)),-0.011,IF(AND((B91&lt;3.75),B91&gt;=3.15,(H91&lt;9.448),G91&gt;=0.13,D91&gt;=0.35,(D91&lt;1.25)),0.012,IF(AND(B91&gt;=3.75,B91&gt;=3.15,(H91&lt;9.448),G91&gt;=0.13,D91&gt;=0.35,(D91&lt;1.25)),0.046,IF(AND((A91&lt;5.9),(A91&lt;6.15),G91&gt;=0.724,G91&gt;=0.644,(A91&lt;7.25),D91&gt;=1.25),0.06,IF(AND(A91&gt;=5.9,(A91&lt;6.15),G91&gt;=0.724,G91&gt;=0.644,(A91&lt;7.25),D91&gt;=1.25),0.005,"shouldnthappen")))))))))))))))))))))))</f>
        <v>0.079</v>
      </c>
      <c r="V91" s="1" t="n">
        <f aca="false">IF(AND(H91&gt;=15.155,(D91&lt;1.55)),0.084,IF(AND(A91&gt;=7.25,D91&gt;=1.55),0.141,IF(AND((G91&lt;0.043),D91&gt;=1.05,(H91&lt;15.155),(D91&lt;1.55)),-0.007,IF(AND(D91&gt;=1.85,G91&gt;=0.755,(A91&lt;7.25),D91&gt;=1.55),0.051,IF(AND((H91&lt;9.966),G91&gt;=0.905,(D91&lt;1.05),(H91&lt;15.155),(D91&lt;1.55)),0.043,IF(AND(H91&gt;=9.966,G91&gt;=0.905,(D91&lt;1.05),(H91&lt;15.155),(D91&lt;1.55)),0.007,IF(AND((G91&lt;0.278),(G91&lt;0.361),(G91&lt;0.755),(A91&lt;7.25),D91&gt;=1.55),0.08,IF(AND((A91&lt;5.8),G91&gt;=0.361,(G91&lt;0.755),(A91&lt;7.25),D91&gt;=1.55),0.019,IF(AND((A91&lt;6.05),(D91&lt;1.85),G91&gt;=0.755,(A91&lt;7.25),D91&gt;=1.55),0.01,IF(AND(A91&gt;=6.05,(D91&lt;1.85),G91&gt;=0.755,(A91&lt;7.25),D91&gt;=1.55),0.002,IF(AND((G91&lt;0.486),(B91&lt;3.15),(G91&lt;0.905),(D91&lt;1.05),(H91&lt;15.155),(D91&lt;1.55)),0.026,IF(AND(G91&gt;=0.486,(B91&lt;3.15),(G91&lt;0.905),(D91&lt;1.05),(H91&lt;15.155),(D91&lt;1.55)),0.001,IF(AND((B91&lt;3.25),B91&gt;=3.15,(G91&lt;0.905),(D91&lt;1.05),(H91&lt;15.155),(D91&lt;1.55)),-0.003,IF(AND(B91&gt;=3.25,B91&gt;=3.15,(G91&lt;0.905),(D91&lt;1.05),(H91&lt;15.155),(D91&lt;1.55)),0.012,IF(AND((H91&lt;7.426),(H91&lt;8.769),G91&gt;=0.043,D91&gt;=1.05,(H91&lt;15.155),(D91&lt;1.55)),0.041,IF(AND(H91&gt;=7.426,(H91&lt;8.769),G91&gt;=0.043,D91&gt;=1.05,(H91&lt;15.155),(D91&lt;1.55)),-0.008,IF(AND((H91&lt;10.696),H91&gt;=8.769,G91&gt;=0.043,D91&gt;=1.05,(H91&lt;15.155),(D91&lt;1.55)),0.069,IF(AND(H91&gt;=10.696,H91&gt;=8.769,G91&gt;=0.043,D91&gt;=1.05,(H91&lt;15.155),(D91&lt;1.55)),0.033,IF(AND((D91&lt;2.2),G91&gt;=0.278,(G91&lt;0.361),(G91&lt;0.755),(A91&lt;7.25),D91&gt;=1.55),0.022,IF(AND(D91&gt;=2.2,G91&gt;=0.278,(G91&lt;0.361),(G91&lt;0.755),(A91&lt;7.25),D91&gt;=1.55),-0.027,IF(AND((H91&lt;12.626),A91&gt;=5.8,G91&gt;=0.361,(G91&lt;0.755),(A91&lt;7.25),D91&gt;=1.55),0.126,IF(AND(H91&gt;=12.626,A91&gt;=5.8,G91&gt;=0.361,(G91&lt;0.755),(A91&lt;7.25),D91&gt;=1.55),0.065,"shouldnthappen"))))))))))))))))))))))</f>
        <v>0.041</v>
      </c>
      <c r="W91" s="1" t="n">
        <f aca="false">IF(AND(H91&gt;=15.155,(D91&lt;1.55)),0.064,IF(AND(A91&gt;=7.45,D91&gt;=1.55),0.115,IF(AND(B91&gt;=3.15,(H91&lt;10.257),(A91&lt;7.45),D91&gt;=1.55),0.097,IF(AND((A91&lt;4.85),H91&gt;=14.344,(D91&lt;0.35),(H91&lt;15.155),(D91&lt;1.55)),0.003,IF(AND(A91&gt;=6.05,(G91&lt;0.169),D91&gt;=0.35,(H91&lt;15.155),(D91&lt;1.55)),-0.008,IF(AND((G91&lt;0.181),G91&gt;=0.169,D91&gt;=0.35,(H91&lt;15.155),(D91&lt;1.55)),0.065,IF(AND(B91&gt;=3.05,(B91&lt;3.15),(H91&lt;10.257),(A91&lt;7.45),D91&gt;=1.55),-0.023,IF(AND(H91&gt;=11.854,(G91&lt;0.613),H91&gt;=10.257,(A91&lt;7.45),D91&gt;=1.55),0.068,IF(AND((D91&lt;0.25),(B91&lt;3.15),(H91&lt;14.344),(D91&lt;0.35),(H91&lt;15.155),(D91&lt;1.55)),0.014,IF(AND(D91&gt;=0.25,(B91&lt;3.15),(H91&lt;14.344),(D91&lt;0.35),(H91&lt;15.155),(D91&lt;1.55)),0.002,IF(AND((A91&lt;5.05),B91&gt;=3.15,(H91&lt;14.344),(D91&lt;0.35),(H91&lt;15.155),(D91&lt;1.55)),-0.001,IF(AND(A91&gt;=5.05,B91&gt;=3.15,(H91&lt;14.344),(D91&lt;0.35),(H91&lt;15.155),(D91&lt;1.55)),0.009,IF(AND((H91&lt;14.877),A91&gt;=4.85,H91&gt;=14.344,(D91&lt;0.35),(H91&lt;15.155),(D91&lt;1.55)),0.023,IF(AND(H91&gt;=14.877,A91&gt;=4.85,H91&gt;=14.344,(D91&lt;0.35),(H91&lt;15.155),(D91&lt;1.55)),0.004,IF(AND((H91&lt;13.602),(A91&lt;6.05),(G91&lt;0.169),D91&gt;=0.35,(H91&lt;15.155),(D91&lt;1.55)),0.023,IF(AND(H91&gt;=13.602,(A91&lt;6.05),(G91&lt;0.169),D91&gt;=0.35,(H91&lt;15.155),(D91&lt;1.55)),-0.006,IF(AND((B91&lt;2.95),G91&gt;=0.181,G91&gt;=0.169,D91&gt;=0.35,(H91&lt;15.155),(D91&lt;1.55)),0.019,IF(AND(B91&gt;=2.95,G91&gt;=0.181,G91&gt;=0.169,D91&gt;=0.35,(H91&lt;15.155),(D91&lt;1.55)),0.034,IF(AND((A91&lt;5.35),(B91&lt;3.05),(B91&lt;3.15),(H91&lt;10.257),(A91&lt;7.45),D91&gt;=1.55),0.009,IF(AND(A91&gt;=5.35,(B91&lt;3.05),(B91&lt;3.15),(H91&lt;10.257),(A91&lt;7.45),D91&gt;=1.55),0.058,IF(AND((B91&lt;2.9),(H91&lt;11.854),(G91&lt;0.613),H91&gt;=10.257,(A91&lt;7.45),D91&gt;=1.55),0.037,IF(AND(B91&gt;=2.9,(H91&lt;11.854),(G91&lt;0.613),H91&gt;=10.257,(A91&lt;7.45),D91&gt;=1.55),-0.005,IF(AND((A91&lt;6.4),(G91&lt;0.711),G91&gt;=0.613,H91&gt;=10.257,(A91&lt;7.45),D91&gt;=1.55),0.001,IF(AND(A91&gt;=6.4,(G91&lt;0.711),G91&gt;=0.613,H91&gt;=10.257,(A91&lt;7.45),D91&gt;=1.55),-0.002,IF(AND((D91&lt;1.9),G91&gt;=0.711,G91&gt;=0.613,H91&gt;=10.257,(A91&lt;7.45),D91&gt;=1.55),0.007,IF(AND(D91&gt;=1.9,G91&gt;=0.711,G91&gt;=0.613,H91&gt;=10.257,(A91&lt;7.45),D91&gt;=1.55),0.023,"shouldnthappen"))))))))))))))))))))))))))</f>
        <v>0.023</v>
      </c>
      <c r="X91" s="1" t="n">
        <f aca="false">IF(AND(H91&gt;=15.155,(F91&lt;2.5)),0.049,IF(AND(A91&gt;=7.45,F91&gt;=2.5),0.089,IF(AND((G91&lt;0.107),(G91&lt;0.364),(A91&lt;7.45),F91&gt;=2.5),0.055,IF(AND(A91&gt;=5.75,(G91&lt;0.572),(D91&lt;1.25),(H91&lt;15.155),(F91&lt;2.5)),-0.018,IF(AND((A91&lt;5.7),(H91&lt;12.626),G91&gt;=0.364,(A91&lt;7.45),F91&gt;=2.5),0.012,IF(AND(A91&gt;=5.7,(H91&lt;12.626),G91&gt;=0.364,(A91&lt;7.45),F91&gt;=2.5),0.065,IF(AND((G91&lt;0.628),H91&gt;=12.626,G91&gt;=0.364,(A91&lt;7.45),F91&gt;=2.5),0.047,IF(AND((G91&lt;0.545),(A91&lt;5.75),(G91&lt;0.572),(D91&lt;1.25),(H91&lt;15.155),(F91&lt;2.5)),0.007,IF(AND(G91&gt;=0.545,(A91&lt;5.75),(G91&lt;0.572),(D91&lt;1.25),(H91&lt;15.155),(F91&lt;2.5)),-0.009,IF(AND((D91&lt;0.3),(H91&lt;11.788),G91&gt;=0.572,(D91&lt;1.25),(H91&lt;15.155),(F91&lt;2.5)),0.01,IF(AND(D91&gt;=0.3,(H91&lt;11.788),G91&gt;=0.572,(D91&lt;1.25),(H91&lt;15.155),(F91&lt;2.5)),0.03,IF(AND((A91&lt;4.75),H91&gt;=11.788,G91&gt;=0.572,(D91&lt;1.25),(H91&lt;15.155),(F91&lt;2.5)),0.001,IF(AND(A91&gt;=4.75,H91&gt;=11.788,G91&gt;=0.572,(D91&lt;1.25),(H91&lt;15.155),(F91&lt;2.5)),0.01,IF(AND((A91&lt;5.5),(A91&lt;6.15),(G91&lt;0.652),D91&gt;=1.25,(H91&lt;15.155),(F91&lt;2.5)),0.014,IF(AND(A91&gt;=5.5,(A91&lt;6.15),(G91&lt;0.652),D91&gt;=1.25,(H91&lt;15.155),(F91&lt;2.5)),0.049,IF(AND((H91&lt;12.206),A91&gt;=6.15,(G91&lt;0.652),D91&gt;=1.25,(H91&lt;15.155),(F91&lt;2.5)),-0.009,IF(AND(H91&gt;=12.206,A91&gt;=6.15,(G91&lt;0.652),D91&gt;=1.25,(H91&lt;15.155),(F91&lt;2.5)),0.021,IF(AND((A91&lt;5.55),(A91&lt;6.2),G91&gt;=0.652,D91&gt;=1.25,(H91&lt;15.155),(F91&lt;2.5)),0.011,IF(AND(A91&gt;=5.55,(A91&lt;6.2),G91&gt;=0.652,D91&gt;=1.25,(H91&lt;15.155),(F91&lt;2.5)),-0.019,IF(AND((B91&lt;3.2),A91&gt;=6.2,G91&gt;=0.652,D91&gt;=1.25,(H91&lt;15.155),(F91&lt;2.5)),0.025,IF(AND(B91&gt;=3.2,A91&gt;=6.2,G91&gt;=0.652,D91&gt;=1.25,(H91&lt;15.155),(F91&lt;2.5)),0.001,IF(AND((G91&lt;0.183),(G91&lt;0.301),G91&gt;=0.107,(G91&lt;0.364),(A91&lt;7.45),F91&gt;=2.5),-0.009,IF(AND(G91&gt;=0.183,(G91&lt;0.301),G91&gt;=0.107,(G91&lt;0.364),(A91&lt;7.45),F91&gt;=2.5),0.022,IF(AND((D91&lt;2.2),G91&gt;=0.301,G91&gt;=0.107,(G91&lt;0.364),(A91&lt;7.45),F91&gt;=2.5),0.004,IF(AND(D91&gt;=2.2,G91&gt;=0.301,G91&gt;=0.107,(G91&lt;0.364),(A91&lt;7.45),F91&gt;=2.5),-0.02,IF(AND((G91&lt;0.787),G91&gt;=0.628,H91&gt;=12.626,G91&gt;=0.364,(A91&lt;7.45),F91&gt;=2.5),-0.001,IF(AND(G91&gt;=0.787,G91&gt;=0.628,H91&gt;=12.626,G91&gt;=0.364,(A91&lt;7.45),F91&gt;=2.5),0.016,"shouldnthappen")))))))))))))))))))))))))))</f>
        <v>0.049</v>
      </c>
      <c r="Y91" s="1" t="n">
        <f aca="false">IF(AND(H91&gt;=15.155,(D91&lt;1.55)),0.037,IF(AND(D91&gt;=2.45,(A91&lt;7.45),D91&gt;=1.55),0.054,IF(AND((A91&lt;7.8),A91&gt;=7.45,D91&gt;=1.55),0.078,IF(AND(A91&gt;=7.8,A91&gt;=7.45,D91&gt;=1.55),0.021,IF(AND(A91&gt;=6.2,G91&gt;=0.68,D91&gt;=1.25,(H91&lt;15.155),(D91&lt;1.55)),0.019,IF(AND((B91&lt;2.65),(A91&lt;4.95),(G91&lt;0.572),(D91&lt;1.25),(H91&lt;15.155),(D91&lt;1.55)),0.021,IF(AND(B91&gt;=2.65,(A91&lt;4.95),(G91&lt;0.572),(D91&lt;1.25),(H91&lt;15.155),(D91&lt;1.55)),0.006,IF(AND((H91&lt;14.344),A91&gt;=4.95,(G91&lt;0.572),(D91&lt;1.25),(H91&lt;15.155),(D91&lt;1.55)),-0.005,IF(AND(H91&gt;=14.344,A91&gt;=4.95,(G91&lt;0.572),(D91&lt;1.25),(H91&lt;15.155),(D91&lt;1.55)),0.013,IF(AND((G91&lt;0.833),(H91&lt;11.788),G91&gt;=0.572,(D91&lt;1.25),(H91&lt;15.155),(D91&lt;1.55)),0.009,IF(AND(G91&gt;=0.833,(H91&lt;11.788),G91&gt;=0.572,(D91&lt;1.25),(H91&lt;15.155),(D91&lt;1.55)),0.024,IF(AND((A91&lt;4.75),H91&gt;=11.788,G91&gt;=0.572,(D91&lt;1.25),(H91&lt;15.155),(D91&lt;1.55)),0.001,IF(AND(A91&gt;=4.75,H91&gt;=11.788,G91&gt;=0.572,(D91&lt;1.25),(H91&lt;15.155),(D91&lt;1.55)),0.008,IF(AND((A91&lt;5.65),(A91&lt;6.15),(G91&lt;0.68),D91&gt;=1.25,(H91&lt;15.155),(D91&lt;1.55)),0.017,IF(AND(A91&gt;=5.65,(A91&lt;6.15),(G91&lt;0.68),D91&gt;=1.25,(H91&lt;15.155),(D91&lt;1.55)),0.039,IF(AND((G91&lt;0.436),A91&gt;=6.15,(G91&lt;0.68),D91&gt;=1.25,(H91&lt;15.155),(D91&lt;1.55)),-0.004,IF(AND(G91&gt;=0.436,A91&gt;=6.15,(G91&lt;0.68),D91&gt;=1.25,(H91&lt;15.155),(D91&lt;1.55)),0.022,IF(AND((A91&lt;5.55),(A91&lt;6.2),G91&gt;=0.68,D91&gt;=1.25,(H91&lt;15.155),(D91&lt;1.55)),0.009,IF(AND(A91&gt;=5.55,(A91&lt;6.2),G91&gt;=0.68,D91&gt;=1.25,(H91&lt;15.155),(D91&lt;1.55)),-0.016,IF(AND((G91&lt;0.107),(G91&lt;0.361),(G91&lt;0.613),(D91&lt;2.45),(A91&lt;7.45),D91&gt;=1.55),0.042,IF(AND(G91&gt;=0.107,(G91&lt;0.361),(G91&lt;0.613),(D91&lt;2.45),(A91&lt;7.45),D91&gt;=1.55),0.002,IF(AND((D91&lt;2.35),G91&gt;=0.361,(G91&lt;0.613),(D91&lt;2.45),(A91&lt;7.45),D91&gt;=1.55),0.051,IF(AND(D91&gt;=2.35,G91&gt;=0.361,(G91&lt;0.613),(D91&lt;2.45),(A91&lt;7.45),D91&gt;=1.55),0.016,IF(AND((A91&lt;6.4),(G91&lt;0.711),G91&gt;=0.613,(D91&lt;2.45),(A91&lt;7.45),D91&gt;=1.55),0.001,IF(AND(A91&gt;=6.4,(G91&lt;0.711),G91&gt;=0.613,(D91&lt;2.45),(A91&lt;7.45),D91&gt;=1.55),-0.002,IF(AND((B91&lt;2.95),G91&gt;=0.711,G91&gt;=0.613,(D91&lt;2.45),(A91&lt;7.45),D91&gt;=1.55),0.023,IF(AND(B91&gt;=2.95,G91&gt;=0.711,G91&gt;=0.613,(D91&lt;2.45),(A91&lt;7.45),D91&gt;=1.55),0.01,"shouldnthappen")))))))))))))))))))))))))))</f>
        <v>0.017</v>
      </c>
      <c r="Z91" s="1" t="n">
        <f aca="false">IF(AND(A91&gt;=7.45,D91&gt;=1.75),0.056,IF(AND(H91&gt;=15.059,A91&gt;=5.55,(D91&lt;1.75)),0.028,IF(AND((D91&lt;0.35),G91&gt;=0.905,(A91&lt;5.55),(D91&lt;1.75)),0.005,IF(AND(D91&gt;=0.35,G91&gt;=0.905,(A91&lt;5.55),(D91&lt;1.75)),0.026,IF(AND((H91&lt;8.711),D91&gt;=2.45,(A91&lt;7.45),D91&gt;=1.75),0.011,IF(AND(H91&gt;=8.711,D91&gt;=2.45,(A91&lt;7.45),D91&gt;=1.75),0.049,IF(AND((G91&lt;0.107),(G91&lt;0.487),(D91&lt;2.45),(A91&lt;7.45),D91&gt;=1.75),0.032,IF(AND((H91&lt;10.915),(A91&lt;4.5),(B91&lt;3.15),(G91&lt;0.905),(A91&lt;5.55),(D91&lt;1.75)),-0.001,IF(AND(H91&gt;=10.915,(A91&lt;4.5),(B91&lt;3.15),(G91&lt;0.905),(A91&lt;5.55),(D91&lt;1.75)),0.003,IF(AND((A91&lt;5.05),A91&gt;=4.5,(B91&lt;3.15),(G91&lt;0.905),(A91&lt;5.55),(D91&lt;1.75)),0.015,IF(AND(A91&gt;=5.05,A91&gt;=4.5,(B91&lt;3.15),(G91&lt;0.905),(A91&lt;5.55),(D91&lt;1.75)),0.006,IF(AND((G91&lt;0.05),(G91&lt;0.091),B91&gt;=3.15,(G91&lt;0.905),(A91&lt;5.55),(D91&lt;1.75)),0.001,IF(AND(G91&gt;=0.05,(G91&lt;0.091),B91&gt;=3.15,(G91&lt;0.905),(A91&lt;5.55),(D91&lt;1.75)),0.008,IF(AND((G91&lt;0.587),G91&gt;=0.091,B91&gt;=3.15,(G91&lt;0.905),(A91&lt;5.55),(D91&lt;1.75)),-0.003,IF(AND(G91&gt;=0.587,G91&gt;=0.091,B91&gt;=3.15,(G91&lt;0.905),(A91&lt;5.55),(D91&lt;1.75)),0.004,IF(AND((F91&lt;2.5),(B91&lt;2.85),(G91&lt;0.419),(H91&lt;15.059),A91&gt;=5.55,(D91&lt;1.75)),0.041,IF(AND(F91&gt;=2.5,(B91&lt;2.85),(G91&lt;0.419),(H91&lt;15.059),A91&gt;=5.55,(D91&lt;1.75)),0.015,IF(AND((G91&lt;0.164),B91&gt;=2.85,(G91&lt;0.419),(H91&lt;15.059),A91&gt;=5.55,(D91&lt;1.75)),0.01,IF(AND(G91&gt;=0.164,B91&gt;=2.85,(G91&lt;0.419),(H91&lt;15.059),A91&gt;=5.55,(D91&lt;1.75)),-0.001,IF(AND((B91&lt;2.55),(B91&lt;2.95),G91&gt;=0.419,(H91&lt;15.059),A91&gt;=5.55,(D91&lt;1.75)),0.014,IF(AND(B91&gt;=2.55,(B91&lt;2.95),G91&gt;=0.419,(H91&lt;15.059),A91&gt;=5.55,(D91&lt;1.75)),-0.013,IF(AND((D91&lt;1.55),B91&gt;=2.95,G91&gt;=0.419,(H91&lt;15.059),A91&gt;=5.55,(D91&lt;1.75)),0.023,IF(AND(D91&gt;=1.55,B91&gt;=2.95,G91&gt;=0.419,(H91&lt;15.059),A91&gt;=5.55,(D91&lt;1.75)),0.005,IF(AND((H91&lt;13.278),G91&gt;=0.107,(G91&lt;0.487),(D91&lt;2.45),(A91&lt;7.45),D91&gt;=1.75),-0.009,IF(AND(H91&gt;=13.278,G91&gt;=0.107,(G91&lt;0.487),(D91&lt;2.45),(A91&lt;7.45),D91&gt;=1.75),0.017,IF(AND((D91&lt;2.35),(G91&lt;0.571),G91&gt;=0.487,(D91&lt;2.45),(A91&lt;7.45),D91&gt;=1.75),0.053,IF(AND(D91&gt;=2.35,(G91&lt;0.571),G91&gt;=0.487,(D91&lt;2.45),(A91&lt;7.45),D91&gt;=1.75),0.009,IF(AND((G91&lt;0.779),G91&gt;=0.571,G91&gt;=0.487,(D91&lt;2.45),(A91&lt;7.45),D91&gt;=1.75),0.006,IF(AND(G91&gt;=0.779,G91&gt;=0.571,G91&gt;=0.487,(D91&lt;2.45),(A91&lt;7.45),D91&gt;=1.75),0.016,"shouldnthappen")))))))))))))))))))))))))))))</f>
        <v>0.01</v>
      </c>
      <c r="AA91" s="1" t="n">
        <f aca="false">IF(AND((A91&lt;7.8),A91&gt;=7.45,D91&gt;=1.75),0.051,IF(AND(A91&gt;=7.8,A91&gt;=7.45,D91&gt;=1.75),0.01,IF(AND(B91&gt;=3.35,B91&gt;=3.25,(A91&lt;7.45),D91&gt;=1.75),0.016,IF(AND((H91&lt;8.308),(D91&lt;0.15),(H91&lt;13.655),(D91&lt;0.35),(D91&lt;1.75)),0.009,IF(AND((H91&lt;14.529),(G91&lt;0.293),H91&gt;=13.655,(D91&lt;0.35),(D91&lt;1.75)),0.011,IF(AND(H91&gt;=14.529,(G91&lt;0.293),H91&gt;=13.655,(D91&lt;0.35),(D91&lt;1.75)),0.001,IF(AND(D91&gt;=0.25,G91&gt;=0.293,H91&gt;=13.655,(D91&lt;0.35),(D91&lt;1.75)),-0.004,IF(AND(H91&gt;=10.635,(H91&lt;10.696),(H91&lt;13.906),D91&gt;=0.35,(D91&lt;1.75)),0.036,IF(AND(G91&gt;=0.833,H91&gt;=10.696,(H91&lt;13.906),D91&gt;=0.35,(D91&lt;1.75)),0.016,IF(AND((A91&lt;6.65),(G91&lt;0.247),H91&gt;=13.906,D91&gt;=0.35,(D91&lt;1.75)),-0.008,IF(AND(A91&gt;=6.65,(G91&lt;0.247),H91&gt;=13.906,D91&gt;=0.35,(D91&lt;1.75)),0.011,IF(AND((B91&lt;2.45),G91&gt;=0.247,H91&gt;=13.906,D91&gt;=0.35,(D91&lt;1.75)),0,IF(AND((D91&lt;1.85),(B91&lt;2.95),(B91&lt;3.25),(A91&lt;7.45),D91&gt;=1.75),0.033,IF(AND((G91&lt;0.428),(B91&lt;3.35),B91&gt;=3.25,(A91&lt;7.45),D91&gt;=1.75),0.009,IF(AND(G91&gt;=0.428,(B91&lt;3.35),B91&gt;=3.25,(A91&lt;7.45),D91&gt;=1.75),0.042,IF(AND((A91&lt;4.6),H91&gt;=8.308,(D91&lt;0.15),(H91&lt;13.655),(D91&lt;0.35),(D91&lt;1.75)),0.003,IF(AND(A91&gt;=4.6,H91&gt;=8.308,(D91&lt;0.15),(H91&lt;13.655),(D91&lt;0.35),(D91&lt;1.75)),0,IF(AND((H91&lt;8.834),(A91&lt;5.05),D91&gt;=0.15,(H91&lt;13.655),(D91&lt;0.35),(D91&lt;1.75)),0.002,IF(AND(H91&gt;=8.834,(A91&lt;5.05),D91&gt;=0.15,(H91&lt;13.655),(D91&lt;0.35),(D91&lt;1.75)),-0.008,IF(AND((A91&lt;5.45),A91&gt;=5.05,D91&gt;=0.15,(H91&lt;13.655),(D91&lt;0.35),(D91&lt;1.75)),0.003,IF(AND(A91&gt;=5.45,A91&gt;=5.05,D91&gt;=0.15,(H91&lt;13.655),(D91&lt;0.35),(D91&lt;1.75)),-0.002,IF(AND((A91&lt;5.3),(D91&lt;0.25),G91&gt;=0.293,H91&gt;=13.655,(D91&lt;0.35),(D91&lt;1.75)),0.007,IF(AND(A91&gt;=5.3,(D91&lt;0.25),G91&gt;=0.293,H91&gt;=13.655,(D91&lt;0.35),(D91&lt;1.75)),0.001,IF(AND((H91&lt;7.309),(H91&lt;10.635),(H91&lt;10.696),(H91&lt;13.906),D91&gt;=0.35,(D91&lt;1.75)),0.014,IF(AND(H91&gt;=7.309,(H91&lt;10.635),(H91&lt;10.696),(H91&lt;13.906),D91&gt;=0.35,(D91&lt;1.75)),0.006,IF(AND((H91&lt;12.093),(G91&lt;0.833),H91&gt;=10.696,(H91&lt;13.906),D91&gt;=0.35,(D91&lt;1.75)),-0.01,IF(AND(H91&gt;=12.093,(G91&lt;0.833),H91&gt;=10.696,(H91&lt;13.906),D91&gt;=0.35,(D91&lt;1.75)),0.004,IF(AND((G91&lt;0.823),B91&gt;=2.45,G91&gt;=0.247,H91&gt;=13.906,D91&gt;=0.35,(D91&lt;1.75)),0.026,IF(AND(G91&gt;=0.823,B91&gt;=2.45,G91&gt;=0.247,H91&gt;=13.906,D91&gt;=0.35,(D91&lt;1.75)),0.006,IF(AND((H91&lt;11.121),D91&gt;=1.85,(B91&lt;2.95),(B91&lt;3.25),(A91&lt;7.45),D91&gt;=1.75),0.013,IF(AND(H91&gt;=11.121,D91&gt;=1.85,(B91&lt;2.95),(B91&lt;3.25),(A91&lt;7.45),D91&gt;=1.75),0.005,IF(AND((A91&lt;6.05),(A91&lt;6.45),B91&gt;=2.95,(B91&lt;3.25),(A91&lt;7.45),D91&gt;=1.75),0.001,IF(AND(A91&gt;=6.05,(A91&lt;6.45),B91&gt;=2.95,(B91&lt;3.25),(A91&lt;7.45),D91&gt;=1.75),-0.005,IF(AND((G91&lt;0.42),A91&gt;=6.45,B91&gt;=2.95,(B91&lt;3.25),(A91&lt;7.45),D91&gt;=1.75),0.004,IF(AND(G91&gt;=0.42,A91&gt;=6.45,B91&gt;=2.95,(B91&lt;3.25),(A91&lt;7.45),D91&gt;=1.75),0.019,"shouldnthappen")))))))))))))))))))))))))))))))))))</f>
        <v>0.014</v>
      </c>
      <c r="AB91" s="1" t="n">
        <f aca="false">+ 0.5</f>
        <v>0.5</v>
      </c>
    </row>
    <row r="92" customFormat="false" ht="13.8" hidden="false" customHeight="false" outlineLevel="0" collapsed="false">
      <c r="A92" s="11" t="n">
        <v>5.5</v>
      </c>
      <c r="B92" s="1" t="n">
        <v>2.5</v>
      </c>
      <c r="C92" s="1" t="n">
        <v>4</v>
      </c>
      <c r="D92" s="1" t="n">
        <v>1.3</v>
      </c>
      <c r="E92" s="1" t="s">
        <v>92</v>
      </c>
      <c r="F92" s="1" t="n">
        <v>2</v>
      </c>
      <c r="G92" s="1" t="n">
        <v>0.88994897599332</v>
      </c>
      <c r="H92" s="18" t="n">
        <v>6.15198028460145</v>
      </c>
      <c r="I92" s="1" t="n">
        <f aca="false">C92</f>
        <v>4</v>
      </c>
      <c r="J92" s="1" t="n">
        <f aca="false">SUM(M92:AB92)</f>
        <v>3.983</v>
      </c>
      <c r="K92" s="15" t="n">
        <f aca="false">1-SQRT(VAR(M92:AB92, I92)) / AVERAGE(M92:AB92)</f>
        <v>-2.85329952424443</v>
      </c>
      <c r="L92" s="1" t="n">
        <f aca="false">(J92-I92)/I92</f>
        <v>-0.00424999999999998</v>
      </c>
      <c r="M92" s="1" t="n">
        <f aca="false">IF(AND((H92&lt;5.245),(D92&lt;0.8)),0.075,IF(AND(H92&gt;=5.245,(D92&lt;0.8)),0.279,IF(AND((D92&lt;1.45),D92&gt;=0.8),1.043,IF(AND(D92&gt;=1.45,D92&gt;=0.8),1.423,"shouldnthappen"))))</f>
        <v>1.043</v>
      </c>
      <c r="N92" s="1" t="n">
        <f aca="false">IF(AND((A92&lt;4.35),(D92&lt;0.8)),0.048,IF(AND(A92&gt;=4.35,(D92&lt;0.8)),0.198,IF(AND(F92&gt;=2.5,D92&gt;=0.8),1.048,IF(AND((A92&lt;5.15),(F92&lt;2.5),D92&gt;=0.8),0.321,IF(AND(A92&gt;=5.15,(F92&lt;2.5),D92&gt;=0.8),0.783,"shouldnthappen")))))</f>
        <v>0.783</v>
      </c>
      <c r="O92" s="1" t="n">
        <f aca="false">IF(AND((H92&lt;5.245),(D92&lt;0.8)),0.034,IF(AND((A92&lt;5.9),D92&gt;=0.8),0.489,IF(AND(A92&gt;=5.9,D92&gt;=0.8),0.721,IF(AND((A92&lt;4.35),H92&gt;=5.245,(D92&lt;0.8)),0.041,IF(AND(A92&gt;=4.35,H92&gt;=5.245,(D92&lt;0.8)),0.142,"shouldnthappen")))))</f>
        <v>0.489</v>
      </c>
      <c r="P92" s="1" t="n">
        <f aca="false">IF(AND((B92&lt;2.8),(D92&lt;1.15)),0.244,IF(AND((D92&lt;1.75),D92&gt;=1.15),0.396,IF(AND(D92&gt;=1.75,D92&gt;=1.15),0.554,IF(AND((A92&lt;5.05),B92&gt;=2.8,(D92&lt;1.15)),0.078,IF(AND((H92&lt;14.877),A92&gt;=5.05,B92&gt;=2.8,(D92&lt;1.15)),0.118,IF(AND(H92&gt;=14.877,A92&gt;=5.05,B92&gt;=2.8,(D92&lt;1.15)),0.027,"shouldnthappen"))))))</f>
        <v>0.396</v>
      </c>
      <c r="Q92" s="1" t="n">
        <f aca="false">IF(AND(D92&gt;=0.45,(D92&lt;1.15)),0.17,IF(AND(A92&gt;=7.1,D92&gt;=1.15),0.539,IF(AND((A92&lt;6.25),(A92&lt;7.1),D92&gt;=1.15),0.258,IF(AND(A92&gt;=6.25,(A92&lt;7.1),D92&gt;=1.15),0.344,IF(AND(G92&gt;=0.418,(A92&lt;5.05),(D92&lt;0.45),(D92&lt;1.15)),0.033,IF(AND((H92&lt;14.494),(G92&lt;0.418),(A92&lt;5.05),(D92&lt;0.45),(D92&lt;1.15)),0.061,IF(AND(H92&gt;=14.494,(G92&lt;0.418),(A92&lt;5.05),(D92&lt;0.45),(D92&lt;1.15)),0.015,IF(AND(H92&gt;=14.877,(B92&lt;3.85),A92&gt;=5.05,(D92&lt;0.45),(D92&lt;1.15)),0.023,IF(AND((B92&lt;4),B92&gt;=3.85,A92&gt;=5.05,(D92&lt;0.45),(D92&lt;1.15)),0.009,IF(AND(B92&gt;=4,B92&gt;=3.85,A92&gt;=5.05,(D92&lt;0.45),(D92&lt;1.15)),0.052,IF(AND((G92&lt;0.05),(H92&lt;14.877),(B92&lt;3.85),A92&gt;=5.05,(D92&lt;0.45),(D92&lt;1.15)),0.024,IF(AND(G92&gt;=0.05,(H92&lt;14.877),(B92&lt;3.85),A92&gt;=5.05,(D92&lt;0.45),(D92&lt;1.15)),0.091,"shouldnthappen"))))))))))))</f>
        <v>0.258</v>
      </c>
      <c r="R92" s="1" t="n">
        <f aca="false">IF(AND(A92&gt;=7.1,D92&gt;=0.8),0.401,IF(AND((A92&lt;4.5),(G92&lt;0.905),(D92&lt;0.8)),0.024,IF(AND((H92&lt;9.966),G92&gt;=0.905,(D92&lt;0.8)),0.094,IF(AND(H92&gt;=9.966,G92&gt;=0.905,(D92&lt;0.8)),0.026,IF(AND(D92&gt;=2.05,(A92&lt;7.1),D92&gt;=0.8),0.277,IF(AND((H92&lt;5.523),A92&gt;=4.5,(G92&lt;0.905),(D92&lt;0.8)),0.012,IF(AND(H92&gt;=5.523,A92&gt;=4.5,(G92&lt;0.905),(D92&lt;0.8)),0.049,IF(AND((A92&lt;5.3),(D92&lt;2.05),(A92&lt;7.1),D92&gt;=0.8),0.095,IF(AND(A92&gt;=5.3,(D92&lt;2.05),(A92&lt;7.1),D92&gt;=0.8),0.196,"shouldnthappen")))))))))</f>
        <v>0.196</v>
      </c>
      <c r="S92" s="1" t="n">
        <f aca="false">IF(AND(A92&gt;=7.1,D92&gt;=1.35),0.298,IF(AND(G92&gt;=0.905,(D92&lt;0.8),(D92&lt;1.35)),0.068,IF(AND(H92&gt;=9.386,D92&gt;=0.8,(D92&lt;1.35)),0.126,IF(AND((H92&lt;7.426),(H92&lt;9.386),D92&gt;=0.8,(D92&lt;1.35)),0.091,IF(AND((A92&lt;5.3),(G92&lt;0.905),(A92&lt;7.1),D92&gt;=1.35),0.063,IF(AND((D92&lt;2.05),G92&gt;=0.905,(A92&lt;7.1),D92&gt;=1.35),0.015,IF(AND(D92&gt;=2.05,G92&gt;=0.905,(A92&lt;7.1),D92&gt;=1.35),0.089,IF(AND((H92&lt;10.505),(H92&lt;14.344),(G92&lt;0.905),(D92&lt;0.8),(D92&lt;1.35)),0.035,IF(AND((A92&lt;4.85),H92&gt;=14.344,(G92&lt;0.905),(D92&lt;0.8),(D92&lt;1.35)),0.006,IF(AND((B92&lt;2.75),H92&gt;=7.426,(H92&lt;9.386),D92&gt;=0.8,(D92&lt;1.35)),0.021,IF(AND(B92&gt;=2.75,H92&gt;=7.426,(H92&lt;9.386),D92&gt;=0.8,(D92&lt;1.35)),-0.01,IF(AND((B92&lt;2.35),A92&gt;=5.3,(G92&lt;0.905),(A92&lt;7.1),D92&gt;=1.35),0.068,IF(AND(B92&gt;=2.35,A92&gt;=5.3,(G92&lt;0.905),(A92&lt;7.1),D92&gt;=1.35),0.181,IF(AND((H92&lt;11.731),H92&gt;=10.505,(H92&lt;14.344),(G92&lt;0.905),(D92&lt;0.8),(D92&lt;1.35)),0.004,IF(AND(H92&gt;=11.731,H92&gt;=10.505,(H92&lt;14.344),(G92&lt;0.905),(D92&lt;0.8),(D92&lt;1.35)),0.024,IF(AND((H92&lt;14.877),A92&gt;=4.85,H92&gt;=14.344,(G92&lt;0.905),(D92&lt;0.8),(D92&lt;1.35)),0.063,IF(AND(H92&gt;=14.877,A92&gt;=4.85,H92&gt;=14.344,(G92&lt;0.905),(D92&lt;0.8),(D92&lt;1.35)),0.012,"shouldnthappen")))))))))))))))))</f>
        <v>0.091</v>
      </c>
      <c r="T92" s="1" t="n">
        <f aca="false">IF(AND(D92&gt;=0.45,(A92&lt;5.65)),0.067,IF(AND(A92&gt;=7.25,A92&gt;=5.65),0.244,IF(AND((H92&lt;9.966),G92&gt;=0.905,(D92&lt;0.45),(A92&lt;5.65)),0.062,IF(AND(H92&gt;=9.966,G92&gt;=0.905,(D92&lt;0.45),(A92&lt;5.65)),0.012,IF(AND((G92&lt;0.948),D92&gt;=2.05,(A92&lt;7.25),A92&gt;=5.65),0.157,IF(AND(G92&gt;=0.948,D92&gt;=2.05,(A92&lt;7.25),A92&gt;=5.65),0.037,IF(AND(G92&gt;=0.422,(B92&lt;3.15),(G92&lt;0.905),(D92&lt;0.45),(A92&lt;5.65)),0.011,IF(AND((D92&lt;0.25),(G92&lt;0.422),(B92&lt;3.15),(G92&lt;0.905),(D92&lt;0.45),(A92&lt;5.65)),0.04,IF(AND(D92&gt;=0.25,(G92&lt;0.422),(B92&lt;3.15),(G92&lt;0.905),(D92&lt;0.45),(A92&lt;5.65)),0.009,IF(AND((A92&lt;4.85),(B92&lt;3.25),B92&gt;=3.15,(G92&lt;0.905),(D92&lt;0.45),(A92&lt;5.65)),0.008,IF(AND(A92&gt;=4.85,(B92&lt;3.25),B92&gt;=3.15,(G92&lt;0.905),(D92&lt;0.45),(A92&lt;5.65)),-0.017,IF(AND((D92&lt;0.25),B92&gt;=3.25,B92&gt;=3.15,(G92&lt;0.905),(D92&lt;0.45),(A92&lt;5.65)),0.022,IF(AND(D92&gt;=0.25,B92&gt;=3.25,B92&gt;=3.15,(G92&lt;0.905),(D92&lt;0.45),(A92&lt;5.65)),0.009,IF(AND((F92&lt;2.5),(H92&lt;7.692),(G92&lt;0.644),(D92&lt;2.05),(A92&lt;7.25),A92&gt;=5.65),0.018,IF(AND(F92&gt;=2.5,(H92&lt;7.692),(G92&lt;0.644),(D92&lt;2.05),(A92&lt;7.25),A92&gt;=5.65),0.068,IF(AND((B92&lt;2.35),H92&gt;=7.692,(G92&lt;0.644),(D92&lt;2.05),(A92&lt;7.25),A92&gt;=5.65),0.023,IF(AND(B92&gt;=2.35,H92&gt;=7.692,(G92&lt;0.644),(D92&lt;2.05),(A92&lt;7.25),A92&gt;=5.65),0.125,IF(AND((G92&lt;0.766),(G92&lt;0.85),G92&gt;=0.644,(D92&lt;2.05),(A92&lt;7.25),A92&gt;=5.65),0.055,IF(AND(G92&gt;=0.766,(G92&lt;0.85),G92&gt;=0.644,(D92&lt;2.05),(A92&lt;7.25),A92&gt;=5.65),-0,IF(AND((B92&lt;2.95),G92&gt;=0.85,G92&gt;=0.644,(D92&lt;2.05),(A92&lt;7.25),A92&gt;=5.65),0.098,IF(AND(B92&gt;=2.95,G92&gt;=0.85,G92&gt;=0.644,(D92&lt;2.05),(A92&lt;7.25),A92&gt;=5.65),0.013,"shouldnthappen")))))))))))))))))))))</f>
        <v>0.067</v>
      </c>
      <c r="U92" s="1" t="n">
        <f aca="false">IF(AND(A92&gt;=7.25,D92&gt;=1.25),0.186,IF(AND((G92&lt;0.13),D92&gt;=0.35,(D92&lt;1.25)),-0.004,IF(AND(H92&gt;=14.246,(H92&lt;14.344),(D92&lt;0.35),(D92&lt;1.25)),-0.002,IF(AND((A92&lt;4.85),H92&gt;=14.344,(D92&lt;0.35),(D92&lt;1.25)),0.004,IF(AND(G92&gt;=0.446,(G92&lt;0.644),(A92&lt;7.25),D92&gt;=1.25),0.138,IF(AND(A92&gt;=5.45,(H92&lt;14.246),(H92&lt;14.344),(D92&lt;0.35),(D92&lt;1.25)),0.001,IF(AND((H92&lt;14.877),A92&gt;=4.85,H92&gt;=14.344,(D92&lt;0.35),(D92&lt;1.25)),0.035,IF(AND(H92&gt;=14.877,A92&gt;=4.85,H92&gt;=14.344,(D92&lt;0.35),(D92&lt;1.25)),0.007,IF(AND((B92&lt;3.35),H92&gt;=9.448,G92&gt;=0.13,D92&gt;=0.35,(D92&lt;1.25)),0.053,IF(AND(B92&gt;=3.35,H92&gt;=9.448,G92&gt;=0.13,D92&gt;=0.35,(D92&lt;1.25)),0.017,IF(AND((G92&lt;0.44),(G92&lt;0.446),(G92&lt;0.644),(A92&lt;7.25),D92&gt;=1.25),0.079,IF(AND(G92&gt;=0.44,(G92&lt;0.446),(G92&lt;0.644),(A92&lt;7.25),D92&gt;=1.25),0.02,IF(AND((A92&lt;5.95),(G92&lt;0.724),G92&gt;=0.644,(A92&lt;7.25),D92&gt;=1.25),-0.018,IF(AND(A92&gt;=5.95,(G92&lt;0.724),G92&gt;=0.644,(A92&lt;7.25),D92&gt;=1.25),0.027,IF(AND(A92&gt;=6.15,G92&gt;=0.724,G92&gt;=0.644,(A92&lt;7.25),D92&gt;=1.25),0.093,IF(AND((A92&lt;5.05),(A92&lt;5.45),(H92&lt;14.246),(H92&lt;14.344),(D92&lt;0.35),(D92&lt;1.25)),0.011,IF(AND(A92&gt;=5.05,(A92&lt;5.45),(H92&lt;14.246),(H92&lt;14.344),(D92&lt;0.35),(D92&lt;1.25)),0.021,IF(AND((A92&lt;5.4),(B92&lt;3.15),(H92&lt;9.448),G92&gt;=0.13,D92&gt;=0.35,(D92&lt;1.25)),0.007,IF(AND(A92&gt;=5.4,(B92&lt;3.15),(H92&lt;9.448),G92&gt;=0.13,D92&gt;=0.35,(D92&lt;1.25)),-0.011,IF(AND((B92&lt;3.75),B92&gt;=3.15,(H92&lt;9.448),G92&gt;=0.13,D92&gt;=0.35,(D92&lt;1.25)),0.012,IF(AND(B92&gt;=3.75,B92&gt;=3.15,(H92&lt;9.448),G92&gt;=0.13,D92&gt;=0.35,(D92&lt;1.25)),0.046,IF(AND((A92&lt;5.9),(A92&lt;6.15),G92&gt;=0.724,G92&gt;=0.644,(A92&lt;7.25),D92&gt;=1.25),0.06,IF(AND(A92&gt;=5.9,(A92&lt;6.15),G92&gt;=0.724,G92&gt;=0.644,(A92&lt;7.25),D92&gt;=1.25),0.005,"shouldnthappen")))))))))))))))))))))))</f>
        <v>0.06</v>
      </c>
      <c r="V92" s="1" t="n">
        <f aca="false">IF(AND(H92&gt;=15.155,(D92&lt;1.55)),0.084,IF(AND(A92&gt;=7.25,D92&gt;=1.55),0.141,IF(AND((G92&lt;0.043),D92&gt;=1.05,(H92&lt;15.155),(D92&lt;1.55)),-0.007,IF(AND(D92&gt;=1.85,G92&gt;=0.755,(A92&lt;7.25),D92&gt;=1.55),0.051,IF(AND((H92&lt;9.966),G92&gt;=0.905,(D92&lt;1.05),(H92&lt;15.155),(D92&lt;1.55)),0.043,IF(AND(H92&gt;=9.966,G92&gt;=0.905,(D92&lt;1.05),(H92&lt;15.155),(D92&lt;1.55)),0.007,IF(AND((G92&lt;0.278),(G92&lt;0.361),(G92&lt;0.755),(A92&lt;7.25),D92&gt;=1.55),0.08,IF(AND((A92&lt;5.8),G92&gt;=0.361,(G92&lt;0.755),(A92&lt;7.25),D92&gt;=1.55),0.019,IF(AND((A92&lt;6.05),(D92&lt;1.85),G92&gt;=0.755,(A92&lt;7.25),D92&gt;=1.55),0.01,IF(AND(A92&gt;=6.05,(D92&lt;1.85),G92&gt;=0.755,(A92&lt;7.25),D92&gt;=1.55),0.002,IF(AND((G92&lt;0.486),(B92&lt;3.15),(G92&lt;0.905),(D92&lt;1.05),(H92&lt;15.155),(D92&lt;1.55)),0.026,IF(AND(G92&gt;=0.486,(B92&lt;3.15),(G92&lt;0.905),(D92&lt;1.05),(H92&lt;15.155),(D92&lt;1.55)),0.001,IF(AND((B92&lt;3.25),B92&gt;=3.15,(G92&lt;0.905),(D92&lt;1.05),(H92&lt;15.155),(D92&lt;1.55)),-0.003,IF(AND(B92&gt;=3.25,B92&gt;=3.15,(G92&lt;0.905),(D92&lt;1.05),(H92&lt;15.155),(D92&lt;1.55)),0.012,IF(AND((H92&lt;7.426),(H92&lt;8.769),G92&gt;=0.043,D92&gt;=1.05,(H92&lt;15.155),(D92&lt;1.55)),0.041,IF(AND(H92&gt;=7.426,(H92&lt;8.769),G92&gt;=0.043,D92&gt;=1.05,(H92&lt;15.155),(D92&lt;1.55)),-0.008,IF(AND((H92&lt;10.696),H92&gt;=8.769,G92&gt;=0.043,D92&gt;=1.05,(H92&lt;15.155),(D92&lt;1.55)),0.069,IF(AND(H92&gt;=10.696,H92&gt;=8.769,G92&gt;=0.043,D92&gt;=1.05,(H92&lt;15.155),(D92&lt;1.55)),0.033,IF(AND((D92&lt;2.2),G92&gt;=0.278,(G92&lt;0.361),(G92&lt;0.755),(A92&lt;7.25),D92&gt;=1.55),0.022,IF(AND(D92&gt;=2.2,G92&gt;=0.278,(G92&lt;0.361),(G92&lt;0.755),(A92&lt;7.25),D92&gt;=1.55),-0.027,IF(AND((H92&lt;12.626),A92&gt;=5.8,G92&gt;=0.361,(G92&lt;0.755),(A92&lt;7.25),D92&gt;=1.55),0.126,IF(AND(H92&gt;=12.626,A92&gt;=5.8,G92&gt;=0.361,(G92&lt;0.755),(A92&lt;7.25),D92&gt;=1.55),0.065,"shouldnthappen"))))))))))))))))))))))</f>
        <v>0.041</v>
      </c>
      <c r="W92" s="1" t="n">
        <f aca="false">IF(AND(H92&gt;=15.155,(D92&lt;1.55)),0.064,IF(AND(A92&gt;=7.45,D92&gt;=1.55),0.115,IF(AND(B92&gt;=3.15,(H92&lt;10.257),(A92&lt;7.45),D92&gt;=1.55),0.097,IF(AND((A92&lt;4.85),H92&gt;=14.344,(D92&lt;0.35),(H92&lt;15.155),(D92&lt;1.55)),0.003,IF(AND(A92&gt;=6.05,(G92&lt;0.169),D92&gt;=0.35,(H92&lt;15.155),(D92&lt;1.55)),-0.008,IF(AND((G92&lt;0.181),G92&gt;=0.169,D92&gt;=0.35,(H92&lt;15.155),(D92&lt;1.55)),0.065,IF(AND(B92&gt;=3.05,(B92&lt;3.15),(H92&lt;10.257),(A92&lt;7.45),D92&gt;=1.55),-0.023,IF(AND(H92&gt;=11.854,(G92&lt;0.613),H92&gt;=10.257,(A92&lt;7.45),D92&gt;=1.55),0.068,IF(AND((D92&lt;0.25),(B92&lt;3.15),(H92&lt;14.344),(D92&lt;0.35),(H92&lt;15.155),(D92&lt;1.55)),0.014,IF(AND(D92&gt;=0.25,(B92&lt;3.15),(H92&lt;14.344),(D92&lt;0.35),(H92&lt;15.155),(D92&lt;1.55)),0.002,IF(AND((A92&lt;5.05),B92&gt;=3.15,(H92&lt;14.344),(D92&lt;0.35),(H92&lt;15.155),(D92&lt;1.55)),-0.001,IF(AND(A92&gt;=5.05,B92&gt;=3.15,(H92&lt;14.344),(D92&lt;0.35),(H92&lt;15.155),(D92&lt;1.55)),0.009,IF(AND((H92&lt;14.877),A92&gt;=4.85,H92&gt;=14.344,(D92&lt;0.35),(H92&lt;15.155),(D92&lt;1.55)),0.023,IF(AND(H92&gt;=14.877,A92&gt;=4.85,H92&gt;=14.344,(D92&lt;0.35),(H92&lt;15.155),(D92&lt;1.55)),0.004,IF(AND((H92&lt;13.602),(A92&lt;6.05),(G92&lt;0.169),D92&gt;=0.35,(H92&lt;15.155),(D92&lt;1.55)),0.023,IF(AND(H92&gt;=13.602,(A92&lt;6.05),(G92&lt;0.169),D92&gt;=0.35,(H92&lt;15.155),(D92&lt;1.55)),-0.006,IF(AND((B92&lt;2.95),G92&gt;=0.181,G92&gt;=0.169,D92&gt;=0.35,(H92&lt;15.155),(D92&lt;1.55)),0.019,IF(AND(B92&gt;=2.95,G92&gt;=0.181,G92&gt;=0.169,D92&gt;=0.35,(H92&lt;15.155),(D92&lt;1.55)),0.034,IF(AND((A92&lt;5.35),(B92&lt;3.05),(B92&lt;3.15),(H92&lt;10.257),(A92&lt;7.45),D92&gt;=1.55),0.009,IF(AND(A92&gt;=5.35,(B92&lt;3.05),(B92&lt;3.15),(H92&lt;10.257),(A92&lt;7.45),D92&gt;=1.55),0.058,IF(AND((B92&lt;2.9),(H92&lt;11.854),(G92&lt;0.613),H92&gt;=10.257,(A92&lt;7.45),D92&gt;=1.55),0.037,IF(AND(B92&gt;=2.9,(H92&lt;11.854),(G92&lt;0.613),H92&gt;=10.257,(A92&lt;7.45),D92&gt;=1.55),-0.005,IF(AND((A92&lt;6.4),(G92&lt;0.711),G92&gt;=0.613,H92&gt;=10.257,(A92&lt;7.45),D92&gt;=1.55),0.001,IF(AND(A92&gt;=6.4,(G92&lt;0.711),G92&gt;=0.613,H92&gt;=10.257,(A92&lt;7.45),D92&gt;=1.55),-0.002,IF(AND((D92&lt;1.9),G92&gt;=0.711,G92&gt;=0.613,H92&gt;=10.257,(A92&lt;7.45),D92&gt;=1.55),0.007,IF(AND(D92&gt;=1.9,G92&gt;=0.711,G92&gt;=0.613,H92&gt;=10.257,(A92&lt;7.45),D92&gt;=1.55),0.023,"shouldnthappen"))))))))))))))))))))))))))</f>
        <v>0.019</v>
      </c>
      <c r="X92" s="1" t="n">
        <f aca="false">IF(AND(H92&gt;=15.155,(F92&lt;2.5)),0.049,IF(AND(A92&gt;=7.45,F92&gt;=2.5),0.089,IF(AND((G92&lt;0.107),(G92&lt;0.364),(A92&lt;7.45),F92&gt;=2.5),0.055,IF(AND(A92&gt;=5.75,(G92&lt;0.572),(D92&lt;1.25),(H92&lt;15.155),(F92&lt;2.5)),-0.018,IF(AND((A92&lt;5.7),(H92&lt;12.626),G92&gt;=0.364,(A92&lt;7.45),F92&gt;=2.5),0.012,IF(AND(A92&gt;=5.7,(H92&lt;12.626),G92&gt;=0.364,(A92&lt;7.45),F92&gt;=2.5),0.065,IF(AND((G92&lt;0.628),H92&gt;=12.626,G92&gt;=0.364,(A92&lt;7.45),F92&gt;=2.5),0.047,IF(AND((G92&lt;0.545),(A92&lt;5.75),(G92&lt;0.572),(D92&lt;1.25),(H92&lt;15.155),(F92&lt;2.5)),0.007,IF(AND(G92&gt;=0.545,(A92&lt;5.75),(G92&lt;0.572),(D92&lt;1.25),(H92&lt;15.155),(F92&lt;2.5)),-0.009,IF(AND((D92&lt;0.3),(H92&lt;11.788),G92&gt;=0.572,(D92&lt;1.25),(H92&lt;15.155),(F92&lt;2.5)),0.01,IF(AND(D92&gt;=0.3,(H92&lt;11.788),G92&gt;=0.572,(D92&lt;1.25),(H92&lt;15.155),(F92&lt;2.5)),0.03,IF(AND((A92&lt;4.75),H92&gt;=11.788,G92&gt;=0.572,(D92&lt;1.25),(H92&lt;15.155),(F92&lt;2.5)),0.001,IF(AND(A92&gt;=4.75,H92&gt;=11.788,G92&gt;=0.572,(D92&lt;1.25),(H92&lt;15.155),(F92&lt;2.5)),0.01,IF(AND((A92&lt;5.5),(A92&lt;6.15),(G92&lt;0.652),D92&gt;=1.25,(H92&lt;15.155),(F92&lt;2.5)),0.014,IF(AND(A92&gt;=5.5,(A92&lt;6.15),(G92&lt;0.652),D92&gt;=1.25,(H92&lt;15.155),(F92&lt;2.5)),0.049,IF(AND((H92&lt;12.206),A92&gt;=6.15,(G92&lt;0.652),D92&gt;=1.25,(H92&lt;15.155),(F92&lt;2.5)),-0.009,IF(AND(H92&gt;=12.206,A92&gt;=6.15,(G92&lt;0.652),D92&gt;=1.25,(H92&lt;15.155),(F92&lt;2.5)),0.021,IF(AND((A92&lt;5.55),(A92&lt;6.2),G92&gt;=0.652,D92&gt;=1.25,(H92&lt;15.155),(F92&lt;2.5)),0.011,IF(AND(A92&gt;=5.55,(A92&lt;6.2),G92&gt;=0.652,D92&gt;=1.25,(H92&lt;15.155),(F92&lt;2.5)),-0.019,IF(AND((B92&lt;3.2),A92&gt;=6.2,G92&gt;=0.652,D92&gt;=1.25,(H92&lt;15.155),(F92&lt;2.5)),0.025,IF(AND(B92&gt;=3.2,A92&gt;=6.2,G92&gt;=0.652,D92&gt;=1.25,(H92&lt;15.155),(F92&lt;2.5)),0.001,IF(AND((G92&lt;0.183),(G92&lt;0.301),G92&gt;=0.107,(G92&lt;0.364),(A92&lt;7.45),F92&gt;=2.5),-0.009,IF(AND(G92&gt;=0.183,(G92&lt;0.301),G92&gt;=0.107,(G92&lt;0.364),(A92&lt;7.45),F92&gt;=2.5),0.022,IF(AND((D92&lt;2.2),G92&gt;=0.301,G92&gt;=0.107,(G92&lt;0.364),(A92&lt;7.45),F92&gt;=2.5),0.004,IF(AND(D92&gt;=2.2,G92&gt;=0.301,G92&gt;=0.107,(G92&lt;0.364),(A92&lt;7.45),F92&gt;=2.5),-0.02,IF(AND((G92&lt;0.787),G92&gt;=0.628,H92&gt;=12.626,G92&gt;=0.364,(A92&lt;7.45),F92&gt;=2.5),-0.001,IF(AND(G92&gt;=0.787,G92&gt;=0.628,H92&gt;=12.626,G92&gt;=0.364,(A92&lt;7.45),F92&gt;=2.5),0.016,"shouldnthappen")))))))))))))))))))))))))))</f>
        <v>0.011</v>
      </c>
      <c r="Y92" s="1" t="n">
        <f aca="false">IF(AND(H92&gt;=15.155,(D92&lt;1.55)),0.037,IF(AND(D92&gt;=2.45,(A92&lt;7.45),D92&gt;=1.55),0.054,IF(AND((A92&lt;7.8),A92&gt;=7.45,D92&gt;=1.55),0.078,IF(AND(A92&gt;=7.8,A92&gt;=7.45,D92&gt;=1.55),0.021,IF(AND(A92&gt;=6.2,G92&gt;=0.68,D92&gt;=1.25,(H92&lt;15.155),(D92&lt;1.55)),0.019,IF(AND((B92&lt;2.65),(A92&lt;4.95),(G92&lt;0.572),(D92&lt;1.25),(H92&lt;15.155),(D92&lt;1.55)),0.021,IF(AND(B92&gt;=2.65,(A92&lt;4.95),(G92&lt;0.572),(D92&lt;1.25),(H92&lt;15.155),(D92&lt;1.55)),0.006,IF(AND((H92&lt;14.344),A92&gt;=4.95,(G92&lt;0.572),(D92&lt;1.25),(H92&lt;15.155),(D92&lt;1.55)),-0.005,IF(AND(H92&gt;=14.344,A92&gt;=4.95,(G92&lt;0.572),(D92&lt;1.25),(H92&lt;15.155),(D92&lt;1.55)),0.013,IF(AND((G92&lt;0.833),(H92&lt;11.788),G92&gt;=0.572,(D92&lt;1.25),(H92&lt;15.155),(D92&lt;1.55)),0.009,IF(AND(G92&gt;=0.833,(H92&lt;11.788),G92&gt;=0.572,(D92&lt;1.25),(H92&lt;15.155),(D92&lt;1.55)),0.024,IF(AND((A92&lt;4.75),H92&gt;=11.788,G92&gt;=0.572,(D92&lt;1.25),(H92&lt;15.155),(D92&lt;1.55)),0.001,IF(AND(A92&gt;=4.75,H92&gt;=11.788,G92&gt;=0.572,(D92&lt;1.25),(H92&lt;15.155),(D92&lt;1.55)),0.008,IF(AND((A92&lt;5.65),(A92&lt;6.15),(G92&lt;0.68),D92&gt;=1.25,(H92&lt;15.155),(D92&lt;1.55)),0.017,IF(AND(A92&gt;=5.65,(A92&lt;6.15),(G92&lt;0.68),D92&gt;=1.25,(H92&lt;15.155),(D92&lt;1.55)),0.039,IF(AND((G92&lt;0.436),A92&gt;=6.15,(G92&lt;0.68),D92&gt;=1.25,(H92&lt;15.155),(D92&lt;1.55)),-0.004,IF(AND(G92&gt;=0.436,A92&gt;=6.15,(G92&lt;0.68),D92&gt;=1.25,(H92&lt;15.155),(D92&lt;1.55)),0.022,IF(AND((A92&lt;5.55),(A92&lt;6.2),G92&gt;=0.68,D92&gt;=1.25,(H92&lt;15.155),(D92&lt;1.55)),0.009,IF(AND(A92&gt;=5.55,(A92&lt;6.2),G92&gt;=0.68,D92&gt;=1.25,(H92&lt;15.155),(D92&lt;1.55)),-0.016,IF(AND((G92&lt;0.107),(G92&lt;0.361),(G92&lt;0.613),(D92&lt;2.45),(A92&lt;7.45),D92&gt;=1.55),0.042,IF(AND(G92&gt;=0.107,(G92&lt;0.361),(G92&lt;0.613),(D92&lt;2.45),(A92&lt;7.45),D92&gt;=1.55),0.002,IF(AND((D92&lt;2.35),G92&gt;=0.361,(G92&lt;0.613),(D92&lt;2.45),(A92&lt;7.45),D92&gt;=1.55),0.051,IF(AND(D92&gt;=2.35,G92&gt;=0.361,(G92&lt;0.613),(D92&lt;2.45),(A92&lt;7.45),D92&gt;=1.55),0.016,IF(AND((A92&lt;6.4),(G92&lt;0.711),G92&gt;=0.613,(D92&lt;2.45),(A92&lt;7.45),D92&gt;=1.55),0.001,IF(AND(A92&gt;=6.4,(G92&lt;0.711),G92&gt;=0.613,(D92&lt;2.45),(A92&lt;7.45),D92&gt;=1.55),-0.002,IF(AND((B92&lt;2.95),G92&gt;=0.711,G92&gt;=0.613,(D92&lt;2.45),(A92&lt;7.45),D92&gt;=1.55),0.023,IF(AND(B92&gt;=2.95,G92&gt;=0.711,G92&gt;=0.613,(D92&lt;2.45),(A92&lt;7.45),D92&gt;=1.55),0.01,"shouldnthappen")))))))))))))))))))))))))))</f>
        <v>0.009</v>
      </c>
      <c r="Z92" s="1" t="n">
        <f aca="false">IF(AND(A92&gt;=7.45,D92&gt;=1.75),0.056,IF(AND(H92&gt;=15.059,A92&gt;=5.55,(D92&lt;1.75)),0.028,IF(AND((D92&lt;0.35),G92&gt;=0.905,(A92&lt;5.55),(D92&lt;1.75)),0.005,IF(AND(D92&gt;=0.35,G92&gt;=0.905,(A92&lt;5.55),(D92&lt;1.75)),0.026,IF(AND((H92&lt;8.711),D92&gt;=2.45,(A92&lt;7.45),D92&gt;=1.75),0.011,IF(AND(H92&gt;=8.711,D92&gt;=2.45,(A92&lt;7.45),D92&gt;=1.75),0.049,IF(AND((G92&lt;0.107),(G92&lt;0.487),(D92&lt;2.45),(A92&lt;7.45),D92&gt;=1.75),0.032,IF(AND((H92&lt;10.915),(A92&lt;4.5),(B92&lt;3.15),(G92&lt;0.905),(A92&lt;5.55),(D92&lt;1.75)),-0.001,IF(AND(H92&gt;=10.915,(A92&lt;4.5),(B92&lt;3.15),(G92&lt;0.905),(A92&lt;5.55),(D92&lt;1.75)),0.003,IF(AND((A92&lt;5.05),A92&gt;=4.5,(B92&lt;3.15),(G92&lt;0.905),(A92&lt;5.55),(D92&lt;1.75)),0.015,IF(AND(A92&gt;=5.05,A92&gt;=4.5,(B92&lt;3.15),(G92&lt;0.905),(A92&lt;5.55),(D92&lt;1.75)),0.006,IF(AND((G92&lt;0.05),(G92&lt;0.091),B92&gt;=3.15,(G92&lt;0.905),(A92&lt;5.55),(D92&lt;1.75)),0.001,IF(AND(G92&gt;=0.05,(G92&lt;0.091),B92&gt;=3.15,(G92&lt;0.905),(A92&lt;5.55),(D92&lt;1.75)),0.008,IF(AND((G92&lt;0.587),G92&gt;=0.091,B92&gt;=3.15,(G92&lt;0.905),(A92&lt;5.55),(D92&lt;1.75)),-0.003,IF(AND(G92&gt;=0.587,G92&gt;=0.091,B92&gt;=3.15,(G92&lt;0.905),(A92&lt;5.55),(D92&lt;1.75)),0.004,IF(AND((F92&lt;2.5),(B92&lt;2.85),(G92&lt;0.419),(H92&lt;15.059),A92&gt;=5.55,(D92&lt;1.75)),0.041,IF(AND(F92&gt;=2.5,(B92&lt;2.85),(G92&lt;0.419),(H92&lt;15.059),A92&gt;=5.55,(D92&lt;1.75)),0.015,IF(AND((G92&lt;0.164),B92&gt;=2.85,(G92&lt;0.419),(H92&lt;15.059),A92&gt;=5.55,(D92&lt;1.75)),0.01,IF(AND(G92&gt;=0.164,B92&gt;=2.85,(G92&lt;0.419),(H92&lt;15.059),A92&gt;=5.55,(D92&lt;1.75)),-0.001,IF(AND((B92&lt;2.55),(B92&lt;2.95),G92&gt;=0.419,(H92&lt;15.059),A92&gt;=5.55,(D92&lt;1.75)),0.014,IF(AND(B92&gt;=2.55,(B92&lt;2.95),G92&gt;=0.419,(H92&lt;15.059),A92&gt;=5.55,(D92&lt;1.75)),-0.013,IF(AND((D92&lt;1.55),B92&gt;=2.95,G92&gt;=0.419,(H92&lt;15.059),A92&gt;=5.55,(D92&lt;1.75)),0.023,IF(AND(D92&gt;=1.55,B92&gt;=2.95,G92&gt;=0.419,(H92&lt;15.059),A92&gt;=5.55,(D92&lt;1.75)),0.005,IF(AND((H92&lt;13.278),G92&gt;=0.107,(G92&lt;0.487),(D92&lt;2.45),(A92&lt;7.45),D92&gt;=1.75),-0.009,IF(AND(H92&gt;=13.278,G92&gt;=0.107,(G92&lt;0.487),(D92&lt;2.45),(A92&lt;7.45),D92&gt;=1.75),0.017,IF(AND((D92&lt;2.35),(G92&lt;0.571),G92&gt;=0.487,(D92&lt;2.45),(A92&lt;7.45),D92&gt;=1.75),0.053,IF(AND(D92&gt;=2.35,(G92&lt;0.571),G92&gt;=0.487,(D92&lt;2.45),(A92&lt;7.45),D92&gt;=1.75),0.009,IF(AND((G92&lt;0.779),G92&gt;=0.571,G92&gt;=0.487,(D92&lt;2.45),(A92&lt;7.45),D92&gt;=1.75),0.006,IF(AND(G92&gt;=0.779,G92&gt;=0.571,G92&gt;=0.487,(D92&lt;2.45),(A92&lt;7.45),D92&gt;=1.75),0.016,"shouldnthappen")))))))))))))))))))))))))))))</f>
        <v>0.006</v>
      </c>
      <c r="AA92" s="1" t="n">
        <f aca="false">IF(AND((A92&lt;7.8),A92&gt;=7.45,D92&gt;=1.75),0.051,IF(AND(A92&gt;=7.8,A92&gt;=7.45,D92&gt;=1.75),0.01,IF(AND(B92&gt;=3.35,B92&gt;=3.25,(A92&lt;7.45),D92&gt;=1.75),0.016,IF(AND((H92&lt;8.308),(D92&lt;0.15),(H92&lt;13.655),(D92&lt;0.35),(D92&lt;1.75)),0.009,IF(AND((H92&lt;14.529),(G92&lt;0.293),H92&gt;=13.655,(D92&lt;0.35),(D92&lt;1.75)),0.011,IF(AND(H92&gt;=14.529,(G92&lt;0.293),H92&gt;=13.655,(D92&lt;0.35),(D92&lt;1.75)),0.001,IF(AND(D92&gt;=0.25,G92&gt;=0.293,H92&gt;=13.655,(D92&lt;0.35),(D92&lt;1.75)),-0.004,IF(AND(H92&gt;=10.635,(H92&lt;10.696),(H92&lt;13.906),D92&gt;=0.35,(D92&lt;1.75)),0.036,IF(AND(G92&gt;=0.833,H92&gt;=10.696,(H92&lt;13.906),D92&gt;=0.35,(D92&lt;1.75)),0.016,IF(AND((A92&lt;6.65),(G92&lt;0.247),H92&gt;=13.906,D92&gt;=0.35,(D92&lt;1.75)),-0.008,IF(AND(A92&gt;=6.65,(G92&lt;0.247),H92&gt;=13.906,D92&gt;=0.35,(D92&lt;1.75)),0.011,IF(AND((B92&lt;2.45),G92&gt;=0.247,H92&gt;=13.906,D92&gt;=0.35,(D92&lt;1.75)),0,IF(AND((D92&lt;1.85),(B92&lt;2.95),(B92&lt;3.25),(A92&lt;7.45),D92&gt;=1.75),0.033,IF(AND((G92&lt;0.428),(B92&lt;3.35),B92&gt;=3.25,(A92&lt;7.45),D92&gt;=1.75),0.009,IF(AND(G92&gt;=0.428,(B92&lt;3.35),B92&gt;=3.25,(A92&lt;7.45),D92&gt;=1.75),0.042,IF(AND((A92&lt;4.6),H92&gt;=8.308,(D92&lt;0.15),(H92&lt;13.655),(D92&lt;0.35),(D92&lt;1.75)),0.003,IF(AND(A92&gt;=4.6,H92&gt;=8.308,(D92&lt;0.15),(H92&lt;13.655),(D92&lt;0.35),(D92&lt;1.75)),0,IF(AND((H92&lt;8.834),(A92&lt;5.05),D92&gt;=0.15,(H92&lt;13.655),(D92&lt;0.35),(D92&lt;1.75)),0.002,IF(AND(H92&gt;=8.834,(A92&lt;5.05),D92&gt;=0.15,(H92&lt;13.655),(D92&lt;0.35),(D92&lt;1.75)),-0.008,IF(AND((A92&lt;5.45),A92&gt;=5.05,D92&gt;=0.15,(H92&lt;13.655),(D92&lt;0.35),(D92&lt;1.75)),0.003,IF(AND(A92&gt;=5.45,A92&gt;=5.05,D92&gt;=0.15,(H92&lt;13.655),(D92&lt;0.35),(D92&lt;1.75)),-0.002,IF(AND((A92&lt;5.3),(D92&lt;0.25),G92&gt;=0.293,H92&gt;=13.655,(D92&lt;0.35),(D92&lt;1.75)),0.007,IF(AND(A92&gt;=5.3,(D92&lt;0.25),G92&gt;=0.293,H92&gt;=13.655,(D92&lt;0.35),(D92&lt;1.75)),0.001,IF(AND((H92&lt;7.309),(H92&lt;10.635),(H92&lt;10.696),(H92&lt;13.906),D92&gt;=0.35,(D92&lt;1.75)),0.014,IF(AND(H92&gt;=7.309,(H92&lt;10.635),(H92&lt;10.696),(H92&lt;13.906),D92&gt;=0.35,(D92&lt;1.75)),0.006,IF(AND((H92&lt;12.093),(G92&lt;0.833),H92&gt;=10.696,(H92&lt;13.906),D92&gt;=0.35,(D92&lt;1.75)),-0.01,IF(AND(H92&gt;=12.093,(G92&lt;0.833),H92&gt;=10.696,(H92&lt;13.906),D92&gt;=0.35,(D92&lt;1.75)),0.004,IF(AND((G92&lt;0.823),B92&gt;=2.45,G92&gt;=0.247,H92&gt;=13.906,D92&gt;=0.35,(D92&lt;1.75)),0.026,IF(AND(G92&gt;=0.823,B92&gt;=2.45,G92&gt;=0.247,H92&gt;=13.906,D92&gt;=0.35,(D92&lt;1.75)),0.006,IF(AND((H92&lt;11.121),D92&gt;=1.85,(B92&lt;2.95),(B92&lt;3.25),(A92&lt;7.45),D92&gt;=1.75),0.013,IF(AND(H92&gt;=11.121,D92&gt;=1.85,(B92&lt;2.95),(B92&lt;3.25),(A92&lt;7.45),D92&gt;=1.75),0.005,IF(AND((A92&lt;6.05),(A92&lt;6.45),B92&gt;=2.95,(B92&lt;3.25),(A92&lt;7.45),D92&gt;=1.75),0.001,IF(AND(A92&gt;=6.05,(A92&lt;6.45),B92&gt;=2.95,(B92&lt;3.25),(A92&lt;7.45),D92&gt;=1.75),-0.005,IF(AND((G92&lt;0.42),A92&gt;=6.45,B92&gt;=2.95,(B92&lt;3.25),(A92&lt;7.45),D92&gt;=1.75),0.004,IF(AND(G92&gt;=0.42,A92&gt;=6.45,B92&gt;=2.95,(B92&lt;3.25),(A92&lt;7.45),D92&gt;=1.75),0.019,"shouldnthappen")))))))))))))))))))))))))))))))))))</f>
        <v>0.014</v>
      </c>
      <c r="AB92" s="1" t="n">
        <f aca="false">+ 0.5</f>
        <v>0.5</v>
      </c>
    </row>
    <row r="93" customFormat="false" ht="13.8" hidden="false" customHeight="false" outlineLevel="0" collapsed="false">
      <c r="A93" s="11" t="n">
        <v>5.5</v>
      </c>
      <c r="B93" s="1" t="n">
        <v>2.6</v>
      </c>
      <c r="C93" s="1" t="n">
        <v>4.4</v>
      </c>
      <c r="D93" s="1" t="n">
        <v>1.2</v>
      </c>
      <c r="E93" s="1" t="s">
        <v>92</v>
      </c>
      <c r="F93" s="1" t="n">
        <v>2</v>
      </c>
      <c r="G93" s="1" t="n">
        <v>0.237118505407125</v>
      </c>
      <c r="H93" s="18" t="n">
        <v>7.5454584271647</v>
      </c>
      <c r="I93" s="1" t="n">
        <f aca="false">C93</f>
        <v>4.4</v>
      </c>
      <c r="J93" s="1" t="n">
        <f aca="false">SUM(M93:AB93)</f>
        <v>3.767</v>
      </c>
      <c r="K93" s="15" t="n">
        <f aca="false">1-SQRT(VAR(M93:AB93, I93)) / AVERAGE(M93:AB93)</f>
        <v>-3.49177021328337</v>
      </c>
      <c r="L93" s="1" t="n">
        <f aca="false">(J93-I93)/I93</f>
        <v>-0.143863636363636</v>
      </c>
      <c r="M93" s="1" t="n">
        <f aca="false">IF(AND((H93&lt;5.245),(D93&lt;0.8)),0.075,IF(AND(H93&gt;=5.245,(D93&lt;0.8)),0.279,IF(AND((D93&lt;1.45),D93&gt;=0.8),1.043,IF(AND(D93&gt;=1.45,D93&gt;=0.8),1.423,"shouldnthappen"))))</f>
        <v>1.043</v>
      </c>
      <c r="N93" s="1" t="n">
        <f aca="false">IF(AND((A93&lt;4.35),(D93&lt;0.8)),0.048,IF(AND(A93&gt;=4.35,(D93&lt;0.8)),0.198,IF(AND(F93&gt;=2.5,D93&gt;=0.8),1.048,IF(AND((A93&lt;5.15),(F93&lt;2.5),D93&gt;=0.8),0.321,IF(AND(A93&gt;=5.15,(F93&lt;2.5),D93&gt;=0.8),0.783,"shouldnthappen")))))</f>
        <v>0.783</v>
      </c>
      <c r="O93" s="1" t="n">
        <f aca="false">IF(AND((H93&lt;5.245),(D93&lt;0.8)),0.034,IF(AND((A93&lt;5.9),D93&gt;=0.8),0.489,IF(AND(A93&gt;=5.9,D93&gt;=0.8),0.721,IF(AND((A93&lt;4.35),H93&gt;=5.245,(D93&lt;0.8)),0.041,IF(AND(A93&gt;=4.35,H93&gt;=5.245,(D93&lt;0.8)),0.142,"shouldnthappen")))))</f>
        <v>0.489</v>
      </c>
      <c r="P93" s="1" t="n">
        <f aca="false">IF(AND((B93&lt;2.8),(D93&lt;1.15)),0.244,IF(AND((D93&lt;1.75),D93&gt;=1.15),0.396,IF(AND(D93&gt;=1.75,D93&gt;=1.15),0.554,IF(AND((A93&lt;5.05),B93&gt;=2.8,(D93&lt;1.15)),0.078,IF(AND((H93&lt;14.877),A93&gt;=5.05,B93&gt;=2.8,(D93&lt;1.15)),0.118,IF(AND(H93&gt;=14.877,A93&gt;=5.05,B93&gt;=2.8,(D93&lt;1.15)),0.027,"shouldnthappen"))))))</f>
        <v>0.396</v>
      </c>
      <c r="Q93" s="1" t="n">
        <f aca="false">IF(AND(D93&gt;=0.45,(D93&lt;1.15)),0.17,IF(AND(A93&gt;=7.1,D93&gt;=1.15),0.539,IF(AND((A93&lt;6.25),(A93&lt;7.1),D93&gt;=1.15),0.258,IF(AND(A93&gt;=6.25,(A93&lt;7.1),D93&gt;=1.15),0.344,IF(AND(G93&gt;=0.418,(A93&lt;5.05),(D93&lt;0.45),(D93&lt;1.15)),0.033,IF(AND((H93&lt;14.494),(G93&lt;0.418),(A93&lt;5.05),(D93&lt;0.45),(D93&lt;1.15)),0.061,IF(AND(H93&gt;=14.494,(G93&lt;0.418),(A93&lt;5.05),(D93&lt;0.45),(D93&lt;1.15)),0.015,IF(AND(H93&gt;=14.877,(B93&lt;3.85),A93&gt;=5.05,(D93&lt;0.45),(D93&lt;1.15)),0.023,IF(AND((B93&lt;4),B93&gt;=3.85,A93&gt;=5.05,(D93&lt;0.45),(D93&lt;1.15)),0.009,IF(AND(B93&gt;=4,B93&gt;=3.85,A93&gt;=5.05,(D93&lt;0.45),(D93&lt;1.15)),0.052,IF(AND((G93&lt;0.05),(H93&lt;14.877),(B93&lt;3.85),A93&gt;=5.05,(D93&lt;0.45),(D93&lt;1.15)),0.024,IF(AND(G93&gt;=0.05,(H93&lt;14.877),(B93&lt;3.85),A93&gt;=5.05,(D93&lt;0.45),(D93&lt;1.15)),0.091,"shouldnthappen"))))))))))))</f>
        <v>0.258</v>
      </c>
      <c r="R93" s="1" t="n">
        <f aca="false">IF(AND(A93&gt;=7.1,D93&gt;=0.8),0.401,IF(AND((A93&lt;4.5),(G93&lt;0.905),(D93&lt;0.8)),0.024,IF(AND((H93&lt;9.966),G93&gt;=0.905,(D93&lt;0.8)),0.094,IF(AND(H93&gt;=9.966,G93&gt;=0.905,(D93&lt;0.8)),0.026,IF(AND(D93&gt;=2.05,(A93&lt;7.1),D93&gt;=0.8),0.277,IF(AND((H93&lt;5.523),A93&gt;=4.5,(G93&lt;0.905),(D93&lt;0.8)),0.012,IF(AND(H93&gt;=5.523,A93&gt;=4.5,(G93&lt;0.905),(D93&lt;0.8)),0.049,IF(AND((A93&lt;5.3),(D93&lt;2.05),(A93&lt;7.1),D93&gt;=0.8),0.095,IF(AND(A93&gt;=5.3,(D93&lt;2.05),(A93&lt;7.1),D93&gt;=0.8),0.196,"shouldnthappen")))))))))</f>
        <v>0.196</v>
      </c>
      <c r="S93" s="1" t="n">
        <f aca="false">IF(AND(A93&gt;=7.1,D93&gt;=1.35),0.298,IF(AND(G93&gt;=0.905,(D93&lt;0.8),(D93&lt;1.35)),0.068,IF(AND(H93&gt;=9.386,D93&gt;=0.8,(D93&lt;1.35)),0.126,IF(AND((H93&lt;7.426),(H93&lt;9.386),D93&gt;=0.8,(D93&lt;1.35)),0.091,IF(AND((A93&lt;5.3),(G93&lt;0.905),(A93&lt;7.1),D93&gt;=1.35),0.063,IF(AND((D93&lt;2.05),G93&gt;=0.905,(A93&lt;7.1),D93&gt;=1.35),0.015,IF(AND(D93&gt;=2.05,G93&gt;=0.905,(A93&lt;7.1),D93&gt;=1.35),0.089,IF(AND((H93&lt;10.505),(H93&lt;14.344),(G93&lt;0.905),(D93&lt;0.8),(D93&lt;1.35)),0.035,IF(AND((A93&lt;4.85),H93&gt;=14.344,(G93&lt;0.905),(D93&lt;0.8),(D93&lt;1.35)),0.006,IF(AND((B93&lt;2.75),H93&gt;=7.426,(H93&lt;9.386),D93&gt;=0.8,(D93&lt;1.35)),0.021,IF(AND(B93&gt;=2.75,H93&gt;=7.426,(H93&lt;9.386),D93&gt;=0.8,(D93&lt;1.35)),-0.01,IF(AND((B93&lt;2.35),A93&gt;=5.3,(G93&lt;0.905),(A93&lt;7.1),D93&gt;=1.35),0.068,IF(AND(B93&gt;=2.35,A93&gt;=5.3,(G93&lt;0.905),(A93&lt;7.1),D93&gt;=1.35),0.181,IF(AND((H93&lt;11.731),H93&gt;=10.505,(H93&lt;14.344),(G93&lt;0.905),(D93&lt;0.8),(D93&lt;1.35)),0.004,IF(AND(H93&gt;=11.731,H93&gt;=10.505,(H93&lt;14.344),(G93&lt;0.905),(D93&lt;0.8),(D93&lt;1.35)),0.024,IF(AND((H93&lt;14.877),A93&gt;=4.85,H93&gt;=14.344,(G93&lt;0.905),(D93&lt;0.8),(D93&lt;1.35)),0.063,IF(AND(H93&gt;=14.877,A93&gt;=4.85,H93&gt;=14.344,(G93&lt;0.905),(D93&lt;0.8),(D93&lt;1.35)),0.012,"shouldnthappen")))))))))))))))))</f>
        <v>0.021</v>
      </c>
      <c r="T93" s="1" t="n">
        <f aca="false">IF(AND(D93&gt;=0.45,(A93&lt;5.65)),0.067,IF(AND(A93&gt;=7.25,A93&gt;=5.65),0.244,IF(AND((H93&lt;9.966),G93&gt;=0.905,(D93&lt;0.45),(A93&lt;5.65)),0.062,IF(AND(H93&gt;=9.966,G93&gt;=0.905,(D93&lt;0.45),(A93&lt;5.65)),0.012,IF(AND((G93&lt;0.948),D93&gt;=2.05,(A93&lt;7.25),A93&gt;=5.65),0.157,IF(AND(G93&gt;=0.948,D93&gt;=2.05,(A93&lt;7.25),A93&gt;=5.65),0.037,IF(AND(G93&gt;=0.422,(B93&lt;3.15),(G93&lt;0.905),(D93&lt;0.45),(A93&lt;5.65)),0.011,IF(AND((D93&lt;0.25),(G93&lt;0.422),(B93&lt;3.15),(G93&lt;0.905),(D93&lt;0.45),(A93&lt;5.65)),0.04,IF(AND(D93&gt;=0.25,(G93&lt;0.422),(B93&lt;3.15),(G93&lt;0.905),(D93&lt;0.45),(A93&lt;5.65)),0.009,IF(AND((A93&lt;4.85),(B93&lt;3.25),B93&gt;=3.15,(G93&lt;0.905),(D93&lt;0.45),(A93&lt;5.65)),0.008,IF(AND(A93&gt;=4.85,(B93&lt;3.25),B93&gt;=3.15,(G93&lt;0.905),(D93&lt;0.45),(A93&lt;5.65)),-0.017,IF(AND((D93&lt;0.25),B93&gt;=3.25,B93&gt;=3.15,(G93&lt;0.905),(D93&lt;0.45),(A93&lt;5.65)),0.022,IF(AND(D93&gt;=0.25,B93&gt;=3.25,B93&gt;=3.15,(G93&lt;0.905),(D93&lt;0.45),(A93&lt;5.65)),0.009,IF(AND((F93&lt;2.5),(H93&lt;7.692),(G93&lt;0.644),(D93&lt;2.05),(A93&lt;7.25),A93&gt;=5.65),0.018,IF(AND(F93&gt;=2.5,(H93&lt;7.692),(G93&lt;0.644),(D93&lt;2.05),(A93&lt;7.25),A93&gt;=5.65),0.068,IF(AND((B93&lt;2.35),H93&gt;=7.692,(G93&lt;0.644),(D93&lt;2.05),(A93&lt;7.25),A93&gt;=5.65),0.023,IF(AND(B93&gt;=2.35,H93&gt;=7.692,(G93&lt;0.644),(D93&lt;2.05),(A93&lt;7.25),A93&gt;=5.65),0.125,IF(AND((G93&lt;0.766),(G93&lt;0.85),G93&gt;=0.644,(D93&lt;2.05),(A93&lt;7.25),A93&gt;=5.65),0.055,IF(AND(G93&gt;=0.766,(G93&lt;0.85),G93&gt;=0.644,(D93&lt;2.05),(A93&lt;7.25),A93&gt;=5.65),-0,IF(AND((B93&lt;2.95),G93&gt;=0.85,G93&gt;=0.644,(D93&lt;2.05),(A93&lt;7.25),A93&gt;=5.65),0.098,IF(AND(B93&gt;=2.95,G93&gt;=0.85,G93&gt;=0.644,(D93&lt;2.05),(A93&lt;7.25),A93&gt;=5.65),0.013,"shouldnthappen")))))))))))))))))))))</f>
        <v>0.067</v>
      </c>
      <c r="U93" s="1" t="n">
        <f aca="false">IF(AND(A93&gt;=7.25,D93&gt;=1.25),0.186,IF(AND((G93&lt;0.13),D93&gt;=0.35,(D93&lt;1.25)),-0.004,IF(AND(H93&gt;=14.246,(H93&lt;14.344),(D93&lt;0.35),(D93&lt;1.25)),-0.002,IF(AND((A93&lt;4.85),H93&gt;=14.344,(D93&lt;0.35),(D93&lt;1.25)),0.004,IF(AND(G93&gt;=0.446,(G93&lt;0.644),(A93&lt;7.25),D93&gt;=1.25),0.138,IF(AND(A93&gt;=5.45,(H93&lt;14.246),(H93&lt;14.344),(D93&lt;0.35),(D93&lt;1.25)),0.001,IF(AND((H93&lt;14.877),A93&gt;=4.85,H93&gt;=14.344,(D93&lt;0.35),(D93&lt;1.25)),0.035,IF(AND(H93&gt;=14.877,A93&gt;=4.85,H93&gt;=14.344,(D93&lt;0.35),(D93&lt;1.25)),0.007,IF(AND((B93&lt;3.35),H93&gt;=9.448,G93&gt;=0.13,D93&gt;=0.35,(D93&lt;1.25)),0.053,IF(AND(B93&gt;=3.35,H93&gt;=9.448,G93&gt;=0.13,D93&gt;=0.35,(D93&lt;1.25)),0.017,IF(AND((G93&lt;0.44),(G93&lt;0.446),(G93&lt;0.644),(A93&lt;7.25),D93&gt;=1.25),0.079,IF(AND(G93&gt;=0.44,(G93&lt;0.446),(G93&lt;0.644),(A93&lt;7.25),D93&gt;=1.25),0.02,IF(AND((A93&lt;5.95),(G93&lt;0.724),G93&gt;=0.644,(A93&lt;7.25),D93&gt;=1.25),-0.018,IF(AND(A93&gt;=5.95,(G93&lt;0.724),G93&gt;=0.644,(A93&lt;7.25),D93&gt;=1.25),0.027,IF(AND(A93&gt;=6.15,G93&gt;=0.724,G93&gt;=0.644,(A93&lt;7.25),D93&gt;=1.25),0.093,IF(AND((A93&lt;5.05),(A93&lt;5.45),(H93&lt;14.246),(H93&lt;14.344),(D93&lt;0.35),(D93&lt;1.25)),0.011,IF(AND(A93&gt;=5.05,(A93&lt;5.45),(H93&lt;14.246),(H93&lt;14.344),(D93&lt;0.35),(D93&lt;1.25)),0.021,IF(AND((A93&lt;5.4),(B93&lt;3.15),(H93&lt;9.448),G93&gt;=0.13,D93&gt;=0.35,(D93&lt;1.25)),0.007,IF(AND(A93&gt;=5.4,(B93&lt;3.15),(H93&lt;9.448),G93&gt;=0.13,D93&gt;=0.35,(D93&lt;1.25)),-0.011,IF(AND((B93&lt;3.75),B93&gt;=3.15,(H93&lt;9.448),G93&gt;=0.13,D93&gt;=0.35,(D93&lt;1.25)),0.012,IF(AND(B93&gt;=3.75,B93&gt;=3.15,(H93&lt;9.448),G93&gt;=0.13,D93&gt;=0.35,(D93&lt;1.25)),0.046,IF(AND((A93&lt;5.9),(A93&lt;6.15),G93&gt;=0.724,G93&gt;=0.644,(A93&lt;7.25),D93&gt;=1.25),0.06,IF(AND(A93&gt;=5.9,(A93&lt;6.15),G93&gt;=0.724,G93&gt;=0.644,(A93&lt;7.25),D93&gt;=1.25),0.005,"shouldnthappen")))))))))))))))))))))))</f>
        <v>-0.011</v>
      </c>
      <c r="V93" s="1" t="n">
        <f aca="false">IF(AND(H93&gt;=15.155,(D93&lt;1.55)),0.084,IF(AND(A93&gt;=7.25,D93&gt;=1.55),0.141,IF(AND((G93&lt;0.043),D93&gt;=1.05,(H93&lt;15.155),(D93&lt;1.55)),-0.007,IF(AND(D93&gt;=1.85,G93&gt;=0.755,(A93&lt;7.25),D93&gt;=1.55),0.051,IF(AND((H93&lt;9.966),G93&gt;=0.905,(D93&lt;1.05),(H93&lt;15.155),(D93&lt;1.55)),0.043,IF(AND(H93&gt;=9.966,G93&gt;=0.905,(D93&lt;1.05),(H93&lt;15.155),(D93&lt;1.55)),0.007,IF(AND((G93&lt;0.278),(G93&lt;0.361),(G93&lt;0.755),(A93&lt;7.25),D93&gt;=1.55),0.08,IF(AND((A93&lt;5.8),G93&gt;=0.361,(G93&lt;0.755),(A93&lt;7.25),D93&gt;=1.55),0.019,IF(AND((A93&lt;6.05),(D93&lt;1.85),G93&gt;=0.755,(A93&lt;7.25),D93&gt;=1.55),0.01,IF(AND(A93&gt;=6.05,(D93&lt;1.85),G93&gt;=0.755,(A93&lt;7.25),D93&gt;=1.55),0.002,IF(AND((G93&lt;0.486),(B93&lt;3.15),(G93&lt;0.905),(D93&lt;1.05),(H93&lt;15.155),(D93&lt;1.55)),0.026,IF(AND(G93&gt;=0.486,(B93&lt;3.15),(G93&lt;0.905),(D93&lt;1.05),(H93&lt;15.155),(D93&lt;1.55)),0.001,IF(AND((B93&lt;3.25),B93&gt;=3.15,(G93&lt;0.905),(D93&lt;1.05),(H93&lt;15.155),(D93&lt;1.55)),-0.003,IF(AND(B93&gt;=3.25,B93&gt;=3.15,(G93&lt;0.905),(D93&lt;1.05),(H93&lt;15.155),(D93&lt;1.55)),0.012,IF(AND((H93&lt;7.426),(H93&lt;8.769),G93&gt;=0.043,D93&gt;=1.05,(H93&lt;15.155),(D93&lt;1.55)),0.041,IF(AND(H93&gt;=7.426,(H93&lt;8.769),G93&gt;=0.043,D93&gt;=1.05,(H93&lt;15.155),(D93&lt;1.55)),-0.008,IF(AND((H93&lt;10.696),H93&gt;=8.769,G93&gt;=0.043,D93&gt;=1.05,(H93&lt;15.155),(D93&lt;1.55)),0.069,IF(AND(H93&gt;=10.696,H93&gt;=8.769,G93&gt;=0.043,D93&gt;=1.05,(H93&lt;15.155),(D93&lt;1.55)),0.033,IF(AND((D93&lt;2.2),G93&gt;=0.278,(G93&lt;0.361),(G93&lt;0.755),(A93&lt;7.25),D93&gt;=1.55),0.022,IF(AND(D93&gt;=2.2,G93&gt;=0.278,(G93&lt;0.361),(G93&lt;0.755),(A93&lt;7.25),D93&gt;=1.55),-0.027,IF(AND((H93&lt;12.626),A93&gt;=5.8,G93&gt;=0.361,(G93&lt;0.755),(A93&lt;7.25),D93&gt;=1.55),0.126,IF(AND(H93&gt;=12.626,A93&gt;=5.8,G93&gt;=0.361,(G93&lt;0.755),(A93&lt;7.25),D93&gt;=1.55),0.065,"shouldnthappen"))))))))))))))))))))))</f>
        <v>-0.008</v>
      </c>
      <c r="W93" s="1" t="n">
        <f aca="false">IF(AND(H93&gt;=15.155,(D93&lt;1.55)),0.064,IF(AND(A93&gt;=7.45,D93&gt;=1.55),0.115,IF(AND(B93&gt;=3.15,(H93&lt;10.257),(A93&lt;7.45),D93&gt;=1.55),0.097,IF(AND((A93&lt;4.85),H93&gt;=14.344,(D93&lt;0.35),(H93&lt;15.155),(D93&lt;1.55)),0.003,IF(AND(A93&gt;=6.05,(G93&lt;0.169),D93&gt;=0.35,(H93&lt;15.155),(D93&lt;1.55)),-0.008,IF(AND((G93&lt;0.181),G93&gt;=0.169,D93&gt;=0.35,(H93&lt;15.155),(D93&lt;1.55)),0.065,IF(AND(B93&gt;=3.05,(B93&lt;3.15),(H93&lt;10.257),(A93&lt;7.45),D93&gt;=1.55),-0.023,IF(AND(H93&gt;=11.854,(G93&lt;0.613),H93&gt;=10.257,(A93&lt;7.45),D93&gt;=1.55),0.068,IF(AND((D93&lt;0.25),(B93&lt;3.15),(H93&lt;14.344),(D93&lt;0.35),(H93&lt;15.155),(D93&lt;1.55)),0.014,IF(AND(D93&gt;=0.25,(B93&lt;3.15),(H93&lt;14.344),(D93&lt;0.35),(H93&lt;15.155),(D93&lt;1.55)),0.002,IF(AND((A93&lt;5.05),B93&gt;=3.15,(H93&lt;14.344),(D93&lt;0.35),(H93&lt;15.155),(D93&lt;1.55)),-0.001,IF(AND(A93&gt;=5.05,B93&gt;=3.15,(H93&lt;14.344),(D93&lt;0.35),(H93&lt;15.155),(D93&lt;1.55)),0.009,IF(AND((H93&lt;14.877),A93&gt;=4.85,H93&gt;=14.344,(D93&lt;0.35),(H93&lt;15.155),(D93&lt;1.55)),0.023,IF(AND(H93&gt;=14.877,A93&gt;=4.85,H93&gt;=14.344,(D93&lt;0.35),(H93&lt;15.155),(D93&lt;1.55)),0.004,IF(AND((H93&lt;13.602),(A93&lt;6.05),(G93&lt;0.169),D93&gt;=0.35,(H93&lt;15.155),(D93&lt;1.55)),0.023,IF(AND(H93&gt;=13.602,(A93&lt;6.05),(G93&lt;0.169),D93&gt;=0.35,(H93&lt;15.155),(D93&lt;1.55)),-0.006,IF(AND((B93&lt;2.95),G93&gt;=0.181,G93&gt;=0.169,D93&gt;=0.35,(H93&lt;15.155),(D93&lt;1.55)),0.019,IF(AND(B93&gt;=2.95,G93&gt;=0.181,G93&gt;=0.169,D93&gt;=0.35,(H93&lt;15.155),(D93&lt;1.55)),0.034,IF(AND((A93&lt;5.35),(B93&lt;3.05),(B93&lt;3.15),(H93&lt;10.257),(A93&lt;7.45),D93&gt;=1.55),0.009,IF(AND(A93&gt;=5.35,(B93&lt;3.05),(B93&lt;3.15),(H93&lt;10.257),(A93&lt;7.45),D93&gt;=1.55),0.058,IF(AND((B93&lt;2.9),(H93&lt;11.854),(G93&lt;0.613),H93&gt;=10.257,(A93&lt;7.45),D93&gt;=1.55),0.037,IF(AND(B93&gt;=2.9,(H93&lt;11.854),(G93&lt;0.613),H93&gt;=10.257,(A93&lt;7.45),D93&gt;=1.55),-0.005,IF(AND((A93&lt;6.4),(G93&lt;0.711),G93&gt;=0.613,H93&gt;=10.257,(A93&lt;7.45),D93&gt;=1.55),0.001,IF(AND(A93&gt;=6.4,(G93&lt;0.711),G93&gt;=0.613,H93&gt;=10.257,(A93&lt;7.45),D93&gt;=1.55),-0.002,IF(AND((D93&lt;1.9),G93&gt;=0.711,G93&gt;=0.613,H93&gt;=10.257,(A93&lt;7.45),D93&gt;=1.55),0.007,IF(AND(D93&gt;=1.9,G93&gt;=0.711,G93&gt;=0.613,H93&gt;=10.257,(A93&lt;7.45),D93&gt;=1.55),0.023,"shouldnthappen"))))))))))))))))))))))))))</f>
        <v>0.019</v>
      </c>
      <c r="X93" s="1" t="n">
        <f aca="false">IF(AND(H93&gt;=15.155,(F93&lt;2.5)),0.049,IF(AND(A93&gt;=7.45,F93&gt;=2.5),0.089,IF(AND((G93&lt;0.107),(G93&lt;0.364),(A93&lt;7.45),F93&gt;=2.5),0.055,IF(AND(A93&gt;=5.75,(G93&lt;0.572),(D93&lt;1.25),(H93&lt;15.155),(F93&lt;2.5)),-0.018,IF(AND((A93&lt;5.7),(H93&lt;12.626),G93&gt;=0.364,(A93&lt;7.45),F93&gt;=2.5),0.012,IF(AND(A93&gt;=5.7,(H93&lt;12.626),G93&gt;=0.364,(A93&lt;7.45),F93&gt;=2.5),0.065,IF(AND((G93&lt;0.628),H93&gt;=12.626,G93&gt;=0.364,(A93&lt;7.45),F93&gt;=2.5),0.047,IF(AND((G93&lt;0.545),(A93&lt;5.75),(G93&lt;0.572),(D93&lt;1.25),(H93&lt;15.155),(F93&lt;2.5)),0.007,IF(AND(G93&gt;=0.545,(A93&lt;5.75),(G93&lt;0.572),(D93&lt;1.25),(H93&lt;15.155),(F93&lt;2.5)),-0.009,IF(AND((D93&lt;0.3),(H93&lt;11.788),G93&gt;=0.572,(D93&lt;1.25),(H93&lt;15.155),(F93&lt;2.5)),0.01,IF(AND(D93&gt;=0.3,(H93&lt;11.788),G93&gt;=0.572,(D93&lt;1.25),(H93&lt;15.155),(F93&lt;2.5)),0.03,IF(AND((A93&lt;4.75),H93&gt;=11.788,G93&gt;=0.572,(D93&lt;1.25),(H93&lt;15.155),(F93&lt;2.5)),0.001,IF(AND(A93&gt;=4.75,H93&gt;=11.788,G93&gt;=0.572,(D93&lt;1.25),(H93&lt;15.155),(F93&lt;2.5)),0.01,IF(AND((A93&lt;5.5),(A93&lt;6.15),(G93&lt;0.652),D93&gt;=1.25,(H93&lt;15.155),(F93&lt;2.5)),0.014,IF(AND(A93&gt;=5.5,(A93&lt;6.15),(G93&lt;0.652),D93&gt;=1.25,(H93&lt;15.155),(F93&lt;2.5)),0.049,IF(AND((H93&lt;12.206),A93&gt;=6.15,(G93&lt;0.652),D93&gt;=1.25,(H93&lt;15.155),(F93&lt;2.5)),-0.009,IF(AND(H93&gt;=12.206,A93&gt;=6.15,(G93&lt;0.652),D93&gt;=1.25,(H93&lt;15.155),(F93&lt;2.5)),0.021,IF(AND((A93&lt;5.55),(A93&lt;6.2),G93&gt;=0.652,D93&gt;=1.25,(H93&lt;15.155),(F93&lt;2.5)),0.011,IF(AND(A93&gt;=5.55,(A93&lt;6.2),G93&gt;=0.652,D93&gt;=1.25,(H93&lt;15.155),(F93&lt;2.5)),-0.019,IF(AND((B93&lt;3.2),A93&gt;=6.2,G93&gt;=0.652,D93&gt;=1.25,(H93&lt;15.155),(F93&lt;2.5)),0.025,IF(AND(B93&gt;=3.2,A93&gt;=6.2,G93&gt;=0.652,D93&gt;=1.25,(H93&lt;15.155),(F93&lt;2.5)),0.001,IF(AND((G93&lt;0.183),(G93&lt;0.301),G93&gt;=0.107,(G93&lt;0.364),(A93&lt;7.45),F93&gt;=2.5),-0.009,IF(AND(G93&gt;=0.183,(G93&lt;0.301),G93&gt;=0.107,(G93&lt;0.364),(A93&lt;7.45),F93&gt;=2.5),0.022,IF(AND((D93&lt;2.2),G93&gt;=0.301,G93&gt;=0.107,(G93&lt;0.364),(A93&lt;7.45),F93&gt;=2.5),0.004,IF(AND(D93&gt;=2.2,G93&gt;=0.301,G93&gt;=0.107,(G93&lt;0.364),(A93&lt;7.45),F93&gt;=2.5),-0.02,IF(AND((G93&lt;0.787),G93&gt;=0.628,H93&gt;=12.626,G93&gt;=0.364,(A93&lt;7.45),F93&gt;=2.5),-0.001,IF(AND(G93&gt;=0.787,G93&gt;=0.628,H93&gt;=12.626,G93&gt;=0.364,(A93&lt;7.45),F93&gt;=2.5),0.016,"shouldnthappen")))))))))))))))))))))))))))</f>
        <v>0.007</v>
      </c>
      <c r="Y93" s="1" t="n">
        <f aca="false">IF(AND(H93&gt;=15.155,(D93&lt;1.55)),0.037,IF(AND(D93&gt;=2.45,(A93&lt;7.45),D93&gt;=1.55),0.054,IF(AND((A93&lt;7.8),A93&gt;=7.45,D93&gt;=1.55),0.078,IF(AND(A93&gt;=7.8,A93&gt;=7.45,D93&gt;=1.55),0.021,IF(AND(A93&gt;=6.2,G93&gt;=0.68,D93&gt;=1.25,(H93&lt;15.155),(D93&lt;1.55)),0.019,IF(AND((B93&lt;2.65),(A93&lt;4.95),(G93&lt;0.572),(D93&lt;1.25),(H93&lt;15.155),(D93&lt;1.55)),0.021,IF(AND(B93&gt;=2.65,(A93&lt;4.95),(G93&lt;0.572),(D93&lt;1.25),(H93&lt;15.155),(D93&lt;1.55)),0.006,IF(AND((H93&lt;14.344),A93&gt;=4.95,(G93&lt;0.572),(D93&lt;1.25),(H93&lt;15.155),(D93&lt;1.55)),-0.005,IF(AND(H93&gt;=14.344,A93&gt;=4.95,(G93&lt;0.572),(D93&lt;1.25),(H93&lt;15.155),(D93&lt;1.55)),0.013,IF(AND((G93&lt;0.833),(H93&lt;11.788),G93&gt;=0.572,(D93&lt;1.25),(H93&lt;15.155),(D93&lt;1.55)),0.009,IF(AND(G93&gt;=0.833,(H93&lt;11.788),G93&gt;=0.572,(D93&lt;1.25),(H93&lt;15.155),(D93&lt;1.55)),0.024,IF(AND((A93&lt;4.75),H93&gt;=11.788,G93&gt;=0.572,(D93&lt;1.25),(H93&lt;15.155),(D93&lt;1.55)),0.001,IF(AND(A93&gt;=4.75,H93&gt;=11.788,G93&gt;=0.572,(D93&lt;1.25),(H93&lt;15.155),(D93&lt;1.55)),0.008,IF(AND((A93&lt;5.65),(A93&lt;6.15),(G93&lt;0.68),D93&gt;=1.25,(H93&lt;15.155),(D93&lt;1.55)),0.017,IF(AND(A93&gt;=5.65,(A93&lt;6.15),(G93&lt;0.68),D93&gt;=1.25,(H93&lt;15.155),(D93&lt;1.55)),0.039,IF(AND((G93&lt;0.436),A93&gt;=6.15,(G93&lt;0.68),D93&gt;=1.25,(H93&lt;15.155),(D93&lt;1.55)),-0.004,IF(AND(G93&gt;=0.436,A93&gt;=6.15,(G93&lt;0.68),D93&gt;=1.25,(H93&lt;15.155),(D93&lt;1.55)),0.022,IF(AND((A93&lt;5.55),(A93&lt;6.2),G93&gt;=0.68,D93&gt;=1.25,(H93&lt;15.155),(D93&lt;1.55)),0.009,IF(AND(A93&gt;=5.55,(A93&lt;6.2),G93&gt;=0.68,D93&gt;=1.25,(H93&lt;15.155),(D93&lt;1.55)),-0.016,IF(AND((G93&lt;0.107),(G93&lt;0.361),(G93&lt;0.613),(D93&lt;2.45),(A93&lt;7.45),D93&gt;=1.55),0.042,IF(AND(G93&gt;=0.107,(G93&lt;0.361),(G93&lt;0.613),(D93&lt;2.45),(A93&lt;7.45),D93&gt;=1.55),0.002,IF(AND((D93&lt;2.35),G93&gt;=0.361,(G93&lt;0.613),(D93&lt;2.45),(A93&lt;7.45),D93&gt;=1.55),0.051,IF(AND(D93&gt;=2.35,G93&gt;=0.361,(G93&lt;0.613),(D93&lt;2.45),(A93&lt;7.45),D93&gt;=1.55),0.016,IF(AND((A93&lt;6.4),(G93&lt;0.711),G93&gt;=0.613,(D93&lt;2.45),(A93&lt;7.45),D93&gt;=1.55),0.001,IF(AND(A93&gt;=6.4,(G93&lt;0.711),G93&gt;=0.613,(D93&lt;2.45),(A93&lt;7.45),D93&gt;=1.55),-0.002,IF(AND((B93&lt;2.95),G93&gt;=0.711,G93&gt;=0.613,(D93&lt;2.45),(A93&lt;7.45),D93&gt;=1.55),0.023,IF(AND(B93&gt;=2.95,G93&gt;=0.711,G93&gt;=0.613,(D93&lt;2.45),(A93&lt;7.45),D93&gt;=1.55),0.01,"shouldnthappen")))))))))))))))))))))))))))</f>
        <v>-0.005</v>
      </c>
      <c r="Z93" s="1" t="n">
        <f aca="false">IF(AND(A93&gt;=7.45,D93&gt;=1.75),0.056,IF(AND(H93&gt;=15.059,A93&gt;=5.55,(D93&lt;1.75)),0.028,IF(AND((D93&lt;0.35),G93&gt;=0.905,(A93&lt;5.55),(D93&lt;1.75)),0.005,IF(AND(D93&gt;=0.35,G93&gt;=0.905,(A93&lt;5.55),(D93&lt;1.75)),0.026,IF(AND((H93&lt;8.711),D93&gt;=2.45,(A93&lt;7.45),D93&gt;=1.75),0.011,IF(AND(H93&gt;=8.711,D93&gt;=2.45,(A93&lt;7.45),D93&gt;=1.75),0.049,IF(AND((G93&lt;0.107),(G93&lt;0.487),(D93&lt;2.45),(A93&lt;7.45),D93&gt;=1.75),0.032,IF(AND((H93&lt;10.915),(A93&lt;4.5),(B93&lt;3.15),(G93&lt;0.905),(A93&lt;5.55),(D93&lt;1.75)),-0.001,IF(AND(H93&gt;=10.915,(A93&lt;4.5),(B93&lt;3.15),(G93&lt;0.905),(A93&lt;5.55),(D93&lt;1.75)),0.003,IF(AND((A93&lt;5.05),A93&gt;=4.5,(B93&lt;3.15),(G93&lt;0.905),(A93&lt;5.55),(D93&lt;1.75)),0.015,IF(AND(A93&gt;=5.05,A93&gt;=4.5,(B93&lt;3.15),(G93&lt;0.905),(A93&lt;5.55),(D93&lt;1.75)),0.006,IF(AND((G93&lt;0.05),(G93&lt;0.091),B93&gt;=3.15,(G93&lt;0.905),(A93&lt;5.55),(D93&lt;1.75)),0.001,IF(AND(G93&gt;=0.05,(G93&lt;0.091),B93&gt;=3.15,(G93&lt;0.905),(A93&lt;5.55),(D93&lt;1.75)),0.008,IF(AND((G93&lt;0.587),G93&gt;=0.091,B93&gt;=3.15,(G93&lt;0.905),(A93&lt;5.55),(D93&lt;1.75)),-0.003,IF(AND(G93&gt;=0.587,G93&gt;=0.091,B93&gt;=3.15,(G93&lt;0.905),(A93&lt;5.55),(D93&lt;1.75)),0.004,IF(AND((F93&lt;2.5),(B93&lt;2.85),(G93&lt;0.419),(H93&lt;15.059),A93&gt;=5.55,(D93&lt;1.75)),0.041,IF(AND(F93&gt;=2.5,(B93&lt;2.85),(G93&lt;0.419),(H93&lt;15.059),A93&gt;=5.55,(D93&lt;1.75)),0.015,IF(AND((G93&lt;0.164),B93&gt;=2.85,(G93&lt;0.419),(H93&lt;15.059),A93&gt;=5.55,(D93&lt;1.75)),0.01,IF(AND(G93&gt;=0.164,B93&gt;=2.85,(G93&lt;0.419),(H93&lt;15.059),A93&gt;=5.55,(D93&lt;1.75)),-0.001,IF(AND((B93&lt;2.55),(B93&lt;2.95),G93&gt;=0.419,(H93&lt;15.059),A93&gt;=5.55,(D93&lt;1.75)),0.014,IF(AND(B93&gt;=2.55,(B93&lt;2.95),G93&gt;=0.419,(H93&lt;15.059),A93&gt;=5.55,(D93&lt;1.75)),-0.013,IF(AND((D93&lt;1.55),B93&gt;=2.95,G93&gt;=0.419,(H93&lt;15.059),A93&gt;=5.55,(D93&lt;1.75)),0.023,IF(AND(D93&gt;=1.55,B93&gt;=2.95,G93&gt;=0.419,(H93&lt;15.059),A93&gt;=5.55,(D93&lt;1.75)),0.005,IF(AND((H93&lt;13.278),G93&gt;=0.107,(G93&lt;0.487),(D93&lt;2.45),(A93&lt;7.45),D93&gt;=1.75),-0.009,IF(AND(H93&gt;=13.278,G93&gt;=0.107,(G93&lt;0.487),(D93&lt;2.45),(A93&lt;7.45),D93&gt;=1.75),0.017,IF(AND((D93&lt;2.35),(G93&lt;0.571),G93&gt;=0.487,(D93&lt;2.45),(A93&lt;7.45),D93&gt;=1.75),0.053,IF(AND(D93&gt;=2.35,(G93&lt;0.571),G93&gt;=0.487,(D93&lt;2.45),(A93&lt;7.45),D93&gt;=1.75),0.009,IF(AND((G93&lt;0.779),G93&gt;=0.571,G93&gt;=0.487,(D93&lt;2.45),(A93&lt;7.45),D93&gt;=1.75),0.006,IF(AND(G93&gt;=0.779,G93&gt;=0.571,G93&gt;=0.487,(D93&lt;2.45),(A93&lt;7.45),D93&gt;=1.75),0.016,"shouldnthappen")))))))))))))))))))))))))))))</f>
        <v>0.006</v>
      </c>
      <c r="AA93" s="1" t="n">
        <f aca="false">IF(AND((A93&lt;7.8),A93&gt;=7.45,D93&gt;=1.75),0.051,IF(AND(A93&gt;=7.8,A93&gt;=7.45,D93&gt;=1.75),0.01,IF(AND(B93&gt;=3.35,B93&gt;=3.25,(A93&lt;7.45),D93&gt;=1.75),0.016,IF(AND((H93&lt;8.308),(D93&lt;0.15),(H93&lt;13.655),(D93&lt;0.35),(D93&lt;1.75)),0.009,IF(AND((H93&lt;14.529),(G93&lt;0.293),H93&gt;=13.655,(D93&lt;0.35),(D93&lt;1.75)),0.011,IF(AND(H93&gt;=14.529,(G93&lt;0.293),H93&gt;=13.655,(D93&lt;0.35),(D93&lt;1.75)),0.001,IF(AND(D93&gt;=0.25,G93&gt;=0.293,H93&gt;=13.655,(D93&lt;0.35),(D93&lt;1.75)),-0.004,IF(AND(H93&gt;=10.635,(H93&lt;10.696),(H93&lt;13.906),D93&gt;=0.35,(D93&lt;1.75)),0.036,IF(AND(G93&gt;=0.833,H93&gt;=10.696,(H93&lt;13.906),D93&gt;=0.35,(D93&lt;1.75)),0.016,IF(AND((A93&lt;6.65),(G93&lt;0.247),H93&gt;=13.906,D93&gt;=0.35,(D93&lt;1.75)),-0.008,IF(AND(A93&gt;=6.65,(G93&lt;0.247),H93&gt;=13.906,D93&gt;=0.35,(D93&lt;1.75)),0.011,IF(AND((B93&lt;2.45),G93&gt;=0.247,H93&gt;=13.906,D93&gt;=0.35,(D93&lt;1.75)),0,IF(AND((D93&lt;1.85),(B93&lt;2.95),(B93&lt;3.25),(A93&lt;7.45),D93&gt;=1.75),0.033,IF(AND((G93&lt;0.428),(B93&lt;3.35),B93&gt;=3.25,(A93&lt;7.45),D93&gt;=1.75),0.009,IF(AND(G93&gt;=0.428,(B93&lt;3.35),B93&gt;=3.25,(A93&lt;7.45),D93&gt;=1.75),0.042,IF(AND((A93&lt;4.6),H93&gt;=8.308,(D93&lt;0.15),(H93&lt;13.655),(D93&lt;0.35),(D93&lt;1.75)),0.003,IF(AND(A93&gt;=4.6,H93&gt;=8.308,(D93&lt;0.15),(H93&lt;13.655),(D93&lt;0.35),(D93&lt;1.75)),0,IF(AND((H93&lt;8.834),(A93&lt;5.05),D93&gt;=0.15,(H93&lt;13.655),(D93&lt;0.35),(D93&lt;1.75)),0.002,IF(AND(H93&gt;=8.834,(A93&lt;5.05),D93&gt;=0.15,(H93&lt;13.655),(D93&lt;0.35),(D93&lt;1.75)),-0.008,IF(AND((A93&lt;5.45),A93&gt;=5.05,D93&gt;=0.15,(H93&lt;13.655),(D93&lt;0.35),(D93&lt;1.75)),0.003,IF(AND(A93&gt;=5.45,A93&gt;=5.05,D93&gt;=0.15,(H93&lt;13.655),(D93&lt;0.35),(D93&lt;1.75)),-0.002,IF(AND((A93&lt;5.3),(D93&lt;0.25),G93&gt;=0.293,H93&gt;=13.655,(D93&lt;0.35),(D93&lt;1.75)),0.007,IF(AND(A93&gt;=5.3,(D93&lt;0.25),G93&gt;=0.293,H93&gt;=13.655,(D93&lt;0.35),(D93&lt;1.75)),0.001,IF(AND((H93&lt;7.309),(H93&lt;10.635),(H93&lt;10.696),(H93&lt;13.906),D93&gt;=0.35,(D93&lt;1.75)),0.014,IF(AND(H93&gt;=7.309,(H93&lt;10.635),(H93&lt;10.696),(H93&lt;13.906),D93&gt;=0.35,(D93&lt;1.75)),0.006,IF(AND((H93&lt;12.093),(G93&lt;0.833),H93&gt;=10.696,(H93&lt;13.906),D93&gt;=0.35,(D93&lt;1.75)),-0.01,IF(AND(H93&gt;=12.093,(G93&lt;0.833),H93&gt;=10.696,(H93&lt;13.906),D93&gt;=0.35,(D93&lt;1.75)),0.004,IF(AND((G93&lt;0.823),B93&gt;=2.45,G93&gt;=0.247,H93&gt;=13.906,D93&gt;=0.35,(D93&lt;1.75)),0.026,IF(AND(G93&gt;=0.823,B93&gt;=2.45,G93&gt;=0.247,H93&gt;=13.906,D93&gt;=0.35,(D93&lt;1.75)),0.006,IF(AND((H93&lt;11.121),D93&gt;=1.85,(B93&lt;2.95),(B93&lt;3.25),(A93&lt;7.45),D93&gt;=1.75),0.013,IF(AND(H93&gt;=11.121,D93&gt;=1.85,(B93&lt;2.95),(B93&lt;3.25),(A93&lt;7.45),D93&gt;=1.75),0.005,IF(AND((A93&lt;6.05),(A93&lt;6.45),B93&gt;=2.95,(B93&lt;3.25),(A93&lt;7.45),D93&gt;=1.75),0.001,IF(AND(A93&gt;=6.05,(A93&lt;6.45),B93&gt;=2.95,(B93&lt;3.25),(A93&lt;7.45),D93&gt;=1.75),-0.005,IF(AND((G93&lt;0.42),A93&gt;=6.45,B93&gt;=2.95,(B93&lt;3.25),(A93&lt;7.45),D93&gt;=1.75),0.004,IF(AND(G93&gt;=0.42,A93&gt;=6.45,B93&gt;=2.95,(B93&lt;3.25),(A93&lt;7.45),D93&gt;=1.75),0.019,"shouldnthappen")))))))))))))))))))))))))))))))))))</f>
        <v>0.006</v>
      </c>
      <c r="AB93" s="1" t="n">
        <f aca="false">+ 0.5</f>
        <v>0.5</v>
      </c>
    </row>
    <row r="94" customFormat="false" ht="13.8" hidden="false" customHeight="false" outlineLevel="0" collapsed="false">
      <c r="A94" s="11" t="n">
        <v>6.1</v>
      </c>
      <c r="B94" s="1" t="n">
        <v>3</v>
      </c>
      <c r="C94" s="1" t="n">
        <v>4.6</v>
      </c>
      <c r="D94" s="1" t="n">
        <v>1.4</v>
      </c>
      <c r="E94" s="1" t="s">
        <v>92</v>
      </c>
      <c r="F94" s="1" t="n">
        <v>2</v>
      </c>
      <c r="G94" s="1" t="n">
        <v>0.638513650977984</v>
      </c>
      <c r="H94" s="18" t="n">
        <v>9.18888015104458</v>
      </c>
      <c r="I94" s="1" t="n">
        <f aca="false">C94</f>
        <v>4.6</v>
      </c>
      <c r="J94" s="1" t="n">
        <f aca="false">SUM(M94:AB94)</f>
        <v>4.561</v>
      </c>
      <c r="K94" s="15" t="n">
        <f aca="false">1-SQRT(VAR(M94:AB94, I94)) / AVERAGE(M94:AB94)</f>
        <v>-2.8261467011146</v>
      </c>
      <c r="L94" s="1" t="n">
        <f aca="false">(J94-I94)/I94</f>
        <v>-0.00847826086956515</v>
      </c>
      <c r="M94" s="1" t="n">
        <f aca="false">IF(AND((H94&lt;5.245),(D94&lt;0.8)),0.075,IF(AND(H94&gt;=5.245,(D94&lt;0.8)),0.279,IF(AND((D94&lt;1.45),D94&gt;=0.8),1.043,IF(AND(D94&gt;=1.45,D94&gt;=0.8),1.423,"shouldnthappen"))))</f>
        <v>1.043</v>
      </c>
      <c r="N94" s="1" t="n">
        <f aca="false">IF(AND((A94&lt;4.35),(D94&lt;0.8)),0.048,IF(AND(A94&gt;=4.35,(D94&lt;0.8)),0.198,IF(AND(F94&gt;=2.5,D94&gt;=0.8),1.048,IF(AND((A94&lt;5.15),(F94&lt;2.5),D94&gt;=0.8),0.321,IF(AND(A94&gt;=5.15,(F94&lt;2.5),D94&gt;=0.8),0.783,"shouldnthappen")))))</f>
        <v>0.783</v>
      </c>
      <c r="O94" s="1" t="n">
        <f aca="false">IF(AND((H94&lt;5.245),(D94&lt;0.8)),0.034,IF(AND((A94&lt;5.9),D94&gt;=0.8),0.489,IF(AND(A94&gt;=5.9,D94&gt;=0.8),0.721,IF(AND((A94&lt;4.35),H94&gt;=5.245,(D94&lt;0.8)),0.041,IF(AND(A94&gt;=4.35,H94&gt;=5.245,(D94&lt;0.8)),0.142,"shouldnthappen")))))</f>
        <v>0.721</v>
      </c>
      <c r="P94" s="1" t="n">
        <f aca="false">IF(AND((B94&lt;2.8),(D94&lt;1.15)),0.244,IF(AND((D94&lt;1.75),D94&gt;=1.15),0.396,IF(AND(D94&gt;=1.75,D94&gt;=1.15),0.554,IF(AND((A94&lt;5.05),B94&gt;=2.8,(D94&lt;1.15)),0.078,IF(AND((H94&lt;14.877),A94&gt;=5.05,B94&gt;=2.8,(D94&lt;1.15)),0.118,IF(AND(H94&gt;=14.877,A94&gt;=5.05,B94&gt;=2.8,(D94&lt;1.15)),0.027,"shouldnthappen"))))))</f>
        <v>0.396</v>
      </c>
      <c r="Q94" s="1" t="n">
        <f aca="false">IF(AND(D94&gt;=0.45,(D94&lt;1.15)),0.17,IF(AND(A94&gt;=7.1,D94&gt;=1.15),0.539,IF(AND((A94&lt;6.25),(A94&lt;7.1),D94&gt;=1.15),0.258,IF(AND(A94&gt;=6.25,(A94&lt;7.1),D94&gt;=1.15),0.344,IF(AND(G94&gt;=0.418,(A94&lt;5.05),(D94&lt;0.45),(D94&lt;1.15)),0.033,IF(AND((H94&lt;14.494),(G94&lt;0.418),(A94&lt;5.05),(D94&lt;0.45),(D94&lt;1.15)),0.061,IF(AND(H94&gt;=14.494,(G94&lt;0.418),(A94&lt;5.05),(D94&lt;0.45),(D94&lt;1.15)),0.015,IF(AND(H94&gt;=14.877,(B94&lt;3.85),A94&gt;=5.05,(D94&lt;0.45),(D94&lt;1.15)),0.023,IF(AND((B94&lt;4),B94&gt;=3.85,A94&gt;=5.05,(D94&lt;0.45),(D94&lt;1.15)),0.009,IF(AND(B94&gt;=4,B94&gt;=3.85,A94&gt;=5.05,(D94&lt;0.45),(D94&lt;1.15)),0.052,IF(AND((G94&lt;0.05),(H94&lt;14.877),(B94&lt;3.85),A94&gt;=5.05,(D94&lt;0.45),(D94&lt;1.15)),0.024,IF(AND(G94&gt;=0.05,(H94&lt;14.877),(B94&lt;3.85),A94&gt;=5.05,(D94&lt;0.45),(D94&lt;1.15)),0.091,"shouldnthappen"))))))))))))</f>
        <v>0.258</v>
      </c>
      <c r="R94" s="1" t="n">
        <f aca="false">IF(AND(A94&gt;=7.1,D94&gt;=0.8),0.401,IF(AND((A94&lt;4.5),(G94&lt;0.905),(D94&lt;0.8)),0.024,IF(AND((H94&lt;9.966),G94&gt;=0.905,(D94&lt;0.8)),0.094,IF(AND(H94&gt;=9.966,G94&gt;=0.905,(D94&lt;0.8)),0.026,IF(AND(D94&gt;=2.05,(A94&lt;7.1),D94&gt;=0.8),0.277,IF(AND((H94&lt;5.523),A94&gt;=4.5,(G94&lt;0.905),(D94&lt;0.8)),0.012,IF(AND(H94&gt;=5.523,A94&gt;=4.5,(G94&lt;0.905),(D94&lt;0.8)),0.049,IF(AND((A94&lt;5.3),(D94&lt;2.05),(A94&lt;7.1),D94&gt;=0.8),0.095,IF(AND(A94&gt;=5.3,(D94&lt;2.05),(A94&lt;7.1),D94&gt;=0.8),0.196,"shouldnthappen")))))))))</f>
        <v>0.196</v>
      </c>
      <c r="S94" s="1" t="n">
        <f aca="false">IF(AND(A94&gt;=7.1,D94&gt;=1.35),0.298,IF(AND(G94&gt;=0.905,(D94&lt;0.8),(D94&lt;1.35)),0.068,IF(AND(H94&gt;=9.386,D94&gt;=0.8,(D94&lt;1.35)),0.126,IF(AND((H94&lt;7.426),(H94&lt;9.386),D94&gt;=0.8,(D94&lt;1.35)),0.091,IF(AND((A94&lt;5.3),(G94&lt;0.905),(A94&lt;7.1),D94&gt;=1.35),0.063,IF(AND((D94&lt;2.05),G94&gt;=0.905,(A94&lt;7.1),D94&gt;=1.35),0.015,IF(AND(D94&gt;=2.05,G94&gt;=0.905,(A94&lt;7.1),D94&gt;=1.35),0.089,IF(AND((H94&lt;10.505),(H94&lt;14.344),(G94&lt;0.905),(D94&lt;0.8),(D94&lt;1.35)),0.035,IF(AND((A94&lt;4.85),H94&gt;=14.344,(G94&lt;0.905),(D94&lt;0.8),(D94&lt;1.35)),0.006,IF(AND((B94&lt;2.75),H94&gt;=7.426,(H94&lt;9.386),D94&gt;=0.8,(D94&lt;1.35)),0.021,IF(AND(B94&gt;=2.75,H94&gt;=7.426,(H94&lt;9.386),D94&gt;=0.8,(D94&lt;1.35)),-0.01,IF(AND((B94&lt;2.35),A94&gt;=5.3,(G94&lt;0.905),(A94&lt;7.1),D94&gt;=1.35),0.068,IF(AND(B94&gt;=2.35,A94&gt;=5.3,(G94&lt;0.905),(A94&lt;7.1),D94&gt;=1.35),0.181,IF(AND((H94&lt;11.731),H94&gt;=10.505,(H94&lt;14.344),(G94&lt;0.905),(D94&lt;0.8),(D94&lt;1.35)),0.004,IF(AND(H94&gt;=11.731,H94&gt;=10.505,(H94&lt;14.344),(G94&lt;0.905),(D94&lt;0.8),(D94&lt;1.35)),0.024,IF(AND((H94&lt;14.877),A94&gt;=4.85,H94&gt;=14.344,(G94&lt;0.905),(D94&lt;0.8),(D94&lt;1.35)),0.063,IF(AND(H94&gt;=14.877,A94&gt;=4.85,H94&gt;=14.344,(G94&lt;0.905),(D94&lt;0.8),(D94&lt;1.35)),0.012,"shouldnthappen")))))))))))))))))</f>
        <v>0.181</v>
      </c>
      <c r="T94" s="1" t="n">
        <f aca="false">IF(AND(D94&gt;=0.45,(A94&lt;5.65)),0.067,IF(AND(A94&gt;=7.25,A94&gt;=5.65),0.244,IF(AND((H94&lt;9.966),G94&gt;=0.905,(D94&lt;0.45),(A94&lt;5.65)),0.062,IF(AND(H94&gt;=9.966,G94&gt;=0.905,(D94&lt;0.45),(A94&lt;5.65)),0.012,IF(AND((G94&lt;0.948),D94&gt;=2.05,(A94&lt;7.25),A94&gt;=5.65),0.157,IF(AND(G94&gt;=0.948,D94&gt;=2.05,(A94&lt;7.25),A94&gt;=5.65),0.037,IF(AND(G94&gt;=0.422,(B94&lt;3.15),(G94&lt;0.905),(D94&lt;0.45),(A94&lt;5.65)),0.011,IF(AND((D94&lt;0.25),(G94&lt;0.422),(B94&lt;3.15),(G94&lt;0.905),(D94&lt;0.45),(A94&lt;5.65)),0.04,IF(AND(D94&gt;=0.25,(G94&lt;0.422),(B94&lt;3.15),(G94&lt;0.905),(D94&lt;0.45),(A94&lt;5.65)),0.009,IF(AND((A94&lt;4.85),(B94&lt;3.25),B94&gt;=3.15,(G94&lt;0.905),(D94&lt;0.45),(A94&lt;5.65)),0.008,IF(AND(A94&gt;=4.85,(B94&lt;3.25),B94&gt;=3.15,(G94&lt;0.905),(D94&lt;0.45),(A94&lt;5.65)),-0.017,IF(AND((D94&lt;0.25),B94&gt;=3.25,B94&gt;=3.15,(G94&lt;0.905),(D94&lt;0.45),(A94&lt;5.65)),0.022,IF(AND(D94&gt;=0.25,B94&gt;=3.25,B94&gt;=3.15,(G94&lt;0.905),(D94&lt;0.45),(A94&lt;5.65)),0.009,IF(AND((F94&lt;2.5),(H94&lt;7.692),(G94&lt;0.644),(D94&lt;2.05),(A94&lt;7.25),A94&gt;=5.65),0.018,IF(AND(F94&gt;=2.5,(H94&lt;7.692),(G94&lt;0.644),(D94&lt;2.05),(A94&lt;7.25),A94&gt;=5.65),0.068,IF(AND((B94&lt;2.35),H94&gt;=7.692,(G94&lt;0.644),(D94&lt;2.05),(A94&lt;7.25),A94&gt;=5.65),0.023,IF(AND(B94&gt;=2.35,H94&gt;=7.692,(G94&lt;0.644),(D94&lt;2.05),(A94&lt;7.25),A94&gt;=5.65),0.125,IF(AND((G94&lt;0.766),(G94&lt;0.85),G94&gt;=0.644,(D94&lt;2.05),(A94&lt;7.25),A94&gt;=5.65),0.055,IF(AND(G94&gt;=0.766,(G94&lt;0.85),G94&gt;=0.644,(D94&lt;2.05),(A94&lt;7.25),A94&gt;=5.65),-0,IF(AND((B94&lt;2.95),G94&gt;=0.85,G94&gt;=0.644,(D94&lt;2.05),(A94&lt;7.25),A94&gt;=5.65),0.098,IF(AND(B94&gt;=2.95,G94&gt;=0.85,G94&gt;=0.644,(D94&lt;2.05),(A94&lt;7.25),A94&gt;=5.65),0.013,"shouldnthappen")))))))))))))))))))))</f>
        <v>0.125</v>
      </c>
      <c r="U94" s="1" t="n">
        <f aca="false">IF(AND(A94&gt;=7.25,D94&gt;=1.25),0.186,IF(AND((G94&lt;0.13),D94&gt;=0.35,(D94&lt;1.25)),-0.004,IF(AND(H94&gt;=14.246,(H94&lt;14.344),(D94&lt;0.35),(D94&lt;1.25)),-0.002,IF(AND((A94&lt;4.85),H94&gt;=14.344,(D94&lt;0.35),(D94&lt;1.25)),0.004,IF(AND(G94&gt;=0.446,(G94&lt;0.644),(A94&lt;7.25),D94&gt;=1.25),0.138,IF(AND(A94&gt;=5.45,(H94&lt;14.246),(H94&lt;14.344),(D94&lt;0.35),(D94&lt;1.25)),0.001,IF(AND((H94&lt;14.877),A94&gt;=4.85,H94&gt;=14.344,(D94&lt;0.35),(D94&lt;1.25)),0.035,IF(AND(H94&gt;=14.877,A94&gt;=4.85,H94&gt;=14.344,(D94&lt;0.35),(D94&lt;1.25)),0.007,IF(AND((B94&lt;3.35),H94&gt;=9.448,G94&gt;=0.13,D94&gt;=0.35,(D94&lt;1.25)),0.053,IF(AND(B94&gt;=3.35,H94&gt;=9.448,G94&gt;=0.13,D94&gt;=0.35,(D94&lt;1.25)),0.017,IF(AND((G94&lt;0.44),(G94&lt;0.446),(G94&lt;0.644),(A94&lt;7.25),D94&gt;=1.25),0.079,IF(AND(G94&gt;=0.44,(G94&lt;0.446),(G94&lt;0.644),(A94&lt;7.25),D94&gt;=1.25),0.02,IF(AND((A94&lt;5.95),(G94&lt;0.724),G94&gt;=0.644,(A94&lt;7.25),D94&gt;=1.25),-0.018,IF(AND(A94&gt;=5.95,(G94&lt;0.724),G94&gt;=0.644,(A94&lt;7.25),D94&gt;=1.25),0.027,IF(AND(A94&gt;=6.15,G94&gt;=0.724,G94&gt;=0.644,(A94&lt;7.25),D94&gt;=1.25),0.093,IF(AND((A94&lt;5.05),(A94&lt;5.45),(H94&lt;14.246),(H94&lt;14.344),(D94&lt;0.35),(D94&lt;1.25)),0.011,IF(AND(A94&gt;=5.05,(A94&lt;5.45),(H94&lt;14.246),(H94&lt;14.344),(D94&lt;0.35),(D94&lt;1.25)),0.021,IF(AND((A94&lt;5.4),(B94&lt;3.15),(H94&lt;9.448),G94&gt;=0.13,D94&gt;=0.35,(D94&lt;1.25)),0.007,IF(AND(A94&gt;=5.4,(B94&lt;3.15),(H94&lt;9.448),G94&gt;=0.13,D94&gt;=0.35,(D94&lt;1.25)),-0.011,IF(AND((B94&lt;3.75),B94&gt;=3.15,(H94&lt;9.448),G94&gt;=0.13,D94&gt;=0.35,(D94&lt;1.25)),0.012,IF(AND(B94&gt;=3.75,B94&gt;=3.15,(H94&lt;9.448),G94&gt;=0.13,D94&gt;=0.35,(D94&lt;1.25)),0.046,IF(AND((A94&lt;5.9),(A94&lt;6.15),G94&gt;=0.724,G94&gt;=0.644,(A94&lt;7.25),D94&gt;=1.25),0.06,IF(AND(A94&gt;=5.9,(A94&lt;6.15),G94&gt;=0.724,G94&gt;=0.644,(A94&lt;7.25),D94&gt;=1.25),0.005,"shouldnthappen")))))))))))))))))))))))</f>
        <v>0.138</v>
      </c>
      <c r="V94" s="1" t="n">
        <f aca="false">IF(AND(H94&gt;=15.155,(D94&lt;1.55)),0.084,IF(AND(A94&gt;=7.25,D94&gt;=1.55),0.141,IF(AND((G94&lt;0.043),D94&gt;=1.05,(H94&lt;15.155),(D94&lt;1.55)),-0.007,IF(AND(D94&gt;=1.85,G94&gt;=0.755,(A94&lt;7.25),D94&gt;=1.55),0.051,IF(AND((H94&lt;9.966),G94&gt;=0.905,(D94&lt;1.05),(H94&lt;15.155),(D94&lt;1.55)),0.043,IF(AND(H94&gt;=9.966,G94&gt;=0.905,(D94&lt;1.05),(H94&lt;15.155),(D94&lt;1.55)),0.007,IF(AND((G94&lt;0.278),(G94&lt;0.361),(G94&lt;0.755),(A94&lt;7.25),D94&gt;=1.55),0.08,IF(AND((A94&lt;5.8),G94&gt;=0.361,(G94&lt;0.755),(A94&lt;7.25),D94&gt;=1.55),0.019,IF(AND((A94&lt;6.05),(D94&lt;1.85),G94&gt;=0.755,(A94&lt;7.25),D94&gt;=1.55),0.01,IF(AND(A94&gt;=6.05,(D94&lt;1.85),G94&gt;=0.755,(A94&lt;7.25),D94&gt;=1.55),0.002,IF(AND((G94&lt;0.486),(B94&lt;3.15),(G94&lt;0.905),(D94&lt;1.05),(H94&lt;15.155),(D94&lt;1.55)),0.026,IF(AND(G94&gt;=0.486,(B94&lt;3.15),(G94&lt;0.905),(D94&lt;1.05),(H94&lt;15.155),(D94&lt;1.55)),0.001,IF(AND((B94&lt;3.25),B94&gt;=3.15,(G94&lt;0.905),(D94&lt;1.05),(H94&lt;15.155),(D94&lt;1.55)),-0.003,IF(AND(B94&gt;=3.25,B94&gt;=3.15,(G94&lt;0.905),(D94&lt;1.05),(H94&lt;15.155),(D94&lt;1.55)),0.012,IF(AND((H94&lt;7.426),(H94&lt;8.769),G94&gt;=0.043,D94&gt;=1.05,(H94&lt;15.155),(D94&lt;1.55)),0.041,IF(AND(H94&gt;=7.426,(H94&lt;8.769),G94&gt;=0.043,D94&gt;=1.05,(H94&lt;15.155),(D94&lt;1.55)),-0.008,IF(AND((H94&lt;10.696),H94&gt;=8.769,G94&gt;=0.043,D94&gt;=1.05,(H94&lt;15.155),(D94&lt;1.55)),0.069,IF(AND(H94&gt;=10.696,H94&gt;=8.769,G94&gt;=0.043,D94&gt;=1.05,(H94&lt;15.155),(D94&lt;1.55)),0.033,IF(AND((D94&lt;2.2),G94&gt;=0.278,(G94&lt;0.361),(G94&lt;0.755),(A94&lt;7.25),D94&gt;=1.55),0.022,IF(AND(D94&gt;=2.2,G94&gt;=0.278,(G94&lt;0.361),(G94&lt;0.755),(A94&lt;7.25),D94&gt;=1.55),-0.027,IF(AND((H94&lt;12.626),A94&gt;=5.8,G94&gt;=0.361,(G94&lt;0.755),(A94&lt;7.25),D94&gt;=1.55),0.126,IF(AND(H94&gt;=12.626,A94&gt;=5.8,G94&gt;=0.361,(G94&lt;0.755),(A94&lt;7.25),D94&gt;=1.55),0.065,"shouldnthappen"))))))))))))))))))))))</f>
        <v>0.069</v>
      </c>
      <c r="W94" s="1" t="n">
        <f aca="false">IF(AND(H94&gt;=15.155,(D94&lt;1.55)),0.064,IF(AND(A94&gt;=7.45,D94&gt;=1.55),0.115,IF(AND(B94&gt;=3.15,(H94&lt;10.257),(A94&lt;7.45),D94&gt;=1.55),0.097,IF(AND((A94&lt;4.85),H94&gt;=14.344,(D94&lt;0.35),(H94&lt;15.155),(D94&lt;1.55)),0.003,IF(AND(A94&gt;=6.05,(G94&lt;0.169),D94&gt;=0.35,(H94&lt;15.155),(D94&lt;1.55)),-0.008,IF(AND((G94&lt;0.181),G94&gt;=0.169,D94&gt;=0.35,(H94&lt;15.155),(D94&lt;1.55)),0.065,IF(AND(B94&gt;=3.05,(B94&lt;3.15),(H94&lt;10.257),(A94&lt;7.45),D94&gt;=1.55),-0.023,IF(AND(H94&gt;=11.854,(G94&lt;0.613),H94&gt;=10.257,(A94&lt;7.45),D94&gt;=1.55),0.068,IF(AND((D94&lt;0.25),(B94&lt;3.15),(H94&lt;14.344),(D94&lt;0.35),(H94&lt;15.155),(D94&lt;1.55)),0.014,IF(AND(D94&gt;=0.25,(B94&lt;3.15),(H94&lt;14.344),(D94&lt;0.35),(H94&lt;15.155),(D94&lt;1.55)),0.002,IF(AND((A94&lt;5.05),B94&gt;=3.15,(H94&lt;14.344),(D94&lt;0.35),(H94&lt;15.155),(D94&lt;1.55)),-0.001,IF(AND(A94&gt;=5.05,B94&gt;=3.15,(H94&lt;14.344),(D94&lt;0.35),(H94&lt;15.155),(D94&lt;1.55)),0.009,IF(AND((H94&lt;14.877),A94&gt;=4.85,H94&gt;=14.344,(D94&lt;0.35),(H94&lt;15.155),(D94&lt;1.55)),0.023,IF(AND(H94&gt;=14.877,A94&gt;=4.85,H94&gt;=14.344,(D94&lt;0.35),(H94&lt;15.155),(D94&lt;1.55)),0.004,IF(AND((H94&lt;13.602),(A94&lt;6.05),(G94&lt;0.169),D94&gt;=0.35,(H94&lt;15.155),(D94&lt;1.55)),0.023,IF(AND(H94&gt;=13.602,(A94&lt;6.05),(G94&lt;0.169),D94&gt;=0.35,(H94&lt;15.155),(D94&lt;1.55)),-0.006,IF(AND((B94&lt;2.95),G94&gt;=0.181,G94&gt;=0.169,D94&gt;=0.35,(H94&lt;15.155),(D94&lt;1.55)),0.019,IF(AND(B94&gt;=2.95,G94&gt;=0.181,G94&gt;=0.169,D94&gt;=0.35,(H94&lt;15.155),(D94&lt;1.55)),0.034,IF(AND((A94&lt;5.35),(B94&lt;3.05),(B94&lt;3.15),(H94&lt;10.257),(A94&lt;7.45),D94&gt;=1.55),0.009,IF(AND(A94&gt;=5.35,(B94&lt;3.05),(B94&lt;3.15),(H94&lt;10.257),(A94&lt;7.45),D94&gt;=1.55),0.058,IF(AND((B94&lt;2.9),(H94&lt;11.854),(G94&lt;0.613),H94&gt;=10.257,(A94&lt;7.45),D94&gt;=1.55),0.037,IF(AND(B94&gt;=2.9,(H94&lt;11.854),(G94&lt;0.613),H94&gt;=10.257,(A94&lt;7.45),D94&gt;=1.55),-0.005,IF(AND((A94&lt;6.4),(G94&lt;0.711),G94&gt;=0.613,H94&gt;=10.257,(A94&lt;7.45),D94&gt;=1.55),0.001,IF(AND(A94&gt;=6.4,(G94&lt;0.711),G94&gt;=0.613,H94&gt;=10.257,(A94&lt;7.45),D94&gt;=1.55),-0.002,IF(AND((D94&lt;1.9),G94&gt;=0.711,G94&gt;=0.613,H94&gt;=10.257,(A94&lt;7.45),D94&gt;=1.55),0.007,IF(AND(D94&gt;=1.9,G94&gt;=0.711,G94&gt;=0.613,H94&gt;=10.257,(A94&lt;7.45),D94&gt;=1.55),0.023,"shouldnthappen"))))))))))))))))))))))))))</f>
        <v>0.034</v>
      </c>
      <c r="X94" s="1" t="n">
        <f aca="false">IF(AND(H94&gt;=15.155,(F94&lt;2.5)),0.049,IF(AND(A94&gt;=7.45,F94&gt;=2.5),0.089,IF(AND((G94&lt;0.107),(G94&lt;0.364),(A94&lt;7.45),F94&gt;=2.5),0.055,IF(AND(A94&gt;=5.75,(G94&lt;0.572),(D94&lt;1.25),(H94&lt;15.155),(F94&lt;2.5)),-0.018,IF(AND((A94&lt;5.7),(H94&lt;12.626),G94&gt;=0.364,(A94&lt;7.45),F94&gt;=2.5),0.012,IF(AND(A94&gt;=5.7,(H94&lt;12.626),G94&gt;=0.364,(A94&lt;7.45),F94&gt;=2.5),0.065,IF(AND((G94&lt;0.628),H94&gt;=12.626,G94&gt;=0.364,(A94&lt;7.45),F94&gt;=2.5),0.047,IF(AND((G94&lt;0.545),(A94&lt;5.75),(G94&lt;0.572),(D94&lt;1.25),(H94&lt;15.155),(F94&lt;2.5)),0.007,IF(AND(G94&gt;=0.545,(A94&lt;5.75),(G94&lt;0.572),(D94&lt;1.25),(H94&lt;15.155),(F94&lt;2.5)),-0.009,IF(AND((D94&lt;0.3),(H94&lt;11.788),G94&gt;=0.572,(D94&lt;1.25),(H94&lt;15.155),(F94&lt;2.5)),0.01,IF(AND(D94&gt;=0.3,(H94&lt;11.788),G94&gt;=0.572,(D94&lt;1.25),(H94&lt;15.155),(F94&lt;2.5)),0.03,IF(AND((A94&lt;4.75),H94&gt;=11.788,G94&gt;=0.572,(D94&lt;1.25),(H94&lt;15.155),(F94&lt;2.5)),0.001,IF(AND(A94&gt;=4.75,H94&gt;=11.788,G94&gt;=0.572,(D94&lt;1.25),(H94&lt;15.155),(F94&lt;2.5)),0.01,IF(AND((A94&lt;5.5),(A94&lt;6.15),(G94&lt;0.652),D94&gt;=1.25,(H94&lt;15.155),(F94&lt;2.5)),0.014,IF(AND(A94&gt;=5.5,(A94&lt;6.15),(G94&lt;0.652),D94&gt;=1.25,(H94&lt;15.155),(F94&lt;2.5)),0.049,IF(AND((H94&lt;12.206),A94&gt;=6.15,(G94&lt;0.652),D94&gt;=1.25,(H94&lt;15.155),(F94&lt;2.5)),-0.009,IF(AND(H94&gt;=12.206,A94&gt;=6.15,(G94&lt;0.652),D94&gt;=1.25,(H94&lt;15.155),(F94&lt;2.5)),0.021,IF(AND((A94&lt;5.55),(A94&lt;6.2),G94&gt;=0.652,D94&gt;=1.25,(H94&lt;15.155),(F94&lt;2.5)),0.011,IF(AND(A94&gt;=5.55,(A94&lt;6.2),G94&gt;=0.652,D94&gt;=1.25,(H94&lt;15.155),(F94&lt;2.5)),-0.019,IF(AND((B94&lt;3.2),A94&gt;=6.2,G94&gt;=0.652,D94&gt;=1.25,(H94&lt;15.155),(F94&lt;2.5)),0.025,IF(AND(B94&gt;=3.2,A94&gt;=6.2,G94&gt;=0.652,D94&gt;=1.25,(H94&lt;15.155),(F94&lt;2.5)),0.001,IF(AND((G94&lt;0.183),(G94&lt;0.301),G94&gt;=0.107,(G94&lt;0.364),(A94&lt;7.45),F94&gt;=2.5),-0.009,IF(AND(G94&gt;=0.183,(G94&lt;0.301),G94&gt;=0.107,(G94&lt;0.364),(A94&lt;7.45),F94&gt;=2.5),0.022,IF(AND((D94&lt;2.2),G94&gt;=0.301,G94&gt;=0.107,(G94&lt;0.364),(A94&lt;7.45),F94&gt;=2.5),0.004,IF(AND(D94&gt;=2.2,G94&gt;=0.301,G94&gt;=0.107,(G94&lt;0.364),(A94&lt;7.45),F94&gt;=2.5),-0.02,IF(AND((G94&lt;0.787),G94&gt;=0.628,H94&gt;=12.626,G94&gt;=0.364,(A94&lt;7.45),F94&gt;=2.5),-0.001,IF(AND(G94&gt;=0.787,G94&gt;=0.628,H94&gt;=12.626,G94&gt;=0.364,(A94&lt;7.45),F94&gt;=2.5),0.016,"shouldnthappen")))))))))))))))))))))))))))</f>
        <v>0.049</v>
      </c>
      <c r="Y94" s="1" t="n">
        <f aca="false">IF(AND(H94&gt;=15.155,(D94&lt;1.55)),0.037,IF(AND(D94&gt;=2.45,(A94&lt;7.45),D94&gt;=1.55),0.054,IF(AND((A94&lt;7.8),A94&gt;=7.45,D94&gt;=1.55),0.078,IF(AND(A94&gt;=7.8,A94&gt;=7.45,D94&gt;=1.55),0.021,IF(AND(A94&gt;=6.2,G94&gt;=0.68,D94&gt;=1.25,(H94&lt;15.155),(D94&lt;1.55)),0.019,IF(AND((B94&lt;2.65),(A94&lt;4.95),(G94&lt;0.572),(D94&lt;1.25),(H94&lt;15.155),(D94&lt;1.55)),0.021,IF(AND(B94&gt;=2.65,(A94&lt;4.95),(G94&lt;0.572),(D94&lt;1.25),(H94&lt;15.155),(D94&lt;1.55)),0.006,IF(AND((H94&lt;14.344),A94&gt;=4.95,(G94&lt;0.572),(D94&lt;1.25),(H94&lt;15.155),(D94&lt;1.55)),-0.005,IF(AND(H94&gt;=14.344,A94&gt;=4.95,(G94&lt;0.572),(D94&lt;1.25),(H94&lt;15.155),(D94&lt;1.55)),0.013,IF(AND((G94&lt;0.833),(H94&lt;11.788),G94&gt;=0.572,(D94&lt;1.25),(H94&lt;15.155),(D94&lt;1.55)),0.009,IF(AND(G94&gt;=0.833,(H94&lt;11.788),G94&gt;=0.572,(D94&lt;1.25),(H94&lt;15.155),(D94&lt;1.55)),0.024,IF(AND((A94&lt;4.75),H94&gt;=11.788,G94&gt;=0.572,(D94&lt;1.25),(H94&lt;15.155),(D94&lt;1.55)),0.001,IF(AND(A94&gt;=4.75,H94&gt;=11.788,G94&gt;=0.572,(D94&lt;1.25),(H94&lt;15.155),(D94&lt;1.55)),0.008,IF(AND((A94&lt;5.65),(A94&lt;6.15),(G94&lt;0.68),D94&gt;=1.25,(H94&lt;15.155),(D94&lt;1.55)),0.017,IF(AND(A94&gt;=5.65,(A94&lt;6.15),(G94&lt;0.68),D94&gt;=1.25,(H94&lt;15.155),(D94&lt;1.55)),0.039,IF(AND((G94&lt;0.436),A94&gt;=6.15,(G94&lt;0.68),D94&gt;=1.25,(H94&lt;15.155),(D94&lt;1.55)),-0.004,IF(AND(G94&gt;=0.436,A94&gt;=6.15,(G94&lt;0.68),D94&gt;=1.25,(H94&lt;15.155),(D94&lt;1.55)),0.022,IF(AND((A94&lt;5.55),(A94&lt;6.2),G94&gt;=0.68,D94&gt;=1.25,(H94&lt;15.155),(D94&lt;1.55)),0.009,IF(AND(A94&gt;=5.55,(A94&lt;6.2),G94&gt;=0.68,D94&gt;=1.25,(H94&lt;15.155),(D94&lt;1.55)),-0.016,IF(AND((G94&lt;0.107),(G94&lt;0.361),(G94&lt;0.613),(D94&lt;2.45),(A94&lt;7.45),D94&gt;=1.55),0.042,IF(AND(G94&gt;=0.107,(G94&lt;0.361),(G94&lt;0.613),(D94&lt;2.45),(A94&lt;7.45),D94&gt;=1.55),0.002,IF(AND((D94&lt;2.35),G94&gt;=0.361,(G94&lt;0.613),(D94&lt;2.45),(A94&lt;7.45),D94&gt;=1.55),0.051,IF(AND(D94&gt;=2.35,G94&gt;=0.361,(G94&lt;0.613),(D94&lt;2.45),(A94&lt;7.45),D94&gt;=1.55),0.016,IF(AND((A94&lt;6.4),(G94&lt;0.711),G94&gt;=0.613,(D94&lt;2.45),(A94&lt;7.45),D94&gt;=1.55),0.001,IF(AND(A94&gt;=6.4,(G94&lt;0.711),G94&gt;=0.613,(D94&lt;2.45),(A94&lt;7.45),D94&gt;=1.55),-0.002,IF(AND((B94&lt;2.95),G94&gt;=0.711,G94&gt;=0.613,(D94&lt;2.45),(A94&lt;7.45),D94&gt;=1.55),0.023,IF(AND(B94&gt;=2.95,G94&gt;=0.711,G94&gt;=0.613,(D94&lt;2.45),(A94&lt;7.45),D94&gt;=1.55),0.01,"shouldnthappen")))))))))))))))))))))))))))</f>
        <v>0.039</v>
      </c>
      <c r="Z94" s="1" t="n">
        <f aca="false">IF(AND(A94&gt;=7.45,D94&gt;=1.75),0.056,IF(AND(H94&gt;=15.059,A94&gt;=5.55,(D94&lt;1.75)),0.028,IF(AND((D94&lt;0.35),G94&gt;=0.905,(A94&lt;5.55),(D94&lt;1.75)),0.005,IF(AND(D94&gt;=0.35,G94&gt;=0.905,(A94&lt;5.55),(D94&lt;1.75)),0.026,IF(AND((H94&lt;8.711),D94&gt;=2.45,(A94&lt;7.45),D94&gt;=1.75),0.011,IF(AND(H94&gt;=8.711,D94&gt;=2.45,(A94&lt;7.45),D94&gt;=1.75),0.049,IF(AND((G94&lt;0.107),(G94&lt;0.487),(D94&lt;2.45),(A94&lt;7.45),D94&gt;=1.75),0.032,IF(AND((H94&lt;10.915),(A94&lt;4.5),(B94&lt;3.15),(G94&lt;0.905),(A94&lt;5.55),(D94&lt;1.75)),-0.001,IF(AND(H94&gt;=10.915,(A94&lt;4.5),(B94&lt;3.15),(G94&lt;0.905),(A94&lt;5.55),(D94&lt;1.75)),0.003,IF(AND((A94&lt;5.05),A94&gt;=4.5,(B94&lt;3.15),(G94&lt;0.905),(A94&lt;5.55),(D94&lt;1.75)),0.015,IF(AND(A94&gt;=5.05,A94&gt;=4.5,(B94&lt;3.15),(G94&lt;0.905),(A94&lt;5.55),(D94&lt;1.75)),0.006,IF(AND((G94&lt;0.05),(G94&lt;0.091),B94&gt;=3.15,(G94&lt;0.905),(A94&lt;5.55),(D94&lt;1.75)),0.001,IF(AND(G94&gt;=0.05,(G94&lt;0.091),B94&gt;=3.15,(G94&lt;0.905),(A94&lt;5.55),(D94&lt;1.75)),0.008,IF(AND((G94&lt;0.587),G94&gt;=0.091,B94&gt;=3.15,(G94&lt;0.905),(A94&lt;5.55),(D94&lt;1.75)),-0.003,IF(AND(G94&gt;=0.587,G94&gt;=0.091,B94&gt;=3.15,(G94&lt;0.905),(A94&lt;5.55),(D94&lt;1.75)),0.004,IF(AND((F94&lt;2.5),(B94&lt;2.85),(G94&lt;0.419),(H94&lt;15.059),A94&gt;=5.55,(D94&lt;1.75)),0.041,IF(AND(F94&gt;=2.5,(B94&lt;2.85),(G94&lt;0.419),(H94&lt;15.059),A94&gt;=5.55,(D94&lt;1.75)),0.015,IF(AND((G94&lt;0.164),B94&gt;=2.85,(G94&lt;0.419),(H94&lt;15.059),A94&gt;=5.55,(D94&lt;1.75)),0.01,IF(AND(G94&gt;=0.164,B94&gt;=2.85,(G94&lt;0.419),(H94&lt;15.059),A94&gt;=5.55,(D94&lt;1.75)),-0.001,IF(AND((B94&lt;2.55),(B94&lt;2.95),G94&gt;=0.419,(H94&lt;15.059),A94&gt;=5.55,(D94&lt;1.75)),0.014,IF(AND(B94&gt;=2.55,(B94&lt;2.95),G94&gt;=0.419,(H94&lt;15.059),A94&gt;=5.55,(D94&lt;1.75)),-0.013,IF(AND((D94&lt;1.55),B94&gt;=2.95,G94&gt;=0.419,(H94&lt;15.059),A94&gt;=5.55,(D94&lt;1.75)),0.023,IF(AND(D94&gt;=1.55,B94&gt;=2.95,G94&gt;=0.419,(H94&lt;15.059),A94&gt;=5.55,(D94&lt;1.75)),0.005,IF(AND((H94&lt;13.278),G94&gt;=0.107,(G94&lt;0.487),(D94&lt;2.45),(A94&lt;7.45),D94&gt;=1.75),-0.009,IF(AND(H94&gt;=13.278,G94&gt;=0.107,(G94&lt;0.487),(D94&lt;2.45),(A94&lt;7.45),D94&gt;=1.75),0.017,IF(AND((D94&lt;2.35),(G94&lt;0.571),G94&gt;=0.487,(D94&lt;2.45),(A94&lt;7.45),D94&gt;=1.75),0.053,IF(AND(D94&gt;=2.35,(G94&lt;0.571),G94&gt;=0.487,(D94&lt;2.45),(A94&lt;7.45),D94&gt;=1.75),0.009,IF(AND((G94&lt;0.779),G94&gt;=0.571,G94&gt;=0.487,(D94&lt;2.45),(A94&lt;7.45),D94&gt;=1.75),0.006,IF(AND(G94&gt;=0.779,G94&gt;=0.571,G94&gt;=0.487,(D94&lt;2.45),(A94&lt;7.45),D94&gt;=1.75),0.016,"shouldnthappen")))))))))))))))))))))))))))))</f>
        <v>0.023</v>
      </c>
      <c r="AA94" s="1" t="n">
        <f aca="false">IF(AND((A94&lt;7.8),A94&gt;=7.45,D94&gt;=1.75),0.051,IF(AND(A94&gt;=7.8,A94&gt;=7.45,D94&gt;=1.75),0.01,IF(AND(B94&gt;=3.35,B94&gt;=3.25,(A94&lt;7.45),D94&gt;=1.75),0.016,IF(AND((H94&lt;8.308),(D94&lt;0.15),(H94&lt;13.655),(D94&lt;0.35),(D94&lt;1.75)),0.009,IF(AND((H94&lt;14.529),(G94&lt;0.293),H94&gt;=13.655,(D94&lt;0.35),(D94&lt;1.75)),0.011,IF(AND(H94&gt;=14.529,(G94&lt;0.293),H94&gt;=13.655,(D94&lt;0.35),(D94&lt;1.75)),0.001,IF(AND(D94&gt;=0.25,G94&gt;=0.293,H94&gt;=13.655,(D94&lt;0.35),(D94&lt;1.75)),-0.004,IF(AND(H94&gt;=10.635,(H94&lt;10.696),(H94&lt;13.906),D94&gt;=0.35,(D94&lt;1.75)),0.036,IF(AND(G94&gt;=0.833,H94&gt;=10.696,(H94&lt;13.906),D94&gt;=0.35,(D94&lt;1.75)),0.016,IF(AND((A94&lt;6.65),(G94&lt;0.247),H94&gt;=13.906,D94&gt;=0.35,(D94&lt;1.75)),-0.008,IF(AND(A94&gt;=6.65,(G94&lt;0.247),H94&gt;=13.906,D94&gt;=0.35,(D94&lt;1.75)),0.011,IF(AND((B94&lt;2.45),G94&gt;=0.247,H94&gt;=13.906,D94&gt;=0.35,(D94&lt;1.75)),0,IF(AND((D94&lt;1.85),(B94&lt;2.95),(B94&lt;3.25),(A94&lt;7.45),D94&gt;=1.75),0.033,IF(AND((G94&lt;0.428),(B94&lt;3.35),B94&gt;=3.25,(A94&lt;7.45),D94&gt;=1.75),0.009,IF(AND(G94&gt;=0.428,(B94&lt;3.35),B94&gt;=3.25,(A94&lt;7.45),D94&gt;=1.75),0.042,IF(AND((A94&lt;4.6),H94&gt;=8.308,(D94&lt;0.15),(H94&lt;13.655),(D94&lt;0.35),(D94&lt;1.75)),0.003,IF(AND(A94&gt;=4.6,H94&gt;=8.308,(D94&lt;0.15),(H94&lt;13.655),(D94&lt;0.35),(D94&lt;1.75)),0,IF(AND((H94&lt;8.834),(A94&lt;5.05),D94&gt;=0.15,(H94&lt;13.655),(D94&lt;0.35),(D94&lt;1.75)),0.002,IF(AND(H94&gt;=8.834,(A94&lt;5.05),D94&gt;=0.15,(H94&lt;13.655),(D94&lt;0.35),(D94&lt;1.75)),-0.008,IF(AND((A94&lt;5.45),A94&gt;=5.05,D94&gt;=0.15,(H94&lt;13.655),(D94&lt;0.35),(D94&lt;1.75)),0.003,IF(AND(A94&gt;=5.45,A94&gt;=5.05,D94&gt;=0.15,(H94&lt;13.655),(D94&lt;0.35),(D94&lt;1.75)),-0.002,IF(AND((A94&lt;5.3),(D94&lt;0.25),G94&gt;=0.293,H94&gt;=13.655,(D94&lt;0.35),(D94&lt;1.75)),0.007,IF(AND(A94&gt;=5.3,(D94&lt;0.25),G94&gt;=0.293,H94&gt;=13.655,(D94&lt;0.35),(D94&lt;1.75)),0.001,IF(AND((H94&lt;7.309),(H94&lt;10.635),(H94&lt;10.696),(H94&lt;13.906),D94&gt;=0.35,(D94&lt;1.75)),0.014,IF(AND(H94&gt;=7.309,(H94&lt;10.635),(H94&lt;10.696),(H94&lt;13.906),D94&gt;=0.35,(D94&lt;1.75)),0.006,IF(AND((H94&lt;12.093),(G94&lt;0.833),H94&gt;=10.696,(H94&lt;13.906),D94&gt;=0.35,(D94&lt;1.75)),-0.01,IF(AND(H94&gt;=12.093,(G94&lt;0.833),H94&gt;=10.696,(H94&lt;13.906),D94&gt;=0.35,(D94&lt;1.75)),0.004,IF(AND((G94&lt;0.823),B94&gt;=2.45,G94&gt;=0.247,H94&gt;=13.906,D94&gt;=0.35,(D94&lt;1.75)),0.026,IF(AND(G94&gt;=0.823,B94&gt;=2.45,G94&gt;=0.247,H94&gt;=13.906,D94&gt;=0.35,(D94&lt;1.75)),0.006,IF(AND((H94&lt;11.121),D94&gt;=1.85,(B94&lt;2.95),(B94&lt;3.25),(A94&lt;7.45),D94&gt;=1.75),0.013,IF(AND(H94&gt;=11.121,D94&gt;=1.85,(B94&lt;2.95),(B94&lt;3.25),(A94&lt;7.45),D94&gt;=1.75),0.005,IF(AND((A94&lt;6.05),(A94&lt;6.45),B94&gt;=2.95,(B94&lt;3.25),(A94&lt;7.45),D94&gt;=1.75),0.001,IF(AND(A94&gt;=6.05,(A94&lt;6.45),B94&gt;=2.95,(B94&lt;3.25),(A94&lt;7.45),D94&gt;=1.75),-0.005,IF(AND((G94&lt;0.42),A94&gt;=6.45,B94&gt;=2.95,(B94&lt;3.25),(A94&lt;7.45),D94&gt;=1.75),0.004,IF(AND(G94&gt;=0.42,A94&gt;=6.45,B94&gt;=2.95,(B94&lt;3.25),(A94&lt;7.45),D94&gt;=1.75),0.019,"shouldnthappen")))))))))))))))))))))))))))))))))))</f>
        <v>0.006</v>
      </c>
      <c r="AB94" s="1" t="n">
        <f aca="false">+ 0.5</f>
        <v>0.5</v>
      </c>
    </row>
    <row r="95" customFormat="false" ht="13.8" hidden="false" customHeight="false" outlineLevel="0" collapsed="false">
      <c r="A95" s="11" t="n">
        <v>5.8</v>
      </c>
      <c r="B95" s="1" t="n">
        <v>2.6</v>
      </c>
      <c r="C95" s="1" t="n">
        <v>4</v>
      </c>
      <c r="D95" s="1" t="n">
        <v>1.2</v>
      </c>
      <c r="E95" s="1" t="s">
        <v>92</v>
      </c>
      <c r="F95" s="1" t="n">
        <v>2</v>
      </c>
      <c r="G95" s="1" t="n">
        <v>0.726547953672707</v>
      </c>
      <c r="H95" s="18" t="n">
        <v>13.4063776575029</v>
      </c>
      <c r="I95" s="1" t="n">
        <f aca="false">C95</f>
        <v>4</v>
      </c>
      <c r="J95" s="1" t="n">
        <f aca="false">SUM(M95:AB95)</f>
        <v>3.96</v>
      </c>
      <c r="K95" s="15" t="n">
        <f aca="false">1-SQRT(VAR(M95:AB95, I95)) / AVERAGE(M95:AB95)</f>
        <v>-2.87913127936215</v>
      </c>
      <c r="L95" s="1" t="n">
        <f aca="false">(J95-I95)/I95</f>
        <v>-0.01</v>
      </c>
      <c r="M95" s="1" t="n">
        <f aca="false">IF(AND((H95&lt;5.245),(D95&lt;0.8)),0.075,IF(AND(H95&gt;=5.245,(D95&lt;0.8)),0.279,IF(AND((D95&lt;1.45),D95&gt;=0.8),1.043,IF(AND(D95&gt;=1.45,D95&gt;=0.8),1.423,"shouldnthappen"))))</f>
        <v>1.043</v>
      </c>
      <c r="N95" s="1" t="n">
        <f aca="false">IF(AND((A95&lt;4.35),(D95&lt;0.8)),0.048,IF(AND(A95&gt;=4.35,(D95&lt;0.8)),0.198,IF(AND(F95&gt;=2.5,D95&gt;=0.8),1.048,IF(AND((A95&lt;5.15),(F95&lt;2.5),D95&gt;=0.8),0.321,IF(AND(A95&gt;=5.15,(F95&lt;2.5),D95&gt;=0.8),0.783,"shouldnthappen")))))</f>
        <v>0.783</v>
      </c>
      <c r="O95" s="1" t="n">
        <f aca="false">IF(AND((H95&lt;5.245),(D95&lt;0.8)),0.034,IF(AND((A95&lt;5.9),D95&gt;=0.8),0.489,IF(AND(A95&gt;=5.9,D95&gt;=0.8),0.721,IF(AND((A95&lt;4.35),H95&gt;=5.245,(D95&lt;0.8)),0.041,IF(AND(A95&gt;=4.35,H95&gt;=5.245,(D95&lt;0.8)),0.142,"shouldnthappen")))))</f>
        <v>0.489</v>
      </c>
      <c r="P95" s="1" t="n">
        <f aca="false">IF(AND((B95&lt;2.8),(D95&lt;1.15)),0.244,IF(AND((D95&lt;1.75),D95&gt;=1.15),0.396,IF(AND(D95&gt;=1.75,D95&gt;=1.15),0.554,IF(AND((A95&lt;5.05),B95&gt;=2.8,(D95&lt;1.15)),0.078,IF(AND((H95&lt;14.877),A95&gt;=5.05,B95&gt;=2.8,(D95&lt;1.15)),0.118,IF(AND(H95&gt;=14.877,A95&gt;=5.05,B95&gt;=2.8,(D95&lt;1.15)),0.027,"shouldnthappen"))))))</f>
        <v>0.396</v>
      </c>
      <c r="Q95" s="1" t="n">
        <f aca="false">IF(AND(D95&gt;=0.45,(D95&lt;1.15)),0.17,IF(AND(A95&gt;=7.1,D95&gt;=1.15),0.539,IF(AND((A95&lt;6.25),(A95&lt;7.1),D95&gt;=1.15),0.258,IF(AND(A95&gt;=6.25,(A95&lt;7.1),D95&gt;=1.15),0.344,IF(AND(G95&gt;=0.418,(A95&lt;5.05),(D95&lt;0.45),(D95&lt;1.15)),0.033,IF(AND((H95&lt;14.494),(G95&lt;0.418),(A95&lt;5.05),(D95&lt;0.45),(D95&lt;1.15)),0.061,IF(AND(H95&gt;=14.494,(G95&lt;0.418),(A95&lt;5.05),(D95&lt;0.45),(D95&lt;1.15)),0.015,IF(AND(H95&gt;=14.877,(B95&lt;3.85),A95&gt;=5.05,(D95&lt;0.45),(D95&lt;1.15)),0.023,IF(AND((B95&lt;4),B95&gt;=3.85,A95&gt;=5.05,(D95&lt;0.45),(D95&lt;1.15)),0.009,IF(AND(B95&gt;=4,B95&gt;=3.85,A95&gt;=5.05,(D95&lt;0.45),(D95&lt;1.15)),0.052,IF(AND((G95&lt;0.05),(H95&lt;14.877),(B95&lt;3.85),A95&gt;=5.05,(D95&lt;0.45),(D95&lt;1.15)),0.024,IF(AND(G95&gt;=0.05,(H95&lt;14.877),(B95&lt;3.85),A95&gt;=5.05,(D95&lt;0.45),(D95&lt;1.15)),0.091,"shouldnthappen"))))))))))))</f>
        <v>0.258</v>
      </c>
      <c r="R95" s="1" t="n">
        <f aca="false">IF(AND(A95&gt;=7.1,D95&gt;=0.8),0.401,IF(AND((A95&lt;4.5),(G95&lt;0.905),(D95&lt;0.8)),0.024,IF(AND((H95&lt;9.966),G95&gt;=0.905,(D95&lt;0.8)),0.094,IF(AND(H95&gt;=9.966,G95&gt;=0.905,(D95&lt;0.8)),0.026,IF(AND(D95&gt;=2.05,(A95&lt;7.1),D95&gt;=0.8),0.277,IF(AND((H95&lt;5.523),A95&gt;=4.5,(G95&lt;0.905),(D95&lt;0.8)),0.012,IF(AND(H95&gt;=5.523,A95&gt;=4.5,(G95&lt;0.905),(D95&lt;0.8)),0.049,IF(AND((A95&lt;5.3),(D95&lt;2.05),(A95&lt;7.1),D95&gt;=0.8),0.095,IF(AND(A95&gt;=5.3,(D95&lt;2.05),(A95&lt;7.1),D95&gt;=0.8),0.196,"shouldnthappen")))))))))</f>
        <v>0.196</v>
      </c>
      <c r="S95" s="1" t="n">
        <f aca="false">IF(AND(A95&gt;=7.1,D95&gt;=1.35),0.298,IF(AND(G95&gt;=0.905,(D95&lt;0.8),(D95&lt;1.35)),0.068,IF(AND(H95&gt;=9.386,D95&gt;=0.8,(D95&lt;1.35)),0.126,IF(AND((H95&lt;7.426),(H95&lt;9.386),D95&gt;=0.8,(D95&lt;1.35)),0.091,IF(AND((A95&lt;5.3),(G95&lt;0.905),(A95&lt;7.1),D95&gt;=1.35),0.063,IF(AND((D95&lt;2.05),G95&gt;=0.905,(A95&lt;7.1),D95&gt;=1.35),0.015,IF(AND(D95&gt;=2.05,G95&gt;=0.905,(A95&lt;7.1),D95&gt;=1.35),0.089,IF(AND((H95&lt;10.505),(H95&lt;14.344),(G95&lt;0.905),(D95&lt;0.8),(D95&lt;1.35)),0.035,IF(AND((A95&lt;4.85),H95&gt;=14.344,(G95&lt;0.905),(D95&lt;0.8),(D95&lt;1.35)),0.006,IF(AND((B95&lt;2.75),H95&gt;=7.426,(H95&lt;9.386),D95&gt;=0.8,(D95&lt;1.35)),0.021,IF(AND(B95&gt;=2.75,H95&gt;=7.426,(H95&lt;9.386),D95&gt;=0.8,(D95&lt;1.35)),-0.01,IF(AND((B95&lt;2.35),A95&gt;=5.3,(G95&lt;0.905),(A95&lt;7.1),D95&gt;=1.35),0.068,IF(AND(B95&gt;=2.35,A95&gt;=5.3,(G95&lt;0.905),(A95&lt;7.1),D95&gt;=1.35),0.181,IF(AND((H95&lt;11.731),H95&gt;=10.505,(H95&lt;14.344),(G95&lt;0.905),(D95&lt;0.8),(D95&lt;1.35)),0.004,IF(AND(H95&gt;=11.731,H95&gt;=10.505,(H95&lt;14.344),(G95&lt;0.905),(D95&lt;0.8),(D95&lt;1.35)),0.024,IF(AND((H95&lt;14.877),A95&gt;=4.85,H95&gt;=14.344,(G95&lt;0.905),(D95&lt;0.8),(D95&lt;1.35)),0.063,IF(AND(H95&gt;=14.877,A95&gt;=4.85,H95&gt;=14.344,(G95&lt;0.905),(D95&lt;0.8),(D95&lt;1.35)),0.012,"shouldnthappen")))))))))))))))))</f>
        <v>0.126</v>
      </c>
      <c r="T95" s="1" t="n">
        <f aca="false">IF(AND(D95&gt;=0.45,(A95&lt;5.65)),0.067,IF(AND(A95&gt;=7.25,A95&gt;=5.65),0.244,IF(AND((H95&lt;9.966),G95&gt;=0.905,(D95&lt;0.45),(A95&lt;5.65)),0.062,IF(AND(H95&gt;=9.966,G95&gt;=0.905,(D95&lt;0.45),(A95&lt;5.65)),0.012,IF(AND((G95&lt;0.948),D95&gt;=2.05,(A95&lt;7.25),A95&gt;=5.65),0.157,IF(AND(G95&gt;=0.948,D95&gt;=2.05,(A95&lt;7.25),A95&gt;=5.65),0.037,IF(AND(G95&gt;=0.422,(B95&lt;3.15),(G95&lt;0.905),(D95&lt;0.45),(A95&lt;5.65)),0.011,IF(AND((D95&lt;0.25),(G95&lt;0.422),(B95&lt;3.15),(G95&lt;0.905),(D95&lt;0.45),(A95&lt;5.65)),0.04,IF(AND(D95&gt;=0.25,(G95&lt;0.422),(B95&lt;3.15),(G95&lt;0.905),(D95&lt;0.45),(A95&lt;5.65)),0.009,IF(AND((A95&lt;4.85),(B95&lt;3.25),B95&gt;=3.15,(G95&lt;0.905),(D95&lt;0.45),(A95&lt;5.65)),0.008,IF(AND(A95&gt;=4.85,(B95&lt;3.25),B95&gt;=3.15,(G95&lt;0.905),(D95&lt;0.45),(A95&lt;5.65)),-0.017,IF(AND((D95&lt;0.25),B95&gt;=3.25,B95&gt;=3.15,(G95&lt;0.905),(D95&lt;0.45),(A95&lt;5.65)),0.022,IF(AND(D95&gt;=0.25,B95&gt;=3.25,B95&gt;=3.15,(G95&lt;0.905),(D95&lt;0.45),(A95&lt;5.65)),0.009,IF(AND((F95&lt;2.5),(H95&lt;7.692),(G95&lt;0.644),(D95&lt;2.05),(A95&lt;7.25),A95&gt;=5.65),0.018,IF(AND(F95&gt;=2.5,(H95&lt;7.692),(G95&lt;0.644),(D95&lt;2.05),(A95&lt;7.25),A95&gt;=5.65),0.068,IF(AND((B95&lt;2.35),H95&gt;=7.692,(G95&lt;0.644),(D95&lt;2.05),(A95&lt;7.25),A95&gt;=5.65),0.023,IF(AND(B95&gt;=2.35,H95&gt;=7.692,(G95&lt;0.644),(D95&lt;2.05),(A95&lt;7.25),A95&gt;=5.65),0.125,IF(AND((G95&lt;0.766),(G95&lt;0.85),G95&gt;=0.644,(D95&lt;2.05),(A95&lt;7.25),A95&gt;=5.65),0.055,IF(AND(G95&gt;=0.766,(G95&lt;0.85),G95&gt;=0.644,(D95&lt;2.05),(A95&lt;7.25),A95&gt;=5.65),-0,IF(AND((B95&lt;2.95),G95&gt;=0.85,G95&gt;=0.644,(D95&lt;2.05),(A95&lt;7.25),A95&gt;=5.65),0.098,IF(AND(B95&gt;=2.95,G95&gt;=0.85,G95&gt;=0.644,(D95&lt;2.05),(A95&lt;7.25),A95&gt;=5.65),0.013,"shouldnthappen")))))))))))))))))))))</f>
        <v>0.055</v>
      </c>
      <c r="U95" s="1" t="n">
        <f aca="false">IF(AND(A95&gt;=7.25,D95&gt;=1.25),0.186,IF(AND((G95&lt;0.13),D95&gt;=0.35,(D95&lt;1.25)),-0.004,IF(AND(H95&gt;=14.246,(H95&lt;14.344),(D95&lt;0.35),(D95&lt;1.25)),-0.002,IF(AND((A95&lt;4.85),H95&gt;=14.344,(D95&lt;0.35),(D95&lt;1.25)),0.004,IF(AND(G95&gt;=0.446,(G95&lt;0.644),(A95&lt;7.25),D95&gt;=1.25),0.138,IF(AND(A95&gt;=5.45,(H95&lt;14.246),(H95&lt;14.344),(D95&lt;0.35),(D95&lt;1.25)),0.001,IF(AND((H95&lt;14.877),A95&gt;=4.85,H95&gt;=14.344,(D95&lt;0.35),(D95&lt;1.25)),0.035,IF(AND(H95&gt;=14.877,A95&gt;=4.85,H95&gt;=14.344,(D95&lt;0.35),(D95&lt;1.25)),0.007,IF(AND((B95&lt;3.35),H95&gt;=9.448,G95&gt;=0.13,D95&gt;=0.35,(D95&lt;1.25)),0.053,IF(AND(B95&gt;=3.35,H95&gt;=9.448,G95&gt;=0.13,D95&gt;=0.35,(D95&lt;1.25)),0.017,IF(AND((G95&lt;0.44),(G95&lt;0.446),(G95&lt;0.644),(A95&lt;7.25),D95&gt;=1.25),0.079,IF(AND(G95&gt;=0.44,(G95&lt;0.446),(G95&lt;0.644),(A95&lt;7.25),D95&gt;=1.25),0.02,IF(AND((A95&lt;5.95),(G95&lt;0.724),G95&gt;=0.644,(A95&lt;7.25),D95&gt;=1.25),-0.018,IF(AND(A95&gt;=5.95,(G95&lt;0.724),G95&gt;=0.644,(A95&lt;7.25),D95&gt;=1.25),0.027,IF(AND(A95&gt;=6.15,G95&gt;=0.724,G95&gt;=0.644,(A95&lt;7.25),D95&gt;=1.25),0.093,IF(AND((A95&lt;5.05),(A95&lt;5.45),(H95&lt;14.246),(H95&lt;14.344),(D95&lt;0.35),(D95&lt;1.25)),0.011,IF(AND(A95&gt;=5.05,(A95&lt;5.45),(H95&lt;14.246),(H95&lt;14.344),(D95&lt;0.35),(D95&lt;1.25)),0.021,IF(AND((A95&lt;5.4),(B95&lt;3.15),(H95&lt;9.448),G95&gt;=0.13,D95&gt;=0.35,(D95&lt;1.25)),0.007,IF(AND(A95&gt;=5.4,(B95&lt;3.15),(H95&lt;9.448),G95&gt;=0.13,D95&gt;=0.35,(D95&lt;1.25)),-0.011,IF(AND((B95&lt;3.75),B95&gt;=3.15,(H95&lt;9.448),G95&gt;=0.13,D95&gt;=0.35,(D95&lt;1.25)),0.012,IF(AND(B95&gt;=3.75,B95&gt;=3.15,(H95&lt;9.448),G95&gt;=0.13,D95&gt;=0.35,(D95&lt;1.25)),0.046,IF(AND((A95&lt;5.9),(A95&lt;6.15),G95&gt;=0.724,G95&gt;=0.644,(A95&lt;7.25),D95&gt;=1.25),0.06,IF(AND(A95&gt;=5.9,(A95&lt;6.15),G95&gt;=0.724,G95&gt;=0.644,(A95&lt;7.25),D95&gt;=1.25),0.005,"shouldnthappen")))))))))))))))))))))))</f>
        <v>0.053</v>
      </c>
      <c r="V95" s="1" t="n">
        <f aca="false">IF(AND(H95&gt;=15.155,(D95&lt;1.55)),0.084,IF(AND(A95&gt;=7.25,D95&gt;=1.55),0.141,IF(AND((G95&lt;0.043),D95&gt;=1.05,(H95&lt;15.155),(D95&lt;1.55)),-0.007,IF(AND(D95&gt;=1.85,G95&gt;=0.755,(A95&lt;7.25),D95&gt;=1.55),0.051,IF(AND((H95&lt;9.966),G95&gt;=0.905,(D95&lt;1.05),(H95&lt;15.155),(D95&lt;1.55)),0.043,IF(AND(H95&gt;=9.966,G95&gt;=0.905,(D95&lt;1.05),(H95&lt;15.155),(D95&lt;1.55)),0.007,IF(AND((G95&lt;0.278),(G95&lt;0.361),(G95&lt;0.755),(A95&lt;7.25),D95&gt;=1.55),0.08,IF(AND((A95&lt;5.8),G95&gt;=0.361,(G95&lt;0.755),(A95&lt;7.25),D95&gt;=1.55),0.019,IF(AND((A95&lt;6.05),(D95&lt;1.85),G95&gt;=0.755,(A95&lt;7.25),D95&gt;=1.55),0.01,IF(AND(A95&gt;=6.05,(D95&lt;1.85),G95&gt;=0.755,(A95&lt;7.25),D95&gt;=1.55),0.002,IF(AND((G95&lt;0.486),(B95&lt;3.15),(G95&lt;0.905),(D95&lt;1.05),(H95&lt;15.155),(D95&lt;1.55)),0.026,IF(AND(G95&gt;=0.486,(B95&lt;3.15),(G95&lt;0.905),(D95&lt;1.05),(H95&lt;15.155),(D95&lt;1.55)),0.001,IF(AND((B95&lt;3.25),B95&gt;=3.15,(G95&lt;0.905),(D95&lt;1.05),(H95&lt;15.155),(D95&lt;1.55)),-0.003,IF(AND(B95&gt;=3.25,B95&gt;=3.15,(G95&lt;0.905),(D95&lt;1.05),(H95&lt;15.155),(D95&lt;1.55)),0.012,IF(AND((H95&lt;7.426),(H95&lt;8.769),G95&gt;=0.043,D95&gt;=1.05,(H95&lt;15.155),(D95&lt;1.55)),0.041,IF(AND(H95&gt;=7.426,(H95&lt;8.769),G95&gt;=0.043,D95&gt;=1.05,(H95&lt;15.155),(D95&lt;1.55)),-0.008,IF(AND((H95&lt;10.696),H95&gt;=8.769,G95&gt;=0.043,D95&gt;=1.05,(H95&lt;15.155),(D95&lt;1.55)),0.069,IF(AND(H95&gt;=10.696,H95&gt;=8.769,G95&gt;=0.043,D95&gt;=1.05,(H95&lt;15.155),(D95&lt;1.55)),0.033,IF(AND((D95&lt;2.2),G95&gt;=0.278,(G95&lt;0.361),(G95&lt;0.755),(A95&lt;7.25),D95&gt;=1.55),0.022,IF(AND(D95&gt;=2.2,G95&gt;=0.278,(G95&lt;0.361),(G95&lt;0.755),(A95&lt;7.25),D95&gt;=1.55),-0.027,IF(AND((H95&lt;12.626),A95&gt;=5.8,G95&gt;=0.361,(G95&lt;0.755),(A95&lt;7.25),D95&gt;=1.55),0.126,IF(AND(H95&gt;=12.626,A95&gt;=5.8,G95&gt;=0.361,(G95&lt;0.755),(A95&lt;7.25),D95&gt;=1.55),0.065,"shouldnthappen"))))))))))))))))))))))</f>
        <v>0.033</v>
      </c>
      <c r="W95" s="1" t="n">
        <f aca="false">IF(AND(H95&gt;=15.155,(D95&lt;1.55)),0.064,IF(AND(A95&gt;=7.45,D95&gt;=1.55),0.115,IF(AND(B95&gt;=3.15,(H95&lt;10.257),(A95&lt;7.45),D95&gt;=1.55),0.097,IF(AND((A95&lt;4.85),H95&gt;=14.344,(D95&lt;0.35),(H95&lt;15.155),(D95&lt;1.55)),0.003,IF(AND(A95&gt;=6.05,(G95&lt;0.169),D95&gt;=0.35,(H95&lt;15.155),(D95&lt;1.55)),-0.008,IF(AND((G95&lt;0.181),G95&gt;=0.169,D95&gt;=0.35,(H95&lt;15.155),(D95&lt;1.55)),0.065,IF(AND(B95&gt;=3.05,(B95&lt;3.15),(H95&lt;10.257),(A95&lt;7.45),D95&gt;=1.55),-0.023,IF(AND(H95&gt;=11.854,(G95&lt;0.613),H95&gt;=10.257,(A95&lt;7.45),D95&gt;=1.55),0.068,IF(AND((D95&lt;0.25),(B95&lt;3.15),(H95&lt;14.344),(D95&lt;0.35),(H95&lt;15.155),(D95&lt;1.55)),0.014,IF(AND(D95&gt;=0.25,(B95&lt;3.15),(H95&lt;14.344),(D95&lt;0.35),(H95&lt;15.155),(D95&lt;1.55)),0.002,IF(AND((A95&lt;5.05),B95&gt;=3.15,(H95&lt;14.344),(D95&lt;0.35),(H95&lt;15.155),(D95&lt;1.55)),-0.001,IF(AND(A95&gt;=5.05,B95&gt;=3.15,(H95&lt;14.344),(D95&lt;0.35),(H95&lt;15.155),(D95&lt;1.55)),0.009,IF(AND((H95&lt;14.877),A95&gt;=4.85,H95&gt;=14.344,(D95&lt;0.35),(H95&lt;15.155),(D95&lt;1.55)),0.023,IF(AND(H95&gt;=14.877,A95&gt;=4.85,H95&gt;=14.344,(D95&lt;0.35),(H95&lt;15.155),(D95&lt;1.55)),0.004,IF(AND((H95&lt;13.602),(A95&lt;6.05),(G95&lt;0.169),D95&gt;=0.35,(H95&lt;15.155),(D95&lt;1.55)),0.023,IF(AND(H95&gt;=13.602,(A95&lt;6.05),(G95&lt;0.169),D95&gt;=0.35,(H95&lt;15.155),(D95&lt;1.55)),-0.006,IF(AND((B95&lt;2.95),G95&gt;=0.181,G95&gt;=0.169,D95&gt;=0.35,(H95&lt;15.155),(D95&lt;1.55)),0.019,IF(AND(B95&gt;=2.95,G95&gt;=0.181,G95&gt;=0.169,D95&gt;=0.35,(H95&lt;15.155),(D95&lt;1.55)),0.034,IF(AND((A95&lt;5.35),(B95&lt;3.05),(B95&lt;3.15),(H95&lt;10.257),(A95&lt;7.45),D95&gt;=1.55),0.009,IF(AND(A95&gt;=5.35,(B95&lt;3.05),(B95&lt;3.15),(H95&lt;10.257),(A95&lt;7.45),D95&gt;=1.55),0.058,IF(AND((B95&lt;2.9),(H95&lt;11.854),(G95&lt;0.613),H95&gt;=10.257,(A95&lt;7.45),D95&gt;=1.55),0.037,IF(AND(B95&gt;=2.9,(H95&lt;11.854),(G95&lt;0.613),H95&gt;=10.257,(A95&lt;7.45),D95&gt;=1.55),-0.005,IF(AND((A95&lt;6.4),(G95&lt;0.711),G95&gt;=0.613,H95&gt;=10.257,(A95&lt;7.45),D95&gt;=1.55),0.001,IF(AND(A95&gt;=6.4,(G95&lt;0.711),G95&gt;=0.613,H95&gt;=10.257,(A95&lt;7.45),D95&gt;=1.55),-0.002,IF(AND((D95&lt;1.9),G95&gt;=0.711,G95&gt;=0.613,H95&gt;=10.257,(A95&lt;7.45),D95&gt;=1.55),0.007,IF(AND(D95&gt;=1.9,G95&gt;=0.711,G95&gt;=0.613,H95&gt;=10.257,(A95&lt;7.45),D95&gt;=1.55),0.023,"shouldnthappen"))))))))))))))))))))))))))</f>
        <v>0.019</v>
      </c>
      <c r="X95" s="1" t="n">
        <f aca="false">IF(AND(H95&gt;=15.155,(F95&lt;2.5)),0.049,IF(AND(A95&gt;=7.45,F95&gt;=2.5),0.089,IF(AND((G95&lt;0.107),(G95&lt;0.364),(A95&lt;7.45),F95&gt;=2.5),0.055,IF(AND(A95&gt;=5.75,(G95&lt;0.572),(D95&lt;1.25),(H95&lt;15.155),(F95&lt;2.5)),-0.018,IF(AND((A95&lt;5.7),(H95&lt;12.626),G95&gt;=0.364,(A95&lt;7.45),F95&gt;=2.5),0.012,IF(AND(A95&gt;=5.7,(H95&lt;12.626),G95&gt;=0.364,(A95&lt;7.45),F95&gt;=2.5),0.065,IF(AND((G95&lt;0.628),H95&gt;=12.626,G95&gt;=0.364,(A95&lt;7.45),F95&gt;=2.5),0.047,IF(AND((G95&lt;0.545),(A95&lt;5.75),(G95&lt;0.572),(D95&lt;1.25),(H95&lt;15.155),(F95&lt;2.5)),0.007,IF(AND(G95&gt;=0.545,(A95&lt;5.75),(G95&lt;0.572),(D95&lt;1.25),(H95&lt;15.155),(F95&lt;2.5)),-0.009,IF(AND((D95&lt;0.3),(H95&lt;11.788),G95&gt;=0.572,(D95&lt;1.25),(H95&lt;15.155),(F95&lt;2.5)),0.01,IF(AND(D95&gt;=0.3,(H95&lt;11.788),G95&gt;=0.572,(D95&lt;1.25),(H95&lt;15.155),(F95&lt;2.5)),0.03,IF(AND((A95&lt;4.75),H95&gt;=11.788,G95&gt;=0.572,(D95&lt;1.25),(H95&lt;15.155),(F95&lt;2.5)),0.001,IF(AND(A95&gt;=4.75,H95&gt;=11.788,G95&gt;=0.572,(D95&lt;1.25),(H95&lt;15.155),(F95&lt;2.5)),0.01,IF(AND((A95&lt;5.5),(A95&lt;6.15),(G95&lt;0.652),D95&gt;=1.25,(H95&lt;15.155),(F95&lt;2.5)),0.014,IF(AND(A95&gt;=5.5,(A95&lt;6.15),(G95&lt;0.652),D95&gt;=1.25,(H95&lt;15.155),(F95&lt;2.5)),0.049,IF(AND((H95&lt;12.206),A95&gt;=6.15,(G95&lt;0.652),D95&gt;=1.25,(H95&lt;15.155),(F95&lt;2.5)),-0.009,IF(AND(H95&gt;=12.206,A95&gt;=6.15,(G95&lt;0.652),D95&gt;=1.25,(H95&lt;15.155),(F95&lt;2.5)),0.021,IF(AND((A95&lt;5.55),(A95&lt;6.2),G95&gt;=0.652,D95&gt;=1.25,(H95&lt;15.155),(F95&lt;2.5)),0.011,IF(AND(A95&gt;=5.55,(A95&lt;6.2),G95&gt;=0.652,D95&gt;=1.25,(H95&lt;15.155),(F95&lt;2.5)),-0.019,IF(AND((B95&lt;3.2),A95&gt;=6.2,G95&gt;=0.652,D95&gt;=1.25,(H95&lt;15.155),(F95&lt;2.5)),0.025,IF(AND(B95&gt;=3.2,A95&gt;=6.2,G95&gt;=0.652,D95&gt;=1.25,(H95&lt;15.155),(F95&lt;2.5)),0.001,IF(AND((G95&lt;0.183),(G95&lt;0.301),G95&gt;=0.107,(G95&lt;0.364),(A95&lt;7.45),F95&gt;=2.5),-0.009,IF(AND(G95&gt;=0.183,(G95&lt;0.301),G95&gt;=0.107,(G95&lt;0.364),(A95&lt;7.45),F95&gt;=2.5),0.022,IF(AND((D95&lt;2.2),G95&gt;=0.301,G95&gt;=0.107,(G95&lt;0.364),(A95&lt;7.45),F95&gt;=2.5),0.004,IF(AND(D95&gt;=2.2,G95&gt;=0.301,G95&gt;=0.107,(G95&lt;0.364),(A95&lt;7.45),F95&gt;=2.5),-0.02,IF(AND((G95&lt;0.787),G95&gt;=0.628,H95&gt;=12.626,G95&gt;=0.364,(A95&lt;7.45),F95&gt;=2.5),-0.001,IF(AND(G95&gt;=0.787,G95&gt;=0.628,H95&gt;=12.626,G95&gt;=0.364,(A95&lt;7.45),F95&gt;=2.5),0.016,"shouldnthappen")))))))))))))))))))))))))))</f>
        <v>0.01</v>
      </c>
      <c r="Y95" s="1" t="n">
        <f aca="false">IF(AND(H95&gt;=15.155,(D95&lt;1.55)),0.037,IF(AND(D95&gt;=2.45,(A95&lt;7.45),D95&gt;=1.55),0.054,IF(AND((A95&lt;7.8),A95&gt;=7.45,D95&gt;=1.55),0.078,IF(AND(A95&gt;=7.8,A95&gt;=7.45,D95&gt;=1.55),0.021,IF(AND(A95&gt;=6.2,G95&gt;=0.68,D95&gt;=1.25,(H95&lt;15.155),(D95&lt;1.55)),0.019,IF(AND((B95&lt;2.65),(A95&lt;4.95),(G95&lt;0.572),(D95&lt;1.25),(H95&lt;15.155),(D95&lt;1.55)),0.021,IF(AND(B95&gt;=2.65,(A95&lt;4.95),(G95&lt;0.572),(D95&lt;1.25),(H95&lt;15.155),(D95&lt;1.55)),0.006,IF(AND((H95&lt;14.344),A95&gt;=4.95,(G95&lt;0.572),(D95&lt;1.25),(H95&lt;15.155),(D95&lt;1.55)),-0.005,IF(AND(H95&gt;=14.344,A95&gt;=4.95,(G95&lt;0.572),(D95&lt;1.25),(H95&lt;15.155),(D95&lt;1.55)),0.013,IF(AND((G95&lt;0.833),(H95&lt;11.788),G95&gt;=0.572,(D95&lt;1.25),(H95&lt;15.155),(D95&lt;1.55)),0.009,IF(AND(G95&gt;=0.833,(H95&lt;11.788),G95&gt;=0.572,(D95&lt;1.25),(H95&lt;15.155),(D95&lt;1.55)),0.024,IF(AND((A95&lt;4.75),H95&gt;=11.788,G95&gt;=0.572,(D95&lt;1.25),(H95&lt;15.155),(D95&lt;1.55)),0.001,IF(AND(A95&gt;=4.75,H95&gt;=11.788,G95&gt;=0.572,(D95&lt;1.25),(H95&lt;15.155),(D95&lt;1.55)),0.008,IF(AND((A95&lt;5.65),(A95&lt;6.15),(G95&lt;0.68),D95&gt;=1.25,(H95&lt;15.155),(D95&lt;1.55)),0.017,IF(AND(A95&gt;=5.65,(A95&lt;6.15),(G95&lt;0.68),D95&gt;=1.25,(H95&lt;15.155),(D95&lt;1.55)),0.039,IF(AND((G95&lt;0.436),A95&gt;=6.15,(G95&lt;0.68),D95&gt;=1.25,(H95&lt;15.155),(D95&lt;1.55)),-0.004,IF(AND(G95&gt;=0.436,A95&gt;=6.15,(G95&lt;0.68),D95&gt;=1.25,(H95&lt;15.155),(D95&lt;1.55)),0.022,IF(AND((A95&lt;5.55),(A95&lt;6.2),G95&gt;=0.68,D95&gt;=1.25,(H95&lt;15.155),(D95&lt;1.55)),0.009,IF(AND(A95&gt;=5.55,(A95&lt;6.2),G95&gt;=0.68,D95&gt;=1.25,(H95&lt;15.155),(D95&lt;1.55)),-0.016,IF(AND((G95&lt;0.107),(G95&lt;0.361),(G95&lt;0.613),(D95&lt;2.45),(A95&lt;7.45),D95&gt;=1.55),0.042,IF(AND(G95&gt;=0.107,(G95&lt;0.361),(G95&lt;0.613),(D95&lt;2.45),(A95&lt;7.45),D95&gt;=1.55),0.002,IF(AND((D95&lt;2.35),G95&gt;=0.361,(G95&lt;0.613),(D95&lt;2.45),(A95&lt;7.45),D95&gt;=1.55),0.051,IF(AND(D95&gt;=2.35,G95&gt;=0.361,(G95&lt;0.613),(D95&lt;2.45),(A95&lt;7.45),D95&gt;=1.55),0.016,IF(AND((A95&lt;6.4),(G95&lt;0.711),G95&gt;=0.613,(D95&lt;2.45),(A95&lt;7.45),D95&gt;=1.55),0.001,IF(AND(A95&gt;=6.4,(G95&lt;0.711),G95&gt;=0.613,(D95&lt;2.45),(A95&lt;7.45),D95&gt;=1.55),-0.002,IF(AND((B95&lt;2.95),G95&gt;=0.711,G95&gt;=0.613,(D95&lt;2.45),(A95&lt;7.45),D95&gt;=1.55),0.023,IF(AND(B95&gt;=2.95,G95&gt;=0.711,G95&gt;=0.613,(D95&lt;2.45),(A95&lt;7.45),D95&gt;=1.55),0.01,"shouldnthappen")))))))))))))))))))))))))))</f>
        <v>0.008</v>
      </c>
      <c r="Z95" s="1" t="n">
        <f aca="false">IF(AND(A95&gt;=7.45,D95&gt;=1.75),0.056,IF(AND(H95&gt;=15.059,A95&gt;=5.55,(D95&lt;1.75)),0.028,IF(AND((D95&lt;0.35),G95&gt;=0.905,(A95&lt;5.55),(D95&lt;1.75)),0.005,IF(AND(D95&gt;=0.35,G95&gt;=0.905,(A95&lt;5.55),(D95&lt;1.75)),0.026,IF(AND((H95&lt;8.711),D95&gt;=2.45,(A95&lt;7.45),D95&gt;=1.75),0.011,IF(AND(H95&gt;=8.711,D95&gt;=2.45,(A95&lt;7.45),D95&gt;=1.75),0.049,IF(AND((G95&lt;0.107),(G95&lt;0.487),(D95&lt;2.45),(A95&lt;7.45),D95&gt;=1.75),0.032,IF(AND((H95&lt;10.915),(A95&lt;4.5),(B95&lt;3.15),(G95&lt;0.905),(A95&lt;5.55),(D95&lt;1.75)),-0.001,IF(AND(H95&gt;=10.915,(A95&lt;4.5),(B95&lt;3.15),(G95&lt;0.905),(A95&lt;5.55),(D95&lt;1.75)),0.003,IF(AND((A95&lt;5.05),A95&gt;=4.5,(B95&lt;3.15),(G95&lt;0.905),(A95&lt;5.55),(D95&lt;1.75)),0.015,IF(AND(A95&gt;=5.05,A95&gt;=4.5,(B95&lt;3.15),(G95&lt;0.905),(A95&lt;5.55),(D95&lt;1.75)),0.006,IF(AND((G95&lt;0.05),(G95&lt;0.091),B95&gt;=3.15,(G95&lt;0.905),(A95&lt;5.55),(D95&lt;1.75)),0.001,IF(AND(G95&gt;=0.05,(G95&lt;0.091),B95&gt;=3.15,(G95&lt;0.905),(A95&lt;5.55),(D95&lt;1.75)),0.008,IF(AND((G95&lt;0.587),G95&gt;=0.091,B95&gt;=3.15,(G95&lt;0.905),(A95&lt;5.55),(D95&lt;1.75)),-0.003,IF(AND(G95&gt;=0.587,G95&gt;=0.091,B95&gt;=3.15,(G95&lt;0.905),(A95&lt;5.55),(D95&lt;1.75)),0.004,IF(AND((F95&lt;2.5),(B95&lt;2.85),(G95&lt;0.419),(H95&lt;15.059),A95&gt;=5.55,(D95&lt;1.75)),0.041,IF(AND(F95&gt;=2.5,(B95&lt;2.85),(G95&lt;0.419),(H95&lt;15.059),A95&gt;=5.55,(D95&lt;1.75)),0.015,IF(AND((G95&lt;0.164),B95&gt;=2.85,(G95&lt;0.419),(H95&lt;15.059),A95&gt;=5.55,(D95&lt;1.75)),0.01,IF(AND(G95&gt;=0.164,B95&gt;=2.85,(G95&lt;0.419),(H95&lt;15.059),A95&gt;=5.55,(D95&lt;1.75)),-0.001,IF(AND((B95&lt;2.55),(B95&lt;2.95),G95&gt;=0.419,(H95&lt;15.059),A95&gt;=5.55,(D95&lt;1.75)),0.014,IF(AND(B95&gt;=2.55,(B95&lt;2.95),G95&gt;=0.419,(H95&lt;15.059),A95&gt;=5.55,(D95&lt;1.75)),-0.013,IF(AND((D95&lt;1.55),B95&gt;=2.95,G95&gt;=0.419,(H95&lt;15.059),A95&gt;=5.55,(D95&lt;1.75)),0.023,IF(AND(D95&gt;=1.55,B95&gt;=2.95,G95&gt;=0.419,(H95&lt;15.059),A95&gt;=5.55,(D95&lt;1.75)),0.005,IF(AND((H95&lt;13.278),G95&gt;=0.107,(G95&lt;0.487),(D95&lt;2.45),(A95&lt;7.45),D95&gt;=1.75),-0.009,IF(AND(H95&gt;=13.278,G95&gt;=0.107,(G95&lt;0.487),(D95&lt;2.45),(A95&lt;7.45),D95&gt;=1.75),0.017,IF(AND((D95&lt;2.35),(G95&lt;0.571),G95&gt;=0.487,(D95&lt;2.45),(A95&lt;7.45),D95&gt;=1.75),0.053,IF(AND(D95&gt;=2.35,(G95&lt;0.571),G95&gt;=0.487,(D95&lt;2.45),(A95&lt;7.45),D95&gt;=1.75),0.009,IF(AND((G95&lt;0.779),G95&gt;=0.571,G95&gt;=0.487,(D95&lt;2.45),(A95&lt;7.45),D95&gt;=1.75),0.006,IF(AND(G95&gt;=0.779,G95&gt;=0.571,G95&gt;=0.487,(D95&lt;2.45),(A95&lt;7.45),D95&gt;=1.75),0.016,"shouldnthappen")))))))))))))))))))))))))))))</f>
        <v>-0.013</v>
      </c>
      <c r="AA95" s="1" t="n">
        <f aca="false">IF(AND((A95&lt;7.8),A95&gt;=7.45,D95&gt;=1.75),0.051,IF(AND(A95&gt;=7.8,A95&gt;=7.45,D95&gt;=1.75),0.01,IF(AND(B95&gt;=3.35,B95&gt;=3.25,(A95&lt;7.45),D95&gt;=1.75),0.016,IF(AND((H95&lt;8.308),(D95&lt;0.15),(H95&lt;13.655),(D95&lt;0.35),(D95&lt;1.75)),0.009,IF(AND((H95&lt;14.529),(G95&lt;0.293),H95&gt;=13.655,(D95&lt;0.35),(D95&lt;1.75)),0.011,IF(AND(H95&gt;=14.529,(G95&lt;0.293),H95&gt;=13.655,(D95&lt;0.35),(D95&lt;1.75)),0.001,IF(AND(D95&gt;=0.25,G95&gt;=0.293,H95&gt;=13.655,(D95&lt;0.35),(D95&lt;1.75)),-0.004,IF(AND(H95&gt;=10.635,(H95&lt;10.696),(H95&lt;13.906),D95&gt;=0.35,(D95&lt;1.75)),0.036,IF(AND(G95&gt;=0.833,H95&gt;=10.696,(H95&lt;13.906),D95&gt;=0.35,(D95&lt;1.75)),0.016,IF(AND((A95&lt;6.65),(G95&lt;0.247),H95&gt;=13.906,D95&gt;=0.35,(D95&lt;1.75)),-0.008,IF(AND(A95&gt;=6.65,(G95&lt;0.247),H95&gt;=13.906,D95&gt;=0.35,(D95&lt;1.75)),0.011,IF(AND((B95&lt;2.45),G95&gt;=0.247,H95&gt;=13.906,D95&gt;=0.35,(D95&lt;1.75)),0,IF(AND((D95&lt;1.85),(B95&lt;2.95),(B95&lt;3.25),(A95&lt;7.45),D95&gt;=1.75),0.033,IF(AND((G95&lt;0.428),(B95&lt;3.35),B95&gt;=3.25,(A95&lt;7.45),D95&gt;=1.75),0.009,IF(AND(G95&gt;=0.428,(B95&lt;3.35),B95&gt;=3.25,(A95&lt;7.45),D95&gt;=1.75),0.042,IF(AND((A95&lt;4.6),H95&gt;=8.308,(D95&lt;0.15),(H95&lt;13.655),(D95&lt;0.35),(D95&lt;1.75)),0.003,IF(AND(A95&gt;=4.6,H95&gt;=8.308,(D95&lt;0.15),(H95&lt;13.655),(D95&lt;0.35),(D95&lt;1.75)),0,IF(AND((H95&lt;8.834),(A95&lt;5.05),D95&gt;=0.15,(H95&lt;13.655),(D95&lt;0.35),(D95&lt;1.75)),0.002,IF(AND(H95&gt;=8.834,(A95&lt;5.05),D95&gt;=0.15,(H95&lt;13.655),(D95&lt;0.35),(D95&lt;1.75)),-0.008,IF(AND((A95&lt;5.45),A95&gt;=5.05,D95&gt;=0.15,(H95&lt;13.655),(D95&lt;0.35),(D95&lt;1.75)),0.003,IF(AND(A95&gt;=5.45,A95&gt;=5.05,D95&gt;=0.15,(H95&lt;13.655),(D95&lt;0.35),(D95&lt;1.75)),-0.002,IF(AND((A95&lt;5.3),(D95&lt;0.25),G95&gt;=0.293,H95&gt;=13.655,(D95&lt;0.35),(D95&lt;1.75)),0.007,IF(AND(A95&gt;=5.3,(D95&lt;0.25),G95&gt;=0.293,H95&gt;=13.655,(D95&lt;0.35),(D95&lt;1.75)),0.001,IF(AND((H95&lt;7.309),(H95&lt;10.635),(H95&lt;10.696),(H95&lt;13.906),D95&gt;=0.35,(D95&lt;1.75)),0.014,IF(AND(H95&gt;=7.309,(H95&lt;10.635),(H95&lt;10.696),(H95&lt;13.906),D95&gt;=0.35,(D95&lt;1.75)),0.006,IF(AND((H95&lt;12.093),(G95&lt;0.833),H95&gt;=10.696,(H95&lt;13.906),D95&gt;=0.35,(D95&lt;1.75)),-0.01,IF(AND(H95&gt;=12.093,(G95&lt;0.833),H95&gt;=10.696,(H95&lt;13.906),D95&gt;=0.35,(D95&lt;1.75)),0.004,IF(AND((G95&lt;0.823),B95&gt;=2.45,G95&gt;=0.247,H95&gt;=13.906,D95&gt;=0.35,(D95&lt;1.75)),0.026,IF(AND(G95&gt;=0.823,B95&gt;=2.45,G95&gt;=0.247,H95&gt;=13.906,D95&gt;=0.35,(D95&lt;1.75)),0.006,IF(AND((H95&lt;11.121),D95&gt;=1.85,(B95&lt;2.95),(B95&lt;3.25),(A95&lt;7.45),D95&gt;=1.75),0.013,IF(AND(H95&gt;=11.121,D95&gt;=1.85,(B95&lt;2.95),(B95&lt;3.25),(A95&lt;7.45),D95&gt;=1.75),0.005,IF(AND((A95&lt;6.05),(A95&lt;6.45),B95&gt;=2.95,(B95&lt;3.25),(A95&lt;7.45),D95&gt;=1.75),0.001,IF(AND(A95&gt;=6.05,(A95&lt;6.45),B95&gt;=2.95,(B95&lt;3.25),(A95&lt;7.45),D95&gt;=1.75),-0.005,IF(AND((G95&lt;0.42),A95&gt;=6.45,B95&gt;=2.95,(B95&lt;3.25),(A95&lt;7.45),D95&gt;=1.75),0.004,IF(AND(G95&gt;=0.42,A95&gt;=6.45,B95&gt;=2.95,(B95&lt;3.25),(A95&lt;7.45),D95&gt;=1.75),0.019,"shouldnthappen")))))))))))))))))))))))))))))))))))</f>
        <v>0.004</v>
      </c>
      <c r="AB95" s="1" t="n">
        <f aca="false">+ 0.5</f>
        <v>0.5</v>
      </c>
    </row>
    <row r="96" customFormat="false" ht="13.8" hidden="false" customHeight="false" outlineLevel="0" collapsed="false">
      <c r="A96" s="11" t="n">
        <v>5</v>
      </c>
      <c r="B96" s="1" t="n">
        <v>2.3</v>
      </c>
      <c r="C96" s="1" t="n">
        <v>3.3</v>
      </c>
      <c r="D96" s="1" t="n">
        <v>1</v>
      </c>
      <c r="E96" s="1" t="s">
        <v>92</v>
      </c>
      <c r="F96" s="1" t="n">
        <v>2</v>
      </c>
      <c r="G96" s="1" t="n">
        <v>0.681081991177052</v>
      </c>
      <c r="H96" s="18" t="n">
        <v>14.1664115479216</v>
      </c>
      <c r="I96" s="1" t="n">
        <f aca="false">C96</f>
        <v>3.3</v>
      </c>
      <c r="J96" s="1" t="n">
        <f aca="false">SUM(M96:AB96)</f>
        <v>3.161</v>
      </c>
      <c r="K96" s="15" t="n">
        <f aca="false">1-SQRT(VAR(M96:AB96, I96)) / AVERAGE(M96:AB96)</f>
        <v>-3.04852825806091</v>
      </c>
      <c r="L96" s="1" t="n">
        <f aca="false">(J96-I96)/I96</f>
        <v>-0.0421212121212121</v>
      </c>
      <c r="M96" s="1" t="n">
        <f aca="false">IF(AND((H96&lt;5.245),(D96&lt;0.8)),0.075,IF(AND(H96&gt;=5.245,(D96&lt;0.8)),0.279,IF(AND((D96&lt;1.45),D96&gt;=0.8),1.043,IF(AND(D96&gt;=1.45,D96&gt;=0.8),1.423,"shouldnthappen"))))</f>
        <v>1.043</v>
      </c>
      <c r="N96" s="1" t="n">
        <f aca="false">IF(AND((A96&lt;4.35),(D96&lt;0.8)),0.048,IF(AND(A96&gt;=4.35,(D96&lt;0.8)),0.198,IF(AND(F96&gt;=2.5,D96&gt;=0.8),1.048,IF(AND((A96&lt;5.15),(F96&lt;2.5),D96&gt;=0.8),0.321,IF(AND(A96&gt;=5.15,(F96&lt;2.5),D96&gt;=0.8),0.783,"shouldnthappen")))))</f>
        <v>0.321</v>
      </c>
      <c r="O96" s="1" t="n">
        <f aca="false">IF(AND((H96&lt;5.245),(D96&lt;0.8)),0.034,IF(AND((A96&lt;5.9),D96&gt;=0.8),0.489,IF(AND(A96&gt;=5.9,D96&gt;=0.8),0.721,IF(AND((A96&lt;4.35),H96&gt;=5.245,(D96&lt;0.8)),0.041,IF(AND(A96&gt;=4.35,H96&gt;=5.245,(D96&lt;0.8)),0.142,"shouldnthappen")))))</f>
        <v>0.489</v>
      </c>
      <c r="P96" s="1" t="n">
        <f aca="false">IF(AND((B96&lt;2.8),(D96&lt;1.15)),0.244,IF(AND((D96&lt;1.75),D96&gt;=1.15),0.396,IF(AND(D96&gt;=1.75,D96&gt;=1.15),0.554,IF(AND((A96&lt;5.05),B96&gt;=2.8,(D96&lt;1.15)),0.078,IF(AND((H96&lt;14.877),A96&gt;=5.05,B96&gt;=2.8,(D96&lt;1.15)),0.118,IF(AND(H96&gt;=14.877,A96&gt;=5.05,B96&gt;=2.8,(D96&lt;1.15)),0.027,"shouldnthappen"))))))</f>
        <v>0.244</v>
      </c>
      <c r="Q96" s="1" t="n">
        <f aca="false">IF(AND(D96&gt;=0.45,(D96&lt;1.15)),0.17,IF(AND(A96&gt;=7.1,D96&gt;=1.15),0.539,IF(AND((A96&lt;6.25),(A96&lt;7.1),D96&gt;=1.15),0.258,IF(AND(A96&gt;=6.25,(A96&lt;7.1),D96&gt;=1.15),0.344,IF(AND(G96&gt;=0.418,(A96&lt;5.05),(D96&lt;0.45),(D96&lt;1.15)),0.033,IF(AND((H96&lt;14.494),(G96&lt;0.418),(A96&lt;5.05),(D96&lt;0.45),(D96&lt;1.15)),0.061,IF(AND(H96&gt;=14.494,(G96&lt;0.418),(A96&lt;5.05),(D96&lt;0.45),(D96&lt;1.15)),0.015,IF(AND(H96&gt;=14.877,(B96&lt;3.85),A96&gt;=5.05,(D96&lt;0.45),(D96&lt;1.15)),0.023,IF(AND((B96&lt;4),B96&gt;=3.85,A96&gt;=5.05,(D96&lt;0.45),(D96&lt;1.15)),0.009,IF(AND(B96&gt;=4,B96&gt;=3.85,A96&gt;=5.05,(D96&lt;0.45),(D96&lt;1.15)),0.052,IF(AND((G96&lt;0.05),(H96&lt;14.877),(B96&lt;3.85),A96&gt;=5.05,(D96&lt;0.45),(D96&lt;1.15)),0.024,IF(AND(G96&gt;=0.05,(H96&lt;14.877),(B96&lt;3.85),A96&gt;=5.05,(D96&lt;0.45),(D96&lt;1.15)),0.091,"shouldnthappen"))))))))))))</f>
        <v>0.17</v>
      </c>
      <c r="R96" s="1" t="n">
        <f aca="false">IF(AND(A96&gt;=7.1,D96&gt;=0.8),0.401,IF(AND((A96&lt;4.5),(G96&lt;0.905),(D96&lt;0.8)),0.024,IF(AND((H96&lt;9.966),G96&gt;=0.905,(D96&lt;0.8)),0.094,IF(AND(H96&gt;=9.966,G96&gt;=0.905,(D96&lt;0.8)),0.026,IF(AND(D96&gt;=2.05,(A96&lt;7.1),D96&gt;=0.8),0.277,IF(AND((H96&lt;5.523),A96&gt;=4.5,(G96&lt;0.905),(D96&lt;0.8)),0.012,IF(AND(H96&gt;=5.523,A96&gt;=4.5,(G96&lt;0.905),(D96&lt;0.8)),0.049,IF(AND((A96&lt;5.3),(D96&lt;2.05),(A96&lt;7.1),D96&gt;=0.8),0.095,IF(AND(A96&gt;=5.3,(D96&lt;2.05),(A96&lt;7.1),D96&gt;=0.8),0.196,"shouldnthappen")))))))))</f>
        <v>0.095</v>
      </c>
      <c r="S96" s="1" t="n">
        <f aca="false">IF(AND(A96&gt;=7.1,D96&gt;=1.35),0.298,IF(AND(G96&gt;=0.905,(D96&lt;0.8),(D96&lt;1.35)),0.068,IF(AND(H96&gt;=9.386,D96&gt;=0.8,(D96&lt;1.35)),0.126,IF(AND((H96&lt;7.426),(H96&lt;9.386),D96&gt;=0.8,(D96&lt;1.35)),0.091,IF(AND((A96&lt;5.3),(G96&lt;0.905),(A96&lt;7.1),D96&gt;=1.35),0.063,IF(AND((D96&lt;2.05),G96&gt;=0.905,(A96&lt;7.1),D96&gt;=1.35),0.015,IF(AND(D96&gt;=2.05,G96&gt;=0.905,(A96&lt;7.1),D96&gt;=1.35),0.089,IF(AND((H96&lt;10.505),(H96&lt;14.344),(G96&lt;0.905),(D96&lt;0.8),(D96&lt;1.35)),0.035,IF(AND((A96&lt;4.85),H96&gt;=14.344,(G96&lt;0.905),(D96&lt;0.8),(D96&lt;1.35)),0.006,IF(AND((B96&lt;2.75),H96&gt;=7.426,(H96&lt;9.386),D96&gt;=0.8,(D96&lt;1.35)),0.021,IF(AND(B96&gt;=2.75,H96&gt;=7.426,(H96&lt;9.386),D96&gt;=0.8,(D96&lt;1.35)),-0.01,IF(AND((B96&lt;2.35),A96&gt;=5.3,(G96&lt;0.905),(A96&lt;7.1),D96&gt;=1.35),0.068,IF(AND(B96&gt;=2.35,A96&gt;=5.3,(G96&lt;0.905),(A96&lt;7.1),D96&gt;=1.35),0.181,IF(AND((H96&lt;11.731),H96&gt;=10.505,(H96&lt;14.344),(G96&lt;0.905),(D96&lt;0.8),(D96&lt;1.35)),0.004,IF(AND(H96&gt;=11.731,H96&gt;=10.505,(H96&lt;14.344),(G96&lt;0.905),(D96&lt;0.8),(D96&lt;1.35)),0.024,IF(AND((H96&lt;14.877),A96&gt;=4.85,H96&gt;=14.344,(G96&lt;0.905),(D96&lt;0.8),(D96&lt;1.35)),0.063,IF(AND(H96&gt;=14.877,A96&gt;=4.85,H96&gt;=14.344,(G96&lt;0.905),(D96&lt;0.8),(D96&lt;1.35)),0.012,"shouldnthappen")))))))))))))))))</f>
        <v>0.126</v>
      </c>
      <c r="T96" s="1" t="n">
        <f aca="false">IF(AND(D96&gt;=0.45,(A96&lt;5.65)),0.067,IF(AND(A96&gt;=7.25,A96&gt;=5.65),0.244,IF(AND((H96&lt;9.966),G96&gt;=0.905,(D96&lt;0.45),(A96&lt;5.65)),0.062,IF(AND(H96&gt;=9.966,G96&gt;=0.905,(D96&lt;0.45),(A96&lt;5.65)),0.012,IF(AND((G96&lt;0.948),D96&gt;=2.05,(A96&lt;7.25),A96&gt;=5.65),0.157,IF(AND(G96&gt;=0.948,D96&gt;=2.05,(A96&lt;7.25),A96&gt;=5.65),0.037,IF(AND(G96&gt;=0.422,(B96&lt;3.15),(G96&lt;0.905),(D96&lt;0.45),(A96&lt;5.65)),0.011,IF(AND((D96&lt;0.25),(G96&lt;0.422),(B96&lt;3.15),(G96&lt;0.905),(D96&lt;0.45),(A96&lt;5.65)),0.04,IF(AND(D96&gt;=0.25,(G96&lt;0.422),(B96&lt;3.15),(G96&lt;0.905),(D96&lt;0.45),(A96&lt;5.65)),0.009,IF(AND((A96&lt;4.85),(B96&lt;3.25),B96&gt;=3.15,(G96&lt;0.905),(D96&lt;0.45),(A96&lt;5.65)),0.008,IF(AND(A96&gt;=4.85,(B96&lt;3.25),B96&gt;=3.15,(G96&lt;0.905),(D96&lt;0.45),(A96&lt;5.65)),-0.017,IF(AND((D96&lt;0.25),B96&gt;=3.25,B96&gt;=3.15,(G96&lt;0.905),(D96&lt;0.45),(A96&lt;5.65)),0.022,IF(AND(D96&gt;=0.25,B96&gt;=3.25,B96&gt;=3.15,(G96&lt;0.905),(D96&lt;0.45),(A96&lt;5.65)),0.009,IF(AND((F96&lt;2.5),(H96&lt;7.692),(G96&lt;0.644),(D96&lt;2.05),(A96&lt;7.25),A96&gt;=5.65),0.018,IF(AND(F96&gt;=2.5,(H96&lt;7.692),(G96&lt;0.644),(D96&lt;2.05),(A96&lt;7.25),A96&gt;=5.65),0.068,IF(AND((B96&lt;2.35),H96&gt;=7.692,(G96&lt;0.644),(D96&lt;2.05),(A96&lt;7.25),A96&gt;=5.65),0.023,IF(AND(B96&gt;=2.35,H96&gt;=7.692,(G96&lt;0.644),(D96&lt;2.05),(A96&lt;7.25),A96&gt;=5.65),0.125,IF(AND((G96&lt;0.766),(G96&lt;0.85),G96&gt;=0.644,(D96&lt;2.05),(A96&lt;7.25),A96&gt;=5.65),0.055,IF(AND(G96&gt;=0.766,(G96&lt;0.85),G96&gt;=0.644,(D96&lt;2.05),(A96&lt;7.25),A96&gt;=5.65),-0,IF(AND((B96&lt;2.95),G96&gt;=0.85,G96&gt;=0.644,(D96&lt;2.05),(A96&lt;7.25),A96&gt;=5.65),0.098,IF(AND(B96&gt;=2.95,G96&gt;=0.85,G96&gt;=0.644,(D96&lt;2.05),(A96&lt;7.25),A96&gt;=5.65),0.013,"shouldnthappen")))))))))))))))))))))</f>
        <v>0.067</v>
      </c>
      <c r="U96" s="1" t="n">
        <f aca="false">IF(AND(A96&gt;=7.25,D96&gt;=1.25),0.186,IF(AND((G96&lt;0.13),D96&gt;=0.35,(D96&lt;1.25)),-0.004,IF(AND(H96&gt;=14.246,(H96&lt;14.344),(D96&lt;0.35),(D96&lt;1.25)),-0.002,IF(AND((A96&lt;4.85),H96&gt;=14.344,(D96&lt;0.35),(D96&lt;1.25)),0.004,IF(AND(G96&gt;=0.446,(G96&lt;0.644),(A96&lt;7.25),D96&gt;=1.25),0.138,IF(AND(A96&gt;=5.45,(H96&lt;14.246),(H96&lt;14.344),(D96&lt;0.35),(D96&lt;1.25)),0.001,IF(AND((H96&lt;14.877),A96&gt;=4.85,H96&gt;=14.344,(D96&lt;0.35),(D96&lt;1.25)),0.035,IF(AND(H96&gt;=14.877,A96&gt;=4.85,H96&gt;=14.344,(D96&lt;0.35),(D96&lt;1.25)),0.007,IF(AND((B96&lt;3.35),H96&gt;=9.448,G96&gt;=0.13,D96&gt;=0.35,(D96&lt;1.25)),0.053,IF(AND(B96&gt;=3.35,H96&gt;=9.448,G96&gt;=0.13,D96&gt;=0.35,(D96&lt;1.25)),0.017,IF(AND((G96&lt;0.44),(G96&lt;0.446),(G96&lt;0.644),(A96&lt;7.25),D96&gt;=1.25),0.079,IF(AND(G96&gt;=0.44,(G96&lt;0.446),(G96&lt;0.644),(A96&lt;7.25),D96&gt;=1.25),0.02,IF(AND((A96&lt;5.95),(G96&lt;0.724),G96&gt;=0.644,(A96&lt;7.25),D96&gt;=1.25),-0.018,IF(AND(A96&gt;=5.95,(G96&lt;0.724),G96&gt;=0.644,(A96&lt;7.25),D96&gt;=1.25),0.027,IF(AND(A96&gt;=6.15,G96&gt;=0.724,G96&gt;=0.644,(A96&lt;7.25),D96&gt;=1.25),0.093,IF(AND((A96&lt;5.05),(A96&lt;5.45),(H96&lt;14.246),(H96&lt;14.344),(D96&lt;0.35),(D96&lt;1.25)),0.011,IF(AND(A96&gt;=5.05,(A96&lt;5.45),(H96&lt;14.246),(H96&lt;14.344),(D96&lt;0.35),(D96&lt;1.25)),0.021,IF(AND((A96&lt;5.4),(B96&lt;3.15),(H96&lt;9.448),G96&gt;=0.13,D96&gt;=0.35,(D96&lt;1.25)),0.007,IF(AND(A96&gt;=5.4,(B96&lt;3.15),(H96&lt;9.448),G96&gt;=0.13,D96&gt;=0.35,(D96&lt;1.25)),-0.011,IF(AND((B96&lt;3.75),B96&gt;=3.15,(H96&lt;9.448),G96&gt;=0.13,D96&gt;=0.35,(D96&lt;1.25)),0.012,IF(AND(B96&gt;=3.75,B96&gt;=3.15,(H96&lt;9.448),G96&gt;=0.13,D96&gt;=0.35,(D96&lt;1.25)),0.046,IF(AND((A96&lt;5.9),(A96&lt;6.15),G96&gt;=0.724,G96&gt;=0.644,(A96&lt;7.25),D96&gt;=1.25),0.06,IF(AND(A96&gt;=5.9,(A96&lt;6.15),G96&gt;=0.724,G96&gt;=0.644,(A96&lt;7.25),D96&gt;=1.25),0.005,"shouldnthappen")))))))))))))))))))))))</f>
        <v>0.053</v>
      </c>
      <c r="V96" s="1" t="n">
        <f aca="false">IF(AND(H96&gt;=15.155,(D96&lt;1.55)),0.084,IF(AND(A96&gt;=7.25,D96&gt;=1.55),0.141,IF(AND((G96&lt;0.043),D96&gt;=1.05,(H96&lt;15.155),(D96&lt;1.55)),-0.007,IF(AND(D96&gt;=1.85,G96&gt;=0.755,(A96&lt;7.25),D96&gt;=1.55),0.051,IF(AND((H96&lt;9.966),G96&gt;=0.905,(D96&lt;1.05),(H96&lt;15.155),(D96&lt;1.55)),0.043,IF(AND(H96&gt;=9.966,G96&gt;=0.905,(D96&lt;1.05),(H96&lt;15.155),(D96&lt;1.55)),0.007,IF(AND((G96&lt;0.278),(G96&lt;0.361),(G96&lt;0.755),(A96&lt;7.25),D96&gt;=1.55),0.08,IF(AND((A96&lt;5.8),G96&gt;=0.361,(G96&lt;0.755),(A96&lt;7.25),D96&gt;=1.55),0.019,IF(AND((A96&lt;6.05),(D96&lt;1.85),G96&gt;=0.755,(A96&lt;7.25),D96&gt;=1.55),0.01,IF(AND(A96&gt;=6.05,(D96&lt;1.85),G96&gt;=0.755,(A96&lt;7.25),D96&gt;=1.55),0.002,IF(AND((G96&lt;0.486),(B96&lt;3.15),(G96&lt;0.905),(D96&lt;1.05),(H96&lt;15.155),(D96&lt;1.55)),0.026,IF(AND(G96&gt;=0.486,(B96&lt;3.15),(G96&lt;0.905),(D96&lt;1.05),(H96&lt;15.155),(D96&lt;1.55)),0.001,IF(AND((B96&lt;3.25),B96&gt;=3.15,(G96&lt;0.905),(D96&lt;1.05),(H96&lt;15.155),(D96&lt;1.55)),-0.003,IF(AND(B96&gt;=3.25,B96&gt;=3.15,(G96&lt;0.905),(D96&lt;1.05),(H96&lt;15.155),(D96&lt;1.55)),0.012,IF(AND((H96&lt;7.426),(H96&lt;8.769),G96&gt;=0.043,D96&gt;=1.05,(H96&lt;15.155),(D96&lt;1.55)),0.041,IF(AND(H96&gt;=7.426,(H96&lt;8.769),G96&gt;=0.043,D96&gt;=1.05,(H96&lt;15.155),(D96&lt;1.55)),-0.008,IF(AND((H96&lt;10.696),H96&gt;=8.769,G96&gt;=0.043,D96&gt;=1.05,(H96&lt;15.155),(D96&lt;1.55)),0.069,IF(AND(H96&gt;=10.696,H96&gt;=8.769,G96&gt;=0.043,D96&gt;=1.05,(H96&lt;15.155),(D96&lt;1.55)),0.033,IF(AND((D96&lt;2.2),G96&gt;=0.278,(G96&lt;0.361),(G96&lt;0.755),(A96&lt;7.25),D96&gt;=1.55),0.022,IF(AND(D96&gt;=2.2,G96&gt;=0.278,(G96&lt;0.361),(G96&lt;0.755),(A96&lt;7.25),D96&gt;=1.55),-0.027,IF(AND((H96&lt;12.626),A96&gt;=5.8,G96&gt;=0.361,(G96&lt;0.755),(A96&lt;7.25),D96&gt;=1.55),0.126,IF(AND(H96&gt;=12.626,A96&gt;=5.8,G96&gt;=0.361,(G96&lt;0.755),(A96&lt;7.25),D96&gt;=1.55),0.065,"shouldnthappen"))))))))))))))))))))))</f>
        <v>0.001</v>
      </c>
      <c r="W96" s="1" t="n">
        <f aca="false">IF(AND(H96&gt;=15.155,(D96&lt;1.55)),0.064,IF(AND(A96&gt;=7.45,D96&gt;=1.55),0.115,IF(AND(B96&gt;=3.15,(H96&lt;10.257),(A96&lt;7.45),D96&gt;=1.55),0.097,IF(AND((A96&lt;4.85),H96&gt;=14.344,(D96&lt;0.35),(H96&lt;15.155),(D96&lt;1.55)),0.003,IF(AND(A96&gt;=6.05,(G96&lt;0.169),D96&gt;=0.35,(H96&lt;15.155),(D96&lt;1.55)),-0.008,IF(AND((G96&lt;0.181),G96&gt;=0.169,D96&gt;=0.35,(H96&lt;15.155),(D96&lt;1.55)),0.065,IF(AND(B96&gt;=3.05,(B96&lt;3.15),(H96&lt;10.257),(A96&lt;7.45),D96&gt;=1.55),-0.023,IF(AND(H96&gt;=11.854,(G96&lt;0.613),H96&gt;=10.257,(A96&lt;7.45),D96&gt;=1.55),0.068,IF(AND((D96&lt;0.25),(B96&lt;3.15),(H96&lt;14.344),(D96&lt;0.35),(H96&lt;15.155),(D96&lt;1.55)),0.014,IF(AND(D96&gt;=0.25,(B96&lt;3.15),(H96&lt;14.344),(D96&lt;0.35),(H96&lt;15.155),(D96&lt;1.55)),0.002,IF(AND((A96&lt;5.05),B96&gt;=3.15,(H96&lt;14.344),(D96&lt;0.35),(H96&lt;15.155),(D96&lt;1.55)),-0.001,IF(AND(A96&gt;=5.05,B96&gt;=3.15,(H96&lt;14.344),(D96&lt;0.35),(H96&lt;15.155),(D96&lt;1.55)),0.009,IF(AND((H96&lt;14.877),A96&gt;=4.85,H96&gt;=14.344,(D96&lt;0.35),(H96&lt;15.155),(D96&lt;1.55)),0.023,IF(AND(H96&gt;=14.877,A96&gt;=4.85,H96&gt;=14.344,(D96&lt;0.35),(H96&lt;15.155),(D96&lt;1.55)),0.004,IF(AND((H96&lt;13.602),(A96&lt;6.05),(G96&lt;0.169),D96&gt;=0.35,(H96&lt;15.155),(D96&lt;1.55)),0.023,IF(AND(H96&gt;=13.602,(A96&lt;6.05),(G96&lt;0.169),D96&gt;=0.35,(H96&lt;15.155),(D96&lt;1.55)),-0.006,IF(AND((B96&lt;2.95),G96&gt;=0.181,G96&gt;=0.169,D96&gt;=0.35,(H96&lt;15.155),(D96&lt;1.55)),0.019,IF(AND(B96&gt;=2.95,G96&gt;=0.181,G96&gt;=0.169,D96&gt;=0.35,(H96&lt;15.155),(D96&lt;1.55)),0.034,IF(AND((A96&lt;5.35),(B96&lt;3.05),(B96&lt;3.15),(H96&lt;10.257),(A96&lt;7.45),D96&gt;=1.55),0.009,IF(AND(A96&gt;=5.35,(B96&lt;3.05),(B96&lt;3.15),(H96&lt;10.257),(A96&lt;7.45),D96&gt;=1.55),0.058,IF(AND((B96&lt;2.9),(H96&lt;11.854),(G96&lt;0.613),H96&gt;=10.257,(A96&lt;7.45),D96&gt;=1.55),0.037,IF(AND(B96&gt;=2.9,(H96&lt;11.854),(G96&lt;0.613),H96&gt;=10.257,(A96&lt;7.45),D96&gt;=1.55),-0.005,IF(AND((A96&lt;6.4),(G96&lt;0.711),G96&gt;=0.613,H96&gt;=10.257,(A96&lt;7.45),D96&gt;=1.55),0.001,IF(AND(A96&gt;=6.4,(G96&lt;0.711),G96&gt;=0.613,H96&gt;=10.257,(A96&lt;7.45),D96&gt;=1.55),-0.002,IF(AND((D96&lt;1.9),G96&gt;=0.711,G96&gt;=0.613,H96&gt;=10.257,(A96&lt;7.45),D96&gt;=1.55),0.007,IF(AND(D96&gt;=1.9,G96&gt;=0.711,G96&gt;=0.613,H96&gt;=10.257,(A96&lt;7.45),D96&gt;=1.55),0.023,"shouldnthappen"))))))))))))))))))))))))))</f>
        <v>0.019</v>
      </c>
      <c r="X96" s="1" t="n">
        <f aca="false">IF(AND(H96&gt;=15.155,(F96&lt;2.5)),0.049,IF(AND(A96&gt;=7.45,F96&gt;=2.5),0.089,IF(AND((G96&lt;0.107),(G96&lt;0.364),(A96&lt;7.45),F96&gt;=2.5),0.055,IF(AND(A96&gt;=5.75,(G96&lt;0.572),(D96&lt;1.25),(H96&lt;15.155),(F96&lt;2.5)),-0.018,IF(AND((A96&lt;5.7),(H96&lt;12.626),G96&gt;=0.364,(A96&lt;7.45),F96&gt;=2.5),0.012,IF(AND(A96&gt;=5.7,(H96&lt;12.626),G96&gt;=0.364,(A96&lt;7.45),F96&gt;=2.5),0.065,IF(AND((G96&lt;0.628),H96&gt;=12.626,G96&gt;=0.364,(A96&lt;7.45),F96&gt;=2.5),0.047,IF(AND((G96&lt;0.545),(A96&lt;5.75),(G96&lt;0.572),(D96&lt;1.25),(H96&lt;15.155),(F96&lt;2.5)),0.007,IF(AND(G96&gt;=0.545,(A96&lt;5.75),(G96&lt;0.572),(D96&lt;1.25),(H96&lt;15.155),(F96&lt;2.5)),-0.009,IF(AND((D96&lt;0.3),(H96&lt;11.788),G96&gt;=0.572,(D96&lt;1.25),(H96&lt;15.155),(F96&lt;2.5)),0.01,IF(AND(D96&gt;=0.3,(H96&lt;11.788),G96&gt;=0.572,(D96&lt;1.25),(H96&lt;15.155),(F96&lt;2.5)),0.03,IF(AND((A96&lt;4.75),H96&gt;=11.788,G96&gt;=0.572,(D96&lt;1.25),(H96&lt;15.155),(F96&lt;2.5)),0.001,IF(AND(A96&gt;=4.75,H96&gt;=11.788,G96&gt;=0.572,(D96&lt;1.25),(H96&lt;15.155),(F96&lt;2.5)),0.01,IF(AND((A96&lt;5.5),(A96&lt;6.15),(G96&lt;0.652),D96&gt;=1.25,(H96&lt;15.155),(F96&lt;2.5)),0.014,IF(AND(A96&gt;=5.5,(A96&lt;6.15),(G96&lt;0.652),D96&gt;=1.25,(H96&lt;15.155),(F96&lt;2.5)),0.049,IF(AND((H96&lt;12.206),A96&gt;=6.15,(G96&lt;0.652),D96&gt;=1.25,(H96&lt;15.155),(F96&lt;2.5)),-0.009,IF(AND(H96&gt;=12.206,A96&gt;=6.15,(G96&lt;0.652),D96&gt;=1.25,(H96&lt;15.155),(F96&lt;2.5)),0.021,IF(AND((A96&lt;5.55),(A96&lt;6.2),G96&gt;=0.652,D96&gt;=1.25,(H96&lt;15.155),(F96&lt;2.5)),0.011,IF(AND(A96&gt;=5.55,(A96&lt;6.2),G96&gt;=0.652,D96&gt;=1.25,(H96&lt;15.155),(F96&lt;2.5)),-0.019,IF(AND((B96&lt;3.2),A96&gt;=6.2,G96&gt;=0.652,D96&gt;=1.25,(H96&lt;15.155),(F96&lt;2.5)),0.025,IF(AND(B96&gt;=3.2,A96&gt;=6.2,G96&gt;=0.652,D96&gt;=1.25,(H96&lt;15.155),(F96&lt;2.5)),0.001,IF(AND((G96&lt;0.183),(G96&lt;0.301),G96&gt;=0.107,(G96&lt;0.364),(A96&lt;7.45),F96&gt;=2.5),-0.009,IF(AND(G96&gt;=0.183,(G96&lt;0.301),G96&gt;=0.107,(G96&lt;0.364),(A96&lt;7.45),F96&gt;=2.5),0.022,IF(AND((D96&lt;2.2),G96&gt;=0.301,G96&gt;=0.107,(G96&lt;0.364),(A96&lt;7.45),F96&gt;=2.5),0.004,IF(AND(D96&gt;=2.2,G96&gt;=0.301,G96&gt;=0.107,(G96&lt;0.364),(A96&lt;7.45),F96&gt;=2.5),-0.02,IF(AND((G96&lt;0.787),G96&gt;=0.628,H96&gt;=12.626,G96&gt;=0.364,(A96&lt;7.45),F96&gt;=2.5),-0.001,IF(AND(G96&gt;=0.787,G96&gt;=0.628,H96&gt;=12.626,G96&gt;=0.364,(A96&lt;7.45),F96&gt;=2.5),0.016,"shouldnthappen")))))))))))))))))))))))))))</f>
        <v>0.01</v>
      </c>
      <c r="Y96" s="1" t="n">
        <f aca="false">IF(AND(H96&gt;=15.155,(D96&lt;1.55)),0.037,IF(AND(D96&gt;=2.45,(A96&lt;7.45),D96&gt;=1.55),0.054,IF(AND((A96&lt;7.8),A96&gt;=7.45,D96&gt;=1.55),0.078,IF(AND(A96&gt;=7.8,A96&gt;=7.45,D96&gt;=1.55),0.021,IF(AND(A96&gt;=6.2,G96&gt;=0.68,D96&gt;=1.25,(H96&lt;15.155),(D96&lt;1.55)),0.019,IF(AND((B96&lt;2.65),(A96&lt;4.95),(G96&lt;0.572),(D96&lt;1.25),(H96&lt;15.155),(D96&lt;1.55)),0.021,IF(AND(B96&gt;=2.65,(A96&lt;4.95),(G96&lt;0.572),(D96&lt;1.25),(H96&lt;15.155),(D96&lt;1.55)),0.006,IF(AND((H96&lt;14.344),A96&gt;=4.95,(G96&lt;0.572),(D96&lt;1.25),(H96&lt;15.155),(D96&lt;1.55)),-0.005,IF(AND(H96&gt;=14.344,A96&gt;=4.95,(G96&lt;0.572),(D96&lt;1.25),(H96&lt;15.155),(D96&lt;1.55)),0.013,IF(AND((G96&lt;0.833),(H96&lt;11.788),G96&gt;=0.572,(D96&lt;1.25),(H96&lt;15.155),(D96&lt;1.55)),0.009,IF(AND(G96&gt;=0.833,(H96&lt;11.788),G96&gt;=0.572,(D96&lt;1.25),(H96&lt;15.155),(D96&lt;1.55)),0.024,IF(AND((A96&lt;4.75),H96&gt;=11.788,G96&gt;=0.572,(D96&lt;1.25),(H96&lt;15.155),(D96&lt;1.55)),0.001,IF(AND(A96&gt;=4.75,H96&gt;=11.788,G96&gt;=0.572,(D96&lt;1.25),(H96&lt;15.155),(D96&lt;1.55)),0.008,IF(AND((A96&lt;5.65),(A96&lt;6.15),(G96&lt;0.68),D96&gt;=1.25,(H96&lt;15.155),(D96&lt;1.55)),0.017,IF(AND(A96&gt;=5.65,(A96&lt;6.15),(G96&lt;0.68),D96&gt;=1.25,(H96&lt;15.155),(D96&lt;1.55)),0.039,IF(AND((G96&lt;0.436),A96&gt;=6.15,(G96&lt;0.68),D96&gt;=1.25,(H96&lt;15.155),(D96&lt;1.55)),-0.004,IF(AND(G96&gt;=0.436,A96&gt;=6.15,(G96&lt;0.68),D96&gt;=1.25,(H96&lt;15.155),(D96&lt;1.55)),0.022,IF(AND((A96&lt;5.55),(A96&lt;6.2),G96&gt;=0.68,D96&gt;=1.25,(H96&lt;15.155),(D96&lt;1.55)),0.009,IF(AND(A96&gt;=5.55,(A96&lt;6.2),G96&gt;=0.68,D96&gt;=1.25,(H96&lt;15.155),(D96&lt;1.55)),-0.016,IF(AND((G96&lt;0.107),(G96&lt;0.361),(G96&lt;0.613),(D96&lt;2.45),(A96&lt;7.45),D96&gt;=1.55),0.042,IF(AND(G96&gt;=0.107,(G96&lt;0.361),(G96&lt;0.613),(D96&lt;2.45),(A96&lt;7.45),D96&gt;=1.55),0.002,IF(AND((D96&lt;2.35),G96&gt;=0.361,(G96&lt;0.613),(D96&lt;2.45),(A96&lt;7.45),D96&gt;=1.55),0.051,IF(AND(D96&gt;=2.35,G96&gt;=0.361,(G96&lt;0.613),(D96&lt;2.45),(A96&lt;7.45),D96&gt;=1.55),0.016,IF(AND((A96&lt;6.4),(G96&lt;0.711),G96&gt;=0.613,(D96&lt;2.45),(A96&lt;7.45),D96&gt;=1.55),0.001,IF(AND(A96&gt;=6.4,(G96&lt;0.711),G96&gt;=0.613,(D96&lt;2.45),(A96&lt;7.45),D96&gt;=1.55),-0.002,IF(AND((B96&lt;2.95),G96&gt;=0.711,G96&gt;=0.613,(D96&lt;2.45),(A96&lt;7.45),D96&gt;=1.55),0.023,IF(AND(B96&gt;=2.95,G96&gt;=0.711,G96&gt;=0.613,(D96&lt;2.45),(A96&lt;7.45),D96&gt;=1.55),0.01,"shouldnthappen")))))))))))))))))))))))))))</f>
        <v>0.008</v>
      </c>
      <c r="Z96" s="1" t="n">
        <f aca="false">IF(AND(A96&gt;=7.45,D96&gt;=1.75),0.056,IF(AND(H96&gt;=15.059,A96&gt;=5.55,(D96&lt;1.75)),0.028,IF(AND((D96&lt;0.35),G96&gt;=0.905,(A96&lt;5.55),(D96&lt;1.75)),0.005,IF(AND(D96&gt;=0.35,G96&gt;=0.905,(A96&lt;5.55),(D96&lt;1.75)),0.026,IF(AND((H96&lt;8.711),D96&gt;=2.45,(A96&lt;7.45),D96&gt;=1.75),0.011,IF(AND(H96&gt;=8.711,D96&gt;=2.45,(A96&lt;7.45),D96&gt;=1.75),0.049,IF(AND((G96&lt;0.107),(G96&lt;0.487),(D96&lt;2.45),(A96&lt;7.45),D96&gt;=1.75),0.032,IF(AND((H96&lt;10.915),(A96&lt;4.5),(B96&lt;3.15),(G96&lt;0.905),(A96&lt;5.55),(D96&lt;1.75)),-0.001,IF(AND(H96&gt;=10.915,(A96&lt;4.5),(B96&lt;3.15),(G96&lt;0.905),(A96&lt;5.55),(D96&lt;1.75)),0.003,IF(AND((A96&lt;5.05),A96&gt;=4.5,(B96&lt;3.15),(G96&lt;0.905),(A96&lt;5.55),(D96&lt;1.75)),0.015,IF(AND(A96&gt;=5.05,A96&gt;=4.5,(B96&lt;3.15),(G96&lt;0.905),(A96&lt;5.55),(D96&lt;1.75)),0.006,IF(AND((G96&lt;0.05),(G96&lt;0.091),B96&gt;=3.15,(G96&lt;0.905),(A96&lt;5.55),(D96&lt;1.75)),0.001,IF(AND(G96&gt;=0.05,(G96&lt;0.091),B96&gt;=3.15,(G96&lt;0.905),(A96&lt;5.55),(D96&lt;1.75)),0.008,IF(AND((G96&lt;0.587),G96&gt;=0.091,B96&gt;=3.15,(G96&lt;0.905),(A96&lt;5.55),(D96&lt;1.75)),-0.003,IF(AND(G96&gt;=0.587,G96&gt;=0.091,B96&gt;=3.15,(G96&lt;0.905),(A96&lt;5.55),(D96&lt;1.75)),0.004,IF(AND((F96&lt;2.5),(B96&lt;2.85),(G96&lt;0.419),(H96&lt;15.059),A96&gt;=5.55,(D96&lt;1.75)),0.041,IF(AND(F96&gt;=2.5,(B96&lt;2.85),(G96&lt;0.419),(H96&lt;15.059),A96&gt;=5.55,(D96&lt;1.75)),0.015,IF(AND((G96&lt;0.164),B96&gt;=2.85,(G96&lt;0.419),(H96&lt;15.059),A96&gt;=5.55,(D96&lt;1.75)),0.01,IF(AND(G96&gt;=0.164,B96&gt;=2.85,(G96&lt;0.419),(H96&lt;15.059),A96&gt;=5.55,(D96&lt;1.75)),-0.001,IF(AND((B96&lt;2.55),(B96&lt;2.95),G96&gt;=0.419,(H96&lt;15.059),A96&gt;=5.55,(D96&lt;1.75)),0.014,IF(AND(B96&gt;=2.55,(B96&lt;2.95),G96&gt;=0.419,(H96&lt;15.059),A96&gt;=5.55,(D96&lt;1.75)),-0.013,IF(AND((D96&lt;1.55),B96&gt;=2.95,G96&gt;=0.419,(H96&lt;15.059),A96&gt;=5.55,(D96&lt;1.75)),0.023,IF(AND(D96&gt;=1.55,B96&gt;=2.95,G96&gt;=0.419,(H96&lt;15.059),A96&gt;=5.55,(D96&lt;1.75)),0.005,IF(AND((H96&lt;13.278),G96&gt;=0.107,(G96&lt;0.487),(D96&lt;2.45),(A96&lt;7.45),D96&gt;=1.75),-0.009,IF(AND(H96&gt;=13.278,G96&gt;=0.107,(G96&lt;0.487),(D96&lt;2.45),(A96&lt;7.45),D96&gt;=1.75),0.017,IF(AND((D96&lt;2.35),(G96&lt;0.571),G96&gt;=0.487,(D96&lt;2.45),(A96&lt;7.45),D96&gt;=1.75),0.053,IF(AND(D96&gt;=2.35,(G96&lt;0.571),G96&gt;=0.487,(D96&lt;2.45),(A96&lt;7.45),D96&gt;=1.75),0.009,IF(AND((G96&lt;0.779),G96&gt;=0.571,G96&gt;=0.487,(D96&lt;2.45),(A96&lt;7.45),D96&gt;=1.75),0.006,IF(AND(G96&gt;=0.779,G96&gt;=0.571,G96&gt;=0.487,(D96&lt;2.45),(A96&lt;7.45),D96&gt;=1.75),0.016,"shouldnthappen")))))))))))))))))))))))))))))</f>
        <v>0.015</v>
      </c>
      <c r="AA96" s="1" t="n">
        <f aca="false">IF(AND((A96&lt;7.8),A96&gt;=7.45,D96&gt;=1.75),0.051,IF(AND(A96&gt;=7.8,A96&gt;=7.45,D96&gt;=1.75),0.01,IF(AND(B96&gt;=3.35,B96&gt;=3.25,(A96&lt;7.45),D96&gt;=1.75),0.016,IF(AND((H96&lt;8.308),(D96&lt;0.15),(H96&lt;13.655),(D96&lt;0.35),(D96&lt;1.75)),0.009,IF(AND((H96&lt;14.529),(G96&lt;0.293),H96&gt;=13.655,(D96&lt;0.35),(D96&lt;1.75)),0.011,IF(AND(H96&gt;=14.529,(G96&lt;0.293),H96&gt;=13.655,(D96&lt;0.35),(D96&lt;1.75)),0.001,IF(AND(D96&gt;=0.25,G96&gt;=0.293,H96&gt;=13.655,(D96&lt;0.35),(D96&lt;1.75)),-0.004,IF(AND(H96&gt;=10.635,(H96&lt;10.696),(H96&lt;13.906),D96&gt;=0.35,(D96&lt;1.75)),0.036,IF(AND(G96&gt;=0.833,H96&gt;=10.696,(H96&lt;13.906),D96&gt;=0.35,(D96&lt;1.75)),0.016,IF(AND((A96&lt;6.65),(G96&lt;0.247),H96&gt;=13.906,D96&gt;=0.35,(D96&lt;1.75)),-0.008,IF(AND(A96&gt;=6.65,(G96&lt;0.247),H96&gt;=13.906,D96&gt;=0.35,(D96&lt;1.75)),0.011,IF(AND((B96&lt;2.45),G96&gt;=0.247,H96&gt;=13.906,D96&gt;=0.35,(D96&lt;1.75)),0,IF(AND((D96&lt;1.85),(B96&lt;2.95),(B96&lt;3.25),(A96&lt;7.45),D96&gt;=1.75),0.033,IF(AND((G96&lt;0.428),(B96&lt;3.35),B96&gt;=3.25,(A96&lt;7.45),D96&gt;=1.75),0.009,IF(AND(G96&gt;=0.428,(B96&lt;3.35),B96&gt;=3.25,(A96&lt;7.45),D96&gt;=1.75),0.042,IF(AND((A96&lt;4.6),H96&gt;=8.308,(D96&lt;0.15),(H96&lt;13.655),(D96&lt;0.35),(D96&lt;1.75)),0.003,IF(AND(A96&gt;=4.6,H96&gt;=8.308,(D96&lt;0.15),(H96&lt;13.655),(D96&lt;0.35),(D96&lt;1.75)),0,IF(AND((H96&lt;8.834),(A96&lt;5.05),D96&gt;=0.15,(H96&lt;13.655),(D96&lt;0.35),(D96&lt;1.75)),0.002,IF(AND(H96&gt;=8.834,(A96&lt;5.05),D96&gt;=0.15,(H96&lt;13.655),(D96&lt;0.35),(D96&lt;1.75)),-0.008,IF(AND((A96&lt;5.45),A96&gt;=5.05,D96&gt;=0.15,(H96&lt;13.655),(D96&lt;0.35),(D96&lt;1.75)),0.003,IF(AND(A96&gt;=5.45,A96&gt;=5.05,D96&gt;=0.15,(H96&lt;13.655),(D96&lt;0.35),(D96&lt;1.75)),-0.002,IF(AND((A96&lt;5.3),(D96&lt;0.25),G96&gt;=0.293,H96&gt;=13.655,(D96&lt;0.35),(D96&lt;1.75)),0.007,IF(AND(A96&gt;=5.3,(D96&lt;0.25),G96&gt;=0.293,H96&gt;=13.655,(D96&lt;0.35),(D96&lt;1.75)),0.001,IF(AND((H96&lt;7.309),(H96&lt;10.635),(H96&lt;10.696),(H96&lt;13.906),D96&gt;=0.35,(D96&lt;1.75)),0.014,IF(AND(H96&gt;=7.309,(H96&lt;10.635),(H96&lt;10.696),(H96&lt;13.906),D96&gt;=0.35,(D96&lt;1.75)),0.006,IF(AND((H96&lt;12.093),(G96&lt;0.833),H96&gt;=10.696,(H96&lt;13.906),D96&gt;=0.35,(D96&lt;1.75)),-0.01,IF(AND(H96&gt;=12.093,(G96&lt;0.833),H96&gt;=10.696,(H96&lt;13.906),D96&gt;=0.35,(D96&lt;1.75)),0.004,IF(AND((G96&lt;0.823),B96&gt;=2.45,G96&gt;=0.247,H96&gt;=13.906,D96&gt;=0.35,(D96&lt;1.75)),0.026,IF(AND(G96&gt;=0.823,B96&gt;=2.45,G96&gt;=0.247,H96&gt;=13.906,D96&gt;=0.35,(D96&lt;1.75)),0.006,IF(AND((H96&lt;11.121),D96&gt;=1.85,(B96&lt;2.95),(B96&lt;3.25),(A96&lt;7.45),D96&gt;=1.75),0.013,IF(AND(H96&gt;=11.121,D96&gt;=1.85,(B96&lt;2.95),(B96&lt;3.25),(A96&lt;7.45),D96&gt;=1.75),0.005,IF(AND((A96&lt;6.05),(A96&lt;6.45),B96&gt;=2.95,(B96&lt;3.25),(A96&lt;7.45),D96&gt;=1.75),0.001,IF(AND(A96&gt;=6.05,(A96&lt;6.45),B96&gt;=2.95,(B96&lt;3.25),(A96&lt;7.45),D96&gt;=1.75),-0.005,IF(AND((G96&lt;0.42),A96&gt;=6.45,B96&gt;=2.95,(B96&lt;3.25),(A96&lt;7.45),D96&gt;=1.75),0.004,IF(AND(G96&gt;=0.42,A96&gt;=6.45,B96&gt;=2.95,(B96&lt;3.25),(A96&lt;7.45),D96&gt;=1.75),0.019,"shouldnthappen")))))))))))))))))))))))))))))))))))</f>
        <v>0</v>
      </c>
      <c r="AB96" s="1" t="n">
        <f aca="false">+ 0.5</f>
        <v>0.5</v>
      </c>
    </row>
    <row r="97" customFormat="false" ht="13.8" hidden="false" customHeight="false" outlineLevel="0" collapsed="false">
      <c r="A97" s="11" t="n">
        <v>5.6</v>
      </c>
      <c r="B97" s="1" t="n">
        <v>2.7</v>
      </c>
      <c r="C97" s="1" t="n">
        <v>4.2</v>
      </c>
      <c r="D97" s="1" t="n">
        <v>1.3</v>
      </c>
      <c r="E97" s="1" t="s">
        <v>92</v>
      </c>
      <c r="F97" s="1" t="n">
        <v>2</v>
      </c>
      <c r="G97" s="1" t="n">
        <v>0.348220818908885</v>
      </c>
      <c r="H97" s="18" t="n">
        <v>9.7446386417374</v>
      </c>
      <c r="I97" s="1" t="n">
        <f aca="false">C97</f>
        <v>4.2</v>
      </c>
      <c r="J97" s="1" t="n">
        <f aca="false">SUM(M97:AB97)</f>
        <v>4.138</v>
      </c>
      <c r="K97" s="15" t="n">
        <f aca="false">1-SQRT(VAR(M97:AB97, I97)) / AVERAGE(M97:AB97)</f>
        <v>-2.87124494532199</v>
      </c>
      <c r="L97" s="1" t="n">
        <f aca="false">(J97-I97)/I97</f>
        <v>-0.0147619047619048</v>
      </c>
      <c r="M97" s="1" t="n">
        <f aca="false">IF(AND((H97&lt;5.245),(D97&lt;0.8)),0.075,IF(AND(H97&gt;=5.245,(D97&lt;0.8)),0.279,IF(AND((D97&lt;1.45),D97&gt;=0.8),1.043,IF(AND(D97&gt;=1.45,D97&gt;=0.8),1.423,"shouldnthappen"))))</f>
        <v>1.043</v>
      </c>
      <c r="N97" s="1" t="n">
        <f aca="false">IF(AND((A97&lt;4.35),(D97&lt;0.8)),0.048,IF(AND(A97&gt;=4.35,(D97&lt;0.8)),0.198,IF(AND(F97&gt;=2.5,D97&gt;=0.8),1.048,IF(AND((A97&lt;5.15),(F97&lt;2.5),D97&gt;=0.8),0.321,IF(AND(A97&gt;=5.15,(F97&lt;2.5),D97&gt;=0.8),0.783,"shouldnthappen")))))</f>
        <v>0.783</v>
      </c>
      <c r="O97" s="1" t="n">
        <f aca="false">IF(AND((H97&lt;5.245),(D97&lt;0.8)),0.034,IF(AND((A97&lt;5.9),D97&gt;=0.8),0.489,IF(AND(A97&gt;=5.9,D97&gt;=0.8),0.721,IF(AND((A97&lt;4.35),H97&gt;=5.245,(D97&lt;0.8)),0.041,IF(AND(A97&gt;=4.35,H97&gt;=5.245,(D97&lt;0.8)),0.142,"shouldnthappen")))))</f>
        <v>0.489</v>
      </c>
      <c r="P97" s="1" t="n">
        <f aca="false">IF(AND((B97&lt;2.8),(D97&lt;1.15)),0.244,IF(AND((D97&lt;1.75),D97&gt;=1.15),0.396,IF(AND(D97&gt;=1.75,D97&gt;=1.15),0.554,IF(AND((A97&lt;5.05),B97&gt;=2.8,(D97&lt;1.15)),0.078,IF(AND((H97&lt;14.877),A97&gt;=5.05,B97&gt;=2.8,(D97&lt;1.15)),0.118,IF(AND(H97&gt;=14.877,A97&gt;=5.05,B97&gt;=2.8,(D97&lt;1.15)),0.027,"shouldnthappen"))))))</f>
        <v>0.396</v>
      </c>
      <c r="Q97" s="1" t="n">
        <f aca="false">IF(AND(D97&gt;=0.45,(D97&lt;1.15)),0.17,IF(AND(A97&gt;=7.1,D97&gt;=1.15),0.539,IF(AND((A97&lt;6.25),(A97&lt;7.1),D97&gt;=1.15),0.258,IF(AND(A97&gt;=6.25,(A97&lt;7.1),D97&gt;=1.15),0.344,IF(AND(G97&gt;=0.418,(A97&lt;5.05),(D97&lt;0.45),(D97&lt;1.15)),0.033,IF(AND((H97&lt;14.494),(G97&lt;0.418),(A97&lt;5.05),(D97&lt;0.45),(D97&lt;1.15)),0.061,IF(AND(H97&gt;=14.494,(G97&lt;0.418),(A97&lt;5.05),(D97&lt;0.45),(D97&lt;1.15)),0.015,IF(AND(H97&gt;=14.877,(B97&lt;3.85),A97&gt;=5.05,(D97&lt;0.45),(D97&lt;1.15)),0.023,IF(AND((B97&lt;4),B97&gt;=3.85,A97&gt;=5.05,(D97&lt;0.45),(D97&lt;1.15)),0.009,IF(AND(B97&gt;=4,B97&gt;=3.85,A97&gt;=5.05,(D97&lt;0.45),(D97&lt;1.15)),0.052,IF(AND((G97&lt;0.05),(H97&lt;14.877),(B97&lt;3.85),A97&gt;=5.05,(D97&lt;0.45),(D97&lt;1.15)),0.024,IF(AND(G97&gt;=0.05,(H97&lt;14.877),(B97&lt;3.85),A97&gt;=5.05,(D97&lt;0.45),(D97&lt;1.15)),0.091,"shouldnthappen"))))))))))))</f>
        <v>0.258</v>
      </c>
      <c r="R97" s="1" t="n">
        <f aca="false">IF(AND(A97&gt;=7.1,D97&gt;=0.8),0.401,IF(AND((A97&lt;4.5),(G97&lt;0.905),(D97&lt;0.8)),0.024,IF(AND((H97&lt;9.966),G97&gt;=0.905,(D97&lt;0.8)),0.094,IF(AND(H97&gt;=9.966,G97&gt;=0.905,(D97&lt;0.8)),0.026,IF(AND(D97&gt;=2.05,(A97&lt;7.1),D97&gt;=0.8),0.277,IF(AND((H97&lt;5.523),A97&gt;=4.5,(G97&lt;0.905),(D97&lt;0.8)),0.012,IF(AND(H97&gt;=5.523,A97&gt;=4.5,(G97&lt;0.905),(D97&lt;0.8)),0.049,IF(AND((A97&lt;5.3),(D97&lt;2.05),(A97&lt;7.1),D97&gt;=0.8),0.095,IF(AND(A97&gt;=5.3,(D97&lt;2.05),(A97&lt;7.1),D97&gt;=0.8),0.196,"shouldnthappen")))))))))</f>
        <v>0.196</v>
      </c>
      <c r="S97" s="1" t="n">
        <f aca="false">IF(AND(A97&gt;=7.1,D97&gt;=1.35),0.298,IF(AND(G97&gt;=0.905,(D97&lt;0.8),(D97&lt;1.35)),0.068,IF(AND(H97&gt;=9.386,D97&gt;=0.8,(D97&lt;1.35)),0.126,IF(AND((H97&lt;7.426),(H97&lt;9.386),D97&gt;=0.8,(D97&lt;1.35)),0.091,IF(AND((A97&lt;5.3),(G97&lt;0.905),(A97&lt;7.1),D97&gt;=1.35),0.063,IF(AND((D97&lt;2.05),G97&gt;=0.905,(A97&lt;7.1),D97&gt;=1.35),0.015,IF(AND(D97&gt;=2.05,G97&gt;=0.905,(A97&lt;7.1),D97&gt;=1.35),0.089,IF(AND((H97&lt;10.505),(H97&lt;14.344),(G97&lt;0.905),(D97&lt;0.8),(D97&lt;1.35)),0.035,IF(AND((A97&lt;4.85),H97&gt;=14.344,(G97&lt;0.905),(D97&lt;0.8),(D97&lt;1.35)),0.006,IF(AND((B97&lt;2.75),H97&gt;=7.426,(H97&lt;9.386),D97&gt;=0.8,(D97&lt;1.35)),0.021,IF(AND(B97&gt;=2.75,H97&gt;=7.426,(H97&lt;9.386),D97&gt;=0.8,(D97&lt;1.35)),-0.01,IF(AND((B97&lt;2.35),A97&gt;=5.3,(G97&lt;0.905),(A97&lt;7.1),D97&gt;=1.35),0.068,IF(AND(B97&gt;=2.35,A97&gt;=5.3,(G97&lt;0.905),(A97&lt;7.1),D97&gt;=1.35),0.181,IF(AND((H97&lt;11.731),H97&gt;=10.505,(H97&lt;14.344),(G97&lt;0.905),(D97&lt;0.8),(D97&lt;1.35)),0.004,IF(AND(H97&gt;=11.731,H97&gt;=10.505,(H97&lt;14.344),(G97&lt;0.905),(D97&lt;0.8),(D97&lt;1.35)),0.024,IF(AND((H97&lt;14.877),A97&gt;=4.85,H97&gt;=14.344,(G97&lt;0.905),(D97&lt;0.8),(D97&lt;1.35)),0.063,IF(AND(H97&gt;=14.877,A97&gt;=4.85,H97&gt;=14.344,(G97&lt;0.905),(D97&lt;0.8),(D97&lt;1.35)),0.012,"shouldnthappen")))))))))))))))))</f>
        <v>0.126</v>
      </c>
      <c r="T97" s="1" t="n">
        <f aca="false">IF(AND(D97&gt;=0.45,(A97&lt;5.65)),0.067,IF(AND(A97&gt;=7.25,A97&gt;=5.65),0.244,IF(AND((H97&lt;9.966),G97&gt;=0.905,(D97&lt;0.45),(A97&lt;5.65)),0.062,IF(AND(H97&gt;=9.966,G97&gt;=0.905,(D97&lt;0.45),(A97&lt;5.65)),0.012,IF(AND((G97&lt;0.948),D97&gt;=2.05,(A97&lt;7.25),A97&gt;=5.65),0.157,IF(AND(G97&gt;=0.948,D97&gt;=2.05,(A97&lt;7.25),A97&gt;=5.65),0.037,IF(AND(G97&gt;=0.422,(B97&lt;3.15),(G97&lt;0.905),(D97&lt;0.45),(A97&lt;5.65)),0.011,IF(AND((D97&lt;0.25),(G97&lt;0.422),(B97&lt;3.15),(G97&lt;0.905),(D97&lt;0.45),(A97&lt;5.65)),0.04,IF(AND(D97&gt;=0.25,(G97&lt;0.422),(B97&lt;3.15),(G97&lt;0.905),(D97&lt;0.45),(A97&lt;5.65)),0.009,IF(AND((A97&lt;4.85),(B97&lt;3.25),B97&gt;=3.15,(G97&lt;0.905),(D97&lt;0.45),(A97&lt;5.65)),0.008,IF(AND(A97&gt;=4.85,(B97&lt;3.25),B97&gt;=3.15,(G97&lt;0.905),(D97&lt;0.45),(A97&lt;5.65)),-0.017,IF(AND((D97&lt;0.25),B97&gt;=3.25,B97&gt;=3.15,(G97&lt;0.905),(D97&lt;0.45),(A97&lt;5.65)),0.022,IF(AND(D97&gt;=0.25,B97&gt;=3.25,B97&gt;=3.15,(G97&lt;0.905),(D97&lt;0.45),(A97&lt;5.65)),0.009,IF(AND((F97&lt;2.5),(H97&lt;7.692),(G97&lt;0.644),(D97&lt;2.05),(A97&lt;7.25),A97&gt;=5.65),0.018,IF(AND(F97&gt;=2.5,(H97&lt;7.692),(G97&lt;0.644),(D97&lt;2.05),(A97&lt;7.25),A97&gt;=5.65),0.068,IF(AND((B97&lt;2.35),H97&gt;=7.692,(G97&lt;0.644),(D97&lt;2.05),(A97&lt;7.25),A97&gt;=5.65),0.023,IF(AND(B97&gt;=2.35,H97&gt;=7.692,(G97&lt;0.644),(D97&lt;2.05),(A97&lt;7.25),A97&gt;=5.65),0.125,IF(AND((G97&lt;0.766),(G97&lt;0.85),G97&gt;=0.644,(D97&lt;2.05),(A97&lt;7.25),A97&gt;=5.65),0.055,IF(AND(G97&gt;=0.766,(G97&lt;0.85),G97&gt;=0.644,(D97&lt;2.05),(A97&lt;7.25),A97&gt;=5.65),-0,IF(AND((B97&lt;2.95),G97&gt;=0.85,G97&gt;=0.644,(D97&lt;2.05),(A97&lt;7.25),A97&gt;=5.65),0.098,IF(AND(B97&gt;=2.95,G97&gt;=0.85,G97&gt;=0.644,(D97&lt;2.05),(A97&lt;7.25),A97&gt;=5.65),0.013,"shouldnthappen")))))))))))))))))))))</f>
        <v>0.067</v>
      </c>
      <c r="U97" s="1" t="n">
        <f aca="false">IF(AND(A97&gt;=7.25,D97&gt;=1.25),0.186,IF(AND((G97&lt;0.13),D97&gt;=0.35,(D97&lt;1.25)),-0.004,IF(AND(H97&gt;=14.246,(H97&lt;14.344),(D97&lt;0.35),(D97&lt;1.25)),-0.002,IF(AND((A97&lt;4.85),H97&gt;=14.344,(D97&lt;0.35),(D97&lt;1.25)),0.004,IF(AND(G97&gt;=0.446,(G97&lt;0.644),(A97&lt;7.25),D97&gt;=1.25),0.138,IF(AND(A97&gt;=5.45,(H97&lt;14.246),(H97&lt;14.344),(D97&lt;0.35),(D97&lt;1.25)),0.001,IF(AND((H97&lt;14.877),A97&gt;=4.85,H97&gt;=14.344,(D97&lt;0.35),(D97&lt;1.25)),0.035,IF(AND(H97&gt;=14.877,A97&gt;=4.85,H97&gt;=14.344,(D97&lt;0.35),(D97&lt;1.25)),0.007,IF(AND((B97&lt;3.35),H97&gt;=9.448,G97&gt;=0.13,D97&gt;=0.35,(D97&lt;1.25)),0.053,IF(AND(B97&gt;=3.35,H97&gt;=9.448,G97&gt;=0.13,D97&gt;=0.35,(D97&lt;1.25)),0.017,IF(AND((G97&lt;0.44),(G97&lt;0.446),(G97&lt;0.644),(A97&lt;7.25),D97&gt;=1.25),0.079,IF(AND(G97&gt;=0.44,(G97&lt;0.446),(G97&lt;0.644),(A97&lt;7.25),D97&gt;=1.25),0.02,IF(AND((A97&lt;5.95),(G97&lt;0.724),G97&gt;=0.644,(A97&lt;7.25),D97&gt;=1.25),-0.018,IF(AND(A97&gt;=5.95,(G97&lt;0.724),G97&gt;=0.644,(A97&lt;7.25),D97&gt;=1.25),0.027,IF(AND(A97&gt;=6.15,G97&gt;=0.724,G97&gt;=0.644,(A97&lt;7.25),D97&gt;=1.25),0.093,IF(AND((A97&lt;5.05),(A97&lt;5.45),(H97&lt;14.246),(H97&lt;14.344),(D97&lt;0.35),(D97&lt;1.25)),0.011,IF(AND(A97&gt;=5.05,(A97&lt;5.45),(H97&lt;14.246),(H97&lt;14.344),(D97&lt;0.35),(D97&lt;1.25)),0.021,IF(AND((A97&lt;5.4),(B97&lt;3.15),(H97&lt;9.448),G97&gt;=0.13,D97&gt;=0.35,(D97&lt;1.25)),0.007,IF(AND(A97&gt;=5.4,(B97&lt;3.15),(H97&lt;9.448),G97&gt;=0.13,D97&gt;=0.35,(D97&lt;1.25)),-0.011,IF(AND((B97&lt;3.75),B97&gt;=3.15,(H97&lt;9.448),G97&gt;=0.13,D97&gt;=0.35,(D97&lt;1.25)),0.012,IF(AND(B97&gt;=3.75,B97&gt;=3.15,(H97&lt;9.448),G97&gt;=0.13,D97&gt;=0.35,(D97&lt;1.25)),0.046,IF(AND((A97&lt;5.9),(A97&lt;6.15),G97&gt;=0.724,G97&gt;=0.644,(A97&lt;7.25),D97&gt;=1.25),0.06,IF(AND(A97&gt;=5.9,(A97&lt;6.15),G97&gt;=0.724,G97&gt;=0.644,(A97&lt;7.25),D97&gt;=1.25),0.005,"shouldnthappen")))))))))))))))))))))))</f>
        <v>0.079</v>
      </c>
      <c r="V97" s="1" t="n">
        <f aca="false">IF(AND(H97&gt;=15.155,(D97&lt;1.55)),0.084,IF(AND(A97&gt;=7.25,D97&gt;=1.55),0.141,IF(AND((G97&lt;0.043),D97&gt;=1.05,(H97&lt;15.155),(D97&lt;1.55)),-0.007,IF(AND(D97&gt;=1.85,G97&gt;=0.755,(A97&lt;7.25),D97&gt;=1.55),0.051,IF(AND((H97&lt;9.966),G97&gt;=0.905,(D97&lt;1.05),(H97&lt;15.155),(D97&lt;1.55)),0.043,IF(AND(H97&gt;=9.966,G97&gt;=0.905,(D97&lt;1.05),(H97&lt;15.155),(D97&lt;1.55)),0.007,IF(AND((G97&lt;0.278),(G97&lt;0.361),(G97&lt;0.755),(A97&lt;7.25),D97&gt;=1.55),0.08,IF(AND((A97&lt;5.8),G97&gt;=0.361,(G97&lt;0.755),(A97&lt;7.25),D97&gt;=1.55),0.019,IF(AND((A97&lt;6.05),(D97&lt;1.85),G97&gt;=0.755,(A97&lt;7.25),D97&gt;=1.55),0.01,IF(AND(A97&gt;=6.05,(D97&lt;1.85),G97&gt;=0.755,(A97&lt;7.25),D97&gt;=1.55),0.002,IF(AND((G97&lt;0.486),(B97&lt;3.15),(G97&lt;0.905),(D97&lt;1.05),(H97&lt;15.155),(D97&lt;1.55)),0.026,IF(AND(G97&gt;=0.486,(B97&lt;3.15),(G97&lt;0.905),(D97&lt;1.05),(H97&lt;15.155),(D97&lt;1.55)),0.001,IF(AND((B97&lt;3.25),B97&gt;=3.15,(G97&lt;0.905),(D97&lt;1.05),(H97&lt;15.155),(D97&lt;1.55)),-0.003,IF(AND(B97&gt;=3.25,B97&gt;=3.15,(G97&lt;0.905),(D97&lt;1.05),(H97&lt;15.155),(D97&lt;1.55)),0.012,IF(AND((H97&lt;7.426),(H97&lt;8.769),G97&gt;=0.043,D97&gt;=1.05,(H97&lt;15.155),(D97&lt;1.55)),0.041,IF(AND(H97&gt;=7.426,(H97&lt;8.769),G97&gt;=0.043,D97&gt;=1.05,(H97&lt;15.155),(D97&lt;1.55)),-0.008,IF(AND((H97&lt;10.696),H97&gt;=8.769,G97&gt;=0.043,D97&gt;=1.05,(H97&lt;15.155),(D97&lt;1.55)),0.069,IF(AND(H97&gt;=10.696,H97&gt;=8.769,G97&gt;=0.043,D97&gt;=1.05,(H97&lt;15.155),(D97&lt;1.55)),0.033,IF(AND((D97&lt;2.2),G97&gt;=0.278,(G97&lt;0.361),(G97&lt;0.755),(A97&lt;7.25),D97&gt;=1.55),0.022,IF(AND(D97&gt;=2.2,G97&gt;=0.278,(G97&lt;0.361),(G97&lt;0.755),(A97&lt;7.25),D97&gt;=1.55),-0.027,IF(AND((H97&lt;12.626),A97&gt;=5.8,G97&gt;=0.361,(G97&lt;0.755),(A97&lt;7.25),D97&gt;=1.55),0.126,IF(AND(H97&gt;=12.626,A97&gt;=5.8,G97&gt;=0.361,(G97&lt;0.755),(A97&lt;7.25),D97&gt;=1.55),0.065,"shouldnthappen"))))))))))))))))))))))</f>
        <v>0.069</v>
      </c>
      <c r="W97" s="1" t="n">
        <f aca="false">IF(AND(H97&gt;=15.155,(D97&lt;1.55)),0.064,IF(AND(A97&gt;=7.45,D97&gt;=1.55),0.115,IF(AND(B97&gt;=3.15,(H97&lt;10.257),(A97&lt;7.45),D97&gt;=1.55),0.097,IF(AND((A97&lt;4.85),H97&gt;=14.344,(D97&lt;0.35),(H97&lt;15.155),(D97&lt;1.55)),0.003,IF(AND(A97&gt;=6.05,(G97&lt;0.169),D97&gt;=0.35,(H97&lt;15.155),(D97&lt;1.55)),-0.008,IF(AND((G97&lt;0.181),G97&gt;=0.169,D97&gt;=0.35,(H97&lt;15.155),(D97&lt;1.55)),0.065,IF(AND(B97&gt;=3.05,(B97&lt;3.15),(H97&lt;10.257),(A97&lt;7.45),D97&gt;=1.55),-0.023,IF(AND(H97&gt;=11.854,(G97&lt;0.613),H97&gt;=10.257,(A97&lt;7.45),D97&gt;=1.55),0.068,IF(AND((D97&lt;0.25),(B97&lt;3.15),(H97&lt;14.344),(D97&lt;0.35),(H97&lt;15.155),(D97&lt;1.55)),0.014,IF(AND(D97&gt;=0.25,(B97&lt;3.15),(H97&lt;14.344),(D97&lt;0.35),(H97&lt;15.155),(D97&lt;1.55)),0.002,IF(AND((A97&lt;5.05),B97&gt;=3.15,(H97&lt;14.344),(D97&lt;0.35),(H97&lt;15.155),(D97&lt;1.55)),-0.001,IF(AND(A97&gt;=5.05,B97&gt;=3.15,(H97&lt;14.344),(D97&lt;0.35),(H97&lt;15.155),(D97&lt;1.55)),0.009,IF(AND((H97&lt;14.877),A97&gt;=4.85,H97&gt;=14.344,(D97&lt;0.35),(H97&lt;15.155),(D97&lt;1.55)),0.023,IF(AND(H97&gt;=14.877,A97&gt;=4.85,H97&gt;=14.344,(D97&lt;0.35),(H97&lt;15.155),(D97&lt;1.55)),0.004,IF(AND((H97&lt;13.602),(A97&lt;6.05),(G97&lt;0.169),D97&gt;=0.35,(H97&lt;15.155),(D97&lt;1.55)),0.023,IF(AND(H97&gt;=13.602,(A97&lt;6.05),(G97&lt;0.169),D97&gt;=0.35,(H97&lt;15.155),(D97&lt;1.55)),-0.006,IF(AND((B97&lt;2.95),G97&gt;=0.181,G97&gt;=0.169,D97&gt;=0.35,(H97&lt;15.155),(D97&lt;1.55)),0.019,IF(AND(B97&gt;=2.95,G97&gt;=0.181,G97&gt;=0.169,D97&gt;=0.35,(H97&lt;15.155),(D97&lt;1.55)),0.034,IF(AND((A97&lt;5.35),(B97&lt;3.05),(B97&lt;3.15),(H97&lt;10.257),(A97&lt;7.45),D97&gt;=1.55),0.009,IF(AND(A97&gt;=5.35,(B97&lt;3.05),(B97&lt;3.15),(H97&lt;10.257),(A97&lt;7.45),D97&gt;=1.55),0.058,IF(AND((B97&lt;2.9),(H97&lt;11.854),(G97&lt;0.613),H97&gt;=10.257,(A97&lt;7.45),D97&gt;=1.55),0.037,IF(AND(B97&gt;=2.9,(H97&lt;11.854),(G97&lt;0.613),H97&gt;=10.257,(A97&lt;7.45),D97&gt;=1.55),-0.005,IF(AND((A97&lt;6.4),(G97&lt;0.711),G97&gt;=0.613,H97&gt;=10.257,(A97&lt;7.45),D97&gt;=1.55),0.001,IF(AND(A97&gt;=6.4,(G97&lt;0.711),G97&gt;=0.613,H97&gt;=10.257,(A97&lt;7.45),D97&gt;=1.55),-0.002,IF(AND((D97&lt;1.9),G97&gt;=0.711,G97&gt;=0.613,H97&gt;=10.257,(A97&lt;7.45),D97&gt;=1.55),0.007,IF(AND(D97&gt;=1.9,G97&gt;=0.711,G97&gt;=0.613,H97&gt;=10.257,(A97&lt;7.45),D97&gt;=1.55),0.023,"shouldnthappen"))))))))))))))))))))))))))</f>
        <v>0.019</v>
      </c>
      <c r="X97" s="1" t="n">
        <f aca="false">IF(AND(H97&gt;=15.155,(F97&lt;2.5)),0.049,IF(AND(A97&gt;=7.45,F97&gt;=2.5),0.089,IF(AND((G97&lt;0.107),(G97&lt;0.364),(A97&lt;7.45),F97&gt;=2.5),0.055,IF(AND(A97&gt;=5.75,(G97&lt;0.572),(D97&lt;1.25),(H97&lt;15.155),(F97&lt;2.5)),-0.018,IF(AND((A97&lt;5.7),(H97&lt;12.626),G97&gt;=0.364,(A97&lt;7.45),F97&gt;=2.5),0.012,IF(AND(A97&gt;=5.7,(H97&lt;12.626),G97&gt;=0.364,(A97&lt;7.45),F97&gt;=2.5),0.065,IF(AND((G97&lt;0.628),H97&gt;=12.626,G97&gt;=0.364,(A97&lt;7.45),F97&gt;=2.5),0.047,IF(AND((G97&lt;0.545),(A97&lt;5.75),(G97&lt;0.572),(D97&lt;1.25),(H97&lt;15.155),(F97&lt;2.5)),0.007,IF(AND(G97&gt;=0.545,(A97&lt;5.75),(G97&lt;0.572),(D97&lt;1.25),(H97&lt;15.155),(F97&lt;2.5)),-0.009,IF(AND((D97&lt;0.3),(H97&lt;11.788),G97&gt;=0.572,(D97&lt;1.25),(H97&lt;15.155),(F97&lt;2.5)),0.01,IF(AND(D97&gt;=0.3,(H97&lt;11.788),G97&gt;=0.572,(D97&lt;1.25),(H97&lt;15.155),(F97&lt;2.5)),0.03,IF(AND((A97&lt;4.75),H97&gt;=11.788,G97&gt;=0.572,(D97&lt;1.25),(H97&lt;15.155),(F97&lt;2.5)),0.001,IF(AND(A97&gt;=4.75,H97&gt;=11.788,G97&gt;=0.572,(D97&lt;1.25),(H97&lt;15.155),(F97&lt;2.5)),0.01,IF(AND((A97&lt;5.5),(A97&lt;6.15),(G97&lt;0.652),D97&gt;=1.25,(H97&lt;15.155),(F97&lt;2.5)),0.014,IF(AND(A97&gt;=5.5,(A97&lt;6.15),(G97&lt;0.652),D97&gt;=1.25,(H97&lt;15.155),(F97&lt;2.5)),0.049,IF(AND((H97&lt;12.206),A97&gt;=6.15,(G97&lt;0.652),D97&gt;=1.25,(H97&lt;15.155),(F97&lt;2.5)),-0.009,IF(AND(H97&gt;=12.206,A97&gt;=6.15,(G97&lt;0.652),D97&gt;=1.25,(H97&lt;15.155),(F97&lt;2.5)),0.021,IF(AND((A97&lt;5.55),(A97&lt;6.2),G97&gt;=0.652,D97&gt;=1.25,(H97&lt;15.155),(F97&lt;2.5)),0.011,IF(AND(A97&gt;=5.55,(A97&lt;6.2),G97&gt;=0.652,D97&gt;=1.25,(H97&lt;15.155),(F97&lt;2.5)),-0.019,IF(AND((B97&lt;3.2),A97&gt;=6.2,G97&gt;=0.652,D97&gt;=1.25,(H97&lt;15.155),(F97&lt;2.5)),0.025,IF(AND(B97&gt;=3.2,A97&gt;=6.2,G97&gt;=0.652,D97&gt;=1.25,(H97&lt;15.155),(F97&lt;2.5)),0.001,IF(AND((G97&lt;0.183),(G97&lt;0.301),G97&gt;=0.107,(G97&lt;0.364),(A97&lt;7.45),F97&gt;=2.5),-0.009,IF(AND(G97&gt;=0.183,(G97&lt;0.301),G97&gt;=0.107,(G97&lt;0.364),(A97&lt;7.45),F97&gt;=2.5),0.022,IF(AND((D97&lt;2.2),G97&gt;=0.301,G97&gt;=0.107,(G97&lt;0.364),(A97&lt;7.45),F97&gt;=2.5),0.004,IF(AND(D97&gt;=2.2,G97&gt;=0.301,G97&gt;=0.107,(G97&lt;0.364),(A97&lt;7.45),F97&gt;=2.5),-0.02,IF(AND((G97&lt;0.787),G97&gt;=0.628,H97&gt;=12.626,G97&gt;=0.364,(A97&lt;7.45),F97&gt;=2.5),-0.001,IF(AND(G97&gt;=0.787,G97&gt;=0.628,H97&gt;=12.626,G97&gt;=0.364,(A97&lt;7.45),F97&gt;=2.5),0.016,"shouldnthappen")))))))))))))))))))))))))))</f>
        <v>0.049</v>
      </c>
      <c r="Y97" s="1" t="n">
        <f aca="false">IF(AND(H97&gt;=15.155,(D97&lt;1.55)),0.037,IF(AND(D97&gt;=2.45,(A97&lt;7.45),D97&gt;=1.55),0.054,IF(AND((A97&lt;7.8),A97&gt;=7.45,D97&gt;=1.55),0.078,IF(AND(A97&gt;=7.8,A97&gt;=7.45,D97&gt;=1.55),0.021,IF(AND(A97&gt;=6.2,G97&gt;=0.68,D97&gt;=1.25,(H97&lt;15.155),(D97&lt;1.55)),0.019,IF(AND((B97&lt;2.65),(A97&lt;4.95),(G97&lt;0.572),(D97&lt;1.25),(H97&lt;15.155),(D97&lt;1.55)),0.021,IF(AND(B97&gt;=2.65,(A97&lt;4.95),(G97&lt;0.572),(D97&lt;1.25),(H97&lt;15.155),(D97&lt;1.55)),0.006,IF(AND((H97&lt;14.344),A97&gt;=4.95,(G97&lt;0.572),(D97&lt;1.25),(H97&lt;15.155),(D97&lt;1.55)),-0.005,IF(AND(H97&gt;=14.344,A97&gt;=4.95,(G97&lt;0.572),(D97&lt;1.25),(H97&lt;15.155),(D97&lt;1.55)),0.013,IF(AND((G97&lt;0.833),(H97&lt;11.788),G97&gt;=0.572,(D97&lt;1.25),(H97&lt;15.155),(D97&lt;1.55)),0.009,IF(AND(G97&gt;=0.833,(H97&lt;11.788),G97&gt;=0.572,(D97&lt;1.25),(H97&lt;15.155),(D97&lt;1.55)),0.024,IF(AND((A97&lt;4.75),H97&gt;=11.788,G97&gt;=0.572,(D97&lt;1.25),(H97&lt;15.155),(D97&lt;1.55)),0.001,IF(AND(A97&gt;=4.75,H97&gt;=11.788,G97&gt;=0.572,(D97&lt;1.25),(H97&lt;15.155),(D97&lt;1.55)),0.008,IF(AND((A97&lt;5.65),(A97&lt;6.15),(G97&lt;0.68),D97&gt;=1.25,(H97&lt;15.155),(D97&lt;1.55)),0.017,IF(AND(A97&gt;=5.65,(A97&lt;6.15),(G97&lt;0.68),D97&gt;=1.25,(H97&lt;15.155),(D97&lt;1.55)),0.039,IF(AND((G97&lt;0.436),A97&gt;=6.15,(G97&lt;0.68),D97&gt;=1.25,(H97&lt;15.155),(D97&lt;1.55)),-0.004,IF(AND(G97&gt;=0.436,A97&gt;=6.15,(G97&lt;0.68),D97&gt;=1.25,(H97&lt;15.155),(D97&lt;1.55)),0.022,IF(AND((A97&lt;5.55),(A97&lt;6.2),G97&gt;=0.68,D97&gt;=1.25,(H97&lt;15.155),(D97&lt;1.55)),0.009,IF(AND(A97&gt;=5.55,(A97&lt;6.2),G97&gt;=0.68,D97&gt;=1.25,(H97&lt;15.155),(D97&lt;1.55)),-0.016,IF(AND((G97&lt;0.107),(G97&lt;0.361),(G97&lt;0.613),(D97&lt;2.45),(A97&lt;7.45),D97&gt;=1.55),0.042,IF(AND(G97&gt;=0.107,(G97&lt;0.361),(G97&lt;0.613),(D97&lt;2.45),(A97&lt;7.45),D97&gt;=1.55),0.002,IF(AND((D97&lt;2.35),G97&gt;=0.361,(G97&lt;0.613),(D97&lt;2.45),(A97&lt;7.45),D97&gt;=1.55),0.051,IF(AND(D97&gt;=2.35,G97&gt;=0.361,(G97&lt;0.613),(D97&lt;2.45),(A97&lt;7.45),D97&gt;=1.55),0.016,IF(AND((A97&lt;6.4),(G97&lt;0.711),G97&gt;=0.613,(D97&lt;2.45),(A97&lt;7.45),D97&gt;=1.55),0.001,IF(AND(A97&gt;=6.4,(G97&lt;0.711),G97&gt;=0.613,(D97&lt;2.45),(A97&lt;7.45),D97&gt;=1.55),-0.002,IF(AND((B97&lt;2.95),G97&gt;=0.711,G97&gt;=0.613,(D97&lt;2.45),(A97&lt;7.45),D97&gt;=1.55),0.023,IF(AND(B97&gt;=2.95,G97&gt;=0.711,G97&gt;=0.613,(D97&lt;2.45),(A97&lt;7.45),D97&gt;=1.55),0.01,"shouldnthappen")))))))))))))))))))))))))))</f>
        <v>0.017</v>
      </c>
      <c r="Z97" s="1" t="n">
        <f aca="false">IF(AND(A97&gt;=7.45,D97&gt;=1.75),0.056,IF(AND(H97&gt;=15.059,A97&gt;=5.55,(D97&lt;1.75)),0.028,IF(AND((D97&lt;0.35),G97&gt;=0.905,(A97&lt;5.55),(D97&lt;1.75)),0.005,IF(AND(D97&gt;=0.35,G97&gt;=0.905,(A97&lt;5.55),(D97&lt;1.75)),0.026,IF(AND((H97&lt;8.711),D97&gt;=2.45,(A97&lt;7.45),D97&gt;=1.75),0.011,IF(AND(H97&gt;=8.711,D97&gt;=2.45,(A97&lt;7.45),D97&gt;=1.75),0.049,IF(AND((G97&lt;0.107),(G97&lt;0.487),(D97&lt;2.45),(A97&lt;7.45),D97&gt;=1.75),0.032,IF(AND((H97&lt;10.915),(A97&lt;4.5),(B97&lt;3.15),(G97&lt;0.905),(A97&lt;5.55),(D97&lt;1.75)),-0.001,IF(AND(H97&gt;=10.915,(A97&lt;4.5),(B97&lt;3.15),(G97&lt;0.905),(A97&lt;5.55),(D97&lt;1.75)),0.003,IF(AND((A97&lt;5.05),A97&gt;=4.5,(B97&lt;3.15),(G97&lt;0.905),(A97&lt;5.55),(D97&lt;1.75)),0.015,IF(AND(A97&gt;=5.05,A97&gt;=4.5,(B97&lt;3.15),(G97&lt;0.905),(A97&lt;5.55),(D97&lt;1.75)),0.006,IF(AND((G97&lt;0.05),(G97&lt;0.091),B97&gt;=3.15,(G97&lt;0.905),(A97&lt;5.55),(D97&lt;1.75)),0.001,IF(AND(G97&gt;=0.05,(G97&lt;0.091),B97&gt;=3.15,(G97&lt;0.905),(A97&lt;5.55),(D97&lt;1.75)),0.008,IF(AND((G97&lt;0.587),G97&gt;=0.091,B97&gt;=3.15,(G97&lt;0.905),(A97&lt;5.55),(D97&lt;1.75)),-0.003,IF(AND(G97&gt;=0.587,G97&gt;=0.091,B97&gt;=3.15,(G97&lt;0.905),(A97&lt;5.55),(D97&lt;1.75)),0.004,IF(AND((F97&lt;2.5),(B97&lt;2.85),(G97&lt;0.419),(H97&lt;15.059),A97&gt;=5.55,(D97&lt;1.75)),0.041,IF(AND(F97&gt;=2.5,(B97&lt;2.85),(G97&lt;0.419),(H97&lt;15.059),A97&gt;=5.55,(D97&lt;1.75)),0.015,IF(AND((G97&lt;0.164),B97&gt;=2.85,(G97&lt;0.419),(H97&lt;15.059),A97&gt;=5.55,(D97&lt;1.75)),0.01,IF(AND(G97&gt;=0.164,B97&gt;=2.85,(G97&lt;0.419),(H97&lt;15.059),A97&gt;=5.55,(D97&lt;1.75)),-0.001,IF(AND((B97&lt;2.55),(B97&lt;2.95),G97&gt;=0.419,(H97&lt;15.059),A97&gt;=5.55,(D97&lt;1.75)),0.014,IF(AND(B97&gt;=2.55,(B97&lt;2.95),G97&gt;=0.419,(H97&lt;15.059),A97&gt;=5.55,(D97&lt;1.75)),-0.013,IF(AND((D97&lt;1.55),B97&gt;=2.95,G97&gt;=0.419,(H97&lt;15.059),A97&gt;=5.55,(D97&lt;1.75)),0.023,IF(AND(D97&gt;=1.55,B97&gt;=2.95,G97&gt;=0.419,(H97&lt;15.059),A97&gt;=5.55,(D97&lt;1.75)),0.005,IF(AND((H97&lt;13.278),G97&gt;=0.107,(G97&lt;0.487),(D97&lt;2.45),(A97&lt;7.45),D97&gt;=1.75),-0.009,IF(AND(H97&gt;=13.278,G97&gt;=0.107,(G97&lt;0.487),(D97&lt;2.45),(A97&lt;7.45),D97&gt;=1.75),0.017,IF(AND((D97&lt;2.35),(G97&lt;0.571),G97&gt;=0.487,(D97&lt;2.45),(A97&lt;7.45),D97&gt;=1.75),0.053,IF(AND(D97&gt;=2.35,(G97&lt;0.571),G97&gt;=0.487,(D97&lt;2.45),(A97&lt;7.45),D97&gt;=1.75),0.009,IF(AND((G97&lt;0.779),G97&gt;=0.571,G97&gt;=0.487,(D97&lt;2.45),(A97&lt;7.45),D97&gt;=1.75),0.006,IF(AND(G97&gt;=0.779,G97&gt;=0.571,G97&gt;=0.487,(D97&lt;2.45),(A97&lt;7.45),D97&gt;=1.75),0.016,"shouldnthappen")))))))))))))))))))))))))))))</f>
        <v>0.041</v>
      </c>
      <c r="AA97" s="1" t="n">
        <f aca="false">IF(AND((A97&lt;7.8),A97&gt;=7.45,D97&gt;=1.75),0.051,IF(AND(A97&gt;=7.8,A97&gt;=7.45,D97&gt;=1.75),0.01,IF(AND(B97&gt;=3.35,B97&gt;=3.25,(A97&lt;7.45),D97&gt;=1.75),0.016,IF(AND((H97&lt;8.308),(D97&lt;0.15),(H97&lt;13.655),(D97&lt;0.35),(D97&lt;1.75)),0.009,IF(AND((H97&lt;14.529),(G97&lt;0.293),H97&gt;=13.655,(D97&lt;0.35),(D97&lt;1.75)),0.011,IF(AND(H97&gt;=14.529,(G97&lt;0.293),H97&gt;=13.655,(D97&lt;0.35),(D97&lt;1.75)),0.001,IF(AND(D97&gt;=0.25,G97&gt;=0.293,H97&gt;=13.655,(D97&lt;0.35),(D97&lt;1.75)),-0.004,IF(AND(H97&gt;=10.635,(H97&lt;10.696),(H97&lt;13.906),D97&gt;=0.35,(D97&lt;1.75)),0.036,IF(AND(G97&gt;=0.833,H97&gt;=10.696,(H97&lt;13.906),D97&gt;=0.35,(D97&lt;1.75)),0.016,IF(AND((A97&lt;6.65),(G97&lt;0.247),H97&gt;=13.906,D97&gt;=0.35,(D97&lt;1.75)),-0.008,IF(AND(A97&gt;=6.65,(G97&lt;0.247),H97&gt;=13.906,D97&gt;=0.35,(D97&lt;1.75)),0.011,IF(AND((B97&lt;2.45),G97&gt;=0.247,H97&gt;=13.906,D97&gt;=0.35,(D97&lt;1.75)),0,IF(AND((D97&lt;1.85),(B97&lt;2.95),(B97&lt;3.25),(A97&lt;7.45),D97&gt;=1.75),0.033,IF(AND((G97&lt;0.428),(B97&lt;3.35),B97&gt;=3.25,(A97&lt;7.45),D97&gt;=1.75),0.009,IF(AND(G97&gt;=0.428,(B97&lt;3.35),B97&gt;=3.25,(A97&lt;7.45),D97&gt;=1.75),0.042,IF(AND((A97&lt;4.6),H97&gt;=8.308,(D97&lt;0.15),(H97&lt;13.655),(D97&lt;0.35),(D97&lt;1.75)),0.003,IF(AND(A97&gt;=4.6,H97&gt;=8.308,(D97&lt;0.15),(H97&lt;13.655),(D97&lt;0.35),(D97&lt;1.75)),0,IF(AND((H97&lt;8.834),(A97&lt;5.05),D97&gt;=0.15,(H97&lt;13.655),(D97&lt;0.35),(D97&lt;1.75)),0.002,IF(AND(H97&gt;=8.834,(A97&lt;5.05),D97&gt;=0.15,(H97&lt;13.655),(D97&lt;0.35),(D97&lt;1.75)),-0.008,IF(AND((A97&lt;5.45),A97&gt;=5.05,D97&gt;=0.15,(H97&lt;13.655),(D97&lt;0.35),(D97&lt;1.75)),0.003,IF(AND(A97&gt;=5.45,A97&gt;=5.05,D97&gt;=0.15,(H97&lt;13.655),(D97&lt;0.35),(D97&lt;1.75)),-0.002,IF(AND((A97&lt;5.3),(D97&lt;0.25),G97&gt;=0.293,H97&gt;=13.655,(D97&lt;0.35),(D97&lt;1.75)),0.007,IF(AND(A97&gt;=5.3,(D97&lt;0.25),G97&gt;=0.293,H97&gt;=13.655,(D97&lt;0.35),(D97&lt;1.75)),0.001,IF(AND((H97&lt;7.309),(H97&lt;10.635),(H97&lt;10.696),(H97&lt;13.906),D97&gt;=0.35,(D97&lt;1.75)),0.014,IF(AND(H97&gt;=7.309,(H97&lt;10.635),(H97&lt;10.696),(H97&lt;13.906),D97&gt;=0.35,(D97&lt;1.75)),0.006,IF(AND((H97&lt;12.093),(G97&lt;0.833),H97&gt;=10.696,(H97&lt;13.906),D97&gt;=0.35,(D97&lt;1.75)),-0.01,IF(AND(H97&gt;=12.093,(G97&lt;0.833),H97&gt;=10.696,(H97&lt;13.906),D97&gt;=0.35,(D97&lt;1.75)),0.004,IF(AND((G97&lt;0.823),B97&gt;=2.45,G97&gt;=0.247,H97&gt;=13.906,D97&gt;=0.35,(D97&lt;1.75)),0.026,IF(AND(G97&gt;=0.823,B97&gt;=2.45,G97&gt;=0.247,H97&gt;=13.906,D97&gt;=0.35,(D97&lt;1.75)),0.006,IF(AND((H97&lt;11.121),D97&gt;=1.85,(B97&lt;2.95),(B97&lt;3.25),(A97&lt;7.45),D97&gt;=1.75),0.013,IF(AND(H97&gt;=11.121,D97&gt;=1.85,(B97&lt;2.95),(B97&lt;3.25),(A97&lt;7.45),D97&gt;=1.75),0.005,IF(AND((A97&lt;6.05),(A97&lt;6.45),B97&gt;=2.95,(B97&lt;3.25),(A97&lt;7.45),D97&gt;=1.75),0.001,IF(AND(A97&gt;=6.05,(A97&lt;6.45),B97&gt;=2.95,(B97&lt;3.25),(A97&lt;7.45),D97&gt;=1.75),-0.005,IF(AND((G97&lt;0.42),A97&gt;=6.45,B97&gt;=2.95,(B97&lt;3.25),(A97&lt;7.45),D97&gt;=1.75),0.004,IF(AND(G97&gt;=0.42,A97&gt;=6.45,B97&gt;=2.95,(B97&lt;3.25),(A97&lt;7.45),D97&gt;=1.75),0.019,"shouldnthappen")))))))))))))))))))))))))))))))))))</f>
        <v>0.006</v>
      </c>
      <c r="AB97" s="1" t="n">
        <f aca="false">+ 0.5</f>
        <v>0.5</v>
      </c>
    </row>
    <row r="98" customFormat="false" ht="13.8" hidden="false" customHeight="false" outlineLevel="0" collapsed="false">
      <c r="A98" s="11" t="n">
        <v>5.7</v>
      </c>
      <c r="B98" s="1" t="n">
        <v>3</v>
      </c>
      <c r="C98" s="1" t="n">
        <v>4.2</v>
      </c>
      <c r="D98" s="1" t="n">
        <v>1.2</v>
      </c>
      <c r="E98" s="1" t="s">
        <v>92</v>
      </c>
      <c r="F98" s="1" t="n">
        <v>2</v>
      </c>
      <c r="G98" s="1" t="n">
        <v>0.593679995508865</v>
      </c>
      <c r="H98" s="18" t="n">
        <v>9.5087788503617</v>
      </c>
      <c r="I98" s="1" t="n">
        <f aca="false">C98</f>
        <v>4.2</v>
      </c>
      <c r="J98" s="1" t="n">
        <f aca="false">SUM(M98:AB98)</f>
        <v>4.14</v>
      </c>
      <c r="K98" s="15" t="n">
        <f aca="false">1-SQRT(VAR(M98:AB98, I98)) / AVERAGE(M98:AB98)</f>
        <v>-2.86981816800326</v>
      </c>
      <c r="L98" s="1" t="n">
        <f aca="false">(J98-I98)/I98</f>
        <v>-0.0142857142857144</v>
      </c>
      <c r="M98" s="1" t="n">
        <f aca="false">IF(AND((H98&lt;5.245),(D98&lt;0.8)),0.075,IF(AND(H98&gt;=5.245,(D98&lt;0.8)),0.279,IF(AND((D98&lt;1.45),D98&gt;=0.8),1.043,IF(AND(D98&gt;=1.45,D98&gt;=0.8),1.423,"shouldnthappen"))))</f>
        <v>1.043</v>
      </c>
      <c r="N98" s="1" t="n">
        <f aca="false">IF(AND((A98&lt;4.35),(D98&lt;0.8)),0.048,IF(AND(A98&gt;=4.35,(D98&lt;0.8)),0.198,IF(AND(F98&gt;=2.5,D98&gt;=0.8),1.048,IF(AND((A98&lt;5.15),(F98&lt;2.5),D98&gt;=0.8),0.321,IF(AND(A98&gt;=5.15,(F98&lt;2.5),D98&gt;=0.8),0.783,"shouldnthappen")))))</f>
        <v>0.783</v>
      </c>
      <c r="O98" s="1" t="n">
        <f aca="false">IF(AND((H98&lt;5.245),(D98&lt;0.8)),0.034,IF(AND((A98&lt;5.9),D98&gt;=0.8),0.489,IF(AND(A98&gt;=5.9,D98&gt;=0.8),0.721,IF(AND((A98&lt;4.35),H98&gt;=5.245,(D98&lt;0.8)),0.041,IF(AND(A98&gt;=4.35,H98&gt;=5.245,(D98&lt;0.8)),0.142,"shouldnthappen")))))</f>
        <v>0.489</v>
      </c>
      <c r="P98" s="1" t="n">
        <f aca="false">IF(AND((B98&lt;2.8),(D98&lt;1.15)),0.244,IF(AND((D98&lt;1.75),D98&gt;=1.15),0.396,IF(AND(D98&gt;=1.75,D98&gt;=1.15),0.554,IF(AND((A98&lt;5.05),B98&gt;=2.8,(D98&lt;1.15)),0.078,IF(AND((H98&lt;14.877),A98&gt;=5.05,B98&gt;=2.8,(D98&lt;1.15)),0.118,IF(AND(H98&gt;=14.877,A98&gt;=5.05,B98&gt;=2.8,(D98&lt;1.15)),0.027,"shouldnthappen"))))))</f>
        <v>0.396</v>
      </c>
      <c r="Q98" s="1" t="n">
        <f aca="false">IF(AND(D98&gt;=0.45,(D98&lt;1.15)),0.17,IF(AND(A98&gt;=7.1,D98&gt;=1.15),0.539,IF(AND((A98&lt;6.25),(A98&lt;7.1),D98&gt;=1.15),0.258,IF(AND(A98&gt;=6.25,(A98&lt;7.1),D98&gt;=1.15),0.344,IF(AND(G98&gt;=0.418,(A98&lt;5.05),(D98&lt;0.45),(D98&lt;1.15)),0.033,IF(AND((H98&lt;14.494),(G98&lt;0.418),(A98&lt;5.05),(D98&lt;0.45),(D98&lt;1.15)),0.061,IF(AND(H98&gt;=14.494,(G98&lt;0.418),(A98&lt;5.05),(D98&lt;0.45),(D98&lt;1.15)),0.015,IF(AND(H98&gt;=14.877,(B98&lt;3.85),A98&gt;=5.05,(D98&lt;0.45),(D98&lt;1.15)),0.023,IF(AND((B98&lt;4),B98&gt;=3.85,A98&gt;=5.05,(D98&lt;0.45),(D98&lt;1.15)),0.009,IF(AND(B98&gt;=4,B98&gt;=3.85,A98&gt;=5.05,(D98&lt;0.45),(D98&lt;1.15)),0.052,IF(AND((G98&lt;0.05),(H98&lt;14.877),(B98&lt;3.85),A98&gt;=5.05,(D98&lt;0.45),(D98&lt;1.15)),0.024,IF(AND(G98&gt;=0.05,(H98&lt;14.877),(B98&lt;3.85),A98&gt;=5.05,(D98&lt;0.45),(D98&lt;1.15)),0.091,"shouldnthappen"))))))))))))</f>
        <v>0.258</v>
      </c>
      <c r="R98" s="1" t="n">
        <f aca="false">IF(AND(A98&gt;=7.1,D98&gt;=0.8),0.401,IF(AND((A98&lt;4.5),(G98&lt;0.905),(D98&lt;0.8)),0.024,IF(AND((H98&lt;9.966),G98&gt;=0.905,(D98&lt;0.8)),0.094,IF(AND(H98&gt;=9.966,G98&gt;=0.905,(D98&lt;0.8)),0.026,IF(AND(D98&gt;=2.05,(A98&lt;7.1),D98&gt;=0.8),0.277,IF(AND((H98&lt;5.523),A98&gt;=4.5,(G98&lt;0.905),(D98&lt;0.8)),0.012,IF(AND(H98&gt;=5.523,A98&gt;=4.5,(G98&lt;0.905),(D98&lt;0.8)),0.049,IF(AND((A98&lt;5.3),(D98&lt;2.05),(A98&lt;7.1),D98&gt;=0.8),0.095,IF(AND(A98&gt;=5.3,(D98&lt;2.05),(A98&lt;7.1),D98&gt;=0.8),0.196,"shouldnthappen")))))))))</f>
        <v>0.196</v>
      </c>
      <c r="S98" s="1" t="n">
        <f aca="false">IF(AND(A98&gt;=7.1,D98&gt;=1.35),0.298,IF(AND(G98&gt;=0.905,(D98&lt;0.8),(D98&lt;1.35)),0.068,IF(AND(H98&gt;=9.386,D98&gt;=0.8,(D98&lt;1.35)),0.126,IF(AND((H98&lt;7.426),(H98&lt;9.386),D98&gt;=0.8,(D98&lt;1.35)),0.091,IF(AND((A98&lt;5.3),(G98&lt;0.905),(A98&lt;7.1),D98&gt;=1.35),0.063,IF(AND((D98&lt;2.05),G98&gt;=0.905,(A98&lt;7.1),D98&gt;=1.35),0.015,IF(AND(D98&gt;=2.05,G98&gt;=0.905,(A98&lt;7.1),D98&gt;=1.35),0.089,IF(AND((H98&lt;10.505),(H98&lt;14.344),(G98&lt;0.905),(D98&lt;0.8),(D98&lt;1.35)),0.035,IF(AND((A98&lt;4.85),H98&gt;=14.344,(G98&lt;0.905),(D98&lt;0.8),(D98&lt;1.35)),0.006,IF(AND((B98&lt;2.75),H98&gt;=7.426,(H98&lt;9.386),D98&gt;=0.8,(D98&lt;1.35)),0.021,IF(AND(B98&gt;=2.75,H98&gt;=7.426,(H98&lt;9.386),D98&gt;=0.8,(D98&lt;1.35)),-0.01,IF(AND((B98&lt;2.35),A98&gt;=5.3,(G98&lt;0.905),(A98&lt;7.1),D98&gt;=1.35),0.068,IF(AND(B98&gt;=2.35,A98&gt;=5.3,(G98&lt;0.905),(A98&lt;7.1),D98&gt;=1.35),0.181,IF(AND((H98&lt;11.731),H98&gt;=10.505,(H98&lt;14.344),(G98&lt;0.905),(D98&lt;0.8),(D98&lt;1.35)),0.004,IF(AND(H98&gt;=11.731,H98&gt;=10.505,(H98&lt;14.344),(G98&lt;0.905),(D98&lt;0.8),(D98&lt;1.35)),0.024,IF(AND((H98&lt;14.877),A98&gt;=4.85,H98&gt;=14.344,(G98&lt;0.905),(D98&lt;0.8),(D98&lt;1.35)),0.063,IF(AND(H98&gt;=14.877,A98&gt;=4.85,H98&gt;=14.344,(G98&lt;0.905),(D98&lt;0.8),(D98&lt;1.35)),0.012,"shouldnthappen")))))))))))))))))</f>
        <v>0.126</v>
      </c>
      <c r="T98" s="1" t="n">
        <f aca="false">IF(AND(D98&gt;=0.45,(A98&lt;5.65)),0.067,IF(AND(A98&gt;=7.25,A98&gt;=5.65),0.244,IF(AND((H98&lt;9.966),G98&gt;=0.905,(D98&lt;0.45),(A98&lt;5.65)),0.062,IF(AND(H98&gt;=9.966,G98&gt;=0.905,(D98&lt;0.45),(A98&lt;5.65)),0.012,IF(AND((G98&lt;0.948),D98&gt;=2.05,(A98&lt;7.25),A98&gt;=5.65),0.157,IF(AND(G98&gt;=0.948,D98&gt;=2.05,(A98&lt;7.25),A98&gt;=5.65),0.037,IF(AND(G98&gt;=0.422,(B98&lt;3.15),(G98&lt;0.905),(D98&lt;0.45),(A98&lt;5.65)),0.011,IF(AND((D98&lt;0.25),(G98&lt;0.422),(B98&lt;3.15),(G98&lt;0.905),(D98&lt;0.45),(A98&lt;5.65)),0.04,IF(AND(D98&gt;=0.25,(G98&lt;0.422),(B98&lt;3.15),(G98&lt;0.905),(D98&lt;0.45),(A98&lt;5.65)),0.009,IF(AND((A98&lt;4.85),(B98&lt;3.25),B98&gt;=3.15,(G98&lt;0.905),(D98&lt;0.45),(A98&lt;5.65)),0.008,IF(AND(A98&gt;=4.85,(B98&lt;3.25),B98&gt;=3.15,(G98&lt;0.905),(D98&lt;0.45),(A98&lt;5.65)),-0.017,IF(AND((D98&lt;0.25),B98&gt;=3.25,B98&gt;=3.15,(G98&lt;0.905),(D98&lt;0.45),(A98&lt;5.65)),0.022,IF(AND(D98&gt;=0.25,B98&gt;=3.25,B98&gt;=3.15,(G98&lt;0.905),(D98&lt;0.45),(A98&lt;5.65)),0.009,IF(AND((F98&lt;2.5),(H98&lt;7.692),(G98&lt;0.644),(D98&lt;2.05),(A98&lt;7.25),A98&gt;=5.65),0.018,IF(AND(F98&gt;=2.5,(H98&lt;7.692),(G98&lt;0.644),(D98&lt;2.05),(A98&lt;7.25),A98&gt;=5.65),0.068,IF(AND((B98&lt;2.35),H98&gt;=7.692,(G98&lt;0.644),(D98&lt;2.05),(A98&lt;7.25),A98&gt;=5.65),0.023,IF(AND(B98&gt;=2.35,H98&gt;=7.692,(G98&lt;0.644),(D98&lt;2.05),(A98&lt;7.25),A98&gt;=5.65),0.125,IF(AND((G98&lt;0.766),(G98&lt;0.85),G98&gt;=0.644,(D98&lt;2.05),(A98&lt;7.25),A98&gt;=5.65),0.055,IF(AND(G98&gt;=0.766,(G98&lt;0.85),G98&gt;=0.644,(D98&lt;2.05),(A98&lt;7.25),A98&gt;=5.65),-0,IF(AND((B98&lt;2.95),G98&gt;=0.85,G98&gt;=0.644,(D98&lt;2.05),(A98&lt;7.25),A98&gt;=5.65),0.098,IF(AND(B98&gt;=2.95,G98&gt;=0.85,G98&gt;=0.644,(D98&lt;2.05),(A98&lt;7.25),A98&gt;=5.65),0.013,"shouldnthappen")))))))))))))))))))))</f>
        <v>0.125</v>
      </c>
      <c r="U98" s="1" t="n">
        <f aca="false">IF(AND(A98&gt;=7.25,D98&gt;=1.25),0.186,IF(AND((G98&lt;0.13),D98&gt;=0.35,(D98&lt;1.25)),-0.004,IF(AND(H98&gt;=14.246,(H98&lt;14.344),(D98&lt;0.35),(D98&lt;1.25)),-0.002,IF(AND((A98&lt;4.85),H98&gt;=14.344,(D98&lt;0.35),(D98&lt;1.25)),0.004,IF(AND(G98&gt;=0.446,(G98&lt;0.644),(A98&lt;7.25),D98&gt;=1.25),0.138,IF(AND(A98&gt;=5.45,(H98&lt;14.246),(H98&lt;14.344),(D98&lt;0.35),(D98&lt;1.25)),0.001,IF(AND((H98&lt;14.877),A98&gt;=4.85,H98&gt;=14.344,(D98&lt;0.35),(D98&lt;1.25)),0.035,IF(AND(H98&gt;=14.877,A98&gt;=4.85,H98&gt;=14.344,(D98&lt;0.35),(D98&lt;1.25)),0.007,IF(AND((B98&lt;3.35),H98&gt;=9.448,G98&gt;=0.13,D98&gt;=0.35,(D98&lt;1.25)),0.053,IF(AND(B98&gt;=3.35,H98&gt;=9.448,G98&gt;=0.13,D98&gt;=0.35,(D98&lt;1.25)),0.017,IF(AND((G98&lt;0.44),(G98&lt;0.446),(G98&lt;0.644),(A98&lt;7.25),D98&gt;=1.25),0.079,IF(AND(G98&gt;=0.44,(G98&lt;0.446),(G98&lt;0.644),(A98&lt;7.25),D98&gt;=1.25),0.02,IF(AND((A98&lt;5.95),(G98&lt;0.724),G98&gt;=0.644,(A98&lt;7.25),D98&gt;=1.25),-0.018,IF(AND(A98&gt;=5.95,(G98&lt;0.724),G98&gt;=0.644,(A98&lt;7.25),D98&gt;=1.25),0.027,IF(AND(A98&gt;=6.15,G98&gt;=0.724,G98&gt;=0.644,(A98&lt;7.25),D98&gt;=1.25),0.093,IF(AND((A98&lt;5.05),(A98&lt;5.45),(H98&lt;14.246),(H98&lt;14.344),(D98&lt;0.35),(D98&lt;1.25)),0.011,IF(AND(A98&gt;=5.05,(A98&lt;5.45),(H98&lt;14.246),(H98&lt;14.344),(D98&lt;0.35),(D98&lt;1.25)),0.021,IF(AND((A98&lt;5.4),(B98&lt;3.15),(H98&lt;9.448),G98&gt;=0.13,D98&gt;=0.35,(D98&lt;1.25)),0.007,IF(AND(A98&gt;=5.4,(B98&lt;3.15),(H98&lt;9.448),G98&gt;=0.13,D98&gt;=0.35,(D98&lt;1.25)),-0.011,IF(AND((B98&lt;3.75),B98&gt;=3.15,(H98&lt;9.448),G98&gt;=0.13,D98&gt;=0.35,(D98&lt;1.25)),0.012,IF(AND(B98&gt;=3.75,B98&gt;=3.15,(H98&lt;9.448),G98&gt;=0.13,D98&gt;=0.35,(D98&lt;1.25)),0.046,IF(AND((A98&lt;5.9),(A98&lt;6.15),G98&gt;=0.724,G98&gt;=0.644,(A98&lt;7.25),D98&gt;=1.25),0.06,IF(AND(A98&gt;=5.9,(A98&lt;6.15),G98&gt;=0.724,G98&gt;=0.644,(A98&lt;7.25),D98&gt;=1.25),0.005,"shouldnthappen")))))))))))))))))))))))</f>
        <v>0.053</v>
      </c>
      <c r="V98" s="1" t="n">
        <f aca="false">IF(AND(H98&gt;=15.155,(D98&lt;1.55)),0.084,IF(AND(A98&gt;=7.25,D98&gt;=1.55),0.141,IF(AND((G98&lt;0.043),D98&gt;=1.05,(H98&lt;15.155),(D98&lt;1.55)),-0.007,IF(AND(D98&gt;=1.85,G98&gt;=0.755,(A98&lt;7.25),D98&gt;=1.55),0.051,IF(AND((H98&lt;9.966),G98&gt;=0.905,(D98&lt;1.05),(H98&lt;15.155),(D98&lt;1.55)),0.043,IF(AND(H98&gt;=9.966,G98&gt;=0.905,(D98&lt;1.05),(H98&lt;15.155),(D98&lt;1.55)),0.007,IF(AND((G98&lt;0.278),(G98&lt;0.361),(G98&lt;0.755),(A98&lt;7.25),D98&gt;=1.55),0.08,IF(AND((A98&lt;5.8),G98&gt;=0.361,(G98&lt;0.755),(A98&lt;7.25),D98&gt;=1.55),0.019,IF(AND((A98&lt;6.05),(D98&lt;1.85),G98&gt;=0.755,(A98&lt;7.25),D98&gt;=1.55),0.01,IF(AND(A98&gt;=6.05,(D98&lt;1.85),G98&gt;=0.755,(A98&lt;7.25),D98&gt;=1.55),0.002,IF(AND((G98&lt;0.486),(B98&lt;3.15),(G98&lt;0.905),(D98&lt;1.05),(H98&lt;15.155),(D98&lt;1.55)),0.026,IF(AND(G98&gt;=0.486,(B98&lt;3.15),(G98&lt;0.905),(D98&lt;1.05),(H98&lt;15.155),(D98&lt;1.55)),0.001,IF(AND((B98&lt;3.25),B98&gt;=3.15,(G98&lt;0.905),(D98&lt;1.05),(H98&lt;15.155),(D98&lt;1.55)),-0.003,IF(AND(B98&gt;=3.25,B98&gt;=3.15,(G98&lt;0.905),(D98&lt;1.05),(H98&lt;15.155),(D98&lt;1.55)),0.012,IF(AND((H98&lt;7.426),(H98&lt;8.769),G98&gt;=0.043,D98&gt;=1.05,(H98&lt;15.155),(D98&lt;1.55)),0.041,IF(AND(H98&gt;=7.426,(H98&lt;8.769),G98&gt;=0.043,D98&gt;=1.05,(H98&lt;15.155),(D98&lt;1.55)),-0.008,IF(AND((H98&lt;10.696),H98&gt;=8.769,G98&gt;=0.043,D98&gt;=1.05,(H98&lt;15.155),(D98&lt;1.55)),0.069,IF(AND(H98&gt;=10.696,H98&gt;=8.769,G98&gt;=0.043,D98&gt;=1.05,(H98&lt;15.155),(D98&lt;1.55)),0.033,IF(AND((D98&lt;2.2),G98&gt;=0.278,(G98&lt;0.361),(G98&lt;0.755),(A98&lt;7.25),D98&gt;=1.55),0.022,IF(AND(D98&gt;=2.2,G98&gt;=0.278,(G98&lt;0.361),(G98&lt;0.755),(A98&lt;7.25),D98&gt;=1.55),-0.027,IF(AND((H98&lt;12.626),A98&gt;=5.8,G98&gt;=0.361,(G98&lt;0.755),(A98&lt;7.25),D98&gt;=1.55),0.126,IF(AND(H98&gt;=12.626,A98&gt;=5.8,G98&gt;=0.361,(G98&lt;0.755),(A98&lt;7.25),D98&gt;=1.55),0.065,"shouldnthappen"))))))))))))))))))))))</f>
        <v>0.069</v>
      </c>
      <c r="W98" s="1" t="n">
        <f aca="false">IF(AND(H98&gt;=15.155,(D98&lt;1.55)),0.064,IF(AND(A98&gt;=7.45,D98&gt;=1.55),0.115,IF(AND(B98&gt;=3.15,(H98&lt;10.257),(A98&lt;7.45),D98&gt;=1.55),0.097,IF(AND((A98&lt;4.85),H98&gt;=14.344,(D98&lt;0.35),(H98&lt;15.155),(D98&lt;1.55)),0.003,IF(AND(A98&gt;=6.05,(G98&lt;0.169),D98&gt;=0.35,(H98&lt;15.155),(D98&lt;1.55)),-0.008,IF(AND((G98&lt;0.181),G98&gt;=0.169,D98&gt;=0.35,(H98&lt;15.155),(D98&lt;1.55)),0.065,IF(AND(B98&gt;=3.05,(B98&lt;3.15),(H98&lt;10.257),(A98&lt;7.45),D98&gt;=1.55),-0.023,IF(AND(H98&gt;=11.854,(G98&lt;0.613),H98&gt;=10.257,(A98&lt;7.45),D98&gt;=1.55),0.068,IF(AND((D98&lt;0.25),(B98&lt;3.15),(H98&lt;14.344),(D98&lt;0.35),(H98&lt;15.155),(D98&lt;1.55)),0.014,IF(AND(D98&gt;=0.25,(B98&lt;3.15),(H98&lt;14.344),(D98&lt;0.35),(H98&lt;15.155),(D98&lt;1.55)),0.002,IF(AND((A98&lt;5.05),B98&gt;=3.15,(H98&lt;14.344),(D98&lt;0.35),(H98&lt;15.155),(D98&lt;1.55)),-0.001,IF(AND(A98&gt;=5.05,B98&gt;=3.15,(H98&lt;14.344),(D98&lt;0.35),(H98&lt;15.155),(D98&lt;1.55)),0.009,IF(AND((H98&lt;14.877),A98&gt;=4.85,H98&gt;=14.344,(D98&lt;0.35),(H98&lt;15.155),(D98&lt;1.55)),0.023,IF(AND(H98&gt;=14.877,A98&gt;=4.85,H98&gt;=14.344,(D98&lt;0.35),(H98&lt;15.155),(D98&lt;1.55)),0.004,IF(AND((H98&lt;13.602),(A98&lt;6.05),(G98&lt;0.169),D98&gt;=0.35,(H98&lt;15.155),(D98&lt;1.55)),0.023,IF(AND(H98&gt;=13.602,(A98&lt;6.05),(G98&lt;0.169),D98&gt;=0.35,(H98&lt;15.155),(D98&lt;1.55)),-0.006,IF(AND((B98&lt;2.95),G98&gt;=0.181,G98&gt;=0.169,D98&gt;=0.35,(H98&lt;15.155),(D98&lt;1.55)),0.019,IF(AND(B98&gt;=2.95,G98&gt;=0.181,G98&gt;=0.169,D98&gt;=0.35,(H98&lt;15.155),(D98&lt;1.55)),0.034,IF(AND((A98&lt;5.35),(B98&lt;3.05),(B98&lt;3.15),(H98&lt;10.257),(A98&lt;7.45),D98&gt;=1.55),0.009,IF(AND(A98&gt;=5.35,(B98&lt;3.05),(B98&lt;3.15),(H98&lt;10.257),(A98&lt;7.45),D98&gt;=1.55),0.058,IF(AND((B98&lt;2.9),(H98&lt;11.854),(G98&lt;0.613),H98&gt;=10.257,(A98&lt;7.45),D98&gt;=1.55),0.037,IF(AND(B98&gt;=2.9,(H98&lt;11.854),(G98&lt;0.613),H98&gt;=10.257,(A98&lt;7.45),D98&gt;=1.55),-0.005,IF(AND((A98&lt;6.4),(G98&lt;0.711),G98&gt;=0.613,H98&gt;=10.257,(A98&lt;7.45),D98&gt;=1.55),0.001,IF(AND(A98&gt;=6.4,(G98&lt;0.711),G98&gt;=0.613,H98&gt;=10.257,(A98&lt;7.45),D98&gt;=1.55),-0.002,IF(AND((D98&lt;1.9),G98&gt;=0.711,G98&gt;=0.613,H98&gt;=10.257,(A98&lt;7.45),D98&gt;=1.55),0.007,IF(AND(D98&gt;=1.9,G98&gt;=0.711,G98&gt;=0.613,H98&gt;=10.257,(A98&lt;7.45),D98&gt;=1.55),0.023,"shouldnthappen"))))))))))))))))))))))))))</f>
        <v>0.034</v>
      </c>
      <c r="X98" s="1" t="n">
        <f aca="false">IF(AND(H98&gt;=15.155,(F98&lt;2.5)),0.049,IF(AND(A98&gt;=7.45,F98&gt;=2.5),0.089,IF(AND((G98&lt;0.107),(G98&lt;0.364),(A98&lt;7.45),F98&gt;=2.5),0.055,IF(AND(A98&gt;=5.75,(G98&lt;0.572),(D98&lt;1.25),(H98&lt;15.155),(F98&lt;2.5)),-0.018,IF(AND((A98&lt;5.7),(H98&lt;12.626),G98&gt;=0.364,(A98&lt;7.45),F98&gt;=2.5),0.012,IF(AND(A98&gt;=5.7,(H98&lt;12.626),G98&gt;=0.364,(A98&lt;7.45),F98&gt;=2.5),0.065,IF(AND((G98&lt;0.628),H98&gt;=12.626,G98&gt;=0.364,(A98&lt;7.45),F98&gt;=2.5),0.047,IF(AND((G98&lt;0.545),(A98&lt;5.75),(G98&lt;0.572),(D98&lt;1.25),(H98&lt;15.155),(F98&lt;2.5)),0.007,IF(AND(G98&gt;=0.545,(A98&lt;5.75),(G98&lt;0.572),(D98&lt;1.25),(H98&lt;15.155),(F98&lt;2.5)),-0.009,IF(AND((D98&lt;0.3),(H98&lt;11.788),G98&gt;=0.572,(D98&lt;1.25),(H98&lt;15.155),(F98&lt;2.5)),0.01,IF(AND(D98&gt;=0.3,(H98&lt;11.788),G98&gt;=0.572,(D98&lt;1.25),(H98&lt;15.155),(F98&lt;2.5)),0.03,IF(AND((A98&lt;4.75),H98&gt;=11.788,G98&gt;=0.572,(D98&lt;1.25),(H98&lt;15.155),(F98&lt;2.5)),0.001,IF(AND(A98&gt;=4.75,H98&gt;=11.788,G98&gt;=0.572,(D98&lt;1.25),(H98&lt;15.155),(F98&lt;2.5)),0.01,IF(AND((A98&lt;5.5),(A98&lt;6.15),(G98&lt;0.652),D98&gt;=1.25,(H98&lt;15.155),(F98&lt;2.5)),0.014,IF(AND(A98&gt;=5.5,(A98&lt;6.15),(G98&lt;0.652),D98&gt;=1.25,(H98&lt;15.155),(F98&lt;2.5)),0.049,IF(AND((H98&lt;12.206),A98&gt;=6.15,(G98&lt;0.652),D98&gt;=1.25,(H98&lt;15.155),(F98&lt;2.5)),-0.009,IF(AND(H98&gt;=12.206,A98&gt;=6.15,(G98&lt;0.652),D98&gt;=1.25,(H98&lt;15.155),(F98&lt;2.5)),0.021,IF(AND((A98&lt;5.55),(A98&lt;6.2),G98&gt;=0.652,D98&gt;=1.25,(H98&lt;15.155),(F98&lt;2.5)),0.011,IF(AND(A98&gt;=5.55,(A98&lt;6.2),G98&gt;=0.652,D98&gt;=1.25,(H98&lt;15.155),(F98&lt;2.5)),-0.019,IF(AND((B98&lt;3.2),A98&gt;=6.2,G98&gt;=0.652,D98&gt;=1.25,(H98&lt;15.155),(F98&lt;2.5)),0.025,IF(AND(B98&gt;=3.2,A98&gt;=6.2,G98&gt;=0.652,D98&gt;=1.25,(H98&lt;15.155),(F98&lt;2.5)),0.001,IF(AND((G98&lt;0.183),(G98&lt;0.301),G98&gt;=0.107,(G98&lt;0.364),(A98&lt;7.45),F98&gt;=2.5),-0.009,IF(AND(G98&gt;=0.183,(G98&lt;0.301),G98&gt;=0.107,(G98&lt;0.364),(A98&lt;7.45),F98&gt;=2.5),0.022,IF(AND((D98&lt;2.2),G98&gt;=0.301,G98&gt;=0.107,(G98&lt;0.364),(A98&lt;7.45),F98&gt;=2.5),0.004,IF(AND(D98&gt;=2.2,G98&gt;=0.301,G98&gt;=0.107,(G98&lt;0.364),(A98&lt;7.45),F98&gt;=2.5),-0.02,IF(AND((G98&lt;0.787),G98&gt;=0.628,H98&gt;=12.626,G98&gt;=0.364,(A98&lt;7.45),F98&gt;=2.5),-0.001,IF(AND(G98&gt;=0.787,G98&gt;=0.628,H98&gt;=12.626,G98&gt;=0.364,(A98&lt;7.45),F98&gt;=2.5),0.016,"shouldnthappen")))))))))))))))))))))))))))</f>
        <v>0.03</v>
      </c>
      <c r="Y98" s="1" t="n">
        <f aca="false">IF(AND(H98&gt;=15.155,(D98&lt;1.55)),0.037,IF(AND(D98&gt;=2.45,(A98&lt;7.45),D98&gt;=1.55),0.054,IF(AND((A98&lt;7.8),A98&gt;=7.45,D98&gt;=1.55),0.078,IF(AND(A98&gt;=7.8,A98&gt;=7.45,D98&gt;=1.55),0.021,IF(AND(A98&gt;=6.2,G98&gt;=0.68,D98&gt;=1.25,(H98&lt;15.155),(D98&lt;1.55)),0.019,IF(AND((B98&lt;2.65),(A98&lt;4.95),(G98&lt;0.572),(D98&lt;1.25),(H98&lt;15.155),(D98&lt;1.55)),0.021,IF(AND(B98&gt;=2.65,(A98&lt;4.95),(G98&lt;0.572),(D98&lt;1.25),(H98&lt;15.155),(D98&lt;1.55)),0.006,IF(AND((H98&lt;14.344),A98&gt;=4.95,(G98&lt;0.572),(D98&lt;1.25),(H98&lt;15.155),(D98&lt;1.55)),-0.005,IF(AND(H98&gt;=14.344,A98&gt;=4.95,(G98&lt;0.572),(D98&lt;1.25),(H98&lt;15.155),(D98&lt;1.55)),0.013,IF(AND((G98&lt;0.833),(H98&lt;11.788),G98&gt;=0.572,(D98&lt;1.25),(H98&lt;15.155),(D98&lt;1.55)),0.009,IF(AND(G98&gt;=0.833,(H98&lt;11.788),G98&gt;=0.572,(D98&lt;1.25),(H98&lt;15.155),(D98&lt;1.55)),0.024,IF(AND((A98&lt;4.75),H98&gt;=11.788,G98&gt;=0.572,(D98&lt;1.25),(H98&lt;15.155),(D98&lt;1.55)),0.001,IF(AND(A98&gt;=4.75,H98&gt;=11.788,G98&gt;=0.572,(D98&lt;1.25),(H98&lt;15.155),(D98&lt;1.55)),0.008,IF(AND((A98&lt;5.65),(A98&lt;6.15),(G98&lt;0.68),D98&gt;=1.25,(H98&lt;15.155),(D98&lt;1.55)),0.017,IF(AND(A98&gt;=5.65,(A98&lt;6.15),(G98&lt;0.68),D98&gt;=1.25,(H98&lt;15.155),(D98&lt;1.55)),0.039,IF(AND((G98&lt;0.436),A98&gt;=6.15,(G98&lt;0.68),D98&gt;=1.25,(H98&lt;15.155),(D98&lt;1.55)),-0.004,IF(AND(G98&gt;=0.436,A98&gt;=6.15,(G98&lt;0.68),D98&gt;=1.25,(H98&lt;15.155),(D98&lt;1.55)),0.022,IF(AND((A98&lt;5.55),(A98&lt;6.2),G98&gt;=0.68,D98&gt;=1.25,(H98&lt;15.155),(D98&lt;1.55)),0.009,IF(AND(A98&gt;=5.55,(A98&lt;6.2),G98&gt;=0.68,D98&gt;=1.25,(H98&lt;15.155),(D98&lt;1.55)),-0.016,IF(AND((G98&lt;0.107),(G98&lt;0.361),(G98&lt;0.613),(D98&lt;2.45),(A98&lt;7.45),D98&gt;=1.55),0.042,IF(AND(G98&gt;=0.107,(G98&lt;0.361),(G98&lt;0.613),(D98&lt;2.45),(A98&lt;7.45),D98&gt;=1.55),0.002,IF(AND((D98&lt;2.35),G98&gt;=0.361,(G98&lt;0.613),(D98&lt;2.45),(A98&lt;7.45),D98&gt;=1.55),0.051,IF(AND(D98&gt;=2.35,G98&gt;=0.361,(G98&lt;0.613),(D98&lt;2.45),(A98&lt;7.45),D98&gt;=1.55),0.016,IF(AND((A98&lt;6.4),(G98&lt;0.711),G98&gt;=0.613,(D98&lt;2.45),(A98&lt;7.45),D98&gt;=1.55),0.001,IF(AND(A98&gt;=6.4,(G98&lt;0.711),G98&gt;=0.613,(D98&lt;2.45),(A98&lt;7.45),D98&gt;=1.55),-0.002,IF(AND((B98&lt;2.95),G98&gt;=0.711,G98&gt;=0.613,(D98&lt;2.45),(A98&lt;7.45),D98&gt;=1.55),0.023,IF(AND(B98&gt;=2.95,G98&gt;=0.711,G98&gt;=0.613,(D98&lt;2.45),(A98&lt;7.45),D98&gt;=1.55),0.01,"shouldnthappen")))))))))))))))))))))))))))</f>
        <v>0.009</v>
      </c>
      <c r="Z98" s="1" t="n">
        <f aca="false">IF(AND(A98&gt;=7.45,D98&gt;=1.75),0.056,IF(AND(H98&gt;=15.059,A98&gt;=5.55,(D98&lt;1.75)),0.028,IF(AND((D98&lt;0.35),G98&gt;=0.905,(A98&lt;5.55),(D98&lt;1.75)),0.005,IF(AND(D98&gt;=0.35,G98&gt;=0.905,(A98&lt;5.55),(D98&lt;1.75)),0.026,IF(AND((H98&lt;8.711),D98&gt;=2.45,(A98&lt;7.45),D98&gt;=1.75),0.011,IF(AND(H98&gt;=8.711,D98&gt;=2.45,(A98&lt;7.45),D98&gt;=1.75),0.049,IF(AND((G98&lt;0.107),(G98&lt;0.487),(D98&lt;2.45),(A98&lt;7.45),D98&gt;=1.75),0.032,IF(AND((H98&lt;10.915),(A98&lt;4.5),(B98&lt;3.15),(G98&lt;0.905),(A98&lt;5.55),(D98&lt;1.75)),-0.001,IF(AND(H98&gt;=10.915,(A98&lt;4.5),(B98&lt;3.15),(G98&lt;0.905),(A98&lt;5.55),(D98&lt;1.75)),0.003,IF(AND((A98&lt;5.05),A98&gt;=4.5,(B98&lt;3.15),(G98&lt;0.905),(A98&lt;5.55),(D98&lt;1.75)),0.015,IF(AND(A98&gt;=5.05,A98&gt;=4.5,(B98&lt;3.15),(G98&lt;0.905),(A98&lt;5.55),(D98&lt;1.75)),0.006,IF(AND((G98&lt;0.05),(G98&lt;0.091),B98&gt;=3.15,(G98&lt;0.905),(A98&lt;5.55),(D98&lt;1.75)),0.001,IF(AND(G98&gt;=0.05,(G98&lt;0.091),B98&gt;=3.15,(G98&lt;0.905),(A98&lt;5.55),(D98&lt;1.75)),0.008,IF(AND((G98&lt;0.587),G98&gt;=0.091,B98&gt;=3.15,(G98&lt;0.905),(A98&lt;5.55),(D98&lt;1.75)),-0.003,IF(AND(G98&gt;=0.587,G98&gt;=0.091,B98&gt;=3.15,(G98&lt;0.905),(A98&lt;5.55),(D98&lt;1.75)),0.004,IF(AND((F98&lt;2.5),(B98&lt;2.85),(G98&lt;0.419),(H98&lt;15.059),A98&gt;=5.55,(D98&lt;1.75)),0.041,IF(AND(F98&gt;=2.5,(B98&lt;2.85),(G98&lt;0.419),(H98&lt;15.059),A98&gt;=5.55,(D98&lt;1.75)),0.015,IF(AND((G98&lt;0.164),B98&gt;=2.85,(G98&lt;0.419),(H98&lt;15.059),A98&gt;=5.55,(D98&lt;1.75)),0.01,IF(AND(G98&gt;=0.164,B98&gt;=2.85,(G98&lt;0.419),(H98&lt;15.059),A98&gt;=5.55,(D98&lt;1.75)),-0.001,IF(AND((B98&lt;2.55),(B98&lt;2.95),G98&gt;=0.419,(H98&lt;15.059),A98&gt;=5.55,(D98&lt;1.75)),0.014,IF(AND(B98&gt;=2.55,(B98&lt;2.95),G98&gt;=0.419,(H98&lt;15.059),A98&gt;=5.55,(D98&lt;1.75)),-0.013,IF(AND((D98&lt;1.55),B98&gt;=2.95,G98&gt;=0.419,(H98&lt;15.059),A98&gt;=5.55,(D98&lt;1.75)),0.023,IF(AND(D98&gt;=1.55,B98&gt;=2.95,G98&gt;=0.419,(H98&lt;15.059),A98&gt;=5.55,(D98&lt;1.75)),0.005,IF(AND((H98&lt;13.278),G98&gt;=0.107,(G98&lt;0.487),(D98&lt;2.45),(A98&lt;7.45),D98&gt;=1.75),-0.009,IF(AND(H98&gt;=13.278,G98&gt;=0.107,(G98&lt;0.487),(D98&lt;2.45),(A98&lt;7.45),D98&gt;=1.75),0.017,IF(AND((D98&lt;2.35),(G98&lt;0.571),G98&gt;=0.487,(D98&lt;2.45),(A98&lt;7.45),D98&gt;=1.75),0.053,IF(AND(D98&gt;=2.35,(G98&lt;0.571),G98&gt;=0.487,(D98&lt;2.45),(A98&lt;7.45),D98&gt;=1.75),0.009,IF(AND((G98&lt;0.779),G98&gt;=0.571,G98&gt;=0.487,(D98&lt;2.45),(A98&lt;7.45),D98&gt;=1.75),0.006,IF(AND(G98&gt;=0.779,G98&gt;=0.571,G98&gt;=0.487,(D98&lt;2.45),(A98&lt;7.45),D98&gt;=1.75),0.016,"shouldnthappen")))))))))))))))))))))))))))))</f>
        <v>0.023</v>
      </c>
      <c r="AA98" s="1" t="n">
        <f aca="false">IF(AND((A98&lt;7.8),A98&gt;=7.45,D98&gt;=1.75),0.051,IF(AND(A98&gt;=7.8,A98&gt;=7.45,D98&gt;=1.75),0.01,IF(AND(B98&gt;=3.35,B98&gt;=3.25,(A98&lt;7.45),D98&gt;=1.75),0.016,IF(AND((H98&lt;8.308),(D98&lt;0.15),(H98&lt;13.655),(D98&lt;0.35),(D98&lt;1.75)),0.009,IF(AND((H98&lt;14.529),(G98&lt;0.293),H98&gt;=13.655,(D98&lt;0.35),(D98&lt;1.75)),0.011,IF(AND(H98&gt;=14.529,(G98&lt;0.293),H98&gt;=13.655,(D98&lt;0.35),(D98&lt;1.75)),0.001,IF(AND(D98&gt;=0.25,G98&gt;=0.293,H98&gt;=13.655,(D98&lt;0.35),(D98&lt;1.75)),-0.004,IF(AND(H98&gt;=10.635,(H98&lt;10.696),(H98&lt;13.906),D98&gt;=0.35,(D98&lt;1.75)),0.036,IF(AND(G98&gt;=0.833,H98&gt;=10.696,(H98&lt;13.906),D98&gt;=0.35,(D98&lt;1.75)),0.016,IF(AND((A98&lt;6.65),(G98&lt;0.247),H98&gt;=13.906,D98&gt;=0.35,(D98&lt;1.75)),-0.008,IF(AND(A98&gt;=6.65,(G98&lt;0.247),H98&gt;=13.906,D98&gt;=0.35,(D98&lt;1.75)),0.011,IF(AND((B98&lt;2.45),G98&gt;=0.247,H98&gt;=13.906,D98&gt;=0.35,(D98&lt;1.75)),0,IF(AND((D98&lt;1.85),(B98&lt;2.95),(B98&lt;3.25),(A98&lt;7.45),D98&gt;=1.75),0.033,IF(AND((G98&lt;0.428),(B98&lt;3.35),B98&gt;=3.25,(A98&lt;7.45),D98&gt;=1.75),0.009,IF(AND(G98&gt;=0.428,(B98&lt;3.35),B98&gt;=3.25,(A98&lt;7.45),D98&gt;=1.75),0.042,IF(AND((A98&lt;4.6),H98&gt;=8.308,(D98&lt;0.15),(H98&lt;13.655),(D98&lt;0.35),(D98&lt;1.75)),0.003,IF(AND(A98&gt;=4.6,H98&gt;=8.308,(D98&lt;0.15),(H98&lt;13.655),(D98&lt;0.35),(D98&lt;1.75)),0,IF(AND((H98&lt;8.834),(A98&lt;5.05),D98&gt;=0.15,(H98&lt;13.655),(D98&lt;0.35),(D98&lt;1.75)),0.002,IF(AND(H98&gt;=8.834,(A98&lt;5.05),D98&gt;=0.15,(H98&lt;13.655),(D98&lt;0.35),(D98&lt;1.75)),-0.008,IF(AND((A98&lt;5.45),A98&gt;=5.05,D98&gt;=0.15,(H98&lt;13.655),(D98&lt;0.35),(D98&lt;1.75)),0.003,IF(AND(A98&gt;=5.45,A98&gt;=5.05,D98&gt;=0.15,(H98&lt;13.655),(D98&lt;0.35),(D98&lt;1.75)),-0.002,IF(AND((A98&lt;5.3),(D98&lt;0.25),G98&gt;=0.293,H98&gt;=13.655,(D98&lt;0.35),(D98&lt;1.75)),0.007,IF(AND(A98&gt;=5.3,(D98&lt;0.25),G98&gt;=0.293,H98&gt;=13.655,(D98&lt;0.35),(D98&lt;1.75)),0.001,IF(AND((H98&lt;7.309),(H98&lt;10.635),(H98&lt;10.696),(H98&lt;13.906),D98&gt;=0.35,(D98&lt;1.75)),0.014,IF(AND(H98&gt;=7.309,(H98&lt;10.635),(H98&lt;10.696),(H98&lt;13.906),D98&gt;=0.35,(D98&lt;1.75)),0.006,IF(AND((H98&lt;12.093),(G98&lt;0.833),H98&gt;=10.696,(H98&lt;13.906),D98&gt;=0.35,(D98&lt;1.75)),-0.01,IF(AND(H98&gt;=12.093,(G98&lt;0.833),H98&gt;=10.696,(H98&lt;13.906),D98&gt;=0.35,(D98&lt;1.75)),0.004,IF(AND((G98&lt;0.823),B98&gt;=2.45,G98&gt;=0.247,H98&gt;=13.906,D98&gt;=0.35,(D98&lt;1.75)),0.026,IF(AND(G98&gt;=0.823,B98&gt;=2.45,G98&gt;=0.247,H98&gt;=13.906,D98&gt;=0.35,(D98&lt;1.75)),0.006,IF(AND((H98&lt;11.121),D98&gt;=1.85,(B98&lt;2.95),(B98&lt;3.25),(A98&lt;7.45),D98&gt;=1.75),0.013,IF(AND(H98&gt;=11.121,D98&gt;=1.85,(B98&lt;2.95),(B98&lt;3.25),(A98&lt;7.45),D98&gt;=1.75),0.005,IF(AND((A98&lt;6.05),(A98&lt;6.45),B98&gt;=2.95,(B98&lt;3.25),(A98&lt;7.45),D98&gt;=1.75),0.001,IF(AND(A98&gt;=6.05,(A98&lt;6.45),B98&gt;=2.95,(B98&lt;3.25),(A98&lt;7.45),D98&gt;=1.75),-0.005,IF(AND((G98&lt;0.42),A98&gt;=6.45,B98&gt;=2.95,(B98&lt;3.25),(A98&lt;7.45),D98&gt;=1.75),0.004,IF(AND(G98&gt;=0.42,A98&gt;=6.45,B98&gt;=2.95,(B98&lt;3.25),(A98&lt;7.45),D98&gt;=1.75),0.019,"shouldnthappen")))))))))))))))))))))))))))))))))))</f>
        <v>0.006</v>
      </c>
      <c r="AB98" s="1" t="n">
        <f aca="false">+ 0.5</f>
        <v>0.5</v>
      </c>
    </row>
    <row r="99" customFormat="false" ht="13.8" hidden="false" customHeight="false" outlineLevel="0" collapsed="false">
      <c r="A99" s="11" t="n">
        <v>5.7</v>
      </c>
      <c r="B99" s="1" t="n">
        <v>2.9</v>
      </c>
      <c r="C99" s="1" t="n">
        <v>4.2</v>
      </c>
      <c r="D99" s="1" t="n">
        <v>1.3</v>
      </c>
      <c r="E99" s="1" t="s">
        <v>92</v>
      </c>
      <c r="F99" s="1" t="n">
        <v>2</v>
      </c>
      <c r="G99" s="1" t="n">
        <v>0.321504903025925</v>
      </c>
      <c r="H99" s="18" t="n">
        <v>14.8918754763901</v>
      </c>
      <c r="I99" s="1" t="n">
        <f aca="false">C99</f>
        <v>4.2</v>
      </c>
      <c r="J99" s="1" t="n">
        <f aca="false">SUM(M99:AB99)</f>
        <v>4.16</v>
      </c>
      <c r="K99" s="15" t="n">
        <f aca="false">1-SQRT(VAR(M99:AB99, I99)) / AVERAGE(M99:AB99)</f>
        <v>-2.84909659764407</v>
      </c>
      <c r="L99" s="1" t="n">
        <f aca="false">(J99-I99)/I99</f>
        <v>-0.00952380952380953</v>
      </c>
      <c r="M99" s="1" t="n">
        <f aca="false">IF(AND((H99&lt;5.245),(D99&lt;0.8)),0.075,IF(AND(H99&gt;=5.245,(D99&lt;0.8)),0.279,IF(AND((D99&lt;1.45),D99&gt;=0.8),1.043,IF(AND(D99&gt;=1.45,D99&gt;=0.8),1.423,"shouldnthappen"))))</f>
        <v>1.043</v>
      </c>
      <c r="N99" s="1" t="n">
        <f aca="false">IF(AND((A99&lt;4.35),(D99&lt;0.8)),0.048,IF(AND(A99&gt;=4.35,(D99&lt;0.8)),0.198,IF(AND(F99&gt;=2.5,D99&gt;=0.8),1.048,IF(AND((A99&lt;5.15),(F99&lt;2.5),D99&gt;=0.8),0.321,IF(AND(A99&gt;=5.15,(F99&lt;2.5),D99&gt;=0.8),0.783,"shouldnthappen")))))</f>
        <v>0.783</v>
      </c>
      <c r="O99" s="1" t="n">
        <f aca="false">IF(AND((H99&lt;5.245),(D99&lt;0.8)),0.034,IF(AND((A99&lt;5.9),D99&gt;=0.8),0.489,IF(AND(A99&gt;=5.9,D99&gt;=0.8),0.721,IF(AND((A99&lt;4.35),H99&gt;=5.245,(D99&lt;0.8)),0.041,IF(AND(A99&gt;=4.35,H99&gt;=5.245,(D99&lt;0.8)),0.142,"shouldnthappen")))))</f>
        <v>0.489</v>
      </c>
      <c r="P99" s="1" t="n">
        <f aca="false">IF(AND((B99&lt;2.8),(D99&lt;1.15)),0.244,IF(AND((D99&lt;1.75),D99&gt;=1.15),0.396,IF(AND(D99&gt;=1.75,D99&gt;=1.15),0.554,IF(AND((A99&lt;5.05),B99&gt;=2.8,(D99&lt;1.15)),0.078,IF(AND((H99&lt;14.877),A99&gt;=5.05,B99&gt;=2.8,(D99&lt;1.15)),0.118,IF(AND(H99&gt;=14.877,A99&gt;=5.05,B99&gt;=2.8,(D99&lt;1.15)),0.027,"shouldnthappen"))))))</f>
        <v>0.396</v>
      </c>
      <c r="Q99" s="1" t="n">
        <f aca="false">IF(AND(D99&gt;=0.45,(D99&lt;1.15)),0.17,IF(AND(A99&gt;=7.1,D99&gt;=1.15),0.539,IF(AND((A99&lt;6.25),(A99&lt;7.1),D99&gt;=1.15),0.258,IF(AND(A99&gt;=6.25,(A99&lt;7.1),D99&gt;=1.15),0.344,IF(AND(G99&gt;=0.418,(A99&lt;5.05),(D99&lt;0.45),(D99&lt;1.15)),0.033,IF(AND((H99&lt;14.494),(G99&lt;0.418),(A99&lt;5.05),(D99&lt;0.45),(D99&lt;1.15)),0.061,IF(AND(H99&gt;=14.494,(G99&lt;0.418),(A99&lt;5.05),(D99&lt;0.45),(D99&lt;1.15)),0.015,IF(AND(H99&gt;=14.877,(B99&lt;3.85),A99&gt;=5.05,(D99&lt;0.45),(D99&lt;1.15)),0.023,IF(AND((B99&lt;4),B99&gt;=3.85,A99&gt;=5.05,(D99&lt;0.45),(D99&lt;1.15)),0.009,IF(AND(B99&gt;=4,B99&gt;=3.85,A99&gt;=5.05,(D99&lt;0.45),(D99&lt;1.15)),0.052,IF(AND((G99&lt;0.05),(H99&lt;14.877),(B99&lt;3.85),A99&gt;=5.05,(D99&lt;0.45),(D99&lt;1.15)),0.024,IF(AND(G99&gt;=0.05,(H99&lt;14.877),(B99&lt;3.85),A99&gt;=5.05,(D99&lt;0.45),(D99&lt;1.15)),0.091,"shouldnthappen"))))))))))))</f>
        <v>0.258</v>
      </c>
      <c r="R99" s="1" t="n">
        <f aca="false">IF(AND(A99&gt;=7.1,D99&gt;=0.8),0.401,IF(AND((A99&lt;4.5),(G99&lt;0.905),(D99&lt;0.8)),0.024,IF(AND((H99&lt;9.966),G99&gt;=0.905,(D99&lt;0.8)),0.094,IF(AND(H99&gt;=9.966,G99&gt;=0.905,(D99&lt;0.8)),0.026,IF(AND(D99&gt;=2.05,(A99&lt;7.1),D99&gt;=0.8),0.277,IF(AND((H99&lt;5.523),A99&gt;=4.5,(G99&lt;0.905),(D99&lt;0.8)),0.012,IF(AND(H99&gt;=5.523,A99&gt;=4.5,(G99&lt;0.905),(D99&lt;0.8)),0.049,IF(AND((A99&lt;5.3),(D99&lt;2.05),(A99&lt;7.1),D99&gt;=0.8),0.095,IF(AND(A99&gt;=5.3,(D99&lt;2.05),(A99&lt;7.1),D99&gt;=0.8),0.196,"shouldnthappen")))))))))</f>
        <v>0.196</v>
      </c>
      <c r="S99" s="1" t="n">
        <f aca="false">IF(AND(A99&gt;=7.1,D99&gt;=1.35),0.298,IF(AND(G99&gt;=0.905,(D99&lt;0.8),(D99&lt;1.35)),0.068,IF(AND(H99&gt;=9.386,D99&gt;=0.8,(D99&lt;1.35)),0.126,IF(AND((H99&lt;7.426),(H99&lt;9.386),D99&gt;=0.8,(D99&lt;1.35)),0.091,IF(AND((A99&lt;5.3),(G99&lt;0.905),(A99&lt;7.1),D99&gt;=1.35),0.063,IF(AND((D99&lt;2.05),G99&gt;=0.905,(A99&lt;7.1),D99&gt;=1.35),0.015,IF(AND(D99&gt;=2.05,G99&gt;=0.905,(A99&lt;7.1),D99&gt;=1.35),0.089,IF(AND((H99&lt;10.505),(H99&lt;14.344),(G99&lt;0.905),(D99&lt;0.8),(D99&lt;1.35)),0.035,IF(AND((A99&lt;4.85),H99&gt;=14.344,(G99&lt;0.905),(D99&lt;0.8),(D99&lt;1.35)),0.006,IF(AND((B99&lt;2.75),H99&gt;=7.426,(H99&lt;9.386),D99&gt;=0.8,(D99&lt;1.35)),0.021,IF(AND(B99&gt;=2.75,H99&gt;=7.426,(H99&lt;9.386),D99&gt;=0.8,(D99&lt;1.35)),-0.01,IF(AND((B99&lt;2.35),A99&gt;=5.3,(G99&lt;0.905),(A99&lt;7.1),D99&gt;=1.35),0.068,IF(AND(B99&gt;=2.35,A99&gt;=5.3,(G99&lt;0.905),(A99&lt;7.1),D99&gt;=1.35),0.181,IF(AND((H99&lt;11.731),H99&gt;=10.505,(H99&lt;14.344),(G99&lt;0.905),(D99&lt;0.8),(D99&lt;1.35)),0.004,IF(AND(H99&gt;=11.731,H99&gt;=10.505,(H99&lt;14.344),(G99&lt;0.905),(D99&lt;0.8),(D99&lt;1.35)),0.024,IF(AND((H99&lt;14.877),A99&gt;=4.85,H99&gt;=14.344,(G99&lt;0.905),(D99&lt;0.8),(D99&lt;1.35)),0.063,IF(AND(H99&gt;=14.877,A99&gt;=4.85,H99&gt;=14.344,(G99&lt;0.905),(D99&lt;0.8),(D99&lt;1.35)),0.012,"shouldnthappen")))))))))))))))))</f>
        <v>0.126</v>
      </c>
      <c r="T99" s="1" t="n">
        <f aca="false">IF(AND(D99&gt;=0.45,(A99&lt;5.65)),0.067,IF(AND(A99&gt;=7.25,A99&gt;=5.65),0.244,IF(AND((H99&lt;9.966),G99&gt;=0.905,(D99&lt;0.45),(A99&lt;5.65)),0.062,IF(AND(H99&gt;=9.966,G99&gt;=0.905,(D99&lt;0.45),(A99&lt;5.65)),0.012,IF(AND((G99&lt;0.948),D99&gt;=2.05,(A99&lt;7.25),A99&gt;=5.65),0.157,IF(AND(G99&gt;=0.948,D99&gt;=2.05,(A99&lt;7.25),A99&gt;=5.65),0.037,IF(AND(G99&gt;=0.422,(B99&lt;3.15),(G99&lt;0.905),(D99&lt;0.45),(A99&lt;5.65)),0.011,IF(AND((D99&lt;0.25),(G99&lt;0.422),(B99&lt;3.15),(G99&lt;0.905),(D99&lt;0.45),(A99&lt;5.65)),0.04,IF(AND(D99&gt;=0.25,(G99&lt;0.422),(B99&lt;3.15),(G99&lt;0.905),(D99&lt;0.45),(A99&lt;5.65)),0.009,IF(AND((A99&lt;4.85),(B99&lt;3.25),B99&gt;=3.15,(G99&lt;0.905),(D99&lt;0.45),(A99&lt;5.65)),0.008,IF(AND(A99&gt;=4.85,(B99&lt;3.25),B99&gt;=3.15,(G99&lt;0.905),(D99&lt;0.45),(A99&lt;5.65)),-0.017,IF(AND((D99&lt;0.25),B99&gt;=3.25,B99&gt;=3.15,(G99&lt;0.905),(D99&lt;0.45),(A99&lt;5.65)),0.022,IF(AND(D99&gt;=0.25,B99&gt;=3.25,B99&gt;=3.15,(G99&lt;0.905),(D99&lt;0.45),(A99&lt;5.65)),0.009,IF(AND((F99&lt;2.5),(H99&lt;7.692),(G99&lt;0.644),(D99&lt;2.05),(A99&lt;7.25),A99&gt;=5.65),0.018,IF(AND(F99&gt;=2.5,(H99&lt;7.692),(G99&lt;0.644),(D99&lt;2.05),(A99&lt;7.25),A99&gt;=5.65),0.068,IF(AND((B99&lt;2.35),H99&gt;=7.692,(G99&lt;0.644),(D99&lt;2.05),(A99&lt;7.25),A99&gt;=5.65),0.023,IF(AND(B99&gt;=2.35,H99&gt;=7.692,(G99&lt;0.644),(D99&lt;2.05),(A99&lt;7.25),A99&gt;=5.65),0.125,IF(AND((G99&lt;0.766),(G99&lt;0.85),G99&gt;=0.644,(D99&lt;2.05),(A99&lt;7.25),A99&gt;=5.65),0.055,IF(AND(G99&gt;=0.766,(G99&lt;0.85),G99&gt;=0.644,(D99&lt;2.05),(A99&lt;7.25),A99&gt;=5.65),-0,IF(AND((B99&lt;2.95),G99&gt;=0.85,G99&gt;=0.644,(D99&lt;2.05),(A99&lt;7.25),A99&gt;=5.65),0.098,IF(AND(B99&gt;=2.95,G99&gt;=0.85,G99&gt;=0.644,(D99&lt;2.05),(A99&lt;7.25),A99&gt;=5.65),0.013,"shouldnthappen")))))))))))))))))))))</f>
        <v>0.125</v>
      </c>
      <c r="U99" s="1" t="n">
        <f aca="false">IF(AND(A99&gt;=7.25,D99&gt;=1.25),0.186,IF(AND((G99&lt;0.13),D99&gt;=0.35,(D99&lt;1.25)),-0.004,IF(AND(H99&gt;=14.246,(H99&lt;14.344),(D99&lt;0.35),(D99&lt;1.25)),-0.002,IF(AND((A99&lt;4.85),H99&gt;=14.344,(D99&lt;0.35),(D99&lt;1.25)),0.004,IF(AND(G99&gt;=0.446,(G99&lt;0.644),(A99&lt;7.25),D99&gt;=1.25),0.138,IF(AND(A99&gt;=5.45,(H99&lt;14.246),(H99&lt;14.344),(D99&lt;0.35),(D99&lt;1.25)),0.001,IF(AND((H99&lt;14.877),A99&gt;=4.85,H99&gt;=14.344,(D99&lt;0.35),(D99&lt;1.25)),0.035,IF(AND(H99&gt;=14.877,A99&gt;=4.85,H99&gt;=14.344,(D99&lt;0.35),(D99&lt;1.25)),0.007,IF(AND((B99&lt;3.35),H99&gt;=9.448,G99&gt;=0.13,D99&gt;=0.35,(D99&lt;1.25)),0.053,IF(AND(B99&gt;=3.35,H99&gt;=9.448,G99&gt;=0.13,D99&gt;=0.35,(D99&lt;1.25)),0.017,IF(AND((G99&lt;0.44),(G99&lt;0.446),(G99&lt;0.644),(A99&lt;7.25),D99&gt;=1.25),0.079,IF(AND(G99&gt;=0.44,(G99&lt;0.446),(G99&lt;0.644),(A99&lt;7.25),D99&gt;=1.25),0.02,IF(AND((A99&lt;5.95),(G99&lt;0.724),G99&gt;=0.644,(A99&lt;7.25),D99&gt;=1.25),-0.018,IF(AND(A99&gt;=5.95,(G99&lt;0.724),G99&gt;=0.644,(A99&lt;7.25),D99&gt;=1.25),0.027,IF(AND(A99&gt;=6.15,G99&gt;=0.724,G99&gt;=0.644,(A99&lt;7.25),D99&gt;=1.25),0.093,IF(AND((A99&lt;5.05),(A99&lt;5.45),(H99&lt;14.246),(H99&lt;14.344),(D99&lt;0.35),(D99&lt;1.25)),0.011,IF(AND(A99&gt;=5.05,(A99&lt;5.45),(H99&lt;14.246),(H99&lt;14.344),(D99&lt;0.35),(D99&lt;1.25)),0.021,IF(AND((A99&lt;5.4),(B99&lt;3.15),(H99&lt;9.448),G99&gt;=0.13,D99&gt;=0.35,(D99&lt;1.25)),0.007,IF(AND(A99&gt;=5.4,(B99&lt;3.15),(H99&lt;9.448),G99&gt;=0.13,D99&gt;=0.35,(D99&lt;1.25)),-0.011,IF(AND((B99&lt;3.75),B99&gt;=3.15,(H99&lt;9.448),G99&gt;=0.13,D99&gt;=0.35,(D99&lt;1.25)),0.012,IF(AND(B99&gt;=3.75,B99&gt;=3.15,(H99&lt;9.448),G99&gt;=0.13,D99&gt;=0.35,(D99&lt;1.25)),0.046,IF(AND((A99&lt;5.9),(A99&lt;6.15),G99&gt;=0.724,G99&gt;=0.644,(A99&lt;7.25),D99&gt;=1.25),0.06,IF(AND(A99&gt;=5.9,(A99&lt;6.15),G99&gt;=0.724,G99&gt;=0.644,(A99&lt;7.25),D99&gt;=1.25),0.005,"shouldnthappen")))))))))))))))))))))))</f>
        <v>0.079</v>
      </c>
      <c r="V99" s="1" t="n">
        <f aca="false">IF(AND(H99&gt;=15.155,(D99&lt;1.55)),0.084,IF(AND(A99&gt;=7.25,D99&gt;=1.55),0.141,IF(AND((G99&lt;0.043),D99&gt;=1.05,(H99&lt;15.155),(D99&lt;1.55)),-0.007,IF(AND(D99&gt;=1.85,G99&gt;=0.755,(A99&lt;7.25),D99&gt;=1.55),0.051,IF(AND((H99&lt;9.966),G99&gt;=0.905,(D99&lt;1.05),(H99&lt;15.155),(D99&lt;1.55)),0.043,IF(AND(H99&gt;=9.966,G99&gt;=0.905,(D99&lt;1.05),(H99&lt;15.155),(D99&lt;1.55)),0.007,IF(AND((G99&lt;0.278),(G99&lt;0.361),(G99&lt;0.755),(A99&lt;7.25),D99&gt;=1.55),0.08,IF(AND((A99&lt;5.8),G99&gt;=0.361,(G99&lt;0.755),(A99&lt;7.25),D99&gt;=1.55),0.019,IF(AND((A99&lt;6.05),(D99&lt;1.85),G99&gt;=0.755,(A99&lt;7.25),D99&gt;=1.55),0.01,IF(AND(A99&gt;=6.05,(D99&lt;1.85),G99&gt;=0.755,(A99&lt;7.25),D99&gt;=1.55),0.002,IF(AND((G99&lt;0.486),(B99&lt;3.15),(G99&lt;0.905),(D99&lt;1.05),(H99&lt;15.155),(D99&lt;1.55)),0.026,IF(AND(G99&gt;=0.486,(B99&lt;3.15),(G99&lt;0.905),(D99&lt;1.05),(H99&lt;15.155),(D99&lt;1.55)),0.001,IF(AND((B99&lt;3.25),B99&gt;=3.15,(G99&lt;0.905),(D99&lt;1.05),(H99&lt;15.155),(D99&lt;1.55)),-0.003,IF(AND(B99&gt;=3.25,B99&gt;=3.15,(G99&lt;0.905),(D99&lt;1.05),(H99&lt;15.155),(D99&lt;1.55)),0.012,IF(AND((H99&lt;7.426),(H99&lt;8.769),G99&gt;=0.043,D99&gt;=1.05,(H99&lt;15.155),(D99&lt;1.55)),0.041,IF(AND(H99&gt;=7.426,(H99&lt;8.769),G99&gt;=0.043,D99&gt;=1.05,(H99&lt;15.155),(D99&lt;1.55)),-0.008,IF(AND((H99&lt;10.696),H99&gt;=8.769,G99&gt;=0.043,D99&gt;=1.05,(H99&lt;15.155),(D99&lt;1.55)),0.069,IF(AND(H99&gt;=10.696,H99&gt;=8.769,G99&gt;=0.043,D99&gt;=1.05,(H99&lt;15.155),(D99&lt;1.55)),0.033,IF(AND((D99&lt;2.2),G99&gt;=0.278,(G99&lt;0.361),(G99&lt;0.755),(A99&lt;7.25),D99&gt;=1.55),0.022,IF(AND(D99&gt;=2.2,G99&gt;=0.278,(G99&lt;0.361),(G99&lt;0.755),(A99&lt;7.25),D99&gt;=1.55),-0.027,IF(AND((H99&lt;12.626),A99&gt;=5.8,G99&gt;=0.361,(G99&lt;0.755),(A99&lt;7.25),D99&gt;=1.55),0.126,IF(AND(H99&gt;=12.626,A99&gt;=5.8,G99&gt;=0.361,(G99&lt;0.755),(A99&lt;7.25),D99&gt;=1.55),0.065,"shouldnthappen"))))))))))))))))))))))</f>
        <v>0.033</v>
      </c>
      <c r="W99" s="1" t="n">
        <f aca="false">IF(AND(H99&gt;=15.155,(D99&lt;1.55)),0.064,IF(AND(A99&gt;=7.45,D99&gt;=1.55),0.115,IF(AND(B99&gt;=3.15,(H99&lt;10.257),(A99&lt;7.45),D99&gt;=1.55),0.097,IF(AND((A99&lt;4.85),H99&gt;=14.344,(D99&lt;0.35),(H99&lt;15.155),(D99&lt;1.55)),0.003,IF(AND(A99&gt;=6.05,(G99&lt;0.169),D99&gt;=0.35,(H99&lt;15.155),(D99&lt;1.55)),-0.008,IF(AND((G99&lt;0.181),G99&gt;=0.169,D99&gt;=0.35,(H99&lt;15.155),(D99&lt;1.55)),0.065,IF(AND(B99&gt;=3.05,(B99&lt;3.15),(H99&lt;10.257),(A99&lt;7.45),D99&gt;=1.55),-0.023,IF(AND(H99&gt;=11.854,(G99&lt;0.613),H99&gt;=10.257,(A99&lt;7.45),D99&gt;=1.55),0.068,IF(AND((D99&lt;0.25),(B99&lt;3.15),(H99&lt;14.344),(D99&lt;0.35),(H99&lt;15.155),(D99&lt;1.55)),0.014,IF(AND(D99&gt;=0.25,(B99&lt;3.15),(H99&lt;14.344),(D99&lt;0.35),(H99&lt;15.155),(D99&lt;1.55)),0.002,IF(AND((A99&lt;5.05),B99&gt;=3.15,(H99&lt;14.344),(D99&lt;0.35),(H99&lt;15.155),(D99&lt;1.55)),-0.001,IF(AND(A99&gt;=5.05,B99&gt;=3.15,(H99&lt;14.344),(D99&lt;0.35),(H99&lt;15.155),(D99&lt;1.55)),0.009,IF(AND((H99&lt;14.877),A99&gt;=4.85,H99&gt;=14.344,(D99&lt;0.35),(H99&lt;15.155),(D99&lt;1.55)),0.023,IF(AND(H99&gt;=14.877,A99&gt;=4.85,H99&gt;=14.344,(D99&lt;0.35),(H99&lt;15.155),(D99&lt;1.55)),0.004,IF(AND((H99&lt;13.602),(A99&lt;6.05),(G99&lt;0.169),D99&gt;=0.35,(H99&lt;15.155),(D99&lt;1.55)),0.023,IF(AND(H99&gt;=13.602,(A99&lt;6.05),(G99&lt;0.169),D99&gt;=0.35,(H99&lt;15.155),(D99&lt;1.55)),-0.006,IF(AND((B99&lt;2.95),G99&gt;=0.181,G99&gt;=0.169,D99&gt;=0.35,(H99&lt;15.155),(D99&lt;1.55)),0.019,IF(AND(B99&gt;=2.95,G99&gt;=0.181,G99&gt;=0.169,D99&gt;=0.35,(H99&lt;15.155),(D99&lt;1.55)),0.034,IF(AND((A99&lt;5.35),(B99&lt;3.05),(B99&lt;3.15),(H99&lt;10.257),(A99&lt;7.45),D99&gt;=1.55),0.009,IF(AND(A99&gt;=5.35,(B99&lt;3.05),(B99&lt;3.15),(H99&lt;10.257),(A99&lt;7.45),D99&gt;=1.55),0.058,IF(AND((B99&lt;2.9),(H99&lt;11.854),(G99&lt;0.613),H99&gt;=10.257,(A99&lt;7.45),D99&gt;=1.55),0.037,IF(AND(B99&gt;=2.9,(H99&lt;11.854),(G99&lt;0.613),H99&gt;=10.257,(A99&lt;7.45),D99&gt;=1.55),-0.005,IF(AND((A99&lt;6.4),(G99&lt;0.711),G99&gt;=0.613,H99&gt;=10.257,(A99&lt;7.45),D99&gt;=1.55),0.001,IF(AND(A99&gt;=6.4,(G99&lt;0.711),G99&gt;=0.613,H99&gt;=10.257,(A99&lt;7.45),D99&gt;=1.55),-0.002,IF(AND((D99&lt;1.9),G99&gt;=0.711,G99&gt;=0.613,H99&gt;=10.257,(A99&lt;7.45),D99&gt;=1.55),0.007,IF(AND(D99&gt;=1.9,G99&gt;=0.711,G99&gt;=0.613,H99&gt;=10.257,(A99&lt;7.45),D99&gt;=1.55),0.023,"shouldnthappen"))))))))))))))))))))))))))</f>
        <v>0.019</v>
      </c>
      <c r="X99" s="1" t="n">
        <f aca="false">IF(AND(H99&gt;=15.155,(F99&lt;2.5)),0.049,IF(AND(A99&gt;=7.45,F99&gt;=2.5),0.089,IF(AND((G99&lt;0.107),(G99&lt;0.364),(A99&lt;7.45),F99&gt;=2.5),0.055,IF(AND(A99&gt;=5.75,(G99&lt;0.572),(D99&lt;1.25),(H99&lt;15.155),(F99&lt;2.5)),-0.018,IF(AND((A99&lt;5.7),(H99&lt;12.626),G99&gt;=0.364,(A99&lt;7.45),F99&gt;=2.5),0.012,IF(AND(A99&gt;=5.7,(H99&lt;12.626),G99&gt;=0.364,(A99&lt;7.45),F99&gt;=2.5),0.065,IF(AND((G99&lt;0.628),H99&gt;=12.626,G99&gt;=0.364,(A99&lt;7.45),F99&gt;=2.5),0.047,IF(AND((G99&lt;0.545),(A99&lt;5.75),(G99&lt;0.572),(D99&lt;1.25),(H99&lt;15.155),(F99&lt;2.5)),0.007,IF(AND(G99&gt;=0.545,(A99&lt;5.75),(G99&lt;0.572),(D99&lt;1.25),(H99&lt;15.155),(F99&lt;2.5)),-0.009,IF(AND((D99&lt;0.3),(H99&lt;11.788),G99&gt;=0.572,(D99&lt;1.25),(H99&lt;15.155),(F99&lt;2.5)),0.01,IF(AND(D99&gt;=0.3,(H99&lt;11.788),G99&gt;=0.572,(D99&lt;1.25),(H99&lt;15.155),(F99&lt;2.5)),0.03,IF(AND((A99&lt;4.75),H99&gt;=11.788,G99&gt;=0.572,(D99&lt;1.25),(H99&lt;15.155),(F99&lt;2.5)),0.001,IF(AND(A99&gt;=4.75,H99&gt;=11.788,G99&gt;=0.572,(D99&lt;1.25),(H99&lt;15.155),(F99&lt;2.5)),0.01,IF(AND((A99&lt;5.5),(A99&lt;6.15),(G99&lt;0.652),D99&gt;=1.25,(H99&lt;15.155),(F99&lt;2.5)),0.014,IF(AND(A99&gt;=5.5,(A99&lt;6.15),(G99&lt;0.652),D99&gt;=1.25,(H99&lt;15.155),(F99&lt;2.5)),0.049,IF(AND((H99&lt;12.206),A99&gt;=6.15,(G99&lt;0.652),D99&gt;=1.25,(H99&lt;15.155),(F99&lt;2.5)),-0.009,IF(AND(H99&gt;=12.206,A99&gt;=6.15,(G99&lt;0.652),D99&gt;=1.25,(H99&lt;15.155),(F99&lt;2.5)),0.021,IF(AND((A99&lt;5.55),(A99&lt;6.2),G99&gt;=0.652,D99&gt;=1.25,(H99&lt;15.155),(F99&lt;2.5)),0.011,IF(AND(A99&gt;=5.55,(A99&lt;6.2),G99&gt;=0.652,D99&gt;=1.25,(H99&lt;15.155),(F99&lt;2.5)),-0.019,IF(AND((B99&lt;3.2),A99&gt;=6.2,G99&gt;=0.652,D99&gt;=1.25,(H99&lt;15.155),(F99&lt;2.5)),0.025,IF(AND(B99&gt;=3.2,A99&gt;=6.2,G99&gt;=0.652,D99&gt;=1.25,(H99&lt;15.155),(F99&lt;2.5)),0.001,IF(AND((G99&lt;0.183),(G99&lt;0.301),G99&gt;=0.107,(G99&lt;0.364),(A99&lt;7.45),F99&gt;=2.5),-0.009,IF(AND(G99&gt;=0.183,(G99&lt;0.301),G99&gt;=0.107,(G99&lt;0.364),(A99&lt;7.45),F99&gt;=2.5),0.022,IF(AND((D99&lt;2.2),G99&gt;=0.301,G99&gt;=0.107,(G99&lt;0.364),(A99&lt;7.45),F99&gt;=2.5),0.004,IF(AND(D99&gt;=2.2,G99&gt;=0.301,G99&gt;=0.107,(G99&lt;0.364),(A99&lt;7.45),F99&gt;=2.5),-0.02,IF(AND((G99&lt;0.787),G99&gt;=0.628,H99&gt;=12.626,G99&gt;=0.364,(A99&lt;7.45),F99&gt;=2.5),-0.001,IF(AND(G99&gt;=0.787,G99&gt;=0.628,H99&gt;=12.626,G99&gt;=0.364,(A99&lt;7.45),F99&gt;=2.5),0.016,"shouldnthappen")))))))))))))))))))))))))))</f>
        <v>0.049</v>
      </c>
      <c r="Y99" s="1" t="n">
        <f aca="false">IF(AND(H99&gt;=15.155,(D99&lt;1.55)),0.037,IF(AND(D99&gt;=2.45,(A99&lt;7.45),D99&gt;=1.55),0.054,IF(AND((A99&lt;7.8),A99&gt;=7.45,D99&gt;=1.55),0.078,IF(AND(A99&gt;=7.8,A99&gt;=7.45,D99&gt;=1.55),0.021,IF(AND(A99&gt;=6.2,G99&gt;=0.68,D99&gt;=1.25,(H99&lt;15.155),(D99&lt;1.55)),0.019,IF(AND((B99&lt;2.65),(A99&lt;4.95),(G99&lt;0.572),(D99&lt;1.25),(H99&lt;15.155),(D99&lt;1.55)),0.021,IF(AND(B99&gt;=2.65,(A99&lt;4.95),(G99&lt;0.572),(D99&lt;1.25),(H99&lt;15.155),(D99&lt;1.55)),0.006,IF(AND((H99&lt;14.344),A99&gt;=4.95,(G99&lt;0.572),(D99&lt;1.25),(H99&lt;15.155),(D99&lt;1.55)),-0.005,IF(AND(H99&gt;=14.344,A99&gt;=4.95,(G99&lt;0.572),(D99&lt;1.25),(H99&lt;15.155),(D99&lt;1.55)),0.013,IF(AND((G99&lt;0.833),(H99&lt;11.788),G99&gt;=0.572,(D99&lt;1.25),(H99&lt;15.155),(D99&lt;1.55)),0.009,IF(AND(G99&gt;=0.833,(H99&lt;11.788),G99&gt;=0.572,(D99&lt;1.25),(H99&lt;15.155),(D99&lt;1.55)),0.024,IF(AND((A99&lt;4.75),H99&gt;=11.788,G99&gt;=0.572,(D99&lt;1.25),(H99&lt;15.155),(D99&lt;1.55)),0.001,IF(AND(A99&gt;=4.75,H99&gt;=11.788,G99&gt;=0.572,(D99&lt;1.25),(H99&lt;15.155),(D99&lt;1.55)),0.008,IF(AND((A99&lt;5.65),(A99&lt;6.15),(G99&lt;0.68),D99&gt;=1.25,(H99&lt;15.155),(D99&lt;1.55)),0.017,IF(AND(A99&gt;=5.65,(A99&lt;6.15),(G99&lt;0.68),D99&gt;=1.25,(H99&lt;15.155),(D99&lt;1.55)),0.039,IF(AND((G99&lt;0.436),A99&gt;=6.15,(G99&lt;0.68),D99&gt;=1.25,(H99&lt;15.155),(D99&lt;1.55)),-0.004,IF(AND(G99&gt;=0.436,A99&gt;=6.15,(G99&lt;0.68),D99&gt;=1.25,(H99&lt;15.155),(D99&lt;1.55)),0.022,IF(AND((A99&lt;5.55),(A99&lt;6.2),G99&gt;=0.68,D99&gt;=1.25,(H99&lt;15.155),(D99&lt;1.55)),0.009,IF(AND(A99&gt;=5.55,(A99&lt;6.2),G99&gt;=0.68,D99&gt;=1.25,(H99&lt;15.155),(D99&lt;1.55)),-0.016,IF(AND((G99&lt;0.107),(G99&lt;0.361),(G99&lt;0.613),(D99&lt;2.45),(A99&lt;7.45),D99&gt;=1.55),0.042,IF(AND(G99&gt;=0.107,(G99&lt;0.361),(G99&lt;0.613),(D99&lt;2.45),(A99&lt;7.45),D99&gt;=1.55),0.002,IF(AND((D99&lt;2.35),G99&gt;=0.361,(G99&lt;0.613),(D99&lt;2.45),(A99&lt;7.45),D99&gt;=1.55),0.051,IF(AND(D99&gt;=2.35,G99&gt;=0.361,(G99&lt;0.613),(D99&lt;2.45),(A99&lt;7.45),D99&gt;=1.55),0.016,IF(AND((A99&lt;6.4),(G99&lt;0.711),G99&gt;=0.613,(D99&lt;2.45),(A99&lt;7.45),D99&gt;=1.55),0.001,IF(AND(A99&gt;=6.4,(G99&lt;0.711),G99&gt;=0.613,(D99&lt;2.45),(A99&lt;7.45),D99&gt;=1.55),-0.002,IF(AND((B99&lt;2.95),G99&gt;=0.711,G99&gt;=0.613,(D99&lt;2.45),(A99&lt;7.45),D99&gt;=1.55),0.023,IF(AND(B99&gt;=2.95,G99&gt;=0.711,G99&gt;=0.613,(D99&lt;2.45),(A99&lt;7.45),D99&gt;=1.55),0.01,"shouldnthappen")))))))))))))))))))))))))))</f>
        <v>0.039</v>
      </c>
      <c r="Z99" s="1" t="n">
        <f aca="false">IF(AND(A99&gt;=7.45,D99&gt;=1.75),0.056,IF(AND(H99&gt;=15.059,A99&gt;=5.55,(D99&lt;1.75)),0.028,IF(AND((D99&lt;0.35),G99&gt;=0.905,(A99&lt;5.55),(D99&lt;1.75)),0.005,IF(AND(D99&gt;=0.35,G99&gt;=0.905,(A99&lt;5.55),(D99&lt;1.75)),0.026,IF(AND((H99&lt;8.711),D99&gt;=2.45,(A99&lt;7.45),D99&gt;=1.75),0.011,IF(AND(H99&gt;=8.711,D99&gt;=2.45,(A99&lt;7.45),D99&gt;=1.75),0.049,IF(AND((G99&lt;0.107),(G99&lt;0.487),(D99&lt;2.45),(A99&lt;7.45),D99&gt;=1.75),0.032,IF(AND((H99&lt;10.915),(A99&lt;4.5),(B99&lt;3.15),(G99&lt;0.905),(A99&lt;5.55),(D99&lt;1.75)),-0.001,IF(AND(H99&gt;=10.915,(A99&lt;4.5),(B99&lt;3.15),(G99&lt;0.905),(A99&lt;5.55),(D99&lt;1.75)),0.003,IF(AND((A99&lt;5.05),A99&gt;=4.5,(B99&lt;3.15),(G99&lt;0.905),(A99&lt;5.55),(D99&lt;1.75)),0.015,IF(AND(A99&gt;=5.05,A99&gt;=4.5,(B99&lt;3.15),(G99&lt;0.905),(A99&lt;5.55),(D99&lt;1.75)),0.006,IF(AND((G99&lt;0.05),(G99&lt;0.091),B99&gt;=3.15,(G99&lt;0.905),(A99&lt;5.55),(D99&lt;1.75)),0.001,IF(AND(G99&gt;=0.05,(G99&lt;0.091),B99&gt;=3.15,(G99&lt;0.905),(A99&lt;5.55),(D99&lt;1.75)),0.008,IF(AND((G99&lt;0.587),G99&gt;=0.091,B99&gt;=3.15,(G99&lt;0.905),(A99&lt;5.55),(D99&lt;1.75)),-0.003,IF(AND(G99&gt;=0.587,G99&gt;=0.091,B99&gt;=3.15,(G99&lt;0.905),(A99&lt;5.55),(D99&lt;1.75)),0.004,IF(AND((F99&lt;2.5),(B99&lt;2.85),(G99&lt;0.419),(H99&lt;15.059),A99&gt;=5.55,(D99&lt;1.75)),0.041,IF(AND(F99&gt;=2.5,(B99&lt;2.85),(G99&lt;0.419),(H99&lt;15.059),A99&gt;=5.55,(D99&lt;1.75)),0.015,IF(AND((G99&lt;0.164),B99&gt;=2.85,(G99&lt;0.419),(H99&lt;15.059),A99&gt;=5.55,(D99&lt;1.75)),0.01,IF(AND(G99&gt;=0.164,B99&gt;=2.85,(G99&lt;0.419),(H99&lt;15.059),A99&gt;=5.55,(D99&lt;1.75)),-0.001,IF(AND((B99&lt;2.55),(B99&lt;2.95),G99&gt;=0.419,(H99&lt;15.059),A99&gt;=5.55,(D99&lt;1.75)),0.014,IF(AND(B99&gt;=2.55,(B99&lt;2.95),G99&gt;=0.419,(H99&lt;15.059),A99&gt;=5.55,(D99&lt;1.75)),-0.013,IF(AND((D99&lt;1.55),B99&gt;=2.95,G99&gt;=0.419,(H99&lt;15.059),A99&gt;=5.55,(D99&lt;1.75)),0.023,IF(AND(D99&gt;=1.55,B99&gt;=2.95,G99&gt;=0.419,(H99&lt;15.059),A99&gt;=5.55,(D99&lt;1.75)),0.005,IF(AND((H99&lt;13.278),G99&gt;=0.107,(G99&lt;0.487),(D99&lt;2.45),(A99&lt;7.45),D99&gt;=1.75),-0.009,IF(AND(H99&gt;=13.278,G99&gt;=0.107,(G99&lt;0.487),(D99&lt;2.45),(A99&lt;7.45),D99&gt;=1.75),0.017,IF(AND((D99&lt;2.35),(G99&lt;0.571),G99&gt;=0.487,(D99&lt;2.45),(A99&lt;7.45),D99&gt;=1.75),0.053,IF(AND(D99&gt;=2.35,(G99&lt;0.571),G99&gt;=0.487,(D99&lt;2.45),(A99&lt;7.45),D99&gt;=1.75),0.009,IF(AND((G99&lt;0.779),G99&gt;=0.571,G99&gt;=0.487,(D99&lt;2.45),(A99&lt;7.45),D99&gt;=1.75),0.006,IF(AND(G99&gt;=0.779,G99&gt;=0.571,G99&gt;=0.487,(D99&lt;2.45),(A99&lt;7.45),D99&gt;=1.75),0.016,"shouldnthappen")))))))))))))))))))))))))))))</f>
        <v>-0.001</v>
      </c>
      <c r="AA99" s="1" t="n">
        <f aca="false">IF(AND((A99&lt;7.8),A99&gt;=7.45,D99&gt;=1.75),0.051,IF(AND(A99&gt;=7.8,A99&gt;=7.45,D99&gt;=1.75),0.01,IF(AND(B99&gt;=3.35,B99&gt;=3.25,(A99&lt;7.45),D99&gt;=1.75),0.016,IF(AND((H99&lt;8.308),(D99&lt;0.15),(H99&lt;13.655),(D99&lt;0.35),(D99&lt;1.75)),0.009,IF(AND((H99&lt;14.529),(G99&lt;0.293),H99&gt;=13.655,(D99&lt;0.35),(D99&lt;1.75)),0.011,IF(AND(H99&gt;=14.529,(G99&lt;0.293),H99&gt;=13.655,(D99&lt;0.35),(D99&lt;1.75)),0.001,IF(AND(D99&gt;=0.25,G99&gt;=0.293,H99&gt;=13.655,(D99&lt;0.35),(D99&lt;1.75)),-0.004,IF(AND(H99&gt;=10.635,(H99&lt;10.696),(H99&lt;13.906),D99&gt;=0.35,(D99&lt;1.75)),0.036,IF(AND(G99&gt;=0.833,H99&gt;=10.696,(H99&lt;13.906),D99&gt;=0.35,(D99&lt;1.75)),0.016,IF(AND((A99&lt;6.65),(G99&lt;0.247),H99&gt;=13.906,D99&gt;=0.35,(D99&lt;1.75)),-0.008,IF(AND(A99&gt;=6.65,(G99&lt;0.247),H99&gt;=13.906,D99&gt;=0.35,(D99&lt;1.75)),0.011,IF(AND((B99&lt;2.45),G99&gt;=0.247,H99&gt;=13.906,D99&gt;=0.35,(D99&lt;1.75)),0,IF(AND((D99&lt;1.85),(B99&lt;2.95),(B99&lt;3.25),(A99&lt;7.45),D99&gt;=1.75),0.033,IF(AND((G99&lt;0.428),(B99&lt;3.35),B99&gt;=3.25,(A99&lt;7.45),D99&gt;=1.75),0.009,IF(AND(G99&gt;=0.428,(B99&lt;3.35),B99&gt;=3.25,(A99&lt;7.45),D99&gt;=1.75),0.042,IF(AND((A99&lt;4.6),H99&gt;=8.308,(D99&lt;0.15),(H99&lt;13.655),(D99&lt;0.35),(D99&lt;1.75)),0.003,IF(AND(A99&gt;=4.6,H99&gt;=8.308,(D99&lt;0.15),(H99&lt;13.655),(D99&lt;0.35),(D99&lt;1.75)),0,IF(AND((H99&lt;8.834),(A99&lt;5.05),D99&gt;=0.15,(H99&lt;13.655),(D99&lt;0.35),(D99&lt;1.75)),0.002,IF(AND(H99&gt;=8.834,(A99&lt;5.05),D99&gt;=0.15,(H99&lt;13.655),(D99&lt;0.35),(D99&lt;1.75)),-0.008,IF(AND((A99&lt;5.45),A99&gt;=5.05,D99&gt;=0.15,(H99&lt;13.655),(D99&lt;0.35),(D99&lt;1.75)),0.003,IF(AND(A99&gt;=5.45,A99&gt;=5.05,D99&gt;=0.15,(H99&lt;13.655),(D99&lt;0.35),(D99&lt;1.75)),-0.002,IF(AND((A99&lt;5.3),(D99&lt;0.25),G99&gt;=0.293,H99&gt;=13.655,(D99&lt;0.35),(D99&lt;1.75)),0.007,IF(AND(A99&gt;=5.3,(D99&lt;0.25),G99&gt;=0.293,H99&gt;=13.655,(D99&lt;0.35),(D99&lt;1.75)),0.001,IF(AND((H99&lt;7.309),(H99&lt;10.635),(H99&lt;10.696),(H99&lt;13.906),D99&gt;=0.35,(D99&lt;1.75)),0.014,IF(AND(H99&gt;=7.309,(H99&lt;10.635),(H99&lt;10.696),(H99&lt;13.906),D99&gt;=0.35,(D99&lt;1.75)),0.006,IF(AND((H99&lt;12.093),(G99&lt;0.833),H99&gt;=10.696,(H99&lt;13.906),D99&gt;=0.35,(D99&lt;1.75)),-0.01,IF(AND(H99&gt;=12.093,(G99&lt;0.833),H99&gt;=10.696,(H99&lt;13.906),D99&gt;=0.35,(D99&lt;1.75)),0.004,IF(AND((G99&lt;0.823),B99&gt;=2.45,G99&gt;=0.247,H99&gt;=13.906,D99&gt;=0.35,(D99&lt;1.75)),0.026,IF(AND(G99&gt;=0.823,B99&gt;=2.45,G99&gt;=0.247,H99&gt;=13.906,D99&gt;=0.35,(D99&lt;1.75)),0.006,IF(AND((H99&lt;11.121),D99&gt;=1.85,(B99&lt;2.95),(B99&lt;3.25),(A99&lt;7.45),D99&gt;=1.75),0.013,IF(AND(H99&gt;=11.121,D99&gt;=1.85,(B99&lt;2.95),(B99&lt;3.25),(A99&lt;7.45),D99&gt;=1.75),0.005,IF(AND((A99&lt;6.05),(A99&lt;6.45),B99&gt;=2.95,(B99&lt;3.25),(A99&lt;7.45),D99&gt;=1.75),0.001,IF(AND(A99&gt;=6.05,(A99&lt;6.45),B99&gt;=2.95,(B99&lt;3.25),(A99&lt;7.45),D99&gt;=1.75),-0.005,IF(AND((G99&lt;0.42),A99&gt;=6.45,B99&gt;=2.95,(B99&lt;3.25),(A99&lt;7.45),D99&gt;=1.75),0.004,IF(AND(G99&gt;=0.42,A99&gt;=6.45,B99&gt;=2.95,(B99&lt;3.25),(A99&lt;7.45),D99&gt;=1.75),0.019,"shouldnthappen")))))))))))))))))))))))))))))))))))</f>
        <v>0.026</v>
      </c>
      <c r="AB99" s="1" t="n">
        <f aca="false">+ 0.5</f>
        <v>0.5</v>
      </c>
    </row>
    <row r="100" customFormat="false" ht="13.8" hidden="false" customHeight="false" outlineLevel="0" collapsed="false">
      <c r="A100" s="11" t="n">
        <v>6.2</v>
      </c>
      <c r="B100" s="1" t="n">
        <v>2.9</v>
      </c>
      <c r="C100" s="1" t="n">
        <v>4.3</v>
      </c>
      <c r="D100" s="1" t="n">
        <v>1.3</v>
      </c>
      <c r="E100" s="1" t="s">
        <v>92</v>
      </c>
      <c r="F100" s="1" t="n">
        <v>2</v>
      </c>
      <c r="G100" s="1" t="n">
        <v>0.5702198962681</v>
      </c>
      <c r="H100" s="18" t="n">
        <v>9.82717637093738</v>
      </c>
      <c r="I100" s="1" t="n">
        <f aca="false">C100</f>
        <v>4.3</v>
      </c>
      <c r="J100" s="1" t="n">
        <f aca="false">SUM(M100:AB100)</f>
        <v>4.38</v>
      </c>
      <c r="K100" s="15" t="n">
        <f aca="false">1-SQRT(VAR(M100:AB100, I100)) / AVERAGE(M100:AB100)</f>
        <v>-2.74842250399349</v>
      </c>
      <c r="L100" s="1" t="n">
        <f aca="false">(J100-I100)/I100</f>
        <v>0.0186046511627907</v>
      </c>
      <c r="M100" s="1" t="n">
        <f aca="false">IF(AND((H100&lt;5.245),(D100&lt;0.8)),0.075,IF(AND(H100&gt;=5.245,(D100&lt;0.8)),0.279,IF(AND((D100&lt;1.45),D100&gt;=0.8),1.043,IF(AND(D100&gt;=1.45,D100&gt;=0.8),1.423,"shouldnthappen"))))</f>
        <v>1.043</v>
      </c>
      <c r="N100" s="1" t="n">
        <f aca="false">IF(AND((A100&lt;4.35),(D100&lt;0.8)),0.048,IF(AND(A100&gt;=4.35,(D100&lt;0.8)),0.198,IF(AND(F100&gt;=2.5,D100&gt;=0.8),1.048,IF(AND((A100&lt;5.15),(F100&lt;2.5),D100&gt;=0.8),0.321,IF(AND(A100&gt;=5.15,(F100&lt;2.5),D100&gt;=0.8),0.783,"shouldnthappen")))))</f>
        <v>0.783</v>
      </c>
      <c r="O100" s="1" t="n">
        <f aca="false">IF(AND((H100&lt;5.245),(D100&lt;0.8)),0.034,IF(AND((A100&lt;5.9),D100&gt;=0.8),0.489,IF(AND(A100&gt;=5.9,D100&gt;=0.8),0.721,IF(AND((A100&lt;4.35),H100&gt;=5.245,(D100&lt;0.8)),0.041,IF(AND(A100&gt;=4.35,H100&gt;=5.245,(D100&lt;0.8)),0.142,"shouldnthappen")))))</f>
        <v>0.721</v>
      </c>
      <c r="P100" s="1" t="n">
        <f aca="false">IF(AND((B100&lt;2.8),(D100&lt;1.15)),0.244,IF(AND((D100&lt;1.75),D100&gt;=1.15),0.396,IF(AND(D100&gt;=1.75,D100&gt;=1.15),0.554,IF(AND((A100&lt;5.05),B100&gt;=2.8,(D100&lt;1.15)),0.078,IF(AND((H100&lt;14.877),A100&gt;=5.05,B100&gt;=2.8,(D100&lt;1.15)),0.118,IF(AND(H100&gt;=14.877,A100&gt;=5.05,B100&gt;=2.8,(D100&lt;1.15)),0.027,"shouldnthappen"))))))</f>
        <v>0.396</v>
      </c>
      <c r="Q100" s="1" t="n">
        <f aca="false">IF(AND(D100&gt;=0.45,(D100&lt;1.15)),0.17,IF(AND(A100&gt;=7.1,D100&gt;=1.15),0.539,IF(AND((A100&lt;6.25),(A100&lt;7.1),D100&gt;=1.15),0.258,IF(AND(A100&gt;=6.25,(A100&lt;7.1),D100&gt;=1.15),0.344,IF(AND(G100&gt;=0.418,(A100&lt;5.05),(D100&lt;0.45),(D100&lt;1.15)),0.033,IF(AND((H100&lt;14.494),(G100&lt;0.418),(A100&lt;5.05),(D100&lt;0.45),(D100&lt;1.15)),0.061,IF(AND(H100&gt;=14.494,(G100&lt;0.418),(A100&lt;5.05),(D100&lt;0.45),(D100&lt;1.15)),0.015,IF(AND(H100&gt;=14.877,(B100&lt;3.85),A100&gt;=5.05,(D100&lt;0.45),(D100&lt;1.15)),0.023,IF(AND((B100&lt;4),B100&gt;=3.85,A100&gt;=5.05,(D100&lt;0.45),(D100&lt;1.15)),0.009,IF(AND(B100&gt;=4,B100&gt;=3.85,A100&gt;=5.05,(D100&lt;0.45),(D100&lt;1.15)),0.052,IF(AND((G100&lt;0.05),(H100&lt;14.877),(B100&lt;3.85),A100&gt;=5.05,(D100&lt;0.45),(D100&lt;1.15)),0.024,IF(AND(G100&gt;=0.05,(H100&lt;14.877),(B100&lt;3.85),A100&gt;=5.05,(D100&lt;0.45),(D100&lt;1.15)),0.091,"shouldnthappen"))))))))))))</f>
        <v>0.258</v>
      </c>
      <c r="R100" s="1" t="n">
        <f aca="false">IF(AND(A100&gt;=7.1,D100&gt;=0.8),0.401,IF(AND((A100&lt;4.5),(G100&lt;0.905),(D100&lt;0.8)),0.024,IF(AND((H100&lt;9.966),G100&gt;=0.905,(D100&lt;0.8)),0.094,IF(AND(H100&gt;=9.966,G100&gt;=0.905,(D100&lt;0.8)),0.026,IF(AND(D100&gt;=2.05,(A100&lt;7.1),D100&gt;=0.8),0.277,IF(AND((H100&lt;5.523),A100&gt;=4.5,(G100&lt;0.905),(D100&lt;0.8)),0.012,IF(AND(H100&gt;=5.523,A100&gt;=4.5,(G100&lt;0.905),(D100&lt;0.8)),0.049,IF(AND((A100&lt;5.3),(D100&lt;2.05),(A100&lt;7.1),D100&gt;=0.8),0.095,IF(AND(A100&gt;=5.3,(D100&lt;2.05),(A100&lt;7.1),D100&gt;=0.8),0.196,"shouldnthappen")))))))))</f>
        <v>0.196</v>
      </c>
      <c r="S100" s="1" t="n">
        <f aca="false">IF(AND(A100&gt;=7.1,D100&gt;=1.35),0.298,IF(AND(G100&gt;=0.905,(D100&lt;0.8),(D100&lt;1.35)),0.068,IF(AND(H100&gt;=9.386,D100&gt;=0.8,(D100&lt;1.35)),0.126,IF(AND((H100&lt;7.426),(H100&lt;9.386),D100&gt;=0.8,(D100&lt;1.35)),0.091,IF(AND((A100&lt;5.3),(G100&lt;0.905),(A100&lt;7.1),D100&gt;=1.35),0.063,IF(AND((D100&lt;2.05),G100&gt;=0.905,(A100&lt;7.1),D100&gt;=1.35),0.015,IF(AND(D100&gt;=2.05,G100&gt;=0.905,(A100&lt;7.1),D100&gt;=1.35),0.089,IF(AND((H100&lt;10.505),(H100&lt;14.344),(G100&lt;0.905),(D100&lt;0.8),(D100&lt;1.35)),0.035,IF(AND((A100&lt;4.85),H100&gt;=14.344,(G100&lt;0.905),(D100&lt;0.8),(D100&lt;1.35)),0.006,IF(AND((B100&lt;2.75),H100&gt;=7.426,(H100&lt;9.386),D100&gt;=0.8,(D100&lt;1.35)),0.021,IF(AND(B100&gt;=2.75,H100&gt;=7.426,(H100&lt;9.386),D100&gt;=0.8,(D100&lt;1.35)),-0.01,IF(AND((B100&lt;2.35),A100&gt;=5.3,(G100&lt;0.905),(A100&lt;7.1),D100&gt;=1.35),0.068,IF(AND(B100&gt;=2.35,A100&gt;=5.3,(G100&lt;0.905),(A100&lt;7.1),D100&gt;=1.35),0.181,IF(AND((H100&lt;11.731),H100&gt;=10.505,(H100&lt;14.344),(G100&lt;0.905),(D100&lt;0.8),(D100&lt;1.35)),0.004,IF(AND(H100&gt;=11.731,H100&gt;=10.505,(H100&lt;14.344),(G100&lt;0.905),(D100&lt;0.8),(D100&lt;1.35)),0.024,IF(AND((H100&lt;14.877),A100&gt;=4.85,H100&gt;=14.344,(G100&lt;0.905),(D100&lt;0.8),(D100&lt;1.35)),0.063,IF(AND(H100&gt;=14.877,A100&gt;=4.85,H100&gt;=14.344,(G100&lt;0.905),(D100&lt;0.8),(D100&lt;1.35)),0.012,"shouldnthappen")))))))))))))))))</f>
        <v>0.126</v>
      </c>
      <c r="T100" s="1" t="n">
        <f aca="false">IF(AND(D100&gt;=0.45,(A100&lt;5.65)),0.067,IF(AND(A100&gt;=7.25,A100&gt;=5.65),0.244,IF(AND((H100&lt;9.966),G100&gt;=0.905,(D100&lt;0.45),(A100&lt;5.65)),0.062,IF(AND(H100&gt;=9.966,G100&gt;=0.905,(D100&lt;0.45),(A100&lt;5.65)),0.012,IF(AND((G100&lt;0.948),D100&gt;=2.05,(A100&lt;7.25),A100&gt;=5.65),0.157,IF(AND(G100&gt;=0.948,D100&gt;=2.05,(A100&lt;7.25),A100&gt;=5.65),0.037,IF(AND(G100&gt;=0.422,(B100&lt;3.15),(G100&lt;0.905),(D100&lt;0.45),(A100&lt;5.65)),0.011,IF(AND((D100&lt;0.25),(G100&lt;0.422),(B100&lt;3.15),(G100&lt;0.905),(D100&lt;0.45),(A100&lt;5.65)),0.04,IF(AND(D100&gt;=0.25,(G100&lt;0.422),(B100&lt;3.15),(G100&lt;0.905),(D100&lt;0.45),(A100&lt;5.65)),0.009,IF(AND((A100&lt;4.85),(B100&lt;3.25),B100&gt;=3.15,(G100&lt;0.905),(D100&lt;0.45),(A100&lt;5.65)),0.008,IF(AND(A100&gt;=4.85,(B100&lt;3.25),B100&gt;=3.15,(G100&lt;0.905),(D100&lt;0.45),(A100&lt;5.65)),-0.017,IF(AND((D100&lt;0.25),B100&gt;=3.25,B100&gt;=3.15,(G100&lt;0.905),(D100&lt;0.45),(A100&lt;5.65)),0.022,IF(AND(D100&gt;=0.25,B100&gt;=3.25,B100&gt;=3.15,(G100&lt;0.905),(D100&lt;0.45),(A100&lt;5.65)),0.009,IF(AND((F100&lt;2.5),(H100&lt;7.692),(G100&lt;0.644),(D100&lt;2.05),(A100&lt;7.25),A100&gt;=5.65),0.018,IF(AND(F100&gt;=2.5,(H100&lt;7.692),(G100&lt;0.644),(D100&lt;2.05),(A100&lt;7.25),A100&gt;=5.65),0.068,IF(AND((B100&lt;2.35),H100&gt;=7.692,(G100&lt;0.644),(D100&lt;2.05),(A100&lt;7.25),A100&gt;=5.65),0.023,IF(AND(B100&gt;=2.35,H100&gt;=7.692,(G100&lt;0.644),(D100&lt;2.05),(A100&lt;7.25),A100&gt;=5.65),0.125,IF(AND((G100&lt;0.766),(G100&lt;0.85),G100&gt;=0.644,(D100&lt;2.05),(A100&lt;7.25),A100&gt;=5.65),0.055,IF(AND(G100&gt;=0.766,(G100&lt;0.85),G100&gt;=0.644,(D100&lt;2.05),(A100&lt;7.25),A100&gt;=5.65),-0,IF(AND((B100&lt;2.95),G100&gt;=0.85,G100&gt;=0.644,(D100&lt;2.05),(A100&lt;7.25),A100&gt;=5.65),0.098,IF(AND(B100&gt;=2.95,G100&gt;=0.85,G100&gt;=0.644,(D100&lt;2.05),(A100&lt;7.25),A100&gt;=5.65),0.013,"shouldnthappen")))))))))))))))))))))</f>
        <v>0.125</v>
      </c>
      <c r="U100" s="1" t="n">
        <f aca="false">IF(AND(A100&gt;=7.25,D100&gt;=1.25),0.186,IF(AND((G100&lt;0.13),D100&gt;=0.35,(D100&lt;1.25)),-0.004,IF(AND(H100&gt;=14.246,(H100&lt;14.344),(D100&lt;0.35),(D100&lt;1.25)),-0.002,IF(AND((A100&lt;4.85),H100&gt;=14.344,(D100&lt;0.35),(D100&lt;1.25)),0.004,IF(AND(G100&gt;=0.446,(G100&lt;0.644),(A100&lt;7.25),D100&gt;=1.25),0.138,IF(AND(A100&gt;=5.45,(H100&lt;14.246),(H100&lt;14.344),(D100&lt;0.35),(D100&lt;1.25)),0.001,IF(AND((H100&lt;14.877),A100&gt;=4.85,H100&gt;=14.344,(D100&lt;0.35),(D100&lt;1.25)),0.035,IF(AND(H100&gt;=14.877,A100&gt;=4.85,H100&gt;=14.344,(D100&lt;0.35),(D100&lt;1.25)),0.007,IF(AND((B100&lt;3.35),H100&gt;=9.448,G100&gt;=0.13,D100&gt;=0.35,(D100&lt;1.25)),0.053,IF(AND(B100&gt;=3.35,H100&gt;=9.448,G100&gt;=0.13,D100&gt;=0.35,(D100&lt;1.25)),0.017,IF(AND((G100&lt;0.44),(G100&lt;0.446),(G100&lt;0.644),(A100&lt;7.25),D100&gt;=1.25),0.079,IF(AND(G100&gt;=0.44,(G100&lt;0.446),(G100&lt;0.644),(A100&lt;7.25),D100&gt;=1.25),0.02,IF(AND((A100&lt;5.95),(G100&lt;0.724),G100&gt;=0.644,(A100&lt;7.25),D100&gt;=1.25),-0.018,IF(AND(A100&gt;=5.95,(G100&lt;0.724),G100&gt;=0.644,(A100&lt;7.25),D100&gt;=1.25),0.027,IF(AND(A100&gt;=6.15,G100&gt;=0.724,G100&gt;=0.644,(A100&lt;7.25),D100&gt;=1.25),0.093,IF(AND((A100&lt;5.05),(A100&lt;5.45),(H100&lt;14.246),(H100&lt;14.344),(D100&lt;0.35),(D100&lt;1.25)),0.011,IF(AND(A100&gt;=5.05,(A100&lt;5.45),(H100&lt;14.246),(H100&lt;14.344),(D100&lt;0.35),(D100&lt;1.25)),0.021,IF(AND((A100&lt;5.4),(B100&lt;3.15),(H100&lt;9.448),G100&gt;=0.13,D100&gt;=0.35,(D100&lt;1.25)),0.007,IF(AND(A100&gt;=5.4,(B100&lt;3.15),(H100&lt;9.448),G100&gt;=0.13,D100&gt;=0.35,(D100&lt;1.25)),-0.011,IF(AND((B100&lt;3.75),B100&gt;=3.15,(H100&lt;9.448),G100&gt;=0.13,D100&gt;=0.35,(D100&lt;1.25)),0.012,IF(AND(B100&gt;=3.75,B100&gt;=3.15,(H100&lt;9.448),G100&gt;=0.13,D100&gt;=0.35,(D100&lt;1.25)),0.046,IF(AND((A100&lt;5.9),(A100&lt;6.15),G100&gt;=0.724,G100&gt;=0.644,(A100&lt;7.25),D100&gt;=1.25),0.06,IF(AND(A100&gt;=5.9,(A100&lt;6.15),G100&gt;=0.724,G100&gt;=0.644,(A100&lt;7.25),D100&gt;=1.25),0.005,"shouldnthappen")))))))))))))))))))))))</f>
        <v>0.138</v>
      </c>
      <c r="V100" s="1" t="n">
        <f aca="false">IF(AND(H100&gt;=15.155,(D100&lt;1.55)),0.084,IF(AND(A100&gt;=7.25,D100&gt;=1.55),0.141,IF(AND((G100&lt;0.043),D100&gt;=1.05,(H100&lt;15.155),(D100&lt;1.55)),-0.007,IF(AND(D100&gt;=1.85,G100&gt;=0.755,(A100&lt;7.25),D100&gt;=1.55),0.051,IF(AND((H100&lt;9.966),G100&gt;=0.905,(D100&lt;1.05),(H100&lt;15.155),(D100&lt;1.55)),0.043,IF(AND(H100&gt;=9.966,G100&gt;=0.905,(D100&lt;1.05),(H100&lt;15.155),(D100&lt;1.55)),0.007,IF(AND((G100&lt;0.278),(G100&lt;0.361),(G100&lt;0.755),(A100&lt;7.25),D100&gt;=1.55),0.08,IF(AND((A100&lt;5.8),G100&gt;=0.361,(G100&lt;0.755),(A100&lt;7.25),D100&gt;=1.55),0.019,IF(AND((A100&lt;6.05),(D100&lt;1.85),G100&gt;=0.755,(A100&lt;7.25),D100&gt;=1.55),0.01,IF(AND(A100&gt;=6.05,(D100&lt;1.85),G100&gt;=0.755,(A100&lt;7.25),D100&gt;=1.55),0.002,IF(AND((G100&lt;0.486),(B100&lt;3.15),(G100&lt;0.905),(D100&lt;1.05),(H100&lt;15.155),(D100&lt;1.55)),0.026,IF(AND(G100&gt;=0.486,(B100&lt;3.15),(G100&lt;0.905),(D100&lt;1.05),(H100&lt;15.155),(D100&lt;1.55)),0.001,IF(AND((B100&lt;3.25),B100&gt;=3.15,(G100&lt;0.905),(D100&lt;1.05),(H100&lt;15.155),(D100&lt;1.55)),-0.003,IF(AND(B100&gt;=3.25,B100&gt;=3.15,(G100&lt;0.905),(D100&lt;1.05),(H100&lt;15.155),(D100&lt;1.55)),0.012,IF(AND((H100&lt;7.426),(H100&lt;8.769),G100&gt;=0.043,D100&gt;=1.05,(H100&lt;15.155),(D100&lt;1.55)),0.041,IF(AND(H100&gt;=7.426,(H100&lt;8.769),G100&gt;=0.043,D100&gt;=1.05,(H100&lt;15.155),(D100&lt;1.55)),-0.008,IF(AND((H100&lt;10.696),H100&gt;=8.769,G100&gt;=0.043,D100&gt;=1.05,(H100&lt;15.155),(D100&lt;1.55)),0.069,IF(AND(H100&gt;=10.696,H100&gt;=8.769,G100&gt;=0.043,D100&gt;=1.05,(H100&lt;15.155),(D100&lt;1.55)),0.033,IF(AND((D100&lt;2.2),G100&gt;=0.278,(G100&lt;0.361),(G100&lt;0.755),(A100&lt;7.25),D100&gt;=1.55),0.022,IF(AND(D100&gt;=2.2,G100&gt;=0.278,(G100&lt;0.361),(G100&lt;0.755),(A100&lt;7.25),D100&gt;=1.55),-0.027,IF(AND((H100&lt;12.626),A100&gt;=5.8,G100&gt;=0.361,(G100&lt;0.755),(A100&lt;7.25),D100&gt;=1.55),0.126,IF(AND(H100&gt;=12.626,A100&gt;=5.8,G100&gt;=0.361,(G100&lt;0.755),(A100&lt;7.25),D100&gt;=1.55),0.065,"shouldnthappen"))))))))))))))))))))))</f>
        <v>0.069</v>
      </c>
      <c r="W100" s="1" t="n">
        <f aca="false">IF(AND(H100&gt;=15.155,(D100&lt;1.55)),0.064,IF(AND(A100&gt;=7.45,D100&gt;=1.55),0.115,IF(AND(B100&gt;=3.15,(H100&lt;10.257),(A100&lt;7.45),D100&gt;=1.55),0.097,IF(AND((A100&lt;4.85),H100&gt;=14.344,(D100&lt;0.35),(H100&lt;15.155),(D100&lt;1.55)),0.003,IF(AND(A100&gt;=6.05,(G100&lt;0.169),D100&gt;=0.35,(H100&lt;15.155),(D100&lt;1.55)),-0.008,IF(AND((G100&lt;0.181),G100&gt;=0.169,D100&gt;=0.35,(H100&lt;15.155),(D100&lt;1.55)),0.065,IF(AND(B100&gt;=3.05,(B100&lt;3.15),(H100&lt;10.257),(A100&lt;7.45),D100&gt;=1.55),-0.023,IF(AND(H100&gt;=11.854,(G100&lt;0.613),H100&gt;=10.257,(A100&lt;7.45),D100&gt;=1.55),0.068,IF(AND((D100&lt;0.25),(B100&lt;3.15),(H100&lt;14.344),(D100&lt;0.35),(H100&lt;15.155),(D100&lt;1.55)),0.014,IF(AND(D100&gt;=0.25,(B100&lt;3.15),(H100&lt;14.344),(D100&lt;0.35),(H100&lt;15.155),(D100&lt;1.55)),0.002,IF(AND((A100&lt;5.05),B100&gt;=3.15,(H100&lt;14.344),(D100&lt;0.35),(H100&lt;15.155),(D100&lt;1.55)),-0.001,IF(AND(A100&gt;=5.05,B100&gt;=3.15,(H100&lt;14.344),(D100&lt;0.35),(H100&lt;15.155),(D100&lt;1.55)),0.009,IF(AND((H100&lt;14.877),A100&gt;=4.85,H100&gt;=14.344,(D100&lt;0.35),(H100&lt;15.155),(D100&lt;1.55)),0.023,IF(AND(H100&gt;=14.877,A100&gt;=4.85,H100&gt;=14.344,(D100&lt;0.35),(H100&lt;15.155),(D100&lt;1.55)),0.004,IF(AND((H100&lt;13.602),(A100&lt;6.05),(G100&lt;0.169),D100&gt;=0.35,(H100&lt;15.155),(D100&lt;1.55)),0.023,IF(AND(H100&gt;=13.602,(A100&lt;6.05),(G100&lt;0.169),D100&gt;=0.35,(H100&lt;15.155),(D100&lt;1.55)),-0.006,IF(AND((B100&lt;2.95),G100&gt;=0.181,G100&gt;=0.169,D100&gt;=0.35,(H100&lt;15.155),(D100&lt;1.55)),0.019,IF(AND(B100&gt;=2.95,G100&gt;=0.181,G100&gt;=0.169,D100&gt;=0.35,(H100&lt;15.155),(D100&lt;1.55)),0.034,IF(AND((A100&lt;5.35),(B100&lt;3.05),(B100&lt;3.15),(H100&lt;10.257),(A100&lt;7.45),D100&gt;=1.55),0.009,IF(AND(A100&gt;=5.35,(B100&lt;3.05),(B100&lt;3.15),(H100&lt;10.257),(A100&lt;7.45),D100&gt;=1.55),0.058,IF(AND((B100&lt;2.9),(H100&lt;11.854),(G100&lt;0.613),H100&gt;=10.257,(A100&lt;7.45),D100&gt;=1.55),0.037,IF(AND(B100&gt;=2.9,(H100&lt;11.854),(G100&lt;0.613),H100&gt;=10.257,(A100&lt;7.45),D100&gt;=1.55),-0.005,IF(AND((A100&lt;6.4),(G100&lt;0.711),G100&gt;=0.613,H100&gt;=10.257,(A100&lt;7.45),D100&gt;=1.55),0.001,IF(AND(A100&gt;=6.4,(G100&lt;0.711),G100&gt;=0.613,H100&gt;=10.257,(A100&lt;7.45),D100&gt;=1.55),-0.002,IF(AND((D100&lt;1.9),G100&gt;=0.711,G100&gt;=0.613,H100&gt;=10.257,(A100&lt;7.45),D100&gt;=1.55),0.007,IF(AND(D100&gt;=1.9,G100&gt;=0.711,G100&gt;=0.613,H100&gt;=10.257,(A100&lt;7.45),D100&gt;=1.55),0.023,"shouldnthappen"))))))))))))))))))))))))))</f>
        <v>0.019</v>
      </c>
      <c r="X100" s="1" t="n">
        <f aca="false">IF(AND(H100&gt;=15.155,(F100&lt;2.5)),0.049,IF(AND(A100&gt;=7.45,F100&gt;=2.5),0.089,IF(AND((G100&lt;0.107),(G100&lt;0.364),(A100&lt;7.45),F100&gt;=2.5),0.055,IF(AND(A100&gt;=5.75,(G100&lt;0.572),(D100&lt;1.25),(H100&lt;15.155),(F100&lt;2.5)),-0.018,IF(AND((A100&lt;5.7),(H100&lt;12.626),G100&gt;=0.364,(A100&lt;7.45),F100&gt;=2.5),0.012,IF(AND(A100&gt;=5.7,(H100&lt;12.626),G100&gt;=0.364,(A100&lt;7.45),F100&gt;=2.5),0.065,IF(AND((G100&lt;0.628),H100&gt;=12.626,G100&gt;=0.364,(A100&lt;7.45),F100&gt;=2.5),0.047,IF(AND((G100&lt;0.545),(A100&lt;5.75),(G100&lt;0.572),(D100&lt;1.25),(H100&lt;15.155),(F100&lt;2.5)),0.007,IF(AND(G100&gt;=0.545,(A100&lt;5.75),(G100&lt;0.572),(D100&lt;1.25),(H100&lt;15.155),(F100&lt;2.5)),-0.009,IF(AND((D100&lt;0.3),(H100&lt;11.788),G100&gt;=0.572,(D100&lt;1.25),(H100&lt;15.155),(F100&lt;2.5)),0.01,IF(AND(D100&gt;=0.3,(H100&lt;11.788),G100&gt;=0.572,(D100&lt;1.25),(H100&lt;15.155),(F100&lt;2.5)),0.03,IF(AND((A100&lt;4.75),H100&gt;=11.788,G100&gt;=0.572,(D100&lt;1.25),(H100&lt;15.155),(F100&lt;2.5)),0.001,IF(AND(A100&gt;=4.75,H100&gt;=11.788,G100&gt;=0.572,(D100&lt;1.25),(H100&lt;15.155),(F100&lt;2.5)),0.01,IF(AND((A100&lt;5.5),(A100&lt;6.15),(G100&lt;0.652),D100&gt;=1.25,(H100&lt;15.155),(F100&lt;2.5)),0.014,IF(AND(A100&gt;=5.5,(A100&lt;6.15),(G100&lt;0.652),D100&gt;=1.25,(H100&lt;15.155),(F100&lt;2.5)),0.049,IF(AND((H100&lt;12.206),A100&gt;=6.15,(G100&lt;0.652),D100&gt;=1.25,(H100&lt;15.155),(F100&lt;2.5)),-0.009,IF(AND(H100&gt;=12.206,A100&gt;=6.15,(G100&lt;0.652),D100&gt;=1.25,(H100&lt;15.155),(F100&lt;2.5)),0.021,IF(AND((A100&lt;5.55),(A100&lt;6.2),G100&gt;=0.652,D100&gt;=1.25,(H100&lt;15.155),(F100&lt;2.5)),0.011,IF(AND(A100&gt;=5.55,(A100&lt;6.2),G100&gt;=0.652,D100&gt;=1.25,(H100&lt;15.155),(F100&lt;2.5)),-0.019,IF(AND((B100&lt;3.2),A100&gt;=6.2,G100&gt;=0.652,D100&gt;=1.25,(H100&lt;15.155),(F100&lt;2.5)),0.025,IF(AND(B100&gt;=3.2,A100&gt;=6.2,G100&gt;=0.652,D100&gt;=1.25,(H100&lt;15.155),(F100&lt;2.5)),0.001,IF(AND((G100&lt;0.183),(G100&lt;0.301),G100&gt;=0.107,(G100&lt;0.364),(A100&lt;7.45),F100&gt;=2.5),-0.009,IF(AND(G100&gt;=0.183,(G100&lt;0.301),G100&gt;=0.107,(G100&lt;0.364),(A100&lt;7.45),F100&gt;=2.5),0.022,IF(AND((D100&lt;2.2),G100&gt;=0.301,G100&gt;=0.107,(G100&lt;0.364),(A100&lt;7.45),F100&gt;=2.5),0.004,IF(AND(D100&gt;=2.2,G100&gt;=0.301,G100&gt;=0.107,(G100&lt;0.364),(A100&lt;7.45),F100&gt;=2.5),-0.02,IF(AND((G100&lt;0.787),G100&gt;=0.628,H100&gt;=12.626,G100&gt;=0.364,(A100&lt;7.45),F100&gt;=2.5),-0.001,IF(AND(G100&gt;=0.787,G100&gt;=0.628,H100&gt;=12.626,G100&gt;=0.364,(A100&lt;7.45),F100&gt;=2.5),0.016,"shouldnthappen")))))))))))))))))))))))))))</f>
        <v>-0.009</v>
      </c>
      <c r="Y100" s="1" t="n">
        <f aca="false">IF(AND(H100&gt;=15.155,(D100&lt;1.55)),0.037,IF(AND(D100&gt;=2.45,(A100&lt;7.45),D100&gt;=1.55),0.054,IF(AND((A100&lt;7.8),A100&gt;=7.45,D100&gt;=1.55),0.078,IF(AND(A100&gt;=7.8,A100&gt;=7.45,D100&gt;=1.55),0.021,IF(AND(A100&gt;=6.2,G100&gt;=0.68,D100&gt;=1.25,(H100&lt;15.155),(D100&lt;1.55)),0.019,IF(AND((B100&lt;2.65),(A100&lt;4.95),(G100&lt;0.572),(D100&lt;1.25),(H100&lt;15.155),(D100&lt;1.55)),0.021,IF(AND(B100&gt;=2.65,(A100&lt;4.95),(G100&lt;0.572),(D100&lt;1.25),(H100&lt;15.155),(D100&lt;1.55)),0.006,IF(AND((H100&lt;14.344),A100&gt;=4.95,(G100&lt;0.572),(D100&lt;1.25),(H100&lt;15.155),(D100&lt;1.55)),-0.005,IF(AND(H100&gt;=14.344,A100&gt;=4.95,(G100&lt;0.572),(D100&lt;1.25),(H100&lt;15.155),(D100&lt;1.55)),0.013,IF(AND((G100&lt;0.833),(H100&lt;11.788),G100&gt;=0.572,(D100&lt;1.25),(H100&lt;15.155),(D100&lt;1.55)),0.009,IF(AND(G100&gt;=0.833,(H100&lt;11.788),G100&gt;=0.572,(D100&lt;1.25),(H100&lt;15.155),(D100&lt;1.55)),0.024,IF(AND((A100&lt;4.75),H100&gt;=11.788,G100&gt;=0.572,(D100&lt;1.25),(H100&lt;15.155),(D100&lt;1.55)),0.001,IF(AND(A100&gt;=4.75,H100&gt;=11.788,G100&gt;=0.572,(D100&lt;1.25),(H100&lt;15.155),(D100&lt;1.55)),0.008,IF(AND((A100&lt;5.65),(A100&lt;6.15),(G100&lt;0.68),D100&gt;=1.25,(H100&lt;15.155),(D100&lt;1.55)),0.017,IF(AND(A100&gt;=5.65,(A100&lt;6.15),(G100&lt;0.68),D100&gt;=1.25,(H100&lt;15.155),(D100&lt;1.55)),0.039,IF(AND((G100&lt;0.436),A100&gt;=6.15,(G100&lt;0.68),D100&gt;=1.25,(H100&lt;15.155),(D100&lt;1.55)),-0.004,IF(AND(G100&gt;=0.436,A100&gt;=6.15,(G100&lt;0.68),D100&gt;=1.25,(H100&lt;15.155),(D100&lt;1.55)),0.022,IF(AND((A100&lt;5.55),(A100&lt;6.2),G100&gt;=0.68,D100&gt;=1.25,(H100&lt;15.155),(D100&lt;1.55)),0.009,IF(AND(A100&gt;=5.55,(A100&lt;6.2),G100&gt;=0.68,D100&gt;=1.25,(H100&lt;15.155),(D100&lt;1.55)),-0.016,IF(AND((G100&lt;0.107),(G100&lt;0.361),(G100&lt;0.613),(D100&lt;2.45),(A100&lt;7.45),D100&gt;=1.55),0.042,IF(AND(G100&gt;=0.107,(G100&lt;0.361),(G100&lt;0.613),(D100&lt;2.45),(A100&lt;7.45),D100&gt;=1.55),0.002,IF(AND((D100&lt;2.35),G100&gt;=0.361,(G100&lt;0.613),(D100&lt;2.45),(A100&lt;7.45),D100&gt;=1.55),0.051,IF(AND(D100&gt;=2.35,G100&gt;=0.361,(G100&lt;0.613),(D100&lt;2.45),(A100&lt;7.45),D100&gt;=1.55),0.016,IF(AND((A100&lt;6.4),(G100&lt;0.711),G100&gt;=0.613,(D100&lt;2.45),(A100&lt;7.45),D100&gt;=1.55),0.001,IF(AND(A100&gt;=6.4,(G100&lt;0.711),G100&gt;=0.613,(D100&lt;2.45),(A100&lt;7.45),D100&gt;=1.55),-0.002,IF(AND((B100&lt;2.95),G100&gt;=0.711,G100&gt;=0.613,(D100&lt;2.45),(A100&lt;7.45),D100&gt;=1.55),0.023,IF(AND(B100&gt;=2.95,G100&gt;=0.711,G100&gt;=0.613,(D100&lt;2.45),(A100&lt;7.45),D100&gt;=1.55),0.01,"shouldnthappen")))))))))))))))))))))))))))</f>
        <v>0.022</v>
      </c>
      <c r="Z100" s="1" t="n">
        <f aca="false">IF(AND(A100&gt;=7.45,D100&gt;=1.75),0.056,IF(AND(H100&gt;=15.059,A100&gt;=5.55,(D100&lt;1.75)),0.028,IF(AND((D100&lt;0.35),G100&gt;=0.905,(A100&lt;5.55),(D100&lt;1.75)),0.005,IF(AND(D100&gt;=0.35,G100&gt;=0.905,(A100&lt;5.55),(D100&lt;1.75)),0.026,IF(AND((H100&lt;8.711),D100&gt;=2.45,(A100&lt;7.45),D100&gt;=1.75),0.011,IF(AND(H100&gt;=8.711,D100&gt;=2.45,(A100&lt;7.45),D100&gt;=1.75),0.049,IF(AND((G100&lt;0.107),(G100&lt;0.487),(D100&lt;2.45),(A100&lt;7.45),D100&gt;=1.75),0.032,IF(AND((H100&lt;10.915),(A100&lt;4.5),(B100&lt;3.15),(G100&lt;0.905),(A100&lt;5.55),(D100&lt;1.75)),-0.001,IF(AND(H100&gt;=10.915,(A100&lt;4.5),(B100&lt;3.15),(G100&lt;0.905),(A100&lt;5.55),(D100&lt;1.75)),0.003,IF(AND((A100&lt;5.05),A100&gt;=4.5,(B100&lt;3.15),(G100&lt;0.905),(A100&lt;5.55),(D100&lt;1.75)),0.015,IF(AND(A100&gt;=5.05,A100&gt;=4.5,(B100&lt;3.15),(G100&lt;0.905),(A100&lt;5.55),(D100&lt;1.75)),0.006,IF(AND((G100&lt;0.05),(G100&lt;0.091),B100&gt;=3.15,(G100&lt;0.905),(A100&lt;5.55),(D100&lt;1.75)),0.001,IF(AND(G100&gt;=0.05,(G100&lt;0.091),B100&gt;=3.15,(G100&lt;0.905),(A100&lt;5.55),(D100&lt;1.75)),0.008,IF(AND((G100&lt;0.587),G100&gt;=0.091,B100&gt;=3.15,(G100&lt;0.905),(A100&lt;5.55),(D100&lt;1.75)),-0.003,IF(AND(G100&gt;=0.587,G100&gt;=0.091,B100&gt;=3.15,(G100&lt;0.905),(A100&lt;5.55),(D100&lt;1.75)),0.004,IF(AND((F100&lt;2.5),(B100&lt;2.85),(G100&lt;0.419),(H100&lt;15.059),A100&gt;=5.55,(D100&lt;1.75)),0.041,IF(AND(F100&gt;=2.5,(B100&lt;2.85),(G100&lt;0.419),(H100&lt;15.059),A100&gt;=5.55,(D100&lt;1.75)),0.015,IF(AND((G100&lt;0.164),B100&gt;=2.85,(G100&lt;0.419),(H100&lt;15.059),A100&gt;=5.55,(D100&lt;1.75)),0.01,IF(AND(G100&gt;=0.164,B100&gt;=2.85,(G100&lt;0.419),(H100&lt;15.059),A100&gt;=5.55,(D100&lt;1.75)),-0.001,IF(AND((B100&lt;2.55),(B100&lt;2.95),G100&gt;=0.419,(H100&lt;15.059),A100&gt;=5.55,(D100&lt;1.75)),0.014,IF(AND(B100&gt;=2.55,(B100&lt;2.95),G100&gt;=0.419,(H100&lt;15.059),A100&gt;=5.55,(D100&lt;1.75)),-0.013,IF(AND((D100&lt;1.55),B100&gt;=2.95,G100&gt;=0.419,(H100&lt;15.059),A100&gt;=5.55,(D100&lt;1.75)),0.023,IF(AND(D100&gt;=1.55,B100&gt;=2.95,G100&gt;=0.419,(H100&lt;15.059),A100&gt;=5.55,(D100&lt;1.75)),0.005,IF(AND((H100&lt;13.278),G100&gt;=0.107,(G100&lt;0.487),(D100&lt;2.45),(A100&lt;7.45),D100&gt;=1.75),-0.009,IF(AND(H100&gt;=13.278,G100&gt;=0.107,(G100&lt;0.487),(D100&lt;2.45),(A100&lt;7.45),D100&gt;=1.75),0.017,IF(AND((D100&lt;2.35),(G100&lt;0.571),G100&gt;=0.487,(D100&lt;2.45),(A100&lt;7.45),D100&gt;=1.75),0.053,IF(AND(D100&gt;=2.35,(G100&lt;0.571),G100&gt;=0.487,(D100&lt;2.45),(A100&lt;7.45),D100&gt;=1.75),0.009,IF(AND((G100&lt;0.779),G100&gt;=0.571,G100&gt;=0.487,(D100&lt;2.45),(A100&lt;7.45),D100&gt;=1.75),0.006,IF(AND(G100&gt;=0.779,G100&gt;=0.571,G100&gt;=0.487,(D100&lt;2.45),(A100&lt;7.45),D100&gt;=1.75),0.016,"shouldnthappen")))))))))))))))))))))))))))))</f>
        <v>-0.013</v>
      </c>
      <c r="AA100" s="1" t="n">
        <f aca="false">IF(AND((A100&lt;7.8),A100&gt;=7.45,D100&gt;=1.75),0.051,IF(AND(A100&gt;=7.8,A100&gt;=7.45,D100&gt;=1.75),0.01,IF(AND(B100&gt;=3.35,B100&gt;=3.25,(A100&lt;7.45),D100&gt;=1.75),0.016,IF(AND((H100&lt;8.308),(D100&lt;0.15),(H100&lt;13.655),(D100&lt;0.35),(D100&lt;1.75)),0.009,IF(AND((H100&lt;14.529),(G100&lt;0.293),H100&gt;=13.655,(D100&lt;0.35),(D100&lt;1.75)),0.011,IF(AND(H100&gt;=14.529,(G100&lt;0.293),H100&gt;=13.655,(D100&lt;0.35),(D100&lt;1.75)),0.001,IF(AND(D100&gt;=0.25,G100&gt;=0.293,H100&gt;=13.655,(D100&lt;0.35),(D100&lt;1.75)),-0.004,IF(AND(H100&gt;=10.635,(H100&lt;10.696),(H100&lt;13.906),D100&gt;=0.35,(D100&lt;1.75)),0.036,IF(AND(G100&gt;=0.833,H100&gt;=10.696,(H100&lt;13.906),D100&gt;=0.35,(D100&lt;1.75)),0.016,IF(AND((A100&lt;6.65),(G100&lt;0.247),H100&gt;=13.906,D100&gt;=0.35,(D100&lt;1.75)),-0.008,IF(AND(A100&gt;=6.65,(G100&lt;0.247),H100&gt;=13.906,D100&gt;=0.35,(D100&lt;1.75)),0.011,IF(AND((B100&lt;2.45),G100&gt;=0.247,H100&gt;=13.906,D100&gt;=0.35,(D100&lt;1.75)),0,IF(AND((D100&lt;1.85),(B100&lt;2.95),(B100&lt;3.25),(A100&lt;7.45),D100&gt;=1.75),0.033,IF(AND((G100&lt;0.428),(B100&lt;3.35),B100&gt;=3.25,(A100&lt;7.45),D100&gt;=1.75),0.009,IF(AND(G100&gt;=0.428,(B100&lt;3.35),B100&gt;=3.25,(A100&lt;7.45),D100&gt;=1.75),0.042,IF(AND((A100&lt;4.6),H100&gt;=8.308,(D100&lt;0.15),(H100&lt;13.655),(D100&lt;0.35),(D100&lt;1.75)),0.003,IF(AND(A100&gt;=4.6,H100&gt;=8.308,(D100&lt;0.15),(H100&lt;13.655),(D100&lt;0.35),(D100&lt;1.75)),0,IF(AND((H100&lt;8.834),(A100&lt;5.05),D100&gt;=0.15,(H100&lt;13.655),(D100&lt;0.35),(D100&lt;1.75)),0.002,IF(AND(H100&gt;=8.834,(A100&lt;5.05),D100&gt;=0.15,(H100&lt;13.655),(D100&lt;0.35),(D100&lt;1.75)),-0.008,IF(AND((A100&lt;5.45),A100&gt;=5.05,D100&gt;=0.15,(H100&lt;13.655),(D100&lt;0.35),(D100&lt;1.75)),0.003,IF(AND(A100&gt;=5.45,A100&gt;=5.05,D100&gt;=0.15,(H100&lt;13.655),(D100&lt;0.35),(D100&lt;1.75)),-0.002,IF(AND((A100&lt;5.3),(D100&lt;0.25),G100&gt;=0.293,H100&gt;=13.655,(D100&lt;0.35),(D100&lt;1.75)),0.007,IF(AND(A100&gt;=5.3,(D100&lt;0.25),G100&gt;=0.293,H100&gt;=13.655,(D100&lt;0.35),(D100&lt;1.75)),0.001,IF(AND((H100&lt;7.309),(H100&lt;10.635),(H100&lt;10.696),(H100&lt;13.906),D100&gt;=0.35,(D100&lt;1.75)),0.014,IF(AND(H100&gt;=7.309,(H100&lt;10.635),(H100&lt;10.696),(H100&lt;13.906),D100&gt;=0.35,(D100&lt;1.75)),0.006,IF(AND((H100&lt;12.093),(G100&lt;0.833),H100&gt;=10.696,(H100&lt;13.906),D100&gt;=0.35,(D100&lt;1.75)),-0.01,IF(AND(H100&gt;=12.093,(G100&lt;0.833),H100&gt;=10.696,(H100&lt;13.906),D100&gt;=0.35,(D100&lt;1.75)),0.004,IF(AND((G100&lt;0.823),B100&gt;=2.45,G100&gt;=0.247,H100&gt;=13.906,D100&gt;=0.35,(D100&lt;1.75)),0.026,IF(AND(G100&gt;=0.823,B100&gt;=2.45,G100&gt;=0.247,H100&gt;=13.906,D100&gt;=0.35,(D100&lt;1.75)),0.006,IF(AND((H100&lt;11.121),D100&gt;=1.85,(B100&lt;2.95),(B100&lt;3.25),(A100&lt;7.45),D100&gt;=1.75),0.013,IF(AND(H100&gt;=11.121,D100&gt;=1.85,(B100&lt;2.95),(B100&lt;3.25),(A100&lt;7.45),D100&gt;=1.75),0.005,IF(AND((A100&lt;6.05),(A100&lt;6.45),B100&gt;=2.95,(B100&lt;3.25),(A100&lt;7.45),D100&gt;=1.75),0.001,IF(AND(A100&gt;=6.05,(A100&lt;6.45),B100&gt;=2.95,(B100&lt;3.25),(A100&lt;7.45),D100&gt;=1.75),-0.005,IF(AND((G100&lt;0.42),A100&gt;=6.45,B100&gt;=2.95,(B100&lt;3.25),(A100&lt;7.45),D100&gt;=1.75),0.004,IF(AND(G100&gt;=0.42,A100&gt;=6.45,B100&gt;=2.95,(B100&lt;3.25),(A100&lt;7.45),D100&gt;=1.75),0.019,"shouldnthappen")))))))))))))))))))))))))))))))))))</f>
        <v>0.006</v>
      </c>
      <c r="AB100" s="1" t="n">
        <f aca="false">+ 0.5</f>
        <v>0.5</v>
      </c>
    </row>
    <row r="101" customFormat="false" ht="13.8" hidden="false" customHeight="false" outlineLevel="0" collapsed="false">
      <c r="A101" s="11" t="n">
        <v>5.1</v>
      </c>
      <c r="B101" s="1" t="n">
        <v>2.5</v>
      </c>
      <c r="C101" s="1" t="n">
        <v>3</v>
      </c>
      <c r="D101" s="1" t="n">
        <v>1.1</v>
      </c>
      <c r="E101" s="1" t="s">
        <v>92</v>
      </c>
      <c r="F101" s="1" t="n">
        <v>2</v>
      </c>
      <c r="G101" s="1" t="n">
        <v>0.839397878618911</v>
      </c>
      <c r="H101" s="18" t="n">
        <v>8.34874792946503</v>
      </c>
      <c r="I101" s="1" t="n">
        <f aca="false">C101</f>
        <v>3</v>
      </c>
      <c r="J101" s="1" t="n">
        <f aca="false">SUM(M101:AB101)</f>
        <v>3.034</v>
      </c>
      <c r="K101" s="15" t="n">
        <f aca="false">1-SQRT(VAR(M101:AB101, I101)) / AVERAGE(M101:AB101)</f>
        <v>-2.87587139812527</v>
      </c>
      <c r="L101" s="1" t="n">
        <f aca="false">(J101-I101)/I101</f>
        <v>0.0113333333333333</v>
      </c>
      <c r="M101" s="1" t="n">
        <f aca="false">IF(AND((H101&lt;5.245),(D101&lt;0.8)),0.075,IF(AND(H101&gt;=5.245,(D101&lt;0.8)),0.279,IF(AND((D101&lt;1.45),D101&gt;=0.8),1.043,IF(AND(D101&gt;=1.45,D101&gt;=0.8),1.423,"shouldnthappen"))))</f>
        <v>1.043</v>
      </c>
      <c r="N101" s="1" t="n">
        <f aca="false">IF(AND((A101&lt;4.35),(D101&lt;0.8)),0.048,IF(AND(A101&gt;=4.35,(D101&lt;0.8)),0.198,IF(AND(F101&gt;=2.5,D101&gt;=0.8),1.048,IF(AND((A101&lt;5.15),(F101&lt;2.5),D101&gt;=0.8),0.321,IF(AND(A101&gt;=5.15,(F101&lt;2.5),D101&gt;=0.8),0.783,"shouldnthappen")))))</f>
        <v>0.321</v>
      </c>
      <c r="O101" s="1" t="n">
        <f aca="false">IF(AND((H101&lt;5.245),(D101&lt;0.8)),0.034,IF(AND((A101&lt;5.9),D101&gt;=0.8),0.489,IF(AND(A101&gt;=5.9,D101&gt;=0.8),0.721,IF(AND((A101&lt;4.35),H101&gt;=5.245,(D101&lt;0.8)),0.041,IF(AND(A101&gt;=4.35,H101&gt;=5.245,(D101&lt;0.8)),0.142,"shouldnthappen")))))</f>
        <v>0.489</v>
      </c>
      <c r="P101" s="1" t="n">
        <f aca="false">IF(AND((B101&lt;2.8),(D101&lt;1.15)),0.244,IF(AND((D101&lt;1.75),D101&gt;=1.15),0.396,IF(AND(D101&gt;=1.75,D101&gt;=1.15),0.554,IF(AND((A101&lt;5.05),B101&gt;=2.8,(D101&lt;1.15)),0.078,IF(AND((H101&lt;14.877),A101&gt;=5.05,B101&gt;=2.8,(D101&lt;1.15)),0.118,IF(AND(H101&gt;=14.877,A101&gt;=5.05,B101&gt;=2.8,(D101&lt;1.15)),0.027,"shouldnthappen"))))))</f>
        <v>0.244</v>
      </c>
      <c r="Q101" s="1" t="n">
        <f aca="false">IF(AND(D101&gt;=0.45,(D101&lt;1.15)),0.17,IF(AND(A101&gt;=7.1,D101&gt;=1.15),0.539,IF(AND((A101&lt;6.25),(A101&lt;7.1),D101&gt;=1.15),0.258,IF(AND(A101&gt;=6.25,(A101&lt;7.1),D101&gt;=1.15),0.344,IF(AND(G101&gt;=0.418,(A101&lt;5.05),(D101&lt;0.45),(D101&lt;1.15)),0.033,IF(AND((H101&lt;14.494),(G101&lt;0.418),(A101&lt;5.05),(D101&lt;0.45),(D101&lt;1.15)),0.061,IF(AND(H101&gt;=14.494,(G101&lt;0.418),(A101&lt;5.05),(D101&lt;0.45),(D101&lt;1.15)),0.015,IF(AND(H101&gt;=14.877,(B101&lt;3.85),A101&gt;=5.05,(D101&lt;0.45),(D101&lt;1.15)),0.023,IF(AND((B101&lt;4),B101&gt;=3.85,A101&gt;=5.05,(D101&lt;0.45),(D101&lt;1.15)),0.009,IF(AND(B101&gt;=4,B101&gt;=3.85,A101&gt;=5.05,(D101&lt;0.45),(D101&lt;1.15)),0.052,IF(AND((G101&lt;0.05),(H101&lt;14.877),(B101&lt;3.85),A101&gt;=5.05,(D101&lt;0.45),(D101&lt;1.15)),0.024,IF(AND(G101&gt;=0.05,(H101&lt;14.877),(B101&lt;3.85),A101&gt;=5.05,(D101&lt;0.45),(D101&lt;1.15)),0.091,"shouldnthappen"))))))))))))</f>
        <v>0.17</v>
      </c>
      <c r="R101" s="1" t="n">
        <f aca="false">IF(AND(A101&gt;=7.1,D101&gt;=0.8),0.401,IF(AND((A101&lt;4.5),(G101&lt;0.905),(D101&lt;0.8)),0.024,IF(AND((H101&lt;9.966),G101&gt;=0.905,(D101&lt;0.8)),0.094,IF(AND(H101&gt;=9.966,G101&gt;=0.905,(D101&lt;0.8)),0.026,IF(AND(D101&gt;=2.05,(A101&lt;7.1),D101&gt;=0.8),0.277,IF(AND((H101&lt;5.523),A101&gt;=4.5,(G101&lt;0.905),(D101&lt;0.8)),0.012,IF(AND(H101&gt;=5.523,A101&gt;=4.5,(G101&lt;0.905),(D101&lt;0.8)),0.049,IF(AND((A101&lt;5.3),(D101&lt;2.05),(A101&lt;7.1),D101&gt;=0.8),0.095,IF(AND(A101&gt;=5.3,(D101&lt;2.05),(A101&lt;7.1),D101&gt;=0.8),0.196,"shouldnthappen")))))))))</f>
        <v>0.095</v>
      </c>
      <c r="S101" s="1" t="n">
        <f aca="false">IF(AND(A101&gt;=7.1,D101&gt;=1.35),0.298,IF(AND(G101&gt;=0.905,(D101&lt;0.8),(D101&lt;1.35)),0.068,IF(AND(H101&gt;=9.386,D101&gt;=0.8,(D101&lt;1.35)),0.126,IF(AND((H101&lt;7.426),(H101&lt;9.386),D101&gt;=0.8,(D101&lt;1.35)),0.091,IF(AND((A101&lt;5.3),(G101&lt;0.905),(A101&lt;7.1),D101&gt;=1.35),0.063,IF(AND((D101&lt;2.05),G101&gt;=0.905,(A101&lt;7.1),D101&gt;=1.35),0.015,IF(AND(D101&gt;=2.05,G101&gt;=0.905,(A101&lt;7.1),D101&gt;=1.35),0.089,IF(AND((H101&lt;10.505),(H101&lt;14.344),(G101&lt;0.905),(D101&lt;0.8),(D101&lt;1.35)),0.035,IF(AND((A101&lt;4.85),H101&gt;=14.344,(G101&lt;0.905),(D101&lt;0.8),(D101&lt;1.35)),0.006,IF(AND((B101&lt;2.75),H101&gt;=7.426,(H101&lt;9.386),D101&gt;=0.8,(D101&lt;1.35)),0.021,IF(AND(B101&gt;=2.75,H101&gt;=7.426,(H101&lt;9.386),D101&gt;=0.8,(D101&lt;1.35)),-0.01,IF(AND((B101&lt;2.35),A101&gt;=5.3,(G101&lt;0.905),(A101&lt;7.1),D101&gt;=1.35),0.068,IF(AND(B101&gt;=2.35,A101&gt;=5.3,(G101&lt;0.905),(A101&lt;7.1),D101&gt;=1.35),0.181,IF(AND((H101&lt;11.731),H101&gt;=10.505,(H101&lt;14.344),(G101&lt;0.905),(D101&lt;0.8),(D101&lt;1.35)),0.004,IF(AND(H101&gt;=11.731,H101&gt;=10.505,(H101&lt;14.344),(G101&lt;0.905),(D101&lt;0.8),(D101&lt;1.35)),0.024,IF(AND((H101&lt;14.877),A101&gt;=4.85,H101&gt;=14.344,(G101&lt;0.905),(D101&lt;0.8),(D101&lt;1.35)),0.063,IF(AND(H101&gt;=14.877,A101&gt;=4.85,H101&gt;=14.344,(G101&lt;0.905),(D101&lt;0.8),(D101&lt;1.35)),0.012,"shouldnthappen")))))))))))))))))</f>
        <v>0.021</v>
      </c>
      <c r="T101" s="1" t="n">
        <f aca="false">IF(AND(D101&gt;=0.45,(A101&lt;5.65)),0.067,IF(AND(A101&gt;=7.25,A101&gt;=5.65),0.244,IF(AND((H101&lt;9.966),G101&gt;=0.905,(D101&lt;0.45),(A101&lt;5.65)),0.062,IF(AND(H101&gt;=9.966,G101&gt;=0.905,(D101&lt;0.45),(A101&lt;5.65)),0.012,IF(AND((G101&lt;0.948),D101&gt;=2.05,(A101&lt;7.25),A101&gt;=5.65),0.157,IF(AND(G101&gt;=0.948,D101&gt;=2.05,(A101&lt;7.25),A101&gt;=5.65),0.037,IF(AND(G101&gt;=0.422,(B101&lt;3.15),(G101&lt;0.905),(D101&lt;0.45),(A101&lt;5.65)),0.011,IF(AND((D101&lt;0.25),(G101&lt;0.422),(B101&lt;3.15),(G101&lt;0.905),(D101&lt;0.45),(A101&lt;5.65)),0.04,IF(AND(D101&gt;=0.25,(G101&lt;0.422),(B101&lt;3.15),(G101&lt;0.905),(D101&lt;0.45),(A101&lt;5.65)),0.009,IF(AND((A101&lt;4.85),(B101&lt;3.25),B101&gt;=3.15,(G101&lt;0.905),(D101&lt;0.45),(A101&lt;5.65)),0.008,IF(AND(A101&gt;=4.85,(B101&lt;3.25),B101&gt;=3.15,(G101&lt;0.905),(D101&lt;0.45),(A101&lt;5.65)),-0.017,IF(AND((D101&lt;0.25),B101&gt;=3.25,B101&gt;=3.15,(G101&lt;0.905),(D101&lt;0.45),(A101&lt;5.65)),0.022,IF(AND(D101&gt;=0.25,B101&gt;=3.25,B101&gt;=3.15,(G101&lt;0.905),(D101&lt;0.45),(A101&lt;5.65)),0.009,IF(AND((F101&lt;2.5),(H101&lt;7.692),(G101&lt;0.644),(D101&lt;2.05),(A101&lt;7.25),A101&gt;=5.65),0.018,IF(AND(F101&gt;=2.5,(H101&lt;7.692),(G101&lt;0.644),(D101&lt;2.05),(A101&lt;7.25),A101&gt;=5.65),0.068,IF(AND((B101&lt;2.35),H101&gt;=7.692,(G101&lt;0.644),(D101&lt;2.05),(A101&lt;7.25),A101&gt;=5.65),0.023,IF(AND(B101&gt;=2.35,H101&gt;=7.692,(G101&lt;0.644),(D101&lt;2.05),(A101&lt;7.25),A101&gt;=5.65),0.125,IF(AND((G101&lt;0.766),(G101&lt;0.85),G101&gt;=0.644,(D101&lt;2.05),(A101&lt;7.25),A101&gt;=5.65),0.055,IF(AND(G101&gt;=0.766,(G101&lt;0.85),G101&gt;=0.644,(D101&lt;2.05),(A101&lt;7.25),A101&gt;=5.65),-0,IF(AND((B101&lt;2.95),G101&gt;=0.85,G101&gt;=0.644,(D101&lt;2.05),(A101&lt;7.25),A101&gt;=5.65),0.098,IF(AND(B101&gt;=2.95,G101&gt;=0.85,G101&gt;=0.644,(D101&lt;2.05),(A101&lt;7.25),A101&gt;=5.65),0.013,"shouldnthappen")))))))))))))))))))))</f>
        <v>0.067</v>
      </c>
      <c r="U101" s="1" t="n">
        <f aca="false">IF(AND(A101&gt;=7.25,D101&gt;=1.25),0.186,IF(AND((G101&lt;0.13),D101&gt;=0.35,(D101&lt;1.25)),-0.004,IF(AND(H101&gt;=14.246,(H101&lt;14.344),(D101&lt;0.35),(D101&lt;1.25)),-0.002,IF(AND((A101&lt;4.85),H101&gt;=14.344,(D101&lt;0.35),(D101&lt;1.25)),0.004,IF(AND(G101&gt;=0.446,(G101&lt;0.644),(A101&lt;7.25),D101&gt;=1.25),0.138,IF(AND(A101&gt;=5.45,(H101&lt;14.246),(H101&lt;14.344),(D101&lt;0.35),(D101&lt;1.25)),0.001,IF(AND((H101&lt;14.877),A101&gt;=4.85,H101&gt;=14.344,(D101&lt;0.35),(D101&lt;1.25)),0.035,IF(AND(H101&gt;=14.877,A101&gt;=4.85,H101&gt;=14.344,(D101&lt;0.35),(D101&lt;1.25)),0.007,IF(AND((B101&lt;3.35),H101&gt;=9.448,G101&gt;=0.13,D101&gt;=0.35,(D101&lt;1.25)),0.053,IF(AND(B101&gt;=3.35,H101&gt;=9.448,G101&gt;=0.13,D101&gt;=0.35,(D101&lt;1.25)),0.017,IF(AND((G101&lt;0.44),(G101&lt;0.446),(G101&lt;0.644),(A101&lt;7.25),D101&gt;=1.25),0.079,IF(AND(G101&gt;=0.44,(G101&lt;0.446),(G101&lt;0.644),(A101&lt;7.25),D101&gt;=1.25),0.02,IF(AND((A101&lt;5.95),(G101&lt;0.724),G101&gt;=0.644,(A101&lt;7.25),D101&gt;=1.25),-0.018,IF(AND(A101&gt;=5.95,(G101&lt;0.724),G101&gt;=0.644,(A101&lt;7.25),D101&gt;=1.25),0.027,IF(AND(A101&gt;=6.15,G101&gt;=0.724,G101&gt;=0.644,(A101&lt;7.25),D101&gt;=1.25),0.093,IF(AND((A101&lt;5.05),(A101&lt;5.45),(H101&lt;14.246),(H101&lt;14.344),(D101&lt;0.35),(D101&lt;1.25)),0.011,IF(AND(A101&gt;=5.05,(A101&lt;5.45),(H101&lt;14.246),(H101&lt;14.344),(D101&lt;0.35),(D101&lt;1.25)),0.021,IF(AND((A101&lt;5.4),(B101&lt;3.15),(H101&lt;9.448),G101&gt;=0.13,D101&gt;=0.35,(D101&lt;1.25)),0.007,IF(AND(A101&gt;=5.4,(B101&lt;3.15),(H101&lt;9.448),G101&gt;=0.13,D101&gt;=0.35,(D101&lt;1.25)),-0.011,IF(AND((B101&lt;3.75),B101&gt;=3.15,(H101&lt;9.448),G101&gt;=0.13,D101&gt;=0.35,(D101&lt;1.25)),0.012,IF(AND(B101&gt;=3.75,B101&gt;=3.15,(H101&lt;9.448),G101&gt;=0.13,D101&gt;=0.35,(D101&lt;1.25)),0.046,IF(AND((A101&lt;5.9),(A101&lt;6.15),G101&gt;=0.724,G101&gt;=0.644,(A101&lt;7.25),D101&gt;=1.25),0.06,IF(AND(A101&gt;=5.9,(A101&lt;6.15),G101&gt;=0.724,G101&gt;=0.644,(A101&lt;7.25),D101&gt;=1.25),0.005,"shouldnthappen")))))))))))))))))))))))</f>
        <v>0.007</v>
      </c>
      <c r="V101" s="1" t="n">
        <f aca="false">IF(AND(H101&gt;=15.155,(D101&lt;1.55)),0.084,IF(AND(A101&gt;=7.25,D101&gt;=1.55),0.141,IF(AND((G101&lt;0.043),D101&gt;=1.05,(H101&lt;15.155),(D101&lt;1.55)),-0.007,IF(AND(D101&gt;=1.85,G101&gt;=0.755,(A101&lt;7.25),D101&gt;=1.55),0.051,IF(AND((H101&lt;9.966),G101&gt;=0.905,(D101&lt;1.05),(H101&lt;15.155),(D101&lt;1.55)),0.043,IF(AND(H101&gt;=9.966,G101&gt;=0.905,(D101&lt;1.05),(H101&lt;15.155),(D101&lt;1.55)),0.007,IF(AND((G101&lt;0.278),(G101&lt;0.361),(G101&lt;0.755),(A101&lt;7.25),D101&gt;=1.55),0.08,IF(AND((A101&lt;5.8),G101&gt;=0.361,(G101&lt;0.755),(A101&lt;7.25),D101&gt;=1.55),0.019,IF(AND((A101&lt;6.05),(D101&lt;1.85),G101&gt;=0.755,(A101&lt;7.25),D101&gt;=1.55),0.01,IF(AND(A101&gt;=6.05,(D101&lt;1.85),G101&gt;=0.755,(A101&lt;7.25),D101&gt;=1.55),0.002,IF(AND((G101&lt;0.486),(B101&lt;3.15),(G101&lt;0.905),(D101&lt;1.05),(H101&lt;15.155),(D101&lt;1.55)),0.026,IF(AND(G101&gt;=0.486,(B101&lt;3.15),(G101&lt;0.905),(D101&lt;1.05),(H101&lt;15.155),(D101&lt;1.55)),0.001,IF(AND((B101&lt;3.25),B101&gt;=3.15,(G101&lt;0.905),(D101&lt;1.05),(H101&lt;15.155),(D101&lt;1.55)),-0.003,IF(AND(B101&gt;=3.25,B101&gt;=3.15,(G101&lt;0.905),(D101&lt;1.05),(H101&lt;15.155),(D101&lt;1.55)),0.012,IF(AND((H101&lt;7.426),(H101&lt;8.769),G101&gt;=0.043,D101&gt;=1.05,(H101&lt;15.155),(D101&lt;1.55)),0.041,IF(AND(H101&gt;=7.426,(H101&lt;8.769),G101&gt;=0.043,D101&gt;=1.05,(H101&lt;15.155),(D101&lt;1.55)),-0.008,IF(AND((H101&lt;10.696),H101&gt;=8.769,G101&gt;=0.043,D101&gt;=1.05,(H101&lt;15.155),(D101&lt;1.55)),0.069,IF(AND(H101&gt;=10.696,H101&gt;=8.769,G101&gt;=0.043,D101&gt;=1.05,(H101&lt;15.155),(D101&lt;1.55)),0.033,IF(AND((D101&lt;2.2),G101&gt;=0.278,(G101&lt;0.361),(G101&lt;0.755),(A101&lt;7.25),D101&gt;=1.55),0.022,IF(AND(D101&gt;=2.2,G101&gt;=0.278,(G101&lt;0.361),(G101&lt;0.755),(A101&lt;7.25),D101&gt;=1.55),-0.027,IF(AND((H101&lt;12.626),A101&gt;=5.8,G101&gt;=0.361,(G101&lt;0.755),(A101&lt;7.25),D101&gt;=1.55),0.126,IF(AND(H101&gt;=12.626,A101&gt;=5.8,G101&gt;=0.361,(G101&lt;0.755),(A101&lt;7.25),D101&gt;=1.55),0.065,"shouldnthappen"))))))))))))))))))))))</f>
        <v>-0.008</v>
      </c>
      <c r="W101" s="1" t="n">
        <f aca="false">IF(AND(H101&gt;=15.155,(D101&lt;1.55)),0.064,IF(AND(A101&gt;=7.45,D101&gt;=1.55),0.115,IF(AND(B101&gt;=3.15,(H101&lt;10.257),(A101&lt;7.45),D101&gt;=1.55),0.097,IF(AND((A101&lt;4.85),H101&gt;=14.344,(D101&lt;0.35),(H101&lt;15.155),(D101&lt;1.55)),0.003,IF(AND(A101&gt;=6.05,(G101&lt;0.169),D101&gt;=0.35,(H101&lt;15.155),(D101&lt;1.55)),-0.008,IF(AND((G101&lt;0.181),G101&gt;=0.169,D101&gt;=0.35,(H101&lt;15.155),(D101&lt;1.55)),0.065,IF(AND(B101&gt;=3.05,(B101&lt;3.15),(H101&lt;10.257),(A101&lt;7.45),D101&gt;=1.55),-0.023,IF(AND(H101&gt;=11.854,(G101&lt;0.613),H101&gt;=10.257,(A101&lt;7.45),D101&gt;=1.55),0.068,IF(AND((D101&lt;0.25),(B101&lt;3.15),(H101&lt;14.344),(D101&lt;0.35),(H101&lt;15.155),(D101&lt;1.55)),0.014,IF(AND(D101&gt;=0.25,(B101&lt;3.15),(H101&lt;14.344),(D101&lt;0.35),(H101&lt;15.155),(D101&lt;1.55)),0.002,IF(AND((A101&lt;5.05),B101&gt;=3.15,(H101&lt;14.344),(D101&lt;0.35),(H101&lt;15.155),(D101&lt;1.55)),-0.001,IF(AND(A101&gt;=5.05,B101&gt;=3.15,(H101&lt;14.344),(D101&lt;0.35),(H101&lt;15.155),(D101&lt;1.55)),0.009,IF(AND((H101&lt;14.877),A101&gt;=4.85,H101&gt;=14.344,(D101&lt;0.35),(H101&lt;15.155),(D101&lt;1.55)),0.023,IF(AND(H101&gt;=14.877,A101&gt;=4.85,H101&gt;=14.344,(D101&lt;0.35),(H101&lt;15.155),(D101&lt;1.55)),0.004,IF(AND((H101&lt;13.602),(A101&lt;6.05),(G101&lt;0.169),D101&gt;=0.35,(H101&lt;15.155),(D101&lt;1.55)),0.023,IF(AND(H101&gt;=13.602,(A101&lt;6.05),(G101&lt;0.169),D101&gt;=0.35,(H101&lt;15.155),(D101&lt;1.55)),-0.006,IF(AND((B101&lt;2.95),G101&gt;=0.181,G101&gt;=0.169,D101&gt;=0.35,(H101&lt;15.155),(D101&lt;1.55)),0.019,IF(AND(B101&gt;=2.95,G101&gt;=0.181,G101&gt;=0.169,D101&gt;=0.35,(H101&lt;15.155),(D101&lt;1.55)),0.034,IF(AND((A101&lt;5.35),(B101&lt;3.05),(B101&lt;3.15),(H101&lt;10.257),(A101&lt;7.45),D101&gt;=1.55),0.009,IF(AND(A101&gt;=5.35,(B101&lt;3.05),(B101&lt;3.15),(H101&lt;10.257),(A101&lt;7.45),D101&gt;=1.55),0.058,IF(AND((B101&lt;2.9),(H101&lt;11.854),(G101&lt;0.613),H101&gt;=10.257,(A101&lt;7.45),D101&gt;=1.55),0.037,IF(AND(B101&gt;=2.9,(H101&lt;11.854),(G101&lt;0.613),H101&gt;=10.257,(A101&lt;7.45),D101&gt;=1.55),-0.005,IF(AND((A101&lt;6.4),(G101&lt;0.711),G101&gt;=0.613,H101&gt;=10.257,(A101&lt;7.45),D101&gt;=1.55),0.001,IF(AND(A101&gt;=6.4,(G101&lt;0.711),G101&gt;=0.613,H101&gt;=10.257,(A101&lt;7.45),D101&gt;=1.55),-0.002,IF(AND((D101&lt;1.9),G101&gt;=0.711,G101&gt;=0.613,H101&gt;=10.257,(A101&lt;7.45),D101&gt;=1.55),0.007,IF(AND(D101&gt;=1.9,G101&gt;=0.711,G101&gt;=0.613,H101&gt;=10.257,(A101&lt;7.45),D101&gt;=1.55),0.023,"shouldnthappen"))))))))))))))))))))))))))</f>
        <v>0.019</v>
      </c>
      <c r="X101" s="1" t="n">
        <f aca="false">IF(AND(H101&gt;=15.155,(F101&lt;2.5)),0.049,IF(AND(A101&gt;=7.45,F101&gt;=2.5),0.089,IF(AND((G101&lt;0.107),(G101&lt;0.364),(A101&lt;7.45),F101&gt;=2.5),0.055,IF(AND(A101&gt;=5.75,(G101&lt;0.572),(D101&lt;1.25),(H101&lt;15.155),(F101&lt;2.5)),-0.018,IF(AND((A101&lt;5.7),(H101&lt;12.626),G101&gt;=0.364,(A101&lt;7.45),F101&gt;=2.5),0.012,IF(AND(A101&gt;=5.7,(H101&lt;12.626),G101&gt;=0.364,(A101&lt;7.45),F101&gt;=2.5),0.065,IF(AND((G101&lt;0.628),H101&gt;=12.626,G101&gt;=0.364,(A101&lt;7.45),F101&gt;=2.5),0.047,IF(AND((G101&lt;0.545),(A101&lt;5.75),(G101&lt;0.572),(D101&lt;1.25),(H101&lt;15.155),(F101&lt;2.5)),0.007,IF(AND(G101&gt;=0.545,(A101&lt;5.75),(G101&lt;0.572),(D101&lt;1.25),(H101&lt;15.155),(F101&lt;2.5)),-0.009,IF(AND((D101&lt;0.3),(H101&lt;11.788),G101&gt;=0.572,(D101&lt;1.25),(H101&lt;15.155),(F101&lt;2.5)),0.01,IF(AND(D101&gt;=0.3,(H101&lt;11.788),G101&gt;=0.572,(D101&lt;1.25),(H101&lt;15.155),(F101&lt;2.5)),0.03,IF(AND((A101&lt;4.75),H101&gt;=11.788,G101&gt;=0.572,(D101&lt;1.25),(H101&lt;15.155),(F101&lt;2.5)),0.001,IF(AND(A101&gt;=4.75,H101&gt;=11.788,G101&gt;=0.572,(D101&lt;1.25),(H101&lt;15.155),(F101&lt;2.5)),0.01,IF(AND((A101&lt;5.5),(A101&lt;6.15),(G101&lt;0.652),D101&gt;=1.25,(H101&lt;15.155),(F101&lt;2.5)),0.014,IF(AND(A101&gt;=5.5,(A101&lt;6.15),(G101&lt;0.652),D101&gt;=1.25,(H101&lt;15.155),(F101&lt;2.5)),0.049,IF(AND((H101&lt;12.206),A101&gt;=6.15,(G101&lt;0.652),D101&gt;=1.25,(H101&lt;15.155),(F101&lt;2.5)),-0.009,IF(AND(H101&gt;=12.206,A101&gt;=6.15,(G101&lt;0.652),D101&gt;=1.25,(H101&lt;15.155),(F101&lt;2.5)),0.021,IF(AND((A101&lt;5.55),(A101&lt;6.2),G101&gt;=0.652,D101&gt;=1.25,(H101&lt;15.155),(F101&lt;2.5)),0.011,IF(AND(A101&gt;=5.55,(A101&lt;6.2),G101&gt;=0.652,D101&gt;=1.25,(H101&lt;15.155),(F101&lt;2.5)),-0.019,IF(AND((B101&lt;3.2),A101&gt;=6.2,G101&gt;=0.652,D101&gt;=1.25,(H101&lt;15.155),(F101&lt;2.5)),0.025,IF(AND(B101&gt;=3.2,A101&gt;=6.2,G101&gt;=0.652,D101&gt;=1.25,(H101&lt;15.155),(F101&lt;2.5)),0.001,IF(AND((G101&lt;0.183),(G101&lt;0.301),G101&gt;=0.107,(G101&lt;0.364),(A101&lt;7.45),F101&gt;=2.5),-0.009,IF(AND(G101&gt;=0.183,(G101&lt;0.301),G101&gt;=0.107,(G101&lt;0.364),(A101&lt;7.45),F101&gt;=2.5),0.022,IF(AND((D101&lt;2.2),G101&gt;=0.301,G101&gt;=0.107,(G101&lt;0.364),(A101&lt;7.45),F101&gt;=2.5),0.004,IF(AND(D101&gt;=2.2,G101&gt;=0.301,G101&gt;=0.107,(G101&lt;0.364),(A101&lt;7.45),F101&gt;=2.5),-0.02,IF(AND((G101&lt;0.787),G101&gt;=0.628,H101&gt;=12.626,G101&gt;=0.364,(A101&lt;7.45),F101&gt;=2.5),-0.001,IF(AND(G101&gt;=0.787,G101&gt;=0.628,H101&gt;=12.626,G101&gt;=0.364,(A101&lt;7.45),F101&gt;=2.5),0.016,"shouldnthappen")))))))))))))))))))))))))))</f>
        <v>0.03</v>
      </c>
      <c r="Y101" s="1" t="n">
        <f aca="false">IF(AND(H101&gt;=15.155,(D101&lt;1.55)),0.037,IF(AND(D101&gt;=2.45,(A101&lt;7.45),D101&gt;=1.55),0.054,IF(AND((A101&lt;7.8),A101&gt;=7.45,D101&gt;=1.55),0.078,IF(AND(A101&gt;=7.8,A101&gt;=7.45,D101&gt;=1.55),0.021,IF(AND(A101&gt;=6.2,G101&gt;=0.68,D101&gt;=1.25,(H101&lt;15.155),(D101&lt;1.55)),0.019,IF(AND((B101&lt;2.65),(A101&lt;4.95),(G101&lt;0.572),(D101&lt;1.25),(H101&lt;15.155),(D101&lt;1.55)),0.021,IF(AND(B101&gt;=2.65,(A101&lt;4.95),(G101&lt;0.572),(D101&lt;1.25),(H101&lt;15.155),(D101&lt;1.55)),0.006,IF(AND((H101&lt;14.344),A101&gt;=4.95,(G101&lt;0.572),(D101&lt;1.25),(H101&lt;15.155),(D101&lt;1.55)),-0.005,IF(AND(H101&gt;=14.344,A101&gt;=4.95,(G101&lt;0.572),(D101&lt;1.25),(H101&lt;15.155),(D101&lt;1.55)),0.013,IF(AND((G101&lt;0.833),(H101&lt;11.788),G101&gt;=0.572,(D101&lt;1.25),(H101&lt;15.155),(D101&lt;1.55)),0.009,IF(AND(G101&gt;=0.833,(H101&lt;11.788),G101&gt;=0.572,(D101&lt;1.25),(H101&lt;15.155),(D101&lt;1.55)),0.024,IF(AND((A101&lt;4.75),H101&gt;=11.788,G101&gt;=0.572,(D101&lt;1.25),(H101&lt;15.155),(D101&lt;1.55)),0.001,IF(AND(A101&gt;=4.75,H101&gt;=11.788,G101&gt;=0.572,(D101&lt;1.25),(H101&lt;15.155),(D101&lt;1.55)),0.008,IF(AND((A101&lt;5.65),(A101&lt;6.15),(G101&lt;0.68),D101&gt;=1.25,(H101&lt;15.155),(D101&lt;1.55)),0.017,IF(AND(A101&gt;=5.65,(A101&lt;6.15),(G101&lt;0.68),D101&gt;=1.25,(H101&lt;15.155),(D101&lt;1.55)),0.039,IF(AND((G101&lt;0.436),A101&gt;=6.15,(G101&lt;0.68),D101&gt;=1.25,(H101&lt;15.155),(D101&lt;1.55)),-0.004,IF(AND(G101&gt;=0.436,A101&gt;=6.15,(G101&lt;0.68),D101&gt;=1.25,(H101&lt;15.155),(D101&lt;1.55)),0.022,IF(AND((A101&lt;5.55),(A101&lt;6.2),G101&gt;=0.68,D101&gt;=1.25,(H101&lt;15.155),(D101&lt;1.55)),0.009,IF(AND(A101&gt;=5.55,(A101&lt;6.2),G101&gt;=0.68,D101&gt;=1.25,(H101&lt;15.155),(D101&lt;1.55)),-0.016,IF(AND((G101&lt;0.107),(G101&lt;0.361),(G101&lt;0.613),(D101&lt;2.45),(A101&lt;7.45),D101&gt;=1.55),0.042,IF(AND(G101&gt;=0.107,(G101&lt;0.361),(G101&lt;0.613),(D101&lt;2.45),(A101&lt;7.45),D101&gt;=1.55),0.002,IF(AND((D101&lt;2.35),G101&gt;=0.361,(G101&lt;0.613),(D101&lt;2.45),(A101&lt;7.45),D101&gt;=1.55),0.051,IF(AND(D101&gt;=2.35,G101&gt;=0.361,(G101&lt;0.613),(D101&lt;2.45),(A101&lt;7.45),D101&gt;=1.55),0.016,IF(AND((A101&lt;6.4),(G101&lt;0.711),G101&gt;=0.613,(D101&lt;2.45),(A101&lt;7.45),D101&gt;=1.55),0.001,IF(AND(A101&gt;=6.4,(G101&lt;0.711),G101&gt;=0.613,(D101&lt;2.45),(A101&lt;7.45),D101&gt;=1.55),-0.002,IF(AND((B101&lt;2.95),G101&gt;=0.711,G101&gt;=0.613,(D101&lt;2.45),(A101&lt;7.45),D101&gt;=1.55),0.023,IF(AND(B101&gt;=2.95,G101&gt;=0.711,G101&gt;=0.613,(D101&lt;2.45),(A101&lt;7.45),D101&gt;=1.55),0.01,"shouldnthappen")))))))))))))))))))))))))))</f>
        <v>0.024</v>
      </c>
      <c r="Z101" s="1" t="n">
        <f aca="false">IF(AND(A101&gt;=7.45,D101&gt;=1.75),0.056,IF(AND(H101&gt;=15.059,A101&gt;=5.55,(D101&lt;1.75)),0.028,IF(AND((D101&lt;0.35),G101&gt;=0.905,(A101&lt;5.55),(D101&lt;1.75)),0.005,IF(AND(D101&gt;=0.35,G101&gt;=0.905,(A101&lt;5.55),(D101&lt;1.75)),0.026,IF(AND((H101&lt;8.711),D101&gt;=2.45,(A101&lt;7.45),D101&gt;=1.75),0.011,IF(AND(H101&gt;=8.711,D101&gt;=2.45,(A101&lt;7.45),D101&gt;=1.75),0.049,IF(AND((G101&lt;0.107),(G101&lt;0.487),(D101&lt;2.45),(A101&lt;7.45),D101&gt;=1.75),0.032,IF(AND((H101&lt;10.915),(A101&lt;4.5),(B101&lt;3.15),(G101&lt;0.905),(A101&lt;5.55),(D101&lt;1.75)),-0.001,IF(AND(H101&gt;=10.915,(A101&lt;4.5),(B101&lt;3.15),(G101&lt;0.905),(A101&lt;5.55),(D101&lt;1.75)),0.003,IF(AND((A101&lt;5.05),A101&gt;=4.5,(B101&lt;3.15),(G101&lt;0.905),(A101&lt;5.55),(D101&lt;1.75)),0.015,IF(AND(A101&gt;=5.05,A101&gt;=4.5,(B101&lt;3.15),(G101&lt;0.905),(A101&lt;5.55),(D101&lt;1.75)),0.006,IF(AND((G101&lt;0.05),(G101&lt;0.091),B101&gt;=3.15,(G101&lt;0.905),(A101&lt;5.55),(D101&lt;1.75)),0.001,IF(AND(G101&gt;=0.05,(G101&lt;0.091),B101&gt;=3.15,(G101&lt;0.905),(A101&lt;5.55),(D101&lt;1.75)),0.008,IF(AND((G101&lt;0.587),G101&gt;=0.091,B101&gt;=3.15,(G101&lt;0.905),(A101&lt;5.55),(D101&lt;1.75)),-0.003,IF(AND(G101&gt;=0.587,G101&gt;=0.091,B101&gt;=3.15,(G101&lt;0.905),(A101&lt;5.55),(D101&lt;1.75)),0.004,IF(AND((F101&lt;2.5),(B101&lt;2.85),(G101&lt;0.419),(H101&lt;15.059),A101&gt;=5.55,(D101&lt;1.75)),0.041,IF(AND(F101&gt;=2.5,(B101&lt;2.85),(G101&lt;0.419),(H101&lt;15.059),A101&gt;=5.55,(D101&lt;1.75)),0.015,IF(AND((G101&lt;0.164),B101&gt;=2.85,(G101&lt;0.419),(H101&lt;15.059),A101&gt;=5.55,(D101&lt;1.75)),0.01,IF(AND(G101&gt;=0.164,B101&gt;=2.85,(G101&lt;0.419),(H101&lt;15.059),A101&gt;=5.55,(D101&lt;1.75)),-0.001,IF(AND((B101&lt;2.55),(B101&lt;2.95),G101&gt;=0.419,(H101&lt;15.059),A101&gt;=5.55,(D101&lt;1.75)),0.014,IF(AND(B101&gt;=2.55,(B101&lt;2.95),G101&gt;=0.419,(H101&lt;15.059),A101&gt;=5.55,(D101&lt;1.75)),-0.013,IF(AND((D101&lt;1.55),B101&gt;=2.95,G101&gt;=0.419,(H101&lt;15.059),A101&gt;=5.55,(D101&lt;1.75)),0.023,IF(AND(D101&gt;=1.55,B101&gt;=2.95,G101&gt;=0.419,(H101&lt;15.059),A101&gt;=5.55,(D101&lt;1.75)),0.005,IF(AND((H101&lt;13.278),G101&gt;=0.107,(G101&lt;0.487),(D101&lt;2.45),(A101&lt;7.45),D101&gt;=1.75),-0.009,IF(AND(H101&gt;=13.278,G101&gt;=0.107,(G101&lt;0.487),(D101&lt;2.45),(A101&lt;7.45),D101&gt;=1.75),0.017,IF(AND((D101&lt;2.35),(G101&lt;0.571),G101&gt;=0.487,(D101&lt;2.45),(A101&lt;7.45),D101&gt;=1.75),0.053,IF(AND(D101&gt;=2.35,(G101&lt;0.571),G101&gt;=0.487,(D101&lt;2.45),(A101&lt;7.45),D101&gt;=1.75),0.009,IF(AND((G101&lt;0.779),G101&gt;=0.571,G101&gt;=0.487,(D101&lt;2.45),(A101&lt;7.45),D101&gt;=1.75),0.006,IF(AND(G101&gt;=0.779,G101&gt;=0.571,G101&gt;=0.487,(D101&lt;2.45),(A101&lt;7.45),D101&gt;=1.75),0.016,"shouldnthappen")))))))))))))))))))))))))))))</f>
        <v>0.006</v>
      </c>
      <c r="AA101" s="1" t="n">
        <f aca="false">IF(AND((A101&lt;7.8),A101&gt;=7.45,D101&gt;=1.75),0.051,IF(AND(A101&gt;=7.8,A101&gt;=7.45,D101&gt;=1.75),0.01,IF(AND(B101&gt;=3.35,B101&gt;=3.25,(A101&lt;7.45),D101&gt;=1.75),0.016,IF(AND((H101&lt;8.308),(D101&lt;0.15),(H101&lt;13.655),(D101&lt;0.35),(D101&lt;1.75)),0.009,IF(AND((H101&lt;14.529),(G101&lt;0.293),H101&gt;=13.655,(D101&lt;0.35),(D101&lt;1.75)),0.011,IF(AND(H101&gt;=14.529,(G101&lt;0.293),H101&gt;=13.655,(D101&lt;0.35),(D101&lt;1.75)),0.001,IF(AND(D101&gt;=0.25,G101&gt;=0.293,H101&gt;=13.655,(D101&lt;0.35),(D101&lt;1.75)),-0.004,IF(AND(H101&gt;=10.635,(H101&lt;10.696),(H101&lt;13.906),D101&gt;=0.35,(D101&lt;1.75)),0.036,IF(AND(G101&gt;=0.833,H101&gt;=10.696,(H101&lt;13.906),D101&gt;=0.35,(D101&lt;1.75)),0.016,IF(AND((A101&lt;6.65),(G101&lt;0.247),H101&gt;=13.906,D101&gt;=0.35,(D101&lt;1.75)),-0.008,IF(AND(A101&gt;=6.65,(G101&lt;0.247),H101&gt;=13.906,D101&gt;=0.35,(D101&lt;1.75)),0.011,IF(AND((B101&lt;2.45),G101&gt;=0.247,H101&gt;=13.906,D101&gt;=0.35,(D101&lt;1.75)),0,IF(AND((D101&lt;1.85),(B101&lt;2.95),(B101&lt;3.25),(A101&lt;7.45),D101&gt;=1.75),0.033,IF(AND((G101&lt;0.428),(B101&lt;3.35),B101&gt;=3.25,(A101&lt;7.45),D101&gt;=1.75),0.009,IF(AND(G101&gt;=0.428,(B101&lt;3.35),B101&gt;=3.25,(A101&lt;7.45),D101&gt;=1.75),0.042,IF(AND((A101&lt;4.6),H101&gt;=8.308,(D101&lt;0.15),(H101&lt;13.655),(D101&lt;0.35),(D101&lt;1.75)),0.003,IF(AND(A101&gt;=4.6,H101&gt;=8.308,(D101&lt;0.15),(H101&lt;13.655),(D101&lt;0.35),(D101&lt;1.75)),0,IF(AND((H101&lt;8.834),(A101&lt;5.05),D101&gt;=0.15,(H101&lt;13.655),(D101&lt;0.35),(D101&lt;1.75)),0.002,IF(AND(H101&gt;=8.834,(A101&lt;5.05),D101&gt;=0.15,(H101&lt;13.655),(D101&lt;0.35),(D101&lt;1.75)),-0.008,IF(AND((A101&lt;5.45),A101&gt;=5.05,D101&gt;=0.15,(H101&lt;13.655),(D101&lt;0.35),(D101&lt;1.75)),0.003,IF(AND(A101&gt;=5.45,A101&gt;=5.05,D101&gt;=0.15,(H101&lt;13.655),(D101&lt;0.35),(D101&lt;1.75)),-0.002,IF(AND((A101&lt;5.3),(D101&lt;0.25),G101&gt;=0.293,H101&gt;=13.655,(D101&lt;0.35),(D101&lt;1.75)),0.007,IF(AND(A101&gt;=5.3,(D101&lt;0.25),G101&gt;=0.293,H101&gt;=13.655,(D101&lt;0.35),(D101&lt;1.75)),0.001,IF(AND((H101&lt;7.309),(H101&lt;10.635),(H101&lt;10.696),(H101&lt;13.906),D101&gt;=0.35,(D101&lt;1.75)),0.014,IF(AND(H101&gt;=7.309,(H101&lt;10.635),(H101&lt;10.696),(H101&lt;13.906),D101&gt;=0.35,(D101&lt;1.75)),0.006,IF(AND((H101&lt;12.093),(G101&lt;0.833),H101&gt;=10.696,(H101&lt;13.906),D101&gt;=0.35,(D101&lt;1.75)),-0.01,IF(AND(H101&gt;=12.093,(G101&lt;0.833),H101&gt;=10.696,(H101&lt;13.906),D101&gt;=0.35,(D101&lt;1.75)),0.004,IF(AND((G101&lt;0.823),B101&gt;=2.45,G101&gt;=0.247,H101&gt;=13.906,D101&gt;=0.35,(D101&lt;1.75)),0.026,IF(AND(G101&gt;=0.823,B101&gt;=2.45,G101&gt;=0.247,H101&gt;=13.906,D101&gt;=0.35,(D101&lt;1.75)),0.006,IF(AND((H101&lt;11.121),D101&gt;=1.85,(B101&lt;2.95),(B101&lt;3.25),(A101&lt;7.45),D101&gt;=1.75),0.013,IF(AND(H101&gt;=11.121,D101&gt;=1.85,(B101&lt;2.95),(B101&lt;3.25),(A101&lt;7.45),D101&gt;=1.75),0.005,IF(AND((A101&lt;6.05),(A101&lt;6.45),B101&gt;=2.95,(B101&lt;3.25),(A101&lt;7.45),D101&gt;=1.75),0.001,IF(AND(A101&gt;=6.05,(A101&lt;6.45),B101&gt;=2.95,(B101&lt;3.25),(A101&lt;7.45),D101&gt;=1.75),-0.005,IF(AND((G101&lt;0.42),A101&gt;=6.45,B101&gt;=2.95,(B101&lt;3.25),(A101&lt;7.45),D101&gt;=1.75),0.004,IF(AND(G101&gt;=0.42,A101&gt;=6.45,B101&gt;=2.95,(B101&lt;3.25),(A101&lt;7.45),D101&gt;=1.75),0.019,"shouldnthappen")))))))))))))))))))))))))))))))))))</f>
        <v>0.006</v>
      </c>
      <c r="AB101" s="1" t="n">
        <f aca="false">+ 0.5</f>
        <v>0.5</v>
      </c>
    </row>
    <row r="102" customFormat="false" ht="13.8" hidden="false" customHeight="false" outlineLevel="0" collapsed="false">
      <c r="A102" s="11" t="n">
        <v>5.7</v>
      </c>
      <c r="B102" s="1" t="n">
        <v>2.8</v>
      </c>
      <c r="C102" s="1" t="n">
        <v>4.1</v>
      </c>
      <c r="D102" s="1" t="n">
        <v>1.3</v>
      </c>
      <c r="E102" s="1" t="s">
        <v>92</v>
      </c>
      <c r="F102" s="1" t="n">
        <v>2</v>
      </c>
      <c r="G102" s="1" t="n">
        <v>0.25985061051324</v>
      </c>
      <c r="H102" s="18" t="n">
        <v>6.56496841395274</v>
      </c>
      <c r="I102" s="1" t="n">
        <f aca="false">C102</f>
        <v>4.1</v>
      </c>
      <c r="J102" s="1" t="n">
        <f aca="false">SUM(M102:AB102)</f>
        <v>4.056</v>
      </c>
      <c r="K102" s="15" t="n">
        <f aca="false">1-SQRT(VAR(M102:AB102, I102)) / AVERAGE(M102:AB102)</f>
        <v>-2.86652938229271</v>
      </c>
      <c r="L102" s="1" t="n">
        <f aca="false">(J102-I102)/I102</f>
        <v>-0.0107317073170731</v>
      </c>
      <c r="M102" s="1" t="n">
        <f aca="false">IF(AND((H102&lt;5.245),(D102&lt;0.8)),0.075,IF(AND(H102&gt;=5.245,(D102&lt;0.8)),0.279,IF(AND((D102&lt;1.45),D102&gt;=0.8),1.043,IF(AND(D102&gt;=1.45,D102&gt;=0.8),1.423,"shouldnthappen"))))</f>
        <v>1.043</v>
      </c>
      <c r="N102" s="1" t="n">
        <f aca="false">IF(AND((A102&lt;4.35),(D102&lt;0.8)),0.048,IF(AND(A102&gt;=4.35,(D102&lt;0.8)),0.198,IF(AND(F102&gt;=2.5,D102&gt;=0.8),1.048,IF(AND((A102&lt;5.15),(F102&lt;2.5),D102&gt;=0.8),0.321,IF(AND(A102&gt;=5.15,(F102&lt;2.5),D102&gt;=0.8),0.783,"shouldnthappen")))))</f>
        <v>0.783</v>
      </c>
      <c r="O102" s="1" t="n">
        <f aca="false">IF(AND((H102&lt;5.245),(D102&lt;0.8)),0.034,IF(AND((A102&lt;5.9),D102&gt;=0.8),0.489,IF(AND(A102&gt;=5.9,D102&gt;=0.8),0.721,IF(AND((A102&lt;4.35),H102&gt;=5.245,(D102&lt;0.8)),0.041,IF(AND(A102&gt;=4.35,H102&gt;=5.245,(D102&lt;0.8)),0.142,"shouldnthappen")))))</f>
        <v>0.489</v>
      </c>
      <c r="P102" s="1" t="n">
        <f aca="false">IF(AND((B102&lt;2.8),(D102&lt;1.15)),0.244,IF(AND((D102&lt;1.75),D102&gt;=1.15),0.396,IF(AND(D102&gt;=1.75,D102&gt;=1.15),0.554,IF(AND((A102&lt;5.05),B102&gt;=2.8,(D102&lt;1.15)),0.078,IF(AND((H102&lt;14.877),A102&gt;=5.05,B102&gt;=2.8,(D102&lt;1.15)),0.118,IF(AND(H102&gt;=14.877,A102&gt;=5.05,B102&gt;=2.8,(D102&lt;1.15)),0.027,"shouldnthappen"))))))</f>
        <v>0.396</v>
      </c>
      <c r="Q102" s="1" t="n">
        <f aca="false">IF(AND(D102&gt;=0.45,(D102&lt;1.15)),0.17,IF(AND(A102&gt;=7.1,D102&gt;=1.15),0.539,IF(AND((A102&lt;6.25),(A102&lt;7.1),D102&gt;=1.15),0.258,IF(AND(A102&gt;=6.25,(A102&lt;7.1),D102&gt;=1.15),0.344,IF(AND(G102&gt;=0.418,(A102&lt;5.05),(D102&lt;0.45),(D102&lt;1.15)),0.033,IF(AND((H102&lt;14.494),(G102&lt;0.418),(A102&lt;5.05),(D102&lt;0.45),(D102&lt;1.15)),0.061,IF(AND(H102&gt;=14.494,(G102&lt;0.418),(A102&lt;5.05),(D102&lt;0.45),(D102&lt;1.15)),0.015,IF(AND(H102&gt;=14.877,(B102&lt;3.85),A102&gt;=5.05,(D102&lt;0.45),(D102&lt;1.15)),0.023,IF(AND((B102&lt;4),B102&gt;=3.85,A102&gt;=5.05,(D102&lt;0.45),(D102&lt;1.15)),0.009,IF(AND(B102&gt;=4,B102&gt;=3.85,A102&gt;=5.05,(D102&lt;0.45),(D102&lt;1.15)),0.052,IF(AND((G102&lt;0.05),(H102&lt;14.877),(B102&lt;3.85),A102&gt;=5.05,(D102&lt;0.45),(D102&lt;1.15)),0.024,IF(AND(G102&gt;=0.05,(H102&lt;14.877),(B102&lt;3.85),A102&gt;=5.05,(D102&lt;0.45),(D102&lt;1.15)),0.091,"shouldnthappen"))))))))))))</f>
        <v>0.258</v>
      </c>
      <c r="R102" s="1" t="n">
        <f aca="false">IF(AND(A102&gt;=7.1,D102&gt;=0.8),0.401,IF(AND((A102&lt;4.5),(G102&lt;0.905),(D102&lt;0.8)),0.024,IF(AND((H102&lt;9.966),G102&gt;=0.905,(D102&lt;0.8)),0.094,IF(AND(H102&gt;=9.966,G102&gt;=0.905,(D102&lt;0.8)),0.026,IF(AND(D102&gt;=2.05,(A102&lt;7.1),D102&gt;=0.8),0.277,IF(AND((H102&lt;5.523),A102&gt;=4.5,(G102&lt;0.905),(D102&lt;0.8)),0.012,IF(AND(H102&gt;=5.523,A102&gt;=4.5,(G102&lt;0.905),(D102&lt;0.8)),0.049,IF(AND((A102&lt;5.3),(D102&lt;2.05),(A102&lt;7.1),D102&gt;=0.8),0.095,IF(AND(A102&gt;=5.3,(D102&lt;2.05),(A102&lt;7.1),D102&gt;=0.8),0.196,"shouldnthappen")))))))))</f>
        <v>0.196</v>
      </c>
      <c r="S102" s="1" t="n">
        <f aca="false">IF(AND(A102&gt;=7.1,D102&gt;=1.35),0.298,IF(AND(G102&gt;=0.905,(D102&lt;0.8),(D102&lt;1.35)),0.068,IF(AND(H102&gt;=9.386,D102&gt;=0.8,(D102&lt;1.35)),0.126,IF(AND((H102&lt;7.426),(H102&lt;9.386),D102&gt;=0.8,(D102&lt;1.35)),0.091,IF(AND((A102&lt;5.3),(G102&lt;0.905),(A102&lt;7.1),D102&gt;=1.35),0.063,IF(AND((D102&lt;2.05),G102&gt;=0.905,(A102&lt;7.1),D102&gt;=1.35),0.015,IF(AND(D102&gt;=2.05,G102&gt;=0.905,(A102&lt;7.1),D102&gt;=1.35),0.089,IF(AND((H102&lt;10.505),(H102&lt;14.344),(G102&lt;0.905),(D102&lt;0.8),(D102&lt;1.35)),0.035,IF(AND((A102&lt;4.85),H102&gt;=14.344,(G102&lt;0.905),(D102&lt;0.8),(D102&lt;1.35)),0.006,IF(AND((B102&lt;2.75),H102&gt;=7.426,(H102&lt;9.386),D102&gt;=0.8,(D102&lt;1.35)),0.021,IF(AND(B102&gt;=2.75,H102&gt;=7.426,(H102&lt;9.386),D102&gt;=0.8,(D102&lt;1.35)),-0.01,IF(AND((B102&lt;2.35),A102&gt;=5.3,(G102&lt;0.905),(A102&lt;7.1),D102&gt;=1.35),0.068,IF(AND(B102&gt;=2.35,A102&gt;=5.3,(G102&lt;0.905),(A102&lt;7.1),D102&gt;=1.35),0.181,IF(AND((H102&lt;11.731),H102&gt;=10.505,(H102&lt;14.344),(G102&lt;0.905),(D102&lt;0.8),(D102&lt;1.35)),0.004,IF(AND(H102&gt;=11.731,H102&gt;=10.505,(H102&lt;14.344),(G102&lt;0.905),(D102&lt;0.8),(D102&lt;1.35)),0.024,IF(AND((H102&lt;14.877),A102&gt;=4.85,H102&gt;=14.344,(G102&lt;0.905),(D102&lt;0.8),(D102&lt;1.35)),0.063,IF(AND(H102&gt;=14.877,A102&gt;=4.85,H102&gt;=14.344,(G102&lt;0.905),(D102&lt;0.8),(D102&lt;1.35)),0.012,"shouldnthappen")))))))))))))))))</f>
        <v>0.091</v>
      </c>
      <c r="T102" s="1" t="n">
        <f aca="false">IF(AND(D102&gt;=0.45,(A102&lt;5.65)),0.067,IF(AND(A102&gt;=7.25,A102&gt;=5.65),0.244,IF(AND((H102&lt;9.966),G102&gt;=0.905,(D102&lt;0.45),(A102&lt;5.65)),0.062,IF(AND(H102&gt;=9.966,G102&gt;=0.905,(D102&lt;0.45),(A102&lt;5.65)),0.012,IF(AND((G102&lt;0.948),D102&gt;=2.05,(A102&lt;7.25),A102&gt;=5.65),0.157,IF(AND(G102&gt;=0.948,D102&gt;=2.05,(A102&lt;7.25),A102&gt;=5.65),0.037,IF(AND(G102&gt;=0.422,(B102&lt;3.15),(G102&lt;0.905),(D102&lt;0.45),(A102&lt;5.65)),0.011,IF(AND((D102&lt;0.25),(G102&lt;0.422),(B102&lt;3.15),(G102&lt;0.905),(D102&lt;0.45),(A102&lt;5.65)),0.04,IF(AND(D102&gt;=0.25,(G102&lt;0.422),(B102&lt;3.15),(G102&lt;0.905),(D102&lt;0.45),(A102&lt;5.65)),0.009,IF(AND((A102&lt;4.85),(B102&lt;3.25),B102&gt;=3.15,(G102&lt;0.905),(D102&lt;0.45),(A102&lt;5.65)),0.008,IF(AND(A102&gt;=4.85,(B102&lt;3.25),B102&gt;=3.15,(G102&lt;0.905),(D102&lt;0.45),(A102&lt;5.65)),-0.017,IF(AND((D102&lt;0.25),B102&gt;=3.25,B102&gt;=3.15,(G102&lt;0.905),(D102&lt;0.45),(A102&lt;5.65)),0.022,IF(AND(D102&gt;=0.25,B102&gt;=3.25,B102&gt;=3.15,(G102&lt;0.905),(D102&lt;0.45),(A102&lt;5.65)),0.009,IF(AND((F102&lt;2.5),(H102&lt;7.692),(G102&lt;0.644),(D102&lt;2.05),(A102&lt;7.25),A102&gt;=5.65),0.018,IF(AND(F102&gt;=2.5,(H102&lt;7.692),(G102&lt;0.644),(D102&lt;2.05),(A102&lt;7.25),A102&gt;=5.65),0.068,IF(AND((B102&lt;2.35),H102&gt;=7.692,(G102&lt;0.644),(D102&lt;2.05),(A102&lt;7.25),A102&gt;=5.65),0.023,IF(AND(B102&gt;=2.35,H102&gt;=7.692,(G102&lt;0.644),(D102&lt;2.05),(A102&lt;7.25),A102&gt;=5.65),0.125,IF(AND((G102&lt;0.766),(G102&lt;0.85),G102&gt;=0.644,(D102&lt;2.05),(A102&lt;7.25),A102&gt;=5.65),0.055,IF(AND(G102&gt;=0.766,(G102&lt;0.85),G102&gt;=0.644,(D102&lt;2.05),(A102&lt;7.25),A102&gt;=5.65),-0,IF(AND((B102&lt;2.95),G102&gt;=0.85,G102&gt;=0.644,(D102&lt;2.05),(A102&lt;7.25),A102&gt;=5.65),0.098,IF(AND(B102&gt;=2.95,G102&gt;=0.85,G102&gt;=0.644,(D102&lt;2.05),(A102&lt;7.25),A102&gt;=5.65),0.013,"shouldnthappen")))))))))))))))))))))</f>
        <v>0.018</v>
      </c>
      <c r="U102" s="1" t="n">
        <f aca="false">IF(AND(A102&gt;=7.25,D102&gt;=1.25),0.186,IF(AND((G102&lt;0.13),D102&gt;=0.35,(D102&lt;1.25)),-0.004,IF(AND(H102&gt;=14.246,(H102&lt;14.344),(D102&lt;0.35),(D102&lt;1.25)),-0.002,IF(AND((A102&lt;4.85),H102&gt;=14.344,(D102&lt;0.35),(D102&lt;1.25)),0.004,IF(AND(G102&gt;=0.446,(G102&lt;0.644),(A102&lt;7.25),D102&gt;=1.25),0.138,IF(AND(A102&gt;=5.45,(H102&lt;14.246),(H102&lt;14.344),(D102&lt;0.35),(D102&lt;1.25)),0.001,IF(AND((H102&lt;14.877),A102&gt;=4.85,H102&gt;=14.344,(D102&lt;0.35),(D102&lt;1.25)),0.035,IF(AND(H102&gt;=14.877,A102&gt;=4.85,H102&gt;=14.344,(D102&lt;0.35),(D102&lt;1.25)),0.007,IF(AND((B102&lt;3.35),H102&gt;=9.448,G102&gt;=0.13,D102&gt;=0.35,(D102&lt;1.25)),0.053,IF(AND(B102&gt;=3.35,H102&gt;=9.448,G102&gt;=0.13,D102&gt;=0.35,(D102&lt;1.25)),0.017,IF(AND((G102&lt;0.44),(G102&lt;0.446),(G102&lt;0.644),(A102&lt;7.25),D102&gt;=1.25),0.079,IF(AND(G102&gt;=0.44,(G102&lt;0.446),(G102&lt;0.644),(A102&lt;7.25),D102&gt;=1.25),0.02,IF(AND((A102&lt;5.95),(G102&lt;0.724),G102&gt;=0.644,(A102&lt;7.25),D102&gt;=1.25),-0.018,IF(AND(A102&gt;=5.95,(G102&lt;0.724),G102&gt;=0.644,(A102&lt;7.25),D102&gt;=1.25),0.027,IF(AND(A102&gt;=6.15,G102&gt;=0.724,G102&gt;=0.644,(A102&lt;7.25),D102&gt;=1.25),0.093,IF(AND((A102&lt;5.05),(A102&lt;5.45),(H102&lt;14.246),(H102&lt;14.344),(D102&lt;0.35),(D102&lt;1.25)),0.011,IF(AND(A102&gt;=5.05,(A102&lt;5.45),(H102&lt;14.246),(H102&lt;14.344),(D102&lt;0.35),(D102&lt;1.25)),0.021,IF(AND((A102&lt;5.4),(B102&lt;3.15),(H102&lt;9.448),G102&gt;=0.13,D102&gt;=0.35,(D102&lt;1.25)),0.007,IF(AND(A102&gt;=5.4,(B102&lt;3.15),(H102&lt;9.448),G102&gt;=0.13,D102&gt;=0.35,(D102&lt;1.25)),-0.011,IF(AND((B102&lt;3.75),B102&gt;=3.15,(H102&lt;9.448),G102&gt;=0.13,D102&gt;=0.35,(D102&lt;1.25)),0.012,IF(AND(B102&gt;=3.75,B102&gt;=3.15,(H102&lt;9.448),G102&gt;=0.13,D102&gt;=0.35,(D102&lt;1.25)),0.046,IF(AND((A102&lt;5.9),(A102&lt;6.15),G102&gt;=0.724,G102&gt;=0.644,(A102&lt;7.25),D102&gt;=1.25),0.06,IF(AND(A102&gt;=5.9,(A102&lt;6.15),G102&gt;=0.724,G102&gt;=0.644,(A102&lt;7.25),D102&gt;=1.25),0.005,"shouldnthappen")))))))))))))))))))))))</f>
        <v>0.079</v>
      </c>
      <c r="V102" s="1" t="n">
        <f aca="false">IF(AND(H102&gt;=15.155,(D102&lt;1.55)),0.084,IF(AND(A102&gt;=7.25,D102&gt;=1.55),0.141,IF(AND((G102&lt;0.043),D102&gt;=1.05,(H102&lt;15.155),(D102&lt;1.55)),-0.007,IF(AND(D102&gt;=1.85,G102&gt;=0.755,(A102&lt;7.25),D102&gt;=1.55),0.051,IF(AND((H102&lt;9.966),G102&gt;=0.905,(D102&lt;1.05),(H102&lt;15.155),(D102&lt;1.55)),0.043,IF(AND(H102&gt;=9.966,G102&gt;=0.905,(D102&lt;1.05),(H102&lt;15.155),(D102&lt;1.55)),0.007,IF(AND((G102&lt;0.278),(G102&lt;0.361),(G102&lt;0.755),(A102&lt;7.25),D102&gt;=1.55),0.08,IF(AND((A102&lt;5.8),G102&gt;=0.361,(G102&lt;0.755),(A102&lt;7.25),D102&gt;=1.55),0.019,IF(AND((A102&lt;6.05),(D102&lt;1.85),G102&gt;=0.755,(A102&lt;7.25),D102&gt;=1.55),0.01,IF(AND(A102&gt;=6.05,(D102&lt;1.85),G102&gt;=0.755,(A102&lt;7.25),D102&gt;=1.55),0.002,IF(AND((G102&lt;0.486),(B102&lt;3.15),(G102&lt;0.905),(D102&lt;1.05),(H102&lt;15.155),(D102&lt;1.55)),0.026,IF(AND(G102&gt;=0.486,(B102&lt;3.15),(G102&lt;0.905),(D102&lt;1.05),(H102&lt;15.155),(D102&lt;1.55)),0.001,IF(AND((B102&lt;3.25),B102&gt;=3.15,(G102&lt;0.905),(D102&lt;1.05),(H102&lt;15.155),(D102&lt;1.55)),-0.003,IF(AND(B102&gt;=3.25,B102&gt;=3.15,(G102&lt;0.905),(D102&lt;1.05),(H102&lt;15.155),(D102&lt;1.55)),0.012,IF(AND((H102&lt;7.426),(H102&lt;8.769),G102&gt;=0.043,D102&gt;=1.05,(H102&lt;15.155),(D102&lt;1.55)),0.041,IF(AND(H102&gt;=7.426,(H102&lt;8.769),G102&gt;=0.043,D102&gt;=1.05,(H102&lt;15.155),(D102&lt;1.55)),-0.008,IF(AND((H102&lt;10.696),H102&gt;=8.769,G102&gt;=0.043,D102&gt;=1.05,(H102&lt;15.155),(D102&lt;1.55)),0.069,IF(AND(H102&gt;=10.696,H102&gt;=8.769,G102&gt;=0.043,D102&gt;=1.05,(H102&lt;15.155),(D102&lt;1.55)),0.033,IF(AND((D102&lt;2.2),G102&gt;=0.278,(G102&lt;0.361),(G102&lt;0.755),(A102&lt;7.25),D102&gt;=1.55),0.022,IF(AND(D102&gt;=2.2,G102&gt;=0.278,(G102&lt;0.361),(G102&lt;0.755),(A102&lt;7.25),D102&gt;=1.55),-0.027,IF(AND((H102&lt;12.626),A102&gt;=5.8,G102&gt;=0.361,(G102&lt;0.755),(A102&lt;7.25),D102&gt;=1.55),0.126,IF(AND(H102&gt;=12.626,A102&gt;=5.8,G102&gt;=0.361,(G102&lt;0.755),(A102&lt;7.25),D102&gt;=1.55),0.065,"shouldnthappen"))))))))))))))))))))))</f>
        <v>0.041</v>
      </c>
      <c r="W102" s="1" t="n">
        <f aca="false">IF(AND(H102&gt;=15.155,(D102&lt;1.55)),0.064,IF(AND(A102&gt;=7.45,D102&gt;=1.55),0.115,IF(AND(B102&gt;=3.15,(H102&lt;10.257),(A102&lt;7.45),D102&gt;=1.55),0.097,IF(AND((A102&lt;4.85),H102&gt;=14.344,(D102&lt;0.35),(H102&lt;15.155),(D102&lt;1.55)),0.003,IF(AND(A102&gt;=6.05,(G102&lt;0.169),D102&gt;=0.35,(H102&lt;15.155),(D102&lt;1.55)),-0.008,IF(AND((G102&lt;0.181),G102&gt;=0.169,D102&gt;=0.35,(H102&lt;15.155),(D102&lt;1.55)),0.065,IF(AND(B102&gt;=3.05,(B102&lt;3.15),(H102&lt;10.257),(A102&lt;7.45),D102&gt;=1.55),-0.023,IF(AND(H102&gt;=11.854,(G102&lt;0.613),H102&gt;=10.257,(A102&lt;7.45),D102&gt;=1.55),0.068,IF(AND((D102&lt;0.25),(B102&lt;3.15),(H102&lt;14.344),(D102&lt;0.35),(H102&lt;15.155),(D102&lt;1.55)),0.014,IF(AND(D102&gt;=0.25,(B102&lt;3.15),(H102&lt;14.344),(D102&lt;0.35),(H102&lt;15.155),(D102&lt;1.55)),0.002,IF(AND((A102&lt;5.05),B102&gt;=3.15,(H102&lt;14.344),(D102&lt;0.35),(H102&lt;15.155),(D102&lt;1.55)),-0.001,IF(AND(A102&gt;=5.05,B102&gt;=3.15,(H102&lt;14.344),(D102&lt;0.35),(H102&lt;15.155),(D102&lt;1.55)),0.009,IF(AND((H102&lt;14.877),A102&gt;=4.85,H102&gt;=14.344,(D102&lt;0.35),(H102&lt;15.155),(D102&lt;1.55)),0.023,IF(AND(H102&gt;=14.877,A102&gt;=4.85,H102&gt;=14.344,(D102&lt;0.35),(H102&lt;15.155),(D102&lt;1.55)),0.004,IF(AND((H102&lt;13.602),(A102&lt;6.05),(G102&lt;0.169),D102&gt;=0.35,(H102&lt;15.155),(D102&lt;1.55)),0.023,IF(AND(H102&gt;=13.602,(A102&lt;6.05),(G102&lt;0.169),D102&gt;=0.35,(H102&lt;15.155),(D102&lt;1.55)),-0.006,IF(AND((B102&lt;2.95),G102&gt;=0.181,G102&gt;=0.169,D102&gt;=0.35,(H102&lt;15.155),(D102&lt;1.55)),0.019,IF(AND(B102&gt;=2.95,G102&gt;=0.181,G102&gt;=0.169,D102&gt;=0.35,(H102&lt;15.155),(D102&lt;1.55)),0.034,IF(AND((A102&lt;5.35),(B102&lt;3.05),(B102&lt;3.15),(H102&lt;10.257),(A102&lt;7.45),D102&gt;=1.55),0.009,IF(AND(A102&gt;=5.35,(B102&lt;3.05),(B102&lt;3.15),(H102&lt;10.257),(A102&lt;7.45),D102&gt;=1.55),0.058,IF(AND((B102&lt;2.9),(H102&lt;11.854),(G102&lt;0.613),H102&gt;=10.257,(A102&lt;7.45),D102&gt;=1.55),0.037,IF(AND(B102&gt;=2.9,(H102&lt;11.854),(G102&lt;0.613),H102&gt;=10.257,(A102&lt;7.45),D102&gt;=1.55),-0.005,IF(AND((A102&lt;6.4),(G102&lt;0.711),G102&gt;=0.613,H102&gt;=10.257,(A102&lt;7.45),D102&gt;=1.55),0.001,IF(AND(A102&gt;=6.4,(G102&lt;0.711),G102&gt;=0.613,H102&gt;=10.257,(A102&lt;7.45),D102&gt;=1.55),-0.002,IF(AND((D102&lt;1.9),G102&gt;=0.711,G102&gt;=0.613,H102&gt;=10.257,(A102&lt;7.45),D102&gt;=1.55),0.007,IF(AND(D102&gt;=1.9,G102&gt;=0.711,G102&gt;=0.613,H102&gt;=10.257,(A102&lt;7.45),D102&gt;=1.55),0.023,"shouldnthappen"))))))))))))))))))))))))))</f>
        <v>0.019</v>
      </c>
      <c r="X102" s="1" t="n">
        <f aca="false">IF(AND(H102&gt;=15.155,(F102&lt;2.5)),0.049,IF(AND(A102&gt;=7.45,F102&gt;=2.5),0.089,IF(AND((G102&lt;0.107),(G102&lt;0.364),(A102&lt;7.45),F102&gt;=2.5),0.055,IF(AND(A102&gt;=5.75,(G102&lt;0.572),(D102&lt;1.25),(H102&lt;15.155),(F102&lt;2.5)),-0.018,IF(AND((A102&lt;5.7),(H102&lt;12.626),G102&gt;=0.364,(A102&lt;7.45),F102&gt;=2.5),0.012,IF(AND(A102&gt;=5.7,(H102&lt;12.626),G102&gt;=0.364,(A102&lt;7.45),F102&gt;=2.5),0.065,IF(AND((G102&lt;0.628),H102&gt;=12.626,G102&gt;=0.364,(A102&lt;7.45),F102&gt;=2.5),0.047,IF(AND((G102&lt;0.545),(A102&lt;5.75),(G102&lt;0.572),(D102&lt;1.25),(H102&lt;15.155),(F102&lt;2.5)),0.007,IF(AND(G102&gt;=0.545,(A102&lt;5.75),(G102&lt;0.572),(D102&lt;1.25),(H102&lt;15.155),(F102&lt;2.5)),-0.009,IF(AND((D102&lt;0.3),(H102&lt;11.788),G102&gt;=0.572,(D102&lt;1.25),(H102&lt;15.155),(F102&lt;2.5)),0.01,IF(AND(D102&gt;=0.3,(H102&lt;11.788),G102&gt;=0.572,(D102&lt;1.25),(H102&lt;15.155),(F102&lt;2.5)),0.03,IF(AND((A102&lt;4.75),H102&gt;=11.788,G102&gt;=0.572,(D102&lt;1.25),(H102&lt;15.155),(F102&lt;2.5)),0.001,IF(AND(A102&gt;=4.75,H102&gt;=11.788,G102&gt;=0.572,(D102&lt;1.25),(H102&lt;15.155),(F102&lt;2.5)),0.01,IF(AND((A102&lt;5.5),(A102&lt;6.15),(G102&lt;0.652),D102&gt;=1.25,(H102&lt;15.155),(F102&lt;2.5)),0.014,IF(AND(A102&gt;=5.5,(A102&lt;6.15),(G102&lt;0.652),D102&gt;=1.25,(H102&lt;15.155),(F102&lt;2.5)),0.049,IF(AND((H102&lt;12.206),A102&gt;=6.15,(G102&lt;0.652),D102&gt;=1.25,(H102&lt;15.155),(F102&lt;2.5)),-0.009,IF(AND(H102&gt;=12.206,A102&gt;=6.15,(G102&lt;0.652),D102&gt;=1.25,(H102&lt;15.155),(F102&lt;2.5)),0.021,IF(AND((A102&lt;5.55),(A102&lt;6.2),G102&gt;=0.652,D102&gt;=1.25,(H102&lt;15.155),(F102&lt;2.5)),0.011,IF(AND(A102&gt;=5.55,(A102&lt;6.2),G102&gt;=0.652,D102&gt;=1.25,(H102&lt;15.155),(F102&lt;2.5)),-0.019,IF(AND((B102&lt;3.2),A102&gt;=6.2,G102&gt;=0.652,D102&gt;=1.25,(H102&lt;15.155),(F102&lt;2.5)),0.025,IF(AND(B102&gt;=3.2,A102&gt;=6.2,G102&gt;=0.652,D102&gt;=1.25,(H102&lt;15.155),(F102&lt;2.5)),0.001,IF(AND((G102&lt;0.183),(G102&lt;0.301),G102&gt;=0.107,(G102&lt;0.364),(A102&lt;7.45),F102&gt;=2.5),-0.009,IF(AND(G102&gt;=0.183,(G102&lt;0.301),G102&gt;=0.107,(G102&lt;0.364),(A102&lt;7.45),F102&gt;=2.5),0.022,IF(AND((D102&lt;2.2),G102&gt;=0.301,G102&gt;=0.107,(G102&lt;0.364),(A102&lt;7.45),F102&gt;=2.5),0.004,IF(AND(D102&gt;=2.2,G102&gt;=0.301,G102&gt;=0.107,(G102&lt;0.364),(A102&lt;7.45),F102&gt;=2.5),-0.02,IF(AND((G102&lt;0.787),G102&gt;=0.628,H102&gt;=12.626,G102&gt;=0.364,(A102&lt;7.45),F102&gt;=2.5),-0.001,IF(AND(G102&gt;=0.787,G102&gt;=0.628,H102&gt;=12.626,G102&gt;=0.364,(A102&lt;7.45),F102&gt;=2.5),0.016,"shouldnthappen")))))))))))))))))))))))))))</f>
        <v>0.049</v>
      </c>
      <c r="Y102" s="1" t="n">
        <f aca="false">IF(AND(H102&gt;=15.155,(D102&lt;1.55)),0.037,IF(AND(D102&gt;=2.45,(A102&lt;7.45),D102&gt;=1.55),0.054,IF(AND((A102&lt;7.8),A102&gt;=7.45,D102&gt;=1.55),0.078,IF(AND(A102&gt;=7.8,A102&gt;=7.45,D102&gt;=1.55),0.021,IF(AND(A102&gt;=6.2,G102&gt;=0.68,D102&gt;=1.25,(H102&lt;15.155),(D102&lt;1.55)),0.019,IF(AND((B102&lt;2.65),(A102&lt;4.95),(G102&lt;0.572),(D102&lt;1.25),(H102&lt;15.155),(D102&lt;1.55)),0.021,IF(AND(B102&gt;=2.65,(A102&lt;4.95),(G102&lt;0.572),(D102&lt;1.25),(H102&lt;15.155),(D102&lt;1.55)),0.006,IF(AND((H102&lt;14.344),A102&gt;=4.95,(G102&lt;0.572),(D102&lt;1.25),(H102&lt;15.155),(D102&lt;1.55)),-0.005,IF(AND(H102&gt;=14.344,A102&gt;=4.95,(G102&lt;0.572),(D102&lt;1.25),(H102&lt;15.155),(D102&lt;1.55)),0.013,IF(AND((G102&lt;0.833),(H102&lt;11.788),G102&gt;=0.572,(D102&lt;1.25),(H102&lt;15.155),(D102&lt;1.55)),0.009,IF(AND(G102&gt;=0.833,(H102&lt;11.788),G102&gt;=0.572,(D102&lt;1.25),(H102&lt;15.155),(D102&lt;1.55)),0.024,IF(AND((A102&lt;4.75),H102&gt;=11.788,G102&gt;=0.572,(D102&lt;1.25),(H102&lt;15.155),(D102&lt;1.55)),0.001,IF(AND(A102&gt;=4.75,H102&gt;=11.788,G102&gt;=0.572,(D102&lt;1.25),(H102&lt;15.155),(D102&lt;1.55)),0.008,IF(AND((A102&lt;5.65),(A102&lt;6.15),(G102&lt;0.68),D102&gt;=1.25,(H102&lt;15.155),(D102&lt;1.55)),0.017,IF(AND(A102&gt;=5.65,(A102&lt;6.15),(G102&lt;0.68),D102&gt;=1.25,(H102&lt;15.155),(D102&lt;1.55)),0.039,IF(AND((G102&lt;0.436),A102&gt;=6.15,(G102&lt;0.68),D102&gt;=1.25,(H102&lt;15.155),(D102&lt;1.55)),-0.004,IF(AND(G102&gt;=0.436,A102&gt;=6.15,(G102&lt;0.68),D102&gt;=1.25,(H102&lt;15.155),(D102&lt;1.55)),0.022,IF(AND((A102&lt;5.55),(A102&lt;6.2),G102&gt;=0.68,D102&gt;=1.25,(H102&lt;15.155),(D102&lt;1.55)),0.009,IF(AND(A102&gt;=5.55,(A102&lt;6.2),G102&gt;=0.68,D102&gt;=1.25,(H102&lt;15.155),(D102&lt;1.55)),-0.016,IF(AND((G102&lt;0.107),(G102&lt;0.361),(G102&lt;0.613),(D102&lt;2.45),(A102&lt;7.45),D102&gt;=1.55),0.042,IF(AND(G102&gt;=0.107,(G102&lt;0.361),(G102&lt;0.613),(D102&lt;2.45),(A102&lt;7.45),D102&gt;=1.55),0.002,IF(AND((D102&lt;2.35),G102&gt;=0.361,(G102&lt;0.613),(D102&lt;2.45),(A102&lt;7.45),D102&gt;=1.55),0.051,IF(AND(D102&gt;=2.35,G102&gt;=0.361,(G102&lt;0.613),(D102&lt;2.45),(A102&lt;7.45),D102&gt;=1.55),0.016,IF(AND((A102&lt;6.4),(G102&lt;0.711),G102&gt;=0.613,(D102&lt;2.45),(A102&lt;7.45),D102&gt;=1.55),0.001,IF(AND(A102&gt;=6.4,(G102&lt;0.711),G102&gt;=0.613,(D102&lt;2.45),(A102&lt;7.45),D102&gt;=1.55),-0.002,IF(AND((B102&lt;2.95),G102&gt;=0.711,G102&gt;=0.613,(D102&lt;2.45),(A102&lt;7.45),D102&gt;=1.55),0.023,IF(AND(B102&gt;=2.95,G102&gt;=0.711,G102&gt;=0.613,(D102&lt;2.45),(A102&lt;7.45),D102&gt;=1.55),0.01,"shouldnthappen")))))))))))))))))))))))))))</f>
        <v>0.039</v>
      </c>
      <c r="Z102" s="1" t="n">
        <f aca="false">IF(AND(A102&gt;=7.45,D102&gt;=1.75),0.056,IF(AND(H102&gt;=15.059,A102&gt;=5.55,(D102&lt;1.75)),0.028,IF(AND((D102&lt;0.35),G102&gt;=0.905,(A102&lt;5.55),(D102&lt;1.75)),0.005,IF(AND(D102&gt;=0.35,G102&gt;=0.905,(A102&lt;5.55),(D102&lt;1.75)),0.026,IF(AND((H102&lt;8.711),D102&gt;=2.45,(A102&lt;7.45),D102&gt;=1.75),0.011,IF(AND(H102&gt;=8.711,D102&gt;=2.45,(A102&lt;7.45),D102&gt;=1.75),0.049,IF(AND((G102&lt;0.107),(G102&lt;0.487),(D102&lt;2.45),(A102&lt;7.45),D102&gt;=1.75),0.032,IF(AND((H102&lt;10.915),(A102&lt;4.5),(B102&lt;3.15),(G102&lt;0.905),(A102&lt;5.55),(D102&lt;1.75)),-0.001,IF(AND(H102&gt;=10.915,(A102&lt;4.5),(B102&lt;3.15),(G102&lt;0.905),(A102&lt;5.55),(D102&lt;1.75)),0.003,IF(AND((A102&lt;5.05),A102&gt;=4.5,(B102&lt;3.15),(G102&lt;0.905),(A102&lt;5.55),(D102&lt;1.75)),0.015,IF(AND(A102&gt;=5.05,A102&gt;=4.5,(B102&lt;3.15),(G102&lt;0.905),(A102&lt;5.55),(D102&lt;1.75)),0.006,IF(AND((G102&lt;0.05),(G102&lt;0.091),B102&gt;=3.15,(G102&lt;0.905),(A102&lt;5.55),(D102&lt;1.75)),0.001,IF(AND(G102&gt;=0.05,(G102&lt;0.091),B102&gt;=3.15,(G102&lt;0.905),(A102&lt;5.55),(D102&lt;1.75)),0.008,IF(AND((G102&lt;0.587),G102&gt;=0.091,B102&gt;=3.15,(G102&lt;0.905),(A102&lt;5.55),(D102&lt;1.75)),-0.003,IF(AND(G102&gt;=0.587,G102&gt;=0.091,B102&gt;=3.15,(G102&lt;0.905),(A102&lt;5.55),(D102&lt;1.75)),0.004,IF(AND((F102&lt;2.5),(B102&lt;2.85),(G102&lt;0.419),(H102&lt;15.059),A102&gt;=5.55,(D102&lt;1.75)),0.041,IF(AND(F102&gt;=2.5,(B102&lt;2.85),(G102&lt;0.419),(H102&lt;15.059),A102&gt;=5.55,(D102&lt;1.75)),0.015,IF(AND((G102&lt;0.164),B102&gt;=2.85,(G102&lt;0.419),(H102&lt;15.059),A102&gt;=5.55,(D102&lt;1.75)),0.01,IF(AND(G102&gt;=0.164,B102&gt;=2.85,(G102&lt;0.419),(H102&lt;15.059),A102&gt;=5.55,(D102&lt;1.75)),-0.001,IF(AND((B102&lt;2.55),(B102&lt;2.95),G102&gt;=0.419,(H102&lt;15.059),A102&gt;=5.55,(D102&lt;1.75)),0.014,IF(AND(B102&gt;=2.55,(B102&lt;2.95),G102&gt;=0.419,(H102&lt;15.059),A102&gt;=5.55,(D102&lt;1.75)),-0.013,IF(AND((D102&lt;1.55),B102&gt;=2.95,G102&gt;=0.419,(H102&lt;15.059),A102&gt;=5.55,(D102&lt;1.75)),0.023,IF(AND(D102&gt;=1.55,B102&gt;=2.95,G102&gt;=0.419,(H102&lt;15.059),A102&gt;=5.55,(D102&lt;1.75)),0.005,IF(AND((H102&lt;13.278),G102&gt;=0.107,(G102&lt;0.487),(D102&lt;2.45),(A102&lt;7.45),D102&gt;=1.75),-0.009,IF(AND(H102&gt;=13.278,G102&gt;=0.107,(G102&lt;0.487),(D102&lt;2.45),(A102&lt;7.45),D102&gt;=1.75),0.017,IF(AND((D102&lt;2.35),(G102&lt;0.571),G102&gt;=0.487,(D102&lt;2.45),(A102&lt;7.45),D102&gt;=1.75),0.053,IF(AND(D102&gt;=2.35,(G102&lt;0.571),G102&gt;=0.487,(D102&lt;2.45),(A102&lt;7.45),D102&gt;=1.75),0.009,IF(AND((G102&lt;0.779),G102&gt;=0.571,G102&gt;=0.487,(D102&lt;2.45),(A102&lt;7.45),D102&gt;=1.75),0.006,IF(AND(G102&gt;=0.779,G102&gt;=0.571,G102&gt;=0.487,(D102&lt;2.45),(A102&lt;7.45),D102&gt;=1.75),0.016,"shouldnthappen")))))))))))))))))))))))))))))</f>
        <v>0.041</v>
      </c>
      <c r="AA102" s="1" t="n">
        <f aca="false">IF(AND((A102&lt;7.8),A102&gt;=7.45,D102&gt;=1.75),0.051,IF(AND(A102&gt;=7.8,A102&gt;=7.45,D102&gt;=1.75),0.01,IF(AND(B102&gt;=3.35,B102&gt;=3.25,(A102&lt;7.45),D102&gt;=1.75),0.016,IF(AND((H102&lt;8.308),(D102&lt;0.15),(H102&lt;13.655),(D102&lt;0.35),(D102&lt;1.75)),0.009,IF(AND((H102&lt;14.529),(G102&lt;0.293),H102&gt;=13.655,(D102&lt;0.35),(D102&lt;1.75)),0.011,IF(AND(H102&gt;=14.529,(G102&lt;0.293),H102&gt;=13.655,(D102&lt;0.35),(D102&lt;1.75)),0.001,IF(AND(D102&gt;=0.25,G102&gt;=0.293,H102&gt;=13.655,(D102&lt;0.35),(D102&lt;1.75)),-0.004,IF(AND(H102&gt;=10.635,(H102&lt;10.696),(H102&lt;13.906),D102&gt;=0.35,(D102&lt;1.75)),0.036,IF(AND(G102&gt;=0.833,H102&gt;=10.696,(H102&lt;13.906),D102&gt;=0.35,(D102&lt;1.75)),0.016,IF(AND((A102&lt;6.65),(G102&lt;0.247),H102&gt;=13.906,D102&gt;=0.35,(D102&lt;1.75)),-0.008,IF(AND(A102&gt;=6.65,(G102&lt;0.247),H102&gt;=13.906,D102&gt;=0.35,(D102&lt;1.75)),0.011,IF(AND((B102&lt;2.45),G102&gt;=0.247,H102&gt;=13.906,D102&gt;=0.35,(D102&lt;1.75)),0,IF(AND((D102&lt;1.85),(B102&lt;2.95),(B102&lt;3.25),(A102&lt;7.45),D102&gt;=1.75),0.033,IF(AND((G102&lt;0.428),(B102&lt;3.35),B102&gt;=3.25,(A102&lt;7.45),D102&gt;=1.75),0.009,IF(AND(G102&gt;=0.428,(B102&lt;3.35),B102&gt;=3.25,(A102&lt;7.45),D102&gt;=1.75),0.042,IF(AND((A102&lt;4.6),H102&gt;=8.308,(D102&lt;0.15),(H102&lt;13.655),(D102&lt;0.35),(D102&lt;1.75)),0.003,IF(AND(A102&gt;=4.6,H102&gt;=8.308,(D102&lt;0.15),(H102&lt;13.655),(D102&lt;0.35),(D102&lt;1.75)),0,IF(AND((H102&lt;8.834),(A102&lt;5.05),D102&gt;=0.15,(H102&lt;13.655),(D102&lt;0.35),(D102&lt;1.75)),0.002,IF(AND(H102&gt;=8.834,(A102&lt;5.05),D102&gt;=0.15,(H102&lt;13.655),(D102&lt;0.35),(D102&lt;1.75)),-0.008,IF(AND((A102&lt;5.45),A102&gt;=5.05,D102&gt;=0.15,(H102&lt;13.655),(D102&lt;0.35),(D102&lt;1.75)),0.003,IF(AND(A102&gt;=5.45,A102&gt;=5.05,D102&gt;=0.15,(H102&lt;13.655),(D102&lt;0.35),(D102&lt;1.75)),-0.002,IF(AND((A102&lt;5.3),(D102&lt;0.25),G102&gt;=0.293,H102&gt;=13.655,(D102&lt;0.35),(D102&lt;1.75)),0.007,IF(AND(A102&gt;=5.3,(D102&lt;0.25),G102&gt;=0.293,H102&gt;=13.655,(D102&lt;0.35),(D102&lt;1.75)),0.001,IF(AND((H102&lt;7.309),(H102&lt;10.635),(H102&lt;10.696),(H102&lt;13.906),D102&gt;=0.35,(D102&lt;1.75)),0.014,IF(AND(H102&gt;=7.309,(H102&lt;10.635),(H102&lt;10.696),(H102&lt;13.906),D102&gt;=0.35,(D102&lt;1.75)),0.006,IF(AND((H102&lt;12.093),(G102&lt;0.833),H102&gt;=10.696,(H102&lt;13.906),D102&gt;=0.35,(D102&lt;1.75)),-0.01,IF(AND(H102&gt;=12.093,(G102&lt;0.833),H102&gt;=10.696,(H102&lt;13.906),D102&gt;=0.35,(D102&lt;1.75)),0.004,IF(AND((G102&lt;0.823),B102&gt;=2.45,G102&gt;=0.247,H102&gt;=13.906,D102&gt;=0.35,(D102&lt;1.75)),0.026,IF(AND(G102&gt;=0.823,B102&gt;=2.45,G102&gt;=0.247,H102&gt;=13.906,D102&gt;=0.35,(D102&lt;1.75)),0.006,IF(AND((H102&lt;11.121),D102&gt;=1.85,(B102&lt;2.95),(B102&lt;3.25),(A102&lt;7.45),D102&gt;=1.75),0.013,IF(AND(H102&gt;=11.121,D102&gt;=1.85,(B102&lt;2.95),(B102&lt;3.25),(A102&lt;7.45),D102&gt;=1.75),0.005,IF(AND((A102&lt;6.05),(A102&lt;6.45),B102&gt;=2.95,(B102&lt;3.25),(A102&lt;7.45),D102&gt;=1.75),0.001,IF(AND(A102&gt;=6.05,(A102&lt;6.45),B102&gt;=2.95,(B102&lt;3.25),(A102&lt;7.45),D102&gt;=1.75),-0.005,IF(AND((G102&lt;0.42),A102&gt;=6.45,B102&gt;=2.95,(B102&lt;3.25),(A102&lt;7.45),D102&gt;=1.75),0.004,IF(AND(G102&gt;=0.42,A102&gt;=6.45,B102&gt;=2.95,(B102&lt;3.25),(A102&lt;7.45),D102&gt;=1.75),0.019,"shouldnthappen")))))))))))))))))))))))))))))))))))</f>
        <v>0.014</v>
      </c>
      <c r="AB102" s="1" t="n">
        <f aca="false">+ 0.5</f>
        <v>0.5</v>
      </c>
    </row>
    <row r="103" customFormat="false" ht="13.8" hidden="false" customHeight="false" outlineLevel="0" collapsed="false">
      <c r="A103" s="11" t="n">
        <v>6.3</v>
      </c>
      <c r="B103" s="1" t="n">
        <v>3.3</v>
      </c>
      <c r="C103" s="1" t="n">
        <v>6</v>
      </c>
      <c r="D103" s="1" t="n">
        <v>2.5</v>
      </c>
      <c r="E103" s="1" t="s">
        <v>93</v>
      </c>
      <c r="F103" s="1" t="n">
        <v>3</v>
      </c>
      <c r="G103" s="1" t="n">
        <v>0.74207866191864</v>
      </c>
      <c r="H103" s="18" t="n">
        <v>9.26826906967908</v>
      </c>
      <c r="I103" s="1" t="n">
        <f aca="false">C103</f>
        <v>6</v>
      </c>
      <c r="J103" s="1" t="n">
        <f aca="false">SUM(M103:AB103)</f>
        <v>5.731</v>
      </c>
      <c r="K103" s="15" t="n">
        <f aca="false">1-SQRT(VAR(M103:AB103, I103)) / AVERAGE(M103:AB103)</f>
        <v>-2.97301019801923</v>
      </c>
      <c r="L103" s="1" t="n">
        <f aca="false">(J103-I103)/I103</f>
        <v>-0.0448333333333334</v>
      </c>
      <c r="M103" s="1" t="n">
        <f aca="false">IF(AND((H103&lt;5.245),(D103&lt;0.8)),0.075,IF(AND(H103&gt;=5.245,(D103&lt;0.8)),0.279,IF(AND((D103&lt;1.45),D103&gt;=0.8),1.043,IF(AND(D103&gt;=1.45,D103&gt;=0.8),1.423,"shouldnthappen"))))</f>
        <v>1.423</v>
      </c>
      <c r="N103" s="1" t="n">
        <f aca="false">IF(AND((A103&lt;4.35),(D103&lt;0.8)),0.048,IF(AND(A103&gt;=4.35,(D103&lt;0.8)),0.198,IF(AND(F103&gt;=2.5,D103&gt;=0.8),1.048,IF(AND((A103&lt;5.15),(F103&lt;2.5),D103&gt;=0.8),0.321,IF(AND(A103&gt;=5.15,(F103&lt;2.5),D103&gt;=0.8),0.783,"shouldnthappen")))))</f>
        <v>1.048</v>
      </c>
      <c r="O103" s="1" t="n">
        <f aca="false">IF(AND((H103&lt;5.245),(D103&lt;0.8)),0.034,IF(AND((A103&lt;5.9),D103&gt;=0.8),0.489,IF(AND(A103&gt;=5.9,D103&gt;=0.8),0.721,IF(AND((A103&lt;4.35),H103&gt;=5.245,(D103&lt;0.8)),0.041,IF(AND(A103&gt;=4.35,H103&gt;=5.245,(D103&lt;0.8)),0.142,"shouldnthappen")))))</f>
        <v>0.721</v>
      </c>
      <c r="P103" s="1" t="n">
        <f aca="false">IF(AND((B103&lt;2.8),(D103&lt;1.15)),0.244,IF(AND((D103&lt;1.75),D103&gt;=1.15),0.396,IF(AND(D103&gt;=1.75,D103&gt;=1.15),0.554,IF(AND((A103&lt;5.05),B103&gt;=2.8,(D103&lt;1.15)),0.078,IF(AND((H103&lt;14.877),A103&gt;=5.05,B103&gt;=2.8,(D103&lt;1.15)),0.118,IF(AND(H103&gt;=14.877,A103&gt;=5.05,B103&gt;=2.8,(D103&lt;1.15)),0.027,"shouldnthappen"))))))</f>
        <v>0.554</v>
      </c>
      <c r="Q103" s="1" t="n">
        <f aca="false">IF(AND(D103&gt;=0.45,(D103&lt;1.15)),0.17,IF(AND(A103&gt;=7.1,D103&gt;=1.15),0.539,IF(AND((A103&lt;6.25),(A103&lt;7.1),D103&gt;=1.15),0.258,IF(AND(A103&gt;=6.25,(A103&lt;7.1),D103&gt;=1.15),0.344,IF(AND(G103&gt;=0.418,(A103&lt;5.05),(D103&lt;0.45),(D103&lt;1.15)),0.033,IF(AND((H103&lt;14.494),(G103&lt;0.418),(A103&lt;5.05),(D103&lt;0.45),(D103&lt;1.15)),0.061,IF(AND(H103&gt;=14.494,(G103&lt;0.418),(A103&lt;5.05),(D103&lt;0.45),(D103&lt;1.15)),0.015,IF(AND(H103&gt;=14.877,(B103&lt;3.85),A103&gt;=5.05,(D103&lt;0.45),(D103&lt;1.15)),0.023,IF(AND((B103&lt;4),B103&gt;=3.85,A103&gt;=5.05,(D103&lt;0.45),(D103&lt;1.15)),0.009,IF(AND(B103&gt;=4,B103&gt;=3.85,A103&gt;=5.05,(D103&lt;0.45),(D103&lt;1.15)),0.052,IF(AND((G103&lt;0.05),(H103&lt;14.877),(B103&lt;3.85),A103&gt;=5.05,(D103&lt;0.45),(D103&lt;1.15)),0.024,IF(AND(G103&gt;=0.05,(H103&lt;14.877),(B103&lt;3.85),A103&gt;=5.05,(D103&lt;0.45),(D103&lt;1.15)),0.091,"shouldnthappen"))))))))))))</f>
        <v>0.344</v>
      </c>
      <c r="R103" s="1" t="n">
        <f aca="false">IF(AND(A103&gt;=7.1,D103&gt;=0.8),0.401,IF(AND((A103&lt;4.5),(G103&lt;0.905),(D103&lt;0.8)),0.024,IF(AND((H103&lt;9.966),G103&gt;=0.905,(D103&lt;0.8)),0.094,IF(AND(H103&gt;=9.966,G103&gt;=0.905,(D103&lt;0.8)),0.026,IF(AND(D103&gt;=2.05,(A103&lt;7.1),D103&gt;=0.8),0.277,IF(AND((H103&lt;5.523),A103&gt;=4.5,(G103&lt;0.905),(D103&lt;0.8)),0.012,IF(AND(H103&gt;=5.523,A103&gt;=4.5,(G103&lt;0.905),(D103&lt;0.8)),0.049,IF(AND((A103&lt;5.3),(D103&lt;2.05),(A103&lt;7.1),D103&gt;=0.8),0.095,IF(AND(A103&gt;=5.3,(D103&lt;2.05),(A103&lt;7.1),D103&gt;=0.8),0.196,"shouldnthappen")))))))))</f>
        <v>0.277</v>
      </c>
      <c r="S103" s="1" t="n">
        <f aca="false">IF(AND(A103&gt;=7.1,D103&gt;=1.35),0.298,IF(AND(G103&gt;=0.905,(D103&lt;0.8),(D103&lt;1.35)),0.068,IF(AND(H103&gt;=9.386,D103&gt;=0.8,(D103&lt;1.35)),0.126,IF(AND((H103&lt;7.426),(H103&lt;9.386),D103&gt;=0.8,(D103&lt;1.35)),0.091,IF(AND((A103&lt;5.3),(G103&lt;0.905),(A103&lt;7.1),D103&gt;=1.35),0.063,IF(AND((D103&lt;2.05),G103&gt;=0.905,(A103&lt;7.1),D103&gt;=1.35),0.015,IF(AND(D103&gt;=2.05,G103&gt;=0.905,(A103&lt;7.1),D103&gt;=1.35),0.089,IF(AND((H103&lt;10.505),(H103&lt;14.344),(G103&lt;0.905),(D103&lt;0.8),(D103&lt;1.35)),0.035,IF(AND((A103&lt;4.85),H103&gt;=14.344,(G103&lt;0.905),(D103&lt;0.8),(D103&lt;1.35)),0.006,IF(AND((B103&lt;2.75),H103&gt;=7.426,(H103&lt;9.386),D103&gt;=0.8,(D103&lt;1.35)),0.021,IF(AND(B103&gt;=2.75,H103&gt;=7.426,(H103&lt;9.386),D103&gt;=0.8,(D103&lt;1.35)),-0.01,IF(AND((B103&lt;2.35),A103&gt;=5.3,(G103&lt;0.905),(A103&lt;7.1),D103&gt;=1.35),0.068,IF(AND(B103&gt;=2.35,A103&gt;=5.3,(G103&lt;0.905),(A103&lt;7.1),D103&gt;=1.35),0.181,IF(AND((H103&lt;11.731),H103&gt;=10.505,(H103&lt;14.344),(G103&lt;0.905),(D103&lt;0.8),(D103&lt;1.35)),0.004,IF(AND(H103&gt;=11.731,H103&gt;=10.505,(H103&lt;14.344),(G103&lt;0.905),(D103&lt;0.8),(D103&lt;1.35)),0.024,IF(AND((H103&lt;14.877),A103&gt;=4.85,H103&gt;=14.344,(G103&lt;0.905),(D103&lt;0.8),(D103&lt;1.35)),0.063,IF(AND(H103&gt;=14.877,A103&gt;=4.85,H103&gt;=14.344,(G103&lt;0.905),(D103&lt;0.8),(D103&lt;1.35)),0.012,"shouldnthappen")))))))))))))))))</f>
        <v>0.181</v>
      </c>
      <c r="T103" s="1" t="n">
        <f aca="false">IF(AND(D103&gt;=0.45,(A103&lt;5.65)),0.067,IF(AND(A103&gt;=7.25,A103&gt;=5.65),0.244,IF(AND((H103&lt;9.966),G103&gt;=0.905,(D103&lt;0.45),(A103&lt;5.65)),0.062,IF(AND(H103&gt;=9.966,G103&gt;=0.905,(D103&lt;0.45),(A103&lt;5.65)),0.012,IF(AND((G103&lt;0.948),D103&gt;=2.05,(A103&lt;7.25),A103&gt;=5.65),0.157,IF(AND(G103&gt;=0.948,D103&gt;=2.05,(A103&lt;7.25),A103&gt;=5.65),0.037,IF(AND(G103&gt;=0.422,(B103&lt;3.15),(G103&lt;0.905),(D103&lt;0.45),(A103&lt;5.65)),0.011,IF(AND((D103&lt;0.25),(G103&lt;0.422),(B103&lt;3.15),(G103&lt;0.905),(D103&lt;0.45),(A103&lt;5.65)),0.04,IF(AND(D103&gt;=0.25,(G103&lt;0.422),(B103&lt;3.15),(G103&lt;0.905),(D103&lt;0.45),(A103&lt;5.65)),0.009,IF(AND((A103&lt;4.85),(B103&lt;3.25),B103&gt;=3.15,(G103&lt;0.905),(D103&lt;0.45),(A103&lt;5.65)),0.008,IF(AND(A103&gt;=4.85,(B103&lt;3.25),B103&gt;=3.15,(G103&lt;0.905),(D103&lt;0.45),(A103&lt;5.65)),-0.017,IF(AND((D103&lt;0.25),B103&gt;=3.25,B103&gt;=3.15,(G103&lt;0.905),(D103&lt;0.45),(A103&lt;5.65)),0.022,IF(AND(D103&gt;=0.25,B103&gt;=3.25,B103&gt;=3.15,(G103&lt;0.905),(D103&lt;0.45),(A103&lt;5.65)),0.009,IF(AND((F103&lt;2.5),(H103&lt;7.692),(G103&lt;0.644),(D103&lt;2.05),(A103&lt;7.25),A103&gt;=5.65),0.018,IF(AND(F103&gt;=2.5,(H103&lt;7.692),(G103&lt;0.644),(D103&lt;2.05),(A103&lt;7.25),A103&gt;=5.65),0.068,IF(AND((B103&lt;2.35),H103&gt;=7.692,(G103&lt;0.644),(D103&lt;2.05),(A103&lt;7.25),A103&gt;=5.65),0.023,IF(AND(B103&gt;=2.35,H103&gt;=7.692,(G103&lt;0.644),(D103&lt;2.05),(A103&lt;7.25),A103&gt;=5.65),0.125,IF(AND((G103&lt;0.766),(G103&lt;0.85),G103&gt;=0.644,(D103&lt;2.05),(A103&lt;7.25),A103&gt;=5.65),0.055,IF(AND(G103&gt;=0.766,(G103&lt;0.85),G103&gt;=0.644,(D103&lt;2.05),(A103&lt;7.25),A103&gt;=5.65),-0,IF(AND((B103&lt;2.95),G103&gt;=0.85,G103&gt;=0.644,(D103&lt;2.05),(A103&lt;7.25),A103&gt;=5.65),0.098,IF(AND(B103&gt;=2.95,G103&gt;=0.85,G103&gt;=0.644,(D103&lt;2.05),(A103&lt;7.25),A103&gt;=5.65),0.013,"shouldnthappen")))))))))))))))))))))</f>
        <v>0.157</v>
      </c>
      <c r="U103" s="1" t="n">
        <f aca="false">IF(AND(A103&gt;=7.25,D103&gt;=1.25),0.186,IF(AND((G103&lt;0.13),D103&gt;=0.35,(D103&lt;1.25)),-0.004,IF(AND(H103&gt;=14.246,(H103&lt;14.344),(D103&lt;0.35),(D103&lt;1.25)),-0.002,IF(AND((A103&lt;4.85),H103&gt;=14.344,(D103&lt;0.35),(D103&lt;1.25)),0.004,IF(AND(G103&gt;=0.446,(G103&lt;0.644),(A103&lt;7.25),D103&gt;=1.25),0.138,IF(AND(A103&gt;=5.45,(H103&lt;14.246),(H103&lt;14.344),(D103&lt;0.35),(D103&lt;1.25)),0.001,IF(AND((H103&lt;14.877),A103&gt;=4.85,H103&gt;=14.344,(D103&lt;0.35),(D103&lt;1.25)),0.035,IF(AND(H103&gt;=14.877,A103&gt;=4.85,H103&gt;=14.344,(D103&lt;0.35),(D103&lt;1.25)),0.007,IF(AND((B103&lt;3.35),H103&gt;=9.448,G103&gt;=0.13,D103&gt;=0.35,(D103&lt;1.25)),0.053,IF(AND(B103&gt;=3.35,H103&gt;=9.448,G103&gt;=0.13,D103&gt;=0.35,(D103&lt;1.25)),0.017,IF(AND((G103&lt;0.44),(G103&lt;0.446),(G103&lt;0.644),(A103&lt;7.25),D103&gt;=1.25),0.079,IF(AND(G103&gt;=0.44,(G103&lt;0.446),(G103&lt;0.644),(A103&lt;7.25),D103&gt;=1.25),0.02,IF(AND((A103&lt;5.95),(G103&lt;0.724),G103&gt;=0.644,(A103&lt;7.25),D103&gt;=1.25),-0.018,IF(AND(A103&gt;=5.95,(G103&lt;0.724),G103&gt;=0.644,(A103&lt;7.25),D103&gt;=1.25),0.027,IF(AND(A103&gt;=6.15,G103&gt;=0.724,G103&gt;=0.644,(A103&lt;7.25),D103&gt;=1.25),0.093,IF(AND((A103&lt;5.05),(A103&lt;5.45),(H103&lt;14.246),(H103&lt;14.344),(D103&lt;0.35),(D103&lt;1.25)),0.011,IF(AND(A103&gt;=5.05,(A103&lt;5.45),(H103&lt;14.246),(H103&lt;14.344),(D103&lt;0.35),(D103&lt;1.25)),0.021,IF(AND((A103&lt;5.4),(B103&lt;3.15),(H103&lt;9.448),G103&gt;=0.13,D103&gt;=0.35,(D103&lt;1.25)),0.007,IF(AND(A103&gt;=5.4,(B103&lt;3.15),(H103&lt;9.448),G103&gt;=0.13,D103&gt;=0.35,(D103&lt;1.25)),-0.011,IF(AND((B103&lt;3.75),B103&gt;=3.15,(H103&lt;9.448),G103&gt;=0.13,D103&gt;=0.35,(D103&lt;1.25)),0.012,IF(AND(B103&gt;=3.75,B103&gt;=3.15,(H103&lt;9.448),G103&gt;=0.13,D103&gt;=0.35,(D103&lt;1.25)),0.046,IF(AND((A103&lt;5.9),(A103&lt;6.15),G103&gt;=0.724,G103&gt;=0.644,(A103&lt;7.25),D103&gt;=1.25),0.06,IF(AND(A103&gt;=5.9,(A103&lt;6.15),G103&gt;=0.724,G103&gt;=0.644,(A103&lt;7.25),D103&gt;=1.25),0.005,"shouldnthappen")))))))))))))))))))))))</f>
        <v>0.093</v>
      </c>
      <c r="V103" s="1" t="n">
        <f aca="false">IF(AND(H103&gt;=15.155,(D103&lt;1.55)),0.084,IF(AND(A103&gt;=7.25,D103&gt;=1.55),0.141,IF(AND((G103&lt;0.043),D103&gt;=1.05,(H103&lt;15.155),(D103&lt;1.55)),-0.007,IF(AND(D103&gt;=1.85,G103&gt;=0.755,(A103&lt;7.25),D103&gt;=1.55),0.051,IF(AND((H103&lt;9.966),G103&gt;=0.905,(D103&lt;1.05),(H103&lt;15.155),(D103&lt;1.55)),0.043,IF(AND(H103&gt;=9.966,G103&gt;=0.905,(D103&lt;1.05),(H103&lt;15.155),(D103&lt;1.55)),0.007,IF(AND((G103&lt;0.278),(G103&lt;0.361),(G103&lt;0.755),(A103&lt;7.25),D103&gt;=1.55),0.08,IF(AND((A103&lt;5.8),G103&gt;=0.361,(G103&lt;0.755),(A103&lt;7.25),D103&gt;=1.55),0.019,IF(AND((A103&lt;6.05),(D103&lt;1.85),G103&gt;=0.755,(A103&lt;7.25),D103&gt;=1.55),0.01,IF(AND(A103&gt;=6.05,(D103&lt;1.85),G103&gt;=0.755,(A103&lt;7.25),D103&gt;=1.55),0.002,IF(AND((G103&lt;0.486),(B103&lt;3.15),(G103&lt;0.905),(D103&lt;1.05),(H103&lt;15.155),(D103&lt;1.55)),0.026,IF(AND(G103&gt;=0.486,(B103&lt;3.15),(G103&lt;0.905),(D103&lt;1.05),(H103&lt;15.155),(D103&lt;1.55)),0.001,IF(AND((B103&lt;3.25),B103&gt;=3.15,(G103&lt;0.905),(D103&lt;1.05),(H103&lt;15.155),(D103&lt;1.55)),-0.003,IF(AND(B103&gt;=3.25,B103&gt;=3.15,(G103&lt;0.905),(D103&lt;1.05),(H103&lt;15.155),(D103&lt;1.55)),0.012,IF(AND((H103&lt;7.426),(H103&lt;8.769),G103&gt;=0.043,D103&gt;=1.05,(H103&lt;15.155),(D103&lt;1.55)),0.041,IF(AND(H103&gt;=7.426,(H103&lt;8.769),G103&gt;=0.043,D103&gt;=1.05,(H103&lt;15.155),(D103&lt;1.55)),-0.008,IF(AND((H103&lt;10.696),H103&gt;=8.769,G103&gt;=0.043,D103&gt;=1.05,(H103&lt;15.155),(D103&lt;1.55)),0.069,IF(AND(H103&gt;=10.696,H103&gt;=8.769,G103&gt;=0.043,D103&gt;=1.05,(H103&lt;15.155),(D103&lt;1.55)),0.033,IF(AND((D103&lt;2.2),G103&gt;=0.278,(G103&lt;0.361),(G103&lt;0.755),(A103&lt;7.25),D103&gt;=1.55),0.022,IF(AND(D103&gt;=2.2,G103&gt;=0.278,(G103&lt;0.361),(G103&lt;0.755),(A103&lt;7.25),D103&gt;=1.55),-0.027,IF(AND((H103&lt;12.626),A103&gt;=5.8,G103&gt;=0.361,(G103&lt;0.755),(A103&lt;7.25),D103&gt;=1.55),0.126,IF(AND(H103&gt;=12.626,A103&gt;=5.8,G103&gt;=0.361,(G103&lt;0.755),(A103&lt;7.25),D103&gt;=1.55),0.065,"shouldnthappen"))))))))))))))))))))))</f>
        <v>0.126</v>
      </c>
      <c r="W103" s="1" t="n">
        <f aca="false">IF(AND(H103&gt;=15.155,(D103&lt;1.55)),0.064,IF(AND(A103&gt;=7.45,D103&gt;=1.55),0.115,IF(AND(B103&gt;=3.15,(H103&lt;10.257),(A103&lt;7.45),D103&gt;=1.55),0.097,IF(AND((A103&lt;4.85),H103&gt;=14.344,(D103&lt;0.35),(H103&lt;15.155),(D103&lt;1.55)),0.003,IF(AND(A103&gt;=6.05,(G103&lt;0.169),D103&gt;=0.35,(H103&lt;15.155),(D103&lt;1.55)),-0.008,IF(AND((G103&lt;0.181),G103&gt;=0.169,D103&gt;=0.35,(H103&lt;15.155),(D103&lt;1.55)),0.065,IF(AND(B103&gt;=3.05,(B103&lt;3.15),(H103&lt;10.257),(A103&lt;7.45),D103&gt;=1.55),-0.023,IF(AND(H103&gt;=11.854,(G103&lt;0.613),H103&gt;=10.257,(A103&lt;7.45),D103&gt;=1.55),0.068,IF(AND((D103&lt;0.25),(B103&lt;3.15),(H103&lt;14.344),(D103&lt;0.35),(H103&lt;15.155),(D103&lt;1.55)),0.014,IF(AND(D103&gt;=0.25,(B103&lt;3.15),(H103&lt;14.344),(D103&lt;0.35),(H103&lt;15.155),(D103&lt;1.55)),0.002,IF(AND((A103&lt;5.05),B103&gt;=3.15,(H103&lt;14.344),(D103&lt;0.35),(H103&lt;15.155),(D103&lt;1.55)),-0.001,IF(AND(A103&gt;=5.05,B103&gt;=3.15,(H103&lt;14.344),(D103&lt;0.35),(H103&lt;15.155),(D103&lt;1.55)),0.009,IF(AND((H103&lt;14.877),A103&gt;=4.85,H103&gt;=14.344,(D103&lt;0.35),(H103&lt;15.155),(D103&lt;1.55)),0.023,IF(AND(H103&gt;=14.877,A103&gt;=4.85,H103&gt;=14.344,(D103&lt;0.35),(H103&lt;15.155),(D103&lt;1.55)),0.004,IF(AND((H103&lt;13.602),(A103&lt;6.05),(G103&lt;0.169),D103&gt;=0.35,(H103&lt;15.155),(D103&lt;1.55)),0.023,IF(AND(H103&gt;=13.602,(A103&lt;6.05),(G103&lt;0.169),D103&gt;=0.35,(H103&lt;15.155),(D103&lt;1.55)),-0.006,IF(AND((B103&lt;2.95),G103&gt;=0.181,G103&gt;=0.169,D103&gt;=0.35,(H103&lt;15.155),(D103&lt;1.55)),0.019,IF(AND(B103&gt;=2.95,G103&gt;=0.181,G103&gt;=0.169,D103&gt;=0.35,(H103&lt;15.155),(D103&lt;1.55)),0.034,IF(AND((A103&lt;5.35),(B103&lt;3.05),(B103&lt;3.15),(H103&lt;10.257),(A103&lt;7.45),D103&gt;=1.55),0.009,IF(AND(A103&gt;=5.35,(B103&lt;3.05),(B103&lt;3.15),(H103&lt;10.257),(A103&lt;7.45),D103&gt;=1.55),0.058,IF(AND((B103&lt;2.9),(H103&lt;11.854),(G103&lt;0.613),H103&gt;=10.257,(A103&lt;7.45),D103&gt;=1.55),0.037,IF(AND(B103&gt;=2.9,(H103&lt;11.854),(G103&lt;0.613),H103&gt;=10.257,(A103&lt;7.45),D103&gt;=1.55),-0.005,IF(AND((A103&lt;6.4),(G103&lt;0.711),G103&gt;=0.613,H103&gt;=10.257,(A103&lt;7.45),D103&gt;=1.55),0.001,IF(AND(A103&gt;=6.4,(G103&lt;0.711),G103&gt;=0.613,H103&gt;=10.257,(A103&lt;7.45),D103&gt;=1.55),-0.002,IF(AND((D103&lt;1.9),G103&gt;=0.711,G103&gt;=0.613,H103&gt;=10.257,(A103&lt;7.45),D103&gt;=1.55),0.007,IF(AND(D103&gt;=1.9,G103&gt;=0.711,G103&gt;=0.613,H103&gt;=10.257,(A103&lt;7.45),D103&gt;=1.55),0.023,"shouldnthappen"))))))))))))))))))))))))))</f>
        <v>0.097</v>
      </c>
      <c r="X103" s="1" t="n">
        <f aca="false">IF(AND(H103&gt;=15.155,(F103&lt;2.5)),0.049,IF(AND(A103&gt;=7.45,F103&gt;=2.5),0.089,IF(AND((G103&lt;0.107),(G103&lt;0.364),(A103&lt;7.45),F103&gt;=2.5),0.055,IF(AND(A103&gt;=5.75,(G103&lt;0.572),(D103&lt;1.25),(H103&lt;15.155),(F103&lt;2.5)),-0.018,IF(AND((A103&lt;5.7),(H103&lt;12.626),G103&gt;=0.364,(A103&lt;7.45),F103&gt;=2.5),0.012,IF(AND(A103&gt;=5.7,(H103&lt;12.626),G103&gt;=0.364,(A103&lt;7.45),F103&gt;=2.5),0.065,IF(AND((G103&lt;0.628),H103&gt;=12.626,G103&gt;=0.364,(A103&lt;7.45),F103&gt;=2.5),0.047,IF(AND((G103&lt;0.545),(A103&lt;5.75),(G103&lt;0.572),(D103&lt;1.25),(H103&lt;15.155),(F103&lt;2.5)),0.007,IF(AND(G103&gt;=0.545,(A103&lt;5.75),(G103&lt;0.572),(D103&lt;1.25),(H103&lt;15.155),(F103&lt;2.5)),-0.009,IF(AND((D103&lt;0.3),(H103&lt;11.788),G103&gt;=0.572,(D103&lt;1.25),(H103&lt;15.155),(F103&lt;2.5)),0.01,IF(AND(D103&gt;=0.3,(H103&lt;11.788),G103&gt;=0.572,(D103&lt;1.25),(H103&lt;15.155),(F103&lt;2.5)),0.03,IF(AND((A103&lt;4.75),H103&gt;=11.788,G103&gt;=0.572,(D103&lt;1.25),(H103&lt;15.155),(F103&lt;2.5)),0.001,IF(AND(A103&gt;=4.75,H103&gt;=11.788,G103&gt;=0.572,(D103&lt;1.25),(H103&lt;15.155),(F103&lt;2.5)),0.01,IF(AND((A103&lt;5.5),(A103&lt;6.15),(G103&lt;0.652),D103&gt;=1.25,(H103&lt;15.155),(F103&lt;2.5)),0.014,IF(AND(A103&gt;=5.5,(A103&lt;6.15),(G103&lt;0.652),D103&gt;=1.25,(H103&lt;15.155),(F103&lt;2.5)),0.049,IF(AND((H103&lt;12.206),A103&gt;=6.15,(G103&lt;0.652),D103&gt;=1.25,(H103&lt;15.155),(F103&lt;2.5)),-0.009,IF(AND(H103&gt;=12.206,A103&gt;=6.15,(G103&lt;0.652),D103&gt;=1.25,(H103&lt;15.155),(F103&lt;2.5)),0.021,IF(AND((A103&lt;5.55),(A103&lt;6.2),G103&gt;=0.652,D103&gt;=1.25,(H103&lt;15.155),(F103&lt;2.5)),0.011,IF(AND(A103&gt;=5.55,(A103&lt;6.2),G103&gt;=0.652,D103&gt;=1.25,(H103&lt;15.155),(F103&lt;2.5)),-0.019,IF(AND((B103&lt;3.2),A103&gt;=6.2,G103&gt;=0.652,D103&gt;=1.25,(H103&lt;15.155),(F103&lt;2.5)),0.025,IF(AND(B103&gt;=3.2,A103&gt;=6.2,G103&gt;=0.652,D103&gt;=1.25,(H103&lt;15.155),(F103&lt;2.5)),0.001,IF(AND((G103&lt;0.183),(G103&lt;0.301),G103&gt;=0.107,(G103&lt;0.364),(A103&lt;7.45),F103&gt;=2.5),-0.009,IF(AND(G103&gt;=0.183,(G103&lt;0.301),G103&gt;=0.107,(G103&lt;0.364),(A103&lt;7.45),F103&gt;=2.5),0.022,IF(AND((D103&lt;2.2),G103&gt;=0.301,G103&gt;=0.107,(G103&lt;0.364),(A103&lt;7.45),F103&gt;=2.5),0.004,IF(AND(D103&gt;=2.2,G103&gt;=0.301,G103&gt;=0.107,(G103&lt;0.364),(A103&lt;7.45),F103&gt;=2.5),-0.02,IF(AND((G103&lt;0.787),G103&gt;=0.628,H103&gt;=12.626,G103&gt;=0.364,(A103&lt;7.45),F103&gt;=2.5),-0.001,IF(AND(G103&gt;=0.787,G103&gt;=0.628,H103&gt;=12.626,G103&gt;=0.364,(A103&lt;7.45),F103&gt;=2.5),0.016,"shouldnthappen")))))))))))))))))))))))))))</f>
        <v>0.065</v>
      </c>
      <c r="Y103" s="1" t="n">
        <f aca="false">IF(AND(H103&gt;=15.155,(D103&lt;1.55)),0.037,IF(AND(D103&gt;=2.45,(A103&lt;7.45),D103&gt;=1.55),0.054,IF(AND((A103&lt;7.8),A103&gt;=7.45,D103&gt;=1.55),0.078,IF(AND(A103&gt;=7.8,A103&gt;=7.45,D103&gt;=1.55),0.021,IF(AND(A103&gt;=6.2,G103&gt;=0.68,D103&gt;=1.25,(H103&lt;15.155),(D103&lt;1.55)),0.019,IF(AND((B103&lt;2.65),(A103&lt;4.95),(G103&lt;0.572),(D103&lt;1.25),(H103&lt;15.155),(D103&lt;1.55)),0.021,IF(AND(B103&gt;=2.65,(A103&lt;4.95),(G103&lt;0.572),(D103&lt;1.25),(H103&lt;15.155),(D103&lt;1.55)),0.006,IF(AND((H103&lt;14.344),A103&gt;=4.95,(G103&lt;0.572),(D103&lt;1.25),(H103&lt;15.155),(D103&lt;1.55)),-0.005,IF(AND(H103&gt;=14.344,A103&gt;=4.95,(G103&lt;0.572),(D103&lt;1.25),(H103&lt;15.155),(D103&lt;1.55)),0.013,IF(AND((G103&lt;0.833),(H103&lt;11.788),G103&gt;=0.572,(D103&lt;1.25),(H103&lt;15.155),(D103&lt;1.55)),0.009,IF(AND(G103&gt;=0.833,(H103&lt;11.788),G103&gt;=0.572,(D103&lt;1.25),(H103&lt;15.155),(D103&lt;1.55)),0.024,IF(AND((A103&lt;4.75),H103&gt;=11.788,G103&gt;=0.572,(D103&lt;1.25),(H103&lt;15.155),(D103&lt;1.55)),0.001,IF(AND(A103&gt;=4.75,H103&gt;=11.788,G103&gt;=0.572,(D103&lt;1.25),(H103&lt;15.155),(D103&lt;1.55)),0.008,IF(AND((A103&lt;5.65),(A103&lt;6.15),(G103&lt;0.68),D103&gt;=1.25,(H103&lt;15.155),(D103&lt;1.55)),0.017,IF(AND(A103&gt;=5.65,(A103&lt;6.15),(G103&lt;0.68),D103&gt;=1.25,(H103&lt;15.155),(D103&lt;1.55)),0.039,IF(AND((G103&lt;0.436),A103&gt;=6.15,(G103&lt;0.68),D103&gt;=1.25,(H103&lt;15.155),(D103&lt;1.55)),-0.004,IF(AND(G103&gt;=0.436,A103&gt;=6.15,(G103&lt;0.68),D103&gt;=1.25,(H103&lt;15.155),(D103&lt;1.55)),0.022,IF(AND((A103&lt;5.55),(A103&lt;6.2),G103&gt;=0.68,D103&gt;=1.25,(H103&lt;15.155),(D103&lt;1.55)),0.009,IF(AND(A103&gt;=5.55,(A103&lt;6.2),G103&gt;=0.68,D103&gt;=1.25,(H103&lt;15.155),(D103&lt;1.55)),-0.016,IF(AND((G103&lt;0.107),(G103&lt;0.361),(G103&lt;0.613),(D103&lt;2.45),(A103&lt;7.45),D103&gt;=1.55),0.042,IF(AND(G103&gt;=0.107,(G103&lt;0.361),(G103&lt;0.613),(D103&lt;2.45),(A103&lt;7.45),D103&gt;=1.55),0.002,IF(AND((D103&lt;2.35),G103&gt;=0.361,(G103&lt;0.613),(D103&lt;2.45),(A103&lt;7.45),D103&gt;=1.55),0.051,IF(AND(D103&gt;=2.35,G103&gt;=0.361,(G103&lt;0.613),(D103&lt;2.45),(A103&lt;7.45),D103&gt;=1.55),0.016,IF(AND((A103&lt;6.4),(G103&lt;0.711),G103&gt;=0.613,(D103&lt;2.45),(A103&lt;7.45),D103&gt;=1.55),0.001,IF(AND(A103&gt;=6.4,(G103&lt;0.711),G103&gt;=0.613,(D103&lt;2.45),(A103&lt;7.45),D103&gt;=1.55),-0.002,IF(AND((B103&lt;2.95),G103&gt;=0.711,G103&gt;=0.613,(D103&lt;2.45),(A103&lt;7.45),D103&gt;=1.55),0.023,IF(AND(B103&gt;=2.95,G103&gt;=0.711,G103&gt;=0.613,(D103&lt;2.45),(A103&lt;7.45),D103&gt;=1.55),0.01,"shouldnthappen")))))))))))))))))))))))))))</f>
        <v>0.054</v>
      </c>
      <c r="Z103" s="1" t="n">
        <f aca="false">IF(AND(A103&gt;=7.45,D103&gt;=1.75),0.056,IF(AND(H103&gt;=15.059,A103&gt;=5.55,(D103&lt;1.75)),0.028,IF(AND((D103&lt;0.35),G103&gt;=0.905,(A103&lt;5.55),(D103&lt;1.75)),0.005,IF(AND(D103&gt;=0.35,G103&gt;=0.905,(A103&lt;5.55),(D103&lt;1.75)),0.026,IF(AND((H103&lt;8.711),D103&gt;=2.45,(A103&lt;7.45),D103&gt;=1.75),0.011,IF(AND(H103&gt;=8.711,D103&gt;=2.45,(A103&lt;7.45),D103&gt;=1.75),0.049,IF(AND((G103&lt;0.107),(G103&lt;0.487),(D103&lt;2.45),(A103&lt;7.45),D103&gt;=1.75),0.032,IF(AND((H103&lt;10.915),(A103&lt;4.5),(B103&lt;3.15),(G103&lt;0.905),(A103&lt;5.55),(D103&lt;1.75)),-0.001,IF(AND(H103&gt;=10.915,(A103&lt;4.5),(B103&lt;3.15),(G103&lt;0.905),(A103&lt;5.55),(D103&lt;1.75)),0.003,IF(AND((A103&lt;5.05),A103&gt;=4.5,(B103&lt;3.15),(G103&lt;0.905),(A103&lt;5.55),(D103&lt;1.75)),0.015,IF(AND(A103&gt;=5.05,A103&gt;=4.5,(B103&lt;3.15),(G103&lt;0.905),(A103&lt;5.55),(D103&lt;1.75)),0.006,IF(AND((G103&lt;0.05),(G103&lt;0.091),B103&gt;=3.15,(G103&lt;0.905),(A103&lt;5.55),(D103&lt;1.75)),0.001,IF(AND(G103&gt;=0.05,(G103&lt;0.091),B103&gt;=3.15,(G103&lt;0.905),(A103&lt;5.55),(D103&lt;1.75)),0.008,IF(AND((G103&lt;0.587),G103&gt;=0.091,B103&gt;=3.15,(G103&lt;0.905),(A103&lt;5.55),(D103&lt;1.75)),-0.003,IF(AND(G103&gt;=0.587,G103&gt;=0.091,B103&gt;=3.15,(G103&lt;0.905),(A103&lt;5.55),(D103&lt;1.75)),0.004,IF(AND((F103&lt;2.5),(B103&lt;2.85),(G103&lt;0.419),(H103&lt;15.059),A103&gt;=5.55,(D103&lt;1.75)),0.041,IF(AND(F103&gt;=2.5,(B103&lt;2.85),(G103&lt;0.419),(H103&lt;15.059),A103&gt;=5.55,(D103&lt;1.75)),0.015,IF(AND((G103&lt;0.164),B103&gt;=2.85,(G103&lt;0.419),(H103&lt;15.059),A103&gt;=5.55,(D103&lt;1.75)),0.01,IF(AND(G103&gt;=0.164,B103&gt;=2.85,(G103&lt;0.419),(H103&lt;15.059),A103&gt;=5.55,(D103&lt;1.75)),-0.001,IF(AND((B103&lt;2.55),(B103&lt;2.95),G103&gt;=0.419,(H103&lt;15.059),A103&gt;=5.55,(D103&lt;1.75)),0.014,IF(AND(B103&gt;=2.55,(B103&lt;2.95),G103&gt;=0.419,(H103&lt;15.059),A103&gt;=5.55,(D103&lt;1.75)),-0.013,IF(AND((D103&lt;1.55),B103&gt;=2.95,G103&gt;=0.419,(H103&lt;15.059),A103&gt;=5.55,(D103&lt;1.75)),0.023,IF(AND(D103&gt;=1.55,B103&gt;=2.95,G103&gt;=0.419,(H103&lt;15.059),A103&gt;=5.55,(D103&lt;1.75)),0.005,IF(AND((H103&lt;13.278),G103&gt;=0.107,(G103&lt;0.487),(D103&lt;2.45),(A103&lt;7.45),D103&gt;=1.75),-0.009,IF(AND(H103&gt;=13.278,G103&gt;=0.107,(G103&lt;0.487),(D103&lt;2.45),(A103&lt;7.45),D103&gt;=1.75),0.017,IF(AND((D103&lt;2.35),(G103&lt;0.571),G103&gt;=0.487,(D103&lt;2.45),(A103&lt;7.45),D103&gt;=1.75),0.053,IF(AND(D103&gt;=2.35,(G103&lt;0.571),G103&gt;=0.487,(D103&lt;2.45),(A103&lt;7.45),D103&gt;=1.75),0.009,IF(AND((G103&lt;0.779),G103&gt;=0.571,G103&gt;=0.487,(D103&lt;2.45),(A103&lt;7.45),D103&gt;=1.75),0.006,IF(AND(G103&gt;=0.779,G103&gt;=0.571,G103&gt;=0.487,(D103&lt;2.45),(A103&lt;7.45),D103&gt;=1.75),0.016,"shouldnthappen")))))))))))))))))))))))))))))</f>
        <v>0.049</v>
      </c>
      <c r="AA103" s="1" t="n">
        <f aca="false">IF(AND((A103&lt;7.8),A103&gt;=7.45,D103&gt;=1.75),0.051,IF(AND(A103&gt;=7.8,A103&gt;=7.45,D103&gt;=1.75),0.01,IF(AND(B103&gt;=3.35,B103&gt;=3.25,(A103&lt;7.45),D103&gt;=1.75),0.016,IF(AND((H103&lt;8.308),(D103&lt;0.15),(H103&lt;13.655),(D103&lt;0.35),(D103&lt;1.75)),0.009,IF(AND((H103&lt;14.529),(G103&lt;0.293),H103&gt;=13.655,(D103&lt;0.35),(D103&lt;1.75)),0.011,IF(AND(H103&gt;=14.529,(G103&lt;0.293),H103&gt;=13.655,(D103&lt;0.35),(D103&lt;1.75)),0.001,IF(AND(D103&gt;=0.25,G103&gt;=0.293,H103&gt;=13.655,(D103&lt;0.35),(D103&lt;1.75)),-0.004,IF(AND(H103&gt;=10.635,(H103&lt;10.696),(H103&lt;13.906),D103&gt;=0.35,(D103&lt;1.75)),0.036,IF(AND(G103&gt;=0.833,H103&gt;=10.696,(H103&lt;13.906),D103&gt;=0.35,(D103&lt;1.75)),0.016,IF(AND((A103&lt;6.65),(G103&lt;0.247),H103&gt;=13.906,D103&gt;=0.35,(D103&lt;1.75)),-0.008,IF(AND(A103&gt;=6.65,(G103&lt;0.247),H103&gt;=13.906,D103&gt;=0.35,(D103&lt;1.75)),0.011,IF(AND((B103&lt;2.45),G103&gt;=0.247,H103&gt;=13.906,D103&gt;=0.35,(D103&lt;1.75)),0,IF(AND((D103&lt;1.85),(B103&lt;2.95),(B103&lt;3.25),(A103&lt;7.45),D103&gt;=1.75),0.033,IF(AND((G103&lt;0.428),(B103&lt;3.35),B103&gt;=3.25,(A103&lt;7.45),D103&gt;=1.75),0.009,IF(AND(G103&gt;=0.428,(B103&lt;3.35),B103&gt;=3.25,(A103&lt;7.45),D103&gt;=1.75),0.042,IF(AND((A103&lt;4.6),H103&gt;=8.308,(D103&lt;0.15),(H103&lt;13.655),(D103&lt;0.35),(D103&lt;1.75)),0.003,IF(AND(A103&gt;=4.6,H103&gt;=8.308,(D103&lt;0.15),(H103&lt;13.655),(D103&lt;0.35),(D103&lt;1.75)),0,IF(AND((H103&lt;8.834),(A103&lt;5.05),D103&gt;=0.15,(H103&lt;13.655),(D103&lt;0.35),(D103&lt;1.75)),0.002,IF(AND(H103&gt;=8.834,(A103&lt;5.05),D103&gt;=0.15,(H103&lt;13.655),(D103&lt;0.35),(D103&lt;1.75)),-0.008,IF(AND((A103&lt;5.45),A103&gt;=5.05,D103&gt;=0.15,(H103&lt;13.655),(D103&lt;0.35),(D103&lt;1.75)),0.003,IF(AND(A103&gt;=5.45,A103&gt;=5.05,D103&gt;=0.15,(H103&lt;13.655),(D103&lt;0.35),(D103&lt;1.75)),-0.002,IF(AND((A103&lt;5.3),(D103&lt;0.25),G103&gt;=0.293,H103&gt;=13.655,(D103&lt;0.35),(D103&lt;1.75)),0.007,IF(AND(A103&gt;=5.3,(D103&lt;0.25),G103&gt;=0.293,H103&gt;=13.655,(D103&lt;0.35),(D103&lt;1.75)),0.001,IF(AND((H103&lt;7.309),(H103&lt;10.635),(H103&lt;10.696),(H103&lt;13.906),D103&gt;=0.35,(D103&lt;1.75)),0.014,IF(AND(H103&gt;=7.309,(H103&lt;10.635),(H103&lt;10.696),(H103&lt;13.906),D103&gt;=0.35,(D103&lt;1.75)),0.006,IF(AND((H103&lt;12.093),(G103&lt;0.833),H103&gt;=10.696,(H103&lt;13.906),D103&gt;=0.35,(D103&lt;1.75)),-0.01,IF(AND(H103&gt;=12.093,(G103&lt;0.833),H103&gt;=10.696,(H103&lt;13.906),D103&gt;=0.35,(D103&lt;1.75)),0.004,IF(AND((G103&lt;0.823),B103&gt;=2.45,G103&gt;=0.247,H103&gt;=13.906,D103&gt;=0.35,(D103&lt;1.75)),0.026,IF(AND(G103&gt;=0.823,B103&gt;=2.45,G103&gt;=0.247,H103&gt;=13.906,D103&gt;=0.35,(D103&lt;1.75)),0.006,IF(AND((H103&lt;11.121),D103&gt;=1.85,(B103&lt;2.95),(B103&lt;3.25),(A103&lt;7.45),D103&gt;=1.75),0.013,IF(AND(H103&gt;=11.121,D103&gt;=1.85,(B103&lt;2.95),(B103&lt;3.25),(A103&lt;7.45),D103&gt;=1.75),0.005,IF(AND((A103&lt;6.05),(A103&lt;6.45),B103&gt;=2.95,(B103&lt;3.25),(A103&lt;7.45),D103&gt;=1.75),0.001,IF(AND(A103&gt;=6.05,(A103&lt;6.45),B103&gt;=2.95,(B103&lt;3.25),(A103&lt;7.45),D103&gt;=1.75),-0.005,IF(AND((G103&lt;0.42),A103&gt;=6.45,B103&gt;=2.95,(B103&lt;3.25),(A103&lt;7.45),D103&gt;=1.75),0.004,IF(AND(G103&gt;=0.42,A103&gt;=6.45,B103&gt;=2.95,(B103&lt;3.25),(A103&lt;7.45),D103&gt;=1.75),0.019,"shouldnthappen")))))))))))))))))))))))))))))))))))</f>
        <v>0.042</v>
      </c>
      <c r="AB103" s="1" t="n">
        <f aca="false">+ 0.5</f>
        <v>0.5</v>
      </c>
    </row>
    <row r="104" customFormat="false" ht="13.8" hidden="false" customHeight="false" outlineLevel="0" collapsed="false">
      <c r="A104" s="11" t="n">
        <v>5.8</v>
      </c>
      <c r="B104" s="1" t="n">
        <v>2.7</v>
      </c>
      <c r="C104" s="1" t="n">
        <v>5.1</v>
      </c>
      <c r="D104" s="1" t="n">
        <v>1.9</v>
      </c>
      <c r="E104" s="1" t="s">
        <v>93</v>
      </c>
      <c r="F104" s="1" t="n">
        <v>3</v>
      </c>
      <c r="G104" s="1" t="n">
        <v>0.867730547674</v>
      </c>
      <c r="H104" s="18" t="n">
        <v>5.92274544686079</v>
      </c>
      <c r="I104" s="1" t="n">
        <f aca="false">C104</f>
        <v>5.1</v>
      </c>
      <c r="J104" s="1" t="n">
        <f aca="false">SUM(M104:AB104)</f>
        <v>5.033</v>
      </c>
      <c r="K104" s="15" t="n">
        <f aca="false">1-SQRT(VAR(M104:AB104, I104)) / AVERAGE(M104:AB104)</f>
        <v>-2.89766131518844</v>
      </c>
      <c r="L104" s="1" t="n">
        <f aca="false">(J104-I104)/I104</f>
        <v>-0.0131372549019606</v>
      </c>
      <c r="M104" s="1" t="n">
        <f aca="false">IF(AND((H104&lt;5.245),(D104&lt;0.8)),0.075,IF(AND(H104&gt;=5.245,(D104&lt;0.8)),0.279,IF(AND((D104&lt;1.45),D104&gt;=0.8),1.043,IF(AND(D104&gt;=1.45,D104&gt;=0.8),1.423,"shouldnthappen"))))</f>
        <v>1.423</v>
      </c>
      <c r="N104" s="1" t="n">
        <f aca="false">IF(AND((A104&lt;4.35),(D104&lt;0.8)),0.048,IF(AND(A104&gt;=4.35,(D104&lt;0.8)),0.198,IF(AND(F104&gt;=2.5,D104&gt;=0.8),1.048,IF(AND((A104&lt;5.15),(F104&lt;2.5),D104&gt;=0.8),0.321,IF(AND(A104&gt;=5.15,(F104&lt;2.5),D104&gt;=0.8),0.783,"shouldnthappen")))))</f>
        <v>1.048</v>
      </c>
      <c r="O104" s="1" t="n">
        <f aca="false">IF(AND((H104&lt;5.245),(D104&lt;0.8)),0.034,IF(AND((A104&lt;5.9),D104&gt;=0.8),0.489,IF(AND(A104&gt;=5.9,D104&gt;=0.8),0.721,IF(AND((A104&lt;4.35),H104&gt;=5.245,(D104&lt;0.8)),0.041,IF(AND(A104&gt;=4.35,H104&gt;=5.245,(D104&lt;0.8)),0.142,"shouldnthappen")))))</f>
        <v>0.489</v>
      </c>
      <c r="P104" s="1" t="n">
        <f aca="false">IF(AND((B104&lt;2.8),(D104&lt;1.15)),0.244,IF(AND((D104&lt;1.75),D104&gt;=1.15),0.396,IF(AND(D104&gt;=1.75,D104&gt;=1.15),0.554,IF(AND((A104&lt;5.05),B104&gt;=2.8,(D104&lt;1.15)),0.078,IF(AND((H104&lt;14.877),A104&gt;=5.05,B104&gt;=2.8,(D104&lt;1.15)),0.118,IF(AND(H104&gt;=14.877,A104&gt;=5.05,B104&gt;=2.8,(D104&lt;1.15)),0.027,"shouldnthappen"))))))</f>
        <v>0.554</v>
      </c>
      <c r="Q104" s="1" t="n">
        <f aca="false">IF(AND(D104&gt;=0.45,(D104&lt;1.15)),0.17,IF(AND(A104&gt;=7.1,D104&gt;=1.15),0.539,IF(AND((A104&lt;6.25),(A104&lt;7.1),D104&gt;=1.15),0.258,IF(AND(A104&gt;=6.25,(A104&lt;7.1),D104&gt;=1.15),0.344,IF(AND(G104&gt;=0.418,(A104&lt;5.05),(D104&lt;0.45),(D104&lt;1.15)),0.033,IF(AND((H104&lt;14.494),(G104&lt;0.418),(A104&lt;5.05),(D104&lt;0.45),(D104&lt;1.15)),0.061,IF(AND(H104&gt;=14.494,(G104&lt;0.418),(A104&lt;5.05),(D104&lt;0.45),(D104&lt;1.15)),0.015,IF(AND(H104&gt;=14.877,(B104&lt;3.85),A104&gt;=5.05,(D104&lt;0.45),(D104&lt;1.15)),0.023,IF(AND((B104&lt;4),B104&gt;=3.85,A104&gt;=5.05,(D104&lt;0.45),(D104&lt;1.15)),0.009,IF(AND(B104&gt;=4,B104&gt;=3.85,A104&gt;=5.05,(D104&lt;0.45),(D104&lt;1.15)),0.052,IF(AND((G104&lt;0.05),(H104&lt;14.877),(B104&lt;3.85),A104&gt;=5.05,(D104&lt;0.45),(D104&lt;1.15)),0.024,IF(AND(G104&gt;=0.05,(H104&lt;14.877),(B104&lt;3.85),A104&gt;=5.05,(D104&lt;0.45),(D104&lt;1.15)),0.091,"shouldnthappen"))))))))))))</f>
        <v>0.258</v>
      </c>
      <c r="R104" s="1" t="n">
        <f aca="false">IF(AND(A104&gt;=7.1,D104&gt;=0.8),0.401,IF(AND((A104&lt;4.5),(G104&lt;0.905),(D104&lt;0.8)),0.024,IF(AND((H104&lt;9.966),G104&gt;=0.905,(D104&lt;0.8)),0.094,IF(AND(H104&gt;=9.966,G104&gt;=0.905,(D104&lt;0.8)),0.026,IF(AND(D104&gt;=2.05,(A104&lt;7.1),D104&gt;=0.8),0.277,IF(AND((H104&lt;5.523),A104&gt;=4.5,(G104&lt;0.905),(D104&lt;0.8)),0.012,IF(AND(H104&gt;=5.523,A104&gt;=4.5,(G104&lt;0.905),(D104&lt;0.8)),0.049,IF(AND((A104&lt;5.3),(D104&lt;2.05),(A104&lt;7.1),D104&gt;=0.8),0.095,IF(AND(A104&gt;=5.3,(D104&lt;2.05),(A104&lt;7.1),D104&gt;=0.8),0.196,"shouldnthappen")))))))))</f>
        <v>0.196</v>
      </c>
      <c r="S104" s="1" t="n">
        <f aca="false">IF(AND(A104&gt;=7.1,D104&gt;=1.35),0.298,IF(AND(G104&gt;=0.905,(D104&lt;0.8),(D104&lt;1.35)),0.068,IF(AND(H104&gt;=9.386,D104&gt;=0.8,(D104&lt;1.35)),0.126,IF(AND((H104&lt;7.426),(H104&lt;9.386),D104&gt;=0.8,(D104&lt;1.35)),0.091,IF(AND((A104&lt;5.3),(G104&lt;0.905),(A104&lt;7.1),D104&gt;=1.35),0.063,IF(AND((D104&lt;2.05),G104&gt;=0.905,(A104&lt;7.1),D104&gt;=1.35),0.015,IF(AND(D104&gt;=2.05,G104&gt;=0.905,(A104&lt;7.1),D104&gt;=1.35),0.089,IF(AND((H104&lt;10.505),(H104&lt;14.344),(G104&lt;0.905),(D104&lt;0.8),(D104&lt;1.35)),0.035,IF(AND((A104&lt;4.85),H104&gt;=14.344,(G104&lt;0.905),(D104&lt;0.8),(D104&lt;1.35)),0.006,IF(AND((B104&lt;2.75),H104&gt;=7.426,(H104&lt;9.386),D104&gt;=0.8,(D104&lt;1.35)),0.021,IF(AND(B104&gt;=2.75,H104&gt;=7.426,(H104&lt;9.386),D104&gt;=0.8,(D104&lt;1.35)),-0.01,IF(AND((B104&lt;2.35),A104&gt;=5.3,(G104&lt;0.905),(A104&lt;7.1),D104&gt;=1.35),0.068,IF(AND(B104&gt;=2.35,A104&gt;=5.3,(G104&lt;0.905),(A104&lt;7.1),D104&gt;=1.35),0.181,IF(AND((H104&lt;11.731),H104&gt;=10.505,(H104&lt;14.344),(G104&lt;0.905),(D104&lt;0.8),(D104&lt;1.35)),0.004,IF(AND(H104&gt;=11.731,H104&gt;=10.505,(H104&lt;14.344),(G104&lt;0.905),(D104&lt;0.8),(D104&lt;1.35)),0.024,IF(AND((H104&lt;14.877),A104&gt;=4.85,H104&gt;=14.344,(G104&lt;0.905),(D104&lt;0.8),(D104&lt;1.35)),0.063,IF(AND(H104&gt;=14.877,A104&gt;=4.85,H104&gt;=14.344,(G104&lt;0.905),(D104&lt;0.8),(D104&lt;1.35)),0.012,"shouldnthappen")))))))))))))))))</f>
        <v>0.181</v>
      </c>
      <c r="T104" s="1" t="n">
        <f aca="false">IF(AND(D104&gt;=0.45,(A104&lt;5.65)),0.067,IF(AND(A104&gt;=7.25,A104&gt;=5.65),0.244,IF(AND((H104&lt;9.966),G104&gt;=0.905,(D104&lt;0.45),(A104&lt;5.65)),0.062,IF(AND(H104&gt;=9.966,G104&gt;=0.905,(D104&lt;0.45),(A104&lt;5.65)),0.012,IF(AND((G104&lt;0.948),D104&gt;=2.05,(A104&lt;7.25),A104&gt;=5.65),0.157,IF(AND(G104&gt;=0.948,D104&gt;=2.05,(A104&lt;7.25),A104&gt;=5.65),0.037,IF(AND(G104&gt;=0.422,(B104&lt;3.15),(G104&lt;0.905),(D104&lt;0.45),(A104&lt;5.65)),0.011,IF(AND((D104&lt;0.25),(G104&lt;0.422),(B104&lt;3.15),(G104&lt;0.905),(D104&lt;0.45),(A104&lt;5.65)),0.04,IF(AND(D104&gt;=0.25,(G104&lt;0.422),(B104&lt;3.15),(G104&lt;0.905),(D104&lt;0.45),(A104&lt;5.65)),0.009,IF(AND((A104&lt;4.85),(B104&lt;3.25),B104&gt;=3.15,(G104&lt;0.905),(D104&lt;0.45),(A104&lt;5.65)),0.008,IF(AND(A104&gt;=4.85,(B104&lt;3.25),B104&gt;=3.15,(G104&lt;0.905),(D104&lt;0.45),(A104&lt;5.65)),-0.017,IF(AND((D104&lt;0.25),B104&gt;=3.25,B104&gt;=3.15,(G104&lt;0.905),(D104&lt;0.45),(A104&lt;5.65)),0.022,IF(AND(D104&gt;=0.25,B104&gt;=3.25,B104&gt;=3.15,(G104&lt;0.905),(D104&lt;0.45),(A104&lt;5.65)),0.009,IF(AND((F104&lt;2.5),(H104&lt;7.692),(G104&lt;0.644),(D104&lt;2.05),(A104&lt;7.25),A104&gt;=5.65),0.018,IF(AND(F104&gt;=2.5,(H104&lt;7.692),(G104&lt;0.644),(D104&lt;2.05),(A104&lt;7.25),A104&gt;=5.65),0.068,IF(AND((B104&lt;2.35),H104&gt;=7.692,(G104&lt;0.644),(D104&lt;2.05),(A104&lt;7.25),A104&gt;=5.65),0.023,IF(AND(B104&gt;=2.35,H104&gt;=7.692,(G104&lt;0.644),(D104&lt;2.05),(A104&lt;7.25),A104&gt;=5.65),0.125,IF(AND((G104&lt;0.766),(G104&lt;0.85),G104&gt;=0.644,(D104&lt;2.05),(A104&lt;7.25),A104&gt;=5.65),0.055,IF(AND(G104&gt;=0.766,(G104&lt;0.85),G104&gt;=0.644,(D104&lt;2.05),(A104&lt;7.25),A104&gt;=5.65),-0,IF(AND((B104&lt;2.95),G104&gt;=0.85,G104&gt;=0.644,(D104&lt;2.05),(A104&lt;7.25),A104&gt;=5.65),0.098,IF(AND(B104&gt;=2.95,G104&gt;=0.85,G104&gt;=0.644,(D104&lt;2.05),(A104&lt;7.25),A104&gt;=5.65),0.013,"shouldnthappen")))))))))))))))))))))</f>
        <v>0.098</v>
      </c>
      <c r="U104" s="1" t="n">
        <f aca="false">IF(AND(A104&gt;=7.25,D104&gt;=1.25),0.186,IF(AND((G104&lt;0.13),D104&gt;=0.35,(D104&lt;1.25)),-0.004,IF(AND(H104&gt;=14.246,(H104&lt;14.344),(D104&lt;0.35),(D104&lt;1.25)),-0.002,IF(AND((A104&lt;4.85),H104&gt;=14.344,(D104&lt;0.35),(D104&lt;1.25)),0.004,IF(AND(G104&gt;=0.446,(G104&lt;0.644),(A104&lt;7.25),D104&gt;=1.25),0.138,IF(AND(A104&gt;=5.45,(H104&lt;14.246),(H104&lt;14.344),(D104&lt;0.35),(D104&lt;1.25)),0.001,IF(AND((H104&lt;14.877),A104&gt;=4.85,H104&gt;=14.344,(D104&lt;0.35),(D104&lt;1.25)),0.035,IF(AND(H104&gt;=14.877,A104&gt;=4.85,H104&gt;=14.344,(D104&lt;0.35),(D104&lt;1.25)),0.007,IF(AND((B104&lt;3.35),H104&gt;=9.448,G104&gt;=0.13,D104&gt;=0.35,(D104&lt;1.25)),0.053,IF(AND(B104&gt;=3.35,H104&gt;=9.448,G104&gt;=0.13,D104&gt;=0.35,(D104&lt;1.25)),0.017,IF(AND((G104&lt;0.44),(G104&lt;0.446),(G104&lt;0.644),(A104&lt;7.25),D104&gt;=1.25),0.079,IF(AND(G104&gt;=0.44,(G104&lt;0.446),(G104&lt;0.644),(A104&lt;7.25),D104&gt;=1.25),0.02,IF(AND((A104&lt;5.95),(G104&lt;0.724),G104&gt;=0.644,(A104&lt;7.25),D104&gt;=1.25),-0.018,IF(AND(A104&gt;=5.95,(G104&lt;0.724),G104&gt;=0.644,(A104&lt;7.25),D104&gt;=1.25),0.027,IF(AND(A104&gt;=6.15,G104&gt;=0.724,G104&gt;=0.644,(A104&lt;7.25),D104&gt;=1.25),0.093,IF(AND((A104&lt;5.05),(A104&lt;5.45),(H104&lt;14.246),(H104&lt;14.344),(D104&lt;0.35),(D104&lt;1.25)),0.011,IF(AND(A104&gt;=5.05,(A104&lt;5.45),(H104&lt;14.246),(H104&lt;14.344),(D104&lt;0.35),(D104&lt;1.25)),0.021,IF(AND((A104&lt;5.4),(B104&lt;3.15),(H104&lt;9.448),G104&gt;=0.13,D104&gt;=0.35,(D104&lt;1.25)),0.007,IF(AND(A104&gt;=5.4,(B104&lt;3.15),(H104&lt;9.448),G104&gt;=0.13,D104&gt;=0.35,(D104&lt;1.25)),-0.011,IF(AND((B104&lt;3.75),B104&gt;=3.15,(H104&lt;9.448),G104&gt;=0.13,D104&gt;=0.35,(D104&lt;1.25)),0.012,IF(AND(B104&gt;=3.75,B104&gt;=3.15,(H104&lt;9.448),G104&gt;=0.13,D104&gt;=0.35,(D104&lt;1.25)),0.046,IF(AND((A104&lt;5.9),(A104&lt;6.15),G104&gt;=0.724,G104&gt;=0.644,(A104&lt;7.25),D104&gt;=1.25),0.06,IF(AND(A104&gt;=5.9,(A104&lt;6.15),G104&gt;=0.724,G104&gt;=0.644,(A104&lt;7.25),D104&gt;=1.25),0.005,"shouldnthappen")))))))))))))))))))))))</f>
        <v>0.06</v>
      </c>
      <c r="V104" s="1" t="n">
        <f aca="false">IF(AND(H104&gt;=15.155,(D104&lt;1.55)),0.084,IF(AND(A104&gt;=7.25,D104&gt;=1.55),0.141,IF(AND((G104&lt;0.043),D104&gt;=1.05,(H104&lt;15.155),(D104&lt;1.55)),-0.007,IF(AND(D104&gt;=1.85,G104&gt;=0.755,(A104&lt;7.25),D104&gt;=1.55),0.051,IF(AND((H104&lt;9.966),G104&gt;=0.905,(D104&lt;1.05),(H104&lt;15.155),(D104&lt;1.55)),0.043,IF(AND(H104&gt;=9.966,G104&gt;=0.905,(D104&lt;1.05),(H104&lt;15.155),(D104&lt;1.55)),0.007,IF(AND((G104&lt;0.278),(G104&lt;0.361),(G104&lt;0.755),(A104&lt;7.25),D104&gt;=1.55),0.08,IF(AND((A104&lt;5.8),G104&gt;=0.361,(G104&lt;0.755),(A104&lt;7.25),D104&gt;=1.55),0.019,IF(AND((A104&lt;6.05),(D104&lt;1.85),G104&gt;=0.755,(A104&lt;7.25),D104&gt;=1.55),0.01,IF(AND(A104&gt;=6.05,(D104&lt;1.85),G104&gt;=0.755,(A104&lt;7.25),D104&gt;=1.55),0.002,IF(AND((G104&lt;0.486),(B104&lt;3.15),(G104&lt;0.905),(D104&lt;1.05),(H104&lt;15.155),(D104&lt;1.55)),0.026,IF(AND(G104&gt;=0.486,(B104&lt;3.15),(G104&lt;0.905),(D104&lt;1.05),(H104&lt;15.155),(D104&lt;1.55)),0.001,IF(AND((B104&lt;3.25),B104&gt;=3.15,(G104&lt;0.905),(D104&lt;1.05),(H104&lt;15.155),(D104&lt;1.55)),-0.003,IF(AND(B104&gt;=3.25,B104&gt;=3.15,(G104&lt;0.905),(D104&lt;1.05),(H104&lt;15.155),(D104&lt;1.55)),0.012,IF(AND((H104&lt;7.426),(H104&lt;8.769),G104&gt;=0.043,D104&gt;=1.05,(H104&lt;15.155),(D104&lt;1.55)),0.041,IF(AND(H104&gt;=7.426,(H104&lt;8.769),G104&gt;=0.043,D104&gt;=1.05,(H104&lt;15.155),(D104&lt;1.55)),-0.008,IF(AND((H104&lt;10.696),H104&gt;=8.769,G104&gt;=0.043,D104&gt;=1.05,(H104&lt;15.155),(D104&lt;1.55)),0.069,IF(AND(H104&gt;=10.696,H104&gt;=8.769,G104&gt;=0.043,D104&gt;=1.05,(H104&lt;15.155),(D104&lt;1.55)),0.033,IF(AND((D104&lt;2.2),G104&gt;=0.278,(G104&lt;0.361),(G104&lt;0.755),(A104&lt;7.25),D104&gt;=1.55),0.022,IF(AND(D104&gt;=2.2,G104&gt;=0.278,(G104&lt;0.361),(G104&lt;0.755),(A104&lt;7.25),D104&gt;=1.55),-0.027,IF(AND((H104&lt;12.626),A104&gt;=5.8,G104&gt;=0.361,(G104&lt;0.755),(A104&lt;7.25),D104&gt;=1.55),0.126,IF(AND(H104&gt;=12.626,A104&gt;=5.8,G104&gt;=0.361,(G104&lt;0.755),(A104&lt;7.25),D104&gt;=1.55),0.065,"shouldnthappen"))))))))))))))))))))))</f>
        <v>0.051</v>
      </c>
      <c r="W104" s="1" t="n">
        <f aca="false">IF(AND(H104&gt;=15.155,(D104&lt;1.55)),0.064,IF(AND(A104&gt;=7.45,D104&gt;=1.55),0.115,IF(AND(B104&gt;=3.15,(H104&lt;10.257),(A104&lt;7.45),D104&gt;=1.55),0.097,IF(AND((A104&lt;4.85),H104&gt;=14.344,(D104&lt;0.35),(H104&lt;15.155),(D104&lt;1.55)),0.003,IF(AND(A104&gt;=6.05,(G104&lt;0.169),D104&gt;=0.35,(H104&lt;15.155),(D104&lt;1.55)),-0.008,IF(AND((G104&lt;0.181),G104&gt;=0.169,D104&gt;=0.35,(H104&lt;15.155),(D104&lt;1.55)),0.065,IF(AND(B104&gt;=3.05,(B104&lt;3.15),(H104&lt;10.257),(A104&lt;7.45),D104&gt;=1.55),-0.023,IF(AND(H104&gt;=11.854,(G104&lt;0.613),H104&gt;=10.257,(A104&lt;7.45),D104&gt;=1.55),0.068,IF(AND((D104&lt;0.25),(B104&lt;3.15),(H104&lt;14.344),(D104&lt;0.35),(H104&lt;15.155),(D104&lt;1.55)),0.014,IF(AND(D104&gt;=0.25,(B104&lt;3.15),(H104&lt;14.344),(D104&lt;0.35),(H104&lt;15.155),(D104&lt;1.55)),0.002,IF(AND((A104&lt;5.05),B104&gt;=3.15,(H104&lt;14.344),(D104&lt;0.35),(H104&lt;15.155),(D104&lt;1.55)),-0.001,IF(AND(A104&gt;=5.05,B104&gt;=3.15,(H104&lt;14.344),(D104&lt;0.35),(H104&lt;15.155),(D104&lt;1.55)),0.009,IF(AND((H104&lt;14.877),A104&gt;=4.85,H104&gt;=14.344,(D104&lt;0.35),(H104&lt;15.155),(D104&lt;1.55)),0.023,IF(AND(H104&gt;=14.877,A104&gt;=4.85,H104&gt;=14.344,(D104&lt;0.35),(H104&lt;15.155),(D104&lt;1.55)),0.004,IF(AND((H104&lt;13.602),(A104&lt;6.05),(G104&lt;0.169),D104&gt;=0.35,(H104&lt;15.155),(D104&lt;1.55)),0.023,IF(AND(H104&gt;=13.602,(A104&lt;6.05),(G104&lt;0.169),D104&gt;=0.35,(H104&lt;15.155),(D104&lt;1.55)),-0.006,IF(AND((B104&lt;2.95),G104&gt;=0.181,G104&gt;=0.169,D104&gt;=0.35,(H104&lt;15.155),(D104&lt;1.55)),0.019,IF(AND(B104&gt;=2.95,G104&gt;=0.181,G104&gt;=0.169,D104&gt;=0.35,(H104&lt;15.155),(D104&lt;1.55)),0.034,IF(AND((A104&lt;5.35),(B104&lt;3.05),(B104&lt;3.15),(H104&lt;10.257),(A104&lt;7.45),D104&gt;=1.55),0.009,IF(AND(A104&gt;=5.35,(B104&lt;3.05),(B104&lt;3.15),(H104&lt;10.257),(A104&lt;7.45),D104&gt;=1.55),0.058,IF(AND((B104&lt;2.9),(H104&lt;11.854),(G104&lt;0.613),H104&gt;=10.257,(A104&lt;7.45),D104&gt;=1.55),0.037,IF(AND(B104&gt;=2.9,(H104&lt;11.854),(G104&lt;0.613),H104&gt;=10.257,(A104&lt;7.45),D104&gt;=1.55),-0.005,IF(AND((A104&lt;6.4),(G104&lt;0.711),G104&gt;=0.613,H104&gt;=10.257,(A104&lt;7.45),D104&gt;=1.55),0.001,IF(AND(A104&gt;=6.4,(G104&lt;0.711),G104&gt;=0.613,H104&gt;=10.257,(A104&lt;7.45),D104&gt;=1.55),-0.002,IF(AND((D104&lt;1.9),G104&gt;=0.711,G104&gt;=0.613,H104&gt;=10.257,(A104&lt;7.45),D104&gt;=1.55),0.007,IF(AND(D104&gt;=1.9,G104&gt;=0.711,G104&gt;=0.613,H104&gt;=10.257,(A104&lt;7.45),D104&gt;=1.55),0.023,"shouldnthappen"))))))))))))))))))))))))))</f>
        <v>0.058</v>
      </c>
      <c r="X104" s="1" t="n">
        <f aca="false">IF(AND(H104&gt;=15.155,(F104&lt;2.5)),0.049,IF(AND(A104&gt;=7.45,F104&gt;=2.5),0.089,IF(AND((G104&lt;0.107),(G104&lt;0.364),(A104&lt;7.45),F104&gt;=2.5),0.055,IF(AND(A104&gt;=5.75,(G104&lt;0.572),(D104&lt;1.25),(H104&lt;15.155),(F104&lt;2.5)),-0.018,IF(AND((A104&lt;5.7),(H104&lt;12.626),G104&gt;=0.364,(A104&lt;7.45),F104&gt;=2.5),0.012,IF(AND(A104&gt;=5.7,(H104&lt;12.626),G104&gt;=0.364,(A104&lt;7.45),F104&gt;=2.5),0.065,IF(AND((G104&lt;0.628),H104&gt;=12.626,G104&gt;=0.364,(A104&lt;7.45),F104&gt;=2.5),0.047,IF(AND((G104&lt;0.545),(A104&lt;5.75),(G104&lt;0.572),(D104&lt;1.25),(H104&lt;15.155),(F104&lt;2.5)),0.007,IF(AND(G104&gt;=0.545,(A104&lt;5.75),(G104&lt;0.572),(D104&lt;1.25),(H104&lt;15.155),(F104&lt;2.5)),-0.009,IF(AND((D104&lt;0.3),(H104&lt;11.788),G104&gt;=0.572,(D104&lt;1.25),(H104&lt;15.155),(F104&lt;2.5)),0.01,IF(AND(D104&gt;=0.3,(H104&lt;11.788),G104&gt;=0.572,(D104&lt;1.25),(H104&lt;15.155),(F104&lt;2.5)),0.03,IF(AND((A104&lt;4.75),H104&gt;=11.788,G104&gt;=0.572,(D104&lt;1.25),(H104&lt;15.155),(F104&lt;2.5)),0.001,IF(AND(A104&gt;=4.75,H104&gt;=11.788,G104&gt;=0.572,(D104&lt;1.25),(H104&lt;15.155),(F104&lt;2.5)),0.01,IF(AND((A104&lt;5.5),(A104&lt;6.15),(G104&lt;0.652),D104&gt;=1.25,(H104&lt;15.155),(F104&lt;2.5)),0.014,IF(AND(A104&gt;=5.5,(A104&lt;6.15),(G104&lt;0.652),D104&gt;=1.25,(H104&lt;15.155),(F104&lt;2.5)),0.049,IF(AND((H104&lt;12.206),A104&gt;=6.15,(G104&lt;0.652),D104&gt;=1.25,(H104&lt;15.155),(F104&lt;2.5)),-0.009,IF(AND(H104&gt;=12.206,A104&gt;=6.15,(G104&lt;0.652),D104&gt;=1.25,(H104&lt;15.155),(F104&lt;2.5)),0.021,IF(AND((A104&lt;5.55),(A104&lt;6.2),G104&gt;=0.652,D104&gt;=1.25,(H104&lt;15.155),(F104&lt;2.5)),0.011,IF(AND(A104&gt;=5.55,(A104&lt;6.2),G104&gt;=0.652,D104&gt;=1.25,(H104&lt;15.155),(F104&lt;2.5)),-0.019,IF(AND((B104&lt;3.2),A104&gt;=6.2,G104&gt;=0.652,D104&gt;=1.25,(H104&lt;15.155),(F104&lt;2.5)),0.025,IF(AND(B104&gt;=3.2,A104&gt;=6.2,G104&gt;=0.652,D104&gt;=1.25,(H104&lt;15.155),(F104&lt;2.5)),0.001,IF(AND((G104&lt;0.183),(G104&lt;0.301),G104&gt;=0.107,(G104&lt;0.364),(A104&lt;7.45),F104&gt;=2.5),-0.009,IF(AND(G104&gt;=0.183,(G104&lt;0.301),G104&gt;=0.107,(G104&lt;0.364),(A104&lt;7.45),F104&gt;=2.5),0.022,IF(AND((D104&lt;2.2),G104&gt;=0.301,G104&gt;=0.107,(G104&lt;0.364),(A104&lt;7.45),F104&gt;=2.5),0.004,IF(AND(D104&gt;=2.2,G104&gt;=0.301,G104&gt;=0.107,(G104&lt;0.364),(A104&lt;7.45),F104&gt;=2.5),-0.02,IF(AND((G104&lt;0.787),G104&gt;=0.628,H104&gt;=12.626,G104&gt;=0.364,(A104&lt;7.45),F104&gt;=2.5),-0.001,IF(AND(G104&gt;=0.787,G104&gt;=0.628,H104&gt;=12.626,G104&gt;=0.364,(A104&lt;7.45),F104&gt;=2.5),0.016,"shouldnthappen")))))))))))))))))))))))))))</f>
        <v>0.065</v>
      </c>
      <c r="Y104" s="1" t="n">
        <f aca="false">IF(AND(H104&gt;=15.155,(D104&lt;1.55)),0.037,IF(AND(D104&gt;=2.45,(A104&lt;7.45),D104&gt;=1.55),0.054,IF(AND((A104&lt;7.8),A104&gt;=7.45,D104&gt;=1.55),0.078,IF(AND(A104&gt;=7.8,A104&gt;=7.45,D104&gt;=1.55),0.021,IF(AND(A104&gt;=6.2,G104&gt;=0.68,D104&gt;=1.25,(H104&lt;15.155),(D104&lt;1.55)),0.019,IF(AND((B104&lt;2.65),(A104&lt;4.95),(G104&lt;0.572),(D104&lt;1.25),(H104&lt;15.155),(D104&lt;1.55)),0.021,IF(AND(B104&gt;=2.65,(A104&lt;4.95),(G104&lt;0.572),(D104&lt;1.25),(H104&lt;15.155),(D104&lt;1.55)),0.006,IF(AND((H104&lt;14.344),A104&gt;=4.95,(G104&lt;0.572),(D104&lt;1.25),(H104&lt;15.155),(D104&lt;1.55)),-0.005,IF(AND(H104&gt;=14.344,A104&gt;=4.95,(G104&lt;0.572),(D104&lt;1.25),(H104&lt;15.155),(D104&lt;1.55)),0.013,IF(AND((G104&lt;0.833),(H104&lt;11.788),G104&gt;=0.572,(D104&lt;1.25),(H104&lt;15.155),(D104&lt;1.55)),0.009,IF(AND(G104&gt;=0.833,(H104&lt;11.788),G104&gt;=0.572,(D104&lt;1.25),(H104&lt;15.155),(D104&lt;1.55)),0.024,IF(AND((A104&lt;4.75),H104&gt;=11.788,G104&gt;=0.572,(D104&lt;1.25),(H104&lt;15.155),(D104&lt;1.55)),0.001,IF(AND(A104&gt;=4.75,H104&gt;=11.788,G104&gt;=0.572,(D104&lt;1.25),(H104&lt;15.155),(D104&lt;1.55)),0.008,IF(AND((A104&lt;5.65),(A104&lt;6.15),(G104&lt;0.68),D104&gt;=1.25,(H104&lt;15.155),(D104&lt;1.55)),0.017,IF(AND(A104&gt;=5.65,(A104&lt;6.15),(G104&lt;0.68),D104&gt;=1.25,(H104&lt;15.155),(D104&lt;1.55)),0.039,IF(AND((G104&lt;0.436),A104&gt;=6.15,(G104&lt;0.68),D104&gt;=1.25,(H104&lt;15.155),(D104&lt;1.55)),-0.004,IF(AND(G104&gt;=0.436,A104&gt;=6.15,(G104&lt;0.68),D104&gt;=1.25,(H104&lt;15.155),(D104&lt;1.55)),0.022,IF(AND((A104&lt;5.55),(A104&lt;6.2),G104&gt;=0.68,D104&gt;=1.25,(H104&lt;15.155),(D104&lt;1.55)),0.009,IF(AND(A104&gt;=5.55,(A104&lt;6.2),G104&gt;=0.68,D104&gt;=1.25,(H104&lt;15.155),(D104&lt;1.55)),-0.016,IF(AND((G104&lt;0.107),(G104&lt;0.361),(G104&lt;0.613),(D104&lt;2.45),(A104&lt;7.45),D104&gt;=1.55),0.042,IF(AND(G104&gt;=0.107,(G104&lt;0.361),(G104&lt;0.613),(D104&lt;2.45),(A104&lt;7.45),D104&gt;=1.55),0.002,IF(AND((D104&lt;2.35),G104&gt;=0.361,(G104&lt;0.613),(D104&lt;2.45),(A104&lt;7.45),D104&gt;=1.55),0.051,IF(AND(D104&gt;=2.35,G104&gt;=0.361,(G104&lt;0.613),(D104&lt;2.45),(A104&lt;7.45),D104&gt;=1.55),0.016,IF(AND((A104&lt;6.4),(G104&lt;0.711),G104&gt;=0.613,(D104&lt;2.45),(A104&lt;7.45),D104&gt;=1.55),0.001,IF(AND(A104&gt;=6.4,(G104&lt;0.711),G104&gt;=0.613,(D104&lt;2.45),(A104&lt;7.45),D104&gt;=1.55),-0.002,IF(AND((B104&lt;2.95),G104&gt;=0.711,G104&gt;=0.613,(D104&lt;2.45),(A104&lt;7.45),D104&gt;=1.55),0.023,IF(AND(B104&gt;=2.95,G104&gt;=0.711,G104&gt;=0.613,(D104&lt;2.45),(A104&lt;7.45),D104&gt;=1.55),0.01,"shouldnthappen")))))))))))))))))))))))))))</f>
        <v>0.023</v>
      </c>
      <c r="Z104" s="1" t="n">
        <f aca="false">IF(AND(A104&gt;=7.45,D104&gt;=1.75),0.056,IF(AND(H104&gt;=15.059,A104&gt;=5.55,(D104&lt;1.75)),0.028,IF(AND((D104&lt;0.35),G104&gt;=0.905,(A104&lt;5.55),(D104&lt;1.75)),0.005,IF(AND(D104&gt;=0.35,G104&gt;=0.905,(A104&lt;5.55),(D104&lt;1.75)),0.026,IF(AND((H104&lt;8.711),D104&gt;=2.45,(A104&lt;7.45),D104&gt;=1.75),0.011,IF(AND(H104&gt;=8.711,D104&gt;=2.45,(A104&lt;7.45),D104&gt;=1.75),0.049,IF(AND((G104&lt;0.107),(G104&lt;0.487),(D104&lt;2.45),(A104&lt;7.45),D104&gt;=1.75),0.032,IF(AND((H104&lt;10.915),(A104&lt;4.5),(B104&lt;3.15),(G104&lt;0.905),(A104&lt;5.55),(D104&lt;1.75)),-0.001,IF(AND(H104&gt;=10.915,(A104&lt;4.5),(B104&lt;3.15),(G104&lt;0.905),(A104&lt;5.55),(D104&lt;1.75)),0.003,IF(AND((A104&lt;5.05),A104&gt;=4.5,(B104&lt;3.15),(G104&lt;0.905),(A104&lt;5.55),(D104&lt;1.75)),0.015,IF(AND(A104&gt;=5.05,A104&gt;=4.5,(B104&lt;3.15),(G104&lt;0.905),(A104&lt;5.55),(D104&lt;1.75)),0.006,IF(AND((G104&lt;0.05),(G104&lt;0.091),B104&gt;=3.15,(G104&lt;0.905),(A104&lt;5.55),(D104&lt;1.75)),0.001,IF(AND(G104&gt;=0.05,(G104&lt;0.091),B104&gt;=3.15,(G104&lt;0.905),(A104&lt;5.55),(D104&lt;1.75)),0.008,IF(AND((G104&lt;0.587),G104&gt;=0.091,B104&gt;=3.15,(G104&lt;0.905),(A104&lt;5.55),(D104&lt;1.75)),-0.003,IF(AND(G104&gt;=0.587,G104&gt;=0.091,B104&gt;=3.15,(G104&lt;0.905),(A104&lt;5.55),(D104&lt;1.75)),0.004,IF(AND((F104&lt;2.5),(B104&lt;2.85),(G104&lt;0.419),(H104&lt;15.059),A104&gt;=5.55,(D104&lt;1.75)),0.041,IF(AND(F104&gt;=2.5,(B104&lt;2.85),(G104&lt;0.419),(H104&lt;15.059),A104&gt;=5.55,(D104&lt;1.75)),0.015,IF(AND((G104&lt;0.164),B104&gt;=2.85,(G104&lt;0.419),(H104&lt;15.059),A104&gt;=5.55,(D104&lt;1.75)),0.01,IF(AND(G104&gt;=0.164,B104&gt;=2.85,(G104&lt;0.419),(H104&lt;15.059),A104&gt;=5.55,(D104&lt;1.75)),-0.001,IF(AND((B104&lt;2.55),(B104&lt;2.95),G104&gt;=0.419,(H104&lt;15.059),A104&gt;=5.55,(D104&lt;1.75)),0.014,IF(AND(B104&gt;=2.55,(B104&lt;2.95),G104&gt;=0.419,(H104&lt;15.059),A104&gt;=5.55,(D104&lt;1.75)),-0.013,IF(AND((D104&lt;1.55),B104&gt;=2.95,G104&gt;=0.419,(H104&lt;15.059),A104&gt;=5.55,(D104&lt;1.75)),0.023,IF(AND(D104&gt;=1.55,B104&gt;=2.95,G104&gt;=0.419,(H104&lt;15.059),A104&gt;=5.55,(D104&lt;1.75)),0.005,IF(AND((H104&lt;13.278),G104&gt;=0.107,(G104&lt;0.487),(D104&lt;2.45),(A104&lt;7.45),D104&gt;=1.75),-0.009,IF(AND(H104&gt;=13.278,G104&gt;=0.107,(G104&lt;0.487),(D104&lt;2.45),(A104&lt;7.45),D104&gt;=1.75),0.017,IF(AND((D104&lt;2.35),(G104&lt;0.571),G104&gt;=0.487,(D104&lt;2.45),(A104&lt;7.45),D104&gt;=1.75),0.053,IF(AND(D104&gt;=2.35,(G104&lt;0.571),G104&gt;=0.487,(D104&lt;2.45),(A104&lt;7.45),D104&gt;=1.75),0.009,IF(AND((G104&lt;0.779),G104&gt;=0.571,G104&gt;=0.487,(D104&lt;2.45),(A104&lt;7.45),D104&gt;=1.75),0.006,IF(AND(G104&gt;=0.779,G104&gt;=0.571,G104&gt;=0.487,(D104&lt;2.45),(A104&lt;7.45),D104&gt;=1.75),0.016,"shouldnthappen")))))))))))))))))))))))))))))</f>
        <v>0.016</v>
      </c>
      <c r="AA104" s="1" t="n">
        <f aca="false">IF(AND((A104&lt;7.8),A104&gt;=7.45,D104&gt;=1.75),0.051,IF(AND(A104&gt;=7.8,A104&gt;=7.45,D104&gt;=1.75),0.01,IF(AND(B104&gt;=3.35,B104&gt;=3.25,(A104&lt;7.45),D104&gt;=1.75),0.016,IF(AND((H104&lt;8.308),(D104&lt;0.15),(H104&lt;13.655),(D104&lt;0.35),(D104&lt;1.75)),0.009,IF(AND((H104&lt;14.529),(G104&lt;0.293),H104&gt;=13.655,(D104&lt;0.35),(D104&lt;1.75)),0.011,IF(AND(H104&gt;=14.529,(G104&lt;0.293),H104&gt;=13.655,(D104&lt;0.35),(D104&lt;1.75)),0.001,IF(AND(D104&gt;=0.25,G104&gt;=0.293,H104&gt;=13.655,(D104&lt;0.35),(D104&lt;1.75)),-0.004,IF(AND(H104&gt;=10.635,(H104&lt;10.696),(H104&lt;13.906),D104&gt;=0.35,(D104&lt;1.75)),0.036,IF(AND(G104&gt;=0.833,H104&gt;=10.696,(H104&lt;13.906),D104&gt;=0.35,(D104&lt;1.75)),0.016,IF(AND((A104&lt;6.65),(G104&lt;0.247),H104&gt;=13.906,D104&gt;=0.35,(D104&lt;1.75)),-0.008,IF(AND(A104&gt;=6.65,(G104&lt;0.247),H104&gt;=13.906,D104&gt;=0.35,(D104&lt;1.75)),0.011,IF(AND((B104&lt;2.45),G104&gt;=0.247,H104&gt;=13.906,D104&gt;=0.35,(D104&lt;1.75)),0,IF(AND((D104&lt;1.85),(B104&lt;2.95),(B104&lt;3.25),(A104&lt;7.45),D104&gt;=1.75),0.033,IF(AND((G104&lt;0.428),(B104&lt;3.35),B104&gt;=3.25,(A104&lt;7.45),D104&gt;=1.75),0.009,IF(AND(G104&gt;=0.428,(B104&lt;3.35),B104&gt;=3.25,(A104&lt;7.45),D104&gt;=1.75),0.042,IF(AND((A104&lt;4.6),H104&gt;=8.308,(D104&lt;0.15),(H104&lt;13.655),(D104&lt;0.35),(D104&lt;1.75)),0.003,IF(AND(A104&gt;=4.6,H104&gt;=8.308,(D104&lt;0.15),(H104&lt;13.655),(D104&lt;0.35),(D104&lt;1.75)),0,IF(AND((H104&lt;8.834),(A104&lt;5.05),D104&gt;=0.15,(H104&lt;13.655),(D104&lt;0.35),(D104&lt;1.75)),0.002,IF(AND(H104&gt;=8.834,(A104&lt;5.05),D104&gt;=0.15,(H104&lt;13.655),(D104&lt;0.35),(D104&lt;1.75)),-0.008,IF(AND((A104&lt;5.45),A104&gt;=5.05,D104&gt;=0.15,(H104&lt;13.655),(D104&lt;0.35),(D104&lt;1.75)),0.003,IF(AND(A104&gt;=5.45,A104&gt;=5.05,D104&gt;=0.15,(H104&lt;13.655),(D104&lt;0.35),(D104&lt;1.75)),-0.002,IF(AND((A104&lt;5.3),(D104&lt;0.25),G104&gt;=0.293,H104&gt;=13.655,(D104&lt;0.35),(D104&lt;1.75)),0.007,IF(AND(A104&gt;=5.3,(D104&lt;0.25),G104&gt;=0.293,H104&gt;=13.655,(D104&lt;0.35),(D104&lt;1.75)),0.001,IF(AND((H104&lt;7.309),(H104&lt;10.635),(H104&lt;10.696),(H104&lt;13.906),D104&gt;=0.35,(D104&lt;1.75)),0.014,IF(AND(H104&gt;=7.309,(H104&lt;10.635),(H104&lt;10.696),(H104&lt;13.906),D104&gt;=0.35,(D104&lt;1.75)),0.006,IF(AND((H104&lt;12.093),(G104&lt;0.833),H104&gt;=10.696,(H104&lt;13.906),D104&gt;=0.35,(D104&lt;1.75)),-0.01,IF(AND(H104&gt;=12.093,(G104&lt;0.833),H104&gt;=10.696,(H104&lt;13.906),D104&gt;=0.35,(D104&lt;1.75)),0.004,IF(AND((G104&lt;0.823),B104&gt;=2.45,G104&gt;=0.247,H104&gt;=13.906,D104&gt;=0.35,(D104&lt;1.75)),0.026,IF(AND(G104&gt;=0.823,B104&gt;=2.45,G104&gt;=0.247,H104&gt;=13.906,D104&gt;=0.35,(D104&lt;1.75)),0.006,IF(AND((H104&lt;11.121),D104&gt;=1.85,(B104&lt;2.95),(B104&lt;3.25),(A104&lt;7.45),D104&gt;=1.75),0.013,IF(AND(H104&gt;=11.121,D104&gt;=1.85,(B104&lt;2.95),(B104&lt;3.25),(A104&lt;7.45),D104&gt;=1.75),0.005,IF(AND((A104&lt;6.05),(A104&lt;6.45),B104&gt;=2.95,(B104&lt;3.25),(A104&lt;7.45),D104&gt;=1.75),0.001,IF(AND(A104&gt;=6.05,(A104&lt;6.45),B104&gt;=2.95,(B104&lt;3.25),(A104&lt;7.45),D104&gt;=1.75),-0.005,IF(AND((G104&lt;0.42),A104&gt;=6.45,B104&gt;=2.95,(B104&lt;3.25),(A104&lt;7.45),D104&gt;=1.75),0.004,IF(AND(G104&gt;=0.42,A104&gt;=6.45,B104&gt;=2.95,(B104&lt;3.25),(A104&lt;7.45),D104&gt;=1.75),0.019,"shouldnthappen")))))))))))))))))))))))))))))))))))</f>
        <v>0.013</v>
      </c>
      <c r="AB104" s="1" t="n">
        <f aca="false">+ 0.5</f>
        <v>0.5</v>
      </c>
    </row>
    <row r="105" customFormat="false" ht="13.8" hidden="false" customHeight="false" outlineLevel="0" collapsed="false">
      <c r="A105" s="11" t="n">
        <v>7.1</v>
      </c>
      <c r="B105" s="1" t="n">
        <v>3</v>
      </c>
      <c r="C105" s="1" t="n">
        <v>5.9</v>
      </c>
      <c r="D105" s="1" t="n">
        <v>2.1</v>
      </c>
      <c r="E105" s="1" t="s">
        <v>93</v>
      </c>
      <c r="F105" s="1" t="n">
        <v>3</v>
      </c>
      <c r="G105" s="1" t="n">
        <v>0.0320943994447589</v>
      </c>
      <c r="H105" s="18" t="n">
        <v>10.3201091130264</v>
      </c>
      <c r="I105" s="1" t="n">
        <f aca="false">C105</f>
        <v>5.9</v>
      </c>
      <c r="J105" s="1" t="n">
        <f aca="false">SUM(M105:AB105)</f>
        <v>5.928</v>
      </c>
      <c r="K105" s="15" t="n">
        <f aca="false">1-SQRT(VAR(M105:AB105, I105)) / AVERAGE(M105:AB105)</f>
        <v>-2.77890368628435</v>
      </c>
      <c r="L105" s="1" t="n">
        <f aca="false">(J105-I105)/I105</f>
        <v>0.00474576271186434</v>
      </c>
      <c r="M105" s="1" t="n">
        <f aca="false">IF(AND((H105&lt;5.245),(D105&lt;0.8)),0.075,IF(AND(H105&gt;=5.245,(D105&lt;0.8)),0.279,IF(AND((D105&lt;1.45),D105&gt;=0.8),1.043,IF(AND(D105&gt;=1.45,D105&gt;=0.8),1.423,"shouldnthappen"))))</f>
        <v>1.423</v>
      </c>
      <c r="N105" s="1" t="n">
        <f aca="false">IF(AND((A105&lt;4.35),(D105&lt;0.8)),0.048,IF(AND(A105&gt;=4.35,(D105&lt;0.8)),0.198,IF(AND(F105&gt;=2.5,D105&gt;=0.8),1.048,IF(AND((A105&lt;5.15),(F105&lt;2.5),D105&gt;=0.8),0.321,IF(AND(A105&gt;=5.15,(F105&lt;2.5),D105&gt;=0.8),0.783,"shouldnthappen")))))</f>
        <v>1.048</v>
      </c>
      <c r="O105" s="1" t="n">
        <f aca="false">IF(AND((H105&lt;5.245),(D105&lt;0.8)),0.034,IF(AND((A105&lt;5.9),D105&gt;=0.8),0.489,IF(AND(A105&gt;=5.9,D105&gt;=0.8),0.721,IF(AND((A105&lt;4.35),H105&gt;=5.245,(D105&lt;0.8)),0.041,IF(AND(A105&gt;=4.35,H105&gt;=5.245,(D105&lt;0.8)),0.142,"shouldnthappen")))))</f>
        <v>0.721</v>
      </c>
      <c r="P105" s="1" t="n">
        <f aca="false">IF(AND((B105&lt;2.8),(D105&lt;1.15)),0.244,IF(AND((D105&lt;1.75),D105&gt;=1.15),0.396,IF(AND(D105&gt;=1.75,D105&gt;=1.15),0.554,IF(AND((A105&lt;5.05),B105&gt;=2.8,(D105&lt;1.15)),0.078,IF(AND((H105&lt;14.877),A105&gt;=5.05,B105&gt;=2.8,(D105&lt;1.15)),0.118,IF(AND(H105&gt;=14.877,A105&gt;=5.05,B105&gt;=2.8,(D105&lt;1.15)),0.027,"shouldnthappen"))))))</f>
        <v>0.554</v>
      </c>
      <c r="Q105" s="1" t="n">
        <f aca="false">IF(AND(D105&gt;=0.45,(D105&lt;1.15)),0.17,IF(AND(A105&gt;=7.1,D105&gt;=1.15),0.539,IF(AND((A105&lt;6.25),(A105&lt;7.1),D105&gt;=1.15),0.258,IF(AND(A105&gt;=6.25,(A105&lt;7.1),D105&gt;=1.15),0.344,IF(AND(G105&gt;=0.418,(A105&lt;5.05),(D105&lt;0.45),(D105&lt;1.15)),0.033,IF(AND((H105&lt;14.494),(G105&lt;0.418),(A105&lt;5.05),(D105&lt;0.45),(D105&lt;1.15)),0.061,IF(AND(H105&gt;=14.494,(G105&lt;0.418),(A105&lt;5.05),(D105&lt;0.45),(D105&lt;1.15)),0.015,IF(AND(H105&gt;=14.877,(B105&lt;3.85),A105&gt;=5.05,(D105&lt;0.45),(D105&lt;1.15)),0.023,IF(AND((B105&lt;4),B105&gt;=3.85,A105&gt;=5.05,(D105&lt;0.45),(D105&lt;1.15)),0.009,IF(AND(B105&gt;=4,B105&gt;=3.85,A105&gt;=5.05,(D105&lt;0.45),(D105&lt;1.15)),0.052,IF(AND((G105&lt;0.05),(H105&lt;14.877),(B105&lt;3.85),A105&gt;=5.05,(D105&lt;0.45),(D105&lt;1.15)),0.024,IF(AND(G105&gt;=0.05,(H105&lt;14.877),(B105&lt;3.85),A105&gt;=5.05,(D105&lt;0.45),(D105&lt;1.15)),0.091,"shouldnthappen"))))))))))))</f>
        <v>0.539</v>
      </c>
      <c r="R105" s="1" t="n">
        <f aca="false">IF(AND(A105&gt;=7.1,D105&gt;=0.8),0.401,IF(AND((A105&lt;4.5),(G105&lt;0.905),(D105&lt;0.8)),0.024,IF(AND((H105&lt;9.966),G105&gt;=0.905,(D105&lt;0.8)),0.094,IF(AND(H105&gt;=9.966,G105&gt;=0.905,(D105&lt;0.8)),0.026,IF(AND(D105&gt;=2.05,(A105&lt;7.1),D105&gt;=0.8),0.277,IF(AND((H105&lt;5.523),A105&gt;=4.5,(G105&lt;0.905),(D105&lt;0.8)),0.012,IF(AND(H105&gt;=5.523,A105&gt;=4.5,(G105&lt;0.905),(D105&lt;0.8)),0.049,IF(AND((A105&lt;5.3),(D105&lt;2.05),(A105&lt;7.1),D105&gt;=0.8),0.095,IF(AND(A105&gt;=5.3,(D105&lt;2.05),(A105&lt;7.1),D105&gt;=0.8),0.196,"shouldnthappen")))))))))</f>
        <v>0.401</v>
      </c>
      <c r="S105" s="1" t="n">
        <f aca="false">IF(AND(A105&gt;=7.1,D105&gt;=1.35),0.298,IF(AND(G105&gt;=0.905,(D105&lt;0.8),(D105&lt;1.35)),0.068,IF(AND(H105&gt;=9.386,D105&gt;=0.8,(D105&lt;1.35)),0.126,IF(AND((H105&lt;7.426),(H105&lt;9.386),D105&gt;=0.8,(D105&lt;1.35)),0.091,IF(AND((A105&lt;5.3),(G105&lt;0.905),(A105&lt;7.1),D105&gt;=1.35),0.063,IF(AND((D105&lt;2.05),G105&gt;=0.905,(A105&lt;7.1),D105&gt;=1.35),0.015,IF(AND(D105&gt;=2.05,G105&gt;=0.905,(A105&lt;7.1),D105&gt;=1.35),0.089,IF(AND((H105&lt;10.505),(H105&lt;14.344),(G105&lt;0.905),(D105&lt;0.8),(D105&lt;1.35)),0.035,IF(AND((A105&lt;4.85),H105&gt;=14.344,(G105&lt;0.905),(D105&lt;0.8),(D105&lt;1.35)),0.006,IF(AND((B105&lt;2.75),H105&gt;=7.426,(H105&lt;9.386),D105&gt;=0.8,(D105&lt;1.35)),0.021,IF(AND(B105&gt;=2.75,H105&gt;=7.426,(H105&lt;9.386),D105&gt;=0.8,(D105&lt;1.35)),-0.01,IF(AND((B105&lt;2.35),A105&gt;=5.3,(G105&lt;0.905),(A105&lt;7.1),D105&gt;=1.35),0.068,IF(AND(B105&gt;=2.35,A105&gt;=5.3,(G105&lt;0.905),(A105&lt;7.1),D105&gt;=1.35),0.181,IF(AND((H105&lt;11.731),H105&gt;=10.505,(H105&lt;14.344),(G105&lt;0.905),(D105&lt;0.8),(D105&lt;1.35)),0.004,IF(AND(H105&gt;=11.731,H105&gt;=10.505,(H105&lt;14.344),(G105&lt;0.905),(D105&lt;0.8),(D105&lt;1.35)),0.024,IF(AND((H105&lt;14.877),A105&gt;=4.85,H105&gt;=14.344,(G105&lt;0.905),(D105&lt;0.8),(D105&lt;1.35)),0.063,IF(AND(H105&gt;=14.877,A105&gt;=4.85,H105&gt;=14.344,(G105&lt;0.905),(D105&lt;0.8),(D105&lt;1.35)),0.012,"shouldnthappen")))))))))))))))))</f>
        <v>0.298</v>
      </c>
      <c r="T105" s="1" t="n">
        <f aca="false">IF(AND(D105&gt;=0.45,(A105&lt;5.65)),0.067,IF(AND(A105&gt;=7.25,A105&gt;=5.65),0.244,IF(AND((H105&lt;9.966),G105&gt;=0.905,(D105&lt;0.45),(A105&lt;5.65)),0.062,IF(AND(H105&gt;=9.966,G105&gt;=0.905,(D105&lt;0.45),(A105&lt;5.65)),0.012,IF(AND((G105&lt;0.948),D105&gt;=2.05,(A105&lt;7.25),A105&gt;=5.65),0.157,IF(AND(G105&gt;=0.948,D105&gt;=2.05,(A105&lt;7.25),A105&gt;=5.65),0.037,IF(AND(G105&gt;=0.422,(B105&lt;3.15),(G105&lt;0.905),(D105&lt;0.45),(A105&lt;5.65)),0.011,IF(AND((D105&lt;0.25),(G105&lt;0.422),(B105&lt;3.15),(G105&lt;0.905),(D105&lt;0.45),(A105&lt;5.65)),0.04,IF(AND(D105&gt;=0.25,(G105&lt;0.422),(B105&lt;3.15),(G105&lt;0.905),(D105&lt;0.45),(A105&lt;5.65)),0.009,IF(AND((A105&lt;4.85),(B105&lt;3.25),B105&gt;=3.15,(G105&lt;0.905),(D105&lt;0.45),(A105&lt;5.65)),0.008,IF(AND(A105&gt;=4.85,(B105&lt;3.25),B105&gt;=3.15,(G105&lt;0.905),(D105&lt;0.45),(A105&lt;5.65)),-0.017,IF(AND((D105&lt;0.25),B105&gt;=3.25,B105&gt;=3.15,(G105&lt;0.905),(D105&lt;0.45),(A105&lt;5.65)),0.022,IF(AND(D105&gt;=0.25,B105&gt;=3.25,B105&gt;=3.15,(G105&lt;0.905),(D105&lt;0.45),(A105&lt;5.65)),0.009,IF(AND((F105&lt;2.5),(H105&lt;7.692),(G105&lt;0.644),(D105&lt;2.05),(A105&lt;7.25),A105&gt;=5.65),0.018,IF(AND(F105&gt;=2.5,(H105&lt;7.692),(G105&lt;0.644),(D105&lt;2.05),(A105&lt;7.25),A105&gt;=5.65),0.068,IF(AND((B105&lt;2.35),H105&gt;=7.692,(G105&lt;0.644),(D105&lt;2.05),(A105&lt;7.25),A105&gt;=5.65),0.023,IF(AND(B105&gt;=2.35,H105&gt;=7.692,(G105&lt;0.644),(D105&lt;2.05),(A105&lt;7.25),A105&gt;=5.65),0.125,IF(AND((G105&lt;0.766),(G105&lt;0.85),G105&gt;=0.644,(D105&lt;2.05),(A105&lt;7.25),A105&gt;=5.65),0.055,IF(AND(G105&gt;=0.766,(G105&lt;0.85),G105&gt;=0.644,(D105&lt;2.05),(A105&lt;7.25),A105&gt;=5.65),-0,IF(AND((B105&lt;2.95),G105&gt;=0.85,G105&gt;=0.644,(D105&lt;2.05),(A105&lt;7.25),A105&gt;=5.65),0.098,IF(AND(B105&gt;=2.95,G105&gt;=0.85,G105&gt;=0.644,(D105&lt;2.05),(A105&lt;7.25),A105&gt;=5.65),0.013,"shouldnthappen")))))))))))))))))))))</f>
        <v>0.157</v>
      </c>
      <c r="U105" s="1" t="n">
        <f aca="false">IF(AND(A105&gt;=7.25,D105&gt;=1.25),0.186,IF(AND((G105&lt;0.13),D105&gt;=0.35,(D105&lt;1.25)),-0.004,IF(AND(H105&gt;=14.246,(H105&lt;14.344),(D105&lt;0.35),(D105&lt;1.25)),-0.002,IF(AND((A105&lt;4.85),H105&gt;=14.344,(D105&lt;0.35),(D105&lt;1.25)),0.004,IF(AND(G105&gt;=0.446,(G105&lt;0.644),(A105&lt;7.25),D105&gt;=1.25),0.138,IF(AND(A105&gt;=5.45,(H105&lt;14.246),(H105&lt;14.344),(D105&lt;0.35),(D105&lt;1.25)),0.001,IF(AND((H105&lt;14.877),A105&gt;=4.85,H105&gt;=14.344,(D105&lt;0.35),(D105&lt;1.25)),0.035,IF(AND(H105&gt;=14.877,A105&gt;=4.85,H105&gt;=14.344,(D105&lt;0.35),(D105&lt;1.25)),0.007,IF(AND((B105&lt;3.35),H105&gt;=9.448,G105&gt;=0.13,D105&gt;=0.35,(D105&lt;1.25)),0.053,IF(AND(B105&gt;=3.35,H105&gt;=9.448,G105&gt;=0.13,D105&gt;=0.35,(D105&lt;1.25)),0.017,IF(AND((G105&lt;0.44),(G105&lt;0.446),(G105&lt;0.644),(A105&lt;7.25),D105&gt;=1.25),0.079,IF(AND(G105&gt;=0.44,(G105&lt;0.446),(G105&lt;0.644),(A105&lt;7.25),D105&gt;=1.25),0.02,IF(AND((A105&lt;5.95),(G105&lt;0.724),G105&gt;=0.644,(A105&lt;7.25),D105&gt;=1.25),-0.018,IF(AND(A105&gt;=5.95,(G105&lt;0.724),G105&gt;=0.644,(A105&lt;7.25),D105&gt;=1.25),0.027,IF(AND(A105&gt;=6.15,G105&gt;=0.724,G105&gt;=0.644,(A105&lt;7.25),D105&gt;=1.25),0.093,IF(AND((A105&lt;5.05),(A105&lt;5.45),(H105&lt;14.246),(H105&lt;14.344),(D105&lt;0.35),(D105&lt;1.25)),0.011,IF(AND(A105&gt;=5.05,(A105&lt;5.45),(H105&lt;14.246),(H105&lt;14.344),(D105&lt;0.35),(D105&lt;1.25)),0.021,IF(AND((A105&lt;5.4),(B105&lt;3.15),(H105&lt;9.448),G105&gt;=0.13,D105&gt;=0.35,(D105&lt;1.25)),0.007,IF(AND(A105&gt;=5.4,(B105&lt;3.15),(H105&lt;9.448),G105&gt;=0.13,D105&gt;=0.35,(D105&lt;1.25)),-0.011,IF(AND((B105&lt;3.75),B105&gt;=3.15,(H105&lt;9.448),G105&gt;=0.13,D105&gt;=0.35,(D105&lt;1.25)),0.012,IF(AND(B105&gt;=3.75,B105&gt;=3.15,(H105&lt;9.448),G105&gt;=0.13,D105&gt;=0.35,(D105&lt;1.25)),0.046,IF(AND((A105&lt;5.9),(A105&lt;6.15),G105&gt;=0.724,G105&gt;=0.644,(A105&lt;7.25),D105&gt;=1.25),0.06,IF(AND(A105&gt;=5.9,(A105&lt;6.15),G105&gt;=0.724,G105&gt;=0.644,(A105&lt;7.25),D105&gt;=1.25),0.005,"shouldnthappen")))))))))))))))))))))))</f>
        <v>0.079</v>
      </c>
      <c r="V105" s="1" t="n">
        <f aca="false">IF(AND(H105&gt;=15.155,(D105&lt;1.55)),0.084,IF(AND(A105&gt;=7.25,D105&gt;=1.55),0.141,IF(AND((G105&lt;0.043),D105&gt;=1.05,(H105&lt;15.155),(D105&lt;1.55)),-0.007,IF(AND(D105&gt;=1.85,G105&gt;=0.755,(A105&lt;7.25),D105&gt;=1.55),0.051,IF(AND((H105&lt;9.966),G105&gt;=0.905,(D105&lt;1.05),(H105&lt;15.155),(D105&lt;1.55)),0.043,IF(AND(H105&gt;=9.966,G105&gt;=0.905,(D105&lt;1.05),(H105&lt;15.155),(D105&lt;1.55)),0.007,IF(AND((G105&lt;0.278),(G105&lt;0.361),(G105&lt;0.755),(A105&lt;7.25),D105&gt;=1.55),0.08,IF(AND((A105&lt;5.8),G105&gt;=0.361,(G105&lt;0.755),(A105&lt;7.25),D105&gt;=1.55),0.019,IF(AND((A105&lt;6.05),(D105&lt;1.85),G105&gt;=0.755,(A105&lt;7.25),D105&gt;=1.55),0.01,IF(AND(A105&gt;=6.05,(D105&lt;1.85),G105&gt;=0.755,(A105&lt;7.25),D105&gt;=1.55),0.002,IF(AND((G105&lt;0.486),(B105&lt;3.15),(G105&lt;0.905),(D105&lt;1.05),(H105&lt;15.155),(D105&lt;1.55)),0.026,IF(AND(G105&gt;=0.486,(B105&lt;3.15),(G105&lt;0.905),(D105&lt;1.05),(H105&lt;15.155),(D105&lt;1.55)),0.001,IF(AND((B105&lt;3.25),B105&gt;=3.15,(G105&lt;0.905),(D105&lt;1.05),(H105&lt;15.155),(D105&lt;1.55)),-0.003,IF(AND(B105&gt;=3.25,B105&gt;=3.15,(G105&lt;0.905),(D105&lt;1.05),(H105&lt;15.155),(D105&lt;1.55)),0.012,IF(AND((H105&lt;7.426),(H105&lt;8.769),G105&gt;=0.043,D105&gt;=1.05,(H105&lt;15.155),(D105&lt;1.55)),0.041,IF(AND(H105&gt;=7.426,(H105&lt;8.769),G105&gt;=0.043,D105&gt;=1.05,(H105&lt;15.155),(D105&lt;1.55)),-0.008,IF(AND((H105&lt;10.696),H105&gt;=8.769,G105&gt;=0.043,D105&gt;=1.05,(H105&lt;15.155),(D105&lt;1.55)),0.069,IF(AND(H105&gt;=10.696,H105&gt;=8.769,G105&gt;=0.043,D105&gt;=1.05,(H105&lt;15.155),(D105&lt;1.55)),0.033,IF(AND((D105&lt;2.2),G105&gt;=0.278,(G105&lt;0.361),(G105&lt;0.755),(A105&lt;7.25),D105&gt;=1.55),0.022,IF(AND(D105&gt;=2.2,G105&gt;=0.278,(G105&lt;0.361),(G105&lt;0.755),(A105&lt;7.25),D105&gt;=1.55),-0.027,IF(AND((H105&lt;12.626),A105&gt;=5.8,G105&gt;=0.361,(G105&lt;0.755),(A105&lt;7.25),D105&gt;=1.55),0.126,IF(AND(H105&gt;=12.626,A105&gt;=5.8,G105&gt;=0.361,(G105&lt;0.755),(A105&lt;7.25),D105&gt;=1.55),0.065,"shouldnthappen"))))))))))))))))))))))</f>
        <v>0.08</v>
      </c>
      <c r="W105" s="1" t="n">
        <f aca="false">IF(AND(H105&gt;=15.155,(D105&lt;1.55)),0.064,IF(AND(A105&gt;=7.45,D105&gt;=1.55),0.115,IF(AND(B105&gt;=3.15,(H105&lt;10.257),(A105&lt;7.45),D105&gt;=1.55),0.097,IF(AND((A105&lt;4.85),H105&gt;=14.344,(D105&lt;0.35),(H105&lt;15.155),(D105&lt;1.55)),0.003,IF(AND(A105&gt;=6.05,(G105&lt;0.169),D105&gt;=0.35,(H105&lt;15.155),(D105&lt;1.55)),-0.008,IF(AND((G105&lt;0.181),G105&gt;=0.169,D105&gt;=0.35,(H105&lt;15.155),(D105&lt;1.55)),0.065,IF(AND(B105&gt;=3.05,(B105&lt;3.15),(H105&lt;10.257),(A105&lt;7.45),D105&gt;=1.55),-0.023,IF(AND(H105&gt;=11.854,(G105&lt;0.613),H105&gt;=10.257,(A105&lt;7.45),D105&gt;=1.55),0.068,IF(AND((D105&lt;0.25),(B105&lt;3.15),(H105&lt;14.344),(D105&lt;0.35),(H105&lt;15.155),(D105&lt;1.55)),0.014,IF(AND(D105&gt;=0.25,(B105&lt;3.15),(H105&lt;14.344),(D105&lt;0.35),(H105&lt;15.155),(D105&lt;1.55)),0.002,IF(AND((A105&lt;5.05),B105&gt;=3.15,(H105&lt;14.344),(D105&lt;0.35),(H105&lt;15.155),(D105&lt;1.55)),-0.001,IF(AND(A105&gt;=5.05,B105&gt;=3.15,(H105&lt;14.344),(D105&lt;0.35),(H105&lt;15.155),(D105&lt;1.55)),0.009,IF(AND((H105&lt;14.877),A105&gt;=4.85,H105&gt;=14.344,(D105&lt;0.35),(H105&lt;15.155),(D105&lt;1.55)),0.023,IF(AND(H105&gt;=14.877,A105&gt;=4.85,H105&gt;=14.344,(D105&lt;0.35),(H105&lt;15.155),(D105&lt;1.55)),0.004,IF(AND((H105&lt;13.602),(A105&lt;6.05),(G105&lt;0.169),D105&gt;=0.35,(H105&lt;15.155),(D105&lt;1.55)),0.023,IF(AND(H105&gt;=13.602,(A105&lt;6.05),(G105&lt;0.169),D105&gt;=0.35,(H105&lt;15.155),(D105&lt;1.55)),-0.006,IF(AND((B105&lt;2.95),G105&gt;=0.181,G105&gt;=0.169,D105&gt;=0.35,(H105&lt;15.155),(D105&lt;1.55)),0.019,IF(AND(B105&gt;=2.95,G105&gt;=0.181,G105&gt;=0.169,D105&gt;=0.35,(H105&lt;15.155),(D105&lt;1.55)),0.034,IF(AND((A105&lt;5.35),(B105&lt;3.05),(B105&lt;3.15),(H105&lt;10.257),(A105&lt;7.45),D105&gt;=1.55),0.009,IF(AND(A105&gt;=5.35,(B105&lt;3.05),(B105&lt;3.15),(H105&lt;10.257),(A105&lt;7.45),D105&gt;=1.55),0.058,IF(AND((B105&lt;2.9),(H105&lt;11.854),(G105&lt;0.613),H105&gt;=10.257,(A105&lt;7.45),D105&gt;=1.55),0.037,IF(AND(B105&gt;=2.9,(H105&lt;11.854),(G105&lt;0.613),H105&gt;=10.257,(A105&lt;7.45),D105&gt;=1.55),-0.005,IF(AND((A105&lt;6.4),(G105&lt;0.711),G105&gt;=0.613,H105&gt;=10.257,(A105&lt;7.45),D105&gt;=1.55),0.001,IF(AND(A105&gt;=6.4,(G105&lt;0.711),G105&gt;=0.613,H105&gt;=10.257,(A105&lt;7.45),D105&gt;=1.55),-0.002,IF(AND((D105&lt;1.9),G105&gt;=0.711,G105&gt;=0.613,H105&gt;=10.257,(A105&lt;7.45),D105&gt;=1.55),0.007,IF(AND(D105&gt;=1.9,G105&gt;=0.711,G105&gt;=0.613,H105&gt;=10.257,(A105&lt;7.45),D105&gt;=1.55),0.023,"shouldnthappen"))))))))))))))))))))))))))</f>
        <v>-0.005</v>
      </c>
      <c r="X105" s="1" t="n">
        <f aca="false">IF(AND(H105&gt;=15.155,(F105&lt;2.5)),0.049,IF(AND(A105&gt;=7.45,F105&gt;=2.5),0.089,IF(AND((G105&lt;0.107),(G105&lt;0.364),(A105&lt;7.45),F105&gt;=2.5),0.055,IF(AND(A105&gt;=5.75,(G105&lt;0.572),(D105&lt;1.25),(H105&lt;15.155),(F105&lt;2.5)),-0.018,IF(AND((A105&lt;5.7),(H105&lt;12.626),G105&gt;=0.364,(A105&lt;7.45),F105&gt;=2.5),0.012,IF(AND(A105&gt;=5.7,(H105&lt;12.626),G105&gt;=0.364,(A105&lt;7.45),F105&gt;=2.5),0.065,IF(AND((G105&lt;0.628),H105&gt;=12.626,G105&gt;=0.364,(A105&lt;7.45),F105&gt;=2.5),0.047,IF(AND((G105&lt;0.545),(A105&lt;5.75),(G105&lt;0.572),(D105&lt;1.25),(H105&lt;15.155),(F105&lt;2.5)),0.007,IF(AND(G105&gt;=0.545,(A105&lt;5.75),(G105&lt;0.572),(D105&lt;1.25),(H105&lt;15.155),(F105&lt;2.5)),-0.009,IF(AND((D105&lt;0.3),(H105&lt;11.788),G105&gt;=0.572,(D105&lt;1.25),(H105&lt;15.155),(F105&lt;2.5)),0.01,IF(AND(D105&gt;=0.3,(H105&lt;11.788),G105&gt;=0.572,(D105&lt;1.25),(H105&lt;15.155),(F105&lt;2.5)),0.03,IF(AND((A105&lt;4.75),H105&gt;=11.788,G105&gt;=0.572,(D105&lt;1.25),(H105&lt;15.155),(F105&lt;2.5)),0.001,IF(AND(A105&gt;=4.75,H105&gt;=11.788,G105&gt;=0.572,(D105&lt;1.25),(H105&lt;15.155),(F105&lt;2.5)),0.01,IF(AND((A105&lt;5.5),(A105&lt;6.15),(G105&lt;0.652),D105&gt;=1.25,(H105&lt;15.155),(F105&lt;2.5)),0.014,IF(AND(A105&gt;=5.5,(A105&lt;6.15),(G105&lt;0.652),D105&gt;=1.25,(H105&lt;15.155),(F105&lt;2.5)),0.049,IF(AND((H105&lt;12.206),A105&gt;=6.15,(G105&lt;0.652),D105&gt;=1.25,(H105&lt;15.155),(F105&lt;2.5)),-0.009,IF(AND(H105&gt;=12.206,A105&gt;=6.15,(G105&lt;0.652),D105&gt;=1.25,(H105&lt;15.155),(F105&lt;2.5)),0.021,IF(AND((A105&lt;5.55),(A105&lt;6.2),G105&gt;=0.652,D105&gt;=1.25,(H105&lt;15.155),(F105&lt;2.5)),0.011,IF(AND(A105&gt;=5.55,(A105&lt;6.2),G105&gt;=0.652,D105&gt;=1.25,(H105&lt;15.155),(F105&lt;2.5)),-0.019,IF(AND((B105&lt;3.2),A105&gt;=6.2,G105&gt;=0.652,D105&gt;=1.25,(H105&lt;15.155),(F105&lt;2.5)),0.025,IF(AND(B105&gt;=3.2,A105&gt;=6.2,G105&gt;=0.652,D105&gt;=1.25,(H105&lt;15.155),(F105&lt;2.5)),0.001,IF(AND((G105&lt;0.183),(G105&lt;0.301),G105&gt;=0.107,(G105&lt;0.364),(A105&lt;7.45),F105&gt;=2.5),-0.009,IF(AND(G105&gt;=0.183,(G105&lt;0.301),G105&gt;=0.107,(G105&lt;0.364),(A105&lt;7.45),F105&gt;=2.5),0.022,IF(AND((D105&lt;2.2),G105&gt;=0.301,G105&gt;=0.107,(G105&lt;0.364),(A105&lt;7.45),F105&gt;=2.5),0.004,IF(AND(D105&gt;=2.2,G105&gt;=0.301,G105&gt;=0.107,(G105&lt;0.364),(A105&lt;7.45),F105&gt;=2.5),-0.02,IF(AND((G105&lt;0.787),G105&gt;=0.628,H105&gt;=12.626,G105&gt;=0.364,(A105&lt;7.45),F105&gt;=2.5),-0.001,IF(AND(G105&gt;=0.787,G105&gt;=0.628,H105&gt;=12.626,G105&gt;=0.364,(A105&lt;7.45),F105&gt;=2.5),0.016,"shouldnthappen")))))))))))))))))))))))))))</f>
        <v>0.055</v>
      </c>
      <c r="Y105" s="1" t="n">
        <f aca="false">IF(AND(H105&gt;=15.155,(D105&lt;1.55)),0.037,IF(AND(D105&gt;=2.45,(A105&lt;7.45),D105&gt;=1.55),0.054,IF(AND((A105&lt;7.8),A105&gt;=7.45,D105&gt;=1.55),0.078,IF(AND(A105&gt;=7.8,A105&gt;=7.45,D105&gt;=1.55),0.021,IF(AND(A105&gt;=6.2,G105&gt;=0.68,D105&gt;=1.25,(H105&lt;15.155),(D105&lt;1.55)),0.019,IF(AND((B105&lt;2.65),(A105&lt;4.95),(G105&lt;0.572),(D105&lt;1.25),(H105&lt;15.155),(D105&lt;1.55)),0.021,IF(AND(B105&gt;=2.65,(A105&lt;4.95),(G105&lt;0.572),(D105&lt;1.25),(H105&lt;15.155),(D105&lt;1.55)),0.006,IF(AND((H105&lt;14.344),A105&gt;=4.95,(G105&lt;0.572),(D105&lt;1.25),(H105&lt;15.155),(D105&lt;1.55)),-0.005,IF(AND(H105&gt;=14.344,A105&gt;=4.95,(G105&lt;0.572),(D105&lt;1.25),(H105&lt;15.155),(D105&lt;1.55)),0.013,IF(AND((G105&lt;0.833),(H105&lt;11.788),G105&gt;=0.572,(D105&lt;1.25),(H105&lt;15.155),(D105&lt;1.55)),0.009,IF(AND(G105&gt;=0.833,(H105&lt;11.788),G105&gt;=0.572,(D105&lt;1.25),(H105&lt;15.155),(D105&lt;1.55)),0.024,IF(AND((A105&lt;4.75),H105&gt;=11.788,G105&gt;=0.572,(D105&lt;1.25),(H105&lt;15.155),(D105&lt;1.55)),0.001,IF(AND(A105&gt;=4.75,H105&gt;=11.788,G105&gt;=0.572,(D105&lt;1.25),(H105&lt;15.155),(D105&lt;1.55)),0.008,IF(AND((A105&lt;5.65),(A105&lt;6.15),(G105&lt;0.68),D105&gt;=1.25,(H105&lt;15.155),(D105&lt;1.55)),0.017,IF(AND(A105&gt;=5.65,(A105&lt;6.15),(G105&lt;0.68),D105&gt;=1.25,(H105&lt;15.155),(D105&lt;1.55)),0.039,IF(AND((G105&lt;0.436),A105&gt;=6.15,(G105&lt;0.68),D105&gt;=1.25,(H105&lt;15.155),(D105&lt;1.55)),-0.004,IF(AND(G105&gt;=0.436,A105&gt;=6.15,(G105&lt;0.68),D105&gt;=1.25,(H105&lt;15.155),(D105&lt;1.55)),0.022,IF(AND((A105&lt;5.55),(A105&lt;6.2),G105&gt;=0.68,D105&gt;=1.25,(H105&lt;15.155),(D105&lt;1.55)),0.009,IF(AND(A105&gt;=5.55,(A105&lt;6.2),G105&gt;=0.68,D105&gt;=1.25,(H105&lt;15.155),(D105&lt;1.55)),-0.016,IF(AND((G105&lt;0.107),(G105&lt;0.361),(G105&lt;0.613),(D105&lt;2.45),(A105&lt;7.45),D105&gt;=1.55),0.042,IF(AND(G105&gt;=0.107,(G105&lt;0.361),(G105&lt;0.613),(D105&lt;2.45),(A105&lt;7.45),D105&gt;=1.55),0.002,IF(AND((D105&lt;2.35),G105&gt;=0.361,(G105&lt;0.613),(D105&lt;2.45),(A105&lt;7.45),D105&gt;=1.55),0.051,IF(AND(D105&gt;=2.35,G105&gt;=0.361,(G105&lt;0.613),(D105&lt;2.45),(A105&lt;7.45),D105&gt;=1.55),0.016,IF(AND((A105&lt;6.4),(G105&lt;0.711),G105&gt;=0.613,(D105&lt;2.45),(A105&lt;7.45),D105&gt;=1.55),0.001,IF(AND(A105&gt;=6.4,(G105&lt;0.711),G105&gt;=0.613,(D105&lt;2.45),(A105&lt;7.45),D105&gt;=1.55),-0.002,IF(AND((B105&lt;2.95),G105&gt;=0.711,G105&gt;=0.613,(D105&lt;2.45),(A105&lt;7.45),D105&gt;=1.55),0.023,IF(AND(B105&gt;=2.95,G105&gt;=0.711,G105&gt;=0.613,(D105&lt;2.45),(A105&lt;7.45),D105&gt;=1.55),0.01,"shouldnthappen")))))))))))))))))))))))))))</f>
        <v>0.042</v>
      </c>
      <c r="Z105" s="1" t="n">
        <f aca="false">IF(AND(A105&gt;=7.45,D105&gt;=1.75),0.056,IF(AND(H105&gt;=15.059,A105&gt;=5.55,(D105&lt;1.75)),0.028,IF(AND((D105&lt;0.35),G105&gt;=0.905,(A105&lt;5.55),(D105&lt;1.75)),0.005,IF(AND(D105&gt;=0.35,G105&gt;=0.905,(A105&lt;5.55),(D105&lt;1.75)),0.026,IF(AND((H105&lt;8.711),D105&gt;=2.45,(A105&lt;7.45),D105&gt;=1.75),0.011,IF(AND(H105&gt;=8.711,D105&gt;=2.45,(A105&lt;7.45),D105&gt;=1.75),0.049,IF(AND((G105&lt;0.107),(G105&lt;0.487),(D105&lt;2.45),(A105&lt;7.45),D105&gt;=1.75),0.032,IF(AND((H105&lt;10.915),(A105&lt;4.5),(B105&lt;3.15),(G105&lt;0.905),(A105&lt;5.55),(D105&lt;1.75)),-0.001,IF(AND(H105&gt;=10.915,(A105&lt;4.5),(B105&lt;3.15),(G105&lt;0.905),(A105&lt;5.55),(D105&lt;1.75)),0.003,IF(AND((A105&lt;5.05),A105&gt;=4.5,(B105&lt;3.15),(G105&lt;0.905),(A105&lt;5.55),(D105&lt;1.75)),0.015,IF(AND(A105&gt;=5.05,A105&gt;=4.5,(B105&lt;3.15),(G105&lt;0.905),(A105&lt;5.55),(D105&lt;1.75)),0.006,IF(AND((G105&lt;0.05),(G105&lt;0.091),B105&gt;=3.15,(G105&lt;0.905),(A105&lt;5.55),(D105&lt;1.75)),0.001,IF(AND(G105&gt;=0.05,(G105&lt;0.091),B105&gt;=3.15,(G105&lt;0.905),(A105&lt;5.55),(D105&lt;1.75)),0.008,IF(AND((G105&lt;0.587),G105&gt;=0.091,B105&gt;=3.15,(G105&lt;0.905),(A105&lt;5.55),(D105&lt;1.75)),-0.003,IF(AND(G105&gt;=0.587,G105&gt;=0.091,B105&gt;=3.15,(G105&lt;0.905),(A105&lt;5.55),(D105&lt;1.75)),0.004,IF(AND((F105&lt;2.5),(B105&lt;2.85),(G105&lt;0.419),(H105&lt;15.059),A105&gt;=5.55,(D105&lt;1.75)),0.041,IF(AND(F105&gt;=2.5,(B105&lt;2.85),(G105&lt;0.419),(H105&lt;15.059),A105&gt;=5.55,(D105&lt;1.75)),0.015,IF(AND((G105&lt;0.164),B105&gt;=2.85,(G105&lt;0.419),(H105&lt;15.059),A105&gt;=5.55,(D105&lt;1.75)),0.01,IF(AND(G105&gt;=0.164,B105&gt;=2.85,(G105&lt;0.419),(H105&lt;15.059),A105&gt;=5.55,(D105&lt;1.75)),-0.001,IF(AND((B105&lt;2.55),(B105&lt;2.95),G105&gt;=0.419,(H105&lt;15.059),A105&gt;=5.55,(D105&lt;1.75)),0.014,IF(AND(B105&gt;=2.55,(B105&lt;2.95),G105&gt;=0.419,(H105&lt;15.059),A105&gt;=5.55,(D105&lt;1.75)),-0.013,IF(AND((D105&lt;1.55),B105&gt;=2.95,G105&gt;=0.419,(H105&lt;15.059),A105&gt;=5.55,(D105&lt;1.75)),0.023,IF(AND(D105&gt;=1.55,B105&gt;=2.95,G105&gt;=0.419,(H105&lt;15.059),A105&gt;=5.55,(D105&lt;1.75)),0.005,IF(AND((H105&lt;13.278),G105&gt;=0.107,(G105&lt;0.487),(D105&lt;2.45),(A105&lt;7.45),D105&gt;=1.75),-0.009,IF(AND(H105&gt;=13.278,G105&gt;=0.107,(G105&lt;0.487),(D105&lt;2.45),(A105&lt;7.45),D105&gt;=1.75),0.017,IF(AND((D105&lt;2.35),(G105&lt;0.571),G105&gt;=0.487,(D105&lt;2.45),(A105&lt;7.45),D105&gt;=1.75),0.053,IF(AND(D105&gt;=2.35,(G105&lt;0.571),G105&gt;=0.487,(D105&lt;2.45),(A105&lt;7.45),D105&gt;=1.75),0.009,IF(AND((G105&lt;0.779),G105&gt;=0.571,G105&gt;=0.487,(D105&lt;2.45),(A105&lt;7.45),D105&gt;=1.75),0.006,IF(AND(G105&gt;=0.779,G105&gt;=0.571,G105&gt;=0.487,(D105&lt;2.45),(A105&lt;7.45),D105&gt;=1.75),0.016,"shouldnthappen")))))))))))))))))))))))))))))</f>
        <v>0.032</v>
      </c>
      <c r="AA105" s="1" t="n">
        <f aca="false">IF(AND((A105&lt;7.8),A105&gt;=7.45,D105&gt;=1.75),0.051,IF(AND(A105&gt;=7.8,A105&gt;=7.45,D105&gt;=1.75),0.01,IF(AND(B105&gt;=3.35,B105&gt;=3.25,(A105&lt;7.45),D105&gt;=1.75),0.016,IF(AND((H105&lt;8.308),(D105&lt;0.15),(H105&lt;13.655),(D105&lt;0.35),(D105&lt;1.75)),0.009,IF(AND((H105&lt;14.529),(G105&lt;0.293),H105&gt;=13.655,(D105&lt;0.35),(D105&lt;1.75)),0.011,IF(AND(H105&gt;=14.529,(G105&lt;0.293),H105&gt;=13.655,(D105&lt;0.35),(D105&lt;1.75)),0.001,IF(AND(D105&gt;=0.25,G105&gt;=0.293,H105&gt;=13.655,(D105&lt;0.35),(D105&lt;1.75)),-0.004,IF(AND(H105&gt;=10.635,(H105&lt;10.696),(H105&lt;13.906),D105&gt;=0.35,(D105&lt;1.75)),0.036,IF(AND(G105&gt;=0.833,H105&gt;=10.696,(H105&lt;13.906),D105&gt;=0.35,(D105&lt;1.75)),0.016,IF(AND((A105&lt;6.65),(G105&lt;0.247),H105&gt;=13.906,D105&gt;=0.35,(D105&lt;1.75)),-0.008,IF(AND(A105&gt;=6.65,(G105&lt;0.247),H105&gt;=13.906,D105&gt;=0.35,(D105&lt;1.75)),0.011,IF(AND((B105&lt;2.45),G105&gt;=0.247,H105&gt;=13.906,D105&gt;=0.35,(D105&lt;1.75)),0,IF(AND((D105&lt;1.85),(B105&lt;2.95),(B105&lt;3.25),(A105&lt;7.45),D105&gt;=1.75),0.033,IF(AND((G105&lt;0.428),(B105&lt;3.35),B105&gt;=3.25,(A105&lt;7.45),D105&gt;=1.75),0.009,IF(AND(G105&gt;=0.428,(B105&lt;3.35),B105&gt;=3.25,(A105&lt;7.45),D105&gt;=1.75),0.042,IF(AND((A105&lt;4.6),H105&gt;=8.308,(D105&lt;0.15),(H105&lt;13.655),(D105&lt;0.35),(D105&lt;1.75)),0.003,IF(AND(A105&gt;=4.6,H105&gt;=8.308,(D105&lt;0.15),(H105&lt;13.655),(D105&lt;0.35),(D105&lt;1.75)),0,IF(AND((H105&lt;8.834),(A105&lt;5.05),D105&gt;=0.15,(H105&lt;13.655),(D105&lt;0.35),(D105&lt;1.75)),0.002,IF(AND(H105&gt;=8.834,(A105&lt;5.05),D105&gt;=0.15,(H105&lt;13.655),(D105&lt;0.35),(D105&lt;1.75)),-0.008,IF(AND((A105&lt;5.45),A105&gt;=5.05,D105&gt;=0.15,(H105&lt;13.655),(D105&lt;0.35),(D105&lt;1.75)),0.003,IF(AND(A105&gt;=5.45,A105&gt;=5.05,D105&gt;=0.15,(H105&lt;13.655),(D105&lt;0.35),(D105&lt;1.75)),-0.002,IF(AND((A105&lt;5.3),(D105&lt;0.25),G105&gt;=0.293,H105&gt;=13.655,(D105&lt;0.35),(D105&lt;1.75)),0.007,IF(AND(A105&gt;=5.3,(D105&lt;0.25),G105&gt;=0.293,H105&gt;=13.655,(D105&lt;0.35),(D105&lt;1.75)),0.001,IF(AND((H105&lt;7.309),(H105&lt;10.635),(H105&lt;10.696),(H105&lt;13.906),D105&gt;=0.35,(D105&lt;1.75)),0.014,IF(AND(H105&gt;=7.309,(H105&lt;10.635),(H105&lt;10.696),(H105&lt;13.906),D105&gt;=0.35,(D105&lt;1.75)),0.006,IF(AND((H105&lt;12.093),(G105&lt;0.833),H105&gt;=10.696,(H105&lt;13.906),D105&gt;=0.35,(D105&lt;1.75)),-0.01,IF(AND(H105&gt;=12.093,(G105&lt;0.833),H105&gt;=10.696,(H105&lt;13.906),D105&gt;=0.35,(D105&lt;1.75)),0.004,IF(AND((G105&lt;0.823),B105&gt;=2.45,G105&gt;=0.247,H105&gt;=13.906,D105&gt;=0.35,(D105&lt;1.75)),0.026,IF(AND(G105&gt;=0.823,B105&gt;=2.45,G105&gt;=0.247,H105&gt;=13.906,D105&gt;=0.35,(D105&lt;1.75)),0.006,IF(AND((H105&lt;11.121),D105&gt;=1.85,(B105&lt;2.95),(B105&lt;3.25),(A105&lt;7.45),D105&gt;=1.75),0.013,IF(AND(H105&gt;=11.121,D105&gt;=1.85,(B105&lt;2.95),(B105&lt;3.25),(A105&lt;7.45),D105&gt;=1.75),0.005,IF(AND((A105&lt;6.05),(A105&lt;6.45),B105&gt;=2.95,(B105&lt;3.25),(A105&lt;7.45),D105&gt;=1.75),0.001,IF(AND(A105&gt;=6.05,(A105&lt;6.45),B105&gt;=2.95,(B105&lt;3.25),(A105&lt;7.45),D105&gt;=1.75),-0.005,IF(AND((G105&lt;0.42),A105&gt;=6.45,B105&gt;=2.95,(B105&lt;3.25),(A105&lt;7.45),D105&gt;=1.75),0.004,IF(AND(G105&gt;=0.42,A105&gt;=6.45,B105&gt;=2.95,(B105&lt;3.25),(A105&lt;7.45),D105&gt;=1.75),0.019,"shouldnthappen")))))))))))))))))))))))))))))))))))</f>
        <v>0.004</v>
      </c>
      <c r="AB105" s="1" t="n">
        <f aca="false">+ 0.5</f>
        <v>0.5</v>
      </c>
    </row>
    <row r="106" customFormat="false" ht="13.8" hidden="false" customHeight="false" outlineLevel="0" collapsed="false">
      <c r="A106" s="11" t="n">
        <v>6.3</v>
      </c>
      <c r="B106" s="1" t="n">
        <v>2.9</v>
      </c>
      <c r="C106" s="1" t="n">
        <v>5.6</v>
      </c>
      <c r="D106" s="1" t="n">
        <v>1.8</v>
      </c>
      <c r="E106" s="1" t="s">
        <v>93</v>
      </c>
      <c r="F106" s="1" t="n">
        <v>3</v>
      </c>
      <c r="G106" s="1" t="n">
        <v>0.0376390730962157</v>
      </c>
      <c r="H106" s="18" t="n">
        <v>12.6520918693393</v>
      </c>
      <c r="I106" s="1" t="n">
        <f aca="false">C106</f>
        <v>5.6</v>
      </c>
      <c r="J106" s="1" t="n">
        <f aca="false">SUM(M106:AB106)</f>
        <v>5.481</v>
      </c>
      <c r="K106" s="15" t="n">
        <f aca="false">1-SQRT(VAR(M106:AB106, I106)) / AVERAGE(M106:AB106)</f>
        <v>-2.90057145533568</v>
      </c>
      <c r="L106" s="1" t="n">
        <f aca="false">(J106-I106)/I106</f>
        <v>-0.02125</v>
      </c>
      <c r="M106" s="1" t="n">
        <f aca="false">IF(AND((H106&lt;5.245),(D106&lt;0.8)),0.075,IF(AND(H106&gt;=5.245,(D106&lt;0.8)),0.279,IF(AND((D106&lt;1.45),D106&gt;=0.8),1.043,IF(AND(D106&gt;=1.45,D106&gt;=0.8),1.423,"shouldnthappen"))))</f>
        <v>1.423</v>
      </c>
      <c r="N106" s="1" t="n">
        <f aca="false">IF(AND((A106&lt;4.35),(D106&lt;0.8)),0.048,IF(AND(A106&gt;=4.35,(D106&lt;0.8)),0.198,IF(AND(F106&gt;=2.5,D106&gt;=0.8),1.048,IF(AND((A106&lt;5.15),(F106&lt;2.5),D106&gt;=0.8),0.321,IF(AND(A106&gt;=5.15,(F106&lt;2.5),D106&gt;=0.8),0.783,"shouldnthappen")))))</f>
        <v>1.048</v>
      </c>
      <c r="O106" s="1" t="n">
        <f aca="false">IF(AND((H106&lt;5.245),(D106&lt;0.8)),0.034,IF(AND((A106&lt;5.9),D106&gt;=0.8),0.489,IF(AND(A106&gt;=5.9,D106&gt;=0.8),0.721,IF(AND((A106&lt;4.35),H106&gt;=5.245,(D106&lt;0.8)),0.041,IF(AND(A106&gt;=4.35,H106&gt;=5.245,(D106&lt;0.8)),0.142,"shouldnthappen")))))</f>
        <v>0.721</v>
      </c>
      <c r="P106" s="1" t="n">
        <f aca="false">IF(AND((B106&lt;2.8),(D106&lt;1.15)),0.244,IF(AND((D106&lt;1.75),D106&gt;=1.15),0.396,IF(AND(D106&gt;=1.75,D106&gt;=1.15),0.554,IF(AND((A106&lt;5.05),B106&gt;=2.8,(D106&lt;1.15)),0.078,IF(AND((H106&lt;14.877),A106&gt;=5.05,B106&gt;=2.8,(D106&lt;1.15)),0.118,IF(AND(H106&gt;=14.877,A106&gt;=5.05,B106&gt;=2.8,(D106&lt;1.15)),0.027,"shouldnthappen"))))))</f>
        <v>0.554</v>
      </c>
      <c r="Q106" s="1" t="n">
        <f aca="false">IF(AND(D106&gt;=0.45,(D106&lt;1.15)),0.17,IF(AND(A106&gt;=7.1,D106&gt;=1.15),0.539,IF(AND((A106&lt;6.25),(A106&lt;7.1),D106&gt;=1.15),0.258,IF(AND(A106&gt;=6.25,(A106&lt;7.1),D106&gt;=1.15),0.344,IF(AND(G106&gt;=0.418,(A106&lt;5.05),(D106&lt;0.45),(D106&lt;1.15)),0.033,IF(AND((H106&lt;14.494),(G106&lt;0.418),(A106&lt;5.05),(D106&lt;0.45),(D106&lt;1.15)),0.061,IF(AND(H106&gt;=14.494,(G106&lt;0.418),(A106&lt;5.05),(D106&lt;0.45),(D106&lt;1.15)),0.015,IF(AND(H106&gt;=14.877,(B106&lt;3.85),A106&gt;=5.05,(D106&lt;0.45),(D106&lt;1.15)),0.023,IF(AND((B106&lt;4),B106&gt;=3.85,A106&gt;=5.05,(D106&lt;0.45),(D106&lt;1.15)),0.009,IF(AND(B106&gt;=4,B106&gt;=3.85,A106&gt;=5.05,(D106&lt;0.45),(D106&lt;1.15)),0.052,IF(AND((G106&lt;0.05),(H106&lt;14.877),(B106&lt;3.85),A106&gt;=5.05,(D106&lt;0.45),(D106&lt;1.15)),0.024,IF(AND(G106&gt;=0.05,(H106&lt;14.877),(B106&lt;3.85),A106&gt;=5.05,(D106&lt;0.45),(D106&lt;1.15)),0.091,"shouldnthappen"))))))))))))</f>
        <v>0.344</v>
      </c>
      <c r="R106" s="1" t="n">
        <f aca="false">IF(AND(A106&gt;=7.1,D106&gt;=0.8),0.401,IF(AND((A106&lt;4.5),(G106&lt;0.905),(D106&lt;0.8)),0.024,IF(AND((H106&lt;9.966),G106&gt;=0.905,(D106&lt;0.8)),0.094,IF(AND(H106&gt;=9.966,G106&gt;=0.905,(D106&lt;0.8)),0.026,IF(AND(D106&gt;=2.05,(A106&lt;7.1),D106&gt;=0.8),0.277,IF(AND((H106&lt;5.523),A106&gt;=4.5,(G106&lt;0.905),(D106&lt;0.8)),0.012,IF(AND(H106&gt;=5.523,A106&gt;=4.5,(G106&lt;0.905),(D106&lt;0.8)),0.049,IF(AND((A106&lt;5.3),(D106&lt;2.05),(A106&lt;7.1),D106&gt;=0.8),0.095,IF(AND(A106&gt;=5.3,(D106&lt;2.05),(A106&lt;7.1),D106&gt;=0.8),0.196,"shouldnthappen")))))))))</f>
        <v>0.196</v>
      </c>
      <c r="S106" s="1" t="n">
        <f aca="false">IF(AND(A106&gt;=7.1,D106&gt;=1.35),0.298,IF(AND(G106&gt;=0.905,(D106&lt;0.8),(D106&lt;1.35)),0.068,IF(AND(H106&gt;=9.386,D106&gt;=0.8,(D106&lt;1.35)),0.126,IF(AND((H106&lt;7.426),(H106&lt;9.386),D106&gt;=0.8,(D106&lt;1.35)),0.091,IF(AND((A106&lt;5.3),(G106&lt;0.905),(A106&lt;7.1),D106&gt;=1.35),0.063,IF(AND((D106&lt;2.05),G106&gt;=0.905,(A106&lt;7.1),D106&gt;=1.35),0.015,IF(AND(D106&gt;=2.05,G106&gt;=0.905,(A106&lt;7.1),D106&gt;=1.35),0.089,IF(AND((H106&lt;10.505),(H106&lt;14.344),(G106&lt;0.905),(D106&lt;0.8),(D106&lt;1.35)),0.035,IF(AND((A106&lt;4.85),H106&gt;=14.344,(G106&lt;0.905),(D106&lt;0.8),(D106&lt;1.35)),0.006,IF(AND((B106&lt;2.75),H106&gt;=7.426,(H106&lt;9.386),D106&gt;=0.8,(D106&lt;1.35)),0.021,IF(AND(B106&gt;=2.75,H106&gt;=7.426,(H106&lt;9.386),D106&gt;=0.8,(D106&lt;1.35)),-0.01,IF(AND((B106&lt;2.35),A106&gt;=5.3,(G106&lt;0.905),(A106&lt;7.1),D106&gt;=1.35),0.068,IF(AND(B106&gt;=2.35,A106&gt;=5.3,(G106&lt;0.905),(A106&lt;7.1),D106&gt;=1.35),0.181,IF(AND((H106&lt;11.731),H106&gt;=10.505,(H106&lt;14.344),(G106&lt;0.905),(D106&lt;0.8),(D106&lt;1.35)),0.004,IF(AND(H106&gt;=11.731,H106&gt;=10.505,(H106&lt;14.344),(G106&lt;0.905),(D106&lt;0.8),(D106&lt;1.35)),0.024,IF(AND((H106&lt;14.877),A106&gt;=4.85,H106&gt;=14.344,(G106&lt;0.905),(D106&lt;0.8),(D106&lt;1.35)),0.063,IF(AND(H106&gt;=14.877,A106&gt;=4.85,H106&gt;=14.344,(G106&lt;0.905),(D106&lt;0.8),(D106&lt;1.35)),0.012,"shouldnthappen")))))))))))))))))</f>
        <v>0.181</v>
      </c>
      <c r="T106" s="1" t="n">
        <f aca="false">IF(AND(D106&gt;=0.45,(A106&lt;5.65)),0.067,IF(AND(A106&gt;=7.25,A106&gt;=5.65),0.244,IF(AND((H106&lt;9.966),G106&gt;=0.905,(D106&lt;0.45),(A106&lt;5.65)),0.062,IF(AND(H106&gt;=9.966,G106&gt;=0.905,(D106&lt;0.45),(A106&lt;5.65)),0.012,IF(AND((G106&lt;0.948),D106&gt;=2.05,(A106&lt;7.25),A106&gt;=5.65),0.157,IF(AND(G106&gt;=0.948,D106&gt;=2.05,(A106&lt;7.25),A106&gt;=5.65),0.037,IF(AND(G106&gt;=0.422,(B106&lt;3.15),(G106&lt;0.905),(D106&lt;0.45),(A106&lt;5.65)),0.011,IF(AND((D106&lt;0.25),(G106&lt;0.422),(B106&lt;3.15),(G106&lt;0.905),(D106&lt;0.45),(A106&lt;5.65)),0.04,IF(AND(D106&gt;=0.25,(G106&lt;0.422),(B106&lt;3.15),(G106&lt;0.905),(D106&lt;0.45),(A106&lt;5.65)),0.009,IF(AND((A106&lt;4.85),(B106&lt;3.25),B106&gt;=3.15,(G106&lt;0.905),(D106&lt;0.45),(A106&lt;5.65)),0.008,IF(AND(A106&gt;=4.85,(B106&lt;3.25),B106&gt;=3.15,(G106&lt;0.905),(D106&lt;0.45),(A106&lt;5.65)),-0.017,IF(AND((D106&lt;0.25),B106&gt;=3.25,B106&gt;=3.15,(G106&lt;0.905),(D106&lt;0.45),(A106&lt;5.65)),0.022,IF(AND(D106&gt;=0.25,B106&gt;=3.25,B106&gt;=3.15,(G106&lt;0.905),(D106&lt;0.45),(A106&lt;5.65)),0.009,IF(AND((F106&lt;2.5),(H106&lt;7.692),(G106&lt;0.644),(D106&lt;2.05),(A106&lt;7.25),A106&gt;=5.65),0.018,IF(AND(F106&gt;=2.5,(H106&lt;7.692),(G106&lt;0.644),(D106&lt;2.05),(A106&lt;7.25),A106&gt;=5.65),0.068,IF(AND((B106&lt;2.35),H106&gt;=7.692,(G106&lt;0.644),(D106&lt;2.05),(A106&lt;7.25),A106&gt;=5.65),0.023,IF(AND(B106&gt;=2.35,H106&gt;=7.692,(G106&lt;0.644),(D106&lt;2.05),(A106&lt;7.25),A106&gt;=5.65),0.125,IF(AND((G106&lt;0.766),(G106&lt;0.85),G106&gt;=0.644,(D106&lt;2.05),(A106&lt;7.25),A106&gt;=5.65),0.055,IF(AND(G106&gt;=0.766,(G106&lt;0.85),G106&gt;=0.644,(D106&lt;2.05),(A106&lt;7.25),A106&gt;=5.65),-0,IF(AND((B106&lt;2.95),G106&gt;=0.85,G106&gt;=0.644,(D106&lt;2.05),(A106&lt;7.25),A106&gt;=5.65),0.098,IF(AND(B106&gt;=2.95,G106&gt;=0.85,G106&gt;=0.644,(D106&lt;2.05),(A106&lt;7.25),A106&gt;=5.65),0.013,"shouldnthappen")))))))))))))))))))))</f>
        <v>0.125</v>
      </c>
      <c r="U106" s="1" t="n">
        <f aca="false">IF(AND(A106&gt;=7.25,D106&gt;=1.25),0.186,IF(AND((G106&lt;0.13),D106&gt;=0.35,(D106&lt;1.25)),-0.004,IF(AND(H106&gt;=14.246,(H106&lt;14.344),(D106&lt;0.35),(D106&lt;1.25)),-0.002,IF(AND((A106&lt;4.85),H106&gt;=14.344,(D106&lt;0.35),(D106&lt;1.25)),0.004,IF(AND(G106&gt;=0.446,(G106&lt;0.644),(A106&lt;7.25),D106&gt;=1.25),0.138,IF(AND(A106&gt;=5.45,(H106&lt;14.246),(H106&lt;14.344),(D106&lt;0.35),(D106&lt;1.25)),0.001,IF(AND((H106&lt;14.877),A106&gt;=4.85,H106&gt;=14.344,(D106&lt;0.35),(D106&lt;1.25)),0.035,IF(AND(H106&gt;=14.877,A106&gt;=4.85,H106&gt;=14.344,(D106&lt;0.35),(D106&lt;1.25)),0.007,IF(AND((B106&lt;3.35),H106&gt;=9.448,G106&gt;=0.13,D106&gt;=0.35,(D106&lt;1.25)),0.053,IF(AND(B106&gt;=3.35,H106&gt;=9.448,G106&gt;=0.13,D106&gt;=0.35,(D106&lt;1.25)),0.017,IF(AND((G106&lt;0.44),(G106&lt;0.446),(G106&lt;0.644),(A106&lt;7.25),D106&gt;=1.25),0.079,IF(AND(G106&gt;=0.44,(G106&lt;0.446),(G106&lt;0.644),(A106&lt;7.25),D106&gt;=1.25),0.02,IF(AND((A106&lt;5.95),(G106&lt;0.724),G106&gt;=0.644,(A106&lt;7.25),D106&gt;=1.25),-0.018,IF(AND(A106&gt;=5.95,(G106&lt;0.724),G106&gt;=0.644,(A106&lt;7.25),D106&gt;=1.25),0.027,IF(AND(A106&gt;=6.15,G106&gt;=0.724,G106&gt;=0.644,(A106&lt;7.25),D106&gt;=1.25),0.093,IF(AND((A106&lt;5.05),(A106&lt;5.45),(H106&lt;14.246),(H106&lt;14.344),(D106&lt;0.35),(D106&lt;1.25)),0.011,IF(AND(A106&gt;=5.05,(A106&lt;5.45),(H106&lt;14.246),(H106&lt;14.344),(D106&lt;0.35),(D106&lt;1.25)),0.021,IF(AND((A106&lt;5.4),(B106&lt;3.15),(H106&lt;9.448),G106&gt;=0.13,D106&gt;=0.35,(D106&lt;1.25)),0.007,IF(AND(A106&gt;=5.4,(B106&lt;3.15),(H106&lt;9.448),G106&gt;=0.13,D106&gt;=0.35,(D106&lt;1.25)),-0.011,IF(AND((B106&lt;3.75),B106&gt;=3.15,(H106&lt;9.448),G106&gt;=0.13,D106&gt;=0.35,(D106&lt;1.25)),0.012,IF(AND(B106&gt;=3.75,B106&gt;=3.15,(H106&lt;9.448),G106&gt;=0.13,D106&gt;=0.35,(D106&lt;1.25)),0.046,IF(AND((A106&lt;5.9),(A106&lt;6.15),G106&gt;=0.724,G106&gt;=0.644,(A106&lt;7.25),D106&gt;=1.25),0.06,IF(AND(A106&gt;=5.9,(A106&lt;6.15),G106&gt;=0.724,G106&gt;=0.644,(A106&lt;7.25),D106&gt;=1.25),0.005,"shouldnthappen")))))))))))))))))))))))</f>
        <v>0.079</v>
      </c>
      <c r="V106" s="1" t="n">
        <f aca="false">IF(AND(H106&gt;=15.155,(D106&lt;1.55)),0.084,IF(AND(A106&gt;=7.25,D106&gt;=1.55),0.141,IF(AND((G106&lt;0.043),D106&gt;=1.05,(H106&lt;15.155),(D106&lt;1.55)),-0.007,IF(AND(D106&gt;=1.85,G106&gt;=0.755,(A106&lt;7.25),D106&gt;=1.55),0.051,IF(AND((H106&lt;9.966),G106&gt;=0.905,(D106&lt;1.05),(H106&lt;15.155),(D106&lt;1.55)),0.043,IF(AND(H106&gt;=9.966,G106&gt;=0.905,(D106&lt;1.05),(H106&lt;15.155),(D106&lt;1.55)),0.007,IF(AND((G106&lt;0.278),(G106&lt;0.361),(G106&lt;0.755),(A106&lt;7.25),D106&gt;=1.55),0.08,IF(AND((A106&lt;5.8),G106&gt;=0.361,(G106&lt;0.755),(A106&lt;7.25),D106&gt;=1.55),0.019,IF(AND((A106&lt;6.05),(D106&lt;1.85),G106&gt;=0.755,(A106&lt;7.25),D106&gt;=1.55),0.01,IF(AND(A106&gt;=6.05,(D106&lt;1.85),G106&gt;=0.755,(A106&lt;7.25),D106&gt;=1.55),0.002,IF(AND((G106&lt;0.486),(B106&lt;3.15),(G106&lt;0.905),(D106&lt;1.05),(H106&lt;15.155),(D106&lt;1.55)),0.026,IF(AND(G106&gt;=0.486,(B106&lt;3.15),(G106&lt;0.905),(D106&lt;1.05),(H106&lt;15.155),(D106&lt;1.55)),0.001,IF(AND((B106&lt;3.25),B106&gt;=3.15,(G106&lt;0.905),(D106&lt;1.05),(H106&lt;15.155),(D106&lt;1.55)),-0.003,IF(AND(B106&gt;=3.25,B106&gt;=3.15,(G106&lt;0.905),(D106&lt;1.05),(H106&lt;15.155),(D106&lt;1.55)),0.012,IF(AND((H106&lt;7.426),(H106&lt;8.769),G106&gt;=0.043,D106&gt;=1.05,(H106&lt;15.155),(D106&lt;1.55)),0.041,IF(AND(H106&gt;=7.426,(H106&lt;8.769),G106&gt;=0.043,D106&gt;=1.05,(H106&lt;15.155),(D106&lt;1.55)),-0.008,IF(AND((H106&lt;10.696),H106&gt;=8.769,G106&gt;=0.043,D106&gt;=1.05,(H106&lt;15.155),(D106&lt;1.55)),0.069,IF(AND(H106&gt;=10.696,H106&gt;=8.769,G106&gt;=0.043,D106&gt;=1.05,(H106&lt;15.155),(D106&lt;1.55)),0.033,IF(AND((D106&lt;2.2),G106&gt;=0.278,(G106&lt;0.361),(G106&lt;0.755),(A106&lt;7.25),D106&gt;=1.55),0.022,IF(AND(D106&gt;=2.2,G106&gt;=0.278,(G106&lt;0.361),(G106&lt;0.755),(A106&lt;7.25),D106&gt;=1.55),-0.027,IF(AND((H106&lt;12.626),A106&gt;=5.8,G106&gt;=0.361,(G106&lt;0.755),(A106&lt;7.25),D106&gt;=1.55),0.126,IF(AND(H106&gt;=12.626,A106&gt;=5.8,G106&gt;=0.361,(G106&lt;0.755),(A106&lt;7.25),D106&gt;=1.55),0.065,"shouldnthappen"))))))))))))))))))))))</f>
        <v>0.08</v>
      </c>
      <c r="W106" s="1" t="n">
        <f aca="false">IF(AND(H106&gt;=15.155,(D106&lt;1.55)),0.064,IF(AND(A106&gt;=7.45,D106&gt;=1.55),0.115,IF(AND(B106&gt;=3.15,(H106&lt;10.257),(A106&lt;7.45),D106&gt;=1.55),0.097,IF(AND((A106&lt;4.85),H106&gt;=14.344,(D106&lt;0.35),(H106&lt;15.155),(D106&lt;1.55)),0.003,IF(AND(A106&gt;=6.05,(G106&lt;0.169),D106&gt;=0.35,(H106&lt;15.155),(D106&lt;1.55)),-0.008,IF(AND((G106&lt;0.181),G106&gt;=0.169,D106&gt;=0.35,(H106&lt;15.155),(D106&lt;1.55)),0.065,IF(AND(B106&gt;=3.05,(B106&lt;3.15),(H106&lt;10.257),(A106&lt;7.45),D106&gt;=1.55),-0.023,IF(AND(H106&gt;=11.854,(G106&lt;0.613),H106&gt;=10.257,(A106&lt;7.45),D106&gt;=1.55),0.068,IF(AND((D106&lt;0.25),(B106&lt;3.15),(H106&lt;14.344),(D106&lt;0.35),(H106&lt;15.155),(D106&lt;1.55)),0.014,IF(AND(D106&gt;=0.25,(B106&lt;3.15),(H106&lt;14.344),(D106&lt;0.35),(H106&lt;15.155),(D106&lt;1.55)),0.002,IF(AND((A106&lt;5.05),B106&gt;=3.15,(H106&lt;14.344),(D106&lt;0.35),(H106&lt;15.155),(D106&lt;1.55)),-0.001,IF(AND(A106&gt;=5.05,B106&gt;=3.15,(H106&lt;14.344),(D106&lt;0.35),(H106&lt;15.155),(D106&lt;1.55)),0.009,IF(AND((H106&lt;14.877),A106&gt;=4.85,H106&gt;=14.344,(D106&lt;0.35),(H106&lt;15.155),(D106&lt;1.55)),0.023,IF(AND(H106&gt;=14.877,A106&gt;=4.85,H106&gt;=14.344,(D106&lt;0.35),(H106&lt;15.155),(D106&lt;1.55)),0.004,IF(AND((H106&lt;13.602),(A106&lt;6.05),(G106&lt;0.169),D106&gt;=0.35,(H106&lt;15.155),(D106&lt;1.55)),0.023,IF(AND(H106&gt;=13.602,(A106&lt;6.05),(G106&lt;0.169),D106&gt;=0.35,(H106&lt;15.155),(D106&lt;1.55)),-0.006,IF(AND((B106&lt;2.95),G106&gt;=0.181,G106&gt;=0.169,D106&gt;=0.35,(H106&lt;15.155),(D106&lt;1.55)),0.019,IF(AND(B106&gt;=2.95,G106&gt;=0.181,G106&gt;=0.169,D106&gt;=0.35,(H106&lt;15.155),(D106&lt;1.55)),0.034,IF(AND((A106&lt;5.35),(B106&lt;3.05),(B106&lt;3.15),(H106&lt;10.257),(A106&lt;7.45),D106&gt;=1.55),0.009,IF(AND(A106&gt;=5.35,(B106&lt;3.05),(B106&lt;3.15),(H106&lt;10.257),(A106&lt;7.45),D106&gt;=1.55),0.058,IF(AND((B106&lt;2.9),(H106&lt;11.854),(G106&lt;0.613),H106&gt;=10.257,(A106&lt;7.45),D106&gt;=1.55),0.037,IF(AND(B106&gt;=2.9,(H106&lt;11.854),(G106&lt;0.613),H106&gt;=10.257,(A106&lt;7.45),D106&gt;=1.55),-0.005,IF(AND((A106&lt;6.4),(G106&lt;0.711),G106&gt;=0.613,H106&gt;=10.257,(A106&lt;7.45),D106&gt;=1.55),0.001,IF(AND(A106&gt;=6.4,(G106&lt;0.711),G106&gt;=0.613,H106&gt;=10.257,(A106&lt;7.45),D106&gt;=1.55),-0.002,IF(AND((D106&lt;1.9),G106&gt;=0.711,G106&gt;=0.613,H106&gt;=10.257,(A106&lt;7.45),D106&gt;=1.55),0.007,IF(AND(D106&gt;=1.9,G106&gt;=0.711,G106&gt;=0.613,H106&gt;=10.257,(A106&lt;7.45),D106&gt;=1.55),0.023,"shouldnthappen"))))))))))))))))))))))))))</f>
        <v>0.068</v>
      </c>
      <c r="X106" s="1" t="n">
        <f aca="false">IF(AND(H106&gt;=15.155,(F106&lt;2.5)),0.049,IF(AND(A106&gt;=7.45,F106&gt;=2.5),0.089,IF(AND((G106&lt;0.107),(G106&lt;0.364),(A106&lt;7.45),F106&gt;=2.5),0.055,IF(AND(A106&gt;=5.75,(G106&lt;0.572),(D106&lt;1.25),(H106&lt;15.155),(F106&lt;2.5)),-0.018,IF(AND((A106&lt;5.7),(H106&lt;12.626),G106&gt;=0.364,(A106&lt;7.45),F106&gt;=2.5),0.012,IF(AND(A106&gt;=5.7,(H106&lt;12.626),G106&gt;=0.364,(A106&lt;7.45),F106&gt;=2.5),0.065,IF(AND((G106&lt;0.628),H106&gt;=12.626,G106&gt;=0.364,(A106&lt;7.45),F106&gt;=2.5),0.047,IF(AND((G106&lt;0.545),(A106&lt;5.75),(G106&lt;0.572),(D106&lt;1.25),(H106&lt;15.155),(F106&lt;2.5)),0.007,IF(AND(G106&gt;=0.545,(A106&lt;5.75),(G106&lt;0.572),(D106&lt;1.25),(H106&lt;15.155),(F106&lt;2.5)),-0.009,IF(AND((D106&lt;0.3),(H106&lt;11.788),G106&gt;=0.572,(D106&lt;1.25),(H106&lt;15.155),(F106&lt;2.5)),0.01,IF(AND(D106&gt;=0.3,(H106&lt;11.788),G106&gt;=0.572,(D106&lt;1.25),(H106&lt;15.155),(F106&lt;2.5)),0.03,IF(AND((A106&lt;4.75),H106&gt;=11.788,G106&gt;=0.572,(D106&lt;1.25),(H106&lt;15.155),(F106&lt;2.5)),0.001,IF(AND(A106&gt;=4.75,H106&gt;=11.788,G106&gt;=0.572,(D106&lt;1.25),(H106&lt;15.155),(F106&lt;2.5)),0.01,IF(AND((A106&lt;5.5),(A106&lt;6.15),(G106&lt;0.652),D106&gt;=1.25,(H106&lt;15.155),(F106&lt;2.5)),0.014,IF(AND(A106&gt;=5.5,(A106&lt;6.15),(G106&lt;0.652),D106&gt;=1.25,(H106&lt;15.155),(F106&lt;2.5)),0.049,IF(AND((H106&lt;12.206),A106&gt;=6.15,(G106&lt;0.652),D106&gt;=1.25,(H106&lt;15.155),(F106&lt;2.5)),-0.009,IF(AND(H106&gt;=12.206,A106&gt;=6.15,(G106&lt;0.652),D106&gt;=1.25,(H106&lt;15.155),(F106&lt;2.5)),0.021,IF(AND((A106&lt;5.55),(A106&lt;6.2),G106&gt;=0.652,D106&gt;=1.25,(H106&lt;15.155),(F106&lt;2.5)),0.011,IF(AND(A106&gt;=5.55,(A106&lt;6.2),G106&gt;=0.652,D106&gt;=1.25,(H106&lt;15.155),(F106&lt;2.5)),-0.019,IF(AND((B106&lt;3.2),A106&gt;=6.2,G106&gt;=0.652,D106&gt;=1.25,(H106&lt;15.155),(F106&lt;2.5)),0.025,IF(AND(B106&gt;=3.2,A106&gt;=6.2,G106&gt;=0.652,D106&gt;=1.25,(H106&lt;15.155),(F106&lt;2.5)),0.001,IF(AND((G106&lt;0.183),(G106&lt;0.301),G106&gt;=0.107,(G106&lt;0.364),(A106&lt;7.45),F106&gt;=2.5),-0.009,IF(AND(G106&gt;=0.183,(G106&lt;0.301),G106&gt;=0.107,(G106&lt;0.364),(A106&lt;7.45),F106&gt;=2.5),0.022,IF(AND((D106&lt;2.2),G106&gt;=0.301,G106&gt;=0.107,(G106&lt;0.364),(A106&lt;7.45),F106&gt;=2.5),0.004,IF(AND(D106&gt;=2.2,G106&gt;=0.301,G106&gt;=0.107,(G106&lt;0.364),(A106&lt;7.45),F106&gt;=2.5),-0.02,IF(AND((G106&lt;0.787),G106&gt;=0.628,H106&gt;=12.626,G106&gt;=0.364,(A106&lt;7.45),F106&gt;=2.5),-0.001,IF(AND(G106&gt;=0.787,G106&gt;=0.628,H106&gt;=12.626,G106&gt;=0.364,(A106&lt;7.45),F106&gt;=2.5),0.016,"shouldnthappen")))))))))))))))))))))))))))</f>
        <v>0.055</v>
      </c>
      <c r="Y106" s="1" t="n">
        <f aca="false">IF(AND(H106&gt;=15.155,(D106&lt;1.55)),0.037,IF(AND(D106&gt;=2.45,(A106&lt;7.45),D106&gt;=1.55),0.054,IF(AND((A106&lt;7.8),A106&gt;=7.45,D106&gt;=1.55),0.078,IF(AND(A106&gt;=7.8,A106&gt;=7.45,D106&gt;=1.55),0.021,IF(AND(A106&gt;=6.2,G106&gt;=0.68,D106&gt;=1.25,(H106&lt;15.155),(D106&lt;1.55)),0.019,IF(AND((B106&lt;2.65),(A106&lt;4.95),(G106&lt;0.572),(D106&lt;1.25),(H106&lt;15.155),(D106&lt;1.55)),0.021,IF(AND(B106&gt;=2.65,(A106&lt;4.95),(G106&lt;0.572),(D106&lt;1.25),(H106&lt;15.155),(D106&lt;1.55)),0.006,IF(AND((H106&lt;14.344),A106&gt;=4.95,(G106&lt;0.572),(D106&lt;1.25),(H106&lt;15.155),(D106&lt;1.55)),-0.005,IF(AND(H106&gt;=14.344,A106&gt;=4.95,(G106&lt;0.572),(D106&lt;1.25),(H106&lt;15.155),(D106&lt;1.55)),0.013,IF(AND((G106&lt;0.833),(H106&lt;11.788),G106&gt;=0.572,(D106&lt;1.25),(H106&lt;15.155),(D106&lt;1.55)),0.009,IF(AND(G106&gt;=0.833,(H106&lt;11.788),G106&gt;=0.572,(D106&lt;1.25),(H106&lt;15.155),(D106&lt;1.55)),0.024,IF(AND((A106&lt;4.75),H106&gt;=11.788,G106&gt;=0.572,(D106&lt;1.25),(H106&lt;15.155),(D106&lt;1.55)),0.001,IF(AND(A106&gt;=4.75,H106&gt;=11.788,G106&gt;=0.572,(D106&lt;1.25),(H106&lt;15.155),(D106&lt;1.55)),0.008,IF(AND((A106&lt;5.65),(A106&lt;6.15),(G106&lt;0.68),D106&gt;=1.25,(H106&lt;15.155),(D106&lt;1.55)),0.017,IF(AND(A106&gt;=5.65,(A106&lt;6.15),(G106&lt;0.68),D106&gt;=1.25,(H106&lt;15.155),(D106&lt;1.55)),0.039,IF(AND((G106&lt;0.436),A106&gt;=6.15,(G106&lt;0.68),D106&gt;=1.25,(H106&lt;15.155),(D106&lt;1.55)),-0.004,IF(AND(G106&gt;=0.436,A106&gt;=6.15,(G106&lt;0.68),D106&gt;=1.25,(H106&lt;15.155),(D106&lt;1.55)),0.022,IF(AND((A106&lt;5.55),(A106&lt;6.2),G106&gt;=0.68,D106&gt;=1.25,(H106&lt;15.155),(D106&lt;1.55)),0.009,IF(AND(A106&gt;=5.55,(A106&lt;6.2),G106&gt;=0.68,D106&gt;=1.25,(H106&lt;15.155),(D106&lt;1.55)),-0.016,IF(AND((G106&lt;0.107),(G106&lt;0.361),(G106&lt;0.613),(D106&lt;2.45),(A106&lt;7.45),D106&gt;=1.55),0.042,IF(AND(G106&gt;=0.107,(G106&lt;0.361),(G106&lt;0.613),(D106&lt;2.45),(A106&lt;7.45),D106&gt;=1.55),0.002,IF(AND((D106&lt;2.35),G106&gt;=0.361,(G106&lt;0.613),(D106&lt;2.45),(A106&lt;7.45),D106&gt;=1.55),0.051,IF(AND(D106&gt;=2.35,G106&gt;=0.361,(G106&lt;0.613),(D106&lt;2.45),(A106&lt;7.45),D106&gt;=1.55),0.016,IF(AND((A106&lt;6.4),(G106&lt;0.711),G106&gt;=0.613,(D106&lt;2.45),(A106&lt;7.45),D106&gt;=1.55),0.001,IF(AND(A106&gt;=6.4,(G106&lt;0.711),G106&gt;=0.613,(D106&lt;2.45),(A106&lt;7.45),D106&gt;=1.55),-0.002,IF(AND((B106&lt;2.95),G106&gt;=0.711,G106&gt;=0.613,(D106&lt;2.45),(A106&lt;7.45),D106&gt;=1.55),0.023,IF(AND(B106&gt;=2.95,G106&gt;=0.711,G106&gt;=0.613,(D106&lt;2.45),(A106&lt;7.45),D106&gt;=1.55),0.01,"shouldnthappen")))))))))))))))))))))))))))</f>
        <v>0.042</v>
      </c>
      <c r="Z106" s="1" t="n">
        <f aca="false">IF(AND(A106&gt;=7.45,D106&gt;=1.75),0.056,IF(AND(H106&gt;=15.059,A106&gt;=5.55,(D106&lt;1.75)),0.028,IF(AND((D106&lt;0.35),G106&gt;=0.905,(A106&lt;5.55),(D106&lt;1.75)),0.005,IF(AND(D106&gt;=0.35,G106&gt;=0.905,(A106&lt;5.55),(D106&lt;1.75)),0.026,IF(AND((H106&lt;8.711),D106&gt;=2.45,(A106&lt;7.45),D106&gt;=1.75),0.011,IF(AND(H106&gt;=8.711,D106&gt;=2.45,(A106&lt;7.45),D106&gt;=1.75),0.049,IF(AND((G106&lt;0.107),(G106&lt;0.487),(D106&lt;2.45),(A106&lt;7.45),D106&gt;=1.75),0.032,IF(AND((H106&lt;10.915),(A106&lt;4.5),(B106&lt;3.15),(G106&lt;0.905),(A106&lt;5.55),(D106&lt;1.75)),-0.001,IF(AND(H106&gt;=10.915,(A106&lt;4.5),(B106&lt;3.15),(G106&lt;0.905),(A106&lt;5.55),(D106&lt;1.75)),0.003,IF(AND((A106&lt;5.05),A106&gt;=4.5,(B106&lt;3.15),(G106&lt;0.905),(A106&lt;5.55),(D106&lt;1.75)),0.015,IF(AND(A106&gt;=5.05,A106&gt;=4.5,(B106&lt;3.15),(G106&lt;0.905),(A106&lt;5.55),(D106&lt;1.75)),0.006,IF(AND((G106&lt;0.05),(G106&lt;0.091),B106&gt;=3.15,(G106&lt;0.905),(A106&lt;5.55),(D106&lt;1.75)),0.001,IF(AND(G106&gt;=0.05,(G106&lt;0.091),B106&gt;=3.15,(G106&lt;0.905),(A106&lt;5.55),(D106&lt;1.75)),0.008,IF(AND((G106&lt;0.587),G106&gt;=0.091,B106&gt;=3.15,(G106&lt;0.905),(A106&lt;5.55),(D106&lt;1.75)),-0.003,IF(AND(G106&gt;=0.587,G106&gt;=0.091,B106&gt;=3.15,(G106&lt;0.905),(A106&lt;5.55),(D106&lt;1.75)),0.004,IF(AND((F106&lt;2.5),(B106&lt;2.85),(G106&lt;0.419),(H106&lt;15.059),A106&gt;=5.55,(D106&lt;1.75)),0.041,IF(AND(F106&gt;=2.5,(B106&lt;2.85),(G106&lt;0.419),(H106&lt;15.059),A106&gt;=5.55,(D106&lt;1.75)),0.015,IF(AND((G106&lt;0.164),B106&gt;=2.85,(G106&lt;0.419),(H106&lt;15.059),A106&gt;=5.55,(D106&lt;1.75)),0.01,IF(AND(G106&gt;=0.164,B106&gt;=2.85,(G106&lt;0.419),(H106&lt;15.059),A106&gt;=5.55,(D106&lt;1.75)),-0.001,IF(AND((B106&lt;2.55),(B106&lt;2.95),G106&gt;=0.419,(H106&lt;15.059),A106&gt;=5.55,(D106&lt;1.75)),0.014,IF(AND(B106&gt;=2.55,(B106&lt;2.95),G106&gt;=0.419,(H106&lt;15.059),A106&gt;=5.55,(D106&lt;1.75)),-0.013,IF(AND((D106&lt;1.55),B106&gt;=2.95,G106&gt;=0.419,(H106&lt;15.059),A106&gt;=5.55,(D106&lt;1.75)),0.023,IF(AND(D106&gt;=1.55,B106&gt;=2.95,G106&gt;=0.419,(H106&lt;15.059),A106&gt;=5.55,(D106&lt;1.75)),0.005,IF(AND((H106&lt;13.278),G106&gt;=0.107,(G106&lt;0.487),(D106&lt;2.45),(A106&lt;7.45),D106&gt;=1.75),-0.009,IF(AND(H106&gt;=13.278,G106&gt;=0.107,(G106&lt;0.487),(D106&lt;2.45),(A106&lt;7.45),D106&gt;=1.75),0.017,IF(AND((D106&lt;2.35),(G106&lt;0.571),G106&gt;=0.487,(D106&lt;2.45),(A106&lt;7.45),D106&gt;=1.75),0.053,IF(AND(D106&gt;=2.35,(G106&lt;0.571),G106&gt;=0.487,(D106&lt;2.45),(A106&lt;7.45),D106&gt;=1.75),0.009,IF(AND((G106&lt;0.779),G106&gt;=0.571,G106&gt;=0.487,(D106&lt;2.45),(A106&lt;7.45),D106&gt;=1.75),0.006,IF(AND(G106&gt;=0.779,G106&gt;=0.571,G106&gt;=0.487,(D106&lt;2.45),(A106&lt;7.45),D106&gt;=1.75),0.016,"shouldnthappen")))))))))))))))))))))))))))))</f>
        <v>0.032</v>
      </c>
      <c r="AA106" s="1" t="n">
        <f aca="false">IF(AND((A106&lt;7.8),A106&gt;=7.45,D106&gt;=1.75),0.051,IF(AND(A106&gt;=7.8,A106&gt;=7.45,D106&gt;=1.75),0.01,IF(AND(B106&gt;=3.35,B106&gt;=3.25,(A106&lt;7.45),D106&gt;=1.75),0.016,IF(AND((H106&lt;8.308),(D106&lt;0.15),(H106&lt;13.655),(D106&lt;0.35),(D106&lt;1.75)),0.009,IF(AND((H106&lt;14.529),(G106&lt;0.293),H106&gt;=13.655,(D106&lt;0.35),(D106&lt;1.75)),0.011,IF(AND(H106&gt;=14.529,(G106&lt;0.293),H106&gt;=13.655,(D106&lt;0.35),(D106&lt;1.75)),0.001,IF(AND(D106&gt;=0.25,G106&gt;=0.293,H106&gt;=13.655,(D106&lt;0.35),(D106&lt;1.75)),-0.004,IF(AND(H106&gt;=10.635,(H106&lt;10.696),(H106&lt;13.906),D106&gt;=0.35,(D106&lt;1.75)),0.036,IF(AND(G106&gt;=0.833,H106&gt;=10.696,(H106&lt;13.906),D106&gt;=0.35,(D106&lt;1.75)),0.016,IF(AND((A106&lt;6.65),(G106&lt;0.247),H106&gt;=13.906,D106&gt;=0.35,(D106&lt;1.75)),-0.008,IF(AND(A106&gt;=6.65,(G106&lt;0.247),H106&gt;=13.906,D106&gt;=0.35,(D106&lt;1.75)),0.011,IF(AND((B106&lt;2.45),G106&gt;=0.247,H106&gt;=13.906,D106&gt;=0.35,(D106&lt;1.75)),0,IF(AND((D106&lt;1.85),(B106&lt;2.95),(B106&lt;3.25),(A106&lt;7.45),D106&gt;=1.75),0.033,IF(AND((G106&lt;0.428),(B106&lt;3.35),B106&gt;=3.25,(A106&lt;7.45),D106&gt;=1.75),0.009,IF(AND(G106&gt;=0.428,(B106&lt;3.35),B106&gt;=3.25,(A106&lt;7.45),D106&gt;=1.75),0.042,IF(AND((A106&lt;4.6),H106&gt;=8.308,(D106&lt;0.15),(H106&lt;13.655),(D106&lt;0.35),(D106&lt;1.75)),0.003,IF(AND(A106&gt;=4.6,H106&gt;=8.308,(D106&lt;0.15),(H106&lt;13.655),(D106&lt;0.35),(D106&lt;1.75)),0,IF(AND((H106&lt;8.834),(A106&lt;5.05),D106&gt;=0.15,(H106&lt;13.655),(D106&lt;0.35),(D106&lt;1.75)),0.002,IF(AND(H106&gt;=8.834,(A106&lt;5.05),D106&gt;=0.15,(H106&lt;13.655),(D106&lt;0.35),(D106&lt;1.75)),-0.008,IF(AND((A106&lt;5.45),A106&gt;=5.05,D106&gt;=0.15,(H106&lt;13.655),(D106&lt;0.35),(D106&lt;1.75)),0.003,IF(AND(A106&gt;=5.45,A106&gt;=5.05,D106&gt;=0.15,(H106&lt;13.655),(D106&lt;0.35),(D106&lt;1.75)),-0.002,IF(AND((A106&lt;5.3),(D106&lt;0.25),G106&gt;=0.293,H106&gt;=13.655,(D106&lt;0.35),(D106&lt;1.75)),0.007,IF(AND(A106&gt;=5.3,(D106&lt;0.25),G106&gt;=0.293,H106&gt;=13.655,(D106&lt;0.35),(D106&lt;1.75)),0.001,IF(AND((H106&lt;7.309),(H106&lt;10.635),(H106&lt;10.696),(H106&lt;13.906),D106&gt;=0.35,(D106&lt;1.75)),0.014,IF(AND(H106&gt;=7.309,(H106&lt;10.635),(H106&lt;10.696),(H106&lt;13.906),D106&gt;=0.35,(D106&lt;1.75)),0.006,IF(AND((H106&lt;12.093),(G106&lt;0.833),H106&gt;=10.696,(H106&lt;13.906),D106&gt;=0.35,(D106&lt;1.75)),-0.01,IF(AND(H106&gt;=12.093,(G106&lt;0.833),H106&gt;=10.696,(H106&lt;13.906),D106&gt;=0.35,(D106&lt;1.75)),0.004,IF(AND((G106&lt;0.823),B106&gt;=2.45,G106&gt;=0.247,H106&gt;=13.906,D106&gt;=0.35,(D106&lt;1.75)),0.026,IF(AND(G106&gt;=0.823,B106&gt;=2.45,G106&gt;=0.247,H106&gt;=13.906,D106&gt;=0.35,(D106&lt;1.75)),0.006,IF(AND((H106&lt;11.121),D106&gt;=1.85,(B106&lt;2.95),(B106&lt;3.25),(A106&lt;7.45),D106&gt;=1.75),0.013,IF(AND(H106&gt;=11.121,D106&gt;=1.85,(B106&lt;2.95),(B106&lt;3.25),(A106&lt;7.45),D106&gt;=1.75),0.005,IF(AND((A106&lt;6.05),(A106&lt;6.45),B106&gt;=2.95,(B106&lt;3.25),(A106&lt;7.45),D106&gt;=1.75),0.001,IF(AND(A106&gt;=6.05,(A106&lt;6.45),B106&gt;=2.95,(B106&lt;3.25),(A106&lt;7.45),D106&gt;=1.75),-0.005,IF(AND((G106&lt;0.42),A106&gt;=6.45,B106&gt;=2.95,(B106&lt;3.25),(A106&lt;7.45),D106&gt;=1.75),0.004,IF(AND(G106&gt;=0.42,A106&gt;=6.45,B106&gt;=2.95,(B106&lt;3.25),(A106&lt;7.45),D106&gt;=1.75),0.019,"shouldnthappen")))))))))))))))))))))))))))))))))))</f>
        <v>0.033</v>
      </c>
      <c r="AB106" s="1" t="n">
        <f aca="false">+ 0.5</f>
        <v>0.5</v>
      </c>
    </row>
    <row r="107" customFormat="false" ht="13.8" hidden="false" customHeight="false" outlineLevel="0" collapsed="false">
      <c r="A107" s="11" t="n">
        <v>6.5</v>
      </c>
      <c r="B107" s="1" t="n">
        <v>3</v>
      </c>
      <c r="C107" s="1" t="n">
        <v>5.8</v>
      </c>
      <c r="D107" s="1" t="n">
        <v>2.2</v>
      </c>
      <c r="E107" s="1" t="s">
        <v>93</v>
      </c>
      <c r="F107" s="1" t="n">
        <v>3</v>
      </c>
      <c r="G107" s="1" t="n">
        <v>0.570371597772464</v>
      </c>
      <c r="H107" s="18" t="n">
        <v>15.6249588364735</v>
      </c>
      <c r="I107" s="1" t="n">
        <f aca="false">C107</f>
        <v>5.8</v>
      </c>
      <c r="J107" s="1" t="n">
        <f aca="false">SUM(M107:AB107)</f>
        <v>5.646</v>
      </c>
      <c r="K107" s="15" t="n">
        <f aca="false">1-SQRT(VAR(M107:AB107, I107)) / AVERAGE(M107:AB107)</f>
        <v>-2.90761409549967</v>
      </c>
      <c r="L107" s="1" t="n">
        <f aca="false">(J107-I107)/I107</f>
        <v>-0.026551724137931</v>
      </c>
      <c r="M107" s="1" t="n">
        <f aca="false">IF(AND((H107&lt;5.245),(D107&lt;0.8)),0.075,IF(AND(H107&gt;=5.245,(D107&lt;0.8)),0.279,IF(AND((D107&lt;1.45),D107&gt;=0.8),1.043,IF(AND(D107&gt;=1.45,D107&gt;=0.8),1.423,"shouldnthappen"))))</f>
        <v>1.423</v>
      </c>
      <c r="N107" s="1" t="n">
        <f aca="false">IF(AND((A107&lt;4.35),(D107&lt;0.8)),0.048,IF(AND(A107&gt;=4.35,(D107&lt;0.8)),0.198,IF(AND(F107&gt;=2.5,D107&gt;=0.8),1.048,IF(AND((A107&lt;5.15),(F107&lt;2.5),D107&gt;=0.8),0.321,IF(AND(A107&gt;=5.15,(F107&lt;2.5),D107&gt;=0.8),0.783,"shouldnthappen")))))</f>
        <v>1.048</v>
      </c>
      <c r="O107" s="1" t="n">
        <f aca="false">IF(AND((H107&lt;5.245),(D107&lt;0.8)),0.034,IF(AND((A107&lt;5.9),D107&gt;=0.8),0.489,IF(AND(A107&gt;=5.9,D107&gt;=0.8),0.721,IF(AND((A107&lt;4.35),H107&gt;=5.245,(D107&lt;0.8)),0.041,IF(AND(A107&gt;=4.35,H107&gt;=5.245,(D107&lt;0.8)),0.142,"shouldnthappen")))))</f>
        <v>0.721</v>
      </c>
      <c r="P107" s="1" t="n">
        <f aca="false">IF(AND((B107&lt;2.8),(D107&lt;1.15)),0.244,IF(AND((D107&lt;1.75),D107&gt;=1.15),0.396,IF(AND(D107&gt;=1.75,D107&gt;=1.15),0.554,IF(AND((A107&lt;5.05),B107&gt;=2.8,(D107&lt;1.15)),0.078,IF(AND((H107&lt;14.877),A107&gt;=5.05,B107&gt;=2.8,(D107&lt;1.15)),0.118,IF(AND(H107&gt;=14.877,A107&gt;=5.05,B107&gt;=2.8,(D107&lt;1.15)),0.027,"shouldnthappen"))))))</f>
        <v>0.554</v>
      </c>
      <c r="Q107" s="1" t="n">
        <f aca="false">IF(AND(D107&gt;=0.45,(D107&lt;1.15)),0.17,IF(AND(A107&gt;=7.1,D107&gt;=1.15),0.539,IF(AND((A107&lt;6.25),(A107&lt;7.1),D107&gt;=1.15),0.258,IF(AND(A107&gt;=6.25,(A107&lt;7.1),D107&gt;=1.15),0.344,IF(AND(G107&gt;=0.418,(A107&lt;5.05),(D107&lt;0.45),(D107&lt;1.15)),0.033,IF(AND((H107&lt;14.494),(G107&lt;0.418),(A107&lt;5.05),(D107&lt;0.45),(D107&lt;1.15)),0.061,IF(AND(H107&gt;=14.494,(G107&lt;0.418),(A107&lt;5.05),(D107&lt;0.45),(D107&lt;1.15)),0.015,IF(AND(H107&gt;=14.877,(B107&lt;3.85),A107&gt;=5.05,(D107&lt;0.45),(D107&lt;1.15)),0.023,IF(AND((B107&lt;4),B107&gt;=3.85,A107&gt;=5.05,(D107&lt;0.45),(D107&lt;1.15)),0.009,IF(AND(B107&gt;=4,B107&gt;=3.85,A107&gt;=5.05,(D107&lt;0.45),(D107&lt;1.15)),0.052,IF(AND((G107&lt;0.05),(H107&lt;14.877),(B107&lt;3.85),A107&gt;=5.05,(D107&lt;0.45),(D107&lt;1.15)),0.024,IF(AND(G107&gt;=0.05,(H107&lt;14.877),(B107&lt;3.85),A107&gt;=5.05,(D107&lt;0.45),(D107&lt;1.15)),0.091,"shouldnthappen"))))))))))))</f>
        <v>0.344</v>
      </c>
      <c r="R107" s="1" t="n">
        <f aca="false">IF(AND(A107&gt;=7.1,D107&gt;=0.8),0.401,IF(AND((A107&lt;4.5),(G107&lt;0.905),(D107&lt;0.8)),0.024,IF(AND((H107&lt;9.966),G107&gt;=0.905,(D107&lt;0.8)),0.094,IF(AND(H107&gt;=9.966,G107&gt;=0.905,(D107&lt;0.8)),0.026,IF(AND(D107&gt;=2.05,(A107&lt;7.1),D107&gt;=0.8),0.277,IF(AND((H107&lt;5.523),A107&gt;=4.5,(G107&lt;0.905),(D107&lt;0.8)),0.012,IF(AND(H107&gt;=5.523,A107&gt;=4.5,(G107&lt;0.905),(D107&lt;0.8)),0.049,IF(AND((A107&lt;5.3),(D107&lt;2.05),(A107&lt;7.1),D107&gt;=0.8),0.095,IF(AND(A107&gt;=5.3,(D107&lt;2.05),(A107&lt;7.1),D107&gt;=0.8),0.196,"shouldnthappen")))))))))</f>
        <v>0.277</v>
      </c>
      <c r="S107" s="1" t="n">
        <f aca="false">IF(AND(A107&gt;=7.1,D107&gt;=1.35),0.298,IF(AND(G107&gt;=0.905,(D107&lt;0.8),(D107&lt;1.35)),0.068,IF(AND(H107&gt;=9.386,D107&gt;=0.8,(D107&lt;1.35)),0.126,IF(AND((H107&lt;7.426),(H107&lt;9.386),D107&gt;=0.8,(D107&lt;1.35)),0.091,IF(AND((A107&lt;5.3),(G107&lt;0.905),(A107&lt;7.1),D107&gt;=1.35),0.063,IF(AND((D107&lt;2.05),G107&gt;=0.905,(A107&lt;7.1),D107&gt;=1.35),0.015,IF(AND(D107&gt;=2.05,G107&gt;=0.905,(A107&lt;7.1),D107&gt;=1.35),0.089,IF(AND((H107&lt;10.505),(H107&lt;14.344),(G107&lt;0.905),(D107&lt;0.8),(D107&lt;1.35)),0.035,IF(AND((A107&lt;4.85),H107&gt;=14.344,(G107&lt;0.905),(D107&lt;0.8),(D107&lt;1.35)),0.006,IF(AND((B107&lt;2.75),H107&gt;=7.426,(H107&lt;9.386),D107&gt;=0.8,(D107&lt;1.35)),0.021,IF(AND(B107&gt;=2.75,H107&gt;=7.426,(H107&lt;9.386),D107&gt;=0.8,(D107&lt;1.35)),-0.01,IF(AND((B107&lt;2.35),A107&gt;=5.3,(G107&lt;0.905),(A107&lt;7.1),D107&gt;=1.35),0.068,IF(AND(B107&gt;=2.35,A107&gt;=5.3,(G107&lt;0.905),(A107&lt;7.1),D107&gt;=1.35),0.181,IF(AND((H107&lt;11.731),H107&gt;=10.505,(H107&lt;14.344),(G107&lt;0.905),(D107&lt;0.8),(D107&lt;1.35)),0.004,IF(AND(H107&gt;=11.731,H107&gt;=10.505,(H107&lt;14.344),(G107&lt;0.905),(D107&lt;0.8),(D107&lt;1.35)),0.024,IF(AND((H107&lt;14.877),A107&gt;=4.85,H107&gt;=14.344,(G107&lt;0.905),(D107&lt;0.8),(D107&lt;1.35)),0.063,IF(AND(H107&gt;=14.877,A107&gt;=4.85,H107&gt;=14.344,(G107&lt;0.905),(D107&lt;0.8),(D107&lt;1.35)),0.012,"shouldnthappen")))))))))))))))))</f>
        <v>0.181</v>
      </c>
      <c r="T107" s="1" t="n">
        <f aca="false">IF(AND(D107&gt;=0.45,(A107&lt;5.65)),0.067,IF(AND(A107&gt;=7.25,A107&gt;=5.65),0.244,IF(AND((H107&lt;9.966),G107&gt;=0.905,(D107&lt;0.45),(A107&lt;5.65)),0.062,IF(AND(H107&gt;=9.966,G107&gt;=0.905,(D107&lt;0.45),(A107&lt;5.65)),0.012,IF(AND((G107&lt;0.948),D107&gt;=2.05,(A107&lt;7.25),A107&gt;=5.65),0.157,IF(AND(G107&gt;=0.948,D107&gt;=2.05,(A107&lt;7.25),A107&gt;=5.65),0.037,IF(AND(G107&gt;=0.422,(B107&lt;3.15),(G107&lt;0.905),(D107&lt;0.45),(A107&lt;5.65)),0.011,IF(AND((D107&lt;0.25),(G107&lt;0.422),(B107&lt;3.15),(G107&lt;0.905),(D107&lt;0.45),(A107&lt;5.65)),0.04,IF(AND(D107&gt;=0.25,(G107&lt;0.422),(B107&lt;3.15),(G107&lt;0.905),(D107&lt;0.45),(A107&lt;5.65)),0.009,IF(AND((A107&lt;4.85),(B107&lt;3.25),B107&gt;=3.15,(G107&lt;0.905),(D107&lt;0.45),(A107&lt;5.65)),0.008,IF(AND(A107&gt;=4.85,(B107&lt;3.25),B107&gt;=3.15,(G107&lt;0.905),(D107&lt;0.45),(A107&lt;5.65)),-0.017,IF(AND((D107&lt;0.25),B107&gt;=3.25,B107&gt;=3.15,(G107&lt;0.905),(D107&lt;0.45),(A107&lt;5.65)),0.022,IF(AND(D107&gt;=0.25,B107&gt;=3.25,B107&gt;=3.15,(G107&lt;0.905),(D107&lt;0.45),(A107&lt;5.65)),0.009,IF(AND((F107&lt;2.5),(H107&lt;7.692),(G107&lt;0.644),(D107&lt;2.05),(A107&lt;7.25),A107&gt;=5.65),0.018,IF(AND(F107&gt;=2.5,(H107&lt;7.692),(G107&lt;0.644),(D107&lt;2.05),(A107&lt;7.25),A107&gt;=5.65),0.068,IF(AND((B107&lt;2.35),H107&gt;=7.692,(G107&lt;0.644),(D107&lt;2.05),(A107&lt;7.25),A107&gt;=5.65),0.023,IF(AND(B107&gt;=2.35,H107&gt;=7.692,(G107&lt;0.644),(D107&lt;2.05),(A107&lt;7.25),A107&gt;=5.65),0.125,IF(AND((G107&lt;0.766),(G107&lt;0.85),G107&gt;=0.644,(D107&lt;2.05),(A107&lt;7.25),A107&gt;=5.65),0.055,IF(AND(G107&gt;=0.766,(G107&lt;0.85),G107&gt;=0.644,(D107&lt;2.05),(A107&lt;7.25),A107&gt;=5.65),-0,IF(AND((B107&lt;2.95),G107&gt;=0.85,G107&gt;=0.644,(D107&lt;2.05),(A107&lt;7.25),A107&gt;=5.65),0.098,IF(AND(B107&gt;=2.95,G107&gt;=0.85,G107&gt;=0.644,(D107&lt;2.05),(A107&lt;7.25),A107&gt;=5.65),0.013,"shouldnthappen")))))))))))))))))))))</f>
        <v>0.157</v>
      </c>
      <c r="U107" s="1" t="n">
        <f aca="false">IF(AND(A107&gt;=7.25,D107&gt;=1.25),0.186,IF(AND((G107&lt;0.13),D107&gt;=0.35,(D107&lt;1.25)),-0.004,IF(AND(H107&gt;=14.246,(H107&lt;14.344),(D107&lt;0.35),(D107&lt;1.25)),-0.002,IF(AND((A107&lt;4.85),H107&gt;=14.344,(D107&lt;0.35),(D107&lt;1.25)),0.004,IF(AND(G107&gt;=0.446,(G107&lt;0.644),(A107&lt;7.25),D107&gt;=1.25),0.138,IF(AND(A107&gt;=5.45,(H107&lt;14.246),(H107&lt;14.344),(D107&lt;0.35),(D107&lt;1.25)),0.001,IF(AND((H107&lt;14.877),A107&gt;=4.85,H107&gt;=14.344,(D107&lt;0.35),(D107&lt;1.25)),0.035,IF(AND(H107&gt;=14.877,A107&gt;=4.85,H107&gt;=14.344,(D107&lt;0.35),(D107&lt;1.25)),0.007,IF(AND((B107&lt;3.35),H107&gt;=9.448,G107&gt;=0.13,D107&gt;=0.35,(D107&lt;1.25)),0.053,IF(AND(B107&gt;=3.35,H107&gt;=9.448,G107&gt;=0.13,D107&gt;=0.35,(D107&lt;1.25)),0.017,IF(AND((G107&lt;0.44),(G107&lt;0.446),(G107&lt;0.644),(A107&lt;7.25),D107&gt;=1.25),0.079,IF(AND(G107&gt;=0.44,(G107&lt;0.446),(G107&lt;0.644),(A107&lt;7.25),D107&gt;=1.25),0.02,IF(AND((A107&lt;5.95),(G107&lt;0.724),G107&gt;=0.644,(A107&lt;7.25),D107&gt;=1.25),-0.018,IF(AND(A107&gt;=5.95,(G107&lt;0.724),G107&gt;=0.644,(A107&lt;7.25),D107&gt;=1.25),0.027,IF(AND(A107&gt;=6.15,G107&gt;=0.724,G107&gt;=0.644,(A107&lt;7.25),D107&gt;=1.25),0.093,IF(AND((A107&lt;5.05),(A107&lt;5.45),(H107&lt;14.246),(H107&lt;14.344),(D107&lt;0.35),(D107&lt;1.25)),0.011,IF(AND(A107&gt;=5.05,(A107&lt;5.45),(H107&lt;14.246),(H107&lt;14.344),(D107&lt;0.35),(D107&lt;1.25)),0.021,IF(AND((A107&lt;5.4),(B107&lt;3.15),(H107&lt;9.448),G107&gt;=0.13,D107&gt;=0.35,(D107&lt;1.25)),0.007,IF(AND(A107&gt;=5.4,(B107&lt;3.15),(H107&lt;9.448),G107&gt;=0.13,D107&gt;=0.35,(D107&lt;1.25)),-0.011,IF(AND((B107&lt;3.75),B107&gt;=3.15,(H107&lt;9.448),G107&gt;=0.13,D107&gt;=0.35,(D107&lt;1.25)),0.012,IF(AND(B107&gt;=3.75,B107&gt;=3.15,(H107&lt;9.448),G107&gt;=0.13,D107&gt;=0.35,(D107&lt;1.25)),0.046,IF(AND((A107&lt;5.9),(A107&lt;6.15),G107&gt;=0.724,G107&gt;=0.644,(A107&lt;7.25),D107&gt;=1.25),0.06,IF(AND(A107&gt;=5.9,(A107&lt;6.15),G107&gt;=0.724,G107&gt;=0.644,(A107&lt;7.25),D107&gt;=1.25),0.005,"shouldnthappen")))))))))))))))))))))))</f>
        <v>0.138</v>
      </c>
      <c r="V107" s="1" t="n">
        <f aca="false">IF(AND(H107&gt;=15.155,(D107&lt;1.55)),0.084,IF(AND(A107&gt;=7.25,D107&gt;=1.55),0.141,IF(AND((G107&lt;0.043),D107&gt;=1.05,(H107&lt;15.155),(D107&lt;1.55)),-0.007,IF(AND(D107&gt;=1.85,G107&gt;=0.755,(A107&lt;7.25),D107&gt;=1.55),0.051,IF(AND((H107&lt;9.966),G107&gt;=0.905,(D107&lt;1.05),(H107&lt;15.155),(D107&lt;1.55)),0.043,IF(AND(H107&gt;=9.966,G107&gt;=0.905,(D107&lt;1.05),(H107&lt;15.155),(D107&lt;1.55)),0.007,IF(AND((G107&lt;0.278),(G107&lt;0.361),(G107&lt;0.755),(A107&lt;7.25),D107&gt;=1.55),0.08,IF(AND((A107&lt;5.8),G107&gt;=0.361,(G107&lt;0.755),(A107&lt;7.25),D107&gt;=1.55),0.019,IF(AND((A107&lt;6.05),(D107&lt;1.85),G107&gt;=0.755,(A107&lt;7.25),D107&gt;=1.55),0.01,IF(AND(A107&gt;=6.05,(D107&lt;1.85),G107&gt;=0.755,(A107&lt;7.25),D107&gt;=1.55),0.002,IF(AND((G107&lt;0.486),(B107&lt;3.15),(G107&lt;0.905),(D107&lt;1.05),(H107&lt;15.155),(D107&lt;1.55)),0.026,IF(AND(G107&gt;=0.486,(B107&lt;3.15),(G107&lt;0.905),(D107&lt;1.05),(H107&lt;15.155),(D107&lt;1.55)),0.001,IF(AND((B107&lt;3.25),B107&gt;=3.15,(G107&lt;0.905),(D107&lt;1.05),(H107&lt;15.155),(D107&lt;1.55)),-0.003,IF(AND(B107&gt;=3.25,B107&gt;=3.15,(G107&lt;0.905),(D107&lt;1.05),(H107&lt;15.155),(D107&lt;1.55)),0.012,IF(AND((H107&lt;7.426),(H107&lt;8.769),G107&gt;=0.043,D107&gt;=1.05,(H107&lt;15.155),(D107&lt;1.55)),0.041,IF(AND(H107&gt;=7.426,(H107&lt;8.769),G107&gt;=0.043,D107&gt;=1.05,(H107&lt;15.155),(D107&lt;1.55)),-0.008,IF(AND((H107&lt;10.696),H107&gt;=8.769,G107&gt;=0.043,D107&gt;=1.05,(H107&lt;15.155),(D107&lt;1.55)),0.069,IF(AND(H107&gt;=10.696,H107&gt;=8.769,G107&gt;=0.043,D107&gt;=1.05,(H107&lt;15.155),(D107&lt;1.55)),0.033,IF(AND((D107&lt;2.2),G107&gt;=0.278,(G107&lt;0.361),(G107&lt;0.755),(A107&lt;7.25),D107&gt;=1.55),0.022,IF(AND(D107&gt;=2.2,G107&gt;=0.278,(G107&lt;0.361),(G107&lt;0.755),(A107&lt;7.25),D107&gt;=1.55),-0.027,IF(AND((H107&lt;12.626),A107&gt;=5.8,G107&gt;=0.361,(G107&lt;0.755),(A107&lt;7.25),D107&gt;=1.55),0.126,IF(AND(H107&gt;=12.626,A107&gt;=5.8,G107&gt;=0.361,(G107&lt;0.755),(A107&lt;7.25),D107&gt;=1.55),0.065,"shouldnthappen"))))))))))))))))))))))</f>
        <v>0.065</v>
      </c>
      <c r="W107" s="1" t="n">
        <f aca="false">IF(AND(H107&gt;=15.155,(D107&lt;1.55)),0.064,IF(AND(A107&gt;=7.45,D107&gt;=1.55),0.115,IF(AND(B107&gt;=3.15,(H107&lt;10.257),(A107&lt;7.45),D107&gt;=1.55),0.097,IF(AND((A107&lt;4.85),H107&gt;=14.344,(D107&lt;0.35),(H107&lt;15.155),(D107&lt;1.55)),0.003,IF(AND(A107&gt;=6.05,(G107&lt;0.169),D107&gt;=0.35,(H107&lt;15.155),(D107&lt;1.55)),-0.008,IF(AND((G107&lt;0.181),G107&gt;=0.169,D107&gt;=0.35,(H107&lt;15.155),(D107&lt;1.55)),0.065,IF(AND(B107&gt;=3.05,(B107&lt;3.15),(H107&lt;10.257),(A107&lt;7.45),D107&gt;=1.55),-0.023,IF(AND(H107&gt;=11.854,(G107&lt;0.613),H107&gt;=10.257,(A107&lt;7.45),D107&gt;=1.55),0.068,IF(AND((D107&lt;0.25),(B107&lt;3.15),(H107&lt;14.344),(D107&lt;0.35),(H107&lt;15.155),(D107&lt;1.55)),0.014,IF(AND(D107&gt;=0.25,(B107&lt;3.15),(H107&lt;14.344),(D107&lt;0.35),(H107&lt;15.155),(D107&lt;1.55)),0.002,IF(AND((A107&lt;5.05),B107&gt;=3.15,(H107&lt;14.344),(D107&lt;0.35),(H107&lt;15.155),(D107&lt;1.55)),-0.001,IF(AND(A107&gt;=5.05,B107&gt;=3.15,(H107&lt;14.344),(D107&lt;0.35),(H107&lt;15.155),(D107&lt;1.55)),0.009,IF(AND((H107&lt;14.877),A107&gt;=4.85,H107&gt;=14.344,(D107&lt;0.35),(H107&lt;15.155),(D107&lt;1.55)),0.023,IF(AND(H107&gt;=14.877,A107&gt;=4.85,H107&gt;=14.344,(D107&lt;0.35),(H107&lt;15.155),(D107&lt;1.55)),0.004,IF(AND((H107&lt;13.602),(A107&lt;6.05),(G107&lt;0.169),D107&gt;=0.35,(H107&lt;15.155),(D107&lt;1.55)),0.023,IF(AND(H107&gt;=13.602,(A107&lt;6.05),(G107&lt;0.169),D107&gt;=0.35,(H107&lt;15.155),(D107&lt;1.55)),-0.006,IF(AND((B107&lt;2.95),G107&gt;=0.181,G107&gt;=0.169,D107&gt;=0.35,(H107&lt;15.155),(D107&lt;1.55)),0.019,IF(AND(B107&gt;=2.95,G107&gt;=0.181,G107&gt;=0.169,D107&gt;=0.35,(H107&lt;15.155),(D107&lt;1.55)),0.034,IF(AND((A107&lt;5.35),(B107&lt;3.05),(B107&lt;3.15),(H107&lt;10.257),(A107&lt;7.45),D107&gt;=1.55),0.009,IF(AND(A107&gt;=5.35,(B107&lt;3.05),(B107&lt;3.15),(H107&lt;10.257),(A107&lt;7.45),D107&gt;=1.55),0.058,IF(AND((B107&lt;2.9),(H107&lt;11.854),(G107&lt;0.613),H107&gt;=10.257,(A107&lt;7.45),D107&gt;=1.55),0.037,IF(AND(B107&gt;=2.9,(H107&lt;11.854),(G107&lt;0.613),H107&gt;=10.257,(A107&lt;7.45),D107&gt;=1.55),-0.005,IF(AND((A107&lt;6.4),(G107&lt;0.711),G107&gt;=0.613,H107&gt;=10.257,(A107&lt;7.45),D107&gt;=1.55),0.001,IF(AND(A107&gt;=6.4,(G107&lt;0.711),G107&gt;=0.613,H107&gt;=10.257,(A107&lt;7.45),D107&gt;=1.55),-0.002,IF(AND((D107&lt;1.9),G107&gt;=0.711,G107&gt;=0.613,H107&gt;=10.257,(A107&lt;7.45),D107&gt;=1.55),0.007,IF(AND(D107&gt;=1.9,G107&gt;=0.711,G107&gt;=0.613,H107&gt;=10.257,(A107&lt;7.45),D107&gt;=1.55),0.023,"shouldnthappen"))))))))))))))))))))))))))</f>
        <v>0.068</v>
      </c>
      <c r="X107" s="1" t="n">
        <f aca="false">IF(AND(H107&gt;=15.155,(F107&lt;2.5)),0.049,IF(AND(A107&gt;=7.45,F107&gt;=2.5),0.089,IF(AND((G107&lt;0.107),(G107&lt;0.364),(A107&lt;7.45),F107&gt;=2.5),0.055,IF(AND(A107&gt;=5.75,(G107&lt;0.572),(D107&lt;1.25),(H107&lt;15.155),(F107&lt;2.5)),-0.018,IF(AND((A107&lt;5.7),(H107&lt;12.626),G107&gt;=0.364,(A107&lt;7.45),F107&gt;=2.5),0.012,IF(AND(A107&gt;=5.7,(H107&lt;12.626),G107&gt;=0.364,(A107&lt;7.45),F107&gt;=2.5),0.065,IF(AND((G107&lt;0.628),H107&gt;=12.626,G107&gt;=0.364,(A107&lt;7.45),F107&gt;=2.5),0.047,IF(AND((G107&lt;0.545),(A107&lt;5.75),(G107&lt;0.572),(D107&lt;1.25),(H107&lt;15.155),(F107&lt;2.5)),0.007,IF(AND(G107&gt;=0.545,(A107&lt;5.75),(G107&lt;0.572),(D107&lt;1.25),(H107&lt;15.155),(F107&lt;2.5)),-0.009,IF(AND((D107&lt;0.3),(H107&lt;11.788),G107&gt;=0.572,(D107&lt;1.25),(H107&lt;15.155),(F107&lt;2.5)),0.01,IF(AND(D107&gt;=0.3,(H107&lt;11.788),G107&gt;=0.572,(D107&lt;1.25),(H107&lt;15.155),(F107&lt;2.5)),0.03,IF(AND((A107&lt;4.75),H107&gt;=11.788,G107&gt;=0.572,(D107&lt;1.25),(H107&lt;15.155),(F107&lt;2.5)),0.001,IF(AND(A107&gt;=4.75,H107&gt;=11.788,G107&gt;=0.572,(D107&lt;1.25),(H107&lt;15.155),(F107&lt;2.5)),0.01,IF(AND((A107&lt;5.5),(A107&lt;6.15),(G107&lt;0.652),D107&gt;=1.25,(H107&lt;15.155),(F107&lt;2.5)),0.014,IF(AND(A107&gt;=5.5,(A107&lt;6.15),(G107&lt;0.652),D107&gt;=1.25,(H107&lt;15.155),(F107&lt;2.5)),0.049,IF(AND((H107&lt;12.206),A107&gt;=6.15,(G107&lt;0.652),D107&gt;=1.25,(H107&lt;15.155),(F107&lt;2.5)),-0.009,IF(AND(H107&gt;=12.206,A107&gt;=6.15,(G107&lt;0.652),D107&gt;=1.25,(H107&lt;15.155),(F107&lt;2.5)),0.021,IF(AND((A107&lt;5.55),(A107&lt;6.2),G107&gt;=0.652,D107&gt;=1.25,(H107&lt;15.155),(F107&lt;2.5)),0.011,IF(AND(A107&gt;=5.55,(A107&lt;6.2),G107&gt;=0.652,D107&gt;=1.25,(H107&lt;15.155),(F107&lt;2.5)),-0.019,IF(AND((B107&lt;3.2),A107&gt;=6.2,G107&gt;=0.652,D107&gt;=1.25,(H107&lt;15.155),(F107&lt;2.5)),0.025,IF(AND(B107&gt;=3.2,A107&gt;=6.2,G107&gt;=0.652,D107&gt;=1.25,(H107&lt;15.155),(F107&lt;2.5)),0.001,IF(AND((G107&lt;0.183),(G107&lt;0.301),G107&gt;=0.107,(G107&lt;0.364),(A107&lt;7.45),F107&gt;=2.5),-0.009,IF(AND(G107&gt;=0.183,(G107&lt;0.301),G107&gt;=0.107,(G107&lt;0.364),(A107&lt;7.45),F107&gt;=2.5),0.022,IF(AND((D107&lt;2.2),G107&gt;=0.301,G107&gt;=0.107,(G107&lt;0.364),(A107&lt;7.45),F107&gt;=2.5),0.004,IF(AND(D107&gt;=2.2,G107&gt;=0.301,G107&gt;=0.107,(G107&lt;0.364),(A107&lt;7.45),F107&gt;=2.5),-0.02,IF(AND((G107&lt;0.787),G107&gt;=0.628,H107&gt;=12.626,G107&gt;=0.364,(A107&lt;7.45),F107&gt;=2.5),-0.001,IF(AND(G107&gt;=0.787,G107&gt;=0.628,H107&gt;=12.626,G107&gt;=0.364,(A107&lt;7.45),F107&gt;=2.5),0.016,"shouldnthappen")))))))))))))))))))))))))))</f>
        <v>0.047</v>
      </c>
      <c r="Y107" s="1" t="n">
        <f aca="false">IF(AND(H107&gt;=15.155,(D107&lt;1.55)),0.037,IF(AND(D107&gt;=2.45,(A107&lt;7.45),D107&gt;=1.55),0.054,IF(AND((A107&lt;7.8),A107&gt;=7.45,D107&gt;=1.55),0.078,IF(AND(A107&gt;=7.8,A107&gt;=7.45,D107&gt;=1.55),0.021,IF(AND(A107&gt;=6.2,G107&gt;=0.68,D107&gt;=1.25,(H107&lt;15.155),(D107&lt;1.55)),0.019,IF(AND((B107&lt;2.65),(A107&lt;4.95),(G107&lt;0.572),(D107&lt;1.25),(H107&lt;15.155),(D107&lt;1.55)),0.021,IF(AND(B107&gt;=2.65,(A107&lt;4.95),(G107&lt;0.572),(D107&lt;1.25),(H107&lt;15.155),(D107&lt;1.55)),0.006,IF(AND((H107&lt;14.344),A107&gt;=4.95,(G107&lt;0.572),(D107&lt;1.25),(H107&lt;15.155),(D107&lt;1.55)),-0.005,IF(AND(H107&gt;=14.344,A107&gt;=4.95,(G107&lt;0.572),(D107&lt;1.25),(H107&lt;15.155),(D107&lt;1.55)),0.013,IF(AND((G107&lt;0.833),(H107&lt;11.788),G107&gt;=0.572,(D107&lt;1.25),(H107&lt;15.155),(D107&lt;1.55)),0.009,IF(AND(G107&gt;=0.833,(H107&lt;11.788),G107&gt;=0.572,(D107&lt;1.25),(H107&lt;15.155),(D107&lt;1.55)),0.024,IF(AND((A107&lt;4.75),H107&gt;=11.788,G107&gt;=0.572,(D107&lt;1.25),(H107&lt;15.155),(D107&lt;1.55)),0.001,IF(AND(A107&gt;=4.75,H107&gt;=11.788,G107&gt;=0.572,(D107&lt;1.25),(H107&lt;15.155),(D107&lt;1.55)),0.008,IF(AND((A107&lt;5.65),(A107&lt;6.15),(G107&lt;0.68),D107&gt;=1.25,(H107&lt;15.155),(D107&lt;1.55)),0.017,IF(AND(A107&gt;=5.65,(A107&lt;6.15),(G107&lt;0.68),D107&gt;=1.25,(H107&lt;15.155),(D107&lt;1.55)),0.039,IF(AND((G107&lt;0.436),A107&gt;=6.15,(G107&lt;0.68),D107&gt;=1.25,(H107&lt;15.155),(D107&lt;1.55)),-0.004,IF(AND(G107&gt;=0.436,A107&gt;=6.15,(G107&lt;0.68),D107&gt;=1.25,(H107&lt;15.155),(D107&lt;1.55)),0.022,IF(AND((A107&lt;5.55),(A107&lt;6.2),G107&gt;=0.68,D107&gt;=1.25,(H107&lt;15.155),(D107&lt;1.55)),0.009,IF(AND(A107&gt;=5.55,(A107&lt;6.2),G107&gt;=0.68,D107&gt;=1.25,(H107&lt;15.155),(D107&lt;1.55)),-0.016,IF(AND((G107&lt;0.107),(G107&lt;0.361),(G107&lt;0.613),(D107&lt;2.45),(A107&lt;7.45),D107&gt;=1.55),0.042,IF(AND(G107&gt;=0.107,(G107&lt;0.361),(G107&lt;0.613),(D107&lt;2.45),(A107&lt;7.45),D107&gt;=1.55),0.002,IF(AND((D107&lt;2.35),G107&gt;=0.361,(G107&lt;0.613),(D107&lt;2.45),(A107&lt;7.45),D107&gt;=1.55),0.051,IF(AND(D107&gt;=2.35,G107&gt;=0.361,(G107&lt;0.613),(D107&lt;2.45),(A107&lt;7.45),D107&gt;=1.55),0.016,IF(AND((A107&lt;6.4),(G107&lt;0.711),G107&gt;=0.613,(D107&lt;2.45),(A107&lt;7.45),D107&gt;=1.55),0.001,IF(AND(A107&gt;=6.4,(G107&lt;0.711),G107&gt;=0.613,(D107&lt;2.45),(A107&lt;7.45),D107&gt;=1.55),-0.002,IF(AND((B107&lt;2.95),G107&gt;=0.711,G107&gt;=0.613,(D107&lt;2.45),(A107&lt;7.45),D107&gt;=1.55),0.023,IF(AND(B107&gt;=2.95,G107&gt;=0.711,G107&gt;=0.613,(D107&lt;2.45),(A107&lt;7.45),D107&gt;=1.55),0.01,"shouldnthappen")))))))))))))))))))))))))))</f>
        <v>0.051</v>
      </c>
      <c r="Z107" s="1" t="n">
        <f aca="false">IF(AND(A107&gt;=7.45,D107&gt;=1.75),0.056,IF(AND(H107&gt;=15.059,A107&gt;=5.55,(D107&lt;1.75)),0.028,IF(AND((D107&lt;0.35),G107&gt;=0.905,(A107&lt;5.55),(D107&lt;1.75)),0.005,IF(AND(D107&gt;=0.35,G107&gt;=0.905,(A107&lt;5.55),(D107&lt;1.75)),0.026,IF(AND((H107&lt;8.711),D107&gt;=2.45,(A107&lt;7.45),D107&gt;=1.75),0.011,IF(AND(H107&gt;=8.711,D107&gt;=2.45,(A107&lt;7.45),D107&gt;=1.75),0.049,IF(AND((G107&lt;0.107),(G107&lt;0.487),(D107&lt;2.45),(A107&lt;7.45),D107&gt;=1.75),0.032,IF(AND((H107&lt;10.915),(A107&lt;4.5),(B107&lt;3.15),(G107&lt;0.905),(A107&lt;5.55),(D107&lt;1.75)),-0.001,IF(AND(H107&gt;=10.915,(A107&lt;4.5),(B107&lt;3.15),(G107&lt;0.905),(A107&lt;5.55),(D107&lt;1.75)),0.003,IF(AND((A107&lt;5.05),A107&gt;=4.5,(B107&lt;3.15),(G107&lt;0.905),(A107&lt;5.55),(D107&lt;1.75)),0.015,IF(AND(A107&gt;=5.05,A107&gt;=4.5,(B107&lt;3.15),(G107&lt;0.905),(A107&lt;5.55),(D107&lt;1.75)),0.006,IF(AND((G107&lt;0.05),(G107&lt;0.091),B107&gt;=3.15,(G107&lt;0.905),(A107&lt;5.55),(D107&lt;1.75)),0.001,IF(AND(G107&gt;=0.05,(G107&lt;0.091),B107&gt;=3.15,(G107&lt;0.905),(A107&lt;5.55),(D107&lt;1.75)),0.008,IF(AND((G107&lt;0.587),G107&gt;=0.091,B107&gt;=3.15,(G107&lt;0.905),(A107&lt;5.55),(D107&lt;1.75)),-0.003,IF(AND(G107&gt;=0.587,G107&gt;=0.091,B107&gt;=3.15,(G107&lt;0.905),(A107&lt;5.55),(D107&lt;1.75)),0.004,IF(AND((F107&lt;2.5),(B107&lt;2.85),(G107&lt;0.419),(H107&lt;15.059),A107&gt;=5.55,(D107&lt;1.75)),0.041,IF(AND(F107&gt;=2.5,(B107&lt;2.85),(G107&lt;0.419),(H107&lt;15.059),A107&gt;=5.55,(D107&lt;1.75)),0.015,IF(AND((G107&lt;0.164),B107&gt;=2.85,(G107&lt;0.419),(H107&lt;15.059),A107&gt;=5.55,(D107&lt;1.75)),0.01,IF(AND(G107&gt;=0.164,B107&gt;=2.85,(G107&lt;0.419),(H107&lt;15.059),A107&gt;=5.55,(D107&lt;1.75)),-0.001,IF(AND((B107&lt;2.55),(B107&lt;2.95),G107&gt;=0.419,(H107&lt;15.059),A107&gt;=5.55,(D107&lt;1.75)),0.014,IF(AND(B107&gt;=2.55,(B107&lt;2.95),G107&gt;=0.419,(H107&lt;15.059),A107&gt;=5.55,(D107&lt;1.75)),-0.013,IF(AND((D107&lt;1.55),B107&gt;=2.95,G107&gt;=0.419,(H107&lt;15.059),A107&gt;=5.55,(D107&lt;1.75)),0.023,IF(AND(D107&gt;=1.55,B107&gt;=2.95,G107&gt;=0.419,(H107&lt;15.059),A107&gt;=5.55,(D107&lt;1.75)),0.005,IF(AND((H107&lt;13.278),G107&gt;=0.107,(G107&lt;0.487),(D107&lt;2.45),(A107&lt;7.45),D107&gt;=1.75),-0.009,IF(AND(H107&gt;=13.278,G107&gt;=0.107,(G107&lt;0.487),(D107&lt;2.45),(A107&lt;7.45),D107&gt;=1.75),0.017,IF(AND((D107&lt;2.35),(G107&lt;0.571),G107&gt;=0.487,(D107&lt;2.45),(A107&lt;7.45),D107&gt;=1.75),0.053,IF(AND(D107&gt;=2.35,(G107&lt;0.571),G107&gt;=0.487,(D107&lt;2.45),(A107&lt;7.45),D107&gt;=1.75),0.009,IF(AND((G107&lt;0.779),G107&gt;=0.571,G107&gt;=0.487,(D107&lt;2.45),(A107&lt;7.45),D107&gt;=1.75),0.006,IF(AND(G107&gt;=0.779,G107&gt;=0.571,G107&gt;=0.487,(D107&lt;2.45),(A107&lt;7.45),D107&gt;=1.75),0.016,"shouldnthappen")))))))))))))))))))))))))))))</f>
        <v>0.053</v>
      </c>
      <c r="AA107" s="1" t="n">
        <f aca="false">IF(AND((A107&lt;7.8),A107&gt;=7.45,D107&gt;=1.75),0.051,IF(AND(A107&gt;=7.8,A107&gt;=7.45,D107&gt;=1.75),0.01,IF(AND(B107&gt;=3.35,B107&gt;=3.25,(A107&lt;7.45),D107&gt;=1.75),0.016,IF(AND((H107&lt;8.308),(D107&lt;0.15),(H107&lt;13.655),(D107&lt;0.35),(D107&lt;1.75)),0.009,IF(AND((H107&lt;14.529),(G107&lt;0.293),H107&gt;=13.655,(D107&lt;0.35),(D107&lt;1.75)),0.011,IF(AND(H107&gt;=14.529,(G107&lt;0.293),H107&gt;=13.655,(D107&lt;0.35),(D107&lt;1.75)),0.001,IF(AND(D107&gt;=0.25,G107&gt;=0.293,H107&gt;=13.655,(D107&lt;0.35),(D107&lt;1.75)),-0.004,IF(AND(H107&gt;=10.635,(H107&lt;10.696),(H107&lt;13.906),D107&gt;=0.35,(D107&lt;1.75)),0.036,IF(AND(G107&gt;=0.833,H107&gt;=10.696,(H107&lt;13.906),D107&gt;=0.35,(D107&lt;1.75)),0.016,IF(AND((A107&lt;6.65),(G107&lt;0.247),H107&gt;=13.906,D107&gt;=0.35,(D107&lt;1.75)),-0.008,IF(AND(A107&gt;=6.65,(G107&lt;0.247),H107&gt;=13.906,D107&gt;=0.35,(D107&lt;1.75)),0.011,IF(AND((B107&lt;2.45),G107&gt;=0.247,H107&gt;=13.906,D107&gt;=0.35,(D107&lt;1.75)),0,IF(AND((D107&lt;1.85),(B107&lt;2.95),(B107&lt;3.25),(A107&lt;7.45),D107&gt;=1.75),0.033,IF(AND((G107&lt;0.428),(B107&lt;3.35),B107&gt;=3.25,(A107&lt;7.45),D107&gt;=1.75),0.009,IF(AND(G107&gt;=0.428,(B107&lt;3.35),B107&gt;=3.25,(A107&lt;7.45),D107&gt;=1.75),0.042,IF(AND((A107&lt;4.6),H107&gt;=8.308,(D107&lt;0.15),(H107&lt;13.655),(D107&lt;0.35),(D107&lt;1.75)),0.003,IF(AND(A107&gt;=4.6,H107&gt;=8.308,(D107&lt;0.15),(H107&lt;13.655),(D107&lt;0.35),(D107&lt;1.75)),0,IF(AND((H107&lt;8.834),(A107&lt;5.05),D107&gt;=0.15,(H107&lt;13.655),(D107&lt;0.35),(D107&lt;1.75)),0.002,IF(AND(H107&gt;=8.834,(A107&lt;5.05),D107&gt;=0.15,(H107&lt;13.655),(D107&lt;0.35),(D107&lt;1.75)),-0.008,IF(AND((A107&lt;5.45),A107&gt;=5.05,D107&gt;=0.15,(H107&lt;13.655),(D107&lt;0.35),(D107&lt;1.75)),0.003,IF(AND(A107&gt;=5.45,A107&gt;=5.05,D107&gt;=0.15,(H107&lt;13.655),(D107&lt;0.35),(D107&lt;1.75)),-0.002,IF(AND((A107&lt;5.3),(D107&lt;0.25),G107&gt;=0.293,H107&gt;=13.655,(D107&lt;0.35),(D107&lt;1.75)),0.007,IF(AND(A107&gt;=5.3,(D107&lt;0.25),G107&gt;=0.293,H107&gt;=13.655,(D107&lt;0.35),(D107&lt;1.75)),0.001,IF(AND((H107&lt;7.309),(H107&lt;10.635),(H107&lt;10.696),(H107&lt;13.906),D107&gt;=0.35,(D107&lt;1.75)),0.014,IF(AND(H107&gt;=7.309,(H107&lt;10.635),(H107&lt;10.696),(H107&lt;13.906),D107&gt;=0.35,(D107&lt;1.75)),0.006,IF(AND((H107&lt;12.093),(G107&lt;0.833),H107&gt;=10.696,(H107&lt;13.906),D107&gt;=0.35,(D107&lt;1.75)),-0.01,IF(AND(H107&gt;=12.093,(G107&lt;0.833),H107&gt;=10.696,(H107&lt;13.906),D107&gt;=0.35,(D107&lt;1.75)),0.004,IF(AND((G107&lt;0.823),B107&gt;=2.45,G107&gt;=0.247,H107&gt;=13.906,D107&gt;=0.35,(D107&lt;1.75)),0.026,IF(AND(G107&gt;=0.823,B107&gt;=2.45,G107&gt;=0.247,H107&gt;=13.906,D107&gt;=0.35,(D107&lt;1.75)),0.006,IF(AND((H107&lt;11.121),D107&gt;=1.85,(B107&lt;2.95),(B107&lt;3.25),(A107&lt;7.45),D107&gt;=1.75),0.013,IF(AND(H107&gt;=11.121,D107&gt;=1.85,(B107&lt;2.95),(B107&lt;3.25),(A107&lt;7.45),D107&gt;=1.75),0.005,IF(AND((A107&lt;6.05),(A107&lt;6.45),B107&gt;=2.95,(B107&lt;3.25),(A107&lt;7.45),D107&gt;=1.75),0.001,IF(AND(A107&gt;=6.05,(A107&lt;6.45),B107&gt;=2.95,(B107&lt;3.25),(A107&lt;7.45),D107&gt;=1.75),-0.005,IF(AND((G107&lt;0.42),A107&gt;=6.45,B107&gt;=2.95,(B107&lt;3.25),(A107&lt;7.45),D107&gt;=1.75),0.004,IF(AND(G107&gt;=0.42,A107&gt;=6.45,B107&gt;=2.95,(B107&lt;3.25),(A107&lt;7.45),D107&gt;=1.75),0.019,"shouldnthappen")))))))))))))))))))))))))))))))))))</f>
        <v>0.019</v>
      </c>
      <c r="AB107" s="1" t="n">
        <f aca="false">+ 0.5</f>
        <v>0.5</v>
      </c>
    </row>
    <row r="108" customFormat="false" ht="13.8" hidden="false" customHeight="false" outlineLevel="0" collapsed="false">
      <c r="A108" s="11" t="n">
        <v>7.6</v>
      </c>
      <c r="B108" s="1" t="n">
        <v>3</v>
      </c>
      <c r="C108" s="1" t="n">
        <v>6.6</v>
      </c>
      <c r="D108" s="1" t="n">
        <v>2.1</v>
      </c>
      <c r="E108" s="1" t="s">
        <v>93</v>
      </c>
      <c r="F108" s="1" t="n">
        <v>3</v>
      </c>
      <c r="G108" s="1" t="n">
        <v>0.821747906273231</v>
      </c>
      <c r="H108" s="18" t="n">
        <v>16.8294007004239</v>
      </c>
      <c r="I108" s="1" t="n">
        <f aca="false">C108</f>
        <v>6.6</v>
      </c>
      <c r="J108" s="1" t="n">
        <f aca="false">SUM(M108:AB108)</f>
        <v>6.444</v>
      </c>
      <c r="K108" s="15" t="n">
        <f aca="false">1-SQRT(VAR(M108:AB108, I108)) / AVERAGE(M108:AB108)</f>
        <v>-2.84846676653463</v>
      </c>
      <c r="L108" s="1" t="n">
        <f aca="false">(J108-I108)/I108</f>
        <v>-0.0236363636363636</v>
      </c>
      <c r="M108" s="1" t="n">
        <f aca="false">IF(AND((H108&lt;5.245),(D108&lt;0.8)),0.075,IF(AND(H108&gt;=5.245,(D108&lt;0.8)),0.279,IF(AND((D108&lt;1.45),D108&gt;=0.8),1.043,IF(AND(D108&gt;=1.45,D108&gt;=0.8),1.423,"shouldnthappen"))))</f>
        <v>1.423</v>
      </c>
      <c r="N108" s="1" t="n">
        <f aca="false">IF(AND((A108&lt;4.35),(D108&lt;0.8)),0.048,IF(AND(A108&gt;=4.35,(D108&lt;0.8)),0.198,IF(AND(F108&gt;=2.5,D108&gt;=0.8),1.048,IF(AND((A108&lt;5.15),(F108&lt;2.5),D108&gt;=0.8),0.321,IF(AND(A108&gt;=5.15,(F108&lt;2.5),D108&gt;=0.8),0.783,"shouldnthappen")))))</f>
        <v>1.048</v>
      </c>
      <c r="O108" s="1" t="n">
        <f aca="false">IF(AND((H108&lt;5.245),(D108&lt;0.8)),0.034,IF(AND((A108&lt;5.9),D108&gt;=0.8),0.489,IF(AND(A108&gt;=5.9,D108&gt;=0.8),0.721,IF(AND((A108&lt;4.35),H108&gt;=5.245,(D108&lt;0.8)),0.041,IF(AND(A108&gt;=4.35,H108&gt;=5.245,(D108&lt;0.8)),0.142,"shouldnthappen")))))</f>
        <v>0.721</v>
      </c>
      <c r="P108" s="1" t="n">
        <f aca="false">IF(AND((B108&lt;2.8),(D108&lt;1.15)),0.244,IF(AND((D108&lt;1.75),D108&gt;=1.15),0.396,IF(AND(D108&gt;=1.75,D108&gt;=1.15),0.554,IF(AND((A108&lt;5.05),B108&gt;=2.8,(D108&lt;1.15)),0.078,IF(AND((H108&lt;14.877),A108&gt;=5.05,B108&gt;=2.8,(D108&lt;1.15)),0.118,IF(AND(H108&gt;=14.877,A108&gt;=5.05,B108&gt;=2.8,(D108&lt;1.15)),0.027,"shouldnthappen"))))))</f>
        <v>0.554</v>
      </c>
      <c r="Q108" s="1" t="n">
        <f aca="false">IF(AND(D108&gt;=0.45,(D108&lt;1.15)),0.17,IF(AND(A108&gt;=7.1,D108&gt;=1.15),0.539,IF(AND((A108&lt;6.25),(A108&lt;7.1),D108&gt;=1.15),0.258,IF(AND(A108&gt;=6.25,(A108&lt;7.1),D108&gt;=1.15),0.344,IF(AND(G108&gt;=0.418,(A108&lt;5.05),(D108&lt;0.45),(D108&lt;1.15)),0.033,IF(AND((H108&lt;14.494),(G108&lt;0.418),(A108&lt;5.05),(D108&lt;0.45),(D108&lt;1.15)),0.061,IF(AND(H108&gt;=14.494,(G108&lt;0.418),(A108&lt;5.05),(D108&lt;0.45),(D108&lt;1.15)),0.015,IF(AND(H108&gt;=14.877,(B108&lt;3.85),A108&gt;=5.05,(D108&lt;0.45),(D108&lt;1.15)),0.023,IF(AND((B108&lt;4),B108&gt;=3.85,A108&gt;=5.05,(D108&lt;0.45),(D108&lt;1.15)),0.009,IF(AND(B108&gt;=4,B108&gt;=3.85,A108&gt;=5.05,(D108&lt;0.45),(D108&lt;1.15)),0.052,IF(AND((G108&lt;0.05),(H108&lt;14.877),(B108&lt;3.85),A108&gt;=5.05,(D108&lt;0.45),(D108&lt;1.15)),0.024,IF(AND(G108&gt;=0.05,(H108&lt;14.877),(B108&lt;3.85),A108&gt;=5.05,(D108&lt;0.45),(D108&lt;1.15)),0.091,"shouldnthappen"))))))))))))</f>
        <v>0.539</v>
      </c>
      <c r="R108" s="1" t="n">
        <f aca="false">IF(AND(A108&gt;=7.1,D108&gt;=0.8),0.401,IF(AND((A108&lt;4.5),(G108&lt;0.905),(D108&lt;0.8)),0.024,IF(AND((H108&lt;9.966),G108&gt;=0.905,(D108&lt;0.8)),0.094,IF(AND(H108&gt;=9.966,G108&gt;=0.905,(D108&lt;0.8)),0.026,IF(AND(D108&gt;=2.05,(A108&lt;7.1),D108&gt;=0.8),0.277,IF(AND((H108&lt;5.523),A108&gt;=4.5,(G108&lt;0.905),(D108&lt;0.8)),0.012,IF(AND(H108&gt;=5.523,A108&gt;=4.5,(G108&lt;0.905),(D108&lt;0.8)),0.049,IF(AND((A108&lt;5.3),(D108&lt;2.05),(A108&lt;7.1),D108&gt;=0.8),0.095,IF(AND(A108&gt;=5.3,(D108&lt;2.05),(A108&lt;7.1),D108&gt;=0.8),0.196,"shouldnthappen")))))))))</f>
        <v>0.401</v>
      </c>
      <c r="S108" s="1" t="n">
        <f aca="false">IF(AND(A108&gt;=7.1,D108&gt;=1.35),0.298,IF(AND(G108&gt;=0.905,(D108&lt;0.8),(D108&lt;1.35)),0.068,IF(AND(H108&gt;=9.386,D108&gt;=0.8,(D108&lt;1.35)),0.126,IF(AND((H108&lt;7.426),(H108&lt;9.386),D108&gt;=0.8,(D108&lt;1.35)),0.091,IF(AND((A108&lt;5.3),(G108&lt;0.905),(A108&lt;7.1),D108&gt;=1.35),0.063,IF(AND((D108&lt;2.05),G108&gt;=0.905,(A108&lt;7.1),D108&gt;=1.35),0.015,IF(AND(D108&gt;=2.05,G108&gt;=0.905,(A108&lt;7.1),D108&gt;=1.35),0.089,IF(AND((H108&lt;10.505),(H108&lt;14.344),(G108&lt;0.905),(D108&lt;0.8),(D108&lt;1.35)),0.035,IF(AND((A108&lt;4.85),H108&gt;=14.344,(G108&lt;0.905),(D108&lt;0.8),(D108&lt;1.35)),0.006,IF(AND((B108&lt;2.75),H108&gt;=7.426,(H108&lt;9.386),D108&gt;=0.8,(D108&lt;1.35)),0.021,IF(AND(B108&gt;=2.75,H108&gt;=7.426,(H108&lt;9.386),D108&gt;=0.8,(D108&lt;1.35)),-0.01,IF(AND((B108&lt;2.35),A108&gt;=5.3,(G108&lt;0.905),(A108&lt;7.1),D108&gt;=1.35),0.068,IF(AND(B108&gt;=2.35,A108&gt;=5.3,(G108&lt;0.905),(A108&lt;7.1),D108&gt;=1.35),0.181,IF(AND((H108&lt;11.731),H108&gt;=10.505,(H108&lt;14.344),(G108&lt;0.905),(D108&lt;0.8),(D108&lt;1.35)),0.004,IF(AND(H108&gt;=11.731,H108&gt;=10.505,(H108&lt;14.344),(G108&lt;0.905),(D108&lt;0.8),(D108&lt;1.35)),0.024,IF(AND((H108&lt;14.877),A108&gt;=4.85,H108&gt;=14.344,(G108&lt;0.905),(D108&lt;0.8),(D108&lt;1.35)),0.063,IF(AND(H108&gt;=14.877,A108&gt;=4.85,H108&gt;=14.344,(G108&lt;0.905),(D108&lt;0.8),(D108&lt;1.35)),0.012,"shouldnthappen")))))))))))))))))</f>
        <v>0.298</v>
      </c>
      <c r="T108" s="1" t="n">
        <f aca="false">IF(AND(D108&gt;=0.45,(A108&lt;5.65)),0.067,IF(AND(A108&gt;=7.25,A108&gt;=5.65),0.244,IF(AND((H108&lt;9.966),G108&gt;=0.905,(D108&lt;0.45),(A108&lt;5.65)),0.062,IF(AND(H108&gt;=9.966,G108&gt;=0.905,(D108&lt;0.45),(A108&lt;5.65)),0.012,IF(AND((G108&lt;0.948),D108&gt;=2.05,(A108&lt;7.25),A108&gt;=5.65),0.157,IF(AND(G108&gt;=0.948,D108&gt;=2.05,(A108&lt;7.25),A108&gt;=5.65),0.037,IF(AND(G108&gt;=0.422,(B108&lt;3.15),(G108&lt;0.905),(D108&lt;0.45),(A108&lt;5.65)),0.011,IF(AND((D108&lt;0.25),(G108&lt;0.422),(B108&lt;3.15),(G108&lt;0.905),(D108&lt;0.45),(A108&lt;5.65)),0.04,IF(AND(D108&gt;=0.25,(G108&lt;0.422),(B108&lt;3.15),(G108&lt;0.905),(D108&lt;0.45),(A108&lt;5.65)),0.009,IF(AND((A108&lt;4.85),(B108&lt;3.25),B108&gt;=3.15,(G108&lt;0.905),(D108&lt;0.45),(A108&lt;5.65)),0.008,IF(AND(A108&gt;=4.85,(B108&lt;3.25),B108&gt;=3.15,(G108&lt;0.905),(D108&lt;0.45),(A108&lt;5.65)),-0.017,IF(AND((D108&lt;0.25),B108&gt;=3.25,B108&gt;=3.15,(G108&lt;0.905),(D108&lt;0.45),(A108&lt;5.65)),0.022,IF(AND(D108&gt;=0.25,B108&gt;=3.25,B108&gt;=3.15,(G108&lt;0.905),(D108&lt;0.45),(A108&lt;5.65)),0.009,IF(AND((F108&lt;2.5),(H108&lt;7.692),(G108&lt;0.644),(D108&lt;2.05),(A108&lt;7.25),A108&gt;=5.65),0.018,IF(AND(F108&gt;=2.5,(H108&lt;7.692),(G108&lt;0.644),(D108&lt;2.05),(A108&lt;7.25),A108&gt;=5.65),0.068,IF(AND((B108&lt;2.35),H108&gt;=7.692,(G108&lt;0.644),(D108&lt;2.05),(A108&lt;7.25),A108&gt;=5.65),0.023,IF(AND(B108&gt;=2.35,H108&gt;=7.692,(G108&lt;0.644),(D108&lt;2.05),(A108&lt;7.25),A108&gt;=5.65),0.125,IF(AND((G108&lt;0.766),(G108&lt;0.85),G108&gt;=0.644,(D108&lt;2.05),(A108&lt;7.25),A108&gt;=5.65),0.055,IF(AND(G108&gt;=0.766,(G108&lt;0.85),G108&gt;=0.644,(D108&lt;2.05),(A108&lt;7.25),A108&gt;=5.65),-0,IF(AND((B108&lt;2.95),G108&gt;=0.85,G108&gt;=0.644,(D108&lt;2.05),(A108&lt;7.25),A108&gt;=5.65),0.098,IF(AND(B108&gt;=2.95,G108&gt;=0.85,G108&gt;=0.644,(D108&lt;2.05),(A108&lt;7.25),A108&gt;=5.65),0.013,"shouldnthappen")))))))))))))))))))))</f>
        <v>0.244</v>
      </c>
      <c r="U108" s="1" t="n">
        <f aca="false">IF(AND(A108&gt;=7.25,D108&gt;=1.25),0.186,IF(AND((G108&lt;0.13),D108&gt;=0.35,(D108&lt;1.25)),-0.004,IF(AND(H108&gt;=14.246,(H108&lt;14.344),(D108&lt;0.35),(D108&lt;1.25)),-0.002,IF(AND((A108&lt;4.85),H108&gt;=14.344,(D108&lt;0.35),(D108&lt;1.25)),0.004,IF(AND(G108&gt;=0.446,(G108&lt;0.644),(A108&lt;7.25),D108&gt;=1.25),0.138,IF(AND(A108&gt;=5.45,(H108&lt;14.246),(H108&lt;14.344),(D108&lt;0.35),(D108&lt;1.25)),0.001,IF(AND((H108&lt;14.877),A108&gt;=4.85,H108&gt;=14.344,(D108&lt;0.35),(D108&lt;1.25)),0.035,IF(AND(H108&gt;=14.877,A108&gt;=4.85,H108&gt;=14.344,(D108&lt;0.35),(D108&lt;1.25)),0.007,IF(AND((B108&lt;3.35),H108&gt;=9.448,G108&gt;=0.13,D108&gt;=0.35,(D108&lt;1.25)),0.053,IF(AND(B108&gt;=3.35,H108&gt;=9.448,G108&gt;=0.13,D108&gt;=0.35,(D108&lt;1.25)),0.017,IF(AND((G108&lt;0.44),(G108&lt;0.446),(G108&lt;0.644),(A108&lt;7.25),D108&gt;=1.25),0.079,IF(AND(G108&gt;=0.44,(G108&lt;0.446),(G108&lt;0.644),(A108&lt;7.25),D108&gt;=1.25),0.02,IF(AND((A108&lt;5.95),(G108&lt;0.724),G108&gt;=0.644,(A108&lt;7.25),D108&gt;=1.25),-0.018,IF(AND(A108&gt;=5.95,(G108&lt;0.724),G108&gt;=0.644,(A108&lt;7.25),D108&gt;=1.25),0.027,IF(AND(A108&gt;=6.15,G108&gt;=0.724,G108&gt;=0.644,(A108&lt;7.25),D108&gt;=1.25),0.093,IF(AND((A108&lt;5.05),(A108&lt;5.45),(H108&lt;14.246),(H108&lt;14.344),(D108&lt;0.35),(D108&lt;1.25)),0.011,IF(AND(A108&gt;=5.05,(A108&lt;5.45),(H108&lt;14.246),(H108&lt;14.344),(D108&lt;0.35),(D108&lt;1.25)),0.021,IF(AND((A108&lt;5.4),(B108&lt;3.15),(H108&lt;9.448),G108&gt;=0.13,D108&gt;=0.35,(D108&lt;1.25)),0.007,IF(AND(A108&gt;=5.4,(B108&lt;3.15),(H108&lt;9.448),G108&gt;=0.13,D108&gt;=0.35,(D108&lt;1.25)),-0.011,IF(AND((B108&lt;3.75),B108&gt;=3.15,(H108&lt;9.448),G108&gt;=0.13,D108&gt;=0.35,(D108&lt;1.25)),0.012,IF(AND(B108&gt;=3.75,B108&gt;=3.15,(H108&lt;9.448),G108&gt;=0.13,D108&gt;=0.35,(D108&lt;1.25)),0.046,IF(AND((A108&lt;5.9),(A108&lt;6.15),G108&gt;=0.724,G108&gt;=0.644,(A108&lt;7.25),D108&gt;=1.25),0.06,IF(AND(A108&gt;=5.9,(A108&lt;6.15),G108&gt;=0.724,G108&gt;=0.644,(A108&lt;7.25),D108&gt;=1.25),0.005,"shouldnthappen")))))))))))))))))))))))</f>
        <v>0.186</v>
      </c>
      <c r="V108" s="1" t="n">
        <f aca="false">IF(AND(H108&gt;=15.155,(D108&lt;1.55)),0.084,IF(AND(A108&gt;=7.25,D108&gt;=1.55),0.141,IF(AND((G108&lt;0.043),D108&gt;=1.05,(H108&lt;15.155),(D108&lt;1.55)),-0.007,IF(AND(D108&gt;=1.85,G108&gt;=0.755,(A108&lt;7.25),D108&gt;=1.55),0.051,IF(AND((H108&lt;9.966),G108&gt;=0.905,(D108&lt;1.05),(H108&lt;15.155),(D108&lt;1.55)),0.043,IF(AND(H108&gt;=9.966,G108&gt;=0.905,(D108&lt;1.05),(H108&lt;15.155),(D108&lt;1.55)),0.007,IF(AND((G108&lt;0.278),(G108&lt;0.361),(G108&lt;0.755),(A108&lt;7.25),D108&gt;=1.55),0.08,IF(AND((A108&lt;5.8),G108&gt;=0.361,(G108&lt;0.755),(A108&lt;7.25),D108&gt;=1.55),0.019,IF(AND((A108&lt;6.05),(D108&lt;1.85),G108&gt;=0.755,(A108&lt;7.25),D108&gt;=1.55),0.01,IF(AND(A108&gt;=6.05,(D108&lt;1.85),G108&gt;=0.755,(A108&lt;7.25),D108&gt;=1.55),0.002,IF(AND((G108&lt;0.486),(B108&lt;3.15),(G108&lt;0.905),(D108&lt;1.05),(H108&lt;15.155),(D108&lt;1.55)),0.026,IF(AND(G108&gt;=0.486,(B108&lt;3.15),(G108&lt;0.905),(D108&lt;1.05),(H108&lt;15.155),(D108&lt;1.55)),0.001,IF(AND((B108&lt;3.25),B108&gt;=3.15,(G108&lt;0.905),(D108&lt;1.05),(H108&lt;15.155),(D108&lt;1.55)),-0.003,IF(AND(B108&gt;=3.25,B108&gt;=3.15,(G108&lt;0.905),(D108&lt;1.05),(H108&lt;15.155),(D108&lt;1.55)),0.012,IF(AND((H108&lt;7.426),(H108&lt;8.769),G108&gt;=0.043,D108&gt;=1.05,(H108&lt;15.155),(D108&lt;1.55)),0.041,IF(AND(H108&gt;=7.426,(H108&lt;8.769),G108&gt;=0.043,D108&gt;=1.05,(H108&lt;15.155),(D108&lt;1.55)),-0.008,IF(AND((H108&lt;10.696),H108&gt;=8.769,G108&gt;=0.043,D108&gt;=1.05,(H108&lt;15.155),(D108&lt;1.55)),0.069,IF(AND(H108&gt;=10.696,H108&gt;=8.769,G108&gt;=0.043,D108&gt;=1.05,(H108&lt;15.155),(D108&lt;1.55)),0.033,IF(AND((D108&lt;2.2),G108&gt;=0.278,(G108&lt;0.361),(G108&lt;0.755),(A108&lt;7.25),D108&gt;=1.55),0.022,IF(AND(D108&gt;=2.2,G108&gt;=0.278,(G108&lt;0.361),(G108&lt;0.755),(A108&lt;7.25),D108&gt;=1.55),-0.027,IF(AND((H108&lt;12.626),A108&gt;=5.8,G108&gt;=0.361,(G108&lt;0.755),(A108&lt;7.25),D108&gt;=1.55),0.126,IF(AND(H108&gt;=12.626,A108&gt;=5.8,G108&gt;=0.361,(G108&lt;0.755),(A108&lt;7.25),D108&gt;=1.55),0.065,"shouldnthappen"))))))))))))))))))))))</f>
        <v>0.141</v>
      </c>
      <c r="W108" s="1" t="n">
        <f aca="false">IF(AND(H108&gt;=15.155,(D108&lt;1.55)),0.064,IF(AND(A108&gt;=7.45,D108&gt;=1.55),0.115,IF(AND(B108&gt;=3.15,(H108&lt;10.257),(A108&lt;7.45),D108&gt;=1.55),0.097,IF(AND((A108&lt;4.85),H108&gt;=14.344,(D108&lt;0.35),(H108&lt;15.155),(D108&lt;1.55)),0.003,IF(AND(A108&gt;=6.05,(G108&lt;0.169),D108&gt;=0.35,(H108&lt;15.155),(D108&lt;1.55)),-0.008,IF(AND((G108&lt;0.181),G108&gt;=0.169,D108&gt;=0.35,(H108&lt;15.155),(D108&lt;1.55)),0.065,IF(AND(B108&gt;=3.05,(B108&lt;3.15),(H108&lt;10.257),(A108&lt;7.45),D108&gt;=1.55),-0.023,IF(AND(H108&gt;=11.854,(G108&lt;0.613),H108&gt;=10.257,(A108&lt;7.45),D108&gt;=1.55),0.068,IF(AND((D108&lt;0.25),(B108&lt;3.15),(H108&lt;14.344),(D108&lt;0.35),(H108&lt;15.155),(D108&lt;1.55)),0.014,IF(AND(D108&gt;=0.25,(B108&lt;3.15),(H108&lt;14.344),(D108&lt;0.35),(H108&lt;15.155),(D108&lt;1.55)),0.002,IF(AND((A108&lt;5.05),B108&gt;=3.15,(H108&lt;14.344),(D108&lt;0.35),(H108&lt;15.155),(D108&lt;1.55)),-0.001,IF(AND(A108&gt;=5.05,B108&gt;=3.15,(H108&lt;14.344),(D108&lt;0.35),(H108&lt;15.155),(D108&lt;1.55)),0.009,IF(AND((H108&lt;14.877),A108&gt;=4.85,H108&gt;=14.344,(D108&lt;0.35),(H108&lt;15.155),(D108&lt;1.55)),0.023,IF(AND(H108&gt;=14.877,A108&gt;=4.85,H108&gt;=14.344,(D108&lt;0.35),(H108&lt;15.155),(D108&lt;1.55)),0.004,IF(AND((H108&lt;13.602),(A108&lt;6.05),(G108&lt;0.169),D108&gt;=0.35,(H108&lt;15.155),(D108&lt;1.55)),0.023,IF(AND(H108&gt;=13.602,(A108&lt;6.05),(G108&lt;0.169),D108&gt;=0.35,(H108&lt;15.155),(D108&lt;1.55)),-0.006,IF(AND((B108&lt;2.95),G108&gt;=0.181,G108&gt;=0.169,D108&gt;=0.35,(H108&lt;15.155),(D108&lt;1.55)),0.019,IF(AND(B108&gt;=2.95,G108&gt;=0.181,G108&gt;=0.169,D108&gt;=0.35,(H108&lt;15.155),(D108&lt;1.55)),0.034,IF(AND((A108&lt;5.35),(B108&lt;3.05),(B108&lt;3.15),(H108&lt;10.257),(A108&lt;7.45),D108&gt;=1.55),0.009,IF(AND(A108&gt;=5.35,(B108&lt;3.05),(B108&lt;3.15),(H108&lt;10.257),(A108&lt;7.45),D108&gt;=1.55),0.058,IF(AND((B108&lt;2.9),(H108&lt;11.854),(G108&lt;0.613),H108&gt;=10.257,(A108&lt;7.45),D108&gt;=1.55),0.037,IF(AND(B108&gt;=2.9,(H108&lt;11.854),(G108&lt;0.613),H108&gt;=10.257,(A108&lt;7.45),D108&gt;=1.55),-0.005,IF(AND((A108&lt;6.4),(G108&lt;0.711),G108&gt;=0.613,H108&gt;=10.257,(A108&lt;7.45),D108&gt;=1.55),0.001,IF(AND(A108&gt;=6.4,(G108&lt;0.711),G108&gt;=0.613,H108&gt;=10.257,(A108&lt;7.45),D108&gt;=1.55),-0.002,IF(AND((D108&lt;1.9),G108&gt;=0.711,G108&gt;=0.613,H108&gt;=10.257,(A108&lt;7.45),D108&gt;=1.55),0.007,IF(AND(D108&gt;=1.9,G108&gt;=0.711,G108&gt;=0.613,H108&gt;=10.257,(A108&lt;7.45),D108&gt;=1.55),0.023,"shouldnthappen"))))))))))))))))))))))))))</f>
        <v>0.115</v>
      </c>
      <c r="X108" s="1" t="n">
        <f aca="false">IF(AND(H108&gt;=15.155,(F108&lt;2.5)),0.049,IF(AND(A108&gt;=7.45,F108&gt;=2.5),0.089,IF(AND((G108&lt;0.107),(G108&lt;0.364),(A108&lt;7.45),F108&gt;=2.5),0.055,IF(AND(A108&gt;=5.75,(G108&lt;0.572),(D108&lt;1.25),(H108&lt;15.155),(F108&lt;2.5)),-0.018,IF(AND((A108&lt;5.7),(H108&lt;12.626),G108&gt;=0.364,(A108&lt;7.45),F108&gt;=2.5),0.012,IF(AND(A108&gt;=5.7,(H108&lt;12.626),G108&gt;=0.364,(A108&lt;7.45),F108&gt;=2.5),0.065,IF(AND((G108&lt;0.628),H108&gt;=12.626,G108&gt;=0.364,(A108&lt;7.45),F108&gt;=2.5),0.047,IF(AND((G108&lt;0.545),(A108&lt;5.75),(G108&lt;0.572),(D108&lt;1.25),(H108&lt;15.155),(F108&lt;2.5)),0.007,IF(AND(G108&gt;=0.545,(A108&lt;5.75),(G108&lt;0.572),(D108&lt;1.25),(H108&lt;15.155),(F108&lt;2.5)),-0.009,IF(AND((D108&lt;0.3),(H108&lt;11.788),G108&gt;=0.572,(D108&lt;1.25),(H108&lt;15.155),(F108&lt;2.5)),0.01,IF(AND(D108&gt;=0.3,(H108&lt;11.788),G108&gt;=0.572,(D108&lt;1.25),(H108&lt;15.155),(F108&lt;2.5)),0.03,IF(AND((A108&lt;4.75),H108&gt;=11.788,G108&gt;=0.572,(D108&lt;1.25),(H108&lt;15.155),(F108&lt;2.5)),0.001,IF(AND(A108&gt;=4.75,H108&gt;=11.788,G108&gt;=0.572,(D108&lt;1.25),(H108&lt;15.155),(F108&lt;2.5)),0.01,IF(AND((A108&lt;5.5),(A108&lt;6.15),(G108&lt;0.652),D108&gt;=1.25,(H108&lt;15.155),(F108&lt;2.5)),0.014,IF(AND(A108&gt;=5.5,(A108&lt;6.15),(G108&lt;0.652),D108&gt;=1.25,(H108&lt;15.155),(F108&lt;2.5)),0.049,IF(AND((H108&lt;12.206),A108&gt;=6.15,(G108&lt;0.652),D108&gt;=1.25,(H108&lt;15.155),(F108&lt;2.5)),-0.009,IF(AND(H108&gt;=12.206,A108&gt;=6.15,(G108&lt;0.652),D108&gt;=1.25,(H108&lt;15.155),(F108&lt;2.5)),0.021,IF(AND((A108&lt;5.55),(A108&lt;6.2),G108&gt;=0.652,D108&gt;=1.25,(H108&lt;15.155),(F108&lt;2.5)),0.011,IF(AND(A108&gt;=5.55,(A108&lt;6.2),G108&gt;=0.652,D108&gt;=1.25,(H108&lt;15.155),(F108&lt;2.5)),-0.019,IF(AND((B108&lt;3.2),A108&gt;=6.2,G108&gt;=0.652,D108&gt;=1.25,(H108&lt;15.155),(F108&lt;2.5)),0.025,IF(AND(B108&gt;=3.2,A108&gt;=6.2,G108&gt;=0.652,D108&gt;=1.25,(H108&lt;15.155),(F108&lt;2.5)),0.001,IF(AND((G108&lt;0.183),(G108&lt;0.301),G108&gt;=0.107,(G108&lt;0.364),(A108&lt;7.45),F108&gt;=2.5),-0.009,IF(AND(G108&gt;=0.183,(G108&lt;0.301),G108&gt;=0.107,(G108&lt;0.364),(A108&lt;7.45),F108&gt;=2.5),0.022,IF(AND((D108&lt;2.2),G108&gt;=0.301,G108&gt;=0.107,(G108&lt;0.364),(A108&lt;7.45),F108&gt;=2.5),0.004,IF(AND(D108&gt;=2.2,G108&gt;=0.301,G108&gt;=0.107,(G108&lt;0.364),(A108&lt;7.45),F108&gt;=2.5),-0.02,IF(AND((G108&lt;0.787),G108&gt;=0.628,H108&gt;=12.626,G108&gt;=0.364,(A108&lt;7.45),F108&gt;=2.5),-0.001,IF(AND(G108&gt;=0.787,G108&gt;=0.628,H108&gt;=12.626,G108&gt;=0.364,(A108&lt;7.45),F108&gt;=2.5),0.016,"shouldnthappen")))))))))))))))))))))))))))</f>
        <v>0.089</v>
      </c>
      <c r="Y108" s="1" t="n">
        <f aca="false">IF(AND(H108&gt;=15.155,(D108&lt;1.55)),0.037,IF(AND(D108&gt;=2.45,(A108&lt;7.45),D108&gt;=1.55),0.054,IF(AND((A108&lt;7.8),A108&gt;=7.45,D108&gt;=1.55),0.078,IF(AND(A108&gt;=7.8,A108&gt;=7.45,D108&gt;=1.55),0.021,IF(AND(A108&gt;=6.2,G108&gt;=0.68,D108&gt;=1.25,(H108&lt;15.155),(D108&lt;1.55)),0.019,IF(AND((B108&lt;2.65),(A108&lt;4.95),(G108&lt;0.572),(D108&lt;1.25),(H108&lt;15.155),(D108&lt;1.55)),0.021,IF(AND(B108&gt;=2.65,(A108&lt;4.95),(G108&lt;0.572),(D108&lt;1.25),(H108&lt;15.155),(D108&lt;1.55)),0.006,IF(AND((H108&lt;14.344),A108&gt;=4.95,(G108&lt;0.572),(D108&lt;1.25),(H108&lt;15.155),(D108&lt;1.55)),-0.005,IF(AND(H108&gt;=14.344,A108&gt;=4.95,(G108&lt;0.572),(D108&lt;1.25),(H108&lt;15.155),(D108&lt;1.55)),0.013,IF(AND((G108&lt;0.833),(H108&lt;11.788),G108&gt;=0.572,(D108&lt;1.25),(H108&lt;15.155),(D108&lt;1.55)),0.009,IF(AND(G108&gt;=0.833,(H108&lt;11.788),G108&gt;=0.572,(D108&lt;1.25),(H108&lt;15.155),(D108&lt;1.55)),0.024,IF(AND((A108&lt;4.75),H108&gt;=11.788,G108&gt;=0.572,(D108&lt;1.25),(H108&lt;15.155),(D108&lt;1.55)),0.001,IF(AND(A108&gt;=4.75,H108&gt;=11.788,G108&gt;=0.572,(D108&lt;1.25),(H108&lt;15.155),(D108&lt;1.55)),0.008,IF(AND((A108&lt;5.65),(A108&lt;6.15),(G108&lt;0.68),D108&gt;=1.25,(H108&lt;15.155),(D108&lt;1.55)),0.017,IF(AND(A108&gt;=5.65,(A108&lt;6.15),(G108&lt;0.68),D108&gt;=1.25,(H108&lt;15.155),(D108&lt;1.55)),0.039,IF(AND((G108&lt;0.436),A108&gt;=6.15,(G108&lt;0.68),D108&gt;=1.25,(H108&lt;15.155),(D108&lt;1.55)),-0.004,IF(AND(G108&gt;=0.436,A108&gt;=6.15,(G108&lt;0.68),D108&gt;=1.25,(H108&lt;15.155),(D108&lt;1.55)),0.022,IF(AND((A108&lt;5.55),(A108&lt;6.2),G108&gt;=0.68,D108&gt;=1.25,(H108&lt;15.155),(D108&lt;1.55)),0.009,IF(AND(A108&gt;=5.55,(A108&lt;6.2),G108&gt;=0.68,D108&gt;=1.25,(H108&lt;15.155),(D108&lt;1.55)),-0.016,IF(AND((G108&lt;0.107),(G108&lt;0.361),(G108&lt;0.613),(D108&lt;2.45),(A108&lt;7.45),D108&gt;=1.55),0.042,IF(AND(G108&gt;=0.107,(G108&lt;0.361),(G108&lt;0.613),(D108&lt;2.45),(A108&lt;7.45),D108&gt;=1.55),0.002,IF(AND((D108&lt;2.35),G108&gt;=0.361,(G108&lt;0.613),(D108&lt;2.45),(A108&lt;7.45),D108&gt;=1.55),0.051,IF(AND(D108&gt;=2.35,G108&gt;=0.361,(G108&lt;0.613),(D108&lt;2.45),(A108&lt;7.45),D108&gt;=1.55),0.016,IF(AND((A108&lt;6.4),(G108&lt;0.711),G108&gt;=0.613,(D108&lt;2.45),(A108&lt;7.45),D108&gt;=1.55),0.001,IF(AND(A108&gt;=6.4,(G108&lt;0.711),G108&gt;=0.613,(D108&lt;2.45),(A108&lt;7.45),D108&gt;=1.55),-0.002,IF(AND((B108&lt;2.95),G108&gt;=0.711,G108&gt;=0.613,(D108&lt;2.45),(A108&lt;7.45),D108&gt;=1.55),0.023,IF(AND(B108&gt;=2.95,G108&gt;=0.711,G108&gt;=0.613,(D108&lt;2.45),(A108&lt;7.45),D108&gt;=1.55),0.01,"shouldnthappen")))))))))))))))))))))))))))</f>
        <v>0.078</v>
      </c>
      <c r="Z108" s="1" t="n">
        <f aca="false">IF(AND(A108&gt;=7.45,D108&gt;=1.75),0.056,IF(AND(H108&gt;=15.059,A108&gt;=5.55,(D108&lt;1.75)),0.028,IF(AND((D108&lt;0.35),G108&gt;=0.905,(A108&lt;5.55),(D108&lt;1.75)),0.005,IF(AND(D108&gt;=0.35,G108&gt;=0.905,(A108&lt;5.55),(D108&lt;1.75)),0.026,IF(AND((H108&lt;8.711),D108&gt;=2.45,(A108&lt;7.45),D108&gt;=1.75),0.011,IF(AND(H108&gt;=8.711,D108&gt;=2.45,(A108&lt;7.45),D108&gt;=1.75),0.049,IF(AND((G108&lt;0.107),(G108&lt;0.487),(D108&lt;2.45),(A108&lt;7.45),D108&gt;=1.75),0.032,IF(AND((H108&lt;10.915),(A108&lt;4.5),(B108&lt;3.15),(G108&lt;0.905),(A108&lt;5.55),(D108&lt;1.75)),-0.001,IF(AND(H108&gt;=10.915,(A108&lt;4.5),(B108&lt;3.15),(G108&lt;0.905),(A108&lt;5.55),(D108&lt;1.75)),0.003,IF(AND((A108&lt;5.05),A108&gt;=4.5,(B108&lt;3.15),(G108&lt;0.905),(A108&lt;5.55),(D108&lt;1.75)),0.015,IF(AND(A108&gt;=5.05,A108&gt;=4.5,(B108&lt;3.15),(G108&lt;0.905),(A108&lt;5.55),(D108&lt;1.75)),0.006,IF(AND((G108&lt;0.05),(G108&lt;0.091),B108&gt;=3.15,(G108&lt;0.905),(A108&lt;5.55),(D108&lt;1.75)),0.001,IF(AND(G108&gt;=0.05,(G108&lt;0.091),B108&gt;=3.15,(G108&lt;0.905),(A108&lt;5.55),(D108&lt;1.75)),0.008,IF(AND((G108&lt;0.587),G108&gt;=0.091,B108&gt;=3.15,(G108&lt;0.905),(A108&lt;5.55),(D108&lt;1.75)),-0.003,IF(AND(G108&gt;=0.587,G108&gt;=0.091,B108&gt;=3.15,(G108&lt;0.905),(A108&lt;5.55),(D108&lt;1.75)),0.004,IF(AND((F108&lt;2.5),(B108&lt;2.85),(G108&lt;0.419),(H108&lt;15.059),A108&gt;=5.55,(D108&lt;1.75)),0.041,IF(AND(F108&gt;=2.5,(B108&lt;2.85),(G108&lt;0.419),(H108&lt;15.059),A108&gt;=5.55,(D108&lt;1.75)),0.015,IF(AND((G108&lt;0.164),B108&gt;=2.85,(G108&lt;0.419),(H108&lt;15.059),A108&gt;=5.55,(D108&lt;1.75)),0.01,IF(AND(G108&gt;=0.164,B108&gt;=2.85,(G108&lt;0.419),(H108&lt;15.059),A108&gt;=5.55,(D108&lt;1.75)),-0.001,IF(AND((B108&lt;2.55),(B108&lt;2.95),G108&gt;=0.419,(H108&lt;15.059),A108&gt;=5.55,(D108&lt;1.75)),0.014,IF(AND(B108&gt;=2.55,(B108&lt;2.95),G108&gt;=0.419,(H108&lt;15.059),A108&gt;=5.55,(D108&lt;1.75)),-0.013,IF(AND((D108&lt;1.55),B108&gt;=2.95,G108&gt;=0.419,(H108&lt;15.059),A108&gt;=5.55,(D108&lt;1.75)),0.023,IF(AND(D108&gt;=1.55,B108&gt;=2.95,G108&gt;=0.419,(H108&lt;15.059),A108&gt;=5.55,(D108&lt;1.75)),0.005,IF(AND((H108&lt;13.278),G108&gt;=0.107,(G108&lt;0.487),(D108&lt;2.45),(A108&lt;7.45),D108&gt;=1.75),-0.009,IF(AND(H108&gt;=13.278,G108&gt;=0.107,(G108&lt;0.487),(D108&lt;2.45),(A108&lt;7.45),D108&gt;=1.75),0.017,IF(AND((D108&lt;2.35),(G108&lt;0.571),G108&gt;=0.487,(D108&lt;2.45),(A108&lt;7.45),D108&gt;=1.75),0.053,IF(AND(D108&gt;=2.35,(G108&lt;0.571),G108&gt;=0.487,(D108&lt;2.45),(A108&lt;7.45),D108&gt;=1.75),0.009,IF(AND((G108&lt;0.779),G108&gt;=0.571,G108&gt;=0.487,(D108&lt;2.45),(A108&lt;7.45),D108&gt;=1.75),0.006,IF(AND(G108&gt;=0.779,G108&gt;=0.571,G108&gt;=0.487,(D108&lt;2.45),(A108&lt;7.45),D108&gt;=1.75),0.016,"shouldnthappen")))))))))))))))))))))))))))))</f>
        <v>0.056</v>
      </c>
      <c r="AA108" s="1" t="n">
        <f aca="false">IF(AND((A108&lt;7.8),A108&gt;=7.45,D108&gt;=1.75),0.051,IF(AND(A108&gt;=7.8,A108&gt;=7.45,D108&gt;=1.75),0.01,IF(AND(B108&gt;=3.35,B108&gt;=3.25,(A108&lt;7.45),D108&gt;=1.75),0.016,IF(AND((H108&lt;8.308),(D108&lt;0.15),(H108&lt;13.655),(D108&lt;0.35),(D108&lt;1.75)),0.009,IF(AND((H108&lt;14.529),(G108&lt;0.293),H108&gt;=13.655,(D108&lt;0.35),(D108&lt;1.75)),0.011,IF(AND(H108&gt;=14.529,(G108&lt;0.293),H108&gt;=13.655,(D108&lt;0.35),(D108&lt;1.75)),0.001,IF(AND(D108&gt;=0.25,G108&gt;=0.293,H108&gt;=13.655,(D108&lt;0.35),(D108&lt;1.75)),-0.004,IF(AND(H108&gt;=10.635,(H108&lt;10.696),(H108&lt;13.906),D108&gt;=0.35,(D108&lt;1.75)),0.036,IF(AND(G108&gt;=0.833,H108&gt;=10.696,(H108&lt;13.906),D108&gt;=0.35,(D108&lt;1.75)),0.016,IF(AND((A108&lt;6.65),(G108&lt;0.247),H108&gt;=13.906,D108&gt;=0.35,(D108&lt;1.75)),-0.008,IF(AND(A108&gt;=6.65,(G108&lt;0.247),H108&gt;=13.906,D108&gt;=0.35,(D108&lt;1.75)),0.011,IF(AND((B108&lt;2.45),G108&gt;=0.247,H108&gt;=13.906,D108&gt;=0.35,(D108&lt;1.75)),0,IF(AND((D108&lt;1.85),(B108&lt;2.95),(B108&lt;3.25),(A108&lt;7.45),D108&gt;=1.75),0.033,IF(AND((G108&lt;0.428),(B108&lt;3.35),B108&gt;=3.25,(A108&lt;7.45),D108&gt;=1.75),0.009,IF(AND(G108&gt;=0.428,(B108&lt;3.35),B108&gt;=3.25,(A108&lt;7.45),D108&gt;=1.75),0.042,IF(AND((A108&lt;4.6),H108&gt;=8.308,(D108&lt;0.15),(H108&lt;13.655),(D108&lt;0.35),(D108&lt;1.75)),0.003,IF(AND(A108&gt;=4.6,H108&gt;=8.308,(D108&lt;0.15),(H108&lt;13.655),(D108&lt;0.35),(D108&lt;1.75)),0,IF(AND((H108&lt;8.834),(A108&lt;5.05),D108&gt;=0.15,(H108&lt;13.655),(D108&lt;0.35),(D108&lt;1.75)),0.002,IF(AND(H108&gt;=8.834,(A108&lt;5.05),D108&gt;=0.15,(H108&lt;13.655),(D108&lt;0.35),(D108&lt;1.75)),-0.008,IF(AND((A108&lt;5.45),A108&gt;=5.05,D108&gt;=0.15,(H108&lt;13.655),(D108&lt;0.35),(D108&lt;1.75)),0.003,IF(AND(A108&gt;=5.45,A108&gt;=5.05,D108&gt;=0.15,(H108&lt;13.655),(D108&lt;0.35),(D108&lt;1.75)),-0.002,IF(AND((A108&lt;5.3),(D108&lt;0.25),G108&gt;=0.293,H108&gt;=13.655,(D108&lt;0.35),(D108&lt;1.75)),0.007,IF(AND(A108&gt;=5.3,(D108&lt;0.25),G108&gt;=0.293,H108&gt;=13.655,(D108&lt;0.35),(D108&lt;1.75)),0.001,IF(AND((H108&lt;7.309),(H108&lt;10.635),(H108&lt;10.696),(H108&lt;13.906),D108&gt;=0.35,(D108&lt;1.75)),0.014,IF(AND(H108&gt;=7.309,(H108&lt;10.635),(H108&lt;10.696),(H108&lt;13.906),D108&gt;=0.35,(D108&lt;1.75)),0.006,IF(AND((H108&lt;12.093),(G108&lt;0.833),H108&gt;=10.696,(H108&lt;13.906),D108&gt;=0.35,(D108&lt;1.75)),-0.01,IF(AND(H108&gt;=12.093,(G108&lt;0.833),H108&gt;=10.696,(H108&lt;13.906),D108&gt;=0.35,(D108&lt;1.75)),0.004,IF(AND((G108&lt;0.823),B108&gt;=2.45,G108&gt;=0.247,H108&gt;=13.906,D108&gt;=0.35,(D108&lt;1.75)),0.026,IF(AND(G108&gt;=0.823,B108&gt;=2.45,G108&gt;=0.247,H108&gt;=13.906,D108&gt;=0.35,(D108&lt;1.75)),0.006,IF(AND((H108&lt;11.121),D108&gt;=1.85,(B108&lt;2.95),(B108&lt;3.25),(A108&lt;7.45),D108&gt;=1.75),0.013,IF(AND(H108&gt;=11.121,D108&gt;=1.85,(B108&lt;2.95),(B108&lt;3.25),(A108&lt;7.45),D108&gt;=1.75),0.005,IF(AND((A108&lt;6.05),(A108&lt;6.45),B108&gt;=2.95,(B108&lt;3.25),(A108&lt;7.45),D108&gt;=1.75),0.001,IF(AND(A108&gt;=6.05,(A108&lt;6.45),B108&gt;=2.95,(B108&lt;3.25),(A108&lt;7.45),D108&gt;=1.75),-0.005,IF(AND((G108&lt;0.42),A108&gt;=6.45,B108&gt;=2.95,(B108&lt;3.25),(A108&lt;7.45),D108&gt;=1.75),0.004,IF(AND(G108&gt;=0.42,A108&gt;=6.45,B108&gt;=2.95,(B108&lt;3.25),(A108&lt;7.45),D108&gt;=1.75),0.019,"shouldnthappen")))))))))))))))))))))))))))))))))))</f>
        <v>0.051</v>
      </c>
      <c r="AB108" s="1" t="n">
        <f aca="false">+ 0.5</f>
        <v>0.5</v>
      </c>
    </row>
    <row r="109" customFormat="false" ht="13.8" hidden="false" customHeight="false" outlineLevel="0" collapsed="false">
      <c r="A109" s="11" t="n">
        <v>4.9</v>
      </c>
      <c r="B109" s="1" t="n">
        <v>2.5</v>
      </c>
      <c r="C109" s="1" t="n">
        <v>4.5</v>
      </c>
      <c r="D109" s="1" t="n">
        <v>1.7</v>
      </c>
      <c r="E109" s="1" t="s">
        <v>93</v>
      </c>
      <c r="F109" s="1" t="n">
        <v>3</v>
      </c>
      <c r="G109" s="1" t="n">
        <v>0.292445990024135</v>
      </c>
      <c r="H109" s="18" t="n">
        <v>5.61067691314966</v>
      </c>
      <c r="I109" s="1" t="n">
        <f aca="false">C109</f>
        <v>4.5</v>
      </c>
      <c r="J109" s="1" t="n">
        <f aca="false">SUM(M109:AB109)</f>
        <v>4.502</v>
      </c>
      <c r="K109" s="15" t="n">
        <f aca="false">1-SQRT(VAR(M109:AB109, I109)) / AVERAGE(M109:AB109)</f>
        <v>-2.90776876668388</v>
      </c>
      <c r="L109" s="1" t="n">
        <f aca="false">(J109-I109)/I109</f>
        <v>0.000444444444444396</v>
      </c>
      <c r="M109" s="1" t="n">
        <f aca="false">IF(AND((H109&lt;5.245),(D109&lt;0.8)),0.075,IF(AND(H109&gt;=5.245,(D109&lt;0.8)),0.279,IF(AND((D109&lt;1.45),D109&gt;=0.8),1.043,IF(AND(D109&gt;=1.45,D109&gt;=0.8),1.423,"shouldnthappen"))))</f>
        <v>1.423</v>
      </c>
      <c r="N109" s="1" t="n">
        <f aca="false">IF(AND((A109&lt;4.35),(D109&lt;0.8)),0.048,IF(AND(A109&gt;=4.35,(D109&lt;0.8)),0.198,IF(AND(F109&gt;=2.5,D109&gt;=0.8),1.048,IF(AND((A109&lt;5.15),(F109&lt;2.5),D109&gt;=0.8),0.321,IF(AND(A109&gt;=5.15,(F109&lt;2.5),D109&gt;=0.8),0.783,"shouldnthappen")))))</f>
        <v>1.048</v>
      </c>
      <c r="O109" s="1" t="n">
        <f aca="false">IF(AND((H109&lt;5.245),(D109&lt;0.8)),0.034,IF(AND((A109&lt;5.9),D109&gt;=0.8),0.489,IF(AND(A109&gt;=5.9,D109&gt;=0.8),0.721,IF(AND((A109&lt;4.35),H109&gt;=5.245,(D109&lt;0.8)),0.041,IF(AND(A109&gt;=4.35,H109&gt;=5.245,(D109&lt;0.8)),0.142,"shouldnthappen")))))</f>
        <v>0.489</v>
      </c>
      <c r="P109" s="1" t="n">
        <f aca="false">IF(AND((B109&lt;2.8),(D109&lt;1.15)),0.244,IF(AND((D109&lt;1.75),D109&gt;=1.15),0.396,IF(AND(D109&gt;=1.75,D109&gt;=1.15),0.554,IF(AND((A109&lt;5.05),B109&gt;=2.8,(D109&lt;1.15)),0.078,IF(AND((H109&lt;14.877),A109&gt;=5.05,B109&gt;=2.8,(D109&lt;1.15)),0.118,IF(AND(H109&gt;=14.877,A109&gt;=5.05,B109&gt;=2.8,(D109&lt;1.15)),0.027,"shouldnthappen"))))))</f>
        <v>0.396</v>
      </c>
      <c r="Q109" s="1" t="n">
        <f aca="false">IF(AND(D109&gt;=0.45,(D109&lt;1.15)),0.17,IF(AND(A109&gt;=7.1,D109&gt;=1.15),0.539,IF(AND((A109&lt;6.25),(A109&lt;7.1),D109&gt;=1.15),0.258,IF(AND(A109&gt;=6.25,(A109&lt;7.1),D109&gt;=1.15),0.344,IF(AND(G109&gt;=0.418,(A109&lt;5.05),(D109&lt;0.45),(D109&lt;1.15)),0.033,IF(AND((H109&lt;14.494),(G109&lt;0.418),(A109&lt;5.05),(D109&lt;0.45),(D109&lt;1.15)),0.061,IF(AND(H109&gt;=14.494,(G109&lt;0.418),(A109&lt;5.05),(D109&lt;0.45),(D109&lt;1.15)),0.015,IF(AND(H109&gt;=14.877,(B109&lt;3.85),A109&gt;=5.05,(D109&lt;0.45),(D109&lt;1.15)),0.023,IF(AND((B109&lt;4),B109&gt;=3.85,A109&gt;=5.05,(D109&lt;0.45),(D109&lt;1.15)),0.009,IF(AND(B109&gt;=4,B109&gt;=3.85,A109&gt;=5.05,(D109&lt;0.45),(D109&lt;1.15)),0.052,IF(AND((G109&lt;0.05),(H109&lt;14.877),(B109&lt;3.85),A109&gt;=5.05,(D109&lt;0.45),(D109&lt;1.15)),0.024,IF(AND(G109&gt;=0.05,(H109&lt;14.877),(B109&lt;3.85),A109&gt;=5.05,(D109&lt;0.45),(D109&lt;1.15)),0.091,"shouldnthappen"))))))))))))</f>
        <v>0.258</v>
      </c>
      <c r="R109" s="1" t="n">
        <f aca="false">IF(AND(A109&gt;=7.1,D109&gt;=0.8),0.401,IF(AND((A109&lt;4.5),(G109&lt;0.905),(D109&lt;0.8)),0.024,IF(AND((H109&lt;9.966),G109&gt;=0.905,(D109&lt;0.8)),0.094,IF(AND(H109&gt;=9.966,G109&gt;=0.905,(D109&lt;0.8)),0.026,IF(AND(D109&gt;=2.05,(A109&lt;7.1),D109&gt;=0.8),0.277,IF(AND((H109&lt;5.523),A109&gt;=4.5,(G109&lt;0.905),(D109&lt;0.8)),0.012,IF(AND(H109&gt;=5.523,A109&gt;=4.5,(G109&lt;0.905),(D109&lt;0.8)),0.049,IF(AND((A109&lt;5.3),(D109&lt;2.05),(A109&lt;7.1),D109&gt;=0.8),0.095,IF(AND(A109&gt;=5.3,(D109&lt;2.05),(A109&lt;7.1),D109&gt;=0.8),0.196,"shouldnthappen")))))))))</f>
        <v>0.095</v>
      </c>
      <c r="S109" s="1" t="n">
        <f aca="false">IF(AND(A109&gt;=7.1,D109&gt;=1.35),0.298,IF(AND(G109&gt;=0.905,(D109&lt;0.8),(D109&lt;1.35)),0.068,IF(AND(H109&gt;=9.386,D109&gt;=0.8,(D109&lt;1.35)),0.126,IF(AND((H109&lt;7.426),(H109&lt;9.386),D109&gt;=0.8,(D109&lt;1.35)),0.091,IF(AND((A109&lt;5.3),(G109&lt;0.905),(A109&lt;7.1),D109&gt;=1.35),0.063,IF(AND((D109&lt;2.05),G109&gt;=0.905,(A109&lt;7.1),D109&gt;=1.35),0.015,IF(AND(D109&gt;=2.05,G109&gt;=0.905,(A109&lt;7.1),D109&gt;=1.35),0.089,IF(AND((H109&lt;10.505),(H109&lt;14.344),(G109&lt;0.905),(D109&lt;0.8),(D109&lt;1.35)),0.035,IF(AND((A109&lt;4.85),H109&gt;=14.344,(G109&lt;0.905),(D109&lt;0.8),(D109&lt;1.35)),0.006,IF(AND((B109&lt;2.75),H109&gt;=7.426,(H109&lt;9.386),D109&gt;=0.8,(D109&lt;1.35)),0.021,IF(AND(B109&gt;=2.75,H109&gt;=7.426,(H109&lt;9.386),D109&gt;=0.8,(D109&lt;1.35)),-0.01,IF(AND((B109&lt;2.35),A109&gt;=5.3,(G109&lt;0.905),(A109&lt;7.1),D109&gt;=1.35),0.068,IF(AND(B109&gt;=2.35,A109&gt;=5.3,(G109&lt;0.905),(A109&lt;7.1),D109&gt;=1.35),0.181,IF(AND((H109&lt;11.731),H109&gt;=10.505,(H109&lt;14.344),(G109&lt;0.905),(D109&lt;0.8),(D109&lt;1.35)),0.004,IF(AND(H109&gt;=11.731,H109&gt;=10.505,(H109&lt;14.344),(G109&lt;0.905),(D109&lt;0.8),(D109&lt;1.35)),0.024,IF(AND((H109&lt;14.877),A109&gt;=4.85,H109&gt;=14.344,(G109&lt;0.905),(D109&lt;0.8),(D109&lt;1.35)),0.063,IF(AND(H109&gt;=14.877,A109&gt;=4.85,H109&gt;=14.344,(G109&lt;0.905),(D109&lt;0.8),(D109&lt;1.35)),0.012,"shouldnthappen")))))))))))))))))</f>
        <v>0.063</v>
      </c>
      <c r="T109" s="1" t="n">
        <f aca="false">IF(AND(D109&gt;=0.45,(A109&lt;5.65)),0.067,IF(AND(A109&gt;=7.25,A109&gt;=5.65),0.244,IF(AND((H109&lt;9.966),G109&gt;=0.905,(D109&lt;0.45),(A109&lt;5.65)),0.062,IF(AND(H109&gt;=9.966,G109&gt;=0.905,(D109&lt;0.45),(A109&lt;5.65)),0.012,IF(AND((G109&lt;0.948),D109&gt;=2.05,(A109&lt;7.25),A109&gt;=5.65),0.157,IF(AND(G109&gt;=0.948,D109&gt;=2.05,(A109&lt;7.25),A109&gt;=5.65),0.037,IF(AND(G109&gt;=0.422,(B109&lt;3.15),(G109&lt;0.905),(D109&lt;0.45),(A109&lt;5.65)),0.011,IF(AND((D109&lt;0.25),(G109&lt;0.422),(B109&lt;3.15),(G109&lt;0.905),(D109&lt;0.45),(A109&lt;5.65)),0.04,IF(AND(D109&gt;=0.25,(G109&lt;0.422),(B109&lt;3.15),(G109&lt;0.905),(D109&lt;0.45),(A109&lt;5.65)),0.009,IF(AND((A109&lt;4.85),(B109&lt;3.25),B109&gt;=3.15,(G109&lt;0.905),(D109&lt;0.45),(A109&lt;5.65)),0.008,IF(AND(A109&gt;=4.85,(B109&lt;3.25),B109&gt;=3.15,(G109&lt;0.905),(D109&lt;0.45),(A109&lt;5.65)),-0.017,IF(AND((D109&lt;0.25),B109&gt;=3.25,B109&gt;=3.15,(G109&lt;0.905),(D109&lt;0.45),(A109&lt;5.65)),0.022,IF(AND(D109&gt;=0.25,B109&gt;=3.25,B109&gt;=3.15,(G109&lt;0.905),(D109&lt;0.45),(A109&lt;5.65)),0.009,IF(AND((F109&lt;2.5),(H109&lt;7.692),(G109&lt;0.644),(D109&lt;2.05),(A109&lt;7.25),A109&gt;=5.65),0.018,IF(AND(F109&gt;=2.5,(H109&lt;7.692),(G109&lt;0.644),(D109&lt;2.05),(A109&lt;7.25),A109&gt;=5.65),0.068,IF(AND((B109&lt;2.35),H109&gt;=7.692,(G109&lt;0.644),(D109&lt;2.05),(A109&lt;7.25),A109&gt;=5.65),0.023,IF(AND(B109&gt;=2.35,H109&gt;=7.692,(G109&lt;0.644),(D109&lt;2.05),(A109&lt;7.25),A109&gt;=5.65),0.125,IF(AND((G109&lt;0.766),(G109&lt;0.85),G109&gt;=0.644,(D109&lt;2.05),(A109&lt;7.25),A109&gt;=5.65),0.055,IF(AND(G109&gt;=0.766,(G109&lt;0.85),G109&gt;=0.644,(D109&lt;2.05),(A109&lt;7.25),A109&gt;=5.65),-0,IF(AND((B109&lt;2.95),G109&gt;=0.85,G109&gt;=0.644,(D109&lt;2.05),(A109&lt;7.25),A109&gt;=5.65),0.098,IF(AND(B109&gt;=2.95,G109&gt;=0.85,G109&gt;=0.644,(D109&lt;2.05),(A109&lt;7.25),A109&gt;=5.65),0.013,"shouldnthappen")))))))))))))))))))))</f>
        <v>0.067</v>
      </c>
      <c r="U109" s="1" t="n">
        <f aca="false">IF(AND(A109&gt;=7.25,D109&gt;=1.25),0.186,IF(AND((G109&lt;0.13),D109&gt;=0.35,(D109&lt;1.25)),-0.004,IF(AND(H109&gt;=14.246,(H109&lt;14.344),(D109&lt;0.35),(D109&lt;1.25)),-0.002,IF(AND((A109&lt;4.85),H109&gt;=14.344,(D109&lt;0.35),(D109&lt;1.25)),0.004,IF(AND(G109&gt;=0.446,(G109&lt;0.644),(A109&lt;7.25),D109&gt;=1.25),0.138,IF(AND(A109&gt;=5.45,(H109&lt;14.246),(H109&lt;14.344),(D109&lt;0.35),(D109&lt;1.25)),0.001,IF(AND((H109&lt;14.877),A109&gt;=4.85,H109&gt;=14.344,(D109&lt;0.35),(D109&lt;1.25)),0.035,IF(AND(H109&gt;=14.877,A109&gt;=4.85,H109&gt;=14.344,(D109&lt;0.35),(D109&lt;1.25)),0.007,IF(AND((B109&lt;3.35),H109&gt;=9.448,G109&gt;=0.13,D109&gt;=0.35,(D109&lt;1.25)),0.053,IF(AND(B109&gt;=3.35,H109&gt;=9.448,G109&gt;=0.13,D109&gt;=0.35,(D109&lt;1.25)),0.017,IF(AND((G109&lt;0.44),(G109&lt;0.446),(G109&lt;0.644),(A109&lt;7.25),D109&gt;=1.25),0.079,IF(AND(G109&gt;=0.44,(G109&lt;0.446),(G109&lt;0.644),(A109&lt;7.25),D109&gt;=1.25),0.02,IF(AND((A109&lt;5.95),(G109&lt;0.724),G109&gt;=0.644,(A109&lt;7.25),D109&gt;=1.25),-0.018,IF(AND(A109&gt;=5.95,(G109&lt;0.724),G109&gt;=0.644,(A109&lt;7.25),D109&gt;=1.25),0.027,IF(AND(A109&gt;=6.15,G109&gt;=0.724,G109&gt;=0.644,(A109&lt;7.25),D109&gt;=1.25),0.093,IF(AND((A109&lt;5.05),(A109&lt;5.45),(H109&lt;14.246),(H109&lt;14.344),(D109&lt;0.35),(D109&lt;1.25)),0.011,IF(AND(A109&gt;=5.05,(A109&lt;5.45),(H109&lt;14.246),(H109&lt;14.344),(D109&lt;0.35),(D109&lt;1.25)),0.021,IF(AND((A109&lt;5.4),(B109&lt;3.15),(H109&lt;9.448),G109&gt;=0.13,D109&gt;=0.35,(D109&lt;1.25)),0.007,IF(AND(A109&gt;=5.4,(B109&lt;3.15),(H109&lt;9.448),G109&gt;=0.13,D109&gt;=0.35,(D109&lt;1.25)),-0.011,IF(AND((B109&lt;3.75),B109&gt;=3.15,(H109&lt;9.448),G109&gt;=0.13,D109&gt;=0.35,(D109&lt;1.25)),0.012,IF(AND(B109&gt;=3.75,B109&gt;=3.15,(H109&lt;9.448),G109&gt;=0.13,D109&gt;=0.35,(D109&lt;1.25)),0.046,IF(AND((A109&lt;5.9),(A109&lt;6.15),G109&gt;=0.724,G109&gt;=0.644,(A109&lt;7.25),D109&gt;=1.25),0.06,IF(AND(A109&gt;=5.9,(A109&lt;6.15),G109&gt;=0.724,G109&gt;=0.644,(A109&lt;7.25),D109&gt;=1.25),0.005,"shouldnthappen")))))))))))))))))))))))</f>
        <v>0.079</v>
      </c>
      <c r="V109" s="1" t="n">
        <f aca="false">IF(AND(H109&gt;=15.155,(D109&lt;1.55)),0.084,IF(AND(A109&gt;=7.25,D109&gt;=1.55),0.141,IF(AND((G109&lt;0.043),D109&gt;=1.05,(H109&lt;15.155),(D109&lt;1.55)),-0.007,IF(AND(D109&gt;=1.85,G109&gt;=0.755,(A109&lt;7.25),D109&gt;=1.55),0.051,IF(AND((H109&lt;9.966),G109&gt;=0.905,(D109&lt;1.05),(H109&lt;15.155),(D109&lt;1.55)),0.043,IF(AND(H109&gt;=9.966,G109&gt;=0.905,(D109&lt;1.05),(H109&lt;15.155),(D109&lt;1.55)),0.007,IF(AND((G109&lt;0.278),(G109&lt;0.361),(G109&lt;0.755),(A109&lt;7.25),D109&gt;=1.55),0.08,IF(AND((A109&lt;5.8),G109&gt;=0.361,(G109&lt;0.755),(A109&lt;7.25),D109&gt;=1.55),0.019,IF(AND((A109&lt;6.05),(D109&lt;1.85),G109&gt;=0.755,(A109&lt;7.25),D109&gt;=1.55),0.01,IF(AND(A109&gt;=6.05,(D109&lt;1.85),G109&gt;=0.755,(A109&lt;7.25),D109&gt;=1.55),0.002,IF(AND((G109&lt;0.486),(B109&lt;3.15),(G109&lt;0.905),(D109&lt;1.05),(H109&lt;15.155),(D109&lt;1.55)),0.026,IF(AND(G109&gt;=0.486,(B109&lt;3.15),(G109&lt;0.905),(D109&lt;1.05),(H109&lt;15.155),(D109&lt;1.55)),0.001,IF(AND((B109&lt;3.25),B109&gt;=3.15,(G109&lt;0.905),(D109&lt;1.05),(H109&lt;15.155),(D109&lt;1.55)),-0.003,IF(AND(B109&gt;=3.25,B109&gt;=3.15,(G109&lt;0.905),(D109&lt;1.05),(H109&lt;15.155),(D109&lt;1.55)),0.012,IF(AND((H109&lt;7.426),(H109&lt;8.769),G109&gt;=0.043,D109&gt;=1.05,(H109&lt;15.155),(D109&lt;1.55)),0.041,IF(AND(H109&gt;=7.426,(H109&lt;8.769),G109&gt;=0.043,D109&gt;=1.05,(H109&lt;15.155),(D109&lt;1.55)),-0.008,IF(AND((H109&lt;10.696),H109&gt;=8.769,G109&gt;=0.043,D109&gt;=1.05,(H109&lt;15.155),(D109&lt;1.55)),0.069,IF(AND(H109&gt;=10.696,H109&gt;=8.769,G109&gt;=0.043,D109&gt;=1.05,(H109&lt;15.155),(D109&lt;1.55)),0.033,IF(AND((D109&lt;2.2),G109&gt;=0.278,(G109&lt;0.361),(G109&lt;0.755),(A109&lt;7.25),D109&gt;=1.55),0.022,IF(AND(D109&gt;=2.2,G109&gt;=0.278,(G109&lt;0.361),(G109&lt;0.755),(A109&lt;7.25),D109&gt;=1.55),-0.027,IF(AND((H109&lt;12.626),A109&gt;=5.8,G109&gt;=0.361,(G109&lt;0.755),(A109&lt;7.25),D109&gt;=1.55),0.126,IF(AND(H109&gt;=12.626,A109&gt;=5.8,G109&gt;=0.361,(G109&lt;0.755),(A109&lt;7.25),D109&gt;=1.55),0.065,"shouldnthappen"))))))))))))))))))))))</f>
        <v>0.022</v>
      </c>
      <c r="W109" s="1" t="n">
        <f aca="false">IF(AND(H109&gt;=15.155,(D109&lt;1.55)),0.064,IF(AND(A109&gt;=7.45,D109&gt;=1.55),0.115,IF(AND(B109&gt;=3.15,(H109&lt;10.257),(A109&lt;7.45),D109&gt;=1.55),0.097,IF(AND((A109&lt;4.85),H109&gt;=14.344,(D109&lt;0.35),(H109&lt;15.155),(D109&lt;1.55)),0.003,IF(AND(A109&gt;=6.05,(G109&lt;0.169),D109&gt;=0.35,(H109&lt;15.155),(D109&lt;1.55)),-0.008,IF(AND((G109&lt;0.181),G109&gt;=0.169,D109&gt;=0.35,(H109&lt;15.155),(D109&lt;1.55)),0.065,IF(AND(B109&gt;=3.05,(B109&lt;3.15),(H109&lt;10.257),(A109&lt;7.45),D109&gt;=1.55),-0.023,IF(AND(H109&gt;=11.854,(G109&lt;0.613),H109&gt;=10.257,(A109&lt;7.45),D109&gt;=1.55),0.068,IF(AND((D109&lt;0.25),(B109&lt;3.15),(H109&lt;14.344),(D109&lt;0.35),(H109&lt;15.155),(D109&lt;1.55)),0.014,IF(AND(D109&gt;=0.25,(B109&lt;3.15),(H109&lt;14.344),(D109&lt;0.35),(H109&lt;15.155),(D109&lt;1.55)),0.002,IF(AND((A109&lt;5.05),B109&gt;=3.15,(H109&lt;14.344),(D109&lt;0.35),(H109&lt;15.155),(D109&lt;1.55)),-0.001,IF(AND(A109&gt;=5.05,B109&gt;=3.15,(H109&lt;14.344),(D109&lt;0.35),(H109&lt;15.155),(D109&lt;1.55)),0.009,IF(AND((H109&lt;14.877),A109&gt;=4.85,H109&gt;=14.344,(D109&lt;0.35),(H109&lt;15.155),(D109&lt;1.55)),0.023,IF(AND(H109&gt;=14.877,A109&gt;=4.85,H109&gt;=14.344,(D109&lt;0.35),(H109&lt;15.155),(D109&lt;1.55)),0.004,IF(AND((H109&lt;13.602),(A109&lt;6.05),(G109&lt;0.169),D109&gt;=0.35,(H109&lt;15.155),(D109&lt;1.55)),0.023,IF(AND(H109&gt;=13.602,(A109&lt;6.05),(G109&lt;0.169),D109&gt;=0.35,(H109&lt;15.155),(D109&lt;1.55)),-0.006,IF(AND((B109&lt;2.95),G109&gt;=0.181,G109&gt;=0.169,D109&gt;=0.35,(H109&lt;15.155),(D109&lt;1.55)),0.019,IF(AND(B109&gt;=2.95,G109&gt;=0.181,G109&gt;=0.169,D109&gt;=0.35,(H109&lt;15.155),(D109&lt;1.55)),0.034,IF(AND((A109&lt;5.35),(B109&lt;3.05),(B109&lt;3.15),(H109&lt;10.257),(A109&lt;7.45),D109&gt;=1.55),0.009,IF(AND(A109&gt;=5.35,(B109&lt;3.05),(B109&lt;3.15),(H109&lt;10.257),(A109&lt;7.45),D109&gt;=1.55),0.058,IF(AND((B109&lt;2.9),(H109&lt;11.854),(G109&lt;0.613),H109&gt;=10.257,(A109&lt;7.45),D109&gt;=1.55),0.037,IF(AND(B109&gt;=2.9,(H109&lt;11.854),(G109&lt;0.613),H109&gt;=10.257,(A109&lt;7.45),D109&gt;=1.55),-0.005,IF(AND((A109&lt;6.4),(G109&lt;0.711),G109&gt;=0.613,H109&gt;=10.257,(A109&lt;7.45),D109&gt;=1.55),0.001,IF(AND(A109&gt;=6.4,(G109&lt;0.711),G109&gt;=0.613,H109&gt;=10.257,(A109&lt;7.45),D109&gt;=1.55),-0.002,IF(AND((D109&lt;1.9),G109&gt;=0.711,G109&gt;=0.613,H109&gt;=10.257,(A109&lt;7.45),D109&gt;=1.55),0.007,IF(AND(D109&gt;=1.9,G109&gt;=0.711,G109&gt;=0.613,H109&gt;=10.257,(A109&lt;7.45),D109&gt;=1.55),0.023,"shouldnthappen"))))))))))))))))))))))))))</f>
        <v>0.009</v>
      </c>
      <c r="X109" s="1" t="n">
        <f aca="false">IF(AND(H109&gt;=15.155,(F109&lt;2.5)),0.049,IF(AND(A109&gt;=7.45,F109&gt;=2.5),0.089,IF(AND((G109&lt;0.107),(G109&lt;0.364),(A109&lt;7.45),F109&gt;=2.5),0.055,IF(AND(A109&gt;=5.75,(G109&lt;0.572),(D109&lt;1.25),(H109&lt;15.155),(F109&lt;2.5)),-0.018,IF(AND((A109&lt;5.7),(H109&lt;12.626),G109&gt;=0.364,(A109&lt;7.45),F109&gt;=2.5),0.012,IF(AND(A109&gt;=5.7,(H109&lt;12.626),G109&gt;=0.364,(A109&lt;7.45),F109&gt;=2.5),0.065,IF(AND((G109&lt;0.628),H109&gt;=12.626,G109&gt;=0.364,(A109&lt;7.45),F109&gt;=2.5),0.047,IF(AND((G109&lt;0.545),(A109&lt;5.75),(G109&lt;0.572),(D109&lt;1.25),(H109&lt;15.155),(F109&lt;2.5)),0.007,IF(AND(G109&gt;=0.545,(A109&lt;5.75),(G109&lt;0.572),(D109&lt;1.25),(H109&lt;15.155),(F109&lt;2.5)),-0.009,IF(AND((D109&lt;0.3),(H109&lt;11.788),G109&gt;=0.572,(D109&lt;1.25),(H109&lt;15.155),(F109&lt;2.5)),0.01,IF(AND(D109&gt;=0.3,(H109&lt;11.788),G109&gt;=0.572,(D109&lt;1.25),(H109&lt;15.155),(F109&lt;2.5)),0.03,IF(AND((A109&lt;4.75),H109&gt;=11.788,G109&gt;=0.572,(D109&lt;1.25),(H109&lt;15.155),(F109&lt;2.5)),0.001,IF(AND(A109&gt;=4.75,H109&gt;=11.788,G109&gt;=0.572,(D109&lt;1.25),(H109&lt;15.155),(F109&lt;2.5)),0.01,IF(AND((A109&lt;5.5),(A109&lt;6.15),(G109&lt;0.652),D109&gt;=1.25,(H109&lt;15.155),(F109&lt;2.5)),0.014,IF(AND(A109&gt;=5.5,(A109&lt;6.15),(G109&lt;0.652),D109&gt;=1.25,(H109&lt;15.155),(F109&lt;2.5)),0.049,IF(AND((H109&lt;12.206),A109&gt;=6.15,(G109&lt;0.652),D109&gt;=1.25,(H109&lt;15.155),(F109&lt;2.5)),-0.009,IF(AND(H109&gt;=12.206,A109&gt;=6.15,(G109&lt;0.652),D109&gt;=1.25,(H109&lt;15.155),(F109&lt;2.5)),0.021,IF(AND((A109&lt;5.55),(A109&lt;6.2),G109&gt;=0.652,D109&gt;=1.25,(H109&lt;15.155),(F109&lt;2.5)),0.011,IF(AND(A109&gt;=5.55,(A109&lt;6.2),G109&gt;=0.652,D109&gt;=1.25,(H109&lt;15.155),(F109&lt;2.5)),-0.019,IF(AND((B109&lt;3.2),A109&gt;=6.2,G109&gt;=0.652,D109&gt;=1.25,(H109&lt;15.155),(F109&lt;2.5)),0.025,IF(AND(B109&gt;=3.2,A109&gt;=6.2,G109&gt;=0.652,D109&gt;=1.25,(H109&lt;15.155),(F109&lt;2.5)),0.001,IF(AND((G109&lt;0.183),(G109&lt;0.301),G109&gt;=0.107,(G109&lt;0.364),(A109&lt;7.45),F109&gt;=2.5),-0.009,IF(AND(G109&gt;=0.183,(G109&lt;0.301),G109&gt;=0.107,(G109&lt;0.364),(A109&lt;7.45),F109&gt;=2.5),0.022,IF(AND((D109&lt;2.2),G109&gt;=0.301,G109&gt;=0.107,(G109&lt;0.364),(A109&lt;7.45),F109&gt;=2.5),0.004,IF(AND(D109&gt;=2.2,G109&gt;=0.301,G109&gt;=0.107,(G109&lt;0.364),(A109&lt;7.45),F109&gt;=2.5),-0.02,IF(AND((G109&lt;0.787),G109&gt;=0.628,H109&gt;=12.626,G109&gt;=0.364,(A109&lt;7.45),F109&gt;=2.5),-0.001,IF(AND(G109&gt;=0.787,G109&gt;=0.628,H109&gt;=12.626,G109&gt;=0.364,(A109&lt;7.45),F109&gt;=2.5),0.016,"shouldnthappen")))))))))))))))))))))))))))</f>
        <v>0.022</v>
      </c>
      <c r="Y109" s="1" t="n">
        <f aca="false">IF(AND(H109&gt;=15.155,(D109&lt;1.55)),0.037,IF(AND(D109&gt;=2.45,(A109&lt;7.45),D109&gt;=1.55),0.054,IF(AND((A109&lt;7.8),A109&gt;=7.45,D109&gt;=1.55),0.078,IF(AND(A109&gt;=7.8,A109&gt;=7.45,D109&gt;=1.55),0.021,IF(AND(A109&gt;=6.2,G109&gt;=0.68,D109&gt;=1.25,(H109&lt;15.155),(D109&lt;1.55)),0.019,IF(AND((B109&lt;2.65),(A109&lt;4.95),(G109&lt;0.572),(D109&lt;1.25),(H109&lt;15.155),(D109&lt;1.55)),0.021,IF(AND(B109&gt;=2.65,(A109&lt;4.95),(G109&lt;0.572),(D109&lt;1.25),(H109&lt;15.155),(D109&lt;1.55)),0.006,IF(AND((H109&lt;14.344),A109&gt;=4.95,(G109&lt;0.572),(D109&lt;1.25),(H109&lt;15.155),(D109&lt;1.55)),-0.005,IF(AND(H109&gt;=14.344,A109&gt;=4.95,(G109&lt;0.572),(D109&lt;1.25),(H109&lt;15.155),(D109&lt;1.55)),0.013,IF(AND((G109&lt;0.833),(H109&lt;11.788),G109&gt;=0.572,(D109&lt;1.25),(H109&lt;15.155),(D109&lt;1.55)),0.009,IF(AND(G109&gt;=0.833,(H109&lt;11.788),G109&gt;=0.572,(D109&lt;1.25),(H109&lt;15.155),(D109&lt;1.55)),0.024,IF(AND((A109&lt;4.75),H109&gt;=11.788,G109&gt;=0.572,(D109&lt;1.25),(H109&lt;15.155),(D109&lt;1.55)),0.001,IF(AND(A109&gt;=4.75,H109&gt;=11.788,G109&gt;=0.572,(D109&lt;1.25),(H109&lt;15.155),(D109&lt;1.55)),0.008,IF(AND((A109&lt;5.65),(A109&lt;6.15),(G109&lt;0.68),D109&gt;=1.25,(H109&lt;15.155),(D109&lt;1.55)),0.017,IF(AND(A109&gt;=5.65,(A109&lt;6.15),(G109&lt;0.68),D109&gt;=1.25,(H109&lt;15.155),(D109&lt;1.55)),0.039,IF(AND((G109&lt;0.436),A109&gt;=6.15,(G109&lt;0.68),D109&gt;=1.25,(H109&lt;15.155),(D109&lt;1.55)),-0.004,IF(AND(G109&gt;=0.436,A109&gt;=6.15,(G109&lt;0.68),D109&gt;=1.25,(H109&lt;15.155),(D109&lt;1.55)),0.022,IF(AND((A109&lt;5.55),(A109&lt;6.2),G109&gt;=0.68,D109&gt;=1.25,(H109&lt;15.155),(D109&lt;1.55)),0.009,IF(AND(A109&gt;=5.55,(A109&lt;6.2),G109&gt;=0.68,D109&gt;=1.25,(H109&lt;15.155),(D109&lt;1.55)),-0.016,IF(AND((G109&lt;0.107),(G109&lt;0.361),(G109&lt;0.613),(D109&lt;2.45),(A109&lt;7.45),D109&gt;=1.55),0.042,IF(AND(G109&gt;=0.107,(G109&lt;0.361),(G109&lt;0.613),(D109&lt;2.45),(A109&lt;7.45),D109&gt;=1.55),0.002,IF(AND((D109&lt;2.35),G109&gt;=0.361,(G109&lt;0.613),(D109&lt;2.45),(A109&lt;7.45),D109&gt;=1.55),0.051,IF(AND(D109&gt;=2.35,G109&gt;=0.361,(G109&lt;0.613),(D109&lt;2.45),(A109&lt;7.45),D109&gt;=1.55),0.016,IF(AND((A109&lt;6.4),(G109&lt;0.711),G109&gt;=0.613,(D109&lt;2.45),(A109&lt;7.45),D109&gt;=1.55),0.001,IF(AND(A109&gt;=6.4,(G109&lt;0.711),G109&gt;=0.613,(D109&lt;2.45),(A109&lt;7.45),D109&gt;=1.55),-0.002,IF(AND((B109&lt;2.95),G109&gt;=0.711,G109&gt;=0.613,(D109&lt;2.45),(A109&lt;7.45),D109&gt;=1.55),0.023,IF(AND(B109&gt;=2.95,G109&gt;=0.711,G109&gt;=0.613,(D109&lt;2.45),(A109&lt;7.45),D109&gt;=1.55),0.01,"shouldnthappen")))))))))))))))))))))))))))</f>
        <v>0.002</v>
      </c>
      <c r="Z109" s="1" t="n">
        <f aca="false">IF(AND(A109&gt;=7.45,D109&gt;=1.75),0.056,IF(AND(H109&gt;=15.059,A109&gt;=5.55,(D109&lt;1.75)),0.028,IF(AND((D109&lt;0.35),G109&gt;=0.905,(A109&lt;5.55),(D109&lt;1.75)),0.005,IF(AND(D109&gt;=0.35,G109&gt;=0.905,(A109&lt;5.55),(D109&lt;1.75)),0.026,IF(AND((H109&lt;8.711),D109&gt;=2.45,(A109&lt;7.45),D109&gt;=1.75),0.011,IF(AND(H109&gt;=8.711,D109&gt;=2.45,(A109&lt;7.45),D109&gt;=1.75),0.049,IF(AND((G109&lt;0.107),(G109&lt;0.487),(D109&lt;2.45),(A109&lt;7.45),D109&gt;=1.75),0.032,IF(AND((H109&lt;10.915),(A109&lt;4.5),(B109&lt;3.15),(G109&lt;0.905),(A109&lt;5.55),(D109&lt;1.75)),-0.001,IF(AND(H109&gt;=10.915,(A109&lt;4.5),(B109&lt;3.15),(G109&lt;0.905),(A109&lt;5.55),(D109&lt;1.75)),0.003,IF(AND((A109&lt;5.05),A109&gt;=4.5,(B109&lt;3.15),(G109&lt;0.905),(A109&lt;5.55),(D109&lt;1.75)),0.015,IF(AND(A109&gt;=5.05,A109&gt;=4.5,(B109&lt;3.15),(G109&lt;0.905),(A109&lt;5.55),(D109&lt;1.75)),0.006,IF(AND((G109&lt;0.05),(G109&lt;0.091),B109&gt;=3.15,(G109&lt;0.905),(A109&lt;5.55),(D109&lt;1.75)),0.001,IF(AND(G109&gt;=0.05,(G109&lt;0.091),B109&gt;=3.15,(G109&lt;0.905),(A109&lt;5.55),(D109&lt;1.75)),0.008,IF(AND((G109&lt;0.587),G109&gt;=0.091,B109&gt;=3.15,(G109&lt;0.905),(A109&lt;5.55),(D109&lt;1.75)),-0.003,IF(AND(G109&gt;=0.587,G109&gt;=0.091,B109&gt;=3.15,(G109&lt;0.905),(A109&lt;5.55),(D109&lt;1.75)),0.004,IF(AND((F109&lt;2.5),(B109&lt;2.85),(G109&lt;0.419),(H109&lt;15.059),A109&gt;=5.55,(D109&lt;1.75)),0.041,IF(AND(F109&gt;=2.5,(B109&lt;2.85),(G109&lt;0.419),(H109&lt;15.059),A109&gt;=5.55,(D109&lt;1.75)),0.015,IF(AND((G109&lt;0.164),B109&gt;=2.85,(G109&lt;0.419),(H109&lt;15.059),A109&gt;=5.55,(D109&lt;1.75)),0.01,IF(AND(G109&gt;=0.164,B109&gt;=2.85,(G109&lt;0.419),(H109&lt;15.059),A109&gt;=5.55,(D109&lt;1.75)),-0.001,IF(AND((B109&lt;2.55),(B109&lt;2.95),G109&gt;=0.419,(H109&lt;15.059),A109&gt;=5.55,(D109&lt;1.75)),0.014,IF(AND(B109&gt;=2.55,(B109&lt;2.95),G109&gt;=0.419,(H109&lt;15.059),A109&gt;=5.55,(D109&lt;1.75)),-0.013,IF(AND((D109&lt;1.55),B109&gt;=2.95,G109&gt;=0.419,(H109&lt;15.059),A109&gt;=5.55,(D109&lt;1.75)),0.023,IF(AND(D109&gt;=1.55,B109&gt;=2.95,G109&gt;=0.419,(H109&lt;15.059),A109&gt;=5.55,(D109&lt;1.75)),0.005,IF(AND((H109&lt;13.278),G109&gt;=0.107,(G109&lt;0.487),(D109&lt;2.45),(A109&lt;7.45),D109&gt;=1.75),-0.009,IF(AND(H109&gt;=13.278,G109&gt;=0.107,(G109&lt;0.487),(D109&lt;2.45),(A109&lt;7.45),D109&gt;=1.75),0.017,IF(AND((D109&lt;2.35),(G109&lt;0.571),G109&gt;=0.487,(D109&lt;2.45),(A109&lt;7.45),D109&gt;=1.75),0.053,IF(AND(D109&gt;=2.35,(G109&lt;0.571),G109&gt;=0.487,(D109&lt;2.45),(A109&lt;7.45),D109&gt;=1.75),0.009,IF(AND((G109&lt;0.779),G109&gt;=0.571,G109&gt;=0.487,(D109&lt;2.45),(A109&lt;7.45),D109&gt;=1.75),0.006,IF(AND(G109&gt;=0.779,G109&gt;=0.571,G109&gt;=0.487,(D109&lt;2.45),(A109&lt;7.45),D109&gt;=1.75),0.016,"shouldnthappen")))))))))))))))))))))))))))))</f>
        <v>0.015</v>
      </c>
      <c r="AA109" s="1" t="n">
        <f aca="false">IF(AND((A109&lt;7.8),A109&gt;=7.45,D109&gt;=1.75),0.051,IF(AND(A109&gt;=7.8,A109&gt;=7.45,D109&gt;=1.75),0.01,IF(AND(B109&gt;=3.35,B109&gt;=3.25,(A109&lt;7.45),D109&gt;=1.75),0.016,IF(AND((H109&lt;8.308),(D109&lt;0.15),(H109&lt;13.655),(D109&lt;0.35),(D109&lt;1.75)),0.009,IF(AND((H109&lt;14.529),(G109&lt;0.293),H109&gt;=13.655,(D109&lt;0.35),(D109&lt;1.75)),0.011,IF(AND(H109&gt;=14.529,(G109&lt;0.293),H109&gt;=13.655,(D109&lt;0.35),(D109&lt;1.75)),0.001,IF(AND(D109&gt;=0.25,G109&gt;=0.293,H109&gt;=13.655,(D109&lt;0.35),(D109&lt;1.75)),-0.004,IF(AND(H109&gt;=10.635,(H109&lt;10.696),(H109&lt;13.906),D109&gt;=0.35,(D109&lt;1.75)),0.036,IF(AND(G109&gt;=0.833,H109&gt;=10.696,(H109&lt;13.906),D109&gt;=0.35,(D109&lt;1.75)),0.016,IF(AND((A109&lt;6.65),(G109&lt;0.247),H109&gt;=13.906,D109&gt;=0.35,(D109&lt;1.75)),-0.008,IF(AND(A109&gt;=6.65,(G109&lt;0.247),H109&gt;=13.906,D109&gt;=0.35,(D109&lt;1.75)),0.011,IF(AND((B109&lt;2.45),G109&gt;=0.247,H109&gt;=13.906,D109&gt;=0.35,(D109&lt;1.75)),0,IF(AND((D109&lt;1.85),(B109&lt;2.95),(B109&lt;3.25),(A109&lt;7.45),D109&gt;=1.75),0.033,IF(AND((G109&lt;0.428),(B109&lt;3.35),B109&gt;=3.25,(A109&lt;7.45),D109&gt;=1.75),0.009,IF(AND(G109&gt;=0.428,(B109&lt;3.35),B109&gt;=3.25,(A109&lt;7.45),D109&gt;=1.75),0.042,IF(AND((A109&lt;4.6),H109&gt;=8.308,(D109&lt;0.15),(H109&lt;13.655),(D109&lt;0.35),(D109&lt;1.75)),0.003,IF(AND(A109&gt;=4.6,H109&gt;=8.308,(D109&lt;0.15),(H109&lt;13.655),(D109&lt;0.35),(D109&lt;1.75)),0,IF(AND((H109&lt;8.834),(A109&lt;5.05),D109&gt;=0.15,(H109&lt;13.655),(D109&lt;0.35),(D109&lt;1.75)),0.002,IF(AND(H109&gt;=8.834,(A109&lt;5.05),D109&gt;=0.15,(H109&lt;13.655),(D109&lt;0.35),(D109&lt;1.75)),-0.008,IF(AND((A109&lt;5.45),A109&gt;=5.05,D109&gt;=0.15,(H109&lt;13.655),(D109&lt;0.35),(D109&lt;1.75)),0.003,IF(AND(A109&gt;=5.45,A109&gt;=5.05,D109&gt;=0.15,(H109&lt;13.655),(D109&lt;0.35),(D109&lt;1.75)),-0.002,IF(AND((A109&lt;5.3),(D109&lt;0.25),G109&gt;=0.293,H109&gt;=13.655,(D109&lt;0.35),(D109&lt;1.75)),0.007,IF(AND(A109&gt;=5.3,(D109&lt;0.25),G109&gt;=0.293,H109&gt;=13.655,(D109&lt;0.35),(D109&lt;1.75)),0.001,IF(AND((H109&lt;7.309),(H109&lt;10.635),(H109&lt;10.696),(H109&lt;13.906),D109&gt;=0.35,(D109&lt;1.75)),0.014,IF(AND(H109&gt;=7.309,(H109&lt;10.635),(H109&lt;10.696),(H109&lt;13.906),D109&gt;=0.35,(D109&lt;1.75)),0.006,IF(AND((H109&lt;12.093),(G109&lt;0.833),H109&gt;=10.696,(H109&lt;13.906),D109&gt;=0.35,(D109&lt;1.75)),-0.01,IF(AND(H109&gt;=12.093,(G109&lt;0.833),H109&gt;=10.696,(H109&lt;13.906),D109&gt;=0.35,(D109&lt;1.75)),0.004,IF(AND((G109&lt;0.823),B109&gt;=2.45,G109&gt;=0.247,H109&gt;=13.906,D109&gt;=0.35,(D109&lt;1.75)),0.026,IF(AND(G109&gt;=0.823,B109&gt;=2.45,G109&gt;=0.247,H109&gt;=13.906,D109&gt;=0.35,(D109&lt;1.75)),0.006,IF(AND((H109&lt;11.121),D109&gt;=1.85,(B109&lt;2.95),(B109&lt;3.25),(A109&lt;7.45),D109&gt;=1.75),0.013,IF(AND(H109&gt;=11.121,D109&gt;=1.85,(B109&lt;2.95),(B109&lt;3.25),(A109&lt;7.45),D109&gt;=1.75),0.005,IF(AND((A109&lt;6.05),(A109&lt;6.45),B109&gt;=2.95,(B109&lt;3.25),(A109&lt;7.45),D109&gt;=1.75),0.001,IF(AND(A109&gt;=6.05,(A109&lt;6.45),B109&gt;=2.95,(B109&lt;3.25),(A109&lt;7.45),D109&gt;=1.75),-0.005,IF(AND((G109&lt;0.42),A109&gt;=6.45,B109&gt;=2.95,(B109&lt;3.25),(A109&lt;7.45),D109&gt;=1.75),0.004,IF(AND(G109&gt;=0.42,A109&gt;=6.45,B109&gt;=2.95,(B109&lt;3.25),(A109&lt;7.45),D109&gt;=1.75),0.019,"shouldnthappen")))))))))))))))))))))))))))))))))))</f>
        <v>0.014</v>
      </c>
      <c r="AB109" s="1" t="n">
        <f aca="false">+ 0.5</f>
        <v>0.5</v>
      </c>
    </row>
    <row r="110" customFormat="false" ht="13.8" hidden="false" customHeight="false" outlineLevel="0" collapsed="false">
      <c r="A110" s="11" t="n">
        <v>7.3</v>
      </c>
      <c r="B110" s="1" t="n">
        <v>2.9</v>
      </c>
      <c r="C110" s="1" t="n">
        <v>6.3</v>
      </c>
      <c r="D110" s="1" t="n">
        <v>1.8</v>
      </c>
      <c r="E110" s="1" t="s">
        <v>93</v>
      </c>
      <c r="F110" s="1" t="n">
        <v>3</v>
      </c>
      <c r="G110" s="1" t="n">
        <v>0.790291209472343</v>
      </c>
      <c r="H110" s="18" t="n">
        <v>8.94581207791343</v>
      </c>
      <c r="I110" s="1" t="n">
        <f aca="false">C110</f>
        <v>6.3</v>
      </c>
      <c r="J110" s="1" t="n">
        <f aca="false">SUM(M110:AB110)</f>
        <v>6.25</v>
      </c>
      <c r="K110" s="15" t="n">
        <f aca="false">1-SQRT(VAR(M110:AB110, I110)) / AVERAGE(M110:AB110)</f>
        <v>-2.80187684157366</v>
      </c>
      <c r="L110" s="1" t="n">
        <f aca="false">(J110-I110)/I110</f>
        <v>-0.00793650793650791</v>
      </c>
      <c r="M110" s="1" t="n">
        <f aca="false">IF(AND((H110&lt;5.245),(D110&lt;0.8)),0.075,IF(AND(H110&gt;=5.245,(D110&lt;0.8)),0.279,IF(AND((D110&lt;1.45),D110&gt;=0.8),1.043,IF(AND(D110&gt;=1.45,D110&gt;=0.8),1.423,"shouldnthappen"))))</f>
        <v>1.423</v>
      </c>
      <c r="N110" s="1" t="n">
        <f aca="false">IF(AND((A110&lt;4.35),(D110&lt;0.8)),0.048,IF(AND(A110&gt;=4.35,(D110&lt;0.8)),0.198,IF(AND(F110&gt;=2.5,D110&gt;=0.8),1.048,IF(AND((A110&lt;5.15),(F110&lt;2.5),D110&gt;=0.8),0.321,IF(AND(A110&gt;=5.15,(F110&lt;2.5),D110&gt;=0.8),0.783,"shouldnthappen")))))</f>
        <v>1.048</v>
      </c>
      <c r="O110" s="1" t="n">
        <f aca="false">IF(AND((H110&lt;5.245),(D110&lt;0.8)),0.034,IF(AND((A110&lt;5.9),D110&gt;=0.8),0.489,IF(AND(A110&gt;=5.9,D110&gt;=0.8),0.721,IF(AND((A110&lt;4.35),H110&gt;=5.245,(D110&lt;0.8)),0.041,IF(AND(A110&gt;=4.35,H110&gt;=5.245,(D110&lt;0.8)),0.142,"shouldnthappen")))))</f>
        <v>0.721</v>
      </c>
      <c r="P110" s="1" t="n">
        <f aca="false">IF(AND((B110&lt;2.8),(D110&lt;1.15)),0.244,IF(AND((D110&lt;1.75),D110&gt;=1.15),0.396,IF(AND(D110&gt;=1.75,D110&gt;=1.15),0.554,IF(AND((A110&lt;5.05),B110&gt;=2.8,(D110&lt;1.15)),0.078,IF(AND((H110&lt;14.877),A110&gt;=5.05,B110&gt;=2.8,(D110&lt;1.15)),0.118,IF(AND(H110&gt;=14.877,A110&gt;=5.05,B110&gt;=2.8,(D110&lt;1.15)),0.027,"shouldnthappen"))))))</f>
        <v>0.554</v>
      </c>
      <c r="Q110" s="1" t="n">
        <f aca="false">IF(AND(D110&gt;=0.45,(D110&lt;1.15)),0.17,IF(AND(A110&gt;=7.1,D110&gt;=1.15),0.539,IF(AND((A110&lt;6.25),(A110&lt;7.1),D110&gt;=1.15),0.258,IF(AND(A110&gt;=6.25,(A110&lt;7.1),D110&gt;=1.15),0.344,IF(AND(G110&gt;=0.418,(A110&lt;5.05),(D110&lt;0.45),(D110&lt;1.15)),0.033,IF(AND((H110&lt;14.494),(G110&lt;0.418),(A110&lt;5.05),(D110&lt;0.45),(D110&lt;1.15)),0.061,IF(AND(H110&gt;=14.494,(G110&lt;0.418),(A110&lt;5.05),(D110&lt;0.45),(D110&lt;1.15)),0.015,IF(AND(H110&gt;=14.877,(B110&lt;3.85),A110&gt;=5.05,(D110&lt;0.45),(D110&lt;1.15)),0.023,IF(AND((B110&lt;4),B110&gt;=3.85,A110&gt;=5.05,(D110&lt;0.45),(D110&lt;1.15)),0.009,IF(AND(B110&gt;=4,B110&gt;=3.85,A110&gt;=5.05,(D110&lt;0.45),(D110&lt;1.15)),0.052,IF(AND((G110&lt;0.05),(H110&lt;14.877),(B110&lt;3.85),A110&gt;=5.05,(D110&lt;0.45),(D110&lt;1.15)),0.024,IF(AND(G110&gt;=0.05,(H110&lt;14.877),(B110&lt;3.85),A110&gt;=5.05,(D110&lt;0.45),(D110&lt;1.15)),0.091,"shouldnthappen"))))))))))))</f>
        <v>0.539</v>
      </c>
      <c r="R110" s="1" t="n">
        <f aca="false">IF(AND(A110&gt;=7.1,D110&gt;=0.8),0.401,IF(AND((A110&lt;4.5),(G110&lt;0.905),(D110&lt;0.8)),0.024,IF(AND((H110&lt;9.966),G110&gt;=0.905,(D110&lt;0.8)),0.094,IF(AND(H110&gt;=9.966,G110&gt;=0.905,(D110&lt;0.8)),0.026,IF(AND(D110&gt;=2.05,(A110&lt;7.1),D110&gt;=0.8),0.277,IF(AND((H110&lt;5.523),A110&gt;=4.5,(G110&lt;0.905),(D110&lt;0.8)),0.012,IF(AND(H110&gt;=5.523,A110&gt;=4.5,(G110&lt;0.905),(D110&lt;0.8)),0.049,IF(AND((A110&lt;5.3),(D110&lt;2.05),(A110&lt;7.1),D110&gt;=0.8),0.095,IF(AND(A110&gt;=5.3,(D110&lt;2.05),(A110&lt;7.1),D110&gt;=0.8),0.196,"shouldnthappen")))))))))</f>
        <v>0.401</v>
      </c>
      <c r="S110" s="1" t="n">
        <f aca="false">IF(AND(A110&gt;=7.1,D110&gt;=1.35),0.298,IF(AND(G110&gt;=0.905,(D110&lt;0.8),(D110&lt;1.35)),0.068,IF(AND(H110&gt;=9.386,D110&gt;=0.8,(D110&lt;1.35)),0.126,IF(AND((H110&lt;7.426),(H110&lt;9.386),D110&gt;=0.8,(D110&lt;1.35)),0.091,IF(AND((A110&lt;5.3),(G110&lt;0.905),(A110&lt;7.1),D110&gt;=1.35),0.063,IF(AND((D110&lt;2.05),G110&gt;=0.905,(A110&lt;7.1),D110&gt;=1.35),0.015,IF(AND(D110&gt;=2.05,G110&gt;=0.905,(A110&lt;7.1),D110&gt;=1.35),0.089,IF(AND((H110&lt;10.505),(H110&lt;14.344),(G110&lt;0.905),(D110&lt;0.8),(D110&lt;1.35)),0.035,IF(AND((A110&lt;4.85),H110&gt;=14.344,(G110&lt;0.905),(D110&lt;0.8),(D110&lt;1.35)),0.006,IF(AND((B110&lt;2.75),H110&gt;=7.426,(H110&lt;9.386),D110&gt;=0.8,(D110&lt;1.35)),0.021,IF(AND(B110&gt;=2.75,H110&gt;=7.426,(H110&lt;9.386),D110&gt;=0.8,(D110&lt;1.35)),-0.01,IF(AND((B110&lt;2.35),A110&gt;=5.3,(G110&lt;0.905),(A110&lt;7.1),D110&gt;=1.35),0.068,IF(AND(B110&gt;=2.35,A110&gt;=5.3,(G110&lt;0.905),(A110&lt;7.1),D110&gt;=1.35),0.181,IF(AND((H110&lt;11.731),H110&gt;=10.505,(H110&lt;14.344),(G110&lt;0.905),(D110&lt;0.8),(D110&lt;1.35)),0.004,IF(AND(H110&gt;=11.731,H110&gt;=10.505,(H110&lt;14.344),(G110&lt;0.905),(D110&lt;0.8),(D110&lt;1.35)),0.024,IF(AND((H110&lt;14.877),A110&gt;=4.85,H110&gt;=14.344,(G110&lt;0.905),(D110&lt;0.8),(D110&lt;1.35)),0.063,IF(AND(H110&gt;=14.877,A110&gt;=4.85,H110&gt;=14.344,(G110&lt;0.905),(D110&lt;0.8),(D110&lt;1.35)),0.012,"shouldnthappen")))))))))))))))))</f>
        <v>0.298</v>
      </c>
      <c r="T110" s="1" t="n">
        <f aca="false">IF(AND(D110&gt;=0.45,(A110&lt;5.65)),0.067,IF(AND(A110&gt;=7.25,A110&gt;=5.65),0.244,IF(AND((H110&lt;9.966),G110&gt;=0.905,(D110&lt;0.45),(A110&lt;5.65)),0.062,IF(AND(H110&gt;=9.966,G110&gt;=0.905,(D110&lt;0.45),(A110&lt;5.65)),0.012,IF(AND((G110&lt;0.948),D110&gt;=2.05,(A110&lt;7.25),A110&gt;=5.65),0.157,IF(AND(G110&gt;=0.948,D110&gt;=2.05,(A110&lt;7.25),A110&gt;=5.65),0.037,IF(AND(G110&gt;=0.422,(B110&lt;3.15),(G110&lt;0.905),(D110&lt;0.45),(A110&lt;5.65)),0.011,IF(AND((D110&lt;0.25),(G110&lt;0.422),(B110&lt;3.15),(G110&lt;0.905),(D110&lt;0.45),(A110&lt;5.65)),0.04,IF(AND(D110&gt;=0.25,(G110&lt;0.422),(B110&lt;3.15),(G110&lt;0.905),(D110&lt;0.45),(A110&lt;5.65)),0.009,IF(AND((A110&lt;4.85),(B110&lt;3.25),B110&gt;=3.15,(G110&lt;0.905),(D110&lt;0.45),(A110&lt;5.65)),0.008,IF(AND(A110&gt;=4.85,(B110&lt;3.25),B110&gt;=3.15,(G110&lt;0.905),(D110&lt;0.45),(A110&lt;5.65)),-0.017,IF(AND((D110&lt;0.25),B110&gt;=3.25,B110&gt;=3.15,(G110&lt;0.905),(D110&lt;0.45),(A110&lt;5.65)),0.022,IF(AND(D110&gt;=0.25,B110&gt;=3.25,B110&gt;=3.15,(G110&lt;0.905),(D110&lt;0.45),(A110&lt;5.65)),0.009,IF(AND((F110&lt;2.5),(H110&lt;7.692),(G110&lt;0.644),(D110&lt;2.05),(A110&lt;7.25),A110&gt;=5.65),0.018,IF(AND(F110&gt;=2.5,(H110&lt;7.692),(G110&lt;0.644),(D110&lt;2.05),(A110&lt;7.25),A110&gt;=5.65),0.068,IF(AND((B110&lt;2.35),H110&gt;=7.692,(G110&lt;0.644),(D110&lt;2.05),(A110&lt;7.25),A110&gt;=5.65),0.023,IF(AND(B110&gt;=2.35,H110&gt;=7.692,(G110&lt;0.644),(D110&lt;2.05),(A110&lt;7.25),A110&gt;=5.65),0.125,IF(AND((G110&lt;0.766),(G110&lt;0.85),G110&gt;=0.644,(D110&lt;2.05),(A110&lt;7.25),A110&gt;=5.65),0.055,IF(AND(G110&gt;=0.766,(G110&lt;0.85),G110&gt;=0.644,(D110&lt;2.05),(A110&lt;7.25),A110&gt;=5.65),-0,IF(AND((B110&lt;2.95),G110&gt;=0.85,G110&gt;=0.644,(D110&lt;2.05),(A110&lt;7.25),A110&gt;=5.65),0.098,IF(AND(B110&gt;=2.95,G110&gt;=0.85,G110&gt;=0.644,(D110&lt;2.05),(A110&lt;7.25),A110&gt;=5.65),0.013,"shouldnthappen")))))))))))))))))))))</f>
        <v>0.244</v>
      </c>
      <c r="U110" s="1" t="n">
        <f aca="false">IF(AND(A110&gt;=7.25,D110&gt;=1.25),0.186,IF(AND((G110&lt;0.13),D110&gt;=0.35,(D110&lt;1.25)),-0.004,IF(AND(H110&gt;=14.246,(H110&lt;14.344),(D110&lt;0.35),(D110&lt;1.25)),-0.002,IF(AND((A110&lt;4.85),H110&gt;=14.344,(D110&lt;0.35),(D110&lt;1.25)),0.004,IF(AND(G110&gt;=0.446,(G110&lt;0.644),(A110&lt;7.25),D110&gt;=1.25),0.138,IF(AND(A110&gt;=5.45,(H110&lt;14.246),(H110&lt;14.344),(D110&lt;0.35),(D110&lt;1.25)),0.001,IF(AND((H110&lt;14.877),A110&gt;=4.85,H110&gt;=14.344,(D110&lt;0.35),(D110&lt;1.25)),0.035,IF(AND(H110&gt;=14.877,A110&gt;=4.85,H110&gt;=14.344,(D110&lt;0.35),(D110&lt;1.25)),0.007,IF(AND((B110&lt;3.35),H110&gt;=9.448,G110&gt;=0.13,D110&gt;=0.35,(D110&lt;1.25)),0.053,IF(AND(B110&gt;=3.35,H110&gt;=9.448,G110&gt;=0.13,D110&gt;=0.35,(D110&lt;1.25)),0.017,IF(AND((G110&lt;0.44),(G110&lt;0.446),(G110&lt;0.644),(A110&lt;7.25),D110&gt;=1.25),0.079,IF(AND(G110&gt;=0.44,(G110&lt;0.446),(G110&lt;0.644),(A110&lt;7.25),D110&gt;=1.25),0.02,IF(AND((A110&lt;5.95),(G110&lt;0.724),G110&gt;=0.644,(A110&lt;7.25),D110&gt;=1.25),-0.018,IF(AND(A110&gt;=5.95,(G110&lt;0.724),G110&gt;=0.644,(A110&lt;7.25),D110&gt;=1.25),0.027,IF(AND(A110&gt;=6.15,G110&gt;=0.724,G110&gt;=0.644,(A110&lt;7.25),D110&gt;=1.25),0.093,IF(AND((A110&lt;5.05),(A110&lt;5.45),(H110&lt;14.246),(H110&lt;14.344),(D110&lt;0.35),(D110&lt;1.25)),0.011,IF(AND(A110&gt;=5.05,(A110&lt;5.45),(H110&lt;14.246),(H110&lt;14.344),(D110&lt;0.35),(D110&lt;1.25)),0.021,IF(AND((A110&lt;5.4),(B110&lt;3.15),(H110&lt;9.448),G110&gt;=0.13,D110&gt;=0.35,(D110&lt;1.25)),0.007,IF(AND(A110&gt;=5.4,(B110&lt;3.15),(H110&lt;9.448),G110&gt;=0.13,D110&gt;=0.35,(D110&lt;1.25)),-0.011,IF(AND((B110&lt;3.75),B110&gt;=3.15,(H110&lt;9.448),G110&gt;=0.13,D110&gt;=0.35,(D110&lt;1.25)),0.012,IF(AND(B110&gt;=3.75,B110&gt;=3.15,(H110&lt;9.448),G110&gt;=0.13,D110&gt;=0.35,(D110&lt;1.25)),0.046,IF(AND((A110&lt;5.9),(A110&lt;6.15),G110&gt;=0.724,G110&gt;=0.644,(A110&lt;7.25),D110&gt;=1.25),0.06,IF(AND(A110&gt;=5.9,(A110&lt;6.15),G110&gt;=0.724,G110&gt;=0.644,(A110&lt;7.25),D110&gt;=1.25),0.005,"shouldnthappen")))))))))))))))))))))))</f>
        <v>0.186</v>
      </c>
      <c r="V110" s="1" t="n">
        <f aca="false">IF(AND(H110&gt;=15.155,(D110&lt;1.55)),0.084,IF(AND(A110&gt;=7.25,D110&gt;=1.55),0.141,IF(AND((G110&lt;0.043),D110&gt;=1.05,(H110&lt;15.155),(D110&lt;1.55)),-0.007,IF(AND(D110&gt;=1.85,G110&gt;=0.755,(A110&lt;7.25),D110&gt;=1.55),0.051,IF(AND((H110&lt;9.966),G110&gt;=0.905,(D110&lt;1.05),(H110&lt;15.155),(D110&lt;1.55)),0.043,IF(AND(H110&gt;=9.966,G110&gt;=0.905,(D110&lt;1.05),(H110&lt;15.155),(D110&lt;1.55)),0.007,IF(AND((G110&lt;0.278),(G110&lt;0.361),(G110&lt;0.755),(A110&lt;7.25),D110&gt;=1.55),0.08,IF(AND((A110&lt;5.8),G110&gt;=0.361,(G110&lt;0.755),(A110&lt;7.25),D110&gt;=1.55),0.019,IF(AND((A110&lt;6.05),(D110&lt;1.85),G110&gt;=0.755,(A110&lt;7.25),D110&gt;=1.55),0.01,IF(AND(A110&gt;=6.05,(D110&lt;1.85),G110&gt;=0.755,(A110&lt;7.25),D110&gt;=1.55),0.002,IF(AND((G110&lt;0.486),(B110&lt;3.15),(G110&lt;0.905),(D110&lt;1.05),(H110&lt;15.155),(D110&lt;1.55)),0.026,IF(AND(G110&gt;=0.486,(B110&lt;3.15),(G110&lt;0.905),(D110&lt;1.05),(H110&lt;15.155),(D110&lt;1.55)),0.001,IF(AND((B110&lt;3.25),B110&gt;=3.15,(G110&lt;0.905),(D110&lt;1.05),(H110&lt;15.155),(D110&lt;1.55)),-0.003,IF(AND(B110&gt;=3.25,B110&gt;=3.15,(G110&lt;0.905),(D110&lt;1.05),(H110&lt;15.155),(D110&lt;1.55)),0.012,IF(AND((H110&lt;7.426),(H110&lt;8.769),G110&gt;=0.043,D110&gt;=1.05,(H110&lt;15.155),(D110&lt;1.55)),0.041,IF(AND(H110&gt;=7.426,(H110&lt;8.769),G110&gt;=0.043,D110&gt;=1.05,(H110&lt;15.155),(D110&lt;1.55)),-0.008,IF(AND((H110&lt;10.696),H110&gt;=8.769,G110&gt;=0.043,D110&gt;=1.05,(H110&lt;15.155),(D110&lt;1.55)),0.069,IF(AND(H110&gt;=10.696,H110&gt;=8.769,G110&gt;=0.043,D110&gt;=1.05,(H110&lt;15.155),(D110&lt;1.55)),0.033,IF(AND((D110&lt;2.2),G110&gt;=0.278,(G110&lt;0.361),(G110&lt;0.755),(A110&lt;7.25),D110&gt;=1.55),0.022,IF(AND(D110&gt;=2.2,G110&gt;=0.278,(G110&lt;0.361),(G110&lt;0.755),(A110&lt;7.25),D110&gt;=1.55),-0.027,IF(AND((H110&lt;12.626),A110&gt;=5.8,G110&gt;=0.361,(G110&lt;0.755),(A110&lt;7.25),D110&gt;=1.55),0.126,IF(AND(H110&gt;=12.626,A110&gt;=5.8,G110&gt;=0.361,(G110&lt;0.755),(A110&lt;7.25),D110&gt;=1.55),0.065,"shouldnthappen"))))))))))))))))))))))</f>
        <v>0.141</v>
      </c>
      <c r="W110" s="1" t="n">
        <f aca="false">IF(AND(H110&gt;=15.155,(D110&lt;1.55)),0.064,IF(AND(A110&gt;=7.45,D110&gt;=1.55),0.115,IF(AND(B110&gt;=3.15,(H110&lt;10.257),(A110&lt;7.45),D110&gt;=1.55),0.097,IF(AND((A110&lt;4.85),H110&gt;=14.344,(D110&lt;0.35),(H110&lt;15.155),(D110&lt;1.55)),0.003,IF(AND(A110&gt;=6.05,(G110&lt;0.169),D110&gt;=0.35,(H110&lt;15.155),(D110&lt;1.55)),-0.008,IF(AND((G110&lt;0.181),G110&gt;=0.169,D110&gt;=0.35,(H110&lt;15.155),(D110&lt;1.55)),0.065,IF(AND(B110&gt;=3.05,(B110&lt;3.15),(H110&lt;10.257),(A110&lt;7.45),D110&gt;=1.55),-0.023,IF(AND(H110&gt;=11.854,(G110&lt;0.613),H110&gt;=10.257,(A110&lt;7.45),D110&gt;=1.55),0.068,IF(AND((D110&lt;0.25),(B110&lt;3.15),(H110&lt;14.344),(D110&lt;0.35),(H110&lt;15.155),(D110&lt;1.55)),0.014,IF(AND(D110&gt;=0.25,(B110&lt;3.15),(H110&lt;14.344),(D110&lt;0.35),(H110&lt;15.155),(D110&lt;1.55)),0.002,IF(AND((A110&lt;5.05),B110&gt;=3.15,(H110&lt;14.344),(D110&lt;0.35),(H110&lt;15.155),(D110&lt;1.55)),-0.001,IF(AND(A110&gt;=5.05,B110&gt;=3.15,(H110&lt;14.344),(D110&lt;0.35),(H110&lt;15.155),(D110&lt;1.55)),0.009,IF(AND((H110&lt;14.877),A110&gt;=4.85,H110&gt;=14.344,(D110&lt;0.35),(H110&lt;15.155),(D110&lt;1.55)),0.023,IF(AND(H110&gt;=14.877,A110&gt;=4.85,H110&gt;=14.344,(D110&lt;0.35),(H110&lt;15.155),(D110&lt;1.55)),0.004,IF(AND((H110&lt;13.602),(A110&lt;6.05),(G110&lt;0.169),D110&gt;=0.35,(H110&lt;15.155),(D110&lt;1.55)),0.023,IF(AND(H110&gt;=13.602,(A110&lt;6.05),(G110&lt;0.169),D110&gt;=0.35,(H110&lt;15.155),(D110&lt;1.55)),-0.006,IF(AND((B110&lt;2.95),G110&gt;=0.181,G110&gt;=0.169,D110&gt;=0.35,(H110&lt;15.155),(D110&lt;1.55)),0.019,IF(AND(B110&gt;=2.95,G110&gt;=0.181,G110&gt;=0.169,D110&gt;=0.35,(H110&lt;15.155),(D110&lt;1.55)),0.034,IF(AND((A110&lt;5.35),(B110&lt;3.05),(B110&lt;3.15),(H110&lt;10.257),(A110&lt;7.45),D110&gt;=1.55),0.009,IF(AND(A110&gt;=5.35,(B110&lt;3.05),(B110&lt;3.15),(H110&lt;10.257),(A110&lt;7.45),D110&gt;=1.55),0.058,IF(AND((B110&lt;2.9),(H110&lt;11.854),(G110&lt;0.613),H110&gt;=10.257,(A110&lt;7.45),D110&gt;=1.55),0.037,IF(AND(B110&gt;=2.9,(H110&lt;11.854),(G110&lt;0.613),H110&gt;=10.257,(A110&lt;7.45),D110&gt;=1.55),-0.005,IF(AND((A110&lt;6.4),(G110&lt;0.711),G110&gt;=0.613,H110&gt;=10.257,(A110&lt;7.45),D110&gt;=1.55),0.001,IF(AND(A110&gt;=6.4,(G110&lt;0.711),G110&gt;=0.613,H110&gt;=10.257,(A110&lt;7.45),D110&gt;=1.55),-0.002,IF(AND((D110&lt;1.9),G110&gt;=0.711,G110&gt;=0.613,H110&gt;=10.257,(A110&lt;7.45),D110&gt;=1.55),0.007,IF(AND(D110&gt;=1.9,G110&gt;=0.711,G110&gt;=0.613,H110&gt;=10.257,(A110&lt;7.45),D110&gt;=1.55),0.023,"shouldnthappen"))))))))))))))))))))))))))</f>
        <v>0.058</v>
      </c>
      <c r="X110" s="1" t="n">
        <f aca="false">IF(AND(H110&gt;=15.155,(F110&lt;2.5)),0.049,IF(AND(A110&gt;=7.45,F110&gt;=2.5),0.089,IF(AND((G110&lt;0.107),(G110&lt;0.364),(A110&lt;7.45),F110&gt;=2.5),0.055,IF(AND(A110&gt;=5.75,(G110&lt;0.572),(D110&lt;1.25),(H110&lt;15.155),(F110&lt;2.5)),-0.018,IF(AND((A110&lt;5.7),(H110&lt;12.626),G110&gt;=0.364,(A110&lt;7.45),F110&gt;=2.5),0.012,IF(AND(A110&gt;=5.7,(H110&lt;12.626),G110&gt;=0.364,(A110&lt;7.45),F110&gt;=2.5),0.065,IF(AND((G110&lt;0.628),H110&gt;=12.626,G110&gt;=0.364,(A110&lt;7.45),F110&gt;=2.5),0.047,IF(AND((G110&lt;0.545),(A110&lt;5.75),(G110&lt;0.572),(D110&lt;1.25),(H110&lt;15.155),(F110&lt;2.5)),0.007,IF(AND(G110&gt;=0.545,(A110&lt;5.75),(G110&lt;0.572),(D110&lt;1.25),(H110&lt;15.155),(F110&lt;2.5)),-0.009,IF(AND((D110&lt;0.3),(H110&lt;11.788),G110&gt;=0.572,(D110&lt;1.25),(H110&lt;15.155),(F110&lt;2.5)),0.01,IF(AND(D110&gt;=0.3,(H110&lt;11.788),G110&gt;=0.572,(D110&lt;1.25),(H110&lt;15.155),(F110&lt;2.5)),0.03,IF(AND((A110&lt;4.75),H110&gt;=11.788,G110&gt;=0.572,(D110&lt;1.25),(H110&lt;15.155),(F110&lt;2.5)),0.001,IF(AND(A110&gt;=4.75,H110&gt;=11.788,G110&gt;=0.572,(D110&lt;1.25),(H110&lt;15.155),(F110&lt;2.5)),0.01,IF(AND((A110&lt;5.5),(A110&lt;6.15),(G110&lt;0.652),D110&gt;=1.25,(H110&lt;15.155),(F110&lt;2.5)),0.014,IF(AND(A110&gt;=5.5,(A110&lt;6.15),(G110&lt;0.652),D110&gt;=1.25,(H110&lt;15.155),(F110&lt;2.5)),0.049,IF(AND((H110&lt;12.206),A110&gt;=6.15,(G110&lt;0.652),D110&gt;=1.25,(H110&lt;15.155),(F110&lt;2.5)),-0.009,IF(AND(H110&gt;=12.206,A110&gt;=6.15,(G110&lt;0.652),D110&gt;=1.25,(H110&lt;15.155),(F110&lt;2.5)),0.021,IF(AND((A110&lt;5.55),(A110&lt;6.2),G110&gt;=0.652,D110&gt;=1.25,(H110&lt;15.155),(F110&lt;2.5)),0.011,IF(AND(A110&gt;=5.55,(A110&lt;6.2),G110&gt;=0.652,D110&gt;=1.25,(H110&lt;15.155),(F110&lt;2.5)),-0.019,IF(AND((B110&lt;3.2),A110&gt;=6.2,G110&gt;=0.652,D110&gt;=1.25,(H110&lt;15.155),(F110&lt;2.5)),0.025,IF(AND(B110&gt;=3.2,A110&gt;=6.2,G110&gt;=0.652,D110&gt;=1.25,(H110&lt;15.155),(F110&lt;2.5)),0.001,IF(AND((G110&lt;0.183),(G110&lt;0.301),G110&gt;=0.107,(G110&lt;0.364),(A110&lt;7.45),F110&gt;=2.5),-0.009,IF(AND(G110&gt;=0.183,(G110&lt;0.301),G110&gt;=0.107,(G110&lt;0.364),(A110&lt;7.45),F110&gt;=2.5),0.022,IF(AND((D110&lt;2.2),G110&gt;=0.301,G110&gt;=0.107,(G110&lt;0.364),(A110&lt;7.45),F110&gt;=2.5),0.004,IF(AND(D110&gt;=2.2,G110&gt;=0.301,G110&gt;=0.107,(G110&lt;0.364),(A110&lt;7.45),F110&gt;=2.5),-0.02,IF(AND((G110&lt;0.787),G110&gt;=0.628,H110&gt;=12.626,G110&gt;=0.364,(A110&lt;7.45),F110&gt;=2.5),-0.001,IF(AND(G110&gt;=0.787,G110&gt;=0.628,H110&gt;=12.626,G110&gt;=0.364,(A110&lt;7.45),F110&gt;=2.5),0.016,"shouldnthappen")))))))))))))))))))))))))))</f>
        <v>0.065</v>
      </c>
      <c r="Y110" s="1" t="n">
        <f aca="false">IF(AND(H110&gt;=15.155,(D110&lt;1.55)),0.037,IF(AND(D110&gt;=2.45,(A110&lt;7.45),D110&gt;=1.55),0.054,IF(AND((A110&lt;7.8),A110&gt;=7.45,D110&gt;=1.55),0.078,IF(AND(A110&gt;=7.8,A110&gt;=7.45,D110&gt;=1.55),0.021,IF(AND(A110&gt;=6.2,G110&gt;=0.68,D110&gt;=1.25,(H110&lt;15.155),(D110&lt;1.55)),0.019,IF(AND((B110&lt;2.65),(A110&lt;4.95),(G110&lt;0.572),(D110&lt;1.25),(H110&lt;15.155),(D110&lt;1.55)),0.021,IF(AND(B110&gt;=2.65,(A110&lt;4.95),(G110&lt;0.572),(D110&lt;1.25),(H110&lt;15.155),(D110&lt;1.55)),0.006,IF(AND((H110&lt;14.344),A110&gt;=4.95,(G110&lt;0.572),(D110&lt;1.25),(H110&lt;15.155),(D110&lt;1.55)),-0.005,IF(AND(H110&gt;=14.344,A110&gt;=4.95,(G110&lt;0.572),(D110&lt;1.25),(H110&lt;15.155),(D110&lt;1.55)),0.013,IF(AND((G110&lt;0.833),(H110&lt;11.788),G110&gt;=0.572,(D110&lt;1.25),(H110&lt;15.155),(D110&lt;1.55)),0.009,IF(AND(G110&gt;=0.833,(H110&lt;11.788),G110&gt;=0.572,(D110&lt;1.25),(H110&lt;15.155),(D110&lt;1.55)),0.024,IF(AND((A110&lt;4.75),H110&gt;=11.788,G110&gt;=0.572,(D110&lt;1.25),(H110&lt;15.155),(D110&lt;1.55)),0.001,IF(AND(A110&gt;=4.75,H110&gt;=11.788,G110&gt;=0.572,(D110&lt;1.25),(H110&lt;15.155),(D110&lt;1.55)),0.008,IF(AND((A110&lt;5.65),(A110&lt;6.15),(G110&lt;0.68),D110&gt;=1.25,(H110&lt;15.155),(D110&lt;1.55)),0.017,IF(AND(A110&gt;=5.65,(A110&lt;6.15),(G110&lt;0.68),D110&gt;=1.25,(H110&lt;15.155),(D110&lt;1.55)),0.039,IF(AND((G110&lt;0.436),A110&gt;=6.15,(G110&lt;0.68),D110&gt;=1.25,(H110&lt;15.155),(D110&lt;1.55)),-0.004,IF(AND(G110&gt;=0.436,A110&gt;=6.15,(G110&lt;0.68),D110&gt;=1.25,(H110&lt;15.155),(D110&lt;1.55)),0.022,IF(AND((A110&lt;5.55),(A110&lt;6.2),G110&gt;=0.68,D110&gt;=1.25,(H110&lt;15.155),(D110&lt;1.55)),0.009,IF(AND(A110&gt;=5.55,(A110&lt;6.2),G110&gt;=0.68,D110&gt;=1.25,(H110&lt;15.155),(D110&lt;1.55)),-0.016,IF(AND((G110&lt;0.107),(G110&lt;0.361),(G110&lt;0.613),(D110&lt;2.45),(A110&lt;7.45),D110&gt;=1.55),0.042,IF(AND(G110&gt;=0.107,(G110&lt;0.361),(G110&lt;0.613),(D110&lt;2.45),(A110&lt;7.45),D110&gt;=1.55),0.002,IF(AND((D110&lt;2.35),G110&gt;=0.361,(G110&lt;0.613),(D110&lt;2.45),(A110&lt;7.45),D110&gt;=1.55),0.051,IF(AND(D110&gt;=2.35,G110&gt;=0.361,(G110&lt;0.613),(D110&lt;2.45),(A110&lt;7.45),D110&gt;=1.55),0.016,IF(AND((A110&lt;6.4),(G110&lt;0.711),G110&gt;=0.613,(D110&lt;2.45),(A110&lt;7.45),D110&gt;=1.55),0.001,IF(AND(A110&gt;=6.4,(G110&lt;0.711),G110&gt;=0.613,(D110&lt;2.45),(A110&lt;7.45),D110&gt;=1.55),-0.002,IF(AND((B110&lt;2.95),G110&gt;=0.711,G110&gt;=0.613,(D110&lt;2.45),(A110&lt;7.45),D110&gt;=1.55),0.023,IF(AND(B110&gt;=2.95,G110&gt;=0.711,G110&gt;=0.613,(D110&lt;2.45),(A110&lt;7.45),D110&gt;=1.55),0.01,"shouldnthappen")))))))))))))))))))))))))))</f>
        <v>0.023</v>
      </c>
      <c r="Z110" s="1" t="n">
        <f aca="false">IF(AND(A110&gt;=7.45,D110&gt;=1.75),0.056,IF(AND(H110&gt;=15.059,A110&gt;=5.55,(D110&lt;1.75)),0.028,IF(AND((D110&lt;0.35),G110&gt;=0.905,(A110&lt;5.55),(D110&lt;1.75)),0.005,IF(AND(D110&gt;=0.35,G110&gt;=0.905,(A110&lt;5.55),(D110&lt;1.75)),0.026,IF(AND((H110&lt;8.711),D110&gt;=2.45,(A110&lt;7.45),D110&gt;=1.75),0.011,IF(AND(H110&gt;=8.711,D110&gt;=2.45,(A110&lt;7.45),D110&gt;=1.75),0.049,IF(AND((G110&lt;0.107),(G110&lt;0.487),(D110&lt;2.45),(A110&lt;7.45),D110&gt;=1.75),0.032,IF(AND((H110&lt;10.915),(A110&lt;4.5),(B110&lt;3.15),(G110&lt;0.905),(A110&lt;5.55),(D110&lt;1.75)),-0.001,IF(AND(H110&gt;=10.915,(A110&lt;4.5),(B110&lt;3.15),(G110&lt;0.905),(A110&lt;5.55),(D110&lt;1.75)),0.003,IF(AND((A110&lt;5.05),A110&gt;=4.5,(B110&lt;3.15),(G110&lt;0.905),(A110&lt;5.55),(D110&lt;1.75)),0.015,IF(AND(A110&gt;=5.05,A110&gt;=4.5,(B110&lt;3.15),(G110&lt;0.905),(A110&lt;5.55),(D110&lt;1.75)),0.006,IF(AND((G110&lt;0.05),(G110&lt;0.091),B110&gt;=3.15,(G110&lt;0.905),(A110&lt;5.55),(D110&lt;1.75)),0.001,IF(AND(G110&gt;=0.05,(G110&lt;0.091),B110&gt;=3.15,(G110&lt;0.905),(A110&lt;5.55),(D110&lt;1.75)),0.008,IF(AND((G110&lt;0.587),G110&gt;=0.091,B110&gt;=3.15,(G110&lt;0.905),(A110&lt;5.55),(D110&lt;1.75)),-0.003,IF(AND(G110&gt;=0.587,G110&gt;=0.091,B110&gt;=3.15,(G110&lt;0.905),(A110&lt;5.55),(D110&lt;1.75)),0.004,IF(AND((F110&lt;2.5),(B110&lt;2.85),(G110&lt;0.419),(H110&lt;15.059),A110&gt;=5.55,(D110&lt;1.75)),0.041,IF(AND(F110&gt;=2.5,(B110&lt;2.85),(G110&lt;0.419),(H110&lt;15.059),A110&gt;=5.55,(D110&lt;1.75)),0.015,IF(AND((G110&lt;0.164),B110&gt;=2.85,(G110&lt;0.419),(H110&lt;15.059),A110&gt;=5.55,(D110&lt;1.75)),0.01,IF(AND(G110&gt;=0.164,B110&gt;=2.85,(G110&lt;0.419),(H110&lt;15.059),A110&gt;=5.55,(D110&lt;1.75)),-0.001,IF(AND((B110&lt;2.55),(B110&lt;2.95),G110&gt;=0.419,(H110&lt;15.059),A110&gt;=5.55,(D110&lt;1.75)),0.014,IF(AND(B110&gt;=2.55,(B110&lt;2.95),G110&gt;=0.419,(H110&lt;15.059),A110&gt;=5.55,(D110&lt;1.75)),-0.013,IF(AND((D110&lt;1.55),B110&gt;=2.95,G110&gt;=0.419,(H110&lt;15.059),A110&gt;=5.55,(D110&lt;1.75)),0.023,IF(AND(D110&gt;=1.55,B110&gt;=2.95,G110&gt;=0.419,(H110&lt;15.059),A110&gt;=5.55,(D110&lt;1.75)),0.005,IF(AND((H110&lt;13.278),G110&gt;=0.107,(G110&lt;0.487),(D110&lt;2.45),(A110&lt;7.45),D110&gt;=1.75),-0.009,IF(AND(H110&gt;=13.278,G110&gt;=0.107,(G110&lt;0.487),(D110&lt;2.45),(A110&lt;7.45),D110&gt;=1.75),0.017,IF(AND((D110&lt;2.35),(G110&lt;0.571),G110&gt;=0.487,(D110&lt;2.45),(A110&lt;7.45),D110&gt;=1.75),0.053,IF(AND(D110&gt;=2.35,(G110&lt;0.571),G110&gt;=0.487,(D110&lt;2.45),(A110&lt;7.45),D110&gt;=1.75),0.009,IF(AND((G110&lt;0.779),G110&gt;=0.571,G110&gt;=0.487,(D110&lt;2.45),(A110&lt;7.45),D110&gt;=1.75),0.006,IF(AND(G110&gt;=0.779,G110&gt;=0.571,G110&gt;=0.487,(D110&lt;2.45),(A110&lt;7.45),D110&gt;=1.75),0.016,"shouldnthappen")))))))))))))))))))))))))))))</f>
        <v>0.016</v>
      </c>
      <c r="AA110" s="1" t="n">
        <f aca="false">IF(AND((A110&lt;7.8),A110&gt;=7.45,D110&gt;=1.75),0.051,IF(AND(A110&gt;=7.8,A110&gt;=7.45,D110&gt;=1.75),0.01,IF(AND(B110&gt;=3.35,B110&gt;=3.25,(A110&lt;7.45),D110&gt;=1.75),0.016,IF(AND((H110&lt;8.308),(D110&lt;0.15),(H110&lt;13.655),(D110&lt;0.35),(D110&lt;1.75)),0.009,IF(AND((H110&lt;14.529),(G110&lt;0.293),H110&gt;=13.655,(D110&lt;0.35),(D110&lt;1.75)),0.011,IF(AND(H110&gt;=14.529,(G110&lt;0.293),H110&gt;=13.655,(D110&lt;0.35),(D110&lt;1.75)),0.001,IF(AND(D110&gt;=0.25,G110&gt;=0.293,H110&gt;=13.655,(D110&lt;0.35),(D110&lt;1.75)),-0.004,IF(AND(H110&gt;=10.635,(H110&lt;10.696),(H110&lt;13.906),D110&gt;=0.35,(D110&lt;1.75)),0.036,IF(AND(G110&gt;=0.833,H110&gt;=10.696,(H110&lt;13.906),D110&gt;=0.35,(D110&lt;1.75)),0.016,IF(AND((A110&lt;6.65),(G110&lt;0.247),H110&gt;=13.906,D110&gt;=0.35,(D110&lt;1.75)),-0.008,IF(AND(A110&gt;=6.65,(G110&lt;0.247),H110&gt;=13.906,D110&gt;=0.35,(D110&lt;1.75)),0.011,IF(AND((B110&lt;2.45),G110&gt;=0.247,H110&gt;=13.906,D110&gt;=0.35,(D110&lt;1.75)),0,IF(AND((D110&lt;1.85),(B110&lt;2.95),(B110&lt;3.25),(A110&lt;7.45),D110&gt;=1.75),0.033,IF(AND((G110&lt;0.428),(B110&lt;3.35),B110&gt;=3.25,(A110&lt;7.45),D110&gt;=1.75),0.009,IF(AND(G110&gt;=0.428,(B110&lt;3.35),B110&gt;=3.25,(A110&lt;7.45),D110&gt;=1.75),0.042,IF(AND((A110&lt;4.6),H110&gt;=8.308,(D110&lt;0.15),(H110&lt;13.655),(D110&lt;0.35),(D110&lt;1.75)),0.003,IF(AND(A110&gt;=4.6,H110&gt;=8.308,(D110&lt;0.15),(H110&lt;13.655),(D110&lt;0.35),(D110&lt;1.75)),0,IF(AND((H110&lt;8.834),(A110&lt;5.05),D110&gt;=0.15,(H110&lt;13.655),(D110&lt;0.35),(D110&lt;1.75)),0.002,IF(AND(H110&gt;=8.834,(A110&lt;5.05),D110&gt;=0.15,(H110&lt;13.655),(D110&lt;0.35),(D110&lt;1.75)),-0.008,IF(AND((A110&lt;5.45),A110&gt;=5.05,D110&gt;=0.15,(H110&lt;13.655),(D110&lt;0.35),(D110&lt;1.75)),0.003,IF(AND(A110&gt;=5.45,A110&gt;=5.05,D110&gt;=0.15,(H110&lt;13.655),(D110&lt;0.35),(D110&lt;1.75)),-0.002,IF(AND((A110&lt;5.3),(D110&lt;0.25),G110&gt;=0.293,H110&gt;=13.655,(D110&lt;0.35),(D110&lt;1.75)),0.007,IF(AND(A110&gt;=5.3,(D110&lt;0.25),G110&gt;=0.293,H110&gt;=13.655,(D110&lt;0.35),(D110&lt;1.75)),0.001,IF(AND((H110&lt;7.309),(H110&lt;10.635),(H110&lt;10.696),(H110&lt;13.906),D110&gt;=0.35,(D110&lt;1.75)),0.014,IF(AND(H110&gt;=7.309,(H110&lt;10.635),(H110&lt;10.696),(H110&lt;13.906),D110&gt;=0.35,(D110&lt;1.75)),0.006,IF(AND((H110&lt;12.093),(G110&lt;0.833),H110&gt;=10.696,(H110&lt;13.906),D110&gt;=0.35,(D110&lt;1.75)),-0.01,IF(AND(H110&gt;=12.093,(G110&lt;0.833),H110&gt;=10.696,(H110&lt;13.906),D110&gt;=0.35,(D110&lt;1.75)),0.004,IF(AND((G110&lt;0.823),B110&gt;=2.45,G110&gt;=0.247,H110&gt;=13.906,D110&gt;=0.35,(D110&lt;1.75)),0.026,IF(AND(G110&gt;=0.823,B110&gt;=2.45,G110&gt;=0.247,H110&gt;=13.906,D110&gt;=0.35,(D110&lt;1.75)),0.006,IF(AND((H110&lt;11.121),D110&gt;=1.85,(B110&lt;2.95),(B110&lt;3.25),(A110&lt;7.45),D110&gt;=1.75),0.013,IF(AND(H110&gt;=11.121,D110&gt;=1.85,(B110&lt;2.95),(B110&lt;3.25),(A110&lt;7.45),D110&gt;=1.75),0.005,IF(AND((A110&lt;6.05),(A110&lt;6.45),B110&gt;=2.95,(B110&lt;3.25),(A110&lt;7.45),D110&gt;=1.75),0.001,IF(AND(A110&gt;=6.05,(A110&lt;6.45),B110&gt;=2.95,(B110&lt;3.25),(A110&lt;7.45),D110&gt;=1.75),-0.005,IF(AND((G110&lt;0.42),A110&gt;=6.45,B110&gt;=2.95,(B110&lt;3.25),(A110&lt;7.45),D110&gt;=1.75),0.004,IF(AND(G110&gt;=0.42,A110&gt;=6.45,B110&gt;=2.95,(B110&lt;3.25),(A110&lt;7.45),D110&gt;=1.75),0.019,"shouldnthappen")))))))))))))))))))))))))))))))))))</f>
        <v>0.033</v>
      </c>
      <c r="AB110" s="1" t="n">
        <f aca="false">+ 0.5</f>
        <v>0.5</v>
      </c>
    </row>
    <row r="111" customFormat="false" ht="13.8" hidden="false" customHeight="false" outlineLevel="0" collapsed="false">
      <c r="A111" s="11" t="n">
        <v>6.7</v>
      </c>
      <c r="B111" s="1" t="n">
        <v>2.5</v>
      </c>
      <c r="C111" s="1" t="n">
        <v>5.8</v>
      </c>
      <c r="D111" s="1" t="n">
        <v>1.8</v>
      </c>
      <c r="E111" s="1" t="s">
        <v>93</v>
      </c>
      <c r="F111" s="1" t="n">
        <v>3</v>
      </c>
      <c r="G111" s="1" t="n">
        <v>0.507305873092264</v>
      </c>
      <c r="H111" s="18" t="n">
        <v>12.4123909518123</v>
      </c>
      <c r="I111" s="1" t="n">
        <f aca="false">C111</f>
        <v>5.8</v>
      </c>
      <c r="J111" s="1" t="n">
        <f aca="false">SUM(M111:AB111)</f>
        <v>5.626</v>
      </c>
      <c r="K111" s="15" t="n">
        <f aca="false">1-SQRT(VAR(M111:AB111, I111)) / AVERAGE(M111:AB111)</f>
        <v>-2.9211164562779</v>
      </c>
      <c r="L111" s="1" t="n">
        <f aca="false">(J111-I111)/I111</f>
        <v>-0.0299999999999999</v>
      </c>
      <c r="M111" s="1" t="n">
        <f aca="false">IF(AND((H111&lt;5.245),(D111&lt;0.8)),0.075,IF(AND(H111&gt;=5.245,(D111&lt;0.8)),0.279,IF(AND((D111&lt;1.45),D111&gt;=0.8),1.043,IF(AND(D111&gt;=1.45,D111&gt;=0.8),1.423,"shouldnthappen"))))</f>
        <v>1.423</v>
      </c>
      <c r="N111" s="1" t="n">
        <f aca="false">IF(AND((A111&lt;4.35),(D111&lt;0.8)),0.048,IF(AND(A111&gt;=4.35,(D111&lt;0.8)),0.198,IF(AND(F111&gt;=2.5,D111&gt;=0.8),1.048,IF(AND((A111&lt;5.15),(F111&lt;2.5),D111&gt;=0.8),0.321,IF(AND(A111&gt;=5.15,(F111&lt;2.5),D111&gt;=0.8),0.783,"shouldnthappen")))))</f>
        <v>1.048</v>
      </c>
      <c r="O111" s="1" t="n">
        <f aca="false">IF(AND((H111&lt;5.245),(D111&lt;0.8)),0.034,IF(AND((A111&lt;5.9),D111&gt;=0.8),0.489,IF(AND(A111&gt;=5.9,D111&gt;=0.8),0.721,IF(AND((A111&lt;4.35),H111&gt;=5.245,(D111&lt;0.8)),0.041,IF(AND(A111&gt;=4.35,H111&gt;=5.245,(D111&lt;0.8)),0.142,"shouldnthappen")))))</f>
        <v>0.721</v>
      </c>
      <c r="P111" s="1" t="n">
        <f aca="false">IF(AND((B111&lt;2.8),(D111&lt;1.15)),0.244,IF(AND((D111&lt;1.75),D111&gt;=1.15),0.396,IF(AND(D111&gt;=1.75,D111&gt;=1.15),0.554,IF(AND((A111&lt;5.05),B111&gt;=2.8,(D111&lt;1.15)),0.078,IF(AND((H111&lt;14.877),A111&gt;=5.05,B111&gt;=2.8,(D111&lt;1.15)),0.118,IF(AND(H111&gt;=14.877,A111&gt;=5.05,B111&gt;=2.8,(D111&lt;1.15)),0.027,"shouldnthappen"))))))</f>
        <v>0.554</v>
      </c>
      <c r="Q111" s="1" t="n">
        <f aca="false">IF(AND(D111&gt;=0.45,(D111&lt;1.15)),0.17,IF(AND(A111&gt;=7.1,D111&gt;=1.15),0.539,IF(AND((A111&lt;6.25),(A111&lt;7.1),D111&gt;=1.15),0.258,IF(AND(A111&gt;=6.25,(A111&lt;7.1),D111&gt;=1.15),0.344,IF(AND(G111&gt;=0.418,(A111&lt;5.05),(D111&lt;0.45),(D111&lt;1.15)),0.033,IF(AND((H111&lt;14.494),(G111&lt;0.418),(A111&lt;5.05),(D111&lt;0.45),(D111&lt;1.15)),0.061,IF(AND(H111&gt;=14.494,(G111&lt;0.418),(A111&lt;5.05),(D111&lt;0.45),(D111&lt;1.15)),0.015,IF(AND(H111&gt;=14.877,(B111&lt;3.85),A111&gt;=5.05,(D111&lt;0.45),(D111&lt;1.15)),0.023,IF(AND((B111&lt;4),B111&gt;=3.85,A111&gt;=5.05,(D111&lt;0.45),(D111&lt;1.15)),0.009,IF(AND(B111&gt;=4,B111&gt;=3.85,A111&gt;=5.05,(D111&lt;0.45),(D111&lt;1.15)),0.052,IF(AND((G111&lt;0.05),(H111&lt;14.877),(B111&lt;3.85),A111&gt;=5.05,(D111&lt;0.45),(D111&lt;1.15)),0.024,IF(AND(G111&gt;=0.05,(H111&lt;14.877),(B111&lt;3.85),A111&gt;=5.05,(D111&lt;0.45),(D111&lt;1.15)),0.091,"shouldnthappen"))))))))))))</f>
        <v>0.344</v>
      </c>
      <c r="R111" s="1" t="n">
        <f aca="false">IF(AND(A111&gt;=7.1,D111&gt;=0.8),0.401,IF(AND((A111&lt;4.5),(G111&lt;0.905),(D111&lt;0.8)),0.024,IF(AND((H111&lt;9.966),G111&gt;=0.905,(D111&lt;0.8)),0.094,IF(AND(H111&gt;=9.966,G111&gt;=0.905,(D111&lt;0.8)),0.026,IF(AND(D111&gt;=2.05,(A111&lt;7.1),D111&gt;=0.8),0.277,IF(AND((H111&lt;5.523),A111&gt;=4.5,(G111&lt;0.905),(D111&lt;0.8)),0.012,IF(AND(H111&gt;=5.523,A111&gt;=4.5,(G111&lt;0.905),(D111&lt;0.8)),0.049,IF(AND((A111&lt;5.3),(D111&lt;2.05),(A111&lt;7.1),D111&gt;=0.8),0.095,IF(AND(A111&gt;=5.3,(D111&lt;2.05),(A111&lt;7.1),D111&gt;=0.8),0.196,"shouldnthappen")))))))))</f>
        <v>0.196</v>
      </c>
      <c r="S111" s="1" t="n">
        <f aca="false">IF(AND(A111&gt;=7.1,D111&gt;=1.35),0.298,IF(AND(G111&gt;=0.905,(D111&lt;0.8),(D111&lt;1.35)),0.068,IF(AND(H111&gt;=9.386,D111&gt;=0.8,(D111&lt;1.35)),0.126,IF(AND((H111&lt;7.426),(H111&lt;9.386),D111&gt;=0.8,(D111&lt;1.35)),0.091,IF(AND((A111&lt;5.3),(G111&lt;0.905),(A111&lt;7.1),D111&gt;=1.35),0.063,IF(AND((D111&lt;2.05),G111&gt;=0.905,(A111&lt;7.1),D111&gt;=1.35),0.015,IF(AND(D111&gt;=2.05,G111&gt;=0.905,(A111&lt;7.1),D111&gt;=1.35),0.089,IF(AND((H111&lt;10.505),(H111&lt;14.344),(G111&lt;0.905),(D111&lt;0.8),(D111&lt;1.35)),0.035,IF(AND((A111&lt;4.85),H111&gt;=14.344,(G111&lt;0.905),(D111&lt;0.8),(D111&lt;1.35)),0.006,IF(AND((B111&lt;2.75),H111&gt;=7.426,(H111&lt;9.386),D111&gt;=0.8,(D111&lt;1.35)),0.021,IF(AND(B111&gt;=2.75,H111&gt;=7.426,(H111&lt;9.386),D111&gt;=0.8,(D111&lt;1.35)),-0.01,IF(AND((B111&lt;2.35),A111&gt;=5.3,(G111&lt;0.905),(A111&lt;7.1),D111&gt;=1.35),0.068,IF(AND(B111&gt;=2.35,A111&gt;=5.3,(G111&lt;0.905),(A111&lt;7.1),D111&gt;=1.35),0.181,IF(AND((H111&lt;11.731),H111&gt;=10.505,(H111&lt;14.344),(G111&lt;0.905),(D111&lt;0.8),(D111&lt;1.35)),0.004,IF(AND(H111&gt;=11.731,H111&gt;=10.505,(H111&lt;14.344),(G111&lt;0.905),(D111&lt;0.8),(D111&lt;1.35)),0.024,IF(AND((H111&lt;14.877),A111&gt;=4.85,H111&gt;=14.344,(G111&lt;0.905),(D111&lt;0.8),(D111&lt;1.35)),0.063,IF(AND(H111&gt;=14.877,A111&gt;=4.85,H111&gt;=14.344,(G111&lt;0.905),(D111&lt;0.8),(D111&lt;1.35)),0.012,"shouldnthappen")))))))))))))))))</f>
        <v>0.181</v>
      </c>
      <c r="T111" s="1" t="n">
        <f aca="false">IF(AND(D111&gt;=0.45,(A111&lt;5.65)),0.067,IF(AND(A111&gt;=7.25,A111&gt;=5.65),0.244,IF(AND((H111&lt;9.966),G111&gt;=0.905,(D111&lt;0.45),(A111&lt;5.65)),0.062,IF(AND(H111&gt;=9.966,G111&gt;=0.905,(D111&lt;0.45),(A111&lt;5.65)),0.012,IF(AND((G111&lt;0.948),D111&gt;=2.05,(A111&lt;7.25),A111&gt;=5.65),0.157,IF(AND(G111&gt;=0.948,D111&gt;=2.05,(A111&lt;7.25),A111&gt;=5.65),0.037,IF(AND(G111&gt;=0.422,(B111&lt;3.15),(G111&lt;0.905),(D111&lt;0.45),(A111&lt;5.65)),0.011,IF(AND((D111&lt;0.25),(G111&lt;0.422),(B111&lt;3.15),(G111&lt;0.905),(D111&lt;0.45),(A111&lt;5.65)),0.04,IF(AND(D111&gt;=0.25,(G111&lt;0.422),(B111&lt;3.15),(G111&lt;0.905),(D111&lt;0.45),(A111&lt;5.65)),0.009,IF(AND((A111&lt;4.85),(B111&lt;3.25),B111&gt;=3.15,(G111&lt;0.905),(D111&lt;0.45),(A111&lt;5.65)),0.008,IF(AND(A111&gt;=4.85,(B111&lt;3.25),B111&gt;=3.15,(G111&lt;0.905),(D111&lt;0.45),(A111&lt;5.65)),-0.017,IF(AND((D111&lt;0.25),B111&gt;=3.25,B111&gt;=3.15,(G111&lt;0.905),(D111&lt;0.45),(A111&lt;5.65)),0.022,IF(AND(D111&gt;=0.25,B111&gt;=3.25,B111&gt;=3.15,(G111&lt;0.905),(D111&lt;0.45),(A111&lt;5.65)),0.009,IF(AND((F111&lt;2.5),(H111&lt;7.692),(G111&lt;0.644),(D111&lt;2.05),(A111&lt;7.25),A111&gt;=5.65),0.018,IF(AND(F111&gt;=2.5,(H111&lt;7.692),(G111&lt;0.644),(D111&lt;2.05),(A111&lt;7.25),A111&gt;=5.65),0.068,IF(AND((B111&lt;2.35),H111&gt;=7.692,(G111&lt;0.644),(D111&lt;2.05),(A111&lt;7.25),A111&gt;=5.65),0.023,IF(AND(B111&gt;=2.35,H111&gt;=7.692,(G111&lt;0.644),(D111&lt;2.05),(A111&lt;7.25),A111&gt;=5.65),0.125,IF(AND((G111&lt;0.766),(G111&lt;0.85),G111&gt;=0.644,(D111&lt;2.05),(A111&lt;7.25),A111&gt;=5.65),0.055,IF(AND(G111&gt;=0.766,(G111&lt;0.85),G111&gt;=0.644,(D111&lt;2.05),(A111&lt;7.25),A111&gt;=5.65),-0,IF(AND((B111&lt;2.95),G111&gt;=0.85,G111&gt;=0.644,(D111&lt;2.05),(A111&lt;7.25),A111&gt;=5.65),0.098,IF(AND(B111&gt;=2.95,G111&gt;=0.85,G111&gt;=0.644,(D111&lt;2.05),(A111&lt;7.25),A111&gt;=5.65),0.013,"shouldnthappen")))))))))))))))))))))</f>
        <v>0.125</v>
      </c>
      <c r="U111" s="1" t="n">
        <f aca="false">IF(AND(A111&gt;=7.25,D111&gt;=1.25),0.186,IF(AND((G111&lt;0.13),D111&gt;=0.35,(D111&lt;1.25)),-0.004,IF(AND(H111&gt;=14.246,(H111&lt;14.344),(D111&lt;0.35),(D111&lt;1.25)),-0.002,IF(AND((A111&lt;4.85),H111&gt;=14.344,(D111&lt;0.35),(D111&lt;1.25)),0.004,IF(AND(G111&gt;=0.446,(G111&lt;0.644),(A111&lt;7.25),D111&gt;=1.25),0.138,IF(AND(A111&gt;=5.45,(H111&lt;14.246),(H111&lt;14.344),(D111&lt;0.35),(D111&lt;1.25)),0.001,IF(AND((H111&lt;14.877),A111&gt;=4.85,H111&gt;=14.344,(D111&lt;0.35),(D111&lt;1.25)),0.035,IF(AND(H111&gt;=14.877,A111&gt;=4.85,H111&gt;=14.344,(D111&lt;0.35),(D111&lt;1.25)),0.007,IF(AND((B111&lt;3.35),H111&gt;=9.448,G111&gt;=0.13,D111&gt;=0.35,(D111&lt;1.25)),0.053,IF(AND(B111&gt;=3.35,H111&gt;=9.448,G111&gt;=0.13,D111&gt;=0.35,(D111&lt;1.25)),0.017,IF(AND((G111&lt;0.44),(G111&lt;0.446),(G111&lt;0.644),(A111&lt;7.25),D111&gt;=1.25),0.079,IF(AND(G111&gt;=0.44,(G111&lt;0.446),(G111&lt;0.644),(A111&lt;7.25),D111&gt;=1.25),0.02,IF(AND((A111&lt;5.95),(G111&lt;0.724),G111&gt;=0.644,(A111&lt;7.25),D111&gt;=1.25),-0.018,IF(AND(A111&gt;=5.95,(G111&lt;0.724),G111&gt;=0.644,(A111&lt;7.25),D111&gt;=1.25),0.027,IF(AND(A111&gt;=6.15,G111&gt;=0.724,G111&gt;=0.644,(A111&lt;7.25),D111&gt;=1.25),0.093,IF(AND((A111&lt;5.05),(A111&lt;5.45),(H111&lt;14.246),(H111&lt;14.344),(D111&lt;0.35),(D111&lt;1.25)),0.011,IF(AND(A111&gt;=5.05,(A111&lt;5.45),(H111&lt;14.246),(H111&lt;14.344),(D111&lt;0.35),(D111&lt;1.25)),0.021,IF(AND((A111&lt;5.4),(B111&lt;3.15),(H111&lt;9.448),G111&gt;=0.13,D111&gt;=0.35,(D111&lt;1.25)),0.007,IF(AND(A111&gt;=5.4,(B111&lt;3.15),(H111&lt;9.448),G111&gt;=0.13,D111&gt;=0.35,(D111&lt;1.25)),-0.011,IF(AND((B111&lt;3.75),B111&gt;=3.15,(H111&lt;9.448),G111&gt;=0.13,D111&gt;=0.35,(D111&lt;1.25)),0.012,IF(AND(B111&gt;=3.75,B111&gt;=3.15,(H111&lt;9.448),G111&gt;=0.13,D111&gt;=0.35,(D111&lt;1.25)),0.046,IF(AND((A111&lt;5.9),(A111&lt;6.15),G111&gt;=0.724,G111&gt;=0.644,(A111&lt;7.25),D111&gt;=1.25),0.06,IF(AND(A111&gt;=5.9,(A111&lt;6.15),G111&gt;=0.724,G111&gt;=0.644,(A111&lt;7.25),D111&gt;=1.25),0.005,"shouldnthappen")))))))))))))))))))))))</f>
        <v>0.138</v>
      </c>
      <c r="V111" s="1" t="n">
        <f aca="false">IF(AND(H111&gt;=15.155,(D111&lt;1.55)),0.084,IF(AND(A111&gt;=7.25,D111&gt;=1.55),0.141,IF(AND((G111&lt;0.043),D111&gt;=1.05,(H111&lt;15.155),(D111&lt;1.55)),-0.007,IF(AND(D111&gt;=1.85,G111&gt;=0.755,(A111&lt;7.25),D111&gt;=1.55),0.051,IF(AND((H111&lt;9.966),G111&gt;=0.905,(D111&lt;1.05),(H111&lt;15.155),(D111&lt;1.55)),0.043,IF(AND(H111&gt;=9.966,G111&gt;=0.905,(D111&lt;1.05),(H111&lt;15.155),(D111&lt;1.55)),0.007,IF(AND((G111&lt;0.278),(G111&lt;0.361),(G111&lt;0.755),(A111&lt;7.25),D111&gt;=1.55),0.08,IF(AND((A111&lt;5.8),G111&gt;=0.361,(G111&lt;0.755),(A111&lt;7.25),D111&gt;=1.55),0.019,IF(AND((A111&lt;6.05),(D111&lt;1.85),G111&gt;=0.755,(A111&lt;7.25),D111&gt;=1.55),0.01,IF(AND(A111&gt;=6.05,(D111&lt;1.85),G111&gt;=0.755,(A111&lt;7.25),D111&gt;=1.55),0.002,IF(AND((G111&lt;0.486),(B111&lt;3.15),(G111&lt;0.905),(D111&lt;1.05),(H111&lt;15.155),(D111&lt;1.55)),0.026,IF(AND(G111&gt;=0.486,(B111&lt;3.15),(G111&lt;0.905),(D111&lt;1.05),(H111&lt;15.155),(D111&lt;1.55)),0.001,IF(AND((B111&lt;3.25),B111&gt;=3.15,(G111&lt;0.905),(D111&lt;1.05),(H111&lt;15.155),(D111&lt;1.55)),-0.003,IF(AND(B111&gt;=3.25,B111&gt;=3.15,(G111&lt;0.905),(D111&lt;1.05),(H111&lt;15.155),(D111&lt;1.55)),0.012,IF(AND((H111&lt;7.426),(H111&lt;8.769),G111&gt;=0.043,D111&gt;=1.05,(H111&lt;15.155),(D111&lt;1.55)),0.041,IF(AND(H111&gt;=7.426,(H111&lt;8.769),G111&gt;=0.043,D111&gt;=1.05,(H111&lt;15.155),(D111&lt;1.55)),-0.008,IF(AND((H111&lt;10.696),H111&gt;=8.769,G111&gt;=0.043,D111&gt;=1.05,(H111&lt;15.155),(D111&lt;1.55)),0.069,IF(AND(H111&gt;=10.696,H111&gt;=8.769,G111&gt;=0.043,D111&gt;=1.05,(H111&lt;15.155),(D111&lt;1.55)),0.033,IF(AND((D111&lt;2.2),G111&gt;=0.278,(G111&lt;0.361),(G111&lt;0.755),(A111&lt;7.25),D111&gt;=1.55),0.022,IF(AND(D111&gt;=2.2,G111&gt;=0.278,(G111&lt;0.361),(G111&lt;0.755),(A111&lt;7.25),D111&gt;=1.55),-0.027,IF(AND((H111&lt;12.626),A111&gt;=5.8,G111&gt;=0.361,(G111&lt;0.755),(A111&lt;7.25),D111&gt;=1.55),0.126,IF(AND(H111&gt;=12.626,A111&gt;=5.8,G111&gt;=0.361,(G111&lt;0.755),(A111&lt;7.25),D111&gt;=1.55),0.065,"shouldnthappen"))))))))))))))))))))))</f>
        <v>0.126</v>
      </c>
      <c r="W111" s="1" t="n">
        <f aca="false">IF(AND(H111&gt;=15.155,(D111&lt;1.55)),0.064,IF(AND(A111&gt;=7.45,D111&gt;=1.55),0.115,IF(AND(B111&gt;=3.15,(H111&lt;10.257),(A111&lt;7.45),D111&gt;=1.55),0.097,IF(AND((A111&lt;4.85),H111&gt;=14.344,(D111&lt;0.35),(H111&lt;15.155),(D111&lt;1.55)),0.003,IF(AND(A111&gt;=6.05,(G111&lt;0.169),D111&gt;=0.35,(H111&lt;15.155),(D111&lt;1.55)),-0.008,IF(AND((G111&lt;0.181),G111&gt;=0.169,D111&gt;=0.35,(H111&lt;15.155),(D111&lt;1.55)),0.065,IF(AND(B111&gt;=3.05,(B111&lt;3.15),(H111&lt;10.257),(A111&lt;7.45),D111&gt;=1.55),-0.023,IF(AND(H111&gt;=11.854,(G111&lt;0.613),H111&gt;=10.257,(A111&lt;7.45),D111&gt;=1.55),0.068,IF(AND((D111&lt;0.25),(B111&lt;3.15),(H111&lt;14.344),(D111&lt;0.35),(H111&lt;15.155),(D111&lt;1.55)),0.014,IF(AND(D111&gt;=0.25,(B111&lt;3.15),(H111&lt;14.344),(D111&lt;0.35),(H111&lt;15.155),(D111&lt;1.55)),0.002,IF(AND((A111&lt;5.05),B111&gt;=3.15,(H111&lt;14.344),(D111&lt;0.35),(H111&lt;15.155),(D111&lt;1.55)),-0.001,IF(AND(A111&gt;=5.05,B111&gt;=3.15,(H111&lt;14.344),(D111&lt;0.35),(H111&lt;15.155),(D111&lt;1.55)),0.009,IF(AND((H111&lt;14.877),A111&gt;=4.85,H111&gt;=14.344,(D111&lt;0.35),(H111&lt;15.155),(D111&lt;1.55)),0.023,IF(AND(H111&gt;=14.877,A111&gt;=4.85,H111&gt;=14.344,(D111&lt;0.35),(H111&lt;15.155),(D111&lt;1.55)),0.004,IF(AND((H111&lt;13.602),(A111&lt;6.05),(G111&lt;0.169),D111&gt;=0.35,(H111&lt;15.155),(D111&lt;1.55)),0.023,IF(AND(H111&gt;=13.602,(A111&lt;6.05),(G111&lt;0.169),D111&gt;=0.35,(H111&lt;15.155),(D111&lt;1.55)),-0.006,IF(AND((B111&lt;2.95),G111&gt;=0.181,G111&gt;=0.169,D111&gt;=0.35,(H111&lt;15.155),(D111&lt;1.55)),0.019,IF(AND(B111&gt;=2.95,G111&gt;=0.181,G111&gt;=0.169,D111&gt;=0.35,(H111&lt;15.155),(D111&lt;1.55)),0.034,IF(AND((A111&lt;5.35),(B111&lt;3.05),(B111&lt;3.15),(H111&lt;10.257),(A111&lt;7.45),D111&gt;=1.55),0.009,IF(AND(A111&gt;=5.35,(B111&lt;3.05),(B111&lt;3.15),(H111&lt;10.257),(A111&lt;7.45),D111&gt;=1.55),0.058,IF(AND((B111&lt;2.9),(H111&lt;11.854),(G111&lt;0.613),H111&gt;=10.257,(A111&lt;7.45),D111&gt;=1.55),0.037,IF(AND(B111&gt;=2.9,(H111&lt;11.854),(G111&lt;0.613),H111&gt;=10.257,(A111&lt;7.45),D111&gt;=1.55),-0.005,IF(AND((A111&lt;6.4),(G111&lt;0.711),G111&gt;=0.613,H111&gt;=10.257,(A111&lt;7.45),D111&gt;=1.55),0.001,IF(AND(A111&gt;=6.4,(G111&lt;0.711),G111&gt;=0.613,H111&gt;=10.257,(A111&lt;7.45),D111&gt;=1.55),-0.002,IF(AND((D111&lt;1.9),G111&gt;=0.711,G111&gt;=0.613,H111&gt;=10.257,(A111&lt;7.45),D111&gt;=1.55),0.007,IF(AND(D111&gt;=1.9,G111&gt;=0.711,G111&gt;=0.613,H111&gt;=10.257,(A111&lt;7.45),D111&gt;=1.55),0.023,"shouldnthappen"))))))))))))))))))))))))))</f>
        <v>0.068</v>
      </c>
      <c r="X111" s="1" t="n">
        <f aca="false">IF(AND(H111&gt;=15.155,(F111&lt;2.5)),0.049,IF(AND(A111&gt;=7.45,F111&gt;=2.5),0.089,IF(AND((G111&lt;0.107),(G111&lt;0.364),(A111&lt;7.45),F111&gt;=2.5),0.055,IF(AND(A111&gt;=5.75,(G111&lt;0.572),(D111&lt;1.25),(H111&lt;15.155),(F111&lt;2.5)),-0.018,IF(AND((A111&lt;5.7),(H111&lt;12.626),G111&gt;=0.364,(A111&lt;7.45),F111&gt;=2.5),0.012,IF(AND(A111&gt;=5.7,(H111&lt;12.626),G111&gt;=0.364,(A111&lt;7.45),F111&gt;=2.5),0.065,IF(AND((G111&lt;0.628),H111&gt;=12.626,G111&gt;=0.364,(A111&lt;7.45),F111&gt;=2.5),0.047,IF(AND((G111&lt;0.545),(A111&lt;5.75),(G111&lt;0.572),(D111&lt;1.25),(H111&lt;15.155),(F111&lt;2.5)),0.007,IF(AND(G111&gt;=0.545,(A111&lt;5.75),(G111&lt;0.572),(D111&lt;1.25),(H111&lt;15.155),(F111&lt;2.5)),-0.009,IF(AND((D111&lt;0.3),(H111&lt;11.788),G111&gt;=0.572,(D111&lt;1.25),(H111&lt;15.155),(F111&lt;2.5)),0.01,IF(AND(D111&gt;=0.3,(H111&lt;11.788),G111&gt;=0.572,(D111&lt;1.25),(H111&lt;15.155),(F111&lt;2.5)),0.03,IF(AND((A111&lt;4.75),H111&gt;=11.788,G111&gt;=0.572,(D111&lt;1.25),(H111&lt;15.155),(F111&lt;2.5)),0.001,IF(AND(A111&gt;=4.75,H111&gt;=11.788,G111&gt;=0.572,(D111&lt;1.25),(H111&lt;15.155),(F111&lt;2.5)),0.01,IF(AND((A111&lt;5.5),(A111&lt;6.15),(G111&lt;0.652),D111&gt;=1.25,(H111&lt;15.155),(F111&lt;2.5)),0.014,IF(AND(A111&gt;=5.5,(A111&lt;6.15),(G111&lt;0.652),D111&gt;=1.25,(H111&lt;15.155),(F111&lt;2.5)),0.049,IF(AND((H111&lt;12.206),A111&gt;=6.15,(G111&lt;0.652),D111&gt;=1.25,(H111&lt;15.155),(F111&lt;2.5)),-0.009,IF(AND(H111&gt;=12.206,A111&gt;=6.15,(G111&lt;0.652),D111&gt;=1.25,(H111&lt;15.155),(F111&lt;2.5)),0.021,IF(AND((A111&lt;5.55),(A111&lt;6.2),G111&gt;=0.652,D111&gt;=1.25,(H111&lt;15.155),(F111&lt;2.5)),0.011,IF(AND(A111&gt;=5.55,(A111&lt;6.2),G111&gt;=0.652,D111&gt;=1.25,(H111&lt;15.155),(F111&lt;2.5)),-0.019,IF(AND((B111&lt;3.2),A111&gt;=6.2,G111&gt;=0.652,D111&gt;=1.25,(H111&lt;15.155),(F111&lt;2.5)),0.025,IF(AND(B111&gt;=3.2,A111&gt;=6.2,G111&gt;=0.652,D111&gt;=1.25,(H111&lt;15.155),(F111&lt;2.5)),0.001,IF(AND((G111&lt;0.183),(G111&lt;0.301),G111&gt;=0.107,(G111&lt;0.364),(A111&lt;7.45),F111&gt;=2.5),-0.009,IF(AND(G111&gt;=0.183,(G111&lt;0.301),G111&gt;=0.107,(G111&lt;0.364),(A111&lt;7.45),F111&gt;=2.5),0.022,IF(AND((D111&lt;2.2),G111&gt;=0.301,G111&gt;=0.107,(G111&lt;0.364),(A111&lt;7.45),F111&gt;=2.5),0.004,IF(AND(D111&gt;=2.2,G111&gt;=0.301,G111&gt;=0.107,(G111&lt;0.364),(A111&lt;7.45),F111&gt;=2.5),-0.02,IF(AND((G111&lt;0.787),G111&gt;=0.628,H111&gt;=12.626,G111&gt;=0.364,(A111&lt;7.45),F111&gt;=2.5),-0.001,IF(AND(G111&gt;=0.787,G111&gt;=0.628,H111&gt;=12.626,G111&gt;=0.364,(A111&lt;7.45),F111&gt;=2.5),0.016,"shouldnthappen")))))))))))))))))))))))))))</f>
        <v>0.065</v>
      </c>
      <c r="Y111" s="1" t="n">
        <f aca="false">IF(AND(H111&gt;=15.155,(D111&lt;1.55)),0.037,IF(AND(D111&gt;=2.45,(A111&lt;7.45),D111&gt;=1.55),0.054,IF(AND((A111&lt;7.8),A111&gt;=7.45,D111&gt;=1.55),0.078,IF(AND(A111&gt;=7.8,A111&gt;=7.45,D111&gt;=1.55),0.021,IF(AND(A111&gt;=6.2,G111&gt;=0.68,D111&gt;=1.25,(H111&lt;15.155),(D111&lt;1.55)),0.019,IF(AND((B111&lt;2.65),(A111&lt;4.95),(G111&lt;0.572),(D111&lt;1.25),(H111&lt;15.155),(D111&lt;1.55)),0.021,IF(AND(B111&gt;=2.65,(A111&lt;4.95),(G111&lt;0.572),(D111&lt;1.25),(H111&lt;15.155),(D111&lt;1.55)),0.006,IF(AND((H111&lt;14.344),A111&gt;=4.95,(G111&lt;0.572),(D111&lt;1.25),(H111&lt;15.155),(D111&lt;1.55)),-0.005,IF(AND(H111&gt;=14.344,A111&gt;=4.95,(G111&lt;0.572),(D111&lt;1.25),(H111&lt;15.155),(D111&lt;1.55)),0.013,IF(AND((G111&lt;0.833),(H111&lt;11.788),G111&gt;=0.572,(D111&lt;1.25),(H111&lt;15.155),(D111&lt;1.55)),0.009,IF(AND(G111&gt;=0.833,(H111&lt;11.788),G111&gt;=0.572,(D111&lt;1.25),(H111&lt;15.155),(D111&lt;1.55)),0.024,IF(AND((A111&lt;4.75),H111&gt;=11.788,G111&gt;=0.572,(D111&lt;1.25),(H111&lt;15.155),(D111&lt;1.55)),0.001,IF(AND(A111&gt;=4.75,H111&gt;=11.788,G111&gt;=0.572,(D111&lt;1.25),(H111&lt;15.155),(D111&lt;1.55)),0.008,IF(AND((A111&lt;5.65),(A111&lt;6.15),(G111&lt;0.68),D111&gt;=1.25,(H111&lt;15.155),(D111&lt;1.55)),0.017,IF(AND(A111&gt;=5.65,(A111&lt;6.15),(G111&lt;0.68),D111&gt;=1.25,(H111&lt;15.155),(D111&lt;1.55)),0.039,IF(AND((G111&lt;0.436),A111&gt;=6.15,(G111&lt;0.68),D111&gt;=1.25,(H111&lt;15.155),(D111&lt;1.55)),-0.004,IF(AND(G111&gt;=0.436,A111&gt;=6.15,(G111&lt;0.68),D111&gt;=1.25,(H111&lt;15.155),(D111&lt;1.55)),0.022,IF(AND((A111&lt;5.55),(A111&lt;6.2),G111&gt;=0.68,D111&gt;=1.25,(H111&lt;15.155),(D111&lt;1.55)),0.009,IF(AND(A111&gt;=5.55,(A111&lt;6.2),G111&gt;=0.68,D111&gt;=1.25,(H111&lt;15.155),(D111&lt;1.55)),-0.016,IF(AND((G111&lt;0.107),(G111&lt;0.361),(G111&lt;0.613),(D111&lt;2.45),(A111&lt;7.45),D111&gt;=1.55),0.042,IF(AND(G111&gt;=0.107,(G111&lt;0.361),(G111&lt;0.613),(D111&lt;2.45),(A111&lt;7.45),D111&gt;=1.55),0.002,IF(AND((D111&lt;2.35),G111&gt;=0.361,(G111&lt;0.613),(D111&lt;2.45),(A111&lt;7.45),D111&gt;=1.55),0.051,IF(AND(D111&gt;=2.35,G111&gt;=0.361,(G111&lt;0.613),(D111&lt;2.45),(A111&lt;7.45),D111&gt;=1.55),0.016,IF(AND((A111&lt;6.4),(G111&lt;0.711),G111&gt;=0.613,(D111&lt;2.45),(A111&lt;7.45),D111&gt;=1.55),0.001,IF(AND(A111&gt;=6.4,(G111&lt;0.711),G111&gt;=0.613,(D111&lt;2.45),(A111&lt;7.45),D111&gt;=1.55),-0.002,IF(AND((B111&lt;2.95),G111&gt;=0.711,G111&gt;=0.613,(D111&lt;2.45),(A111&lt;7.45),D111&gt;=1.55),0.023,IF(AND(B111&gt;=2.95,G111&gt;=0.711,G111&gt;=0.613,(D111&lt;2.45),(A111&lt;7.45),D111&gt;=1.55),0.01,"shouldnthappen")))))))))))))))))))))))))))</f>
        <v>0.051</v>
      </c>
      <c r="Z111" s="1" t="n">
        <f aca="false">IF(AND(A111&gt;=7.45,D111&gt;=1.75),0.056,IF(AND(H111&gt;=15.059,A111&gt;=5.55,(D111&lt;1.75)),0.028,IF(AND((D111&lt;0.35),G111&gt;=0.905,(A111&lt;5.55),(D111&lt;1.75)),0.005,IF(AND(D111&gt;=0.35,G111&gt;=0.905,(A111&lt;5.55),(D111&lt;1.75)),0.026,IF(AND((H111&lt;8.711),D111&gt;=2.45,(A111&lt;7.45),D111&gt;=1.75),0.011,IF(AND(H111&gt;=8.711,D111&gt;=2.45,(A111&lt;7.45),D111&gt;=1.75),0.049,IF(AND((G111&lt;0.107),(G111&lt;0.487),(D111&lt;2.45),(A111&lt;7.45),D111&gt;=1.75),0.032,IF(AND((H111&lt;10.915),(A111&lt;4.5),(B111&lt;3.15),(G111&lt;0.905),(A111&lt;5.55),(D111&lt;1.75)),-0.001,IF(AND(H111&gt;=10.915,(A111&lt;4.5),(B111&lt;3.15),(G111&lt;0.905),(A111&lt;5.55),(D111&lt;1.75)),0.003,IF(AND((A111&lt;5.05),A111&gt;=4.5,(B111&lt;3.15),(G111&lt;0.905),(A111&lt;5.55),(D111&lt;1.75)),0.015,IF(AND(A111&gt;=5.05,A111&gt;=4.5,(B111&lt;3.15),(G111&lt;0.905),(A111&lt;5.55),(D111&lt;1.75)),0.006,IF(AND((G111&lt;0.05),(G111&lt;0.091),B111&gt;=3.15,(G111&lt;0.905),(A111&lt;5.55),(D111&lt;1.75)),0.001,IF(AND(G111&gt;=0.05,(G111&lt;0.091),B111&gt;=3.15,(G111&lt;0.905),(A111&lt;5.55),(D111&lt;1.75)),0.008,IF(AND((G111&lt;0.587),G111&gt;=0.091,B111&gt;=3.15,(G111&lt;0.905),(A111&lt;5.55),(D111&lt;1.75)),-0.003,IF(AND(G111&gt;=0.587,G111&gt;=0.091,B111&gt;=3.15,(G111&lt;0.905),(A111&lt;5.55),(D111&lt;1.75)),0.004,IF(AND((F111&lt;2.5),(B111&lt;2.85),(G111&lt;0.419),(H111&lt;15.059),A111&gt;=5.55,(D111&lt;1.75)),0.041,IF(AND(F111&gt;=2.5,(B111&lt;2.85),(G111&lt;0.419),(H111&lt;15.059),A111&gt;=5.55,(D111&lt;1.75)),0.015,IF(AND((G111&lt;0.164),B111&gt;=2.85,(G111&lt;0.419),(H111&lt;15.059),A111&gt;=5.55,(D111&lt;1.75)),0.01,IF(AND(G111&gt;=0.164,B111&gt;=2.85,(G111&lt;0.419),(H111&lt;15.059),A111&gt;=5.55,(D111&lt;1.75)),-0.001,IF(AND((B111&lt;2.55),(B111&lt;2.95),G111&gt;=0.419,(H111&lt;15.059),A111&gt;=5.55,(D111&lt;1.75)),0.014,IF(AND(B111&gt;=2.55,(B111&lt;2.95),G111&gt;=0.419,(H111&lt;15.059),A111&gt;=5.55,(D111&lt;1.75)),-0.013,IF(AND((D111&lt;1.55),B111&gt;=2.95,G111&gt;=0.419,(H111&lt;15.059),A111&gt;=5.55,(D111&lt;1.75)),0.023,IF(AND(D111&gt;=1.55,B111&gt;=2.95,G111&gt;=0.419,(H111&lt;15.059),A111&gt;=5.55,(D111&lt;1.75)),0.005,IF(AND((H111&lt;13.278),G111&gt;=0.107,(G111&lt;0.487),(D111&lt;2.45),(A111&lt;7.45),D111&gt;=1.75),-0.009,IF(AND(H111&gt;=13.278,G111&gt;=0.107,(G111&lt;0.487),(D111&lt;2.45),(A111&lt;7.45),D111&gt;=1.75),0.017,IF(AND((D111&lt;2.35),(G111&lt;0.571),G111&gt;=0.487,(D111&lt;2.45),(A111&lt;7.45),D111&gt;=1.75),0.053,IF(AND(D111&gt;=2.35,(G111&lt;0.571),G111&gt;=0.487,(D111&lt;2.45),(A111&lt;7.45),D111&gt;=1.75),0.009,IF(AND((G111&lt;0.779),G111&gt;=0.571,G111&gt;=0.487,(D111&lt;2.45),(A111&lt;7.45),D111&gt;=1.75),0.006,IF(AND(G111&gt;=0.779,G111&gt;=0.571,G111&gt;=0.487,(D111&lt;2.45),(A111&lt;7.45),D111&gt;=1.75),0.016,"shouldnthappen")))))))))))))))))))))))))))))</f>
        <v>0.053</v>
      </c>
      <c r="AA111" s="1" t="n">
        <f aca="false">IF(AND((A111&lt;7.8),A111&gt;=7.45,D111&gt;=1.75),0.051,IF(AND(A111&gt;=7.8,A111&gt;=7.45,D111&gt;=1.75),0.01,IF(AND(B111&gt;=3.35,B111&gt;=3.25,(A111&lt;7.45),D111&gt;=1.75),0.016,IF(AND((H111&lt;8.308),(D111&lt;0.15),(H111&lt;13.655),(D111&lt;0.35),(D111&lt;1.75)),0.009,IF(AND((H111&lt;14.529),(G111&lt;0.293),H111&gt;=13.655,(D111&lt;0.35),(D111&lt;1.75)),0.011,IF(AND(H111&gt;=14.529,(G111&lt;0.293),H111&gt;=13.655,(D111&lt;0.35),(D111&lt;1.75)),0.001,IF(AND(D111&gt;=0.25,G111&gt;=0.293,H111&gt;=13.655,(D111&lt;0.35),(D111&lt;1.75)),-0.004,IF(AND(H111&gt;=10.635,(H111&lt;10.696),(H111&lt;13.906),D111&gt;=0.35,(D111&lt;1.75)),0.036,IF(AND(G111&gt;=0.833,H111&gt;=10.696,(H111&lt;13.906),D111&gt;=0.35,(D111&lt;1.75)),0.016,IF(AND((A111&lt;6.65),(G111&lt;0.247),H111&gt;=13.906,D111&gt;=0.35,(D111&lt;1.75)),-0.008,IF(AND(A111&gt;=6.65,(G111&lt;0.247),H111&gt;=13.906,D111&gt;=0.35,(D111&lt;1.75)),0.011,IF(AND((B111&lt;2.45),G111&gt;=0.247,H111&gt;=13.906,D111&gt;=0.35,(D111&lt;1.75)),0,IF(AND((D111&lt;1.85),(B111&lt;2.95),(B111&lt;3.25),(A111&lt;7.45),D111&gt;=1.75),0.033,IF(AND((G111&lt;0.428),(B111&lt;3.35),B111&gt;=3.25,(A111&lt;7.45),D111&gt;=1.75),0.009,IF(AND(G111&gt;=0.428,(B111&lt;3.35),B111&gt;=3.25,(A111&lt;7.45),D111&gt;=1.75),0.042,IF(AND((A111&lt;4.6),H111&gt;=8.308,(D111&lt;0.15),(H111&lt;13.655),(D111&lt;0.35),(D111&lt;1.75)),0.003,IF(AND(A111&gt;=4.6,H111&gt;=8.308,(D111&lt;0.15),(H111&lt;13.655),(D111&lt;0.35),(D111&lt;1.75)),0,IF(AND((H111&lt;8.834),(A111&lt;5.05),D111&gt;=0.15,(H111&lt;13.655),(D111&lt;0.35),(D111&lt;1.75)),0.002,IF(AND(H111&gt;=8.834,(A111&lt;5.05),D111&gt;=0.15,(H111&lt;13.655),(D111&lt;0.35),(D111&lt;1.75)),-0.008,IF(AND((A111&lt;5.45),A111&gt;=5.05,D111&gt;=0.15,(H111&lt;13.655),(D111&lt;0.35),(D111&lt;1.75)),0.003,IF(AND(A111&gt;=5.45,A111&gt;=5.05,D111&gt;=0.15,(H111&lt;13.655),(D111&lt;0.35),(D111&lt;1.75)),-0.002,IF(AND((A111&lt;5.3),(D111&lt;0.25),G111&gt;=0.293,H111&gt;=13.655,(D111&lt;0.35),(D111&lt;1.75)),0.007,IF(AND(A111&gt;=5.3,(D111&lt;0.25),G111&gt;=0.293,H111&gt;=13.655,(D111&lt;0.35),(D111&lt;1.75)),0.001,IF(AND((H111&lt;7.309),(H111&lt;10.635),(H111&lt;10.696),(H111&lt;13.906),D111&gt;=0.35,(D111&lt;1.75)),0.014,IF(AND(H111&gt;=7.309,(H111&lt;10.635),(H111&lt;10.696),(H111&lt;13.906),D111&gt;=0.35,(D111&lt;1.75)),0.006,IF(AND((H111&lt;12.093),(G111&lt;0.833),H111&gt;=10.696,(H111&lt;13.906),D111&gt;=0.35,(D111&lt;1.75)),-0.01,IF(AND(H111&gt;=12.093,(G111&lt;0.833),H111&gt;=10.696,(H111&lt;13.906),D111&gt;=0.35,(D111&lt;1.75)),0.004,IF(AND((G111&lt;0.823),B111&gt;=2.45,G111&gt;=0.247,H111&gt;=13.906,D111&gt;=0.35,(D111&lt;1.75)),0.026,IF(AND(G111&gt;=0.823,B111&gt;=2.45,G111&gt;=0.247,H111&gt;=13.906,D111&gt;=0.35,(D111&lt;1.75)),0.006,IF(AND((H111&lt;11.121),D111&gt;=1.85,(B111&lt;2.95),(B111&lt;3.25),(A111&lt;7.45),D111&gt;=1.75),0.013,IF(AND(H111&gt;=11.121,D111&gt;=1.85,(B111&lt;2.95),(B111&lt;3.25),(A111&lt;7.45),D111&gt;=1.75),0.005,IF(AND((A111&lt;6.05),(A111&lt;6.45),B111&gt;=2.95,(B111&lt;3.25),(A111&lt;7.45),D111&gt;=1.75),0.001,IF(AND(A111&gt;=6.05,(A111&lt;6.45),B111&gt;=2.95,(B111&lt;3.25),(A111&lt;7.45),D111&gt;=1.75),-0.005,IF(AND((G111&lt;0.42),A111&gt;=6.45,B111&gt;=2.95,(B111&lt;3.25),(A111&lt;7.45),D111&gt;=1.75),0.004,IF(AND(G111&gt;=0.42,A111&gt;=6.45,B111&gt;=2.95,(B111&lt;3.25),(A111&lt;7.45),D111&gt;=1.75),0.019,"shouldnthappen")))))))))))))))))))))))))))))))))))</f>
        <v>0.033</v>
      </c>
      <c r="AB111" s="1" t="n">
        <f aca="false">+ 0.5</f>
        <v>0.5</v>
      </c>
    </row>
    <row r="112" customFormat="false" ht="13.8" hidden="false" customHeight="false" outlineLevel="0" collapsed="false">
      <c r="A112" s="11" t="n">
        <v>7.2</v>
      </c>
      <c r="B112" s="1" t="n">
        <v>3.6</v>
      </c>
      <c r="C112" s="1" t="n">
        <v>6.1</v>
      </c>
      <c r="D112" s="1" t="n">
        <v>2.5</v>
      </c>
      <c r="E112" s="1" t="s">
        <v>93</v>
      </c>
      <c r="F112" s="1" t="n">
        <v>3</v>
      </c>
      <c r="G112" s="1" t="n">
        <v>0.218666523694992</v>
      </c>
      <c r="H112" s="18" t="n">
        <v>9.78930925047025</v>
      </c>
      <c r="I112" s="1" t="n">
        <f aca="false">C112</f>
        <v>6.1</v>
      </c>
      <c r="J112" s="1" t="n">
        <f aca="false">SUM(M112:AB112)</f>
        <v>6.038</v>
      </c>
      <c r="K112" s="15" t="n">
        <f aca="false">1-SQRT(VAR(M112:AB112, I112)) / AVERAGE(M112:AB112)</f>
        <v>-2.8249506929422</v>
      </c>
      <c r="L112" s="1" t="n">
        <f aca="false">(J112-I112)/I112</f>
        <v>-0.0101639344262294</v>
      </c>
      <c r="M112" s="1" t="n">
        <f aca="false">IF(AND((H112&lt;5.245),(D112&lt;0.8)),0.075,IF(AND(H112&gt;=5.245,(D112&lt;0.8)),0.279,IF(AND((D112&lt;1.45),D112&gt;=0.8),1.043,IF(AND(D112&gt;=1.45,D112&gt;=0.8),1.423,"shouldnthappen"))))</f>
        <v>1.423</v>
      </c>
      <c r="N112" s="1" t="n">
        <f aca="false">IF(AND((A112&lt;4.35),(D112&lt;0.8)),0.048,IF(AND(A112&gt;=4.35,(D112&lt;0.8)),0.198,IF(AND(F112&gt;=2.5,D112&gt;=0.8),1.048,IF(AND((A112&lt;5.15),(F112&lt;2.5),D112&gt;=0.8),0.321,IF(AND(A112&gt;=5.15,(F112&lt;2.5),D112&gt;=0.8),0.783,"shouldnthappen")))))</f>
        <v>1.048</v>
      </c>
      <c r="O112" s="1" t="n">
        <f aca="false">IF(AND((H112&lt;5.245),(D112&lt;0.8)),0.034,IF(AND((A112&lt;5.9),D112&gt;=0.8),0.489,IF(AND(A112&gt;=5.9,D112&gt;=0.8),0.721,IF(AND((A112&lt;4.35),H112&gt;=5.245,(D112&lt;0.8)),0.041,IF(AND(A112&gt;=4.35,H112&gt;=5.245,(D112&lt;0.8)),0.142,"shouldnthappen")))))</f>
        <v>0.721</v>
      </c>
      <c r="P112" s="1" t="n">
        <f aca="false">IF(AND((B112&lt;2.8),(D112&lt;1.15)),0.244,IF(AND((D112&lt;1.75),D112&gt;=1.15),0.396,IF(AND(D112&gt;=1.75,D112&gt;=1.15),0.554,IF(AND((A112&lt;5.05),B112&gt;=2.8,(D112&lt;1.15)),0.078,IF(AND((H112&lt;14.877),A112&gt;=5.05,B112&gt;=2.8,(D112&lt;1.15)),0.118,IF(AND(H112&gt;=14.877,A112&gt;=5.05,B112&gt;=2.8,(D112&lt;1.15)),0.027,"shouldnthappen"))))))</f>
        <v>0.554</v>
      </c>
      <c r="Q112" s="1" t="n">
        <f aca="false">IF(AND(D112&gt;=0.45,(D112&lt;1.15)),0.17,IF(AND(A112&gt;=7.1,D112&gt;=1.15),0.539,IF(AND((A112&lt;6.25),(A112&lt;7.1),D112&gt;=1.15),0.258,IF(AND(A112&gt;=6.25,(A112&lt;7.1),D112&gt;=1.15),0.344,IF(AND(G112&gt;=0.418,(A112&lt;5.05),(D112&lt;0.45),(D112&lt;1.15)),0.033,IF(AND((H112&lt;14.494),(G112&lt;0.418),(A112&lt;5.05),(D112&lt;0.45),(D112&lt;1.15)),0.061,IF(AND(H112&gt;=14.494,(G112&lt;0.418),(A112&lt;5.05),(D112&lt;0.45),(D112&lt;1.15)),0.015,IF(AND(H112&gt;=14.877,(B112&lt;3.85),A112&gt;=5.05,(D112&lt;0.45),(D112&lt;1.15)),0.023,IF(AND((B112&lt;4),B112&gt;=3.85,A112&gt;=5.05,(D112&lt;0.45),(D112&lt;1.15)),0.009,IF(AND(B112&gt;=4,B112&gt;=3.85,A112&gt;=5.05,(D112&lt;0.45),(D112&lt;1.15)),0.052,IF(AND((G112&lt;0.05),(H112&lt;14.877),(B112&lt;3.85),A112&gt;=5.05,(D112&lt;0.45),(D112&lt;1.15)),0.024,IF(AND(G112&gt;=0.05,(H112&lt;14.877),(B112&lt;3.85),A112&gt;=5.05,(D112&lt;0.45),(D112&lt;1.15)),0.091,"shouldnthappen"))))))))))))</f>
        <v>0.539</v>
      </c>
      <c r="R112" s="1" t="n">
        <f aca="false">IF(AND(A112&gt;=7.1,D112&gt;=0.8),0.401,IF(AND((A112&lt;4.5),(G112&lt;0.905),(D112&lt;0.8)),0.024,IF(AND((H112&lt;9.966),G112&gt;=0.905,(D112&lt;0.8)),0.094,IF(AND(H112&gt;=9.966,G112&gt;=0.905,(D112&lt;0.8)),0.026,IF(AND(D112&gt;=2.05,(A112&lt;7.1),D112&gt;=0.8),0.277,IF(AND((H112&lt;5.523),A112&gt;=4.5,(G112&lt;0.905),(D112&lt;0.8)),0.012,IF(AND(H112&gt;=5.523,A112&gt;=4.5,(G112&lt;0.905),(D112&lt;0.8)),0.049,IF(AND((A112&lt;5.3),(D112&lt;2.05),(A112&lt;7.1),D112&gt;=0.8),0.095,IF(AND(A112&gt;=5.3,(D112&lt;2.05),(A112&lt;7.1),D112&gt;=0.8),0.196,"shouldnthappen")))))))))</f>
        <v>0.401</v>
      </c>
      <c r="S112" s="1" t="n">
        <f aca="false">IF(AND(A112&gt;=7.1,D112&gt;=1.35),0.298,IF(AND(G112&gt;=0.905,(D112&lt;0.8),(D112&lt;1.35)),0.068,IF(AND(H112&gt;=9.386,D112&gt;=0.8,(D112&lt;1.35)),0.126,IF(AND((H112&lt;7.426),(H112&lt;9.386),D112&gt;=0.8,(D112&lt;1.35)),0.091,IF(AND((A112&lt;5.3),(G112&lt;0.905),(A112&lt;7.1),D112&gt;=1.35),0.063,IF(AND((D112&lt;2.05),G112&gt;=0.905,(A112&lt;7.1),D112&gt;=1.35),0.015,IF(AND(D112&gt;=2.05,G112&gt;=0.905,(A112&lt;7.1),D112&gt;=1.35),0.089,IF(AND((H112&lt;10.505),(H112&lt;14.344),(G112&lt;0.905),(D112&lt;0.8),(D112&lt;1.35)),0.035,IF(AND((A112&lt;4.85),H112&gt;=14.344,(G112&lt;0.905),(D112&lt;0.8),(D112&lt;1.35)),0.006,IF(AND((B112&lt;2.75),H112&gt;=7.426,(H112&lt;9.386),D112&gt;=0.8,(D112&lt;1.35)),0.021,IF(AND(B112&gt;=2.75,H112&gt;=7.426,(H112&lt;9.386),D112&gt;=0.8,(D112&lt;1.35)),-0.01,IF(AND((B112&lt;2.35),A112&gt;=5.3,(G112&lt;0.905),(A112&lt;7.1),D112&gt;=1.35),0.068,IF(AND(B112&gt;=2.35,A112&gt;=5.3,(G112&lt;0.905),(A112&lt;7.1),D112&gt;=1.35),0.181,IF(AND((H112&lt;11.731),H112&gt;=10.505,(H112&lt;14.344),(G112&lt;0.905),(D112&lt;0.8),(D112&lt;1.35)),0.004,IF(AND(H112&gt;=11.731,H112&gt;=10.505,(H112&lt;14.344),(G112&lt;0.905),(D112&lt;0.8),(D112&lt;1.35)),0.024,IF(AND((H112&lt;14.877),A112&gt;=4.85,H112&gt;=14.344,(G112&lt;0.905),(D112&lt;0.8),(D112&lt;1.35)),0.063,IF(AND(H112&gt;=14.877,A112&gt;=4.85,H112&gt;=14.344,(G112&lt;0.905),(D112&lt;0.8),(D112&lt;1.35)),0.012,"shouldnthappen")))))))))))))))))</f>
        <v>0.298</v>
      </c>
      <c r="T112" s="1" t="n">
        <f aca="false">IF(AND(D112&gt;=0.45,(A112&lt;5.65)),0.067,IF(AND(A112&gt;=7.25,A112&gt;=5.65),0.244,IF(AND((H112&lt;9.966),G112&gt;=0.905,(D112&lt;0.45),(A112&lt;5.65)),0.062,IF(AND(H112&gt;=9.966,G112&gt;=0.905,(D112&lt;0.45),(A112&lt;5.65)),0.012,IF(AND((G112&lt;0.948),D112&gt;=2.05,(A112&lt;7.25),A112&gt;=5.65),0.157,IF(AND(G112&gt;=0.948,D112&gt;=2.05,(A112&lt;7.25),A112&gt;=5.65),0.037,IF(AND(G112&gt;=0.422,(B112&lt;3.15),(G112&lt;0.905),(D112&lt;0.45),(A112&lt;5.65)),0.011,IF(AND((D112&lt;0.25),(G112&lt;0.422),(B112&lt;3.15),(G112&lt;0.905),(D112&lt;0.45),(A112&lt;5.65)),0.04,IF(AND(D112&gt;=0.25,(G112&lt;0.422),(B112&lt;3.15),(G112&lt;0.905),(D112&lt;0.45),(A112&lt;5.65)),0.009,IF(AND((A112&lt;4.85),(B112&lt;3.25),B112&gt;=3.15,(G112&lt;0.905),(D112&lt;0.45),(A112&lt;5.65)),0.008,IF(AND(A112&gt;=4.85,(B112&lt;3.25),B112&gt;=3.15,(G112&lt;0.905),(D112&lt;0.45),(A112&lt;5.65)),-0.017,IF(AND((D112&lt;0.25),B112&gt;=3.25,B112&gt;=3.15,(G112&lt;0.905),(D112&lt;0.45),(A112&lt;5.65)),0.022,IF(AND(D112&gt;=0.25,B112&gt;=3.25,B112&gt;=3.15,(G112&lt;0.905),(D112&lt;0.45),(A112&lt;5.65)),0.009,IF(AND((F112&lt;2.5),(H112&lt;7.692),(G112&lt;0.644),(D112&lt;2.05),(A112&lt;7.25),A112&gt;=5.65),0.018,IF(AND(F112&gt;=2.5,(H112&lt;7.692),(G112&lt;0.644),(D112&lt;2.05),(A112&lt;7.25),A112&gt;=5.65),0.068,IF(AND((B112&lt;2.35),H112&gt;=7.692,(G112&lt;0.644),(D112&lt;2.05),(A112&lt;7.25),A112&gt;=5.65),0.023,IF(AND(B112&gt;=2.35,H112&gt;=7.692,(G112&lt;0.644),(D112&lt;2.05),(A112&lt;7.25),A112&gt;=5.65),0.125,IF(AND((G112&lt;0.766),(G112&lt;0.85),G112&gt;=0.644,(D112&lt;2.05),(A112&lt;7.25),A112&gt;=5.65),0.055,IF(AND(G112&gt;=0.766,(G112&lt;0.85),G112&gt;=0.644,(D112&lt;2.05),(A112&lt;7.25),A112&gt;=5.65),-0,IF(AND((B112&lt;2.95),G112&gt;=0.85,G112&gt;=0.644,(D112&lt;2.05),(A112&lt;7.25),A112&gt;=5.65),0.098,IF(AND(B112&gt;=2.95,G112&gt;=0.85,G112&gt;=0.644,(D112&lt;2.05),(A112&lt;7.25),A112&gt;=5.65),0.013,"shouldnthappen")))))))))))))))))))))</f>
        <v>0.157</v>
      </c>
      <c r="U112" s="1" t="n">
        <f aca="false">IF(AND(A112&gt;=7.25,D112&gt;=1.25),0.186,IF(AND((G112&lt;0.13),D112&gt;=0.35,(D112&lt;1.25)),-0.004,IF(AND(H112&gt;=14.246,(H112&lt;14.344),(D112&lt;0.35),(D112&lt;1.25)),-0.002,IF(AND((A112&lt;4.85),H112&gt;=14.344,(D112&lt;0.35),(D112&lt;1.25)),0.004,IF(AND(G112&gt;=0.446,(G112&lt;0.644),(A112&lt;7.25),D112&gt;=1.25),0.138,IF(AND(A112&gt;=5.45,(H112&lt;14.246),(H112&lt;14.344),(D112&lt;0.35),(D112&lt;1.25)),0.001,IF(AND((H112&lt;14.877),A112&gt;=4.85,H112&gt;=14.344,(D112&lt;0.35),(D112&lt;1.25)),0.035,IF(AND(H112&gt;=14.877,A112&gt;=4.85,H112&gt;=14.344,(D112&lt;0.35),(D112&lt;1.25)),0.007,IF(AND((B112&lt;3.35),H112&gt;=9.448,G112&gt;=0.13,D112&gt;=0.35,(D112&lt;1.25)),0.053,IF(AND(B112&gt;=3.35,H112&gt;=9.448,G112&gt;=0.13,D112&gt;=0.35,(D112&lt;1.25)),0.017,IF(AND((G112&lt;0.44),(G112&lt;0.446),(G112&lt;0.644),(A112&lt;7.25),D112&gt;=1.25),0.079,IF(AND(G112&gt;=0.44,(G112&lt;0.446),(G112&lt;0.644),(A112&lt;7.25),D112&gt;=1.25),0.02,IF(AND((A112&lt;5.95),(G112&lt;0.724),G112&gt;=0.644,(A112&lt;7.25),D112&gt;=1.25),-0.018,IF(AND(A112&gt;=5.95,(G112&lt;0.724),G112&gt;=0.644,(A112&lt;7.25),D112&gt;=1.25),0.027,IF(AND(A112&gt;=6.15,G112&gt;=0.724,G112&gt;=0.644,(A112&lt;7.25),D112&gt;=1.25),0.093,IF(AND((A112&lt;5.05),(A112&lt;5.45),(H112&lt;14.246),(H112&lt;14.344),(D112&lt;0.35),(D112&lt;1.25)),0.011,IF(AND(A112&gt;=5.05,(A112&lt;5.45),(H112&lt;14.246),(H112&lt;14.344),(D112&lt;0.35),(D112&lt;1.25)),0.021,IF(AND((A112&lt;5.4),(B112&lt;3.15),(H112&lt;9.448),G112&gt;=0.13,D112&gt;=0.35,(D112&lt;1.25)),0.007,IF(AND(A112&gt;=5.4,(B112&lt;3.15),(H112&lt;9.448),G112&gt;=0.13,D112&gt;=0.35,(D112&lt;1.25)),-0.011,IF(AND((B112&lt;3.75),B112&gt;=3.15,(H112&lt;9.448),G112&gt;=0.13,D112&gt;=0.35,(D112&lt;1.25)),0.012,IF(AND(B112&gt;=3.75,B112&gt;=3.15,(H112&lt;9.448),G112&gt;=0.13,D112&gt;=0.35,(D112&lt;1.25)),0.046,IF(AND((A112&lt;5.9),(A112&lt;6.15),G112&gt;=0.724,G112&gt;=0.644,(A112&lt;7.25),D112&gt;=1.25),0.06,IF(AND(A112&gt;=5.9,(A112&lt;6.15),G112&gt;=0.724,G112&gt;=0.644,(A112&lt;7.25),D112&gt;=1.25),0.005,"shouldnthappen")))))))))))))))))))))))</f>
        <v>0.079</v>
      </c>
      <c r="V112" s="1" t="n">
        <f aca="false">IF(AND(H112&gt;=15.155,(D112&lt;1.55)),0.084,IF(AND(A112&gt;=7.25,D112&gt;=1.55),0.141,IF(AND((G112&lt;0.043),D112&gt;=1.05,(H112&lt;15.155),(D112&lt;1.55)),-0.007,IF(AND(D112&gt;=1.85,G112&gt;=0.755,(A112&lt;7.25),D112&gt;=1.55),0.051,IF(AND((H112&lt;9.966),G112&gt;=0.905,(D112&lt;1.05),(H112&lt;15.155),(D112&lt;1.55)),0.043,IF(AND(H112&gt;=9.966,G112&gt;=0.905,(D112&lt;1.05),(H112&lt;15.155),(D112&lt;1.55)),0.007,IF(AND((G112&lt;0.278),(G112&lt;0.361),(G112&lt;0.755),(A112&lt;7.25),D112&gt;=1.55),0.08,IF(AND((A112&lt;5.8),G112&gt;=0.361,(G112&lt;0.755),(A112&lt;7.25),D112&gt;=1.55),0.019,IF(AND((A112&lt;6.05),(D112&lt;1.85),G112&gt;=0.755,(A112&lt;7.25),D112&gt;=1.55),0.01,IF(AND(A112&gt;=6.05,(D112&lt;1.85),G112&gt;=0.755,(A112&lt;7.25),D112&gt;=1.55),0.002,IF(AND((G112&lt;0.486),(B112&lt;3.15),(G112&lt;0.905),(D112&lt;1.05),(H112&lt;15.155),(D112&lt;1.55)),0.026,IF(AND(G112&gt;=0.486,(B112&lt;3.15),(G112&lt;0.905),(D112&lt;1.05),(H112&lt;15.155),(D112&lt;1.55)),0.001,IF(AND((B112&lt;3.25),B112&gt;=3.15,(G112&lt;0.905),(D112&lt;1.05),(H112&lt;15.155),(D112&lt;1.55)),-0.003,IF(AND(B112&gt;=3.25,B112&gt;=3.15,(G112&lt;0.905),(D112&lt;1.05),(H112&lt;15.155),(D112&lt;1.55)),0.012,IF(AND((H112&lt;7.426),(H112&lt;8.769),G112&gt;=0.043,D112&gt;=1.05,(H112&lt;15.155),(D112&lt;1.55)),0.041,IF(AND(H112&gt;=7.426,(H112&lt;8.769),G112&gt;=0.043,D112&gt;=1.05,(H112&lt;15.155),(D112&lt;1.55)),-0.008,IF(AND((H112&lt;10.696),H112&gt;=8.769,G112&gt;=0.043,D112&gt;=1.05,(H112&lt;15.155),(D112&lt;1.55)),0.069,IF(AND(H112&gt;=10.696,H112&gt;=8.769,G112&gt;=0.043,D112&gt;=1.05,(H112&lt;15.155),(D112&lt;1.55)),0.033,IF(AND((D112&lt;2.2),G112&gt;=0.278,(G112&lt;0.361),(G112&lt;0.755),(A112&lt;7.25),D112&gt;=1.55),0.022,IF(AND(D112&gt;=2.2,G112&gt;=0.278,(G112&lt;0.361),(G112&lt;0.755),(A112&lt;7.25),D112&gt;=1.55),-0.027,IF(AND((H112&lt;12.626),A112&gt;=5.8,G112&gt;=0.361,(G112&lt;0.755),(A112&lt;7.25),D112&gt;=1.55),0.126,IF(AND(H112&gt;=12.626,A112&gt;=5.8,G112&gt;=0.361,(G112&lt;0.755),(A112&lt;7.25),D112&gt;=1.55),0.065,"shouldnthappen"))))))))))))))))))))))</f>
        <v>0.08</v>
      </c>
      <c r="W112" s="1" t="n">
        <f aca="false">IF(AND(H112&gt;=15.155,(D112&lt;1.55)),0.064,IF(AND(A112&gt;=7.45,D112&gt;=1.55),0.115,IF(AND(B112&gt;=3.15,(H112&lt;10.257),(A112&lt;7.45),D112&gt;=1.55),0.097,IF(AND((A112&lt;4.85),H112&gt;=14.344,(D112&lt;0.35),(H112&lt;15.155),(D112&lt;1.55)),0.003,IF(AND(A112&gt;=6.05,(G112&lt;0.169),D112&gt;=0.35,(H112&lt;15.155),(D112&lt;1.55)),-0.008,IF(AND((G112&lt;0.181),G112&gt;=0.169,D112&gt;=0.35,(H112&lt;15.155),(D112&lt;1.55)),0.065,IF(AND(B112&gt;=3.05,(B112&lt;3.15),(H112&lt;10.257),(A112&lt;7.45),D112&gt;=1.55),-0.023,IF(AND(H112&gt;=11.854,(G112&lt;0.613),H112&gt;=10.257,(A112&lt;7.45),D112&gt;=1.55),0.068,IF(AND((D112&lt;0.25),(B112&lt;3.15),(H112&lt;14.344),(D112&lt;0.35),(H112&lt;15.155),(D112&lt;1.55)),0.014,IF(AND(D112&gt;=0.25,(B112&lt;3.15),(H112&lt;14.344),(D112&lt;0.35),(H112&lt;15.155),(D112&lt;1.55)),0.002,IF(AND((A112&lt;5.05),B112&gt;=3.15,(H112&lt;14.344),(D112&lt;0.35),(H112&lt;15.155),(D112&lt;1.55)),-0.001,IF(AND(A112&gt;=5.05,B112&gt;=3.15,(H112&lt;14.344),(D112&lt;0.35),(H112&lt;15.155),(D112&lt;1.55)),0.009,IF(AND((H112&lt;14.877),A112&gt;=4.85,H112&gt;=14.344,(D112&lt;0.35),(H112&lt;15.155),(D112&lt;1.55)),0.023,IF(AND(H112&gt;=14.877,A112&gt;=4.85,H112&gt;=14.344,(D112&lt;0.35),(H112&lt;15.155),(D112&lt;1.55)),0.004,IF(AND((H112&lt;13.602),(A112&lt;6.05),(G112&lt;0.169),D112&gt;=0.35,(H112&lt;15.155),(D112&lt;1.55)),0.023,IF(AND(H112&gt;=13.602,(A112&lt;6.05),(G112&lt;0.169),D112&gt;=0.35,(H112&lt;15.155),(D112&lt;1.55)),-0.006,IF(AND((B112&lt;2.95),G112&gt;=0.181,G112&gt;=0.169,D112&gt;=0.35,(H112&lt;15.155),(D112&lt;1.55)),0.019,IF(AND(B112&gt;=2.95,G112&gt;=0.181,G112&gt;=0.169,D112&gt;=0.35,(H112&lt;15.155),(D112&lt;1.55)),0.034,IF(AND((A112&lt;5.35),(B112&lt;3.05),(B112&lt;3.15),(H112&lt;10.257),(A112&lt;7.45),D112&gt;=1.55),0.009,IF(AND(A112&gt;=5.35,(B112&lt;3.05),(B112&lt;3.15),(H112&lt;10.257),(A112&lt;7.45),D112&gt;=1.55),0.058,IF(AND((B112&lt;2.9),(H112&lt;11.854),(G112&lt;0.613),H112&gt;=10.257,(A112&lt;7.45),D112&gt;=1.55),0.037,IF(AND(B112&gt;=2.9,(H112&lt;11.854),(G112&lt;0.613),H112&gt;=10.257,(A112&lt;7.45),D112&gt;=1.55),-0.005,IF(AND((A112&lt;6.4),(G112&lt;0.711),G112&gt;=0.613,H112&gt;=10.257,(A112&lt;7.45),D112&gt;=1.55),0.001,IF(AND(A112&gt;=6.4,(G112&lt;0.711),G112&gt;=0.613,H112&gt;=10.257,(A112&lt;7.45),D112&gt;=1.55),-0.002,IF(AND((D112&lt;1.9),G112&gt;=0.711,G112&gt;=0.613,H112&gt;=10.257,(A112&lt;7.45),D112&gt;=1.55),0.007,IF(AND(D112&gt;=1.9,G112&gt;=0.711,G112&gt;=0.613,H112&gt;=10.257,(A112&lt;7.45),D112&gt;=1.55),0.023,"shouldnthappen"))))))))))))))))))))))))))</f>
        <v>0.097</v>
      </c>
      <c r="X112" s="1" t="n">
        <f aca="false">IF(AND(H112&gt;=15.155,(F112&lt;2.5)),0.049,IF(AND(A112&gt;=7.45,F112&gt;=2.5),0.089,IF(AND((G112&lt;0.107),(G112&lt;0.364),(A112&lt;7.45),F112&gt;=2.5),0.055,IF(AND(A112&gt;=5.75,(G112&lt;0.572),(D112&lt;1.25),(H112&lt;15.155),(F112&lt;2.5)),-0.018,IF(AND((A112&lt;5.7),(H112&lt;12.626),G112&gt;=0.364,(A112&lt;7.45),F112&gt;=2.5),0.012,IF(AND(A112&gt;=5.7,(H112&lt;12.626),G112&gt;=0.364,(A112&lt;7.45),F112&gt;=2.5),0.065,IF(AND((G112&lt;0.628),H112&gt;=12.626,G112&gt;=0.364,(A112&lt;7.45),F112&gt;=2.5),0.047,IF(AND((G112&lt;0.545),(A112&lt;5.75),(G112&lt;0.572),(D112&lt;1.25),(H112&lt;15.155),(F112&lt;2.5)),0.007,IF(AND(G112&gt;=0.545,(A112&lt;5.75),(G112&lt;0.572),(D112&lt;1.25),(H112&lt;15.155),(F112&lt;2.5)),-0.009,IF(AND((D112&lt;0.3),(H112&lt;11.788),G112&gt;=0.572,(D112&lt;1.25),(H112&lt;15.155),(F112&lt;2.5)),0.01,IF(AND(D112&gt;=0.3,(H112&lt;11.788),G112&gt;=0.572,(D112&lt;1.25),(H112&lt;15.155),(F112&lt;2.5)),0.03,IF(AND((A112&lt;4.75),H112&gt;=11.788,G112&gt;=0.572,(D112&lt;1.25),(H112&lt;15.155),(F112&lt;2.5)),0.001,IF(AND(A112&gt;=4.75,H112&gt;=11.788,G112&gt;=0.572,(D112&lt;1.25),(H112&lt;15.155),(F112&lt;2.5)),0.01,IF(AND((A112&lt;5.5),(A112&lt;6.15),(G112&lt;0.652),D112&gt;=1.25,(H112&lt;15.155),(F112&lt;2.5)),0.014,IF(AND(A112&gt;=5.5,(A112&lt;6.15),(G112&lt;0.652),D112&gt;=1.25,(H112&lt;15.155),(F112&lt;2.5)),0.049,IF(AND((H112&lt;12.206),A112&gt;=6.15,(G112&lt;0.652),D112&gt;=1.25,(H112&lt;15.155),(F112&lt;2.5)),-0.009,IF(AND(H112&gt;=12.206,A112&gt;=6.15,(G112&lt;0.652),D112&gt;=1.25,(H112&lt;15.155),(F112&lt;2.5)),0.021,IF(AND((A112&lt;5.55),(A112&lt;6.2),G112&gt;=0.652,D112&gt;=1.25,(H112&lt;15.155),(F112&lt;2.5)),0.011,IF(AND(A112&gt;=5.55,(A112&lt;6.2),G112&gt;=0.652,D112&gt;=1.25,(H112&lt;15.155),(F112&lt;2.5)),-0.019,IF(AND((B112&lt;3.2),A112&gt;=6.2,G112&gt;=0.652,D112&gt;=1.25,(H112&lt;15.155),(F112&lt;2.5)),0.025,IF(AND(B112&gt;=3.2,A112&gt;=6.2,G112&gt;=0.652,D112&gt;=1.25,(H112&lt;15.155),(F112&lt;2.5)),0.001,IF(AND((G112&lt;0.183),(G112&lt;0.301),G112&gt;=0.107,(G112&lt;0.364),(A112&lt;7.45),F112&gt;=2.5),-0.009,IF(AND(G112&gt;=0.183,(G112&lt;0.301),G112&gt;=0.107,(G112&lt;0.364),(A112&lt;7.45),F112&gt;=2.5),0.022,IF(AND((D112&lt;2.2),G112&gt;=0.301,G112&gt;=0.107,(G112&lt;0.364),(A112&lt;7.45),F112&gt;=2.5),0.004,IF(AND(D112&gt;=2.2,G112&gt;=0.301,G112&gt;=0.107,(G112&lt;0.364),(A112&lt;7.45),F112&gt;=2.5),-0.02,IF(AND((G112&lt;0.787),G112&gt;=0.628,H112&gt;=12.626,G112&gt;=0.364,(A112&lt;7.45),F112&gt;=2.5),-0.001,IF(AND(G112&gt;=0.787,G112&gt;=0.628,H112&gt;=12.626,G112&gt;=0.364,(A112&lt;7.45),F112&gt;=2.5),0.016,"shouldnthappen")))))))))))))))))))))))))))</f>
        <v>0.022</v>
      </c>
      <c r="Y112" s="1" t="n">
        <f aca="false">IF(AND(H112&gt;=15.155,(D112&lt;1.55)),0.037,IF(AND(D112&gt;=2.45,(A112&lt;7.45),D112&gt;=1.55),0.054,IF(AND((A112&lt;7.8),A112&gt;=7.45,D112&gt;=1.55),0.078,IF(AND(A112&gt;=7.8,A112&gt;=7.45,D112&gt;=1.55),0.021,IF(AND(A112&gt;=6.2,G112&gt;=0.68,D112&gt;=1.25,(H112&lt;15.155),(D112&lt;1.55)),0.019,IF(AND((B112&lt;2.65),(A112&lt;4.95),(G112&lt;0.572),(D112&lt;1.25),(H112&lt;15.155),(D112&lt;1.55)),0.021,IF(AND(B112&gt;=2.65,(A112&lt;4.95),(G112&lt;0.572),(D112&lt;1.25),(H112&lt;15.155),(D112&lt;1.55)),0.006,IF(AND((H112&lt;14.344),A112&gt;=4.95,(G112&lt;0.572),(D112&lt;1.25),(H112&lt;15.155),(D112&lt;1.55)),-0.005,IF(AND(H112&gt;=14.344,A112&gt;=4.95,(G112&lt;0.572),(D112&lt;1.25),(H112&lt;15.155),(D112&lt;1.55)),0.013,IF(AND((G112&lt;0.833),(H112&lt;11.788),G112&gt;=0.572,(D112&lt;1.25),(H112&lt;15.155),(D112&lt;1.55)),0.009,IF(AND(G112&gt;=0.833,(H112&lt;11.788),G112&gt;=0.572,(D112&lt;1.25),(H112&lt;15.155),(D112&lt;1.55)),0.024,IF(AND((A112&lt;4.75),H112&gt;=11.788,G112&gt;=0.572,(D112&lt;1.25),(H112&lt;15.155),(D112&lt;1.55)),0.001,IF(AND(A112&gt;=4.75,H112&gt;=11.788,G112&gt;=0.572,(D112&lt;1.25),(H112&lt;15.155),(D112&lt;1.55)),0.008,IF(AND((A112&lt;5.65),(A112&lt;6.15),(G112&lt;0.68),D112&gt;=1.25,(H112&lt;15.155),(D112&lt;1.55)),0.017,IF(AND(A112&gt;=5.65,(A112&lt;6.15),(G112&lt;0.68),D112&gt;=1.25,(H112&lt;15.155),(D112&lt;1.55)),0.039,IF(AND((G112&lt;0.436),A112&gt;=6.15,(G112&lt;0.68),D112&gt;=1.25,(H112&lt;15.155),(D112&lt;1.55)),-0.004,IF(AND(G112&gt;=0.436,A112&gt;=6.15,(G112&lt;0.68),D112&gt;=1.25,(H112&lt;15.155),(D112&lt;1.55)),0.022,IF(AND((A112&lt;5.55),(A112&lt;6.2),G112&gt;=0.68,D112&gt;=1.25,(H112&lt;15.155),(D112&lt;1.55)),0.009,IF(AND(A112&gt;=5.55,(A112&lt;6.2),G112&gt;=0.68,D112&gt;=1.25,(H112&lt;15.155),(D112&lt;1.55)),-0.016,IF(AND((G112&lt;0.107),(G112&lt;0.361),(G112&lt;0.613),(D112&lt;2.45),(A112&lt;7.45),D112&gt;=1.55),0.042,IF(AND(G112&gt;=0.107,(G112&lt;0.361),(G112&lt;0.613),(D112&lt;2.45),(A112&lt;7.45),D112&gt;=1.55),0.002,IF(AND((D112&lt;2.35),G112&gt;=0.361,(G112&lt;0.613),(D112&lt;2.45),(A112&lt;7.45),D112&gt;=1.55),0.051,IF(AND(D112&gt;=2.35,G112&gt;=0.361,(G112&lt;0.613),(D112&lt;2.45),(A112&lt;7.45),D112&gt;=1.55),0.016,IF(AND((A112&lt;6.4),(G112&lt;0.711),G112&gt;=0.613,(D112&lt;2.45),(A112&lt;7.45),D112&gt;=1.55),0.001,IF(AND(A112&gt;=6.4,(G112&lt;0.711),G112&gt;=0.613,(D112&lt;2.45),(A112&lt;7.45),D112&gt;=1.55),-0.002,IF(AND((B112&lt;2.95),G112&gt;=0.711,G112&gt;=0.613,(D112&lt;2.45),(A112&lt;7.45),D112&gt;=1.55),0.023,IF(AND(B112&gt;=2.95,G112&gt;=0.711,G112&gt;=0.613,(D112&lt;2.45),(A112&lt;7.45),D112&gt;=1.55),0.01,"shouldnthappen")))))))))))))))))))))))))))</f>
        <v>0.054</v>
      </c>
      <c r="Z112" s="1" t="n">
        <f aca="false">IF(AND(A112&gt;=7.45,D112&gt;=1.75),0.056,IF(AND(H112&gt;=15.059,A112&gt;=5.55,(D112&lt;1.75)),0.028,IF(AND((D112&lt;0.35),G112&gt;=0.905,(A112&lt;5.55),(D112&lt;1.75)),0.005,IF(AND(D112&gt;=0.35,G112&gt;=0.905,(A112&lt;5.55),(D112&lt;1.75)),0.026,IF(AND((H112&lt;8.711),D112&gt;=2.45,(A112&lt;7.45),D112&gt;=1.75),0.011,IF(AND(H112&gt;=8.711,D112&gt;=2.45,(A112&lt;7.45),D112&gt;=1.75),0.049,IF(AND((G112&lt;0.107),(G112&lt;0.487),(D112&lt;2.45),(A112&lt;7.45),D112&gt;=1.75),0.032,IF(AND((H112&lt;10.915),(A112&lt;4.5),(B112&lt;3.15),(G112&lt;0.905),(A112&lt;5.55),(D112&lt;1.75)),-0.001,IF(AND(H112&gt;=10.915,(A112&lt;4.5),(B112&lt;3.15),(G112&lt;0.905),(A112&lt;5.55),(D112&lt;1.75)),0.003,IF(AND((A112&lt;5.05),A112&gt;=4.5,(B112&lt;3.15),(G112&lt;0.905),(A112&lt;5.55),(D112&lt;1.75)),0.015,IF(AND(A112&gt;=5.05,A112&gt;=4.5,(B112&lt;3.15),(G112&lt;0.905),(A112&lt;5.55),(D112&lt;1.75)),0.006,IF(AND((G112&lt;0.05),(G112&lt;0.091),B112&gt;=3.15,(G112&lt;0.905),(A112&lt;5.55),(D112&lt;1.75)),0.001,IF(AND(G112&gt;=0.05,(G112&lt;0.091),B112&gt;=3.15,(G112&lt;0.905),(A112&lt;5.55),(D112&lt;1.75)),0.008,IF(AND((G112&lt;0.587),G112&gt;=0.091,B112&gt;=3.15,(G112&lt;0.905),(A112&lt;5.55),(D112&lt;1.75)),-0.003,IF(AND(G112&gt;=0.587,G112&gt;=0.091,B112&gt;=3.15,(G112&lt;0.905),(A112&lt;5.55),(D112&lt;1.75)),0.004,IF(AND((F112&lt;2.5),(B112&lt;2.85),(G112&lt;0.419),(H112&lt;15.059),A112&gt;=5.55,(D112&lt;1.75)),0.041,IF(AND(F112&gt;=2.5,(B112&lt;2.85),(G112&lt;0.419),(H112&lt;15.059),A112&gt;=5.55,(D112&lt;1.75)),0.015,IF(AND((G112&lt;0.164),B112&gt;=2.85,(G112&lt;0.419),(H112&lt;15.059),A112&gt;=5.55,(D112&lt;1.75)),0.01,IF(AND(G112&gt;=0.164,B112&gt;=2.85,(G112&lt;0.419),(H112&lt;15.059),A112&gt;=5.55,(D112&lt;1.75)),-0.001,IF(AND((B112&lt;2.55),(B112&lt;2.95),G112&gt;=0.419,(H112&lt;15.059),A112&gt;=5.55,(D112&lt;1.75)),0.014,IF(AND(B112&gt;=2.55,(B112&lt;2.95),G112&gt;=0.419,(H112&lt;15.059),A112&gt;=5.55,(D112&lt;1.75)),-0.013,IF(AND((D112&lt;1.55),B112&gt;=2.95,G112&gt;=0.419,(H112&lt;15.059),A112&gt;=5.55,(D112&lt;1.75)),0.023,IF(AND(D112&gt;=1.55,B112&gt;=2.95,G112&gt;=0.419,(H112&lt;15.059),A112&gt;=5.55,(D112&lt;1.75)),0.005,IF(AND((H112&lt;13.278),G112&gt;=0.107,(G112&lt;0.487),(D112&lt;2.45),(A112&lt;7.45),D112&gt;=1.75),-0.009,IF(AND(H112&gt;=13.278,G112&gt;=0.107,(G112&lt;0.487),(D112&lt;2.45),(A112&lt;7.45),D112&gt;=1.75),0.017,IF(AND((D112&lt;2.35),(G112&lt;0.571),G112&gt;=0.487,(D112&lt;2.45),(A112&lt;7.45),D112&gt;=1.75),0.053,IF(AND(D112&gt;=2.35,(G112&lt;0.571),G112&gt;=0.487,(D112&lt;2.45),(A112&lt;7.45),D112&gt;=1.75),0.009,IF(AND((G112&lt;0.779),G112&gt;=0.571,G112&gt;=0.487,(D112&lt;2.45),(A112&lt;7.45),D112&gt;=1.75),0.006,IF(AND(G112&gt;=0.779,G112&gt;=0.571,G112&gt;=0.487,(D112&lt;2.45),(A112&lt;7.45),D112&gt;=1.75),0.016,"shouldnthappen")))))))))))))))))))))))))))))</f>
        <v>0.049</v>
      </c>
      <c r="AA112" s="1" t="n">
        <f aca="false">IF(AND((A112&lt;7.8),A112&gt;=7.45,D112&gt;=1.75),0.051,IF(AND(A112&gt;=7.8,A112&gt;=7.45,D112&gt;=1.75),0.01,IF(AND(B112&gt;=3.35,B112&gt;=3.25,(A112&lt;7.45),D112&gt;=1.75),0.016,IF(AND((H112&lt;8.308),(D112&lt;0.15),(H112&lt;13.655),(D112&lt;0.35),(D112&lt;1.75)),0.009,IF(AND((H112&lt;14.529),(G112&lt;0.293),H112&gt;=13.655,(D112&lt;0.35),(D112&lt;1.75)),0.011,IF(AND(H112&gt;=14.529,(G112&lt;0.293),H112&gt;=13.655,(D112&lt;0.35),(D112&lt;1.75)),0.001,IF(AND(D112&gt;=0.25,G112&gt;=0.293,H112&gt;=13.655,(D112&lt;0.35),(D112&lt;1.75)),-0.004,IF(AND(H112&gt;=10.635,(H112&lt;10.696),(H112&lt;13.906),D112&gt;=0.35,(D112&lt;1.75)),0.036,IF(AND(G112&gt;=0.833,H112&gt;=10.696,(H112&lt;13.906),D112&gt;=0.35,(D112&lt;1.75)),0.016,IF(AND((A112&lt;6.65),(G112&lt;0.247),H112&gt;=13.906,D112&gt;=0.35,(D112&lt;1.75)),-0.008,IF(AND(A112&gt;=6.65,(G112&lt;0.247),H112&gt;=13.906,D112&gt;=0.35,(D112&lt;1.75)),0.011,IF(AND((B112&lt;2.45),G112&gt;=0.247,H112&gt;=13.906,D112&gt;=0.35,(D112&lt;1.75)),0,IF(AND((D112&lt;1.85),(B112&lt;2.95),(B112&lt;3.25),(A112&lt;7.45),D112&gt;=1.75),0.033,IF(AND((G112&lt;0.428),(B112&lt;3.35),B112&gt;=3.25,(A112&lt;7.45),D112&gt;=1.75),0.009,IF(AND(G112&gt;=0.428,(B112&lt;3.35),B112&gt;=3.25,(A112&lt;7.45),D112&gt;=1.75),0.042,IF(AND((A112&lt;4.6),H112&gt;=8.308,(D112&lt;0.15),(H112&lt;13.655),(D112&lt;0.35),(D112&lt;1.75)),0.003,IF(AND(A112&gt;=4.6,H112&gt;=8.308,(D112&lt;0.15),(H112&lt;13.655),(D112&lt;0.35),(D112&lt;1.75)),0,IF(AND((H112&lt;8.834),(A112&lt;5.05),D112&gt;=0.15,(H112&lt;13.655),(D112&lt;0.35),(D112&lt;1.75)),0.002,IF(AND(H112&gt;=8.834,(A112&lt;5.05),D112&gt;=0.15,(H112&lt;13.655),(D112&lt;0.35),(D112&lt;1.75)),-0.008,IF(AND((A112&lt;5.45),A112&gt;=5.05,D112&gt;=0.15,(H112&lt;13.655),(D112&lt;0.35),(D112&lt;1.75)),0.003,IF(AND(A112&gt;=5.45,A112&gt;=5.05,D112&gt;=0.15,(H112&lt;13.655),(D112&lt;0.35),(D112&lt;1.75)),-0.002,IF(AND((A112&lt;5.3),(D112&lt;0.25),G112&gt;=0.293,H112&gt;=13.655,(D112&lt;0.35),(D112&lt;1.75)),0.007,IF(AND(A112&gt;=5.3,(D112&lt;0.25),G112&gt;=0.293,H112&gt;=13.655,(D112&lt;0.35),(D112&lt;1.75)),0.001,IF(AND((H112&lt;7.309),(H112&lt;10.635),(H112&lt;10.696),(H112&lt;13.906),D112&gt;=0.35,(D112&lt;1.75)),0.014,IF(AND(H112&gt;=7.309,(H112&lt;10.635),(H112&lt;10.696),(H112&lt;13.906),D112&gt;=0.35,(D112&lt;1.75)),0.006,IF(AND((H112&lt;12.093),(G112&lt;0.833),H112&gt;=10.696,(H112&lt;13.906),D112&gt;=0.35,(D112&lt;1.75)),-0.01,IF(AND(H112&gt;=12.093,(G112&lt;0.833),H112&gt;=10.696,(H112&lt;13.906),D112&gt;=0.35,(D112&lt;1.75)),0.004,IF(AND((G112&lt;0.823),B112&gt;=2.45,G112&gt;=0.247,H112&gt;=13.906,D112&gt;=0.35,(D112&lt;1.75)),0.026,IF(AND(G112&gt;=0.823,B112&gt;=2.45,G112&gt;=0.247,H112&gt;=13.906,D112&gt;=0.35,(D112&lt;1.75)),0.006,IF(AND((H112&lt;11.121),D112&gt;=1.85,(B112&lt;2.95),(B112&lt;3.25),(A112&lt;7.45),D112&gt;=1.75),0.013,IF(AND(H112&gt;=11.121,D112&gt;=1.85,(B112&lt;2.95),(B112&lt;3.25),(A112&lt;7.45),D112&gt;=1.75),0.005,IF(AND((A112&lt;6.05),(A112&lt;6.45),B112&gt;=2.95,(B112&lt;3.25),(A112&lt;7.45),D112&gt;=1.75),0.001,IF(AND(A112&gt;=6.05,(A112&lt;6.45),B112&gt;=2.95,(B112&lt;3.25),(A112&lt;7.45),D112&gt;=1.75),-0.005,IF(AND((G112&lt;0.42),A112&gt;=6.45,B112&gt;=2.95,(B112&lt;3.25),(A112&lt;7.45),D112&gt;=1.75),0.004,IF(AND(G112&gt;=0.42,A112&gt;=6.45,B112&gt;=2.95,(B112&lt;3.25),(A112&lt;7.45),D112&gt;=1.75),0.019,"shouldnthappen")))))))))))))))))))))))))))))))))))</f>
        <v>0.016</v>
      </c>
      <c r="AB112" s="1" t="n">
        <f aca="false">+ 0.5</f>
        <v>0.5</v>
      </c>
    </row>
    <row r="113" customFormat="false" ht="13.8" hidden="false" customHeight="false" outlineLevel="0" collapsed="false">
      <c r="A113" s="11" t="n">
        <v>6.5</v>
      </c>
      <c r="B113" s="1" t="n">
        <v>3.2</v>
      </c>
      <c r="C113" s="1" t="n">
        <v>5.1</v>
      </c>
      <c r="D113" s="1" t="n">
        <v>2</v>
      </c>
      <c r="E113" s="1" t="s">
        <v>93</v>
      </c>
      <c r="F113" s="1" t="n">
        <v>3</v>
      </c>
      <c r="G113" s="1" t="n">
        <v>0.684530229540542</v>
      </c>
      <c r="H113" s="18" t="n">
        <v>13.7082425374538</v>
      </c>
      <c r="I113" s="1" t="n">
        <f aca="false">C113</f>
        <v>5.1</v>
      </c>
      <c r="J113" s="1" t="n">
        <f aca="false">SUM(M113:AB113)</f>
        <v>5.134</v>
      </c>
      <c r="K113" s="15" t="n">
        <f aca="false">1-SQRT(VAR(M113:AB113, I113)) / AVERAGE(M113:AB113)</f>
        <v>-2.83648330225534</v>
      </c>
      <c r="L113" s="1" t="n">
        <f aca="false">(J113-I113)/I113</f>
        <v>0.0066666666666668</v>
      </c>
      <c r="M113" s="1" t="n">
        <f aca="false">IF(AND((H113&lt;5.245),(D113&lt;0.8)),0.075,IF(AND(H113&gt;=5.245,(D113&lt;0.8)),0.279,IF(AND((D113&lt;1.45),D113&gt;=0.8),1.043,IF(AND(D113&gt;=1.45,D113&gt;=0.8),1.423,"shouldnthappen"))))</f>
        <v>1.423</v>
      </c>
      <c r="N113" s="1" t="n">
        <f aca="false">IF(AND((A113&lt;4.35),(D113&lt;0.8)),0.048,IF(AND(A113&gt;=4.35,(D113&lt;0.8)),0.198,IF(AND(F113&gt;=2.5,D113&gt;=0.8),1.048,IF(AND((A113&lt;5.15),(F113&lt;2.5),D113&gt;=0.8),0.321,IF(AND(A113&gt;=5.15,(F113&lt;2.5),D113&gt;=0.8),0.783,"shouldnthappen")))))</f>
        <v>1.048</v>
      </c>
      <c r="O113" s="1" t="n">
        <f aca="false">IF(AND((H113&lt;5.245),(D113&lt;0.8)),0.034,IF(AND((A113&lt;5.9),D113&gt;=0.8),0.489,IF(AND(A113&gt;=5.9,D113&gt;=0.8),0.721,IF(AND((A113&lt;4.35),H113&gt;=5.245,(D113&lt;0.8)),0.041,IF(AND(A113&gt;=4.35,H113&gt;=5.245,(D113&lt;0.8)),0.142,"shouldnthappen")))))</f>
        <v>0.721</v>
      </c>
      <c r="P113" s="1" t="n">
        <f aca="false">IF(AND((B113&lt;2.8),(D113&lt;1.15)),0.244,IF(AND((D113&lt;1.75),D113&gt;=1.15),0.396,IF(AND(D113&gt;=1.75,D113&gt;=1.15),0.554,IF(AND((A113&lt;5.05),B113&gt;=2.8,(D113&lt;1.15)),0.078,IF(AND((H113&lt;14.877),A113&gt;=5.05,B113&gt;=2.8,(D113&lt;1.15)),0.118,IF(AND(H113&gt;=14.877,A113&gt;=5.05,B113&gt;=2.8,(D113&lt;1.15)),0.027,"shouldnthappen"))))))</f>
        <v>0.554</v>
      </c>
      <c r="Q113" s="1" t="n">
        <f aca="false">IF(AND(D113&gt;=0.45,(D113&lt;1.15)),0.17,IF(AND(A113&gt;=7.1,D113&gt;=1.15),0.539,IF(AND((A113&lt;6.25),(A113&lt;7.1),D113&gt;=1.15),0.258,IF(AND(A113&gt;=6.25,(A113&lt;7.1),D113&gt;=1.15),0.344,IF(AND(G113&gt;=0.418,(A113&lt;5.05),(D113&lt;0.45),(D113&lt;1.15)),0.033,IF(AND((H113&lt;14.494),(G113&lt;0.418),(A113&lt;5.05),(D113&lt;0.45),(D113&lt;1.15)),0.061,IF(AND(H113&gt;=14.494,(G113&lt;0.418),(A113&lt;5.05),(D113&lt;0.45),(D113&lt;1.15)),0.015,IF(AND(H113&gt;=14.877,(B113&lt;3.85),A113&gt;=5.05,(D113&lt;0.45),(D113&lt;1.15)),0.023,IF(AND((B113&lt;4),B113&gt;=3.85,A113&gt;=5.05,(D113&lt;0.45),(D113&lt;1.15)),0.009,IF(AND(B113&gt;=4,B113&gt;=3.85,A113&gt;=5.05,(D113&lt;0.45),(D113&lt;1.15)),0.052,IF(AND((G113&lt;0.05),(H113&lt;14.877),(B113&lt;3.85),A113&gt;=5.05,(D113&lt;0.45),(D113&lt;1.15)),0.024,IF(AND(G113&gt;=0.05,(H113&lt;14.877),(B113&lt;3.85),A113&gt;=5.05,(D113&lt;0.45),(D113&lt;1.15)),0.091,"shouldnthappen"))))))))))))</f>
        <v>0.344</v>
      </c>
      <c r="R113" s="1" t="n">
        <f aca="false">IF(AND(A113&gt;=7.1,D113&gt;=0.8),0.401,IF(AND((A113&lt;4.5),(G113&lt;0.905),(D113&lt;0.8)),0.024,IF(AND((H113&lt;9.966),G113&gt;=0.905,(D113&lt;0.8)),0.094,IF(AND(H113&gt;=9.966,G113&gt;=0.905,(D113&lt;0.8)),0.026,IF(AND(D113&gt;=2.05,(A113&lt;7.1),D113&gt;=0.8),0.277,IF(AND((H113&lt;5.523),A113&gt;=4.5,(G113&lt;0.905),(D113&lt;0.8)),0.012,IF(AND(H113&gt;=5.523,A113&gt;=4.5,(G113&lt;0.905),(D113&lt;0.8)),0.049,IF(AND((A113&lt;5.3),(D113&lt;2.05),(A113&lt;7.1),D113&gt;=0.8),0.095,IF(AND(A113&gt;=5.3,(D113&lt;2.05),(A113&lt;7.1),D113&gt;=0.8),0.196,"shouldnthappen")))))))))</f>
        <v>0.196</v>
      </c>
      <c r="S113" s="1" t="n">
        <f aca="false">IF(AND(A113&gt;=7.1,D113&gt;=1.35),0.298,IF(AND(G113&gt;=0.905,(D113&lt;0.8),(D113&lt;1.35)),0.068,IF(AND(H113&gt;=9.386,D113&gt;=0.8,(D113&lt;1.35)),0.126,IF(AND((H113&lt;7.426),(H113&lt;9.386),D113&gt;=0.8,(D113&lt;1.35)),0.091,IF(AND((A113&lt;5.3),(G113&lt;0.905),(A113&lt;7.1),D113&gt;=1.35),0.063,IF(AND((D113&lt;2.05),G113&gt;=0.905,(A113&lt;7.1),D113&gt;=1.35),0.015,IF(AND(D113&gt;=2.05,G113&gt;=0.905,(A113&lt;7.1),D113&gt;=1.35),0.089,IF(AND((H113&lt;10.505),(H113&lt;14.344),(G113&lt;0.905),(D113&lt;0.8),(D113&lt;1.35)),0.035,IF(AND((A113&lt;4.85),H113&gt;=14.344,(G113&lt;0.905),(D113&lt;0.8),(D113&lt;1.35)),0.006,IF(AND((B113&lt;2.75),H113&gt;=7.426,(H113&lt;9.386),D113&gt;=0.8,(D113&lt;1.35)),0.021,IF(AND(B113&gt;=2.75,H113&gt;=7.426,(H113&lt;9.386),D113&gt;=0.8,(D113&lt;1.35)),-0.01,IF(AND((B113&lt;2.35),A113&gt;=5.3,(G113&lt;0.905),(A113&lt;7.1),D113&gt;=1.35),0.068,IF(AND(B113&gt;=2.35,A113&gt;=5.3,(G113&lt;0.905),(A113&lt;7.1),D113&gt;=1.35),0.181,IF(AND((H113&lt;11.731),H113&gt;=10.505,(H113&lt;14.344),(G113&lt;0.905),(D113&lt;0.8),(D113&lt;1.35)),0.004,IF(AND(H113&gt;=11.731,H113&gt;=10.505,(H113&lt;14.344),(G113&lt;0.905),(D113&lt;0.8),(D113&lt;1.35)),0.024,IF(AND((H113&lt;14.877),A113&gt;=4.85,H113&gt;=14.344,(G113&lt;0.905),(D113&lt;0.8),(D113&lt;1.35)),0.063,IF(AND(H113&gt;=14.877,A113&gt;=4.85,H113&gt;=14.344,(G113&lt;0.905),(D113&lt;0.8),(D113&lt;1.35)),0.012,"shouldnthappen")))))))))))))))))</f>
        <v>0.181</v>
      </c>
      <c r="T113" s="1" t="n">
        <f aca="false">IF(AND(D113&gt;=0.45,(A113&lt;5.65)),0.067,IF(AND(A113&gt;=7.25,A113&gt;=5.65),0.244,IF(AND((H113&lt;9.966),G113&gt;=0.905,(D113&lt;0.45),(A113&lt;5.65)),0.062,IF(AND(H113&gt;=9.966,G113&gt;=0.905,(D113&lt;0.45),(A113&lt;5.65)),0.012,IF(AND((G113&lt;0.948),D113&gt;=2.05,(A113&lt;7.25),A113&gt;=5.65),0.157,IF(AND(G113&gt;=0.948,D113&gt;=2.05,(A113&lt;7.25),A113&gt;=5.65),0.037,IF(AND(G113&gt;=0.422,(B113&lt;3.15),(G113&lt;0.905),(D113&lt;0.45),(A113&lt;5.65)),0.011,IF(AND((D113&lt;0.25),(G113&lt;0.422),(B113&lt;3.15),(G113&lt;0.905),(D113&lt;0.45),(A113&lt;5.65)),0.04,IF(AND(D113&gt;=0.25,(G113&lt;0.422),(B113&lt;3.15),(G113&lt;0.905),(D113&lt;0.45),(A113&lt;5.65)),0.009,IF(AND((A113&lt;4.85),(B113&lt;3.25),B113&gt;=3.15,(G113&lt;0.905),(D113&lt;0.45),(A113&lt;5.65)),0.008,IF(AND(A113&gt;=4.85,(B113&lt;3.25),B113&gt;=3.15,(G113&lt;0.905),(D113&lt;0.45),(A113&lt;5.65)),-0.017,IF(AND((D113&lt;0.25),B113&gt;=3.25,B113&gt;=3.15,(G113&lt;0.905),(D113&lt;0.45),(A113&lt;5.65)),0.022,IF(AND(D113&gt;=0.25,B113&gt;=3.25,B113&gt;=3.15,(G113&lt;0.905),(D113&lt;0.45),(A113&lt;5.65)),0.009,IF(AND((F113&lt;2.5),(H113&lt;7.692),(G113&lt;0.644),(D113&lt;2.05),(A113&lt;7.25),A113&gt;=5.65),0.018,IF(AND(F113&gt;=2.5,(H113&lt;7.692),(G113&lt;0.644),(D113&lt;2.05),(A113&lt;7.25),A113&gt;=5.65),0.068,IF(AND((B113&lt;2.35),H113&gt;=7.692,(G113&lt;0.644),(D113&lt;2.05),(A113&lt;7.25),A113&gt;=5.65),0.023,IF(AND(B113&gt;=2.35,H113&gt;=7.692,(G113&lt;0.644),(D113&lt;2.05),(A113&lt;7.25),A113&gt;=5.65),0.125,IF(AND((G113&lt;0.766),(G113&lt;0.85),G113&gt;=0.644,(D113&lt;2.05),(A113&lt;7.25),A113&gt;=5.65),0.055,IF(AND(G113&gt;=0.766,(G113&lt;0.85),G113&gt;=0.644,(D113&lt;2.05),(A113&lt;7.25),A113&gt;=5.65),-0,IF(AND((B113&lt;2.95),G113&gt;=0.85,G113&gt;=0.644,(D113&lt;2.05),(A113&lt;7.25),A113&gt;=5.65),0.098,IF(AND(B113&gt;=2.95,G113&gt;=0.85,G113&gt;=0.644,(D113&lt;2.05),(A113&lt;7.25),A113&gt;=5.65),0.013,"shouldnthappen")))))))))))))))))))))</f>
        <v>0.055</v>
      </c>
      <c r="U113" s="1" t="n">
        <f aca="false">IF(AND(A113&gt;=7.25,D113&gt;=1.25),0.186,IF(AND((G113&lt;0.13),D113&gt;=0.35,(D113&lt;1.25)),-0.004,IF(AND(H113&gt;=14.246,(H113&lt;14.344),(D113&lt;0.35),(D113&lt;1.25)),-0.002,IF(AND((A113&lt;4.85),H113&gt;=14.344,(D113&lt;0.35),(D113&lt;1.25)),0.004,IF(AND(G113&gt;=0.446,(G113&lt;0.644),(A113&lt;7.25),D113&gt;=1.25),0.138,IF(AND(A113&gt;=5.45,(H113&lt;14.246),(H113&lt;14.344),(D113&lt;0.35),(D113&lt;1.25)),0.001,IF(AND((H113&lt;14.877),A113&gt;=4.85,H113&gt;=14.344,(D113&lt;0.35),(D113&lt;1.25)),0.035,IF(AND(H113&gt;=14.877,A113&gt;=4.85,H113&gt;=14.344,(D113&lt;0.35),(D113&lt;1.25)),0.007,IF(AND((B113&lt;3.35),H113&gt;=9.448,G113&gt;=0.13,D113&gt;=0.35,(D113&lt;1.25)),0.053,IF(AND(B113&gt;=3.35,H113&gt;=9.448,G113&gt;=0.13,D113&gt;=0.35,(D113&lt;1.25)),0.017,IF(AND((G113&lt;0.44),(G113&lt;0.446),(G113&lt;0.644),(A113&lt;7.25),D113&gt;=1.25),0.079,IF(AND(G113&gt;=0.44,(G113&lt;0.446),(G113&lt;0.644),(A113&lt;7.25),D113&gt;=1.25),0.02,IF(AND((A113&lt;5.95),(G113&lt;0.724),G113&gt;=0.644,(A113&lt;7.25),D113&gt;=1.25),-0.018,IF(AND(A113&gt;=5.95,(G113&lt;0.724),G113&gt;=0.644,(A113&lt;7.25),D113&gt;=1.25),0.027,IF(AND(A113&gt;=6.15,G113&gt;=0.724,G113&gt;=0.644,(A113&lt;7.25),D113&gt;=1.25),0.093,IF(AND((A113&lt;5.05),(A113&lt;5.45),(H113&lt;14.246),(H113&lt;14.344),(D113&lt;0.35),(D113&lt;1.25)),0.011,IF(AND(A113&gt;=5.05,(A113&lt;5.45),(H113&lt;14.246),(H113&lt;14.344),(D113&lt;0.35),(D113&lt;1.25)),0.021,IF(AND((A113&lt;5.4),(B113&lt;3.15),(H113&lt;9.448),G113&gt;=0.13,D113&gt;=0.35,(D113&lt;1.25)),0.007,IF(AND(A113&gt;=5.4,(B113&lt;3.15),(H113&lt;9.448),G113&gt;=0.13,D113&gt;=0.35,(D113&lt;1.25)),-0.011,IF(AND((B113&lt;3.75),B113&gt;=3.15,(H113&lt;9.448),G113&gt;=0.13,D113&gt;=0.35,(D113&lt;1.25)),0.012,IF(AND(B113&gt;=3.75,B113&gt;=3.15,(H113&lt;9.448),G113&gt;=0.13,D113&gt;=0.35,(D113&lt;1.25)),0.046,IF(AND((A113&lt;5.9),(A113&lt;6.15),G113&gt;=0.724,G113&gt;=0.644,(A113&lt;7.25),D113&gt;=1.25),0.06,IF(AND(A113&gt;=5.9,(A113&lt;6.15),G113&gt;=0.724,G113&gt;=0.644,(A113&lt;7.25),D113&gt;=1.25),0.005,"shouldnthappen")))))))))))))))))))))))</f>
        <v>0.027</v>
      </c>
      <c r="V113" s="1" t="n">
        <f aca="false">IF(AND(H113&gt;=15.155,(D113&lt;1.55)),0.084,IF(AND(A113&gt;=7.25,D113&gt;=1.55),0.141,IF(AND((G113&lt;0.043),D113&gt;=1.05,(H113&lt;15.155),(D113&lt;1.55)),-0.007,IF(AND(D113&gt;=1.85,G113&gt;=0.755,(A113&lt;7.25),D113&gt;=1.55),0.051,IF(AND((H113&lt;9.966),G113&gt;=0.905,(D113&lt;1.05),(H113&lt;15.155),(D113&lt;1.55)),0.043,IF(AND(H113&gt;=9.966,G113&gt;=0.905,(D113&lt;1.05),(H113&lt;15.155),(D113&lt;1.55)),0.007,IF(AND((G113&lt;0.278),(G113&lt;0.361),(G113&lt;0.755),(A113&lt;7.25),D113&gt;=1.55),0.08,IF(AND((A113&lt;5.8),G113&gt;=0.361,(G113&lt;0.755),(A113&lt;7.25),D113&gt;=1.55),0.019,IF(AND((A113&lt;6.05),(D113&lt;1.85),G113&gt;=0.755,(A113&lt;7.25),D113&gt;=1.55),0.01,IF(AND(A113&gt;=6.05,(D113&lt;1.85),G113&gt;=0.755,(A113&lt;7.25),D113&gt;=1.55),0.002,IF(AND((G113&lt;0.486),(B113&lt;3.15),(G113&lt;0.905),(D113&lt;1.05),(H113&lt;15.155),(D113&lt;1.55)),0.026,IF(AND(G113&gt;=0.486,(B113&lt;3.15),(G113&lt;0.905),(D113&lt;1.05),(H113&lt;15.155),(D113&lt;1.55)),0.001,IF(AND((B113&lt;3.25),B113&gt;=3.15,(G113&lt;0.905),(D113&lt;1.05),(H113&lt;15.155),(D113&lt;1.55)),-0.003,IF(AND(B113&gt;=3.25,B113&gt;=3.15,(G113&lt;0.905),(D113&lt;1.05),(H113&lt;15.155),(D113&lt;1.55)),0.012,IF(AND((H113&lt;7.426),(H113&lt;8.769),G113&gt;=0.043,D113&gt;=1.05,(H113&lt;15.155),(D113&lt;1.55)),0.041,IF(AND(H113&gt;=7.426,(H113&lt;8.769),G113&gt;=0.043,D113&gt;=1.05,(H113&lt;15.155),(D113&lt;1.55)),-0.008,IF(AND((H113&lt;10.696),H113&gt;=8.769,G113&gt;=0.043,D113&gt;=1.05,(H113&lt;15.155),(D113&lt;1.55)),0.069,IF(AND(H113&gt;=10.696,H113&gt;=8.769,G113&gt;=0.043,D113&gt;=1.05,(H113&lt;15.155),(D113&lt;1.55)),0.033,IF(AND((D113&lt;2.2),G113&gt;=0.278,(G113&lt;0.361),(G113&lt;0.755),(A113&lt;7.25),D113&gt;=1.55),0.022,IF(AND(D113&gt;=2.2,G113&gt;=0.278,(G113&lt;0.361),(G113&lt;0.755),(A113&lt;7.25),D113&gt;=1.55),-0.027,IF(AND((H113&lt;12.626),A113&gt;=5.8,G113&gt;=0.361,(G113&lt;0.755),(A113&lt;7.25),D113&gt;=1.55),0.126,IF(AND(H113&gt;=12.626,A113&gt;=5.8,G113&gt;=0.361,(G113&lt;0.755),(A113&lt;7.25),D113&gt;=1.55),0.065,"shouldnthappen"))))))))))))))))))))))</f>
        <v>0.065</v>
      </c>
      <c r="W113" s="1" t="n">
        <f aca="false">IF(AND(H113&gt;=15.155,(D113&lt;1.55)),0.064,IF(AND(A113&gt;=7.45,D113&gt;=1.55),0.115,IF(AND(B113&gt;=3.15,(H113&lt;10.257),(A113&lt;7.45),D113&gt;=1.55),0.097,IF(AND((A113&lt;4.85),H113&gt;=14.344,(D113&lt;0.35),(H113&lt;15.155),(D113&lt;1.55)),0.003,IF(AND(A113&gt;=6.05,(G113&lt;0.169),D113&gt;=0.35,(H113&lt;15.155),(D113&lt;1.55)),-0.008,IF(AND((G113&lt;0.181),G113&gt;=0.169,D113&gt;=0.35,(H113&lt;15.155),(D113&lt;1.55)),0.065,IF(AND(B113&gt;=3.05,(B113&lt;3.15),(H113&lt;10.257),(A113&lt;7.45),D113&gt;=1.55),-0.023,IF(AND(H113&gt;=11.854,(G113&lt;0.613),H113&gt;=10.257,(A113&lt;7.45),D113&gt;=1.55),0.068,IF(AND((D113&lt;0.25),(B113&lt;3.15),(H113&lt;14.344),(D113&lt;0.35),(H113&lt;15.155),(D113&lt;1.55)),0.014,IF(AND(D113&gt;=0.25,(B113&lt;3.15),(H113&lt;14.344),(D113&lt;0.35),(H113&lt;15.155),(D113&lt;1.55)),0.002,IF(AND((A113&lt;5.05),B113&gt;=3.15,(H113&lt;14.344),(D113&lt;0.35),(H113&lt;15.155),(D113&lt;1.55)),-0.001,IF(AND(A113&gt;=5.05,B113&gt;=3.15,(H113&lt;14.344),(D113&lt;0.35),(H113&lt;15.155),(D113&lt;1.55)),0.009,IF(AND((H113&lt;14.877),A113&gt;=4.85,H113&gt;=14.344,(D113&lt;0.35),(H113&lt;15.155),(D113&lt;1.55)),0.023,IF(AND(H113&gt;=14.877,A113&gt;=4.85,H113&gt;=14.344,(D113&lt;0.35),(H113&lt;15.155),(D113&lt;1.55)),0.004,IF(AND((H113&lt;13.602),(A113&lt;6.05),(G113&lt;0.169),D113&gt;=0.35,(H113&lt;15.155),(D113&lt;1.55)),0.023,IF(AND(H113&gt;=13.602,(A113&lt;6.05),(G113&lt;0.169),D113&gt;=0.35,(H113&lt;15.155),(D113&lt;1.55)),-0.006,IF(AND((B113&lt;2.95),G113&gt;=0.181,G113&gt;=0.169,D113&gt;=0.35,(H113&lt;15.155),(D113&lt;1.55)),0.019,IF(AND(B113&gt;=2.95,G113&gt;=0.181,G113&gt;=0.169,D113&gt;=0.35,(H113&lt;15.155),(D113&lt;1.55)),0.034,IF(AND((A113&lt;5.35),(B113&lt;3.05),(B113&lt;3.15),(H113&lt;10.257),(A113&lt;7.45),D113&gt;=1.55),0.009,IF(AND(A113&gt;=5.35,(B113&lt;3.05),(B113&lt;3.15),(H113&lt;10.257),(A113&lt;7.45),D113&gt;=1.55),0.058,IF(AND((B113&lt;2.9),(H113&lt;11.854),(G113&lt;0.613),H113&gt;=10.257,(A113&lt;7.45),D113&gt;=1.55),0.037,IF(AND(B113&gt;=2.9,(H113&lt;11.854),(G113&lt;0.613),H113&gt;=10.257,(A113&lt;7.45),D113&gt;=1.55),-0.005,IF(AND((A113&lt;6.4),(G113&lt;0.711),G113&gt;=0.613,H113&gt;=10.257,(A113&lt;7.45),D113&gt;=1.55),0.001,IF(AND(A113&gt;=6.4,(G113&lt;0.711),G113&gt;=0.613,H113&gt;=10.257,(A113&lt;7.45),D113&gt;=1.55),-0.002,IF(AND((D113&lt;1.9),G113&gt;=0.711,G113&gt;=0.613,H113&gt;=10.257,(A113&lt;7.45),D113&gt;=1.55),0.007,IF(AND(D113&gt;=1.9,G113&gt;=0.711,G113&gt;=0.613,H113&gt;=10.257,(A113&lt;7.45),D113&gt;=1.55),0.023,"shouldnthappen"))))))))))))))))))))))))))</f>
        <v>-0.002</v>
      </c>
      <c r="X113" s="1" t="n">
        <f aca="false">IF(AND(H113&gt;=15.155,(F113&lt;2.5)),0.049,IF(AND(A113&gt;=7.45,F113&gt;=2.5),0.089,IF(AND((G113&lt;0.107),(G113&lt;0.364),(A113&lt;7.45),F113&gt;=2.5),0.055,IF(AND(A113&gt;=5.75,(G113&lt;0.572),(D113&lt;1.25),(H113&lt;15.155),(F113&lt;2.5)),-0.018,IF(AND((A113&lt;5.7),(H113&lt;12.626),G113&gt;=0.364,(A113&lt;7.45),F113&gt;=2.5),0.012,IF(AND(A113&gt;=5.7,(H113&lt;12.626),G113&gt;=0.364,(A113&lt;7.45),F113&gt;=2.5),0.065,IF(AND((G113&lt;0.628),H113&gt;=12.626,G113&gt;=0.364,(A113&lt;7.45),F113&gt;=2.5),0.047,IF(AND((G113&lt;0.545),(A113&lt;5.75),(G113&lt;0.572),(D113&lt;1.25),(H113&lt;15.155),(F113&lt;2.5)),0.007,IF(AND(G113&gt;=0.545,(A113&lt;5.75),(G113&lt;0.572),(D113&lt;1.25),(H113&lt;15.155),(F113&lt;2.5)),-0.009,IF(AND((D113&lt;0.3),(H113&lt;11.788),G113&gt;=0.572,(D113&lt;1.25),(H113&lt;15.155),(F113&lt;2.5)),0.01,IF(AND(D113&gt;=0.3,(H113&lt;11.788),G113&gt;=0.572,(D113&lt;1.25),(H113&lt;15.155),(F113&lt;2.5)),0.03,IF(AND((A113&lt;4.75),H113&gt;=11.788,G113&gt;=0.572,(D113&lt;1.25),(H113&lt;15.155),(F113&lt;2.5)),0.001,IF(AND(A113&gt;=4.75,H113&gt;=11.788,G113&gt;=0.572,(D113&lt;1.25),(H113&lt;15.155),(F113&lt;2.5)),0.01,IF(AND((A113&lt;5.5),(A113&lt;6.15),(G113&lt;0.652),D113&gt;=1.25,(H113&lt;15.155),(F113&lt;2.5)),0.014,IF(AND(A113&gt;=5.5,(A113&lt;6.15),(G113&lt;0.652),D113&gt;=1.25,(H113&lt;15.155),(F113&lt;2.5)),0.049,IF(AND((H113&lt;12.206),A113&gt;=6.15,(G113&lt;0.652),D113&gt;=1.25,(H113&lt;15.155),(F113&lt;2.5)),-0.009,IF(AND(H113&gt;=12.206,A113&gt;=6.15,(G113&lt;0.652),D113&gt;=1.25,(H113&lt;15.155),(F113&lt;2.5)),0.021,IF(AND((A113&lt;5.55),(A113&lt;6.2),G113&gt;=0.652,D113&gt;=1.25,(H113&lt;15.155),(F113&lt;2.5)),0.011,IF(AND(A113&gt;=5.55,(A113&lt;6.2),G113&gt;=0.652,D113&gt;=1.25,(H113&lt;15.155),(F113&lt;2.5)),-0.019,IF(AND((B113&lt;3.2),A113&gt;=6.2,G113&gt;=0.652,D113&gt;=1.25,(H113&lt;15.155),(F113&lt;2.5)),0.025,IF(AND(B113&gt;=3.2,A113&gt;=6.2,G113&gt;=0.652,D113&gt;=1.25,(H113&lt;15.155),(F113&lt;2.5)),0.001,IF(AND((G113&lt;0.183),(G113&lt;0.301),G113&gt;=0.107,(G113&lt;0.364),(A113&lt;7.45),F113&gt;=2.5),-0.009,IF(AND(G113&gt;=0.183,(G113&lt;0.301),G113&gt;=0.107,(G113&lt;0.364),(A113&lt;7.45),F113&gt;=2.5),0.022,IF(AND((D113&lt;2.2),G113&gt;=0.301,G113&gt;=0.107,(G113&lt;0.364),(A113&lt;7.45),F113&gt;=2.5),0.004,IF(AND(D113&gt;=2.2,G113&gt;=0.301,G113&gt;=0.107,(G113&lt;0.364),(A113&lt;7.45),F113&gt;=2.5),-0.02,IF(AND((G113&lt;0.787),G113&gt;=0.628,H113&gt;=12.626,G113&gt;=0.364,(A113&lt;7.45),F113&gt;=2.5),-0.001,IF(AND(G113&gt;=0.787,G113&gt;=0.628,H113&gt;=12.626,G113&gt;=0.364,(A113&lt;7.45),F113&gt;=2.5),0.016,"shouldnthappen")))))))))))))))))))))))))))</f>
        <v>-0.001</v>
      </c>
      <c r="Y113" s="1" t="n">
        <f aca="false">IF(AND(H113&gt;=15.155,(D113&lt;1.55)),0.037,IF(AND(D113&gt;=2.45,(A113&lt;7.45),D113&gt;=1.55),0.054,IF(AND((A113&lt;7.8),A113&gt;=7.45,D113&gt;=1.55),0.078,IF(AND(A113&gt;=7.8,A113&gt;=7.45,D113&gt;=1.55),0.021,IF(AND(A113&gt;=6.2,G113&gt;=0.68,D113&gt;=1.25,(H113&lt;15.155),(D113&lt;1.55)),0.019,IF(AND((B113&lt;2.65),(A113&lt;4.95),(G113&lt;0.572),(D113&lt;1.25),(H113&lt;15.155),(D113&lt;1.55)),0.021,IF(AND(B113&gt;=2.65,(A113&lt;4.95),(G113&lt;0.572),(D113&lt;1.25),(H113&lt;15.155),(D113&lt;1.55)),0.006,IF(AND((H113&lt;14.344),A113&gt;=4.95,(G113&lt;0.572),(D113&lt;1.25),(H113&lt;15.155),(D113&lt;1.55)),-0.005,IF(AND(H113&gt;=14.344,A113&gt;=4.95,(G113&lt;0.572),(D113&lt;1.25),(H113&lt;15.155),(D113&lt;1.55)),0.013,IF(AND((G113&lt;0.833),(H113&lt;11.788),G113&gt;=0.572,(D113&lt;1.25),(H113&lt;15.155),(D113&lt;1.55)),0.009,IF(AND(G113&gt;=0.833,(H113&lt;11.788),G113&gt;=0.572,(D113&lt;1.25),(H113&lt;15.155),(D113&lt;1.55)),0.024,IF(AND((A113&lt;4.75),H113&gt;=11.788,G113&gt;=0.572,(D113&lt;1.25),(H113&lt;15.155),(D113&lt;1.55)),0.001,IF(AND(A113&gt;=4.75,H113&gt;=11.788,G113&gt;=0.572,(D113&lt;1.25),(H113&lt;15.155),(D113&lt;1.55)),0.008,IF(AND((A113&lt;5.65),(A113&lt;6.15),(G113&lt;0.68),D113&gt;=1.25,(H113&lt;15.155),(D113&lt;1.55)),0.017,IF(AND(A113&gt;=5.65,(A113&lt;6.15),(G113&lt;0.68),D113&gt;=1.25,(H113&lt;15.155),(D113&lt;1.55)),0.039,IF(AND((G113&lt;0.436),A113&gt;=6.15,(G113&lt;0.68),D113&gt;=1.25,(H113&lt;15.155),(D113&lt;1.55)),-0.004,IF(AND(G113&gt;=0.436,A113&gt;=6.15,(G113&lt;0.68),D113&gt;=1.25,(H113&lt;15.155),(D113&lt;1.55)),0.022,IF(AND((A113&lt;5.55),(A113&lt;6.2),G113&gt;=0.68,D113&gt;=1.25,(H113&lt;15.155),(D113&lt;1.55)),0.009,IF(AND(A113&gt;=5.55,(A113&lt;6.2),G113&gt;=0.68,D113&gt;=1.25,(H113&lt;15.155),(D113&lt;1.55)),-0.016,IF(AND((G113&lt;0.107),(G113&lt;0.361),(G113&lt;0.613),(D113&lt;2.45),(A113&lt;7.45),D113&gt;=1.55),0.042,IF(AND(G113&gt;=0.107,(G113&lt;0.361),(G113&lt;0.613),(D113&lt;2.45),(A113&lt;7.45),D113&gt;=1.55),0.002,IF(AND((D113&lt;2.35),G113&gt;=0.361,(G113&lt;0.613),(D113&lt;2.45),(A113&lt;7.45),D113&gt;=1.55),0.051,IF(AND(D113&gt;=2.35,G113&gt;=0.361,(G113&lt;0.613),(D113&lt;2.45),(A113&lt;7.45),D113&gt;=1.55),0.016,IF(AND((A113&lt;6.4),(G113&lt;0.711),G113&gt;=0.613,(D113&lt;2.45),(A113&lt;7.45),D113&gt;=1.55),0.001,IF(AND(A113&gt;=6.4,(G113&lt;0.711),G113&gt;=0.613,(D113&lt;2.45),(A113&lt;7.45),D113&gt;=1.55),-0.002,IF(AND((B113&lt;2.95),G113&gt;=0.711,G113&gt;=0.613,(D113&lt;2.45),(A113&lt;7.45),D113&gt;=1.55),0.023,IF(AND(B113&gt;=2.95,G113&gt;=0.711,G113&gt;=0.613,(D113&lt;2.45),(A113&lt;7.45),D113&gt;=1.55),0.01,"shouldnthappen")))))))))))))))))))))))))))</f>
        <v>-0.002</v>
      </c>
      <c r="Z113" s="1" t="n">
        <f aca="false">IF(AND(A113&gt;=7.45,D113&gt;=1.75),0.056,IF(AND(H113&gt;=15.059,A113&gt;=5.55,(D113&lt;1.75)),0.028,IF(AND((D113&lt;0.35),G113&gt;=0.905,(A113&lt;5.55),(D113&lt;1.75)),0.005,IF(AND(D113&gt;=0.35,G113&gt;=0.905,(A113&lt;5.55),(D113&lt;1.75)),0.026,IF(AND((H113&lt;8.711),D113&gt;=2.45,(A113&lt;7.45),D113&gt;=1.75),0.011,IF(AND(H113&gt;=8.711,D113&gt;=2.45,(A113&lt;7.45),D113&gt;=1.75),0.049,IF(AND((G113&lt;0.107),(G113&lt;0.487),(D113&lt;2.45),(A113&lt;7.45),D113&gt;=1.75),0.032,IF(AND((H113&lt;10.915),(A113&lt;4.5),(B113&lt;3.15),(G113&lt;0.905),(A113&lt;5.55),(D113&lt;1.75)),-0.001,IF(AND(H113&gt;=10.915,(A113&lt;4.5),(B113&lt;3.15),(G113&lt;0.905),(A113&lt;5.55),(D113&lt;1.75)),0.003,IF(AND((A113&lt;5.05),A113&gt;=4.5,(B113&lt;3.15),(G113&lt;0.905),(A113&lt;5.55),(D113&lt;1.75)),0.015,IF(AND(A113&gt;=5.05,A113&gt;=4.5,(B113&lt;3.15),(G113&lt;0.905),(A113&lt;5.55),(D113&lt;1.75)),0.006,IF(AND((G113&lt;0.05),(G113&lt;0.091),B113&gt;=3.15,(G113&lt;0.905),(A113&lt;5.55),(D113&lt;1.75)),0.001,IF(AND(G113&gt;=0.05,(G113&lt;0.091),B113&gt;=3.15,(G113&lt;0.905),(A113&lt;5.55),(D113&lt;1.75)),0.008,IF(AND((G113&lt;0.587),G113&gt;=0.091,B113&gt;=3.15,(G113&lt;0.905),(A113&lt;5.55),(D113&lt;1.75)),-0.003,IF(AND(G113&gt;=0.587,G113&gt;=0.091,B113&gt;=3.15,(G113&lt;0.905),(A113&lt;5.55),(D113&lt;1.75)),0.004,IF(AND((F113&lt;2.5),(B113&lt;2.85),(G113&lt;0.419),(H113&lt;15.059),A113&gt;=5.55,(D113&lt;1.75)),0.041,IF(AND(F113&gt;=2.5,(B113&lt;2.85),(G113&lt;0.419),(H113&lt;15.059),A113&gt;=5.55,(D113&lt;1.75)),0.015,IF(AND((G113&lt;0.164),B113&gt;=2.85,(G113&lt;0.419),(H113&lt;15.059),A113&gt;=5.55,(D113&lt;1.75)),0.01,IF(AND(G113&gt;=0.164,B113&gt;=2.85,(G113&lt;0.419),(H113&lt;15.059),A113&gt;=5.55,(D113&lt;1.75)),-0.001,IF(AND((B113&lt;2.55),(B113&lt;2.95),G113&gt;=0.419,(H113&lt;15.059),A113&gt;=5.55,(D113&lt;1.75)),0.014,IF(AND(B113&gt;=2.55,(B113&lt;2.95),G113&gt;=0.419,(H113&lt;15.059),A113&gt;=5.55,(D113&lt;1.75)),-0.013,IF(AND((D113&lt;1.55),B113&gt;=2.95,G113&gt;=0.419,(H113&lt;15.059),A113&gt;=5.55,(D113&lt;1.75)),0.023,IF(AND(D113&gt;=1.55,B113&gt;=2.95,G113&gt;=0.419,(H113&lt;15.059),A113&gt;=5.55,(D113&lt;1.75)),0.005,IF(AND((H113&lt;13.278),G113&gt;=0.107,(G113&lt;0.487),(D113&lt;2.45),(A113&lt;7.45),D113&gt;=1.75),-0.009,IF(AND(H113&gt;=13.278,G113&gt;=0.107,(G113&lt;0.487),(D113&lt;2.45),(A113&lt;7.45),D113&gt;=1.75),0.017,IF(AND((D113&lt;2.35),(G113&lt;0.571),G113&gt;=0.487,(D113&lt;2.45),(A113&lt;7.45),D113&gt;=1.75),0.053,IF(AND(D113&gt;=2.35,(G113&lt;0.571),G113&gt;=0.487,(D113&lt;2.45),(A113&lt;7.45),D113&gt;=1.75),0.009,IF(AND((G113&lt;0.779),G113&gt;=0.571,G113&gt;=0.487,(D113&lt;2.45),(A113&lt;7.45),D113&gt;=1.75),0.006,IF(AND(G113&gt;=0.779,G113&gt;=0.571,G113&gt;=0.487,(D113&lt;2.45),(A113&lt;7.45),D113&gt;=1.75),0.016,"shouldnthappen")))))))))))))))))))))))))))))</f>
        <v>0.006</v>
      </c>
      <c r="AA113" s="1" t="n">
        <f aca="false">IF(AND((A113&lt;7.8),A113&gt;=7.45,D113&gt;=1.75),0.051,IF(AND(A113&gt;=7.8,A113&gt;=7.45,D113&gt;=1.75),0.01,IF(AND(B113&gt;=3.35,B113&gt;=3.25,(A113&lt;7.45),D113&gt;=1.75),0.016,IF(AND((H113&lt;8.308),(D113&lt;0.15),(H113&lt;13.655),(D113&lt;0.35),(D113&lt;1.75)),0.009,IF(AND((H113&lt;14.529),(G113&lt;0.293),H113&gt;=13.655,(D113&lt;0.35),(D113&lt;1.75)),0.011,IF(AND(H113&gt;=14.529,(G113&lt;0.293),H113&gt;=13.655,(D113&lt;0.35),(D113&lt;1.75)),0.001,IF(AND(D113&gt;=0.25,G113&gt;=0.293,H113&gt;=13.655,(D113&lt;0.35),(D113&lt;1.75)),-0.004,IF(AND(H113&gt;=10.635,(H113&lt;10.696),(H113&lt;13.906),D113&gt;=0.35,(D113&lt;1.75)),0.036,IF(AND(G113&gt;=0.833,H113&gt;=10.696,(H113&lt;13.906),D113&gt;=0.35,(D113&lt;1.75)),0.016,IF(AND((A113&lt;6.65),(G113&lt;0.247),H113&gt;=13.906,D113&gt;=0.35,(D113&lt;1.75)),-0.008,IF(AND(A113&gt;=6.65,(G113&lt;0.247),H113&gt;=13.906,D113&gt;=0.35,(D113&lt;1.75)),0.011,IF(AND((B113&lt;2.45),G113&gt;=0.247,H113&gt;=13.906,D113&gt;=0.35,(D113&lt;1.75)),0,IF(AND((D113&lt;1.85),(B113&lt;2.95),(B113&lt;3.25),(A113&lt;7.45),D113&gt;=1.75),0.033,IF(AND((G113&lt;0.428),(B113&lt;3.35),B113&gt;=3.25,(A113&lt;7.45),D113&gt;=1.75),0.009,IF(AND(G113&gt;=0.428,(B113&lt;3.35),B113&gt;=3.25,(A113&lt;7.45),D113&gt;=1.75),0.042,IF(AND((A113&lt;4.6),H113&gt;=8.308,(D113&lt;0.15),(H113&lt;13.655),(D113&lt;0.35),(D113&lt;1.75)),0.003,IF(AND(A113&gt;=4.6,H113&gt;=8.308,(D113&lt;0.15),(H113&lt;13.655),(D113&lt;0.35),(D113&lt;1.75)),0,IF(AND((H113&lt;8.834),(A113&lt;5.05),D113&gt;=0.15,(H113&lt;13.655),(D113&lt;0.35),(D113&lt;1.75)),0.002,IF(AND(H113&gt;=8.834,(A113&lt;5.05),D113&gt;=0.15,(H113&lt;13.655),(D113&lt;0.35),(D113&lt;1.75)),-0.008,IF(AND((A113&lt;5.45),A113&gt;=5.05,D113&gt;=0.15,(H113&lt;13.655),(D113&lt;0.35),(D113&lt;1.75)),0.003,IF(AND(A113&gt;=5.45,A113&gt;=5.05,D113&gt;=0.15,(H113&lt;13.655),(D113&lt;0.35),(D113&lt;1.75)),-0.002,IF(AND((A113&lt;5.3),(D113&lt;0.25),G113&gt;=0.293,H113&gt;=13.655,(D113&lt;0.35),(D113&lt;1.75)),0.007,IF(AND(A113&gt;=5.3,(D113&lt;0.25),G113&gt;=0.293,H113&gt;=13.655,(D113&lt;0.35),(D113&lt;1.75)),0.001,IF(AND((H113&lt;7.309),(H113&lt;10.635),(H113&lt;10.696),(H113&lt;13.906),D113&gt;=0.35,(D113&lt;1.75)),0.014,IF(AND(H113&gt;=7.309,(H113&lt;10.635),(H113&lt;10.696),(H113&lt;13.906),D113&gt;=0.35,(D113&lt;1.75)),0.006,IF(AND((H113&lt;12.093),(G113&lt;0.833),H113&gt;=10.696,(H113&lt;13.906),D113&gt;=0.35,(D113&lt;1.75)),-0.01,IF(AND(H113&gt;=12.093,(G113&lt;0.833),H113&gt;=10.696,(H113&lt;13.906),D113&gt;=0.35,(D113&lt;1.75)),0.004,IF(AND((G113&lt;0.823),B113&gt;=2.45,G113&gt;=0.247,H113&gt;=13.906,D113&gt;=0.35,(D113&lt;1.75)),0.026,IF(AND(G113&gt;=0.823,B113&gt;=2.45,G113&gt;=0.247,H113&gt;=13.906,D113&gt;=0.35,(D113&lt;1.75)),0.006,IF(AND((H113&lt;11.121),D113&gt;=1.85,(B113&lt;2.95),(B113&lt;3.25),(A113&lt;7.45),D113&gt;=1.75),0.013,IF(AND(H113&gt;=11.121,D113&gt;=1.85,(B113&lt;2.95),(B113&lt;3.25),(A113&lt;7.45),D113&gt;=1.75),0.005,IF(AND((A113&lt;6.05),(A113&lt;6.45),B113&gt;=2.95,(B113&lt;3.25),(A113&lt;7.45),D113&gt;=1.75),0.001,IF(AND(A113&gt;=6.05,(A113&lt;6.45),B113&gt;=2.95,(B113&lt;3.25),(A113&lt;7.45),D113&gt;=1.75),-0.005,IF(AND((G113&lt;0.42),A113&gt;=6.45,B113&gt;=2.95,(B113&lt;3.25),(A113&lt;7.45),D113&gt;=1.75),0.004,IF(AND(G113&gt;=0.42,A113&gt;=6.45,B113&gt;=2.95,(B113&lt;3.25),(A113&lt;7.45),D113&gt;=1.75),0.019,"shouldnthappen")))))))))))))))))))))))))))))))))))</f>
        <v>0.019</v>
      </c>
      <c r="AB113" s="1" t="n">
        <f aca="false">+ 0.5</f>
        <v>0.5</v>
      </c>
    </row>
    <row r="114" customFormat="false" ht="13.8" hidden="false" customHeight="false" outlineLevel="0" collapsed="false">
      <c r="A114" s="11" t="n">
        <v>6.4</v>
      </c>
      <c r="B114" s="1" t="n">
        <v>2.7</v>
      </c>
      <c r="C114" s="1" t="n">
        <v>5.3</v>
      </c>
      <c r="D114" s="1" t="n">
        <v>1.9</v>
      </c>
      <c r="E114" s="1" t="s">
        <v>93</v>
      </c>
      <c r="F114" s="1" t="n">
        <v>3</v>
      </c>
      <c r="G114" s="1" t="n">
        <v>0.301290741190314</v>
      </c>
      <c r="H114" s="18" t="n">
        <v>9.75480212233961</v>
      </c>
      <c r="I114" s="1" t="n">
        <f aca="false">C114</f>
        <v>5.3</v>
      </c>
      <c r="J114" s="1" t="n">
        <f aca="false">SUM(M114:AB114)</f>
        <v>5.261</v>
      </c>
      <c r="K114" s="15" t="n">
        <f aca="false">1-SQRT(VAR(M114:AB114, I114)) / AVERAGE(M114:AB114)</f>
        <v>-2.87271337536306</v>
      </c>
      <c r="L114" s="1" t="n">
        <f aca="false">(J114-I114)/I114</f>
        <v>-0.00735849056603768</v>
      </c>
      <c r="M114" s="1" t="n">
        <f aca="false">IF(AND((H114&lt;5.245),(D114&lt;0.8)),0.075,IF(AND(H114&gt;=5.245,(D114&lt;0.8)),0.279,IF(AND((D114&lt;1.45),D114&gt;=0.8),1.043,IF(AND(D114&gt;=1.45,D114&gt;=0.8),1.423,"shouldnthappen"))))</f>
        <v>1.423</v>
      </c>
      <c r="N114" s="1" t="n">
        <f aca="false">IF(AND((A114&lt;4.35),(D114&lt;0.8)),0.048,IF(AND(A114&gt;=4.35,(D114&lt;0.8)),0.198,IF(AND(F114&gt;=2.5,D114&gt;=0.8),1.048,IF(AND((A114&lt;5.15),(F114&lt;2.5),D114&gt;=0.8),0.321,IF(AND(A114&gt;=5.15,(F114&lt;2.5),D114&gt;=0.8),0.783,"shouldnthappen")))))</f>
        <v>1.048</v>
      </c>
      <c r="O114" s="1" t="n">
        <f aca="false">IF(AND((H114&lt;5.245),(D114&lt;0.8)),0.034,IF(AND((A114&lt;5.9),D114&gt;=0.8),0.489,IF(AND(A114&gt;=5.9,D114&gt;=0.8),0.721,IF(AND((A114&lt;4.35),H114&gt;=5.245,(D114&lt;0.8)),0.041,IF(AND(A114&gt;=4.35,H114&gt;=5.245,(D114&lt;0.8)),0.142,"shouldnthappen")))))</f>
        <v>0.721</v>
      </c>
      <c r="P114" s="1" t="n">
        <f aca="false">IF(AND((B114&lt;2.8),(D114&lt;1.15)),0.244,IF(AND((D114&lt;1.75),D114&gt;=1.15),0.396,IF(AND(D114&gt;=1.75,D114&gt;=1.15),0.554,IF(AND((A114&lt;5.05),B114&gt;=2.8,(D114&lt;1.15)),0.078,IF(AND((H114&lt;14.877),A114&gt;=5.05,B114&gt;=2.8,(D114&lt;1.15)),0.118,IF(AND(H114&gt;=14.877,A114&gt;=5.05,B114&gt;=2.8,(D114&lt;1.15)),0.027,"shouldnthappen"))))))</f>
        <v>0.554</v>
      </c>
      <c r="Q114" s="1" t="n">
        <f aca="false">IF(AND(D114&gt;=0.45,(D114&lt;1.15)),0.17,IF(AND(A114&gt;=7.1,D114&gt;=1.15),0.539,IF(AND((A114&lt;6.25),(A114&lt;7.1),D114&gt;=1.15),0.258,IF(AND(A114&gt;=6.25,(A114&lt;7.1),D114&gt;=1.15),0.344,IF(AND(G114&gt;=0.418,(A114&lt;5.05),(D114&lt;0.45),(D114&lt;1.15)),0.033,IF(AND((H114&lt;14.494),(G114&lt;0.418),(A114&lt;5.05),(D114&lt;0.45),(D114&lt;1.15)),0.061,IF(AND(H114&gt;=14.494,(G114&lt;0.418),(A114&lt;5.05),(D114&lt;0.45),(D114&lt;1.15)),0.015,IF(AND(H114&gt;=14.877,(B114&lt;3.85),A114&gt;=5.05,(D114&lt;0.45),(D114&lt;1.15)),0.023,IF(AND((B114&lt;4),B114&gt;=3.85,A114&gt;=5.05,(D114&lt;0.45),(D114&lt;1.15)),0.009,IF(AND(B114&gt;=4,B114&gt;=3.85,A114&gt;=5.05,(D114&lt;0.45),(D114&lt;1.15)),0.052,IF(AND((G114&lt;0.05),(H114&lt;14.877),(B114&lt;3.85),A114&gt;=5.05,(D114&lt;0.45),(D114&lt;1.15)),0.024,IF(AND(G114&gt;=0.05,(H114&lt;14.877),(B114&lt;3.85),A114&gt;=5.05,(D114&lt;0.45),(D114&lt;1.15)),0.091,"shouldnthappen"))))))))))))</f>
        <v>0.344</v>
      </c>
      <c r="R114" s="1" t="n">
        <f aca="false">IF(AND(A114&gt;=7.1,D114&gt;=0.8),0.401,IF(AND((A114&lt;4.5),(G114&lt;0.905),(D114&lt;0.8)),0.024,IF(AND((H114&lt;9.966),G114&gt;=0.905,(D114&lt;0.8)),0.094,IF(AND(H114&gt;=9.966,G114&gt;=0.905,(D114&lt;0.8)),0.026,IF(AND(D114&gt;=2.05,(A114&lt;7.1),D114&gt;=0.8),0.277,IF(AND((H114&lt;5.523),A114&gt;=4.5,(G114&lt;0.905),(D114&lt;0.8)),0.012,IF(AND(H114&gt;=5.523,A114&gt;=4.5,(G114&lt;0.905),(D114&lt;0.8)),0.049,IF(AND((A114&lt;5.3),(D114&lt;2.05),(A114&lt;7.1),D114&gt;=0.8),0.095,IF(AND(A114&gt;=5.3,(D114&lt;2.05),(A114&lt;7.1),D114&gt;=0.8),0.196,"shouldnthappen")))))))))</f>
        <v>0.196</v>
      </c>
      <c r="S114" s="1" t="n">
        <f aca="false">IF(AND(A114&gt;=7.1,D114&gt;=1.35),0.298,IF(AND(G114&gt;=0.905,(D114&lt;0.8),(D114&lt;1.35)),0.068,IF(AND(H114&gt;=9.386,D114&gt;=0.8,(D114&lt;1.35)),0.126,IF(AND((H114&lt;7.426),(H114&lt;9.386),D114&gt;=0.8,(D114&lt;1.35)),0.091,IF(AND((A114&lt;5.3),(G114&lt;0.905),(A114&lt;7.1),D114&gt;=1.35),0.063,IF(AND((D114&lt;2.05),G114&gt;=0.905,(A114&lt;7.1),D114&gt;=1.35),0.015,IF(AND(D114&gt;=2.05,G114&gt;=0.905,(A114&lt;7.1),D114&gt;=1.35),0.089,IF(AND((H114&lt;10.505),(H114&lt;14.344),(G114&lt;0.905),(D114&lt;0.8),(D114&lt;1.35)),0.035,IF(AND((A114&lt;4.85),H114&gt;=14.344,(G114&lt;0.905),(D114&lt;0.8),(D114&lt;1.35)),0.006,IF(AND((B114&lt;2.75),H114&gt;=7.426,(H114&lt;9.386),D114&gt;=0.8,(D114&lt;1.35)),0.021,IF(AND(B114&gt;=2.75,H114&gt;=7.426,(H114&lt;9.386),D114&gt;=0.8,(D114&lt;1.35)),-0.01,IF(AND((B114&lt;2.35),A114&gt;=5.3,(G114&lt;0.905),(A114&lt;7.1),D114&gt;=1.35),0.068,IF(AND(B114&gt;=2.35,A114&gt;=5.3,(G114&lt;0.905),(A114&lt;7.1),D114&gt;=1.35),0.181,IF(AND((H114&lt;11.731),H114&gt;=10.505,(H114&lt;14.344),(G114&lt;0.905),(D114&lt;0.8),(D114&lt;1.35)),0.004,IF(AND(H114&gt;=11.731,H114&gt;=10.505,(H114&lt;14.344),(G114&lt;0.905),(D114&lt;0.8),(D114&lt;1.35)),0.024,IF(AND((H114&lt;14.877),A114&gt;=4.85,H114&gt;=14.344,(G114&lt;0.905),(D114&lt;0.8),(D114&lt;1.35)),0.063,IF(AND(H114&gt;=14.877,A114&gt;=4.85,H114&gt;=14.344,(G114&lt;0.905),(D114&lt;0.8),(D114&lt;1.35)),0.012,"shouldnthappen")))))))))))))))))</f>
        <v>0.181</v>
      </c>
      <c r="T114" s="1" t="n">
        <f aca="false">IF(AND(D114&gt;=0.45,(A114&lt;5.65)),0.067,IF(AND(A114&gt;=7.25,A114&gt;=5.65),0.244,IF(AND((H114&lt;9.966),G114&gt;=0.905,(D114&lt;0.45),(A114&lt;5.65)),0.062,IF(AND(H114&gt;=9.966,G114&gt;=0.905,(D114&lt;0.45),(A114&lt;5.65)),0.012,IF(AND((G114&lt;0.948),D114&gt;=2.05,(A114&lt;7.25),A114&gt;=5.65),0.157,IF(AND(G114&gt;=0.948,D114&gt;=2.05,(A114&lt;7.25),A114&gt;=5.65),0.037,IF(AND(G114&gt;=0.422,(B114&lt;3.15),(G114&lt;0.905),(D114&lt;0.45),(A114&lt;5.65)),0.011,IF(AND((D114&lt;0.25),(G114&lt;0.422),(B114&lt;3.15),(G114&lt;0.905),(D114&lt;0.45),(A114&lt;5.65)),0.04,IF(AND(D114&gt;=0.25,(G114&lt;0.422),(B114&lt;3.15),(G114&lt;0.905),(D114&lt;0.45),(A114&lt;5.65)),0.009,IF(AND((A114&lt;4.85),(B114&lt;3.25),B114&gt;=3.15,(G114&lt;0.905),(D114&lt;0.45),(A114&lt;5.65)),0.008,IF(AND(A114&gt;=4.85,(B114&lt;3.25),B114&gt;=3.15,(G114&lt;0.905),(D114&lt;0.45),(A114&lt;5.65)),-0.017,IF(AND((D114&lt;0.25),B114&gt;=3.25,B114&gt;=3.15,(G114&lt;0.905),(D114&lt;0.45),(A114&lt;5.65)),0.022,IF(AND(D114&gt;=0.25,B114&gt;=3.25,B114&gt;=3.15,(G114&lt;0.905),(D114&lt;0.45),(A114&lt;5.65)),0.009,IF(AND((F114&lt;2.5),(H114&lt;7.692),(G114&lt;0.644),(D114&lt;2.05),(A114&lt;7.25),A114&gt;=5.65),0.018,IF(AND(F114&gt;=2.5,(H114&lt;7.692),(G114&lt;0.644),(D114&lt;2.05),(A114&lt;7.25),A114&gt;=5.65),0.068,IF(AND((B114&lt;2.35),H114&gt;=7.692,(G114&lt;0.644),(D114&lt;2.05),(A114&lt;7.25),A114&gt;=5.65),0.023,IF(AND(B114&gt;=2.35,H114&gt;=7.692,(G114&lt;0.644),(D114&lt;2.05),(A114&lt;7.25),A114&gt;=5.65),0.125,IF(AND((G114&lt;0.766),(G114&lt;0.85),G114&gt;=0.644,(D114&lt;2.05),(A114&lt;7.25),A114&gt;=5.65),0.055,IF(AND(G114&gt;=0.766,(G114&lt;0.85),G114&gt;=0.644,(D114&lt;2.05),(A114&lt;7.25),A114&gt;=5.65),-0,IF(AND((B114&lt;2.95),G114&gt;=0.85,G114&gt;=0.644,(D114&lt;2.05),(A114&lt;7.25),A114&gt;=5.65),0.098,IF(AND(B114&gt;=2.95,G114&gt;=0.85,G114&gt;=0.644,(D114&lt;2.05),(A114&lt;7.25),A114&gt;=5.65),0.013,"shouldnthappen")))))))))))))))))))))</f>
        <v>0.125</v>
      </c>
      <c r="U114" s="1" t="n">
        <f aca="false">IF(AND(A114&gt;=7.25,D114&gt;=1.25),0.186,IF(AND((G114&lt;0.13),D114&gt;=0.35,(D114&lt;1.25)),-0.004,IF(AND(H114&gt;=14.246,(H114&lt;14.344),(D114&lt;0.35),(D114&lt;1.25)),-0.002,IF(AND((A114&lt;4.85),H114&gt;=14.344,(D114&lt;0.35),(D114&lt;1.25)),0.004,IF(AND(G114&gt;=0.446,(G114&lt;0.644),(A114&lt;7.25),D114&gt;=1.25),0.138,IF(AND(A114&gt;=5.45,(H114&lt;14.246),(H114&lt;14.344),(D114&lt;0.35),(D114&lt;1.25)),0.001,IF(AND((H114&lt;14.877),A114&gt;=4.85,H114&gt;=14.344,(D114&lt;0.35),(D114&lt;1.25)),0.035,IF(AND(H114&gt;=14.877,A114&gt;=4.85,H114&gt;=14.344,(D114&lt;0.35),(D114&lt;1.25)),0.007,IF(AND((B114&lt;3.35),H114&gt;=9.448,G114&gt;=0.13,D114&gt;=0.35,(D114&lt;1.25)),0.053,IF(AND(B114&gt;=3.35,H114&gt;=9.448,G114&gt;=0.13,D114&gt;=0.35,(D114&lt;1.25)),0.017,IF(AND((G114&lt;0.44),(G114&lt;0.446),(G114&lt;0.644),(A114&lt;7.25),D114&gt;=1.25),0.079,IF(AND(G114&gt;=0.44,(G114&lt;0.446),(G114&lt;0.644),(A114&lt;7.25),D114&gt;=1.25),0.02,IF(AND((A114&lt;5.95),(G114&lt;0.724),G114&gt;=0.644,(A114&lt;7.25),D114&gt;=1.25),-0.018,IF(AND(A114&gt;=5.95,(G114&lt;0.724),G114&gt;=0.644,(A114&lt;7.25),D114&gt;=1.25),0.027,IF(AND(A114&gt;=6.15,G114&gt;=0.724,G114&gt;=0.644,(A114&lt;7.25),D114&gt;=1.25),0.093,IF(AND((A114&lt;5.05),(A114&lt;5.45),(H114&lt;14.246),(H114&lt;14.344),(D114&lt;0.35),(D114&lt;1.25)),0.011,IF(AND(A114&gt;=5.05,(A114&lt;5.45),(H114&lt;14.246),(H114&lt;14.344),(D114&lt;0.35),(D114&lt;1.25)),0.021,IF(AND((A114&lt;5.4),(B114&lt;3.15),(H114&lt;9.448),G114&gt;=0.13,D114&gt;=0.35,(D114&lt;1.25)),0.007,IF(AND(A114&gt;=5.4,(B114&lt;3.15),(H114&lt;9.448),G114&gt;=0.13,D114&gt;=0.35,(D114&lt;1.25)),-0.011,IF(AND((B114&lt;3.75),B114&gt;=3.15,(H114&lt;9.448),G114&gt;=0.13,D114&gt;=0.35,(D114&lt;1.25)),0.012,IF(AND(B114&gt;=3.75,B114&gt;=3.15,(H114&lt;9.448),G114&gt;=0.13,D114&gt;=0.35,(D114&lt;1.25)),0.046,IF(AND((A114&lt;5.9),(A114&lt;6.15),G114&gt;=0.724,G114&gt;=0.644,(A114&lt;7.25),D114&gt;=1.25),0.06,IF(AND(A114&gt;=5.9,(A114&lt;6.15),G114&gt;=0.724,G114&gt;=0.644,(A114&lt;7.25),D114&gt;=1.25),0.005,"shouldnthappen")))))))))))))))))))))))</f>
        <v>0.079</v>
      </c>
      <c r="V114" s="1" t="n">
        <f aca="false">IF(AND(H114&gt;=15.155,(D114&lt;1.55)),0.084,IF(AND(A114&gt;=7.25,D114&gt;=1.55),0.141,IF(AND((G114&lt;0.043),D114&gt;=1.05,(H114&lt;15.155),(D114&lt;1.55)),-0.007,IF(AND(D114&gt;=1.85,G114&gt;=0.755,(A114&lt;7.25),D114&gt;=1.55),0.051,IF(AND((H114&lt;9.966),G114&gt;=0.905,(D114&lt;1.05),(H114&lt;15.155),(D114&lt;1.55)),0.043,IF(AND(H114&gt;=9.966,G114&gt;=0.905,(D114&lt;1.05),(H114&lt;15.155),(D114&lt;1.55)),0.007,IF(AND((G114&lt;0.278),(G114&lt;0.361),(G114&lt;0.755),(A114&lt;7.25),D114&gt;=1.55),0.08,IF(AND((A114&lt;5.8),G114&gt;=0.361,(G114&lt;0.755),(A114&lt;7.25),D114&gt;=1.55),0.019,IF(AND((A114&lt;6.05),(D114&lt;1.85),G114&gt;=0.755,(A114&lt;7.25),D114&gt;=1.55),0.01,IF(AND(A114&gt;=6.05,(D114&lt;1.85),G114&gt;=0.755,(A114&lt;7.25),D114&gt;=1.55),0.002,IF(AND((G114&lt;0.486),(B114&lt;3.15),(G114&lt;0.905),(D114&lt;1.05),(H114&lt;15.155),(D114&lt;1.55)),0.026,IF(AND(G114&gt;=0.486,(B114&lt;3.15),(G114&lt;0.905),(D114&lt;1.05),(H114&lt;15.155),(D114&lt;1.55)),0.001,IF(AND((B114&lt;3.25),B114&gt;=3.15,(G114&lt;0.905),(D114&lt;1.05),(H114&lt;15.155),(D114&lt;1.55)),-0.003,IF(AND(B114&gt;=3.25,B114&gt;=3.15,(G114&lt;0.905),(D114&lt;1.05),(H114&lt;15.155),(D114&lt;1.55)),0.012,IF(AND((H114&lt;7.426),(H114&lt;8.769),G114&gt;=0.043,D114&gt;=1.05,(H114&lt;15.155),(D114&lt;1.55)),0.041,IF(AND(H114&gt;=7.426,(H114&lt;8.769),G114&gt;=0.043,D114&gt;=1.05,(H114&lt;15.155),(D114&lt;1.55)),-0.008,IF(AND((H114&lt;10.696),H114&gt;=8.769,G114&gt;=0.043,D114&gt;=1.05,(H114&lt;15.155),(D114&lt;1.55)),0.069,IF(AND(H114&gt;=10.696,H114&gt;=8.769,G114&gt;=0.043,D114&gt;=1.05,(H114&lt;15.155),(D114&lt;1.55)),0.033,IF(AND((D114&lt;2.2),G114&gt;=0.278,(G114&lt;0.361),(G114&lt;0.755),(A114&lt;7.25),D114&gt;=1.55),0.022,IF(AND(D114&gt;=2.2,G114&gt;=0.278,(G114&lt;0.361),(G114&lt;0.755),(A114&lt;7.25),D114&gt;=1.55),-0.027,IF(AND((H114&lt;12.626),A114&gt;=5.8,G114&gt;=0.361,(G114&lt;0.755),(A114&lt;7.25),D114&gt;=1.55),0.126,IF(AND(H114&gt;=12.626,A114&gt;=5.8,G114&gt;=0.361,(G114&lt;0.755),(A114&lt;7.25),D114&gt;=1.55),0.065,"shouldnthappen"))))))))))))))))))))))</f>
        <v>0.022</v>
      </c>
      <c r="W114" s="1" t="n">
        <f aca="false">IF(AND(H114&gt;=15.155,(D114&lt;1.55)),0.064,IF(AND(A114&gt;=7.45,D114&gt;=1.55),0.115,IF(AND(B114&gt;=3.15,(H114&lt;10.257),(A114&lt;7.45),D114&gt;=1.55),0.097,IF(AND((A114&lt;4.85),H114&gt;=14.344,(D114&lt;0.35),(H114&lt;15.155),(D114&lt;1.55)),0.003,IF(AND(A114&gt;=6.05,(G114&lt;0.169),D114&gt;=0.35,(H114&lt;15.155),(D114&lt;1.55)),-0.008,IF(AND((G114&lt;0.181),G114&gt;=0.169,D114&gt;=0.35,(H114&lt;15.155),(D114&lt;1.55)),0.065,IF(AND(B114&gt;=3.05,(B114&lt;3.15),(H114&lt;10.257),(A114&lt;7.45),D114&gt;=1.55),-0.023,IF(AND(H114&gt;=11.854,(G114&lt;0.613),H114&gt;=10.257,(A114&lt;7.45),D114&gt;=1.55),0.068,IF(AND((D114&lt;0.25),(B114&lt;3.15),(H114&lt;14.344),(D114&lt;0.35),(H114&lt;15.155),(D114&lt;1.55)),0.014,IF(AND(D114&gt;=0.25,(B114&lt;3.15),(H114&lt;14.344),(D114&lt;0.35),(H114&lt;15.155),(D114&lt;1.55)),0.002,IF(AND((A114&lt;5.05),B114&gt;=3.15,(H114&lt;14.344),(D114&lt;0.35),(H114&lt;15.155),(D114&lt;1.55)),-0.001,IF(AND(A114&gt;=5.05,B114&gt;=3.15,(H114&lt;14.344),(D114&lt;0.35),(H114&lt;15.155),(D114&lt;1.55)),0.009,IF(AND((H114&lt;14.877),A114&gt;=4.85,H114&gt;=14.344,(D114&lt;0.35),(H114&lt;15.155),(D114&lt;1.55)),0.023,IF(AND(H114&gt;=14.877,A114&gt;=4.85,H114&gt;=14.344,(D114&lt;0.35),(H114&lt;15.155),(D114&lt;1.55)),0.004,IF(AND((H114&lt;13.602),(A114&lt;6.05),(G114&lt;0.169),D114&gt;=0.35,(H114&lt;15.155),(D114&lt;1.55)),0.023,IF(AND(H114&gt;=13.602,(A114&lt;6.05),(G114&lt;0.169),D114&gt;=0.35,(H114&lt;15.155),(D114&lt;1.55)),-0.006,IF(AND((B114&lt;2.95),G114&gt;=0.181,G114&gt;=0.169,D114&gt;=0.35,(H114&lt;15.155),(D114&lt;1.55)),0.019,IF(AND(B114&gt;=2.95,G114&gt;=0.181,G114&gt;=0.169,D114&gt;=0.35,(H114&lt;15.155),(D114&lt;1.55)),0.034,IF(AND((A114&lt;5.35),(B114&lt;3.05),(B114&lt;3.15),(H114&lt;10.257),(A114&lt;7.45),D114&gt;=1.55),0.009,IF(AND(A114&gt;=5.35,(B114&lt;3.05),(B114&lt;3.15),(H114&lt;10.257),(A114&lt;7.45),D114&gt;=1.55),0.058,IF(AND((B114&lt;2.9),(H114&lt;11.854),(G114&lt;0.613),H114&gt;=10.257,(A114&lt;7.45),D114&gt;=1.55),0.037,IF(AND(B114&gt;=2.9,(H114&lt;11.854),(G114&lt;0.613),H114&gt;=10.257,(A114&lt;7.45),D114&gt;=1.55),-0.005,IF(AND((A114&lt;6.4),(G114&lt;0.711),G114&gt;=0.613,H114&gt;=10.257,(A114&lt;7.45),D114&gt;=1.55),0.001,IF(AND(A114&gt;=6.4,(G114&lt;0.711),G114&gt;=0.613,H114&gt;=10.257,(A114&lt;7.45),D114&gt;=1.55),-0.002,IF(AND((D114&lt;1.9),G114&gt;=0.711,G114&gt;=0.613,H114&gt;=10.257,(A114&lt;7.45),D114&gt;=1.55),0.007,IF(AND(D114&gt;=1.9,G114&gt;=0.711,G114&gt;=0.613,H114&gt;=10.257,(A114&lt;7.45),D114&gt;=1.55),0.023,"shouldnthappen"))))))))))))))))))))))))))</f>
        <v>0.058</v>
      </c>
      <c r="X114" s="1" t="n">
        <f aca="false">IF(AND(H114&gt;=15.155,(F114&lt;2.5)),0.049,IF(AND(A114&gt;=7.45,F114&gt;=2.5),0.089,IF(AND((G114&lt;0.107),(G114&lt;0.364),(A114&lt;7.45),F114&gt;=2.5),0.055,IF(AND(A114&gt;=5.75,(G114&lt;0.572),(D114&lt;1.25),(H114&lt;15.155),(F114&lt;2.5)),-0.018,IF(AND((A114&lt;5.7),(H114&lt;12.626),G114&gt;=0.364,(A114&lt;7.45),F114&gt;=2.5),0.012,IF(AND(A114&gt;=5.7,(H114&lt;12.626),G114&gt;=0.364,(A114&lt;7.45),F114&gt;=2.5),0.065,IF(AND((G114&lt;0.628),H114&gt;=12.626,G114&gt;=0.364,(A114&lt;7.45),F114&gt;=2.5),0.047,IF(AND((G114&lt;0.545),(A114&lt;5.75),(G114&lt;0.572),(D114&lt;1.25),(H114&lt;15.155),(F114&lt;2.5)),0.007,IF(AND(G114&gt;=0.545,(A114&lt;5.75),(G114&lt;0.572),(D114&lt;1.25),(H114&lt;15.155),(F114&lt;2.5)),-0.009,IF(AND((D114&lt;0.3),(H114&lt;11.788),G114&gt;=0.572,(D114&lt;1.25),(H114&lt;15.155),(F114&lt;2.5)),0.01,IF(AND(D114&gt;=0.3,(H114&lt;11.788),G114&gt;=0.572,(D114&lt;1.25),(H114&lt;15.155),(F114&lt;2.5)),0.03,IF(AND((A114&lt;4.75),H114&gt;=11.788,G114&gt;=0.572,(D114&lt;1.25),(H114&lt;15.155),(F114&lt;2.5)),0.001,IF(AND(A114&gt;=4.75,H114&gt;=11.788,G114&gt;=0.572,(D114&lt;1.25),(H114&lt;15.155),(F114&lt;2.5)),0.01,IF(AND((A114&lt;5.5),(A114&lt;6.15),(G114&lt;0.652),D114&gt;=1.25,(H114&lt;15.155),(F114&lt;2.5)),0.014,IF(AND(A114&gt;=5.5,(A114&lt;6.15),(G114&lt;0.652),D114&gt;=1.25,(H114&lt;15.155),(F114&lt;2.5)),0.049,IF(AND((H114&lt;12.206),A114&gt;=6.15,(G114&lt;0.652),D114&gt;=1.25,(H114&lt;15.155),(F114&lt;2.5)),-0.009,IF(AND(H114&gt;=12.206,A114&gt;=6.15,(G114&lt;0.652),D114&gt;=1.25,(H114&lt;15.155),(F114&lt;2.5)),0.021,IF(AND((A114&lt;5.55),(A114&lt;6.2),G114&gt;=0.652,D114&gt;=1.25,(H114&lt;15.155),(F114&lt;2.5)),0.011,IF(AND(A114&gt;=5.55,(A114&lt;6.2),G114&gt;=0.652,D114&gt;=1.25,(H114&lt;15.155),(F114&lt;2.5)),-0.019,IF(AND((B114&lt;3.2),A114&gt;=6.2,G114&gt;=0.652,D114&gt;=1.25,(H114&lt;15.155),(F114&lt;2.5)),0.025,IF(AND(B114&gt;=3.2,A114&gt;=6.2,G114&gt;=0.652,D114&gt;=1.25,(H114&lt;15.155),(F114&lt;2.5)),0.001,IF(AND((G114&lt;0.183),(G114&lt;0.301),G114&gt;=0.107,(G114&lt;0.364),(A114&lt;7.45),F114&gt;=2.5),-0.009,IF(AND(G114&gt;=0.183,(G114&lt;0.301),G114&gt;=0.107,(G114&lt;0.364),(A114&lt;7.45),F114&gt;=2.5),0.022,IF(AND((D114&lt;2.2),G114&gt;=0.301,G114&gt;=0.107,(G114&lt;0.364),(A114&lt;7.45),F114&gt;=2.5),0.004,IF(AND(D114&gt;=2.2,G114&gt;=0.301,G114&gt;=0.107,(G114&lt;0.364),(A114&lt;7.45),F114&gt;=2.5),-0.02,IF(AND((G114&lt;0.787),G114&gt;=0.628,H114&gt;=12.626,G114&gt;=0.364,(A114&lt;7.45),F114&gt;=2.5),-0.001,IF(AND(G114&gt;=0.787,G114&gt;=0.628,H114&gt;=12.626,G114&gt;=0.364,(A114&lt;7.45),F114&gt;=2.5),0.016,"shouldnthappen")))))))))))))))))))))))))))</f>
        <v>0.004</v>
      </c>
      <c r="Y114" s="1" t="n">
        <f aca="false">IF(AND(H114&gt;=15.155,(D114&lt;1.55)),0.037,IF(AND(D114&gt;=2.45,(A114&lt;7.45),D114&gt;=1.55),0.054,IF(AND((A114&lt;7.8),A114&gt;=7.45,D114&gt;=1.55),0.078,IF(AND(A114&gt;=7.8,A114&gt;=7.45,D114&gt;=1.55),0.021,IF(AND(A114&gt;=6.2,G114&gt;=0.68,D114&gt;=1.25,(H114&lt;15.155),(D114&lt;1.55)),0.019,IF(AND((B114&lt;2.65),(A114&lt;4.95),(G114&lt;0.572),(D114&lt;1.25),(H114&lt;15.155),(D114&lt;1.55)),0.021,IF(AND(B114&gt;=2.65,(A114&lt;4.95),(G114&lt;0.572),(D114&lt;1.25),(H114&lt;15.155),(D114&lt;1.55)),0.006,IF(AND((H114&lt;14.344),A114&gt;=4.95,(G114&lt;0.572),(D114&lt;1.25),(H114&lt;15.155),(D114&lt;1.55)),-0.005,IF(AND(H114&gt;=14.344,A114&gt;=4.95,(G114&lt;0.572),(D114&lt;1.25),(H114&lt;15.155),(D114&lt;1.55)),0.013,IF(AND((G114&lt;0.833),(H114&lt;11.788),G114&gt;=0.572,(D114&lt;1.25),(H114&lt;15.155),(D114&lt;1.55)),0.009,IF(AND(G114&gt;=0.833,(H114&lt;11.788),G114&gt;=0.572,(D114&lt;1.25),(H114&lt;15.155),(D114&lt;1.55)),0.024,IF(AND((A114&lt;4.75),H114&gt;=11.788,G114&gt;=0.572,(D114&lt;1.25),(H114&lt;15.155),(D114&lt;1.55)),0.001,IF(AND(A114&gt;=4.75,H114&gt;=11.788,G114&gt;=0.572,(D114&lt;1.25),(H114&lt;15.155),(D114&lt;1.55)),0.008,IF(AND((A114&lt;5.65),(A114&lt;6.15),(G114&lt;0.68),D114&gt;=1.25,(H114&lt;15.155),(D114&lt;1.55)),0.017,IF(AND(A114&gt;=5.65,(A114&lt;6.15),(G114&lt;0.68),D114&gt;=1.25,(H114&lt;15.155),(D114&lt;1.55)),0.039,IF(AND((G114&lt;0.436),A114&gt;=6.15,(G114&lt;0.68),D114&gt;=1.25,(H114&lt;15.155),(D114&lt;1.55)),-0.004,IF(AND(G114&gt;=0.436,A114&gt;=6.15,(G114&lt;0.68),D114&gt;=1.25,(H114&lt;15.155),(D114&lt;1.55)),0.022,IF(AND((A114&lt;5.55),(A114&lt;6.2),G114&gt;=0.68,D114&gt;=1.25,(H114&lt;15.155),(D114&lt;1.55)),0.009,IF(AND(A114&gt;=5.55,(A114&lt;6.2),G114&gt;=0.68,D114&gt;=1.25,(H114&lt;15.155),(D114&lt;1.55)),-0.016,IF(AND((G114&lt;0.107),(G114&lt;0.361),(G114&lt;0.613),(D114&lt;2.45),(A114&lt;7.45),D114&gt;=1.55),0.042,IF(AND(G114&gt;=0.107,(G114&lt;0.361),(G114&lt;0.613),(D114&lt;2.45),(A114&lt;7.45),D114&gt;=1.55),0.002,IF(AND((D114&lt;2.35),G114&gt;=0.361,(G114&lt;0.613),(D114&lt;2.45),(A114&lt;7.45),D114&gt;=1.55),0.051,IF(AND(D114&gt;=2.35,G114&gt;=0.361,(G114&lt;0.613),(D114&lt;2.45),(A114&lt;7.45),D114&gt;=1.55),0.016,IF(AND((A114&lt;6.4),(G114&lt;0.711),G114&gt;=0.613,(D114&lt;2.45),(A114&lt;7.45),D114&gt;=1.55),0.001,IF(AND(A114&gt;=6.4,(G114&lt;0.711),G114&gt;=0.613,(D114&lt;2.45),(A114&lt;7.45),D114&gt;=1.55),-0.002,IF(AND((B114&lt;2.95),G114&gt;=0.711,G114&gt;=0.613,(D114&lt;2.45),(A114&lt;7.45),D114&gt;=1.55),0.023,IF(AND(B114&gt;=2.95,G114&gt;=0.711,G114&gt;=0.613,(D114&lt;2.45),(A114&lt;7.45),D114&gt;=1.55),0.01,"shouldnthappen")))))))))))))))))))))))))))</f>
        <v>0.002</v>
      </c>
      <c r="Z114" s="1" t="n">
        <f aca="false">IF(AND(A114&gt;=7.45,D114&gt;=1.75),0.056,IF(AND(H114&gt;=15.059,A114&gt;=5.55,(D114&lt;1.75)),0.028,IF(AND((D114&lt;0.35),G114&gt;=0.905,(A114&lt;5.55),(D114&lt;1.75)),0.005,IF(AND(D114&gt;=0.35,G114&gt;=0.905,(A114&lt;5.55),(D114&lt;1.75)),0.026,IF(AND((H114&lt;8.711),D114&gt;=2.45,(A114&lt;7.45),D114&gt;=1.75),0.011,IF(AND(H114&gt;=8.711,D114&gt;=2.45,(A114&lt;7.45),D114&gt;=1.75),0.049,IF(AND((G114&lt;0.107),(G114&lt;0.487),(D114&lt;2.45),(A114&lt;7.45),D114&gt;=1.75),0.032,IF(AND((H114&lt;10.915),(A114&lt;4.5),(B114&lt;3.15),(G114&lt;0.905),(A114&lt;5.55),(D114&lt;1.75)),-0.001,IF(AND(H114&gt;=10.915,(A114&lt;4.5),(B114&lt;3.15),(G114&lt;0.905),(A114&lt;5.55),(D114&lt;1.75)),0.003,IF(AND((A114&lt;5.05),A114&gt;=4.5,(B114&lt;3.15),(G114&lt;0.905),(A114&lt;5.55),(D114&lt;1.75)),0.015,IF(AND(A114&gt;=5.05,A114&gt;=4.5,(B114&lt;3.15),(G114&lt;0.905),(A114&lt;5.55),(D114&lt;1.75)),0.006,IF(AND((G114&lt;0.05),(G114&lt;0.091),B114&gt;=3.15,(G114&lt;0.905),(A114&lt;5.55),(D114&lt;1.75)),0.001,IF(AND(G114&gt;=0.05,(G114&lt;0.091),B114&gt;=3.15,(G114&lt;0.905),(A114&lt;5.55),(D114&lt;1.75)),0.008,IF(AND((G114&lt;0.587),G114&gt;=0.091,B114&gt;=3.15,(G114&lt;0.905),(A114&lt;5.55),(D114&lt;1.75)),-0.003,IF(AND(G114&gt;=0.587,G114&gt;=0.091,B114&gt;=3.15,(G114&lt;0.905),(A114&lt;5.55),(D114&lt;1.75)),0.004,IF(AND((F114&lt;2.5),(B114&lt;2.85),(G114&lt;0.419),(H114&lt;15.059),A114&gt;=5.55,(D114&lt;1.75)),0.041,IF(AND(F114&gt;=2.5,(B114&lt;2.85),(G114&lt;0.419),(H114&lt;15.059),A114&gt;=5.55,(D114&lt;1.75)),0.015,IF(AND((G114&lt;0.164),B114&gt;=2.85,(G114&lt;0.419),(H114&lt;15.059),A114&gt;=5.55,(D114&lt;1.75)),0.01,IF(AND(G114&gt;=0.164,B114&gt;=2.85,(G114&lt;0.419),(H114&lt;15.059),A114&gt;=5.55,(D114&lt;1.75)),-0.001,IF(AND((B114&lt;2.55),(B114&lt;2.95),G114&gt;=0.419,(H114&lt;15.059),A114&gt;=5.55,(D114&lt;1.75)),0.014,IF(AND(B114&gt;=2.55,(B114&lt;2.95),G114&gt;=0.419,(H114&lt;15.059),A114&gt;=5.55,(D114&lt;1.75)),-0.013,IF(AND((D114&lt;1.55),B114&gt;=2.95,G114&gt;=0.419,(H114&lt;15.059),A114&gt;=5.55,(D114&lt;1.75)),0.023,IF(AND(D114&gt;=1.55,B114&gt;=2.95,G114&gt;=0.419,(H114&lt;15.059),A114&gt;=5.55,(D114&lt;1.75)),0.005,IF(AND((H114&lt;13.278),G114&gt;=0.107,(G114&lt;0.487),(D114&lt;2.45),(A114&lt;7.45),D114&gt;=1.75),-0.009,IF(AND(H114&gt;=13.278,G114&gt;=0.107,(G114&lt;0.487),(D114&lt;2.45),(A114&lt;7.45),D114&gt;=1.75),0.017,IF(AND((D114&lt;2.35),(G114&lt;0.571),G114&gt;=0.487,(D114&lt;2.45),(A114&lt;7.45),D114&gt;=1.75),0.053,IF(AND(D114&gt;=2.35,(G114&lt;0.571),G114&gt;=0.487,(D114&lt;2.45),(A114&lt;7.45),D114&gt;=1.75),0.009,IF(AND((G114&lt;0.779),G114&gt;=0.571,G114&gt;=0.487,(D114&lt;2.45),(A114&lt;7.45),D114&gt;=1.75),0.006,IF(AND(G114&gt;=0.779,G114&gt;=0.571,G114&gt;=0.487,(D114&lt;2.45),(A114&lt;7.45),D114&gt;=1.75),0.016,"shouldnthappen")))))))))))))))))))))))))))))</f>
        <v>-0.009</v>
      </c>
      <c r="AA114" s="1" t="n">
        <f aca="false">IF(AND((A114&lt;7.8),A114&gt;=7.45,D114&gt;=1.75),0.051,IF(AND(A114&gt;=7.8,A114&gt;=7.45,D114&gt;=1.75),0.01,IF(AND(B114&gt;=3.35,B114&gt;=3.25,(A114&lt;7.45),D114&gt;=1.75),0.016,IF(AND((H114&lt;8.308),(D114&lt;0.15),(H114&lt;13.655),(D114&lt;0.35),(D114&lt;1.75)),0.009,IF(AND((H114&lt;14.529),(G114&lt;0.293),H114&gt;=13.655,(D114&lt;0.35),(D114&lt;1.75)),0.011,IF(AND(H114&gt;=14.529,(G114&lt;0.293),H114&gt;=13.655,(D114&lt;0.35),(D114&lt;1.75)),0.001,IF(AND(D114&gt;=0.25,G114&gt;=0.293,H114&gt;=13.655,(D114&lt;0.35),(D114&lt;1.75)),-0.004,IF(AND(H114&gt;=10.635,(H114&lt;10.696),(H114&lt;13.906),D114&gt;=0.35,(D114&lt;1.75)),0.036,IF(AND(G114&gt;=0.833,H114&gt;=10.696,(H114&lt;13.906),D114&gt;=0.35,(D114&lt;1.75)),0.016,IF(AND((A114&lt;6.65),(G114&lt;0.247),H114&gt;=13.906,D114&gt;=0.35,(D114&lt;1.75)),-0.008,IF(AND(A114&gt;=6.65,(G114&lt;0.247),H114&gt;=13.906,D114&gt;=0.35,(D114&lt;1.75)),0.011,IF(AND((B114&lt;2.45),G114&gt;=0.247,H114&gt;=13.906,D114&gt;=0.35,(D114&lt;1.75)),0,IF(AND((D114&lt;1.85),(B114&lt;2.95),(B114&lt;3.25),(A114&lt;7.45),D114&gt;=1.75),0.033,IF(AND((G114&lt;0.428),(B114&lt;3.35),B114&gt;=3.25,(A114&lt;7.45),D114&gt;=1.75),0.009,IF(AND(G114&gt;=0.428,(B114&lt;3.35),B114&gt;=3.25,(A114&lt;7.45),D114&gt;=1.75),0.042,IF(AND((A114&lt;4.6),H114&gt;=8.308,(D114&lt;0.15),(H114&lt;13.655),(D114&lt;0.35),(D114&lt;1.75)),0.003,IF(AND(A114&gt;=4.6,H114&gt;=8.308,(D114&lt;0.15),(H114&lt;13.655),(D114&lt;0.35),(D114&lt;1.75)),0,IF(AND((H114&lt;8.834),(A114&lt;5.05),D114&gt;=0.15,(H114&lt;13.655),(D114&lt;0.35),(D114&lt;1.75)),0.002,IF(AND(H114&gt;=8.834,(A114&lt;5.05),D114&gt;=0.15,(H114&lt;13.655),(D114&lt;0.35),(D114&lt;1.75)),-0.008,IF(AND((A114&lt;5.45),A114&gt;=5.05,D114&gt;=0.15,(H114&lt;13.655),(D114&lt;0.35),(D114&lt;1.75)),0.003,IF(AND(A114&gt;=5.45,A114&gt;=5.05,D114&gt;=0.15,(H114&lt;13.655),(D114&lt;0.35),(D114&lt;1.75)),-0.002,IF(AND((A114&lt;5.3),(D114&lt;0.25),G114&gt;=0.293,H114&gt;=13.655,(D114&lt;0.35),(D114&lt;1.75)),0.007,IF(AND(A114&gt;=5.3,(D114&lt;0.25),G114&gt;=0.293,H114&gt;=13.655,(D114&lt;0.35),(D114&lt;1.75)),0.001,IF(AND((H114&lt;7.309),(H114&lt;10.635),(H114&lt;10.696),(H114&lt;13.906),D114&gt;=0.35,(D114&lt;1.75)),0.014,IF(AND(H114&gt;=7.309,(H114&lt;10.635),(H114&lt;10.696),(H114&lt;13.906),D114&gt;=0.35,(D114&lt;1.75)),0.006,IF(AND((H114&lt;12.093),(G114&lt;0.833),H114&gt;=10.696,(H114&lt;13.906),D114&gt;=0.35,(D114&lt;1.75)),-0.01,IF(AND(H114&gt;=12.093,(G114&lt;0.833),H114&gt;=10.696,(H114&lt;13.906),D114&gt;=0.35,(D114&lt;1.75)),0.004,IF(AND((G114&lt;0.823),B114&gt;=2.45,G114&gt;=0.247,H114&gt;=13.906,D114&gt;=0.35,(D114&lt;1.75)),0.026,IF(AND(G114&gt;=0.823,B114&gt;=2.45,G114&gt;=0.247,H114&gt;=13.906,D114&gt;=0.35,(D114&lt;1.75)),0.006,IF(AND((H114&lt;11.121),D114&gt;=1.85,(B114&lt;2.95),(B114&lt;3.25),(A114&lt;7.45),D114&gt;=1.75),0.013,IF(AND(H114&gt;=11.121,D114&gt;=1.85,(B114&lt;2.95),(B114&lt;3.25),(A114&lt;7.45),D114&gt;=1.75),0.005,IF(AND((A114&lt;6.05),(A114&lt;6.45),B114&gt;=2.95,(B114&lt;3.25),(A114&lt;7.45),D114&gt;=1.75),0.001,IF(AND(A114&gt;=6.05,(A114&lt;6.45),B114&gt;=2.95,(B114&lt;3.25),(A114&lt;7.45),D114&gt;=1.75),-0.005,IF(AND((G114&lt;0.42),A114&gt;=6.45,B114&gt;=2.95,(B114&lt;3.25),(A114&lt;7.45),D114&gt;=1.75),0.004,IF(AND(G114&gt;=0.42,A114&gt;=6.45,B114&gt;=2.95,(B114&lt;3.25),(A114&lt;7.45),D114&gt;=1.75),0.019,"shouldnthappen")))))))))))))))))))))))))))))))))))</f>
        <v>0.013</v>
      </c>
      <c r="AB114" s="1" t="n">
        <f aca="false">+ 0.5</f>
        <v>0.5</v>
      </c>
    </row>
    <row r="115" customFormat="false" ht="13.8" hidden="false" customHeight="false" outlineLevel="0" collapsed="false">
      <c r="A115" s="11" t="n">
        <v>6.8</v>
      </c>
      <c r="B115" s="1" t="n">
        <v>3</v>
      </c>
      <c r="C115" s="1" t="n">
        <v>5.5</v>
      </c>
      <c r="D115" s="1" t="n">
        <v>2.1</v>
      </c>
      <c r="E115" s="1" t="s">
        <v>93</v>
      </c>
      <c r="F115" s="1" t="n">
        <v>3</v>
      </c>
      <c r="G115" s="1" t="n">
        <v>0.0464834845624864</v>
      </c>
      <c r="H115" s="18" t="n">
        <v>13.119035186898</v>
      </c>
      <c r="I115" s="1" t="n">
        <f aca="false">C115</f>
        <v>5.5</v>
      </c>
      <c r="J115" s="1" t="n">
        <f aca="false">SUM(M115:AB115)</f>
        <v>5.565</v>
      </c>
      <c r="K115" s="15" t="n">
        <f aca="false">1-SQRT(VAR(M115:AB115, I115)) / AVERAGE(M115:AB115)</f>
        <v>-2.77091734849008</v>
      </c>
      <c r="L115" s="1" t="n">
        <f aca="false">(J115-I115)/I115</f>
        <v>0.0118181818181819</v>
      </c>
      <c r="M115" s="1" t="n">
        <f aca="false">IF(AND((H115&lt;5.245),(D115&lt;0.8)),0.075,IF(AND(H115&gt;=5.245,(D115&lt;0.8)),0.279,IF(AND((D115&lt;1.45),D115&gt;=0.8),1.043,IF(AND(D115&gt;=1.45,D115&gt;=0.8),1.423,"shouldnthappen"))))</f>
        <v>1.423</v>
      </c>
      <c r="N115" s="1" t="n">
        <f aca="false">IF(AND((A115&lt;4.35),(D115&lt;0.8)),0.048,IF(AND(A115&gt;=4.35,(D115&lt;0.8)),0.198,IF(AND(F115&gt;=2.5,D115&gt;=0.8),1.048,IF(AND((A115&lt;5.15),(F115&lt;2.5),D115&gt;=0.8),0.321,IF(AND(A115&gt;=5.15,(F115&lt;2.5),D115&gt;=0.8),0.783,"shouldnthappen")))))</f>
        <v>1.048</v>
      </c>
      <c r="O115" s="1" t="n">
        <f aca="false">IF(AND((H115&lt;5.245),(D115&lt;0.8)),0.034,IF(AND((A115&lt;5.9),D115&gt;=0.8),0.489,IF(AND(A115&gt;=5.9,D115&gt;=0.8),0.721,IF(AND((A115&lt;4.35),H115&gt;=5.245,(D115&lt;0.8)),0.041,IF(AND(A115&gt;=4.35,H115&gt;=5.245,(D115&lt;0.8)),0.142,"shouldnthappen")))))</f>
        <v>0.721</v>
      </c>
      <c r="P115" s="1" t="n">
        <f aca="false">IF(AND((B115&lt;2.8),(D115&lt;1.15)),0.244,IF(AND((D115&lt;1.75),D115&gt;=1.15),0.396,IF(AND(D115&gt;=1.75,D115&gt;=1.15),0.554,IF(AND((A115&lt;5.05),B115&gt;=2.8,(D115&lt;1.15)),0.078,IF(AND((H115&lt;14.877),A115&gt;=5.05,B115&gt;=2.8,(D115&lt;1.15)),0.118,IF(AND(H115&gt;=14.877,A115&gt;=5.05,B115&gt;=2.8,(D115&lt;1.15)),0.027,"shouldnthappen"))))))</f>
        <v>0.554</v>
      </c>
      <c r="Q115" s="1" t="n">
        <f aca="false">IF(AND(D115&gt;=0.45,(D115&lt;1.15)),0.17,IF(AND(A115&gt;=7.1,D115&gt;=1.15),0.539,IF(AND((A115&lt;6.25),(A115&lt;7.1),D115&gt;=1.15),0.258,IF(AND(A115&gt;=6.25,(A115&lt;7.1),D115&gt;=1.15),0.344,IF(AND(G115&gt;=0.418,(A115&lt;5.05),(D115&lt;0.45),(D115&lt;1.15)),0.033,IF(AND((H115&lt;14.494),(G115&lt;0.418),(A115&lt;5.05),(D115&lt;0.45),(D115&lt;1.15)),0.061,IF(AND(H115&gt;=14.494,(G115&lt;0.418),(A115&lt;5.05),(D115&lt;0.45),(D115&lt;1.15)),0.015,IF(AND(H115&gt;=14.877,(B115&lt;3.85),A115&gt;=5.05,(D115&lt;0.45),(D115&lt;1.15)),0.023,IF(AND((B115&lt;4),B115&gt;=3.85,A115&gt;=5.05,(D115&lt;0.45),(D115&lt;1.15)),0.009,IF(AND(B115&gt;=4,B115&gt;=3.85,A115&gt;=5.05,(D115&lt;0.45),(D115&lt;1.15)),0.052,IF(AND((G115&lt;0.05),(H115&lt;14.877),(B115&lt;3.85),A115&gt;=5.05,(D115&lt;0.45),(D115&lt;1.15)),0.024,IF(AND(G115&gt;=0.05,(H115&lt;14.877),(B115&lt;3.85),A115&gt;=5.05,(D115&lt;0.45),(D115&lt;1.15)),0.091,"shouldnthappen"))))))))))))</f>
        <v>0.344</v>
      </c>
      <c r="R115" s="1" t="n">
        <f aca="false">IF(AND(A115&gt;=7.1,D115&gt;=0.8),0.401,IF(AND((A115&lt;4.5),(G115&lt;0.905),(D115&lt;0.8)),0.024,IF(AND((H115&lt;9.966),G115&gt;=0.905,(D115&lt;0.8)),0.094,IF(AND(H115&gt;=9.966,G115&gt;=0.905,(D115&lt;0.8)),0.026,IF(AND(D115&gt;=2.05,(A115&lt;7.1),D115&gt;=0.8),0.277,IF(AND((H115&lt;5.523),A115&gt;=4.5,(G115&lt;0.905),(D115&lt;0.8)),0.012,IF(AND(H115&gt;=5.523,A115&gt;=4.5,(G115&lt;0.905),(D115&lt;0.8)),0.049,IF(AND((A115&lt;5.3),(D115&lt;2.05),(A115&lt;7.1),D115&gt;=0.8),0.095,IF(AND(A115&gt;=5.3,(D115&lt;2.05),(A115&lt;7.1),D115&gt;=0.8),0.196,"shouldnthappen")))))))))</f>
        <v>0.277</v>
      </c>
      <c r="S115" s="1" t="n">
        <f aca="false">IF(AND(A115&gt;=7.1,D115&gt;=1.35),0.298,IF(AND(G115&gt;=0.905,(D115&lt;0.8),(D115&lt;1.35)),0.068,IF(AND(H115&gt;=9.386,D115&gt;=0.8,(D115&lt;1.35)),0.126,IF(AND((H115&lt;7.426),(H115&lt;9.386),D115&gt;=0.8,(D115&lt;1.35)),0.091,IF(AND((A115&lt;5.3),(G115&lt;0.905),(A115&lt;7.1),D115&gt;=1.35),0.063,IF(AND((D115&lt;2.05),G115&gt;=0.905,(A115&lt;7.1),D115&gt;=1.35),0.015,IF(AND(D115&gt;=2.05,G115&gt;=0.905,(A115&lt;7.1),D115&gt;=1.35),0.089,IF(AND((H115&lt;10.505),(H115&lt;14.344),(G115&lt;0.905),(D115&lt;0.8),(D115&lt;1.35)),0.035,IF(AND((A115&lt;4.85),H115&gt;=14.344,(G115&lt;0.905),(D115&lt;0.8),(D115&lt;1.35)),0.006,IF(AND((B115&lt;2.75),H115&gt;=7.426,(H115&lt;9.386),D115&gt;=0.8,(D115&lt;1.35)),0.021,IF(AND(B115&gt;=2.75,H115&gt;=7.426,(H115&lt;9.386),D115&gt;=0.8,(D115&lt;1.35)),-0.01,IF(AND((B115&lt;2.35),A115&gt;=5.3,(G115&lt;0.905),(A115&lt;7.1),D115&gt;=1.35),0.068,IF(AND(B115&gt;=2.35,A115&gt;=5.3,(G115&lt;0.905),(A115&lt;7.1),D115&gt;=1.35),0.181,IF(AND((H115&lt;11.731),H115&gt;=10.505,(H115&lt;14.344),(G115&lt;0.905),(D115&lt;0.8),(D115&lt;1.35)),0.004,IF(AND(H115&gt;=11.731,H115&gt;=10.505,(H115&lt;14.344),(G115&lt;0.905),(D115&lt;0.8),(D115&lt;1.35)),0.024,IF(AND((H115&lt;14.877),A115&gt;=4.85,H115&gt;=14.344,(G115&lt;0.905),(D115&lt;0.8),(D115&lt;1.35)),0.063,IF(AND(H115&gt;=14.877,A115&gt;=4.85,H115&gt;=14.344,(G115&lt;0.905),(D115&lt;0.8),(D115&lt;1.35)),0.012,"shouldnthappen")))))))))))))))))</f>
        <v>0.181</v>
      </c>
      <c r="T115" s="1" t="n">
        <f aca="false">IF(AND(D115&gt;=0.45,(A115&lt;5.65)),0.067,IF(AND(A115&gt;=7.25,A115&gt;=5.65),0.244,IF(AND((H115&lt;9.966),G115&gt;=0.905,(D115&lt;0.45),(A115&lt;5.65)),0.062,IF(AND(H115&gt;=9.966,G115&gt;=0.905,(D115&lt;0.45),(A115&lt;5.65)),0.012,IF(AND((G115&lt;0.948),D115&gt;=2.05,(A115&lt;7.25),A115&gt;=5.65),0.157,IF(AND(G115&gt;=0.948,D115&gt;=2.05,(A115&lt;7.25),A115&gt;=5.65),0.037,IF(AND(G115&gt;=0.422,(B115&lt;3.15),(G115&lt;0.905),(D115&lt;0.45),(A115&lt;5.65)),0.011,IF(AND((D115&lt;0.25),(G115&lt;0.422),(B115&lt;3.15),(G115&lt;0.905),(D115&lt;0.45),(A115&lt;5.65)),0.04,IF(AND(D115&gt;=0.25,(G115&lt;0.422),(B115&lt;3.15),(G115&lt;0.905),(D115&lt;0.45),(A115&lt;5.65)),0.009,IF(AND((A115&lt;4.85),(B115&lt;3.25),B115&gt;=3.15,(G115&lt;0.905),(D115&lt;0.45),(A115&lt;5.65)),0.008,IF(AND(A115&gt;=4.85,(B115&lt;3.25),B115&gt;=3.15,(G115&lt;0.905),(D115&lt;0.45),(A115&lt;5.65)),-0.017,IF(AND((D115&lt;0.25),B115&gt;=3.25,B115&gt;=3.15,(G115&lt;0.905),(D115&lt;0.45),(A115&lt;5.65)),0.022,IF(AND(D115&gt;=0.25,B115&gt;=3.25,B115&gt;=3.15,(G115&lt;0.905),(D115&lt;0.45),(A115&lt;5.65)),0.009,IF(AND((F115&lt;2.5),(H115&lt;7.692),(G115&lt;0.644),(D115&lt;2.05),(A115&lt;7.25),A115&gt;=5.65),0.018,IF(AND(F115&gt;=2.5,(H115&lt;7.692),(G115&lt;0.644),(D115&lt;2.05),(A115&lt;7.25),A115&gt;=5.65),0.068,IF(AND((B115&lt;2.35),H115&gt;=7.692,(G115&lt;0.644),(D115&lt;2.05),(A115&lt;7.25),A115&gt;=5.65),0.023,IF(AND(B115&gt;=2.35,H115&gt;=7.692,(G115&lt;0.644),(D115&lt;2.05),(A115&lt;7.25),A115&gt;=5.65),0.125,IF(AND((G115&lt;0.766),(G115&lt;0.85),G115&gt;=0.644,(D115&lt;2.05),(A115&lt;7.25),A115&gt;=5.65),0.055,IF(AND(G115&gt;=0.766,(G115&lt;0.85),G115&gt;=0.644,(D115&lt;2.05),(A115&lt;7.25),A115&gt;=5.65),-0,IF(AND((B115&lt;2.95),G115&gt;=0.85,G115&gt;=0.644,(D115&lt;2.05),(A115&lt;7.25),A115&gt;=5.65),0.098,IF(AND(B115&gt;=2.95,G115&gt;=0.85,G115&gt;=0.644,(D115&lt;2.05),(A115&lt;7.25),A115&gt;=5.65),0.013,"shouldnthappen")))))))))))))))))))))</f>
        <v>0.157</v>
      </c>
      <c r="U115" s="1" t="n">
        <f aca="false">IF(AND(A115&gt;=7.25,D115&gt;=1.25),0.186,IF(AND((G115&lt;0.13),D115&gt;=0.35,(D115&lt;1.25)),-0.004,IF(AND(H115&gt;=14.246,(H115&lt;14.344),(D115&lt;0.35),(D115&lt;1.25)),-0.002,IF(AND((A115&lt;4.85),H115&gt;=14.344,(D115&lt;0.35),(D115&lt;1.25)),0.004,IF(AND(G115&gt;=0.446,(G115&lt;0.644),(A115&lt;7.25),D115&gt;=1.25),0.138,IF(AND(A115&gt;=5.45,(H115&lt;14.246),(H115&lt;14.344),(D115&lt;0.35),(D115&lt;1.25)),0.001,IF(AND((H115&lt;14.877),A115&gt;=4.85,H115&gt;=14.344,(D115&lt;0.35),(D115&lt;1.25)),0.035,IF(AND(H115&gt;=14.877,A115&gt;=4.85,H115&gt;=14.344,(D115&lt;0.35),(D115&lt;1.25)),0.007,IF(AND((B115&lt;3.35),H115&gt;=9.448,G115&gt;=0.13,D115&gt;=0.35,(D115&lt;1.25)),0.053,IF(AND(B115&gt;=3.35,H115&gt;=9.448,G115&gt;=0.13,D115&gt;=0.35,(D115&lt;1.25)),0.017,IF(AND((G115&lt;0.44),(G115&lt;0.446),(G115&lt;0.644),(A115&lt;7.25),D115&gt;=1.25),0.079,IF(AND(G115&gt;=0.44,(G115&lt;0.446),(G115&lt;0.644),(A115&lt;7.25),D115&gt;=1.25),0.02,IF(AND((A115&lt;5.95),(G115&lt;0.724),G115&gt;=0.644,(A115&lt;7.25),D115&gt;=1.25),-0.018,IF(AND(A115&gt;=5.95,(G115&lt;0.724),G115&gt;=0.644,(A115&lt;7.25),D115&gt;=1.25),0.027,IF(AND(A115&gt;=6.15,G115&gt;=0.724,G115&gt;=0.644,(A115&lt;7.25),D115&gt;=1.25),0.093,IF(AND((A115&lt;5.05),(A115&lt;5.45),(H115&lt;14.246),(H115&lt;14.344),(D115&lt;0.35),(D115&lt;1.25)),0.011,IF(AND(A115&gt;=5.05,(A115&lt;5.45),(H115&lt;14.246),(H115&lt;14.344),(D115&lt;0.35),(D115&lt;1.25)),0.021,IF(AND((A115&lt;5.4),(B115&lt;3.15),(H115&lt;9.448),G115&gt;=0.13,D115&gt;=0.35,(D115&lt;1.25)),0.007,IF(AND(A115&gt;=5.4,(B115&lt;3.15),(H115&lt;9.448),G115&gt;=0.13,D115&gt;=0.35,(D115&lt;1.25)),-0.011,IF(AND((B115&lt;3.75),B115&gt;=3.15,(H115&lt;9.448),G115&gt;=0.13,D115&gt;=0.35,(D115&lt;1.25)),0.012,IF(AND(B115&gt;=3.75,B115&gt;=3.15,(H115&lt;9.448),G115&gt;=0.13,D115&gt;=0.35,(D115&lt;1.25)),0.046,IF(AND((A115&lt;5.9),(A115&lt;6.15),G115&gt;=0.724,G115&gt;=0.644,(A115&lt;7.25),D115&gt;=1.25),0.06,IF(AND(A115&gt;=5.9,(A115&lt;6.15),G115&gt;=0.724,G115&gt;=0.644,(A115&lt;7.25),D115&gt;=1.25),0.005,"shouldnthappen")))))))))))))))))))))))</f>
        <v>0.079</v>
      </c>
      <c r="V115" s="1" t="n">
        <f aca="false">IF(AND(H115&gt;=15.155,(D115&lt;1.55)),0.084,IF(AND(A115&gt;=7.25,D115&gt;=1.55),0.141,IF(AND((G115&lt;0.043),D115&gt;=1.05,(H115&lt;15.155),(D115&lt;1.55)),-0.007,IF(AND(D115&gt;=1.85,G115&gt;=0.755,(A115&lt;7.25),D115&gt;=1.55),0.051,IF(AND((H115&lt;9.966),G115&gt;=0.905,(D115&lt;1.05),(H115&lt;15.155),(D115&lt;1.55)),0.043,IF(AND(H115&gt;=9.966,G115&gt;=0.905,(D115&lt;1.05),(H115&lt;15.155),(D115&lt;1.55)),0.007,IF(AND((G115&lt;0.278),(G115&lt;0.361),(G115&lt;0.755),(A115&lt;7.25),D115&gt;=1.55),0.08,IF(AND((A115&lt;5.8),G115&gt;=0.361,(G115&lt;0.755),(A115&lt;7.25),D115&gt;=1.55),0.019,IF(AND((A115&lt;6.05),(D115&lt;1.85),G115&gt;=0.755,(A115&lt;7.25),D115&gt;=1.55),0.01,IF(AND(A115&gt;=6.05,(D115&lt;1.85),G115&gt;=0.755,(A115&lt;7.25),D115&gt;=1.55),0.002,IF(AND((G115&lt;0.486),(B115&lt;3.15),(G115&lt;0.905),(D115&lt;1.05),(H115&lt;15.155),(D115&lt;1.55)),0.026,IF(AND(G115&gt;=0.486,(B115&lt;3.15),(G115&lt;0.905),(D115&lt;1.05),(H115&lt;15.155),(D115&lt;1.55)),0.001,IF(AND((B115&lt;3.25),B115&gt;=3.15,(G115&lt;0.905),(D115&lt;1.05),(H115&lt;15.155),(D115&lt;1.55)),-0.003,IF(AND(B115&gt;=3.25,B115&gt;=3.15,(G115&lt;0.905),(D115&lt;1.05),(H115&lt;15.155),(D115&lt;1.55)),0.012,IF(AND((H115&lt;7.426),(H115&lt;8.769),G115&gt;=0.043,D115&gt;=1.05,(H115&lt;15.155),(D115&lt;1.55)),0.041,IF(AND(H115&gt;=7.426,(H115&lt;8.769),G115&gt;=0.043,D115&gt;=1.05,(H115&lt;15.155),(D115&lt;1.55)),-0.008,IF(AND((H115&lt;10.696),H115&gt;=8.769,G115&gt;=0.043,D115&gt;=1.05,(H115&lt;15.155),(D115&lt;1.55)),0.069,IF(AND(H115&gt;=10.696,H115&gt;=8.769,G115&gt;=0.043,D115&gt;=1.05,(H115&lt;15.155),(D115&lt;1.55)),0.033,IF(AND((D115&lt;2.2),G115&gt;=0.278,(G115&lt;0.361),(G115&lt;0.755),(A115&lt;7.25),D115&gt;=1.55),0.022,IF(AND(D115&gt;=2.2,G115&gt;=0.278,(G115&lt;0.361),(G115&lt;0.755),(A115&lt;7.25),D115&gt;=1.55),-0.027,IF(AND((H115&lt;12.626),A115&gt;=5.8,G115&gt;=0.361,(G115&lt;0.755),(A115&lt;7.25),D115&gt;=1.55),0.126,IF(AND(H115&gt;=12.626,A115&gt;=5.8,G115&gt;=0.361,(G115&lt;0.755),(A115&lt;7.25),D115&gt;=1.55),0.065,"shouldnthappen"))))))))))))))))))))))</f>
        <v>0.08</v>
      </c>
      <c r="W115" s="1" t="n">
        <f aca="false">IF(AND(H115&gt;=15.155,(D115&lt;1.55)),0.064,IF(AND(A115&gt;=7.45,D115&gt;=1.55),0.115,IF(AND(B115&gt;=3.15,(H115&lt;10.257),(A115&lt;7.45),D115&gt;=1.55),0.097,IF(AND((A115&lt;4.85),H115&gt;=14.344,(D115&lt;0.35),(H115&lt;15.155),(D115&lt;1.55)),0.003,IF(AND(A115&gt;=6.05,(G115&lt;0.169),D115&gt;=0.35,(H115&lt;15.155),(D115&lt;1.55)),-0.008,IF(AND((G115&lt;0.181),G115&gt;=0.169,D115&gt;=0.35,(H115&lt;15.155),(D115&lt;1.55)),0.065,IF(AND(B115&gt;=3.05,(B115&lt;3.15),(H115&lt;10.257),(A115&lt;7.45),D115&gt;=1.55),-0.023,IF(AND(H115&gt;=11.854,(G115&lt;0.613),H115&gt;=10.257,(A115&lt;7.45),D115&gt;=1.55),0.068,IF(AND((D115&lt;0.25),(B115&lt;3.15),(H115&lt;14.344),(D115&lt;0.35),(H115&lt;15.155),(D115&lt;1.55)),0.014,IF(AND(D115&gt;=0.25,(B115&lt;3.15),(H115&lt;14.344),(D115&lt;0.35),(H115&lt;15.155),(D115&lt;1.55)),0.002,IF(AND((A115&lt;5.05),B115&gt;=3.15,(H115&lt;14.344),(D115&lt;0.35),(H115&lt;15.155),(D115&lt;1.55)),-0.001,IF(AND(A115&gt;=5.05,B115&gt;=3.15,(H115&lt;14.344),(D115&lt;0.35),(H115&lt;15.155),(D115&lt;1.55)),0.009,IF(AND((H115&lt;14.877),A115&gt;=4.85,H115&gt;=14.344,(D115&lt;0.35),(H115&lt;15.155),(D115&lt;1.55)),0.023,IF(AND(H115&gt;=14.877,A115&gt;=4.85,H115&gt;=14.344,(D115&lt;0.35),(H115&lt;15.155),(D115&lt;1.55)),0.004,IF(AND((H115&lt;13.602),(A115&lt;6.05),(G115&lt;0.169),D115&gt;=0.35,(H115&lt;15.155),(D115&lt;1.55)),0.023,IF(AND(H115&gt;=13.602,(A115&lt;6.05),(G115&lt;0.169),D115&gt;=0.35,(H115&lt;15.155),(D115&lt;1.55)),-0.006,IF(AND((B115&lt;2.95),G115&gt;=0.181,G115&gt;=0.169,D115&gt;=0.35,(H115&lt;15.155),(D115&lt;1.55)),0.019,IF(AND(B115&gt;=2.95,G115&gt;=0.181,G115&gt;=0.169,D115&gt;=0.35,(H115&lt;15.155),(D115&lt;1.55)),0.034,IF(AND((A115&lt;5.35),(B115&lt;3.05),(B115&lt;3.15),(H115&lt;10.257),(A115&lt;7.45),D115&gt;=1.55),0.009,IF(AND(A115&gt;=5.35,(B115&lt;3.05),(B115&lt;3.15),(H115&lt;10.257),(A115&lt;7.45),D115&gt;=1.55),0.058,IF(AND((B115&lt;2.9),(H115&lt;11.854),(G115&lt;0.613),H115&gt;=10.257,(A115&lt;7.45),D115&gt;=1.55),0.037,IF(AND(B115&gt;=2.9,(H115&lt;11.854),(G115&lt;0.613),H115&gt;=10.257,(A115&lt;7.45),D115&gt;=1.55),-0.005,IF(AND((A115&lt;6.4),(G115&lt;0.711),G115&gt;=0.613,H115&gt;=10.257,(A115&lt;7.45),D115&gt;=1.55),0.001,IF(AND(A115&gt;=6.4,(G115&lt;0.711),G115&gt;=0.613,H115&gt;=10.257,(A115&lt;7.45),D115&gt;=1.55),-0.002,IF(AND((D115&lt;1.9),G115&gt;=0.711,G115&gt;=0.613,H115&gt;=10.257,(A115&lt;7.45),D115&gt;=1.55),0.007,IF(AND(D115&gt;=1.9,G115&gt;=0.711,G115&gt;=0.613,H115&gt;=10.257,(A115&lt;7.45),D115&gt;=1.55),0.023,"shouldnthappen"))))))))))))))))))))))))))</f>
        <v>0.068</v>
      </c>
      <c r="X115" s="1" t="n">
        <f aca="false">IF(AND(H115&gt;=15.155,(F115&lt;2.5)),0.049,IF(AND(A115&gt;=7.45,F115&gt;=2.5),0.089,IF(AND((G115&lt;0.107),(G115&lt;0.364),(A115&lt;7.45),F115&gt;=2.5),0.055,IF(AND(A115&gt;=5.75,(G115&lt;0.572),(D115&lt;1.25),(H115&lt;15.155),(F115&lt;2.5)),-0.018,IF(AND((A115&lt;5.7),(H115&lt;12.626),G115&gt;=0.364,(A115&lt;7.45),F115&gt;=2.5),0.012,IF(AND(A115&gt;=5.7,(H115&lt;12.626),G115&gt;=0.364,(A115&lt;7.45),F115&gt;=2.5),0.065,IF(AND((G115&lt;0.628),H115&gt;=12.626,G115&gt;=0.364,(A115&lt;7.45),F115&gt;=2.5),0.047,IF(AND((G115&lt;0.545),(A115&lt;5.75),(G115&lt;0.572),(D115&lt;1.25),(H115&lt;15.155),(F115&lt;2.5)),0.007,IF(AND(G115&gt;=0.545,(A115&lt;5.75),(G115&lt;0.572),(D115&lt;1.25),(H115&lt;15.155),(F115&lt;2.5)),-0.009,IF(AND((D115&lt;0.3),(H115&lt;11.788),G115&gt;=0.572,(D115&lt;1.25),(H115&lt;15.155),(F115&lt;2.5)),0.01,IF(AND(D115&gt;=0.3,(H115&lt;11.788),G115&gt;=0.572,(D115&lt;1.25),(H115&lt;15.155),(F115&lt;2.5)),0.03,IF(AND((A115&lt;4.75),H115&gt;=11.788,G115&gt;=0.572,(D115&lt;1.25),(H115&lt;15.155),(F115&lt;2.5)),0.001,IF(AND(A115&gt;=4.75,H115&gt;=11.788,G115&gt;=0.572,(D115&lt;1.25),(H115&lt;15.155),(F115&lt;2.5)),0.01,IF(AND((A115&lt;5.5),(A115&lt;6.15),(G115&lt;0.652),D115&gt;=1.25,(H115&lt;15.155),(F115&lt;2.5)),0.014,IF(AND(A115&gt;=5.5,(A115&lt;6.15),(G115&lt;0.652),D115&gt;=1.25,(H115&lt;15.155),(F115&lt;2.5)),0.049,IF(AND((H115&lt;12.206),A115&gt;=6.15,(G115&lt;0.652),D115&gt;=1.25,(H115&lt;15.155),(F115&lt;2.5)),-0.009,IF(AND(H115&gt;=12.206,A115&gt;=6.15,(G115&lt;0.652),D115&gt;=1.25,(H115&lt;15.155),(F115&lt;2.5)),0.021,IF(AND((A115&lt;5.55),(A115&lt;6.2),G115&gt;=0.652,D115&gt;=1.25,(H115&lt;15.155),(F115&lt;2.5)),0.011,IF(AND(A115&gt;=5.55,(A115&lt;6.2),G115&gt;=0.652,D115&gt;=1.25,(H115&lt;15.155),(F115&lt;2.5)),-0.019,IF(AND((B115&lt;3.2),A115&gt;=6.2,G115&gt;=0.652,D115&gt;=1.25,(H115&lt;15.155),(F115&lt;2.5)),0.025,IF(AND(B115&gt;=3.2,A115&gt;=6.2,G115&gt;=0.652,D115&gt;=1.25,(H115&lt;15.155),(F115&lt;2.5)),0.001,IF(AND((G115&lt;0.183),(G115&lt;0.301),G115&gt;=0.107,(G115&lt;0.364),(A115&lt;7.45),F115&gt;=2.5),-0.009,IF(AND(G115&gt;=0.183,(G115&lt;0.301),G115&gt;=0.107,(G115&lt;0.364),(A115&lt;7.45),F115&gt;=2.5),0.022,IF(AND((D115&lt;2.2),G115&gt;=0.301,G115&gt;=0.107,(G115&lt;0.364),(A115&lt;7.45),F115&gt;=2.5),0.004,IF(AND(D115&gt;=2.2,G115&gt;=0.301,G115&gt;=0.107,(G115&lt;0.364),(A115&lt;7.45),F115&gt;=2.5),-0.02,IF(AND((G115&lt;0.787),G115&gt;=0.628,H115&gt;=12.626,G115&gt;=0.364,(A115&lt;7.45),F115&gt;=2.5),-0.001,IF(AND(G115&gt;=0.787,G115&gt;=0.628,H115&gt;=12.626,G115&gt;=0.364,(A115&lt;7.45),F115&gt;=2.5),0.016,"shouldnthappen")))))))))))))))))))))))))))</f>
        <v>0.055</v>
      </c>
      <c r="Y115" s="1" t="n">
        <f aca="false">IF(AND(H115&gt;=15.155,(D115&lt;1.55)),0.037,IF(AND(D115&gt;=2.45,(A115&lt;7.45),D115&gt;=1.55),0.054,IF(AND((A115&lt;7.8),A115&gt;=7.45,D115&gt;=1.55),0.078,IF(AND(A115&gt;=7.8,A115&gt;=7.45,D115&gt;=1.55),0.021,IF(AND(A115&gt;=6.2,G115&gt;=0.68,D115&gt;=1.25,(H115&lt;15.155),(D115&lt;1.55)),0.019,IF(AND((B115&lt;2.65),(A115&lt;4.95),(G115&lt;0.572),(D115&lt;1.25),(H115&lt;15.155),(D115&lt;1.55)),0.021,IF(AND(B115&gt;=2.65,(A115&lt;4.95),(G115&lt;0.572),(D115&lt;1.25),(H115&lt;15.155),(D115&lt;1.55)),0.006,IF(AND((H115&lt;14.344),A115&gt;=4.95,(G115&lt;0.572),(D115&lt;1.25),(H115&lt;15.155),(D115&lt;1.55)),-0.005,IF(AND(H115&gt;=14.344,A115&gt;=4.95,(G115&lt;0.572),(D115&lt;1.25),(H115&lt;15.155),(D115&lt;1.55)),0.013,IF(AND((G115&lt;0.833),(H115&lt;11.788),G115&gt;=0.572,(D115&lt;1.25),(H115&lt;15.155),(D115&lt;1.55)),0.009,IF(AND(G115&gt;=0.833,(H115&lt;11.788),G115&gt;=0.572,(D115&lt;1.25),(H115&lt;15.155),(D115&lt;1.55)),0.024,IF(AND((A115&lt;4.75),H115&gt;=11.788,G115&gt;=0.572,(D115&lt;1.25),(H115&lt;15.155),(D115&lt;1.55)),0.001,IF(AND(A115&gt;=4.75,H115&gt;=11.788,G115&gt;=0.572,(D115&lt;1.25),(H115&lt;15.155),(D115&lt;1.55)),0.008,IF(AND((A115&lt;5.65),(A115&lt;6.15),(G115&lt;0.68),D115&gt;=1.25,(H115&lt;15.155),(D115&lt;1.55)),0.017,IF(AND(A115&gt;=5.65,(A115&lt;6.15),(G115&lt;0.68),D115&gt;=1.25,(H115&lt;15.155),(D115&lt;1.55)),0.039,IF(AND((G115&lt;0.436),A115&gt;=6.15,(G115&lt;0.68),D115&gt;=1.25,(H115&lt;15.155),(D115&lt;1.55)),-0.004,IF(AND(G115&gt;=0.436,A115&gt;=6.15,(G115&lt;0.68),D115&gt;=1.25,(H115&lt;15.155),(D115&lt;1.55)),0.022,IF(AND((A115&lt;5.55),(A115&lt;6.2),G115&gt;=0.68,D115&gt;=1.25,(H115&lt;15.155),(D115&lt;1.55)),0.009,IF(AND(A115&gt;=5.55,(A115&lt;6.2),G115&gt;=0.68,D115&gt;=1.25,(H115&lt;15.155),(D115&lt;1.55)),-0.016,IF(AND((G115&lt;0.107),(G115&lt;0.361),(G115&lt;0.613),(D115&lt;2.45),(A115&lt;7.45),D115&gt;=1.55),0.042,IF(AND(G115&gt;=0.107,(G115&lt;0.361),(G115&lt;0.613),(D115&lt;2.45),(A115&lt;7.45),D115&gt;=1.55),0.002,IF(AND((D115&lt;2.35),G115&gt;=0.361,(G115&lt;0.613),(D115&lt;2.45),(A115&lt;7.45),D115&gt;=1.55),0.051,IF(AND(D115&gt;=2.35,G115&gt;=0.361,(G115&lt;0.613),(D115&lt;2.45),(A115&lt;7.45),D115&gt;=1.55),0.016,IF(AND((A115&lt;6.4),(G115&lt;0.711),G115&gt;=0.613,(D115&lt;2.45),(A115&lt;7.45),D115&gt;=1.55),0.001,IF(AND(A115&gt;=6.4,(G115&lt;0.711),G115&gt;=0.613,(D115&lt;2.45),(A115&lt;7.45),D115&gt;=1.55),-0.002,IF(AND((B115&lt;2.95),G115&gt;=0.711,G115&gt;=0.613,(D115&lt;2.45),(A115&lt;7.45),D115&gt;=1.55),0.023,IF(AND(B115&gt;=2.95,G115&gt;=0.711,G115&gt;=0.613,(D115&lt;2.45),(A115&lt;7.45),D115&gt;=1.55),0.01,"shouldnthappen")))))))))))))))))))))))))))</f>
        <v>0.042</v>
      </c>
      <c r="Z115" s="1" t="n">
        <f aca="false">IF(AND(A115&gt;=7.45,D115&gt;=1.75),0.056,IF(AND(H115&gt;=15.059,A115&gt;=5.55,(D115&lt;1.75)),0.028,IF(AND((D115&lt;0.35),G115&gt;=0.905,(A115&lt;5.55),(D115&lt;1.75)),0.005,IF(AND(D115&gt;=0.35,G115&gt;=0.905,(A115&lt;5.55),(D115&lt;1.75)),0.026,IF(AND((H115&lt;8.711),D115&gt;=2.45,(A115&lt;7.45),D115&gt;=1.75),0.011,IF(AND(H115&gt;=8.711,D115&gt;=2.45,(A115&lt;7.45),D115&gt;=1.75),0.049,IF(AND((G115&lt;0.107),(G115&lt;0.487),(D115&lt;2.45),(A115&lt;7.45),D115&gt;=1.75),0.032,IF(AND((H115&lt;10.915),(A115&lt;4.5),(B115&lt;3.15),(G115&lt;0.905),(A115&lt;5.55),(D115&lt;1.75)),-0.001,IF(AND(H115&gt;=10.915,(A115&lt;4.5),(B115&lt;3.15),(G115&lt;0.905),(A115&lt;5.55),(D115&lt;1.75)),0.003,IF(AND((A115&lt;5.05),A115&gt;=4.5,(B115&lt;3.15),(G115&lt;0.905),(A115&lt;5.55),(D115&lt;1.75)),0.015,IF(AND(A115&gt;=5.05,A115&gt;=4.5,(B115&lt;3.15),(G115&lt;0.905),(A115&lt;5.55),(D115&lt;1.75)),0.006,IF(AND((G115&lt;0.05),(G115&lt;0.091),B115&gt;=3.15,(G115&lt;0.905),(A115&lt;5.55),(D115&lt;1.75)),0.001,IF(AND(G115&gt;=0.05,(G115&lt;0.091),B115&gt;=3.15,(G115&lt;0.905),(A115&lt;5.55),(D115&lt;1.75)),0.008,IF(AND((G115&lt;0.587),G115&gt;=0.091,B115&gt;=3.15,(G115&lt;0.905),(A115&lt;5.55),(D115&lt;1.75)),-0.003,IF(AND(G115&gt;=0.587,G115&gt;=0.091,B115&gt;=3.15,(G115&lt;0.905),(A115&lt;5.55),(D115&lt;1.75)),0.004,IF(AND((F115&lt;2.5),(B115&lt;2.85),(G115&lt;0.419),(H115&lt;15.059),A115&gt;=5.55,(D115&lt;1.75)),0.041,IF(AND(F115&gt;=2.5,(B115&lt;2.85),(G115&lt;0.419),(H115&lt;15.059),A115&gt;=5.55,(D115&lt;1.75)),0.015,IF(AND((G115&lt;0.164),B115&gt;=2.85,(G115&lt;0.419),(H115&lt;15.059),A115&gt;=5.55,(D115&lt;1.75)),0.01,IF(AND(G115&gt;=0.164,B115&gt;=2.85,(G115&lt;0.419),(H115&lt;15.059),A115&gt;=5.55,(D115&lt;1.75)),-0.001,IF(AND((B115&lt;2.55),(B115&lt;2.95),G115&gt;=0.419,(H115&lt;15.059),A115&gt;=5.55,(D115&lt;1.75)),0.014,IF(AND(B115&gt;=2.55,(B115&lt;2.95),G115&gt;=0.419,(H115&lt;15.059),A115&gt;=5.55,(D115&lt;1.75)),-0.013,IF(AND((D115&lt;1.55),B115&gt;=2.95,G115&gt;=0.419,(H115&lt;15.059),A115&gt;=5.55,(D115&lt;1.75)),0.023,IF(AND(D115&gt;=1.55,B115&gt;=2.95,G115&gt;=0.419,(H115&lt;15.059),A115&gt;=5.55,(D115&lt;1.75)),0.005,IF(AND((H115&lt;13.278),G115&gt;=0.107,(G115&lt;0.487),(D115&lt;2.45),(A115&lt;7.45),D115&gt;=1.75),-0.009,IF(AND(H115&gt;=13.278,G115&gt;=0.107,(G115&lt;0.487),(D115&lt;2.45),(A115&lt;7.45),D115&gt;=1.75),0.017,IF(AND((D115&lt;2.35),(G115&lt;0.571),G115&gt;=0.487,(D115&lt;2.45),(A115&lt;7.45),D115&gt;=1.75),0.053,IF(AND(D115&gt;=2.35,(G115&lt;0.571),G115&gt;=0.487,(D115&lt;2.45),(A115&lt;7.45),D115&gt;=1.75),0.009,IF(AND((G115&lt;0.779),G115&gt;=0.571,G115&gt;=0.487,(D115&lt;2.45),(A115&lt;7.45),D115&gt;=1.75),0.006,IF(AND(G115&gt;=0.779,G115&gt;=0.571,G115&gt;=0.487,(D115&lt;2.45),(A115&lt;7.45),D115&gt;=1.75),0.016,"shouldnthappen")))))))))))))))))))))))))))))</f>
        <v>0.032</v>
      </c>
      <c r="AA115" s="1" t="n">
        <f aca="false">IF(AND((A115&lt;7.8),A115&gt;=7.45,D115&gt;=1.75),0.051,IF(AND(A115&gt;=7.8,A115&gt;=7.45,D115&gt;=1.75),0.01,IF(AND(B115&gt;=3.35,B115&gt;=3.25,(A115&lt;7.45),D115&gt;=1.75),0.016,IF(AND((H115&lt;8.308),(D115&lt;0.15),(H115&lt;13.655),(D115&lt;0.35),(D115&lt;1.75)),0.009,IF(AND((H115&lt;14.529),(G115&lt;0.293),H115&gt;=13.655,(D115&lt;0.35),(D115&lt;1.75)),0.011,IF(AND(H115&gt;=14.529,(G115&lt;0.293),H115&gt;=13.655,(D115&lt;0.35),(D115&lt;1.75)),0.001,IF(AND(D115&gt;=0.25,G115&gt;=0.293,H115&gt;=13.655,(D115&lt;0.35),(D115&lt;1.75)),-0.004,IF(AND(H115&gt;=10.635,(H115&lt;10.696),(H115&lt;13.906),D115&gt;=0.35,(D115&lt;1.75)),0.036,IF(AND(G115&gt;=0.833,H115&gt;=10.696,(H115&lt;13.906),D115&gt;=0.35,(D115&lt;1.75)),0.016,IF(AND((A115&lt;6.65),(G115&lt;0.247),H115&gt;=13.906,D115&gt;=0.35,(D115&lt;1.75)),-0.008,IF(AND(A115&gt;=6.65,(G115&lt;0.247),H115&gt;=13.906,D115&gt;=0.35,(D115&lt;1.75)),0.011,IF(AND((B115&lt;2.45),G115&gt;=0.247,H115&gt;=13.906,D115&gt;=0.35,(D115&lt;1.75)),0,IF(AND((D115&lt;1.85),(B115&lt;2.95),(B115&lt;3.25),(A115&lt;7.45),D115&gt;=1.75),0.033,IF(AND((G115&lt;0.428),(B115&lt;3.35),B115&gt;=3.25,(A115&lt;7.45),D115&gt;=1.75),0.009,IF(AND(G115&gt;=0.428,(B115&lt;3.35),B115&gt;=3.25,(A115&lt;7.45),D115&gt;=1.75),0.042,IF(AND((A115&lt;4.6),H115&gt;=8.308,(D115&lt;0.15),(H115&lt;13.655),(D115&lt;0.35),(D115&lt;1.75)),0.003,IF(AND(A115&gt;=4.6,H115&gt;=8.308,(D115&lt;0.15),(H115&lt;13.655),(D115&lt;0.35),(D115&lt;1.75)),0,IF(AND((H115&lt;8.834),(A115&lt;5.05),D115&gt;=0.15,(H115&lt;13.655),(D115&lt;0.35),(D115&lt;1.75)),0.002,IF(AND(H115&gt;=8.834,(A115&lt;5.05),D115&gt;=0.15,(H115&lt;13.655),(D115&lt;0.35),(D115&lt;1.75)),-0.008,IF(AND((A115&lt;5.45),A115&gt;=5.05,D115&gt;=0.15,(H115&lt;13.655),(D115&lt;0.35),(D115&lt;1.75)),0.003,IF(AND(A115&gt;=5.45,A115&gt;=5.05,D115&gt;=0.15,(H115&lt;13.655),(D115&lt;0.35),(D115&lt;1.75)),-0.002,IF(AND((A115&lt;5.3),(D115&lt;0.25),G115&gt;=0.293,H115&gt;=13.655,(D115&lt;0.35),(D115&lt;1.75)),0.007,IF(AND(A115&gt;=5.3,(D115&lt;0.25),G115&gt;=0.293,H115&gt;=13.655,(D115&lt;0.35),(D115&lt;1.75)),0.001,IF(AND((H115&lt;7.309),(H115&lt;10.635),(H115&lt;10.696),(H115&lt;13.906),D115&gt;=0.35,(D115&lt;1.75)),0.014,IF(AND(H115&gt;=7.309,(H115&lt;10.635),(H115&lt;10.696),(H115&lt;13.906),D115&gt;=0.35,(D115&lt;1.75)),0.006,IF(AND((H115&lt;12.093),(G115&lt;0.833),H115&gt;=10.696,(H115&lt;13.906),D115&gt;=0.35,(D115&lt;1.75)),-0.01,IF(AND(H115&gt;=12.093,(G115&lt;0.833),H115&gt;=10.696,(H115&lt;13.906),D115&gt;=0.35,(D115&lt;1.75)),0.004,IF(AND((G115&lt;0.823),B115&gt;=2.45,G115&gt;=0.247,H115&gt;=13.906,D115&gt;=0.35,(D115&lt;1.75)),0.026,IF(AND(G115&gt;=0.823,B115&gt;=2.45,G115&gt;=0.247,H115&gt;=13.906,D115&gt;=0.35,(D115&lt;1.75)),0.006,IF(AND((H115&lt;11.121),D115&gt;=1.85,(B115&lt;2.95),(B115&lt;3.25),(A115&lt;7.45),D115&gt;=1.75),0.013,IF(AND(H115&gt;=11.121,D115&gt;=1.85,(B115&lt;2.95),(B115&lt;3.25),(A115&lt;7.45),D115&gt;=1.75),0.005,IF(AND((A115&lt;6.05),(A115&lt;6.45),B115&gt;=2.95,(B115&lt;3.25),(A115&lt;7.45),D115&gt;=1.75),0.001,IF(AND(A115&gt;=6.05,(A115&lt;6.45),B115&gt;=2.95,(B115&lt;3.25),(A115&lt;7.45),D115&gt;=1.75),-0.005,IF(AND((G115&lt;0.42),A115&gt;=6.45,B115&gt;=2.95,(B115&lt;3.25),(A115&lt;7.45),D115&gt;=1.75),0.004,IF(AND(G115&gt;=0.42,A115&gt;=6.45,B115&gt;=2.95,(B115&lt;3.25),(A115&lt;7.45),D115&gt;=1.75),0.019,"shouldnthappen")))))))))))))))))))))))))))))))))))</f>
        <v>0.004</v>
      </c>
      <c r="AB115" s="1" t="n">
        <f aca="false">+ 0.5</f>
        <v>0.5</v>
      </c>
    </row>
    <row r="116" customFormat="false" ht="13.8" hidden="false" customHeight="false" outlineLevel="0" collapsed="false">
      <c r="A116" s="11" t="n">
        <v>5.7</v>
      </c>
      <c r="B116" s="1" t="n">
        <v>2.5</v>
      </c>
      <c r="C116" s="1" t="n">
        <v>5</v>
      </c>
      <c r="D116" s="1" t="n">
        <v>2</v>
      </c>
      <c r="E116" s="1" t="s">
        <v>93</v>
      </c>
      <c r="F116" s="1" t="n">
        <v>3</v>
      </c>
      <c r="G116" s="1" t="n">
        <v>0.693602897459641</v>
      </c>
      <c r="H116" s="18" t="n">
        <v>11.2098885623738</v>
      </c>
      <c r="I116" s="1" t="n">
        <f aca="false">C116</f>
        <v>5</v>
      </c>
      <c r="J116" s="1" t="n">
        <f aca="false">SUM(M116:AB116)</f>
        <v>4.783</v>
      </c>
      <c r="K116" s="15" t="n">
        <f aca="false">1-SQRT(VAR(M116:AB116, I116)) / AVERAGE(M116:AB116)</f>
        <v>-3.04849641861765</v>
      </c>
      <c r="L116" s="1" t="n">
        <f aca="false">(J116-I116)/I116</f>
        <v>-0.0433999999999999</v>
      </c>
      <c r="M116" s="1" t="n">
        <f aca="false">IF(AND((H116&lt;5.245),(D116&lt;0.8)),0.075,IF(AND(H116&gt;=5.245,(D116&lt;0.8)),0.279,IF(AND((D116&lt;1.45),D116&gt;=0.8),1.043,IF(AND(D116&gt;=1.45,D116&gt;=0.8),1.423,"shouldnthappen"))))</f>
        <v>1.423</v>
      </c>
      <c r="N116" s="1" t="n">
        <f aca="false">IF(AND((A116&lt;4.35),(D116&lt;0.8)),0.048,IF(AND(A116&gt;=4.35,(D116&lt;0.8)),0.198,IF(AND(F116&gt;=2.5,D116&gt;=0.8),1.048,IF(AND((A116&lt;5.15),(F116&lt;2.5),D116&gt;=0.8),0.321,IF(AND(A116&gt;=5.15,(F116&lt;2.5),D116&gt;=0.8),0.783,"shouldnthappen")))))</f>
        <v>1.048</v>
      </c>
      <c r="O116" s="1" t="n">
        <f aca="false">IF(AND((H116&lt;5.245),(D116&lt;0.8)),0.034,IF(AND((A116&lt;5.9),D116&gt;=0.8),0.489,IF(AND(A116&gt;=5.9,D116&gt;=0.8),0.721,IF(AND((A116&lt;4.35),H116&gt;=5.245,(D116&lt;0.8)),0.041,IF(AND(A116&gt;=4.35,H116&gt;=5.245,(D116&lt;0.8)),0.142,"shouldnthappen")))))</f>
        <v>0.489</v>
      </c>
      <c r="P116" s="1" t="n">
        <f aca="false">IF(AND((B116&lt;2.8),(D116&lt;1.15)),0.244,IF(AND((D116&lt;1.75),D116&gt;=1.15),0.396,IF(AND(D116&gt;=1.75,D116&gt;=1.15),0.554,IF(AND((A116&lt;5.05),B116&gt;=2.8,(D116&lt;1.15)),0.078,IF(AND((H116&lt;14.877),A116&gt;=5.05,B116&gt;=2.8,(D116&lt;1.15)),0.118,IF(AND(H116&gt;=14.877,A116&gt;=5.05,B116&gt;=2.8,(D116&lt;1.15)),0.027,"shouldnthappen"))))))</f>
        <v>0.554</v>
      </c>
      <c r="Q116" s="1" t="n">
        <f aca="false">IF(AND(D116&gt;=0.45,(D116&lt;1.15)),0.17,IF(AND(A116&gt;=7.1,D116&gt;=1.15),0.539,IF(AND((A116&lt;6.25),(A116&lt;7.1),D116&gt;=1.15),0.258,IF(AND(A116&gt;=6.25,(A116&lt;7.1),D116&gt;=1.15),0.344,IF(AND(G116&gt;=0.418,(A116&lt;5.05),(D116&lt;0.45),(D116&lt;1.15)),0.033,IF(AND((H116&lt;14.494),(G116&lt;0.418),(A116&lt;5.05),(D116&lt;0.45),(D116&lt;1.15)),0.061,IF(AND(H116&gt;=14.494,(G116&lt;0.418),(A116&lt;5.05),(D116&lt;0.45),(D116&lt;1.15)),0.015,IF(AND(H116&gt;=14.877,(B116&lt;3.85),A116&gt;=5.05,(D116&lt;0.45),(D116&lt;1.15)),0.023,IF(AND((B116&lt;4),B116&gt;=3.85,A116&gt;=5.05,(D116&lt;0.45),(D116&lt;1.15)),0.009,IF(AND(B116&gt;=4,B116&gt;=3.85,A116&gt;=5.05,(D116&lt;0.45),(D116&lt;1.15)),0.052,IF(AND((G116&lt;0.05),(H116&lt;14.877),(B116&lt;3.85),A116&gt;=5.05,(D116&lt;0.45),(D116&lt;1.15)),0.024,IF(AND(G116&gt;=0.05,(H116&lt;14.877),(B116&lt;3.85),A116&gt;=5.05,(D116&lt;0.45),(D116&lt;1.15)),0.091,"shouldnthappen"))))))))))))</f>
        <v>0.258</v>
      </c>
      <c r="R116" s="1" t="n">
        <f aca="false">IF(AND(A116&gt;=7.1,D116&gt;=0.8),0.401,IF(AND((A116&lt;4.5),(G116&lt;0.905),(D116&lt;0.8)),0.024,IF(AND((H116&lt;9.966),G116&gt;=0.905,(D116&lt;0.8)),0.094,IF(AND(H116&gt;=9.966,G116&gt;=0.905,(D116&lt;0.8)),0.026,IF(AND(D116&gt;=2.05,(A116&lt;7.1),D116&gt;=0.8),0.277,IF(AND((H116&lt;5.523),A116&gt;=4.5,(G116&lt;0.905),(D116&lt;0.8)),0.012,IF(AND(H116&gt;=5.523,A116&gt;=4.5,(G116&lt;0.905),(D116&lt;0.8)),0.049,IF(AND((A116&lt;5.3),(D116&lt;2.05),(A116&lt;7.1),D116&gt;=0.8),0.095,IF(AND(A116&gt;=5.3,(D116&lt;2.05),(A116&lt;7.1),D116&gt;=0.8),0.196,"shouldnthappen")))))))))</f>
        <v>0.196</v>
      </c>
      <c r="S116" s="1" t="n">
        <f aca="false">IF(AND(A116&gt;=7.1,D116&gt;=1.35),0.298,IF(AND(G116&gt;=0.905,(D116&lt;0.8),(D116&lt;1.35)),0.068,IF(AND(H116&gt;=9.386,D116&gt;=0.8,(D116&lt;1.35)),0.126,IF(AND((H116&lt;7.426),(H116&lt;9.386),D116&gt;=0.8,(D116&lt;1.35)),0.091,IF(AND((A116&lt;5.3),(G116&lt;0.905),(A116&lt;7.1),D116&gt;=1.35),0.063,IF(AND((D116&lt;2.05),G116&gt;=0.905,(A116&lt;7.1),D116&gt;=1.35),0.015,IF(AND(D116&gt;=2.05,G116&gt;=0.905,(A116&lt;7.1),D116&gt;=1.35),0.089,IF(AND((H116&lt;10.505),(H116&lt;14.344),(G116&lt;0.905),(D116&lt;0.8),(D116&lt;1.35)),0.035,IF(AND((A116&lt;4.85),H116&gt;=14.344,(G116&lt;0.905),(D116&lt;0.8),(D116&lt;1.35)),0.006,IF(AND((B116&lt;2.75),H116&gt;=7.426,(H116&lt;9.386),D116&gt;=0.8,(D116&lt;1.35)),0.021,IF(AND(B116&gt;=2.75,H116&gt;=7.426,(H116&lt;9.386),D116&gt;=0.8,(D116&lt;1.35)),-0.01,IF(AND((B116&lt;2.35),A116&gt;=5.3,(G116&lt;0.905),(A116&lt;7.1),D116&gt;=1.35),0.068,IF(AND(B116&gt;=2.35,A116&gt;=5.3,(G116&lt;0.905),(A116&lt;7.1),D116&gt;=1.35),0.181,IF(AND((H116&lt;11.731),H116&gt;=10.505,(H116&lt;14.344),(G116&lt;0.905),(D116&lt;0.8),(D116&lt;1.35)),0.004,IF(AND(H116&gt;=11.731,H116&gt;=10.505,(H116&lt;14.344),(G116&lt;0.905),(D116&lt;0.8),(D116&lt;1.35)),0.024,IF(AND((H116&lt;14.877),A116&gt;=4.85,H116&gt;=14.344,(G116&lt;0.905),(D116&lt;0.8),(D116&lt;1.35)),0.063,IF(AND(H116&gt;=14.877,A116&gt;=4.85,H116&gt;=14.344,(G116&lt;0.905),(D116&lt;0.8),(D116&lt;1.35)),0.012,"shouldnthappen")))))))))))))))))</f>
        <v>0.181</v>
      </c>
      <c r="T116" s="1" t="n">
        <f aca="false">IF(AND(D116&gt;=0.45,(A116&lt;5.65)),0.067,IF(AND(A116&gt;=7.25,A116&gt;=5.65),0.244,IF(AND((H116&lt;9.966),G116&gt;=0.905,(D116&lt;0.45),(A116&lt;5.65)),0.062,IF(AND(H116&gt;=9.966,G116&gt;=0.905,(D116&lt;0.45),(A116&lt;5.65)),0.012,IF(AND((G116&lt;0.948),D116&gt;=2.05,(A116&lt;7.25),A116&gt;=5.65),0.157,IF(AND(G116&gt;=0.948,D116&gt;=2.05,(A116&lt;7.25),A116&gt;=5.65),0.037,IF(AND(G116&gt;=0.422,(B116&lt;3.15),(G116&lt;0.905),(D116&lt;0.45),(A116&lt;5.65)),0.011,IF(AND((D116&lt;0.25),(G116&lt;0.422),(B116&lt;3.15),(G116&lt;0.905),(D116&lt;0.45),(A116&lt;5.65)),0.04,IF(AND(D116&gt;=0.25,(G116&lt;0.422),(B116&lt;3.15),(G116&lt;0.905),(D116&lt;0.45),(A116&lt;5.65)),0.009,IF(AND((A116&lt;4.85),(B116&lt;3.25),B116&gt;=3.15,(G116&lt;0.905),(D116&lt;0.45),(A116&lt;5.65)),0.008,IF(AND(A116&gt;=4.85,(B116&lt;3.25),B116&gt;=3.15,(G116&lt;0.905),(D116&lt;0.45),(A116&lt;5.65)),-0.017,IF(AND((D116&lt;0.25),B116&gt;=3.25,B116&gt;=3.15,(G116&lt;0.905),(D116&lt;0.45),(A116&lt;5.65)),0.022,IF(AND(D116&gt;=0.25,B116&gt;=3.25,B116&gt;=3.15,(G116&lt;0.905),(D116&lt;0.45),(A116&lt;5.65)),0.009,IF(AND((F116&lt;2.5),(H116&lt;7.692),(G116&lt;0.644),(D116&lt;2.05),(A116&lt;7.25),A116&gt;=5.65),0.018,IF(AND(F116&gt;=2.5,(H116&lt;7.692),(G116&lt;0.644),(D116&lt;2.05),(A116&lt;7.25),A116&gt;=5.65),0.068,IF(AND((B116&lt;2.35),H116&gt;=7.692,(G116&lt;0.644),(D116&lt;2.05),(A116&lt;7.25),A116&gt;=5.65),0.023,IF(AND(B116&gt;=2.35,H116&gt;=7.692,(G116&lt;0.644),(D116&lt;2.05),(A116&lt;7.25),A116&gt;=5.65),0.125,IF(AND((G116&lt;0.766),(G116&lt;0.85),G116&gt;=0.644,(D116&lt;2.05),(A116&lt;7.25),A116&gt;=5.65),0.055,IF(AND(G116&gt;=0.766,(G116&lt;0.85),G116&gt;=0.644,(D116&lt;2.05),(A116&lt;7.25),A116&gt;=5.65),-0,IF(AND((B116&lt;2.95),G116&gt;=0.85,G116&gt;=0.644,(D116&lt;2.05),(A116&lt;7.25),A116&gt;=5.65),0.098,IF(AND(B116&gt;=2.95,G116&gt;=0.85,G116&gt;=0.644,(D116&lt;2.05),(A116&lt;7.25),A116&gt;=5.65),0.013,"shouldnthappen")))))))))))))))))))))</f>
        <v>0.055</v>
      </c>
      <c r="U116" s="1" t="n">
        <f aca="false">IF(AND(A116&gt;=7.25,D116&gt;=1.25),0.186,IF(AND((G116&lt;0.13),D116&gt;=0.35,(D116&lt;1.25)),-0.004,IF(AND(H116&gt;=14.246,(H116&lt;14.344),(D116&lt;0.35),(D116&lt;1.25)),-0.002,IF(AND((A116&lt;4.85),H116&gt;=14.344,(D116&lt;0.35),(D116&lt;1.25)),0.004,IF(AND(G116&gt;=0.446,(G116&lt;0.644),(A116&lt;7.25),D116&gt;=1.25),0.138,IF(AND(A116&gt;=5.45,(H116&lt;14.246),(H116&lt;14.344),(D116&lt;0.35),(D116&lt;1.25)),0.001,IF(AND((H116&lt;14.877),A116&gt;=4.85,H116&gt;=14.344,(D116&lt;0.35),(D116&lt;1.25)),0.035,IF(AND(H116&gt;=14.877,A116&gt;=4.85,H116&gt;=14.344,(D116&lt;0.35),(D116&lt;1.25)),0.007,IF(AND((B116&lt;3.35),H116&gt;=9.448,G116&gt;=0.13,D116&gt;=0.35,(D116&lt;1.25)),0.053,IF(AND(B116&gt;=3.35,H116&gt;=9.448,G116&gt;=0.13,D116&gt;=0.35,(D116&lt;1.25)),0.017,IF(AND((G116&lt;0.44),(G116&lt;0.446),(G116&lt;0.644),(A116&lt;7.25),D116&gt;=1.25),0.079,IF(AND(G116&gt;=0.44,(G116&lt;0.446),(G116&lt;0.644),(A116&lt;7.25),D116&gt;=1.25),0.02,IF(AND((A116&lt;5.95),(G116&lt;0.724),G116&gt;=0.644,(A116&lt;7.25),D116&gt;=1.25),-0.018,IF(AND(A116&gt;=5.95,(G116&lt;0.724),G116&gt;=0.644,(A116&lt;7.25),D116&gt;=1.25),0.027,IF(AND(A116&gt;=6.15,G116&gt;=0.724,G116&gt;=0.644,(A116&lt;7.25),D116&gt;=1.25),0.093,IF(AND((A116&lt;5.05),(A116&lt;5.45),(H116&lt;14.246),(H116&lt;14.344),(D116&lt;0.35),(D116&lt;1.25)),0.011,IF(AND(A116&gt;=5.05,(A116&lt;5.45),(H116&lt;14.246),(H116&lt;14.344),(D116&lt;0.35),(D116&lt;1.25)),0.021,IF(AND((A116&lt;5.4),(B116&lt;3.15),(H116&lt;9.448),G116&gt;=0.13,D116&gt;=0.35,(D116&lt;1.25)),0.007,IF(AND(A116&gt;=5.4,(B116&lt;3.15),(H116&lt;9.448),G116&gt;=0.13,D116&gt;=0.35,(D116&lt;1.25)),-0.011,IF(AND((B116&lt;3.75),B116&gt;=3.15,(H116&lt;9.448),G116&gt;=0.13,D116&gt;=0.35,(D116&lt;1.25)),0.012,IF(AND(B116&gt;=3.75,B116&gt;=3.15,(H116&lt;9.448),G116&gt;=0.13,D116&gt;=0.35,(D116&lt;1.25)),0.046,IF(AND((A116&lt;5.9),(A116&lt;6.15),G116&gt;=0.724,G116&gt;=0.644,(A116&lt;7.25),D116&gt;=1.25),0.06,IF(AND(A116&gt;=5.9,(A116&lt;6.15),G116&gt;=0.724,G116&gt;=0.644,(A116&lt;7.25),D116&gt;=1.25),0.005,"shouldnthappen")))))))))))))))))))))))</f>
        <v>-0.018</v>
      </c>
      <c r="V116" s="1" t="n">
        <f aca="false">IF(AND(H116&gt;=15.155,(D116&lt;1.55)),0.084,IF(AND(A116&gt;=7.25,D116&gt;=1.55),0.141,IF(AND((G116&lt;0.043),D116&gt;=1.05,(H116&lt;15.155),(D116&lt;1.55)),-0.007,IF(AND(D116&gt;=1.85,G116&gt;=0.755,(A116&lt;7.25),D116&gt;=1.55),0.051,IF(AND((H116&lt;9.966),G116&gt;=0.905,(D116&lt;1.05),(H116&lt;15.155),(D116&lt;1.55)),0.043,IF(AND(H116&gt;=9.966,G116&gt;=0.905,(D116&lt;1.05),(H116&lt;15.155),(D116&lt;1.55)),0.007,IF(AND((G116&lt;0.278),(G116&lt;0.361),(G116&lt;0.755),(A116&lt;7.25),D116&gt;=1.55),0.08,IF(AND((A116&lt;5.8),G116&gt;=0.361,(G116&lt;0.755),(A116&lt;7.25),D116&gt;=1.55),0.019,IF(AND((A116&lt;6.05),(D116&lt;1.85),G116&gt;=0.755,(A116&lt;7.25),D116&gt;=1.55),0.01,IF(AND(A116&gt;=6.05,(D116&lt;1.85),G116&gt;=0.755,(A116&lt;7.25),D116&gt;=1.55),0.002,IF(AND((G116&lt;0.486),(B116&lt;3.15),(G116&lt;0.905),(D116&lt;1.05),(H116&lt;15.155),(D116&lt;1.55)),0.026,IF(AND(G116&gt;=0.486,(B116&lt;3.15),(G116&lt;0.905),(D116&lt;1.05),(H116&lt;15.155),(D116&lt;1.55)),0.001,IF(AND((B116&lt;3.25),B116&gt;=3.15,(G116&lt;0.905),(D116&lt;1.05),(H116&lt;15.155),(D116&lt;1.55)),-0.003,IF(AND(B116&gt;=3.25,B116&gt;=3.15,(G116&lt;0.905),(D116&lt;1.05),(H116&lt;15.155),(D116&lt;1.55)),0.012,IF(AND((H116&lt;7.426),(H116&lt;8.769),G116&gt;=0.043,D116&gt;=1.05,(H116&lt;15.155),(D116&lt;1.55)),0.041,IF(AND(H116&gt;=7.426,(H116&lt;8.769),G116&gt;=0.043,D116&gt;=1.05,(H116&lt;15.155),(D116&lt;1.55)),-0.008,IF(AND((H116&lt;10.696),H116&gt;=8.769,G116&gt;=0.043,D116&gt;=1.05,(H116&lt;15.155),(D116&lt;1.55)),0.069,IF(AND(H116&gt;=10.696,H116&gt;=8.769,G116&gt;=0.043,D116&gt;=1.05,(H116&lt;15.155),(D116&lt;1.55)),0.033,IF(AND((D116&lt;2.2),G116&gt;=0.278,(G116&lt;0.361),(G116&lt;0.755),(A116&lt;7.25),D116&gt;=1.55),0.022,IF(AND(D116&gt;=2.2,G116&gt;=0.278,(G116&lt;0.361),(G116&lt;0.755),(A116&lt;7.25),D116&gt;=1.55),-0.027,IF(AND((H116&lt;12.626),A116&gt;=5.8,G116&gt;=0.361,(G116&lt;0.755),(A116&lt;7.25),D116&gt;=1.55),0.126,IF(AND(H116&gt;=12.626,A116&gt;=5.8,G116&gt;=0.361,(G116&lt;0.755),(A116&lt;7.25),D116&gt;=1.55),0.065,"shouldnthappen"))))))))))))))))))))))</f>
        <v>0.019</v>
      </c>
      <c r="W116" s="1" t="n">
        <f aca="false">IF(AND(H116&gt;=15.155,(D116&lt;1.55)),0.064,IF(AND(A116&gt;=7.45,D116&gt;=1.55),0.115,IF(AND(B116&gt;=3.15,(H116&lt;10.257),(A116&lt;7.45),D116&gt;=1.55),0.097,IF(AND((A116&lt;4.85),H116&gt;=14.344,(D116&lt;0.35),(H116&lt;15.155),(D116&lt;1.55)),0.003,IF(AND(A116&gt;=6.05,(G116&lt;0.169),D116&gt;=0.35,(H116&lt;15.155),(D116&lt;1.55)),-0.008,IF(AND((G116&lt;0.181),G116&gt;=0.169,D116&gt;=0.35,(H116&lt;15.155),(D116&lt;1.55)),0.065,IF(AND(B116&gt;=3.05,(B116&lt;3.15),(H116&lt;10.257),(A116&lt;7.45),D116&gt;=1.55),-0.023,IF(AND(H116&gt;=11.854,(G116&lt;0.613),H116&gt;=10.257,(A116&lt;7.45),D116&gt;=1.55),0.068,IF(AND((D116&lt;0.25),(B116&lt;3.15),(H116&lt;14.344),(D116&lt;0.35),(H116&lt;15.155),(D116&lt;1.55)),0.014,IF(AND(D116&gt;=0.25,(B116&lt;3.15),(H116&lt;14.344),(D116&lt;0.35),(H116&lt;15.155),(D116&lt;1.55)),0.002,IF(AND((A116&lt;5.05),B116&gt;=3.15,(H116&lt;14.344),(D116&lt;0.35),(H116&lt;15.155),(D116&lt;1.55)),-0.001,IF(AND(A116&gt;=5.05,B116&gt;=3.15,(H116&lt;14.344),(D116&lt;0.35),(H116&lt;15.155),(D116&lt;1.55)),0.009,IF(AND((H116&lt;14.877),A116&gt;=4.85,H116&gt;=14.344,(D116&lt;0.35),(H116&lt;15.155),(D116&lt;1.55)),0.023,IF(AND(H116&gt;=14.877,A116&gt;=4.85,H116&gt;=14.344,(D116&lt;0.35),(H116&lt;15.155),(D116&lt;1.55)),0.004,IF(AND((H116&lt;13.602),(A116&lt;6.05),(G116&lt;0.169),D116&gt;=0.35,(H116&lt;15.155),(D116&lt;1.55)),0.023,IF(AND(H116&gt;=13.602,(A116&lt;6.05),(G116&lt;0.169),D116&gt;=0.35,(H116&lt;15.155),(D116&lt;1.55)),-0.006,IF(AND((B116&lt;2.95),G116&gt;=0.181,G116&gt;=0.169,D116&gt;=0.35,(H116&lt;15.155),(D116&lt;1.55)),0.019,IF(AND(B116&gt;=2.95,G116&gt;=0.181,G116&gt;=0.169,D116&gt;=0.35,(H116&lt;15.155),(D116&lt;1.55)),0.034,IF(AND((A116&lt;5.35),(B116&lt;3.05),(B116&lt;3.15),(H116&lt;10.257),(A116&lt;7.45),D116&gt;=1.55),0.009,IF(AND(A116&gt;=5.35,(B116&lt;3.05),(B116&lt;3.15),(H116&lt;10.257),(A116&lt;7.45),D116&gt;=1.55),0.058,IF(AND((B116&lt;2.9),(H116&lt;11.854),(G116&lt;0.613),H116&gt;=10.257,(A116&lt;7.45),D116&gt;=1.55),0.037,IF(AND(B116&gt;=2.9,(H116&lt;11.854),(G116&lt;0.613),H116&gt;=10.257,(A116&lt;7.45),D116&gt;=1.55),-0.005,IF(AND((A116&lt;6.4),(G116&lt;0.711),G116&gt;=0.613,H116&gt;=10.257,(A116&lt;7.45),D116&gt;=1.55),0.001,IF(AND(A116&gt;=6.4,(G116&lt;0.711),G116&gt;=0.613,H116&gt;=10.257,(A116&lt;7.45),D116&gt;=1.55),-0.002,IF(AND((D116&lt;1.9),G116&gt;=0.711,G116&gt;=0.613,H116&gt;=10.257,(A116&lt;7.45),D116&gt;=1.55),0.007,IF(AND(D116&gt;=1.9,G116&gt;=0.711,G116&gt;=0.613,H116&gt;=10.257,(A116&lt;7.45),D116&gt;=1.55),0.023,"shouldnthappen"))))))))))))))))))))))))))</f>
        <v>0.001</v>
      </c>
      <c r="X116" s="1" t="n">
        <f aca="false">IF(AND(H116&gt;=15.155,(F116&lt;2.5)),0.049,IF(AND(A116&gt;=7.45,F116&gt;=2.5),0.089,IF(AND((G116&lt;0.107),(G116&lt;0.364),(A116&lt;7.45),F116&gt;=2.5),0.055,IF(AND(A116&gt;=5.75,(G116&lt;0.572),(D116&lt;1.25),(H116&lt;15.155),(F116&lt;2.5)),-0.018,IF(AND((A116&lt;5.7),(H116&lt;12.626),G116&gt;=0.364,(A116&lt;7.45),F116&gt;=2.5),0.012,IF(AND(A116&gt;=5.7,(H116&lt;12.626),G116&gt;=0.364,(A116&lt;7.45),F116&gt;=2.5),0.065,IF(AND((G116&lt;0.628),H116&gt;=12.626,G116&gt;=0.364,(A116&lt;7.45),F116&gt;=2.5),0.047,IF(AND((G116&lt;0.545),(A116&lt;5.75),(G116&lt;0.572),(D116&lt;1.25),(H116&lt;15.155),(F116&lt;2.5)),0.007,IF(AND(G116&gt;=0.545,(A116&lt;5.75),(G116&lt;0.572),(D116&lt;1.25),(H116&lt;15.155),(F116&lt;2.5)),-0.009,IF(AND((D116&lt;0.3),(H116&lt;11.788),G116&gt;=0.572,(D116&lt;1.25),(H116&lt;15.155),(F116&lt;2.5)),0.01,IF(AND(D116&gt;=0.3,(H116&lt;11.788),G116&gt;=0.572,(D116&lt;1.25),(H116&lt;15.155),(F116&lt;2.5)),0.03,IF(AND((A116&lt;4.75),H116&gt;=11.788,G116&gt;=0.572,(D116&lt;1.25),(H116&lt;15.155),(F116&lt;2.5)),0.001,IF(AND(A116&gt;=4.75,H116&gt;=11.788,G116&gt;=0.572,(D116&lt;1.25),(H116&lt;15.155),(F116&lt;2.5)),0.01,IF(AND((A116&lt;5.5),(A116&lt;6.15),(G116&lt;0.652),D116&gt;=1.25,(H116&lt;15.155),(F116&lt;2.5)),0.014,IF(AND(A116&gt;=5.5,(A116&lt;6.15),(G116&lt;0.652),D116&gt;=1.25,(H116&lt;15.155),(F116&lt;2.5)),0.049,IF(AND((H116&lt;12.206),A116&gt;=6.15,(G116&lt;0.652),D116&gt;=1.25,(H116&lt;15.155),(F116&lt;2.5)),-0.009,IF(AND(H116&gt;=12.206,A116&gt;=6.15,(G116&lt;0.652),D116&gt;=1.25,(H116&lt;15.155),(F116&lt;2.5)),0.021,IF(AND((A116&lt;5.55),(A116&lt;6.2),G116&gt;=0.652,D116&gt;=1.25,(H116&lt;15.155),(F116&lt;2.5)),0.011,IF(AND(A116&gt;=5.55,(A116&lt;6.2),G116&gt;=0.652,D116&gt;=1.25,(H116&lt;15.155),(F116&lt;2.5)),-0.019,IF(AND((B116&lt;3.2),A116&gt;=6.2,G116&gt;=0.652,D116&gt;=1.25,(H116&lt;15.155),(F116&lt;2.5)),0.025,IF(AND(B116&gt;=3.2,A116&gt;=6.2,G116&gt;=0.652,D116&gt;=1.25,(H116&lt;15.155),(F116&lt;2.5)),0.001,IF(AND((G116&lt;0.183),(G116&lt;0.301),G116&gt;=0.107,(G116&lt;0.364),(A116&lt;7.45),F116&gt;=2.5),-0.009,IF(AND(G116&gt;=0.183,(G116&lt;0.301),G116&gt;=0.107,(G116&lt;0.364),(A116&lt;7.45),F116&gt;=2.5),0.022,IF(AND((D116&lt;2.2),G116&gt;=0.301,G116&gt;=0.107,(G116&lt;0.364),(A116&lt;7.45),F116&gt;=2.5),0.004,IF(AND(D116&gt;=2.2,G116&gt;=0.301,G116&gt;=0.107,(G116&lt;0.364),(A116&lt;7.45),F116&gt;=2.5),-0.02,IF(AND((G116&lt;0.787),G116&gt;=0.628,H116&gt;=12.626,G116&gt;=0.364,(A116&lt;7.45),F116&gt;=2.5),-0.001,IF(AND(G116&gt;=0.787,G116&gt;=0.628,H116&gt;=12.626,G116&gt;=0.364,(A116&lt;7.45),F116&gt;=2.5),0.016,"shouldnthappen")))))))))))))))))))))))))))</f>
        <v>0.065</v>
      </c>
      <c r="Y116" s="1" t="n">
        <f aca="false">IF(AND(H116&gt;=15.155,(D116&lt;1.55)),0.037,IF(AND(D116&gt;=2.45,(A116&lt;7.45),D116&gt;=1.55),0.054,IF(AND((A116&lt;7.8),A116&gt;=7.45,D116&gt;=1.55),0.078,IF(AND(A116&gt;=7.8,A116&gt;=7.45,D116&gt;=1.55),0.021,IF(AND(A116&gt;=6.2,G116&gt;=0.68,D116&gt;=1.25,(H116&lt;15.155),(D116&lt;1.55)),0.019,IF(AND((B116&lt;2.65),(A116&lt;4.95),(G116&lt;0.572),(D116&lt;1.25),(H116&lt;15.155),(D116&lt;1.55)),0.021,IF(AND(B116&gt;=2.65,(A116&lt;4.95),(G116&lt;0.572),(D116&lt;1.25),(H116&lt;15.155),(D116&lt;1.55)),0.006,IF(AND((H116&lt;14.344),A116&gt;=4.95,(G116&lt;0.572),(D116&lt;1.25),(H116&lt;15.155),(D116&lt;1.55)),-0.005,IF(AND(H116&gt;=14.344,A116&gt;=4.95,(G116&lt;0.572),(D116&lt;1.25),(H116&lt;15.155),(D116&lt;1.55)),0.013,IF(AND((G116&lt;0.833),(H116&lt;11.788),G116&gt;=0.572,(D116&lt;1.25),(H116&lt;15.155),(D116&lt;1.55)),0.009,IF(AND(G116&gt;=0.833,(H116&lt;11.788),G116&gt;=0.572,(D116&lt;1.25),(H116&lt;15.155),(D116&lt;1.55)),0.024,IF(AND((A116&lt;4.75),H116&gt;=11.788,G116&gt;=0.572,(D116&lt;1.25),(H116&lt;15.155),(D116&lt;1.55)),0.001,IF(AND(A116&gt;=4.75,H116&gt;=11.788,G116&gt;=0.572,(D116&lt;1.25),(H116&lt;15.155),(D116&lt;1.55)),0.008,IF(AND((A116&lt;5.65),(A116&lt;6.15),(G116&lt;0.68),D116&gt;=1.25,(H116&lt;15.155),(D116&lt;1.55)),0.017,IF(AND(A116&gt;=5.65,(A116&lt;6.15),(G116&lt;0.68),D116&gt;=1.25,(H116&lt;15.155),(D116&lt;1.55)),0.039,IF(AND((G116&lt;0.436),A116&gt;=6.15,(G116&lt;0.68),D116&gt;=1.25,(H116&lt;15.155),(D116&lt;1.55)),-0.004,IF(AND(G116&gt;=0.436,A116&gt;=6.15,(G116&lt;0.68),D116&gt;=1.25,(H116&lt;15.155),(D116&lt;1.55)),0.022,IF(AND((A116&lt;5.55),(A116&lt;6.2),G116&gt;=0.68,D116&gt;=1.25,(H116&lt;15.155),(D116&lt;1.55)),0.009,IF(AND(A116&gt;=5.55,(A116&lt;6.2),G116&gt;=0.68,D116&gt;=1.25,(H116&lt;15.155),(D116&lt;1.55)),-0.016,IF(AND((G116&lt;0.107),(G116&lt;0.361),(G116&lt;0.613),(D116&lt;2.45),(A116&lt;7.45),D116&gt;=1.55),0.042,IF(AND(G116&gt;=0.107,(G116&lt;0.361),(G116&lt;0.613),(D116&lt;2.45),(A116&lt;7.45),D116&gt;=1.55),0.002,IF(AND((D116&lt;2.35),G116&gt;=0.361,(G116&lt;0.613),(D116&lt;2.45),(A116&lt;7.45),D116&gt;=1.55),0.051,IF(AND(D116&gt;=2.35,G116&gt;=0.361,(G116&lt;0.613),(D116&lt;2.45),(A116&lt;7.45),D116&gt;=1.55),0.016,IF(AND((A116&lt;6.4),(G116&lt;0.711),G116&gt;=0.613,(D116&lt;2.45),(A116&lt;7.45),D116&gt;=1.55),0.001,IF(AND(A116&gt;=6.4,(G116&lt;0.711),G116&gt;=0.613,(D116&lt;2.45),(A116&lt;7.45),D116&gt;=1.55),-0.002,IF(AND((B116&lt;2.95),G116&gt;=0.711,G116&gt;=0.613,(D116&lt;2.45),(A116&lt;7.45),D116&gt;=1.55),0.023,IF(AND(B116&gt;=2.95,G116&gt;=0.711,G116&gt;=0.613,(D116&lt;2.45),(A116&lt;7.45),D116&gt;=1.55),0.01,"shouldnthappen")))))))))))))))))))))))))))</f>
        <v>0.001</v>
      </c>
      <c r="Z116" s="1" t="n">
        <f aca="false">IF(AND(A116&gt;=7.45,D116&gt;=1.75),0.056,IF(AND(H116&gt;=15.059,A116&gt;=5.55,(D116&lt;1.75)),0.028,IF(AND((D116&lt;0.35),G116&gt;=0.905,(A116&lt;5.55),(D116&lt;1.75)),0.005,IF(AND(D116&gt;=0.35,G116&gt;=0.905,(A116&lt;5.55),(D116&lt;1.75)),0.026,IF(AND((H116&lt;8.711),D116&gt;=2.45,(A116&lt;7.45),D116&gt;=1.75),0.011,IF(AND(H116&gt;=8.711,D116&gt;=2.45,(A116&lt;7.45),D116&gt;=1.75),0.049,IF(AND((G116&lt;0.107),(G116&lt;0.487),(D116&lt;2.45),(A116&lt;7.45),D116&gt;=1.75),0.032,IF(AND((H116&lt;10.915),(A116&lt;4.5),(B116&lt;3.15),(G116&lt;0.905),(A116&lt;5.55),(D116&lt;1.75)),-0.001,IF(AND(H116&gt;=10.915,(A116&lt;4.5),(B116&lt;3.15),(G116&lt;0.905),(A116&lt;5.55),(D116&lt;1.75)),0.003,IF(AND((A116&lt;5.05),A116&gt;=4.5,(B116&lt;3.15),(G116&lt;0.905),(A116&lt;5.55),(D116&lt;1.75)),0.015,IF(AND(A116&gt;=5.05,A116&gt;=4.5,(B116&lt;3.15),(G116&lt;0.905),(A116&lt;5.55),(D116&lt;1.75)),0.006,IF(AND((G116&lt;0.05),(G116&lt;0.091),B116&gt;=3.15,(G116&lt;0.905),(A116&lt;5.55),(D116&lt;1.75)),0.001,IF(AND(G116&gt;=0.05,(G116&lt;0.091),B116&gt;=3.15,(G116&lt;0.905),(A116&lt;5.55),(D116&lt;1.75)),0.008,IF(AND((G116&lt;0.587),G116&gt;=0.091,B116&gt;=3.15,(G116&lt;0.905),(A116&lt;5.55),(D116&lt;1.75)),-0.003,IF(AND(G116&gt;=0.587,G116&gt;=0.091,B116&gt;=3.15,(G116&lt;0.905),(A116&lt;5.55),(D116&lt;1.75)),0.004,IF(AND((F116&lt;2.5),(B116&lt;2.85),(G116&lt;0.419),(H116&lt;15.059),A116&gt;=5.55,(D116&lt;1.75)),0.041,IF(AND(F116&gt;=2.5,(B116&lt;2.85),(G116&lt;0.419),(H116&lt;15.059),A116&gt;=5.55,(D116&lt;1.75)),0.015,IF(AND((G116&lt;0.164),B116&gt;=2.85,(G116&lt;0.419),(H116&lt;15.059),A116&gt;=5.55,(D116&lt;1.75)),0.01,IF(AND(G116&gt;=0.164,B116&gt;=2.85,(G116&lt;0.419),(H116&lt;15.059),A116&gt;=5.55,(D116&lt;1.75)),-0.001,IF(AND((B116&lt;2.55),(B116&lt;2.95),G116&gt;=0.419,(H116&lt;15.059),A116&gt;=5.55,(D116&lt;1.75)),0.014,IF(AND(B116&gt;=2.55,(B116&lt;2.95),G116&gt;=0.419,(H116&lt;15.059),A116&gt;=5.55,(D116&lt;1.75)),-0.013,IF(AND((D116&lt;1.55),B116&gt;=2.95,G116&gt;=0.419,(H116&lt;15.059),A116&gt;=5.55,(D116&lt;1.75)),0.023,IF(AND(D116&gt;=1.55,B116&gt;=2.95,G116&gt;=0.419,(H116&lt;15.059),A116&gt;=5.55,(D116&lt;1.75)),0.005,IF(AND((H116&lt;13.278),G116&gt;=0.107,(G116&lt;0.487),(D116&lt;2.45),(A116&lt;7.45),D116&gt;=1.75),-0.009,IF(AND(H116&gt;=13.278,G116&gt;=0.107,(G116&lt;0.487),(D116&lt;2.45),(A116&lt;7.45),D116&gt;=1.75),0.017,IF(AND((D116&lt;2.35),(G116&lt;0.571),G116&gt;=0.487,(D116&lt;2.45),(A116&lt;7.45),D116&gt;=1.75),0.053,IF(AND(D116&gt;=2.35,(G116&lt;0.571),G116&gt;=0.487,(D116&lt;2.45),(A116&lt;7.45),D116&gt;=1.75),0.009,IF(AND((G116&lt;0.779),G116&gt;=0.571,G116&gt;=0.487,(D116&lt;2.45),(A116&lt;7.45),D116&gt;=1.75),0.006,IF(AND(G116&gt;=0.779,G116&gt;=0.571,G116&gt;=0.487,(D116&lt;2.45),(A116&lt;7.45),D116&gt;=1.75),0.016,"shouldnthappen")))))))))))))))))))))))))))))</f>
        <v>0.006</v>
      </c>
      <c r="AA116" s="1" t="n">
        <f aca="false">IF(AND((A116&lt;7.8),A116&gt;=7.45,D116&gt;=1.75),0.051,IF(AND(A116&gt;=7.8,A116&gt;=7.45,D116&gt;=1.75),0.01,IF(AND(B116&gt;=3.35,B116&gt;=3.25,(A116&lt;7.45),D116&gt;=1.75),0.016,IF(AND((H116&lt;8.308),(D116&lt;0.15),(H116&lt;13.655),(D116&lt;0.35),(D116&lt;1.75)),0.009,IF(AND((H116&lt;14.529),(G116&lt;0.293),H116&gt;=13.655,(D116&lt;0.35),(D116&lt;1.75)),0.011,IF(AND(H116&gt;=14.529,(G116&lt;0.293),H116&gt;=13.655,(D116&lt;0.35),(D116&lt;1.75)),0.001,IF(AND(D116&gt;=0.25,G116&gt;=0.293,H116&gt;=13.655,(D116&lt;0.35),(D116&lt;1.75)),-0.004,IF(AND(H116&gt;=10.635,(H116&lt;10.696),(H116&lt;13.906),D116&gt;=0.35,(D116&lt;1.75)),0.036,IF(AND(G116&gt;=0.833,H116&gt;=10.696,(H116&lt;13.906),D116&gt;=0.35,(D116&lt;1.75)),0.016,IF(AND((A116&lt;6.65),(G116&lt;0.247),H116&gt;=13.906,D116&gt;=0.35,(D116&lt;1.75)),-0.008,IF(AND(A116&gt;=6.65,(G116&lt;0.247),H116&gt;=13.906,D116&gt;=0.35,(D116&lt;1.75)),0.011,IF(AND((B116&lt;2.45),G116&gt;=0.247,H116&gt;=13.906,D116&gt;=0.35,(D116&lt;1.75)),0,IF(AND((D116&lt;1.85),(B116&lt;2.95),(B116&lt;3.25),(A116&lt;7.45),D116&gt;=1.75),0.033,IF(AND((G116&lt;0.428),(B116&lt;3.35),B116&gt;=3.25,(A116&lt;7.45),D116&gt;=1.75),0.009,IF(AND(G116&gt;=0.428,(B116&lt;3.35),B116&gt;=3.25,(A116&lt;7.45),D116&gt;=1.75),0.042,IF(AND((A116&lt;4.6),H116&gt;=8.308,(D116&lt;0.15),(H116&lt;13.655),(D116&lt;0.35),(D116&lt;1.75)),0.003,IF(AND(A116&gt;=4.6,H116&gt;=8.308,(D116&lt;0.15),(H116&lt;13.655),(D116&lt;0.35),(D116&lt;1.75)),0,IF(AND((H116&lt;8.834),(A116&lt;5.05),D116&gt;=0.15,(H116&lt;13.655),(D116&lt;0.35),(D116&lt;1.75)),0.002,IF(AND(H116&gt;=8.834,(A116&lt;5.05),D116&gt;=0.15,(H116&lt;13.655),(D116&lt;0.35),(D116&lt;1.75)),-0.008,IF(AND((A116&lt;5.45),A116&gt;=5.05,D116&gt;=0.15,(H116&lt;13.655),(D116&lt;0.35),(D116&lt;1.75)),0.003,IF(AND(A116&gt;=5.45,A116&gt;=5.05,D116&gt;=0.15,(H116&lt;13.655),(D116&lt;0.35),(D116&lt;1.75)),-0.002,IF(AND((A116&lt;5.3),(D116&lt;0.25),G116&gt;=0.293,H116&gt;=13.655,(D116&lt;0.35),(D116&lt;1.75)),0.007,IF(AND(A116&gt;=5.3,(D116&lt;0.25),G116&gt;=0.293,H116&gt;=13.655,(D116&lt;0.35),(D116&lt;1.75)),0.001,IF(AND((H116&lt;7.309),(H116&lt;10.635),(H116&lt;10.696),(H116&lt;13.906),D116&gt;=0.35,(D116&lt;1.75)),0.014,IF(AND(H116&gt;=7.309,(H116&lt;10.635),(H116&lt;10.696),(H116&lt;13.906),D116&gt;=0.35,(D116&lt;1.75)),0.006,IF(AND((H116&lt;12.093),(G116&lt;0.833),H116&gt;=10.696,(H116&lt;13.906),D116&gt;=0.35,(D116&lt;1.75)),-0.01,IF(AND(H116&gt;=12.093,(G116&lt;0.833),H116&gt;=10.696,(H116&lt;13.906),D116&gt;=0.35,(D116&lt;1.75)),0.004,IF(AND((G116&lt;0.823),B116&gt;=2.45,G116&gt;=0.247,H116&gt;=13.906,D116&gt;=0.35,(D116&lt;1.75)),0.026,IF(AND(G116&gt;=0.823,B116&gt;=2.45,G116&gt;=0.247,H116&gt;=13.906,D116&gt;=0.35,(D116&lt;1.75)),0.006,IF(AND((H116&lt;11.121),D116&gt;=1.85,(B116&lt;2.95),(B116&lt;3.25),(A116&lt;7.45),D116&gt;=1.75),0.013,IF(AND(H116&gt;=11.121,D116&gt;=1.85,(B116&lt;2.95),(B116&lt;3.25),(A116&lt;7.45),D116&gt;=1.75),0.005,IF(AND((A116&lt;6.05),(A116&lt;6.45),B116&gt;=2.95,(B116&lt;3.25),(A116&lt;7.45),D116&gt;=1.75),0.001,IF(AND(A116&gt;=6.05,(A116&lt;6.45),B116&gt;=2.95,(B116&lt;3.25),(A116&lt;7.45),D116&gt;=1.75),-0.005,IF(AND((G116&lt;0.42),A116&gt;=6.45,B116&gt;=2.95,(B116&lt;3.25),(A116&lt;7.45),D116&gt;=1.75),0.004,IF(AND(G116&gt;=0.42,A116&gt;=6.45,B116&gt;=2.95,(B116&lt;3.25),(A116&lt;7.45),D116&gt;=1.75),0.019,"shouldnthappen")))))))))))))))))))))))))))))))))))</f>
        <v>0.005</v>
      </c>
      <c r="AB116" s="1" t="n">
        <f aca="false">+ 0.5</f>
        <v>0.5</v>
      </c>
    </row>
    <row r="117" customFormat="false" ht="13.8" hidden="false" customHeight="false" outlineLevel="0" collapsed="false">
      <c r="A117" s="11" t="n">
        <v>5.8</v>
      </c>
      <c r="B117" s="1" t="n">
        <v>2.8</v>
      </c>
      <c r="C117" s="1" t="n">
        <v>5.1</v>
      </c>
      <c r="D117" s="1" t="n">
        <v>2.4</v>
      </c>
      <c r="E117" s="1" t="s">
        <v>93</v>
      </c>
      <c r="F117" s="1" t="n">
        <v>3</v>
      </c>
      <c r="G117" s="1" t="n">
        <v>0.916402327595279</v>
      </c>
      <c r="H117" s="18" t="n">
        <v>9.9808050731197</v>
      </c>
      <c r="I117" s="1" t="n">
        <f aca="false">C117</f>
        <v>5.1</v>
      </c>
      <c r="J117" s="1" t="n">
        <f aca="false">SUM(M117:AB117)</f>
        <v>5.081</v>
      </c>
      <c r="K117" s="15" t="n">
        <f aca="false">1-SQRT(VAR(M117:AB117, I117)) / AVERAGE(M117:AB117)</f>
        <v>-2.8585248844169</v>
      </c>
      <c r="L117" s="1" t="n">
        <f aca="false">(J117-I117)/I117</f>
        <v>-0.00372549019607828</v>
      </c>
      <c r="M117" s="1" t="n">
        <f aca="false">IF(AND((H117&lt;5.245),(D117&lt;0.8)),0.075,IF(AND(H117&gt;=5.245,(D117&lt;0.8)),0.279,IF(AND((D117&lt;1.45),D117&gt;=0.8),1.043,IF(AND(D117&gt;=1.45,D117&gt;=0.8),1.423,"shouldnthappen"))))</f>
        <v>1.423</v>
      </c>
      <c r="N117" s="1" t="n">
        <f aca="false">IF(AND((A117&lt;4.35),(D117&lt;0.8)),0.048,IF(AND(A117&gt;=4.35,(D117&lt;0.8)),0.198,IF(AND(F117&gt;=2.5,D117&gt;=0.8),1.048,IF(AND((A117&lt;5.15),(F117&lt;2.5),D117&gt;=0.8),0.321,IF(AND(A117&gt;=5.15,(F117&lt;2.5),D117&gt;=0.8),0.783,"shouldnthappen")))))</f>
        <v>1.048</v>
      </c>
      <c r="O117" s="1" t="n">
        <f aca="false">IF(AND((H117&lt;5.245),(D117&lt;0.8)),0.034,IF(AND((A117&lt;5.9),D117&gt;=0.8),0.489,IF(AND(A117&gt;=5.9,D117&gt;=0.8),0.721,IF(AND((A117&lt;4.35),H117&gt;=5.245,(D117&lt;0.8)),0.041,IF(AND(A117&gt;=4.35,H117&gt;=5.245,(D117&lt;0.8)),0.142,"shouldnthappen")))))</f>
        <v>0.489</v>
      </c>
      <c r="P117" s="1" t="n">
        <f aca="false">IF(AND((B117&lt;2.8),(D117&lt;1.15)),0.244,IF(AND((D117&lt;1.75),D117&gt;=1.15),0.396,IF(AND(D117&gt;=1.75,D117&gt;=1.15),0.554,IF(AND((A117&lt;5.05),B117&gt;=2.8,(D117&lt;1.15)),0.078,IF(AND((H117&lt;14.877),A117&gt;=5.05,B117&gt;=2.8,(D117&lt;1.15)),0.118,IF(AND(H117&gt;=14.877,A117&gt;=5.05,B117&gt;=2.8,(D117&lt;1.15)),0.027,"shouldnthappen"))))))</f>
        <v>0.554</v>
      </c>
      <c r="Q117" s="1" t="n">
        <f aca="false">IF(AND(D117&gt;=0.45,(D117&lt;1.15)),0.17,IF(AND(A117&gt;=7.1,D117&gt;=1.15),0.539,IF(AND((A117&lt;6.25),(A117&lt;7.1),D117&gt;=1.15),0.258,IF(AND(A117&gt;=6.25,(A117&lt;7.1),D117&gt;=1.15),0.344,IF(AND(G117&gt;=0.418,(A117&lt;5.05),(D117&lt;0.45),(D117&lt;1.15)),0.033,IF(AND((H117&lt;14.494),(G117&lt;0.418),(A117&lt;5.05),(D117&lt;0.45),(D117&lt;1.15)),0.061,IF(AND(H117&gt;=14.494,(G117&lt;0.418),(A117&lt;5.05),(D117&lt;0.45),(D117&lt;1.15)),0.015,IF(AND(H117&gt;=14.877,(B117&lt;3.85),A117&gt;=5.05,(D117&lt;0.45),(D117&lt;1.15)),0.023,IF(AND((B117&lt;4),B117&gt;=3.85,A117&gt;=5.05,(D117&lt;0.45),(D117&lt;1.15)),0.009,IF(AND(B117&gt;=4,B117&gt;=3.85,A117&gt;=5.05,(D117&lt;0.45),(D117&lt;1.15)),0.052,IF(AND((G117&lt;0.05),(H117&lt;14.877),(B117&lt;3.85),A117&gt;=5.05,(D117&lt;0.45),(D117&lt;1.15)),0.024,IF(AND(G117&gt;=0.05,(H117&lt;14.877),(B117&lt;3.85),A117&gt;=5.05,(D117&lt;0.45),(D117&lt;1.15)),0.091,"shouldnthappen"))))))))))))</f>
        <v>0.258</v>
      </c>
      <c r="R117" s="1" t="n">
        <f aca="false">IF(AND(A117&gt;=7.1,D117&gt;=0.8),0.401,IF(AND((A117&lt;4.5),(G117&lt;0.905),(D117&lt;0.8)),0.024,IF(AND((H117&lt;9.966),G117&gt;=0.905,(D117&lt;0.8)),0.094,IF(AND(H117&gt;=9.966,G117&gt;=0.905,(D117&lt;0.8)),0.026,IF(AND(D117&gt;=2.05,(A117&lt;7.1),D117&gt;=0.8),0.277,IF(AND((H117&lt;5.523),A117&gt;=4.5,(G117&lt;0.905),(D117&lt;0.8)),0.012,IF(AND(H117&gt;=5.523,A117&gt;=4.5,(G117&lt;0.905),(D117&lt;0.8)),0.049,IF(AND((A117&lt;5.3),(D117&lt;2.05),(A117&lt;7.1),D117&gt;=0.8),0.095,IF(AND(A117&gt;=5.3,(D117&lt;2.05),(A117&lt;7.1),D117&gt;=0.8),0.196,"shouldnthappen")))))))))</f>
        <v>0.277</v>
      </c>
      <c r="S117" s="1" t="n">
        <f aca="false">IF(AND(A117&gt;=7.1,D117&gt;=1.35),0.298,IF(AND(G117&gt;=0.905,(D117&lt;0.8),(D117&lt;1.35)),0.068,IF(AND(H117&gt;=9.386,D117&gt;=0.8,(D117&lt;1.35)),0.126,IF(AND((H117&lt;7.426),(H117&lt;9.386),D117&gt;=0.8,(D117&lt;1.35)),0.091,IF(AND((A117&lt;5.3),(G117&lt;0.905),(A117&lt;7.1),D117&gt;=1.35),0.063,IF(AND((D117&lt;2.05),G117&gt;=0.905,(A117&lt;7.1),D117&gt;=1.35),0.015,IF(AND(D117&gt;=2.05,G117&gt;=0.905,(A117&lt;7.1),D117&gt;=1.35),0.089,IF(AND((H117&lt;10.505),(H117&lt;14.344),(G117&lt;0.905),(D117&lt;0.8),(D117&lt;1.35)),0.035,IF(AND((A117&lt;4.85),H117&gt;=14.344,(G117&lt;0.905),(D117&lt;0.8),(D117&lt;1.35)),0.006,IF(AND((B117&lt;2.75),H117&gt;=7.426,(H117&lt;9.386),D117&gt;=0.8,(D117&lt;1.35)),0.021,IF(AND(B117&gt;=2.75,H117&gt;=7.426,(H117&lt;9.386),D117&gt;=0.8,(D117&lt;1.35)),-0.01,IF(AND((B117&lt;2.35),A117&gt;=5.3,(G117&lt;0.905),(A117&lt;7.1),D117&gt;=1.35),0.068,IF(AND(B117&gt;=2.35,A117&gt;=5.3,(G117&lt;0.905),(A117&lt;7.1),D117&gt;=1.35),0.181,IF(AND((H117&lt;11.731),H117&gt;=10.505,(H117&lt;14.344),(G117&lt;0.905),(D117&lt;0.8),(D117&lt;1.35)),0.004,IF(AND(H117&gt;=11.731,H117&gt;=10.505,(H117&lt;14.344),(G117&lt;0.905),(D117&lt;0.8),(D117&lt;1.35)),0.024,IF(AND((H117&lt;14.877),A117&gt;=4.85,H117&gt;=14.344,(G117&lt;0.905),(D117&lt;0.8),(D117&lt;1.35)),0.063,IF(AND(H117&gt;=14.877,A117&gt;=4.85,H117&gt;=14.344,(G117&lt;0.905),(D117&lt;0.8),(D117&lt;1.35)),0.012,"shouldnthappen")))))))))))))))))</f>
        <v>0.089</v>
      </c>
      <c r="T117" s="1" t="n">
        <f aca="false">IF(AND(D117&gt;=0.45,(A117&lt;5.65)),0.067,IF(AND(A117&gt;=7.25,A117&gt;=5.65),0.244,IF(AND((H117&lt;9.966),G117&gt;=0.905,(D117&lt;0.45),(A117&lt;5.65)),0.062,IF(AND(H117&gt;=9.966,G117&gt;=0.905,(D117&lt;0.45),(A117&lt;5.65)),0.012,IF(AND((G117&lt;0.948),D117&gt;=2.05,(A117&lt;7.25),A117&gt;=5.65),0.157,IF(AND(G117&gt;=0.948,D117&gt;=2.05,(A117&lt;7.25),A117&gt;=5.65),0.037,IF(AND(G117&gt;=0.422,(B117&lt;3.15),(G117&lt;0.905),(D117&lt;0.45),(A117&lt;5.65)),0.011,IF(AND((D117&lt;0.25),(G117&lt;0.422),(B117&lt;3.15),(G117&lt;0.905),(D117&lt;0.45),(A117&lt;5.65)),0.04,IF(AND(D117&gt;=0.25,(G117&lt;0.422),(B117&lt;3.15),(G117&lt;0.905),(D117&lt;0.45),(A117&lt;5.65)),0.009,IF(AND((A117&lt;4.85),(B117&lt;3.25),B117&gt;=3.15,(G117&lt;0.905),(D117&lt;0.45),(A117&lt;5.65)),0.008,IF(AND(A117&gt;=4.85,(B117&lt;3.25),B117&gt;=3.15,(G117&lt;0.905),(D117&lt;0.45),(A117&lt;5.65)),-0.017,IF(AND((D117&lt;0.25),B117&gt;=3.25,B117&gt;=3.15,(G117&lt;0.905),(D117&lt;0.45),(A117&lt;5.65)),0.022,IF(AND(D117&gt;=0.25,B117&gt;=3.25,B117&gt;=3.15,(G117&lt;0.905),(D117&lt;0.45),(A117&lt;5.65)),0.009,IF(AND((F117&lt;2.5),(H117&lt;7.692),(G117&lt;0.644),(D117&lt;2.05),(A117&lt;7.25),A117&gt;=5.65),0.018,IF(AND(F117&gt;=2.5,(H117&lt;7.692),(G117&lt;0.644),(D117&lt;2.05),(A117&lt;7.25),A117&gt;=5.65),0.068,IF(AND((B117&lt;2.35),H117&gt;=7.692,(G117&lt;0.644),(D117&lt;2.05),(A117&lt;7.25),A117&gt;=5.65),0.023,IF(AND(B117&gt;=2.35,H117&gt;=7.692,(G117&lt;0.644),(D117&lt;2.05),(A117&lt;7.25),A117&gt;=5.65),0.125,IF(AND((G117&lt;0.766),(G117&lt;0.85),G117&gt;=0.644,(D117&lt;2.05),(A117&lt;7.25),A117&gt;=5.65),0.055,IF(AND(G117&gt;=0.766,(G117&lt;0.85),G117&gt;=0.644,(D117&lt;2.05),(A117&lt;7.25),A117&gt;=5.65),-0,IF(AND((B117&lt;2.95),G117&gt;=0.85,G117&gt;=0.644,(D117&lt;2.05),(A117&lt;7.25),A117&gt;=5.65),0.098,IF(AND(B117&gt;=2.95,G117&gt;=0.85,G117&gt;=0.644,(D117&lt;2.05),(A117&lt;7.25),A117&gt;=5.65),0.013,"shouldnthappen")))))))))))))))))))))</f>
        <v>0.157</v>
      </c>
      <c r="U117" s="1" t="n">
        <f aca="false">IF(AND(A117&gt;=7.25,D117&gt;=1.25),0.186,IF(AND((G117&lt;0.13),D117&gt;=0.35,(D117&lt;1.25)),-0.004,IF(AND(H117&gt;=14.246,(H117&lt;14.344),(D117&lt;0.35),(D117&lt;1.25)),-0.002,IF(AND((A117&lt;4.85),H117&gt;=14.344,(D117&lt;0.35),(D117&lt;1.25)),0.004,IF(AND(G117&gt;=0.446,(G117&lt;0.644),(A117&lt;7.25),D117&gt;=1.25),0.138,IF(AND(A117&gt;=5.45,(H117&lt;14.246),(H117&lt;14.344),(D117&lt;0.35),(D117&lt;1.25)),0.001,IF(AND((H117&lt;14.877),A117&gt;=4.85,H117&gt;=14.344,(D117&lt;0.35),(D117&lt;1.25)),0.035,IF(AND(H117&gt;=14.877,A117&gt;=4.85,H117&gt;=14.344,(D117&lt;0.35),(D117&lt;1.25)),0.007,IF(AND((B117&lt;3.35),H117&gt;=9.448,G117&gt;=0.13,D117&gt;=0.35,(D117&lt;1.25)),0.053,IF(AND(B117&gt;=3.35,H117&gt;=9.448,G117&gt;=0.13,D117&gt;=0.35,(D117&lt;1.25)),0.017,IF(AND((G117&lt;0.44),(G117&lt;0.446),(G117&lt;0.644),(A117&lt;7.25),D117&gt;=1.25),0.079,IF(AND(G117&gt;=0.44,(G117&lt;0.446),(G117&lt;0.644),(A117&lt;7.25),D117&gt;=1.25),0.02,IF(AND((A117&lt;5.95),(G117&lt;0.724),G117&gt;=0.644,(A117&lt;7.25),D117&gt;=1.25),-0.018,IF(AND(A117&gt;=5.95,(G117&lt;0.724),G117&gt;=0.644,(A117&lt;7.25),D117&gt;=1.25),0.027,IF(AND(A117&gt;=6.15,G117&gt;=0.724,G117&gt;=0.644,(A117&lt;7.25),D117&gt;=1.25),0.093,IF(AND((A117&lt;5.05),(A117&lt;5.45),(H117&lt;14.246),(H117&lt;14.344),(D117&lt;0.35),(D117&lt;1.25)),0.011,IF(AND(A117&gt;=5.05,(A117&lt;5.45),(H117&lt;14.246),(H117&lt;14.344),(D117&lt;0.35),(D117&lt;1.25)),0.021,IF(AND((A117&lt;5.4),(B117&lt;3.15),(H117&lt;9.448),G117&gt;=0.13,D117&gt;=0.35,(D117&lt;1.25)),0.007,IF(AND(A117&gt;=5.4,(B117&lt;3.15),(H117&lt;9.448),G117&gt;=0.13,D117&gt;=0.35,(D117&lt;1.25)),-0.011,IF(AND((B117&lt;3.75),B117&gt;=3.15,(H117&lt;9.448),G117&gt;=0.13,D117&gt;=0.35,(D117&lt;1.25)),0.012,IF(AND(B117&gt;=3.75,B117&gt;=3.15,(H117&lt;9.448),G117&gt;=0.13,D117&gt;=0.35,(D117&lt;1.25)),0.046,IF(AND((A117&lt;5.9),(A117&lt;6.15),G117&gt;=0.724,G117&gt;=0.644,(A117&lt;7.25),D117&gt;=1.25),0.06,IF(AND(A117&gt;=5.9,(A117&lt;6.15),G117&gt;=0.724,G117&gt;=0.644,(A117&lt;7.25),D117&gt;=1.25),0.005,"shouldnthappen")))))))))))))))))))))))</f>
        <v>0.06</v>
      </c>
      <c r="V117" s="1" t="n">
        <f aca="false">IF(AND(H117&gt;=15.155,(D117&lt;1.55)),0.084,IF(AND(A117&gt;=7.25,D117&gt;=1.55),0.141,IF(AND((G117&lt;0.043),D117&gt;=1.05,(H117&lt;15.155),(D117&lt;1.55)),-0.007,IF(AND(D117&gt;=1.85,G117&gt;=0.755,(A117&lt;7.25),D117&gt;=1.55),0.051,IF(AND((H117&lt;9.966),G117&gt;=0.905,(D117&lt;1.05),(H117&lt;15.155),(D117&lt;1.55)),0.043,IF(AND(H117&gt;=9.966,G117&gt;=0.905,(D117&lt;1.05),(H117&lt;15.155),(D117&lt;1.55)),0.007,IF(AND((G117&lt;0.278),(G117&lt;0.361),(G117&lt;0.755),(A117&lt;7.25),D117&gt;=1.55),0.08,IF(AND((A117&lt;5.8),G117&gt;=0.361,(G117&lt;0.755),(A117&lt;7.25),D117&gt;=1.55),0.019,IF(AND((A117&lt;6.05),(D117&lt;1.85),G117&gt;=0.755,(A117&lt;7.25),D117&gt;=1.55),0.01,IF(AND(A117&gt;=6.05,(D117&lt;1.85),G117&gt;=0.755,(A117&lt;7.25),D117&gt;=1.55),0.002,IF(AND((G117&lt;0.486),(B117&lt;3.15),(G117&lt;0.905),(D117&lt;1.05),(H117&lt;15.155),(D117&lt;1.55)),0.026,IF(AND(G117&gt;=0.486,(B117&lt;3.15),(G117&lt;0.905),(D117&lt;1.05),(H117&lt;15.155),(D117&lt;1.55)),0.001,IF(AND((B117&lt;3.25),B117&gt;=3.15,(G117&lt;0.905),(D117&lt;1.05),(H117&lt;15.155),(D117&lt;1.55)),-0.003,IF(AND(B117&gt;=3.25,B117&gt;=3.15,(G117&lt;0.905),(D117&lt;1.05),(H117&lt;15.155),(D117&lt;1.55)),0.012,IF(AND((H117&lt;7.426),(H117&lt;8.769),G117&gt;=0.043,D117&gt;=1.05,(H117&lt;15.155),(D117&lt;1.55)),0.041,IF(AND(H117&gt;=7.426,(H117&lt;8.769),G117&gt;=0.043,D117&gt;=1.05,(H117&lt;15.155),(D117&lt;1.55)),-0.008,IF(AND((H117&lt;10.696),H117&gt;=8.769,G117&gt;=0.043,D117&gt;=1.05,(H117&lt;15.155),(D117&lt;1.55)),0.069,IF(AND(H117&gt;=10.696,H117&gt;=8.769,G117&gt;=0.043,D117&gt;=1.05,(H117&lt;15.155),(D117&lt;1.55)),0.033,IF(AND((D117&lt;2.2),G117&gt;=0.278,(G117&lt;0.361),(G117&lt;0.755),(A117&lt;7.25),D117&gt;=1.55),0.022,IF(AND(D117&gt;=2.2,G117&gt;=0.278,(G117&lt;0.361),(G117&lt;0.755),(A117&lt;7.25),D117&gt;=1.55),-0.027,IF(AND((H117&lt;12.626),A117&gt;=5.8,G117&gt;=0.361,(G117&lt;0.755),(A117&lt;7.25),D117&gt;=1.55),0.126,IF(AND(H117&gt;=12.626,A117&gt;=5.8,G117&gt;=0.361,(G117&lt;0.755),(A117&lt;7.25),D117&gt;=1.55),0.065,"shouldnthappen"))))))))))))))))))))))</f>
        <v>0.051</v>
      </c>
      <c r="W117" s="1" t="n">
        <f aca="false">IF(AND(H117&gt;=15.155,(D117&lt;1.55)),0.064,IF(AND(A117&gt;=7.45,D117&gt;=1.55),0.115,IF(AND(B117&gt;=3.15,(H117&lt;10.257),(A117&lt;7.45),D117&gt;=1.55),0.097,IF(AND((A117&lt;4.85),H117&gt;=14.344,(D117&lt;0.35),(H117&lt;15.155),(D117&lt;1.55)),0.003,IF(AND(A117&gt;=6.05,(G117&lt;0.169),D117&gt;=0.35,(H117&lt;15.155),(D117&lt;1.55)),-0.008,IF(AND((G117&lt;0.181),G117&gt;=0.169,D117&gt;=0.35,(H117&lt;15.155),(D117&lt;1.55)),0.065,IF(AND(B117&gt;=3.05,(B117&lt;3.15),(H117&lt;10.257),(A117&lt;7.45),D117&gt;=1.55),-0.023,IF(AND(H117&gt;=11.854,(G117&lt;0.613),H117&gt;=10.257,(A117&lt;7.45),D117&gt;=1.55),0.068,IF(AND((D117&lt;0.25),(B117&lt;3.15),(H117&lt;14.344),(D117&lt;0.35),(H117&lt;15.155),(D117&lt;1.55)),0.014,IF(AND(D117&gt;=0.25,(B117&lt;3.15),(H117&lt;14.344),(D117&lt;0.35),(H117&lt;15.155),(D117&lt;1.55)),0.002,IF(AND((A117&lt;5.05),B117&gt;=3.15,(H117&lt;14.344),(D117&lt;0.35),(H117&lt;15.155),(D117&lt;1.55)),-0.001,IF(AND(A117&gt;=5.05,B117&gt;=3.15,(H117&lt;14.344),(D117&lt;0.35),(H117&lt;15.155),(D117&lt;1.55)),0.009,IF(AND((H117&lt;14.877),A117&gt;=4.85,H117&gt;=14.344,(D117&lt;0.35),(H117&lt;15.155),(D117&lt;1.55)),0.023,IF(AND(H117&gt;=14.877,A117&gt;=4.85,H117&gt;=14.344,(D117&lt;0.35),(H117&lt;15.155),(D117&lt;1.55)),0.004,IF(AND((H117&lt;13.602),(A117&lt;6.05),(G117&lt;0.169),D117&gt;=0.35,(H117&lt;15.155),(D117&lt;1.55)),0.023,IF(AND(H117&gt;=13.602,(A117&lt;6.05),(G117&lt;0.169),D117&gt;=0.35,(H117&lt;15.155),(D117&lt;1.55)),-0.006,IF(AND((B117&lt;2.95),G117&gt;=0.181,G117&gt;=0.169,D117&gt;=0.35,(H117&lt;15.155),(D117&lt;1.55)),0.019,IF(AND(B117&gt;=2.95,G117&gt;=0.181,G117&gt;=0.169,D117&gt;=0.35,(H117&lt;15.155),(D117&lt;1.55)),0.034,IF(AND((A117&lt;5.35),(B117&lt;3.05),(B117&lt;3.15),(H117&lt;10.257),(A117&lt;7.45),D117&gt;=1.55),0.009,IF(AND(A117&gt;=5.35,(B117&lt;3.05),(B117&lt;3.15),(H117&lt;10.257),(A117&lt;7.45),D117&gt;=1.55),0.058,IF(AND((B117&lt;2.9),(H117&lt;11.854),(G117&lt;0.613),H117&gt;=10.257,(A117&lt;7.45),D117&gt;=1.55),0.037,IF(AND(B117&gt;=2.9,(H117&lt;11.854),(G117&lt;0.613),H117&gt;=10.257,(A117&lt;7.45),D117&gt;=1.55),-0.005,IF(AND((A117&lt;6.4),(G117&lt;0.711),G117&gt;=0.613,H117&gt;=10.257,(A117&lt;7.45),D117&gt;=1.55),0.001,IF(AND(A117&gt;=6.4,(G117&lt;0.711),G117&gt;=0.613,H117&gt;=10.257,(A117&lt;7.45),D117&gt;=1.55),-0.002,IF(AND((D117&lt;1.9),G117&gt;=0.711,G117&gt;=0.613,H117&gt;=10.257,(A117&lt;7.45),D117&gt;=1.55),0.007,IF(AND(D117&gt;=1.9,G117&gt;=0.711,G117&gt;=0.613,H117&gt;=10.257,(A117&lt;7.45),D117&gt;=1.55),0.023,"shouldnthappen"))))))))))))))))))))))))))</f>
        <v>0.058</v>
      </c>
      <c r="X117" s="1" t="n">
        <f aca="false">IF(AND(H117&gt;=15.155,(F117&lt;2.5)),0.049,IF(AND(A117&gt;=7.45,F117&gt;=2.5),0.089,IF(AND((G117&lt;0.107),(G117&lt;0.364),(A117&lt;7.45),F117&gt;=2.5),0.055,IF(AND(A117&gt;=5.75,(G117&lt;0.572),(D117&lt;1.25),(H117&lt;15.155),(F117&lt;2.5)),-0.018,IF(AND((A117&lt;5.7),(H117&lt;12.626),G117&gt;=0.364,(A117&lt;7.45),F117&gt;=2.5),0.012,IF(AND(A117&gt;=5.7,(H117&lt;12.626),G117&gt;=0.364,(A117&lt;7.45),F117&gt;=2.5),0.065,IF(AND((G117&lt;0.628),H117&gt;=12.626,G117&gt;=0.364,(A117&lt;7.45),F117&gt;=2.5),0.047,IF(AND((G117&lt;0.545),(A117&lt;5.75),(G117&lt;0.572),(D117&lt;1.25),(H117&lt;15.155),(F117&lt;2.5)),0.007,IF(AND(G117&gt;=0.545,(A117&lt;5.75),(G117&lt;0.572),(D117&lt;1.25),(H117&lt;15.155),(F117&lt;2.5)),-0.009,IF(AND((D117&lt;0.3),(H117&lt;11.788),G117&gt;=0.572,(D117&lt;1.25),(H117&lt;15.155),(F117&lt;2.5)),0.01,IF(AND(D117&gt;=0.3,(H117&lt;11.788),G117&gt;=0.572,(D117&lt;1.25),(H117&lt;15.155),(F117&lt;2.5)),0.03,IF(AND((A117&lt;4.75),H117&gt;=11.788,G117&gt;=0.572,(D117&lt;1.25),(H117&lt;15.155),(F117&lt;2.5)),0.001,IF(AND(A117&gt;=4.75,H117&gt;=11.788,G117&gt;=0.572,(D117&lt;1.25),(H117&lt;15.155),(F117&lt;2.5)),0.01,IF(AND((A117&lt;5.5),(A117&lt;6.15),(G117&lt;0.652),D117&gt;=1.25,(H117&lt;15.155),(F117&lt;2.5)),0.014,IF(AND(A117&gt;=5.5,(A117&lt;6.15),(G117&lt;0.652),D117&gt;=1.25,(H117&lt;15.155),(F117&lt;2.5)),0.049,IF(AND((H117&lt;12.206),A117&gt;=6.15,(G117&lt;0.652),D117&gt;=1.25,(H117&lt;15.155),(F117&lt;2.5)),-0.009,IF(AND(H117&gt;=12.206,A117&gt;=6.15,(G117&lt;0.652),D117&gt;=1.25,(H117&lt;15.155),(F117&lt;2.5)),0.021,IF(AND((A117&lt;5.55),(A117&lt;6.2),G117&gt;=0.652,D117&gt;=1.25,(H117&lt;15.155),(F117&lt;2.5)),0.011,IF(AND(A117&gt;=5.55,(A117&lt;6.2),G117&gt;=0.652,D117&gt;=1.25,(H117&lt;15.155),(F117&lt;2.5)),-0.019,IF(AND((B117&lt;3.2),A117&gt;=6.2,G117&gt;=0.652,D117&gt;=1.25,(H117&lt;15.155),(F117&lt;2.5)),0.025,IF(AND(B117&gt;=3.2,A117&gt;=6.2,G117&gt;=0.652,D117&gt;=1.25,(H117&lt;15.155),(F117&lt;2.5)),0.001,IF(AND((G117&lt;0.183),(G117&lt;0.301),G117&gt;=0.107,(G117&lt;0.364),(A117&lt;7.45),F117&gt;=2.5),-0.009,IF(AND(G117&gt;=0.183,(G117&lt;0.301),G117&gt;=0.107,(G117&lt;0.364),(A117&lt;7.45),F117&gt;=2.5),0.022,IF(AND((D117&lt;2.2),G117&gt;=0.301,G117&gt;=0.107,(G117&lt;0.364),(A117&lt;7.45),F117&gt;=2.5),0.004,IF(AND(D117&gt;=2.2,G117&gt;=0.301,G117&gt;=0.107,(G117&lt;0.364),(A117&lt;7.45),F117&gt;=2.5),-0.02,IF(AND((G117&lt;0.787),G117&gt;=0.628,H117&gt;=12.626,G117&gt;=0.364,(A117&lt;7.45),F117&gt;=2.5),-0.001,IF(AND(G117&gt;=0.787,G117&gt;=0.628,H117&gt;=12.626,G117&gt;=0.364,(A117&lt;7.45),F117&gt;=2.5),0.016,"shouldnthappen")))))))))))))))))))))))))))</f>
        <v>0.065</v>
      </c>
      <c r="Y117" s="1" t="n">
        <f aca="false">IF(AND(H117&gt;=15.155,(D117&lt;1.55)),0.037,IF(AND(D117&gt;=2.45,(A117&lt;7.45),D117&gt;=1.55),0.054,IF(AND((A117&lt;7.8),A117&gt;=7.45,D117&gt;=1.55),0.078,IF(AND(A117&gt;=7.8,A117&gt;=7.45,D117&gt;=1.55),0.021,IF(AND(A117&gt;=6.2,G117&gt;=0.68,D117&gt;=1.25,(H117&lt;15.155),(D117&lt;1.55)),0.019,IF(AND((B117&lt;2.65),(A117&lt;4.95),(G117&lt;0.572),(D117&lt;1.25),(H117&lt;15.155),(D117&lt;1.55)),0.021,IF(AND(B117&gt;=2.65,(A117&lt;4.95),(G117&lt;0.572),(D117&lt;1.25),(H117&lt;15.155),(D117&lt;1.55)),0.006,IF(AND((H117&lt;14.344),A117&gt;=4.95,(G117&lt;0.572),(D117&lt;1.25),(H117&lt;15.155),(D117&lt;1.55)),-0.005,IF(AND(H117&gt;=14.344,A117&gt;=4.95,(G117&lt;0.572),(D117&lt;1.25),(H117&lt;15.155),(D117&lt;1.55)),0.013,IF(AND((G117&lt;0.833),(H117&lt;11.788),G117&gt;=0.572,(D117&lt;1.25),(H117&lt;15.155),(D117&lt;1.55)),0.009,IF(AND(G117&gt;=0.833,(H117&lt;11.788),G117&gt;=0.572,(D117&lt;1.25),(H117&lt;15.155),(D117&lt;1.55)),0.024,IF(AND((A117&lt;4.75),H117&gt;=11.788,G117&gt;=0.572,(D117&lt;1.25),(H117&lt;15.155),(D117&lt;1.55)),0.001,IF(AND(A117&gt;=4.75,H117&gt;=11.788,G117&gt;=0.572,(D117&lt;1.25),(H117&lt;15.155),(D117&lt;1.55)),0.008,IF(AND((A117&lt;5.65),(A117&lt;6.15),(G117&lt;0.68),D117&gt;=1.25,(H117&lt;15.155),(D117&lt;1.55)),0.017,IF(AND(A117&gt;=5.65,(A117&lt;6.15),(G117&lt;0.68),D117&gt;=1.25,(H117&lt;15.155),(D117&lt;1.55)),0.039,IF(AND((G117&lt;0.436),A117&gt;=6.15,(G117&lt;0.68),D117&gt;=1.25,(H117&lt;15.155),(D117&lt;1.55)),-0.004,IF(AND(G117&gt;=0.436,A117&gt;=6.15,(G117&lt;0.68),D117&gt;=1.25,(H117&lt;15.155),(D117&lt;1.55)),0.022,IF(AND((A117&lt;5.55),(A117&lt;6.2),G117&gt;=0.68,D117&gt;=1.25,(H117&lt;15.155),(D117&lt;1.55)),0.009,IF(AND(A117&gt;=5.55,(A117&lt;6.2),G117&gt;=0.68,D117&gt;=1.25,(H117&lt;15.155),(D117&lt;1.55)),-0.016,IF(AND((G117&lt;0.107),(G117&lt;0.361),(G117&lt;0.613),(D117&lt;2.45),(A117&lt;7.45),D117&gt;=1.55),0.042,IF(AND(G117&gt;=0.107,(G117&lt;0.361),(G117&lt;0.613),(D117&lt;2.45),(A117&lt;7.45),D117&gt;=1.55),0.002,IF(AND((D117&lt;2.35),G117&gt;=0.361,(G117&lt;0.613),(D117&lt;2.45),(A117&lt;7.45),D117&gt;=1.55),0.051,IF(AND(D117&gt;=2.35,G117&gt;=0.361,(G117&lt;0.613),(D117&lt;2.45),(A117&lt;7.45),D117&gt;=1.55),0.016,IF(AND((A117&lt;6.4),(G117&lt;0.711),G117&gt;=0.613,(D117&lt;2.45),(A117&lt;7.45),D117&gt;=1.55),0.001,IF(AND(A117&gt;=6.4,(G117&lt;0.711),G117&gt;=0.613,(D117&lt;2.45),(A117&lt;7.45),D117&gt;=1.55),-0.002,IF(AND((B117&lt;2.95),G117&gt;=0.711,G117&gt;=0.613,(D117&lt;2.45),(A117&lt;7.45),D117&gt;=1.55),0.023,IF(AND(B117&gt;=2.95,G117&gt;=0.711,G117&gt;=0.613,(D117&lt;2.45),(A117&lt;7.45),D117&gt;=1.55),0.01,"shouldnthappen")))))))))))))))))))))))))))</f>
        <v>0.023</v>
      </c>
      <c r="Z117" s="1" t="n">
        <f aca="false">IF(AND(A117&gt;=7.45,D117&gt;=1.75),0.056,IF(AND(H117&gt;=15.059,A117&gt;=5.55,(D117&lt;1.75)),0.028,IF(AND((D117&lt;0.35),G117&gt;=0.905,(A117&lt;5.55),(D117&lt;1.75)),0.005,IF(AND(D117&gt;=0.35,G117&gt;=0.905,(A117&lt;5.55),(D117&lt;1.75)),0.026,IF(AND((H117&lt;8.711),D117&gt;=2.45,(A117&lt;7.45),D117&gt;=1.75),0.011,IF(AND(H117&gt;=8.711,D117&gt;=2.45,(A117&lt;7.45),D117&gt;=1.75),0.049,IF(AND((G117&lt;0.107),(G117&lt;0.487),(D117&lt;2.45),(A117&lt;7.45),D117&gt;=1.75),0.032,IF(AND((H117&lt;10.915),(A117&lt;4.5),(B117&lt;3.15),(G117&lt;0.905),(A117&lt;5.55),(D117&lt;1.75)),-0.001,IF(AND(H117&gt;=10.915,(A117&lt;4.5),(B117&lt;3.15),(G117&lt;0.905),(A117&lt;5.55),(D117&lt;1.75)),0.003,IF(AND((A117&lt;5.05),A117&gt;=4.5,(B117&lt;3.15),(G117&lt;0.905),(A117&lt;5.55),(D117&lt;1.75)),0.015,IF(AND(A117&gt;=5.05,A117&gt;=4.5,(B117&lt;3.15),(G117&lt;0.905),(A117&lt;5.55),(D117&lt;1.75)),0.006,IF(AND((G117&lt;0.05),(G117&lt;0.091),B117&gt;=3.15,(G117&lt;0.905),(A117&lt;5.55),(D117&lt;1.75)),0.001,IF(AND(G117&gt;=0.05,(G117&lt;0.091),B117&gt;=3.15,(G117&lt;0.905),(A117&lt;5.55),(D117&lt;1.75)),0.008,IF(AND((G117&lt;0.587),G117&gt;=0.091,B117&gt;=3.15,(G117&lt;0.905),(A117&lt;5.55),(D117&lt;1.75)),-0.003,IF(AND(G117&gt;=0.587,G117&gt;=0.091,B117&gt;=3.15,(G117&lt;0.905),(A117&lt;5.55),(D117&lt;1.75)),0.004,IF(AND((F117&lt;2.5),(B117&lt;2.85),(G117&lt;0.419),(H117&lt;15.059),A117&gt;=5.55,(D117&lt;1.75)),0.041,IF(AND(F117&gt;=2.5,(B117&lt;2.85),(G117&lt;0.419),(H117&lt;15.059),A117&gt;=5.55,(D117&lt;1.75)),0.015,IF(AND((G117&lt;0.164),B117&gt;=2.85,(G117&lt;0.419),(H117&lt;15.059),A117&gt;=5.55,(D117&lt;1.75)),0.01,IF(AND(G117&gt;=0.164,B117&gt;=2.85,(G117&lt;0.419),(H117&lt;15.059),A117&gt;=5.55,(D117&lt;1.75)),-0.001,IF(AND((B117&lt;2.55),(B117&lt;2.95),G117&gt;=0.419,(H117&lt;15.059),A117&gt;=5.55,(D117&lt;1.75)),0.014,IF(AND(B117&gt;=2.55,(B117&lt;2.95),G117&gt;=0.419,(H117&lt;15.059),A117&gt;=5.55,(D117&lt;1.75)),-0.013,IF(AND((D117&lt;1.55),B117&gt;=2.95,G117&gt;=0.419,(H117&lt;15.059),A117&gt;=5.55,(D117&lt;1.75)),0.023,IF(AND(D117&gt;=1.55,B117&gt;=2.95,G117&gt;=0.419,(H117&lt;15.059),A117&gt;=5.55,(D117&lt;1.75)),0.005,IF(AND((H117&lt;13.278),G117&gt;=0.107,(G117&lt;0.487),(D117&lt;2.45),(A117&lt;7.45),D117&gt;=1.75),-0.009,IF(AND(H117&gt;=13.278,G117&gt;=0.107,(G117&lt;0.487),(D117&lt;2.45),(A117&lt;7.45),D117&gt;=1.75),0.017,IF(AND((D117&lt;2.35),(G117&lt;0.571),G117&gt;=0.487,(D117&lt;2.45),(A117&lt;7.45),D117&gt;=1.75),0.053,IF(AND(D117&gt;=2.35,(G117&lt;0.571),G117&gt;=0.487,(D117&lt;2.45),(A117&lt;7.45),D117&gt;=1.75),0.009,IF(AND((G117&lt;0.779),G117&gt;=0.571,G117&gt;=0.487,(D117&lt;2.45),(A117&lt;7.45),D117&gt;=1.75),0.006,IF(AND(G117&gt;=0.779,G117&gt;=0.571,G117&gt;=0.487,(D117&lt;2.45),(A117&lt;7.45),D117&gt;=1.75),0.016,"shouldnthappen")))))))))))))))))))))))))))))</f>
        <v>0.016</v>
      </c>
      <c r="AA117" s="1" t="n">
        <f aca="false">IF(AND((A117&lt;7.8),A117&gt;=7.45,D117&gt;=1.75),0.051,IF(AND(A117&gt;=7.8,A117&gt;=7.45,D117&gt;=1.75),0.01,IF(AND(B117&gt;=3.35,B117&gt;=3.25,(A117&lt;7.45),D117&gt;=1.75),0.016,IF(AND((H117&lt;8.308),(D117&lt;0.15),(H117&lt;13.655),(D117&lt;0.35),(D117&lt;1.75)),0.009,IF(AND((H117&lt;14.529),(G117&lt;0.293),H117&gt;=13.655,(D117&lt;0.35),(D117&lt;1.75)),0.011,IF(AND(H117&gt;=14.529,(G117&lt;0.293),H117&gt;=13.655,(D117&lt;0.35),(D117&lt;1.75)),0.001,IF(AND(D117&gt;=0.25,G117&gt;=0.293,H117&gt;=13.655,(D117&lt;0.35),(D117&lt;1.75)),-0.004,IF(AND(H117&gt;=10.635,(H117&lt;10.696),(H117&lt;13.906),D117&gt;=0.35,(D117&lt;1.75)),0.036,IF(AND(G117&gt;=0.833,H117&gt;=10.696,(H117&lt;13.906),D117&gt;=0.35,(D117&lt;1.75)),0.016,IF(AND((A117&lt;6.65),(G117&lt;0.247),H117&gt;=13.906,D117&gt;=0.35,(D117&lt;1.75)),-0.008,IF(AND(A117&gt;=6.65,(G117&lt;0.247),H117&gt;=13.906,D117&gt;=0.35,(D117&lt;1.75)),0.011,IF(AND((B117&lt;2.45),G117&gt;=0.247,H117&gt;=13.906,D117&gt;=0.35,(D117&lt;1.75)),0,IF(AND((D117&lt;1.85),(B117&lt;2.95),(B117&lt;3.25),(A117&lt;7.45),D117&gt;=1.75),0.033,IF(AND((G117&lt;0.428),(B117&lt;3.35),B117&gt;=3.25,(A117&lt;7.45),D117&gt;=1.75),0.009,IF(AND(G117&gt;=0.428,(B117&lt;3.35),B117&gt;=3.25,(A117&lt;7.45),D117&gt;=1.75),0.042,IF(AND((A117&lt;4.6),H117&gt;=8.308,(D117&lt;0.15),(H117&lt;13.655),(D117&lt;0.35),(D117&lt;1.75)),0.003,IF(AND(A117&gt;=4.6,H117&gt;=8.308,(D117&lt;0.15),(H117&lt;13.655),(D117&lt;0.35),(D117&lt;1.75)),0,IF(AND((H117&lt;8.834),(A117&lt;5.05),D117&gt;=0.15,(H117&lt;13.655),(D117&lt;0.35),(D117&lt;1.75)),0.002,IF(AND(H117&gt;=8.834,(A117&lt;5.05),D117&gt;=0.15,(H117&lt;13.655),(D117&lt;0.35),(D117&lt;1.75)),-0.008,IF(AND((A117&lt;5.45),A117&gt;=5.05,D117&gt;=0.15,(H117&lt;13.655),(D117&lt;0.35),(D117&lt;1.75)),0.003,IF(AND(A117&gt;=5.45,A117&gt;=5.05,D117&gt;=0.15,(H117&lt;13.655),(D117&lt;0.35),(D117&lt;1.75)),-0.002,IF(AND((A117&lt;5.3),(D117&lt;0.25),G117&gt;=0.293,H117&gt;=13.655,(D117&lt;0.35),(D117&lt;1.75)),0.007,IF(AND(A117&gt;=5.3,(D117&lt;0.25),G117&gt;=0.293,H117&gt;=13.655,(D117&lt;0.35),(D117&lt;1.75)),0.001,IF(AND((H117&lt;7.309),(H117&lt;10.635),(H117&lt;10.696),(H117&lt;13.906),D117&gt;=0.35,(D117&lt;1.75)),0.014,IF(AND(H117&gt;=7.309,(H117&lt;10.635),(H117&lt;10.696),(H117&lt;13.906),D117&gt;=0.35,(D117&lt;1.75)),0.006,IF(AND((H117&lt;12.093),(G117&lt;0.833),H117&gt;=10.696,(H117&lt;13.906),D117&gt;=0.35,(D117&lt;1.75)),-0.01,IF(AND(H117&gt;=12.093,(G117&lt;0.833),H117&gt;=10.696,(H117&lt;13.906),D117&gt;=0.35,(D117&lt;1.75)),0.004,IF(AND((G117&lt;0.823),B117&gt;=2.45,G117&gt;=0.247,H117&gt;=13.906,D117&gt;=0.35,(D117&lt;1.75)),0.026,IF(AND(G117&gt;=0.823,B117&gt;=2.45,G117&gt;=0.247,H117&gt;=13.906,D117&gt;=0.35,(D117&lt;1.75)),0.006,IF(AND((H117&lt;11.121),D117&gt;=1.85,(B117&lt;2.95),(B117&lt;3.25),(A117&lt;7.45),D117&gt;=1.75),0.013,IF(AND(H117&gt;=11.121,D117&gt;=1.85,(B117&lt;2.95),(B117&lt;3.25),(A117&lt;7.45),D117&gt;=1.75),0.005,IF(AND((A117&lt;6.05),(A117&lt;6.45),B117&gt;=2.95,(B117&lt;3.25),(A117&lt;7.45),D117&gt;=1.75),0.001,IF(AND(A117&gt;=6.05,(A117&lt;6.45),B117&gt;=2.95,(B117&lt;3.25),(A117&lt;7.45),D117&gt;=1.75),-0.005,IF(AND((G117&lt;0.42),A117&gt;=6.45,B117&gt;=2.95,(B117&lt;3.25),(A117&lt;7.45),D117&gt;=1.75),0.004,IF(AND(G117&gt;=0.42,A117&gt;=6.45,B117&gt;=2.95,(B117&lt;3.25),(A117&lt;7.45),D117&gt;=1.75),0.019,"shouldnthappen")))))))))))))))))))))))))))))))))))</f>
        <v>0.013</v>
      </c>
      <c r="AB117" s="1" t="n">
        <f aca="false">+ 0.5</f>
        <v>0.5</v>
      </c>
    </row>
    <row r="118" customFormat="false" ht="13.8" hidden="false" customHeight="false" outlineLevel="0" collapsed="false">
      <c r="A118" s="11" t="n">
        <v>6.4</v>
      </c>
      <c r="B118" s="1" t="n">
        <v>3.2</v>
      </c>
      <c r="C118" s="1" t="n">
        <v>5.3</v>
      </c>
      <c r="D118" s="1" t="n">
        <v>2.3</v>
      </c>
      <c r="E118" s="1" t="s">
        <v>93</v>
      </c>
      <c r="F118" s="1" t="n">
        <v>3</v>
      </c>
      <c r="G118" s="1" t="n">
        <v>0.147872392321005</v>
      </c>
      <c r="H118" s="18" t="n">
        <v>10.9962742809206</v>
      </c>
      <c r="I118" s="1" t="n">
        <f aca="false">C118</f>
        <v>5.3</v>
      </c>
      <c r="J118" s="1" t="n">
        <f aca="false">SUM(M118:AB118)</f>
        <v>5.338</v>
      </c>
      <c r="K118" s="15" t="n">
        <f aca="false">1-SQRT(VAR(M118:AB118, I118)) / AVERAGE(M118:AB118)</f>
        <v>-2.81345125748214</v>
      </c>
      <c r="L118" s="1" t="n">
        <f aca="false">(J118-I118)/I118</f>
        <v>0.00716981132075477</v>
      </c>
      <c r="M118" s="1" t="n">
        <f aca="false">IF(AND((H118&lt;5.245),(D118&lt;0.8)),0.075,IF(AND(H118&gt;=5.245,(D118&lt;0.8)),0.279,IF(AND((D118&lt;1.45),D118&gt;=0.8),1.043,IF(AND(D118&gt;=1.45,D118&gt;=0.8),1.423,"shouldnthappen"))))</f>
        <v>1.423</v>
      </c>
      <c r="N118" s="1" t="n">
        <f aca="false">IF(AND((A118&lt;4.35),(D118&lt;0.8)),0.048,IF(AND(A118&gt;=4.35,(D118&lt;0.8)),0.198,IF(AND(F118&gt;=2.5,D118&gt;=0.8),1.048,IF(AND((A118&lt;5.15),(F118&lt;2.5),D118&gt;=0.8),0.321,IF(AND(A118&gt;=5.15,(F118&lt;2.5),D118&gt;=0.8),0.783,"shouldnthappen")))))</f>
        <v>1.048</v>
      </c>
      <c r="O118" s="1" t="n">
        <f aca="false">IF(AND((H118&lt;5.245),(D118&lt;0.8)),0.034,IF(AND((A118&lt;5.9),D118&gt;=0.8),0.489,IF(AND(A118&gt;=5.9,D118&gt;=0.8),0.721,IF(AND((A118&lt;4.35),H118&gt;=5.245,(D118&lt;0.8)),0.041,IF(AND(A118&gt;=4.35,H118&gt;=5.245,(D118&lt;0.8)),0.142,"shouldnthappen")))))</f>
        <v>0.721</v>
      </c>
      <c r="P118" s="1" t="n">
        <f aca="false">IF(AND((B118&lt;2.8),(D118&lt;1.15)),0.244,IF(AND((D118&lt;1.75),D118&gt;=1.15),0.396,IF(AND(D118&gt;=1.75,D118&gt;=1.15),0.554,IF(AND((A118&lt;5.05),B118&gt;=2.8,(D118&lt;1.15)),0.078,IF(AND((H118&lt;14.877),A118&gt;=5.05,B118&gt;=2.8,(D118&lt;1.15)),0.118,IF(AND(H118&gt;=14.877,A118&gt;=5.05,B118&gt;=2.8,(D118&lt;1.15)),0.027,"shouldnthappen"))))))</f>
        <v>0.554</v>
      </c>
      <c r="Q118" s="1" t="n">
        <f aca="false">IF(AND(D118&gt;=0.45,(D118&lt;1.15)),0.17,IF(AND(A118&gt;=7.1,D118&gt;=1.15),0.539,IF(AND((A118&lt;6.25),(A118&lt;7.1),D118&gt;=1.15),0.258,IF(AND(A118&gt;=6.25,(A118&lt;7.1),D118&gt;=1.15),0.344,IF(AND(G118&gt;=0.418,(A118&lt;5.05),(D118&lt;0.45),(D118&lt;1.15)),0.033,IF(AND((H118&lt;14.494),(G118&lt;0.418),(A118&lt;5.05),(D118&lt;0.45),(D118&lt;1.15)),0.061,IF(AND(H118&gt;=14.494,(G118&lt;0.418),(A118&lt;5.05),(D118&lt;0.45),(D118&lt;1.15)),0.015,IF(AND(H118&gt;=14.877,(B118&lt;3.85),A118&gt;=5.05,(D118&lt;0.45),(D118&lt;1.15)),0.023,IF(AND((B118&lt;4),B118&gt;=3.85,A118&gt;=5.05,(D118&lt;0.45),(D118&lt;1.15)),0.009,IF(AND(B118&gt;=4,B118&gt;=3.85,A118&gt;=5.05,(D118&lt;0.45),(D118&lt;1.15)),0.052,IF(AND((G118&lt;0.05),(H118&lt;14.877),(B118&lt;3.85),A118&gt;=5.05,(D118&lt;0.45),(D118&lt;1.15)),0.024,IF(AND(G118&gt;=0.05,(H118&lt;14.877),(B118&lt;3.85),A118&gt;=5.05,(D118&lt;0.45),(D118&lt;1.15)),0.091,"shouldnthappen"))))))))))))</f>
        <v>0.344</v>
      </c>
      <c r="R118" s="1" t="n">
        <f aca="false">IF(AND(A118&gt;=7.1,D118&gt;=0.8),0.401,IF(AND((A118&lt;4.5),(G118&lt;0.905),(D118&lt;0.8)),0.024,IF(AND((H118&lt;9.966),G118&gt;=0.905,(D118&lt;0.8)),0.094,IF(AND(H118&gt;=9.966,G118&gt;=0.905,(D118&lt;0.8)),0.026,IF(AND(D118&gt;=2.05,(A118&lt;7.1),D118&gt;=0.8),0.277,IF(AND((H118&lt;5.523),A118&gt;=4.5,(G118&lt;0.905),(D118&lt;0.8)),0.012,IF(AND(H118&gt;=5.523,A118&gt;=4.5,(G118&lt;0.905),(D118&lt;0.8)),0.049,IF(AND((A118&lt;5.3),(D118&lt;2.05),(A118&lt;7.1),D118&gt;=0.8),0.095,IF(AND(A118&gt;=5.3,(D118&lt;2.05),(A118&lt;7.1),D118&gt;=0.8),0.196,"shouldnthappen")))))))))</f>
        <v>0.277</v>
      </c>
      <c r="S118" s="1" t="n">
        <f aca="false">IF(AND(A118&gt;=7.1,D118&gt;=1.35),0.298,IF(AND(G118&gt;=0.905,(D118&lt;0.8),(D118&lt;1.35)),0.068,IF(AND(H118&gt;=9.386,D118&gt;=0.8,(D118&lt;1.35)),0.126,IF(AND((H118&lt;7.426),(H118&lt;9.386),D118&gt;=0.8,(D118&lt;1.35)),0.091,IF(AND((A118&lt;5.3),(G118&lt;0.905),(A118&lt;7.1),D118&gt;=1.35),0.063,IF(AND((D118&lt;2.05),G118&gt;=0.905,(A118&lt;7.1),D118&gt;=1.35),0.015,IF(AND(D118&gt;=2.05,G118&gt;=0.905,(A118&lt;7.1),D118&gt;=1.35),0.089,IF(AND((H118&lt;10.505),(H118&lt;14.344),(G118&lt;0.905),(D118&lt;0.8),(D118&lt;1.35)),0.035,IF(AND((A118&lt;4.85),H118&gt;=14.344,(G118&lt;0.905),(D118&lt;0.8),(D118&lt;1.35)),0.006,IF(AND((B118&lt;2.75),H118&gt;=7.426,(H118&lt;9.386),D118&gt;=0.8,(D118&lt;1.35)),0.021,IF(AND(B118&gt;=2.75,H118&gt;=7.426,(H118&lt;9.386),D118&gt;=0.8,(D118&lt;1.35)),-0.01,IF(AND((B118&lt;2.35),A118&gt;=5.3,(G118&lt;0.905),(A118&lt;7.1),D118&gt;=1.35),0.068,IF(AND(B118&gt;=2.35,A118&gt;=5.3,(G118&lt;0.905),(A118&lt;7.1),D118&gt;=1.35),0.181,IF(AND((H118&lt;11.731),H118&gt;=10.505,(H118&lt;14.344),(G118&lt;0.905),(D118&lt;0.8),(D118&lt;1.35)),0.004,IF(AND(H118&gt;=11.731,H118&gt;=10.505,(H118&lt;14.344),(G118&lt;0.905),(D118&lt;0.8),(D118&lt;1.35)),0.024,IF(AND((H118&lt;14.877),A118&gt;=4.85,H118&gt;=14.344,(G118&lt;0.905),(D118&lt;0.8),(D118&lt;1.35)),0.063,IF(AND(H118&gt;=14.877,A118&gt;=4.85,H118&gt;=14.344,(G118&lt;0.905),(D118&lt;0.8),(D118&lt;1.35)),0.012,"shouldnthappen")))))))))))))))))</f>
        <v>0.181</v>
      </c>
      <c r="T118" s="1" t="n">
        <f aca="false">IF(AND(D118&gt;=0.45,(A118&lt;5.65)),0.067,IF(AND(A118&gt;=7.25,A118&gt;=5.65),0.244,IF(AND((H118&lt;9.966),G118&gt;=0.905,(D118&lt;0.45),(A118&lt;5.65)),0.062,IF(AND(H118&gt;=9.966,G118&gt;=0.905,(D118&lt;0.45),(A118&lt;5.65)),0.012,IF(AND((G118&lt;0.948),D118&gt;=2.05,(A118&lt;7.25),A118&gt;=5.65),0.157,IF(AND(G118&gt;=0.948,D118&gt;=2.05,(A118&lt;7.25),A118&gt;=5.65),0.037,IF(AND(G118&gt;=0.422,(B118&lt;3.15),(G118&lt;0.905),(D118&lt;0.45),(A118&lt;5.65)),0.011,IF(AND((D118&lt;0.25),(G118&lt;0.422),(B118&lt;3.15),(G118&lt;0.905),(D118&lt;0.45),(A118&lt;5.65)),0.04,IF(AND(D118&gt;=0.25,(G118&lt;0.422),(B118&lt;3.15),(G118&lt;0.905),(D118&lt;0.45),(A118&lt;5.65)),0.009,IF(AND((A118&lt;4.85),(B118&lt;3.25),B118&gt;=3.15,(G118&lt;0.905),(D118&lt;0.45),(A118&lt;5.65)),0.008,IF(AND(A118&gt;=4.85,(B118&lt;3.25),B118&gt;=3.15,(G118&lt;0.905),(D118&lt;0.45),(A118&lt;5.65)),-0.017,IF(AND((D118&lt;0.25),B118&gt;=3.25,B118&gt;=3.15,(G118&lt;0.905),(D118&lt;0.45),(A118&lt;5.65)),0.022,IF(AND(D118&gt;=0.25,B118&gt;=3.25,B118&gt;=3.15,(G118&lt;0.905),(D118&lt;0.45),(A118&lt;5.65)),0.009,IF(AND((F118&lt;2.5),(H118&lt;7.692),(G118&lt;0.644),(D118&lt;2.05),(A118&lt;7.25),A118&gt;=5.65),0.018,IF(AND(F118&gt;=2.5,(H118&lt;7.692),(G118&lt;0.644),(D118&lt;2.05),(A118&lt;7.25),A118&gt;=5.65),0.068,IF(AND((B118&lt;2.35),H118&gt;=7.692,(G118&lt;0.644),(D118&lt;2.05),(A118&lt;7.25),A118&gt;=5.65),0.023,IF(AND(B118&gt;=2.35,H118&gt;=7.692,(G118&lt;0.644),(D118&lt;2.05),(A118&lt;7.25),A118&gt;=5.65),0.125,IF(AND((G118&lt;0.766),(G118&lt;0.85),G118&gt;=0.644,(D118&lt;2.05),(A118&lt;7.25),A118&gt;=5.65),0.055,IF(AND(G118&gt;=0.766,(G118&lt;0.85),G118&gt;=0.644,(D118&lt;2.05),(A118&lt;7.25),A118&gt;=5.65),-0,IF(AND((B118&lt;2.95),G118&gt;=0.85,G118&gt;=0.644,(D118&lt;2.05),(A118&lt;7.25),A118&gt;=5.65),0.098,IF(AND(B118&gt;=2.95,G118&gt;=0.85,G118&gt;=0.644,(D118&lt;2.05),(A118&lt;7.25),A118&gt;=5.65),0.013,"shouldnthappen")))))))))))))))))))))</f>
        <v>0.157</v>
      </c>
      <c r="U118" s="1" t="n">
        <f aca="false">IF(AND(A118&gt;=7.25,D118&gt;=1.25),0.186,IF(AND((G118&lt;0.13),D118&gt;=0.35,(D118&lt;1.25)),-0.004,IF(AND(H118&gt;=14.246,(H118&lt;14.344),(D118&lt;0.35),(D118&lt;1.25)),-0.002,IF(AND((A118&lt;4.85),H118&gt;=14.344,(D118&lt;0.35),(D118&lt;1.25)),0.004,IF(AND(G118&gt;=0.446,(G118&lt;0.644),(A118&lt;7.25),D118&gt;=1.25),0.138,IF(AND(A118&gt;=5.45,(H118&lt;14.246),(H118&lt;14.344),(D118&lt;0.35),(D118&lt;1.25)),0.001,IF(AND((H118&lt;14.877),A118&gt;=4.85,H118&gt;=14.344,(D118&lt;0.35),(D118&lt;1.25)),0.035,IF(AND(H118&gt;=14.877,A118&gt;=4.85,H118&gt;=14.344,(D118&lt;0.35),(D118&lt;1.25)),0.007,IF(AND((B118&lt;3.35),H118&gt;=9.448,G118&gt;=0.13,D118&gt;=0.35,(D118&lt;1.25)),0.053,IF(AND(B118&gt;=3.35,H118&gt;=9.448,G118&gt;=0.13,D118&gt;=0.35,(D118&lt;1.25)),0.017,IF(AND((G118&lt;0.44),(G118&lt;0.446),(G118&lt;0.644),(A118&lt;7.25),D118&gt;=1.25),0.079,IF(AND(G118&gt;=0.44,(G118&lt;0.446),(G118&lt;0.644),(A118&lt;7.25),D118&gt;=1.25),0.02,IF(AND((A118&lt;5.95),(G118&lt;0.724),G118&gt;=0.644,(A118&lt;7.25),D118&gt;=1.25),-0.018,IF(AND(A118&gt;=5.95,(G118&lt;0.724),G118&gt;=0.644,(A118&lt;7.25),D118&gt;=1.25),0.027,IF(AND(A118&gt;=6.15,G118&gt;=0.724,G118&gt;=0.644,(A118&lt;7.25),D118&gt;=1.25),0.093,IF(AND((A118&lt;5.05),(A118&lt;5.45),(H118&lt;14.246),(H118&lt;14.344),(D118&lt;0.35),(D118&lt;1.25)),0.011,IF(AND(A118&gt;=5.05,(A118&lt;5.45),(H118&lt;14.246),(H118&lt;14.344),(D118&lt;0.35),(D118&lt;1.25)),0.021,IF(AND((A118&lt;5.4),(B118&lt;3.15),(H118&lt;9.448),G118&gt;=0.13,D118&gt;=0.35,(D118&lt;1.25)),0.007,IF(AND(A118&gt;=5.4,(B118&lt;3.15),(H118&lt;9.448),G118&gt;=0.13,D118&gt;=0.35,(D118&lt;1.25)),-0.011,IF(AND((B118&lt;3.75),B118&gt;=3.15,(H118&lt;9.448),G118&gt;=0.13,D118&gt;=0.35,(D118&lt;1.25)),0.012,IF(AND(B118&gt;=3.75,B118&gt;=3.15,(H118&lt;9.448),G118&gt;=0.13,D118&gt;=0.35,(D118&lt;1.25)),0.046,IF(AND((A118&lt;5.9),(A118&lt;6.15),G118&gt;=0.724,G118&gt;=0.644,(A118&lt;7.25),D118&gt;=1.25),0.06,IF(AND(A118&gt;=5.9,(A118&lt;6.15),G118&gt;=0.724,G118&gt;=0.644,(A118&lt;7.25),D118&gt;=1.25),0.005,"shouldnthappen")))))))))))))))))))))))</f>
        <v>0.079</v>
      </c>
      <c r="V118" s="1" t="n">
        <f aca="false">IF(AND(H118&gt;=15.155,(D118&lt;1.55)),0.084,IF(AND(A118&gt;=7.25,D118&gt;=1.55),0.141,IF(AND((G118&lt;0.043),D118&gt;=1.05,(H118&lt;15.155),(D118&lt;1.55)),-0.007,IF(AND(D118&gt;=1.85,G118&gt;=0.755,(A118&lt;7.25),D118&gt;=1.55),0.051,IF(AND((H118&lt;9.966),G118&gt;=0.905,(D118&lt;1.05),(H118&lt;15.155),(D118&lt;1.55)),0.043,IF(AND(H118&gt;=9.966,G118&gt;=0.905,(D118&lt;1.05),(H118&lt;15.155),(D118&lt;1.55)),0.007,IF(AND((G118&lt;0.278),(G118&lt;0.361),(G118&lt;0.755),(A118&lt;7.25),D118&gt;=1.55),0.08,IF(AND((A118&lt;5.8),G118&gt;=0.361,(G118&lt;0.755),(A118&lt;7.25),D118&gt;=1.55),0.019,IF(AND((A118&lt;6.05),(D118&lt;1.85),G118&gt;=0.755,(A118&lt;7.25),D118&gt;=1.55),0.01,IF(AND(A118&gt;=6.05,(D118&lt;1.85),G118&gt;=0.755,(A118&lt;7.25),D118&gt;=1.55),0.002,IF(AND((G118&lt;0.486),(B118&lt;3.15),(G118&lt;0.905),(D118&lt;1.05),(H118&lt;15.155),(D118&lt;1.55)),0.026,IF(AND(G118&gt;=0.486,(B118&lt;3.15),(G118&lt;0.905),(D118&lt;1.05),(H118&lt;15.155),(D118&lt;1.55)),0.001,IF(AND((B118&lt;3.25),B118&gt;=3.15,(G118&lt;0.905),(D118&lt;1.05),(H118&lt;15.155),(D118&lt;1.55)),-0.003,IF(AND(B118&gt;=3.25,B118&gt;=3.15,(G118&lt;0.905),(D118&lt;1.05),(H118&lt;15.155),(D118&lt;1.55)),0.012,IF(AND((H118&lt;7.426),(H118&lt;8.769),G118&gt;=0.043,D118&gt;=1.05,(H118&lt;15.155),(D118&lt;1.55)),0.041,IF(AND(H118&gt;=7.426,(H118&lt;8.769),G118&gt;=0.043,D118&gt;=1.05,(H118&lt;15.155),(D118&lt;1.55)),-0.008,IF(AND((H118&lt;10.696),H118&gt;=8.769,G118&gt;=0.043,D118&gt;=1.05,(H118&lt;15.155),(D118&lt;1.55)),0.069,IF(AND(H118&gt;=10.696,H118&gt;=8.769,G118&gt;=0.043,D118&gt;=1.05,(H118&lt;15.155),(D118&lt;1.55)),0.033,IF(AND((D118&lt;2.2),G118&gt;=0.278,(G118&lt;0.361),(G118&lt;0.755),(A118&lt;7.25),D118&gt;=1.55),0.022,IF(AND(D118&gt;=2.2,G118&gt;=0.278,(G118&lt;0.361),(G118&lt;0.755),(A118&lt;7.25),D118&gt;=1.55),-0.027,IF(AND((H118&lt;12.626),A118&gt;=5.8,G118&gt;=0.361,(G118&lt;0.755),(A118&lt;7.25),D118&gt;=1.55),0.126,IF(AND(H118&gt;=12.626,A118&gt;=5.8,G118&gt;=0.361,(G118&lt;0.755),(A118&lt;7.25),D118&gt;=1.55),0.065,"shouldnthappen"))))))))))))))))))))))</f>
        <v>0.08</v>
      </c>
      <c r="W118" s="1" t="n">
        <f aca="false">IF(AND(H118&gt;=15.155,(D118&lt;1.55)),0.064,IF(AND(A118&gt;=7.45,D118&gt;=1.55),0.115,IF(AND(B118&gt;=3.15,(H118&lt;10.257),(A118&lt;7.45),D118&gt;=1.55),0.097,IF(AND((A118&lt;4.85),H118&gt;=14.344,(D118&lt;0.35),(H118&lt;15.155),(D118&lt;1.55)),0.003,IF(AND(A118&gt;=6.05,(G118&lt;0.169),D118&gt;=0.35,(H118&lt;15.155),(D118&lt;1.55)),-0.008,IF(AND((G118&lt;0.181),G118&gt;=0.169,D118&gt;=0.35,(H118&lt;15.155),(D118&lt;1.55)),0.065,IF(AND(B118&gt;=3.05,(B118&lt;3.15),(H118&lt;10.257),(A118&lt;7.45),D118&gt;=1.55),-0.023,IF(AND(H118&gt;=11.854,(G118&lt;0.613),H118&gt;=10.257,(A118&lt;7.45),D118&gt;=1.55),0.068,IF(AND((D118&lt;0.25),(B118&lt;3.15),(H118&lt;14.344),(D118&lt;0.35),(H118&lt;15.155),(D118&lt;1.55)),0.014,IF(AND(D118&gt;=0.25,(B118&lt;3.15),(H118&lt;14.344),(D118&lt;0.35),(H118&lt;15.155),(D118&lt;1.55)),0.002,IF(AND((A118&lt;5.05),B118&gt;=3.15,(H118&lt;14.344),(D118&lt;0.35),(H118&lt;15.155),(D118&lt;1.55)),-0.001,IF(AND(A118&gt;=5.05,B118&gt;=3.15,(H118&lt;14.344),(D118&lt;0.35),(H118&lt;15.155),(D118&lt;1.55)),0.009,IF(AND((H118&lt;14.877),A118&gt;=4.85,H118&gt;=14.344,(D118&lt;0.35),(H118&lt;15.155),(D118&lt;1.55)),0.023,IF(AND(H118&gt;=14.877,A118&gt;=4.85,H118&gt;=14.344,(D118&lt;0.35),(H118&lt;15.155),(D118&lt;1.55)),0.004,IF(AND((H118&lt;13.602),(A118&lt;6.05),(G118&lt;0.169),D118&gt;=0.35,(H118&lt;15.155),(D118&lt;1.55)),0.023,IF(AND(H118&gt;=13.602,(A118&lt;6.05),(G118&lt;0.169),D118&gt;=0.35,(H118&lt;15.155),(D118&lt;1.55)),-0.006,IF(AND((B118&lt;2.95),G118&gt;=0.181,G118&gt;=0.169,D118&gt;=0.35,(H118&lt;15.155),(D118&lt;1.55)),0.019,IF(AND(B118&gt;=2.95,G118&gt;=0.181,G118&gt;=0.169,D118&gt;=0.35,(H118&lt;15.155),(D118&lt;1.55)),0.034,IF(AND((A118&lt;5.35),(B118&lt;3.05),(B118&lt;3.15),(H118&lt;10.257),(A118&lt;7.45),D118&gt;=1.55),0.009,IF(AND(A118&gt;=5.35,(B118&lt;3.05),(B118&lt;3.15),(H118&lt;10.257),(A118&lt;7.45),D118&gt;=1.55),0.058,IF(AND((B118&lt;2.9),(H118&lt;11.854),(G118&lt;0.613),H118&gt;=10.257,(A118&lt;7.45),D118&gt;=1.55),0.037,IF(AND(B118&gt;=2.9,(H118&lt;11.854),(G118&lt;0.613),H118&gt;=10.257,(A118&lt;7.45),D118&gt;=1.55),-0.005,IF(AND((A118&lt;6.4),(G118&lt;0.711),G118&gt;=0.613,H118&gt;=10.257,(A118&lt;7.45),D118&gt;=1.55),0.001,IF(AND(A118&gt;=6.4,(G118&lt;0.711),G118&gt;=0.613,H118&gt;=10.257,(A118&lt;7.45),D118&gt;=1.55),-0.002,IF(AND((D118&lt;1.9),G118&gt;=0.711,G118&gt;=0.613,H118&gt;=10.257,(A118&lt;7.45),D118&gt;=1.55),0.007,IF(AND(D118&gt;=1.9,G118&gt;=0.711,G118&gt;=0.613,H118&gt;=10.257,(A118&lt;7.45),D118&gt;=1.55),0.023,"shouldnthappen"))))))))))))))))))))))))))</f>
        <v>-0.005</v>
      </c>
      <c r="X118" s="1" t="n">
        <f aca="false">IF(AND(H118&gt;=15.155,(F118&lt;2.5)),0.049,IF(AND(A118&gt;=7.45,F118&gt;=2.5),0.089,IF(AND((G118&lt;0.107),(G118&lt;0.364),(A118&lt;7.45),F118&gt;=2.5),0.055,IF(AND(A118&gt;=5.75,(G118&lt;0.572),(D118&lt;1.25),(H118&lt;15.155),(F118&lt;2.5)),-0.018,IF(AND((A118&lt;5.7),(H118&lt;12.626),G118&gt;=0.364,(A118&lt;7.45),F118&gt;=2.5),0.012,IF(AND(A118&gt;=5.7,(H118&lt;12.626),G118&gt;=0.364,(A118&lt;7.45),F118&gt;=2.5),0.065,IF(AND((G118&lt;0.628),H118&gt;=12.626,G118&gt;=0.364,(A118&lt;7.45),F118&gt;=2.5),0.047,IF(AND((G118&lt;0.545),(A118&lt;5.75),(G118&lt;0.572),(D118&lt;1.25),(H118&lt;15.155),(F118&lt;2.5)),0.007,IF(AND(G118&gt;=0.545,(A118&lt;5.75),(G118&lt;0.572),(D118&lt;1.25),(H118&lt;15.155),(F118&lt;2.5)),-0.009,IF(AND((D118&lt;0.3),(H118&lt;11.788),G118&gt;=0.572,(D118&lt;1.25),(H118&lt;15.155),(F118&lt;2.5)),0.01,IF(AND(D118&gt;=0.3,(H118&lt;11.788),G118&gt;=0.572,(D118&lt;1.25),(H118&lt;15.155),(F118&lt;2.5)),0.03,IF(AND((A118&lt;4.75),H118&gt;=11.788,G118&gt;=0.572,(D118&lt;1.25),(H118&lt;15.155),(F118&lt;2.5)),0.001,IF(AND(A118&gt;=4.75,H118&gt;=11.788,G118&gt;=0.572,(D118&lt;1.25),(H118&lt;15.155),(F118&lt;2.5)),0.01,IF(AND((A118&lt;5.5),(A118&lt;6.15),(G118&lt;0.652),D118&gt;=1.25,(H118&lt;15.155),(F118&lt;2.5)),0.014,IF(AND(A118&gt;=5.5,(A118&lt;6.15),(G118&lt;0.652),D118&gt;=1.25,(H118&lt;15.155),(F118&lt;2.5)),0.049,IF(AND((H118&lt;12.206),A118&gt;=6.15,(G118&lt;0.652),D118&gt;=1.25,(H118&lt;15.155),(F118&lt;2.5)),-0.009,IF(AND(H118&gt;=12.206,A118&gt;=6.15,(G118&lt;0.652),D118&gt;=1.25,(H118&lt;15.155),(F118&lt;2.5)),0.021,IF(AND((A118&lt;5.55),(A118&lt;6.2),G118&gt;=0.652,D118&gt;=1.25,(H118&lt;15.155),(F118&lt;2.5)),0.011,IF(AND(A118&gt;=5.55,(A118&lt;6.2),G118&gt;=0.652,D118&gt;=1.25,(H118&lt;15.155),(F118&lt;2.5)),-0.019,IF(AND((B118&lt;3.2),A118&gt;=6.2,G118&gt;=0.652,D118&gt;=1.25,(H118&lt;15.155),(F118&lt;2.5)),0.025,IF(AND(B118&gt;=3.2,A118&gt;=6.2,G118&gt;=0.652,D118&gt;=1.25,(H118&lt;15.155),(F118&lt;2.5)),0.001,IF(AND((G118&lt;0.183),(G118&lt;0.301),G118&gt;=0.107,(G118&lt;0.364),(A118&lt;7.45),F118&gt;=2.5),-0.009,IF(AND(G118&gt;=0.183,(G118&lt;0.301),G118&gt;=0.107,(G118&lt;0.364),(A118&lt;7.45),F118&gt;=2.5),0.022,IF(AND((D118&lt;2.2),G118&gt;=0.301,G118&gt;=0.107,(G118&lt;0.364),(A118&lt;7.45),F118&gt;=2.5),0.004,IF(AND(D118&gt;=2.2,G118&gt;=0.301,G118&gt;=0.107,(G118&lt;0.364),(A118&lt;7.45),F118&gt;=2.5),-0.02,IF(AND((G118&lt;0.787),G118&gt;=0.628,H118&gt;=12.626,G118&gt;=0.364,(A118&lt;7.45),F118&gt;=2.5),-0.001,IF(AND(G118&gt;=0.787,G118&gt;=0.628,H118&gt;=12.626,G118&gt;=0.364,(A118&lt;7.45),F118&gt;=2.5),0.016,"shouldnthappen")))))))))))))))))))))))))))</f>
        <v>-0.009</v>
      </c>
      <c r="Y118" s="1" t="n">
        <f aca="false">IF(AND(H118&gt;=15.155,(D118&lt;1.55)),0.037,IF(AND(D118&gt;=2.45,(A118&lt;7.45),D118&gt;=1.55),0.054,IF(AND((A118&lt;7.8),A118&gt;=7.45,D118&gt;=1.55),0.078,IF(AND(A118&gt;=7.8,A118&gt;=7.45,D118&gt;=1.55),0.021,IF(AND(A118&gt;=6.2,G118&gt;=0.68,D118&gt;=1.25,(H118&lt;15.155),(D118&lt;1.55)),0.019,IF(AND((B118&lt;2.65),(A118&lt;4.95),(G118&lt;0.572),(D118&lt;1.25),(H118&lt;15.155),(D118&lt;1.55)),0.021,IF(AND(B118&gt;=2.65,(A118&lt;4.95),(G118&lt;0.572),(D118&lt;1.25),(H118&lt;15.155),(D118&lt;1.55)),0.006,IF(AND((H118&lt;14.344),A118&gt;=4.95,(G118&lt;0.572),(D118&lt;1.25),(H118&lt;15.155),(D118&lt;1.55)),-0.005,IF(AND(H118&gt;=14.344,A118&gt;=4.95,(G118&lt;0.572),(D118&lt;1.25),(H118&lt;15.155),(D118&lt;1.55)),0.013,IF(AND((G118&lt;0.833),(H118&lt;11.788),G118&gt;=0.572,(D118&lt;1.25),(H118&lt;15.155),(D118&lt;1.55)),0.009,IF(AND(G118&gt;=0.833,(H118&lt;11.788),G118&gt;=0.572,(D118&lt;1.25),(H118&lt;15.155),(D118&lt;1.55)),0.024,IF(AND((A118&lt;4.75),H118&gt;=11.788,G118&gt;=0.572,(D118&lt;1.25),(H118&lt;15.155),(D118&lt;1.55)),0.001,IF(AND(A118&gt;=4.75,H118&gt;=11.788,G118&gt;=0.572,(D118&lt;1.25),(H118&lt;15.155),(D118&lt;1.55)),0.008,IF(AND((A118&lt;5.65),(A118&lt;6.15),(G118&lt;0.68),D118&gt;=1.25,(H118&lt;15.155),(D118&lt;1.55)),0.017,IF(AND(A118&gt;=5.65,(A118&lt;6.15),(G118&lt;0.68),D118&gt;=1.25,(H118&lt;15.155),(D118&lt;1.55)),0.039,IF(AND((G118&lt;0.436),A118&gt;=6.15,(G118&lt;0.68),D118&gt;=1.25,(H118&lt;15.155),(D118&lt;1.55)),-0.004,IF(AND(G118&gt;=0.436,A118&gt;=6.15,(G118&lt;0.68),D118&gt;=1.25,(H118&lt;15.155),(D118&lt;1.55)),0.022,IF(AND((A118&lt;5.55),(A118&lt;6.2),G118&gt;=0.68,D118&gt;=1.25,(H118&lt;15.155),(D118&lt;1.55)),0.009,IF(AND(A118&gt;=5.55,(A118&lt;6.2),G118&gt;=0.68,D118&gt;=1.25,(H118&lt;15.155),(D118&lt;1.55)),-0.016,IF(AND((G118&lt;0.107),(G118&lt;0.361),(G118&lt;0.613),(D118&lt;2.45),(A118&lt;7.45),D118&gt;=1.55),0.042,IF(AND(G118&gt;=0.107,(G118&lt;0.361),(G118&lt;0.613),(D118&lt;2.45),(A118&lt;7.45),D118&gt;=1.55),0.002,IF(AND((D118&lt;2.35),G118&gt;=0.361,(G118&lt;0.613),(D118&lt;2.45),(A118&lt;7.45),D118&gt;=1.55),0.051,IF(AND(D118&gt;=2.35,G118&gt;=0.361,(G118&lt;0.613),(D118&lt;2.45),(A118&lt;7.45),D118&gt;=1.55),0.016,IF(AND((A118&lt;6.4),(G118&lt;0.711),G118&gt;=0.613,(D118&lt;2.45),(A118&lt;7.45),D118&gt;=1.55),0.001,IF(AND(A118&gt;=6.4,(G118&lt;0.711),G118&gt;=0.613,(D118&lt;2.45),(A118&lt;7.45),D118&gt;=1.55),-0.002,IF(AND((B118&lt;2.95),G118&gt;=0.711,G118&gt;=0.613,(D118&lt;2.45),(A118&lt;7.45),D118&gt;=1.55),0.023,IF(AND(B118&gt;=2.95,G118&gt;=0.711,G118&gt;=0.613,(D118&lt;2.45),(A118&lt;7.45),D118&gt;=1.55),0.01,"shouldnthappen")))))))))))))))))))))))))))</f>
        <v>0.002</v>
      </c>
      <c r="Z118" s="1" t="n">
        <f aca="false">IF(AND(A118&gt;=7.45,D118&gt;=1.75),0.056,IF(AND(H118&gt;=15.059,A118&gt;=5.55,(D118&lt;1.75)),0.028,IF(AND((D118&lt;0.35),G118&gt;=0.905,(A118&lt;5.55),(D118&lt;1.75)),0.005,IF(AND(D118&gt;=0.35,G118&gt;=0.905,(A118&lt;5.55),(D118&lt;1.75)),0.026,IF(AND((H118&lt;8.711),D118&gt;=2.45,(A118&lt;7.45),D118&gt;=1.75),0.011,IF(AND(H118&gt;=8.711,D118&gt;=2.45,(A118&lt;7.45),D118&gt;=1.75),0.049,IF(AND((G118&lt;0.107),(G118&lt;0.487),(D118&lt;2.45),(A118&lt;7.45),D118&gt;=1.75),0.032,IF(AND((H118&lt;10.915),(A118&lt;4.5),(B118&lt;3.15),(G118&lt;0.905),(A118&lt;5.55),(D118&lt;1.75)),-0.001,IF(AND(H118&gt;=10.915,(A118&lt;4.5),(B118&lt;3.15),(G118&lt;0.905),(A118&lt;5.55),(D118&lt;1.75)),0.003,IF(AND((A118&lt;5.05),A118&gt;=4.5,(B118&lt;3.15),(G118&lt;0.905),(A118&lt;5.55),(D118&lt;1.75)),0.015,IF(AND(A118&gt;=5.05,A118&gt;=4.5,(B118&lt;3.15),(G118&lt;0.905),(A118&lt;5.55),(D118&lt;1.75)),0.006,IF(AND((G118&lt;0.05),(G118&lt;0.091),B118&gt;=3.15,(G118&lt;0.905),(A118&lt;5.55),(D118&lt;1.75)),0.001,IF(AND(G118&gt;=0.05,(G118&lt;0.091),B118&gt;=3.15,(G118&lt;0.905),(A118&lt;5.55),(D118&lt;1.75)),0.008,IF(AND((G118&lt;0.587),G118&gt;=0.091,B118&gt;=3.15,(G118&lt;0.905),(A118&lt;5.55),(D118&lt;1.75)),-0.003,IF(AND(G118&gt;=0.587,G118&gt;=0.091,B118&gt;=3.15,(G118&lt;0.905),(A118&lt;5.55),(D118&lt;1.75)),0.004,IF(AND((F118&lt;2.5),(B118&lt;2.85),(G118&lt;0.419),(H118&lt;15.059),A118&gt;=5.55,(D118&lt;1.75)),0.041,IF(AND(F118&gt;=2.5,(B118&lt;2.85),(G118&lt;0.419),(H118&lt;15.059),A118&gt;=5.55,(D118&lt;1.75)),0.015,IF(AND((G118&lt;0.164),B118&gt;=2.85,(G118&lt;0.419),(H118&lt;15.059),A118&gt;=5.55,(D118&lt;1.75)),0.01,IF(AND(G118&gt;=0.164,B118&gt;=2.85,(G118&lt;0.419),(H118&lt;15.059),A118&gt;=5.55,(D118&lt;1.75)),-0.001,IF(AND((B118&lt;2.55),(B118&lt;2.95),G118&gt;=0.419,(H118&lt;15.059),A118&gt;=5.55,(D118&lt;1.75)),0.014,IF(AND(B118&gt;=2.55,(B118&lt;2.95),G118&gt;=0.419,(H118&lt;15.059),A118&gt;=5.55,(D118&lt;1.75)),-0.013,IF(AND((D118&lt;1.55),B118&gt;=2.95,G118&gt;=0.419,(H118&lt;15.059),A118&gt;=5.55,(D118&lt;1.75)),0.023,IF(AND(D118&gt;=1.55,B118&gt;=2.95,G118&gt;=0.419,(H118&lt;15.059),A118&gt;=5.55,(D118&lt;1.75)),0.005,IF(AND((H118&lt;13.278),G118&gt;=0.107,(G118&lt;0.487),(D118&lt;2.45),(A118&lt;7.45),D118&gt;=1.75),-0.009,IF(AND(H118&gt;=13.278,G118&gt;=0.107,(G118&lt;0.487),(D118&lt;2.45),(A118&lt;7.45),D118&gt;=1.75),0.017,IF(AND((D118&lt;2.35),(G118&lt;0.571),G118&gt;=0.487,(D118&lt;2.45),(A118&lt;7.45),D118&gt;=1.75),0.053,IF(AND(D118&gt;=2.35,(G118&lt;0.571),G118&gt;=0.487,(D118&lt;2.45),(A118&lt;7.45),D118&gt;=1.75),0.009,IF(AND((G118&lt;0.779),G118&gt;=0.571,G118&gt;=0.487,(D118&lt;2.45),(A118&lt;7.45),D118&gt;=1.75),0.006,IF(AND(G118&gt;=0.779,G118&gt;=0.571,G118&gt;=0.487,(D118&lt;2.45),(A118&lt;7.45),D118&gt;=1.75),0.016,"shouldnthappen")))))))))))))))))))))))))))))</f>
        <v>-0.009</v>
      </c>
      <c r="AA118" s="1" t="n">
        <f aca="false">IF(AND((A118&lt;7.8),A118&gt;=7.45,D118&gt;=1.75),0.051,IF(AND(A118&gt;=7.8,A118&gt;=7.45,D118&gt;=1.75),0.01,IF(AND(B118&gt;=3.35,B118&gt;=3.25,(A118&lt;7.45),D118&gt;=1.75),0.016,IF(AND((H118&lt;8.308),(D118&lt;0.15),(H118&lt;13.655),(D118&lt;0.35),(D118&lt;1.75)),0.009,IF(AND((H118&lt;14.529),(G118&lt;0.293),H118&gt;=13.655,(D118&lt;0.35),(D118&lt;1.75)),0.011,IF(AND(H118&gt;=14.529,(G118&lt;0.293),H118&gt;=13.655,(D118&lt;0.35),(D118&lt;1.75)),0.001,IF(AND(D118&gt;=0.25,G118&gt;=0.293,H118&gt;=13.655,(D118&lt;0.35),(D118&lt;1.75)),-0.004,IF(AND(H118&gt;=10.635,(H118&lt;10.696),(H118&lt;13.906),D118&gt;=0.35,(D118&lt;1.75)),0.036,IF(AND(G118&gt;=0.833,H118&gt;=10.696,(H118&lt;13.906),D118&gt;=0.35,(D118&lt;1.75)),0.016,IF(AND((A118&lt;6.65),(G118&lt;0.247),H118&gt;=13.906,D118&gt;=0.35,(D118&lt;1.75)),-0.008,IF(AND(A118&gt;=6.65,(G118&lt;0.247),H118&gt;=13.906,D118&gt;=0.35,(D118&lt;1.75)),0.011,IF(AND((B118&lt;2.45),G118&gt;=0.247,H118&gt;=13.906,D118&gt;=0.35,(D118&lt;1.75)),0,IF(AND((D118&lt;1.85),(B118&lt;2.95),(B118&lt;3.25),(A118&lt;7.45),D118&gt;=1.75),0.033,IF(AND((G118&lt;0.428),(B118&lt;3.35),B118&gt;=3.25,(A118&lt;7.45),D118&gt;=1.75),0.009,IF(AND(G118&gt;=0.428,(B118&lt;3.35),B118&gt;=3.25,(A118&lt;7.45),D118&gt;=1.75),0.042,IF(AND((A118&lt;4.6),H118&gt;=8.308,(D118&lt;0.15),(H118&lt;13.655),(D118&lt;0.35),(D118&lt;1.75)),0.003,IF(AND(A118&gt;=4.6,H118&gt;=8.308,(D118&lt;0.15),(H118&lt;13.655),(D118&lt;0.35),(D118&lt;1.75)),0,IF(AND((H118&lt;8.834),(A118&lt;5.05),D118&gt;=0.15,(H118&lt;13.655),(D118&lt;0.35),(D118&lt;1.75)),0.002,IF(AND(H118&gt;=8.834,(A118&lt;5.05),D118&gt;=0.15,(H118&lt;13.655),(D118&lt;0.35),(D118&lt;1.75)),-0.008,IF(AND((A118&lt;5.45),A118&gt;=5.05,D118&gt;=0.15,(H118&lt;13.655),(D118&lt;0.35),(D118&lt;1.75)),0.003,IF(AND(A118&gt;=5.45,A118&gt;=5.05,D118&gt;=0.15,(H118&lt;13.655),(D118&lt;0.35),(D118&lt;1.75)),-0.002,IF(AND((A118&lt;5.3),(D118&lt;0.25),G118&gt;=0.293,H118&gt;=13.655,(D118&lt;0.35),(D118&lt;1.75)),0.007,IF(AND(A118&gt;=5.3,(D118&lt;0.25),G118&gt;=0.293,H118&gt;=13.655,(D118&lt;0.35),(D118&lt;1.75)),0.001,IF(AND((H118&lt;7.309),(H118&lt;10.635),(H118&lt;10.696),(H118&lt;13.906),D118&gt;=0.35,(D118&lt;1.75)),0.014,IF(AND(H118&gt;=7.309,(H118&lt;10.635),(H118&lt;10.696),(H118&lt;13.906),D118&gt;=0.35,(D118&lt;1.75)),0.006,IF(AND((H118&lt;12.093),(G118&lt;0.833),H118&gt;=10.696,(H118&lt;13.906),D118&gt;=0.35,(D118&lt;1.75)),-0.01,IF(AND(H118&gt;=12.093,(G118&lt;0.833),H118&gt;=10.696,(H118&lt;13.906),D118&gt;=0.35,(D118&lt;1.75)),0.004,IF(AND((G118&lt;0.823),B118&gt;=2.45,G118&gt;=0.247,H118&gt;=13.906,D118&gt;=0.35,(D118&lt;1.75)),0.026,IF(AND(G118&gt;=0.823,B118&gt;=2.45,G118&gt;=0.247,H118&gt;=13.906,D118&gt;=0.35,(D118&lt;1.75)),0.006,IF(AND((H118&lt;11.121),D118&gt;=1.85,(B118&lt;2.95),(B118&lt;3.25),(A118&lt;7.45),D118&gt;=1.75),0.013,IF(AND(H118&gt;=11.121,D118&gt;=1.85,(B118&lt;2.95),(B118&lt;3.25),(A118&lt;7.45),D118&gt;=1.75),0.005,IF(AND((A118&lt;6.05),(A118&lt;6.45),B118&gt;=2.95,(B118&lt;3.25),(A118&lt;7.45),D118&gt;=1.75),0.001,IF(AND(A118&gt;=6.05,(A118&lt;6.45),B118&gt;=2.95,(B118&lt;3.25),(A118&lt;7.45),D118&gt;=1.75),-0.005,IF(AND((G118&lt;0.42),A118&gt;=6.45,B118&gt;=2.95,(B118&lt;3.25),(A118&lt;7.45),D118&gt;=1.75),0.004,IF(AND(G118&gt;=0.42,A118&gt;=6.45,B118&gt;=2.95,(B118&lt;3.25),(A118&lt;7.45),D118&gt;=1.75),0.019,"shouldnthappen")))))))))))))))))))))))))))))))))))</f>
        <v>-0.005</v>
      </c>
      <c r="AB118" s="1" t="n">
        <f aca="false">+ 0.5</f>
        <v>0.5</v>
      </c>
    </row>
    <row r="119" customFormat="false" ht="13.8" hidden="false" customHeight="false" outlineLevel="0" collapsed="false">
      <c r="A119" s="11" t="n">
        <v>6.5</v>
      </c>
      <c r="B119" s="1" t="n">
        <v>3</v>
      </c>
      <c r="C119" s="1" t="n">
        <v>5.5</v>
      </c>
      <c r="D119" s="1" t="n">
        <v>1.8</v>
      </c>
      <c r="E119" s="1" t="s">
        <v>93</v>
      </c>
      <c r="F119" s="1" t="n">
        <v>3</v>
      </c>
      <c r="G119" s="1" t="n">
        <v>0.00120320729911327</v>
      </c>
      <c r="H119" s="18" t="n">
        <v>9.23519148118794</v>
      </c>
      <c r="I119" s="1" t="n">
        <f aca="false">C119</f>
        <v>5.5</v>
      </c>
      <c r="J119" s="1" t="n">
        <f aca="false">SUM(M119:AB119)</f>
        <v>5.442</v>
      </c>
      <c r="K119" s="15" t="n">
        <f aca="false">1-SQRT(VAR(M119:AB119, I119)) / AVERAGE(M119:AB119)</f>
        <v>-2.86388963055037</v>
      </c>
      <c r="L119" s="1" t="n">
        <f aca="false">(J119-I119)/I119</f>
        <v>-0.0105454545454545</v>
      </c>
      <c r="M119" s="1" t="n">
        <f aca="false">IF(AND((H119&lt;5.245),(D119&lt;0.8)),0.075,IF(AND(H119&gt;=5.245,(D119&lt;0.8)),0.279,IF(AND((D119&lt;1.45),D119&gt;=0.8),1.043,IF(AND(D119&gt;=1.45,D119&gt;=0.8),1.423,"shouldnthappen"))))</f>
        <v>1.423</v>
      </c>
      <c r="N119" s="1" t="n">
        <f aca="false">IF(AND((A119&lt;4.35),(D119&lt;0.8)),0.048,IF(AND(A119&gt;=4.35,(D119&lt;0.8)),0.198,IF(AND(F119&gt;=2.5,D119&gt;=0.8),1.048,IF(AND((A119&lt;5.15),(F119&lt;2.5),D119&gt;=0.8),0.321,IF(AND(A119&gt;=5.15,(F119&lt;2.5),D119&gt;=0.8),0.783,"shouldnthappen")))))</f>
        <v>1.048</v>
      </c>
      <c r="O119" s="1" t="n">
        <f aca="false">IF(AND((H119&lt;5.245),(D119&lt;0.8)),0.034,IF(AND((A119&lt;5.9),D119&gt;=0.8),0.489,IF(AND(A119&gt;=5.9,D119&gt;=0.8),0.721,IF(AND((A119&lt;4.35),H119&gt;=5.245,(D119&lt;0.8)),0.041,IF(AND(A119&gt;=4.35,H119&gt;=5.245,(D119&lt;0.8)),0.142,"shouldnthappen")))))</f>
        <v>0.721</v>
      </c>
      <c r="P119" s="1" t="n">
        <f aca="false">IF(AND((B119&lt;2.8),(D119&lt;1.15)),0.244,IF(AND((D119&lt;1.75),D119&gt;=1.15),0.396,IF(AND(D119&gt;=1.75,D119&gt;=1.15),0.554,IF(AND((A119&lt;5.05),B119&gt;=2.8,(D119&lt;1.15)),0.078,IF(AND((H119&lt;14.877),A119&gt;=5.05,B119&gt;=2.8,(D119&lt;1.15)),0.118,IF(AND(H119&gt;=14.877,A119&gt;=5.05,B119&gt;=2.8,(D119&lt;1.15)),0.027,"shouldnthappen"))))))</f>
        <v>0.554</v>
      </c>
      <c r="Q119" s="1" t="n">
        <f aca="false">IF(AND(D119&gt;=0.45,(D119&lt;1.15)),0.17,IF(AND(A119&gt;=7.1,D119&gt;=1.15),0.539,IF(AND((A119&lt;6.25),(A119&lt;7.1),D119&gt;=1.15),0.258,IF(AND(A119&gt;=6.25,(A119&lt;7.1),D119&gt;=1.15),0.344,IF(AND(G119&gt;=0.418,(A119&lt;5.05),(D119&lt;0.45),(D119&lt;1.15)),0.033,IF(AND((H119&lt;14.494),(G119&lt;0.418),(A119&lt;5.05),(D119&lt;0.45),(D119&lt;1.15)),0.061,IF(AND(H119&gt;=14.494,(G119&lt;0.418),(A119&lt;5.05),(D119&lt;0.45),(D119&lt;1.15)),0.015,IF(AND(H119&gt;=14.877,(B119&lt;3.85),A119&gt;=5.05,(D119&lt;0.45),(D119&lt;1.15)),0.023,IF(AND((B119&lt;4),B119&gt;=3.85,A119&gt;=5.05,(D119&lt;0.45),(D119&lt;1.15)),0.009,IF(AND(B119&gt;=4,B119&gt;=3.85,A119&gt;=5.05,(D119&lt;0.45),(D119&lt;1.15)),0.052,IF(AND((G119&lt;0.05),(H119&lt;14.877),(B119&lt;3.85),A119&gt;=5.05,(D119&lt;0.45),(D119&lt;1.15)),0.024,IF(AND(G119&gt;=0.05,(H119&lt;14.877),(B119&lt;3.85),A119&gt;=5.05,(D119&lt;0.45),(D119&lt;1.15)),0.091,"shouldnthappen"))))))))))))</f>
        <v>0.344</v>
      </c>
      <c r="R119" s="1" t="n">
        <f aca="false">IF(AND(A119&gt;=7.1,D119&gt;=0.8),0.401,IF(AND((A119&lt;4.5),(G119&lt;0.905),(D119&lt;0.8)),0.024,IF(AND((H119&lt;9.966),G119&gt;=0.905,(D119&lt;0.8)),0.094,IF(AND(H119&gt;=9.966,G119&gt;=0.905,(D119&lt;0.8)),0.026,IF(AND(D119&gt;=2.05,(A119&lt;7.1),D119&gt;=0.8),0.277,IF(AND((H119&lt;5.523),A119&gt;=4.5,(G119&lt;0.905),(D119&lt;0.8)),0.012,IF(AND(H119&gt;=5.523,A119&gt;=4.5,(G119&lt;0.905),(D119&lt;0.8)),0.049,IF(AND((A119&lt;5.3),(D119&lt;2.05),(A119&lt;7.1),D119&gt;=0.8),0.095,IF(AND(A119&gt;=5.3,(D119&lt;2.05),(A119&lt;7.1),D119&gt;=0.8),0.196,"shouldnthappen")))))))))</f>
        <v>0.196</v>
      </c>
      <c r="S119" s="1" t="n">
        <f aca="false">IF(AND(A119&gt;=7.1,D119&gt;=1.35),0.298,IF(AND(G119&gt;=0.905,(D119&lt;0.8),(D119&lt;1.35)),0.068,IF(AND(H119&gt;=9.386,D119&gt;=0.8,(D119&lt;1.35)),0.126,IF(AND((H119&lt;7.426),(H119&lt;9.386),D119&gt;=0.8,(D119&lt;1.35)),0.091,IF(AND((A119&lt;5.3),(G119&lt;0.905),(A119&lt;7.1),D119&gt;=1.35),0.063,IF(AND((D119&lt;2.05),G119&gt;=0.905,(A119&lt;7.1),D119&gt;=1.35),0.015,IF(AND(D119&gt;=2.05,G119&gt;=0.905,(A119&lt;7.1),D119&gt;=1.35),0.089,IF(AND((H119&lt;10.505),(H119&lt;14.344),(G119&lt;0.905),(D119&lt;0.8),(D119&lt;1.35)),0.035,IF(AND((A119&lt;4.85),H119&gt;=14.344,(G119&lt;0.905),(D119&lt;0.8),(D119&lt;1.35)),0.006,IF(AND((B119&lt;2.75),H119&gt;=7.426,(H119&lt;9.386),D119&gt;=0.8,(D119&lt;1.35)),0.021,IF(AND(B119&gt;=2.75,H119&gt;=7.426,(H119&lt;9.386),D119&gt;=0.8,(D119&lt;1.35)),-0.01,IF(AND((B119&lt;2.35),A119&gt;=5.3,(G119&lt;0.905),(A119&lt;7.1),D119&gt;=1.35),0.068,IF(AND(B119&gt;=2.35,A119&gt;=5.3,(G119&lt;0.905),(A119&lt;7.1),D119&gt;=1.35),0.181,IF(AND((H119&lt;11.731),H119&gt;=10.505,(H119&lt;14.344),(G119&lt;0.905),(D119&lt;0.8),(D119&lt;1.35)),0.004,IF(AND(H119&gt;=11.731,H119&gt;=10.505,(H119&lt;14.344),(G119&lt;0.905),(D119&lt;0.8),(D119&lt;1.35)),0.024,IF(AND((H119&lt;14.877),A119&gt;=4.85,H119&gt;=14.344,(G119&lt;0.905),(D119&lt;0.8),(D119&lt;1.35)),0.063,IF(AND(H119&gt;=14.877,A119&gt;=4.85,H119&gt;=14.344,(G119&lt;0.905),(D119&lt;0.8),(D119&lt;1.35)),0.012,"shouldnthappen")))))))))))))))))</f>
        <v>0.181</v>
      </c>
      <c r="T119" s="1" t="n">
        <f aca="false">IF(AND(D119&gt;=0.45,(A119&lt;5.65)),0.067,IF(AND(A119&gt;=7.25,A119&gt;=5.65),0.244,IF(AND((H119&lt;9.966),G119&gt;=0.905,(D119&lt;0.45),(A119&lt;5.65)),0.062,IF(AND(H119&gt;=9.966,G119&gt;=0.905,(D119&lt;0.45),(A119&lt;5.65)),0.012,IF(AND((G119&lt;0.948),D119&gt;=2.05,(A119&lt;7.25),A119&gt;=5.65),0.157,IF(AND(G119&gt;=0.948,D119&gt;=2.05,(A119&lt;7.25),A119&gt;=5.65),0.037,IF(AND(G119&gt;=0.422,(B119&lt;3.15),(G119&lt;0.905),(D119&lt;0.45),(A119&lt;5.65)),0.011,IF(AND((D119&lt;0.25),(G119&lt;0.422),(B119&lt;3.15),(G119&lt;0.905),(D119&lt;0.45),(A119&lt;5.65)),0.04,IF(AND(D119&gt;=0.25,(G119&lt;0.422),(B119&lt;3.15),(G119&lt;0.905),(D119&lt;0.45),(A119&lt;5.65)),0.009,IF(AND((A119&lt;4.85),(B119&lt;3.25),B119&gt;=3.15,(G119&lt;0.905),(D119&lt;0.45),(A119&lt;5.65)),0.008,IF(AND(A119&gt;=4.85,(B119&lt;3.25),B119&gt;=3.15,(G119&lt;0.905),(D119&lt;0.45),(A119&lt;5.65)),-0.017,IF(AND((D119&lt;0.25),B119&gt;=3.25,B119&gt;=3.15,(G119&lt;0.905),(D119&lt;0.45),(A119&lt;5.65)),0.022,IF(AND(D119&gt;=0.25,B119&gt;=3.25,B119&gt;=3.15,(G119&lt;0.905),(D119&lt;0.45),(A119&lt;5.65)),0.009,IF(AND((F119&lt;2.5),(H119&lt;7.692),(G119&lt;0.644),(D119&lt;2.05),(A119&lt;7.25),A119&gt;=5.65),0.018,IF(AND(F119&gt;=2.5,(H119&lt;7.692),(G119&lt;0.644),(D119&lt;2.05),(A119&lt;7.25),A119&gt;=5.65),0.068,IF(AND((B119&lt;2.35),H119&gt;=7.692,(G119&lt;0.644),(D119&lt;2.05),(A119&lt;7.25),A119&gt;=5.65),0.023,IF(AND(B119&gt;=2.35,H119&gt;=7.692,(G119&lt;0.644),(D119&lt;2.05),(A119&lt;7.25),A119&gt;=5.65),0.125,IF(AND((G119&lt;0.766),(G119&lt;0.85),G119&gt;=0.644,(D119&lt;2.05),(A119&lt;7.25),A119&gt;=5.65),0.055,IF(AND(G119&gt;=0.766,(G119&lt;0.85),G119&gt;=0.644,(D119&lt;2.05),(A119&lt;7.25),A119&gt;=5.65),-0,IF(AND((B119&lt;2.95),G119&gt;=0.85,G119&gt;=0.644,(D119&lt;2.05),(A119&lt;7.25),A119&gt;=5.65),0.098,IF(AND(B119&gt;=2.95,G119&gt;=0.85,G119&gt;=0.644,(D119&lt;2.05),(A119&lt;7.25),A119&gt;=5.65),0.013,"shouldnthappen")))))))))))))))))))))</f>
        <v>0.125</v>
      </c>
      <c r="U119" s="1" t="n">
        <f aca="false">IF(AND(A119&gt;=7.25,D119&gt;=1.25),0.186,IF(AND((G119&lt;0.13),D119&gt;=0.35,(D119&lt;1.25)),-0.004,IF(AND(H119&gt;=14.246,(H119&lt;14.344),(D119&lt;0.35),(D119&lt;1.25)),-0.002,IF(AND((A119&lt;4.85),H119&gt;=14.344,(D119&lt;0.35),(D119&lt;1.25)),0.004,IF(AND(G119&gt;=0.446,(G119&lt;0.644),(A119&lt;7.25),D119&gt;=1.25),0.138,IF(AND(A119&gt;=5.45,(H119&lt;14.246),(H119&lt;14.344),(D119&lt;0.35),(D119&lt;1.25)),0.001,IF(AND((H119&lt;14.877),A119&gt;=4.85,H119&gt;=14.344,(D119&lt;0.35),(D119&lt;1.25)),0.035,IF(AND(H119&gt;=14.877,A119&gt;=4.85,H119&gt;=14.344,(D119&lt;0.35),(D119&lt;1.25)),0.007,IF(AND((B119&lt;3.35),H119&gt;=9.448,G119&gt;=0.13,D119&gt;=0.35,(D119&lt;1.25)),0.053,IF(AND(B119&gt;=3.35,H119&gt;=9.448,G119&gt;=0.13,D119&gt;=0.35,(D119&lt;1.25)),0.017,IF(AND((G119&lt;0.44),(G119&lt;0.446),(G119&lt;0.644),(A119&lt;7.25),D119&gt;=1.25),0.079,IF(AND(G119&gt;=0.44,(G119&lt;0.446),(G119&lt;0.644),(A119&lt;7.25),D119&gt;=1.25),0.02,IF(AND((A119&lt;5.95),(G119&lt;0.724),G119&gt;=0.644,(A119&lt;7.25),D119&gt;=1.25),-0.018,IF(AND(A119&gt;=5.95,(G119&lt;0.724),G119&gt;=0.644,(A119&lt;7.25),D119&gt;=1.25),0.027,IF(AND(A119&gt;=6.15,G119&gt;=0.724,G119&gt;=0.644,(A119&lt;7.25),D119&gt;=1.25),0.093,IF(AND((A119&lt;5.05),(A119&lt;5.45),(H119&lt;14.246),(H119&lt;14.344),(D119&lt;0.35),(D119&lt;1.25)),0.011,IF(AND(A119&gt;=5.05,(A119&lt;5.45),(H119&lt;14.246),(H119&lt;14.344),(D119&lt;0.35),(D119&lt;1.25)),0.021,IF(AND((A119&lt;5.4),(B119&lt;3.15),(H119&lt;9.448),G119&gt;=0.13,D119&gt;=0.35,(D119&lt;1.25)),0.007,IF(AND(A119&gt;=5.4,(B119&lt;3.15),(H119&lt;9.448),G119&gt;=0.13,D119&gt;=0.35,(D119&lt;1.25)),-0.011,IF(AND((B119&lt;3.75),B119&gt;=3.15,(H119&lt;9.448),G119&gt;=0.13,D119&gt;=0.35,(D119&lt;1.25)),0.012,IF(AND(B119&gt;=3.75,B119&gt;=3.15,(H119&lt;9.448),G119&gt;=0.13,D119&gt;=0.35,(D119&lt;1.25)),0.046,IF(AND((A119&lt;5.9),(A119&lt;6.15),G119&gt;=0.724,G119&gt;=0.644,(A119&lt;7.25),D119&gt;=1.25),0.06,IF(AND(A119&gt;=5.9,(A119&lt;6.15),G119&gt;=0.724,G119&gt;=0.644,(A119&lt;7.25),D119&gt;=1.25),0.005,"shouldnthappen")))))))))))))))))))))))</f>
        <v>0.079</v>
      </c>
      <c r="V119" s="1" t="n">
        <f aca="false">IF(AND(H119&gt;=15.155,(D119&lt;1.55)),0.084,IF(AND(A119&gt;=7.25,D119&gt;=1.55),0.141,IF(AND((G119&lt;0.043),D119&gt;=1.05,(H119&lt;15.155),(D119&lt;1.55)),-0.007,IF(AND(D119&gt;=1.85,G119&gt;=0.755,(A119&lt;7.25),D119&gt;=1.55),0.051,IF(AND((H119&lt;9.966),G119&gt;=0.905,(D119&lt;1.05),(H119&lt;15.155),(D119&lt;1.55)),0.043,IF(AND(H119&gt;=9.966,G119&gt;=0.905,(D119&lt;1.05),(H119&lt;15.155),(D119&lt;1.55)),0.007,IF(AND((G119&lt;0.278),(G119&lt;0.361),(G119&lt;0.755),(A119&lt;7.25),D119&gt;=1.55),0.08,IF(AND((A119&lt;5.8),G119&gt;=0.361,(G119&lt;0.755),(A119&lt;7.25),D119&gt;=1.55),0.019,IF(AND((A119&lt;6.05),(D119&lt;1.85),G119&gt;=0.755,(A119&lt;7.25),D119&gt;=1.55),0.01,IF(AND(A119&gt;=6.05,(D119&lt;1.85),G119&gt;=0.755,(A119&lt;7.25),D119&gt;=1.55),0.002,IF(AND((G119&lt;0.486),(B119&lt;3.15),(G119&lt;0.905),(D119&lt;1.05),(H119&lt;15.155),(D119&lt;1.55)),0.026,IF(AND(G119&gt;=0.486,(B119&lt;3.15),(G119&lt;0.905),(D119&lt;1.05),(H119&lt;15.155),(D119&lt;1.55)),0.001,IF(AND((B119&lt;3.25),B119&gt;=3.15,(G119&lt;0.905),(D119&lt;1.05),(H119&lt;15.155),(D119&lt;1.55)),-0.003,IF(AND(B119&gt;=3.25,B119&gt;=3.15,(G119&lt;0.905),(D119&lt;1.05),(H119&lt;15.155),(D119&lt;1.55)),0.012,IF(AND((H119&lt;7.426),(H119&lt;8.769),G119&gt;=0.043,D119&gt;=1.05,(H119&lt;15.155),(D119&lt;1.55)),0.041,IF(AND(H119&gt;=7.426,(H119&lt;8.769),G119&gt;=0.043,D119&gt;=1.05,(H119&lt;15.155),(D119&lt;1.55)),-0.008,IF(AND((H119&lt;10.696),H119&gt;=8.769,G119&gt;=0.043,D119&gt;=1.05,(H119&lt;15.155),(D119&lt;1.55)),0.069,IF(AND(H119&gt;=10.696,H119&gt;=8.769,G119&gt;=0.043,D119&gt;=1.05,(H119&lt;15.155),(D119&lt;1.55)),0.033,IF(AND((D119&lt;2.2),G119&gt;=0.278,(G119&lt;0.361),(G119&lt;0.755),(A119&lt;7.25),D119&gt;=1.55),0.022,IF(AND(D119&gt;=2.2,G119&gt;=0.278,(G119&lt;0.361),(G119&lt;0.755),(A119&lt;7.25),D119&gt;=1.55),-0.027,IF(AND((H119&lt;12.626),A119&gt;=5.8,G119&gt;=0.361,(G119&lt;0.755),(A119&lt;7.25),D119&gt;=1.55),0.126,IF(AND(H119&gt;=12.626,A119&gt;=5.8,G119&gt;=0.361,(G119&lt;0.755),(A119&lt;7.25),D119&gt;=1.55),0.065,"shouldnthappen"))))))))))))))))))))))</f>
        <v>0.08</v>
      </c>
      <c r="W119" s="1" t="n">
        <f aca="false">IF(AND(H119&gt;=15.155,(D119&lt;1.55)),0.064,IF(AND(A119&gt;=7.45,D119&gt;=1.55),0.115,IF(AND(B119&gt;=3.15,(H119&lt;10.257),(A119&lt;7.45),D119&gt;=1.55),0.097,IF(AND((A119&lt;4.85),H119&gt;=14.344,(D119&lt;0.35),(H119&lt;15.155),(D119&lt;1.55)),0.003,IF(AND(A119&gt;=6.05,(G119&lt;0.169),D119&gt;=0.35,(H119&lt;15.155),(D119&lt;1.55)),-0.008,IF(AND((G119&lt;0.181),G119&gt;=0.169,D119&gt;=0.35,(H119&lt;15.155),(D119&lt;1.55)),0.065,IF(AND(B119&gt;=3.05,(B119&lt;3.15),(H119&lt;10.257),(A119&lt;7.45),D119&gt;=1.55),-0.023,IF(AND(H119&gt;=11.854,(G119&lt;0.613),H119&gt;=10.257,(A119&lt;7.45),D119&gt;=1.55),0.068,IF(AND((D119&lt;0.25),(B119&lt;3.15),(H119&lt;14.344),(D119&lt;0.35),(H119&lt;15.155),(D119&lt;1.55)),0.014,IF(AND(D119&gt;=0.25,(B119&lt;3.15),(H119&lt;14.344),(D119&lt;0.35),(H119&lt;15.155),(D119&lt;1.55)),0.002,IF(AND((A119&lt;5.05),B119&gt;=3.15,(H119&lt;14.344),(D119&lt;0.35),(H119&lt;15.155),(D119&lt;1.55)),-0.001,IF(AND(A119&gt;=5.05,B119&gt;=3.15,(H119&lt;14.344),(D119&lt;0.35),(H119&lt;15.155),(D119&lt;1.55)),0.009,IF(AND((H119&lt;14.877),A119&gt;=4.85,H119&gt;=14.344,(D119&lt;0.35),(H119&lt;15.155),(D119&lt;1.55)),0.023,IF(AND(H119&gt;=14.877,A119&gt;=4.85,H119&gt;=14.344,(D119&lt;0.35),(H119&lt;15.155),(D119&lt;1.55)),0.004,IF(AND((H119&lt;13.602),(A119&lt;6.05),(G119&lt;0.169),D119&gt;=0.35,(H119&lt;15.155),(D119&lt;1.55)),0.023,IF(AND(H119&gt;=13.602,(A119&lt;6.05),(G119&lt;0.169),D119&gt;=0.35,(H119&lt;15.155),(D119&lt;1.55)),-0.006,IF(AND((B119&lt;2.95),G119&gt;=0.181,G119&gt;=0.169,D119&gt;=0.35,(H119&lt;15.155),(D119&lt;1.55)),0.019,IF(AND(B119&gt;=2.95,G119&gt;=0.181,G119&gt;=0.169,D119&gt;=0.35,(H119&lt;15.155),(D119&lt;1.55)),0.034,IF(AND((A119&lt;5.35),(B119&lt;3.05),(B119&lt;3.15),(H119&lt;10.257),(A119&lt;7.45),D119&gt;=1.55),0.009,IF(AND(A119&gt;=5.35,(B119&lt;3.05),(B119&lt;3.15),(H119&lt;10.257),(A119&lt;7.45),D119&gt;=1.55),0.058,IF(AND((B119&lt;2.9),(H119&lt;11.854),(G119&lt;0.613),H119&gt;=10.257,(A119&lt;7.45),D119&gt;=1.55),0.037,IF(AND(B119&gt;=2.9,(H119&lt;11.854),(G119&lt;0.613),H119&gt;=10.257,(A119&lt;7.45),D119&gt;=1.55),-0.005,IF(AND((A119&lt;6.4),(G119&lt;0.711),G119&gt;=0.613,H119&gt;=10.257,(A119&lt;7.45),D119&gt;=1.55),0.001,IF(AND(A119&gt;=6.4,(G119&lt;0.711),G119&gt;=0.613,H119&gt;=10.257,(A119&lt;7.45),D119&gt;=1.55),-0.002,IF(AND((D119&lt;1.9),G119&gt;=0.711,G119&gt;=0.613,H119&gt;=10.257,(A119&lt;7.45),D119&gt;=1.55),0.007,IF(AND(D119&gt;=1.9,G119&gt;=0.711,G119&gt;=0.613,H119&gt;=10.257,(A119&lt;7.45),D119&gt;=1.55),0.023,"shouldnthappen"))))))))))))))))))))))))))</f>
        <v>0.058</v>
      </c>
      <c r="X119" s="1" t="n">
        <f aca="false">IF(AND(H119&gt;=15.155,(F119&lt;2.5)),0.049,IF(AND(A119&gt;=7.45,F119&gt;=2.5),0.089,IF(AND((G119&lt;0.107),(G119&lt;0.364),(A119&lt;7.45),F119&gt;=2.5),0.055,IF(AND(A119&gt;=5.75,(G119&lt;0.572),(D119&lt;1.25),(H119&lt;15.155),(F119&lt;2.5)),-0.018,IF(AND((A119&lt;5.7),(H119&lt;12.626),G119&gt;=0.364,(A119&lt;7.45),F119&gt;=2.5),0.012,IF(AND(A119&gt;=5.7,(H119&lt;12.626),G119&gt;=0.364,(A119&lt;7.45),F119&gt;=2.5),0.065,IF(AND((G119&lt;0.628),H119&gt;=12.626,G119&gt;=0.364,(A119&lt;7.45),F119&gt;=2.5),0.047,IF(AND((G119&lt;0.545),(A119&lt;5.75),(G119&lt;0.572),(D119&lt;1.25),(H119&lt;15.155),(F119&lt;2.5)),0.007,IF(AND(G119&gt;=0.545,(A119&lt;5.75),(G119&lt;0.572),(D119&lt;1.25),(H119&lt;15.155),(F119&lt;2.5)),-0.009,IF(AND((D119&lt;0.3),(H119&lt;11.788),G119&gt;=0.572,(D119&lt;1.25),(H119&lt;15.155),(F119&lt;2.5)),0.01,IF(AND(D119&gt;=0.3,(H119&lt;11.788),G119&gt;=0.572,(D119&lt;1.25),(H119&lt;15.155),(F119&lt;2.5)),0.03,IF(AND((A119&lt;4.75),H119&gt;=11.788,G119&gt;=0.572,(D119&lt;1.25),(H119&lt;15.155),(F119&lt;2.5)),0.001,IF(AND(A119&gt;=4.75,H119&gt;=11.788,G119&gt;=0.572,(D119&lt;1.25),(H119&lt;15.155),(F119&lt;2.5)),0.01,IF(AND((A119&lt;5.5),(A119&lt;6.15),(G119&lt;0.652),D119&gt;=1.25,(H119&lt;15.155),(F119&lt;2.5)),0.014,IF(AND(A119&gt;=5.5,(A119&lt;6.15),(G119&lt;0.652),D119&gt;=1.25,(H119&lt;15.155),(F119&lt;2.5)),0.049,IF(AND((H119&lt;12.206),A119&gt;=6.15,(G119&lt;0.652),D119&gt;=1.25,(H119&lt;15.155),(F119&lt;2.5)),-0.009,IF(AND(H119&gt;=12.206,A119&gt;=6.15,(G119&lt;0.652),D119&gt;=1.25,(H119&lt;15.155),(F119&lt;2.5)),0.021,IF(AND((A119&lt;5.55),(A119&lt;6.2),G119&gt;=0.652,D119&gt;=1.25,(H119&lt;15.155),(F119&lt;2.5)),0.011,IF(AND(A119&gt;=5.55,(A119&lt;6.2),G119&gt;=0.652,D119&gt;=1.25,(H119&lt;15.155),(F119&lt;2.5)),-0.019,IF(AND((B119&lt;3.2),A119&gt;=6.2,G119&gt;=0.652,D119&gt;=1.25,(H119&lt;15.155),(F119&lt;2.5)),0.025,IF(AND(B119&gt;=3.2,A119&gt;=6.2,G119&gt;=0.652,D119&gt;=1.25,(H119&lt;15.155),(F119&lt;2.5)),0.001,IF(AND((G119&lt;0.183),(G119&lt;0.301),G119&gt;=0.107,(G119&lt;0.364),(A119&lt;7.45),F119&gt;=2.5),-0.009,IF(AND(G119&gt;=0.183,(G119&lt;0.301),G119&gt;=0.107,(G119&lt;0.364),(A119&lt;7.45),F119&gt;=2.5),0.022,IF(AND((D119&lt;2.2),G119&gt;=0.301,G119&gt;=0.107,(G119&lt;0.364),(A119&lt;7.45),F119&gt;=2.5),0.004,IF(AND(D119&gt;=2.2,G119&gt;=0.301,G119&gt;=0.107,(G119&lt;0.364),(A119&lt;7.45),F119&gt;=2.5),-0.02,IF(AND((G119&lt;0.787),G119&gt;=0.628,H119&gt;=12.626,G119&gt;=0.364,(A119&lt;7.45),F119&gt;=2.5),-0.001,IF(AND(G119&gt;=0.787,G119&gt;=0.628,H119&gt;=12.626,G119&gt;=0.364,(A119&lt;7.45),F119&gt;=2.5),0.016,"shouldnthappen")))))))))))))))))))))))))))</f>
        <v>0.055</v>
      </c>
      <c r="Y119" s="1" t="n">
        <f aca="false">IF(AND(H119&gt;=15.155,(D119&lt;1.55)),0.037,IF(AND(D119&gt;=2.45,(A119&lt;7.45),D119&gt;=1.55),0.054,IF(AND((A119&lt;7.8),A119&gt;=7.45,D119&gt;=1.55),0.078,IF(AND(A119&gt;=7.8,A119&gt;=7.45,D119&gt;=1.55),0.021,IF(AND(A119&gt;=6.2,G119&gt;=0.68,D119&gt;=1.25,(H119&lt;15.155),(D119&lt;1.55)),0.019,IF(AND((B119&lt;2.65),(A119&lt;4.95),(G119&lt;0.572),(D119&lt;1.25),(H119&lt;15.155),(D119&lt;1.55)),0.021,IF(AND(B119&gt;=2.65,(A119&lt;4.95),(G119&lt;0.572),(D119&lt;1.25),(H119&lt;15.155),(D119&lt;1.55)),0.006,IF(AND((H119&lt;14.344),A119&gt;=4.95,(G119&lt;0.572),(D119&lt;1.25),(H119&lt;15.155),(D119&lt;1.55)),-0.005,IF(AND(H119&gt;=14.344,A119&gt;=4.95,(G119&lt;0.572),(D119&lt;1.25),(H119&lt;15.155),(D119&lt;1.55)),0.013,IF(AND((G119&lt;0.833),(H119&lt;11.788),G119&gt;=0.572,(D119&lt;1.25),(H119&lt;15.155),(D119&lt;1.55)),0.009,IF(AND(G119&gt;=0.833,(H119&lt;11.788),G119&gt;=0.572,(D119&lt;1.25),(H119&lt;15.155),(D119&lt;1.55)),0.024,IF(AND((A119&lt;4.75),H119&gt;=11.788,G119&gt;=0.572,(D119&lt;1.25),(H119&lt;15.155),(D119&lt;1.55)),0.001,IF(AND(A119&gt;=4.75,H119&gt;=11.788,G119&gt;=0.572,(D119&lt;1.25),(H119&lt;15.155),(D119&lt;1.55)),0.008,IF(AND((A119&lt;5.65),(A119&lt;6.15),(G119&lt;0.68),D119&gt;=1.25,(H119&lt;15.155),(D119&lt;1.55)),0.017,IF(AND(A119&gt;=5.65,(A119&lt;6.15),(G119&lt;0.68),D119&gt;=1.25,(H119&lt;15.155),(D119&lt;1.55)),0.039,IF(AND((G119&lt;0.436),A119&gt;=6.15,(G119&lt;0.68),D119&gt;=1.25,(H119&lt;15.155),(D119&lt;1.55)),-0.004,IF(AND(G119&gt;=0.436,A119&gt;=6.15,(G119&lt;0.68),D119&gt;=1.25,(H119&lt;15.155),(D119&lt;1.55)),0.022,IF(AND((A119&lt;5.55),(A119&lt;6.2),G119&gt;=0.68,D119&gt;=1.25,(H119&lt;15.155),(D119&lt;1.55)),0.009,IF(AND(A119&gt;=5.55,(A119&lt;6.2),G119&gt;=0.68,D119&gt;=1.25,(H119&lt;15.155),(D119&lt;1.55)),-0.016,IF(AND((G119&lt;0.107),(G119&lt;0.361),(G119&lt;0.613),(D119&lt;2.45),(A119&lt;7.45),D119&gt;=1.55),0.042,IF(AND(G119&gt;=0.107,(G119&lt;0.361),(G119&lt;0.613),(D119&lt;2.45),(A119&lt;7.45),D119&gt;=1.55),0.002,IF(AND((D119&lt;2.35),G119&gt;=0.361,(G119&lt;0.613),(D119&lt;2.45),(A119&lt;7.45),D119&gt;=1.55),0.051,IF(AND(D119&gt;=2.35,G119&gt;=0.361,(G119&lt;0.613),(D119&lt;2.45),(A119&lt;7.45),D119&gt;=1.55),0.016,IF(AND((A119&lt;6.4),(G119&lt;0.711),G119&gt;=0.613,(D119&lt;2.45),(A119&lt;7.45),D119&gt;=1.55),0.001,IF(AND(A119&gt;=6.4,(G119&lt;0.711),G119&gt;=0.613,(D119&lt;2.45),(A119&lt;7.45),D119&gt;=1.55),-0.002,IF(AND((B119&lt;2.95),G119&gt;=0.711,G119&gt;=0.613,(D119&lt;2.45),(A119&lt;7.45),D119&gt;=1.55),0.023,IF(AND(B119&gt;=2.95,G119&gt;=0.711,G119&gt;=0.613,(D119&lt;2.45),(A119&lt;7.45),D119&gt;=1.55),0.01,"shouldnthappen")))))))))))))))))))))))))))</f>
        <v>0.042</v>
      </c>
      <c r="Z119" s="1" t="n">
        <f aca="false">IF(AND(A119&gt;=7.45,D119&gt;=1.75),0.056,IF(AND(H119&gt;=15.059,A119&gt;=5.55,(D119&lt;1.75)),0.028,IF(AND((D119&lt;0.35),G119&gt;=0.905,(A119&lt;5.55),(D119&lt;1.75)),0.005,IF(AND(D119&gt;=0.35,G119&gt;=0.905,(A119&lt;5.55),(D119&lt;1.75)),0.026,IF(AND((H119&lt;8.711),D119&gt;=2.45,(A119&lt;7.45),D119&gt;=1.75),0.011,IF(AND(H119&gt;=8.711,D119&gt;=2.45,(A119&lt;7.45),D119&gt;=1.75),0.049,IF(AND((G119&lt;0.107),(G119&lt;0.487),(D119&lt;2.45),(A119&lt;7.45),D119&gt;=1.75),0.032,IF(AND((H119&lt;10.915),(A119&lt;4.5),(B119&lt;3.15),(G119&lt;0.905),(A119&lt;5.55),(D119&lt;1.75)),-0.001,IF(AND(H119&gt;=10.915,(A119&lt;4.5),(B119&lt;3.15),(G119&lt;0.905),(A119&lt;5.55),(D119&lt;1.75)),0.003,IF(AND((A119&lt;5.05),A119&gt;=4.5,(B119&lt;3.15),(G119&lt;0.905),(A119&lt;5.55),(D119&lt;1.75)),0.015,IF(AND(A119&gt;=5.05,A119&gt;=4.5,(B119&lt;3.15),(G119&lt;0.905),(A119&lt;5.55),(D119&lt;1.75)),0.006,IF(AND((G119&lt;0.05),(G119&lt;0.091),B119&gt;=3.15,(G119&lt;0.905),(A119&lt;5.55),(D119&lt;1.75)),0.001,IF(AND(G119&gt;=0.05,(G119&lt;0.091),B119&gt;=3.15,(G119&lt;0.905),(A119&lt;5.55),(D119&lt;1.75)),0.008,IF(AND((G119&lt;0.587),G119&gt;=0.091,B119&gt;=3.15,(G119&lt;0.905),(A119&lt;5.55),(D119&lt;1.75)),-0.003,IF(AND(G119&gt;=0.587,G119&gt;=0.091,B119&gt;=3.15,(G119&lt;0.905),(A119&lt;5.55),(D119&lt;1.75)),0.004,IF(AND((F119&lt;2.5),(B119&lt;2.85),(G119&lt;0.419),(H119&lt;15.059),A119&gt;=5.55,(D119&lt;1.75)),0.041,IF(AND(F119&gt;=2.5,(B119&lt;2.85),(G119&lt;0.419),(H119&lt;15.059),A119&gt;=5.55,(D119&lt;1.75)),0.015,IF(AND((G119&lt;0.164),B119&gt;=2.85,(G119&lt;0.419),(H119&lt;15.059),A119&gt;=5.55,(D119&lt;1.75)),0.01,IF(AND(G119&gt;=0.164,B119&gt;=2.85,(G119&lt;0.419),(H119&lt;15.059),A119&gt;=5.55,(D119&lt;1.75)),-0.001,IF(AND((B119&lt;2.55),(B119&lt;2.95),G119&gt;=0.419,(H119&lt;15.059),A119&gt;=5.55,(D119&lt;1.75)),0.014,IF(AND(B119&gt;=2.55,(B119&lt;2.95),G119&gt;=0.419,(H119&lt;15.059),A119&gt;=5.55,(D119&lt;1.75)),-0.013,IF(AND((D119&lt;1.55),B119&gt;=2.95,G119&gt;=0.419,(H119&lt;15.059),A119&gt;=5.55,(D119&lt;1.75)),0.023,IF(AND(D119&gt;=1.55,B119&gt;=2.95,G119&gt;=0.419,(H119&lt;15.059),A119&gt;=5.55,(D119&lt;1.75)),0.005,IF(AND((H119&lt;13.278),G119&gt;=0.107,(G119&lt;0.487),(D119&lt;2.45),(A119&lt;7.45),D119&gt;=1.75),-0.009,IF(AND(H119&gt;=13.278,G119&gt;=0.107,(G119&lt;0.487),(D119&lt;2.45),(A119&lt;7.45),D119&gt;=1.75),0.017,IF(AND((D119&lt;2.35),(G119&lt;0.571),G119&gt;=0.487,(D119&lt;2.45),(A119&lt;7.45),D119&gt;=1.75),0.053,IF(AND(D119&gt;=2.35,(G119&lt;0.571),G119&gt;=0.487,(D119&lt;2.45),(A119&lt;7.45),D119&gt;=1.75),0.009,IF(AND((G119&lt;0.779),G119&gt;=0.571,G119&gt;=0.487,(D119&lt;2.45),(A119&lt;7.45),D119&gt;=1.75),0.006,IF(AND(G119&gt;=0.779,G119&gt;=0.571,G119&gt;=0.487,(D119&lt;2.45),(A119&lt;7.45),D119&gt;=1.75),0.016,"shouldnthappen")))))))))))))))))))))))))))))</f>
        <v>0.032</v>
      </c>
      <c r="AA119" s="1" t="n">
        <f aca="false">IF(AND((A119&lt;7.8),A119&gt;=7.45,D119&gt;=1.75),0.051,IF(AND(A119&gt;=7.8,A119&gt;=7.45,D119&gt;=1.75),0.01,IF(AND(B119&gt;=3.35,B119&gt;=3.25,(A119&lt;7.45),D119&gt;=1.75),0.016,IF(AND((H119&lt;8.308),(D119&lt;0.15),(H119&lt;13.655),(D119&lt;0.35),(D119&lt;1.75)),0.009,IF(AND((H119&lt;14.529),(G119&lt;0.293),H119&gt;=13.655,(D119&lt;0.35),(D119&lt;1.75)),0.011,IF(AND(H119&gt;=14.529,(G119&lt;0.293),H119&gt;=13.655,(D119&lt;0.35),(D119&lt;1.75)),0.001,IF(AND(D119&gt;=0.25,G119&gt;=0.293,H119&gt;=13.655,(D119&lt;0.35),(D119&lt;1.75)),-0.004,IF(AND(H119&gt;=10.635,(H119&lt;10.696),(H119&lt;13.906),D119&gt;=0.35,(D119&lt;1.75)),0.036,IF(AND(G119&gt;=0.833,H119&gt;=10.696,(H119&lt;13.906),D119&gt;=0.35,(D119&lt;1.75)),0.016,IF(AND((A119&lt;6.65),(G119&lt;0.247),H119&gt;=13.906,D119&gt;=0.35,(D119&lt;1.75)),-0.008,IF(AND(A119&gt;=6.65,(G119&lt;0.247),H119&gt;=13.906,D119&gt;=0.35,(D119&lt;1.75)),0.011,IF(AND((B119&lt;2.45),G119&gt;=0.247,H119&gt;=13.906,D119&gt;=0.35,(D119&lt;1.75)),0,IF(AND((D119&lt;1.85),(B119&lt;2.95),(B119&lt;3.25),(A119&lt;7.45),D119&gt;=1.75),0.033,IF(AND((G119&lt;0.428),(B119&lt;3.35),B119&gt;=3.25,(A119&lt;7.45),D119&gt;=1.75),0.009,IF(AND(G119&gt;=0.428,(B119&lt;3.35),B119&gt;=3.25,(A119&lt;7.45),D119&gt;=1.75),0.042,IF(AND((A119&lt;4.6),H119&gt;=8.308,(D119&lt;0.15),(H119&lt;13.655),(D119&lt;0.35),(D119&lt;1.75)),0.003,IF(AND(A119&gt;=4.6,H119&gt;=8.308,(D119&lt;0.15),(H119&lt;13.655),(D119&lt;0.35),(D119&lt;1.75)),0,IF(AND((H119&lt;8.834),(A119&lt;5.05),D119&gt;=0.15,(H119&lt;13.655),(D119&lt;0.35),(D119&lt;1.75)),0.002,IF(AND(H119&gt;=8.834,(A119&lt;5.05),D119&gt;=0.15,(H119&lt;13.655),(D119&lt;0.35),(D119&lt;1.75)),-0.008,IF(AND((A119&lt;5.45),A119&gt;=5.05,D119&gt;=0.15,(H119&lt;13.655),(D119&lt;0.35),(D119&lt;1.75)),0.003,IF(AND(A119&gt;=5.45,A119&gt;=5.05,D119&gt;=0.15,(H119&lt;13.655),(D119&lt;0.35),(D119&lt;1.75)),-0.002,IF(AND((A119&lt;5.3),(D119&lt;0.25),G119&gt;=0.293,H119&gt;=13.655,(D119&lt;0.35),(D119&lt;1.75)),0.007,IF(AND(A119&gt;=5.3,(D119&lt;0.25),G119&gt;=0.293,H119&gt;=13.655,(D119&lt;0.35),(D119&lt;1.75)),0.001,IF(AND((H119&lt;7.309),(H119&lt;10.635),(H119&lt;10.696),(H119&lt;13.906),D119&gt;=0.35,(D119&lt;1.75)),0.014,IF(AND(H119&gt;=7.309,(H119&lt;10.635),(H119&lt;10.696),(H119&lt;13.906),D119&gt;=0.35,(D119&lt;1.75)),0.006,IF(AND((H119&lt;12.093),(G119&lt;0.833),H119&gt;=10.696,(H119&lt;13.906),D119&gt;=0.35,(D119&lt;1.75)),-0.01,IF(AND(H119&gt;=12.093,(G119&lt;0.833),H119&gt;=10.696,(H119&lt;13.906),D119&gt;=0.35,(D119&lt;1.75)),0.004,IF(AND((G119&lt;0.823),B119&gt;=2.45,G119&gt;=0.247,H119&gt;=13.906,D119&gt;=0.35,(D119&lt;1.75)),0.026,IF(AND(G119&gt;=0.823,B119&gt;=2.45,G119&gt;=0.247,H119&gt;=13.906,D119&gt;=0.35,(D119&lt;1.75)),0.006,IF(AND((H119&lt;11.121),D119&gt;=1.85,(B119&lt;2.95),(B119&lt;3.25),(A119&lt;7.45),D119&gt;=1.75),0.013,IF(AND(H119&gt;=11.121,D119&gt;=1.85,(B119&lt;2.95),(B119&lt;3.25),(A119&lt;7.45),D119&gt;=1.75),0.005,IF(AND((A119&lt;6.05),(A119&lt;6.45),B119&gt;=2.95,(B119&lt;3.25),(A119&lt;7.45),D119&gt;=1.75),0.001,IF(AND(A119&gt;=6.05,(A119&lt;6.45),B119&gt;=2.95,(B119&lt;3.25),(A119&lt;7.45),D119&gt;=1.75),-0.005,IF(AND((G119&lt;0.42),A119&gt;=6.45,B119&gt;=2.95,(B119&lt;3.25),(A119&lt;7.45),D119&gt;=1.75),0.004,IF(AND(G119&gt;=0.42,A119&gt;=6.45,B119&gt;=2.95,(B119&lt;3.25),(A119&lt;7.45),D119&gt;=1.75),0.019,"shouldnthappen")))))))))))))))))))))))))))))))))))</f>
        <v>0.004</v>
      </c>
      <c r="AB119" s="1" t="n">
        <f aca="false">+ 0.5</f>
        <v>0.5</v>
      </c>
    </row>
    <row r="120" customFormat="false" ht="13.8" hidden="false" customHeight="false" outlineLevel="0" collapsed="false">
      <c r="A120" s="11" t="n">
        <v>7.7</v>
      </c>
      <c r="B120" s="1" t="n">
        <v>3.8</v>
      </c>
      <c r="C120" s="1" t="n">
        <v>6.7</v>
      </c>
      <c r="D120" s="1" t="n">
        <v>2.2</v>
      </c>
      <c r="E120" s="1" t="s">
        <v>93</v>
      </c>
      <c r="F120" s="1" t="n">
        <v>3</v>
      </c>
      <c r="G120" s="1" t="n">
        <v>0.0891636039596051</v>
      </c>
      <c r="H120" s="18" t="n">
        <v>12.5973347619176</v>
      </c>
      <c r="I120" s="1" t="n">
        <f aca="false">C120</f>
        <v>6.7</v>
      </c>
      <c r="J120" s="1" t="n">
        <f aca="false">SUM(M120:AB120)</f>
        <v>6.444</v>
      </c>
      <c r="K120" s="15" t="n">
        <f aca="false">1-SQRT(VAR(M120:AB120, I120)) / AVERAGE(M120:AB120)</f>
        <v>-2.9068915342794</v>
      </c>
      <c r="L120" s="1" t="n">
        <f aca="false">(J120-I120)/I120</f>
        <v>-0.0382089552238806</v>
      </c>
      <c r="M120" s="1" t="n">
        <f aca="false">IF(AND((H120&lt;5.245),(D120&lt;0.8)),0.075,IF(AND(H120&gt;=5.245,(D120&lt;0.8)),0.279,IF(AND((D120&lt;1.45),D120&gt;=0.8),1.043,IF(AND(D120&gt;=1.45,D120&gt;=0.8),1.423,"shouldnthappen"))))</f>
        <v>1.423</v>
      </c>
      <c r="N120" s="1" t="n">
        <f aca="false">IF(AND((A120&lt;4.35),(D120&lt;0.8)),0.048,IF(AND(A120&gt;=4.35,(D120&lt;0.8)),0.198,IF(AND(F120&gt;=2.5,D120&gt;=0.8),1.048,IF(AND((A120&lt;5.15),(F120&lt;2.5),D120&gt;=0.8),0.321,IF(AND(A120&gt;=5.15,(F120&lt;2.5),D120&gt;=0.8),0.783,"shouldnthappen")))))</f>
        <v>1.048</v>
      </c>
      <c r="O120" s="1" t="n">
        <f aca="false">IF(AND((H120&lt;5.245),(D120&lt;0.8)),0.034,IF(AND((A120&lt;5.9),D120&gt;=0.8),0.489,IF(AND(A120&gt;=5.9,D120&gt;=0.8),0.721,IF(AND((A120&lt;4.35),H120&gt;=5.245,(D120&lt;0.8)),0.041,IF(AND(A120&gt;=4.35,H120&gt;=5.245,(D120&lt;0.8)),0.142,"shouldnthappen")))))</f>
        <v>0.721</v>
      </c>
      <c r="P120" s="1" t="n">
        <f aca="false">IF(AND((B120&lt;2.8),(D120&lt;1.15)),0.244,IF(AND((D120&lt;1.75),D120&gt;=1.15),0.396,IF(AND(D120&gt;=1.75,D120&gt;=1.15),0.554,IF(AND((A120&lt;5.05),B120&gt;=2.8,(D120&lt;1.15)),0.078,IF(AND((H120&lt;14.877),A120&gt;=5.05,B120&gt;=2.8,(D120&lt;1.15)),0.118,IF(AND(H120&gt;=14.877,A120&gt;=5.05,B120&gt;=2.8,(D120&lt;1.15)),0.027,"shouldnthappen"))))))</f>
        <v>0.554</v>
      </c>
      <c r="Q120" s="1" t="n">
        <f aca="false">IF(AND(D120&gt;=0.45,(D120&lt;1.15)),0.17,IF(AND(A120&gt;=7.1,D120&gt;=1.15),0.539,IF(AND((A120&lt;6.25),(A120&lt;7.1),D120&gt;=1.15),0.258,IF(AND(A120&gt;=6.25,(A120&lt;7.1),D120&gt;=1.15),0.344,IF(AND(G120&gt;=0.418,(A120&lt;5.05),(D120&lt;0.45),(D120&lt;1.15)),0.033,IF(AND((H120&lt;14.494),(G120&lt;0.418),(A120&lt;5.05),(D120&lt;0.45),(D120&lt;1.15)),0.061,IF(AND(H120&gt;=14.494,(G120&lt;0.418),(A120&lt;5.05),(D120&lt;0.45),(D120&lt;1.15)),0.015,IF(AND(H120&gt;=14.877,(B120&lt;3.85),A120&gt;=5.05,(D120&lt;0.45),(D120&lt;1.15)),0.023,IF(AND((B120&lt;4),B120&gt;=3.85,A120&gt;=5.05,(D120&lt;0.45),(D120&lt;1.15)),0.009,IF(AND(B120&gt;=4,B120&gt;=3.85,A120&gt;=5.05,(D120&lt;0.45),(D120&lt;1.15)),0.052,IF(AND((G120&lt;0.05),(H120&lt;14.877),(B120&lt;3.85),A120&gt;=5.05,(D120&lt;0.45),(D120&lt;1.15)),0.024,IF(AND(G120&gt;=0.05,(H120&lt;14.877),(B120&lt;3.85),A120&gt;=5.05,(D120&lt;0.45),(D120&lt;1.15)),0.091,"shouldnthappen"))))))))))))</f>
        <v>0.539</v>
      </c>
      <c r="R120" s="1" t="n">
        <f aca="false">IF(AND(A120&gt;=7.1,D120&gt;=0.8),0.401,IF(AND((A120&lt;4.5),(G120&lt;0.905),(D120&lt;0.8)),0.024,IF(AND((H120&lt;9.966),G120&gt;=0.905,(D120&lt;0.8)),0.094,IF(AND(H120&gt;=9.966,G120&gt;=0.905,(D120&lt;0.8)),0.026,IF(AND(D120&gt;=2.05,(A120&lt;7.1),D120&gt;=0.8),0.277,IF(AND((H120&lt;5.523),A120&gt;=4.5,(G120&lt;0.905),(D120&lt;0.8)),0.012,IF(AND(H120&gt;=5.523,A120&gt;=4.5,(G120&lt;0.905),(D120&lt;0.8)),0.049,IF(AND((A120&lt;5.3),(D120&lt;2.05),(A120&lt;7.1),D120&gt;=0.8),0.095,IF(AND(A120&gt;=5.3,(D120&lt;2.05),(A120&lt;7.1),D120&gt;=0.8),0.196,"shouldnthappen")))))))))</f>
        <v>0.401</v>
      </c>
      <c r="S120" s="1" t="n">
        <f aca="false">IF(AND(A120&gt;=7.1,D120&gt;=1.35),0.298,IF(AND(G120&gt;=0.905,(D120&lt;0.8),(D120&lt;1.35)),0.068,IF(AND(H120&gt;=9.386,D120&gt;=0.8,(D120&lt;1.35)),0.126,IF(AND((H120&lt;7.426),(H120&lt;9.386),D120&gt;=0.8,(D120&lt;1.35)),0.091,IF(AND((A120&lt;5.3),(G120&lt;0.905),(A120&lt;7.1),D120&gt;=1.35),0.063,IF(AND((D120&lt;2.05),G120&gt;=0.905,(A120&lt;7.1),D120&gt;=1.35),0.015,IF(AND(D120&gt;=2.05,G120&gt;=0.905,(A120&lt;7.1),D120&gt;=1.35),0.089,IF(AND((H120&lt;10.505),(H120&lt;14.344),(G120&lt;0.905),(D120&lt;0.8),(D120&lt;1.35)),0.035,IF(AND((A120&lt;4.85),H120&gt;=14.344,(G120&lt;0.905),(D120&lt;0.8),(D120&lt;1.35)),0.006,IF(AND((B120&lt;2.75),H120&gt;=7.426,(H120&lt;9.386),D120&gt;=0.8,(D120&lt;1.35)),0.021,IF(AND(B120&gt;=2.75,H120&gt;=7.426,(H120&lt;9.386),D120&gt;=0.8,(D120&lt;1.35)),-0.01,IF(AND((B120&lt;2.35),A120&gt;=5.3,(G120&lt;0.905),(A120&lt;7.1),D120&gt;=1.35),0.068,IF(AND(B120&gt;=2.35,A120&gt;=5.3,(G120&lt;0.905),(A120&lt;7.1),D120&gt;=1.35),0.181,IF(AND((H120&lt;11.731),H120&gt;=10.505,(H120&lt;14.344),(G120&lt;0.905),(D120&lt;0.8),(D120&lt;1.35)),0.004,IF(AND(H120&gt;=11.731,H120&gt;=10.505,(H120&lt;14.344),(G120&lt;0.905),(D120&lt;0.8),(D120&lt;1.35)),0.024,IF(AND((H120&lt;14.877),A120&gt;=4.85,H120&gt;=14.344,(G120&lt;0.905),(D120&lt;0.8),(D120&lt;1.35)),0.063,IF(AND(H120&gt;=14.877,A120&gt;=4.85,H120&gt;=14.344,(G120&lt;0.905),(D120&lt;0.8),(D120&lt;1.35)),0.012,"shouldnthappen")))))))))))))))))</f>
        <v>0.298</v>
      </c>
      <c r="T120" s="1" t="n">
        <f aca="false">IF(AND(D120&gt;=0.45,(A120&lt;5.65)),0.067,IF(AND(A120&gt;=7.25,A120&gt;=5.65),0.244,IF(AND((H120&lt;9.966),G120&gt;=0.905,(D120&lt;0.45),(A120&lt;5.65)),0.062,IF(AND(H120&gt;=9.966,G120&gt;=0.905,(D120&lt;0.45),(A120&lt;5.65)),0.012,IF(AND((G120&lt;0.948),D120&gt;=2.05,(A120&lt;7.25),A120&gt;=5.65),0.157,IF(AND(G120&gt;=0.948,D120&gt;=2.05,(A120&lt;7.25),A120&gt;=5.65),0.037,IF(AND(G120&gt;=0.422,(B120&lt;3.15),(G120&lt;0.905),(D120&lt;0.45),(A120&lt;5.65)),0.011,IF(AND((D120&lt;0.25),(G120&lt;0.422),(B120&lt;3.15),(G120&lt;0.905),(D120&lt;0.45),(A120&lt;5.65)),0.04,IF(AND(D120&gt;=0.25,(G120&lt;0.422),(B120&lt;3.15),(G120&lt;0.905),(D120&lt;0.45),(A120&lt;5.65)),0.009,IF(AND((A120&lt;4.85),(B120&lt;3.25),B120&gt;=3.15,(G120&lt;0.905),(D120&lt;0.45),(A120&lt;5.65)),0.008,IF(AND(A120&gt;=4.85,(B120&lt;3.25),B120&gt;=3.15,(G120&lt;0.905),(D120&lt;0.45),(A120&lt;5.65)),-0.017,IF(AND((D120&lt;0.25),B120&gt;=3.25,B120&gt;=3.15,(G120&lt;0.905),(D120&lt;0.45),(A120&lt;5.65)),0.022,IF(AND(D120&gt;=0.25,B120&gt;=3.25,B120&gt;=3.15,(G120&lt;0.905),(D120&lt;0.45),(A120&lt;5.65)),0.009,IF(AND((F120&lt;2.5),(H120&lt;7.692),(G120&lt;0.644),(D120&lt;2.05),(A120&lt;7.25),A120&gt;=5.65),0.018,IF(AND(F120&gt;=2.5,(H120&lt;7.692),(G120&lt;0.644),(D120&lt;2.05),(A120&lt;7.25),A120&gt;=5.65),0.068,IF(AND((B120&lt;2.35),H120&gt;=7.692,(G120&lt;0.644),(D120&lt;2.05),(A120&lt;7.25),A120&gt;=5.65),0.023,IF(AND(B120&gt;=2.35,H120&gt;=7.692,(G120&lt;0.644),(D120&lt;2.05),(A120&lt;7.25),A120&gt;=5.65),0.125,IF(AND((G120&lt;0.766),(G120&lt;0.85),G120&gt;=0.644,(D120&lt;2.05),(A120&lt;7.25),A120&gt;=5.65),0.055,IF(AND(G120&gt;=0.766,(G120&lt;0.85),G120&gt;=0.644,(D120&lt;2.05),(A120&lt;7.25),A120&gt;=5.65),-0,IF(AND((B120&lt;2.95),G120&gt;=0.85,G120&gt;=0.644,(D120&lt;2.05),(A120&lt;7.25),A120&gt;=5.65),0.098,IF(AND(B120&gt;=2.95,G120&gt;=0.85,G120&gt;=0.644,(D120&lt;2.05),(A120&lt;7.25),A120&gt;=5.65),0.013,"shouldnthappen")))))))))))))))))))))</f>
        <v>0.244</v>
      </c>
      <c r="U120" s="1" t="n">
        <f aca="false">IF(AND(A120&gt;=7.25,D120&gt;=1.25),0.186,IF(AND((G120&lt;0.13),D120&gt;=0.35,(D120&lt;1.25)),-0.004,IF(AND(H120&gt;=14.246,(H120&lt;14.344),(D120&lt;0.35),(D120&lt;1.25)),-0.002,IF(AND((A120&lt;4.85),H120&gt;=14.344,(D120&lt;0.35),(D120&lt;1.25)),0.004,IF(AND(G120&gt;=0.446,(G120&lt;0.644),(A120&lt;7.25),D120&gt;=1.25),0.138,IF(AND(A120&gt;=5.45,(H120&lt;14.246),(H120&lt;14.344),(D120&lt;0.35),(D120&lt;1.25)),0.001,IF(AND((H120&lt;14.877),A120&gt;=4.85,H120&gt;=14.344,(D120&lt;0.35),(D120&lt;1.25)),0.035,IF(AND(H120&gt;=14.877,A120&gt;=4.85,H120&gt;=14.344,(D120&lt;0.35),(D120&lt;1.25)),0.007,IF(AND((B120&lt;3.35),H120&gt;=9.448,G120&gt;=0.13,D120&gt;=0.35,(D120&lt;1.25)),0.053,IF(AND(B120&gt;=3.35,H120&gt;=9.448,G120&gt;=0.13,D120&gt;=0.35,(D120&lt;1.25)),0.017,IF(AND((G120&lt;0.44),(G120&lt;0.446),(G120&lt;0.644),(A120&lt;7.25),D120&gt;=1.25),0.079,IF(AND(G120&gt;=0.44,(G120&lt;0.446),(G120&lt;0.644),(A120&lt;7.25),D120&gt;=1.25),0.02,IF(AND((A120&lt;5.95),(G120&lt;0.724),G120&gt;=0.644,(A120&lt;7.25),D120&gt;=1.25),-0.018,IF(AND(A120&gt;=5.95,(G120&lt;0.724),G120&gt;=0.644,(A120&lt;7.25),D120&gt;=1.25),0.027,IF(AND(A120&gt;=6.15,G120&gt;=0.724,G120&gt;=0.644,(A120&lt;7.25),D120&gt;=1.25),0.093,IF(AND((A120&lt;5.05),(A120&lt;5.45),(H120&lt;14.246),(H120&lt;14.344),(D120&lt;0.35),(D120&lt;1.25)),0.011,IF(AND(A120&gt;=5.05,(A120&lt;5.45),(H120&lt;14.246),(H120&lt;14.344),(D120&lt;0.35),(D120&lt;1.25)),0.021,IF(AND((A120&lt;5.4),(B120&lt;3.15),(H120&lt;9.448),G120&gt;=0.13,D120&gt;=0.35,(D120&lt;1.25)),0.007,IF(AND(A120&gt;=5.4,(B120&lt;3.15),(H120&lt;9.448),G120&gt;=0.13,D120&gt;=0.35,(D120&lt;1.25)),-0.011,IF(AND((B120&lt;3.75),B120&gt;=3.15,(H120&lt;9.448),G120&gt;=0.13,D120&gt;=0.35,(D120&lt;1.25)),0.012,IF(AND(B120&gt;=3.75,B120&gt;=3.15,(H120&lt;9.448),G120&gt;=0.13,D120&gt;=0.35,(D120&lt;1.25)),0.046,IF(AND((A120&lt;5.9),(A120&lt;6.15),G120&gt;=0.724,G120&gt;=0.644,(A120&lt;7.25),D120&gt;=1.25),0.06,IF(AND(A120&gt;=5.9,(A120&lt;6.15),G120&gt;=0.724,G120&gt;=0.644,(A120&lt;7.25),D120&gt;=1.25),0.005,"shouldnthappen")))))))))))))))))))))))</f>
        <v>0.186</v>
      </c>
      <c r="V120" s="1" t="n">
        <f aca="false">IF(AND(H120&gt;=15.155,(D120&lt;1.55)),0.084,IF(AND(A120&gt;=7.25,D120&gt;=1.55),0.141,IF(AND((G120&lt;0.043),D120&gt;=1.05,(H120&lt;15.155),(D120&lt;1.55)),-0.007,IF(AND(D120&gt;=1.85,G120&gt;=0.755,(A120&lt;7.25),D120&gt;=1.55),0.051,IF(AND((H120&lt;9.966),G120&gt;=0.905,(D120&lt;1.05),(H120&lt;15.155),(D120&lt;1.55)),0.043,IF(AND(H120&gt;=9.966,G120&gt;=0.905,(D120&lt;1.05),(H120&lt;15.155),(D120&lt;1.55)),0.007,IF(AND((G120&lt;0.278),(G120&lt;0.361),(G120&lt;0.755),(A120&lt;7.25),D120&gt;=1.55),0.08,IF(AND((A120&lt;5.8),G120&gt;=0.361,(G120&lt;0.755),(A120&lt;7.25),D120&gt;=1.55),0.019,IF(AND((A120&lt;6.05),(D120&lt;1.85),G120&gt;=0.755,(A120&lt;7.25),D120&gt;=1.55),0.01,IF(AND(A120&gt;=6.05,(D120&lt;1.85),G120&gt;=0.755,(A120&lt;7.25),D120&gt;=1.55),0.002,IF(AND((G120&lt;0.486),(B120&lt;3.15),(G120&lt;0.905),(D120&lt;1.05),(H120&lt;15.155),(D120&lt;1.55)),0.026,IF(AND(G120&gt;=0.486,(B120&lt;3.15),(G120&lt;0.905),(D120&lt;1.05),(H120&lt;15.155),(D120&lt;1.55)),0.001,IF(AND((B120&lt;3.25),B120&gt;=3.15,(G120&lt;0.905),(D120&lt;1.05),(H120&lt;15.155),(D120&lt;1.55)),-0.003,IF(AND(B120&gt;=3.25,B120&gt;=3.15,(G120&lt;0.905),(D120&lt;1.05),(H120&lt;15.155),(D120&lt;1.55)),0.012,IF(AND((H120&lt;7.426),(H120&lt;8.769),G120&gt;=0.043,D120&gt;=1.05,(H120&lt;15.155),(D120&lt;1.55)),0.041,IF(AND(H120&gt;=7.426,(H120&lt;8.769),G120&gt;=0.043,D120&gt;=1.05,(H120&lt;15.155),(D120&lt;1.55)),-0.008,IF(AND((H120&lt;10.696),H120&gt;=8.769,G120&gt;=0.043,D120&gt;=1.05,(H120&lt;15.155),(D120&lt;1.55)),0.069,IF(AND(H120&gt;=10.696,H120&gt;=8.769,G120&gt;=0.043,D120&gt;=1.05,(H120&lt;15.155),(D120&lt;1.55)),0.033,IF(AND((D120&lt;2.2),G120&gt;=0.278,(G120&lt;0.361),(G120&lt;0.755),(A120&lt;7.25),D120&gt;=1.55),0.022,IF(AND(D120&gt;=2.2,G120&gt;=0.278,(G120&lt;0.361),(G120&lt;0.755),(A120&lt;7.25),D120&gt;=1.55),-0.027,IF(AND((H120&lt;12.626),A120&gt;=5.8,G120&gt;=0.361,(G120&lt;0.755),(A120&lt;7.25),D120&gt;=1.55),0.126,IF(AND(H120&gt;=12.626,A120&gt;=5.8,G120&gt;=0.361,(G120&lt;0.755),(A120&lt;7.25),D120&gt;=1.55),0.065,"shouldnthappen"))))))))))))))))))))))</f>
        <v>0.141</v>
      </c>
      <c r="W120" s="1" t="n">
        <f aca="false">IF(AND(H120&gt;=15.155,(D120&lt;1.55)),0.064,IF(AND(A120&gt;=7.45,D120&gt;=1.55),0.115,IF(AND(B120&gt;=3.15,(H120&lt;10.257),(A120&lt;7.45),D120&gt;=1.55),0.097,IF(AND((A120&lt;4.85),H120&gt;=14.344,(D120&lt;0.35),(H120&lt;15.155),(D120&lt;1.55)),0.003,IF(AND(A120&gt;=6.05,(G120&lt;0.169),D120&gt;=0.35,(H120&lt;15.155),(D120&lt;1.55)),-0.008,IF(AND((G120&lt;0.181),G120&gt;=0.169,D120&gt;=0.35,(H120&lt;15.155),(D120&lt;1.55)),0.065,IF(AND(B120&gt;=3.05,(B120&lt;3.15),(H120&lt;10.257),(A120&lt;7.45),D120&gt;=1.55),-0.023,IF(AND(H120&gt;=11.854,(G120&lt;0.613),H120&gt;=10.257,(A120&lt;7.45),D120&gt;=1.55),0.068,IF(AND((D120&lt;0.25),(B120&lt;3.15),(H120&lt;14.344),(D120&lt;0.35),(H120&lt;15.155),(D120&lt;1.55)),0.014,IF(AND(D120&gt;=0.25,(B120&lt;3.15),(H120&lt;14.344),(D120&lt;0.35),(H120&lt;15.155),(D120&lt;1.55)),0.002,IF(AND((A120&lt;5.05),B120&gt;=3.15,(H120&lt;14.344),(D120&lt;0.35),(H120&lt;15.155),(D120&lt;1.55)),-0.001,IF(AND(A120&gt;=5.05,B120&gt;=3.15,(H120&lt;14.344),(D120&lt;0.35),(H120&lt;15.155),(D120&lt;1.55)),0.009,IF(AND((H120&lt;14.877),A120&gt;=4.85,H120&gt;=14.344,(D120&lt;0.35),(H120&lt;15.155),(D120&lt;1.55)),0.023,IF(AND(H120&gt;=14.877,A120&gt;=4.85,H120&gt;=14.344,(D120&lt;0.35),(H120&lt;15.155),(D120&lt;1.55)),0.004,IF(AND((H120&lt;13.602),(A120&lt;6.05),(G120&lt;0.169),D120&gt;=0.35,(H120&lt;15.155),(D120&lt;1.55)),0.023,IF(AND(H120&gt;=13.602,(A120&lt;6.05),(G120&lt;0.169),D120&gt;=0.35,(H120&lt;15.155),(D120&lt;1.55)),-0.006,IF(AND((B120&lt;2.95),G120&gt;=0.181,G120&gt;=0.169,D120&gt;=0.35,(H120&lt;15.155),(D120&lt;1.55)),0.019,IF(AND(B120&gt;=2.95,G120&gt;=0.181,G120&gt;=0.169,D120&gt;=0.35,(H120&lt;15.155),(D120&lt;1.55)),0.034,IF(AND((A120&lt;5.35),(B120&lt;3.05),(B120&lt;3.15),(H120&lt;10.257),(A120&lt;7.45),D120&gt;=1.55),0.009,IF(AND(A120&gt;=5.35,(B120&lt;3.05),(B120&lt;3.15),(H120&lt;10.257),(A120&lt;7.45),D120&gt;=1.55),0.058,IF(AND((B120&lt;2.9),(H120&lt;11.854),(G120&lt;0.613),H120&gt;=10.257,(A120&lt;7.45),D120&gt;=1.55),0.037,IF(AND(B120&gt;=2.9,(H120&lt;11.854),(G120&lt;0.613),H120&gt;=10.257,(A120&lt;7.45),D120&gt;=1.55),-0.005,IF(AND((A120&lt;6.4),(G120&lt;0.711),G120&gt;=0.613,H120&gt;=10.257,(A120&lt;7.45),D120&gt;=1.55),0.001,IF(AND(A120&gt;=6.4,(G120&lt;0.711),G120&gt;=0.613,H120&gt;=10.257,(A120&lt;7.45),D120&gt;=1.55),-0.002,IF(AND((D120&lt;1.9),G120&gt;=0.711,G120&gt;=0.613,H120&gt;=10.257,(A120&lt;7.45),D120&gt;=1.55),0.007,IF(AND(D120&gt;=1.9,G120&gt;=0.711,G120&gt;=0.613,H120&gt;=10.257,(A120&lt;7.45),D120&gt;=1.55),0.023,"shouldnthappen"))))))))))))))))))))))))))</f>
        <v>0.115</v>
      </c>
      <c r="X120" s="1" t="n">
        <f aca="false">IF(AND(H120&gt;=15.155,(F120&lt;2.5)),0.049,IF(AND(A120&gt;=7.45,F120&gt;=2.5),0.089,IF(AND((G120&lt;0.107),(G120&lt;0.364),(A120&lt;7.45),F120&gt;=2.5),0.055,IF(AND(A120&gt;=5.75,(G120&lt;0.572),(D120&lt;1.25),(H120&lt;15.155),(F120&lt;2.5)),-0.018,IF(AND((A120&lt;5.7),(H120&lt;12.626),G120&gt;=0.364,(A120&lt;7.45),F120&gt;=2.5),0.012,IF(AND(A120&gt;=5.7,(H120&lt;12.626),G120&gt;=0.364,(A120&lt;7.45),F120&gt;=2.5),0.065,IF(AND((G120&lt;0.628),H120&gt;=12.626,G120&gt;=0.364,(A120&lt;7.45),F120&gt;=2.5),0.047,IF(AND((G120&lt;0.545),(A120&lt;5.75),(G120&lt;0.572),(D120&lt;1.25),(H120&lt;15.155),(F120&lt;2.5)),0.007,IF(AND(G120&gt;=0.545,(A120&lt;5.75),(G120&lt;0.572),(D120&lt;1.25),(H120&lt;15.155),(F120&lt;2.5)),-0.009,IF(AND((D120&lt;0.3),(H120&lt;11.788),G120&gt;=0.572,(D120&lt;1.25),(H120&lt;15.155),(F120&lt;2.5)),0.01,IF(AND(D120&gt;=0.3,(H120&lt;11.788),G120&gt;=0.572,(D120&lt;1.25),(H120&lt;15.155),(F120&lt;2.5)),0.03,IF(AND((A120&lt;4.75),H120&gt;=11.788,G120&gt;=0.572,(D120&lt;1.25),(H120&lt;15.155),(F120&lt;2.5)),0.001,IF(AND(A120&gt;=4.75,H120&gt;=11.788,G120&gt;=0.572,(D120&lt;1.25),(H120&lt;15.155),(F120&lt;2.5)),0.01,IF(AND((A120&lt;5.5),(A120&lt;6.15),(G120&lt;0.652),D120&gt;=1.25,(H120&lt;15.155),(F120&lt;2.5)),0.014,IF(AND(A120&gt;=5.5,(A120&lt;6.15),(G120&lt;0.652),D120&gt;=1.25,(H120&lt;15.155),(F120&lt;2.5)),0.049,IF(AND((H120&lt;12.206),A120&gt;=6.15,(G120&lt;0.652),D120&gt;=1.25,(H120&lt;15.155),(F120&lt;2.5)),-0.009,IF(AND(H120&gt;=12.206,A120&gt;=6.15,(G120&lt;0.652),D120&gt;=1.25,(H120&lt;15.155),(F120&lt;2.5)),0.021,IF(AND((A120&lt;5.55),(A120&lt;6.2),G120&gt;=0.652,D120&gt;=1.25,(H120&lt;15.155),(F120&lt;2.5)),0.011,IF(AND(A120&gt;=5.55,(A120&lt;6.2),G120&gt;=0.652,D120&gt;=1.25,(H120&lt;15.155),(F120&lt;2.5)),-0.019,IF(AND((B120&lt;3.2),A120&gt;=6.2,G120&gt;=0.652,D120&gt;=1.25,(H120&lt;15.155),(F120&lt;2.5)),0.025,IF(AND(B120&gt;=3.2,A120&gt;=6.2,G120&gt;=0.652,D120&gt;=1.25,(H120&lt;15.155),(F120&lt;2.5)),0.001,IF(AND((G120&lt;0.183),(G120&lt;0.301),G120&gt;=0.107,(G120&lt;0.364),(A120&lt;7.45),F120&gt;=2.5),-0.009,IF(AND(G120&gt;=0.183,(G120&lt;0.301),G120&gt;=0.107,(G120&lt;0.364),(A120&lt;7.45),F120&gt;=2.5),0.022,IF(AND((D120&lt;2.2),G120&gt;=0.301,G120&gt;=0.107,(G120&lt;0.364),(A120&lt;7.45),F120&gt;=2.5),0.004,IF(AND(D120&gt;=2.2,G120&gt;=0.301,G120&gt;=0.107,(G120&lt;0.364),(A120&lt;7.45),F120&gt;=2.5),-0.02,IF(AND((G120&lt;0.787),G120&gt;=0.628,H120&gt;=12.626,G120&gt;=0.364,(A120&lt;7.45),F120&gt;=2.5),-0.001,IF(AND(G120&gt;=0.787,G120&gt;=0.628,H120&gt;=12.626,G120&gt;=0.364,(A120&lt;7.45),F120&gt;=2.5),0.016,"shouldnthappen")))))))))))))))))))))))))))</f>
        <v>0.089</v>
      </c>
      <c r="Y120" s="1" t="n">
        <f aca="false">IF(AND(H120&gt;=15.155,(D120&lt;1.55)),0.037,IF(AND(D120&gt;=2.45,(A120&lt;7.45),D120&gt;=1.55),0.054,IF(AND((A120&lt;7.8),A120&gt;=7.45,D120&gt;=1.55),0.078,IF(AND(A120&gt;=7.8,A120&gt;=7.45,D120&gt;=1.55),0.021,IF(AND(A120&gt;=6.2,G120&gt;=0.68,D120&gt;=1.25,(H120&lt;15.155),(D120&lt;1.55)),0.019,IF(AND((B120&lt;2.65),(A120&lt;4.95),(G120&lt;0.572),(D120&lt;1.25),(H120&lt;15.155),(D120&lt;1.55)),0.021,IF(AND(B120&gt;=2.65,(A120&lt;4.95),(G120&lt;0.572),(D120&lt;1.25),(H120&lt;15.155),(D120&lt;1.55)),0.006,IF(AND((H120&lt;14.344),A120&gt;=4.95,(G120&lt;0.572),(D120&lt;1.25),(H120&lt;15.155),(D120&lt;1.55)),-0.005,IF(AND(H120&gt;=14.344,A120&gt;=4.95,(G120&lt;0.572),(D120&lt;1.25),(H120&lt;15.155),(D120&lt;1.55)),0.013,IF(AND((G120&lt;0.833),(H120&lt;11.788),G120&gt;=0.572,(D120&lt;1.25),(H120&lt;15.155),(D120&lt;1.55)),0.009,IF(AND(G120&gt;=0.833,(H120&lt;11.788),G120&gt;=0.572,(D120&lt;1.25),(H120&lt;15.155),(D120&lt;1.55)),0.024,IF(AND((A120&lt;4.75),H120&gt;=11.788,G120&gt;=0.572,(D120&lt;1.25),(H120&lt;15.155),(D120&lt;1.55)),0.001,IF(AND(A120&gt;=4.75,H120&gt;=11.788,G120&gt;=0.572,(D120&lt;1.25),(H120&lt;15.155),(D120&lt;1.55)),0.008,IF(AND((A120&lt;5.65),(A120&lt;6.15),(G120&lt;0.68),D120&gt;=1.25,(H120&lt;15.155),(D120&lt;1.55)),0.017,IF(AND(A120&gt;=5.65,(A120&lt;6.15),(G120&lt;0.68),D120&gt;=1.25,(H120&lt;15.155),(D120&lt;1.55)),0.039,IF(AND((G120&lt;0.436),A120&gt;=6.15,(G120&lt;0.68),D120&gt;=1.25,(H120&lt;15.155),(D120&lt;1.55)),-0.004,IF(AND(G120&gt;=0.436,A120&gt;=6.15,(G120&lt;0.68),D120&gt;=1.25,(H120&lt;15.155),(D120&lt;1.55)),0.022,IF(AND((A120&lt;5.55),(A120&lt;6.2),G120&gt;=0.68,D120&gt;=1.25,(H120&lt;15.155),(D120&lt;1.55)),0.009,IF(AND(A120&gt;=5.55,(A120&lt;6.2),G120&gt;=0.68,D120&gt;=1.25,(H120&lt;15.155),(D120&lt;1.55)),-0.016,IF(AND((G120&lt;0.107),(G120&lt;0.361),(G120&lt;0.613),(D120&lt;2.45),(A120&lt;7.45),D120&gt;=1.55),0.042,IF(AND(G120&gt;=0.107,(G120&lt;0.361),(G120&lt;0.613),(D120&lt;2.45),(A120&lt;7.45),D120&gt;=1.55),0.002,IF(AND((D120&lt;2.35),G120&gt;=0.361,(G120&lt;0.613),(D120&lt;2.45),(A120&lt;7.45),D120&gt;=1.55),0.051,IF(AND(D120&gt;=2.35,G120&gt;=0.361,(G120&lt;0.613),(D120&lt;2.45),(A120&lt;7.45),D120&gt;=1.55),0.016,IF(AND((A120&lt;6.4),(G120&lt;0.711),G120&gt;=0.613,(D120&lt;2.45),(A120&lt;7.45),D120&gt;=1.55),0.001,IF(AND(A120&gt;=6.4,(G120&lt;0.711),G120&gt;=0.613,(D120&lt;2.45),(A120&lt;7.45),D120&gt;=1.55),-0.002,IF(AND((B120&lt;2.95),G120&gt;=0.711,G120&gt;=0.613,(D120&lt;2.45),(A120&lt;7.45),D120&gt;=1.55),0.023,IF(AND(B120&gt;=2.95,G120&gt;=0.711,G120&gt;=0.613,(D120&lt;2.45),(A120&lt;7.45),D120&gt;=1.55),0.01,"shouldnthappen")))))))))))))))))))))))))))</f>
        <v>0.078</v>
      </c>
      <c r="Z120" s="1" t="n">
        <f aca="false">IF(AND(A120&gt;=7.45,D120&gt;=1.75),0.056,IF(AND(H120&gt;=15.059,A120&gt;=5.55,(D120&lt;1.75)),0.028,IF(AND((D120&lt;0.35),G120&gt;=0.905,(A120&lt;5.55),(D120&lt;1.75)),0.005,IF(AND(D120&gt;=0.35,G120&gt;=0.905,(A120&lt;5.55),(D120&lt;1.75)),0.026,IF(AND((H120&lt;8.711),D120&gt;=2.45,(A120&lt;7.45),D120&gt;=1.75),0.011,IF(AND(H120&gt;=8.711,D120&gt;=2.45,(A120&lt;7.45),D120&gt;=1.75),0.049,IF(AND((G120&lt;0.107),(G120&lt;0.487),(D120&lt;2.45),(A120&lt;7.45),D120&gt;=1.75),0.032,IF(AND((H120&lt;10.915),(A120&lt;4.5),(B120&lt;3.15),(G120&lt;0.905),(A120&lt;5.55),(D120&lt;1.75)),-0.001,IF(AND(H120&gt;=10.915,(A120&lt;4.5),(B120&lt;3.15),(G120&lt;0.905),(A120&lt;5.55),(D120&lt;1.75)),0.003,IF(AND((A120&lt;5.05),A120&gt;=4.5,(B120&lt;3.15),(G120&lt;0.905),(A120&lt;5.55),(D120&lt;1.75)),0.015,IF(AND(A120&gt;=5.05,A120&gt;=4.5,(B120&lt;3.15),(G120&lt;0.905),(A120&lt;5.55),(D120&lt;1.75)),0.006,IF(AND((G120&lt;0.05),(G120&lt;0.091),B120&gt;=3.15,(G120&lt;0.905),(A120&lt;5.55),(D120&lt;1.75)),0.001,IF(AND(G120&gt;=0.05,(G120&lt;0.091),B120&gt;=3.15,(G120&lt;0.905),(A120&lt;5.55),(D120&lt;1.75)),0.008,IF(AND((G120&lt;0.587),G120&gt;=0.091,B120&gt;=3.15,(G120&lt;0.905),(A120&lt;5.55),(D120&lt;1.75)),-0.003,IF(AND(G120&gt;=0.587,G120&gt;=0.091,B120&gt;=3.15,(G120&lt;0.905),(A120&lt;5.55),(D120&lt;1.75)),0.004,IF(AND((F120&lt;2.5),(B120&lt;2.85),(G120&lt;0.419),(H120&lt;15.059),A120&gt;=5.55,(D120&lt;1.75)),0.041,IF(AND(F120&gt;=2.5,(B120&lt;2.85),(G120&lt;0.419),(H120&lt;15.059),A120&gt;=5.55,(D120&lt;1.75)),0.015,IF(AND((G120&lt;0.164),B120&gt;=2.85,(G120&lt;0.419),(H120&lt;15.059),A120&gt;=5.55,(D120&lt;1.75)),0.01,IF(AND(G120&gt;=0.164,B120&gt;=2.85,(G120&lt;0.419),(H120&lt;15.059),A120&gt;=5.55,(D120&lt;1.75)),-0.001,IF(AND((B120&lt;2.55),(B120&lt;2.95),G120&gt;=0.419,(H120&lt;15.059),A120&gt;=5.55,(D120&lt;1.75)),0.014,IF(AND(B120&gt;=2.55,(B120&lt;2.95),G120&gt;=0.419,(H120&lt;15.059),A120&gt;=5.55,(D120&lt;1.75)),-0.013,IF(AND((D120&lt;1.55),B120&gt;=2.95,G120&gt;=0.419,(H120&lt;15.059),A120&gt;=5.55,(D120&lt;1.75)),0.023,IF(AND(D120&gt;=1.55,B120&gt;=2.95,G120&gt;=0.419,(H120&lt;15.059),A120&gt;=5.55,(D120&lt;1.75)),0.005,IF(AND((H120&lt;13.278),G120&gt;=0.107,(G120&lt;0.487),(D120&lt;2.45),(A120&lt;7.45),D120&gt;=1.75),-0.009,IF(AND(H120&gt;=13.278,G120&gt;=0.107,(G120&lt;0.487),(D120&lt;2.45),(A120&lt;7.45),D120&gt;=1.75),0.017,IF(AND((D120&lt;2.35),(G120&lt;0.571),G120&gt;=0.487,(D120&lt;2.45),(A120&lt;7.45),D120&gt;=1.75),0.053,IF(AND(D120&gt;=2.35,(G120&lt;0.571),G120&gt;=0.487,(D120&lt;2.45),(A120&lt;7.45),D120&gt;=1.75),0.009,IF(AND((G120&lt;0.779),G120&gt;=0.571,G120&gt;=0.487,(D120&lt;2.45),(A120&lt;7.45),D120&gt;=1.75),0.006,IF(AND(G120&gt;=0.779,G120&gt;=0.571,G120&gt;=0.487,(D120&lt;2.45),(A120&lt;7.45),D120&gt;=1.75),0.016,"shouldnthappen")))))))))))))))))))))))))))))</f>
        <v>0.056</v>
      </c>
      <c r="AA120" s="1" t="n">
        <f aca="false">IF(AND((A120&lt;7.8),A120&gt;=7.45,D120&gt;=1.75),0.051,IF(AND(A120&gt;=7.8,A120&gt;=7.45,D120&gt;=1.75),0.01,IF(AND(B120&gt;=3.35,B120&gt;=3.25,(A120&lt;7.45),D120&gt;=1.75),0.016,IF(AND((H120&lt;8.308),(D120&lt;0.15),(H120&lt;13.655),(D120&lt;0.35),(D120&lt;1.75)),0.009,IF(AND((H120&lt;14.529),(G120&lt;0.293),H120&gt;=13.655,(D120&lt;0.35),(D120&lt;1.75)),0.011,IF(AND(H120&gt;=14.529,(G120&lt;0.293),H120&gt;=13.655,(D120&lt;0.35),(D120&lt;1.75)),0.001,IF(AND(D120&gt;=0.25,G120&gt;=0.293,H120&gt;=13.655,(D120&lt;0.35),(D120&lt;1.75)),-0.004,IF(AND(H120&gt;=10.635,(H120&lt;10.696),(H120&lt;13.906),D120&gt;=0.35,(D120&lt;1.75)),0.036,IF(AND(G120&gt;=0.833,H120&gt;=10.696,(H120&lt;13.906),D120&gt;=0.35,(D120&lt;1.75)),0.016,IF(AND((A120&lt;6.65),(G120&lt;0.247),H120&gt;=13.906,D120&gt;=0.35,(D120&lt;1.75)),-0.008,IF(AND(A120&gt;=6.65,(G120&lt;0.247),H120&gt;=13.906,D120&gt;=0.35,(D120&lt;1.75)),0.011,IF(AND((B120&lt;2.45),G120&gt;=0.247,H120&gt;=13.906,D120&gt;=0.35,(D120&lt;1.75)),0,IF(AND((D120&lt;1.85),(B120&lt;2.95),(B120&lt;3.25),(A120&lt;7.45),D120&gt;=1.75),0.033,IF(AND((G120&lt;0.428),(B120&lt;3.35),B120&gt;=3.25,(A120&lt;7.45),D120&gt;=1.75),0.009,IF(AND(G120&gt;=0.428,(B120&lt;3.35),B120&gt;=3.25,(A120&lt;7.45),D120&gt;=1.75),0.042,IF(AND((A120&lt;4.6),H120&gt;=8.308,(D120&lt;0.15),(H120&lt;13.655),(D120&lt;0.35),(D120&lt;1.75)),0.003,IF(AND(A120&gt;=4.6,H120&gt;=8.308,(D120&lt;0.15),(H120&lt;13.655),(D120&lt;0.35),(D120&lt;1.75)),0,IF(AND((H120&lt;8.834),(A120&lt;5.05),D120&gt;=0.15,(H120&lt;13.655),(D120&lt;0.35),(D120&lt;1.75)),0.002,IF(AND(H120&gt;=8.834,(A120&lt;5.05),D120&gt;=0.15,(H120&lt;13.655),(D120&lt;0.35),(D120&lt;1.75)),-0.008,IF(AND((A120&lt;5.45),A120&gt;=5.05,D120&gt;=0.15,(H120&lt;13.655),(D120&lt;0.35),(D120&lt;1.75)),0.003,IF(AND(A120&gt;=5.45,A120&gt;=5.05,D120&gt;=0.15,(H120&lt;13.655),(D120&lt;0.35),(D120&lt;1.75)),-0.002,IF(AND((A120&lt;5.3),(D120&lt;0.25),G120&gt;=0.293,H120&gt;=13.655,(D120&lt;0.35),(D120&lt;1.75)),0.007,IF(AND(A120&gt;=5.3,(D120&lt;0.25),G120&gt;=0.293,H120&gt;=13.655,(D120&lt;0.35),(D120&lt;1.75)),0.001,IF(AND((H120&lt;7.309),(H120&lt;10.635),(H120&lt;10.696),(H120&lt;13.906),D120&gt;=0.35,(D120&lt;1.75)),0.014,IF(AND(H120&gt;=7.309,(H120&lt;10.635),(H120&lt;10.696),(H120&lt;13.906),D120&gt;=0.35,(D120&lt;1.75)),0.006,IF(AND((H120&lt;12.093),(G120&lt;0.833),H120&gt;=10.696,(H120&lt;13.906),D120&gt;=0.35,(D120&lt;1.75)),-0.01,IF(AND(H120&gt;=12.093,(G120&lt;0.833),H120&gt;=10.696,(H120&lt;13.906),D120&gt;=0.35,(D120&lt;1.75)),0.004,IF(AND((G120&lt;0.823),B120&gt;=2.45,G120&gt;=0.247,H120&gt;=13.906,D120&gt;=0.35,(D120&lt;1.75)),0.026,IF(AND(G120&gt;=0.823,B120&gt;=2.45,G120&gt;=0.247,H120&gt;=13.906,D120&gt;=0.35,(D120&lt;1.75)),0.006,IF(AND((H120&lt;11.121),D120&gt;=1.85,(B120&lt;2.95),(B120&lt;3.25),(A120&lt;7.45),D120&gt;=1.75),0.013,IF(AND(H120&gt;=11.121,D120&gt;=1.85,(B120&lt;2.95),(B120&lt;3.25),(A120&lt;7.45),D120&gt;=1.75),0.005,IF(AND((A120&lt;6.05),(A120&lt;6.45),B120&gt;=2.95,(B120&lt;3.25),(A120&lt;7.45),D120&gt;=1.75),0.001,IF(AND(A120&gt;=6.05,(A120&lt;6.45),B120&gt;=2.95,(B120&lt;3.25),(A120&lt;7.45),D120&gt;=1.75),-0.005,IF(AND((G120&lt;0.42),A120&gt;=6.45,B120&gt;=2.95,(B120&lt;3.25),(A120&lt;7.45),D120&gt;=1.75),0.004,IF(AND(G120&gt;=0.42,A120&gt;=6.45,B120&gt;=2.95,(B120&lt;3.25),(A120&lt;7.45),D120&gt;=1.75),0.019,"shouldnthappen")))))))))))))))))))))))))))))))))))</f>
        <v>0.051</v>
      </c>
      <c r="AB120" s="1" t="n">
        <f aca="false">+ 0.5</f>
        <v>0.5</v>
      </c>
    </row>
    <row r="121" customFormat="false" ht="13.8" hidden="false" customHeight="false" outlineLevel="0" collapsed="false">
      <c r="A121" s="11" t="n">
        <v>7.7</v>
      </c>
      <c r="B121" s="1" t="n">
        <v>2.6</v>
      </c>
      <c r="C121" s="1" t="n">
        <v>6.9</v>
      </c>
      <c r="D121" s="1" t="n">
        <v>2.3</v>
      </c>
      <c r="E121" s="1" t="s">
        <v>93</v>
      </c>
      <c r="F121" s="1" t="n">
        <v>3</v>
      </c>
      <c r="G121" s="1" t="n">
        <v>0.0605212436057627</v>
      </c>
      <c r="H121" s="18" t="n">
        <v>8.81682307673618</v>
      </c>
      <c r="I121" s="1" t="n">
        <f aca="false">C121</f>
        <v>6.9</v>
      </c>
      <c r="J121" s="1" t="n">
        <f aca="false">SUM(M121:AB121)</f>
        <v>6.444</v>
      </c>
      <c r="K121" s="15" t="n">
        <f aca="false">1-SQRT(VAR(M121:AB121, I121)) / AVERAGE(M121:AB121)</f>
        <v>-3.02389986080412</v>
      </c>
      <c r="L121" s="1" t="n">
        <f aca="false">(J121-I121)/I121</f>
        <v>-0.0660869565217392</v>
      </c>
      <c r="M121" s="1" t="n">
        <f aca="false">IF(AND((H121&lt;5.245),(D121&lt;0.8)),0.075,IF(AND(H121&gt;=5.245,(D121&lt;0.8)),0.279,IF(AND((D121&lt;1.45),D121&gt;=0.8),1.043,IF(AND(D121&gt;=1.45,D121&gt;=0.8),1.423,"shouldnthappen"))))</f>
        <v>1.423</v>
      </c>
      <c r="N121" s="1" t="n">
        <f aca="false">IF(AND((A121&lt;4.35),(D121&lt;0.8)),0.048,IF(AND(A121&gt;=4.35,(D121&lt;0.8)),0.198,IF(AND(F121&gt;=2.5,D121&gt;=0.8),1.048,IF(AND((A121&lt;5.15),(F121&lt;2.5),D121&gt;=0.8),0.321,IF(AND(A121&gt;=5.15,(F121&lt;2.5),D121&gt;=0.8),0.783,"shouldnthappen")))))</f>
        <v>1.048</v>
      </c>
      <c r="O121" s="1" t="n">
        <f aca="false">IF(AND((H121&lt;5.245),(D121&lt;0.8)),0.034,IF(AND((A121&lt;5.9),D121&gt;=0.8),0.489,IF(AND(A121&gt;=5.9,D121&gt;=0.8),0.721,IF(AND((A121&lt;4.35),H121&gt;=5.245,(D121&lt;0.8)),0.041,IF(AND(A121&gt;=4.35,H121&gt;=5.245,(D121&lt;0.8)),0.142,"shouldnthappen")))))</f>
        <v>0.721</v>
      </c>
      <c r="P121" s="1" t="n">
        <f aca="false">IF(AND((B121&lt;2.8),(D121&lt;1.15)),0.244,IF(AND((D121&lt;1.75),D121&gt;=1.15),0.396,IF(AND(D121&gt;=1.75,D121&gt;=1.15),0.554,IF(AND((A121&lt;5.05),B121&gt;=2.8,(D121&lt;1.15)),0.078,IF(AND((H121&lt;14.877),A121&gt;=5.05,B121&gt;=2.8,(D121&lt;1.15)),0.118,IF(AND(H121&gt;=14.877,A121&gt;=5.05,B121&gt;=2.8,(D121&lt;1.15)),0.027,"shouldnthappen"))))))</f>
        <v>0.554</v>
      </c>
      <c r="Q121" s="1" t="n">
        <f aca="false">IF(AND(D121&gt;=0.45,(D121&lt;1.15)),0.17,IF(AND(A121&gt;=7.1,D121&gt;=1.15),0.539,IF(AND((A121&lt;6.25),(A121&lt;7.1),D121&gt;=1.15),0.258,IF(AND(A121&gt;=6.25,(A121&lt;7.1),D121&gt;=1.15),0.344,IF(AND(G121&gt;=0.418,(A121&lt;5.05),(D121&lt;0.45),(D121&lt;1.15)),0.033,IF(AND((H121&lt;14.494),(G121&lt;0.418),(A121&lt;5.05),(D121&lt;0.45),(D121&lt;1.15)),0.061,IF(AND(H121&gt;=14.494,(G121&lt;0.418),(A121&lt;5.05),(D121&lt;0.45),(D121&lt;1.15)),0.015,IF(AND(H121&gt;=14.877,(B121&lt;3.85),A121&gt;=5.05,(D121&lt;0.45),(D121&lt;1.15)),0.023,IF(AND((B121&lt;4),B121&gt;=3.85,A121&gt;=5.05,(D121&lt;0.45),(D121&lt;1.15)),0.009,IF(AND(B121&gt;=4,B121&gt;=3.85,A121&gt;=5.05,(D121&lt;0.45),(D121&lt;1.15)),0.052,IF(AND((G121&lt;0.05),(H121&lt;14.877),(B121&lt;3.85),A121&gt;=5.05,(D121&lt;0.45),(D121&lt;1.15)),0.024,IF(AND(G121&gt;=0.05,(H121&lt;14.877),(B121&lt;3.85),A121&gt;=5.05,(D121&lt;0.45),(D121&lt;1.15)),0.091,"shouldnthappen"))))))))))))</f>
        <v>0.539</v>
      </c>
      <c r="R121" s="1" t="n">
        <f aca="false">IF(AND(A121&gt;=7.1,D121&gt;=0.8),0.401,IF(AND((A121&lt;4.5),(G121&lt;0.905),(D121&lt;0.8)),0.024,IF(AND((H121&lt;9.966),G121&gt;=0.905,(D121&lt;0.8)),0.094,IF(AND(H121&gt;=9.966,G121&gt;=0.905,(D121&lt;0.8)),0.026,IF(AND(D121&gt;=2.05,(A121&lt;7.1),D121&gt;=0.8),0.277,IF(AND((H121&lt;5.523),A121&gt;=4.5,(G121&lt;0.905),(D121&lt;0.8)),0.012,IF(AND(H121&gt;=5.523,A121&gt;=4.5,(G121&lt;0.905),(D121&lt;0.8)),0.049,IF(AND((A121&lt;5.3),(D121&lt;2.05),(A121&lt;7.1),D121&gt;=0.8),0.095,IF(AND(A121&gt;=5.3,(D121&lt;2.05),(A121&lt;7.1),D121&gt;=0.8),0.196,"shouldnthappen")))))))))</f>
        <v>0.401</v>
      </c>
      <c r="S121" s="1" t="n">
        <f aca="false">IF(AND(A121&gt;=7.1,D121&gt;=1.35),0.298,IF(AND(G121&gt;=0.905,(D121&lt;0.8),(D121&lt;1.35)),0.068,IF(AND(H121&gt;=9.386,D121&gt;=0.8,(D121&lt;1.35)),0.126,IF(AND((H121&lt;7.426),(H121&lt;9.386),D121&gt;=0.8,(D121&lt;1.35)),0.091,IF(AND((A121&lt;5.3),(G121&lt;0.905),(A121&lt;7.1),D121&gt;=1.35),0.063,IF(AND((D121&lt;2.05),G121&gt;=0.905,(A121&lt;7.1),D121&gt;=1.35),0.015,IF(AND(D121&gt;=2.05,G121&gt;=0.905,(A121&lt;7.1),D121&gt;=1.35),0.089,IF(AND((H121&lt;10.505),(H121&lt;14.344),(G121&lt;0.905),(D121&lt;0.8),(D121&lt;1.35)),0.035,IF(AND((A121&lt;4.85),H121&gt;=14.344,(G121&lt;0.905),(D121&lt;0.8),(D121&lt;1.35)),0.006,IF(AND((B121&lt;2.75),H121&gt;=7.426,(H121&lt;9.386),D121&gt;=0.8,(D121&lt;1.35)),0.021,IF(AND(B121&gt;=2.75,H121&gt;=7.426,(H121&lt;9.386),D121&gt;=0.8,(D121&lt;1.35)),-0.01,IF(AND((B121&lt;2.35),A121&gt;=5.3,(G121&lt;0.905),(A121&lt;7.1),D121&gt;=1.35),0.068,IF(AND(B121&gt;=2.35,A121&gt;=5.3,(G121&lt;0.905),(A121&lt;7.1),D121&gt;=1.35),0.181,IF(AND((H121&lt;11.731),H121&gt;=10.505,(H121&lt;14.344),(G121&lt;0.905),(D121&lt;0.8),(D121&lt;1.35)),0.004,IF(AND(H121&gt;=11.731,H121&gt;=10.505,(H121&lt;14.344),(G121&lt;0.905),(D121&lt;0.8),(D121&lt;1.35)),0.024,IF(AND((H121&lt;14.877),A121&gt;=4.85,H121&gt;=14.344,(G121&lt;0.905),(D121&lt;0.8),(D121&lt;1.35)),0.063,IF(AND(H121&gt;=14.877,A121&gt;=4.85,H121&gt;=14.344,(G121&lt;0.905),(D121&lt;0.8),(D121&lt;1.35)),0.012,"shouldnthappen")))))))))))))))))</f>
        <v>0.298</v>
      </c>
      <c r="T121" s="1" t="n">
        <f aca="false">IF(AND(D121&gt;=0.45,(A121&lt;5.65)),0.067,IF(AND(A121&gt;=7.25,A121&gt;=5.65),0.244,IF(AND((H121&lt;9.966),G121&gt;=0.905,(D121&lt;0.45),(A121&lt;5.65)),0.062,IF(AND(H121&gt;=9.966,G121&gt;=0.905,(D121&lt;0.45),(A121&lt;5.65)),0.012,IF(AND((G121&lt;0.948),D121&gt;=2.05,(A121&lt;7.25),A121&gt;=5.65),0.157,IF(AND(G121&gt;=0.948,D121&gt;=2.05,(A121&lt;7.25),A121&gt;=5.65),0.037,IF(AND(G121&gt;=0.422,(B121&lt;3.15),(G121&lt;0.905),(D121&lt;0.45),(A121&lt;5.65)),0.011,IF(AND((D121&lt;0.25),(G121&lt;0.422),(B121&lt;3.15),(G121&lt;0.905),(D121&lt;0.45),(A121&lt;5.65)),0.04,IF(AND(D121&gt;=0.25,(G121&lt;0.422),(B121&lt;3.15),(G121&lt;0.905),(D121&lt;0.45),(A121&lt;5.65)),0.009,IF(AND((A121&lt;4.85),(B121&lt;3.25),B121&gt;=3.15,(G121&lt;0.905),(D121&lt;0.45),(A121&lt;5.65)),0.008,IF(AND(A121&gt;=4.85,(B121&lt;3.25),B121&gt;=3.15,(G121&lt;0.905),(D121&lt;0.45),(A121&lt;5.65)),-0.017,IF(AND((D121&lt;0.25),B121&gt;=3.25,B121&gt;=3.15,(G121&lt;0.905),(D121&lt;0.45),(A121&lt;5.65)),0.022,IF(AND(D121&gt;=0.25,B121&gt;=3.25,B121&gt;=3.15,(G121&lt;0.905),(D121&lt;0.45),(A121&lt;5.65)),0.009,IF(AND((F121&lt;2.5),(H121&lt;7.692),(G121&lt;0.644),(D121&lt;2.05),(A121&lt;7.25),A121&gt;=5.65),0.018,IF(AND(F121&gt;=2.5,(H121&lt;7.692),(G121&lt;0.644),(D121&lt;2.05),(A121&lt;7.25),A121&gt;=5.65),0.068,IF(AND((B121&lt;2.35),H121&gt;=7.692,(G121&lt;0.644),(D121&lt;2.05),(A121&lt;7.25),A121&gt;=5.65),0.023,IF(AND(B121&gt;=2.35,H121&gt;=7.692,(G121&lt;0.644),(D121&lt;2.05),(A121&lt;7.25),A121&gt;=5.65),0.125,IF(AND((G121&lt;0.766),(G121&lt;0.85),G121&gt;=0.644,(D121&lt;2.05),(A121&lt;7.25),A121&gt;=5.65),0.055,IF(AND(G121&gt;=0.766,(G121&lt;0.85),G121&gt;=0.644,(D121&lt;2.05),(A121&lt;7.25),A121&gt;=5.65),-0,IF(AND((B121&lt;2.95),G121&gt;=0.85,G121&gt;=0.644,(D121&lt;2.05),(A121&lt;7.25),A121&gt;=5.65),0.098,IF(AND(B121&gt;=2.95,G121&gt;=0.85,G121&gt;=0.644,(D121&lt;2.05),(A121&lt;7.25),A121&gt;=5.65),0.013,"shouldnthappen")))))))))))))))))))))</f>
        <v>0.244</v>
      </c>
      <c r="U121" s="1" t="n">
        <f aca="false">IF(AND(A121&gt;=7.25,D121&gt;=1.25),0.186,IF(AND((G121&lt;0.13),D121&gt;=0.35,(D121&lt;1.25)),-0.004,IF(AND(H121&gt;=14.246,(H121&lt;14.344),(D121&lt;0.35),(D121&lt;1.25)),-0.002,IF(AND((A121&lt;4.85),H121&gt;=14.344,(D121&lt;0.35),(D121&lt;1.25)),0.004,IF(AND(G121&gt;=0.446,(G121&lt;0.644),(A121&lt;7.25),D121&gt;=1.25),0.138,IF(AND(A121&gt;=5.45,(H121&lt;14.246),(H121&lt;14.344),(D121&lt;0.35),(D121&lt;1.25)),0.001,IF(AND((H121&lt;14.877),A121&gt;=4.85,H121&gt;=14.344,(D121&lt;0.35),(D121&lt;1.25)),0.035,IF(AND(H121&gt;=14.877,A121&gt;=4.85,H121&gt;=14.344,(D121&lt;0.35),(D121&lt;1.25)),0.007,IF(AND((B121&lt;3.35),H121&gt;=9.448,G121&gt;=0.13,D121&gt;=0.35,(D121&lt;1.25)),0.053,IF(AND(B121&gt;=3.35,H121&gt;=9.448,G121&gt;=0.13,D121&gt;=0.35,(D121&lt;1.25)),0.017,IF(AND((G121&lt;0.44),(G121&lt;0.446),(G121&lt;0.644),(A121&lt;7.25),D121&gt;=1.25),0.079,IF(AND(G121&gt;=0.44,(G121&lt;0.446),(G121&lt;0.644),(A121&lt;7.25),D121&gt;=1.25),0.02,IF(AND((A121&lt;5.95),(G121&lt;0.724),G121&gt;=0.644,(A121&lt;7.25),D121&gt;=1.25),-0.018,IF(AND(A121&gt;=5.95,(G121&lt;0.724),G121&gt;=0.644,(A121&lt;7.25),D121&gt;=1.25),0.027,IF(AND(A121&gt;=6.15,G121&gt;=0.724,G121&gt;=0.644,(A121&lt;7.25),D121&gt;=1.25),0.093,IF(AND((A121&lt;5.05),(A121&lt;5.45),(H121&lt;14.246),(H121&lt;14.344),(D121&lt;0.35),(D121&lt;1.25)),0.011,IF(AND(A121&gt;=5.05,(A121&lt;5.45),(H121&lt;14.246),(H121&lt;14.344),(D121&lt;0.35),(D121&lt;1.25)),0.021,IF(AND((A121&lt;5.4),(B121&lt;3.15),(H121&lt;9.448),G121&gt;=0.13,D121&gt;=0.35,(D121&lt;1.25)),0.007,IF(AND(A121&gt;=5.4,(B121&lt;3.15),(H121&lt;9.448),G121&gt;=0.13,D121&gt;=0.35,(D121&lt;1.25)),-0.011,IF(AND((B121&lt;3.75),B121&gt;=3.15,(H121&lt;9.448),G121&gt;=0.13,D121&gt;=0.35,(D121&lt;1.25)),0.012,IF(AND(B121&gt;=3.75,B121&gt;=3.15,(H121&lt;9.448),G121&gt;=0.13,D121&gt;=0.35,(D121&lt;1.25)),0.046,IF(AND((A121&lt;5.9),(A121&lt;6.15),G121&gt;=0.724,G121&gt;=0.644,(A121&lt;7.25),D121&gt;=1.25),0.06,IF(AND(A121&gt;=5.9,(A121&lt;6.15),G121&gt;=0.724,G121&gt;=0.644,(A121&lt;7.25),D121&gt;=1.25),0.005,"shouldnthappen")))))))))))))))))))))))</f>
        <v>0.186</v>
      </c>
      <c r="V121" s="1" t="n">
        <f aca="false">IF(AND(H121&gt;=15.155,(D121&lt;1.55)),0.084,IF(AND(A121&gt;=7.25,D121&gt;=1.55),0.141,IF(AND((G121&lt;0.043),D121&gt;=1.05,(H121&lt;15.155),(D121&lt;1.55)),-0.007,IF(AND(D121&gt;=1.85,G121&gt;=0.755,(A121&lt;7.25),D121&gt;=1.55),0.051,IF(AND((H121&lt;9.966),G121&gt;=0.905,(D121&lt;1.05),(H121&lt;15.155),(D121&lt;1.55)),0.043,IF(AND(H121&gt;=9.966,G121&gt;=0.905,(D121&lt;1.05),(H121&lt;15.155),(D121&lt;1.55)),0.007,IF(AND((G121&lt;0.278),(G121&lt;0.361),(G121&lt;0.755),(A121&lt;7.25),D121&gt;=1.55),0.08,IF(AND((A121&lt;5.8),G121&gt;=0.361,(G121&lt;0.755),(A121&lt;7.25),D121&gt;=1.55),0.019,IF(AND((A121&lt;6.05),(D121&lt;1.85),G121&gt;=0.755,(A121&lt;7.25),D121&gt;=1.55),0.01,IF(AND(A121&gt;=6.05,(D121&lt;1.85),G121&gt;=0.755,(A121&lt;7.25),D121&gt;=1.55),0.002,IF(AND((G121&lt;0.486),(B121&lt;3.15),(G121&lt;0.905),(D121&lt;1.05),(H121&lt;15.155),(D121&lt;1.55)),0.026,IF(AND(G121&gt;=0.486,(B121&lt;3.15),(G121&lt;0.905),(D121&lt;1.05),(H121&lt;15.155),(D121&lt;1.55)),0.001,IF(AND((B121&lt;3.25),B121&gt;=3.15,(G121&lt;0.905),(D121&lt;1.05),(H121&lt;15.155),(D121&lt;1.55)),-0.003,IF(AND(B121&gt;=3.25,B121&gt;=3.15,(G121&lt;0.905),(D121&lt;1.05),(H121&lt;15.155),(D121&lt;1.55)),0.012,IF(AND((H121&lt;7.426),(H121&lt;8.769),G121&gt;=0.043,D121&gt;=1.05,(H121&lt;15.155),(D121&lt;1.55)),0.041,IF(AND(H121&gt;=7.426,(H121&lt;8.769),G121&gt;=0.043,D121&gt;=1.05,(H121&lt;15.155),(D121&lt;1.55)),-0.008,IF(AND((H121&lt;10.696),H121&gt;=8.769,G121&gt;=0.043,D121&gt;=1.05,(H121&lt;15.155),(D121&lt;1.55)),0.069,IF(AND(H121&gt;=10.696,H121&gt;=8.769,G121&gt;=0.043,D121&gt;=1.05,(H121&lt;15.155),(D121&lt;1.55)),0.033,IF(AND((D121&lt;2.2),G121&gt;=0.278,(G121&lt;0.361),(G121&lt;0.755),(A121&lt;7.25),D121&gt;=1.55),0.022,IF(AND(D121&gt;=2.2,G121&gt;=0.278,(G121&lt;0.361),(G121&lt;0.755),(A121&lt;7.25),D121&gt;=1.55),-0.027,IF(AND((H121&lt;12.626),A121&gt;=5.8,G121&gt;=0.361,(G121&lt;0.755),(A121&lt;7.25),D121&gt;=1.55),0.126,IF(AND(H121&gt;=12.626,A121&gt;=5.8,G121&gt;=0.361,(G121&lt;0.755),(A121&lt;7.25),D121&gt;=1.55),0.065,"shouldnthappen"))))))))))))))))))))))</f>
        <v>0.141</v>
      </c>
      <c r="W121" s="1" t="n">
        <f aca="false">IF(AND(H121&gt;=15.155,(D121&lt;1.55)),0.064,IF(AND(A121&gt;=7.45,D121&gt;=1.55),0.115,IF(AND(B121&gt;=3.15,(H121&lt;10.257),(A121&lt;7.45),D121&gt;=1.55),0.097,IF(AND((A121&lt;4.85),H121&gt;=14.344,(D121&lt;0.35),(H121&lt;15.155),(D121&lt;1.55)),0.003,IF(AND(A121&gt;=6.05,(G121&lt;0.169),D121&gt;=0.35,(H121&lt;15.155),(D121&lt;1.55)),-0.008,IF(AND((G121&lt;0.181),G121&gt;=0.169,D121&gt;=0.35,(H121&lt;15.155),(D121&lt;1.55)),0.065,IF(AND(B121&gt;=3.05,(B121&lt;3.15),(H121&lt;10.257),(A121&lt;7.45),D121&gt;=1.55),-0.023,IF(AND(H121&gt;=11.854,(G121&lt;0.613),H121&gt;=10.257,(A121&lt;7.45),D121&gt;=1.55),0.068,IF(AND((D121&lt;0.25),(B121&lt;3.15),(H121&lt;14.344),(D121&lt;0.35),(H121&lt;15.155),(D121&lt;1.55)),0.014,IF(AND(D121&gt;=0.25,(B121&lt;3.15),(H121&lt;14.344),(D121&lt;0.35),(H121&lt;15.155),(D121&lt;1.55)),0.002,IF(AND((A121&lt;5.05),B121&gt;=3.15,(H121&lt;14.344),(D121&lt;0.35),(H121&lt;15.155),(D121&lt;1.55)),-0.001,IF(AND(A121&gt;=5.05,B121&gt;=3.15,(H121&lt;14.344),(D121&lt;0.35),(H121&lt;15.155),(D121&lt;1.55)),0.009,IF(AND((H121&lt;14.877),A121&gt;=4.85,H121&gt;=14.344,(D121&lt;0.35),(H121&lt;15.155),(D121&lt;1.55)),0.023,IF(AND(H121&gt;=14.877,A121&gt;=4.85,H121&gt;=14.344,(D121&lt;0.35),(H121&lt;15.155),(D121&lt;1.55)),0.004,IF(AND((H121&lt;13.602),(A121&lt;6.05),(G121&lt;0.169),D121&gt;=0.35,(H121&lt;15.155),(D121&lt;1.55)),0.023,IF(AND(H121&gt;=13.602,(A121&lt;6.05),(G121&lt;0.169),D121&gt;=0.35,(H121&lt;15.155),(D121&lt;1.55)),-0.006,IF(AND((B121&lt;2.95),G121&gt;=0.181,G121&gt;=0.169,D121&gt;=0.35,(H121&lt;15.155),(D121&lt;1.55)),0.019,IF(AND(B121&gt;=2.95,G121&gt;=0.181,G121&gt;=0.169,D121&gt;=0.35,(H121&lt;15.155),(D121&lt;1.55)),0.034,IF(AND((A121&lt;5.35),(B121&lt;3.05),(B121&lt;3.15),(H121&lt;10.257),(A121&lt;7.45),D121&gt;=1.55),0.009,IF(AND(A121&gt;=5.35,(B121&lt;3.05),(B121&lt;3.15),(H121&lt;10.257),(A121&lt;7.45),D121&gt;=1.55),0.058,IF(AND((B121&lt;2.9),(H121&lt;11.854),(G121&lt;0.613),H121&gt;=10.257,(A121&lt;7.45),D121&gt;=1.55),0.037,IF(AND(B121&gt;=2.9,(H121&lt;11.854),(G121&lt;0.613),H121&gt;=10.257,(A121&lt;7.45),D121&gt;=1.55),-0.005,IF(AND((A121&lt;6.4),(G121&lt;0.711),G121&gt;=0.613,H121&gt;=10.257,(A121&lt;7.45),D121&gt;=1.55),0.001,IF(AND(A121&gt;=6.4,(G121&lt;0.711),G121&gt;=0.613,H121&gt;=10.257,(A121&lt;7.45),D121&gt;=1.55),-0.002,IF(AND((D121&lt;1.9),G121&gt;=0.711,G121&gt;=0.613,H121&gt;=10.257,(A121&lt;7.45),D121&gt;=1.55),0.007,IF(AND(D121&gt;=1.9,G121&gt;=0.711,G121&gt;=0.613,H121&gt;=10.257,(A121&lt;7.45),D121&gt;=1.55),0.023,"shouldnthappen"))))))))))))))))))))))))))</f>
        <v>0.115</v>
      </c>
      <c r="X121" s="1" t="n">
        <f aca="false">IF(AND(H121&gt;=15.155,(F121&lt;2.5)),0.049,IF(AND(A121&gt;=7.45,F121&gt;=2.5),0.089,IF(AND((G121&lt;0.107),(G121&lt;0.364),(A121&lt;7.45),F121&gt;=2.5),0.055,IF(AND(A121&gt;=5.75,(G121&lt;0.572),(D121&lt;1.25),(H121&lt;15.155),(F121&lt;2.5)),-0.018,IF(AND((A121&lt;5.7),(H121&lt;12.626),G121&gt;=0.364,(A121&lt;7.45),F121&gt;=2.5),0.012,IF(AND(A121&gt;=5.7,(H121&lt;12.626),G121&gt;=0.364,(A121&lt;7.45),F121&gt;=2.5),0.065,IF(AND((G121&lt;0.628),H121&gt;=12.626,G121&gt;=0.364,(A121&lt;7.45),F121&gt;=2.5),0.047,IF(AND((G121&lt;0.545),(A121&lt;5.75),(G121&lt;0.572),(D121&lt;1.25),(H121&lt;15.155),(F121&lt;2.5)),0.007,IF(AND(G121&gt;=0.545,(A121&lt;5.75),(G121&lt;0.572),(D121&lt;1.25),(H121&lt;15.155),(F121&lt;2.5)),-0.009,IF(AND((D121&lt;0.3),(H121&lt;11.788),G121&gt;=0.572,(D121&lt;1.25),(H121&lt;15.155),(F121&lt;2.5)),0.01,IF(AND(D121&gt;=0.3,(H121&lt;11.788),G121&gt;=0.572,(D121&lt;1.25),(H121&lt;15.155),(F121&lt;2.5)),0.03,IF(AND((A121&lt;4.75),H121&gt;=11.788,G121&gt;=0.572,(D121&lt;1.25),(H121&lt;15.155),(F121&lt;2.5)),0.001,IF(AND(A121&gt;=4.75,H121&gt;=11.788,G121&gt;=0.572,(D121&lt;1.25),(H121&lt;15.155),(F121&lt;2.5)),0.01,IF(AND((A121&lt;5.5),(A121&lt;6.15),(G121&lt;0.652),D121&gt;=1.25,(H121&lt;15.155),(F121&lt;2.5)),0.014,IF(AND(A121&gt;=5.5,(A121&lt;6.15),(G121&lt;0.652),D121&gt;=1.25,(H121&lt;15.155),(F121&lt;2.5)),0.049,IF(AND((H121&lt;12.206),A121&gt;=6.15,(G121&lt;0.652),D121&gt;=1.25,(H121&lt;15.155),(F121&lt;2.5)),-0.009,IF(AND(H121&gt;=12.206,A121&gt;=6.15,(G121&lt;0.652),D121&gt;=1.25,(H121&lt;15.155),(F121&lt;2.5)),0.021,IF(AND((A121&lt;5.55),(A121&lt;6.2),G121&gt;=0.652,D121&gt;=1.25,(H121&lt;15.155),(F121&lt;2.5)),0.011,IF(AND(A121&gt;=5.55,(A121&lt;6.2),G121&gt;=0.652,D121&gt;=1.25,(H121&lt;15.155),(F121&lt;2.5)),-0.019,IF(AND((B121&lt;3.2),A121&gt;=6.2,G121&gt;=0.652,D121&gt;=1.25,(H121&lt;15.155),(F121&lt;2.5)),0.025,IF(AND(B121&gt;=3.2,A121&gt;=6.2,G121&gt;=0.652,D121&gt;=1.25,(H121&lt;15.155),(F121&lt;2.5)),0.001,IF(AND((G121&lt;0.183),(G121&lt;0.301),G121&gt;=0.107,(G121&lt;0.364),(A121&lt;7.45),F121&gt;=2.5),-0.009,IF(AND(G121&gt;=0.183,(G121&lt;0.301),G121&gt;=0.107,(G121&lt;0.364),(A121&lt;7.45),F121&gt;=2.5),0.022,IF(AND((D121&lt;2.2),G121&gt;=0.301,G121&gt;=0.107,(G121&lt;0.364),(A121&lt;7.45),F121&gt;=2.5),0.004,IF(AND(D121&gt;=2.2,G121&gt;=0.301,G121&gt;=0.107,(G121&lt;0.364),(A121&lt;7.45),F121&gt;=2.5),-0.02,IF(AND((G121&lt;0.787),G121&gt;=0.628,H121&gt;=12.626,G121&gt;=0.364,(A121&lt;7.45),F121&gt;=2.5),-0.001,IF(AND(G121&gt;=0.787,G121&gt;=0.628,H121&gt;=12.626,G121&gt;=0.364,(A121&lt;7.45),F121&gt;=2.5),0.016,"shouldnthappen")))))))))))))))))))))))))))</f>
        <v>0.089</v>
      </c>
      <c r="Y121" s="1" t="n">
        <f aca="false">IF(AND(H121&gt;=15.155,(D121&lt;1.55)),0.037,IF(AND(D121&gt;=2.45,(A121&lt;7.45),D121&gt;=1.55),0.054,IF(AND((A121&lt;7.8),A121&gt;=7.45,D121&gt;=1.55),0.078,IF(AND(A121&gt;=7.8,A121&gt;=7.45,D121&gt;=1.55),0.021,IF(AND(A121&gt;=6.2,G121&gt;=0.68,D121&gt;=1.25,(H121&lt;15.155),(D121&lt;1.55)),0.019,IF(AND((B121&lt;2.65),(A121&lt;4.95),(G121&lt;0.572),(D121&lt;1.25),(H121&lt;15.155),(D121&lt;1.55)),0.021,IF(AND(B121&gt;=2.65,(A121&lt;4.95),(G121&lt;0.572),(D121&lt;1.25),(H121&lt;15.155),(D121&lt;1.55)),0.006,IF(AND((H121&lt;14.344),A121&gt;=4.95,(G121&lt;0.572),(D121&lt;1.25),(H121&lt;15.155),(D121&lt;1.55)),-0.005,IF(AND(H121&gt;=14.344,A121&gt;=4.95,(G121&lt;0.572),(D121&lt;1.25),(H121&lt;15.155),(D121&lt;1.55)),0.013,IF(AND((G121&lt;0.833),(H121&lt;11.788),G121&gt;=0.572,(D121&lt;1.25),(H121&lt;15.155),(D121&lt;1.55)),0.009,IF(AND(G121&gt;=0.833,(H121&lt;11.788),G121&gt;=0.572,(D121&lt;1.25),(H121&lt;15.155),(D121&lt;1.55)),0.024,IF(AND((A121&lt;4.75),H121&gt;=11.788,G121&gt;=0.572,(D121&lt;1.25),(H121&lt;15.155),(D121&lt;1.55)),0.001,IF(AND(A121&gt;=4.75,H121&gt;=11.788,G121&gt;=0.572,(D121&lt;1.25),(H121&lt;15.155),(D121&lt;1.55)),0.008,IF(AND((A121&lt;5.65),(A121&lt;6.15),(G121&lt;0.68),D121&gt;=1.25,(H121&lt;15.155),(D121&lt;1.55)),0.017,IF(AND(A121&gt;=5.65,(A121&lt;6.15),(G121&lt;0.68),D121&gt;=1.25,(H121&lt;15.155),(D121&lt;1.55)),0.039,IF(AND((G121&lt;0.436),A121&gt;=6.15,(G121&lt;0.68),D121&gt;=1.25,(H121&lt;15.155),(D121&lt;1.55)),-0.004,IF(AND(G121&gt;=0.436,A121&gt;=6.15,(G121&lt;0.68),D121&gt;=1.25,(H121&lt;15.155),(D121&lt;1.55)),0.022,IF(AND((A121&lt;5.55),(A121&lt;6.2),G121&gt;=0.68,D121&gt;=1.25,(H121&lt;15.155),(D121&lt;1.55)),0.009,IF(AND(A121&gt;=5.55,(A121&lt;6.2),G121&gt;=0.68,D121&gt;=1.25,(H121&lt;15.155),(D121&lt;1.55)),-0.016,IF(AND((G121&lt;0.107),(G121&lt;0.361),(G121&lt;0.613),(D121&lt;2.45),(A121&lt;7.45),D121&gt;=1.55),0.042,IF(AND(G121&gt;=0.107,(G121&lt;0.361),(G121&lt;0.613),(D121&lt;2.45),(A121&lt;7.45),D121&gt;=1.55),0.002,IF(AND((D121&lt;2.35),G121&gt;=0.361,(G121&lt;0.613),(D121&lt;2.45),(A121&lt;7.45),D121&gt;=1.55),0.051,IF(AND(D121&gt;=2.35,G121&gt;=0.361,(G121&lt;0.613),(D121&lt;2.45),(A121&lt;7.45),D121&gt;=1.55),0.016,IF(AND((A121&lt;6.4),(G121&lt;0.711),G121&gt;=0.613,(D121&lt;2.45),(A121&lt;7.45),D121&gt;=1.55),0.001,IF(AND(A121&gt;=6.4,(G121&lt;0.711),G121&gt;=0.613,(D121&lt;2.45),(A121&lt;7.45),D121&gt;=1.55),-0.002,IF(AND((B121&lt;2.95),G121&gt;=0.711,G121&gt;=0.613,(D121&lt;2.45),(A121&lt;7.45),D121&gt;=1.55),0.023,IF(AND(B121&gt;=2.95,G121&gt;=0.711,G121&gt;=0.613,(D121&lt;2.45),(A121&lt;7.45),D121&gt;=1.55),0.01,"shouldnthappen")))))))))))))))))))))))))))</f>
        <v>0.078</v>
      </c>
      <c r="Z121" s="1" t="n">
        <f aca="false">IF(AND(A121&gt;=7.45,D121&gt;=1.75),0.056,IF(AND(H121&gt;=15.059,A121&gt;=5.55,(D121&lt;1.75)),0.028,IF(AND((D121&lt;0.35),G121&gt;=0.905,(A121&lt;5.55),(D121&lt;1.75)),0.005,IF(AND(D121&gt;=0.35,G121&gt;=0.905,(A121&lt;5.55),(D121&lt;1.75)),0.026,IF(AND((H121&lt;8.711),D121&gt;=2.45,(A121&lt;7.45),D121&gt;=1.75),0.011,IF(AND(H121&gt;=8.711,D121&gt;=2.45,(A121&lt;7.45),D121&gt;=1.75),0.049,IF(AND((G121&lt;0.107),(G121&lt;0.487),(D121&lt;2.45),(A121&lt;7.45),D121&gt;=1.75),0.032,IF(AND((H121&lt;10.915),(A121&lt;4.5),(B121&lt;3.15),(G121&lt;0.905),(A121&lt;5.55),(D121&lt;1.75)),-0.001,IF(AND(H121&gt;=10.915,(A121&lt;4.5),(B121&lt;3.15),(G121&lt;0.905),(A121&lt;5.55),(D121&lt;1.75)),0.003,IF(AND((A121&lt;5.05),A121&gt;=4.5,(B121&lt;3.15),(G121&lt;0.905),(A121&lt;5.55),(D121&lt;1.75)),0.015,IF(AND(A121&gt;=5.05,A121&gt;=4.5,(B121&lt;3.15),(G121&lt;0.905),(A121&lt;5.55),(D121&lt;1.75)),0.006,IF(AND((G121&lt;0.05),(G121&lt;0.091),B121&gt;=3.15,(G121&lt;0.905),(A121&lt;5.55),(D121&lt;1.75)),0.001,IF(AND(G121&gt;=0.05,(G121&lt;0.091),B121&gt;=3.15,(G121&lt;0.905),(A121&lt;5.55),(D121&lt;1.75)),0.008,IF(AND((G121&lt;0.587),G121&gt;=0.091,B121&gt;=3.15,(G121&lt;0.905),(A121&lt;5.55),(D121&lt;1.75)),-0.003,IF(AND(G121&gt;=0.587,G121&gt;=0.091,B121&gt;=3.15,(G121&lt;0.905),(A121&lt;5.55),(D121&lt;1.75)),0.004,IF(AND((F121&lt;2.5),(B121&lt;2.85),(G121&lt;0.419),(H121&lt;15.059),A121&gt;=5.55,(D121&lt;1.75)),0.041,IF(AND(F121&gt;=2.5,(B121&lt;2.85),(G121&lt;0.419),(H121&lt;15.059),A121&gt;=5.55,(D121&lt;1.75)),0.015,IF(AND((G121&lt;0.164),B121&gt;=2.85,(G121&lt;0.419),(H121&lt;15.059),A121&gt;=5.55,(D121&lt;1.75)),0.01,IF(AND(G121&gt;=0.164,B121&gt;=2.85,(G121&lt;0.419),(H121&lt;15.059),A121&gt;=5.55,(D121&lt;1.75)),-0.001,IF(AND((B121&lt;2.55),(B121&lt;2.95),G121&gt;=0.419,(H121&lt;15.059),A121&gt;=5.55,(D121&lt;1.75)),0.014,IF(AND(B121&gt;=2.55,(B121&lt;2.95),G121&gt;=0.419,(H121&lt;15.059),A121&gt;=5.55,(D121&lt;1.75)),-0.013,IF(AND((D121&lt;1.55),B121&gt;=2.95,G121&gt;=0.419,(H121&lt;15.059),A121&gt;=5.55,(D121&lt;1.75)),0.023,IF(AND(D121&gt;=1.55,B121&gt;=2.95,G121&gt;=0.419,(H121&lt;15.059),A121&gt;=5.55,(D121&lt;1.75)),0.005,IF(AND((H121&lt;13.278),G121&gt;=0.107,(G121&lt;0.487),(D121&lt;2.45),(A121&lt;7.45),D121&gt;=1.75),-0.009,IF(AND(H121&gt;=13.278,G121&gt;=0.107,(G121&lt;0.487),(D121&lt;2.45),(A121&lt;7.45),D121&gt;=1.75),0.017,IF(AND((D121&lt;2.35),(G121&lt;0.571),G121&gt;=0.487,(D121&lt;2.45),(A121&lt;7.45),D121&gt;=1.75),0.053,IF(AND(D121&gt;=2.35,(G121&lt;0.571),G121&gt;=0.487,(D121&lt;2.45),(A121&lt;7.45),D121&gt;=1.75),0.009,IF(AND((G121&lt;0.779),G121&gt;=0.571,G121&gt;=0.487,(D121&lt;2.45),(A121&lt;7.45),D121&gt;=1.75),0.006,IF(AND(G121&gt;=0.779,G121&gt;=0.571,G121&gt;=0.487,(D121&lt;2.45),(A121&lt;7.45),D121&gt;=1.75),0.016,"shouldnthappen")))))))))))))))))))))))))))))</f>
        <v>0.056</v>
      </c>
      <c r="AA121" s="1" t="n">
        <f aca="false">IF(AND((A121&lt;7.8),A121&gt;=7.45,D121&gt;=1.75),0.051,IF(AND(A121&gt;=7.8,A121&gt;=7.45,D121&gt;=1.75),0.01,IF(AND(B121&gt;=3.35,B121&gt;=3.25,(A121&lt;7.45),D121&gt;=1.75),0.016,IF(AND((H121&lt;8.308),(D121&lt;0.15),(H121&lt;13.655),(D121&lt;0.35),(D121&lt;1.75)),0.009,IF(AND((H121&lt;14.529),(G121&lt;0.293),H121&gt;=13.655,(D121&lt;0.35),(D121&lt;1.75)),0.011,IF(AND(H121&gt;=14.529,(G121&lt;0.293),H121&gt;=13.655,(D121&lt;0.35),(D121&lt;1.75)),0.001,IF(AND(D121&gt;=0.25,G121&gt;=0.293,H121&gt;=13.655,(D121&lt;0.35),(D121&lt;1.75)),-0.004,IF(AND(H121&gt;=10.635,(H121&lt;10.696),(H121&lt;13.906),D121&gt;=0.35,(D121&lt;1.75)),0.036,IF(AND(G121&gt;=0.833,H121&gt;=10.696,(H121&lt;13.906),D121&gt;=0.35,(D121&lt;1.75)),0.016,IF(AND((A121&lt;6.65),(G121&lt;0.247),H121&gt;=13.906,D121&gt;=0.35,(D121&lt;1.75)),-0.008,IF(AND(A121&gt;=6.65,(G121&lt;0.247),H121&gt;=13.906,D121&gt;=0.35,(D121&lt;1.75)),0.011,IF(AND((B121&lt;2.45),G121&gt;=0.247,H121&gt;=13.906,D121&gt;=0.35,(D121&lt;1.75)),0,IF(AND((D121&lt;1.85),(B121&lt;2.95),(B121&lt;3.25),(A121&lt;7.45),D121&gt;=1.75),0.033,IF(AND((G121&lt;0.428),(B121&lt;3.35),B121&gt;=3.25,(A121&lt;7.45),D121&gt;=1.75),0.009,IF(AND(G121&gt;=0.428,(B121&lt;3.35),B121&gt;=3.25,(A121&lt;7.45),D121&gt;=1.75),0.042,IF(AND((A121&lt;4.6),H121&gt;=8.308,(D121&lt;0.15),(H121&lt;13.655),(D121&lt;0.35),(D121&lt;1.75)),0.003,IF(AND(A121&gt;=4.6,H121&gt;=8.308,(D121&lt;0.15),(H121&lt;13.655),(D121&lt;0.35),(D121&lt;1.75)),0,IF(AND((H121&lt;8.834),(A121&lt;5.05),D121&gt;=0.15,(H121&lt;13.655),(D121&lt;0.35),(D121&lt;1.75)),0.002,IF(AND(H121&gt;=8.834,(A121&lt;5.05),D121&gt;=0.15,(H121&lt;13.655),(D121&lt;0.35),(D121&lt;1.75)),-0.008,IF(AND((A121&lt;5.45),A121&gt;=5.05,D121&gt;=0.15,(H121&lt;13.655),(D121&lt;0.35),(D121&lt;1.75)),0.003,IF(AND(A121&gt;=5.45,A121&gt;=5.05,D121&gt;=0.15,(H121&lt;13.655),(D121&lt;0.35),(D121&lt;1.75)),-0.002,IF(AND((A121&lt;5.3),(D121&lt;0.25),G121&gt;=0.293,H121&gt;=13.655,(D121&lt;0.35),(D121&lt;1.75)),0.007,IF(AND(A121&gt;=5.3,(D121&lt;0.25),G121&gt;=0.293,H121&gt;=13.655,(D121&lt;0.35),(D121&lt;1.75)),0.001,IF(AND((H121&lt;7.309),(H121&lt;10.635),(H121&lt;10.696),(H121&lt;13.906),D121&gt;=0.35,(D121&lt;1.75)),0.014,IF(AND(H121&gt;=7.309,(H121&lt;10.635),(H121&lt;10.696),(H121&lt;13.906),D121&gt;=0.35,(D121&lt;1.75)),0.006,IF(AND((H121&lt;12.093),(G121&lt;0.833),H121&gt;=10.696,(H121&lt;13.906),D121&gt;=0.35,(D121&lt;1.75)),-0.01,IF(AND(H121&gt;=12.093,(G121&lt;0.833),H121&gt;=10.696,(H121&lt;13.906),D121&gt;=0.35,(D121&lt;1.75)),0.004,IF(AND((G121&lt;0.823),B121&gt;=2.45,G121&gt;=0.247,H121&gt;=13.906,D121&gt;=0.35,(D121&lt;1.75)),0.026,IF(AND(G121&gt;=0.823,B121&gt;=2.45,G121&gt;=0.247,H121&gt;=13.906,D121&gt;=0.35,(D121&lt;1.75)),0.006,IF(AND((H121&lt;11.121),D121&gt;=1.85,(B121&lt;2.95),(B121&lt;3.25),(A121&lt;7.45),D121&gt;=1.75),0.013,IF(AND(H121&gt;=11.121,D121&gt;=1.85,(B121&lt;2.95),(B121&lt;3.25),(A121&lt;7.45),D121&gt;=1.75),0.005,IF(AND((A121&lt;6.05),(A121&lt;6.45),B121&gt;=2.95,(B121&lt;3.25),(A121&lt;7.45),D121&gt;=1.75),0.001,IF(AND(A121&gt;=6.05,(A121&lt;6.45),B121&gt;=2.95,(B121&lt;3.25),(A121&lt;7.45),D121&gt;=1.75),-0.005,IF(AND((G121&lt;0.42),A121&gt;=6.45,B121&gt;=2.95,(B121&lt;3.25),(A121&lt;7.45),D121&gt;=1.75),0.004,IF(AND(G121&gt;=0.42,A121&gt;=6.45,B121&gt;=2.95,(B121&lt;3.25),(A121&lt;7.45),D121&gt;=1.75),0.019,"shouldnthappen")))))))))))))))))))))))))))))))))))</f>
        <v>0.051</v>
      </c>
      <c r="AB121" s="1" t="n">
        <f aca="false">+ 0.5</f>
        <v>0.5</v>
      </c>
    </row>
    <row r="122" customFormat="false" ht="13.8" hidden="false" customHeight="false" outlineLevel="0" collapsed="false">
      <c r="A122" s="11" t="n">
        <v>6</v>
      </c>
      <c r="B122" s="1" t="n">
        <v>2.2</v>
      </c>
      <c r="C122" s="1" t="n">
        <v>5</v>
      </c>
      <c r="D122" s="1" t="n">
        <v>1.5</v>
      </c>
      <c r="E122" s="1" t="s">
        <v>93</v>
      </c>
      <c r="F122" s="1" t="n">
        <v>3</v>
      </c>
      <c r="G122" s="1" t="n">
        <v>0.411632733186707</v>
      </c>
      <c r="H122" s="18" t="n">
        <v>6.03592454362661</v>
      </c>
      <c r="I122" s="1" t="n">
        <f aca="false">C122</f>
        <v>5</v>
      </c>
      <c r="J122" s="1" t="n">
        <f aca="false">SUM(M122:AB122)</f>
        <v>4.95</v>
      </c>
      <c r="K122" s="15" t="n">
        <f aca="false">1-SQRT(VAR(M122:AB122, I122)) / AVERAGE(M122:AB122)</f>
        <v>-2.9052039478786</v>
      </c>
      <c r="L122" s="1" t="n">
        <f aca="false">(J122-I122)/I122</f>
        <v>-0.00999999999999996</v>
      </c>
      <c r="M122" s="1" t="n">
        <f aca="false">IF(AND((H122&lt;5.245),(D122&lt;0.8)),0.075,IF(AND(H122&gt;=5.245,(D122&lt;0.8)),0.279,IF(AND((D122&lt;1.45),D122&gt;=0.8),1.043,IF(AND(D122&gt;=1.45,D122&gt;=0.8),1.423,"shouldnthappen"))))</f>
        <v>1.423</v>
      </c>
      <c r="N122" s="1" t="n">
        <f aca="false">IF(AND((A122&lt;4.35),(D122&lt;0.8)),0.048,IF(AND(A122&gt;=4.35,(D122&lt;0.8)),0.198,IF(AND(F122&gt;=2.5,D122&gt;=0.8),1.048,IF(AND((A122&lt;5.15),(F122&lt;2.5),D122&gt;=0.8),0.321,IF(AND(A122&gt;=5.15,(F122&lt;2.5),D122&gt;=0.8),0.783,"shouldnthappen")))))</f>
        <v>1.048</v>
      </c>
      <c r="O122" s="1" t="n">
        <f aca="false">IF(AND((H122&lt;5.245),(D122&lt;0.8)),0.034,IF(AND((A122&lt;5.9),D122&gt;=0.8),0.489,IF(AND(A122&gt;=5.9,D122&gt;=0.8),0.721,IF(AND((A122&lt;4.35),H122&gt;=5.245,(D122&lt;0.8)),0.041,IF(AND(A122&gt;=4.35,H122&gt;=5.245,(D122&lt;0.8)),0.142,"shouldnthappen")))))</f>
        <v>0.721</v>
      </c>
      <c r="P122" s="1" t="n">
        <f aca="false">IF(AND((B122&lt;2.8),(D122&lt;1.15)),0.244,IF(AND((D122&lt;1.75),D122&gt;=1.15),0.396,IF(AND(D122&gt;=1.75,D122&gt;=1.15),0.554,IF(AND((A122&lt;5.05),B122&gt;=2.8,(D122&lt;1.15)),0.078,IF(AND((H122&lt;14.877),A122&gt;=5.05,B122&gt;=2.8,(D122&lt;1.15)),0.118,IF(AND(H122&gt;=14.877,A122&gt;=5.05,B122&gt;=2.8,(D122&lt;1.15)),0.027,"shouldnthappen"))))))</f>
        <v>0.396</v>
      </c>
      <c r="Q122" s="1" t="n">
        <f aca="false">IF(AND(D122&gt;=0.45,(D122&lt;1.15)),0.17,IF(AND(A122&gt;=7.1,D122&gt;=1.15),0.539,IF(AND((A122&lt;6.25),(A122&lt;7.1),D122&gt;=1.15),0.258,IF(AND(A122&gt;=6.25,(A122&lt;7.1),D122&gt;=1.15),0.344,IF(AND(G122&gt;=0.418,(A122&lt;5.05),(D122&lt;0.45),(D122&lt;1.15)),0.033,IF(AND((H122&lt;14.494),(G122&lt;0.418),(A122&lt;5.05),(D122&lt;0.45),(D122&lt;1.15)),0.061,IF(AND(H122&gt;=14.494,(G122&lt;0.418),(A122&lt;5.05),(D122&lt;0.45),(D122&lt;1.15)),0.015,IF(AND(H122&gt;=14.877,(B122&lt;3.85),A122&gt;=5.05,(D122&lt;0.45),(D122&lt;1.15)),0.023,IF(AND((B122&lt;4),B122&gt;=3.85,A122&gt;=5.05,(D122&lt;0.45),(D122&lt;1.15)),0.009,IF(AND(B122&gt;=4,B122&gt;=3.85,A122&gt;=5.05,(D122&lt;0.45),(D122&lt;1.15)),0.052,IF(AND((G122&lt;0.05),(H122&lt;14.877),(B122&lt;3.85),A122&gt;=5.05,(D122&lt;0.45),(D122&lt;1.15)),0.024,IF(AND(G122&gt;=0.05,(H122&lt;14.877),(B122&lt;3.85),A122&gt;=5.05,(D122&lt;0.45),(D122&lt;1.15)),0.091,"shouldnthappen"))))))))))))</f>
        <v>0.258</v>
      </c>
      <c r="R122" s="1" t="n">
        <f aca="false">IF(AND(A122&gt;=7.1,D122&gt;=0.8),0.401,IF(AND((A122&lt;4.5),(G122&lt;0.905),(D122&lt;0.8)),0.024,IF(AND((H122&lt;9.966),G122&gt;=0.905,(D122&lt;0.8)),0.094,IF(AND(H122&gt;=9.966,G122&gt;=0.905,(D122&lt;0.8)),0.026,IF(AND(D122&gt;=2.05,(A122&lt;7.1),D122&gt;=0.8),0.277,IF(AND((H122&lt;5.523),A122&gt;=4.5,(G122&lt;0.905),(D122&lt;0.8)),0.012,IF(AND(H122&gt;=5.523,A122&gt;=4.5,(G122&lt;0.905),(D122&lt;0.8)),0.049,IF(AND((A122&lt;5.3),(D122&lt;2.05),(A122&lt;7.1),D122&gt;=0.8),0.095,IF(AND(A122&gt;=5.3,(D122&lt;2.05),(A122&lt;7.1),D122&gt;=0.8),0.196,"shouldnthappen")))))))))</f>
        <v>0.196</v>
      </c>
      <c r="S122" s="1" t="n">
        <f aca="false">IF(AND(A122&gt;=7.1,D122&gt;=1.35),0.298,IF(AND(G122&gt;=0.905,(D122&lt;0.8),(D122&lt;1.35)),0.068,IF(AND(H122&gt;=9.386,D122&gt;=0.8,(D122&lt;1.35)),0.126,IF(AND((H122&lt;7.426),(H122&lt;9.386),D122&gt;=0.8,(D122&lt;1.35)),0.091,IF(AND((A122&lt;5.3),(G122&lt;0.905),(A122&lt;7.1),D122&gt;=1.35),0.063,IF(AND((D122&lt;2.05),G122&gt;=0.905,(A122&lt;7.1),D122&gt;=1.35),0.015,IF(AND(D122&gt;=2.05,G122&gt;=0.905,(A122&lt;7.1),D122&gt;=1.35),0.089,IF(AND((H122&lt;10.505),(H122&lt;14.344),(G122&lt;0.905),(D122&lt;0.8),(D122&lt;1.35)),0.035,IF(AND((A122&lt;4.85),H122&gt;=14.344,(G122&lt;0.905),(D122&lt;0.8),(D122&lt;1.35)),0.006,IF(AND((B122&lt;2.75),H122&gt;=7.426,(H122&lt;9.386),D122&gt;=0.8,(D122&lt;1.35)),0.021,IF(AND(B122&gt;=2.75,H122&gt;=7.426,(H122&lt;9.386),D122&gt;=0.8,(D122&lt;1.35)),-0.01,IF(AND((B122&lt;2.35),A122&gt;=5.3,(G122&lt;0.905),(A122&lt;7.1),D122&gt;=1.35),0.068,IF(AND(B122&gt;=2.35,A122&gt;=5.3,(G122&lt;0.905),(A122&lt;7.1),D122&gt;=1.35),0.181,IF(AND((H122&lt;11.731),H122&gt;=10.505,(H122&lt;14.344),(G122&lt;0.905),(D122&lt;0.8),(D122&lt;1.35)),0.004,IF(AND(H122&gt;=11.731,H122&gt;=10.505,(H122&lt;14.344),(G122&lt;0.905),(D122&lt;0.8),(D122&lt;1.35)),0.024,IF(AND((H122&lt;14.877),A122&gt;=4.85,H122&gt;=14.344,(G122&lt;0.905),(D122&lt;0.8),(D122&lt;1.35)),0.063,IF(AND(H122&gt;=14.877,A122&gt;=4.85,H122&gt;=14.344,(G122&lt;0.905),(D122&lt;0.8),(D122&lt;1.35)),0.012,"shouldnthappen")))))))))))))))))</f>
        <v>0.068</v>
      </c>
      <c r="T122" s="1" t="n">
        <f aca="false">IF(AND(D122&gt;=0.45,(A122&lt;5.65)),0.067,IF(AND(A122&gt;=7.25,A122&gt;=5.65),0.244,IF(AND((H122&lt;9.966),G122&gt;=0.905,(D122&lt;0.45),(A122&lt;5.65)),0.062,IF(AND(H122&gt;=9.966,G122&gt;=0.905,(D122&lt;0.45),(A122&lt;5.65)),0.012,IF(AND((G122&lt;0.948),D122&gt;=2.05,(A122&lt;7.25),A122&gt;=5.65),0.157,IF(AND(G122&gt;=0.948,D122&gt;=2.05,(A122&lt;7.25),A122&gt;=5.65),0.037,IF(AND(G122&gt;=0.422,(B122&lt;3.15),(G122&lt;0.905),(D122&lt;0.45),(A122&lt;5.65)),0.011,IF(AND((D122&lt;0.25),(G122&lt;0.422),(B122&lt;3.15),(G122&lt;0.905),(D122&lt;0.45),(A122&lt;5.65)),0.04,IF(AND(D122&gt;=0.25,(G122&lt;0.422),(B122&lt;3.15),(G122&lt;0.905),(D122&lt;0.45),(A122&lt;5.65)),0.009,IF(AND((A122&lt;4.85),(B122&lt;3.25),B122&gt;=3.15,(G122&lt;0.905),(D122&lt;0.45),(A122&lt;5.65)),0.008,IF(AND(A122&gt;=4.85,(B122&lt;3.25),B122&gt;=3.15,(G122&lt;0.905),(D122&lt;0.45),(A122&lt;5.65)),-0.017,IF(AND((D122&lt;0.25),B122&gt;=3.25,B122&gt;=3.15,(G122&lt;0.905),(D122&lt;0.45),(A122&lt;5.65)),0.022,IF(AND(D122&gt;=0.25,B122&gt;=3.25,B122&gt;=3.15,(G122&lt;0.905),(D122&lt;0.45),(A122&lt;5.65)),0.009,IF(AND((F122&lt;2.5),(H122&lt;7.692),(G122&lt;0.644),(D122&lt;2.05),(A122&lt;7.25),A122&gt;=5.65),0.018,IF(AND(F122&gt;=2.5,(H122&lt;7.692),(G122&lt;0.644),(D122&lt;2.05),(A122&lt;7.25),A122&gt;=5.65),0.068,IF(AND((B122&lt;2.35),H122&gt;=7.692,(G122&lt;0.644),(D122&lt;2.05),(A122&lt;7.25),A122&gt;=5.65),0.023,IF(AND(B122&gt;=2.35,H122&gt;=7.692,(G122&lt;0.644),(D122&lt;2.05),(A122&lt;7.25),A122&gt;=5.65),0.125,IF(AND((G122&lt;0.766),(G122&lt;0.85),G122&gt;=0.644,(D122&lt;2.05),(A122&lt;7.25),A122&gt;=5.65),0.055,IF(AND(G122&gt;=0.766,(G122&lt;0.85),G122&gt;=0.644,(D122&lt;2.05),(A122&lt;7.25),A122&gt;=5.65),-0,IF(AND((B122&lt;2.95),G122&gt;=0.85,G122&gt;=0.644,(D122&lt;2.05),(A122&lt;7.25),A122&gt;=5.65),0.098,IF(AND(B122&gt;=2.95,G122&gt;=0.85,G122&gt;=0.644,(D122&lt;2.05),(A122&lt;7.25),A122&gt;=5.65),0.013,"shouldnthappen")))))))))))))))))))))</f>
        <v>0.068</v>
      </c>
      <c r="U122" s="1" t="n">
        <f aca="false">IF(AND(A122&gt;=7.25,D122&gt;=1.25),0.186,IF(AND((G122&lt;0.13),D122&gt;=0.35,(D122&lt;1.25)),-0.004,IF(AND(H122&gt;=14.246,(H122&lt;14.344),(D122&lt;0.35),(D122&lt;1.25)),-0.002,IF(AND((A122&lt;4.85),H122&gt;=14.344,(D122&lt;0.35),(D122&lt;1.25)),0.004,IF(AND(G122&gt;=0.446,(G122&lt;0.644),(A122&lt;7.25),D122&gt;=1.25),0.138,IF(AND(A122&gt;=5.45,(H122&lt;14.246),(H122&lt;14.344),(D122&lt;0.35),(D122&lt;1.25)),0.001,IF(AND((H122&lt;14.877),A122&gt;=4.85,H122&gt;=14.344,(D122&lt;0.35),(D122&lt;1.25)),0.035,IF(AND(H122&gt;=14.877,A122&gt;=4.85,H122&gt;=14.344,(D122&lt;0.35),(D122&lt;1.25)),0.007,IF(AND((B122&lt;3.35),H122&gt;=9.448,G122&gt;=0.13,D122&gt;=0.35,(D122&lt;1.25)),0.053,IF(AND(B122&gt;=3.35,H122&gt;=9.448,G122&gt;=0.13,D122&gt;=0.35,(D122&lt;1.25)),0.017,IF(AND((G122&lt;0.44),(G122&lt;0.446),(G122&lt;0.644),(A122&lt;7.25),D122&gt;=1.25),0.079,IF(AND(G122&gt;=0.44,(G122&lt;0.446),(G122&lt;0.644),(A122&lt;7.25),D122&gt;=1.25),0.02,IF(AND((A122&lt;5.95),(G122&lt;0.724),G122&gt;=0.644,(A122&lt;7.25),D122&gt;=1.25),-0.018,IF(AND(A122&gt;=5.95,(G122&lt;0.724),G122&gt;=0.644,(A122&lt;7.25),D122&gt;=1.25),0.027,IF(AND(A122&gt;=6.15,G122&gt;=0.724,G122&gt;=0.644,(A122&lt;7.25),D122&gt;=1.25),0.093,IF(AND((A122&lt;5.05),(A122&lt;5.45),(H122&lt;14.246),(H122&lt;14.344),(D122&lt;0.35),(D122&lt;1.25)),0.011,IF(AND(A122&gt;=5.05,(A122&lt;5.45),(H122&lt;14.246),(H122&lt;14.344),(D122&lt;0.35),(D122&lt;1.25)),0.021,IF(AND((A122&lt;5.4),(B122&lt;3.15),(H122&lt;9.448),G122&gt;=0.13,D122&gt;=0.35,(D122&lt;1.25)),0.007,IF(AND(A122&gt;=5.4,(B122&lt;3.15),(H122&lt;9.448),G122&gt;=0.13,D122&gt;=0.35,(D122&lt;1.25)),-0.011,IF(AND((B122&lt;3.75),B122&gt;=3.15,(H122&lt;9.448),G122&gt;=0.13,D122&gt;=0.35,(D122&lt;1.25)),0.012,IF(AND(B122&gt;=3.75,B122&gt;=3.15,(H122&lt;9.448),G122&gt;=0.13,D122&gt;=0.35,(D122&lt;1.25)),0.046,IF(AND((A122&lt;5.9),(A122&lt;6.15),G122&gt;=0.724,G122&gt;=0.644,(A122&lt;7.25),D122&gt;=1.25),0.06,IF(AND(A122&gt;=5.9,(A122&lt;6.15),G122&gt;=0.724,G122&gt;=0.644,(A122&lt;7.25),D122&gt;=1.25),0.005,"shouldnthappen")))))))))))))))))))))))</f>
        <v>0.079</v>
      </c>
      <c r="V122" s="1" t="n">
        <f aca="false">IF(AND(H122&gt;=15.155,(D122&lt;1.55)),0.084,IF(AND(A122&gt;=7.25,D122&gt;=1.55),0.141,IF(AND((G122&lt;0.043),D122&gt;=1.05,(H122&lt;15.155),(D122&lt;1.55)),-0.007,IF(AND(D122&gt;=1.85,G122&gt;=0.755,(A122&lt;7.25),D122&gt;=1.55),0.051,IF(AND((H122&lt;9.966),G122&gt;=0.905,(D122&lt;1.05),(H122&lt;15.155),(D122&lt;1.55)),0.043,IF(AND(H122&gt;=9.966,G122&gt;=0.905,(D122&lt;1.05),(H122&lt;15.155),(D122&lt;1.55)),0.007,IF(AND((G122&lt;0.278),(G122&lt;0.361),(G122&lt;0.755),(A122&lt;7.25),D122&gt;=1.55),0.08,IF(AND((A122&lt;5.8),G122&gt;=0.361,(G122&lt;0.755),(A122&lt;7.25),D122&gt;=1.55),0.019,IF(AND((A122&lt;6.05),(D122&lt;1.85),G122&gt;=0.755,(A122&lt;7.25),D122&gt;=1.55),0.01,IF(AND(A122&gt;=6.05,(D122&lt;1.85),G122&gt;=0.755,(A122&lt;7.25),D122&gt;=1.55),0.002,IF(AND((G122&lt;0.486),(B122&lt;3.15),(G122&lt;0.905),(D122&lt;1.05),(H122&lt;15.155),(D122&lt;1.55)),0.026,IF(AND(G122&gt;=0.486,(B122&lt;3.15),(G122&lt;0.905),(D122&lt;1.05),(H122&lt;15.155),(D122&lt;1.55)),0.001,IF(AND((B122&lt;3.25),B122&gt;=3.15,(G122&lt;0.905),(D122&lt;1.05),(H122&lt;15.155),(D122&lt;1.55)),-0.003,IF(AND(B122&gt;=3.25,B122&gt;=3.15,(G122&lt;0.905),(D122&lt;1.05),(H122&lt;15.155),(D122&lt;1.55)),0.012,IF(AND((H122&lt;7.426),(H122&lt;8.769),G122&gt;=0.043,D122&gt;=1.05,(H122&lt;15.155),(D122&lt;1.55)),0.041,IF(AND(H122&gt;=7.426,(H122&lt;8.769),G122&gt;=0.043,D122&gt;=1.05,(H122&lt;15.155),(D122&lt;1.55)),-0.008,IF(AND((H122&lt;10.696),H122&gt;=8.769,G122&gt;=0.043,D122&gt;=1.05,(H122&lt;15.155),(D122&lt;1.55)),0.069,IF(AND(H122&gt;=10.696,H122&gt;=8.769,G122&gt;=0.043,D122&gt;=1.05,(H122&lt;15.155),(D122&lt;1.55)),0.033,IF(AND((D122&lt;2.2),G122&gt;=0.278,(G122&lt;0.361),(G122&lt;0.755),(A122&lt;7.25),D122&gt;=1.55),0.022,IF(AND(D122&gt;=2.2,G122&gt;=0.278,(G122&lt;0.361),(G122&lt;0.755),(A122&lt;7.25),D122&gt;=1.55),-0.027,IF(AND((H122&lt;12.626),A122&gt;=5.8,G122&gt;=0.361,(G122&lt;0.755),(A122&lt;7.25),D122&gt;=1.55),0.126,IF(AND(H122&gt;=12.626,A122&gt;=5.8,G122&gt;=0.361,(G122&lt;0.755),(A122&lt;7.25),D122&gt;=1.55),0.065,"shouldnthappen"))))))))))))))))))))))</f>
        <v>0.041</v>
      </c>
      <c r="W122" s="1" t="n">
        <f aca="false">IF(AND(H122&gt;=15.155,(D122&lt;1.55)),0.064,IF(AND(A122&gt;=7.45,D122&gt;=1.55),0.115,IF(AND(B122&gt;=3.15,(H122&lt;10.257),(A122&lt;7.45),D122&gt;=1.55),0.097,IF(AND((A122&lt;4.85),H122&gt;=14.344,(D122&lt;0.35),(H122&lt;15.155),(D122&lt;1.55)),0.003,IF(AND(A122&gt;=6.05,(G122&lt;0.169),D122&gt;=0.35,(H122&lt;15.155),(D122&lt;1.55)),-0.008,IF(AND((G122&lt;0.181),G122&gt;=0.169,D122&gt;=0.35,(H122&lt;15.155),(D122&lt;1.55)),0.065,IF(AND(B122&gt;=3.05,(B122&lt;3.15),(H122&lt;10.257),(A122&lt;7.45),D122&gt;=1.55),-0.023,IF(AND(H122&gt;=11.854,(G122&lt;0.613),H122&gt;=10.257,(A122&lt;7.45),D122&gt;=1.55),0.068,IF(AND((D122&lt;0.25),(B122&lt;3.15),(H122&lt;14.344),(D122&lt;0.35),(H122&lt;15.155),(D122&lt;1.55)),0.014,IF(AND(D122&gt;=0.25,(B122&lt;3.15),(H122&lt;14.344),(D122&lt;0.35),(H122&lt;15.155),(D122&lt;1.55)),0.002,IF(AND((A122&lt;5.05),B122&gt;=3.15,(H122&lt;14.344),(D122&lt;0.35),(H122&lt;15.155),(D122&lt;1.55)),-0.001,IF(AND(A122&gt;=5.05,B122&gt;=3.15,(H122&lt;14.344),(D122&lt;0.35),(H122&lt;15.155),(D122&lt;1.55)),0.009,IF(AND((H122&lt;14.877),A122&gt;=4.85,H122&gt;=14.344,(D122&lt;0.35),(H122&lt;15.155),(D122&lt;1.55)),0.023,IF(AND(H122&gt;=14.877,A122&gt;=4.85,H122&gt;=14.344,(D122&lt;0.35),(H122&lt;15.155),(D122&lt;1.55)),0.004,IF(AND((H122&lt;13.602),(A122&lt;6.05),(G122&lt;0.169),D122&gt;=0.35,(H122&lt;15.155),(D122&lt;1.55)),0.023,IF(AND(H122&gt;=13.602,(A122&lt;6.05),(G122&lt;0.169),D122&gt;=0.35,(H122&lt;15.155),(D122&lt;1.55)),-0.006,IF(AND((B122&lt;2.95),G122&gt;=0.181,G122&gt;=0.169,D122&gt;=0.35,(H122&lt;15.155),(D122&lt;1.55)),0.019,IF(AND(B122&gt;=2.95,G122&gt;=0.181,G122&gt;=0.169,D122&gt;=0.35,(H122&lt;15.155),(D122&lt;1.55)),0.034,IF(AND((A122&lt;5.35),(B122&lt;3.05),(B122&lt;3.15),(H122&lt;10.257),(A122&lt;7.45),D122&gt;=1.55),0.009,IF(AND(A122&gt;=5.35,(B122&lt;3.05),(B122&lt;3.15),(H122&lt;10.257),(A122&lt;7.45),D122&gt;=1.55),0.058,IF(AND((B122&lt;2.9),(H122&lt;11.854),(G122&lt;0.613),H122&gt;=10.257,(A122&lt;7.45),D122&gt;=1.55),0.037,IF(AND(B122&gt;=2.9,(H122&lt;11.854),(G122&lt;0.613),H122&gt;=10.257,(A122&lt;7.45),D122&gt;=1.55),-0.005,IF(AND((A122&lt;6.4),(G122&lt;0.711),G122&gt;=0.613,H122&gt;=10.257,(A122&lt;7.45),D122&gt;=1.55),0.001,IF(AND(A122&gt;=6.4,(G122&lt;0.711),G122&gt;=0.613,H122&gt;=10.257,(A122&lt;7.45),D122&gt;=1.55),-0.002,IF(AND((D122&lt;1.9),G122&gt;=0.711,G122&gt;=0.613,H122&gt;=10.257,(A122&lt;7.45),D122&gt;=1.55),0.007,IF(AND(D122&gt;=1.9,G122&gt;=0.711,G122&gt;=0.613,H122&gt;=10.257,(A122&lt;7.45),D122&gt;=1.55),0.023,"shouldnthappen"))))))))))))))))))))))))))</f>
        <v>0.019</v>
      </c>
      <c r="X122" s="1" t="n">
        <f aca="false">IF(AND(H122&gt;=15.155,(F122&lt;2.5)),0.049,IF(AND(A122&gt;=7.45,F122&gt;=2.5),0.089,IF(AND((G122&lt;0.107),(G122&lt;0.364),(A122&lt;7.45),F122&gt;=2.5),0.055,IF(AND(A122&gt;=5.75,(G122&lt;0.572),(D122&lt;1.25),(H122&lt;15.155),(F122&lt;2.5)),-0.018,IF(AND((A122&lt;5.7),(H122&lt;12.626),G122&gt;=0.364,(A122&lt;7.45),F122&gt;=2.5),0.012,IF(AND(A122&gt;=5.7,(H122&lt;12.626),G122&gt;=0.364,(A122&lt;7.45),F122&gt;=2.5),0.065,IF(AND((G122&lt;0.628),H122&gt;=12.626,G122&gt;=0.364,(A122&lt;7.45),F122&gt;=2.5),0.047,IF(AND((G122&lt;0.545),(A122&lt;5.75),(G122&lt;0.572),(D122&lt;1.25),(H122&lt;15.155),(F122&lt;2.5)),0.007,IF(AND(G122&gt;=0.545,(A122&lt;5.75),(G122&lt;0.572),(D122&lt;1.25),(H122&lt;15.155),(F122&lt;2.5)),-0.009,IF(AND((D122&lt;0.3),(H122&lt;11.788),G122&gt;=0.572,(D122&lt;1.25),(H122&lt;15.155),(F122&lt;2.5)),0.01,IF(AND(D122&gt;=0.3,(H122&lt;11.788),G122&gt;=0.572,(D122&lt;1.25),(H122&lt;15.155),(F122&lt;2.5)),0.03,IF(AND((A122&lt;4.75),H122&gt;=11.788,G122&gt;=0.572,(D122&lt;1.25),(H122&lt;15.155),(F122&lt;2.5)),0.001,IF(AND(A122&gt;=4.75,H122&gt;=11.788,G122&gt;=0.572,(D122&lt;1.25),(H122&lt;15.155),(F122&lt;2.5)),0.01,IF(AND((A122&lt;5.5),(A122&lt;6.15),(G122&lt;0.652),D122&gt;=1.25,(H122&lt;15.155),(F122&lt;2.5)),0.014,IF(AND(A122&gt;=5.5,(A122&lt;6.15),(G122&lt;0.652),D122&gt;=1.25,(H122&lt;15.155),(F122&lt;2.5)),0.049,IF(AND((H122&lt;12.206),A122&gt;=6.15,(G122&lt;0.652),D122&gt;=1.25,(H122&lt;15.155),(F122&lt;2.5)),-0.009,IF(AND(H122&gt;=12.206,A122&gt;=6.15,(G122&lt;0.652),D122&gt;=1.25,(H122&lt;15.155),(F122&lt;2.5)),0.021,IF(AND((A122&lt;5.55),(A122&lt;6.2),G122&gt;=0.652,D122&gt;=1.25,(H122&lt;15.155),(F122&lt;2.5)),0.011,IF(AND(A122&gt;=5.55,(A122&lt;6.2),G122&gt;=0.652,D122&gt;=1.25,(H122&lt;15.155),(F122&lt;2.5)),-0.019,IF(AND((B122&lt;3.2),A122&gt;=6.2,G122&gt;=0.652,D122&gt;=1.25,(H122&lt;15.155),(F122&lt;2.5)),0.025,IF(AND(B122&gt;=3.2,A122&gt;=6.2,G122&gt;=0.652,D122&gt;=1.25,(H122&lt;15.155),(F122&lt;2.5)),0.001,IF(AND((G122&lt;0.183),(G122&lt;0.301),G122&gt;=0.107,(G122&lt;0.364),(A122&lt;7.45),F122&gt;=2.5),-0.009,IF(AND(G122&gt;=0.183,(G122&lt;0.301),G122&gt;=0.107,(G122&lt;0.364),(A122&lt;7.45),F122&gt;=2.5),0.022,IF(AND((D122&lt;2.2),G122&gt;=0.301,G122&gt;=0.107,(G122&lt;0.364),(A122&lt;7.45),F122&gt;=2.5),0.004,IF(AND(D122&gt;=2.2,G122&gt;=0.301,G122&gt;=0.107,(G122&lt;0.364),(A122&lt;7.45),F122&gt;=2.5),-0.02,IF(AND((G122&lt;0.787),G122&gt;=0.628,H122&gt;=12.626,G122&gt;=0.364,(A122&lt;7.45),F122&gt;=2.5),-0.001,IF(AND(G122&gt;=0.787,G122&gt;=0.628,H122&gt;=12.626,G122&gt;=0.364,(A122&lt;7.45),F122&gt;=2.5),0.016,"shouldnthappen")))))))))))))))))))))))))))</f>
        <v>0.065</v>
      </c>
      <c r="Y122" s="1" t="n">
        <f aca="false">IF(AND(H122&gt;=15.155,(D122&lt;1.55)),0.037,IF(AND(D122&gt;=2.45,(A122&lt;7.45),D122&gt;=1.55),0.054,IF(AND((A122&lt;7.8),A122&gt;=7.45,D122&gt;=1.55),0.078,IF(AND(A122&gt;=7.8,A122&gt;=7.45,D122&gt;=1.55),0.021,IF(AND(A122&gt;=6.2,G122&gt;=0.68,D122&gt;=1.25,(H122&lt;15.155),(D122&lt;1.55)),0.019,IF(AND((B122&lt;2.65),(A122&lt;4.95),(G122&lt;0.572),(D122&lt;1.25),(H122&lt;15.155),(D122&lt;1.55)),0.021,IF(AND(B122&gt;=2.65,(A122&lt;4.95),(G122&lt;0.572),(D122&lt;1.25),(H122&lt;15.155),(D122&lt;1.55)),0.006,IF(AND((H122&lt;14.344),A122&gt;=4.95,(G122&lt;0.572),(D122&lt;1.25),(H122&lt;15.155),(D122&lt;1.55)),-0.005,IF(AND(H122&gt;=14.344,A122&gt;=4.95,(G122&lt;0.572),(D122&lt;1.25),(H122&lt;15.155),(D122&lt;1.55)),0.013,IF(AND((G122&lt;0.833),(H122&lt;11.788),G122&gt;=0.572,(D122&lt;1.25),(H122&lt;15.155),(D122&lt;1.55)),0.009,IF(AND(G122&gt;=0.833,(H122&lt;11.788),G122&gt;=0.572,(D122&lt;1.25),(H122&lt;15.155),(D122&lt;1.55)),0.024,IF(AND((A122&lt;4.75),H122&gt;=11.788,G122&gt;=0.572,(D122&lt;1.25),(H122&lt;15.155),(D122&lt;1.55)),0.001,IF(AND(A122&gt;=4.75,H122&gt;=11.788,G122&gt;=0.572,(D122&lt;1.25),(H122&lt;15.155),(D122&lt;1.55)),0.008,IF(AND((A122&lt;5.65),(A122&lt;6.15),(G122&lt;0.68),D122&gt;=1.25,(H122&lt;15.155),(D122&lt;1.55)),0.017,IF(AND(A122&gt;=5.65,(A122&lt;6.15),(G122&lt;0.68),D122&gt;=1.25,(H122&lt;15.155),(D122&lt;1.55)),0.039,IF(AND((G122&lt;0.436),A122&gt;=6.15,(G122&lt;0.68),D122&gt;=1.25,(H122&lt;15.155),(D122&lt;1.55)),-0.004,IF(AND(G122&gt;=0.436,A122&gt;=6.15,(G122&lt;0.68),D122&gt;=1.25,(H122&lt;15.155),(D122&lt;1.55)),0.022,IF(AND((A122&lt;5.55),(A122&lt;6.2),G122&gt;=0.68,D122&gt;=1.25,(H122&lt;15.155),(D122&lt;1.55)),0.009,IF(AND(A122&gt;=5.55,(A122&lt;6.2),G122&gt;=0.68,D122&gt;=1.25,(H122&lt;15.155),(D122&lt;1.55)),-0.016,IF(AND((G122&lt;0.107),(G122&lt;0.361),(G122&lt;0.613),(D122&lt;2.45),(A122&lt;7.45),D122&gt;=1.55),0.042,IF(AND(G122&gt;=0.107,(G122&lt;0.361),(G122&lt;0.613),(D122&lt;2.45),(A122&lt;7.45),D122&gt;=1.55),0.002,IF(AND((D122&lt;2.35),G122&gt;=0.361,(G122&lt;0.613),(D122&lt;2.45),(A122&lt;7.45),D122&gt;=1.55),0.051,IF(AND(D122&gt;=2.35,G122&gt;=0.361,(G122&lt;0.613),(D122&lt;2.45),(A122&lt;7.45),D122&gt;=1.55),0.016,IF(AND((A122&lt;6.4),(G122&lt;0.711),G122&gt;=0.613,(D122&lt;2.45),(A122&lt;7.45),D122&gt;=1.55),0.001,IF(AND(A122&gt;=6.4,(G122&lt;0.711),G122&gt;=0.613,(D122&lt;2.45),(A122&lt;7.45),D122&gt;=1.55),-0.002,IF(AND((B122&lt;2.95),G122&gt;=0.711,G122&gt;=0.613,(D122&lt;2.45),(A122&lt;7.45),D122&gt;=1.55),0.023,IF(AND(B122&gt;=2.95,G122&gt;=0.711,G122&gt;=0.613,(D122&lt;2.45),(A122&lt;7.45),D122&gt;=1.55),0.01,"shouldnthappen")))))))))))))))))))))))))))</f>
        <v>0.039</v>
      </c>
      <c r="Z122" s="1" t="n">
        <f aca="false">IF(AND(A122&gt;=7.45,D122&gt;=1.75),0.056,IF(AND(H122&gt;=15.059,A122&gt;=5.55,(D122&lt;1.75)),0.028,IF(AND((D122&lt;0.35),G122&gt;=0.905,(A122&lt;5.55),(D122&lt;1.75)),0.005,IF(AND(D122&gt;=0.35,G122&gt;=0.905,(A122&lt;5.55),(D122&lt;1.75)),0.026,IF(AND((H122&lt;8.711),D122&gt;=2.45,(A122&lt;7.45),D122&gt;=1.75),0.011,IF(AND(H122&gt;=8.711,D122&gt;=2.45,(A122&lt;7.45),D122&gt;=1.75),0.049,IF(AND((G122&lt;0.107),(G122&lt;0.487),(D122&lt;2.45),(A122&lt;7.45),D122&gt;=1.75),0.032,IF(AND((H122&lt;10.915),(A122&lt;4.5),(B122&lt;3.15),(G122&lt;0.905),(A122&lt;5.55),(D122&lt;1.75)),-0.001,IF(AND(H122&gt;=10.915,(A122&lt;4.5),(B122&lt;3.15),(G122&lt;0.905),(A122&lt;5.55),(D122&lt;1.75)),0.003,IF(AND((A122&lt;5.05),A122&gt;=4.5,(B122&lt;3.15),(G122&lt;0.905),(A122&lt;5.55),(D122&lt;1.75)),0.015,IF(AND(A122&gt;=5.05,A122&gt;=4.5,(B122&lt;3.15),(G122&lt;0.905),(A122&lt;5.55),(D122&lt;1.75)),0.006,IF(AND((G122&lt;0.05),(G122&lt;0.091),B122&gt;=3.15,(G122&lt;0.905),(A122&lt;5.55),(D122&lt;1.75)),0.001,IF(AND(G122&gt;=0.05,(G122&lt;0.091),B122&gt;=3.15,(G122&lt;0.905),(A122&lt;5.55),(D122&lt;1.75)),0.008,IF(AND((G122&lt;0.587),G122&gt;=0.091,B122&gt;=3.15,(G122&lt;0.905),(A122&lt;5.55),(D122&lt;1.75)),-0.003,IF(AND(G122&gt;=0.587,G122&gt;=0.091,B122&gt;=3.15,(G122&lt;0.905),(A122&lt;5.55),(D122&lt;1.75)),0.004,IF(AND((F122&lt;2.5),(B122&lt;2.85),(G122&lt;0.419),(H122&lt;15.059),A122&gt;=5.55,(D122&lt;1.75)),0.041,IF(AND(F122&gt;=2.5,(B122&lt;2.85),(G122&lt;0.419),(H122&lt;15.059),A122&gt;=5.55,(D122&lt;1.75)),0.015,IF(AND((G122&lt;0.164),B122&gt;=2.85,(G122&lt;0.419),(H122&lt;15.059),A122&gt;=5.55,(D122&lt;1.75)),0.01,IF(AND(G122&gt;=0.164,B122&gt;=2.85,(G122&lt;0.419),(H122&lt;15.059),A122&gt;=5.55,(D122&lt;1.75)),-0.001,IF(AND((B122&lt;2.55),(B122&lt;2.95),G122&gt;=0.419,(H122&lt;15.059),A122&gt;=5.55,(D122&lt;1.75)),0.014,IF(AND(B122&gt;=2.55,(B122&lt;2.95),G122&gt;=0.419,(H122&lt;15.059),A122&gt;=5.55,(D122&lt;1.75)),-0.013,IF(AND((D122&lt;1.55),B122&gt;=2.95,G122&gt;=0.419,(H122&lt;15.059),A122&gt;=5.55,(D122&lt;1.75)),0.023,IF(AND(D122&gt;=1.55,B122&gt;=2.95,G122&gt;=0.419,(H122&lt;15.059),A122&gt;=5.55,(D122&lt;1.75)),0.005,IF(AND((H122&lt;13.278),G122&gt;=0.107,(G122&lt;0.487),(D122&lt;2.45),(A122&lt;7.45),D122&gt;=1.75),-0.009,IF(AND(H122&gt;=13.278,G122&gt;=0.107,(G122&lt;0.487),(D122&lt;2.45),(A122&lt;7.45),D122&gt;=1.75),0.017,IF(AND((D122&lt;2.35),(G122&lt;0.571),G122&gt;=0.487,(D122&lt;2.45),(A122&lt;7.45),D122&gt;=1.75),0.053,IF(AND(D122&gt;=2.35,(G122&lt;0.571),G122&gt;=0.487,(D122&lt;2.45),(A122&lt;7.45),D122&gt;=1.75),0.009,IF(AND((G122&lt;0.779),G122&gt;=0.571,G122&gt;=0.487,(D122&lt;2.45),(A122&lt;7.45),D122&gt;=1.75),0.006,IF(AND(G122&gt;=0.779,G122&gt;=0.571,G122&gt;=0.487,(D122&lt;2.45),(A122&lt;7.45),D122&gt;=1.75),0.016,"shouldnthappen")))))))))))))))))))))))))))))</f>
        <v>0.015</v>
      </c>
      <c r="AA122" s="1" t="n">
        <f aca="false">IF(AND((A122&lt;7.8),A122&gt;=7.45,D122&gt;=1.75),0.051,IF(AND(A122&gt;=7.8,A122&gt;=7.45,D122&gt;=1.75),0.01,IF(AND(B122&gt;=3.35,B122&gt;=3.25,(A122&lt;7.45),D122&gt;=1.75),0.016,IF(AND((H122&lt;8.308),(D122&lt;0.15),(H122&lt;13.655),(D122&lt;0.35),(D122&lt;1.75)),0.009,IF(AND((H122&lt;14.529),(G122&lt;0.293),H122&gt;=13.655,(D122&lt;0.35),(D122&lt;1.75)),0.011,IF(AND(H122&gt;=14.529,(G122&lt;0.293),H122&gt;=13.655,(D122&lt;0.35),(D122&lt;1.75)),0.001,IF(AND(D122&gt;=0.25,G122&gt;=0.293,H122&gt;=13.655,(D122&lt;0.35),(D122&lt;1.75)),-0.004,IF(AND(H122&gt;=10.635,(H122&lt;10.696),(H122&lt;13.906),D122&gt;=0.35,(D122&lt;1.75)),0.036,IF(AND(G122&gt;=0.833,H122&gt;=10.696,(H122&lt;13.906),D122&gt;=0.35,(D122&lt;1.75)),0.016,IF(AND((A122&lt;6.65),(G122&lt;0.247),H122&gt;=13.906,D122&gt;=0.35,(D122&lt;1.75)),-0.008,IF(AND(A122&gt;=6.65,(G122&lt;0.247),H122&gt;=13.906,D122&gt;=0.35,(D122&lt;1.75)),0.011,IF(AND((B122&lt;2.45),G122&gt;=0.247,H122&gt;=13.906,D122&gt;=0.35,(D122&lt;1.75)),0,IF(AND((D122&lt;1.85),(B122&lt;2.95),(B122&lt;3.25),(A122&lt;7.45),D122&gt;=1.75),0.033,IF(AND((G122&lt;0.428),(B122&lt;3.35),B122&gt;=3.25,(A122&lt;7.45),D122&gt;=1.75),0.009,IF(AND(G122&gt;=0.428,(B122&lt;3.35),B122&gt;=3.25,(A122&lt;7.45),D122&gt;=1.75),0.042,IF(AND((A122&lt;4.6),H122&gt;=8.308,(D122&lt;0.15),(H122&lt;13.655),(D122&lt;0.35),(D122&lt;1.75)),0.003,IF(AND(A122&gt;=4.6,H122&gt;=8.308,(D122&lt;0.15),(H122&lt;13.655),(D122&lt;0.35),(D122&lt;1.75)),0,IF(AND((H122&lt;8.834),(A122&lt;5.05),D122&gt;=0.15,(H122&lt;13.655),(D122&lt;0.35),(D122&lt;1.75)),0.002,IF(AND(H122&gt;=8.834,(A122&lt;5.05),D122&gt;=0.15,(H122&lt;13.655),(D122&lt;0.35),(D122&lt;1.75)),-0.008,IF(AND((A122&lt;5.45),A122&gt;=5.05,D122&gt;=0.15,(H122&lt;13.655),(D122&lt;0.35),(D122&lt;1.75)),0.003,IF(AND(A122&gt;=5.45,A122&gt;=5.05,D122&gt;=0.15,(H122&lt;13.655),(D122&lt;0.35),(D122&lt;1.75)),-0.002,IF(AND((A122&lt;5.3),(D122&lt;0.25),G122&gt;=0.293,H122&gt;=13.655,(D122&lt;0.35),(D122&lt;1.75)),0.007,IF(AND(A122&gt;=5.3,(D122&lt;0.25),G122&gt;=0.293,H122&gt;=13.655,(D122&lt;0.35),(D122&lt;1.75)),0.001,IF(AND((H122&lt;7.309),(H122&lt;10.635),(H122&lt;10.696),(H122&lt;13.906),D122&gt;=0.35,(D122&lt;1.75)),0.014,IF(AND(H122&gt;=7.309,(H122&lt;10.635),(H122&lt;10.696),(H122&lt;13.906),D122&gt;=0.35,(D122&lt;1.75)),0.006,IF(AND((H122&lt;12.093),(G122&lt;0.833),H122&gt;=10.696,(H122&lt;13.906),D122&gt;=0.35,(D122&lt;1.75)),-0.01,IF(AND(H122&gt;=12.093,(G122&lt;0.833),H122&gt;=10.696,(H122&lt;13.906),D122&gt;=0.35,(D122&lt;1.75)),0.004,IF(AND((G122&lt;0.823),B122&gt;=2.45,G122&gt;=0.247,H122&gt;=13.906,D122&gt;=0.35,(D122&lt;1.75)),0.026,IF(AND(G122&gt;=0.823,B122&gt;=2.45,G122&gt;=0.247,H122&gt;=13.906,D122&gt;=0.35,(D122&lt;1.75)),0.006,IF(AND((H122&lt;11.121),D122&gt;=1.85,(B122&lt;2.95),(B122&lt;3.25),(A122&lt;7.45),D122&gt;=1.75),0.013,IF(AND(H122&gt;=11.121,D122&gt;=1.85,(B122&lt;2.95),(B122&lt;3.25),(A122&lt;7.45),D122&gt;=1.75),0.005,IF(AND((A122&lt;6.05),(A122&lt;6.45),B122&gt;=2.95,(B122&lt;3.25),(A122&lt;7.45),D122&gt;=1.75),0.001,IF(AND(A122&gt;=6.05,(A122&lt;6.45),B122&gt;=2.95,(B122&lt;3.25),(A122&lt;7.45),D122&gt;=1.75),-0.005,IF(AND((G122&lt;0.42),A122&gt;=6.45,B122&gt;=2.95,(B122&lt;3.25),(A122&lt;7.45),D122&gt;=1.75),0.004,IF(AND(G122&gt;=0.42,A122&gt;=6.45,B122&gt;=2.95,(B122&lt;3.25),(A122&lt;7.45),D122&gt;=1.75),0.019,"shouldnthappen")))))))))))))))))))))))))))))))))))</f>
        <v>0.014</v>
      </c>
      <c r="AB122" s="1" t="n">
        <f aca="false">+ 0.5</f>
        <v>0.5</v>
      </c>
    </row>
    <row r="123" customFormat="false" ht="13.8" hidden="false" customHeight="false" outlineLevel="0" collapsed="false">
      <c r="A123" s="11" t="n">
        <v>6.9</v>
      </c>
      <c r="B123" s="1" t="n">
        <v>3.2</v>
      </c>
      <c r="C123" s="1" t="n">
        <v>5.7</v>
      </c>
      <c r="D123" s="1" t="n">
        <v>2.3</v>
      </c>
      <c r="E123" s="1" t="s">
        <v>93</v>
      </c>
      <c r="F123" s="1" t="n">
        <v>3</v>
      </c>
      <c r="G123" s="1" t="n">
        <v>0.0105698343832046</v>
      </c>
      <c r="H123" s="18" t="n">
        <v>7.49966809814796</v>
      </c>
      <c r="I123" s="1" t="n">
        <f aca="false">C123</f>
        <v>5.7</v>
      </c>
      <c r="J123" s="1" t="n">
        <f aca="false">SUM(M123:AB123)</f>
        <v>5.594</v>
      </c>
      <c r="K123" s="15" t="n">
        <f aca="false">1-SQRT(VAR(M123:AB123, I123)) / AVERAGE(M123:AB123)</f>
        <v>-2.88156207932038</v>
      </c>
      <c r="L123" s="1" t="n">
        <f aca="false">(J123-I123)/I123</f>
        <v>-0.0185964912280702</v>
      </c>
      <c r="M123" s="1" t="n">
        <f aca="false">IF(AND((H123&lt;5.245),(D123&lt;0.8)),0.075,IF(AND(H123&gt;=5.245,(D123&lt;0.8)),0.279,IF(AND((D123&lt;1.45),D123&gt;=0.8),1.043,IF(AND(D123&gt;=1.45,D123&gt;=0.8),1.423,"shouldnthappen"))))</f>
        <v>1.423</v>
      </c>
      <c r="N123" s="1" t="n">
        <f aca="false">IF(AND((A123&lt;4.35),(D123&lt;0.8)),0.048,IF(AND(A123&gt;=4.35,(D123&lt;0.8)),0.198,IF(AND(F123&gt;=2.5,D123&gt;=0.8),1.048,IF(AND((A123&lt;5.15),(F123&lt;2.5),D123&gt;=0.8),0.321,IF(AND(A123&gt;=5.15,(F123&lt;2.5),D123&gt;=0.8),0.783,"shouldnthappen")))))</f>
        <v>1.048</v>
      </c>
      <c r="O123" s="1" t="n">
        <f aca="false">IF(AND((H123&lt;5.245),(D123&lt;0.8)),0.034,IF(AND((A123&lt;5.9),D123&gt;=0.8),0.489,IF(AND(A123&gt;=5.9,D123&gt;=0.8),0.721,IF(AND((A123&lt;4.35),H123&gt;=5.245,(D123&lt;0.8)),0.041,IF(AND(A123&gt;=4.35,H123&gt;=5.245,(D123&lt;0.8)),0.142,"shouldnthappen")))))</f>
        <v>0.721</v>
      </c>
      <c r="P123" s="1" t="n">
        <f aca="false">IF(AND((B123&lt;2.8),(D123&lt;1.15)),0.244,IF(AND((D123&lt;1.75),D123&gt;=1.15),0.396,IF(AND(D123&gt;=1.75,D123&gt;=1.15),0.554,IF(AND((A123&lt;5.05),B123&gt;=2.8,(D123&lt;1.15)),0.078,IF(AND((H123&lt;14.877),A123&gt;=5.05,B123&gt;=2.8,(D123&lt;1.15)),0.118,IF(AND(H123&gt;=14.877,A123&gt;=5.05,B123&gt;=2.8,(D123&lt;1.15)),0.027,"shouldnthappen"))))))</f>
        <v>0.554</v>
      </c>
      <c r="Q123" s="1" t="n">
        <f aca="false">IF(AND(D123&gt;=0.45,(D123&lt;1.15)),0.17,IF(AND(A123&gt;=7.1,D123&gt;=1.15),0.539,IF(AND((A123&lt;6.25),(A123&lt;7.1),D123&gt;=1.15),0.258,IF(AND(A123&gt;=6.25,(A123&lt;7.1),D123&gt;=1.15),0.344,IF(AND(G123&gt;=0.418,(A123&lt;5.05),(D123&lt;0.45),(D123&lt;1.15)),0.033,IF(AND((H123&lt;14.494),(G123&lt;0.418),(A123&lt;5.05),(D123&lt;0.45),(D123&lt;1.15)),0.061,IF(AND(H123&gt;=14.494,(G123&lt;0.418),(A123&lt;5.05),(D123&lt;0.45),(D123&lt;1.15)),0.015,IF(AND(H123&gt;=14.877,(B123&lt;3.85),A123&gt;=5.05,(D123&lt;0.45),(D123&lt;1.15)),0.023,IF(AND((B123&lt;4),B123&gt;=3.85,A123&gt;=5.05,(D123&lt;0.45),(D123&lt;1.15)),0.009,IF(AND(B123&gt;=4,B123&gt;=3.85,A123&gt;=5.05,(D123&lt;0.45),(D123&lt;1.15)),0.052,IF(AND((G123&lt;0.05),(H123&lt;14.877),(B123&lt;3.85),A123&gt;=5.05,(D123&lt;0.45),(D123&lt;1.15)),0.024,IF(AND(G123&gt;=0.05,(H123&lt;14.877),(B123&lt;3.85),A123&gt;=5.05,(D123&lt;0.45),(D123&lt;1.15)),0.091,"shouldnthappen"))))))))))))</f>
        <v>0.344</v>
      </c>
      <c r="R123" s="1" t="n">
        <f aca="false">IF(AND(A123&gt;=7.1,D123&gt;=0.8),0.401,IF(AND((A123&lt;4.5),(G123&lt;0.905),(D123&lt;0.8)),0.024,IF(AND((H123&lt;9.966),G123&gt;=0.905,(D123&lt;0.8)),0.094,IF(AND(H123&gt;=9.966,G123&gt;=0.905,(D123&lt;0.8)),0.026,IF(AND(D123&gt;=2.05,(A123&lt;7.1),D123&gt;=0.8),0.277,IF(AND((H123&lt;5.523),A123&gt;=4.5,(G123&lt;0.905),(D123&lt;0.8)),0.012,IF(AND(H123&gt;=5.523,A123&gt;=4.5,(G123&lt;0.905),(D123&lt;0.8)),0.049,IF(AND((A123&lt;5.3),(D123&lt;2.05),(A123&lt;7.1),D123&gt;=0.8),0.095,IF(AND(A123&gt;=5.3,(D123&lt;2.05),(A123&lt;7.1),D123&gt;=0.8),0.196,"shouldnthappen")))))))))</f>
        <v>0.277</v>
      </c>
      <c r="S123" s="1" t="n">
        <f aca="false">IF(AND(A123&gt;=7.1,D123&gt;=1.35),0.298,IF(AND(G123&gt;=0.905,(D123&lt;0.8),(D123&lt;1.35)),0.068,IF(AND(H123&gt;=9.386,D123&gt;=0.8,(D123&lt;1.35)),0.126,IF(AND((H123&lt;7.426),(H123&lt;9.386),D123&gt;=0.8,(D123&lt;1.35)),0.091,IF(AND((A123&lt;5.3),(G123&lt;0.905),(A123&lt;7.1),D123&gt;=1.35),0.063,IF(AND((D123&lt;2.05),G123&gt;=0.905,(A123&lt;7.1),D123&gt;=1.35),0.015,IF(AND(D123&gt;=2.05,G123&gt;=0.905,(A123&lt;7.1),D123&gt;=1.35),0.089,IF(AND((H123&lt;10.505),(H123&lt;14.344),(G123&lt;0.905),(D123&lt;0.8),(D123&lt;1.35)),0.035,IF(AND((A123&lt;4.85),H123&gt;=14.344,(G123&lt;0.905),(D123&lt;0.8),(D123&lt;1.35)),0.006,IF(AND((B123&lt;2.75),H123&gt;=7.426,(H123&lt;9.386),D123&gt;=0.8,(D123&lt;1.35)),0.021,IF(AND(B123&gt;=2.75,H123&gt;=7.426,(H123&lt;9.386),D123&gt;=0.8,(D123&lt;1.35)),-0.01,IF(AND((B123&lt;2.35),A123&gt;=5.3,(G123&lt;0.905),(A123&lt;7.1),D123&gt;=1.35),0.068,IF(AND(B123&gt;=2.35,A123&gt;=5.3,(G123&lt;0.905),(A123&lt;7.1),D123&gt;=1.35),0.181,IF(AND((H123&lt;11.731),H123&gt;=10.505,(H123&lt;14.344),(G123&lt;0.905),(D123&lt;0.8),(D123&lt;1.35)),0.004,IF(AND(H123&gt;=11.731,H123&gt;=10.505,(H123&lt;14.344),(G123&lt;0.905),(D123&lt;0.8),(D123&lt;1.35)),0.024,IF(AND((H123&lt;14.877),A123&gt;=4.85,H123&gt;=14.344,(G123&lt;0.905),(D123&lt;0.8),(D123&lt;1.35)),0.063,IF(AND(H123&gt;=14.877,A123&gt;=4.85,H123&gt;=14.344,(G123&lt;0.905),(D123&lt;0.8),(D123&lt;1.35)),0.012,"shouldnthappen")))))))))))))))))</f>
        <v>0.181</v>
      </c>
      <c r="T123" s="1" t="n">
        <f aca="false">IF(AND(D123&gt;=0.45,(A123&lt;5.65)),0.067,IF(AND(A123&gt;=7.25,A123&gt;=5.65),0.244,IF(AND((H123&lt;9.966),G123&gt;=0.905,(D123&lt;0.45),(A123&lt;5.65)),0.062,IF(AND(H123&gt;=9.966,G123&gt;=0.905,(D123&lt;0.45),(A123&lt;5.65)),0.012,IF(AND((G123&lt;0.948),D123&gt;=2.05,(A123&lt;7.25),A123&gt;=5.65),0.157,IF(AND(G123&gt;=0.948,D123&gt;=2.05,(A123&lt;7.25),A123&gt;=5.65),0.037,IF(AND(G123&gt;=0.422,(B123&lt;3.15),(G123&lt;0.905),(D123&lt;0.45),(A123&lt;5.65)),0.011,IF(AND((D123&lt;0.25),(G123&lt;0.422),(B123&lt;3.15),(G123&lt;0.905),(D123&lt;0.45),(A123&lt;5.65)),0.04,IF(AND(D123&gt;=0.25,(G123&lt;0.422),(B123&lt;3.15),(G123&lt;0.905),(D123&lt;0.45),(A123&lt;5.65)),0.009,IF(AND((A123&lt;4.85),(B123&lt;3.25),B123&gt;=3.15,(G123&lt;0.905),(D123&lt;0.45),(A123&lt;5.65)),0.008,IF(AND(A123&gt;=4.85,(B123&lt;3.25),B123&gt;=3.15,(G123&lt;0.905),(D123&lt;0.45),(A123&lt;5.65)),-0.017,IF(AND((D123&lt;0.25),B123&gt;=3.25,B123&gt;=3.15,(G123&lt;0.905),(D123&lt;0.45),(A123&lt;5.65)),0.022,IF(AND(D123&gt;=0.25,B123&gt;=3.25,B123&gt;=3.15,(G123&lt;0.905),(D123&lt;0.45),(A123&lt;5.65)),0.009,IF(AND((F123&lt;2.5),(H123&lt;7.692),(G123&lt;0.644),(D123&lt;2.05),(A123&lt;7.25),A123&gt;=5.65),0.018,IF(AND(F123&gt;=2.5,(H123&lt;7.692),(G123&lt;0.644),(D123&lt;2.05),(A123&lt;7.25),A123&gt;=5.65),0.068,IF(AND((B123&lt;2.35),H123&gt;=7.692,(G123&lt;0.644),(D123&lt;2.05),(A123&lt;7.25),A123&gt;=5.65),0.023,IF(AND(B123&gt;=2.35,H123&gt;=7.692,(G123&lt;0.644),(D123&lt;2.05),(A123&lt;7.25),A123&gt;=5.65),0.125,IF(AND((G123&lt;0.766),(G123&lt;0.85),G123&gt;=0.644,(D123&lt;2.05),(A123&lt;7.25),A123&gt;=5.65),0.055,IF(AND(G123&gt;=0.766,(G123&lt;0.85),G123&gt;=0.644,(D123&lt;2.05),(A123&lt;7.25),A123&gt;=5.65),-0,IF(AND((B123&lt;2.95),G123&gt;=0.85,G123&gt;=0.644,(D123&lt;2.05),(A123&lt;7.25),A123&gt;=5.65),0.098,IF(AND(B123&gt;=2.95,G123&gt;=0.85,G123&gt;=0.644,(D123&lt;2.05),(A123&lt;7.25),A123&gt;=5.65),0.013,"shouldnthappen")))))))))))))))))))))</f>
        <v>0.157</v>
      </c>
      <c r="U123" s="1" t="n">
        <f aca="false">IF(AND(A123&gt;=7.25,D123&gt;=1.25),0.186,IF(AND((G123&lt;0.13),D123&gt;=0.35,(D123&lt;1.25)),-0.004,IF(AND(H123&gt;=14.246,(H123&lt;14.344),(D123&lt;0.35),(D123&lt;1.25)),-0.002,IF(AND((A123&lt;4.85),H123&gt;=14.344,(D123&lt;0.35),(D123&lt;1.25)),0.004,IF(AND(G123&gt;=0.446,(G123&lt;0.644),(A123&lt;7.25),D123&gt;=1.25),0.138,IF(AND(A123&gt;=5.45,(H123&lt;14.246),(H123&lt;14.344),(D123&lt;0.35),(D123&lt;1.25)),0.001,IF(AND((H123&lt;14.877),A123&gt;=4.85,H123&gt;=14.344,(D123&lt;0.35),(D123&lt;1.25)),0.035,IF(AND(H123&gt;=14.877,A123&gt;=4.85,H123&gt;=14.344,(D123&lt;0.35),(D123&lt;1.25)),0.007,IF(AND((B123&lt;3.35),H123&gt;=9.448,G123&gt;=0.13,D123&gt;=0.35,(D123&lt;1.25)),0.053,IF(AND(B123&gt;=3.35,H123&gt;=9.448,G123&gt;=0.13,D123&gt;=0.35,(D123&lt;1.25)),0.017,IF(AND((G123&lt;0.44),(G123&lt;0.446),(G123&lt;0.644),(A123&lt;7.25),D123&gt;=1.25),0.079,IF(AND(G123&gt;=0.44,(G123&lt;0.446),(G123&lt;0.644),(A123&lt;7.25),D123&gt;=1.25),0.02,IF(AND((A123&lt;5.95),(G123&lt;0.724),G123&gt;=0.644,(A123&lt;7.25),D123&gt;=1.25),-0.018,IF(AND(A123&gt;=5.95,(G123&lt;0.724),G123&gt;=0.644,(A123&lt;7.25),D123&gt;=1.25),0.027,IF(AND(A123&gt;=6.15,G123&gt;=0.724,G123&gt;=0.644,(A123&lt;7.25),D123&gt;=1.25),0.093,IF(AND((A123&lt;5.05),(A123&lt;5.45),(H123&lt;14.246),(H123&lt;14.344),(D123&lt;0.35),(D123&lt;1.25)),0.011,IF(AND(A123&gt;=5.05,(A123&lt;5.45),(H123&lt;14.246),(H123&lt;14.344),(D123&lt;0.35),(D123&lt;1.25)),0.021,IF(AND((A123&lt;5.4),(B123&lt;3.15),(H123&lt;9.448),G123&gt;=0.13,D123&gt;=0.35,(D123&lt;1.25)),0.007,IF(AND(A123&gt;=5.4,(B123&lt;3.15),(H123&lt;9.448),G123&gt;=0.13,D123&gt;=0.35,(D123&lt;1.25)),-0.011,IF(AND((B123&lt;3.75),B123&gt;=3.15,(H123&lt;9.448),G123&gt;=0.13,D123&gt;=0.35,(D123&lt;1.25)),0.012,IF(AND(B123&gt;=3.75,B123&gt;=3.15,(H123&lt;9.448),G123&gt;=0.13,D123&gt;=0.35,(D123&lt;1.25)),0.046,IF(AND((A123&lt;5.9),(A123&lt;6.15),G123&gt;=0.724,G123&gt;=0.644,(A123&lt;7.25),D123&gt;=1.25),0.06,IF(AND(A123&gt;=5.9,(A123&lt;6.15),G123&gt;=0.724,G123&gt;=0.644,(A123&lt;7.25),D123&gt;=1.25),0.005,"shouldnthappen")))))))))))))))))))))))</f>
        <v>0.079</v>
      </c>
      <c r="V123" s="1" t="n">
        <f aca="false">IF(AND(H123&gt;=15.155,(D123&lt;1.55)),0.084,IF(AND(A123&gt;=7.25,D123&gt;=1.55),0.141,IF(AND((G123&lt;0.043),D123&gt;=1.05,(H123&lt;15.155),(D123&lt;1.55)),-0.007,IF(AND(D123&gt;=1.85,G123&gt;=0.755,(A123&lt;7.25),D123&gt;=1.55),0.051,IF(AND((H123&lt;9.966),G123&gt;=0.905,(D123&lt;1.05),(H123&lt;15.155),(D123&lt;1.55)),0.043,IF(AND(H123&gt;=9.966,G123&gt;=0.905,(D123&lt;1.05),(H123&lt;15.155),(D123&lt;1.55)),0.007,IF(AND((G123&lt;0.278),(G123&lt;0.361),(G123&lt;0.755),(A123&lt;7.25),D123&gt;=1.55),0.08,IF(AND((A123&lt;5.8),G123&gt;=0.361,(G123&lt;0.755),(A123&lt;7.25),D123&gt;=1.55),0.019,IF(AND((A123&lt;6.05),(D123&lt;1.85),G123&gt;=0.755,(A123&lt;7.25),D123&gt;=1.55),0.01,IF(AND(A123&gt;=6.05,(D123&lt;1.85),G123&gt;=0.755,(A123&lt;7.25),D123&gt;=1.55),0.002,IF(AND((G123&lt;0.486),(B123&lt;3.15),(G123&lt;0.905),(D123&lt;1.05),(H123&lt;15.155),(D123&lt;1.55)),0.026,IF(AND(G123&gt;=0.486,(B123&lt;3.15),(G123&lt;0.905),(D123&lt;1.05),(H123&lt;15.155),(D123&lt;1.55)),0.001,IF(AND((B123&lt;3.25),B123&gt;=3.15,(G123&lt;0.905),(D123&lt;1.05),(H123&lt;15.155),(D123&lt;1.55)),-0.003,IF(AND(B123&gt;=3.25,B123&gt;=3.15,(G123&lt;0.905),(D123&lt;1.05),(H123&lt;15.155),(D123&lt;1.55)),0.012,IF(AND((H123&lt;7.426),(H123&lt;8.769),G123&gt;=0.043,D123&gt;=1.05,(H123&lt;15.155),(D123&lt;1.55)),0.041,IF(AND(H123&gt;=7.426,(H123&lt;8.769),G123&gt;=0.043,D123&gt;=1.05,(H123&lt;15.155),(D123&lt;1.55)),-0.008,IF(AND((H123&lt;10.696),H123&gt;=8.769,G123&gt;=0.043,D123&gt;=1.05,(H123&lt;15.155),(D123&lt;1.55)),0.069,IF(AND(H123&gt;=10.696,H123&gt;=8.769,G123&gt;=0.043,D123&gt;=1.05,(H123&lt;15.155),(D123&lt;1.55)),0.033,IF(AND((D123&lt;2.2),G123&gt;=0.278,(G123&lt;0.361),(G123&lt;0.755),(A123&lt;7.25),D123&gt;=1.55),0.022,IF(AND(D123&gt;=2.2,G123&gt;=0.278,(G123&lt;0.361),(G123&lt;0.755),(A123&lt;7.25),D123&gt;=1.55),-0.027,IF(AND((H123&lt;12.626),A123&gt;=5.8,G123&gt;=0.361,(G123&lt;0.755),(A123&lt;7.25),D123&gt;=1.55),0.126,IF(AND(H123&gt;=12.626,A123&gt;=5.8,G123&gt;=0.361,(G123&lt;0.755),(A123&lt;7.25),D123&gt;=1.55),0.065,"shouldnthappen"))))))))))))))))))))))</f>
        <v>0.08</v>
      </c>
      <c r="W123" s="1" t="n">
        <f aca="false">IF(AND(H123&gt;=15.155,(D123&lt;1.55)),0.064,IF(AND(A123&gt;=7.45,D123&gt;=1.55),0.115,IF(AND(B123&gt;=3.15,(H123&lt;10.257),(A123&lt;7.45),D123&gt;=1.55),0.097,IF(AND((A123&lt;4.85),H123&gt;=14.344,(D123&lt;0.35),(H123&lt;15.155),(D123&lt;1.55)),0.003,IF(AND(A123&gt;=6.05,(G123&lt;0.169),D123&gt;=0.35,(H123&lt;15.155),(D123&lt;1.55)),-0.008,IF(AND((G123&lt;0.181),G123&gt;=0.169,D123&gt;=0.35,(H123&lt;15.155),(D123&lt;1.55)),0.065,IF(AND(B123&gt;=3.05,(B123&lt;3.15),(H123&lt;10.257),(A123&lt;7.45),D123&gt;=1.55),-0.023,IF(AND(H123&gt;=11.854,(G123&lt;0.613),H123&gt;=10.257,(A123&lt;7.45),D123&gt;=1.55),0.068,IF(AND((D123&lt;0.25),(B123&lt;3.15),(H123&lt;14.344),(D123&lt;0.35),(H123&lt;15.155),(D123&lt;1.55)),0.014,IF(AND(D123&gt;=0.25,(B123&lt;3.15),(H123&lt;14.344),(D123&lt;0.35),(H123&lt;15.155),(D123&lt;1.55)),0.002,IF(AND((A123&lt;5.05),B123&gt;=3.15,(H123&lt;14.344),(D123&lt;0.35),(H123&lt;15.155),(D123&lt;1.55)),-0.001,IF(AND(A123&gt;=5.05,B123&gt;=3.15,(H123&lt;14.344),(D123&lt;0.35),(H123&lt;15.155),(D123&lt;1.55)),0.009,IF(AND((H123&lt;14.877),A123&gt;=4.85,H123&gt;=14.344,(D123&lt;0.35),(H123&lt;15.155),(D123&lt;1.55)),0.023,IF(AND(H123&gt;=14.877,A123&gt;=4.85,H123&gt;=14.344,(D123&lt;0.35),(H123&lt;15.155),(D123&lt;1.55)),0.004,IF(AND((H123&lt;13.602),(A123&lt;6.05),(G123&lt;0.169),D123&gt;=0.35,(H123&lt;15.155),(D123&lt;1.55)),0.023,IF(AND(H123&gt;=13.602,(A123&lt;6.05),(G123&lt;0.169),D123&gt;=0.35,(H123&lt;15.155),(D123&lt;1.55)),-0.006,IF(AND((B123&lt;2.95),G123&gt;=0.181,G123&gt;=0.169,D123&gt;=0.35,(H123&lt;15.155),(D123&lt;1.55)),0.019,IF(AND(B123&gt;=2.95,G123&gt;=0.181,G123&gt;=0.169,D123&gt;=0.35,(H123&lt;15.155),(D123&lt;1.55)),0.034,IF(AND((A123&lt;5.35),(B123&lt;3.05),(B123&lt;3.15),(H123&lt;10.257),(A123&lt;7.45),D123&gt;=1.55),0.009,IF(AND(A123&gt;=5.35,(B123&lt;3.05),(B123&lt;3.15),(H123&lt;10.257),(A123&lt;7.45),D123&gt;=1.55),0.058,IF(AND((B123&lt;2.9),(H123&lt;11.854),(G123&lt;0.613),H123&gt;=10.257,(A123&lt;7.45),D123&gt;=1.55),0.037,IF(AND(B123&gt;=2.9,(H123&lt;11.854),(G123&lt;0.613),H123&gt;=10.257,(A123&lt;7.45),D123&gt;=1.55),-0.005,IF(AND((A123&lt;6.4),(G123&lt;0.711),G123&gt;=0.613,H123&gt;=10.257,(A123&lt;7.45),D123&gt;=1.55),0.001,IF(AND(A123&gt;=6.4,(G123&lt;0.711),G123&gt;=0.613,H123&gt;=10.257,(A123&lt;7.45),D123&gt;=1.55),-0.002,IF(AND((D123&lt;1.9),G123&gt;=0.711,G123&gt;=0.613,H123&gt;=10.257,(A123&lt;7.45),D123&gt;=1.55),0.007,IF(AND(D123&gt;=1.9,G123&gt;=0.711,G123&gt;=0.613,H123&gt;=10.257,(A123&lt;7.45),D123&gt;=1.55),0.023,"shouldnthappen"))))))))))))))))))))))))))</f>
        <v>0.097</v>
      </c>
      <c r="X123" s="1" t="n">
        <f aca="false">IF(AND(H123&gt;=15.155,(F123&lt;2.5)),0.049,IF(AND(A123&gt;=7.45,F123&gt;=2.5),0.089,IF(AND((G123&lt;0.107),(G123&lt;0.364),(A123&lt;7.45),F123&gt;=2.5),0.055,IF(AND(A123&gt;=5.75,(G123&lt;0.572),(D123&lt;1.25),(H123&lt;15.155),(F123&lt;2.5)),-0.018,IF(AND((A123&lt;5.7),(H123&lt;12.626),G123&gt;=0.364,(A123&lt;7.45),F123&gt;=2.5),0.012,IF(AND(A123&gt;=5.7,(H123&lt;12.626),G123&gt;=0.364,(A123&lt;7.45),F123&gt;=2.5),0.065,IF(AND((G123&lt;0.628),H123&gt;=12.626,G123&gt;=0.364,(A123&lt;7.45),F123&gt;=2.5),0.047,IF(AND((G123&lt;0.545),(A123&lt;5.75),(G123&lt;0.572),(D123&lt;1.25),(H123&lt;15.155),(F123&lt;2.5)),0.007,IF(AND(G123&gt;=0.545,(A123&lt;5.75),(G123&lt;0.572),(D123&lt;1.25),(H123&lt;15.155),(F123&lt;2.5)),-0.009,IF(AND((D123&lt;0.3),(H123&lt;11.788),G123&gt;=0.572,(D123&lt;1.25),(H123&lt;15.155),(F123&lt;2.5)),0.01,IF(AND(D123&gt;=0.3,(H123&lt;11.788),G123&gt;=0.572,(D123&lt;1.25),(H123&lt;15.155),(F123&lt;2.5)),0.03,IF(AND((A123&lt;4.75),H123&gt;=11.788,G123&gt;=0.572,(D123&lt;1.25),(H123&lt;15.155),(F123&lt;2.5)),0.001,IF(AND(A123&gt;=4.75,H123&gt;=11.788,G123&gt;=0.572,(D123&lt;1.25),(H123&lt;15.155),(F123&lt;2.5)),0.01,IF(AND((A123&lt;5.5),(A123&lt;6.15),(G123&lt;0.652),D123&gt;=1.25,(H123&lt;15.155),(F123&lt;2.5)),0.014,IF(AND(A123&gt;=5.5,(A123&lt;6.15),(G123&lt;0.652),D123&gt;=1.25,(H123&lt;15.155),(F123&lt;2.5)),0.049,IF(AND((H123&lt;12.206),A123&gt;=6.15,(G123&lt;0.652),D123&gt;=1.25,(H123&lt;15.155),(F123&lt;2.5)),-0.009,IF(AND(H123&gt;=12.206,A123&gt;=6.15,(G123&lt;0.652),D123&gt;=1.25,(H123&lt;15.155),(F123&lt;2.5)),0.021,IF(AND((A123&lt;5.55),(A123&lt;6.2),G123&gt;=0.652,D123&gt;=1.25,(H123&lt;15.155),(F123&lt;2.5)),0.011,IF(AND(A123&gt;=5.55,(A123&lt;6.2),G123&gt;=0.652,D123&gt;=1.25,(H123&lt;15.155),(F123&lt;2.5)),-0.019,IF(AND((B123&lt;3.2),A123&gt;=6.2,G123&gt;=0.652,D123&gt;=1.25,(H123&lt;15.155),(F123&lt;2.5)),0.025,IF(AND(B123&gt;=3.2,A123&gt;=6.2,G123&gt;=0.652,D123&gt;=1.25,(H123&lt;15.155),(F123&lt;2.5)),0.001,IF(AND((G123&lt;0.183),(G123&lt;0.301),G123&gt;=0.107,(G123&lt;0.364),(A123&lt;7.45),F123&gt;=2.5),-0.009,IF(AND(G123&gt;=0.183,(G123&lt;0.301),G123&gt;=0.107,(G123&lt;0.364),(A123&lt;7.45),F123&gt;=2.5),0.022,IF(AND((D123&lt;2.2),G123&gt;=0.301,G123&gt;=0.107,(G123&lt;0.364),(A123&lt;7.45),F123&gt;=2.5),0.004,IF(AND(D123&gt;=2.2,G123&gt;=0.301,G123&gt;=0.107,(G123&lt;0.364),(A123&lt;7.45),F123&gt;=2.5),-0.02,IF(AND((G123&lt;0.787),G123&gt;=0.628,H123&gt;=12.626,G123&gt;=0.364,(A123&lt;7.45),F123&gt;=2.5),-0.001,IF(AND(G123&gt;=0.787,G123&gt;=0.628,H123&gt;=12.626,G123&gt;=0.364,(A123&lt;7.45),F123&gt;=2.5),0.016,"shouldnthappen")))))))))))))))))))))))))))</f>
        <v>0.055</v>
      </c>
      <c r="Y123" s="1" t="n">
        <f aca="false">IF(AND(H123&gt;=15.155,(D123&lt;1.55)),0.037,IF(AND(D123&gt;=2.45,(A123&lt;7.45),D123&gt;=1.55),0.054,IF(AND((A123&lt;7.8),A123&gt;=7.45,D123&gt;=1.55),0.078,IF(AND(A123&gt;=7.8,A123&gt;=7.45,D123&gt;=1.55),0.021,IF(AND(A123&gt;=6.2,G123&gt;=0.68,D123&gt;=1.25,(H123&lt;15.155),(D123&lt;1.55)),0.019,IF(AND((B123&lt;2.65),(A123&lt;4.95),(G123&lt;0.572),(D123&lt;1.25),(H123&lt;15.155),(D123&lt;1.55)),0.021,IF(AND(B123&gt;=2.65,(A123&lt;4.95),(G123&lt;0.572),(D123&lt;1.25),(H123&lt;15.155),(D123&lt;1.55)),0.006,IF(AND((H123&lt;14.344),A123&gt;=4.95,(G123&lt;0.572),(D123&lt;1.25),(H123&lt;15.155),(D123&lt;1.55)),-0.005,IF(AND(H123&gt;=14.344,A123&gt;=4.95,(G123&lt;0.572),(D123&lt;1.25),(H123&lt;15.155),(D123&lt;1.55)),0.013,IF(AND((G123&lt;0.833),(H123&lt;11.788),G123&gt;=0.572,(D123&lt;1.25),(H123&lt;15.155),(D123&lt;1.55)),0.009,IF(AND(G123&gt;=0.833,(H123&lt;11.788),G123&gt;=0.572,(D123&lt;1.25),(H123&lt;15.155),(D123&lt;1.55)),0.024,IF(AND((A123&lt;4.75),H123&gt;=11.788,G123&gt;=0.572,(D123&lt;1.25),(H123&lt;15.155),(D123&lt;1.55)),0.001,IF(AND(A123&gt;=4.75,H123&gt;=11.788,G123&gt;=0.572,(D123&lt;1.25),(H123&lt;15.155),(D123&lt;1.55)),0.008,IF(AND((A123&lt;5.65),(A123&lt;6.15),(G123&lt;0.68),D123&gt;=1.25,(H123&lt;15.155),(D123&lt;1.55)),0.017,IF(AND(A123&gt;=5.65,(A123&lt;6.15),(G123&lt;0.68),D123&gt;=1.25,(H123&lt;15.155),(D123&lt;1.55)),0.039,IF(AND((G123&lt;0.436),A123&gt;=6.15,(G123&lt;0.68),D123&gt;=1.25,(H123&lt;15.155),(D123&lt;1.55)),-0.004,IF(AND(G123&gt;=0.436,A123&gt;=6.15,(G123&lt;0.68),D123&gt;=1.25,(H123&lt;15.155),(D123&lt;1.55)),0.022,IF(AND((A123&lt;5.55),(A123&lt;6.2),G123&gt;=0.68,D123&gt;=1.25,(H123&lt;15.155),(D123&lt;1.55)),0.009,IF(AND(A123&gt;=5.55,(A123&lt;6.2),G123&gt;=0.68,D123&gt;=1.25,(H123&lt;15.155),(D123&lt;1.55)),-0.016,IF(AND((G123&lt;0.107),(G123&lt;0.361),(G123&lt;0.613),(D123&lt;2.45),(A123&lt;7.45),D123&gt;=1.55),0.042,IF(AND(G123&gt;=0.107,(G123&lt;0.361),(G123&lt;0.613),(D123&lt;2.45),(A123&lt;7.45),D123&gt;=1.55),0.002,IF(AND((D123&lt;2.35),G123&gt;=0.361,(G123&lt;0.613),(D123&lt;2.45),(A123&lt;7.45),D123&gt;=1.55),0.051,IF(AND(D123&gt;=2.35,G123&gt;=0.361,(G123&lt;0.613),(D123&lt;2.45),(A123&lt;7.45),D123&gt;=1.55),0.016,IF(AND((A123&lt;6.4),(G123&lt;0.711),G123&gt;=0.613,(D123&lt;2.45),(A123&lt;7.45),D123&gt;=1.55),0.001,IF(AND(A123&gt;=6.4,(G123&lt;0.711),G123&gt;=0.613,(D123&lt;2.45),(A123&lt;7.45),D123&gt;=1.55),-0.002,IF(AND((B123&lt;2.95),G123&gt;=0.711,G123&gt;=0.613,(D123&lt;2.45),(A123&lt;7.45),D123&gt;=1.55),0.023,IF(AND(B123&gt;=2.95,G123&gt;=0.711,G123&gt;=0.613,(D123&lt;2.45),(A123&lt;7.45),D123&gt;=1.55),0.01,"shouldnthappen")))))))))))))))))))))))))))</f>
        <v>0.042</v>
      </c>
      <c r="Z123" s="1" t="n">
        <f aca="false">IF(AND(A123&gt;=7.45,D123&gt;=1.75),0.056,IF(AND(H123&gt;=15.059,A123&gt;=5.55,(D123&lt;1.75)),0.028,IF(AND((D123&lt;0.35),G123&gt;=0.905,(A123&lt;5.55),(D123&lt;1.75)),0.005,IF(AND(D123&gt;=0.35,G123&gt;=0.905,(A123&lt;5.55),(D123&lt;1.75)),0.026,IF(AND((H123&lt;8.711),D123&gt;=2.45,(A123&lt;7.45),D123&gt;=1.75),0.011,IF(AND(H123&gt;=8.711,D123&gt;=2.45,(A123&lt;7.45),D123&gt;=1.75),0.049,IF(AND((G123&lt;0.107),(G123&lt;0.487),(D123&lt;2.45),(A123&lt;7.45),D123&gt;=1.75),0.032,IF(AND((H123&lt;10.915),(A123&lt;4.5),(B123&lt;3.15),(G123&lt;0.905),(A123&lt;5.55),(D123&lt;1.75)),-0.001,IF(AND(H123&gt;=10.915,(A123&lt;4.5),(B123&lt;3.15),(G123&lt;0.905),(A123&lt;5.55),(D123&lt;1.75)),0.003,IF(AND((A123&lt;5.05),A123&gt;=4.5,(B123&lt;3.15),(G123&lt;0.905),(A123&lt;5.55),(D123&lt;1.75)),0.015,IF(AND(A123&gt;=5.05,A123&gt;=4.5,(B123&lt;3.15),(G123&lt;0.905),(A123&lt;5.55),(D123&lt;1.75)),0.006,IF(AND((G123&lt;0.05),(G123&lt;0.091),B123&gt;=3.15,(G123&lt;0.905),(A123&lt;5.55),(D123&lt;1.75)),0.001,IF(AND(G123&gt;=0.05,(G123&lt;0.091),B123&gt;=3.15,(G123&lt;0.905),(A123&lt;5.55),(D123&lt;1.75)),0.008,IF(AND((G123&lt;0.587),G123&gt;=0.091,B123&gt;=3.15,(G123&lt;0.905),(A123&lt;5.55),(D123&lt;1.75)),-0.003,IF(AND(G123&gt;=0.587,G123&gt;=0.091,B123&gt;=3.15,(G123&lt;0.905),(A123&lt;5.55),(D123&lt;1.75)),0.004,IF(AND((F123&lt;2.5),(B123&lt;2.85),(G123&lt;0.419),(H123&lt;15.059),A123&gt;=5.55,(D123&lt;1.75)),0.041,IF(AND(F123&gt;=2.5,(B123&lt;2.85),(G123&lt;0.419),(H123&lt;15.059),A123&gt;=5.55,(D123&lt;1.75)),0.015,IF(AND((G123&lt;0.164),B123&gt;=2.85,(G123&lt;0.419),(H123&lt;15.059),A123&gt;=5.55,(D123&lt;1.75)),0.01,IF(AND(G123&gt;=0.164,B123&gt;=2.85,(G123&lt;0.419),(H123&lt;15.059),A123&gt;=5.55,(D123&lt;1.75)),-0.001,IF(AND((B123&lt;2.55),(B123&lt;2.95),G123&gt;=0.419,(H123&lt;15.059),A123&gt;=5.55,(D123&lt;1.75)),0.014,IF(AND(B123&gt;=2.55,(B123&lt;2.95),G123&gt;=0.419,(H123&lt;15.059),A123&gt;=5.55,(D123&lt;1.75)),-0.013,IF(AND((D123&lt;1.55),B123&gt;=2.95,G123&gt;=0.419,(H123&lt;15.059),A123&gt;=5.55,(D123&lt;1.75)),0.023,IF(AND(D123&gt;=1.55,B123&gt;=2.95,G123&gt;=0.419,(H123&lt;15.059),A123&gt;=5.55,(D123&lt;1.75)),0.005,IF(AND((H123&lt;13.278),G123&gt;=0.107,(G123&lt;0.487),(D123&lt;2.45),(A123&lt;7.45),D123&gt;=1.75),-0.009,IF(AND(H123&gt;=13.278,G123&gt;=0.107,(G123&lt;0.487),(D123&lt;2.45),(A123&lt;7.45),D123&gt;=1.75),0.017,IF(AND((D123&lt;2.35),(G123&lt;0.571),G123&gt;=0.487,(D123&lt;2.45),(A123&lt;7.45),D123&gt;=1.75),0.053,IF(AND(D123&gt;=2.35,(G123&lt;0.571),G123&gt;=0.487,(D123&lt;2.45),(A123&lt;7.45),D123&gt;=1.75),0.009,IF(AND((G123&lt;0.779),G123&gt;=0.571,G123&gt;=0.487,(D123&lt;2.45),(A123&lt;7.45),D123&gt;=1.75),0.006,IF(AND(G123&gt;=0.779,G123&gt;=0.571,G123&gt;=0.487,(D123&lt;2.45),(A123&lt;7.45),D123&gt;=1.75),0.016,"shouldnthappen")))))))))))))))))))))))))))))</f>
        <v>0.032</v>
      </c>
      <c r="AA123" s="1" t="n">
        <f aca="false">IF(AND((A123&lt;7.8),A123&gt;=7.45,D123&gt;=1.75),0.051,IF(AND(A123&gt;=7.8,A123&gt;=7.45,D123&gt;=1.75),0.01,IF(AND(B123&gt;=3.35,B123&gt;=3.25,(A123&lt;7.45),D123&gt;=1.75),0.016,IF(AND((H123&lt;8.308),(D123&lt;0.15),(H123&lt;13.655),(D123&lt;0.35),(D123&lt;1.75)),0.009,IF(AND((H123&lt;14.529),(G123&lt;0.293),H123&gt;=13.655,(D123&lt;0.35),(D123&lt;1.75)),0.011,IF(AND(H123&gt;=14.529,(G123&lt;0.293),H123&gt;=13.655,(D123&lt;0.35),(D123&lt;1.75)),0.001,IF(AND(D123&gt;=0.25,G123&gt;=0.293,H123&gt;=13.655,(D123&lt;0.35),(D123&lt;1.75)),-0.004,IF(AND(H123&gt;=10.635,(H123&lt;10.696),(H123&lt;13.906),D123&gt;=0.35,(D123&lt;1.75)),0.036,IF(AND(G123&gt;=0.833,H123&gt;=10.696,(H123&lt;13.906),D123&gt;=0.35,(D123&lt;1.75)),0.016,IF(AND((A123&lt;6.65),(G123&lt;0.247),H123&gt;=13.906,D123&gt;=0.35,(D123&lt;1.75)),-0.008,IF(AND(A123&gt;=6.65,(G123&lt;0.247),H123&gt;=13.906,D123&gt;=0.35,(D123&lt;1.75)),0.011,IF(AND((B123&lt;2.45),G123&gt;=0.247,H123&gt;=13.906,D123&gt;=0.35,(D123&lt;1.75)),0,IF(AND((D123&lt;1.85),(B123&lt;2.95),(B123&lt;3.25),(A123&lt;7.45),D123&gt;=1.75),0.033,IF(AND((G123&lt;0.428),(B123&lt;3.35),B123&gt;=3.25,(A123&lt;7.45),D123&gt;=1.75),0.009,IF(AND(G123&gt;=0.428,(B123&lt;3.35),B123&gt;=3.25,(A123&lt;7.45),D123&gt;=1.75),0.042,IF(AND((A123&lt;4.6),H123&gt;=8.308,(D123&lt;0.15),(H123&lt;13.655),(D123&lt;0.35),(D123&lt;1.75)),0.003,IF(AND(A123&gt;=4.6,H123&gt;=8.308,(D123&lt;0.15),(H123&lt;13.655),(D123&lt;0.35),(D123&lt;1.75)),0,IF(AND((H123&lt;8.834),(A123&lt;5.05),D123&gt;=0.15,(H123&lt;13.655),(D123&lt;0.35),(D123&lt;1.75)),0.002,IF(AND(H123&gt;=8.834,(A123&lt;5.05),D123&gt;=0.15,(H123&lt;13.655),(D123&lt;0.35),(D123&lt;1.75)),-0.008,IF(AND((A123&lt;5.45),A123&gt;=5.05,D123&gt;=0.15,(H123&lt;13.655),(D123&lt;0.35),(D123&lt;1.75)),0.003,IF(AND(A123&gt;=5.45,A123&gt;=5.05,D123&gt;=0.15,(H123&lt;13.655),(D123&lt;0.35),(D123&lt;1.75)),-0.002,IF(AND((A123&lt;5.3),(D123&lt;0.25),G123&gt;=0.293,H123&gt;=13.655,(D123&lt;0.35),(D123&lt;1.75)),0.007,IF(AND(A123&gt;=5.3,(D123&lt;0.25),G123&gt;=0.293,H123&gt;=13.655,(D123&lt;0.35),(D123&lt;1.75)),0.001,IF(AND((H123&lt;7.309),(H123&lt;10.635),(H123&lt;10.696),(H123&lt;13.906),D123&gt;=0.35,(D123&lt;1.75)),0.014,IF(AND(H123&gt;=7.309,(H123&lt;10.635),(H123&lt;10.696),(H123&lt;13.906),D123&gt;=0.35,(D123&lt;1.75)),0.006,IF(AND((H123&lt;12.093),(G123&lt;0.833),H123&gt;=10.696,(H123&lt;13.906),D123&gt;=0.35,(D123&lt;1.75)),-0.01,IF(AND(H123&gt;=12.093,(G123&lt;0.833),H123&gt;=10.696,(H123&lt;13.906),D123&gt;=0.35,(D123&lt;1.75)),0.004,IF(AND((G123&lt;0.823),B123&gt;=2.45,G123&gt;=0.247,H123&gt;=13.906,D123&gt;=0.35,(D123&lt;1.75)),0.026,IF(AND(G123&gt;=0.823,B123&gt;=2.45,G123&gt;=0.247,H123&gt;=13.906,D123&gt;=0.35,(D123&lt;1.75)),0.006,IF(AND((H123&lt;11.121),D123&gt;=1.85,(B123&lt;2.95),(B123&lt;3.25),(A123&lt;7.45),D123&gt;=1.75),0.013,IF(AND(H123&gt;=11.121,D123&gt;=1.85,(B123&lt;2.95),(B123&lt;3.25),(A123&lt;7.45),D123&gt;=1.75),0.005,IF(AND((A123&lt;6.05),(A123&lt;6.45),B123&gt;=2.95,(B123&lt;3.25),(A123&lt;7.45),D123&gt;=1.75),0.001,IF(AND(A123&gt;=6.05,(A123&lt;6.45),B123&gt;=2.95,(B123&lt;3.25),(A123&lt;7.45),D123&gt;=1.75),-0.005,IF(AND((G123&lt;0.42),A123&gt;=6.45,B123&gt;=2.95,(B123&lt;3.25),(A123&lt;7.45),D123&gt;=1.75),0.004,IF(AND(G123&gt;=0.42,A123&gt;=6.45,B123&gt;=2.95,(B123&lt;3.25),(A123&lt;7.45),D123&gt;=1.75),0.019,"shouldnthappen")))))))))))))))))))))))))))))))))))</f>
        <v>0.004</v>
      </c>
      <c r="AB123" s="1" t="n">
        <f aca="false">+ 0.5</f>
        <v>0.5</v>
      </c>
    </row>
    <row r="124" customFormat="false" ht="13.8" hidden="false" customHeight="false" outlineLevel="0" collapsed="false">
      <c r="A124" s="11" t="n">
        <v>5.6</v>
      </c>
      <c r="B124" s="1" t="n">
        <v>2.8</v>
      </c>
      <c r="C124" s="1" t="n">
        <v>4.9</v>
      </c>
      <c r="D124" s="1" t="n">
        <v>2</v>
      </c>
      <c r="E124" s="1" t="s">
        <v>93</v>
      </c>
      <c r="F124" s="1" t="n">
        <v>3</v>
      </c>
      <c r="G124" s="1" t="n">
        <v>0.736999924993142</v>
      </c>
      <c r="H124" s="18" t="n">
        <v>10.9471510671079</v>
      </c>
      <c r="I124" s="1" t="n">
        <f aca="false">C124</f>
        <v>4.9</v>
      </c>
      <c r="J124" s="1" t="n">
        <f aca="false">SUM(M124:AB124)</f>
        <v>4.872</v>
      </c>
      <c r="K124" s="15" t="n">
        <f aca="false">1-SQRT(VAR(M124:AB124, I124)) / AVERAGE(M124:AB124)</f>
        <v>-2.8909407216902</v>
      </c>
      <c r="L124" s="1" t="n">
        <f aca="false">(J124-I124)/I124</f>
        <v>-0.00571428571428581</v>
      </c>
      <c r="M124" s="1" t="n">
        <f aca="false">IF(AND((H124&lt;5.245),(D124&lt;0.8)),0.075,IF(AND(H124&gt;=5.245,(D124&lt;0.8)),0.279,IF(AND((D124&lt;1.45),D124&gt;=0.8),1.043,IF(AND(D124&gt;=1.45,D124&gt;=0.8),1.423,"shouldnthappen"))))</f>
        <v>1.423</v>
      </c>
      <c r="N124" s="1" t="n">
        <f aca="false">IF(AND((A124&lt;4.35),(D124&lt;0.8)),0.048,IF(AND(A124&gt;=4.35,(D124&lt;0.8)),0.198,IF(AND(F124&gt;=2.5,D124&gt;=0.8),1.048,IF(AND((A124&lt;5.15),(F124&lt;2.5),D124&gt;=0.8),0.321,IF(AND(A124&gt;=5.15,(F124&lt;2.5),D124&gt;=0.8),0.783,"shouldnthappen")))))</f>
        <v>1.048</v>
      </c>
      <c r="O124" s="1" t="n">
        <f aca="false">IF(AND((H124&lt;5.245),(D124&lt;0.8)),0.034,IF(AND((A124&lt;5.9),D124&gt;=0.8),0.489,IF(AND(A124&gt;=5.9,D124&gt;=0.8),0.721,IF(AND((A124&lt;4.35),H124&gt;=5.245,(D124&lt;0.8)),0.041,IF(AND(A124&gt;=4.35,H124&gt;=5.245,(D124&lt;0.8)),0.142,"shouldnthappen")))))</f>
        <v>0.489</v>
      </c>
      <c r="P124" s="1" t="n">
        <f aca="false">IF(AND((B124&lt;2.8),(D124&lt;1.15)),0.244,IF(AND((D124&lt;1.75),D124&gt;=1.15),0.396,IF(AND(D124&gt;=1.75,D124&gt;=1.15),0.554,IF(AND((A124&lt;5.05),B124&gt;=2.8,(D124&lt;1.15)),0.078,IF(AND((H124&lt;14.877),A124&gt;=5.05,B124&gt;=2.8,(D124&lt;1.15)),0.118,IF(AND(H124&gt;=14.877,A124&gt;=5.05,B124&gt;=2.8,(D124&lt;1.15)),0.027,"shouldnthappen"))))))</f>
        <v>0.554</v>
      </c>
      <c r="Q124" s="1" t="n">
        <f aca="false">IF(AND(D124&gt;=0.45,(D124&lt;1.15)),0.17,IF(AND(A124&gt;=7.1,D124&gt;=1.15),0.539,IF(AND((A124&lt;6.25),(A124&lt;7.1),D124&gt;=1.15),0.258,IF(AND(A124&gt;=6.25,(A124&lt;7.1),D124&gt;=1.15),0.344,IF(AND(G124&gt;=0.418,(A124&lt;5.05),(D124&lt;0.45),(D124&lt;1.15)),0.033,IF(AND((H124&lt;14.494),(G124&lt;0.418),(A124&lt;5.05),(D124&lt;0.45),(D124&lt;1.15)),0.061,IF(AND(H124&gt;=14.494,(G124&lt;0.418),(A124&lt;5.05),(D124&lt;0.45),(D124&lt;1.15)),0.015,IF(AND(H124&gt;=14.877,(B124&lt;3.85),A124&gt;=5.05,(D124&lt;0.45),(D124&lt;1.15)),0.023,IF(AND((B124&lt;4),B124&gt;=3.85,A124&gt;=5.05,(D124&lt;0.45),(D124&lt;1.15)),0.009,IF(AND(B124&gt;=4,B124&gt;=3.85,A124&gt;=5.05,(D124&lt;0.45),(D124&lt;1.15)),0.052,IF(AND((G124&lt;0.05),(H124&lt;14.877),(B124&lt;3.85),A124&gt;=5.05,(D124&lt;0.45),(D124&lt;1.15)),0.024,IF(AND(G124&gt;=0.05,(H124&lt;14.877),(B124&lt;3.85),A124&gt;=5.05,(D124&lt;0.45),(D124&lt;1.15)),0.091,"shouldnthappen"))))))))))))</f>
        <v>0.258</v>
      </c>
      <c r="R124" s="1" t="n">
        <f aca="false">IF(AND(A124&gt;=7.1,D124&gt;=0.8),0.401,IF(AND((A124&lt;4.5),(G124&lt;0.905),(D124&lt;0.8)),0.024,IF(AND((H124&lt;9.966),G124&gt;=0.905,(D124&lt;0.8)),0.094,IF(AND(H124&gt;=9.966,G124&gt;=0.905,(D124&lt;0.8)),0.026,IF(AND(D124&gt;=2.05,(A124&lt;7.1),D124&gt;=0.8),0.277,IF(AND((H124&lt;5.523),A124&gt;=4.5,(G124&lt;0.905),(D124&lt;0.8)),0.012,IF(AND(H124&gt;=5.523,A124&gt;=4.5,(G124&lt;0.905),(D124&lt;0.8)),0.049,IF(AND((A124&lt;5.3),(D124&lt;2.05),(A124&lt;7.1),D124&gt;=0.8),0.095,IF(AND(A124&gt;=5.3,(D124&lt;2.05),(A124&lt;7.1),D124&gt;=0.8),0.196,"shouldnthappen")))))))))</f>
        <v>0.196</v>
      </c>
      <c r="S124" s="1" t="n">
        <f aca="false">IF(AND(A124&gt;=7.1,D124&gt;=1.35),0.298,IF(AND(G124&gt;=0.905,(D124&lt;0.8),(D124&lt;1.35)),0.068,IF(AND(H124&gt;=9.386,D124&gt;=0.8,(D124&lt;1.35)),0.126,IF(AND((H124&lt;7.426),(H124&lt;9.386),D124&gt;=0.8,(D124&lt;1.35)),0.091,IF(AND((A124&lt;5.3),(G124&lt;0.905),(A124&lt;7.1),D124&gt;=1.35),0.063,IF(AND((D124&lt;2.05),G124&gt;=0.905,(A124&lt;7.1),D124&gt;=1.35),0.015,IF(AND(D124&gt;=2.05,G124&gt;=0.905,(A124&lt;7.1),D124&gt;=1.35),0.089,IF(AND((H124&lt;10.505),(H124&lt;14.344),(G124&lt;0.905),(D124&lt;0.8),(D124&lt;1.35)),0.035,IF(AND((A124&lt;4.85),H124&gt;=14.344,(G124&lt;0.905),(D124&lt;0.8),(D124&lt;1.35)),0.006,IF(AND((B124&lt;2.75),H124&gt;=7.426,(H124&lt;9.386),D124&gt;=0.8,(D124&lt;1.35)),0.021,IF(AND(B124&gt;=2.75,H124&gt;=7.426,(H124&lt;9.386),D124&gt;=0.8,(D124&lt;1.35)),-0.01,IF(AND((B124&lt;2.35),A124&gt;=5.3,(G124&lt;0.905),(A124&lt;7.1),D124&gt;=1.35),0.068,IF(AND(B124&gt;=2.35,A124&gt;=5.3,(G124&lt;0.905),(A124&lt;7.1),D124&gt;=1.35),0.181,IF(AND((H124&lt;11.731),H124&gt;=10.505,(H124&lt;14.344),(G124&lt;0.905),(D124&lt;0.8),(D124&lt;1.35)),0.004,IF(AND(H124&gt;=11.731,H124&gt;=10.505,(H124&lt;14.344),(G124&lt;0.905),(D124&lt;0.8),(D124&lt;1.35)),0.024,IF(AND((H124&lt;14.877),A124&gt;=4.85,H124&gt;=14.344,(G124&lt;0.905),(D124&lt;0.8),(D124&lt;1.35)),0.063,IF(AND(H124&gt;=14.877,A124&gt;=4.85,H124&gt;=14.344,(G124&lt;0.905),(D124&lt;0.8),(D124&lt;1.35)),0.012,"shouldnthappen")))))))))))))))))</f>
        <v>0.181</v>
      </c>
      <c r="T124" s="1" t="n">
        <f aca="false">IF(AND(D124&gt;=0.45,(A124&lt;5.65)),0.067,IF(AND(A124&gt;=7.25,A124&gt;=5.65),0.244,IF(AND((H124&lt;9.966),G124&gt;=0.905,(D124&lt;0.45),(A124&lt;5.65)),0.062,IF(AND(H124&gt;=9.966,G124&gt;=0.905,(D124&lt;0.45),(A124&lt;5.65)),0.012,IF(AND((G124&lt;0.948),D124&gt;=2.05,(A124&lt;7.25),A124&gt;=5.65),0.157,IF(AND(G124&gt;=0.948,D124&gt;=2.05,(A124&lt;7.25),A124&gt;=5.65),0.037,IF(AND(G124&gt;=0.422,(B124&lt;3.15),(G124&lt;0.905),(D124&lt;0.45),(A124&lt;5.65)),0.011,IF(AND((D124&lt;0.25),(G124&lt;0.422),(B124&lt;3.15),(G124&lt;0.905),(D124&lt;0.45),(A124&lt;5.65)),0.04,IF(AND(D124&gt;=0.25,(G124&lt;0.422),(B124&lt;3.15),(G124&lt;0.905),(D124&lt;0.45),(A124&lt;5.65)),0.009,IF(AND((A124&lt;4.85),(B124&lt;3.25),B124&gt;=3.15,(G124&lt;0.905),(D124&lt;0.45),(A124&lt;5.65)),0.008,IF(AND(A124&gt;=4.85,(B124&lt;3.25),B124&gt;=3.15,(G124&lt;0.905),(D124&lt;0.45),(A124&lt;5.65)),-0.017,IF(AND((D124&lt;0.25),B124&gt;=3.25,B124&gt;=3.15,(G124&lt;0.905),(D124&lt;0.45),(A124&lt;5.65)),0.022,IF(AND(D124&gt;=0.25,B124&gt;=3.25,B124&gt;=3.15,(G124&lt;0.905),(D124&lt;0.45),(A124&lt;5.65)),0.009,IF(AND((F124&lt;2.5),(H124&lt;7.692),(G124&lt;0.644),(D124&lt;2.05),(A124&lt;7.25),A124&gt;=5.65),0.018,IF(AND(F124&gt;=2.5,(H124&lt;7.692),(G124&lt;0.644),(D124&lt;2.05),(A124&lt;7.25),A124&gt;=5.65),0.068,IF(AND((B124&lt;2.35),H124&gt;=7.692,(G124&lt;0.644),(D124&lt;2.05),(A124&lt;7.25),A124&gt;=5.65),0.023,IF(AND(B124&gt;=2.35,H124&gt;=7.692,(G124&lt;0.644),(D124&lt;2.05),(A124&lt;7.25),A124&gt;=5.65),0.125,IF(AND((G124&lt;0.766),(G124&lt;0.85),G124&gt;=0.644,(D124&lt;2.05),(A124&lt;7.25),A124&gt;=5.65),0.055,IF(AND(G124&gt;=0.766,(G124&lt;0.85),G124&gt;=0.644,(D124&lt;2.05),(A124&lt;7.25),A124&gt;=5.65),-0,IF(AND((B124&lt;2.95),G124&gt;=0.85,G124&gt;=0.644,(D124&lt;2.05),(A124&lt;7.25),A124&gt;=5.65),0.098,IF(AND(B124&gt;=2.95,G124&gt;=0.85,G124&gt;=0.644,(D124&lt;2.05),(A124&lt;7.25),A124&gt;=5.65),0.013,"shouldnthappen")))))))))))))))))))))</f>
        <v>0.067</v>
      </c>
      <c r="U124" s="1" t="n">
        <f aca="false">IF(AND(A124&gt;=7.25,D124&gt;=1.25),0.186,IF(AND((G124&lt;0.13),D124&gt;=0.35,(D124&lt;1.25)),-0.004,IF(AND(H124&gt;=14.246,(H124&lt;14.344),(D124&lt;0.35),(D124&lt;1.25)),-0.002,IF(AND((A124&lt;4.85),H124&gt;=14.344,(D124&lt;0.35),(D124&lt;1.25)),0.004,IF(AND(G124&gt;=0.446,(G124&lt;0.644),(A124&lt;7.25),D124&gt;=1.25),0.138,IF(AND(A124&gt;=5.45,(H124&lt;14.246),(H124&lt;14.344),(D124&lt;0.35),(D124&lt;1.25)),0.001,IF(AND((H124&lt;14.877),A124&gt;=4.85,H124&gt;=14.344,(D124&lt;0.35),(D124&lt;1.25)),0.035,IF(AND(H124&gt;=14.877,A124&gt;=4.85,H124&gt;=14.344,(D124&lt;0.35),(D124&lt;1.25)),0.007,IF(AND((B124&lt;3.35),H124&gt;=9.448,G124&gt;=0.13,D124&gt;=0.35,(D124&lt;1.25)),0.053,IF(AND(B124&gt;=3.35,H124&gt;=9.448,G124&gt;=0.13,D124&gt;=0.35,(D124&lt;1.25)),0.017,IF(AND((G124&lt;0.44),(G124&lt;0.446),(G124&lt;0.644),(A124&lt;7.25),D124&gt;=1.25),0.079,IF(AND(G124&gt;=0.44,(G124&lt;0.446),(G124&lt;0.644),(A124&lt;7.25),D124&gt;=1.25),0.02,IF(AND((A124&lt;5.95),(G124&lt;0.724),G124&gt;=0.644,(A124&lt;7.25),D124&gt;=1.25),-0.018,IF(AND(A124&gt;=5.95,(G124&lt;0.724),G124&gt;=0.644,(A124&lt;7.25),D124&gt;=1.25),0.027,IF(AND(A124&gt;=6.15,G124&gt;=0.724,G124&gt;=0.644,(A124&lt;7.25),D124&gt;=1.25),0.093,IF(AND((A124&lt;5.05),(A124&lt;5.45),(H124&lt;14.246),(H124&lt;14.344),(D124&lt;0.35),(D124&lt;1.25)),0.011,IF(AND(A124&gt;=5.05,(A124&lt;5.45),(H124&lt;14.246),(H124&lt;14.344),(D124&lt;0.35),(D124&lt;1.25)),0.021,IF(AND((A124&lt;5.4),(B124&lt;3.15),(H124&lt;9.448),G124&gt;=0.13,D124&gt;=0.35,(D124&lt;1.25)),0.007,IF(AND(A124&gt;=5.4,(B124&lt;3.15),(H124&lt;9.448),G124&gt;=0.13,D124&gt;=0.35,(D124&lt;1.25)),-0.011,IF(AND((B124&lt;3.75),B124&gt;=3.15,(H124&lt;9.448),G124&gt;=0.13,D124&gt;=0.35,(D124&lt;1.25)),0.012,IF(AND(B124&gt;=3.75,B124&gt;=3.15,(H124&lt;9.448),G124&gt;=0.13,D124&gt;=0.35,(D124&lt;1.25)),0.046,IF(AND((A124&lt;5.9),(A124&lt;6.15),G124&gt;=0.724,G124&gt;=0.644,(A124&lt;7.25),D124&gt;=1.25),0.06,IF(AND(A124&gt;=5.9,(A124&lt;6.15),G124&gt;=0.724,G124&gt;=0.644,(A124&lt;7.25),D124&gt;=1.25),0.005,"shouldnthappen")))))))))))))))))))))))</f>
        <v>0.06</v>
      </c>
      <c r="V124" s="1" t="n">
        <f aca="false">IF(AND(H124&gt;=15.155,(D124&lt;1.55)),0.084,IF(AND(A124&gt;=7.25,D124&gt;=1.55),0.141,IF(AND((G124&lt;0.043),D124&gt;=1.05,(H124&lt;15.155),(D124&lt;1.55)),-0.007,IF(AND(D124&gt;=1.85,G124&gt;=0.755,(A124&lt;7.25),D124&gt;=1.55),0.051,IF(AND((H124&lt;9.966),G124&gt;=0.905,(D124&lt;1.05),(H124&lt;15.155),(D124&lt;1.55)),0.043,IF(AND(H124&gt;=9.966,G124&gt;=0.905,(D124&lt;1.05),(H124&lt;15.155),(D124&lt;1.55)),0.007,IF(AND((G124&lt;0.278),(G124&lt;0.361),(G124&lt;0.755),(A124&lt;7.25),D124&gt;=1.55),0.08,IF(AND((A124&lt;5.8),G124&gt;=0.361,(G124&lt;0.755),(A124&lt;7.25),D124&gt;=1.55),0.019,IF(AND((A124&lt;6.05),(D124&lt;1.85),G124&gt;=0.755,(A124&lt;7.25),D124&gt;=1.55),0.01,IF(AND(A124&gt;=6.05,(D124&lt;1.85),G124&gt;=0.755,(A124&lt;7.25),D124&gt;=1.55),0.002,IF(AND((G124&lt;0.486),(B124&lt;3.15),(G124&lt;0.905),(D124&lt;1.05),(H124&lt;15.155),(D124&lt;1.55)),0.026,IF(AND(G124&gt;=0.486,(B124&lt;3.15),(G124&lt;0.905),(D124&lt;1.05),(H124&lt;15.155),(D124&lt;1.55)),0.001,IF(AND((B124&lt;3.25),B124&gt;=3.15,(G124&lt;0.905),(D124&lt;1.05),(H124&lt;15.155),(D124&lt;1.55)),-0.003,IF(AND(B124&gt;=3.25,B124&gt;=3.15,(G124&lt;0.905),(D124&lt;1.05),(H124&lt;15.155),(D124&lt;1.55)),0.012,IF(AND((H124&lt;7.426),(H124&lt;8.769),G124&gt;=0.043,D124&gt;=1.05,(H124&lt;15.155),(D124&lt;1.55)),0.041,IF(AND(H124&gt;=7.426,(H124&lt;8.769),G124&gt;=0.043,D124&gt;=1.05,(H124&lt;15.155),(D124&lt;1.55)),-0.008,IF(AND((H124&lt;10.696),H124&gt;=8.769,G124&gt;=0.043,D124&gt;=1.05,(H124&lt;15.155),(D124&lt;1.55)),0.069,IF(AND(H124&gt;=10.696,H124&gt;=8.769,G124&gt;=0.043,D124&gt;=1.05,(H124&lt;15.155),(D124&lt;1.55)),0.033,IF(AND((D124&lt;2.2),G124&gt;=0.278,(G124&lt;0.361),(G124&lt;0.755),(A124&lt;7.25),D124&gt;=1.55),0.022,IF(AND(D124&gt;=2.2,G124&gt;=0.278,(G124&lt;0.361),(G124&lt;0.755),(A124&lt;7.25),D124&gt;=1.55),-0.027,IF(AND((H124&lt;12.626),A124&gt;=5.8,G124&gt;=0.361,(G124&lt;0.755),(A124&lt;7.25),D124&gt;=1.55),0.126,IF(AND(H124&gt;=12.626,A124&gt;=5.8,G124&gt;=0.361,(G124&lt;0.755),(A124&lt;7.25),D124&gt;=1.55),0.065,"shouldnthappen"))))))))))))))))))))))</f>
        <v>0.019</v>
      </c>
      <c r="W124" s="1" t="n">
        <f aca="false">IF(AND(H124&gt;=15.155,(D124&lt;1.55)),0.064,IF(AND(A124&gt;=7.45,D124&gt;=1.55),0.115,IF(AND(B124&gt;=3.15,(H124&lt;10.257),(A124&lt;7.45),D124&gt;=1.55),0.097,IF(AND((A124&lt;4.85),H124&gt;=14.344,(D124&lt;0.35),(H124&lt;15.155),(D124&lt;1.55)),0.003,IF(AND(A124&gt;=6.05,(G124&lt;0.169),D124&gt;=0.35,(H124&lt;15.155),(D124&lt;1.55)),-0.008,IF(AND((G124&lt;0.181),G124&gt;=0.169,D124&gt;=0.35,(H124&lt;15.155),(D124&lt;1.55)),0.065,IF(AND(B124&gt;=3.05,(B124&lt;3.15),(H124&lt;10.257),(A124&lt;7.45),D124&gt;=1.55),-0.023,IF(AND(H124&gt;=11.854,(G124&lt;0.613),H124&gt;=10.257,(A124&lt;7.45),D124&gt;=1.55),0.068,IF(AND((D124&lt;0.25),(B124&lt;3.15),(H124&lt;14.344),(D124&lt;0.35),(H124&lt;15.155),(D124&lt;1.55)),0.014,IF(AND(D124&gt;=0.25,(B124&lt;3.15),(H124&lt;14.344),(D124&lt;0.35),(H124&lt;15.155),(D124&lt;1.55)),0.002,IF(AND((A124&lt;5.05),B124&gt;=3.15,(H124&lt;14.344),(D124&lt;0.35),(H124&lt;15.155),(D124&lt;1.55)),-0.001,IF(AND(A124&gt;=5.05,B124&gt;=3.15,(H124&lt;14.344),(D124&lt;0.35),(H124&lt;15.155),(D124&lt;1.55)),0.009,IF(AND((H124&lt;14.877),A124&gt;=4.85,H124&gt;=14.344,(D124&lt;0.35),(H124&lt;15.155),(D124&lt;1.55)),0.023,IF(AND(H124&gt;=14.877,A124&gt;=4.85,H124&gt;=14.344,(D124&lt;0.35),(H124&lt;15.155),(D124&lt;1.55)),0.004,IF(AND((H124&lt;13.602),(A124&lt;6.05),(G124&lt;0.169),D124&gt;=0.35,(H124&lt;15.155),(D124&lt;1.55)),0.023,IF(AND(H124&gt;=13.602,(A124&lt;6.05),(G124&lt;0.169),D124&gt;=0.35,(H124&lt;15.155),(D124&lt;1.55)),-0.006,IF(AND((B124&lt;2.95),G124&gt;=0.181,G124&gt;=0.169,D124&gt;=0.35,(H124&lt;15.155),(D124&lt;1.55)),0.019,IF(AND(B124&gt;=2.95,G124&gt;=0.181,G124&gt;=0.169,D124&gt;=0.35,(H124&lt;15.155),(D124&lt;1.55)),0.034,IF(AND((A124&lt;5.35),(B124&lt;3.05),(B124&lt;3.15),(H124&lt;10.257),(A124&lt;7.45),D124&gt;=1.55),0.009,IF(AND(A124&gt;=5.35,(B124&lt;3.05),(B124&lt;3.15),(H124&lt;10.257),(A124&lt;7.45),D124&gt;=1.55),0.058,IF(AND((B124&lt;2.9),(H124&lt;11.854),(G124&lt;0.613),H124&gt;=10.257,(A124&lt;7.45),D124&gt;=1.55),0.037,IF(AND(B124&gt;=2.9,(H124&lt;11.854),(G124&lt;0.613),H124&gt;=10.257,(A124&lt;7.45),D124&gt;=1.55),-0.005,IF(AND((A124&lt;6.4),(G124&lt;0.711),G124&gt;=0.613,H124&gt;=10.257,(A124&lt;7.45),D124&gt;=1.55),0.001,IF(AND(A124&gt;=6.4,(G124&lt;0.711),G124&gt;=0.613,H124&gt;=10.257,(A124&lt;7.45),D124&gt;=1.55),-0.002,IF(AND((D124&lt;1.9),G124&gt;=0.711,G124&gt;=0.613,H124&gt;=10.257,(A124&lt;7.45),D124&gt;=1.55),0.007,IF(AND(D124&gt;=1.9,G124&gt;=0.711,G124&gt;=0.613,H124&gt;=10.257,(A124&lt;7.45),D124&gt;=1.55),0.023,"shouldnthappen"))))))))))))))))))))))))))</f>
        <v>0.023</v>
      </c>
      <c r="X124" s="1" t="n">
        <f aca="false">IF(AND(H124&gt;=15.155,(F124&lt;2.5)),0.049,IF(AND(A124&gt;=7.45,F124&gt;=2.5),0.089,IF(AND((G124&lt;0.107),(G124&lt;0.364),(A124&lt;7.45),F124&gt;=2.5),0.055,IF(AND(A124&gt;=5.75,(G124&lt;0.572),(D124&lt;1.25),(H124&lt;15.155),(F124&lt;2.5)),-0.018,IF(AND((A124&lt;5.7),(H124&lt;12.626),G124&gt;=0.364,(A124&lt;7.45),F124&gt;=2.5),0.012,IF(AND(A124&gt;=5.7,(H124&lt;12.626),G124&gt;=0.364,(A124&lt;7.45),F124&gt;=2.5),0.065,IF(AND((G124&lt;0.628),H124&gt;=12.626,G124&gt;=0.364,(A124&lt;7.45),F124&gt;=2.5),0.047,IF(AND((G124&lt;0.545),(A124&lt;5.75),(G124&lt;0.572),(D124&lt;1.25),(H124&lt;15.155),(F124&lt;2.5)),0.007,IF(AND(G124&gt;=0.545,(A124&lt;5.75),(G124&lt;0.572),(D124&lt;1.25),(H124&lt;15.155),(F124&lt;2.5)),-0.009,IF(AND((D124&lt;0.3),(H124&lt;11.788),G124&gt;=0.572,(D124&lt;1.25),(H124&lt;15.155),(F124&lt;2.5)),0.01,IF(AND(D124&gt;=0.3,(H124&lt;11.788),G124&gt;=0.572,(D124&lt;1.25),(H124&lt;15.155),(F124&lt;2.5)),0.03,IF(AND((A124&lt;4.75),H124&gt;=11.788,G124&gt;=0.572,(D124&lt;1.25),(H124&lt;15.155),(F124&lt;2.5)),0.001,IF(AND(A124&gt;=4.75,H124&gt;=11.788,G124&gt;=0.572,(D124&lt;1.25),(H124&lt;15.155),(F124&lt;2.5)),0.01,IF(AND((A124&lt;5.5),(A124&lt;6.15),(G124&lt;0.652),D124&gt;=1.25,(H124&lt;15.155),(F124&lt;2.5)),0.014,IF(AND(A124&gt;=5.5,(A124&lt;6.15),(G124&lt;0.652),D124&gt;=1.25,(H124&lt;15.155),(F124&lt;2.5)),0.049,IF(AND((H124&lt;12.206),A124&gt;=6.15,(G124&lt;0.652),D124&gt;=1.25,(H124&lt;15.155),(F124&lt;2.5)),-0.009,IF(AND(H124&gt;=12.206,A124&gt;=6.15,(G124&lt;0.652),D124&gt;=1.25,(H124&lt;15.155),(F124&lt;2.5)),0.021,IF(AND((A124&lt;5.55),(A124&lt;6.2),G124&gt;=0.652,D124&gt;=1.25,(H124&lt;15.155),(F124&lt;2.5)),0.011,IF(AND(A124&gt;=5.55,(A124&lt;6.2),G124&gt;=0.652,D124&gt;=1.25,(H124&lt;15.155),(F124&lt;2.5)),-0.019,IF(AND((B124&lt;3.2),A124&gt;=6.2,G124&gt;=0.652,D124&gt;=1.25,(H124&lt;15.155),(F124&lt;2.5)),0.025,IF(AND(B124&gt;=3.2,A124&gt;=6.2,G124&gt;=0.652,D124&gt;=1.25,(H124&lt;15.155),(F124&lt;2.5)),0.001,IF(AND((G124&lt;0.183),(G124&lt;0.301),G124&gt;=0.107,(G124&lt;0.364),(A124&lt;7.45),F124&gt;=2.5),-0.009,IF(AND(G124&gt;=0.183,(G124&lt;0.301),G124&gt;=0.107,(G124&lt;0.364),(A124&lt;7.45),F124&gt;=2.5),0.022,IF(AND((D124&lt;2.2),G124&gt;=0.301,G124&gt;=0.107,(G124&lt;0.364),(A124&lt;7.45),F124&gt;=2.5),0.004,IF(AND(D124&gt;=2.2,G124&gt;=0.301,G124&gt;=0.107,(G124&lt;0.364),(A124&lt;7.45),F124&gt;=2.5),-0.02,IF(AND((G124&lt;0.787),G124&gt;=0.628,H124&gt;=12.626,G124&gt;=0.364,(A124&lt;7.45),F124&gt;=2.5),-0.001,IF(AND(G124&gt;=0.787,G124&gt;=0.628,H124&gt;=12.626,G124&gt;=0.364,(A124&lt;7.45),F124&gt;=2.5),0.016,"shouldnthappen")))))))))))))))))))))))))))</f>
        <v>0.012</v>
      </c>
      <c r="Y124" s="1" t="n">
        <f aca="false">IF(AND(H124&gt;=15.155,(D124&lt;1.55)),0.037,IF(AND(D124&gt;=2.45,(A124&lt;7.45),D124&gt;=1.55),0.054,IF(AND((A124&lt;7.8),A124&gt;=7.45,D124&gt;=1.55),0.078,IF(AND(A124&gt;=7.8,A124&gt;=7.45,D124&gt;=1.55),0.021,IF(AND(A124&gt;=6.2,G124&gt;=0.68,D124&gt;=1.25,(H124&lt;15.155),(D124&lt;1.55)),0.019,IF(AND((B124&lt;2.65),(A124&lt;4.95),(G124&lt;0.572),(D124&lt;1.25),(H124&lt;15.155),(D124&lt;1.55)),0.021,IF(AND(B124&gt;=2.65,(A124&lt;4.95),(G124&lt;0.572),(D124&lt;1.25),(H124&lt;15.155),(D124&lt;1.55)),0.006,IF(AND((H124&lt;14.344),A124&gt;=4.95,(G124&lt;0.572),(D124&lt;1.25),(H124&lt;15.155),(D124&lt;1.55)),-0.005,IF(AND(H124&gt;=14.344,A124&gt;=4.95,(G124&lt;0.572),(D124&lt;1.25),(H124&lt;15.155),(D124&lt;1.55)),0.013,IF(AND((G124&lt;0.833),(H124&lt;11.788),G124&gt;=0.572,(D124&lt;1.25),(H124&lt;15.155),(D124&lt;1.55)),0.009,IF(AND(G124&gt;=0.833,(H124&lt;11.788),G124&gt;=0.572,(D124&lt;1.25),(H124&lt;15.155),(D124&lt;1.55)),0.024,IF(AND((A124&lt;4.75),H124&gt;=11.788,G124&gt;=0.572,(D124&lt;1.25),(H124&lt;15.155),(D124&lt;1.55)),0.001,IF(AND(A124&gt;=4.75,H124&gt;=11.788,G124&gt;=0.572,(D124&lt;1.25),(H124&lt;15.155),(D124&lt;1.55)),0.008,IF(AND((A124&lt;5.65),(A124&lt;6.15),(G124&lt;0.68),D124&gt;=1.25,(H124&lt;15.155),(D124&lt;1.55)),0.017,IF(AND(A124&gt;=5.65,(A124&lt;6.15),(G124&lt;0.68),D124&gt;=1.25,(H124&lt;15.155),(D124&lt;1.55)),0.039,IF(AND((G124&lt;0.436),A124&gt;=6.15,(G124&lt;0.68),D124&gt;=1.25,(H124&lt;15.155),(D124&lt;1.55)),-0.004,IF(AND(G124&gt;=0.436,A124&gt;=6.15,(G124&lt;0.68),D124&gt;=1.25,(H124&lt;15.155),(D124&lt;1.55)),0.022,IF(AND((A124&lt;5.55),(A124&lt;6.2),G124&gt;=0.68,D124&gt;=1.25,(H124&lt;15.155),(D124&lt;1.55)),0.009,IF(AND(A124&gt;=5.55,(A124&lt;6.2),G124&gt;=0.68,D124&gt;=1.25,(H124&lt;15.155),(D124&lt;1.55)),-0.016,IF(AND((G124&lt;0.107),(G124&lt;0.361),(G124&lt;0.613),(D124&lt;2.45),(A124&lt;7.45),D124&gt;=1.55),0.042,IF(AND(G124&gt;=0.107,(G124&lt;0.361),(G124&lt;0.613),(D124&lt;2.45),(A124&lt;7.45),D124&gt;=1.55),0.002,IF(AND((D124&lt;2.35),G124&gt;=0.361,(G124&lt;0.613),(D124&lt;2.45),(A124&lt;7.45),D124&gt;=1.55),0.051,IF(AND(D124&gt;=2.35,G124&gt;=0.361,(G124&lt;0.613),(D124&lt;2.45),(A124&lt;7.45),D124&gt;=1.55),0.016,IF(AND((A124&lt;6.4),(G124&lt;0.711),G124&gt;=0.613,(D124&lt;2.45),(A124&lt;7.45),D124&gt;=1.55),0.001,IF(AND(A124&gt;=6.4,(G124&lt;0.711),G124&gt;=0.613,(D124&lt;2.45),(A124&lt;7.45),D124&gt;=1.55),-0.002,IF(AND((B124&lt;2.95),G124&gt;=0.711,G124&gt;=0.613,(D124&lt;2.45),(A124&lt;7.45),D124&gt;=1.55),0.023,IF(AND(B124&gt;=2.95,G124&gt;=0.711,G124&gt;=0.613,(D124&lt;2.45),(A124&lt;7.45),D124&gt;=1.55),0.01,"shouldnthappen")))))))))))))))))))))))))))</f>
        <v>0.023</v>
      </c>
      <c r="Z124" s="1" t="n">
        <f aca="false">IF(AND(A124&gt;=7.45,D124&gt;=1.75),0.056,IF(AND(H124&gt;=15.059,A124&gt;=5.55,(D124&lt;1.75)),0.028,IF(AND((D124&lt;0.35),G124&gt;=0.905,(A124&lt;5.55),(D124&lt;1.75)),0.005,IF(AND(D124&gt;=0.35,G124&gt;=0.905,(A124&lt;5.55),(D124&lt;1.75)),0.026,IF(AND((H124&lt;8.711),D124&gt;=2.45,(A124&lt;7.45),D124&gt;=1.75),0.011,IF(AND(H124&gt;=8.711,D124&gt;=2.45,(A124&lt;7.45),D124&gt;=1.75),0.049,IF(AND((G124&lt;0.107),(G124&lt;0.487),(D124&lt;2.45),(A124&lt;7.45),D124&gt;=1.75),0.032,IF(AND((H124&lt;10.915),(A124&lt;4.5),(B124&lt;3.15),(G124&lt;0.905),(A124&lt;5.55),(D124&lt;1.75)),-0.001,IF(AND(H124&gt;=10.915,(A124&lt;4.5),(B124&lt;3.15),(G124&lt;0.905),(A124&lt;5.55),(D124&lt;1.75)),0.003,IF(AND((A124&lt;5.05),A124&gt;=4.5,(B124&lt;3.15),(G124&lt;0.905),(A124&lt;5.55),(D124&lt;1.75)),0.015,IF(AND(A124&gt;=5.05,A124&gt;=4.5,(B124&lt;3.15),(G124&lt;0.905),(A124&lt;5.55),(D124&lt;1.75)),0.006,IF(AND((G124&lt;0.05),(G124&lt;0.091),B124&gt;=3.15,(G124&lt;0.905),(A124&lt;5.55),(D124&lt;1.75)),0.001,IF(AND(G124&gt;=0.05,(G124&lt;0.091),B124&gt;=3.15,(G124&lt;0.905),(A124&lt;5.55),(D124&lt;1.75)),0.008,IF(AND((G124&lt;0.587),G124&gt;=0.091,B124&gt;=3.15,(G124&lt;0.905),(A124&lt;5.55),(D124&lt;1.75)),-0.003,IF(AND(G124&gt;=0.587,G124&gt;=0.091,B124&gt;=3.15,(G124&lt;0.905),(A124&lt;5.55),(D124&lt;1.75)),0.004,IF(AND((F124&lt;2.5),(B124&lt;2.85),(G124&lt;0.419),(H124&lt;15.059),A124&gt;=5.55,(D124&lt;1.75)),0.041,IF(AND(F124&gt;=2.5,(B124&lt;2.85),(G124&lt;0.419),(H124&lt;15.059),A124&gt;=5.55,(D124&lt;1.75)),0.015,IF(AND((G124&lt;0.164),B124&gt;=2.85,(G124&lt;0.419),(H124&lt;15.059),A124&gt;=5.55,(D124&lt;1.75)),0.01,IF(AND(G124&gt;=0.164,B124&gt;=2.85,(G124&lt;0.419),(H124&lt;15.059),A124&gt;=5.55,(D124&lt;1.75)),-0.001,IF(AND((B124&lt;2.55),(B124&lt;2.95),G124&gt;=0.419,(H124&lt;15.059),A124&gt;=5.55,(D124&lt;1.75)),0.014,IF(AND(B124&gt;=2.55,(B124&lt;2.95),G124&gt;=0.419,(H124&lt;15.059),A124&gt;=5.55,(D124&lt;1.75)),-0.013,IF(AND((D124&lt;1.55),B124&gt;=2.95,G124&gt;=0.419,(H124&lt;15.059),A124&gt;=5.55,(D124&lt;1.75)),0.023,IF(AND(D124&gt;=1.55,B124&gt;=2.95,G124&gt;=0.419,(H124&lt;15.059),A124&gt;=5.55,(D124&lt;1.75)),0.005,IF(AND((H124&lt;13.278),G124&gt;=0.107,(G124&lt;0.487),(D124&lt;2.45),(A124&lt;7.45),D124&gt;=1.75),-0.009,IF(AND(H124&gt;=13.278,G124&gt;=0.107,(G124&lt;0.487),(D124&lt;2.45),(A124&lt;7.45),D124&gt;=1.75),0.017,IF(AND((D124&lt;2.35),(G124&lt;0.571),G124&gt;=0.487,(D124&lt;2.45),(A124&lt;7.45),D124&gt;=1.75),0.053,IF(AND(D124&gt;=2.35,(G124&lt;0.571),G124&gt;=0.487,(D124&lt;2.45),(A124&lt;7.45),D124&gt;=1.75),0.009,IF(AND((G124&lt;0.779),G124&gt;=0.571,G124&gt;=0.487,(D124&lt;2.45),(A124&lt;7.45),D124&gt;=1.75),0.006,IF(AND(G124&gt;=0.779,G124&gt;=0.571,G124&gt;=0.487,(D124&lt;2.45),(A124&lt;7.45),D124&gt;=1.75),0.016,"shouldnthappen")))))))))))))))))))))))))))))</f>
        <v>0.006</v>
      </c>
      <c r="AA124" s="1" t="n">
        <f aca="false">IF(AND((A124&lt;7.8),A124&gt;=7.45,D124&gt;=1.75),0.051,IF(AND(A124&gt;=7.8,A124&gt;=7.45,D124&gt;=1.75),0.01,IF(AND(B124&gt;=3.35,B124&gt;=3.25,(A124&lt;7.45),D124&gt;=1.75),0.016,IF(AND((H124&lt;8.308),(D124&lt;0.15),(H124&lt;13.655),(D124&lt;0.35),(D124&lt;1.75)),0.009,IF(AND((H124&lt;14.529),(G124&lt;0.293),H124&gt;=13.655,(D124&lt;0.35),(D124&lt;1.75)),0.011,IF(AND(H124&gt;=14.529,(G124&lt;0.293),H124&gt;=13.655,(D124&lt;0.35),(D124&lt;1.75)),0.001,IF(AND(D124&gt;=0.25,G124&gt;=0.293,H124&gt;=13.655,(D124&lt;0.35),(D124&lt;1.75)),-0.004,IF(AND(H124&gt;=10.635,(H124&lt;10.696),(H124&lt;13.906),D124&gt;=0.35,(D124&lt;1.75)),0.036,IF(AND(G124&gt;=0.833,H124&gt;=10.696,(H124&lt;13.906),D124&gt;=0.35,(D124&lt;1.75)),0.016,IF(AND((A124&lt;6.65),(G124&lt;0.247),H124&gt;=13.906,D124&gt;=0.35,(D124&lt;1.75)),-0.008,IF(AND(A124&gt;=6.65,(G124&lt;0.247),H124&gt;=13.906,D124&gt;=0.35,(D124&lt;1.75)),0.011,IF(AND((B124&lt;2.45),G124&gt;=0.247,H124&gt;=13.906,D124&gt;=0.35,(D124&lt;1.75)),0,IF(AND((D124&lt;1.85),(B124&lt;2.95),(B124&lt;3.25),(A124&lt;7.45),D124&gt;=1.75),0.033,IF(AND((G124&lt;0.428),(B124&lt;3.35),B124&gt;=3.25,(A124&lt;7.45),D124&gt;=1.75),0.009,IF(AND(G124&gt;=0.428,(B124&lt;3.35),B124&gt;=3.25,(A124&lt;7.45),D124&gt;=1.75),0.042,IF(AND((A124&lt;4.6),H124&gt;=8.308,(D124&lt;0.15),(H124&lt;13.655),(D124&lt;0.35),(D124&lt;1.75)),0.003,IF(AND(A124&gt;=4.6,H124&gt;=8.308,(D124&lt;0.15),(H124&lt;13.655),(D124&lt;0.35),(D124&lt;1.75)),0,IF(AND((H124&lt;8.834),(A124&lt;5.05),D124&gt;=0.15,(H124&lt;13.655),(D124&lt;0.35),(D124&lt;1.75)),0.002,IF(AND(H124&gt;=8.834,(A124&lt;5.05),D124&gt;=0.15,(H124&lt;13.655),(D124&lt;0.35),(D124&lt;1.75)),-0.008,IF(AND((A124&lt;5.45),A124&gt;=5.05,D124&gt;=0.15,(H124&lt;13.655),(D124&lt;0.35),(D124&lt;1.75)),0.003,IF(AND(A124&gt;=5.45,A124&gt;=5.05,D124&gt;=0.15,(H124&lt;13.655),(D124&lt;0.35),(D124&lt;1.75)),-0.002,IF(AND((A124&lt;5.3),(D124&lt;0.25),G124&gt;=0.293,H124&gt;=13.655,(D124&lt;0.35),(D124&lt;1.75)),0.007,IF(AND(A124&gt;=5.3,(D124&lt;0.25),G124&gt;=0.293,H124&gt;=13.655,(D124&lt;0.35),(D124&lt;1.75)),0.001,IF(AND((H124&lt;7.309),(H124&lt;10.635),(H124&lt;10.696),(H124&lt;13.906),D124&gt;=0.35,(D124&lt;1.75)),0.014,IF(AND(H124&gt;=7.309,(H124&lt;10.635),(H124&lt;10.696),(H124&lt;13.906),D124&gt;=0.35,(D124&lt;1.75)),0.006,IF(AND((H124&lt;12.093),(G124&lt;0.833),H124&gt;=10.696,(H124&lt;13.906),D124&gt;=0.35,(D124&lt;1.75)),-0.01,IF(AND(H124&gt;=12.093,(G124&lt;0.833),H124&gt;=10.696,(H124&lt;13.906),D124&gt;=0.35,(D124&lt;1.75)),0.004,IF(AND((G124&lt;0.823),B124&gt;=2.45,G124&gt;=0.247,H124&gt;=13.906,D124&gt;=0.35,(D124&lt;1.75)),0.026,IF(AND(G124&gt;=0.823,B124&gt;=2.45,G124&gt;=0.247,H124&gt;=13.906,D124&gt;=0.35,(D124&lt;1.75)),0.006,IF(AND((H124&lt;11.121),D124&gt;=1.85,(B124&lt;2.95),(B124&lt;3.25),(A124&lt;7.45),D124&gt;=1.75),0.013,IF(AND(H124&gt;=11.121,D124&gt;=1.85,(B124&lt;2.95),(B124&lt;3.25),(A124&lt;7.45),D124&gt;=1.75),0.005,IF(AND((A124&lt;6.05),(A124&lt;6.45),B124&gt;=2.95,(B124&lt;3.25),(A124&lt;7.45),D124&gt;=1.75),0.001,IF(AND(A124&gt;=6.05,(A124&lt;6.45),B124&gt;=2.95,(B124&lt;3.25),(A124&lt;7.45),D124&gt;=1.75),-0.005,IF(AND((G124&lt;0.42),A124&gt;=6.45,B124&gt;=2.95,(B124&lt;3.25),(A124&lt;7.45),D124&gt;=1.75),0.004,IF(AND(G124&gt;=0.42,A124&gt;=6.45,B124&gt;=2.95,(B124&lt;3.25),(A124&lt;7.45),D124&gt;=1.75),0.019,"shouldnthappen")))))))))))))))))))))))))))))))))))</f>
        <v>0.013</v>
      </c>
      <c r="AB124" s="1" t="n">
        <f aca="false">+ 0.5</f>
        <v>0.5</v>
      </c>
    </row>
    <row r="125" customFormat="false" ht="13.8" hidden="false" customHeight="false" outlineLevel="0" collapsed="false">
      <c r="A125" s="11" t="n">
        <v>7.7</v>
      </c>
      <c r="B125" s="1" t="n">
        <v>2.8</v>
      </c>
      <c r="C125" s="1" t="n">
        <v>6.7</v>
      </c>
      <c r="D125" s="1" t="n">
        <v>2</v>
      </c>
      <c r="E125" s="1" t="s">
        <v>93</v>
      </c>
      <c r="F125" s="1" t="n">
        <v>3</v>
      </c>
      <c r="G125" s="1" t="n">
        <v>0.0909990521613508</v>
      </c>
      <c r="H125" s="18" t="n">
        <v>14.1561751578003</v>
      </c>
      <c r="I125" s="1" t="n">
        <f aca="false">C125</f>
        <v>6.7</v>
      </c>
      <c r="J125" s="1" t="n">
        <f aca="false">SUM(M125:AB125)</f>
        <v>6.444</v>
      </c>
      <c r="K125" s="15" t="n">
        <f aca="false">1-SQRT(VAR(M125:AB125, I125)) / AVERAGE(M125:AB125)</f>
        <v>-2.9068915342794</v>
      </c>
      <c r="L125" s="1" t="n">
        <f aca="false">(J125-I125)/I125</f>
        <v>-0.0382089552238806</v>
      </c>
      <c r="M125" s="1" t="n">
        <f aca="false">IF(AND((H125&lt;5.245),(D125&lt;0.8)),0.075,IF(AND(H125&gt;=5.245,(D125&lt;0.8)),0.279,IF(AND((D125&lt;1.45),D125&gt;=0.8),1.043,IF(AND(D125&gt;=1.45,D125&gt;=0.8),1.423,"shouldnthappen"))))</f>
        <v>1.423</v>
      </c>
      <c r="N125" s="1" t="n">
        <f aca="false">IF(AND((A125&lt;4.35),(D125&lt;0.8)),0.048,IF(AND(A125&gt;=4.35,(D125&lt;0.8)),0.198,IF(AND(F125&gt;=2.5,D125&gt;=0.8),1.048,IF(AND((A125&lt;5.15),(F125&lt;2.5),D125&gt;=0.8),0.321,IF(AND(A125&gt;=5.15,(F125&lt;2.5),D125&gt;=0.8),0.783,"shouldnthappen")))))</f>
        <v>1.048</v>
      </c>
      <c r="O125" s="1" t="n">
        <f aca="false">IF(AND((H125&lt;5.245),(D125&lt;0.8)),0.034,IF(AND((A125&lt;5.9),D125&gt;=0.8),0.489,IF(AND(A125&gt;=5.9,D125&gt;=0.8),0.721,IF(AND((A125&lt;4.35),H125&gt;=5.245,(D125&lt;0.8)),0.041,IF(AND(A125&gt;=4.35,H125&gt;=5.245,(D125&lt;0.8)),0.142,"shouldnthappen")))))</f>
        <v>0.721</v>
      </c>
      <c r="P125" s="1" t="n">
        <f aca="false">IF(AND((B125&lt;2.8),(D125&lt;1.15)),0.244,IF(AND((D125&lt;1.75),D125&gt;=1.15),0.396,IF(AND(D125&gt;=1.75,D125&gt;=1.15),0.554,IF(AND((A125&lt;5.05),B125&gt;=2.8,(D125&lt;1.15)),0.078,IF(AND((H125&lt;14.877),A125&gt;=5.05,B125&gt;=2.8,(D125&lt;1.15)),0.118,IF(AND(H125&gt;=14.877,A125&gt;=5.05,B125&gt;=2.8,(D125&lt;1.15)),0.027,"shouldnthappen"))))))</f>
        <v>0.554</v>
      </c>
      <c r="Q125" s="1" t="n">
        <f aca="false">IF(AND(D125&gt;=0.45,(D125&lt;1.15)),0.17,IF(AND(A125&gt;=7.1,D125&gt;=1.15),0.539,IF(AND((A125&lt;6.25),(A125&lt;7.1),D125&gt;=1.15),0.258,IF(AND(A125&gt;=6.25,(A125&lt;7.1),D125&gt;=1.15),0.344,IF(AND(G125&gt;=0.418,(A125&lt;5.05),(D125&lt;0.45),(D125&lt;1.15)),0.033,IF(AND((H125&lt;14.494),(G125&lt;0.418),(A125&lt;5.05),(D125&lt;0.45),(D125&lt;1.15)),0.061,IF(AND(H125&gt;=14.494,(G125&lt;0.418),(A125&lt;5.05),(D125&lt;0.45),(D125&lt;1.15)),0.015,IF(AND(H125&gt;=14.877,(B125&lt;3.85),A125&gt;=5.05,(D125&lt;0.45),(D125&lt;1.15)),0.023,IF(AND((B125&lt;4),B125&gt;=3.85,A125&gt;=5.05,(D125&lt;0.45),(D125&lt;1.15)),0.009,IF(AND(B125&gt;=4,B125&gt;=3.85,A125&gt;=5.05,(D125&lt;0.45),(D125&lt;1.15)),0.052,IF(AND((G125&lt;0.05),(H125&lt;14.877),(B125&lt;3.85),A125&gt;=5.05,(D125&lt;0.45),(D125&lt;1.15)),0.024,IF(AND(G125&gt;=0.05,(H125&lt;14.877),(B125&lt;3.85),A125&gt;=5.05,(D125&lt;0.45),(D125&lt;1.15)),0.091,"shouldnthappen"))))))))))))</f>
        <v>0.539</v>
      </c>
      <c r="R125" s="1" t="n">
        <f aca="false">IF(AND(A125&gt;=7.1,D125&gt;=0.8),0.401,IF(AND((A125&lt;4.5),(G125&lt;0.905),(D125&lt;0.8)),0.024,IF(AND((H125&lt;9.966),G125&gt;=0.905,(D125&lt;0.8)),0.094,IF(AND(H125&gt;=9.966,G125&gt;=0.905,(D125&lt;0.8)),0.026,IF(AND(D125&gt;=2.05,(A125&lt;7.1),D125&gt;=0.8),0.277,IF(AND((H125&lt;5.523),A125&gt;=4.5,(G125&lt;0.905),(D125&lt;0.8)),0.012,IF(AND(H125&gt;=5.523,A125&gt;=4.5,(G125&lt;0.905),(D125&lt;0.8)),0.049,IF(AND((A125&lt;5.3),(D125&lt;2.05),(A125&lt;7.1),D125&gt;=0.8),0.095,IF(AND(A125&gt;=5.3,(D125&lt;2.05),(A125&lt;7.1),D125&gt;=0.8),0.196,"shouldnthappen")))))))))</f>
        <v>0.401</v>
      </c>
      <c r="S125" s="1" t="n">
        <f aca="false">IF(AND(A125&gt;=7.1,D125&gt;=1.35),0.298,IF(AND(G125&gt;=0.905,(D125&lt;0.8),(D125&lt;1.35)),0.068,IF(AND(H125&gt;=9.386,D125&gt;=0.8,(D125&lt;1.35)),0.126,IF(AND((H125&lt;7.426),(H125&lt;9.386),D125&gt;=0.8,(D125&lt;1.35)),0.091,IF(AND((A125&lt;5.3),(G125&lt;0.905),(A125&lt;7.1),D125&gt;=1.35),0.063,IF(AND((D125&lt;2.05),G125&gt;=0.905,(A125&lt;7.1),D125&gt;=1.35),0.015,IF(AND(D125&gt;=2.05,G125&gt;=0.905,(A125&lt;7.1),D125&gt;=1.35),0.089,IF(AND((H125&lt;10.505),(H125&lt;14.344),(G125&lt;0.905),(D125&lt;0.8),(D125&lt;1.35)),0.035,IF(AND((A125&lt;4.85),H125&gt;=14.344,(G125&lt;0.905),(D125&lt;0.8),(D125&lt;1.35)),0.006,IF(AND((B125&lt;2.75),H125&gt;=7.426,(H125&lt;9.386),D125&gt;=0.8,(D125&lt;1.35)),0.021,IF(AND(B125&gt;=2.75,H125&gt;=7.426,(H125&lt;9.386),D125&gt;=0.8,(D125&lt;1.35)),-0.01,IF(AND((B125&lt;2.35),A125&gt;=5.3,(G125&lt;0.905),(A125&lt;7.1),D125&gt;=1.35),0.068,IF(AND(B125&gt;=2.35,A125&gt;=5.3,(G125&lt;0.905),(A125&lt;7.1),D125&gt;=1.35),0.181,IF(AND((H125&lt;11.731),H125&gt;=10.505,(H125&lt;14.344),(G125&lt;0.905),(D125&lt;0.8),(D125&lt;1.35)),0.004,IF(AND(H125&gt;=11.731,H125&gt;=10.505,(H125&lt;14.344),(G125&lt;0.905),(D125&lt;0.8),(D125&lt;1.35)),0.024,IF(AND((H125&lt;14.877),A125&gt;=4.85,H125&gt;=14.344,(G125&lt;0.905),(D125&lt;0.8),(D125&lt;1.35)),0.063,IF(AND(H125&gt;=14.877,A125&gt;=4.85,H125&gt;=14.344,(G125&lt;0.905),(D125&lt;0.8),(D125&lt;1.35)),0.012,"shouldnthappen")))))))))))))))))</f>
        <v>0.298</v>
      </c>
      <c r="T125" s="1" t="n">
        <f aca="false">IF(AND(D125&gt;=0.45,(A125&lt;5.65)),0.067,IF(AND(A125&gt;=7.25,A125&gt;=5.65),0.244,IF(AND((H125&lt;9.966),G125&gt;=0.905,(D125&lt;0.45),(A125&lt;5.65)),0.062,IF(AND(H125&gt;=9.966,G125&gt;=0.905,(D125&lt;0.45),(A125&lt;5.65)),0.012,IF(AND((G125&lt;0.948),D125&gt;=2.05,(A125&lt;7.25),A125&gt;=5.65),0.157,IF(AND(G125&gt;=0.948,D125&gt;=2.05,(A125&lt;7.25),A125&gt;=5.65),0.037,IF(AND(G125&gt;=0.422,(B125&lt;3.15),(G125&lt;0.905),(D125&lt;0.45),(A125&lt;5.65)),0.011,IF(AND((D125&lt;0.25),(G125&lt;0.422),(B125&lt;3.15),(G125&lt;0.905),(D125&lt;0.45),(A125&lt;5.65)),0.04,IF(AND(D125&gt;=0.25,(G125&lt;0.422),(B125&lt;3.15),(G125&lt;0.905),(D125&lt;0.45),(A125&lt;5.65)),0.009,IF(AND((A125&lt;4.85),(B125&lt;3.25),B125&gt;=3.15,(G125&lt;0.905),(D125&lt;0.45),(A125&lt;5.65)),0.008,IF(AND(A125&gt;=4.85,(B125&lt;3.25),B125&gt;=3.15,(G125&lt;0.905),(D125&lt;0.45),(A125&lt;5.65)),-0.017,IF(AND((D125&lt;0.25),B125&gt;=3.25,B125&gt;=3.15,(G125&lt;0.905),(D125&lt;0.45),(A125&lt;5.65)),0.022,IF(AND(D125&gt;=0.25,B125&gt;=3.25,B125&gt;=3.15,(G125&lt;0.905),(D125&lt;0.45),(A125&lt;5.65)),0.009,IF(AND((F125&lt;2.5),(H125&lt;7.692),(G125&lt;0.644),(D125&lt;2.05),(A125&lt;7.25),A125&gt;=5.65),0.018,IF(AND(F125&gt;=2.5,(H125&lt;7.692),(G125&lt;0.644),(D125&lt;2.05),(A125&lt;7.25),A125&gt;=5.65),0.068,IF(AND((B125&lt;2.35),H125&gt;=7.692,(G125&lt;0.644),(D125&lt;2.05),(A125&lt;7.25),A125&gt;=5.65),0.023,IF(AND(B125&gt;=2.35,H125&gt;=7.692,(G125&lt;0.644),(D125&lt;2.05),(A125&lt;7.25),A125&gt;=5.65),0.125,IF(AND((G125&lt;0.766),(G125&lt;0.85),G125&gt;=0.644,(D125&lt;2.05),(A125&lt;7.25),A125&gt;=5.65),0.055,IF(AND(G125&gt;=0.766,(G125&lt;0.85),G125&gt;=0.644,(D125&lt;2.05),(A125&lt;7.25),A125&gt;=5.65),-0,IF(AND((B125&lt;2.95),G125&gt;=0.85,G125&gt;=0.644,(D125&lt;2.05),(A125&lt;7.25),A125&gt;=5.65),0.098,IF(AND(B125&gt;=2.95,G125&gt;=0.85,G125&gt;=0.644,(D125&lt;2.05),(A125&lt;7.25),A125&gt;=5.65),0.013,"shouldnthappen")))))))))))))))))))))</f>
        <v>0.244</v>
      </c>
      <c r="U125" s="1" t="n">
        <f aca="false">IF(AND(A125&gt;=7.25,D125&gt;=1.25),0.186,IF(AND((G125&lt;0.13),D125&gt;=0.35,(D125&lt;1.25)),-0.004,IF(AND(H125&gt;=14.246,(H125&lt;14.344),(D125&lt;0.35),(D125&lt;1.25)),-0.002,IF(AND((A125&lt;4.85),H125&gt;=14.344,(D125&lt;0.35),(D125&lt;1.25)),0.004,IF(AND(G125&gt;=0.446,(G125&lt;0.644),(A125&lt;7.25),D125&gt;=1.25),0.138,IF(AND(A125&gt;=5.45,(H125&lt;14.246),(H125&lt;14.344),(D125&lt;0.35),(D125&lt;1.25)),0.001,IF(AND((H125&lt;14.877),A125&gt;=4.85,H125&gt;=14.344,(D125&lt;0.35),(D125&lt;1.25)),0.035,IF(AND(H125&gt;=14.877,A125&gt;=4.85,H125&gt;=14.344,(D125&lt;0.35),(D125&lt;1.25)),0.007,IF(AND((B125&lt;3.35),H125&gt;=9.448,G125&gt;=0.13,D125&gt;=0.35,(D125&lt;1.25)),0.053,IF(AND(B125&gt;=3.35,H125&gt;=9.448,G125&gt;=0.13,D125&gt;=0.35,(D125&lt;1.25)),0.017,IF(AND((G125&lt;0.44),(G125&lt;0.446),(G125&lt;0.644),(A125&lt;7.25),D125&gt;=1.25),0.079,IF(AND(G125&gt;=0.44,(G125&lt;0.446),(G125&lt;0.644),(A125&lt;7.25),D125&gt;=1.25),0.02,IF(AND((A125&lt;5.95),(G125&lt;0.724),G125&gt;=0.644,(A125&lt;7.25),D125&gt;=1.25),-0.018,IF(AND(A125&gt;=5.95,(G125&lt;0.724),G125&gt;=0.644,(A125&lt;7.25),D125&gt;=1.25),0.027,IF(AND(A125&gt;=6.15,G125&gt;=0.724,G125&gt;=0.644,(A125&lt;7.25),D125&gt;=1.25),0.093,IF(AND((A125&lt;5.05),(A125&lt;5.45),(H125&lt;14.246),(H125&lt;14.344),(D125&lt;0.35),(D125&lt;1.25)),0.011,IF(AND(A125&gt;=5.05,(A125&lt;5.45),(H125&lt;14.246),(H125&lt;14.344),(D125&lt;0.35),(D125&lt;1.25)),0.021,IF(AND((A125&lt;5.4),(B125&lt;3.15),(H125&lt;9.448),G125&gt;=0.13,D125&gt;=0.35,(D125&lt;1.25)),0.007,IF(AND(A125&gt;=5.4,(B125&lt;3.15),(H125&lt;9.448),G125&gt;=0.13,D125&gt;=0.35,(D125&lt;1.25)),-0.011,IF(AND((B125&lt;3.75),B125&gt;=3.15,(H125&lt;9.448),G125&gt;=0.13,D125&gt;=0.35,(D125&lt;1.25)),0.012,IF(AND(B125&gt;=3.75,B125&gt;=3.15,(H125&lt;9.448),G125&gt;=0.13,D125&gt;=0.35,(D125&lt;1.25)),0.046,IF(AND((A125&lt;5.9),(A125&lt;6.15),G125&gt;=0.724,G125&gt;=0.644,(A125&lt;7.25),D125&gt;=1.25),0.06,IF(AND(A125&gt;=5.9,(A125&lt;6.15),G125&gt;=0.724,G125&gt;=0.644,(A125&lt;7.25),D125&gt;=1.25),0.005,"shouldnthappen")))))))))))))))))))))))</f>
        <v>0.186</v>
      </c>
      <c r="V125" s="1" t="n">
        <f aca="false">IF(AND(H125&gt;=15.155,(D125&lt;1.55)),0.084,IF(AND(A125&gt;=7.25,D125&gt;=1.55),0.141,IF(AND((G125&lt;0.043),D125&gt;=1.05,(H125&lt;15.155),(D125&lt;1.55)),-0.007,IF(AND(D125&gt;=1.85,G125&gt;=0.755,(A125&lt;7.25),D125&gt;=1.55),0.051,IF(AND((H125&lt;9.966),G125&gt;=0.905,(D125&lt;1.05),(H125&lt;15.155),(D125&lt;1.55)),0.043,IF(AND(H125&gt;=9.966,G125&gt;=0.905,(D125&lt;1.05),(H125&lt;15.155),(D125&lt;1.55)),0.007,IF(AND((G125&lt;0.278),(G125&lt;0.361),(G125&lt;0.755),(A125&lt;7.25),D125&gt;=1.55),0.08,IF(AND((A125&lt;5.8),G125&gt;=0.361,(G125&lt;0.755),(A125&lt;7.25),D125&gt;=1.55),0.019,IF(AND((A125&lt;6.05),(D125&lt;1.85),G125&gt;=0.755,(A125&lt;7.25),D125&gt;=1.55),0.01,IF(AND(A125&gt;=6.05,(D125&lt;1.85),G125&gt;=0.755,(A125&lt;7.25),D125&gt;=1.55),0.002,IF(AND((G125&lt;0.486),(B125&lt;3.15),(G125&lt;0.905),(D125&lt;1.05),(H125&lt;15.155),(D125&lt;1.55)),0.026,IF(AND(G125&gt;=0.486,(B125&lt;3.15),(G125&lt;0.905),(D125&lt;1.05),(H125&lt;15.155),(D125&lt;1.55)),0.001,IF(AND((B125&lt;3.25),B125&gt;=3.15,(G125&lt;0.905),(D125&lt;1.05),(H125&lt;15.155),(D125&lt;1.55)),-0.003,IF(AND(B125&gt;=3.25,B125&gt;=3.15,(G125&lt;0.905),(D125&lt;1.05),(H125&lt;15.155),(D125&lt;1.55)),0.012,IF(AND((H125&lt;7.426),(H125&lt;8.769),G125&gt;=0.043,D125&gt;=1.05,(H125&lt;15.155),(D125&lt;1.55)),0.041,IF(AND(H125&gt;=7.426,(H125&lt;8.769),G125&gt;=0.043,D125&gt;=1.05,(H125&lt;15.155),(D125&lt;1.55)),-0.008,IF(AND((H125&lt;10.696),H125&gt;=8.769,G125&gt;=0.043,D125&gt;=1.05,(H125&lt;15.155),(D125&lt;1.55)),0.069,IF(AND(H125&gt;=10.696,H125&gt;=8.769,G125&gt;=0.043,D125&gt;=1.05,(H125&lt;15.155),(D125&lt;1.55)),0.033,IF(AND((D125&lt;2.2),G125&gt;=0.278,(G125&lt;0.361),(G125&lt;0.755),(A125&lt;7.25),D125&gt;=1.55),0.022,IF(AND(D125&gt;=2.2,G125&gt;=0.278,(G125&lt;0.361),(G125&lt;0.755),(A125&lt;7.25),D125&gt;=1.55),-0.027,IF(AND((H125&lt;12.626),A125&gt;=5.8,G125&gt;=0.361,(G125&lt;0.755),(A125&lt;7.25),D125&gt;=1.55),0.126,IF(AND(H125&gt;=12.626,A125&gt;=5.8,G125&gt;=0.361,(G125&lt;0.755),(A125&lt;7.25),D125&gt;=1.55),0.065,"shouldnthappen"))))))))))))))))))))))</f>
        <v>0.141</v>
      </c>
      <c r="W125" s="1" t="n">
        <f aca="false">IF(AND(H125&gt;=15.155,(D125&lt;1.55)),0.064,IF(AND(A125&gt;=7.45,D125&gt;=1.55),0.115,IF(AND(B125&gt;=3.15,(H125&lt;10.257),(A125&lt;7.45),D125&gt;=1.55),0.097,IF(AND((A125&lt;4.85),H125&gt;=14.344,(D125&lt;0.35),(H125&lt;15.155),(D125&lt;1.55)),0.003,IF(AND(A125&gt;=6.05,(G125&lt;0.169),D125&gt;=0.35,(H125&lt;15.155),(D125&lt;1.55)),-0.008,IF(AND((G125&lt;0.181),G125&gt;=0.169,D125&gt;=0.35,(H125&lt;15.155),(D125&lt;1.55)),0.065,IF(AND(B125&gt;=3.05,(B125&lt;3.15),(H125&lt;10.257),(A125&lt;7.45),D125&gt;=1.55),-0.023,IF(AND(H125&gt;=11.854,(G125&lt;0.613),H125&gt;=10.257,(A125&lt;7.45),D125&gt;=1.55),0.068,IF(AND((D125&lt;0.25),(B125&lt;3.15),(H125&lt;14.344),(D125&lt;0.35),(H125&lt;15.155),(D125&lt;1.55)),0.014,IF(AND(D125&gt;=0.25,(B125&lt;3.15),(H125&lt;14.344),(D125&lt;0.35),(H125&lt;15.155),(D125&lt;1.55)),0.002,IF(AND((A125&lt;5.05),B125&gt;=3.15,(H125&lt;14.344),(D125&lt;0.35),(H125&lt;15.155),(D125&lt;1.55)),-0.001,IF(AND(A125&gt;=5.05,B125&gt;=3.15,(H125&lt;14.344),(D125&lt;0.35),(H125&lt;15.155),(D125&lt;1.55)),0.009,IF(AND((H125&lt;14.877),A125&gt;=4.85,H125&gt;=14.344,(D125&lt;0.35),(H125&lt;15.155),(D125&lt;1.55)),0.023,IF(AND(H125&gt;=14.877,A125&gt;=4.85,H125&gt;=14.344,(D125&lt;0.35),(H125&lt;15.155),(D125&lt;1.55)),0.004,IF(AND((H125&lt;13.602),(A125&lt;6.05),(G125&lt;0.169),D125&gt;=0.35,(H125&lt;15.155),(D125&lt;1.55)),0.023,IF(AND(H125&gt;=13.602,(A125&lt;6.05),(G125&lt;0.169),D125&gt;=0.35,(H125&lt;15.155),(D125&lt;1.55)),-0.006,IF(AND((B125&lt;2.95),G125&gt;=0.181,G125&gt;=0.169,D125&gt;=0.35,(H125&lt;15.155),(D125&lt;1.55)),0.019,IF(AND(B125&gt;=2.95,G125&gt;=0.181,G125&gt;=0.169,D125&gt;=0.35,(H125&lt;15.155),(D125&lt;1.55)),0.034,IF(AND((A125&lt;5.35),(B125&lt;3.05),(B125&lt;3.15),(H125&lt;10.257),(A125&lt;7.45),D125&gt;=1.55),0.009,IF(AND(A125&gt;=5.35,(B125&lt;3.05),(B125&lt;3.15),(H125&lt;10.257),(A125&lt;7.45),D125&gt;=1.55),0.058,IF(AND((B125&lt;2.9),(H125&lt;11.854),(G125&lt;0.613),H125&gt;=10.257,(A125&lt;7.45),D125&gt;=1.55),0.037,IF(AND(B125&gt;=2.9,(H125&lt;11.854),(G125&lt;0.613),H125&gt;=10.257,(A125&lt;7.45),D125&gt;=1.55),-0.005,IF(AND((A125&lt;6.4),(G125&lt;0.711),G125&gt;=0.613,H125&gt;=10.257,(A125&lt;7.45),D125&gt;=1.55),0.001,IF(AND(A125&gt;=6.4,(G125&lt;0.711),G125&gt;=0.613,H125&gt;=10.257,(A125&lt;7.45),D125&gt;=1.55),-0.002,IF(AND((D125&lt;1.9),G125&gt;=0.711,G125&gt;=0.613,H125&gt;=10.257,(A125&lt;7.45),D125&gt;=1.55),0.007,IF(AND(D125&gt;=1.9,G125&gt;=0.711,G125&gt;=0.613,H125&gt;=10.257,(A125&lt;7.45),D125&gt;=1.55),0.023,"shouldnthappen"))))))))))))))))))))))))))</f>
        <v>0.115</v>
      </c>
      <c r="X125" s="1" t="n">
        <f aca="false">IF(AND(H125&gt;=15.155,(F125&lt;2.5)),0.049,IF(AND(A125&gt;=7.45,F125&gt;=2.5),0.089,IF(AND((G125&lt;0.107),(G125&lt;0.364),(A125&lt;7.45),F125&gt;=2.5),0.055,IF(AND(A125&gt;=5.75,(G125&lt;0.572),(D125&lt;1.25),(H125&lt;15.155),(F125&lt;2.5)),-0.018,IF(AND((A125&lt;5.7),(H125&lt;12.626),G125&gt;=0.364,(A125&lt;7.45),F125&gt;=2.5),0.012,IF(AND(A125&gt;=5.7,(H125&lt;12.626),G125&gt;=0.364,(A125&lt;7.45),F125&gt;=2.5),0.065,IF(AND((G125&lt;0.628),H125&gt;=12.626,G125&gt;=0.364,(A125&lt;7.45),F125&gt;=2.5),0.047,IF(AND((G125&lt;0.545),(A125&lt;5.75),(G125&lt;0.572),(D125&lt;1.25),(H125&lt;15.155),(F125&lt;2.5)),0.007,IF(AND(G125&gt;=0.545,(A125&lt;5.75),(G125&lt;0.572),(D125&lt;1.25),(H125&lt;15.155),(F125&lt;2.5)),-0.009,IF(AND((D125&lt;0.3),(H125&lt;11.788),G125&gt;=0.572,(D125&lt;1.25),(H125&lt;15.155),(F125&lt;2.5)),0.01,IF(AND(D125&gt;=0.3,(H125&lt;11.788),G125&gt;=0.572,(D125&lt;1.25),(H125&lt;15.155),(F125&lt;2.5)),0.03,IF(AND((A125&lt;4.75),H125&gt;=11.788,G125&gt;=0.572,(D125&lt;1.25),(H125&lt;15.155),(F125&lt;2.5)),0.001,IF(AND(A125&gt;=4.75,H125&gt;=11.788,G125&gt;=0.572,(D125&lt;1.25),(H125&lt;15.155),(F125&lt;2.5)),0.01,IF(AND((A125&lt;5.5),(A125&lt;6.15),(G125&lt;0.652),D125&gt;=1.25,(H125&lt;15.155),(F125&lt;2.5)),0.014,IF(AND(A125&gt;=5.5,(A125&lt;6.15),(G125&lt;0.652),D125&gt;=1.25,(H125&lt;15.155),(F125&lt;2.5)),0.049,IF(AND((H125&lt;12.206),A125&gt;=6.15,(G125&lt;0.652),D125&gt;=1.25,(H125&lt;15.155),(F125&lt;2.5)),-0.009,IF(AND(H125&gt;=12.206,A125&gt;=6.15,(G125&lt;0.652),D125&gt;=1.25,(H125&lt;15.155),(F125&lt;2.5)),0.021,IF(AND((A125&lt;5.55),(A125&lt;6.2),G125&gt;=0.652,D125&gt;=1.25,(H125&lt;15.155),(F125&lt;2.5)),0.011,IF(AND(A125&gt;=5.55,(A125&lt;6.2),G125&gt;=0.652,D125&gt;=1.25,(H125&lt;15.155),(F125&lt;2.5)),-0.019,IF(AND((B125&lt;3.2),A125&gt;=6.2,G125&gt;=0.652,D125&gt;=1.25,(H125&lt;15.155),(F125&lt;2.5)),0.025,IF(AND(B125&gt;=3.2,A125&gt;=6.2,G125&gt;=0.652,D125&gt;=1.25,(H125&lt;15.155),(F125&lt;2.5)),0.001,IF(AND((G125&lt;0.183),(G125&lt;0.301),G125&gt;=0.107,(G125&lt;0.364),(A125&lt;7.45),F125&gt;=2.5),-0.009,IF(AND(G125&gt;=0.183,(G125&lt;0.301),G125&gt;=0.107,(G125&lt;0.364),(A125&lt;7.45),F125&gt;=2.5),0.022,IF(AND((D125&lt;2.2),G125&gt;=0.301,G125&gt;=0.107,(G125&lt;0.364),(A125&lt;7.45),F125&gt;=2.5),0.004,IF(AND(D125&gt;=2.2,G125&gt;=0.301,G125&gt;=0.107,(G125&lt;0.364),(A125&lt;7.45),F125&gt;=2.5),-0.02,IF(AND((G125&lt;0.787),G125&gt;=0.628,H125&gt;=12.626,G125&gt;=0.364,(A125&lt;7.45),F125&gt;=2.5),-0.001,IF(AND(G125&gt;=0.787,G125&gt;=0.628,H125&gt;=12.626,G125&gt;=0.364,(A125&lt;7.45),F125&gt;=2.5),0.016,"shouldnthappen")))))))))))))))))))))))))))</f>
        <v>0.089</v>
      </c>
      <c r="Y125" s="1" t="n">
        <f aca="false">IF(AND(H125&gt;=15.155,(D125&lt;1.55)),0.037,IF(AND(D125&gt;=2.45,(A125&lt;7.45),D125&gt;=1.55),0.054,IF(AND((A125&lt;7.8),A125&gt;=7.45,D125&gt;=1.55),0.078,IF(AND(A125&gt;=7.8,A125&gt;=7.45,D125&gt;=1.55),0.021,IF(AND(A125&gt;=6.2,G125&gt;=0.68,D125&gt;=1.25,(H125&lt;15.155),(D125&lt;1.55)),0.019,IF(AND((B125&lt;2.65),(A125&lt;4.95),(G125&lt;0.572),(D125&lt;1.25),(H125&lt;15.155),(D125&lt;1.55)),0.021,IF(AND(B125&gt;=2.65,(A125&lt;4.95),(G125&lt;0.572),(D125&lt;1.25),(H125&lt;15.155),(D125&lt;1.55)),0.006,IF(AND((H125&lt;14.344),A125&gt;=4.95,(G125&lt;0.572),(D125&lt;1.25),(H125&lt;15.155),(D125&lt;1.55)),-0.005,IF(AND(H125&gt;=14.344,A125&gt;=4.95,(G125&lt;0.572),(D125&lt;1.25),(H125&lt;15.155),(D125&lt;1.55)),0.013,IF(AND((G125&lt;0.833),(H125&lt;11.788),G125&gt;=0.572,(D125&lt;1.25),(H125&lt;15.155),(D125&lt;1.55)),0.009,IF(AND(G125&gt;=0.833,(H125&lt;11.788),G125&gt;=0.572,(D125&lt;1.25),(H125&lt;15.155),(D125&lt;1.55)),0.024,IF(AND((A125&lt;4.75),H125&gt;=11.788,G125&gt;=0.572,(D125&lt;1.25),(H125&lt;15.155),(D125&lt;1.55)),0.001,IF(AND(A125&gt;=4.75,H125&gt;=11.788,G125&gt;=0.572,(D125&lt;1.25),(H125&lt;15.155),(D125&lt;1.55)),0.008,IF(AND((A125&lt;5.65),(A125&lt;6.15),(G125&lt;0.68),D125&gt;=1.25,(H125&lt;15.155),(D125&lt;1.55)),0.017,IF(AND(A125&gt;=5.65,(A125&lt;6.15),(G125&lt;0.68),D125&gt;=1.25,(H125&lt;15.155),(D125&lt;1.55)),0.039,IF(AND((G125&lt;0.436),A125&gt;=6.15,(G125&lt;0.68),D125&gt;=1.25,(H125&lt;15.155),(D125&lt;1.55)),-0.004,IF(AND(G125&gt;=0.436,A125&gt;=6.15,(G125&lt;0.68),D125&gt;=1.25,(H125&lt;15.155),(D125&lt;1.55)),0.022,IF(AND((A125&lt;5.55),(A125&lt;6.2),G125&gt;=0.68,D125&gt;=1.25,(H125&lt;15.155),(D125&lt;1.55)),0.009,IF(AND(A125&gt;=5.55,(A125&lt;6.2),G125&gt;=0.68,D125&gt;=1.25,(H125&lt;15.155),(D125&lt;1.55)),-0.016,IF(AND((G125&lt;0.107),(G125&lt;0.361),(G125&lt;0.613),(D125&lt;2.45),(A125&lt;7.45),D125&gt;=1.55),0.042,IF(AND(G125&gt;=0.107,(G125&lt;0.361),(G125&lt;0.613),(D125&lt;2.45),(A125&lt;7.45),D125&gt;=1.55),0.002,IF(AND((D125&lt;2.35),G125&gt;=0.361,(G125&lt;0.613),(D125&lt;2.45),(A125&lt;7.45),D125&gt;=1.55),0.051,IF(AND(D125&gt;=2.35,G125&gt;=0.361,(G125&lt;0.613),(D125&lt;2.45),(A125&lt;7.45),D125&gt;=1.55),0.016,IF(AND((A125&lt;6.4),(G125&lt;0.711),G125&gt;=0.613,(D125&lt;2.45),(A125&lt;7.45),D125&gt;=1.55),0.001,IF(AND(A125&gt;=6.4,(G125&lt;0.711),G125&gt;=0.613,(D125&lt;2.45),(A125&lt;7.45),D125&gt;=1.55),-0.002,IF(AND((B125&lt;2.95),G125&gt;=0.711,G125&gt;=0.613,(D125&lt;2.45),(A125&lt;7.45),D125&gt;=1.55),0.023,IF(AND(B125&gt;=2.95,G125&gt;=0.711,G125&gt;=0.613,(D125&lt;2.45),(A125&lt;7.45),D125&gt;=1.55),0.01,"shouldnthappen")))))))))))))))))))))))))))</f>
        <v>0.078</v>
      </c>
      <c r="Z125" s="1" t="n">
        <f aca="false">IF(AND(A125&gt;=7.45,D125&gt;=1.75),0.056,IF(AND(H125&gt;=15.059,A125&gt;=5.55,(D125&lt;1.75)),0.028,IF(AND((D125&lt;0.35),G125&gt;=0.905,(A125&lt;5.55),(D125&lt;1.75)),0.005,IF(AND(D125&gt;=0.35,G125&gt;=0.905,(A125&lt;5.55),(D125&lt;1.75)),0.026,IF(AND((H125&lt;8.711),D125&gt;=2.45,(A125&lt;7.45),D125&gt;=1.75),0.011,IF(AND(H125&gt;=8.711,D125&gt;=2.45,(A125&lt;7.45),D125&gt;=1.75),0.049,IF(AND((G125&lt;0.107),(G125&lt;0.487),(D125&lt;2.45),(A125&lt;7.45),D125&gt;=1.75),0.032,IF(AND((H125&lt;10.915),(A125&lt;4.5),(B125&lt;3.15),(G125&lt;0.905),(A125&lt;5.55),(D125&lt;1.75)),-0.001,IF(AND(H125&gt;=10.915,(A125&lt;4.5),(B125&lt;3.15),(G125&lt;0.905),(A125&lt;5.55),(D125&lt;1.75)),0.003,IF(AND((A125&lt;5.05),A125&gt;=4.5,(B125&lt;3.15),(G125&lt;0.905),(A125&lt;5.55),(D125&lt;1.75)),0.015,IF(AND(A125&gt;=5.05,A125&gt;=4.5,(B125&lt;3.15),(G125&lt;0.905),(A125&lt;5.55),(D125&lt;1.75)),0.006,IF(AND((G125&lt;0.05),(G125&lt;0.091),B125&gt;=3.15,(G125&lt;0.905),(A125&lt;5.55),(D125&lt;1.75)),0.001,IF(AND(G125&gt;=0.05,(G125&lt;0.091),B125&gt;=3.15,(G125&lt;0.905),(A125&lt;5.55),(D125&lt;1.75)),0.008,IF(AND((G125&lt;0.587),G125&gt;=0.091,B125&gt;=3.15,(G125&lt;0.905),(A125&lt;5.55),(D125&lt;1.75)),-0.003,IF(AND(G125&gt;=0.587,G125&gt;=0.091,B125&gt;=3.15,(G125&lt;0.905),(A125&lt;5.55),(D125&lt;1.75)),0.004,IF(AND((F125&lt;2.5),(B125&lt;2.85),(G125&lt;0.419),(H125&lt;15.059),A125&gt;=5.55,(D125&lt;1.75)),0.041,IF(AND(F125&gt;=2.5,(B125&lt;2.85),(G125&lt;0.419),(H125&lt;15.059),A125&gt;=5.55,(D125&lt;1.75)),0.015,IF(AND((G125&lt;0.164),B125&gt;=2.85,(G125&lt;0.419),(H125&lt;15.059),A125&gt;=5.55,(D125&lt;1.75)),0.01,IF(AND(G125&gt;=0.164,B125&gt;=2.85,(G125&lt;0.419),(H125&lt;15.059),A125&gt;=5.55,(D125&lt;1.75)),-0.001,IF(AND((B125&lt;2.55),(B125&lt;2.95),G125&gt;=0.419,(H125&lt;15.059),A125&gt;=5.55,(D125&lt;1.75)),0.014,IF(AND(B125&gt;=2.55,(B125&lt;2.95),G125&gt;=0.419,(H125&lt;15.059),A125&gt;=5.55,(D125&lt;1.75)),-0.013,IF(AND((D125&lt;1.55),B125&gt;=2.95,G125&gt;=0.419,(H125&lt;15.059),A125&gt;=5.55,(D125&lt;1.75)),0.023,IF(AND(D125&gt;=1.55,B125&gt;=2.95,G125&gt;=0.419,(H125&lt;15.059),A125&gt;=5.55,(D125&lt;1.75)),0.005,IF(AND((H125&lt;13.278),G125&gt;=0.107,(G125&lt;0.487),(D125&lt;2.45),(A125&lt;7.45),D125&gt;=1.75),-0.009,IF(AND(H125&gt;=13.278,G125&gt;=0.107,(G125&lt;0.487),(D125&lt;2.45),(A125&lt;7.45),D125&gt;=1.75),0.017,IF(AND((D125&lt;2.35),(G125&lt;0.571),G125&gt;=0.487,(D125&lt;2.45),(A125&lt;7.45),D125&gt;=1.75),0.053,IF(AND(D125&gt;=2.35,(G125&lt;0.571),G125&gt;=0.487,(D125&lt;2.45),(A125&lt;7.45),D125&gt;=1.75),0.009,IF(AND((G125&lt;0.779),G125&gt;=0.571,G125&gt;=0.487,(D125&lt;2.45),(A125&lt;7.45),D125&gt;=1.75),0.006,IF(AND(G125&gt;=0.779,G125&gt;=0.571,G125&gt;=0.487,(D125&lt;2.45),(A125&lt;7.45),D125&gt;=1.75),0.016,"shouldnthappen")))))))))))))))))))))))))))))</f>
        <v>0.056</v>
      </c>
      <c r="AA125" s="1" t="n">
        <f aca="false">IF(AND((A125&lt;7.8),A125&gt;=7.45,D125&gt;=1.75),0.051,IF(AND(A125&gt;=7.8,A125&gt;=7.45,D125&gt;=1.75),0.01,IF(AND(B125&gt;=3.35,B125&gt;=3.25,(A125&lt;7.45),D125&gt;=1.75),0.016,IF(AND((H125&lt;8.308),(D125&lt;0.15),(H125&lt;13.655),(D125&lt;0.35),(D125&lt;1.75)),0.009,IF(AND((H125&lt;14.529),(G125&lt;0.293),H125&gt;=13.655,(D125&lt;0.35),(D125&lt;1.75)),0.011,IF(AND(H125&gt;=14.529,(G125&lt;0.293),H125&gt;=13.655,(D125&lt;0.35),(D125&lt;1.75)),0.001,IF(AND(D125&gt;=0.25,G125&gt;=0.293,H125&gt;=13.655,(D125&lt;0.35),(D125&lt;1.75)),-0.004,IF(AND(H125&gt;=10.635,(H125&lt;10.696),(H125&lt;13.906),D125&gt;=0.35,(D125&lt;1.75)),0.036,IF(AND(G125&gt;=0.833,H125&gt;=10.696,(H125&lt;13.906),D125&gt;=0.35,(D125&lt;1.75)),0.016,IF(AND((A125&lt;6.65),(G125&lt;0.247),H125&gt;=13.906,D125&gt;=0.35,(D125&lt;1.75)),-0.008,IF(AND(A125&gt;=6.65,(G125&lt;0.247),H125&gt;=13.906,D125&gt;=0.35,(D125&lt;1.75)),0.011,IF(AND((B125&lt;2.45),G125&gt;=0.247,H125&gt;=13.906,D125&gt;=0.35,(D125&lt;1.75)),0,IF(AND((D125&lt;1.85),(B125&lt;2.95),(B125&lt;3.25),(A125&lt;7.45),D125&gt;=1.75),0.033,IF(AND((G125&lt;0.428),(B125&lt;3.35),B125&gt;=3.25,(A125&lt;7.45),D125&gt;=1.75),0.009,IF(AND(G125&gt;=0.428,(B125&lt;3.35),B125&gt;=3.25,(A125&lt;7.45),D125&gt;=1.75),0.042,IF(AND((A125&lt;4.6),H125&gt;=8.308,(D125&lt;0.15),(H125&lt;13.655),(D125&lt;0.35),(D125&lt;1.75)),0.003,IF(AND(A125&gt;=4.6,H125&gt;=8.308,(D125&lt;0.15),(H125&lt;13.655),(D125&lt;0.35),(D125&lt;1.75)),0,IF(AND((H125&lt;8.834),(A125&lt;5.05),D125&gt;=0.15,(H125&lt;13.655),(D125&lt;0.35),(D125&lt;1.75)),0.002,IF(AND(H125&gt;=8.834,(A125&lt;5.05),D125&gt;=0.15,(H125&lt;13.655),(D125&lt;0.35),(D125&lt;1.75)),-0.008,IF(AND((A125&lt;5.45),A125&gt;=5.05,D125&gt;=0.15,(H125&lt;13.655),(D125&lt;0.35),(D125&lt;1.75)),0.003,IF(AND(A125&gt;=5.45,A125&gt;=5.05,D125&gt;=0.15,(H125&lt;13.655),(D125&lt;0.35),(D125&lt;1.75)),-0.002,IF(AND((A125&lt;5.3),(D125&lt;0.25),G125&gt;=0.293,H125&gt;=13.655,(D125&lt;0.35),(D125&lt;1.75)),0.007,IF(AND(A125&gt;=5.3,(D125&lt;0.25),G125&gt;=0.293,H125&gt;=13.655,(D125&lt;0.35),(D125&lt;1.75)),0.001,IF(AND((H125&lt;7.309),(H125&lt;10.635),(H125&lt;10.696),(H125&lt;13.906),D125&gt;=0.35,(D125&lt;1.75)),0.014,IF(AND(H125&gt;=7.309,(H125&lt;10.635),(H125&lt;10.696),(H125&lt;13.906),D125&gt;=0.35,(D125&lt;1.75)),0.006,IF(AND((H125&lt;12.093),(G125&lt;0.833),H125&gt;=10.696,(H125&lt;13.906),D125&gt;=0.35,(D125&lt;1.75)),-0.01,IF(AND(H125&gt;=12.093,(G125&lt;0.833),H125&gt;=10.696,(H125&lt;13.906),D125&gt;=0.35,(D125&lt;1.75)),0.004,IF(AND((G125&lt;0.823),B125&gt;=2.45,G125&gt;=0.247,H125&gt;=13.906,D125&gt;=0.35,(D125&lt;1.75)),0.026,IF(AND(G125&gt;=0.823,B125&gt;=2.45,G125&gt;=0.247,H125&gt;=13.906,D125&gt;=0.35,(D125&lt;1.75)),0.006,IF(AND((H125&lt;11.121),D125&gt;=1.85,(B125&lt;2.95),(B125&lt;3.25),(A125&lt;7.45),D125&gt;=1.75),0.013,IF(AND(H125&gt;=11.121,D125&gt;=1.85,(B125&lt;2.95),(B125&lt;3.25),(A125&lt;7.45),D125&gt;=1.75),0.005,IF(AND((A125&lt;6.05),(A125&lt;6.45),B125&gt;=2.95,(B125&lt;3.25),(A125&lt;7.45),D125&gt;=1.75),0.001,IF(AND(A125&gt;=6.05,(A125&lt;6.45),B125&gt;=2.95,(B125&lt;3.25),(A125&lt;7.45),D125&gt;=1.75),-0.005,IF(AND((G125&lt;0.42),A125&gt;=6.45,B125&gt;=2.95,(B125&lt;3.25),(A125&lt;7.45),D125&gt;=1.75),0.004,IF(AND(G125&gt;=0.42,A125&gt;=6.45,B125&gt;=2.95,(B125&lt;3.25),(A125&lt;7.45),D125&gt;=1.75),0.019,"shouldnthappen")))))))))))))))))))))))))))))))))))</f>
        <v>0.051</v>
      </c>
      <c r="AB125" s="1" t="n">
        <f aca="false">+ 0.5</f>
        <v>0.5</v>
      </c>
    </row>
    <row r="126" customFormat="false" ht="13.8" hidden="false" customHeight="false" outlineLevel="0" collapsed="false">
      <c r="A126" s="11" t="n">
        <v>6.3</v>
      </c>
      <c r="B126" s="1" t="n">
        <v>2.7</v>
      </c>
      <c r="C126" s="1" t="n">
        <v>4.9</v>
      </c>
      <c r="D126" s="1" t="n">
        <v>1.8</v>
      </c>
      <c r="E126" s="1" t="s">
        <v>93</v>
      </c>
      <c r="F126" s="1" t="n">
        <v>3</v>
      </c>
      <c r="G126" s="1" t="n">
        <v>0.0460857504513115</v>
      </c>
      <c r="H126" s="18" t="n">
        <v>14.0017078967765</v>
      </c>
      <c r="I126" s="1" t="n">
        <f aca="false">C126</f>
        <v>4.9</v>
      </c>
      <c r="J126" s="1" t="n">
        <f aca="false">SUM(M126:AB126)</f>
        <v>5.481</v>
      </c>
      <c r="K126" s="15" t="n">
        <f aca="false">1-SQRT(VAR(M126:AB126, I126)) / AVERAGE(M126:AB126)</f>
        <v>-2.43082033582703</v>
      </c>
      <c r="L126" s="1" t="n">
        <f aca="false">(J126-I126)/I126</f>
        <v>0.118571428571428</v>
      </c>
      <c r="M126" s="1" t="n">
        <f aca="false">IF(AND((H126&lt;5.245),(D126&lt;0.8)),0.075,IF(AND(H126&gt;=5.245,(D126&lt;0.8)),0.279,IF(AND((D126&lt;1.45),D126&gt;=0.8),1.043,IF(AND(D126&gt;=1.45,D126&gt;=0.8),1.423,"shouldnthappen"))))</f>
        <v>1.423</v>
      </c>
      <c r="N126" s="1" t="n">
        <f aca="false">IF(AND((A126&lt;4.35),(D126&lt;0.8)),0.048,IF(AND(A126&gt;=4.35,(D126&lt;0.8)),0.198,IF(AND(F126&gt;=2.5,D126&gt;=0.8),1.048,IF(AND((A126&lt;5.15),(F126&lt;2.5),D126&gt;=0.8),0.321,IF(AND(A126&gt;=5.15,(F126&lt;2.5),D126&gt;=0.8),0.783,"shouldnthappen")))))</f>
        <v>1.048</v>
      </c>
      <c r="O126" s="1" t="n">
        <f aca="false">IF(AND((H126&lt;5.245),(D126&lt;0.8)),0.034,IF(AND((A126&lt;5.9),D126&gt;=0.8),0.489,IF(AND(A126&gt;=5.9,D126&gt;=0.8),0.721,IF(AND((A126&lt;4.35),H126&gt;=5.245,(D126&lt;0.8)),0.041,IF(AND(A126&gt;=4.35,H126&gt;=5.245,(D126&lt;0.8)),0.142,"shouldnthappen")))))</f>
        <v>0.721</v>
      </c>
      <c r="P126" s="1" t="n">
        <f aca="false">IF(AND((B126&lt;2.8),(D126&lt;1.15)),0.244,IF(AND((D126&lt;1.75),D126&gt;=1.15),0.396,IF(AND(D126&gt;=1.75,D126&gt;=1.15),0.554,IF(AND((A126&lt;5.05),B126&gt;=2.8,(D126&lt;1.15)),0.078,IF(AND((H126&lt;14.877),A126&gt;=5.05,B126&gt;=2.8,(D126&lt;1.15)),0.118,IF(AND(H126&gt;=14.877,A126&gt;=5.05,B126&gt;=2.8,(D126&lt;1.15)),0.027,"shouldnthappen"))))))</f>
        <v>0.554</v>
      </c>
      <c r="Q126" s="1" t="n">
        <f aca="false">IF(AND(D126&gt;=0.45,(D126&lt;1.15)),0.17,IF(AND(A126&gt;=7.1,D126&gt;=1.15),0.539,IF(AND((A126&lt;6.25),(A126&lt;7.1),D126&gt;=1.15),0.258,IF(AND(A126&gt;=6.25,(A126&lt;7.1),D126&gt;=1.15),0.344,IF(AND(G126&gt;=0.418,(A126&lt;5.05),(D126&lt;0.45),(D126&lt;1.15)),0.033,IF(AND((H126&lt;14.494),(G126&lt;0.418),(A126&lt;5.05),(D126&lt;0.45),(D126&lt;1.15)),0.061,IF(AND(H126&gt;=14.494,(G126&lt;0.418),(A126&lt;5.05),(D126&lt;0.45),(D126&lt;1.15)),0.015,IF(AND(H126&gt;=14.877,(B126&lt;3.85),A126&gt;=5.05,(D126&lt;0.45),(D126&lt;1.15)),0.023,IF(AND((B126&lt;4),B126&gt;=3.85,A126&gt;=5.05,(D126&lt;0.45),(D126&lt;1.15)),0.009,IF(AND(B126&gt;=4,B126&gt;=3.85,A126&gt;=5.05,(D126&lt;0.45),(D126&lt;1.15)),0.052,IF(AND((G126&lt;0.05),(H126&lt;14.877),(B126&lt;3.85),A126&gt;=5.05,(D126&lt;0.45),(D126&lt;1.15)),0.024,IF(AND(G126&gt;=0.05,(H126&lt;14.877),(B126&lt;3.85),A126&gt;=5.05,(D126&lt;0.45),(D126&lt;1.15)),0.091,"shouldnthappen"))))))))))))</f>
        <v>0.344</v>
      </c>
      <c r="R126" s="1" t="n">
        <f aca="false">IF(AND(A126&gt;=7.1,D126&gt;=0.8),0.401,IF(AND((A126&lt;4.5),(G126&lt;0.905),(D126&lt;0.8)),0.024,IF(AND((H126&lt;9.966),G126&gt;=0.905,(D126&lt;0.8)),0.094,IF(AND(H126&gt;=9.966,G126&gt;=0.905,(D126&lt;0.8)),0.026,IF(AND(D126&gt;=2.05,(A126&lt;7.1),D126&gt;=0.8),0.277,IF(AND((H126&lt;5.523),A126&gt;=4.5,(G126&lt;0.905),(D126&lt;0.8)),0.012,IF(AND(H126&gt;=5.523,A126&gt;=4.5,(G126&lt;0.905),(D126&lt;0.8)),0.049,IF(AND((A126&lt;5.3),(D126&lt;2.05),(A126&lt;7.1),D126&gt;=0.8),0.095,IF(AND(A126&gt;=5.3,(D126&lt;2.05),(A126&lt;7.1),D126&gt;=0.8),0.196,"shouldnthappen")))))))))</f>
        <v>0.196</v>
      </c>
      <c r="S126" s="1" t="n">
        <f aca="false">IF(AND(A126&gt;=7.1,D126&gt;=1.35),0.298,IF(AND(G126&gt;=0.905,(D126&lt;0.8),(D126&lt;1.35)),0.068,IF(AND(H126&gt;=9.386,D126&gt;=0.8,(D126&lt;1.35)),0.126,IF(AND((H126&lt;7.426),(H126&lt;9.386),D126&gt;=0.8,(D126&lt;1.35)),0.091,IF(AND((A126&lt;5.3),(G126&lt;0.905),(A126&lt;7.1),D126&gt;=1.35),0.063,IF(AND((D126&lt;2.05),G126&gt;=0.905,(A126&lt;7.1),D126&gt;=1.35),0.015,IF(AND(D126&gt;=2.05,G126&gt;=0.905,(A126&lt;7.1),D126&gt;=1.35),0.089,IF(AND((H126&lt;10.505),(H126&lt;14.344),(G126&lt;0.905),(D126&lt;0.8),(D126&lt;1.35)),0.035,IF(AND((A126&lt;4.85),H126&gt;=14.344,(G126&lt;0.905),(D126&lt;0.8),(D126&lt;1.35)),0.006,IF(AND((B126&lt;2.75),H126&gt;=7.426,(H126&lt;9.386),D126&gt;=0.8,(D126&lt;1.35)),0.021,IF(AND(B126&gt;=2.75,H126&gt;=7.426,(H126&lt;9.386),D126&gt;=0.8,(D126&lt;1.35)),-0.01,IF(AND((B126&lt;2.35),A126&gt;=5.3,(G126&lt;0.905),(A126&lt;7.1),D126&gt;=1.35),0.068,IF(AND(B126&gt;=2.35,A126&gt;=5.3,(G126&lt;0.905),(A126&lt;7.1),D126&gt;=1.35),0.181,IF(AND((H126&lt;11.731),H126&gt;=10.505,(H126&lt;14.344),(G126&lt;0.905),(D126&lt;0.8),(D126&lt;1.35)),0.004,IF(AND(H126&gt;=11.731,H126&gt;=10.505,(H126&lt;14.344),(G126&lt;0.905),(D126&lt;0.8),(D126&lt;1.35)),0.024,IF(AND((H126&lt;14.877),A126&gt;=4.85,H126&gt;=14.344,(G126&lt;0.905),(D126&lt;0.8),(D126&lt;1.35)),0.063,IF(AND(H126&gt;=14.877,A126&gt;=4.85,H126&gt;=14.344,(G126&lt;0.905),(D126&lt;0.8),(D126&lt;1.35)),0.012,"shouldnthappen")))))))))))))))))</f>
        <v>0.181</v>
      </c>
      <c r="T126" s="1" t="n">
        <f aca="false">IF(AND(D126&gt;=0.45,(A126&lt;5.65)),0.067,IF(AND(A126&gt;=7.25,A126&gt;=5.65),0.244,IF(AND((H126&lt;9.966),G126&gt;=0.905,(D126&lt;0.45),(A126&lt;5.65)),0.062,IF(AND(H126&gt;=9.966,G126&gt;=0.905,(D126&lt;0.45),(A126&lt;5.65)),0.012,IF(AND((G126&lt;0.948),D126&gt;=2.05,(A126&lt;7.25),A126&gt;=5.65),0.157,IF(AND(G126&gt;=0.948,D126&gt;=2.05,(A126&lt;7.25),A126&gt;=5.65),0.037,IF(AND(G126&gt;=0.422,(B126&lt;3.15),(G126&lt;0.905),(D126&lt;0.45),(A126&lt;5.65)),0.011,IF(AND((D126&lt;0.25),(G126&lt;0.422),(B126&lt;3.15),(G126&lt;0.905),(D126&lt;0.45),(A126&lt;5.65)),0.04,IF(AND(D126&gt;=0.25,(G126&lt;0.422),(B126&lt;3.15),(G126&lt;0.905),(D126&lt;0.45),(A126&lt;5.65)),0.009,IF(AND((A126&lt;4.85),(B126&lt;3.25),B126&gt;=3.15,(G126&lt;0.905),(D126&lt;0.45),(A126&lt;5.65)),0.008,IF(AND(A126&gt;=4.85,(B126&lt;3.25),B126&gt;=3.15,(G126&lt;0.905),(D126&lt;0.45),(A126&lt;5.65)),-0.017,IF(AND((D126&lt;0.25),B126&gt;=3.25,B126&gt;=3.15,(G126&lt;0.905),(D126&lt;0.45),(A126&lt;5.65)),0.022,IF(AND(D126&gt;=0.25,B126&gt;=3.25,B126&gt;=3.15,(G126&lt;0.905),(D126&lt;0.45),(A126&lt;5.65)),0.009,IF(AND((F126&lt;2.5),(H126&lt;7.692),(G126&lt;0.644),(D126&lt;2.05),(A126&lt;7.25),A126&gt;=5.65),0.018,IF(AND(F126&gt;=2.5,(H126&lt;7.692),(G126&lt;0.644),(D126&lt;2.05),(A126&lt;7.25),A126&gt;=5.65),0.068,IF(AND((B126&lt;2.35),H126&gt;=7.692,(G126&lt;0.644),(D126&lt;2.05),(A126&lt;7.25),A126&gt;=5.65),0.023,IF(AND(B126&gt;=2.35,H126&gt;=7.692,(G126&lt;0.644),(D126&lt;2.05),(A126&lt;7.25),A126&gt;=5.65),0.125,IF(AND((G126&lt;0.766),(G126&lt;0.85),G126&gt;=0.644,(D126&lt;2.05),(A126&lt;7.25),A126&gt;=5.65),0.055,IF(AND(G126&gt;=0.766,(G126&lt;0.85),G126&gt;=0.644,(D126&lt;2.05),(A126&lt;7.25),A126&gt;=5.65),-0,IF(AND((B126&lt;2.95),G126&gt;=0.85,G126&gt;=0.644,(D126&lt;2.05),(A126&lt;7.25),A126&gt;=5.65),0.098,IF(AND(B126&gt;=2.95,G126&gt;=0.85,G126&gt;=0.644,(D126&lt;2.05),(A126&lt;7.25),A126&gt;=5.65),0.013,"shouldnthappen")))))))))))))))))))))</f>
        <v>0.125</v>
      </c>
      <c r="U126" s="1" t="n">
        <f aca="false">IF(AND(A126&gt;=7.25,D126&gt;=1.25),0.186,IF(AND((G126&lt;0.13),D126&gt;=0.35,(D126&lt;1.25)),-0.004,IF(AND(H126&gt;=14.246,(H126&lt;14.344),(D126&lt;0.35),(D126&lt;1.25)),-0.002,IF(AND((A126&lt;4.85),H126&gt;=14.344,(D126&lt;0.35),(D126&lt;1.25)),0.004,IF(AND(G126&gt;=0.446,(G126&lt;0.644),(A126&lt;7.25),D126&gt;=1.25),0.138,IF(AND(A126&gt;=5.45,(H126&lt;14.246),(H126&lt;14.344),(D126&lt;0.35),(D126&lt;1.25)),0.001,IF(AND((H126&lt;14.877),A126&gt;=4.85,H126&gt;=14.344,(D126&lt;0.35),(D126&lt;1.25)),0.035,IF(AND(H126&gt;=14.877,A126&gt;=4.85,H126&gt;=14.344,(D126&lt;0.35),(D126&lt;1.25)),0.007,IF(AND((B126&lt;3.35),H126&gt;=9.448,G126&gt;=0.13,D126&gt;=0.35,(D126&lt;1.25)),0.053,IF(AND(B126&gt;=3.35,H126&gt;=9.448,G126&gt;=0.13,D126&gt;=0.35,(D126&lt;1.25)),0.017,IF(AND((G126&lt;0.44),(G126&lt;0.446),(G126&lt;0.644),(A126&lt;7.25),D126&gt;=1.25),0.079,IF(AND(G126&gt;=0.44,(G126&lt;0.446),(G126&lt;0.644),(A126&lt;7.25),D126&gt;=1.25),0.02,IF(AND((A126&lt;5.95),(G126&lt;0.724),G126&gt;=0.644,(A126&lt;7.25),D126&gt;=1.25),-0.018,IF(AND(A126&gt;=5.95,(G126&lt;0.724),G126&gt;=0.644,(A126&lt;7.25),D126&gt;=1.25),0.027,IF(AND(A126&gt;=6.15,G126&gt;=0.724,G126&gt;=0.644,(A126&lt;7.25),D126&gt;=1.25),0.093,IF(AND((A126&lt;5.05),(A126&lt;5.45),(H126&lt;14.246),(H126&lt;14.344),(D126&lt;0.35),(D126&lt;1.25)),0.011,IF(AND(A126&gt;=5.05,(A126&lt;5.45),(H126&lt;14.246),(H126&lt;14.344),(D126&lt;0.35),(D126&lt;1.25)),0.021,IF(AND((A126&lt;5.4),(B126&lt;3.15),(H126&lt;9.448),G126&gt;=0.13,D126&gt;=0.35,(D126&lt;1.25)),0.007,IF(AND(A126&gt;=5.4,(B126&lt;3.15),(H126&lt;9.448),G126&gt;=0.13,D126&gt;=0.35,(D126&lt;1.25)),-0.011,IF(AND((B126&lt;3.75),B126&gt;=3.15,(H126&lt;9.448),G126&gt;=0.13,D126&gt;=0.35,(D126&lt;1.25)),0.012,IF(AND(B126&gt;=3.75,B126&gt;=3.15,(H126&lt;9.448),G126&gt;=0.13,D126&gt;=0.35,(D126&lt;1.25)),0.046,IF(AND((A126&lt;5.9),(A126&lt;6.15),G126&gt;=0.724,G126&gt;=0.644,(A126&lt;7.25),D126&gt;=1.25),0.06,IF(AND(A126&gt;=5.9,(A126&lt;6.15),G126&gt;=0.724,G126&gt;=0.644,(A126&lt;7.25),D126&gt;=1.25),0.005,"shouldnthappen")))))))))))))))))))))))</f>
        <v>0.079</v>
      </c>
      <c r="V126" s="1" t="n">
        <f aca="false">IF(AND(H126&gt;=15.155,(D126&lt;1.55)),0.084,IF(AND(A126&gt;=7.25,D126&gt;=1.55),0.141,IF(AND((G126&lt;0.043),D126&gt;=1.05,(H126&lt;15.155),(D126&lt;1.55)),-0.007,IF(AND(D126&gt;=1.85,G126&gt;=0.755,(A126&lt;7.25),D126&gt;=1.55),0.051,IF(AND((H126&lt;9.966),G126&gt;=0.905,(D126&lt;1.05),(H126&lt;15.155),(D126&lt;1.55)),0.043,IF(AND(H126&gt;=9.966,G126&gt;=0.905,(D126&lt;1.05),(H126&lt;15.155),(D126&lt;1.55)),0.007,IF(AND((G126&lt;0.278),(G126&lt;0.361),(G126&lt;0.755),(A126&lt;7.25),D126&gt;=1.55),0.08,IF(AND((A126&lt;5.8),G126&gt;=0.361,(G126&lt;0.755),(A126&lt;7.25),D126&gt;=1.55),0.019,IF(AND((A126&lt;6.05),(D126&lt;1.85),G126&gt;=0.755,(A126&lt;7.25),D126&gt;=1.55),0.01,IF(AND(A126&gt;=6.05,(D126&lt;1.85),G126&gt;=0.755,(A126&lt;7.25),D126&gt;=1.55),0.002,IF(AND((G126&lt;0.486),(B126&lt;3.15),(G126&lt;0.905),(D126&lt;1.05),(H126&lt;15.155),(D126&lt;1.55)),0.026,IF(AND(G126&gt;=0.486,(B126&lt;3.15),(G126&lt;0.905),(D126&lt;1.05),(H126&lt;15.155),(D126&lt;1.55)),0.001,IF(AND((B126&lt;3.25),B126&gt;=3.15,(G126&lt;0.905),(D126&lt;1.05),(H126&lt;15.155),(D126&lt;1.55)),-0.003,IF(AND(B126&gt;=3.25,B126&gt;=3.15,(G126&lt;0.905),(D126&lt;1.05),(H126&lt;15.155),(D126&lt;1.55)),0.012,IF(AND((H126&lt;7.426),(H126&lt;8.769),G126&gt;=0.043,D126&gt;=1.05,(H126&lt;15.155),(D126&lt;1.55)),0.041,IF(AND(H126&gt;=7.426,(H126&lt;8.769),G126&gt;=0.043,D126&gt;=1.05,(H126&lt;15.155),(D126&lt;1.55)),-0.008,IF(AND((H126&lt;10.696),H126&gt;=8.769,G126&gt;=0.043,D126&gt;=1.05,(H126&lt;15.155),(D126&lt;1.55)),0.069,IF(AND(H126&gt;=10.696,H126&gt;=8.769,G126&gt;=0.043,D126&gt;=1.05,(H126&lt;15.155),(D126&lt;1.55)),0.033,IF(AND((D126&lt;2.2),G126&gt;=0.278,(G126&lt;0.361),(G126&lt;0.755),(A126&lt;7.25),D126&gt;=1.55),0.022,IF(AND(D126&gt;=2.2,G126&gt;=0.278,(G126&lt;0.361),(G126&lt;0.755),(A126&lt;7.25),D126&gt;=1.55),-0.027,IF(AND((H126&lt;12.626),A126&gt;=5.8,G126&gt;=0.361,(G126&lt;0.755),(A126&lt;7.25),D126&gt;=1.55),0.126,IF(AND(H126&gt;=12.626,A126&gt;=5.8,G126&gt;=0.361,(G126&lt;0.755),(A126&lt;7.25),D126&gt;=1.55),0.065,"shouldnthappen"))))))))))))))))))))))</f>
        <v>0.08</v>
      </c>
      <c r="W126" s="1" t="n">
        <f aca="false">IF(AND(H126&gt;=15.155,(D126&lt;1.55)),0.064,IF(AND(A126&gt;=7.45,D126&gt;=1.55),0.115,IF(AND(B126&gt;=3.15,(H126&lt;10.257),(A126&lt;7.45),D126&gt;=1.55),0.097,IF(AND((A126&lt;4.85),H126&gt;=14.344,(D126&lt;0.35),(H126&lt;15.155),(D126&lt;1.55)),0.003,IF(AND(A126&gt;=6.05,(G126&lt;0.169),D126&gt;=0.35,(H126&lt;15.155),(D126&lt;1.55)),-0.008,IF(AND((G126&lt;0.181),G126&gt;=0.169,D126&gt;=0.35,(H126&lt;15.155),(D126&lt;1.55)),0.065,IF(AND(B126&gt;=3.05,(B126&lt;3.15),(H126&lt;10.257),(A126&lt;7.45),D126&gt;=1.55),-0.023,IF(AND(H126&gt;=11.854,(G126&lt;0.613),H126&gt;=10.257,(A126&lt;7.45),D126&gt;=1.55),0.068,IF(AND((D126&lt;0.25),(B126&lt;3.15),(H126&lt;14.344),(D126&lt;0.35),(H126&lt;15.155),(D126&lt;1.55)),0.014,IF(AND(D126&gt;=0.25,(B126&lt;3.15),(H126&lt;14.344),(D126&lt;0.35),(H126&lt;15.155),(D126&lt;1.55)),0.002,IF(AND((A126&lt;5.05),B126&gt;=3.15,(H126&lt;14.344),(D126&lt;0.35),(H126&lt;15.155),(D126&lt;1.55)),-0.001,IF(AND(A126&gt;=5.05,B126&gt;=3.15,(H126&lt;14.344),(D126&lt;0.35),(H126&lt;15.155),(D126&lt;1.55)),0.009,IF(AND((H126&lt;14.877),A126&gt;=4.85,H126&gt;=14.344,(D126&lt;0.35),(H126&lt;15.155),(D126&lt;1.55)),0.023,IF(AND(H126&gt;=14.877,A126&gt;=4.85,H126&gt;=14.344,(D126&lt;0.35),(H126&lt;15.155),(D126&lt;1.55)),0.004,IF(AND((H126&lt;13.602),(A126&lt;6.05),(G126&lt;0.169),D126&gt;=0.35,(H126&lt;15.155),(D126&lt;1.55)),0.023,IF(AND(H126&gt;=13.602,(A126&lt;6.05),(G126&lt;0.169),D126&gt;=0.35,(H126&lt;15.155),(D126&lt;1.55)),-0.006,IF(AND((B126&lt;2.95),G126&gt;=0.181,G126&gt;=0.169,D126&gt;=0.35,(H126&lt;15.155),(D126&lt;1.55)),0.019,IF(AND(B126&gt;=2.95,G126&gt;=0.181,G126&gt;=0.169,D126&gt;=0.35,(H126&lt;15.155),(D126&lt;1.55)),0.034,IF(AND((A126&lt;5.35),(B126&lt;3.05),(B126&lt;3.15),(H126&lt;10.257),(A126&lt;7.45),D126&gt;=1.55),0.009,IF(AND(A126&gt;=5.35,(B126&lt;3.05),(B126&lt;3.15),(H126&lt;10.257),(A126&lt;7.45),D126&gt;=1.55),0.058,IF(AND((B126&lt;2.9),(H126&lt;11.854),(G126&lt;0.613),H126&gt;=10.257,(A126&lt;7.45),D126&gt;=1.55),0.037,IF(AND(B126&gt;=2.9,(H126&lt;11.854),(G126&lt;0.613),H126&gt;=10.257,(A126&lt;7.45),D126&gt;=1.55),-0.005,IF(AND((A126&lt;6.4),(G126&lt;0.711),G126&gt;=0.613,H126&gt;=10.257,(A126&lt;7.45),D126&gt;=1.55),0.001,IF(AND(A126&gt;=6.4,(G126&lt;0.711),G126&gt;=0.613,H126&gt;=10.257,(A126&lt;7.45),D126&gt;=1.55),-0.002,IF(AND((D126&lt;1.9),G126&gt;=0.711,G126&gt;=0.613,H126&gt;=10.257,(A126&lt;7.45),D126&gt;=1.55),0.007,IF(AND(D126&gt;=1.9,G126&gt;=0.711,G126&gt;=0.613,H126&gt;=10.257,(A126&lt;7.45),D126&gt;=1.55),0.023,"shouldnthappen"))))))))))))))))))))))))))</f>
        <v>0.068</v>
      </c>
      <c r="X126" s="1" t="n">
        <f aca="false">IF(AND(H126&gt;=15.155,(F126&lt;2.5)),0.049,IF(AND(A126&gt;=7.45,F126&gt;=2.5),0.089,IF(AND((G126&lt;0.107),(G126&lt;0.364),(A126&lt;7.45),F126&gt;=2.5),0.055,IF(AND(A126&gt;=5.75,(G126&lt;0.572),(D126&lt;1.25),(H126&lt;15.155),(F126&lt;2.5)),-0.018,IF(AND((A126&lt;5.7),(H126&lt;12.626),G126&gt;=0.364,(A126&lt;7.45),F126&gt;=2.5),0.012,IF(AND(A126&gt;=5.7,(H126&lt;12.626),G126&gt;=0.364,(A126&lt;7.45),F126&gt;=2.5),0.065,IF(AND((G126&lt;0.628),H126&gt;=12.626,G126&gt;=0.364,(A126&lt;7.45),F126&gt;=2.5),0.047,IF(AND((G126&lt;0.545),(A126&lt;5.75),(G126&lt;0.572),(D126&lt;1.25),(H126&lt;15.155),(F126&lt;2.5)),0.007,IF(AND(G126&gt;=0.545,(A126&lt;5.75),(G126&lt;0.572),(D126&lt;1.25),(H126&lt;15.155),(F126&lt;2.5)),-0.009,IF(AND((D126&lt;0.3),(H126&lt;11.788),G126&gt;=0.572,(D126&lt;1.25),(H126&lt;15.155),(F126&lt;2.5)),0.01,IF(AND(D126&gt;=0.3,(H126&lt;11.788),G126&gt;=0.572,(D126&lt;1.25),(H126&lt;15.155),(F126&lt;2.5)),0.03,IF(AND((A126&lt;4.75),H126&gt;=11.788,G126&gt;=0.572,(D126&lt;1.25),(H126&lt;15.155),(F126&lt;2.5)),0.001,IF(AND(A126&gt;=4.75,H126&gt;=11.788,G126&gt;=0.572,(D126&lt;1.25),(H126&lt;15.155),(F126&lt;2.5)),0.01,IF(AND((A126&lt;5.5),(A126&lt;6.15),(G126&lt;0.652),D126&gt;=1.25,(H126&lt;15.155),(F126&lt;2.5)),0.014,IF(AND(A126&gt;=5.5,(A126&lt;6.15),(G126&lt;0.652),D126&gt;=1.25,(H126&lt;15.155),(F126&lt;2.5)),0.049,IF(AND((H126&lt;12.206),A126&gt;=6.15,(G126&lt;0.652),D126&gt;=1.25,(H126&lt;15.155),(F126&lt;2.5)),-0.009,IF(AND(H126&gt;=12.206,A126&gt;=6.15,(G126&lt;0.652),D126&gt;=1.25,(H126&lt;15.155),(F126&lt;2.5)),0.021,IF(AND((A126&lt;5.55),(A126&lt;6.2),G126&gt;=0.652,D126&gt;=1.25,(H126&lt;15.155),(F126&lt;2.5)),0.011,IF(AND(A126&gt;=5.55,(A126&lt;6.2),G126&gt;=0.652,D126&gt;=1.25,(H126&lt;15.155),(F126&lt;2.5)),-0.019,IF(AND((B126&lt;3.2),A126&gt;=6.2,G126&gt;=0.652,D126&gt;=1.25,(H126&lt;15.155),(F126&lt;2.5)),0.025,IF(AND(B126&gt;=3.2,A126&gt;=6.2,G126&gt;=0.652,D126&gt;=1.25,(H126&lt;15.155),(F126&lt;2.5)),0.001,IF(AND((G126&lt;0.183),(G126&lt;0.301),G126&gt;=0.107,(G126&lt;0.364),(A126&lt;7.45),F126&gt;=2.5),-0.009,IF(AND(G126&gt;=0.183,(G126&lt;0.301),G126&gt;=0.107,(G126&lt;0.364),(A126&lt;7.45),F126&gt;=2.5),0.022,IF(AND((D126&lt;2.2),G126&gt;=0.301,G126&gt;=0.107,(G126&lt;0.364),(A126&lt;7.45),F126&gt;=2.5),0.004,IF(AND(D126&gt;=2.2,G126&gt;=0.301,G126&gt;=0.107,(G126&lt;0.364),(A126&lt;7.45),F126&gt;=2.5),-0.02,IF(AND((G126&lt;0.787),G126&gt;=0.628,H126&gt;=12.626,G126&gt;=0.364,(A126&lt;7.45),F126&gt;=2.5),-0.001,IF(AND(G126&gt;=0.787,G126&gt;=0.628,H126&gt;=12.626,G126&gt;=0.364,(A126&lt;7.45),F126&gt;=2.5),0.016,"shouldnthappen")))))))))))))))))))))))))))</f>
        <v>0.055</v>
      </c>
      <c r="Y126" s="1" t="n">
        <f aca="false">IF(AND(H126&gt;=15.155,(D126&lt;1.55)),0.037,IF(AND(D126&gt;=2.45,(A126&lt;7.45),D126&gt;=1.55),0.054,IF(AND((A126&lt;7.8),A126&gt;=7.45,D126&gt;=1.55),0.078,IF(AND(A126&gt;=7.8,A126&gt;=7.45,D126&gt;=1.55),0.021,IF(AND(A126&gt;=6.2,G126&gt;=0.68,D126&gt;=1.25,(H126&lt;15.155),(D126&lt;1.55)),0.019,IF(AND((B126&lt;2.65),(A126&lt;4.95),(G126&lt;0.572),(D126&lt;1.25),(H126&lt;15.155),(D126&lt;1.55)),0.021,IF(AND(B126&gt;=2.65,(A126&lt;4.95),(G126&lt;0.572),(D126&lt;1.25),(H126&lt;15.155),(D126&lt;1.55)),0.006,IF(AND((H126&lt;14.344),A126&gt;=4.95,(G126&lt;0.572),(D126&lt;1.25),(H126&lt;15.155),(D126&lt;1.55)),-0.005,IF(AND(H126&gt;=14.344,A126&gt;=4.95,(G126&lt;0.572),(D126&lt;1.25),(H126&lt;15.155),(D126&lt;1.55)),0.013,IF(AND((G126&lt;0.833),(H126&lt;11.788),G126&gt;=0.572,(D126&lt;1.25),(H126&lt;15.155),(D126&lt;1.55)),0.009,IF(AND(G126&gt;=0.833,(H126&lt;11.788),G126&gt;=0.572,(D126&lt;1.25),(H126&lt;15.155),(D126&lt;1.55)),0.024,IF(AND((A126&lt;4.75),H126&gt;=11.788,G126&gt;=0.572,(D126&lt;1.25),(H126&lt;15.155),(D126&lt;1.55)),0.001,IF(AND(A126&gt;=4.75,H126&gt;=11.788,G126&gt;=0.572,(D126&lt;1.25),(H126&lt;15.155),(D126&lt;1.55)),0.008,IF(AND((A126&lt;5.65),(A126&lt;6.15),(G126&lt;0.68),D126&gt;=1.25,(H126&lt;15.155),(D126&lt;1.55)),0.017,IF(AND(A126&gt;=5.65,(A126&lt;6.15),(G126&lt;0.68),D126&gt;=1.25,(H126&lt;15.155),(D126&lt;1.55)),0.039,IF(AND((G126&lt;0.436),A126&gt;=6.15,(G126&lt;0.68),D126&gt;=1.25,(H126&lt;15.155),(D126&lt;1.55)),-0.004,IF(AND(G126&gt;=0.436,A126&gt;=6.15,(G126&lt;0.68),D126&gt;=1.25,(H126&lt;15.155),(D126&lt;1.55)),0.022,IF(AND((A126&lt;5.55),(A126&lt;6.2),G126&gt;=0.68,D126&gt;=1.25,(H126&lt;15.155),(D126&lt;1.55)),0.009,IF(AND(A126&gt;=5.55,(A126&lt;6.2),G126&gt;=0.68,D126&gt;=1.25,(H126&lt;15.155),(D126&lt;1.55)),-0.016,IF(AND((G126&lt;0.107),(G126&lt;0.361),(G126&lt;0.613),(D126&lt;2.45),(A126&lt;7.45),D126&gt;=1.55),0.042,IF(AND(G126&gt;=0.107,(G126&lt;0.361),(G126&lt;0.613),(D126&lt;2.45),(A126&lt;7.45),D126&gt;=1.55),0.002,IF(AND((D126&lt;2.35),G126&gt;=0.361,(G126&lt;0.613),(D126&lt;2.45),(A126&lt;7.45),D126&gt;=1.55),0.051,IF(AND(D126&gt;=2.35,G126&gt;=0.361,(G126&lt;0.613),(D126&lt;2.45),(A126&lt;7.45),D126&gt;=1.55),0.016,IF(AND((A126&lt;6.4),(G126&lt;0.711),G126&gt;=0.613,(D126&lt;2.45),(A126&lt;7.45),D126&gt;=1.55),0.001,IF(AND(A126&gt;=6.4,(G126&lt;0.711),G126&gt;=0.613,(D126&lt;2.45),(A126&lt;7.45),D126&gt;=1.55),-0.002,IF(AND((B126&lt;2.95),G126&gt;=0.711,G126&gt;=0.613,(D126&lt;2.45),(A126&lt;7.45),D126&gt;=1.55),0.023,IF(AND(B126&gt;=2.95,G126&gt;=0.711,G126&gt;=0.613,(D126&lt;2.45),(A126&lt;7.45),D126&gt;=1.55),0.01,"shouldnthappen")))))))))))))))))))))))))))</f>
        <v>0.042</v>
      </c>
      <c r="Z126" s="1" t="n">
        <f aca="false">IF(AND(A126&gt;=7.45,D126&gt;=1.75),0.056,IF(AND(H126&gt;=15.059,A126&gt;=5.55,(D126&lt;1.75)),0.028,IF(AND((D126&lt;0.35),G126&gt;=0.905,(A126&lt;5.55),(D126&lt;1.75)),0.005,IF(AND(D126&gt;=0.35,G126&gt;=0.905,(A126&lt;5.55),(D126&lt;1.75)),0.026,IF(AND((H126&lt;8.711),D126&gt;=2.45,(A126&lt;7.45),D126&gt;=1.75),0.011,IF(AND(H126&gt;=8.711,D126&gt;=2.45,(A126&lt;7.45),D126&gt;=1.75),0.049,IF(AND((G126&lt;0.107),(G126&lt;0.487),(D126&lt;2.45),(A126&lt;7.45),D126&gt;=1.75),0.032,IF(AND((H126&lt;10.915),(A126&lt;4.5),(B126&lt;3.15),(G126&lt;0.905),(A126&lt;5.55),(D126&lt;1.75)),-0.001,IF(AND(H126&gt;=10.915,(A126&lt;4.5),(B126&lt;3.15),(G126&lt;0.905),(A126&lt;5.55),(D126&lt;1.75)),0.003,IF(AND((A126&lt;5.05),A126&gt;=4.5,(B126&lt;3.15),(G126&lt;0.905),(A126&lt;5.55),(D126&lt;1.75)),0.015,IF(AND(A126&gt;=5.05,A126&gt;=4.5,(B126&lt;3.15),(G126&lt;0.905),(A126&lt;5.55),(D126&lt;1.75)),0.006,IF(AND((G126&lt;0.05),(G126&lt;0.091),B126&gt;=3.15,(G126&lt;0.905),(A126&lt;5.55),(D126&lt;1.75)),0.001,IF(AND(G126&gt;=0.05,(G126&lt;0.091),B126&gt;=3.15,(G126&lt;0.905),(A126&lt;5.55),(D126&lt;1.75)),0.008,IF(AND((G126&lt;0.587),G126&gt;=0.091,B126&gt;=3.15,(G126&lt;0.905),(A126&lt;5.55),(D126&lt;1.75)),-0.003,IF(AND(G126&gt;=0.587,G126&gt;=0.091,B126&gt;=3.15,(G126&lt;0.905),(A126&lt;5.55),(D126&lt;1.75)),0.004,IF(AND((F126&lt;2.5),(B126&lt;2.85),(G126&lt;0.419),(H126&lt;15.059),A126&gt;=5.55,(D126&lt;1.75)),0.041,IF(AND(F126&gt;=2.5,(B126&lt;2.85),(G126&lt;0.419),(H126&lt;15.059),A126&gt;=5.55,(D126&lt;1.75)),0.015,IF(AND((G126&lt;0.164),B126&gt;=2.85,(G126&lt;0.419),(H126&lt;15.059),A126&gt;=5.55,(D126&lt;1.75)),0.01,IF(AND(G126&gt;=0.164,B126&gt;=2.85,(G126&lt;0.419),(H126&lt;15.059),A126&gt;=5.55,(D126&lt;1.75)),-0.001,IF(AND((B126&lt;2.55),(B126&lt;2.95),G126&gt;=0.419,(H126&lt;15.059),A126&gt;=5.55,(D126&lt;1.75)),0.014,IF(AND(B126&gt;=2.55,(B126&lt;2.95),G126&gt;=0.419,(H126&lt;15.059),A126&gt;=5.55,(D126&lt;1.75)),-0.013,IF(AND((D126&lt;1.55),B126&gt;=2.95,G126&gt;=0.419,(H126&lt;15.059),A126&gt;=5.55,(D126&lt;1.75)),0.023,IF(AND(D126&gt;=1.55,B126&gt;=2.95,G126&gt;=0.419,(H126&lt;15.059),A126&gt;=5.55,(D126&lt;1.75)),0.005,IF(AND((H126&lt;13.278),G126&gt;=0.107,(G126&lt;0.487),(D126&lt;2.45),(A126&lt;7.45),D126&gt;=1.75),-0.009,IF(AND(H126&gt;=13.278,G126&gt;=0.107,(G126&lt;0.487),(D126&lt;2.45),(A126&lt;7.45),D126&gt;=1.75),0.017,IF(AND((D126&lt;2.35),(G126&lt;0.571),G126&gt;=0.487,(D126&lt;2.45),(A126&lt;7.45),D126&gt;=1.75),0.053,IF(AND(D126&gt;=2.35,(G126&lt;0.571),G126&gt;=0.487,(D126&lt;2.45),(A126&lt;7.45),D126&gt;=1.75),0.009,IF(AND((G126&lt;0.779),G126&gt;=0.571,G126&gt;=0.487,(D126&lt;2.45),(A126&lt;7.45),D126&gt;=1.75),0.006,IF(AND(G126&gt;=0.779,G126&gt;=0.571,G126&gt;=0.487,(D126&lt;2.45),(A126&lt;7.45),D126&gt;=1.75),0.016,"shouldnthappen")))))))))))))))))))))))))))))</f>
        <v>0.032</v>
      </c>
      <c r="AA126" s="1" t="n">
        <f aca="false">IF(AND((A126&lt;7.8),A126&gt;=7.45,D126&gt;=1.75),0.051,IF(AND(A126&gt;=7.8,A126&gt;=7.45,D126&gt;=1.75),0.01,IF(AND(B126&gt;=3.35,B126&gt;=3.25,(A126&lt;7.45),D126&gt;=1.75),0.016,IF(AND((H126&lt;8.308),(D126&lt;0.15),(H126&lt;13.655),(D126&lt;0.35),(D126&lt;1.75)),0.009,IF(AND((H126&lt;14.529),(G126&lt;0.293),H126&gt;=13.655,(D126&lt;0.35),(D126&lt;1.75)),0.011,IF(AND(H126&gt;=14.529,(G126&lt;0.293),H126&gt;=13.655,(D126&lt;0.35),(D126&lt;1.75)),0.001,IF(AND(D126&gt;=0.25,G126&gt;=0.293,H126&gt;=13.655,(D126&lt;0.35),(D126&lt;1.75)),-0.004,IF(AND(H126&gt;=10.635,(H126&lt;10.696),(H126&lt;13.906),D126&gt;=0.35,(D126&lt;1.75)),0.036,IF(AND(G126&gt;=0.833,H126&gt;=10.696,(H126&lt;13.906),D126&gt;=0.35,(D126&lt;1.75)),0.016,IF(AND((A126&lt;6.65),(G126&lt;0.247),H126&gt;=13.906,D126&gt;=0.35,(D126&lt;1.75)),-0.008,IF(AND(A126&gt;=6.65,(G126&lt;0.247),H126&gt;=13.906,D126&gt;=0.35,(D126&lt;1.75)),0.011,IF(AND((B126&lt;2.45),G126&gt;=0.247,H126&gt;=13.906,D126&gt;=0.35,(D126&lt;1.75)),0,IF(AND((D126&lt;1.85),(B126&lt;2.95),(B126&lt;3.25),(A126&lt;7.45),D126&gt;=1.75),0.033,IF(AND((G126&lt;0.428),(B126&lt;3.35),B126&gt;=3.25,(A126&lt;7.45),D126&gt;=1.75),0.009,IF(AND(G126&gt;=0.428,(B126&lt;3.35),B126&gt;=3.25,(A126&lt;7.45),D126&gt;=1.75),0.042,IF(AND((A126&lt;4.6),H126&gt;=8.308,(D126&lt;0.15),(H126&lt;13.655),(D126&lt;0.35),(D126&lt;1.75)),0.003,IF(AND(A126&gt;=4.6,H126&gt;=8.308,(D126&lt;0.15),(H126&lt;13.655),(D126&lt;0.35),(D126&lt;1.75)),0,IF(AND((H126&lt;8.834),(A126&lt;5.05),D126&gt;=0.15,(H126&lt;13.655),(D126&lt;0.35),(D126&lt;1.75)),0.002,IF(AND(H126&gt;=8.834,(A126&lt;5.05),D126&gt;=0.15,(H126&lt;13.655),(D126&lt;0.35),(D126&lt;1.75)),-0.008,IF(AND((A126&lt;5.45),A126&gt;=5.05,D126&gt;=0.15,(H126&lt;13.655),(D126&lt;0.35),(D126&lt;1.75)),0.003,IF(AND(A126&gt;=5.45,A126&gt;=5.05,D126&gt;=0.15,(H126&lt;13.655),(D126&lt;0.35),(D126&lt;1.75)),-0.002,IF(AND((A126&lt;5.3),(D126&lt;0.25),G126&gt;=0.293,H126&gt;=13.655,(D126&lt;0.35),(D126&lt;1.75)),0.007,IF(AND(A126&gt;=5.3,(D126&lt;0.25),G126&gt;=0.293,H126&gt;=13.655,(D126&lt;0.35),(D126&lt;1.75)),0.001,IF(AND((H126&lt;7.309),(H126&lt;10.635),(H126&lt;10.696),(H126&lt;13.906),D126&gt;=0.35,(D126&lt;1.75)),0.014,IF(AND(H126&gt;=7.309,(H126&lt;10.635),(H126&lt;10.696),(H126&lt;13.906),D126&gt;=0.35,(D126&lt;1.75)),0.006,IF(AND((H126&lt;12.093),(G126&lt;0.833),H126&gt;=10.696,(H126&lt;13.906),D126&gt;=0.35,(D126&lt;1.75)),-0.01,IF(AND(H126&gt;=12.093,(G126&lt;0.833),H126&gt;=10.696,(H126&lt;13.906),D126&gt;=0.35,(D126&lt;1.75)),0.004,IF(AND((G126&lt;0.823),B126&gt;=2.45,G126&gt;=0.247,H126&gt;=13.906,D126&gt;=0.35,(D126&lt;1.75)),0.026,IF(AND(G126&gt;=0.823,B126&gt;=2.45,G126&gt;=0.247,H126&gt;=13.906,D126&gt;=0.35,(D126&lt;1.75)),0.006,IF(AND((H126&lt;11.121),D126&gt;=1.85,(B126&lt;2.95),(B126&lt;3.25),(A126&lt;7.45),D126&gt;=1.75),0.013,IF(AND(H126&gt;=11.121,D126&gt;=1.85,(B126&lt;2.95),(B126&lt;3.25),(A126&lt;7.45),D126&gt;=1.75),0.005,IF(AND((A126&lt;6.05),(A126&lt;6.45),B126&gt;=2.95,(B126&lt;3.25),(A126&lt;7.45),D126&gt;=1.75),0.001,IF(AND(A126&gt;=6.05,(A126&lt;6.45),B126&gt;=2.95,(B126&lt;3.25),(A126&lt;7.45),D126&gt;=1.75),-0.005,IF(AND((G126&lt;0.42),A126&gt;=6.45,B126&gt;=2.95,(B126&lt;3.25),(A126&lt;7.45),D126&gt;=1.75),0.004,IF(AND(G126&gt;=0.42,A126&gt;=6.45,B126&gt;=2.95,(B126&lt;3.25),(A126&lt;7.45),D126&gt;=1.75),0.019,"shouldnthappen")))))))))))))))))))))))))))))))))))</f>
        <v>0.033</v>
      </c>
      <c r="AB126" s="1" t="n">
        <f aca="false">+ 0.5</f>
        <v>0.5</v>
      </c>
    </row>
    <row r="127" customFormat="false" ht="13.8" hidden="false" customHeight="false" outlineLevel="0" collapsed="false">
      <c r="A127" s="11" t="n">
        <v>6.7</v>
      </c>
      <c r="B127" s="1" t="n">
        <v>3.3</v>
      </c>
      <c r="C127" s="1" t="n">
        <v>5.7</v>
      </c>
      <c r="D127" s="1" t="n">
        <v>2.1</v>
      </c>
      <c r="E127" s="1" t="s">
        <v>93</v>
      </c>
      <c r="F127" s="1" t="n">
        <v>3</v>
      </c>
      <c r="G127" s="1" t="n">
        <v>0.452609542757273</v>
      </c>
      <c r="H127" s="18" t="n">
        <v>15.737919966504</v>
      </c>
      <c r="I127" s="1" t="n">
        <f aca="false">C127</f>
        <v>5.7</v>
      </c>
      <c r="J127" s="1" t="n">
        <f aca="false">SUM(M127:AB127)</f>
        <v>5.633</v>
      </c>
      <c r="K127" s="15" t="n">
        <f aca="false">1-SQRT(VAR(M127:AB127, I127)) / AVERAGE(M127:AB127)</f>
        <v>-2.85174162240761</v>
      </c>
      <c r="L127" s="1" t="n">
        <f aca="false">(J127-I127)/I127</f>
        <v>-0.0117543859649123</v>
      </c>
      <c r="M127" s="1" t="n">
        <f aca="false">IF(AND((H127&lt;5.245),(D127&lt;0.8)),0.075,IF(AND(H127&gt;=5.245,(D127&lt;0.8)),0.279,IF(AND((D127&lt;1.45),D127&gt;=0.8),1.043,IF(AND(D127&gt;=1.45,D127&gt;=0.8),1.423,"shouldnthappen"))))</f>
        <v>1.423</v>
      </c>
      <c r="N127" s="1" t="n">
        <f aca="false">IF(AND((A127&lt;4.35),(D127&lt;0.8)),0.048,IF(AND(A127&gt;=4.35,(D127&lt;0.8)),0.198,IF(AND(F127&gt;=2.5,D127&gt;=0.8),1.048,IF(AND((A127&lt;5.15),(F127&lt;2.5),D127&gt;=0.8),0.321,IF(AND(A127&gt;=5.15,(F127&lt;2.5),D127&gt;=0.8),0.783,"shouldnthappen")))))</f>
        <v>1.048</v>
      </c>
      <c r="O127" s="1" t="n">
        <f aca="false">IF(AND((H127&lt;5.245),(D127&lt;0.8)),0.034,IF(AND((A127&lt;5.9),D127&gt;=0.8),0.489,IF(AND(A127&gt;=5.9,D127&gt;=0.8),0.721,IF(AND((A127&lt;4.35),H127&gt;=5.245,(D127&lt;0.8)),0.041,IF(AND(A127&gt;=4.35,H127&gt;=5.245,(D127&lt;0.8)),0.142,"shouldnthappen")))))</f>
        <v>0.721</v>
      </c>
      <c r="P127" s="1" t="n">
        <f aca="false">IF(AND((B127&lt;2.8),(D127&lt;1.15)),0.244,IF(AND((D127&lt;1.75),D127&gt;=1.15),0.396,IF(AND(D127&gt;=1.75,D127&gt;=1.15),0.554,IF(AND((A127&lt;5.05),B127&gt;=2.8,(D127&lt;1.15)),0.078,IF(AND((H127&lt;14.877),A127&gt;=5.05,B127&gt;=2.8,(D127&lt;1.15)),0.118,IF(AND(H127&gt;=14.877,A127&gt;=5.05,B127&gt;=2.8,(D127&lt;1.15)),0.027,"shouldnthappen"))))))</f>
        <v>0.554</v>
      </c>
      <c r="Q127" s="1" t="n">
        <f aca="false">IF(AND(D127&gt;=0.45,(D127&lt;1.15)),0.17,IF(AND(A127&gt;=7.1,D127&gt;=1.15),0.539,IF(AND((A127&lt;6.25),(A127&lt;7.1),D127&gt;=1.15),0.258,IF(AND(A127&gt;=6.25,(A127&lt;7.1),D127&gt;=1.15),0.344,IF(AND(G127&gt;=0.418,(A127&lt;5.05),(D127&lt;0.45),(D127&lt;1.15)),0.033,IF(AND((H127&lt;14.494),(G127&lt;0.418),(A127&lt;5.05),(D127&lt;0.45),(D127&lt;1.15)),0.061,IF(AND(H127&gt;=14.494,(G127&lt;0.418),(A127&lt;5.05),(D127&lt;0.45),(D127&lt;1.15)),0.015,IF(AND(H127&gt;=14.877,(B127&lt;3.85),A127&gt;=5.05,(D127&lt;0.45),(D127&lt;1.15)),0.023,IF(AND((B127&lt;4),B127&gt;=3.85,A127&gt;=5.05,(D127&lt;0.45),(D127&lt;1.15)),0.009,IF(AND(B127&gt;=4,B127&gt;=3.85,A127&gt;=5.05,(D127&lt;0.45),(D127&lt;1.15)),0.052,IF(AND((G127&lt;0.05),(H127&lt;14.877),(B127&lt;3.85),A127&gt;=5.05,(D127&lt;0.45),(D127&lt;1.15)),0.024,IF(AND(G127&gt;=0.05,(H127&lt;14.877),(B127&lt;3.85),A127&gt;=5.05,(D127&lt;0.45),(D127&lt;1.15)),0.091,"shouldnthappen"))))))))))))</f>
        <v>0.344</v>
      </c>
      <c r="R127" s="1" t="n">
        <f aca="false">IF(AND(A127&gt;=7.1,D127&gt;=0.8),0.401,IF(AND((A127&lt;4.5),(G127&lt;0.905),(D127&lt;0.8)),0.024,IF(AND((H127&lt;9.966),G127&gt;=0.905,(D127&lt;0.8)),0.094,IF(AND(H127&gt;=9.966,G127&gt;=0.905,(D127&lt;0.8)),0.026,IF(AND(D127&gt;=2.05,(A127&lt;7.1),D127&gt;=0.8),0.277,IF(AND((H127&lt;5.523),A127&gt;=4.5,(G127&lt;0.905),(D127&lt;0.8)),0.012,IF(AND(H127&gt;=5.523,A127&gt;=4.5,(G127&lt;0.905),(D127&lt;0.8)),0.049,IF(AND((A127&lt;5.3),(D127&lt;2.05),(A127&lt;7.1),D127&gt;=0.8),0.095,IF(AND(A127&gt;=5.3,(D127&lt;2.05),(A127&lt;7.1),D127&gt;=0.8),0.196,"shouldnthappen")))))))))</f>
        <v>0.277</v>
      </c>
      <c r="S127" s="1" t="n">
        <f aca="false">IF(AND(A127&gt;=7.1,D127&gt;=1.35),0.298,IF(AND(G127&gt;=0.905,(D127&lt;0.8),(D127&lt;1.35)),0.068,IF(AND(H127&gt;=9.386,D127&gt;=0.8,(D127&lt;1.35)),0.126,IF(AND((H127&lt;7.426),(H127&lt;9.386),D127&gt;=0.8,(D127&lt;1.35)),0.091,IF(AND((A127&lt;5.3),(G127&lt;0.905),(A127&lt;7.1),D127&gt;=1.35),0.063,IF(AND((D127&lt;2.05),G127&gt;=0.905,(A127&lt;7.1),D127&gt;=1.35),0.015,IF(AND(D127&gt;=2.05,G127&gt;=0.905,(A127&lt;7.1),D127&gt;=1.35),0.089,IF(AND((H127&lt;10.505),(H127&lt;14.344),(G127&lt;0.905),(D127&lt;0.8),(D127&lt;1.35)),0.035,IF(AND((A127&lt;4.85),H127&gt;=14.344,(G127&lt;0.905),(D127&lt;0.8),(D127&lt;1.35)),0.006,IF(AND((B127&lt;2.75),H127&gt;=7.426,(H127&lt;9.386),D127&gt;=0.8,(D127&lt;1.35)),0.021,IF(AND(B127&gt;=2.75,H127&gt;=7.426,(H127&lt;9.386),D127&gt;=0.8,(D127&lt;1.35)),-0.01,IF(AND((B127&lt;2.35),A127&gt;=5.3,(G127&lt;0.905),(A127&lt;7.1),D127&gt;=1.35),0.068,IF(AND(B127&gt;=2.35,A127&gt;=5.3,(G127&lt;0.905),(A127&lt;7.1),D127&gt;=1.35),0.181,IF(AND((H127&lt;11.731),H127&gt;=10.505,(H127&lt;14.344),(G127&lt;0.905),(D127&lt;0.8),(D127&lt;1.35)),0.004,IF(AND(H127&gt;=11.731,H127&gt;=10.505,(H127&lt;14.344),(G127&lt;0.905),(D127&lt;0.8),(D127&lt;1.35)),0.024,IF(AND((H127&lt;14.877),A127&gt;=4.85,H127&gt;=14.344,(G127&lt;0.905),(D127&lt;0.8),(D127&lt;1.35)),0.063,IF(AND(H127&gt;=14.877,A127&gt;=4.85,H127&gt;=14.344,(G127&lt;0.905),(D127&lt;0.8),(D127&lt;1.35)),0.012,"shouldnthappen")))))))))))))))))</f>
        <v>0.181</v>
      </c>
      <c r="T127" s="1" t="n">
        <f aca="false">IF(AND(D127&gt;=0.45,(A127&lt;5.65)),0.067,IF(AND(A127&gt;=7.25,A127&gt;=5.65),0.244,IF(AND((H127&lt;9.966),G127&gt;=0.905,(D127&lt;0.45),(A127&lt;5.65)),0.062,IF(AND(H127&gt;=9.966,G127&gt;=0.905,(D127&lt;0.45),(A127&lt;5.65)),0.012,IF(AND((G127&lt;0.948),D127&gt;=2.05,(A127&lt;7.25),A127&gt;=5.65),0.157,IF(AND(G127&gt;=0.948,D127&gt;=2.05,(A127&lt;7.25),A127&gt;=5.65),0.037,IF(AND(G127&gt;=0.422,(B127&lt;3.15),(G127&lt;0.905),(D127&lt;0.45),(A127&lt;5.65)),0.011,IF(AND((D127&lt;0.25),(G127&lt;0.422),(B127&lt;3.15),(G127&lt;0.905),(D127&lt;0.45),(A127&lt;5.65)),0.04,IF(AND(D127&gt;=0.25,(G127&lt;0.422),(B127&lt;3.15),(G127&lt;0.905),(D127&lt;0.45),(A127&lt;5.65)),0.009,IF(AND((A127&lt;4.85),(B127&lt;3.25),B127&gt;=3.15,(G127&lt;0.905),(D127&lt;0.45),(A127&lt;5.65)),0.008,IF(AND(A127&gt;=4.85,(B127&lt;3.25),B127&gt;=3.15,(G127&lt;0.905),(D127&lt;0.45),(A127&lt;5.65)),-0.017,IF(AND((D127&lt;0.25),B127&gt;=3.25,B127&gt;=3.15,(G127&lt;0.905),(D127&lt;0.45),(A127&lt;5.65)),0.022,IF(AND(D127&gt;=0.25,B127&gt;=3.25,B127&gt;=3.15,(G127&lt;0.905),(D127&lt;0.45),(A127&lt;5.65)),0.009,IF(AND((F127&lt;2.5),(H127&lt;7.692),(G127&lt;0.644),(D127&lt;2.05),(A127&lt;7.25),A127&gt;=5.65),0.018,IF(AND(F127&gt;=2.5,(H127&lt;7.692),(G127&lt;0.644),(D127&lt;2.05),(A127&lt;7.25),A127&gt;=5.65),0.068,IF(AND((B127&lt;2.35),H127&gt;=7.692,(G127&lt;0.644),(D127&lt;2.05),(A127&lt;7.25),A127&gt;=5.65),0.023,IF(AND(B127&gt;=2.35,H127&gt;=7.692,(G127&lt;0.644),(D127&lt;2.05),(A127&lt;7.25),A127&gt;=5.65),0.125,IF(AND((G127&lt;0.766),(G127&lt;0.85),G127&gt;=0.644,(D127&lt;2.05),(A127&lt;7.25),A127&gt;=5.65),0.055,IF(AND(G127&gt;=0.766,(G127&lt;0.85),G127&gt;=0.644,(D127&lt;2.05),(A127&lt;7.25),A127&gt;=5.65),-0,IF(AND((B127&lt;2.95),G127&gt;=0.85,G127&gt;=0.644,(D127&lt;2.05),(A127&lt;7.25),A127&gt;=5.65),0.098,IF(AND(B127&gt;=2.95,G127&gt;=0.85,G127&gt;=0.644,(D127&lt;2.05),(A127&lt;7.25),A127&gt;=5.65),0.013,"shouldnthappen")))))))))))))))))))))</f>
        <v>0.157</v>
      </c>
      <c r="U127" s="1" t="n">
        <f aca="false">IF(AND(A127&gt;=7.25,D127&gt;=1.25),0.186,IF(AND((G127&lt;0.13),D127&gt;=0.35,(D127&lt;1.25)),-0.004,IF(AND(H127&gt;=14.246,(H127&lt;14.344),(D127&lt;0.35),(D127&lt;1.25)),-0.002,IF(AND((A127&lt;4.85),H127&gt;=14.344,(D127&lt;0.35),(D127&lt;1.25)),0.004,IF(AND(G127&gt;=0.446,(G127&lt;0.644),(A127&lt;7.25),D127&gt;=1.25),0.138,IF(AND(A127&gt;=5.45,(H127&lt;14.246),(H127&lt;14.344),(D127&lt;0.35),(D127&lt;1.25)),0.001,IF(AND((H127&lt;14.877),A127&gt;=4.85,H127&gt;=14.344,(D127&lt;0.35),(D127&lt;1.25)),0.035,IF(AND(H127&gt;=14.877,A127&gt;=4.85,H127&gt;=14.344,(D127&lt;0.35),(D127&lt;1.25)),0.007,IF(AND((B127&lt;3.35),H127&gt;=9.448,G127&gt;=0.13,D127&gt;=0.35,(D127&lt;1.25)),0.053,IF(AND(B127&gt;=3.35,H127&gt;=9.448,G127&gt;=0.13,D127&gt;=0.35,(D127&lt;1.25)),0.017,IF(AND((G127&lt;0.44),(G127&lt;0.446),(G127&lt;0.644),(A127&lt;7.25),D127&gt;=1.25),0.079,IF(AND(G127&gt;=0.44,(G127&lt;0.446),(G127&lt;0.644),(A127&lt;7.25),D127&gt;=1.25),0.02,IF(AND((A127&lt;5.95),(G127&lt;0.724),G127&gt;=0.644,(A127&lt;7.25),D127&gt;=1.25),-0.018,IF(AND(A127&gt;=5.95,(G127&lt;0.724),G127&gt;=0.644,(A127&lt;7.25),D127&gt;=1.25),0.027,IF(AND(A127&gt;=6.15,G127&gt;=0.724,G127&gt;=0.644,(A127&lt;7.25),D127&gt;=1.25),0.093,IF(AND((A127&lt;5.05),(A127&lt;5.45),(H127&lt;14.246),(H127&lt;14.344),(D127&lt;0.35),(D127&lt;1.25)),0.011,IF(AND(A127&gt;=5.05,(A127&lt;5.45),(H127&lt;14.246),(H127&lt;14.344),(D127&lt;0.35),(D127&lt;1.25)),0.021,IF(AND((A127&lt;5.4),(B127&lt;3.15),(H127&lt;9.448),G127&gt;=0.13,D127&gt;=0.35,(D127&lt;1.25)),0.007,IF(AND(A127&gt;=5.4,(B127&lt;3.15),(H127&lt;9.448),G127&gt;=0.13,D127&gt;=0.35,(D127&lt;1.25)),-0.011,IF(AND((B127&lt;3.75),B127&gt;=3.15,(H127&lt;9.448),G127&gt;=0.13,D127&gt;=0.35,(D127&lt;1.25)),0.012,IF(AND(B127&gt;=3.75,B127&gt;=3.15,(H127&lt;9.448),G127&gt;=0.13,D127&gt;=0.35,(D127&lt;1.25)),0.046,IF(AND((A127&lt;5.9),(A127&lt;6.15),G127&gt;=0.724,G127&gt;=0.644,(A127&lt;7.25),D127&gt;=1.25),0.06,IF(AND(A127&gt;=5.9,(A127&lt;6.15),G127&gt;=0.724,G127&gt;=0.644,(A127&lt;7.25),D127&gt;=1.25),0.005,"shouldnthappen")))))))))))))))))))))))</f>
        <v>0.138</v>
      </c>
      <c r="V127" s="1" t="n">
        <f aca="false">IF(AND(H127&gt;=15.155,(D127&lt;1.55)),0.084,IF(AND(A127&gt;=7.25,D127&gt;=1.55),0.141,IF(AND((G127&lt;0.043),D127&gt;=1.05,(H127&lt;15.155),(D127&lt;1.55)),-0.007,IF(AND(D127&gt;=1.85,G127&gt;=0.755,(A127&lt;7.25),D127&gt;=1.55),0.051,IF(AND((H127&lt;9.966),G127&gt;=0.905,(D127&lt;1.05),(H127&lt;15.155),(D127&lt;1.55)),0.043,IF(AND(H127&gt;=9.966,G127&gt;=0.905,(D127&lt;1.05),(H127&lt;15.155),(D127&lt;1.55)),0.007,IF(AND((G127&lt;0.278),(G127&lt;0.361),(G127&lt;0.755),(A127&lt;7.25),D127&gt;=1.55),0.08,IF(AND((A127&lt;5.8),G127&gt;=0.361,(G127&lt;0.755),(A127&lt;7.25),D127&gt;=1.55),0.019,IF(AND((A127&lt;6.05),(D127&lt;1.85),G127&gt;=0.755,(A127&lt;7.25),D127&gt;=1.55),0.01,IF(AND(A127&gt;=6.05,(D127&lt;1.85),G127&gt;=0.755,(A127&lt;7.25),D127&gt;=1.55),0.002,IF(AND((G127&lt;0.486),(B127&lt;3.15),(G127&lt;0.905),(D127&lt;1.05),(H127&lt;15.155),(D127&lt;1.55)),0.026,IF(AND(G127&gt;=0.486,(B127&lt;3.15),(G127&lt;0.905),(D127&lt;1.05),(H127&lt;15.155),(D127&lt;1.55)),0.001,IF(AND((B127&lt;3.25),B127&gt;=3.15,(G127&lt;0.905),(D127&lt;1.05),(H127&lt;15.155),(D127&lt;1.55)),-0.003,IF(AND(B127&gt;=3.25,B127&gt;=3.15,(G127&lt;0.905),(D127&lt;1.05),(H127&lt;15.155),(D127&lt;1.55)),0.012,IF(AND((H127&lt;7.426),(H127&lt;8.769),G127&gt;=0.043,D127&gt;=1.05,(H127&lt;15.155),(D127&lt;1.55)),0.041,IF(AND(H127&gt;=7.426,(H127&lt;8.769),G127&gt;=0.043,D127&gt;=1.05,(H127&lt;15.155),(D127&lt;1.55)),-0.008,IF(AND((H127&lt;10.696),H127&gt;=8.769,G127&gt;=0.043,D127&gt;=1.05,(H127&lt;15.155),(D127&lt;1.55)),0.069,IF(AND(H127&gt;=10.696,H127&gt;=8.769,G127&gt;=0.043,D127&gt;=1.05,(H127&lt;15.155),(D127&lt;1.55)),0.033,IF(AND((D127&lt;2.2),G127&gt;=0.278,(G127&lt;0.361),(G127&lt;0.755),(A127&lt;7.25),D127&gt;=1.55),0.022,IF(AND(D127&gt;=2.2,G127&gt;=0.278,(G127&lt;0.361),(G127&lt;0.755),(A127&lt;7.25),D127&gt;=1.55),-0.027,IF(AND((H127&lt;12.626),A127&gt;=5.8,G127&gt;=0.361,(G127&lt;0.755),(A127&lt;7.25),D127&gt;=1.55),0.126,IF(AND(H127&gt;=12.626,A127&gt;=5.8,G127&gt;=0.361,(G127&lt;0.755),(A127&lt;7.25),D127&gt;=1.55),0.065,"shouldnthappen"))))))))))))))))))))))</f>
        <v>0.065</v>
      </c>
      <c r="W127" s="1" t="n">
        <f aca="false">IF(AND(H127&gt;=15.155,(D127&lt;1.55)),0.064,IF(AND(A127&gt;=7.45,D127&gt;=1.55),0.115,IF(AND(B127&gt;=3.15,(H127&lt;10.257),(A127&lt;7.45),D127&gt;=1.55),0.097,IF(AND((A127&lt;4.85),H127&gt;=14.344,(D127&lt;0.35),(H127&lt;15.155),(D127&lt;1.55)),0.003,IF(AND(A127&gt;=6.05,(G127&lt;0.169),D127&gt;=0.35,(H127&lt;15.155),(D127&lt;1.55)),-0.008,IF(AND((G127&lt;0.181),G127&gt;=0.169,D127&gt;=0.35,(H127&lt;15.155),(D127&lt;1.55)),0.065,IF(AND(B127&gt;=3.05,(B127&lt;3.15),(H127&lt;10.257),(A127&lt;7.45),D127&gt;=1.55),-0.023,IF(AND(H127&gt;=11.854,(G127&lt;0.613),H127&gt;=10.257,(A127&lt;7.45),D127&gt;=1.55),0.068,IF(AND((D127&lt;0.25),(B127&lt;3.15),(H127&lt;14.344),(D127&lt;0.35),(H127&lt;15.155),(D127&lt;1.55)),0.014,IF(AND(D127&gt;=0.25,(B127&lt;3.15),(H127&lt;14.344),(D127&lt;0.35),(H127&lt;15.155),(D127&lt;1.55)),0.002,IF(AND((A127&lt;5.05),B127&gt;=3.15,(H127&lt;14.344),(D127&lt;0.35),(H127&lt;15.155),(D127&lt;1.55)),-0.001,IF(AND(A127&gt;=5.05,B127&gt;=3.15,(H127&lt;14.344),(D127&lt;0.35),(H127&lt;15.155),(D127&lt;1.55)),0.009,IF(AND((H127&lt;14.877),A127&gt;=4.85,H127&gt;=14.344,(D127&lt;0.35),(H127&lt;15.155),(D127&lt;1.55)),0.023,IF(AND(H127&gt;=14.877,A127&gt;=4.85,H127&gt;=14.344,(D127&lt;0.35),(H127&lt;15.155),(D127&lt;1.55)),0.004,IF(AND((H127&lt;13.602),(A127&lt;6.05),(G127&lt;0.169),D127&gt;=0.35,(H127&lt;15.155),(D127&lt;1.55)),0.023,IF(AND(H127&gt;=13.602,(A127&lt;6.05),(G127&lt;0.169),D127&gt;=0.35,(H127&lt;15.155),(D127&lt;1.55)),-0.006,IF(AND((B127&lt;2.95),G127&gt;=0.181,G127&gt;=0.169,D127&gt;=0.35,(H127&lt;15.155),(D127&lt;1.55)),0.019,IF(AND(B127&gt;=2.95,G127&gt;=0.181,G127&gt;=0.169,D127&gt;=0.35,(H127&lt;15.155),(D127&lt;1.55)),0.034,IF(AND((A127&lt;5.35),(B127&lt;3.05),(B127&lt;3.15),(H127&lt;10.257),(A127&lt;7.45),D127&gt;=1.55),0.009,IF(AND(A127&gt;=5.35,(B127&lt;3.05),(B127&lt;3.15),(H127&lt;10.257),(A127&lt;7.45),D127&gt;=1.55),0.058,IF(AND((B127&lt;2.9),(H127&lt;11.854),(G127&lt;0.613),H127&gt;=10.257,(A127&lt;7.45),D127&gt;=1.55),0.037,IF(AND(B127&gt;=2.9,(H127&lt;11.854),(G127&lt;0.613),H127&gt;=10.257,(A127&lt;7.45),D127&gt;=1.55),-0.005,IF(AND((A127&lt;6.4),(G127&lt;0.711),G127&gt;=0.613,H127&gt;=10.257,(A127&lt;7.45),D127&gt;=1.55),0.001,IF(AND(A127&gt;=6.4,(G127&lt;0.711),G127&gt;=0.613,H127&gt;=10.257,(A127&lt;7.45),D127&gt;=1.55),-0.002,IF(AND((D127&lt;1.9),G127&gt;=0.711,G127&gt;=0.613,H127&gt;=10.257,(A127&lt;7.45),D127&gt;=1.55),0.007,IF(AND(D127&gt;=1.9,G127&gt;=0.711,G127&gt;=0.613,H127&gt;=10.257,(A127&lt;7.45),D127&gt;=1.55),0.023,"shouldnthappen"))))))))))))))))))))))))))</f>
        <v>0.068</v>
      </c>
      <c r="X127" s="1" t="n">
        <f aca="false">IF(AND(H127&gt;=15.155,(F127&lt;2.5)),0.049,IF(AND(A127&gt;=7.45,F127&gt;=2.5),0.089,IF(AND((G127&lt;0.107),(G127&lt;0.364),(A127&lt;7.45),F127&gt;=2.5),0.055,IF(AND(A127&gt;=5.75,(G127&lt;0.572),(D127&lt;1.25),(H127&lt;15.155),(F127&lt;2.5)),-0.018,IF(AND((A127&lt;5.7),(H127&lt;12.626),G127&gt;=0.364,(A127&lt;7.45),F127&gt;=2.5),0.012,IF(AND(A127&gt;=5.7,(H127&lt;12.626),G127&gt;=0.364,(A127&lt;7.45),F127&gt;=2.5),0.065,IF(AND((G127&lt;0.628),H127&gt;=12.626,G127&gt;=0.364,(A127&lt;7.45),F127&gt;=2.5),0.047,IF(AND((G127&lt;0.545),(A127&lt;5.75),(G127&lt;0.572),(D127&lt;1.25),(H127&lt;15.155),(F127&lt;2.5)),0.007,IF(AND(G127&gt;=0.545,(A127&lt;5.75),(G127&lt;0.572),(D127&lt;1.25),(H127&lt;15.155),(F127&lt;2.5)),-0.009,IF(AND((D127&lt;0.3),(H127&lt;11.788),G127&gt;=0.572,(D127&lt;1.25),(H127&lt;15.155),(F127&lt;2.5)),0.01,IF(AND(D127&gt;=0.3,(H127&lt;11.788),G127&gt;=0.572,(D127&lt;1.25),(H127&lt;15.155),(F127&lt;2.5)),0.03,IF(AND((A127&lt;4.75),H127&gt;=11.788,G127&gt;=0.572,(D127&lt;1.25),(H127&lt;15.155),(F127&lt;2.5)),0.001,IF(AND(A127&gt;=4.75,H127&gt;=11.788,G127&gt;=0.572,(D127&lt;1.25),(H127&lt;15.155),(F127&lt;2.5)),0.01,IF(AND((A127&lt;5.5),(A127&lt;6.15),(G127&lt;0.652),D127&gt;=1.25,(H127&lt;15.155),(F127&lt;2.5)),0.014,IF(AND(A127&gt;=5.5,(A127&lt;6.15),(G127&lt;0.652),D127&gt;=1.25,(H127&lt;15.155),(F127&lt;2.5)),0.049,IF(AND((H127&lt;12.206),A127&gt;=6.15,(G127&lt;0.652),D127&gt;=1.25,(H127&lt;15.155),(F127&lt;2.5)),-0.009,IF(AND(H127&gt;=12.206,A127&gt;=6.15,(G127&lt;0.652),D127&gt;=1.25,(H127&lt;15.155),(F127&lt;2.5)),0.021,IF(AND((A127&lt;5.55),(A127&lt;6.2),G127&gt;=0.652,D127&gt;=1.25,(H127&lt;15.155),(F127&lt;2.5)),0.011,IF(AND(A127&gt;=5.55,(A127&lt;6.2),G127&gt;=0.652,D127&gt;=1.25,(H127&lt;15.155),(F127&lt;2.5)),-0.019,IF(AND((B127&lt;3.2),A127&gt;=6.2,G127&gt;=0.652,D127&gt;=1.25,(H127&lt;15.155),(F127&lt;2.5)),0.025,IF(AND(B127&gt;=3.2,A127&gt;=6.2,G127&gt;=0.652,D127&gt;=1.25,(H127&lt;15.155),(F127&lt;2.5)),0.001,IF(AND((G127&lt;0.183),(G127&lt;0.301),G127&gt;=0.107,(G127&lt;0.364),(A127&lt;7.45),F127&gt;=2.5),-0.009,IF(AND(G127&gt;=0.183,(G127&lt;0.301),G127&gt;=0.107,(G127&lt;0.364),(A127&lt;7.45),F127&gt;=2.5),0.022,IF(AND((D127&lt;2.2),G127&gt;=0.301,G127&gt;=0.107,(G127&lt;0.364),(A127&lt;7.45),F127&gt;=2.5),0.004,IF(AND(D127&gt;=2.2,G127&gt;=0.301,G127&gt;=0.107,(G127&lt;0.364),(A127&lt;7.45),F127&gt;=2.5),-0.02,IF(AND((G127&lt;0.787),G127&gt;=0.628,H127&gt;=12.626,G127&gt;=0.364,(A127&lt;7.45),F127&gt;=2.5),-0.001,IF(AND(G127&gt;=0.787,G127&gt;=0.628,H127&gt;=12.626,G127&gt;=0.364,(A127&lt;7.45),F127&gt;=2.5),0.016,"shouldnthappen")))))))))))))))))))))))))))</f>
        <v>0.047</v>
      </c>
      <c r="Y127" s="1" t="n">
        <f aca="false">IF(AND(H127&gt;=15.155,(D127&lt;1.55)),0.037,IF(AND(D127&gt;=2.45,(A127&lt;7.45),D127&gt;=1.55),0.054,IF(AND((A127&lt;7.8),A127&gt;=7.45,D127&gt;=1.55),0.078,IF(AND(A127&gt;=7.8,A127&gt;=7.45,D127&gt;=1.55),0.021,IF(AND(A127&gt;=6.2,G127&gt;=0.68,D127&gt;=1.25,(H127&lt;15.155),(D127&lt;1.55)),0.019,IF(AND((B127&lt;2.65),(A127&lt;4.95),(G127&lt;0.572),(D127&lt;1.25),(H127&lt;15.155),(D127&lt;1.55)),0.021,IF(AND(B127&gt;=2.65,(A127&lt;4.95),(G127&lt;0.572),(D127&lt;1.25),(H127&lt;15.155),(D127&lt;1.55)),0.006,IF(AND((H127&lt;14.344),A127&gt;=4.95,(G127&lt;0.572),(D127&lt;1.25),(H127&lt;15.155),(D127&lt;1.55)),-0.005,IF(AND(H127&gt;=14.344,A127&gt;=4.95,(G127&lt;0.572),(D127&lt;1.25),(H127&lt;15.155),(D127&lt;1.55)),0.013,IF(AND((G127&lt;0.833),(H127&lt;11.788),G127&gt;=0.572,(D127&lt;1.25),(H127&lt;15.155),(D127&lt;1.55)),0.009,IF(AND(G127&gt;=0.833,(H127&lt;11.788),G127&gt;=0.572,(D127&lt;1.25),(H127&lt;15.155),(D127&lt;1.55)),0.024,IF(AND((A127&lt;4.75),H127&gt;=11.788,G127&gt;=0.572,(D127&lt;1.25),(H127&lt;15.155),(D127&lt;1.55)),0.001,IF(AND(A127&gt;=4.75,H127&gt;=11.788,G127&gt;=0.572,(D127&lt;1.25),(H127&lt;15.155),(D127&lt;1.55)),0.008,IF(AND((A127&lt;5.65),(A127&lt;6.15),(G127&lt;0.68),D127&gt;=1.25,(H127&lt;15.155),(D127&lt;1.55)),0.017,IF(AND(A127&gt;=5.65,(A127&lt;6.15),(G127&lt;0.68),D127&gt;=1.25,(H127&lt;15.155),(D127&lt;1.55)),0.039,IF(AND((G127&lt;0.436),A127&gt;=6.15,(G127&lt;0.68),D127&gt;=1.25,(H127&lt;15.155),(D127&lt;1.55)),-0.004,IF(AND(G127&gt;=0.436,A127&gt;=6.15,(G127&lt;0.68),D127&gt;=1.25,(H127&lt;15.155),(D127&lt;1.55)),0.022,IF(AND((A127&lt;5.55),(A127&lt;6.2),G127&gt;=0.68,D127&gt;=1.25,(H127&lt;15.155),(D127&lt;1.55)),0.009,IF(AND(A127&gt;=5.55,(A127&lt;6.2),G127&gt;=0.68,D127&gt;=1.25,(H127&lt;15.155),(D127&lt;1.55)),-0.016,IF(AND((G127&lt;0.107),(G127&lt;0.361),(G127&lt;0.613),(D127&lt;2.45),(A127&lt;7.45),D127&gt;=1.55),0.042,IF(AND(G127&gt;=0.107,(G127&lt;0.361),(G127&lt;0.613),(D127&lt;2.45),(A127&lt;7.45),D127&gt;=1.55),0.002,IF(AND((D127&lt;2.35),G127&gt;=0.361,(G127&lt;0.613),(D127&lt;2.45),(A127&lt;7.45),D127&gt;=1.55),0.051,IF(AND(D127&gt;=2.35,G127&gt;=0.361,(G127&lt;0.613),(D127&lt;2.45),(A127&lt;7.45),D127&gt;=1.55),0.016,IF(AND((A127&lt;6.4),(G127&lt;0.711),G127&gt;=0.613,(D127&lt;2.45),(A127&lt;7.45),D127&gt;=1.55),0.001,IF(AND(A127&gt;=6.4,(G127&lt;0.711),G127&gt;=0.613,(D127&lt;2.45),(A127&lt;7.45),D127&gt;=1.55),-0.002,IF(AND((B127&lt;2.95),G127&gt;=0.711,G127&gt;=0.613,(D127&lt;2.45),(A127&lt;7.45),D127&gt;=1.55),0.023,IF(AND(B127&gt;=2.95,G127&gt;=0.711,G127&gt;=0.613,(D127&lt;2.45),(A127&lt;7.45),D127&gt;=1.55),0.01,"shouldnthappen")))))))))))))))))))))))))))</f>
        <v>0.051</v>
      </c>
      <c r="Z127" s="1" t="n">
        <f aca="false">IF(AND(A127&gt;=7.45,D127&gt;=1.75),0.056,IF(AND(H127&gt;=15.059,A127&gt;=5.55,(D127&lt;1.75)),0.028,IF(AND((D127&lt;0.35),G127&gt;=0.905,(A127&lt;5.55),(D127&lt;1.75)),0.005,IF(AND(D127&gt;=0.35,G127&gt;=0.905,(A127&lt;5.55),(D127&lt;1.75)),0.026,IF(AND((H127&lt;8.711),D127&gt;=2.45,(A127&lt;7.45),D127&gt;=1.75),0.011,IF(AND(H127&gt;=8.711,D127&gt;=2.45,(A127&lt;7.45),D127&gt;=1.75),0.049,IF(AND((G127&lt;0.107),(G127&lt;0.487),(D127&lt;2.45),(A127&lt;7.45),D127&gt;=1.75),0.032,IF(AND((H127&lt;10.915),(A127&lt;4.5),(B127&lt;3.15),(G127&lt;0.905),(A127&lt;5.55),(D127&lt;1.75)),-0.001,IF(AND(H127&gt;=10.915,(A127&lt;4.5),(B127&lt;3.15),(G127&lt;0.905),(A127&lt;5.55),(D127&lt;1.75)),0.003,IF(AND((A127&lt;5.05),A127&gt;=4.5,(B127&lt;3.15),(G127&lt;0.905),(A127&lt;5.55),(D127&lt;1.75)),0.015,IF(AND(A127&gt;=5.05,A127&gt;=4.5,(B127&lt;3.15),(G127&lt;0.905),(A127&lt;5.55),(D127&lt;1.75)),0.006,IF(AND((G127&lt;0.05),(G127&lt;0.091),B127&gt;=3.15,(G127&lt;0.905),(A127&lt;5.55),(D127&lt;1.75)),0.001,IF(AND(G127&gt;=0.05,(G127&lt;0.091),B127&gt;=3.15,(G127&lt;0.905),(A127&lt;5.55),(D127&lt;1.75)),0.008,IF(AND((G127&lt;0.587),G127&gt;=0.091,B127&gt;=3.15,(G127&lt;0.905),(A127&lt;5.55),(D127&lt;1.75)),-0.003,IF(AND(G127&gt;=0.587,G127&gt;=0.091,B127&gt;=3.15,(G127&lt;0.905),(A127&lt;5.55),(D127&lt;1.75)),0.004,IF(AND((F127&lt;2.5),(B127&lt;2.85),(G127&lt;0.419),(H127&lt;15.059),A127&gt;=5.55,(D127&lt;1.75)),0.041,IF(AND(F127&gt;=2.5,(B127&lt;2.85),(G127&lt;0.419),(H127&lt;15.059),A127&gt;=5.55,(D127&lt;1.75)),0.015,IF(AND((G127&lt;0.164),B127&gt;=2.85,(G127&lt;0.419),(H127&lt;15.059),A127&gt;=5.55,(D127&lt;1.75)),0.01,IF(AND(G127&gt;=0.164,B127&gt;=2.85,(G127&lt;0.419),(H127&lt;15.059),A127&gt;=5.55,(D127&lt;1.75)),-0.001,IF(AND((B127&lt;2.55),(B127&lt;2.95),G127&gt;=0.419,(H127&lt;15.059),A127&gt;=5.55,(D127&lt;1.75)),0.014,IF(AND(B127&gt;=2.55,(B127&lt;2.95),G127&gt;=0.419,(H127&lt;15.059),A127&gt;=5.55,(D127&lt;1.75)),-0.013,IF(AND((D127&lt;1.55),B127&gt;=2.95,G127&gt;=0.419,(H127&lt;15.059),A127&gt;=5.55,(D127&lt;1.75)),0.023,IF(AND(D127&gt;=1.55,B127&gt;=2.95,G127&gt;=0.419,(H127&lt;15.059),A127&gt;=5.55,(D127&lt;1.75)),0.005,IF(AND((H127&lt;13.278),G127&gt;=0.107,(G127&lt;0.487),(D127&lt;2.45),(A127&lt;7.45),D127&gt;=1.75),-0.009,IF(AND(H127&gt;=13.278,G127&gt;=0.107,(G127&lt;0.487),(D127&lt;2.45),(A127&lt;7.45),D127&gt;=1.75),0.017,IF(AND((D127&lt;2.35),(G127&lt;0.571),G127&gt;=0.487,(D127&lt;2.45),(A127&lt;7.45),D127&gt;=1.75),0.053,IF(AND(D127&gt;=2.35,(G127&lt;0.571),G127&gt;=0.487,(D127&lt;2.45),(A127&lt;7.45),D127&gt;=1.75),0.009,IF(AND((G127&lt;0.779),G127&gt;=0.571,G127&gt;=0.487,(D127&lt;2.45),(A127&lt;7.45),D127&gt;=1.75),0.006,IF(AND(G127&gt;=0.779,G127&gt;=0.571,G127&gt;=0.487,(D127&lt;2.45),(A127&lt;7.45),D127&gt;=1.75),0.016,"shouldnthappen")))))))))))))))))))))))))))))</f>
        <v>0.017</v>
      </c>
      <c r="AA127" s="1" t="n">
        <f aca="false">IF(AND((A127&lt;7.8),A127&gt;=7.45,D127&gt;=1.75),0.051,IF(AND(A127&gt;=7.8,A127&gt;=7.45,D127&gt;=1.75),0.01,IF(AND(B127&gt;=3.35,B127&gt;=3.25,(A127&lt;7.45),D127&gt;=1.75),0.016,IF(AND((H127&lt;8.308),(D127&lt;0.15),(H127&lt;13.655),(D127&lt;0.35),(D127&lt;1.75)),0.009,IF(AND((H127&lt;14.529),(G127&lt;0.293),H127&gt;=13.655,(D127&lt;0.35),(D127&lt;1.75)),0.011,IF(AND(H127&gt;=14.529,(G127&lt;0.293),H127&gt;=13.655,(D127&lt;0.35),(D127&lt;1.75)),0.001,IF(AND(D127&gt;=0.25,G127&gt;=0.293,H127&gt;=13.655,(D127&lt;0.35),(D127&lt;1.75)),-0.004,IF(AND(H127&gt;=10.635,(H127&lt;10.696),(H127&lt;13.906),D127&gt;=0.35,(D127&lt;1.75)),0.036,IF(AND(G127&gt;=0.833,H127&gt;=10.696,(H127&lt;13.906),D127&gt;=0.35,(D127&lt;1.75)),0.016,IF(AND((A127&lt;6.65),(G127&lt;0.247),H127&gt;=13.906,D127&gt;=0.35,(D127&lt;1.75)),-0.008,IF(AND(A127&gt;=6.65,(G127&lt;0.247),H127&gt;=13.906,D127&gt;=0.35,(D127&lt;1.75)),0.011,IF(AND((B127&lt;2.45),G127&gt;=0.247,H127&gt;=13.906,D127&gt;=0.35,(D127&lt;1.75)),0,IF(AND((D127&lt;1.85),(B127&lt;2.95),(B127&lt;3.25),(A127&lt;7.45),D127&gt;=1.75),0.033,IF(AND((G127&lt;0.428),(B127&lt;3.35),B127&gt;=3.25,(A127&lt;7.45),D127&gt;=1.75),0.009,IF(AND(G127&gt;=0.428,(B127&lt;3.35),B127&gt;=3.25,(A127&lt;7.45),D127&gt;=1.75),0.042,IF(AND((A127&lt;4.6),H127&gt;=8.308,(D127&lt;0.15),(H127&lt;13.655),(D127&lt;0.35),(D127&lt;1.75)),0.003,IF(AND(A127&gt;=4.6,H127&gt;=8.308,(D127&lt;0.15),(H127&lt;13.655),(D127&lt;0.35),(D127&lt;1.75)),0,IF(AND((H127&lt;8.834),(A127&lt;5.05),D127&gt;=0.15,(H127&lt;13.655),(D127&lt;0.35),(D127&lt;1.75)),0.002,IF(AND(H127&gt;=8.834,(A127&lt;5.05),D127&gt;=0.15,(H127&lt;13.655),(D127&lt;0.35),(D127&lt;1.75)),-0.008,IF(AND((A127&lt;5.45),A127&gt;=5.05,D127&gt;=0.15,(H127&lt;13.655),(D127&lt;0.35),(D127&lt;1.75)),0.003,IF(AND(A127&gt;=5.45,A127&gt;=5.05,D127&gt;=0.15,(H127&lt;13.655),(D127&lt;0.35),(D127&lt;1.75)),-0.002,IF(AND((A127&lt;5.3),(D127&lt;0.25),G127&gt;=0.293,H127&gt;=13.655,(D127&lt;0.35),(D127&lt;1.75)),0.007,IF(AND(A127&gt;=5.3,(D127&lt;0.25),G127&gt;=0.293,H127&gt;=13.655,(D127&lt;0.35),(D127&lt;1.75)),0.001,IF(AND((H127&lt;7.309),(H127&lt;10.635),(H127&lt;10.696),(H127&lt;13.906),D127&gt;=0.35,(D127&lt;1.75)),0.014,IF(AND(H127&gt;=7.309,(H127&lt;10.635),(H127&lt;10.696),(H127&lt;13.906),D127&gt;=0.35,(D127&lt;1.75)),0.006,IF(AND((H127&lt;12.093),(G127&lt;0.833),H127&gt;=10.696,(H127&lt;13.906),D127&gt;=0.35,(D127&lt;1.75)),-0.01,IF(AND(H127&gt;=12.093,(G127&lt;0.833),H127&gt;=10.696,(H127&lt;13.906),D127&gt;=0.35,(D127&lt;1.75)),0.004,IF(AND((G127&lt;0.823),B127&gt;=2.45,G127&gt;=0.247,H127&gt;=13.906,D127&gt;=0.35,(D127&lt;1.75)),0.026,IF(AND(G127&gt;=0.823,B127&gt;=2.45,G127&gt;=0.247,H127&gt;=13.906,D127&gt;=0.35,(D127&lt;1.75)),0.006,IF(AND((H127&lt;11.121),D127&gt;=1.85,(B127&lt;2.95),(B127&lt;3.25),(A127&lt;7.45),D127&gt;=1.75),0.013,IF(AND(H127&gt;=11.121,D127&gt;=1.85,(B127&lt;2.95),(B127&lt;3.25),(A127&lt;7.45),D127&gt;=1.75),0.005,IF(AND((A127&lt;6.05),(A127&lt;6.45),B127&gt;=2.95,(B127&lt;3.25),(A127&lt;7.45),D127&gt;=1.75),0.001,IF(AND(A127&gt;=6.05,(A127&lt;6.45),B127&gt;=2.95,(B127&lt;3.25),(A127&lt;7.45),D127&gt;=1.75),-0.005,IF(AND((G127&lt;0.42),A127&gt;=6.45,B127&gt;=2.95,(B127&lt;3.25),(A127&lt;7.45),D127&gt;=1.75),0.004,IF(AND(G127&gt;=0.42,A127&gt;=6.45,B127&gt;=2.95,(B127&lt;3.25),(A127&lt;7.45),D127&gt;=1.75),0.019,"shouldnthappen")))))))))))))))))))))))))))))))))))</f>
        <v>0.042</v>
      </c>
      <c r="AB127" s="1" t="n">
        <f aca="false">+ 0.5</f>
        <v>0.5</v>
      </c>
    </row>
    <row r="128" customFormat="false" ht="13.8" hidden="false" customHeight="false" outlineLevel="0" collapsed="false">
      <c r="A128" s="11" t="n">
        <v>7.2</v>
      </c>
      <c r="B128" s="1" t="n">
        <v>3.2</v>
      </c>
      <c r="C128" s="1" t="n">
        <v>6</v>
      </c>
      <c r="D128" s="1" t="n">
        <v>1.8</v>
      </c>
      <c r="E128" s="1" t="s">
        <v>93</v>
      </c>
      <c r="F128" s="1" t="n">
        <v>3</v>
      </c>
      <c r="G128" s="1" t="n">
        <v>0.337968257721514</v>
      </c>
      <c r="H128" s="18" t="n">
        <v>14.5600995424204</v>
      </c>
      <c r="I128" s="1" t="n">
        <f aca="false">C128</f>
        <v>6</v>
      </c>
      <c r="J128" s="1" t="n">
        <f aca="false">SUM(M128:AB128)</f>
        <v>5.805</v>
      </c>
      <c r="K128" s="15" t="n">
        <f aca="false">1-SQRT(VAR(M128:AB128, I128)) / AVERAGE(M128:AB128)</f>
        <v>-2.93247412693616</v>
      </c>
      <c r="L128" s="1" t="n">
        <f aca="false">(J128-I128)/I128</f>
        <v>-0.0325000000000001</v>
      </c>
      <c r="M128" s="1" t="n">
        <f aca="false">IF(AND((H128&lt;5.245),(D128&lt;0.8)),0.075,IF(AND(H128&gt;=5.245,(D128&lt;0.8)),0.279,IF(AND((D128&lt;1.45),D128&gt;=0.8),1.043,IF(AND(D128&gt;=1.45,D128&gt;=0.8),1.423,"shouldnthappen"))))</f>
        <v>1.423</v>
      </c>
      <c r="N128" s="1" t="n">
        <f aca="false">IF(AND((A128&lt;4.35),(D128&lt;0.8)),0.048,IF(AND(A128&gt;=4.35,(D128&lt;0.8)),0.198,IF(AND(F128&gt;=2.5,D128&gt;=0.8),1.048,IF(AND((A128&lt;5.15),(F128&lt;2.5),D128&gt;=0.8),0.321,IF(AND(A128&gt;=5.15,(F128&lt;2.5),D128&gt;=0.8),0.783,"shouldnthappen")))))</f>
        <v>1.048</v>
      </c>
      <c r="O128" s="1" t="n">
        <f aca="false">IF(AND((H128&lt;5.245),(D128&lt;0.8)),0.034,IF(AND((A128&lt;5.9),D128&gt;=0.8),0.489,IF(AND(A128&gt;=5.9,D128&gt;=0.8),0.721,IF(AND((A128&lt;4.35),H128&gt;=5.245,(D128&lt;0.8)),0.041,IF(AND(A128&gt;=4.35,H128&gt;=5.245,(D128&lt;0.8)),0.142,"shouldnthappen")))))</f>
        <v>0.721</v>
      </c>
      <c r="P128" s="1" t="n">
        <f aca="false">IF(AND((B128&lt;2.8),(D128&lt;1.15)),0.244,IF(AND((D128&lt;1.75),D128&gt;=1.15),0.396,IF(AND(D128&gt;=1.75,D128&gt;=1.15),0.554,IF(AND((A128&lt;5.05),B128&gt;=2.8,(D128&lt;1.15)),0.078,IF(AND((H128&lt;14.877),A128&gt;=5.05,B128&gt;=2.8,(D128&lt;1.15)),0.118,IF(AND(H128&gt;=14.877,A128&gt;=5.05,B128&gt;=2.8,(D128&lt;1.15)),0.027,"shouldnthappen"))))))</f>
        <v>0.554</v>
      </c>
      <c r="Q128" s="1" t="n">
        <f aca="false">IF(AND(D128&gt;=0.45,(D128&lt;1.15)),0.17,IF(AND(A128&gt;=7.1,D128&gt;=1.15),0.539,IF(AND((A128&lt;6.25),(A128&lt;7.1),D128&gt;=1.15),0.258,IF(AND(A128&gt;=6.25,(A128&lt;7.1),D128&gt;=1.15),0.344,IF(AND(G128&gt;=0.418,(A128&lt;5.05),(D128&lt;0.45),(D128&lt;1.15)),0.033,IF(AND((H128&lt;14.494),(G128&lt;0.418),(A128&lt;5.05),(D128&lt;0.45),(D128&lt;1.15)),0.061,IF(AND(H128&gt;=14.494,(G128&lt;0.418),(A128&lt;5.05),(D128&lt;0.45),(D128&lt;1.15)),0.015,IF(AND(H128&gt;=14.877,(B128&lt;3.85),A128&gt;=5.05,(D128&lt;0.45),(D128&lt;1.15)),0.023,IF(AND((B128&lt;4),B128&gt;=3.85,A128&gt;=5.05,(D128&lt;0.45),(D128&lt;1.15)),0.009,IF(AND(B128&gt;=4,B128&gt;=3.85,A128&gt;=5.05,(D128&lt;0.45),(D128&lt;1.15)),0.052,IF(AND((G128&lt;0.05),(H128&lt;14.877),(B128&lt;3.85),A128&gt;=5.05,(D128&lt;0.45),(D128&lt;1.15)),0.024,IF(AND(G128&gt;=0.05,(H128&lt;14.877),(B128&lt;3.85),A128&gt;=5.05,(D128&lt;0.45),(D128&lt;1.15)),0.091,"shouldnthappen"))))))))))))</f>
        <v>0.539</v>
      </c>
      <c r="R128" s="1" t="n">
        <f aca="false">IF(AND(A128&gt;=7.1,D128&gt;=0.8),0.401,IF(AND((A128&lt;4.5),(G128&lt;0.905),(D128&lt;0.8)),0.024,IF(AND((H128&lt;9.966),G128&gt;=0.905,(D128&lt;0.8)),0.094,IF(AND(H128&gt;=9.966,G128&gt;=0.905,(D128&lt;0.8)),0.026,IF(AND(D128&gt;=2.05,(A128&lt;7.1),D128&gt;=0.8),0.277,IF(AND((H128&lt;5.523),A128&gt;=4.5,(G128&lt;0.905),(D128&lt;0.8)),0.012,IF(AND(H128&gt;=5.523,A128&gt;=4.5,(G128&lt;0.905),(D128&lt;0.8)),0.049,IF(AND((A128&lt;5.3),(D128&lt;2.05),(A128&lt;7.1),D128&gt;=0.8),0.095,IF(AND(A128&gt;=5.3,(D128&lt;2.05),(A128&lt;7.1),D128&gt;=0.8),0.196,"shouldnthappen")))))))))</f>
        <v>0.401</v>
      </c>
      <c r="S128" s="1" t="n">
        <f aca="false">IF(AND(A128&gt;=7.1,D128&gt;=1.35),0.298,IF(AND(G128&gt;=0.905,(D128&lt;0.8),(D128&lt;1.35)),0.068,IF(AND(H128&gt;=9.386,D128&gt;=0.8,(D128&lt;1.35)),0.126,IF(AND((H128&lt;7.426),(H128&lt;9.386),D128&gt;=0.8,(D128&lt;1.35)),0.091,IF(AND((A128&lt;5.3),(G128&lt;0.905),(A128&lt;7.1),D128&gt;=1.35),0.063,IF(AND((D128&lt;2.05),G128&gt;=0.905,(A128&lt;7.1),D128&gt;=1.35),0.015,IF(AND(D128&gt;=2.05,G128&gt;=0.905,(A128&lt;7.1),D128&gt;=1.35),0.089,IF(AND((H128&lt;10.505),(H128&lt;14.344),(G128&lt;0.905),(D128&lt;0.8),(D128&lt;1.35)),0.035,IF(AND((A128&lt;4.85),H128&gt;=14.344,(G128&lt;0.905),(D128&lt;0.8),(D128&lt;1.35)),0.006,IF(AND((B128&lt;2.75),H128&gt;=7.426,(H128&lt;9.386),D128&gt;=0.8,(D128&lt;1.35)),0.021,IF(AND(B128&gt;=2.75,H128&gt;=7.426,(H128&lt;9.386),D128&gt;=0.8,(D128&lt;1.35)),-0.01,IF(AND((B128&lt;2.35),A128&gt;=5.3,(G128&lt;0.905),(A128&lt;7.1),D128&gt;=1.35),0.068,IF(AND(B128&gt;=2.35,A128&gt;=5.3,(G128&lt;0.905),(A128&lt;7.1),D128&gt;=1.35),0.181,IF(AND((H128&lt;11.731),H128&gt;=10.505,(H128&lt;14.344),(G128&lt;0.905),(D128&lt;0.8),(D128&lt;1.35)),0.004,IF(AND(H128&gt;=11.731,H128&gt;=10.505,(H128&lt;14.344),(G128&lt;0.905),(D128&lt;0.8),(D128&lt;1.35)),0.024,IF(AND((H128&lt;14.877),A128&gt;=4.85,H128&gt;=14.344,(G128&lt;0.905),(D128&lt;0.8),(D128&lt;1.35)),0.063,IF(AND(H128&gt;=14.877,A128&gt;=4.85,H128&gt;=14.344,(G128&lt;0.905),(D128&lt;0.8),(D128&lt;1.35)),0.012,"shouldnthappen")))))))))))))))))</f>
        <v>0.298</v>
      </c>
      <c r="T128" s="1" t="n">
        <f aca="false">IF(AND(D128&gt;=0.45,(A128&lt;5.65)),0.067,IF(AND(A128&gt;=7.25,A128&gt;=5.65),0.244,IF(AND((H128&lt;9.966),G128&gt;=0.905,(D128&lt;0.45),(A128&lt;5.65)),0.062,IF(AND(H128&gt;=9.966,G128&gt;=0.905,(D128&lt;0.45),(A128&lt;5.65)),0.012,IF(AND((G128&lt;0.948),D128&gt;=2.05,(A128&lt;7.25),A128&gt;=5.65),0.157,IF(AND(G128&gt;=0.948,D128&gt;=2.05,(A128&lt;7.25),A128&gt;=5.65),0.037,IF(AND(G128&gt;=0.422,(B128&lt;3.15),(G128&lt;0.905),(D128&lt;0.45),(A128&lt;5.65)),0.011,IF(AND((D128&lt;0.25),(G128&lt;0.422),(B128&lt;3.15),(G128&lt;0.905),(D128&lt;0.45),(A128&lt;5.65)),0.04,IF(AND(D128&gt;=0.25,(G128&lt;0.422),(B128&lt;3.15),(G128&lt;0.905),(D128&lt;0.45),(A128&lt;5.65)),0.009,IF(AND((A128&lt;4.85),(B128&lt;3.25),B128&gt;=3.15,(G128&lt;0.905),(D128&lt;0.45),(A128&lt;5.65)),0.008,IF(AND(A128&gt;=4.85,(B128&lt;3.25),B128&gt;=3.15,(G128&lt;0.905),(D128&lt;0.45),(A128&lt;5.65)),-0.017,IF(AND((D128&lt;0.25),B128&gt;=3.25,B128&gt;=3.15,(G128&lt;0.905),(D128&lt;0.45),(A128&lt;5.65)),0.022,IF(AND(D128&gt;=0.25,B128&gt;=3.25,B128&gt;=3.15,(G128&lt;0.905),(D128&lt;0.45),(A128&lt;5.65)),0.009,IF(AND((F128&lt;2.5),(H128&lt;7.692),(G128&lt;0.644),(D128&lt;2.05),(A128&lt;7.25),A128&gt;=5.65),0.018,IF(AND(F128&gt;=2.5,(H128&lt;7.692),(G128&lt;0.644),(D128&lt;2.05),(A128&lt;7.25),A128&gt;=5.65),0.068,IF(AND((B128&lt;2.35),H128&gt;=7.692,(G128&lt;0.644),(D128&lt;2.05),(A128&lt;7.25),A128&gt;=5.65),0.023,IF(AND(B128&gt;=2.35,H128&gt;=7.692,(G128&lt;0.644),(D128&lt;2.05),(A128&lt;7.25),A128&gt;=5.65),0.125,IF(AND((G128&lt;0.766),(G128&lt;0.85),G128&gt;=0.644,(D128&lt;2.05),(A128&lt;7.25),A128&gt;=5.65),0.055,IF(AND(G128&gt;=0.766,(G128&lt;0.85),G128&gt;=0.644,(D128&lt;2.05),(A128&lt;7.25),A128&gt;=5.65),-0,IF(AND((B128&lt;2.95),G128&gt;=0.85,G128&gt;=0.644,(D128&lt;2.05),(A128&lt;7.25),A128&gt;=5.65),0.098,IF(AND(B128&gt;=2.95,G128&gt;=0.85,G128&gt;=0.644,(D128&lt;2.05),(A128&lt;7.25),A128&gt;=5.65),0.013,"shouldnthappen")))))))))))))))))))))</f>
        <v>0.125</v>
      </c>
      <c r="U128" s="1" t="n">
        <f aca="false">IF(AND(A128&gt;=7.25,D128&gt;=1.25),0.186,IF(AND((G128&lt;0.13),D128&gt;=0.35,(D128&lt;1.25)),-0.004,IF(AND(H128&gt;=14.246,(H128&lt;14.344),(D128&lt;0.35),(D128&lt;1.25)),-0.002,IF(AND((A128&lt;4.85),H128&gt;=14.344,(D128&lt;0.35),(D128&lt;1.25)),0.004,IF(AND(G128&gt;=0.446,(G128&lt;0.644),(A128&lt;7.25),D128&gt;=1.25),0.138,IF(AND(A128&gt;=5.45,(H128&lt;14.246),(H128&lt;14.344),(D128&lt;0.35),(D128&lt;1.25)),0.001,IF(AND((H128&lt;14.877),A128&gt;=4.85,H128&gt;=14.344,(D128&lt;0.35),(D128&lt;1.25)),0.035,IF(AND(H128&gt;=14.877,A128&gt;=4.85,H128&gt;=14.344,(D128&lt;0.35),(D128&lt;1.25)),0.007,IF(AND((B128&lt;3.35),H128&gt;=9.448,G128&gt;=0.13,D128&gt;=0.35,(D128&lt;1.25)),0.053,IF(AND(B128&gt;=3.35,H128&gt;=9.448,G128&gt;=0.13,D128&gt;=0.35,(D128&lt;1.25)),0.017,IF(AND((G128&lt;0.44),(G128&lt;0.446),(G128&lt;0.644),(A128&lt;7.25),D128&gt;=1.25),0.079,IF(AND(G128&gt;=0.44,(G128&lt;0.446),(G128&lt;0.644),(A128&lt;7.25),D128&gt;=1.25),0.02,IF(AND((A128&lt;5.95),(G128&lt;0.724),G128&gt;=0.644,(A128&lt;7.25),D128&gt;=1.25),-0.018,IF(AND(A128&gt;=5.95,(G128&lt;0.724),G128&gt;=0.644,(A128&lt;7.25),D128&gt;=1.25),0.027,IF(AND(A128&gt;=6.15,G128&gt;=0.724,G128&gt;=0.644,(A128&lt;7.25),D128&gt;=1.25),0.093,IF(AND((A128&lt;5.05),(A128&lt;5.45),(H128&lt;14.246),(H128&lt;14.344),(D128&lt;0.35),(D128&lt;1.25)),0.011,IF(AND(A128&gt;=5.05,(A128&lt;5.45),(H128&lt;14.246),(H128&lt;14.344),(D128&lt;0.35),(D128&lt;1.25)),0.021,IF(AND((A128&lt;5.4),(B128&lt;3.15),(H128&lt;9.448),G128&gt;=0.13,D128&gt;=0.35,(D128&lt;1.25)),0.007,IF(AND(A128&gt;=5.4,(B128&lt;3.15),(H128&lt;9.448),G128&gt;=0.13,D128&gt;=0.35,(D128&lt;1.25)),-0.011,IF(AND((B128&lt;3.75),B128&gt;=3.15,(H128&lt;9.448),G128&gt;=0.13,D128&gt;=0.35,(D128&lt;1.25)),0.012,IF(AND(B128&gt;=3.75,B128&gt;=3.15,(H128&lt;9.448),G128&gt;=0.13,D128&gt;=0.35,(D128&lt;1.25)),0.046,IF(AND((A128&lt;5.9),(A128&lt;6.15),G128&gt;=0.724,G128&gt;=0.644,(A128&lt;7.25),D128&gt;=1.25),0.06,IF(AND(A128&gt;=5.9,(A128&lt;6.15),G128&gt;=0.724,G128&gt;=0.644,(A128&lt;7.25),D128&gt;=1.25),0.005,"shouldnthappen")))))))))))))))))))))))</f>
        <v>0.079</v>
      </c>
      <c r="V128" s="1" t="n">
        <f aca="false">IF(AND(H128&gt;=15.155,(D128&lt;1.55)),0.084,IF(AND(A128&gt;=7.25,D128&gt;=1.55),0.141,IF(AND((G128&lt;0.043),D128&gt;=1.05,(H128&lt;15.155),(D128&lt;1.55)),-0.007,IF(AND(D128&gt;=1.85,G128&gt;=0.755,(A128&lt;7.25),D128&gt;=1.55),0.051,IF(AND((H128&lt;9.966),G128&gt;=0.905,(D128&lt;1.05),(H128&lt;15.155),(D128&lt;1.55)),0.043,IF(AND(H128&gt;=9.966,G128&gt;=0.905,(D128&lt;1.05),(H128&lt;15.155),(D128&lt;1.55)),0.007,IF(AND((G128&lt;0.278),(G128&lt;0.361),(G128&lt;0.755),(A128&lt;7.25),D128&gt;=1.55),0.08,IF(AND((A128&lt;5.8),G128&gt;=0.361,(G128&lt;0.755),(A128&lt;7.25),D128&gt;=1.55),0.019,IF(AND((A128&lt;6.05),(D128&lt;1.85),G128&gt;=0.755,(A128&lt;7.25),D128&gt;=1.55),0.01,IF(AND(A128&gt;=6.05,(D128&lt;1.85),G128&gt;=0.755,(A128&lt;7.25),D128&gt;=1.55),0.002,IF(AND((G128&lt;0.486),(B128&lt;3.15),(G128&lt;0.905),(D128&lt;1.05),(H128&lt;15.155),(D128&lt;1.55)),0.026,IF(AND(G128&gt;=0.486,(B128&lt;3.15),(G128&lt;0.905),(D128&lt;1.05),(H128&lt;15.155),(D128&lt;1.55)),0.001,IF(AND((B128&lt;3.25),B128&gt;=3.15,(G128&lt;0.905),(D128&lt;1.05),(H128&lt;15.155),(D128&lt;1.55)),-0.003,IF(AND(B128&gt;=3.25,B128&gt;=3.15,(G128&lt;0.905),(D128&lt;1.05),(H128&lt;15.155),(D128&lt;1.55)),0.012,IF(AND((H128&lt;7.426),(H128&lt;8.769),G128&gt;=0.043,D128&gt;=1.05,(H128&lt;15.155),(D128&lt;1.55)),0.041,IF(AND(H128&gt;=7.426,(H128&lt;8.769),G128&gt;=0.043,D128&gt;=1.05,(H128&lt;15.155),(D128&lt;1.55)),-0.008,IF(AND((H128&lt;10.696),H128&gt;=8.769,G128&gt;=0.043,D128&gt;=1.05,(H128&lt;15.155),(D128&lt;1.55)),0.069,IF(AND(H128&gt;=10.696,H128&gt;=8.769,G128&gt;=0.043,D128&gt;=1.05,(H128&lt;15.155),(D128&lt;1.55)),0.033,IF(AND((D128&lt;2.2),G128&gt;=0.278,(G128&lt;0.361),(G128&lt;0.755),(A128&lt;7.25),D128&gt;=1.55),0.022,IF(AND(D128&gt;=2.2,G128&gt;=0.278,(G128&lt;0.361),(G128&lt;0.755),(A128&lt;7.25),D128&gt;=1.55),-0.027,IF(AND((H128&lt;12.626),A128&gt;=5.8,G128&gt;=0.361,(G128&lt;0.755),(A128&lt;7.25),D128&gt;=1.55),0.126,IF(AND(H128&gt;=12.626,A128&gt;=5.8,G128&gt;=0.361,(G128&lt;0.755),(A128&lt;7.25),D128&gt;=1.55),0.065,"shouldnthappen"))))))))))))))))))))))</f>
        <v>0.022</v>
      </c>
      <c r="W128" s="1" t="n">
        <f aca="false">IF(AND(H128&gt;=15.155,(D128&lt;1.55)),0.064,IF(AND(A128&gt;=7.45,D128&gt;=1.55),0.115,IF(AND(B128&gt;=3.15,(H128&lt;10.257),(A128&lt;7.45),D128&gt;=1.55),0.097,IF(AND((A128&lt;4.85),H128&gt;=14.344,(D128&lt;0.35),(H128&lt;15.155),(D128&lt;1.55)),0.003,IF(AND(A128&gt;=6.05,(G128&lt;0.169),D128&gt;=0.35,(H128&lt;15.155),(D128&lt;1.55)),-0.008,IF(AND((G128&lt;0.181),G128&gt;=0.169,D128&gt;=0.35,(H128&lt;15.155),(D128&lt;1.55)),0.065,IF(AND(B128&gt;=3.05,(B128&lt;3.15),(H128&lt;10.257),(A128&lt;7.45),D128&gt;=1.55),-0.023,IF(AND(H128&gt;=11.854,(G128&lt;0.613),H128&gt;=10.257,(A128&lt;7.45),D128&gt;=1.55),0.068,IF(AND((D128&lt;0.25),(B128&lt;3.15),(H128&lt;14.344),(D128&lt;0.35),(H128&lt;15.155),(D128&lt;1.55)),0.014,IF(AND(D128&gt;=0.25,(B128&lt;3.15),(H128&lt;14.344),(D128&lt;0.35),(H128&lt;15.155),(D128&lt;1.55)),0.002,IF(AND((A128&lt;5.05),B128&gt;=3.15,(H128&lt;14.344),(D128&lt;0.35),(H128&lt;15.155),(D128&lt;1.55)),-0.001,IF(AND(A128&gt;=5.05,B128&gt;=3.15,(H128&lt;14.344),(D128&lt;0.35),(H128&lt;15.155),(D128&lt;1.55)),0.009,IF(AND((H128&lt;14.877),A128&gt;=4.85,H128&gt;=14.344,(D128&lt;0.35),(H128&lt;15.155),(D128&lt;1.55)),0.023,IF(AND(H128&gt;=14.877,A128&gt;=4.85,H128&gt;=14.344,(D128&lt;0.35),(H128&lt;15.155),(D128&lt;1.55)),0.004,IF(AND((H128&lt;13.602),(A128&lt;6.05),(G128&lt;0.169),D128&gt;=0.35,(H128&lt;15.155),(D128&lt;1.55)),0.023,IF(AND(H128&gt;=13.602,(A128&lt;6.05),(G128&lt;0.169),D128&gt;=0.35,(H128&lt;15.155),(D128&lt;1.55)),-0.006,IF(AND((B128&lt;2.95),G128&gt;=0.181,G128&gt;=0.169,D128&gt;=0.35,(H128&lt;15.155),(D128&lt;1.55)),0.019,IF(AND(B128&gt;=2.95,G128&gt;=0.181,G128&gt;=0.169,D128&gt;=0.35,(H128&lt;15.155),(D128&lt;1.55)),0.034,IF(AND((A128&lt;5.35),(B128&lt;3.05),(B128&lt;3.15),(H128&lt;10.257),(A128&lt;7.45),D128&gt;=1.55),0.009,IF(AND(A128&gt;=5.35,(B128&lt;3.05),(B128&lt;3.15),(H128&lt;10.257),(A128&lt;7.45),D128&gt;=1.55),0.058,IF(AND((B128&lt;2.9),(H128&lt;11.854),(G128&lt;0.613),H128&gt;=10.257,(A128&lt;7.45),D128&gt;=1.55),0.037,IF(AND(B128&gt;=2.9,(H128&lt;11.854),(G128&lt;0.613),H128&gt;=10.257,(A128&lt;7.45),D128&gt;=1.55),-0.005,IF(AND((A128&lt;6.4),(G128&lt;0.711),G128&gt;=0.613,H128&gt;=10.257,(A128&lt;7.45),D128&gt;=1.55),0.001,IF(AND(A128&gt;=6.4,(G128&lt;0.711),G128&gt;=0.613,H128&gt;=10.257,(A128&lt;7.45),D128&gt;=1.55),-0.002,IF(AND((D128&lt;1.9),G128&gt;=0.711,G128&gt;=0.613,H128&gt;=10.257,(A128&lt;7.45),D128&gt;=1.55),0.007,IF(AND(D128&gt;=1.9,G128&gt;=0.711,G128&gt;=0.613,H128&gt;=10.257,(A128&lt;7.45),D128&gt;=1.55),0.023,"shouldnthappen"))))))))))))))))))))))))))</f>
        <v>0.068</v>
      </c>
      <c r="X128" s="1" t="n">
        <f aca="false">IF(AND(H128&gt;=15.155,(F128&lt;2.5)),0.049,IF(AND(A128&gt;=7.45,F128&gt;=2.5),0.089,IF(AND((G128&lt;0.107),(G128&lt;0.364),(A128&lt;7.45),F128&gt;=2.5),0.055,IF(AND(A128&gt;=5.75,(G128&lt;0.572),(D128&lt;1.25),(H128&lt;15.155),(F128&lt;2.5)),-0.018,IF(AND((A128&lt;5.7),(H128&lt;12.626),G128&gt;=0.364,(A128&lt;7.45),F128&gt;=2.5),0.012,IF(AND(A128&gt;=5.7,(H128&lt;12.626),G128&gt;=0.364,(A128&lt;7.45),F128&gt;=2.5),0.065,IF(AND((G128&lt;0.628),H128&gt;=12.626,G128&gt;=0.364,(A128&lt;7.45),F128&gt;=2.5),0.047,IF(AND((G128&lt;0.545),(A128&lt;5.75),(G128&lt;0.572),(D128&lt;1.25),(H128&lt;15.155),(F128&lt;2.5)),0.007,IF(AND(G128&gt;=0.545,(A128&lt;5.75),(G128&lt;0.572),(D128&lt;1.25),(H128&lt;15.155),(F128&lt;2.5)),-0.009,IF(AND((D128&lt;0.3),(H128&lt;11.788),G128&gt;=0.572,(D128&lt;1.25),(H128&lt;15.155),(F128&lt;2.5)),0.01,IF(AND(D128&gt;=0.3,(H128&lt;11.788),G128&gt;=0.572,(D128&lt;1.25),(H128&lt;15.155),(F128&lt;2.5)),0.03,IF(AND((A128&lt;4.75),H128&gt;=11.788,G128&gt;=0.572,(D128&lt;1.25),(H128&lt;15.155),(F128&lt;2.5)),0.001,IF(AND(A128&gt;=4.75,H128&gt;=11.788,G128&gt;=0.572,(D128&lt;1.25),(H128&lt;15.155),(F128&lt;2.5)),0.01,IF(AND((A128&lt;5.5),(A128&lt;6.15),(G128&lt;0.652),D128&gt;=1.25,(H128&lt;15.155),(F128&lt;2.5)),0.014,IF(AND(A128&gt;=5.5,(A128&lt;6.15),(G128&lt;0.652),D128&gt;=1.25,(H128&lt;15.155),(F128&lt;2.5)),0.049,IF(AND((H128&lt;12.206),A128&gt;=6.15,(G128&lt;0.652),D128&gt;=1.25,(H128&lt;15.155),(F128&lt;2.5)),-0.009,IF(AND(H128&gt;=12.206,A128&gt;=6.15,(G128&lt;0.652),D128&gt;=1.25,(H128&lt;15.155),(F128&lt;2.5)),0.021,IF(AND((A128&lt;5.55),(A128&lt;6.2),G128&gt;=0.652,D128&gt;=1.25,(H128&lt;15.155),(F128&lt;2.5)),0.011,IF(AND(A128&gt;=5.55,(A128&lt;6.2),G128&gt;=0.652,D128&gt;=1.25,(H128&lt;15.155),(F128&lt;2.5)),-0.019,IF(AND((B128&lt;3.2),A128&gt;=6.2,G128&gt;=0.652,D128&gt;=1.25,(H128&lt;15.155),(F128&lt;2.5)),0.025,IF(AND(B128&gt;=3.2,A128&gt;=6.2,G128&gt;=0.652,D128&gt;=1.25,(H128&lt;15.155),(F128&lt;2.5)),0.001,IF(AND((G128&lt;0.183),(G128&lt;0.301),G128&gt;=0.107,(G128&lt;0.364),(A128&lt;7.45),F128&gt;=2.5),-0.009,IF(AND(G128&gt;=0.183,(G128&lt;0.301),G128&gt;=0.107,(G128&lt;0.364),(A128&lt;7.45),F128&gt;=2.5),0.022,IF(AND((D128&lt;2.2),G128&gt;=0.301,G128&gt;=0.107,(G128&lt;0.364),(A128&lt;7.45),F128&gt;=2.5),0.004,IF(AND(D128&gt;=2.2,G128&gt;=0.301,G128&gt;=0.107,(G128&lt;0.364),(A128&lt;7.45),F128&gt;=2.5),-0.02,IF(AND((G128&lt;0.787),G128&gt;=0.628,H128&gt;=12.626,G128&gt;=0.364,(A128&lt;7.45),F128&gt;=2.5),-0.001,IF(AND(G128&gt;=0.787,G128&gt;=0.628,H128&gt;=12.626,G128&gt;=0.364,(A128&lt;7.45),F128&gt;=2.5),0.016,"shouldnthappen")))))))))))))))))))))))))))</f>
        <v>0.004</v>
      </c>
      <c r="Y128" s="1" t="n">
        <f aca="false">IF(AND(H128&gt;=15.155,(D128&lt;1.55)),0.037,IF(AND(D128&gt;=2.45,(A128&lt;7.45),D128&gt;=1.55),0.054,IF(AND((A128&lt;7.8),A128&gt;=7.45,D128&gt;=1.55),0.078,IF(AND(A128&gt;=7.8,A128&gt;=7.45,D128&gt;=1.55),0.021,IF(AND(A128&gt;=6.2,G128&gt;=0.68,D128&gt;=1.25,(H128&lt;15.155),(D128&lt;1.55)),0.019,IF(AND((B128&lt;2.65),(A128&lt;4.95),(G128&lt;0.572),(D128&lt;1.25),(H128&lt;15.155),(D128&lt;1.55)),0.021,IF(AND(B128&gt;=2.65,(A128&lt;4.95),(G128&lt;0.572),(D128&lt;1.25),(H128&lt;15.155),(D128&lt;1.55)),0.006,IF(AND((H128&lt;14.344),A128&gt;=4.95,(G128&lt;0.572),(D128&lt;1.25),(H128&lt;15.155),(D128&lt;1.55)),-0.005,IF(AND(H128&gt;=14.344,A128&gt;=4.95,(G128&lt;0.572),(D128&lt;1.25),(H128&lt;15.155),(D128&lt;1.55)),0.013,IF(AND((G128&lt;0.833),(H128&lt;11.788),G128&gt;=0.572,(D128&lt;1.25),(H128&lt;15.155),(D128&lt;1.55)),0.009,IF(AND(G128&gt;=0.833,(H128&lt;11.788),G128&gt;=0.572,(D128&lt;1.25),(H128&lt;15.155),(D128&lt;1.55)),0.024,IF(AND((A128&lt;4.75),H128&gt;=11.788,G128&gt;=0.572,(D128&lt;1.25),(H128&lt;15.155),(D128&lt;1.55)),0.001,IF(AND(A128&gt;=4.75,H128&gt;=11.788,G128&gt;=0.572,(D128&lt;1.25),(H128&lt;15.155),(D128&lt;1.55)),0.008,IF(AND((A128&lt;5.65),(A128&lt;6.15),(G128&lt;0.68),D128&gt;=1.25,(H128&lt;15.155),(D128&lt;1.55)),0.017,IF(AND(A128&gt;=5.65,(A128&lt;6.15),(G128&lt;0.68),D128&gt;=1.25,(H128&lt;15.155),(D128&lt;1.55)),0.039,IF(AND((G128&lt;0.436),A128&gt;=6.15,(G128&lt;0.68),D128&gt;=1.25,(H128&lt;15.155),(D128&lt;1.55)),-0.004,IF(AND(G128&gt;=0.436,A128&gt;=6.15,(G128&lt;0.68),D128&gt;=1.25,(H128&lt;15.155),(D128&lt;1.55)),0.022,IF(AND((A128&lt;5.55),(A128&lt;6.2),G128&gt;=0.68,D128&gt;=1.25,(H128&lt;15.155),(D128&lt;1.55)),0.009,IF(AND(A128&gt;=5.55,(A128&lt;6.2),G128&gt;=0.68,D128&gt;=1.25,(H128&lt;15.155),(D128&lt;1.55)),-0.016,IF(AND((G128&lt;0.107),(G128&lt;0.361),(G128&lt;0.613),(D128&lt;2.45),(A128&lt;7.45),D128&gt;=1.55),0.042,IF(AND(G128&gt;=0.107,(G128&lt;0.361),(G128&lt;0.613),(D128&lt;2.45),(A128&lt;7.45),D128&gt;=1.55),0.002,IF(AND((D128&lt;2.35),G128&gt;=0.361,(G128&lt;0.613),(D128&lt;2.45),(A128&lt;7.45),D128&gt;=1.55),0.051,IF(AND(D128&gt;=2.35,G128&gt;=0.361,(G128&lt;0.613),(D128&lt;2.45),(A128&lt;7.45),D128&gt;=1.55),0.016,IF(AND((A128&lt;6.4),(G128&lt;0.711),G128&gt;=0.613,(D128&lt;2.45),(A128&lt;7.45),D128&gt;=1.55),0.001,IF(AND(A128&gt;=6.4,(G128&lt;0.711),G128&gt;=0.613,(D128&lt;2.45),(A128&lt;7.45),D128&gt;=1.55),-0.002,IF(AND((B128&lt;2.95),G128&gt;=0.711,G128&gt;=0.613,(D128&lt;2.45),(A128&lt;7.45),D128&gt;=1.55),0.023,IF(AND(B128&gt;=2.95,G128&gt;=0.711,G128&gt;=0.613,(D128&lt;2.45),(A128&lt;7.45),D128&gt;=1.55),0.01,"shouldnthappen")))))))))))))))))))))))))))</f>
        <v>0.002</v>
      </c>
      <c r="Z128" s="1" t="n">
        <f aca="false">IF(AND(A128&gt;=7.45,D128&gt;=1.75),0.056,IF(AND(H128&gt;=15.059,A128&gt;=5.55,(D128&lt;1.75)),0.028,IF(AND((D128&lt;0.35),G128&gt;=0.905,(A128&lt;5.55),(D128&lt;1.75)),0.005,IF(AND(D128&gt;=0.35,G128&gt;=0.905,(A128&lt;5.55),(D128&lt;1.75)),0.026,IF(AND((H128&lt;8.711),D128&gt;=2.45,(A128&lt;7.45),D128&gt;=1.75),0.011,IF(AND(H128&gt;=8.711,D128&gt;=2.45,(A128&lt;7.45),D128&gt;=1.75),0.049,IF(AND((G128&lt;0.107),(G128&lt;0.487),(D128&lt;2.45),(A128&lt;7.45),D128&gt;=1.75),0.032,IF(AND((H128&lt;10.915),(A128&lt;4.5),(B128&lt;3.15),(G128&lt;0.905),(A128&lt;5.55),(D128&lt;1.75)),-0.001,IF(AND(H128&gt;=10.915,(A128&lt;4.5),(B128&lt;3.15),(G128&lt;0.905),(A128&lt;5.55),(D128&lt;1.75)),0.003,IF(AND((A128&lt;5.05),A128&gt;=4.5,(B128&lt;3.15),(G128&lt;0.905),(A128&lt;5.55),(D128&lt;1.75)),0.015,IF(AND(A128&gt;=5.05,A128&gt;=4.5,(B128&lt;3.15),(G128&lt;0.905),(A128&lt;5.55),(D128&lt;1.75)),0.006,IF(AND((G128&lt;0.05),(G128&lt;0.091),B128&gt;=3.15,(G128&lt;0.905),(A128&lt;5.55),(D128&lt;1.75)),0.001,IF(AND(G128&gt;=0.05,(G128&lt;0.091),B128&gt;=3.15,(G128&lt;0.905),(A128&lt;5.55),(D128&lt;1.75)),0.008,IF(AND((G128&lt;0.587),G128&gt;=0.091,B128&gt;=3.15,(G128&lt;0.905),(A128&lt;5.55),(D128&lt;1.75)),-0.003,IF(AND(G128&gt;=0.587,G128&gt;=0.091,B128&gt;=3.15,(G128&lt;0.905),(A128&lt;5.55),(D128&lt;1.75)),0.004,IF(AND((F128&lt;2.5),(B128&lt;2.85),(G128&lt;0.419),(H128&lt;15.059),A128&gt;=5.55,(D128&lt;1.75)),0.041,IF(AND(F128&gt;=2.5,(B128&lt;2.85),(G128&lt;0.419),(H128&lt;15.059),A128&gt;=5.55,(D128&lt;1.75)),0.015,IF(AND((G128&lt;0.164),B128&gt;=2.85,(G128&lt;0.419),(H128&lt;15.059),A128&gt;=5.55,(D128&lt;1.75)),0.01,IF(AND(G128&gt;=0.164,B128&gt;=2.85,(G128&lt;0.419),(H128&lt;15.059),A128&gt;=5.55,(D128&lt;1.75)),-0.001,IF(AND((B128&lt;2.55),(B128&lt;2.95),G128&gt;=0.419,(H128&lt;15.059),A128&gt;=5.55,(D128&lt;1.75)),0.014,IF(AND(B128&gt;=2.55,(B128&lt;2.95),G128&gt;=0.419,(H128&lt;15.059),A128&gt;=5.55,(D128&lt;1.75)),-0.013,IF(AND((D128&lt;1.55),B128&gt;=2.95,G128&gt;=0.419,(H128&lt;15.059),A128&gt;=5.55,(D128&lt;1.75)),0.023,IF(AND(D128&gt;=1.55,B128&gt;=2.95,G128&gt;=0.419,(H128&lt;15.059),A128&gt;=5.55,(D128&lt;1.75)),0.005,IF(AND((H128&lt;13.278),G128&gt;=0.107,(G128&lt;0.487),(D128&lt;2.45),(A128&lt;7.45),D128&gt;=1.75),-0.009,IF(AND(H128&gt;=13.278,G128&gt;=0.107,(G128&lt;0.487),(D128&lt;2.45),(A128&lt;7.45),D128&gt;=1.75),0.017,IF(AND((D128&lt;2.35),(G128&lt;0.571),G128&gt;=0.487,(D128&lt;2.45),(A128&lt;7.45),D128&gt;=1.75),0.053,IF(AND(D128&gt;=2.35,(G128&lt;0.571),G128&gt;=0.487,(D128&lt;2.45),(A128&lt;7.45),D128&gt;=1.75),0.009,IF(AND((G128&lt;0.779),G128&gt;=0.571,G128&gt;=0.487,(D128&lt;2.45),(A128&lt;7.45),D128&gt;=1.75),0.006,IF(AND(G128&gt;=0.779,G128&gt;=0.571,G128&gt;=0.487,(D128&lt;2.45),(A128&lt;7.45),D128&gt;=1.75),0.016,"shouldnthappen")))))))))))))))))))))))))))))</f>
        <v>0.017</v>
      </c>
      <c r="AA128" s="1" t="n">
        <f aca="false">IF(AND((A128&lt;7.8),A128&gt;=7.45,D128&gt;=1.75),0.051,IF(AND(A128&gt;=7.8,A128&gt;=7.45,D128&gt;=1.75),0.01,IF(AND(B128&gt;=3.35,B128&gt;=3.25,(A128&lt;7.45),D128&gt;=1.75),0.016,IF(AND((H128&lt;8.308),(D128&lt;0.15),(H128&lt;13.655),(D128&lt;0.35),(D128&lt;1.75)),0.009,IF(AND((H128&lt;14.529),(G128&lt;0.293),H128&gt;=13.655,(D128&lt;0.35),(D128&lt;1.75)),0.011,IF(AND(H128&gt;=14.529,(G128&lt;0.293),H128&gt;=13.655,(D128&lt;0.35),(D128&lt;1.75)),0.001,IF(AND(D128&gt;=0.25,G128&gt;=0.293,H128&gt;=13.655,(D128&lt;0.35),(D128&lt;1.75)),-0.004,IF(AND(H128&gt;=10.635,(H128&lt;10.696),(H128&lt;13.906),D128&gt;=0.35,(D128&lt;1.75)),0.036,IF(AND(G128&gt;=0.833,H128&gt;=10.696,(H128&lt;13.906),D128&gt;=0.35,(D128&lt;1.75)),0.016,IF(AND((A128&lt;6.65),(G128&lt;0.247),H128&gt;=13.906,D128&gt;=0.35,(D128&lt;1.75)),-0.008,IF(AND(A128&gt;=6.65,(G128&lt;0.247),H128&gt;=13.906,D128&gt;=0.35,(D128&lt;1.75)),0.011,IF(AND((B128&lt;2.45),G128&gt;=0.247,H128&gt;=13.906,D128&gt;=0.35,(D128&lt;1.75)),0,IF(AND((D128&lt;1.85),(B128&lt;2.95),(B128&lt;3.25),(A128&lt;7.45),D128&gt;=1.75),0.033,IF(AND((G128&lt;0.428),(B128&lt;3.35),B128&gt;=3.25,(A128&lt;7.45),D128&gt;=1.75),0.009,IF(AND(G128&gt;=0.428,(B128&lt;3.35),B128&gt;=3.25,(A128&lt;7.45),D128&gt;=1.75),0.042,IF(AND((A128&lt;4.6),H128&gt;=8.308,(D128&lt;0.15),(H128&lt;13.655),(D128&lt;0.35),(D128&lt;1.75)),0.003,IF(AND(A128&gt;=4.6,H128&gt;=8.308,(D128&lt;0.15),(H128&lt;13.655),(D128&lt;0.35),(D128&lt;1.75)),0,IF(AND((H128&lt;8.834),(A128&lt;5.05),D128&gt;=0.15,(H128&lt;13.655),(D128&lt;0.35),(D128&lt;1.75)),0.002,IF(AND(H128&gt;=8.834,(A128&lt;5.05),D128&gt;=0.15,(H128&lt;13.655),(D128&lt;0.35),(D128&lt;1.75)),-0.008,IF(AND((A128&lt;5.45),A128&gt;=5.05,D128&gt;=0.15,(H128&lt;13.655),(D128&lt;0.35),(D128&lt;1.75)),0.003,IF(AND(A128&gt;=5.45,A128&gt;=5.05,D128&gt;=0.15,(H128&lt;13.655),(D128&lt;0.35),(D128&lt;1.75)),-0.002,IF(AND((A128&lt;5.3),(D128&lt;0.25),G128&gt;=0.293,H128&gt;=13.655,(D128&lt;0.35),(D128&lt;1.75)),0.007,IF(AND(A128&gt;=5.3,(D128&lt;0.25),G128&gt;=0.293,H128&gt;=13.655,(D128&lt;0.35),(D128&lt;1.75)),0.001,IF(AND((H128&lt;7.309),(H128&lt;10.635),(H128&lt;10.696),(H128&lt;13.906),D128&gt;=0.35,(D128&lt;1.75)),0.014,IF(AND(H128&gt;=7.309,(H128&lt;10.635),(H128&lt;10.696),(H128&lt;13.906),D128&gt;=0.35,(D128&lt;1.75)),0.006,IF(AND((H128&lt;12.093),(G128&lt;0.833),H128&gt;=10.696,(H128&lt;13.906),D128&gt;=0.35,(D128&lt;1.75)),-0.01,IF(AND(H128&gt;=12.093,(G128&lt;0.833),H128&gt;=10.696,(H128&lt;13.906),D128&gt;=0.35,(D128&lt;1.75)),0.004,IF(AND((G128&lt;0.823),B128&gt;=2.45,G128&gt;=0.247,H128&gt;=13.906,D128&gt;=0.35,(D128&lt;1.75)),0.026,IF(AND(G128&gt;=0.823,B128&gt;=2.45,G128&gt;=0.247,H128&gt;=13.906,D128&gt;=0.35,(D128&lt;1.75)),0.006,IF(AND((H128&lt;11.121),D128&gt;=1.85,(B128&lt;2.95),(B128&lt;3.25),(A128&lt;7.45),D128&gt;=1.75),0.013,IF(AND(H128&gt;=11.121,D128&gt;=1.85,(B128&lt;2.95),(B128&lt;3.25),(A128&lt;7.45),D128&gt;=1.75),0.005,IF(AND((A128&lt;6.05),(A128&lt;6.45),B128&gt;=2.95,(B128&lt;3.25),(A128&lt;7.45),D128&gt;=1.75),0.001,IF(AND(A128&gt;=6.05,(A128&lt;6.45),B128&gt;=2.95,(B128&lt;3.25),(A128&lt;7.45),D128&gt;=1.75),-0.005,IF(AND((G128&lt;0.42),A128&gt;=6.45,B128&gt;=2.95,(B128&lt;3.25),(A128&lt;7.45),D128&gt;=1.75),0.004,IF(AND(G128&gt;=0.42,A128&gt;=6.45,B128&gt;=2.95,(B128&lt;3.25),(A128&lt;7.45),D128&gt;=1.75),0.019,"shouldnthappen")))))))))))))))))))))))))))))))))))</f>
        <v>0.004</v>
      </c>
      <c r="AB128" s="1" t="n">
        <f aca="false">+ 0.5</f>
        <v>0.5</v>
      </c>
    </row>
    <row r="129" customFormat="false" ht="13.8" hidden="false" customHeight="false" outlineLevel="0" collapsed="false">
      <c r="A129" s="11" t="n">
        <v>6.2</v>
      </c>
      <c r="B129" s="1" t="n">
        <v>2.8</v>
      </c>
      <c r="C129" s="1" t="n">
        <v>4.8</v>
      </c>
      <c r="D129" s="1" t="n">
        <v>1.8</v>
      </c>
      <c r="E129" s="1" t="s">
        <v>93</v>
      </c>
      <c r="F129" s="1" t="n">
        <v>3</v>
      </c>
      <c r="G129" s="1" t="n">
        <v>0.0312215546146035</v>
      </c>
      <c r="H129" s="18" t="n">
        <v>9.55540299070999</v>
      </c>
      <c r="I129" s="1" t="n">
        <f aca="false">C129</f>
        <v>4.8</v>
      </c>
      <c r="J129" s="1" t="n">
        <f aca="false">SUM(M129:AB129)</f>
        <v>5.385</v>
      </c>
      <c r="K129" s="15" t="n">
        <f aca="false">1-SQRT(VAR(M129:AB129, I129)) / AVERAGE(M129:AB129)</f>
        <v>-2.42933023911449</v>
      </c>
      <c r="L129" s="1" t="n">
        <f aca="false">(J129-I129)/I129</f>
        <v>0.121875</v>
      </c>
      <c r="M129" s="1" t="n">
        <f aca="false">IF(AND((H129&lt;5.245),(D129&lt;0.8)),0.075,IF(AND(H129&gt;=5.245,(D129&lt;0.8)),0.279,IF(AND((D129&lt;1.45),D129&gt;=0.8),1.043,IF(AND(D129&gt;=1.45,D129&gt;=0.8),1.423,"shouldnthappen"))))</f>
        <v>1.423</v>
      </c>
      <c r="N129" s="1" t="n">
        <f aca="false">IF(AND((A129&lt;4.35),(D129&lt;0.8)),0.048,IF(AND(A129&gt;=4.35,(D129&lt;0.8)),0.198,IF(AND(F129&gt;=2.5,D129&gt;=0.8),1.048,IF(AND((A129&lt;5.15),(F129&lt;2.5),D129&gt;=0.8),0.321,IF(AND(A129&gt;=5.15,(F129&lt;2.5),D129&gt;=0.8),0.783,"shouldnthappen")))))</f>
        <v>1.048</v>
      </c>
      <c r="O129" s="1" t="n">
        <f aca="false">IF(AND((H129&lt;5.245),(D129&lt;0.8)),0.034,IF(AND((A129&lt;5.9),D129&gt;=0.8),0.489,IF(AND(A129&gt;=5.9,D129&gt;=0.8),0.721,IF(AND((A129&lt;4.35),H129&gt;=5.245,(D129&lt;0.8)),0.041,IF(AND(A129&gt;=4.35,H129&gt;=5.245,(D129&lt;0.8)),0.142,"shouldnthappen")))))</f>
        <v>0.721</v>
      </c>
      <c r="P129" s="1" t="n">
        <f aca="false">IF(AND((B129&lt;2.8),(D129&lt;1.15)),0.244,IF(AND((D129&lt;1.75),D129&gt;=1.15),0.396,IF(AND(D129&gt;=1.75,D129&gt;=1.15),0.554,IF(AND((A129&lt;5.05),B129&gt;=2.8,(D129&lt;1.15)),0.078,IF(AND((H129&lt;14.877),A129&gt;=5.05,B129&gt;=2.8,(D129&lt;1.15)),0.118,IF(AND(H129&gt;=14.877,A129&gt;=5.05,B129&gt;=2.8,(D129&lt;1.15)),0.027,"shouldnthappen"))))))</f>
        <v>0.554</v>
      </c>
      <c r="Q129" s="1" t="n">
        <f aca="false">IF(AND(D129&gt;=0.45,(D129&lt;1.15)),0.17,IF(AND(A129&gt;=7.1,D129&gt;=1.15),0.539,IF(AND((A129&lt;6.25),(A129&lt;7.1),D129&gt;=1.15),0.258,IF(AND(A129&gt;=6.25,(A129&lt;7.1),D129&gt;=1.15),0.344,IF(AND(G129&gt;=0.418,(A129&lt;5.05),(D129&lt;0.45),(D129&lt;1.15)),0.033,IF(AND((H129&lt;14.494),(G129&lt;0.418),(A129&lt;5.05),(D129&lt;0.45),(D129&lt;1.15)),0.061,IF(AND(H129&gt;=14.494,(G129&lt;0.418),(A129&lt;5.05),(D129&lt;0.45),(D129&lt;1.15)),0.015,IF(AND(H129&gt;=14.877,(B129&lt;3.85),A129&gt;=5.05,(D129&lt;0.45),(D129&lt;1.15)),0.023,IF(AND((B129&lt;4),B129&gt;=3.85,A129&gt;=5.05,(D129&lt;0.45),(D129&lt;1.15)),0.009,IF(AND(B129&gt;=4,B129&gt;=3.85,A129&gt;=5.05,(D129&lt;0.45),(D129&lt;1.15)),0.052,IF(AND((G129&lt;0.05),(H129&lt;14.877),(B129&lt;3.85),A129&gt;=5.05,(D129&lt;0.45),(D129&lt;1.15)),0.024,IF(AND(G129&gt;=0.05,(H129&lt;14.877),(B129&lt;3.85),A129&gt;=5.05,(D129&lt;0.45),(D129&lt;1.15)),0.091,"shouldnthappen"))))))))))))</f>
        <v>0.258</v>
      </c>
      <c r="R129" s="1" t="n">
        <f aca="false">IF(AND(A129&gt;=7.1,D129&gt;=0.8),0.401,IF(AND((A129&lt;4.5),(G129&lt;0.905),(D129&lt;0.8)),0.024,IF(AND((H129&lt;9.966),G129&gt;=0.905,(D129&lt;0.8)),0.094,IF(AND(H129&gt;=9.966,G129&gt;=0.905,(D129&lt;0.8)),0.026,IF(AND(D129&gt;=2.05,(A129&lt;7.1),D129&gt;=0.8),0.277,IF(AND((H129&lt;5.523),A129&gt;=4.5,(G129&lt;0.905),(D129&lt;0.8)),0.012,IF(AND(H129&gt;=5.523,A129&gt;=4.5,(G129&lt;0.905),(D129&lt;0.8)),0.049,IF(AND((A129&lt;5.3),(D129&lt;2.05),(A129&lt;7.1),D129&gt;=0.8),0.095,IF(AND(A129&gt;=5.3,(D129&lt;2.05),(A129&lt;7.1),D129&gt;=0.8),0.196,"shouldnthappen")))))))))</f>
        <v>0.196</v>
      </c>
      <c r="S129" s="1" t="n">
        <f aca="false">IF(AND(A129&gt;=7.1,D129&gt;=1.35),0.298,IF(AND(G129&gt;=0.905,(D129&lt;0.8),(D129&lt;1.35)),0.068,IF(AND(H129&gt;=9.386,D129&gt;=0.8,(D129&lt;1.35)),0.126,IF(AND((H129&lt;7.426),(H129&lt;9.386),D129&gt;=0.8,(D129&lt;1.35)),0.091,IF(AND((A129&lt;5.3),(G129&lt;0.905),(A129&lt;7.1),D129&gt;=1.35),0.063,IF(AND((D129&lt;2.05),G129&gt;=0.905,(A129&lt;7.1),D129&gt;=1.35),0.015,IF(AND(D129&gt;=2.05,G129&gt;=0.905,(A129&lt;7.1),D129&gt;=1.35),0.089,IF(AND((H129&lt;10.505),(H129&lt;14.344),(G129&lt;0.905),(D129&lt;0.8),(D129&lt;1.35)),0.035,IF(AND((A129&lt;4.85),H129&gt;=14.344,(G129&lt;0.905),(D129&lt;0.8),(D129&lt;1.35)),0.006,IF(AND((B129&lt;2.75),H129&gt;=7.426,(H129&lt;9.386),D129&gt;=0.8,(D129&lt;1.35)),0.021,IF(AND(B129&gt;=2.75,H129&gt;=7.426,(H129&lt;9.386),D129&gt;=0.8,(D129&lt;1.35)),-0.01,IF(AND((B129&lt;2.35),A129&gt;=5.3,(G129&lt;0.905),(A129&lt;7.1),D129&gt;=1.35),0.068,IF(AND(B129&gt;=2.35,A129&gt;=5.3,(G129&lt;0.905),(A129&lt;7.1),D129&gt;=1.35),0.181,IF(AND((H129&lt;11.731),H129&gt;=10.505,(H129&lt;14.344),(G129&lt;0.905),(D129&lt;0.8),(D129&lt;1.35)),0.004,IF(AND(H129&gt;=11.731,H129&gt;=10.505,(H129&lt;14.344),(G129&lt;0.905),(D129&lt;0.8),(D129&lt;1.35)),0.024,IF(AND((H129&lt;14.877),A129&gt;=4.85,H129&gt;=14.344,(G129&lt;0.905),(D129&lt;0.8),(D129&lt;1.35)),0.063,IF(AND(H129&gt;=14.877,A129&gt;=4.85,H129&gt;=14.344,(G129&lt;0.905),(D129&lt;0.8),(D129&lt;1.35)),0.012,"shouldnthappen")))))))))))))))))</f>
        <v>0.181</v>
      </c>
      <c r="T129" s="1" t="n">
        <f aca="false">IF(AND(D129&gt;=0.45,(A129&lt;5.65)),0.067,IF(AND(A129&gt;=7.25,A129&gt;=5.65),0.244,IF(AND((H129&lt;9.966),G129&gt;=0.905,(D129&lt;0.45),(A129&lt;5.65)),0.062,IF(AND(H129&gt;=9.966,G129&gt;=0.905,(D129&lt;0.45),(A129&lt;5.65)),0.012,IF(AND((G129&lt;0.948),D129&gt;=2.05,(A129&lt;7.25),A129&gt;=5.65),0.157,IF(AND(G129&gt;=0.948,D129&gt;=2.05,(A129&lt;7.25),A129&gt;=5.65),0.037,IF(AND(G129&gt;=0.422,(B129&lt;3.15),(G129&lt;0.905),(D129&lt;0.45),(A129&lt;5.65)),0.011,IF(AND((D129&lt;0.25),(G129&lt;0.422),(B129&lt;3.15),(G129&lt;0.905),(D129&lt;0.45),(A129&lt;5.65)),0.04,IF(AND(D129&gt;=0.25,(G129&lt;0.422),(B129&lt;3.15),(G129&lt;0.905),(D129&lt;0.45),(A129&lt;5.65)),0.009,IF(AND((A129&lt;4.85),(B129&lt;3.25),B129&gt;=3.15,(G129&lt;0.905),(D129&lt;0.45),(A129&lt;5.65)),0.008,IF(AND(A129&gt;=4.85,(B129&lt;3.25),B129&gt;=3.15,(G129&lt;0.905),(D129&lt;0.45),(A129&lt;5.65)),-0.017,IF(AND((D129&lt;0.25),B129&gt;=3.25,B129&gt;=3.15,(G129&lt;0.905),(D129&lt;0.45),(A129&lt;5.65)),0.022,IF(AND(D129&gt;=0.25,B129&gt;=3.25,B129&gt;=3.15,(G129&lt;0.905),(D129&lt;0.45),(A129&lt;5.65)),0.009,IF(AND((F129&lt;2.5),(H129&lt;7.692),(G129&lt;0.644),(D129&lt;2.05),(A129&lt;7.25),A129&gt;=5.65),0.018,IF(AND(F129&gt;=2.5,(H129&lt;7.692),(G129&lt;0.644),(D129&lt;2.05),(A129&lt;7.25),A129&gt;=5.65),0.068,IF(AND((B129&lt;2.35),H129&gt;=7.692,(G129&lt;0.644),(D129&lt;2.05),(A129&lt;7.25),A129&gt;=5.65),0.023,IF(AND(B129&gt;=2.35,H129&gt;=7.692,(G129&lt;0.644),(D129&lt;2.05),(A129&lt;7.25),A129&gt;=5.65),0.125,IF(AND((G129&lt;0.766),(G129&lt;0.85),G129&gt;=0.644,(D129&lt;2.05),(A129&lt;7.25),A129&gt;=5.65),0.055,IF(AND(G129&gt;=0.766,(G129&lt;0.85),G129&gt;=0.644,(D129&lt;2.05),(A129&lt;7.25),A129&gt;=5.65),-0,IF(AND((B129&lt;2.95),G129&gt;=0.85,G129&gt;=0.644,(D129&lt;2.05),(A129&lt;7.25),A129&gt;=5.65),0.098,IF(AND(B129&gt;=2.95,G129&gt;=0.85,G129&gt;=0.644,(D129&lt;2.05),(A129&lt;7.25),A129&gt;=5.65),0.013,"shouldnthappen")))))))))))))))))))))</f>
        <v>0.125</v>
      </c>
      <c r="U129" s="1" t="n">
        <f aca="false">IF(AND(A129&gt;=7.25,D129&gt;=1.25),0.186,IF(AND((G129&lt;0.13),D129&gt;=0.35,(D129&lt;1.25)),-0.004,IF(AND(H129&gt;=14.246,(H129&lt;14.344),(D129&lt;0.35),(D129&lt;1.25)),-0.002,IF(AND((A129&lt;4.85),H129&gt;=14.344,(D129&lt;0.35),(D129&lt;1.25)),0.004,IF(AND(G129&gt;=0.446,(G129&lt;0.644),(A129&lt;7.25),D129&gt;=1.25),0.138,IF(AND(A129&gt;=5.45,(H129&lt;14.246),(H129&lt;14.344),(D129&lt;0.35),(D129&lt;1.25)),0.001,IF(AND((H129&lt;14.877),A129&gt;=4.85,H129&gt;=14.344,(D129&lt;0.35),(D129&lt;1.25)),0.035,IF(AND(H129&gt;=14.877,A129&gt;=4.85,H129&gt;=14.344,(D129&lt;0.35),(D129&lt;1.25)),0.007,IF(AND((B129&lt;3.35),H129&gt;=9.448,G129&gt;=0.13,D129&gt;=0.35,(D129&lt;1.25)),0.053,IF(AND(B129&gt;=3.35,H129&gt;=9.448,G129&gt;=0.13,D129&gt;=0.35,(D129&lt;1.25)),0.017,IF(AND((G129&lt;0.44),(G129&lt;0.446),(G129&lt;0.644),(A129&lt;7.25),D129&gt;=1.25),0.079,IF(AND(G129&gt;=0.44,(G129&lt;0.446),(G129&lt;0.644),(A129&lt;7.25),D129&gt;=1.25),0.02,IF(AND((A129&lt;5.95),(G129&lt;0.724),G129&gt;=0.644,(A129&lt;7.25),D129&gt;=1.25),-0.018,IF(AND(A129&gt;=5.95,(G129&lt;0.724),G129&gt;=0.644,(A129&lt;7.25),D129&gt;=1.25),0.027,IF(AND(A129&gt;=6.15,G129&gt;=0.724,G129&gt;=0.644,(A129&lt;7.25),D129&gt;=1.25),0.093,IF(AND((A129&lt;5.05),(A129&lt;5.45),(H129&lt;14.246),(H129&lt;14.344),(D129&lt;0.35),(D129&lt;1.25)),0.011,IF(AND(A129&gt;=5.05,(A129&lt;5.45),(H129&lt;14.246),(H129&lt;14.344),(D129&lt;0.35),(D129&lt;1.25)),0.021,IF(AND((A129&lt;5.4),(B129&lt;3.15),(H129&lt;9.448),G129&gt;=0.13,D129&gt;=0.35,(D129&lt;1.25)),0.007,IF(AND(A129&gt;=5.4,(B129&lt;3.15),(H129&lt;9.448),G129&gt;=0.13,D129&gt;=0.35,(D129&lt;1.25)),-0.011,IF(AND((B129&lt;3.75),B129&gt;=3.15,(H129&lt;9.448),G129&gt;=0.13,D129&gt;=0.35,(D129&lt;1.25)),0.012,IF(AND(B129&gt;=3.75,B129&gt;=3.15,(H129&lt;9.448),G129&gt;=0.13,D129&gt;=0.35,(D129&lt;1.25)),0.046,IF(AND((A129&lt;5.9),(A129&lt;6.15),G129&gt;=0.724,G129&gt;=0.644,(A129&lt;7.25),D129&gt;=1.25),0.06,IF(AND(A129&gt;=5.9,(A129&lt;6.15),G129&gt;=0.724,G129&gt;=0.644,(A129&lt;7.25),D129&gt;=1.25),0.005,"shouldnthappen")))))))))))))))))))))))</f>
        <v>0.079</v>
      </c>
      <c r="V129" s="1" t="n">
        <f aca="false">IF(AND(H129&gt;=15.155,(D129&lt;1.55)),0.084,IF(AND(A129&gt;=7.25,D129&gt;=1.55),0.141,IF(AND((G129&lt;0.043),D129&gt;=1.05,(H129&lt;15.155),(D129&lt;1.55)),-0.007,IF(AND(D129&gt;=1.85,G129&gt;=0.755,(A129&lt;7.25),D129&gt;=1.55),0.051,IF(AND((H129&lt;9.966),G129&gt;=0.905,(D129&lt;1.05),(H129&lt;15.155),(D129&lt;1.55)),0.043,IF(AND(H129&gt;=9.966,G129&gt;=0.905,(D129&lt;1.05),(H129&lt;15.155),(D129&lt;1.55)),0.007,IF(AND((G129&lt;0.278),(G129&lt;0.361),(G129&lt;0.755),(A129&lt;7.25),D129&gt;=1.55),0.08,IF(AND((A129&lt;5.8),G129&gt;=0.361,(G129&lt;0.755),(A129&lt;7.25),D129&gt;=1.55),0.019,IF(AND((A129&lt;6.05),(D129&lt;1.85),G129&gt;=0.755,(A129&lt;7.25),D129&gt;=1.55),0.01,IF(AND(A129&gt;=6.05,(D129&lt;1.85),G129&gt;=0.755,(A129&lt;7.25),D129&gt;=1.55),0.002,IF(AND((G129&lt;0.486),(B129&lt;3.15),(G129&lt;0.905),(D129&lt;1.05),(H129&lt;15.155),(D129&lt;1.55)),0.026,IF(AND(G129&gt;=0.486,(B129&lt;3.15),(G129&lt;0.905),(D129&lt;1.05),(H129&lt;15.155),(D129&lt;1.55)),0.001,IF(AND((B129&lt;3.25),B129&gt;=3.15,(G129&lt;0.905),(D129&lt;1.05),(H129&lt;15.155),(D129&lt;1.55)),-0.003,IF(AND(B129&gt;=3.25,B129&gt;=3.15,(G129&lt;0.905),(D129&lt;1.05),(H129&lt;15.155),(D129&lt;1.55)),0.012,IF(AND((H129&lt;7.426),(H129&lt;8.769),G129&gt;=0.043,D129&gt;=1.05,(H129&lt;15.155),(D129&lt;1.55)),0.041,IF(AND(H129&gt;=7.426,(H129&lt;8.769),G129&gt;=0.043,D129&gt;=1.05,(H129&lt;15.155),(D129&lt;1.55)),-0.008,IF(AND((H129&lt;10.696),H129&gt;=8.769,G129&gt;=0.043,D129&gt;=1.05,(H129&lt;15.155),(D129&lt;1.55)),0.069,IF(AND(H129&gt;=10.696,H129&gt;=8.769,G129&gt;=0.043,D129&gt;=1.05,(H129&lt;15.155),(D129&lt;1.55)),0.033,IF(AND((D129&lt;2.2),G129&gt;=0.278,(G129&lt;0.361),(G129&lt;0.755),(A129&lt;7.25),D129&gt;=1.55),0.022,IF(AND(D129&gt;=2.2,G129&gt;=0.278,(G129&lt;0.361),(G129&lt;0.755),(A129&lt;7.25),D129&gt;=1.55),-0.027,IF(AND((H129&lt;12.626),A129&gt;=5.8,G129&gt;=0.361,(G129&lt;0.755),(A129&lt;7.25),D129&gt;=1.55),0.126,IF(AND(H129&gt;=12.626,A129&gt;=5.8,G129&gt;=0.361,(G129&lt;0.755),(A129&lt;7.25),D129&gt;=1.55),0.065,"shouldnthappen"))))))))))))))))))))))</f>
        <v>0.08</v>
      </c>
      <c r="W129" s="1" t="n">
        <f aca="false">IF(AND(H129&gt;=15.155,(D129&lt;1.55)),0.064,IF(AND(A129&gt;=7.45,D129&gt;=1.55),0.115,IF(AND(B129&gt;=3.15,(H129&lt;10.257),(A129&lt;7.45),D129&gt;=1.55),0.097,IF(AND((A129&lt;4.85),H129&gt;=14.344,(D129&lt;0.35),(H129&lt;15.155),(D129&lt;1.55)),0.003,IF(AND(A129&gt;=6.05,(G129&lt;0.169),D129&gt;=0.35,(H129&lt;15.155),(D129&lt;1.55)),-0.008,IF(AND((G129&lt;0.181),G129&gt;=0.169,D129&gt;=0.35,(H129&lt;15.155),(D129&lt;1.55)),0.065,IF(AND(B129&gt;=3.05,(B129&lt;3.15),(H129&lt;10.257),(A129&lt;7.45),D129&gt;=1.55),-0.023,IF(AND(H129&gt;=11.854,(G129&lt;0.613),H129&gt;=10.257,(A129&lt;7.45),D129&gt;=1.55),0.068,IF(AND((D129&lt;0.25),(B129&lt;3.15),(H129&lt;14.344),(D129&lt;0.35),(H129&lt;15.155),(D129&lt;1.55)),0.014,IF(AND(D129&gt;=0.25,(B129&lt;3.15),(H129&lt;14.344),(D129&lt;0.35),(H129&lt;15.155),(D129&lt;1.55)),0.002,IF(AND((A129&lt;5.05),B129&gt;=3.15,(H129&lt;14.344),(D129&lt;0.35),(H129&lt;15.155),(D129&lt;1.55)),-0.001,IF(AND(A129&gt;=5.05,B129&gt;=3.15,(H129&lt;14.344),(D129&lt;0.35),(H129&lt;15.155),(D129&lt;1.55)),0.009,IF(AND((H129&lt;14.877),A129&gt;=4.85,H129&gt;=14.344,(D129&lt;0.35),(H129&lt;15.155),(D129&lt;1.55)),0.023,IF(AND(H129&gt;=14.877,A129&gt;=4.85,H129&gt;=14.344,(D129&lt;0.35),(H129&lt;15.155),(D129&lt;1.55)),0.004,IF(AND((H129&lt;13.602),(A129&lt;6.05),(G129&lt;0.169),D129&gt;=0.35,(H129&lt;15.155),(D129&lt;1.55)),0.023,IF(AND(H129&gt;=13.602,(A129&lt;6.05),(G129&lt;0.169),D129&gt;=0.35,(H129&lt;15.155),(D129&lt;1.55)),-0.006,IF(AND((B129&lt;2.95),G129&gt;=0.181,G129&gt;=0.169,D129&gt;=0.35,(H129&lt;15.155),(D129&lt;1.55)),0.019,IF(AND(B129&gt;=2.95,G129&gt;=0.181,G129&gt;=0.169,D129&gt;=0.35,(H129&lt;15.155),(D129&lt;1.55)),0.034,IF(AND((A129&lt;5.35),(B129&lt;3.05),(B129&lt;3.15),(H129&lt;10.257),(A129&lt;7.45),D129&gt;=1.55),0.009,IF(AND(A129&gt;=5.35,(B129&lt;3.05),(B129&lt;3.15),(H129&lt;10.257),(A129&lt;7.45),D129&gt;=1.55),0.058,IF(AND((B129&lt;2.9),(H129&lt;11.854),(G129&lt;0.613),H129&gt;=10.257,(A129&lt;7.45),D129&gt;=1.55),0.037,IF(AND(B129&gt;=2.9,(H129&lt;11.854),(G129&lt;0.613),H129&gt;=10.257,(A129&lt;7.45),D129&gt;=1.55),-0.005,IF(AND((A129&lt;6.4),(G129&lt;0.711),G129&gt;=0.613,H129&gt;=10.257,(A129&lt;7.45),D129&gt;=1.55),0.001,IF(AND(A129&gt;=6.4,(G129&lt;0.711),G129&gt;=0.613,H129&gt;=10.257,(A129&lt;7.45),D129&gt;=1.55),-0.002,IF(AND((D129&lt;1.9),G129&gt;=0.711,G129&gt;=0.613,H129&gt;=10.257,(A129&lt;7.45),D129&gt;=1.55),0.007,IF(AND(D129&gt;=1.9,G129&gt;=0.711,G129&gt;=0.613,H129&gt;=10.257,(A129&lt;7.45),D129&gt;=1.55),0.023,"shouldnthappen"))))))))))))))))))))))))))</f>
        <v>0.058</v>
      </c>
      <c r="X129" s="1" t="n">
        <f aca="false">IF(AND(H129&gt;=15.155,(F129&lt;2.5)),0.049,IF(AND(A129&gt;=7.45,F129&gt;=2.5),0.089,IF(AND((G129&lt;0.107),(G129&lt;0.364),(A129&lt;7.45),F129&gt;=2.5),0.055,IF(AND(A129&gt;=5.75,(G129&lt;0.572),(D129&lt;1.25),(H129&lt;15.155),(F129&lt;2.5)),-0.018,IF(AND((A129&lt;5.7),(H129&lt;12.626),G129&gt;=0.364,(A129&lt;7.45),F129&gt;=2.5),0.012,IF(AND(A129&gt;=5.7,(H129&lt;12.626),G129&gt;=0.364,(A129&lt;7.45),F129&gt;=2.5),0.065,IF(AND((G129&lt;0.628),H129&gt;=12.626,G129&gt;=0.364,(A129&lt;7.45),F129&gt;=2.5),0.047,IF(AND((G129&lt;0.545),(A129&lt;5.75),(G129&lt;0.572),(D129&lt;1.25),(H129&lt;15.155),(F129&lt;2.5)),0.007,IF(AND(G129&gt;=0.545,(A129&lt;5.75),(G129&lt;0.572),(D129&lt;1.25),(H129&lt;15.155),(F129&lt;2.5)),-0.009,IF(AND((D129&lt;0.3),(H129&lt;11.788),G129&gt;=0.572,(D129&lt;1.25),(H129&lt;15.155),(F129&lt;2.5)),0.01,IF(AND(D129&gt;=0.3,(H129&lt;11.788),G129&gt;=0.572,(D129&lt;1.25),(H129&lt;15.155),(F129&lt;2.5)),0.03,IF(AND((A129&lt;4.75),H129&gt;=11.788,G129&gt;=0.572,(D129&lt;1.25),(H129&lt;15.155),(F129&lt;2.5)),0.001,IF(AND(A129&gt;=4.75,H129&gt;=11.788,G129&gt;=0.572,(D129&lt;1.25),(H129&lt;15.155),(F129&lt;2.5)),0.01,IF(AND((A129&lt;5.5),(A129&lt;6.15),(G129&lt;0.652),D129&gt;=1.25,(H129&lt;15.155),(F129&lt;2.5)),0.014,IF(AND(A129&gt;=5.5,(A129&lt;6.15),(G129&lt;0.652),D129&gt;=1.25,(H129&lt;15.155),(F129&lt;2.5)),0.049,IF(AND((H129&lt;12.206),A129&gt;=6.15,(G129&lt;0.652),D129&gt;=1.25,(H129&lt;15.155),(F129&lt;2.5)),-0.009,IF(AND(H129&gt;=12.206,A129&gt;=6.15,(G129&lt;0.652),D129&gt;=1.25,(H129&lt;15.155),(F129&lt;2.5)),0.021,IF(AND((A129&lt;5.55),(A129&lt;6.2),G129&gt;=0.652,D129&gt;=1.25,(H129&lt;15.155),(F129&lt;2.5)),0.011,IF(AND(A129&gt;=5.55,(A129&lt;6.2),G129&gt;=0.652,D129&gt;=1.25,(H129&lt;15.155),(F129&lt;2.5)),-0.019,IF(AND((B129&lt;3.2),A129&gt;=6.2,G129&gt;=0.652,D129&gt;=1.25,(H129&lt;15.155),(F129&lt;2.5)),0.025,IF(AND(B129&gt;=3.2,A129&gt;=6.2,G129&gt;=0.652,D129&gt;=1.25,(H129&lt;15.155),(F129&lt;2.5)),0.001,IF(AND((G129&lt;0.183),(G129&lt;0.301),G129&gt;=0.107,(G129&lt;0.364),(A129&lt;7.45),F129&gt;=2.5),-0.009,IF(AND(G129&gt;=0.183,(G129&lt;0.301),G129&gt;=0.107,(G129&lt;0.364),(A129&lt;7.45),F129&gt;=2.5),0.022,IF(AND((D129&lt;2.2),G129&gt;=0.301,G129&gt;=0.107,(G129&lt;0.364),(A129&lt;7.45),F129&gt;=2.5),0.004,IF(AND(D129&gt;=2.2,G129&gt;=0.301,G129&gt;=0.107,(G129&lt;0.364),(A129&lt;7.45),F129&gt;=2.5),-0.02,IF(AND((G129&lt;0.787),G129&gt;=0.628,H129&gt;=12.626,G129&gt;=0.364,(A129&lt;7.45),F129&gt;=2.5),-0.001,IF(AND(G129&gt;=0.787,G129&gt;=0.628,H129&gt;=12.626,G129&gt;=0.364,(A129&lt;7.45),F129&gt;=2.5),0.016,"shouldnthappen")))))))))))))))))))))))))))</f>
        <v>0.055</v>
      </c>
      <c r="Y129" s="1" t="n">
        <f aca="false">IF(AND(H129&gt;=15.155,(D129&lt;1.55)),0.037,IF(AND(D129&gt;=2.45,(A129&lt;7.45),D129&gt;=1.55),0.054,IF(AND((A129&lt;7.8),A129&gt;=7.45,D129&gt;=1.55),0.078,IF(AND(A129&gt;=7.8,A129&gt;=7.45,D129&gt;=1.55),0.021,IF(AND(A129&gt;=6.2,G129&gt;=0.68,D129&gt;=1.25,(H129&lt;15.155),(D129&lt;1.55)),0.019,IF(AND((B129&lt;2.65),(A129&lt;4.95),(G129&lt;0.572),(D129&lt;1.25),(H129&lt;15.155),(D129&lt;1.55)),0.021,IF(AND(B129&gt;=2.65,(A129&lt;4.95),(G129&lt;0.572),(D129&lt;1.25),(H129&lt;15.155),(D129&lt;1.55)),0.006,IF(AND((H129&lt;14.344),A129&gt;=4.95,(G129&lt;0.572),(D129&lt;1.25),(H129&lt;15.155),(D129&lt;1.55)),-0.005,IF(AND(H129&gt;=14.344,A129&gt;=4.95,(G129&lt;0.572),(D129&lt;1.25),(H129&lt;15.155),(D129&lt;1.55)),0.013,IF(AND((G129&lt;0.833),(H129&lt;11.788),G129&gt;=0.572,(D129&lt;1.25),(H129&lt;15.155),(D129&lt;1.55)),0.009,IF(AND(G129&gt;=0.833,(H129&lt;11.788),G129&gt;=0.572,(D129&lt;1.25),(H129&lt;15.155),(D129&lt;1.55)),0.024,IF(AND((A129&lt;4.75),H129&gt;=11.788,G129&gt;=0.572,(D129&lt;1.25),(H129&lt;15.155),(D129&lt;1.55)),0.001,IF(AND(A129&gt;=4.75,H129&gt;=11.788,G129&gt;=0.572,(D129&lt;1.25),(H129&lt;15.155),(D129&lt;1.55)),0.008,IF(AND((A129&lt;5.65),(A129&lt;6.15),(G129&lt;0.68),D129&gt;=1.25,(H129&lt;15.155),(D129&lt;1.55)),0.017,IF(AND(A129&gt;=5.65,(A129&lt;6.15),(G129&lt;0.68),D129&gt;=1.25,(H129&lt;15.155),(D129&lt;1.55)),0.039,IF(AND((G129&lt;0.436),A129&gt;=6.15,(G129&lt;0.68),D129&gt;=1.25,(H129&lt;15.155),(D129&lt;1.55)),-0.004,IF(AND(G129&gt;=0.436,A129&gt;=6.15,(G129&lt;0.68),D129&gt;=1.25,(H129&lt;15.155),(D129&lt;1.55)),0.022,IF(AND((A129&lt;5.55),(A129&lt;6.2),G129&gt;=0.68,D129&gt;=1.25,(H129&lt;15.155),(D129&lt;1.55)),0.009,IF(AND(A129&gt;=5.55,(A129&lt;6.2),G129&gt;=0.68,D129&gt;=1.25,(H129&lt;15.155),(D129&lt;1.55)),-0.016,IF(AND((G129&lt;0.107),(G129&lt;0.361),(G129&lt;0.613),(D129&lt;2.45),(A129&lt;7.45),D129&gt;=1.55),0.042,IF(AND(G129&gt;=0.107,(G129&lt;0.361),(G129&lt;0.613),(D129&lt;2.45),(A129&lt;7.45),D129&gt;=1.55),0.002,IF(AND((D129&lt;2.35),G129&gt;=0.361,(G129&lt;0.613),(D129&lt;2.45),(A129&lt;7.45),D129&gt;=1.55),0.051,IF(AND(D129&gt;=2.35,G129&gt;=0.361,(G129&lt;0.613),(D129&lt;2.45),(A129&lt;7.45),D129&gt;=1.55),0.016,IF(AND((A129&lt;6.4),(G129&lt;0.711),G129&gt;=0.613,(D129&lt;2.45),(A129&lt;7.45),D129&gt;=1.55),0.001,IF(AND(A129&gt;=6.4,(G129&lt;0.711),G129&gt;=0.613,(D129&lt;2.45),(A129&lt;7.45),D129&gt;=1.55),-0.002,IF(AND((B129&lt;2.95),G129&gt;=0.711,G129&gt;=0.613,(D129&lt;2.45),(A129&lt;7.45),D129&gt;=1.55),0.023,IF(AND(B129&gt;=2.95,G129&gt;=0.711,G129&gt;=0.613,(D129&lt;2.45),(A129&lt;7.45),D129&gt;=1.55),0.01,"shouldnthappen")))))))))))))))))))))))))))</f>
        <v>0.042</v>
      </c>
      <c r="Z129" s="1" t="n">
        <f aca="false">IF(AND(A129&gt;=7.45,D129&gt;=1.75),0.056,IF(AND(H129&gt;=15.059,A129&gt;=5.55,(D129&lt;1.75)),0.028,IF(AND((D129&lt;0.35),G129&gt;=0.905,(A129&lt;5.55),(D129&lt;1.75)),0.005,IF(AND(D129&gt;=0.35,G129&gt;=0.905,(A129&lt;5.55),(D129&lt;1.75)),0.026,IF(AND((H129&lt;8.711),D129&gt;=2.45,(A129&lt;7.45),D129&gt;=1.75),0.011,IF(AND(H129&gt;=8.711,D129&gt;=2.45,(A129&lt;7.45),D129&gt;=1.75),0.049,IF(AND((G129&lt;0.107),(G129&lt;0.487),(D129&lt;2.45),(A129&lt;7.45),D129&gt;=1.75),0.032,IF(AND((H129&lt;10.915),(A129&lt;4.5),(B129&lt;3.15),(G129&lt;0.905),(A129&lt;5.55),(D129&lt;1.75)),-0.001,IF(AND(H129&gt;=10.915,(A129&lt;4.5),(B129&lt;3.15),(G129&lt;0.905),(A129&lt;5.55),(D129&lt;1.75)),0.003,IF(AND((A129&lt;5.05),A129&gt;=4.5,(B129&lt;3.15),(G129&lt;0.905),(A129&lt;5.55),(D129&lt;1.75)),0.015,IF(AND(A129&gt;=5.05,A129&gt;=4.5,(B129&lt;3.15),(G129&lt;0.905),(A129&lt;5.55),(D129&lt;1.75)),0.006,IF(AND((G129&lt;0.05),(G129&lt;0.091),B129&gt;=3.15,(G129&lt;0.905),(A129&lt;5.55),(D129&lt;1.75)),0.001,IF(AND(G129&gt;=0.05,(G129&lt;0.091),B129&gt;=3.15,(G129&lt;0.905),(A129&lt;5.55),(D129&lt;1.75)),0.008,IF(AND((G129&lt;0.587),G129&gt;=0.091,B129&gt;=3.15,(G129&lt;0.905),(A129&lt;5.55),(D129&lt;1.75)),-0.003,IF(AND(G129&gt;=0.587,G129&gt;=0.091,B129&gt;=3.15,(G129&lt;0.905),(A129&lt;5.55),(D129&lt;1.75)),0.004,IF(AND((F129&lt;2.5),(B129&lt;2.85),(G129&lt;0.419),(H129&lt;15.059),A129&gt;=5.55,(D129&lt;1.75)),0.041,IF(AND(F129&gt;=2.5,(B129&lt;2.85),(G129&lt;0.419),(H129&lt;15.059),A129&gt;=5.55,(D129&lt;1.75)),0.015,IF(AND((G129&lt;0.164),B129&gt;=2.85,(G129&lt;0.419),(H129&lt;15.059),A129&gt;=5.55,(D129&lt;1.75)),0.01,IF(AND(G129&gt;=0.164,B129&gt;=2.85,(G129&lt;0.419),(H129&lt;15.059),A129&gt;=5.55,(D129&lt;1.75)),-0.001,IF(AND((B129&lt;2.55),(B129&lt;2.95),G129&gt;=0.419,(H129&lt;15.059),A129&gt;=5.55,(D129&lt;1.75)),0.014,IF(AND(B129&gt;=2.55,(B129&lt;2.95),G129&gt;=0.419,(H129&lt;15.059),A129&gt;=5.55,(D129&lt;1.75)),-0.013,IF(AND((D129&lt;1.55),B129&gt;=2.95,G129&gt;=0.419,(H129&lt;15.059),A129&gt;=5.55,(D129&lt;1.75)),0.023,IF(AND(D129&gt;=1.55,B129&gt;=2.95,G129&gt;=0.419,(H129&lt;15.059),A129&gt;=5.55,(D129&lt;1.75)),0.005,IF(AND((H129&lt;13.278),G129&gt;=0.107,(G129&lt;0.487),(D129&lt;2.45),(A129&lt;7.45),D129&gt;=1.75),-0.009,IF(AND(H129&gt;=13.278,G129&gt;=0.107,(G129&lt;0.487),(D129&lt;2.45),(A129&lt;7.45),D129&gt;=1.75),0.017,IF(AND((D129&lt;2.35),(G129&lt;0.571),G129&gt;=0.487,(D129&lt;2.45),(A129&lt;7.45),D129&gt;=1.75),0.053,IF(AND(D129&gt;=2.35,(G129&lt;0.571),G129&gt;=0.487,(D129&lt;2.45),(A129&lt;7.45),D129&gt;=1.75),0.009,IF(AND((G129&lt;0.779),G129&gt;=0.571,G129&gt;=0.487,(D129&lt;2.45),(A129&lt;7.45),D129&gt;=1.75),0.006,IF(AND(G129&gt;=0.779,G129&gt;=0.571,G129&gt;=0.487,(D129&lt;2.45),(A129&lt;7.45),D129&gt;=1.75),0.016,"shouldnthappen")))))))))))))))))))))))))))))</f>
        <v>0.032</v>
      </c>
      <c r="AA129" s="1" t="n">
        <f aca="false">IF(AND((A129&lt;7.8),A129&gt;=7.45,D129&gt;=1.75),0.051,IF(AND(A129&gt;=7.8,A129&gt;=7.45,D129&gt;=1.75),0.01,IF(AND(B129&gt;=3.35,B129&gt;=3.25,(A129&lt;7.45),D129&gt;=1.75),0.016,IF(AND((H129&lt;8.308),(D129&lt;0.15),(H129&lt;13.655),(D129&lt;0.35),(D129&lt;1.75)),0.009,IF(AND((H129&lt;14.529),(G129&lt;0.293),H129&gt;=13.655,(D129&lt;0.35),(D129&lt;1.75)),0.011,IF(AND(H129&gt;=14.529,(G129&lt;0.293),H129&gt;=13.655,(D129&lt;0.35),(D129&lt;1.75)),0.001,IF(AND(D129&gt;=0.25,G129&gt;=0.293,H129&gt;=13.655,(D129&lt;0.35),(D129&lt;1.75)),-0.004,IF(AND(H129&gt;=10.635,(H129&lt;10.696),(H129&lt;13.906),D129&gt;=0.35,(D129&lt;1.75)),0.036,IF(AND(G129&gt;=0.833,H129&gt;=10.696,(H129&lt;13.906),D129&gt;=0.35,(D129&lt;1.75)),0.016,IF(AND((A129&lt;6.65),(G129&lt;0.247),H129&gt;=13.906,D129&gt;=0.35,(D129&lt;1.75)),-0.008,IF(AND(A129&gt;=6.65,(G129&lt;0.247),H129&gt;=13.906,D129&gt;=0.35,(D129&lt;1.75)),0.011,IF(AND((B129&lt;2.45),G129&gt;=0.247,H129&gt;=13.906,D129&gt;=0.35,(D129&lt;1.75)),0,IF(AND((D129&lt;1.85),(B129&lt;2.95),(B129&lt;3.25),(A129&lt;7.45),D129&gt;=1.75),0.033,IF(AND((G129&lt;0.428),(B129&lt;3.35),B129&gt;=3.25,(A129&lt;7.45),D129&gt;=1.75),0.009,IF(AND(G129&gt;=0.428,(B129&lt;3.35),B129&gt;=3.25,(A129&lt;7.45),D129&gt;=1.75),0.042,IF(AND((A129&lt;4.6),H129&gt;=8.308,(D129&lt;0.15),(H129&lt;13.655),(D129&lt;0.35),(D129&lt;1.75)),0.003,IF(AND(A129&gt;=4.6,H129&gt;=8.308,(D129&lt;0.15),(H129&lt;13.655),(D129&lt;0.35),(D129&lt;1.75)),0,IF(AND((H129&lt;8.834),(A129&lt;5.05),D129&gt;=0.15,(H129&lt;13.655),(D129&lt;0.35),(D129&lt;1.75)),0.002,IF(AND(H129&gt;=8.834,(A129&lt;5.05),D129&gt;=0.15,(H129&lt;13.655),(D129&lt;0.35),(D129&lt;1.75)),-0.008,IF(AND((A129&lt;5.45),A129&gt;=5.05,D129&gt;=0.15,(H129&lt;13.655),(D129&lt;0.35),(D129&lt;1.75)),0.003,IF(AND(A129&gt;=5.45,A129&gt;=5.05,D129&gt;=0.15,(H129&lt;13.655),(D129&lt;0.35),(D129&lt;1.75)),-0.002,IF(AND((A129&lt;5.3),(D129&lt;0.25),G129&gt;=0.293,H129&gt;=13.655,(D129&lt;0.35),(D129&lt;1.75)),0.007,IF(AND(A129&gt;=5.3,(D129&lt;0.25),G129&gt;=0.293,H129&gt;=13.655,(D129&lt;0.35),(D129&lt;1.75)),0.001,IF(AND((H129&lt;7.309),(H129&lt;10.635),(H129&lt;10.696),(H129&lt;13.906),D129&gt;=0.35,(D129&lt;1.75)),0.014,IF(AND(H129&gt;=7.309,(H129&lt;10.635),(H129&lt;10.696),(H129&lt;13.906),D129&gt;=0.35,(D129&lt;1.75)),0.006,IF(AND((H129&lt;12.093),(G129&lt;0.833),H129&gt;=10.696,(H129&lt;13.906),D129&gt;=0.35,(D129&lt;1.75)),-0.01,IF(AND(H129&gt;=12.093,(G129&lt;0.833),H129&gt;=10.696,(H129&lt;13.906),D129&gt;=0.35,(D129&lt;1.75)),0.004,IF(AND((G129&lt;0.823),B129&gt;=2.45,G129&gt;=0.247,H129&gt;=13.906,D129&gt;=0.35,(D129&lt;1.75)),0.026,IF(AND(G129&gt;=0.823,B129&gt;=2.45,G129&gt;=0.247,H129&gt;=13.906,D129&gt;=0.35,(D129&lt;1.75)),0.006,IF(AND((H129&lt;11.121),D129&gt;=1.85,(B129&lt;2.95),(B129&lt;3.25),(A129&lt;7.45),D129&gt;=1.75),0.013,IF(AND(H129&gt;=11.121,D129&gt;=1.85,(B129&lt;2.95),(B129&lt;3.25),(A129&lt;7.45),D129&gt;=1.75),0.005,IF(AND((A129&lt;6.05),(A129&lt;6.45),B129&gt;=2.95,(B129&lt;3.25),(A129&lt;7.45),D129&gt;=1.75),0.001,IF(AND(A129&gt;=6.05,(A129&lt;6.45),B129&gt;=2.95,(B129&lt;3.25),(A129&lt;7.45),D129&gt;=1.75),-0.005,IF(AND((G129&lt;0.42),A129&gt;=6.45,B129&gt;=2.95,(B129&lt;3.25),(A129&lt;7.45),D129&gt;=1.75),0.004,IF(AND(G129&gt;=0.42,A129&gt;=6.45,B129&gt;=2.95,(B129&lt;3.25),(A129&lt;7.45),D129&gt;=1.75),0.019,"shouldnthappen")))))))))))))))))))))))))))))))))))</f>
        <v>0.033</v>
      </c>
      <c r="AB129" s="1" t="n">
        <f aca="false">+ 0.5</f>
        <v>0.5</v>
      </c>
    </row>
    <row r="130" customFormat="false" ht="13.8" hidden="false" customHeight="false" outlineLevel="0" collapsed="false">
      <c r="A130" s="11" t="n">
        <v>6.1</v>
      </c>
      <c r="B130" s="1" t="n">
        <v>3</v>
      </c>
      <c r="C130" s="1" t="n">
        <v>4.9</v>
      </c>
      <c r="D130" s="1" t="n">
        <v>1.8</v>
      </c>
      <c r="E130" s="1" t="s">
        <v>93</v>
      </c>
      <c r="F130" s="1" t="n">
        <v>3</v>
      </c>
      <c r="G130" s="1" t="n">
        <v>0.767247977899387</v>
      </c>
      <c r="H130" s="18" t="n">
        <v>13.5773718253709</v>
      </c>
      <c r="I130" s="1" t="n">
        <f aca="false">C130</f>
        <v>4.9</v>
      </c>
      <c r="J130" s="1" t="n">
        <f aca="false">SUM(M130:AB130)</f>
        <v>4.905</v>
      </c>
      <c r="K130" s="15" t="n">
        <f aca="false">1-SQRT(VAR(M130:AB130, I130)) / AVERAGE(M130:AB130)</f>
        <v>-2.88476682201038</v>
      </c>
      <c r="L130" s="1" t="n">
        <f aca="false">(J130-I130)/I130</f>
        <v>0.00102040816326528</v>
      </c>
      <c r="M130" s="1" t="n">
        <f aca="false">IF(AND((H130&lt;5.245),(D130&lt;0.8)),0.075,IF(AND(H130&gt;=5.245,(D130&lt;0.8)),0.279,IF(AND((D130&lt;1.45),D130&gt;=0.8),1.043,IF(AND(D130&gt;=1.45,D130&gt;=0.8),1.423,"shouldnthappen"))))</f>
        <v>1.423</v>
      </c>
      <c r="N130" s="1" t="n">
        <f aca="false">IF(AND((A130&lt;4.35),(D130&lt;0.8)),0.048,IF(AND(A130&gt;=4.35,(D130&lt;0.8)),0.198,IF(AND(F130&gt;=2.5,D130&gt;=0.8),1.048,IF(AND((A130&lt;5.15),(F130&lt;2.5),D130&gt;=0.8),0.321,IF(AND(A130&gt;=5.15,(F130&lt;2.5),D130&gt;=0.8),0.783,"shouldnthappen")))))</f>
        <v>1.048</v>
      </c>
      <c r="O130" s="1" t="n">
        <f aca="false">IF(AND((H130&lt;5.245),(D130&lt;0.8)),0.034,IF(AND((A130&lt;5.9),D130&gt;=0.8),0.489,IF(AND(A130&gt;=5.9,D130&gt;=0.8),0.721,IF(AND((A130&lt;4.35),H130&gt;=5.245,(D130&lt;0.8)),0.041,IF(AND(A130&gt;=4.35,H130&gt;=5.245,(D130&lt;0.8)),0.142,"shouldnthappen")))))</f>
        <v>0.721</v>
      </c>
      <c r="P130" s="1" t="n">
        <f aca="false">IF(AND((B130&lt;2.8),(D130&lt;1.15)),0.244,IF(AND((D130&lt;1.75),D130&gt;=1.15),0.396,IF(AND(D130&gt;=1.75,D130&gt;=1.15),0.554,IF(AND((A130&lt;5.05),B130&gt;=2.8,(D130&lt;1.15)),0.078,IF(AND((H130&lt;14.877),A130&gt;=5.05,B130&gt;=2.8,(D130&lt;1.15)),0.118,IF(AND(H130&gt;=14.877,A130&gt;=5.05,B130&gt;=2.8,(D130&lt;1.15)),0.027,"shouldnthappen"))))))</f>
        <v>0.554</v>
      </c>
      <c r="Q130" s="1" t="n">
        <f aca="false">IF(AND(D130&gt;=0.45,(D130&lt;1.15)),0.17,IF(AND(A130&gt;=7.1,D130&gt;=1.15),0.539,IF(AND((A130&lt;6.25),(A130&lt;7.1),D130&gt;=1.15),0.258,IF(AND(A130&gt;=6.25,(A130&lt;7.1),D130&gt;=1.15),0.344,IF(AND(G130&gt;=0.418,(A130&lt;5.05),(D130&lt;0.45),(D130&lt;1.15)),0.033,IF(AND((H130&lt;14.494),(G130&lt;0.418),(A130&lt;5.05),(D130&lt;0.45),(D130&lt;1.15)),0.061,IF(AND(H130&gt;=14.494,(G130&lt;0.418),(A130&lt;5.05),(D130&lt;0.45),(D130&lt;1.15)),0.015,IF(AND(H130&gt;=14.877,(B130&lt;3.85),A130&gt;=5.05,(D130&lt;0.45),(D130&lt;1.15)),0.023,IF(AND((B130&lt;4),B130&gt;=3.85,A130&gt;=5.05,(D130&lt;0.45),(D130&lt;1.15)),0.009,IF(AND(B130&gt;=4,B130&gt;=3.85,A130&gt;=5.05,(D130&lt;0.45),(D130&lt;1.15)),0.052,IF(AND((G130&lt;0.05),(H130&lt;14.877),(B130&lt;3.85),A130&gt;=5.05,(D130&lt;0.45),(D130&lt;1.15)),0.024,IF(AND(G130&gt;=0.05,(H130&lt;14.877),(B130&lt;3.85),A130&gt;=5.05,(D130&lt;0.45),(D130&lt;1.15)),0.091,"shouldnthappen"))))))))))))</f>
        <v>0.258</v>
      </c>
      <c r="R130" s="1" t="n">
        <f aca="false">IF(AND(A130&gt;=7.1,D130&gt;=0.8),0.401,IF(AND((A130&lt;4.5),(G130&lt;0.905),(D130&lt;0.8)),0.024,IF(AND((H130&lt;9.966),G130&gt;=0.905,(D130&lt;0.8)),0.094,IF(AND(H130&gt;=9.966,G130&gt;=0.905,(D130&lt;0.8)),0.026,IF(AND(D130&gt;=2.05,(A130&lt;7.1),D130&gt;=0.8),0.277,IF(AND((H130&lt;5.523),A130&gt;=4.5,(G130&lt;0.905),(D130&lt;0.8)),0.012,IF(AND(H130&gt;=5.523,A130&gt;=4.5,(G130&lt;0.905),(D130&lt;0.8)),0.049,IF(AND((A130&lt;5.3),(D130&lt;2.05),(A130&lt;7.1),D130&gt;=0.8),0.095,IF(AND(A130&gt;=5.3,(D130&lt;2.05),(A130&lt;7.1),D130&gt;=0.8),0.196,"shouldnthappen")))))))))</f>
        <v>0.196</v>
      </c>
      <c r="S130" s="1" t="n">
        <f aca="false">IF(AND(A130&gt;=7.1,D130&gt;=1.35),0.298,IF(AND(G130&gt;=0.905,(D130&lt;0.8),(D130&lt;1.35)),0.068,IF(AND(H130&gt;=9.386,D130&gt;=0.8,(D130&lt;1.35)),0.126,IF(AND((H130&lt;7.426),(H130&lt;9.386),D130&gt;=0.8,(D130&lt;1.35)),0.091,IF(AND((A130&lt;5.3),(G130&lt;0.905),(A130&lt;7.1),D130&gt;=1.35),0.063,IF(AND((D130&lt;2.05),G130&gt;=0.905,(A130&lt;7.1),D130&gt;=1.35),0.015,IF(AND(D130&gt;=2.05,G130&gt;=0.905,(A130&lt;7.1),D130&gt;=1.35),0.089,IF(AND((H130&lt;10.505),(H130&lt;14.344),(G130&lt;0.905),(D130&lt;0.8),(D130&lt;1.35)),0.035,IF(AND((A130&lt;4.85),H130&gt;=14.344,(G130&lt;0.905),(D130&lt;0.8),(D130&lt;1.35)),0.006,IF(AND((B130&lt;2.75),H130&gt;=7.426,(H130&lt;9.386),D130&gt;=0.8,(D130&lt;1.35)),0.021,IF(AND(B130&gt;=2.75,H130&gt;=7.426,(H130&lt;9.386),D130&gt;=0.8,(D130&lt;1.35)),-0.01,IF(AND((B130&lt;2.35),A130&gt;=5.3,(G130&lt;0.905),(A130&lt;7.1),D130&gt;=1.35),0.068,IF(AND(B130&gt;=2.35,A130&gt;=5.3,(G130&lt;0.905),(A130&lt;7.1),D130&gt;=1.35),0.181,IF(AND((H130&lt;11.731),H130&gt;=10.505,(H130&lt;14.344),(G130&lt;0.905),(D130&lt;0.8),(D130&lt;1.35)),0.004,IF(AND(H130&gt;=11.731,H130&gt;=10.505,(H130&lt;14.344),(G130&lt;0.905),(D130&lt;0.8),(D130&lt;1.35)),0.024,IF(AND((H130&lt;14.877),A130&gt;=4.85,H130&gt;=14.344,(G130&lt;0.905),(D130&lt;0.8),(D130&lt;1.35)),0.063,IF(AND(H130&gt;=14.877,A130&gt;=4.85,H130&gt;=14.344,(G130&lt;0.905),(D130&lt;0.8),(D130&lt;1.35)),0.012,"shouldnthappen")))))))))))))))))</f>
        <v>0.181</v>
      </c>
      <c r="T130" s="1" t="n">
        <f aca="false">IF(AND(D130&gt;=0.45,(A130&lt;5.65)),0.067,IF(AND(A130&gt;=7.25,A130&gt;=5.65),0.244,IF(AND((H130&lt;9.966),G130&gt;=0.905,(D130&lt;0.45),(A130&lt;5.65)),0.062,IF(AND(H130&gt;=9.966,G130&gt;=0.905,(D130&lt;0.45),(A130&lt;5.65)),0.012,IF(AND((G130&lt;0.948),D130&gt;=2.05,(A130&lt;7.25),A130&gt;=5.65),0.157,IF(AND(G130&gt;=0.948,D130&gt;=2.05,(A130&lt;7.25),A130&gt;=5.65),0.037,IF(AND(G130&gt;=0.422,(B130&lt;3.15),(G130&lt;0.905),(D130&lt;0.45),(A130&lt;5.65)),0.011,IF(AND((D130&lt;0.25),(G130&lt;0.422),(B130&lt;3.15),(G130&lt;0.905),(D130&lt;0.45),(A130&lt;5.65)),0.04,IF(AND(D130&gt;=0.25,(G130&lt;0.422),(B130&lt;3.15),(G130&lt;0.905),(D130&lt;0.45),(A130&lt;5.65)),0.009,IF(AND((A130&lt;4.85),(B130&lt;3.25),B130&gt;=3.15,(G130&lt;0.905),(D130&lt;0.45),(A130&lt;5.65)),0.008,IF(AND(A130&gt;=4.85,(B130&lt;3.25),B130&gt;=3.15,(G130&lt;0.905),(D130&lt;0.45),(A130&lt;5.65)),-0.017,IF(AND((D130&lt;0.25),B130&gt;=3.25,B130&gt;=3.15,(G130&lt;0.905),(D130&lt;0.45),(A130&lt;5.65)),0.022,IF(AND(D130&gt;=0.25,B130&gt;=3.25,B130&gt;=3.15,(G130&lt;0.905),(D130&lt;0.45),(A130&lt;5.65)),0.009,IF(AND((F130&lt;2.5),(H130&lt;7.692),(G130&lt;0.644),(D130&lt;2.05),(A130&lt;7.25),A130&gt;=5.65),0.018,IF(AND(F130&gt;=2.5,(H130&lt;7.692),(G130&lt;0.644),(D130&lt;2.05),(A130&lt;7.25),A130&gt;=5.65),0.068,IF(AND((B130&lt;2.35),H130&gt;=7.692,(G130&lt;0.644),(D130&lt;2.05),(A130&lt;7.25),A130&gt;=5.65),0.023,IF(AND(B130&gt;=2.35,H130&gt;=7.692,(G130&lt;0.644),(D130&lt;2.05),(A130&lt;7.25),A130&gt;=5.65),0.125,IF(AND((G130&lt;0.766),(G130&lt;0.85),G130&gt;=0.644,(D130&lt;2.05),(A130&lt;7.25),A130&gt;=5.65),0.055,IF(AND(G130&gt;=0.766,(G130&lt;0.85),G130&gt;=0.644,(D130&lt;2.05),(A130&lt;7.25),A130&gt;=5.65),-0,IF(AND((B130&lt;2.95),G130&gt;=0.85,G130&gt;=0.644,(D130&lt;2.05),(A130&lt;7.25),A130&gt;=5.65),0.098,IF(AND(B130&gt;=2.95,G130&gt;=0.85,G130&gt;=0.644,(D130&lt;2.05),(A130&lt;7.25),A130&gt;=5.65),0.013,"shouldnthappen")))))))))))))))))))))</f>
        <v>-0</v>
      </c>
      <c r="U130" s="1" t="n">
        <f aca="false">IF(AND(A130&gt;=7.25,D130&gt;=1.25),0.186,IF(AND((G130&lt;0.13),D130&gt;=0.35,(D130&lt;1.25)),-0.004,IF(AND(H130&gt;=14.246,(H130&lt;14.344),(D130&lt;0.35),(D130&lt;1.25)),-0.002,IF(AND((A130&lt;4.85),H130&gt;=14.344,(D130&lt;0.35),(D130&lt;1.25)),0.004,IF(AND(G130&gt;=0.446,(G130&lt;0.644),(A130&lt;7.25),D130&gt;=1.25),0.138,IF(AND(A130&gt;=5.45,(H130&lt;14.246),(H130&lt;14.344),(D130&lt;0.35),(D130&lt;1.25)),0.001,IF(AND((H130&lt;14.877),A130&gt;=4.85,H130&gt;=14.344,(D130&lt;0.35),(D130&lt;1.25)),0.035,IF(AND(H130&gt;=14.877,A130&gt;=4.85,H130&gt;=14.344,(D130&lt;0.35),(D130&lt;1.25)),0.007,IF(AND((B130&lt;3.35),H130&gt;=9.448,G130&gt;=0.13,D130&gt;=0.35,(D130&lt;1.25)),0.053,IF(AND(B130&gt;=3.35,H130&gt;=9.448,G130&gt;=0.13,D130&gt;=0.35,(D130&lt;1.25)),0.017,IF(AND((G130&lt;0.44),(G130&lt;0.446),(G130&lt;0.644),(A130&lt;7.25),D130&gt;=1.25),0.079,IF(AND(G130&gt;=0.44,(G130&lt;0.446),(G130&lt;0.644),(A130&lt;7.25),D130&gt;=1.25),0.02,IF(AND((A130&lt;5.95),(G130&lt;0.724),G130&gt;=0.644,(A130&lt;7.25),D130&gt;=1.25),-0.018,IF(AND(A130&gt;=5.95,(G130&lt;0.724),G130&gt;=0.644,(A130&lt;7.25),D130&gt;=1.25),0.027,IF(AND(A130&gt;=6.15,G130&gt;=0.724,G130&gt;=0.644,(A130&lt;7.25),D130&gt;=1.25),0.093,IF(AND((A130&lt;5.05),(A130&lt;5.45),(H130&lt;14.246),(H130&lt;14.344),(D130&lt;0.35),(D130&lt;1.25)),0.011,IF(AND(A130&gt;=5.05,(A130&lt;5.45),(H130&lt;14.246),(H130&lt;14.344),(D130&lt;0.35),(D130&lt;1.25)),0.021,IF(AND((A130&lt;5.4),(B130&lt;3.15),(H130&lt;9.448),G130&gt;=0.13,D130&gt;=0.35,(D130&lt;1.25)),0.007,IF(AND(A130&gt;=5.4,(B130&lt;3.15),(H130&lt;9.448),G130&gt;=0.13,D130&gt;=0.35,(D130&lt;1.25)),-0.011,IF(AND((B130&lt;3.75),B130&gt;=3.15,(H130&lt;9.448),G130&gt;=0.13,D130&gt;=0.35,(D130&lt;1.25)),0.012,IF(AND(B130&gt;=3.75,B130&gt;=3.15,(H130&lt;9.448),G130&gt;=0.13,D130&gt;=0.35,(D130&lt;1.25)),0.046,IF(AND((A130&lt;5.9),(A130&lt;6.15),G130&gt;=0.724,G130&gt;=0.644,(A130&lt;7.25),D130&gt;=1.25),0.06,IF(AND(A130&gt;=5.9,(A130&lt;6.15),G130&gt;=0.724,G130&gt;=0.644,(A130&lt;7.25),D130&gt;=1.25),0.005,"shouldnthappen")))))))))))))))))))))))</f>
        <v>0.005</v>
      </c>
      <c r="V130" s="1" t="n">
        <f aca="false">IF(AND(H130&gt;=15.155,(D130&lt;1.55)),0.084,IF(AND(A130&gt;=7.25,D130&gt;=1.55),0.141,IF(AND((G130&lt;0.043),D130&gt;=1.05,(H130&lt;15.155),(D130&lt;1.55)),-0.007,IF(AND(D130&gt;=1.85,G130&gt;=0.755,(A130&lt;7.25),D130&gt;=1.55),0.051,IF(AND((H130&lt;9.966),G130&gt;=0.905,(D130&lt;1.05),(H130&lt;15.155),(D130&lt;1.55)),0.043,IF(AND(H130&gt;=9.966,G130&gt;=0.905,(D130&lt;1.05),(H130&lt;15.155),(D130&lt;1.55)),0.007,IF(AND((G130&lt;0.278),(G130&lt;0.361),(G130&lt;0.755),(A130&lt;7.25),D130&gt;=1.55),0.08,IF(AND((A130&lt;5.8),G130&gt;=0.361,(G130&lt;0.755),(A130&lt;7.25),D130&gt;=1.55),0.019,IF(AND((A130&lt;6.05),(D130&lt;1.85),G130&gt;=0.755,(A130&lt;7.25),D130&gt;=1.55),0.01,IF(AND(A130&gt;=6.05,(D130&lt;1.85),G130&gt;=0.755,(A130&lt;7.25),D130&gt;=1.55),0.002,IF(AND((G130&lt;0.486),(B130&lt;3.15),(G130&lt;0.905),(D130&lt;1.05),(H130&lt;15.155),(D130&lt;1.55)),0.026,IF(AND(G130&gt;=0.486,(B130&lt;3.15),(G130&lt;0.905),(D130&lt;1.05),(H130&lt;15.155),(D130&lt;1.55)),0.001,IF(AND((B130&lt;3.25),B130&gt;=3.15,(G130&lt;0.905),(D130&lt;1.05),(H130&lt;15.155),(D130&lt;1.55)),-0.003,IF(AND(B130&gt;=3.25,B130&gt;=3.15,(G130&lt;0.905),(D130&lt;1.05),(H130&lt;15.155),(D130&lt;1.55)),0.012,IF(AND((H130&lt;7.426),(H130&lt;8.769),G130&gt;=0.043,D130&gt;=1.05,(H130&lt;15.155),(D130&lt;1.55)),0.041,IF(AND(H130&gt;=7.426,(H130&lt;8.769),G130&gt;=0.043,D130&gt;=1.05,(H130&lt;15.155),(D130&lt;1.55)),-0.008,IF(AND((H130&lt;10.696),H130&gt;=8.769,G130&gt;=0.043,D130&gt;=1.05,(H130&lt;15.155),(D130&lt;1.55)),0.069,IF(AND(H130&gt;=10.696,H130&gt;=8.769,G130&gt;=0.043,D130&gt;=1.05,(H130&lt;15.155),(D130&lt;1.55)),0.033,IF(AND((D130&lt;2.2),G130&gt;=0.278,(G130&lt;0.361),(G130&lt;0.755),(A130&lt;7.25),D130&gt;=1.55),0.022,IF(AND(D130&gt;=2.2,G130&gt;=0.278,(G130&lt;0.361),(G130&lt;0.755),(A130&lt;7.25),D130&gt;=1.55),-0.027,IF(AND((H130&lt;12.626),A130&gt;=5.8,G130&gt;=0.361,(G130&lt;0.755),(A130&lt;7.25),D130&gt;=1.55),0.126,IF(AND(H130&gt;=12.626,A130&gt;=5.8,G130&gt;=0.361,(G130&lt;0.755),(A130&lt;7.25),D130&gt;=1.55),0.065,"shouldnthappen"))))))))))))))))))))))</f>
        <v>0.002</v>
      </c>
      <c r="W130" s="1" t="n">
        <f aca="false">IF(AND(H130&gt;=15.155,(D130&lt;1.55)),0.064,IF(AND(A130&gt;=7.45,D130&gt;=1.55),0.115,IF(AND(B130&gt;=3.15,(H130&lt;10.257),(A130&lt;7.45),D130&gt;=1.55),0.097,IF(AND((A130&lt;4.85),H130&gt;=14.344,(D130&lt;0.35),(H130&lt;15.155),(D130&lt;1.55)),0.003,IF(AND(A130&gt;=6.05,(G130&lt;0.169),D130&gt;=0.35,(H130&lt;15.155),(D130&lt;1.55)),-0.008,IF(AND((G130&lt;0.181),G130&gt;=0.169,D130&gt;=0.35,(H130&lt;15.155),(D130&lt;1.55)),0.065,IF(AND(B130&gt;=3.05,(B130&lt;3.15),(H130&lt;10.257),(A130&lt;7.45),D130&gt;=1.55),-0.023,IF(AND(H130&gt;=11.854,(G130&lt;0.613),H130&gt;=10.257,(A130&lt;7.45),D130&gt;=1.55),0.068,IF(AND((D130&lt;0.25),(B130&lt;3.15),(H130&lt;14.344),(D130&lt;0.35),(H130&lt;15.155),(D130&lt;1.55)),0.014,IF(AND(D130&gt;=0.25,(B130&lt;3.15),(H130&lt;14.344),(D130&lt;0.35),(H130&lt;15.155),(D130&lt;1.55)),0.002,IF(AND((A130&lt;5.05),B130&gt;=3.15,(H130&lt;14.344),(D130&lt;0.35),(H130&lt;15.155),(D130&lt;1.55)),-0.001,IF(AND(A130&gt;=5.05,B130&gt;=3.15,(H130&lt;14.344),(D130&lt;0.35),(H130&lt;15.155),(D130&lt;1.55)),0.009,IF(AND((H130&lt;14.877),A130&gt;=4.85,H130&gt;=14.344,(D130&lt;0.35),(H130&lt;15.155),(D130&lt;1.55)),0.023,IF(AND(H130&gt;=14.877,A130&gt;=4.85,H130&gt;=14.344,(D130&lt;0.35),(H130&lt;15.155),(D130&lt;1.55)),0.004,IF(AND((H130&lt;13.602),(A130&lt;6.05),(G130&lt;0.169),D130&gt;=0.35,(H130&lt;15.155),(D130&lt;1.55)),0.023,IF(AND(H130&gt;=13.602,(A130&lt;6.05),(G130&lt;0.169),D130&gt;=0.35,(H130&lt;15.155),(D130&lt;1.55)),-0.006,IF(AND((B130&lt;2.95),G130&gt;=0.181,G130&gt;=0.169,D130&gt;=0.35,(H130&lt;15.155),(D130&lt;1.55)),0.019,IF(AND(B130&gt;=2.95,G130&gt;=0.181,G130&gt;=0.169,D130&gt;=0.35,(H130&lt;15.155),(D130&lt;1.55)),0.034,IF(AND((A130&lt;5.35),(B130&lt;3.05),(B130&lt;3.15),(H130&lt;10.257),(A130&lt;7.45),D130&gt;=1.55),0.009,IF(AND(A130&gt;=5.35,(B130&lt;3.05),(B130&lt;3.15),(H130&lt;10.257),(A130&lt;7.45),D130&gt;=1.55),0.058,IF(AND((B130&lt;2.9),(H130&lt;11.854),(G130&lt;0.613),H130&gt;=10.257,(A130&lt;7.45),D130&gt;=1.55),0.037,IF(AND(B130&gt;=2.9,(H130&lt;11.854),(G130&lt;0.613),H130&gt;=10.257,(A130&lt;7.45),D130&gt;=1.55),-0.005,IF(AND((A130&lt;6.4),(G130&lt;0.711),G130&gt;=0.613,H130&gt;=10.257,(A130&lt;7.45),D130&gt;=1.55),0.001,IF(AND(A130&gt;=6.4,(G130&lt;0.711),G130&gt;=0.613,H130&gt;=10.257,(A130&lt;7.45),D130&gt;=1.55),-0.002,IF(AND((D130&lt;1.9),G130&gt;=0.711,G130&gt;=0.613,H130&gt;=10.257,(A130&lt;7.45),D130&gt;=1.55),0.007,IF(AND(D130&gt;=1.9,G130&gt;=0.711,G130&gt;=0.613,H130&gt;=10.257,(A130&lt;7.45),D130&gt;=1.55),0.023,"shouldnthappen"))))))))))))))))))))))))))</f>
        <v>0.007</v>
      </c>
      <c r="X130" s="1" t="n">
        <f aca="false">IF(AND(H130&gt;=15.155,(F130&lt;2.5)),0.049,IF(AND(A130&gt;=7.45,F130&gt;=2.5),0.089,IF(AND((G130&lt;0.107),(G130&lt;0.364),(A130&lt;7.45),F130&gt;=2.5),0.055,IF(AND(A130&gt;=5.75,(G130&lt;0.572),(D130&lt;1.25),(H130&lt;15.155),(F130&lt;2.5)),-0.018,IF(AND((A130&lt;5.7),(H130&lt;12.626),G130&gt;=0.364,(A130&lt;7.45),F130&gt;=2.5),0.012,IF(AND(A130&gt;=5.7,(H130&lt;12.626),G130&gt;=0.364,(A130&lt;7.45),F130&gt;=2.5),0.065,IF(AND((G130&lt;0.628),H130&gt;=12.626,G130&gt;=0.364,(A130&lt;7.45),F130&gt;=2.5),0.047,IF(AND((G130&lt;0.545),(A130&lt;5.75),(G130&lt;0.572),(D130&lt;1.25),(H130&lt;15.155),(F130&lt;2.5)),0.007,IF(AND(G130&gt;=0.545,(A130&lt;5.75),(G130&lt;0.572),(D130&lt;1.25),(H130&lt;15.155),(F130&lt;2.5)),-0.009,IF(AND((D130&lt;0.3),(H130&lt;11.788),G130&gt;=0.572,(D130&lt;1.25),(H130&lt;15.155),(F130&lt;2.5)),0.01,IF(AND(D130&gt;=0.3,(H130&lt;11.788),G130&gt;=0.572,(D130&lt;1.25),(H130&lt;15.155),(F130&lt;2.5)),0.03,IF(AND((A130&lt;4.75),H130&gt;=11.788,G130&gt;=0.572,(D130&lt;1.25),(H130&lt;15.155),(F130&lt;2.5)),0.001,IF(AND(A130&gt;=4.75,H130&gt;=11.788,G130&gt;=0.572,(D130&lt;1.25),(H130&lt;15.155),(F130&lt;2.5)),0.01,IF(AND((A130&lt;5.5),(A130&lt;6.15),(G130&lt;0.652),D130&gt;=1.25,(H130&lt;15.155),(F130&lt;2.5)),0.014,IF(AND(A130&gt;=5.5,(A130&lt;6.15),(G130&lt;0.652),D130&gt;=1.25,(H130&lt;15.155),(F130&lt;2.5)),0.049,IF(AND((H130&lt;12.206),A130&gt;=6.15,(G130&lt;0.652),D130&gt;=1.25,(H130&lt;15.155),(F130&lt;2.5)),-0.009,IF(AND(H130&gt;=12.206,A130&gt;=6.15,(G130&lt;0.652),D130&gt;=1.25,(H130&lt;15.155),(F130&lt;2.5)),0.021,IF(AND((A130&lt;5.55),(A130&lt;6.2),G130&gt;=0.652,D130&gt;=1.25,(H130&lt;15.155),(F130&lt;2.5)),0.011,IF(AND(A130&gt;=5.55,(A130&lt;6.2),G130&gt;=0.652,D130&gt;=1.25,(H130&lt;15.155),(F130&lt;2.5)),-0.019,IF(AND((B130&lt;3.2),A130&gt;=6.2,G130&gt;=0.652,D130&gt;=1.25,(H130&lt;15.155),(F130&lt;2.5)),0.025,IF(AND(B130&gt;=3.2,A130&gt;=6.2,G130&gt;=0.652,D130&gt;=1.25,(H130&lt;15.155),(F130&lt;2.5)),0.001,IF(AND((G130&lt;0.183),(G130&lt;0.301),G130&gt;=0.107,(G130&lt;0.364),(A130&lt;7.45),F130&gt;=2.5),-0.009,IF(AND(G130&gt;=0.183,(G130&lt;0.301),G130&gt;=0.107,(G130&lt;0.364),(A130&lt;7.45),F130&gt;=2.5),0.022,IF(AND((D130&lt;2.2),G130&gt;=0.301,G130&gt;=0.107,(G130&lt;0.364),(A130&lt;7.45),F130&gt;=2.5),0.004,IF(AND(D130&gt;=2.2,G130&gt;=0.301,G130&gt;=0.107,(G130&lt;0.364),(A130&lt;7.45),F130&gt;=2.5),-0.02,IF(AND((G130&lt;0.787),G130&gt;=0.628,H130&gt;=12.626,G130&gt;=0.364,(A130&lt;7.45),F130&gt;=2.5),-0.001,IF(AND(G130&gt;=0.787,G130&gt;=0.628,H130&gt;=12.626,G130&gt;=0.364,(A130&lt;7.45),F130&gt;=2.5),0.016,"shouldnthappen")))))))))))))))))))))))))))</f>
        <v>-0.001</v>
      </c>
      <c r="Y130" s="1" t="n">
        <f aca="false">IF(AND(H130&gt;=15.155,(D130&lt;1.55)),0.037,IF(AND(D130&gt;=2.45,(A130&lt;7.45),D130&gt;=1.55),0.054,IF(AND((A130&lt;7.8),A130&gt;=7.45,D130&gt;=1.55),0.078,IF(AND(A130&gt;=7.8,A130&gt;=7.45,D130&gt;=1.55),0.021,IF(AND(A130&gt;=6.2,G130&gt;=0.68,D130&gt;=1.25,(H130&lt;15.155),(D130&lt;1.55)),0.019,IF(AND((B130&lt;2.65),(A130&lt;4.95),(G130&lt;0.572),(D130&lt;1.25),(H130&lt;15.155),(D130&lt;1.55)),0.021,IF(AND(B130&gt;=2.65,(A130&lt;4.95),(G130&lt;0.572),(D130&lt;1.25),(H130&lt;15.155),(D130&lt;1.55)),0.006,IF(AND((H130&lt;14.344),A130&gt;=4.95,(G130&lt;0.572),(D130&lt;1.25),(H130&lt;15.155),(D130&lt;1.55)),-0.005,IF(AND(H130&gt;=14.344,A130&gt;=4.95,(G130&lt;0.572),(D130&lt;1.25),(H130&lt;15.155),(D130&lt;1.55)),0.013,IF(AND((G130&lt;0.833),(H130&lt;11.788),G130&gt;=0.572,(D130&lt;1.25),(H130&lt;15.155),(D130&lt;1.55)),0.009,IF(AND(G130&gt;=0.833,(H130&lt;11.788),G130&gt;=0.572,(D130&lt;1.25),(H130&lt;15.155),(D130&lt;1.55)),0.024,IF(AND((A130&lt;4.75),H130&gt;=11.788,G130&gt;=0.572,(D130&lt;1.25),(H130&lt;15.155),(D130&lt;1.55)),0.001,IF(AND(A130&gt;=4.75,H130&gt;=11.788,G130&gt;=0.572,(D130&lt;1.25),(H130&lt;15.155),(D130&lt;1.55)),0.008,IF(AND((A130&lt;5.65),(A130&lt;6.15),(G130&lt;0.68),D130&gt;=1.25,(H130&lt;15.155),(D130&lt;1.55)),0.017,IF(AND(A130&gt;=5.65,(A130&lt;6.15),(G130&lt;0.68),D130&gt;=1.25,(H130&lt;15.155),(D130&lt;1.55)),0.039,IF(AND((G130&lt;0.436),A130&gt;=6.15,(G130&lt;0.68),D130&gt;=1.25,(H130&lt;15.155),(D130&lt;1.55)),-0.004,IF(AND(G130&gt;=0.436,A130&gt;=6.15,(G130&lt;0.68),D130&gt;=1.25,(H130&lt;15.155),(D130&lt;1.55)),0.022,IF(AND((A130&lt;5.55),(A130&lt;6.2),G130&gt;=0.68,D130&gt;=1.25,(H130&lt;15.155),(D130&lt;1.55)),0.009,IF(AND(A130&gt;=5.55,(A130&lt;6.2),G130&gt;=0.68,D130&gt;=1.25,(H130&lt;15.155),(D130&lt;1.55)),-0.016,IF(AND((G130&lt;0.107),(G130&lt;0.361),(G130&lt;0.613),(D130&lt;2.45),(A130&lt;7.45),D130&gt;=1.55),0.042,IF(AND(G130&gt;=0.107,(G130&lt;0.361),(G130&lt;0.613),(D130&lt;2.45),(A130&lt;7.45),D130&gt;=1.55),0.002,IF(AND((D130&lt;2.35),G130&gt;=0.361,(G130&lt;0.613),(D130&lt;2.45),(A130&lt;7.45),D130&gt;=1.55),0.051,IF(AND(D130&gt;=2.35,G130&gt;=0.361,(G130&lt;0.613),(D130&lt;2.45),(A130&lt;7.45),D130&gt;=1.55),0.016,IF(AND((A130&lt;6.4),(G130&lt;0.711),G130&gt;=0.613,(D130&lt;2.45),(A130&lt;7.45),D130&gt;=1.55),0.001,IF(AND(A130&gt;=6.4,(G130&lt;0.711),G130&gt;=0.613,(D130&lt;2.45),(A130&lt;7.45),D130&gt;=1.55),-0.002,IF(AND((B130&lt;2.95),G130&gt;=0.711,G130&gt;=0.613,(D130&lt;2.45),(A130&lt;7.45),D130&gt;=1.55),0.023,IF(AND(B130&gt;=2.95,G130&gt;=0.711,G130&gt;=0.613,(D130&lt;2.45),(A130&lt;7.45),D130&gt;=1.55),0.01,"shouldnthappen")))))))))))))))))))))))))))</f>
        <v>0.01</v>
      </c>
      <c r="Z130" s="1" t="n">
        <f aca="false">IF(AND(A130&gt;=7.45,D130&gt;=1.75),0.056,IF(AND(H130&gt;=15.059,A130&gt;=5.55,(D130&lt;1.75)),0.028,IF(AND((D130&lt;0.35),G130&gt;=0.905,(A130&lt;5.55),(D130&lt;1.75)),0.005,IF(AND(D130&gt;=0.35,G130&gt;=0.905,(A130&lt;5.55),(D130&lt;1.75)),0.026,IF(AND((H130&lt;8.711),D130&gt;=2.45,(A130&lt;7.45),D130&gt;=1.75),0.011,IF(AND(H130&gt;=8.711,D130&gt;=2.45,(A130&lt;7.45),D130&gt;=1.75),0.049,IF(AND((G130&lt;0.107),(G130&lt;0.487),(D130&lt;2.45),(A130&lt;7.45),D130&gt;=1.75),0.032,IF(AND((H130&lt;10.915),(A130&lt;4.5),(B130&lt;3.15),(G130&lt;0.905),(A130&lt;5.55),(D130&lt;1.75)),-0.001,IF(AND(H130&gt;=10.915,(A130&lt;4.5),(B130&lt;3.15),(G130&lt;0.905),(A130&lt;5.55),(D130&lt;1.75)),0.003,IF(AND((A130&lt;5.05),A130&gt;=4.5,(B130&lt;3.15),(G130&lt;0.905),(A130&lt;5.55),(D130&lt;1.75)),0.015,IF(AND(A130&gt;=5.05,A130&gt;=4.5,(B130&lt;3.15),(G130&lt;0.905),(A130&lt;5.55),(D130&lt;1.75)),0.006,IF(AND((G130&lt;0.05),(G130&lt;0.091),B130&gt;=3.15,(G130&lt;0.905),(A130&lt;5.55),(D130&lt;1.75)),0.001,IF(AND(G130&gt;=0.05,(G130&lt;0.091),B130&gt;=3.15,(G130&lt;0.905),(A130&lt;5.55),(D130&lt;1.75)),0.008,IF(AND((G130&lt;0.587),G130&gt;=0.091,B130&gt;=3.15,(G130&lt;0.905),(A130&lt;5.55),(D130&lt;1.75)),-0.003,IF(AND(G130&gt;=0.587,G130&gt;=0.091,B130&gt;=3.15,(G130&lt;0.905),(A130&lt;5.55),(D130&lt;1.75)),0.004,IF(AND((F130&lt;2.5),(B130&lt;2.85),(G130&lt;0.419),(H130&lt;15.059),A130&gt;=5.55,(D130&lt;1.75)),0.041,IF(AND(F130&gt;=2.5,(B130&lt;2.85),(G130&lt;0.419),(H130&lt;15.059),A130&gt;=5.55,(D130&lt;1.75)),0.015,IF(AND((G130&lt;0.164),B130&gt;=2.85,(G130&lt;0.419),(H130&lt;15.059),A130&gt;=5.55,(D130&lt;1.75)),0.01,IF(AND(G130&gt;=0.164,B130&gt;=2.85,(G130&lt;0.419),(H130&lt;15.059),A130&gt;=5.55,(D130&lt;1.75)),-0.001,IF(AND((B130&lt;2.55),(B130&lt;2.95),G130&gt;=0.419,(H130&lt;15.059),A130&gt;=5.55,(D130&lt;1.75)),0.014,IF(AND(B130&gt;=2.55,(B130&lt;2.95),G130&gt;=0.419,(H130&lt;15.059),A130&gt;=5.55,(D130&lt;1.75)),-0.013,IF(AND((D130&lt;1.55),B130&gt;=2.95,G130&gt;=0.419,(H130&lt;15.059),A130&gt;=5.55,(D130&lt;1.75)),0.023,IF(AND(D130&gt;=1.55,B130&gt;=2.95,G130&gt;=0.419,(H130&lt;15.059),A130&gt;=5.55,(D130&lt;1.75)),0.005,IF(AND((H130&lt;13.278),G130&gt;=0.107,(G130&lt;0.487),(D130&lt;2.45),(A130&lt;7.45),D130&gt;=1.75),-0.009,IF(AND(H130&gt;=13.278,G130&gt;=0.107,(G130&lt;0.487),(D130&lt;2.45),(A130&lt;7.45),D130&gt;=1.75),0.017,IF(AND((D130&lt;2.35),(G130&lt;0.571),G130&gt;=0.487,(D130&lt;2.45),(A130&lt;7.45),D130&gt;=1.75),0.053,IF(AND(D130&gt;=2.35,(G130&lt;0.571),G130&gt;=0.487,(D130&lt;2.45),(A130&lt;7.45),D130&gt;=1.75),0.009,IF(AND((G130&lt;0.779),G130&gt;=0.571,G130&gt;=0.487,(D130&lt;2.45),(A130&lt;7.45),D130&gt;=1.75),0.006,IF(AND(G130&gt;=0.779,G130&gt;=0.571,G130&gt;=0.487,(D130&lt;2.45),(A130&lt;7.45),D130&gt;=1.75),0.016,"shouldnthappen")))))))))))))))))))))))))))))</f>
        <v>0.006</v>
      </c>
      <c r="AA130" s="1" t="n">
        <f aca="false">IF(AND((A130&lt;7.8),A130&gt;=7.45,D130&gt;=1.75),0.051,IF(AND(A130&gt;=7.8,A130&gt;=7.45,D130&gt;=1.75),0.01,IF(AND(B130&gt;=3.35,B130&gt;=3.25,(A130&lt;7.45),D130&gt;=1.75),0.016,IF(AND((H130&lt;8.308),(D130&lt;0.15),(H130&lt;13.655),(D130&lt;0.35),(D130&lt;1.75)),0.009,IF(AND((H130&lt;14.529),(G130&lt;0.293),H130&gt;=13.655,(D130&lt;0.35),(D130&lt;1.75)),0.011,IF(AND(H130&gt;=14.529,(G130&lt;0.293),H130&gt;=13.655,(D130&lt;0.35),(D130&lt;1.75)),0.001,IF(AND(D130&gt;=0.25,G130&gt;=0.293,H130&gt;=13.655,(D130&lt;0.35),(D130&lt;1.75)),-0.004,IF(AND(H130&gt;=10.635,(H130&lt;10.696),(H130&lt;13.906),D130&gt;=0.35,(D130&lt;1.75)),0.036,IF(AND(G130&gt;=0.833,H130&gt;=10.696,(H130&lt;13.906),D130&gt;=0.35,(D130&lt;1.75)),0.016,IF(AND((A130&lt;6.65),(G130&lt;0.247),H130&gt;=13.906,D130&gt;=0.35,(D130&lt;1.75)),-0.008,IF(AND(A130&gt;=6.65,(G130&lt;0.247),H130&gt;=13.906,D130&gt;=0.35,(D130&lt;1.75)),0.011,IF(AND((B130&lt;2.45),G130&gt;=0.247,H130&gt;=13.906,D130&gt;=0.35,(D130&lt;1.75)),0,IF(AND((D130&lt;1.85),(B130&lt;2.95),(B130&lt;3.25),(A130&lt;7.45),D130&gt;=1.75),0.033,IF(AND((G130&lt;0.428),(B130&lt;3.35),B130&gt;=3.25,(A130&lt;7.45),D130&gt;=1.75),0.009,IF(AND(G130&gt;=0.428,(B130&lt;3.35),B130&gt;=3.25,(A130&lt;7.45),D130&gt;=1.75),0.042,IF(AND((A130&lt;4.6),H130&gt;=8.308,(D130&lt;0.15),(H130&lt;13.655),(D130&lt;0.35),(D130&lt;1.75)),0.003,IF(AND(A130&gt;=4.6,H130&gt;=8.308,(D130&lt;0.15),(H130&lt;13.655),(D130&lt;0.35),(D130&lt;1.75)),0,IF(AND((H130&lt;8.834),(A130&lt;5.05),D130&gt;=0.15,(H130&lt;13.655),(D130&lt;0.35),(D130&lt;1.75)),0.002,IF(AND(H130&gt;=8.834,(A130&lt;5.05),D130&gt;=0.15,(H130&lt;13.655),(D130&lt;0.35),(D130&lt;1.75)),-0.008,IF(AND((A130&lt;5.45),A130&gt;=5.05,D130&gt;=0.15,(H130&lt;13.655),(D130&lt;0.35),(D130&lt;1.75)),0.003,IF(AND(A130&gt;=5.45,A130&gt;=5.05,D130&gt;=0.15,(H130&lt;13.655),(D130&lt;0.35),(D130&lt;1.75)),-0.002,IF(AND((A130&lt;5.3),(D130&lt;0.25),G130&gt;=0.293,H130&gt;=13.655,(D130&lt;0.35),(D130&lt;1.75)),0.007,IF(AND(A130&gt;=5.3,(D130&lt;0.25),G130&gt;=0.293,H130&gt;=13.655,(D130&lt;0.35),(D130&lt;1.75)),0.001,IF(AND((H130&lt;7.309),(H130&lt;10.635),(H130&lt;10.696),(H130&lt;13.906),D130&gt;=0.35,(D130&lt;1.75)),0.014,IF(AND(H130&gt;=7.309,(H130&lt;10.635),(H130&lt;10.696),(H130&lt;13.906),D130&gt;=0.35,(D130&lt;1.75)),0.006,IF(AND((H130&lt;12.093),(G130&lt;0.833),H130&gt;=10.696,(H130&lt;13.906),D130&gt;=0.35,(D130&lt;1.75)),-0.01,IF(AND(H130&gt;=12.093,(G130&lt;0.833),H130&gt;=10.696,(H130&lt;13.906),D130&gt;=0.35,(D130&lt;1.75)),0.004,IF(AND((G130&lt;0.823),B130&gt;=2.45,G130&gt;=0.247,H130&gt;=13.906,D130&gt;=0.35,(D130&lt;1.75)),0.026,IF(AND(G130&gt;=0.823,B130&gt;=2.45,G130&gt;=0.247,H130&gt;=13.906,D130&gt;=0.35,(D130&lt;1.75)),0.006,IF(AND((H130&lt;11.121),D130&gt;=1.85,(B130&lt;2.95),(B130&lt;3.25),(A130&lt;7.45),D130&gt;=1.75),0.013,IF(AND(H130&gt;=11.121,D130&gt;=1.85,(B130&lt;2.95),(B130&lt;3.25),(A130&lt;7.45),D130&gt;=1.75),0.005,IF(AND((A130&lt;6.05),(A130&lt;6.45),B130&gt;=2.95,(B130&lt;3.25),(A130&lt;7.45),D130&gt;=1.75),0.001,IF(AND(A130&gt;=6.05,(A130&lt;6.45),B130&gt;=2.95,(B130&lt;3.25),(A130&lt;7.45),D130&gt;=1.75),-0.005,IF(AND((G130&lt;0.42),A130&gt;=6.45,B130&gt;=2.95,(B130&lt;3.25),(A130&lt;7.45),D130&gt;=1.75),0.004,IF(AND(G130&gt;=0.42,A130&gt;=6.45,B130&gt;=2.95,(B130&lt;3.25),(A130&lt;7.45),D130&gt;=1.75),0.019,"shouldnthappen")))))))))))))))))))))))))))))))))))</f>
        <v>-0.005</v>
      </c>
      <c r="AB130" s="1" t="n">
        <f aca="false">+ 0.5</f>
        <v>0.5</v>
      </c>
    </row>
    <row r="131" customFormat="false" ht="13.8" hidden="false" customHeight="false" outlineLevel="0" collapsed="false">
      <c r="A131" s="11" t="n">
        <v>6.4</v>
      </c>
      <c r="B131" s="1" t="n">
        <v>2.8</v>
      </c>
      <c r="C131" s="1" t="n">
        <v>5.6</v>
      </c>
      <c r="D131" s="1" t="n">
        <v>2.1</v>
      </c>
      <c r="E131" s="1" t="s">
        <v>93</v>
      </c>
      <c r="F131" s="1" t="n">
        <v>3</v>
      </c>
      <c r="G131" s="1" t="n">
        <v>0.46688442863524</v>
      </c>
      <c r="H131" s="18" t="n">
        <v>11.2947897413746</v>
      </c>
      <c r="I131" s="1" t="n">
        <f aca="false">C131</f>
        <v>5.6</v>
      </c>
      <c r="J131" s="1" t="n">
        <f aca="false">SUM(M131:AB131)</f>
        <v>5.618</v>
      </c>
      <c r="K131" s="15" t="n">
        <f aca="false">1-SQRT(VAR(M131:AB131, I131)) / AVERAGE(M131:AB131)</f>
        <v>-2.79789757566266</v>
      </c>
      <c r="L131" s="1" t="n">
        <f aca="false">(J131-I131)/I131</f>
        <v>0.00321428571428584</v>
      </c>
      <c r="M131" s="1" t="n">
        <f aca="false">IF(AND((H131&lt;5.245),(D131&lt;0.8)),0.075,IF(AND(H131&gt;=5.245,(D131&lt;0.8)),0.279,IF(AND((D131&lt;1.45),D131&gt;=0.8),1.043,IF(AND(D131&gt;=1.45,D131&gt;=0.8),1.423,"shouldnthappen"))))</f>
        <v>1.423</v>
      </c>
      <c r="N131" s="1" t="n">
        <f aca="false">IF(AND((A131&lt;4.35),(D131&lt;0.8)),0.048,IF(AND(A131&gt;=4.35,(D131&lt;0.8)),0.198,IF(AND(F131&gt;=2.5,D131&gt;=0.8),1.048,IF(AND((A131&lt;5.15),(F131&lt;2.5),D131&gt;=0.8),0.321,IF(AND(A131&gt;=5.15,(F131&lt;2.5),D131&gt;=0.8),0.783,"shouldnthappen")))))</f>
        <v>1.048</v>
      </c>
      <c r="O131" s="1" t="n">
        <f aca="false">IF(AND((H131&lt;5.245),(D131&lt;0.8)),0.034,IF(AND((A131&lt;5.9),D131&gt;=0.8),0.489,IF(AND(A131&gt;=5.9,D131&gt;=0.8),0.721,IF(AND((A131&lt;4.35),H131&gt;=5.245,(D131&lt;0.8)),0.041,IF(AND(A131&gt;=4.35,H131&gt;=5.245,(D131&lt;0.8)),0.142,"shouldnthappen")))))</f>
        <v>0.721</v>
      </c>
      <c r="P131" s="1" t="n">
        <f aca="false">IF(AND((B131&lt;2.8),(D131&lt;1.15)),0.244,IF(AND((D131&lt;1.75),D131&gt;=1.15),0.396,IF(AND(D131&gt;=1.75,D131&gt;=1.15),0.554,IF(AND((A131&lt;5.05),B131&gt;=2.8,(D131&lt;1.15)),0.078,IF(AND((H131&lt;14.877),A131&gt;=5.05,B131&gt;=2.8,(D131&lt;1.15)),0.118,IF(AND(H131&gt;=14.877,A131&gt;=5.05,B131&gt;=2.8,(D131&lt;1.15)),0.027,"shouldnthappen"))))))</f>
        <v>0.554</v>
      </c>
      <c r="Q131" s="1" t="n">
        <f aca="false">IF(AND(D131&gt;=0.45,(D131&lt;1.15)),0.17,IF(AND(A131&gt;=7.1,D131&gt;=1.15),0.539,IF(AND((A131&lt;6.25),(A131&lt;7.1),D131&gt;=1.15),0.258,IF(AND(A131&gt;=6.25,(A131&lt;7.1),D131&gt;=1.15),0.344,IF(AND(G131&gt;=0.418,(A131&lt;5.05),(D131&lt;0.45),(D131&lt;1.15)),0.033,IF(AND((H131&lt;14.494),(G131&lt;0.418),(A131&lt;5.05),(D131&lt;0.45),(D131&lt;1.15)),0.061,IF(AND(H131&gt;=14.494,(G131&lt;0.418),(A131&lt;5.05),(D131&lt;0.45),(D131&lt;1.15)),0.015,IF(AND(H131&gt;=14.877,(B131&lt;3.85),A131&gt;=5.05,(D131&lt;0.45),(D131&lt;1.15)),0.023,IF(AND((B131&lt;4),B131&gt;=3.85,A131&gt;=5.05,(D131&lt;0.45),(D131&lt;1.15)),0.009,IF(AND(B131&gt;=4,B131&gt;=3.85,A131&gt;=5.05,(D131&lt;0.45),(D131&lt;1.15)),0.052,IF(AND((G131&lt;0.05),(H131&lt;14.877),(B131&lt;3.85),A131&gt;=5.05,(D131&lt;0.45),(D131&lt;1.15)),0.024,IF(AND(G131&gt;=0.05,(H131&lt;14.877),(B131&lt;3.85),A131&gt;=5.05,(D131&lt;0.45),(D131&lt;1.15)),0.091,"shouldnthappen"))))))))))))</f>
        <v>0.344</v>
      </c>
      <c r="R131" s="1" t="n">
        <f aca="false">IF(AND(A131&gt;=7.1,D131&gt;=0.8),0.401,IF(AND((A131&lt;4.5),(G131&lt;0.905),(D131&lt;0.8)),0.024,IF(AND((H131&lt;9.966),G131&gt;=0.905,(D131&lt;0.8)),0.094,IF(AND(H131&gt;=9.966,G131&gt;=0.905,(D131&lt;0.8)),0.026,IF(AND(D131&gt;=2.05,(A131&lt;7.1),D131&gt;=0.8),0.277,IF(AND((H131&lt;5.523),A131&gt;=4.5,(G131&lt;0.905),(D131&lt;0.8)),0.012,IF(AND(H131&gt;=5.523,A131&gt;=4.5,(G131&lt;0.905),(D131&lt;0.8)),0.049,IF(AND((A131&lt;5.3),(D131&lt;2.05),(A131&lt;7.1),D131&gt;=0.8),0.095,IF(AND(A131&gt;=5.3,(D131&lt;2.05),(A131&lt;7.1),D131&gt;=0.8),0.196,"shouldnthappen")))))))))</f>
        <v>0.277</v>
      </c>
      <c r="S131" s="1" t="n">
        <f aca="false">IF(AND(A131&gt;=7.1,D131&gt;=1.35),0.298,IF(AND(G131&gt;=0.905,(D131&lt;0.8),(D131&lt;1.35)),0.068,IF(AND(H131&gt;=9.386,D131&gt;=0.8,(D131&lt;1.35)),0.126,IF(AND((H131&lt;7.426),(H131&lt;9.386),D131&gt;=0.8,(D131&lt;1.35)),0.091,IF(AND((A131&lt;5.3),(G131&lt;0.905),(A131&lt;7.1),D131&gt;=1.35),0.063,IF(AND((D131&lt;2.05),G131&gt;=0.905,(A131&lt;7.1),D131&gt;=1.35),0.015,IF(AND(D131&gt;=2.05,G131&gt;=0.905,(A131&lt;7.1),D131&gt;=1.35),0.089,IF(AND((H131&lt;10.505),(H131&lt;14.344),(G131&lt;0.905),(D131&lt;0.8),(D131&lt;1.35)),0.035,IF(AND((A131&lt;4.85),H131&gt;=14.344,(G131&lt;0.905),(D131&lt;0.8),(D131&lt;1.35)),0.006,IF(AND((B131&lt;2.75),H131&gt;=7.426,(H131&lt;9.386),D131&gt;=0.8,(D131&lt;1.35)),0.021,IF(AND(B131&gt;=2.75,H131&gt;=7.426,(H131&lt;9.386),D131&gt;=0.8,(D131&lt;1.35)),-0.01,IF(AND((B131&lt;2.35),A131&gt;=5.3,(G131&lt;0.905),(A131&lt;7.1),D131&gt;=1.35),0.068,IF(AND(B131&gt;=2.35,A131&gt;=5.3,(G131&lt;0.905),(A131&lt;7.1),D131&gt;=1.35),0.181,IF(AND((H131&lt;11.731),H131&gt;=10.505,(H131&lt;14.344),(G131&lt;0.905),(D131&lt;0.8),(D131&lt;1.35)),0.004,IF(AND(H131&gt;=11.731,H131&gt;=10.505,(H131&lt;14.344),(G131&lt;0.905),(D131&lt;0.8),(D131&lt;1.35)),0.024,IF(AND((H131&lt;14.877),A131&gt;=4.85,H131&gt;=14.344,(G131&lt;0.905),(D131&lt;0.8),(D131&lt;1.35)),0.063,IF(AND(H131&gt;=14.877,A131&gt;=4.85,H131&gt;=14.344,(G131&lt;0.905),(D131&lt;0.8),(D131&lt;1.35)),0.012,"shouldnthappen")))))))))))))))))</f>
        <v>0.181</v>
      </c>
      <c r="T131" s="1" t="n">
        <f aca="false">IF(AND(D131&gt;=0.45,(A131&lt;5.65)),0.067,IF(AND(A131&gt;=7.25,A131&gt;=5.65),0.244,IF(AND((H131&lt;9.966),G131&gt;=0.905,(D131&lt;0.45),(A131&lt;5.65)),0.062,IF(AND(H131&gt;=9.966,G131&gt;=0.905,(D131&lt;0.45),(A131&lt;5.65)),0.012,IF(AND((G131&lt;0.948),D131&gt;=2.05,(A131&lt;7.25),A131&gt;=5.65),0.157,IF(AND(G131&gt;=0.948,D131&gt;=2.05,(A131&lt;7.25),A131&gt;=5.65),0.037,IF(AND(G131&gt;=0.422,(B131&lt;3.15),(G131&lt;0.905),(D131&lt;0.45),(A131&lt;5.65)),0.011,IF(AND((D131&lt;0.25),(G131&lt;0.422),(B131&lt;3.15),(G131&lt;0.905),(D131&lt;0.45),(A131&lt;5.65)),0.04,IF(AND(D131&gt;=0.25,(G131&lt;0.422),(B131&lt;3.15),(G131&lt;0.905),(D131&lt;0.45),(A131&lt;5.65)),0.009,IF(AND((A131&lt;4.85),(B131&lt;3.25),B131&gt;=3.15,(G131&lt;0.905),(D131&lt;0.45),(A131&lt;5.65)),0.008,IF(AND(A131&gt;=4.85,(B131&lt;3.25),B131&gt;=3.15,(G131&lt;0.905),(D131&lt;0.45),(A131&lt;5.65)),-0.017,IF(AND((D131&lt;0.25),B131&gt;=3.25,B131&gt;=3.15,(G131&lt;0.905),(D131&lt;0.45),(A131&lt;5.65)),0.022,IF(AND(D131&gt;=0.25,B131&gt;=3.25,B131&gt;=3.15,(G131&lt;0.905),(D131&lt;0.45),(A131&lt;5.65)),0.009,IF(AND((F131&lt;2.5),(H131&lt;7.692),(G131&lt;0.644),(D131&lt;2.05),(A131&lt;7.25),A131&gt;=5.65),0.018,IF(AND(F131&gt;=2.5,(H131&lt;7.692),(G131&lt;0.644),(D131&lt;2.05),(A131&lt;7.25),A131&gt;=5.65),0.068,IF(AND((B131&lt;2.35),H131&gt;=7.692,(G131&lt;0.644),(D131&lt;2.05),(A131&lt;7.25),A131&gt;=5.65),0.023,IF(AND(B131&gt;=2.35,H131&gt;=7.692,(G131&lt;0.644),(D131&lt;2.05),(A131&lt;7.25),A131&gt;=5.65),0.125,IF(AND((G131&lt;0.766),(G131&lt;0.85),G131&gt;=0.644,(D131&lt;2.05),(A131&lt;7.25),A131&gt;=5.65),0.055,IF(AND(G131&gt;=0.766,(G131&lt;0.85),G131&gt;=0.644,(D131&lt;2.05),(A131&lt;7.25),A131&gt;=5.65),-0,IF(AND((B131&lt;2.95),G131&gt;=0.85,G131&gt;=0.644,(D131&lt;2.05),(A131&lt;7.25),A131&gt;=5.65),0.098,IF(AND(B131&gt;=2.95,G131&gt;=0.85,G131&gt;=0.644,(D131&lt;2.05),(A131&lt;7.25),A131&gt;=5.65),0.013,"shouldnthappen")))))))))))))))))))))</f>
        <v>0.157</v>
      </c>
      <c r="U131" s="1" t="n">
        <f aca="false">IF(AND(A131&gt;=7.25,D131&gt;=1.25),0.186,IF(AND((G131&lt;0.13),D131&gt;=0.35,(D131&lt;1.25)),-0.004,IF(AND(H131&gt;=14.246,(H131&lt;14.344),(D131&lt;0.35),(D131&lt;1.25)),-0.002,IF(AND((A131&lt;4.85),H131&gt;=14.344,(D131&lt;0.35),(D131&lt;1.25)),0.004,IF(AND(G131&gt;=0.446,(G131&lt;0.644),(A131&lt;7.25),D131&gt;=1.25),0.138,IF(AND(A131&gt;=5.45,(H131&lt;14.246),(H131&lt;14.344),(D131&lt;0.35),(D131&lt;1.25)),0.001,IF(AND((H131&lt;14.877),A131&gt;=4.85,H131&gt;=14.344,(D131&lt;0.35),(D131&lt;1.25)),0.035,IF(AND(H131&gt;=14.877,A131&gt;=4.85,H131&gt;=14.344,(D131&lt;0.35),(D131&lt;1.25)),0.007,IF(AND((B131&lt;3.35),H131&gt;=9.448,G131&gt;=0.13,D131&gt;=0.35,(D131&lt;1.25)),0.053,IF(AND(B131&gt;=3.35,H131&gt;=9.448,G131&gt;=0.13,D131&gt;=0.35,(D131&lt;1.25)),0.017,IF(AND((G131&lt;0.44),(G131&lt;0.446),(G131&lt;0.644),(A131&lt;7.25),D131&gt;=1.25),0.079,IF(AND(G131&gt;=0.44,(G131&lt;0.446),(G131&lt;0.644),(A131&lt;7.25),D131&gt;=1.25),0.02,IF(AND((A131&lt;5.95),(G131&lt;0.724),G131&gt;=0.644,(A131&lt;7.25),D131&gt;=1.25),-0.018,IF(AND(A131&gt;=5.95,(G131&lt;0.724),G131&gt;=0.644,(A131&lt;7.25),D131&gt;=1.25),0.027,IF(AND(A131&gt;=6.15,G131&gt;=0.724,G131&gt;=0.644,(A131&lt;7.25),D131&gt;=1.25),0.093,IF(AND((A131&lt;5.05),(A131&lt;5.45),(H131&lt;14.246),(H131&lt;14.344),(D131&lt;0.35),(D131&lt;1.25)),0.011,IF(AND(A131&gt;=5.05,(A131&lt;5.45),(H131&lt;14.246),(H131&lt;14.344),(D131&lt;0.35),(D131&lt;1.25)),0.021,IF(AND((A131&lt;5.4),(B131&lt;3.15),(H131&lt;9.448),G131&gt;=0.13,D131&gt;=0.35,(D131&lt;1.25)),0.007,IF(AND(A131&gt;=5.4,(B131&lt;3.15),(H131&lt;9.448),G131&gt;=0.13,D131&gt;=0.35,(D131&lt;1.25)),-0.011,IF(AND((B131&lt;3.75),B131&gt;=3.15,(H131&lt;9.448),G131&gt;=0.13,D131&gt;=0.35,(D131&lt;1.25)),0.012,IF(AND(B131&gt;=3.75,B131&gt;=3.15,(H131&lt;9.448),G131&gt;=0.13,D131&gt;=0.35,(D131&lt;1.25)),0.046,IF(AND((A131&lt;5.9),(A131&lt;6.15),G131&gt;=0.724,G131&gt;=0.644,(A131&lt;7.25),D131&gt;=1.25),0.06,IF(AND(A131&gt;=5.9,(A131&lt;6.15),G131&gt;=0.724,G131&gt;=0.644,(A131&lt;7.25),D131&gt;=1.25),0.005,"shouldnthappen")))))))))))))))))))))))</f>
        <v>0.138</v>
      </c>
      <c r="V131" s="1" t="n">
        <f aca="false">IF(AND(H131&gt;=15.155,(D131&lt;1.55)),0.084,IF(AND(A131&gt;=7.25,D131&gt;=1.55),0.141,IF(AND((G131&lt;0.043),D131&gt;=1.05,(H131&lt;15.155),(D131&lt;1.55)),-0.007,IF(AND(D131&gt;=1.85,G131&gt;=0.755,(A131&lt;7.25),D131&gt;=1.55),0.051,IF(AND((H131&lt;9.966),G131&gt;=0.905,(D131&lt;1.05),(H131&lt;15.155),(D131&lt;1.55)),0.043,IF(AND(H131&gt;=9.966,G131&gt;=0.905,(D131&lt;1.05),(H131&lt;15.155),(D131&lt;1.55)),0.007,IF(AND((G131&lt;0.278),(G131&lt;0.361),(G131&lt;0.755),(A131&lt;7.25),D131&gt;=1.55),0.08,IF(AND((A131&lt;5.8),G131&gt;=0.361,(G131&lt;0.755),(A131&lt;7.25),D131&gt;=1.55),0.019,IF(AND((A131&lt;6.05),(D131&lt;1.85),G131&gt;=0.755,(A131&lt;7.25),D131&gt;=1.55),0.01,IF(AND(A131&gt;=6.05,(D131&lt;1.85),G131&gt;=0.755,(A131&lt;7.25),D131&gt;=1.55),0.002,IF(AND((G131&lt;0.486),(B131&lt;3.15),(G131&lt;0.905),(D131&lt;1.05),(H131&lt;15.155),(D131&lt;1.55)),0.026,IF(AND(G131&gt;=0.486,(B131&lt;3.15),(G131&lt;0.905),(D131&lt;1.05),(H131&lt;15.155),(D131&lt;1.55)),0.001,IF(AND((B131&lt;3.25),B131&gt;=3.15,(G131&lt;0.905),(D131&lt;1.05),(H131&lt;15.155),(D131&lt;1.55)),-0.003,IF(AND(B131&gt;=3.25,B131&gt;=3.15,(G131&lt;0.905),(D131&lt;1.05),(H131&lt;15.155),(D131&lt;1.55)),0.012,IF(AND((H131&lt;7.426),(H131&lt;8.769),G131&gt;=0.043,D131&gt;=1.05,(H131&lt;15.155),(D131&lt;1.55)),0.041,IF(AND(H131&gt;=7.426,(H131&lt;8.769),G131&gt;=0.043,D131&gt;=1.05,(H131&lt;15.155),(D131&lt;1.55)),-0.008,IF(AND((H131&lt;10.696),H131&gt;=8.769,G131&gt;=0.043,D131&gt;=1.05,(H131&lt;15.155),(D131&lt;1.55)),0.069,IF(AND(H131&gt;=10.696,H131&gt;=8.769,G131&gt;=0.043,D131&gt;=1.05,(H131&lt;15.155),(D131&lt;1.55)),0.033,IF(AND((D131&lt;2.2),G131&gt;=0.278,(G131&lt;0.361),(G131&lt;0.755),(A131&lt;7.25),D131&gt;=1.55),0.022,IF(AND(D131&gt;=2.2,G131&gt;=0.278,(G131&lt;0.361),(G131&lt;0.755),(A131&lt;7.25),D131&gt;=1.55),-0.027,IF(AND((H131&lt;12.626),A131&gt;=5.8,G131&gt;=0.361,(G131&lt;0.755),(A131&lt;7.25),D131&gt;=1.55),0.126,IF(AND(H131&gt;=12.626,A131&gt;=5.8,G131&gt;=0.361,(G131&lt;0.755),(A131&lt;7.25),D131&gt;=1.55),0.065,"shouldnthappen"))))))))))))))))))))))</f>
        <v>0.126</v>
      </c>
      <c r="W131" s="1" t="n">
        <f aca="false">IF(AND(H131&gt;=15.155,(D131&lt;1.55)),0.064,IF(AND(A131&gt;=7.45,D131&gt;=1.55),0.115,IF(AND(B131&gt;=3.15,(H131&lt;10.257),(A131&lt;7.45),D131&gt;=1.55),0.097,IF(AND((A131&lt;4.85),H131&gt;=14.344,(D131&lt;0.35),(H131&lt;15.155),(D131&lt;1.55)),0.003,IF(AND(A131&gt;=6.05,(G131&lt;0.169),D131&gt;=0.35,(H131&lt;15.155),(D131&lt;1.55)),-0.008,IF(AND((G131&lt;0.181),G131&gt;=0.169,D131&gt;=0.35,(H131&lt;15.155),(D131&lt;1.55)),0.065,IF(AND(B131&gt;=3.05,(B131&lt;3.15),(H131&lt;10.257),(A131&lt;7.45),D131&gt;=1.55),-0.023,IF(AND(H131&gt;=11.854,(G131&lt;0.613),H131&gt;=10.257,(A131&lt;7.45),D131&gt;=1.55),0.068,IF(AND((D131&lt;0.25),(B131&lt;3.15),(H131&lt;14.344),(D131&lt;0.35),(H131&lt;15.155),(D131&lt;1.55)),0.014,IF(AND(D131&gt;=0.25,(B131&lt;3.15),(H131&lt;14.344),(D131&lt;0.35),(H131&lt;15.155),(D131&lt;1.55)),0.002,IF(AND((A131&lt;5.05),B131&gt;=3.15,(H131&lt;14.344),(D131&lt;0.35),(H131&lt;15.155),(D131&lt;1.55)),-0.001,IF(AND(A131&gt;=5.05,B131&gt;=3.15,(H131&lt;14.344),(D131&lt;0.35),(H131&lt;15.155),(D131&lt;1.55)),0.009,IF(AND((H131&lt;14.877),A131&gt;=4.85,H131&gt;=14.344,(D131&lt;0.35),(H131&lt;15.155),(D131&lt;1.55)),0.023,IF(AND(H131&gt;=14.877,A131&gt;=4.85,H131&gt;=14.344,(D131&lt;0.35),(H131&lt;15.155),(D131&lt;1.55)),0.004,IF(AND((H131&lt;13.602),(A131&lt;6.05),(G131&lt;0.169),D131&gt;=0.35,(H131&lt;15.155),(D131&lt;1.55)),0.023,IF(AND(H131&gt;=13.602,(A131&lt;6.05),(G131&lt;0.169),D131&gt;=0.35,(H131&lt;15.155),(D131&lt;1.55)),-0.006,IF(AND((B131&lt;2.95),G131&gt;=0.181,G131&gt;=0.169,D131&gt;=0.35,(H131&lt;15.155),(D131&lt;1.55)),0.019,IF(AND(B131&gt;=2.95,G131&gt;=0.181,G131&gt;=0.169,D131&gt;=0.35,(H131&lt;15.155),(D131&lt;1.55)),0.034,IF(AND((A131&lt;5.35),(B131&lt;3.05),(B131&lt;3.15),(H131&lt;10.257),(A131&lt;7.45),D131&gt;=1.55),0.009,IF(AND(A131&gt;=5.35,(B131&lt;3.05),(B131&lt;3.15),(H131&lt;10.257),(A131&lt;7.45),D131&gt;=1.55),0.058,IF(AND((B131&lt;2.9),(H131&lt;11.854),(G131&lt;0.613),H131&gt;=10.257,(A131&lt;7.45),D131&gt;=1.55),0.037,IF(AND(B131&gt;=2.9,(H131&lt;11.854),(G131&lt;0.613),H131&gt;=10.257,(A131&lt;7.45),D131&gt;=1.55),-0.005,IF(AND((A131&lt;6.4),(G131&lt;0.711),G131&gt;=0.613,H131&gt;=10.257,(A131&lt;7.45),D131&gt;=1.55),0.001,IF(AND(A131&gt;=6.4,(G131&lt;0.711),G131&gt;=0.613,H131&gt;=10.257,(A131&lt;7.45),D131&gt;=1.55),-0.002,IF(AND((D131&lt;1.9),G131&gt;=0.711,G131&gt;=0.613,H131&gt;=10.257,(A131&lt;7.45),D131&gt;=1.55),0.007,IF(AND(D131&gt;=1.9,G131&gt;=0.711,G131&gt;=0.613,H131&gt;=10.257,(A131&lt;7.45),D131&gt;=1.55),0.023,"shouldnthappen"))))))))))))))))))))))))))</f>
        <v>0.037</v>
      </c>
      <c r="X131" s="1" t="n">
        <f aca="false">IF(AND(H131&gt;=15.155,(F131&lt;2.5)),0.049,IF(AND(A131&gt;=7.45,F131&gt;=2.5),0.089,IF(AND((G131&lt;0.107),(G131&lt;0.364),(A131&lt;7.45),F131&gt;=2.5),0.055,IF(AND(A131&gt;=5.75,(G131&lt;0.572),(D131&lt;1.25),(H131&lt;15.155),(F131&lt;2.5)),-0.018,IF(AND((A131&lt;5.7),(H131&lt;12.626),G131&gt;=0.364,(A131&lt;7.45),F131&gt;=2.5),0.012,IF(AND(A131&gt;=5.7,(H131&lt;12.626),G131&gt;=0.364,(A131&lt;7.45),F131&gt;=2.5),0.065,IF(AND((G131&lt;0.628),H131&gt;=12.626,G131&gt;=0.364,(A131&lt;7.45),F131&gt;=2.5),0.047,IF(AND((G131&lt;0.545),(A131&lt;5.75),(G131&lt;0.572),(D131&lt;1.25),(H131&lt;15.155),(F131&lt;2.5)),0.007,IF(AND(G131&gt;=0.545,(A131&lt;5.75),(G131&lt;0.572),(D131&lt;1.25),(H131&lt;15.155),(F131&lt;2.5)),-0.009,IF(AND((D131&lt;0.3),(H131&lt;11.788),G131&gt;=0.572,(D131&lt;1.25),(H131&lt;15.155),(F131&lt;2.5)),0.01,IF(AND(D131&gt;=0.3,(H131&lt;11.788),G131&gt;=0.572,(D131&lt;1.25),(H131&lt;15.155),(F131&lt;2.5)),0.03,IF(AND((A131&lt;4.75),H131&gt;=11.788,G131&gt;=0.572,(D131&lt;1.25),(H131&lt;15.155),(F131&lt;2.5)),0.001,IF(AND(A131&gt;=4.75,H131&gt;=11.788,G131&gt;=0.572,(D131&lt;1.25),(H131&lt;15.155),(F131&lt;2.5)),0.01,IF(AND((A131&lt;5.5),(A131&lt;6.15),(G131&lt;0.652),D131&gt;=1.25,(H131&lt;15.155),(F131&lt;2.5)),0.014,IF(AND(A131&gt;=5.5,(A131&lt;6.15),(G131&lt;0.652),D131&gt;=1.25,(H131&lt;15.155),(F131&lt;2.5)),0.049,IF(AND((H131&lt;12.206),A131&gt;=6.15,(G131&lt;0.652),D131&gt;=1.25,(H131&lt;15.155),(F131&lt;2.5)),-0.009,IF(AND(H131&gt;=12.206,A131&gt;=6.15,(G131&lt;0.652),D131&gt;=1.25,(H131&lt;15.155),(F131&lt;2.5)),0.021,IF(AND((A131&lt;5.55),(A131&lt;6.2),G131&gt;=0.652,D131&gt;=1.25,(H131&lt;15.155),(F131&lt;2.5)),0.011,IF(AND(A131&gt;=5.55,(A131&lt;6.2),G131&gt;=0.652,D131&gt;=1.25,(H131&lt;15.155),(F131&lt;2.5)),-0.019,IF(AND((B131&lt;3.2),A131&gt;=6.2,G131&gt;=0.652,D131&gt;=1.25,(H131&lt;15.155),(F131&lt;2.5)),0.025,IF(AND(B131&gt;=3.2,A131&gt;=6.2,G131&gt;=0.652,D131&gt;=1.25,(H131&lt;15.155),(F131&lt;2.5)),0.001,IF(AND((G131&lt;0.183),(G131&lt;0.301),G131&gt;=0.107,(G131&lt;0.364),(A131&lt;7.45),F131&gt;=2.5),-0.009,IF(AND(G131&gt;=0.183,(G131&lt;0.301),G131&gt;=0.107,(G131&lt;0.364),(A131&lt;7.45),F131&gt;=2.5),0.022,IF(AND((D131&lt;2.2),G131&gt;=0.301,G131&gt;=0.107,(G131&lt;0.364),(A131&lt;7.45),F131&gt;=2.5),0.004,IF(AND(D131&gt;=2.2,G131&gt;=0.301,G131&gt;=0.107,(G131&lt;0.364),(A131&lt;7.45),F131&gt;=2.5),-0.02,IF(AND((G131&lt;0.787),G131&gt;=0.628,H131&gt;=12.626,G131&gt;=0.364,(A131&lt;7.45),F131&gt;=2.5),-0.001,IF(AND(G131&gt;=0.787,G131&gt;=0.628,H131&gt;=12.626,G131&gt;=0.364,(A131&lt;7.45),F131&gt;=2.5),0.016,"shouldnthappen")))))))))))))))))))))))))))</f>
        <v>0.065</v>
      </c>
      <c r="Y131" s="1" t="n">
        <f aca="false">IF(AND(H131&gt;=15.155,(D131&lt;1.55)),0.037,IF(AND(D131&gt;=2.45,(A131&lt;7.45),D131&gt;=1.55),0.054,IF(AND((A131&lt;7.8),A131&gt;=7.45,D131&gt;=1.55),0.078,IF(AND(A131&gt;=7.8,A131&gt;=7.45,D131&gt;=1.55),0.021,IF(AND(A131&gt;=6.2,G131&gt;=0.68,D131&gt;=1.25,(H131&lt;15.155),(D131&lt;1.55)),0.019,IF(AND((B131&lt;2.65),(A131&lt;4.95),(G131&lt;0.572),(D131&lt;1.25),(H131&lt;15.155),(D131&lt;1.55)),0.021,IF(AND(B131&gt;=2.65,(A131&lt;4.95),(G131&lt;0.572),(D131&lt;1.25),(H131&lt;15.155),(D131&lt;1.55)),0.006,IF(AND((H131&lt;14.344),A131&gt;=4.95,(G131&lt;0.572),(D131&lt;1.25),(H131&lt;15.155),(D131&lt;1.55)),-0.005,IF(AND(H131&gt;=14.344,A131&gt;=4.95,(G131&lt;0.572),(D131&lt;1.25),(H131&lt;15.155),(D131&lt;1.55)),0.013,IF(AND((G131&lt;0.833),(H131&lt;11.788),G131&gt;=0.572,(D131&lt;1.25),(H131&lt;15.155),(D131&lt;1.55)),0.009,IF(AND(G131&gt;=0.833,(H131&lt;11.788),G131&gt;=0.572,(D131&lt;1.25),(H131&lt;15.155),(D131&lt;1.55)),0.024,IF(AND((A131&lt;4.75),H131&gt;=11.788,G131&gt;=0.572,(D131&lt;1.25),(H131&lt;15.155),(D131&lt;1.55)),0.001,IF(AND(A131&gt;=4.75,H131&gt;=11.788,G131&gt;=0.572,(D131&lt;1.25),(H131&lt;15.155),(D131&lt;1.55)),0.008,IF(AND((A131&lt;5.65),(A131&lt;6.15),(G131&lt;0.68),D131&gt;=1.25,(H131&lt;15.155),(D131&lt;1.55)),0.017,IF(AND(A131&gt;=5.65,(A131&lt;6.15),(G131&lt;0.68),D131&gt;=1.25,(H131&lt;15.155),(D131&lt;1.55)),0.039,IF(AND((G131&lt;0.436),A131&gt;=6.15,(G131&lt;0.68),D131&gt;=1.25,(H131&lt;15.155),(D131&lt;1.55)),-0.004,IF(AND(G131&gt;=0.436,A131&gt;=6.15,(G131&lt;0.68),D131&gt;=1.25,(H131&lt;15.155),(D131&lt;1.55)),0.022,IF(AND((A131&lt;5.55),(A131&lt;6.2),G131&gt;=0.68,D131&gt;=1.25,(H131&lt;15.155),(D131&lt;1.55)),0.009,IF(AND(A131&gt;=5.55,(A131&lt;6.2),G131&gt;=0.68,D131&gt;=1.25,(H131&lt;15.155),(D131&lt;1.55)),-0.016,IF(AND((G131&lt;0.107),(G131&lt;0.361),(G131&lt;0.613),(D131&lt;2.45),(A131&lt;7.45),D131&gt;=1.55),0.042,IF(AND(G131&gt;=0.107,(G131&lt;0.361),(G131&lt;0.613),(D131&lt;2.45),(A131&lt;7.45),D131&gt;=1.55),0.002,IF(AND((D131&lt;2.35),G131&gt;=0.361,(G131&lt;0.613),(D131&lt;2.45),(A131&lt;7.45),D131&gt;=1.55),0.051,IF(AND(D131&gt;=2.35,G131&gt;=0.361,(G131&lt;0.613),(D131&lt;2.45),(A131&lt;7.45),D131&gt;=1.55),0.016,IF(AND((A131&lt;6.4),(G131&lt;0.711),G131&gt;=0.613,(D131&lt;2.45),(A131&lt;7.45),D131&gt;=1.55),0.001,IF(AND(A131&gt;=6.4,(G131&lt;0.711),G131&gt;=0.613,(D131&lt;2.45),(A131&lt;7.45),D131&gt;=1.55),-0.002,IF(AND((B131&lt;2.95),G131&gt;=0.711,G131&gt;=0.613,(D131&lt;2.45),(A131&lt;7.45),D131&gt;=1.55),0.023,IF(AND(B131&gt;=2.95,G131&gt;=0.711,G131&gt;=0.613,(D131&lt;2.45),(A131&lt;7.45),D131&gt;=1.55),0.01,"shouldnthappen")))))))))))))))))))))))))))</f>
        <v>0.051</v>
      </c>
      <c r="Z131" s="1" t="n">
        <f aca="false">IF(AND(A131&gt;=7.45,D131&gt;=1.75),0.056,IF(AND(H131&gt;=15.059,A131&gt;=5.55,(D131&lt;1.75)),0.028,IF(AND((D131&lt;0.35),G131&gt;=0.905,(A131&lt;5.55),(D131&lt;1.75)),0.005,IF(AND(D131&gt;=0.35,G131&gt;=0.905,(A131&lt;5.55),(D131&lt;1.75)),0.026,IF(AND((H131&lt;8.711),D131&gt;=2.45,(A131&lt;7.45),D131&gt;=1.75),0.011,IF(AND(H131&gt;=8.711,D131&gt;=2.45,(A131&lt;7.45),D131&gt;=1.75),0.049,IF(AND((G131&lt;0.107),(G131&lt;0.487),(D131&lt;2.45),(A131&lt;7.45),D131&gt;=1.75),0.032,IF(AND((H131&lt;10.915),(A131&lt;4.5),(B131&lt;3.15),(G131&lt;0.905),(A131&lt;5.55),(D131&lt;1.75)),-0.001,IF(AND(H131&gt;=10.915,(A131&lt;4.5),(B131&lt;3.15),(G131&lt;0.905),(A131&lt;5.55),(D131&lt;1.75)),0.003,IF(AND((A131&lt;5.05),A131&gt;=4.5,(B131&lt;3.15),(G131&lt;0.905),(A131&lt;5.55),(D131&lt;1.75)),0.015,IF(AND(A131&gt;=5.05,A131&gt;=4.5,(B131&lt;3.15),(G131&lt;0.905),(A131&lt;5.55),(D131&lt;1.75)),0.006,IF(AND((G131&lt;0.05),(G131&lt;0.091),B131&gt;=3.15,(G131&lt;0.905),(A131&lt;5.55),(D131&lt;1.75)),0.001,IF(AND(G131&gt;=0.05,(G131&lt;0.091),B131&gt;=3.15,(G131&lt;0.905),(A131&lt;5.55),(D131&lt;1.75)),0.008,IF(AND((G131&lt;0.587),G131&gt;=0.091,B131&gt;=3.15,(G131&lt;0.905),(A131&lt;5.55),(D131&lt;1.75)),-0.003,IF(AND(G131&gt;=0.587,G131&gt;=0.091,B131&gt;=3.15,(G131&lt;0.905),(A131&lt;5.55),(D131&lt;1.75)),0.004,IF(AND((F131&lt;2.5),(B131&lt;2.85),(G131&lt;0.419),(H131&lt;15.059),A131&gt;=5.55,(D131&lt;1.75)),0.041,IF(AND(F131&gt;=2.5,(B131&lt;2.85),(G131&lt;0.419),(H131&lt;15.059),A131&gt;=5.55,(D131&lt;1.75)),0.015,IF(AND((G131&lt;0.164),B131&gt;=2.85,(G131&lt;0.419),(H131&lt;15.059),A131&gt;=5.55,(D131&lt;1.75)),0.01,IF(AND(G131&gt;=0.164,B131&gt;=2.85,(G131&lt;0.419),(H131&lt;15.059),A131&gt;=5.55,(D131&lt;1.75)),-0.001,IF(AND((B131&lt;2.55),(B131&lt;2.95),G131&gt;=0.419,(H131&lt;15.059),A131&gt;=5.55,(D131&lt;1.75)),0.014,IF(AND(B131&gt;=2.55,(B131&lt;2.95),G131&gt;=0.419,(H131&lt;15.059),A131&gt;=5.55,(D131&lt;1.75)),-0.013,IF(AND((D131&lt;1.55),B131&gt;=2.95,G131&gt;=0.419,(H131&lt;15.059),A131&gt;=5.55,(D131&lt;1.75)),0.023,IF(AND(D131&gt;=1.55,B131&gt;=2.95,G131&gt;=0.419,(H131&lt;15.059),A131&gt;=5.55,(D131&lt;1.75)),0.005,IF(AND((H131&lt;13.278),G131&gt;=0.107,(G131&lt;0.487),(D131&lt;2.45),(A131&lt;7.45),D131&gt;=1.75),-0.009,IF(AND(H131&gt;=13.278,G131&gt;=0.107,(G131&lt;0.487),(D131&lt;2.45),(A131&lt;7.45),D131&gt;=1.75),0.017,IF(AND((D131&lt;2.35),(G131&lt;0.571),G131&gt;=0.487,(D131&lt;2.45),(A131&lt;7.45),D131&gt;=1.75),0.053,IF(AND(D131&gt;=2.35,(G131&lt;0.571),G131&gt;=0.487,(D131&lt;2.45),(A131&lt;7.45),D131&gt;=1.75),0.009,IF(AND((G131&lt;0.779),G131&gt;=0.571,G131&gt;=0.487,(D131&lt;2.45),(A131&lt;7.45),D131&gt;=1.75),0.006,IF(AND(G131&gt;=0.779,G131&gt;=0.571,G131&gt;=0.487,(D131&lt;2.45),(A131&lt;7.45),D131&gt;=1.75),0.016,"shouldnthappen")))))))))))))))))))))))))))))</f>
        <v>-0.009</v>
      </c>
      <c r="AA131" s="1" t="n">
        <f aca="false">IF(AND((A131&lt;7.8),A131&gt;=7.45,D131&gt;=1.75),0.051,IF(AND(A131&gt;=7.8,A131&gt;=7.45,D131&gt;=1.75),0.01,IF(AND(B131&gt;=3.35,B131&gt;=3.25,(A131&lt;7.45),D131&gt;=1.75),0.016,IF(AND((H131&lt;8.308),(D131&lt;0.15),(H131&lt;13.655),(D131&lt;0.35),(D131&lt;1.75)),0.009,IF(AND((H131&lt;14.529),(G131&lt;0.293),H131&gt;=13.655,(D131&lt;0.35),(D131&lt;1.75)),0.011,IF(AND(H131&gt;=14.529,(G131&lt;0.293),H131&gt;=13.655,(D131&lt;0.35),(D131&lt;1.75)),0.001,IF(AND(D131&gt;=0.25,G131&gt;=0.293,H131&gt;=13.655,(D131&lt;0.35),(D131&lt;1.75)),-0.004,IF(AND(H131&gt;=10.635,(H131&lt;10.696),(H131&lt;13.906),D131&gt;=0.35,(D131&lt;1.75)),0.036,IF(AND(G131&gt;=0.833,H131&gt;=10.696,(H131&lt;13.906),D131&gt;=0.35,(D131&lt;1.75)),0.016,IF(AND((A131&lt;6.65),(G131&lt;0.247),H131&gt;=13.906,D131&gt;=0.35,(D131&lt;1.75)),-0.008,IF(AND(A131&gt;=6.65,(G131&lt;0.247),H131&gt;=13.906,D131&gt;=0.35,(D131&lt;1.75)),0.011,IF(AND((B131&lt;2.45),G131&gt;=0.247,H131&gt;=13.906,D131&gt;=0.35,(D131&lt;1.75)),0,IF(AND((D131&lt;1.85),(B131&lt;2.95),(B131&lt;3.25),(A131&lt;7.45),D131&gt;=1.75),0.033,IF(AND((G131&lt;0.428),(B131&lt;3.35),B131&gt;=3.25,(A131&lt;7.45),D131&gt;=1.75),0.009,IF(AND(G131&gt;=0.428,(B131&lt;3.35),B131&gt;=3.25,(A131&lt;7.45),D131&gt;=1.75),0.042,IF(AND((A131&lt;4.6),H131&gt;=8.308,(D131&lt;0.15),(H131&lt;13.655),(D131&lt;0.35),(D131&lt;1.75)),0.003,IF(AND(A131&gt;=4.6,H131&gt;=8.308,(D131&lt;0.15),(H131&lt;13.655),(D131&lt;0.35),(D131&lt;1.75)),0,IF(AND((H131&lt;8.834),(A131&lt;5.05),D131&gt;=0.15,(H131&lt;13.655),(D131&lt;0.35),(D131&lt;1.75)),0.002,IF(AND(H131&gt;=8.834,(A131&lt;5.05),D131&gt;=0.15,(H131&lt;13.655),(D131&lt;0.35),(D131&lt;1.75)),-0.008,IF(AND((A131&lt;5.45),A131&gt;=5.05,D131&gt;=0.15,(H131&lt;13.655),(D131&lt;0.35),(D131&lt;1.75)),0.003,IF(AND(A131&gt;=5.45,A131&gt;=5.05,D131&gt;=0.15,(H131&lt;13.655),(D131&lt;0.35),(D131&lt;1.75)),-0.002,IF(AND((A131&lt;5.3),(D131&lt;0.25),G131&gt;=0.293,H131&gt;=13.655,(D131&lt;0.35),(D131&lt;1.75)),0.007,IF(AND(A131&gt;=5.3,(D131&lt;0.25),G131&gt;=0.293,H131&gt;=13.655,(D131&lt;0.35),(D131&lt;1.75)),0.001,IF(AND((H131&lt;7.309),(H131&lt;10.635),(H131&lt;10.696),(H131&lt;13.906),D131&gt;=0.35,(D131&lt;1.75)),0.014,IF(AND(H131&gt;=7.309,(H131&lt;10.635),(H131&lt;10.696),(H131&lt;13.906),D131&gt;=0.35,(D131&lt;1.75)),0.006,IF(AND((H131&lt;12.093),(G131&lt;0.833),H131&gt;=10.696,(H131&lt;13.906),D131&gt;=0.35,(D131&lt;1.75)),-0.01,IF(AND(H131&gt;=12.093,(G131&lt;0.833),H131&gt;=10.696,(H131&lt;13.906),D131&gt;=0.35,(D131&lt;1.75)),0.004,IF(AND((G131&lt;0.823),B131&gt;=2.45,G131&gt;=0.247,H131&gt;=13.906,D131&gt;=0.35,(D131&lt;1.75)),0.026,IF(AND(G131&gt;=0.823,B131&gt;=2.45,G131&gt;=0.247,H131&gt;=13.906,D131&gt;=0.35,(D131&lt;1.75)),0.006,IF(AND((H131&lt;11.121),D131&gt;=1.85,(B131&lt;2.95),(B131&lt;3.25),(A131&lt;7.45),D131&gt;=1.75),0.013,IF(AND(H131&gt;=11.121,D131&gt;=1.85,(B131&lt;2.95),(B131&lt;3.25),(A131&lt;7.45),D131&gt;=1.75),0.005,IF(AND((A131&lt;6.05),(A131&lt;6.45),B131&gt;=2.95,(B131&lt;3.25),(A131&lt;7.45),D131&gt;=1.75),0.001,IF(AND(A131&gt;=6.05,(A131&lt;6.45),B131&gt;=2.95,(B131&lt;3.25),(A131&lt;7.45),D131&gt;=1.75),-0.005,IF(AND((G131&lt;0.42),A131&gt;=6.45,B131&gt;=2.95,(B131&lt;3.25),(A131&lt;7.45),D131&gt;=1.75),0.004,IF(AND(G131&gt;=0.42,A131&gt;=6.45,B131&gt;=2.95,(B131&lt;3.25),(A131&lt;7.45),D131&gt;=1.75),0.019,"shouldnthappen")))))))))))))))))))))))))))))))))))</f>
        <v>0.005</v>
      </c>
      <c r="AB131" s="1" t="n">
        <f aca="false">+ 0.5</f>
        <v>0.5</v>
      </c>
    </row>
    <row r="132" customFormat="false" ht="13.8" hidden="false" customHeight="false" outlineLevel="0" collapsed="false">
      <c r="A132" s="11" t="n">
        <v>7.2</v>
      </c>
      <c r="B132" s="1" t="n">
        <v>3</v>
      </c>
      <c r="C132" s="1" t="n">
        <v>5.8</v>
      </c>
      <c r="D132" s="1" t="n">
        <v>1.6</v>
      </c>
      <c r="E132" s="1" t="s">
        <v>93</v>
      </c>
      <c r="F132" s="1" t="n">
        <v>3</v>
      </c>
      <c r="G132" s="1" t="n">
        <v>0.434937347890809</v>
      </c>
      <c r="H132" s="18" t="n">
        <v>13.7137266297825</v>
      </c>
      <c r="I132" s="1" t="n">
        <f aca="false">C132</f>
        <v>5.8</v>
      </c>
      <c r="J132" s="1" t="n">
        <f aca="false">SUM(M132:AB132)</f>
        <v>5.77</v>
      </c>
      <c r="K132" s="15" t="n">
        <f aca="false">1-SQRT(VAR(M132:AB132, I132)) / AVERAGE(M132:AB132)</f>
        <v>-2.82171178726304</v>
      </c>
      <c r="L132" s="1" t="n">
        <f aca="false">(J132-I132)/I132</f>
        <v>-0.00517241379310334</v>
      </c>
      <c r="M132" s="1" t="n">
        <f aca="false">IF(AND((H132&lt;5.245),(D132&lt;0.8)),0.075,IF(AND(H132&gt;=5.245,(D132&lt;0.8)),0.279,IF(AND((D132&lt;1.45),D132&gt;=0.8),1.043,IF(AND(D132&gt;=1.45,D132&gt;=0.8),1.423,"shouldnthappen"))))</f>
        <v>1.423</v>
      </c>
      <c r="N132" s="1" t="n">
        <f aca="false">IF(AND((A132&lt;4.35),(D132&lt;0.8)),0.048,IF(AND(A132&gt;=4.35,(D132&lt;0.8)),0.198,IF(AND(F132&gt;=2.5,D132&gt;=0.8),1.048,IF(AND((A132&lt;5.15),(F132&lt;2.5),D132&gt;=0.8),0.321,IF(AND(A132&gt;=5.15,(F132&lt;2.5),D132&gt;=0.8),0.783,"shouldnthappen")))))</f>
        <v>1.048</v>
      </c>
      <c r="O132" s="1" t="n">
        <f aca="false">IF(AND((H132&lt;5.245),(D132&lt;0.8)),0.034,IF(AND((A132&lt;5.9),D132&gt;=0.8),0.489,IF(AND(A132&gt;=5.9,D132&gt;=0.8),0.721,IF(AND((A132&lt;4.35),H132&gt;=5.245,(D132&lt;0.8)),0.041,IF(AND(A132&gt;=4.35,H132&gt;=5.245,(D132&lt;0.8)),0.142,"shouldnthappen")))))</f>
        <v>0.721</v>
      </c>
      <c r="P132" s="1" t="n">
        <f aca="false">IF(AND((B132&lt;2.8),(D132&lt;1.15)),0.244,IF(AND((D132&lt;1.75),D132&gt;=1.15),0.396,IF(AND(D132&gt;=1.75,D132&gt;=1.15),0.554,IF(AND((A132&lt;5.05),B132&gt;=2.8,(D132&lt;1.15)),0.078,IF(AND((H132&lt;14.877),A132&gt;=5.05,B132&gt;=2.8,(D132&lt;1.15)),0.118,IF(AND(H132&gt;=14.877,A132&gt;=5.05,B132&gt;=2.8,(D132&lt;1.15)),0.027,"shouldnthappen"))))))</f>
        <v>0.396</v>
      </c>
      <c r="Q132" s="1" t="n">
        <f aca="false">IF(AND(D132&gt;=0.45,(D132&lt;1.15)),0.17,IF(AND(A132&gt;=7.1,D132&gt;=1.15),0.539,IF(AND((A132&lt;6.25),(A132&lt;7.1),D132&gt;=1.15),0.258,IF(AND(A132&gt;=6.25,(A132&lt;7.1),D132&gt;=1.15),0.344,IF(AND(G132&gt;=0.418,(A132&lt;5.05),(D132&lt;0.45),(D132&lt;1.15)),0.033,IF(AND((H132&lt;14.494),(G132&lt;0.418),(A132&lt;5.05),(D132&lt;0.45),(D132&lt;1.15)),0.061,IF(AND(H132&gt;=14.494,(G132&lt;0.418),(A132&lt;5.05),(D132&lt;0.45),(D132&lt;1.15)),0.015,IF(AND(H132&gt;=14.877,(B132&lt;3.85),A132&gt;=5.05,(D132&lt;0.45),(D132&lt;1.15)),0.023,IF(AND((B132&lt;4),B132&gt;=3.85,A132&gt;=5.05,(D132&lt;0.45),(D132&lt;1.15)),0.009,IF(AND(B132&gt;=4,B132&gt;=3.85,A132&gt;=5.05,(D132&lt;0.45),(D132&lt;1.15)),0.052,IF(AND((G132&lt;0.05),(H132&lt;14.877),(B132&lt;3.85),A132&gt;=5.05,(D132&lt;0.45),(D132&lt;1.15)),0.024,IF(AND(G132&gt;=0.05,(H132&lt;14.877),(B132&lt;3.85),A132&gt;=5.05,(D132&lt;0.45),(D132&lt;1.15)),0.091,"shouldnthappen"))))))))))))</f>
        <v>0.539</v>
      </c>
      <c r="R132" s="1" t="n">
        <f aca="false">IF(AND(A132&gt;=7.1,D132&gt;=0.8),0.401,IF(AND((A132&lt;4.5),(G132&lt;0.905),(D132&lt;0.8)),0.024,IF(AND((H132&lt;9.966),G132&gt;=0.905,(D132&lt;0.8)),0.094,IF(AND(H132&gt;=9.966,G132&gt;=0.905,(D132&lt;0.8)),0.026,IF(AND(D132&gt;=2.05,(A132&lt;7.1),D132&gt;=0.8),0.277,IF(AND((H132&lt;5.523),A132&gt;=4.5,(G132&lt;0.905),(D132&lt;0.8)),0.012,IF(AND(H132&gt;=5.523,A132&gt;=4.5,(G132&lt;0.905),(D132&lt;0.8)),0.049,IF(AND((A132&lt;5.3),(D132&lt;2.05),(A132&lt;7.1),D132&gt;=0.8),0.095,IF(AND(A132&gt;=5.3,(D132&lt;2.05),(A132&lt;7.1),D132&gt;=0.8),0.196,"shouldnthappen")))))))))</f>
        <v>0.401</v>
      </c>
      <c r="S132" s="1" t="n">
        <f aca="false">IF(AND(A132&gt;=7.1,D132&gt;=1.35),0.298,IF(AND(G132&gt;=0.905,(D132&lt;0.8),(D132&lt;1.35)),0.068,IF(AND(H132&gt;=9.386,D132&gt;=0.8,(D132&lt;1.35)),0.126,IF(AND((H132&lt;7.426),(H132&lt;9.386),D132&gt;=0.8,(D132&lt;1.35)),0.091,IF(AND((A132&lt;5.3),(G132&lt;0.905),(A132&lt;7.1),D132&gt;=1.35),0.063,IF(AND((D132&lt;2.05),G132&gt;=0.905,(A132&lt;7.1),D132&gt;=1.35),0.015,IF(AND(D132&gt;=2.05,G132&gt;=0.905,(A132&lt;7.1),D132&gt;=1.35),0.089,IF(AND((H132&lt;10.505),(H132&lt;14.344),(G132&lt;0.905),(D132&lt;0.8),(D132&lt;1.35)),0.035,IF(AND((A132&lt;4.85),H132&gt;=14.344,(G132&lt;0.905),(D132&lt;0.8),(D132&lt;1.35)),0.006,IF(AND((B132&lt;2.75),H132&gt;=7.426,(H132&lt;9.386),D132&gt;=0.8,(D132&lt;1.35)),0.021,IF(AND(B132&gt;=2.75,H132&gt;=7.426,(H132&lt;9.386),D132&gt;=0.8,(D132&lt;1.35)),-0.01,IF(AND((B132&lt;2.35),A132&gt;=5.3,(G132&lt;0.905),(A132&lt;7.1),D132&gt;=1.35),0.068,IF(AND(B132&gt;=2.35,A132&gt;=5.3,(G132&lt;0.905),(A132&lt;7.1),D132&gt;=1.35),0.181,IF(AND((H132&lt;11.731),H132&gt;=10.505,(H132&lt;14.344),(G132&lt;0.905),(D132&lt;0.8),(D132&lt;1.35)),0.004,IF(AND(H132&gt;=11.731,H132&gt;=10.505,(H132&lt;14.344),(G132&lt;0.905),(D132&lt;0.8),(D132&lt;1.35)),0.024,IF(AND((H132&lt;14.877),A132&gt;=4.85,H132&gt;=14.344,(G132&lt;0.905),(D132&lt;0.8),(D132&lt;1.35)),0.063,IF(AND(H132&gt;=14.877,A132&gt;=4.85,H132&gt;=14.344,(G132&lt;0.905),(D132&lt;0.8),(D132&lt;1.35)),0.012,"shouldnthappen")))))))))))))))))</f>
        <v>0.298</v>
      </c>
      <c r="T132" s="1" t="n">
        <f aca="false">IF(AND(D132&gt;=0.45,(A132&lt;5.65)),0.067,IF(AND(A132&gt;=7.25,A132&gt;=5.65),0.244,IF(AND((H132&lt;9.966),G132&gt;=0.905,(D132&lt;0.45),(A132&lt;5.65)),0.062,IF(AND(H132&gt;=9.966,G132&gt;=0.905,(D132&lt;0.45),(A132&lt;5.65)),0.012,IF(AND((G132&lt;0.948),D132&gt;=2.05,(A132&lt;7.25),A132&gt;=5.65),0.157,IF(AND(G132&gt;=0.948,D132&gt;=2.05,(A132&lt;7.25),A132&gt;=5.65),0.037,IF(AND(G132&gt;=0.422,(B132&lt;3.15),(G132&lt;0.905),(D132&lt;0.45),(A132&lt;5.65)),0.011,IF(AND((D132&lt;0.25),(G132&lt;0.422),(B132&lt;3.15),(G132&lt;0.905),(D132&lt;0.45),(A132&lt;5.65)),0.04,IF(AND(D132&gt;=0.25,(G132&lt;0.422),(B132&lt;3.15),(G132&lt;0.905),(D132&lt;0.45),(A132&lt;5.65)),0.009,IF(AND((A132&lt;4.85),(B132&lt;3.25),B132&gt;=3.15,(G132&lt;0.905),(D132&lt;0.45),(A132&lt;5.65)),0.008,IF(AND(A132&gt;=4.85,(B132&lt;3.25),B132&gt;=3.15,(G132&lt;0.905),(D132&lt;0.45),(A132&lt;5.65)),-0.017,IF(AND((D132&lt;0.25),B132&gt;=3.25,B132&gt;=3.15,(G132&lt;0.905),(D132&lt;0.45),(A132&lt;5.65)),0.022,IF(AND(D132&gt;=0.25,B132&gt;=3.25,B132&gt;=3.15,(G132&lt;0.905),(D132&lt;0.45),(A132&lt;5.65)),0.009,IF(AND((F132&lt;2.5),(H132&lt;7.692),(G132&lt;0.644),(D132&lt;2.05),(A132&lt;7.25),A132&gt;=5.65),0.018,IF(AND(F132&gt;=2.5,(H132&lt;7.692),(G132&lt;0.644),(D132&lt;2.05),(A132&lt;7.25),A132&gt;=5.65),0.068,IF(AND((B132&lt;2.35),H132&gt;=7.692,(G132&lt;0.644),(D132&lt;2.05),(A132&lt;7.25),A132&gt;=5.65),0.023,IF(AND(B132&gt;=2.35,H132&gt;=7.692,(G132&lt;0.644),(D132&lt;2.05),(A132&lt;7.25),A132&gt;=5.65),0.125,IF(AND((G132&lt;0.766),(G132&lt;0.85),G132&gt;=0.644,(D132&lt;2.05),(A132&lt;7.25),A132&gt;=5.65),0.055,IF(AND(G132&gt;=0.766,(G132&lt;0.85),G132&gt;=0.644,(D132&lt;2.05),(A132&lt;7.25),A132&gt;=5.65),-0,IF(AND((B132&lt;2.95),G132&gt;=0.85,G132&gt;=0.644,(D132&lt;2.05),(A132&lt;7.25),A132&gt;=5.65),0.098,IF(AND(B132&gt;=2.95,G132&gt;=0.85,G132&gt;=0.644,(D132&lt;2.05),(A132&lt;7.25),A132&gt;=5.65),0.013,"shouldnthappen")))))))))))))))))))))</f>
        <v>0.125</v>
      </c>
      <c r="U132" s="1" t="n">
        <f aca="false">IF(AND(A132&gt;=7.25,D132&gt;=1.25),0.186,IF(AND((G132&lt;0.13),D132&gt;=0.35,(D132&lt;1.25)),-0.004,IF(AND(H132&gt;=14.246,(H132&lt;14.344),(D132&lt;0.35),(D132&lt;1.25)),-0.002,IF(AND((A132&lt;4.85),H132&gt;=14.344,(D132&lt;0.35),(D132&lt;1.25)),0.004,IF(AND(G132&gt;=0.446,(G132&lt;0.644),(A132&lt;7.25),D132&gt;=1.25),0.138,IF(AND(A132&gt;=5.45,(H132&lt;14.246),(H132&lt;14.344),(D132&lt;0.35),(D132&lt;1.25)),0.001,IF(AND((H132&lt;14.877),A132&gt;=4.85,H132&gt;=14.344,(D132&lt;0.35),(D132&lt;1.25)),0.035,IF(AND(H132&gt;=14.877,A132&gt;=4.85,H132&gt;=14.344,(D132&lt;0.35),(D132&lt;1.25)),0.007,IF(AND((B132&lt;3.35),H132&gt;=9.448,G132&gt;=0.13,D132&gt;=0.35,(D132&lt;1.25)),0.053,IF(AND(B132&gt;=3.35,H132&gt;=9.448,G132&gt;=0.13,D132&gt;=0.35,(D132&lt;1.25)),0.017,IF(AND((G132&lt;0.44),(G132&lt;0.446),(G132&lt;0.644),(A132&lt;7.25),D132&gt;=1.25),0.079,IF(AND(G132&gt;=0.44,(G132&lt;0.446),(G132&lt;0.644),(A132&lt;7.25),D132&gt;=1.25),0.02,IF(AND((A132&lt;5.95),(G132&lt;0.724),G132&gt;=0.644,(A132&lt;7.25),D132&gt;=1.25),-0.018,IF(AND(A132&gt;=5.95,(G132&lt;0.724),G132&gt;=0.644,(A132&lt;7.25),D132&gt;=1.25),0.027,IF(AND(A132&gt;=6.15,G132&gt;=0.724,G132&gt;=0.644,(A132&lt;7.25),D132&gt;=1.25),0.093,IF(AND((A132&lt;5.05),(A132&lt;5.45),(H132&lt;14.246),(H132&lt;14.344),(D132&lt;0.35),(D132&lt;1.25)),0.011,IF(AND(A132&gt;=5.05,(A132&lt;5.45),(H132&lt;14.246),(H132&lt;14.344),(D132&lt;0.35),(D132&lt;1.25)),0.021,IF(AND((A132&lt;5.4),(B132&lt;3.15),(H132&lt;9.448),G132&gt;=0.13,D132&gt;=0.35,(D132&lt;1.25)),0.007,IF(AND(A132&gt;=5.4,(B132&lt;3.15),(H132&lt;9.448),G132&gt;=0.13,D132&gt;=0.35,(D132&lt;1.25)),-0.011,IF(AND((B132&lt;3.75),B132&gt;=3.15,(H132&lt;9.448),G132&gt;=0.13,D132&gt;=0.35,(D132&lt;1.25)),0.012,IF(AND(B132&gt;=3.75,B132&gt;=3.15,(H132&lt;9.448),G132&gt;=0.13,D132&gt;=0.35,(D132&lt;1.25)),0.046,IF(AND((A132&lt;5.9),(A132&lt;6.15),G132&gt;=0.724,G132&gt;=0.644,(A132&lt;7.25),D132&gt;=1.25),0.06,IF(AND(A132&gt;=5.9,(A132&lt;6.15),G132&gt;=0.724,G132&gt;=0.644,(A132&lt;7.25),D132&gt;=1.25),0.005,"shouldnthappen")))))))))))))))))))))))</f>
        <v>0.079</v>
      </c>
      <c r="V132" s="1" t="n">
        <f aca="false">IF(AND(H132&gt;=15.155,(D132&lt;1.55)),0.084,IF(AND(A132&gt;=7.25,D132&gt;=1.55),0.141,IF(AND((G132&lt;0.043),D132&gt;=1.05,(H132&lt;15.155),(D132&lt;1.55)),-0.007,IF(AND(D132&gt;=1.85,G132&gt;=0.755,(A132&lt;7.25),D132&gt;=1.55),0.051,IF(AND((H132&lt;9.966),G132&gt;=0.905,(D132&lt;1.05),(H132&lt;15.155),(D132&lt;1.55)),0.043,IF(AND(H132&gt;=9.966,G132&gt;=0.905,(D132&lt;1.05),(H132&lt;15.155),(D132&lt;1.55)),0.007,IF(AND((G132&lt;0.278),(G132&lt;0.361),(G132&lt;0.755),(A132&lt;7.25),D132&gt;=1.55),0.08,IF(AND((A132&lt;5.8),G132&gt;=0.361,(G132&lt;0.755),(A132&lt;7.25),D132&gt;=1.55),0.019,IF(AND((A132&lt;6.05),(D132&lt;1.85),G132&gt;=0.755,(A132&lt;7.25),D132&gt;=1.55),0.01,IF(AND(A132&gt;=6.05,(D132&lt;1.85),G132&gt;=0.755,(A132&lt;7.25),D132&gt;=1.55),0.002,IF(AND((G132&lt;0.486),(B132&lt;3.15),(G132&lt;0.905),(D132&lt;1.05),(H132&lt;15.155),(D132&lt;1.55)),0.026,IF(AND(G132&gt;=0.486,(B132&lt;3.15),(G132&lt;0.905),(D132&lt;1.05),(H132&lt;15.155),(D132&lt;1.55)),0.001,IF(AND((B132&lt;3.25),B132&gt;=3.15,(G132&lt;0.905),(D132&lt;1.05),(H132&lt;15.155),(D132&lt;1.55)),-0.003,IF(AND(B132&gt;=3.25,B132&gt;=3.15,(G132&lt;0.905),(D132&lt;1.05),(H132&lt;15.155),(D132&lt;1.55)),0.012,IF(AND((H132&lt;7.426),(H132&lt;8.769),G132&gt;=0.043,D132&gt;=1.05,(H132&lt;15.155),(D132&lt;1.55)),0.041,IF(AND(H132&gt;=7.426,(H132&lt;8.769),G132&gt;=0.043,D132&gt;=1.05,(H132&lt;15.155),(D132&lt;1.55)),-0.008,IF(AND((H132&lt;10.696),H132&gt;=8.769,G132&gt;=0.043,D132&gt;=1.05,(H132&lt;15.155),(D132&lt;1.55)),0.069,IF(AND(H132&gt;=10.696,H132&gt;=8.769,G132&gt;=0.043,D132&gt;=1.05,(H132&lt;15.155),(D132&lt;1.55)),0.033,IF(AND((D132&lt;2.2),G132&gt;=0.278,(G132&lt;0.361),(G132&lt;0.755),(A132&lt;7.25),D132&gt;=1.55),0.022,IF(AND(D132&gt;=2.2,G132&gt;=0.278,(G132&lt;0.361),(G132&lt;0.755),(A132&lt;7.25),D132&gt;=1.55),-0.027,IF(AND((H132&lt;12.626),A132&gt;=5.8,G132&gt;=0.361,(G132&lt;0.755),(A132&lt;7.25),D132&gt;=1.55),0.126,IF(AND(H132&gt;=12.626,A132&gt;=5.8,G132&gt;=0.361,(G132&lt;0.755),(A132&lt;7.25),D132&gt;=1.55),0.065,"shouldnthappen"))))))))))))))))))))))</f>
        <v>0.065</v>
      </c>
      <c r="W132" s="1" t="n">
        <f aca="false">IF(AND(H132&gt;=15.155,(D132&lt;1.55)),0.064,IF(AND(A132&gt;=7.45,D132&gt;=1.55),0.115,IF(AND(B132&gt;=3.15,(H132&lt;10.257),(A132&lt;7.45),D132&gt;=1.55),0.097,IF(AND((A132&lt;4.85),H132&gt;=14.344,(D132&lt;0.35),(H132&lt;15.155),(D132&lt;1.55)),0.003,IF(AND(A132&gt;=6.05,(G132&lt;0.169),D132&gt;=0.35,(H132&lt;15.155),(D132&lt;1.55)),-0.008,IF(AND((G132&lt;0.181),G132&gt;=0.169,D132&gt;=0.35,(H132&lt;15.155),(D132&lt;1.55)),0.065,IF(AND(B132&gt;=3.05,(B132&lt;3.15),(H132&lt;10.257),(A132&lt;7.45),D132&gt;=1.55),-0.023,IF(AND(H132&gt;=11.854,(G132&lt;0.613),H132&gt;=10.257,(A132&lt;7.45),D132&gt;=1.55),0.068,IF(AND((D132&lt;0.25),(B132&lt;3.15),(H132&lt;14.344),(D132&lt;0.35),(H132&lt;15.155),(D132&lt;1.55)),0.014,IF(AND(D132&gt;=0.25,(B132&lt;3.15),(H132&lt;14.344),(D132&lt;0.35),(H132&lt;15.155),(D132&lt;1.55)),0.002,IF(AND((A132&lt;5.05),B132&gt;=3.15,(H132&lt;14.344),(D132&lt;0.35),(H132&lt;15.155),(D132&lt;1.55)),-0.001,IF(AND(A132&gt;=5.05,B132&gt;=3.15,(H132&lt;14.344),(D132&lt;0.35),(H132&lt;15.155),(D132&lt;1.55)),0.009,IF(AND((H132&lt;14.877),A132&gt;=4.85,H132&gt;=14.344,(D132&lt;0.35),(H132&lt;15.155),(D132&lt;1.55)),0.023,IF(AND(H132&gt;=14.877,A132&gt;=4.85,H132&gt;=14.344,(D132&lt;0.35),(H132&lt;15.155),(D132&lt;1.55)),0.004,IF(AND((H132&lt;13.602),(A132&lt;6.05),(G132&lt;0.169),D132&gt;=0.35,(H132&lt;15.155),(D132&lt;1.55)),0.023,IF(AND(H132&gt;=13.602,(A132&lt;6.05),(G132&lt;0.169),D132&gt;=0.35,(H132&lt;15.155),(D132&lt;1.55)),-0.006,IF(AND((B132&lt;2.95),G132&gt;=0.181,G132&gt;=0.169,D132&gt;=0.35,(H132&lt;15.155),(D132&lt;1.55)),0.019,IF(AND(B132&gt;=2.95,G132&gt;=0.181,G132&gt;=0.169,D132&gt;=0.35,(H132&lt;15.155),(D132&lt;1.55)),0.034,IF(AND((A132&lt;5.35),(B132&lt;3.05),(B132&lt;3.15),(H132&lt;10.257),(A132&lt;7.45),D132&gt;=1.55),0.009,IF(AND(A132&gt;=5.35,(B132&lt;3.05),(B132&lt;3.15),(H132&lt;10.257),(A132&lt;7.45),D132&gt;=1.55),0.058,IF(AND((B132&lt;2.9),(H132&lt;11.854),(G132&lt;0.613),H132&gt;=10.257,(A132&lt;7.45),D132&gt;=1.55),0.037,IF(AND(B132&gt;=2.9,(H132&lt;11.854),(G132&lt;0.613),H132&gt;=10.257,(A132&lt;7.45),D132&gt;=1.55),-0.005,IF(AND((A132&lt;6.4),(G132&lt;0.711),G132&gt;=0.613,H132&gt;=10.257,(A132&lt;7.45),D132&gt;=1.55),0.001,IF(AND(A132&gt;=6.4,(G132&lt;0.711),G132&gt;=0.613,H132&gt;=10.257,(A132&lt;7.45),D132&gt;=1.55),-0.002,IF(AND((D132&lt;1.9),G132&gt;=0.711,G132&gt;=0.613,H132&gt;=10.257,(A132&lt;7.45),D132&gt;=1.55),0.007,IF(AND(D132&gt;=1.9,G132&gt;=0.711,G132&gt;=0.613,H132&gt;=10.257,(A132&lt;7.45),D132&gt;=1.55),0.023,"shouldnthappen"))))))))))))))))))))))))))</f>
        <v>0.068</v>
      </c>
      <c r="X132" s="1" t="n">
        <f aca="false">IF(AND(H132&gt;=15.155,(F132&lt;2.5)),0.049,IF(AND(A132&gt;=7.45,F132&gt;=2.5),0.089,IF(AND((G132&lt;0.107),(G132&lt;0.364),(A132&lt;7.45),F132&gt;=2.5),0.055,IF(AND(A132&gt;=5.75,(G132&lt;0.572),(D132&lt;1.25),(H132&lt;15.155),(F132&lt;2.5)),-0.018,IF(AND((A132&lt;5.7),(H132&lt;12.626),G132&gt;=0.364,(A132&lt;7.45),F132&gt;=2.5),0.012,IF(AND(A132&gt;=5.7,(H132&lt;12.626),G132&gt;=0.364,(A132&lt;7.45),F132&gt;=2.5),0.065,IF(AND((G132&lt;0.628),H132&gt;=12.626,G132&gt;=0.364,(A132&lt;7.45),F132&gt;=2.5),0.047,IF(AND((G132&lt;0.545),(A132&lt;5.75),(G132&lt;0.572),(D132&lt;1.25),(H132&lt;15.155),(F132&lt;2.5)),0.007,IF(AND(G132&gt;=0.545,(A132&lt;5.75),(G132&lt;0.572),(D132&lt;1.25),(H132&lt;15.155),(F132&lt;2.5)),-0.009,IF(AND((D132&lt;0.3),(H132&lt;11.788),G132&gt;=0.572,(D132&lt;1.25),(H132&lt;15.155),(F132&lt;2.5)),0.01,IF(AND(D132&gt;=0.3,(H132&lt;11.788),G132&gt;=0.572,(D132&lt;1.25),(H132&lt;15.155),(F132&lt;2.5)),0.03,IF(AND((A132&lt;4.75),H132&gt;=11.788,G132&gt;=0.572,(D132&lt;1.25),(H132&lt;15.155),(F132&lt;2.5)),0.001,IF(AND(A132&gt;=4.75,H132&gt;=11.788,G132&gt;=0.572,(D132&lt;1.25),(H132&lt;15.155),(F132&lt;2.5)),0.01,IF(AND((A132&lt;5.5),(A132&lt;6.15),(G132&lt;0.652),D132&gt;=1.25,(H132&lt;15.155),(F132&lt;2.5)),0.014,IF(AND(A132&gt;=5.5,(A132&lt;6.15),(G132&lt;0.652),D132&gt;=1.25,(H132&lt;15.155),(F132&lt;2.5)),0.049,IF(AND((H132&lt;12.206),A132&gt;=6.15,(G132&lt;0.652),D132&gt;=1.25,(H132&lt;15.155),(F132&lt;2.5)),-0.009,IF(AND(H132&gt;=12.206,A132&gt;=6.15,(G132&lt;0.652),D132&gt;=1.25,(H132&lt;15.155),(F132&lt;2.5)),0.021,IF(AND((A132&lt;5.55),(A132&lt;6.2),G132&gt;=0.652,D132&gt;=1.25,(H132&lt;15.155),(F132&lt;2.5)),0.011,IF(AND(A132&gt;=5.55,(A132&lt;6.2),G132&gt;=0.652,D132&gt;=1.25,(H132&lt;15.155),(F132&lt;2.5)),-0.019,IF(AND((B132&lt;3.2),A132&gt;=6.2,G132&gt;=0.652,D132&gt;=1.25,(H132&lt;15.155),(F132&lt;2.5)),0.025,IF(AND(B132&gt;=3.2,A132&gt;=6.2,G132&gt;=0.652,D132&gt;=1.25,(H132&lt;15.155),(F132&lt;2.5)),0.001,IF(AND((G132&lt;0.183),(G132&lt;0.301),G132&gt;=0.107,(G132&lt;0.364),(A132&lt;7.45),F132&gt;=2.5),-0.009,IF(AND(G132&gt;=0.183,(G132&lt;0.301),G132&gt;=0.107,(G132&lt;0.364),(A132&lt;7.45),F132&gt;=2.5),0.022,IF(AND((D132&lt;2.2),G132&gt;=0.301,G132&gt;=0.107,(G132&lt;0.364),(A132&lt;7.45),F132&gt;=2.5),0.004,IF(AND(D132&gt;=2.2,G132&gt;=0.301,G132&gt;=0.107,(G132&lt;0.364),(A132&lt;7.45),F132&gt;=2.5),-0.02,IF(AND((G132&lt;0.787),G132&gt;=0.628,H132&gt;=12.626,G132&gt;=0.364,(A132&lt;7.45),F132&gt;=2.5),-0.001,IF(AND(G132&gt;=0.787,G132&gt;=0.628,H132&gt;=12.626,G132&gt;=0.364,(A132&lt;7.45),F132&gt;=2.5),0.016,"shouldnthappen")))))))))))))))))))))))))))</f>
        <v>0.047</v>
      </c>
      <c r="Y132" s="1" t="n">
        <f aca="false">IF(AND(H132&gt;=15.155,(D132&lt;1.55)),0.037,IF(AND(D132&gt;=2.45,(A132&lt;7.45),D132&gt;=1.55),0.054,IF(AND((A132&lt;7.8),A132&gt;=7.45,D132&gt;=1.55),0.078,IF(AND(A132&gt;=7.8,A132&gt;=7.45,D132&gt;=1.55),0.021,IF(AND(A132&gt;=6.2,G132&gt;=0.68,D132&gt;=1.25,(H132&lt;15.155),(D132&lt;1.55)),0.019,IF(AND((B132&lt;2.65),(A132&lt;4.95),(G132&lt;0.572),(D132&lt;1.25),(H132&lt;15.155),(D132&lt;1.55)),0.021,IF(AND(B132&gt;=2.65,(A132&lt;4.95),(G132&lt;0.572),(D132&lt;1.25),(H132&lt;15.155),(D132&lt;1.55)),0.006,IF(AND((H132&lt;14.344),A132&gt;=4.95,(G132&lt;0.572),(D132&lt;1.25),(H132&lt;15.155),(D132&lt;1.55)),-0.005,IF(AND(H132&gt;=14.344,A132&gt;=4.95,(G132&lt;0.572),(D132&lt;1.25),(H132&lt;15.155),(D132&lt;1.55)),0.013,IF(AND((G132&lt;0.833),(H132&lt;11.788),G132&gt;=0.572,(D132&lt;1.25),(H132&lt;15.155),(D132&lt;1.55)),0.009,IF(AND(G132&gt;=0.833,(H132&lt;11.788),G132&gt;=0.572,(D132&lt;1.25),(H132&lt;15.155),(D132&lt;1.55)),0.024,IF(AND((A132&lt;4.75),H132&gt;=11.788,G132&gt;=0.572,(D132&lt;1.25),(H132&lt;15.155),(D132&lt;1.55)),0.001,IF(AND(A132&gt;=4.75,H132&gt;=11.788,G132&gt;=0.572,(D132&lt;1.25),(H132&lt;15.155),(D132&lt;1.55)),0.008,IF(AND((A132&lt;5.65),(A132&lt;6.15),(G132&lt;0.68),D132&gt;=1.25,(H132&lt;15.155),(D132&lt;1.55)),0.017,IF(AND(A132&gt;=5.65,(A132&lt;6.15),(G132&lt;0.68),D132&gt;=1.25,(H132&lt;15.155),(D132&lt;1.55)),0.039,IF(AND((G132&lt;0.436),A132&gt;=6.15,(G132&lt;0.68),D132&gt;=1.25,(H132&lt;15.155),(D132&lt;1.55)),-0.004,IF(AND(G132&gt;=0.436,A132&gt;=6.15,(G132&lt;0.68),D132&gt;=1.25,(H132&lt;15.155),(D132&lt;1.55)),0.022,IF(AND((A132&lt;5.55),(A132&lt;6.2),G132&gt;=0.68,D132&gt;=1.25,(H132&lt;15.155),(D132&lt;1.55)),0.009,IF(AND(A132&gt;=5.55,(A132&lt;6.2),G132&gt;=0.68,D132&gt;=1.25,(H132&lt;15.155),(D132&lt;1.55)),-0.016,IF(AND((G132&lt;0.107),(G132&lt;0.361),(G132&lt;0.613),(D132&lt;2.45),(A132&lt;7.45),D132&gt;=1.55),0.042,IF(AND(G132&gt;=0.107,(G132&lt;0.361),(G132&lt;0.613),(D132&lt;2.45),(A132&lt;7.45),D132&gt;=1.55),0.002,IF(AND((D132&lt;2.35),G132&gt;=0.361,(G132&lt;0.613),(D132&lt;2.45),(A132&lt;7.45),D132&gt;=1.55),0.051,IF(AND(D132&gt;=2.35,G132&gt;=0.361,(G132&lt;0.613),(D132&lt;2.45),(A132&lt;7.45),D132&gt;=1.55),0.016,IF(AND((A132&lt;6.4),(G132&lt;0.711),G132&gt;=0.613,(D132&lt;2.45),(A132&lt;7.45),D132&gt;=1.55),0.001,IF(AND(A132&gt;=6.4,(G132&lt;0.711),G132&gt;=0.613,(D132&lt;2.45),(A132&lt;7.45),D132&gt;=1.55),-0.002,IF(AND((B132&lt;2.95),G132&gt;=0.711,G132&gt;=0.613,(D132&lt;2.45),(A132&lt;7.45),D132&gt;=1.55),0.023,IF(AND(B132&gt;=2.95,G132&gt;=0.711,G132&gt;=0.613,(D132&lt;2.45),(A132&lt;7.45),D132&gt;=1.55),0.01,"shouldnthappen")))))))))))))))))))))))))))</f>
        <v>0.051</v>
      </c>
      <c r="Z132" s="1" t="n">
        <f aca="false">IF(AND(A132&gt;=7.45,D132&gt;=1.75),0.056,IF(AND(H132&gt;=15.059,A132&gt;=5.55,(D132&lt;1.75)),0.028,IF(AND((D132&lt;0.35),G132&gt;=0.905,(A132&lt;5.55),(D132&lt;1.75)),0.005,IF(AND(D132&gt;=0.35,G132&gt;=0.905,(A132&lt;5.55),(D132&lt;1.75)),0.026,IF(AND((H132&lt;8.711),D132&gt;=2.45,(A132&lt;7.45),D132&gt;=1.75),0.011,IF(AND(H132&gt;=8.711,D132&gt;=2.45,(A132&lt;7.45),D132&gt;=1.75),0.049,IF(AND((G132&lt;0.107),(G132&lt;0.487),(D132&lt;2.45),(A132&lt;7.45),D132&gt;=1.75),0.032,IF(AND((H132&lt;10.915),(A132&lt;4.5),(B132&lt;3.15),(G132&lt;0.905),(A132&lt;5.55),(D132&lt;1.75)),-0.001,IF(AND(H132&gt;=10.915,(A132&lt;4.5),(B132&lt;3.15),(G132&lt;0.905),(A132&lt;5.55),(D132&lt;1.75)),0.003,IF(AND((A132&lt;5.05),A132&gt;=4.5,(B132&lt;3.15),(G132&lt;0.905),(A132&lt;5.55),(D132&lt;1.75)),0.015,IF(AND(A132&gt;=5.05,A132&gt;=4.5,(B132&lt;3.15),(G132&lt;0.905),(A132&lt;5.55),(D132&lt;1.75)),0.006,IF(AND((G132&lt;0.05),(G132&lt;0.091),B132&gt;=3.15,(G132&lt;0.905),(A132&lt;5.55),(D132&lt;1.75)),0.001,IF(AND(G132&gt;=0.05,(G132&lt;0.091),B132&gt;=3.15,(G132&lt;0.905),(A132&lt;5.55),(D132&lt;1.75)),0.008,IF(AND((G132&lt;0.587),G132&gt;=0.091,B132&gt;=3.15,(G132&lt;0.905),(A132&lt;5.55),(D132&lt;1.75)),-0.003,IF(AND(G132&gt;=0.587,G132&gt;=0.091,B132&gt;=3.15,(G132&lt;0.905),(A132&lt;5.55),(D132&lt;1.75)),0.004,IF(AND((F132&lt;2.5),(B132&lt;2.85),(G132&lt;0.419),(H132&lt;15.059),A132&gt;=5.55,(D132&lt;1.75)),0.041,IF(AND(F132&gt;=2.5,(B132&lt;2.85),(G132&lt;0.419),(H132&lt;15.059),A132&gt;=5.55,(D132&lt;1.75)),0.015,IF(AND((G132&lt;0.164),B132&gt;=2.85,(G132&lt;0.419),(H132&lt;15.059),A132&gt;=5.55,(D132&lt;1.75)),0.01,IF(AND(G132&gt;=0.164,B132&gt;=2.85,(G132&lt;0.419),(H132&lt;15.059),A132&gt;=5.55,(D132&lt;1.75)),-0.001,IF(AND((B132&lt;2.55),(B132&lt;2.95),G132&gt;=0.419,(H132&lt;15.059),A132&gt;=5.55,(D132&lt;1.75)),0.014,IF(AND(B132&gt;=2.55,(B132&lt;2.95),G132&gt;=0.419,(H132&lt;15.059),A132&gt;=5.55,(D132&lt;1.75)),-0.013,IF(AND((D132&lt;1.55),B132&gt;=2.95,G132&gt;=0.419,(H132&lt;15.059),A132&gt;=5.55,(D132&lt;1.75)),0.023,IF(AND(D132&gt;=1.55,B132&gt;=2.95,G132&gt;=0.419,(H132&lt;15.059),A132&gt;=5.55,(D132&lt;1.75)),0.005,IF(AND((H132&lt;13.278),G132&gt;=0.107,(G132&lt;0.487),(D132&lt;2.45),(A132&lt;7.45),D132&gt;=1.75),-0.009,IF(AND(H132&gt;=13.278,G132&gt;=0.107,(G132&lt;0.487),(D132&lt;2.45),(A132&lt;7.45),D132&gt;=1.75),0.017,IF(AND((D132&lt;2.35),(G132&lt;0.571),G132&gt;=0.487,(D132&lt;2.45),(A132&lt;7.45),D132&gt;=1.75),0.053,IF(AND(D132&gt;=2.35,(G132&lt;0.571),G132&gt;=0.487,(D132&lt;2.45),(A132&lt;7.45),D132&gt;=1.75),0.009,IF(AND((G132&lt;0.779),G132&gt;=0.571,G132&gt;=0.487,(D132&lt;2.45),(A132&lt;7.45),D132&gt;=1.75),0.006,IF(AND(G132&gt;=0.779,G132&gt;=0.571,G132&gt;=0.487,(D132&lt;2.45),(A132&lt;7.45),D132&gt;=1.75),0.016,"shouldnthappen")))))))))))))))))))))))))))))</f>
        <v>0.005</v>
      </c>
      <c r="AA132" s="1" t="n">
        <f aca="false">IF(AND((A132&lt;7.8),A132&gt;=7.45,D132&gt;=1.75),0.051,IF(AND(A132&gt;=7.8,A132&gt;=7.45,D132&gt;=1.75),0.01,IF(AND(B132&gt;=3.35,B132&gt;=3.25,(A132&lt;7.45),D132&gt;=1.75),0.016,IF(AND((H132&lt;8.308),(D132&lt;0.15),(H132&lt;13.655),(D132&lt;0.35),(D132&lt;1.75)),0.009,IF(AND((H132&lt;14.529),(G132&lt;0.293),H132&gt;=13.655,(D132&lt;0.35),(D132&lt;1.75)),0.011,IF(AND(H132&gt;=14.529,(G132&lt;0.293),H132&gt;=13.655,(D132&lt;0.35),(D132&lt;1.75)),0.001,IF(AND(D132&gt;=0.25,G132&gt;=0.293,H132&gt;=13.655,(D132&lt;0.35),(D132&lt;1.75)),-0.004,IF(AND(H132&gt;=10.635,(H132&lt;10.696),(H132&lt;13.906),D132&gt;=0.35,(D132&lt;1.75)),0.036,IF(AND(G132&gt;=0.833,H132&gt;=10.696,(H132&lt;13.906),D132&gt;=0.35,(D132&lt;1.75)),0.016,IF(AND((A132&lt;6.65),(G132&lt;0.247),H132&gt;=13.906,D132&gt;=0.35,(D132&lt;1.75)),-0.008,IF(AND(A132&gt;=6.65,(G132&lt;0.247),H132&gt;=13.906,D132&gt;=0.35,(D132&lt;1.75)),0.011,IF(AND((B132&lt;2.45),G132&gt;=0.247,H132&gt;=13.906,D132&gt;=0.35,(D132&lt;1.75)),0,IF(AND((D132&lt;1.85),(B132&lt;2.95),(B132&lt;3.25),(A132&lt;7.45),D132&gt;=1.75),0.033,IF(AND((G132&lt;0.428),(B132&lt;3.35),B132&gt;=3.25,(A132&lt;7.45),D132&gt;=1.75),0.009,IF(AND(G132&gt;=0.428,(B132&lt;3.35),B132&gt;=3.25,(A132&lt;7.45),D132&gt;=1.75),0.042,IF(AND((A132&lt;4.6),H132&gt;=8.308,(D132&lt;0.15),(H132&lt;13.655),(D132&lt;0.35),(D132&lt;1.75)),0.003,IF(AND(A132&gt;=4.6,H132&gt;=8.308,(D132&lt;0.15),(H132&lt;13.655),(D132&lt;0.35),(D132&lt;1.75)),0,IF(AND((H132&lt;8.834),(A132&lt;5.05),D132&gt;=0.15,(H132&lt;13.655),(D132&lt;0.35),(D132&lt;1.75)),0.002,IF(AND(H132&gt;=8.834,(A132&lt;5.05),D132&gt;=0.15,(H132&lt;13.655),(D132&lt;0.35),(D132&lt;1.75)),-0.008,IF(AND((A132&lt;5.45),A132&gt;=5.05,D132&gt;=0.15,(H132&lt;13.655),(D132&lt;0.35),(D132&lt;1.75)),0.003,IF(AND(A132&gt;=5.45,A132&gt;=5.05,D132&gt;=0.15,(H132&lt;13.655),(D132&lt;0.35),(D132&lt;1.75)),-0.002,IF(AND((A132&lt;5.3),(D132&lt;0.25),G132&gt;=0.293,H132&gt;=13.655,(D132&lt;0.35),(D132&lt;1.75)),0.007,IF(AND(A132&gt;=5.3,(D132&lt;0.25),G132&gt;=0.293,H132&gt;=13.655,(D132&lt;0.35),(D132&lt;1.75)),0.001,IF(AND((H132&lt;7.309),(H132&lt;10.635),(H132&lt;10.696),(H132&lt;13.906),D132&gt;=0.35,(D132&lt;1.75)),0.014,IF(AND(H132&gt;=7.309,(H132&lt;10.635),(H132&lt;10.696),(H132&lt;13.906),D132&gt;=0.35,(D132&lt;1.75)),0.006,IF(AND((H132&lt;12.093),(G132&lt;0.833),H132&gt;=10.696,(H132&lt;13.906),D132&gt;=0.35,(D132&lt;1.75)),-0.01,IF(AND(H132&gt;=12.093,(G132&lt;0.833),H132&gt;=10.696,(H132&lt;13.906),D132&gt;=0.35,(D132&lt;1.75)),0.004,IF(AND((G132&lt;0.823),B132&gt;=2.45,G132&gt;=0.247,H132&gt;=13.906,D132&gt;=0.35,(D132&lt;1.75)),0.026,IF(AND(G132&gt;=0.823,B132&gt;=2.45,G132&gt;=0.247,H132&gt;=13.906,D132&gt;=0.35,(D132&lt;1.75)),0.006,IF(AND((H132&lt;11.121),D132&gt;=1.85,(B132&lt;2.95),(B132&lt;3.25),(A132&lt;7.45),D132&gt;=1.75),0.013,IF(AND(H132&gt;=11.121,D132&gt;=1.85,(B132&lt;2.95),(B132&lt;3.25),(A132&lt;7.45),D132&gt;=1.75),0.005,IF(AND((A132&lt;6.05),(A132&lt;6.45),B132&gt;=2.95,(B132&lt;3.25),(A132&lt;7.45),D132&gt;=1.75),0.001,IF(AND(A132&gt;=6.05,(A132&lt;6.45),B132&gt;=2.95,(B132&lt;3.25),(A132&lt;7.45),D132&gt;=1.75),-0.005,IF(AND((G132&lt;0.42),A132&gt;=6.45,B132&gt;=2.95,(B132&lt;3.25),(A132&lt;7.45),D132&gt;=1.75),0.004,IF(AND(G132&gt;=0.42,A132&gt;=6.45,B132&gt;=2.95,(B132&lt;3.25),(A132&lt;7.45),D132&gt;=1.75),0.019,"shouldnthappen")))))))))))))))))))))))))))))))))))</f>
        <v>0.004</v>
      </c>
      <c r="AB132" s="1" t="n">
        <f aca="false">+ 0.5</f>
        <v>0.5</v>
      </c>
    </row>
    <row r="133" customFormat="false" ht="13.8" hidden="false" customHeight="false" outlineLevel="0" collapsed="false">
      <c r="A133" s="11" t="n">
        <v>7.4</v>
      </c>
      <c r="B133" s="1" t="n">
        <v>2.8</v>
      </c>
      <c r="C133" s="1" t="n">
        <v>6.1</v>
      </c>
      <c r="D133" s="1" t="n">
        <v>1.9</v>
      </c>
      <c r="E133" s="1" t="s">
        <v>93</v>
      </c>
      <c r="F133" s="1" t="n">
        <v>3</v>
      </c>
      <c r="G133" s="1" t="n">
        <v>0.609993890160695</v>
      </c>
      <c r="H133" s="18" t="n">
        <v>8.83485386157408</v>
      </c>
      <c r="I133" s="1" t="n">
        <f aca="false">C133</f>
        <v>6.1</v>
      </c>
      <c r="J133" s="1" t="n">
        <f aca="false">SUM(M133:AB133)</f>
        <v>6.248</v>
      </c>
      <c r="K133" s="15" t="n">
        <f aca="false">1-SQRT(VAR(M133:AB133, I133)) / AVERAGE(M133:AB133)</f>
        <v>-2.68357200349169</v>
      </c>
      <c r="L133" s="1" t="n">
        <f aca="false">(J133-I133)/I133</f>
        <v>0.0242622950819673</v>
      </c>
      <c r="M133" s="1" t="n">
        <f aca="false">IF(AND((H133&lt;5.245),(D133&lt;0.8)),0.075,IF(AND(H133&gt;=5.245,(D133&lt;0.8)),0.279,IF(AND((D133&lt;1.45),D133&gt;=0.8),1.043,IF(AND(D133&gt;=1.45,D133&gt;=0.8),1.423,"shouldnthappen"))))</f>
        <v>1.423</v>
      </c>
      <c r="N133" s="1" t="n">
        <f aca="false">IF(AND((A133&lt;4.35),(D133&lt;0.8)),0.048,IF(AND(A133&gt;=4.35,(D133&lt;0.8)),0.198,IF(AND(F133&gt;=2.5,D133&gt;=0.8),1.048,IF(AND((A133&lt;5.15),(F133&lt;2.5),D133&gt;=0.8),0.321,IF(AND(A133&gt;=5.15,(F133&lt;2.5),D133&gt;=0.8),0.783,"shouldnthappen")))))</f>
        <v>1.048</v>
      </c>
      <c r="O133" s="1" t="n">
        <f aca="false">IF(AND((H133&lt;5.245),(D133&lt;0.8)),0.034,IF(AND((A133&lt;5.9),D133&gt;=0.8),0.489,IF(AND(A133&gt;=5.9,D133&gt;=0.8),0.721,IF(AND((A133&lt;4.35),H133&gt;=5.245,(D133&lt;0.8)),0.041,IF(AND(A133&gt;=4.35,H133&gt;=5.245,(D133&lt;0.8)),0.142,"shouldnthappen")))))</f>
        <v>0.721</v>
      </c>
      <c r="P133" s="1" t="n">
        <f aca="false">IF(AND((B133&lt;2.8),(D133&lt;1.15)),0.244,IF(AND((D133&lt;1.75),D133&gt;=1.15),0.396,IF(AND(D133&gt;=1.75,D133&gt;=1.15),0.554,IF(AND((A133&lt;5.05),B133&gt;=2.8,(D133&lt;1.15)),0.078,IF(AND((H133&lt;14.877),A133&gt;=5.05,B133&gt;=2.8,(D133&lt;1.15)),0.118,IF(AND(H133&gt;=14.877,A133&gt;=5.05,B133&gt;=2.8,(D133&lt;1.15)),0.027,"shouldnthappen"))))))</f>
        <v>0.554</v>
      </c>
      <c r="Q133" s="1" t="n">
        <f aca="false">IF(AND(D133&gt;=0.45,(D133&lt;1.15)),0.17,IF(AND(A133&gt;=7.1,D133&gt;=1.15),0.539,IF(AND((A133&lt;6.25),(A133&lt;7.1),D133&gt;=1.15),0.258,IF(AND(A133&gt;=6.25,(A133&lt;7.1),D133&gt;=1.15),0.344,IF(AND(G133&gt;=0.418,(A133&lt;5.05),(D133&lt;0.45),(D133&lt;1.15)),0.033,IF(AND((H133&lt;14.494),(G133&lt;0.418),(A133&lt;5.05),(D133&lt;0.45),(D133&lt;1.15)),0.061,IF(AND(H133&gt;=14.494,(G133&lt;0.418),(A133&lt;5.05),(D133&lt;0.45),(D133&lt;1.15)),0.015,IF(AND(H133&gt;=14.877,(B133&lt;3.85),A133&gt;=5.05,(D133&lt;0.45),(D133&lt;1.15)),0.023,IF(AND((B133&lt;4),B133&gt;=3.85,A133&gt;=5.05,(D133&lt;0.45),(D133&lt;1.15)),0.009,IF(AND(B133&gt;=4,B133&gt;=3.85,A133&gt;=5.05,(D133&lt;0.45),(D133&lt;1.15)),0.052,IF(AND((G133&lt;0.05),(H133&lt;14.877),(B133&lt;3.85),A133&gt;=5.05,(D133&lt;0.45),(D133&lt;1.15)),0.024,IF(AND(G133&gt;=0.05,(H133&lt;14.877),(B133&lt;3.85),A133&gt;=5.05,(D133&lt;0.45),(D133&lt;1.15)),0.091,"shouldnthappen"))))))))))))</f>
        <v>0.539</v>
      </c>
      <c r="R133" s="1" t="n">
        <f aca="false">IF(AND(A133&gt;=7.1,D133&gt;=0.8),0.401,IF(AND((A133&lt;4.5),(G133&lt;0.905),(D133&lt;0.8)),0.024,IF(AND((H133&lt;9.966),G133&gt;=0.905,(D133&lt;0.8)),0.094,IF(AND(H133&gt;=9.966,G133&gt;=0.905,(D133&lt;0.8)),0.026,IF(AND(D133&gt;=2.05,(A133&lt;7.1),D133&gt;=0.8),0.277,IF(AND((H133&lt;5.523),A133&gt;=4.5,(G133&lt;0.905),(D133&lt;0.8)),0.012,IF(AND(H133&gt;=5.523,A133&gt;=4.5,(G133&lt;0.905),(D133&lt;0.8)),0.049,IF(AND((A133&lt;5.3),(D133&lt;2.05),(A133&lt;7.1),D133&gt;=0.8),0.095,IF(AND(A133&gt;=5.3,(D133&lt;2.05),(A133&lt;7.1),D133&gt;=0.8),0.196,"shouldnthappen")))))))))</f>
        <v>0.401</v>
      </c>
      <c r="S133" s="1" t="n">
        <f aca="false">IF(AND(A133&gt;=7.1,D133&gt;=1.35),0.298,IF(AND(G133&gt;=0.905,(D133&lt;0.8),(D133&lt;1.35)),0.068,IF(AND(H133&gt;=9.386,D133&gt;=0.8,(D133&lt;1.35)),0.126,IF(AND((H133&lt;7.426),(H133&lt;9.386),D133&gt;=0.8,(D133&lt;1.35)),0.091,IF(AND((A133&lt;5.3),(G133&lt;0.905),(A133&lt;7.1),D133&gt;=1.35),0.063,IF(AND((D133&lt;2.05),G133&gt;=0.905,(A133&lt;7.1),D133&gt;=1.35),0.015,IF(AND(D133&gt;=2.05,G133&gt;=0.905,(A133&lt;7.1),D133&gt;=1.35),0.089,IF(AND((H133&lt;10.505),(H133&lt;14.344),(G133&lt;0.905),(D133&lt;0.8),(D133&lt;1.35)),0.035,IF(AND((A133&lt;4.85),H133&gt;=14.344,(G133&lt;0.905),(D133&lt;0.8),(D133&lt;1.35)),0.006,IF(AND((B133&lt;2.75),H133&gt;=7.426,(H133&lt;9.386),D133&gt;=0.8,(D133&lt;1.35)),0.021,IF(AND(B133&gt;=2.75,H133&gt;=7.426,(H133&lt;9.386),D133&gt;=0.8,(D133&lt;1.35)),-0.01,IF(AND((B133&lt;2.35),A133&gt;=5.3,(G133&lt;0.905),(A133&lt;7.1),D133&gt;=1.35),0.068,IF(AND(B133&gt;=2.35,A133&gt;=5.3,(G133&lt;0.905),(A133&lt;7.1),D133&gt;=1.35),0.181,IF(AND((H133&lt;11.731),H133&gt;=10.505,(H133&lt;14.344),(G133&lt;0.905),(D133&lt;0.8),(D133&lt;1.35)),0.004,IF(AND(H133&gt;=11.731,H133&gt;=10.505,(H133&lt;14.344),(G133&lt;0.905),(D133&lt;0.8),(D133&lt;1.35)),0.024,IF(AND((H133&lt;14.877),A133&gt;=4.85,H133&gt;=14.344,(G133&lt;0.905),(D133&lt;0.8),(D133&lt;1.35)),0.063,IF(AND(H133&gt;=14.877,A133&gt;=4.85,H133&gt;=14.344,(G133&lt;0.905),(D133&lt;0.8),(D133&lt;1.35)),0.012,"shouldnthappen")))))))))))))))))</f>
        <v>0.298</v>
      </c>
      <c r="T133" s="1" t="n">
        <f aca="false">IF(AND(D133&gt;=0.45,(A133&lt;5.65)),0.067,IF(AND(A133&gt;=7.25,A133&gt;=5.65),0.244,IF(AND((H133&lt;9.966),G133&gt;=0.905,(D133&lt;0.45),(A133&lt;5.65)),0.062,IF(AND(H133&gt;=9.966,G133&gt;=0.905,(D133&lt;0.45),(A133&lt;5.65)),0.012,IF(AND((G133&lt;0.948),D133&gt;=2.05,(A133&lt;7.25),A133&gt;=5.65),0.157,IF(AND(G133&gt;=0.948,D133&gt;=2.05,(A133&lt;7.25),A133&gt;=5.65),0.037,IF(AND(G133&gt;=0.422,(B133&lt;3.15),(G133&lt;0.905),(D133&lt;0.45),(A133&lt;5.65)),0.011,IF(AND((D133&lt;0.25),(G133&lt;0.422),(B133&lt;3.15),(G133&lt;0.905),(D133&lt;0.45),(A133&lt;5.65)),0.04,IF(AND(D133&gt;=0.25,(G133&lt;0.422),(B133&lt;3.15),(G133&lt;0.905),(D133&lt;0.45),(A133&lt;5.65)),0.009,IF(AND((A133&lt;4.85),(B133&lt;3.25),B133&gt;=3.15,(G133&lt;0.905),(D133&lt;0.45),(A133&lt;5.65)),0.008,IF(AND(A133&gt;=4.85,(B133&lt;3.25),B133&gt;=3.15,(G133&lt;0.905),(D133&lt;0.45),(A133&lt;5.65)),-0.017,IF(AND((D133&lt;0.25),B133&gt;=3.25,B133&gt;=3.15,(G133&lt;0.905),(D133&lt;0.45),(A133&lt;5.65)),0.022,IF(AND(D133&gt;=0.25,B133&gt;=3.25,B133&gt;=3.15,(G133&lt;0.905),(D133&lt;0.45),(A133&lt;5.65)),0.009,IF(AND((F133&lt;2.5),(H133&lt;7.692),(G133&lt;0.644),(D133&lt;2.05),(A133&lt;7.25),A133&gt;=5.65),0.018,IF(AND(F133&gt;=2.5,(H133&lt;7.692),(G133&lt;0.644),(D133&lt;2.05),(A133&lt;7.25),A133&gt;=5.65),0.068,IF(AND((B133&lt;2.35),H133&gt;=7.692,(G133&lt;0.644),(D133&lt;2.05),(A133&lt;7.25),A133&gt;=5.65),0.023,IF(AND(B133&gt;=2.35,H133&gt;=7.692,(G133&lt;0.644),(D133&lt;2.05),(A133&lt;7.25),A133&gt;=5.65),0.125,IF(AND((G133&lt;0.766),(G133&lt;0.85),G133&gt;=0.644,(D133&lt;2.05),(A133&lt;7.25),A133&gt;=5.65),0.055,IF(AND(G133&gt;=0.766,(G133&lt;0.85),G133&gt;=0.644,(D133&lt;2.05),(A133&lt;7.25),A133&gt;=5.65),-0,IF(AND((B133&lt;2.95),G133&gt;=0.85,G133&gt;=0.644,(D133&lt;2.05),(A133&lt;7.25),A133&gt;=5.65),0.098,IF(AND(B133&gt;=2.95,G133&gt;=0.85,G133&gt;=0.644,(D133&lt;2.05),(A133&lt;7.25),A133&gt;=5.65),0.013,"shouldnthappen")))))))))))))))))))))</f>
        <v>0.244</v>
      </c>
      <c r="U133" s="1" t="n">
        <f aca="false">IF(AND(A133&gt;=7.25,D133&gt;=1.25),0.186,IF(AND((G133&lt;0.13),D133&gt;=0.35,(D133&lt;1.25)),-0.004,IF(AND(H133&gt;=14.246,(H133&lt;14.344),(D133&lt;0.35),(D133&lt;1.25)),-0.002,IF(AND((A133&lt;4.85),H133&gt;=14.344,(D133&lt;0.35),(D133&lt;1.25)),0.004,IF(AND(G133&gt;=0.446,(G133&lt;0.644),(A133&lt;7.25),D133&gt;=1.25),0.138,IF(AND(A133&gt;=5.45,(H133&lt;14.246),(H133&lt;14.344),(D133&lt;0.35),(D133&lt;1.25)),0.001,IF(AND((H133&lt;14.877),A133&gt;=4.85,H133&gt;=14.344,(D133&lt;0.35),(D133&lt;1.25)),0.035,IF(AND(H133&gt;=14.877,A133&gt;=4.85,H133&gt;=14.344,(D133&lt;0.35),(D133&lt;1.25)),0.007,IF(AND((B133&lt;3.35),H133&gt;=9.448,G133&gt;=0.13,D133&gt;=0.35,(D133&lt;1.25)),0.053,IF(AND(B133&gt;=3.35,H133&gt;=9.448,G133&gt;=0.13,D133&gt;=0.35,(D133&lt;1.25)),0.017,IF(AND((G133&lt;0.44),(G133&lt;0.446),(G133&lt;0.644),(A133&lt;7.25),D133&gt;=1.25),0.079,IF(AND(G133&gt;=0.44,(G133&lt;0.446),(G133&lt;0.644),(A133&lt;7.25),D133&gt;=1.25),0.02,IF(AND((A133&lt;5.95),(G133&lt;0.724),G133&gt;=0.644,(A133&lt;7.25),D133&gt;=1.25),-0.018,IF(AND(A133&gt;=5.95,(G133&lt;0.724),G133&gt;=0.644,(A133&lt;7.25),D133&gt;=1.25),0.027,IF(AND(A133&gt;=6.15,G133&gt;=0.724,G133&gt;=0.644,(A133&lt;7.25),D133&gt;=1.25),0.093,IF(AND((A133&lt;5.05),(A133&lt;5.45),(H133&lt;14.246),(H133&lt;14.344),(D133&lt;0.35),(D133&lt;1.25)),0.011,IF(AND(A133&gt;=5.05,(A133&lt;5.45),(H133&lt;14.246),(H133&lt;14.344),(D133&lt;0.35),(D133&lt;1.25)),0.021,IF(AND((A133&lt;5.4),(B133&lt;3.15),(H133&lt;9.448),G133&gt;=0.13,D133&gt;=0.35,(D133&lt;1.25)),0.007,IF(AND(A133&gt;=5.4,(B133&lt;3.15),(H133&lt;9.448),G133&gt;=0.13,D133&gt;=0.35,(D133&lt;1.25)),-0.011,IF(AND((B133&lt;3.75),B133&gt;=3.15,(H133&lt;9.448),G133&gt;=0.13,D133&gt;=0.35,(D133&lt;1.25)),0.012,IF(AND(B133&gt;=3.75,B133&gt;=3.15,(H133&lt;9.448),G133&gt;=0.13,D133&gt;=0.35,(D133&lt;1.25)),0.046,IF(AND((A133&lt;5.9),(A133&lt;6.15),G133&gt;=0.724,G133&gt;=0.644,(A133&lt;7.25),D133&gt;=1.25),0.06,IF(AND(A133&gt;=5.9,(A133&lt;6.15),G133&gt;=0.724,G133&gt;=0.644,(A133&lt;7.25),D133&gt;=1.25),0.005,"shouldnthappen")))))))))))))))))))))))</f>
        <v>0.186</v>
      </c>
      <c r="V133" s="1" t="n">
        <f aca="false">IF(AND(H133&gt;=15.155,(D133&lt;1.55)),0.084,IF(AND(A133&gt;=7.25,D133&gt;=1.55),0.141,IF(AND((G133&lt;0.043),D133&gt;=1.05,(H133&lt;15.155),(D133&lt;1.55)),-0.007,IF(AND(D133&gt;=1.85,G133&gt;=0.755,(A133&lt;7.25),D133&gt;=1.55),0.051,IF(AND((H133&lt;9.966),G133&gt;=0.905,(D133&lt;1.05),(H133&lt;15.155),(D133&lt;1.55)),0.043,IF(AND(H133&gt;=9.966,G133&gt;=0.905,(D133&lt;1.05),(H133&lt;15.155),(D133&lt;1.55)),0.007,IF(AND((G133&lt;0.278),(G133&lt;0.361),(G133&lt;0.755),(A133&lt;7.25),D133&gt;=1.55),0.08,IF(AND((A133&lt;5.8),G133&gt;=0.361,(G133&lt;0.755),(A133&lt;7.25),D133&gt;=1.55),0.019,IF(AND((A133&lt;6.05),(D133&lt;1.85),G133&gt;=0.755,(A133&lt;7.25),D133&gt;=1.55),0.01,IF(AND(A133&gt;=6.05,(D133&lt;1.85),G133&gt;=0.755,(A133&lt;7.25),D133&gt;=1.55),0.002,IF(AND((G133&lt;0.486),(B133&lt;3.15),(G133&lt;0.905),(D133&lt;1.05),(H133&lt;15.155),(D133&lt;1.55)),0.026,IF(AND(G133&gt;=0.486,(B133&lt;3.15),(G133&lt;0.905),(D133&lt;1.05),(H133&lt;15.155),(D133&lt;1.55)),0.001,IF(AND((B133&lt;3.25),B133&gt;=3.15,(G133&lt;0.905),(D133&lt;1.05),(H133&lt;15.155),(D133&lt;1.55)),-0.003,IF(AND(B133&gt;=3.25,B133&gt;=3.15,(G133&lt;0.905),(D133&lt;1.05),(H133&lt;15.155),(D133&lt;1.55)),0.012,IF(AND((H133&lt;7.426),(H133&lt;8.769),G133&gt;=0.043,D133&gt;=1.05,(H133&lt;15.155),(D133&lt;1.55)),0.041,IF(AND(H133&gt;=7.426,(H133&lt;8.769),G133&gt;=0.043,D133&gt;=1.05,(H133&lt;15.155),(D133&lt;1.55)),-0.008,IF(AND((H133&lt;10.696),H133&gt;=8.769,G133&gt;=0.043,D133&gt;=1.05,(H133&lt;15.155),(D133&lt;1.55)),0.069,IF(AND(H133&gt;=10.696,H133&gt;=8.769,G133&gt;=0.043,D133&gt;=1.05,(H133&lt;15.155),(D133&lt;1.55)),0.033,IF(AND((D133&lt;2.2),G133&gt;=0.278,(G133&lt;0.361),(G133&lt;0.755),(A133&lt;7.25),D133&gt;=1.55),0.022,IF(AND(D133&gt;=2.2,G133&gt;=0.278,(G133&lt;0.361),(G133&lt;0.755),(A133&lt;7.25),D133&gt;=1.55),-0.027,IF(AND((H133&lt;12.626),A133&gt;=5.8,G133&gt;=0.361,(G133&lt;0.755),(A133&lt;7.25),D133&gt;=1.55),0.126,IF(AND(H133&gt;=12.626,A133&gt;=5.8,G133&gt;=0.361,(G133&lt;0.755),(A133&lt;7.25),D133&gt;=1.55),0.065,"shouldnthappen"))))))))))))))))))))))</f>
        <v>0.141</v>
      </c>
      <c r="W133" s="1" t="n">
        <f aca="false">IF(AND(H133&gt;=15.155,(D133&lt;1.55)),0.064,IF(AND(A133&gt;=7.45,D133&gt;=1.55),0.115,IF(AND(B133&gt;=3.15,(H133&lt;10.257),(A133&lt;7.45),D133&gt;=1.55),0.097,IF(AND((A133&lt;4.85),H133&gt;=14.344,(D133&lt;0.35),(H133&lt;15.155),(D133&lt;1.55)),0.003,IF(AND(A133&gt;=6.05,(G133&lt;0.169),D133&gt;=0.35,(H133&lt;15.155),(D133&lt;1.55)),-0.008,IF(AND((G133&lt;0.181),G133&gt;=0.169,D133&gt;=0.35,(H133&lt;15.155),(D133&lt;1.55)),0.065,IF(AND(B133&gt;=3.05,(B133&lt;3.15),(H133&lt;10.257),(A133&lt;7.45),D133&gt;=1.55),-0.023,IF(AND(H133&gt;=11.854,(G133&lt;0.613),H133&gt;=10.257,(A133&lt;7.45),D133&gt;=1.55),0.068,IF(AND((D133&lt;0.25),(B133&lt;3.15),(H133&lt;14.344),(D133&lt;0.35),(H133&lt;15.155),(D133&lt;1.55)),0.014,IF(AND(D133&gt;=0.25,(B133&lt;3.15),(H133&lt;14.344),(D133&lt;0.35),(H133&lt;15.155),(D133&lt;1.55)),0.002,IF(AND((A133&lt;5.05),B133&gt;=3.15,(H133&lt;14.344),(D133&lt;0.35),(H133&lt;15.155),(D133&lt;1.55)),-0.001,IF(AND(A133&gt;=5.05,B133&gt;=3.15,(H133&lt;14.344),(D133&lt;0.35),(H133&lt;15.155),(D133&lt;1.55)),0.009,IF(AND((H133&lt;14.877),A133&gt;=4.85,H133&gt;=14.344,(D133&lt;0.35),(H133&lt;15.155),(D133&lt;1.55)),0.023,IF(AND(H133&gt;=14.877,A133&gt;=4.85,H133&gt;=14.344,(D133&lt;0.35),(H133&lt;15.155),(D133&lt;1.55)),0.004,IF(AND((H133&lt;13.602),(A133&lt;6.05),(G133&lt;0.169),D133&gt;=0.35,(H133&lt;15.155),(D133&lt;1.55)),0.023,IF(AND(H133&gt;=13.602,(A133&lt;6.05),(G133&lt;0.169),D133&gt;=0.35,(H133&lt;15.155),(D133&lt;1.55)),-0.006,IF(AND((B133&lt;2.95),G133&gt;=0.181,G133&gt;=0.169,D133&gt;=0.35,(H133&lt;15.155),(D133&lt;1.55)),0.019,IF(AND(B133&gt;=2.95,G133&gt;=0.181,G133&gt;=0.169,D133&gt;=0.35,(H133&lt;15.155),(D133&lt;1.55)),0.034,IF(AND((A133&lt;5.35),(B133&lt;3.05),(B133&lt;3.15),(H133&lt;10.257),(A133&lt;7.45),D133&gt;=1.55),0.009,IF(AND(A133&gt;=5.35,(B133&lt;3.05),(B133&lt;3.15),(H133&lt;10.257),(A133&lt;7.45),D133&gt;=1.55),0.058,IF(AND((B133&lt;2.9),(H133&lt;11.854),(G133&lt;0.613),H133&gt;=10.257,(A133&lt;7.45),D133&gt;=1.55),0.037,IF(AND(B133&gt;=2.9,(H133&lt;11.854),(G133&lt;0.613),H133&gt;=10.257,(A133&lt;7.45),D133&gt;=1.55),-0.005,IF(AND((A133&lt;6.4),(G133&lt;0.711),G133&gt;=0.613,H133&gt;=10.257,(A133&lt;7.45),D133&gt;=1.55),0.001,IF(AND(A133&gt;=6.4,(G133&lt;0.711),G133&gt;=0.613,H133&gt;=10.257,(A133&lt;7.45),D133&gt;=1.55),-0.002,IF(AND((D133&lt;1.9),G133&gt;=0.711,G133&gt;=0.613,H133&gt;=10.257,(A133&lt;7.45),D133&gt;=1.55),0.007,IF(AND(D133&gt;=1.9,G133&gt;=0.711,G133&gt;=0.613,H133&gt;=10.257,(A133&lt;7.45),D133&gt;=1.55),0.023,"shouldnthappen"))))))))))))))))))))))))))</f>
        <v>0.058</v>
      </c>
      <c r="X133" s="1" t="n">
        <f aca="false">IF(AND(H133&gt;=15.155,(F133&lt;2.5)),0.049,IF(AND(A133&gt;=7.45,F133&gt;=2.5),0.089,IF(AND((G133&lt;0.107),(G133&lt;0.364),(A133&lt;7.45),F133&gt;=2.5),0.055,IF(AND(A133&gt;=5.75,(G133&lt;0.572),(D133&lt;1.25),(H133&lt;15.155),(F133&lt;2.5)),-0.018,IF(AND((A133&lt;5.7),(H133&lt;12.626),G133&gt;=0.364,(A133&lt;7.45),F133&gt;=2.5),0.012,IF(AND(A133&gt;=5.7,(H133&lt;12.626),G133&gt;=0.364,(A133&lt;7.45),F133&gt;=2.5),0.065,IF(AND((G133&lt;0.628),H133&gt;=12.626,G133&gt;=0.364,(A133&lt;7.45),F133&gt;=2.5),0.047,IF(AND((G133&lt;0.545),(A133&lt;5.75),(G133&lt;0.572),(D133&lt;1.25),(H133&lt;15.155),(F133&lt;2.5)),0.007,IF(AND(G133&gt;=0.545,(A133&lt;5.75),(G133&lt;0.572),(D133&lt;1.25),(H133&lt;15.155),(F133&lt;2.5)),-0.009,IF(AND((D133&lt;0.3),(H133&lt;11.788),G133&gt;=0.572,(D133&lt;1.25),(H133&lt;15.155),(F133&lt;2.5)),0.01,IF(AND(D133&gt;=0.3,(H133&lt;11.788),G133&gt;=0.572,(D133&lt;1.25),(H133&lt;15.155),(F133&lt;2.5)),0.03,IF(AND((A133&lt;4.75),H133&gt;=11.788,G133&gt;=0.572,(D133&lt;1.25),(H133&lt;15.155),(F133&lt;2.5)),0.001,IF(AND(A133&gt;=4.75,H133&gt;=11.788,G133&gt;=0.572,(D133&lt;1.25),(H133&lt;15.155),(F133&lt;2.5)),0.01,IF(AND((A133&lt;5.5),(A133&lt;6.15),(G133&lt;0.652),D133&gt;=1.25,(H133&lt;15.155),(F133&lt;2.5)),0.014,IF(AND(A133&gt;=5.5,(A133&lt;6.15),(G133&lt;0.652),D133&gt;=1.25,(H133&lt;15.155),(F133&lt;2.5)),0.049,IF(AND((H133&lt;12.206),A133&gt;=6.15,(G133&lt;0.652),D133&gt;=1.25,(H133&lt;15.155),(F133&lt;2.5)),-0.009,IF(AND(H133&gt;=12.206,A133&gt;=6.15,(G133&lt;0.652),D133&gt;=1.25,(H133&lt;15.155),(F133&lt;2.5)),0.021,IF(AND((A133&lt;5.55),(A133&lt;6.2),G133&gt;=0.652,D133&gt;=1.25,(H133&lt;15.155),(F133&lt;2.5)),0.011,IF(AND(A133&gt;=5.55,(A133&lt;6.2),G133&gt;=0.652,D133&gt;=1.25,(H133&lt;15.155),(F133&lt;2.5)),-0.019,IF(AND((B133&lt;3.2),A133&gt;=6.2,G133&gt;=0.652,D133&gt;=1.25,(H133&lt;15.155),(F133&lt;2.5)),0.025,IF(AND(B133&gt;=3.2,A133&gt;=6.2,G133&gt;=0.652,D133&gt;=1.25,(H133&lt;15.155),(F133&lt;2.5)),0.001,IF(AND((G133&lt;0.183),(G133&lt;0.301),G133&gt;=0.107,(G133&lt;0.364),(A133&lt;7.45),F133&gt;=2.5),-0.009,IF(AND(G133&gt;=0.183,(G133&lt;0.301),G133&gt;=0.107,(G133&lt;0.364),(A133&lt;7.45),F133&gt;=2.5),0.022,IF(AND((D133&lt;2.2),G133&gt;=0.301,G133&gt;=0.107,(G133&lt;0.364),(A133&lt;7.45),F133&gt;=2.5),0.004,IF(AND(D133&gt;=2.2,G133&gt;=0.301,G133&gt;=0.107,(G133&lt;0.364),(A133&lt;7.45),F133&gt;=2.5),-0.02,IF(AND((G133&lt;0.787),G133&gt;=0.628,H133&gt;=12.626,G133&gt;=0.364,(A133&lt;7.45),F133&gt;=2.5),-0.001,IF(AND(G133&gt;=0.787,G133&gt;=0.628,H133&gt;=12.626,G133&gt;=0.364,(A133&lt;7.45),F133&gt;=2.5),0.016,"shouldnthappen")))))))))))))))))))))))))))</f>
        <v>0.065</v>
      </c>
      <c r="Y133" s="1" t="n">
        <f aca="false">IF(AND(H133&gt;=15.155,(D133&lt;1.55)),0.037,IF(AND(D133&gt;=2.45,(A133&lt;7.45),D133&gt;=1.55),0.054,IF(AND((A133&lt;7.8),A133&gt;=7.45,D133&gt;=1.55),0.078,IF(AND(A133&gt;=7.8,A133&gt;=7.45,D133&gt;=1.55),0.021,IF(AND(A133&gt;=6.2,G133&gt;=0.68,D133&gt;=1.25,(H133&lt;15.155),(D133&lt;1.55)),0.019,IF(AND((B133&lt;2.65),(A133&lt;4.95),(G133&lt;0.572),(D133&lt;1.25),(H133&lt;15.155),(D133&lt;1.55)),0.021,IF(AND(B133&gt;=2.65,(A133&lt;4.95),(G133&lt;0.572),(D133&lt;1.25),(H133&lt;15.155),(D133&lt;1.55)),0.006,IF(AND((H133&lt;14.344),A133&gt;=4.95,(G133&lt;0.572),(D133&lt;1.25),(H133&lt;15.155),(D133&lt;1.55)),-0.005,IF(AND(H133&gt;=14.344,A133&gt;=4.95,(G133&lt;0.572),(D133&lt;1.25),(H133&lt;15.155),(D133&lt;1.55)),0.013,IF(AND((G133&lt;0.833),(H133&lt;11.788),G133&gt;=0.572,(D133&lt;1.25),(H133&lt;15.155),(D133&lt;1.55)),0.009,IF(AND(G133&gt;=0.833,(H133&lt;11.788),G133&gt;=0.572,(D133&lt;1.25),(H133&lt;15.155),(D133&lt;1.55)),0.024,IF(AND((A133&lt;4.75),H133&gt;=11.788,G133&gt;=0.572,(D133&lt;1.25),(H133&lt;15.155),(D133&lt;1.55)),0.001,IF(AND(A133&gt;=4.75,H133&gt;=11.788,G133&gt;=0.572,(D133&lt;1.25),(H133&lt;15.155),(D133&lt;1.55)),0.008,IF(AND((A133&lt;5.65),(A133&lt;6.15),(G133&lt;0.68),D133&gt;=1.25,(H133&lt;15.155),(D133&lt;1.55)),0.017,IF(AND(A133&gt;=5.65,(A133&lt;6.15),(G133&lt;0.68),D133&gt;=1.25,(H133&lt;15.155),(D133&lt;1.55)),0.039,IF(AND((G133&lt;0.436),A133&gt;=6.15,(G133&lt;0.68),D133&gt;=1.25,(H133&lt;15.155),(D133&lt;1.55)),-0.004,IF(AND(G133&gt;=0.436,A133&gt;=6.15,(G133&lt;0.68),D133&gt;=1.25,(H133&lt;15.155),(D133&lt;1.55)),0.022,IF(AND((A133&lt;5.55),(A133&lt;6.2),G133&gt;=0.68,D133&gt;=1.25,(H133&lt;15.155),(D133&lt;1.55)),0.009,IF(AND(A133&gt;=5.55,(A133&lt;6.2),G133&gt;=0.68,D133&gt;=1.25,(H133&lt;15.155),(D133&lt;1.55)),-0.016,IF(AND((G133&lt;0.107),(G133&lt;0.361),(G133&lt;0.613),(D133&lt;2.45),(A133&lt;7.45),D133&gt;=1.55),0.042,IF(AND(G133&gt;=0.107,(G133&lt;0.361),(G133&lt;0.613),(D133&lt;2.45),(A133&lt;7.45),D133&gt;=1.55),0.002,IF(AND((D133&lt;2.35),G133&gt;=0.361,(G133&lt;0.613),(D133&lt;2.45),(A133&lt;7.45),D133&gt;=1.55),0.051,IF(AND(D133&gt;=2.35,G133&gt;=0.361,(G133&lt;0.613),(D133&lt;2.45),(A133&lt;7.45),D133&gt;=1.55),0.016,IF(AND((A133&lt;6.4),(G133&lt;0.711),G133&gt;=0.613,(D133&lt;2.45),(A133&lt;7.45),D133&gt;=1.55),0.001,IF(AND(A133&gt;=6.4,(G133&lt;0.711),G133&gt;=0.613,(D133&lt;2.45),(A133&lt;7.45),D133&gt;=1.55),-0.002,IF(AND((B133&lt;2.95),G133&gt;=0.711,G133&gt;=0.613,(D133&lt;2.45),(A133&lt;7.45),D133&gt;=1.55),0.023,IF(AND(B133&gt;=2.95,G133&gt;=0.711,G133&gt;=0.613,(D133&lt;2.45),(A133&lt;7.45),D133&gt;=1.55),0.01,"shouldnthappen")))))))))))))))))))))))))))</f>
        <v>0.051</v>
      </c>
      <c r="Z133" s="1" t="n">
        <f aca="false">IF(AND(A133&gt;=7.45,D133&gt;=1.75),0.056,IF(AND(H133&gt;=15.059,A133&gt;=5.55,(D133&lt;1.75)),0.028,IF(AND((D133&lt;0.35),G133&gt;=0.905,(A133&lt;5.55),(D133&lt;1.75)),0.005,IF(AND(D133&gt;=0.35,G133&gt;=0.905,(A133&lt;5.55),(D133&lt;1.75)),0.026,IF(AND((H133&lt;8.711),D133&gt;=2.45,(A133&lt;7.45),D133&gt;=1.75),0.011,IF(AND(H133&gt;=8.711,D133&gt;=2.45,(A133&lt;7.45),D133&gt;=1.75),0.049,IF(AND((G133&lt;0.107),(G133&lt;0.487),(D133&lt;2.45),(A133&lt;7.45),D133&gt;=1.75),0.032,IF(AND((H133&lt;10.915),(A133&lt;4.5),(B133&lt;3.15),(G133&lt;0.905),(A133&lt;5.55),(D133&lt;1.75)),-0.001,IF(AND(H133&gt;=10.915,(A133&lt;4.5),(B133&lt;3.15),(G133&lt;0.905),(A133&lt;5.55),(D133&lt;1.75)),0.003,IF(AND((A133&lt;5.05),A133&gt;=4.5,(B133&lt;3.15),(G133&lt;0.905),(A133&lt;5.55),(D133&lt;1.75)),0.015,IF(AND(A133&gt;=5.05,A133&gt;=4.5,(B133&lt;3.15),(G133&lt;0.905),(A133&lt;5.55),(D133&lt;1.75)),0.006,IF(AND((G133&lt;0.05),(G133&lt;0.091),B133&gt;=3.15,(G133&lt;0.905),(A133&lt;5.55),(D133&lt;1.75)),0.001,IF(AND(G133&gt;=0.05,(G133&lt;0.091),B133&gt;=3.15,(G133&lt;0.905),(A133&lt;5.55),(D133&lt;1.75)),0.008,IF(AND((G133&lt;0.587),G133&gt;=0.091,B133&gt;=3.15,(G133&lt;0.905),(A133&lt;5.55),(D133&lt;1.75)),-0.003,IF(AND(G133&gt;=0.587,G133&gt;=0.091,B133&gt;=3.15,(G133&lt;0.905),(A133&lt;5.55),(D133&lt;1.75)),0.004,IF(AND((F133&lt;2.5),(B133&lt;2.85),(G133&lt;0.419),(H133&lt;15.059),A133&gt;=5.55,(D133&lt;1.75)),0.041,IF(AND(F133&gt;=2.5,(B133&lt;2.85),(G133&lt;0.419),(H133&lt;15.059),A133&gt;=5.55,(D133&lt;1.75)),0.015,IF(AND((G133&lt;0.164),B133&gt;=2.85,(G133&lt;0.419),(H133&lt;15.059),A133&gt;=5.55,(D133&lt;1.75)),0.01,IF(AND(G133&gt;=0.164,B133&gt;=2.85,(G133&lt;0.419),(H133&lt;15.059),A133&gt;=5.55,(D133&lt;1.75)),-0.001,IF(AND((B133&lt;2.55),(B133&lt;2.95),G133&gt;=0.419,(H133&lt;15.059),A133&gt;=5.55,(D133&lt;1.75)),0.014,IF(AND(B133&gt;=2.55,(B133&lt;2.95),G133&gt;=0.419,(H133&lt;15.059),A133&gt;=5.55,(D133&lt;1.75)),-0.013,IF(AND((D133&lt;1.55),B133&gt;=2.95,G133&gt;=0.419,(H133&lt;15.059),A133&gt;=5.55,(D133&lt;1.75)),0.023,IF(AND(D133&gt;=1.55,B133&gt;=2.95,G133&gt;=0.419,(H133&lt;15.059),A133&gt;=5.55,(D133&lt;1.75)),0.005,IF(AND((H133&lt;13.278),G133&gt;=0.107,(G133&lt;0.487),(D133&lt;2.45),(A133&lt;7.45),D133&gt;=1.75),-0.009,IF(AND(H133&gt;=13.278,G133&gt;=0.107,(G133&lt;0.487),(D133&lt;2.45),(A133&lt;7.45),D133&gt;=1.75),0.017,IF(AND((D133&lt;2.35),(G133&lt;0.571),G133&gt;=0.487,(D133&lt;2.45),(A133&lt;7.45),D133&gt;=1.75),0.053,IF(AND(D133&gt;=2.35,(G133&lt;0.571),G133&gt;=0.487,(D133&lt;2.45),(A133&lt;7.45),D133&gt;=1.75),0.009,IF(AND((G133&lt;0.779),G133&gt;=0.571,G133&gt;=0.487,(D133&lt;2.45),(A133&lt;7.45),D133&gt;=1.75),0.006,IF(AND(G133&gt;=0.779,G133&gt;=0.571,G133&gt;=0.487,(D133&lt;2.45),(A133&lt;7.45),D133&gt;=1.75),0.016,"shouldnthappen")))))))))))))))))))))))))))))</f>
        <v>0.006</v>
      </c>
      <c r="AA133" s="1" t="n">
        <f aca="false">IF(AND((A133&lt;7.8),A133&gt;=7.45,D133&gt;=1.75),0.051,IF(AND(A133&gt;=7.8,A133&gt;=7.45,D133&gt;=1.75),0.01,IF(AND(B133&gt;=3.35,B133&gt;=3.25,(A133&lt;7.45),D133&gt;=1.75),0.016,IF(AND((H133&lt;8.308),(D133&lt;0.15),(H133&lt;13.655),(D133&lt;0.35),(D133&lt;1.75)),0.009,IF(AND((H133&lt;14.529),(G133&lt;0.293),H133&gt;=13.655,(D133&lt;0.35),(D133&lt;1.75)),0.011,IF(AND(H133&gt;=14.529,(G133&lt;0.293),H133&gt;=13.655,(D133&lt;0.35),(D133&lt;1.75)),0.001,IF(AND(D133&gt;=0.25,G133&gt;=0.293,H133&gt;=13.655,(D133&lt;0.35),(D133&lt;1.75)),-0.004,IF(AND(H133&gt;=10.635,(H133&lt;10.696),(H133&lt;13.906),D133&gt;=0.35,(D133&lt;1.75)),0.036,IF(AND(G133&gt;=0.833,H133&gt;=10.696,(H133&lt;13.906),D133&gt;=0.35,(D133&lt;1.75)),0.016,IF(AND((A133&lt;6.65),(G133&lt;0.247),H133&gt;=13.906,D133&gt;=0.35,(D133&lt;1.75)),-0.008,IF(AND(A133&gt;=6.65,(G133&lt;0.247),H133&gt;=13.906,D133&gt;=0.35,(D133&lt;1.75)),0.011,IF(AND((B133&lt;2.45),G133&gt;=0.247,H133&gt;=13.906,D133&gt;=0.35,(D133&lt;1.75)),0,IF(AND((D133&lt;1.85),(B133&lt;2.95),(B133&lt;3.25),(A133&lt;7.45),D133&gt;=1.75),0.033,IF(AND((G133&lt;0.428),(B133&lt;3.35),B133&gt;=3.25,(A133&lt;7.45),D133&gt;=1.75),0.009,IF(AND(G133&gt;=0.428,(B133&lt;3.35),B133&gt;=3.25,(A133&lt;7.45),D133&gt;=1.75),0.042,IF(AND((A133&lt;4.6),H133&gt;=8.308,(D133&lt;0.15),(H133&lt;13.655),(D133&lt;0.35),(D133&lt;1.75)),0.003,IF(AND(A133&gt;=4.6,H133&gt;=8.308,(D133&lt;0.15),(H133&lt;13.655),(D133&lt;0.35),(D133&lt;1.75)),0,IF(AND((H133&lt;8.834),(A133&lt;5.05),D133&gt;=0.15,(H133&lt;13.655),(D133&lt;0.35),(D133&lt;1.75)),0.002,IF(AND(H133&gt;=8.834,(A133&lt;5.05),D133&gt;=0.15,(H133&lt;13.655),(D133&lt;0.35),(D133&lt;1.75)),-0.008,IF(AND((A133&lt;5.45),A133&gt;=5.05,D133&gt;=0.15,(H133&lt;13.655),(D133&lt;0.35),(D133&lt;1.75)),0.003,IF(AND(A133&gt;=5.45,A133&gt;=5.05,D133&gt;=0.15,(H133&lt;13.655),(D133&lt;0.35),(D133&lt;1.75)),-0.002,IF(AND((A133&lt;5.3),(D133&lt;0.25),G133&gt;=0.293,H133&gt;=13.655,(D133&lt;0.35),(D133&lt;1.75)),0.007,IF(AND(A133&gt;=5.3,(D133&lt;0.25),G133&gt;=0.293,H133&gt;=13.655,(D133&lt;0.35),(D133&lt;1.75)),0.001,IF(AND((H133&lt;7.309),(H133&lt;10.635),(H133&lt;10.696),(H133&lt;13.906),D133&gt;=0.35,(D133&lt;1.75)),0.014,IF(AND(H133&gt;=7.309,(H133&lt;10.635),(H133&lt;10.696),(H133&lt;13.906),D133&gt;=0.35,(D133&lt;1.75)),0.006,IF(AND((H133&lt;12.093),(G133&lt;0.833),H133&gt;=10.696,(H133&lt;13.906),D133&gt;=0.35,(D133&lt;1.75)),-0.01,IF(AND(H133&gt;=12.093,(G133&lt;0.833),H133&gt;=10.696,(H133&lt;13.906),D133&gt;=0.35,(D133&lt;1.75)),0.004,IF(AND((G133&lt;0.823),B133&gt;=2.45,G133&gt;=0.247,H133&gt;=13.906,D133&gt;=0.35,(D133&lt;1.75)),0.026,IF(AND(G133&gt;=0.823,B133&gt;=2.45,G133&gt;=0.247,H133&gt;=13.906,D133&gt;=0.35,(D133&lt;1.75)),0.006,IF(AND((H133&lt;11.121),D133&gt;=1.85,(B133&lt;2.95),(B133&lt;3.25),(A133&lt;7.45),D133&gt;=1.75),0.013,IF(AND(H133&gt;=11.121,D133&gt;=1.85,(B133&lt;2.95),(B133&lt;3.25),(A133&lt;7.45),D133&gt;=1.75),0.005,IF(AND((A133&lt;6.05),(A133&lt;6.45),B133&gt;=2.95,(B133&lt;3.25),(A133&lt;7.45),D133&gt;=1.75),0.001,IF(AND(A133&gt;=6.05,(A133&lt;6.45),B133&gt;=2.95,(B133&lt;3.25),(A133&lt;7.45),D133&gt;=1.75),-0.005,IF(AND((G133&lt;0.42),A133&gt;=6.45,B133&gt;=2.95,(B133&lt;3.25),(A133&lt;7.45),D133&gt;=1.75),0.004,IF(AND(G133&gt;=0.42,A133&gt;=6.45,B133&gt;=2.95,(B133&lt;3.25),(A133&lt;7.45),D133&gt;=1.75),0.019,"shouldnthappen")))))))))))))))))))))))))))))))))))</f>
        <v>0.013</v>
      </c>
      <c r="AB133" s="1" t="n">
        <f aca="false">+ 0.5</f>
        <v>0.5</v>
      </c>
    </row>
    <row r="134" customFormat="false" ht="13.8" hidden="false" customHeight="false" outlineLevel="0" collapsed="false">
      <c r="A134" s="11" t="n">
        <v>7.9</v>
      </c>
      <c r="B134" s="1" t="n">
        <v>3.8</v>
      </c>
      <c r="C134" s="1" t="n">
        <v>6.4</v>
      </c>
      <c r="D134" s="1" t="n">
        <v>2</v>
      </c>
      <c r="E134" s="1" t="s">
        <v>93</v>
      </c>
      <c r="F134" s="1" t="n">
        <v>3</v>
      </c>
      <c r="G134" s="1" t="n">
        <v>0.455428652232513</v>
      </c>
      <c r="H134" s="18" t="n">
        <v>17.8107653088868</v>
      </c>
      <c r="I134" s="1" t="n">
        <f aca="false">C134</f>
        <v>6.4</v>
      </c>
      <c r="J134" s="1" t="n">
        <f aca="false">SUM(M134:AB134)</f>
        <v>6.346</v>
      </c>
      <c r="K134" s="15" t="n">
        <f aca="false">1-SQRT(VAR(M134:AB134, I134)) / AVERAGE(M134:AB134)</f>
        <v>-2.7967170502962</v>
      </c>
      <c r="L134" s="1" t="n">
        <f aca="false">(J134-I134)/I134</f>
        <v>-0.00843750000000004</v>
      </c>
      <c r="M134" s="1" t="n">
        <f aca="false">IF(AND((H134&lt;5.245),(D134&lt;0.8)),0.075,IF(AND(H134&gt;=5.245,(D134&lt;0.8)),0.279,IF(AND((D134&lt;1.45),D134&gt;=0.8),1.043,IF(AND(D134&gt;=1.45,D134&gt;=0.8),1.423,"shouldnthappen"))))</f>
        <v>1.423</v>
      </c>
      <c r="N134" s="1" t="n">
        <f aca="false">IF(AND((A134&lt;4.35),(D134&lt;0.8)),0.048,IF(AND(A134&gt;=4.35,(D134&lt;0.8)),0.198,IF(AND(F134&gt;=2.5,D134&gt;=0.8),1.048,IF(AND((A134&lt;5.15),(F134&lt;2.5),D134&gt;=0.8),0.321,IF(AND(A134&gt;=5.15,(F134&lt;2.5),D134&gt;=0.8),0.783,"shouldnthappen")))))</f>
        <v>1.048</v>
      </c>
      <c r="O134" s="1" t="n">
        <f aca="false">IF(AND((H134&lt;5.245),(D134&lt;0.8)),0.034,IF(AND((A134&lt;5.9),D134&gt;=0.8),0.489,IF(AND(A134&gt;=5.9,D134&gt;=0.8),0.721,IF(AND((A134&lt;4.35),H134&gt;=5.245,(D134&lt;0.8)),0.041,IF(AND(A134&gt;=4.35,H134&gt;=5.245,(D134&lt;0.8)),0.142,"shouldnthappen")))))</f>
        <v>0.721</v>
      </c>
      <c r="P134" s="1" t="n">
        <f aca="false">IF(AND((B134&lt;2.8),(D134&lt;1.15)),0.244,IF(AND((D134&lt;1.75),D134&gt;=1.15),0.396,IF(AND(D134&gt;=1.75,D134&gt;=1.15),0.554,IF(AND((A134&lt;5.05),B134&gt;=2.8,(D134&lt;1.15)),0.078,IF(AND((H134&lt;14.877),A134&gt;=5.05,B134&gt;=2.8,(D134&lt;1.15)),0.118,IF(AND(H134&gt;=14.877,A134&gt;=5.05,B134&gt;=2.8,(D134&lt;1.15)),0.027,"shouldnthappen"))))))</f>
        <v>0.554</v>
      </c>
      <c r="Q134" s="1" t="n">
        <f aca="false">IF(AND(D134&gt;=0.45,(D134&lt;1.15)),0.17,IF(AND(A134&gt;=7.1,D134&gt;=1.15),0.539,IF(AND((A134&lt;6.25),(A134&lt;7.1),D134&gt;=1.15),0.258,IF(AND(A134&gt;=6.25,(A134&lt;7.1),D134&gt;=1.15),0.344,IF(AND(G134&gt;=0.418,(A134&lt;5.05),(D134&lt;0.45),(D134&lt;1.15)),0.033,IF(AND((H134&lt;14.494),(G134&lt;0.418),(A134&lt;5.05),(D134&lt;0.45),(D134&lt;1.15)),0.061,IF(AND(H134&gt;=14.494,(G134&lt;0.418),(A134&lt;5.05),(D134&lt;0.45),(D134&lt;1.15)),0.015,IF(AND(H134&gt;=14.877,(B134&lt;3.85),A134&gt;=5.05,(D134&lt;0.45),(D134&lt;1.15)),0.023,IF(AND((B134&lt;4),B134&gt;=3.85,A134&gt;=5.05,(D134&lt;0.45),(D134&lt;1.15)),0.009,IF(AND(B134&gt;=4,B134&gt;=3.85,A134&gt;=5.05,(D134&lt;0.45),(D134&lt;1.15)),0.052,IF(AND((G134&lt;0.05),(H134&lt;14.877),(B134&lt;3.85),A134&gt;=5.05,(D134&lt;0.45),(D134&lt;1.15)),0.024,IF(AND(G134&gt;=0.05,(H134&lt;14.877),(B134&lt;3.85),A134&gt;=5.05,(D134&lt;0.45),(D134&lt;1.15)),0.091,"shouldnthappen"))))))))))))</f>
        <v>0.539</v>
      </c>
      <c r="R134" s="1" t="n">
        <f aca="false">IF(AND(A134&gt;=7.1,D134&gt;=0.8),0.401,IF(AND((A134&lt;4.5),(G134&lt;0.905),(D134&lt;0.8)),0.024,IF(AND((H134&lt;9.966),G134&gt;=0.905,(D134&lt;0.8)),0.094,IF(AND(H134&gt;=9.966,G134&gt;=0.905,(D134&lt;0.8)),0.026,IF(AND(D134&gt;=2.05,(A134&lt;7.1),D134&gt;=0.8),0.277,IF(AND((H134&lt;5.523),A134&gt;=4.5,(G134&lt;0.905),(D134&lt;0.8)),0.012,IF(AND(H134&gt;=5.523,A134&gt;=4.5,(G134&lt;0.905),(D134&lt;0.8)),0.049,IF(AND((A134&lt;5.3),(D134&lt;2.05),(A134&lt;7.1),D134&gt;=0.8),0.095,IF(AND(A134&gt;=5.3,(D134&lt;2.05),(A134&lt;7.1),D134&gt;=0.8),0.196,"shouldnthappen")))))))))</f>
        <v>0.401</v>
      </c>
      <c r="S134" s="1" t="n">
        <f aca="false">IF(AND(A134&gt;=7.1,D134&gt;=1.35),0.298,IF(AND(G134&gt;=0.905,(D134&lt;0.8),(D134&lt;1.35)),0.068,IF(AND(H134&gt;=9.386,D134&gt;=0.8,(D134&lt;1.35)),0.126,IF(AND((H134&lt;7.426),(H134&lt;9.386),D134&gt;=0.8,(D134&lt;1.35)),0.091,IF(AND((A134&lt;5.3),(G134&lt;0.905),(A134&lt;7.1),D134&gt;=1.35),0.063,IF(AND((D134&lt;2.05),G134&gt;=0.905,(A134&lt;7.1),D134&gt;=1.35),0.015,IF(AND(D134&gt;=2.05,G134&gt;=0.905,(A134&lt;7.1),D134&gt;=1.35),0.089,IF(AND((H134&lt;10.505),(H134&lt;14.344),(G134&lt;0.905),(D134&lt;0.8),(D134&lt;1.35)),0.035,IF(AND((A134&lt;4.85),H134&gt;=14.344,(G134&lt;0.905),(D134&lt;0.8),(D134&lt;1.35)),0.006,IF(AND((B134&lt;2.75),H134&gt;=7.426,(H134&lt;9.386),D134&gt;=0.8,(D134&lt;1.35)),0.021,IF(AND(B134&gt;=2.75,H134&gt;=7.426,(H134&lt;9.386),D134&gt;=0.8,(D134&lt;1.35)),-0.01,IF(AND((B134&lt;2.35),A134&gt;=5.3,(G134&lt;0.905),(A134&lt;7.1),D134&gt;=1.35),0.068,IF(AND(B134&gt;=2.35,A134&gt;=5.3,(G134&lt;0.905),(A134&lt;7.1),D134&gt;=1.35),0.181,IF(AND((H134&lt;11.731),H134&gt;=10.505,(H134&lt;14.344),(G134&lt;0.905),(D134&lt;0.8),(D134&lt;1.35)),0.004,IF(AND(H134&gt;=11.731,H134&gt;=10.505,(H134&lt;14.344),(G134&lt;0.905),(D134&lt;0.8),(D134&lt;1.35)),0.024,IF(AND((H134&lt;14.877),A134&gt;=4.85,H134&gt;=14.344,(G134&lt;0.905),(D134&lt;0.8),(D134&lt;1.35)),0.063,IF(AND(H134&gt;=14.877,A134&gt;=4.85,H134&gt;=14.344,(G134&lt;0.905),(D134&lt;0.8),(D134&lt;1.35)),0.012,"shouldnthappen")))))))))))))))))</f>
        <v>0.298</v>
      </c>
      <c r="T134" s="1" t="n">
        <f aca="false">IF(AND(D134&gt;=0.45,(A134&lt;5.65)),0.067,IF(AND(A134&gt;=7.25,A134&gt;=5.65),0.244,IF(AND((H134&lt;9.966),G134&gt;=0.905,(D134&lt;0.45),(A134&lt;5.65)),0.062,IF(AND(H134&gt;=9.966,G134&gt;=0.905,(D134&lt;0.45),(A134&lt;5.65)),0.012,IF(AND((G134&lt;0.948),D134&gt;=2.05,(A134&lt;7.25),A134&gt;=5.65),0.157,IF(AND(G134&gt;=0.948,D134&gt;=2.05,(A134&lt;7.25),A134&gt;=5.65),0.037,IF(AND(G134&gt;=0.422,(B134&lt;3.15),(G134&lt;0.905),(D134&lt;0.45),(A134&lt;5.65)),0.011,IF(AND((D134&lt;0.25),(G134&lt;0.422),(B134&lt;3.15),(G134&lt;0.905),(D134&lt;0.45),(A134&lt;5.65)),0.04,IF(AND(D134&gt;=0.25,(G134&lt;0.422),(B134&lt;3.15),(G134&lt;0.905),(D134&lt;0.45),(A134&lt;5.65)),0.009,IF(AND((A134&lt;4.85),(B134&lt;3.25),B134&gt;=3.15,(G134&lt;0.905),(D134&lt;0.45),(A134&lt;5.65)),0.008,IF(AND(A134&gt;=4.85,(B134&lt;3.25),B134&gt;=3.15,(G134&lt;0.905),(D134&lt;0.45),(A134&lt;5.65)),-0.017,IF(AND((D134&lt;0.25),B134&gt;=3.25,B134&gt;=3.15,(G134&lt;0.905),(D134&lt;0.45),(A134&lt;5.65)),0.022,IF(AND(D134&gt;=0.25,B134&gt;=3.25,B134&gt;=3.15,(G134&lt;0.905),(D134&lt;0.45),(A134&lt;5.65)),0.009,IF(AND((F134&lt;2.5),(H134&lt;7.692),(G134&lt;0.644),(D134&lt;2.05),(A134&lt;7.25),A134&gt;=5.65),0.018,IF(AND(F134&gt;=2.5,(H134&lt;7.692),(G134&lt;0.644),(D134&lt;2.05),(A134&lt;7.25),A134&gt;=5.65),0.068,IF(AND((B134&lt;2.35),H134&gt;=7.692,(G134&lt;0.644),(D134&lt;2.05),(A134&lt;7.25),A134&gt;=5.65),0.023,IF(AND(B134&gt;=2.35,H134&gt;=7.692,(G134&lt;0.644),(D134&lt;2.05),(A134&lt;7.25),A134&gt;=5.65),0.125,IF(AND((G134&lt;0.766),(G134&lt;0.85),G134&gt;=0.644,(D134&lt;2.05),(A134&lt;7.25),A134&gt;=5.65),0.055,IF(AND(G134&gt;=0.766,(G134&lt;0.85),G134&gt;=0.644,(D134&lt;2.05),(A134&lt;7.25),A134&gt;=5.65),-0,IF(AND((B134&lt;2.95),G134&gt;=0.85,G134&gt;=0.644,(D134&lt;2.05),(A134&lt;7.25),A134&gt;=5.65),0.098,IF(AND(B134&gt;=2.95,G134&gt;=0.85,G134&gt;=0.644,(D134&lt;2.05),(A134&lt;7.25),A134&gt;=5.65),0.013,"shouldnthappen")))))))))))))))))))))</f>
        <v>0.244</v>
      </c>
      <c r="U134" s="1" t="n">
        <f aca="false">IF(AND(A134&gt;=7.25,D134&gt;=1.25),0.186,IF(AND((G134&lt;0.13),D134&gt;=0.35,(D134&lt;1.25)),-0.004,IF(AND(H134&gt;=14.246,(H134&lt;14.344),(D134&lt;0.35),(D134&lt;1.25)),-0.002,IF(AND((A134&lt;4.85),H134&gt;=14.344,(D134&lt;0.35),(D134&lt;1.25)),0.004,IF(AND(G134&gt;=0.446,(G134&lt;0.644),(A134&lt;7.25),D134&gt;=1.25),0.138,IF(AND(A134&gt;=5.45,(H134&lt;14.246),(H134&lt;14.344),(D134&lt;0.35),(D134&lt;1.25)),0.001,IF(AND((H134&lt;14.877),A134&gt;=4.85,H134&gt;=14.344,(D134&lt;0.35),(D134&lt;1.25)),0.035,IF(AND(H134&gt;=14.877,A134&gt;=4.85,H134&gt;=14.344,(D134&lt;0.35),(D134&lt;1.25)),0.007,IF(AND((B134&lt;3.35),H134&gt;=9.448,G134&gt;=0.13,D134&gt;=0.35,(D134&lt;1.25)),0.053,IF(AND(B134&gt;=3.35,H134&gt;=9.448,G134&gt;=0.13,D134&gt;=0.35,(D134&lt;1.25)),0.017,IF(AND((G134&lt;0.44),(G134&lt;0.446),(G134&lt;0.644),(A134&lt;7.25),D134&gt;=1.25),0.079,IF(AND(G134&gt;=0.44,(G134&lt;0.446),(G134&lt;0.644),(A134&lt;7.25),D134&gt;=1.25),0.02,IF(AND((A134&lt;5.95),(G134&lt;0.724),G134&gt;=0.644,(A134&lt;7.25),D134&gt;=1.25),-0.018,IF(AND(A134&gt;=5.95,(G134&lt;0.724),G134&gt;=0.644,(A134&lt;7.25),D134&gt;=1.25),0.027,IF(AND(A134&gt;=6.15,G134&gt;=0.724,G134&gt;=0.644,(A134&lt;7.25),D134&gt;=1.25),0.093,IF(AND((A134&lt;5.05),(A134&lt;5.45),(H134&lt;14.246),(H134&lt;14.344),(D134&lt;0.35),(D134&lt;1.25)),0.011,IF(AND(A134&gt;=5.05,(A134&lt;5.45),(H134&lt;14.246),(H134&lt;14.344),(D134&lt;0.35),(D134&lt;1.25)),0.021,IF(AND((A134&lt;5.4),(B134&lt;3.15),(H134&lt;9.448),G134&gt;=0.13,D134&gt;=0.35,(D134&lt;1.25)),0.007,IF(AND(A134&gt;=5.4,(B134&lt;3.15),(H134&lt;9.448),G134&gt;=0.13,D134&gt;=0.35,(D134&lt;1.25)),-0.011,IF(AND((B134&lt;3.75),B134&gt;=3.15,(H134&lt;9.448),G134&gt;=0.13,D134&gt;=0.35,(D134&lt;1.25)),0.012,IF(AND(B134&gt;=3.75,B134&gt;=3.15,(H134&lt;9.448),G134&gt;=0.13,D134&gt;=0.35,(D134&lt;1.25)),0.046,IF(AND((A134&lt;5.9),(A134&lt;6.15),G134&gt;=0.724,G134&gt;=0.644,(A134&lt;7.25),D134&gt;=1.25),0.06,IF(AND(A134&gt;=5.9,(A134&lt;6.15),G134&gt;=0.724,G134&gt;=0.644,(A134&lt;7.25),D134&gt;=1.25),0.005,"shouldnthappen")))))))))))))))))))))))</f>
        <v>0.186</v>
      </c>
      <c r="V134" s="1" t="n">
        <f aca="false">IF(AND(H134&gt;=15.155,(D134&lt;1.55)),0.084,IF(AND(A134&gt;=7.25,D134&gt;=1.55),0.141,IF(AND((G134&lt;0.043),D134&gt;=1.05,(H134&lt;15.155),(D134&lt;1.55)),-0.007,IF(AND(D134&gt;=1.85,G134&gt;=0.755,(A134&lt;7.25),D134&gt;=1.55),0.051,IF(AND((H134&lt;9.966),G134&gt;=0.905,(D134&lt;1.05),(H134&lt;15.155),(D134&lt;1.55)),0.043,IF(AND(H134&gt;=9.966,G134&gt;=0.905,(D134&lt;1.05),(H134&lt;15.155),(D134&lt;1.55)),0.007,IF(AND((G134&lt;0.278),(G134&lt;0.361),(G134&lt;0.755),(A134&lt;7.25),D134&gt;=1.55),0.08,IF(AND((A134&lt;5.8),G134&gt;=0.361,(G134&lt;0.755),(A134&lt;7.25),D134&gt;=1.55),0.019,IF(AND((A134&lt;6.05),(D134&lt;1.85),G134&gt;=0.755,(A134&lt;7.25),D134&gt;=1.55),0.01,IF(AND(A134&gt;=6.05,(D134&lt;1.85),G134&gt;=0.755,(A134&lt;7.25),D134&gt;=1.55),0.002,IF(AND((G134&lt;0.486),(B134&lt;3.15),(G134&lt;0.905),(D134&lt;1.05),(H134&lt;15.155),(D134&lt;1.55)),0.026,IF(AND(G134&gt;=0.486,(B134&lt;3.15),(G134&lt;0.905),(D134&lt;1.05),(H134&lt;15.155),(D134&lt;1.55)),0.001,IF(AND((B134&lt;3.25),B134&gt;=3.15,(G134&lt;0.905),(D134&lt;1.05),(H134&lt;15.155),(D134&lt;1.55)),-0.003,IF(AND(B134&gt;=3.25,B134&gt;=3.15,(G134&lt;0.905),(D134&lt;1.05),(H134&lt;15.155),(D134&lt;1.55)),0.012,IF(AND((H134&lt;7.426),(H134&lt;8.769),G134&gt;=0.043,D134&gt;=1.05,(H134&lt;15.155),(D134&lt;1.55)),0.041,IF(AND(H134&gt;=7.426,(H134&lt;8.769),G134&gt;=0.043,D134&gt;=1.05,(H134&lt;15.155),(D134&lt;1.55)),-0.008,IF(AND((H134&lt;10.696),H134&gt;=8.769,G134&gt;=0.043,D134&gt;=1.05,(H134&lt;15.155),(D134&lt;1.55)),0.069,IF(AND(H134&gt;=10.696,H134&gt;=8.769,G134&gt;=0.043,D134&gt;=1.05,(H134&lt;15.155),(D134&lt;1.55)),0.033,IF(AND((D134&lt;2.2),G134&gt;=0.278,(G134&lt;0.361),(G134&lt;0.755),(A134&lt;7.25),D134&gt;=1.55),0.022,IF(AND(D134&gt;=2.2,G134&gt;=0.278,(G134&lt;0.361),(G134&lt;0.755),(A134&lt;7.25),D134&gt;=1.55),-0.027,IF(AND((H134&lt;12.626),A134&gt;=5.8,G134&gt;=0.361,(G134&lt;0.755),(A134&lt;7.25),D134&gt;=1.55),0.126,IF(AND(H134&gt;=12.626,A134&gt;=5.8,G134&gt;=0.361,(G134&lt;0.755),(A134&lt;7.25),D134&gt;=1.55),0.065,"shouldnthappen"))))))))))))))))))))))</f>
        <v>0.141</v>
      </c>
      <c r="W134" s="1" t="n">
        <f aca="false">IF(AND(H134&gt;=15.155,(D134&lt;1.55)),0.064,IF(AND(A134&gt;=7.45,D134&gt;=1.55),0.115,IF(AND(B134&gt;=3.15,(H134&lt;10.257),(A134&lt;7.45),D134&gt;=1.55),0.097,IF(AND((A134&lt;4.85),H134&gt;=14.344,(D134&lt;0.35),(H134&lt;15.155),(D134&lt;1.55)),0.003,IF(AND(A134&gt;=6.05,(G134&lt;0.169),D134&gt;=0.35,(H134&lt;15.155),(D134&lt;1.55)),-0.008,IF(AND((G134&lt;0.181),G134&gt;=0.169,D134&gt;=0.35,(H134&lt;15.155),(D134&lt;1.55)),0.065,IF(AND(B134&gt;=3.05,(B134&lt;3.15),(H134&lt;10.257),(A134&lt;7.45),D134&gt;=1.55),-0.023,IF(AND(H134&gt;=11.854,(G134&lt;0.613),H134&gt;=10.257,(A134&lt;7.45),D134&gt;=1.55),0.068,IF(AND((D134&lt;0.25),(B134&lt;3.15),(H134&lt;14.344),(D134&lt;0.35),(H134&lt;15.155),(D134&lt;1.55)),0.014,IF(AND(D134&gt;=0.25,(B134&lt;3.15),(H134&lt;14.344),(D134&lt;0.35),(H134&lt;15.155),(D134&lt;1.55)),0.002,IF(AND((A134&lt;5.05),B134&gt;=3.15,(H134&lt;14.344),(D134&lt;0.35),(H134&lt;15.155),(D134&lt;1.55)),-0.001,IF(AND(A134&gt;=5.05,B134&gt;=3.15,(H134&lt;14.344),(D134&lt;0.35),(H134&lt;15.155),(D134&lt;1.55)),0.009,IF(AND((H134&lt;14.877),A134&gt;=4.85,H134&gt;=14.344,(D134&lt;0.35),(H134&lt;15.155),(D134&lt;1.55)),0.023,IF(AND(H134&gt;=14.877,A134&gt;=4.85,H134&gt;=14.344,(D134&lt;0.35),(H134&lt;15.155),(D134&lt;1.55)),0.004,IF(AND((H134&lt;13.602),(A134&lt;6.05),(G134&lt;0.169),D134&gt;=0.35,(H134&lt;15.155),(D134&lt;1.55)),0.023,IF(AND(H134&gt;=13.602,(A134&lt;6.05),(G134&lt;0.169),D134&gt;=0.35,(H134&lt;15.155),(D134&lt;1.55)),-0.006,IF(AND((B134&lt;2.95),G134&gt;=0.181,G134&gt;=0.169,D134&gt;=0.35,(H134&lt;15.155),(D134&lt;1.55)),0.019,IF(AND(B134&gt;=2.95,G134&gt;=0.181,G134&gt;=0.169,D134&gt;=0.35,(H134&lt;15.155),(D134&lt;1.55)),0.034,IF(AND((A134&lt;5.35),(B134&lt;3.05),(B134&lt;3.15),(H134&lt;10.257),(A134&lt;7.45),D134&gt;=1.55),0.009,IF(AND(A134&gt;=5.35,(B134&lt;3.05),(B134&lt;3.15),(H134&lt;10.257),(A134&lt;7.45),D134&gt;=1.55),0.058,IF(AND((B134&lt;2.9),(H134&lt;11.854),(G134&lt;0.613),H134&gt;=10.257,(A134&lt;7.45),D134&gt;=1.55),0.037,IF(AND(B134&gt;=2.9,(H134&lt;11.854),(G134&lt;0.613),H134&gt;=10.257,(A134&lt;7.45),D134&gt;=1.55),-0.005,IF(AND((A134&lt;6.4),(G134&lt;0.711),G134&gt;=0.613,H134&gt;=10.257,(A134&lt;7.45),D134&gt;=1.55),0.001,IF(AND(A134&gt;=6.4,(G134&lt;0.711),G134&gt;=0.613,H134&gt;=10.257,(A134&lt;7.45),D134&gt;=1.55),-0.002,IF(AND((D134&lt;1.9),G134&gt;=0.711,G134&gt;=0.613,H134&gt;=10.257,(A134&lt;7.45),D134&gt;=1.55),0.007,IF(AND(D134&gt;=1.9,G134&gt;=0.711,G134&gt;=0.613,H134&gt;=10.257,(A134&lt;7.45),D134&gt;=1.55),0.023,"shouldnthappen"))))))))))))))))))))))))))</f>
        <v>0.115</v>
      </c>
      <c r="X134" s="1" t="n">
        <f aca="false">IF(AND(H134&gt;=15.155,(F134&lt;2.5)),0.049,IF(AND(A134&gt;=7.45,F134&gt;=2.5),0.089,IF(AND((G134&lt;0.107),(G134&lt;0.364),(A134&lt;7.45),F134&gt;=2.5),0.055,IF(AND(A134&gt;=5.75,(G134&lt;0.572),(D134&lt;1.25),(H134&lt;15.155),(F134&lt;2.5)),-0.018,IF(AND((A134&lt;5.7),(H134&lt;12.626),G134&gt;=0.364,(A134&lt;7.45),F134&gt;=2.5),0.012,IF(AND(A134&gt;=5.7,(H134&lt;12.626),G134&gt;=0.364,(A134&lt;7.45),F134&gt;=2.5),0.065,IF(AND((G134&lt;0.628),H134&gt;=12.626,G134&gt;=0.364,(A134&lt;7.45),F134&gt;=2.5),0.047,IF(AND((G134&lt;0.545),(A134&lt;5.75),(G134&lt;0.572),(D134&lt;1.25),(H134&lt;15.155),(F134&lt;2.5)),0.007,IF(AND(G134&gt;=0.545,(A134&lt;5.75),(G134&lt;0.572),(D134&lt;1.25),(H134&lt;15.155),(F134&lt;2.5)),-0.009,IF(AND((D134&lt;0.3),(H134&lt;11.788),G134&gt;=0.572,(D134&lt;1.25),(H134&lt;15.155),(F134&lt;2.5)),0.01,IF(AND(D134&gt;=0.3,(H134&lt;11.788),G134&gt;=0.572,(D134&lt;1.25),(H134&lt;15.155),(F134&lt;2.5)),0.03,IF(AND((A134&lt;4.75),H134&gt;=11.788,G134&gt;=0.572,(D134&lt;1.25),(H134&lt;15.155),(F134&lt;2.5)),0.001,IF(AND(A134&gt;=4.75,H134&gt;=11.788,G134&gt;=0.572,(D134&lt;1.25),(H134&lt;15.155),(F134&lt;2.5)),0.01,IF(AND((A134&lt;5.5),(A134&lt;6.15),(G134&lt;0.652),D134&gt;=1.25,(H134&lt;15.155),(F134&lt;2.5)),0.014,IF(AND(A134&gt;=5.5,(A134&lt;6.15),(G134&lt;0.652),D134&gt;=1.25,(H134&lt;15.155),(F134&lt;2.5)),0.049,IF(AND((H134&lt;12.206),A134&gt;=6.15,(G134&lt;0.652),D134&gt;=1.25,(H134&lt;15.155),(F134&lt;2.5)),-0.009,IF(AND(H134&gt;=12.206,A134&gt;=6.15,(G134&lt;0.652),D134&gt;=1.25,(H134&lt;15.155),(F134&lt;2.5)),0.021,IF(AND((A134&lt;5.55),(A134&lt;6.2),G134&gt;=0.652,D134&gt;=1.25,(H134&lt;15.155),(F134&lt;2.5)),0.011,IF(AND(A134&gt;=5.55,(A134&lt;6.2),G134&gt;=0.652,D134&gt;=1.25,(H134&lt;15.155),(F134&lt;2.5)),-0.019,IF(AND((B134&lt;3.2),A134&gt;=6.2,G134&gt;=0.652,D134&gt;=1.25,(H134&lt;15.155),(F134&lt;2.5)),0.025,IF(AND(B134&gt;=3.2,A134&gt;=6.2,G134&gt;=0.652,D134&gt;=1.25,(H134&lt;15.155),(F134&lt;2.5)),0.001,IF(AND((G134&lt;0.183),(G134&lt;0.301),G134&gt;=0.107,(G134&lt;0.364),(A134&lt;7.45),F134&gt;=2.5),-0.009,IF(AND(G134&gt;=0.183,(G134&lt;0.301),G134&gt;=0.107,(G134&lt;0.364),(A134&lt;7.45),F134&gt;=2.5),0.022,IF(AND((D134&lt;2.2),G134&gt;=0.301,G134&gt;=0.107,(G134&lt;0.364),(A134&lt;7.45),F134&gt;=2.5),0.004,IF(AND(D134&gt;=2.2,G134&gt;=0.301,G134&gt;=0.107,(G134&lt;0.364),(A134&lt;7.45),F134&gt;=2.5),-0.02,IF(AND((G134&lt;0.787),G134&gt;=0.628,H134&gt;=12.626,G134&gt;=0.364,(A134&lt;7.45),F134&gt;=2.5),-0.001,IF(AND(G134&gt;=0.787,G134&gt;=0.628,H134&gt;=12.626,G134&gt;=0.364,(A134&lt;7.45),F134&gt;=2.5),0.016,"shouldnthappen")))))))))))))))))))))))))))</f>
        <v>0.089</v>
      </c>
      <c r="Y134" s="1" t="n">
        <f aca="false">IF(AND(H134&gt;=15.155,(D134&lt;1.55)),0.037,IF(AND(D134&gt;=2.45,(A134&lt;7.45),D134&gt;=1.55),0.054,IF(AND((A134&lt;7.8),A134&gt;=7.45,D134&gt;=1.55),0.078,IF(AND(A134&gt;=7.8,A134&gt;=7.45,D134&gt;=1.55),0.021,IF(AND(A134&gt;=6.2,G134&gt;=0.68,D134&gt;=1.25,(H134&lt;15.155),(D134&lt;1.55)),0.019,IF(AND((B134&lt;2.65),(A134&lt;4.95),(G134&lt;0.572),(D134&lt;1.25),(H134&lt;15.155),(D134&lt;1.55)),0.021,IF(AND(B134&gt;=2.65,(A134&lt;4.95),(G134&lt;0.572),(D134&lt;1.25),(H134&lt;15.155),(D134&lt;1.55)),0.006,IF(AND((H134&lt;14.344),A134&gt;=4.95,(G134&lt;0.572),(D134&lt;1.25),(H134&lt;15.155),(D134&lt;1.55)),-0.005,IF(AND(H134&gt;=14.344,A134&gt;=4.95,(G134&lt;0.572),(D134&lt;1.25),(H134&lt;15.155),(D134&lt;1.55)),0.013,IF(AND((G134&lt;0.833),(H134&lt;11.788),G134&gt;=0.572,(D134&lt;1.25),(H134&lt;15.155),(D134&lt;1.55)),0.009,IF(AND(G134&gt;=0.833,(H134&lt;11.788),G134&gt;=0.572,(D134&lt;1.25),(H134&lt;15.155),(D134&lt;1.55)),0.024,IF(AND((A134&lt;4.75),H134&gt;=11.788,G134&gt;=0.572,(D134&lt;1.25),(H134&lt;15.155),(D134&lt;1.55)),0.001,IF(AND(A134&gt;=4.75,H134&gt;=11.788,G134&gt;=0.572,(D134&lt;1.25),(H134&lt;15.155),(D134&lt;1.55)),0.008,IF(AND((A134&lt;5.65),(A134&lt;6.15),(G134&lt;0.68),D134&gt;=1.25,(H134&lt;15.155),(D134&lt;1.55)),0.017,IF(AND(A134&gt;=5.65,(A134&lt;6.15),(G134&lt;0.68),D134&gt;=1.25,(H134&lt;15.155),(D134&lt;1.55)),0.039,IF(AND((G134&lt;0.436),A134&gt;=6.15,(G134&lt;0.68),D134&gt;=1.25,(H134&lt;15.155),(D134&lt;1.55)),-0.004,IF(AND(G134&gt;=0.436,A134&gt;=6.15,(G134&lt;0.68),D134&gt;=1.25,(H134&lt;15.155),(D134&lt;1.55)),0.022,IF(AND((A134&lt;5.55),(A134&lt;6.2),G134&gt;=0.68,D134&gt;=1.25,(H134&lt;15.155),(D134&lt;1.55)),0.009,IF(AND(A134&gt;=5.55,(A134&lt;6.2),G134&gt;=0.68,D134&gt;=1.25,(H134&lt;15.155),(D134&lt;1.55)),-0.016,IF(AND((G134&lt;0.107),(G134&lt;0.361),(G134&lt;0.613),(D134&lt;2.45),(A134&lt;7.45),D134&gt;=1.55),0.042,IF(AND(G134&gt;=0.107,(G134&lt;0.361),(G134&lt;0.613),(D134&lt;2.45),(A134&lt;7.45),D134&gt;=1.55),0.002,IF(AND((D134&lt;2.35),G134&gt;=0.361,(G134&lt;0.613),(D134&lt;2.45),(A134&lt;7.45),D134&gt;=1.55),0.051,IF(AND(D134&gt;=2.35,G134&gt;=0.361,(G134&lt;0.613),(D134&lt;2.45),(A134&lt;7.45),D134&gt;=1.55),0.016,IF(AND((A134&lt;6.4),(G134&lt;0.711),G134&gt;=0.613,(D134&lt;2.45),(A134&lt;7.45),D134&gt;=1.55),0.001,IF(AND(A134&gt;=6.4,(G134&lt;0.711),G134&gt;=0.613,(D134&lt;2.45),(A134&lt;7.45),D134&gt;=1.55),-0.002,IF(AND((B134&lt;2.95),G134&gt;=0.711,G134&gt;=0.613,(D134&lt;2.45),(A134&lt;7.45),D134&gt;=1.55),0.023,IF(AND(B134&gt;=2.95,G134&gt;=0.711,G134&gt;=0.613,(D134&lt;2.45),(A134&lt;7.45),D134&gt;=1.55),0.01,"shouldnthappen")))))))))))))))))))))))))))</f>
        <v>0.021</v>
      </c>
      <c r="Z134" s="1" t="n">
        <f aca="false">IF(AND(A134&gt;=7.45,D134&gt;=1.75),0.056,IF(AND(H134&gt;=15.059,A134&gt;=5.55,(D134&lt;1.75)),0.028,IF(AND((D134&lt;0.35),G134&gt;=0.905,(A134&lt;5.55),(D134&lt;1.75)),0.005,IF(AND(D134&gt;=0.35,G134&gt;=0.905,(A134&lt;5.55),(D134&lt;1.75)),0.026,IF(AND((H134&lt;8.711),D134&gt;=2.45,(A134&lt;7.45),D134&gt;=1.75),0.011,IF(AND(H134&gt;=8.711,D134&gt;=2.45,(A134&lt;7.45),D134&gt;=1.75),0.049,IF(AND((G134&lt;0.107),(G134&lt;0.487),(D134&lt;2.45),(A134&lt;7.45),D134&gt;=1.75),0.032,IF(AND((H134&lt;10.915),(A134&lt;4.5),(B134&lt;3.15),(G134&lt;0.905),(A134&lt;5.55),(D134&lt;1.75)),-0.001,IF(AND(H134&gt;=10.915,(A134&lt;4.5),(B134&lt;3.15),(G134&lt;0.905),(A134&lt;5.55),(D134&lt;1.75)),0.003,IF(AND((A134&lt;5.05),A134&gt;=4.5,(B134&lt;3.15),(G134&lt;0.905),(A134&lt;5.55),(D134&lt;1.75)),0.015,IF(AND(A134&gt;=5.05,A134&gt;=4.5,(B134&lt;3.15),(G134&lt;0.905),(A134&lt;5.55),(D134&lt;1.75)),0.006,IF(AND((G134&lt;0.05),(G134&lt;0.091),B134&gt;=3.15,(G134&lt;0.905),(A134&lt;5.55),(D134&lt;1.75)),0.001,IF(AND(G134&gt;=0.05,(G134&lt;0.091),B134&gt;=3.15,(G134&lt;0.905),(A134&lt;5.55),(D134&lt;1.75)),0.008,IF(AND((G134&lt;0.587),G134&gt;=0.091,B134&gt;=3.15,(G134&lt;0.905),(A134&lt;5.55),(D134&lt;1.75)),-0.003,IF(AND(G134&gt;=0.587,G134&gt;=0.091,B134&gt;=3.15,(G134&lt;0.905),(A134&lt;5.55),(D134&lt;1.75)),0.004,IF(AND((F134&lt;2.5),(B134&lt;2.85),(G134&lt;0.419),(H134&lt;15.059),A134&gt;=5.55,(D134&lt;1.75)),0.041,IF(AND(F134&gt;=2.5,(B134&lt;2.85),(G134&lt;0.419),(H134&lt;15.059),A134&gt;=5.55,(D134&lt;1.75)),0.015,IF(AND((G134&lt;0.164),B134&gt;=2.85,(G134&lt;0.419),(H134&lt;15.059),A134&gt;=5.55,(D134&lt;1.75)),0.01,IF(AND(G134&gt;=0.164,B134&gt;=2.85,(G134&lt;0.419),(H134&lt;15.059),A134&gt;=5.55,(D134&lt;1.75)),-0.001,IF(AND((B134&lt;2.55),(B134&lt;2.95),G134&gt;=0.419,(H134&lt;15.059),A134&gt;=5.55,(D134&lt;1.75)),0.014,IF(AND(B134&gt;=2.55,(B134&lt;2.95),G134&gt;=0.419,(H134&lt;15.059),A134&gt;=5.55,(D134&lt;1.75)),-0.013,IF(AND((D134&lt;1.55),B134&gt;=2.95,G134&gt;=0.419,(H134&lt;15.059),A134&gt;=5.55,(D134&lt;1.75)),0.023,IF(AND(D134&gt;=1.55,B134&gt;=2.95,G134&gt;=0.419,(H134&lt;15.059),A134&gt;=5.55,(D134&lt;1.75)),0.005,IF(AND((H134&lt;13.278),G134&gt;=0.107,(G134&lt;0.487),(D134&lt;2.45),(A134&lt;7.45),D134&gt;=1.75),-0.009,IF(AND(H134&gt;=13.278,G134&gt;=0.107,(G134&lt;0.487),(D134&lt;2.45),(A134&lt;7.45),D134&gt;=1.75),0.017,IF(AND((D134&lt;2.35),(G134&lt;0.571),G134&gt;=0.487,(D134&lt;2.45),(A134&lt;7.45),D134&gt;=1.75),0.053,IF(AND(D134&gt;=2.35,(G134&lt;0.571),G134&gt;=0.487,(D134&lt;2.45),(A134&lt;7.45),D134&gt;=1.75),0.009,IF(AND((G134&lt;0.779),G134&gt;=0.571,G134&gt;=0.487,(D134&lt;2.45),(A134&lt;7.45),D134&gt;=1.75),0.006,IF(AND(G134&gt;=0.779,G134&gt;=0.571,G134&gt;=0.487,(D134&lt;2.45),(A134&lt;7.45),D134&gt;=1.75),0.016,"shouldnthappen")))))))))))))))))))))))))))))</f>
        <v>0.056</v>
      </c>
      <c r="AA134" s="1" t="n">
        <f aca="false">IF(AND((A134&lt;7.8),A134&gt;=7.45,D134&gt;=1.75),0.051,IF(AND(A134&gt;=7.8,A134&gt;=7.45,D134&gt;=1.75),0.01,IF(AND(B134&gt;=3.35,B134&gt;=3.25,(A134&lt;7.45),D134&gt;=1.75),0.016,IF(AND((H134&lt;8.308),(D134&lt;0.15),(H134&lt;13.655),(D134&lt;0.35),(D134&lt;1.75)),0.009,IF(AND((H134&lt;14.529),(G134&lt;0.293),H134&gt;=13.655,(D134&lt;0.35),(D134&lt;1.75)),0.011,IF(AND(H134&gt;=14.529,(G134&lt;0.293),H134&gt;=13.655,(D134&lt;0.35),(D134&lt;1.75)),0.001,IF(AND(D134&gt;=0.25,G134&gt;=0.293,H134&gt;=13.655,(D134&lt;0.35),(D134&lt;1.75)),-0.004,IF(AND(H134&gt;=10.635,(H134&lt;10.696),(H134&lt;13.906),D134&gt;=0.35,(D134&lt;1.75)),0.036,IF(AND(G134&gt;=0.833,H134&gt;=10.696,(H134&lt;13.906),D134&gt;=0.35,(D134&lt;1.75)),0.016,IF(AND((A134&lt;6.65),(G134&lt;0.247),H134&gt;=13.906,D134&gt;=0.35,(D134&lt;1.75)),-0.008,IF(AND(A134&gt;=6.65,(G134&lt;0.247),H134&gt;=13.906,D134&gt;=0.35,(D134&lt;1.75)),0.011,IF(AND((B134&lt;2.45),G134&gt;=0.247,H134&gt;=13.906,D134&gt;=0.35,(D134&lt;1.75)),0,IF(AND((D134&lt;1.85),(B134&lt;2.95),(B134&lt;3.25),(A134&lt;7.45),D134&gt;=1.75),0.033,IF(AND((G134&lt;0.428),(B134&lt;3.35),B134&gt;=3.25,(A134&lt;7.45),D134&gt;=1.75),0.009,IF(AND(G134&gt;=0.428,(B134&lt;3.35),B134&gt;=3.25,(A134&lt;7.45),D134&gt;=1.75),0.042,IF(AND((A134&lt;4.6),H134&gt;=8.308,(D134&lt;0.15),(H134&lt;13.655),(D134&lt;0.35),(D134&lt;1.75)),0.003,IF(AND(A134&gt;=4.6,H134&gt;=8.308,(D134&lt;0.15),(H134&lt;13.655),(D134&lt;0.35),(D134&lt;1.75)),0,IF(AND((H134&lt;8.834),(A134&lt;5.05),D134&gt;=0.15,(H134&lt;13.655),(D134&lt;0.35),(D134&lt;1.75)),0.002,IF(AND(H134&gt;=8.834,(A134&lt;5.05),D134&gt;=0.15,(H134&lt;13.655),(D134&lt;0.35),(D134&lt;1.75)),-0.008,IF(AND((A134&lt;5.45),A134&gt;=5.05,D134&gt;=0.15,(H134&lt;13.655),(D134&lt;0.35),(D134&lt;1.75)),0.003,IF(AND(A134&gt;=5.45,A134&gt;=5.05,D134&gt;=0.15,(H134&lt;13.655),(D134&lt;0.35),(D134&lt;1.75)),-0.002,IF(AND((A134&lt;5.3),(D134&lt;0.25),G134&gt;=0.293,H134&gt;=13.655,(D134&lt;0.35),(D134&lt;1.75)),0.007,IF(AND(A134&gt;=5.3,(D134&lt;0.25),G134&gt;=0.293,H134&gt;=13.655,(D134&lt;0.35),(D134&lt;1.75)),0.001,IF(AND((H134&lt;7.309),(H134&lt;10.635),(H134&lt;10.696),(H134&lt;13.906),D134&gt;=0.35,(D134&lt;1.75)),0.014,IF(AND(H134&gt;=7.309,(H134&lt;10.635),(H134&lt;10.696),(H134&lt;13.906),D134&gt;=0.35,(D134&lt;1.75)),0.006,IF(AND((H134&lt;12.093),(G134&lt;0.833),H134&gt;=10.696,(H134&lt;13.906),D134&gt;=0.35,(D134&lt;1.75)),-0.01,IF(AND(H134&gt;=12.093,(G134&lt;0.833),H134&gt;=10.696,(H134&lt;13.906),D134&gt;=0.35,(D134&lt;1.75)),0.004,IF(AND((G134&lt;0.823),B134&gt;=2.45,G134&gt;=0.247,H134&gt;=13.906,D134&gt;=0.35,(D134&lt;1.75)),0.026,IF(AND(G134&gt;=0.823,B134&gt;=2.45,G134&gt;=0.247,H134&gt;=13.906,D134&gt;=0.35,(D134&lt;1.75)),0.006,IF(AND((H134&lt;11.121),D134&gt;=1.85,(B134&lt;2.95),(B134&lt;3.25),(A134&lt;7.45),D134&gt;=1.75),0.013,IF(AND(H134&gt;=11.121,D134&gt;=1.85,(B134&lt;2.95),(B134&lt;3.25),(A134&lt;7.45),D134&gt;=1.75),0.005,IF(AND((A134&lt;6.05),(A134&lt;6.45),B134&gt;=2.95,(B134&lt;3.25),(A134&lt;7.45),D134&gt;=1.75),0.001,IF(AND(A134&gt;=6.05,(A134&lt;6.45),B134&gt;=2.95,(B134&lt;3.25),(A134&lt;7.45),D134&gt;=1.75),-0.005,IF(AND((G134&lt;0.42),A134&gt;=6.45,B134&gt;=2.95,(B134&lt;3.25),(A134&lt;7.45),D134&gt;=1.75),0.004,IF(AND(G134&gt;=0.42,A134&gt;=6.45,B134&gt;=2.95,(B134&lt;3.25),(A134&lt;7.45),D134&gt;=1.75),0.019,"shouldnthappen")))))))))))))))))))))))))))))))))))</f>
        <v>0.01</v>
      </c>
      <c r="AB134" s="1" t="n">
        <f aca="false">+ 0.5</f>
        <v>0.5</v>
      </c>
    </row>
    <row r="135" customFormat="false" ht="13.8" hidden="false" customHeight="false" outlineLevel="0" collapsed="false">
      <c r="A135" s="11" t="n">
        <v>6.4</v>
      </c>
      <c r="B135" s="1" t="n">
        <v>2.8</v>
      </c>
      <c r="C135" s="1" t="n">
        <v>5.6</v>
      </c>
      <c r="D135" s="1" t="n">
        <v>2.2</v>
      </c>
      <c r="E135" s="1" t="s">
        <v>93</v>
      </c>
      <c r="F135" s="1" t="n">
        <v>3</v>
      </c>
      <c r="G135" s="1" t="n">
        <v>0.0658152538817376</v>
      </c>
      <c r="H135" s="18" t="n">
        <v>10.800238590315</v>
      </c>
      <c r="I135" s="1" t="n">
        <f aca="false">C135</f>
        <v>5.6</v>
      </c>
      <c r="J135" s="1" t="n">
        <f aca="false">SUM(M135:AB135)</f>
        <v>5.543</v>
      </c>
      <c r="K135" s="15" t="n">
        <f aca="false">1-SQRT(VAR(M135:AB135, I135)) / AVERAGE(M135:AB135)</f>
        <v>-2.85438372288284</v>
      </c>
      <c r="L135" s="1" t="n">
        <f aca="false">(J135-I135)/I135</f>
        <v>-0.0101785714285713</v>
      </c>
      <c r="M135" s="1" t="n">
        <f aca="false">IF(AND((H135&lt;5.245),(D135&lt;0.8)),0.075,IF(AND(H135&gt;=5.245,(D135&lt;0.8)),0.279,IF(AND((D135&lt;1.45),D135&gt;=0.8),1.043,IF(AND(D135&gt;=1.45,D135&gt;=0.8),1.423,"shouldnthappen"))))</f>
        <v>1.423</v>
      </c>
      <c r="N135" s="1" t="n">
        <f aca="false">IF(AND((A135&lt;4.35),(D135&lt;0.8)),0.048,IF(AND(A135&gt;=4.35,(D135&lt;0.8)),0.198,IF(AND(F135&gt;=2.5,D135&gt;=0.8),1.048,IF(AND((A135&lt;5.15),(F135&lt;2.5),D135&gt;=0.8),0.321,IF(AND(A135&gt;=5.15,(F135&lt;2.5),D135&gt;=0.8),0.783,"shouldnthappen")))))</f>
        <v>1.048</v>
      </c>
      <c r="O135" s="1" t="n">
        <f aca="false">IF(AND((H135&lt;5.245),(D135&lt;0.8)),0.034,IF(AND((A135&lt;5.9),D135&gt;=0.8),0.489,IF(AND(A135&gt;=5.9,D135&gt;=0.8),0.721,IF(AND((A135&lt;4.35),H135&gt;=5.245,(D135&lt;0.8)),0.041,IF(AND(A135&gt;=4.35,H135&gt;=5.245,(D135&lt;0.8)),0.142,"shouldnthappen")))))</f>
        <v>0.721</v>
      </c>
      <c r="P135" s="1" t="n">
        <f aca="false">IF(AND((B135&lt;2.8),(D135&lt;1.15)),0.244,IF(AND((D135&lt;1.75),D135&gt;=1.15),0.396,IF(AND(D135&gt;=1.75,D135&gt;=1.15),0.554,IF(AND((A135&lt;5.05),B135&gt;=2.8,(D135&lt;1.15)),0.078,IF(AND((H135&lt;14.877),A135&gt;=5.05,B135&gt;=2.8,(D135&lt;1.15)),0.118,IF(AND(H135&gt;=14.877,A135&gt;=5.05,B135&gt;=2.8,(D135&lt;1.15)),0.027,"shouldnthappen"))))))</f>
        <v>0.554</v>
      </c>
      <c r="Q135" s="1" t="n">
        <f aca="false">IF(AND(D135&gt;=0.45,(D135&lt;1.15)),0.17,IF(AND(A135&gt;=7.1,D135&gt;=1.15),0.539,IF(AND((A135&lt;6.25),(A135&lt;7.1),D135&gt;=1.15),0.258,IF(AND(A135&gt;=6.25,(A135&lt;7.1),D135&gt;=1.15),0.344,IF(AND(G135&gt;=0.418,(A135&lt;5.05),(D135&lt;0.45),(D135&lt;1.15)),0.033,IF(AND((H135&lt;14.494),(G135&lt;0.418),(A135&lt;5.05),(D135&lt;0.45),(D135&lt;1.15)),0.061,IF(AND(H135&gt;=14.494,(G135&lt;0.418),(A135&lt;5.05),(D135&lt;0.45),(D135&lt;1.15)),0.015,IF(AND(H135&gt;=14.877,(B135&lt;3.85),A135&gt;=5.05,(D135&lt;0.45),(D135&lt;1.15)),0.023,IF(AND((B135&lt;4),B135&gt;=3.85,A135&gt;=5.05,(D135&lt;0.45),(D135&lt;1.15)),0.009,IF(AND(B135&gt;=4,B135&gt;=3.85,A135&gt;=5.05,(D135&lt;0.45),(D135&lt;1.15)),0.052,IF(AND((G135&lt;0.05),(H135&lt;14.877),(B135&lt;3.85),A135&gt;=5.05,(D135&lt;0.45),(D135&lt;1.15)),0.024,IF(AND(G135&gt;=0.05,(H135&lt;14.877),(B135&lt;3.85),A135&gt;=5.05,(D135&lt;0.45),(D135&lt;1.15)),0.091,"shouldnthappen"))))))))))))</f>
        <v>0.344</v>
      </c>
      <c r="R135" s="1" t="n">
        <f aca="false">IF(AND(A135&gt;=7.1,D135&gt;=0.8),0.401,IF(AND((A135&lt;4.5),(G135&lt;0.905),(D135&lt;0.8)),0.024,IF(AND((H135&lt;9.966),G135&gt;=0.905,(D135&lt;0.8)),0.094,IF(AND(H135&gt;=9.966,G135&gt;=0.905,(D135&lt;0.8)),0.026,IF(AND(D135&gt;=2.05,(A135&lt;7.1),D135&gt;=0.8),0.277,IF(AND((H135&lt;5.523),A135&gt;=4.5,(G135&lt;0.905),(D135&lt;0.8)),0.012,IF(AND(H135&gt;=5.523,A135&gt;=4.5,(G135&lt;0.905),(D135&lt;0.8)),0.049,IF(AND((A135&lt;5.3),(D135&lt;2.05),(A135&lt;7.1),D135&gt;=0.8),0.095,IF(AND(A135&gt;=5.3,(D135&lt;2.05),(A135&lt;7.1),D135&gt;=0.8),0.196,"shouldnthappen")))))))))</f>
        <v>0.277</v>
      </c>
      <c r="S135" s="1" t="n">
        <f aca="false">IF(AND(A135&gt;=7.1,D135&gt;=1.35),0.298,IF(AND(G135&gt;=0.905,(D135&lt;0.8),(D135&lt;1.35)),0.068,IF(AND(H135&gt;=9.386,D135&gt;=0.8,(D135&lt;1.35)),0.126,IF(AND((H135&lt;7.426),(H135&lt;9.386),D135&gt;=0.8,(D135&lt;1.35)),0.091,IF(AND((A135&lt;5.3),(G135&lt;0.905),(A135&lt;7.1),D135&gt;=1.35),0.063,IF(AND((D135&lt;2.05),G135&gt;=0.905,(A135&lt;7.1),D135&gt;=1.35),0.015,IF(AND(D135&gt;=2.05,G135&gt;=0.905,(A135&lt;7.1),D135&gt;=1.35),0.089,IF(AND((H135&lt;10.505),(H135&lt;14.344),(G135&lt;0.905),(D135&lt;0.8),(D135&lt;1.35)),0.035,IF(AND((A135&lt;4.85),H135&gt;=14.344,(G135&lt;0.905),(D135&lt;0.8),(D135&lt;1.35)),0.006,IF(AND((B135&lt;2.75),H135&gt;=7.426,(H135&lt;9.386),D135&gt;=0.8,(D135&lt;1.35)),0.021,IF(AND(B135&gt;=2.75,H135&gt;=7.426,(H135&lt;9.386),D135&gt;=0.8,(D135&lt;1.35)),-0.01,IF(AND((B135&lt;2.35),A135&gt;=5.3,(G135&lt;0.905),(A135&lt;7.1),D135&gt;=1.35),0.068,IF(AND(B135&gt;=2.35,A135&gt;=5.3,(G135&lt;0.905),(A135&lt;7.1),D135&gt;=1.35),0.181,IF(AND((H135&lt;11.731),H135&gt;=10.505,(H135&lt;14.344),(G135&lt;0.905),(D135&lt;0.8),(D135&lt;1.35)),0.004,IF(AND(H135&gt;=11.731,H135&gt;=10.505,(H135&lt;14.344),(G135&lt;0.905),(D135&lt;0.8),(D135&lt;1.35)),0.024,IF(AND((H135&lt;14.877),A135&gt;=4.85,H135&gt;=14.344,(G135&lt;0.905),(D135&lt;0.8),(D135&lt;1.35)),0.063,IF(AND(H135&gt;=14.877,A135&gt;=4.85,H135&gt;=14.344,(G135&lt;0.905),(D135&lt;0.8),(D135&lt;1.35)),0.012,"shouldnthappen")))))))))))))))))</f>
        <v>0.181</v>
      </c>
      <c r="T135" s="1" t="n">
        <f aca="false">IF(AND(D135&gt;=0.45,(A135&lt;5.65)),0.067,IF(AND(A135&gt;=7.25,A135&gt;=5.65),0.244,IF(AND((H135&lt;9.966),G135&gt;=0.905,(D135&lt;0.45),(A135&lt;5.65)),0.062,IF(AND(H135&gt;=9.966,G135&gt;=0.905,(D135&lt;0.45),(A135&lt;5.65)),0.012,IF(AND((G135&lt;0.948),D135&gt;=2.05,(A135&lt;7.25),A135&gt;=5.65),0.157,IF(AND(G135&gt;=0.948,D135&gt;=2.05,(A135&lt;7.25),A135&gt;=5.65),0.037,IF(AND(G135&gt;=0.422,(B135&lt;3.15),(G135&lt;0.905),(D135&lt;0.45),(A135&lt;5.65)),0.011,IF(AND((D135&lt;0.25),(G135&lt;0.422),(B135&lt;3.15),(G135&lt;0.905),(D135&lt;0.45),(A135&lt;5.65)),0.04,IF(AND(D135&gt;=0.25,(G135&lt;0.422),(B135&lt;3.15),(G135&lt;0.905),(D135&lt;0.45),(A135&lt;5.65)),0.009,IF(AND((A135&lt;4.85),(B135&lt;3.25),B135&gt;=3.15,(G135&lt;0.905),(D135&lt;0.45),(A135&lt;5.65)),0.008,IF(AND(A135&gt;=4.85,(B135&lt;3.25),B135&gt;=3.15,(G135&lt;0.905),(D135&lt;0.45),(A135&lt;5.65)),-0.017,IF(AND((D135&lt;0.25),B135&gt;=3.25,B135&gt;=3.15,(G135&lt;0.905),(D135&lt;0.45),(A135&lt;5.65)),0.022,IF(AND(D135&gt;=0.25,B135&gt;=3.25,B135&gt;=3.15,(G135&lt;0.905),(D135&lt;0.45),(A135&lt;5.65)),0.009,IF(AND((F135&lt;2.5),(H135&lt;7.692),(G135&lt;0.644),(D135&lt;2.05),(A135&lt;7.25),A135&gt;=5.65),0.018,IF(AND(F135&gt;=2.5,(H135&lt;7.692),(G135&lt;0.644),(D135&lt;2.05),(A135&lt;7.25),A135&gt;=5.65),0.068,IF(AND((B135&lt;2.35),H135&gt;=7.692,(G135&lt;0.644),(D135&lt;2.05),(A135&lt;7.25),A135&gt;=5.65),0.023,IF(AND(B135&gt;=2.35,H135&gt;=7.692,(G135&lt;0.644),(D135&lt;2.05),(A135&lt;7.25),A135&gt;=5.65),0.125,IF(AND((G135&lt;0.766),(G135&lt;0.85),G135&gt;=0.644,(D135&lt;2.05),(A135&lt;7.25),A135&gt;=5.65),0.055,IF(AND(G135&gt;=0.766,(G135&lt;0.85),G135&gt;=0.644,(D135&lt;2.05),(A135&lt;7.25),A135&gt;=5.65),-0,IF(AND((B135&lt;2.95),G135&gt;=0.85,G135&gt;=0.644,(D135&lt;2.05),(A135&lt;7.25),A135&gt;=5.65),0.098,IF(AND(B135&gt;=2.95,G135&gt;=0.85,G135&gt;=0.644,(D135&lt;2.05),(A135&lt;7.25),A135&gt;=5.65),0.013,"shouldnthappen")))))))))))))))))))))</f>
        <v>0.157</v>
      </c>
      <c r="U135" s="1" t="n">
        <f aca="false">IF(AND(A135&gt;=7.25,D135&gt;=1.25),0.186,IF(AND((G135&lt;0.13),D135&gt;=0.35,(D135&lt;1.25)),-0.004,IF(AND(H135&gt;=14.246,(H135&lt;14.344),(D135&lt;0.35),(D135&lt;1.25)),-0.002,IF(AND((A135&lt;4.85),H135&gt;=14.344,(D135&lt;0.35),(D135&lt;1.25)),0.004,IF(AND(G135&gt;=0.446,(G135&lt;0.644),(A135&lt;7.25),D135&gt;=1.25),0.138,IF(AND(A135&gt;=5.45,(H135&lt;14.246),(H135&lt;14.344),(D135&lt;0.35),(D135&lt;1.25)),0.001,IF(AND((H135&lt;14.877),A135&gt;=4.85,H135&gt;=14.344,(D135&lt;0.35),(D135&lt;1.25)),0.035,IF(AND(H135&gt;=14.877,A135&gt;=4.85,H135&gt;=14.344,(D135&lt;0.35),(D135&lt;1.25)),0.007,IF(AND((B135&lt;3.35),H135&gt;=9.448,G135&gt;=0.13,D135&gt;=0.35,(D135&lt;1.25)),0.053,IF(AND(B135&gt;=3.35,H135&gt;=9.448,G135&gt;=0.13,D135&gt;=0.35,(D135&lt;1.25)),0.017,IF(AND((G135&lt;0.44),(G135&lt;0.446),(G135&lt;0.644),(A135&lt;7.25),D135&gt;=1.25),0.079,IF(AND(G135&gt;=0.44,(G135&lt;0.446),(G135&lt;0.644),(A135&lt;7.25),D135&gt;=1.25),0.02,IF(AND((A135&lt;5.95),(G135&lt;0.724),G135&gt;=0.644,(A135&lt;7.25),D135&gt;=1.25),-0.018,IF(AND(A135&gt;=5.95,(G135&lt;0.724),G135&gt;=0.644,(A135&lt;7.25),D135&gt;=1.25),0.027,IF(AND(A135&gt;=6.15,G135&gt;=0.724,G135&gt;=0.644,(A135&lt;7.25),D135&gt;=1.25),0.093,IF(AND((A135&lt;5.05),(A135&lt;5.45),(H135&lt;14.246),(H135&lt;14.344),(D135&lt;0.35),(D135&lt;1.25)),0.011,IF(AND(A135&gt;=5.05,(A135&lt;5.45),(H135&lt;14.246),(H135&lt;14.344),(D135&lt;0.35),(D135&lt;1.25)),0.021,IF(AND((A135&lt;5.4),(B135&lt;3.15),(H135&lt;9.448),G135&gt;=0.13,D135&gt;=0.35,(D135&lt;1.25)),0.007,IF(AND(A135&gt;=5.4,(B135&lt;3.15),(H135&lt;9.448),G135&gt;=0.13,D135&gt;=0.35,(D135&lt;1.25)),-0.011,IF(AND((B135&lt;3.75),B135&gt;=3.15,(H135&lt;9.448),G135&gt;=0.13,D135&gt;=0.35,(D135&lt;1.25)),0.012,IF(AND(B135&gt;=3.75,B135&gt;=3.15,(H135&lt;9.448),G135&gt;=0.13,D135&gt;=0.35,(D135&lt;1.25)),0.046,IF(AND((A135&lt;5.9),(A135&lt;6.15),G135&gt;=0.724,G135&gt;=0.644,(A135&lt;7.25),D135&gt;=1.25),0.06,IF(AND(A135&gt;=5.9,(A135&lt;6.15),G135&gt;=0.724,G135&gt;=0.644,(A135&lt;7.25),D135&gt;=1.25),0.005,"shouldnthappen")))))))))))))))))))))))</f>
        <v>0.079</v>
      </c>
      <c r="V135" s="1" t="n">
        <f aca="false">IF(AND(H135&gt;=15.155,(D135&lt;1.55)),0.084,IF(AND(A135&gt;=7.25,D135&gt;=1.55),0.141,IF(AND((G135&lt;0.043),D135&gt;=1.05,(H135&lt;15.155),(D135&lt;1.55)),-0.007,IF(AND(D135&gt;=1.85,G135&gt;=0.755,(A135&lt;7.25),D135&gt;=1.55),0.051,IF(AND((H135&lt;9.966),G135&gt;=0.905,(D135&lt;1.05),(H135&lt;15.155),(D135&lt;1.55)),0.043,IF(AND(H135&gt;=9.966,G135&gt;=0.905,(D135&lt;1.05),(H135&lt;15.155),(D135&lt;1.55)),0.007,IF(AND((G135&lt;0.278),(G135&lt;0.361),(G135&lt;0.755),(A135&lt;7.25),D135&gt;=1.55),0.08,IF(AND((A135&lt;5.8),G135&gt;=0.361,(G135&lt;0.755),(A135&lt;7.25),D135&gt;=1.55),0.019,IF(AND((A135&lt;6.05),(D135&lt;1.85),G135&gt;=0.755,(A135&lt;7.25),D135&gt;=1.55),0.01,IF(AND(A135&gt;=6.05,(D135&lt;1.85),G135&gt;=0.755,(A135&lt;7.25),D135&gt;=1.55),0.002,IF(AND((G135&lt;0.486),(B135&lt;3.15),(G135&lt;0.905),(D135&lt;1.05),(H135&lt;15.155),(D135&lt;1.55)),0.026,IF(AND(G135&gt;=0.486,(B135&lt;3.15),(G135&lt;0.905),(D135&lt;1.05),(H135&lt;15.155),(D135&lt;1.55)),0.001,IF(AND((B135&lt;3.25),B135&gt;=3.15,(G135&lt;0.905),(D135&lt;1.05),(H135&lt;15.155),(D135&lt;1.55)),-0.003,IF(AND(B135&gt;=3.25,B135&gt;=3.15,(G135&lt;0.905),(D135&lt;1.05),(H135&lt;15.155),(D135&lt;1.55)),0.012,IF(AND((H135&lt;7.426),(H135&lt;8.769),G135&gt;=0.043,D135&gt;=1.05,(H135&lt;15.155),(D135&lt;1.55)),0.041,IF(AND(H135&gt;=7.426,(H135&lt;8.769),G135&gt;=0.043,D135&gt;=1.05,(H135&lt;15.155),(D135&lt;1.55)),-0.008,IF(AND((H135&lt;10.696),H135&gt;=8.769,G135&gt;=0.043,D135&gt;=1.05,(H135&lt;15.155),(D135&lt;1.55)),0.069,IF(AND(H135&gt;=10.696,H135&gt;=8.769,G135&gt;=0.043,D135&gt;=1.05,(H135&lt;15.155),(D135&lt;1.55)),0.033,IF(AND((D135&lt;2.2),G135&gt;=0.278,(G135&lt;0.361),(G135&lt;0.755),(A135&lt;7.25),D135&gt;=1.55),0.022,IF(AND(D135&gt;=2.2,G135&gt;=0.278,(G135&lt;0.361),(G135&lt;0.755),(A135&lt;7.25),D135&gt;=1.55),-0.027,IF(AND((H135&lt;12.626),A135&gt;=5.8,G135&gt;=0.361,(G135&lt;0.755),(A135&lt;7.25),D135&gt;=1.55),0.126,IF(AND(H135&gt;=12.626,A135&gt;=5.8,G135&gt;=0.361,(G135&lt;0.755),(A135&lt;7.25),D135&gt;=1.55),0.065,"shouldnthappen"))))))))))))))))))))))</f>
        <v>0.08</v>
      </c>
      <c r="W135" s="1" t="n">
        <f aca="false">IF(AND(H135&gt;=15.155,(D135&lt;1.55)),0.064,IF(AND(A135&gt;=7.45,D135&gt;=1.55),0.115,IF(AND(B135&gt;=3.15,(H135&lt;10.257),(A135&lt;7.45),D135&gt;=1.55),0.097,IF(AND((A135&lt;4.85),H135&gt;=14.344,(D135&lt;0.35),(H135&lt;15.155),(D135&lt;1.55)),0.003,IF(AND(A135&gt;=6.05,(G135&lt;0.169),D135&gt;=0.35,(H135&lt;15.155),(D135&lt;1.55)),-0.008,IF(AND((G135&lt;0.181),G135&gt;=0.169,D135&gt;=0.35,(H135&lt;15.155),(D135&lt;1.55)),0.065,IF(AND(B135&gt;=3.05,(B135&lt;3.15),(H135&lt;10.257),(A135&lt;7.45),D135&gt;=1.55),-0.023,IF(AND(H135&gt;=11.854,(G135&lt;0.613),H135&gt;=10.257,(A135&lt;7.45),D135&gt;=1.55),0.068,IF(AND((D135&lt;0.25),(B135&lt;3.15),(H135&lt;14.344),(D135&lt;0.35),(H135&lt;15.155),(D135&lt;1.55)),0.014,IF(AND(D135&gt;=0.25,(B135&lt;3.15),(H135&lt;14.344),(D135&lt;0.35),(H135&lt;15.155),(D135&lt;1.55)),0.002,IF(AND((A135&lt;5.05),B135&gt;=3.15,(H135&lt;14.344),(D135&lt;0.35),(H135&lt;15.155),(D135&lt;1.55)),-0.001,IF(AND(A135&gt;=5.05,B135&gt;=3.15,(H135&lt;14.344),(D135&lt;0.35),(H135&lt;15.155),(D135&lt;1.55)),0.009,IF(AND((H135&lt;14.877),A135&gt;=4.85,H135&gt;=14.344,(D135&lt;0.35),(H135&lt;15.155),(D135&lt;1.55)),0.023,IF(AND(H135&gt;=14.877,A135&gt;=4.85,H135&gt;=14.344,(D135&lt;0.35),(H135&lt;15.155),(D135&lt;1.55)),0.004,IF(AND((H135&lt;13.602),(A135&lt;6.05),(G135&lt;0.169),D135&gt;=0.35,(H135&lt;15.155),(D135&lt;1.55)),0.023,IF(AND(H135&gt;=13.602,(A135&lt;6.05),(G135&lt;0.169),D135&gt;=0.35,(H135&lt;15.155),(D135&lt;1.55)),-0.006,IF(AND((B135&lt;2.95),G135&gt;=0.181,G135&gt;=0.169,D135&gt;=0.35,(H135&lt;15.155),(D135&lt;1.55)),0.019,IF(AND(B135&gt;=2.95,G135&gt;=0.181,G135&gt;=0.169,D135&gt;=0.35,(H135&lt;15.155),(D135&lt;1.55)),0.034,IF(AND((A135&lt;5.35),(B135&lt;3.05),(B135&lt;3.15),(H135&lt;10.257),(A135&lt;7.45),D135&gt;=1.55),0.009,IF(AND(A135&gt;=5.35,(B135&lt;3.05),(B135&lt;3.15),(H135&lt;10.257),(A135&lt;7.45),D135&gt;=1.55),0.058,IF(AND((B135&lt;2.9),(H135&lt;11.854),(G135&lt;0.613),H135&gt;=10.257,(A135&lt;7.45),D135&gt;=1.55),0.037,IF(AND(B135&gt;=2.9,(H135&lt;11.854),(G135&lt;0.613),H135&gt;=10.257,(A135&lt;7.45),D135&gt;=1.55),-0.005,IF(AND((A135&lt;6.4),(G135&lt;0.711),G135&gt;=0.613,H135&gt;=10.257,(A135&lt;7.45),D135&gt;=1.55),0.001,IF(AND(A135&gt;=6.4,(G135&lt;0.711),G135&gt;=0.613,H135&gt;=10.257,(A135&lt;7.45),D135&gt;=1.55),-0.002,IF(AND((D135&lt;1.9),G135&gt;=0.711,G135&gt;=0.613,H135&gt;=10.257,(A135&lt;7.45),D135&gt;=1.55),0.007,IF(AND(D135&gt;=1.9,G135&gt;=0.711,G135&gt;=0.613,H135&gt;=10.257,(A135&lt;7.45),D135&gt;=1.55),0.023,"shouldnthappen"))))))))))))))))))))))))))</f>
        <v>0.037</v>
      </c>
      <c r="X135" s="1" t="n">
        <f aca="false">IF(AND(H135&gt;=15.155,(F135&lt;2.5)),0.049,IF(AND(A135&gt;=7.45,F135&gt;=2.5),0.089,IF(AND((G135&lt;0.107),(G135&lt;0.364),(A135&lt;7.45),F135&gt;=2.5),0.055,IF(AND(A135&gt;=5.75,(G135&lt;0.572),(D135&lt;1.25),(H135&lt;15.155),(F135&lt;2.5)),-0.018,IF(AND((A135&lt;5.7),(H135&lt;12.626),G135&gt;=0.364,(A135&lt;7.45),F135&gt;=2.5),0.012,IF(AND(A135&gt;=5.7,(H135&lt;12.626),G135&gt;=0.364,(A135&lt;7.45),F135&gt;=2.5),0.065,IF(AND((G135&lt;0.628),H135&gt;=12.626,G135&gt;=0.364,(A135&lt;7.45),F135&gt;=2.5),0.047,IF(AND((G135&lt;0.545),(A135&lt;5.75),(G135&lt;0.572),(D135&lt;1.25),(H135&lt;15.155),(F135&lt;2.5)),0.007,IF(AND(G135&gt;=0.545,(A135&lt;5.75),(G135&lt;0.572),(D135&lt;1.25),(H135&lt;15.155),(F135&lt;2.5)),-0.009,IF(AND((D135&lt;0.3),(H135&lt;11.788),G135&gt;=0.572,(D135&lt;1.25),(H135&lt;15.155),(F135&lt;2.5)),0.01,IF(AND(D135&gt;=0.3,(H135&lt;11.788),G135&gt;=0.572,(D135&lt;1.25),(H135&lt;15.155),(F135&lt;2.5)),0.03,IF(AND((A135&lt;4.75),H135&gt;=11.788,G135&gt;=0.572,(D135&lt;1.25),(H135&lt;15.155),(F135&lt;2.5)),0.001,IF(AND(A135&gt;=4.75,H135&gt;=11.788,G135&gt;=0.572,(D135&lt;1.25),(H135&lt;15.155),(F135&lt;2.5)),0.01,IF(AND((A135&lt;5.5),(A135&lt;6.15),(G135&lt;0.652),D135&gt;=1.25,(H135&lt;15.155),(F135&lt;2.5)),0.014,IF(AND(A135&gt;=5.5,(A135&lt;6.15),(G135&lt;0.652),D135&gt;=1.25,(H135&lt;15.155),(F135&lt;2.5)),0.049,IF(AND((H135&lt;12.206),A135&gt;=6.15,(G135&lt;0.652),D135&gt;=1.25,(H135&lt;15.155),(F135&lt;2.5)),-0.009,IF(AND(H135&gt;=12.206,A135&gt;=6.15,(G135&lt;0.652),D135&gt;=1.25,(H135&lt;15.155),(F135&lt;2.5)),0.021,IF(AND((A135&lt;5.55),(A135&lt;6.2),G135&gt;=0.652,D135&gt;=1.25,(H135&lt;15.155),(F135&lt;2.5)),0.011,IF(AND(A135&gt;=5.55,(A135&lt;6.2),G135&gt;=0.652,D135&gt;=1.25,(H135&lt;15.155),(F135&lt;2.5)),-0.019,IF(AND((B135&lt;3.2),A135&gt;=6.2,G135&gt;=0.652,D135&gt;=1.25,(H135&lt;15.155),(F135&lt;2.5)),0.025,IF(AND(B135&gt;=3.2,A135&gt;=6.2,G135&gt;=0.652,D135&gt;=1.25,(H135&lt;15.155),(F135&lt;2.5)),0.001,IF(AND((G135&lt;0.183),(G135&lt;0.301),G135&gt;=0.107,(G135&lt;0.364),(A135&lt;7.45),F135&gt;=2.5),-0.009,IF(AND(G135&gt;=0.183,(G135&lt;0.301),G135&gt;=0.107,(G135&lt;0.364),(A135&lt;7.45),F135&gt;=2.5),0.022,IF(AND((D135&lt;2.2),G135&gt;=0.301,G135&gt;=0.107,(G135&lt;0.364),(A135&lt;7.45),F135&gt;=2.5),0.004,IF(AND(D135&gt;=2.2,G135&gt;=0.301,G135&gt;=0.107,(G135&lt;0.364),(A135&lt;7.45),F135&gt;=2.5),-0.02,IF(AND((G135&lt;0.787),G135&gt;=0.628,H135&gt;=12.626,G135&gt;=0.364,(A135&lt;7.45),F135&gt;=2.5),-0.001,IF(AND(G135&gt;=0.787,G135&gt;=0.628,H135&gt;=12.626,G135&gt;=0.364,(A135&lt;7.45),F135&gt;=2.5),0.016,"shouldnthappen")))))))))))))))))))))))))))</f>
        <v>0.055</v>
      </c>
      <c r="Y135" s="1" t="n">
        <f aca="false">IF(AND(H135&gt;=15.155,(D135&lt;1.55)),0.037,IF(AND(D135&gt;=2.45,(A135&lt;7.45),D135&gt;=1.55),0.054,IF(AND((A135&lt;7.8),A135&gt;=7.45,D135&gt;=1.55),0.078,IF(AND(A135&gt;=7.8,A135&gt;=7.45,D135&gt;=1.55),0.021,IF(AND(A135&gt;=6.2,G135&gt;=0.68,D135&gt;=1.25,(H135&lt;15.155),(D135&lt;1.55)),0.019,IF(AND((B135&lt;2.65),(A135&lt;4.95),(G135&lt;0.572),(D135&lt;1.25),(H135&lt;15.155),(D135&lt;1.55)),0.021,IF(AND(B135&gt;=2.65,(A135&lt;4.95),(G135&lt;0.572),(D135&lt;1.25),(H135&lt;15.155),(D135&lt;1.55)),0.006,IF(AND((H135&lt;14.344),A135&gt;=4.95,(G135&lt;0.572),(D135&lt;1.25),(H135&lt;15.155),(D135&lt;1.55)),-0.005,IF(AND(H135&gt;=14.344,A135&gt;=4.95,(G135&lt;0.572),(D135&lt;1.25),(H135&lt;15.155),(D135&lt;1.55)),0.013,IF(AND((G135&lt;0.833),(H135&lt;11.788),G135&gt;=0.572,(D135&lt;1.25),(H135&lt;15.155),(D135&lt;1.55)),0.009,IF(AND(G135&gt;=0.833,(H135&lt;11.788),G135&gt;=0.572,(D135&lt;1.25),(H135&lt;15.155),(D135&lt;1.55)),0.024,IF(AND((A135&lt;4.75),H135&gt;=11.788,G135&gt;=0.572,(D135&lt;1.25),(H135&lt;15.155),(D135&lt;1.55)),0.001,IF(AND(A135&gt;=4.75,H135&gt;=11.788,G135&gt;=0.572,(D135&lt;1.25),(H135&lt;15.155),(D135&lt;1.55)),0.008,IF(AND((A135&lt;5.65),(A135&lt;6.15),(G135&lt;0.68),D135&gt;=1.25,(H135&lt;15.155),(D135&lt;1.55)),0.017,IF(AND(A135&gt;=5.65,(A135&lt;6.15),(G135&lt;0.68),D135&gt;=1.25,(H135&lt;15.155),(D135&lt;1.55)),0.039,IF(AND((G135&lt;0.436),A135&gt;=6.15,(G135&lt;0.68),D135&gt;=1.25,(H135&lt;15.155),(D135&lt;1.55)),-0.004,IF(AND(G135&gt;=0.436,A135&gt;=6.15,(G135&lt;0.68),D135&gt;=1.25,(H135&lt;15.155),(D135&lt;1.55)),0.022,IF(AND((A135&lt;5.55),(A135&lt;6.2),G135&gt;=0.68,D135&gt;=1.25,(H135&lt;15.155),(D135&lt;1.55)),0.009,IF(AND(A135&gt;=5.55,(A135&lt;6.2),G135&gt;=0.68,D135&gt;=1.25,(H135&lt;15.155),(D135&lt;1.55)),-0.016,IF(AND((G135&lt;0.107),(G135&lt;0.361),(G135&lt;0.613),(D135&lt;2.45),(A135&lt;7.45),D135&gt;=1.55),0.042,IF(AND(G135&gt;=0.107,(G135&lt;0.361),(G135&lt;0.613),(D135&lt;2.45),(A135&lt;7.45),D135&gt;=1.55),0.002,IF(AND((D135&lt;2.35),G135&gt;=0.361,(G135&lt;0.613),(D135&lt;2.45),(A135&lt;7.45),D135&gt;=1.55),0.051,IF(AND(D135&gt;=2.35,G135&gt;=0.361,(G135&lt;0.613),(D135&lt;2.45),(A135&lt;7.45),D135&gt;=1.55),0.016,IF(AND((A135&lt;6.4),(G135&lt;0.711),G135&gt;=0.613,(D135&lt;2.45),(A135&lt;7.45),D135&gt;=1.55),0.001,IF(AND(A135&gt;=6.4,(G135&lt;0.711),G135&gt;=0.613,(D135&lt;2.45),(A135&lt;7.45),D135&gt;=1.55),-0.002,IF(AND((B135&lt;2.95),G135&gt;=0.711,G135&gt;=0.613,(D135&lt;2.45),(A135&lt;7.45),D135&gt;=1.55),0.023,IF(AND(B135&gt;=2.95,G135&gt;=0.711,G135&gt;=0.613,(D135&lt;2.45),(A135&lt;7.45),D135&gt;=1.55),0.01,"shouldnthappen")))))))))))))))))))))))))))</f>
        <v>0.042</v>
      </c>
      <c r="Z135" s="1" t="n">
        <f aca="false">IF(AND(A135&gt;=7.45,D135&gt;=1.75),0.056,IF(AND(H135&gt;=15.059,A135&gt;=5.55,(D135&lt;1.75)),0.028,IF(AND((D135&lt;0.35),G135&gt;=0.905,(A135&lt;5.55),(D135&lt;1.75)),0.005,IF(AND(D135&gt;=0.35,G135&gt;=0.905,(A135&lt;5.55),(D135&lt;1.75)),0.026,IF(AND((H135&lt;8.711),D135&gt;=2.45,(A135&lt;7.45),D135&gt;=1.75),0.011,IF(AND(H135&gt;=8.711,D135&gt;=2.45,(A135&lt;7.45),D135&gt;=1.75),0.049,IF(AND((G135&lt;0.107),(G135&lt;0.487),(D135&lt;2.45),(A135&lt;7.45),D135&gt;=1.75),0.032,IF(AND((H135&lt;10.915),(A135&lt;4.5),(B135&lt;3.15),(G135&lt;0.905),(A135&lt;5.55),(D135&lt;1.75)),-0.001,IF(AND(H135&gt;=10.915,(A135&lt;4.5),(B135&lt;3.15),(G135&lt;0.905),(A135&lt;5.55),(D135&lt;1.75)),0.003,IF(AND((A135&lt;5.05),A135&gt;=4.5,(B135&lt;3.15),(G135&lt;0.905),(A135&lt;5.55),(D135&lt;1.75)),0.015,IF(AND(A135&gt;=5.05,A135&gt;=4.5,(B135&lt;3.15),(G135&lt;0.905),(A135&lt;5.55),(D135&lt;1.75)),0.006,IF(AND((G135&lt;0.05),(G135&lt;0.091),B135&gt;=3.15,(G135&lt;0.905),(A135&lt;5.55),(D135&lt;1.75)),0.001,IF(AND(G135&gt;=0.05,(G135&lt;0.091),B135&gt;=3.15,(G135&lt;0.905),(A135&lt;5.55),(D135&lt;1.75)),0.008,IF(AND((G135&lt;0.587),G135&gt;=0.091,B135&gt;=3.15,(G135&lt;0.905),(A135&lt;5.55),(D135&lt;1.75)),-0.003,IF(AND(G135&gt;=0.587,G135&gt;=0.091,B135&gt;=3.15,(G135&lt;0.905),(A135&lt;5.55),(D135&lt;1.75)),0.004,IF(AND((F135&lt;2.5),(B135&lt;2.85),(G135&lt;0.419),(H135&lt;15.059),A135&gt;=5.55,(D135&lt;1.75)),0.041,IF(AND(F135&gt;=2.5,(B135&lt;2.85),(G135&lt;0.419),(H135&lt;15.059),A135&gt;=5.55,(D135&lt;1.75)),0.015,IF(AND((G135&lt;0.164),B135&gt;=2.85,(G135&lt;0.419),(H135&lt;15.059),A135&gt;=5.55,(D135&lt;1.75)),0.01,IF(AND(G135&gt;=0.164,B135&gt;=2.85,(G135&lt;0.419),(H135&lt;15.059),A135&gt;=5.55,(D135&lt;1.75)),-0.001,IF(AND((B135&lt;2.55),(B135&lt;2.95),G135&gt;=0.419,(H135&lt;15.059),A135&gt;=5.55,(D135&lt;1.75)),0.014,IF(AND(B135&gt;=2.55,(B135&lt;2.95),G135&gt;=0.419,(H135&lt;15.059),A135&gt;=5.55,(D135&lt;1.75)),-0.013,IF(AND((D135&lt;1.55),B135&gt;=2.95,G135&gt;=0.419,(H135&lt;15.059),A135&gt;=5.55,(D135&lt;1.75)),0.023,IF(AND(D135&gt;=1.55,B135&gt;=2.95,G135&gt;=0.419,(H135&lt;15.059),A135&gt;=5.55,(D135&lt;1.75)),0.005,IF(AND((H135&lt;13.278),G135&gt;=0.107,(G135&lt;0.487),(D135&lt;2.45),(A135&lt;7.45),D135&gt;=1.75),-0.009,IF(AND(H135&gt;=13.278,G135&gt;=0.107,(G135&lt;0.487),(D135&lt;2.45),(A135&lt;7.45),D135&gt;=1.75),0.017,IF(AND((D135&lt;2.35),(G135&lt;0.571),G135&gt;=0.487,(D135&lt;2.45),(A135&lt;7.45),D135&gt;=1.75),0.053,IF(AND(D135&gt;=2.35,(G135&lt;0.571),G135&gt;=0.487,(D135&lt;2.45),(A135&lt;7.45),D135&gt;=1.75),0.009,IF(AND((G135&lt;0.779),G135&gt;=0.571,G135&gt;=0.487,(D135&lt;2.45),(A135&lt;7.45),D135&gt;=1.75),0.006,IF(AND(G135&gt;=0.779,G135&gt;=0.571,G135&gt;=0.487,(D135&lt;2.45),(A135&lt;7.45),D135&gt;=1.75),0.016,"shouldnthappen")))))))))))))))))))))))))))))</f>
        <v>0.032</v>
      </c>
      <c r="AA135" s="1" t="n">
        <f aca="false">IF(AND((A135&lt;7.8),A135&gt;=7.45,D135&gt;=1.75),0.051,IF(AND(A135&gt;=7.8,A135&gt;=7.45,D135&gt;=1.75),0.01,IF(AND(B135&gt;=3.35,B135&gt;=3.25,(A135&lt;7.45),D135&gt;=1.75),0.016,IF(AND((H135&lt;8.308),(D135&lt;0.15),(H135&lt;13.655),(D135&lt;0.35),(D135&lt;1.75)),0.009,IF(AND((H135&lt;14.529),(G135&lt;0.293),H135&gt;=13.655,(D135&lt;0.35),(D135&lt;1.75)),0.011,IF(AND(H135&gt;=14.529,(G135&lt;0.293),H135&gt;=13.655,(D135&lt;0.35),(D135&lt;1.75)),0.001,IF(AND(D135&gt;=0.25,G135&gt;=0.293,H135&gt;=13.655,(D135&lt;0.35),(D135&lt;1.75)),-0.004,IF(AND(H135&gt;=10.635,(H135&lt;10.696),(H135&lt;13.906),D135&gt;=0.35,(D135&lt;1.75)),0.036,IF(AND(G135&gt;=0.833,H135&gt;=10.696,(H135&lt;13.906),D135&gt;=0.35,(D135&lt;1.75)),0.016,IF(AND((A135&lt;6.65),(G135&lt;0.247),H135&gt;=13.906,D135&gt;=0.35,(D135&lt;1.75)),-0.008,IF(AND(A135&gt;=6.65,(G135&lt;0.247),H135&gt;=13.906,D135&gt;=0.35,(D135&lt;1.75)),0.011,IF(AND((B135&lt;2.45),G135&gt;=0.247,H135&gt;=13.906,D135&gt;=0.35,(D135&lt;1.75)),0,IF(AND((D135&lt;1.85),(B135&lt;2.95),(B135&lt;3.25),(A135&lt;7.45),D135&gt;=1.75),0.033,IF(AND((G135&lt;0.428),(B135&lt;3.35),B135&gt;=3.25,(A135&lt;7.45),D135&gt;=1.75),0.009,IF(AND(G135&gt;=0.428,(B135&lt;3.35),B135&gt;=3.25,(A135&lt;7.45),D135&gt;=1.75),0.042,IF(AND((A135&lt;4.6),H135&gt;=8.308,(D135&lt;0.15),(H135&lt;13.655),(D135&lt;0.35),(D135&lt;1.75)),0.003,IF(AND(A135&gt;=4.6,H135&gt;=8.308,(D135&lt;0.15),(H135&lt;13.655),(D135&lt;0.35),(D135&lt;1.75)),0,IF(AND((H135&lt;8.834),(A135&lt;5.05),D135&gt;=0.15,(H135&lt;13.655),(D135&lt;0.35),(D135&lt;1.75)),0.002,IF(AND(H135&gt;=8.834,(A135&lt;5.05),D135&gt;=0.15,(H135&lt;13.655),(D135&lt;0.35),(D135&lt;1.75)),-0.008,IF(AND((A135&lt;5.45),A135&gt;=5.05,D135&gt;=0.15,(H135&lt;13.655),(D135&lt;0.35),(D135&lt;1.75)),0.003,IF(AND(A135&gt;=5.45,A135&gt;=5.05,D135&gt;=0.15,(H135&lt;13.655),(D135&lt;0.35),(D135&lt;1.75)),-0.002,IF(AND((A135&lt;5.3),(D135&lt;0.25),G135&gt;=0.293,H135&gt;=13.655,(D135&lt;0.35),(D135&lt;1.75)),0.007,IF(AND(A135&gt;=5.3,(D135&lt;0.25),G135&gt;=0.293,H135&gt;=13.655,(D135&lt;0.35),(D135&lt;1.75)),0.001,IF(AND((H135&lt;7.309),(H135&lt;10.635),(H135&lt;10.696),(H135&lt;13.906),D135&gt;=0.35,(D135&lt;1.75)),0.014,IF(AND(H135&gt;=7.309,(H135&lt;10.635),(H135&lt;10.696),(H135&lt;13.906),D135&gt;=0.35,(D135&lt;1.75)),0.006,IF(AND((H135&lt;12.093),(G135&lt;0.833),H135&gt;=10.696,(H135&lt;13.906),D135&gt;=0.35,(D135&lt;1.75)),-0.01,IF(AND(H135&gt;=12.093,(G135&lt;0.833),H135&gt;=10.696,(H135&lt;13.906),D135&gt;=0.35,(D135&lt;1.75)),0.004,IF(AND((G135&lt;0.823),B135&gt;=2.45,G135&gt;=0.247,H135&gt;=13.906,D135&gt;=0.35,(D135&lt;1.75)),0.026,IF(AND(G135&gt;=0.823,B135&gt;=2.45,G135&gt;=0.247,H135&gt;=13.906,D135&gt;=0.35,(D135&lt;1.75)),0.006,IF(AND((H135&lt;11.121),D135&gt;=1.85,(B135&lt;2.95),(B135&lt;3.25),(A135&lt;7.45),D135&gt;=1.75),0.013,IF(AND(H135&gt;=11.121,D135&gt;=1.85,(B135&lt;2.95),(B135&lt;3.25),(A135&lt;7.45),D135&gt;=1.75),0.005,IF(AND((A135&lt;6.05),(A135&lt;6.45),B135&gt;=2.95,(B135&lt;3.25),(A135&lt;7.45),D135&gt;=1.75),0.001,IF(AND(A135&gt;=6.05,(A135&lt;6.45),B135&gt;=2.95,(B135&lt;3.25),(A135&lt;7.45),D135&gt;=1.75),-0.005,IF(AND((G135&lt;0.42),A135&gt;=6.45,B135&gt;=2.95,(B135&lt;3.25),(A135&lt;7.45),D135&gt;=1.75),0.004,IF(AND(G135&gt;=0.42,A135&gt;=6.45,B135&gt;=2.95,(B135&lt;3.25),(A135&lt;7.45),D135&gt;=1.75),0.019,"shouldnthappen")))))))))))))))))))))))))))))))))))</f>
        <v>0.013</v>
      </c>
      <c r="AB135" s="1" t="n">
        <f aca="false">+ 0.5</f>
        <v>0.5</v>
      </c>
    </row>
    <row r="136" customFormat="false" ht="13.8" hidden="false" customHeight="false" outlineLevel="0" collapsed="false">
      <c r="A136" s="11" t="n">
        <v>6.3</v>
      </c>
      <c r="B136" s="1" t="n">
        <v>2.8</v>
      </c>
      <c r="C136" s="1" t="n">
        <v>5.1</v>
      </c>
      <c r="D136" s="1" t="n">
        <v>1.5</v>
      </c>
      <c r="E136" s="1" t="s">
        <v>93</v>
      </c>
      <c r="F136" s="1" t="n">
        <v>3</v>
      </c>
      <c r="G136" s="1" t="n">
        <v>0.250699324999005</v>
      </c>
      <c r="H136" s="18" t="n">
        <v>7.27675333730876</v>
      </c>
      <c r="I136" s="1" t="n">
        <f aca="false">C136</f>
        <v>5.1</v>
      </c>
      <c r="J136" s="1" t="n">
        <f aca="false">SUM(M136:AB136)</f>
        <v>5.063</v>
      </c>
      <c r="K136" s="15" t="n">
        <f aca="false">1-SQRT(VAR(M136:AB136, I136)) / AVERAGE(M136:AB136)</f>
        <v>-2.8855097960515</v>
      </c>
      <c r="L136" s="1" t="n">
        <f aca="false">(J136-I136)/I136</f>
        <v>-0.0072549019607843</v>
      </c>
      <c r="M136" s="1" t="n">
        <f aca="false">IF(AND((H136&lt;5.245),(D136&lt;0.8)),0.075,IF(AND(H136&gt;=5.245,(D136&lt;0.8)),0.279,IF(AND((D136&lt;1.45),D136&gt;=0.8),1.043,IF(AND(D136&gt;=1.45,D136&gt;=0.8),1.423,"shouldnthappen"))))</f>
        <v>1.423</v>
      </c>
      <c r="N136" s="1" t="n">
        <f aca="false">IF(AND((A136&lt;4.35),(D136&lt;0.8)),0.048,IF(AND(A136&gt;=4.35,(D136&lt;0.8)),0.198,IF(AND(F136&gt;=2.5,D136&gt;=0.8),1.048,IF(AND((A136&lt;5.15),(F136&lt;2.5),D136&gt;=0.8),0.321,IF(AND(A136&gt;=5.15,(F136&lt;2.5),D136&gt;=0.8),0.783,"shouldnthappen")))))</f>
        <v>1.048</v>
      </c>
      <c r="O136" s="1" t="n">
        <f aca="false">IF(AND((H136&lt;5.245),(D136&lt;0.8)),0.034,IF(AND((A136&lt;5.9),D136&gt;=0.8),0.489,IF(AND(A136&gt;=5.9,D136&gt;=0.8),0.721,IF(AND((A136&lt;4.35),H136&gt;=5.245,(D136&lt;0.8)),0.041,IF(AND(A136&gt;=4.35,H136&gt;=5.245,(D136&lt;0.8)),0.142,"shouldnthappen")))))</f>
        <v>0.721</v>
      </c>
      <c r="P136" s="1" t="n">
        <f aca="false">IF(AND((B136&lt;2.8),(D136&lt;1.15)),0.244,IF(AND((D136&lt;1.75),D136&gt;=1.15),0.396,IF(AND(D136&gt;=1.75,D136&gt;=1.15),0.554,IF(AND((A136&lt;5.05),B136&gt;=2.8,(D136&lt;1.15)),0.078,IF(AND((H136&lt;14.877),A136&gt;=5.05,B136&gt;=2.8,(D136&lt;1.15)),0.118,IF(AND(H136&gt;=14.877,A136&gt;=5.05,B136&gt;=2.8,(D136&lt;1.15)),0.027,"shouldnthappen"))))))</f>
        <v>0.396</v>
      </c>
      <c r="Q136" s="1" t="n">
        <f aca="false">IF(AND(D136&gt;=0.45,(D136&lt;1.15)),0.17,IF(AND(A136&gt;=7.1,D136&gt;=1.15),0.539,IF(AND((A136&lt;6.25),(A136&lt;7.1),D136&gt;=1.15),0.258,IF(AND(A136&gt;=6.25,(A136&lt;7.1),D136&gt;=1.15),0.344,IF(AND(G136&gt;=0.418,(A136&lt;5.05),(D136&lt;0.45),(D136&lt;1.15)),0.033,IF(AND((H136&lt;14.494),(G136&lt;0.418),(A136&lt;5.05),(D136&lt;0.45),(D136&lt;1.15)),0.061,IF(AND(H136&gt;=14.494,(G136&lt;0.418),(A136&lt;5.05),(D136&lt;0.45),(D136&lt;1.15)),0.015,IF(AND(H136&gt;=14.877,(B136&lt;3.85),A136&gt;=5.05,(D136&lt;0.45),(D136&lt;1.15)),0.023,IF(AND((B136&lt;4),B136&gt;=3.85,A136&gt;=5.05,(D136&lt;0.45),(D136&lt;1.15)),0.009,IF(AND(B136&gt;=4,B136&gt;=3.85,A136&gt;=5.05,(D136&lt;0.45),(D136&lt;1.15)),0.052,IF(AND((G136&lt;0.05),(H136&lt;14.877),(B136&lt;3.85),A136&gt;=5.05,(D136&lt;0.45),(D136&lt;1.15)),0.024,IF(AND(G136&gt;=0.05,(H136&lt;14.877),(B136&lt;3.85),A136&gt;=5.05,(D136&lt;0.45),(D136&lt;1.15)),0.091,"shouldnthappen"))))))))))))</f>
        <v>0.344</v>
      </c>
      <c r="R136" s="1" t="n">
        <f aca="false">IF(AND(A136&gt;=7.1,D136&gt;=0.8),0.401,IF(AND((A136&lt;4.5),(G136&lt;0.905),(D136&lt;0.8)),0.024,IF(AND((H136&lt;9.966),G136&gt;=0.905,(D136&lt;0.8)),0.094,IF(AND(H136&gt;=9.966,G136&gt;=0.905,(D136&lt;0.8)),0.026,IF(AND(D136&gt;=2.05,(A136&lt;7.1),D136&gt;=0.8),0.277,IF(AND((H136&lt;5.523),A136&gt;=4.5,(G136&lt;0.905),(D136&lt;0.8)),0.012,IF(AND(H136&gt;=5.523,A136&gt;=4.5,(G136&lt;0.905),(D136&lt;0.8)),0.049,IF(AND((A136&lt;5.3),(D136&lt;2.05),(A136&lt;7.1),D136&gt;=0.8),0.095,IF(AND(A136&gt;=5.3,(D136&lt;2.05),(A136&lt;7.1),D136&gt;=0.8),0.196,"shouldnthappen")))))))))</f>
        <v>0.196</v>
      </c>
      <c r="S136" s="1" t="n">
        <f aca="false">IF(AND(A136&gt;=7.1,D136&gt;=1.35),0.298,IF(AND(G136&gt;=0.905,(D136&lt;0.8),(D136&lt;1.35)),0.068,IF(AND(H136&gt;=9.386,D136&gt;=0.8,(D136&lt;1.35)),0.126,IF(AND((H136&lt;7.426),(H136&lt;9.386),D136&gt;=0.8,(D136&lt;1.35)),0.091,IF(AND((A136&lt;5.3),(G136&lt;0.905),(A136&lt;7.1),D136&gt;=1.35),0.063,IF(AND((D136&lt;2.05),G136&gt;=0.905,(A136&lt;7.1),D136&gt;=1.35),0.015,IF(AND(D136&gt;=2.05,G136&gt;=0.905,(A136&lt;7.1),D136&gt;=1.35),0.089,IF(AND((H136&lt;10.505),(H136&lt;14.344),(G136&lt;0.905),(D136&lt;0.8),(D136&lt;1.35)),0.035,IF(AND((A136&lt;4.85),H136&gt;=14.344,(G136&lt;0.905),(D136&lt;0.8),(D136&lt;1.35)),0.006,IF(AND((B136&lt;2.75),H136&gt;=7.426,(H136&lt;9.386),D136&gt;=0.8,(D136&lt;1.35)),0.021,IF(AND(B136&gt;=2.75,H136&gt;=7.426,(H136&lt;9.386),D136&gt;=0.8,(D136&lt;1.35)),-0.01,IF(AND((B136&lt;2.35),A136&gt;=5.3,(G136&lt;0.905),(A136&lt;7.1),D136&gt;=1.35),0.068,IF(AND(B136&gt;=2.35,A136&gt;=5.3,(G136&lt;0.905),(A136&lt;7.1),D136&gt;=1.35),0.181,IF(AND((H136&lt;11.731),H136&gt;=10.505,(H136&lt;14.344),(G136&lt;0.905),(D136&lt;0.8),(D136&lt;1.35)),0.004,IF(AND(H136&gt;=11.731,H136&gt;=10.505,(H136&lt;14.344),(G136&lt;0.905),(D136&lt;0.8),(D136&lt;1.35)),0.024,IF(AND((H136&lt;14.877),A136&gt;=4.85,H136&gt;=14.344,(G136&lt;0.905),(D136&lt;0.8),(D136&lt;1.35)),0.063,IF(AND(H136&gt;=14.877,A136&gt;=4.85,H136&gt;=14.344,(G136&lt;0.905),(D136&lt;0.8),(D136&lt;1.35)),0.012,"shouldnthappen")))))))))))))))))</f>
        <v>0.181</v>
      </c>
      <c r="T136" s="1" t="n">
        <f aca="false">IF(AND(D136&gt;=0.45,(A136&lt;5.65)),0.067,IF(AND(A136&gt;=7.25,A136&gt;=5.65),0.244,IF(AND((H136&lt;9.966),G136&gt;=0.905,(D136&lt;0.45),(A136&lt;5.65)),0.062,IF(AND(H136&gt;=9.966,G136&gt;=0.905,(D136&lt;0.45),(A136&lt;5.65)),0.012,IF(AND((G136&lt;0.948),D136&gt;=2.05,(A136&lt;7.25),A136&gt;=5.65),0.157,IF(AND(G136&gt;=0.948,D136&gt;=2.05,(A136&lt;7.25),A136&gt;=5.65),0.037,IF(AND(G136&gt;=0.422,(B136&lt;3.15),(G136&lt;0.905),(D136&lt;0.45),(A136&lt;5.65)),0.011,IF(AND((D136&lt;0.25),(G136&lt;0.422),(B136&lt;3.15),(G136&lt;0.905),(D136&lt;0.45),(A136&lt;5.65)),0.04,IF(AND(D136&gt;=0.25,(G136&lt;0.422),(B136&lt;3.15),(G136&lt;0.905),(D136&lt;0.45),(A136&lt;5.65)),0.009,IF(AND((A136&lt;4.85),(B136&lt;3.25),B136&gt;=3.15,(G136&lt;0.905),(D136&lt;0.45),(A136&lt;5.65)),0.008,IF(AND(A136&gt;=4.85,(B136&lt;3.25),B136&gt;=3.15,(G136&lt;0.905),(D136&lt;0.45),(A136&lt;5.65)),-0.017,IF(AND((D136&lt;0.25),B136&gt;=3.25,B136&gt;=3.15,(G136&lt;0.905),(D136&lt;0.45),(A136&lt;5.65)),0.022,IF(AND(D136&gt;=0.25,B136&gt;=3.25,B136&gt;=3.15,(G136&lt;0.905),(D136&lt;0.45),(A136&lt;5.65)),0.009,IF(AND((F136&lt;2.5),(H136&lt;7.692),(G136&lt;0.644),(D136&lt;2.05),(A136&lt;7.25),A136&gt;=5.65),0.018,IF(AND(F136&gt;=2.5,(H136&lt;7.692),(G136&lt;0.644),(D136&lt;2.05),(A136&lt;7.25),A136&gt;=5.65),0.068,IF(AND((B136&lt;2.35),H136&gt;=7.692,(G136&lt;0.644),(D136&lt;2.05),(A136&lt;7.25),A136&gt;=5.65),0.023,IF(AND(B136&gt;=2.35,H136&gt;=7.692,(G136&lt;0.644),(D136&lt;2.05),(A136&lt;7.25),A136&gt;=5.65),0.125,IF(AND((G136&lt;0.766),(G136&lt;0.85),G136&gt;=0.644,(D136&lt;2.05),(A136&lt;7.25),A136&gt;=5.65),0.055,IF(AND(G136&gt;=0.766,(G136&lt;0.85),G136&gt;=0.644,(D136&lt;2.05),(A136&lt;7.25),A136&gt;=5.65),-0,IF(AND((B136&lt;2.95),G136&gt;=0.85,G136&gt;=0.644,(D136&lt;2.05),(A136&lt;7.25),A136&gt;=5.65),0.098,IF(AND(B136&gt;=2.95,G136&gt;=0.85,G136&gt;=0.644,(D136&lt;2.05),(A136&lt;7.25),A136&gt;=5.65),0.013,"shouldnthappen")))))))))))))))))))))</f>
        <v>0.068</v>
      </c>
      <c r="U136" s="1" t="n">
        <f aca="false">IF(AND(A136&gt;=7.25,D136&gt;=1.25),0.186,IF(AND((G136&lt;0.13),D136&gt;=0.35,(D136&lt;1.25)),-0.004,IF(AND(H136&gt;=14.246,(H136&lt;14.344),(D136&lt;0.35),(D136&lt;1.25)),-0.002,IF(AND((A136&lt;4.85),H136&gt;=14.344,(D136&lt;0.35),(D136&lt;1.25)),0.004,IF(AND(G136&gt;=0.446,(G136&lt;0.644),(A136&lt;7.25),D136&gt;=1.25),0.138,IF(AND(A136&gt;=5.45,(H136&lt;14.246),(H136&lt;14.344),(D136&lt;0.35),(D136&lt;1.25)),0.001,IF(AND((H136&lt;14.877),A136&gt;=4.85,H136&gt;=14.344,(D136&lt;0.35),(D136&lt;1.25)),0.035,IF(AND(H136&gt;=14.877,A136&gt;=4.85,H136&gt;=14.344,(D136&lt;0.35),(D136&lt;1.25)),0.007,IF(AND((B136&lt;3.35),H136&gt;=9.448,G136&gt;=0.13,D136&gt;=0.35,(D136&lt;1.25)),0.053,IF(AND(B136&gt;=3.35,H136&gt;=9.448,G136&gt;=0.13,D136&gt;=0.35,(D136&lt;1.25)),0.017,IF(AND((G136&lt;0.44),(G136&lt;0.446),(G136&lt;0.644),(A136&lt;7.25),D136&gt;=1.25),0.079,IF(AND(G136&gt;=0.44,(G136&lt;0.446),(G136&lt;0.644),(A136&lt;7.25),D136&gt;=1.25),0.02,IF(AND((A136&lt;5.95),(G136&lt;0.724),G136&gt;=0.644,(A136&lt;7.25),D136&gt;=1.25),-0.018,IF(AND(A136&gt;=5.95,(G136&lt;0.724),G136&gt;=0.644,(A136&lt;7.25),D136&gt;=1.25),0.027,IF(AND(A136&gt;=6.15,G136&gt;=0.724,G136&gt;=0.644,(A136&lt;7.25),D136&gt;=1.25),0.093,IF(AND((A136&lt;5.05),(A136&lt;5.45),(H136&lt;14.246),(H136&lt;14.344),(D136&lt;0.35),(D136&lt;1.25)),0.011,IF(AND(A136&gt;=5.05,(A136&lt;5.45),(H136&lt;14.246),(H136&lt;14.344),(D136&lt;0.35),(D136&lt;1.25)),0.021,IF(AND((A136&lt;5.4),(B136&lt;3.15),(H136&lt;9.448),G136&gt;=0.13,D136&gt;=0.35,(D136&lt;1.25)),0.007,IF(AND(A136&gt;=5.4,(B136&lt;3.15),(H136&lt;9.448),G136&gt;=0.13,D136&gt;=0.35,(D136&lt;1.25)),-0.011,IF(AND((B136&lt;3.75),B136&gt;=3.15,(H136&lt;9.448),G136&gt;=0.13,D136&gt;=0.35,(D136&lt;1.25)),0.012,IF(AND(B136&gt;=3.75,B136&gt;=3.15,(H136&lt;9.448),G136&gt;=0.13,D136&gt;=0.35,(D136&lt;1.25)),0.046,IF(AND((A136&lt;5.9),(A136&lt;6.15),G136&gt;=0.724,G136&gt;=0.644,(A136&lt;7.25),D136&gt;=1.25),0.06,IF(AND(A136&gt;=5.9,(A136&lt;6.15),G136&gt;=0.724,G136&gt;=0.644,(A136&lt;7.25),D136&gt;=1.25),0.005,"shouldnthappen")))))))))))))))))))))))</f>
        <v>0.079</v>
      </c>
      <c r="V136" s="1" t="n">
        <f aca="false">IF(AND(H136&gt;=15.155,(D136&lt;1.55)),0.084,IF(AND(A136&gt;=7.25,D136&gt;=1.55),0.141,IF(AND((G136&lt;0.043),D136&gt;=1.05,(H136&lt;15.155),(D136&lt;1.55)),-0.007,IF(AND(D136&gt;=1.85,G136&gt;=0.755,(A136&lt;7.25),D136&gt;=1.55),0.051,IF(AND((H136&lt;9.966),G136&gt;=0.905,(D136&lt;1.05),(H136&lt;15.155),(D136&lt;1.55)),0.043,IF(AND(H136&gt;=9.966,G136&gt;=0.905,(D136&lt;1.05),(H136&lt;15.155),(D136&lt;1.55)),0.007,IF(AND((G136&lt;0.278),(G136&lt;0.361),(G136&lt;0.755),(A136&lt;7.25),D136&gt;=1.55),0.08,IF(AND((A136&lt;5.8),G136&gt;=0.361,(G136&lt;0.755),(A136&lt;7.25),D136&gt;=1.55),0.019,IF(AND((A136&lt;6.05),(D136&lt;1.85),G136&gt;=0.755,(A136&lt;7.25),D136&gt;=1.55),0.01,IF(AND(A136&gt;=6.05,(D136&lt;1.85),G136&gt;=0.755,(A136&lt;7.25),D136&gt;=1.55),0.002,IF(AND((G136&lt;0.486),(B136&lt;3.15),(G136&lt;0.905),(D136&lt;1.05),(H136&lt;15.155),(D136&lt;1.55)),0.026,IF(AND(G136&gt;=0.486,(B136&lt;3.15),(G136&lt;0.905),(D136&lt;1.05),(H136&lt;15.155),(D136&lt;1.55)),0.001,IF(AND((B136&lt;3.25),B136&gt;=3.15,(G136&lt;0.905),(D136&lt;1.05),(H136&lt;15.155),(D136&lt;1.55)),-0.003,IF(AND(B136&gt;=3.25,B136&gt;=3.15,(G136&lt;0.905),(D136&lt;1.05),(H136&lt;15.155),(D136&lt;1.55)),0.012,IF(AND((H136&lt;7.426),(H136&lt;8.769),G136&gt;=0.043,D136&gt;=1.05,(H136&lt;15.155),(D136&lt;1.55)),0.041,IF(AND(H136&gt;=7.426,(H136&lt;8.769),G136&gt;=0.043,D136&gt;=1.05,(H136&lt;15.155),(D136&lt;1.55)),-0.008,IF(AND((H136&lt;10.696),H136&gt;=8.769,G136&gt;=0.043,D136&gt;=1.05,(H136&lt;15.155),(D136&lt;1.55)),0.069,IF(AND(H136&gt;=10.696,H136&gt;=8.769,G136&gt;=0.043,D136&gt;=1.05,(H136&lt;15.155),(D136&lt;1.55)),0.033,IF(AND((D136&lt;2.2),G136&gt;=0.278,(G136&lt;0.361),(G136&lt;0.755),(A136&lt;7.25),D136&gt;=1.55),0.022,IF(AND(D136&gt;=2.2,G136&gt;=0.278,(G136&lt;0.361),(G136&lt;0.755),(A136&lt;7.25),D136&gt;=1.55),-0.027,IF(AND((H136&lt;12.626),A136&gt;=5.8,G136&gt;=0.361,(G136&lt;0.755),(A136&lt;7.25),D136&gt;=1.55),0.126,IF(AND(H136&gt;=12.626,A136&gt;=5.8,G136&gt;=0.361,(G136&lt;0.755),(A136&lt;7.25),D136&gt;=1.55),0.065,"shouldnthappen"))))))))))))))))))))))</f>
        <v>0.041</v>
      </c>
      <c r="W136" s="1" t="n">
        <f aca="false">IF(AND(H136&gt;=15.155,(D136&lt;1.55)),0.064,IF(AND(A136&gt;=7.45,D136&gt;=1.55),0.115,IF(AND(B136&gt;=3.15,(H136&lt;10.257),(A136&lt;7.45),D136&gt;=1.55),0.097,IF(AND((A136&lt;4.85),H136&gt;=14.344,(D136&lt;0.35),(H136&lt;15.155),(D136&lt;1.55)),0.003,IF(AND(A136&gt;=6.05,(G136&lt;0.169),D136&gt;=0.35,(H136&lt;15.155),(D136&lt;1.55)),-0.008,IF(AND((G136&lt;0.181),G136&gt;=0.169,D136&gt;=0.35,(H136&lt;15.155),(D136&lt;1.55)),0.065,IF(AND(B136&gt;=3.05,(B136&lt;3.15),(H136&lt;10.257),(A136&lt;7.45),D136&gt;=1.55),-0.023,IF(AND(H136&gt;=11.854,(G136&lt;0.613),H136&gt;=10.257,(A136&lt;7.45),D136&gt;=1.55),0.068,IF(AND((D136&lt;0.25),(B136&lt;3.15),(H136&lt;14.344),(D136&lt;0.35),(H136&lt;15.155),(D136&lt;1.55)),0.014,IF(AND(D136&gt;=0.25,(B136&lt;3.15),(H136&lt;14.344),(D136&lt;0.35),(H136&lt;15.155),(D136&lt;1.55)),0.002,IF(AND((A136&lt;5.05),B136&gt;=3.15,(H136&lt;14.344),(D136&lt;0.35),(H136&lt;15.155),(D136&lt;1.55)),-0.001,IF(AND(A136&gt;=5.05,B136&gt;=3.15,(H136&lt;14.344),(D136&lt;0.35),(H136&lt;15.155),(D136&lt;1.55)),0.009,IF(AND((H136&lt;14.877),A136&gt;=4.85,H136&gt;=14.344,(D136&lt;0.35),(H136&lt;15.155),(D136&lt;1.55)),0.023,IF(AND(H136&gt;=14.877,A136&gt;=4.85,H136&gt;=14.344,(D136&lt;0.35),(H136&lt;15.155),(D136&lt;1.55)),0.004,IF(AND((H136&lt;13.602),(A136&lt;6.05),(G136&lt;0.169),D136&gt;=0.35,(H136&lt;15.155),(D136&lt;1.55)),0.023,IF(AND(H136&gt;=13.602,(A136&lt;6.05),(G136&lt;0.169),D136&gt;=0.35,(H136&lt;15.155),(D136&lt;1.55)),-0.006,IF(AND((B136&lt;2.95),G136&gt;=0.181,G136&gt;=0.169,D136&gt;=0.35,(H136&lt;15.155),(D136&lt;1.55)),0.019,IF(AND(B136&gt;=2.95,G136&gt;=0.181,G136&gt;=0.169,D136&gt;=0.35,(H136&lt;15.155),(D136&lt;1.55)),0.034,IF(AND((A136&lt;5.35),(B136&lt;3.05),(B136&lt;3.15),(H136&lt;10.257),(A136&lt;7.45),D136&gt;=1.55),0.009,IF(AND(A136&gt;=5.35,(B136&lt;3.05),(B136&lt;3.15),(H136&lt;10.257),(A136&lt;7.45),D136&gt;=1.55),0.058,IF(AND((B136&lt;2.9),(H136&lt;11.854),(G136&lt;0.613),H136&gt;=10.257,(A136&lt;7.45),D136&gt;=1.55),0.037,IF(AND(B136&gt;=2.9,(H136&lt;11.854),(G136&lt;0.613),H136&gt;=10.257,(A136&lt;7.45),D136&gt;=1.55),-0.005,IF(AND((A136&lt;6.4),(G136&lt;0.711),G136&gt;=0.613,H136&gt;=10.257,(A136&lt;7.45),D136&gt;=1.55),0.001,IF(AND(A136&gt;=6.4,(G136&lt;0.711),G136&gt;=0.613,H136&gt;=10.257,(A136&lt;7.45),D136&gt;=1.55),-0.002,IF(AND((D136&lt;1.9),G136&gt;=0.711,G136&gt;=0.613,H136&gt;=10.257,(A136&lt;7.45),D136&gt;=1.55),0.007,IF(AND(D136&gt;=1.9,G136&gt;=0.711,G136&gt;=0.613,H136&gt;=10.257,(A136&lt;7.45),D136&gt;=1.55),0.023,"shouldnthappen"))))))))))))))))))))))))))</f>
        <v>0.019</v>
      </c>
      <c r="X136" s="1" t="n">
        <f aca="false">IF(AND(H136&gt;=15.155,(F136&lt;2.5)),0.049,IF(AND(A136&gt;=7.45,F136&gt;=2.5),0.089,IF(AND((G136&lt;0.107),(G136&lt;0.364),(A136&lt;7.45),F136&gt;=2.5),0.055,IF(AND(A136&gt;=5.75,(G136&lt;0.572),(D136&lt;1.25),(H136&lt;15.155),(F136&lt;2.5)),-0.018,IF(AND((A136&lt;5.7),(H136&lt;12.626),G136&gt;=0.364,(A136&lt;7.45),F136&gt;=2.5),0.012,IF(AND(A136&gt;=5.7,(H136&lt;12.626),G136&gt;=0.364,(A136&lt;7.45),F136&gt;=2.5),0.065,IF(AND((G136&lt;0.628),H136&gt;=12.626,G136&gt;=0.364,(A136&lt;7.45),F136&gt;=2.5),0.047,IF(AND((G136&lt;0.545),(A136&lt;5.75),(G136&lt;0.572),(D136&lt;1.25),(H136&lt;15.155),(F136&lt;2.5)),0.007,IF(AND(G136&gt;=0.545,(A136&lt;5.75),(G136&lt;0.572),(D136&lt;1.25),(H136&lt;15.155),(F136&lt;2.5)),-0.009,IF(AND((D136&lt;0.3),(H136&lt;11.788),G136&gt;=0.572,(D136&lt;1.25),(H136&lt;15.155),(F136&lt;2.5)),0.01,IF(AND(D136&gt;=0.3,(H136&lt;11.788),G136&gt;=0.572,(D136&lt;1.25),(H136&lt;15.155),(F136&lt;2.5)),0.03,IF(AND((A136&lt;4.75),H136&gt;=11.788,G136&gt;=0.572,(D136&lt;1.25),(H136&lt;15.155),(F136&lt;2.5)),0.001,IF(AND(A136&gt;=4.75,H136&gt;=11.788,G136&gt;=0.572,(D136&lt;1.25),(H136&lt;15.155),(F136&lt;2.5)),0.01,IF(AND((A136&lt;5.5),(A136&lt;6.15),(G136&lt;0.652),D136&gt;=1.25,(H136&lt;15.155),(F136&lt;2.5)),0.014,IF(AND(A136&gt;=5.5,(A136&lt;6.15),(G136&lt;0.652),D136&gt;=1.25,(H136&lt;15.155),(F136&lt;2.5)),0.049,IF(AND((H136&lt;12.206),A136&gt;=6.15,(G136&lt;0.652),D136&gt;=1.25,(H136&lt;15.155),(F136&lt;2.5)),-0.009,IF(AND(H136&gt;=12.206,A136&gt;=6.15,(G136&lt;0.652),D136&gt;=1.25,(H136&lt;15.155),(F136&lt;2.5)),0.021,IF(AND((A136&lt;5.55),(A136&lt;6.2),G136&gt;=0.652,D136&gt;=1.25,(H136&lt;15.155),(F136&lt;2.5)),0.011,IF(AND(A136&gt;=5.55,(A136&lt;6.2),G136&gt;=0.652,D136&gt;=1.25,(H136&lt;15.155),(F136&lt;2.5)),-0.019,IF(AND((B136&lt;3.2),A136&gt;=6.2,G136&gt;=0.652,D136&gt;=1.25,(H136&lt;15.155),(F136&lt;2.5)),0.025,IF(AND(B136&gt;=3.2,A136&gt;=6.2,G136&gt;=0.652,D136&gt;=1.25,(H136&lt;15.155),(F136&lt;2.5)),0.001,IF(AND((G136&lt;0.183),(G136&lt;0.301),G136&gt;=0.107,(G136&lt;0.364),(A136&lt;7.45),F136&gt;=2.5),-0.009,IF(AND(G136&gt;=0.183,(G136&lt;0.301),G136&gt;=0.107,(G136&lt;0.364),(A136&lt;7.45),F136&gt;=2.5),0.022,IF(AND((D136&lt;2.2),G136&gt;=0.301,G136&gt;=0.107,(G136&lt;0.364),(A136&lt;7.45),F136&gt;=2.5),0.004,IF(AND(D136&gt;=2.2,G136&gt;=0.301,G136&gt;=0.107,(G136&lt;0.364),(A136&lt;7.45),F136&gt;=2.5),-0.02,IF(AND((G136&lt;0.787),G136&gt;=0.628,H136&gt;=12.626,G136&gt;=0.364,(A136&lt;7.45),F136&gt;=2.5),-0.001,IF(AND(G136&gt;=0.787,G136&gt;=0.628,H136&gt;=12.626,G136&gt;=0.364,(A136&lt;7.45),F136&gt;=2.5),0.016,"shouldnthappen")))))))))))))))))))))))))))</f>
        <v>0.022</v>
      </c>
      <c r="Y136" s="1" t="n">
        <f aca="false">IF(AND(H136&gt;=15.155,(D136&lt;1.55)),0.037,IF(AND(D136&gt;=2.45,(A136&lt;7.45),D136&gt;=1.55),0.054,IF(AND((A136&lt;7.8),A136&gt;=7.45,D136&gt;=1.55),0.078,IF(AND(A136&gt;=7.8,A136&gt;=7.45,D136&gt;=1.55),0.021,IF(AND(A136&gt;=6.2,G136&gt;=0.68,D136&gt;=1.25,(H136&lt;15.155),(D136&lt;1.55)),0.019,IF(AND((B136&lt;2.65),(A136&lt;4.95),(G136&lt;0.572),(D136&lt;1.25),(H136&lt;15.155),(D136&lt;1.55)),0.021,IF(AND(B136&gt;=2.65,(A136&lt;4.95),(G136&lt;0.572),(D136&lt;1.25),(H136&lt;15.155),(D136&lt;1.55)),0.006,IF(AND((H136&lt;14.344),A136&gt;=4.95,(G136&lt;0.572),(D136&lt;1.25),(H136&lt;15.155),(D136&lt;1.55)),-0.005,IF(AND(H136&gt;=14.344,A136&gt;=4.95,(G136&lt;0.572),(D136&lt;1.25),(H136&lt;15.155),(D136&lt;1.55)),0.013,IF(AND((G136&lt;0.833),(H136&lt;11.788),G136&gt;=0.572,(D136&lt;1.25),(H136&lt;15.155),(D136&lt;1.55)),0.009,IF(AND(G136&gt;=0.833,(H136&lt;11.788),G136&gt;=0.572,(D136&lt;1.25),(H136&lt;15.155),(D136&lt;1.55)),0.024,IF(AND((A136&lt;4.75),H136&gt;=11.788,G136&gt;=0.572,(D136&lt;1.25),(H136&lt;15.155),(D136&lt;1.55)),0.001,IF(AND(A136&gt;=4.75,H136&gt;=11.788,G136&gt;=0.572,(D136&lt;1.25),(H136&lt;15.155),(D136&lt;1.55)),0.008,IF(AND((A136&lt;5.65),(A136&lt;6.15),(G136&lt;0.68),D136&gt;=1.25,(H136&lt;15.155),(D136&lt;1.55)),0.017,IF(AND(A136&gt;=5.65,(A136&lt;6.15),(G136&lt;0.68),D136&gt;=1.25,(H136&lt;15.155),(D136&lt;1.55)),0.039,IF(AND((G136&lt;0.436),A136&gt;=6.15,(G136&lt;0.68),D136&gt;=1.25,(H136&lt;15.155),(D136&lt;1.55)),-0.004,IF(AND(G136&gt;=0.436,A136&gt;=6.15,(G136&lt;0.68),D136&gt;=1.25,(H136&lt;15.155),(D136&lt;1.55)),0.022,IF(AND((A136&lt;5.55),(A136&lt;6.2),G136&gt;=0.68,D136&gt;=1.25,(H136&lt;15.155),(D136&lt;1.55)),0.009,IF(AND(A136&gt;=5.55,(A136&lt;6.2),G136&gt;=0.68,D136&gt;=1.25,(H136&lt;15.155),(D136&lt;1.55)),-0.016,IF(AND((G136&lt;0.107),(G136&lt;0.361),(G136&lt;0.613),(D136&lt;2.45),(A136&lt;7.45),D136&gt;=1.55),0.042,IF(AND(G136&gt;=0.107,(G136&lt;0.361),(G136&lt;0.613),(D136&lt;2.45),(A136&lt;7.45),D136&gt;=1.55),0.002,IF(AND((D136&lt;2.35),G136&gt;=0.361,(G136&lt;0.613),(D136&lt;2.45),(A136&lt;7.45),D136&gt;=1.55),0.051,IF(AND(D136&gt;=2.35,G136&gt;=0.361,(G136&lt;0.613),(D136&lt;2.45),(A136&lt;7.45),D136&gt;=1.55),0.016,IF(AND((A136&lt;6.4),(G136&lt;0.711),G136&gt;=0.613,(D136&lt;2.45),(A136&lt;7.45),D136&gt;=1.55),0.001,IF(AND(A136&gt;=6.4,(G136&lt;0.711),G136&gt;=0.613,(D136&lt;2.45),(A136&lt;7.45),D136&gt;=1.55),-0.002,IF(AND((B136&lt;2.95),G136&gt;=0.711,G136&gt;=0.613,(D136&lt;2.45),(A136&lt;7.45),D136&gt;=1.55),0.023,IF(AND(B136&gt;=2.95,G136&gt;=0.711,G136&gt;=0.613,(D136&lt;2.45),(A136&lt;7.45),D136&gt;=1.55),0.01,"shouldnthappen")))))))))))))))))))))))))))</f>
        <v>-0.004</v>
      </c>
      <c r="Z136" s="1" t="n">
        <f aca="false">IF(AND(A136&gt;=7.45,D136&gt;=1.75),0.056,IF(AND(H136&gt;=15.059,A136&gt;=5.55,(D136&lt;1.75)),0.028,IF(AND((D136&lt;0.35),G136&gt;=0.905,(A136&lt;5.55),(D136&lt;1.75)),0.005,IF(AND(D136&gt;=0.35,G136&gt;=0.905,(A136&lt;5.55),(D136&lt;1.75)),0.026,IF(AND((H136&lt;8.711),D136&gt;=2.45,(A136&lt;7.45),D136&gt;=1.75),0.011,IF(AND(H136&gt;=8.711,D136&gt;=2.45,(A136&lt;7.45),D136&gt;=1.75),0.049,IF(AND((G136&lt;0.107),(G136&lt;0.487),(D136&lt;2.45),(A136&lt;7.45),D136&gt;=1.75),0.032,IF(AND((H136&lt;10.915),(A136&lt;4.5),(B136&lt;3.15),(G136&lt;0.905),(A136&lt;5.55),(D136&lt;1.75)),-0.001,IF(AND(H136&gt;=10.915,(A136&lt;4.5),(B136&lt;3.15),(G136&lt;0.905),(A136&lt;5.55),(D136&lt;1.75)),0.003,IF(AND((A136&lt;5.05),A136&gt;=4.5,(B136&lt;3.15),(G136&lt;0.905),(A136&lt;5.55),(D136&lt;1.75)),0.015,IF(AND(A136&gt;=5.05,A136&gt;=4.5,(B136&lt;3.15),(G136&lt;0.905),(A136&lt;5.55),(D136&lt;1.75)),0.006,IF(AND((G136&lt;0.05),(G136&lt;0.091),B136&gt;=3.15,(G136&lt;0.905),(A136&lt;5.55),(D136&lt;1.75)),0.001,IF(AND(G136&gt;=0.05,(G136&lt;0.091),B136&gt;=3.15,(G136&lt;0.905),(A136&lt;5.55),(D136&lt;1.75)),0.008,IF(AND((G136&lt;0.587),G136&gt;=0.091,B136&gt;=3.15,(G136&lt;0.905),(A136&lt;5.55),(D136&lt;1.75)),-0.003,IF(AND(G136&gt;=0.587,G136&gt;=0.091,B136&gt;=3.15,(G136&lt;0.905),(A136&lt;5.55),(D136&lt;1.75)),0.004,IF(AND((F136&lt;2.5),(B136&lt;2.85),(G136&lt;0.419),(H136&lt;15.059),A136&gt;=5.55,(D136&lt;1.75)),0.041,IF(AND(F136&gt;=2.5,(B136&lt;2.85),(G136&lt;0.419),(H136&lt;15.059),A136&gt;=5.55,(D136&lt;1.75)),0.015,IF(AND((G136&lt;0.164),B136&gt;=2.85,(G136&lt;0.419),(H136&lt;15.059),A136&gt;=5.55,(D136&lt;1.75)),0.01,IF(AND(G136&gt;=0.164,B136&gt;=2.85,(G136&lt;0.419),(H136&lt;15.059),A136&gt;=5.55,(D136&lt;1.75)),-0.001,IF(AND((B136&lt;2.55),(B136&lt;2.95),G136&gt;=0.419,(H136&lt;15.059),A136&gt;=5.55,(D136&lt;1.75)),0.014,IF(AND(B136&gt;=2.55,(B136&lt;2.95),G136&gt;=0.419,(H136&lt;15.059),A136&gt;=5.55,(D136&lt;1.75)),-0.013,IF(AND((D136&lt;1.55),B136&gt;=2.95,G136&gt;=0.419,(H136&lt;15.059),A136&gt;=5.55,(D136&lt;1.75)),0.023,IF(AND(D136&gt;=1.55,B136&gt;=2.95,G136&gt;=0.419,(H136&lt;15.059),A136&gt;=5.55,(D136&lt;1.75)),0.005,IF(AND((H136&lt;13.278),G136&gt;=0.107,(G136&lt;0.487),(D136&lt;2.45),(A136&lt;7.45),D136&gt;=1.75),-0.009,IF(AND(H136&gt;=13.278,G136&gt;=0.107,(G136&lt;0.487),(D136&lt;2.45),(A136&lt;7.45),D136&gt;=1.75),0.017,IF(AND((D136&lt;2.35),(G136&lt;0.571),G136&gt;=0.487,(D136&lt;2.45),(A136&lt;7.45),D136&gt;=1.75),0.053,IF(AND(D136&gt;=2.35,(G136&lt;0.571),G136&gt;=0.487,(D136&lt;2.45),(A136&lt;7.45),D136&gt;=1.75),0.009,IF(AND((G136&lt;0.779),G136&gt;=0.571,G136&gt;=0.487,(D136&lt;2.45),(A136&lt;7.45),D136&gt;=1.75),0.006,IF(AND(G136&gt;=0.779,G136&gt;=0.571,G136&gt;=0.487,(D136&lt;2.45),(A136&lt;7.45),D136&gt;=1.75),0.016,"shouldnthappen")))))))))))))))))))))))))))))</f>
        <v>0.015</v>
      </c>
      <c r="AA136" s="1" t="n">
        <f aca="false">IF(AND((A136&lt;7.8),A136&gt;=7.45,D136&gt;=1.75),0.051,IF(AND(A136&gt;=7.8,A136&gt;=7.45,D136&gt;=1.75),0.01,IF(AND(B136&gt;=3.35,B136&gt;=3.25,(A136&lt;7.45),D136&gt;=1.75),0.016,IF(AND((H136&lt;8.308),(D136&lt;0.15),(H136&lt;13.655),(D136&lt;0.35),(D136&lt;1.75)),0.009,IF(AND((H136&lt;14.529),(G136&lt;0.293),H136&gt;=13.655,(D136&lt;0.35),(D136&lt;1.75)),0.011,IF(AND(H136&gt;=14.529,(G136&lt;0.293),H136&gt;=13.655,(D136&lt;0.35),(D136&lt;1.75)),0.001,IF(AND(D136&gt;=0.25,G136&gt;=0.293,H136&gt;=13.655,(D136&lt;0.35),(D136&lt;1.75)),-0.004,IF(AND(H136&gt;=10.635,(H136&lt;10.696),(H136&lt;13.906),D136&gt;=0.35,(D136&lt;1.75)),0.036,IF(AND(G136&gt;=0.833,H136&gt;=10.696,(H136&lt;13.906),D136&gt;=0.35,(D136&lt;1.75)),0.016,IF(AND((A136&lt;6.65),(G136&lt;0.247),H136&gt;=13.906,D136&gt;=0.35,(D136&lt;1.75)),-0.008,IF(AND(A136&gt;=6.65,(G136&lt;0.247),H136&gt;=13.906,D136&gt;=0.35,(D136&lt;1.75)),0.011,IF(AND((B136&lt;2.45),G136&gt;=0.247,H136&gt;=13.906,D136&gt;=0.35,(D136&lt;1.75)),0,IF(AND((D136&lt;1.85),(B136&lt;2.95),(B136&lt;3.25),(A136&lt;7.45),D136&gt;=1.75),0.033,IF(AND((G136&lt;0.428),(B136&lt;3.35),B136&gt;=3.25,(A136&lt;7.45),D136&gt;=1.75),0.009,IF(AND(G136&gt;=0.428,(B136&lt;3.35),B136&gt;=3.25,(A136&lt;7.45),D136&gt;=1.75),0.042,IF(AND((A136&lt;4.6),H136&gt;=8.308,(D136&lt;0.15),(H136&lt;13.655),(D136&lt;0.35),(D136&lt;1.75)),0.003,IF(AND(A136&gt;=4.6,H136&gt;=8.308,(D136&lt;0.15),(H136&lt;13.655),(D136&lt;0.35),(D136&lt;1.75)),0,IF(AND((H136&lt;8.834),(A136&lt;5.05),D136&gt;=0.15,(H136&lt;13.655),(D136&lt;0.35),(D136&lt;1.75)),0.002,IF(AND(H136&gt;=8.834,(A136&lt;5.05),D136&gt;=0.15,(H136&lt;13.655),(D136&lt;0.35),(D136&lt;1.75)),-0.008,IF(AND((A136&lt;5.45),A136&gt;=5.05,D136&gt;=0.15,(H136&lt;13.655),(D136&lt;0.35),(D136&lt;1.75)),0.003,IF(AND(A136&gt;=5.45,A136&gt;=5.05,D136&gt;=0.15,(H136&lt;13.655),(D136&lt;0.35),(D136&lt;1.75)),-0.002,IF(AND((A136&lt;5.3),(D136&lt;0.25),G136&gt;=0.293,H136&gt;=13.655,(D136&lt;0.35),(D136&lt;1.75)),0.007,IF(AND(A136&gt;=5.3,(D136&lt;0.25),G136&gt;=0.293,H136&gt;=13.655,(D136&lt;0.35),(D136&lt;1.75)),0.001,IF(AND((H136&lt;7.309),(H136&lt;10.635),(H136&lt;10.696),(H136&lt;13.906),D136&gt;=0.35,(D136&lt;1.75)),0.014,IF(AND(H136&gt;=7.309,(H136&lt;10.635),(H136&lt;10.696),(H136&lt;13.906),D136&gt;=0.35,(D136&lt;1.75)),0.006,IF(AND((H136&lt;12.093),(G136&lt;0.833),H136&gt;=10.696,(H136&lt;13.906),D136&gt;=0.35,(D136&lt;1.75)),-0.01,IF(AND(H136&gt;=12.093,(G136&lt;0.833),H136&gt;=10.696,(H136&lt;13.906),D136&gt;=0.35,(D136&lt;1.75)),0.004,IF(AND((G136&lt;0.823),B136&gt;=2.45,G136&gt;=0.247,H136&gt;=13.906,D136&gt;=0.35,(D136&lt;1.75)),0.026,IF(AND(G136&gt;=0.823,B136&gt;=2.45,G136&gt;=0.247,H136&gt;=13.906,D136&gt;=0.35,(D136&lt;1.75)),0.006,IF(AND((H136&lt;11.121),D136&gt;=1.85,(B136&lt;2.95),(B136&lt;3.25),(A136&lt;7.45),D136&gt;=1.75),0.013,IF(AND(H136&gt;=11.121,D136&gt;=1.85,(B136&lt;2.95),(B136&lt;3.25),(A136&lt;7.45),D136&gt;=1.75),0.005,IF(AND((A136&lt;6.05),(A136&lt;6.45),B136&gt;=2.95,(B136&lt;3.25),(A136&lt;7.45),D136&gt;=1.75),0.001,IF(AND(A136&gt;=6.05,(A136&lt;6.45),B136&gt;=2.95,(B136&lt;3.25),(A136&lt;7.45),D136&gt;=1.75),-0.005,IF(AND((G136&lt;0.42),A136&gt;=6.45,B136&gt;=2.95,(B136&lt;3.25),(A136&lt;7.45),D136&gt;=1.75),0.004,IF(AND(G136&gt;=0.42,A136&gt;=6.45,B136&gt;=2.95,(B136&lt;3.25),(A136&lt;7.45),D136&gt;=1.75),0.019,"shouldnthappen")))))))))))))))))))))))))))))))))))</f>
        <v>0.014</v>
      </c>
      <c r="AB136" s="1" t="n">
        <f aca="false">+ 0.5</f>
        <v>0.5</v>
      </c>
    </row>
    <row r="137" customFormat="false" ht="13.8" hidden="false" customHeight="false" outlineLevel="0" collapsed="false">
      <c r="A137" s="11" t="n">
        <v>6.1</v>
      </c>
      <c r="B137" s="1" t="n">
        <v>2.6</v>
      </c>
      <c r="C137" s="1" t="n">
        <v>5.6</v>
      </c>
      <c r="D137" s="1" t="n">
        <v>1.4</v>
      </c>
      <c r="E137" s="1" t="s">
        <v>93</v>
      </c>
      <c r="F137" s="1" t="n">
        <v>3</v>
      </c>
      <c r="G137" s="1" t="n">
        <v>0.488107882672921</v>
      </c>
      <c r="H137" s="18" t="n">
        <v>13.4457950400189</v>
      </c>
      <c r="I137" s="1" t="n">
        <f aca="false">C137</f>
        <v>5.6</v>
      </c>
      <c r="J137" s="1" t="n">
        <f aca="false">SUM(M137:AB137)</f>
        <v>4.735</v>
      </c>
      <c r="K137" s="15" t="n">
        <f aca="false">1-SQRT(VAR(M137:AB137, I137)) / AVERAGE(M137:AB137)</f>
        <v>-3.49935892007468</v>
      </c>
      <c r="L137" s="1" t="n">
        <f aca="false">(J137-I137)/I137</f>
        <v>-0.154464285714286</v>
      </c>
      <c r="M137" s="1" t="n">
        <f aca="false">IF(AND((H137&lt;5.245),(D137&lt;0.8)),0.075,IF(AND(H137&gt;=5.245,(D137&lt;0.8)),0.279,IF(AND((D137&lt;1.45),D137&gt;=0.8),1.043,IF(AND(D137&gt;=1.45,D137&gt;=0.8),1.423,"shouldnthappen"))))</f>
        <v>1.043</v>
      </c>
      <c r="N137" s="1" t="n">
        <f aca="false">IF(AND((A137&lt;4.35),(D137&lt;0.8)),0.048,IF(AND(A137&gt;=4.35,(D137&lt;0.8)),0.198,IF(AND(F137&gt;=2.5,D137&gt;=0.8),1.048,IF(AND((A137&lt;5.15),(F137&lt;2.5),D137&gt;=0.8),0.321,IF(AND(A137&gt;=5.15,(F137&lt;2.5),D137&gt;=0.8),0.783,"shouldnthappen")))))</f>
        <v>1.048</v>
      </c>
      <c r="O137" s="1" t="n">
        <f aca="false">IF(AND((H137&lt;5.245),(D137&lt;0.8)),0.034,IF(AND((A137&lt;5.9),D137&gt;=0.8),0.489,IF(AND(A137&gt;=5.9,D137&gt;=0.8),0.721,IF(AND((A137&lt;4.35),H137&gt;=5.245,(D137&lt;0.8)),0.041,IF(AND(A137&gt;=4.35,H137&gt;=5.245,(D137&lt;0.8)),0.142,"shouldnthappen")))))</f>
        <v>0.721</v>
      </c>
      <c r="P137" s="1" t="n">
        <f aca="false">IF(AND((B137&lt;2.8),(D137&lt;1.15)),0.244,IF(AND((D137&lt;1.75),D137&gt;=1.15),0.396,IF(AND(D137&gt;=1.75,D137&gt;=1.15),0.554,IF(AND((A137&lt;5.05),B137&gt;=2.8,(D137&lt;1.15)),0.078,IF(AND((H137&lt;14.877),A137&gt;=5.05,B137&gt;=2.8,(D137&lt;1.15)),0.118,IF(AND(H137&gt;=14.877,A137&gt;=5.05,B137&gt;=2.8,(D137&lt;1.15)),0.027,"shouldnthappen"))))))</f>
        <v>0.396</v>
      </c>
      <c r="Q137" s="1" t="n">
        <f aca="false">IF(AND(D137&gt;=0.45,(D137&lt;1.15)),0.17,IF(AND(A137&gt;=7.1,D137&gt;=1.15),0.539,IF(AND((A137&lt;6.25),(A137&lt;7.1),D137&gt;=1.15),0.258,IF(AND(A137&gt;=6.25,(A137&lt;7.1),D137&gt;=1.15),0.344,IF(AND(G137&gt;=0.418,(A137&lt;5.05),(D137&lt;0.45),(D137&lt;1.15)),0.033,IF(AND((H137&lt;14.494),(G137&lt;0.418),(A137&lt;5.05),(D137&lt;0.45),(D137&lt;1.15)),0.061,IF(AND(H137&gt;=14.494,(G137&lt;0.418),(A137&lt;5.05),(D137&lt;0.45),(D137&lt;1.15)),0.015,IF(AND(H137&gt;=14.877,(B137&lt;3.85),A137&gt;=5.05,(D137&lt;0.45),(D137&lt;1.15)),0.023,IF(AND((B137&lt;4),B137&gt;=3.85,A137&gt;=5.05,(D137&lt;0.45),(D137&lt;1.15)),0.009,IF(AND(B137&gt;=4,B137&gt;=3.85,A137&gt;=5.05,(D137&lt;0.45),(D137&lt;1.15)),0.052,IF(AND((G137&lt;0.05),(H137&lt;14.877),(B137&lt;3.85),A137&gt;=5.05,(D137&lt;0.45),(D137&lt;1.15)),0.024,IF(AND(G137&gt;=0.05,(H137&lt;14.877),(B137&lt;3.85),A137&gt;=5.05,(D137&lt;0.45),(D137&lt;1.15)),0.091,"shouldnthappen"))))))))))))</f>
        <v>0.258</v>
      </c>
      <c r="R137" s="1" t="n">
        <f aca="false">IF(AND(A137&gt;=7.1,D137&gt;=0.8),0.401,IF(AND((A137&lt;4.5),(G137&lt;0.905),(D137&lt;0.8)),0.024,IF(AND((H137&lt;9.966),G137&gt;=0.905,(D137&lt;0.8)),0.094,IF(AND(H137&gt;=9.966,G137&gt;=0.905,(D137&lt;0.8)),0.026,IF(AND(D137&gt;=2.05,(A137&lt;7.1),D137&gt;=0.8),0.277,IF(AND((H137&lt;5.523),A137&gt;=4.5,(G137&lt;0.905),(D137&lt;0.8)),0.012,IF(AND(H137&gt;=5.523,A137&gt;=4.5,(G137&lt;0.905),(D137&lt;0.8)),0.049,IF(AND((A137&lt;5.3),(D137&lt;2.05),(A137&lt;7.1),D137&gt;=0.8),0.095,IF(AND(A137&gt;=5.3,(D137&lt;2.05),(A137&lt;7.1),D137&gt;=0.8),0.196,"shouldnthappen")))))))))</f>
        <v>0.196</v>
      </c>
      <c r="S137" s="1" t="n">
        <f aca="false">IF(AND(A137&gt;=7.1,D137&gt;=1.35),0.298,IF(AND(G137&gt;=0.905,(D137&lt;0.8),(D137&lt;1.35)),0.068,IF(AND(H137&gt;=9.386,D137&gt;=0.8,(D137&lt;1.35)),0.126,IF(AND((H137&lt;7.426),(H137&lt;9.386),D137&gt;=0.8,(D137&lt;1.35)),0.091,IF(AND((A137&lt;5.3),(G137&lt;0.905),(A137&lt;7.1),D137&gt;=1.35),0.063,IF(AND((D137&lt;2.05),G137&gt;=0.905,(A137&lt;7.1),D137&gt;=1.35),0.015,IF(AND(D137&gt;=2.05,G137&gt;=0.905,(A137&lt;7.1),D137&gt;=1.35),0.089,IF(AND((H137&lt;10.505),(H137&lt;14.344),(G137&lt;0.905),(D137&lt;0.8),(D137&lt;1.35)),0.035,IF(AND((A137&lt;4.85),H137&gt;=14.344,(G137&lt;0.905),(D137&lt;0.8),(D137&lt;1.35)),0.006,IF(AND((B137&lt;2.75),H137&gt;=7.426,(H137&lt;9.386),D137&gt;=0.8,(D137&lt;1.35)),0.021,IF(AND(B137&gt;=2.75,H137&gt;=7.426,(H137&lt;9.386),D137&gt;=0.8,(D137&lt;1.35)),-0.01,IF(AND((B137&lt;2.35),A137&gt;=5.3,(G137&lt;0.905),(A137&lt;7.1),D137&gt;=1.35),0.068,IF(AND(B137&gt;=2.35,A137&gt;=5.3,(G137&lt;0.905),(A137&lt;7.1),D137&gt;=1.35),0.181,IF(AND((H137&lt;11.731),H137&gt;=10.505,(H137&lt;14.344),(G137&lt;0.905),(D137&lt;0.8),(D137&lt;1.35)),0.004,IF(AND(H137&gt;=11.731,H137&gt;=10.505,(H137&lt;14.344),(G137&lt;0.905),(D137&lt;0.8),(D137&lt;1.35)),0.024,IF(AND((H137&lt;14.877),A137&gt;=4.85,H137&gt;=14.344,(G137&lt;0.905),(D137&lt;0.8),(D137&lt;1.35)),0.063,IF(AND(H137&gt;=14.877,A137&gt;=4.85,H137&gt;=14.344,(G137&lt;0.905),(D137&lt;0.8),(D137&lt;1.35)),0.012,"shouldnthappen")))))))))))))))))</f>
        <v>0.181</v>
      </c>
      <c r="T137" s="1" t="n">
        <f aca="false">IF(AND(D137&gt;=0.45,(A137&lt;5.65)),0.067,IF(AND(A137&gt;=7.25,A137&gt;=5.65),0.244,IF(AND((H137&lt;9.966),G137&gt;=0.905,(D137&lt;0.45),(A137&lt;5.65)),0.062,IF(AND(H137&gt;=9.966,G137&gt;=0.905,(D137&lt;0.45),(A137&lt;5.65)),0.012,IF(AND((G137&lt;0.948),D137&gt;=2.05,(A137&lt;7.25),A137&gt;=5.65),0.157,IF(AND(G137&gt;=0.948,D137&gt;=2.05,(A137&lt;7.25),A137&gt;=5.65),0.037,IF(AND(G137&gt;=0.422,(B137&lt;3.15),(G137&lt;0.905),(D137&lt;0.45),(A137&lt;5.65)),0.011,IF(AND((D137&lt;0.25),(G137&lt;0.422),(B137&lt;3.15),(G137&lt;0.905),(D137&lt;0.45),(A137&lt;5.65)),0.04,IF(AND(D137&gt;=0.25,(G137&lt;0.422),(B137&lt;3.15),(G137&lt;0.905),(D137&lt;0.45),(A137&lt;5.65)),0.009,IF(AND((A137&lt;4.85),(B137&lt;3.25),B137&gt;=3.15,(G137&lt;0.905),(D137&lt;0.45),(A137&lt;5.65)),0.008,IF(AND(A137&gt;=4.85,(B137&lt;3.25),B137&gt;=3.15,(G137&lt;0.905),(D137&lt;0.45),(A137&lt;5.65)),-0.017,IF(AND((D137&lt;0.25),B137&gt;=3.25,B137&gt;=3.15,(G137&lt;0.905),(D137&lt;0.45),(A137&lt;5.65)),0.022,IF(AND(D137&gt;=0.25,B137&gt;=3.25,B137&gt;=3.15,(G137&lt;0.905),(D137&lt;0.45),(A137&lt;5.65)),0.009,IF(AND((F137&lt;2.5),(H137&lt;7.692),(G137&lt;0.644),(D137&lt;2.05),(A137&lt;7.25),A137&gt;=5.65),0.018,IF(AND(F137&gt;=2.5,(H137&lt;7.692),(G137&lt;0.644),(D137&lt;2.05),(A137&lt;7.25),A137&gt;=5.65),0.068,IF(AND((B137&lt;2.35),H137&gt;=7.692,(G137&lt;0.644),(D137&lt;2.05),(A137&lt;7.25),A137&gt;=5.65),0.023,IF(AND(B137&gt;=2.35,H137&gt;=7.692,(G137&lt;0.644),(D137&lt;2.05),(A137&lt;7.25),A137&gt;=5.65),0.125,IF(AND((G137&lt;0.766),(G137&lt;0.85),G137&gt;=0.644,(D137&lt;2.05),(A137&lt;7.25),A137&gt;=5.65),0.055,IF(AND(G137&gt;=0.766,(G137&lt;0.85),G137&gt;=0.644,(D137&lt;2.05),(A137&lt;7.25),A137&gt;=5.65),-0,IF(AND((B137&lt;2.95),G137&gt;=0.85,G137&gt;=0.644,(D137&lt;2.05),(A137&lt;7.25),A137&gt;=5.65),0.098,IF(AND(B137&gt;=2.95,G137&gt;=0.85,G137&gt;=0.644,(D137&lt;2.05),(A137&lt;7.25),A137&gt;=5.65),0.013,"shouldnthappen")))))))))))))))))))))</f>
        <v>0.125</v>
      </c>
      <c r="U137" s="1" t="n">
        <f aca="false">IF(AND(A137&gt;=7.25,D137&gt;=1.25),0.186,IF(AND((G137&lt;0.13),D137&gt;=0.35,(D137&lt;1.25)),-0.004,IF(AND(H137&gt;=14.246,(H137&lt;14.344),(D137&lt;0.35),(D137&lt;1.25)),-0.002,IF(AND((A137&lt;4.85),H137&gt;=14.344,(D137&lt;0.35),(D137&lt;1.25)),0.004,IF(AND(G137&gt;=0.446,(G137&lt;0.644),(A137&lt;7.25),D137&gt;=1.25),0.138,IF(AND(A137&gt;=5.45,(H137&lt;14.246),(H137&lt;14.344),(D137&lt;0.35),(D137&lt;1.25)),0.001,IF(AND((H137&lt;14.877),A137&gt;=4.85,H137&gt;=14.344,(D137&lt;0.35),(D137&lt;1.25)),0.035,IF(AND(H137&gt;=14.877,A137&gt;=4.85,H137&gt;=14.344,(D137&lt;0.35),(D137&lt;1.25)),0.007,IF(AND((B137&lt;3.35),H137&gt;=9.448,G137&gt;=0.13,D137&gt;=0.35,(D137&lt;1.25)),0.053,IF(AND(B137&gt;=3.35,H137&gt;=9.448,G137&gt;=0.13,D137&gt;=0.35,(D137&lt;1.25)),0.017,IF(AND((G137&lt;0.44),(G137&lt;0.446),(G137&lt;0.644),(A137&lt;7.25),D137&gt;=1.25),0.079,IF(AND(G137&gt;=0.44,(G137&lt;0.446),(G137&lt;0.644),(A137&lt;7.25),D137&gt;=1.25),0.02,IF(AND((A137&lt;5.95),(G137&lt;0.724),G137&gt;=0.644,(A137&lt;7.25),D137&gt;=1.25),-0.018,IF(AND(A137&gt;=5.95,(G137&lt;0.724),G137&gt;=0.644,(A137&lt;7.25),D137&gt;=1.25),0.027,IF(AND(A137&gt;=6.15,G137&gt;=0.724,G137&gt;=0.644,(A137&lt;7.25),D137&gt;=1.25),0.093,IF(AND((A137&lt;5.05),(A137&lt;5.45),(H137&lt;14.246),(H137&lt;14.344),(D137&lt;0.35),(D137&lt;1.25)),0.011,IF(AND(A137&gt;=5.05,(A137&lt;5.45),(H137&lt;14.246),(H137&lt;14.344),(D137&lt;0.35),(D137&lt;1.25)),0.021,IF(AND((A137&lt;5.4),(B137&lt;3.15),(H137&lt;9.448),G137&gt;=0.13,D137&gt;=0.35,(D137&lt;1.25)),0.007,IF(AND(A137&gt;=5.4,(B137&lt;3.15),(H137&lt;9.448),G137&gt;=0.13,D137&gt;=0.35,(D137&lt;1.25)),-0.011,IF(AND((B137&lt;3.75),B137&gt;=3.15,(H137&lt;9.448),G137&gt;=0.13,D137&gt;=0.35,(D137&lt;1.25)),0.012,IF(AND(B137&gt;=3.75,B137&gt;=3.15,(H137&lt;9.448),G137&gt;=0.13,D137&gt;=0.35,(D137&lt;1.25)),0.046,IF(AND((A137&lt;5.9),(A137&lt;6.15),G137&gt;=0.724,G137&gt;=0.644,(A137&lt;7.25),D137&gt;=1.25),0.06,IF(AND(A137&gt;=5.9,(A137&lt;6.15),G137&gt;=0.724,G137&gt;=0.644,(A137&lt;7.25),D137&gt;=1.25),0.005,"shouldnthappen")))))))))))))))))))))))</f>
        <v>0.138</v>
      </c>
      <c r="V137" s="1" t="n">
        <f aca="false">IF(AND(H137&gt;=15.155,(D137&lt;1.55)),0.084,IF(AND(A137&gt;=7.25,D137&gt;=1.55),0.141,IF(AND((G137&lt;0.043),D137&gt;=1.05,(H137&lt;15.155),(D137&lt;1.55)),-0.007,IF(AND(D137&gt;=1.85,G137&gt;=0.755,(A137&lt;7.25),D137&gt;=1.55),0.051,IF(AND((H137&lt;9.966),G137&gt;=0.905,(D137&lt;1.05),(H137&lt;15.155),(D137&lt;1.55)),0.043,IF(AND(H137&gt;=9.966,G137&gt;=0.905,(D137&lt;1.05),(H137&lt;15.155),(D137&lt;1.55)),0.007,IF(AND((G137&lt;0.278),(G137&lt;0.361),(G137&lt;0.755),(A137&lt;7.25),D137&gt;=1.55),0.08,IF(AND((A137&lt;5.8),G137&gt;=0.361,(G137&lt;0.755),(A137&lt;7.25),D137&gt;=1.55),0.019,IF(AND((A137&lt;6.05),(D137&lt;1.85),G137&gt;=0.755,(A137&lt;7.25),D137&gt;=1.55),0.01,IF(AND(A137&gt;=6.05,(D137&lt;1.85),G137&gt;=0.755,(A137&lt;7.25),D137&gt;=1.55),0.002,IF(AND((G137&lt;0.486),(B137&lt;3.15),(G137&lt;0.905),(D137&lt;1.05),(H137&lt;15.155),(D137&lt;1.55)),0.026,IF(AND(G137&gt;=0.486,(B137&lt;3.15),(G137&lt;0.905),(D137&lt;1.05),(H137&lt;15.155),(D137&lt;1.55)),0.001,IF(AND((B137&lt;3.25),B137&gt;=3.15,(G137&lt;0.905),(D137&lt;1.05),(H137&lt;15.155),(D137&lt;1.55)),-0.003,IF(AND(B137&gt;=3.25,B137&gt;=3.15,(G137&lt;0.905),(D137&lt;1.05),(H137&lt;15.155),(D137&lt;1.55)),0.012,IF(AND((H137&lt;7.426),(H137&lt;8.769),G137&gt;=0.043,D137&gt;=1.05,(H137&lt;15.155),(D137&lt;1.55)),0.041,IF(AND(H137&gt;=7.426,(H137&lt;8.769),G137&gt;=0.043,D137&gt;=1.05,(H137&lt;15.155),(D137&lt;1.55)),-0.008,IF(AND((H137&lt;10.696),H137&gt;=8.769,G137&gt;=0.043,D137&gt;=1.05,(H137&lt;15.155),(D137&lt;1.55)),0.069,IF(AND(H137&gt;=10.696,H137&gt;=8.769,G137&gt;=0.043,D137&gt;=1.05,(H137&lt;15.155),(D137&lt;1.55)),0.033,IF(AND((D137&lt;2.2),G137&gt;=0.278,(G137&lt;0.361),(G137&lt;0.755),(A137&lt;7.25),D137&gt;=1.55),0.022,IF(AND(D137&gt;=2.2,G137&gt;=0.278,(G137&lt;0.361),(G137&lt;0.755),(A137&lt;7.25),D137&gt;=1.55),-0.027,IF(AND((H137&lt;12.626),A137&gt;=5.8,G137&gt;=0.361,(G137&lt;0.755),(A137&lt;7.25),D137&gt;=1.55),0.126,IF(AND(H137&gt;=12.626,A137&gt;=5.8,G137&gt;=0.361,(G137&lt;0.755),(A137&lt;7.25),D137&gt;=1.55),0.065,"shouldnthappen"))))))))))))))))))))))</f>
        <v>0.033</v>
      </c>
      <c r="W137" s="1" t="n">
        <f aca="false">IF(AND(H137&gt;=15.155,(D137&lt;1.55)),0.064,IF(AND(A137&gt;=7.45,D137&gt;=1.55),0.115,IF(AND(B137&gt;=3.15,(H137&lt;10.257),(A137&lt;7.45),D137&gt;=1.55),0.097,IF(AND((A137&lt;4.85),H137&gt;=14.344,(D137&lt;0.35),(H137&lt;15.155),(D137&lt;1.55)),0.003,IF(AND(A137&gt;=6.05,(G137&lt;0.169),D137&gt;=0.35,(H137&lt;15.155),(D137&lt;1.55)),-0.008,IF(AND((G137&lt;0.181),G137&gt;=0.169,D137&gt;=0.35,(H137&lt;15.155),(D137&lt;1.55)),0.065,IF(AND(B137&gt;=3.05,(B137&lt;3.15),(H137&lt;10.257),(A137&lt;7.45),D137&gt;=1.55),-0.023,IF(AND(H137&gt;=11.854,(G137&lt;0.613),H137&gt;=10.257,(A137&lt;7.45),D137&gt;=1.55),0.068,IF(AND((D137&lt;0.25),(B137&lt;3.15),(H137&lt;14.344),(D137&lt;0.35),(H137&lt;15.155),(D137&lt;1.55)),0.014,IF(AND(D137&gt;=0.25,(B137&lt;3.15),(H137&lt;14.344),(D137&lt;0.35),(H137&lt;15.155),(D137&lt;1.55)),0.002,IF(AND((A137&lt;5.05),B137&gt;=3.15,(H137&lt;14.344),(D137&lt;0.35),(H137&lt;15.155),(D137&lt;1.55)),-0.001,IF(AND(A137&gt;=5.05,B137&gt;=3.15,(H137&lt;14.344),(D137&lt;0.35),(H137&lt;15.155),(D137&lt;1.55)),0.009,IF(AND((H137&lt;14.877),A137&gt;=4.85,H137&gt;=14.344,(D137&lt;0.35),(H137&lt;15.155),(D137&lt;1.55)),0.023,IF(AND(H137&gt;=14.877,A137&gt;=4.85,H137&gt;=14.344,(D137&lt;0.35),(H137&lt;15.155),(D137&lt;1.55)),0.004,IF(AND((H137&lt;13.602),(A137&lt;6.05),(G137&lt;0.169),D137&gt;=0.35,(H137&lt;15.155),(D137&lt;1.55)),0.023,IF(AND(H137&gt;=13.602,(A137&lt;6.05),(G137&lt;0.169),D137&gt;=0.35,(H137&lt;15.155),(D137&lt;1.55)),-0.006,IF(AND((B137&lt;2.95),G137&gt;=0.181,G137&gt;=0.169,D137&gt;=0.35,(H137&lt;15.155),(D137&lt;1.55)),0.019,IF(AND(B137&gt;=2.95,G137&gt;=0.181,G137&gt;=0.169,D137&gt;=0.35,(H137&lt;15.155),(D137&lt;1.55)),0.034,IF(AND((A137&lt;5.35),(B137&lt;3.05),(B137&lt;3.15),(H137&lt;10.257),(A137&lt;7.45),D137&gt;=1.55),0.009,IF(AND(A137&gt;=5.35,(B137&lt;3.05),(B137&lt;3.15),(H137&lt;10.257),(A137&lt;7.45),D137&gt;=1.55),0.058,IF(AND((B137&lt;2.9),(H137&lt;11.854),(G137&lt;0.613),H137&gt;=10.257,(A137&lt;7.45),D137&gt;=1.55),0.037,IF(AND(B137&gt;=2.9,(H137&lt;11.854),(G137&lt;0.613),H137&gt;=10.257,(A137&lt;7.45),D137&gt;=1.55),-0.005,IF(AND((A137&lt;6.4),(G137&lt;0.711),G137&gt;=0.613,H137&gt;=10.257,(A137&lt;7.45),D137&gt;=1.55),0.001,IF(AND(A137&gt;=6.4,(G137&lt;0.711),G137&gt;=0.613,H137&gt;=10.257,(A137&lt;7.45),D137&gt;=1.55),-0.002,IF(AND((D137&lt;1.9),G137&gt;=0.711,G137&gt;=0.613,H137&gt;=10.257,(A137&lt;7.45),D137&gt;=1.55),0.007,IF(AND(D137&gt;=1.9,G137&gt;=0.711,G137&gt;=0.613,H137&gt;=10.257,(A137&lt;7.45),D137&gt;=1.55),0.023,"shouldnthappen"))))))))))))))))))))))))))</f>
        <v>0.019</v>
      </c>
      <c r="X137" s="1" t="n">
        <f aca="false">IF(AND(H137&gt;=15.155,(F137&lt;2.5)),0.049,IF(AND(A137&gt;=7.45,F137&gt;=2.5),0.089,IF(AND((G137&lt;0.107),(G137&lt;0.364),(A137&lt;7.45),F137&gt;=2.5),0.055,IF(AND(A137&gt;=5.75,(G137&lt;0.572),(D137&lt;1.25),(H137&lt;15.155),(F137&lt;2.5)),-0.018,IF(AND((A137&lt;5.7),(H137&lt;12.626),G137&gt;=0.364,(A137&lt;7.45),F137&gt;=2.5),0.012,IF(AND(A137&gt;=5.7,(H137&lt;12.626),G137&gt;=0.364,(A137&lt;7.45),F137&gt;=2.5),0.065,IF(AND((G137&lt;0.628),H137&gt;=12.626,G137&gt;=0.364,(A137&lt;7.45),F137&gt;=2.5),0.047,IF(AND((G137&lt;0.545),(A137&lt;5.75),(G137&lt;0.572),(D137&lt;1.25),(H137&lt;15.155),(F137&lt;2.5)),0.007,IF(AND(G137&gt;=0.545,(A137&lt;5.75),(G137&lt;0.572),(D137&lt;1.25),(H137&lt;15.155),(F137&lt;2.5)),-0.009,IF(AND((D137&lt;0.3),(H137&lt;11.788),G137&gt;=0.572,(D137&lt;1.25),(H137&lt;15.155),(F137&lt;2.5)),0.01,IF(AND(D137&gt;=0.3,(H137&lt;11.788),G137&gt;=0.572,(D137&lt;1.25),(H137&lt;15.155),(F137&lt;2.5)),0.03,IF(AND((A137&lt;4.75),H137&gt;=11.788,G137&gt;=0.572,(D137&lt;1.25),(H137&lt;15.155),(F137&lt;2.5)),0.001,IF(AND(A137&gt;=4.75,H137&gt;=11.788,G137&gt;=0.572,(D137&lt;1.25),(H137&lt;15.155),(F137&lt;2.5)),0.01,IF(AND((A137&lt;5.5),(A137&lt;6.15),(G137&lt;0.652),D137&gt;=1.25,(H137&lt;15.155),(F137&lt;2.5)),0.014,IF(AND(A137&gt;=5.5,(A137&lt;6.15),(G137&lt;0.652),D137&gt;=1.25,(H137&lt;15.155),(F137&lt;2.5)),0.049,IF(AND((H137&lt;12.206),A137&gt;=6.15,(G137&lt;0.652),D137&gt;=1.25,(H137&lt;15.155),(F137&lt;2.5)),-0.009,IF(AND(H137&gt;=12.206,A137&gt;=6.15,(G137&lt;0.652),D137&gt;=1.25,(H137&lt;15.155),(F137&lt;2.5)),0.021,IF(AND((A137&lt;5.55),(A137&lt;6.2),G137&gt;=0.652,D137&gt;=1.25,(H137&lt;15.155),(F137&lt;2.5)),0.011,IF(AND(A137&gt;=5.55,(A137&lt;6.2),G137&gt;=0.652,D137&gt;=1.25,(H137&lt;15.155),(F137&lt;2.5)),-0.019,IF(AND((B137&lt;3.2),A137&gt;=6.2,G137&gt;=0.652,D137&gt;=1.25,(H137&lt;15.155),(F137&lt;2.5)),0.025,IF(AND(B137&gt;=3.2,A137&gt;=6.2,G137&gt;=0.652,D137&gt;=1.25,(H137&lt;15.155),(F137&lt;2.5)),0.001,IF(AND((G137&lt;0.183),(G137&lt;0.301),G137&gt;=0.107,(G137&lt;0.364),(A137&lt;7.45),F137&gt;=2.5),-0.009,IF(AND(G137&gt;=0.183,(G137&lt;0.301),G137&gt;=0.107,(G137&lt;0.364),(A137&lt;7.45),F137&gt;=2.5),0.022,IF(AND((D137&lt;2.2),G137&gt;=0.301,G137&gt;=0.107,(G137&lt;0.364),(A137&lt;7.45),F137&gt;=2.5),0.004,IF(AND(D137&gt;=2.2,G137&gt;=0.301,G137&gt;=0.107,(G137&lt;0.364),(A137&lt;7.45),F137&gt;=2.5),-0.02,IF(AND((G137&lt;0.787),G137&gt;=0.628,H137&gt;=12.626,G137&gt;=0.364,(A137&lt;7.45),F137&gt;=2.5),-0.001,IF(AND(G137&gt;=0.787,G137&gt;=0.628,H137&gt;=12.626,G137&gt;=0.364,(A137&lt;7.45),F137&gt;=2.5),0.016,"shouldnthappen")))))))))))))))))))))))))))</f>
        <v>0.047</v>
      </c>
      <c r="Y137" s="1" t="n">
        <f aca="false">IF(AND(H137&gt;=15.155,(D137&lt;1.55)),0.037,IF(AND(D137&gt;=2.45,(A137&lt;7.45),D137&gt;=1.55),0.054,IF(AND((A137&lt;7.8),A137&gt;=7.45,D137&gt;=1.55),0.078,IF(AND(A137&gt;=7.8,A137&gt;=7.45,D137&gt;=1.55),0.021,IF(AND(A137&gt;=6.2,G137&gt;=0.68,D137&gt;=1.25,(H137&lt;15.155),(D137&lt;1.55)),0.019,IF(AND((B137&lt;2.65),(A137&lt;4.95),(G137&lt;0.572),(D137&lt;1.25),(H137&lt;15.155),(D137&lt;1.55)),0.021,IF(AND(B137&gt;=2.65,(A137&lt;4.95),(G137&lt;0.572),(D137&lt;1.25),(H137&lt;15.155),(D137&lt;1.55)),0.006,IF(AND((H137&lt;14.344),A137&gt;=4.95,(G137&lt;0.572),(D137&lt;1.25),(H137&lt;15.155),(D137&lt;1.55)),-0.005,IF(AND(H137&gt;=14.344,A137&gt;=4.95,(G137&lt;0.572),(D137&lt;1.25),(H137&lt;15.155),(D137&lt;1.55)),0.013,IF(AND((G137&lt;0.833),(H137&lt;11.788),G137&gt;=0.572,(D137&lt;1.25),(H137&lt;15.155),(D137&lt;1.55)),0.009,IF(AND(G137&gt;=0.833,(H137&lt;11.788),G137&gt;=0.572,(D137&lt;1.25),(H137&lt;15.155),(D137&lt;1.55)),0.024,IF(AND((A137&lt;4.75),H137&gt;=11.788,G137&gt;=0.572,(D137&lt;1.25),(H137&lt;15.155),(D137&lt;1.55)),0.001,IF(AND(A137&gt;=4.75,H137&gt;=11.788,G137&gt;=0.572,(D137&lt;1.25),(H137&lt;15.155),(D137&lt;1.55)),0.008,IF(AND((A137&lt;5.65),(A137&lt;6.15),(G137&lt;0.68),D137&gt;=1.25,(H137&lt;15.155),(D137&lt;1.55)),0.017,IF(AND(A137&gt;=5.65,(A137&lt;6.15),(G137&lt;0.68),D137&gt;=1.25,(H137&lt;15.155),(D137&lt;1.55)),0.039,IF(AND((G137&lt;0.436),A137&gt;=6.15,(G137&lt;0.68),D137&gt;=1.25,(H137&lt;15.155),(D137&lt;1.55)),-0.004,IF(AND(G137&gt;=0.436,A137&gt;=6.15,(G137&lt;0.68),D137&gt;=1.25,(H137&lt;15.155),(D137&lt;1.55)),0.022,IF(AND((A137&lt;5.55),(A137&lt;6.2),G137&gt;=0.68,D137&gt;=1.25,(H137&lt;15.155),(D137&lt;1.55)),0.009,IF(AND(A137&gt;=5.55,(A137&lt;6.2),G137&gt;=0.68,D137&gt;=1.25,(H137&lt;15.155),(D137&lt;1.55)),-0.016,IF(AND((G137&lt;0.107),(G137&lt;0.361),(G137&lt;0.613),(D137&lt;2.45),(A137&lt;7.45),D137&gt;=1.55),0.042,IF(AND(G137&gt;=0.107,(G137&lt;0.361),(G137&lt;0.613),(D137&lt;2.45),(A137&lt;7.45),D137&gt;=1.55),0.002,IF(AND((D137&lt;2.35),G137&gt;=0.361,(G137&lt;0.613),(D137&lt;2.45),(A137&lt;7.45),D137&gt;=1.55),0.051,IF(AND(D137&gt;=2.35,G137&gt;=0.361,(G137&lt;0.613),(D137&lt;2.45),(A137&lt;7.45),D137&gt;=1.55),0.016,IF(AND((A137&lt;6.4),(G137&lt;0.711),G137&gt;=0.613,(D137&lt;2.45),(A137&lt;7.45),D137&gt;=1.55),0.001,IF(AND(A137&gt;=6.4,(G137&lt;0.711),G137&gt;=0.613,(D137&lt;2.45),(A137&lt;7.45),D137&gt;=1.55),-0.002,IF(AND((B137&lt;2.95),G137&gt;=0.711,G137&gt;=0.613,(D137&lt;2.45),(A137&lt;7.45),D137&gt;=1.55),0.023,IF(AND(B137&gt;=2.95,G137&gt;=0.711,G137&gt;=0.613,(D137&lt;2.45),(A137&lt;7.45),D137&gt;=1.55),0.01,"shouldnthappen")))))))))))))))))))))))))))</f>
        <v>0.039</v>
      </c>
      <c r="Z137" s="1" t="n">
        <f aca="false">IF(AND(A137&gt;=7.45,D137&gt;=1.75),0.056,IF(AND(H137&gt;=15.059,A137&gt;=5.55,(D137&lt;1.75)),0.028,IF(AND((D137&lt;0.35),G137&gt;=0.905,(A137&lt;5.55),(D137&lt;1.75)),0.005,IF(AND(D137&gt;=0.35,G137&gt;=0.905,(A137&lt;5.55),(D137&lt;1.75)),0.026,IF(AND((H137&lt;8.711),D137&gt;=2.45,(A137&lt;7.45),D137&gt;=1.75),0.011,IF(AND(H137&gt;=8.711,D137&gt;=2.45,(A137&lt;7.45),D137&gt;=1.75),0.049,IF(AND((G137&lt;0.107),(G137&lt;0.487),(D137&lt;2.45),(A137&lt;7.45),D137&gt;=1.75),0.032,IF(AND((H137&lt;10.915),(A137&lt;4.5),(B137&lt;3.15),(G137&lt;0.905),(A137&lt;5.55),(D137&lt;1.75)),-0.001,IF(AND(H137&gt;=10.915,(A137&lt;4.5),(B137&lt;3.15),(G137&lt;0.905),(A137&lt;5.55),(D137&lt;1.75)),0.003,IF(AND((A137&lt;5.05),A137&gt;=4.5,(B137&lt;3.15),(G137&lt;0.905),(A137&lt;5.55),(D137&lt;1.75)),0.015,IF(AND(A137&gt;=5.05,A137&gt;=4.5,(B137&lt;3.15),(G137&lt;0.905),(A137&lt;5.55),(D137&lt;1.75)),0.006,IF(AND((G137&lt;0.05),(G137&lt;0.091),B137&gt;=3.15,(G137&lt;0.905),(A137&lt;5.55),(D137&lt;1.75)),0.001,IF(AND(G137&gt;=0.05,(G137&lt;0.091),B137&gt;=3.15,(G137&lt;0.905),(A137&lt;5.55),(D137&lt;1.75)),0.008,IF(AND((G137&lt;0.587),G137&gt;=0.091,B137&gt;=3.15,(G137&lt;0.905),(A137&lt;5.55),(D137&lt;1.75)),-0.003,IF(AND(G137&gt;=0.587,G137&gt;=0.091,B137&gt;=3.15,(G137&lt;0.905),(A137&lt;5.55),(D137&lt;1.75)),0.004,IF(AND((F137&lt;2.5),(B137&lt;2.85),(G137&lt;0.419),(H137&lt;15.059),A137&gt;=5.55,(D137&lt;1.75)),0.041,IF(AND(F137&gt;=2.5,(B137&lt;2.85),(G137&lt;0.419),(H137&lt;15.059),A137&gt;=5.55,(D137&lt;1.75)),0.015,IF(AND((G137&lt;0.164),B137&gt;=2.85,(G137&lt;0.419),(H137&lt;15.059),A137&gt;=5.55,(D137&lt;1.75)),0.01,IF(AND(G137&gt;=0.164,B137&gt;=2.85,(G137&lt;0.419),(H137&lt;15.059),A137&gt;=5.55,(D137&lt;1.75)),-0.001,IF(AND((B137&lt;2.55),(B137&lt;2.95),G137&gt;=0.419,(H137&lt;15.059),A137&gt;=5.55,(D137&lt;1.75)),0.014,IF(AND(B137&gt;=2.55,(B137&lt;2.95),G137&gt;=0.419,(H137&lt;15.059),A137&gt;=5.55,(D137&lt;1.75)),-0.013,IF(AND((D137&lt;1.55),B137&gt;=2.95,G137&gt;=0.419,(H137&lt;15.059),A137&gt;=5.55,(D137&lt;1.75)),0.023,IF(AND(D137&gt;=1.55,B137&gt;=2.95,G137&gt;=0.419,(H137&lt;15.059),A137&gt;=5.55,(D137&lt;1.75)),0.005,IF(AND((H137&lt;13.278),G137&gt;=0.107,(G137&lt;0.487),(D137&lt;2.45),(A137&lt;7.45),D137&gt;=1.75),-0.009,IF(AND(H137&gt;=13.278,G137&gt;=0.107,(G137&lt;0.487),(D137&lt;2.45),(A137&lt;7.45),D137&gt;=1.75),0.017,IF(AND((D137&lt;2.35),(G137&lt;0.571),G137&gt;=0.487,(D137&lt;2.45),(A137&lt;7.45),D137&gt;=1.75),0.053,IF(AND(D137&gt;=2.35,(G137&lt;0.571),G137&gt;=0.487,(D137&lt;2.45),(A137&lt;7.45),D137&gt;=1.75),0.009,IF(AND((G137&lt;0.779),G137&gt;=0.571,G137&gt;=0.487,(D137&lt;2.45),(A137&lt;7.45),D137&gt;=1.75),0.006,IF(AND(G137&gt;=0.779,G137&gt;=0.571,G137&gt;=0.487,(D137&lt;2.45),(A137&lt;7.45),D137&gt;=1.75),0.016,"shouldnthappen")))))))))))))))))))))))))))))</f>
        <v>-0.013</v>
      </c>
      <c r="AA137" s="1" t="n">
        <f aca="false">IF(AND((A137&lt;7.8),A137&gt;=7.45,D137&gt;=1.75),0.051,IF(AND(A137&gt;=7.8,A137&gt;=7.45,D137&gt;=1.75),0.01,IF(AND(B137&gt;=3.35,B137&gt;=3.25,(A137&lt;7.45),D137&gt;=1.75),0.016,IF(AND((H137&lt;8.308),(D137&lt;0.15),(H137&lt;13.655),(D137&lt;0.35),(D137&lt;1.75)),0.009,IF(AND((H137&lt;14.529),(G137&lt;0.293),H137&gt;=13.655,(D137&lt;0.35),(D137&lt;1.75)),0.011,IF(AND(H137&gt;=14.529,(G137&lt;0.293),H137&gt;=13.655,(D137&lt;0.35),(D137&lt;1.75)),0.001,IF(AND(D137&gt;=0.25,G137&gt;=0.293,H137&gt;=13.655,(D137&lt;0.35),(D137&lt;1.75)),-0.004,IF(AND(H137&gt;=10.635,(H137&lt;10.696),(H137&lt;13.906),D137&gt;=0.35,(D137&lt;1.75)),0.036,IF(AND(G137&gt;=0.833,H137&gt;=10.696,(H137&lt;13.906),D137&gt;=0.35,(D137&lt;1.75)),0.016,IF(AND((A137&lt;6.65),(G137&lt;0.247),H137&gt;=13.906,D137&gt;=0.35,(D137&lt;1.75)),-0.008,IF(AND(A137&gt;=6.65,(G137&lt;0.247),H137&gt;=13.906,D137&gt;=0.35,(D137&lt;1.75)),0.011,IF(AND((B137&lt;2.45),G137&gt;=0.247,H137&gt;=13.906,D137&gt;=0.35,(D137&lt;1.75)),0,IF(AND((D137&lt;1.85),(B137&lt;2.95),(B137&lt;3.25),(A137&lt;7.45),D137&gt;=1.75),0.033,IF(AND((G137&lt;0.428),(B137&lt;3.35),B137&gt;=3.25,(A137&lt;7.45),D137&gt;=1.75),0.009,IF(AND(G137&gt;=0.428,(B137&lt;3.35),B137&gt;=3.25,(A137&lt;7.45),D137&gt;=1.75),0.042,IF(AND((A137&lt;4.6),H137&gt;=8.308,(D137&lt;0.15),(H137&lt;13.655),(D137&lt;0.35),(D137&lt;1.75)),0.003,IF(AND(A137&gt;=4.6,H137&gt;=8.308,(D137&lt;0.15),(H137&lt;13.655),(D137&lt;0.35),(D137&lt;1.75)),0,IF(AND((H137&lt;8.834),(A137&lt;5.05),D137&gt;=0.15,(H137&lt;13.655),(D137&lt;0.35),(D137&lt;1.75)),0.002,IF(AND(H137&gt;=8.834,(A137&lt;5.05),D137&gt;=0.15,(H137&lt;13.655),(D137&lt;0.35),(D137&lt;1.75)),-0.008,IF(AND((A137&lt;5.45),A137&gt;=5.05,D137&gt;=0.15,(H137&lt;13.655),(D137&lt;0.35),(D137&lt;1.75)),0.003,IF(AND(A137&gt;=5.45,A137&gt;=5.05,D137&gt;=0.15,(H137&lt;13.655),(D137&lt;0.35),(D137&lt;1.75)),-0.002,IF(AND((A137&lt;5.3),(D137&lt;0.25),G137&gt;=0.293,H137&gt;=13.655,(D137&lt;0.35),(D137&lt;1.75)),0.007,IF(AND(A137&gt;=5.3,(D137&lt;0.25),G137&gt;=0.293,H137&gt;=13.655,(D137&lt;0.35),(D137&lt;1.75)),0.001,IF(AND((H137&lt;7.309),(H137&lt;10.635),(H137&lt;10.696),(H137&lt;13.906),D137&gt;=0.35,(D137&lt;1.75)),0.014,IF(AND(H137&gt;=7.309,(H137&lt;10.635),(H137&lt;10.696),(H137&lt;13.906),D137&gt;=0.35,(D137&lt;1.75)),0.006,IF(AND((H137&lt;12.093),(G137&lt;0.833),H137&gt;=10.696,(H137&lt;13.906),D137&gt;=0.35,(D137&lt;1.75)),-0.01,IF(AND(H137&gt;=12.093,(G137&lt;0.833),H137&gt;=10.696,(H137&lt;13.906),D137&gt;=0.35,(D137&lt;1.75)),0.004,IF(AND((G137&lt;0.823),B137&gt;=2.45,G137&gt;=0.247,H137&gt;=13.906,D137&gt;=0.35,(D137&lt;1.75)),0.026,IF(AND(G137&gt;=0.823,B137&gt;=2.45,G137&gt;=0.247,H137&gt;=13.906,D137&gt;=0.35,(D137&lt;1.75)),0.006,IF(AND((H137&lt;11.121),D137&gt;=1.85,(B137&lt;2.95),(B137&lt;3.25),(A137&lt;7.45),D137&gt;=1.75),0.013,IF(AND(H137&gt;=11.121,D137&gt;=1.85,(B137&lt;2.95),(B137&lt;3.25),(A137&lt;7.45),D137&gt;=1.75),0.005,IF(AND((A137&lt;6.05),(A137&lt;6.45),B137&gt;=2.95,(B137&lt;3.25),(A137&lt;7.45),D137&gt;=1.75),0.001,IF(AND(A137&gt;=6.05,(A137&lt;6.45),B137&gt;=2.95,(B137&lt;3.25),(A137&lt;7.45),D137&gt;=1.75),-0.005,IF(AND((G137&lt;0.42),A137&gt;=6.45,B137&gt;=2.95,(B137&lt;3.25),(A137&lt;7.45),D137&gt;=1.75),0.004,IF(AND(G137&gt;=0.42,A137&gt;=6.45,B137&gt;=2.95,(B137&lt;3.25),(A137&lt;7.45),D137&gt;=1.75),0.019,"shouldnthappen")))))))))))))))))))))))))))))))))))</f>
        <v>0.004</v>
      </c>
      <c r="AB137" s="1" t="n">
        <f aca="false">+ 0.5</f>
        <v>0.5</v>
      </c>
    </row>
    <row r="138" customFormat="false" ht="13.8" hidden="false" customHeight="false" outlineLevel="0" collapsed="false">
      <c r="A138" s="11" t="n">
        <v>7.7</v>
      </c>
      <c r="B138" s="1" t="n">
        <v>3</v>
      </c>
      <c r="C138" s="1" t="n">
        <v>6.1</v>
      </c>
      <c r="D138" s="1" t="n">
        <v>2.3</v>
      </c>
      <c r="E138" s="1" t="s">
        <v>93</v>
      </c>
      <c r="F138" s="1" t="n">
        <v>3</v>
      </c>
      <c r="G138" s="1" t="n">
        <v>0.717896931106225</v>
      </c>
      <c r="H138" s="18" t="n">
        <v>12.9510299370624</v>
      </c>
      <c r="I138" s="1" t="n">
        <f aca="false">C138</f>
        <v>6.1</v>
      </c>
      <c r="J138" s="1" t="n">
        <f aca="false">SUM(M138:AB138)</f>
        <v>6.444</v>
      </c>
      <c r="K138" s="15" t="n">
        <f aca="false">1-SQRT(VAR(M138:AB138, I138)) / AVERAGE(M138:AB138)</f>
        <v>-2.55724113413198</v>
      </c>
      <c r="L138" s="1" t="n">
        <f aca="false">(J138-I138)/I138</f>
        <v>0.0563934426229509</v>
      </c>
      <c r="M138" s="1" t="n">
        <f aca="false">IF(AND((H138&lt;5.245),(D138&lt;0.8)),0.075,IF(AND(H138&gt;=5.245,(D138&lt;0.8)),0.279,IF(AND((D138&lt;1.45),D138&gt;=0.8),1.043,IF(AND(D138&gt;=1.45,D138&gt;=0.8),1.423,"shouldnthappen"))))</f>
        <v>1.423</v>
      </c>
      <c r="N138" s="1" t="n">
        <f aca="false">IF(AND((A138&lt;4.35),(D138&lt;0.8)),0.048,IF(AND(A138&gt;=4.35,(D138&lt;0.8)),0.198,IF(AND(F138&gt;=2.5,D138&gt;=0.8),1.048,IF(AND((A138&lt;5.15),(F138&lt;2.5),D138&gt;=0.8),0.321,IF(AND(A138&gt;=5.15,(F138&lt;2.5),D138&gt;=0.8),0.783,"shouldnthappen")))))</f>
        <v>1.048</v>
      </c>
      <c r="O138" s="1" t="n">
        <f aca="false">IF(AND((H138&lt;5.245),(D138&lt;0.8)),0.034,IF(AND((A138&lt;5.9),D138&gt;=0.8),0.489,IF(AND(A138&gt;=5.9,D138&gt;=0.8),0.721,IF(AND((A138&lt;4.35),H138&gt;=5.245,(D138&lt;0.8)),0.041,IF(AND(A138&gt;=4.35,H138&gt;=5.245,(D138&lt;0.8)),0.142,"shouldnthappen")))))</f>
        <v>0.721</v>
      </c>
      <c r="P138" s="1" t="n">
        <f aca="false">IF(AND((B138&lt;2.8),(D138&lt;1.15)),0.244,IF(AND((D138&lt;1.75),D138&gt;=1.15),0.396,IF(AND(D138&gt;=1.75,D138&gt;=1.15),0.554,IF(AND((A138&lt;5.05),B138&gt;=2.8,(D138&lt;1.15)),0.078,IF(AND((H138&lt;14.877),A138&gt;=5.05,B138&gt;=2.8,(D138&lt;1.15)),0.118,IF(AND(H138&gt;=14.877,A138&gt;=5.05,B138&gt;=2.8,(D138&lt;1.15)),0.027,"shouldnthappen"))))))</f>
        <v>0.554</v>
      </c>
      <c r="Q138" s="1" t="n">
        <f aca="false">IF(AND(D138&gt;=0.45,(D138&lt;1.15)),0.17,IF(AND(A138&gt;=7.1,D138&gt;=1.15),0.539,IF(AND((A138&lt;6.25),(A138&lt;7.1),D138&gt;=1.15),0.258,IF(AND(A138&gt;=6.25,(A138&lt;7.1),D138&gt;=1.15),0.344,IF(AND(G138&gt;=0.418,(A138&lt;5.05),(D138&lt;0.45),(D138&lt;1.15)),0.033,IF(AND((H138&lt;14.494),(G138&lt;0.418),(A138&lt;5.05),(D138&lt;0.45),(D138&lt;1.15)),0.061,IF(AND(H138&gt;=14.494,(G138&lt;0.418),(A138&lt;5.05),(D138&lt;0.45),(D138&lt;1.15)),0.015,IF(AND(H138&gt;=14.877,(B138&lt;3.85),A138&gt;=5.05,(D138&lt;0.45),(D138&lt;1.15)),0.023,IF(AND((B138&lt;4),B138&gt;=3.85,A138&gt;=5.05,(D138&lt;0.45),(D138&lt;1.15)),0.009,IF(AND(B138&gt;=4,B138&gt;=3.85,A138&gt;=5.05,(D138&lt;0.45),(D138&lt;1.15)),0.052,IF(AND((G138&lt;0.05),(H138&lt;14.877),(B138&lt;3.85),A138&gt;=5.05,(D138&lt;0.45),(D138&lt;1.15)),0.024,IF(AND(G138&gt;=0.05,(H138&lt;14.877),(B138&lt;3.85),A138&gt;=5.05,(D138&lt;0.45),(D138&lt;1.15)),0.091,"shouldnthappen"))))))))))))</f>
        <v>0.539</v>
      </c>
      <c r="R138" s="1" t="n">
        <f aca="false">IF(AND(A138&gt;=7.1,D138&gt;=0.8),0.401,IF(AND((A138&lt;4.5),(G138&lt;0.905),(D138&lt;0.8)),0.024,IF(AND((H138&lt;9.966),G138&gt;=0.905,(D138&lt;0.8)),0.094,IF(AND(H138&gt;=9.966,G138&gt;=0.905,(D138&lt;0.8)),0.026,IF(AND(D138&gt;=2.05,(A138&lt;7.1),D138&gt;=0.8),0.277,IF(AND((H138&lt;5.523),A138&gt;=4.5,(G138&lt;0.905),(D138&lt;0.8)),0.012,IF(AND(H138&gt;=5.523,A138&gt;=4.5,(G138&lt;0.905),(D138&lt;0.8)),0.049,IF(AND((A138&lt;5.3),(D138&lt;2.05),(A138&lt;7.1),D138&gt;=0.8),0.095,IF(AND(A138&gt;=5.3,(D138&lt;2.05),(A138&lt;7.1),D138&gt;=0.8),0.196,"shouldnthappen")))))))))</f>
        <v>0.401</v>
      </c>
      <c r="S138" s="1" t="n">
        <f aca="false">IF(AND(A138&gt;=7.1,D138&gt;=1.35),0.298,IF(AND(G138&gt;=0.905,(D138&lt;0.8),(D138&lt;1.35)),0.068,IF(AND(H138&gt;=9.386,D138&gt;=0.8,(D138&lt;1.35)),0.126,IF(AND((H138&lt;7.426),(H138&lt;9.386),D138&gt;=0.8,(D138&lt;1.35)),0.091,IF(AND((A138&lt;5.3),(G138&lt;0.905),(A138&lt;7.1),D138&gt;=1.35),0.063,IF(AND((D138&lt;2.05),G138&gt;=0.905,(A138&lt;7.1),D138&gt;=1.35),0.015,IF(AND(D138&gt;=2.05,G138&gt;=0.905,(A138&lt;7.1),D138&gt;=1.35),0.089,IF(AND((H138&lt;10.505),(H138&lt;14.344),(G138&lt;0.905),(D138&lt;0.8),(D138&lt;1.35)),0.035,IF(AND((A138&lt;4.85),H138&gt;=14.344,(G138&lt;0.905),(D138&lt;0.8),(D138&lt;1.35)),0.006,IF(AND((B138&lt;2.75),H138&gt;=7.426,(H138&lt;9.386),D138&gt;=0.8,(D138&lt;1.35)),0.021,IF(AND(B138&gt;=2.75,H138&gt;=7.426,(H138&lt;9.386),D138&gt;=0.8,(D138&lt;1.35)),-0.01,IF(AND((B138&lt;2.35),A138&gt;=5.3,(G138&lt;0.905),(A138&lt;7.1),D138&gt;=1.35),0.068,IF(AND(B138&gt;=2.35,A138&gt;=5.3,(G138&lt;0.905),(A138&lt;7.1),D138&gt;=1.35),0.181,IF(AND((H138&lt;11.731),H138&gt;=10.505,(H138&lt;14.344),(G138&lt;0.905),(D138&lt;0.8),(D138&lt;1.35)),0.004,IF(AND(H138&gt;=11.731,H138&gt;=10.505,(H138&lt;14.344),(G138&lt;0.905),(D138&lt;0.8),(D138&lt;1.35)),0.024,IF(AND((H138&lt;14.877),A138&gt;=4.85,H138&gt;=14.344,(G138&lt;0.905),(D138&lt;0.8),(D138&lt;1.35)),0.063,IF(AND(H138&gt;=14.877,A138&gt;=4.85,H138&gt;=14.344,(G138&lt;0.905),(D138&lt;0.8),(D138&lt;1.35)),0.012,"shouldnthappen")))))))))))))))))</f>
        <v>0.298</v>
      </c>
      <c r="T138" s="1" t="n">
        <f aca="false">IF(AND(D138&gt;=0.45,(A138&lt;5.65)),0.067,IF(AND(A138&gt;=7.25,A138&gt;=5.65),0.244,IF(AND((H138&lt;9.966),G138&gt;=0.905,(D138&lt;0.45),(A138&lt;5.65)),0.062,IF(AND(H138&gt;=9.966,G138&gt;=0.905,(D138&lt;0.45),(A138&lt;5.65)),0.012,IF(AND((G138&lt;0.948),D138&gt;=2.05,(A138&lt;7.25),A138&gt;=5.65),0.157,IF(AND(G138&gt;=0.948,D138&gt;=2.05,(A138&lt;7.25),A138&gt;=5.65),0.037,IF(AND(G138&gt;=0.422,(B138&lt;3.15),(G138&lt;0.905),(D138&lt;0.45),(A138&lt;5.65)),0.011,IF(AND((D138&lt;0.25),(G138&lt;0.422),(B138&lt;3.15),(G138&lt;0.905),(D138&lt;0.45),(A138&lt;5.65)),0.04,IF(AND(D138&gt;=0.25,(G138&lt;0.422),(B138&lt;3.15),(G138&lt;0.905),(D138&lt;0.45),(A138&lt;5.65)),0.009,IF(AND((A138&lt;4.85),(B138&lt;3.25),B138&gt;=3.15,(G138&lt;0.905),(D138&lt;0.45),(A138&lt;5.65)),0.008,IF(AND(A138&gt;=4.85,(B138&lt;3.25),B138&gt;=3.15,(G138&lt;0.905),(D138&lt;0.45),(A138&lt;5.65)),-0.017,IF(AND((D138&lt;0.25),B138&gt;=3.25,B138&gt;=3.15,(G138&lt;0.905),(D138&lt;0.45),(A138&lt;5.65)),0.022,IF(AND(D138&gt;=0.25,B138&gt;=3.25,B138&gt;=3.15,(G138&lt;0.905),(D138&lt;0.45),(A138&lt;5.65)),0.009,IF(AND((F138&lt;2.5),(H138&lt;7.692),(G138&lt;0.644),(D138&lt;2.05),(A138&lt;7.25),A138&gt;=5.65),0.018,IF(AND(F138&gt;=2.5,(H138&lt;7.692),(G138&lt;0.644),(D138&lt;2.05),(A138&lt;7.25),A138&gt;=5.65),0.068,IF(AND((B138&lt;2.35),H138&gt;=7.692,(G138&lt;0.644),(D138&lt;2.05),(A138&lt;7.25),A138&gt;=5.65),0.023,IF(AND(B138&gt;=2.35,H138&gt;=7.692,(G138&lt;0.644),(D138&lt;2.05),(A138&lt;7.25),A138&gt;=5.65),0.125,IF(AND((G138&lt;0.766),(G138&lt;0.85),G138&gt;=0.644,(D138&lt;2.05),(A138&lt;7.25),A138&gt;=5.65),0.055,IF(AND(G138&gt;=0.766,(G138&lt;0.85),G138&gt;=0.644,(D138&lt;2.05),(A138&lt;7.25),A138&gt;=5.65),-0,IF(AND((B138&lt;2.95),G138&gt;=0.85,G138&gt;=0.644,(D138&lt;2.05),(A138&lt;7.25),A138&gt;=5.65),0.098,IF(AND(B138&gt;=2.95,G138&gt;=0.85,G138&gt;=0.644,(D138&lt;2.05),(A138&lt;7.25),A138&gt;=5.65),0.013,"shouldnthappen")))))))))))))))))))))</f>
        <v>0.244</v>
      </c>
      <c r="U138" s="1" t="n">
        <f aca="false">IF(AND(A138&gt;=7.25,D138&gt;=1.25),0.186,IF(AND((G138&lt;0.13),D138&gt;=0.35,(D138&lt;1.25)),-0.004,IF(AND(H138&gt;=14.246,(H138&lt;14.344),(D138&lt;0.35),(D138&lt;1.25)),-0.002,IF(AND((A138&lt;4.85),H138&gt;=14.344,(D138&lt;0.35),(D138&lt;1.25)),0.004,IF(AND(G138&gt;=0.446,(G138&lt;0.644),(A138&lt;7.25),D138&gt;=1.25),0.138,IF(AND(A138&gt;=5.45,(H138&lt;14.246),(H138&lt;14.344),(D138&lt;0.35),(D138&lt;1.25)),0.001,IF(AND((H138&lt;14.877),A138&gt;=4.85,H138&gt;=14.344,(D138&lt;0.35),(D138&lt;1.25)),0.035,IF(AND(H138&gt;=14.877,A138&gt;=4.85,H138&gt;=14.344,(D138&lt;0.35),(D138&lt;1.25)),0.007,IF(AND((B138&lt;3.35),H138&gt;=9.448,G138&gt;=0.13,D138&gt;=0.35,(D138&lt;1.25)),0.053,IF(AND(B138&gt;=3.35,H138&gt;=9.448,G138&gt;=0.13,D138&gt;=0.35,(D138&lt;1.25)),0.017,IF(AND((G138&lt;0.44),(G138&lt;0.446),(G138&lt;0.644),(A138&lt;7.25),D138&gt;=1.25),0.079,IF(AND(G138&gt;=0.44,(G138&lt;0.446),(G138&lt;0.644),(A138&lt;7.25),D138&gt;=1.25),0.02,IF(AND((A138&lt;5.95),(G138&lt;0.724),G138&gt;=0.644,(A138&lt;7.25),D138&gt;=1.25),-0.018,IF(AND(A138&gt;=5.95,(G138&lt;0.724),G138&gt;=0.644,(A138&lt;7.25),D138&gt;=1.25),0.027,IF(AND(A138&gt;=6.15,G138&gt;=0.724,G138&gt;=0.644,(A138&lt;7.25),D138&gt;=1.25),0.093,IF(AND((A138&lt;5.05),(A138&lt;5.45),(H138&lt;14.246),(H138&lt;14.344),(D138&lt;0.35),(D138&lt;1.25)),0.011,IF(AND(A138&gt;=5.05,(A138&lt;5.45),(H138&lt;14.246),(H138&lt;14.344),(D138&lt;0.35),(D138&lt;1.25)),0.021,IF(AND((A138&lt;5.4),(B138&lt;3.15),(H138&lt;9.448),G138&gt;=0.13,D138&gt;=0.35,(D138&lt;1.25)),0.007,IF(AND(A138&gt;=5.4,(B138&lt;3.15),(H138&lt;9.448),G138&gt;=0.13,D138&gt;=0.35,(D138&lt;1.25)),-0.011,IF(AND((B138&lt;3.75),B138&gt;=3.15,(H138&lt;9.448),G138&gt;=0.13,D138&gt;=0.35,(D138&lt;1.25)),0.012,IF(AND(B138&gt;=3.75,B138&gt;=3.15,(H138&lt;9.448),G138&gt;=0.13,D138&gt;=0.35,(D138&lt;1.25)),0.046,IF(AND((A138&lt;5.9),(A138&lt;6.15),G138&gt;=0.724,G138&gt;=0.644,(A138&lt;7.25),D138&gt;=1.25),0.06,IF(AND(A138&gt;=5.9,(A138&lt;6.15),G138&gt;=0.724,G138&gt;=0.644,(A138&lt;7.25),D138&gt;=1.25),0.005,"shouldnthappen")))))))))))))))))))))))</f>
        <v>0.186</v>
      </c>
      <c r="V138" s="1" t="n">
        <f aca="false">IF(AND(H138&gt;=15.155,(D138&lt;1.55)),0.084,IF(AND(A138&gt;=7.25,D138&gt;=1.55),0.141,IF(AND((G138&lt;0.043),D138&gt;=1.05,(H138&lt;15.155),(D138&lt;1.55)),-0.007,IF(AND(D138&gt;=1.85,G138&gt;=0.755,(A138&lt;7.25),D138&gt;=1.55),0.051,IF(AND((H138&lt;9.966),G138&gt;=0.905,(D138&lt;1.05),(H138&lt;15.155),(D138&lt;1.55)),0.043,IF(AND(H138&gt;=9.966,G138&gt;=0.905,(D138&lt;1.05),(H138&lt;15.155),(D138&lt;1.55)),0.007,IF(AND((G138&lt;0.278),(G138&lt;0.361),(G138&lt;0.755),(A138&lt;7.25),D138&gt;=1.55),0.08,IF(AND((A138&lt;5.8),G138&gt;=0.361,(G138&lt;0.755),(A138&lt;7.25),D138&gt;=1.55),0.019,IF(AND((A138&lt;6.05),(D138&lt;1.85),G138&gt;=0.755,(A138&lt;7.25),D138&gt;=1.55),0.01,IF(AND(A138&gt;=6.05,(D138&lt;1.85),G138&gt;=0.755,(A138&lt;7.25),D138&gt;=1.55),0.002,IF(AND((G138&lt;0.486),(B138&lt;3.15),(G138&lt;0.905),(D138&lt;1.05),(H138&lt;15.155),(D138&lt;1.55)),0.026,IF(AND(G138&gt;=0.486,(B138&lt;3.15),(G138&lt;0.905),(D138&lt;1.05),(H138&lt;15.155),(D138&lt;1.55)),0.001,IF(AND((B138&lt;3.25),B138&gt;=3.15,(G138&lt;0.905),(D138&lt;1.05),(H138&lt;15.155),(D138&lt;1.55)),-0.003,IF(AND(B138&gt;=3.25,B138&gt;=3.15,(G138&lt;0.905),(D138&lt;1.05),(H138&lt;15.155),(D138&lt;1.55)),0.012,IF(AND((H138&lt;7.426),(H138&lt;8.769),G138&gt;=0.043,D138&gt;=1.05,(H138&lt;15.155),(D138&lt;1.55)),0.041,IF(AND(H138&gt;=7.426,(H138&lt;8.769),G138&gt;=0.043,D138&gt;=1.05,(H138&lt;15.155),(D138&lt;1.55)),-0.008,IF(AND((H138&lt;10.696),H138&gt;=8.769,G138&gt;=0.043,D138&gt;=1.05,(H138&lt;15.155),(D138&lt;1.55)),0.069,IF(AND(H138&gt;=10.696,H138&gt;=8.769,G138&gt;=0.043,D138&gt;=1.05,(H138&lt;15.155),(D138&lt;1.55)),0.033,IF(AND((D138&lt;2.2),G138&gt;=0.278,(G138&lt;0.361),(G138&lt;0.755),(A138&lt;7.25),D138&gt;=1.55),0.022,IF(AND(D138&gt;=2.2,G138&gt;=0.278,(G138&lt;0.361),(G138&lt;0.755),(A138&lt;7.25),D138&gt;=1.55),-0.027,IF(AND((H138&lt;12.626),A138&gt;=5.8,G138&gt;=0.361,(G138&lt;0.755),(A138&lt;7.25),D138&gt;=1.55),0.126,IF(AND(H138&gt;=12.626,A138&gt;=5.8,G138&gt;=0.361,(G138&lt;0.755),(A138&lt;7.25),D138&gt;=1.55),0.065,"shouldnthappen"))))))))))))))))))))))</f>
        <v>0.141</v>
      </c>
      <c r="W138" s="1" t="n">
        <f aca="false">IF(AND(H138&gt;=15.155,(D138&lt;1.55)),0.064,IF(AND(A138&gt;=7.45,D138&gt;=1.55),0.115,IF(AND(B138&gt;=3.15,(H138&lt;10.257),(A138&lt;7.45),D138&gt;=1.55),0.097,IF(AND((A138&lt;4.85),H138&gt;=14.344,(D138&lt;0.35),(H138&lt;15.155),(D138&lt;1.55)),0.003,IF(AND(A138&gt;=6.05,(G138&lt;0.169),D138&gt;=0.35,(H138&lt;15.155),(D138&lt;1.55)),-0.008,IF(AND((G138&lt;0.181),G138&gt;=0.169,D138&gt;=0.35,(H138&lt;15.155),(D138&lt;1.55)),0.065,IF(AND(B138&gt;=3.05,(B138&lt;3.15),(H138&lt;10.257),(A138&lt;7.45),D138&gt;=1.55),-0.023,IF(AND(H138&gt;=11.854,(G138&lt;0.613),H138&gt;=10.257,(A138&lt;7.45),D138&gt;=1.55),0.068,IF(AND((D138&lt;0.25),(B138&lt;3.15),(H138&lt;14.344),(D138&lt;0.35),(H138&lt;15.155),(D138&lt;1.55)),0.014,IF(AND(D138&gt;=0.25,(B138&lt;3.15),(H138&lt;14.344),(D138&lt;0.35),(H138&lt;15.155),(D138&lt;1.55)),0.002,IF(AND((A138&lt;5.05),B138&gt;=3.15,(H138&lt;14.344),(D138&lt;0.35),(H138&lt;15.155),(D138&lt;1.55)),-0.001,IF(AND(A138&gt;=5.05,B138&gt;=3.15,(H138&lt;14.344),(D138&lt;0.35),(H138&lt;15.155),(D138&lt;1.55)),0.009,IF(AND((H138&lt;14.877),A138&gt;=4.85,H138&gt;=14.344,(D138&lt;0.35),(H138&lt;15.155),(D138&lt;1.55)),0.023,IF(AND(H138&gt;=14.877,A138&gt;=4.85,H138&gt;=14.344,(D138&lt;0.35),(H138&lt;15.155),(D138&lt;1.55)),0.004,IF(AND((H138&lt;13.602),(A138&lt;6.05),(G138&lt;0.169),D138&gt;=0.35,(H138&lt;15.155),(D138&lt;1.55)),0.023,IF(AND(H138&gt;=13.602,(A138&lt;6.05),(G138&lt;0.169),D138&gt;=0.35,(H138&lt;15.155),(D138&lt;1.55)),-0.006,IF(AND((B138&lt;2.95),G138&gt;=0.181,G138&gt;=0.169,D138&gt;=0.35,(H138&lt;15.155),(D138&lt;1.55)),0.019,IF(AND(B138&gt;=2.95,G138&gt;=0.181,G138&gt;=0.169,D138&gt;=0.35,(H138&lt;15.155),(D138&lt;1.55)),0.034,IF(AND((A138&lt;5.35),(B138&lt;3.05),(B138&lt;3.15),(H138&lt;10.257),(A138&lt;7.45),D138&gt;=1.55),0.009,IF(AND(A138&gt;=5.35,(B138&lt;3.05),(B138&lt;3.15),(H138&lt;10.257),(A138&lt;7.45),D138&gt;=1.55),0.058,IF(AND((B138&lt;2.9),(H138&lt;11.854),(G138&lt;0.613),H138&gt;=10.257,(A138&lt;7.45),D138&gt;=1.55),0.037,IF(AND(B138&gt;=2.9,(H138&lt;11.854),(G138&lt;0.613),H138&gt;=10.257,(A138&lt;7.45),D138&gt;=1.55),-0.005,IF(AND((A138&lt;6.4),(G138&lt;0.711),G138&gt;=0.613,H138&gt;=10.257,(A138&lt;7.45),D138&gt;=1.55),0.001,IF(AND(A138&gt;=6.4,(G138&lt;0.711),G138&gt;=0.613,H138&gt;=10.257,(A138&lt;7.45),D138&gt;=1.55),-0.002,IF(AND((D138&lt;1.9),G138&gt;=0.711,G138&gt;=0.613,H138&gt;=10.257,(A138&lt;7.45),D138&gt;=1.55),0.007,IF(AND(D138&gt;=1.9,G138&gt;=0.711,G138&gt;=0.613,H138&gt;=10.257,(A138&lt;7.45),D138&gt;=1.55),0.023,"shouldnthappen"))))))))))))))))))))))))))</f>
        <v>0.115</v>
      </c>
      <c r="X138" s="1" t="n">
        <f aca="false">IF(AND(H138&gt;=15.155,(F138&lt;2.5)),0.049,IF(AND(A138&gt;=7.45,F138&gt;=2.5),0.089,IF(AND((G138&lt;0.107),(G138&lt;0.364),(A138&lt;7.45),F138&gt;=2.5),0.055,IF(AND(A138&gt;=5.75,(G138&lt;0.572),(D138&lt;1.25),(H138&lt;15.155),(F138&lt;2.5)),-0.018,IF(AND((A138&lt;5.7),(H138&lt;12.626),G138&gt;=0.364,(A138&lt;7.45),F138&gt;=2.5),0.012,IF(AND(A138&gt;=5.7,(H138&lt;12.626),G138&gt;=0.364,(A138&lt;7.45),F138&gt;=2.5),0.065,IF(AND((G138&lt;0.628),H138&gt;=12.626,G138&gt;=0.364,(A138&lt;7.45),F138&gt;=2.5),0.047,IF(AND((G138&lt;0.545),(A138&lt;5.75),(G138&lt;0.572),(D138&lt;1.25),(H138&lt;15.155),(F138&lt;2.5)),0.007,IF(AND(G138&gt;=0.545,(A138&lt;5.75),(G138&lt;0.572),(D138&lt;1.25),(H138&lt;15.155),(F138&lt;2.5)),-0.009,IF(AND((D138&lt;0.3),(H138&lt;11.788),G138&gt;=0.572,(D138&lt;1.25),(H138&lt;15.155),(F138&lt;2.5)),0.01,IF(AND(D138&gt;=0.3,(H138&lt;11.788),G138&gt;=0.572,(D138&lt;1.25),(H138&lt;15.155),(F138&lt;2.5)),0.03,IF(AND((A138&lt;4.75),H138&gt;=11.788,G138&gt;=0.572,(D138&lt;1.25),(H138&lt;15.155),(F138&lt;2.5)),0.001,IF(AND(A138&gt;=4.75,H138&gt;=11.788,G138&gt;=0.572,(D138&lt;1.25),(H138&lt;15.155),(F138&lt;2.5)),0.01,IF(AND((A138&lt;5.5),(A138&lt;6.15),(G138&lt;0.652),D138&gt;=1.25,(H138&lt;15.155),(F138&lt;2.5)),0.014,IF(AND(A138&gt;=5.5,(A138&lt;6.15),(G138&lt;0.652),D138&gt;=1.25,(H138&lt;15.155),(F138&lt;2.5)),0.049,IF(AND((H138&lt;12.206),A138&gt;=6.15,(G138&lt;0.652),D138&gt;=1.25,(H138&lt;15.155),(F138&lt;2.5)),-0.009,IF(AND(H138&gt;=12.206,A138&gt;=6.15,(G138&lt;0.652),D138&gt;=1.25,(H138&lt;15.155),(F138&lt;2.5)),0.021,IF(AND((A138&lt;5.55),(A138&lt;6.2),G138&gt;=0.652,D138&gt;=1.25,(H138&lt;15.155),(F138&lt;2.5)),0.011,IF(AND(A138&gt;=5.55,(A138&lt;6.2),G138&gt;=0.652,D138&gt;=1.25,(H138&lt;15.155),(F138&lt;2.5)),-0.019,IF(AND((B138&lt;3.2),A138&gt;=6.2,G138&gt;=0.652,D138&gt;=1.25,(H138&lt;15.155),(F138&lt;2.5)),0.025,IF(AND(B138&gt;=3.2,A138&gt;=6.2,G138&gt;=0.652,D138&gt;=1.25,(H138&lt;15.155),(F138&lt;2.5)),0.001,IF(AND((G138&lt;0.183),(G138&lt;0.301),G138&gt;=0.107,(G138&lt;0.364),(A138&lt;7.45),F138&gt;=2.5),-0.009,IF(AND(G138&gt;=0.183,(G138&lt;0.301),G138&gt;=0.107,(G138&lt;0.364),(A138&lt;7.45),F138&gt;=2.5),0.022,IF(AND((D138&lt;2.2),G138&gt;=0.301,G138&gt;=0.107,(G138&lt;0.364),(A138&lt;7.45),F138&gt;=2.5),0.004,IF(AND(D138&gt;=2.2,G138&gt;=0.301,G138&gt;=0.107,(G138&lt;0.364),(A138&lt;7.45),F138&gt;=2.5),-0.02,IF(AND((G138&lt;0.787),G138&gt;=0.628,H138&gt;=12.626,G138&gt;=0.364,(A138&lt;7.45),F138&gt;=2.5),-0.001,IF(AND(G138&gt;=0.787,G138&gt;=0.628,H138&gt;=12.626,G138&gt;=0.364,(A138&lt;7.45),F138&gt;=2.5),0.016,"shouldnthappen")))))))))))))))))))))))))))</f>
        <v>0.089</v>
      </c>
      <c r="Y138" s="1" t="n">
        <f aca="false">IF(AND(H138&gt;=15.155,(D138&lt;1.55)),0.037,IF(AND(D138&gt;=2.45,(A138&lt;7.45),D138&gt;=1.55),0.054,IF(AND((A138&lt;7.8),A138&gt;=7.45,D138&gt;=1.55),0.078,IF(AND(A138&gt;=7.8,A138&gt;=7.45,D138&gt;=1.55),0.021,IF(AND(A138&gt;=6.2,G138&gt;=0.68,D138&gt;=1.25,(H138&lt;15.155),(D138&lt;1.55)),0.019,IF(AND((B138&lt;2.65),(A138&lt;4.95),(G138&lt;0.572),(D138&lt;1.25),(H138&lt;15.155),(D138&lt;1.55)),0.021,IF(AND(B138&gt;=2.65,(A138&lt;4.95),(G138&lt;0.572),(D138&lt;1.25),(H138&lt;15.155),(D138&lt;1.55)),0.006,IF(AND((H138&lt;14.344),A138&gt;=4.95,(G138&lt;0.572),(D138&lt;1.25),(H138&lt;15.155),(D138&lt;1.55)),-0.005,IF(AND(H138&gt;=14.344,A138&gt;=4.95,(G138&lt;0.572),(D138&lt;1.25),(H138&lt;15.155),(D138&lt;1.55)),0.013,IF(AND((G138&lt;0.833),(H138&lt;11.788),G138&gt;=0.572,(D138&lt;1.25),(H138&lt;15.155),(D138&lt;1.55)),0.009,IF(AND(G138&gt;=0.833,(H138&lt;11.788),G138&gt;=0.572,(D138&lt;1.25),(H138&lt;15.155),(D138&lt;1.55)),0.024,IF(AND((A138&lt;4.75),H138&gt;=11.788,G138&gt;=0.572,(D138&lt;1.25),(H138&lt;15.155),(D138&lt;1.55)),0.001,IF(AND(A138&gt;=4.75,H138&gt;=11.788,G138&gt;=0.572,(D138&lt;1.25),(H138&lt;15.155),(D138&lt;1.55)),0.008,IF(AND((A138&lt;5.65),(A138&lt;6.15),(G138&lt;0.68),D138&gt;=1.25,(H138&lt;15.155),(D138&lt;1.55)),0.017,IF(AND(A138&gt;=5.65,(A138&lt;6.15),(G138&lt;0.68),D138&gt;=1.25,(H138&lt;15.155),(D138&lt;1.55)),0.039,IF(AND((G138&lt;0.436),A138&gt;=6.15,(G138&lt;0.68),D138&gt;=1.25,(H138&lt;15.155),(D138&lt;1.55)),-0.004,IF(AND(G138&gt;=0.436,A138&gt;=6.15,(G138&lt;0.68),D138&gt;=1.25,(H138&lt;15.155),(D138&lt;1.55)),0.022,IF(AND((A138&lt;5.55),(A138&lt;6.2),G138&gt;=0.68,D138&gt;=1.25,(H138&lt;15.155),(D138&lt;1.55)),0.009,IF(AND(A138&gt;=5.55,(A138&lt;6.2),G138&gt;=0.68,D138&gt;=1.25,(H138&lt;15.155),(D138&lt;1.55)),-0.016,IF(AND((G138&lt;0.107),(G138&lt;0.361),(G138&lt;0.613),(D138&lt;2.45),(A138&lt;7.45),D138&gt;=1.55),0.042,IF(AND(G138&gt;=0.107,(G138&lt;0.361),(G138&lt;0.613),(D138&lt;2.45),(A138&lt;7.45),D138&gt;=1.55),0.002,IF(AND((D138&lt;2.35),G138&gt;=0.361,(G138&lt;0.613),(D138&lt;2.45),(A138&lt;7.45),D138&gt;=1.55),0.051,IF(AND(D138&gt;=2.35,G138&gt;=0.361,(G138&lt;0.613),(D138&lt;2.45),(A138&lt;7.45),D138&gt;=1.55),0.016,IF(AND((A138&lt;6.4),(G138&lt;0.711),G138&gt;=0.613,(D138&lt;2.45),(A138&lt;7.45),D138&gt;=1.55),0.001,IF(AND(A138&gt;=6.4,(G138&lt;0.711),G138&gt;=0.613,(D138&lt;2.45),(A138&lt;7.45),D138&gt;=1.55),-0.002,IF(AND((B138&lt;2.95),G138&gt;=0.711,G138&gt;=0.613,(D138&lt;2.45),(A138&lt;7.45),D138&gt;=1.55),0.023,IF(AND(B138&gt;=2.95,G138&gt;=0.711,G138&gt;=0.613,(D138&lt;2.45),(A138&lt;7.45),D138&gt;=1.55),0.01,"shouldnthappen")))))))))))))))))))))))))))</f>
        <v>0.078</v>
      </c>
      <c r="Z138" s="1" t="n">
        <f aca="false">IF(AND(A138&gt;=7.45,D138&gt;=1.75),0.056,IF(AND(H138&gt;=15.059,A138&gt;=5.55,(D138&lt;1.75)),0.028,IF(AND((D138&lt;0.35),G138&gt;=0.905,(A138&lt;5.55),(D138&lt;1.75)),0.005,IF(AND(D138&gt;=0.35,G138&gt;=0.905,(A138&lt;5.55),(D138&lt;1.75)),0.026,IF(AND((H138&lt;8.711),D138&gt;=2.45,(A138&lt;7.45),D138&gt;=1.75),0.011,IF(AND(H138&gt;=8.711,D138&gt;=2.45,(A138&lt;7.45),D138&gt;=1.75),0.049,IF(AND((G138&lt;0.107),(G138&lt;0.487),(D138&lt;2.45),(A138&lt;7.45),D138&gt;=1.75),0.032,IF(AND((H138&lt;10.915),(A138&lt;4.5),(B138&lt;3.15),(G138&lt;0.905),(A138&lt;5.55),(D138&lt;1.75)),-0.001,IF(AND(H138&gt;=10.915,(A138&lt;4.5),(B138&lt;3.15),(G138&lt;0.905),(A138&lt;5.55),(D138&lt;1.75)),0.003,IF(AND((A138&lt;5.05),A138&gt;=4.5,(B138&lt;3.15),(G138&lt;0.905),(A138&lt;5.55),(D138&lt;1.75)),0.015,IF(AND(A138&gt;=5.05,A138&gt;=4.5,(B138&lt;3.15),(G138&lt;0.905),(A138&lt;5.55),(D138&lt;1.75)),0.006,IF(AND((G138&lt;0.05),(G138&lt;0.091),B138&gt;=3.15,(G138&lt;0.905),(A138&lt;5.55),(D138&lt;1.75)),0.001,IF(AND(G138&gt;=0.05,(G138&lt;0.091),B138&gt;=3.15,(G138&lt;0.905),(A138&lt;5.55),(D138&lt;1.75)),0.008,IF(AND((G138&lt;0.587),G138&gt;=0.091,B138&gt;=3.15,(G138&lt;0.905),(A138&lt;5.55),(D138&lt;1.75)),-0.003,IF(AND(G138&gt;=0.587,G138&gt;=0.091,B138&gt;=3.15,(G138&lt;0.905),(A138&lt;5.55),(D138&lt;1.75)),0.004,IF(AND((F138&lt;2.5),(B138&lt;2.85),(G138&lt;0.419),(H138&lt;15.059),A138&gt;=5.55,(D138&lt;1.75)),0.041,IF(AND(F138&gt;=2.5,(B138&lt;2.85),(G138&lt;0.419),(H138&lt;15.059),A138&gt;=5.55,(D138&lt;1.75)),0.015,IF(AND((G138&lt;0.164),B138&gt;=2.85,(G138&lt;0.419),(H138&lt;15.059),A138&gt;=5.55,(D138&lt;1.75)),0.01,IF(AND(G138&gt;=0.164,B138&gt;=2.85,(G138&lt;0.419),(H138&lt;15.059),A138&gt;=5.55,(D138&lt;1.75)),-0.001,IF(AND((B138&lt;2.55),(B138&lt;2.95),G138&gt;=0.419,(H138&lt;15.059),A138&gt;=5.55,(D138&lt;1.75)),0.014,IF(AND(B138&gt;=2.55,(B138&lt;2.95),G138&gt;=0.419,(H138&lt;15.059),A138&gt;=5.55,(D138&lt;1.75)),-0.013,IF(AND((D138&lt;1.55),B138&gt;=2.95,G138&gt;=0.419,(H138&lt;15.059),A138&gt;=5.55,(D138&lt;1.75)),0.023,IF(AND(D138&gt;=1.55,B138&gt;=2.95,G138&gt;=0.419,(H138&lt;15.059),A138&gt;=5.55,(D138&lt;1.75)),0.005,IF(AND((H138&lt;13.278),G138&gt;=0.107,(G138&lt;0.487),(D138&lt;2.45),(A138&lt;7.45),D138&gt;=1.75),-0.009,IF(AND(H138&gt;=13.278,G138&gt;=0.107,(G138&lt;0.487),(D138&lt;2.45),(A138&lt;7.45),D138&gt;=1.75),0.017,IF(AND((D138&lt;2.35),(G138&lt;0.571),G138&gt;=0.487,(D138&lt;2.45),(A138&lt;7.45),D138&gt;=1.75),0.053,IF(AND(D138&gt;=2.35,(G138&lt;0.571),G138&gt;=0.487,(D138&lt;2.45),(A138&lt;7.45),D138&gt;=1.75),0.009,IF(AND((G138&lt;0.779),G138&gt;=0.571,G138&gt;=0.487,(D138&lt;2.45),(A138&lt;7.45),D138&gt;=1.75),0.006,IF(AND(G138&gt;=0.779,G138&gt;=0.571,G138&gt;=0.487,(D138&lt;2.45),(A138&lt;7.45),D138&gt;=1.75),0.016,"shouldnthappen")))))))))))))))))))))))))))))</f>
        <v>0.056</v>
      </c>
      <c r="AA138" s="1" t="n">
        <f aca="false">IF(AND((A138&lt;7.8),A138&gt;=7.45,D138&gt;=1.75),0.051,IF(AND(A138&gt;=7.8,A138&gt;=7.45,D138&gt;=1.75),0.01,IF(AND(B138&gt;=3.35,B138&gt;=3.25,(A138&lt;7.45),D138&gt;=1.75),0.016,IF(AND((H138&lt;8.308),(D138&lt;0.15),(H138&lt;13.655),(D138&lt;0.35),(D138&lt;1.75)),0.009,IF(AND((H138&lt;14.529),(G138&lt;0.293),H138&gt;=13.655,(D138&lt;0.35),(D138&lt;1.75)),0.011,IF(AND(H138&gt;=14.529,(G138&lt;0.293),H138&gt;=13.655,(D138&lt;0.35),(D138&lt;1.75)),0.001,IF(AND(D138&gt;=0.25,G138&gt;=0.293,H138&gt;=13.655,(D138&lt;0.35),(D138&lt;1.75)),-0.004,IF(AND(H138&gt;=10.635,(H138&lt;10.696),(H138&lt;13.906),D138&gt;=0.35,(D138&lt;1.75)),0.036,IF(AND(G138&gt;=0.833,H138&gt;=10.696,(H138&lt;13.906),D138&gt;=0.35,(D138&lt;1.75)),0.016,IF(AND((A138&lt;6.65),(G138&lt;0.247),H138&gt;=13.906,D138&gt;=0.35,(D138&lt;1.75)),-0.008,IF(AND(A138&gt;=6.65,(G138&lt;0.247),H138&gt;=13.906,D138&gt;=0.35,(D138&lt;1.75)),0.011,IF(AND((B138&lt;2.45),G138&gt;=0.247,H138&gt;=13.906,D138&gt;=0.35,(D138&lt;1.75)),0,IF(AND((D138&lt;1.85),(B138&lt;2.95),(B138&lt;3.25),(A138&lt;7.45),D138&gt;=1.75),0.033,IF(AND((G138&lt;0.428),(B138&lt;3.35),B138&gt;=3.25,(A138&lt;7.45),D138&gt;=1.75),0.009,IF(AND(G138&gt;=0.428,(B138&lt;3.35),B138&gt;=3.25,(A138&lt;7.45),D138&gt;=1.75),0.042,IF(AND((A138&lt;4.6),H138&gt;=8.308,(D138&lt;0.15),(H138&lt;13.655),(D138&lt;0.35),(D138&lt;1.75)),0.003,IF(AND(A138&gt;=4.6,H138&gt;=8.308,(D138&lt;0.15),(H138&lt;13.655),(D138&lt;0.35),(D138&lt;1.75)),0,IF(AND((H138&lt;8.834),(A138&lt;5.05),D138&gt;=0.15,(H138&lt;13.655),(D138&lt;0.35),(D138&lt;1.75)),0.002,IF(AND(H138&gt;=8.834,(A138&lt;5.05),D138&gt;=0.15,(H138&lt;13.655),(D138&lt;0.35),(D138&lt;1.75)),-0.008,IF(AND((A138&lt;5.45),A138&gt;=5.05,D138&gt;=0.15,(H138&lt;13.655),(D138&lt;0.35),(D138&lt;1.75)),0.003,IF(AND(A138&gt;=5.45,A138&gt;=5.05,D138&gt;=0.15,(H138&lt;13.655),(D138&lt;0.35),(D138&lt;1.75)),-0.002,IF(AND((A138&lt;5.3),(D138&lt;0.25),G138&gt;=0.293,H138&gt;=13.655,(D138&lt;0.35),(D138&lt;1.75)),0.007,IF(AND(A138&gt;=5.3,(D138&lt;0.25),G138&gt;=0.293,H138&gt;=13.655,(D138&lt;0.35),(D138&lt;1.75)),0.001,IF(AND((H138&lt;7.309),(H138&lt;10.635),(H138&lt;10.696),(H138&lt;13.906),D138&gt;=0.35,(D138&lt;1.75)),0.014,IF(AND(H138&gt;=7.309,(H138&lt;10.635),(H138&lt;10.696),(H138&lt;13.906),D138&gt;=0.35,(D138&lt;1.75)),0.006,IF(AND((H138&lt;12.093),(G138&lt;0.833),H138&gt;=10.696,(H138&lt;13.906),D138&gt;=0.35,(D138&lt;1.75)),-0.01,IF(AND(H138&gt;=12.093,(G138&lt;0.833),H138&gt;=10.696,(H138&lt;13.906),D138&gt;=0.35,(D138&lt;1.75)),0.004,IF(AND((G138&lt;0.823),B138&gt;=2.45,G138&gt;=0.247,H138&gt;=13.906,D138&gt;=0.35,(D138&lt;1.75)),0.026,IF(AND(G138&gt;=0.823,B138&gt;=2.45,G138&gt;=0.247,H138&gt;=13.906,D138&gt;=0.35,(D138&lt;1.75)),0.006,IF(AND((H138&lt;11.121),D138&gt;=1.85,(B138&lt;2.95),(B138&lt;3.25),(A138&lt;7.45),D138&gt;=1.75),0.013,IF(AND(H138&gt;=11.121,D138&gt;=1.85,(B138&lt;2.95),(B138&lt;3.25),(A138&lt;7.45),D138&gt;=1.75),0.005,IF(AND((A138&lt;6.05),(A138&lt;6.45),B138&gt;=2.95,(B138&lt;3.25),(A138&lt;7.45),D138&gt;=1.75),0.001,IF(AND(A138&gt;=6.05,(A138&lt;6.45),B138&gt;=2.95,(B138&lt;3.25),(A138&lt;7.45),D138&gt;=1.75),-0.005,IF(AND((G138&lt;0.42),A138&gt;=6.45,B138&gt;=2.95,(B138&lt;3.25),(A138&lt;7.45),D138&gt;=1.75),0.004,IF(AND(G138&gt;=0.42,A138&gt;=6.45,B138&gt;=2.95,(B138&lt;3.25),(A138&lt;7.45),D138&gt;=1.75),0.019,"shouldnthappen")))))))))))))))))))))))))))))))))))</f>
        <v>0.051</v>
      </c>
      <c r="AB138" s="1" t="n">
        <f aca="false">+ 0.5</f>
        <v>0.5</v>
      </c>
    </row>
    <row r="139" customFormat="false" ht="13.8" hidden="false" customHeight="false" outlineLevel="0" collapsed="false">
      <c r="A139" s="11" t="n">
        <v>6.3</v>
      </c>
      <c r="B139" s="1" t="n">
        <v>3.4</v>
      </c>
      <c r="C139" s="1" t="n">
        <v>5.6</v>
      </c>
      <c r="D139" s="1" t="n">
        <v>2.4</v>
      </c>
      <c r="E139" s="1" t="s">
        <v>93</v>
      </c>
      <c r="F139" s="1" t="n">
        <v>3</v>
      </c>
      <c r="G139" s="1" t="n">
        <v>0.571167087415233</v>
      </c>
      <c r="H139" s="18" t="n">
        <v>13.1318756576628</v>
      </c>
      <c r="I139" s="1" t="n">
        <f aca="false">C139</f>
        <v>5.6</v>
      </c>
      <c r="J139" s="1" t="n">
        <f aca="false">SUM(M139:AB139)</f>
        <v>5.561</v>
      </c>
      <c r="K139" s="15" t="n">
        <f aca="false">1-SQRT(VAR(M139:AB139, I139)) / AVERAGE(M139:AB139)</f>
        <v>-2.84103512728043</v>
      </c>
      <c r="L139" s="1" t="n">
        <f aca="false">(J139-I139)/I139</f>
        <v>-0.00696428571428566</v>
      </c>
      <c r="M139" s="1" t="n">
        <f aca="false">IF(AND((H139&lt;5.245),(D139&lt;0.8)),0.075,IF(AND(H139&gt;=5.245,(D139&lt;0.8)),0.279,IF(AND((D139&lt;1.45),D139&gt;=0.8),1.043,IF(AND(D139&gt;=1.45,D139&gt;=0.8),1.423,"shouldnthappen"))))</f>
        <v>1.423</v>
      </c>
      <c r="N139" s="1" t="n">
        <f aca="false">IF(AND((A139&lt;4.35),(D139&lt;0.8)),0.048,IF(AND(A139&gt;=4.35,(D139&lt;0.8)),0.198,IF(AND(F139&gt;=2.5,D139&gt;=0.8),1.048,IF(AND((A139&lt;5.15),(F139&lt;2.5),D139&gt;=0.8),0.321,IF(AND(A139&gt;=5.15,(F139&lt;2.5),D139&gt;=0.8),0.783,"shouldnthappen")))))</f>
        <v>1.048</v>
      </c>
      <c r="O139" s="1" t="n">
        <f aca="false">IF(AND((H139&lt;5.245),(D139&lt;0.8)),0.034,IF(AND((A139&lt;5.9),D139&gt;=0.8),0.489,IF(AND(A139&gt;=5.9,D139&gt;=0.8),0.721,IF(AND((A139&lt;4.35),H139&gt;=5.245,(D139&lt;0.8)),0.041,IF(AND(A139&gt;=4.35,H139&gt;=5.245,(D139&lt;0.8)),0.142,"shouldnthappen")))))</f>
        <v>0.721</v>
      </c>
      <c r="P139" s="1" t="n">
        <f aca="false">IF(AND((B139&lt;2.8),(D139&lt;1.15)),0.244,IF(AND((D139&lt;1.75),D139&gt;=1.15),0.396,IF(AND(D139&gt;=1.75,D139&gt;=1.15),0.554,IF(AND((A139&lt;5.05),B139&gt;=2.8,(D139&lt;1.15)),0.078,IF(AND((H139&lt;14.877),A139&gt;=5.05,B139&gt;=2.8,(D139&lt;1.15)),0.118,IF(AND(H139&gt;=14.877,A139&gt;=5.05,B139&gt;=2.8,(D139&lt;1.15)),0.027,"shouldnthappen"))))))</f>
        <v>0.554</v>
      </c>
      <c r="Q139" s="1" t="n">
        <f aca="false">IF(AND(D139&gt;=0.45,(D139&lt;1.15)),0.17,IF(AND(A139&gt;=7.1,D139&gt;=1.15),0.539,IF(AND((A139&lt;6.25),(A139&lt;7.1),D139&gt;=1.15),0.258,IF(AND(A139&gt;=6.25,(A139&lt;7.1),D139&gt;=1.15),0.344,IF(AND(G139&gt;=0.418,(A139&lt;5.05),(D139&lt;0.45),(D139&lt;1.15)),0.033,IF(AND((H139&lt;14.494),(G139&lt;0.418),(A139&lt;5.05),(D139&lt;0.45),(D139&lt;1.15)),0.061,IF(AND(H139&gt;=14.494,(G139&lt;0.418),(A139&lt;5.05),(D139&lt;0.45),(D139&lt;1.15)),0.015,IF(AND(H139&gt;=14.877,(B139&lt;3.85),A139&gt;=5.05,(D139&lt;0.45),(D139&lt;1.15)),0.023,IF(AND((B139&lt;4),B139&gt;=3.85,A139&gt;=5.05,(D139&lt;0.45),(D139&lt;1.15)),0.009,IF(AND(B139&gt;=4,B139&gt;=3.85,A139&gt;=5.05,(D139&lt;0.45),(D139&lt;1.15)),0.052,IF(AND((G139&lt;0.05),(H139&lt;14.877),(B139&lt;3.85),A139&gt;=5.05,(D139&lt;0.45),(D139&lt;1.15)),0.024,IF(AND(G139&gt;=0.05,(H139&lt;14.877),(B139&lt;3.85),A139&gt;=5.05,(D139&lt;0.45),(D139&lt;1.15)),0.091,"shouldnthappen"))))))))))))</f>
        <v>0.344</v>
      </c>
      <c r="R139" s="1" t="n">
        <f aca="false">IF(AND(A139&gt;=7.1,D139&gt;=0.8),0.401,IF(AND((A139&lt;4.5),(G139&lt;0.905),(D139&lt;0.8)),0.024,IF(AND((H139&lt;9.966),G139&gt;=0.905,(D139&lt;0.8)),0.094,IF(AND(H139&gt;=9.966,G139&gt;=0.905,(D139&lt;0.8)),0.026,IF(AND(D139&gt;=2.05,(A139&lt;7.1),D139&gt;=0.8),0.277,IF(AND((H139&lt;5.523),A139&gt;=4.5,(G139&lt;0.905),(D139&lt;0.8)),0.012,IF(AND(H139&gt;=5.523,A139&gt;=4.5,(G139&lt;0.905),(D139&lt;0.8)),0.049,IF(AND((A139&lt;5.3),(D139&lt;2.05),(A139&lt;7.1),D139&gt;=0.8),0.095,IF(AND(A139&gt;=5.3,(D139&lt;2.05),(A139&lt;7.1),D139&gt;=0.8),0.196,"shouldnthappen")))))))))</f>
        <v>0.277</v>
      </c>
      <c r="S139" s="1" t="n">
        <f aca="false">IF(AND(A139&gt;=7.1,D139&gt;=1.35),0.298,IF(AND(G139&gt;=0.905,(D139&lt;0.8),(D139&lt;1.35)),0.068,IF(AND(H139&gt;=9.386,D139&gt;=0.8,(D139&lt;1.35)),0.126,IF(AND((H139&lt;7.426),(H139&lt;9.386),D139&gt;=0.8,(D139&lt;1.35)),0.091,IF(AND((A139&lt;5.3),(G139&lt;0.905),(A139&lt;7.1),D139&gt;=1.35),0.063,IF(AND((D139&lt;2.05),G139&gt;=0.905,(A139&lt;7.1),D139&gt;=1.35),0.015,IF(AND(D139&gt;=2.05,G139&gt;=0.905,(A139&lt;7.1),D139&gt;=1.35),0.089,IF(AND((H139&lt;10.505),(H139&lt;14.344),(G139&lt;0.905),(D139&lt;0.8),(D139&lt;1.35)),0.035,IF(AND((A139&lt;4.85),H139&gt;=14.344,(G139&lt;0.905),(D139&lt;0.8),(D139&lt;1.35)),0.006,IF(AND((B139&lt;2.75),H139&gt;=7.426,(H139&lt;9.386),D139&gt;=0.8,(D139&lt;1.35)),0.021,IF(AND(B139&gt;=2.75,H139&gt;=7.426,(H139&lt;9.386),D139&gt;=0.8,(D139&lt;1.35)),-0.01,IF(AND((B139&lt;2.35),A139&gt;=5.3,(G139&lt;0.905),(A139&lt;7.1),D139&gt;=1.35),0.068,IF(AND(B139&gt;=2.35,A139&gt;=5.3,(G139&lt;0.905),(A139&lt;7.1),D139&gt;=1.35),0.181,IF(AND((H139&lt;11.731),H139&gt;=10.505,(H139&lt;14.344),(G139&lt;0.905),(D139&lt;0.8),(D139&lt;1.35)),0.004,IF(AND(H139&gt;=11.731,H139&gt;=10.505,(H139&lt;14.344),(G139&lt;0.905),(D139&lt;0.8),(D139&lt;1.35)),0.024,IF(AND((H139&lt;14.877),A139&gt;=4.85,H139&gt;=14.344,(G139&lt;0.905),(D139&lt;0.8),(D139&lt;1.35)),0.063,IF(AND(H139&gt;=14.877,A139&gt;=4.85,H139&gt;=14.344,(G139&lt;0.905),(D139&lt;0.8),(D139&lt;1.35)),0.012,"shouldnthappen")))))))))))))))))</f>
        <v>0.181</v>
      </c>
      <c r="T139" s="1" t="n">
        <f aca="false">IF(AND(D139&gt;=0.45,(A139&lt;5.65)),0.067,IF(AND(A139&gt;=7.25,A139&gt;=5.65),0.244,IF(AND((H139&lt;9.966),G139&gt;=0.905,(D139&lt;0.45),(A139&lt;5.65)),0.062,IF(AND(H139&gt;=9.966,G139&gt;=0.905,(D139&lt;0.45),(A139&lt;5.65)),0.012,IF(AND((G139&lt;0.948),D139&gt;=2.05,(A139&lt;7.25),A139&gt;=5.65),0.157,IF(AND(G139&gt;=0.948,D139&gt;=2.05,(A139&lt;7.25),A139&gt;=5.65),0.037,IF(AND(G139&gt;=0.422,(B139&lt;3.15),(G139&lt;0.905),(D139&lt;0.45),(A139&lt;5.65)),0.011,IF(AND((D139&lt;0.25),(G139&lt;0.422),(B139&lt;3.15),(G139&lt;0.905),(D139&lt;0.45),(A139&lt;5.65)),0.04,IF(AND(D139&gt;=0.25,(G139&lt;0.422),(B139&lt;3.15),(G139&lt;0.905),(D139&lt;0.45),(A139&lt;5.65)),0.009,IF(AND((A139&lt;4.85),(B139&lt;3.25),B139&gt;=3.15,(G139&lt;0.905),(D139&lt;0.45),(A139&lt;5.65)),0.008,IF(AND(A139&gt;=4.85,(B139&lt;3.25),B139&gt;=3.15,(G139&lt;0.905),(D139&lt;0.45),(A139&lt;5.65)),-0.017,IF(AND((D139&lt;0.25),B139&gt;=3.25,B139&gt;=3.15,(G139&lt;0.905),(D139&lt;0.45),(A139&lt;5.65)),0.022,IF(AND(D139&gt;=0.25,B139&gt;=3.25,B139&gt;=3.15,(G139&lt;0.905),(D139&lt;0.45),(A139&lt;5.65)),0.009,IF(AND((F139&lt;2.5),(H139&lt;7.692),(G139&lt;0.644),(D139&lt;2.05),(A139&lt;7.25),A139&gt;=5.65),0.018,IF(AND(F139&gt;=2.5,(H139&lt;7.692),(G139&lt;0.644),(D139&lt;2.05),(A139&lt;7.25),A139&gt;=5.65),0.068,IF(AND((B139&lt;2.35),H139&gt;=7.692,(G139&lt;0.644),(D139&lt;2.05),(A139&lt;7.25),A139&gt;=5.65),0.023,IF(AND(B139&gt;=2.35,H139&gt;=7.692,(G139&lt;0.644),(D139&lt;2.05),(A139&lt;7.25),A139&gt;=5.65),0.125,IF(AND((G139&lt;0.766),(G139&lt;0.85),G139&gt;=0.644,(D139&lt;2.05),(A139&lt;7.25),A139&gt;=5.65),0.055,IF(AND(G139&gt;=0.766,(G139&lt;0.85),G139&gt;=0.644,(D139&lt;2.05),(A139&lt;7.25),A139&gt;=5.65),-0,IF(AND((B139&lt;2.95),G139&gt;=0.85,G139&gt;=0.644,(D139&lt;2.05),(A139&lt;7.25),A139&gt;=5.65),0.098,IF(AND(B139&gt;=2.95,G139&gt;=0.85,G139&gt;=0.644,(D139&lt;2.05),(A139&lt;7.25),A139&gt;=5.65),0.013,"shouldnthappen")))))))))))))))))))))</f>
        <v>0.157</v>
      </c>
      <c r="U139" s="1" t="n">
        <f aca="false">IF(AND(A139&gt;=7.25,D139&gt;=1.25),0.186,IF(AND((G139&lt;0.13),D139&gt;=0.35,(D139&lt;1.25)),-0.004,IF(AND(H139&gt;=14.246,(H139&lt;14.344),(D139&lt;0.35),(D139&lt;1.25)),-0.002,IF(AND((A139&lt;4.85),H139&gt;=14.344,(D139&lt;0.35),(D139&lt;1.25)),0.004,IF(AND(G139&gt;=0.446,(G139&lt;0.644),(A139&lt;7.25),D139&gt;=1.25),0.138,IF(AND(A139&gt;=5.45,(H139&lt;14.246),(H139&lt;14.344),(D139&lt;0.35),(D139&lt;1.25)),0.001,IF(AND((H139&lt;14.877),A139&gt;=4.85,H139&gt;=14.344,(D139&lt;0.35),(D139&lt;1.25)),0.035,IF(AND(H139&gt;=14.877,A139&gt;=4.85,H139&gt;=14.344,(D139&lt;0.35),(D139&lt;1.25)),0.007,IF(AND((B139&lt;3.35),H139&gt;=9.448,G139&gt;=0.13,D139&gt;=0.35,(D139&lt;1.25)),0.053,IF(AND(B139&gt;=3.35,H139&gt;=9.448,G139&gt;=0.13,D139&gt;=0.35,(D139&lt;1.25)),0.017,IF(AND((G139&lt;0.44),(G139&lt;0.446),(G139&lt;0.644),(A139&lt;7.25),D139&gt;=1.25),0.079,IF(AND(G139&gt;=0.44,(G139&lt;0.446),(G139&lt;0.644),(A139&lt;7.25),D139&gt;=1.25),0.02,IF(AND((A139&lt;5.95),(G139&lt;0.724),G139&gt;=0.644,(A139&lt;7.25),D139&gt;=1.25),-0.018,IF(AND(A139&gt;=5.95,(G139&lt;0.724),G139&gt;=0.644,(A139&lt;7.25),D139&gt;=1.25),0.027,IF(AND(A139&gt;=6.15,G139&gt;=0.724,G139&gt;=0.644,(A139&lt;7.25),D139&gt;=1.25),0.093,IF(AND((A139&lt;5.05),(A139&lt;5.45),(H139&lt;14.246),(H139&lt;14.344),(D139&lt;0.35),(D139&lt;1.25)),0.011,IF(AND(A139&gt;=5.05,(A139&lt;5.45),(H139&lt;14.246),(H139&lt;14.344),(D139&lt;0.35),(D139&lt;1.25)),0.021,IF(AND((A139&lt;5.4),(B139&lt;3.15),(H139&lt;9.448),G139&gt;=0.13,D139&gt;=0.35,(D139&lt;1.25)),0.007,IF(AND(A139&gt;=5.4,(B139&lt;3.15),(H139&lt;9.448),G139&gt;=0.13,D139&gt;=0.35,(D139&lt;1.25)),-0.011,IF(AND((B139&lt;3.75),B139&gt;=3.15,(H139&lt;9.448),G139&gt;=0.13,D139&gt;=0.35,(D139&lt;1.25)),0.012,IF(AND(B139&gt;=3.75,B139&gt;=3.15,(H139&lt;9.448),G139&gt;=0.13,D139&gt;=0.35,(D139&lt;1.25)),0.046,IF(AND((A139&lt;5.9),(A139&lt;6.15),G139&gt;=0.724,G139&gt;=0.644,(A139&lt;7.25),D139&gt;=1.25),0.06,IF(AND(A139&gt;=5.9,(A139&lt;6.15),G139&gt;=0.724,G139&gt;=0.644,(A139&lt;7.25),D139&gt;=1.25),0.005,"shouldnthappen")))))))))))))))))))))))</f>
        <v>0.138</v>
      </c>
      <c r="V139" s="1" t="n">
        <f aca="false">IF(AND(H139&gt;=15.155,(D139&lt;1.55)),0.084,IF(AND(A139&gt;=7.25,D139&gt;=1.55),0.141,IF(AND((G139&lt;0.043),D139&gt;=1.05,(H139&lt;15.155),(D139&lt;1.55)),-0.007,IF(AND(D139&gt;=1.85,G139&gt;=0.755,(A139&lt;7.25),D139&gt;=1.55),0.051,IF(AND((H139&lt;9.966),G139&gt;=0.905,(D139&lt;1.05),(H139&lt;15.155),(D139&lt;1.55)),0.043,IF(AND(H139&gt;=9.966,G139&gt;=0.905,(D139&lt;1.05),(H139&lt;15.155),(D139&lt;1.55)),0.007,IF(AND((G139&lt;0.278),(G139&lt;0.361),(G139&lt;0.755),(A139&lt;7.25),D139&gt;=1.55),0.08,IF(AND((A139&lt;5.8),G139&gt;=0.361,(G139&lt;0.755),(A139&lt;7.25),D139&gt;=1.55),0.019,IF(AND((A139&lt;6.05),(D139&lt;1.85),G139&gt;=0.755,(A139&lt;7.25),D139&gt;=1.55),0.01,IF(AND(A139&gt;=6.05,(D139&lt;1.85),G139&gt;=0.755,(A139&lt;7.25),D139&gt;=1.55),0.002,IF(AND((G139&lt;0.486),(B139&lt;3.15),(G139&lt;0.905),(D139&lt;1.05),(H139&lt;15.155),(D139&lt;1.55)),0.026,IF(AND(G139&gt;=0.486,(B139&lt;3.15),(G139&lt;0.905),(D139&lt;1.05),(H139&lt;15.155),(D139&lt;1.55)),0.001,IF(AND((B139&lt;3.25),B139&gt;=3.15,(G139&lt;0.905),(D139&lt;1.05),(H139&lt;15.155),(D139&lt;1.55)),-0.003,IF(AND(B139&gt;=3.25,B139&gt;=3.15,(G139&lt;0.905),(D139&lt;1.05),(H139&lt;15.155),(D139&lt;1.55)),0.012,IF(AND((H139&lt;7.426),(H139&lt;8.769),G139&gt;=0.043,D139&gt;=1.05,(H139&lt;15.155),(D139&lt;1.55)),0.041,IF(AND(H139&gt;=7.426,(H139&lt;8.769),G139&gt;=0.043,D139&gt;=1.05,(H139&lt;15.155),(D139&lt;1.55)),-0.008,IF(AND((H139&lt;10.696),H139&gt;=8.769,G139&gt;=0.043,D139&gt;=1.05,(H139&lt;15.155),(D139&lt;1.55)),0.069,IF(AND(H139&gt;=10.696,H139&gt;=8.769,G139&gt;=0.043,D139&gt;=1.05,(H139&lt;15.155),(D139&lt;1.55)),0.033,IF(AND((D139&lt;2.2),G139&gt;=0.278,(G139&lt;0.361),(G139&lt;0.755),(A139&lt;7.25),D139&gt;=1.55),0.022,IF(AND(D139&gt;=2.2,G139&gt;=0.278,(G139&lt;0.361),(G139&lt;0.755),(A139&lt;7.25),D139&gt;=1.55),-0.027,IF(AND((H139&lt;12.626),A139&gt;=5.8,G139&gt;=0.361,(G139&lt;0.755),(A139&lt;7.25),D139&gt;=1.55),0.126,IF(AND(H139&gt;=12.626,A139&gt;=5.8,G139&gt;=0.361,(G139&lt;0.755),(A139&lt;7.25),D139&gt;=1.55),0.065,"shouldnthappen"))))))))))))))))))))))</f>
        <v>0.065</v>
      </c>
      <c r="W139" s="1" t="n">
        <f aca="false">IF(AND(H139&gt;=15.155,(D139&lt;1.55)),0.064,IF(AND(A139&gt;=7.45,D139&gt;=1.55),0.115,IF(AND(B139&gt;=3.15,(H139&lt;10.257),(A139&lt;7.45),D139&gt;=1.55),0.097,IF(AND((A139&lt;4.85),H139&gt;=14.344,(D139&lt;0.35),(H139&lt;15.155),(D139&lt;1.55)),0.003,IF(AND(A139&gt;=6.05,(G139&lt;0.169),D139&gt;=0.35,(H139&lt;15.155),(D139&lt;1.55)),-0.008,IF(AND((G139&lt;0.181),G139&gt;=0.169,D139&gt;=0.35,(H139&lt;15.155),(D139&lt;1.55)),0.065,IF(AND(B139&gt;=3.05,(B139&lt;3.15),(H139&lt;10.257),(A139&lt;7.45),D139&gt;=1.55),-0.023,IF(AND(H139&gt;=11.854,(G139&lt;0.613),H139&gt;=10.257,(A139&lt;7.45),D139&gt;=1.55),0.068,IF(AND((D139&lt;0.25),(B139&lt;3.15),(H139&lt;14.344),(D139&lt;0.35),(H139&lt;15.155),(D139&lt;1.55)),0.014,IF(AND(D139&gt;=0.25,(B139&lt;3.15),(H139&lt;14.344),(D139&lt;0.35),(H139&lt;15.155),(D139&lt;1.55)),0.002,IF(AND((A139&lt;5.05),B139&gt;=3.15,(H139&lt;14.344),(D139&lt;0.35),(H139&lt;15.155),(D139&lt;1.55)),-0.001,IF(AND(A139&gt;=5.05,B139&gt;=3.15,(H139&lt;14.344),(D139&lt;0.35),(H139&lt;15.155),(D139&lt;1.55)),0.009,IF(AND((H139&lt;14.877),A139&gt;=4.85,H139&gt;=14.344,(D139&lt;0.35),(H139&lt;15.155),(D139&lt;1.55)),0.023,IF(AND(H139&gt;=14.877,A139&gt;=4.85,H139&gt;=14.344,(D139&lt;0.35),(H139&lt;15.155),(D139&lt;1.55)),0.004,IF(AND((H139&lt;13.602),(A139&lt;6.05),(G139&lt;0.169),D139&gt;=0.35,(H139&lt;15.155),(D139&lt;1.55)),0.023,IF(AND(H139&gt;=13.602,(A139&lt;6.05),(G139&lt;0.169),D139&gt;=0.35,(H139&lt;15.155),(D139&lt;1.55)),-0.006,IF(AND((B139&lt;2.95),G139&gt;=0.181,G139&gt;=0.169,D139&gt;=0.35,(H139&lt;15.155),(D139&lt;1.55)),0.019,IF(AND(B139&gt;=2.95,G139&gt;=0.181,G139&gt;=0.169,D139&gt;=0.35,(H139&lt;15.155),(D139&lt;1.55)),0.034,IF(AND((A139&lt;5.35),(B139&lt;3.05),(B139&lt;3.15),(H139&lt;10.257),(A139&lt;7.45),D139&gt;=1.55),0.009,IF(AND(A139&gt;=5.35,(B139&lt;3.05),(B139&lt;3.15),(H139&lt;10.257),(A139&lt;7.45),D139&gt;=1.55),0.058,IF(AND((B139&lt;2.9),(H139&lt;11.854),(G139&lt;0.613),H139&gt;=10.257,(A139&lt;7.45),D139&gt;=1.55),0.037,IF(AND(B139&gt;=2.9,(H139&lt;11.854),(G139&lt;0.613),H139&gt;=10.257,(A139&lt;7.45),D139&gt;=1.55),-0.005,IF(AND((A139&lt;6.4),(G139&lt;0.711),G139&gt;=0.613,H139&gt;=10.257,(A139&lt;7.45),D139&gt;=1.55),0.001,IF(AND(A139&gt;=6.4,(G139&lt;0.711),G139&gt;=0.613,H139&gt;=10.257,(A139&lt;7.45),D139&gt;=1.55),-0.002,IF(AND((D139&lt;1.9),G139&gt;=0.711,G139&gt;=0.613,H139&gt;=10.257,(A139&lt;7.45),D139&gt;=1.55),0.007,IF(AND(D139&gt;=1.9,G139&gt;=0.711,G139&gt;=0.613,H139&gt;=10.257,(A139&lt;7.45),D139&gt;=1.55),0.023,"shouldnthappen"))))))))))))))))))))))))))</f>
        <v>0.068</v>
      </c>
      <c r="X139" s="1" t="n">
        <f aca="false">IF(AND(H139&gt;=15.155,(F139&lt;2.5)),0.049,IF(AND(A139&gt;=7.45,F139&gt;=2.5),0.089,IF(AND((G139&lt;0.107),(G139&lt;0.364),(A139&lt;7.45),F139&gt;=2.5),0.055,IF(AND(A139&gt;=5.75,(G139&lt;0.572),(D139&lt;1.25),(H139&lt;15.155),(F139&lt;2.5)),-0.018,IF(AND((A139&lt;5.7),(H139&lt;12.626),G139&gt;=0.364,(A139&lt;7.45),F139&gt;=2.5),0.012,IF(AND(A139&gt;=5.7,(H139&lt;12.626),G139&gt;=0.364,(A139&lt;7.45),F139&gt;=2.5),0.065,IF(AND((G139&lt;0.628),H139&gt;=12.626,G139&gt;=0.364,(A139&lt;7.45),F139&gt;=2.5),0.047,IF(AND((G139&lt;0.545),(A139&lt;5.75),(G139&lt;0.572),(D139&lt;1.25),(H139&lt;15.155),(F139&lt;2.5)),0.007,IF(AND(G139&gt;=0.545,(A139&lt;5.75),(G139&lt;0.572),(D139&lt;1.25),(H139&lt;15.155),(F139&lt;2.5)),-0.009,IF(AND((D139&lt;0.3),(H139&lt;11.788),G139&gt;=0.572,(D139&lt;1.25),(H139&lt;15.155),(F139&lt;2.5)),0.01,IF(AND(D139&gt;=0.3,(H139&lt;11.788),G139&gt;=0.572,(D139&lt;1.25),(H139&lt;15.155),(F139&lt;2.5)),0.03,IF(AND((A139&lt;4.75),H139&gt;=11.788,G139&gt;=0.572,(D139&lt;1.25),(H139&lt;15.155),(F139&lt;2.5)),0.001,IF(AND(A139&gt;=4.75,H139&gt;=11.788,G139&gt;=0.572,(D139&lt;1.25),(H139&lt;15.155),(F139&lt;2.5)),0.01,IF(AND((A139&lt;5.5),(A139&lt;6.15),(G139&lt;0.652),D139&gt;=1.25,(H139&lt;15.155),(F139&lt;2.5)),0.014,IF(AND(A139&gt;=5.5,(A139&lt;6.15),(G139&lt;0.652),D139&gt;=1.25,(H139&lt;15.155),(F139&lt;2.5)),0.049,IF(AND((H139&lt;12.206),A139&gt;=6.15,(G139&lt;0.652),D139&gt;=1.25,(H139&lt;15.155),(F139&lt;2.5)),-0.009,IF(AND(H139&gt;=12.206,A139&gt;=6.15,(G139&lt;0.652),D139&gt;=1.25,(H139&lt;15.155),(F139&lt;2.5)),0.021,IF(AND((A139&lt;5.55),(A139&lt;6.2),G139&gt;=0.652,D139&gt;=1.25,(H139&lt;15.155),(F139&lt;2.5)),0.011,IF(AND(A139&gt;=5.55,(A139&lt;6.2),G139&gt;=0.652,D139&gt;=1.25,(H139&lt;15.155),(F139&lt;2.5)),-0.019,IF(AND((B139&lt;3.2),A139&gt;=6.2,G139&gt;=0.652,D139&gt;=1.25,(H139&lt;15.155),(F139&lt;2.5)),0.025,IF(AND(B139&gt;=3.2,A139&gt;=6.2,G139&gt;=0.652,D139&gt;=1.25,(H139&lt;15.155),(F139&lt;2.5)),0.001,IF(AND((G139&lt;0.183),(G139&lt;0.301),G139&gt;=0.107,(G139&lt;0.364),(A139&lt;7.45),F139&gt;=2.5),-0.009,IF(AND(G139&gt;=0.183,(G139&lt;0.301),G139&gt;=0.107,(G139&lt;0.364),(A139&lt;7.45),F139&gt;=2.5),0.022,IF(AND((D139&lt;2.2),G139&gt;=0.301,G139&gt;=0.107,(G139&lt;0.364),(A139&lt;7.45),F139&gt;=2.5),0.004,IF(AND(D139&gt;=2.2,G139&gt;=0.301,G139&gt;=0.107,(G139&lt;0.364),(A139&lt;7.45),F139&gt;=2.5),-0.02,IF(AND((G139&lt;0.787),G139&gt;=0.628,H139&gt;=12.626,G139&gt;=0.364,(A139&lt;7.45),F139&gt;=2.5),-0.001,IF(AND(G139&gt;=0.787,G139&gt;=0.628,H139&gt;=12.626,G139&gt;=0.364,(A139&lt;7.45),F139&gt;=2.5),0.016,"shouldnthappen")))))))))))))))))))))))))))</f>
        <v>0.047</v>
      </c>
      <c r="Y139" s="1" t="n">
        <f aca="false">IF(AND(H139&gt;=15.155,(D139&lt;1.55)),0.037,IF(AND(D139&gt;=2.45,(A139&lt;7.45),D139&gt;=1.55),0.054,IF(AND((A139&lt;7.8),A139&gt;=7.45,D139&gt;=1.55),0.078,IF(AND(A139&gt;=7.8,A139&gt;=7.45,D139&gt;=1.55),0.021,IF(AND(A139&gt;=6.2,G139&gt;=0.68,D139&gt;=1.25,(H139&lt;15.155),(D139&lt;1.55)),0.019,IF(AND((B139&lt;2.65),(A139&lt;4.95),(G139&lt;0.572),(D139&lt;1.25),(H139&lt;15.155),(D139&lt;1.55)),0.021,IF(AND(B139&gt;=2.65,(A139&lt;4.95),(G139&lt;0.572),(D139&lt;1.25),(H139&lt;15.155),(D139&lt;1.55)),0.006,IF(AND((H139&lt;14.344),A139&gt;=4.95,(G139&lt;0.572),(D139&lt;1.25),(H139&lt;15.155),(D139&lt;1.55)),-0.005,IF(AND(H139&gt;=14.344,A139&gt;=4.95,(G139&lt;0.572),(D139&lt;1.25),(H139&lt;15.155),(D139&lt;1.55)),0.013,IF(AND((G139&lt;0.833),(H139&lt;11.788),G139&gt;=0.572,(D139&lt;1.25),(H139&lt;15.155),(D139&lt;1.55)),0.009,IF(AND(G139&gt;=0.833,(H139&lt;11.788),G139&gt;=0.572,(D139&lt;1.25),(H139&lt;15.155),(D139&lt;1.55)),0.024,IF(AND((A139&lt;4.75),H139&gt;=11.788,G139&gt;=0.572,(D139&lt;1.25),(H139&lt;15.155),(D139&lt;1.55)),0.001,IF(AND(A139&gt;=4.75,H139&gt;=11.788,G139&gt;=0.572,(D139&lt;1.25),(H139&lt;15.155),(D139&lt;1.55)),0.008,IF(AND((A139&lt;5.65),(A139&lt;6.15),(G139&lt;0.68),D139&gt;=1.25,(H139&lt;15.155),(D139&lt;1.55)),0.017,IF(AND(A139&gt;=5.65,(A139&lt;6.15),(G139&lt;0.68),D139&gt;=1.25,(H139&lt;15.155),(D139&lt;1.55)),0.039,IF(AND((G139&lt;0.436),A139&gt;=6.15,(G139&lt;0.68),D139&gt;=1.25,(H139&lt;15.155),(D139&lt;1.55)),-0.004,IF(AND(G139&gt;=0.436,A139&gt;=6.15,(G139&lt;0.68),D139&gt;=1.25,(H139&lt;15.155),(D139&lt;1.55)),0.022,IF(AND((A139&lt;5.55),(A139&lt;6.2),G139&gt;=0.68,D139&gt;=1.25,(H139&lt;15.155),(D139&lt;1.55)),0.009,IF(AND(A139&gt;=5.55,(A139&lt;6.2),G139&gt;=0.68,D139&gt;=1.25,(H139&lt;15.155),(D139&lt;1.55)),-0.016,IF(AND((G139&lt;0.107),(G139&lt;0.361),(G139&lt;0.613),(D139&lt;2.45),(A139&lt;7.45),D139&gt;=1.55),0.042,IF(AND(G139&gt;=0.107,(G139&lt;0.361),(G139&lt;0.613),(D139&lt;2.45),(A139&lt;7.45),D139&gt;=1.55),0.002,IF(AND((D139&lt;2.35),G139&gt;=0.361,(G139&lt;0.613),(D139&lt;2.45),(A139&lt;7.45),D139&gt;=1.55),0.051,IF(AND(D139&gt;=2.35,G139&gt;=0.361,(G139&lt;0.613),(D139&lt;2.45),(A139&lt;7.45),D139&gt;=1.55),0.016,IF(AND((A139&lt;6.4),(G139&lt;0.711),G139&gt;=0.613,(D139&lt;2.45),(A139&lt;7.45),D139&gt;=1.55),0.001,IF(AND(A139&gt;=6.4,(G139&lt;0.711),G139&gt;=0.613,(D139&lt;2.45),(A139&lt;7.45),D139&gt;=1.55),-0.002,IF(AND((B139&lt;2.95),G139&gt;=0.711,G139&gt;=0.613,(D139&lt;2.45),(A139&lt;7.45),D139&gt;=1.55),0.023,IF(AND(B139&gt;=2.95,G139&gt;=0.711,G139&gt;=0.613,(D139&lt;2.45),(A139&lt;7.45),D139&gt;=1.55),0.01,"shouldnthappen")))))))))))))))))))))))))))</f>
        <v>0.016</v>
      </c>
      <c r="Z139" s="1" t="n">
        <f aca="false">IF(AND(A139&gt;=7.45,D139&gt;=1.75),0.056,IF(AND(H139&gt;=15.059,A139&gt;=5.55,(D139&lt;1.75)),0.028,IF(AND((D139&lt;0.35),G139&gt;=0.905,(A139&lt;5.55),(D139&lt;1.75)),0.005,IF(AND(D139&gt;=0.35,G139&gt;=0.905,(A139&lt;5.55),(D139&lt;1.75)),0.026,IF(AND((H139&lt;8.711),D139&gt;=2.45,(A139&lt;7.45),D139&gt;=1.75),0.011,IF(AND(H139&gt;=8.711,D139&gt;=2.45,(A139&lt;7.45),D139&gt;=1.75),0.049,IF(AND((G139&lt;0.107),(G139&lt;0.487),(D139&lt;2.45),(A139&lt;7.45),D139&gt;=1.75),0.032,IF(AND((H139&lt;10.915),(A139&lt;4.5),(B139&lt;3.15),(G139&lt;0.905),(A139&lt;5.55),(D139&lt;1.75)),-0.001,IF(AND(H139&gt;=10.915,(A139&lt;4.5),(B139&lt;3.15),(G139&lt;0.905),(A139&lt;5.55),(D139&lt;1.75)),0.003,IF(AND((A139&lt;5.05),A139&gt;=4.5,(B139&lt;3.15),(G139&lt;0.905),(A139&lt;5.55),(D139&lt;1.75)),0.015,IF(AND(A139&gt;=5.05,A139&gt;=4.5,(B139&lt;3.15),(G139&lt;0.905),(A139&lt;5.55),(D139&lt;1.75)),0.006,IF(AND((G139&lt;0.05),(G139&lt;0.091),B139&gt;=3.15,(G139&lt;0.905),(A139&lt;5.55),(D139&lt;1.75)),0.001,IF(AND(G139&gt;=0.05,(G139&lt;0.091),B139&gt;=3.15,(G139&lt;0.905),(A139&lt;5.55),(D139&lt;1.75)),0.008,IF(AND((G139&lt;0.587),G139&gt;=0.091,B139&gt;=3.15,(G139&lt;0.905),(A139&lt;5.55),(D139&lt;1.75)),-0.003,IF(AND(G139&gt;=0.587,G139&gt;=0.091,B139&gt;=3.15,(G139&lt;0.905),(A139&lt;5.55),(D139&lt;1.75)),0.004,IF(AND((F139&lt;2.5),(B139&lt;2.85),(G139&lt;0.419),(H139&lt;15.059),A139&gt;=5.55,(D139&lt;1.75)),0.041,IF(AND(F139&gt;=2.5,(B139&lt;2.85),(G139&lt;0.419),(H139&lt;15.059),A139&gt;=5.55,(D139&lt;1.75)),0.015,IF(AND((G139&lt;0.164),B139&gt;=2.85,(G139&lt;0.419),(H139&lt;15.059),A139&gt;=5.55,(D139&lt;1.75)),0.01,IF(AND(G139&gt;=0.164,B139&gt;=2.85,(G139&lt;0.419),(H139&lt;15.059),A139&gt;=5.55,(D139&lt;1.75)),-0.001,IF(AND((B139&lt;2.55),(B139&lt;2.95),G139&gt;=0.419,(H139&lt;15.059),A139&gt;=5.55,(D139&lt;1.75)),0.014,IF(AND(B139&gt;=2.55,(B139&lt;2.95),G139&gt;=0.419,(H139&lt;15.059),A139&gt;=5.55,(D139&lt;1.75)),-0.013,IF(AND((D139&lt;1.55),B139&gt;=2.95,G139&gt;=0.419,(H139&lt;15.059),A139&gt;=5.55,(D139&lt;1.75)),0.023,IF(AND(D139&gt;=1.55,B139&gt;=2.95,G139&gt;=0.419,(H139&lt;15.059),A139&gt;=5.55,(D139&lt;1.75)),0.005,IF(AND((H139&lt;13.278),G139&gt;=0.107,(G139&lt;0.487),(D139&lt;2.45),(A139&lt;7.45),D139&gt;=1.75),-0.009,IF(AND(H139&gt;=13.278,G139&gt;=0.107,(G139&lt;0.487),(D139&lt;2.45),(A139&lt;7.45),D139&gt;=1.75),0.017,IF(AND((D139&lt;2.35),(G139&lt;0.571),G139&gt;=0.487,(D139&lt;2.45),(A139&lt;7.45),D139&gt;=1.75),0.053,IF(AND(D139&gt;=2.35,(G139&lt;0.571),G139&gt;=0.487,(D139&lt;2.45),(A139&lt;7.45),D139&gt;=1.75),0.009,IF(AND((G139&lt;0.779),G139&gt;=0.571,G139&gt;=0.487,(D139&lt;2.45),(A139&lt;7.45),D139&gt;=1.75),0.006,IF(AND(G139&gt;=0.779,G139&gt;=0.571,G139&gt;=0.487,(D139&lt;2.45),(A139&lt;7.45),D139&gt;=1.75),0.016,"shouldnthappen")))))))))))))))))))))))))))))</f>
        <v>0.006</v>
      </c>
      <c r="AA139" s="1" t="n">
        <f aca="false">IF(AND((A139&lt;7.8),A139&gt;=7.45,D139&gt;=1.75),0.051,IF(AND(A139&gt;=7.8,A139&gt;=7.45,D139&gt;=1.75),0.01,IF(AND(B139&gt;=3.35,B139&gt;=3.25,(A139&lt;7.45),D139&gt;=1.75),0.016,IF(AND((H139&lt;8.308),(D139&lt;0.15),(H139&lt;13.655),(D139&lt;0.35),(D139&lt;1.75)),0.009,IF(AND((H139&lt;14.529),(G139&lt;0.293),H139&gt;=13.655,(D139&lt;0.35),(D139&lt;1.75)),0.011,IF(AND(H139&gt;=14.529,(G139&lt;0.293),H139&gt;=13.655,(D139&lt;0.35),(D139&lt;1.75)),0.001,IF(AND(D139&gt;=0.25,G139&gt;=0.293,H139&gt;=13.655,(D139&lt;0.35),(D139&lt;1.75)),-0.004,IF(AND(H139&gt;=10.635,(H139&lt;10.696),(H139&lt;13.906),D139&gt;=0.35,(D139&lt;1.75)),0.036,IF(AND(G139&gt;=0.833,H139&gt;=10.696,(H139&lt;13.906),D139&gt;=0.35,(D139&lt;1.75)),0.016,IF(AND((A139&lt;6.65),(G139&lt;0.247),H139&gt;=13.906,D139&gt;=0.35,(D139&lt;1.75)),-0.008,IF(AND(A139&gt;=6.65,(G139&lt;0.247),H139&gt;=13.906,D139&gt;=0.35,(D139&lt;1.75)),0.011,IF(AND((B139&lt;2.45),G139&gt;=0.247,H139&gt;=13.906,D139&gt;=0.35,(D139&lt;1.75)),0,IF(AND((D139&lt;1.85),(B139&lt;2.95),(B139&lt;3.25),(A139&lt;7.45),D139&gt;=1.75),0.033,IF(AND((G139&lt;0.428),(B139&lt;3.35),B139&gt;=3.25,(A139&lt;7.45),D139&gt;=1.75),0.009,IF(AND(G139&gt;=0.428,(B139&lt;3.35),B139&gt;=3.25,(A139&lt;7.45),D139&gt;=1.75),0.042,IF(AND((A139&lt;4.6),H139&gt;=8.308,(D139&lt;0.15),(H139&lt;13.655),(D139&lt;0.35),(D139&lt;1.75)),0.003,IF(AND(A139&gt;=4.6,H139&gt;=8.308,(D139&lt;0.15),(H139&lt;13.655),(D139&lt;0.35),(D139&lt;1.75)),0,IF(AND((H139&lt;8.834),(A139&lt;5.05),D139&gt;=0.15,(H139&lt;13.655),(D139&lt;0.35),(D139&lt;1.75)),0.002,IF(AND(H139&gt;=8.834,(A139&lt;5.05),D139&gt;=0.15,(H139&lt;13.655),(D139&lt;0.35),(D139&lt;1.75)),-0.008,IF(AND((A139&lt;5.45),A139&gt;=5.05,D139&gt;=0.15,(H139&lt;13.655),(D139&lt;0.35),(D139&lt;1.75)),0.003,IF(AND(A139&gt;=5.45,A139&gt;=5.05,D139&gt;=0.15,(H139&lt;13.655),(D139&lt;0.35),(D139&lt;1.75)),-0.002,IF(AND((A139&lt;5.3),(D139&lt;0.25),G139&gt;=0.293,H139&gt;=13.655,(D139&lt;0.35),(D139&lt;1.75)),0.007,IF(AND(A139&gt;=5.3,(D139&lt;0.25),G139&gt;=0.293,H139&gt;=13.655,(D139&lt;0.35),(D139&lt;1.75)),0.001,IF(AND((H139&lt;7.309),(H139&lt;10.635),(H139&lt;10.696),(H139&lt;13.906),D139&gt;=0.35,(D139&lt;1.75)),0.014,IF(AND(H139&gt;=7.309,(H139&lt;10.635),(H139&lt;10.696),(H139&lt;13.906),D139&gt;=0.35,(D139&lt;1.75)),0.006,IF(AND((H139&lt;12.093),(G139&lt;0.833),H139&gt;=10.696,(H139&lt;13.906),D139&gt;=0.35,(D139&lt;1.75)),-0.01,IF(AND(H139&gt;=12.093,(G139&lt;0.833),H139&gt;=10.696,(H139&lt;13.906),D139&gt;=0.35,(D139&lt;1.75)),0.004,IF(AND((G139&lt;0.823),B139&gt;=2.45,G139&gt;=0.247,H139&gt;=13.906,D139&gt;=0.35,(D139&lt;1.75)),0.026,IF(AND(G139&gt;=0.823,B139&gt;=2.45,G139&gt;=0.247,H139&gt;=13.906,D139&gt;=0.35,(D139&lt;1.75)),0.006,IF(AND((H139&lt;11.121),D139&gt;=1.85,(B139&lt;2.95),(B139&lt;3.25),(A139&lt;7.45),D139&gt;=1.75),0.013,IF(AND(H139&gt;=11.121,D139&gt;=1.85,(B139&lt;2.95),(B139&lt;3.25),(A139&lt;7.45),D139&gt;=1.75),0.005,IF(AND((A139&lt;6.05),(A139&lt;6.45),B139&gt;=2.95,(B139&lt;3.25),(A139&lt;7.45),D139&gt;=1.75),0.001,IF(AND(A139&gt;=6.05,(A139&lt;6.45),B139&gt;=2.95,(B139&lt;3.25),(A139&lt;7.45),D139&gt;=1.75),-0.005,IF(AND((G139&lt;0.42),A139&gt;=6.45,B139&gt;=2.95,(B139&lt;3.25),(A139&lt;7.45),D139&gt;=1.75),0.004,IF(AND(G139&gt;=0.42,A139&gt;=6.45,B139&gt;=2.95,(B139&lt;3.25),(A139&lt;7.45),D139&gt;=1.75),0.019,"shouldnthappen")))))))))))))))))))))))))))))))))))</f>
        <v>0.016</v>
      </c>
      <c r="AB139" s="1" t="n">
        <f aca="false">+ 0.5</f>
        <v>0.5</v>
      </c>
    </row>
    <row r="140" customFormat="false" ht="13.8" hidden="false" customHeight="false" outlineLevel="0" collapsed="false">
      <c r="A140" s="11" t="n">
        <v>6.4</v>
      </c>
      <c r="B140" s="1" t="n">
        <v>3.1</v>
      </c>
      <c r="C140" s="1" t="n">
        <v>5.5</v>
      </c>
      <c r="D140" s="1" t="n">
        <v>1.8</v>
      </c>
      <c r="E140" s="1" t="s">
        <v>93</v>
      </c>
      <c r="F140" s="1" t="n">
        <v>3</v>
      </c>
      <c r="G140" s="1" t="n">
        <v>0.116691258968785</v>
      </c>
      <c r="H140" s="18" t="n">
        <v>15.7077149731107</v>
      </c>
      <c r="I140" s="1" t="n">
        <f aca="false">C140</f>
        <v>5.5</v>
      </c>
      <c r="J140" s="1" t="n">
        <f aca="false">SUM(M140:AB140)</f>
        <v>5.324</v>
      </c>
      <c r="K140" s="15" t="n">
        <f aca="false">1-SQRT(VAR(M140:AB140, I140)) / AVERAGE(M140:AB140)</f>
        <v>-2.96001258317383</v>
      </c>
      <c r="L140" s="1" t="n">
        <f aca="false">(J140-I140)/I140</f>
        <v>-0.032</v>
      </c>
      <c r="M140" s="1" t="n">
        <f aca="false">IF(AND((H140&lt;5.245),(D140&lt;0.8)),0.075,IF(AND(H140&gt;=5.245,(D140&lt;0.8)),0.279,IF(AND((D140&lt;1.45),D140&gt;=0.8),1.043,IF(AND(D140&gt;=1.45,D140&gt;=0.8),1.423,"shouldnthappen"))))</f>
        <v>1.423</v>
      </c>
      <c r="N140" s="1" t="n">
        <f aca="false">IF(AND((A140&lt;4.35),(D140&lt;0.8)),0.048,IF(AND(A140&gt;=4.35,(D140&lt;0.8)),0.198,IF(AND(F140&gt;=2.5,D140&gt;=0.8),1.048,IF(AND((A140&lt;5.15),(F140&lt;2.5),D140&gt;=0.8),0.321,IF(AND(A140&gt;=5.15,(F140&lt;2.5),D140&gt;=0.8),0.783,"shouldnthappen")))))</f>
        <v>1.048</v>
      </c>
      <c r="O140" s="1" t="n">
        <f aca="false">IF(AND((H140&lt;5.245),(D140&lt;0.8)),0.034,IF(AND((A140&lt;5.9),D140&gt;=0.8),0.489,IF(AND(A140&gt;=5.9,D140&gt;=0.8),0.721,IF(AND((A140&lt;4.35),H140&gt;=5.245,(D140&lt;0.8)),0.041,IF(AND(A140&gt;=4.35,H140&gt;=5.245,(D140&lt;0.8)),0.142,"shouldnthappen")))))</f>
        <v>0.721</v>
      </c>
      <c r="P140" s="1" t="n">
        <f aca="false">IF(AND((B140&lt;2.8),(D140&lt;1.15)),0.244,IF(AND((D140&lt;1.75),D140&gt;=1.15),0.396,IF(AND(D140&gt;=1.75,D140&gt;=1.15),0.554,IF(AND((A140&lt;5.05),B140&gt;=2.8,(D140&lt;1.15)),0.078,IF(AND((H140&lt;14.877),A140&gt;=5.05,B140&gt;=2.8,(D140&lt;1.15)),0.118,IF(AND(H140&gt;=14.877,A140&gt;=5.05,B140&gt;=2.8,(D140&lt;1.15)),0.027,"shouldnthappen"))))))</f>
        <v>0.554</v>
      </c>
      <c r="Q140" s="1" t="n">
        <f aca="false">IF(AND(D140&gt;=0.45,(D140&lt;1.15)),0.17,IF(AND(A140&gt;=7.1,D140&gt;=1.15),0.539,IF(AND((A140&lt;6.25),(A140&lt;7.1),D140&gt;=1.15),0.258,IF(AND(A140&gt;=6.25,(A140&lt;7.1),D140&gt;=1.15),0.344,IF(AND(G140&gt;=0.418,(A140&lt;5.05),(D140&lt;0.45),(D140&lt;1.15)),0.033,IF(AND((H140&lt;14.494),(G140&lt;0.418),(A140&lt;5.05),(D140&lt;0.45),(D140&lt;1.15)),0.061,IF(AND(H140&gt;=14.494,(G140&lt;0.418),(A140&lt;5.05),(D140&lt;0.45),(D140&lt;1.15)),0.015,IF(AND(H140&gt;=14.877,(B140&lt;3.85),A140&gt;=5.05,(D140&lt;0.45),(D140&lt;1.15)),0.023,IF(AND((B140&lt;4),B140&gt;=3.85,A140&gt;=5.05,(D140&lt;0.45),(D140&lt;1.15)),0.009,IF(AND(B140&gt;=4,B140&gt;=3.85,A140&gt;=5.05,(D140&lt;0.45),(D140&lt;1.15)),0.052,IF(AND((G140&lt;0.05),(H140&lt;14.877),(B140&lt;3.85),A140&gt;=5.05,(D140&lt;0.45),(D140&lt;1.15)),0.024,IF(AND(G140&gt;=0.05,(H140&lt;14.877),(B140&lt;3.85),A140&gt;=5.05,(D140&lt;0.45),(D140&lt;1.15)),0.091,"shouldnthappen"))))))))))))</f>
        <v>0.344</v>
      </c>
      <c r="R140" s="1" t="n">
        <f aca="false">IF(AND(A140&gt;=7.1,D140&gt;=0.8),0.401,IF(AND((A140&lt;4.5),(G140&lt;0.905),(D140&lt;0.8)),0.024,IF(AND((H140&lt;9.966),G140&gt;=0.905,(D140&lt;0.8)),0.094,IF(AND(H140&gt;=9.966,G140&gt;=0.905,(D140&lt;0.8)),0.026,IF(AND(D140&gt;=2.05,(A140&lt;7.1),D140&gt;=0.8),0.277,IF(AND((H140&lt;5.523),A140&gt;=4.5,(G140&lt;0.905),(D140&lt;0.8)),0.012,IF(AND(H140&gt;=5.523,A140&gt;=4.5,(G140&lt;0.905),(D140&lt;0.8)),0.049,IF(AND((A140&lt;5.3),(D140&lt;2.05),(A140&lt;7.1),D140&gt;=0.8),0.095,IF(AND(A140&gt;=5.3,(D140&lt;2.05),(A140&lt;7.1),D140&gt;=0.8),0.196,"shouldnthappen")))))))))</f>
        <v>0.196</v>
      </c>
      <c r="S140" s="1" t="n">
        <f aca="false">IF(AND(A140&gt;=7.1,D140&gt;=1.35),0.298,IF(AND(G140&gt;=0.905,(D140&lt;0.8),(D140&lt;1.35)),0.068,IF(AND(H140&gt;=9.386,D140&gt;=0.8,(D140&lt;1.35)),0.126,IF(AND((H140&lt;7.426),(H140&lt;9.386),D140&gt;=0.8,(D140&lt;1.35)),0.091,IF(AND((A140&lt;5.3),(G140&lt;0.905),(A140&lt;7.1),D140&gt;=1.35),0.063,IF(AND((D140&lt;2.05),G140&gt;=0.905,(A140&lt;7.1),D140&gt;=1.35),0.015,IF(AND(D140&gt;=2.05,G140&gt;=0.905,(A140&lt;7.1),D140&gt;=1.35),0.089,IF(AND((H140&lt;10.505),(H140&lt;14.344),(G140&lt;0.905),(D140&lt;0.8),(D140&lt;1.35)),0.035,IF(AND((A140&lt;4.85),H140&gt;=14.344,(G140&lt;0.905),(D140&lt;0.8),(D140&lt;1.35)),0.006,IF(AND((B140&lt;2.75),H140&gt;=7.426,(H140&lt;9.386),D140&gt;=0.8,(D140&lt;1.35)),0.021,IF(AND(B140&gt;=2.75,H140&gt;=7.426,(H140&lt;9.386),D140&gt;=0.8,(D140&lt;1.35)),-0.01,IF(AND((B140&lt;2.35),A140&gt;=5.3,(G140&lt;0.905),(A140&lt;7.1),D140&gt;=1.35),0.068,IF(AND(B140&gt;=2.35,A140&gt;=5.3,(G140&lt;0.905),(A140&lt;7.1),D140&gt;=1.35),0.181,IF(AND((H140&lt;11.731),H140&gt;=10.505,(H140&lt;14.344),(G140&lt;0.905),(D140&lt;0.8),(D140&lt;1.35)),0.004,IF(AND(H140&gt;=11.731,H140&gt;=10.505,(H140&lt;14.344),(G140&lt;0.905),(D140&lt;0.8),(D140&lt;1.35)),0.024,IF(AND((H140&lt;14.877),A140&gt;=4.85,H140&gt;=14.344,(G140&lt;0.905),(D140&lt;0.8),(D140&lt;1.35)),0.063,IF(AND(H140&gt;=14.877,A140&gt;=4.85,H140&gt;=14.344,(G140&lt;0.905),(D140&lt;0.8),(D140&lt;1.35)),0.012,"shouldnthappen")))))))))))))))))</f>
        <v>0.181</v>
      </c>
      <c r="T140" s="1" t="n">
        <f aca="false">IF(AND(D140&gt;=0.45,(A140&lt;5.65)),0.067,IF(AND(A140&gt;=7.25,A140&gt;=5.65),0.244,IF(AND((H140&lt;9.966),G140&gt;=0.905,(D140&lt;0.45),(A140&lt;5.65)),0.062,IF(AND(H140&gt;=9.966,G140&gt;=0.905,(D140&lt;0.45),(A140&lt;5.65)),0.012,IF(AND((G140&lt;0.948),D140&gt;=2.05,(A140&lt;7.25),A140&gt;=5.65),0.157,IF(AND(G140&gt;=0.948,D140&gt;=2.05,(A140&lt;7.25),A140&gt;=5.65),0.037,IF(AND(G140&gt;=0.422,(B140&lt;3.15),(G140&lt;0.905),(D140&lt;0.45),(A140&lt;5.65)),0.011,IF(AND((D140&lt;0.25),(G140&lt;0.422),(B140&lt;3.15),(G140&lt;0.905),(D140&lt;0.45),(A140&lt;5.65)),0.04,IF(AND(D140&gt;=0.25,(G140&lt;0.422),(B140&lt;3.15),(G140&lt;0.905),(D140&lt;0.45),(A140&lt;5.65)),0.009,IF(AND((A140&lt;4.85),(B140&lt;3.25),B140&gt;=3.15,(G140&lt;0.905),(D140&lt;0.45),(A140&lt;5.65)),0.008,IF(AND(A140&gt;=4.85,(B140&lt;3.25),B140&gt;=3.15,(G140&lt;0.905),(D140&lt;0.45),(A140&lt;5.65)),-0.017,IF(AND((D140&lt;0.25),B140&gt;=3.25,B140&gt;=3.15,(G140&lt;0.905),(D140&lt;0.45),(A140&lt;5.65)),0.022,IF(AND(D140&gt;=0.25,B140&gt;=3.25,B140&gt;=3.15,(G140&lt;0.905),(D140&lt;0.45),(A140&lt;5.65)),0.009,IF(AND((F140&lt;2.5),(H140&lt;7.692),(G140&lt;0.644),(D140&lt;2.05),(A140&lt;7.25),A140&gt;=5.65),0.018,IF(AND(F140&gt;=2.5,(H140&lt;7.692),(G140&lt;0.644),(D140&lt;2.05),(A140&lt;7.25),A140&gt;=5.65),0.068,IF(AND((B140&lt;2.35),H140&gt;=7.692,(G140&lt;0.644),(D140&lt;2.05),(A140&lt;7.25),A140&gt;=5.65),0.023,IF(AND(B140&gt;=2.35,H140&gt;=7.692,(G140&lt;0.644),(D140&lt;2.05),(A140&lt;7.25),A140&gt;=5.65),0.125,IF(AND((G140&lt;0.766),(G140&lt;0.85),G140&gt;=0.644,(D140&lt;2.05),(A140&lt;7.25),A140&gt;=5.65),0.055,IF(AND(G140&gt;=0.766,(G140&lt;0.85),G140&gt;=0.644,(D140&lt;2.05),(A140&lt;7.25),A140&gt;=5.65),-0,IF(AND((B140&lt;2.95),G140&gt;=0.85,G140&gt;=0.644,(D140&lt;2.05),(A140&lt;7.25),A140&gt;=5.65),0.098,IF(AND(B140&gt;=2.95,G140&gt;=0.85,G140&gt;=0.644,(D140&lt;2.05),(A140&lt;7.25),A140&gt;=5.65),0.013,"shouldnthappen")))))))))))))))))))))</f>
        <v>0.125</v>
      </c>
      <c r="U140" s="1" t="n">
        <f aca="false">IF(AND(A140&gt;=7.25,D140&gt;=1.25),0.186,IF(AND((G140&lt;0.13),D140&gt;=0.35,(D140&lt;1.25)),-0.004,IF(AND(H140&gt;=14.246,(H140&lt;14.344),(D140&lt;0.35),(D140&lt;1.25)),-0.002,IF(AND((A140&lt;4.85),H140&gt;=14.344,(D140&lt;0.35),(D140&lt;1.25)),0.004,IF(AND(G140&gt;=0.446,(G140&lt;0.644),(A140&lt;7.25),D140&gt;=1.25),0.138,IF(AND(A140&gt;=5.45,(H140&lt;14.246),(H140&lt;14.344),(D140&lt;0.35),(D140&lt;1.25)),0.001,IF(AND((H140&lt;14.877),A140&gt;=4.85,H140&gt;=14.344,(D140&lt;0.35),(D140&lt;1.25)),0.035,IF(AND(H140&gt;=14.877,A140&gt;=4.85,H140&gt;=14.344,(D140&lt;0.35),(D140&lt;1.25)),0.007,IF(AND((B140&lt;3.35),H140&gt;=9.448,G140&gt;=0.13,D140&gt;=0.35,(D140&lt;1.25)),0.053,IF(AND(B140&gt;=3.35,H140&gt;=9.448,G140&gt;=0.13,D140&gt;=0.35,(D140&lt;1.25)),0.017,IF(AND((G140&lt;0.44),(G140&lt;0.446),(G140&lt;0.644),(A140&lt;7.25),D140&gt;=1.25),0.079,IF(AND(G140&gt;=0.44,(G140&lt;0.446),(G140&lt;0.644),(A140&lt;7.25),D140&gt;=1.25),0.02,IF(AND((A140&lt;5.95),(G140&lt;0.724),G140&gt;=0.644,(A140&lt;7.25),D140&gt;=1.25),-0.018,IF(AND(A140&gt;=5.95,(G140&lt;0.724),G140&gt;=0.644,(A140&lt;7.25),D140&gt;=1.25),0.027,IF(AND(A140&gt;=6.15,G140&gt;=0.724,G140&gt;=0.644,(A140&lt;7.25),D140&gt;=1.25),0.093,IF(AND((A140&lt;5.05),(A140&lt;5.45),(H140&lt;14.246),(H140&lt;14.344),(D140&lt;0.35),(D140&lt;1.25)),0.011,IF(AND(A140&gt;=5.05,(A140&lt;5.45),(H140&lt;14.246),(H140&lt;14.344),(D140&lt;0.35),(D140&lt;1.25)),0.021,IF(AND((A140&lt;5.4),(B140&lt;3.15),(H140&lt;9.448),G140&gt;=0.13,D140&gt;=0.35,(D140&lt;1.25)),0.007,IF(AND(A140&gt;=5.4,(B140&lt;3.15),(H140&lt;9.448),G140&gt;=0.13,D140&gt;=0.35,(D140&lt;1.25)),-0.011,IF(AND((B140&lt;3.75),B140&gt;=3.15,(H140&lt;9.448),G140&gt;=0.13,D140&gt;=0.35,(D140&lt;1.25)),0.012,IF(AND(B140&gt;=3.75,B140&gt;=3.15,(H140&lt;9.448),G140&gt;=0.13,D140&gt;=0.35,(D140&lt;1.25)),0.046,IF(AND((A140&lt;5.9),(A140&lt;6.15),G140&gt;=0.724,G140&gt;=0.644,(A140&lt;7.25),D140&gt;=1.25),0.06,IF(AND(A140&gt;=5.9,(A140&lt;6.15),G140&gt;=0.724,G140&gt;=0.644,(A140&lt;7.25),D140&gt;=1.25),0.005,"shouldnthappen")))))))))))))))))))))))</f>
        <v>0.079</v>
      </c>
      <c r="V140" s="1" t="n">
        <f aca="false">IF(AND(H140&gt;=15.155,(D140&lt;1.55)),0.084,IF(AND(A140&gt;=7.25,D140&gt;=1.55),0.141,IF(AND((G140&lt;0.043),D140&gt;=1.05,(H140&lt;15.155),(D140&lt;1.55)),-0.007,IF(AND(D140&gt;=1.85,G140&gt;=0.755,(A140&lt;7.25),D140&gt;=1.55),0.051,IF(AND((H140&lt;9.966),G140&gt;=0.905,(D140&lt;1.05),(H140&lt;15.155),(D140&lt;1.55)),0.043,IF(AND(H140&gt;=9.966,G140&gt;=0.905,(D140&lt;1.05),(H140&lt;15.155),(D140&lt;1.55)),0.007,IF(AND((G140&lt;0.278),(G140&lt;0.361),(G140&lt;0.755),(A140&lt;7.25),D140&gt;=1.55),0.08,IF(AND((A140&lt;5.8),G140&gt;=0.361,(G140&lt;0.755),(A140&lt;7.25),D140&gt;=1.55),0.019,IF(AND((A140&lt;6.05),(D140&lt;1.85),G140&gt;=0.755,(A140&lt;7.25),D140&gt;=1.55),0.01,IF(AND(A140&gt;=6.05,(D140&lt;1.85),G140&gt;=0.755,(A140&lt;7.25),D140&gt;=1.55),0.002,IF(AND((G140&lt;0.486),(B140&lt;3.15),(G140&lt;0.905),(D140&lt;1.05),(H140&lt;15.155),(D140&lt;1.55)),0.026,IF(AND(G140&gt;=0.486,(B140&lt;3.15),(G140&lt;0.905),(D140&lt;1.05),(H140&lt;15.155),(D140&lt;1.55)),0.001,IF(AND((B140&lt;3.25),B140&gt;=3.15,(G140&lt;0.905),(D140&lt;1.05),(H140&lt;15.155),(D140&lt;1.55)),-0.003,IF(AND(B140&gt;=3.25,B140&gt;=3.15,(G140&lt;0.905),(D140&lt;1.05),(H140&lt;15.155),(D140&lt;1.55)),0.012,IF(AND((H140&lt;7.426),(H140&lt;8.769),G140&gt;=0.043,D140&gt;=1.05,(H140&lt;15.155),(D140&lt;1.55)),0.041,IF(AND(H140&gt;=7.426,(H140&lt;8.769),G140&gt;=0.043,D140&gt;=1.05,(H140&lt;15.155),(D140&lt;1.55)),-0.008,IF(AND((H140&lt;10.696),H140&gt;=8.769,G140&gt;=0.043,D140&gt;=1.05,(H140&lt;15.155),(D140&lt;1.55)),0.069,IF(AND(H140&gt;=10.696,H140&gt;=8.769,G140&gt;=0.043,D140&gt;=1.05,(H140&lt;15.155),(D140&lt;1.55)),0.033,IF(AND((D140&lt;2.2),G140&gt;=0.278,(G140&lt;0.361),(G140&lt;0.755),(A140&lt;7.25),D140&gt;=1.55),0.022,IF(AND(D140&gt;=2.2,G140&gt;=0.278,(G140&lt;0.361),(G140&lt;0.755),(A140&lt;7.25),D140&gt;=1.55),-0.027,IF(AND((H140&lt;12.626),A140&gt;=5.8,G140&gt;=0.361,(G140&lt;0.755),(A140&lt;7.25),D140&gt;=1.55),0.126,IF(AND(H140&gt;=12.626,A140&gt;=5.8,G140&gt;=0.361,(G140&lt;0.755),(A140&lt;7.25),D140&gt;=1.55),0.065,"shouldnthappen"))))))))))))))))))))))</f>
        <v>0.08</v>
      </c>
      <c r="W140" s="1" t="n">
        <f aca="false">IF(AND(H140&gt;=15.155,(D140&lt;1.55)),0.064,IF(AND(A140&gt;=7.45,D140&gt;=1.55),0.115,IF(AND(B140&gt;=3.15,(H140&lt;10.257),(A140&lt;7.45),D140&gt;=1.55),0.097,IF(AND((A140&lt;4.85),H140&gt;=14.344,(D140&lt;0.35),(H140&lt;15.155),(D140&lt;1.55)),0.003,IF(AND(A140&gt;=6.05,(G140&lt;0.169),D140&gt;=0.35,(H140&lt;15.155),(D140&lt;1.55)),-0.008,IF(AND((G140&lt;0.181),G140&gt;=0.169,D140&gt;=0.35,(H140&lt;15.155),(D140&lt;1.55)),0.065,IF(AND(B140&gt;=3.05,(B140&lt;3.15),(H140&lt;10.257),(A140&lt;7.45),D140&gt;=1.55),-0.023,IF(AND(H140&gt;=11.854,(G140&lt;0.613),H140&gt;=10.257,(A140&lt;7.45),D140&gt;=1.55),0.068,IF(AND((D140&lt;0.25),(B140&lt;3.15),(H140&lt;14.344),(D140&lt;0.35),(H140&lt;15.155),(D140&lt;1.55)),0.014,IF(AND(D140&gt;=0.25,(B140&lt;3.15),(H140&lt;14.344),(D140&lt;0.35),(H140&lt;15.155),(D140&lt;1.55)),0.002,IF(AND((A140&lt;5.05),B140&gt;=3.15,(H140&lt;14.344),(D140&lt;0.35),(H140&lt;15.155),(D140&lt;1.55)),-0.001,IF(AND(A140&gt;=5.05,B140&gt;=3.15,(H140&lt;14.344),(D140&lt;0.35),(H140&lt;15.155),(D140&lt;1.55)),0.009,IF(AND((H140&lt;14.877),A140&gt;=4.85,H140&gt;=14.344,(D140&lt;0.35),(H140&lt;15.155),(D140&lt;1.55)),0.023,IF(AND(H140&gt;=14.877,A140&gt;=4.85,H140&gt;=14.344,(D140&lt;0.35),(H140&lt;15.155),(D140&lt;1.55)),0.004,IF(AND((H140&lt;13.602),(A140&lt;6.05),(G140&lt;0.169),D140&gt;=0.35,(H140&lt;15.155),(D140&lt;1.55)),0.023,IF(AND(H140&gt;=13.602,(A140&lt;6.05),(G140&lt;0.169),D140&gt;=0.35,(H140&lt;15.155),(D140&lt;1.55)),-0.006,IF(AND((B140&lt;2.95),G140&gt;=0.181,G140&gt;=0.169,D140&gt;=0.35,(H140&lt;15.155),(D140&lt;1.55)),0.019,IF(AND(B140&gt;=2.95,G140&gt;=0.181,G140&gt;=0.169,D140&gt;=0.35,(H140&lt;15.155),(D140&lt;1.55)),0.034,IF(AND((A140&lt;5.35),(B140&lt;3.05),(B140&lt;3.15),(H140&lt;10.257),(A140&lt;7.45),D140&gt;=1.55),0.009,IF(AND(A140&gt;=5.35,(B140&lt;3.05),(B140&lt;3.15),(H140&lt;10.257),(A140&lt;7.45),D140&gt;=1.55),0.058,IF(AND((B140&lt;2.9),(H140&lt;11.854),(G140&lt;0.613),H140&gt;=10.257,(A140&lt;7.45),D140&gt;=1.55),0.037,IF(AND(B140&gt;=2.9,(H140&lt;11.854),(G140&lt;0.613),H140&gt;=10.257,(A140&lt;7.45),D140&gt;=1.55),-0.005,IF(AND((A140&lt;6.4),(G140&lt;0.711),G140&gt;=0.613,H140&gt;=10.257,(A140&lt;7.45),D140&gt;=1.55),0.001,IF(AND(A140&gt;=6.4,(G140&lt;0.711),G140&gt;=0.613,H140&gt;=10.257,(A140&lt;7.45),D140&gt;=1.55),-0.002,IF(AND((D140&lt;1.9),G140&gt;=0.711,G140&gt;=0.613,H140&gt;=10.257,(A140&lt;7.45),D140&gt;=1.55),0.007,IF(AND(D140&gt;=1.9,G140&gt;=0.711,G140&gt;=0.613,H140&gt;=10.257,(A140&lt;7.45),D140&gt;=1.55),0.023,"shouldnthappen"))))))))))))))))))))))))))</f>
        <v>0.068</v>
      </c>
      <c r="X140" s="1" t="n">
        <f aca="false">IF(AND(H140&gt;=15.155,(F140&lt;2.5)),0.049,IF(AND(A140&gt;=7.45,F140&gt;=2.5),0.089,IF(AND((G140&lt;0.107),(G140&lt;0.364),(A140&lt;7.45),F140&gt;=2.5),0.055,IF(AND(A140&gt;=5.75,(G140&lt;0.572),(D140&lt;1.25),(H140&lt;15.155),(F140&lt;2.5)),-0.018,IF(AND((A140&lt;5.7),(H140&lt;12.626),G140&gt;=0.364,(A140&lt;7.45),F140&gt;=2.5),0.012,IF(AND(A140&gt;=5.7,(H140&lt;12.626),G140&gt;=0.364,(A140&lt;7.45),F140&gt;=2.5),0.065,IF(AND((G140&lt;0.628),H140&gt;=12.626,G140&gt;=0.364,(A140&lt;7.45),F140&gt;=2.5),0.047,IF(AND((G140&lt;0.545),(A140&lt;5.75),(G140&lt;0.572),(D140&lt;1.25),(H140&lt;15.155),(F140&lt;2.5)),0.007,IF(AND(G140&gt;=0.545,(A140&lt;5.75),(G140&lt;0.572),(D140&lt;1.25),(H140&lt;15.155),(F140&lt;2.5)),-0.009,IF(AND((D140&lt;0.3),(H140&lt;11.788),G140&gt;=0.572,(D140&lt;1.25),(H140&lt;15.155),(F140&lt;2.5)),0.01,IF(AND(D140&gt;=0.3,(H140&lt;11.788),G140&gt;=0.572,(D140&lt;1.25),(H140&lt;15.155),(F140&lt;2.5)),0.03,IF(AND((A140&lt;4.75),H140&gt;=11.788,G140&gt;=0.572,(D140&lt;1.25),(H140&lt;15.155),(F140&lt;2.5)),0.001,IF(AND(A140&gt;=4.75,H140&gt;=11.788,G140&gt;=0.572,(D140&lt;1.25),(H140&lt;15.155),(F140&lt;2.5)),0.01,IF(AND((A140&lt;5.5),(A140&lt;6.15),(G140&lt;0.652),D140&gt;=1.25,(H140&lt;15.155),(F140&lt;2.5)),0.014,IF(AND(A140&gt;=5.5,(A140&lt;6.15),(G140&lt;0.652),D140&gt;=1.25,(H140&lt;15.155),(F140&lt;2.5)),0.049,IF(AND((H140&lt;12.206),A140&gt;=6.15,(G140&lt;0.652),D140&gt;=1.25,(H140&lt;15.155),(F140&lt;2.5)),-0.009,IF(AND(H140&gt;=12.206,A140&gt;=6.15,(G140&lt;0.652),D140&gt;=1.25,(H140&lt;15.155),(F140&lt;2.5)),0.021,IF(AND((A140&lt;5.55),(A140&lt;6.2),G140&gt;=0.652,D140&gt;=1.25,(H140&lt;15.155),(F140&lt;2.5)),0.011,IF(AND(A140&gt;=5.55,(A140&lt;6.2),G140&gt;=0.652,D140&gt;=1.25,(H140&lt;15.155),(F140&lt;2.5)),-0.019,IF(AND((B140&lt;3.2),A140&gt;=6.2,G140&gt;=0.652,D140&gt;=1.25,(H140&lt;15.155),(F140&lt;2.5)),0.025,IF(AND(B140&gt;=3.2,A140&gt;=6.2,G140&gt;=0.652,D140&gt;=1.25,(H140&lt;15.155),(F140&lt;2.5)),0.001,IF(AND((G140&lt;0.183),(G140&lt;0.301),G140&gt;=0.107,(G140&lt;0.364),(A140&lt;7.45),F140&gt;=2.5),-0.009,IF(AND(G140&gt;=0.183,(G140&lt;0.301),G140&gt;=0.107,(G140&lt;0.364),(A140&lt;7.45),F140&gt;=2.5),0.022,IF(AND((D140&lt;2.2),G140&gt;=0.301,G140&gt;=0.107,(G140&lt;0.364),(A140&lt;7.45),F140&gt;=2.5),0.004,IF(AND(D140&gt;=2.2,G140&gt;=0.301,G140&gt;=0.107,(G140&lt;0.364),(A140&lt;7.45),F140&gt;=2.5),-0.02,IF(AND((G140&lt;0.787),G140&gt;=0.628,H140&gt;=12.626,G140&gt;=0.364,(A140&lt;7.45),F140&gt;=2.5),-0.001,IF(AND(G140&gt;=0.787,G140&gt;=0.628,H140&gt;=12.626,G140&gt;=0.364,(A140&lt;7.45),F140&gt;=2.5),0.016,"shouldnthappen")))))))))))))))))))))))))))</f>
        <v>-0.009</v>
      </c>
      <c r="Y140" s="1" t="n">
        <f aca="false">IF(AND(H140&gt;=15.155,(D140&lt;1.55)),0.037,IF(AND(D140&gt;=2.45,(A140&lt;7.45),D140&gt;=1.55),0.054,IF(AND((A140&lt;7.8),A140&gt;=7.45,D140&gt;=1.55),0.078,IF(AND(A140&gt;=7.8,A140&gt;=7.45,D140&gt;=1.55),0.021,IF(AND(A140&gt;=6.2,G140&gt;=0.68,D140&gt;=1.25,(H140&lt;15.155),(D140&lt;1.55)),0.019,IF(AND((B140&lt;2.65),(A140&lt;4.95),(G140&lt;0.572),(D140&lt;1.25),(H140&lt;15.155),(D140&lt;1.55)),0.021,IF(AND(B140&gt;=2.65,(A140&lt;4.95),(G140&lt;0.572),(D140&lt;1.25),(H140&lt;15.155),(D140&lt;1.55)),0.006,IF(AND((H140&lt;14.344),A140&gt;=4.95,(G140&lt;0.572),(D140&lt;1.25),(H140&lt;15.155),(D140&lt;1.55)),-0.005,IF(AND(H140&gt;=14.344,A140&gt;=4.95,(G140&lt;0.572),(D140&lt;1.25),(H140&lt;15.155),(D140&lt;1.55)),0.013,IF(AND((G140&lt;0.833),(H140&lt;11.788),G140&gt;=0.572,(D140&lt;1.25),(H140&lt;15.155),(D140&lt;1.55)),0.009,IF(AND(G140&gt;=0.833,(H140&lt;11.788),G140&gt;=0.572,(D140&lt;1.25),(H140&lt;15.155),(D140&lt;1.55)),0.024,IF(AND((A140&lt;4.75),H140&gt;=11.788,G140&gt;=0.572,(D140&lt;1.25),(H140&lt;15.155),(D140&lt;1.55)),0.001,IF(AND(A140&gt;=4.75,H140&gt;=11.788,G140&gt;=0.572,(D140&lt;1.25),(H140&lt;15.155),(D140&lt;1.55)),0.008,IF(AND((A140&lt;5.65),(A140&lt;6.15),(G140&lt;0.68),D140&gt;=1.25,(H140&lt;15.155),(D140&lt;1.55)),0.017,IF(AND(A140&gt;=5.65,(A140&lt;6.15),(G140&lt;0.68),D140&gt;=1.25,(H140&lt;15.155),(D140&lt;1.55)),0.039,IF(AND((G140&lt;0.436),A140&gt;=6.15,(G140&lt;0.68),D140&gt;=1.25,(H140&lt;15.155),(D140&lt;1.55)),-0.004,IF(AND(G140&gt;=0.436,A140&gt;=6.15,(G140&lt;0.68),D140&gt;=1.25,(H140&lt;15.155),(D140&lt;1.55)),0.022,IF(AND((A140&lt;5.55),(A140&lt;6.2),G140&gt;=0.68,D140&gt;=1.25,(H140&lt;15.155),(D140&lt;1.55)),0.009,IF(AND(A140&gt;=5.55,(A140&lt;6.2),G140&gt;=0.68,D140&gt;=1.25,(H140&lt;15.155),(D140&lt;1.55)),-0.016,IF(AND((G140&lt;0.107),(G140&lt;0.361),(G140&lt;0.613),(D140&lt;2.45),(A140&lt;7.45),D140&gt;=1.55),0.042,IF(AND(G140&gt;=0.107,(G140&lt;0.361),(G140&lt;0.613),(D140&lt;2.45),(A140&lt;7.45),D140&gt;=1.55),0.002,IF(AND((D140&lt;2.35),G140&gt;=0.361,(G140&lt;0.613),(D140&lt;2.45),(A140&lt;7.45),D140&gt;=1.55),0.051,IF(AND(D140&gt;=2.35,G140&gt;=0.361,(G140&lt;0.613),(D140&lt;2.45),(A140&lt;7.45),D140&gt;=1.55),0.016,IF(AND((A140&lt;6.4),(G140&lt;0.711),G140&gt;=0.613,(D140&lt;2.45),(A140&lt;7.45),D140&gt;=1.55),0.001,IF(AND(A140&gt;=6.4,(G140&lt;0.711),G140&gt;=0.613,(D140&lt;2.45),(A140&lt;7.45),D140&gt;=1.55),-0.002,IF(AND((B140&lt;2.95),G140&gt;=0.711,G140&gt;=0.613,(D140&lt;2.45),(A140&lt;7.45),D140&gt;=1.55),0.023,IF(AND(B140&gt;=2.95,G140&gt;=0.711,G140&gt;=0.613,(D140&lt;2.45),(A140&lt;7.45),D140&gt;=1.55),0.01,"shouldnthappen")))))))))))))))))))))))))))</f>
        <v>0.002</v>
      </c>
      <c r="Z140" s="1" t="n">
        <f aca="false">IF(AND(A140&gt;=7.45,D140&gt;=1.75),0.056,IF(AND(H140&gt;=15.059,A140&gt;=5.55,(D140&lt;1.75)),0.028,IF(AND((D140&lt;0.35),G140&gt;=0.905,(A140&lt;5.55),(D140&lt;1.75)),0.005,IF(AND(D140&gt;=0.35,G140&gt;=0.905,(A140&lt;5.55),(D140&lt;1.75)),0.026,IF(AND((H140&lt;8.711),D140&gt;=2.45,(A140&lt;7.45),D140&gt;=1.75),0.011,IF(AND(H140&gt;=8.711,D140&gt;=2.45,(A140&lt;7.45),D140&gt;=1.75),0.049,IF(AND((G140&lt;0.107),(G140&lt;0.487),(D140&lt;2.45),(A140&lt;7.45),D140&gt;=1.75),0.032,IF(AND((H140&lt;10.915),(A140&lt;4.5),(B140&lt;3.15),(G140&lt;0.905),(A140&lt;5.55),(D140&lt;1.75)),-0.001,IF(AND(H140&gt;=10.915,(A140&lt;4.5),(B140&lt;3.15),(G140&lt;0.905),(A140&lt;5.55),(D140&lt;1.75)),0.003,IF(AND((A140&lt;5.05),A140&gt;=4.5,(B140&lt;3.15),(G140&lt;0.905),(A140&lt;5.55),(D140&lt;1.75)),0.015,IF(AND(A140&gt;=5.05,A140&gt;=4.5,(B140&lt;3.15),(G140&lt;0.905),(A140&lt;5.55),(D140&lt;1.75)),0.006,IF(AND((G140&lt;0.05),(G140&lt;0.091),B140&gt;=3.15,(G140&lt;0.905),(A140&lt;5.55),(D140&lt;1.75)),0.001,IF(AND(G140&gt;=0.05,(G140&lt;0.091),B140&gt;=3.15,(G140&lt;0.905),(A140&lt;5.55),(D140&lt;1.75)),0.008,IF(AND((G140&lt;0.587),G140&gt;=0.091,B140&gt;=3.15,(G140&lt;0.905),(A140&lt;5.55),(D140&lt;1.75)),-0.003,IF(AND(G140&gt;=0.587,G140&gt;=0.091,B140&gt;=3.15,(G140&lt;0.905),(A140&lt;5.55),(D140&lt;1.75)),0.004,IF(AND((F140&lt;2.5),(B140&lt;2.85),(G140&lt;0.419),(H140&lt;15.059),A140&gt;=5.55,(D140&lt;1.75)),0.041,IF(AND(F140&gt;=2.5,(B140&lt;2.85),(G140&lt;0.419),(H140&lt;15.059),A140&gt;=5.55,(D140&lt;1.75)),0.015,IF(AND((G140&lt;0.164),B140&gt;=2.85,(G140&lt;0.419),(H140&lt;15.059),A140&gt;=5.55,(D140&lt;1.75)),0.01,IF(AND(G140&gt;=0.164,B140&gt;=2.85,(G140&lt;0.419),(H140&lt;15.059),A140&gt;=5.55,(D140&lt;1.75)),-0.001,IF(AND((B140&lt;2.55),(B140&lt;2.95),G140&gt;=0.419,(H140&lt;15.059),A140&gt;=5.55,(D140&lt;1.75)),0.014,IF(AND(B140&gt;=2.55,(B140&lt;2.95),G140&gt;=0.419,(H140&lt;15.059),A140&gt;=5.55,(D140&lt;1.75)),-0.013,IF(AND((D140&lt;1.55),B140&gt;=2.95,G140&gt;=0.419,(H140&lt;15.059),A140&gt;=5.55,(D140&lt;1.75)),0.023,IF(AND(D140&gt;=1.55,B140&gt;=2.95,G140&gt;=0.419,(H140&lt;15.059),A140&gt;=5.55,(D140&lt;1.75)),0.005,IF(AND((H140&lt;13.278),G140&gt;=0.107,(G140&lt;0.487),(D140&lt;2.45),(A140&lt;7.45),D140&gt;=1.75),-0.009,IF(AND(H140&gt;=13.278,G140&gt;=0.107,(G140&lt;0.487),(D140&lt;2.45),(A140&lt;7.45),D140&gt;=1.75),0.017,IF(AND((D140&lt;2.35),(G140&lt;0.571),G140&gt;=0.487,(D140&lt;2.45),(A140&lt;7.45),D140&gt;=1.75),0.053,IF(AND(D140&gt;=2.35,(G140&lt;0.571),G140&gt;=0.487,(D140&lt;2.45),(A140&lt;7.45),D140&gt;=1.75),0.009,IF(AND((G140&lt;0.779),G140&gt;=0.571,G140&gt;=0.487,(D140&lt;2.45),(A140&lt;7.45),D140&gt;=1.75),0.006,IF(AND(G140&gt;=0.779,G140&gt;=0.571,G140&gt;=0.487,(D140&lt;2.45),(A140&lt;7.45),D140&gt;=1.75),0.016,"shouldnthappen")))))))))))))))))))))))))))))</f>
        <v>0.017</v>
      </c>
      <c r="AA140" s="1" t="n">
        <f aca="false">IF(AND((A140&lt;7.8),A140&gt;=7.45,D140&gt;=1.75),0.051,IF(AND(A140&gt;=7.8,A140&gt;=7.45,D140&gt;=1.75),0.01,IF(AND(B140&gt;=3.35,B140&gt;=3.25,(A140&lt;7.45),D140&gt;=1.75),0.016,IF(AND((H140&lt;8.308),(D140&lt;0.15),(H140&lt;13.655),(D140&lt;0.35),(D140&lt;1.75)),0.009,IF(AND((H140&lt;14.529),(G140&lt;0.293),H140&gt;=13.655,(D140&lt;0.35),(D140&lt;1.75)),0.011,IF(AND(H140&gt;=14.529,(G140&lt;0.293),H140&gt;=13.655,(D140&lt;0.35),(D140&lt;1.75)),0.001,IF(AND(D140&gt;=0.25,G140&gt;=0.293,H140&gt;=13.655,(D140&lt;0.35),(D140&lt;1.75)),-0.004,IF(AND(H140&gt;=10.635,(H140&lt;10.696),(H140&lt;13.906),D140&gt;=0.35,(D140&lt;1.75)),0.036,IF(AND(G140&gt;=0.833,H140&gt;=10.696,(H140&lt;13.906),D140&gt;=0.35,(D140&lt;1.75)),0.016,IF(AND((A140&lt;6.65),(G140&lt;0.247),H140&gt;=13.906,D140&gt;=0.35,(D140&lt;1.75)),-0.008,IF(AND(A140&gt;=6.65,(G140&lt;0.247),H140&gt;=13.906,D140&gt;=0.35,(D140&lt;1.75)),0.011,IF(AND((B140&lt;2.45),G140&gt;=0.247,H140&gt;=13.906,D140&gt;=0.35,(D140&lt;1.75)),0,IF(AND((D140&lt;1.85),(B140&lt;2.95),(B140&lt;3.25),(A140&lt;7.45),D140&gt;=1.75),0.033,IF(AND((G140&lt;0.428),(B140&lt;3.35),B140&gt;=3.25,(A140&lt;7.45),D140&gt;=1.75),0.009,IF(AND(G140&gt;=0.428,(B140&lt;3.35),B140&gt;=3.25,(A140&lt;7.45),D140&gt;=1.75),0.042,IF(AND((A140&lt;4.6),H140&gt;=8.308,(D140&lt;0.15),(H140&lt;13.655),(D140&lt;0.35),(D140&lt;1.75)),0.003,IF(AND(A140&gt;=4.6,H140&gt;=8.308,(D140&lt;0.15),(H140&lt;13.655),(D140&lt;0.35),(D140&lt;1.75)),0,IF(AND((H140&lt;8.834),(A140&lt;5.05),D140&gt;=0.15,(H140&lt;13.655),(D140&lt;0.35),(D140&lt;1.75)),0.002,IF(AND(H140&gt;=8.834,(A140&lt;5.05),D140&gt;=0.15,(H140&lt;13.655),(D140&lt;0.35),(D140&lt;1.75)),-0.008,IF(AND((A140&lt;5.45),A140&gt;=5.05,D140&gt;=0.15,(H140&lt;13.655),(D140&lt;0.35),(D140&lt;1.75)),0.003,IF(AND(A140&gt;=5.45,A140&gt;=5.05,D140&gt;=0.15,(H140&lt;13.655),(D140&lt;0.35),(D140&lt;1.75)),-0.002,IF(AND((A140&lt;5.3),(D140&lt;0.25),G140&gt;=0.293,H140&gt;=13.655,(D140&lt;0.35),(D140&lt;1.75)),0.007,IF(AND(A140&gt;=5.3,(D140&lt;0.25),G140&gt;=0.293,H140&gt;=13.655,(D140&lt;0.35),(D140&lt;1.75)),0.001,IF(AND((H140&lt;7.309),(H140&lt;10.635),(H140&lt;10.696),(H140&lt;13.906),D140&gt;=0.35,(D140&lt;1.75)),0.014,IF(AND(H140&gt;=7.309,(H140&lt;10.635),(H140&lt;10.696),(H140&lt;13.906),D140&gt;=0.35,(D140&lt;1.75)),0.006,IF(AND((H140&lt;12.093),(G140&lt;0.833),H140&gt;=10.696,(H140&lt;13.906),D140&gt;=0.35,(D140&lt;1.75)),-0.01,IF(AND(H140&gt;=12.093,(G140&lt;0.833),H140&gt;=10.696,(H140&lt;13.906),D140&gt;=0.35,(D140&lt;1.75)),0.004,IF(AND((G140&lt;0.823),B140&gt;=2.45,G140&gt;=0.247,H140&gt;=13.906,D140&gt;=0.35,(D140&lt;1.75)),0.026,IF(AND(G140&gt;=0.823,B140&gt;=2.45,G140&gt;=0.247,H140&gt;=13.906,D140&gt;=0.35,(D140&lt;1.75)),0.006,IF(AND((H140&lt;11.121),D140&gt;=1.85,(B140&lt;2.95),(B140&lt;3.25),(A140&lt;7.45),D140&gt;=1.75),0.013,IF(AND(H140&gt;=11.121,D140&gt;=1.85,(B140&lt;2.95),(B140&lt;3.25),(A140&lt;7.45),D140&gt;=1.75),0.005,IF(AND((A140&lt;6.05),(A140&lt;6.45),B140&gt;=2.95,(B140&lt;3.25),(A140&lt;7.45),D140&gt;=1.75),0.001,IF(AND(A140&gt;=6.05,(A140&lt;6.45),B140&gt;=2.95,(B140&lt;3.25),(A140&lt;7.45),D140&gt;=1.75),-0.005,IF(AND((G140&lt;0.42),A140&gt;=6.45,B140&gt;=2.95,(B140&lt;3.25),(A140&lt;7.45),D140&gt;=1.75),0.004,IF(AND(G140&gt;=0.42,A140&gt;=6.45,B140&gt;=2.95,(B140&lt;3.25),(A140&lt;7.45),D140&gt;=1.75),0.019,"shouldnthappen")))))))))))))))))))))))))))))))))))</f>
        <v>-0.005</v>
      </c>
      <c r="AB140" s="1" t="n">
        <f aca="false">+ 0.5</f>
        <v>0.5</v>
      </c>
    </row>
    <row r="141" customFormat="false" ht="13.8" hidden="false" customHeight="false" outlineLevel="0" collapsed="false">
      <c r="A141" s="11" t="n">
        <v>6</v>
      </c>
      <c r="B141" s="1" t="n">
        <v>3</v>
      </c>
      <c r="C141" s="1" t="n">
        <v>4.8</v>
      </c>
      <c r="D141" s="1" t="n">
        <v>1.8</v>
      </c>
      <c r="E141" s="1" t="s">
        <v>93</v>
      </c>
      <c r="F141" s="1" t="n">
        <v>3</v>
      </c>
      <c r="G141" s="1" t="n">
        <v>0.907870371360332</v>
      </c>
      <c r="H141" s="18" t="n">
        <v>15.6251651830971</v>
      </c>
      <c r="I141" s="1" t="n">
        <f aca="false">C141</f>
        <v>4.8</v>
      </c>
      <c r="J141" s="1" t="n">
        <f aca="false">SUM(M141:AB141)</f>
        <v>4.793</v>
      </c>
      <c r="K141" s="15" t="n">
        <f aca="false">1-SQRT(VAR(M141:AB141, I141)) / AVERAGE(M141:AB141)</f>
        <v>-2.90841227986445</v>
      </c>
      <c r="L141" s="1" t="n">
        <f aca="false">(J141-I141)/I141</f>
        <v>-0.00145833333333327</v>
      </c>
      <c r="M141" s="1" t="n">
        <f aca="false">IF(AND((H141&lt;5.245),(D141&lt;0.8)),0.075,IF(AND(H141&gt;=5.245,(D141&lt;0.8)),0.279,IF(AND((D141&lt;1.45),D141&gt;=0.8),1.043,IF(AND(D141&gt;=1.45,D141&gt;=0.8),1.423,"shouldnthappen"))))</f>
        <v>1.423</v>
      </c>
      <c r="N141" s="1" t="n">
        <f aca="false">IF(AND((A141&lt;4.35),(D141&lt;0.8)),0.048,IF(AND(A141&gt;=4.35,(D141&lt;0.8)),0.198,IF(AND(F141&gt;=2.5,D141&gt;=0.8),1.048,IF(AND((A141&lt;5.15),(F141&lt;2.5),D141&gt;=0.8),0.321,IF(AND(A141&gt;=5.15,(F141&lt;2.5),D141&gt;=0.8),0.783,"shouldnthappen")))))</f>
        <v>1.048</v>
      </c>
      <c r="O141" s="1" t="n">
        <f aca="false">IF(AND((H141&lt;5.245),(D141&lt;0.8)),0.034,IF(AND((A141&lt;5.9),D141&gt;=0.8),0.489,IF(AND(A141&gt;=5.9,D141&gt;=0.8),0.721,IF(AND((A141&lt;4.35),H141&gt;=5.245,(D141&lt;0.8)),0.041,IF(AND(A141&gt;=4.35,H141&gt;=5.245,(D141&lt;0.8)),0.142,"shouldnthappen")))))</f>
        <v>0.721</v>
      </c>
      <c r="P141" s="1" t="n">
        <f aca="false">IF(AND((B141&lt;2.8),(D141&lt;1.15)),0.244,IF(AND((D141&lt;1.75),D141&gt;=1.15),0.396,IF(AND(D141&gt;=1.75,D141&gt;=1.15),0.554,IF(AND((A141&lt;5.05),B141&gt;=2.8,(D141&lt;1.15)),0.078,IF(AND((H141&lt;14.877),A141&gt;=5.05,B141&gt;=2.8,(D141&lt;1.15)),0.118,IF(AND(H141&gt;=14.877,A141&gt;=5.05,B141&gt;=2.8,(D141&lt;1.15)),0.027,"shouldnthappen"))))))</f>
        <v>0.554</v>
      </c>
      <c r="Q141" s="1" t="n">
        <f aca="false">IF(AND(D141&gt;=0.45,(D141&lt;1.15)),0.17,IF(AND(A141&gt;=7.1,D141&gt;=1.15),0.539,IF(AND((A141&lt;6.25),(A141&lt;7.1),D141&gt;=1.15),0.258,IF(AND(A141&gt;=6.25,(A141&lt;7.1),D141&gt;=1.15),0.344,IF(AND(G141&gt;=0.418,(A141&lt;5.05),(D141&lt;0.45),(D141&lt;1.15)),0.033,IF(AND((H141&lt;14.494),(G141&lt;0.418),(A141&lt;5.05),(D141&lt;0.45),(D141&lt;1.15)),0.061,IF(AND(H141&gt;=14.494,(G141&lt;0.418),(A141&lt;5.05),(D141&lt;0.45),(D141&lt;1.15)),0.015,IF(AND(H141&gt;=14.877,(B141&lt;3.85),A141&gt;=5.05,(D141&lt;0.45),(D141&lt;1.15)),0.023,IF(AND((B141&lt;4),B141&gt;=3.85,A141&gt;=5.05,(D141&lt;0.45),(D141&lt;1.15)),0.009,IF(AND(B141&gt;=4,B141&gt;=3.85,A141&gt;=5.05,(D141&lt;0.45),(D141&lt;1.15)),0.052,IF(AND((G141&lt;0.05),(H141&lt;14.877),(B141&lt;3.85),A141&gt;=5.05,(D141&lt;0.45),(D141&lt;1.15)),0.024,IF(AND(G141&gt;=0.05,(H141&lt;14.877),(B141&lt;3.85),A141&gt;=5.05,(D141&lt;0.45),(D141&lt;1.15)),0.091,"shouldnthappen"))))))))))))</f>
        <v>0.258</v>
      </c>
      <c r="R141" s="1" t="n">
        <f aca="false">IF(AND(A141&gt;=7.1,D141&gt;=0.8),0.401,IF(AND((A141&lt;4.5),(G141&lt;0.905),(D141&lt;0.8)),0.024,IF(AND((H141&lt;9.966),G141&gt;=0.905,(D141&lt;0.8)),0.094,IF(AND(H141&gt;=9.966,G141&gt;=0.905,(D141&lt;0.8)),0.026,IF(AND(D141&gt;=2.05,(A141&lt;7.1),D141&gt;=0.8),0.277,IF(AND((H141&lt;5.523),A141&gt;=4.5,(G141&lt;0.905),(D141&lt;0.8)),0.012,IF(AND(H141&gt;=5.523,A141&gt;=4.5,(G141&lt;0.905),(D141&lt;0.8)),0.049,IF(AND((A141&lt;5.3),(D141&lt;2.05),(A141&lt;7.1),D141&gt;=0.8),0.095,IF(AND(A141&gt;=5.3,(D141&lt;2.05),(A141&lt;7.1),D141&gt;=0.8),0.196,"shouldnthappen")))))))))</f>
        <v>0.196</v>
      </c>
      <c r="S141" s="1" t="n">
        <f aca="false">IF(AND(A141&gt;=7.1,D141&gt;=1.35),0.298,IF(AND(G141&gt;=0.905,(D141&lt;0.8),(D141&lt;1.35)),0.068,IF(AND(H141&gt;=9.386,D141&gt;=0.8,(D141&lt;1.35)),0.126,IF(AND((H141&lt;7.426),(H141&lt;9.386),D141&gt;=0.8,(D141&lt;1.35)),0.091,IF(AND((A141&lt;5.3),(G141&lt;0.905),(A141&lt;7.1),D141&gt;=1.35),0.063,IF(AND((D141&lt;2.05),G141&gt;=0.905,(A141&lt;7.1),D141&gt;=1.35),0.015,IF(AND(D141&gt;=2.05,G141&gt;=0.905,(A141&lt;7.1),D141&gt;=1.35),0.089,IF(AND((H141&lt;10.505),(H141&lt;14.344),(G141&lt;0.905),(D141&lt;0.8),(D141&lt;1.35)),0.035,IF(AND((A141&lt;4.85),H141&gt;=14.344,(G141&lt;0.905),(D141&lt;0.8),(D141&lt;1.35)),0.006,IF(AND((B141&lt;2.75),H141&gt;=7.426,(H141&lt;9.386),D141&gt;=0.8,(D141&lt;1.35)),0.021,IF(AND(B141&gt;=2.75,H141&gt;=7.426,(H141&lt;9.386),D141&gt;=0.8,(D141&lt;1.35)),-0.01,IF(AND((B141&lt;2.35),A141&gt;=5.3,(G141&lt;0.905),(A141&lt;7.1),D141&gt;=1.35),0.068,IF(AND(B141&gt;=2.35,A141&gt;=5.3,(G141&lt;0.905),(A141&lt;7.1),D141&gt;=1.35),0.181,IF(AND((H141&lt;11.731),H141&gt;=10.505,(H141&lt;14.344),(G141&lt;0.905),(D141&lt;0.8),(D141&lt;1.35)),0.004,IF(AND(H141&gt;=11.731,H141&gt;=10.505,(H141&lt;14.344),(G141&lt;0.905),(D141&lt;0.8),(D141&lt;1.35)),0.024,IF(AND((H141&lt;14.877),A141&gt;=4.85,H141&gt;=14.344,(G141&lt;0.905),(D141&lt;0.8),(D141&lt;1.35)),0.063,IF(AND(H141&gt;=14.877,A141&gt;=4.85,H141&gt;=14.344,(G141&lt;0.905),(D141&lt;0.8),(D141&lt;1.35)),0.012,"shouldnthappen")))))))))))))))))</f>
        <v>0.015</v>
      </c>
      <c r="T141" s="1" t="n">
        <f aca="false">IF(AND(D141&gt;=0.45,(A141&lt;5.65)),0.067,IF(AND(A141&gt;=7.25,A141&gt;=5.65),0.244,IF(AND((H141&lt;9.966),G141&gt;=0.905,(D141&lt;0.45),(A141&lt;5.65)),0.062,IF(AND(H141&gt;=9.966,G141&gt;=0.905,(D141&lt;0.45),(A141&lt;5.65)),0.012,IF(AND((G141&lt;0.948),D141&gt;=2.05,(A141&lt;7.25),A141&gt;=5.65),0.157,IF(AND(G141&gt;=0.948,D141&gt;=2.05,(A141&lt;7.25),A141&gt;=5.65),0.037,IF(AND(G141&gt;=0.422,(B141&lt;3.15),(G141&lt;0.905),(D141&lt;0.45),(A141&lt;5.65)),0.011,IF(AND((D141&lt;0.25),(G141&lt;0.422),(B141&lt;3.15),(G141&lt;0.905),(D141&lt;0.45),(A141&lt;5.65)),0.04,IF(AND(D141&gt;=0.25,(G141&lt;0.422),(B141&lt;3.15),(G141&lt;0.905),(D141&lt;0.45),(A141&lt;5.65)),0.009,IF(AND((A141&lt;4.85),(B141&lt;3.25),B141&gt;=3.15,(G141&lt;0.905),(D141&lt;0.45),(A141&lt;5.65)),0.008,IF(AND(A141&gt;=4.85,(B141&lt;3.25),B141&gt;=3.15,(G141&lt;0.905),(D141&lt;0.45),(A141&lt;5.65)),-0.017,IF(AND((D141&lt;0.25),B141&gt;=3.25,B141&gt;=3.15,(G141&lt;0.905),(D141&lt;0.45),(A141&lt;5.65)),0.022,IF(AND(D141&gt;=0.25,B141&gt;=3.25,B141&gt;=3.15,(G141&lt;0.905),(D141&lt;0.45),(A141&lt;5.65)),0.009,IF(AND((F141&lt;2.5),(H141&lt;7.692),(G141&lt;0.644),(D141&lt;2.05),(A141&lt;7.25),A141&gt;=5.65),0.018,IF(AND(F141&gt;=2.5,(H141&lt;7.692),(G141&lt;0.644),(D141&lt;2.05),(A141&lt;7.25),A141&gt;=5.65),0.068,IF(AND((B141&lt;2.35),H141&gt;=7.692,(G141&lt;0.644),(D141&lt;2.05),(A141&lt;7.25),A141&gt;=5.65),0.023,IF(AND(B141&gt;=2.35,H141&gt;=7.692,(G141&lt;0.644),(D141&lt;2.05),(A141&lt;7.25),A141&gt;=5.65),0.125,IF(AND((G141&lt;0.766),(G141&lt;0.85),G141&gt;=0.644,(D141&lt;2.05),(A141&lt;7.25),A141&gt;=5.65),0.055,IF(AND(G141&gt;=0.766,(G141&lt;0.85),G141&gt;=0.644,(D141&lt;2.05),(A141&lt;7.25),A141&gt;=5.65),-0,IF(AND((B141&lt;2.95),G141&gt;=0.85,G141&gt;=0.644,(D141&lt;2.05),(A141&lt;7.25),A141&gt;=5.65),0.098,IF(AND(B141&gt;=2.95,G141&gt;=0.85,G141&gt;=0.644,(D141&lt;2.05),(A141&lt;7.25),A141&gt;=5.65),0.013,"shouldnthappen")))))))))))))))))))))</f>
        <v>0.013</v>
      </c>
      <c r="U141" s="1" t="n">
        <f aca="false">IF(AND(A141&gt;=7.25,D141&gt;=1.25),0.186,IF(AND((G141&lt;0.13),D141&gt;=0.35,(D141&lt;1.25)),-0.004,IF(AND(H141&gt;=14.246,(H141&lt;14.344),(D141&lt;0.35),(D141&lt;1.25)),-0.002,IF(AND((A141&lt;4.85),H141&gt;=14.344,(D141&lt;0.35),(D141&lt;1.25)),0.004,IF(AND(G141&gt;=0.446,(G141&lt;0.644),(A141&lt;7.25),D141&gt;=1.25),0.138,IF(AND(A141&gt;=5.45,(H141&lt;14.246),(H141&lt;14.344),(D141&lt;0.35),(D141&lt;1.25)),0.001,IF(AND((H141&lt;14.877),A141&gt;=4.85,H141&gt;=14.344,(D141&lt;0.35),(D141&lt;1.25)),0.035,IF(AND(H141&gt;=14.877,A141&gt;=4.85,H141&gt;=14.344,(D141&lt;0.35),(D141&lt;1.25)),0.007,IF(AND((B141&lt;3.35),H141&gt;=9.448,G141&gt;=0.13,D141&gt;=0.35,(D141&lt;1.25)),0.053,IF(AND(B141&gt;=3.35,H141&gt;=9.448,G141&gt;=0.13,D141&gt;=0.35,(D141&lt;1.25)),0.017,IF(AND((G141&lt;0.44),(G141&lt;0.446),(G141&lt;0.644),(A141&lt;7.25),D141&gt;=1.25),0.079,IF(AND(G141&gt;=0.44,(G141&lt;0.446),(G141&lt;0.644),(A141&lt;7.25),D141&gt;=1.25),0.02,IF(AND((A141&lt;5.95),(G141&lt;0.724),G141&gt;=0.644,(A141&lt;7.25),D141&gt;=1.25),-0.018,IF(AND(A141&gt;=5.95,(G141&lt;0.724),G141&gt;=0.644,(A141&lt;7.25),D141&gt;=1.25),0.027,IF(AND(A141&gt;=6.15,G141&gt;=0.724,G141&gt;=0.644,(A141&lt;7.25),D141&gt;=1.25),0.093,IF(AND((A141&lt;5.05),(A141&lt;5.45),(H141&lt;14.246),(H141&lt;14.344),(D141&lt;0.35),(D141&lt;1.25)),0.011,IF(AND(A141&gt;=5.05,(A141&lt;5.45),(H141&lt;14.246),(H141&lt;14.344),(D141&lt;0.35),(D141&lt;1.25)),0.021,IF(AND((A141&lt;5.4),(B141&lt;3.15),(H141&lt;9.448),G141&gt;=0.13,D141&gt;=0.35,(D141&lt;1.25)),0.007,IF(AND(A141&gt;=5.4,(B141&lt;3.15),(H141&lt;9.448),G141&gt;=0.13,D141&gt;=0.35,(D141&lt;1.25)),-0.011,IF(AND((B141&lt;3.75),B141&gt;=3.15,(H141&lt;9.448),G141&gt;=0.13,D141&gt;=0.35,(D141&lt;1.25)),0.012,IF(AND(B141&gt;=3.75,B141&gt;=3.15,(H141&lt;9.448),G141&gt;=0.13,D141&gt;=0.35,(D141&lt;1.25)),0.046,IF(AND((A141&lt;5.9),(A141&lt;6.15),G141&gt;=0.724,G141&gt;=0.644,(A141&lt;7.25),D141&gt;=1.25),0.06,IF(AND(A141&gt;=5.9,(A141&lt;6.15),G141&gt;=0.724,G141&gt;=0.644,(A141&lt;7.25),D141&gt;=1.25),0.005,"shouldnthappen")))))))))))))))))))))))</f>
        <v>0.005</v>
      </c>
      <c r="V141" s="1" t="n">
        <f aca="false">IF(AND(H141&gt;=15.155,(D141&lt;1.55)),0.084,IF(AND(A141&gt;=7.25,D141&gt;=1.55),0.141,IF(AND((G141&lt;0.043),D141&gt;=1.05,(H141&lt;15.155),(D141&lt;1.55)),-0.007,IF(AND(D141&gt;=1.85,G141&gt;=0.755,(A141&lt;7.25),D141&gt;=1.55),0.051,IF(AND((H141&lt;9.966),G141&gt;=0.905,(D141&lt;1.05),(H141&lt;15.155),(D141&lt;1.55)),0.043,IF(AND(H141&gt;=9.966,G141&gt;=0.905,(D141&lt;1.05),(H141&lt;15.155),(D141&lt;1.55)),0.007,IF(AND((G141&lt;0.278),(G141&lt;0.361),(G141&lt;0.755),(A141&lt;7.25),D141&gt;=1.55),0.08,IF(AND((A141&lt;5.8),G141&gt;=0.361,(G141&lt;0.755),(A141&lt;7.25),D141&gt;=1.55),0.019,IF(AND((A141&lt;6.05),(D141&lt;1.85),G141&gt;=0.755,(A141&lt;7.25),D141&gt;=1.55),0.01,IF(AND(A141&gt;=6.05,(D141&lt;1.85),G141&gt;=0.755,(A141&lt;7.25),D141&gt;=1.55),0.002,IF(AND((G141&lt;0.486),(B141&lt;3.15),(G141&lt;0.905),(D141&lt;1.05),(H141&lt;15.155),(D141&lt;1.55)),0.026,IF(AND(G141&gt;=0.486,(B141&lt;3.15),(G141&lt;0.905),(D141&lt;1.05),(H141&lt;15.155),(D141&lt;1.55)),0.001,IF(AND((B141&lt;3.25),B141&gt;=3.15,(G141&lt;0.905),(D141&lt;1.05),(H141&lt;15.155),(D141&lt;1.55)),-0.003,IF(AND(B141&gt;=3.25,B141&gt;=3.15,(G141&lt;0.905),(D141&lt;1.05),(H141&lt;15.155),(D141&lt;1.55)),0.012,IF(AND((H141&lt;7.426),(H141&lt;8.769),G141&gt;=0.043,D141&gt;=1.05,(H141&lt;15.155),(D141&lt;1.55)),0.041,IF(AND(H141&gt;=7.426,(H141&lt;8.769),G141&gt;=0.043,D141&gt;=1.05,(H141&lt;15.155),(D141&lt;1.55)),-0.008,IF(AND((H141&lt;10.696),H141&gt;=8.769,G141&gt;=0.043,D141&gt;=1.05,(H141&lt;15.155),(D141&lt;1.55)),0.069,IF(AND(H141&gt;=10.696,H141&gt;=8.769,G141&gt;=0.043,D141&gt;=1.05,(H141&lt;15.155),(D141&lt;1.55)),0.033,IF(AND((D141&lt;2.2),G141&gt;=0.278,(G141&lt;0.361),(G141&lt;0.755),(A141&lt;7.25),D141&gt;=1.55),0.022,IF(AND(D141&gt;=2.2,G141&gt;=0.278,(G141&lt;0.361),(G141&lt;0.755),(A141&lt;7.25),D141&gt;=1.55),-0.027,IF(AND((H141&lt;12.626),A141&gt;=5.8,G141&gt;=0.361,(G141&lt;0.755),(A141&lt;7.25),D141&gt;=1.55),0.126,IF(AND(H141&gt;=12.626,A141&gt;=5.8,G141&gt;=0.361,(G141&lt;0.755),(A141&lt;7.25),D141&gt;=1.55),0.065,"shouldnthappen"))))))))))))))))))))))</f>
        <v>0.01</v>
      </c>
      <c r="W141" s="1" t="n">
        <f aca="false">IF(AND(H141&gt;=15.155,(D141&lt;1.55)),0.064,IF(AND(A141&gt;=7.45,D141&gt;=1.55),0.115,IF(AND(B141&gt;=3.15,(H141&lt;10.257),(A141&lt;7.45),D141&gt;=1.55),0.097,IF(AND((A141&lt;4.85),H141&gt;=14.344,(D141&lt;0.35),(H141&lt;15.155),(D141&lt;1.55)),0.003,IF(AND(A141&gt;=6.05,(G141&lt;0.169),D141&gt;=0.35,(H141&lt;15.155),(D141&lt;1.55)),-0.008,IF(AND((G141&lt;0.181),G141&gt;=0.169,D141&gt;=0.35,(H141&lt;15.155),(D141&lt;1.55)),0.065,IF(AND(B141&gt;=3.05,(B141&lt;3.15),(H141&lt;10.257),(A141&lt;7.45),D141&gt;=1.55),-0.023,IF(AND(H141&gt;=11.854,(G141&lt;0.613),H141&gt;=10.257,(A141&lt;7.45),D141&gt;=1.55),0.068,IF(AND((D141&lt;0.25),(B141&lt;3.15),(H141&lt;14.344),(D141&lt;0.35),(H141&lt;15.155),(D141&lt;1.55)),0.014,IF(AND(D141&gt;=0.25,(B141&lt;3.15),(H141&lt;14.344),(D141&lt;0.35),(H141&lt;15.155),(D141&lt;1.55)),0.002,IF(AND((A141&lt;5.05),B141&gt;=3.15,(H141&lt;14.344),(D141&lt;0.35),(H141&lt;15.155),(D141&lt;1.55)),-0.001,IF(AND(A141&gt;=5.05,B141&gt;=3.15,(H141&lt;14.344),(D141&lt;0.35),(H141&lt;15.155),(D141&lt;1.55)),0.009,IF(AND((H141&lt;14.877),A141&gt;=4.85,H141&gt;=14.344,(D141&lt;0.35),(H141&lt;15.155),(D141&lt;1.55)),0.023,IF(AND(H141&gt;=14.877,A141&gt;=4.85,H141&gt;=14.344,(D141&lt;0.35),(H141&lt;15.155),(D141&lt;1.55)),0.004,IF(AND((H141&lt;13.602),(A141&lt;6.05),(G141&lt;0.169),D141&gt;=0.35,(H141&lt;15.155),(D141&lt;1.55)),0.023,IF(AND(H141&gt;=13.602,(A141&lt;6.05),(G141&lt;0.169),D141&gt;=0.35,(H141&lt;15.155),(D141&lt;1.55)),-0.006,IF(AND((B141&lt;2.95),G141&gt;=0.181,G141&gt;=0.169,D141&gt;=0.35,(H141&lt;15.155),(D141&lt;1.55)),0.019,IF(AND(B141&gt;=2.95,G141&gt;=0.181,G141&gt;=0.169,D141&gt;=0.35,(H141&lt;15.155),(D141&lt;1.55)),0.034,IF(AND((A141&lt;5.35),(B141&lt;3.05),(B141&lt;3.15),(H141&lt;10.257),(A141&lt;7.45),D141&gt;=1.55),0.009,IF(AND(A141&gt;=5.35,(B141&lt;3.05),(B141&lt;3.15),(H141&lt;10.257),(A141&lt;7.45),D141&gt;=1.55),0.058,IF(AND((B141&lt;2.9),(H141&lt;11.854),(G141&lt;0.613),H141&gt;=10.257,(A141&lt;7.45),D141&gt;=1.55),0.037,IF(AND(B141&gt;=2.9,(H141&lt;11.854),(G141&lt;0.613),H141&gt;=10.257,(A141&lt;7.45),D141&gt;=1.55),-0.005,IF(AND((A141&lt;6.4),(G141&lt;0.711),G141&gt;=0.613,H141&gt;=10.257,(A141&lt;7.45),D141&gt;=1.55),0.001,IF(AND(A141&gt;=6.4,(G141&lt;0.711),G141&gt;=0.613,H141&gt;=10.257,(A141&lt;7.45),D141&gt;=1.55),-0.002,IF(AND((D141&lt;1.9),G141&gt;=0.711,G141&gt;=0.613,H141&gt;=10.257,(A141&lt;7.45),D141&gt;=1.55),0.007,IF(AND(D141&gt;=1.9,G141&gt;=0.711,G141&gt;=0.613,H141&gt;=10.257,(A141&lt;7.45),D141&gt;=1.55),0.023,"shouldnthappen"))))))))))))))))))))))))))</f>
        <v>0.007</v>
      </c>
      <c r="X141" s="1" t="n">
        <f aca="false">IF(AND(H141&gt;=15.155,(F141&lt;2.5)),0.049,IF(AND(A141&gt;=7.45,F141&gt;=2.5),0.089,IF(AND((G141&lt;0.107),(G141&lt;0.364),(A141&lt;7.45),F141&gt;=2.5),0.055,IF(AND(A141&gt;=5.75,(G141&lt;0.572),(D141&lt;1.25),(H141&lt;15.155),(F141&lt;2.5)),-0.018,IF(AND((A141&lt;5.7),(H141&lt;12.626),G141&gt;=0.364,(A141&lt;7.45),F141&gt;=2.5),0.012,IF(AND(A141&gt;=5.7,(H141&lt;12.626),G141&gt;=0.364,(A141&lt;7.45),F141&gt;=2.5),0.065,IF(AND((G141&lt;0.628),H141&gt;=12.626,G141&gt;=0.364,(A141&lt;7.45),F141&gt;=2.5),0.047,IF(AND((G141&lt;0.545),(A141&lt;5.75),(G141&lt;0.572),(D141&lt;1.25),(H141&lt;15.155),(F141&lt;2.5)),0.007,IF(AND(G141&gt;=0.545,(A141&lt;5.75),(G141&lt;0.572),(D141&lt;1.25),(H141&lt;15.155),(F141&lt;2.5)),-0.009,IF(AND((D141&lt;0.3),(H141&lt;11.788),G141&gt;=0.572,(D141&lt;1.25),(H141&lt;15.155),(F141&lt;2.5)),0.01,IF(AND(D141&gt;=0.3,(H141&lt;11.788),G141&gt;=0.572,(D141&lt;1.25),(H141&lt;15.155),(F141&lt;2.5)),0.03,IF(AND((A141&lt;4.75),H141&gt;=11.788,G141&gt;=0.572,(D141&lt;1.25),(H141&lt;15.155),(F141&lt;2.5)),0.001,IF(AND(A141&gt;=4.75,H141&gt;=11.788,G141&gt;=0.572,(D141&lt;1.25),(H141&lt;15.155),(F141&lt;2.5)),0.01,IF(AND((A141&lt;5.5),(A141&lt;6.15),(G141&lt;0.652),D141&gt;=1.25,(H141&lt;15.155),(F141&lt;2.5)),0.014,IF(AND(A141&gt;=5.5,(A141&lt;6.15),(G141&lt;0.652),D141&gt;=1.25,(H141&lt;15.155),(F141&lt;2.5)),0.049,IF(AND((H141&lt;12.206),A141&gt;=6.15,(G141&lt;0.652),D141&gt;=1.25,(H141&lt;15.155),(F141&lt;2.5)),-0.009,IF(AND(H141&gt;=12.206,A141&gt;=6.15,(G141&lt;0.652),D141&gt;=1.25,(H141&lt;15.155),(F141&lt;2.5)),0.021,IF(AND((A141&lt;5.55),(A141&lt;6.2),G141&gt;=0.652,D141&gt;=1.25,(H141&lt;15.155),(F141&lt;2.5)),0.011,IF(AND(A141&gt;=5.55,(A141&lt;6.2),G141&gt;=0.652,D141&gt;=1.25,(H141&lt;15.155),(F141&lt;2.5)),-0.019,IF(AND((B141&lt;3.2),A141&gt;=6.2,G141&gt;=0.652,D141&gt;=1.25,(H141&lt;15.155),(F141&lt;2.5)),0.025,IF(AND(B141&gt;=3.2,A141&gt;=6.2,G141&gt;=0.652,D141&gt;=1.25,(H141&lt;15.155),(F141&lt;2.5)),0.001,IF(AND((G141&lt;0.183),(G141&lt;0.301),G141&gt;=0.107,(G141&lt;0.364),(A141&lt;7.45),F141&gt;=2.5),-0.009,IF(AND(G141&gt;=0.183,(G141&lt;0.301),G141&gt;=0.107,(G141&lt;0.364),(A141&lt;7.45),F141&gt;=2.5),0.022,IF(AND((D141&lt;2.2),G141&gt;=0.301,G141&gt;=0.107,(G141&lt;0.364),(A141&lt;7.45),F141&gt;=2.5),0.004,IF(AND(D141&gt;=2.2,G141&gt;=0.301,G141&gt;=0.107,(G141&lt;0.364),(A141&lt;7.45),F141&gt;=2.5),-0.02,IF(AND((G141&lt;0.787),G141&gt;=0.628,H141&gt;=12.626,G141&gt;=0.364,(A141&lt;7.45),F141&gt;=2.5),-0.001,IF(AND(G141&gt;=0.787,G141&gt;=0.628,H141&gt;=12.626,G141&gt;=0.364,(A141&lt;7.45),F141&gt;=2.5),0.016,"shouldnthappen")))))))))))))))))))))))))))</f>
        <v>0.016</v>
      </c>
      <c r="Y141" s="1" t="n">
        <f aca="false">IF(AND(H141&gt;=15.155,(D141&lt;1.55)),0.037,IF(AND(D141&gt;=2.45,(A141&lt;7.45),D141&gt;=1.55),0.054,IF(AND((A141&lt;7.8),A141&gt;=7.45,D141&gt;=1.55),0.078,IF(AND(A141&gt;=7.8,A141&gt;=7.45,D141&gt;=1.55),0.021,IF(AND(A141&gt;=6.2,G141&gt;=0.68,D141&gt;=1.25,(H141&lt;15.155),(D141&lt;1.55)),0.019,IF(AND((B141&lt;2.65),(A141&lt;4.95),(G141&lt;0.572),(D141&lt;1.25),(H141&lt;15.155),(D141&lt;1.55)),0.021,IF(AND(B141&gt;=2.65,(A141&lt;4.95),(G141&lt;0.572),(D141&lt;1.25),(H141&lt;15.155),(D141&lt;1.55)),0.006,IF(AND((H141&lt;14.344),A141&gt;=4.95,(G141&lt;0.572),(D141&lt;1.25),(H141&lt;15.155),(D141&lt;1.55)),-0.005,IF(AND(H141&gt;=14.344,A141&gt;=4.95,(G141&lt;0.572),(D141&lt;1.25),(H141&lt;15.155),(D141&lt;1.55)),0.013,IF(AND((G141&lt;0.833),(H141&lt;11.788),G141&gt;=0.572,(D141&lt;1.25),(H141&lt;15.155),(D141&lt;1.55)),0.009,IF(AND(G141&gt;=0.833,(H141&lt;11.788),G141&gt;=0.572,(D141&lt;1.25),(H141&lt;15.155),(D141&lt;1.55)),0.024,IF(AND((A141&lt;4.75),H141&gt;=11.788,G141&gt;=0.572,(D141&lt;1.25),(H141&lt;15.155),(D141&lt;1.55)),0.001,IF(AND(A141&gt;=4.75,H141&gt;=11.788,G141&gt;=0.572,(D141&lt;1.25),(H141&lt;15.155),(D141&lt;1.55)),0.008,IF(AND((A141&lt;5.65),(A141&lt;6.15),(G141&lt;0.68),D141&gt;=1.25,(H141&lt;15.155),(D141&lt;1.55)),0.017,IF(AND(A141&gt;=5.65,(A141&lt;6.15),(G141&lt;0.68),D141&gt;=1.25,(H141&lt;15.155),(D141&lt;1.55)),0.039,IF(AND((G141&lt;0.436),A141&gt;=6.15,(G141&lt;0.68),D141&gt;=1.25,(H141&lt;15.155),(D141&lt;1.55)),-0.004,IF(AND(G141&gt;=0.436,A141&gt;=6.15,(G141&lt;0.68),D141&gt;=1.25,(H141&lt;15.155),(D141&lt;1.55)),0.022,IF(AND((A141&lt;5.55),(A141&lt;6.2),G141&gt;=0.68,D141&gt;=1.25,(H141&lt;15.155),(D141&lt;1.55)),0.009,IF(AND(A141&gt;=5.55,(A141&lt;6.2),G141&gt;=0.68,D141&gt;=1.25,(H141&lt;15.155),(D141&lt;1.55)),-0.016,IF(AND((G141&lt;0.107),(G141&lt;0.361),(G141&lt;0.613),(D141&lt;2.45),(A141&lt;7.45),D141&gt;=1.55),0.042,IF(AND(G141&gt;=0.107,(G141&lt;0.361),(G141&lt;0.613),(D141&lt;2.45),(A141&lt;7.45),D141&gt;=1.55),0.002,IF(AND((D141&lt;2.35),G141&gt;=0.361,(G141&lt;0.613),(D141&lt;2.45),(A141&lt;7.45),D141&gt;=1.55),0.051,IF(AND(D141&gt;=2.35,G141&gt;=0.361,(G141&lt;0.613),(D141&lt;2.45),(A141&lt;7.45),D141&gt;=1.55),0.016,IF(AND((A141&lt;6.4),(G141&lt;0.711),G141&gt;=0.613,(D141&lt;2.45),(A141&lt;7.45),D141&gt;=1.55),0.001,IF(AND(A141&gt;=6.4,(G141&lt;0.711),G141&gt;=0.613,(D141&lt;2.45),(A141&lt;7.45),D141&gt;=1.55),-0.002,IF(AND((B141&lt;2.95),G141&gt;=0.711,G141&gt;=0.613,(D141&lt;2.45),(A141&lt;7.45),D141&gt;=1.55),0.023,IF(AND(B141&gt;=2.95,G141&gt;=0.711,G141&gt;=0.613,(D141&lt;2.45),(A141&lt;7.45),D141&gt;=1.55),0.01,"shouldnthappen")))))))))))))))))))))))))))</f>
        <v>0.01</v>
      </c>
      <c r="Z141" s="1" t="n">
        <f aca="false">IF(AND(A141&gt;=7.45,D141&gt;=1.75),0.056,IF(AND(H141&gt;=15.059,A141&gt;=5.55,(D141&lt;1.75)),0.028,IF(AND((D141&lt;0.35),G141&gt;=0.905,(A141&lt;5.55),(D141&lt;1.75)),0.005,IF(AND(D141&gt;=0.35,G141&gt;=0.905,(A141&lt;5.55),(D141&lt;1.75)),0.026,IF(AND((H141&lt;8.711),D141&gt;=2.45,(A141&lt;7.45),D141&gt;=1.75),0.011,IF(AND(H141&gt;=8.711,D141&gt;=2.45,(A141&lt;7.45),D141&gt;=1.75),0.049,IF(AND((G141&lt;0.107),(G141&lt;0.487),(D141&lt;2.45),(A141&lt;7.45),D141&gt;=1.75),0.032,IF(AND((H141&lt;10.915),(A141&lt;4.5),(B141&lt;3.15),(G141&lt;0.905),(A141&lt;5.55),(D141&lt;1.75)),-0.001,IF(AND(H141&gt;=10.915,(A141&lt;4.5),(B141&lt;3.15),(G141&lt;0.905),(A141&lt;5.55),(D141&lt;1.75)),0.003,IF(AND((A141&lt;5.05),A141&gt;=4.5,(B141&lt;3.15),(G141&lt;0.905),(A141&lt;5.55),(D141&lt;1.75)),0.015,IF(AND(A141&gt;=5.05,A141&gt;=4.5,(B141&lt;3.15),(G141&lt;0.905),(A141&lt;5.55),(D141&lt;1.75)),0.006,IF(AND((G141&lt;0.05),(G141&lt;0.091),B141&gt;=3.15,(G141&lt;0.905),(A141&lt;5.55),(D141&lt;1.75)),0.001,IF(AND(G141&gt;=0.05,(G141&lt;0.091),B141&gt;=3.15,(G141&lt;0.905),(A141&lt;5.55),(D141&lt;1.75)),0.008,IF(AND((G141&lt;0.587),G141&gt;=0.091,B141&gt;=3.15,(G141&lt;0.905),(A141&lt;5.55),(D141&lt;1.75)),-0.003,IF(AND(G141&gt;=0.587,G141&gt;=0.091,B141&gt;=3.15,(G141&lt;0.905),(A141&lt;5.55),(D141&lt;1.75)),0.004,IF(AND((F141&lt;2.5),(B141&lt;2.85),(G141&lt;0.419),(H141&lt;15.059),A141&gt;=5.55,(D141&lt;1.75)),0.041,IF(AND(F141&gt;=2.5,(B141&lt;2.85),(G141&lt;0.419),(H141&lt;15.059),A141&gt;=5.55,(D141&lt;1.75)),0.015,IF(AND((G141&lt;0.164),B141&gt;=2.85,(G141&lt;0.419),(H141&lt;15.059),A141&gt;=5.55,(D141&lt;1.75)),0.01,IF(AND(G141&gt;=0.164,B141&gt;=2.85,(G141&lt;0.419),(H141&lt;15.059),A141&gt;=5.55,(D141&lt;1.75)),-0.001,IF(AND((B141&lt;2.55),(B141&lt;2.95),G141&gt;=0.419,(H141&lt;15.059),A141&gt;=5.55,(D141&lt;1.75)),0.014,IF(AND(B141&gt;=2.55,(B141&lt;2.95),G141&gt;=0.419,(H141&lt;15.059),A141&gt;=5.55,(D141&lt;1.75)),-0.013,IF(AND((D141&lt;1.55),B141&gt;=2.95,G141&gt;=0.419,(H141&lt;15.059),A141&gt;=5.55,(D141&lt;1.75)),0.023,IF(AND(D141&gt;=1.55,B141&gt;=2.95,G141&gt;=0.419,(H141&lt;15.059),A141&gt;=5.55,(D141&lt;1.75)),0.005,IF(AND((H141&lt;13.278),G141&gt;=0.107,(G141&lt;0.487),(D141&lt;2.45),(A141&lt;7.45),D141&gt;=1.75),-0.009,IF(AND(H141&gt;=13.278,G141&gt;=0.107,(G141&lt;0.487),(D141&lt;2.45),(A141&lt;7.45),D141&gt;=1.75),0.017,IF(AND((D141&lt;2.35),(G141&lt;0.571),G141&gt;=0.487,(D141&lt;2.45),(A141&lt;7.45),D141&gt;=1.75),0.053,IF(AND(D141&gt;=2.35,(G141&lt;0.571),G141&gt;=0.487,(D141&lt;2.45),(A141&lt;7.45),D141&gt;=1.75),0.009,IF(AND((G141&lt;0.779),G141&gt;=0.571,G141&gt;=0.487,(D141&lt;2.45),(A141&lt;7.45),D141&gt;=1.75),0.006,IF(AND(G141&gt;=0.779,G141&gt;=0.571,G141&gt;=0.487,(D141&lt;2.45),(A141&lt;7.45),D141&gt;=1.75),0.016,"shouldnthappen")))))))))))))))))))))))))))))</f>
        <v>0.016</v>
      </c>
      <c r="AA141" s="1" t="n">
        <f aca="false">IF(AND((A141&lt;7.8),A141&gt;=7.45,D141&gt;=1.75),0.051,IF(AND(A141&gt;=7.8,A141&gt;=7.45,D141&gt;=1.75),0.01,IF(AND(B141&gt;=3.35,B141&gt;=3.25,(A141&lt;7.45),D141&gt;=1.75),0.016,IF(AND((H141&lt;8.308),(D141&lt;0.15),(H141&lt;13.655),(D141&lt;0.35),(D141&lt;1.75)),0.009,IF(AND((H141&lt;14.529),(G141&lt;0.293),H141&gt;=13.655,(D141&lt;0.35),(D141&lt;1.75)),0.011,IF(AND(H141&gt;=14.529,(G141&lt;0.293),H141&gt;=13.655,(D141&lt;0.35),(D141&lt;1.75)),0.001,IF(AND(D141&gt;=0.25,G141&gt;=0.293,H141&gt;=13.655,(D141&lt;0.35),(D141&lt;1.75)),-0.004,IF(AND(H141&gt;=10.635,(H141&lt;10.696),(H141&lt;13.906),D141&gt;=0.35,(D141&lt;1.75)),0.036,IF(AND(G141&gt;=0.833,H141&gt;=10.696,(H141&lt;13.906),D141&gt;=0.35,(D141&lt;1.75)),0.016,IF(AND((A141&lt;6.65),(G141&lt;0.247),H141&gt;=13.906,D141&gt;=0.35,(D141&lt;1.75)),-0.008,IF(AND(A141&gt;=6.65,(G141&lt;0.247),H141&gt;=13.906,D141&gt;=0.35,(D141&lt;1.75)),0.011,IF(AND((B141&lt;2.45),G141&gt;=0.247,H141&gt;=13.906,D141&gt;=0.35,(D141&lt;1.75)),0,IF(AND((D141&lt;1.85),(B141&lt;2.95),(B141&lt;3.25),(A141&lt;7.45),D141&gt;=1.75),0.033,IF(AND((G141&lt;0.428),(B141&lt;3.35),B141&gt;=3.25,(A141&lt;7.45),D141&gt;=1.75),0.009,IF(AND(G141&gt;=0.428,(B141&lt;3.35),B141&gt;=3.25,(A141&lt;7.45),D141&gt;=1.75),0.042,IF(AND((A141&lt;4.6),H141&gt;=8.308,(D141&lt;0.15),(H141&lt;13.655),(D141&lt;0.35),(D141&lt;1.75)),0.003,IF(AND(A141&gt;=4.6,H141&gt;=8.308,(D141&lt;0.15),(H141&lt;13.655),(D141&lt;0.35),(D141&lt;1.75)),0,IF(AND((H141&lt;8.834),(A141&lt;5.05),D141&gt;=0.15,(H141&lt;13.655),(D141&lt;0.35),(D141&lt;1.75)),0.002,IF(AND(H141&gt;=8.834,(A141&lt;5.05),D141&gt;=0.15,(H141&lt;13.655),(D141&lt;0.35),(D141&lt;1.75)),-0.008,IF(AND((A141&lt;5.45),A141&gt;=5.05,D141&gt;=0.15,(H141&lt;13.655),(D141&lt;0.35),(D141&lt;1.75)),0.003,IF(AND(A141&gt;=5.45,A141&gt;=5.05,D141&gt;=0.15,(H141&lt;13.655),(D141&lt;0.35),(D141&lt;1.75)),-0.002,IF(AND((A141&lt;5.3),(D141&lt;0.25),G141&gt;=0.293,H141&gt;=13.655,(D141&lt;0.35),(D141&lt;1.75)),0.007,IF(AND(A141&gt;=5.3,(D141&lt;0.25),G141&gt;=0.293,H141&gt;=13.655,(D141&lt;0.35),(D141&lt;1.75)),0.001,IF(AND((H141&lt;7.309),(H141&lt;10.635),(H141&lt;10.696),(H141&lt;13.906),D141&gt;=0.35,(D141&lt;1.75)),0.014,IF(AND(H141&gt;=7.309,(H141&lt;10.635),(H141&lt;10.696),(H141&lt;13.906),D141&gt;=0.35,(D141&lt;1.75)),0.006,IF(AND((H141&lt;12.093),(G141&lt;0.833),H141&gt;=10.696,(H141&lt;13.906),D141&gt;=0.35,(D141&lt;1.75)),-0.01,IF(AND(H141&gt;=12.093,(G141&lt;0.833),H141&gt;=10.696,(H141&lt;13.906),D141&gt;=0.35,(D141&lt;1.75)),0.004,IF(AND((G141&lt;0.823),B141&gt;=2.45,G141&gt;=0.247,H141&gt;=13.906,D141&gt;=0.35,(D141&lt;1.75)),0.026,IF(AND(G141&gt;=0.823,B141&gt;=2.45,G141&gt;=0.247,H141&gt;=13.906,D141&gt;=0.35,(D141&lt;1.75)),0.006,IF(AND((H141&lt;11.121),D141&gt;=1.85,(B141&lt;2.95),(B141&lt;3.25),(A141&lt;7.45),D141&gt;=1.75),0.013,IF(AND(H141&gt;=11.121,D141&gt;=1.85,(B141&lt;2.95),(B141&lt;3.25),(A141&lt;7.45),D141&gt;=1.75),0.005,IF(AND((A141&lt;6.05),(A141&lt;6.45),B141&gt;=2.95,(B141&lt;3.25),(A141&lt;7.45),D141&gt;=1.75),0.001,IF(AND(A141&gt;=6.05,(A141&lt;6.45),B141&gt;=2.95,(B141&lt;3.25),(A141&lt;7.45),D141&gt;=1.75),-0.005,IF(AND((G141&lt;0.42),A141&gt;=6.45,B141&gt;=2.95,(B141&lt;3.25),(A141&lt;7.45),D141&gt;=1.75),0.004,IF(AND(G141&gt;=0.42,A141&gt;=6.45,B141&gt;=2.95,(B141&lt;3.25),(A141&lt;7.45),D141&gt;=1.75),0.019,"shouldnthappen")))))))))))))))))))))))))))))))))))</f>
        <v>0.001</v>
      </c>
      <c r="AB141" s="1" t="n">
        <f aca="false">+ 0.5</f>
        <v>0.5</v>
      </c>
    </row>
    <row r="142" customFormat="false" ht="13.8" hidden="false" customHeight="false" outlineLevel="0" collapsed="false">
      <c r="A142" s="11" t="n">
        <v>6.9</v>
      </c>
      <c r="B142" s="1" t="n">
        <v>3.1</v>
      </c>
      <c r="C142" s="1" t="n">
        <v>5.4</v>
      </c>
      <c r="D142" s="1" t="n">
        <v>2.1</v>
      </c>
      <c r="E142" s="1" t="s">
        <v>93</v>
      </c>
      <c r="F142" s="1" t="n">
        <v>3</v>
      </c>
      <c r="G142" s="1" t="n">
        <v>0.323387322481722</v>
      </c>
      <c r="H142" s="18" t="n">
        <v>15.4142966802232</v>
      </c>
      <c r="I142" s="1" t="n">
        <f aca="false">C142</f>
        <v>5.4</v>
      </c>
      <c r="J142" s="1" t="n">
        <f aca="false">SUM(M142:AB142)</f>
        <v>5.401</v>
      </c>
      <c r="K142" s="15" t="n">
        <f aca="false">1-SQRT(VAR(M142:AB142, I142)) / AVERAGE(M142:AB142)</f>
        <v>-2.83126857237063</v>
      </c>
      <c r="L142" s="1" t="n">
        <f aca="false">(J142-I142)/I142</f>
        <v>0.000185185185185083</v>
      </c>
      <c r="M142" s="1" t="n">
        <f aca="false">IF(AND((H142&lt;5.245),(D142&lt;0.8)),0.075,IF(AND(H142&gt;=5.245,(D142&lt;0.8)),0.279,IF(AND((D142&lt;1.45),D142&gt;=0.8),1.043,IF(AND(D142&gt;=1.45,D142&gt;=0.8),1.423,"shouldnthappen"))))</f>
        <v>1.423</v>
      </c>
      <c r="N142" s="1" t="n">
        <f aca="false">IF(AND((A142&lt;4.35),(D142&lt;0.8)),0.048,IF(AND(A142&gt;=4.35,(D142&lt;0.8)),0.198,IF(AND(F142&gt;=2.5,D142&gt;=0.8),1.048,IF(AND((A142&lt;5.15),(F142&lt;2.5),D142&gt;=0.8),0.321,IF(AND(A142&gt;=5.15,(F142&lt;2.5),D142&gt;=0.8),0.783,"shouldnthappen")))))</f>
        <v>1.048</v>
      </c>
      <c r="O142" s="1" t="n">
        <f aca="false">IF(AND((H142&lt;5.245),(D142&lt;0.8)),0.034,IF(AND((A142&lt;5.9),D142&gt;=0.8),0.489,IF(AND(A142&gt;=5.9,D142&gt;=0.8),0.721,IF(AND((A142&lt;4.35),H142&gt;=5.245,(D142&lt;0.8)),0.041,IF(AND(A142&gt;=4.35,H142&gt;=5.245,(D142&lt;0.8)),0.142,"shouldnthappen")))))</f>
        <v>0.721</v>
      </c>
      <c r="P142" s="1" t="n">
        <f aca="false">IF(AND((B142&lt;2.8),(D142&lt;1.15)),0.244,IF(AND((D142&lt;1.75),D142&gt;=1.15),0.396,IF(AND(D142&gt;=1.75,D142&gt;=1.15),0.554,IF(AND((A142&lt;5.05),B142&gt;=2.8,(D142&lt;1.15)),0.078,IF(AND((H142&lt;14.877),A142&gt;=5.05,B142&gt;=2.8,(D142&lt;1.15)),0.118,IF(AND(H142&gt;=14.877,A142&gt;=5.05,B142&gt;=2.8,(D142&lt;1.15)),0.027,"shouldnthappen"))))))</f>
        <v>0.554</v>
      </c>
      <c r="Q142" s="1" t="n">
        <f aca="false">IF(AND(D142&gt;=0.45,(D142&lt;1.15)),0.17,IF(AND(A142&gt;=7.1,D142&gt;=1.15),0.539,IF(AND((A142&lt;6.25),(A142&lt;7.1),D142&gt;=1.15),0.258,IF(AND(A142&gt;=6.25,(A142&lt;7.1),D142&gt;=1.15),0.344,IF(AND(G142&gt;=0.418,(A142&lt;5.05),(D142&lt;0.45),(D142&lt;1.15)),0.033,IF(AND((H142&lt;14.494),(G142&lt;0.418),(A142&lt;5.05),(D142&lt;0.45),(D142&lt;1.15)),0.061,IF(AND(H142&gt;=14.494,(G142&lt;0.418),(A142&lt;5.05),(D142&lt;0.45),(D142&lt;1.15)),0.015,IF(AND(H142&gt;=14.877,(B142&lt;3.85),A142&gt;=5.05,(D142&lt;0.45),(D142&lt;1.15)),0.023,IF(AND((B142&lt;4),B142&gt;=3.85,A142&gt;=5.05,(D142&lt;0.45),(D142&lt;1.15)),0.009,IF(AND(B142&gt;=4,B142&gt;=3.85,A142&gt;=5.05,(D142&lt;0.45),(D142&lt;1.15)),0.052,IF(AND((G142&lt;0.05),(H142&lt;14.877),(B142&lt;3.85),A142&gt;=5.05,(D142&lt;0.45),(D142&lt;1.15)),0.024,IF(AND(G142&gt;=0.05,(H142&lt;14.877),(B142&lt;3.85),A142&gt;=5.05,(D142&lt;0.45),(D142&lt;1.15)),0.091,"shouldnthappen"))))))))))))</f>
        <v>0.344</v>
      </c>
      <c r="R142" s="1" t="n">
        <f aca="false">IF(AND(A142&gt;=7.1,D142&gt;=0.8),0.401,IF(AND((A142&lt;4.5),(G142&lt;0.905),(D142&lt;0.8)),0.024,IF(AND((H142&lt;9.966),G142&gt;=0.905,(D142&lt;0.8)),0.094,IF(AND(H142&gt;=9.966,G142&gt;=0.905,(D142&lt;0.8)),0.026,IF(AND(D142&gt;=2.05,(A142&lt;7.1),D142&gt;=0.8),0.277,IF(AND((H142&lt;5.523),A142&gt;=4.5,(G142&lt;0.905),(D142&lt;0.8)),0.012,IF(AND(H142&gt;=5.523,A142&gt;=4.5,(G142&lt;0.905),(D142&lt;0.8)),0.049,IF(AND((A142&lt;5.3),(D142&lt;2.05),(A142&lt;7.1),D142&gt;=0.8),0.095,IF(AND(A142&gt;=5.3,(D142&lt;2.05),(A142&lt;7.1),D142&gt;=0.8),0.196,"shouldnthappen")))))))))</f>
        <v>0.277</v>
      </c>
      <c r="S142" s="1" t="n">
        <f aca="false">IF(AND(A142&gt;=7.1,D142&gt;=1.35),0.298,IF(AND(G142&gt;=0.905,(D142&lt;0.8),(D142&lt;1.35)),0.068,IF(AND(H142&gt;=9.386,D142&gt;=0.8,(D142&lt;1.35)),0.126,IF(AND((H142&lt;7.426),(H142&lt;9.386),D142&gt;=0.8,(D142&lt;1.35)),0.091,IF(AND((A142&lt;5.3),(G142&lt;0.905),(A142&lt;7.1),D142&gt;=1.35),0.063,IF(AND((D142&lt;2.05),G142&gt;=0.905,(A142&lt;7.1),D142&gt;=1.35),0.015,IF(AND(D142&gt;=2.05,G142&gt;=0.905,(A142&lt;7.1),D142&gt;=1.35),0.089,IF(AND((H142&lt;10.505),(H142&lt;14.344),(G142&lt;0.905),(D142&lt;0.8),(D142&lt;1.35)),0.035,IF(AND((A142&lt;4.85),H142&gt;=14.344,(G142&lt;0.905),(D142&lt;0.8),(D142&lt;1.35)),0.006,IF(AND((B142&lt;2.75),H142&gt;=7.426,(H142&lt;9.386),D142&gt;=0.8,(D142&lt;1.35)),0.021,IF(AND(B142&gt;=2.75,H142&gt;=7.426,(H142&lt;9.386),D142&gt;=0.8,(D142&lt;1.35)),-0.01,IF(AND((B142&lt;2.35),A142&gt;=5.3,(G142&lt;0.905),(A142&lt;7.1),D142&gt;=1.35),0.068,IF(AND(B142&gt;=2.35,A142&gt;=5.3,(G142&lt;0.905),(A142&lt;7.1),D142&gt;=1.35),0.181,IF(AND((H142&lt;11.731),H142&gt;=10.505,(H142&lt;14.344),(G142&lt;0.905),(D142&lt;0.8),(D142&lt;1.35)),0.004,IF(AND(H142&gt;=11.731,H142&gt;=10.505,(H142&lt;14.344),(G142&lt;0.905),(D142&lt;0.8),(D142&lt;1.35)),0.024,IF(AND((H142&lt;14.877),A142&gt;=4.85,H142&gt;=14.344,(G142&lt;0.905),(D142&lt;0.8),(D142&lt;1.35)),0.063,IF(AND(H142&gt;=14.877,A142&gt;=4.85,H142&gt;=14.344,(G142&lt;0.905),(D142&lt;0.8),(D142&lt;1.35)),0.012,"shouldnthappen")))))))))))))))))</f>
        <v>0.181</v>
      </c>
      <c r="T142" s="1" t="n">
        <f aca="false">IF(AND(D142&gt;=0.45,(A142&lt;5.65)),0.067,IF(AND(A142&gt;=7.25,A142&gt;=5.65),0.244,IF(AND((H142&lt;9.966),G142&gt;=0.905,(D142&lt;0.45),(A142&lt;5.65)),0.062,IF(AND(H142&gt;=9.966,G142&gt;=0.905,(D142&lt;0.45),(A142&lt;5.65)),0.012,IF(AND((G142&lt;0.948),D142&gt;=2.05,(A142&lt;7.25),A142&gt;=5.65),0.157,IF(AND(G142&gt;=0.948,D142&gt;=2.05,(A142&lt;7.25),A142&gt;=5.65),0.037,IF(AND(G142&gt;=0.422,(B142&lt;3.15),(G142&lt;0.905),(D142&lt;0.45),(A142&lt;5.65)),0.011,IF(AND((D142&lt;0.25),(G142&lt;0.422),(B142&lt;3.15),(G142&lt;0.905),(D142&lt;0.45),(A142&lt;5.65)),0.04,IF(AND(D142&gt;=0.25,(G142&lt;0.422),(B142&lt;3.15),(G142&lt;0.905),(D142&lt;0.45),(A142&lt;5.65)),0.009,IF(AND((A142&lt;4.85),(B142&lt;3.25),B142&gt;=3.15,(G142&lt;0.905),(D142&lt;0.45),(A142&lt;5.65)),0.008,IF(AND(A142&gt;=4.85,(B142&lt;3.25),B142&gt;=3.15,(G142&lt;0.905),(D142&lt;0.45),(A142&lt;5.65)),-0.017,IF(AND((D142&lt;0.25),B142&gt;=3.25,B142&gt;=3.15,(G142&lt;0.905),(D142&lt;0.45),(A142&lt;5.65)),0.022,IF(AND(D142&gt;=0.25,B142&gt;=3.25,B142&gt;=3.15,(G142&lt;0.905),(D142&lt;0.45),(A142&lt;5.65)),0.009,IF(AND((F142&lt;2.5),(H142&lt;7.692),(G142&lt;0.644),(D142&lt;2.05),(A142&lt;7.25),A142&gt;=5.65),0.018,IF(AND(F142&gt;=2.5,(H142&lt;7.692),(G142&lt;0.644),(D142&lt;2.05),(A142&lt;7.25),A142&gt;=5.65),0.068,IF(AND((B142&lt;2.35),H142&gt;=7.692,(G142&lt;0.644),(D142&lt;2.05),(A142&lt;7.25),A142&gt;=5.65),0.023,IF(AND(B142&gt;=2.35,H142&gt;=7.692,(G142&lt;0.644),(D142&lt;2.05),(A142&lt;7.25),A142&gt;=5.65),0.125,IF(AND((G142&lt;0.766),(G142&lt;0.85),G142&gt;=0.644,(D142&lt;2.05),(A142&lt;7.25),A142&gt;=5.65),0.055,IF(AND(G142&gt;=0.766,(G142&lt;0.85),G142&gt;=0.644,(D142&lt;2.05),(A142&lt;7.25),A142&gt;=5.65),-0,IF(AND((B142&lt;2.95),G142&gt;=0.85,G142&gt;=0.644,(D142&lt;2.05),(A142&lt;7.25),A142&gt;=5.65),0.098,IF(AND(B142&gt;=2.95,G142&gt;=0.85,G142&gt;=0.644,(D142&lt;2.05),(A142&lt;7.25),A142&gt;=5.65),0.013,"shouldnthappen")))))))))))))))))))))</f>
        <v>0.157</v>
      </c>
      <c r="U142" s="1" t="n">
        <f aca="false">IF(AND(A142&gt;=7.25,D142&gt;=1.25),0.186,IF(AND((G142&lt;0.13),D142&gt;=0.35,(D142&lt;1.25)),-0.004,IF(AND(H142&gt;=14.246,(H142&lt;14.344),(D142&lt;0.35),(D142&lt;1.25)),-0.002,IF(AND((A142&lt;4.85),H142&gt;=14.344,(D142&lt;0.35),(D142&lt;1.25)),0.004,IF(AND(G142&gt;=0.446,(G142&lt;0.644),(A142&lt;7.25),D142&gt;=1.25),0.138,IF(AND(A142&gt;=5.45,(H142&lt;14.246),(H142&lt;14.344),(D142&lt;0.35),(D142&lt;1.25)),0.001,IF(AND((H142&lt;14.877),A142&gt;=4.85,H142&gt;=14.344,(D142&lt;0.35),(D142&lt;1.25)),0.035,IF(AND(H142&gt;=14.877,A142&gt;=4.85,H142&gt;=14.344,(D142&lt;0.35),(D142&lt;1.25)),0.007,IF(AND((B142&lt;3.35),H142&gt;=9.448,G142&gt;=0.13,D142&gt;=0.35,(D142&lt;1.25)),0.053,IF(AND(B142&gt;=3.35,H142&gt;=9.448,G142&gt;=0.13,D142&gt;=0.35,(D142&lt;1.25)),0.017,IF(AND((G142&lt;0.44),(G142&lt;0.446),(G142&lt;0.644),(A142&lt;7.25),D142&gt;=1.25),0.079,IF(AND(G142&gt;=0.44,(G142&lt;0.446),(G142&lt;0.644),(A142&lt;7.25),D142&gt;=1.25),0.02,IF(AND((A142&lt;5.95),(G142&lt;0.724),G142&gt;=0.644,(A142&lt;7.25),D142&gt;=1.25),-0.018,IF(AND(A142&gt;=5.95,(G142&lt;0.724),G142&gt;=0.644,(A142&lt;7.25),D142&gt;=1.25),0.027,IF(AND(A142&gt;=6.15,G142&gt;=0.724,G142&gt;=0.644,(A142&lt;7.25),D142&gt;=1.25),0.093,IF(AND((A142&lt;5.05),(A142&lt;5.45),(H142&lt;14.246),(H142&lt;14.344),(D142&lt;0.35),(D142&lt;1.25)),0.011,IF(AND(A142&gt;=5.05,(A142&lt;5.45),(H142&lt;14.246),(H142&lt;14.344),(D142&lt;0.35),(D142&lt;1.25)),0.021,IF(AND((A142&lt;5.4),(B142&lt;3.15),(H142&lt;9.448),G142&gt;=0.13,D142&gt;=0.35,(D142&lt;1.25)),0.007,IF(AND(A142&gt;=5.4,(B142&lt;3.15),(H142&lt;9.448),G142&gt;=0.13,D142&gt;=0.35,(D142&lt;1.25)),-0.011,IF(AND((B142&lt;3.75),B142&gt;=3.15,(H142&lt;9.448),G142&gt;=0.13,D142&gt;=0.35,(D142&lt;1.25)),0.012,IF(AND(B142&gt;=3.75,B142&gt;=3.15,(H142&lt;9.448),G142&gt;=0.13,D142&gt;=0.35,(D142&lt;1.25)),0.046,IF(AND((A142&lt;5.9),(A142&lt;6.15),G142&gt;=0.724,G142&gt;=0.644,(A142&lt;7.25),D142&gt;=1.25),0.06,IF(AND(A142&gt;=5.9,(A142&lt;6.15),G142&gt;=0.724,G142&gt;=0.644,(A142&lt;7.25),D142&gt;=1.25),0.005,"shouldnthappen")))))))))))))))))))))))</f>
        <v>0.079</v>
      </c>
      <c r="V142" s="1" t="n">
        <f aca="false">IF(AND(H142&gt;=15.155,(D142&lt;1.55)),0.084,IF(AND(A142&gt;=7.25,D142&gt;=1.55),0.141,IF(AND((G142&lt;0.043),D142&gt;=1.05,(H142&lt;15.155),(D142&lt;1.55)),-0.007,IF(AND(D142&gt;=1.85,G142&gt;=0.755,(A142&lt;7.25),D142&gt;=1.55),0.051,IF(AND((H142&lt;9.966),G142&gt;=0.905,(D142&lt;1.05),(H142&lt;15.155),(D142&lt;1.55)),0.043,IF(AND(H142&gt;=9.966,G142&gt;=0.905,(D142&lt;1.05),(H142&lt;15.155),(D142&lt;1.55)),0.007,IF(AND((G142&lt;0.278),(G142&lt;0.361),(G142&lt;0.755),(A142&lt;7.25),D142&gt;=1.55),0.08,IF(AND((A142&lt;5.8),G142&gt;=0.361,(G142&lt;0.755),(A142&lt;7.25),D142&gt;=1.55),0.019,IF(AND((A142&lt;6.05),(D142&lt;1.85),G142&gt;=0.755,(A142&lt;7.25),D142&gt;=1.55),0.01,IF(AND(A142&gt;=6.05,(D142&lt;1.85),G142&gt;=0.755,(A142&lt;7.25),D142&gt;=1.55),0.002,IF(AND((G142&lt;0.486),(B142&lt;3.15),(G142&lt;0.905),(D142&lt;1.05),(H142&lt;15.155),(D142&lt;1.55)),0.026,IF(AND(G142&gt;=0.486,(B142&lt;3.15),(G142&lt;0.905),(D142&lt;1.05),(H142&lt;15.155),(D142&lt;1.55)),0.001,IF(AND((B142&lt;3.25),B142&gt;=3.15,(G142&lt;0.905),(D142&lt;1.05),(H142&lt;15.155),(D142&lt;1.55)),-0.003,IF(AND(B142&gt;=3.25,B142&gt;=3.15,(G142&lt;0.905),(D142&lt;1.05),(H142&lt;15.155),(D142&lt;1.55)),0.012,IF(AND((H142&lt;7.426),(H142&lt;8.769),G142&gt;=0.043,D142&gt;=1.05,(H142&lt;15.155),(D142&lt;1.55)),0.041,IF(AND(H142&gt;=7.426,(H142&lt;8.769),G142&gt;=0.043,D142&gt;=1.05,(H142&lt;15.155),(D142&lt;1.55)),-0.008,IF(AND((H142&lt;10.696),H142&gt;=8.769,G142&gt;=0.043,D142&gt;=1.05,(H142&lt;15.155),(D142&lt;1.55)),0.069,IF(AND(H142&gt;=10.696,H142&gt;=8.769,G142&gt;=0.043,D142&gt;=1.05,(H142&lt;15.155),(D142&lt;1.55)),0.033,IF(AND((D142&lt;2.2),G142&gt;=0.278,(G142&lt;0.361),(G142&lt;0.755),(A142&lt;7.25),D142&gt;=1.55),0.022,IF(AND(D142&gt;=2.2,G142&gt;=0.278,(G142&lt;0.361),(G142&lt;0.755),(A142&lt;7.25),D142&gt;=1.55),-0.027,IF(AND((H142&lt;12.626),A142&gt;=5.8,G142&gt;=0.361,(G142&lt;0.755),(A142&lt;7.25),D142&gt;=1.55),0.126,IF(AND(H142&gt;=12.626,A142&gt;=5.8,G142&gt;=0.361,(G142&lt;0.755),(A142&lt;7.25),D142&gt;=1.55),0.065,"shouldnthappen"))))))))))))))))))))))</f>
        <v>0.022</v>
      </c>
      <c r="W142" s="1" t="n">
        <f aca="false">IF(AND(H142&gt;=15.155,(D142&lt;1.55)),0.064,IF(AND(A142&gt;=7.45,D142&gt;=1.55),0.115,IF(AND(B142&gt;=3.15,(H142&lt;10.257),(A142&lt;7.45),D142&gt;=1.55),0.097,IF(AND((A142&lt;4.85),H142&gt;=14.344,(D142&lt;0.35),(H142&lt;15.155),(D142&lt;1.55)),0.003,IF(AND(A142&gt;=6.05,(G142&lt;0.169),D142&gt;=0.35,(H142&lt;15.155),(D142&lt;1.55)),-0.008,IF(AND((G142&lt;0.181),G142&gt;=0.169,D142&gt;=0.35,(H142&lt;15.155),(D142&lt;1.55)),0.065,IF(AND(B142&gt;=3.05,(B142&lt;3.15),(H142&lt;10.257),(A142&lt;7.45),D142&gt;=1.55),-0.023,IF(AND(H142&gt;=11.854,(G142&lt;0.613),H142&gt;=10.257,(A142&lt;7.45),D142&gt;=1.55),0.068,IF(AND((D142&lt;0.25),(B142&lt;3.15),(H142&lt;14.344),(D142&lt;0.35),(H142&lt;15.155),(D142&lt;1.55)),0.014,IF(AND(D142&gt;=0.25,(B142&lt;3.15),(H142&lt;14.344),(D142&lt;0.35),(H142&lt;15.155),(D142&lt;1.55)),0.002,IF(AND((A142&lt;5.05),B142&gt;=3.15,(H142&lt;14.344),(D142&lt;0.35),(H142&lt;15.155),(D142&lt;1.55)),-0.001,IF(AND(A142&gt;=5.05,B142&gt;=3.15,(H142&lt;14.344),(D142&lt;0.35),(H142&lt;15.155),(D142&lt;1.55)),0.009,IF(AND((H142&lt;14.877),A142&gt;=4.85,H142&gt;=14.344,(D142&lt;0.35),(H142&lt;15.155),(D142&lt;1.55)),0.023,IF(AND(H142&gt;=14.877,A142&gt;=4.85,H142&gt;=14.344,(D142&lt;0.35),(H142&lt;15.155),(D142&lt;1.55)),0.004,IF(AND((H142&lt;13.602),(A142&lt;6.05),(G142&lt;0.169),D142&gt;=0.35,(H142&lt;15.155),(D142&lt;1.55)),0.023,IF(AND(H142&gt;=13.602,(A142&lt;6.05),(G142&lt;0.169),D142&gt;=0.35,(H142&lt;15.155),(D142&lt;1.55)),-0.006,IF(AND((B142&lt;2.95),G142&gt;=0.181,G142&gt;=0.169,D142&gt;=0.35,(H142&lt;15.155),(D142&lt;1.55)),0.019,IF(AND(B142&gt;=2.95,G142&gt;=0.181,G142&gt;=0.169,D142&gt;=0.35,(H142&lt;15.155),(D142&lt;1.55)),0.034,IF(AND((A142&lt;5.35),(B142&lt;3.05),(B142&lt;3.15),(H142&lt;10.257),(A142&lt;7.45),D142&gt;=1.55),0.009,IF(AND(A142&gt;=5.35,(B142&lt;3.05),(B142&lt;3.15),(H142&lt;10.257),(A142&lt;7.45),D142&gt;=1.55),0.058,IF(AND((B142&lt;2.9),(H142&lt;11.854),(G142&lt;0.613),H142&gt;=10.257,(A142&lt;7.45),D142&gt;=1.55),0.037,IF(AND(B142&gt;=2.9,(H142&lt;11.854),(G142&lt;0.613),H142&gt;=10.257,(A142&lt;7.45),D142&gt;=1.55),-0.005,IF(AND((A142&lt;6.4),(G142&lt;0.711),G142&gt;=0.613,H142&gt;=10.257,(A142&lt;7.45),D142&gt;=1.55),0.001,IF(AND(A142&gt;=6.4,(G142&lt;0.711),G142&gt;=0.613,H142&gt;=10.257,(A142&lt;7.45),D142&gt;=1.55),-0.002,IF(AND((D142&lt;1.9),G142&gt;=0.711,G142&gt;=0.613,H142&gt;=10.257,(A142&lt;7.45),D142&gt;=1.55),0.007,IF(AND(D142&gt;=1.9,G142&gt;=0.711,G142&gt;=0.613,H142&gt;=10.257,(A142&lt;7.45),D142&gt;=1.55),0.023,"shouldnthappen"))))))))))))))))))))))))))</f>
        <v>0.068</v>
      </c>
      <c r="X142" s="1" t="n">
        <f aca="false">IF(AND(H142&gt;=15.155,(F142&lt;2.5)),0.049,IF(AND(A142&gt;=7.45,F142&gt;=2.5),0.089,IF(AND((G142&lt;0.107),(G142&lt;0.364),(A142&lt;7.45),F142&gt;=2.5),0.055,IF(AND(A142&gt;=5.75,(G142&lt;0.572),(D142&lt;1.25),(H142&lt;15.155),(F142&lt;2.5)),-0.018,IF(AND((A142&lt;5.7),(H142&lt;12.626),G142&gt;=0.364,(A142&lt;7.45),F142&gt;=2.5),0.012,IF(AND(A142&gt;=5.7,(H142&lt;12.626),G142&gt;=0.364,(A142&lt;7.45),F142&gt;=2.5),0.065,IF(AND((G142&lt;0.628),H142&gt;=12.626,G142&gt;=0.364,(A142&lt;7.45),F142&gt;=2.5),0.047,IF(AND((G142&lt;0.545),(A142&lt;5.75),(G142&lt;0.572),(D142&lt;1.25),(H142&lt;15.155),(F142&lt;2.5)),0.007,IF(AND(G142&gt;=0.545,(A142&lt;5.75),(G142&lt;0.572),(D142&lt;1.25),(H142&lt;15.155),(F142&lt;2.5)),-0.009,IF(AND((D142&lt;0.3),(H142&lt;11.788),G142&gt;=0.572,(D142&lt;1.25),(H142&lt;15.155),(F142&lt;2.5)),0.01,IF(AND(D142&gt;=0.3,(H142&lt;11.788),G142&gt;=0.572,(D142&lt;1.25),(H142&lt;15.155),(F142&lt;2.5)),0.03,IF(AND((A142&lt;4.75),H142&gt;=11.788,G142&gt;=0.572,(D142&lt;1.25),(H142&lt;15.155),(F142&lt;2.5)),0.001,IF(AND(A142&gt;=4.75,H142&gt;=11.788,G142&gt;=0.572,(D142&lt;1.25),(H142&lt;15.155),(F142&lt;2.5)),0.01,IF(AND((A142&lt;5.5),(A142&lt;6.15),(G142&lt;0.652),D142&gt;=1.25,(H142&lt;15.155),(F142&lt;2.5)),0.014,IF(AND(A142&gt;=5.5,(A142&lt;6.15),(G142&lt;0.652),D142&gt;=1.25,(H142&lt;15.155),(F142&lt;2.5)),0.049,IF(AND((H142&lt;12.206),A142&gt;=6.15,(G142&lt;0.652),D142&gt;=1.25,(H142&lt;15.155),(F142&lt;2.5)),-0.009,IF(AND(H142&gt;=12.206,A142&gt;=6.15,(G142&lt;0.652),D142&gt;=1.25,(H142&lt;15.155),(F142&lt;2.5)),0.021,IF(AND((A142&lt;5.55),(A142&lt;6.2),G142&gt;=0.652,D142&gt;=1.25,(H142&lt;15.155),(F142&lt;2.5)),0.011,IF(AND(A142&gt;=5.55,(A142&lt;6.2),G142&gt;=0.652,D142&gt;=1.25,(H142&lt;15.155),(F142&lt;2.5)),-0.019,IF(AND((B142&lt;3.2),A142&gt;=6.2,G142&gt;=0.652,D142&gt;=1.25,(H142&lt;15.155),(F142&lt;2.5)),0.025,IF(AND(B142&gt;=3.2,A142&gt;=6.2,G142&gt;=0.652,D142&gt;=1.25,(H142&lt;15.155),(F142&lt;2.5)),0.001,IF(AND((G142&lt;0.183),(G142&lt;0.301),G142&gt;=0.107,(G142&lt;0.364),(A142&lt;7.45),F142&gt;=2.5),-0.009,IF(AND(G142&gt;=0.183,(G142&lt;0.301),G142&gt;=0.107,(G142&lt;0.364),(A142&lt;7.45),F142&gt;=2.5),0.022,IF(AND((D142&lt;2.2),G142&gt;=0.301,G142&gt;=0.107,(G142&lt;0.364),(A142&lt;7.45),F142&gt;=2.5),0.004,IF(AND(D142&gt;=2.2,G142&gt;=0.301,G142&gt;=0.107,(G142&lt;0.364),(A142&lt;7.45),F142&gt;=2.5),-0.02,IF(AND((G142&lt;0.787),G142&gt;=0.628,H142&gt;=12.626,G142&gt;=0.364,(A142&lt;7.45),F142&gt;=2.5),-0.001,IF(AND(G142&gt;=0.787,G142&gt;=0.628,H142&gt;=12.626,G142&gt;=0.364,(A142&lt;7.45),F142&gt;=2.5),0.016,"shouldnthappen")))))))))))))))))))))))))))</f>
        <v>0.004</v>
      </c>
      <c r="Y142" s="1" t="n">
        <f aca="false">IF(AND(H142&gt;=15.155,(D142&lt;1.55)),0.037,IF(AND(D142&gt;=2.45,(A142&lt;7.45),D142&gt;=1.55),0.054,IF(AND((A142&lt;7.8),A142&gt;=7.45,D142&gt;=1.55),0.078,IF(AND(A142&gt;=7.8,A142&gt;=7.45,D142&gt;=1.55),0.021,IF(AND(A142&gt;=6.2,G142&gt;=0.68,D142&gt;=1.25,(H142&lt;15.155),(D142&lt;1.55)),0.019,IF(AND((B142&lt;2.65),(A142&lt;4.95),(G142&lt;0.572),(D142&lt;1.25),(H142&lt;15.155),(D142&lt;1.55)),0.021,IF(AND(B142&gt;=2.65,(A142&lt;4.95),(G142&lt;0.572),(D142&lt;1.25),(H142&lt;15.155),(D142&lt;1.55)),0.006,IF(AND((H142&lt;14.344),A142&gt;=4.95,(G142&lt;0.572),(D142&lt;1.25),(H142&lt;15.155),(D142&lt;1.55)),-0.005,IF(AND(H142&gt;=14.344,A142&gt;=4.95,(G142&lt;0.572),(D142&lt;1.25),(H142&lt;15.155),(D142&lt;1.55)),0.013,IF(AND((G142&lt;0.833),(H142&lt;11.788),G142&gt;=0.572,(D142&lt;1.25),(H142&lt;15.155),(D142&lt;1.55)),0.009,IF(AND(G142&gt;=0.833,(H142&lt;11.788),G142&gt;=0.572,(D142&lt;1.25),(H142&lt;15.155),(D142&lt;1.55)),0.024,IF(AND((A142&lt;4.75),H142&gt;=11.788,G142&gt;=0.572,(D142&lt;1.25),(H142&lt;15.155),(D142&lt;1.55)),0.001,IF(AND(A142&gt;=4.75,H142&gt;=11.788,G142&gt;=0.572,(D142&lt;1.25),(H142&lt;15.155),(D142&lt;1.55)),0.008,IF(AND((A142&lt;5.65),(A142&lt;6.15),(G142&lt;0.68),D142&gt;=1.25,(H142&lt;15.155),(D142&lt;1.55)),0.017,IF(AND(A142&gt;=5.65,(A142&lt;6.15),(G142&lt;0.68),D142&gt;=1.25,(H142&lt;15.155),(D142&lt;1.55)),0.039,IF(AND((G142&lt;0.436),A142&gt;=6.15,(G142&lt;0.68),D142&gt;=1.25,(H142&lt;15.155),(D142&lt;1.55)),-0.004,IF(AND(G142&gt;=0.436,A142&gt;=6.15,(G142&lt;0.68),D142&gt;=1.25,(H142&lt;15.155),(D142&lt;1.55)),0.022,IF(AND((A142&lt;5.55),(A142&lt;6.2),G142&gt;=0.68,D142&gt;=1.25,(H142&lt;15.155),(D142&lt;1.55)),0.009,IF(AND(A142&gt;=5.55,(A142&lt;6.2),G142&gt;=0.68,D142&gt;=1.25,(H142&lt;15.155),(D142&lt;1.55)),-0.016,IF(AND((G142&lt;0.107),(G142&lt;0.361),(G142&lt;0.613),(D142&lt;2.45),(A142&lt;7.45),D142&gt;=1.55),0.042,IF(AND(G142&gt;=0.107,(G142&lt;0.361),(G142&lt;0.613),(D142&lt;2.45),(A142&lt;7.45),D142&gt;=1.55),0.002,IF(AND((D142&lt;2.35),G142&gt;=0.361,(G142&lt;0.613),(D142&lt;2.45),(A142&lt;7.45),D142&gt;=1.55),0.051,IF(AND(D142&gt;=2.35,G142&gt;=0.361,(G142&lt;0.613),(D142&lt;2.45),(A142&lt;7.45),D142&gt;=1.55),0.016,IF(AND((A142&lt;6.4),(G142&lt;0.711),G142&gt;=0.613,(D142&lt;2.45),(A142&lt;7.45),D142&gt;=1.55),0.001,IF(AND(A142&gt;=6.4,(G142&lt;0.711),G142&gt;=0.613,(D142&lt;2.45),(A142&lt;7.45),D142&gt;=1.55),-0.002,IF(AND((B142&lt;2.95),G142&gt;=0.711,G142&gt;=0.613,(D142&lt;2.45),(A142&lt;7.45),D142&gt;=1.55),0.023,IF(AND(B142&gt;=2.95,G142&gt;=0.711,G142&gt;=0.613,(D142&lt;2.45),(A142&lt;7.45),D142&gt;=1.55),0.01,"shouldnthappen")))))))))))))))))))))))))))</f>
        <v>0.002</v>
      </c>
      <c r="Z142" s="1" t="n">
        <f aca="false">IF(AND(A142&gt;=7.45,D142&gt;=1.75),0.056,IF(AND(H142&gt;=15.059,A142&gt;=5.55,(D142&lt;1.75)),0.028,IF(AND((D142&lt;0.35),G142&gt;=0.905,(A142&lt;5.55),(D142&lt;1.75)),0.005,IF(AND(D142&gt;=0.35,G142&gt;=0.905,(A142&lt;5.55),(D142&lt;1.75)),0.026,IF(AND((H142&lt;8.711),D142&gt;=2.45,(A142&lt;7.45),D142&gt;=1.75),0.011,IF(AND(H142&gt;=8.711,D142&gt;=2.45,(A142&lt;7.45),D142&gt;=1.75),0.049,IF(AND((G142&lt;0.107),(G142&lt;0.487),(D142&lt;2.45),(A142&lt;7.45),D142&gt;=1.75),0.032,IF(AND((H142&lt;10.915),(A142&lt;4.5),(B142&lt;3.15),(G142&lt;0.905),(A142&lt;5.55),(D142&lt;1.75)),-0.001,IF(AND(H142&gt;=10.915,(A142&lt;4.5),(B142&lt;3.15),(G142&lt;0.905),(A142&lt;5.55),(D142&lt;1.75)),0.003,IF(AND((A142&lt;5.05),A142&gt;=4.5,(B142&lt;3.15),(G142&lt;0.905),(A142&lt;5.55),(D142&lt;1.75)),0.015,IF(AND(A142&gt;=5.05,A142&gt;=4.5,(B142&lt;3.15),(G142&lt;0.905),(A142&lt;5.55),(D142&lt;1.75)),0.006,IF(AND((G142&lt;0.05),(G142&lt;0.091),B142&gt;=3.15,(G142&lt;0.905),(A142&lt;5.55),(D142&lt;1.75)),0.001,IF(AND(G142&gt;=0.05,(G142&lt;0.091),B142&gt;=3.15,(G142&lt;0.905),(A142&lt;5.55),(D142&lt;1.75)),0.008,IF(AND((G142&lt;0.587),G142&gt;=0.091,B142&gt;=3.15,(G142&lt;0.905),(A142&lt;5.55),(D142&lt;1.75)),-0.003,IF(AND(G142&gt;=0.587,G142&gt;=0.091,B142&gt;=3.15,(G142&lt;0.905),(A142&lt;5.55),(D142&lt;1.75)),0.004,IF(AND((F142&lt;2.5),(B142&lt;2.85),(G142&lt;0.419),(H142&lt;15.059),A142&gt;=5.55,(D142&lt;1.75)),0.041,IF(AND(F142&gt;=2.5,(B142&lt;2.85),(G142&lt;0.419),(H142&lt;15.059),A142&gt;=5.55,(D142&lt;1.75)),0.015,IF(AND((G142&lt;0.164),B142&gt;=2.85,(G142&lt;0.419),(H142&lt;15.059),A142&gt;=5.55,(D142&lt;1.75)),0.01,IF(AND(G142&gt;=0.164,B142&gt;=2.85,(G142&lt;0.419),(H142&lt;15.059),A142&gt;=5.55,(D142&lt;1.75)),-0.001,IF(AND((B142&lt;2.55),(B142&lt;2.95),G142&gt;=0.419,(H142&lt;15.059),A142&gt;=5.55,(D142&lt;1.75)),0.014,IF(AND(B142&gt;=2.55,(B142&lt;2.95),G142&gt;=0.419,(H142&lt;15.059),A142&gt;=5.55,(D142&lt;1.75)),-0.013,IF(AND((D142&lt;1.55),B142&gt;=2.95,G142&gt;=0.419,(H142&lt;15.059),A142&gt;=5.55,(D142&lt;1.75)),0.023,IF(AND(D142&gt;=1.55,B142&gt;=2.95,G142&gt;=0.419,(H142&lt;15.059),A142&gt;=5.55,(D142&lt;1.75)),0.005,IF(AND((H142&lt;13.278),G142&gt;=0.107,(G142&lt;0.487),(D142&lt;2.45),(A142&lt;7.45),D142&gt;=1.75),-0.009,IF(AND(H142&gt;=13.278,G142&gt;=0.107,(G142&lt;0.487),(D142&lt;2.45),(A142&lt;7.45),D142&gt;=1.75),0.017,IF(AND((D142&lt;2.35),(G142&lt;0.571),G142&gt;=0.487,(D142&lt;2.45),(A142&lt;7.45),D142&gt;=1.75),0.053,IF(AND(D142&gt;=2.35,(G142&lt;0.571),G142&gt;=0.487,(D142&lt;2.45),(A142&lt;7.45),D142&gt;=1.75),0.009,IF(AND((G142&lt;0.779),G142&gt;=0.571,G142&gt;=0.487,(D142&lt;2.45),(A142&lt;7.45),D142&gt;=1.75),0.006,IF(AND(G142&gt;=0.779,G142&gt;=0.571,G142&gt;=0.487,(D142&lt;2.45),(A142&lt;7.45),D142&gt;=1.75),0.016,"shouldnthappen")))))))))))))))))))))))))))))</f>
        <v>0.017</v>
      </c>
      <c r="AA142" s="1" t="n">
        <f aca="false">IF(AND((A142&lt;7.8),A142&gt;=7.45,D142&gt;=1.75),0.051,IF(AND(A142&gt;=7.8,A142&gt;=7.45,D142&gt;=1.75),0.01,IF(AND(B142&gt;=3.35,B142&gt;=3.25,(A142&lt;7.45),D142&gt;=1.75),0.016,IF(AND((H142&lt;8.308),(D142&lt;0.15),(H142&lt;13.655),(D142&lt;0.35),(D142&lt;1.75)),0.009,IF(AND((H142&lt;14.529),(G142&lt;0.293),H142&gt;=13.655,(D142&lt;0.35),(D142&lt;1.75)),0.011,IF(AND(H142&gt;=14.529,(G142&lt;0.293),H142&gt;=13.655,(D142&lt;0.35),(D142&lt;1.75)),0.001,IF(AND(D142&gt;=0.25,G142&gt;=0.293,H142&gt;=13.655,(D142&lt;0.35),(D142&lt;1.75)),-0.004,IF(AND(H142&gt;=10.635,(H142&lt;10.696),(H142&lt;13.906),D142&gt;=0.35,(D142&lt;1.75)),0.036,IF(AND(G142&gt;=0.833,H142&gt;=10.696,(H142&lt;13.906),D142&gt;=0.35,(D142&lt;1.75)),0.016,IF(AND((A142&lt;6.65),(G142&lt;0.247),H142&gt;=13.906,D142&gt;=0.35,(D142&lt;1.75)),-0.008,IF(AND(A142&gt;=6.65,(G142&lt;0.247),H142&gt;=13.906,D142&gt;=0.35,(D142&lt;1.75)),0.011,IF(AND((B142&lt;2.45),G142&gt;=0.247,H142&gt;=13.906,D142&gt;=0.35,(D142&lt;1.75)),0,IF(AND((D142&lt;1.85),(B142&lt;2.95),(B142&lt;3.25),(A142&lt;7.45),D142&gt;=1.75),0.033,IF(AND((G142&lt;0.428),(B142&lt;3.35),B142&gt;=3.25,(A142&lt;7.45),D142&gt;=1.75),0.009,IF(AND(G142&gt;=0.428,(B142&lt;3.35),B142&gt;=3.25,(A142&lt;7.45),D142&gt;=1.75),0.042,IF(AND((A142&lt;4.6),H142&gt;=8.308,(D142&lt;0.15),(H142&lt;13.655),(D142&lt;0.35),(D142&lt;1.75)),0.003,IF(AND(A142&gt;=4.6,H142&gt;=8.308,(D142&lt;0.15),(H142&lt;13.655),(D142&lt;0.35),(D142&lt;1.75)),0,IF(AND((H142&lt;8.834),(A142&lt;5.05),D142&gt;=0.15,(H142&lt;13.655),(D142&lt;0.35),(D142&lt;1.75)),0.002,IF(AND(H142&gt;=8.834,(A142&lt;5.05),D142&gt;=0.15,(H142&lt;13.655),(D142&lt;0.35),(D142&lt;1.75)),-0.008,IF(AND((A142&lt;5.45),A142&gt;=5.05,D142&gt;=0.15,(H142&lt;13.655),(D142&lt;0.35),(D142&lt;1.75)),0.003,IF(AND(A142&gt;=5.45,A142&gt;=5.05,D142&gt;=0.15,(H142&lt;13.655),(D142&lt;0.35),(D142&lt;1.75)),-0.002,IF(AND((A142&lt;5.3),(D142&lt;0.25),G142&gt;=0.293,H142&gt;=13.655,(D142&lt;0.35),(D142&lt;1.75)),0.007,IF(AND(A142&gt;=5.3,(D142&lt;0.25),G142&gt;=0.293,H142&gt;=13.655,(D142&lt;0.35),(D142&lt;1.75)),0.001,IF(AND((H142&lt;7.309),(H142&lt;10.635),(H142&lt;10.696),(H142&lt;13.906),D142&gt;=0.35,(D142&lt;1.75)),0.014,IF(AND(H142&gt;=7.309,(H142&lt;10.635),(H142&lt;10.696),(H142&lt;13.906),D142&gt;=0.35,(D142&lt;1.75)),0.006,IF(AND((H142&lt;12.093),(G142&lt;0.833),H142&gt;=10.696,(H142&lt;13.906),D142&gt;=0.35,(D142&lt;1.75)),-0.01,IF(AND(H142&gt;=12.093,(G142&lt;0.833),H142&gt;=10.696,(H142&lt;13.906),D142&gt;=0.35,(D142&lt;1.75)),0.004,IF(AND((G142&lt;0.823),B142&gt;=2.45,G142&gt;=0.247,H142&gt;=13.906,D142&gt;=0.35,(D142&lt;1.75)),0.026,IF(AND(G142&gt;=0.823,B142&gt;=2.45,G142&gt;=0.247,H142&gt;=13.906,D142&gt;=0.35,(D142&lt;1.75)),0.006,IF(AND((H142&lt;11.121),D142&gt;=1.85,(B142&lt;2.95),(B142&lt;3.25),(A142&lt;7.45),D142&gt;=1.75),0.013,IF(AND(H142&gt;=11.121,D142&gt;=1.85,(B142&lt;2.95),(B142&lt;3.25),(A142&lt;7.45),D142&gt;=1.75),0.005,IF(AND((A142&lt;6.05),(A142&lt;6.45),B142&gt;=2.95,(B142&lt;3.25),(A142&lt;7.45),D142&gt;=1.75),0.001,IF(AND(A142&gt;=6.05,(A142&lt;6.45),B142&gt;=2.95,(B142&lt;3.25),(A142&lt;7.45),D142&gt;=1.75),-0.005,IF(AND((G142&lt;0.42),A142&gt;=6.45,B142&gt;=2.95,(B142&lt;3.25),(A142&lt;7.45),D142&gt;=1.75),0.004,IF(AND(G142&gt;=0.42,A142&gt;=6.45,B142&gt;=2.95,(B142&lt;3.25),(A142&lt;7.45),D142&gt;=1.75),0.019,"shouldnthappen")))))))))))))))))))))))))))))))))))</f>
        <v>0.004</v>
      </c>
      <c r="AB142" s="1" t="n">
        <f aca="false">+ 0.5</f>
        <v>0.5</v>
      </c>
    </row>
    <row r="143" customFormat="false" ht="13.8" hidden="false" customHeight="false" outlineLevel="0" collapsed="false">
      <c r="A143" s="11" t="n">
        <v>6.7</v>
      </c>
      <c r="B143" s="1" t="n">
        <v>3.1</v>
      </c>
      <c r="C143" s="1" t="n">
        <v>5.6</v>
      </c>
      <c r="D143" s="1" t="n">
        <v>2.4</v>
      </c>
      <c r="E143" s="1" t="s">
        <v>93</v>
      </c>
      <c r="F143" s="1" t="n">
        <v>3</v>
      </c>
      <c r="G143" s="1" t="n">
        <v>0.515965861501172</v>
      </c>
      <c r="H143" s="18" t="n">
        <v>12.8393655650318</v>
      </c>
      <c r="I143" s="1" t="n">
        <f aca="false">C143</f>
        <v>5.6</v>
      </c>
      <c r="J143" s="1" t="n">
        <f aca="false">SUM(M143:AB143)</f>
        <v>5.567</v>
      </c>
      <c r="K143" s="15" t="n">
        <f aca="false">1-SQRT(VAR(M143:AB143, I143)) / AVERAGE(M143:AB143)</f>
        <v>-2.83637521802064</v>
      </c>
      <c r="L143" s="1" t="n">
        <f aca="false">(J143-I143)/I143</f>
        <v>-0.00589285714285705</v>
      </c>
      <c r="M143" s="1" t="n">
        <f aca="false">IF(AND((H143&lt;5.245),(D143&lt;0.8)),0.075,IF(AND(H143&gt;=5.245,(D143&lt;0.8)),0.279,IF(AND((D143&lt;1.45),D143&gt;=0.8),1.043,IF(AND(D143&gt;=1.45,D143&gt;=0.8),1.423,"shouldnthappen"))))</f>
        <v>1.423</v>
      </c>
      <c r="N143" s="1" t="n">
        <f aca="false">IF(AND((A143&lt;4.35),(D143&lt;0.8)),0.048,IF(AND(A143&gt;=4.35,(D143&lt;0.8)),0.198,IF(AND(F143&gt;=2.5,D143&gt;=0.8),1.048,IF(AND((A143&lt;5.15),(F143&lt;2.5),D143&gt;=0.8),0.321,IF(AND(A143&gt;=5.15,(F143&lt;2.5),D143&gt;=0.8),0.783,"shouldnthappen")))))</f>
        <v>1.048</v>
      </c>
      <c r="O143" s="1" t="n">
        <f aca="false">IF(AND((H143&lt;5.245),(D143&lt;0.8)),0.034,IF(AND((A143&lt;5.9),D143&gt;=0.8),0.489,IF(AND(A143&gt;=5.9,D143&gt;=0.8),0.721,IF(AND((A143&lt;4.35),H143&gt;=5.245,(D143&lt;0.8)),0.041,IF(AND(A143&gt;=4.35,H143&gt;=5.245,(D143&lt;0.8)),0.142,"shouldnthappen")))))</f>
        <v>0.721</v>
      </c>
      <c r="P143" s="1" t="n">
        <f aca="false">IF(AND((B143&lt;2.8),(D143&lt;1.15)),0.244,IF(AND((D143&lt;1.75),D143&gt;=1.15),0.396,IF(AND(D143&gt;=1.75,D143&gt;=1.15),0.554,IF(AND((A143&lt;5.05),B143&gt;=2.8,(D143&lt;1.15)),0.078,IF(AND((H143&lt;14.877),A143&gt;=5.05,B143&gt;=2.8,(D143&lt;1.15)),0.118,IF(AND(H143&gt;=14.877,A143&gt;=5.05,B143&gt;=2.8,(D143&lt;1.15)),0.027,"shouldnthappen"))))))</f>
        <v>0.554</v>
      </c>
      <c r="Q143" s="1" t="n">
        <f aca="false">IF(AND(D143&gt;=0.45,(D143&lt;1.15)),0.17,IF(AND(A143&gt;=7.1,D143&gt;=1.15),0.539,IF(AND((A143&lt;6.25),(A143&lt;7.1),D143&gt;=1.15),0.258,IF(AND(A143&gt;=6.25,(A143&lt;7.1),D143&gt;=1.15),0.344,IF(AND(G143&gt;=0.418,(A143&lt;5.05),(D143&lt;0.45),(D143&lt;1.15)),0.033,IF(AND((H143&lt;14.494),(G143&lt;0.418),(A143&lt;5.05),(D143&lt;0.45),(D143&lt;1.15)),0.061,IF(AND(H143&gt;=14.494,(G143&lt;0.418),(A143&lt;5.05),(D143&lt;0.45),(D143&lt;1.15)),0.015,IF(AND(H143&gt;=14.877,(B143&lt;3.85),A143&gt;=5.05,(D143&lt;0.45),(D143&lt;1.15)),0.023,IF(AND((B143&lt;4),B143&gt;=3.85,A143&gt;=5.05,(D143&lt;0.45),(D143&lt;1.15)),0.009,IF(AND(B143&gt;=4,B143&gt;=3.85,A143&gt;=5.05,(D143&lt;0.45),(D143&lt;1.15)),0.052,IF(AND((G143&lt;0.05),(H143&lt;14.877),(B143&lt;3.85),A143&gt;=5.05,(D143&lt;0.45),(D143&lt;1.15)),0.024,IF(AND(G143&gt;=0.05,(H143&lt;14.877),(B143&lt;3.85),A143&gt;=5.05,(D143&lt;0.45),(D143&lt;1.15)),0.091,"shouldnthappen"))))))))))))</f>
        <v>0.344</v>
      </c>
      <c r="R143" s="1" t="n">
        <f aca="false">IF(AND(A143&gt;=7.1,D143&gt;=0.8),0.401,IF(AND((A143&lt;4.5),(G143&lt;0.905),(D143&lt;0.8)),0.024,IF(AND((H143&lt;9.966),G143&gt;=0.905,(D143&lt;0.8)),0.094,IF(AND(H143&gt;=9.966,G143&gt;=0.905,(D143&lt;0.8)),0.026,IF(AND(D143&gt;=2.05,(A143&lt;7.1),D143&gt;=0.8),0.277,IF(AND((H143&lt;5.523),A143&gt;=4.5,(G143&lt;0.905),(D143&lt;0.8)),0.012,IF(AND(H143&gt;=5.523,A143&gt;=4.5,(G143&lt;0.905),(D143&lt;0.8)),0.049,IF(AND((A143&lt;5.3),(D143&lt;2.05),(A143&lt;7.1),D143&gt;=0.8),0.095,IF(AND(A143&gt;=5.3,(D143&lt;2.05),(A143&lt;7.1),D143&gt;=0.8),0.196,"shouldnthappen")))))))))</f>
        <v>0.277</v>
      </c>
      <c r="S143" s="1" t="n">
        <f aca="false">IF(AND(A143&gt;=7.1,D143&gt;=1.35),0.298,IF(AND(G143&gt;=0.905,(D143&lt;0.8),(D143&lt;1.35)),0.068,IF(AND(H143&gt;=9.386,D143&gt;=0.8,(D143&lt;1.35)),0.126,IF(AND((H143&lt;7.426),(H143&lt;9.386),D143&gt;=0.8,(D143&lt;1.35)),0.091,IF(AND((A143&lt;5.3),(G143&lt;0.905),(A143&lt;7.1),D143&gt;=1.35),0.063,IF(AND((D143&lt;2.05),G143&gt;=0.905,(A143&lt;7.1),D143&gt;=1.35),0.015,IF(AND(D143&gt;=2.05,G143&gt;=0.905,(A143&lt;7.1),D143&gt;=1.35),0.089,IF(AND((H143&lt;10.505),(H143&lt;14.344),(G143&lt;0.905),(D143&lt;0.8),(D143&lt;1.35)),0.035,IF(AND((A143&lt;4.85),H143&gt;=14.344,(G143&lt;0.905),(D143&lt;0.8),(D143&lt;1.35)),0.006,IF(AND((B143&lt;2.75),H143&gt;=7.426,(H143&lt;9.386),D143&gt;=0.8,(D143&lt;1.35)),0.021,IF(AND(B143&gt;=2.75,H143&gt;=7.426,(H143&lt;9.386),D143&gt;=0.8,(D143&lt;1.35)),-0.01,IF(AND((B143&lt;2.35),A143&gt;=5.3,(G143&lt;0.905),(A143&lt;7.1),D143&gt;=1.35),0.068,IF(AND(B143&gt;=2.35,A143&gt;=5.3,(G143&lt;0.905),(A143&lt;7.1),D143&gt;=1.35),0.181,IF(AND((H143&lt;11.731),H143&gt;=10.505,(H143&lt;14.344),(G143&lt;0.905),(D143&lt;0.8),(D143&lt;1.35)),0.004,IF(AND(H143&gt;=11.731,H143&gt;=10.505,(H143&lt;14.344),(G143&lt;0.905),(D143&lt;0.8),(D143&lt;1.35)),0.024,IF(AND((H143&lt;14.877),A143&gt;=4.85,H143&gt;=14.344,(G143&lt;0.905),(D143&lt;0.8),(D143&lt;1.35)),0.063,IF(AND(H143&gt;=14.877,A143&gt;=4.85,H143&gt;=14.344,(G143&lt;0.905),(D143&lt;0.8),(D143&lt;1.35)),0.012,"shouldnthappen")))))))))))))))))</f>
        <v>0.181</v>
      </c>
      <c r="T143" s="1" t="n">
        <f aca="false">IF(AND(D143&gt;=0.45,(A143&lt;5.65)),0.067,IF(AND(A143&gt;=7.25,A143&gt;=5.65),0.244,IF(AND((H143&lt;9.966),G143&gt;=0.905,(D143&lt;0.45),(A143&lt;5.65)),0.062,IF(AND(H143&gt;=9.966,G143&gt;=0.905,(D143&lt;0.45),(A143&lt;5.65)),0.012,IF(AND((G143&lt;0.948),D143&gt;=2.05,(A143&lt;7.25),A143&gt;=5.65),0.157,IF(AND(G143&gt;=0.948,D143&gt;=2.05,(A143&lt;7.25),A143&gt;=5.65),0.037,IF(AND(G143&gt;=0.422,(B143&lt;3.15),(G143&lt;0.905),(D143&lt;0.45),(A143&lt;5.65)),0.011,IF(AND((D143&lt;0.25),(G143&lt;0.422),(B143&lt;3.15),(G143&lt;0.905),(D143&lt;0.45),(A143&lt;5.65)),0.04,IF(AND(D143&gt;=0.25,(G143&lt;0.422),(B143&lt;3.15),(G143&lt;0.905),(D143&lt;0.45),(A143&lt;5.65)),0.009,IF(AND((A143&lt;4.85),(B143&lt;3.25),B143&gt;=3.15,(G143&lt;0.905),(D143&lt;0.45),(A143&lt;5.65)),0.008,IF(AND(A143&gt;=4.85,(B143&lt;3.25),B143&gt;=3.15,(G143&lt;0.905),(D143&lt;0.45),(A143&lt;5.65)),-0.017,IF(AND((D143&lt;0.25),B143&gt;=3.25,B143&gt;=3.15,(G143&lt;0.905),(D143&lt;0.45),(A143&lt;5.65)),0.022,IF(AND(D143&gt;=0.25,B143&gt;=3.25,B143&gt;=3.15,(G143&lt;0.905),(D143&lt;0.45),(A143&lt;5.65)),0.009,IF(AND((F143&lt;2.5),(H143&lt;7.692),(G143&lt;0.644),(D143&lt;2.05),(A143&lt;7.25),A143&gt;=5.65),0.018,IF(AND(F143&gt;=2.5,(H143&lt;7.692),(G143&lt;0.644),(D143&lt;2.05),(A143&lt;7.25),A143&gt;=5.65),0.068,IF(AND((B143&lt;2.35),H143&gt;=7.692,(G143&lt;0.644),(D143&lt;2.05),(A143&lt;7.25),A143&gt;=5.65),0.023,IF(AND(B143&gt;=2.35,H143&gt;=7.692,(G143&lt;0.644),(D143&lt;2.05),(A143&lt;7.25),A143&gt;=5.65),0.125,IF(AND((G143&lt;0.766),(G143&lt;0.85),G143&gt;=0.644,(D143&lt;2.05),(A143&lt;7.25),A143&gt;=5.65),0.055,IF(AND(G143&gt;=0.766,(G143&lt;0.85),G143&gt;=0.644,(D143&lt;2.05),(A143&lt;7.25),A143&gt;=5.65),-0,IF(AND((B143&lt;2.95),G143&gt;=0.85,G143&gt;=0.644,(D143&lt;2.05),(A143&lt;7.25),A143&gt;=5.65),0.098,IF(AND(B143&gt;=2.95,G143&gt;=0.85,G143&gt;=0.644,(D143&lt;2.05),(A143&lt;7.25),A143&gt;=5.65),0.013,"shouldnthappen")))))))))))))))))))))</f>
        <v>0.157</v>
      </c>
      <c r="U143" s="1" t="n">
        <f aca="false">IF(AND(A143&gt;=7.25,D143&gt;=1.25),0.186,IF(AND((G143&lt;0.13),D143&gt;=0.35,(D143&lt;1.25)),-0.004,IF(AND(H143&gt;=14.246,(H143&lt;14.344),(D143&lt;0.35),(D143&lt;1.25)),-0.002,IF(AND((A143&lt;4.85),H143&gt;=14.344,(D143&lt;0.35),(D143&lt;1.25)),0.004,IF(AND(G143&gt;=0.446,(G143&lt;0.644),(A143&lt;7.25),D143&gt;=1.25),0.138,IF(AND(A143&gt;=5.45,(H143&lt;14.246),(H143&lt;14.344),(D143&lt;0.35),(D143&lt;1.25)),0.001,IF(AND((H143&lt;14.877),A143&gt;=4.85,H143&gt;=14.344,(D143&lt;0.35),(D143&lt;1.25)),0.035,IF(AND(H143&gt;=14.877,A143&gt;=4.85,H143&gt;=14.344,(D143&lt;0.35),(D143&lt;1.25)),0.007,IF(AND((B143&lt;3.35),H143&gt;=9.448,G143&gt;=0.13,D143&gt;=0.35,(D143&lt;1.25)),0.053,IF(AND(B143&gt;=3.35,H143&gt;=9.448,G143&gt;=0.13,D143&gt;=0.35,(D143&lt;1.25)),0.017,IF(AND((G143&lt;0.44),(G143&lt;0.446),(G143&lt;0.644),(A143&lt;7.25),D143&gt;=1.25),0.079,IF(AND(G143&gt;=0.44,(G143&lt;0.446),(G143&lt;0.644),(A143&lt;7.25),D143&gt;=1.25),0.02,IF(AND((A143&lt;5.95),(G143&lt;0.724),G143&gt;=0.644,(A143&lt;7.25),D143&gt;=1.25),-0.018,IF(AND(A143&gt;=5.95,(G143&lt;0.724),G143&gt;=0.644,(A143&lt;7.25),D143&gt;=1.25),0.027,IF(AND(A143&gt;=6.15,G143&gt;=0.724,G143&gt;=0.644,(A143&lt;7.25),D143&gt;=1.25),0.093,IF(AND((A143&lt;5.05),(A143&lt;5.45),(H143&lt;14.246),(H143&lt;14.344),(D143&lt;0.35),(D143&lt;1.25)),0.011,IF(AND(A143&gt;=5.05,(A143&lt;5.45),(H143&lt;14.246),(H143&lt;14.344),(D143&lt;0.35),(D143&lt;1.25)),0.021,IF(AND((A143&lt;5.4),(B143&lt;3.15),(H143&lt;9.448),G143&gt;=0.13,D143&gt;=0.35,(D143&lt;1.25)),0.007,IF(AND(A143&gt;=5.4,(B143&lt;3.15),(H143&lt;9.448),G143&gt;=0.13,D143&gt;=0.35,(D143&lt;1.25)),-0.011,IF(AND((B143&lt;3.75),B143&gt;=3.15,(H143&lt;9.448),G143&gt;=0.13,D143&gt;=0.35,(D143&lt;1.25)),0.012,IF(AND(B143&gt;=3.75,B143&gt;=3.15,(H143&lt;9.448),G143&gt;=0.13,D143&gt;=0.35,(D143&lt;1.25)),0.046,IF(AND((A143&lt;5.9),(A143&lt;6.15),G143&gt;=0.724,G143&gt;=0.644,(A143&lt;7.25),D143&gt;=1.25),0.06,IF(AND(A143&gt;=5.9,(A143&lt;6.15),G143&gt;=0.724,G143&gt;=0.644,(A143&lt;7.25),D143&gt;=1.25),0.005,"shouldnthappen")))))))))))))))))))))))</f>
        <v>0.138</v>
      </c>
      <c r="V143" s="1" t="n">
        <f aca="false">IF(AND(H143&gt;=15.155,(D143&lt;1.55)),0.084,IF(AND(A143&gt;=7.25,D143&gt;=1.55),0.141,IF(AND((G143&lt;0.043),D143&gt;=1.05,(H143&lt;15.155),(D143&lt;1.55)),-0.007,IF(AND(D143&gt;=1.85,G143&gt;=0.755,(A143&lt;7.25),D143&gt;=1.55),0.051,IF(AND((H143&lt;9.966),G143&gt;=0.905,(D143&lt;1.05),(H143&lt;15.155),(D143&lt;1.55)),0.043,IF(AND(H143&gt;=9.966,G143&gt;=0.905,(D143&lt;1.05),(H143&lt;15.155),(D143&lt;1.55)),0.007,IF(AND((G143&lt;0.278),(G143&lt;0.361),(G143&lt;0.755),(A143&lt;7.25),D143&gt;=1.55),0.08,IF(AND((A143&lt;5.8),G143&gt;=0.361,(G143&lt;0.755),(A143&lt;7.25),D143&gt;=1.55),0.019,IF(AND((A143&lt;6.05),(D143&lt;1.85),G143&gt;=0.755,(A143&lt;7.25),D143&gt;=1.55),0.01,IF(AND(A143&gt;=6.05,(D143&lt;1.85),G143&gt;=0.755,(A143&lt;7.25),D143&gt;=1.55),0.002,IF(AND((G143&lt;0.486),(B143&lt;3.15),(G143&lt;0.905),(D143&lt;1.05),(H143&lt;15.155),(D143&lt;1.55)),0.026,IF(AND(G143&gt;=0.486,(B143&lt;3.15),(G143&lt;0.905),(D143&lt;1.05),(H143&lt;15.155),(D143&lt;1.55)),0.001,IF(AND((B143&lt;3.25),B143&gt;=3.15,(G143&lt;0.905),(D143&lt;1.05),(H143&lt;15.155),(D143&lt;1.55)),-0.003,IF(AND(B143&gt;=3.25,B143&gt;=3.15,(G143&lt;0.905),(D143&lt;1.05),(H143&lt;15.155),(D143&lt;1.55)),0.012,IF(AND((H143&lt;7.426),(H143&lt;8.769),G143&gt;=0.043,D143&gt;=1.05,(H143&lt;15.155),(D143&lt;1.55)),0.041,IF(AND(H143&gt;=7.426,(H143&lt;8.769),G143&gt;=0.043,D143&gt;=1.05,(H143&lt;15.155),(D143&lt;1.55)),-0.008,IF(AND((H143&lt;10.696),H143&gt;=8.769,G143&gt;=0.043,D143&gt;=1.05,(H143&lt;15.155),(D143&lt;1.55)),0.069,IF(AND(H143&gt;=10.696,H143&gt;=8.769,G143&gt;=0.043,D143&gt;=1.05,(H143&lt;15.155),(D143&lt;1.55)),0.033,IF(AND((D143&lt;2.2),G143&gt;=0.278,(G143&lt;0.361),(G143&lt;0.755),(A143&lt;7.25),D143&gt;=1.55),0.022,IF(AND(D143&gt;=2.2,G143&gt;=0.278,(G143&lt;0.361),(G143&lt;0.755),(A143&lt;7.25),D143&gt;=1.55),-0.027,IF(AND((H143&lt;12.626),A143&gt;=5.8,G143&gt;=0.361,(G143&lt;0.755),(A143&lt;7.25),D143&gt;=1.55),0.126,IF(AND(H143&gt;=12.626,A143&gt;=5.8,G143&gt;=0.361,(G143&lt;0.755),(A143&lt;7.25),D143&gt;=1.55),0.065,"shouldnthappen"))))))))))))))))))))))</f>
        <v>0.065</v>
      </c>
      <c r="W143" s="1" t="n">
        <f aca="false">IF(AND(H143&gt;=15.155,(D143&lt;1.55)),0.064,IF(AND(A143&gt;=7.45,D143&gt;=1.55),0.115,IF(AND(B143&gt;=3.15,(H143&lt;10.257),(A143&lt;7.45),D143&gt;=1.55),0.097,IF(AND((A143&lt;4.85),H143&gt;=14.344,(D143&lt;0.35),(H143&lt;15.155),(D143&lt;1.55)),0.003,IF(AND(A143&gt;=6.05,(G143&lt;0.169),D143&gt;=0.35,(H143&lt;15.155),(D143&lt;1.55)),-0.008,IF(AND((G143&lt;0.181),G143&gt;=0.169,D143&gt;=0.35,(H143&lt;15.155),(D143&lt;1.55)),0.065,IF(AND(B143&gt;=3.05,(B143&lt;3.15),(H143&lt;10.257),(A143&lt;7.45),D143&gt;=1.55),-0.023,IF(AND(H143&gt;=11.854,(G143&lt;0.613),H143&gt;=10.257,(A143&lt;7.45),D143&gt;=1.55),0.068,IF(AND((D143&lt;0.25),(B143&lt;3.15),(H143&lt;14.344),(D143&lt;0.35),(H143&lt;15.155),(D143&lt;1.55)),0.014,IF(AND(D143&gt;=0.25,(B143&lt;3.15),(H143&lt;14.344),(D143&lt;0.35),(H143&lt;15.155),(D143&lt;1.55)),0.002,IF(AND((A143&lt;5.05),B143&gt;=3.15,(H143&lt;14.344),(D143&lt;0.35),(H143&lt;15.155),(D143&lt;1.55)),-0.001,IF(AND(A143&gt;=5.05,B143&gt;=3.15,(H143&lt;14.344),(D143&lt;0.35),(H143&lt;15.155),(D143&lt;1.55)),0.009,IF(AND((H143&lt;14.877),A143&gt;=4.85,H143&gt;=14.344,(D143&lt;0.35),(H143&lt;15.155),(D143&lt;1.55)),0.023,IF(AND(H143&gt;=14.877,A143&gt;=4.85,H143&gt;=14.344,(D143&lt;0.35),(H143&lt;15.155),(D143&lt;1.55)),0.004,IF(AND((H143&lt;13.602),(A143&lt;6.05),(G143&lt;0.169),D143&gt;=0.35,(H143&lt;15.155),(D143&lt;1.55)),0.023,IF(AND(H143&gt;=13.602,(A143&lt;6.05),(G143&lt;0.169),D143&gt;=0.35,(H143&lt;15.155),(D143&lt;1.55)),-0.006,IF(AND((B143&lt;2.95),G143&gt;=0.181,G143&gt;=0.169,D143&gt;=0.35,(H143&lt;15.155),(D143&lt;1.55)),0.019,IF(AND(B143&gt;=2.95,G143&gt;=0.181,G143&gt;=0.169,D143&gt;=0.35,(H143&lt;15.155),(D143&lt;1.55)),0.034,IF(AND((A143&lt;5.35),(B143&lt;3.05),(B143&lt;3.15),(H143&lt;10.257),(A143&lt;7.45),D143&gt;=1.55),0.009,IF(AND(A143&gt;=5.35,(B143&lt;3.05),(B143&lt;3.15),(H143&lt;10.257),(A143&lt;7.45),D143&gt;=1.55),0.058,IF(AND((B143&lt;2.9),(H143&lt;11.854),(G143&lt;0.613),H143&gt;=10.257,(A143&lt;7.45),D143&gt;=1.55),0.037,IF(AND(B143&gt;=2.9,(H143&lt;11.854),(G143&lt;0.613),H143&gt;=10.257,(A143&lt;7.45),D143&gt;=1.55),-0.005,IF(AND((A143&lt;6.4),(G143&lt;0.711),G143&gt;=0.613,H143&gt;=10.257,(A143&lt;7.45),D143&gt;=1.55),0.001,IF(AND(A143&gt;=6.4,(G143&lt;0.711),G143&gt;=0.613,H143&gt;=10.257,(A143&lt;7.45),D143&gt;=1.55),-0.002,IF(AND((D143&lt;1.9),G143&gt;=0.711,G143&gt;=0.613,H143&gt;=10.257,(A143&lt;7.45),D143&gt;=1.55),0.007,IF(AND(D143&gt;=1.9,G143&gt;=0.711,G143&gt;=0.613,H143&gt;=10.257,(A143&lt;7.45),D143&gt;=1.55),0.023,"shouldnthappen"))))))))))))))))))))))))))</f>
        <v>0.068</v>
      </c>
      <c r="X143" s="1" t="n">
        <f aca="false">IF(AND(H143&gt;=15.155,(F143&lt;2.5)),0.049,IF(AND(A143&gt;=7.45,F143&gt;=2.5),0.089,IF(AND((G143&lt;0.107),(G143&lt;0.364),(A143&lt;7.45),F143&gt;=2.5),0.055,IF(AND(A143&gt;=5.75,(G143&lt;0.572),(D143&lt;1.25),(H143&lt;15.155),(F143&lt;2.5)),-0.018,IF(AND((A143&lt;5.7),(H143&lt;12.626),G143&gt;=0.364,(A143&lt;7.45),F143&gt;=2.5),0.012,IF(AND(A143&gt;=5.7,(H143&lt;12.626),G143&gt;=0.364,(A143&lt;7.45),F143&gt;=2.5),0.065,IF(AND((G143&lt;0.628),H143&gt;=12.626,G143&gt;=0.364,(A143&lt;7.45),F143&gt;=2.5),0.047,IF(AND((G143&lt;0.545),(A143&lt;5.75),(G143&lt;0.572),(D143&lt;1.25),(H143&lt;15.155),(F143&lt;2.5)),0.007,IF(AND(G143&gt;=0.545,(A143&lt;5.75),(G143&lt;0.572),(D143&lt;1.25),(H143&lt;15.155),(F143&lt;2.5)),-0.009,IF(AND((D143&lt;0.3),(H143&lt;11.788),G143&gt;=0.572,(D143&lt;1.25),(H143&lt;15.155),(F143&lt;2.5)),0.01,IF(AND(D143&gt;=0.3,(H143&lt;11.788),G143&gt;=0.572,(D143&lt;1.25),(H143&lt;15.155),(F143&lt;2.5)),0.03,IF(AND((A143&lt;4.75),H143&gt;=11.788,G143&gt;=0.572,(D143&lt;1.25),(H143&lt;15.155),(F143&lt;2.5)),0.001,IF(AND(A143&gt;=4.75,H143&gt;=11.788,G143&gt;=0.572,(D143&lt;1.25),(H143&lt;15.155),(F143&lt;2.5)),0.01,IF(AND((A143&lt;5.5),(A143&lt;6.15),(G143&lt;0.652),D143&gt;=1.25,(H143&lt;15.155),(F143&lt;2.5)),0.014,IF(AND(A143&gt;=5.5,(A143&lt;6.15),(G143&lt;0.652),D143&gt;=1.25,(H143&lt;15.155),(F143&lt;2.5)),0.049,IF(AND((H143&lt;12.206),A143&gt;=6.15,(G143&lt;0.652),D143&gt;=1.25,(H143&lt;15.155),(F143&lt;2.5)),-0.009,IF(AND(H143&gt;=12.206,A143&gt;=6.15,(G143&lt;0.652),D143&gt;=1.25,(H143&lt;15.155),(F143&lt;2.5)),0.021,IF(AND((A143&lt;5.55),(A143&lt;6.2),G143&gt;=0.652,D143&gt;=1.25,(H143&lt;15.155),(F143&lt;2.5)),0.011,IF(AND(A143&gt;=5.55,(A143&lt;6.2),G143&gt;=0.652,D143&gt;=1.25,(H143&lt;15.155),(F143&lt;2.5)),-0.019,IF(AND((B143&lt;3.2),A143&gt;=6.2,G143&gt;=0.652,D143&gt;=1.25,(H143&lt;15.155),(F143&lt;2.5)),0.025,IF(AND(B143&gt;=3.2,A143&gt;=6.2,G143&gt;=0.652,D143&gt;=1.25,(H143&lt;15.155),(F143&lt;2.5)),0.001,IF(AND((G143&lt;0.183),(G143&lt;0.301),G143&gt;=0.107,(G143&lt;0.364),(A143&lt;7.45),F143&gt;=2.5),-0.009,IF(AND(G143&gt;=0.183,(G143&lt;0.301),G143&gt;=0.107,(G143&lt;0.364),(A143&lt;7.45),F143&gt;=2.5),0.022,IF(AND((D143&lt;2.2),G143&gt;=0.301,G143&gt;=0.107,(G143&lt;0.364),(A143&lt;7.45),F143&gt;=2.5),0.004,IF(AND(D143&gt;=2.2,G143&gt;=0.301,G143&gt;=0.107,(G143&lt;0.364),(A143&lt;7.45),F143&gt;=2.5),-0.02,IF(AND((G143&lt;0.787),G143&gt;=0.628,H143&gt;=12.626,G143&gt;=0.364,(A143&lt;7.45),F143&gt;=2.5),-0.001,IF(AND(G143&gt;=0.787,G143&gt;=0.628,H143&gt;=12.626,G143&gt;=0.364,(A143&lt;7.45),F143&gt;=2.5),0.016,"shouldnthappen")))))))))))))))))))))))))))</f>
        <v>0.047</v>
      </c>
      <c r="Y143" s="1" t="n">
        <f aca="false">IF(AND(H143&gt;=15.155,(D143&lt;1.55)),0.037,IF(AND(D143&gt;=2.45,(A143&lt;7.45),D143&gt;=1.55),0.054,IF(AND((A143&lt;7.8),A143&gt;=7.45,D143&gt;=1.55),0.078,IF(AND(A143&gt;=7.8,A143&gt;=7.45,D143&gt;=1.55),0.021,IF(AND(A143&gt;=6.2,G143&gt;=0.68,D143&gt;=1.25,(H143&lt;15.155),(D143&lt;1.55)),0.019,IF(AND((B143&lt;2.65),(A143&lt;4.95),(G143&lt;0.572),(D143&lt;1.25),(H143&lt;15.155),(D143&lt;1.55)),0.021,IF(AND(B143&gt;=2.65,(A143&lt;4.95),(G143&lt;0.572),(D143&lt;1.25),(H143&lt;15.155),(D143&lt;1.55)),0.006,IF(AND((H143&lt;14.344),A143&gt;=4.95,(G143&lt;0.572),(D143&lt;1.25),(H143&lt;15.155),(D143&lt;1.55)),-0.005,IF(AND(H143&gt;=14.344,A143&gt;=4.95,(G143&lt;0.572),(D143&lt;1.25),(H143&lt;15.155),(D143&lt;1.55)),0.013,IF(AND((G143&lt;0.833),(H143&lt;11.788),G143&gt;=0.572,(D143&lt;1.25),(H143&lt;15.155),(D143&lt;1.55)),0.009,IF(AND(G143&gt;=0.833,(H143&lt;11.788),G143&gt;=0.572,(D143&lt;1.25),(H143&lt;15.155),(D143&lt;1.55)),0.024,IF(AND((A143&lt;4.75),H143&gt;=11.788,G143&gt;=0.572,(D143&lt;1.25),(H143&lt;15.155),(D143&lt;1.55)),0.001,IF(AND(A143&gt;=4.75,H143&gt;=11.788,G143&gt;=0.572,(D143&lt;1.25),(H143&lt;15.155),(D143&lt;1.55)),0.008,IF(AND((A143&lt;5.65),(A143&lt;6.15),(G143&lt;0.68),D143&gt;=1.25,(H143&lt;15.155),(D143&lt;1.55)),0.017,IF(AND(A143&gt;=5.65,(A143&lt;6.15),(G143&lt;0.68),D143&gt;=1.25,(H143&lt;15.155),(D143&lt;1.55)),0.039,IF(AND((G143&lt;0.436),A143&gt;=6.15,(G143&lt;0.68),D143&gt;=1.25,(H143&lt;15.155),(D143&lt;1.55)),-0.004,IF(AND(G143&gt;=0.436,A143&gt;=6.15,(G143&lt;0.68),D143&gt;=1.25,(H143&lt;15.155),(D143&lt;1.55)),0.022,IF(AND((A143&lt;5.55),(A143&lt;6.2),G143&gt;=0.68,D143&gt;=1.25,(H143&lt;15.155),(D143&lt;1.55)),0.009,IF(AND(A143&gt;=5.55,(A143&lt;6.2),G143&gt;=0.68,D143&gt;=1.25,(H143&lt;15.155),(D143&lt;1.55)),-0.016,IF(AND((G143&lt;0.107),(G143&lt;0.361),(G143&lt;0.613),(D143&lt;2.45),(A143&lt;7.45),D143&gt;=1.55),0.042,IF(AND(G143&gt;=0.107,(G143&lt;0.361),(G143&lt;0.613),(D143&lt;2.45),(A143&lt;7.45),D143&gt;=1.55),0.002,IF(AND((D143&lt;2.35),G143&gt;=0.361,(G143&lt;0.613),(D143&lt;2.45),(A143&lt;7.45),D143&gt;=1.55),0.051,IF(AND(D143&gt;=2.35,G143&gt;=0.361,(G143&lt;0.613),(D143&lt;2.45),(A143&lt;7.45),D143&gt;=1.55),0.016,IF(AND((A143&lt;6.4),(G143&lt;0.711),G143&gt;=0.613,(D143&lt;2.45),(A143&lt;7.45),D143&gt;=1.55),0.001,IF(AND(A143&gt;=6.4,(G143&lt;0.711),G143&gt;=0.613,(D143&lt;2.45),(A143&lt;7.45),D143&gt;=1.55),-0.002,IF(AND((B143&lt;2.95),G143&gt;=0.711,G143&gt;=0.613,(D143&lt;2.45),(A143&lt;7.45),D143&gt;=1.55),0.023,IF(AND(B143&gt;=2.95,G143&gt;=0.711,G143&gt;=0.613,(D143&lt;2.45),(A143&lt;7.45),D143&gt;=1.55),0.01,"shouldnthappen")))))))))))))))))))))))))))</f>
        <v>0.016</v>
      </c>
      <c r="Z143" s="1" t="n">
        <f aca="false">IF(AND(A143&gt;=7.45,D143&gt;=1.75),0.056,IF(AND(H143&gt;=15.059,A143&gt;=5.55,(D143&lt;1.75)),0.028,IF(AND((D143&lt;0.35),G143&gt;=0.905,(A143&lt;5.55),(D143&lt;1.75)),0.005,IF(AND(D143&gt;=0.35,G143&gt;=0.905,(A143&lt;5.55),(D143&lt;1.75)),0.026,IF(AND((H143&lt;8.711),D143&gt;=2.45,(A143&lt;7.45),D143&gt;=1.75),0.011,IF(AND(H143&gt;=8.711,D143&gt;=2.45,(A143&lt;7.45),D143&gt;=1.75),0.049,IF(AND((G143&lt;0.107),(G143&lt;0.487),(D143&lt;2.45),(A143&lt;7.45),D143&gt;=1.75),0.032,IF(AND((H143&lt;10.915),(A143&lt;4.5),(B143&lt;3.15),(G143&lt;0.905),(A143&lt;5.55),(D143&lt;1.75)),-0.001,IF(AND(H143&gt;=10.915,(A143&lt;4.5),(B143&lt;3.15),(G143&lt;0.905),(A143&lt;5.55),(D143&lt;1.75)),0.003,IF(AND((A143&lt;5.05),A143&gt;=4.5,(B143&lt;3.15),(G143&lt;0.905),(A143&lt;5.55),(D143&lt;1.75)),0.015,IF(AND(A143&gt;=5.05,A143&gt;=4.5,(B143&lt;3.15),(G143&lt;0.905),(A143&lt;5.55),(D143&lt;1.75)),0.006,IF(AND((G143&lt;0.05),(G143&lt;0.091),B143&gt;=3.15,(G143&lt;0.905),(A143&lt;5.55),(D143&lt;1.75)),0.001,IF(AND(G143&gt;=0.05,(G143&lt;0.091),B143&gt;=3.15,(G143&lt;0.905),(A143&lt;5.55),(D143&lt;1.75)),0.008,IF(AND((G143&lt;0.587),G143&gt;=0.091,B143&gt;=3.15,(G143&lt;0.905),(A143&lt;5.55),(D143&lt;1.75)),-0.003,IF(AND(G143&gt;=0.587,G143&gt;=0.091,B143&gt;=3.15,(G143&lt;0.905),(A143&lt;5.55),(D143&lt;1.75)),0.004,IF(AND((F143&lt;2.5),(B143&lt;2.85),(G143&lt;0.419),(H143&lt;15.059),A143&gt;=5.55,(D143&lt;1.75)),0.041,IF(AND(F143&gt;=2.5,(B143&lt;2.85),(G143&lt;0.419),(H143&lt;15.059),A143&gt;=5.55,(D143&lt;1.75)),0.015,IF(AND((G143&lt;0.164),B143&gt;=2.85,(G143&lt;0.419),(H143&lt;15.059),A143&gt;=5.55,(D143&lt;1.75)),0.01,IF(AND(G143&gt;=0.164,B143&gt;=2.85,(G143&lt;0.419),(H143&lt;15.059),A143&gt;=5.55,(D143&lt;1.75)),-0.001,IF(AND((B143&lt;2.55),(B143&lt;2.95),G143&gt;=0.419,(H143&lt;15.059),A143&gt;=5.55,(D143&lt;1.75)),0.014,IF(AND(B143&gt;=2.55,(B143&lt;2.95),G143&gt;=0.419,(H143&lt;15.059),A143&gt;=5.55,(D143&lt;1.75)),-0.013,IF(AND((D143&lt;1.55),B143&gt;=2.95,G143&gt;=0.419,(H143&lt;15.059),A143&gt;=5.55,(D143&lt;1.75)),0.023,IF(AND(D143&gt;=1.55,B143&gt;=2.95,G143&gt;=0.419,(H143&lt;15.059),A143&gt;=5.55,(D143&lt;1.75)),0.005,IF(AND((H143&lt;13.278),G143&gt;=0.107,(G143&lt;0.487),(D143&lt;2.45),(A143&lt;7.45),D143&gt;=1.75),-0.009,IF(AND(H143&gt;=13.278,G143&gt;=0.107,(G143&lt;0.487),(D143&lt;2.45),(A143&lt;7.45),D143&gt;=1.75),0.017,IF(AND((D143&lt;2.35),(G143&lt;0.571),G143&gt;=0.487,(D143&lt;2.45),(A143&lt;7.45),D143&gt;=1.75),0.053,IF(AND(D143&gt;=2.35,(G143&lt;0.571),G143&gt;=0.487,(D143&lt;2.45),(A143&lt;7.45),D143&gt;=1.75),0.009,IF(AND((G143&lt;0.779),G143&gt;=0.571,G143&gt;=0.487,(D143&lt;2.45),(A143&lt;7.45),D143&gt;=1.75),0.006,IF(AND(G143&gt;=0.779,G143&gt;=0.571,G143&gt;=0.487,(D143&lt;2.45),(A143&lt;7.45),D143&gt;=1.75),0.016,"shouldnthappen")))))))))))))))))))))))))))))</f>
        <v>0.009</v>
      </c>
      <c r="AA143" s="1" t="n">
        <f aca="false">IF(AND((A143&lt;7.8),A143&gt;=7.45,D143&gt;=1.75),0.051,IF(AND(A143&gt;=7.8,A143&gt;=7.45,D143&gt;=1.75),0.01,IF(AND(B143&gt;=3.35,B143&gt;=3.25,(A143&lt;7.45),D143&gt;=1.75),0.016,IF(AND((H143&lt;8.308),(D143&lt;0.15),(H143&lt;13.655),(D143&lt;0.35),(D143&lt;1.75)),0.009,IF(AND((H143&lt;14.529),(G143&lt;0.293),H143&gt;=13.655,(D143&lt;0.35),(D143&lt;1.75)),0.011,IF(AND(H143&gt;=14.529,(G143&lt;0.293),H143&gt;=13.655,(D143&lt;0.35),(D143&lt;1.75)),0.001,IF(AND(D143&gt;=0.25,G143&gt;=0.293,H143&gt;=13.655,(D143&lt;0.35),(D143&lt;1.75)),-0.004,IF(AND(H143&gt;=10.635,(H143&lt;10.696),(H143&lt;13.906),D143&gt;=0.35,(D143&lt;1.75)),0.036,IF(AND(G143&gt;=0.833,H143&gt;=10.696,(H143&lt;13.906),D143&gt;=0.35,(D143&lt;1.75)),0.016,IF(AND((A143&lt;6.65),(G143&lt;0.247),H143&gt;=13.906,D143&gt;=0.35,(D143&lt;1.75)),-0.008,IF(AND(A143&gt;=6.65,(G143&lt;0.247),H143&gt;=13.906,D143&gt;=0.35,(D143&lt;1.75)),0.011,IF(AND((B143&lt;2.45),G143&gt;=0.247,H143&gt;=13.906,D143&gt;=0.35,(D143&lt;1.75)),0,IF(AND((D143&lt;1.85),(B143&lt;2.95),(B143&lt;3.25),(A143&lt;7.45),D143&gt;=1.75),0.033,IF(AND((G143&lt;0.428),(B143&lt;3.35),B143&gt;=3.25,(A143&lt;7.45),D143&gt;=1.75),0.009,IF(AND(G143&gt;=0.428,(B143&lt;3.35),B143&gt;=3.25,(A143&lt;7.45),D143&gt;=1.75),0.042,IF(AND((A143&lt;4.6),H143&gt;=8.308,(D143&lt;0.15),(H143&lt;13.655),(D143&lt;0.35),(D143&lt;1.75)),0.003,IF(AND(A143&gt;=4.6,H143&gt;=8.308,(D143&lt;0.15),(H143&lt;13.655),(D143&lt;0.35),(D143&lt;1.75)),0,IF(AND((H143&lt;8.834),(A143&lt;5.05),D143&gt;=0.15,(H143&lt;13.655),(D143&lt;0.35),(D143&lt;1.75)),0.002,IF(AND(H143&gt;=8.834,(A143&lt;5.05),D143&gt;=0.15,(H143&lt;13.655),(D143&lt;0.35),(D143&lt;1.75)),-0.008,IF(AND((A143&lt;5.45),A143&gt;=5.05,D143&gt;=0.15,(H143&lt;13.655),(D143&lt;0.35),(D143&lt;1.75)),0.003,IF(AND(A143&gt;=5.45,A143&gt;=5.05,D143&gt;=0.15,(H143&lt;13.655),(D143&lt;0.35),(D143&lt;1.75)),-0.002,IF(AND((A143&lt;5.3),(D143&lt;0.25),G143&gt;=0.293,H143&gt;=13.655,(D143&lt;0.35),(D143&lt;1.75)),0.007,IF(AND(A143&gt;=5.3,(D143&lt;0.25),G143&gt;=0.293,H143&gt;=13.655,(D143&lt;0.35),(D143&lt;1.75)),0.001,IF(AND((H143&lt;7.309),(H143&lt;10.635),(H143&lt;10.696),(H143&lt;13.906),D143&gt;=0.35,(D143&lt;1.75)),0.014,IF(AND(H143&gt;=7.309,(H143&lt;10.635),(H143&lt;10.696),(H143&lt;13.906),D143&gt;=0.35,(D143&lt;1.75)),0.006,IF(AND((H143&lt;12.093),(G143&lt;0.833),H143&gt;=10.696,(H143&lt;13.906),D143&gt;=0.35,(D143&lt;1.75)),-0.01,IF(AND(H143&gt;=12.093,(G143&lt;0.833),H143&gt;=10.696,(H143&lt;13.906),D143&gt;=0.35,(D143&lt;1.75)),0.004,IF(AND((G143&lt;0.823),B143&gt;=2.45,G143&gt;=0.247,H143&gt;=13.906,D143&gt;=0.35,(D143&lt;1.75)),0.026,IF(AND(G143&gt;=0.823,B143&gt;=2.45,G143&gt;=0.247,H143&gt;=13.906,D143&gt;=0.35,(D143&lt;1.75)),0.006,IF(AND((H143&lt;11.121),D143&gt;=1.85,(B143&lt;2.95),(B143&lt;3.25),(A143&lt;7.45),D143&gt;=1.75),0.013,IF(AND(H143&gt;=11.121,D143&gt;=1.85,(B143&lt;2.95),(B143&lt;3.25),(A143&lt;7.45),D143&gt;=1.75),0.005,IF(AND((A143&lt;6.05),(A143&lt;6.45),B143&gt;=2.95,(B143&lt;3.25),(A143&lt;7.45),D143&gt;=1.75),0.001,IF(AND(A143&gt;=6.05,(A143&lt;6.45),B143&gt;=2.95,(B143&lt;3.25),(A143&lt;7.45),D143&gt;=1.75),-0.005,IF(AND((G143&lt;0.42),A143&gt;=6.45,B143&gt;=2.95,(B143&lt;3.25),(A143&lt;7.45),D143&gt;=1.75),0.004,IF(AND(G143&gt;=0.42,A143&gt;=6.45,B143&gt;=2.95,(B143&lt;3.25),(A143&lt;7.45),D143&gt;=1.75),0.019,"shouldnthappen")))))))))))))))))))))))))))))))))))</f>
        <v>0.019</v>
      </c>
      <c r="AB143" s="1" t="n">
        <f aca="false">+ 0.5</f>
        <v>0.5</v>
      </c>
    </row>
    <row r="144" customFormat="false" ht="13.8" hidden="false" customHeight="false" outlineLevel="0" collapsed="false">
      <c r="A144" s="11" t="n">
        <v>6.9</v>
      </c>
      <c r="B144" s="1" t="n">
        <v>3.1</v>
      </c>
      <c r="C144" s="1" t="n">
        <v>5.1</v>
      </c>
      <c r="D144" s="1" t="n">
        <v>2.3</v>
      </c>
      <c r="E144" s="1" t="s">
        <v>93</v>
      </c>
      <c r="F144" s="1" t="n">
        <v>3</v>
      </c>
      <c r="G144" s="1" t="n">
        <v>0.301445279503241</v>
      </c>
      <c r="H144" s="18" t="n">
        <v>8.25017402470112</v>
      </c>
      <c r="I144" s="1" t="n">
        <f aca="false">C144</f>
        <v>5.1</v>
      </c>
      <c r="J144" s="1" t="n">
        <f aca="false">SUM(M144:AB144)</f>
        <v>5.211</v>
      </c>
      <c r="K144" s="15" t="n">
        <f aca="false">1-SQRT(VAR(M144:AB144, I144)) / AVERAGE(M144:AB144)</f>
        <v>-2.77741731246769</v>
      </c>
      <c r="L144" s="1" t="n">
        <f aca="false">(J144-I144)/I144</f>
        <v>0.0217647058823531</v>
      </c>
      <c r="M144" s="1" t="n">
        <f aca="false">IF(AND((H144&lt;5.245),(D144&lt;0.8)),0.075,IF(AND(H144&gt;=5.245,(D144&lt;0.8)),0.279,IF(AND((D144&lt;1.45),D144&gt;=0.8),1.043,IF(AND(D144&gt;=1.45,D144&gt;=0.8),1.423,"shouldnthappen"))))</f>
        <v>1.423</v>
      </c>
      <c r="N144" s="1" t="n">
        <f aca="false">IF(AND((A144&lt;4.35),(D144&lt;0.8)),0.048,IF(AND(A144&gt;=4.35,(D144&lt;0.8)),0.198,IF(AND(F144&gt;=2.5,D144&gt;=0.8),1.048,IF(AND((A144&lt;5.15),(F144&lt;2.5),D144&gt;=0.8),0.321,IF(AND(A144&gt;=5.15,(F144&lt;2.5),D144&gt;=0.8),0.783,"shouldnthappen")))))</f>
        <v>1.048</v>
      </c>
      <c r="O144" s="1" t="n">
        <f aca="false">IF(AND((H144&lt;5.245),(D144&lt;0.8)),0.034,IF(AND((A144&lt;5.9),D144&gt;=0.8),0.489,IF(AND(A144&gt;=5.9,D144&gt;=0.8),0.721,IF(AND((A144&lt;4.35),H144&gt;=5.245,(D144&lt;0.8)),0.041,IF(AND(A144&gt;=4.35,H144&gt;=5.245,(D144&lt;0.8)),0.142,"shouldnthappen")))))</f>
        <v>0.721</v>
      </c>
      <c r="P144" s="1" t="n">
        <f aca="false">IF(AND((B144&lt;2.8),(D144&lt;1.15)),0.244,IF(AND((D144&lt;1.75),D144&gt;=1.15),0.396,IF(AND(D144&gt;=1.75,D144&gt;=1.15),0.554,IF(AND((A144&lt;5.05),B144&gt;=2.8,(D144&lt;1.15)),0.078,IF(AND((H144&lt;14.877),A144&gt;=5.05,B144&gt;=2.8,(D144&lt;1.15)),0.118,IF(AND(H144&gt;=14.877,A144&gt;=5.05,B144&gt;=2.8,(D144&lt;1.15)),0.027,"shouldnthappen"))))))</f>
        <v>0.554</v>
      </c>
      <c r="Q144" s="1" t="n">
        <f aca="false">IF(AND(D144&gt;=0.45,(D144&lt;1.15)),0.17,IF(AND(A144&gt;=7.1,D144&gt;=1.15),0.539,IF(AND((A144&lt;6.25),(A144&lt;7.1),D144&gt;=1.15),0.258,IF(AND(A144&gt;=6.25,(A144&lt;7.1),D144&gt;=1.15),0.344,IF(AND(G144&gt;=0.418,(A144&lt;5.05),(D144&lt;0.45),(D144&lt;1.15)),0.033,IF(AND((H144&lt;14.494),(G144&lt;0.418),(A144&lt;5.05),(D144&lt;0.45),(D144&lt;1.15)),0.061,IF(AND(H144&gt;=14.494,(G144&lt;0.418),(A144&lt;5.05),(D144&lt;0.45),(D144&lt;1.15)),0.015,IF(AND(H144&gt;=14.877,(B144&lt;3.85),A144&gt;=5.05,(D144&lt;0.45),(D144&lt;1.15)),0.023,IF(AND((B144&lt;4),B144&gt;=3.85,A144&gt;=5.05,(D144&lt;0.45),(D144&lt;1.15)),0.009,IF(AND(B144&gt;=4,B144&gt;=3.85,A144&gt;=5.05,(D144&lt;0.45),(D144&lt;1.15)),0.052,IF(AND((G144&lt;0.05),(H144&lt;14.877),(B144&lt;3.85),A144&gt;=5.05,(D144&lt;0.45),(D144&lt;1.15)),0.024,IF(AND(G144&gt;=0.05,(H144&lt;14.877),(B144&lt;3.85),A144&gt;=5.05,(D144&lt;0.45),(D144&lt;1.15)),0.091,"shouldnthappen"))))))))))))</f>
        <v>0.344</v>
      </c>
      <c r="R144" s="1" t="n">
        <f aca="false">IF(AND(A144&gt;=7.1,D144&gt;=0.8),0.401,IF(AND((A144&lt;4.5),(G144&lt;0.905),(D144&lt;0.8)),0.024,IF(AND((H144&lt;9.966),G144&gt;=0.905,(D144&lt;0.8)),0.094,IF(AND(H144&gt;=9.966,G144&gt;=0.905,(D144&lt;0.8)),0.026,IF(AND(D144&gt;=2.05,(A144&lt;7.1),D144&gt;=0.8),0.277,IF(AND((H144&lt;5.523),A144&gt;=4.5,(G144&lt;0.905),(D144&lt;0.8)),0.012,IF(AND(H144&gt;=5.523,A144&gt;=4.5,(G144&lt;0.905),(D144&lt;0.8)),0.049,IF(AND((A144&lt;5.3),(D144&lt;2.05),(A144&lt;7.1),D144&gt;=0.8),0.095,IF(AND(A144&gt;=5.3,(D144&lt;2.05),(A144&lt;7.1),D144&gt;=0.8),0.196,"shouldnthappen")))))))))</f>
        <v>0.277</v>
      </c>
      <c r="S144" s="1" t="n">
        <f aca="false">IF(AND(A144&gt;=7.1,D144&gt;=1.35),0.298,IF(AND(G144&gt;=0.905,(D144&lt;0.8),(D144&lt;1.35)),0.068,IF(AND(H144&gt;=9.386,D144&gt;=0.8,(D144&lt;1.35)),0.126,IF(AND((H144&lt;7.426),(H144&lt;9.386),D144&gt;=0.8,(D144&lt;1.35)),0.091,IF(AND((A144&lt;5.3),(G144&lt;0.905),(A144&lt;7.1),D144&gt;=1.35),0.063,IF(AND((D144&lt;2.05),G144&gt;=0.905,(A144&lt;7.1),D144&gt;=1.35),0.015,IF(AND(D144&gt;=2.05,G144&gt;=0.905,(A144&lt;7.1),D144&gt;=1.35),0.089,IF(AND((H144&lt;10.505),(H144&lt;14.344),(G144&lt;0.905),(D144&lt;0.8),(D144&lt;1.35)),0.035,IF(AND((A144&lt;4.85),H144&gt;=14.344,(G144&lt;0.905),(D144&lt;0.8),(D144&lt;1.35)),0.006,IF(AND((B144&lt;2.75),H144&gt;=7.426,(H144&lt;9.386),D144&gt;=0.8,(D144&lt;1.35)),0.021,IF(AND(B144&gt;=2.75,H144&gt;=7.426,(H144&lt;9.386),D144&gt;=0.8,(D144&lt;1.35)),-0.01,IF(AND((B144&lt;2.35),A144&gt;=5.3,(G144&lt;0.905),(A144&lt;7.1),D144&gt;=1.35),0.068,IF(AND(B144&gt;=2.35,A144&gt;=5.3,(G144&lt;0.905),(A144&lt;7.1),D144&gt;=1.35),0.181,IF(AND((H144&lt;11.731),H144&gt;=10.505,(H144&lt;14.344),(G144&lt;0.905),(D144&lt;0.8),(D144&lt;1.35)),0.004,IF(AND(H144&gt;=11.731,H144&gt;=10.505,(H144&lt;14.344),(G144&lt;0.905),(D144&lt;0.8),(D144&lt;1.35)),0.024,IF(AND((H144&lt;14.877),A144&gt;=4.85,H144&gt;=14.344,(G144&lt;0.905),(D144&lt;0.8),(D144&lt;1.35)),0.063,IF(AND(H144&gt;=14.877,A144&gt;=4.85,H144&gt;=14.344,(G144&lt;0.905),(D144&lt;0.8),(D144&lt;1.35)),0.012,"shouldnthappen")))))))))))))))))</f>
        <v>0.181</v>
      </c>
      <c r="T144" s="1" t="n">
        <f aca="false">IF(AND(D144&gt;=0.45,(A144&lt;5.65)),0.067,IF(AND(A144&gt;=7.25,A144&gt;=5.65),0.244,IF(AND((H144&lt;9.966),G144&gt;=0.905,(D144&lt;0.45),(A144&lt;5.65)),0.062,IF(AND(H144&gt;=9.966,G144&gt;=0.905,(D144&lt;0.45),(A144&lt;5.65)),0.012,IF(AND((G144&lt;0.948),D144&gt;=2.05,(A144&lt;7.25),A144&gt;=5.65),0.157,IF(AND(G144&gt;=0.948,D144&gt;=2.05,(A144&lt;7.25),A144&gt;=5.65),0.037,IF(AND(G144&gt;=0.422,(B144&lt;3.15),(G144&lt;0.905),(D144&lt;0.45),(A144&lt;5.65)),0.011,IF(AND((D144&lt;0.25),(G144&lt;0.422),(B144&lt;3.15),(G144&lt;0.905),(D144&lt;0.45),(A144&lt;5.65)),0.04,IF(AND(D144&gt;=0.25,(G144&lt;0.422),(B144&lt;3.15),(G144&lt;0.905),(D144&lt;0.45),(A144&lt;5.65)),0.009,IF(AND((A144&lt;4.85),(B144&lt;3.25),B144&gt;=3.15,(G144&lt;0.905),(D144&lt;0.45),(A144&lt;5.65)),0.008,IF(AND(A144&gt;=4.85,(B144&lt;3.25),B144&gt;=3.15,(G144&lt;0.905),(D144&lt;0.45),(A144&lt;5.65)),-0.017,IF(AND((D144&lt;0.25),B144&gt;=3.25,B144&gt;=3.15,(G144&lt;0.905),(D144&lt;0.45),(A144&lt;5.65)),0.022,IF(AND(D144&gt;=0.25,B144&gt;=3.25,B144&gt;=3.15,(G144&lt;0.905),(D144&lt;0.45),(A144&lt;5.65)),0.009,IF(AND((F144&lt;2.5),(H144&lt;7.692),(G144&lt;0.644),(D144&lt;2.05),(A144&lt;7.25),A144&gt;=5.65),0.018,IF(AND(F144&gt;=2.5,(H144&lt;7.692),(G144&lt;0.644),(D144&lt;2.05),(A144&lt;7.25),A144&gt;=5.65),0.068,IF(AND((B144&lt;2.35),H144&gt;=7.692,(G144&lt;0.644),(D144&lt;2.05),(A144&lt;7.25),A144&gt;=5.65),0.023,IF(AND(B144&gt;=2.35,H144&gt;=7.692,(G144&lt;0.644),(D144&lt;2.05),(A144&lt;7.25),A144&gt;=5.65),0.125,IF(AND((G144&lt;0.766),(G144&lt;0.85),G144&gt;=0.644,(D144&lt;2.05),(A144&lt;7.25),A144&gt;=5.65),0.055,IF(AND(G144&gt;=0.766,(G144&lt;0.85),G144&gt;=0.644,(D144&lt;2.05),(A144&lt;7.25),A144&gt;=5.65),-0,IF(AND((B144&lt;2.95),G144&gt;=0.85,G144&gt;=0.644,(D144&lt;2.05),(A144&lt;7.25),A144&gt;=5.65),0.098,IF(AND(B144&gt;=2.95,G144&gt;=0.85,G144&gt;=0.644,(D144&lt;2.05),(A144&lt;7.25),A144&gt;=5.65),0.013,"shouldnthappen")))))))))))))))))))))</f>
        <v>0.157</v>
      </c>
      <c r="U144" s="1" t="n">
        <f aca="false">IF(AND(A144&gt;=7.25,D144&gt;=1.25),0.186,IF(AND((G144&lt;0.13),D144&gt;=0.35,(D144&lt;1.25)),-0.004,IF(AND(H144&gt;=14.246,(H144&lt;14.344),(D144&lt;0.35),(D144&lt;1.25)),-0.002,IF(AND((A144&lt;4.85),H144&gt;=14.344,(D144&lt;0.35),(D144&lt;1.25)),0.004,IF(AND(G144&gt;=0.446,(G144&lt;0.644),(A144&lt;7.25),D144&gt;=1.25),0.138,IF(AND(A144&gt;=5.45,(H144&lt;14.246),(H144&lt;14.344),(D144&lt;0.35),(D144&lt;1.25)),0.001,IF(AND((H144&lt;14.877),A144&gt;=4.85,H144&gt;=14.344,(D144&lt;0.35),(D144&lt;1.25)),0.035,IF(AND(H144&gt;=14.877,A144&gt;=4.85,H144&gt;=14.344,(D144&lt;0.35),(D144&lt;1.25)),0.007,IF(AND((B144&lt;3.35),H144&gt;=9.448,G144&gt;=0.13,D144&gt;=0.35,(D144&lt;1.25)),0.053,IF(AND(B144&gt;=3.35,H144&gt;=9.448,G144&gt;=0.13,D144&gt;=0.35,(D144&lt;1.25)),0.017,IF(AND((G144&lt;0.44),(G144&lt;0.446),(G144&lt;0.644),(A144&lt;7.25),D144&gt;=1.25),0.079,IF(AND(G144&gt;=0.44,(G144&lt;0.446),(G144&lt;0.644),(A144&lt;7.25),D144&gt;=1.25),0.02,IF(AND((A144&lt;5.95),(G144&lt;0.724),G144&gt;=0.644,(A144&lt;7.25),D144&gt;=1.25),-0.018,IF(AND(A144&gt;=5.95,(G144&lt;0.724),G144&gt;=0.644,(A144&lt;7.25),D144&gt;=1.25),0.027,IF(AND(A144&gt;=6.15,G144&gt;=0.724,G144&gt;=0.644,(A144&lt;7.25),D144&gt;=1.25),0.093,IF(AND((A144&lt;5.05),(A144&lt;5.45),(H144&lt;14.246),(H144&lt;14.344),(D144&lt;0.35),(D144&lt;1.25)),0.011,IF(AND(A144&gt;=5.05,(A144&lt;5.45),(H144&lt;14.246),(H144&lt;14.344),(D144&lt;0.35),(D144&lt;1.25)),0.021,IF(AND((A144&lt;5.4),(B144&lt;3.15),(H144&lt;9.448),G144&gt;=0.13,D144&gt;=0.35,(D144&lt;1.25)),0.007,IF(AND(A144&gt;=5.4,(B144&lt;3.15),(H144&lt;9.448),G144&gt;=0.13,D144&gt;=0.35,(D144&lt;1.25)),-0.011,IF(AND((B144&lt;3.75),B144&gt;=3.15,(H144&lt;9.448),G144&gt;=0.13,D144&gt;=0.35,(D144&lt;1.25)),0.012,IF(AND(B144&gt;=3.75,B144&gt;=3.15,(H144&lt;9.448),G144&gt;=0.13,D144&gt;=0.35,(D144&lt;1.25)),0.046,IF(AND((A144&lt;5.9),(A144&lt;6.15),G144&gt;=0.724,G144&gt;=0.644,(A144&lt;7.25),D144&gt;=1.25),0.06,IF(AND(A144&gt;=5.9,(A144&lt;6.15),G144&gt;=0.724,G144&gt;=0.644,(A144&lt;7.25),D144&gt;=1.25),0.005,"shouldnthappen")))))))))))))))))))))))</f>
        <v>0.079</v>
      </c>
      <c r="V144" s="1" t="n">
        <f aca="false">IF(AND(H144&gt;=15.155,(D144&lt;1.55)),0.084,IF(AND(A144&gt;=7.25,D144&gt;=1.55),0.141,IF(AND((G144&lt;0.043),D144&gt;=1.05,(H144&lt;15.155),(D144&lt;1.55)),-0.007,IF(AND(D144&gt;=1.85,G144&gt;=0.755,(A144&lt;7.25),D144&gt;=1.55),0.051,IF(AND((H144&lt;9.966),G144&gt;=0.905,(D144&lt;1.05),(H144&lt;15.155),(D144&lt;1.55)),0.043,IF(AND(H144&gt;=9.966,G144&gt;=0.905,(D144&lt;1.05),(H144&lt;15.155),(D144&lt;1.55)),0.007,IF(AND((G144&lt;0.278),(G144&lt;0.361),(G144&lt;0.755),(A144&lt;7.25),D144&gt;=1.55),0.08,IF(AND((A144&lt;5.8),G144&gt;=0.361,(G144&lt;0.755),(A144&lt;7.25),D144&gt;=1.55),0.019,IF(AND((A144&lt;6.05),(D144&lt;1.85),G144&gt;=0.755,(A144&lt;7.25),D144&gt;=1.55),0.01,IF(AND(A144&gt;=6.05,(D144&lt;1.85),G144&gt;=0.755,(A144&lt;7.25),D144&gt;=1.55),0.002,IF(AND((G144&lt;0.486),(B144&lt;3.15),(G144&lt;0.905),(D144&lt;1.05),(H144&lt;15.155),(D144&lt;1.55)),0.026,IF(AND(G144&gt;=0.486,(B144&lt;3.15),(G144&lt;0.905),(D144&lt;1.05),(H144&lt;15.155),(D144&lt;1.55)),0.001,IF(AND((B144&lt;3.25),B144&gt;=3.15,(G144&lt;0.905),(D144&lt;1.05),(H144&lt;15.155),(D144&lt;1.55)),-0.003,IF(AND(B144&gt;=3.25,B144&gt;=3.15,(G144&lt;0.905),(D144&lt;1.05),(H144&lt;15.155),(D144&lt;1.55)),0.012,IF(AND((H144&lt;7.426),(H144&lt;8.769),G144&gt;=0.043,D144&gt;=1.05,(H144&lt;15.155),(D144&lt;1.55)),0.041,IF(AND(H144&gt;=7.426,(H144&lt;8.769),G144&gt;=0.043,D144&gt;=1.05,(H144&lt;15.155),(D144&lt;1.55)),-0.008,IF(AND((H144&lt;10.696),H144&gt;=8.769,G144&gt;=0.043,D144&gt;=1.05,(H144&lt;15.155),(D144&lt;1.55)),0.069,IF(AND(H144&gt;=10.696,H144&gt;=8.769,G144&gt;=0.043,D144&gt;=1.05,(H144&lt;15.155),(D144&lt;1.55)),0.033,IF(AND((D144&lt;2.2),G144&gt;=0.278,(G144&lt;0.361),(G144&lt;0.755),(A144&lt;7.25),D144&gt;=1.55),0.022,IF(AND(D144&gt;=2.2,G144&gt;=0.278,(G144&lt;0.361),(G144&lt;0.755),(A144&lt;7.25),D144&gt;=1.55),-0.027,IF(AND((H144&lt;12.626),A144&gt;=5.8,G144&gt;=0.361,(G144&lt;0.755),(A144&lt;7.25),D144&gt;=1.55),0.126,IF(AND(H144&gt;=12.626,A144&gt;=5.8,G144&gt;=0.361,(G144&lt;0.755),(A144&lt;7.25),D144&gt;=1.55),0.065,"shouldnthappen"))))))))))))))))))))))</f>
        <v>-0.027</v>
      </c>
      <c r="W144" s="1" t="n">
        <f aca="false">IF(AND(H144&gt;=15.155,(D144&lt;1.55)),0.064,IF(AND(A144&gt;=7.45,D144&gt;=1.55),0.115,IF(AND(B144&gt;=3.15,(H144&lt;10.257),(A144&lt;7.45),D144&gt;=1.55),0.097,IF(AND((A144&lt;4.85),H144&gt;=14.344,(D144&lt;0.35),(H144&lt;15.155),(D144&lt;1.55)),0.003,IF(AND(A144&gt;=6.05,(G144&lt;0.169),D144&gt;=0.35,(H144&lt;15.155),(D144&lt;1.55)),-0.008,IF(AND((G144&lt;0.181),G144&gt;=0.169,D144&gt;=0.35,(H144&lt;15.155),(D144&lt;1.55)),0.065,IF(AND(B144&gt;=3.05,(B144&lt;3.15),(H144&lt;10.257),(A144&lt;7.45),D144&gt;=1.55),-0.023,IF(AND(H144&gt;=11.854,(G144&lt;0.613),H144&gt;=10.257,(A144&lt;7.45),D144&gt;=1.55),0.068,IF(AND((D144&lt;0.25),(B144&lt;3.15),(H144&lt;14.344),(D144&lt;0.35),(H144&lt;15.155),(D144&lt;1.55)),0.014,IF(AND(D144&gt;=0.25,(B144&lt;3.15),(H144&lt;14.344),(D144&lt;0.35),(H144&lt;15.155),(D144&lt;1.55)),0.002,IF(AND((A144&lt;5.05),B144&gt;=3.15,(H144&lt;14.344),(D144&lt;0.35),(H144&lt;15.155),(D144&lt;1.55)),-0.001,IF(AND(A144&gt;=5.05,B144&gt;=3.15,(H144&lt;14.344),(D144&lt;0.35),(H144&lt;15.155),(D144&lt;1.55)),0.009,IF(AND((H144&lt;14.877),A144&gt;=4.85,H144&gt;=14.344,(D144&lt;0.35),(H144&lt;15.155),(D144&lt;1.55)),0.023,IF(AND(H144&gt;=14.877,A144&gt;=4.85,H144&gt;=14.344,(D144&lt;0.35),(H144&lt;15.155),(D144&lt;1.55)),0.004,IF(AND((H144&lt;13.602),(A144&lt;6.05),(G144&lt;0.169),D144&gt;=0.35,(H144&lt;15.155),(D144&lt;1.55)),0.023,IF(AND(H144&gt;=13.602,(A144&lt;6.05),(G144&lt;0.169),D144&gt;=0.35,(H144&lt;15.155),(D144&lt;1.55)),-0.006,IF(AND((B144&lt;2.95),G144&gt;=0.181,G144&gt;=0.169,D144&gt;=0.35,(H144&lt;15.155),(D144&lt;1.55)),0.019,IF(AND(B144&gt;=2.95,G144&gt;=0.181,G144&gt;=0.169,D144&gt;=0.35,(H144&lt;15.155),(D144&lt;1.55)),0.034,IF(AND((A144&lt;5.35),(B144&lt;3.05),(B144&lt;3.15),(H144&lt;10.257),(A144&lt;7.45),D144&gt;=1.55),0.009,IF(AND(A144&gt;=5.35,(B144&lt;3.05),(B144&lt;3.15),(H144&lt;10.257),(A144&lt;7.45),D144&gt;=1.55),0.058,IF(AND((B144&lt;2.9),(H144&lt;11.854),(G144&lt;0.613),H144&gt;=10.257,(A144&lt;7.45),D144&gt;=1.55),0.037,IF(AND(B144&gt;=2.9,(H144&lt;11.854),(G144&lt;0.613),H144&gt;=10.257,(A144&lt;7.45),D144&gt;=1.55),-0.005,IF(AND((A144&lt;6.4),(G144&lt;0.711),G144&gt;=0.613,H144&gt;=10.257,(A144&lt;7.45),D144&gt;=1.55),0.001,IF(AND(A144&gt;=6.4,(G144&lt;0.711),G144&gt;=0.613,H144&gt;=10.257,(A144&lt;7.45),D144&gt;=1.55),-0.002,IF(AND((D144&lt;1.9),G144&gt;=0.711,G144&gt;=0.613,H144&gt;=10.257,(A144&lt;7.45),D144&gt;=1.55),0.007,IF(AND(D144&gt;=1.9,G144&gt;=0.711,G144&gt;=0.613,H144&gt;=10.257,(A144&lt;7.45),D144&gt;=1.55),0.023,"shouldnthappen"))))))))))))))))))))))))))</f>
        <v>-0.023</v>
      </c>
      <c r="X144" s="1" t="n">
        <f aca="false">IF(AND(H144&gt;=15.155,(F144&lt;2.5)),0.049,IF(AND(A144&gt;=7.45,F144&gt;=2.5),0.089,IF(AND((G144&lt;0.107),(G144&lt;0.364),(A144&lt;7.45),F144&gt;=2.5),0.055,IF(AND(A144&gt;=5.75,(G144&lt;0.572),(D144&lt;1.25),(H144&lt;15.155),(F144&lt;2.5)),-0.018,IF(AND((A144&lt;5.7),(H144&lt;12.626),G144&gt;=0.364,(A144&lt;7.45),F144&gt;=2.5),0.012,IF(AND(A144&gt;=5.7,(H144&lt;12.626),G144&gt;=0.364,(A144&lt;7.45),F144&gt;=2.5),0.065,IF(AND((G144&lt;0.628),H144&gt;=12.626,G144&gt;=0.364,(A144&lt;7.45),F144&gt;=2.5),0.047,IF(AND((G144&lt;0.545),(A144&lt;5.75),(G144&lt;0.572),(D144&lt;1.25),(H144&lt;15.155),(F144&lt;2.5)),0.007,IF(AND(G144&gt;=0.545,(A144&lt;5.75),(G144&lt;0.572),(D144&lt;1.25),(H144&lt;15.155),(F144&lt;2.5)),-0.009,IF(AND((D144&lt;0.3),(H144&lt;11.788),G144&gt;=0.572,(D144&lt;1.25),(H144&lt;15.155),(F144&lt;2.5)),0.01,IF(AND(D144&gt;=0.3,(H144&lt;11.788),G144&gt;=0.572,(D144&lt;1.25),(H144&lt;15.155),(F144&lt;2.5)),0.03,IF(AND((A144&lt;4.75),H144&gt;=11.788,G144&gt;=0.572,(D144&lt;1.25),(H144&lt;15.155),(F144&lt;2.5)),0.001,IF(AND(A144&gt;=4.75,H144&gt;=11.788,G144&gt;=0.572,(D144&lt;1.25),(H144&lt;15.155),(F144&lt;2.5)),0.01,IF(AND((A144&lt;5.5),(A144&lt;6.15),(G144&lt;0.652),D144&gt;=1.25,(H144&lt;15.155),(F144&lt;2.5)),0.014,IF(AND(A144&gt;=5.5,(A144&lt;6.15),(G144&lt;0.652),D144&gt;=1.25,(H144&lt;15.155),(F144&lt;2.5)),0.049,IF(AND((H144&lt;12.206),A144&gt;=6.15,(G144&lt;0.652),D144&gt;=1.25,(H144&lt;15.155),(F144&lt;2.5)),-0.009,IF(AND(H144&gt;=12.206,A144&gt;=6.15,(G144&lt;0.652),D144&gt;=1.25,(H144&lt;15.155),(F144&lt;2.5)),0.021,IF(AND((A144&lt;5.55),(A144&lt;6.2),G144&gt;=0.652,D144&gt;=1.25,(H144&lt;15.155),(F144&lt;2.5)),0.011,IF(AND(A144&gt;=5.55,(A144&lt;6.2),G144&gt;=0.652,D144&gt;=1.25,(H144&lt;15.155),(F144&lt;2.5)),-0.019,IF(AND((B144&lt;3.2),A144&gt;=6.2,G144&gt;=0.652,D144&gt;=1.25,(H144&lt;15.155),(F144&lt;2.5)),0.025,IF(AND(B144&gt;=3.2,A144&gt;=6.2,G144&gt;=0.652,D144&gt;=1.25,(H144&lt;15.155),(F144&lt;2.5)),0.001,IF(AND((G144&lt;0.183),(G144&lt;0.301),G144&gt;=0.107,(G144&lt;0.364),(A144&lt;7.45),F144&gt;=2.5),-0.009,IF(AND(G144&gt;=0.183,(G144&lt;0.301),G144&gt;=0.107,(G144&lt;0.364),(A144&lt;7.45),F144&gt;=2.5),0.022,IF(AND((D144&lt;2.2),G144&gt;=0.301,G144&gt;=0.107,(G144&lt;0.364),(A144&lt;7.45),F144&gt;=2.5),0.004,IF(AND(D144&gt;=2.2,G144&gt;=0.301,G144&gt;=0.107,(G144&lt;0.364),(A144&lt;7.45),F144&gt;=2.5),-0.02,IF(AND((G144&lt;0.787),G144&gt;=0.628,H144&gt;=12.626,G144&gt;=0.364,(A144&lt;7.45),F144&gt;=2.5),-0.001,IF(AND(G144&gt;=0.787,G144&gt;=0.628,H144&gt;=12.626,G144&gt;=0.364,(A144&lt;7.45),F144&gt;=2.5),0.016,"shouldnthappen")))))))))))))))))))))))))))</f>
        <v>-0.02</v>
      </c>
      <c r="Y144" s="1" t="n">
        <f aca="false">IF(AND(H144&gt;=15.155,(D144&lt;1.55)),0.037,IF(AND(D144&gt;=2.45,(A144&lt;7.45),D144&gt;=1.55),0.054,IF(AND((A144&lt;7.8),A144&gt;=7.45,D144&gt;=1.55),0.078,IF(AND(A144&gt;=7.8,A144&gt;=7.45,D144&gt;=1.55),0.021,IF(AND(A144&gt;=6.2,G144&gt;=0.68,D144&gt;=1.25,(H144&lt;15.155),(D144&lt;1.55)),0.019,IF(AND((B144&lt;2.65),(A144&lt;4.95),(G144&lt;0.572),(D144&lt;1.25),(H144&lt;15.155),(D144&lt;1.55)),0.021,IF(AND(B144&gt;=2.65,(A144&lt;4.95),(G144&lt;0.572),(D144&lt;1.25),(H144&lt;15.155),(D144&lt;1.55)),0.006,IF(AND((H144&lt;14.344),A144&gt;=4.95,(G144&lt;0.572),(D144&lt;1.25),(H144&lt;15.155),(D144&lt;1.55)),-0.005,IF(AND(H144&gt;=14.344,A144&gt;=4.95,(G144&lt;0.572),(D144&lt;1.25),(H144&lt;15.155),(D144&lt;1.55)),0.013,IF(AND((G144&lt;0.833),(H144&lt;11.788),G144&gt;=0.572,(D144&lt;1.25),(H144&lt;15.155),(D144&lt;1.55)),0.009,IF(AND(G144&gt;=0.833,(H144&lt;11.788),G144&gt;=0.572,(D144&lt;1.25),(H144&lt;15.155),(D144&lt;1.55)),0.024,IF(AND((A144&lt;4.75),H144&gt;=11.788,G144&gt;=0.572,(D144&lt;1.25),(H144&lt;15.155),(D144&lt;1.55)),0.001,IF(AND(A144&gt;=4.75,H144&gt;=11.788,G144&gt;=0.572,(D144&lt;1.25),(H144&lt;15.155),(D144&lt;1.55)),0.008,IF(AND((A144&lt;5.65),(A144&lt;6.15),(G144&lt;0.68),D144&gt;=1.25,(H144&lt;15.155),(D144&lt;1.55)),0.017,IF(AND(A144&gt;=5.65,(A144&lt;6.15),(G144&lt;0.68),D144&gt;=1.25,(H144&lt;15.155),(D144&lt;1.55)),0.039,IF(AND((G144&lt;0.436),A144&gt;=6.15,(G144&lt;0.68),D144&gt;=1.25,(H144&lt;15.155),(D144&lt;1.55)),-0.004,IF(AND(G144&gt;=0.436,A144&gt;=6.15,(G144&lt;0.68),D144&gt;=1.25,(H144&lt;15.155),(D144&lt;1.55)),0.022,IF(AND((A144&lt;5.55),(A144&lt;6.2),G144&gt;=0.68,D144&gt;=1.25,(H144&lt;15.155),(D144&lt;1.55)),0.009,IF(AND(A144&gt;=5.55,(A144&lt;6.2),G144&gt;=0.68,D144&gt;=1.25,(H144&lt;15.155),(D144&lt;1.55)),-0.016,IF(AND((G144&lt;0.107),(G144&lt;0.361),(G144&lt;0.613),(D144&lt;2.45),(A144&lt;7.45),D144&gt;=1.55),0.042,IF(AND(G144&gt;=0.107,(G144&lt;0.361),(G144&lt;0.613),(D144&lt;2.45),(A144&lt;7.45),D144&gt;=1.55),0.002,IF(AND((D144&lt;2.35),G144&gt;=0.361,(G144&lt;0.613),(D144&lt;2.45),(A144&lt;7.45),D144&gt;=1.55),0.051,IF(AND(D144&gt;=2.35,G144&gt;=0.361,(G144&lt;0.613),(D144&lt;2.45),(A144&lt;7.45),D144&gt;=1.55),0.016,IF(AND((A144&lt;6.4),(G144&lt;0.711),G144&gt;=0.613,(D144&lt;2.45),(A144&lt;7.45),D144&gt;=1.55),0.001,IF(AND(A144&gt;=6.4,(G144&lt;0.711),G144&gt;=0.613,(D144&lt;2.45),(A144&lt;7.45),D144&gt;=1.55),-0.002,IF(AND((B144&lt;2.95),G144&gt;=0.711,G144&gt;=0.613,(D144&lt;2.45),(A144&lt;7.45),D144&gt;=1.55),0.023,IF(AND(B144&gt;=2.95,G144&gt;=0.711,G144&gt;=0.613,(D144&lt;2.45),(A144&lt;7.45),D144&gt;=1.55),0.01,"shouldnthappen")))))))))))))))))))))))))))</f>
        <v>0.002</v>
      </c>
      <c r="Z144" s="1" t="n">
        <f aca="false">IF(AND(A144&gt;=7.45,D144&gt;=1.75),0.056,IF(AND(H144&gt;=15.059,A144&gt;=5.55,(D144&lt;1.75)),0.028,IF(AND((D144&lt;0.35),G144&gt;=0.905,(A144&lt;5.55),(D144&lt;1.75)),0.005,IF(AND(D144&gt;=0.35,G144&gt;=0.905,(A144&lt;5.55),(D144&lt;1.75)),0.026,IF(AND((H144&lt;8.711),D144&gt;=2.45,(A144&lt;7.45),D144&gt;=1.75),0.011,IF(AND(H144&gt;=8.711,D144&gt;=2.45,(A144&lt;7.45),D144&gt;=1.75),0.049,IF(AND((G144&lt;0.107),(G144&lt;0.487),(D144&lt;2.45),(A144&lt;7.45),D144&gt;=1.75),0.032,IF(AND((H144&lt;10.915),(A144&lt;4.5),(B144&lt;3.15),(G144&lt;0.905),(A144&lt;5.55),(D144&lt;1.75)),-0.001,IF(AND(H144&gt;=10.915,(A144&lt;4.5),(B144&lt;3.15),(G144&lt;0.905),(A144&lt;5.55),(D144&lt;1.75)),0.003,IF(AND((A144&lt;5.05),A144&gt;=4.5,(B144&lt;3.15),(G144&lt;0.905),(A144&lt;5.55),(D144&lt;1.75)),0.015,IF(AND(A144&gt;=5.05,A144&gt;=4.5,(B144&lt;3.15),(G144&lt;0.905),(A144&lt;5.55),(D144&lt;1.75)),0.006,IF(AND((G144&lt;0.05),(G144&lt;0.091),B144&gt;=3.15,(G144&lt;0.905),(A144&lt;5.55),(D144&lt;1.75)),0.001,IF(AND(G144&gt;=0.05,(G144&lt;0.091),B144&gt;=3.15,(G144&lt;0.905),(A144&lt;5.55),(D144&lt;1.75)),0.008,IF(AND((G144&lt;0.587),G144&gt;=0.091,B144&gt;=3.15,(G144&lt;0.905),(A144&lt;5.55),(D144&lt;1.75)),-0.003,IF(AND(G144&gt;=0.587,G144&gt;=0.091,B144&gt;=3.15,(G144&lt;0.905),(A144&lt;5.55),(D144&lt;1.75)),0.004,IF(AND((F144&lt;2.5),(B144&lt;2.85),(G144&lt;0.419),(H144&lt;15.059),A144&gt;=5.55,(D144&lt;1.75)),0.041,IF(AND(F144&gt;=2.5,(B144&lt;2.85),(G144&lt;0.419),(H144&lt;15.059),A144&gt;=5.55,(D144&lt;1.75)),0.015,IF(AND((G144&lt;0.164),B144&gt;=2.85,(G144&lt;0.419),(H144&lt;15.059),A144&gt;=5.55,(D144&lt;1.75)),0.01,IF(AND(G144&gt;=0.164,B144&gt;=2.85,(G144&lt;0.419),(H144&lt;15.059),A144&gt;=5.55,(D144&lt;1.75)),-0.001,IF(AND((B144&lt;2.55),(B144&lt;2.95),G144&gt;=0.419,(H144&lt;15.059),A144&gt;=5.55,(D144&lt;1.75)),0.014,IF(AND(B144&gt;=2.55,(B144&lt;2.95),G144&gt;=0.419,(H144&lt;15.059),A144&gt;=5.55,(D144&lt;1.75)),-0.013,IF(AND((D144&lt;1.55),B144&gt;=2.95,G144&gt;=0.419,(H144&lt;15.059),A144&gt;=5.55,(D144&lt;1.75)),0.023,IF(AND(D144&gt;=1.55,B144&gt;=2.95,G144&gt;=0.419,(H144&lt;15.059),A144&gt;=5.55,(D144&lt;1.75)),0.005,IF(AND((H144&lt;13.278),G144&gt;=0.107,(G144&lt;0.487),(D144&lt;2.45),(A144&lt;7.45),D144&gt;=1.75),-0.009,IF(AND(H144&gt;=13.278,G144&gt;=0.107,(G144&lt;0.487),(D144&lt;2.45),(A144&lt;7.45),D144&gt;=1.75),0.017,IF(AND((D144&lt;2.35),(G144&lt;0.571),G144&gt;=0.487,(D144&lt;2.45),(A144&lt;7.45),D144&gt;=1.75),0.053,IF(AND(D144&gt;=2.35,(G144&lt;0.571),G144&gt;=0.487,(D144&lt;2.45),(A144&lt;7.45),D144&gt;=1.75),0.009,IF(AND((G144&lt;0.779),G144&gt;=0.571,G144&gt;=0.487,(D144&lt;2.45),(A144&lt;7.45),D144&gt;=1.75),0.006,IF(AND(G144&gt;=0.779,G144&gt;=0.571,G144&gt;=0.487,(D144&lt;2.45),(A144&lt;7.45),D144&gt;=1.75),0.016,"shouldnthappen")))))))))))))))))))))))))))))</f>
        <v>-0.009</v>
      </c>
      <c r="AA144" s="1" t="n">
        <f aca="false">IF(AND((A144&lt;7.8),A144&gt;=7.45,D144&gt;=1.75),0.051,IF(AND(A144&gt;=7.8,A144&gt;=7.45,D144&gt;=1.75),0.01,IF(AND(B144&gt;=3.35,B144&gt;=3.25,(A144&lt;7.45),D144&gt;=1.75),0.016,IF(AND((H144&lt;8.308),(D144&lt;0.15),(H144&lt;13.655),(D144&lt;0.35),(D144&lt;1.75)),0.009,IF(AND((H144&lt;14.529),(G144&lt;0.293),H144&gt;=13.655,(D144&lt;0.35),(D144&lt;1.75)),0.011,IF(AND(H144&gt;=14.529,(G144&lt;0.293),H144&gt;=13.655,(D144&lt;0.35),(D144&lt;1.75)),0.001,IF(AND(D144&gt;=0.25,G144&gt;=0.293,H144&gt;=13.655,(D144&lt;0.35),(D144&lt;1.75)),-0.004,IF(AND(H144&gt;=10.635,(H144&lt;10.696),(H144&lt;13.906),D144&gt;=0.35,(D144&lt;1.75)),0.036,IF(AND(G144&gt;=0.833,H144&gt;=10.696,(H144&lt;13.906),D144&gt;=0.35,(D144&lt;1.75)),0.016,IF(AND((A144&lt;6.65),(G144&lt;0.247),H144&gt;=13.906,D144&gt;=0.35,(D144&lt;1.75)),-0.008,IF(AND(A144&gt;=6.65,(G144&lt;0.247),H144&gt;=13.906,D144&gt;=0.35,(D144&lt;1.75)),0.011,IF(AND((B144&lt;2.45),G144&gt;=0.247,H144&gt;=13.906,D144&gt;=0.35,(D144&lt;1.75)),0,IF(AND((D144&lt;1.85),(B144&lt;2.95),(B144&lt;3.25),(A144&lt;7.45),D144&gt;=1.75),0.033,IF(AND((G144&lt;0.428),(B144&lt;3.35),B144&gt;=3.25,(A144&lt;7.45),D144&gt;=1.75),0.009,IF(AND(G144&gt;=0.428,(B144&lt;3.35),B144&gt;=3.25,(A144&lt;7.45),D144&gt;=1.75),0.042,IF(AND((A144&lt;4.6),H144&gt;=8.308,(D144&lt;0.15),(H144&lt;13.655),(D144&lt;0.35),(D144&lt;1.75)),0.003,IF(AND(A144&gt;=4.6,H144&gt;=8.308,(D144&lt;0.15),(H144&lt;13.655),(D144&lt;0.35),(D144&lt;1.75)),0,IF(AND((H144&lt;8.834),(A144&lt;5.05),D144&gt;=0.15,(H144&lt;13.655),(D144&lt;0.35),(D144&lt;1.75)),0.002,IF(AND(H144&gt;=8.834,(A144&lt;5.05),D144&gt;=0.15,(H144&lt;13.655),(D144&lt;0.35),(D144&lt;1.75)),-0.008,IF(AND((A144&lt;5.45),A144&gt;=5.05,D144&gt;=0.15,(H144&lt;13.655),(D144&lt;0.35),(D144&lt;1.75)),0.003,IF(AND(A144&gt;=5.45,A144&gt;=5.05,D144&gt;=0.15,(H144&lt;13.655),(D144&lt;0.35),(D144&lt;1.75)),-0.002,IF(AND((A144&lt;5.3),(D144&lt;0.25),G144&gt;=0.293,H144&gt;=13.655,(D144&lt;0.35),(D144&lt;1.75)),0.007,IF(AND(A144&gt;=5.3,(D144&lt;0.25),G144&gt;=0.293,H144&gt;=13.655,(D144&lt;0.35),(D144&lt;1.75)),0.001,IF(AND((H144&lt;7.309),(H144&lt;10.635),(H144&lt;10.696),(H144&lt;13.906),D144&gt;=0.35,(D144&lt;1.75)),0.014,IF(AND(H144&gt;=7.309,(H144&lt;10.635),(H144&lt;10.696),(H144&lt;13.906),D144&gt;=0.35,(D144&lt;1.75)),0.006,IF(AND((H144&lt;12.093),(G144&lt;0.833),H144&gt;=10.696,(H144&lt;13.906),D144&gt;=0.35,(D144&lt;1.75)),-0.01,IF(AND(H144&gt;=12.093,(G144&lt;0.833),H144&gt;=10.696,(H144&lt;13.906),D144&gt;=0.35,(D144&lt;1.75)),0.004,IF(AND((G144&lt;0.823),B144&gt;=2.45,G144&gt;=0.247,H144&gt;=13.906,D144&gt;=0.35,(D144&lt;1.75)),0.026,IF(AND(G144&gt;=0.823,B144&gt;=2.45,G144&gt;=0.247,H144&gt;=13.906,D144&gt;=0.35,(D144&lt;1.75)),0.006,IF(AND((H144&lt;11.121),D144&gt;=1.85,(B144&lt;2.95),(B144&lt;3.25),(A144&lt;7.45),D144&gt;=1.75),0.013,IF(AND(H144&gt;=11.121,D144&gt;=1.85,(B144&lt;2.95),(B144&lt;3.25),(A144&lt;7.45),D144&gt;=1.75),0.005,IF(AND((A144&lt;6.05),(A144&lt;6.45),B144&gt;=2.95,(B144&lt;3.25),(A144&lt;7.45),D144&gt;=1.75),0.001,IF(AND(A144&gt;=6.05,(A144&lt;6.45),B144&gt;=2.95,(B144&lt;3.25),(A144&lt;7.45),D144&gt;=1.75),-0.005,IF(AND((G144&lt;0.42),A144&gt;=6.45,B144&gt;=2.95,(B144&lt;3.25),(A144&lt;7.45),D144&gt;=1.75),0.004,IF(AND(G144&gt;=0.42,A144&gt;=6.45,B144&gt;=2.95,(B144&lt;3.25),(A144&lt;7.45),D144&gt;=1.75),0.019,"shouldnthappen")))))))))))))))))))))))))))))))))))</f>
        <v>0.004</v>
      </c>
      <c r="AB144" s="1" t="n">
        <f aca="false">+ 0.5</f>
        <v>0.5</v>
      </c>
    </row>
    <row r="145" customFormat="false" ht="13.8" hidden="false" customHeight="false" outlineLevel="0" collapsed="false">
      <c r="A145" s="11" t="n">
        <v>5.8</v>
      </c>
      <c r="B145" s="1" t="n">
        <v>2.7</v>
      </c>
      <c r="C145" s="1" t="n">
        <v>5.1</v>
      </c>
      <c r="D145" s="1" t="n">
        <v>1.9</v>
      </c>
      <c r="E145" s="1" t="s">
        <v>93</v>
      </c>
      <c r="F145" s="1" t="n">
        <v>3</v>
      </c>
      <c r="G145" s="1" t="n">
        <v>0.262564631178975</v>
      </c>
      <c r="H145" s="18" t="n">
        <v>15.2607842620462</v>
      </c>
      <c r="I145" s="1" t="n">
        <f aca="false">C145</f>
        <v>5.1</v>
      </c>
      <c r="J145" s="1" t="n">
        <f aca="false">SUM(M145:AB145)</f>
        <v>5.047</v>
      </c>
      <c r="K145" s="15" t="n">
        <f aca="false">1-SQRT(VAR(M145:AB145, I145)) / AVERAGE(M145:AB145)</f>
        <v>-2.88625496972806</v>
      </c>
      <c r="L145" s="1" t="n">
        <f aca="false">(J145-I145)/I145</f>
        <v>-0.0103921568627451</v>
      </c>
      <c r="M145" s="1" t="n">
        <f aca="false">IF(AND((H145&lt;5.245),(D145&lt;0.8)),0.075,IF(AND(H145&gt;=5.245,(D145&lt;0.8)),0.279,IF(AND((D145&lt;1.45),D145&gt;=0.8),1.043,IF(AND(D145&gt;=1.45,D145&gt;=0.8),1.423,"shouldnthappen"))))</f>
        <v>1.423</v>
      </c>
      <c r="N145" s="1" t="n">
        <f aca="false">IF(AND((A145&lt;4.35),(D145&lt;0.8)),0.048,IF(AND(A145&gt;=4.35,(D145&lt;0.8)),0.198,IF(AND(F145&gt;=2.5,D145&gt;=0.8),1.048,IF(AND((A145&lt;5.15),(F145&lt;2.5),D145&gt;=0.8),0.321,IF(AND(A145&gt;=5.15,(F145&lt;2.5),D145&gt;=0.8),0.783,"shouldnthappen")))))</f>
        <v>1.048</v>
      </c>
      <c r="O145" s="1" t="n">
        <f aca="false">IF(AND((H145&lt;5.245),(D145&lt;0.8)),0.034,IF(AND((A145&lt;5.9),D145&gt;=0.8),0.489,IF(AND(A145&gt;=5.9,D145&gt;=0.8),0.721,IF(AND((A145&lt;4.35),H145&gt;=5.245,(D145&lt;0.8)),0.041,IF(AND(A145&gt;=4.35,H145&gt;=5.245,(D145&lt;0.8)),0.142,"shouldnthappen")))))</f>
        <v>0.489</v>
      </c>
      <c r="P145" s="1" t="n">
        <f aca="false">IF(AND((B145&lt;2.8),(D145&lt;1.15)),0.244,IF(AND((D145&lt;1.75),D145&gt;=1.15),0.396,IF(AND(D145&gt;=1.75,D145&gt;=1.15),0.554,IF(AND((A145&lt;5.05),B145&gt;=2.8,(D145&lt;1.15)),0.078,IF(AND((H145&lt;14.877),A145&gt;=5.05,B145&gt;=2.8,(D145&lt;1.15)),0.118,IF(AND(H145&gt;=14.877,A145&gt;=5.05,B145&gt;=2.8,(D145&lt;1.15)),0.027,"shouldnthappen"))))))</f>
        <v>0.554</v>
      </c>
      <c r="Q145" s="1" t="n">
        <f aca="false">IF(AND(D145&gt;=0.45,(D145&lt;1.15)),0.17,IF(AND(A145&gt;=7.1,D145&gt;=1.15),0.539,IF(AND((A145&lt;6.25),(A145&lt;7.1),D145&gt;=1.15),0.258,IF(AND(A145&gt;=6.25,(A145&lt;7.1),D145&gt;=1.15),0.344,IF(AND(G145&gt;=0.418,(A145&lt;5.05),(D145&lt;0.45),(D145&lt;1.15)),0.033,IF(AND((H145&lt;14.494),(G145&lt;0.418),(A145&lt;5.05),(D145&lt;0.45),(D145&lt;1.15)),0.061,IF(AND(H145&gt;=14.494,(G145&lt;0.418),(A145&lt;5.05),(D145&lt;0.45),(D145&lt;1.15)),0.015,IF(AND(H145&gt;=14.877,(B145&lt;3.85),A145&gt;=5.05,(D145&lt;0.45),(D145&lt;1.15)),0.023,IF(AND((B145&lt;4),B145&gt;=3.85,A145&gt;=5.05,(D145&lt;0.45),(D145&lt;1.15)),0.009,IF(AND(B145&gt;=4,B145&gt;=3.85,A145&gt;=5.05,(D145&lt;0.45),(D145&lt;1.15)),0.052,IF(AND((G145&lt;0.05),(H145&lt;14.877),(B145&lt;3.85),A145&gt;=5.05,(D145&lt;0.45),(D145&lt;1.15)),0.024,IF(AND(G145&gt;=0.05,(H145&lt;14.877),(B145&lt;3.85),A145&gt;=5.05,(D145&lt;0.45),(D145&lt;1.15)),0.091,"shouldnthappen"))))))))))))</f>
        <v>0.258</v>
      </c>
      <c r="R145" s="1" t="n">
        <f aca="false">IF(AND(A145&gt;=7.1,D145&gt;=0.8),0.401,IF(AND((A145&lt;4.5),(G145&lt;0.905),(D145&lt;0.8)),0.024,IF(AND((H145&lt;9.966),G145&gt;=0.905,(D145&lt;0.8)),0.094,IF(AND(H145&gt;=9.966,G145&gt;=0.905,(D145&lt;0.8)),0.026,IF(AND(D145&gt;=2.05,(A145&lt;7.1),D145&gt;=0.8),0.277,IF(AND((H145&lt;5.523),A145&gt;=4.5,(G145&lt;0.905),(D145&lt;0.8)),0.012,IF(AND(H145&gt;=5.523,A145&gt;=4.5,(G145&lt;0.905),(D145&lt;0.8)),0.049,IF(AND((A145&lt;5.3),(D145&lt;2.05),(A145&lt;7.1),D145&gt;=0.8),0.095,IF(AND(A145&gt;=5.3,(D145&lt;2.05),(A145&lt;7.1),D145&gt;=0.8),0.196,"shouldnthappen")))))))))</f>
        <v>0.196</v>
      </c>
      <c r="S145" s="1" t="n">
        <f aca="false">IF(AND(A145&gt;=7.1,D145&gt;=1.35),0.298,IF(AND(G145&gt;=0.905,(D145&lt;0.8),(D145&lt;1.35)),0.068,IF(AND(H145&gt;=9.386,D145&gt;=0.8,(D145&lt;1.35)),0.126,IF(AND((H145&lt;7.426),(H145&lt;9.386),D145&gt;=0.8,(D145&lt;1.35)),0.091,IF(AND((A145&lt;5.3),(G145&lt;0.905),(A145&lt;7.1),D145&gt;=1.35),0.063,IF(AND((D145&lt;2.05),G145&gt;=0.905,(A145&lt;7.1),D145&gt;=1.35),0.015,IF(AND(D145&gt;=2.05,G145&gt;=0.905,(A145&lt;7.1),D145&gt;=1.35),0.089,IF(AND((H145&lt;10.505),(H145&lt;14.344),(G145&lt;0.905),(D145&lt;0.8),(D145&lt;1.35)),0.035,IF(AND((A145&lt;4.85),H145&gt;=14.344,(G145&lt;0.905),(D145&lt;0.8),(D145&lt;1.35)),0.006,IF(AND((B145&lt;2.75),H145&gt;=7.426,(H145&lt;9.386),D145&gt;=0.8,(D145&lt;1.35)),0.021,IF(AND(B145&gt;=2.75,H145&gt;=7.426,(H145&lt;9.386),D145&gt;=0.8,(D145&lt;1.35)),-0.01,IF(AND((B145&lt;2.35),A145&gt;=5.3,(G145&lt;0.905),(A145&lt;7.1),D145&gt;=1.35),0.068,IF(AND(B145&gt;=2.35,A145&gt;=5.3,(G145&lt;0.905),(A145&lt;7.1),D145&gt;=1.35),0.181,IF(AND((H145&lt;11.731),H145&gt;=10.505,(H145&lt;14.344),(G145&lt;0.905),(D145&lt;0.8),(D145&lt;1.35)),0.004,IF(AND(H145&gt;=11.731,H145&gt;=10.505,(H145&lt;14.344),(G145&lt;0.905),(D145&lt;0.8),(D145&lt;1.35)),0.024,IF(AND((H145&lt;14.877),A145&gt;=4.85,H145&gt;=14.344,(G145&lt;0.905),(D145&lt;0.8),(D145&lt;1.35)),0.063,IF(AND(H145&gt;=14.877,A145&gt;=4.85,H145&gt;=14.344,(G145&lt;0.905),(D145&lt;0.8),(D145&lt;1.35)),0.012,"shouldnthappen")))))))))))))))))</f>
        <v>0.181</v>
      </c>
      <c r="T145" s="1" t="n">
        <f aca="false">IF(AND(D145&gt;=0.45,(A145&lt;5.65)),0.067,IF(AND(A145&gt;=7.25,A145&gt;=5.65),0.244,IF(AND((H145&lt;9.966),G145&gt;=0.905,(D145&lt;0.45),(A145&lt;5.65)),0.062,IF(AND(H145&gt;=9.966,G145&gt;=0.905,(D145&lt;0.45),(A145&lt;5.65)),0.012,IF(AND((G145&lt;0.948),D145&gt;=2.05,(A145&lt;7.25),A145&gt;=5.65),0.157,IF(AND(G145&gt;=0.948,D145&gt;=2.05,(A145&lt;7.25),A145&gt;=5.65),0.037,IF(AND(G145&gt;=0.422,(B145&lt;3.15),(G145&lt;0.905),(D145&lt;0.45),(A145&lt;5.65)),0.011,IF(AND((D145&lt;0.25),(G145&lt;0.422),(B145&lt;3.15),(G145&lt;0.905),(D145&lt;0.45),(A145&lt;5.65)),0.04,IF(AND(D145&gt;=0.25,(G145&lt;0.422),(B145&lt;3.15),(G145&lt;0.905),(D145&lt;0.45),(A145&lt;5.65)),0.009,IF(AND((A145&lt;4.85),(B145&lt;3.25),B145&gt;=3.15,(G145&lt;0.905),(D145&lt;0.45),(A145&lt;5.65)),0.008,IF(AND(A145&gt;=4.85,(B145&lt;3.25),B145&gt;=3.15,(G145&lt;0.905),(D145&lt;0.45),(A145&lt;5.65)),-0.017,IF(AND((D145&lt;0.25),B145&gt;=3.25,B145&gt;=3.15,(G145&lt;0.905),(D145&lt;0.45),(A145&lt;5.65)),0.022,IF(AND(D145&gt;=0.25,B145&gt;=3.25,B145&gt;=3.15,(G145&lt;0.905),(D145&lt;0.45),(A145&lt;5.65)),0.009,IF(AND((F145&lt;2.5),(H145&lt;7.692),(G145&lt;0.644),(D145&lt;2.05),(A145&lt;7.25),A145&gt;=5.65),0.018,IF(AND(F145&gt;=2.5,(H145&lt;7.692),(G145&lt;0.644),(D145&lt;2.05),(A145&lt;7.25),A145&gt;=5.65),0.068,IF(AND((B145&lt;2.35),H145&gt;=7.692,(G145&lt;0.644),(D145&lt;2.05),(A145&lt;7.25),A145&gt;=5.65),0.023,IF(AND(B145&gt;=2.35,H145&gt;=7.692,(G145&lt;0.644),(D145&lt;2.05),(A145&lt;7.25),A145&gt;=5.65),0.125,IF(AND((G145&lt;0.766),(G145&lt;0.85),G145&gt;=0.644,(D145&lt;2.05),(A145&lt;7.25),A145&gt;=5.65),0.055,IF(AND(G145&gt;=0.766,(G145&lt;0.85),G145&gt;=0.644,(D145&lt;2.05),(A145&lt;7.25),A145&gt;=5.65),-0,IF(AND((B145&lt;2.95),G145&gt;=0.85,G145&gt;=0.644,(D145&lt;2.05),(A145&lt;7.25),A145&gt;=5.65),0.098,IF(AND(B145&gt;=2.95,G145&gt;=0.85,G145&gt;=0.644,(D145&lt;2.05),(A145&lt;7.25),A145&gt;=5.65),0.013,"shouldnthappen")))))))))))))))))))))</f>
        <v>0.125</v>
      </c>
      <c r="U145" s="1" t="n">
        <f aca="false">IF(AND(A145&gt;=7.25,D145&gt;=1.25),0.186,IF(AND((G145&lt;0.13),D145&gt;=0.35,(D145&lt;1.25)),-0.004,IF(AND(H145&gt;=14.246,(H145&lt;14.344),(D145&lt;0.35),(D145&lt;1.25)),-0.002,IF(AND((A145&lt;4.85),H145&gt;=14.344,(D145&lt;0.35),(D145&lt;1.25)),0.004,IF(AND(G145&gt;=0.446,(G145&lt;0.644),(A145&lt;7.25),D145&gt;=1.25),0.138,IF(AND(A145&gt;=5.45,(H145&lt;14.246),(H145&lt;14.344),(D145&lt;0.35),(D145&lt;1.25)),0.001,IF(AND((H145&lt;14.877),A145&gt;=4.85,H145&gt;=14.344,(D145&lt;0.35),(D145&lt;1.25)),0.035,IF(AND(H145&gt;=14.877,A145&gt;=4.85,H145&gt;=14.344,(D145&lt;0.35),(D145&lt;1.25)),0.007,IF(AND((B145&lt;3.35),H145&gt;=9.448,G145&gt;=0.13,D145&gt;=0.35,(D145&lt;1.25)),0.053,IF(AND(B145&gt;=3.35,H145&gt;=9.448,G145&gt;=0.13,D145&gt;=0.35,(D145&lt;1.25)),0.017,IF(AND((G145&lt;0.44),(G145&lt;0.446),(G145&lt;0.644),(A145&lt;7.25),D145&gt;=1.25),0.079,IF(AND(G145&gt;=0.44,(G145&lt;0.446),(G145&lt;0.644),(A145&lt;7.25),D145&gt;=1.25),0.02,IF(AND((A145&lt;5.95),(G145&lt;0.724),G145&gt;=0.644,(A145&lt;7.25),D145&gt;=1.25),-0.018,IF(AND(A145&gt;=5.95,(G145&lt;0.724),G145&gt;=0.644,(A145&lt;7.25),D145&gt;=1.25),0.027,IF(AND(A145&gt;=6.15,G145&gt;=0.724,G145&gt;=0.644,(A145&lt;7.25),D145&gt;=1.25),0.093,IF(AND((A145&lt;5.05),(A145&lt;5.45),(H145&lt;14.246),(H145&lt;14.344),(D145&lt;0.35),(D145&lt;1.25)),0.011,IF(AND(A145&gt;=5.05,(A145&lt;5.45),(H145&lt;14.246),(H145&lt;14.344),(D145&lt;0.35),(D145&lt;1.25)),0.021,IF(AND((A145&lt;5.4),(B145&lt;3.15),(H145&lt;9.448),G145&gt;=0.13,D145&gt;=0.35,(D145&lt;1.25)),0.007,IF(AND(A145&gt;=5.4,(B145&lt;3.15),(H145&lt;9.448),G145&gt;=0.13,D145&gt;=0.35,(D145&lt;1.25)),-0.011,IF(AND((B145&lt;3.75),B145&gt;=3.15,(H145&lt;9.448),G145&gt;=0.13,D145&gt;=0.35,(D145&lt;1.25)),0.012,IF(AND(B145&gt;=3.75,B145&gt;=3.15,(H145&lt;9.448),G145&gt;=0.13,D145&gt;=0.35,(D145&lt;1.25)),0.046,IF(AND((A145&lt;5.9),(A145&lt;6.15),G145&gt;=0.724,G145&gt;=0.644,(A145&lt;7.25),D145&gt;=1.25),0.06,IF(AND(A145&gt;=5.9,(A145&lt;6.15),G145&gt;=0.724,G145&gt;=0.644,(A145&lt;7.25),D145&gt;=1.25),0.005,"shouldnthappen")))))))))))))))))))))))</f>
        <v>0.079</v>
      </c>
      <c r="V145" s="1" t="n">
        <f aca="false">IF(AND(H145&gt;=15.155,(D145&lt;1.55)),0.084,IF(AND(A145&gt;=7.25,D145&gt;=1.55),0.141,IF(AND((G145&lt;0.043),D145&gt;=1.05,(H145&lt;15.155),(D145&lt;1.55)),-0.007,IF(AND(D145&gt;=1.85,G145&gt;=0.755,(A145&lt;7.25),D145&gt;=1.55),0.051,IF(AND((H145&lt;9.966),G145&gt;=0.905,(D145&lt;1.05),(H145&lt;15.155),(D145&lt;1.55)),0.043,IF(AND(H145&gt;=9.966,G145&gt;=0.905,(D145&lt;1.05),(H145&lt;15.155),(D145&lt;1.55)),0.007,IF(AND((G145&lt;0.278),(G145&lt;0.361),(G145&lt;0.755),(A145&lt;7.25),D145&gt;=1.55),0.08,IF(AND((A145&lt;5.8),G145&gt;=0.361,(G145&lt;0.755),(A145&lt;7.25),D145&gt;=1.55),0.019,IF(AND((A145&lt;6.05),(D145&lt;1.85),G145&gt;=0.755,(A145&lt;7.25),D145&gt;=1.55),0.01,IF(AND(A145&gt;=6.05,(D145&lt;1.85),G145&gt;=0.755,(A145&lt;7.25),D145&gt;=1.55),0.002,IF(AND((G145&lt;0.486),(B145&lt;3.15),(G145&lt;0.905),(D145&lt;1.05),(H145&lt;15.155),(D145&lt;1.55)),0.026,IF(AND(G145&gt;=0.486,(B145&lt;3.15),(G145&lt;0.905),(D145&lt;1.05),(H145&lt;15.155),(D145&lt;1.55)),0.001,IF(AND((B145&lt;3.25),B145&gt;=3.15,(G145&lt;0.905),(D145&lt;1.05),(H145&lt;15.155),(D145&lt;1.55)),-0.003,IF(AND(B145&gt;=3.25,B145&gt;=3.15,(G145&lt;0.905),(D145&lt;1.05),(H145&lt;15.155),(D145&lt;1.55)),0.012,IF(AND((H145&lt;7.426),(H145&lt;8.769),G145&gt;=0.043,D145&gt;=1.05,(H145&lt;15.155),(D145&lt;1.55)),0.041,IF(AND(H145&gt;=7.426,(H145&lt;8.769),G145&gt;=0.043,D145&gt;=1.05,(H145&lt;15.155),(D145&lt;1.55)),-0.008,IF(AND((H145&lt;10.696),H145&gt;=8.769,G145&gt;=0.043,D145&gt;=1.05,(H145&lt;15.155),(D145&lt;1.55)),0.069,IF(AND(H145&gt;=10.696,H145&gt;=8.769,G145&gt;=0.043,D145&gt;=1.05,(H145&lt;15.155),(D145&lt;1.55)),0.033,IF(AND((D145&lt;2.2),G145&gt;=0.278,(G145&lt;0.361),(G145&lt;0.755),(A145&lt;7.25),D145&gt;=1.55),0.022,IF(AND(D145&gt;=2.2,G145&gt;=0.278,(G145&lt;0.361),(G145&lt;0.755),(A145&lt;7.25),D145&gt;=1.55),-0.027,IF(AND((H145&lt;12.626),A145&gt;=5.8,G145&gt;=0.361,(G145&lt;0.755),(A145&lt;7.25),D145&gt;=1.55),0.126,IF(AND(H145&gt;=12.626,A145&gt;=5.8,G145&gt;=0.361,(G145&lt;0.755),(A145&lt;7.25),D145&gt;=1.55),0.065,"shouldnthappen"))))))))))))))))))))))</f>
        <v>0.08</v>
      </c>
      <c r="W145" s="1" t="n">
        <f aca="false">IF(AND(H145&gt;=15.155,(D145&lt;1.55)),0.064,IF(AND(A145&gt;=7.45,D145&gt;=1.55),0.115,IF(AND(B145&gt;=3.15,(H145&lt;10.257),(A145&lt;7.45),D145&gt;=1.55),0.097,IF(AND((A145&lt;4.85),H145&gt;=14.344,(D145&lt;0.35),(H145&lt;15.155),(D145&lt;1.55)),0.003,IF(AND(A145&gt;=6.05,(G145&lt;0.169),D145&gt;=0.35,(H145&lt;15.155),(D145&lt;1.55)),-0.008,IF(AND((G145&lt;0.181),G145&gt;=0.169,D145&gt;=0.35,(H145&lt;15.155),(D145&lt;1.55)),0.065,IF(AND(B145&gt;=3.05,(B145&lt;3.15),(H145&lt;10.257),(A145&lt;7.45),D145&gt;=1.55),-0.023,IF(AND(H145&gt;=11.854,(G145&lt;0.613),H145&gt;=10.257,(A145&lt;7.45),D145&gt;=1.55),0.068,IF(AND((D145&lt;0.25),(B145&lt;3.15),(H145&lt;14.344),(D145&lt;0.35),(H145&lt;15.155),(D145&lt;1.55)),0.014,IF(AND(D145&gt;=0.25,(B145&lt;3.15),(H145&lt;14.344),(D145&lt;0.35),(H145&lt;15.155),(D145&lt;1.55)),0.002,IF(AND((A145&lt;5.05),B145&gt;=3.15,(H145&lt;14.344),(D145&lt;0.35),(H145&lt;15.155),(D145&lt;1.55)),-0.001,IF(AND(A145&gt;=5.05,B145&gt;=3.15,(H145&lt;14.344),(D145&lt;0.35),(H145&lt;15.155),(D145&lt;1.55)),0.009,IF(AND((H145&lt;14.877),A145&gt;=4.85,H145&gt;=14.344,(D145&lt;0.35),(H145&lt;15.155),(D145&lt;1.55)),0.023,IF(AND(H145&gt;=14.877,A145&gt;=4.85,H145&gt;=14.344,(D145&lt;0.35),(H145&lt;15.155),(D145&lt;1.55)),0.004,IF(AND((H145&lt;13.602),(A145&lt;6.05),(G145&lt;0.169),D145&gt;=0.35,(H145&lt;15.155),(D145&lt;1.55)),0.023,IF(AND(H145&gt;=13.602,(A145&lt;6.05),(G145&lt;0.169),D145&gt;=0.35,(H145&lt;15.155),(D145&lt;1.55)),-0.006,IF(AND((B145&lt;2.95),G145&gt;=0.181,G145&gt;=0.169,D145&gt;=0.35,(H145&lt;15.155),(D145&lt;1.55)),0.019,IF(AND(B145&gt;=2.95,G145&gt;=0.181,G145&gt;=0.169,D145&gt;=0.35,(H145&lt;15.155),(D145&lt;1.55)),0.034,IF(AND((A145&lt;5.35),(B145&lt;3.05),(B145&lt;3.15),(H145&lt;10.257),(A145&lt;7.45),D145&gt;=1.55),0.009,IF(AND(A145&gt;=5.35,(B145&lt;3.05),(B145&lt;3.15),(H145&lt;10.257),(A145&lt;7.45),D145&gt;=1.55),0.058,IF(AND((B145&lt;2.9),(H145&lt;11.854),(G145&lt;0.613),H145&gt;=10.257,(A145&lt;7.45),D145&gt;=1.55),0.037,IF(AND(B145&gt;=2.9,(H145&lt;11.854),(G145&lt;0.613),H145&gt;=10.257,(A145&lt;7.45),D145&gt;=1.55),-0.005,IF(AND((A145&lt;6.4),(G145&lt;0.711),G145&gt;=0.613,H145&gt;=10.257,(A145&lt;7.45),D145&gt;=1.55),0.001,IF(AND(A145&gt;=6.4,(G145&lt;0.711),G145&gt;=0.613,H145&gt;=10.257,(A145&lt;7.45),D145&gt;=1.55),-0.002,IF(AND((D145&lt;1.9),G145&gt;=0.711,G145&gt;=0.613,H145&gt;=10.257,(A145&lt;7.45),D145&gt;=1.55),0.007,IF(AND(D145&gt;=1.9,G145&gt;=0.711,G145&gt;=0.613,H145&gt;=10.257,(A145&lt;7.45),D145&gt;=1.55),0.023,"shouldnthappen"))))))))))))))))))))))))))</f>
        <v>0.068</v>
      </c>
      <c r="X145" s="1" t="n">
        <f aca="false">IF(AND(H145&gt;=15.155,(F145&lt;2.5)),0.049,IF(AND(A145&gt;=7.45,F145&gt;=2.5),0.089,IF(AND((G145&lt;0.107),(G145&lt;0.364),(A145&lt;7.45),F145&gt;=2.5),0.055,IF(AND(A145&gt;=5.75,(G145&lt;0.572),(D145&lt;1.25),(H145&lt;15.155),(F145&lt;2.5)),-0.018,IF(AND((A145&lt;5.7),(H145&lt;12.626),G145&gt;=0.364,(A145&lt;7.45),F145&gt;=2.5),0.012,IF(AND(A145&gt;=5.7,(H145&lt;12.626),G145&gt;=0.364,(A145&lt;7.45),F145&gt;=2.5),0.065,IF(AND((G145&lt;0.628),H145&gt;=12.626,G145&gt;=0.364,(A145&lt;7.45),F145&gt;=2.5),0.047,IF(AND((G145&lt;0.545),(A145&lt;5.75),(G145&lt;0.572),(D145&lt;1.25),(H145&lt;15.155),(F145&lt;2.5)),0.007,IF(AND(G145&gt;=0.545,(A145&lt;5.75),(G145&lt;0.572),(D145&lt;1.25),(H145&lt;15.155),(F145&lt;2.5)),-0.009,IF(AND((D145&lt;0.3),(H145&lt;11.788),G145&gt;=0.572,(D145&lt;1.25),(H145&lt;15.155),(F145&lt;2.5)),0.01,IF(AND(D145&gt;=0.3,(H145&lt;11.788),G145&gt;=0.572,(D145&lt;1.25),(H145&lt;15.155),(F145&lt;2.5)),0.03,IF(AND((A145&lt;4.75),H145&gt;=11.788,G145&gt;=0.572,(D145&lt;1.25),(H145&lt;15.155),(F145&lt;2.5)),0.001,IF(AND(A145&gt;=4.75,H145&gt;=11.788,G145&gt;=0.572,(D145&lt;1.25),(H145&lt;15.155),(F145&lt;2.5)),0.01,IF(AND((A145&lt;5.5),(A145&lt;6.15),(G145&lt;0.652),D145&gt;=1.25,(H145&lt;15.155),(F145&lt;2.5)),0.014,IF(AND(A145&gt;=5.5,(A145&lt;6.15),(G145&lt;0.652),D145&gt;=1.25,(H145&lt;15.155),(F145&lt;2.5)),0.049,IF(AND((H145&lt;12.206),A145&gt;=6.15,(G145&lt;0.652),D145&gt;=1.25,(H145&lt;15.155),(F145&lt;2.5)),-0.009,IF(AND(H145&gt;=12.206,A145&gt;=6.15,(G145&lt;0.652),D145&gt;=1.25,(H145&lt;15.155),(F145&lt;2.5)),0.021,IF(AND((A145&lt;5.55),(A145&lt;6.2),G145&gt;=0.652,D145&gt;=1.25,(H145&lt;15.155),(F145&lt;2.5)),0.011,IF(AND(A145&gt;=5.55,(A145&lt;6.2),G145&gt;=0.652,D145&gt;=1.25,(H145&lt;15.155),(F145&lt;2.5)),-0.019,IF(AND((B145&lt;3.2),A145&gt;=6.2,G145&gt;=0.652,D145&gt;=1.25,(H145&lt;15.155),(F145&lt;2.5)),0.025,IF(AND(B145&gt;=3.2,A145&gt;=6.2,G145&gt;=0.652,D145&gt;=1.25,(H145&lt;15.155),(F145&lt;2.5)),0.001,IF(AND((G145&lt;0.183),(G145&lt;0.301),G145&gt;=0.107,(G145&lt;0.364),(A145&lt;7.45),F145&gt;=2.5),-0.009,IF(AND(G145&gt;=0.183,(G145&lt;0.301),G145&gt;=0.107,(G145&lt;0.364),(A145&lt;7.45),F145&gt;=2.5),0.022,IF(AND((D145&lt;2.2),G145&gt;=0.301,G145&gt;=0.107,(G145&lt;0.364),(A145&lt;7.45),F145&gt;=2.5),0.004,IF(AND(D145&gt;=2.2,G145&gt;=0.301,G145&gt;=0.107,(G145&lt;0.364),(A145&lt;7.45),F145&gt;=2.5),-0.02,IF(AND((G145&lt;0.787),G145&gt;=0.628,H145&gt;=12.626,G145&gt;=0.364,(A145&lt;7.45),F145&gt;=2.5),-0.001,IF(AND(G145&gt;=0.787,G145&gt;=0.628,H145&gt;=12.626,G145&gt;=0.364,(A145&lt;7.45),F145&gt;=2.5),0.016,"shouldnthappen")))))))))))))))))))))))))))</f>
        <v>0.022</v>
      </c>
      <c r="Y145" s="1" t="n">
        <f aca="false">IF(AND(H145&gt;=15.155,(D145&lt;1.55)),0.037,IF(AND(D145&gt;=2.45,(A145&lt;7.45),D145&gt;=1.55),0.054,IF(AND((A145&lt;7.8),A145&gt;=7.45,D145&gt;=1.55),0.078,IF(AND(A145&gt;=7.8,A145&gt;=7.45,D145&gt;=1.55),0.021,IF(AND(A145&gt;=6.2,G145&gt;=0.68,D145&gt;=1.25,(H145&lt;15.155),(D145&lt;1.55)),0.019,IF(AND((B145&lt;2.65),(A145&lt;4.95),(G145&lt;0.572),(D145&lt;1.25),(H145&lt;15.155),(D145&lt;1.55)),0.021,IF(AND(B145&gt;=2.65,(A145&lt;4.95),(G145&lt;0.572),(D145&lt;1.25),(H145&lt;15.155),(D145&lt;1.55)),0.006,IF(AND((H145&lt;14.344),A145&gt;=4.95,(G145&lt;0.572),(D145&lt;1.25),(H145&lt;15.155),(D145&lt;1.55)),-0.005,IF(AND(H145&gt;=14.344,A145&gt;=4.95,(G145&lt;0.572),(D145&lt;1.25),(H145&lt;15.155),(D145&lt;1.55)),0.013,IF(AND((G145&lt;0.833),(H145&lt;11.788),G145&gt;=0.572,(D145&lt;1.25),(H145&lt;15.155),(D145&lt;1.55)),0.009,IF(AND(G145&gt;=0.833,(H145&lt;11.788),G145&gt;=0.572,(D145&lt;1.25),(H145&lt;15.155),(D145&lt;1.55)),0.024,IF(AND((A145&lt;4.75),H145&gt;=11.788,G145&gt;=0.572,(D145&lt;1.25),(H145&lt;15.155),(D145&lt;1.55)),0.001,IF(AND(A145&gt;=4.75,H145&gt;=11.788,G145&gt;=0.572,(D145&lt;1.25),(H145&lt;15.155),(D145&lt;1.55)),0.008,IF(AND((A145&lt;5.65),(A145&lt;6.15),(G145&lt;0.68),D145&gt;=1.25,(H145&lt;15.155),(D145&lt;1.55)),0.017,IF(AND(A145&gt;=5.65,(A145&lt;6.15),(G145&lt;0.68),D145&gt;=1.25,(H145&lt;15.155),(D145&lt;1.55)),0.039,IF(AND((G145&lt;0.436),A145&gt;=6.15,(G145&lt;0.68),D145&gt;=1.25,(H145&lt;15.155),(D145&lt;1.55)),-0.004,IF(AND(G145&gt;=0.436,A145&gt;=6.15,(G145&lt;0.68),D145&gt;=1.25,(H145&lt;15.155),(D145&lt;1.55)),0.022,IF(AND((A145&lt;5.55),(A145&lt;6.2),G145&gt;=0.68,D145&gt;=1.25,(H145&lt;15.155),(D145&lt;1.55)),0.009,IF(AND(A145&gt;=5.55,(A145&lt;6.2),G145&gt;=0.68,D145&gt;=1.25,(H145&lt;15.155),(D145&lt;1.55)),-0.016,IF(AND((G145&lt;0.107),(G145&lt;0.361),(G145&lt;0.613),(D145&lt;2.45),(A145&lt;7.45),D145&gt;=1.55),0.042,IF(AND(G145&gt;=0.107,(G145&lt;0.361),(G145&lt;0.613),(D145&lt;2.45),(A145&lt;7.45),D145&gt;=1.55),0.002,IF(AND((D145&lt;2.35),G145&gt;=0.361,(G145&lt;0.613),(D145&lt;2.45),(A145&lt;7.45),D145&gt;=1.55),0.051,IF(AND(D145&gt;=2.35,G145&gt;=0.361,(G145&lt;0.613),(D145&lt;2.45),(A145&lt;7.45),D145&gt;=1.55),0.016,IF(AND((A145&lt;6.4),(G145&lt;0.711),G145&gt;=0.613,(D145&lt;2.45),(A145&lt;7.45),D145&gt;=1.55),0.001,IF(AND(A145&gt;=6.4,(G145&lt;0.711),G145&gt;=0.613,(D145&lt;2.45),(A145&lt;7.45),D145&gt;=1.55),-0.002,IF(AND((B145&lt;2.95),G145&gt;=0.711,G145&gt;=0.613,(D145&lt;2.45),(A145&lt;7.45),D145&gt;=1.55),0.023,IF(AND(B145&gt;=2.95,G145&gt;=0.711,G145&gt;=0.613,(D145&lt;2.45),(A145&lt;7.45),D145&gt;=1.55),0.01,"shouldnthappen")))))))))))))))))))))))))))</f>
        <v>0.002</v>
      </c>
      <c r="Z145" s="1" t="n">
        <f aca="false">IF(AND(A145&gt;=7.45,D145&gt;=1.75),0.056,IF(AND(H145&gt;=15.059,A145&gt;=5.55,(D145&lt;1.75)),0.028,IF(AND((D145&lt;0.35),G145&gt;=0.905,(A145&lt;5.55),(D145&lt;1.75)),0.005,IF(AND(D145&gt;=0.35,G145&gt;=0.905,(A145&lt;5.55),(D145&lt;1.75)),0.026,IF(AND((H145&lt;8.711),D145&gt;=2.45,(A145&lt;7.45),D145&gt;=1.75),0.011,IF(AND(H145&gt;=8.711,D145&gt;=2.45,(A145&lt;7.45),D145&gt;=1.75),0.049,IF(AND((G145&lt;0.107),(G145&lt;0.487),(D145&lt;2.45),(A145&lt;7.45),D145&gt;=1.75),0.032,IF(AND((H145&lt;10.915),(A145&lt;4.5),(B145&lt;3.15),(G145&lt;0.905),(A145&lt;5.55),(D145&lt;1.75)),-0.001,IF(AND(H145&gt;=10.915,(A145&lt;4.5),(B145&lt;3.15),(G145&lt;0.905),(A145&lt;5.55),(D145&lt;1.75)),0.003,IF(AND((A145&lt;5.05),A145&gt;=4.5,(B145&lt;3.15),(G145&lt;0.905),(A145&lt;5.55),(D145&lt;1.75)),0.015,IF(AND(A145&gt;=5.05,A145&gt;=4.5,(B145&lt;3.15),(G145&lt;0.905),(A145&lt;5.55),(D145&lt;1.75)),0.006,IF(AND((G145&lt;0.05),(G145&lt;0.091),B145&gt;=3.15,(G145&lt;0.905),(A145&lt;5.55),(D145&lt;1.75)),0.001,IF(AND(G145&gt;=0.05,(G145&lt;0.091),B145&gt;=3.15,(G145&lt;0.905),(A145&lt;5.55),(D145&lt;1.75)),0.008,IF(AND((G145&lt;0.587),G145&gt;=0.091,B145&gt;=3.15,(G145&lt;0.905),(A145&lt;5.55),(D145&lt;1.75)),-0.003,IF(AND(G145&gt;=0.587,G145&gt;=0.091,B145&gt;=3.15,(G145&lt;0.905),(A145&lt;5.55),(D145&lt;1.75)),0.004,IF(AND((F145&lt;2.5),(B145&lt;2.85),(G145&lt;0.419),(H145&lt;15.059),A145&gt;=5.55,(D145&lt;1.75)),0.041,IF(AND(F145&gt;=2.5,(B145&lt;2.85),(G145&lt;0.419),(H145&lt;15.059),A145&gt;=5.55,(D145&lt;1.75)),0.015,IF(AND((G145&lt;0.164),B145&gt;=2.85,(G145&lt;0.419),(H145&lt;15.059),A145&gt;=5.55,(D145&lt;1.75)),0.01,IF(AND(G145&gt;=0.164,B145&gt;=2.85,(G145&lt;0.419),(H145&lt;15.059),A145&gt;=5.55,(D145&lt;1.75)),-0.001,IF(AND((B145&lt;2.55),(B145&lt;2.95),G145&gt;=0.419,(H145&lt;15.059),A145&gt;=5.55,(D145&lt;1.75)),0.014,IF(AND(B145&gt;=2.55,(B145&lt;2.95),G145&gt;=0.419,(H145&lt;15.059),A145&gt;=5.55,(D145&lt;1.75)),-0.013,IF(AND((D145&lt;1.55),B145&gt;=2.95,G145&gt;=0.419,(H145&lt;15.059),A145&gt;=5.55,(D145&lt;1.75)),0.023,IF(AND(D145&gt;=1.55,B145&gt;=2.95,G145&gt;=0.419,(H145&lt;15.059),A145&gt;=5.55,(D145&lt;1.75)),0.005,IF(AND((H145&lt;13.278),G145&gt;=0.107,(G145&lt;0.487),(D145&lt;2.45),(A145&lt;7.45),D145&gt;=1.75),-0.009,IF(AND(H145&gt;=13.278,G145&gt;=0.107,(G145&lt;0.487),(D145&lt;2.45),(A145&lt;7.45),D145&gt;=1.75),0.017,IF(AND((D145&lt;2.35),(G145&lt;0.571),G145&gt;=0.487,(D145&lt;2.45),(A145&lt;7.45),D145&gt;=1.75),0.053,IF(AND(D145&gt;=2.35,(G145&lt;0.571),G145&gt;=0.487,(D145&lt;2.45),(A145&lt;7.45),D145&gt;=1.75),0.009,IF(AND((G145&lt;0.779),G145&gt;=0.571,G145&gt;=0.487,(D145&lt;2.45),(A145&lt;7.45),D145&gt;=1.75),0.006,IF(AND(G145&gt;=0.779,G145&gt;=0.571,G145&gt;=0.487,(D145&lt;2.45),(A145&lt;7.45),D145&gt;=1.75),0.016,"shouldnthappen")))))))))))))))))))))))))))))</f>
        <v>0.017</v>
      </c>
      <c r="AA145" s="1" t="n">
        <f aca="false">IF(AND((A145&lt;7.8),A145&gt;=7.45,D145&gt;=1.75),0.051,IF(AND(A145&gt;=7.8,A145&gt;=7.45,D145&gt;=1.75),0.01,IF(AND(B145&gt;=3.35,B145&gt;=3.25,(A145&lt;7.45),D145&gt;=1.75),0.016,IF(AND((H145&lt;8.308),(D145&lt;0.15),(H145&lt;13.655),(D145&lt;0.35),(D145&lt;1.75)),0.009,IF(AND((H145&lt;14.529),(G145&lt;0.293),H145&gt;=13.655,(D145&lt;0.35),(D145&lt;1.75)),0.011,IF(AND(H145&gt;=14.529,(G145&lt;0.293),H145&gt;=13.655,(D145&lt;0.35),(D145&lt;1.75)),0.001,IF(AND(D145&gt;=0.25,G145&gt;=0.293,H145&gt;=13.655,(D145&lt;0.35),(D145&lt;1.75)),-0.004,IF(AND(H145&gt;=10.635,(H145&lt;10.696),(H145&lt;13.906),D145&gt;=0.35,(D145&lt;1.75)),0.036,IF(AND(G145&gt;=0.833,H145&gt;=10.696,(H145&lt;13.906),D145&gt;=0.35,(D145&lt;1.75)),0.016,IF(AND((A145&lt;6.65),(G145&lt;0.247),H145&gt;=13.906,D145&gt;=0.35,(D145&lt;1.75)),-0.008,IF(AND(A145&gt;=6.65,(G145&lt;0.247),H145&gt;=13.906,D145&gt;=0.35,(D145&lt;1.75)),0.011,IF(AND((B145&lt;2.45),G145&gt;=0.247,H145&gt;=13.906,D145&gt;=0.35,(D145&lt;1.75)),0,IF(AND((D145&lt;1.85),(B145&lt;2.95),(B145&lt;3.25),(A145&lt;7.45),D145&gt;=1.75),0.033,IF(AND((G145&lt;0.428),(B145&lt;3.35),B145&gt;=3.25,(A145&lt;7.45),D145&gt;=1.75),0.009,IF(AND(G145&gt;=0.428,(B145&lt;3.35),B145&gt;=3.25,(A145&lt;7.45),D145&gt;=1.75),0.042,IF(AND((A145&lt;4.6),H145&gt;=8.308,(D145&lt;0.15),(H145&lt;13.655),(D145&lt;0.35),(D145&lt;1.75)),0.003,IF(AND(A145&gt;=4.6,H145&gt;=8.308,(D145&lt;0.15),(H145&lt;13.655),(D145&lt;0.35),(D145&lt;1.75)),0,IF(AND((H145&lt;8.834),(A145&lt;5.05),D145&gt;=0.15,(H145&lt;13.655),(D145&lt;0.35),(D145&lt;1.75)),0.002,IF(AND(H145&gt;=8.834,(A145&lt;5.05),D145&gt;=0.15,(H145&lt;13.655),(D145&lt;0.35),(D145&lt;1.75)),-0.008,IF(AND((A145&lt;5.45),A145&gt;=5.05,D145&gt;=0.15,(H145&lt;13.655),(D145&lt;0.35),(D145&lt;1.75)),0.003,IF(AND(A145&gt;=5.45,A145&gt;=5.05,D145&gt;=0.15,(H145&lt;13.655),(D145&lt;0.35),(D145&lt;1.75)),-0.002,IF(AND((A145&lt;5.3),(D145&lt;0.25),G145&gt;=0.293,H145&gt;=13.655,(D145&lt;0.35),(D145&lt;1.75)),0.007,IF(AND(A145&gt;=5.3,(D145&lt;0.25),G145&gt;=0.293,H145&gt;=13.655,(D145&lt;0.35),(D145&lt;1.75)),0.001,IF(AND((H145&lt;7.309),(H145&lt;10.635),(H145&lt;10.696),(H145&lt;13.906),D145&gt;=0.35,(D145&lt;1.75)),0.014,IF(AND(H145&gt;=7.309,(H145&lt;10.635),(H145&lt;10.696),(H145&lt;13.906),D145&gt;=0.35,(D145&lt;1.75)),0.006,IF(AND((H145&lt;12.093),(G145&lt;0.833),H145&gt;=10.696,(H145&lt;13.906),D145&gt;=0.35,(D145&lt;1.75)),-0.01,IF(AND(H145&gt;=12.093,(G145&lt;0.833),H145&gt;=10.696,(H145&lt;13.906),D145&gt;=0.35,(D145&lt;1.75)),0.004,IF(AND((G145&lt;0.823),B145&gt;=2.45,G145&gt;=0.247,H145&gt;=13.906,D145&gt;=0.35,(D145&lt;1.75)),0.026,IF(AND(G145&gt;=0.823,B145&gt;=2.45,G145&gt;=0.247,H145&gt;=13.906,D145&gt;=0.35,(D145&lt;1.75)),0.006,IF(AND((H145&lt;11.121),D145&gt;=1.85,(B145&lt;2.95),(B145&lt;3.25),(A145&lt;7.45),D145&gt;=1.75),0.013,IF(AND(H145&gt;=11.121,D145&gt;=1.85,(B145&lt;2.95),(B145&lt;3.25),(A145&lt;7.45),D145&gt;=1.75),0.005,IF(AND((A145&lt;6.05),(A145&lt;6.45),B145&gt;=2.95,(B145&lt;3.25),(A145&lt;7.45),D145&gt;=1.75),0.001,IF(AND(A145&gt;=6.05,(A145&lt;6.45),B145&gt;=2.95,(B145&lt;3.25),(A145&lt;7.45),D145&gt;=1.75),-0.005,IF(AND((G145&lt;0.42),A145&gt;=6.45,B145&gt;=2.95,(B145&lt;3.25),(A145&lt;7.45),D145&gt;=1.75),0.004,IF(AND(G145&gt;=0.42,A145&gt;=6.45,B145&gt;=2.95,(B145&lt;3.25),(A145&lt;7.45),D145&gt;=1.75),0.019,"shouldnthappen")))))))))))))))))))))))))))))))))))</f>
        <v>0.005</v>
      </c>
      <c r="AB145" s="1" t="n">
        <f aca="false">+ 0.5</f>
        <v>0.5</v>
      </c>
    </row>
    <row r="146" customFormat="false" ht="13.8" hidden="false" customHeight="false" outlineLevel="0" collapsed="false">
      <c r="A146" s="11" t="n">
        <v>6.8</v>
      </c>
      <c r="B146" s="1" t="n">
        <v>3.2</v>
      </c>
      <c r="C146" s="1" t="n">
        <v>5.9</v>
      </c>
      <c r="D146" s="1" t="n">
        <v>2.3</v>
      </c>
      <c r="E146" s="1" t="s">
        <v>93</v>
      </c>
      <c r="F146" s="1" t="n">
        <v>3</v>
      </c>
      <c r="G146" s="1" t="n">
        <v>0.557742038974538</v>
      </c>
      <c r="H146" s="18" t="n">
        <v>9.5184737380594</v>
      </c>
      <c r="I146" s="1" t="n">
        <f aca="false">C146</f>
        <v>5.9</v>
      </c>
      <c r="J146" s="1" t="n">
        <f aca="false">SUM(M146:AB146)</f>
        <v>5.754</v>
      </c>
      <c r="K146" s="15" t="n">
        <f aca="false">1-SQRT(VAR(M146:AB146, I146)) / AVERAGE(M146:AB146)</f>
        <v>-2.89093437347743</v>
      </c>
      <c r="L146" s="1" t="n">
        <f aca="false">(J146-I146)/I146</f>
        <v>-0.0247457627118644</v>
      </c>
      <c r="M146" s="1" t="n">
        <f aca="false">IF(AND((H146&lt;5.245),(D146&lt;0.8)),0.075,IF(AND(H146&gt;=5.245,(D146&lt;0.8)),0.279,IF(AND((D146&lt;1.45),D146&gt;=0.8),1.043,IF(AND(D146&gt;=1.45,D146&gt;=0.8),1.423,"shouldnthappen"))))</f>
        <v>1.423</v>
      </c>
      <c r="N146" s="1" t="n">
        <f aca="false">IF(AND((A146&lt;4.35),(D146&lt;0.8)),0.048,IF(AND(A146&gt;=4.35,(D146&lt;0.8)),0.198,IF(AND(F146&gt;=2.5,D146&gt;=0.8),1.048,IF(AND((A146&lt;5.15),(F146&lt;2.5),D146&gt;=0.8),0.321,IF(AND(A146&gt;=5.15,(F146&lt;2.5),D146&gt;=0.8),0.783,"shouldnthappen")))))</f>
        <v>1.048</v>
      </c>
      <c r="O146" s="1" t="n">
        <f aca="false">IF(AND((H146&lt;5.245),(D146&lt;0.8)),0.034,IF(AND((A146&lt;5.9),D146&gt;=0.8),0.489,IF(AND(A146&gt;=5.9,D146&gt;=0.8),0.721,IF(AND((A146&lt;4.35),H146&gt;=5.245,(D146&lt;0.8)),0.041,IF(AND(A146&gt;=4.35,H146&gt;=5.245,(D146&lt;0.8)),0.142,"shouldnthappen")))))</f>
        <v>0.721</v>
      </c>
      <c r="P146" s="1" t="n">
        <f aca="false">IF(AND((B146&lt;2.8),(D146&lt;1.15)),0.244,IF(AND((D146&lt;1.75),D146&gt;=1.15),0.396,IF(AND(D146&gt;=1.75,D146&gt;=1.15),0.554,IF(AND((A146&lt;5.05),B146&gt;=2.8,(D146&lt;1.15)),0.078,IF(AND((H146&lt;14.877),A146&gt;=5.05,B146&gt;=2.8,(D146&lt;1.15)),0.118,IF(AND(H146&gt;=14.877,A146&gt;=5.05,B146&gt;=2.8,(D146&lt;1.15)),0.027,"shouldnthappen"))))))</f>
        <v>0.554</v>
      </c>
      <c r="Q146" s="1" t="n">
        <f aca="false">IF(AND(D146&gt;=0.45,(D146&lt;1.15)),0.17,IF(AND(A146&gt;=7.1,D146&gt;=1.15),0.539,IF(AND((A146&lt;6.25),(A146&lt;7.1),D146&gt;=1.15),0.258,IF(AND(A146&gt;=6.25,(A146&lt;7.1),D146&gt;=1.15),0.344,IF(AND(G146&gt;=0.418,(A146&lt;5.05),(D146&lt;0.45),(D146&lt;1.15)),0.033,IF(AND((H146&lt;14.494),(G146&lt;0.418),(A146&lt;5.05),(D146&lt;0.45),(D146&lt;1.15)),0.061,IF(AND(H146&gt;=14.494,(G146&lt;0.418),(A146&lt;5.05),(D146&lt;0.45),(D146&lt;1.15)),0.015,IF(AND(H146&gt;=14.877,(B146&lt;3.85),A146&gt;=5.05,(D146&lt;0.45),(D146&lt;1.15)),0.023,IF(AND((B146&lt;4),B146&gt;=3.85,A146&gt;=5.05,(D146&lt;0.45),(D146&lt;1.15)),0.009,IF(AND(B146&gt;=4,B146&gt;=3.85,A146&gt;=5.05,(D146&lt;0.45),(D146&lt;1.15)),0.052,IF(AND((G146&lt;0.05),(H146&lt;14.877),(B146&lt;3.85),A146&gt;=5.05,(D146&lt;0.45),(D146&lt;1.15)),0.024,IF(AND(G146&gt;=0.05,(H146&lt;14.877),(B146&lt;3.85),A146&gt;=5.05,(D146&lt;0.45),(D146&lt;1.15)),0.091,"shouldnthappen"))))))))))))</f>
        <v>0.344</v>
      </c>
      <c r="R146" s="1" t="n">
        <f aca="false">IF(AND(A146&gt;=7.1,D146&gt;=0.8),0.401,IF(AND((A146&lt;4.5),(G146&lt;0.905),(D146&lt;0.8)),0.024,IF(AND((H146&lt;9.966),G146&gt;=0.905,(D146&lt;0.8)),0.094,IF(AND(H146&gt;=9.966,G146&gt;=0.905,(D146&lt;0.8)),0.026,IF(AND(D146&gt;=2.05,(A146&lt;7.1),D146&gt;=0.8),0.277,IF(AND((H146&lt;5.523),A146&gt;=4.5,(G146&lt;0.905),(D146&lt;0.8)),0.012,IF(AND(H146&gt;=5.523,A146&gt;=4.5,(G146&lt;0.905),(D146&lt;0.8)),0.049,IF(AND((A146&lt;5.3),(D146&lt;2.05),(A146&lt;7.1),D146&gt;=0.8),0.095,IF(AND(A146&gt;=5.3,(D146&lt;2.05),(A146&lt;7.1),D146&gt;=0.8),0.196,"shouldnthappen")))))))))</f>
        <v>0.277</v>
      </c>
      <c r="S146" s="1" t="n">
        <f aca="false">IF(AND(A146&gt;=7.1,D146&gt;=1.35),0.298,IF(AND(G146&gt;=0.905,(D146&lt;0.8),(D146&lt;1.35)),0.068,IF(AND(H146&gt;=9.386,D146&gt;=0.8,(D146&lt;1.35)),0.126,IF(AND((H146&lt;7.426),(H146&lt;9.386),D146&gt;=0.8,(D146&lt;1.35)),0.091,IF(AND((A146&lt;5.3),(G146&lt;0.905),(A146&lt;7.1),D146&gt;=1.35),0.063,IF(AND((D146&lt;2.05),G146&gt;=0.905,(A146&lt;7.1),D146&gt;=1.35),0.015,IF(AND(D146&gt;=2.05,G146&gt;=0.905,(A146&lt;7.1),D146&gt;=1.35),0.089,IF(AND((H146&lt;10.505),(H146&lt;14.344),(G146&lt;0.905),(D146&lt;0.8),(D146&lt;1.35)),0.035,IF(AND((A146&lt;4.85),H146&gt;=14.344,(G146&lt;0.905),(D146&lt;0.8),(D146&lt;1.35)),0.006,IF(AND((B146&lt;2.75),H146&gt;=7.426,(H146&lt;9.386),D146&gt;=0.8,(D146&lt;1.35)),0.021,IF(AND(B146&gt;=2.75,H146&gt;=7.426,(H146&lt;9.386),D146&gt;=0.8,(D146&lt;1.35)),-0.01,IF(AND((B146&lt;2.35),A146&gt;=5.3,(G146&lt;0.905),(A146&lt;7.1),D146&gt;=1.35),0.068,IF(AND(B146&gt;=2.35,A146&gt;=5.3,(G146&lt;0.905),(A146&lt;7.1),D146&gt;=1.35),0.181,IF(AND((H146&lt;11.731),H146&gt;=10.505,(H146&lt;14.344),(G146&lt;0.905),(D146&lt;0.8),(D146&lt;1.35)),0.004,IF(AND(H146&gt;=11.731,H146&gt;=10.505,(H146&lt;14.344),(G146&lt;0.905),(D146&lt;0.8),(D146&lt;1.35)),0.024,IF(AND((H146&lt;14.877),A146&gt;=4.85,H146&gt;=14.344,(G146&lt;0.905),(D146&lt;0.8),(D146&lt;1.35)),0.063,IF(AND(H146&gt;=14.877,A146&gt;=4.85,H146&gt;=14.344,(G146&lt;0.905),(D146&lt;0.8),(D146&lt;1.35)),0.012,"shouldnthappen")))))))))))))))))</f>
        <v>0.181</v>
      </c>
      <c r="T146" s="1" t="n">
        <f aca="false">IF(AND(D146&gt;=0.45,(A146&lt;5.65)),0.067,IF(AND(A146&gt;=7.25,A146&gt;=5.65),0.244,IF(AND((H146&lt;9.966),G146&gt;=0.905,(D146&lt;0.45),(A146&lt;5.65)),0.062,IF(AND(H146&gt;=9.966,G146&gt;=0.905,(D146&lt;0.45),(A146&lt;5.65)),0.012,IF(AND((G146&lt;0.948),D146&gt;=2.05,(A146&lt;7.25),A146&gt;=5.65),0.157,IF(AND(G146&gt;=0.948,D146&gt;=2.05,(A146&lt;7.25),A146&gt;=5.65),0.037,IF(AND(G146&gt;=0.422,(B146&lt;3.15),(G146&lt;0.905),(D146&lt;0.45),(A146&lt;5.65)),0.011,IF(AND((D146&lt;0.25),(G146&lt;0.422),(B146&lt;3.15),(G146&lt;0.905),(D146&lt;0.45),(A146&lt;5.65)),0.04,IF(AND(D146&gt;=0.25,(G146&lt;0.422),(B146&lt;3.15),(G146&lt;0.905),(D146&lt;0.45),(A146&lt;5.65)),0.009,IF(AND((A146&lt;4.85),(B146&lt;3.25),B146&gt;=3.15,(G146&lt;0.905),(D146&lt;0.45),(A146&lt;5.65)),0.008,IF(AND(A146&gt;=4.85,(B146&lt;3.25),B146&gt;=3.15,(G146&lt;0.905),(D146&lt;0.45),(A146&lt;5.65)),-0.017,IF(AND((D146&lt;0.25),B146&gt;=3.25,B146&gt;=3.15,(G146&lt;0.905),(D146&lt;0.45),(A146&lt;5.65)),0.022,IF(AND(D146&gt;=0.25,B146&gt;=3.25,B146&gt;=3.15,(G146&lt;0.905),(D146&lt;0.45),(A146&lt;5.65)),0.009,IF(AND((F146&lt;2.5),(H146&lt;7.692),(G146&lt;0.644),(D146&lt;2.05),(A146&lt;7.25),A146&gt;=5.65),0.018,IF(AND(F146&gt;=2.5,(H146&lt;7.692),(G146&lt;0.644),(D146&lt;2.05),(A146&lt;7.25),A146&gt;=5.65),0.068,IF(AND((B146&lt;2.35),H146&gt;=7.692,(G146&lt;0.644),(D146&lt;2.05),(A146&lt;7.25),A146&gt;=5.65),0.023,IF(AND(B146&gt;=2.35,H146&gt;=7.692,(G146&lt;0.644),(D146&lt;2.05),(A146&lt;7.25),A146&gt;=5.65),0.125,IF(AND((G146&lt;0.766),(G146&lt;0.85),G146&gt;=0.644,(D146&lt;2.05),(A146&lt;7.25),A146&gt;=5.65),0.055,IF(AND(G146&gt;=0.766,(G146&lt;0.85),G146&gt;=0.644,(D146&lt;2.05),(A146&lt;7.25),A146&gt;=5.65),-0,IF(AND((B146&lt;2.95),G146&gt;=0.85,G146&gt;=0.644,(D146&lt;2.05),(A146&lt;7.25),A146&gt;=5.65),0.098,IF(AND(B146&gt;=2.95,G146&gt;=0.85,G146&gt;=0.644,(D146&lt;2.05),(A146&lt;7.25),A146&gt;=5.65),0.013,"shouldnthappen")))))))))))))))))))))</f>
        <v>0.157</v>
      </c>
      <c r="U146" s="1" t="n">
        <f aca="false">IF(AND(A146&gt;=7.25,D146&gt;=1.25),0.186,IF(AND((G146&lt;0.13),D146&gt;=0.35,(D146&lt;1.25)),-0.004,IF(AND(H146&gt;=14.246,(H146&lt;14.344),(D146&lt;0.35),(D146&lt;1.25)),-0.002,IF(AND((A146&lt;4.85),H146&gt;=14.344,(D146&lt;0.35),(D146&lt;1.25)),0.004,IF(AND(G146&gt;=0.446,(G146&lt;0.644),(A146&lt;7.25),D146&gt;=1.25),0.138,IF(AND(A146&gt;=5.45,(H146&lt;14.246),(H146&lt;14.344),(D146&lt;0.35),(D146&lt;1.25)),0.001,IF(AND((H146&lt;14.877),A146&gt;=4.85,H146&gt;=14.344,(D146&lt;0.35),(D146&lt;1.25)),0.035,IF(AND(H146&gt;=14.877,A146&gt;=4.85,H146&gt;=14.344,(D146&lt;0.35),(D146&lt;1.25)),0.007,IF(AND((B146&lt;3.35),H146&gt;=9.448,G146&gt;=0.13,D146&gt;=0.35,(D146&lt;1.25)),0.053,IF(AND(B146&gt;=3.35,H146&gt;=9.448,G146&gt;=0.13,D146&gt;=0.35,(D146&lt;1.25)),0.017,IF(AND((G146&lt;0.44),(G146&lt;0.446),(G146&lt;0.644),(A146&lt;7.25),D146&gt;=1.25),0.079,IF(AND(G146&gt;=0.44,(G146&lt;0.446),(G146&lt;0.644),(A146&lt;7.25),D146&gt;=1.25),0.02,IF(AND((A146&lt;5.95),(G146&lt;0.724),G146&gt;=0.644,(A146&lt;7.25),D146&gt;=1.25),-0.018,IF(AND(A146&gt;=5.95,(G146&lt;0.724),G146&gt;=0.644,(A146&lt;7.25),D146&gt;=1.25),0.027,IF(AND(A146&gt;=6.15,G146&gt;=0.724,G146&gt;=0.644,(A146&lt;7.25),D146&gt;=1.25),0.093,IF(AND((A146&lt;5.05),(A146&lt;5.45),(H146&lt;14.246),(H146&lt;14.344),(D146&lt;0.35),(D146&lt;1.25)),0.011,IF(AND(A146&gt;=5.05,(A146&lt;5.45),(H146&lt;14.246),(H146&lt;14.344),(D146&lt;0.35),(D146&lt;1.25)),0.021,IF(AND((A146&lt;5.4),(B146&lt;3.15),(H146&lt;9.448),G146&gt;=0.13,D146&gt;=0.35,(D146&lt;1.25)),0.007,IF(AND(A146&gt;=5.4,(B146&lt;3.15),(H146&lt;9.448),G146&gt;=0.13,D146&gt;=0.35,(D146&lt;1.25)),-0.011,IF(AND((B146&lt;3.75),B146&gt;=3.15,(H146&lt;9.448),G146&gt;=0.13,D146&gt;=0.35,(D146&lt;1.25)),0.012,IF(AND(B146&gt;=3.75,B146&gt;=3.15,(H146&lt;9.448),G146&gt;=0.13,D146&gt;=0.35,(D146&lt;1.25)),0.046,IF(AND((A146&lt;5.9),(A146&lt;6.15),G146&gt;=0.724,G146&gt;=0.644,(A146&lt;7.25),D146&gt;=1.25),0.06,IF(AND(A146&gt;=5.9,(A146&lt;6.15),G146&gt;=0.724,G146&gt;=0.644,(A146&lt;7.25),D146&gt;=1.25),0.005,"shouldnthappen")))))))))))))))))))))))</f>
        <v>0.138</v>
      </c>
      <c r="V146" s="1" t="n">
        <f aca="false">IF(AND(H146&gt;=15.155,(D146&lt;1.55)),0.084,IF(AND(A146&gt;=7.25,D146&gt;=1.55),0.141,IF(AND((G146&lt;0.043),D146&gt;=1.05,(H146&lt;15.155),(D146&lt;1.55)),-0.007,IF(AND(D146&gt;=1.85,G146&gt;=0.755,(A146&lt;7.25),D146&gt;=1.55),0.051,IF(AND((H146&lt;9.966),G146&gt;=0.905,(D146&lt;1.05),(H146&lt;15.155),(D146&lt;1.55)),0.043,IF(AND(H146&gt;=9.966,G146&gt;=0.905,(D146&lt;1.05),(H146&lt;15.155),(D146&lt;1.55)),0.007,IF(AND((G146&lt;0.278),(G146&lt;0.361),(G146&lt;0.755),(A146&lt;7.25),D146&gt;=1.55),0.08,IF(AND((A146&lt;5.8),G146&gt;=0.361,(G146&lt;0.755),(A146&lt;7.25),D146&gt;=1.55),0.019,IF(AND((A146&lt;6.05),(D146&lt;1.85),G146&gt;=0.755,(A146&lt;7.25),D146&gt;=1.55),0.01,IF(AND(A146&gt;=6.05,(D146&lt;1.85),G146&gt;=0.755,(A146&lt;7.25),D146&gt;=1.55),0.002,IF(AND((G146&lt;0.486),(B146&lt;3.15),(G146&lt;0.905),(D146&lt;1.05),(H146&lt;15.155),(D146&lt;1.55)),0.026,IF(AND(G146&gt;=0.486,(B146&lt;3.15),(G146&lt;0.905),(D146&lt;1.05),(H146&lt;15.155),(D146&lt;1.55)),0.001,IF(AND((B146&lt;3.25),B146&gt;=3.15,(G146&lt;0.905),(D146&lt;1.05),(H146&lt;15.155),(D146&lt;1.55)),-0.003,IF(AND(B146&gt;=3.25,B146&gt;=3.15,(G146&lt;0.905),(D146&lt;1.05),(H146&lt;15.155),(D146&lt;1.55)),0.012,IF(AND((H146&lt;7.426),(H146&lt;8.769),G146&gt;=0.043,D146&gt;=1.05,(H146&lt;15.155),(D146&lt;1.55)),0.041,IF(AND(H146&gt;=7.426,(H146&lt;8.769),G146&gt;=0.043,D146&gt;=1.05,(H146&lt;15.155),(D146&lt;1.55)),-0.008,IF(AND((H146&lt;10.696),H146&gt;=8.769,G146&gt;=0.043,D146&gt;=1.05,(H146&lt;15.155),(D146&lt;1.55)),0.069,IF(AND(H146&gt;=10.696,H146&gt;=8.769,G146&gt;=0.043,D146&gt;=1.05,(H146&lt;15.155),(D146&lt;1.55)),0.033,IF(AND((D146&lt;2.2),G146&gt;=0.278,(G146&lt;0.361),(G146&lt;0.755),(A146&lt;7.25),D146&gt;=1.55),0.022,IF(AND(D146&gt;=2.2,G146&gt;=0.278,(G146&lt;0.361),(G146&lt;0.755),(A146&lt;7.25),D146&gt;=1.55),-0.027,IF(AND((H146&lt;12.626),A146&gt;=5.8,G146&gt;=0.361,(G146&lt;0.755),(A146&lt;7.25),D146&gt;=1.55),0.126,IF(AND(H146&gt;=12.626,A146&gt;=5.8,G146&gt;=0.361,(G146&lt;0.755),(A146&lt;7.25),D146&gt;=1.55),0.065,"shouldnthappen"))))))))))))))))))))))</f>
        <v>0.126</v>
      </c>
      <c r="W146" s="1" t="n">
        <f aca="false">IF(AND(H146&gt;=15.155,(D146&lt;1.55)),0.064,IF(AND(A146&gt;=7.45,D146&gt;=1.55),0.115,IF(AND(B146&gt;=3.15,(H146&lt;10.257),(A146&lt;7.45),D146&gt;=1.55),0.097,IF(AND((A146&lt;4.85),H146&gt;=14.344,(D146&lt;0.35),(H146&lt;15.155),(D146&lt;1.55)),0.003,IF(AND(A146&gt;=6.05,(G146&lt;0.169),D146&gt;=0.35,(H146&lt;15.155),(D146&lt;1.55)),-0.008,IF(AND((G146&lt;0.181),G146&gt;=0.169,D146&gt;=0.35,(H146&lt;15.155),(D146&lt;1.55)),0.065,IF(AND(B146&gt;=3.05,(B146&lt;3.15),(H146&lt;10.257),(A146&lt;7.45),D146&gt;=1.55),-0.023,IF(AND(H146&gt;=11.854,(G146&lt;0.613),H146&gt;=10.257,(A146&lt;7.45),D146&gt;=1.55),0.068,IF(AND((D146&lt;0.25),(B146&lt;3.15),(H146&lt;14.344),(D146&lt;0.35),(H146&lt;15.155),(D146&lt;1.55)),0.014,IF(AND(D146&gt;=0.25,(B146&lt;3.15),(H146&lt;14.344),(D146&lt;0.35),(H146&lt;15.155),(D146&lt;1.55)),0.002,IF(AND((A146&lt;5.05),B146&gt;=3.15,(H146&lt;14.344),(D146&lt;0.35),(H146&lt;15.155),(D146&lt;1.55)),-0.001,IF(AND(A146&gt;=5.05,B146&gt;=3.15,(H146&lt;14.344),(D146&lt;0.35),(H146&lt;15.155),(D146&lt;1.55)),0.009,IF(AND((H146&lt;14.877),A146&gt;=4.85,H146&gt;=14.344,(D146&lt;0.35),(H146&lt;15.155),(D146&lt;1.55)),0.023,IF(AND(H146&gt;=14.877,A146&gt;=4.85,H146&gt;=14.344,(D146&lt;0.35),(H146&lt;15.155),(D146&lt;1.55)),0.004,IF(AND((H146&lt;13.602),(A146&lt;6.05),(G146&lt;0.169),D146&gt;=0.35,(H146&lt;15.155),(D146&lt;1.55)),0.023,IF(AND(H146&gt;=13.602,(A146&lt;6.05),(G146&lt;0.169),D146&gt;=0.35,(H146&lt;15.155),(D146&lt;1.55)),-0.006,IF(AND((B146&lt;2.95),G146&gt;=0.181,G146&gt;=0.169,D146&gt;=0.35,(H146&lt;15.155),(D146&lt;1.55)),0.019,IF(AND(B146&gt;=2.95,G146&gt;=0.181,G146&gt;=0.169,D146&gt;=0.35,(H146&lt;15.155),(D146&lt;1.55)),0.034,IF(AND((A146&lt;5.35),(B146&lt;3.05),(B146&lt;3.15),(H146&lt;10.257),(A146&lt;7.45),D146&gt;=1.55),0.009,IF(AND(A146&gt;=5.35,(B146&lt;3.05),(B146&lt;3.15),(H146&lt;10.257),(A146&lt;7.45),D146&gt;=1.55),0.058,IF(AND((B146&lt;2.9),(H146&lt;11.854),(G146&lt;0.613),H146&gt;=10.257,(A146&lt;7.45),D146&gt;=1.55),0.037,IF(AND(B146&gt;=2.9,(H146&lt;11.854),(G146&lt;0.613),H146&gt;=10.257,(A146&lt;7.45),D146&gt;=1.55),-0.005,IF(AND((A146&lt;6.4),(G146&lt;0.711),G146&gt;=0.613,H146&gt;=10.257,(A146&lt;7.45),D146&gt;=1.55),0.001,IF(AND(A146&gt;=6.4,(G146&lt;0.711),G146&gt;=0.613,H146&gt;=10.257,(A146&lt;7.45),D146&gt;=1.55),-0.002,IF(AND((D146&lt;1.9),G146&gt;=0.711,G146&gt;=0.613,H146&gt;=10.257,(A146&lt;7.45),D146&gt;=1.55),0.007,IF(AND(D146&gt;=1.9,G146&gt;=0.711,G146&gt;=0.613,H146&gt;=10.257,(A146&lt;7.45),D146&gt;=1.55),0.023,"shouldnthappen"))))))))))))))))))))))))))</f>
        <v>0.097</v>
      </c>
      <c r="X146" s="1" t="n">
        <f aca="false">IF(AND(H146&gt;=15.155,(F146&lt;2.5)),0.049,IF(AND(A146&gt;=7.45,F146&gt;=2.5),0.089,IF(AND((G146&lt;0.107),(G146&lt;0.364),(A146&lt;7.45),F146&gt;=2.5),0.055,IF(AND(A146&gt;=5.75,(G146&lt;0.572),(D146&lt;1.25),(H146&lt;15.155),(F146&lt;2.5)),-0.018,IF(AND((A146&lt;5.7),(H146&lt;12.626),G146&gt;=0.364,(A146&lt;7.45),F146&gt;=2.5),0.012,IF(AND(A146&gt;=5.7,(H146&lt;12.626),G146&gt;=0.364,(A146&lt;7.45),F146&gt;=2.5),0.065,IF(AND((G146&lt;0.628),H146&gt;=12.626,G146&gt;=0.364,(A146&lt;7.45),F146&gt;=2.5),0.047,IF(AND((G146&lt;0.545),(A146&lt;5.75),(G146&lt;0.572),(D146&lt;1.25),(H146&lt;15.155),(F146&lt;2.5)),0.007,IF(AND(G146&gt;=0.545,(A146&lt;5.75),(G146&lt;0.572),(D146&lt;1.25),(H146&lt;15.155),(F146&lt;2.5)),-0.009,IF(AND((D146&lt;0.3),(H146&lt;11.788),G146&gt;=0.572,(D146&lt;1.25),(H146&lt;15.155),(F146&lt;2.5)),0.01,IF(AND(D146&gt;=0.3,(H146&lt;11.788),G146&gt;=0.572,(D146&lt;1.25),(H146&lt;15.155),(F146&lt;2.5)),0.03,IF(AND((A146&lt;4.75),H146&gt;=11.788,G146&gt;=0.572,(D146&lt;1.25),(H146&lt;15.155),(F146&lt;2.5)),0.001,IF(AND(A146&gt;=4.75,H146&gt;=11.788,G146&gt;=0.572,(D146&lt;1.25),(H146&lt;15.155),(F146&lt;2.5)),0.01,IF(AND((A146&lt;5.5),(A146&lt;6.15),(G146&lt;0.652),D146&gt;=1.25,(H146&lt;15.155),(F146&lt;2.5)),0.014,IF(AND(A146&gt;=5.5,(A146&lt;6.15),(G146&lt;0.652),D146&gt;=1.25,(H146&lt;15.155),(F146&lt;2.5)),0.049,IF(AND((H146&lt;12.206),A146&gt;=6.15,(G146&lt;0.652),D146&gt;=1.25,(H146&lt;15.155),(F146&lt;2.5)),-0.009,IF(AND(H146&gt;=12.206,A146&gt;=6.15,(G146&lt;0.652),D146&gt;=1.25,(H146&lt;15.155),(F146&lt;2.5)),0.021,IF(AND((A146&lt;5.55),(A146&lt;6.2),G146&gt;=0.652,D146&gt;=1.25,(H146&lt;15.155),(F146&lt;2.5)),0.011,IF(AND(A146&gt;=5.55,(A146&lt;6.2),G146&gt;=0.652,D146&gt;=1.25,(H146&lt;15.155),(F146&lt;2.5)),-0.019,IF(AND((B146&lt;3.2),A146&gt;=6.2,G146&gt;=0.652,D146&gt;=1.25,(H146&lt;15.155),(F146&lt;2.5)),0.025,IF(AND(B146&gt;=3.2,A146&gt;=6.2,G146&gt;=0.652,D146&gt;=1.25,(H146&lt;15.155),(F146&lt;2.5)),0.001,IF(AND((G146&lt;0.183),(G146&lt;0.301),G146&gt;=0.107,(G146&lt;0.364),(A146&lt;7.45),F146&gt;=2.5),-0.009,IF(AND(G146&gt;=0.183,(G146&lt;0.301),G146&gt;=0.107,(G146&lt;0.364),(A146&lt;7.45),F146&gt;=2.5),0.022,IF(AND((D146&lt;2.2),G146&gt;=0.301,G146&gt;=0.107,(G146&lt;0.364),(A146&lt;7.45),F146&gt;=2.5),0.004,IF(AND(D146&gt;=2.2,G146&gt;=0.301,G146&gt;=0.107,(G146&lt;0.364),(A146&lt;7.45),F146&gt;=2.5),-0.02,IF(AND((G146&lt;0.787),G146&gt;=0.628,H146&gt;=12.626,G146&gt;=0.364,(A146&lt;7.45),F146&gt;=2.5),-0.001,IF(AND(G146&gt;=0.787,G146&gt;=0.628,H146&gt;=12.626,G146&gt;=0.364,(A146&lt;7.45),F146&gt;=2.5),0.016,"shouldnthappen")))))))))))))))))))))))))))</f>
        <v>0.065</v>
      </c>
      <c r="Y146" s="1" t="n">
        <f aca="false">IF(AND(H146&gt;=15.155,(D146&lt;1.55)),0.037,IF(AND(D146&gt;=2.45,(A146&lt;7.45),D146&gt;=1.55),0.054,IF(AND((A146&lt;7.8),A146&gt;=7.45,D146&gt;=1.55),0.078,IF(AND(A146&gt;=7.8,A146&gt;=7.45,D146&gt;=1.55),0.021,IF(AND(A146&gt;=6.2,G146&gt;=0.68,D146&gt;=1.25,(H146&lt;15.155),(D146&lt;1.55)),0.019,IF(AND((B146&lt;2.65),(A146&lt;4.95),(G146&lt;0.572),(D146&lt;1.25),(H146&lt;15.155),(D146&lt;1.55)),0.021,IF(AND(B146&gt;=2.65,(A146&lt;4.95),(G146&lt;0.572),(D146&lt;1.25),(H146&lt;15.155),(D146&lt;1.55)),0.006,IF(AND((H146&lt;14.344),A146&gt;=4.95,(G146&lt;0.572),(D146&lt;1.25),(H146&lt;15.155),(D146&lt;1.55)),-0.005,IF(AND(H146&gt;=14.344,A146&gt;=4.95,(G146&lt;0.572),(D146&lt;1.25),(H146&lt;15.155),(D146&lt;1.55)),0.013,IF(AND((G146&lt;0.833),(H146&lt;11.788),G146&gt;=0.572,(D146&lt;1.25),(H146&lt;15.155),(D146&lt;1.55)),0.009,IF(AND(G146&gt;=0.833,(H146&lt;11.788),G146&gt;=0.572,(D146&lt;1.25),(H146&lt;15.155),(D146&lt;1.55)),0.024,IF(AND((A146&lt;4.75),H146&gt;=11.788,G146&gt;=0.572,(D146&lt;1.25),(H146&lt;15.155),(D146&lt;1.55)),0.001,IF(AND(A146&gt;=4.75,H146&gt;=11.788,G146&gt;=0.572,(D146&lt;1.25),(H146&lt;15.155),(D146&lt;1.55)),0.008,IF(AND((A146&lt;5.65),(A146&lt;6.15),(G146&lt;0.68),D146&gt;=1.25,(H146&lt;15.155),(D146&lt;1.55)),0.017,IF(AND(A146&gt;=5.65,(A146&lt;6.15),(G146&lt;0.68),D146&gt;=1.25,(H146&lt;15.155),(D146&lt;1.55)),0.039,IF(AND((G146&lt;0.436),A146&gt;=6.15,(G146&lt;0.68),D146&gt;=1.25,(H146&lt;15.155),(D146&lt;1.55)),-0.004,IF(AND(G146&gt;=0.436,A146&gt;=6.15,(G146&lt;0.68),D146&gt;=1.25,(H146&lt;15.155),(D146&lt;1.55)),0.022,IF(AND((A146&lt;5.55),(A146&lt;6.2),G146&gt;=0.68,D146&gt;=1.25,(H146&lt;15.155),(D146&lt;1.55)),0.009,IF(AND(A146&gt;=5.55,(A146&lt;6.2),G146&gt;=0.68,D146&gt;=1.25,(H146&lt;15.155),(D146&lt;1.55)),-0.016,IF(AND((G146&lt;0.107),(G146&lt;0.361),(G146&lt;0.613),(D146&lt;2.45),(A146&lt;7.45),D146&gt;=1.55),0.042,IF(AND(G146&gt;=0.107,(G146&lt;0.361),(G146&lt;0.613),(D146&lt;2.45),(A146&lt;7.45),D146&gt;=1.55),0.002,IF(AND((D146&lt;2.35),G146&gt;=0.361,(G146&lt;0.613),(D146&lt;2.45),(A146&lt;7.45),D146&gt;=1.55),0.051,IF(AND(D146&gt;=2.35,G146&gt;=0.361,(G146&lt;0.613),(D146&lt;2.45),(A146&lt;7.45),D146&gt;=1.55),0.016,IF(AND((A146&lt;6.4),(G146&lt;0.711),G146&gt;=0.613,(D146&lt;2.45),(A146&lt;7.45),D146&gt;=1.55),0.001,IF(AND(A146&gt;=6.4,(G146&lt;0.711),G146&gt;=0.613,(D146&lt;2.45),(A146&lt;7.45),D146&gt;=1.55),-0.002,IF(AND((B146&lt;2.95),G146&gt;=0.711,G146&gt;=0.613,(D146&lt;2.45),(A146&lt;7.45),D146&gt;=1.55),0.023,IF(AND(B146&gt;=2.95,G146&gt;=0.711,G146&gt;=0.613,(D146&lt;2.45),(A146&lt;7.45),D146&gt;=1.55),0.01,"shouldnthappen")))))))))))))))))))))))))))</f>
        <v>0.051</v>
      </c>
      <c r="Z146" s="1" t="n">
        <f aca="false">IF(AND(A146&gt;=7.45,D146&gt;=1.75),0.056,IF(AND(H146&gt;=15.059,A146&gt;=5.55,(D146&lt;1.75)),0.028,IF(AND((D146&lt;0.35),G146&gt;=0.905,(A146&lt;5.55),(D146&lt;1.75)),0.005,IF(AND(D146&gt;=0.35,G146&gt;=0.905,(A146&lt;5.55),(D146&lt;1.75)),0.026,IF(AND((H146&lt;8.711),D146&gt;=2.45,(A146&lt;7.45),D146&gt;=1.75),0.011,IF(AND(H146&gt;=8.711,D146&gt;=2.45,(A146&lt;7.45),D146&gt;=1.75),0.049,IF(AND((G146&lt;0.107),(G146&lt;0.487),(D146&lt;2.45),(A146&lt;7.45),D146&gt;=1.75),0.032,IF(AND((H146&lt;10.915),(A146&lt;4.5),(B146&lt;3.15),(G146&lt;0.905),(A146&lt;5.55),(D146&lt;1.75)),-0.001,IF(AND(H146&gt;=10.915,(A146&lt;4.5),(B146&lt;3.15),(G146&lt;0.905),(A146&lt;5.55),(D146&lt;1.75)),0.003,IF(AND((A146&lt;5.05),A146&gt;=4.5,(B146&lt;3.15),(G146&lt;0.905),(A146&lt;5.55),(D146&lt;1.75)),0.015,IF(AND(A146&gt;=5.05,A146&gt;=4.5,(B146&lt;3.15),(G146&lt;0.905),(A146&lt;5.55),(D146&lt;1.75)),0.006,IF(AND((G146&lt;0.05),(G146&lt;0.091),B146&gt;=3.15,(G146&lt;0.905),(A146&lt;5.55),(D146&lt;1.75)),0.001,IF(AND(G146&gt;=0.05,(G146&lt;0.091),B146&gt;=3.15,(G146&lt;0.905),(A146&lt;5.55),(D146&lt;1.75)),0.008,IF(AND((G146&lt;0.587),G146&gt;=0.091,B146&gt;=3.15,(G146&lt;0.905),(A146&lt;5.55),(D146&lt;1.75)),-0.003,IF(AND(G146&gt;=0.587,G146&gt;=0.091,B146&gt;=3.15,(G146&lt;0.905),(A146&lt;5.55),(D146&lt;1.75)),0.004,IF(AND((F146&lt;2.5),(B146&lt;2.85),(G146&lt;0.419),(H146&lt;15.059),A146&gt;=5.55,(D146&lt;1.75)),0.041,IF(AND(F146&gt;=2.5,(B146&lt;2.85),(G146&lt;0.419),(H146&lt;15.059),A146&gt;=5.55,(D146&lt;1.75)),0.015,IF(AND((G146&lt;0.164),B146&gt;=2.85,(G146&lt;0.419),(H146&lt;15.059),A146&gt;=5.55,(D146&lt;1.75)),0.01,IF(AND(G146&gt;=0.164,B146&gt;=2.85,(G146&lt;0.419),(H146&lt;15.059),A146&gt;=5.55,(D146&lt;1.75)),-0.001,IF(AND((B146&lt;2.55),(B146&lt;2.95),G146&gt;=0.419,(H146&lt;15.059),A146&gt;=5.55,(D146&lt;1.75)),0.014,IF(AND(B146&gt;=2.55,(B146&lt;2.95),G146&gt;=0.419,(H146&lt;15.059),A146&gt;=5.55,(D146&lt;1.75)),-0.013,IF(AND((D146&lt;1.55),B146&gt;=2.95,G146&gt;=0.419,(H146&lt;15.059),A146&gt;=5.55,(D146&lt;1.75)),0.023,IF(AND(D146&gt;=1.55,B146&gt;=2.95,G146&gt;=0.419,(H146&lt;15.059),A146&gt;=5.55,(D146&lt;1.75)),0.005,IF(AND((H146&lt;13.278),G146&gt;=0.107,(G146&lt;0.487),(D146&lt;2.45),(A146&lt;7.45),D146&gt;=1.75),-0.009,IF(AND(H146&gt;=13.278,G146&gt;=0.107,(G146&lt;0.487),(D146&lt;2.45),(A146&lt;7.45),D146&gt;=1.75),0.017,IF(AND((D146&lt;2.35),(G146&lt;0.571),G146&gt;=0.487,(D146&lt;2.45),(A146&lt;7.45),D146&gt;=1.75),0.053,IF(AND(D146&gt;=2.35,(G146&lt;0.571),G146&gt;=0.487,(D146&lt;2.45),(A146&lt;7.45),D146&gt;=1.75),0.009,IF(AND((G146&lt;0.779),G146&gt;=0.571,G146&gt;=0.487,(D146&lt;2.45),(A146&lt;7.45),D146&gt;=1.75),0.006,IF(AND(G146&gt;=0.779,G146&gt;=0.571,G146&gt;=0.487,(D146&lt;2.45),(A146&lt;7.45),D146&gt;=1.75),0.016,"shouldnthappen")))))))))))))))))))))))))))))</f>
        <v>0.053</v>
      </c>
      <c r="AA146" s="1" t="n">
        <f aca="false">IF(AND((A146&lt;7.8),A146&gt;=7.45,D146&gt;=1.75),0.051,IF(AND(A146&gt;=7.8,A146&gt;=7.45,D146&gt;=1.75),0.01,IF(AND(B146&gt;=3.35,B146&gt;=3.25,(A146&lt;7.45),D146&gt;=1.75),0.016,IF(AND((H146&lt;8.308),(D146&lt;0.15),(H146&lt;13.655),(D146&lt;0.35),(D146&lt;1.75)),0.009,IF(AND((H146&lt;14.529),(G146&lt;0.293),H146&gt;=13.655,(D146&lt;0.35),(D146&lt;1.75)),0.011,IF(AND(H146&gt;=14.529,(G146&lt;0.293),H146&gt;=13.655,(D146&lt;0.35),(D146&lt;1.75)),0.001,IF(AND(D146&gt;=0.25,G146&gt;=0.293,H146&gt;=13.655,(D146&lt;0.35),(D146&lt;1.75)),-0.004,IF(AND(H146&gt;=10.635,(H146&lt;10.696),(H146&lt;13.906),D146&gt;=0.35,(D146&lt;1.75)),0.036,IF(AND(G146&gt;=0.833,H146&gt;=10.696,(H146&lt;13.906),D146&gt;=0.35,(D146&lt;1.75)),0.016,IF(AND((A146&lt;6.65),(G146&lt;0.247),H146&gt;=13.906,D146&gt;=0.35,(D146&lt;1.75)),-0.008,IF(AND(A146&gt;=6.65,(G146&lt;0.247),H146&gt;=13.906,D146&gt;=0.35,(D146&lt;1.75)),0.011,IF(AND((B146&lt;2.45),G146&gt;=0.247,H146&gt;=13.906,D146&gt;=0.35,(D146&lt;1.75)),0,IF(AND((D146&lt;1.85),(B146&lt;2.95),(B146&lt;3.25),(A146&lt;7.45),D146&gt;=1.75),0.033,IF(AND((G146&lt;0.428),(B146&lt;3.35),B146&gt;=3.25,(A146&lt;7.45),D146&gt;=1.75),0.009,IF(AND(G146&gt;=0.428,(B146&lt;3.35),B146&gt;=3.25,(A146&lt;7.45),D146&gt;=1.75),0.042,IF(AND((A146&lt;4.6),H146&gt;=8.308,(D146&lt;0.15),(H146&lt;13.655),(D146&lt;0.35),(D146&lt;1.75)),0.003,IF(AND(A146&gt;=4.6,H146&gt;=8.308,(D146&lt;0.15),(H146&lt;13.655),(D146&lt;0.35),(D146&lt;1.75)),0,IF(AND((H146&lt;8.834),(A146&lt;5.05),D146&gt;=0.15,(H146&lt;13.655),(D146&lt;0.35),(D146&lt;1.75)),0.002,IF(AND(H146&gt;=8.834,(A146&lt;5.05),D146&gt;=0.15,(H146&lt;13.655),(D146&lt;0.35),(D146&lt;1.75)),-0.008,IF(AND((A146&lt;5.45),A146&gt;=5.05,D146&gt;=0.15,(H146&lt;13.655),(D146&lt;0.35),(D146&lt;1.75)),0.003,IF(AND(A146&gt;=5.45,A146&gt;=5.05,D146&gt;=0.15,(H146&lt;13.655),(D146&lt;0.35),(D146&lt;1.75)),-0.002,IF(AND((A146&lt;5.3),(D146&lt;0.25),G146&gt;=0.293,H146&gt;=13.655,(D146&lt;0.35),(D146&lt;1.75)),0.007,IF(AND(A146&gt;=5.3,(D146&lt;0.25),G146&gt;=0.293,H146&gt;=13.655,(D146&lt;0.35),(D146&lt;1.75)),0.001,IF(AND((H146&lt;7.309),(H146&lt;10.635),(H146&lt;10.696),(H146&lt;13.906),D146&gt;=0.35,(D146&lt;1.75)),0.014,IF(AND(H146&gt;=7.309,(H146&lt;10.635),(H146&lt;10.696),(H146&lt;13.906),D146&gt;=0.35,(D146&lt;1.75)),0.006,IF(AND((H146&lt;12.093),(G146&lt;0.833),H146&gt;=10.696,(H146&lt;13.906),D146&gt;=0.35,(D146&lt;1.75)),-0.01,IF(AND(H146&gt;=12.093,(G146&lt;0.833),H146&gt;=10.696,(H146&lt;13.906),D146&gt;=0.35,(D146&lt;1.75)),0.004,IF(AND((G146&lt;0.823),B146&gt;=2.45,G146&gt;=0.247,H146&gt;=13.906,D146&gt;=0.35,(D146&lt;1.75)),0.026,IF(AND(G146&gt;=0.823,B146&gt;=2.45,G146&gt;=0.247,H146&gt;=13.906,D146&gt;=0.35,(D146&lt;1.75)),0.006,IF(AND((H146&lt;11.121),D146&gt;=1.85,(B146&lt;2.95),(B146&lt;3.25),(A146&lt;7.45),D146&gt;=1.75),0.013,IF(AND(H146&gt;=11.121,D146&gt;=1.85,(B146&lt;2.95),(B146&lt;3.25),(A146&lt;7.45),D146&gt;=1.75),0.005,IF(AND((A146&lt;6.05),(A146&lt;6.45),B146&gt;=2.95,(B146&lt;3.25),(A146&lt;7.45),D146&gt;=1.75),0.001,IF(AND(A146&gt;=6.05,(A146&lt;6.45),B146&gt;=2.95,(B146&lt;3.25),(A146&lt;7.45),D146&gt;=1.75),-0.005,IF(AND((G146&lt;0.42),A146&gt;=6.45,B146&gt;=2.95,(B146&lt;3.25),(A146&lt;7.45),D146&gt;=1.75),0.004,IF(AND(G146&gt;=0.42,A146&gt;=6.45,B146&gt;=2.95,(B146&lt;3.25),(A146&lt;7.45),D146&gt;=1.75),0.019,"shouldnthappen")))))))))))))))))))))))))))))))))))</f>
        <v>0.019</v>
      </c>
      <c r="AB146" s="1" t="n">
        <f aca="false">+ 0.5</f>
        <v>0.5</v>
      </c>
    </row>
    <row r="147" customFormat="false" ht="13.8" hidden="false" customHeight="false" outlineLevel="0" collapsed="false">
      <c r="A147" s="11" t="n">
        <v>6.7</v>
      </c>
      <c r="B147" s="1" t="n">
        <v>3.3</v>
      </c>
      <c r="C147" s="1" t="n">
        <v>5.7</v>
      </c>
      <c r="D147" s="1" t="n">
        <v>2.5</v>
      </c>
      <c r="E147" s="1" t="s">
        <v>93</v>
      </c>
      <c r="F147" s="1" t="n">
        <v>3</v>
      </c>
      <c r="G147" s="1" t="n">
        <v>0.404345667455345</v>
      </c>
      <c r="H147" s="18" t="n">
        <v>8.15445627858862</v>
      </c>
      <c r="I147" s="1" t="n">
        <f aca="false">C147</f>
        <v>5.7</v>
      </c>
      <c r="J147" s="1" t="n">
        <f aca="false">SUM(M147:AB147)</f>
        <v>5.646</v>
      </c>
      <c r="K147" s="15" t="n">
        <f aca="false">1-SQRT(VAR(M147:AB147, I147)) / AVERAGE(M147:AB147)</f>
        <v>-2.84200885090372</v>
      </c>
      <c r="L147" s="1" t="n">
        <f aca="false">(J147-I147)/I147</f>
        <v>-0.00947368421052636</v>
      </c>
      <c r="M147" s="1" t="n">
        <f aca="false">IF(AND((H147&lt;5.245),(D147&lt;0.8)),0.075,IF(AND(H147&gt;=5.245,(D147&lt;0.8)),0.279,IF(AND((D147&lt;1.45),D147&gt;=0.8),1.043,IF(AND(D147&gt;=1.45,D147&gt;=0.8),1.423,"shouldnthappen"))))</f>
        <v>1.423</v>
      </c>
      <c r="N147" s="1" t="n">
        <f aca="false">IF(AND((A147&lt;4.35),(D147&lt;0.8)),0.048,IF(AND(A147&gt;=4.35,(D147&lt;0.8)),0.198,IF(AND(F147&gt;=2.5,D147&gt;=0.8),1.048,IF(AND((A147&lt;5.15),(F147&lt;2.5),D147&gt;=0.8),0.321,IF(AND(A147&gt;=5.15,(F147&lt;2.5),D147&gt;=0.8),0.783,"shouldnthappen")))))</f>
        <v>1.048</v>
      </c>
      <c r="O147" s="1" t="n">
        <f aca="false">IF(AND((H147&lt;5.245),(D147&lt;0.8)),0.034,IF(AND((A147&lt;5.9),D147&gt;=0.8),0.489,IF(AND(A147&gt;=5.9,D147&gt;=0.8),0.721,IF(AND((A147&lt;4.35),H147&gt;=5.245,(D147&lt;0.8)),0.041,IF(AND(A147&gt;=4.35,H147&gt;=5.245,(D147&lt;0.8)),0.142,"shouldnthappen")))))</f>
        <v>0.721</v>
      </c>
      <c r="P147" s="1" t="n">
        <f aca="false">IF(AND((B147&lt;2.8),(D147&lt;1.15)),0.244,IF(AND((D147&lt;1.75),D147&gt;=1.15),0.396,IF(AND(D147&gt;=1.75,D147&gt;=1.15),0.554,IF(AND((A147&lt;5.05),B147&gt;=2.8,(D147&lt;1.15)),0.078,IF(AND((H147&lt;14.877),A147&gt;=5.05,B147&gt;=2.8,(D147&lt;1.15)),0.118,IF(AND(H147&gt;=14.877,A147&gt;=5.05,B147&gt;=2.8,(D147&lt;1.15)),0.027,"shouldnthappen"))))))</f>
        <v>0.554</v>
      </c>
      <c r="Q147" s="1" t="n">
        <f aca="false">IF(AND(D147&gt;=0.45,(D147&lt;1.15)),0.17,IF(AND(A147&gt;=7.1,D147&gt;=1.15),0.539,IF(AND((A147&lt;6.25),(A147&lt;7.1),D147&gt;=1.15),0.258,IF(AND(A147&gt;=6.25,(A147&lt;7.1),D147&gt;=1.15),0.344,IF(AND(G147&gt;=0.418,(A147&lt;5.05),(D147&lt;0.45),(D147&lt;1.15)),0.033,IF(AND((H147&lt;14.494),(G147&lt;0.418),(A147&lt;5.05),(D147&lt;0.45),(D147&lt;1.15)),0.061,IF(AND(H147&gt;=14.494,(G147&lt;0.418),(A147&lt;5.05),(D147&lt;0.45),(D147&lt;1.15)),0.015,IF(AND(H147&gt;=14.877,(B147&lt;3.85),A147&gt;=5.05,(D147&lt;0.45),(D147&lt;1.15)),0.023,IF(AND((B147&lt;4),B147&gt;=3.85,A147&gt;=5.05,(D147&lt;0.45),(D147&lt;1.15)),0.009,IF(AND(B147&gt;=4,B147&gt;=3.85,A147&gt;=5.05,(D147&lt;0.45),(D147&lt;1.15)),0.052,IF(AND((G147&lt;0.05),(H147&lt;14.877),(B147&lt;3.85),A147&gt;=5.05,(D147&lt;0.45),(D147&lt;1.15)),0.024,IF(AND(G147&gt;=0.05,(H147&lt;14.877),(B147&lt;3.85),A147&gt;=5.05,(D147&lt;0.45),(D147&lt;1.15)),0.091,"shouldnthappen"))))))))))))</f>
        <v>0.344</v>
      </c>
      <c r="R147" s="1" t="n">
        <f aca="false">IF(AND(A147&gt;=7.1,D147&gt;=0.8),0.401,IF(AND((A147&lt;4.5),(G147&lt;0.905),(D147&lt;0.8)),0.024,IF(AND((H147&lt;9.966),G147&gt;=0.905,(D147&lt;0.8)),0.094,IF(AND(H147&gt;=9.966,G147&gt;=0.905,(D147&lt;0.8)),0.026,IF(AND(D147&gt;=2.05,(A147&lt;7.1),D147&gt;=0.8),0.277,IF(AND((H147&lt;5.523),A147&gt;=4.5,(G147&lt;0.905),(D147&lt;0.8)),0.012,IF(AND(H147&gt;=5.523,A147&gt;=4.5,(G147&lt;0.905),(D147&lt;0.8)),0.049,IF(AND((A147&lt;5.3),(D147&lt;2.05),(A147&lt;7.1),D147&gt;=0.8),0.095,IF(AND(A147&gt;=5.3,(D147&lt;2.05),(A147&lt;7.1),D147&gt;=0.8),0.196,"shouldnthappen")))))))))</f>
        <v>0.277</v>
      </c>
      <c r="S147" s="1" t="n">
        <f aca="false">IF(AND(A147&gt;=7.1,D147&gt;=1.35),0.298,IF(AND(G147&gt;=0.905,(D147&lt;0.8),(D147&lt;1.35)),0.068,IF(AND(H147&gt;=9.386,D147&gt;=0.8,(D147&lt;1.35)),0.126,IF(AND((H147&lt;7.426),(H147&lt;9.386),D147&gt;=0.8,(D147&lt;1.35)),0.091,IF(AND((A147&lt;5.3),(G147&lt;0.905),(A147&lt;7.1),D147&gt;=1.35),0.063,IF(AND((D147&lt;2.05),G147&gt;=0.905,(A147&lt;7.1),D147&gt;=1.35),0.015,IF(AND(D147&gt;=2.05,G147&gt;=0.905,(A147&lt;7.1),D147&gt;=1.35),0.089,IF(AND((H147&lt;10.505),(H147&lt;14.344),(G147&lt;0.905),(D147&lt;0.8),(D147&lt;1.35)),0.035,IF(AND((A147&lt;4.85),H147&gt;=14.344,(G147&lt;0.905),(D147&lt;0.8),(D147&lt;1.35)),0.006,IF(AND((B147&lt;2.75),H147&gt;=7.426,(H147&lt;9.386),D147&gt;=0.8,(D147&lt;1.35)),0.021,IF(AND(B147&gt;=2.75,H147&gt;=7.426,(H147&lt;9.386),D147&gt;=0.8,(D147&lt;1.35)),-0.01,IF(AND((B147&lt;2.35),A147&gt;=5.3,(G147&lt;0.905),(A147&lt;7.1),D147&gt;=1.35),0.068,IF(AND(B147&gt;=2.35,A147&gt;=5.3,(G147&lt;0.905),(A147&lt;7.1),D147&gt;=1.35),0.181,IF(AND((H147&lt;11.731),H147&gt;=10.505,(H147&lt;14.344),(G147&lt;0.905),(D147&lt;0.8),(D147&lt;1.35)),0.004,IF(AND(H147&gt;=11.731,H147&gt;=10.505,(H147&lt;14.344),(G147&lt;0.905),(D147&lt;0.8),(D147&lt;1.35)),0.024,IF(AND((H147&lt;14.877),A147&gt;=4.85,H147&gt;=14.344,(G147&lt;0.905),(D147&lt;0.8),(D147&lt;1.35)),0.063,IF(AND(H147&gt;=14.877,A147&gt;=4.85,H147&gt;=14.344,(G147&lt;0.905),(D147&lt;0.8),(D147&lt;1.35)),0.012,"shouldnthappen")))))))))))))))))</f>
        <v>0.181</v>
      </c>
      <c r="T147" s="1" t="n">
        <f aca="false">IF(AND(D147&gt;=0.45,(A147&lt;5.65)),0.067,IF(AND(A147&gt;=7.25,A147&gt;=5.65),0.244,IF(AND((H147&lt;9.966),G147&gt;=0.905,(D147&lt;0.45),(A147&lt;5.65)),0.062,IF(AND(H147&gt;=9.966,G147&gt;=0.905,(D147&lt;0.45),(A147&lt;5.65)),0.012,IF(AND((G147&lt;0.948),D147&gt;=2.05,(A147&lt;7.25),A147&gt;=5.65),0.157,IF(AND(G147&gt;=0.948,D147&gt;=2.05,(A147&lt;7.25),A147&gt;=5.65),0.037,IF(AND(G147&gt;=0.422,(B147&lt;3.15),(G147&lt;0.905),(D147&lt;0.45),(A147&lt;5.65)),0.011,IF(AND((D147&lt;0.25),(G147&lt;0.422),(B147&lt;3.15),(G147&lt;0.905),(D147&lt;0.45),(A147&lt;5.65)),0.04,IF(AND(D147&gt;=0.25,(G147&lt;0.422),(B147&lt;3.15),(G147&lt;0.905),(D147&lt;0.45),(A147&lt;5.65)),0.009,IF(AND((A147&lt;4.85),(B147&lt;3.25),B147&gt;=3.15,(G147&lt;0.905),(D147&lt;0.45),(A147&lt;5.65)),0.008,IF(AND(A147&gt;=4.85,(B147&lt;3.25),B147&gt;=3.15,(G147&lt;0.905),(D147&lt;0.45),(A147&lt;5.65)),-0.017,IF(AND((D147&lt;0.25),B147&gt;=3.25,B147&gt;=3.15,(G147&lt;0.905),(D147&lt;0.45),(A147&lt;5.65)),0.022,IF(AND(D147&gt;=0.25,B147&gt;=3.25,B147&gt;=3.15,(G147&lt;0.905),(D147&lt;0.45),(A147&lt;5.65)),0.009,IF(AND((F147&lt;2.5),(H147&lt;7.692),(G147&lt;0.644),(D147&lt;2.05),(A147&lt;7.25),A147&gt;=5.65),0.018,IF(AND(F147&gt;=2.5,(H147&lt;7.692),(G147&lt;0.644),(D147&lt;2.05),(A147&lt;7.25),A147&gt;=5.65),0.068,IF(AND((B147&lt;2.35),H147&gt;=7.692,(G147&lt;0.644),(D147&lt;2.05),(A147&lt;7.25),A147&gt;=5.65),0.023,IF(AND(B147&gt;=2.35,H147&gt;=7.692,(G147&lt;0.644),(D147&lt;2.05),(A147&lt;7.25),A147&gt;=5.65),0.125,IF(AND((G147&lt;0.766),(G147&lt;0.85),G147&gt;=0.644,(D147&lt;2.05),(A147&lt;7.25),A147&gt;=5.65),0.055,IF(AND(G147&gt;=0.766,(G147&lt;0.85),G147&gt;=0.644,(D147&lt;2.05),(A147&lt;7.25),A147&gt;=5.65),-0,IF(AND((B147&lt;2.95),G147&gt;=0.85,G147&gt;=0.644,(D147&lt;2.05),(A147&lt;7.25),A147&gt;=5.65),0.098,IF(AND(B147&gt;=2.95,G147&gt;=0.85,G147&gt;=0.644,(D147&lt;2.05),(A147&lt;7.25),A147&gt;=5.65),0.013,"shouldnthappen")))))))))))))))))))))</f>
        <v>0.157</v>
      </c>
      <c r="U147" s="1" t="n">
        <f aca="false">IF(AND(A147&gt;=7.25,D147&gt;=1.25),0.186,IF(AND((G147&lt;0.13),D147&gt;=0.35,(D147&lt;1.25)),-0.004,IF(AND(H147&gt;=14.246,(H147&lt;14.344),(D147&lt;0.35),(D147&lt;1.25)),-0.002,IF(AND((A147&lt;4.85),H147&gt;=14.344,(D147&lt;0.35),(D147&lt;1.25)),0.004,IF(AND(G147&gt;=0.446,(G147&lt;0.644),(A147&lt;7.25),D147&gt;=1.25),0.138,IF(AND(A147&gt;=5.45,(H147&lt;14.246),(H147&lt;14.344),(D147&lt;0.35),(D147&lt;1.25)),0.001,IF(AND((H147&lt;14.877),A147&gt;=4.85,H147&gt;=14.344,(D147&lt;0.35),(D147&lt;1.25)),0.035,IF(AND(H147&gt;=14.877,A147&gt;=4.85,H147&gt;=14.344,(D147&lt;0.35),(D147&lt;1.25)),0.007,IF(AND((B147&lt;3.35),H147&gt;=9.448,G147&gt;=0.13,D147&gt;=0.35,(D147&lt;1.25)),0.053,IF(AND(B147&gt;=3.35,H147&gt;=9.448,G147&gt;=0.13,D147&gt;=0.35,(D147&lt;1.25)),0.017,IF(AND((G147&lt;0.44),(G147&lt;0.446),(G147&lt;0.644),(A147&lt;7.25),D147&gt;=1.25),0.079,IF(AND(G147&gt;=0.44,(G147&lt;0.446),(G147&lt;0.644),(A147&lt;7.25),D147&gt;=1.25),0.02,IF(AND((A147&lt;5.95),(G147&lt;0.724),G147&gt;=0.644,(A147&lt;7.25),D147&gt;=1.25),-0.018,IF(AND(A147&gt;=5.95,(G147&lt;0.724),G147&gt;=0.644,(A147&lt;7.25),D147&gt;=1.25),0.027,IF(AND(A147&gt;=6.15,G147&gt;=0.724,G147&gt;=0.644,(A147&lt;7.25),D147&gt;=1.25),0.093,IF(AND((A147&lt;5.05),(A147&lt;5.45),(H147&lt;14.246),(H147&lt;14.344),(D147&lt;0.35),(D147&lt;1.25)),0.011,IF(AND(A147&gt;=5.05,(A147&lt;5.45),(H147&lt;14.246),(H147&lt;14.344),(D147&lt;0.35),(D147&lt;1.25)),0.021,IF(AND((A147&lt;5.4),(B147&lt;3.15),(H147&lt;9.448),G147&gt;=0.13,D147&gt;=0.35,(D147&lt;1.25)),0.007,IF(AND(A147&gt;=5.4,(B147&lt;3.15),(H147&lt;9.448),G147&gt;=0.13,D147&gt;=0.35,(D147&lt;1.25)),-0.011,IF(AND((B147&lt;3.75),B147&gt;=3.15,(H147&lt;9.448),G147&gt;=0.13,D147&gt;=0.35,(D147&lt;1.25)),0.012,IF(AND(B147&gt;=3.75,B147&gt;=3.15,(H147&lt;9.448),G147&gt;=0.13,D147&gt;=0.35,(D147&lt;1.25)),0.046,IF(AND((A147&lt;5.9),(A147&lt;6.15),G147&gt;=0.724,G147&gt;=0.644,(A147&lt;7.25),D147&gt;=1.25),0.06,IF(AND(A147&gt;=5.9,(A147&lt;6.15),G147&gt;=0.724,G147&gt;=0.644,(A147&lt;7.25),D147&gt;=1.25),0.005,"shouldnthappen")))))))))))))))))))))))</f>
        <v>0.079</v>
      </c>
      <c r="V147" s="1" t="n">
        <f aca="false">IF(AND(H147&gt;=15.155,(D147&lt;1.55)),0.084,IF(AND(A147&gt;=7.25,D147&gt;=1.55),0.141,IF(AND((G147&lt;0.043),D147&gt;=1.05,(H147&lt;15.155),(D147&lt;1.55)),-0.007,IF(AND(D147&gt;=1.85,G147&gt;=0.755,(A147&lt;7.25),D147&gt;=1.55),0.051,IF(AND((H147&lt;9.966),G147&gt;=0.905,(D147&lt;1.05),(H147&lt;15.155),(D147&lt;1.55)),0.043,IF(AND(H147&gt;=9.966,G147&gt;=0.905,(D147&lt;1.05),(H147&lt;15.155),(D147&lt;1.55)),0.007,IF(AND((G147&lt;0.278),(G147&lt;0.361),(G147&lt;0.755),(A147&lt;7.25),D147&gt;=1.55),0.08,IF(AND((A147&lt;5.8),G147&gt;=0.361,(G147&lt;0.755),(A147&lt;7.25),D147&gt;=1.55),0.019,IF(AND((A147&lt;6.05),(D147&lt;1.85),G147&gt;=0.755,(A147&lt;7.25),D147&gt;=1.55),0.01,IF(AND(A147&gt;=6.05,(D147&lt;1.85),G147&gt;=0.755,(A147&lt;7.25),D147&gt;=1.55),0.002,IF(AND((G147&lt;0.486),(B147&lt;3.15),(G147&lt;0.905),(D147&lt;1.05),(H147&lt;15.155),(D147&lt;1.55)),0.026,IF(AND(G147&gt;=0.486,(B147&lt;3.15),(G147&lt;0.905),(D147&lt;1.05),(H147&lt;15.155),(D147&lt;1.55)),0.001,IF(AND((B147&lt;3.25),B147&gt;=3.15,(G147&lt;0.905),(D147&lt;1.05),(H147&lt;15.155),(D147&lt;1.55)),-0.003,IF(AND(B147&gt;=3.25,B147&gt;=3.15,(G147&lt;0.905),(D147&lt;1.05),(H147&lt;15.155),(D147&lt;1.55)),0.012,IF(AND((H147&lt;7.426),(H147&lt;8.769),G147&gt;=0.043,D147&gt;=1.05,(H147&lt;15.155),(D147&lt;1.55)),0.041,IF(AND(H147&gt;=7.426,(H147&lt;8.769),G147&gt;=0.043,D147&gt;=1.05,(H147&lt;15.155),(D147&lt;1.55)),-0.008,IF(AND((H147&lt;10.696),H147&gt;=8.769,G147&gt;=0.043,D147&gt;=1.05,(H147&lt;15.155),(D147&lt;1.55)),0.069,IF(AND(H147&gt;=10.696,H147&gt;=8.769,G147&gt;=0.043,D147&gt;=1.05,(H147&lt;15.155),(D147&lt;1.55)),0.033,IF(AND((D147&lt;2.2),G147&gt;=0.278,(G147&lt;0.361),(G147&lt;0.755),(A147&lt;7.25),D147&gt;=1.55),0.022,IF(AND(D147&gt;=2.2,G147&gt;=0.278,(G147&lt;0.361),(G147&lt;0.755),(A147&lt;7.25),D147&gt;=1.55),-0.027,IF(AND((H147&lt;12.626),A147&gt;=5.8,G147&gt;=0.361,(G147&lt;0.755),(A147&lt;7.25),D147&gt;=1.55),0.126,IF(AND(H147&gt;=12.626,A147&gt;=5.8,G147&gt;=0.361,(G147&lt;0.755),(A147&lt;7.25),D147&gt;=1.55),0.065,"shouldnthappen"))))))))))))))))))))))</f>
        <v>0.126</v>
      </c>
      <c r="W147" s="1" t="n">
        <f aca="false">IF(AND(H147&gt;=15.155,(D147&lt;1.55)),0.064,IF(AND(A147&gt;=7.45,D147&gt;=1.55),0.115,IF(AND(B147&gt;=3.15,(H147&lt;10.257),(A147&lt;7.45),D147&gt;=1.55),0.097,IF(AND((A147&lt;4.85),H147&gt;=14.344,(D147&lt;0.35),(H147&lt;15.155),(D147&lt;1.55)),0.003,IF(AND(A147&gt;=6.05,(G147&lt;0.169),D147&gt;=0.35,(H147&lt;15.155),(D147&lt;1.55)),-0.008,IF(AND((G147&lt;0.181),G147&gt;=0.169,D147&gt;=0.35,(H147&lt;15.155),(D147&lt;1.55)),0.065,IF(AND(B147&gt;=3.05,(B147&lt;3.15),(H147&lt;10.257),(A147&lt;7.45),D147&gt;=1.55),-0.023,IF(AND(H147&gt;=11.854,(G147&lt;0.613),H147&gt;=10.257,(A147&lt;7.45),D147&gt;=1.55),0.068,IF(AND((D147&lt;0.25),(B147&lt;3.15),(H147&lt;14.344),(D147&lt;0.35),(H147&lt;15.155),(D147&lt;1.55)),0.014,IF(AND(D147&gt;=0.25,(B147&lt;3.15),(H147&lt;14.344),(D147&lt;0.35),(H147&lt;15.155),(D147&lt;1.55)),0.002,IF(AND((A147&lt;5.05),B147&gt;=3.15,(H147&lt;14.344),(D147&lt;0.35),(H147&lt;15.155),(D147&lt;1.55)),-0.001,IF(AND(A147&gt;=5.05,B147&gt;=3.15,(H147&lt;14.344),(D147&lt;0.35),(H147&lt;15.155),(D147&lt;1.55)),0.009,IF(AND((H147&lt;14.877),A147&gt;=4.85,H147&gt;=14.344,(D147&lt;0.35),(H147&lt;15.155),(D147&lt;1.55)),0.023,IF(AND(H147&gt;=14.877,A147&gt;=4.85,H147&gt;=14.344,(D147&lt;0.35),(H147&lt;15.155),(D147&lt;1.55)),0.004,IF(AND((H147&lt;13.602),(A147&lt;6.05),(G147&lt;0.169),D147&gt;=0.35,(H147&lt;15.155),(D147&lt;1.55)),0.023,IF(AND(H147&gt;=13.602,(A147&lt;6.05),(G147&lt;0.169),D147&gt;=0.35,(H147&lt;15.155),(D147&lt;1.55)),-0.006,IF(AND((B147&lt;2.95),G147&gt;=0.181,G147&gt;=0.169,D147&gt;=0.35,(H147&lt;15.155),(D147&lt;1.55)),0.019,IF(AND(B147&gt;=2.95,G147&gt;=0.181,G147&gt;=0.169,D147&gt;=0.35,(H147&lt;15.155),(D147&lt;1.55)),0.034,IF(AND((A147&lt;5.35),(B147&lt;3.05),(B147&lt;3.15),(H147&lt;10.257),(A147&lt;7.45),D147&gt;=1.55),0.009,IF(AND(A147&gt;=5.35,(B147&lt;3.05),(B147&lt;3.15),(H147&lt;10.257),(A147&lt;7.45),D147&gt;=1.55),0.058,IF(AND((B147&lt;2.9),(H147&lt;11.854),(G147&lt;0.613),H147&gt;=10.257,(A147&lt;7.45),D147&gt;=1.55),0.037,IF(AND(B147&gt;=2.9,(H147&lt;11.854),(G147&lt;0.613),H147&gt;=10.257,(A147&lt;7.45),D147&gt;=1.55),-0.005,IF(AND((A147&lt;6.4),(G147&lt;0.711),G147&gt;=0.613,H147&gt;=10.257,(A147&lt;7.45),D147&gt;=1.55),0.001,IF(AND(A147&gt;=6.4,(G147&lt;0.711),G147&gt;=0.613,H147&gt;=10.257,(A147&lt;7.45),D147&gt;=1.55),-0.002,IF(AND((D147&lt;1.9),G147&gt;=0.711,G147&gt;=0.613,H147&gt;=10.257,(A147&lt;7.45),D147&gt;=1.55),0.007,IF(AND(D147&gt;=1.9,G147&gt;=0.711,G147&gt;=0.613,H147&gt;=10.257,(A147&lt;7.45),D147&gt;=1.55),0.023,"shouldnthappen"))))))))))))))))))))))))))</f>
        <v>0.097</v>
      </c>
      <c r="X147" s="1" t="n">
        <f aca="false">IF(AND(H147&gt;=15.155,(F147&lt;2.5)),0.049,IF(AND(A147&gt;=7.45,F147&gt;=2.5),0.089,IF(AND((G147&lt;0.107),(G147&lt;0.364),(A147&lt;7.45),F147&gt;=2.5),0.055,IF(AND(A147&gt;=5.75,(G147&lt;0.572),(D147&lt;1.25),(H147&lt;15.155),(F147&lt;2.5)),-0.018,IF(AND((A147&lt;5.7),(H147&lt;12.626),G147&gt;=0.364,(A147&lt;7.45),F147&gt;=2.5),0.012,IF(AND(A147&gt;=5.7,(H147&lt;12.626),G147&gt;=0.364,(A147&lt;7.45),F147&gt;=2.5),0.065,IF(AND((G147&lt;0.628),H147&gt;=12.626,G147&gt;=0.364,(A147&lt;7.45),F147&gt;=2.5),0.047,IF(AND((G147&lt;0.545),(A147&lt;5.75),(G147&lt;0.572),(D147&lt;1.25),(H147&lt;15.155),(F147&lt;2.5)),0.007,IF(AND(G147&gt;=0.545,(A147&lt;5.75),(G147&lt;0.572),(D147&lt;1.25),(H147&lt;15.155),(F147&lt;2.5)),-0.009,IF(AND((D147&lt;0.3),(H147&lt;11.788),G147&gt;=0.572,(D147&lt;1.25),(H147&lt;15.155),(F147&lt;2.5)),0.01,IF(AND(D147&gt;=0.3,(H147&lt;11.788),G147&gt;=0.572,(D147&lt;1.25),(H147&lt;15.155),(F147&lt;2.5)),0.03,IF(AND((A147&lt;4.75),H147&gt;=11.788,G147&gt;=0.572,(D147&lt;1.25),(H147&lt;15.155),(F147&lt;2.5)),0.001,IF(AND(A147&gt;=4.75,H147&gt;=11.788,G147&gt;=0.572,(D147&lt;1.25),(H147&lt;15.155),(F147&lt;2.5)),0.01,IF(AND((A147&lt;5.5),(A147&lt;6.15),(G147&lt;0.652),D147&gt;=1.25,(H147&lt;15.155),(F147&lt;2.5)),0.014,IF(AND(A147&gt;=5.5,(A147&lt;6.15),(G147&lt;0.652),D147&gt;=1.25,(H147&lt;15.155),(F147&lt;2.5)),0.049,IF(AND((H147&lt;12.206),A147&gt;=6.15,(G147&lt;0.652),D147&gt;=1.25,(H147&lt;15.155),(F147&lt;2.5)),-0.009,IF(AND(H147&gt;=12.206,A147&gt;=6.15,(G147&lt;0.652),D147&gt;=1.25,(H147&lt;15.155),(F147&lt;2.5)),0.021,IF(AND((A147&lt;5.55),(A147&lt;6.2),G147&gt;=0.652,D147&gt;=1.25,(H147&lt;15.155),(F147&lt;2.5)),0.011,IF(AND(A147&gt;=5.55,(A147&lt;6.2),G147&gt;=0.652,D147&gt;=1.25,(H147&lt;15.155),(F147&lt;2.5)),-0.019,IF(AND((B147&lt;3.2),A147&gt;=6.2,G147&gt;=0.652,D147&gt;=1.25,(H147&lt;15.155),(F147&lt;2.5)),0.025,IF(AND(B147&gt;=3.2,A147&gt;=6.2,G147&gt;=0.652,D147&gt;=1.25,(H147&lt;15.155),(F147&lt;2.5)),0.001,IF(AND((G147&lt;0.183),(G147&lt;0.301),G147&gt;=0.107,(G147&lt;0.364),(A147&lt;7.45),F147&gt;=2.5),-0.009,IF(AND(G147&gt;=0.183,(G147&lt;0.301),G147&gt;=0.107,(G147&lt;0.364),(A147&lt;7.45),F147&gt;=2.5),0.022,IF(AND((D147&lt;2.2),G147&gt;=0.301,G147&gt;=0.107,(G147&lt;0.364),(A147&lt;7.45),F147&gt;=2.5),0.004,IF(AND(D147&gt;=2.2,G147&gt;=0.301,G147&gt;=0.107,(G147&lt;0.364),(A147&lt;7.45),F147&gt;=2.5),-0.02,IF(AND((G147&lt;0.787),G147&gt;=0.628,H147&gt;=12.626,G147&gt;=0.364,(A147&lt;7.45),F147&gt;=2.5),-0.001,IF(AND(G147&gt;=0.787,G147&gt;=0.628,H147&gt;=12.626,G147&gt;=0.364,(A147&lt;7.45),F147&gt;=2.5),0.016,"shouldnthappen")))))))))))))))))))))))))))</f>
        <v>0.065</v>
      </c>
      <c r="Y147" s="1" t="n">
        <f aca="false">IF(AND(H147&gt;=15.155,(D147&lt;1.55)),0.037,IF(AND(D147&gt;=2.45,(A147&lt;7.45),D147&gt;=1.55),0.054,IF(AND((A147&lt;7.8),A147&gt;=7.45,D147&gt;=1.55),0.078,IF(AND(A147&gt;=7.8,A147&gt;=7.45,D147&gt;=1.55),0.021,IF(AND(A147&gt;=6.2,G147&gt;=0.68,D147&gt;=1.25,(H147&lt;15.155),(D147&lt;1.55)),0.019,IF(AND((B147&lt;2.65),(A147&lt;4.95),(G147&lt;0.572),(D147&lt;1.25),(H147&lt;15.155),(D147&lt;1.55)),0.021,IF(AND(B147&gt;=2.65,(A147&lt;4.95),(G147&lt;0.572),(D147&lt;1.25),(H147&lt;15.155),(D147&lt;1.55)),0.006,IF(AND((H147&lt;14.344),A147&gt;=4.95,(G147&lt;0.572),(D147&lt;1.25),(H147&lt;15.155),(D147&lt;1.55)),-0.005,IF(AND(H147&gt;=14.344,A147&gt;=4.95,(G147&lt;0.572),(D147&lt;1.25),(H147&lt;15.155),(D147&lt;1.55)),0.013,IF(AND((G147&lt;0.833),(H147&lt;11.788),G147&gt;=0.572,(D147&lt;1.25),(H147&lt;15.155),(D147&lt;1.55)),0.009,IF(AND(G147&gt;=0.833,(H147&lt;11.788),G147&gt;=0.572,(D147&lt;1.25),(H147&lt;15.155),(D147&lt;1.55)),0.024,IF(AND((A147&lt;4.75),H147&gt;=11.788,G147&gt;=0.572,(D147&lt;1.25),(H147&lt;15.155),(D147&lt;1.55)),0.001,IF(AND(A147&gt;=4.75,H147&gt;=11.788,G147&gt;=0.572,(D147&lt;1.25),(H147&lt;15.155),(D147&lt;1.55)),0.008,IF(AND((A147&lt;5.65),(A147&lt;6.15),(G147&lt;0.68),D147&gt;=1.25,(H147&lt;15.155),(D147&lt;1.55)),0.017,IF(AND(A147&gt;=5.65,(A147&lt;6.15),(G147&lt;0.68),D147&gt;=1.25,(H147&lt;15.155),(D147&lt;1.55)),0.039,IF(AND((G147&lt;0.436),A147&gt;=6.15,(G147&lt;0.68),D147&gt;=1.25,(H147&lt;15.155),(D147&lt;1.55)),-0.004,IF(AND(G147&gt;=0.436,A147&gt;=6.15,(G147&lt;0.68),D147&gt;=1.25,(H147&lt;15.155),(D147&lt;1.55)),0.022,IF(AND((A147&lt;5.55),(A147&lt;6.2),G147&gt;=0.68,D147&gt;=1.25,(H147&lt;15.155),(D147&lt;1.55)),0.009,IF(AND(A147&gt;=5.55,(A147&lt;6.2),G147&gt;=0.68,D147&gt;=1.25,(H147&lt;15.155),(D147&lt;1.55)),-0.016,IF(AND((G147&lt;0.107),(G147&lt;0.361),(G147&lt;0.613),(D147&lt;2.45),(A147&lt;7.45),D147&gt;=1.55),0.042,IF(AND(G147&gt;=0.107,(G147&lt;0.361),(G147&lt;0.613),(D147&lt;2.45),(A147&lt;7.45),D147&gt;=1.55),0.002,IF(AND((D147&lt;2.35),G147&gt;=0.361,(G147&lt;0.613),(D147&lt;2.45),(A147&lt;7.45),D147&gt;=1.55),0.051,IF(AND(D147&gt;=2.35,G147&gt;=0.361,(G147&lt;0.613),(D147&lt;2.45),(A147&lt;7.45),D147&gt;=1.55),0.016,IF(AND((A147&lt;6.4),(G147&lt;0.711),G147&gt;=0.613,(D147&lt;2.45),(A147&lt;7.45),D147&gt;=1.55),0.001,IF(AND(A147&gt;=6.4,(G147&lt;0.711),G147&gt;=0.613,(D147&lt;2.45),(A147&lt;7.45),D147&gt;=1.55),-0.002,IF(AND((B147&lt;2.95),G147&gt;=0.711,G147&gt;=0.613,(D147&lt;2.45),(A147&lt;7.45),D147&gt;=1.55),0.023,IF(AND(B147&gt;=2.95,G147&gt;=0.711,G147&gt;=0.613,(D147&lt;2.45),(A147&lt;7.45),D147&gt;=1.55),0.01,"shouldnthappen")))))))))))))))))))))))))))</f>
        <v>0.054</v>
      </c>
      <c r="Z147" s="1" t="n">
        <f aca="false">IF(AND(A147&gt;=7.45,D147&gt;=1.75),0.056,IF(AND(H147&gt;=15.059,A147&gt;=5.55,(D147&lt;1.75)),0.028,IF(AND((D147&lt;0.35),G147&gt;=0.905,(A147&lt;5.55),(D147&lt;1.75)),0.005,IF(AND(D147&gt;=0.35,G147&gt;=0.905,(A147&lt;5.55),(D147&lt;1.75)),0.026,IF(AND((H147&lt;8.711),D147&gt;=2.45,(A147&lt;7.45),D147&gt;=1.75),0.011,IF(AND(H147&gt;=8.711,D147&gt;=2.45,(A147&lt;7.45),D147&gt;=1.75),0.049,IF(AND((G147&lt;0.107),(G147&lt;0.487),(D147&lt;2.45),(A147&lt;7.45),D147&gt;=1.75),0.032,IF(AND((H147&lt;10.915),(A147&lt;4.5),(B147&lt;3.15),(G147&lt;0.905),(A147&lt;5.55),(D147&lt;1.75)),-0.001,IF(AND(H147&gt;=10.915,(A147&lt;4.5),(B147&lt;3.15),(G147&lt;0.905),(A147&lt;5.55),(D147&lt;1.75)),0.003,IF(AND((A147&lt;5.05),A147&gt;=4.5,(B147&lt;3.15),(G147&lt;0.905),(A147&lt;5.55),(D147&lt;1.75)),0.015,IF(AND(A147&gt;=5.05,A147&gt;=4.5,(B147&lt;3.15),(G147&lt;0.905),(A147&lt;5.55),(D147&lt;1.75)),0.006,IF(AND((G147&lt;0.05),(G147&lt;0.091),B147&gt;=3.15,(G147&lt;0.905),(A147&lt;5.55),(D147&lt;1.75)),0.001,IF(AND(G147&gt;=0.05,(G147&lt;0.091),B147&gt;=3.15,(G147&lt;0.905),(A147&lt;5.55),(D147&lt;1.75)),0.008,IF(AND((G147&lt;0.587),G147&gt;=0.091,B147&gt;=3.15,(G147&lt;0.905),(A147&lt;5.55),(D147&lt;1.75)),-0.003,IF(AND(G147&gt;=0.587,G147&gt;=0.091,B147&gt;=3.15,(G147&lt;0.905),(A147&lt;5.55),(D147&lt;1.75)),0.004,IF(AND((F147&lt;2.5),(B147&lt;2.85),(G147&lt;0.419),(H147&lt;15.059),A147&gt;=5.55,(D147&lt;1.75)),0.041,IF(AND(F147&gt;=2.5,(B147&lt;2.85),(G147&lt;0.419),(H147&lt;15.059),A147&gt;=5.55,(D147&lt;1.75)),0.015,IF(AND((G147&lt;0.164),B147&gt;=2.85,(G147&lt;0.419),(H147&lt;15.059),A147&gt;=5.55,(D147&lt;1.75)),0.01,IF(AND(G147&gt;=0.164,B147&gt;=2.85,(G147&lt;0.419),(H147&lt;15.059),A147&gt;=5.55,(D147&lt;1.75)),-0.001,IF(AND((B147&lt;2.55),(B147&lt;2.95),G147&gt;=0.419,(H147&lt;15.059),A147&gt;=5.55,(D147&lt;1.75)),0.014,IF(AND(B147&gt;=2.55,(B147&lt;2.95),G147&gt;=0.419,(H147&lt;15.059),A147&gt;=5.55,(D147&lt;1.75)),-0.013,IF(AND((D147&lt;1.55),B147&gt;=2.95,G147&gt;=0.419,(H147&lt;15.059),A147&gt;=5.55,(D147&lt;1.75)),0.023,IF(AND(D147&gt;=1.55,B147&gt;=2.95,G147&gt;=0.419,(H147&lt;15.059),A147&gt;=5.55,(D147&lt;1.75)),0.005,IF(AND((H147&lt;13.278),G147&gt;=0.107,(G147&lt;0.487),(D147&lt;2.45),(A147&lt;7.45),D147&gt;=1.75),-0.009,IF(AND(H147&gt;=13.278,G147&gt;=0.107,(G147&lt;0.487),(D147&lt;2.45),(A147&lt;7.45),D147&gt;=1.75),0.017,IF(AND((D147&lt;2.35),(G147&lt;0.571),G147&gt;=0.487,(D147&lt;2.45),(A147&lt;7.45),D147&gt;=1.75),0.053,IF(AND(D147&gt;=2.35,(G147&lt;0.571),G147&gt;=0.487,(D147&lt;2.45),(A147&lt;7.45),D147&gt;=1.75),0.009,IF(AND((G147&lt;0.779),G147&gt;=0.571,G147&gt;=0.487,(D147&lt;2.45),(A147&lt;7.45),D147&gt;=1.75),0.006,IF(AND(G147&gt;=0.779,G147&gt;=0.571,G147&gt;=0.487,(D147&lt;2.45),(A147&lt;7.45),D147&gt;=1.75),0.016,"shouldnthappen")))))))))))))))))))))))))))))</f>
        <v>0.011</v>
      </c>
      <c r="AA147" s="1" t="n">
        <f aca="false">IF(AND((A147&lt;7.8),A147&gt;=7.45,D147&gt;=1.75),0.051,IF(AND(A147&gt;=7.8,A147&gt;=7.45,D147&gt;=1.75),0.01,IF(AND(B147&gt;=3.35,B147&gt;=3.25,(A147&lt;7.45),D147&gt;=1.75),0.016,IF(AND((H147&lt;8.308),(D147&lt;0.15),(H147&lt;13.655),(D147&lt;0.35),(D147&lt;1.75)),0.009,IF(AND((H147&lt;14.529),(G147&lt;0.293),H147&gt;=13.655,(D147&lt;0.35),(D147&lt;1.75)),0.011,IF(AND(H147&gt;=14.529,(G147&lt;0.293),H147&gt;=13.655,(D147&lt;0.35),(D147&lt;1.75)),0.001,IF(AND(D147&gt;=0.25,G147&gt;=0.293,H147&gt;=13.655,(D147&lt;0.35),(D147&lt;1.75)),-0.004,IF(AND(H147&gt;=10.635,(H147&lt;10.696),(H147&lt;13.906),D147&gt;=0.35,(D147&lt;1.75)),0.036,IF(AND(G147&gt;=0.833,H147&gt;=10.696,(H147&lt;13.906),D147&gt;=0.35,(D147&lt;1.75)),0.016,IF(AND((A147&lt;6.65),(G147&lt;0.247),H147&gt;=13.906,D147&gt;=0.35,(D147&lt;1.75)),-0.008,IF(AND(A147&gt;=6.65,(G147&lt;0.247),H147&gt;=13.906,D147&gt;=0.35,(D147&lt;1.75)),0.011,IF(AND((B147&lt;2.45),G147&gt;=0.247,H147&gt;=13.906,D147&gt;=0.35,(D147&lt;1.75)),0,IF(AND((D147&lt;1.85),(B147&lt;2.95),(B147&lt;3.25),(A147&lt;7.45),D147&gt;=1.75),0.033,IF(AND((G147&lt;0.428),(B147&lt;3.35),B147&gt;=3.25,(A147&lt;7.45),D147&gt;=1.75),0.009,IF(AND(G147&gt;=0.428,(B147&lt;3.35),B147&gt;=3.25,(A147&lt;7.45),D147&gt;=1.75),0.042,IF(AND((A147&lt;4.6),H147&gt;=8.308,(D147&lt;0.15),(H147&lt;13.655),(D147&lt;0.35),(D147&lt;1.75)),0.003,IF(AND(A147&gt;=4.6,H147&gt;=8.308,(D147&lt;0.15),(H147&lt;13.655),(D147&lt;0.35),(D147&lt;1.75)),0,IF(AND((H147&lt;8.834),(A147&lt;5.05),D147&gt;=0.15,(H147&lt;13.655),(D147&lt;0.35),(D147&lt;1.75)),0.002,IF(AND(H147&gt;=8.834,(A147&lt;5.05),D147&gt;=0.15,(H147&lt;13.655),(D147&lt;0.35),(D147&lt;1.75)),-0.008,IF(AND((A147&lt;5.45),A147&gt;=5.05,D147&gt;=0.15,(H147&lt;13.655),(D147&lt;0.35),(D147&lt;1.75)),0.003,IF(AND(A147&gt;=5.45,A147&gt;=5.05,D147&gt;=0.15,(H147&lt;13.655),(D147&lt;0.35),(D147&lt;1.75)),-0.002,IF(AND((A147&lt;5.3),(D147&lt;0.25),G147&gt;=0.293,H147&gt;=13.655,(D147&lt;0.35),(D147&lt;1.75)),0.007,IF(AND(A147&gt;=5.3,(D147&lt;0.25),G147&gt;=0.293,H147&gt;=13.655,(D147&lt;0.35),(D147&lt;1.75)),0.001,IF(AND((H147&lt;7.309),(H147&lt;10.635),(H147&lt;10.696),(H147&lt;13.906),D147&gt;=0.35,(D147&lt;1.75)),0.014,IF(AND(H147&gt;=7.309,(H147&lt;10.635),(H147&lt;10.696),(H147&lt;13.906),D147&gt;=0.35,(D147&lt;1.75)),0.006,IF(AND((H147&lt;12.093),(G147&lt;0.833),H147&gt;=10.696,(H147&lt;13.906),D147&gt;=0.35,(D147&lt;1.75)),-0.01,IF(AND(H147&gt;=12.093,(G147&lt;0.833),H147&gt;=10.696,(H147&lt;13.906),D147&gt;=0.35,(D147&lt;1.75)),0.004,IF(AND((G147&lt;0.823),B147&gt;=2.45,G147&gt;=0.247,H147&gt;=13.906,D147&gt;=0.35,(D147&lt;1.75)),0.026,IF(AND(G147&gt;=0.823,B147&gt;=2.45,G147&gt;=0.247,H147&gt;=13.906,D147&gt;=0.35,(D147&lt;1.75)),0.006,IF(AND((H147&lt;11.121),D147&gt;=1.85,(B147&lt;2.95),(B147&lt;3.25),(A147&lt;7.45),D147&gt;=1.75),0.013,IF(AND(H147&gt;=11.121,D147&gt;=1.85,(B147&lt;2.95),(B147&lt;3.25),(A147&lt;7.45),D147&gt;=1.75),0.005,IF(AND((A147&lt;6.05),(A147&lt;6.45),B147&gt;=2.95,(B147&lt;3.25),(A147&lt;7.45),D147&gt;=1.75),0.001,IF(AND(A147&gt;=6.05,(A147&lt;6.45),B147&gt;=2.95,(B147&lt;3.25),(A147&lt;7.45),D147&gt;=1.75),-0.005,IF(AND((G147&lt;0.42),A147&gt;=6.45,B147&gt;=2.95,(B147&lt;3.25),(A147&lt;7.45),D147&gt;=1.75),0.004,IF(AND(G147&gt;=0.42,A147&gt;=6.45,B147&gt;=2.95,(B147&lt;3.25),(A147&lt;7.45),D147&gt;=1.75),0.019,"shouldnthappen")))))))))))))))))))))))))))))))))))</f>
        <v>0.009</v>
      </c>
      <c r="AB147" s="1" t="n">
        <f aca="false">+ 0.5</f>
        <v>0.5</v>
      </c>
    </row>
    <row r="148" customFormat="false" ht="13.8" hidden="false" customHeight="false" outlineLevel="0" collapsed="false">
      <c r="A148" s="11" t="n">
        <v>6.7</v>
      </c>
      <c r="B148" s="1" t="n">
        <v>3</v>
      </c>
      <c r="C148" s="1" t="n">
        <v>5.2</v>
      </c>
      <c r="D148" s="1" t="n">
        <v>2.3</v>
      </c>
      <c r="E148" s="1" t="s">
        <v>93</v>
      </c>
      <c r="F148" s="1" t="n">
        <v>3</v>
      </c>
      <c r="G148" s="1" t="n">
        <v>0.979308672482148</v>
      </c>
      <c r="H148" s="18" t="n">
        <v>13.0026641053148</v>
      </c>
      <c r="I148" s="1" t="n">
        <f aca="false">C148</f>
        <v>5.2</v>
      </c>
      <c r="J148" s="1" t="n">
        <f aca="false">SUM(M148:AB148)</f>
        <v>5.221</v>
      </c>
      <c r="K148" s="15" t="n">
        <f aca="false">1-SQRT(VAR(M148:AB148, I148)) / AVERAGE(M148:AB148)</f>
        <v>-2.83596831431</v>
      </c>
      <c r="L148" s="1" t="n">
        <f aca="false">(J148-I148)/I148</f>
        <v>0.00403846153846152</v>
      </c>
      <c r="M148" s="1" t="n">
        <f aca="false">IF(AND((H148&lt;5.245),(D148&lt;0.8)),0.075,IF(AND(H148&gt;=5.245,(D148&lt;0.8)),0.279,IF(AND((D148&lt;1.45),D148&gt;=0.8),1.043,IF(AND(D148&gt;=1.45,D148&gt;=0.8),1.423,"shouldnthappen"))))</f>
        <v>1.423</v>
      </c>
      <c r="N148" s="1" t="n">
        <f aca="false">IF(AND((A148&lt;4.35),(D148&lt;0.8)),0.048,IF(AND(A148&gt;=4.35,(D148&lt;0.8)),0.198,IF(AND(F148&gt;=2.5,D148&gt;=0.8),1.048,IF(AND((A148&lt;5.15),(F148&lt;2.5),D148&gt;=0.8),0.321,IF(AND(A148&gt;=5.15,(F148&lt;2.5),D148&gt;=0.8),0.783,"shouldnthappen")))))</f>
        <v>1.048</v>
      </c>
      <c r="O148" s="1" t="n">
        <f aca="false">IF(AND((H148&lt;5.245),(D148&lt;0.8)),0.034,IF(AND((A148&lt;5.9),D148&gt;=0.8),0.489,IF(AND(A148&gt;=5.9,D148&gt;=0.8),0.721,IF(AND((A148&lt;4.35),H148&gt;=5.245,(D148&lt;0.8)),0.041,IF(AND(A148&gt;=4.35,H148&gt;=5.245,(D148&lt;0.8)),0.142,"shouldnthappen")))))</f>
        <v>0.721</v>
      </c>
      <c r="P148" s="1" t="n">
        <f aca="false">IF(AND((B148&lt;2.8),(D148&lt;1.15)),0.244,IF(AND((D148&lt;1.75),D148&gt;=1.15),0.396,IF(AND(D148&gt;=1.75,D148&gt;=1.15),0.554,IF(AND((A148&lt;5.05),B148&gt;=2.8,(D148&lt;1.15)),0.078,IF(AND((H148&lt;14.877),A148&gt;=5.05,B148&gt;=2.8,(D148&lt;1.15)),0.118,IF(AND(H148&gt;=14.877,A148&gt;=5.05,B148&gt;=2.8,(D148&lt;1.15)),0.027,"shouldnthappen"))))))</f>
        <v>0.554</v>
      </c>
      <c r="Q148" s="1" t="n">
        <f aca="false">IF(AND(D148&gt;=0.45,(D148&lt;1.15)),0.17,IF(AND(A148&gt;=7.1,D148&gt;=1.15),0.539,IF(AND((A148&lt;6.25),(A148&lt;7.1),D148&gt;=1.15),0.258,IF(AND(A148&gt;=6.25,(A148&lt;7.1),D148&gt;=1.15),0.344,IF(AND(G148&gt;=0.418,(A148&lt;5.05),(D148&lt;0.45),(D148&lt;1.15)),0.033,IF(AND((H148&lt;14.494),(G148&lt;0.418),(A148&lt;5.05),(D148&lt;0.45),(D148&lt;1.15)),0.061,IF(AND(H148&gt;=14.494,(G148&lt;0.418),(A148&lt;5.05),(D148&lt;0.45),(D148&lt;1.15)),0.015,IF(AND(H148&gt;=14.877,(B148&lt;3.85),A148&gt;=5.05,(D148&lt;0.45),(D148&lt;1.15)),0.023,IF(AND((B148&lt;4),B148&gt;=3.85,A148&gt;=5.05,(D148&lt;0.45),(D148&lt;1.15)),0.009,IF(AND(B148&gt;=4,B148&gt;=3.85,A148&gt;=5.05,(D148&lt;0.45),(D148&lt;1.15)),0.052,IF(AND((G148&lt;0.05),(H148&lt;14.877),(B148&lt;3.85),A148&gt;=5.05,(D148&lt;0.45),(D148&lt;1.15)),0.024,IF(AND(G148&gt;=0.05,(H148&lt;14.877),(B148&lt;3.85),A148&gt;=5.05,(D148&lt;0.45),(D148&lt;1.15)),0.091,"shouldnthappen"))))))))))))</f>
        <v>0.344</v>
      </c>
      <c r="R148" s="1" t="n">
        <f aca="false">IF(AND(A148&gt;=7.1,D148&gt;=0.8),0.401,IF(AND((A148&lt;4.5),(G148&lt;0.905),(D148&lt;0.8)),0.024,IF(AND((H148&lt;9.966),G148&gt;=0.905,(D148&lt;0.8)),0.094,IF(AND(H148&gt;=9.966,G148&gt;=0.905,(D148&lt;0.8)),0.026,IF(AND(D148&gt;=2.05,(A148&lt;7.1),D148&gt;=0.8),0.277,IF(AND((H148&lt;5.523),A148&gt;=4.5,(G148&lt;0.905),(D148&lt;0.8)),0.012,IF(AND(H148&gt;=5.523,A148&gt;=4.5,(G148&lt;0.905),(D148&lt;0.8)),0.049,IF(AND((A148&lt;5.3),(D148&lt;2.05),(A148&lt;7.1),D148&gt;=0.8),0.095,IF(AND(A148&gt;=5.3,(D148&lt;2.05),(A148&lt;7.1),D148&gt;=0.8),0.196,"shouldnthappen")))))))))</f>
        <v>0.277</v>
      </c>
      <c r="S148" s="1" t="n">
        <f aca="false">IF(AND(A148&gt;=7.1,D148&gt;=1.35),0.298,IF(AND(G148&gt;=0.905,(D148&lt;0.8),(D148&lt;1.35)),0.068,IF(AND(H148&gt;=9.386,D148&gt;=0.8,(D148&lt;1.35)),0.126,IF(AND((H148&lt;7.426),(H148&lt;9.386),D148&gt;=0.8,(D148&lt;1.35)),0.091,IF(AND((A148&lt;5.3),(G148&lt;0.905),(A148&lt;7.1),D148&gt;=1.35),0.063,IF(AND((D148&lt;2.05),G148&gt;=0.905,(A148&lt;7.1),D148&gt;=1.35),0.015,IF(AND(D148&gt;=2.05,G148&gt;=0.905,(A148&lt;7.1),D148&gt;=1.35),0.089,IF(AND((H148&lt;10.505),(H148&lt;14.344),(G148&lt;0.905),(D148&lt;0.8),(D148&lt;1.35)),0.035,IF(AND((A148&lt;4.85),H148&gt;=14.344,(G148&lt;0.905),(D148&lt;0.8),(D148&lt;1.35)),0.006,IF(AND((B148&lt;2.75),H148&gt;=7.426,(H148&lt;9.386),D148&gt;=0.8,(D148&lt;1.35)),0.021,IF(AND(B148&gt;=2.75,H148&gt;=7.426,(H148&lt;9.386),D148&gt;=0.8,(D148&lt;1.35)),-0.01,IF(AND((B148&lt;2.35),A148&gt;=5.3,(G148&lt;0.905),(A148&lt;7.1),D148&gt;=1.35),0.068,IF(AND(B148&gt;=2.35,A148&gt;=5.3,(G148&lt;0.905),(A148&lt;7.1),D148&gt;=1.35),0.181,IF(AND((H148&lt;11.731),H148&gt;=10.505,(H148&lt;14.344),(G148&lt;0.905),(D148&lt;0.8),(D148&lt;1.35)),0.004,IF(AND(H148&gt;=11.731,H148&gt;=10.505,(H148&lt;14.344),(G148&lt;0.905),(D148&lt;0.8),(D148&lt;1.35)),0.024,IF(AND((H148&lt;14.877),A148&gt;=4.85,H148&gt;=14.344,(G148&lt;0.905),(D148&lt;0.8),(D148&lt;1.35)),0.063,IF(AND(H148&gt;=14.877,A148&gt;=4.85,H148&gt;=14.344,(G148&lt;0.905),(D148&lt;0.8),(D148&lt;1.35)),0.012,"shouldnthappen")))))))))))))))))</f>
        <v>0.089</v>
      </c>
      <c r="T148" s="1" t="n">
        <f aca="false">IF(AND(D148&gt;=0.45,(A148&lt;5.65)),0.067,IF(AND(A148&gt;=7.25,A148&gt;=5.65),0.244,IF(AND((H148&lt;9.966),G148&gt;=0.905,(D148&lt;0.45),(A148&lt;5.65)),0.062,IF(AND(H148&gt;=9.966,G148&gt;=0.905,(D148&lt;0.45),(A148&lt;5.65)),0.012,IF(AND((G148&lt;0.948),D148&gt;=2.05,(A148&lt;7.25),A148&gt;=5.65),0.157,IF(AND(G148&gt;=0.948,D148&gt;=2.05,(A148&lt;7.25),A148&gt;=5.65),0.037,IF(AND(G148&gt;=0.422,(B148&lt;3.15),(G148&lt;0.905),(D148&lt;0.45),(A148&lt;5.65)),0.011,IF(AND((D148&lt;0.25),(G148&lt;0.422),(B148&lt;3.15),(G148&lt;0.905),(D148&lt;0.45),(A148&lt;5.65)),0.04,IF(AND(D148&gt;=0.25,(G148&lt;0.422),(B148&lt;3.15),(G148&lt;0.905),(D148&lt;0.45),(A148&lt;5.65)),0.009,IF(AND((A148&lt;4.85),(B148&lt;3.25),B148&gt;=3.15,(G148&lt;0.905),(D148&lt;0.45),(A148&lt;5.65)),0.008,IF(AND(A148&gt;=4.85,(B148&lt;3.25),B148&gt;=3.15,(G148&lt;0.905),(D148&lt;0.45),(A148&lt;5.65)),-0.017,IF(AND((D148&lt;0.25),B148&gt;=3.25,B148&gt;=3.15,(G148&lt;0.905),(D148&lt;0.45),(A148&lt;5.65)),0.022,IF(AND(D148&gt;=0.25,B148&gt;=3.25,B148&gt;=3.15,(G148&lt;0.905),(D148&lt;0.45),(A148&lt;5.65)),0.009,IF(AND((F148&lt;2.5),(H148&lt;7.692),(G148&lt;0.644),(D148&lt;2.05),(A148&lt;7.25),A148&gt;=5.65),0.018,IF(AND(F148&gt;=2.5,(H148&lt;7.692),(G148&lt;0.644),(D148&lt;2.05),(A148&lt;7.25),A148&gt;=5.65),0.068,IF(AND((B148&lt;2.35),H148&gt;=7.692,(G148&lt;0.644),(D148&lt;2.05),(A148&lt;7.25),A148&gt;=5.65),0.023,IF(AND(B148&gt;=2.35,H148&gt;=7.692,(G148&lt;0.644),(D148&lt;2.05),(A148&lt;7.25),A148&gt;=5.65),0.125,IF(AND((G148&lt;0.766),(G148&lt;0.85),G148&gt;=0.644,(D148&lt;2.05),(A148&lt;7.25),A148&gt;=5.65),0.055,IF(AND(G148&gt;=0.766,(G148&lt;0.85),G148&gt;=0.644,(D148&lt;2.05),(A148&lt;7.25),A148&gt;=5.65),-0,IF(AND((B148&lt;2.95),G148&gt;=0.85,G148&gt;=0.644,(D148&lt;2.05),(A148&lt;7.25),A148&gt;=5.65),0.098,IF(AND(B148&gt;=2.95,G148&gt;=0.85,G148&gt;=0.644,(D148&lt;2.05),(A148&lt;7.25),A148&gt;=5.65),0.013,"shouldnthappen")))))))))))))))))))))</f>
        <v>0.037</v>
      </c>
      <c r="U148" s="1" t="n">
        <f aca="false">IF(AND(A148&gt;=7.25,D148&gt;=1.25),0.186,IF(AND((G148&lt;0.13),D148&gt;=0.35,(D148&lt;1.25)),-0.004,IF(AND(H148&gt;=14.246,(H148&lt;14.344),(D148&lt;0.35),(D148&lt;1.25)),-0.002,IF(AND((A148&lt;4.85),H148&gt;=14.344,(D148&lt;0.35),(D148&lt;1.25)),0.004,IF(AND(G148&gt;=0.446,(G148&lt;0.644),(A148&lt;7.25),D148&gt;=1.25),0.138,IF(AND(A148&gt;=5.45,(H148&lt;14.246),(H148&lt;14.344),(D148&lt;0.35),(D148&lt;1.25)),0.001,IF(AND((H148&lt;14.877),A148&gt;=4.85,H148&gt;=14.344,(D148&lt;0.35),(D148&lt;1.25)),0.035,IF(AND(H148&gt;=14.877,A148&gt;=4.85,H148&gt;=14.344,(D148&lt;0.35),(D148&lt;1.25)),0.007,IF(AND((B148&lt;3.35),H148&gt;=9.448,G148&gt;=0.13,D148&gt;=0.35,(D148&lt;1.25)),0.053,IF(AND(B148&gt;=3.35,H148&gt;=9.448,G148&gt;=0.13,D148&gt;=0.35,(D148&lt;1.25)),0.017,IF(AND((G148&lt;0.44),(G148&lt;0.446),(G148&lt;0.644),(A148&lt;7.25),D148&gt;=1.25),0.079,IF(AND(G148&gt;=0.44,(G148&lt;0.446),(G148&lt;0.644),(A148&lt;7.25),D148&gt;=1.25),0.02,IF(AND((A148&lt;5.95),(G148&lt;0.724),G148&gt;=0.644,(A148&lt;7.25),D148&gt;=1.25),-0.018,IF(AND(A148&gt;=5.95,(G148&lt;0.724),G148&gt;=0.644,(A148&lt;7.25),D148&gt;=1.25),0.027,IF(AND(A148&gt;=6.15,G148&gt;=0.724,G148&gt;=0.644,(A148&lt;7.25),D148&gt;=1.25),0.093,IF(AND((A148&lt;5.05),(A148&lt;5.45),(H148&lt;14.246),(H148&lt;14.344),(D148&lt;0.35),(D148&lt;1.25)),0.011,IF(AND(A148&gt;=5.05,(A148&lt;5.45),(H148&lt;14.246),(H148&lt;14.344),(D148&lt;0.35),(D148&lt;1.25)),0.021,IF(AND((A148&lt;5.4),(B148&lt;3.15),(H148&lt;9.448),G148&gt;=0.13,D148&gt;=0.35,(D148&lt;1.25)),0.007,IF(AND(A148&gt;=5.4,(B148&lt;3.15),(H148&lt;9.448),G148&gt;=0.13,D148&gt;=0.35,(D148&lt;1.25)),-0.011,IF(AND((B148&lt;3.75),B148&gt;=3.15,(H148&lt;9.448),G148&gt;=0.13,D148&gt;=0.35,(D148&lt;1.25)),0.012,IF(AND(B148&gt;=3.75,B148&gt;=3.15,(H148&lt;9.448),G148&gt;=0.13,D148&gt;=0.35,(D148&lt;1.25)),0.046,IF(AND((A148&lt;5.9),(A148&lt;6.15),G148&gt;=0.724,G148&gt;=0.644,(A148&lt;7.25),D148&gt;=1.25),0.06,IF(AND(A148&gt;=5.9,(A148&lt;6.15),G148&gt;=0.724,G148&gt;=0.644,(A148&lt;7.25),D148&gt;=1.25),0.005,"shouldnthappen")))))))))))))))))))))))</f>
        <v>0.093</v>
      </c>
      <c r="V148" s="1" t="n">
        <f aca="false">IF(AND(H148&gt;=15.155,(D148&lt;1.55)),0.084,IF(AND(A148&gt;=7.25,D148&gt;=1.55),0.141,IF(AND((G148&lt;0.043),D148&gt;=1.05,(H148&lt;15.155),(D148&lt;1.55)),-0.007,IF(AND(D148&gt;=1.85,G148&gt;=0.755,(A148&lt;7.25),D148&gt;=1.55),0.051,IF(AND((H148&lt;9.966),G148&gt;=0.905,(D148&lt;1.05),(H148&lt;15.155),(D148&lt;1.55)),0.043,IF(AND(H148&gt;=9.966,G148&gt;=0.905,(D148&lt;1.05),(H148&lt;15.155),(D148&lt;1.55)),0.007,IF(AND((G148&lt;0.278),(G148&lt;0.361),(G148&lt;0.755),(A148&lt;7.25),D148&gt;=1.55),0.08,IF(AND((A148&lt;5.8),G148&gt;=0.361,(G148&lt;0.755),(A148&lt;7.25),D148&gt;=1.55),0.019,IF(AND((A148&lt;6.05),(D148&lt;1.85),G148&gt;=0.755,(A148&lt;7.25),D148&gt;=1.55),0.01,IF(AND(A148&gt;=6.05,(D148&lt;1.85),G148&gt;=0.755,(A148&lt;7.25),D148&gt;=1.55),0.002,IF(AND((G148&lt;0.486),(B148&lt;3.15),(G148&lt;0.905),(D148&lt;1.05),(H148&lt;15.155),(D148&lt;1.55)),0.026,IF(AND(G148&gt;=0.486,(B148&lt;3.15),(G148&lt;0.905),(D148&lt;1.05),(H148&lt;15.155),(D148&lt;1.55)),0.001,IF(AND((B148&lt;3.25),B148&gt;=3.15,(G148&lt;0.905),(D148&lt;1.05),(H148&lt;15.155),(D148&lt;1.55)),-0.003,IF(AND(B148&gt;=3.25,B148&gt;=3.15,(G148&lt;0.905),(D148&lt;1.05),(H148&lt;15.155),(D148&lt;1.55)),0.012,IF(AND((H148&lt;7.426),(H148&lt;8.769),G148&gt;=0.043,D148&gt;=1.05,(H148&lt;15.155),(D148&lt;1.55)),0.041,IF(AND(H148&gt;=7.426,(H148&lt;8.769),G148&gt;=0.043,D148&gt;=1.05,(H148&lt;15.155),(D148&lt;1.55)),-0.008,IF(AND((H148&lt;10.696),H148&gt;=8.769,G148&gt;=0.043,D148&gt;=1.05,(H148&lt;15.155),(D148&lt;1.55)),0.069,IF(AND(H148&gt;=10.696,H148&gt;=8.769,G148&gt;=0.043,D148&gt;=1.05,(H148&lt;15.155),(D148&lt;1.55)),0.033,IF(AND((D148&lt;2.2),G148&gt;=0.278,(G148&lt;0.361),(G148&lt;0.755),(A148&lt;7.25),D148&gt;=1.55),0.022,IF(AND(D148&gt;=2.2,G148&gt;=0.278,(G148&lt;0.361),(G148&lt;0.755),(A148&lt;7.25),D148&gt;=1.55),-0.027,IF(AND((H148&lt;12.626),A148&gt;=5.8,G148&gt;=0.361,(G148&lt;0.755),(A148&lt;7.25),D148&gt;=1.55),0.126,IF(AND(H148&gt;=12.626,A148&gt;=5.8,G148&gt;=0.361,(G148&lt;0.755),(A148&lt;7.25),D148&gt;=1.55),0.065,"shouldnthappen"))))))))))))))))))))))</f>
        <v>0.051</v>
      </c>
      <c r="W148" s="1" t="n">
        <f aca="false">IF(AND(H148&gt;=15.155,(D148&lt;1.55)),0.064,IF(AND(A148&gt;=7.45,D148&gt;=1.55),0.115,IF(AND(B148&gt;=3.15,(H148&lt;10.257),(A148&lt;7.45),D148&gt;=1.55),0.097,IF(AND((A148&lt;4.85),H148&gt;=14.344,(D148&lt;0.35),(H148&lt;15.155),(D148&lt;1.55)),0.003,IF(AND(A148&gt;=6.05,(G148&lt;0.169),D148&gt;=0.35,(H148&lt;15.155),(D148&lt;1.55)),-0.008,IF(AND((G148&lt;0.181),G148&gt;=0.169,D148&gt;=0.35,(H148&lt;15.155),(D148&lt;1.55)),0.065,IF(AND(B148&gt;=3.05,(B148&lt;3.15),(H148&lt;10.257),(A148&lt;7.45),D148&gt;=1.55),-0.023,IF(AND(H148&gt;=11.854,(G148&lt;0.613),H148&gt;=10.257,(A148&lt;7.45),D148&gt;=1.55),0.068,IF(AND((D148&lt;0.25),(B148&lt;3.15),(H148&lt;14.344),(D148&lt;0.35),(H148&lt;15.155),(D148&lt;1.55)),0.014,IF(AND(D148&gt;=0.25,(B148&lt;3.15),(H148&lt;14.344),(D148&lt;0.35),(H148&lt;15.155),(D148&lt;1.55)),0.002,IF(AND((A148&lt;5.05),B148&gt;=3.15,(H148&lt;14.344),(D148&lt;0.35),(H148&lt;15.155),(D148&lt;1.55)),-0.001,IF(AND(A148&gt;=5.05,B148&gt;=3.15,(H148&lt;14.344),(D148&lt;0.35),(H148&lt;15.155),(D148&lt;1.55)),0.009,IF(AND((H148&lt;14.877),A148&gt;=4.85,H148&gt;=14.344,(D148&lt;0.35),(H148&lt;15.155),(D148&lt;1.55)),0.023,IF(AND(H148&gt;=14.877,A148&gt;=4.85,H148&gt;=14.344,(D148&lt;0.35),(H148&lt;15.155),(D148&lt;1.55)),0.004,IF(AND((H148&lt;13.602),(A148&lt;6.05),(G148&lt;0.169),D148&gt;=0.35,(H148&lt;15.155),(D148&lt;1.55)),0.023,IF(AND(H148&gt;=13.602,(A148&lt;6.05),(G148&lt;0.169),D148&gt;=0.35,(H148&lt;15.155),(D148&lt;1.55)),-0.006,IF(AND((B148&lt;2.95),G148&gt;=0.181,G148&gt;=0.169,D148&gt;=0.35,(H148&lt;15.155),(D148&lt;1.55)),0.019,IF(AND(B148&gt;=2.95,G148&gt;=0.181,G148&gt;=0.169,D148&gt;=0.35,(H148&lt;15.155),(D148&lt;1.55)),0.034,IF(AND((A148&lt;5.35),(B148&lt;3.05),(B148&lt;3.15),(H148&lt;10.257),(A148&lt;7.45),D148&gt;=1.55),0.009,IF(AND(A148&gt;=5.35,(B148&lt;3.05),(B148&lt;3.15),(H148&lt;10.257),(A148&lt;7.45),D148&gt;=1.55),0.058,IF(AND((B148&lt;2.9),(H148&lt;11.854),(G148&lt;0.613),H148&gt;=10.257,(A148&lt;7.45),D148&gt;=1.55),0.037,IF(AND(B148&gt;=2.9,(H148&lt;11.854),(G148&lt;0.613),H148&gt;=10.257,(A148&lt;7.45),D148&gt;=1.55),-0.005,IF(AND((A148&lt;6.4),(G148&lt;0.711),G148&gt;=0.613,H148&gt;=10.257,(A148&lt;7.45),D148&gt;=1.55),0.001,IF(AND(A148&gt;=6.4,(G148&lt;0.711),G148&gt;=0.613,H148&gt;=10.257,(A148&lt;7.45),D148&gt;=1.55),-0.002,IF(AND((D148&lt;1.9),G148&gt;=0.711,G148&gt;=0.613,H148&gt;=10.257,(A148&lt;7.45),D148&gt;=1.55),0.007,IF(AND(D148&gt;=1.9,G148&gt;=0.711,G148&gt;=0.613,H148&gt;=10.257,(A148&lt;7.45),D148&gt;=1.55),0.023,"shouldnthappen"))))))))))))))))))))))))))</f>
        <v>0.023</v>
      </c>
      <c r="X148" s="1" t="n">
        <f aca="false">IF(AND(H148&gt;=15.155,(F148&lt;2.5)),0.049,IF(AND(A148&gt;=7.45,F148&gt;=2.5),0.089,IF(AND((G148&lt;0.107),(G148&lt;0.364),(A148&lt;7.45),F148&gt;=2.5),0.055,IF(AND(A148&gt;=5.75,(G148&lt;0.572),(D148&lt;1.25),(H148&lt;15.155),(F148&lt;2.5)),-0.018,IF(AND((A148&lt;5.7),(H148&lt;12.626),G148&gt;=0.364,(A148&lt;7.45),F148&gt;=2.5),0.012,IF(AND(A148&gt;=5.7,(H148&lt;12.626),G148&gt;=0.364,(A148&lt;7.45),F148&gt;=2.5),0.065,IF(AND((G148&lt;0.628),H148&gt;=12.626,G148&gt;=0.364,(A148&lt;7.45),F148&gt;=2.5),0.047,IF(AND((G148&lt;0.545),(A148&lt;5.75),(G148&lt;0.572),(D148&lt;1.25),(H148&lt;15.155),(F148&lt;2.5)),0.007,IF(AND(G148&gt;=0.545,(A148&lt;5.75),(G148&lt;0.572),(D148&lt;1.25),(H148&lt;15.155),(F148&lt;2.5)),-0.009,IF(AND((D148&lt;0.3),(H148&lt;11.788),G148&gt;=0.572,(D148&lt;1.25),(H148&lt;15.155),(F148&lt;2.5)),0.01,IF(AND(D148&gt;=0.3,(H148&lt;11.788),G148&gt;=0.572,(D148&lt;1.25),(H148&lt;15.155),(F148&lt;2.5)),0.03,IF(AND((A148&lt;4.75),H148&gt;=11.788,G148&gt;=0.572,(D148&lt;1.25),(H148&lt;15.155),(F148&lt;2.5)),0.001,IF(AND(A148&gt;=4.75,H148&gt;=11.788,G148&gt;=0.572,(D148&lt;1.25),(H148&lt;15.155),(F148&lt;2.5)),0.01,IF(AND((A148&lt;5.5),(A148&lt;6.15),(G148&lt;0.652),D148&gt;=1.25,(H148&lt;15.155),(F148&lt;2.5)),0.014,IF(AND(A148&gt;=5.5,(A148&lt;6.15),(G148&lt;0.652),D148&gt;=1.25,(H148&lt;15.155),(F148&lt;2.5)),0.049,IF(AND((H148&lt;12.206),A148&gt;=6.15,(G148&lt;0.652),D148&gt;=1.25,(H148&lt;15.155),(F148&lt;2.5)),-0.009,IF(AND(H148&gt;=12.206,A148&gt;=6.15,(G148&lt;0.652),D148&gt;=1.25,(H148&lt;15.155),(F148&lt;2.5)),0.021,IF(AND((A148&lt;5.55),(A148&lt;6.2),G148&gt;=0.652,D148&gt;=1.25,(H148&lt;15.155),(F148&lt;2.5)),0.011,IF(AND(A148&gt;=5.55,(A148&lt;6.2),G148&gt;=0.652,D148&gt;=1.25,(H148&lt;15.155),(F148&lt;2.5)),-0.019,IF(AND((B148&lt;3.2),A148&gt;=6.2,G148&gt;=0.652,D148&gt;=1.25,(H148&lt;15.155),(F148&lt;2.5)),0.025,IF(AND(B148&gt;=3.2,A148&gt;=6.2,G148&gt;=0.652,D148&gt;=1.25,(H148&lt;15.155),(F148&lt;2.5)),0.001,IF(AND((G148&lt;0.183),(G148&lt;0.301),G148&gt;=0.107,(G148&lt;0.364),(A148&lt;7.45),F148&gt;=2.5),-0.009,IF(AND(G148&gt;=0.183,(G148&lt;0.301),G148&gt;=0.107,(G148&lt;0.364),(A148&lt;7.45),F148&gt;=2.5),0.022,IF(AND((D148&lt;2.2),G148&gt;=0.301,G148&gt;=0.107,(G148&lt;0.364),(A148&lt;7.45),F148&gt;=2.5),0.004,IF(AND(D148&gt;=2.2,G148&gt;=0.301,G148&gt;=0.107,(G148&lt;0.364),(A148&lt;7.45),F148&gt;=2.5),-0.02,IF(AND((G148&lt;0.787),G148&gt;=0.628,H148&gt;=12.626,G148&gt;=0.364,(A148&lt;7.45),F148&gt;=2.5),-0.001,IF(AND(G148&gt;=0.787,G148&gt;=0.628,H148&gt;=12.626,G148&gt;=0.364,(A148&lt;7.45),F148&gt;=2.5),0.016,"shouldnthappen")))))))))))))))))))))))))))</f>
        <v>0.016</v>
      </c>
      <c r="Y148" s="1" t="n">
        <f aca="false">IF(AND(H148&gt;=15.155,(D148&lt;1.55)),0.037,IF(AND(D148&gt;=2.45,(A148&lt;7.45),D148&gt;=1.55),0.054,IF(AND((A148&lt;7.8),A148&gt;=7.45,D148&gt;=1.55),0.078,IF(AND(A148&gt;=7.8,A148&gt;=7.45,D148&gt;=1.55),0.021,IF(AND(A148&gt;=6.2,G148&gt;=0.68,D148&gt;=1.25,(H148&lt;15.155),(D148&lt;1.55)),0.019,IF(AND((B148&lt;2.65),(A148&lt;4.95),(G148&lt;0.572),(D148&lt;1.25),(H148&lt;15.155),(D148&lt;1.55)),0.021,IF(AND(B148&gt;=2.65,(A148&lt;4.95),(G148&lt;0.572),(D148&lt;1.25),(H148&lt;15.155),(D148&lt;1.55)),0.006,IF(AND((H148&lt;14.344),A148&gt;=4.95,(G148&lt;0.572),(D148&lt;1.25),(H148&lt;15.155),(D148&lt;1.55)),-0.005,IF(AND(H148&gt;=14.344,A148&gt;=4.95,(G148&lt;0.572),(D148&lt;1.25),(H148&lt;15.155),(D148&lt;1.55)),0.013,IF(AND((G148&lt;0.833),(H148&lt;11.788),G148&gt;=0.572,(D148&lt;1.25),(H148&lt;15.155),(D148&lt;1.55)),0.009,IF(AND(G148&gt;=0.833,(H148&lt;11.788),G148&gt;=0.572,(D148&lt;1.25),(H148&lt;15.155),(D148&lt;1.55)),0.024,IF(AND((A148&lt;4.75),H148&gt;=11.788,G148&gt;=0.572,(D148&lt;1.25),(H148&lt;15.155),(D148&lt;1.55)),0.001,IF(AND(A148&gt;=4.75,H148&gt;=11.788,G148&gt;=0.572,(D148&lt;1.25),(H148&lt;15.155),(D148&lt;1.55)),0.008,IF(AND((A148&lt;5.65),(A148&lt;6.15),(G148&lt;0.68),D148&gt;=1.25,(H148&lt;15.155),(D148&lt;1.55)),0.017,IF(AND(A148&gt;=5.65,(A148&lt;6.15),(G148&lt;0.68),D148&gt;=1.25,(H148&lt;15.155),(D148&lt;1.55)),0.039,IF(AND((G148&lt;0.436),A148&gt;=6.15,(G148&lt;0.68),D148&gt;=1.25,(H148&lt;15.155),(D148&lt;1.55)),-0.004,IF(AND(G148&gt;=0.436,A148&gt;=6.15,(G148&lt;0.68),D148&gt;=1.25,(H148&lt;15.155),(D148&lt;1.55)),0.022,IF(AND((A148&lt;5.55),(A148&lt;6.2),G148&gt;=0.68,D148&gt;=1.25,(H148&lt;15.155),(D148&lt;1.55)),0.009,IF(AND(A148&gt;=5.55,(A148&lt;6.2),G148&gt;=0.68,D148&gt;=1.25,(H148&lt;15.155),(D148&lt;1.55)),-0.016,IF(AND((G148&lt;0.107),(G148&lt;0.361),(G148&lt;0.613),(D148&lt;2.45),(A148&lt;7.45),D148&gt;=1.55),0.042,IF(AND(G148&gt;=0.107,(G148&lt;0.361),(G148&lt;0.613),(D148&lt;2.45),(A148&lt;7.45),D148&gt;=1.55),0.002,IF(AND((D148&lt;2.35),G148&gt;=0.361,(G148&lt;0.613),(D148&lt;2.45),(A148&lt;7.45),D148&gt;=1.55),0.051,IF(AND(D148&gt;=2.35,G148&gt;=0.361,(G148&lt;0.613),(D148&lt;2.45),(A148&lt;7.45),D148&gt;=1.55),0.016,IF(AND((A148&lt;6.4),(G148&lt;0.711),G148&gt;=0.613,(D148&lt;2.45),(A148&lt;7.45),D148&gt;=1.55),0.001,IF(AND(A148&gt;=6.4,(G148&lt;0.711),G148&gt;=0.613,(D148&lt;2.45),(A148&lt;7.45),D148&gt;=1.55),-0.002,IF(AND((B148&lt;2.95),G148&gt;=0.711,G148&gt;=0.613,(D148&lt;2.45),(A148&lt;7.45),D148&gt;=1.55),0.023,IF(AND(B148&gt;=2.95,G148&gt;=0.711,G148&gt;=0.613,(D148&lt;2.45),(A148&lt;7.45),D148&gt;=1.55),0.01,"shouldnthappen")))))))))))))))))))))))))))</f>
        <v>0.01</v>
      </c>
      <c r="Z148" s="1" t="n">
        <f aca="false">IF(AND(A148&gt;=7.45,D148&gt;=1.75),0.056,IF(AND(H148&gt;=15.059,A148&gt;=5.55,(D148&lt;1.75)),0.028,IF(AND((D148&lt;0.35),G148&gt;=0.905,(A148&lt;5.55),(D148&lt;1.75)),0.005,IF(AND(D148&gt;=0.35,G148&gt;=0.905,(A148&lt;5.55),(D148&lt;1.75)),0.026,IF(AND((H148&lt;8.711),D148&gt;=2.45,(A148&lt;7.45),D148&gt;=1.75),0.011,IF(AND(H148&gt;=8.711,D148&gt;=2.45,(A148&lt;7.45),D148&gt;=1.75),0.049,IF(AND((G148&lt;0.107),(G148&lt;0.487),(D148&lt;2.45),(A148&lt;7.45),D148&gt;=1.75),0.032,IF(AND((H148&lt;10.915),(A148&lt;4.5),(B148&lt;3.15),(G148&lt;0.905),(A148&lt;5.55),(D148&lt;1.75)),-0.001,IF(AND(H148&gt;=10.915,(A148&lt;4.5),(B148&lt;3.15),(G148&lt;0.905),(A148&lt;5.55),(D148&lt;1.75)),0.003,IF(AND((A148&lt;5.05),A148&gt;=4.5,(B148&lt;3.15),(G148&lt;0.905),(A148&lt;5.55),(D148&lt;1.75)),0.015,IF(AND(A148&gt;=5.05,A148&gt;=4.5,(B148&lt;3.15),(G148&lt;0.905),(A148&lt;5.55),(D148&lt;1.75)),0.006,IF(AND((G148&lt;0.05),(G148&lt;0.091),B148&gt;=3.15,(G148&lt;0.905),(A148&lt;5.55),(D148&lt;1.75)),0.001,IF(AND(G148&gt;=0.05,(G148&lt;0.091),B148&gt;=3.15,(G148&lt;0.905),(A148&lt;5.55),(D148&lt;1.75)),0.008,IF(AND((G148&lt;0.587),G148&gt;=0.091,B148&gt;=3.15,(G148&lt;0.905),(A148&lt;5.55),(D148&lt;1.75)),-0.003,IF(AND(G148&gt;=0.587,G148&gt;=0.091,B148&gt;=3.15,(G148&lt;0.905),(A148&lt;5.55),(D148&lt;1.75)),0.004,IF(AND((F148&lt;2.5),(B148&lt;2.85),(G148&lt;0.419),(H148&lt;15.059),A148&gt;=5.55,(D148&lt;1.75)),0.041,IF(AND(F148&gt;=2.5,(B148&lt;2.85),(G148&lt;0.419),(H148&lt;15.059),A148&gt;=5.55,(D148&lt;1.75)),0.015,IF(AND((G148&lt;0.164),B148&gt;=2.85,(G148&lt;0.419),(H148&lt;15.059),A148&gt;=5.55,(D148&lt;1.75)),0.01,IF(AND(G148&gt;=0.164,B148&gt;=2.85,(G148&lt;0.419),(H148&lt;15.059),A148&gt;=5.55,(D148&lt;1.75)),-0.001,IF(AND((B148&lt;2.55),(B148&lt;2.95),G148&gt;=0.419,(H148&lt;15.059),A148&gt;=5.55,(D148&lt;1.75)),0.014,IF(AND(B148&gt;=2.55,(B148&lt;2.95),G148&gt;=0.419,(H148&lt;15.059),A148&gt;=5.55,(D148&lt;1.75)),-0.013,IF(AND((D148&lt;1.55),B148&gt;=2.95,G148&gt;=0.419,(H148&lt;15.059),A148&gt;=5.55,(D148&lt;1.75)),0.023,IF(AND(D148&gt;=1.55,B148&gt;=2.95,G148&gt;=0.419,(H148&lt;15.059),A148&gt;=5.55,(D148&lt;1.75)),0.005,IF(AND((H148&lt;13.278),G148&gt;=0.107,(G148&lt;0.487),(D148&lt;2.45),(A148&lt;7.45),D148&gt;=1.75),-0.009,IF(AND(H148&gt;=13.278,G148&gt;=0.107,(G148&lt;0.487),(D148&lt;2.45),(A148&lt;7.45),D148&gt;=1.75),0.017,IF(AND((D148&lt;2.35),(G148&lt;0.571),G148&gt;=0.487,(D148&lt;2.45),(A148&lt;7.45),D148&gt;=1.75),0.053,IF(AND(D148&gt;=2.35,(G148&lt;0.571),G148&gt;=0.487,(D148&lt;2.45),(A148&lt;7.45),D148&gt;=1.75),0.009,IF(AND((G148&lt;0.779),G148&gt;=0.571,G148&gt;=0.487,(D148&lt;2.45),(A148&lt;7.45),D148&gt;=1.75),0.006,IF(AND(G148&gt;=0.779,G148&gt;=0.571,G148&gt;=0.487,(D148&lt;2.45),(A148&lt;7.45),D148&gt;=1.75),0.016,"shouldnthappen")))))))))))))))))))))))))))))</f>
        <v>0.016</v>
      </c>
      <c r="AA148" s="1" t="n">
        <f aca="false">IF(AND((A148&lt;7.8),A148&gt;=7.45,D148&gt;=1.75),0.051,IF(AND(A148&gt;=7.8,A148&gt;=7.45,D148&gt;=1.75),0.01,IF(AND(B148&gt;=3.35,B148&gt;=3.25,(A148&lt;7.45),D148&gt;=1.75),0.016,IF(AND((H148&lt;8.308),(D148&lt;0.15),(H148&lt;13.655),(D148&lt;0.35),(D148&lt;1.75)),0.009,IF(AND((H148&lt;14.529),(G148&lt;0.293),H148&gt;=13.655,(D148&lt;0.35),(D148&lt;1.75)),0.011,IF(AND(H148&gt;=14.529,(G148&lt;0.293),H148&gt;=13.655,(D148&lt;0.35),(D148&lt;1.75)),0.001,IF(AND(D148&gt;=0.25,G148&gt;=0.293,H148&gt;=13.655,(D148&lt;0.35),(D148&lt;1.75)),-0.004,IF(AND(H148&gt;=10.635,(H148&lt;10.696),(H148&lt;13.906),D148&gt;=0.35,(D148&lt;1.75)),0.036,IF(AND(G148&gt;=0.833,H148&gt;=10.696,(H148&lt;13.906),D148&gt;=0.35,(D148&lt;1.75)),0.016,IF(AND((A148&lt;6.65),(G148&lt;0.247),H148&gt;=13.906,D148&gt;=0.35,(D148&lt;1.75)),-0.008,IF(AND(A148&gt;=6.65,(G148&lt;0.247),H148&gt;=13.906,D148&gt;=0.35,(D148&lt;1.75)),0.011,IF(AND((B148&lt;2.45),G148&gt;=0.247,H148&gt;=13.906,D148&gt;=0.35,(D148&lt;1.75)),0,IF(AND((D148&lt;1.85),(B148&lt;2.95),(B148&lt;3.25),(A148&lt;7.45),D148&gt;=1.75),0.033,IF(AND((G148&lt;0.428),(B148&lt;3.35),B148&gt;=3.25,(A148&lt;7.45),D148&gt;=1.75),0.009,IF(AND(G148&gt;=0.428,(B148&lt;3.35),B148&gt;=3.25,(A148&lt;7.45),D148&gt;=1.75),0.042,IF(AND((A148&lt;4.6),H148&gt;=8.308,(D148&lt;0.15),(H148&lt;13.655),(D148&lt;0.35),(D148&lt;1.75)),0.003,IF(AND(A148&gt;=4.6,H148&gt;=8.308,(D148&lt;0.15),(H148&lt;13.655),(D148&lt;0.35),(D148&lt;1.75)),0,IF(AND((H148&lt;8.834),(A148&lt;5.05),D148&gt;=0.15,(H148&lt;13.655),(D148&lt;0.35),(D148&lt;1.75)),0.002,IF(AND(H148&gt;=8.834,(A148&lt;5.05),D148&gt;=0.15,(H148&lt;13.655),(D148&lt;0.35),(D148&lt;1.75)),-0.008,IF(AND((A148&lt;5.45),A148&gt;=5.05,D148&gt;=0.15,(H148&lt;13.655),(D148&lt;0.35),(D148&lt;1.75)),0.003,IF(AND(A148&gt;=5.45,A148&gt;=5.05,D148&gt;=0.15,(H148&lt;13.655),(D148&lt;0.35),(D148&lt;1.75)),-0.002,IF(AND((A148&lt;5.3),(D148&lt;0.25),G148&gt;=0.293,H148&gt;=13.655,(D148&lt;0.35),(D148&lt;1.75)),0.007,IF(AND(A148&gt;=5.3,(D148&lt;0.25),G148&gt;=0.293,H148&gt;=13.655,(D148&lt;0.35),(D148&lt;1.75)),0.001,IF(AND((H148&lt;7.309),(H148&lt;10.635),(H148&lt;10.696),(H148&lt;13.906),D148&gt;=0.35,(D148&lt;1.75)),0.014,IF(AND(H148&gt;=7.309,(H148&lt;10.635),(H148&lt;10.696),(H148&lt;13.906),D148&gt;=0.35,(D148&lt;1.75)),0.006,IF(AND((H148&lt;12.093),(G148&lt;0.833),H148&gt;=10.696,(H148&lt;13.906),D148&gt;=0.35,(D148&lt;1.75)),-0.01,IF(AND(H148&gt;=12.093,(G148&lt;0.833),H148&gt;=10.696,(H148&lt;13.906),D148&gt;=0.35,(D148&lt;1.75)),0.004,IF(AND((G148&lt;0.823),B148&gt;=2.45,G148&gt;=0.247,H148&gt;=13.906,D148&gt;=0.35,(D148&lt;1.75)),0.026,IF(AND(G148&gt;=0.823,B148&gt;=2.45,G148&gt;=0.247,H148&gt;=13.906,D148&gt;=0.35,(D148&lt;1.75)),0.006,IF(AND((H148&lt;11.121),D148&gt;=1.85,(B148&lt;2.95),(B148&lt;3.25),(A148&lt;7.45),D148&gt;=1.75),0.013,IF(AND(H148&gt;=11.121,D148&gt;=1.85,(B148&lt;2.95),(B148&lt;3.25),(A148&lt;7.45),D148&gt;=1.75),0.005,IF(AND((A148&lt;6.05),(A148&lt;6.45),B148&gt;=2.95,(B148&lt;3.25),(A148&lt;7.45),D148&gt;=1.75),0.001,IF(AND(A148&gt;=6.05,(A148&lt;6.45),B148&gt;=2.95,(B148&lt;3.25),(A148&lt;7.45),D148&gt;=1.75),-0.005,IF(AND((G148&lt;0.42),A148&gt;=6.45,B148&gt;=2.95,(B148&lt;3.25),(A148&lt;7.45),D148&gt;=1.75),0.004,IF(AND(G148&gt;=0.42,A148&gt;=6.45,B148&gt;=2.95,(B148&lt;3.25),(A148&lt;7.45),D148&gt;=1.75),0.019,"shouldnthappen")))))))))))))))))))))))))))))))))))</f>
        <v>0.019</v>
      </c>
      <c r="AB148" s="1" t="n">
        <f aca="false">+ 0.5</f>
        <v>0.5</v>
      </c>
    </row>
    <row r="149" customFormat="false" ht="13.8" hidden="false" customHeight="false" outlineLevel="0" collapsed="false">
      <c r="A149" s="11" t="n">
        <v>6.3</v>
      </c>
      <c r="B149" s="1" t="n">
        <v>2.5</v>
      </c>
      <c r="C149" s="1" t="n">
        <v>5</v>
      </c>
      <c r="D149" s="1" t="n">
        <v>1.9</v>
      </c>
      <c r="E149" s="1" t="s">
        <v>93</v>
      </c>
      <c r="F149" s="1" t="n">
        <v>3</v>
      </c>
      <c r="G149" s="1" t="n">
        <v>0.203881634632125</v>
      </c>
      <c r="H149" s="18" t="n">
        <v>11.565294322744</v>
      </c>
      <c r="I149" s="1" t="n">
        <f aca="false">C149</f>
        <v>5</v>
      </c>
      <c r="J149" s="1" t="n">
        <f aca="false">SUM(M149:AB149)</f>
        <v>5.308</v>
      </c>
      <c r="K149" s="15" t="n">
        <f aca="false">1-SQRT(VAR(M149:AB149, I149)) / AVERAGE(M149:AB149)</f>
        <v>-2.62732860576145</v>
      </c>
      <c r="L149" s="1" t="n">
        <f aca="false">(J149-I149)/I149</f>
        <v>0.0616</v>
      </c>
      <c r="M149" s="1" t="n">
        <f aca="false">IF(AND((H149&lt;5.245),(D149&lt;0.8)),0.075,IF(AND(H149&gt;=5.245,(D149&lt;0.8)),0.279,IF(AND((D149&lt;1.45),D149&gt;=0.8),1.043,IF(AND(D149&gt;=1.45,D149&gt;=0.8),1.423,"shouldnthappen"))))</f>
        <v>1.423</v>
      </c>
      <c r="N149" s="1" t="n">
        <f aca="false">IF(AND((A149&lt;4.35),(D149&lt;0.8)),0.048,IF(AND(A149&gt;=4.35,(D149&lt;0.8)),0.198,IF(AND(F149&gt;=2.5,D149&gt;=0.8),1.048,IF(AND((A149&lt;5.15),(F149&lt;2.5),D149&gt;=0.8),0.321,IF(AND(A149&gt;=5.15,(F149&lt;2.5),D149&gt;=0.8),0.783,"shouldnthappen")))))</f>
        <v>1.048</v>
      </c>
      <c r="O149" s="1" t="n">
        <f aca="false">IF(AND((H149&lt;5.245),(D149&lt;0.8)),0.034,IF(AND((A149&lt;5.9),D149&gt;=0.8),0.489,IF(AND(A149&gt;=5.9,D149&gt;=0.8),0.721,IF(AND((A149&lt;4.35),H149&gt;=5.245,(D149&lt;0.8)),0.041,IF(AND(A149&gt;=4.35,H149&gt;=5.245,(D149&lt;0.8)),0.142,"shouldnthappen")))))</f>
        <v>0.721</v>
      </c>
      <c r="P149" s="1" t="n">
        <f aca="false">IF(AND((B149&lt;2.8),(D149&lt;1.15)),0.244,IF(AND((D149&lt;1.75),D149&gt;=1.15),0.396,IF(AND(D149&gt;=1.75,D149&gt;=1.15),0.554,IF(AND((A149&lt;5.05),B149&gt;=2.8,(D149&lt;1.15)),0.078,IF(AND((H149&lt;14.877),A149&gt;=5.05,B149&gt;=2.8,(D149&lt;1.15)),0.118,IF(AND(H149&gt;=14.877,A149&gt;=5.05,B149&gt;=2.8,(D149&lt;1.15)),0.027,"shouldnthappen"))))))</f>
        <v>0.554</v>
      </c>
      <c r="Q149" s="1" t="n">
        <f aca="false">IF(AND(D149&gt;=0.45,(D149&lt;1.15)),0.17,IF(AND(A149&gt;=7.1,D149&gt;=1.15),0.539,IF(AND((A149&lt;6.25),(A149&lt;7.1),D149&gt;=1.15),0.258,IF(AND(A149&gt;=6.25,(A149&lt;7.1),D149&gt;=1.15),0.344,IF(AND(G149&gt;=0.418,(A149&lt;5.05),(D149&lt;0.45),(D149&lt;1.15)),0.033,IF(AND((H149&lt;14.494),(G149&lt;0.418),(A149&lt;5.05),(D149&lt;0.45),(D149&lt;1.15)),0.061,IF(AND(H149&gt;=14.494,(G149&lt;0.418),(A149&lt;5.05),(D149&lt;0.45),(D149&lt;1.15)),0.015,IF(AND(H149&gt;=14.877,(B149&lt;3.85),A149&gt;=5.05,(D149&lt;0.45),(D149&lt;1.15)),0.023,IF(AND((B149&lt;4),B149&gt;=3.85,A149&gt;=5.05,(D149&lt;0.45),(D149&lt;1.15)),0.009,IF(AND(B149&gt;=4,B149&gt;=3.85,A149&gt;=5.05,(D149&lt;0.45),(D149&lt;1.15)),0.052,IF(AND((G149&lt;0.05),(H149&lt;14.877),(B149&lt;3.85),A149&gt;=5.05,(D149&lt;0.45),(D149&lt;1.15)),0.024,IF(AND(G149&gt;=0.05,(H149&lt;14.877),(B149&lt;3.85),A149&gt;=5.05,(D149&lt;0.45),(D149&lt;1.15)),0.091,"shouldnthappen"))))))))))))</f>
        <v>0.344</v>
      </c>
      <c r="R149" s="1" t="n">
        <f aca="false">IF(AND(A149&gt;=7.1,D149&gt;=0.8),0.401,IF(AND((A149&lt;4.5),(G149&lt;0.905),(D149&lt;0.8)),0.024,IF(AND((H149&lt;9.966),G149&gt;=0.905,(D149&lt;0.8)),0.094,IF(AND(H149&gt;=9.966,G149&gt;=0.905,(D149&lt;0.8)),0.026,IF(AND(D149&gt;=2.05,(A149&lt;7.1),D149&gt;=0.8),0.277,IF(AND((H149&lt;5.523),A149&gt;=4.5,(G149&lt;0.905),(D149&lt;0.8)),0.012,IF(AND(H149&gt;=5.523,A149&gt;=4.5,(G149&lt;0.905),(D149&lt;0.8)),0.049,IF(AND((A149&lt;5.3),(D149&lt;2.05),(A149&lt;7.1),D149&gt;=0.8),0.095,IF(AND(A149&gt;=5.3,(D149&lt;2.05),(A149&lt;7.1),D149&gt;=0.8),0.196,"shouldnthappen")))))))))</f>
        <v>0.196</v>
      </c>
      <c r="S149" s="1" t="n">
        <f aca="false">IF(AND(A149&gt;=7.1,D149&gt;=1.35),0.298,IF(AND(G149&gt;=0.905,(D149&lt;0.8),(D149&lt;1.35)),0.068,IF(AND(H149&gt;=9.386,D149&gt;=0.8,(D149&lt;1.35)),0.126,IF(AND((H149&lt;7.426),(H149&lt;9.386),D149&gt;=0.8,(D149&lt;1.35)),0.091,IF(AND((A149&lt;5.3),(G149&lt;0.905),(A149&lt;7.1),D149&gt;=1.35),0.063,IF(AND((D149&lt;2.05),G149&gt;=0.905,(A149&lt;7.1),D149&gt;=1.35),0.015,IF(AND(D149&gt;=2.05,G149&gt;=0.905,(A149&lt;7.1),D149&gt;=1.35),0.089,IF(AND((H149&lt;10.505),(H149&lt;14.344),(G149&lt;0.905),(D149&lt;0.8),(D149&lt;1.35)),0.035,IF(AND((A149&lt;4.85),H149&gt;=14.344,(G149&lt;0.905),(D149&lt;0.8),(D149&lt;1.35)),0.006,IF(AND((B149&lt;2.75),H149&gt;=7.426,(H149&lt;9.386),D149&gt;=0.8,(D149&lt;1.35)),0.021,IF(AND(B149&gt;=2.75,H149&gt;=7.426,(H149&lt;9.386),D149&gt;=0.8,(D149&lt;1.35)),-0.01,IF(AND((B149&lt;2.35),A149&gt;=5.3,(G149&lt;0.905),(A149&lt;7.1),D149&gt;=1.35),0.068,IF(AND(B149&gt;=2.35,A149&gt;=5.3,(G149&lt;0.905),(A149&lt;7.1),D149&gt;=1.35),0.181,IF(AND((H149&lt;11.731),H149&gt;=10.505,(H149&lt;14.344),(G149&lt;0.905),(D149&lt;0.8),(D149&lt;1.35)),0.004,IF(AND(H149&gt;=11.731,H149&gt;=10.505,(H149&lt;14.344),(G149&lt;0.905),(D149&lt;0.8),(D149&lt;1.35)),0.024,IF(AND((H149&lt;14.877),A149&gt;=4.85,H149&gt;=14.344,(G149&lt;0.905),(D149&lt;0.8),(D149&lt;1.35)),0.063,IF(AND(H149&gt;=14.877,A149&gt;=4.85,H149&gt;=14.344,(G149&lt;0.905),(D149&lt;0.8),(D149&lt;1.35)),0.012,"shouldnthappen")))))))))))))))))</f>
        <v>0.181</v>
      </c>
      <c r="T149" s="1" t="n">
        <f aca="false">IF(AND(D149&gt;=0.45,(A149&lt;5.65)),0.067,IF(AND(A149&gt;=7.25,A149&gt;=5.65),0.244,IF(AND((H149&lt;9.966),G149&gt;=0.905,(D149&lt;0.45),(A149&lt;5.65)),0.062,IF(AND(H149&gt;=9.966,G149&gt;=0.905,(D149&lt;0.45),(A149&lt;5.65)),0.012,IF(AND((G149&lt;0.948),D149&gt;=2.05,(A149&lt;7.25),A149&gt;=5.65),0.157,IF(AND(G149&gt;=0.948,D149&gt;=2.05,(A149&lt;7.25),A149&gt;=5.65),0.037,IF(AND(G149&gt;=0.422,(B149&lt;3.15),(G149&lt;0.905),(D149&lt;0.45),(A149&lt;5.65)),0.011,IF(AND((D149&lt;0.25),(G149&lt;0.422),(B149&lt;3.15),(G149&lt;0.905),(D149&lt;0.45),(A149&lt;5.65)),0.04,IF(AND(D149&gt;=0.25,(G149&lt;0.422),(B149&lt;3.15),(G149&lt;0.905),(D149&lt;0.45),(A149&lt;5.65)),0.009,IF(AND((A149&lt;4.85),(B149&lt;3.25),B149&gt;=3.15,(G149&lt;0.905),(D149&lt;0.45),(A149&lt;5.65)),0.008,IF(AND(A149&gt;=4.85,(B149&lt;3.25),B149&gt;=3.15,(G149&lt;0.905),(D149&lt;0.45),(A149&lt;5.65)),-0.017,IF(AND((D149&lt;0.25),B149&gt;=3.25,B149&gt;=3.15,(G149&lt;0.905),(D149&lt;0.45),(A149&lt;5.65)),0.022,IF(AND(D149&gt;=0.25,B149&gt;=3.25,B149&gt;=3.15,(G149&lt;0.905),(D149&lt;0.45),(A149&lt;5.65)),0.009,IF(AND((F149&lt;2.5),(H149&lt;7.692),(G149&lt;0.644),(D149&lt;2.05),(A149&lt;7.25),A149&gt;=5.65),0.018,IF(AND(F149&gt;=2.5,(H149&lt;7.692),(G149&lt;0.644),(D149&lt;2.05),(A149&lt;7.25),A149&gt;=5.65),0.068,IF(AND((B149&lt;2.35),H149&gt;=7.692,(G149&lt;0.644),(D149&lt;2.05),(A149&lt;7.25),A149&gt;=5.65),0.023,IF(AND(B149&gt;=2.35,H149&gt;=7.692,(G149&lt;0.644),(D149&lt;2.05),(A149&lt;7.25),A149&gt;=5.65),0.125,IF(AND((G149&lt;0.766),(G149&lt;0.85),G149&gt;=0.644,(D149&lt;2.05),(A149&lt;7.25),A149&gt;=5.65),0.055,IF(AND(G149&gt;=0.766,(G149&lt;0.85),G149&gt;=0.644,(D149&lt;2.05),(A149&lt;7.25),A149&gt;=5.65),-0,IF(AND((B149&lt;2.95),G149&gt;=0.85,G149&gt;=0.644,(D149&lt;2.05),(A149&lt;7.25),A149&gt;=5.65),0.098,IF(AND(B149&gt;=2.95,G149&gt;=0.85,G149&gt;=0.644,(D149&lt;2.05),(A149&lt;7.25),A149&gt;=5.65),0.013,"shouldnthappen")))))))))))))))))))))</f>
        <v>0.125</v>
      </c>
      <c r="U149" s="1" t="n">
        <f aca="false">IF(AND(A149&gt;=7.25,D149&gt;=1.25),0.186,IF(AND((G149&lt;0.13),D149&gt;=0.35,(D149&lt;1.25)),-0.004,IF(AND(H149&gt;=14.246,(H149&lt;14.344),(D149&lt;0.35),(D149&lt;1.25)),-0.002,IF(AND((A149&lt;4.85),H149&gt;=14.344,(D149&lt;0.35),(D149&lt;1.25)),0.004,IF(AND(G149&gt;=0.446,(G149&lt;0.644),(A149&lt;7.25),D149&gt;=1.25),0.138,IF(AND(A149&gt;=5.45,(H149&lt;14.246),(H149&lt;14.344),(D149&lt;0.35),(D149&lt;1.25)),0.001,IF(AND((H149&lt;14.877),A149&gt;=4.85,H149&gt;=14.344,(D149&lt;0.35),(D149&lt;1.25)),0.035,IF(AND(H149&gt;=14.877,A149&gt;=4.85,H149&gt;=14.344,(D149&lt;0.35),(D149&lt;1.25)),0.007,IF(AND((B149&lt;3.35),H149&gt;=9.448,G149&gt;=0.13,D149&gt;=0.35,(D149&lt;1.25)),0.053,IF(AND(B149&gt;=3.35,H149&gt;=9.448,G149&gt;=0.13,D149&gt;=0.35,(D149&lt;1.25)),0.017,IF(AND((G149&lt;0.44),(G149&lt;0.446),(G149&lt;0.644),(A149&lt;7.25),D149&gt;=1.25),0.079,IF(AND(G149&gt;=0.44,(G149&lt;0.446),(G149&lt;0.644),(A149&lt;7.25),D149&gt;=1.25),0.02,IF(AND((A149&lt;5.95),(G149&lt;0.724),G149&gt;=0.644,(A149&lt;7.25),D149&gt;=1.25),-0.018,IF(AND(A149&gt;=5.95,(G149&lt;0.724),G149&gt;=0.644,(A149&lt;7.25),D149&gt;=1.25),0.027,IF(AND(A149&gt;=6.15,G149&gt;=0.724,G149&gt;=0.644,(A149&lt;7.25),D149&gt;=1.25),0.093,IF(AND((A149&lt;5.05),(A149&lt;5.45),(H149&lt;14.246),(H149&lt;14.344),(D149&lt;0.35),(D149&lt;1.25)),0.011,IF(AND(A149&gt;=5.05,(A149&lt;5.45),(H149&lt;14.246),(H149&lt;14.344),(D149&lt;0.35),(D149&lt;1.25)),0.021,IF(AND((A149&lt;5.4),(B149&lt;3.15),(H149&lt;9.448),G149&gt;=0.13,D149&gt;=0.35,(D149&lt;1.25)),0.007,IF(AND(A149&gt;=5.4,(B149&lt;3.15),(H149&lt;9.448),G149&gt;=0.13,D149&gt;=0.35,(D149&lt;1.25)),-0.011,IF(AND((B149&lt;3.75),B149&gt;=3.15,(H149&lt;9.448),G149&gt;=0.13,D149&gt;=0.35,(D149&lt;1.25)),0.012,IF(AND(B149&gt;=3.75,B149&gt;=3.15,(H149&lt;9.448),G149&gt;=0.13,D149&gt;=0.35,(D149&lt;1.25)),0.046,IF(AND((A149&lt;5.9),(A149&lt;6.15),G149&gt;=0.724,G149&gt;=0.644,(A149&lt;7.25),D149&gt;=1.25),0.06,IF(AND(A149&gt;=5.9,(A149&lt;6.15),G149&gt;=0.724,G149&gt;=0.644,(A149&lt;7.25),D149&gt;=1.25),0.005,"shouldnthappen")))))))))))))))))))))))</f>
        <v>0.079</v>
      </c>
      <c r="V149" s="1" t="n">
        <f aca="false">IF(AND(H149&gt;=15.155,(D149&lt;1.55)),0.084,IF(AND(A149&gt;=7.25,D149&gt;=1.55),0.141,IF(AND((G149&lt;0.043),D149&gt;=1.05,(H149&lt;15.155),(D149&lt;1.55)),-0.007,IF(AND(D149&gt;=1.85,G149&gt;=0.755,(A149&lt;7.25),D149&gt;=1.55),0.051,IF(AND((H149&lt;9.966),G149&gt;=0.905,(D149&lt;1.05),(H149&lt;15.155),(D149&lt;1.55)),0.043,IF(AND(H149&gt;=9.966,G149&gt;=0.905,(D149&lt;1.05),(H149&lt;15.155),(D149&lt;1.55)),0.007,IF(AND((G149&lt;0.278),(G149&lt;0.361),(G149&lt;0.755),(A149&lt;7.25),D149&gt;=1.55),0.08,IF(AND((A149&lt;5.8),G149&gt;=0.361,(G149&lt;0.755),(A149&lt;7.25),D149&gt;=1.55),0.019,IF(AND((A149&lt;6.05),(D149&lt;1.85),G149&gt;=0.755,(A149&lt;7.25),D149&gt;=1.55),0.01,IF(AND(A149&gt;=6.05,(D149&lt;1.85),G149&gt;=0.755,(A149&lt;7.25),D149&gt;=1.55),0.002,IF(AND((G149&lt;0.486),(B149&lt;3.15),(G149&lt;0.905),(D149&lt;1.05),(H149&lt;15.155),(D149&lt;1.55)),0.026,IF(AND(G149&gt;=0.486,(B149&lt;3.15),(G149&lt;0.905),(D149&lt;1.05),(H149&lt;15.155),(D149&lt;1.55)),0.001,IF(AND((B149&lt;3.25),B149&gt;=3.15,(G149&lt;0.905),(D149&lt;1.05),(H149&lt;15.155),(D149&lt;1.55)),-0.003,IF(AND(B149&gt;=3.25,B149&gt;=3.15,(G149&lt;0.905),(D149&lt;1.05),(H149&lt;15.155),(D149&lt;1.55)),0.012,IF(AND((H149&lt;7.426),(H149&lt;8.769),G149&gt;=0.043,D149&gt;=1.05,(H149&lt;15.155),(D149&lt;1.55)),0.041,IF(AND(H149&gt;=7.426,(H149&lt;8.769),G149&gt;=0.043,D149&gt;=1.05,(H149&lt;15.155),(D149&lt;1.55)),-0.008,IF(AND((H149&lt;10.696),H149&gt;=8.769,G149&gt;=0.043,D149&gt;=1.05,(H149&lt;15.155),(D149&lt;1.55)),0.069,IF(AND(H149&gt;=10.696,H149&gt;=8.769,G149&gt;=0.043,D149&gt;=1.05,(H149&lt;15.155),(D149&lt;1.55)),0.033,IF(AND((D149&lt;2.2),G149&gt;=0.278,(G149&lt;0.361),(G149&lt;0.755),(A149&lt;7.25),D149&gt;=1.55),0.022,IF(AND(D149&gt;=2.2,G149&gt;=0.278,(G149&lt;0.361),(G149&lt;0.755),(A149&lt;7.25),D149&gt;=1.55),-0.027,IF(AND((H149&lt;12.626),A149&gt;=5.8,G149&gt;=0.361,(G149&lt;0.755),(A149&lt;7.25),D149&gt;=1.55),0.126,IF(AND(H149&gt;=12.626,A149&gt;=5.8,G149&gt;=0.361,(G149&lt;0.755),(A149&lt;7.25),D149&gt;=1.55),0.065,"shouldnthappen"))))))))))))))))))))))</f>
        <v>0.08</v>
      </c>
      <c r="W149" s="1" t="n">
        <f aca="false">IF(AND(H149&gt;=15.155,(D149&lt;1.55)),0.064,IF(AND(A149&gt;=7.45,D149&gt;=1.55),0.115,IF(AND(B149&gt;=3.15,(H149&lt;10.257),(A149&lt;7.45),D149&gt;=1.55),0.097,IF(AND((A149&lt;4.85),H149&gt;=14.344,(D149&lt;0.35),(H149&lt;15.155),(D149&lt;1.55)),0.003,IF(AND(A149&gt;=6.05,(G149&lt;0.169),D149&gt;=0.35,(H149&lt;15.155),(D149&lt;1.55)),-0.008,IF(AND((G149&lt;0.181),G149&gt;=0.169,D149&gt;=0.35,(H149&lt;15.155),(D149&lt;1.55)),0.065,IF(AND(B149&gt;=3.05,(B149&lt;3.15),(H149&lt;10.257),(A149&lt;7.45),D149&gt;=1.55),-0.023,IF(AND(H149&gt;=11.854,(G149&lt;0.613),H149&gt;=10.257,(A149&lt;7.45),D149&gt;=1.55),0.068,IF(AND((D149&lt;0.25),(B149&lt;3.15),(H149&lt;14.344),(D149&lt;0.35),(H149&lt;15.155),(D149&lt;1.55)),0.014,IF(AND(D149&gt;=0.25,(B149&lt;3.15),(H149&lt;14.344),(D149&lt;0.35),(H149&lt;15.155),(D149&lt;1.55)),0.002,IF(AND((A149&lt;5.05),B149&gt;=3.15,(H149&lt;14.344),(D149&lt;0.35),(H149&lt;15.155),(D149&lt;1.55)),-0.001,IF(AND(A149&gt;=5.05,B149&gt;=3.15,(H149&lt;14.344),(D149&lt;0.35),(H149&lt;15.155),(D149&lt;1.55)),0.009,IF(AND((H149&lt;14.877),A149&gt;=4.85,H149&gt;=14.344,(D149&lt;0.35),(H149&lt;15.155),(D149&lt;1.55)),0.023,IF(AND(H149&gt;=14.877,A149&gt;=4.85,H149&gt;=14.344,(D149&lt;0.35),(H149&lt;15.155),(D149&lt;1.55)),0.004,IF(AND((H149&lt;13.602),(A149&lt;6.05),(G149&lt;0.169),D149&gt;=0.35,(H149&lt;15.155),(D149&lt;1.55)),0.023,IF(AND(H149&gt;=13.602,(A149&lt;6.05),(G149&lt;0.169),D149&gt;=0.35,(H149&lt;15.155),(D149&lt;1.55)),-0.006,IF(AND((B149&lt;2.95),G149&gt;=0.181,G149&gt;=0.169,D149&gt;=0.35,(H149&lt;15.155),(D149&lt;1.55)),0.019,IF(AND(B149&gt;=2.95,G149&gt;=0.181,G149&gt;=0.169,D149&gt;=0.35,(H149&lt;15.155),(D149&lt;1.55)),0.034,IF(AND((A149&lt;5.35),(B149&lt;3.05),(B149&lt;3.15),(H149&lt;10.257),(A149&lt;7.45),D149&gt;=1.55),0.009,IF(AND(A149&gt;=5.35,(B149&lt;3.05),(B149&lt;3.15),(H149&lt;10.257),(A149&lt;7.45),D149&gt;=1.55),0.058,IF(AND((B149&lt;2.9),(H149&lt;11.854),(G149&lt;0.613),H149&gt;=10.257,(A149&lt;7.45),D149&gt;=1.55),0.037,IF(AND(B149&gt;=2.9,(H149&lt;11.854),(G149&lt;0.613),H149&gt;=10.257,(A149&lt;7.45),D149&gt;=1.55),-0.005,IF(AND((A149&lt;6.4),(G149&lt;0.711),G149&gt;=0.613,H149&gt;=10.257,(A149&lt;7.45),D149&gt;=1.55),0.001,IF(AND(A149&gt;=6.4,(G149&lt;0.711),G149&gt;=0.613,H149&gt;=10.257,(A149&lt;7.45),D149&gt;=1.55),-0.002,IF(AND((D149&lt;1.9),G149&gt;=0.711,G149&gt;=0.613,H149&gt;=10.257,(A149&lt;7.45),D149&gt;=1.55),0.007,IF(AND(D149&gt;=1.9,G149&gt;=0.711,G149&gt;=0.613,H149&gt;=10.257,(A149&lt;7.45),D149&gt;=1.55),0.023,"shouldnthappen"))))))))))))))))))))))))))</f>
        <v>0.037</v>
      </c>
      <c r="X149" s="1" t="n">
        <f aca="false">IF(AND(H149&gt;=15.155,(F149&lt;2.5)),0.049,IF(AND(A149&gt;=7.45,F149&gt;=2.5),0.089,IF(AND((G149&lt;0.107),(G149&lt;0.364),(A149&lt;7.45),F149&gt;=2.5),0.055,IF(AND(A149&gt;=5.75,(G149&lt;0.572),(D149&lt;1.25),(H149&lt;15.155),(F149&lt;2.5)),-0.018,IF(AND((A149&lt;5.7),(H149&lt;12.626),G149&gt;=0.364,(A149&lt;7.45),F149&gt;=2.5),0.012,IF(AND(A149&gt;=5.7,(H149&lt;12.626),G149&gt;=0.364,(A149&lt;7.45),F149&gt;=2.5),0.065,IF(AND((G149&lt;0.628),H149&gt;=12.626,G149&gt;=0.364,(A149&lt;7.45),F149&gt;=2.5),0.047,IF(AND((G149&lt;0.545),(A149&lt;5.75),(G149&lt;0.572),(D149&lt;1.25),(H149&lt;15.155),(F149&lt;2.5)),0.007,IF(AND(G149&gt;=0.545,(A149&lt;5.75),(G149&lt;0.572),(D149&lt;1.25),(H149&lt;15.155),(F149&lt;2.5)),-0.009,IF(AND((D149&lt;0.3),(H149&lt;11.788),G149&gt;=0.572,(D149&lt;1.25),(H149&lt;15.155),(F149&lt;2.5)),0.01,IF(AND(D149&gt;=0.3,(H149&lt;11.788),G149&gt;=0.572,(D149&lt;1.25),(H149&lt;15.155),(F149&lt;2.5)),0.03,IF(AND((A149&lt;4.75),H149&gt;=11.788,G149&gt;=0.572,(D149&lt;1.25),(H149&lt;15.155),(F149&lt;2.5)),0.001,IF(AND(A149&gt;=4.75,H149&gt;=11.788,G149&gt;=0.572,(D149&lt;1.25),(H149&lt;15.155),(F149&lt;2.5)),0.01,IF(AND((A149&lt;5.5),(A149&lt;6.15),(G149&lt;0.652),D149&gt;=1.25,(H149&lt;15.155),(F149&lt;2.5)),0.014,IF(AND(A149&gt;=5.5,(A149&lt;6.15),(G149&lt;0.652),D149&gt;=1.25,(H149&lt;15.155),(F149&lt;2.5)),0.049,IF(AND((H149&lt;12.206),A149&gt;=6.15,(G149&lt;0.652),D149&gt;=1.25,(H149&lt;15.155),(F149&lt;2.5)),-0.009,IF(AND(H149&gt;=12.206,A149&gt;=6.15,(G149&lt;0.652),D149&gt;=1.25,(H149&lt;15.155),(F149&lt;2.5)),0.021,IF(AND((A149&lt;5.55),(A149&lt;6.2),G149&gt;=0.652,D149&gt;=1.25,(H149&lt;15.155),(F149&lt;2.5)),0.011,IF(AND(A149&gt;=5.55,(A149&lt;6.2),G149&gt;=0.652,D149&gt;=1.25,(H149&lt;15.155),(F149&lt;2.5)),-0.019,IF(AND((B149&lt;3.2),A149&gt;=6.2,G149&gt;=0.652,D149&gt;=1.25,(H149&lt;15.155),(F149&lt;2.5)),0.025,IF(AND(B149&gt;=3.2,A149&gt;=6.2,G149&gt;=0.652,D149&gt;=1.25,(H149&lt;15.155),(F149&lt;2.5)),0.001,IF(AND((G149&lt;0.183),(G149&lt;0.301),G149&gt;=0.107,(G149&lt;0.364),(A149&lt;7.45),F149&gt;=2.5),-0.009,IF(AND(G149&gt;=0.183,(G149&lt;0.301),G149&gt;=0.107,(G149&lt;0.364),(A149&lt;7.45),F149&gt;=2.5),0.022,IF(AND((D149&lt;2.2),G149&gt;=0.301,G149&gt;=0.107,(G149&lt;0.364),(A149&lt;7.45),F149&gt;=2.5),0.004,IF(AND(D149&gt;=2.2,G149&gt;=0.301,G149&gt;=0.107,(G149&lt;0.364),(A149&lt;7.45),F149&gt;=2.5),-0.02,IF(AND((G149&lt;0.787),G149&gt;=0.628,H149&gt;=12.626,G149&gt;=0.364,(A149&lt;7.45),F149&gt;=2.5),-0.001,IF(AND(G149&gt;=0.787,G149&gt;=0.628,H149&gt;=12.626,G149&gt;=0.364,(A149&lt;7.45),F149&gt;=2.5),0.016,"shouldnthappen")))))))))))))))))))))))))))</f>
        <v>0.022</v>
      </c>
      <c r="Y149" s="1" t="n">
        <f aca="false">IF(AND(H149&gt;=15.155,(D149&lt;1.55)),0.037,IF(AND(D149&gt;=2.45,(A149&lt;7.45),D149&gt;=1.55),0.054,IF(AND((A149&lt;7.8),A149&gt;=7.45,D149&gt;=1.55),0.078,IF(AND(A149&gt;=7.8,A149&gt;=7.45,D149&gt;=1.55),0.021,IF(AND(A149&gt;=6.2,G149&gt;=0.68,D149&gt;=1.25,(H149&lt;15.155),(D149&lt;1.55)),0.019,IF(AND((B149&lt;2.65),(A149&lt;4.95),(G149&lt;0.572),(D149&lt;1.25),(H149&lt;15.155),(D149&lt;1.55)),0.021,IF(AND(B149&gt;=2.65,(A149&lt;4.95),(G149&lt;0.572),(D149&lt;1.25),(H149&lt;15.155),(D149&lt;1.55)),0.006,IF(AND((H149&lt;14.344),A149&gt;=4.95,(G149&lt;0.572),(D149&lt;1.25),(H149&lt;15.155),(D149&lt;1.55)),-0.005,IF(AND(H149&gt;=14.344,A149&gt;=4.95,(G149&lt;0.572),(D149&lt;1.25),(H149&lt;15.155),(D149&lt;1.55)),0.013,IF(AND((G149&lt;0.833),(H149&lt;11.788),G149&gt;=0.572,(D149&lt;1.25),(H149&lt;15.155),(D149&lt;1.55)),0.009,IF(AND(G149&gt;=0.833,(H149&lt;11.788),G149&gt;=0.572,(D149&lt;1.25),(H149&lt;15.155),(D149&lt;1.55)),0.024,IF(AND((A149&lt;4.75),H149&gt;=11.788,G149&gt;=0.572,(D149&lt;1.25),(H149&lt;15.155),(D149&lt;1.55)),0.001,IF(AND(A149&gt;=4.75,H149&gt;=11.788,G149&gt;=0.572,(D149&lt;1.25),(H149&lt;15.155),(D149&lt;1.55)),0.008,IF(AND((A149&lt;5.65),(A149&lt;6.15),(G149&lt;0.68),D149&gt;=1.25,(H149&lt;15.155),(D149&lt;1.55)),0.017,IF(AND(A149&gt;=5.65,(A149&lt;6.15),(G149&lt;0.68),D149&gt;=1.25,(H149&lt;15.155),(D149&lt;1.55)),0.039,IF(AND((G149&lt;0.436),A149&gt;=6.15,(G149&lt;0.68),D149&gt;=1.25,(H149&lt;15.155),(D149&lt;1.55)),-0.004,IF(AND(G149&gt;=0.436,A149&gt;=6.15,(G149&lt;0.68),D149&gt;=1.25,(H149&lt;15.155),(D149&lt;1.55)),0.022,IF(AND((A149&lt;5.55),(A149&lt;6.2),G149&gt;=0.68,D149&gt;=1.25,(H149&lt;15.155),(D149&lt;1.55)),0.009,IF(AND(A149&gt;=5.55,(A149&lt;6.2),G149&gt;=0.68,D149&gt;=1.25,(H149&lt;15.155),(D149&lt;1.55)),-0.016,IF(AND((G149&lt;0.107),(G149&lt;0.361),(G149&lt;0.613),(D149&lt;2.45),(A149&lt;7.45),D149&gt;=1.55),0.042,IF(AND(G149&gt;=0.107,(G149&lt;0.361),(G149&lt;0.613),(D149&lt;2.45),(A149&lt;7.45),D149&gt;=1.55),0.002,IF(AND((D149&lt;2.35),G149&gt;=0.361,(G149&lt;0.613),(D149&lt;2.45),(A149&lt;7.45),D149&gt;=1.55),0.051,IF(AND(D149&gt;=2.35,G149&gt;=0.361,(G149&lt;0.613),(D149&lt;2.45),(A149&lt;7.45),D149&gt;=1.55),0.016,IF(AND((A149&lt;6.4),(G149&lt;0.711),G149&gt;=0.613,(D149&lt;2.45),(A149&lt;7.45),D149&gt;=1.55),0.001,IF(AND(A149&gt;=6.4,(G149&lt;0.711),G149&gt;=0.613,(D149&lt;2.45),(A149&lt;7.45),D149&gt;=1.55),-0.002,IF(AND((B149&lt;2.95),G149&gt;=0.711,G149&gt;=0.613,(D149&lt;2.45),(A149&lt;7.45),D149&gt;=1.55),0.023,IF(AND(B149&gt;=2.95,G149&gt;=0.711,G149&gt;=0.613,(D149&lt;2.45),(A149&lt;7.45),D149&gt;=1.55),0.01,"shouldnthappen")))))))))))))))))))))))))))</f>
        <v>0.002</v>
      </c>
      <c r="Z149" s="1" t="n">
        <f aca="false">IF(AND(A149&gt;=7.45,D149&gt;=1.75),0.056,IF(AND(H149&gt;=15.059,A149&gt;=5.55,(D149&lt;1.75)),0.028,IF(AND((D149&lt;0.35),G149&gt;=0.905,(A149&lt;5.55),(D149&lt;1.75)),0.005,IF(AND(D149&gt;=0.35,G149&gt;=0.905,(A149&lt;5.55),(D149&lt;1.75)),0.026,IF(AND((H149&lt;8.711),D149&gt;=2.45,(A149&lt;7.45),D149&gt;=1.75),0.011,IF(AND(H149&gt;=8.711,D149&gt;=2.45,(A149&lt;7.45),D149&gt;=1.75),0.049,IF(AND((G149&lt;0.107),(G149&lt;0.487),(D149&lt;2.45),(A149&lt;7.45),D149&gt;=1.75),0.032,IF(AND((H149&lt;10.915),(A149&lt;4.5),(B149&lt;3.15),(G149&lt;0.905),(A149&lt;5.55),(D149&lt;1.75)),-0.001,IF(AND(H149&gt;=10.915,(A149&lt;4.5),(B149&lt;3.15),(G149&lt;0.905),(A149&lt;5.55),(D149&lt;1.75)),0.003,IF(AND((A149&lt;5.05),A149&gt;=4.5,(B149&lt;3.15),(G149&lt;0.905),(A149&lt;5.55),(D149&lt;1.75)),0.015,IF(AND(A149&gt;=5.05,A149&gt;=4.5,(B149&lt;3.15),(G149&lt;0.905),(A149&lt;5.55),(D149&lt;1.75)),0.006,IF(AND((G149&lt;0.05),(G149&lt;0.091),B149&gt;=3.15,(G149&lt;0.905),(A149&lt;5.55),(D149&lt;1.75)),0.001,IF(AND(G149&gt;=0.05,(G149&lt;0.091),B149&gt;=3.15,(G149&lt;0.905),(A149&lt;5.55),(D149&lt;1.75)),0.008,IF(AND((G149&lt;0.587),G149&gt;=0.091,B149&gt;=3.15,(G149&lt;0.905),(A149&lt;5.55),(D149&lt;1.75)),-0.003,IF(AND(G149&gt;=0.587,G149&gt;=0.091,B149&gt;=3.15,(G149&lt;0.905),(A149&lt;5.55),(D149&lt;1.75)),0.004,IF(AND((F149&lt;2.5),(B149&lt;2.85),(G149&lt;0.419),(H149&lt;15.059),A149&gt;=5.55,(D149&lt;1.75)),0.041,IF(AND(F149&gt;=2.5,(B149&lt;2.85),(G149&lt;0.419),(H149&lt;15.059),A149&gt;=5.55,(D149&lt;1.75)),0.015,IF(AND((G149&lt;0.164),B149&gt;=2.85,(G149&lt;0.419),(H149&lt;15.059),A149&gt;=5.55,(D149&lt;1.75)),0.01,IF(AND(G149&gt;=0.164,B149&gt;=2.85,(G149&lt;0.419),(H149&lt;15.059),A149&gt;=5.55,(D149&lt;1.75)),-0.001,IF(AND((B149&lt;2.55),(B149&lt;2.95),G149&gt;=0.419,(H149&lt;15.059),A149&gt;=5.55,(D149&lt;1.75)),0.014,IF(AND(B149&gt;=2.55,(B149&lt;2.95),G149&gt;=0.419,(H149&lt;15.059),A149&gt;=5.55,(D149&lt;1.75)),-0.013,IF(AND((D149&lt;1.55),B149&gt;=2.95,G149&gt;=0.419,(H149&lt;15.059),A149&gt;=5.55,(D149&lt;1.75)),0.023,IF(AND(D149&gt;=1.55,B149&gt;=2.95,G149&gt;=0.419,(H149&lt;15.059),A149&gt;=5.55,(D149&lt;1.75)),0.005,IF(AND((H149&lt;13.278),G149&gt;=0.107,(G149&lt;0.487),(D149&lt;2.45),(A149&lt;7.45),D149&gt;=1.75),-0.009,IF(AND(H149&gt;=13.278,G149&gt;=0.107,(G149&lt;0.487),(D149&lt;2.45),(A149&lt;7.45),D149&gt;=1.75),0.017,IF(AND((D149&lt;2.35),(G149&lt;0.571),G149&gt;=0.487,(D149&lt;2.45),(A149&lt;7.45),D149&gt;=1.75),0.053,IF(AND(D149&gt;=2.35,(G149&lt;0.571),G149&gt;=0.487,(D149&lt;2.45),(A149&lt;7.45),D149&gt;=1.75),0.009,IF(AND((G149&lt;0.779),G149&gt;=0.571,G149&gt;=0.487,(D149&lt;2.45),(A149&lt;7.45),D149&gt;=1.75),0.006,IF(AND(G149&gt;=0.779,G149&gt;=0.571,G149&gt;=0.487,(D149&lt;2.45),(A149&lt;7.45),D149&gt;=1.75),0.016,"shouldnthappen")))))))))))))))))))))))))))))</f>
        <v>-0.009</v>
      </c>
      <c r="AA149" s="1" t="n">
        <f aca="false">IF(AND((A149&lt;7.8),A149&gt;=7.45,D149&gt;=1.75),0.051,IF(AND(A149&gt;=7.8,A149&gt;=7.45,D149&gt;=1.75),0.01,IF(AND(B149&gt;=3.35,B149&gt;=3.25,(A149&lt;7.45),D149&gt;=1.75),0.016,IF(AND((H149&lt;8.308),(D149&lt;0.15),(H149&lt;13.655),(D149&lt;0.35),(D149&lt;1.75)),0.009,IF(AND((H149&lt;14.529),(G149&lt;0.293),H149&gt;=13.655,(D149&lt;0.35),(D149&lt;1.75)),0.011,IF(AND(H149&gt;=14.529,(G149&lt;0.293),H149&gt;=13.655,(D149&lt;0.35),(D149&lt;1.75)),0.001,IF(AND(D149&gt;=0.25,G149&gt;=0.293,H149&gt;=13.655,(D149&lt;0.35),(D149&lt;1.75)),-0.004,IF(AND(H149&gt;=10.635,(H149&lt;10.696),(H149&lt;13.906),D149&gt;=0.35,(D149&lt;1.75)),0.036,IF(AND(G149&gt;=0.833,H149&gt;=10.696,(H149&lt;13.906),D149&gt;=0.35,(D149&lt;1.75)),0.016,IF(AND((A149&lt;6.65),(G149&lt;0.247),H149&gt;=13.906,D149&gt;=0.35,(D149&lt;1.75)),-0.008,IF(AND(A149&gt;=6.65,(G149&lt;0.247),H149&gt;=13.906,D149&gt;=0.35,(D149&lt;1.75)),0.011,IF(AND((B149&lt;2.45),G149&gt;=0.247,H149&gt;=13.906,D149&gt;=0.35,(D149&lt;1.75)),0,IF(AND((D149&lt;1.85),(B149&lt;2.95),(B149&lt;3.25),(A149&lt;7.45),D149&gt;=1.75),0.033,IF(AND((G149&lt;0.428),(B149&lt;3.35),B149&gt;=3.25,(A149&lt;7.45),D149&gt;=1.75),0.009,IF(AND(G149&gt;=0.428,(B149&lt;3.35),B149&gt;=3.25,(A149&lt;7.45),D149&gt;=1.75),0.042,IF(AND((A149&lt;4.6),H149&gt;=8.308,(D149&lt;0.15),(H149&lt;13.655),(D149&lt;0.35),(D149&lt;1.75)),0.003,IF(AND(A149&gt;=4.6,H149&gt;=8.308,(D149&lt;0.15),(H149&lt;13.655),(D149&lt;0.35),(D149&lt;1.75)),0,IF(AND((H149&lt;8.834),(A149&lt;5.05),D149&gt;=0.15,(H149&lt;13.655),(D149&lt;0.35),(D149&lt;1.75)),0.002,IF(AND(H149&gt;=8.834,(A149&lt;5.05),D149&gt;=0.15,(H149&lt;13.655),(D149&lt;0.35),(D149&lt;1.75)),-0.008,IF(AND((A149&lt;5.45),A149&gt;=5.05,D149&gt;=0.15,(H149&lt;13.655),(D149&lt;0.35),(D149&lt;1.75)),0.003,IF(AND(A149&gt;=5.45,A149&gt;=5.05,D149&gt;=0.15,(H149&lt;13.655),(D149&lt;0.35),(D149&lt;1.75)),-0.002,IF(AND((A149&lt;5.3),(D149&lt;0.25),G149&gt;=0.293,H149&gt;=13.655,(D149&lt;0.35),(D149&lt;1.75)),0.007,IF(AND(A149&gt;=5.3,(D149&lt;0.25),G149&gt;=0.293,H149&gt;=13.655,(D149&lt;0.35),(D149&lt;1.75)),0.001,IF(AND((H149&lt;7.309),(H149&lt;10.635),(H149&lt;10.696),(H149&lt;13.906),D149&gt;=0.35,(D149&lt;1.75)),0.014,IF(AND(H149&gt;=7.309,(H149&lt;10.635),(H149&lt;10.696),(H149&lt;13.906),D149&gt;=0.35,(D149&lt;1.75)),0.006,IF(AND((H149&lt;12.093),(G149&lt;0.833),H149&gt;=10.696,(H149&lt;13.906),D149&gt;=0.35,(D149&lt;1.75)),-0.01,IF(AND(H149&gt;=12.093,(G149&lt;0.833),H149&gt;=10.696,(H149&lt;13.906),D149&gt;=0.35,(D149&lt;1.75)),0.004,IF(AND((G149&lt;0.823),B149&gt;=2.45,G149&gt;=0.247,H149&gt;=13.906,D149&gt;=0.35,(D149&lt;1.75)),0.026,IF(AND(G149&gt;=0.823,B149&gt;=2.45,G149&gt;=0.247,H149&gt;=13.906,D149&gt;=0.35,(D149&lt;1.75)),0.006,IF(AND((H149&lt;11.121),D149&gt;=1.85,(B149&lt;2.95),(B149&lt;3.25),(A149&lt;7.45),D149&gt;=1.75),0.013,IF(AND(H149&gt;=11.121,D149&gt;=1.85,(B149&lt;2.95),(B149&lt;3.25),(A149&lt;7.45),D149&gt;=1.75),0.005,IF(AND((A149&lt;6.05),(A149&lt;6.45),B149&gt;=2.95,(B149&lt;3.25),(A149&lt;7.45),D149&gt;=1.75),0.001,IF(AND(A149&gt;=6.05,(A149&lt;6.45),B149&gt;=2.95,(B149&lt;3.25),(A149&lt;7.45),D149&gt;=1.75),-0.005,IF(AND((G149&lt;0.42),A149&gt;=6.45,B149&gt;=2.95,(B149&lt;3.25),(A149&lt;7.45),D149&gt;=1.75),0.004,IF(AND(G149&gt;=0.42,A149&gt;=6.45,B149&gt;=2.95,(B149&lt;3.25),(A149&lt;7.45),D149&gt;=1.75),0.019,"shouldnthappen")))))))))))))))))))))))))))))))))))</f>
        <v>0.005</v>
      </c>
      <c r="AB149" s="1" t="n">
        <f aca="false">+ 0.5</f>
        <v>0.5</v>
      </c>
    </row>
    <row r="150" customFormat="false" ht="13.8" hidden="false" customHeight="false" outlineLevel="0" collapsed="false">
      <c r="A150" s="11" t="n">
        <v>6.5</v>
      </c>
      <c r="B150" s="1" t="n">
        <v>3</v>
      </c>
      <c r="C150" s="1" t="n">
        <v>5.2</v>
      </c>
      <c r="D150" s="1" t="n">
        <v>2</v>
      </c>
      <c r="E150" s="1" t="s">
        <v>93</v>
      </c>
      <c r="F150" s="1" t="n">
        <v>3</v>
      </c>
      <c r="G150" s="1" t="n">
        <v>0.301131600281224</v>
      </c>
      <c r="H150" s="18" t="n">
        <v>10.5331916161813</v>
      </c>
      <c r="I150" s="1" t="n">
        <f aca="false">C150</f>
        <v>5.2</v>
      </c>
      <c r="J150" s="1" t="n">
        <f aca="false">SUM(M150:AB150)</f>
        <v>5.189</v>
      </c>
      <c r="K150" s="15" t="n">
        <f aca="false">1-SQRT(VAR(M150:AB150, I150)) / AVERAGE(M150:AB150)</f>
        <v>-2.86224611293446</v>
      </c>
      <c r="L150" s="1" t="n">
        <f aca="false">(J150-I150)/I150</f>
        <v>-0.00211538461538464</v>
      </c>
      <c r="M150" s="1" t="n">
        <f aca="false">IF(AND((H150&lt;5.245),(D150&lt;0.8)),0.075,IF(AND(H150&gt;=5.245,(D150&lt;0.8)),0.279,IF(AND((D150&lt;1.45),D150&gt;=0.8),1.043,IF(AND(D150&gt;=1.45,D150&gt;=0.8),1.423,"shouldnthappen"))))</f>
        <v>1.423</v>
      </c>
      <c r="N150" s="1" t="n">
        <f aca="false">IF(AND((A150&lt;4.35),(D150&lt;0.8)),0.048,IF(AND(A150&gt;=4.35,(D150&lt;0.8)),0.198,IF(AND(F150&gt;=2.5,D150&gt;=0.8),1.048,IF(AND((A150&lt;5.15),(F150&lt;2.5),D150&gt;=0.8),0.321,IF(AND(A150&gt;=5.15,(F150&lt;2.5),D150&gt;=0.8),0.783,"shouldnthappen")))))</f>
        <v>1.048</v>
      </c>
      <c r="O150" s="1" t="n">
        <f aca="false">IF(AND((H150&lt;5.245),(D150&lt;0.8)),0.034,IF(AND((A150&lt;5.9),D150&gt;=0.8),0.489,IF(AND(A150&gt;=5.9,D150&gt;=0.8),0.721,IF(AND((A150&lt;4.35),H150&gt;=5.245,(D150&lt;0.8)),0.041,IF(AND(A150&gt;=4.35,H150&gt;=5.245,(D150&lt;0.8)),0.142,"shouldnthappen")))))</f>
        <v>0.721</v>
      </c>
      <c r="P150" s="1" t="n">
        <f aca="false">IF(AND((B150&lt;2.8),(D150&lt;1.15)),0.244,IF(AND((D150&lt;1.75),D150&gt;=1.15),0.396,IF(AND(D150&gt;=1.75,D150&gt;=1.15),0.554,IF(AND((A150&lt;5.05),B150&gt;=2.8,(D150&lt;1.15)),0.078,IF(AND((H150&lt;14.877),A150&gt;=5.05,B150&gt;=2.8,(D150&lt;1.15)),0.118,IF(AND(H150&gt;=14.877,A150&gt;=5.05,B150&gt;=2.8,(D150&lt;1.15)),0.027,"shouldnthappen"))))))</f>
        <v>0.554</v>
      </c>
      <c r="Q150" s="1" t="n">
        <f aca="false">IF(AND(D150&gt;=0.45,(D150&lt;1.15)),0.17,IF(AND(A150&gt;=7.1,D150&gt;=1.15),0.539,IF(AND((A150&lt;6.25),(A150&lt;7.1),D150&gt;=1.15),0.258,IF(AND(A150&gt;=6.25,(A150&lt;7.1),D150&gt;=1.15),0.344,IF(AND(G150&gt;=0.418,(A150&lt;5.05),(D150&lt;0.45),(D150&lt;1.15)),0.033,IF(AND((H150&lt;14.494),(G150&lt;0.418),(A150&lt;5.05),(D150&lt;0.45),(D150&lt;1.15)),0.061,IF(AND(H150&gt;=14.494,(G150&lt;0.418),(A150&lt;5.05),(D150&lt;0.45),(D150&lt;1.15)),0.015,IF(AND(H150&gt;=14.877,(B150&lt;3.85),A150&gt;=5.05,(D150&lt;0.45),(D150&lt;1.15)),0.023,IF(AND((B150&lt;4),B150&gt;=3.85,A150&gt;=5.05,(D150&lt;0.45),(D150&lt;1.15)),0.009,IF(AND(B150&gt;=4,B150&gt;=3.85,A150&gt;=5.05,(D150&lt;0.45),(D150&lt;1.15)),0.052,IF(AND((G150&lt;0.05),(H150&lt;14.877),(B150&lt;3.85),A150&gt;=5.05,(D150&lt;0.45),(D150&lt;1.15)),0.024,IF(AND(G150&gt;=0.05,(H150&lt;14.877),(B150&lt;3.85),A150&gt;=5.05,(D150&lt;0.45),(D150&lt;1.15)),0.091,"shouldnthappen"))))))))))))</f>
        <v>0.344</v>
      </c>
      <c r="R150" s="1" t="n">
        <f aca="false">IF(AND(A150&gt;=7.1,D150&gt;=0.8),0.401,IF(AND((A150&lt;4.5),(G150&lt;0.905),(D150&lt;0.8)),0.024,IF(AND((H150&lt;9.966),G150&gt;=0.905,(D150&lt;0.8)),0.094,IF(AND(H150&gt;=9.966,G150&gt;=0.905,(D150&lt;0.8)),0.026,IF(AND(D150&gt;=2.05,(A150&lt;7.1),D150&gt;=0.8),0.277,IF(AND((H150&lt;5.523),A150&gt;=4.5,(G150&lt;0.905),(D150&lt;0.8)),0.012,IF(AND(H150&gt;=5.523,A150&gt;=4.5,(G150&lt;0.905),(D150&lt;0.8)),0.049,IF(AND((A150&lt;5.3),(D150&lt;2.05),(A150&lt;7.1),D150&gt;=0.8),0.095,IF(AND(A150&gt;=5.3,(D150&lt;2.05),(A150&lt;7.1),D150&gt;=0.8),0.196,"shouldnthappen")))))))))</f>
        <v>0.196</v>
      </c>
      <c r="S150" s="1" t="n">
        <f aca="false">IF(AND(A150&gt;=7.1,D150&gt;=1.35),0.298,IF(AND(G150&gt;=0.905,(D150&lt;0.8),(D150&lt;1.35)),0.068,IF(AND(H150&gt;=9.386,D150&gt;=0.8,(D150&lt;1.35)),0.126,IF(AND((H150&lt;7.426),(H150&lt;9.386),D150&gt;=0.8,(D150&lt;1.35)),0.091,IF(AND((A150&lt;5.3),(G150&lt;0.905),(A150&lt;7.1),D150&gt;=1.35),0.063,IF(AND((D150&lt;2.05),G150&gt;=0.905,(A150&lt;7.1),D150&gt;=1.35),0.015,IF(AND(D150&gt;=2.05,G150&gt;=0.905,(A150&lt;7.1),D150&gt;=1.35),0.089,IF(AND((H150&lt;10.505),(H150&lt;14.344),(G150&lt;0.905),(D150&lt;0.8),(D150&lt;1.35)),0.035,IF(AND((A150&lt;4.85),H150&gt;=14.344,(G150&lt;0.905),(D150&lt;0.8),(D150&lt;1.35)),0.006,IF(AND((B150&lt;2.75),H150&gt;=7.426,(H150&lt;9.386),D150&gt;=0.8,(D150&lt;1.35)),0.021,IF(AND(B150&gt;=2.75,H150&gt;=7.426,(H150&lt;9.386),D150&gt;=0.8,(D150&lt;1.35)),-0.01,IF(AND((B150&lt;2.35),A150&gt;=5.3,(G150&lt;0.905),(A150&lt;7.1),D150&gt;=1.35),0.068,IF(AND(B150&gt;=2.35,A150&gt;=5.3,(G150&lt;0.905),(A150&lt;7.1),D150&gt;=1.35),0.181,IF(AND((H150&lt;11.731),H150&gt;=10.505,(H150&lt;14.344),(G150&lt;0.905),(D150&lt;0.8),(D150&lt;1.35)),0.004,IF(AND(H150&gt;=11.731,H150&gt;=10.505,(H150&lt;14.344),(G150&lt;0.905),(D150&lt;0.8),(D150&lt;1.35)),0.024,IF(AND((H150&lt;14.877),A150&gt;=4.85,H150&gt;=14.344,(G150&lt;0.905),(D150&lt;0.8),(D150&lt;1.35)),0.063,IF(AND(H150&gt;=14.877,A150&gt;=4.85,H150&gt;=14.344,(G150&lt;0.905),(D150&lt;0.8),(D150&lt;1.35)),0.012,"shouldnthappen")))))))))))))))))</f>
        <v>0.181</v>
      </c>
      <c r="T150" s="1" t="n">
        <f aca="false">IF(AND(D150&gt;=0.45,(A150&lt;5.65)),0.067,IF(AND(A150&gt;=7.25,A150&gt;=5.65),0.244,IF(AND((H150&lt;9.966),G150&gt;=0.905,(D150&lt;0.45),(A150&lt;5.65)),0.062,IF(AND(H150&gt;=9.966,G150&gt;=0.905,(D150&lt;0.45),(A150&lt;5.65)),0.012,IF(AND((G150&lt;0.948),D150&gt;=2.05,(A150&lt;7.25),A150&gt;=5.65),0.157,IF(AND(G150&gt;=0.948,D150&gt;=2.05,(A150&lt;7.25),A150&gt;=5.65),0.037,IF(AND(G150&gt;=0.422,(B150&lt;3.15),(G150&lt;0.905),(D150&lt;0.45),(A150&lt;5.65)),0.011,IF(AND((D150&lt;0.25),(G150&lt;0.422),(B150&lt;3.15),(G150&lt;0.905),(D150&lt;0.45),(A150&lt;5.65)),0.04,IF(AND(D150&gt;=0.25,(G150&lt;0.422),(B150&lt;3.15),(G150&lt;0.905),(D150&lt;0.45),(A150&lt;5.65)),0.009,IF(AND((A150&lt;4.85),(B150&lt;3.25),B150&gt;=3.15,(G150&lt;0.905),(D150&lt;0.45),(A150&lt;5.65)),0.008,IF(AND(A150&gt;=4.85,(B150&lt;3.25),B150&gt;=3.15,(G150&lt;0.905),(D150&lt;0.45),(A150&lt;5.65)),-0.017,IF(AND((D150&lt;0.25),B150&gt;=3.25,B150&gt;=3.15,(G150&lt;0.905),(D150&lt;0.45),(A150&lt;5.65)),0.022,IF(AND(D150&gt;=0.25,B150&gt;=3.25,B150&gt;=3.15,(G150&lt;0.905),(D150&lt;0.45),(A150&lt;5.65)),0.009,IF(AND((F150&lt;2.5),(H150&lt;7.692),(G150&lt;0.644),(D150&lt;2.05),(A150&lt;7.25),A150&gt;=5.65),0.018,IF(AND(F150&gt;=2.5,(H150&lt;7.692),(G150&lt;0.644),(D150&lt;2.05),(A150&lt;7.25),A150&gt;=5.65),0.068,IF(AND((B150&lt;2.35),H150&gt;=7.692,(G150&lt;0.644),(D150&lt;2.05),(A150&lt;7.25),A150&gt;=5.65),0.023,IF(AND(B150&gt;=2.35,H150&gt;=7.692,(G150&lt;0.644),(D150&lt;2.05),(A150&lt;7.25),A150&gt;=5.65),0.125,IF(AND((G150&lt;0.766),(G150&lt;0.85),G150&gt;=0.644,(D150&lt;2.05),(A150&lt;7.25),A150&gt;=5.65),0.055,IF(AND(G150&gt;=0.766,(G150&lt;0.85),G150&gt;=0.644,(D150&lt;2.05),(A150&lt;7.25),A150&gt;=5.65),-0,IF(AND((B150&lt;2.95),G150&gt;=0.85,G150&gt;=0.644,(D150&lt;2.05),(A150&lt;7.25),A150&gt;=5.65),0.098,IF(AND(B150&gt;=2.95,G150&gt;=0.85,G150&gt;=0.644,(D150&lt;2.05),(A150&lt;7.25),A150&gt;=5.65),0.013,"shouldnthappen")))))))))))))))))))))</f>
        <v>0.125</v>
      </c>
      <c r="U150" s="1" t="n">
        <f aca="false">IF(AND(A150&gt;=7.25,D150&gt;=1.25),0.186,IF(AND((G150&lt;0.13),D150&gt;=0.35,(D150&lt;1.25)),-0.004,IF(AND(H150&gt;=14.246,(H150&lt;14.344),(D150&lt;0.35),(D150&lt;1.25)),-0.002,IF(AND((A150&lt;4.85),H150&gt;=14.344,(D150&lt;0.35),(D150&lt;1.25)),0.004,IF(AND(G150&gt;=0.446,(G150&lt;0.644),(A150&lt;7.25),D150&gt;=1.25),0.138,IF(AND(A150&gt;=5.45,(H150&lt;14.246),(H150&lt;14.344),(D150&lt;0.35),(D150&lt;1.25)),0.001,IF(AND((H150&lt;14.877),A150&gt;=4.85,H150&gt;=14.344,(D150&lt;0.35),(D150&lt;1.25)),0.035,IF(AND(H150&gt;=14.877,A150&gt;=4.85,H150&gt;=14.344,(D150&lt;0.35),(D150&lt;1.25)),0.007,IF(AND((B150&lt;3.35),H150&gt;=9.448,G150&gt;=0.13,D150&gt;=0.35,(D150&lt;1.25)),0.053,IF(AND(B150&gt;=3.35,H150&gt;=9.448,G150&gt;=0.13,D150&gt;=0.35,(D150&lt;1.25)),0.017,IF(AND((G150&lt;0.44),(G150&lt;0.446),(G150&lt;0.644),(A150&lt;7.25),D150&gt;=1.25),0.079,IF(AND(G150&gt;=0.44,(G150&lt;0.446),(G150&lt;0.644),(A150&lt;7.25),D150&gt;=1.25),0.02,IF(AND((A150&lt;5.95),(G150&lt;0.724),G150&gt;=0.644,(A150&lt;7.25),D150&gt;=1.25),-0.018,IF(AND(A150&gt;=5.95,(G150&lt;0.724),G150&gt;=0.644,(A150&lt;7.25),D150&gt;=1.25),0.027,IF(AND(A150&gt;=6.15,G150&gt;=0.724,G150&gt;=0.644,(A150&lt;7.25),D150&gt;=1.25),0.093,IF(AND((A150&lt;5.05),(A150&lt;5.45),(H150&lt;14.246),(H150&lt;14.344),(D150&lt;0.35),(D150&lt;1.25)),0.011,IF(AND(A150&gt;=5.05,(A150&lt;5.45),(H150&lt;14.246),(H150&lt;14.344),(D150&lt;0.35),(D150&lt;1.25)),0.021,IF(AND((A150&lt;5.4),(B150&lt;3.15),(H150&lt;9.448),G150&gt;=0.13,D150&gt;=0.35,(D150&lt;1.25)),0.007,IF(AND(A150&gt;=5.4,(B150&lt;3.15),(H150&lt;9.448),G150&gt;=0.13,D150&gt;=0.35,(D150&lt;1.25)),-0.011,IF(AND((B150&lt;3.75),B150&gt;=3.15,(H150&lt;9.448),G150&gt;=0.13,D150&gt;=0.35,(D150&lt;1.25)),0.012,IF(AND(B150&gt;=3.75,B150&gt;=3.15,(H150&lt;9.448),G150&gt;=0.13,D150&gt;=0.35,(D150&lt;1.25)),0.046,IF(AND((A150&lt;5.9),(A150&lt;6.15),G150&gt;=0.724,G150&gt;=0.644,(A150&lt;7.25),D150&gt;=1.25),0.06,IF(AND(A150&gt;=5.9,(A150&lt;6.15),G150&gt;=0.724,G150&gt;=0.644,(A150&lt;7.25),D150&gt;=1.25),0.005,"shouldnthappen")))))))))))))))))))))))</f>
        <v>0.079</v>
      </c>
      <c r="V150" s="1" t="n">
        <f aca="false">IF(AND(H150&gt;=15.155,(D150&lt;1.55)),0.084,IF(AND(A150&gt;=7.25,D150&gt;=1.55),0.141,IF(AND((G150&lt;0.043),D150&gt;=1.05,(H150&lt;15.155),(D150&lt;1.55)),-0.007,IF(AND(D150&gt;=1.85,G150&gt;=0.755,(A150&lt;7.25),D150&gt;=1.55),0.051,IF(AND((H150&lt;9.966),G150&gt;=0.905,(D150&lt;1.05),(H150&lt;15.155),(D150&lt;1.55)),0.043,IF(AND(H150&gt;=9.966,G150&gt;=0.905,(D150&lt;1.05),(H150&lt;15.155),(D150&lt;1.55)),0.007,IF(AND((G150&lt;0.278),(G150&lt;0.361),(G150&lt;0.755),(A150&lt;7.25),D150&gt;=1.55),0.08,IF(AND((A150&lt;5.8),G150&gt;=0.361,(G150&lt;0.755),(A150&lt;7.25),D150&gt;=1.55),0.019,IF(AND((A150&lt;6.05),(D150&lt;1.85),G150&gt;=0.755,(A150&lt;7.25),D150&gt;=1.55),0.01,IF(AND(A150&gt;=6.05,(D150&lt;1.85),G150&gt;=0.755,(A150&lt;7.25),D150&gt;=1.55),0.002,IF(AND((G150&lt;0.486),(B150&lt;3.15),(G150&lt;0.905),(D150&lt;1.05),(H150&lt;15.155),(D150&lt;1.55)),0.026,IF(AND(G150&gt;=0.486,(B150&lt;3.15),(G150&lt;0.905),(D150&lt;1.05),(H150&lt;15.155),(D150&lt;1.55)),0.001,IF(AND((B150&lt;3.25),B150&gt;=3.15,(G150&lt;0.905),(D150&lt;1.05),(H150&lt;15.155),(D150&lt;1.55)),-0.003,IF(AND(B150&gt;=3.25,B150&gt;=3.15,(G150&lt;0.905),(D150&lt;1.05),(H150&lt;15.155),(D150&lt;1.55)),0.012,IF(AND((H150&lt;7.426),(H150&lt;8.769),G150&gt;=0.043,D150&gt;=1.05,(H150&lt;15.155),(D150&lt;1.55)),0.041,IF(AND(H150&gt;=7.426,(H150&lt;8.769),G150&gt;=0.043,D150&gt;=1.05,(H150&lt;15.155),(D150&lt;1.55)),-0.008,IF(AND((H150&lt;10.696),H150&gt;=8.769,G150&gt;=0.043,D150&gt;=1.05,(H150&lt;15.155),(D150&lt;1.55)),0.069,IF(AND(H150&gt;=10.696,H150&gt;=8.769,G150&gt;=0.043,D150&gt;=1.05,(H150&lt;15.155),(D150&lt;1.55)),0.033,IF(AND((D150&lt;2.2),G150&gt;=0.278,(G150&lt;0.361),(G150&lt;0.755),(A150&lt;7.25),D150&gt;=1.55),0.022,IF(AND(D150&gt;=2.2,G150&gt;=0.278,(G150&lt;0.361),(G150&lt;0.755),(A150&lt;7.25),D150&gt;=1.55),-0.027,IF(AND((H150&lt;12.626),A150&gt;=5.8,G150&gt;=0.361,(G150&lt;0.755),(A150&lt;7.25),D150&gt;=1.55),0.126,IF(AND(H150&gt;=12.626,A150&gt;=5.8,G150&gt;=0.361,(G150&lt;0.755),(A150&lt;7.25),D150&gt;=1.55),0.065,"shouldnthappen"))))))))))))))))))))))</f>
        <v>0.022</v>
      </c>
      <c r="W150" s="1" t="n">
        <f aca="false">IF(AND(H150&gt;=15.155,(D150&lt;1.55)),0.064,IF(AND(A150&gt;=7.45,D150&gt;=1.55),0.115,IF(AND(B150&gt;=3.15,(H150&lt;10.257),(A150&lt;7.45),D150&gt;=1.55),0.097,IF(AND((A150&lt;4.85),H150&gt;=14.344,(D150&lt;0.35),(H150&lt;15.155),(D150&lt;1.55)),0.003,IF(AND(A150&gt;=6.05,(G150&lt;0.169),D150&gt;=0.35,(H150&lt;15.155),(D150&lt;1.55)),-0.008,IF(AND((G150&lt;0.181),G150&gt;=0.169,D150&gt;=0.35,(H150&lt;15.155),(D150&lt;1.55)),0.065,IF(AND(B150&gt;=3.05,(B150&lt;3.15),(H150&lt;10.257),(A150&lt;7.45),D150&gt;=1.55),-0.023,IF(AND(H150&gt;=11.854,(G150&lt;0.613),H150&gt;=10.257,(A150&lt;7.45),D150&gt;=1.55),0.068,IF(AND((D150&lt;0.25),(B150&lt;3.15),(H150&lt;14.344),(D150&lt;0.35),(H150&lt;15.155),(D150&lt;1.55)),0.014,IF(AND(D150&gt;=0.25,(B150&lt;3.15),(H150&lt;14.344),(D150&lt;0.35),(H150&lt;15.155),(D150&lt;1.55)),0.002,IF(AND((A150&lt;5.05),B150&gt;=3.15,(H150&lt;14.344),(D150&lt;0.35),(H150&lt;15.155),(D150&lt;1.55)),-0.001,IF(AND(A150&gt;=5.05,B150&gt;=3.15,(H150&lt;14.344),(D150&lt;0.35),(H150&lt;15.155),(D150&lt;1.55)),0.009,IF(AND((H150&lt;14.877),A150&gt;=4.85,H150&gt;=14.344,(D150&lt;0.35),(H150&lt;15.155),(D150&lt;1.55)),0.023,IF(AND(H150&gt;=14.877,A150&gt;=4.85,H150&gt;=14.344,(D150&lt;0.35),(H150&lt;15.155),(D150&lt;1.55)),0.004,IF(AND((H150&lt;13.602),(A150&lt;6.05),(G150&lt;0.169),D150&gt;=0.35,(H150&lt;15.155),(D150&lt;1.55)),0.023,IF(AND(H150&gt;=13.602,(A150&lt;6.05),(G150&lt;0.169),D150&gt;=0.35,(H150&lt;15.155),(D150&lt;1.55)),-0.006,IF(AND((B150&lt;2.95),G150&gt;=0.181,G150&gt;=0.169,D150&gt;=0.35,(H150&lt;15.155),(D150&lt;1.55)),0.019,IF(AND(B150&gt;=2.95,G150&gt;=0.181,G150&gt;=0.169,D150&gt;=0.35,(H150&lt;15.155),(D150&lt;1.55)),0.034,IF(AND((A150&lt;5.35),(B150&lt;3.05),(B150&lt;3.15),(H150&lt;10.257),(A150&lt;7.45),D150&gt;=1.55),0.009,IF(AND(A150&gt;=5.35,(B150&lt;3.05),(B150&lt;3.15),(H150&lt;10.257),(A150&lt;7.45),D150&gt;=1.55),0.058,IF(AND((B150&lt;2.9),(H150&lt;11.854),(G150&lt;0.613),H150&gt;=10.257,(A150&lt;7.45),D150&gt;=1.55),0.037,IF(AND(B150&gt;=2.9,(H150&lt;11.854),(G150&lt;0.613),H150&gt;=10.257,(A150&lt;7.45),D150&gt;=1.55),-0.005,IF(AND((A150&lt;6.4),(G150&lt;0.711),G150&gt;=0.613,H150&gt;=10.257,(A150&lt;7.45),D150&gt;=1.55),0.001,IF(AND(A150&gt;=6.4,(G150&lt;0.711),G150&gt;=0.613,H150&gt;=10.257,(A150&lt;7.45),D150&gt;=1.55),-0.002,IF(AND((D150&lt;1.9),G150&gt;=0.711,G150&gt;=0.613,H150&gt;=10.257,(A150&lt;7.45),D150&gt;=1.55),0.007,IF(AND(D150&gt;=1.9,G150&gt;=0.711,G150&gt;=0.613,H150&gt;=10.257,(A150&lt;7.45),D150&gt;=1.55),0.023,"shouldnthappen"))))))))))))))))))))))))))</f>
        <v>-0.005</v>
      </c>
      <c r="X150" s="1" t="n">
        <f aca="false">IF(AND(H150&gt;=15.155,(F150&lt;2.5)),0.049,IF(AND(A150&gt;=7.45,F150&gt;=2.5),0.089,IF(AND((G150&lt;0.107),(G150&lt;0.364),(A150&lt;7.45),F150&gt;=2.5),0.055,IF(AND(A150&gt;=5.75,(G150&lt;0.572),(D150&lt;1.25),(H150&lt;15.155),(F150&lt;2.5)),-0.018,IF(AND((A150&lt;5.7),(H150&lt;12.626),G150&gt;=0.364,(A150&lt;7.45),F150&gt;=2.5),0.012,IF(AND(A150&gt;=5.7,(H150&lt;12.626),G150&gt;=0.364,(A150&lt;7.45),F150&gt;=2.5),0.065,IF(AND((G150&lt;0.628),H150&gt;=12.626,G150&gt;=0.364,(A150&lt;7.45),F150&gt;=2.5),0.047,IF(AND((G150&lt;0.545),(A150&lt;5.75),(G150&lt;0.572),(D150&lt;1.25),(H150&lt;15.155),(F150&lt;2.5)),0.007,IF(AND(G150&gt;=0.545,(A150&lt;5.75),(G150&lt;0.572),(D150&lt;1.25),(H150&lt;15.155),(F150&lt;2.5)),-0.009,IF(AND((D150&lt;0.3),(H150&lt;11.788),G150&gt;=0.572,(D150&lt;1.25),(H150&lt;15.155),(F150&lt;2.5)),0.01,IF(AND(D150&gt;=0.3,(H150&lt;11.788),G150&gt;=0.572,(D150&lt;1.25),(H150&lt;15.155),(F150&lt;2.5)),0.03,IF(AND((A150&lt;4.75),H150&gt;=11.788,G150&gt;=0.572,(D150&lt;1.25),(H150&lt;15.155),(F150&lt;2.5)),0.001,IF(AND(A150&gt;=4.75,H150&gt;=11.788,G150&gt;=0.572,(D150&lt;1.25),(H150&lt;15.155),(F150&lt;2.5)),0.01,IF(AND((A150&lt;5.5),(A150&lt;6.15),(G150&lt;0.652),D150&gt;=1.25,(H150&lt;15.155),(F150&lt;2.5)),0.014,IF(AND(A150&gt;=5.5,(A150&lt;6.15),(G150&lt;0.652),D150&gt;=1.25,(H150&lt;15.155),(F150&lt;2.5)),0.049,IF(AND((H150&lt;12.206),A150&gt;=6.15,(G150&lt;0.652),D150&gt;=1.25,(H150&lt;15.155),(F150&lt;2.5)),-0.009,IF(AND(H150&gt;=12.206,A150&gt;=6.15,(G150&lt;0.652),D150&gt;=1.25,(H150&lt;15.155),(F150&lt;2.5)),0.021,IF(AND((A150&lt;5.55),(A150&lt;6.2),G150&gt;=0.652,D150&gt;=1.25,(H150&lt;15.155),(F150&lt;2.5)),0.011,IF(AND(A150&gt;=5.55,(A150&lt;6.2),G150&gt;=0.652,D150&gt;=1.25,(H150&lt;15.155),(F150&lt;2.5)),-0.019,IF(AND((B150&lt;3.2),A150&gt;=6.2,G150&gt;=0.652,D150&gt;=1.25,(H150&lt;15.155),(F150&lt;2.5)),0.025,IF(AND(B150&gt;=3.2,A150&gt;=6.2,G150&gt;=0.652,D150&gt;=1.25,(H150&lt;15.155),(F150&lt;2.5)),0.001,IF(AND((G150&lt;0.183),(G150&lt;0.301),G150&gt;=0.107,(G150&lt;0.364),(A150&lt;7.45),F150&gt;=2.5),-0.009,IF(AND(G150&gt;=0.183,(G150&lt;0.301),G150&gt;=0.107,(G150&lt;0.364),(A150&lt;7.45),F150&gt;=2.5),0.022,IF(AND((D150&lt;2.2),G150&gt;=0.301,G150&gt;=0.107,(G150&lt;0.364),(A150&lt;7.45),F150&gt;=2.5),0.004,IF(AND(D150&gt;=2.2,G150&gt;=0.301,G150&gt;=0.107,(G150&lt;0.364),(A150&lt;7.45),F150&gt;=2.5),-0.02,IF(AND((G150&lt;0.787),G150&gt;=0.628,H150&gt;=12.626,G150&gt;=0.364,(A150&lt;7.45),F150&gt;=2.5),-0.001,IF(AND(G150&gt;=0.787,G150&gt;=0.628,H150&gt;=12.626,G150&gt;=0.364,(A150&lt;7.45),F150&gt;=2.5),0.016,"shouldnthappen")))))))))))))))))))))))))))</f>
        <v>0.004</v>
      </c>
      <c r="Y150" s="1" t="n">
        <f aca="false">IF(AND(H150&gt;=15.155,(D150&lt;1.55)),0.037,IF(AND(D150&gt;=2.45,(A150&lt;7.45),D150&gt;=1.55),0.054,IF(AND((A150&lt;7.8),A150&gt;=7.45,D150&gt;=1.55),0.078,IF(AND(A150&gt;=7.8,A150&gt;=7.45,D150&gt;=1.55),0.021,IF(AND(A150&gt;=6.2,G150&gt;=0.68,D150&gt;=1.25,(H150&lt;15.155),(D150&lt;1.55)),0.019,IF(AND((B150&lt;2.65),(A150&lt;4.95),(G150&lt;0.572),(D150&lt;1.25),(H150&lt;15.155),(D150&lt;1.55)),0.021,IF(AND(B150&gt;=2.65,(A150&lt;4.95),(G150&lt;0.572),(D150&lt;1.25),(H150&lt;15.155),(D150&lt;1.55)),0.006,IF(AND((H150&lt;14.344),A150&gt;=4.95,(G150&lt;0.572),(D150&lt;1.25),(H150&lt;15.155),(D150&lt;1.55)),-0.005,IF(AND(H150&gt;=14.344,A150&gt;=4.95,(G150&lt;0.572),(D150&lt;1.25),(H150&lt;15.155),(D150&lt;1.55)),0.013,IF(AND((G150&lt;0.833),(H150&lt;11.788),G150&gt;=0.572,(D150&lt;1.25),(H150&lt;15.155),(D150&lt;1.55)),0.009,IF(AND(G150&gt;=0.833,(H150&lt;11.788),G150&gt;=0.572,(D150&lt;1.25),(H150&lt;15.155),(D150&lt;1.55)),0.024,IF(AND((A150&lt;4.75),H150&gt;=11.788,G150&gt;=0.572,(D150&lt;1.25),(H150&lt;15.155),(D150&lt;1.55)),0.001,IF(AND(A150&gt;=4.75,H150&gt;=11.788,G150&gt;=0.572,(D150&lt;1.25),(H150&lt;15.155),(D150&lt;1.55)),0.008,IF(AND((A150&lt;5.65),(A150&lt;6.15),(G150&lt;0.68),D150&gt;=1.25,(H150&lt;15.155),(D150&lt;1.55)),0.017,IF(AND(A150&gt;=5.65,(A150&lt;6.15),(G150&lt;0.68),D150&gt;=1.25,(H150&lt;15.155),(D150&lt;1.55)),0.039,IF(AND((G150&lt;0.436),A150&gt;=6.15,(G150&lt;0.68),D150&gt;=1.25,(H150&lt;15.155),(D150&lt;1.55)),-0.004,IF(AND(G150&gt;=0.436,A150&gt;=6.15,(G150&lt;0.68),D150&gt;=1.25,(H150&lt;15.155),(D150&lt;1.55)),0.022,IF(AND((A150&lt;5.55),(A150&lt;6.2),G150&gt;=0.68,D150&gt;=1.25,(H150&lt;15.155),(D150&lt;1.55)),0.009,IF(AND(A150&gt;=5.55,(A150&lt;6.2),G150&gt;=0.68,D150&gt;=1.25,(H150&lt;15.155),(D150&lt;1.55)),-0.016,IF(AND((G150&lt;0.107),(G150&lt;0.361),(G150&lt;0.613),(D150&lt;2.45),(A150&lt;7.45),D150&gt;=1.55),0.042,IF(AND(G150&gt;=0.107,(G150&lt;0.361),(G150&lt;0.613),(D150&lt;2.45),(A150&lt;7.45),D150&gt;=1.55),0.002,IF(AND((D150&lt;2.35),G150&gt;=0.361,(G150&lt;0.613),(D150&lt;2.45),(A150&lt;7.45),D150&gt;=1.55),0.051,IF(AND(D150&gt;=2.35,G150&gt;=0.361,(G150&lt;0.613),(D150&lt;2.45),(A150&lt;7.45),D150&gt;=1.55),0.016,IF(AND((A150&lt;6.4),(G150&lt;0.711),G150&gt;=0.613,(D150&lt;2.45),(A150&lt;7.45),D150&gt;=1.55),0.001,IF(AND(A150&gt;=6.4,(G150&lt;0.711),G150&gt;=0.613,(D150&lt;2.45),(A150&lt;7.45),D150&gt;=1.55),-0.002,IF(AND((B150&lt;2.95),G150&gt;=0.711,G150&gt;=0.613,(D150&lt;2.45),(A150&lt;7.45),D150&gt;=1.55),0.023,IF(AND(B150&gt;=2.95,G150&gt;=0.711,G150&gt;=0.613,(D150&lt;2.45),(A150&lt;7.45),D150&gt;=1.55),0.01,"shouldnthappen")))))))))))))))))))))))))))</f>
        <v>0.002</v>
      </c>
      <c r="Z150" s="1" t="n">
        <f aca="false">IF(AND(A150&gt;=7.45,D150&gt;=1.75),0.056,IF(AND(H150&gt;=15.059,A150&gt;=5.55,(D150&lt;1.75)),0.028,IF(AND((D150&lt;0.35),G150&gt;=0.905,(A150&lt;5.55),(D150&lt;1.75)),0.005,IF(AND(D150&gt;=0.35,G150&gt;=0.905,(A150&lt;5.55),(D150&lt;1.75)),0.026,IF(AND((H150&lt;8.711),D150&gt;=2.45,(A150&lt;7.45),D150&gt;=1.75),0.011,IF(AND(H150&gt;=8.711,D150&gt;=2.45,(A150&lt;7.45),D150&gt;=1.75),0.049,IF(AND((G150&lt;0.107),(G150&lt;0.487),(D150&lt;2.45),(A150&lt;7.45),D150&gt;=1.75),0.032,IF(AND((H150&lt;10.915),(A150&lt;4.5),(B150&lt;3.15),(G150&lt;0.905),(A150&lt;5.55),(D150&lt;1.75)),-0.001,IF(AND(H150&gt;=10.915,(A150&lt;4.5),(B150&lt;3.15),(G150&lt;0.905),(A150&lt;5.55),(D150&lt;1.75)),0.003,IF(AND((A150&lt;5.05),A150&gt;=4.5,(B150&lt;3.15),(G150&lt;0.905),(A150&lt;5.55),(D150&lt;1.75)),0.015,IF(AND(A150&gt;=5.05,A150&gt;=4.5,(B150&lt;3.15),(G150&lt;0.905),(A150&lt;5.55),(D150&lt;1.75)),0.006,IF(AND((G150&lt;0.05),(G150&lt;0.091),B150&gt;=3.15,(G150&lt;0.905),(A150&lt;5.55),(D150&lt;1.75)),0.001,IF(AND(G150&gt;=0.05,(G150&lt;0.091),B150&gt;=3.15,(G150&lt;0.905),(A150&lt;5.55),(D150&lt;1.75)),0.008,IF(AND((G150&lt;0.587),G150&gt;=0.091,B150&gt;=3.15,(G150&lt;0.905),(A150&lt;5.55),(D150&lt;1.75)),-0.003,IF(AND(G150&gt;=0.587,G150&gt;=0.091,B150&gt;=3.15,(G150&lt;0.905),(A150&lt;5.55),(D150&lt;1.75)),0.004,IF(AND((F150&lt;2.5),(B150&lt;2.85),(G150&lt;0.419),(H150&lt;15.059),A150&gt;=5.55,(D150&lt;1.75)),0.041,IF(AND(F150&gt;=2.5,(B150&lt;2.85),(G150&lt;0.419),(H150&lt;15.059),A150&gt;=5.55,(D150&lt;1.75)),0.015,IF(AND((G150&lt;0.164),B150&gt;=2.85,(G150&lt;0.419),(H150&lt;15.059),A150&gt;=5.55,(D150&lt;1.75)),0.01,IF(AND(G150&gt;=0.164,B150&gt;=2.85,(G150&lt;0.419),(H150&lt;15.059),A150&gt;=5.55,(D150&lt;1.75)),-0.001,IF(AND((B150&lt;2.55),(B150&lt;2.95),G150&gt;=0.419,(H150&lt;15.059),A150&gt;=5.55,(D150&lt;1.75)),0.014,IF(AND(B150&gt;=2.55,(B150&lt;2.95),G150&gt;=0.419,(H150&lt;15.059),A150&gt;=5.55,(D150&lt;1.75)),-0.013,IF(AND((D150&lt;1.55),B150&gt;=2.95,G150&gt;=0.419,(H150&lt;15.059),A150&gt;=5.55,(D150&lt;1.75)),0.023,IF(AND(D150&gt;=1.55,B150&gt;=2.95,G150&gt;=0.419,(H150&lt;15.059),A150&gt;=5.55,(D150&lt;1.75)),0.005,IF(AND((H150&lt;13.278),G150&gt;=0.107,(G150&lt;0.487),(D150&lt;2.45),(A150&lt;7.45),D150&gt;=1.75),-0.009,IF(AND(H150&gt;=13.278,G150&gt;=0.107,(G150&lt;0.487),(D150&lt;2.45),(A150&lt;7.45),D150&gt;=1.75),0.017,IF(AND((D150&lt;2.35),(G150&lt;0.571),G150&gt;=0.487,(D150&lt;2.45),(A150&lt;7.45),D150&gt;=1.75),0.053,IF(AND(D150&gt;=2.35,(G150&lt;0.571),G150&gt;=0.487,(D150&lt;2.45),(A150&lt;7.45),D150&gt;=1.75),0.009,IF(AND((G150&lt;0.779),G150&gt;=0.571,G150&gt;=0.487,(D150&lt;2.45),(A150&lt;7.45),D150&gt;=1.75),0.006,IF(AND(G150&gt;=0.779,G150&gt;=0.571,G150&gt;=0.487,(D150&lt;2.45),(A150&lt;7.45),D150&gt;=1.75),0.016,"shouldnthappen")))))))))))))))))))))))))))))</f>
        <v>-0.009</v>
      </c>
      <c r="AA150" s="1" t="n">
        <f aca="false">IF(AND((A150&lt;7.8),A150&gt;=7.45,D150&gt;=1.75),0.051,IF(AND(A150&gt;=7.8,A150&gt;=7.45,D150&gt;=1.75),0.01,IF(AND(B150&gt;=3.35,B150&gt;=3.25,(A150&lt;7.45),D150&gt;=1.75),0.016,IF(AND((H150&lt;8.308),(D150&lt;0.15),(H150&lt;13.655),(D150&lt;0.35),(D150&lt;1.75)),0.009,IF(AND((H150&lt;14.529),(G150&lt;0.293),H150&gt;=13.655,(D150&lt;0.35),(D150&lt;1.75)),0.011,IF(AND(H150&gt;=14.529,(G150&lt;0.293),H150&gt;=13.655,(D150&lt;0.35),(D150&lt;1.75)),0.001,IF(AND(D150&gt;=0.25,G150&gt;=0.293,H150&gt;=13.655,(D150&lt;0.35),(D150&lt;1.75)),-0.004,IF(AND(H150&gt;=10.635,(H150&lt;10.696),(H150&lt;13.906),D150&gt;=0.35,(D150&lt;1.75)),0.036,IF(AND(G150&gt;=0.833,H150&gt;=10.696,(H150&lt;13.906),D150&gt;=0.35,(D150&lt;1.75)),0.016,IF(AND((A150&lt;6.65),(G150&lt;0.247),H150&gt;=13.906,D150&gt;=0.35,(D150&lt;1.75)),-0.008,IF(AND(A150&gt;=6.65,(G150&lt;0.247),H150&gt;=13.906,D150&gt;=0.35,(D150&lt;1.75)),0.011,IF(AND((B150&lt;2.45),G150&gt;=0.247,H150&gt;=13.906,D150&gt;=0.35,(D150&lt;1.75)),0,IF(AND((D150&lt;1.85),(B150&lt;2.95),(B150&lt;3.25),(A150&lt;7.45),D150&gt;=1.75),0.033,IF(AND((G150&lt;0.428),(B150&lt;3.35),B150&gt;=3.25,(A150&lt;7.45),D150&gt;=1.75),0.009,IF(AND(G150&gt;=0.428,(B150&lt;3.35),B150&gt;=3.25,(A150&lt;7.45),D150&gt;=1.75),0.042,IF(AND((A150&lt;4.6),H150&gt;=8.308,(D150&lt;0.15),(H150&lt;13.655),(D150&lt;0.35),(D150&lt;1.75)),0.003,IF(AND(A150&gt;=4.6,H150&gt;=8.308,(D150&lt;0.15),(H150&lt;13.655),(D150&lt;0.35),(D150&lt;1.75)),0,IF(AND((H150&lt;8.834),(A150&lt;5.05),D150&gt;=0.15,(H150&lt;13.655),(D150&lt;0.35),(D150&lt;1.75)),0.002,IF(AND(H150&gt;=8.834,(A150&lt;5.05),D150&gt;=0.15,(H150&lt;13.655),(D150&lt;0.35),(D150&lt;1.75)),-0.008,IF(AND((A150&lt;5.45),A150&gt;=5.05,D150&gt;=0.15,(H150&lt;13.655),(D150&lt;0.35),(D150&lt;1.75)),0.003,IF(AND(A150&gt;=5.45,A150&gt;=5.05,D150&gt;=0.15,(H150&lt;13.655),(D150&lt;0.35),(D150&lt;1.75)),-0.002,IF(AND((A150&lt;5.3),(D150&lt;0.25),G150&gt;=0.293,H150&gt;=13.655,(D150&lt;0.35),(D150&lt;1.75)),0.007,IF(AND(A150&gt;=5.3,(D150&lt;0.25),G150&gt;=0.293,H150&gt;=13.655,(D150&lt;0.35),(D150&lt;1.75)),0.001,IF(AND((H150&lt;7.309),(H150&lt;10.635),(H150&lt;10.696),(H150&lt;13.906),D150&gt;=0.35,(D150&lt;1.75)),0.014,IF(AND(H150&gt;=7.309,(H150&lt;10.635),(H150&lt;10.696),(H150&lt;13.906),D150&gt;=0.35,(D150&lt;1.75)),0.006,IF(AND((H150&lt;12.093),(G150&lt;0.833),H150&gt;=10.696,(H150&lt;13.906),D150&gt;=0.35,(D150&lt;1.75)),-0.01,IF(AND(H150&gt;=12.093,(G150&lt;0.833),H150&gt;=10.696,(H150&lt;13.906),D150&gt;=0.35,(D150&lt;1.75)),0.004,IF(AND((G150&lt;0.823),B150&gt;=2.45,G150&gt;=0.247,H150&gt;=13.906,D150&gt;=0.35,(D150&lt;1.75)),0.026,IF(AND(G150&gt;=0.823,B150&gt;=2.45,G150&gt;=0.247,H150&gt;=13.906,D150&gt;=0.35,(D150&lt;1.75)),0.006,IF(AND((H150&lt;11.121),D150&gt;=1.85,(B150&lt;2.95),(B150&lt;3.25),(A150&lt;7.45),D150&gt;=1.75),0.013,IF(AND(H150&gt;=11.121,D150&gt;=1.85,(B150&lt;2.95),(B150&lt;3.25),(A150&lt;7.45),D150&gt;=1.75),0.005,IF(AND((A150&lt;6.05),(A150&lt;6.45),B150&gt;=2.95,(B150&lt;3.25),(A150&lt;7.45),D150&gt;=1.75),0.001,IF(AND(A150&gt;=6.05,(A150&lt;6.45),B150&gt;=2.95,(B150&lt;3.25),(A150&lt;7.45),D150&gt;=1.75),-0.005,IF(AND((G150&lt;0.42),A150&gt;=6.45,B150&gt;=2.95,(B150&lt;3.25),(A150&lt;7.45),D150&gt;=1.75),0.004,IF(AND(G150&gt;=0.42,A150&gt;=6.45,B150&gt;=2.95,(B150&lt;3.25),(A150&lt;7.45),D150&gt;=1.75),0.019,"shouldnthappen")))))))))))))))))))))))))))))))))))</f>
        <v>0.004</v>
      </c>
      <c r="AB150" s="1" t="n">
        <f aca="false">+ 0.5</f>
        <v>0.5</v>
      </c>
    </row>
    <row r="151" customFormat="false" ht="13.8" hidden="false" customHeight="false" outlineLevel="0" collapsed="false">
      <c r="A151" s="11" t="n">
        <v>6.2</v>
      </c>
      <c r="B151" s="1" t="n">
        <v>3.4</v>
      </c>
      <c r="C151" s="1" t="n">
        <v>5.4</v>
      </c>
      <c r="D151" s="1" t="n">
        <v>2.3</v>
      </c>
      <c r="E151" s="1" t="s">
        <v>93</v>
      </c>
      <c r="F151" s="1" t="n">
        <v>3</v>
      </c>
      <c r="G151" s="1" t="n">
        <v>0.806465161964297</v>
      </c>
      <c r="H151" s="18" t="n">
        <v>15.6579614768736</v>
      </c>
      <c r="I151" s="1" t="n">
        <f aca="false">C151</f>
        <v>5.4</v>
      </c>
      <c r="J151" s="1" t="n">
        <f aca="false">SUM(M151:AB151)</f>
        <v>5.344</v>
      </c>
      <c r="K151" s="15" t="n">
        <f aca="false">1-SQRT(VAR(M151:AB151, I151)) / AVERAGE(M151:AB151)</f>
        <v>-2.87368429382765</v>
      </c>
      <c r="L151" s="1" t="n">
        <f aca="false">(J151-I151)/I151</f>
        <v>-0.0103703703703704</v>
      </c>
      <c r="M151" s="1" t="n">
        <f aca="false">IF(AND((H151&lt;5.245),(D151&lt;0.8)),0.075,IF(AND(H151&gt;=5.245,(D151&lt;0.8)),0.279,IF(AND((D151&lt;1.45),D151&gt;=0.8),1.043,IF(AND(D151&gt;=1.45,D151&gt;=0.8),1.423,"shouldnthappen"))))</f>
        <v>1.423</v>
      </c>
      <c r="N151" s="1" t="n">
        <f aca="false">IF(AND((A151&lt;4.35),(D151&lt;0.8)),0.048,IF(AND(A151&gt;=4.35,(D151&lt;0.8)),0.198,IF(AND(F151&gt;=2.5,D151&gt;=0.8),1.048,IF(AND((A151&lt;5.15),(F151&lt;2.5),D151&gt;=0.8),0.321,IF(AND(A151&gt;=5.15,(F151&lt;2.5),D151&gt;=0.8),0.783,"shouldnthappen")))))</f>
        <v>1.048</v>
      </c>
      <c r="O151" s="1" t="n">
        <f aca="false">IF(AND((H151&lt;5.245),(D151&lt;0.8)),0.034,IF(AND((A151&lt;5.9),D151&gt;=0.8),0.489,IF(AND(A151&gt;=5.9,D151&gt;=0.8),0.721,IF(AND((A151&lt;4.35),H151&gt;=5.245,(D151&lt;0.8)),0.041,IF(AND(A151&gt;=4.35,H151&gt;=5.245,(D151&lt;0.8)),0.142,"shouldnthappen")))))</f>
        <v>0.721</v>
      </c>
      <c r="P151" s="1" t="n">
        <f aca="false">IF(AND((B151&lt;2.8),(D151&lt;1.15)),0.244,IF(AND((D151&lt;1.75),D151&gt;=1.15),0.396,IF(AND(D151&gt;=1.75,D151&gt;=1.15),0.554,IF(AND((A151&lt;5.05),B151&gt;=2.8,(D151&lt;1.15)),0.078,IF(AND((H151&lt;14.877),A151&gt;=5.05,B151&gt;=2.8,(D151&lt;1.15)),0.118,IF(AND(H151&gt;=14.877,A151&gt;=5.05,B151&gt;=2.8,(D151&lt;1.15)),0.027,"shouldnthappen"))))))</f>
        <v>0.554</v>
      </c>
      <c r="Q151" s="1" t="n">
        <f aca="false">IF(AND(D151&gt;=0.45,(D151&lt;1.15)),0.17,IF(AND(A151&gt;=7.1,D151&gt;=1.15),0.539,IF(AND((A151&lt;6.25),(A151&lt;7.1),D151&gt;=1.15),0.258,IF(AND(A151&gt;=6.25,(A151&lt;7.1),D151&gt;=1.15),0.344,IF(AND(G151&gt;=0.418,(A151&lt;5.05),(D151&lt;0.45),(D151&lt;1.15)),0.033,IF(AND((H151&lt;14.494),(G151&lt;0.418),(A151&lt;5.05),(D151&lt;0.45),(D151&lt;1.15)),0.061,IF(AND(H151&gt;=14.494,(G151&lt;0.418),(A151&lt;5.05),(D151&lt;0.45),(D151&lt;1.15)),0.015,IF(AND(H151&gt;=14.877,(B151&lt;3.85),A151&gt;=5.05,(D151&lt;0.45),(D151&lt;1.15)),0.023,IF(AND((B151&lt;4),B151&gt;=3.85,A151&gt;=5.05,(D151&lt;0.45),(D151&lt;1.15)),0.009,IF(AND(B151&gt;=4,B151&gt;=3.85,A151&gt;=5.05,(D151&lt;0.45),(D151&lt;1.15)),0.052,IF(AND((G151&lt;0.05),(H151&lt;14.877),(B151&lt;3.85),A151&gt;=5.05,(D151&lt;0.45),(D151&lt;1.15)),0.024,IF(AND(G151&gt;=0.05,(H151&lt;14.877),(B151&lt;3.85),A151&gt;=5.05,(D151&lt;0.45),(D151&lt;1.15)),0.091,"shouldnthappen"))))))))))))</f>
        <v>0.258</v>
      </c>
      <c r="R151" s="1" t="n">
        <f aca="false">IF(AND(A151&gt;=7.1,D151&gt;=0.8),0.401,IF(AND((A151&lt;4.5),(G151&lt;0.905),(D151&lt;0.8)),0.024,IF(AND((H151&lt;9.966),G151&gt;=0.905,(D151&lt;0.8)),0.094,IF(AND(H151&gt;=9.966,G151&gt;=0.905,(D151&lt;0.8)),0.026,IF(AND(D151&gt;=2.05,(A151&lt;7.1),D151&gt;=0.8),0.277,IF(AND((H151&lt;5.523),A151&gt;=4.5,(G151&lt;0.905),(D151&lt;0.8)),0.012,IF(AND(H151&gt;=5.523,A151&gt;=4.5,(G151&lt;0.905),(D151&lt;0.8)),0.049,IF(AND((A151&lt;5.3),(D151&lt;2.05),(A151&lt;7.1),D151&gt;=0.8),0.095,IF(AND(A151&gt;=5.3,(D151&lt;2.05),(A151&lt;7.1),D151&gt;=0.8),0.196,"shouldnthappen")))))))))</f>
        <v>0.277</v>
      </c>
      <c r="S151" s="1" t="n">
        <f aca="false">IF(AND(A151&gt;=7.1,D151&gt;=1.35),0.298,IF(AND(G151&gt;=0.905,(D151&lt;0.8),(D151&lt;1.35)),0.068,IF(AND(H151&gt;=9.386,D151&gt;=0.8,(D151&lt;1.35)),0.126,IF(AND((H151&lt;7.426),(H151&lt;9.386),D151&gt;=0.8,(D151&lt;1.35)),0.091,IF(AND((A151&lt;5.3),(G151&lt;0.905),(A151&lt;7.1),D151&gt;=1.35),0.063,IF(AND((D151&lt;2.05),G151&gt;=0.905,(A151&lt;7.1),D151&gt;=1.35),0.015,IF(AND(D151&gt;=2.05,G151&gt;=0.905,(A151&lt;7.1),D151&gt;=1.35),0.089,IF(AND((H151&lt;10.505),(H151&lt;14.344),(G151&lt;0.905),(D151&lt;0.8),(D151&lt;1.35)),0.035,IF(AND((A151&lt;4.85),H151&gt;=14.344,(G151&lt;0.905),(D151&lt;0.8),(D151&lt;1.35)),0.006,IF(AND((B151&lt;2.75),H151&gt;=7.426,(H151&lt;9.386),D151&gt;=0.8,(D151&lt;1.35)),0.021,IF(AND(B151&gt;=2.75,H151&gt;=7.426,(H151&lt;9.386),D151&gt;=0.8,(D151&lt;1.35)),-0.01,IF(AND((B151&lt;2.35),A151&gt;=5.3,(G151&lt;0.905),(A151&lt;7.1),D151&gt;=1.35),0.068,IF(AND(B151&gt;=2.35,A151&gt;=5.3,(G151&lt;0.905),(A151&lt;7.1),D151&gt;=1.35),0.181,IF(AND((H151&lt;11.731),H151&gt;=10.505,(H151&lt;14.344),(G151&lt;0.905),(D151&lt;0.8),(D151&lt;1.35)),0.004,IF(AND(H151&gt;=11.731,H151&gt;=10.505,(H151&lt;14.344),(G151&lt;0.905),(D151&lt;0.8),(D151&lt;1.35)),0.024,IF(AND((H151&lt;14.877),A151&gt;=4.85,H151&gt;=14.344,(G151&lt;0.905),(D151&lt;0.8),(D151&lt;1.35)),0.063,IF(AND(H151&gt;=14.877,A151&gt;=4.85,H151&gt;=14.344,(G151&lt;0.905),(D151&lt;0.8),(D151&lt;1.35)),0.012,"shouldnthappen")))))))))))))))))</f>
        <v>0.181</v>
      </c>
      <c r="T151" s="1" t="n">
        <f aca="false">IF(AND(D151&gt;=0.45,(A151&lt;5.65)),0.067,IF(AND(A151&gt;=7.25,A151&gt;=5.65),0.244,IF(AND((H151&lt;9.966),G151&gt;=0.905,(D151&lt;0.45),(A151&lt;5.65)),0.062,IF(AND(H151&gt;=9.966,G151&gt;=0.905,(D151&lt;0.45),(A151&lt;5.65)),0.012,IF(AND((G151&lt;0.948),D151&gt;=2.05,(A151&lt;7.25),A151&gt;=5.65),0.157,IF(AND(G151&gt;=0.948,D151&gt;=2.05,(A151&lt;7.25),A151&gt;=5.65),0.037,IF(AND(G151&gt;=0.422,(B151&lt;3.15),(G151&lt;0.905),(D151&lt;0.45),(A151&lt;5.65)),0.011,IF(AND((D151&lt;0.25),(G151&lt;0.422),(B151&lt;3.15),(G151&lt;0.905),(D151&lt;0.45),(A151&lt;5.65)),0.04,IF(AND(D151&gt;=0.25,(G151&lt;0.422),(B151&lt;3.15),(G151&lt;0.905),(D151&lt;0.45),(A151&lt;5.65)),0.009,IF(AND((A151&lt;4.85),(B151&lt;3.25),B151&gt;=3.15,(G151&lt;0.905),(D151&lt;0.45),(A151&lt;5.65)),0.008,IF(AND(A151&gt;=4.85,(B151&lt;3.25),B151&gt;=3.15,(G151&lt;0.905),(D151&lt;0.45),(A151&lt;5.65)),-0.017,IF(AND((D151&lt;0.25),B151&gt;=3.25,B151&gt;=3.15,(G151&lt;0.905),(D151&lt;0.45),(A151&lt;5.65)),0.022,IF(AND(D151&gt;=0.25,B151&gt;=3.25,B151&gt;=3.15,(G151&lt;0.905),(D151&lt;0.45),(A151&lt;5.65)),0.009,IF(AND((F151&lt;2.5),(H151&lt;7.692),(G151&lt;0.644),(D151&lt;2.05),(A151&lt;7.25),A151&gt;=5.65),0.018,IF(AND(F151&gt;=2.5,(H151&lt;7.692),(G151&lt;0.644),(D151&lt;2.05),(A151&lt;7.25),A151&gt;=5.65),0.068,IF(AND((B151&lt;2.35),H151&gt;=7.692,(G151&lt;0.644),(D151&lt;2.05),(A151&lt;7.25),A151&gt;=5.65),0.023,IF(AND(B151&gt;=2.35,H151&gt;=7.692,(G151&lt;0.644),(D151&lt;2.05),(A151&lt;7.25),A151&gt;=5.65),0.125,IF(AND((G151&lt;0.766),(G151&lt;0.85),G151&gt;=0.644,(D151&lt;2.05),(A151&lt;7.25),A151&gt;=5.65),0.055,IF(AND(G151&gt;=0.766,(G151&lt;0.85),G151&gt;=0.644,(D151&lt;2.05),(A151&lt;7.25),A151&gt;=5.65),-0,IF(AND((B151&lt;2.95),G151&gt;=0.85,G151&gt;=0.644,(D151&lt;2.05),(A151&lt;7.25),A151&gt;=5.65),0.098,IF(AND(B151&gt;=2.95,G151&gt;=0.85,G151&gt;=0.644,(D151&lt;2.05),(A151&lt;7.25),A151&gt;=5.65),0.013,"shouldnthappen")))))))))))))))))))))</f>
        <v>0.157</v>
      </c>
      <c r="U151" s="1" t="n">
        <f aca="false">IF(AND(A151&gt;=7.25,D151&gt;=1.25),0.186,IF(AND((G151&lt;0.13),D151&gt;=0.35,(D151&lt;1.25)),-0.004,IF(AND(H151&gt;=14.246,(H151&lt;14.344),(D151&lt;0.35),(D151&lt;1.25)),-0.002,IF(AND((A151&lt;4.85),H151&gt;=14.344,(D151&lt;0.35),(D151&lt;1.25)),0.004,IF(AND(G151&gt;=0.446,(G151&lt;0.644),(A151&lt;7.25),D151&gt;=1.25),0.138,IF(AND(A151&gt;=5.45,(H151&lt;14.246),(H151&lt;14.344),(D151&lt;0.35),(D151&lt;1.25)),0.001,IF(AND((H151&lt;14.877),A151&gt;=4.85,H151&gt;=14.344,(D151&lt;0.35),(D151&lt;1.25)),0.035,IF(AND(H151&gt;=14.877,A151&gt;=4.85,H151&gt;=14.344,(D151&lt;0.35),(D151&lt;1.25)),0.007,IF(AND((B151&lt;3.35),H151&gt;=9.448,G151&gt;=0.13,D151&gt;=0.35,(D151&lt;1.25)),0.053,IF(AND(B151&gt;=3.35,H151&gt;=9.448,G151&gt;=0.13,D151&gt;=0.35,(D151&lt;1.25)),0.017,IF(AND((G151&lt;0.44),(G151&lt;0.446),(G151&lt;0.644),(A151&lt;7.25),D151&gt;=1.25),0.079,IF(AND(G151&gt;=0.44,(G151&lt;0.446),(G151&lt;0.644),(A151&lt;7.25),D151&gt;=1.25),0.02,IF(AND((A151&lt;5.95),(G151&lt;0.724),G151&gt;=0.644,(A151&lt;7.25),D151&gt;=1.25),-0.018,IF(AND(A151&gt;=5.95,(G151&lt;0.724),G151&gt;=0.644,(A151&lt;7.25),D151&gt;=1.25),0.027,IF(AND(A151&gt;=6.15,G151&gt;=0.724,G151&gt;=0.644,(A151&lt;7.25),D151&gt;=1.25),0.093,IF(AND((A151&lt;5.05),(A151&lt;5.45),(H151&lt;14.246),(H151&lt;14.344),(D151&lt;0.35),(D151&lt;1.25)),0.011,IF(AND(A151&gt;=5.05,(A151&lt;5.45),(H151&lt;14.246),(H151&lt;14.344),(D151&lt;0.35),(D151&lt;1.25)),0.021,IF(AND((A151&lt;5.4),(B151&lt;3.15),(H151&lt;9.448),G151&gt;=0.13,D151&gt;=0.35,(D151&lt;1.25)),0.007,IF(AND(A151&gt;=5.4,(B151&lt;3.15),(H151&lt;9.448),G151&gt;=0.13,D151&gt;=0.35,(D151&lt;1.25)),-0.011,IF(AND((B151&lt;3.75),B151&gt;=3.15,(H151&lt;9.448),G151&gt;=0.13,D151&gt;=0.35,(D151&lt;1.25)),0.012,IF(AND(B151&gt;=3.75,B151&gt;=3.15,(H151&lt;9.448),G151&gt;=0.13,D151&gt;=0.35,(D151&lt;1.25)),0.046,IF(AND((A151&lt;5.9),(A151&lt;6.15),G151&gt;=0.724,G151&gt;=0.644,(A151&lt;7.25),D151&gt;=1.25),0.06,IF(AND(A151&gt;=5.9,(A151&lt;6.15),G151&gt;=0.724,G151&gt;=0.644,(A151&lt;7.25),D151&gt;=1.25),0.005,"shouldnthappen")))))))))))))))))))))))</f>
        <v>0.093</v>
      </c>
      <c r="V151" s="1" t="n">
        <f aca="false">IF(AND(H151&gt;=15.155,(D151&lt;1.55)),0.084,IF(AND(A151&gt;=7.25,D151&gt;=1.55),0.141,IF(AND((G151&lt;0.043),D151&gt;=1.05,(H151&lt;15.155),(D151&lt;1.55)),-0.007,IF(AND(D151&gt;=1.85,G151&gt;=0.755,(A151&lt;7.25),D151&gt;=1.55),0.051,IF(AND((H151&lt;9.966),G151&gt;=0.905,(D151&lt;1.05),(H151&lt;15.155),(D151&lt;1.55)),0.043,IF(AND(H151&gt;=9.966,G151&gt;=0.905,(D151&lt;1.05),(H151&lt;15.155),(D151&lt;1.55)),0.007,IF(AND((G151&lt;0.278),(G151&lt;0.361),(G151&lt;0.755),(A151&lt;7.25),D151&gt;=1.55),0.08,IF(AND((A151&lt;5.8),G151&gt;=0.361,(G151&lt;0.755),(A151&lt;7.25),D151&gt;=1.55),0.019,IF(AND((A151&lt;6.05),(D151&lt;1.85),G151&gt;=0.755,(A151&lt;7.25),D151&gt;=1.55),0.01,IF(AND(A151&gt;=6.05,(D151&lt;1.85),G151&gt;=0.755,(A151&lt;7.25),D151&gt;=1.55),0.002,IF(AND((G151&lt;0.486),(B151&lt;3.15),(G151&lt;0.905),(D151&lt;1.05),(H151&lt;15.155),(D151&lt;1.55)),0.026,IF(AND(G151&gt;=0.486,(B151&lt;3.15),(G151&lt;0.905),(D151&lt;1.05),(H151&lt;15.155),(D151&lt;1.55)),0.001,IF(AND((B151&lt;3.25),B151&gt;=3.15,(G151&lt;0.905),(D151&lt;1.05),(H151&lt;15.155),(D151&lt;1.55)),-0.003,IF(AND(B151&gt;=3.25,B151&gt;=3.15,(G151&lt;0.905),(D151&lt;1.05),(H151&lt;15.155),(D151&lt;1.55)),0.012,IF(AND((H151&lt;7.426),(H151&lt;8.769),G151&gt;=0.043,D151&gt;=1.05,(H151&lt;15.155),(D151&lt;1.55)),0.041,IF(AND(H151&gt;=7.426,(H151&lt;8.769),G151&gt;=0.043,D151&gt;=1.05,(H151&lt;15.155),(D151&lt;1.55)),-0.008,IF(AND((H151&lt;10.696),H151&gt;=8.769,G151&gt;=0.043,D151&gt;=1.05,(H151&lt;15.155),(D151&lt;1.55)),0.069,IF(AND(H151&gt;=10.696,H151&gt;=8.769,G151&gt;=0.043,D151&gt;=1.05,(H151&lt;15.155),(D151&lt;1.55)),0.033,IF(AND((D151&lt;2.2),G151&gt;=0.278,(G151&lt;0.361),(G151&lt;0.755),(A151&lt;7.25),D151&gt;=1.55),0.022,IF(AND(D151&gt;=2.2,G151&gt;=0.278,(G151&lt;0.361),(G151&lt;0.755),(A151&lt;7.25),D151&gt;=1.55),-0.027,IF(AND((H151&lt;12.626),A151&gt;=5.8,G151&gt;=0.361,(G151&lt;0.755),(A151&lt;7.25),D151&gt;=1.55),0.126,IF(AND(H151&gt;=12.626,A151&gt;=5.8,G151&gt;=0.361,(G151&lt;0.755),(A151&lt;7.25),D151&gt;=1.55),0.065,"shouldnthappen"))))))))))))))))))))))</f>
        <v>0.051</v>
      </c>
      <c r="W151" s="1" t="n">
        <f aca="false">IF(AND(H151&gt;=15.155,(D151&lt;1.55)),0.064,IF(AND(A151&gt;=7.45,D151&gt;=1.55),0.115,IF(AND(B151&gt;=3.15,(H151&lt;10.257),(A151&lt;7.45),D151&gt;=1.55),0.097,IF(AND((A151&lt;4.85),H151&gt;=14.344,(D151&lt;0.35),(H151&lt;15.155),(D151&lt;1.55)),0.003,IF(AND(A151&gt;=6.05,(G151&lt;0.169),D151&gt;=0.35,(H151&lt;15.155),(D151&lt;1.55)),-0.008,IF(AND((G151&lt;0.181),G151&gt;=0.169,D151&gt;=0.35,(H151&lt;15.155),(D151&lt;1.55)),0.065,IF(AND(B151&gt;=3.05,(B151&lt;3.15),(H151&lt;10.257),(A151&lt;7.45),D151&gt;=1.55),-0.023,IF(AND(H151&gt;=11.854,(G151&lt;0.613),H151&gt;=10.257,(A151&lt;7.45),D151&gt;=1.55),0.068,IF(AND((D151&lt;0.25),(B151&lt;3.15),(H151&lt;14.344),(D151&lt;0.35),(H151&lt;15.155),(D151&lt;1.55)),0.014,IF(AND(D151&gt;=0.25,(B151&lt;3.15),(H151&lt;14.344),(D151&lt;0.35),(H151&lt;15.155),(D151&lt;1.55)),0.002,IF(AND((A151&lt;5.05),B151&gt;=3.15,(H151&lt;14.344),(D151&lt;0.35),(H151&lt;15.155),(D151&lt;1.55)),-0.001,IF(AND(A151&gt;=5.05,B151&gt;=3.15,(H151&lt;14.344),(D151&lt;0.35),(H151&lt;15.155),(D151&lt;1.55)),0.009,IF(AND((H151&lt;14.877),A151&gt;=4.85,H151&gt;=14.344,(D151&lt;0.35),(H151&lt;15.155),(D151&lt;1.55)),0.023,IF(AND(H151&gt;=14.877,A151&gt;=4.85,H151&gt;=14.344,(D151&lt;0.35),(H151&lt;15.155),(D151&lt;1.55)),0.004,IF(AND((H151&lt;13.602),(A151&lt;6.05),(G151&lt;0.169),D151&gt;=0.35,(H151&lt;15.155),(D151&lt;1.55)),0.023,IF(AND(H151&gt;=13.602,(A151&lt;6.05),(G151&lt;0.169),D151&gt;=0.35,(H151&lt;15.155),(D151&lt;1.55)),-0.006,IF(AND((B151&lt;2.95),G151&gt;=0.181,G151&gt;=0.169,D151&gt;=0.35,(H151&lt;15.155),(D151&lt;1.55)),0.019,IF(AND(B151&gt;=2.95,G151&gt;=0.181,G151&gt;=0.169,D151&gt;=0.35,(H151&lt;15.155),(D151&lt;1.55)),0.034,IF(AND((A151&lt;5.35),(B151&lt;3.05),(B151&lt;3.15),(H151&lt;10.257),(A151&lt;7.45),D151&gt;=1.55),0.009,IF(AND(A151&gt;=5.35,(B151&lt;3.05),(B151&lt;3.15),(H151&lt;10.257),(A151&lt;7.45),D151&gt;=1.55),0.058,IF(AND((B151&lt;2.9),(H151&lt;11.854),(G151&lt;0.613),H151&gt;=10.257,(A151&lt;7.45),D151&gt;=1.55),0.037,IF(AND(B151&gt;=2.9,(H151&lt;11.854),(G151&lt;0.613),H151&gt;=10.257,(A151&lt;7.45),D151&gt;=1.55),-0.005,IF(AND((A151&lt;6.4),(G151&lt;0.711),G151&gt;=0.613,H151&gt;=10.257,(A151&lt;7.45),D151&gt;=1.55),0.001,IF(AND(A151&gt;=6.4,(G151&lt;0.711),G151&gt;=0.613,H151&gt;=10.257,(A151&lt;7.45),D151&gt;=1.55),-0.002,IF(AND((D151&lt;1.9),G151&gt;=0.711,G151&gt;=0.613,H151&gt;=10.257,(A151&lt;7.45),D151&gt;=1.55),0.007,IF(AND(D151&gt;=1.9,G151&gt;=0.711,G151&gt;=0.613,H151&gt;=10.257,(A151&lt;7.45),D151&gt;=1.55),0.023,"shouldnthappen"))))))))))))))))))))))))))</f>
        <v>0.023</v>
      </c>
      <c r="X151" s="1" t="n">
        <f aca="false">IF(AND(H151&gt;=15.155,(F151&lt;2.5)),0.049,IF(AND(A151&gt;=7.45,F151&gt;=2.5),0.089,IF(AND((G151&lt;0.107),(G151&lt;0.364),(A151&lt;7.45),F151&gt;=2.5),0.055,IF(AND(A151&gt;=5.75,(G151&lt;0.572),(D151&lt;1.25),(H151&lt;15.155),(F151&lt;2.5)),-0.018,IF(AND((A151&lt;5.7),(H151&lt;12.626),G151&gt;=0.364,(A151&lt;7.45),F151&gt;=2.5),0.012,IF(AND(A151&gt;=5.7,(H151&lt;12.626),G151&gt;=0.364,(A151&lt;7.45),F151&gt;=2.5),0.065,IF(AND((G151&lt;0.628),H151&gt;=12.626,G151&gt;=0.364,(A151&lt;7.45),F151&gt;=2.5),0.047,IF(AND((G151&lt;0.545),(A151&lt;5.75),(G151&lt;0.572),(D151&lt;1.25),(H151&lt;15.155),(F151&lt;2.5)),0.007,IF(AND(G151&gt;=0.545,(A151&lt;5.75),(G151&lt;0.572),(D151&lt;1.25),(H151&lt;15.155),(F151&lt;2.5)),-0.009,IF(AND((D151&lt;0.3),(H151&lt;11.788),G151&gt;=0.572,(D151&lt;1.25),(H151&lt;15.155),(F151&lt;2.5)),0.01,IF(AND(D151&gt;=0.3,(H151&lt;11.788),G151&gt;=0.572,(D151&lt;1.25),(H151&lt;15.155),(F151&lt;2.5)),0.03,IF(AND((A151&lt;4.75),H151&gt;=11.788,G151&gt;=0.572,(D151&lt;1.25),(H151&lt;15.155),(F151&lt;2.5)),0.001,IF(AND(A151&gt;=4.75,H151&gt;=11.788,G151&gt;=0.572,(D151&lt;1.25),(H151&lt;15.155),(F151&lt;2.5)),0.01,IF(AND((A151&lt;5.5),(A151&lt;6.15),(G151&lt;0.652),D151&gt;=1.25,(H151&lt;15.155),(F151&lt;2.5)),0.014,IF(AND(A151&gt;=5.5,(A151&lt;6.15),(G151&lt;0.652),D151&gt;=1.25,(H151&lt;15.155),(F151&lt;2.5)),0.049,IF(AND((H151&lt;12.206),A151&gt;=6.15,(G151&lt;0.652),D151&gt;=1.25,(H151&lt;15.155),(F151&lt;2.5)),-0.009,IF(AND(H151&gt;=12.206,A151&gt;=6.15,(G151&lt;0.652),D151&gt;=1.25,(H151&lt;15.155),(F151&lt;2.5)),0.021,IF(AND((A151&lt;5.55),(A151&lt;6.2),G151&gt;=0.652,D151&gt;=1.25,(H151&lt;15.155),(F151&lt;2.5)),0.011,IF(AND(A151&gt;=5.55,(A151&lt;6.2),G151&gt;=0.652,D151&gt;=1.25,(H151&lt;15.155),(F151&lt;2.5)),-0.019,IF(AND((B151&lt;3.2),A151&gt;=6.2,G151&gt;=0.652,D151&gt;=1.25,(H151&lt;15.155),(F151&lt;2.5)),0.025,IF(AND(B151&gt;=3.2,A151&gt;=6.2,G151&gt;=0.652,D151&gt;=1.25,(H151&lt;15.155),(F151&lt;2.5)),0.001,IF(AND((G151&lt;0.183),(G151&lt;0.301),G151&gt;=0.107,(G151&lt;0.364),(A151&lt;7.45),F151&gt;=2.5),-0.009,IF(AND(G151&gt;=0.183,(G151&lt;0.301),G151&gt;=0.107,(G151&lt;0.364),(A151&lt;7.45),F151&gt;=2.5),0.022,IF(AND((D151&lt;2.2),G151&gt;=0.301,G151&gt;=0.107,(G151&lt;0.364),(A151&lt;7.45),F151&gt;=2.5),0.004,IF(AND(D151&gt;=2.2,G151&gt;=0.301,G151&gt;=0.107,(G151&lt;0.364),(A151&lt;7.45),F151&gt;=2.5),-0.02,IF(AND((G151&lt;0.787),G151&gt;=0.628,H151&gt;=12.626,G151&gt;=0.364,(A151&lt;7.45),F151&gt;=2.5),-0.001,IF(AND(G151&gt;=0.787,G151&gt;=0.628,H151&gt;=12.626,G151&gt;=0.364,(A151&lt;7.45),F151&gt;=2.5),0.016,"shouldnthappen")))))))))))))))))))))))))))</f>
        <v>0.016</v>
      </c>
      <c r="Y151" s="1" t="n">
        <f aca="false">IF(AND(H151&gt;=15.155,(D151&lt;1.55)),0.037,IF(AND(D151&gt;=2.45,(A151&lt;7.45),D151&gt;=1.55),0.054,IF(AND((A151&lt;7.8),A151&gt;=7.45,D151&gt;=1.55),0.078,IF(AND(A151&gt;=7.8,A151&gt;=7.45,D151&gt;=1.55),0.021,IF(AND(A151&gt;=6.2,G151&gt;=0.68,D151&gt;=1.25,(H151&lt;15.155),(D151&lt;1.55)),0.019,IF(AND((B151&lt;2.65),(A151&lt;4.95),(G151&lt;0.572),(D151&lt;1.25),(H151&lt;15.155),(D151&lt;1.55)),0.021,IF(AND(B151&gt;=2.65,(A151&lt;4.95),(G151&lt;0.572),(D151&lt;1.25),(H151&lt;15.155),(D151&lt;1.55)),0.006,IF(AND((H151&lt;14.344),A151&gt;=4.95,(G151&lt;0.572),(D151&lt;1.25),(H151&lt;15.155),(D151&lt;1.55)),-0.005,IF(AND(H151&gt;=14.344,A151&gt;=4.95,(G151&lt;0.572),(D151&lt;1.25),(H151&lt;15.155),(D151&lt;1.55)),0.013,IF(AND((G151&lt;0.833),(H151&lt;11.788),G151&gt;=0.572,(D151&lt;1.25),(H151&lt;15.155),(D151&lt;1.55)),0.009,IF(AND(G151&gt;=0.833,(H151&lt;11.788),G151&gt;=0.572,(D151&lt;1.25),(H151&lt;15.155),(D151&lt;1.55)),0.024,IF(AND((A151&lt;4.75),H151&gt;=11.788,G151&gt;=0.572,(D151&lt;1.25),(H151&lt;15.155),(D151&lt;1.55)),0.001,IF(AND(A151&gt;=4.75,H151&gt;=11.788,G151&gt;=0.572,(D151&lt;1.25),(H151&lt;15.155),(D151&lt;1.55)),0.008,IF(AND((A151&lt;5.65),(A151&lt;6.15),(G151&lt;0.68),D151&gt;=1.25,(H151&lt;15.155),(D151&lt;1.55)),0.017,IF(AND(A151&gt;=5.65,(A151&lt;6.15),(G151&lt;0.68),D151&gt;=1.25,(H151&lt;15.155),(D151&lt;1.55)),0.039,IF(AND((G151&lt;0.436),A151&gt;=6.15,(G151&lt;0.68),D151&gt;=1.25,(H151&lt;15.155),(D151&lt;1.55)),-0.004,IF(AND(G151&gt;=0.436,A151&gt;=6.15,(G151&lt;0.68),D151&gt;=1.25,(H151&lt;15.155),(D151&lt;1.55)),0.022,IF(AND((A151&lt;5.55),(A151&lt;6.2),G151&gt;=0.68,D151&gt;=1.25,(H151&lt;15.155),(D151&lt;1.55)),0.009,IF(AND(A151&gt;=5.55,(A151&lt;6.2),G151&gt;=0.68,D151&gt;=1.25,(H151&lt;15.155),(D151&lt;1.55)),-0.016,IF(AND((G151&lt;0.107),(G151&lt;0.361),(G151&lt;0.613),(D151&lt;2.45),(A151&lt;7.45),D151&gt;=1.55),0.042,IF(AND(G151&gt;=0.107,(G151&lt;0.361),(G151&lt;0.613),(D151&lt;2.45),(A151&lt;7.45),D151&gt;=1.55),0.002,IF(AND((D151&lt;2.35),G151&gt;=0.361,(G151&lt;0.613),(D151&lt;2.45),(A151&lt;7.45),D151&gt;=1.55),0.051,IF(AND(D151&gt;=2.35,G151&gt;=0.361,(G151&lt;0.613),(D151&lt;2.45),(A151&lt;7.45),D151&gt;=1.55),0.016,IF(AND((A151&lt;6.4),(G151&lt;0.711),G151&gt;=0.613,(D151&lt;2.45),(A151&lt;7.45),D151&gt;=1.55),0.001,IF(AND(A151&gt;=6.4,(G151&lt;0.711),G151&gt;=0.613,(D151&lt;2.45),(A151&lt;7.45),D151&gt;=1.55),-0.002,IF(AND((B151&lt;2.95),G151&gt;=0.711,G151&gt;=0.613,(D151&lt;2.45),(A151&lt;7.45),D151&gt;=1.55),0.023,IF(AND(B151&gt;=2.95,G151&gt;=0.711,G151&gt;=0.613,(D151&lt;2.45),(A151&lt;7.45),D151&gt;=1.55),0.01,"shouldnthappen")))))))))))))))))))))))))))</f>
        <v>0.01</v>
      </c>
      <c r="Z151" s="1" t="n">
        <f aca="false">IF(AND(A151&gt;=7.45,D151&gt;=1.75),0.056,IF(AND(H151&gt;=15.059,A151&gt;=5.55,(D151&lt;1.75)),0.028,IF(AND((D151&lt;0.35),G151&gt;=0.905,(A151&lt;5.55),(D151&lt;1.75)),0.005,IF(AND(D151&gt;=0.35,G151&gt;=0.905,(A151&lt;5.55),(D151&lt;1.75)),0.026,IF(AND((H151&lt;8.711),D151&gt;=2.45,(A151&lt;7.45),D151&gt;=1.75),0.011,IF(AND(H151&gt;=8.711,D151&gt;=2.45,(A151&lt;7.45),D151&gt;=1.75),0.049,IF(AND((G151&lt;0.107),(G151&lt;0.487),(D151&lt;2.45),(A151&lt;7.45),D151&gt;=1.75),0.032,IF(AND((H151&lt;10.915),(A151&lt;4.5),(B151&lt;3.15),(G151&lt;0.905),(A151&lt;5.55),(D151&lt;1.75)),-0.001,IF(AND(H151&gt;=10.915,(A151&lt;4.5),(B151&lt;3.15),(G151&lt;0.905),(A151&lt;5.55),(D151&lt;1.75)),0.003,IF(AND((A151&lt;5.05),A151&gt;=4.5,(B151&lt;3.15),(G151&lt;0.905),(A151&lt;5.55),(D151&lt;1.75)),0.015,IF(AND(A151&gt;=5.05,A151&gt;=4.5,(B151&lt;3.15),(G151&lt;0.905),(A151&lt;5.55),(D151&lt;1.75)),0.006,IF(AND((G151&lt;0.05),(G151&lt;0.091),B151&gt;=3.15,(G151&lt;0.905),(A151&lt;5.55),(D151&lt;1.75)),0.001,IF(AND(G151&gt;=0.05,(G151&lt;0.091),B151&gt;=3.15,(G151&lt;0.905),(A151&lt;5.55),(D151&lt;1.75)),0.008,IF(AND((G151&lt;0.587),G151&gt;=0.091,B151&gt;=3.15,(G151&lt;0.905),(A151&lt;5.55),(D151&lt;1.75)),-0.003,IF(AND(G151&gt;=0.587,G151&gt;=0.091,B151&gt;=3.15,(G151&lt;0.905),(A151&lt;5.55),(D151&lt;1.75)),0.004,IF(AND((F151&lt;2.5),(B151&lt;2.85),(G151&lt;0.419),(H151&lt;15.059),A151&gt;=5.55,(D151&lt;1.75)),0.041,IF(AND(F151&gt;=2.5,(B151&lt;2.85),(G151&lt;0.419),(H151&lt;15.059),A151&gt;=5.55,(D151&lt;1.75)),0.015,IF(AND((G151&lt;0.164),B151&gt;=2.85,(G151&lt;0.419),(H151&lt;15.059),A151&gt;=5.55,(D151&lt;1.75)),0.01,IF(AND(G151&gt;=0.164,B151&gt;=2.85,(G151&lt;0.419),(H151&lt;15.059),A151&gt;=5.55,(D151&lt;1.75)),-0.001,IF(AND((B151&lt;2.55),(B151&lt;2.95),G151&gt;=0.419,(H151&lt;15.059),A151&gt;=5.55,(D151&lt;1.75)),0.014,IF(AND(B151&gt;=2.55,(B151&lt;2.95),G151&gt;=0.419,(H151&lt;15.059),A151&gt;=5.55,(D151&lt;1.75)),-0.013,IF(AND((D151&lt;1.55),B151&gt;=2.95,G151&gt;=0.419,(H151&lt;15.059),A151&gt;=5.55,(D151&lt;1.75)),0.023,IF(AND(D151&gt;=1.55,B151&gt;=2.95,G151&gt;=0.419,(H151&lt;15.059),A151&gt;=5.55,(D151&lt;1.75)),0.005,IF(AND((H151&lt;13.278),G151&gt;=0.107,(G151&lt;0.487),(D151&lt;2.45),(A151&lt;7.45),D151&gt;=1.75),-0.009,IF(AND(H151&gt;=13.278,G151&gt;=0.107,(G151&lt;0.487),(D151&lt;2.45),(A151&lt;7.45),D151&gt;=1.75),0.017,IF(AND((D151&lt;2.35),(G151&lt;0.571),G151&gt;=0.487,(D151&lt;2.45),(A151&lt;7.45),D151&gt;=1.75),0.053,IF(AND(D151&gt;=2.35,(G151&lt;0.571),G151&gt;=0.487,(D151&lt;2.45),(A151&lt;7.45),D151&gt;=1.75),0.009,IF(AND((G151&lt;0.779),G151&gt;=0.571,G151&gt;=0.487,(D151&lt;2.45),(A151&lt;7.45),D151&gt;=1.75),0.006,IF(AND(G151&gt;=0.779,G151&gt;=0.571,G151&gt;=0.487,(D151&lt;2.45),(A151&lt;7.45),D151&gt;=1.75),0.016,"shouldnthappen")))))))))))))))))))))))))))))</f>
        <v>0.016</v>
      </c>
      <c r="AA151" s="1" t="n">
        <f aca="false">IF(AND((A151&lt;7.8),A151&gt;=7.45,D151&gt;=1.75),0.051,IF(AND(A151&gt;=7.8,A151&gt;=7.45,D151&gt;=1.75),0.01,IF(AND(B151&gt;=3.35,B151&gt;=3.25,(A151&lt;7.45),D151&gt;=1.75),0.016,IF(AND((H151&lt;8.308),(D151&lt;0.15),(H151&lt;13.655),(D151&lt;0.35),(D151&lt;1.75)),0.009,IF(AND((H151&lt;14.529),(G151&lt;0.293),H151&gt;=13.655,(D151&lt;0.35),(D151&lt;1.75)),0.011,IF(AND(H151&gt;=14.529,(G151&lt;0.293),H151&gt;=13.655,(D151&lt;0.35),(D151&lt;1.75)),0.001,IF(AND(D151&gt;=0.25,G151&gt;=0.293,H151&gt;=13.655,(D151&lt;0.35),(D151&lt;1.75)),-0.004,IF(AND(H151&gt;=10.635,(H151&lt;10.696),(H151&lt;13.906),D151&gt;=0.35,(D151&lt;1.75)),0.036,IF(AND(G151&gt;=0.833,H151&gt;=10.696,(H151&lt;13.906),D151&gt;=0.35,(D151&lt;1.75)),0.016,IF(AND((A151&lt;6.65),(G151&lt;0.247),H151&gt;=13.906,D151&gt;=0.35,(D151&lt;1.75)),-0.008,IF(AND(A151&gt;=6.65,(G151&lt;0.247),H151&gt;=13.906,D151&gt;=0.35,(D151&lt;1.75)),0.011,IF(AND((B151&lt;2.45),G151&gt;=0.247,H151&gt;=13.906,D151&gt;=0.35,(D151&lt;1.75)),0,IF(AND((D151&lt;1.85),(B151&lt;2.95),(B151&lt;3.25),(A151&lt;7.45),D151&gt;=1.75),0.033,IF(AND((G151&lt;0.428),(B151&lt;3.35),B151&gt;=3.25,(A151&lt;7.45),D151&gt;=1.75),0.009,IF(AND(G151&gt;=0.428,(B151&lt;3.35),B151&gt;=3.25,(A151&lt;7.45),D151&gt;=1.75),0.042,IF(AND((A151&lt;4.6),H151&gt;=8.308,(D151&lt;0.15),(H151&lt;13.655),(D151&lt;0.35),(D151&lt;1.75)),0.003,IF(AND(A151&gt;=4.6,H151&gt;=8.308,(D151&lt;0.15),(H151&lt;13.655),(D151&lt;0.35),(D151&lt;1.75)),0,IF(AND((H151&lt;8.834),(A151&lt;5.05),D151&gt;=0.15,(H151&lt;13.655),(D151&lt;0.35),(D151&lt;1.75)),0.002,IF(AND(H151&gt;=8.834,(A151&lt;5.05),D151&gt;=0.15,(H151&lt;13.655),(D151&lt;0.35),(D151&lt;1.75)),-0.008,IF(AND((A151&lt;5.45),A151&gt;=5.05,D151&gt;=0.15,(H151&lt;13.655),(D151&lt;0.35),(D151&lt;1.75)),0.003,IF(AND(A151&gt;=5.45,A151&gt;=5.05,D151&gt;=0.15,(H151&lt;13.655),(D151&lt;0.35),(D151&lt;1.75)),-0.002,IF(AND((A151&lt;5.3),(D151&lt;0.25),G151&gt;=0.293,H151&gt;=13.655,(D151&lt;0.35),(D151&lt;1.75)),0.007,IF(AND(A151&gt;=5.3,(D151&lt;0.25),G151&gt;=0.293,H151&gt;=13.655,(D151&lt;0.35),(D151&lt;1.75)),0.001,IF(AND((H151&lt;7.309),(H151&lt;10.635),(H151&lt;10.696),(H151&lt;13.906),D151&gt;=0.35,(D151&lt;1.75)),0.014,IF(AND(H151&gt;=7.309,(H151&lt;10.635),(H151&lt;10.696),(H151&lt;13.906),D151&gt;=0.35,(D151&lt;1.75)),0.006,IF(AND((H151&lt;12.093),(G151&lt;0.833),H151&gt;=10.696,(H151&lt;13.906),D151&gt;=0.35,(D151&lt;1.75)),-0.01,IF(AND(H151&gt;=12.093,(G151&lt;0.833),H151&gt;=10.696,(H151&lt;13.906),D151&gt;=0.35,(D151&lt;1.75)),0.004,IF(AND((G151&lt;0.823),B151&gt;=2.45,G151&gt;=0.247,H151&gt;=13.906,D151&gt;=0.35,(D151&lt;1.75)),0.026,IF(AND(G151&gt;=0.823,B151&gt;=2.45,G151&gt;=0.247,H151&gt;=13.906,D151&gt;=0.35,(D151&lt;1.75)),0.006,IF(AND((H151&lt;11.121),D151&gt;=1.85,(B151&lt;2.95),(B151&lt;3.25),(A151&lt;7.45),D151&gt;=1.75),0.013,IF(AND(H151&gt;=11.121,D151&gt;=1.85,(B151&lt;2.95),(B151&lt;3.25),(A151&lt;7.45),D151&gt;=1.75),0.005,IF(AND((A151&lt;6.05),(A151&lt;6.45),B151&gt;=2.95,(B151&lt;3.25),(A151&lt;7.45),D151&gt;=1.75),0.001,IF(AND(A151&gt;=6.05,(A151&lt;6.45),B151&gt;=2.95,(B151&lt;3.25),(A151&lt;7.45),D151&gt;=1.75),-0.005,IF(AND((G151&lt;0.42),A151&gt;=6.45,B151&gt;=2.95,(B151&lt;3.25),(A151&lt;7.45),D151&gt;=1.75),0.004,IF(AND(G151&gt;=0.42,A151&gt;=6.45,B151&gt;=2.95,(B151&lt;3.25),(A151&lt;7.45),D151&gt;=1.75),0.019,"shouldnthappen")))))))))))))))))))))))))))))))))))</f>
        <v>0.016</v>
      </c>
      <c r="AB151" s="1" t="n">
        <f aca="false">+ 0.5</f>
        <v>0.5</v>
      </c>
    </row>
    <row r="152" customFormat="false" ht="13.8" hidden="false" customHeight="false" outlineLevel="0" collapsed="false">
      <c r="A152" s="11" t="n">
        <v>5.9</v>
      </c>
      <c r="B152" s="1" t="n">
        <v>3</v>
      </c>
      <c r="C152" s="1" t="n">
        <v>5.1</v>
      </c>
      <c r="D152" s="1" t="n">
        <v>1.8</v>
      </c>
      <c r="E152" s="1" t="s">
        <v>93</v>
      </c>
      <c r="F152" s="1" t="n">
        <v>3</v>
      </c>
      <c r="G152" s="1" t="n">
        <v>0.826354764867574</v>
      </c>
      <c r="H152" s="18" t="n">
        <v>6.27569793174043</v>
      </c>
      <c r="I152" s="1" t="n">
        <f aca="false">C152</f>
        <v>5.1</v>
      </c>
      <c r="J152" s="1" t="n">
        <f aca="false">SUM(M152:AB152)</f>
        <v>5.046</v>
      </c>
      <c r="K152" s="15" t="n">
        <f aca="false">1-SQRT(VAR(M152:AB152, I152)) / AVERAGE(M152:AB152)</f>
        <v>-2.90768662705457</v>
      </c>
      <c r="L152" s="1" t="n">
        <f aca="false">(J152-I152)/I152</f>
        <v>-0.0105882352941175</v>
      </c>
      <c r="M152" s="1" t="n">
        <f aca="false">IF(AND((H152&lt;5.245),(D152&lt;0.8)),0.075,IF(AND(H152&gt;=5.245,(D152&lt;0.8)),0.279,IF(AND((D152&lt;1.45),D152&gt;=0.8),1.043,IF(AND(D152&gt;=1.45,D152&gt;=0.8),1.423,"shouldnthappen"))))</f>
        <v>1.423</v>
      </c>
      <c r="N152" s="1" t="n">
        <f aca="false">IF(AND((A152&lt;4.35),(D152&lt;0.8)),0.048,IF(AND(A152&gt;=4.35,(D152&lt;0.8)),0.198,IF(AND(F152&gt;=2.5,D152&gt;=0.8),1.048,IF(AND((A152&lt;5.15),(F152&lt;2.5),D152&gt;=0.8),0.321,IF(AND(A152&gt;=5.15,(F152&lt;2.5),D152&gt;=0.8),0.783,"shouldnthappen")))))</f>
        <v>1.048</v>
      </c>
      <c r="O152" s="1" t="n">
        <f aca="false">IF(AND((H152&lt;5.245),(D152&lt;0.8)),0.034,IF(AND((A152&lt;5.9),D152&gt;=0.8),0.489,IF(AND(A152&gt;=5.9,D152&gt;=0.8),0.721,IF(AND((A152&lt;4.35),H152&gt;=5.245,(D152&lt;0.8)),0.041,IF(AND(A152&gt;=4.35,H152&gt;=5.245,(D152&lt;0.8)),0.142,"shouldnthappen")))))</f>
        <v>0.721</v>
      </c>
      <c r="P152" s="1" t="n">
        <f aca="false">IF(AND((B152&lt;2.8),(D152&lt;1.15)),0.244,IF(AND((D152&lt;1.75),D152&gt;=1.15),0.396,IF(AND(D152&gt;=1.75,D152&gt;=1.15),0.554,IF(AND((A152&lt;5.05),B152&gt;=2.8,(D152&lt;1.15)),0.078,IF(AND((H152&lt;14.877),A152&gt;=5.05,B152&gt;=2.8,(D152&lt;1.15)),0.118,IF(AND(H152&gt;=14.877,A152&gt;=5.05,B152&gt;=2.8,(D152&lt;1.15)),0.027,"shouldnthappen"))))))</f>
        <v>0.554</v>
      </c>
      <c r="Q152" s="1" t="n">
        <f aca="false">IF(AND(D152&gt;=0.45,(D152&lt;1.15)),0.17,IF(AND(A152&gt;=7.1,D152&gt;=1.15),0.539,IF(AND((A152&lt;6.25),(A152&lt;7.1),D152&gt;=1.15),0.258,IF(AND(A152&gt;=6.25,(A152&lt;7.1),D152&gt;=1.15),0.344,IF(AND(G152&gt;=0.418,(A152&lt;5.05),(D152&lt;0.45),(D152&lt;1.15)),0.033,IF(AND((H152&lt;14.494),(G152&lt;0.418),(A152&lt;5.05),(D152&lt;0.45),(D152&lt;1.15)),0.061,IF(AND(H152&gt;=14.494,(G152&lt;0.418),(A152&lt;5.05),(D152&lt;0.45),(D152&lt;1.15)),0.015,IF(AND(H152&gt;=14.877,(B152&lt;3.85),A152&gt;=5.05,(D152&lt;0.45),(D152&lt;1.15)),0.023,IF(AND((B152&lt;4),B152&gt;=3.85,A152&gt;=5.05,(D152&lt;0.45),(D152&lt;1.15)),0.009,IF(AND(B152&gt;=4,B152&gt;=3.85,A152&gt;=5.05,(D152&lt;0.45),(D152&lt;1.15)),0.052,IF(AND((G152&lt;0.05),(H152&lt;14.877),(B152&lt;3.85),A152&gt;=5.05,(D152&lt;0.45),(D152&lt;1.15)),0.024,IF(AND(G152&gt;=0.05,(H152&lt;14.877),(B152&lt;3.85),A152&gt;=5.05,(D152&lt;0.45),(D152&lt;1.15)),0.091,"shouldnthappen"))))))))))))</f>
        <v>0.258</v>
      </c>
      <c r="R152" s="1" t="n">
        <f aca="false">IF(AND(A152&gt;=7.1,D152&gt;=0.8),0.401,IF(AND((A152&lt;4.5),(G152&lt;0.905),(D152&lt;0.8)),0.024,IF(AND((H152&lt;9.966),G152&gt;=0.905,(D152&lt;0.8)),0.094,IF(AND(H152&gt;=9.966,G152&gt;=0.905,(D152&lt;0.8)),0.026,IF(AND(D152&gt;=2.05,(A152&lt;7.1),D152&gt;=0.8),0.277,IF(AND((H152&lt;5.523),A152&gt;=4.5,(G152&lt;0.905),(D152&lt;0.8)),0.012,IF(AND(H152&gt;=5.523,A152&gt;=4.5,(G152&lt;0.905),(D152&lt;0.8)),0.049,IF(AND((A152&lt;5.3),(D152&lt;2.05),(A152&lt;7.1),D152&gt;=0.8),0.095,IF(AND(A152&gt;=5.3,(D152&lt;2.05),(A152&lt;7.1),D152&gt;=0.8),0.196,"shouldnthappen")))))))))</f>
        <v>0.196</v>
      </c>
      <c r="S152" s="1" t="n">
        <f aca="false">IF(AND(A152&gt;=7.1,D152&gt;=1.35),0.298,IF(AND(G152&gt;=0.905,(D152&lt;0.8),(D152&lt;1.35)),0.068,IF(AND(H152&gt;=9.386,D152&gt;=0.8,(D152&lt;1.35)),0.126,IF(AND((H152&lt;7.426),(H152&lt;9.386),D152&gt;=0.8,(D152&lt;1.35)),0.091,IF(AND((A152&lt;5.3),(G152&lt;0.905),(A152&lt;7.1),D152&gt;=1.35),0.063,IF(AND((D152&lt;2.05),G152&gt;=0.905,(A152&lt;7.1),D152&gt;=1.35),0.015,IF(AND(D152&gt;=2.05,G152&gt;=0.905,(A152&lt;7.1),D152&gt;=1.35),0.089,IF(AND((H152&lt;10.505),(H152&lt;14.344),(G152&lt;0.905),(D152&lt;0.8),(D152&lt;1.35)),0.035,IF(AND((A152&lt;4.85),H152&gt;=14.344,(G152&lt;0.905),(D152&lt;0.8),(D152&lt;1.35)),0.006,IF(AND((B152&lt;2.75),H152&gt;=7.426,(H152&lt;9.386),D152&gt;=0.8,(D152&lt;1.35)),0.021,IF(AND(B152&gt;=2.75,H152&gt;=7.426,(H152&lt;9.386),D152&gt;=0.8,(D152&lt;1.35)),-0.01,IF(AND((B152&lt;2.35),A152&gt;=5.3,(G152&lt;0.905),(A152&lt;7.1),D152&gt;=1.35),0.068,IF(AND(B152&gt;=2.35,A152&gt;=5.3,(G152&lt;0.905),(A152&lt;7.1),D152&gt;=1.35),0.181,IF(AND((H152&lt;11.731),H152&gt;=10.505,(H152&lt;14.344),(G152&lt;0.905),(D152&lt;0.8),(D152&lt;1.35)),0.004,IF(AND(H152&gt;=11.731,H152&gt;=10.505,(H152&lt;14.344),(G152&lt;0.905),(D152&lt;0.8),(D152&lt;1.35)),0.024,IF(AND((H152&lt;14.877),A152&gt;=4.85,H152&gt;=14.344,(G152&lt;0.905),(D152&lt;0.8),(D152&lt;1.35)),0.063,IF(AND(H152&gt;=14.877,A152&gt;=4.85,H152&gt;=14.344,(G152&lt;0.905),(D152&lt;0.8),(D152&lt;1.35)),0.012,"shouldnthappen")))))))))))))))))</f>
        <v>0.181</v>
      </c>
      <c r="T152" s="1" t="n">
        <f aca="false">IF(AND(D152&gt;=0.45,(A152&lt;5.65)),0.067,IF(AND(A152&gt;=7.25,A152&gt;=5.65),0.244,IF(AND((H152&lt;9.966),G152&gt;=0.905,(D152&lt;0.45),(A152&lt;5.65)),0.062,IF(AND(H152&gt;=9.966,G152&gt;=0.905,(D152&lt;0.45),(A152&lt;5.65)),0.012,IF(AND((G152&lt;0.948),D152&gt;=2.05,(A152&lt;7.25),A152&gt;=5.65),0.157,IF(AND(G152&gt;=0.948,D152&gt;=2.05,(A152&lt;7.25),A152&gt;=5.65),0.037,IF(AND(G152&gt;=0.422,(B152&lt;3.15),(G152&lt;0.905),(D152&lt;0.45),(A152&lt;5.65)),0.011,IF(AND((D152&lt;0.25),(G152&lt;0.422),(B152&lt;3.15),(G152&lt;0.905),(D152&lt;0.45),(A152&lt;5.65)),0.04,IF(AND(D152&gt;=0.25,(G152&lt;0.422),(B152&lt;3.15),(G152&lt;0.905),(D152&lt;0.45),(A152&lt;5.65)),0.009,IF(AND((A152&lt;4.85),(B152&lt;3.25),B152&gt;=3.15,(G152&lt;0.905),(D152&lt;0.45),(A152&lt;5.65)),0.008,IF(AND(A152&gt;=4.85,(B152&lt;3.25),B152&gt;=3.15,(G152&lt;0.905),(D152&lt;0.45),(A152&lt;5.65)),-0.017,IF(AND((D152&lt;0.25),B152&gt;=3.25,B152&gt;=3.15,(G152&lt;0.905),(D152&lt;0.45),(A152&lt;5.65)),0.022,IF(AND(D152&gt;=0.25,B152&gt;=3.25,B152&gt;=3.15,(G152&lt;0.905),(D152&lt;0.45),(A152&lt;5.65)),0.009,IF(AND((F152&lt;2.5),(H152&lt;7.692),(G152&lt;0.644),(D152&lt;2.05),(A152&lt;7.25),A152&gt;=5.65),0.018,IF(AND(F152&gt;=2.5,(H152&lt;7.692),(G152&lt;0.644),(D152&lt;2.05),(A152&lt;7.25),A152&gt;=5.65),0.068,IF(AND((B152&lt;2.35),H152&gt;=7.692,(G152&lt;0.644),(D152&lt;2.05),(A152&lt;7.25),A152&gt;=5.65),0.023,IF(AND(B152&gt;=2.35,H152&gt;=7.692,(G152&lt;0.644),(D152&lt;2.05),(A152&lt;7.25),A152&gt;=5.65),0.125,IF(AND((G152&lt;0.766),(G152&lt;0.85),G152&gt;=0.644,(D152&lt;2.05),(A152&lt;7.25),A152&gt;=5.65),0.055,IF(AND(G152&gt;=0.766,(G152&lt;0.85),G152&gt;=0.644,(D152&lt;2.05),(A152&lt;7.25),A152&gt;=5.65),-0,IF(AND((B152&lt;2.95),G152&gt;=0.85,G152&gt;=0.644,(D152&lt;2.05),(A152&lt;7.25),A152&gt;=5.65),0.098,IF(AND(B152&gt;=2.95,G152&gt;=0.85,G152&gt;=0.644,(D152&lt;2.05),(A152&lt;7.25),A152&gt;=5.65),0.013,"shouldnthappen")))))))))))))))))))))</f>
        <v>-0</v>
      </c>
      <c r="U152" s="1" t="n">
        <f aca="false">IF(AND(A152&gt;=7.25,D152&gt;=1.25),0.186,IF(AND((G152&lt;0.13),D152&gt;=0.35,(D152&lt;1.25)),-0.004,IF(AND(H152&gt;=14.246,(H152&lt;14.344),(D152&lt;0.35),(D152&lt;1.25)),-0.002,IF(AND((A152&lt;4.85),H152&gt;=14.344,(D152&lt;0.35),(D152&lt;1.25)),0.004,IF(AND(G152&gt;=0.446,(G152&lt;0.644),(A152&lt;7.25),D152&gt;=1.25),0.138,IF(AND(A152&gt;=5.45,(H152&lt;14.246),(H152&lt;14.344),(D152&lt;0.35),(D152&lt;1.25)),0.001,IF(AND((H152&lt;14.877),A152&gt;=4.85,H152&gt;=14.344,(D152&lt;0.35),(D152&lt;1.25)),0.035,IF(AND(H152&gt;=14.877,A152&gt;=4.85,H152&gt;=14.344,(D152&lt;0.35),(D152&lt;1.25)),0.007,IF(AND((B152&lt;3.35),H152&gt;=9.448,G152&gt;=0.13,D152&gt;=0.35,(D152&lt;1.25)),0.053,IF(AND(B152&gt;=3.35,H152&gt;=9.448,G152&gt;=0.13,D152&gt;=0.35,(D152&lt;1.25)),0.017,IF(AND((G152&lt;0.44),(G152&lt;0.446),(G152&lt;0.644),(A152&lt;7.25),D152&gt;=1.25),0.079,IF(AND(G152&gt;=0.44,(G152&lt;0.446),(G152&lt;0.644),(A152&lt;7.25),D152&gt;=1.25),0.02,IF(AND((A152&lt;5.95),(G152&lt;0.724),G152&gt;=0.644,(A152&lt;7.25),D152&gt;=1.25),-0.018,IF(AND(A152&gt;=5.95,(G152&lt;0.724),G152&gt;=0.644,(A152&lt;7.25),D152&gt;=1.25),0.027,IF(AND(A152&gt;=6.15,G152&gt;=0.724,G152&gt;=0.644,(A152&lt;7.25),D152&gt;=1.25),0.093,IF(AND((A152&lt;5.05),(A152&lt;5.45),(H152&lt;14.246),(H152&lt;14.344),(D152&lt;0.35),(D152&lt;1.25)),0.011,IF(AND(A152&gt;=5.05,(A152&lt;5.45),(H152&lt;14.246),(H152&lt;14.344),(D152&lt;0.35),(D152&lt;1.25)),0.021,IF(AND((A152&lt;5.4),(B152&lt;3.15),(H152&lt;9.448),G152&gt;=0.13,D152&gt;=0.35,(D152&lt;1.25)),0.007,IF(AND(A152&gt;=5.4,(B152&lt;3.15),(H152&lt;9.448),G152&gt;=0.13,D152&gt;=0.35,(D152&lt;1.25)),-0.011,IF(AND((B152&lt;3.75),B152&gt;=3.15,(H152&lt;9.448),G152&gt;=0.13,D152&gt;=0.35,(D152&lt;1.25)),0.012,IF(AND(B152&gt;=3.75,B152&gt;=3.15,(H152&lt;9.448),G152&gt;=0.13,D152&gt;=0.35,(D152&lt;1.25)),0.046,IF(AND((A152&lt;5.9),(A152&lt;6.15),G152&gt;=0.724,G152&gt;=0.644,(A152&lt;7.25),D152&gt;=1.25),0.06,IF(AND(A152&gt;=5.9,(A152&lt;6.15),G152&gt;=0.724,G152&gt;=0.644,(A152&lt;7.25),D152&gt;=1.25),0.005,"shouldnthappen")))))))))))))))))))))))</f>
        <v>0.005</v>
      </c>
      <c r="V152" s="1" t="n">
        <f aca="false">IF(AND(H152&gt;=15.155,(D152&lt;1.55)),0.084,IF(AND(A152&gt;=7.25,D152&gt;=1.55),0.141,IF(AND((G152&lt;0.043),D152&gt;=1.05,(H152&lt;15.155),(D152&lt;1.55)),-0.007,IF(AND(D152&gt;=1.85,G152&gt;=0.755,(A152&lt;7.25),D152&gt;=1.55),0.051,IF(AND((H152&lt;9.966),G152&gt;=0.905,(D152&lt;1.05),(H152&lt;15.155),(D152&lt;1.55)),0.043,IF(AND(H152&gt;=9.966,G152&gt;=0.905,(D152&lt;1.05),(H152&lt;15.155),(D152&lt;1.55)),0.007,IF(AND((G152&lt;0.278),(G152&lt;0.361),(G152&lt;0.755),(A152&lt;7.25),D152&gt;=1.55),0.08,IF(AND((A152&lt;5.8),G152&gt;=0.361,(G152&lt;0.755),(A152&lt;7.25),D152&gt;=1.55),0.019,IF(AND((A152&lt;6.05),(D152&lt;1.85),G152&gt;=0.755,(A152&lt;7.25),D152&gt;=1.55),0.01,IF(AND(A152&gt;=6.05,(D152&lt;1.85),G152&gt;=0.755,(A152&lt;7.25),D152&gt;=1.55),0.002,IF(AND((G152&lt;0.486),(B152&lt;3.15),(G152&lt;0.905),(D152&lt;1.05),(H152&lt;15.155),(D152&lt;1.55)),0.026,IF(AND(G152&gt;=0.486,(B152&lt;3.15),(G152&lt;0.905),(D152&lt;1.05),(H152&lt;15.155),(D152&lt;1.55)),0.001,IF(AND((B152&lt;3.25),B152&gt;=3.15,(G152&lt;0.905),(D152&lt;1.05),(H152&lt;15.155),(D152&lt;1.55)),-0.003,IF(AND(B152&gt;=3.25,B152&gt;=3.15,(G152&lt;0.905),(D152&lt;1.05),(H152&lt;15.155),(D152&lt;1.55)),0.012,IF(AND((H152&lt;7.426),(H152&lt;8.769),G152&gt;=0.043,D152&gt;=1.05,(H152&lt;15.155),(D152&lt;1.55)),0.041,IF(AND(H152&gt;=7.426,(H152&lt;8.769),G152&gt;=0.043,D152&gt;=1.05,(H152&lt;15.155),(D152&lt;1.55)),-0.008,IF(AND((H152&lt;10.696),H152&gt;=8.769,G152&gt;=0.043,D152&gt;=1.05,(H152&lt;15.155),(D152&lt;1.55)),0.069,IF(AND(H152&gt;=10.696,H152&gt;=8.769,G152&gt;=0.043,D152&gt;=1.05,(H152&lt;15.155),(D152&lt;1.55)),0.033,IF(AND((D152&lt;2.2),G152&gt;=0.278,(G152&lt;0.361),(G152&lt;0.755),(A152&lt;7.25),D152&gt;=1.55),0.022,IF(AND(D152&gt;=2.2,G152&gt;=0.278,(G152&lt;0.361),(G152&lt;0.755),(A152&lt;7.25),D152&gt;=1.55),-0.027,IF(AND((H152&lt;12.626),A152&gt;=5.8,G152&gt;=0.361,(G152&lt;0.755),(A152&lt;7.25),D152&gt;=1.55),0.126,IF(AND(H152&gt;=12.626,A152&gt;=5.8,G152&gt;=0.361,(G152&lt;0.755),(A152&lt;7.25),D152&gt;=1.55),0.065,"shouldnthappen"))))))))))))))))))))))</f>
        <v>0.01</v>
      </c>
      <c r="W152" s="1" t="n">
        <f aca="false">IF(AND(H152&gt;=15.155,(D152&lt;1.55)),0.064,IF(AND(A152&gt;=7.45,D152&gt;=1.55),0.115,IF(AND(B152&gt;=3.15,(H152&lt;10.257),(A152&lt;7.45),D152&gt;=1.55),0.097,IF(AND((A152&lt;4.85),H152&gt;=14.344,(D152&lt;0.35),(H152&lt;15.155),(D152&lt;1.55)),0.003,IF(AND(A152&gt;=6.05,(G152&lt;0.169),D152&gt;=0.35,(H152&lt;15.155),(D152&lt;1.55)),-0.008,IF(AND((G152&lt;0.181),G152&gt;=0.169,D152&gt;=0.35,(H152&lt;15.155),(D152&lt;1.55)),0.065,IF(AND(B152&gt;=3.05,(B152&lt;3.15),(H152&lt;10.257),(A152&lt;7.45),D152&gt;=1.55),-0.023,IF(AND(H152&gt;=11.854,(G152&lt;0.613),H152&gt;=10.257,(A152&lt;7.45),D152&gt;=1.55),0.068,IF(AND((D152&lt;0.25),(B152&lt;3.15),(H152&lt;14.344),(D152&lt;0.35),(H152&lt;15.155),(D152&lt;1.55)),0.014,IF(AND(D152&gt;=0.25,(B152&lt;3.15),(H152&lt;14.344),(D152&lt;0.35),(H152&lt;15.155),(D152&lt;1.55)),0.002,IF(AND((A152&lt;5.05),B152&gt;=3.15,(H152&lt;14.344),(D152&lt;0.35),(H152&lt;15.155),(D152&lt;1.55)),-0.001,IF(AND(A152&gt;=5.05,B152&gt;=3.15,(H152&lt;14.344),(D152&lt;0.35),(H152&lt;15.155),(D152&lt;1.55)),0.009,IF(AND((H152&lt;14.877),A152&gt;=4.85,H152&gt;=14.344,(D152&lt;0.35),(H152&lt;15.155),(D152&lt;1.55)),0.023,IF(AND(H152&gt;=14.877,A152&gt;=4.85,H152&gt;=14.344,(D152&lt;0.35),(H152&lt;15.155),(D152&lt;1.55)),0.004,IF(AND((H152&lt;13.602),(A152&lt;6.05),(G152&lt;0.169),D152&gt;=0.35,(H152&lt;15.155),(D152&lt;1.55)),0.023,IF(AND(H152&gt;=13.602,(A152&lt;6.05),(G152&lt;0.169),D152&gt;=0.35,(H152&lt;15.155),(D152&lt;1.55)),-0.006,IF(AND((B152&lt;2.95),G152&gt;=0.181,G152&gt;=0.169,D152&gt;=0.35,(H152&lt;15.155),(D152&lt;1.55)),0.019,IF(AND(B152&gt;=2.95,G152&gt;=0.181,G152&gt;=0.169,D152&gt;=0.35,(H152&lt;15.155),(D152&lt;1.55)),0.034,IF(AND((A152&lt;5.35),(B152&lt;3.05),(B152&lt;3.15),(H152&lt;10.257),(A152&lt;7.45),D152&gt;=1.55),0.009,IF(AND(A152&gt;=5.35,(B152&lt;3.05),(B152&lt;3.15),(H152&lt;10.257),(A152&lt;7.45),D152&gt;=1.55),0.058,IF(AND((B152&lt;2.9),(H152&lt;11.854),(G152&lt;0.613),H152&gt;=10.257,(A152&lt;7.45),D152&gt;=1.55),0.037,IF(AND(B152&gt;=2.9,(H152&lt;11.854),(G152&lt;0.613),H152&gt;=10.257,(A152&lt;7.45),D152&gt;=1.55),-0.005,IF(AND((A152&lt;6.4),(G152&lt;0.711),G152&gt;=0.613,H152&gt;=10.257,(A152&lt;7.45),D152&gt;=1.55),0.001,IF(AND(A152&gt;=6.4,(G152&lt;0.711),G152&gt;=0.613,H152&gt;=10.257,(A152&lt;7.45),D152&gt;=1.55),-0.002,IF(AND((D152&lt;1.9),G152&gt;=0.711,G152&gt;=0.613,H152&gt;=10.257,(A152&lt;7.45),D152&gt;=1.55),0.007,IF(AND(D152&gt;=1.9,G152&gt;=0.711,G152&gt;=0.613,H152&gt;=10.257,(A152&lt;7.45),D152&gt;=1.55),0.023,"shouldnthappen"))))))))))))))))))))))))))</f>
        <v>0.058</v>
      </c>
      <c r="X152" s="1" t="n">
        <f aca="false">IF(AND(H152&gt;=15.155,(F152&lt;2.5)),0.049,IF(AND(A152&gt;=7.45,F152&gt;=2.5),0.089,IF(AND((G152&lt;0.107),(G152&lt;0.364),(A152&lt;7.45),F152&gt;=2.5),0.055,IF(AND(A152&gt;=5.75,(G152&lt;0.572),(D152&lt;1.25),(H152&lt;15.155),(F152&lt;2.5)),-0.018,IF(AND((A152&lt;5.7),(H152&lt;12.626),G152&gt;=0.364,(A152&lt;7.45),F152&gt;=2.5),0.012,IF(AND(A152&gt;=5.7,(H152&lt;12.626),G152&gt;=0.364,(A152&lt;7.45),F152&gt;=2.5),0.065,IF(AND((G152&lt;0.628),H152&gt;=12.626,G152&gt;=0.364,(A152&lt;7.45),F152&gt;=2.5),0.047,IF(AND((G152&lt;0.545),(A152&lt;5.75),(G152&lt;0.572),(D152&lt;1.25),(H152&lt;15.155),(F152&lt;2.5)),0.007,IF(AND(G152&gt;=0.545,(A152&lt;5.75),(G152&lt;0.572),(D152&lt;1.25),(H152&lt;15.155),(F152&lt;2.5)),-0.009,IF(AND((D152&lt;0.3),(H152&lt;11.788),G152&gt;=0.572,(D152&lt;1.25),(H152&lt;15.155),(F152&lt;2.5)),0.01,IF(AND(D152&gt;=0.3,(H152&lt;11.788),G152&gt;=0.572,(D152&lt;1.25),(H152&lt;15.155),(F152&lt;2.5)),0.03,IF(AND((A152&lt;4.75),H152&gt;=11.788,G152&gt;=0.572,(D152&lt;1.25),(H152&lt;15.155),(F152&lt;2.5)),0.001,IF(AND(A152&gt;=4.75,H152&gt;=11.788,G152&gt;=0.572,(D152&lt;1.25),(H152&lt;15.155),(F152&lt;2.5)),0.01,IF(AND((A152&lt;5.5),(A152&lt;6.15),(G152&lt;0.652),D152&gt;=1.25,(H152&lt;15.155),(F152&lt;2.5)),0.014,IF(AND(A152&gt;=5.5,(A152&lt;6.15),(G152&lt;0.652),D152&gt;=1.25,(H152&lt;15.155),(F152&lt;2.5)),0.049,IF(AND((H152&lt;12.206),A152&gt;=6.15,(G152&lt;0.652),D152&gt;=1.25,(H152&lt;15.155),(F152&lt;2.5)),-0.009,IF(AND(H152&gt;=12.206,A152&gt;=6.15,(G152&lt;0.652),D152&gt;=1.25,(H152&lt;15.155),(F152&lt;2.5)),0.021,IF(AND((A152&lt;5.55),(A152&lt;6.2),G152&gt;=0.652,D152&gt;=1.25,(H152&lt;15.155),(F152&lt;2.5)),0.011,IF(AND(A152&gt;=5.55,(A152&lt;6.2),G152&gt;=0.652,D152&gt;=1.25,(H152&lt;15.155),(F152&lt;2.5)),-0.019,IF(AND((B152&lt;3.2),A152&gt;=6.2,G152&gt;=0.652,D152&gt;=1.25,(H152&lt;15.155),(F152&lt;2.5)),0.025,IF(AND(B152&gt;=3.2,A152&gt;=6.2,G152&gt;=0.652,D152&gt;=1.25,(H152&lt;15.155),(F152&lt;2.5)),0.001,IF(AND((G152&lt;0.183),(G152&lt;0.301),G152&gt;=0.107,(G152&lt;0.364),(A152&lt;7.45),F152&gt;=2.5),-0.009,IF(AND(G152&gt;=0.183,(G152&lt;0.301),G152&gt;=0.107,(G152&lt;0.364),(A152&lt;7.45),F152&gt;=2.5),0.022,IF(AND((D152&lt;2.2),G152&gt;=0.301,G152&gt;=0.107,(G152&lt;0.364),(A152&lt;7.45),F152&gt;=2.5),0.004,IF(AND(D152&gt;=2.2,G152&gt;=0.301,G152&gt;=0.107,(G152&lt;0.364),(A152&lt;7.45),F152&gt;=2.5),-0.02,IF(AND((G152&lt;0.787),G152&gt;=0.628,H152&gt;=12.626,G152&gt;=0.364,(A152&lt;7.45),F152&gt;=2.5),-0.001,IF(AND(G152&gt;=0.787,G152&gt;=0.628,H152&gt;=12.626,G152&gt;=0.364,(A152&lt;7.45),F152&gt;=2.5),0.016,"shouldnthappen")))))))))))))))))))))))))))</f>
        <v>0.065</v>
      </c>
      <c r="Y152" s="1" t="n">
        <f aca="false">IF(AND(H152&gt;=15.155,(D152&lt;1.55)),0.037,IF(AND(D152&gt;=2.45,(A152&lt;7.45),D152&gt;=1.55),0.054,IF(AND((A152&lt;7.8),A152&gt;=7.45,D152&gt;=1.55),0.078,IF(AND(A152&gt;=7.8,A152&gt;=7.45,D152&gt;=1.55),0.021,IF(AND(A152&gt;=6.2,G152&gt;=0.68,D152&gt;=1.25,(H152&lt;15.155),(D152&lt;1.55)),0.019,IF(AND((B152&lt;2.65),(A152&lt;4.95),(G152&lt;0.572),(D152&lt;1.25),(H152&lt;15.155),(D152&lt;1.55)),0.021,IF(AND(B152&gt;=2.65,(A152&lt;4.95),(G152&lt;0.572),(D152&lt;1.25),(H152&lt;15.155),(D152&lt;1.55)),0.006,IF(AND((H152&lt;14.344),A152&gt;=4.95,(G152&lt;0.572),(D152&lt;1.25),(H152&lt;15.155),(D152&lt;1.55)),-0.005,IF(AND(H152&gt;=14.344,A152&gt;=4.95,(G152&lt;0.572),(D152&lt;1.25),(H152&lt;15.155),(D152&lt;1.55)),0.013,IF(AND((G152&lt;0.833),(H152&lt;11.788),G152&gt;=0.572,(D152&lt;1.25),(H152&lt;15.155),(D152&lt;1.55)),0.009,IF(AND(G152&gt;=0.833,(H152&lt;11.788),G152&gt;=0.572,(D152&lt;1.25),(H152&lt;15.155),(D152&lt;1.55)),0.024,IF(AND((A152&lt;4.75),H152&gt;=11.788,G152&gt;=0.572,(D152&lt;1.25),(H152&lt;15.155),(D152&lt;1.55)),0.001,IF(AND(A152&gt;=4.75,H152&gt;=11.788,G152&gt;=0.572,(D152&lt;1.25),(H152&lt;15.155),(D152&lt;1.55)),0.008,IF(AND((A152&lt;5.65),(A152&lt;6.15),(G152&lt;0.68),D152&gt;=1.25,(H152&lt;15.155),(D152&lt;1.55)),0.017,IF(AND(A152&gt;=5.65,(A152&lt;6.15),(G152&lt;0.68),D152&gt;=1.25,(H152&lt;15.155),(D152&lt;1.55)),0.039,IF(AND((G152&lt;0.436),A152&gt;=6.15,(G152&lt;0.68),D152&gt;=1.25,(H152&lt;15.155),(D152&lt;1.55)),-0.004,IF(AND(G152&gt;=0.436,A152&gt;=6.15,(G152&lt;0.68),D152&gt;=1.25,(H152&lt;15.155),(D152&lt;1.55)),0.022,IF(AND((A152&lt;5.55),(A152&lt;6.2),G152&gt;=0.68,D152&gt;=1.25,(H152&lt;15.155),(D152&lt;1.55)),0.009,IF(AND(A152&gt;=5.55,(A152&lt;6.2),G152&gt;=0.68,D152&gt;=1.25,(H152&lt;15.155),(D152&lt;1.55)),-0.016,IF(AND((G152&lt;0.107),(G152&lt;0.361),(G152&lt;0.613),(D152&lt;2.45),(A152&lt;7.45),D152&gt;=1.55),0.042,IF(AND(G152&gt;=0.107,(G152&lt;0.361),(G152&lt;0.613),(D152&lt;2.45),(A152&lt;7.45),D152&gt;=1.55),0.002,IF(AND((D152&lt;2.35),G152&gt;=0.361,(G152&lt;0.613),(D152&lt;2.45),(A152&lt;7.45),D152&gt;=1.55),0.051,IF(AND(D152&gt;=2.35,G152&gt;=0.361,(G152&lt;0.613),(D152&lt;2.45),(A152&lt;7.45),D152&gt;=1.55),0.016,IF(AND((A152&lt;6.4),(G152&lt;0.711),G152&gt;=0.613,(D152&lt;2.45),(A152&lt;7.45),D152&gt;=1.55),0.001,IF(AND(A152&gt;=6.4,(G152&lt;0.711),G152&gt;=0.613,(D152&lt;2.45),(A152&lt;7.45),D152&gt;=1.55),-0.002,IF(AND((B152&lt;2.95),G152&gt;=0.711,G152&gt;=0.613,(D152&lt;2.45),(A152&lt;7.45),D152&gt;=1.55),0.023,IF(AND(B152&gt;=2.95,G152&gt;=0.711,G152&gt;=0.613,(D152&lt;2.45),(A152&lt;7.45),D152&gt;=1.55),0.01,"shouldnthappen")))))))))))))))))))))))))))</f>
        <v>0.01</v>
      </c>
      <c r="Z152" s="1" t="n">
        <f aca="false">IF(AND(A152&gt;=7.45,D152&gt;=1.75),0.056,IF(AND(H152&gt;=15.059,A152&gt;=5.55,(D152&lt;1.75)),0.028,IF(AND((D152&lt;0.35),G152&gt;=0.905,(A152&lt;5.55),(D152&lt;1.75)),0.005,IF(AND(D152&gt;=0.35,G152&gt;=0.905,(A152&lt;5.55),(D152&lt;1.75)),0.026,IF(AND((H152&lt;8.711),D152&gt;=2.45,(A152&lt;7.45),D152&gt;=1.75),0.011,IF(AND(H152&gt;=8.711,D152&gt;=2.45,(A152&lt;7.45),D152&gt;=1.75),0.049,IF(AND((G152&lt;0.107),(G152&lt;0.487),(D152&lt;2.45),(A152&lt;7.45),D152&gt;=1.75),0.032,IF(AND((H152&lt;10.915),(A152&lt;4.5),(B152&lt;3.15),(G152&lt;0.905),(A152&lt;5.55),(D152&lt;1.75)),-0.001,IF(AND(H152&gt;=10.915,(A152&lt;4.5),(B152&lt;3.15),(G152&lt;0.905),(A152&lt;5.55),(D152&lt;1.75)),0.003,IF(AND((A152&lt;5.05),A152&gt;=4.5,(B152&lt;3.15),(G152&lt;0.905),(A152&lt;5.55),(D152&lt;1.75)),0.015,IF(AND(A152&gt;=5.05,A152&gt;=4.5,(B152&lt;3.15),(G152&lt;0.905),(A152&lt;5.55),(D152&lt;1.75)),0.006,IF(AND((G152&lt;0.05),(G152&lt;0.091),B152&gt;=3.15,(G152&lt;0.905),(A152&lt;5.55),(D152&lt;1.75)),0.001,IF(AND(G152&gt;=0.05,(G152&lt;0.091),B152&gt;=3.15,(G152&lt;0.905),(A152&lt;5.55),(D152&lt;1.75)),0.008,IF(AND((G152&lt;0.587),G152&gt;=0.091,B152&gt;=3.15,(G152&lt;0.905),(A152&lt;5.55),(D152&lt;1.75)),-0.003,IF(AND(G152&gt;=0.587,G152&gt;=0.091,B152&gt;=3.15,(G152&lt;0.905),(A152&lt;5.55),(D152&lt;1.75)),0.004,IF(AND((F152&lt;2.5),(B152&lt;2.85),(G152&lt;0.419),(H152&lt;15.059),A152&gt;=5.55,(D152&lt;1.75)),0.041,IF(AND(F152&gt;=2.5,(B152&lt;2.85),(G152&lt;0.419),(H152&lt;15.059),A152&gt;=5.55,(D152&lt;1.75)),0.015,IF(AND((G152&lt;0.164),B152&gt;=2.85,(G152&lt;0.419),(H152&lt;15.059),A152&gt;=5.55,(D152&lt;1.75)),0.01,IF(AND(G152&gt;=0.164,B152&gt;=2.85,(G152&lt;0.419),(H152&lt;15.059),A152&gt;=5.55,(D152&lt;1.75)),-0.001,IF(AND((B152&lt;2.55),(B152&lt;2.95),G152&gt;=0.419,(H152&lt;15.059),A152&gt;=5.55,(D152&lt;1.75)),0.014,IF(AND(B152&gt;=2.55,(B152&lt;2.95),G152&gt;=0.419,(H152&lt;15.059),A152&gt;=5.55,(D152&lt;1.75)),-0.013,IF(AND((D152&lt;1.55),B152&gt;=2.95,G152&gt;=0.419,(H152&lt;15.059),A152&gt;=5.55,(D152&lt;1.75)),0.023,IF(AND(D152&gt;=1.55,B152&gt;=2.95,G152&gt;=0.419,(H152&lt;15.059),A152&gt;=5.55,(D152&lt;1.75)),0.005,IF(AND((H152&lt;13.278),G152&gt;=0.107,(G152&lt;0.487),(D152&lt;2.45),(A152&lt;7.45),D152&gt;=1.75),-0.009,IF(AND(H152&gt;=13.278,G152&gt;=0.107,(G152&lt;0.487),(D152&lt;2.45),(A152&lt;7.45),D152&gt;=1.75),0.017,IF(AND((D152&lt;2.35),(G152&lt;0.571),G152&gt;=0.487,(D152&lt;2.45),(A152&lt;7.45),D152&gt;=1.75),0.053,IF(AND(D152&gt;=2.35,(G152&lt;0.571),G152&gt;=0.487,(D152&lt;2.45),(A152&lt;7.45),D152&gt;=1.75),0.009,IF(AND((G152&lt;0.779),G152&gt;=0.571,G152&gt;=0.487,(D152&lt;2.45),(A152&lt;7.45),D152&gt;=1.75),0.006,IF(AND(G152&gt;=0.779,G152&gt;=0.571,G152&gt;=0.487,(D152&lt;2.45),(A152&lt;7.45),D152&gt;=1.75),0.016,"shouldnthappen")))))))))))))))))))))))))))))</f>
        <v>0.016</v>
      </c>
      <c r="AA152" s="1" t="n">
        <f aca="false">IF(AND((A152&lt;7.8),A152&gt;=7.45,D152&gt;=1.75),0.051,IF(AND(A152&gt;=7.8,A152&gt;=7.45,D152&gt;=1.75),0.01,IF(AND(B152&gt;=3.35,B152&gt;=3.25,(A152&lt;7.45),D152&gt;=1.75),0.016,IF(AND((H152&lt;8.308),(D152&lt;0.15),(H152&lt;13.655),(D152&lt;0.35),(D152&lt;1.75)),0.009,IF(AND((H152&lt;14.529),(G152&lt;0.293),H152&gt;=13.655,(D152&lt;0.35),(D152&lt;1.75)),0.011,IF(AND(H152&gt;=14.529,(G152&lt;0.293),H152&gt;=13.655,(D152&lt;0.35),(D152&lt;1.75)),0.001,IF(AND(D152&gt;=0.25,G152&gt;=0.293,H152&gt;=13.655,(D152&lt;0.35),(D152&lt;1.75)),-0.004,IF(AND(H152&gt;=10.635,(H152&lt;10.696),(H152&lt;13.906),D152&gt;=0.35,(D152&lt;1.75)),0.036,IF(AND(G152&gt;=0.833,H152&gt;=10.696,(H152&lt;13.906),D152&gt;=0.35,(D152&lt;1.75)),0.016,IF(AND((A152&lt;6.65),(G152&lt;0.247),H152&gt;=13.906,D152&gt;=0.35,(D152&lt;1.75)),-0.008,IF(AND(A152&gt;=6.65,(G152&lt;0.247),H152&gt;=13.906,D152&gt;=0.35,(D152&lt;1.75)),0.011,IF(AND((B152&lt;2.45),G152&gt;=0.247,H152&gt;=13.906,D152&gt;=0.35,(D152&lt;1.75)),0,IF(AND((D152&lt;1.85),(B152&lt;2.95),(B152&lt;3.25),(A152&lt;7.45),D152&gt;=1.75),0.033,IF(AND((G152&lt;0.428),(B152&lt;3.35),B152&gt;=3.25,(A152&lt;7.45),D152&gt;=1.75),0.009,IF(AND(G152&gt;=0.428,(B152&lt;3.35),B152&gt;=3.25,(A152&lt;7.45),D152&gt;=1.75),0.042,IF(AND((A152&lt;4.6),H152&gt;=8.308,(D152&lt;0.15),(H152&lt;13.655),(D152&lt;0.35),(D152&lt;1.75)),0.003,IF(AND(A152&gt;=4.6,H152&gt;=8.308,(D152&lt;0.15),(H152&lt;13.655),(D152&lt;0.35),(D152&lt;1.75)),0,IF(AND((H152&lt;8.834),(A152&lt;5.05),D152&gt;=0.15,(H152&lt;13.655),(D152&lt;0.35),(D152&lt;1.75)),0.002,IF(AND(H152&gt;=8.834,(A152&lt;5.05),D152&gt;=0.15,(H152&lt;13.655),(D152&lt;0.35),(D152&lt;1.75)),-0.008,IF(AND((A152&lt;5.45),A152&gt;=5.05,D152&gt;=0.15,(H152&lt;13.655),(D152&lt;0.35),(D152&lt;1.75)),0.003,IF(AND(A152&gt;=5.45,A152&gt;=5.05,D152&gt;=0.15,(H152&lt;13.655),(D152&lt;0.35),(D152&lt;1.75)),-0.002,IF(AND((A152&lt;5.3),(D152&lt;0.25),G152&gt;=0.293,H152&gt;=13.655,(D152&lt;0.35),(D152&lt;1.75)),0.007,IF(AND(A152&gt;=5.3,(D152&lt;0.25),G152&gt;=0.293,H152&gt;=13.655,(D152&lt;0.35),(D152&lt;1.75)),0.001,IF(AND((H152&lt;7.309),(H152&lt;10.635),(H152&lt;10.696),(H152&lt;13.906),D152&gt;=0.35,(D152&lt;1.75)),0.014,IF(AND(H152&gt;=7.309,(H152&lt;10.635),(H152&lt;10.696),(H152&lt;13.906),D152&gt;=0.35,(D152&lt;1.75)),0.006,IF(AND((H152&lt;12.093),(G152&lt;0.833),H152&gt;=10.696,(H152&lt;13.906),D152&gt;=0.35,(D152&lt;1.75)),-0.01,IF(AND(H152&gt;=12.093,(G152&lt;0.833),H152&gt;=10.696,(H152&lt;13.906),D152&gt;=0.35,(D152&lt;1.75)),0.004,IF(AND((G152&lt;0.823),B152&gt;=2.45,G152&gt;=0.247,H152&gt;=13.906,D152&gt;=0.35,(D152&lt;1.75)),0.026,IF(AND(G152&gt;=0.823,B152&gt;=2.45,G152&gt;=0.247,H152&gt;=13.906,D152&gt;=0.35,(D152&lt;1.75)),0.006,IF(AND((H152&lt;11.121),D152&gt;=1.85,(B152&lt;2.95),(B152&lt;3.25),(A152&lt;7.45),D152&gt;=1.75),0.013,IF(AND(H152&gt;=11.121,D152&gt;=1.85,(B152&lt;2.95),(B152&lt;3.25),(A152&lt;7.45),D152&gt;=1.75),0.005,IF(AND((A152&lt;6.05),(A152&lt;6.45),B152&gt;=2.95,(B152&lt;3.25),(A152&lt;7.45),D152&gt;=1.75),0.001,IF(AND(A152&gt;=6.05,(A152&lt;6.45),B152&gt;=2.95,(B152&lt;3.25),(A152&lt;7.45),D152&gt;=1.75),-0.005,IF(AND((G152&lt;0.42),A152&gt;=6.45,B152&gt;=2.95,(B152&lt;3.25),(A152&lt;7.45),D152&gt;=1.75),0.004,IF(AND(G152&gt;=0.42,A152&gt;=6.45,B152&gt;=2.95,(B152&lt;3.25),(A152&lt;7.45),D152&gt;=1.75),0.019,"shouldnthappen")))))))))))))))))))))))))))))))))))</f>
        <v>0.001</v>
      </c>
      <c r="AB152" s="1" t="n">
        <f aca="false">+ 0.5</f>
        <v>0.5</v>
      </c>
    </row>
  </sheetData>
  <mergeCells count="3">
    <mergeCell ref="A1:H1"/>
    <mergeCell ref="I1:K1"/>
    <mergeCell ref="L1:B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A500"/>
    <pageSetUpPr fitToPage="false"/>
  </sheetPr>
  <dimension ref="A1:A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2265625" defaultRowHeight="15" zeroHeight="false" outlineLevelRow="0" outlineLevelCol="0"/>
  <cols>
    <col collapsed="false" customWidth="true" hidden="false" outlineLevel="0" max="1" min="1" style="1" width="79.3"/>
  </cols>
  <sheetData>
    <row r="1" customFormat="false" ht="15" hidden="false" customHeight="false" outlineLevel="0" collapsed="false">
      <c r="A1" s="2" t="s">
        <v>98</v>
      </c>
    </row>
    <row r="2" customFormat="false" ht="145" hidden="false" customHeight="false" outlineLevel="0" collapsed="false">
      <c r="A2" s="20" t="s">
        <v>99</v>
      </c>
    </row>
    <row r="3" customFormat="false" ht="90" hidden="false" customHeight="false" outlineLevel="0" collapsed="false">
      <c r="A3" s="20" t="s">
        <v>100</v>
      </c>
    </row>
    <row r="4" customFormat="false" ht="15" hidden="false" customHeight="false" outlineLevel="0" collapsed="false">
      <c r="A4" s="20" t="s">
        <v>101</v>
      </c>
    </row>
    <row r="5" customFormat="false" ht="15" hidden="false" customHeight="false" outlineLevel="0" collapsed="false">
      <c r="A5" s="20" t="s">
        <v>102</v>
      </c>
    </row>
    <row r="6" customFormat="false" ht="15" hidden="false" customHeight="false" outlineLevel="0" collapsed="false">
      <c r="A6" s="20" t="s">
        <v>103</v>
      </c>
    </row>
    <row r="7" customFormat="false" ht="15" hidden="false" customHeight="false" outlineLevel="0" collapsed="false">
      <c r="A7" s="20" t="s">
        <v>104</v>
      </c>
    </row>
    <row r="8" customFormat="false" ht="15" hidden="false" customHeight="false" outlineLevel="0" collapsed="false">
      <c r="A8" s="20" t="s">
        <v>105</v>
      </c>
    </row>
    <row r="9" customFormat="false" ht="15" hidden="false" customHeight="false" outlineLevel="0" collapsed="false">
      <c r="A9" s="20" t="s">
        <v>106</v>
      </c>
    </row>
    <row r="10" customFormat="false" ht="15" hidden="false" customHeight="false" outlineLevel="0" collapsed="false">
      <c r="A10" s="20" t="s">
        <v>107</v>
      </c>
    </row>
    <row r="11" customFormat="false" ht="15" hidden="false" customHeight="false" outlineLevel="0" collapsed="false">
      <c r="A11" s="20" t="s">
        <v>108</v>
      </c>
    </row>
    <row r="12" customFormat="false" ht="15" hidden="false" customHeight="false" outlineLevel="0" collapsed="false">
      <c r="A12" s="20" t="s">
        <v>109</v>
      </c>
    </row>
    <row r="13" customFormat="false" ht="15" hidden="false" customHeight="false" outlineLevel="0" collapsed="false">
      <c r="A13" s="20" t="s">
        <v>110</v>
      </c>
    </row>
    <row r="14" customFormat="false" ht="15" hidden="false" customHeight="false" outlineLevel="0" collapsed="false">
      <c r="A14" s="20" t="s">
        <v>111</v>
      </c>
    </row>
    <row r="15" customFormat="false" ht="15" hidden="false" customHeight="false" outlineLevel="0" collapsed="false">
      <c r="A15" s="20" t="s">
        <v>112</v>
      </c>
    </row>
    <row r="16" customFormat="false" ht="15" hidden="false" customHeight="false" outlineLevel="0" collapsed="false">
      <c r="A16" s="20" t="s">
        <v>113</v>
      </c>
    </row>
    <row r="17" customFormat="false" ht="15" hidden="false" customHeight="false" outlineLevel="0" collapsed="false">
      <c r="A17" s="20" t="s">
        <v>114</v>
      </c>
    </row>
    <row r="18" customFormat="false" ht="15" hidden="false" customHeight="false" outlineLevel="0" collapsed="false">
      <c r="A18" s="20" t="s">
        <v>115</v>
      </c>
    </row>
    <row r="19" customFormat="false" ht="15" hidden="false" customHeight="false" outlineLevel="0" collapsed="false">
      <c r="A19" s="20" t="s">
        <v>116</v>
      </c>
    </row>
    <row r="20" customFormat="false" ht="15" hidden="false" customHeight="false" outlineLevel="0" collapsed="false">
      <c r="A20" s="20" t="s">
        <v>117</v>
      </c>
    </row>
    <row r="21" customFormat="false" ht="15" hidden="false" customHeight="false" outlineLevel="0" collapsed="false">
      <c r="A21" s="20" t="s">
        <v>118</v>
      </c>
    </row>
    <row r="22" customFormat="false" ht="15" hidden="false" customHeight="false" outlineLevel="0" collapsed="false">
      <c r="A22" s="20" t="s">
        <v>119</v>
      </c>
    </row>
    <row r="23" customFormat="false" ht="15" hidden="false" customHeight="false" outlineLevel="0" collapsed="false">
      <c r="A23" s="20" t="s">
        <v>120</v>
      </c>
    </row>
    <row r="24" customFormat="false" ht="15" hidden="false" customHeight="false" outlineLevel="0" collapsed="false">
      <c r="A24" s="20" t="s">
        <v>121</v>
      </c>
    </row>
    <row r="25" customFormat="false" ht="15" hidden="false" customHeight="false" outlineLevel="0" collapsed="false">
      <c r="A25" s="20" t="s">
        <v>122</v>
      </c>
    </row>
    <row r="26" customFormat="false" ht="15" hidden="false" customHeight="false" outlineLevel="0" collapsed="false">
      <c r="A26" s="20" t="s">
        <v>123</v>
      </c>
    </row>
    <row r="27" customFormat="false" ht="15" hidden="false" customHeight="false" outlineLevel="0" collapsed="false">
      <c r="A27" s="20" t="s">
        <v>124</v>
      </c>
    </row>
    <row r="28" customFormat="false" ht="15" hidden="false" customHeight="false" outlineLevel="0" collapsed="false">
      <c r="A28" s="20" t="s">
        <v>125</v>
      </c>
    </row>
    <row r="29" customFormat="false" ht="15" hidden="false" customHeight="false" outlineLevel="0" collapsed="false">
      <c r="A29" s="20" t="s">
        <v>126</v>
      </c>
    </row>
    <row r="30" customFormat="false" ht="15" hidden="false" customHeight="false" outlineLevel="0" collapsed="false">
      <c r="A30" s="20" t="s">
        <v>127</v>
      </c>
    </row>
    <row r="31" customFormat="false" ht="15" hidden="false" customHeight="false" outlineLevel="0" collapsed="false">
      <c r="A31" s="20" t="s">
        <v>128</v>
      </c>
    </row>
    <row r="32" customFormat="false" ht="15" hidden="false" customHeight="false" outlineLevel="0" collapsed="false">
      <c r="A32" s="20" t="s">
        <v>129</v>
      </c>
    </row>
    <row r="33" customFormat="false" ht="15" hidden="false" customHeight="false" outlineLevel="0" collapsed="false">
      <c r="A33" s="20" t="s">
        <v>130</v>
      </c>
    </row>
    <row r="34" customFormat="false" ht="15" hidden="false" customHeight="false" outlineLevel="0" collapsed="false">
      <c r="A34" s="20" t="s">
        <v>131</v>
      </c>
    </row>
    <row r="35" customFormat="false" ht="15" hidden="false" customHeight="false" outlineLevel="0" collapsed="false">
      <c r="A35" s="20" t="s">
        <v>132</v>
      </c>
    </row>
    <row r="36" customFormat="false" ht="15" hidden="false" customHeight="false" outlineLevel="0" collapsed="false">
      <c r="A36" s="20" t="s">
        <v>133</v>
      </c>
    </row>
    <row r="37" customFormat="false" ht="15" hidden="false" customHeight="false" outlineLevel="0" collapsed="false">
      <c r="A37" s="20" t="s">
        <v>134</v>
      </c>
    </row>
    <row r="38" customFormat="false" ht="15" hidden="false" customHeight="false" outlineLevel="0" collapsed="false">
      <c r="A38" s="20" t="s">
        <v>135</v>
      </c>
    </row>
    <row r="39" customFormat="false" ht="15" hidden="false" customHeight="false" outlineLevel="0" collapsed="false">
      <c r="A39" s="20" t="s">
        <v>136</v>
      </c>
    </row>
    <row r="40" customFormat="false" ht="15" hidden="false" customHeight="false" outlineLevel="0" collapsed="false">
      <c r="A40" s="20" t="s">
        <v>137</v>
      </c>
    </row>
    <row r="41" customFormat="false" ht="15" hidden="false" customHeight="false" outlineLevel="0" collapsed="false">
      <c r="A41" s="20" t="s">
        <v>138</v>
      </c>
    </row>
    <row r="42" customFormat="false" ht="15" hidden="false" customHeight="false" outlineLevel="0" collapsed="false">
      <c r="A42" s="20" t="s">
        <v>139</v>
      </c>
    </row>
    <row r="43" customFormat="false" ht="15" hidden="false" customHeight="false" outlineLevel="0" collapsed="false">
      <c r="A43" s="20" t="s">
        <v>140</v>
      </c>
    </row>
    <row r="44" customFormat="false" ht="15" hidden="false" customHeight="false" outlineLevel="0" collapsed="false">
      <c r="A44" s="20" t="s">
        <v>141</v>
      </c>
    </row>
    <row r="45" customFormat="false" ht="15" hidden="false" customHeight="false" outlineLevel="0" collapsed="false">
      <c r="A45" s="20" t="s">
        <v>142</v>
      </c>
    </row>
    <row r="46" customFormat="false" ht="15" hidden="false" customHeight="false" outlineLevel="0" collapsed="false">
      <c r="A46" s="20" t="s">
        <v>143</v>
      </c>
    </row>
    <row r="47" customFormat="false" ht="15" hidden="false" customHeight="false" outlineLevel="0" collapsed="false">
      <c r="A47" s="20" t="s">
        <v>144</v>
      </c>
    </row>
    <row r="48" customFormat="false" ht="15" hidden="false" customHeight="false" outlineLevel="0" collapsed="false">
      <c r="A48" s="20" t="s">
        <v>145</v>
      </c>
    </row>
    <row r="49" customFormat="false" ht="15" hidden="false" customHeight="false" outlineLevel="0" collapsed="false">
      <c r="A49" s="20" t="s">
        <v>146</v>
      </c>
    </row>
    <row r="50" customFormat="false" ht="15" hidden="false" customHeight="false" outlineLevel="0" collapsed="false">
      <c r="A50" s="20" t="s">
        <v>147</v>
      </c>
    </row>
    <row r="51" customFormat="false" ht="15" hidden="false" customHeight="false" outlineLevel="0" collapsed="false">
      <c r="A51" s="20" t="s">
        <v>148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2265625" defaultRowHeight="15" zeroHeight="false" outlineLevelRow="0" outlineLevelCol="0"/>
  <sheetData>
    <row r="1" customFormat="false" ht="15" hidden="false" customHeight="false" outlineLevel="0" collapsed="false">
      <c r="A1" s="2" t="s">
        <v>98</v>
      </c>
    </row>
    <row r="2" customFormat="false" ht="13.8" hidden="false" customHeight="false" outlineLevel="0" collapsed="false">
      <c r="A2" s="1" t="s">
        <v>149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A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265625" defaultRowHeight="15" zeroHeight="false" outlineLevelRow="0" outlineLevelCol="0"/>
  <cols>
    <col collapsed="false" customWidth="true" hidden="false" outlineLevel="0" max="1" min="1" style="1" width="136.04"/>
  </cols>
  <sheetData>
    <row r="1" customFormat="false" ht="15" hidden="false" customHeight="false" outlineLevel="0" collapsed="false">
      <c r="A1" s="2" t="s">
        <v>98</v>
      </c>
    </row>
    <row r="2" customFormat="false" ht="15" hidden="false" customHeight="false" outlineLevel="0" collapsed="false">
      <c r="A2" s="20" t="s">
        <v>150</v>
      </c>
    </row>
    <row r="3" customFormat="false" ht="420" hidden="false" customHeight="false" outlineLevel="0" collapsed="false">
      <c r="A3" s="20" t="s">
        <v>151</v>
      </c>
    </row>
    <row r="4" customFormat="false" ht="15" hidden="false" customHeight="false" outlineLevel="0" collapsed="false">
      <c r="A4" s="20" t="s">
        <v>152</v>
      </c>
    </row>
    <row r="5" customFormat="false" ht="15" hidden="false" customHeight="false" outlineLevel="0" collapsed="false">
      <c r="A5" s="20" t="s">
        <v>153</v>
      </c>
    </row>
    <row r="6" customFormat="false" ht="15" hidden="false" customHeight="false" outlineLevel="0" collapsed="false">
      <c r="A6" s="20" t="s">
        <v>154</v>
      </c>
    </row>
    <row r="7" customFormat="false" ht="15" hidden="false" customHeight="false" outlineLevel="0" collapsed="false">
      <c r="A7" s="20" t="s">
        <v>155</v>
      </c>
    </row>
    <row r="8" customFormat="false" ht="15" hidden="false" customHeight="false" outlineLevel="0" collapsed="false">
      <c r="A8" s="20" t="s">
        <v>156</v>
      </c>
    </row>
    <row r="9" customFormat="false" ht="15" hidden="false" customHeight="false" outlineLevel="0" collapsed="false">
      <c r="A9" s="20" t="s">
        <v>157</v>
      </c>
    </row>
    <row r="10" customFormat="false" ht="15" hidden="false" customHeight="false" outlineLevel="0" collapsed="false">
      <c r="A10" s="20" t="s">
        <v>158</v>
      </c>
    </row>
    <row r="11" customFormat="false" ht="15" hidden="false" customHeight="false" outlineLevel="0" collapsed="false">
      <c r="A11" s="20" t="s">
        <v>159</v>
      </c>
    </row>
    <row r="12" customFormat="false" ht="15" hidden="false" customHeight="false" outlineLevel="0" collapsed="false">
      <c r="A12" s="20" t="s">
        <v>160</v>
      </c>
    </row>
    <row r="13" customFormat="false" ht="15" hidden="false" customHeight="false" outlineLevel="0" collapsed="false">
      <c r="A13" s="20" t="s">
        <v>161</v>
      </c>
    </row>
    <row r="14" customFormat="false" ht="15" hidden="false" customHeight="false" outlineLevel="0" collapsed="false">
      <c r="A14" s="20" t="s">
        <v>162</v>
      </c>
    </row>
    <row r="15" customFormat="false" ht="15" hidden="false" customHeight="false" outlineLevel="0" collapsed="false">
      <c r="A15" s="20" t="s">
        <v>163</v>
      </c>
    </row>
    <row r="16" customFormat="false" ht="15" hidden="false" customHeight="false" outlineLevel="0" collapsed="false">
      <c r="A16" s="20" t="s">
        <v>164</v>
      </c>
    </row>
    <row r="17" customFormat="false" ht="15" hidden="false" customHeight="false" outlineLevel="0" collapsed="false">
      <c r="A17" s="20" t="s">
        <v>165</v>
      </c>
    </row>
    <row r="18" customFormat="false" ht="15" hidden="false" customHeight="false" outlineLevel="0" collapsed="false">
      <c r="A18" s="20" t="s">
        <v>166</v>
      </c>
    </row>
    <row r="19" customFormat="false" ht="15" hidden="false" customHeight="false" outlineLevel="0" collapsed="false">
      <c r="A19" s="20" t="s">
        <v>167</v>
      </c>
    </row>
    <row r="20" customFormat="false" ht="15" hidden="false" customHeight="false" outlineLevel="0" collapsed="false">
      <c r="A20" s="20" t="s">
        <v>168</v>
      </c>
    </row>
    <row r="21" customFormat="false" ht="15" hidden="false" customHeight="false" outlineLevel="0" collapsed="false">
      <c r="A21" s="20" t="s">
        <v>169</v>
      </c>
    </row>
    <row r="22" customFormat="false" ht="15" hidden="false" customHeight="false" outlineLevel="0" collapsed="false">
      <c r="A22" s="20" t="s">
        <v>170</v>
      </c>
    </row>
    <row r="23" customFormat="false" ht="15" hidden="false" customHeight="false" outlineLevel="0" collapsed="false">
      <c r="A23" s="20" t="s">
        <v>171</v>
      </c>
    </row>
    <row r="24" customFormat="false" ht="15" hidden="false" customHeight="false" outlineLevel="0" collapsed="false">
      <c r="A24" s="20" t="s">
        <v>172</v>
      </c>
    </row>
    <row r="25" customFormat="false" ht="15" hidden="false" customHeight="false" outlineLevel="0" collapsed="false">
      <c r="A25" s="20" t="s">
        <v>173</v>
      </c>
    </row>
    <row r="26" customFormat="false" ht="15" hidden="false" customHeight="false" outlineLevel="0" collapsed="false">
      <c r="A26" s="20" t="s">
        <v>174</v>
      </c>
    </row>
    <row r="27" customFormat="false" ht="15" hidden="false" customHeight="false" outlineLevel="0" collapsed="false">
      <c r="A27" s="20" t="s">
        <v>175</v>
      </c>
    </row>
    <row r="28" customFormat="false" ht="15" hidden="false" customHeight="false" outlineLevel="0" collapsed="false">
      <c r="A28" s="20" t="s">
        <v>176</v>
      </c>
    </row>
    <row r="29" customFormat="false" ht="15" hidden="false" customHeight="false" outlineLevel="0" collapsed="false">
      <c r="A29" s="20" t="s">
        <v>177</v>
      </c>
    </row>
    <row r="30" customFormat="false" ht="15" hidden="false" customHeight="false" outlineLevel="0" collapsed="false">
      <c r="A30" s="20" t="s">
        <v>178</v>
      </c>
    </row>
    <row r="31" customFormat="false" ht="15" hidden="false" customHeight="false" outlineLevel="0" collapsed="false">
      <c r="A31" s="20" t="s">
        <v>179</v>
      </c>
    </row>
    <row r="32" customFormat="false" ht="15" hidden="false" customHeight="false" outlineLevel="0" collapsed="false">
      <c r="A32" s="20" t="s">
        <v>180</v>
      </c>
    </row>
    <row r="33" customFormat="false" ht="15" hidden="false" customHeight="false" outlineLevel="0" collapsed="false">
      <c r="A33" s="20" t="s">
        <v>181</v>
      </c>
    </row>
    <row r="34" customFormat="false" ht="15" hidden="false" customHeight="false" outlineLevel="0" collapsed="false">
      <c r="A34" s="20" t="s">
        <v>182</v>
      </c>
    </row>
    <row r="35" customFormat="false" ht="15" hidden="false" customHeight="false" outlineLevel="0" collapsed="false">
      <c r="A35" s="20" t="s">
        <v>183</v>
      </c>
    </row>
    <row r="36" customFormat="false" ht="15" hidden="false" customHeight="false" outlineLevel="0" collapsed="false">
      <c r="A36" s="20" t="s">
        <v>184</v>
      </c>
    </row>
    <row r="37" customFormat="false" ht="15" hidden="false" customHeight="false" outlineLevel="0" collapsed="false">
      <c r="A37" s="20" t="s">
        <v>185</v>
      </c>
    </row>
    <row r="38" customFormat="false" ht="15" hidden="false" customHeight="false" outlineLevel="0" collapsed="false">
      <c r="A38" s="20" t="s">
        <v>186</v>
      </c>
    </row>
    <row r="39" customFormat="false" ht="15" hidden="false" customHeight="false" outlineLevel="0" collapsed="false">
      <c r="A39" s="20" t="s">
        <v>187</v>
      </c>
    </row>
    <row r="40" customFormat="false" ht="15" hidden="false" customHeight="false" outlineLevel="0" collapsed="false">
      <c r="A40" s="20" t="s">
        <v>188</v>
      </c>
    </row>
    <row r="41" customFormat="false" ht="15" hidden="false" customHeight="false" outlineLevel="0" collapsed="false">
      <c r="A41" s="20" t="s">
        <v>189</v>
      </c>
    </row>
    <row r="42" customFormat="false" ht="15" hidden="false" customHeight="false" outlineLevel="0" collapsed="false">
      <c r="A42" s="20" t="s">
        <v>190</v>
      </c>
    </row>
    <row r="43" customFormat="false" ht="15" hidden="false" customHeight="false" outlineLevel="0" collapsed="false">
      <c r="A43" s="20" t="s">
        <v>191</v>
      </c>
    </row>
    <row r="44" customFormat="false" ht="15" hidden="false" customHeight="false" outlineLevel="0" collapsed="false">
      <c r="A44" s="20" t="s">
        <v>192</v>
      </c>
    </row>
    <row r="45" customFormat="false" ht="15" hidden="false" customHeight="false" outlineLevel="0" collapsed="false">
      <c r="A45" s="20" t="s">
        <v>193</v>
      </c>
    </row>
    <row r="46" customFormat="false" ht="15" hidden="false" customHeight="false" outlineLevel="0" collapsed="false">
      <c r="A46" s="20" t="s">
        <v>194</v>
      </c>
    </row>
    <row r="47" customFormat="false" ht="15" hidden="false" customHeight="false" outlineLevel="0" collapsed="false">
      <c r="A47" s="20" t="s">
        <v>195</v>
      </c>
    </row>
    <row r="48" customFormat="false" ht="15" hidden="false" customHeight="false" outlineLevel="0" collapsed="false">
      <c r="A48" s="20" t="s">
        <v>196</v>
      </c>
    </row>
    <row r="49" customFormat="false" ht="15" hidden="false" customHeight="false" outlineLevel="0" collapsed="false">
      <c r="A49" s="20" t="s">
        <v>197</v>
      </c>
    </row>
    <row r="50" customFormat="false" ht="15" hidden="false" customHeight="false" outlineLevel="0" collapsed="false">
      <c r="A50" s="20" t="s">
        <v>198</v>
      </c>
    </row>
    <row r="51" customFormat="false" ht="15" hidden="false" customHeight="false" outlineLevel="0" collapsed="false">
      <c r="A51" s="20" t="s">
        <v>199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20F0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0.2265625" defaultRowHeight="15" zeroHeight="false" outlineLevelRow="0" outlineLevelCol="0"/>
  <cols>
    <col collapsed="false" customWidth="true" hidden="false" outlineLevel="0" max="1" min="1" style="1" width="143.28"/>
  </cols>
  <sheetData>
    <row r="1" customFormat="false" ht="15" hidden="false" customHeight="false" outlineLevel="0" collapsed="false">
      <c r="A1" s="2" t="s">
        <v>98</v>
      </c>
    </row>
    <row r="2" customFormat="false" ht="2806.3" hidden="false" customHeight="true" outlineLevel="0" collapsed="false">
      <c r="A2" s="20" t="s">
        <v>200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2023-04-17T11:45:08Z</dcterms:created>
  <dc:creator>Leo Kiernan</dc:creator>
  <dc:description/>
  <dc:language>en-GB</dc:language>
  <cp:lastModifiedBy/>
  <dcterms:modified xsi:type="dcterms:W3CDTF">2023-04-17T17:05:11Z</dcterms:modified>
  <cp:revision>6</cp:revision>
  <dc:subject>Ranger random forest model 2023-04-17 11:45:08</dc:subject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